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1.xml" ContentType="application/vnd.ms-office.activeX+xml"/>
  <Override PartName="/xl/activeX/activeX31.bin" ContentType="application/vnd.ms-office.activeX"/>
  <Override PartName="/xl/drawings/drawing3.xml" ContentType="application/vnd.openxmlformats-officedocument.drawing+xml"/>
  <Override PartName="/xl/activeX/activeX32.xml" ContentType="application/vnd.ms-office.activeX+xml"/>
  <Override PartName="/xl/activeX/activeX32.bin" ContentType="application/vnd.ms-office.activeX"/>
  <Override PartName="/xl/drawings/drawing4.xml" ContentType="application/vnd.openxmlformats-officedocument.drawing+xml"/>
  <Override PartName="/xl/activeX/activeX33.xml" ContentType="application/vnd.ms-office.activeX+xml"/>
  <Override PartName="/xl/activeX/activeX3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 yWindow="5865" windowWidth="28830" windowHeight="5670" tabRatio="869"/>
  </bookViews>
  <sheets>
    <sheet name="Setup and Macros" sheetId="26" r:id="rId1"/>
    <sheet name="Setup_Hierarchy" sheetId="34" r:id="rId2"/>
    <sheet name="Report" sheetId="32" r:id="rId3"/>
    <sheet name="SensisReport" sheetId="45" r:id="rId4"/>
    <sheet name="FinalFigures" sheetId="33" r:id="rId5"/>
    <sheet name="Sensitivities" sheetId="51" r:id="rId6"/>
    <sheet name="CSVaR" sheetId="44" r:id="rId7"/>
    <sheet name="PnL Report RMC_NY" sheetId="54" r:id="rId8"/>
    <sheet name="KRM Sensitivities" sheetId="30" r:id="rId9"/>
    <sheet name="CorrelationFactors" sheetId="43" r:id="rId10"/>
    <sheet name="FX Correlation" sheetId="50" r:id="rId11"/>
    <sheet name="VaR Extracts" sheetId="25" r:id="rId12"/>
    <sheet name="Sensis Extracts" sheetId="27" r:id="rId13"/>
    <sheet name="CorrelationMatrix" sheetId="28" r:id="rId14"/>
    <sheet name="Sensis RF Extracts" sheetId="29" r:id="rId15"/>
    <sheet name="MOD Vectors FX" sheetId="39" r:id="rId16"/>
    <sheet name="MOD Vectors DP" sheetId="38" r:id="rId17"/>
    <sheet name="MOD Vectors IDX" sheetId="37" r:id="rId18"/>
    <sheet name="MOD Vectors SPD" sheetId="36" r:id="rId19"/>
    <sheet name="MOD Vectors YC" sheetId="40" r:id="rId20"/>
    <sheet name="MOD Vectors ALL" sheetId="35" r:id="rId21"/>
    <sheet name="Sensis Vectors ALL" sheetId="41" r:id="rId22"/>
    <sheet name="JUNK" sheetId="48" r:id="rId23"/>
  </sheets>
  <externalReferences>
    <externalReference r:id="rId24"/>
  </externalReferences>
  <definedNames>
    <definedName name="_xlnm._FilterDatabase" localSheetId="9" hidden="1">CorrelationFactors!#REF!</definedName>
    <definedName name="_xlnm._FilterDatabase" localSheetId="6" hidden="1">CSVaR!$N$1:$N$70</definedName>
    <definedName name="_xlnm._FilterDatabase" localSheetId="8" hidden="1">'KRM Sensitivities'!$B$3:$L$422</definedName>
    <definedName name="_xlnm._FilterDatabase" localSheetId="14" hidden="1">'Sensis RF Extracts'!#REF!</definedName>
    <definedName name="_xlnm._FilterDatabase" localSheetId="21" hidden="1">'Sensis Vectors ALL'!$A$2:$H$2</definedName>
    <definedName name="_xlnm._FilterDatabase" localSheetId="5" hidden="1">Sensitivities!$A$1:$V$365</definedName>
    <definedName name="_xlnm._FilterDatabase" localSheetId="0" hidden="1">JUNK!$A$2:$F$544</definedName>
    <definedName name="_xlnm._FilterDatabase" localSheetId="1" hidden="1">Setup_Hierarchy!$A$4:$BK$115</definedName>
    <definedName name="ALL_SENSIS_VECTORS">'Sensis Vectors ALL'!$A$2:$H$2</definedName>
    <definedName name="ARCHIVE_FILENAME">'Setup and Macros'!$V$68</definedName>
    <definedName name="ARCHIVE_PATH">'Setup and Macros'!$U$68</definedName>
    <definedName name="ASOFDATE">'Setup and Macros'!$C$7</definedName>
    <definedName name="ASOFDATE_ACCESS">'Setup and Macros'!$F$7</definedName>
    <definedName name="ASOFDATE_DB">'Setup and Macros'!$D$7</definedName>
    <definedName name="BASE_LEVEL">Setup_Hierarchy!$B$1</definedName>
    <definedName name="BMA_COL">'Setup and Macros'!$C$28</definedName>
    <definedName name="CDS_COL">'Setup and Macros'!$C$26</definedName>
    <definedName name="CORR_MATRIX">CorrelationFactors!$I$4:$BV$69</definedName>
    <definedName name="CS_COL">'Setup and Macros'!$C$29</definedName>
    <definedName name="CUT_LIST">Setup_Hierarchy!$D$5:$D$116</definedName>
    <definedName name="DSN_NAME">'Setup and Macros'!$C$14</definedName>
    <definedName name="_xlnm.Extract" localSheetId="6">CSVaR!$D$2</definedName>
    <definedName name="FILENAME_ARCHIVE">'Setup and Macros'!$V$68</definedName>
    <definedName name="FINAL_FIGURES">FinalFigures!$A$9:$AZ$118</definedName>
    <definedName name="FINBRIDGE_PNL">#REF!</definedName>
    <definedName name="FORCE_UPLOAD_ASOFDATE">'Setup and Macros'!$U$31</definedName>
    <definedName name="FX_COL">'Setup and Macros'!$C$27</definedName>
    <definedName name="FX_EUR_USD">'VaR Extracts'!$O$9</definedName>
    <definedName name="Id">Setup_Hierarchy!$4:$115</definedName>
    <definedName name="IR_COL">'Setup and Macros'!$C$30</definedName>
    <definedName name="KRM_CUT_NUM">JUNK!$C:$D</definedName>
    <definedName name="KRM_SENSITIVITIES">'KRM Sensitivities'!$B$3:$DT$422</definedName>
    <definedName name="LUX">[1]Lux!$B$1:$E$20</definedName>
    <definedName name="MONTHREF">'Setup and Macros'!$C$11</definedName>
    <definedName name="NB_OF_SQL_EXT">'Setup and Macros'!$AE$5</definedName>
    <definedName name="PATH_CSVAR">'Setup and Macros'!$U$36</definedName>
    <definedName name="PATH_PNL_FINBRIDGE">'Setup and Macros'!$U$47</definedName>
    <definedName name="PATH_PNL_FRANKFURT">'Setup and Macros'!$U$51</definedName>
    <definedName name="PATH_PNL_GROUP">'Setup and Macros'!$U$55</definedName>
    <definedName name="PIVOT_FXRATES">'VaR Extracts'!$O$9</definedName>
    <definedName name="PNL_COL">'Setup and Macros'!$C$33</definedName>
    <definedName name="PnL_Frankfurt_Archive">'Setup and Macros'!$W$51</definedName>
    <definedName name="PNL_PIVOT">#REF!</definedName>
    <definedName name="PORTFOLIO_HIERARCHY">Setup_Hierarchy!$4:$116</definedName>
    <definedName name="PREFIX_CSVAR">'Setup and Macros'!$V$36</definedName>
    <definedName name="PREFIX_PNL_FINBRIDGE">'Setup and Macros'!$V$47</definedName>
    <definedName name="PREFIX_PNL_FRANKFURT">'Setup and Macros'!$V$51</definedName>
    <definedName name="PREFIX_PNL_GROUP">'Setup and Macros'!$V$55</definedName>
    <definedName name="PREVBIZDATE">'Setup and Macros'!$C$8</definedName>
    <definedName name="PREVBIZDATE_DB">'Setup and Macros'!$D$8</definedName>
    <definedName name="_xlnm.Print_Area" localSheetId="2">Report!$F:$FN</definedName>
    <definedName name="_xlnm.Print_Area" localSheetId="3">SensisReport!$F$1:$FT$196</definedName>
    <definedName name="Query_from_DEPFA_KRM21" localSheetId="8">'KRM Sensitivities'!$B$3:$L$422</definedName>
    <definedName name="Query_from_DEPFA_KRM21_1" localSheetId="9">CorrelationFactors!#REF!</definedName>
    <definedName name="Query_from_KRM_PRODUCTION" localSheetId="9">CorrelationFactors!$D$3:$F$2149</definedName>
    <definedName name="Query_from_KRM_PRODUCTION_1" localSheetId="9">CorrelationFactors!$B$3:$B$69</definedName>
    <definedName name="RISK_FACTORS_DETAILS">'Sensis RF Extracts'!$A$5:$H$70</definedName>
    <definedName name="RUN_ID">'Setup and Macros'!$C$3</definedName>
    <definedName name="SAVEDDATE">'Setup and Macros'!$C$10</definedName>
    <definedName name="SENSIS_REPORT_10Y">SensisReport!$DZ$9:$DZ$186</definedName>
    <definedName name="SENSIS_REPORT_10Y_PREV">SensisReport!$GE$9</definedName>
    <definedName name="SENSIS_REPORT_15Y">SensisReport!$EI$9:$EI$186</definedName>
    <definedName name="SENSIS_REPORT_15Y_PREV">SensisReport!$GF$9</definedName>
    <definedName name="SENSIS_REPORT_1M">SensisReport!$BF$9:$BF$186</definedName>
    <definedName name="SENSIS_REPORT_1M_PREV">SensisReport!$FW$9</definedName>
    <definedName name="SENSIS_REPORT_1Y">SensisReport!$CG$9:$CG$186</definedName>
    <definedName name="SENSIS_REPORT_1Y_PREV">SensisReport!$FZ$9</definedName>
    <definedName name="SENSIS_REPORT_20Y">SensisReport!$ER$9:$ER$186</definedName>
    <definedName name="SENSIS_REPORT_20Y_PREV">SensisReport!$GG$9</definedName>
    <definedName name="SENSIS_REPORT_2Y">SensisReport!$CP$9:$CP$186</definedName>
    <definedName name="SENSIS_REPORT_2Y_PREV">SensisReport!$GA$9</definedName>
    <definedName name="SENSIS_REPORT_30Y">SensisReport!$FA$9:$FA$186</definedName>
    <definedName name="SENSIS_REPORT_30Y_PREV">SensisReport!$GH$9</definedName>
    <definedName name="SENSIS_REPORT_3M">SensisReport!$BO$9:$BO$186</definedName>
    <definedName name="SENSIS_REPORT_3M_PREV">SensisReport!$FX$9</definedName>
    <definedName name="SENSIS_REPORT_3Y">SensisReport!$CY$9:$CY$186</definedName>
    <definedName name="SENSIS_REPORT_3Y_PREV">SensisReport!$GB$9</definedName>
    <definedName name="SENSIS_REPORT_5Y">SensisReport!$DH$9:$DH$186</definedName>
    <definedName name="SENSIS_REPORT_5Y_PREV">SensisReport!$GC$9</definedName>
    <definedName name="SENSIS_REPORT_6M">SensisReport!$BX$9:$BX$186</definedName>
    <definedName name="SENSIS_REPORT_6M_PREV">SensisReport!$FY$9</definedName>
    <definedName name="SENSIS_REPORT_7Y">SensisReport!$DQ$9:$DQ$186</definedName>
    <definedName name="SENSIS_REPORT_7Y_PREV">SensisReport!$GD$9</definedName>
    <definedName name="SENSIS_REPORT_TOTAL">SensisReport!$FK$9:$FK$186</definedName>
    <definedName name="SENSIS_REPORT_TOTAL_PREV">SensisReport!$GI$9</definedName>
    <definedName name="SENSITIVITIES_TABLE">Sensitivities!$J$1:$V$365</definedName>
    <definedName name="TOMORROW">'Setup and Macros'!$C$9</definedName>
    <definedName name="UPLOAD_ASOFDATE">'Setup and Macros'!$V$31</definedName>
    <definedName name="USE_CUT_LIST">'Setup and Macros'!$C$5</definedName>
    <definedName name="USE_LOCAL">'Setup and Macros'!$C$24</definedName>
    <definedName name="VAR_0_COL">'Setup and Macros'!$C$31</definedName>
    <definedName name="VAR_0_COL_N">'Setup and Macros'!$F$31</definedName>
    <definedName name="VAR_0_COL_Y">'Setup and Macros'!$E$31</definedName>
    <definedName name="VAR_COL">'Setup and Macros'!$C$25</definedName>
    <definedName name="VAR_CST">'Setup and Macros'!$C$19</definedName>
    <definedName name="VAR_USD_CURRENT">Report!$BO$10:$BO$114</definedName>
    <definedName name="VAR_USD_PREVIOUS">Report!$FP$10:$FP$119</definedName>
    <definedName name="VAR_ZERO_CORR">'Setup and Macros'!$C$21</definedName>
    <definedName name="YTD_PNL_CURRENT">Report!$ET$10:$ET$114</definedName>
    <definedName name="YTD_PNL_MONTHREF">Report!$GF$10:$GF$119</definedName>
    <definedName name="YTD_PNL_PREVIOUS">Report!$GG$10:$GG$119</definedName>
  </definedNames>
  <calcPr calcId="145621"/>
  <pivotCaches>
    <pivotCache cacheId="18" r:id="rId25"/>
    <pivotCache cacheId="19" r:id="rId26"/>
    <pivotCache cacheId="20" r:id="rId27"/>
    <pivotCache cacheId="29" r:id="rId28"/>
    <pivotCache cacheId="32" r:id="rId29"/>
    <pivotCache cacheId="46" r:id="rId30"/>
  </pivotCaches>
</workbook>
</file>

<file path=xl/calcChain.xml><?xml version="1.0" encoding="utf-8"?>
<calcChain xmlns="http://schemas.openxmlformats.org/spreadsheetml/2006/main">
  <c r="AQ121" i="33" l="1" a="1"/>
  <c r="AQ121" i="33"/>
  <c r="AQ120" i="33" a="1"/>
  <c r="AQ120" i="33" s="1"/>
  <c r="AQ119" i="33" a="1"/>
  <c r="AQ119" i="33"/>
  <c r="AQ118" i="33" a="1"/>
  <c r="AQ118" i="33"/>
  <c r="AQ117" i="33" a="1"/>
  <c r="AQ117" i="33"/>
  <c r="AQ116" i="33" a="1"/>
  <c r="AQ116" i="33" s="1"/>
  <c r="AQ115" i="33" a="1"/>
  <c r="AQ115" i="33" s="1"/>
  <c r="AQ114" i="33" a="1"/>
  <c r="AQ114" i="33"/>
  <c r="AQ113" i="33" a="1"/>
  <c r="AQ113" i="33"/>
  <c r="AQ112" i="33" a="1"/>
  <c r="AQ112" i="33" s="1"/>
  <c r="AQ111" i="33" a="1"/>
  <c r="AQ111" i="33"/>
  <c r="AQ110" i="33" a="1"/>
  <c r="AQ110" i="33"/>
  <c r="AQ109" i="33" a="1"/>
  <c r="AQ109" i="33"/>
  <c r="AQ108" i="33" a="1"/>
  <c r="AQ108" i="33" s="1"/>
  <c r="AQ107" i="33" a="1"/>
  <c r="AQ107" i="33"/>
  <c r="AQ106" i="33" a="1"/>
  <c r="AQ106" i="33" s="1"/>
  <c r="AQ105" i="33" a="1"/>
  <c r="AQ105" i="33"/>
  <c r="AQ104" i="33" a="1"/>
  <c r="AQ104" i="33" s="1"/>
  <c r="AQ103" i="33" a="1"/>
  <c r="AQ103" i="33" s="1"/>
  <c r="AQ102" i="33" a="1"/>
  <c r="AQ102" i="33"/>
  <c r="AQ101" i="33" a="1"/>
  <c r="AQ101" i="33"/>
  <c r="AQ100" i="33" a="1"/>
  <c r="AQ100" i="33" s="1"/>
  <c r="AQ99" i="33" a="1"/>
  <c r="AQ99" i="33"/>
  <c r="AQ98" i="33" a="1"/>
  <c r="AQ98" i="33"/>
  <c r="AQ97" i="33" a="1"/>
  <c r="AQ97" i="33"/>
  <c r="AQ96" i="33" a="1"/>
  <c r="AQ96" i="33" s="1"/>
  <c r="AQ95" i="33" a="1"/>
  <c r="AQ95" i="33"/>
  <c r="AQ94" i="33" a="1"/>
  <c r="AQ94" i="33" s="1"/>
  <c r="AQ93" i="33" a="1"/>
  <c r="AQ93" i="33"/>
  <c r="AQ92" i="33" a="1"/>
  <c r="AQ92" i="33" s="1"/>
  <c r="AQ91" i="33" a="1"/>
  <c r="AQ91" i="33" s="1"/>
  <c r="AQ90" i="33" a="1"/>
  <c r="AQ90" i="33"/>
  <c r="AQ89" i="33" a="1"/>
  <c r="AQ89" i="33"/>
  <c r="AQ88" i="33" a="1"/>
  <c r="AQ88" i="33" s="1"/>
  <c r="AQ87" i="33" a="1"/>
  <c r="AQ87" i="33"/>
  <c r="AQ86" i="33" a="1"/>
  <c r="AQ86" i="33"/>
  <c r="AQ85" i="33" a="1"/>
  <c r="AQ85" i="33"/>
  <c r="AQ84" i="33" a="1"/>
  <c r="AQ84" i="33" s="1"/>
  <c r="AQ83" i="33" a="1"/>
  <c r="AQ83" i="33" s="1"/>
  <c r="AQ82" i="33" a="1"/>
  <c r="AQ82" i="33" s="1"/>
  <c r="AQ81" i="33" a="1"/>
  <c r="AQ81" i="33"/>
  <c r="AQ80" i="33" a="1"/>
  <c r="AQ80" i="33" s="1"/>
  <c r="AQ79" i="33" a="1"/>
  <c r="AQ79" i="33"/>
  <c r="AQ78" i="33" a="1"/>
  <c r="AQ78" i="33"/>
  <c r="AQ77" i="33" a="1"/>
  <c r="AQ77" i="33"/>
  <c r="AQ76" i="33" a="1"/>
  <c r="AQ76" i="33" s="1"/>
  <c r="AQ75" i="33" a="1"/>
  <c r="AQ75" i="33"/>
  <c r="AQ74" i="33" a="1"/>
  <c r="AQ74" i="33" s="1"/>
  <c r="AQ73" i="33" a="1"/>
  <c r="AQ73" i="33"/>
  <c r="AQ72" i="33" a="1"/>
  <c r="AQ72" i="33" s="1"/>
  <c r="AQ71" i="33" a="1"/>
  <c r="AQ71" i="33" s="1"/>
  <c r="AQ70" i="33" a="1"/>
  <c r="AQ70" i="33"/>
  <c r="AQ69" i="33" a="1"/>
  <c r="AQ69" i="33"/>
  <c r="AQ68" i="33" a="1"/>
  <c r="AQ68" i="33" s="1"/>
  <c r="AQ67" i="33" a="1"/>
  <c r="AQ67" i="33" s="1"/>
  <c r="AQ66" i="33" a="1"/>
  <c r="AQ66" i="33"/>
  <c r="AQ65" i="33" a="1"/>
  <c r="AQ65" i="33"/>
  <c r="AQ64" i="33" a="1"/>
  <c r="AQ64" i="33" s="1"/>
  <c r="AQ63" i="33" a="1"/>
  <c r="AQ63" i="33"/>
  <c r="AQ62" i="33" a="1"/>
  <c r="AQ62" i="33" s="1"/>
  <c r="AQ61" i="33" a="1"/>
  <c r="AQ61" i="33"/>
  <c r="AQ60" i="33" a="1"/>
  <c r="AQ60" i="33" s="1"/>
  <c r="AQ59" i="33" a="1"/>
  <c r="AQ59" i="33" s="1"/>
  <c r="AQ58" i="33" a="1"/>
  <c r="AQ58" i="33"/>
  <c r="AQ57" i="33" a="1"/>
  <c r="AQ57" i="33"/>
  <c r="AQ56" i="33" a="1"/>
  <c r="AQ56" i="33" s="1"/>
  <c r="AQ55" i="33" a="1"/>
  <c r="AQ55" i="33"/>
  <c r="AQ54" i="33" a="1"/>
  <c r="AQ54" i="33"/>
  <c r="AQ53" i="33" a="1"/>
  <c r="AQ53" i="33"/>
  <c r="AQ52" i="33" a="1"/>
  <c r="AQ52" i="33" s="1"/>
  <c r="AQ51" i="33" a="1"/>
  <c r="AQ51" i="33" s="1"/>
  <c r="AQ50" i="33" a="1"/>
  <c r="AQ50" i="33" s="1"/>
  <c r="AQ49" i="33" a="1"/>
  <c r="AQ49" i="33"/>
  <c r="AQ48" i="33" a="1"/>
  <c r="AQ48" i="33" s="1"/>
  <c r="AQ47" i="33" a="1"/>
  <c r="AQ47" i="33"/>
  <c r="AQ46" i="33" a="1"/>
  <c r="AQ46" i="33"/>
  <c r="AQ45" i="33" a="1"/>
  <c r="AQ45" i="33"/>
  <c r="AQ44" i="33" a="1"/>
  <c r="AQ44" i="33" s="1"/>
  <c r="AQ43" i="33" a="1"/>
  <c r="AQ43" i="33"/>
  <c r="AQ42" i="33" a="1"/>
  <c r="AQ42" i="33" s="1"/>
  <c r="AQ41" i="33" a="1"/>
  <c r="AQ41" i="33"/>
  <c r="AQ40" i="33" a="1"/>
  <c r="AQ40" i="33" s="1"/>
  <c r="AQ39" i="33" a="1"/>
  <c r="AQ39" i="33" s="1"/>
  <c r="AQ38" i="33" a="1"/>
  <c r="AQ38" i="33"/>
  <c r="AQ37" i="33" a="1"/>
  <c r="AQ37" i="33"/>
  <c r="AQ36" i="33" a="1"/>
  <c r="AQ36" i="33" s="1"/>
  <c r="AQ35" i="33" a="1"/>
  <c r="AQ35" i="33" s="1"/>
  <c r="AQ34" i="33" a="1"/>
  <c r="AQ34" i="33"/>
  <c r="AQ33" i="33" a="1"/>
  <c r="AQ33" i="33"/>
  <c r="AQ32" i="33" a="1"/>
  <c r="AQ32" i="33" s="1"/>
  <c r="AQ31" i="33" a="1"/>
  <c r="AQ31" i="33"/>
  <c r="AQ30" i="33" a="1"/>
  <c r="AQ30" i="33" s="1"/>
  <c r="AQ29" i="33" a="1"/>
  <c r="AQ29" i="33"/>
  <c r="AQ28" i="33" a="1"/>
  <c r="AQ28" i="33" s="1"/>
  <c r="AQ27" i="33" a="1"/>
  <c r="AQ27" i="33" s="1"/>
  <c r="AQ26" i="33" a="1"/>
  <c r="AQ26" i="33"/>
  <c r="AQ25" i="33" a="1"/>
  <c r="AQ25" i="33"/>
  <c r="AQ24" i="33" a="1"/>
  <c r="AQ24" i="33" s="1"/>
  <c r="AQ23" i="33" a="1"/>
  <c r="AQ23" i="33"/>
  <c r="AQ22" i="33" a="1"/>
  <c r="AQ22" i="33"/>
  <c r="AQ21" i="33" a="1"/>
  <c r="AQ21" i="33"/>
  <c r="AQ20" i="33" a="1"/>
  <c r="AQ20" i="33" s="1"/>
  <c r="AQ19" i="33" a="1"/>
  <c r="AQ19" i="33" s="1"/>
  <c r="AQ18" i="33" a="1"/>
  <c r="AQ18" i="33" s="1"/>
  <c r="AQ17" i="33" a="1"/>
  <c r="AQ17" i="33"/>
  <c r="AQ16" i="33" a="1"/>
  <c r="AQ16" i="33" s="1"/>
  <c r="AQ15" i="33" a="1"/>
  <c r="AQ15" i="33"/>
  <c r="AQ14" i="33" a="1"/>
  <c r="AQ14" i="33"/>
  <c r="AQ13" i="33" a="1"/>
  <c r="AQ13" i="33"/>
  <c r="AQ12" i="33" a="1"/>
  <c r="AQ12" i="33" s="1"/>
  <c r="AQ11" i="33" a="1"/>
  <c r="AQ11" i="33"/>
  <c r="AQ10" i="33" a="1"/>
  <c r="AQ10" i="33" s="1"/>
  <c r="AO121" i="33"/>
  <c r="AO120" i="33"/>
  <c r="AO119" i="33"/>
  <c r="AO118" i="33"/>
  <c r="AO117" i="33"/>
  <c r="AO116" i="33"/>
  <c r="AG116" i="33" s="1" a="1"/>
  <c r="AO115" i="33"/>
  <c r="AO114" i="33"/>
  <c r="AG114" i="33" s="1" a="1"/>
  <c r="AG114" i="33" s="1"/>
  <c r="AO113" i="33"/>
  <c r="AO112" i="33"/>
  <c r="AO111" i="33"/>
  <c r="AO110" i="33"/>
  <c r="AO109" i="33"/>
  <c r="AO108" i="33"/>
  <c r="AO107" i="33"/>
  <c r="AO106" i="33"/>
  <c r="AO105" i="33"/>
  <c r="AO104" i="33"/>
  <c r="AO103" i="33"/>
  <c r="AO102" i="33"/>
  <c r="AO101" i="33"/>
  <c r="AO100" i="33"/>
  <c r="AO99" i="33"/>
  <c r="AO98" i="33"/>
  <c r="AG98" i="33" s="1" a="1"/>
  <c r="AG98" i="33" s="1"/>
  <c r="AO97" i="33"/>
  <c r="AO96" i="33"/>
  <c r="AO95" i="33"/>
  <c r="AO94" i="33"/>
  <c r="AO93" i="33"/>
  <c r="AG93" i="33" s="1" a="1"/>
  <c r="AO92" i="33"/>
  <c r="AO91" i="33"/>
  <c r="AO90" i="33"/>
  <c r="AG90" i="33" s="1" a="1"/>
  <c r="AG90" i="33" s="1"/>
  <c r="AO89" i="33"/>
  <c r="AO88" i="33"/>
  <c r="AO87" i="33"/>
  <c r="AO86" i="33"/>
  <c r="AO85" i="33"/>
  <c r="AO84" i="33"/>
  <c r="AG84" i="33" s="1" a="1"/>
  <c r="AO83" i="33"/>
  <c r="AO82" i="33"/>
  <c r="AO81" i="33"/>
  <c r="AO80" i="33"/>
  <c r="AO79" i="33"/>
  <c r="AO78" i="33"/>
  <c r="AO77" i="33"/>
  <c r="AO76" i="33"/>
  <c r="AO75" i="33"/>
  <c r="AO74" i="33"/>
  <c r="AG74" i="33" s="1" a="1"/>
  <c r="AG74" i="33" s="1"/>
  <c r="AO73" i="33"/>
  <c r="AO72" i="33"/>
  <c r="AO71" i="33"/>
  <c r="AO70" i="33"/>
  <c r="AO69" i="33"/>
  <c r="AO68" i="33"/>
  <c r="AO67" i="33"/>
  <c r="AO66" i="33"/>
  <c r="AG66" i="33" s="1" a="1"/>
  <c r="AG66" i="33" s="1"/>
  <c r="AO65" i="33"/>
  <c r="AO64" i="33"/>
  <c r="AO63" i="33"/>
  <c r="AO62" i="33"/>
  <c r="AO61" i="33"/>
  <c r="AG61" i="33" s="1" a="1"/>
  <c r="AO60" i="33"/>
  <c r="AO59" i="33"/>
  <c r="AO58" i="33"/>
  <c r="AG58" i="33" s="1" a="1"/>
  <c r="AG58" i="33" s="1"/>
  <c r="AO57" i="33"/>
  <c r="AO56" i="33"/>
  <c r="AO55" i="33"/>
  <c r="AO54" i="33"/>
  <c r="AO53" i="33"/>
  <c r="AO52" i="33"/>
  <c r="AG52" i="33" s="1" a="1"/>
  <c r="AO51" i="33"/>
  <c r="AO50" i="33"/>
  <c r="AO49" i="33"/>
  <c r="AO48" i="33"/>
  <c r="AO47" i="33"/>
  <c r="AO46" i="33"/>
  <c r="AO45" i="33"/>
  <c r="AO44" i="33"/>
  <c r="AO43" i="33"/>
  <c r="AO42" i="33"/>
  <c r="AG42" i="33" s="1" a="1"/>
  <c r="AG42" i="33" s="1"/>
  <c r="AO41" i="33"/>
  <c r="AO40" i="33"/>
  <c r="AO39" i="33"/>
  <c r="AO38" i="33"/>
  <c r="AO37" i="33"/>
  <c r="AO36" i="33"/>
  <c r="AO35" i="33"/>
  <c r="AO34" i="33"/>
  <c r="AO33" i="33"/>
  <c r="AO32" i="33"/>
  <c r="AO31" i="33"/>
  <c r="AO30" i="33"/>
  <c r="AO29" i="33"/>
  <c r="AG29" i="33" s="1" a="1"/>
  <c r="AO28" i="33"/>
  <c r="AO27" i="33"/>
  <c r="AO26" i="33"/>
  <c r="AG26" i="33" s="1" a="1"/>
  <c r="AG26" i="33" s="1"/>
  <c r="AO25" i="33"/>
  <c r="AO24" i="33"/>
  <c r="AO23" i="33"/>
  <c r="AO22" i="33"/>
  <c r="AO21" i="33"/>
  <c r="AO20" i="33"/>
  <c r="AO19" i="33"/>
  <c r="AO18" i="33"/>
  <c r="AG18" i="33" s="1" a="1"/>
  <c r="AG18" i="33" s="1"/>
  <c r="AO17" i="33"/>
  <c r="AO16" i="33"/>
  <c r="AO15" i="33"/>
  <c r="AO14" i="33"/>
  <c r="AO13" i="33"/>
  <c r="AO12" i="33"/>
  <c r="AO11" i="33"/>
  <c r="AO10" i="33"/>
  <c r="AN121" i="33" a="1"/>
  <c r="AN121" i="33"/>
  <c r="AN120" i="33" a="1"/>
  <c r="AN120" i="33" s="1"/>
  <c r="AN119" i="33" a="1"/>
  <c r="AN119" i="33"/>
  <c r="AN118" i="33" a="1"/>
  <c r="AN118" i="33" s="1"/>
  <c r="AN117" i="33" a="1"/>
  <c r="AN117" i="33" s="1"/>
  <c r="AN116" i="33" a="1"/>
  <c r="AN116" i="33" s="1"/>
  <c r="AN115" i="33" a="1"/>
  <c r="AN115" i="33" s="1"/>
  <c r="AN114" i="33" a="1"/>
  <c r="AN114" i="33" s="1"/>
  <c r="AN113" i="33" a="1"/>
  <c r="AN113" i="33" s="1"/>
  <c r="AN112" i="33" a="1"/>
  <c r="AN112" i="33" s="1"/>
  <c r="AN111" i="33" a="1"/>
  <c r="AN111" i="33" s="1"/>
  <c r="AN110" i="33" a="1"/>
  <c r="AN110" i="33"/>
  <c r="AN109" i="33" a="1"/>
  <c r="AN109" i="33"/>
  <c r="AN108" i="33" a="1"/>
  <c r="AN108" i="33" s="1"/>
  <c r="AN107" i="33" a="1"/>
  <c r="AN107" i="33"/>
  <c r="AN106" i="33" a="1"/>
  <c r="AN106" i="33" s="1"/>
  <c r="AN105" i="33" a="1"/>
  <c r="AN105" i="33" s="1"/>
  <c r="AN104" i="33" a="1"/>
  <c r="AN104" i="33" s="1"/>
  <c r="AN103" i="33" a="1"/>
  <c r="AN103" i="33" s="1"/>
  <c r="AN102" i="33" a="1"/>
  <c r="AN102" i="33" s="1"/>
  <c r="AN101" i="33" a="1"/>
  <c r="AN101" i="33"/>
  <c r="AN100" i="33" a="1"/>
  <c r="AN100" i="33" s="1"/>
  <c r="AN99" i="33" a="1"/>
  <c r="AN99" i="33" s="1"/>
  <c r="AN98" i="33" a="1"/>
  <c r="AN98" i="33"/>
  <c r="AN97" i="33" a="1"/>
  <c r="AN97" i="33" s="1"/>
  <c r="AN96" i="33" a="1"/>
  <c r="AN96" i="33" s="1"/>
  <c r="AN95" i="33" a="1"/>
  <c r="AN95" i="33" s="1"/>
  <c r="AN94" i="33" a="1"/>
  <c r="AN94" i="33" s="1"/>
  <c r="AN93" i="33" a="1"/>
  <c r="AN93" i="33"/>
  <c r="AN92" i="33" a="1"/>
  <c r="AN92" i="33" s="1"/>
  <c r="AN91" i="33" a="1"/>
  <c r="AN91" i="33"/>
  <c r="AN90" i="33" a="1"/>
  <c r="AN90" i="33" s="1"/>
  <c r="AN89" i="33" a="1"/>
  <c r="AN89" i="33"/>
  <c r="AN88" i="33" a="1"/>
  <c r="AN88" i="33" s="1"/>
  <c r="AN87" i="33" a="1"/>
  <c r="AN87" i="33"/>
  <c r="AN86" i="33" a="1"/>
  <c r="AN86" i="33"/>
  <c r="AN85" i="33" a="1"/>
  <c r="AN85" i="33" s="1"/>
  <c r="AN84" i="33" a="1"/>
  <c r="AN84" i="33" s="1"/>
  <c r="AN83" i="33" a="1"/>
  <c r="AN83" i="33" s="1"/>
  <c r="AN82" i="33" a="1"/>
  <c r="AN82" i="33" s="1"/>
  <c r="AN81" i="33" a="1"/>
  <c r="AN81" i="33"/>
  <c r="AN80" i="33" a="1"/>
  <c r="AN80" i="33" s="1"/>
  <c r="AN79" i="33" a="1"/>
  <c r="AN79" i="33" s="1"/>
  <c r="AN78" i="33" a="1"/>
  <c r="AN78" i="33"/>
  <c r="AN77" i="33" a="1"/>
  <c r="AN77" i="33" s="1"/>
  <c r="AN76" i="33" a="1"/>
  <c r="AN76" i="33" s="1"/>
  <c r="AN75" i="33" a="1"/>
  <c r="AN75" i="33"/>
  <c r="AN74" i="33" a="1"/>
  <c r="AN74" i="33" s="1"/>
  <c r="AN73" i="33" a="1"/>
  <c r="AN73" i="33"/>
  <c r="AN72" i="33" a="1"/>
  <c r="AN72" i="33" s="1"/>
  <c r="AN71" i="33" a="1"/>
  <c r="AN71" i="33" s="1"/>
  <c r="AN70" i="33" a="1"/>
  <c r="AN70" i="33"/>
  <c r="AN69" i="33" a="1"/>
  <c r="AN69" i="33"/>
  <c r="AN68" i="33" a="1"/>
  <c r="AN68" i="33" s="1"/>
  <c r="AN67" i="33" a="1"/>
  <c r="AN67" i="33"/>
  <c r="AN66" i="33" a="1"/>
  <c r="AN66" i="33"/>
  <c r="AN65" i="33" a="1"/>
  <c r="AN65" i="33" s="1"/>
  <c r="AN64" i="33" a="1"/>
  <c r="AN64" i="33" s="1"/>
  <c r="AN63" i="33" a="1"/>
  <c r="AN63" i="33" s="1"/>
  <c r="AN62" i="33" a="1"/>
  <c r="AN62" i="33" s="1"/>
  <c r="AN61" i="33" a="1"/>
  <c r="AN61" i="33" s="1"/>
  <c r="AN60" i="33" a="1"/>
  <c r="AN60" i="33" s="1"/>
  <c r="AN59" i="33" a="1"/>
  <c r="AN59" i="33" s="1"/>
  <c r="AN58" i="33" a="1"/>
  <c r="AN58" i="33" s="1"/>
  <c r="AN57" i="33" a="1"/>
  <c r="AN57" i="33"/>
  <c r="AN56" i="33" a="1"/>
  <c r="AN56" i="33" s="1"/>
  <c r="AN55" i="33" a="1"/>
  <c r="AN55" i="33"/>
  <c r="AN54" i="33" a="1"/>
  <c r="AN54" i="33" s="1"/>
  <c r="AN53" i="33" a="1"/>
  <c r="AN53" i="33" s="1"/>
  <c r="AN52" i="33" a="1"/>
  <c r="AN52" i="33" s="1"/>
  <c r="AN51" i="33" a="1"/>
  <c r="AN51" i="33" s="1"/>
  <c r="AN50" i="33" a="1"/>
  <c r="AN50" i="33"/>
  <c r="AN49" i="33" a="1"/>
  <c r="AN49" i="33" s="1"/>
  <c r="AN48" i="33" a="1"/>
  <c r="AN48" i="33" s="1"/>
  <c r="AN47" i="33" a="1"/>
  <c r="AN47" i="33"/>
  <c r="AN46" i="33" a="1"/>
  <c r="AN46" i="33"/>
  <c r="AN45" i="33" a="1"/>
  <c r="AN45" i="33"/>
  <c r="AN44" i="33" a="1"/>
  <c r="AN44" i="33" s="1"/>
  <c r="AN43" i="33" a="1"/>
  <c r="AN43" i="33"/>
  <c r="AN42" i="33" a="1"/>
  <c r="AN42" i="33" s="1"/>
  <c r="AN41" i="33" a="1"/>
  <c r="AN41" i="33" s="1"/>
  <c r="AN40" i="33" a="1"/>
  <c r="AN40" i="33" s="1"/>
  <c r="AN39" i="33" a="1"/>
  <c r="AN39" i="33" s="1"/>
  <c r="AN38" i="33" a="1"/>
  <c r="AN38" i="33" s="1"/>
  <c r="AN37" i="33" a="1"/>
  <c r="AN37" i="33"/>
  <c r="AN36" i="33" a="1"/>
  <c r="AN36" i="33" s="1"/>
  <c r="AN35" i="33" a="1"/>
  <c r="AN35" i="33"/>
  <c r="AN34" i="33" a="1"/>
  <c r="AN34" i="33"/>
  <c r="AN33" i="33" a="1"/>
  <c r="AN33" i="33" s="1"/>
  <c r="AN32" i="33" a="1"/>
  <c r="AN32" i="33" s="1"/>
  <c r="AN31" i="33" a="1"/>
  <c r="AN31" i="33"/>
  <c r="AN30" i="33" a="1"/>
  <c r="AN30" i="33" s="1"/>
  <c r="AN29" i="33" a="1"/>
  <c r="AN29" i="33"/>
  <c r="AN28" i="33" a="1"/>
  <c r="AN28" i="33" s="1"/>
  <c r="AN27" i="33" a="1"/>
  <c r="AN27" i="33" s="1"/>
  <c r="AN26" i="33" a="1"/>
  <c r="AN26" i="33" s="1"/>
  <c r="AN25" i="33" a="1"/>
  <c r="AN25" i="33"/>
  <c r="AN24" i="33" a="1"/>
  <c r="AN24" i="33" s="1"/>
  <c r="AN23" i="33" a="1"/>
  <c r="AN23" i="33"/>
  <c r="AN22" i="33" a="1"/>
  <c r="AN22" i="33"/>
  <c r="AN21" i="33" a="1"/>
  <c r="AN21" i="33" s="1"/>
  <c r="AN20" i="33" a="1"/>
  <c r="AN20" i="33" s="1"/>
  <c r="AN19" i="33" a="1"/>
  <c r="AN19" i="33" s="1"/>
  <c r="AN18" i="33" a="1"/>
  <c r="AN18" i="33" s="1"/>
  <c r="AN17" i="33" a="1"/>
  <c r="AN17" i="33" s="1"/>
  <c r="AN16" i="33" a="1"/>
  <c r="AN16" i="33" s="1"/>
  <c r="AN15" i="33" a="1"/>
  <c r="AN15" i="33" s="1"/>
  <c r="AN14" i="33" a="1"/>
  <c r="AN14" i="33"/>
  <c r="AN13" i="33" a="1"/>
  <c r="AN13" i="33" s="1"/>
  <c r="AN12" i="33" a="1"/>
  <c r="AN12" i="33" s="1"/>
  <c r="AN11" i="33" a="1"/>
  <c r="AN11" i="33"/>
  <c r="AN10" i="33" a="1"/>
  <c r="AN10" i="33" s="1"/>
  <c r="AJ121" i="33" a="1"/>
  <c r="AJ121" i="33" s="1"/>
  <c r="AJ120" i="33" a="1"/>
  <c r="AJ120" i="33" s="1"/>
  <c r="AJ119" i="33" a="1"/>
  <c r="AJ119" i="33" s="1"/>
  <c r="AJ118" i="33" a="1"/>
  <c r="AJ118" i="33"/>
  <c r="AJ117" i="33" a="1"/>
  <c r="AJ117" i="33"/>
  <c r="AJ116" i="33" a="1"/>
  <c r="AJ116" i="33" s="1"/>
  <c r="AJ115" i="33" a="1"/>
  <c r="AJ115" i="33" s="1"/>
  <c r="AJ114" i="33" a="1"/>
  <c r="AJ114" i="33" s="1"/>
  <c r="AJ113" i="33" a="1"/>
  <c r="AJ113" i="33" s="1"/>
  <c r="AJ112" i="33" a="1"/>
  <c r="AJ112" i="33"/>
  <c r="AJ111" i="33" a="1"/>
  <c r="AJ111" i="33" s="1"/>
  <c r="AJ110" i="33" a="1"/>
  <c r="AJ110" i="33" s="1"/>
  <c r="AJ109" i="33" a="1"/>
  <c r="AJ109" i="33"/>
  <c r="AJ108" i="33" a="1"/>
  <c r="AJ108" i="33" s="1"/>
  <c r="AJ107" i="33" a="1"/>
  <c r="AJ107" i="33" s="1"/>
  <c r="AJ106" i="33" a="1"/>
  <c r="AJ106" i="33" s="1"/>
  <c r="AJ105" i="33" a="1"/>
  <c r="AJ105" i="33" s="1"/>
  <c r="AJ104" i="33" a="1"/>
  <c r="AJ104" i="33" s="1"/>
  <c r="AJ103" i="33" a="1"/>
  <c r="AJ103" i="33" s="1"/>
  <c r="AJ102" i="33" a="1"/>
  <c r="AJ102" i="33"/>
  <c r="AJ101" i="33" a="1"/>
  <c r="AJ101" i="33" s="1"/>
  <c r="AJ100" i="33" a="1"/>
  <c r="AJ100" i="33"/>
  <c r="AJ99" i="33" a="1"/>
  <c r="AJ99" i="33" s="1"/>
  <c r="AJ98" i="33" a="1"/>
  <c r="AJ98" i="33"/>
  <c r="AJ97" i="33" a="1"/>
  <c r="AJ97" i="33" s="1"/>
  <c r="AJ96" i="33" a="1"/>
  <c r="AJ96" i="33" s="1"/>
  <c r="AJ95" i="33" a="1"/>
  <c r="AJ95" i="33" s="1"/>
  <c r="AJ94" i="33" a="1"/>
  <c r="AJ94" i="33" s="1"/>
  <c r="AJ93" i="33" a="1"/>
  <c r="AJ93" i="33"/>
  <c r="AJ92" i="33" a="1"/>
  <c r="AJ92" i="33" s="1"/>
  <c r="AJ91" i="33" a="1"/>
  <c r="AJ91" i="33" s="1"/>
  <c r="AJ90" i="33" a="1"/>
  <c r="AJ90" i="33" s="1"/>
  <c r="AJ89" i="33" a="1"/>
  <c r="AJ89" i="33"/>
  <c r="AJ88" i="33" a="1"/>
  <c r="AJ88" i="33"/>
  <c r="AJ87" i="33" a="1"/>
  <c r="AJ87" i="33" s="1"/>
  <c r="AJ86" i="33" a="1"/>
  <c r="AJ86" i="33"/>
  <c r="AJ85" i="33" a="1"/>
  <c r="AJ85" i="33" s="1"/>
  <c r="AJ84" i="33" a="1"/>
  <c r="AJ84" i="33"/>
  <c r="AJ83" i="33" a="1"/>
  <c r="AJ83" i="33" s="1"/>
  <c r="AJ82" i="33" a="1"/>
  <c r="AJ82" i="33" s="1"/>
  <c r="AJ81" i="33" a="1"/>
  <c r="AJ81" i="33" s="1"/>
  <c r="AJ80" i="33" a="1"/>
  <c r="AJ80" i="33"/>
  <c r="AJ79" i="33" a="1"/>
  <c r="AJ79" i="33" s="1"/>
  <c r="AJ78" i="33" a="1"/>
  <c r="AJ78" i="33" s="1"/>
  <c r="AJ77" i="33" a="1"/>
  <c r="AJ77" i="33"/>
  <c r="AJ76" i="33" a="1"/>
  <c r="AJ76" i="33" s="1"/>
  <c r="AJ75" i="33" a="1"/>
  <c r="AJ75" i="33" s="1"/>
  <c r="AJ74" i="33" a="1"/>
  <c r="AJ74" i="33" s="1"/>
  <c r="AJ73" i="33" a="1"/>
  <c r="AJ73" i="33" s="1"/>
  <c r="AJ72" i="33" a="1"/>
  <c r="AJ72" i="33"/>
  <c r="AJ71" i="33" a="1"/>
  <c r="AJ71" i="33" s="1"/>
  <c r="AJ70" i="33" a="1"/>
  <c r="AJ70" i="33" s="1"/>
  <c r="AJ69" i="33" a="1"/>
  <c r="AJ69" i="33" s="1"/>
  <c r="AJ68" i="33" a="1"/>
  <c r="AJ68" i="33"/>
  <c r="AJ67" i="33" a="1"/>
  <c r="AJ67" i="33" s="1"/>
  <c r="AJ66" i="33" a="1"/>
  <c r="AJ66" i="33"/>
  <c r="AJ65" i="33" a="1"/>
  <c r="AJ65" i="33" s="1"/>
  <c r="AJ64" i="33" a="1"/>
  <c r="AJ64" i="33" s="1"/>
  <c r="AJ63" i="33" a="1"/>
  <c r="AJ63" i="33" s="1"/>
  <c r="AJ62" i="33" a="1"/>
  <c r="AJ62" i="33" s="1"/>
  <c r="AJ61" i="33" a="1"/>
  <c r="AJ61" i="33"/>
  <c r="AJ60" i="33" a="1"/>
  <c r="AJ60" i="33" s="1"/>
  <c r="AJ59" i="33" a="1"/>
  <c r="AJ59" i="33" s="1"/>
  <c r="AJ58" i="33" a="1"/>
  <c r="AJ58" i="33"/>
  <c r="AJ57" i="33" a="1"/>
  <c r="AJ57" i="33"/>
  <c r="AJ56" i="33" a="1"/>
  <c r="AJ56" i="33"/>
  <c r="AJ55" i="33" a="1"/>
  <c r="AJ55" i="33" s="1"/>
  <c r="AJ54" i="33" a="1"/>
  <c r="AJ54" i="33"/>
  <c r="AJ53" i="33" a="1"/>
  <c r="AJ53" i="33" s="1"/>
  <c r="AJ52" i="33" a="1"/>
  <c r="AJ52" i="33"/>
  <c r="AJ51" i="33" a="1"/>
  <c r="AJ51" i="33" s="1"/>
  <c r="AJ50" i="33" a="1"/>
  <c r="AJ50" i="33" s="1"/>
  <c r="AJ49" i="33" a="1"/>
  <c r="AJ49" i="33" s="1"/>
  <c r="AJ48" i="33" a="1"/>
  <c r="AJ48" i="33"/>
  <c r="AJ47" i="33" a="1"/>
  <c r="AJ47" i="33" s="1"/>
  <c r="AJ46" i="33" a="1"/>
  <c r="AJ46" i="33" s="1"/>
  <c r="AJ45" i="33" a="1"/>
  <c r="AJ45" i="33"/>
  <c r="AJ44" i="33" a="1"/>
  <c r="AJ44" i="33" s="1"/>
  <c r="AJ43" i="33" a="1"/>
  <c r="AJ43" i="33" s="1"/>
  <c r="AJ42" i="33" a="1"/>
  <c r="AJ42" i="33"/>
  <c r="AJ41" i="33" a="1"/>
  <c r="AJ41" i="33" s="1"/>
  <c r="AJ40" i="33" a="1"/>
  <c r="AJ40" i="33"/>
  <c r="AJ39" i="33" a="1"/>
  <c r="AJ39" i="33" s="1"/>
  <c r="AJ38" i="33" a="1"/>
  <c r="AJ38" i="33" s="1"/>
  <c r="AJ37" i="33" a="1"/>
  <c r="AJ37" i="33" s="1"/>
  <c r="AJ36" i="33" a="1"/>
  <c r="AJ36" i="33"/>
  <c r="AJ35" i="33" a="1"/>
  <c r="AJ35" i="33" s="1"/>
  <c r="AJ34" i="33" a="1"/>
  <c r="AJ34" i="33"/>
  <c r="AJ33" i="33" a="1"/>
  <c r="AJ33" i="33" s="1"/>
  <c r="AJ32" i="33" a="1"/>
  <c r="AJ32" i="33" s="1"/>
  <c r="AJ31" i="33" a="1"/>
  <c r="AJ31" i="33" s="1"/>
  <c r="AJ30" i="33" a="1"/>
  <c r="AJ30" i="33" s="1"/>
  <c r="AJ29" i="33" a="1"/>
  <c r="AJ29" i="33"/>
  <c r="AJ28" i="33" a="1"/>
  <c r="AJ28" i="33" s="1"/>
  <c r="AJ27" i="33" a="1"/>
  <c r="AJ27" i="33" s="1"/>
  <c r="AJ26" i="33" a="1"/>
  <c r="AJ26" i="33" s="1"/>
  <c r="AJ25" i="33" a="1"/>
  <c r="AJ25" i="33"/>
  <c r="AJ24" i="33" a="1"/>
  <c r="AJ24" i="33"/>
  <c r="AJ23" i="33" a="1"/>
  <c r="AJ23" i="33" s="1"/>
  <c r="AJ22" i="33" a="1"/>
  <c r="AJ22" i="33"/>
  <c r="AJ21" i="33" a="1"/>
  <c r="AJ21" i="33" s="1"/>
  <c r="AJ20" i="33" a="1"/>
  <c r="AJ20" i="33" s="1"/>
  <c r="AJ19" i="33" a="1"/>
  <c r="AJ19" i="33" s="1"/>
  <c r="AJ18" i="33" a="1"/>
  <c r="AJ18" i="33" s="1"/>
  <c r="AJ17" i="33" a="1"/>
  <c r="AJ17" i="33"/>
  <c r="AJ16" i="33" a="1"/>
  <c r="AJ16" i="33"/>
  <c r="AJ15" i="33" a="1"/>
  <c r="AJ15" i="33" s="1"/>
  <c r="AJ14" i="33" a="1"/>
  <c r="AJ14" i="33" s="1"/>
  <c r="AJ13" i="33" a="1"/>
  <c r="AJ13" i="33"/>
  <c r="AJ12" i="33" a="1"/>
  <c r="AJ12" i="33" s="1"/>
  <c r="AJ11" i="33" a="1"/>
  <c r="AJ11" i="33" s="1"/>
  <c r="AJ10" i="33" a="1"/>
  <c r="AJ10" i="33" s="1"/>
  <c r="AG121" i="33" a="1"/>
  <c r="AG121" i="33" s="1"/>
  <c r="AG120" i="33" a="1"/>
  <c r="AG120" i="33"/>
  <c r="AG119" i="33" a="1"/>
  <c r="AG119" i="33" s="1"/>
  <c r="AG118" i="33" a="1"/>
  <c r="AG118" i="33"/>
  <c r="AG117" i="33" a="1"/>
  <c r="AG117" i="33" s="1"/>
  <c r="AG116" i="33"/>
  <c r="AG115" i="33" a="1"/>
  <c r="AG115" i="33" s="1"/>
  <c r="AG113" i="33" a="1"/>
  <c r="AG113" i="33"/>
  <c r="AG112" i="33" a="1"/>
  <c r="AG112" i="33" s="1"/>
  <c r="AG111" i="33" a="1"/>
  <c r="AG111" i="33" s="1"/>
  <c r="AG110" i="33" a="1"/>
  <c r="AG110" i="33" s="1"/>
  <c r="AG109" i="33" a="1"/>
  <c r="AG109" i="33"/>
  <c r="AG108" i="33" a="1"/>
  <c r="AG108" i="33" s="1"/>
  <c r="AG107" i="33" a="1"/>
  <c r="AG107" i="33" s="1"/>
  <c r="AG106" i="33" a="1"/>
  <c r="AG106" i="33"/>
  <c r="AG105" i="33" a="1"/>
  <c r="AG105" i="33"/>
  <c r="AG104" i="33" a="1"/>
  <c r="AG104" i="33"/>
  <c r="AG103" i="33" a="1"/>
  <c r="AG103" i="33" s="1"/>
  <c r="AG102" i="33" a="1"/>
  <c r="AG102" i="33"/>
  <c r="AG101" i="33" a="1"/>
  <c r="AG101" i="33" s="1"/>
  <c r="AG100" i="33" a="1"/>
  <c r="AG100" i="33" s="1"/>
  <c r="AG99" i="33" a="1"/>
  <c r="AG99" i="33" s="1"/>
  <c r="AG97" i="33" a="1"/>
  <c r="AG97" i="33" s="1"/>
  <c r="AG96" i="33" a="1"/>
  <c r="AG96" i="33"/>
  <c r="AG95" i="33" a="1"/>
  <c r="AG95" i="33" s="1"/>
  <c r="AG94" i="33" a="1"/>
  <c r="AG94" i="33" s="1"/>
  <c r="AG93" i="33"/>
  <c r="AG92" i="33" a="1"/>
  <c r="AG92" i="33" s="1"/>
  <c r="AG91" i="33" a="1"/>
  <c r="AG91" i="33" s="1"/>
  <c r="AG89" i="33" a="1"/>
  <c r="AG89" i="33" s="1"/>
  <c r="AG88" i="33" a="1"/>
  <c r="AG88" i="33"/>
  <c r="AG87" i="33" a="1"/>
  <c r="AG87" i="33" s="1"/>
  <c r="AG86" i="33" a="1"/>
  <c r="AG86" i="33"/>
  <c r="AG85" i="33" a="1"/>
  <c r="AG85" i="33" s="1"/>
  <c r="AG84" i="33"/>
  <c r="AG83" i="33" a="1"/>
  <c r="AG83" i="33" s="1"/>
  <c r="AG82" i="33" a="1"/>
  <c r="AG82" i="33"/>
  <c r="AG81" i="33" a="1"/>
  <c r="AG81" i="33" s="1"/>
  <c r="AG80" i="33" a="1"/>
  <c r="AG80" i="33" s="1"/>
  <c r="AG79" i="33" a="1"/>
  <c r="AG79" i="33" s="1"/>
  <c r="AG78" i="33" a="1"/>
  <c r="AG78" i="33"/>
  <c r="AG77" i="33" a="1"/>
  <c r="AG77" i="33"/>
  <c r="AG76" i="33" a="1"/>
  <c r="AG76" i="33" s="1"/>
  <c r="AG75" i="33" a="1"/>
  <c r="AG75" i="33" s="1"/>
  <c r="AG73" i="33" a="1"/>
  <c r="AG73" i="33"/>
  <c r="AG72" i="33" a="1"/>
  <c r="AG72" i="33"/>
  <c r="AG71" i="33" a="1"/>
  <c r="AG71" i="33" s="1"/>
  <c r="AG70" i="33" a="1"/>
  <c r="AG70" i="33"/>
  <c r="AG69" i="33" a="1"/>
  <c r="AG69" i="33"/>
  <c r="AG68" i="33" a="1"/>
  <c r="AG68" i="33"/>
  <c r="AG67" i="33" a="1"/>
  <c r="AG67" i="33" s="1"/>
  <c r="AG65" i="33" a="1"/>
  <c r="AG65" i="33" s="1"/>
  <c r="AG64" i="33" a="1"/>
  <c r="AG64" i="33"/>
  <c r="AG63" i="33" a="1"/>
  <c r="AG63" i="33" s="1"/>
  <c r="AG62" i="33" a="1"/>
  <c r="AG62" i="33" s="1"/>
  <c r="AG61" i="33"/>
  <c r="AG60" i="33" a="1"/>
  <c r="AG60" i="33" s="1"/>
  <c r="AG59" i="33" a="1"/>
  <c r="AG59" i="33" s="1"/>
  <c r="AG57" i="33" a="1"/>
  <c r="AG57" i="33" s="1"/>
  <c r="AG56" i="33" a="1"/>
  <c r="AG56" i="33"/>
  <c r="AG55" i="33" a="1"/>
  <c r="AG55" i="33" s="1"/>
  <c r="AG54" i="33" a="1"/>
  <c r="AG54" i="33" s="1"/>
  <c r="AG53" i="33" a="1"/>
  <c r="AG53" i="33" s="1"/>
  <c r="AG52" i="33"/>
  <c r="AG51" i="33" a="1"/>
  <c r="AG51" i="33" s="1"/>
  <c r="AG50" i="33" a="1"/>
  <c r="AG50" i="33"/>
  <c r="AG49" i="33" a="1"/>
  <c r="AG49" i="33" s="1"/>
  <c r="AG48" i="33" a="1"/>
  <c r="AG48" i="33" s="1"/>
  <c r="AG47" i="33" a="1"/>
  <c r="AG47" i="33" s="1"/>
  <c r="AG46" i="33" a="1"/>
  <c r="AG46" i="33"/>
  <c r="AG45" i="33" a="1"/>
  <c r="AG45" i="33"/>
  <c r="AG44" i="33" a="1"/>
  <c r="AG44" i="33" s="1"/>
  <c r="AG43" i="33" a="1"/>
  <c r="AG43" i="33" s="1"/>
  <c r="AG41" i="33" a="1"/>
  <c r="AG41" i="33"/>
  <c r="AG40" i="33" a="1"/>
  <c r="AG40" i="33"/>
  <c r="AG39" i="33" a="1"/>
  <c r="AG39" i="33" s="1"/>
  <c r="AG38" i="33" a="1"/>
  <c r="AG38" i="33"/>
  <c r="AG37" i="33" a="1"/>
  <c r="AG37" i="33" s="1"/>
  <c r="AG36" i="33" a="1"/>
  <c r="AG36" i="33"/>
  <c r="AG35" i="33" a="1"/>
  <c r="AG35" i="33" s="1"/>
  <c r="AG34" i="33" a="1"/>
  <c r="AG34" i="33" s="1"/>
  <c r="AG33" i="33" a="1"/>
  <c r="AG33" i="33" s="1"/>
  <c r="AG32" i="33" a="1"/>
  <c r="AG32" i="33" s="1"/>
  <c r="AG31" i="33" a="1"/>
  <c r="AG31" i="33" s="1"/>
  <c r="AG30" i="33" a="1"/>
  <c r="AG30" i="33"/>
  <c r="AG29" i="33"/>
  <c r="AG28" i="33" a="1"/>
  <c r="AG28" i="33" s="1"/>
  <c r="AG27" i="33" a="1"/>
  <c r="AG27" i="33" s="1"/>
  <c r="AG25" i="33" a="1"/>
  <c r="AG25" i="33" s="1"/>
  <c r="AG24" i="33" a="1"/>
  <c r="AG24" i="33"/>
  <c r="AG23" i="33" a="1"/>
  <c r="AG23" i="33" s="1"/>
  <c r="AG22" i="33" a="1"/>
  <c r="AG22" i="33" s="1"/>
  <c r="AG21" i="33" a="1"/>
  <c r="AG21" i="33" s="1"/>
  <c r="AG20" i="33" a="1"/>
  <c r="AG20" i="33"/>
  <c r="AG19" i="33" a="1"/>
  <c r="AG19" i="33" s="1"/>
  <c r="AG17" i="33" a="1"/>
  <c r="AG17" i="33" s="1"/>
  <c r="AG16" i="33" a="1"/>
  <c r="AG16" i="33"/>
  <c r="AG15" i="33" a="1"/>
  <c r="AG15" i="33"/>
  <c r="AG14" i="33" a="1"/>
  <c r="AG14" i="33" s="1"/>
  <c r="AG13" i="33" a="1"/>
  <c r="AG13" i="33" s="1"/>
  <c r="AG12" i="33" a="1"/>
  <c r="AG12" i="33"/>
  <c r="AG11" i="33" a="1"/>
  <c r="AG11" i="33"/>
  <c r="AG10" i="33" a="1"/>
  <c r="AG10" i="33" s="1"/>
  <c r="AD121" i="33" a="1"/>
  <c r="AD121" i="33" s="1"/>
  <c r="AD120" i="33" a="1"/>
  <c r="AD120" i="33" s="1"/>
  <c r="AD119" i="33" a="1"/>
  <c r="AD119" i="33"/>
  <c r="AD118" i="33" a="1"/>
  <c r="AD118" i="33"/>
  <c r="AD117" i="33" a="1"/>
  <c r="AD117" i="33" s="1"/>
  <c r="AD116" i="33" a="1"/>
  <c r="AD116" i="33"/>
  <c r="AD115" i="33" a="1"/>
  <c r="AD115" i="33"/>
  <c r="AD114" i="33" a="1"/>
  <c r="AD114" i="33"/>
  <c r="AD113" i="33" a="1"/>
  <c r="AD113" i="33" s="1"/>
  <c r="AD112" i="33" a="1"/>
  <c r="AD112" i="33" s="1"/>
  <c r="AD111" i="33" a="1"/>
  <c r="AD111" i="33" s="1"/>
  <c r="AD110" i="33" a="1"/>
  <c r="AD110" i="33"/>
  <c r="AD109" i="33" a="1"/>
  <c r="AD109" i="33" s="1"/>
  <c r="AD108" i="33" a="1"/>
  <c r="AD108" i="33" s="1"/>
  <c r="AD107" i="33" a="1"/>
  <c r="AD107" i="33"/>
  <c r="AD106" i="33" a="1"/>
  <c r="AD106" i="33"/>
  <c r="AD105" i="33" a="1"/>
  <c r="AD105" i="33" s="1"/>
  <c r="AD104" i="33" a="1"/>
  <c r="AD104" i="33"/>
  <c r="AD103" i="33" a="1"/>
  <c r="AD103" i="33" s="1"/>
  <c r="AD102" i="33" a="1"/>
  <c r="AD102" i="33" s="1"/>
  <c r="AD101" i="33" a="1"/>
  <c r="AD101" i="33" s="1"/>
  <c r="AD100" i="33" a="1"/>
  <c r="AD100" i="33"/>
  <c r="AD99" i="33" a="1"/>
  <c r="AD99" i="33" s="1"/>
  <c r="AD98" i="33" a="1"/>
  <c r="AD98" i="33"/>
  <c r="AD97" i="33" a="1"/>
  <c r="AD97" i="33" s="1"/>
  <c r="AD96" i="33" a="1"/>
  <c r="AD96" i="33"/>
  <c r="AD95" i="33" a="1"/>
  <c r="AD95" i="33"/>
  <c r="AD94" i="33" a="1"/>
  <c r="AD94" i="33" s="1"/>
  <c r="AD93" i="33" a="1"/>
  <c r="AD93" i="33" s="1"/>
  <c r="AD92" i="33" a="1"/>
  <c r="AD92" i="33"/>
  <c r="AD91" i="33" a="1"/>
  <c r="AD91" i="33"/>
  <c r="AD90" i="33" a="1"/>
  <c r="AD90" i="33" s="1"/>
  <c r="AD89" i="33" a="1"/>
  <c r="AD89" i="33" s="1"/>
  <c r="AD88" i="33" a="1"/>
  <c r="AD88" i="33" s="1"/>
  <c r="AD87" i="33" a="1"/>
  <c r="AD87" i="33"/>
  <c r="AD86" i="33" a="1"/>
  <c r="AD86" i="33"/>
  <c r="AD85" i="33" a="1"/>
  <c r="AD85" i="33" s="1"/>
  <c r="AD84" i="33" a="1"/>
  <c r="AD84" i="33"/>
  <c r="AD83" i="33" a="1"/>
  <c r="AD83" i="33"/>
  <c r="AD82" i="33" a="1"/>
  <c r="AD82" i="33"/>
  <c r="AD81" i="33" a="1"/>
  <c r="AD81" i="33" s="1"/>
  <c r="AD80" i="33" a="1"/>
  <c r="AD80" i="33" s="1"/>
  <c r="AD79" i="33" a="1"/>
  <c r="AD79" i="33" s="1"/>
  <c r="AD78" i="33" a="1"/>
  <c r="AD78" i="33"/>
  <c r="AD77" i="33" a="1"/>
  <c r="AD77" i="33" s="1"/>
  <c r="AD76" i="33" a="1"/>
  <c r="AD76" i="33"/>
  <c r="AD75" i="33" a="1"/>
  <c r="AD75" i="33"/>
  <c r="AD74" i="33" a="1"/>
  <c r="AD74" i="33"/>
  <c r="AD73" i="33" a="1"/>
  <c r="AD73" i="33" s="1"/>
  <c r="AD72" i="33" a="1"/>
  <c r="AD72" i="33"/>
  <c r="AD71" i="33" a="1"/>
  <c r="AD71" i="33" s="1"/>
  <c r="AD70" i="33" a="1"/>
  <c r="AD70" i="33" s="1"/>
  <c r="AD69" i="33" a="1"/>
  <c r="AD69" i="33" s="1"/>
  <c r="AD68" i="33" a="1"/>
  <c r="AD68" i="33"/>
  <c r="AD67" i="33" a="1"/>
  <c r="AD67" i="33"/>
  <c r="AD66" i="33" a="1"/>
  <c r="AD66" i="33"/>
  <c r="AD65" i="33" a="1"/>
  <c r="AD65" i="33" s="1"/>
  <c r="AD64" i="33" a="1"/>
  <c r="AD64" i="33"/>
  <c r="AD63" i="33" a="1"/>
  <c r="AD63" i="33"/>
  <c r="AD62" i="33" a="1"/>
  <c r="AD62" i="33" s="1"/>
  <c r="AD61" i="33" a="1"/>
  <c r="AD61" i="33" s="1"/>
  <c r="AD60" i="33" a="1"/>
  <c r="AD60" i="33"/>
  <c r="AD59" i="33" a="1"/>
  <c r="AD59" i="33"/>
  <c r="AD58" i="33" a="1"/>
  <c r="AD58" i="33"/>
  <c r="AD57" i="33" a="1"/>
  <c r="AD57" i="33" s="1"/>
  <c r="AD56" i="33" a="1"/>
  <c r="AD56" i="33" s="1"/>
  <c r="AD55" i="33" a="1"/>
  <c r="AD55" i="33"/>
  <c r="AD54" i="33" a="1"/>
  <c r="AD54" i="33"/>
  <c r="AD53" i="33" a="1"/>
  <c r="AD53" i="33" s="1"/>
  <c r="AD52" i="33" a="1"/>
  <c r="AD52" i="33"/>
  <c r="AD51" i="33" a="1"/>
  <c r="AD51" i="33"/>
  <c r="AD50" i="33" a="1"/>
  <c r="AD50" i="33"/>
  <c r="AD49" i="33" a="1"/>
  <c r="AD49" i="33" s="1"/>
  <c r="AD48" i="33" a="1"/>
  <c r="AD48" i="33" s="1"/>
  <c r="AD47" i="33" a="1"/>
  <c r="AD47" i="33" s="1"/>
  <c r="AD46" i="33" a="1"/>
  <c r="AD46" i="33"/>
  <c r="AD45" i="33" a="1"/>
  <c r="AD45" i="33" s="1"/>
  <c r="AD44" i="33" a="1"/>
  <c r="AD44" i="33"/>
  <c r="AD43" i="33" a="1"/>
  <c r="AD43" i="33"/>
  <c r="AD42" i="33" a="1"/>
  <c r="AD42" i="33"/>
  <c r="AD41" i="33" a="1"/>
  <c r="AD41" i="33" s="1"/>
  <c r="AD40" i="33" a="1"/>
  <c r="AD40" i="33"/>
  <c r="AD39" i="33" a="1"/>
  <c r="AD39" i="33" s="1"/>
  <c r="AD38" i="33" a="1"/>
  <c r="AD38" i="33" s="1"/>
  <c r="AD37" i="33" a="1"/>
  <c r="AD37" i="33" s="1"/>
  <c r="AD36" i="33" a="1"/>
  <c r="AD36" i="33"/>
  <c r="AD35" i="33" a="1"/>
  <c r="AD35" i="33"/>
  <c r="AD34" i="33" a="1"/>
  <c r="AD34" i="33"/>
  <c r="AD33" i="33" a="1"/>
  <c r="AD33" i="33" s="1"/>
  <c r="AD32" i="33" a="1"/>
  <c r="AD32" i="33"/>
  <c r="AD31" i="33" a="1"/>
  <c r="AD31" i="33"/>
  <c r="AD30" i="33" a="1"/>
  <c r="AD30" i="33" s="1"/>
  <c r="AD29" i="33" a="1"/>
  <c r="AD29" i="33" s="1"/>
  <c r="AD28" i="33" a="1"/>
  <c r="AD28" i="33"/>
  <c r="AD27" i="33" a="1"/>
  <c r="AD27" i="33"/>
  <c r="AD26" i="33" a="1"/>
  <c r="AD26" i="33"/>
  <c r="AD25" i="33" a="1"/>
  <c r="AD25" i="33" s="1"/>
  <c r="AD24" i="33" a="1"/>
  <c r="AD24" i="33" s="1"/>
  <c r="AD23" i="33" a="1"/>
  <c r="AD23" i="33"/>
  <c r="AD22" i="33" a="1"/>
  <c r="AD22" i="33"/>
  <c r="AD21" i="33" a="1"/>
  <c r="AD21" i="33" s="1"/>
  <c r="AD20" i="33" a="1"/>
  <c r="AD20" i="33"/>
  <c r="AD19" i="33" a="1"/>
  <c r="AD19" i="33"/>
  <c r="AD18" i="33" a="1"/>
  <c r="AD18" i="33"/>
  <c r="AD17" i="33" a="1"/>
  <c r="AD17" i="33" s="1"/>
  <c r="AD16" i="33" a="1"/>
  <c r="AD16" i="33" s="1"/>
  <c r="AD15" i="33" a="1"/>
  <c r="AD15" i="33" s="1"/>
  <c r="AD14" i="33" a="1"/>
  <c r="AD14" i="33"/>
  <c r="AD13" i="33" a="1"/>
  <c r="AD13" i="33" s="1"/>
  <c r="AD12" i="33" a="1"/>
  <c r="AD12" i="33"/>
  <c r="AD11" i="33" a="1"/>
  <c r="AD11" i="33"/>
  <c r="AD10" i="33" a="1"/>
  <c r="AD10" i="33"/>
  <c r="AA121" i="33" a="1"/>
  <c r="AA121" i="33" s="1"/>
  <c r="AA120" i="33" a="1"/>
  <c r="AA120" i="33"/>
  <c r="AA119" i="33" a="1"/>
  <c r="AA119" i="33" s="1"/>
  <c r="AA118" i="33" a="1"/>
  <c r="AA118" i="33" s="1"/>
  <c r="AA117" i="33" a="1"/>
  <c r="AA117" i="33" s="1"/>
  <c r="AA116" i="33" a="1"/>
  <c r="AA116" i="33"/>
  <c r="AA115" i="33" a="1"/>
  <c r="AA115" i="33"/>
  <c r="AA114" i="33" a="1"/>
  <c r="AA114" i="33"/>
  <c r="AA113" i="33" a="1"/>
  <c r="AA113" i="33" s="1"/>
  <c r="AA112" i="33" a="1"/>
  <c r="AA112" i="33"/>
  <c r="AA111" i="33" a="1"/>
  <c r="AA111" i="33"/>
  <c r="AA110" i="33" a="1"/>
  <c r="AA110" i="33" s="1"/>
  <c r="AA109" i="33" a="1"/>
  <c r="AA109" i="33" s="1"/>
  <c r="AA108" i="33" a="1"/>
  <c r="AA108" i="33"/>
  <c r="AA107" i="33" a="1"/>
  <c r="AA107" i="33"/>
  <c r="AA106" i="33" a="1"/>
  <c r="AA106" i="33"/>
  <c r="AA105" i="33" a="1"/>
  <c r="AA105" i="33" s="1"/>
  <c r="AA104" i="33" a="1"/>
  <c r="AA104" i="33" s="1"/>
  <c r="AA103" i="33" a="1"/>
  <c r="AA103" i="33"/>
  <c r="AA102" i="33" a="1"/>
  <c r="AA102" i="33"/>
  <c r="AA101" i="33" a="1"/>
  <c r="AA101" i="33" s="1"/>
  <c r="AA100" i="33" a="1"/>
  <c r="AA100" i="33"/>
  <c r="AA99" i="33" a="1"/>
  <c r="AA99" i="33"/>
  <c r="AA98" i="33" a="1"/>
  <c r="AA98" i="33"/>
  <c r="AA97" i="33" a="1"/>
  <c r="AA97" i="33" s="1"/>
  <c r="AA96" i="33" a="1"/>
  <c r="AA96" i="33" s="1"/>
  <c r="AA95" i="33" a="1"/>
  <c r="AA95" i="33" s="1"/>
  <c r="AA94" i="33" a="1"/>
  <c r="AA94" i="33"/>
  <c r="AA93" i="33" a="1"/>
  <c r="AA93" i="33" s="1"/>
  <c r="AA92" i="33" a="1"/>
  <c r="AA92" i="33"/>
  <c r="AA91" i="33" a="1"/>
  <c r="AA91" i="33"/>
  <c r="AA90" i="33" a="1"/>
  <c r="AA90" i="33"/>
  <c r="AA89" i="33" a="1"/>
  <c r="AA89" i="33" s="1"/>
  <c r="AA88" i="33" a="1"/>
  <c r="AA88" i="33"/>
  <c r="AA87" i="33" a="1"/>
  <c r="AA87" i="33" s="1"/>
  <c r="AA86" i="33" a="1"/>
  <c r="AA86" i="33" s="1"/>
  <c r="AA85" i="33" a="1"/>
  <c r="AA85" i="33" s="1"/>
  <c r="AA84" i="33" a="1"/>
  <c r="AA84" i="33"/>
  <c r="AA83" i="33" a="1"/>
  <c r="AA83" i="33"/>
  <c r="AA82" i="33" a="1"/>
  <c r="AA82" i="33"/>
  <c r="AA81" i="33" a="1"/>
  <c r="AA81" i="33" s="1"/>
  <c r="AA80" i="33" a="1"/>
  <c r="AA80" i="33"/>
  <c r="AA79" i="33" a="1"/>
  <c r="AA79" i="33"/>
  <c r="AA78" i="33" a="1"/>
  <c r="AA78" i="33" s="1"/>
  <c r="AA77" i="33" a="1"/>
  <c r="AA77" i="33" s="1"/>
  <c r="AA76" i="33" a="1"/>
  <c r="AA76" i="33"/>
  <c r="AA75" i="33" a="1"/>
  <c r="AA75" i="33"/>
  <c r="AA74" i="33" a="1"/>
  <c r="AA74" i="33" s="1"/>
  <c r="AA73" i="33" a="1"/>
  <c r="AA73" i="33" s="1"/>
  <c r="AA72" i="33" a="1"/>
  <c r="AA72" i="33"/>
  <c r="AA71" i="33" a="1"/>
  <c r="AA71" i="33"/>
  <c r="AA70" i="33" a="1"/>
  <c r="AA70" i="33" s="1"/>
  <c r="AA69" i="33" a="1"/>
  <c r="AA69" i="33" s="1"/>
  <c r="AA68" i="33" a="1"/>
  <c r="AA68" i="33"/>
  <c r="AA67" i="33" a="1"/>
  <c r="AA67" i="33"/>
  <c r="AA66" i="33" a="1"/>
  <c r="AA66" i="33" s="1"/>
  <c r="AA65" i="33" a="1"/>
  <c r="AA65" i="33" s="1"/>
  <c r="AA64" i="33" a="1"/>
  <c r="AA64" i="33"/>
  <c r="AA63" i="33" a="1"/>
  <c r="AA63" i="33"/>
  <c r="AA62" i="33" a="1"/>
  <c r="AA62" i="33" s="1"/>
  <c r="AA61" i="33" a="1"/>
  <c r="AA61" i="33" s="1"/>
  <c r="AA60" i="33" a="1"/>
  <c r="AA60" i="33"/>
  <c r="AA59" i="33" a="1"/>
  <c r="AA59" i="33"/>
  <c r="AA58" i="33" a="1"/>
  <c r="AA58" i="33" s="1"/>
  <c r="AA57" i="33" a="1"/>
  <c r="AA57" i="33" s="1"/>
  <c r="AA56" i="33" a="1"/>
  <c r="AA56" i="33"/>
  <c r="AA55" i="33" a="1"/>
  <c r="AA55" i="33"/>
  <c r="AA54" i="33" a="1"/>
  <c r="AA54" i="33" s="1"/>
  <c r="AA53" i="33" a="1"/>
  <c r="AA53" i="33" s="1"/>
  <c r="AA52" i="33" a="1"/>
  <c r="AA52" i="33"/>
  <c r="AA51" i="33" a="1"/>
  <c r="AA51" i="33"/>
  <c r="AA50" i="33" a="1"/>
  <c r="AA50" i="33" s="1"/>
  <c r="AA49" i="33" a="1"/>
  <c r="AA49" i="33" s="1"/>
  <c r="AA48" i="33" a="1"/>
  <c r="AA48" i="33"/>
  <c r="AA47" i="33" a="1"/>
  <c r="AA47" i="33"/>
  <c r="AA46" i="33" a="1"/>
  <c r="AA46" i="33" s="1"/>
  <c r="AA45" i="33" a="1"/>
  <c r="AA45" i="33" s="1"/>
  <c r="AA44" i="33" a="1"/>
  <c r="AA44" i="33"/>
  <c r="AA43" i="33" a="1"/>
  <c r="AA43" i="33"/>
  <c r="AA42" i="33" a="1"/>
  <c r="AA42" i="33" s="1"/>
  <c r="AA41" i="33" a="1"/>
  <c r="AA41" i="33" s="1"/>
  <c r="AA40" i="33" a="1"/>
  <c r="AA40" i="33"/>
  <c r="AA39" i="33" a="1"/>
  <c r="AA39" i="33"/>
  <c r="AA38" i="33" a="1"/>
  <c r="AA38" i="33" s="1"/>
  <c r="AA37" i="33" a="1"/>
  <c r="AA37" i="33" s="1"/>
  <c r="AA36" i="33" a="1"/>
  <c r="AA36" i="33"/>
  <c r="AA35" i="33" a="1"/>
  <c r="AA35" i="33"/>
  <c r="AA34" i="33" a="1"/>
  <c r="AA34" i="33" s="1"/>
  <c r="AA33" i="33" a="1"/>
  <c r="AA33" i="33" s="1"/>
  <c r="AA32" i="33" a="1"/>
  <c r="AA32" i="33"/>
  <c r="AA31" i="33" a="1"/>
  <c r="AA31" i="33"/>
  <c r="AA30" i="33" a="1"/>
  <c r="AA30" i="33" s="1"/>
  <c r="AA29" i="33" a="1"/>
  <c r="AA29" i="33" s="1"/>
  <c r="AA28" i="33" a="1"/>
  <c r="AA28" i="33"/>
  <c r="AA27" i="33" a="1"/>
  <c r="AA27" i="33"/>
  <c r="AA26" i="33" a="1"/>
  <c r="AA26" i="33" s="1"/>
  <c r="AA25" i="33" a="1"/>
  <c r="AA25" i="33" s="1"/>
  <c r="AA24" i="33" a="1"/>
  <c r="AA24" i="33"/>
  <c r="AA23" i="33" a="1"/>
  <c r="AA23" i="33"/>
  <c r="AA22" i="33" a="1"/>
  <c r="AA22" i="33" s="1"/>
  <c r="AA21" i="33" a="1"/>
  <c r="AA21" i="33" s="1"/>
  <c r="AA20" i="33" a="1"/>
  <c r="AA20" i="33"/>
  <c r="AA19" i="33" a="1"/>
  <c r="AA19" i="33"/>
  <c r="AA18" i="33" a="1"/>
  <c r="AA18" i="33" s="1"/>
  <c r="AA17" i="33" a="1"/>
  <c r="AA17" i="33" s="1"/>
  <c r="AA16" i="33" a="1"/>
  <c r="AA16" i="33"/>
  <c r="AA15" i="33" a="1"/>
  <c r="AA15" i="33"/>
  <c r="AA14" i="33" a="1"/>
  <c r="AA14" i="33" s="1"/>
  <c r="AA13" i="33" a="1"/>
  <c r="AA13" i="33" s="1"/>
  <c r="AA12" i="33" a="1"/>
  <c r="AA12" i="33"/>
  <c r="AA11" i="33" a="1"/>
  <c r="AA11" i="33"/>
  <c r="AA10" i="33" a="1"/>
  <c r="AA10" i="33" s="1"/>
  <c r="X121" i="33" a="1"/>
  <c r="X121" i="33" s="1"/>
  <c r="X120" i="33" a="1"/>
  <c r="X120" i="33"/>
  <c r="X119" i="33" a="1"/>
  <c r="X119" i="33"/>
  <c r="AS119" i="33" s="1" a="1"/>
  <c r="AS119" i="33" s="1"/>
  <c r="X118" i="33" a="1"/>
  <c r="X118" i="33" s="1"/>
  <c r="AS118" i="33" s="1" a="1"/>
  <c r="AS118" i="33" s="1"/>
  <c r="X117" i="33" a="1"/>
  <c r="X117" i="33" s="1"/>
  <c r="AS117" i="33" s="1" a="1"/>
  <c r="AS117" i="33" s="1"/>
  <c r="X116" i="33" a="1"/>
  <c r="X116" i="33"/>
  <c r="X115" i="33" a="1"/>
  <c r="X115" i="33"/>
  <c r="X114" i="33" a="1"/>
  <c r="X114" i="33" s="1"/>
  <c r="X113" i="33" a="1"/>
  <c r="X113" i="33" s="1"/>
  <c r="AS113" i="33" s="1" a="1"/>
  <c r="AS113" i="33" s="1"/>
  <c r="X112" i="33" a="1"/>
  <c r="X112" i="33"/>
  <c r="X111" i="33" a="1"/>
  <c r="X111" i="33"/>
  <c r="AS111" i="33" s="1" a="1"/>
  <c r="AS111" i="33" s="1"/>
  <c r="X110" i="33" a="1"/>
  <c r="X110" i="33" s="1"/>
  <c r="X109" i="33" a="1"/>
  <c r="X109" i="33" s="1"/>
  <c r="AS109" i="33" s="1" a="1"/>
  <c r="AS109" i="33" s="1"/>
  <c r="X108" i="33" a="1"/>
  <c r="X108" i="33"/>
  <c r="X107" i="33" a="1"/>
  <c r="X107" i="33"/>
  <c r="AS107" i="33" s="1" a="1"/>
  <c r="AS107" i="33" s="1"/>
  <c r="X106" i="33" a="1"/>
  <c r="X106" i="33" s="1"/>
  <c r="AS106" i="33" s="1" a="1"/>
  <c r="AS106" i="33" s="1"/>
  <c r="X105" i="33" a="1"/>
  <c r="X105" i="33" s="1"/>
  <c r="AS105" i="33" s="1" a="1"/>
  <c r="AS105" i="33" s="1"/>
  <c r="X104" i="33" a="1"/>
  <c r="X104" i="33"/>
  <c r="X103" i="33" a="1"/>
  <c r="X103" i="33"/>
  <c r="X102" i="33" a="1"/>
  <c r="X102" i="33" s="1"/>
  <c r="AS102" i="33" s="1" a="1"/>
  <c r="AS102" i="33" s="1"/>
  <c r="X101" i="33" a="1"/>
  <c r="X101" i="33" s="1"/>
  <c r="AS101" i="33" s="1" a="1"/>
  <c r="AS101" i="33" s="1"/>
  <c r="X100" i="33" a="1"/>
  <c r="X100" i="33"/>
  <c r="X99" i="33" a="1"/>
  <c r="X99" i="33"/>
  <c r="AS99" i="33" s="1" a="1"/>
  <c r="AS99" i="33" s="1"/>
  <c r="X98" i="33" a="1"/>
  <c r="X98" i="33" s="1"/>
  <c r="AS98" i="33" s="1" a="1"/>
  <c r="AS98" i="33" s="1"/>
  <c r="X97" i="33" a="1"/>
  <c r="X97" i="33" s="1"/>
  <c r="AS97" i="33" s="1" a="1"/>
  <c r="AS97" i="33" s="1"/>
  <c r="X96" i="33" a="1"/>
  <c r="X96" i="33"/>
  <c r="X95" i="33" a="1"/>
  <c r="X95" i="33"/>
  <c r="X94" i="33" a="1"/>
  <c r="X94" i="33" s="1"/>
  <c r="AS94" i="33" s="1" a="1"/>
  <c r="AS94" i="33" s="1"/>
  <c r="X93" i="33" a="1"/>
  <c r="X93" i="33" s="1"/>
  <c r="AS93" i="33" s="1" a="1"/>
  <c r="AS93" i="33" s="1"/>
  <c r="X92" i="33" a="1"/>
  <c r="X92" i="33"/>
  <c r="X91" i="33" a="1"/>
  <c r="X91" i="33"/>
  <c r="AS91" i="33" s="1" a="1"/>
  <c r="AS91" i="33" s="1"/>
  <c r="X90" i="33" a="1"/>
  <c r="X90" i="33" s="1"/>
  <c r="AS90" i="33" s="1" a="1"/>
  <c r="AS90" i="33" s="1"/>
  <c r="X89" i="33" a="1"/>
  <c r="X89" i="33" s="1"/>
  <c r="AS89" i="33" s="1" a="1"/>
  <c r="AS89" i="33" s="1"/>
  <c r="X88" i="33" a="1"/>
  <c r="X88" i="33"/>
  <c r="X87" i="33" a="1"/>
  <c r="X87" i="33"/>
  <c r="X86" i="33" a="1"/>
  <c r="X86" i="33" s="1"/>
  <c r="AS86" i="33" s="1" a="1"/>
  <c r="AS86" i="33" s="1"/>
  <c r="X85" i="33" a="1"/>
  <c r="X85" i="33" s="1"/>
  <c r="AS85" i="33" s="1" a="1"/>
  <c r="AS85" i="33" s="1"/>
  <c r="X84" i="33" a="1"/>
  <c r="X84" i="33"/>
  <c r="X83" i="33" a="1"/>
  <c r="X83" i="33"/>
  <c r="AS83" i="33" s="1" a="1"/>
  <c r="AS83" i="33" s="1"/>
  <c r="X82" i="33" a="1"/>
  <c r="X82" i="33" s="1"/>
  <c r="AS82" i="33" s="1" a="1"/>
  <c r="AS82" i="33" s="1"/>
  <c r="X81" i="33" a="1"/>
  <c r="X81" i="33" s="1"/>
  <c r="AS81" i="33" s="1" a="1"/>
  <c r="AS81" i="33" s="1"/>
  <c r="X80" i="33" a="1"/>
  <c r="X80" i="33"/>
  <c r="X79" i="33" a="1"/>
  <c r="X79" i="33"/>
  <c r="AS79" i="33" s="1" a="1"/>
  <c r="AS79" i="33" s="1"/>
  <c r="X78" i="33" a="1"/>
  <c r="X78" i="33" s="1"/>
  <c r="AS78" i="33" s="1" a="1"/>
  <c r="AS78" i="33" s="1"/>
  <c r="X77" i="33" a="1"/>
  <c r="X77" i="33" s="1"/>
  <c r="AS77" i="33" s="1" a="1"/>
  <c r="AS77" i="33" s="1"/>
  <c r="X76" i="33" a="1"/>
  <c r="X76" i="33"/>
  <c r="X75" i="33" a="1"/>
  <c r="X75" i="33"/>
  <c r="AS75" i="33" s="1" a="1"/>
  <c r="AS75" i="33" s="1"/>
  <c r="X74" i="33" a="1"/>
  <c r="X74" i="33" s="1"/>
  <c r="AS74" i="33" s="1" a="1"/>
  <c r="AS74" i="33" s="1"/>
  <c r="X73" i="33" a="1"/>
  <c r="X73" i="33" s="1"/>
  <c r="AS73" i="33" s="1" a="1"/>
  <c r="AS73" i="33" s="1"/>
  <c r="X72" i="33" a="1"/>
  <c r="X72" i="33"/>
  <c r="X71" i="33" a="1"/>
  <c r="X71" i="33"/>
  <c r="X70" i="33" a="1"/>
  <c r="X70" i="33" s="1"/>
  <c r="AS70" i="33" s="1" a="1"/>
  <c r="AS70" i="33" s="1"/>
  <c r="X69" i="33" a="1"/>
  <c r="X69" i="33" s="1"/>
  <c r="AS69" i="33" s="1" a="1"/>
  <c r="AS69" i="33" s="1"/>
  <c r="X68" i="33" a="1"/>
  <c r="X68" i="33"/>
  <c r="X67" i="33" a="1"/>
  <c r="X67" i="33"/>
  <c r="X66" i="33" a="1"/>
  <c r="X66" i="33" s="1"/>
  <c r="AS66" i="33" s="1" a="1"/>
  <c r="AS66" i="33" s="1"/>
  <c r="X65" i="33" a="1"/>
  <c r="X65" i="33" s="1"/>
  <c r="X64" i="33" a="1"/>
  <c r="X64" i="33"/>
  <c r="AS64" i="33" s="1" a="1"/>
  <c r="AS64" i="33" s="1"/>
  <c r="X63" i="33" a="1"/>
  <c r="X63" i="33"/>
  <c r="AS63" i="33" s="1" a="1"/>
  <c r="AS63" i="33" s="1"/>
  <c r="X62" i="33" a="1"/>
  <c r="X62" i="33" s="1"/>
  <c r="AS62" i="33" s="1" a="1"/>
  <c r="AS62" i="33" s="1"/>
  <c r="X61" i="33" a="1"/>
  <c r="X61" i="33" s="1"/>
  <c r="AS61" i="33" s="1" a="1"/>
  <c r="AS61" i="33" s="1"/>
  <c r="X60" i="33" a="1"/>
  <c r="X60" i="33"/>
  <c r="X59" i="33" a="1"/>
  <c r="X59" i="33"/>
  <c r="AS59" i="33" s="1" a="1"/>
  <c r="AS59" i="33" s="1"/>
  <c r="X58" i="33" a="1"/>
  <c r="X58" i="33" s="1"/>
  <c r="AS58" i="33" s="1" a="1"/>
  <c r="AS58" i="33" s="1"/>
  <c r="X57" i="33" a="1"/>
  <c r="X57" i="33" s="1"/>
  <c r="AS57" i="33" s="1" a="1"/>
  <c r="AS57" i="33" s="1"/>
  <c r="X56" i="33" a="1"/>
  <c r="X56" i="33"/>
  <c r="X55" i="33" a="1"/>
  <c r="X55" i="33"/>
  <c r="AS55" i="33" s="1" a="1"/>
  <c r="AS55" i="33" s="1"/>
  <c r="X54" i="33" a="1"/>
  <c r="X54" i="33" s="1"/>
  <c r="AS54" i="33" s="1" a="1"/>
  <c r="AS54" i="33" s="1"/>
  <c r="X53" i="33" a="1"/>
  <c r="X53" i="33" s="1"/>
  <c r="AS53" i="33" s="1" a="1"/>
  <c r="AS53" i="33" s="1"/>
  <c r="X52" i="33" a="1"/>
  <c r="X52" i="33"/>
  <c r="AS52" i="33" s="1" a="1"/>
  <c r="AS52" i="33" s="1"/>
  <c r="X51" i="33" a="1"/>
  <c r="X51" i="33"/>
  <c r="AS51" i="33" s="1" a="1"/>
  <c r="AS51" i="33" s="1"/>
  <c r="X50" i="33" a="1"/>
  <c r="X50" i="33" s="1"/>
  <c r="AS50" i="33" s="1" a="1"/>
  <c r="AS50" i="33" s="1"/>
  <c r="X49" i="33" a="1"/>
  <c r="X49" i="33" s="1"/>
  <c r="AS49" i="33" s="1" a="1"/>
  <c r="AS49" i="33" s="1"/>
  <c r="X48" i="33" a="1"/>
  <c r="X48" i="33"/>
  <c r="X47" i="33" a="1"/>
  <c r="X47" i="33"/>
  <c r="X46" i="33" a="1"/>
  <c r="X46" i="33" s="1"/>
  <c r="AS46" i="33" s="1" a="1"/>
  <c r="AS46" i="33" s="1"/>
  <c r="X45" i="33" a="1"/>
  <c r="X45" i="33" s="1"/>
  <c r="AS45" i="33" s="1" a="1"/>
  <c r="AS45" i="33" s="1"/>
  <c r="X44" i="33" a="1"/>
  <c r="X44" i="33"/>
  <c r="X43" i="33" a="1"/>
  <c r="X43" i="33"/>
  <c r="AS43" i="33" s="1" a="1"/>
  <c r="AS43" i="33" s="1"/>
  <c r="X42" i="33" a="1"/>
  <c r="X42" i="33" s="1"/>
  <c r="AS42" i="33" s="1" a="1"/>
  <c r="AS42" i="33" s="1"/>
  <c r="X41" i="33" a="1"/>
  <c r="X41" i="33" s="1"/>
  <c r="AS41" i="33" s="1" a="1"/>
  <c r="AS41" i="33" s="1"/>
  <c r="X40" i="33" a="1"/>
  <c r="X40" i="33"/>
  <c r="X39" i="33" a="1"/>
  <c r="X39" i="33"/>
  <c r="X38" i="33" a="1"/>
  <c r="X38" i="33" s="1"/>
  <c r="AS38" i="33" s="1" a="1"/>
  <c r="AS38" i="33" s="1"/>
  <c r="X37" i="33" a="1"/>
  <c r="X37" i="33" s="1"/>
  <c r="AS37" i="33" s="1" a="1"/>
  <c r="AS37" i="33" s="1"/>
  <c r="X36" i="33" a="1"/>
  <c r="X36" i="33"/>
  <c r="X35" i="33" a="1"/>
  <c r="X35" i="33"/>
  <c r="X34" i="33" a="1"/>
  <c r="X34" i="33" s="1"/>
  <c r="AS34" i="33" s="1" a="1"/>
  <c r="AS34" i="33" s="1"/>
  <c r="X33" i="33" a="1"/>
  <c r="X33" i="33" s="1"/>
  <c r="X32" i="33" a="1"/>
  <c r="X32" i="33"/>
  <c r="X31" i="33" a="1"/>
  <c r="X31" i="33"/>
  <c r="AS31" i="33" s="1" a="1"/>
  <c r="AS31" i="33" s="1"/>
  <c r="X30" i="33" a="1"/>
  <c r="X30" i="33" s="1"/>
  <c r="X29" i="33" a="1"/>
  <c r="X29" i="33" s="1"/>
  <c r="AS29" i="33" s="1" a="1"/>
  <c r="AS29" i="33" s="1"/>
  <c r="X28" i="33" a="1"/>
  <c r="X28" i="33"/>
  <c r="X27" i="33" a="1"/>
  <c r="X27" i="33"/>
  <c r="AS27" i="33" s="1" a="1"/>
  <c r="AS27" i="33" s="1"/>
  <c r="X26" i="33" a="1"/>
  <c r="X26" i="33" s="1"/>
  <c r="AS26" i="33" s="1" a="1"/>
  <c r="AS26" i="33" s="1"/>
  <c r="X25" i="33" a="1"/>
  <c r="X25" i="33" s="1"/>
  <c r="AS25" i="33" s="1" a="1"/>
  <c r="AS25" i="33" s="1"/>
  <c r="X24" i="33" a="1"/>
  <c r="X24" i="33"/>
  <c r="X23" i="33" a="1"/>
  <c r="X23" i="33"/>
  <c r="X22" i="33" a="1"/>
  <c r="X22" i="33" s="1"/>
  <c r="AS22" i="33" s="1" a="1"/>
  <c r="AS22" i="33" s="1"/>
  <c r="X21" i="33" a="1"/>
  <c r="X21" i="33" s="1"/>
  <c r="AS21" i="33" s="1" a="1"/>
  <c r="AS21" i="33" s="1"/>
  <c r="X20" i="33" a="1"/>
  <c r="X20" i="33"/>
  <c r="X19" i="33" a="1"/>
  <c r="X19" i="33"/>
  <c r="X18" i="33" a="1"/>
  <c r="X18" i="33" s="1"/>
  <c r="X17" i="33" a="1"/>
  <c r="X17" i="33" s="1"/>
  <c r="AS17" i="33" s="1" a="1"/>
  <c r="AS17" i="33" s="1"/>
  <c r="X16" i="33" a="1"/>
  <c r="X16" i="33"/>
  <c r="X15" i="33" a="1"/>
  <c r="X15" i="33"/>
  <c r="X14" i="33" a="1"/>
  <c r="X14" i="33" s="1"/>
  <c r="AS14" i="33" s="1" a="1"/>
  <c r="AS14" i="33" s="1"/>
  <c r="X13" i="33" a="1"/>
  <c r="X13" i="33" s="1"/>
  <c r="AS13" i="33" s="1" a="1"/>
  <c r="AS13" i="33" s="1"/>
  <c r="X12" i="33" a="1"/>
  <c r="X12" i="33"/>
  <c r="X11" i="33" a="1"/>
  <c r="X11" i="33"/>
  <c r="AS11" i="33" s="1" a="1"/>
  <c r="AS11" i="33" s="1"/>
  <c r="X10" i="33" a="1"/>
  <c r="X10" i="33" s="1"/>
  <c r="AS10" i="33" s="1" a="1"/>
  <c r="AS10" i="33" s="1"/>
  <c r="U121" i="33" a="1"/>
  <c r="U121" i="33" s="1"/>
  <c r="U120" i="33" a="1"/>
  <c r="U120" i="33"/>
  <c r="U119" i="33" a="1"/>
  <c r="U119" i="33"/>
  <c r="U118" i="33" a="1"/>
  <c r="U118" i="33" s="1"/>
  <c r="U117" i="33" a="1"/>
  <c r="U117" i="33" s="1"/>
  <c r="U116" i="33" a="1"/>
  <c r="U116" i="33"/>
  <c r="U115" i="33" a="1"/>
  <c r="U115" i="33"/>
  <c r="U114" i="33" a="1"/>
  <c r="U114" i="33" s="1"/>
  <c r="U113" i="33" a="1"/>
  <c r="U113" i="33" s="1"/>
  <c r="U112" i="33" a="1"/>
  <c r="U112" i="33"/>
  <c r="U111" i="33" a="1"/>
  <c r="U111" i="33"/>
  <c r="U110" i="33" a="1"/>
  <c r="U110" i="33" s="1"/>
  <c r="U109" i="33" a="1"/>
  <c r="U109" i="33" s="1"/>
  <c r="U108" i="33" a="1"/>
  <c r="U108" i="33"/>
  <c r="U107" i="33" a="1"/>
  <c r="U107" i="33"/>
  <c r="U106" i="33" a="1"/>
  <c r="U106" i="33" s="1"/>
  <c r="U105" i="33" a="1"/>
  <c r="U105" i="33" s="1"/>
  <c r="U104" i="33" a="1"/>
  <c r="U104" i="33"/>
  <c r="U103" i="33" a="1"/>
  <c r="U103" i="33"/>
  <c r="U102" i="33" a="1"/>
  <c r="U102" i="33" s="1"/>
  <c r="U101" i="33" a="1"/>
  <c r="U101" i="33" s="1"/>
  <c r="U100" i="33" a="1"/>
  <c r="U100" i="33"/>
  <c r="U99" i="33" a="1"/>
  <c r="U99" i="33"/>
  <c r="U98" i="33" a="1"/>
  <c r="U98" i="33" s="1"/>
  <c r="U97" i="33" a="1"/>
  <c r="U97" i="33" s="1"/>
  <c r="U96" i="33" a="1"/>
  <c r="U96" i="33"/>
  <c r="U95" i="33" a="1"/>
  <c r="U95" i="33"/>
  <c r="U94" i="33" a="1"/>
  <c r="U94" i="33" s="1"/>
  <c r="U93" i="33" a="1"/>
  <c r="U93" i="33" s="1"/>
  <c r="U92" i="33" a="1"/>
  <c r="U92" i="33"/>
  <c r="U91" i="33" a="1"/>
  <c r="U91" i="33"/>
  <c r="U90" i="33" a="1"/>
  <c r="U90" i="33" s="1"/>
  <c r="U89" i="33" a="1"/>
  <c r="U89" i="33" s="1"/>
  <c r="U88" i="33" a="1"/>
  <c r="U88" i="33"/>
  <c r="U87" i="33" a="1"/>
  <c r="U87" i="33"/>
  <c r="U86" i="33" a="1"/>
  <c r="U86" i="33" s="1"/>
  <c r="U85" i="33" a="1"/>
  <c r="U85" i="33" s="1"/>
  <c r="U84" i="33" a="1"/>
  <c r="U84" i="33"/>
  <c r="U83" i="33" a="1"/>
  <c r="U83" i="33"/>
  <c r="U82" i="33" a="1"/>
  <c r="U82" i="33" s="1"/>
  <c r="U81" i="33" a="1"/>
  <c r="U81" i="33" s="1"/>
  <c r="U80" i="33" a="1"/>
  <c r="U80" i="33"/>
  <c r="U79" i="33" a="1"/>
  <c r="U79" i="33"/>
  <c r="U78" i="33" a="1"/>
  <c r="U78" i="33" s="1"/>
  <c r="U77" i="33" a="1"/>
  <c r="U77" i="33" s="1"/>
  <c r="U76" i="33" a="1"/>
  <c r="U76" i="33"/>
  <c r="U75" i="33" a="1"/>
  <c r="U75" i="33"/>
  <c r="U74" i="33" a="1"/>
  <c r="U74" i="33" s="1"/>
  <c r="U73" i="33" a="1"/>
  <c r="U73" i="33" s="1"/>
  <c r="U72" i="33" a="1"/>
  <c r="U72" i="33"/>
  <c r="U71" i="33" a="1"/>
  <c r="U71" i="33"/>
  <c r="U70" i="33" a="1"/>
  <c r="U70" i="33" s="1"/>
  <c r="U69" i="33" a="1"/>
  <c r="U69" i="33" s="1"/>
  <c r="U68" i="33" a="1"/>
  <c r="U68" i="33"/>
  <c r="U67" i="33" a="1"/>
  <c r="U67" i="33"/>
  <c r="U66" i="33" a="1"/>
  <c r="U66" i="33" s="1"/>
  <c r="U65" i="33" a="1"/>
  <c r="U65" i="33" s="1"/>
  <c r="U64" i="33" a="1"/>
  <c r="U64" i="33"/>
  <c r="U63" i="33" a="1"/>
  <c r="U63" i="33"/>
  <c r="U62" i="33" a="1"/>
  <c r="U62" i="33" s="1"/>
  <c r="U61" i="33" a="1"/>
  <c r="U61" i="33" s="1"/>
  <c r="U60" i="33" a="1"/>
  <c r="U60" i="33"/>
  <c r="U59" i="33" a="1"/>
  <c r="U59" i="33"/>
  <c r="U58" i="33" a="1"/>
  <c r="U58" i="33" s="1"/>
  <c r="U57" i="33" a="1"/>
  <c r="U57" i="33" s="1"/>
  <c r="U56" i="33" a="1"/>
  <c r="U56" i="33"/>
  <c r="U55" i="33" a="1"/>
  <c r="U55" i="33"/>
  <c r="U54" i="33" a="1"/>
  <c r="U54" i="33" s="1"/>
  <c r="U53" i="33" a="1"/>
  <c r="U53" i="33" s="1"/>
  <c r="U52" i="33" a="1"/>
  <c r="U52" i="33"/>
  <c r="U51" i="33" a="1"/>
  <c r="U51" i="33"/>
  <c r="U50" i="33" a="1"/>
  <c r="U50" i="33" s="1"/>
  <c r="U49" i="33" a="1"/>
  <c r="U49" i="33" s="1"/>
  <c r="U48" i="33" a="1"/>
  <c r="U48" i="33"/>
  <c r="U47" i="33" a="1"/>
  <c r="U47" i="33"/>
  <c r="U46" i="33" a="1"/>
  <c r="U46" i="33" s="1"/>
  <c r="U45" i="33" a="1"/>
  <c r="U45" i="33" s="1"/>
  <c r="U44" i="33" a="1"/>
  <c r="U44" i="33"/>
  <c r="U43" i="33" a="1"/>
  <c r="U43" i="33"/>
  <c r="U42" i="33" a="1"/>
  <c r="U42" i="33" s="1"/>
  <c r="U41" i="33" a="1"/>
  <c r="U41" i="33" s="1"/>
  <c r="U40" i="33" a="1"/>
  <c r="U40" i="33"/>
  <c r="U39" i="33" a="1"/>
  <c r="U39" i="33"/>
  <c r="U38" i="33" a="1"/>
  <c r="U38" i="33" s="1"/>
  <c r="U37" i="33" a="1"/>
  <c r="U37" i="33" s="1"/>
  <c r="U36" i="33" a="1"/>
  <c r="U36" i="33"/>
  <c r="U35" i="33" a="1"/>
  <c r="U35" i="33"/>
  <c r="U34" i="33" a="1"/>
  <c r="U34" i="33" s="1"/>
  <c r="U33" i="33" a="1"/>
  <c r="U33" i="33" s="1"/>
  <c r="U32" i="33" a="1"/>
  <c r="U32" i="33"/>
  <c r="U31" i="33" a="1"/>
  <c r="U31" i="33"/>
  <c r="U30" i="33" a="1"/>
  <c r="U30" i="33" s="1"/>
  <c r="U29" i="33" a="1"/>
  <c r="U29" i="33" s="1"/>
  <c r="U28" i="33" a="1"/>
  <c r="U28" i="33"/>
  <c r="U27" i="33" a="1"/>
  <c r="U27" i="33"/>
  <c r="U26" i="33" a="1"/>
  <c r="U26" i="33" s="1"/>
  <c r="U25" i="33" a="1"/>
  <c r="U25" i="33" s="1"/>
  <c r="U24" i="33" a="1"/>
  <c r="U24" i="33"/>
  <c r="U23" i="33" a="1"/>
  <c r="U23" i="33"/>
  <c r="U22" i="33" a="1"/>
  <c r="U22" i="33" s="1"/>
  <c r="U21" i="33" a="1"/>
  <c r="U21" i="33" s="1"/>
  <c r="U20" i="33" a="1"/>
  <c r="U20" i="33"/>
  <c r="U19" i="33" a="1"/>
  <c r="U19" i="33"/>
  <c r="U18" i="33" a="1"/>
  <c r="U18" i="33" s="1"/>
  <c r="U17" i="33" a="1"/>
  <c r="U17" i="33" s="1"/>
  <c r="U16" i="33" a="1"/>
  <c r="U16" i="33"/>
  <c r="U15" i="33" a="1"/>
  <c r="U15" i="33"/>
  <c r="U14" i="33" a="1"/>
  <c r="U14" i="33" s="1"/>
  <c r="U13" i="33" a="1"/>
  <c r="U13" i="33" s="1"/>
  <c r="U12" i="33" a="1"/>
  <c r="U12" i="33"/>
  <c r="U11" i="33" a="1"/>
  <c r="U11" i="33"/>
  <c r="U10" i="33" a="1"/>
  <c r="U10" i="33" s="1"/>
  <c r="I4" i="41"/>
  <c r="DR4" i="41"/>
  <c r="DS4" i="41"/>
  <c r="I5" i="41"/>
  <c r="N5" i="41"/>
  <c r="AD5" i="41"/>
  <c r="AT5" i="41"/>
  <c r="BZ5" i="41"/>
  <c r="CP5" i="41"/>
  <c r="DF5" i="41"/>
  <c r="DR5" i="41"/>
  <c r="DS5" i="41"/>
  <c r="I6" i="41"/>
  <c r="N6" i="41"/>
  <c r="AD6" i="41"/>
  <c r="AK6" i="41"/>
  <c r="AL6" i="41"/>
  <c r="AT6" i="41"/>
  <c r="BQ6" i="41"/>
  <c r="BR6" i="41"/>
  <c r="BZ6" i="41"/>
  <c r="CP6" i="41"/>
  <c r="CW6" i="41"/>
  <c r="CX6" i="41"/>
  <c r="DF6" i="41"/>
  <c r="DR6" i="41"/>
  <c r="DS6" i="41"/>
  <c r="I7" i="41"/>
  <c r="J7" i="41"/>
  <c r="R7" i="41"/>
  <c r="AH7" i="41"/>
  <c r="AP7" i="41"/>
  <c r="AX7" i="41"/>
  <c r="BN7" i="41"/>
  <c r="BV7" i="41"/>
  <c r="CD7" i="41"/>
  <c r="CT7" i="41"/>
  <c r="DB7" i="41"/>
  <c r="DJ7" i="41"/>
  <c r="DR7" i="41"/>
  <c r="DS7" i="41"/>
  <c r="I8" i="41"/>
  <c r="M8" i="41"/>
  <c r="U8" i="41"/>
  <c r="AK8" i="41"/>
  <c r="AS8" i="41"/>
  <c r="BA8" i="41"/>
  <c r="BQ8" i="41"/>
  <c r="BY8" i="41"/>
  <c r="CG8" i="41"/>
  <c r="CW8" i="41"/>
  <c r="DE8" i="41"/>
  <c r="DM8" i="41"/>
  <c r="DR8" i="41"/>
  <c r="DS8" i="41"/>
  <c r="I9" i="41"/>
  <c r="M9" i="41"/>
  <c r="U9" i="41"/>
  <c r="AC9" i="41"/>
  <c r="AS9" i="41"/>
  <c r="BA9" i="41"/>
  <c r="BI9" i="41"/>
  <c r="BY9" i="41"/>
  <c r="CG9" i="41"/>
  <c r="CO9" i="41"/>
  <c r="DE9" i="41"/>
  <c r="DM9" i="41"/>
  <c r="DR9" i="41"/>
  <c r="DS9" i="41"/>
  <c r="I10" i="41"/>
  <c r="R10" i="41"/>
  <c r="AX10" i="41"/>
  <c r="BM10" i="41"/>
  <c r="CD10" i="41"/>
  <c r="DI10" i="41"/>
  <c r="DJ10" i="41"/>
  <c r="DR10" i="41"/>
  <c r="DS10" i="41"/>
  <c r="I11" i="41"/>
  <c r="CM11" i="41"/>
  <c r="CU11" i="41"/>
  <c r="DR11" i="41"/>
  <c r="DS11" i="41"/>
  <c r="I12" i="41"/>
  <c r="AB12" i="41"/>
  <c r="BD12" i="41"/>
  <c r="BH12" i="41"/>
  <c r="DR12" i="41"/>
  <c r="DS12" i="41"/>
  <c r="I13" i="41"/>
  <c r="N13" i="41"/>
  <c r="AD13" i="41"/>
  <c r="AT13" i="41"/>
  <c r="BZ13" i="41"/>
  <c r="CP13" i="41"/>
  <c r="DF13" i="41"/>
  <c r="DR13" i="41"/>
  <c r="DS13" i="41"/>
  <c r="I14" i="41"/>
  <c r="N14" i="41"/>
  <c r="AD14" i="41"/>
  <c r="AK14" i="41"/>
  <c r="AL14" i="41"/>
  <c r="AT14" i="41"/>
  <c r="BQ14" i="41"/>
  <c r="BR14" i="41"/>
  <c r="BZ14" i="41"/>
  <c r="CP14" i="41"/>
  <c r="CW14" i="41"/>
  <c r="CX14" i="41"/>
  <c r="DF14" i="41"/>
  <c r="DR14" i="41"/>
  <c r="DS14" i="41"/>
  <c r="I15" i="41"/>
  <c r="J15" i="41"/>
  <c r="R15" i="41"/>
  <c r="AH15" i="41"/>
  <c r="AP15" i="41"/>
  <c r="AX15" i="41"/>
  <c r="BN15" i="41"/>
  <c r="BV15" i="41"/>
  <c r="CD15" i="41"/>
  <c r="CT15" i="41"/>
  <c r="DB15" i="41"/>
  <c r="DR15" i="41"/>
  <c r="DS15" i="41"/>
  <c r="I16" i="41"/>
  <c r="O16" i="41"/>
  <c r="AC16" i="41"/>
  <c r="AK16" i="41"/>
  <c r="BA16" i="41"/>
  <c r="BH16" i="41"/>
  <c r="BK16" i="41"/>
  <c r="BY16" i="41"/>
  <c r="CG16" i="41"/>
  <c r="CW16" i="41"/>
  <c r="DM16" i="41"/>
  <c r="DR16" i="41"/>
  <c r="DS16" i="41"/>
  <c r="I17" i="41"/>
  <c r="U17" i="41"/>
  <c r="Y17" i="41"/>
  <c r="DA17" i="41"/>
  <c r="DM17" i="41"/>
  <c r="DR17" i="41"/>
  <c r="DS17" i="41"/>
  <c r="I18" i="41"/>
  <c r="AU18" i="41"/>
  <c r="BM18" i="41"/>
  <c r="DR18" i="41"/>
  <c r="DS18" i="41"/>
  <c r="I19" i="41"/>
  <c r="N19" i="41"/>
  <c r="R19" i="41"/>
  <c r="AG19" i="41"/>
  <c r="BM19" i="41"/>
  <c r="CC19" i="41"/>
  <c r="DP19" i="41"/>
  <c r="DR19" i="41"/>
  <c r="DS19" i="41"/>
  <c r="I20" i="41"/>
  <c r="M20" i="41"/>
  <c r="AB20" i="41"/>
  <c r="AC20" i="41"/>
  <c r="BH20" i="41"/>
  <c r="BL20" i="41"/>
  <c r="BX20" i="41"/>
  <c r="DE20" i="41"/>
  <c r="DR20" i="41"/>
  <c r="DS20" i="41"/>
  <c r="I21" i="41"/>
  <c r="S21" i="41"/>
  <c r="BF21" i="41"/>
  <c r="BQ21" i="41"/>
  <c r="CW21" i="41"/>
  <c r="DM21" i="41"/>
  <c r="DR21" i="41"/>
  <c r="DS21" i="41"/>
  <c r="I22" i="41"/>
  <c r="AE22" i="41"/>
  <c r="BK22" i="41"/>
  <c r="BR22" i="41"/>
  <c r="CA22" i="41"/>
  <c r="CX22" i="41"/>
  <c r="DN22" i="41"/>
  <c r="DR22" i="41"/>
  <c r="DS22" i="41"/>
  <c r="I23" i="41"/>
  <c r="M23" i="41"/>
  <c r="AC23" i="41"/>
  <c r="BS23" i="41"/>
  <c r="CY23" i="41"/>
  <c r="DE23" i="41"/>
  <c r="DO23" i="41"/>
  <c r="DR23" i="41"/>
  <c r="DS23" i="41"/>
  <c r="I24" i="41"/>
  <c r="T24" i="41"/>
  <c r="AJ24" i="41"/>
  <c r="BU24" i="41"/>
  <c r="DA24" i="41"/>
  <c r="DL24" i="41"/>
  <c r="DQ24" i="41"/>
  <c r="DR24" i="41"/>
  <c r="DS24" i="41"/>
  <c r="I25" i="41"/>
  <c r="O25" i="41"/>
  <c r="AD25" i="41"/>
  <c r="AE25" i="41"/>
  <c r="BJ25" i="41"/>
  <c r="BQ25" i="41"/>
  <c r="BZ25" i="41"/>
  <c r="CW25" i="41"/>
  <c r="DG25" i="41"/>
  <c r="DM25" i="41"/>
  <c r="DR25" i="41"/>
  <c r="DS25" i="41"/>
  <c r="I26" i="41"/>
  <c r="V26" i="41"/>
  <c r="BB26" i="41"/>
  <c r="CH26" i="41"/>
  <c r="DN26" i="41"/>
  <c r="DR26" i="41"/>
  <c r="DS26" i="41"/>
  <c r="I27" i="41"/>
  <c r="AE27" i="41"/>
  <c r="AG27" i="41"/>
  <c r="BK27" i="41"/>
  <c r="BM27" i="41"/>
  <c r="CE27" i="41"/>
  <c r="CQ27" i="41"/>
  <c r="CS27" i="41"/>
  <c r="DR27" i="41"/>
  <c r="DS27" i="41"/>
  <c r="I28" i="41"/>
  <c r="V28" i="41"/>
  <c r="AC28" i="41"/>
  <c r="BB28" i="41"/>
  <c r="BI28" i="41"/>
  <c r="CH28" i="41"/>
  <c r="CO28" i="41"/>
  <c r="DN28" i="41"/>
  <c r="DR28" i="41"/>
  <c r="DS28" i="41"/>
  <c r="I29" i="41"/>
  <c r="U29" i="41"/>
  <c r="AG29" i="41"/>
  <c r="BA29" i="41"/>
  <c r="DI29" i="41"/>
  <c r="DR29" i="41"/>
  <c r="DS29" i="41"/>
  <c r="I30" i="41"/>
  <c r="N30" i="41"/>
  <c r="AD30" i="41"/>
  <c r="AL30" i="41"/>
  <c r="BB30" i="41"/>
  <c r="BJ30" i="41"/>
  <c r="BK30" i="41"/>
  <c r="CA30" i="41"/>
  <c r="CH30" i="41"/>
  <c r="DG30" i="41"/>
  <c r="DH30" i="41"/>
  <c r="DR30" i="41"/>
  <c r="DS30" i="41"/>
  <c r="I31" i="41"/>
  <c r="M31" i="41"/>
  <c r="AC31" i="41"/>
  <c r="AJ31" i="41"/>
  <c r="AK31" i="41"/>
  <c r="AZ31" i="41"/>
  <c r="BC31" i="41"/>
  <c r="BS31" i="41"/>
  <c r="BY31" i="41"/>
  <c r="CO31" i="41"/>
  <c r="CV31" i="41"/>
  <c r="CW31" i="41"/>
  <c r="DL31" i="41"/>
  <c r="DO31" i="41"/>
  <c r="DR31" i="41"/>
  <c r="DS31" i="41"/>
  <c r="I32" i="41"/>
  <c r="Q32" i="41"/>
  <c r="T32" i="41"/>
  <c r="Y32" i="41"/>
  <c r="AJ32" i="41"/>
  <c r="AR32" i="41"/>
  <c r="BH32" i="41"/>
  <c r="BM32" i="41"/>
  <c r="CC32" i="41"/>
  <c r="CF32" i="41"/>
  <c r="CK32" i="41"/>
  <c r="CV32" i="41"/>
  <c r="DD32" i="41"/>
  <c r="DR32" i="41"/>
  <c r="DS32" i="41"/>
  <c r="I33" i="41"/>
  <c r="M33" i="41"/>
  <c r="Y33" i="41"/>
  <c r="AD33" i="41"/>
  <c r="AE33" i="41"/>
  <c r="AT33" i="41"/>
  <c r="BA33" i="41"/>
  <c r="BC33" i="41"/>
  <c r="BQ33" i="41"/>
  <c r="BU33" i="41"/>
  <c r="BY33" i="41"/>
  <c r="CK33" i="41"/>
  <c r="CP33" i="41"/>
  <c r="CQ33" i="41"/>
  <c r="DF33" i="41"/>
  <c r="DM33" i="41"/>
  <c r="DO33" i="41"/>
  <c r="DR33" i="41"/>
  <c r="DS33" i="41"/>
  <c r="I34" i="41"/>
  <c r="AJ34" i="41"/>
  <c r="AL34" i="41"/>
  <c r="AZ34" i="41"/>
  <c r="BJ34" i="41"/>
  <c r="CT34" i="41"/>
  <c r="CV34" i="41"/>
  <c r="CX34" i="41"/>
  <c r="DL34" i="41"/>
  <c r="DR34" i="41"/>
  <c r="DS34" i="41"/>
  <c r="I35" i="41"/>
  <c r="Q35" i="41"/>
  <c r="X35" i="41"/>
  <c r="AU35" i="41"/>
  <c r="BK35" i="41"/>
  <c r="BM35" i="41"/>
  <c r="CC35" i="41"/>
  <c r="DG35" i="41"/>
  <c r="DR35" i="41"/>
  <c r="DS35" i="41"/>
  <c r="I36" i="41"/>
  <c r="L36" i="41"/>
  <c r="M36" i="41"/>
  <c r="AB36" i="41"/>
  <c r="AK36" i="41"/>
  <c r="BB36" i="41"/>
  <c r="BD36" i="41"/>
  <c r="BR36" i="41"/>
  <c r="BX36" i="41"/>
  <c r="BY36" i="41"/>
  <c r="CN36" i="41"/>
  <c r="CW36" i="41"/>
  <c r="DN36" i="41"/>
  <c r="DR36" i="41"/>
  <c r="DS36" i="41"/>
  <c r="I37" i="41"/>
  <c r="M37" i="41"/>
  <c r="AH37" i="41"/>
  <c r="AK37" i="41"/>
  <c r="BA37" i="41"/>
  <c r="BI37" i="41"/>
  <c r="BM37" i="41"/>
  <c r="BY37" i="41"/>
  <c r="CW37" i="41"/>
  <c r="DM37" i="41"/>
  <c r="DR37" i="41"/>
  <c r="DS37" i="41"/>
  <c r="I38" i="41"/>
  <c r="V38" i="41"/>
  <c r="AD38" i="41"/>
  <c r="AU38" i="41"/>
  <c r="BK38" i="41"/>
  <c r="BR38" i="41"/>
  <c r="CH38" i="41"/>
  <c r="CP38" i="41"/>
  <c r="DG38" i="41"/>
  <c r="DR38" i="41"/>
  <c r="DS38" i="41"/>
  <c r="I39" i="41"/>
  <c r="M39" i="41"/>
  <c r="AC39" i="41"/>
  <c r="AJ39" i="41"/>
  <c r="AK39" i="41"/>
  <c r="AZ39" i="41"/>
  <c r="BC39" i="41"/>
  <c r="BS39" i="41"/>
  <c r="BY39" i="41"/>
  <c r="CO39" i="41"/>
  <c r="CV39" i="41"/>
  <c r="CW39" i="41"/>
  <c r="DL39" i="41"/>
  <c r="DO39" i="41"/>
  <c r="DR39" i="41"/>
  <c r="DS39" i="41"/>
  <c r="I40" i="41"/>
  <c r="Q40" i="41"/>
  <c r="T40" i="41"/>
  <c r="Y40" i="41"/>
  <c r="AJ40" i="41"/>
  <c r="AR40" i="41"/>
  <c r="BH40" i="41"/>
  <c r="BM40" i="41"/>
  <c r="CC40" i="41"/>
  <c r="CF40" i="41"/>
  <c r="CK40" i="41"/>
  <c r="CV40" i="41"/>
  <c r="DD40" i="41"/>
  <c r="DR40" i="41"/>
  <c r="DS40" i="41"/>
  <c r="I41" i="41"/>
  <c r="M41" i="41"/>
  <c r="Y41" i="41"/>
  <c r="AD41" i="41"/>
  <c r="AE41" i="41"/>
  <c r="AT41" i="41"/>
  <c r="BA41" i="41"/>
  <c r="BC41" i="41"/>
  <c r="BQ41" i="41"/>
  <c r="BU41" i="41"/>
  <c r="BY41" i="41"/>
  <c r="CK41" i="41"/>
  <c r="CP41" i="41"/>
  <c r="CQ41" i="41"/>
  <c r="DF41" i="41"/>
  <c r="DM41" i="41"/>
  <c r="DO41" i="41"/>
  <c r="DR41" i="41"/>
  <c r="DS41" i="41"/>
  <c r="I42" i="41"/>
  <c r="AJ42" i="41"/>
  <c r="AL42" i="41"/>
  <c r="AZ42" i="41"/>
  <c r="BJ42" i="41"/>
  <c r="CV42" i="41"/>
  <c r="CX42" i="41"/>
  <c r="DL42" i="41"/>
  <c r="DR42" i="41"/>
  <c r="DS42" i="41"/>
  <c r="I43" i="41"/>
  <c r="Q43" i="41"/>
  <c r="AU43" i="41"/>
  <c r="BK43" i="41"/>
  <c r="BM43" i="41"/>
  <c r="CC43" i="41"/>
  <c r="CM43" i="41"/>
  <c r="DG43" i="41"/>
  <c r="DR43" i="41"/>
  <c r="DS43" i="41"/>
  <c r="I44" i="41"/>
  <c r="M44" i="41"/>
  <c r="AK44" i="41"/>
  <c r="BB44" i="41"/>
  <c r="BR44" i="41"/>
  <c r="BX44" i="41"/>
  <c r="BY44" i="41"/>
  <c r="CN44" i="41"/>
  <c r="CW44" i="41"/>
  <c r="DN44" i="41"/>
  <c r="DR44" i="41"/>
  <c r="DS44" i="41"/>
  <c r="I45" i="41"/>
  <c r="M45" i="41"/>
  <c r="AK45" i="41"/>
  <c r="AP45" i="41"/>
  <c r="BA45" i="41"/>
  <c r="BI45" i="41"/>
  <c r="BM45" i="41"/>
  <c r="BY45" i="41"/>
  <c r="CO45" i="41"/>
  <c r="CT45" i="41"/>
  <c r="DE45" i="41"/>
  <c r="DR45" i="41"/>
  <c r="DS45" i="41"/>
  <c r="I46" i="41"/>
  <c r="N46" i="41"/>
  <c r="O46" i="41"/>
  <c r="AD46" i="41"/>
  <c r="AE46" i="41"/>
  <c r="AT46" i="41"/>
  <c r="AU46" i="41"/>
  <c r="BK46" i="41"/>
  <c r="BZ46" i="41"/>
  <c r="CA46" i="41"/>
  <c r="CP46" i="41"/>
  <c r="CQ46" i="41"/>
  <c r="DF46" i="41"/>
  <c r="DG46" i="41"/>
  <c r="DR46" i="41"/>
  <c r="DS46" i="41"/>
  <c r="I47" i="41"/>
  <c r="U47" i="41"/>
  <c r="W47" i="41"/>
  <c r="AK47" i="41"/>
  <c r="AM47" i="41"/>
  <c r="BA47" i="41"/>
  <c r="BC47" i="41"/>
  <c r="BQ47" i="41"/>
  <c r="BS47" i="41"/>
  <c r="CG47" i="41"/>
  <c r="CI47" i="41"/>
  <c r="CW47" i="41"/>
  <c r="CY47" i="41"/>
  <c r="DM47" i="41"/>
  <c r="DO47" i="41"/>
  <c r="DR47" i="41"/>
  <c r="DS47" i="41"/>
  <c r="I48" i="41"/>
  <c r="L48" i="41"/>
  <c r="Q48" i="41"/>
  <c r="AB48" i="41"/>
  <c r="AG48" i="41"/>
  <c r="AW48" i="41"/>
  <c r="BH48" i="41"/>
  <c r="BM48" i="41"/>
  <c r="CC48" i="41"/>
  <c r="CS48" i="41"/>
  <c r="DD48" i="41"/>
  <c r="DI48" i="41"/>
  <c r="DR48" i="41"/>
  <c r="DS48" i="41"/>
  <c r="I49" i="41"/>
  <c r="M49" i="41"/>
  <c r="N49" i="41"/>
  <c r="W49" i="41"/>
  <c r="AC49" i="41"/>
  <c r="AD49" i="41"/>
  <c r="AM49" i="41"/>
  <c r="AS49" i="41"/>
  <c r="AT49" i="41"/>
  <c r="BC49" i="41"/>
  <c r="BI49" i="41"/>
  <c r="BJ49" i="41"/>
  <c r="BS49" i="41"/>
  <c r="BY49" i="41"/>
  <c r="BZ49" i="41"/>
  <c r="CI49" i="41"/>
  <c r="CO49" i="41"/>
  <c r="CP49" i="41"/>
  <c r="CY49" i="41"/>
  <c r="DE49" i="41"/>
  <c r="DF49" i="41"/>
  <c r="DO49" i="41"/>
  <c r="DR49" i="41"/>
  <c r="DS49" i="41"/>
  <c r="I50" i="41"/>
  <c r="N50" i="41"/>
  <c r="T50" i="41"/>
  <c r="AD50" i="41"/>
  <c r="AT50" i="41"/>
  <c r="AZ50" i="41"/>
  <c r="BP50" i="41"/>
  <c r="BZ50" i="41"/>
  <c r="CP50" i="41"/>
  <c r="CU50" i="41"/>
  <c r="DF50" i="41"/>
  <c r="DR50" i="41"/>
  <c r="DS50" i="41"/>
  <c r="I51" i="41"/>
  <c r="Q51" i="41"/>
  <c r="AG51" i="41"/>
  <c r="AW51" i="41"/>
  <c r="BM51" i="41"/>
  <c r="CC51" i="41"/>
  <c r="CS51" i="41"/>
  <c r="DI51" i="41"/>
  <c r="DR51" i="41"/>
  <c r="DS51" i="41"/>
  <c r="I52" i="41"/>
  <c r="L52" i="41"/>
  <c r="U52" i="41"/>
  <c r="AB52" i="41"/>
  <c r="AK52" i="41"/>
  <c r="BA52" i="41"/>
  <c r="BH52" i="41"/>
  <c r="BQ52" i="41"/>
  <c r="CG52" i="41"/>
  <c r="CW52" i="41"/>
  <c r="DD52" i="41"/>
  <c r="DM52" i="41"/>
  <c r="DR52" i="41"/>
  <c r="DS52" i="41"/>
  <c r="I53" i="41"/>
  <c r="M53" i="41"/>
  <c r="AC53" i="41"/>
  <c r="AS53" i="41"/>
  <c r="AY53" i="41"/>
  <c r="BI53" i="41"/>
  <c r="BY53" i="41"/>
  <c r="CO53" i="41"/>
  <c r="DE53" i="41"/>
  <c r="DR53" i="41"/>
  <c r="DS53" i="41"/>
  <c r="I54" i="41"/>
  <c r="N54" i="41"/>
  <c r="AD54" i="41"/>
  <c r="AT54" i="41"/>
  <c r="BZ54" i="41"/>
  <c r="CP54" i="41"/>
  <c r="CQ54" i="41"/>
  <c r="DF54" i="41"/>
  <c r="DR54" i="41"/>
  <c r="DS54" i="41"/>
  <c r="I55" i="41"/>
  <c r="U55" i="41"/>
  <c r="W55" i="41"/>
  <c r="AK55" i="41"/>
  <c r="BA55" i="41"/>
  <c r="BC55" i="41"/>
  <c r="BQ55" i="41"/>
  <c r="BS55" i="41"/>
  <c r="CG55" i="41"/>
  <c r="CW55" i="41"/>
  <c r="DM55" i="41"/>
  <c r="DR55" i="41"/>
  <c r="DS55" i="41"/>
  <c r="I56" i="41"/>
  <c r="L56" i="41"/>
  <c r="Q56" i="41"/>
  <c r="AB56" i="41"/>
  <c r="AG56" i="41"/>
  <c r="AW56" i="41"/>
  <c r="BH56" i="41"/>
  <c r="BM56" i="41"/>
  <c r="CC56" i="41"/>
  <c r="CS56" i="41"/>
  <c r="DD56" i="41"/>
  <c r="DI56" i="41"/>
  <c r="DR56" i="41"/>
  <c r="DS56" i="41"/>
  <c r="I57" i="41"/>
  <c r="M57" i="41"/>
  <c r="N57" i="41"/>
  <c r="W57" i="41"/>
  <c r="AC57" i="41"/>
  <c r="AD57" i="41"/>
  <c r="AS57" i="41"/>
  <c r="AT57" i="41"/>
  <c r="BC57" i="41"/>
  <c r="BI57" i="41"/>
  <c r="BJ57" i="41"/>
  <c r="BS57" i="41"/>
  <c r="BY57" i="41"/>
  <c r="BZ57" i="41"/>
  <c r="CO57" i="41"/>
  <c r="CP57" i="41"/>
  <c r="DE57" i="41"/>
  <c r="DF57" i="41"/>
  <c r="DR57" i="41"/>
  <c r="DS57" i="41"/>
  <c r="I58" i="41"/>
  <c r="N58" i="41"/>
  <c r="T58" i="41"/>
  <c r="AD58" i="41"/>
  <c r="AT58" i="41"/>
  <c r="AZ58" i="41"/>
  <c r="BP58" i="41"/>
  <c r="BZ58" i="41"/>
  <c r="CP58" i="41"/>
  <c r="CU58" i="41"/>
  <c r="DF58" i="41"/>
  <c r="DR58" i="41"/>
  <c r="DS58" i="41"/>
  <c r="I59" i="41"/>
  <c r="Q59" i="41"/>
  <c r="AG59" i="41"/>
  <c r="AW59" i="41"/>
  <c r="BM59" i="41"/>
  <c r="CC59" i="41"/>
  <c r="CR59" i="41"/>
  <c r="CS59" i="41"/>
  <c r="DI59" i="41"/>
  <c r="DR59" i="41"/>
  <c r="DS59" i="41"/>
  <c r="I60" i="41"/>
  <c r="L60" i="41"/>
  <c r="U60" i="41"/>
  <c r="AK60" i="41"/>
  <c r="BA60" i="41"/>
  <c r="BH60" i="41"/>
  <c r="BQ60" i="41"/>
  <c r="CG60" i="41"/>
  <c r="CW60" i="41"/>
  <c r="DM60" i="41"/>
  <c r="DR60" i="41"/>
  <c r="DS60" i="41"/>
  <c r="I61" i="41"/>
  <c r="M61" i="41"/>
  <c r="AC61" i="41"/>
  <c r="AS61" i="41"/>
  <c r="AY61" i="41"/>
  <c r="BI61" i="41"/>
  <c r="BY61" i="41"/>
  <c r="CO61" i="41"/>
  <c r="DE61" i="41"/>
  <c r="DR61" i="41"/>
  <c r="DS61" i="41"/>
  <c r="I62" i="41"/>
  <c r="N62" i="41"/>
  <c r="AD62" i="41"/>
  <c r="AT62" i="41"/>
  <c r="BZ62" i="41"/>
  <c r="CP62" i="41"/>
  <c r="CQ62" i="41"/>
  <c r="DF62" i="41"/>
  <c r="DG62" i="41"/>
  <c r="DR62" i="41"/>
  <c r="DS62" i="41"/>
  <c r="I63" i="41"/>
  <c r="U63" i="41"/>
  <c r="AK63" i="41"/>
  <c r="BA63" i="41"/>
  <c r="BC63" i="41"/>
  <c r="BQ63" i="41"/>
  <c r="BS63" i="41"/>
  <c r="CG63" i="41"/>
  <c r="CW63" i="41"/>
  <c r="DM63" i="41"/>
  <c r="DR63" i="41"/>
  <c r="DS63" i="41"/>
  <c r="I64" i="41"/>
  <c r="L64" i="41"/>
  <c r="Q64" i="41"/>
  <c r="AG64" i="41"/>
  <c r="AW64" i="41"/>
  <c r="BH64" i="41"/>
  <c r="BM64" i="41"/>
  <c r="CC64" i="41"/>
  <c r="CS64" i="41"/>
  <c r="DI64" i="41"/>
  <c r="DR64" i="41"/>
  <c r="DS64" i="41"/>
  <c r="I65" i="41"/>
  <c r="M65" i="41"/>
  <c r="N65" i="41"/>
  <c r="AC65" i="41"/>
  <c r="AD65" i="41"/>
  <c r="AS65" i="41"/>
  <c r="AT65" i="41"/>
  <c r="BC65" i="41"/>
  <c r="BI65" i="41"/>
  <c r="BS65" i="41"/>
  <c r="BY65" i="41"/>
  <c r="BZ65" i="41"/>
  <c r="CO65" i="41"/>
  <c r="CP65" i="41"/>
  <c r="DE65" i="41"/>
  <c r="DF65" i="41"/>
  <c r="DR65" i="41"/>
  <c r="DS65" i="41"/>
  <c r="I66" i="41"/>
  <c r="N66" i="41"/>
  <c r="AD66" i="41"/>
  <c r="AT66" i="41"/>
  <c r="BZ66" i="41"/>
  <c r="CP66" i="41"/>
  <c r="CU66" i="41"/>
  <c r="DF66" i="41"/>
  <c r="DR66" i="41"/>
  <c r="DS66" i="41"/>
  <c r="I67" i="41"/>
  <c r="Q67" i="41"/>
  <c r="AG67" i="41"/>
  <c r="AW67" i="41"/>
  <c r="BM67" i="41"/>
  <c r="DA67" i="41"/>
  <c r="DI67" i="41"/>
  <c r="DR67" i="41"/>
  <c r="DS67" i="41"/>
  <c r="I68" i="41"/>
  <c r="M68" i="41"/>
  <c r="N68" i="41"/>
  <c r="V68" i="41"/>
  <c r="Y68" i="41"/>
  <c r="AL68" i="41"/>
  <c r="BA68" i="41"/>
  <c r="BI68" i="41"/>
  <c r="BM68" i="41"/>
  <c r="BU68" i="41"/>
  <c r="BY68" i="41"/>
  <c r="BZ68" i="41"/>
  <c r="CH68" i="41"/>
  <c r="CK68" i="41"/>
  <c r="CX68" i="41"/>
  <c r="DM68" i="41"/>
  <c r="DR68" i="41"/>
  <c r="DS68" i="41"/>
  <c r="DS3" i="41"/>
  <c r="DR3" i="41"/>
  <c r="DF3" i="41"/>
  <c r="BR3" i="41"/>
  <c r="AT3" i="41"/>
  <c r="I3" i="41"/>
  <c r="M5" i="30"/>
  <c r="N5" i="30"/>
  <c r="O5" i="30"/>
  <c r="P5" i="30"/>
  <c r="Q5" i="30"/>
  <c r="R5" i="30"/>
  <c r="S5" i="30"/>
  <c r="T5" i="30"/>
  <c r="U5" i="30"/>
  <c r="V5" i="30"/>
  <c r="W5" i="30"/>
  <c r="X5" i="30"/>
  <c r="Y5" i="30"/>
  <c r="Z5" i="30"/>
  <c r="AA5" i="30"/>
  <c r="AB5" i="30"/>
  <c r="AC5" i="30"/>
  <c r="AD5" i="30"/>
  <c r="AE5" i="30"/>
  <c r="AF5" i="30"/>
  <c r="AG5" i="30"/>
  <c r="AH5" i="30"/>
  <c r="AI5" i="30"/>
  <c r="AJ5" i="30"/>
  <c r="AK5" i="30"/>
  <c r="AL5" i="30"/>
  <c r="AM5" i="30"/>
  <c r="AN5" i="30"/>
  <c r="AO5" i="30"/>
  <c r="AP5" i="30"/>
  <c r="AQ5" i="30"/>
  <c r="AR5" i="30"/>
  <c r="AS5" i="30"/>
  <c r="AT5" i="30"/>
  <c r="AU5" i="30"/>
  <c r="AV5" i="30"/>
  <c r="AW5" i="30"/>
  <c r="AX5" i="30"/>
  <c r="AY5" i="30"/>
  <c r="AZ5" i="30"/>
  <c r="BA5" i="30"/>
  <c r="BB5" i="30"/>
  <c r="BC5" i="30"/>
  <c r="BD5" i="30"/>
  <c r="BE5" i="30"/>
  <c r="BF5" i="30"/>
  <c r="BG5" i="30"/>
  <c r="BH5" i="30"/>
  <c r="BI5" i="30"/>
  <c r="BJ5" i="30"/>
  <c r="BK5" i="30"/>
  <c r="BL5" i="30"/>
  <c r="BM5" i="30"/>
  <c r="BN5" i="30"/>
  <c r="BO5" i="30"/>
  <c r="BP5" i="30"/>
  <c r="BQ5" i="30"/>
  <c r="BR5" i="30"/>
  <c r="BS5" i="30"/>
  <c r="BT5" i="30"/>
  <c r="BU5" i="30"/>
  <c r="BV5" i="30"/>
  <c r="BW5" i="30"/>
  <c r="BX5" i="30"/>
  <c r="BY5" i="30"/>
  <c r="BZ5" i="30"/>
  <c r="CA5" i="30"/>
  <c r="CB5" i="30"/>
  <c r="CC5" i="30"/>
  <c r="CD5" i="30"/>
  <c r="CE5" i="30"/>
  <c r="CF5" i="30"/>
  <c r="CG5" i="30"/>
  <c r="CH5" i="30"/>
  <c r="CI5" i="30"/>
  <c r="CJ5" i="30"/>
  <c r="CK5" i="30"/>
  <c r="CL5" i="30"/>
  <c r="CM5" i="30"/>
  <c r="CN5" i="30"/>
  <c r="CO5" i="30"/>
  <c r="CP5" i="30"/>
  <c r="CQ5" i="30"/>
  <c r="CR5" i="30"/>
  <c r="CS5" i="30"/>
  <c r="CT5" i="30"/>
  <c r="CU5" i="30"/>
  <c r="CV5" i="30"/>
  <c r="CW5" i="30"/>
  <c r="CX5" i="30"/>
  <c r="CY5" i="30"/>
  <c r="CZ5" i="30"/>
  <c r="DA5" i="30"/>
  <c r="DB5" i="30"/>
  <c r="DC5" i="30"/>
  <c r="DD5" i="30"/>
  <c r="DE5" i="30"/>
  <c r="DF5" i="30"/>
  <c r="DG5" i="30"/>
  <c r="DH5" i="30"/>
  <c r="DI5" i="30"/>
  <c r="DJ5" i="30"/>
  <c r="DK5" i="30"/>
  <c r="DL5" i="30"/>
  <c r="DM5" i="30"/>
  <c r="DN5" i="30"/>
  <c r="DO5" i="30"/>
  <c r="DP5" i="30"/>
  <c r="DQ5" i="30"/>
  <c r="DR5" i="30"/>
  <c r="DS5" i="30"/>
  <c r="DT5" i="30"/>
  <c r="M6" i="30"/>
  <c r="N6" i="30"/>
  <c r="O6" i="30"/>
  <c r="P6" i="30"/>
  <c r="Q6" i="30"/>
  <c r="R6" i="30"/>
  <c r="S6" i="30"/>
  <c r="T6" i="30"/>
  <c r="U6" i="30"/>
  <c r="V6" i="30"/>
  <c r="W6" i="30"/>
  <c r="X6" i="30"/>
  <c r="Y6" i="30"/>
  <c r="Z6" i="30"/>
  <c r="AA6" i="30"/>
  <c r="AB6" i="30"/>
  <c r="AC6" i="30"/>
  <c r="AD6" i="30"/>
  <c r="AE6" i="30"/>
  <c r="AF6" i="30"/>
  <c r="AG6" i="30"/>
  <c r="AH6" i="30"/>
  <c r="AI6" i="30"/>
  <c r="AJ6" i="30"/>
  <c r="AK6" i="30"/>
  <c r="AL6" i="30"/>
  <c r="AM6" i="30"/>
  <c r="AN6" i="30"/>
  <c r="AO6" i="30"/>
  <c r="AP6" i="30"/>
  <c r="AQ6" i="30"/>
  <c r="AR6" i="30"/>
  <c r="AS6" i="30"/>
  <c r="AT6" i="30"/>
  <c r="AU6" i="30"/>
  <c r="AV6" i="30"/>
  <c r="AW6" i="30"/>
  <c r="AX6" i="30"/>
  <c r="AY6" i="30"/>
  <c r="AZ6" i="30"/>
  <c r="BA6" i="30"/>
  <c r="BB6" i="30"/>
  <c r="BC6" i="30"/>
  <c r="BD6" i="30"/>
  <c r="BE6" i="30"/>
  <c r="BF6" i="30"/>
  <c r="BG6" i="30"/>
  <c r="BH6" i="30"/>
  <c r="BI6" i="30"/>
  <c r="BJ6" i="30"/>
  <c r="BK6" i="30"/>
  <c r="BL6" i="30"/>
  <c r="BM6" i="30"/>
  <c r="BN6" i="30"/>
  <c r="BO6" i="30"/>
  <c r="BP6" i="30"/>
  <c r="BQ6" i="30"/>
  <c r="BR6" i="30"/>
  <c r="BS6" i="30"/>
  <c r="BT6" i="30"/>
  <c r="BU6" i="30"/>
  <c r="BV6" i="30"/>
  <c r="BW6" i="30"/>
  <c r="BX6" i="30"/>
  <c r="BY6" i="30"/>
  <c r="BZ6" i="30"/>
  <c r="CA6" i="30"/>
  <c r="CB6" i="30"/>
  <c r="CC6" i="30"/>
  <c r="CD6" i="30"/>
  <c r="CE6" i="30"/>
  <c r="CF6" i="30"/>
  <c r="CG6" i="30"/>
  <c r="CH6" i="30"/>
  <c r="CI6" i="30"/>
  <c r="CJ6" i="30"/>
  <c r="CK6" i="30"/>
  <c r="CL6" i="30"/>
  <c r="CM6" i="30"/>
  <c r="CN6" i="30"/>
  <c r="CO6" i="30"/>
  <c r="CP6" i="30"/>
  <c r="CQ6" i="30"/>
  <c r="CR6" i="30"/>
  <c r="CS6" i="30"/>
  <c r="CT6" i="30"/>
  <c r="CU6" i="30"/>
  <c r="CV6" i="30"/>
  <c r="CW6" i="30"/>
  <c r="CX6" i="30"/>
  <c r="CY6" i="30"/>
  <c r="CZ6" i="30"/>
  <c r="DA6" i="30"/>
  <c r="DB6" i="30"/>
  <c r="DC6" i="30"/>
  <c r="DD6" i="30"/>
  <c r="DE6" i="30"/>
  <c r="DF6" i="30"/>
  <c r="DG6" i="30"/>
  <c r="DH6" i="30"/>
  <c r="DI6" i="30"/>
  <c r="DJ6" i="30"/>
  <c r="DK6" i="30"/>
  <c r="DL6" i="30"/>
  <c r="DM6" i="30"/>
  <c r="DN6" i="30"/>
  <c r="DO6" i="30"/>
  <c r="DP6" i="30"/>
  <c r="DQ6" i="30"/>
  <c r="DR6" i="30"/>
  <c r="DS6" i="30"/>
  <c r="DT6" i="30"/>
  <c r="M7" i="30"/>
  <c r="N7" i="30"/>
  <c r="O7" i="30"/>
  <c r="P7" i="30"/>
  <c r="Q7" i="30"/>
  <c r="R7" i="30"/>
  <c r="S7" i="30"/>
  <c r="T7" i="30"/>
  <c r="U7" i="30"/>
  <c r="V7" i="30"/>
  <c r="W7" i="30"/>
  <c r="X7" i="30"/>
  <c r="Y7" i="30"/>
  <c r="Z7" i="30"/>
  <c r="AA7" i="30"/>
  <c r="AB7" i="30"/>
  <c r="AC7" i="30"/>
  <c r="AD7" i="30"/>
  <c r="AE7" i="30"/>
  <c r="AF7" i="30"/>
  <c r="AG7" i="30"/>
  <c r="AH7" i="30"/>
  <c r="AI7" i="30"/>
  <c r="AJ7" i="30"/>
  <c r="AK7" i="30"/>
  <c r="AL7" i="30"/>
  <c r="AM7" i="30"/>
  <c r="AN7" i="30"/>
  <c r="AO7" i="30"/>
  <c r="AP7" i="30"/>
  <c r="AQ7" i="30"/>
  <c r="AR7" i="30"/>
  <c r="AS7" i="30"/>
  <c r="AT7" i="30"/>
  <c r="AU7" i="30"/>
  <c r="AV7" i="30"/>
  <c r="AW7" i="30"/>
  <c r="AX7" i="30"/>
  <c r="AY7" i="30"/>
  <c r="AZ7" i="30"/>
  <c r="BA7" i="30"/>
  <c r="BB7" i="30"/>
  <c r="BC7" i="30"/>
  <c r="BD7" i="30"/>
  <c r="BE7" i="30"/>
  <c r="BF7" i="30"/>
  <c r="BG7" i="30"/>
  <c r="BH7" i="30"/>
  <c r="BI7" i="30"/>
  <c r="BJ7" i="30"/>
  <c r="BK7" i="30"/>
  <c r="BL7" i="30"/>
  <c r="BM7" i="30"/>
  <c r="BN7" i="30"/>
  <c r="BO7" i="30"/>
  <c r="BP7" i="30"/>
  <c r="BQ7" i="30"/>
  <c r="BR7" i="30"/>
  <c r="BS7" i="30"/>
  <c r="BT7" i="30"/>
  <c r="BU7" i="30"/>
  <c r="BV7" i="30"/>
  <c r="BW7" i="30"/>
  <c r="BX7" i="30"/>
  <c r="BY7" i="30"/>
  <c r="BZ7" i="30"/>
  <c r="CA7" i="30"/>
  <c r="CB7" i="30"/>
  <c r="CC7" i="30"/>
  <c r="CD7" i="30"/>
  <c r="CE7" i="30"/>
  <c r="CF7" i="30"/>
  <c r="CG7" i="30"/>
  <c r="CH7" i="30"/>
  <c r="CI7" i="30"/>
  <c r="CJ7" i="30"/>
  <c r="CK7" i="30"/>
  <c r="CL7" i="30"/>
  <c r="CM7" i="30"/>
  <c r="CN7" i="30"/>
  <c r="CO7" i="30"/>
  <c r="CP7" i="30"/>
  <c r="CQ7" i="30"/>
  <c r="CR7" i="30"/>
  <c r="CS7" i="30"/>
  <c r="CT7" i="30"/>
  <c r="CU7" i="30"/>
  <c r="CV7" i="30"/>
  <c r="CW7" i="30"/>
  <c r="CX7" i="30"/>
  <c r="CY7" i="30"/>
  <c r="CZ7" i="30"/>
  <c r="DA7" i="30"/>
  <c r="DB7" i="30"/>
  <c r="DC7" i="30"/>
  <c r="DD7" i="30"/>
  <c r="DE7" i="30"/>
  <c r="DF7" i="30"/>
  <c r="DG7" i="30"/>
  <c r="DH7" i="30"/>
  <c r="DI7" i="30"/>
  <c r="DJ7" i="30"/>
  <c r="DK7" i="30"/>
  <c r="DL7" i="30"/>
  <c r="DM7" i="30"/>
  <c r="DN7" i="30"/>
  <c r="DO7" i="30"/>
  <c r="DP7" i="30"/>
  <c r="DQ7" i="30"/>
  <c r="DR7" i="30"/>
  <c r="DS7" i="30"/>
  <c r="DT7" i="30"/>
  <c r="M8" i="30"/>
  <c r="N8" i="30"/>
  <c r="O8" i="30"/>
  <c r="P8" i="30"/>
  <c r="Q8" i="30"/>
  <c r="R8" i="30"/>
  <c r="S8" i="30"/>
  <c r="T8" i="30"/>
  <c r="U8" i="30"/>
  <c r="V8" i="30"/>
  <c r="W8" i="30"/>
  <c r="X8" i="30"/>
  <c r="Y8" i="30"/>
  <c r="Z8" i="30"/>
  <c r="AA8" i="30"/>
  <c r="AB8" i="30"/>
  <c r="AC8" i="30"/>
  <c r="AD8" i="30"/>
  <c r="AE8" i="30"/>
  <c r="AF8" i="30"/>
  <c r="AG8" i="30"/>
  <c r="AH8" i="30"/>
  <c r="AI8" i="30"/>
  <c r="AJ8" i="30"/>
  <c r="AK8" i="30"/>
  <c r="AL8" i="30"/>
  <c r="AM8" i="30"/>
  <c r="AN8" i="30"/>
  <c r="AO8" i="30"/>
  <c r="AP8" i="30"/>
  <c r="AQ8" i="30"/>
  <c r="AR8" i="30"/>
  <c r="AS8" i="30"/>
  <c r="AT8" i="30"/>
  <c r="AU8" i="30"/>
  <c r="AV8" i="30"/>
  <c r="AW8" i="30"/>
  <c r="AX8" i="30"/>
  <c r="AY8" i="30"/>
  <c r="AZ8" i="30"/>
  <c r="BA8" i="30"/>
  <c r="BB8" i="30"/>
  <c r="BC8" i="30"/>
  <c r="BD8" i="30"/>
  <c r="BE8" i="30"/>
  <c r="BF8" i="30"/>
  <c r="BG8" i="30"/>
  <c r="BH8" i="30"/>
  <c r="BI8" i="30"/>
  <c r="BJ8" i="30"/>
  <c r="BK8" i="30"/>
  <c r="BL8" i="30"/>
  <c r="BM8" i="30"/>
  <c r="BN8" i="30"/>
  <c r="BO8" i="30"/>
  <c r="BP8" i="30"/>
  <c r="BQ8" i="30"/>
  <c r="BR8" i="30"/>
  <c r="BS8" i="30"/>
  <c r="BT8" i="30"/>
  <c r="BU8" i="30"/>
  <c r="BV8" i="30"/>
  <c r="BW8" i="30"/>
  <c r="BX8" i="30"/>
  <c r="BY8" i="30"/>
  <c r="BZ8" i="30"/>
  <c r="CA8" i="30"/>
  <c r="CB8" i="30"/>
  <c r="CC8" i="30"/>
  <c r="CD8" i="30"/>
  <c r="CE8" i="30"/>
  <c r="CF8" i="30"/>
  <c r="CG8" i="30"/>
  <c r="CH8" i="30"/>
  <c r="CI8" i="30"/>
  <c r="CJ8" i="30"/>
  <c r="CK8" i="30"/>
  <c r="CL8" i="30"/>
  <c r="CM8" i="30"/>
  <c r="CN8" i="30"/>
  <c r="CO8" i="30"/>
  <c r="CP8" i="30"/>
  <c r="CQ8" i="30"/>
  <c r="CR8" i="30"/>
  <c r="CS8" i="30"/>
  <c r="CT8" i="30"/>
  <c r="CU8" i="30"/>
  <c r="CV8" i="30"/>
  <c r="CW8" i="30"/>
  <c r="CX8" i="30"/>
  <c r="CY8" i="30"/>
  <c r="CZ8" i="30"/>
  <c r="DA8" i="30"/>
  <c r="DB8" i="30"/>
  <c r="DC8" i="30"/>
  <c r="DD8" i="30"/>
  <c r="DE8" i="30"/>
  <c r="DF8" i="30"/>
  <c r="DG8" i="30"/>
  <c r="DH8" i="30"/>
  <c r="DI8" i="30"/>
  <c r="DJ8" i="30"/>
  <c r="DK8" i="30"/>
  <c r="DL8" i="30"/>
  <c r="DM8" i="30"/>
  <c r="DN8" i="30"/>
  <c r="DO8" i="30"/>
  <c r="DP8" i="30"/>
  <c r="DQ8" i="30"/>
  <c r="DR8" i="30"/>
  <c r="DS8" i="30"/>
  <c r="DT8" i="30"/>
  <c r="M9" i="30"/>
  <c r="N9" i="30"/>
  <c r="O9" i="30"/>
  <c r="P9" i="30"/>
  <c r="Q9" i="30"/>
  <c r="R9" i="30"/>
  <c r="S9" i="30"/>
  <c r="T9" i="30"/>
  <c r="U9" i="30"/>
  <c r="V9" i="30"/>
  <c r="W9" i="30"/>
  <c r="X9" i="30"/>
  <c r="Y9" i="30"/>
  <c r="Z9" i="30"/>
  <c r="AA9" i="30"/>
  <c r="AB9" i="30"/>
  <c r="AC9" i="30"/>
  <c r="AD9" i="30"/>
  <c r="AE9" i="30"/>
  <c r="AF9" i="30"/>
  <c r="AG9" i="30"/>
  <c r="AH9" i="30"/>
  <c r="AI9" i="30"/>
  <c r="AJ9" i="30"/>
  <c r="AK9" i="30"/>
  <c r="AL9" i="30"/>
  <c r="AM9" i="30"/>
  <c r="AN9" i="30"/>
  <c r="AO9" i="30"/>
  <c r="AP9" i="30"/>
  <c r="AQ9" i="30"/>
  <c r="AR9" i="30"/>
  <c r="AS9" i="30"/>
  <c r="AT9" i="30"/>
  <c r="AU9" i="30"/>
  <c r="AV9" i="30"/>
  <c r="AW9" i="30"/>
  <c r="AX9" i="30"/>
  <c r="AY9" i="30"/>
  <c r="AZ9" i="30"/>
  <c r="BA9" i="30"/>
  <c r="BB9" i="30"/>
  <c r="BC9" i="30"/>
  <c r="BD9" i="30"/>
  <c r="BE9" i="30"/>
  <c r="BF9" i="30"/>
  <c r="BG9" i="30"/>
  <c r="BH9" i="30"/>
  <c r="BI9" i="30"/>
  <c r="BJ9" i="30"/>
  <c r="BK9" i="30"/>
  <c r="BL9" i="30"/>
  <c r="BM9" i="30"/>
  <c r="BN9" i="30"/>
  <c r="BO9" i="30"/>
  <c r="BP9" i="30"/>
  <c r="BQ9" i="30"/>
  <c r="BR9" i="30"/>
  <c r="BS9" i="30"/>
  <c r="BT9" i="30"/>
  <c r="BU9" i="30"/>
  <c r="BV9" i="30"/>
  <c r="BW9" i="30"/>
  <c r="BX9" i="30"/>
  <c r="BY9" i="30"/>
  <c r="BZ9" i="30"/>
  <c r="CA9" i="30"/>
  <c r="CB9" i="30"/>
  <c r="CC9" i="30"/>
  <c r="CD9" i="30"/>
  <c r="CE9" i="30"/>
  <c r="CF9" i="30"/>
  <c r="CG9" i="30"/>
  <c r="CH9" i="30"/>
  <c r="CI9" i="30"/>
  <c r="CJ9" i="30"/>
  <c r="CK9" i="30"/>
  <c r="CL9" i="30"/>
  <c r="CM9" i="30"/>
  <c r="CN9" i="30"/>
  <c r="CO9" i="30"/>
  <c r="CP9" i="30"/>
  <c r="CQ9" i="30"/>
  <c r="CR9" i="30"/>
  <c r="CS9" i="30"/>
  <c r="CT9" i="30"/>
  <c r="CU9" i="30"/>
  <c r="CV9" i="30"/>
  <c r="CW9" i="30"/>
  <c r="CX9" i="30"/>
  <c r="CY9" i="30"/>
  <c r="CZ9" i="30"/>
  <c r="DA9" i="30"/>
  <c r="DB9" i="30"/>
  <c r="DC9" i="30"/>
  <c r="DD9" i="30"/>
  <c r="DE9" i="30"/>
  <c r="DF9" i="30"/>
  <c r="DG9" i="30"/>
  <c r="DH9" i="30"/>
  <c r="DI9" i="30"/>
  <c r="DJ9" i="30"/>
  <c r="DK9" i="30"/>
  <c r="DL9" i="30"/>
  <c r="DM9" i="30"/>
  <c r="DN9" i="30"/>
  <c r="DO9" i="30"/>
  <c r="DP9" i="30"/>
  <c r="DQ9" i="30"/>
  <c r="DR9" i="30"/>
  <c r="DS9" i="30"/>
  <c r="DT9" i="30"/>
  <c r="M10" i="30"/>
  <c r="N10" i="30"/>
  <c r="O10" i="30"/>
  <c r="P10" i="30"/>
  <c r="Q10" i="30"/>
  <c r="R10" i="30"/>
  <c r="S10" i="30"/>
  <c r="T10" i="30"/>
  <c r="U10" i="30"/>
  <c r="V10" i="30"/>
  <c r="W10" i="30"/>
  <c r="X10" i="30"/>
  <c r="Y10" i="30"/>
  <c r="Z10" i="30"/>
  <c r="AA10" i="30"/>
  <c r="AB10" i="30"/>
  <c r="AC10" i="30"/>
  <c r="AD10" i="30"/>
  <c r="AE10" i="30"/>
  <c r="AF10" i="30"/>
  <c r="AG10" i="30"/>
  <c r="AH10" i="30"/>
  <c r="AI10" i="30"/>
  <c r="AJ10" i="30"/>
  <c r="AK10" i="30"/>
  <c r="AL10" i="30"/>
  <c r="AM10" i="30"/>
  <c r="AN10" i="30"/>
  <c r="AO10" i="30"/>
  <c r="AP10" i="30"/>
  <c r="AQ10" i="30"/>
  <c r="AR10" i="30"/>
  <c r="AS10" i="30"/>
  <c r="AT10" i="30"/>
  <c r="AU10" i="30"/>
  <c r="AV10" i="30"/>
  <c r="AW10" i="30"/>
  <c r="AX10" i="30"/>
  <c r="AY10" i="30"/>
  <c r="AZ10" i="30"/>
  <c r="BA10" i="30"/>
  <c r="BB10" i="30"/>
  <c r="BC10" i="30"/>
  <c r="BD10" i="30"/>
  <c r="BE10" i="30"/>
  <c r="BF10" i="30"/>
  <c r="BG10" i="30"/>
  <c r="BH10" i="30"/>
  <c r="BI10" i="30"/>
  <c r="BJ10" i="30"/>
  <c r="BK10" i="30"/>
  <c r="BL10" i="30"/>
  <c r="BM10" i="30"/>
  <c r="BN10" i="30"/>
  <c r="BO10" i="30"/>
  <c r="BP10" i="30"/>
  <c r="BQ10" i="30"/>
  <c r="BR10" i="30"/>
  <c r="BS10" i="30"/>
  <c r="BT10" i="30"/>
  <c r="BU10" i="30"/>
  <c r="BV10" i="30"/>
  <c r="BW10" i="30"/>
  <c r="BX10" i="30"/>
  <c r="BY10" i="30"/>
  <c r="BZ10" i="30"/>
  <c r="CA10" i="30"/>
  <c r="CB10" i="30"/>
  <c r="CC10" i="30"/>
  <c r="CD10" i="30"/>
  <c r="CE10" i="30"/>
  <c r="CF10" i="30"/>
  <c r="CG10" i="30"/>
  <c r="CH10" i="30"/>
  <c r="CI10" i="30"/>
  <c r="CJ10" i="30"/>
  <c r="CK10" i="30"/>
  <c r="CL10" i="30"/>
  <c r="CM10" i="30"/>
  <c r="CN10" i="30"/>
  <c r="CO10" i="30"/>
  <c r="CP10" i="30"/>
  <c r="CQ10" i="30"/>
  <c r="CR10" i="30"/>
  <c r="CS10" i="30"/>
  <c r="CT10" i="30"/>
  <c r="CU10" i="30"/>
  <c r="CV10" i="30"/>
  <c r="CW10" i="30"/>
  <c r="CX10" i="30"/>
  <c r="CY10" i="30"/>
  <c r="CZ10" i="30"/>
  <c r="DA10" i="30"/>
  <c r="DB10" i="30"/>
  <c r="DC10" i="30"/>
  <c r="DD10" i="30"/>
  <c r="DE10" i="30"/>
  <c r="DF10" i="30"/>
  <c r="DG10" i="30"/>
  <c r="DH10" i="30"/>
  <c r="DI10" i="30"/>
  <c r="DJ10" i="30"/>
  <c r="DK10" i="30"/>
  <c r="DL10" i="30"/>
  <c r="DM10" i="30"/>
  <c r="DN10" i="30"/>
  <c r="DO10" i="30"/>
  <c r="DP10" i="30"/>
  <c r="DQ10" i="30"/>
  <c r="DR10" i="30"/>
  <c r="DS10" i="30"/>
  <c r="DT10" i="30"/>
  <c r="M11" i="30"/>
  <c r="N11" i="30"/>
  <c r="O11" i="30"/>
  <c r="P11" i="30"/>
  <c r="Q11" i="30"/>
  <c r="R11" i="30"/>
  <c r="S11" i="30"/>
  <c r="T11" i="30"/>
  <c r="U11" i="30"/>
  <c r="V11" i="30"/>
  <c r="W11" i="30"/>
  <c r="X11" i="30"/>
  <c r="Y11" i="30"/>
  <c r="Z11" i="30"/>
  <c r="AA11" i="30"/>
  <c r="AB11" i="30"/>
  <c r="AC11" i="30"/>
  <c r="AD11" i="30"/>
  <c r="AE11" i="30"/>
  <c r="AF11" i="30"/>
  <c r="AG11" i="30"/>
  <c r="AH11" i="30"/>
  <c r="AI11" i="30"/>
  <c r="AJ11" i="30"/>
  <c r="AK11" i="30"/>
  <c r="AL11" i="30"/>
  <c r="AM11" i="30"/>
  <c r="AN11" i="30"/>
  <c r="AO11" i="30"/>
  <c r="AP11" i="30"/>
  <c r="AQ11" i="30"/>
  <c r="AR11" i="30"/>
  <c r="AS11" i="30"/>
  <c r="AT11" i="30"/>
  <c r="AU11" i="30"/>
  <c r="AV11" i="30"/>
  <c r="AW11" i="30"/>
  <c r="AX11" i="30"/>
  <c r="AY11" i="30"/>
  <c r="AZ11" i="30"/>
  <c r="BA11" i="30"/>
  <c r="BB11" i="30"/>
  <c r="BC11" i="30"/>
  <c r="BD11" i="30"/>
  <c r="BE11" i="30"/>
  <c r="BF11" i="30"/>
  <c r="BG11" i="30"/>
  <c r="BH11" i="30"/>
  <c r="BI11" i="30"/>
  <c r="BJ11" i="30"/>
  <c r="BK11" i="30"/>
  <c r="BL11" i="30"/>
  <c r="BM11" i="30"/>
  <c r="BN11" i="30"/>
  <c r="BO11" i="30"/>
  <c r="BP11" i="30"/>
  <c r="BQ11" i="30"/>
  <c r="BR11" i="30"/>
  <c r="BS11" i="30"/>
  <c r="BT11" i="30"/>
  <c r="BU11" i="30"/>
  <c r="BV11" i="30"/>
  <c r="BW11" i="30"/>
  <c r="BX11" i="30"/>
  <c r="BY11" i="30"/>
  <c r="BZ11" i="30"/>
  <c r="CA11" i="30"/>
  <c r="CB11" i="30"/>
  <c r="CC11" i="30"/>
  <c r="CD11" i="30"/>
  <c r="CE11" i="30"/>
  <c r="CF11" i="30"/>
  <c r="CG11" i="30"/>
  <c r="CH11" i="30"/>
  <c r="CI11" i="30"/>
  <c r="CJ11" i="30"/>
  <c r="CK11" i="30"/>
  <c r="CL11" i="30"/>
  <c r="CM11" i="30"/>
  <c r="CN11" i="30"/>
  <c r="CO11" i="30"/>
  <c r="CP11" i="30"/>
  <c r="CQ11" i="30"/>
  <c r="CR11" i="30"/>
  <c r="CS11" i="30"/>
  <c r="CT11" i="30"/>
  <c r="CU11" i="30"/>
  <c r="CV11" i="30"/>
  <c r="CW11" i="30"/>
  <c r="CX11" i="30"/>
  <c r="CY11" i="30"/>
  <c r="CZ11" i="30"/>
  <c r="DA11" i="30"/>
  <c r="DB11" i="30"/>
  <c r="DC11" i="30"/>
  <c r="DD11" i="30"/>
  <c r="DE11" i="30"/>
  <c r="DF11" i="30"/>
  <c r="DG11" i="30"/>
  <c r="DH11" i="30"/>
  <c r="DI11" i="30"/>
  <c r="DJ11" i="30"/>
  <c r="DK11" i="30"/>
  <c r="DL11" i="30"/>
  <c r="DM11" i="30"/>
  <c r="DN11" i="30"/>
  <c r="DO11" i="30"/>
  <c r="DP11" i="30"/>
  <c r="DQ11" i="30"/>
  <c r="DR11" i="30"/>
  <c r="DS11" i="30"/>
  <c r="DT11" i="30"/>
  <c r="M12" i="30"/>
  <c r="N12" i="30"/>
  <c r="O12" i="30"/>
  <c r="P12" i="30"/>
  <c r="Q12" i="30"/>
  <c r="R12" i="30"/>
  <c r="S12" i="30"/>
  <c r="T12" i="30"/>
  <c r="U12" i="30"/>
  <c r="V12" i="30"/>
  <c r="W12" i="30"/>
  <c r="X12" i="30"/>
  <c r="Y12" i="30"/>
  <c r="Z12" i="30"/>
  <c r="AA12" i="30"/>
  <c r="AB12" i="30"/>
  <c r="AC12" i="30"/>
  <c r="AD12" i="30"/>
  <c r="AE12" i="30"/>
  <c r="AF12" i="30"/>
  <c r="AG12" i="30"/>
  <c r="AH12" i="30"/>
  <c r="AI12" i="30"/>
  <c r="AJ12" i="30"/>
  <c r="AK12" i="30"/>
  <c r="AL12" i="30"/>
  <c r="AM12" i="30"/>
  <c r="AN12" i="30"/>
  <c r="AO12" i="30"/>
  <c r="AP12" i="30"/>
  <c r="AQ12" i="30"/>
  <c r="AR12" i="30"/>
  <c r="AS12" i="30"/>
  <c r="AT12" i="30"/>
  <c r="AU12" i="30"/>
  <c r="AV12" i="30"/>
  <c r="AW12" i="30"/>
  <c r="AX12" i="30"/>
  <c r="AY12" i="30"/>
  <c r="AZ12" i="30"/>
  <c r="BA12" i="30"/>
  <c r="BB12" i="30"/>
  <c r="BC12" i="30"/>
  <c r="BD12" i="30"/>
  <c r="BE12" i="30"/>
  <c r="BF12" i="30"/>
  <c r="BG12" i="30"/>
  <c r="BH12" i="30"/>
  <c r="BI12" i="30"/>
  <c r="BJ12" i="30"/>
  <c r="BK12" i="30"/>
  <c r="BL12" i="30"/>
  <c r="BM12" i="30"/>
  <c r="BN12" i="30"/>
  <c r="BO12" i="30"/>
  <c r="BP12" i="30"/>
  <c r="BQ12" i="30"/>
  <c r="BR12" i="30"/>
  <c r="BS12" i="30"/>
  <c r="BT12" i="30"/>
  <c r="BU12" i="30"/>
  <c r="BV12" i="30"/>
  <c r="BW12" i="30"/>
  <c r="BX12" i="30"/>
  <c r="BY12" i="30"/>
  <c r="BZ12" i="30"/>
  <c r="CA12" i="30"/>
  <c r="CB12" i="30"/>
  <c r="CC12" i="30"/>
  <c r="CD12" i="30"/>
  <c r="CE12" i="30"/>
  <c r="CF12" i="30"/>
  <c r="CG12" i="30"/>
  <c r="CH12" i="30"/>
  <c r="CI12" i="30"/>
  <c r="CJ12" i="30"/>
  <c r="CK12" i="30"/>
  <c r="CL12" i="30"/>
  <c r="CM12" i="30"/>
  <c r="CN12" i="30"/>
  <c r="CO12" i="30"/>
  <c r="CP12" i="30"/>
  <c r="CQ12" i="30"/>
  <c r="CR12" i="30"/>
  <c r="CS12" i="30"/>
  <c r="CT12" i="30"/>
  <c r="CU12" i="30"/>
  <c r="CV12" i="30"/>
  <c r="CW12" i="30"/>
  <c r="CX12" i="30"/>
  <c r="CY12" i="30"/>
  <c r="CZ12" i="30"/>
  <c r="DA12" i="30"/>
  <c r="DB12" i="30"/>
  <c r="DC12" i="30"/>
  <c r="DD12" i="30"/>
  <c r="DE12" i="30"/>
  <c r="DF12" i="30"/>
  <c r="DG12" i="30"/>
  <c r="DH12" i="30"/>
  <c r="DI12" i="30"/>
  <c r="DJ12" i="30"/>
  <c r="DK12" i="30"/>
  <c r="DL12" i="30"/>
  <c r="DM12" i="30"/>
  <c r="DN12" i="30"/>
  <c r="DO12" i="30"/>
  <c r="DP12" i="30"/>
  <c r="DQ12" i="30"/>
  <c r="DR12" i="30"/>
  <c r="DS12" i="30"/>
  <c r="DT12" i="30"/>
  <c r="M13" i="30"/>
  <c r="N13" i="30"/>
  <c r="O13" i="30"/>
  <c r="P13" i="30"/>
  <c r="Q13" i="30"/>
  <c r="R13" i="30"/>
  <c r="S13" i="30"/>
  <c r="T13" i="30"/>
  <c r="U13" i="30"/>
  <c r="V13" i="30"/>
  <c r="W13" i="30"/>
  <c r="X13" i="30"/>
  <c r="Y13" i="30"/>
  <c r="Z13" i="30"/>
  <c r="AA13" i="30"/>
  <c r="AB13" i="30"/>
  <c r="AC13" i="30"/>
  <c r="AD13" i="30"/>
  <c r="AE13" i="30"/>
  <c r="AF13" i="30"/>
  <c r="AG13" i="30"/>
  <c r="AH13" i="30"/>
  <c r="AI13" i="30"/>
  <c r="AJ13" i="30"/>
  <c r="AK13" i="30"/>
  <c r="AL13" i="30"/>
  <c r="AM13" i="30"/>
  <c r="AN13" i="30"/>
  <c r="AO13" i="30"/>
  <c r="AP13" i="30"/>
  <c r="AQ13" i="30"/>
  <c r="AR13" i="30"/>
  <c r="AS13" i="30"/>
  <c r="AT13" i="30"/>
  <c r="AU13" i="30"/>
  <c r="AV13" i="30"/>
  <c r="AW13" i="30"/>
  <c r="AX13" i="30"/>
  <c r="AY13" i="30"/>
  <c r="AZ13" i="30"/>
  <c r="BA13" i="30"/>
  <c r="BB13" i="30"/>
  <c r="BC13" i="30"/>
  <c r="BD13" i="30"/>
  <c r="BE13" i="30"/>
  <c r="BF13" i="30"/>
  <c r="BG13" i="30"/>
  <c r="BH13" i="30"/>
  <c r="BI13" i="30"/>
  <c r="BJ13" i="30"/>
  <c r="BK13" i="30"/>
  <c r="BL13" i="30"/>
  <c r="BM13" i="30"/>
  <c r="BN13" i="30"/>
  <c r="BO13" i="30"/>
  <c r="BP13" i="30"/>
  <c r="BQ13" i="30"/>
  <c r="BR13" i="30"/>
  <c r="BS13" i="30"/>
  <c r="BT13" i="30"/>
  <c r="BU13" i="30"/>
  <c r="BV13" i="30"/>
  <c r="BW13" i="30"/>
  <c r="BX13" i="30"/>
  <c r="BY13" i="30"/>
  <c r="BZ13" i="30"/>
  <c r="CA13" i="30"/>
  <c r="CB13" i="30"/>
  <c r="CC13" i="30"/>
  <c r="CD13" i="30"/>
  <c r="CE13" i="30"/>
  <c r="CF13" i="30"/>
  <c r="CG13" i="30"/>
  <c r="CH13" i="30"/>
  <c r="CI13" i="30"/>
  <c r="CJ13" i="30"/>
  <c r="CK13" i="30"/>
  <c r="CL13" i="30"/>
  <c r="CM13" i="30"/>
  <c r="CN13" i="30"/>
  <c r="CO13" i="30"/>
  <c r="CP13" i="30"/>
  <c r="CQ13" i="30"/>
  <c r="CR13" i="30"/>
  <c r="CS13" i="30"/>
  <c r="CT13" i="30"/>
  <c r="CU13" i="30"/>
  <c r="CV13" i="30"/>
  <c r="CW13" i="30"/>
  <c r="CX13" i="30"/>
  <c r="CY13" i="30"/>
  <c r="CZ13" i="30"/>
  <c r="DA13" i="30"/>
  <c r="DB13" i="30"/>
  <c r="DC13" i="30"/>
  <c r="DD13" i="30"/>
  <c r="DE13" i="30"/>
  <c r="DF13" i="30"/>
  <c r="DG13" i="30"/>
  <c r="DH13" i="30"/>
  <c r="DI13" i="30"/>
  <c r="DJ13" i="30"/>
  <c r="DK13" i="30"/>
  <c r="DL13" i="30"/>
  <c r="DM13" i="30"/>
  <c r="DN13" i="30"/>
  <c r="DO13" i="30"/>
  <c r="DP13" i="30"/>
  <c r="DQ13" i="30"/>
  <c r="DR13" i="30"/>
  <c r="DS13" i="30"/>
  <c r="DT13" i="30"/>
  <c r="M14" i="30"/>
  <c r="N14" i="30"/>
  <c r="O14" i="30"/>
  <c r="P14" i="30"/>
  <c r="Q14" i="30"/>
  <c r="R14" i="30"/>
  <c r="S14" i="30"/>
  <c r="T14" i="30"/>
  <c r="U14" i="30"/>
  <c r="V14" i="30"/>
  <c r="W14" i="30"/>
  <c r="X14" i="30"/>
  <c r="Y14" i="30"/>
  <c r="Z14" i="30"/>
  <c r="AA14" i="30"/>
  <c r="AB14" i="30"/>
  <c r="AC14" i="30"/>
  <c r="AD14" i="30"/>
  <c r="AE14" i="30"/>
  <c r="AF14" i="30"/>
  <c r="AG14" i="30"/>
  <c r="AH14" i="30"/>
  <c r="AI14" i="30"/>
  <c r="AJ14" i="30"/>
  <c r="AK14" i="30"/>
  <c r="AL14" i="30"/>
  <c r="AM14" i="30"/>
  <c r="AN14" i="30"/>
  <c r="AO14" i="30"/>
  <c r="AP14" i="30"/>
  <c r="AQ14" i="30"/>
  <c r="AR14" i="30"/>
  <c r="AS14" i="30"/>
  <c r="AT14" i="30"/>
  <c r="AU14" i="30"/>
  <c r="AV14" i="30"/>
  <c r="AW14" i="30"/>
  <c r="AX14" i="30"/>
  <c r="AY14" i="30"/>
  <c r="AZ14" i="30"/>
  <c r="BA14" i="30"/>
  <c r="BB14" i="30"/>
  <c r="BC14" i="30"/>
  <c r="BD14" i="30"/>
  <c r="BE14" i="30"/>
  <c r="BF14" i="30"/>
  <c r="BG14" i="30"/>
  <c r="BH14" i="30"/>
  <c r="BI14" i="30"/>
  <c r="BJ14" i="30"/>
  <c r="BK14" i="30"/>
  <c r="BL14" i="30"/>
  <c r="BM14" i="30"/>
  <c r="BN14" i="30"/>
  <c r="BO14" i="30"/>
  <c r="BP14" i="30"/>
  <c r="BQ14" i="30"/>
  <c r="BR14" i="30"/>
  <c r="BS14" i="30"/>
  <c r="BT14" i="30"/>
  <c r="BU14" i="30"/>
  <c r="BV14" i="30"/>
  <c r="BW14" i="30"/>
  <c r="BX14" i="30"/>
  <c r="BY14" i="30"/>
  <c r="BZ14" i="30"/>
  <c r="CA14" i="30"/>
  <c r="CB14" i="30"/>
  <c r="CC14" i="30"/>
  <c r="CD14" i="30"/>
  <c r="CE14" i="30"/>
  <c r="CF14" i="30"/>
  <c r="CG14" i="30"/>
  <c r="CH14" i="30"/>
  <c r="CI14" i="30"/>
  <c r="CJ14" i="30"/>
  <c r="CK14" i="30"/>
  <c r="CL14" i="30"/>
  <c r="CM14" i="30"/>
  <c r="CN14" i="30"/>
  <c r="CO14" i="30"/>
  <c r="CP14" i="30"/>
  <c r="CQ14" i="30"/>
  <c r="CR14" i="30"/>
  <c r="CS14" i="30"/>
  <c r="CT14" i="30"/>
  <c r="CU14" i="30"/>
  <c r="CV14" i="30"/>
  <c r="CW14" i="30"/>
  <c r="CX14" i="30"/>
  <c r="CY14" i="30"/>
  <c r="CZ14" i="30"/>
  <c r="DA14" i="30"/>
  <c r="DB14" i="30"/>
  <c r="DC14" i="30"/>
  <c r="DD14" i="30"/>
  <c r="DE14" i="30"/>
  <c r="DF14" i="30"/>
  <c r="DG14" i="30"/>
  <c r="DH14" i="30"/>
  <c r="DI14" i="30"/>
  <c r="DJ14" i="30"/>
  <c r="DK14" i="30"/>
  <c r="DL14" i="30"/>
  <c r="DM14" i="30"/>
  <c r="DN14" i="30"/>
  <c r="DO14" i="30"/>
  <c r="DP14" i="30"/>
  <c r="DQ14" i="30"/>
  <c r="DR14" i="30"/>
  <c r="DS14" i="30"/>
  <c r="DT14" i="30"/>
  <c r="M15" i="30"/>
  <c r="N15" i="30"/>
  <c r="O15" i="30"/>
  <c r="P15" i="30"/>
  <c r="Q15" i="30"/>
  <c r="R15" i="30"/>
  <c r="S15" i="30"/>
  <c r="T15" i="30"/>
  <c r="U15" i="30"/>
  <c r="V15" i="30"/>
  <c r="W15" i="30"/>
  <c r="X15" i="30"/>
  <c r="Y15" i="30"/>
  <c r="Z15" i="30"/>
  <c r="AA15" i="30"/>
  <c r="AB15" i="30"/>
  <c r="AC15" i="30"/>
  <c r="AD15" i="30"/>
  <c r="AE15" i="30"/>
  <c r="AF15" i="30"/>
  <c r="AG15" i="30"/>
  <c r="AH15" i="30"/>
  <c r="AI15" i="30"/>
  <c r="AJ15" i="30"/>
  <c r="AK15" i="30"/>
  <c r="AL15" i="30"/>
  <c r="AM15" i="30"/>
  <c r="AN15" i="30"/>
  <c r="AO15" i="30"/>
  <c r="AP15" i="30"/>
  <c r="AQ15" i="30"/>
  <c r="AR15" i="30"/>
  <c r="AS15" i="30"/>
  <c r="AT15" i="30"/>
  <c r="AU15" i="30"/>
  <c r="AV15" i="30"/>
  <c r="AW15" i="30"/>
  <c r="AX15" i="30"/>
  <c r="AY15" i="30"/>
  <c r="AZ15" i="30"/>
  <c r="BA15" i="30"/>
  <c r="BB15" i="30"/>
  <c r="BC15" i="30"/>
  <c r="BD15" i="30"/>
  <c r="BE15" i="30"/>
  <c r="BF15" i="30"/>
  <c r="BG15" i="30"/>
  <c r="BH15" i="30"/>
  <c r="BI15" i="30"/>
  <c r="BJ15" i="30"/>
  <c r="BK15" i="30"/>
  <c r="BL15" i="30"/>
  <c r="BM15" i="30"/>
  <c r="BN15" i="30"/>
  <c r="BO15" i="30"/>
  <c r="BP15" i="30"/>
  <c r="BQ15" i="30"/>
  <c r="BR15" i="30"/>
  <c r="BS15" i="30"/>
  <c r="BT15" i="30"/>
  <c r="BU15" i="30"/>
  <c r="BV15" i="30"/>
  <c r="BW15" i="30"/>
  <c r="BX15" i="30"/>
  <c r="BY15" i="30"/>
  <c r="BZ15" i="30"/>
  <c r="CA15" i="30"/>
  <c r="CB15" i="30"/>
  <c r="CC15" i="30"/>
  <c r="CD15" i="30"/>
  <c r="CE15" i="30"/>
  <c r="CF15" i="30"/>
  <c r="CG15" i="30"/>
  <c r="CH15" i="30"/>
  <c r="CI15" i="30"/>
  <c r="CJ15" i="30"/>
  <c r="CK15" i="30"/>
  <c r="CL15" i="30"/>
  <c r="CM15" i="30"/>
  <c r="CN15" i="30"/>
  <c r="CO15" i="30"/>
  <c r="CP15" i="30"/>
  <c r="CQ15" i="30"/>
  <c r="CR15" i="30"/>
  <c r="CS15" i="30"/>
  <c r="CT15" i="30"/>
  <c r="CU15" i="30"/>
  <c r="CV15" i="30"/>
  <c r="CW15" i="30"/>
  <c r="CX15" i="30"/>
  <c r="CY15" i="30"/>
  <c r="CZ15" i="30"/>
  <c r="DA15" i="30"/>
  <c r="DB15" i="30"/>
  <c r="DC15" i="30"/>
  <c r="DD15" i="30"/>
  <c r="DE15" i="30"/>
  <c r="DF15" i="30"/>
  <c r="DG15" i="30"/>
  <c r="DH15" i="30"/>
  <c r="DI15" i="30"/>
  <c r="DJ15" i="30"/>
  <c r="DK15" i="30"/>
  <c r="DL15" i="30"/>
  <c r="DM15" i="30"/>
  <c r="DN15" i="30"/>
  <c r="DO15" i="30"/>
  <c r="DP15" i="30"/>
  <c r="DQ15" i="30"/>
  <c r="DR15" i="30"/>
  <c r="DS15" i="30"/>
  <c r="DT15" i="30"/>
  <c r="M16" i="30"/>
  <c r="N16" i="30"/>
  <c r="O16" i="30"/>
  <c r="P16" i="30"/>
  <c r="Q16" i="30"/>
  <c r="R16" i="30"/>
  <c r="S16" i="30"/>
  <c r="T16" i="30"/>
  <c r="U16" i="30"/>
  <c r="V16" i="30"/>
  <c r="W16" i="30"/>
  <c r="X16" i="30"/>
  <c r="Y16" i="30"/>
  <c r="Z16" i="30"/>
  <c r="AA16" i="30"/>
  <c r="AB16" i="30"/>
  <c r="AC16" i="30"/>
  <c r="AD16" i="30"/>
  <c r="AE16" i="30"/>
  <c r="AF16" i="30"/>
  <c r="AG16" i="30"/>
  <c r="AH16" i="30"/>
  <c r="AI16" i="30"/>
  <c r="AJ16" i="30"/>
  <c r="AK16" i="30"/>
  <c r="AL16" i="30"/>
  <c r="AM16" i="30"/>
  <c r="AN16" i="30"/>
  <c r="AO16" i="30"/>
  <c r="AP16" i="30"/>
  <c r="AQ16" i="30"/>
  <c r="AR16" i="30"/>
  <c r="AS16" i="30"/>
  <c r="AT16" i="30"/>
  <c r="AU16" i="30"/>
  <c r="AV16" i="30"/>
  <c r="AW16" i="30"/>
  <c r="AX16" i="30"/>
  <c r="AY16" i="30"/>
  <c r="AZ16" i="30"/>
  <c r="BA16" i="30"/>
  <c r="BB16" i="30"/>
  <c r="BC16" i="30"/>
  <c r="BD16" i="30"/>
  <c r="BE16" i="30"/>
  <c r="BF16" i="30"/>
  <c r="BG16" i="30"/>
  <c r="BH16" i="30"/>
  <c r="BI16" i="30"/>
  <c r="BJ16" i="30"/>
  <c r="BK16" i="30"/>
  <c r="BL16" i="30"/>
  <c r="BM16" i="30"/>
  <c r="BN16" i="30"/>
  <c r="BO16" i="30"/>
  <c r="BP16" i="30"/>
  <c r="BQ16" i="30"/>
  <c r="BR16" i="30"/>
  <c r="BS16" i="30"/>
  <c r="BT16" i="30"/>
  <c r="BU16" i="30"/>
  <c r="BV16" i="30"/>
  <c r="BW16" i="30"/>
  <c r="BX16" i="30"/>
  <c r="BY16" i="30"/>
  <c r="BZ16" i="30"/>
  <c r="CA16" i="30"/>
  <c r="CB16" i="30"/>
  <c r="CC16" i="30"/>
  <c r="CD16" i="30"/>
  <c r="CE16" i="30"/>
  <c r="CF16" i="30"/>
  <c r="CG16" i="30"/>
  <c r="CH16" i="30"/>
  <c r="CI16" i="30"/>
  <c r="CJ16" i="30"/>
  <c r="CK16" i="30"/>
  <c r="CL16" i="30"/>
  <c r="CM16" i="30"/>
  <c r="CN16" i="30"/>
  <c r="CO16" i="30"/>
  <c r="CP16" i="30"/>
  <c r="CQ16" i="30"/>
  <c r="CR16" i="30"/>
  <c r="CS16" i="30"/>
  <c r="CT16" i="30"/>
  <c r="CU16" i="30"/>
  <c r="CV16" i="30"/>
  <c r="CW16" i="30"/>
  <c r="CX16" i="30"/>
  <c r="CY16" i="30"/>
  <c r="CZ16" i="30"/>
  <c r="DA16" i="30"/>
  <c r="DB16" i="30"/>
  <c r="DC16" i="30"/>
  <c r="DD16" i="30"/>
  <c r="DE16" i="30"/>
  <c r="DF16" i="30"/>
  <c r="DG16" i="30"/>
  <c r="DH16" i="30"/>
  <c r="DI16" i="30"/>
  <c r="DJ16" i="30"/>
  <c r="DK16" i="30"/>
  <c r="DL16" i="30"/>
  <c r="DM16" i="30"/>
  <c r="DN16" i="30"/>
  <c r="DO16" i="30"/>
  <c r="DP16" i="30"/>
  <c r="DQ16" i="30"/>
  <c r="DR16" i="30"/>
  <c r="DS16" i="30"/>
  <c r="DT16" i="30"/>
  <c r="M17" i="30"/>
  <c r="N17" i="30"/>
  <c r="O17" i="30"/>
  <c r="P17" i="30"/>
  <c r="Q17" i="30"/>
  <c r="R17" i="30"/>
  <c r="S17" i="30"/>
  <c r="T17" i="30"/>
  <c r="U17" i="30"/>
  <c r="V17" i="30"/>
  <c r="W17" i="30"/>
  <c r="X17" i="30"/>
  <c r="Y17" i="30"/>
  <c r="Z17" i="30"/>
  <c r="AA17" i="30"/>
  <c r="AB17" i="30"/>
  <c r="AC17" i="30"/>
  <c r="AD17" i="30"/>
  <c r="AE17" i="30"/>
  <c r="AF17" i="30"/>
  <c r="AG17" i="30"/>
  <c r="AH17" i="30"/>
  <c r="AI17" i="30"/>
  <c r="AJ17" i="30"/>
  <c r="AK17" i="30"/>
  <c r="AL17" i="30"/>
  <c r="AM17" i="30"/>
  <c r="AN17" i="30"/>
  <c r="AO17" i="30"/>
  <c r="AP17" i="30"/>
  <c r="AQ17" i="30"/>
  <c r="AR17" i="30"/>
  <c r="AS17" i="30"/>
  <c r="AT17" i="30"/>
  <c r="AU17" i="30"/>
  <c r="AV17" i="30"/>
  <c r="AW17" i="30"/>
  <c r="AX17" i="30"/>
  <c r="AY17" i="30"/>
  <c r="AZ17" i="30"/>
  <c r="BA17" i="30"/>
  <c r="BB17" i="30"/>
  <c r="BC17" i="30"/>
  <c r="BD17" i="30"/>
  <c r="BE17" i="30"/>
  <c r="BF17" i="30"/>
  <c r="BG17" i="30"/>
  <c r="BH17" i="30"/>
  <c r="BI17" i="30"/>
  <c r="BJ17" i="30"/>
  <c r="BK17" i="30"/>
  <c r="BL17" i="30"/>
  <c r="BM17" i="30"/>
  <c r="BN17" i="30"/>
  <c r="BO17" i="30"/>
  <c r="BP17" i="30"/>
  <c r="BQ17" i="30"/>
  <c r="BR17" i="30"/>
  <c r="BS17" i="30"/>
  <c r="BT17" i="30"/>
  <c r="BU17" i="30"/>
  <c r="BV17" i="30"/>
  <c r="BW17" i="30"/>
  <c r="BX17" i="30"/>
  <c r="BY17" i="30"/>
  <c r="BZ17" i="30"/>
  <c r="CA17" i="30"/>
  <c r="CB17" i="30"/>
  <c r="CC17" i="30"/>
  <c r="CD17" i="30"/>
  <c r="CE17" i="30"/>
  <c r="CF17" i="30"/>
  <c r="CG17" i="30"/>
  <c r="CH17" i="30"/>
  <c r="CI17" i="30"/>
  <c r="CJ17" i="30"/>
  <c r="CK17" i="30"/>
  <c r="CL17" i="30"/>
  <c r="CM17" i="30"/>
  <c r="CN17" i="30"/>
  <c r="CO17" i="30"/>
  <c r="CP17" i="30"/>
  <c r="CQ17" i="30"/>
  <c r="CR17" i="30"/>
  <c r="CS17" i="30"/>
  <c r="CT17" i="30"/>
  <c r="CU17" i="30"/>
  <c r="CV17" i="30"/>
  <c r="CW17" i="30"/>
  <c r="CX17" i="30"/>
  <c r="CY17" i="30"/>
  <c r="CZ17" i="30"/>
  <c r="DA17" i="30"/>
  <c r="DB17" i="30"/>
  <c r="DC17" i="30"/>
  <c r="DD17" i="30"/>
  <c r="DE17" i="30"/>
  <c r="DF17" i="30"/>
  <c r="DG17" i="30"/>
  <c r="DH17" i="30"/>
  <c r="DI17" i="30"/>
  <c r="DJ17" i="30"/>
  <c r="DK17" i="30"/>
  <c r="DL17" i="30"/>
  <c r="DM17" i="30"/>
  <c r="DN17" i="30"/>
  <c r="DO17" i="30"/>
  <c r="DP17" i="30"/>
  <c r="DQ17" i="30"/>
  <c r="DR17" i="30"/>
  <c r="DS17" i="30"/>
  <c r="DT17" i="30"/>
  <c r="M18" i="30"/>
  <c r="N18" i="30"/>
  <c r="O18" i="30"/>
  <c r="P18" i="30"/>
  <c r="Q18" i="30"/>
  <c r="R18" i="30"/>
  <c r="S18" i="30"/>
  <c r="T18" i="30"/>
  <c r="U18" i="30"/>
  <c r="V18" i="30"/>
  <c r="W18" i="30"/>
  <c r="X18" i="30"/>
  <c r="Y18" i="30"/>
  <c r="Z18" i="30"/>
  <c r="AA18" i="30"/>
  <c r="AB18" i="30"/>
  <c r="AC18" i="30"/>
  <c r="AD18" i="30"/>
  <c r="AE18" i="30"/>
  <c r="AF18" i="30"/>
  <c r="AG18" i="30"/>
  <c r="AH18" i="30"/>
  <c r="AI18" i="30"/>
  <c r="AJ18" i="30"/>
  <c r="AK18" i="30"/>
  <c r="AL18" i="30"/>
  <c r="AM18" i="30"/>
  <c r="AN18" i="30"/>
  <c r="AO18" i="30"/>
  <c r="AP18" i="30"/>
  <c r="AQ18" i="30"/>
  <c r="AR18" i="30"/>
  <c r="AS18" i="30"/>
  <c r="AT18" i="30"/>
  <c r="AU18" i="30"/>
  <c r="AV18" i="30"/>
  <c r="AW18" i="30"/>
  <c r="AX18" i="30"/>
  <c r="AY18" i="30"/>
  <c r="AZ18" i="30"/>
  <c r="BA18" i="30"/>
  <c r="BB18" i="30"/>
  <c r="BC18" i="30"/>
  <c r="BD18" i="30"/>
  <c r="BE18" i="30"/>
  <c r="BF18" i="30"/>
  <c r="BG18" i="30"/>
  <c r="BH18" i="30"/>
  <c r="BI18" i="30"/>
  <c r="BJ18" i="30"/>
  <c r="BK18" i="30"/>
  <c r="BL18" i="30"/>
  <c r="BM18" i="30"/>
  <c r="BN18" i="30"/>
  <c r="BO18" i="30"/>
  <c r="BP18" i="30"/>
  <c r="BQ18" i="30"/>
  <c r="BR18" i="30"/>
  <c r="BS18" i="30"/>
  <c r="BT18" i="30"/>
  <c r="BU18" i="30"/>
  <c r="BV18" i="30"/>
  <c r="BW18" i="30"/>
  <c r="BX18" i="30"/>
  <c r="BY18" i="30"/>
  <c r="BZ18" i="30"/>
  <c r="CA18" i="30"/>
  <c r="CB18" i="30"/>
  <c r="CC18" i="30"/>
  <c r="CD18" i="30"/>
  <c r="CE18" i="30"/>
  <c r="CF18" i="30"/>
  <c r="CG18" i="30"/>
  <c r="CH18" i="30"/>
  <c r="CI18" i="30"/>
  <c r="CJ18" i="30"/>
  <c r="CK18" i="30"/>
  <c r="CL18" i="30"/>
  <c r="CM18" i="30"/>
  <c r="CN18" i="30"/>
  <c r="CO18" i="30"/>
  <c r="CP18" i="30"/>
  <c r="CQ18" i="30"/>
  <c r="CR18" i="30"/>
  <c r="CS18" i="30"/>
  <c r="CT18" i="30"/>
  <c r="CU18" i="30"/>
  <c r="CV18" i="30"/>
  <c r="CW18" i="30"/>
  <c r="CX18" i="30"/>
  <c r="CY18" i="30"/>
  <c r="CZ18" i="30"/>
  <c r="DA18" i="30"/>
  <c r="DB18" i="30"/>
  <c r="DC18" i="30"/>
  <c r="DD18" i="30"/>
  <c r="DE18" i="30"/>
  <c r="DF18" i="30"/>
  <c r="DG18" i="30"/>
  <c r="DH18" i="30"/>
  <c r="DI18" i="30"/>
  <c r="DJ18" i="30"/>
  <c r="DK18" i="30"/>
  <c r="DL18" i="30"/>
  <c r="DM18" i="30"/>
  <c r="DN18" i="30"/>
  <c r="DO18" i="30"/>
  <c r="DP18" i="30"/>
  <c r="DQ18" i="30"/>
  <c r="DR18" i="30"/>
  <c r="DS18" i="30"/>
  <c r="DT18" i="30"/>
  <c r="M19" i="30"/>
  <c r="N19" i="30"/>
  <c r="O19" i="30"/>
  <c r="P19" i="30"/>
  <c r="Q19" i="30"/>
  <c r="R19" i="30"/>
  <c r="S19" i="30"/>
  <c r="T19" i="30"/>
  <c r="U19" i="30"/>
  <c r="V19" i="30"/>
  <c r="W19" i="30"/>
  <c r="X19" i="30"/>
  <c r="Y19" i="30"/>
  <c r="Z19" i="30"/>
  <c r="AA19" i="30"/>
  <c r="AB19" i="30"/>
  <c r="AC19" i="30"/>
  <c r="AD19" i="30"/>
  <c r="AE19" i="30"/>
  <c r="AF19" i="30"/>
  <c r="AG19" i="30"/>
  <c r="AH19" i="30"/>
  <c r="AI19" i="30"/>
  <c r="AJ19" i="30"/>
  <c r="AK19" i="30"/>
  <c r="AL19" i="30"/>
  <c r="AM19" i="30"/>
  <c r="AN19" i="30"/>
  <c r="AO19" i="30"/>
  <c r="AP19" i="30"/>
  <c r="AQ19" i="30"/>
  <c r="AR19" i="30"/>
  <c r="AS19" i="30"/>
  <c r="AT19" i="30"/>
  <c r="AU19" i="30"/>
  <c r="AV19" i="30"/>
  <c r="AW19" i="30"/>
  <c r="AX19" i="30"/>
  <c r="AY19" i="30"/>
  <c r="AZ19" i="30"/>
  <c r="BA19" i="30"/>
  <c r="BB19" i="30"/>
  <c r="BC19" i="30"/>
  <c r="BD19" i="30"/>
  <c r="BE19" i="30"/>
  <c r="BF19" i="30"/>
  <c r="BG19" i="30"/>
  <c r="BH19" i="30"/>
  <c r="BI19" i="30"/>
  <c r="BJ19" i="30"/>
  <c r="BK19" i="30"/>
  <c r="BL19" i="30"/>
  <c r="BM19" i="30"/>
  <c r="BN19" i="30"/>
  <c r="BO19" i="30"/>
  <c r="BP19" i="30"/>
  <c r="BQ19" i="30"/>
  <c r="BR19" i="30"/>
  <c r="BS19" i="30"/>
  <c r="BT19" i="30"/>
  <c r="BU19" i="30"/>
  <c r="BV19" i="30"/>
  <c r="BW19" i="30"/>
  <c r="BX19" i="30"/>
  <c r="BY19" i="30"/>
  <c r="BZ19" i="30"/>
  <c r="CA19" i="30"/>
  <c r="CB19" i="30"/>
  <c r="CC19" i="30"/>
  <c r="CD19" i="30"/>
  <c r="CE19" i="30"/>
  <c r="CF19" i="30"/>
  <c r="CG19" i="30"/>
  <c r="CH19" i="30"/>
  <c r="CI19" i="30"/>
  <c r="CJ19" i="30"/>
  <c r="CK19" i="30"/>
  <c r="CL19" i="30"/>
  <c r="CM19" i="30"/>
  <c r="CN19" i="30"/>
  <c r="CO19" i="30"/>
  <c r="CP19" i="30"/>
  <c r="CQ19" i="30"/>
  <c r="CR19" i="30"/>
  <c r="CS19" i="30"/>
  <c r="CT19" i="30"/>
  <c r="CU19" i="30"/>
  <c r="CV19" i="30"/>
  <c r="CW19" i="30"/>
  <c r="CX19" i="30"/>
  <c r="CY19" i="30"/>
  <c r="CZ19" i="30"/>
  <c r="DA19" i="30"/>
  <c r="DB19" i="30"/>
  <c r="DC19" i="30"/>
  <c r="DD19" i="30"/>
  <c r="DE19" i="30"/>
  <c r="DF19" i="30"/>
  <c r="DG19" i="30"/>
  <c r="DH19" i="30"/>
  <c r="DI19" i="30"/>
  <c r="DJ19" i="30"/>
  <c r="DK19" i="30"/>
  <c r="DL19" i="30"/>
  <c r="DM19" i="30"/>
  <c r="DN19" i="30"/>
  <c r="DO19" i="30"/>
  <c r="DP19" i="30"/>
  <c r="DQ19" i="30"/>
  <c r="DR19" i="30"/>
  <c r="DS19" i="30"/>
  <c r="DT19" i="30"/>
  <c r="M20" i="30"/>
  <c r="N20" i="30"/>
  <c r="O20" i="30"/>
  <c r="P20" i="30"/>
  <c r="Q20" i="30"/>
  <c r="R20" i="30"/>
  <c r="S20" i="30"/>
  <c r="T20" i="30"/>
  <c r="U20" i="30"/>
  <c r="V20" i="30"/>
  <c r="W20" i="30"/>
  <c r="X20" i="30"/>
  <c r="Y20" i="30"/>
  <c r="Z20" i="30"/>
  <c r="AA20" i="30"/>
  <c r="AB20" i="30"/>
  <c r="AC20" i="30"/>
  <c r="AD20" i="30"/>
  <c r="AE20" i="30"/>
  <c r="AF20" i="30"/>
  <c r="AG20" i="30"/>
  <c r="AH20" i="30"/>
  <c r="AI20" i="30"/>
  <c r="AJ20" i="30"/>
  <c r="AK20" i="30"/>
  <c r="AL20" i="30"/>
  <c r="AM20" i="30"/>
  <c r="AN20" i="30"/>
  <c r="AO20" i="30"/>
  <c r="AP20" i="30"/>
  <c r="AQ20" i="30"/>
  <c r="AR20" i="30"/>
  <c r="AS20" i="30"/>
  <c r="AT20" i="30"/>
  <c r="AU20" i="30"/>
  <c r="AV20" i="30"/>
  <c r="AW20" i="30"/>
  <c r="AX20" i="30"/>
  <c r="AY20" i="30"/>
  <c r="AZ20" i="30"/>
  <c r="BA20" i="30"/>
  <c r="BB20" i="30"/>
  <c r="BC20" i="30"/>
  <c r="BD20" i="30"/>
  <c r="BE20" i="30"/>
  <c r="BF20" i="30"/>
  <c r="BG20" i="30"/>
  <c r="BH20" i="30"/>
  <c r="BI20" i="30"/>
  <c r="BJ20" i="30"/>
  <c r="BK20" i="30"/>
  <c r="BL20" i="30"/>
  <c r="BM20" i="30"/>
  <c r="BN20" i="30"/>
  <c r="BO20" i="30"/>
  <c r="BP20" i="30"/>
  <c r="BQ20" i="30"/>
  <c r="BR20" i="30"/>
  <c r="BS20" i="30"/>
  <c r="BT20" i="30"/>
  <c r="BU20" i="30"/>
  <c r="BV20" i="30"/>
  <c r="BW20" i="30"/>
  <c r="BX20" i="30"/>
  <c r="BY20" i="30"/>
  <c r="BZ20" i="30"/>
  <c r="CA20" i="30"/>
  <c r="CB20" i="30"/>
  <c r="CC20" i="30"/>
  <c r="CD20" i="30"/>
  <c r="CE20" i="30"/>
  <c r="CF20" i="30"/>
  <c r="CG20" i="30"/>
  <c r="CH20" i="30"/>
  <c r="CI20" i="30"/>
  <c r="CJ20" i="30"/>
  <c r="CK20" i="30"/>
  <c r="CL20" i="30"/>
  <c r="CM20" i="30"/>
  <c r="CN20" i="30"/>
  <c r="CO20" i="30"/>
  <c r="CP20" i="30"/>
  <c r="CQ20" i="30"/>
  <c r="CR20" i="30"/>
  <c r="CS20" i="30"/>
  <c r="CT20" i="30"/>
  <c r="CU20" i="30"/>
  <c r="CV20" i="30"/>
  <c r="CW20" i="30"/>
  <c r="CX20" i="30"/>
  <c r="CY20" i="30"/>
  <c r="CZ20" i="30"/>
  <c r="DA20" i="30"/>
  <c r="DB20" i="30"/>
  <c r="DC20" i="30"/>
  <c r="DD20" i="30"/>
  <c r="DE20" i="30"/>
  <c r="DF20" i="30"/>
  <c r="DG20" i="30"/>
  <c r="DH20" i="30"/>
  <c r="DI20" i="30"/>
  <c r="DJ20" i="30"/>
  <c r="DK20" i="30"/>
  <c r="DL20" i="30"/>
  <c r="DM20" i="30"/>
  <c r="DN20" i="30"/>
  <c r="DO20" i="30"/>
  <c r="DP20" i="30"/>
  <c r="DQ20" i="30"/>
  <c r="DR20" i="30"/>
  <c r="DS20" i="30"/>
  <c r="DT20" i="30"/>
  <c r="M21" i="30"/>
  <c r="N21" i="30"/>
  <c r="O21" i="30"/>
  <c r="P21" i="30"/>
  <c r="Q21" i="30"/>
  <c r="R21" i="30"/>
  <c r="S21" i="30"/>
  <c r="T21" i="30"/>
  <c r="U21" i="30"/>
  <c r="V21" i="30"/>
  <c r="W21" i="30"/>
  <c r="X21" i="30"/>
  <c r="Y21" i="30"/>
  <c r="Z21" i="30"/>
  <c r="AA21" i="30"/>
  <c r="AB21" i="30"/>
  <c r="AC21" i="30"/>
  <c r="AD21" i="30"/>
  <c r="AE21" i="30"/>
  <c r="AF21" i="30"/>
  <c r="AG21" i="30"/>
  <c r="AH21" i="30"/>
  <c r="AI21" i="30"/>
  <c r="AJ21" i="30"/>
  <c r="AK21" i="30"/>
  <c r="AL21" i="30"/>
  <c r="AM21" i="30"/>
  <c r="AN21" i="30"/>
  <c r="AO21" i="30"/>
  <c r="AP21" i="30"/>
  <c r="AQ21" i="30"/>
  <c r="AR21" i="30"/>
  <c r="AS21" i="30"/>
  <c r="AT21" i="30"/>
  <c r="AU21" i="30"/>
  <c r="AV21" i="30"/>
  <c r="AW21" i="30"/>
  <c r="AX21" i="30"/>
  <c r="AY21" i="30"/>
  <c r="AZ21" i="30"/>
  <c r="BA21" i="30"/>
  <c r="BB21" i="30"/>
  <c r="BC21" i="30"/>
  <c r="BD21" i="30"/>
  <c r="BE21" i="30"/>
  <c r="BF21" i="30"/>
  <c r="BG21" i="30"/>
  <c r="BH21" i="30"/>
  <c r="BI21" i="30"/>
  <c r="BJ21" i="30"/>
  <c r="BK21" i="30"/>
  <c r="BL21" i="30"/>
  <c r="BM21" i="30"/>
  <c r="BN21" i="30"/>
  <c r="BO21" i="30"/>
  <c r="BP21" i="30"/>
  <c r="BQ21" i="30"/>
  <c r="BR21" i="30"/>
  <c r="BS21" i="30"/>
  <c r="BT21" i="30"/>
  <c r="BU21" i="30"/>
  <c r="BV21" i="30"/>
  <c r="BW21" i="30"/>
  <c r="BX21" i="30"/>
  <c r="BY21" i="30"/>
  <c r="BZ21" i="30"/>
  <c r="CA21" i="30"/>
  <c r="CB21" i="30"/>
  <c r="CC21" i="30"/>
  <c r="CD21" i="30"/>
  <c r="CE21" i="30"/>
  <c r="CF21" i="30"/>
  <c r="CG21" i="30"/>
  <c r="CH21" i="30"/>
  <c r="CI21" i="30"/>
  <c r="CJ21" i="30"/>
  <c r="CK21" i="30"/>
  <c r="CL21" i="30"/>
  <c r="CM21" i="30"/>
  <c r="CN21" i="30"/>
  <c r="CO21" i="30"/>
  <c r="CP21" i="30"/>
  <c r="CQ21" i="30"/>
  <c r="CR21" i="30"/>
  <c r="CS21" i="30"/>
  <c r="CT21" i="30"/>
  <c r="CU21" i="30"/>
  <c r="CV21" i="30"/>
  <c r="CW21" i="30"/>
  <c r="CX21" i="30"/>
  <c r="CY21" i="30"/>
  <c r="CZ21" i="30"/>
  <c r="DA21" i="30"/>
  <c r="DB21" i="30"/>
  <c r="DC21" i="30"/>
  <c r="DD21" i="30"/>
  <c r="DE21" i="30"/>
  <c r="DF21" i="30"/>
  <c r="DG21" i="30"/>
  <c r="DH21" i="30"/>
  <c r="DI21" i="30"/>
  <c r="DJ21" i="30"/>
  <c r="DK21" i="30"/>
  <c r="DL21" i="30"/>
  <c r="DM21" i="30"/>
  <c r="DN21" i="30"/>
  <c r="DO21" i="30"/>
  <c r="DP21" i="30"/>
  <c r="DQ21" i="30"/>
  <c r="DR21" i="30"/>
  <c r="DS21" i="30"/>
  <c r="DT21" i="30"/>
  <c r="M22" i="30"/>
  <c r="N22" i="30"/>
  <c r="O22" i="30"/>
  <c r="P22" i="30"/>
  <c r="Q22" i="30"/>
  <c r="R22" i="30"/>
  <c r="S22" i="30"/>
  <c r="T22" i="30"/>
  <c r="U22" i="30"/>
  <c r="V22" i="30"/>
  <c r="W22" i="30"/>
  <c r="X22" i="30"/>
  <c r="Y22" i="30"/>
  <c r="Z22" i="30"/>
  <c r="AA22" i="30"/>
  <c r="AB22" i="30"/>
  <c r="AC22" i="30"/>
  <c r="AD22" i="30"/>
  <c r="AE22" i="30"/>
  <c r="AF22" i="30"/>
  <c r="AG22" i="30"/>
  <c r="AH22" i="30"/>
  <c r="AI22" i="30"/>
  <c r="AJ22" i="30"/>
  <c r="AK22" i="30"/>
  <c r="AL22" i="30"/>
  <c r="AM22" i="30"/>
  <c r="AN22" i="30"/>
  <c r="AO22" i="30"/>
  <c r="AP22" i="30"/>
  <c r="AQ22" i="30"/>
  <c r="AR22" i="30"/>
  <c r="AS22" i="30"/>
  <c r="AT22" i="30"/>
  <c r="AU22" i="30"/>
  <c r="AV22" i="30"/>
  <c r="AW22" i="30"/>
  <c r="AX22" i="30"/>
  <c r="AY22" i="30"/>
  <c r="AZ22" i="30"/>
  <c r="BA22" i="30"/>
  <c r="BB22" i="30"/>
  <c r="BC22" i="30"/>
  <c r="BD22" i="30"/>
  <c r="BE22" i="30"/>
  <c r="BF22" i="30"/>
  <c r="BG22" i="30"/>
  <c r="BH22" i="30"/>
  <c r="BI22" i="30"/>
  <c r="BJ22" i="30"/>
  <c r="BK22" i="30"/>
  <c r="BL22" i="30"/>
  <c r="BM22" i="30"/>
  <c r="BN22" i="30"/>
  <c r="BO22" i="30"/>
  <c r="BP22" i="30"/>
  <c r="BQ22" i="30"/>
  <c r="BR22" i="30"/>
  <c r="BS22" i="30"/>
  <c r="BT22" i="30"/>
  <c r="BU22" i="30"/>
  <c r="BV22" i="30"/>
  <c r="BW22" i="30"/>
  <c r="BX22" i="30"/>
  <c r="BY22" i="30"/>
  <c r="BZ22" i="30"/>
  <c r="CA22" i="30"/>
  <c r="CB22" i="30"/>
  <c r="CC22" i="30"/>
  <c r="CD22" i="30"/>
  <c r="CE22" i="30"/>
  <c r="CF22" i="30"/>
  <c r="CG22" i="30"/>
  <c r="CH22" i="30"/>
  <c r="CI22" i="30"/>
  <c r="CJ22" i="30"/>
  <c r="CK22" i="30"/>
  <c r="CL22" i="30"/>
  <c r="CM22" i="30"/>
  <c r="CN22" i="30"/>
  <c r="CO22" i="30"/>
  <c r="CP22" i="30"/>
  <c r="CQ22" i="30"/>
  <c r="CR22" i="30"/>
  <c r="CS22" i="30"/>
  <c r="CT22" i="30"/>
  <c r="CU22" i="30"/>
  <c r="CV22" i="30"/>
  <c r="CW22" i="30"/>
  <c r="CX22" i="30"/>
  <c r="CY22" i="30"/>
  <c r="CZ22" i="30"/>
  <c r="DA22" i="30"/>
  <c r="DB22" i="30"/>
  <c r="DC22" i="30"/>
  <c r="DD22" i="30"/>
  <c r="DE22" i="30"/>
  <c r="DF22" i="30"/>
  <c r="DG22" i="30"/>
  <c r="DH22" i="30"/>
  <c r="DI22" i="30"/>
  <c r="DJ22" i="30"/>
  <c r="DK22" i="30"/>
  <c r="DL22" i="30"/>
  <c r="DM22" i="30"/>
  <c r="DN22" i="30"/>
  <c r="DO22" i="30"/>
  <c r="DP22" i="30"/>
  <c r="DQ22" i="30"/>
  <c r="DR22" i="30"/>
  <c r="DS22" i="30"/>
  <c r="DT22" i="30"/>
  <c r="M23" i="30"/>
  <c r="N23" i="30"/>
  <c r="O23" i="30"/>
  <c r="P23" i="30"/>
  <c r="Q23" i="30"/>
  <c r="R23" i="30"/>
  <c r="S23" i="30"/>
  <c r="T23" i="30"/>
  <c r="U23" i="30"/>
  <c r="V23" i="30"/>
  <c r="W23" i="30"/>
  <c r="X23" i="30"/>
  <c r="Y23" i="30"/>
  <c r="Z23" i="30"/>
  <c r="AA23" i="30"/>
  <c r="AB23" i="30"/>
  <c r="AC23" i="30"/>
  <c r="AD23" i="30"/>
  <c r="AE23" i="30"/>
  <c r="AF23" i="30"/>
  <c r="AG23" i="30"/>
  <c r="AH23" i="30"/>
  <c r="AI23" i="30"/>
  <c r="AJ23" i="30"/>
  <c r="AK23" i="30"/>
  <c r="AL23" i="30"/>
  <c r="AM23" i="30"/>
  <c r="AN23" i="30"/>
  <c r="AO23" i="30"/>
  <c r="AP23" i="30"/>
  <c r="AQ23" i="30"/>
  <c r="AR23" i="30"/>
  <c r="AS23" i="30"/>
  <c r="AT23" i="30"/>
  <c r="AU23" i="30"/>
  <c r="AV23" i="30"/>
  <c r="AW23" i="30"/>
  <c r="AX23" i="30"/>
  <c r="AY23" i="30"/>
  <c r="AZ23" i="30"/>
  <c r="BA23" i="30"/>
  <c r="BB23" i="30"/>
  <c r="BC23" i="30"/>
  <c r="BD23" i="30"/>
  <c r="BE23" i="30"/>
  <c r="BF23" i="30"/>
  <c r="BG23" i="30"/>
  <c r="BH23" i="30"/>
  <c r="BI23" i="30"/>
  <c r="BJ23" i="30"/>
  <c r="BK23" i="30"/>
  <c r="BL23" i="30"/>
  <c r="BM23" i="30"/>
  <c r="BN23" i="30"/>
  <c r="BO23" i="30"/>
  <c r="BP23" i="30"/>
  <c r="BQ23" i="30"/>
  <c r="BR23" i="30"/>
  <c r="BS23" i="30"/>
  <c r="BT23" i="30"/>
  <c r="BU23" i="30"/>
  <c r="BV23" i="30"/>
  <c r="BW23" i="30"/>
  <c r="BX23" i="30"/>
  <c r="BY23" i="30"/>
  <c r="BZ23" i="30"/>
  <c r="CA23" i="30"/>
  <c r="CB23" i="30"/>
  <c r="CC23" i="30"/>
  <c r="CD23" i="30"/>
  <c r="CE23" i="30"/>
  <c r="CF23" i="30"/>
  <c r="CG23" i="30"/>
  <c r="CH23" i="30"/>
  <c r="CI23" i="30"/>
  <c r="CJ23" i="30"/>
  <c r="CK23" i="30"/>
  <c r="CL23" i="30"/>
  <c r="CM23" i="30"/>
  <c r="CN23" i="30"/>
  <c r="CO23" i="30"/>
  <c r="CP23" i="30"/>
  <c r="CQ23" i="30"/>
  <c r="CR23" i="30"/>
  <c r="CS23" i="30"/>
  <c r="CT23" i="30"/>
  <c r="CU23" i="30"/>
  <c r="CV23" i="30"/>
  <c r="CW23" i="30"/>
  <c r="CX23" i="30"/>
  <c r="CY23" i="30"/>
  <c r="CZ23" i="30"/>
  <c r="DA23" i="30"/>
  <c r="DB23" i="30"/>
  <c r="DC23" i="30"/>
  <c r="DD23" i="30"/>
  <c r="DE23" i="30"/>
  <c r="DF23" i="30"/>
  <c r="DG23" i="30"/>
  <c r="DH23" i="30"/>
  <c r="DI23" i="30"/>
  <c r="DJ23" i="30"/>
  <c r="DK23" i="30"/>
  <c r="DL23" i="30"/>
  <c r="DM23" i="30"/>
  <c r="DN23" i="30"/>
  <c r="DO23" i="30"/>
  <c r="DP23" i="30"/>
  <c r="DQ23" i="30"/>
  <c r="DR23" i="30"/>
  <c r="DS23" i="30"/>
  <c r="DT23" i="30"/>
  <c r="M24" i="30"/>
  <c r="N24" i="30"/>
  <c r="O24" i="30"/>
  <c r="P24" i="30"/>
  <c r="Q24" i="30"/>
  <c r="R24" i="30"/>
  <c r="S24" i="30"/>
  <c r="T24" i="30"/>
  <c r="U24" i="30"/>
  <c r="V24" i="30"/>
  <c r="W24" i="30"/>
  <c r="X24" i="30"/>
  <c r="Y24" i="30"/>
  <c r="Z24" i="30"/>
  <c r="AA24" i="30"/>
  <c r="AB24" i="30"/>
  <c r="AC24" i="30"/>
  <c r="AD24" i="30"/>
  <c r="AE24" i="30"/>
  <c r="AF24" i="30"/>
  <c r="AG24" i="30"/>
  <c r="AH24" i="30"/>
  <c r="AI24" i="30"/>
  <c r="AJ24" i="30"/>
  <c r="AK24" i="30"/>
  <c r="AL24" i="30"/>
  <c r="AM24" i="30"/>
  <c r="AN24" i="30"/>
  <c r="AO24" i="30"/>
  <c r="AP24" i="30"/>
  <c r="AQ24" i="30"/>
  <c r="AR24" i="30"/>
  <c r="AS24" i="30"/>
  <c r="AT24" i="30"/>
  <c r="AU24" i="30"/>
  <c r="AV24" i="30"/>
  <c r="AW24" i="30"/>
  <c r="AX24" i="30"/>
  <c r="AY24" i="30"/>
  <c r="AZ24" i="30"/>
  <c r="BA24" i="30"/>
  <c r="BB24" i="30"/>
  <c r="BC24" i="30"/>
  <c r="BD24" i="30"/>
  <c r="BE24" i="30"/>
  <c r="BF24" i="30"/>
  <c r="BG24" i="30"/>
  <c r="BH24" i="30"/>
  <c r="BI24" i="30"/>
  <c r="BJ24" i="30"/>
  <c r="BK24" i="30"/>
  <c r="BL24" i="30"/>
  <c r="BM24" i="30"/>
  <c r="BN24" i="30"/>
  <c r="BO24" i="30"/>
  <c r="BP24" i="30"/>
  <c r="BQ24" i="30"/>
  <c r="BR24" i="30"/>
  <c r="BS24" i="30"/>
  <c r="BT24" i="30"/>
  <c r="BU24" i="30"/>
  <c r="BV24" i="30"/>
  <c r="BW24" i="30"/>
  <c r="BX24" i="30"/>
  <c r="BY24" i="30"/>
  <c r="BZ24" i="30"/>
  <c r="CA24" i="30"/>
  <c r="CB24" i="30"/>
  <c r="CC24" i="30"/>
  <c r="CD24" i="30"/>
  <c r="CE24" i="30"/>
  <c r="CF24" i="30"/>
  <c r="CG24" i="30"/>
  <c r="CH24" i="30"/>
  <c r="CI24" i="30"/>
  <c r="CJ24" i="30"/>
  <c r="CK24" i="30"/>
  <c r="CL24" i="30"/>
  <c r="CM24" i="30"/>
  <c r="CN24" i="30"/>
  <c r="CO24" i="30"/>
  <c r="CP24" i="30"/>
  <c r="CQ24" i="30"/>
  <c r="CR24" i="30"/>
  <c r="CS24" i="30"/>
  <c r="CT24" i="30"/>
  <c r="CU24" i="30"/>
  <c r="CV24" i="30"/>
  <c r="CW24" i="30"/>
  <c r="CX24" i="30"/>
  <c r="CY24" i="30"/>
  <c r="CZ24" i="30"/>
  <c r="DA24" i="30"/>
  <c r="DB24" i="30"/>
  <c r="DC24" i="30"/>
  <c r="DD24" i="30"/>
  <c r="DE24" i="30"/>
  <c r="DF24" i="30"/>
  <c r="DG24" i="30"/>
  <c r="DH24" i="30"/>
  <c r="DI24" i="30"/>
  <c r="DJ24" i="30"/>
  <c r="DK24" i="30"/>
  <c r="DL24" i="30"/>
  <c r="DM24" i="30"/>
  <c r="DN24" i="30"/>
  <c r="DO24" i="30"/>
  <c r="DP24" i="30"/>
  <c r="DQ24" i="30"/>
  <c r="DR24" i="30"/>
  <c r="DS24" i="30"/>
  <c r="DT24" i="30"/>
  <c r="M25" i="30"/>
  <c r="N25" i="30"/>
  <c r="O25" i="30"/>
  <c r="P25" i="30"/>
  <c r="Q25" i="30"/>
  <c r="R25" i="30"/>
  <c r="S25" i="30"/>
  <c r="T25" i="30"/>
  <c r="U25" i="30"/>
  <c r="V25" i="30"/>
  <c r="W25" i="30"/>
  <c r="X25" i="30"/>
  <c r="Y25" i="30"/>
  <c r="Z25" i="30"/>
  <c r="AA25" i="30"/>
  <c r="AB25" i="30"/>
  <c r="AC25" i="30"/>
  <c r="AD25" i="30"/>
  <c r="AE25" i="30"/>
  <c r="AF25" i="30"/>
  <c r="AG25" i="30"/>
  <c r="AH25" i="30"/>
  <c r="AI25" i="30"/>
  <c r="AJ25" i="30"/>
  <c r="AK25" i="30"/>
  <c r="AL25" i="30"/>
  <c r="AM25" i="30"/>
  <c r="AN25" i="30"/>
  <c r="AO25" i="30"/>
  <c r="AP25" i="30"/>
  <c r="AQ25" i="30"/>
  <c r="AR25" i="30"/>
  <c r="AS25" i="30"/>
  <c r="AT25" i="30"/>
  <c r="AU25" i="30"/>
  <c r="AV25" i="30"/>
  <c r="AW25" i="30"/>
  <c r="AX25" i="30"/>
  <c r="AY25" i="30"/>
  <c r="AZ25" i="30"/>
  <c r="BA25" i="30"/>
  <c r="BB25" i="30"/>
  <c r="BC25" i="30"/>
  <c r="BD25" i="30"/>
  <c r="BE25" i="30"/>
  <c r="BF25" i="30"/>
  <c r="BG25" i="30"/>
  <c r="BH25" i="30"/>
  <c r="BI25" i="30"/>
  <c r="BJ25" i="30"/>
  <c r="BK25" i="30"/>
  <c r="BL25" i="30"/>
  <c r="BM25" i="30"/>
  <c r="BN25" i="30"/>
  <c r="BO25" i="30"/>
  <c r="BP25" i="30"/>
  <c r="BQ25" i="30"/>
  <c r="BR25" i="30"/>
  <c r="BS25" i="30"/>
  <c r="BT25" i="30"/>
  <c r="BU25" i="30"/>
  <c r="BV25" i="30"/>
  <c r="BW25" i="30"/>
  <c r="BX25" i="30"/>
  <c r="BY25" i="30"/>
  <c r="BZ25" i="30"/>
  <c r="CA25" i="30"/>
  <c r="CB25" i="30"/>
  <c r="CC25" i="30"/>
  <c r="CD25" i="30"/>
  <c r="CE25" i="30"/>
  <c r="CF25" i="30"/>
  <c r="CG25" i="30"/>
  <c r="CH25" i="30"/>
  <c r="CI25" i="30"/>
  <c r="CJ25" i="30"/>
  <c r="CK25" i="30"/>
  <c r="CL25" i="30"/>
  <c r="CM25" i="30"/>
  <c r="CN25" i="30"/>
  <c r="CO25" i="30"/>
  <c r="CP25" i="30"/>
  <c r="CQ25" i="30"/>
  <c r="CR25" i="30"/>
  <c r="CS25" i="30"/>
  <c r="CT25" i="30"/>
  <c r="CU25" i="30"/>
  <c r="CV25" i="30"/>
  <c r="CW25" i="30"/>
  <c r="CX25" i="30"/>
  <c r="CY25" i="30"/>
  <c r="CZ25" i="30"/>
  <c r="DA25" i="30"/>
  <c r="DB25" i="30"/>
  <c r="DC25" i="30"/>
  <c r="DD25" i="30"/>
  <c r="DE25" i="30"/>
  <c r="DF25" i="30"/>
  <c r="DG25" i="30"/>
  <c r="DH25" i="30"/>
  <c r="DI25" i="30"/>
  <c r="DJ25" i="30"/>
  <c r="DK25" i="30"/>
  <c r="DL25" i="30"/>
  <c r="DM25" i="30"/>
  <c r="DN25" i="30"/>
  <c r="DO25" i="30"/>
  <c r="DP25" i="30"/>
  <c r="DQ25" i="30"/>
  <c r="DR25" i="30"/>
  <c r="DS25" i="30"/>
  <c r="DT25" i="30"/>
  <c r="M26" i="30"/>
  <c r="N26" i="30"/>
  <c r="O26" i="30"/>
  <c r="P26" i="30"/>
  <c r="Q26" i="30"/>
  <c r="R26" i="30"/>
  <c r="S26" i="30"/>
  <c r="T26" i="30"/>
  <c r="U26" i="30"/>
  <c r="V26" i="30"/>
  <c r="W26" i="30"/>
  <c r="X26" i="30"/>
  <c r="Y26" i="30"/>
  <c r="Z26" i="30"/>
  <c r="AA26" i="30"/>
  <c r="AB26" i="30"/>
  <c r="AC26" i="30"/>
  <c r="AD26" i="30"/>
  <c r="AE26" i="30"/>
  <c r="AF26" i="30"/>
  <c r="AG26" i="30"/>
  <c r="AH26" i="30"/>
  <c r="AI26" i="30"/>
  <c r="AJ26" i="30"/>
  <c r="AK26" i="30"/>
  <c r="AL26" i="30"/>
  <c r="AM26" i="30"/>
  <c r="AN26" i="30"/>
  <c r="AO26" i="30"/>
  <c r="AP26" i="30"/>
  <c r="AQ26" i="30"/>
  <c r="AR26" i="30"/>
  <c r="AS26" i="30"/>
  <c r="AT26" i="30"/>
  <c r="AU26" i="30"/>
  <c r="AV26" i="30"/>
  <c r="AW26" i="30"/>
  <c r="AX26" i="30"/>
  <c r="AY26" i="30"/>
  <c r="AZ26" i="30"/>
  <c r="BA26" i="30"/>
  <c r="BB26" i="30"/>
  <c r="BC26" i="30"/>
  <c r="BD26" i="30"/>
  <c r="BE26" i="30"/>
  <c r="BF26" i="30"/>
  <c r="BG26" i="30"/>
  <c r="BH26" i="30"/>
  <c r="BI26" i="30"/>
  <c r="BJ26" i="30"/>
  <c r="BK26" i="30"/>
  <c r="BL26" i="30"/>
  <c r="BM26" i="30"/>
  <c r="BN26" i="30"/>
  <c r="BO26" i="30"/>
  <c r="BP26" i="30"/>
  <c r="BQ26" i="30"/>
  <c r="BR26" i="30"/>
  <c r="BS26" i="30"/>
  <c r="BT26" i="30"/>
  <c r="BU26" i="30"/>
  <c r="BV26" i="30"/>
  <c r="BW26" i="30"/>
  <c r="BX26" i="30"/>
  <c r="BY26" i="30"/>
  <c r="BZ26" i="30"/>
  <c r="CA26" i="30"/>
  <c r="CB26" i="30"/>
  <c r="CC26" i="30"/>
  <c r="CD26" i="30"/>
  <c r="CE26" i="30"/>
  <c r="CF26" i="30"/>
  <c r="CG26" i="30"/>
  <c r="CH26" i="30"/>
  <c r="CI26" i="30"/>
  <c r="CJ26" i="30"/>
  <c r="CK26" i="30"/>
  <c r="CL26" i="30"/>
  <c r="CM26" i="30"/>
  <c r="CN26" i="30"/>
  <c r="CO26" i="30"/>
  <c r="CP26" i="30"/>
  <c r="CQ26" i="30"/>
  <c r="CR26" i="30"/>
  <c r="CS26" i="30"/>
  <c r="CT26" i="30"/>
  <c r="CU26" i="30"/>
  <c r="CV26" i="30"/>
  <c r="CW26" i="30"/>
  <c r="CX26" i="30"/>
  <c r="CY26" i="30"/>
  <c r="CZ26" i="30"/>
  <c r="DA26" i="30"/>
  <c r="DB26" i="30"/>
  <c r="DC26" i="30"/>
  <c r="DD26" i="30"/>
  <c r="DE26" i="30"/>
  <c r="DF26" i="30"/>
  <c r="DG26" i="30"/>
  <c r="DH26" i="30"/>
  <c r="DI26" i="30"/>
  <c r="DJ26" i="30"/>
  <c r="DK26" i="30"/>
  <c r="DL26" i="30"/>
  <c r="DM26" i="30"/>
  <c r="DN26" i="30"/>
  <c r="DO26" i="30"/>
  <c r="DP26" i="30"/>
  <c r="DQ26" i="30"/>
  <c r="DR26" i="30"/>
  <c r="DS26" i="30"/>
  <c r="DT26" i="30"/>
  <c r="M27" i="30"/>
  <c r="N27" i="30"/>
  <c r="O27" i="30"/>
  <c r="P27" i="30"/>
  <c r="Q27" i="30"/>
  <c r="R27" i="30"/>
  <c r="S27" i="30"/>
  <c r="T27" i="30"/>
  <c r="U27" i="30"/>
  <c r="V27" i="30"/>
  <c r="W27" i="30"/>
  <c r="X27" i="30"/>
  <c r="Y27" i="30"/>
  <c r="Z27" i="30"/>
  <c r="AA27" i="30"/>
  <c r="AB27" i="30"/>
  <c r="AC27" i="30"/>
  <c r="AD27" i="30"/>
  <c r="AE27" i="30"/>
  <c r="AF27" i="30"/>
  <c r="AG27" i="30"/>
  <c r="AH27" i="30"/>
  <c r="AI27" i="30"/>
  <c r="AJ27" i="30"/>
  <c r="AK27" i="30"/>
  <c r="AL27" i="30"/>
  <c r="AM27" i="30"/>
  <c r="AN27" i="30"/>
  <c r="AO27" i="30"/>
  <c r="AP27" i="30"/>
  <c r="AQ27" i="30"/>
  <c r="AR27" i="30"/>
  <c r="AS27" i="30"/>
  <c r="AT27" i="30"/>
  <c r="AU27" i="30"/>
  <c r="AV27" i="30"/>
  <c r="AW27" i="30"/>
  <c r="AX27" i="30"/>
  <c r="AY27" i="30"/>
  <c r="AZ27" i="30"/>
  <c r="BA27" i="30"/>
  <c r="BB27" i="30"/>
  <c r="BC27" i="30"/>
  <c r="BD27" i="30"/>
  <c r="BE27" i="30"/>
  <c r="BF27" i="30"/>
  <c r="BG27" i="30"/>
  <c r="BH27" i="30"/>
  <c r="BI27" i="30"/>
  <c r="BJ27" i="30"/>
  <c r="BK27" i="30"/>
  <c r="BL27" i="30"/>
  <c r="BM27" i="30"/>
  <c r="BN27" i="30"/>
  <c r="BO27" i="30"/>
  <c r="BP27" i="30"/>
  <c r="BQ27" i="30"/>
  <c r="BR27" i="30"/>
  <c r="BS27" i="30"/>
  <c r="BT27" i="30"/>
  <c r="BU27" i="30"/>
  <c r="BV27" i="30"/>
  <c r="BW27" i="30"/>
  <c r="BX27" i="30"/>
  <c r="BY27" i="30"/>
  <c r="BZ27" i="30"/>
  <c r="CA27" i="30"/>
  <c r="CB27" i="30"/>
  <c r="CC27" i="30"/>
  <c r="CD27" i="30"/>
  <c r="CE27" i="30"/>
  <c r="CF27" i="30"/>
  <c r="CG27" i="30"/>
  <c r="CH27" i="30"/>
  <c r="CI27" i="30"/>
  <c r="CJ27" i="30"/>
  <c r="CK27" i="30"/>
  <c r="CL27" i="30"/>
  <c r="CM27" i="30"/>
  <c r="CN27" i="30"/>
  <c r="CO27" i="30"/>
  <c r="CP27" i="30"/>
  <c r="CQ27" i="30"/>
  <c r="CR27" i="30"/>
  <c r="CS27" i="30"/>
  <c r="CT27" i="30"/>
  <c r="CU27" i="30"/>
  <c r="CR5" i="41" s="1"/>
  <c r="CV27" i="30"/>
  <c r="CW27" i="30"/>
  <c r="CX27" i="30"/>
  <c r="CY27" i="30"/>
  <c r="CZ27" i="30"/>
  <c r="DA27" i="30"/>
  <c r="DB27" i="30"/>
  <c r="DC27" i="30"/>
  <c r="DD27" i="30"/>
  <c r="DE27" i="30"/>
  <c r="DF27" i="30"/>
  <c r="DG27" i="30"/>
  <c r="DH27" i="30"/>
  <c r="DI27" i="30"/>
  <c r="DJ27" i="30"/>
  <c r="DK27" i="30"/>
  <c r="DL27" i="30"/>
  <c r="DM27" i="30"/>
  <c r="DN27" i="30"/>
  <c r="DO27" i="30"/>
  <c r="DP27" i="30"/>
  <c r="DQ27" i="30"/>
  <c r="DR27" i="30"/>
  <c r="DS27" i="30"/>
  <c r="DT27" i="30"/>
  <c r="M28" i="30"/>
  <c r="N28" i="30"/>
  <c r="O28" i="30"/>
  <c r="P28" i="30"/>
  <c r="Q28" i="30"/>
  <c r="R28" i="30"/>
  <c r="S28" i="30"/>
  <c r="T28" i="30"/>
  <c r="U28" i="30"/>
  <c r="V28" i="30"/>
  <c r="W28" i="30"/>
  <c r="X28" i="30"/>
  <c r="Y28" i="30"/>
  <c r="Z28" i="30"/>
  <c r="AA28" i="30"/>
  <c r="AB28" i="30"/>
  <c r="AC28" i="30"/>
  <c r="AD28" i="30"/>
  <c r="AE28" i="30"/>
  <c r="AF28" i="30"/>
  <c r="AG28" i="30"/>
  <c r="AH28" i="30"/>
  <c r="AI28" i="30"/>
  <c r="AJ28" i="30"/>
  <c r="AK28" i="30"/>
  <c r="AL28" i="30"/>
  <c r="AM28" i="30"/>
  <c r="AN28" i="30"/>
  <c r="AO28" i="30"/>
  <c r="AP28" i="30"/>
  <c r="AQ28" i="30"/>
  <c r="AR28" i="30"/>
  <c r="AS28" i="30"/>
  <c r="AT28" i="30"/>
  <c r="AU28" i="30"/>
  <c r="AV28" i="30"/>
  <c r="AW28" i="30"/>
  <c r="AX28" i="30"/>
  <c r="AY28" i="30"/>
  <c r="AZ28" i="30"/>
  <c r="BA28" i="30"/>
  <c r="BB28" i="30"/>
  <c r="BC28" i="30"/>
  <c r="BD28" i="30"/>
  <c r="BE28" i="30"/>
  <c r="BF28" i="30"/>
  <c r="BG28" i="30"/>
  <c r="BH28" i="30"/>
  <c r="BI28" i="30"/>
  <c r="BJ28" i="30"/>
  <c r="BK28" i="30"/>
  <c r="BL28" i="30"/>
  <c r="BM28" i="30"/>
  <c r="BN28" i="30"/>
  <c r="BO28" i="30"/>
  <c r="BP28" i="30"/>
  <c r="BQ28" i="30"/>
  <c r="BR28" i="30"/>
  <c r="BS28" i="30"/>
  <c r="BT28" i="30"/>
  <c r="BU28" i="30"/>
  <c r="BV28" i="30"/>
  <c r="BW28" i="30"/>
  <c r="BX28" i="30"/>
  <c r="BY28" i="30"/>
  <c r="BZ28" i="30"/>
  <c r="CA28" i="30"/>
  <c r="CB28" i="30"/>
  <c r="CC28" i="30"/>
  <c r="CD28" i="30"/>
  <c r="CE28" i="30"/>
  <c r="CF28" i="30"/>
  <c r="CG28" i="30"/>
  <c r="CH28" i="30"/>
  <c r="CI28" i="30"/>
  <c r="CJ28" i="30"/>
  <c r="CK28" i="30"/>
  <c r="CL28" i="30"/>
  <c r="CM28" i="30"/>
  <c r="CN28" i="30"/>
  <c r="CO28" i="30"/>
  <c r="CP28" i="30"/>
  <c r="CQ28" i="30"/>
  <c r="CR28" i="30"/>
  <c r="CS28" i="30"/>
  <c r="CT28" i="30"/>
  <c r="CU28" i="30"/>
  <c r="CV28" i="30"/>
  <c r="CW28" i="30"/>
  <c r="CX28" i="30"/>
  <c r="CY28" i="30"/>
  <c r="CZ28" i="30"/>
  <c r="DA28" i="30"/>
  <c r="DB28" i="30"/>
  <c r="DC28" i="30"/>
  <c r="DD28" i="30"/>
  <c r="DE28" i="30"/>
  <c r="DF28" i="30"/>
  <c r="DG28" i="30"/>
  <c r="DH28" i="30"/>
  <c r="DI28" i="30"/>
  <c r="DJ28" i="30"/>
  <c r="DK28" i="30"/>
  <c r="DL28" i="30"/>
  <c r="DM28" i="30"/>
  <c r="DN28" i="30"/>
  <c r="DO28" i="30"/>
  <c r="DP28" i="30"/>
  <c r="DQ28" i="30"/>
  <c r="DR28" i="30"/>
  <c r="DS28" i="30"/>
  <c r="DT28" i="30"/>
  <c r="M29" i="30"/>
  <c r="N29" i="30"/>
  <c r="O29" i="30"/>
  <c r="P29" i="30"/>
  <c r="Q29" i="30"/>
  <c r="R29" i="30"/>
  <c r="S29" i="30"/>
  <c r="T29" i="30"/>
  <c r="U29" i="30"/>
  <c r="V29" i="30"/>
  <c r="W29" i="30"/>
  <c r="X29" i="30"/>
  <c r="Y29" i="30"/>
  <c r="Z29" i="30"/>
  <c r="AA29" i="30"/>
  <c r="AB29" i="30"/>
  <c r="AC29" i="30"/>
  <c r="AD29" i="30"/>
  <c r="AE29" i="30"/>
  <c r="AF29" i="30"/>
  <c r="AG29" i="30"/>
  <c r="AH29" i="30"/>
  <c r="AI29" i="30"/>
  <c r="AJ29" i="30"/>
  <c r="AK29" i="30"/>
  <c r="AL29" i="30"/>
  <c r="AM29" i="30"/>
  <c r="AN29" i="30"/>
  <c r="AO29" i="30"/>
  <c r="AP29" i="30"/>
  <c r="AQ29" i="30"/>
  <c r="AR29" i="30"/>
  <c r="AS29" i="30"/>
  <c r="AT29" i="30"/>
  <c r="AU29" i="30"/>
  <c r="AV29" i="30"/>
  <c r="AW29" i="30"/>
  <c r="AX29" i="30"/>
  <c r="AY29" i="30"/>
  <c r="AZ29" i="30"/>
  <c r="BA29" i="30"/>
  <c r="BB29" i="30"/>
  <c r="BC29" i="30"/>
  <c r="BD29" i="30"/>
  <c r="BE29" i="30"/>
  <c r="BF29" i="30"/>
  <c r="BG29" i="30"/>
  <c r="BH29" i="30"/>
  <c r="BI29" i="30"/>
  <c r="BJ29" i="30"/>
  <c r="BK29" i="30"/>
  <c r="BL29" i="30"/>
  <c r="BM29" i="30"/>
  <c r="BN29" i="30"/>
  <c r="BO29" i="30"/>
  <c r="BP29" i="30"/>
  <c r="BQ29" i="30"/>
  <c r="BR29" i="30"/>
  <c r="BS29" i="30"/>
  <c r="BT29" i="30"/>
  <c r="BU29" i="30"/>
  <c r="BV29" i="30"/>
  <c r="BW29" i="30"/>
  <c r="BX29" i="30"/>
  <c r="BY29" i="30"/>
  <c r="BZ29" i="30"/>
  <c r="CA29" i="30"/>
  <c r="CB29" i="30"/>
  <c r="CC29" i="30"/>
  <c r="CD29" i="30"/>
  <c r="CE29" i="30"/>
  <c r="CF29" i="30"/>
  <c r="CG29" i="30"/>
  <c r="CH29" i="30"/>
  <c r="CI29" i="30"/>
  <c r="CJ29" i="30"/>
  <c r="CK29" i="30"/>
  <c r="CL29" i="30"/>
  <c r="CM29" i="30"/>
  <c r="CN29" i="30"/>
  <c r="CO29" i="30"/>
  <c r="CP29" i="30"/>
  <c r="CQ29" i="30"/>
  <c r="CR29" i="30"/>
  <c r="CS29" i="30"/>
  <c r="CT29" i="30"/>
  <c r="CU29" i="30"/>
  <c r="CV29" i="30"/>
  <c r="CW29" i="30"/>
  <c r="CX29" i="30"/>
  <c r="CY29" i="30"/>
  <c r="CZ29" i="30"/>
  <c r="DA29" i="30"/>
  <c r="DB29" i="30"/>
  <c r="DC29" i="30"/>
  <c r="DD29" i="30"/>
  <c r="DE29" i="30"/>
  <c r="DF29" i="30"/>
  <c r="DG29" i="30"/>
  <c r="DH29" i="30"/>
  <c r="DI29" i="30"/>
  <c r="DJ29" i="30"/>
  <c r="DK29" i="30"/>
  <c r="DL29" i="30"/>
  <c r="DM29" i="30"/>
  <c r="DN29" i="30"/>
  <c r="DO29" i="30"/>
  <c r="DP29" i="30"/>
  <c r="DQ29" i="30"/>
  <c r="DR29" i="30"/>
  <c r="DS29" i="30"/>
  <c r="DT29" i="30"/>
  <c r="M30" i="30"/>
  <c r="N30" i="30"/>
  <c r="O30" i="30"/>
  <c r="P30" i="30"/>
  <c r="Q30" i="30"/>
  <c r="R30" i="30"/>
  <c r="S30" i="30"/>
  <c r="T30" i="30"/>
  <c r="U30" i="30"/>
  <c r="V30" i="30"/>
  <c r="W30" i="30"/>
  <c r="X30" i="30"/>
  <c r="Y30" i="30"/>
  <c r="Z30" i="30"/>
  <c r="AA30" i="30"/>
  <c r="AB30" i="30"/>
  <c r="AC30" i="30"/>
  <c r="AD30" i="30"/>
  <c r="AE30" i="30"/>
  <c r="AF30" i="30"/>
  <c r="AG30" i="30"/>
  <c r="AH30" i="30"/>
  <c r="AI30" i="30"/>
  <c r="AJ30" i="30"/>
  <c r="AK30" i="30"/>
  <c r="AL30" i="30"/>
  <c r="AM30" i="30"/>
  <c r="AN30" i="30"/>
  <c r="AO30" i="30"/>
  <c r="AP30" i="30"/>
  <c r="AQ30" i="30"/>
  <c r="AR30" i="30"/>
  <c r="AS30" i="30"/>
  <c r="AT30" i="30"/>
  <c r="AU30" i="30"/>
  <c r="AV30" i="30"/>
  <c r="AW30" i="30"/>
  <c r="AX30" i="30"/>
  <c r="AY30" i="30"/>
  <c r="AZ30" i="30"/>
  <c r="BA30" i="30"/>
  <c r="BB30" i="30"/>
  <c r="BC30" i="30"/>
  <c r="BD30" i="30"/>
  <c r="BE30" i="30"/>
  <c r="BF30" i="30"/>
  <c r="BG30" i="30"/>
  <c r="BH30" i="30"/>
  <c r="BI30" i="30"/>
  <c r="BJ30" i="30"/>
  <c r="BK30" i="30"/>
  <c r="BL30" i="30"/>
  <c r="BM30" i="30"/>
  <c r="BN30" i="30"/>
  <c r="BO30" i="30"/>
  <c r="BP30" i="30"/>
  <c r="BQ30" i="30"/>
  <c r="BR30" i="30"/>
  <c r="BS30" i="30"/>
  <c r="BT30" i="30"/>
  <c r="BU30" i="30"/>
  <c r="BV30" i="30"/>
  <c r="BW30" i="30"/>
  <c r="BX30" i="30"/>
  <c r="BY30" i="30"/>
  <c r="BZ30" i="30"/>
  <c r="CA30" i="30"/>
  <c r="CB30" i="30"/>
  <c r="CC30" i="30"/>
  <c r="CD30" i="30"/>
  <c r="CE30" i="30"/>
  <c r="CF30" i="30"/>
  <c r="CG30" i="30"/>
  <c r="CH30" i="30"/>
  <c r="CI30" i="30"/>
  <c r="CJ30" i="30"/>
  <c r="CK30" i="30"/>
  <c r="CL30" i="30"/>
  <c r="CM30" i="30"/>
  <c r="CN30" i="30"/>
  <c r="CO30" i="30"/>
  <c r="CP30" i="30"/>
  <c r="CQ30" i="30"/>
  <c r="CR30" i="30"/>
  <c r="CS30" i="30"/>
  <c r="CT30" i="30"/>
  <c r="CU30" i="30"/>
  <c r="CV30" i="30"/>
  <c r="CW30" i="30"/>
  <c r="CX30" i="30"/>
  <c r="CY30" i="30"/>
  <c r="CZ30" i="30"/>
  <c r="DA30" i="30"/>
  <c r="DB30" i="30"/>
  <c r="DC30" i="30"/>
  <c r="DD30" i="30"/>
  <c r="DE30" i="30"/>
  <c r="DF30" i="30"/>
  <c r="DG30" i="30"/>
  <c r="DH30" i="30"/>
  <c r="DI30" i="30"/>
  <c r="DJ30" i="30"/>
  <c r="DK30" i="30"/>
  <c r="DL30" i="30"/>
  <c r="DM30" i="30"/>
  <c r="DN30" i="30"/>
  <c r="DO30" i="30"/>
  <c r="DP30" i="30"/>
  <c r="DQ30" i="30"/>
  <c r="DR30" i="30"/>
  <c r="DS30" i="30"/>
  <c r="DT30" i="30"/>
  <c r="M31" i="30"/>
  <c r="N31" i="30"/>
  <c r="O31" i="30"/>
  <c r="P31" i="30"/>
  <c r="Q31" i="30"/>
  <c r="R31" i="30"/>
  <c r="S31" i="30"/>
  <c r="T31" i="30"/>
  <c r="U31" i="30"/>
  <c r="V31" i="30"/>
  <c r="W31" i="30"/>
  <c r="X31" i="30"/>
  <c r="Y31" i="30"/>
  <c r="Z31" i="30"/>
  <c r="AA31" i="30"/>
  <c r="AB31" i="30"/>
  <c r="AC31" i="30"/>
  <c r="AD31" i="30"/>
  <c r="AE31" i="30"/>
  <c r="AF31" i="30"/>
  <c r="AG31" i="30"/>
  <c r="AH31" i="30"/>
  <c r="AI31" i="30"/>
  <c r="AJ31" i="30"/>
  <c r="AK31" i="30"/>
  <c r="AL31" i="30"/>
  <c r="AM31" i="30"/>
  <c r="AN31" i="30"/>
  <c r="AO31" i="30"/>
  <c r="AP31" i="30"/>
  <c r="AQ31" i="30"/>
  <c r="AR31" i="30"/>
  <c r="AS31" i="30"/>
  <c r="AT31" i="30"/>
  <c r="AU31" i="30"/>
  <c r="AV31" i="30"/>
  <c r="AW31" i="30"/>
  <c r="AX31" i="30"/>
  <c r="AY31" i="30"/>
  <c r="AZ31" i="30"/>
  <c r="BA31" i="30"/>
  <c r="BB31" i="30"/>
  <c r="BC31" i="30"/>
  <c r="BD31" i="30"/>
  <c r="BE31" i="30"/>
  <c r="BF31" i="30"/>
  <c r="BG31" i="30"/>
  <c r="BH31" i="30"/>
  <c r="BI31" i="30"/>
  <c r="BJ31" i="30"/>
  <c r="BK31" i="30"/>
  <c r="BL31" i="30"/>
  <c r="BM31" i="30"/>
  <c r="BN31" i="30"/>
  <c r="BO31" i="30"/>
  <c r="BP31" i="30"/>
  <c r="BQ31" i="30"/>
  <c r="BR31" i="30"/>
  <c r="BS31" i="30"/>
  <c r="BT31" i="30"/>
  <c r="BU31" i="30"/>
  <c r="BV31" i="30"/>
  <c r="BW31" i="30"/>
  <c r="BX31" i="30"/>
  <c r="BY31" i="30"/>
  <c r="BZ31" i="30"/>
  <c r="CA31" i="30"/>
  <c r="CB31" i="30"/>
  <c r="CC31" i="30"/>
  <c r="CD31" i="30"/>
  <c r="CE31" i="30"/>
  <c r="CF31" i="30"/>
  <c r="CG31" i="30"/>
  <c r="CH31" i="30"/>
  <c r="CI31" i="30"/>
  <c r="CJ31" i="30"/>
  <c r="CK31" i="30"/>
  <c r="CL31" i="30"/>
  <c r="CM31" i="30"/>
  <c r="CN31" i="30"/>
  <c r="CO31" i="30"/>
  <c r="CP31" i="30"/>
  <c r="CQ31" i="30"/>
  <c r="CR31" i="30"/>
  <c r="CS31" i="30"/>
  <c r="CT31" i="30"/>
  <c r="CU31" i="30"/>
  <c r="CV31" i="30"/>
  <c r="CW31" i="30"/>
  <c r="CX31" i="30"/>
  <c r="CY31" i="30"/>
  <c r="CZ31" i="30"/>
  <c r="DA31" i="30"/>
  <c r="DB31" i="30"/>
  <c r="DC31" i="30"/>
  <c r="DD31" i="30"/>
  <c r="DE31" i="30"/>
  <c r="DF31" i="30"/>
  <c r="DG31" i="30"/>
  <c r="DH31" i="30"/>
  <c r="DI31" i="30"/>
  <c r="DJ31" i="30"/>
  <c r="DK31" i="30"/>
  <c r="DL31" i="30"/>
  <c r="DM31" i="30"/>
  <c r="DN31" i="30"/>
  <c r="DO31" i="30"/>
  <c r="DP31" i="30"/>
  <c r="DQ31" i="30"/>
  <c r="DR31" i="30"/>
  <c r="DS31" i="30"/>
  <c r="DT31" i="30"/>
  <c r="M32" i="30"/>
  <c r="N32" i="30"/>
  <c r="O32" i="30"/>
  <c r="P32" i="30"/>
  <c r="Q32" i="30"/>
  <c r="R32" i="30"/>
  <c r="S32" i="30"/>
  <c r="T32" i="30"/>
  <c r="U32" i="30"/>
  <c r="V32" i="30"/>
  <c r="W32" i="30"/>
  <c r="X32" i="30"/>
  <c r="Y32" i="30"/>
  <c r="Z32" i="30"/>
  <c r="AA32" i="30"/>
  <c r="AB32" i="30"/>
  <c r="AC32" i="30"/>
  <c r="AD32" i="30"/>
  <c r="AE32" i="30"/>
  <c r="AF32" i="30"/>
  <c r="AG32" i="30"/>
  <c r="AH32" i="30"/>
  <c r="AI32" i="30"/>
  <c r="AJ32" i="30"/>
  <c r="AK32" i="30"/>
  <c r="AL32" i="30"/>
  <c r="AM32" i="30"/>
  <c r="AN32" i="30"/>
  <c r="AO32" i="30"/>
  <c r="AP32" i="30"/>
  <c r="AQ32" i="30"/>
  <c r="AR32" i="30"/>
  <c r="AS32" i="30"/>
  <c r="AT32" i="30"/>
  <c r="AU32" i="30"/>
  <c r="AV32" i="30"/>
  <c r="AW32" i="30"/>
  <c r="AX32" i="30"/>
  <c r="AY32" i="30"/>
  <c r="AZ32" i="30"/>
  <c r="BA32" i="30"/>
  <c r="BB32" i="30"/>
  <c r="BC32" i="30"/>
  <c r="BD32" i="30"/>
  <c r="BE32" i="30"/>
  <c r="BF32" i="30"/>
  <c r="BG32" i="30"/>
  <c r="BH32" i="30"/>
  <c r="BI32" i="30"/>
  <c r="BJ32" i="30"/>
  <c r="BK32" i="30"/>
  <c r="BL32" i="30"/>
  <c r="BM32" i="30"/>
  <c r="BN32" i="30"/>
  <c r="BO32" i="30"/>
  <c r="BP32" i="30"/>
  <c r="BQ32" i="30"/>
  <c r="BR32" i="30"/>
  <c r="BS32" i="30"/>
  <c r="BT32" i="30"/>
  <c r="BU32" i="30"/>
  <c r="BV32" i="30"/>
  <c r="BW32" i="30"/>
  <c r="BX32" i="30"/>
  <c r="BY32" i="30"/>
  <c r="BZ32" i="30"/>
  <c r="CA32" i="30"/>
  <c r="CB32" i="30"/>
  <c r="CC32" i="30"/>
  <c r="CD32" i="30"/>
  <c r="CE32" i="30"/>
  <c r="CF32" i="30"/>
  <c r="CG32" i="30"/>
  <c r="CH32" i="30"/>
  <c r="CI32" i="30"/>
  <c r="CJ32" i="30"/>
  <c r="CK32" i="30"/>
  <c r="CL32" i="30"/>
  <c r="CM32" i="30"/>
  <c r="CN32" i="30"/>
  <c r="CO32" i="30"/>
  <c r="CP32" i="30"/>
  <c r="CQ32" i="30"/>
  <c r="CR32" i="30"/>
  <c r="CS32" i="30"/>
  <c r="CT32" i="30"/>
  <c r="CU32" i="30"/>
  <c r="CV32" i="30"/>
  <c r="CW32" i="30"/>
  <c r="CX32" i="30"/>
  <c r="CY32" i="30"/>
  <c r="CZ32" i="30"/>
  <c r="DA32" i="30"/>
  <c r="DB32" i="30"/>
  <c r="DC32" i="30"/>
  <c r="DD32" i="30"/>
  <c r="DE32" i="30"/>
  <c r="DF32" i="30"/>
  <c r="DG32" i="30"/>
  <c r="DH32" i="30"/>
  <c r="DI32" i="30"/>
  <c r="DJ32" i="30"/>
  <c r="DK32" i="30"/>
  <c r="DL32" i="30"/>
  <c r="DM32" i="30"/>
  <c r="DN32" i="30"/>
  <c r="DO32" i="30"/>
  <c r="DP32" i="30"/>
  <c r="DQ32" i="30"/>
  <c r="DR32" i="30"/>
  <c r="DS32" i="30"/>
  <c r="DT32" i="30"/>
  <c r="M33" i="30"/>
  <c r="N33" i="30"/>
  <c r="O33" i="30"/>
  <c r="P33" i="30"/>
  <c r="Q33" i="30"/>
  <c r="R33" i="30"/>
  <c r="S33" i="30"/>
  <c r="T33" i="30"/>
  <c r="U33" i="30"/>
  <c r="V33" i="30"/>
  <c r="W33" i="30"/>
  <c r="X33" i="30"/>
  <c r="Y33" i="30"/>
  <c r="Z33" i="30"/>
  <c r="AA33" i="30"/>
  <c r="AB33" i="30"/>
  <c r="AC33" i="30"/>
  <c r="AD33" i="30"/>
  <c r="AE33" i="30"/>
  <c r="AF33" i="30"/>
  <c r="AG33" i="30"/>
  <c r="AH33" i="30"/>
  <c r="AI33" i="30"/>
  <c r="AJ33" i="30"/>
  <c r="AK33" i="30"/>
  <c r="AL33" i="30"/>
  <c r="AM33" i="30"/>
  <c r="AN33" i="30"/>
  <c r="AO33" i="30"/>
  <c r="AP33" i="30"/>
  <c r="AQ33" i="30"/>
  <c r="AR33" i="30"/>
  <c r="AS33" i="30"/>
  <c r="AT33" i="30"/>
  <c r="AU33" i="30"/>
  <c r="AV33" i="30"/>
  <c r="AW33" i="30"/>
  <c r="AX33" i="30"/>
  <c r="AY33" i="30"/>
  <c r="AZ33" i="30"/>
  <c r="BA33" i="30"/>
  <c r="BB33" i="30"/>
  <c r="BC33" i="30"/>
  <c r="BD33" i="30"/>
  <c r="BE33" i="30"/>
  <c r="BF33" i="30"/>
  <c r="BG33" i="30"/>
  <c r="BH33" i="30"/>
  <c r="BI33" i="30"/>
  <c r="BJ33" i="30"/>
  <c r="BK33" i="30"/>
  <c r="BL33" i="30"/>
  <c r="BM33" i="30"/>
  <c r="BN33" i="30"/>
  <c r="BO33" i="30"/>
  <c r="BP33" i="30"/>
  <c r="BQ33" i="30"/>
  <c r="BR33" i="30"/>
  <c r="BS33" i="30"/>
  <c r="BT33" i="30"/>
  <c r="BU33" i="30"/>
  <c r="BV33" i="30"/>
  <c r="BW33" i="30"/>
  <c r="BX33" i="30"/>
  <c r="BY33" i="30"/>
  <c r="BZ33" i="30"/>
  <c r="CA33" i="30"/>
  <c r="CB33" i="30"/>
  <c r="CC33" i="30"/>
  <c r="CD33" i="30"/>
  <c r="CE33" i="30"/>
  <c r="CF33" i="30"/>
  <c r="CG33" i="30"/>
  <c r="CH33" i="30"/>
  <c r="CI33" i="30"/>
  <c r="CJ33" i="30"/>
  <c r="CK33" i="30"/>
  <c r="CL33" i="30"/>
  <c r="CM33" i="30"/>
  <c r="CN33" i="30"/>
  <c r="CO33" i="30"/>
  <c r="CP33" i="30"/>
  <c r="CQ33" i="30"/>
  <c r="CR33" i="30"/>
  <c r="CS33" i="30"/>
  <c r="CT33" i="30"/>
  <c r="CU33" i="30"/>
  <c r="CV33" i="30"/>
  <c r="CW33" i="30"/>
  <c r="CX33" i="30"/>
  <c r="CY33" i="30"/>
  <c r="CZ33" i="30"/>
  <c r="DA33" i="30"/>
  <c r="DB33" i="30"/>
  <c r="DC33" i="30"/>
  <c r="DD33" i="30"/>
  <c r="DE33" i="30"/>
  <c r="DF33" i="30"/>
  <c r="DG33" i="30"/>
  <c r="DH33" i="30"/>
  <c r="DI33" i="30"/>
  <c r="DJ33" i="30"/>
  <c r="DK33" i="30"/>
  <c r="DL33" i="30"/>
  <c r="DM33" i="30"/>
  <c r="DN33" i="30"/>
  <c r="DO33" i="30"/>
  <c r="DP33" i="30"/>
  <c r="DQ33" i="30"/>
  <c r="DR33" i="30"/>
  <c r="DS33" i="30"/>
  <c r="DT33" i="30"/>
  <c r="M34" i="30"/>
  <c r="N34" i="30"/>
  <c r="O34" i="30"/>
  <c r="P34" i="30"/>
  <c r="Q34" i="30"/>
  <c r="R34" i="30"/>
  <c r="S34" i="30"/>
  <c r="T34" i="30"/>
  <c r="U34" i="30"/>
  <c r="V34" i="30"/>
  <c r="W34" i="30"/>
  <c r="X34" i="30"/>
  <c r="Y34" i="30"/>
  <c r="Z34" i="30"/>
  <c r="AA34" i="30"/>
  <c r="AB34" i="30"/>
  <c r="AC34" i="30"/>
  <c r="AD34" i="30"/>
  <c r="AE34" i="30"/>
  <c r="AF34" i="30"/>
  <c r="AG34" i="30"/>
  <c r="AH34" i="30"/>
  <c r="AI34" i="30"/>
  <c r="AJ34" i="30"/>
  <c r="AK34" i="30"/>
  <c r="AL34" i="30"/>
  <c r="AM34" i="30"/>
  <c r="AN34" i="30"/>
  <c r="AO34" i="30"/>
  <c r="AP34" i="30"/>
  <c r="AQ34" i="30"/>
  <c r="AR34" i="30"/>
  <c r="AS34" i="30"/>
  <c r="AT34" i="30"/>
  <c r="AU34" i="30"/>
  <c r="AV34" i="30"/>
  <c r="AW34" i="30"/>
  <c r="AX34" i="30"/>
  <c r="AY34" i="30"/>
  <c r="AZ34" i="30"/>
  <c r="BA34" i="30"/>
  <c r="BB34" i="30"/>
  <c r="BC34" i="30"/>
  <c r="BD34" i="30"/>
  <c r="BE34" i="30"/>
  <c r="BF34" i="30"/>
  <c r="BG34" i="30"/>
  <c r="BH34" i="30"/>
  <c r="BI34" i="30"/>
  <c r="BJ34" i="30"/>
  <c r="BK34" i="30"/>
  <c r="BL34" i="30"/>
  <c r="BM34" i="30"/>
  <c r="BN34" i="30"/>
  <c r="BO34" i="30"/>
  <c r="BP34" i="30"/>
  <c r="BQ34" i="30"/>
  <c r="BR34" i="30"/>
  <c r="BS34" i="30"/>
  <c r="BT34" i="30"/>
  <c r="BU34" i="30"/>
  <c r="BV34" i="30"/>
  <c r="BW34" i="30"/>
  <c r="BX34" i="30"/>
  <c r="BY34" i="30"/>
  <c r="BZ34" i="30"/>
  <c r="CA34" i="30"/>
  <c r="CB34" i="30"/>
  <c r="CC34" i="30"/>
  <c r="CD34" i="30"/>
  <c r="CE34" i="30"/>
  <c r="CF34" i="30"/>
  <c r="CG34" i="30"/>
  <c r="CH34" i="30"/>
  <c r="CI34" i="30"/>
  <c r="CJ34" i="30"/>
  <c r="CK34" i="30"/>
  <c r="CL34" i="30"/>
  <c r="CM34" i="30"/>
  <c r="CN34" i="30"/>
  <c r="CO34" i="30"/>
  <c r="CP34" i="30"/>
  <c r="CQ34" i="30"/>
  <c r="CR34" i="30"/>
  <c r="CS34" i="30"/>
  <c r="CT34" i="30"/>
  <c r="CU34" i="30"/>
  <c r="CV34" i="30"/>
  <c r="CW34" i="30"/>
  <c r="CX34" i="30"/>
  <c r="CY34" i="30"/>
  <c r="CZ34" i="30"/>
  <c r="DA34" i="30"/>
  <c r="DB34" i="30"/>
  <c r="DC34" i="30"/>
  <c r="DD34" i="30"/>
  <c r="DE34" i="30"/>
  <c r="DF34" i="30"/>
  <c r="DG34" i="30"/>
  <c r="DH34" i="30"/>
  <c r="DI34" i="30"/>
  <c r="DJ34" i="30"/>
  <c r="DK34" i="30"/>
  <c r="DL34" i="30"/>
  <c r="DM34" i="30"/>
  <c r="DN34" i="30"/>
  <c r="DO34" i="30"/>
  <c r="DP34" i="30"/>
  <c r="DQ34" i="30"/>
  <c r="DR34" i="30"/>
  <c r="DS34" i="30"/>
  <c r="DT34" i="30"/>
  <c r="M35" i="30"/>
  <c r="N35" i="30"/>
  <c r="O35" i="30"/>
  <c r="P35" i="30"/>
  <c r="Q35" i="30"/>
  <c r="R35" i="30"/>
  <c r="S35" i="30"/>
  <c r="T35" i="30"/>
  <c r="U35" i="30"/>
  <c r="V35" i="30"/>
  <c r="W35" i="30"/>
  <c r="X35" i="30"/>
  <c r="Y35" i="30"/>
  <c r="Z35" i="30"/>
  <c r="AA35" i="30"/>
  <c r="AB35" i="30"/>
  <c r="AC35" i="30"/>
  <c r="AD35" i="30"/>
  <c r="AE35" i="30"/>
  <c r="AF35" i="30"/>
  <c r="AG35" i="30"/>
  <c r="AH35" i="30"/>
  <c r="AI35" i="30"/>
  <c r="AJ35" i="30"/>
  <c r="AK35" i="30"/>
  <c r="AL35" i="30"/>
  <c r="AM35" i="30"/>
  <c r="AN35" i="30"/>
  <c r="AO35" i="30"/>
  <c r="AP35" i="30"/>
  <c r="AQ35" i="30"/>
  <c r="AR35" i="30"/>
  <c r="AS35" i="30"/>
  <c r="AT35" i="30"/>
  <c r="AU35" i="30"/>
  <c r="AV35" i="30"/>
  <c r="AW35" i="30"/>
  <c r="AX35" i="30"/>
  <c r="AY35" i="30"/>
  <c r="AZ35" i="30"/>
  <c r="BA35" i="30"/>
  <c r="BB35" i="30"/>
  <c r="BC35" i="30"/>
  <c r="BD35" i="30"/>
  <c r="BE35" i="30"/>
  <c r="BF35" i="30"/>
  <c r="BG35" i="30"/>
  <c r="BH35" i="30"/>
  <c r="BI35" i="30"/>
  <c r="BJ35" i="30"/>
  <c r="BK35" i="30"/>
  <c r="BL35" i="30"/>
  <c r="BM35" i="30"/>
  <c r="BN35" i="30"/>
  <c r="BO35" i="30"/>
  <c r="BP35" i="30"/>
  <c r="BQ35" i="30"/>
  <c r="BR35" i="30"/>
  <c r="BS35" i="30"/>
  <c r="BT35" i="30"/>
  <c r="BU35" i="30"/>
  <c r="BV35" i="30"/>
  <c r="BW35" i="30"/>
  <c r="BX35" i="30"/>
  <c r="BY35" i="30"/>
  <c r="BZ35" i="30"/>
  <c r="CA35" i="30"/>
  <c r="CB35" i="30"/>
  <c r="CC35" i="30"/>
  <c r="CD35" i="30"/>
  <c r="CE35" i="30"/>
  <c r="CF35" i="30"/>
  <c r="CG35" i="30"/>
  <c r="CH35" i="30"/>
  <c r="CI35" i="30"/>
  <c r="CJ35" i="30"/>
  <c r="CK35" i="30"/>
  <c r="CL35" i="30"/>
  <c r="CM35" i="30"/>
  <c r="CN35" i="30"/>
  <c r="CO35" i="30"/>
  <c r="CP35" i="30"/>
  <c r="CQ35" i="30"/>
  <c r="CR35" i="30"/>
  <c r="CS35" i="30"/>
  <c r="CT35" i="30"/>
  <c r="CU35" i="30"/>
  <c r="CV35" i="30"/>
  <c r="CW35" i="30"/>
  <c r="CX35" i="30"/>
  <c r="CY35" i="30"/>
  <c r="CZ35" i="30"/>
  <c r="DA35" i="30"/>
  <c r="DB35" i="30"/>
  <c r="DC35" i="30"/>
  <c r="DD35" i="30"/>
  <c r="DE35" i="30"/>
  <c r="DF35" i="30"/>
  <c r="DG35" i="30"/>
  <c r="DH35" i="30"/>
  <c r="DI35" i="30"/>
  <c r="DJ35" i="30"/>
  <c r="DK35" i="30"/>
  <c r="DL35" i="30"/>
  <c r="DM35" i="30"/>
  <c r="DN35" i="30"/>
  <c r="DO35" i="30"/>
  <c r="DP35" i="30"/>
  <c r="DQ35" i="30"/>
  <c r="DR35" i="30"/>
  <c r="DS35" i="30"/>
  <c r="DT35" i="30"/>
  <c r="M36" i="30"/>
  <c r="N36" i="30"/>
  <c r="O36" i="30"/>
  <c r="P36" i="30"/>
  <c r="Q36" i="30"/>
  <c r="R36" i="30"/>
  <c r="S36" i="30"/>
  <c r="T36" i="30"/>
  <c r="U36" i="30"/>
  <c r="V36" i="30"/>
  <c r="W36" i="30"/>
  <c r="X36" i="30"/>
  <c r="Y36" i="30"/>
  <c r="Z36" i="30"/>
  <c r="AA36" i="30"/>
  <c r="AB36" i="30"/>
  <c r="AC36" i="30"/>
  <c r="AD36" i="30"/>
  <c r="AE36" i="30"/>
  <c r="AF36" i="30"/>
  <c r="AG36" i="30"/>
  <c r="AH36" i="30"/>
  <c r="AI36" i="30"/>
  <c r="AJ36" i="30"/>
  <c r="AK36" i="30"/>
  <c r="AL36" i="30"/>
  <c r="AM36" i="30"/>
  <c r="AN36" i="30"/>
  <c r="AO36" i="30"/>
  <c r="AP36" i="30"/>
  <c r="AQ36" i="30"/>
  <c r="AR36" i="30"/>
  <c r="AS36" i="30"/>
  <c r="AT36" i="30"/>
  <c r="AU36" i="30"/>
  <c r="AV36" i="30"/>
  <c r="AW36" i="30"/>
  <c r="AX36" i="30"/>
  <c r="AY36" i="30"/>
  <c r="AZ36" i="30"/>
  <c r="BA36" i="30"/>
  <c r="BB36" i="30"/>
  <c r="BC36" i="30"/>
  <c r="BD36" i="30"/>
  <c r="BE36" i="30"/>
  <c r="BF36" i="30"/>
  <c r="BG36" i="30"/>
  <c r="BH36" i="30"/>
  <c r="BI36" i="30"/>
  <c r="BJ36" i="30"/>
  <c r="BK36" i="30"/>
  <c r="BL36" i="30"/>
  <c r="BM36" i="30"/>
  <c r="BN36" i="30"/>
  <c r="BO36" i="30"/>
  <c r="BP36" i="30"/>
  <c r="BQ36" i="30"/>
  <c r="BR36" i="30"/>
  <c r="BS36" i="30"/>
  <c r="BT36" i="30"/>
  <c r="BU36" i="30"/>
  <c r="BV36" i="30"/>
  <c r="BW36" i="30"/>
  <c r="BX36" i="30"/>
  <c r="BY36" i="30"/>
  <c r="BZ36" i="30"/>
  <c r="CA36" i="30"/>
  <c r="CB36" i="30"/>
  <c r="CC36" i="30"/>
  <c r="CD36" i="30"/>
  <c r="CE36" i="30"/>
  <c r="CF36" i="30"/>
  <c r="CG36" i="30"/>
  <c r="CH36" i="30"/>
  <c r="CI36" i="30"/>
  <c r="CJ36" i="30"/>
  <c r="CK36" i="30"/>
  <c r="CL36" i="30"/>
  <c r="CM36" i="30"/>
  <c r="CN36" i="30"/>
  <c r="CO36" i="30"/>
  <c r="CP36" i="30"/>
  <c r="CQ36" i="30"/>
  <c r="CR36" i="30"/>
  <c r="CS36" i="30"/>
  <c r="CT36" i="30"/>
  <c r="CU36" i="30"/>
  <c r="CV36" i="30"/>
  <c r="CW36" i="30"/>
  <c r="CX36" i="30"/>
  <c r="CY36" i="30"/>
  <c r="CZ36" i="30"/>
  <c r="DA36" i="30"/>
  <c r="DB36" i="30"/>
  <c r="DC36" i="30"/>
  <c r="DD36" i="30"/>
  <c r="DE36" i="30"/>
  <c r="DF36" i="30"/>
  <c r="DG36" i="30"/>
  <c r="DH36" i="30"/>
  <c r="DI36" i="30"/>
  <c r="DJ36" i="30"/>
  <c r="DK36" i="30"/>
  <c r="DL36" i="30"/>
  <c r="DM36" i="30"/>
  <c r="DN36" i="30"/>
  <c r="DO36" i="30"/>
  <c r="DP36" i="30"/>
  <c r="DQ36" i="30"/>
  <c r="DR36" i="30"/>
  <c r="DS36" i="30"/>
  <c r="DT36" i="30"/>
  <c r="M37" i="30"/>
  <c r="N37" i="30"/>
  <c r="O37" i="30"/>
  <c r="P37" i="30"/>
  <c r="Q37" i="30"/>
  <c r="R37" i="30"/>
  <c r="S37" i="30"/>
  <c r="T37" i="30"/>
  <c r="U37" i="30"/>
  <c r="V37" i="30"/>
  <c r="W37" i="30"/>
  <c r="X37" i="30"/>
  <c r="Y37" i="30"/>
  <c r="Z37" i="30"/>
  <c r="AA37" i="30"/>
  <c r="AB37" i="30"/>
  <c r="AC37" i="30"/>
  <c r="AD37" i="30"/>
  <c r="AE37" i="30"/>
  <c r="AF37" i="30"/>
  <c r="AG37" i="30"/>
  <c r="AH37" i="30"/>
  <c r="AI37" i="30"/>
  <c r="AJ37" i="30"/>
  <c r="AK37" i="30"/>
  <c r="AL37" i="30"/>
  <c r="AM37" i="30"/>
  <c r="AN37" i="30"/>
  <c r="AO37" i="30"/>
  <c r="AP37" i="30"/>
  <c r="AQ37" i="30"/>
  <c r="AR37" i="30"/>
  <c r="AS37" i="30"/>
  <c r="AT37" i="30"/>
  <c r="AU37" i="30"/>
  <c r="AV37" i="30"/>
  <c r="AW37" i="30"/>
  <c r="AX37" i="30"/>
  <c r="AY37" i="30"/>
  <c r="AZ37" i="30"/>
  <c r="BA37" i="30"/>
  <c r="BB37" i="30"/>
  <c r="BC37" i="30"/>
  <c r="BD37" i="30"/>
  <c r="BE37" i="30"/>
  <c r="BF37" i="30"/>
  <c r="BG37" i="30"/>
  <c r="BH37" i="30"/>
  <c r="BI37" i="30"/>
  <c r="BJ37" i="30"/>
  <c r="BK37" i="30"/>
  <c r="BL37" i="30"/>
  <c r="BM37" i="30"/>
  <c r="BN37" i="30"/>
  <c r="BO37" i="30"/>
  <c r="BP37" i="30"/>
  <c r="BQ37" i="30"/>
  <c r="BR37" i="30"/>
  <c r="BS37" i="30"/>
  <c r="BT37" i="30"/>
  <c r="BU37" i="30"/>
  <c r="BV37" i="30"/>
  <c r="BW37" i="30"/>
  <c r="BX37" i="30"/>
  <c r="BY37" i="30"/>
  <c r="BZ37" i="30"/>
  <c r="CA37" i="30"/>
  <c r="CB37" i="30"/>
  <c r="CC37" i="30"/>
  <c r="CD37" i="30"/>
  <c r="CE37" i="30"/>
  <c r="CF37" i="30"/>
  <c r="CG37" i="30"/>
  <c r="CH37" i="30"/>
  <c r="CI37" i="30"/>
  <c r="CJ37" i="30"/>
  <c r="CK37" i="30"/>
  <c r="CL37" i="30"/>
  <c r="CM37" i="30"/>
  <c r="CN37" i="30"/>
  <c r="CO37" i="30"/>
  <c r="CP37" i="30"/>
  <c r="CQ37" i="30"/>
  <c r="CR37" i="30"/>
  <c r="CS37" i="30"/>
  <c r="CT37" i="30"/>
  <c r="CU37" i="30"/>
  <c r="CV37" i="30"/>
  <c r="CW37" i="30"/>
  <c r="CX37" i="30"/>
  <c r="CY37" i="30"/>
  <c r="CZ37" i="30"/>
  <c r="DA37" i="30"/>
  <c r="DB37" i="30"/>
  <c r="DC37" i="30"/>
  <c r="DD37" i="30"/>
  <c r="DE37" i="30"/>
  <c r="DF37" i="30"/>
  <c r="DG37" i="30"/>
  <c r="DH37" i="30"/>
  <c r="DI37" i="30"/>
  <c r="DJ37" i="30"/>
  <c r="DK37" i="30"/>
  <c r="DL37" i="30"/>
  <c r="DM37" i="30"/>
  <c r="DN37" i="30"/>
  <c r="DO37" i="30"/>
  <c r="DP37" i="30"/>
  <c r="DQ37" i="30"/>
  <c r="DR37" i="30"/>
  <c r="DS37" i="30"/>
  <c r="DT37" i="30"/>
  <c r="M38" i="30"/>
  <c r="J6" i="41" s="1"/>
  <c r="N38" i="30"/>
  <c r="O38" i="30"/>
  <c r="P38" i="30"/>
  <c r="Q38" i="30"/>
  <c r="R38" i="30"/>
  <c r="S38" i="30"/>
  <c r="T38" i="30"/>
  <c r="U38" i="30"/>
  <c r="V38" i="30"/>
  <c r="W38" i="30"/>
  <c r="X38" i="30"/>
  <c r="U6" i="41" s="1"/>
  <c r="Y38" i="30"/>
  <c r="V6" i="41" s="1"/>
  <c r="Z38" i="30"/>
  <c r="AA38" i="30"/>
  <c r="AB38" i="30"/>
  <c r="AC38" i="30"/>
  <c r="Z6" i="41" s="1"/>
  <c r="AD38" i="30"/>
  <c r="AE38" i="30"/>
  <c r="AF38" i="30"/>
  <c r="AG38" i="30"/>
  <c r="AH38" i="30"/>
  <c r="AI38" i="30"/>
  <c r="AJ38" i="30"/>
  <c r="AK38" i="30"/>
  <c r="AL38" i="30"/>
  <c r="AM38" i="30"/>
  <c r="AN38" i="30"/>
  <c r="AO38" i="30"/>
  <c r="AP38" i="30"/>
  <c r="AQ38" i="30"/>
  <c r="AR38" i="30"/>
  <c r="AS38" i="30"/>
  <c r="AP6" i="41" s="1"/>
  <c r="AT38" i="30"/>
  <c r="AU38" i="30"/>
  <c r="AV38" i="30"/>
  <c r="AW38" i="30"/>
  <c r="AX38" i="30"/>
  <c r="AY38" i="30"/>
  <c r="AZ38" i="30"/>
  <c r="BA38" i="30"/>
  <c r="BB38" i="30"/>
  <c r="BC38" i="30"/>
  <c r="BD38" i="30"/>
  <c r="BA6" i="41" s="1"/>
  <c r="BE38" i="30"/>
  <c r="BB6" i="41" s="1"/>
  <c r="BF38" i="30"/>
  <c r="BG38" i="30"/>
  <c r="BH38" i="30"/>
  <c r="BI38" i="30"/>
  <c r="BF6" i="41" s="1"/>
  <c r="BJ38" i="30"/>
  <c r="BK38" i="30"/>
  <c r="BL38" i="30"/>
  <c r="BM38" i="30"/>
  <c r="BN38" i="30"/>
  <c r="BO38" i="30"/>
  <c r="BP38" i="30"/>
  <c r="BQ38" i="30"/>
  <c r="BR38" i="30"/>
  <c r="BS38" i="30"/>
  <c r="BT38" i="30"/>
  <c r="BU38" i="30"/>
  <c r="BV38" i="30"/>
  <c r="BW38" i="30"/>
  <c r="BX38" i="30"/>
  <c r="BY38" i="30"/>
  <c r="BV6" i="41" s="1"/>
  <c r="BZ38" i="30"/>
  <c r="CA38" i="30"/>
  <c r="CB38" i="30"/>
  <c r="CC38" i="30"/>
  <c r="CD38" i="30"/>
  <c r="CE38" i="30"/>
  <c r="CF38" i="30"/>
  <c r="CG38" i="30"/>
  <c r="CH38" i="30"/>
  <c r="CI38" i="30"/>
  <c r="CJ38" i="30"/>
  <c r="CG6" i="41" s="1"/>
  <c r="CK38" i="30"/>
  <c r="CH6" i="41" s="1"/>
  <c r="CL38" i="30"/>
  <c r="CM38" i="30"/>
  <c r="CN38" i="30"/>
  <c r="CO38" i="30"/>
  <c r="CL6" i="41" s="1"/>
  <c r="CP38" i="30"/>
  <c r="CQ38" i="30"/>
  <c r="CR38" i="30"/>
  <c r="CS38" i="30"/>
  <c r="CT38" i="30"/>
  <c r="CU38" i="30"/>
  <c r="CV38" i="30"/>
  <c r="CW38" i="30"/>
  <c r="CX38" i="30"/>
  <c r="CY38" i="30"/>
  <c r="CZ38" i="30"/>
  <c r="DA38" i="30"/>
  <c r="DB38" i="30"/>
  <c r="DC38" i="30"/>
  <c r="DD38" i="30"/>
  <c r="DE38" i="30"/>
  <c r="DB6" i="41" s="1"/>
  <c r="DF38" i="30"/>
  <c r="DG38" i="30"/>
  <c r="DH38" i="30"/>
  <c r="DI38" i="30"/>
  <c r="DJ38" i="30"/>
  <c r="DK38" i="30"/>
  <c r="DL38" i="30"/>
  <c r="DM38" i="30"/>
  <c r="DN38" i="30"/>
  <c r="DO38" i="30"/>
  <c r="DP38" i="30"/>
  <c r="DM6" i="41" s="1"/>
  <c r="DQ38" i="30"/>
  <c r="DN6" i="41" s="1"/>
  <c r="DR38" i="30"/>
  <c r="DS38" i="30"/>
  <c r="DT38" i="30"/>
  <c r="M39" i="30"/>
  <c r="N39" i="30"/>
  <c r="O39" i="30"/>
  <c r="P39" i="30"/>
  <c r="Q39" i="30"/>
  <c r="R39" i="30"/>
  <c r="S39" i="30"/>
  <c r="T39" i="30"/>
  <c r="U39" i="30"/>
  <c r="V39" i="30"/>
  <c r="W39" i="30"/>
  <c r="X39" i="30"/>
  <c r="Y39" i="30"/>
  <c r="Z39" i="30"/>
  <c r="AA39" i="30"/>
  <c r="AB39" i="30"/>
  <c r="AC39" i="30"/>
  <c r="AD39" i="30"/>
  <c r="AE39" i="30"/>
  <c r="AF39" i="30"/>
  <c r="AG39" i="30"/>
  <c r="AH39" i="30"/>
  <c r="AI39" i="30"/>
  <c r="AJ39" i="30"/>
  <c r="AK39" i="30"/>
  <c r="AL39" i="30"/>
  <c r="AM39" i="30"/>
  <c r="AN39" i="30"/>
  <c r="AO39" i="30"/>
  <c r="AP39" i="30"/>
  <c r="AQ39" i="30"/>
  <c r="AR39" i="30"/>
  <c r="AS39" i="30"/>
  <c r="AT39" i="30"/>
  <c r="AU39" i="30"/>
  <c r="AV39" i="30"/>
  <c r="AW39" i="30"/>
  <c r="AX39" i="30"/>
  <c r="AY39" i="30"/>
  <c r="AZ39" i="30"/>
  <c r="BA39" i="30"/>
  <c r="BB39" i="30"/>
  <c r="BC39" i="30"/>
  <c r="BD39" i="30"/>
  <c r="BE39" i="30"/>
  <c r="BF39" i="30"/>
  <c r="BG39" i="30"/>
  <c r="BH39" i="30"/>
  <c r="BI39" i="30"/>
  <c r="BJ39" i="30"/>
  <c r="BK39" i="30"/>
  <c r="BL39" i="30"/>
  <c r="BM39" i="30"/>
  <c r="BN39" i="30"/>
  <c r="BO39" i="30"/>
  <c r="BP39" i="30"/>
  <c r="BQ39" i="30"/>
  <c r="BR39" i="30"/>
  <c r="BS39" i="30"/>
  <c r="BT39" i="30"/>
  <c r="BU39" i="30"/>
  <c r="BV39" i="30"/>
  <c r="BW39" i="30"/>
  <c r="BX39" i="30"/>
  <c r="BY39" i="30"/>
  <c r="BZ39" i="30"/>
  <c r="CA39" i="30"/>
  <c r="CB39" i="30"/>
  <c r="CC39" i="30"/>
  <c r="CD39" i="30"/>
  <c r="CE39" i="30"/>
  <c r="CF39" i="30"/>
  <c r="CG39" i="30"/>
  <c r="CH39" i="30"/>
  <c r="CI39" i="30"/>
  <c r="CJ39" i="30"/>
  <c r="CK39" i="30"/>
  <c r="CL39" i="30"/>
  <c r="CM39" i="30"/>
  <c r="CN39" i="30"/>
  <c r="CO39" i="30"/>
  <c r="CP39" i="30"/>
  <c r="CQ39" i="30"/>
  <c r="CR39" i="30"/>
  <c r="CS39" i="30"/>
  <c r="CT39" i="30"/>
  <c r="CU39" i="30"/>
  <c r="CV39" i="30"/>
  <c r="CW39" i="30"/>
  <c r="CX39" i="30"/>
  <c r="CY39" i="30"/>
  <c r="CZ39" i="30"/>
  <c r="DA39" i="30"/>
  <c r="DB39" i="30"/>
  <c r="DC39" i="30"/>
  <c r="DD39" i="30"/>
  <c r="DE39" i="30"/>
  <c r="DF39" i="30"/>
  <c r="DG39" i="30"/>
  <c r="DH39" i="30"/>
  <c r="DI39" i="30"/>
  <c r="DJ39" i="30"/>
  <c r="DK39" i="30"/>
  <c r="DL39" i="30"/>
  <c r="DM39" i="30"/>
  <c r="DN39" i="30"/>
  <c r="DO39" i="30"/>
  <c r="DP39" i="30"/>
  <c r="DQ39" i="30"/>
  <c r="DR39" i="30"/>
  <c r="DS39" i="30"/>
  <c r="DT39" i="30"/>
  <c r="M40" i="30"/>
  <c r="N40" i="30"/>
  <c r="O40" i="30"/>
  <c r="P40" i="30"/>
  <c r="Q40" i="30"/>
  <c r="R40" i="30"/>
  <c r="S40" i="30"/>
  <c r="T40" i="30"/>
  <c r="U40" i="30"/>
  <c r="V40" i="30"/>
  <c r="W40" i="30"/>
  <c r="X40" i="30"/>
  <c r="Y40" i="30"/>
  <c r="Z40" i="30"/>
  <c r="AA40" i="30"/>
  <c r="AB40" i="30"/>
  <c r="AC40" i="30"/>
  <c r="AD40" i="30"/>
  <c r="AE40" i="30"/>
  <c r="AF40" i="30"/>
  <c r="AG40" i="30"/>
  <c r="AH40" i="30"/>
  <c r="AI40" i="30"/>
  <c r="AJ40" i="30"/>
  <c r="AK40" i="30"/>
  <c r="AL40" i="30"/>
  <c r="AM40" i="30"/>
  <c r="AN40" i="30"/>
  <c r="AO40" i="30"/>
  <c r="AP40" i="30"/>
  <c r="AQ40" i="30"/>
  <c r="AR40" i="30"/>
  <c r="AS40" i="30"/>
  <c r="AT40" i="30"/>
  <c r="AU40" i="30"/>
  <c r="AV40" i="30"/>
  <c r="AW40" i="30"/>
  <c r="AX40" i="30"/>
  <c r="AY40" i="30"/>
  <c r="AZ40" i="30"/>
  <c r="BA40" i="30"/>
  <c r="BB40" i="30"/>
  <c r="BC40" i="30"/>
  <c r="BD40" i="30"/>
  <c r="BE40" i="30"/>
  <c r="BF40" i="30"/>
  <c r="BG40" i="30"/>
  <c r="BH40" i="30"/>
  <c r="BI40" i="30"/>
  <c r="BJ40" i="30"/>
  <c r="BK40" i="30"/>
  <c r="BL40" i="30"/>
  <c r="BM40" i="30"/>
  <c r="BN40" i="30"/>
  <c r="BO40" i="30"/>
  <c r="BP40" i="30"/>
  <c r="BQ40" i="30"/>
  <c r="BR40" i="30"/>
  <c r="BS40" i="30"/>
  <c r="BT40" i="30"/>
  <c r="BU40" i="30"/>
  <c r="BV40" i="30"/>
  <c r="BW40" i="30"/>
  <c r="BX40" i="30"/>
  <c r="BY40" i="30"/>
  <c r="BZ40" i="30"/>
  <c r="CA40" i="30"/>
  <c r="CB40" i="30"/>
  <c r="CC40" i="30"/>
  <c r="CD40" i="30"/>
  <c r="CE40" i="30"/>
  <c r="CF40" i="30"/>
  <c r="CG40" i="30"/>
  <c r="CH40" i="30"/>
  <c r="CI40" i="30"/>
  <c r="CJ40" i="30"/>
  <c r="CK40" i="30"/>
  <c r="CL40" i="30"/>
  <c r="CM40" i="30"/>
  <c r="CN40" i="30"/>
  <c r="CO40" i="30"/>
  <c r="CP40" i="30"/>
  <c r="CQ40" i="30"/>
  <c r="CR40" i="30"/>
  <c r="CS40" i="30"/>
  <c r="CT40" i="30"/>
  <c r="CU40" i="30"/>
  <c r="CV40" i="30"/>
  <c r="CW40" i="30"/>
  <c r="CX40" i="30"/>
  <c r="CY40" i="30"/>
  <c r="CZ40" i="30"/>
  <c r="DA40" i="30"/>
  <c r="DB40" i="30"/>
  <c r="DC40" i="30"/>
  <c r="DD40" i="30"/>
  <c r="DE40" i="30"/>
  <c r="DF40" i="30"/>
  <c r="DG40" i="30"/>
  <c r="DH40" i="30"/>
  <c r="DI40" i="30"/>
  <c r="DJ40" i="30"/>
  <c r="DK40" i="30"/>
  <c r="DL40" i="30"/>
  <c r="DM40" i="30"/>
  <c r="DN40" i="30"/>
  <c r="DO40" i="30"/>
  <c r="DP40" i="30"/>
  <c r="DQ40" i="30"/>
  <c r="DR40" i="30"/>
  <c r="DS40" i="30"/>
  <c r="DT40" i="30"/>
  <c r="M41" i="30"/>
  <c r="N41" i="30"/>
  <c r="O41" i="30"/>
  <c r="P41" i="30"/>
  <c r="Q41" i="30"/>
  <c r="R41" i="30"/>
  <c r="S41" i="30"/>
  <c r="T41" i="30"/>
  <c r="U41" i="30"/>
  <c r="V41" i="30"/>
  <c r="W41" i="30"/>
  <c r="X41" i="30"/>
  <c r="Y41" i="30"/>
  <c r="Z41" i="30"/>
  <c r="AA41" i="30"/>
  <c r="AB41" i="30"/>
  <c r="AC41" i="30"/>
  <c r="AD41" i="30"/>
  <c r="AE41" i="30"/>
  <c r="AF41" i="30"/>
  <c r="AG41" i="30"/>
  <c r="AH41" i="30"/>
  <c r="AI41" i="30"/>
  <c r="AJ41" i="30"/>
  <c r="AK41" i="30"/>
  <c r="AL41" i="30"/>
  <c r="AM41" i="30"/>
  <c r="AN41" i="30"/>
  <c r="AO41" i="30"/>
  <c r="AP41" i="30"/>
  <c r="AQ41" i="30"/>
  <c r="AR41" i="30"/>
  <c r="AS41" i="30"/>
  <c r="AT41" i="30"/>
  <c r="AU41" i="30"/>
  <c r="AV41" i="30"/>
  <c r="AW41" i="30"/>
  <c r="AX41" i="30"/>
  <c r="AY41" i="30"/>
  <c r="AZ41" i="30"/>
  <c r="BA41" i="30"/>
  <c r="BB41" i="30"/>
  <c r="BC41" i="30"/>
  <c r="BD41" i="30"/>
  <c r="BE41" i="30"/>
  <c r="BF41" i="30"/>
  <c r="BG41" i="30"/>
  <c r="BH41" i="30"/>
  <c r="BI41" i="30"/>
  <c r="BJ41" i="30"/>
  <c r="BK41" i="30"/>
  <c r="BL41" i="30"/>
  <c r="BM41" i="30"/>
  <c r="BN41" i="30"/>
  <c r="BO41" i="30"/>
  <c r="BP41" i="30"/>
  <c r="BQ41" i="30"/>
  <c r="BR41" i="30"/>
  <c r="BS41" i="30"/>
  <c r="BT41" i="30"/>
  <c r="BU41" i="30"/>
  <c r="BV41" i="30"/>
  <c r="BW41" i="30"/>
  <c r="BX41" i="30"/>
  <c r="BY41" i="30"/>
  <c r="BZ41" i="30"/>
  <c r="CA41" i="30"/>
  <c r="CB41" i="30"/>
  <c r="CC41" i="30"/>
  <c r="CD41" i="30"/>
  <c r="CE41" i="30"/>
  <c r="CF41" i="30"/>
  <c r="CG41" i="30"/>
  <c r="CH41" i="30"/>
  <c r="CI41" i="30"/>
  <c r="CJ41" i="30"/>
  <c r="CK41" i="30"/>
  <c r="CL41" i="30"/>
  <c r="CM41" i="30"/>
  <c r="CN41" i="30"/>
  <c r="CO41" i="30"/>
  <c r="CP41" i="30"/>
  <c r="CQ41" i="30"/>
  <c r="CR41" i="30"/>
  <c r="CS41" i="30"/>
  <c r="CT41" i="30"/>
  <c r="CU41" i="30"/>
  <c r="CV41" i="30"/>
  <c r="CW41" i="30"/>
  <c r="CX41" i="30"/>
  <c r="CY41" i="30"/>
  <c r="CZ41" i="30"/>
  <c r="DA41" i="30"/>
  <c r="DB41" i="30"/>
  <c r="DC41" i="30"/>
  <c r="DD41" i="30"/>
  <c r="DE41" i="30"/>
  <c r="DF41" i="30"/>
  <c r="DG41" i="30"/>
  <c r="DH41" i="30"/>
  <c r="DI41" i="30"/>
  <c r="DJ41" i="30"/>
  <c r="DK41" i="30"/>
  <c r="DL41" i="30"/>
  <c r="DM41" i="30"/>
  <c r="DN41" i="30"/>
  <c r="DO41" i="30"/>
  <c r="DP41" i="30"/>
  <c r="DQ41" i="30"/>
  <c r="DR41" i="30"/>
  <c r="DS41" i="30"/>
  <c r="DT41" i="30"/>
  <c r="M42" i="30"/>
  <c r="N42" i="30"/>
  <c r="O42" i="30"/>
  <c r="P42" i="30"/>
  <c r="Q42" i="30"/>
  <c r="R42" i="30"/>
  <c r="S42" i="30"/>
  <c r="T42" i="30"/>
  <c r="U42" i="30"/>
  <c r="V42" i="30"/>
  <c r="W42" i="30"/>
  <c r="X42" i="30"/>
  <c r="Y42" i="30"/>
  <c r="Z42" i="30"/>
  <c r="AA42" i="30"/>
  <c r="AB42" i="30"/>
  <c r="AC42" i="30"/>
  <c r="AD42" i="30"/>
  <c r="AE42" i="30"/>
  <c r="AF42" i="30"/>
  <c r="AG42" i="30"/>
  <c r="AH42" i="30"/>
  <c r="AI42" i="30"/>
  <c r="AJ42" i="30"/>
  <c r="AK42" i="30"/>
  <c r="AL42" i="30"/>
  <c r="AM42" i="30"/>
  <c r="AN42" i="30"/>
  <c r="AO42" i="30"/>
  <c r="AP42" i="30"/>
  <c r="AQ42" i="30"/>
  <c r="AR42" i="30"/>
  <c r="AS42" i="30"/>
  <c r="AT42" i="30"/>
  <c r="AU42" i="30"/>
  <c r="AV42" i="30"/>
  <c r="AW42" i="30"/>
  <c r="AX42" i="30"/>
  <c r="AY42" i="30"/>
  <c r="AZ42" i="30"/>
  <c r="BA42" i="30"/>
  <c r="BB42" i="30"/>
  <c r="BC42" i="30"/>
  <c r="BD42" i="30"/>
  <c r="BE42" i="30"/>
  <c r="BF42" i="30"/>
  <c r="BG42" i="30"/>
  <c r="BH42" i="30"/>
  <c r="BI42" i="30"/>
  <c r="BJ42" i="30"/>
  <c r="BK42" i="30"/>
  <c r="BL42" i="30"/>
  <c r="BM42" i="30"/>
  <c r="BN42" i="30"/>
  <c r="BO42" i="30"/>
  <c r="BP42" i="30"/>
  <c r="BQ42" i="30"/>
  <c r="BR42" i="30"/>
  <c r="BS42" i="30"/>
  <c r="BT42" i="30"/>
  <c r="BU42" i="30"/>
  <c r="BV42" i="30"/>
  <c r="BW42" i="30"/>
  <c r="BX42" i="30"/>
  <c r="BY42" i="30"/>
  <c r="BZ42" i="30"/>
  <c r="CA42" i="30"/>
  <c r="CB42" i="30"/>
  <c r="CC42" i="30"/>
  <c r="CD42" i="30"/>
  <c r="CE42" i="30"/>
  <c r="CF42" i="30"/>
  <c r="CG42" i="30"/>
  <c r="CH42" i="30"/>
  <c r="CI42" i="30"/>
  <c r="CJ42" i="30"/>
  <c r="CK42" i="30"/>
  <c r="CL42" i="30"/>
  <c r="CM42" i="30"/>
  <c r="CN42" i="30"/>
  <c r="CO42" i="30"/>
  <c r="CP42" i="30"/>
  <c r="CQ42" i="30"/>
  <c r="CR42" i="30"/>
  <c r="CS42" i="30"/>
  <c r="CT42" i="30"/>
  <c r="CU42" i="30"/>
  <c r="CV42" i="30"/>
  <c r="CW42" i="30"/>
  <c r="CX42" i="30"/>
  <c r="CY42" i="30"/>
  <c r="CZ42" i="30"/>
  <c r="DA42" i="30"/>
  <c r="DB42" i="30"/>
  <c r="DC42" i="30"/>
  <c r="DD42" i="30"/>
  <c r="DE42" i="30"/>
  <c r="DF42" i="30"/>
  <c r="DG42" i="30"/>
  <c r="DH42" i="30"/>
  <c r="DI42" i="30"/>
  <c r="DJ42" i="30"/>
  <c r="DK42" i="30"/>
  <c r="DL42" i="30"/>
  <c r="DM42" i="30"/>
  <c r="DN42" i="30"/>
  <c r="DO42" i="30"/>
  <c r="DP42" i="30"/>
  <c r="DQ42" i="30"/>
  <c r="DR42" i="30"/>
  <c r="DS42" i="30"/>
  <c r="DT42" i="30"/>
  <c r="M43" i="30"/>
  <c r="N43" i="30"/>
  <c r="O43" i="30"/>
  <c r="P43" i="30"/>
  <c r="Q43" i="30"/>
  <c r="R43" i="30"/>
  <c r="S43" i="30"/>
  <c r="T43" i="30"/>
  <c r="U43" i="30"/>
  <c r="V43" i="30"/>
  <c r="W43" i="30"/>
  <c r="X43" i="30"/>
  <c r="Y43" i="30"/>
  <c r="Z43" i="30"/>
  <c r="AA43" i="30"/>
  <c r="AB43" i="30"/>
  <c r="AC43" i="30"/>
  <c r="AD43" i="30"/>
  <c r="AE43" i="30"/>
  <c r="AF43" i="30"/>
  <c r="AG43" i="30"/>
  <c r="AH43" i="30"/>
  <c r="AI43" i="30"/>
  <c r="AJ43" i="30"/>
  <c r="AK43" i="30"/>
  <c r="AL43" i="30"/>
  <c r="AM43" i="30"/>
  <c r="AN43" i="30"/>
  <c r="AO43" i="30"/>
  <c r="AP43" i="30"/>
  <c r="AQ43" i="30"/>
  <c r="AR43" i="30"/>
  <c r="AS43" i="30"/>
  <c r="AT43" i="30"/>
  <c r="AU43" i="30"/>
  <c r="AV43" i="30"/>
  <c r="AW43" i="30"/>
  <c r="AX43" i="30"/>
  <c r="AY43" i="30"/>
  <c r="AZ43" i="30"/>
  <c r="BA43" i="30"/>
  <c r="BB43" i="30"/>
  <c r="BC43" i="30"/>
  <c r="BD43" i="30"/>
  <c r="BE43" i="30"/>
  <c r="BF43" i="30"/>
  <c r="BG43" i="30"/>
  <c r="BH43" i="30"/>
  <c r="BI43" i="30"/>
  <c r="BJ43" i="30"/>
  <c r="BK43" i="30"/>
  <c r="BL43" i="30"/>
  <c r="BM43" i="30"/>
  <c r="BN43" i="30"/>
  <c r="BO43" i="30"/>
  <c r="BP43" i="30"/>
  <c r="BQ43" i="30"/>
  <c r="BR43" i="30"/>
  <c r="BS43" i="30"/>
  <c r="BT43" i="30"/>
  <c r="BU43" i="30"/>
  <c r="BV43" i="30"/>
  <c r="BW43" i="30"/>
  <c r="BX43" i="30"/>
  <c r="BY43" i="30"/>
  <c r="BZ43" i="30"/>
  <c r="CA43" i="30"/>
  <c r="CB43" i="30"/>
  <c r="CC43" i="30"/>
  <c r="CD43" i="30"/>
  <c r="CE43" i="30"/>
  <c r="CF43" i="30"/>
  <c r="CG43" i="30"/>
  <c r="CH43" i="30"/>
  <c r="CI43" i="30"/>
  <c r="CJ43" i="30"/>
  <c r="CK43" i="30"/>
  <c r="CL43" i="30"/>
  <c r="CM43" i="30"/>
  <c r="CN43" i="30"/>
  <c r="CO43" i="30"/>
  <c r="CP43" i="30"/>
  <c r="CQ43" i="30"/>
  <c r="CR43" i="30"/>
  <c r="CS43" i="30"/>
  <c r="CT43" i="30"/>
  <c r="CU43" i="30"/>
  <c r="CV43" i="30"/>
  <c r="CW43" i="30"/>
  <c r="CX43" i="30"/>
  <c r="CY43" i="30"/>
  <c r="CZ43" i="30"/>
  <c r="DA43" i="30"/>
  <c r="DB43" i="30"/>
  <c r="DC43" i="30"/>
  <c r="DD43" i="30"/>
  <c r="DE43" i="30"/>
  <c r="DF43" i="30"/>
  <c r="DG43" i="30"/>
  <c r="DH43" i="30"/>
  <c r="DI43" i="30"/>
  <c r="DJ43" i="30"/>
  <c r="DK43" i="30"/>
  <c r="DL43" i="30"/>
  <c r="DM43" i="30"/>
  <c r="DN43" i="30"/>
  <c r="DO43" i="30"/>
  <c r="DP43" i="30"/>
  <c r="DQ43" i="30"/>
  <c r="DR43" i="30"/>
  <c r="DS43" i="30"/>
  <c r="DT43" i="30"/>
  <c r="M44" i="30"/>
  <c r="N44" i="30"/>
  <c r="O44" i="30"/>
  <c r="P44" i="30"/>
  <c r="Q44" i="30"/>
  <c r="R44" i="30"/>
  <c r="S44" i="30"/>
  <c r="T44" i="30"/>
  <c r="U44" i="30"/>
  <c r="V44" i="30"/>
  <c r="W44" i="30"/>
  <c r="X44" i="30"/>
  <c r="Y44" i="30"/>
  <c r="Z44" i="30"/>
  <c r="AA44" i="30"/>
  <c r="AB44" i="30"/>
  <c r="AC44" i="30"/>
  <c r="AD44" i="30"/>
  <c r="AE44" i="30"/>
  <c r="AF44" i="30"/>
  <c r="AG44" i="30"/>
  <c r="AH44" i="30"/>
  <c r="AI44" i="30"/>
  <c r="AJ44" i="30"/>
  <c r="AK44" i="30"/>
  <c r="AL44" i="30"/>
  <c r="AM44" i="30"/>
  <c r="AN44" i="30"/>
  <c r="AO44" i="30"/>
  <c r="AP44" i="30"/>
  <c r="AQ44" i="30"/>
  <c r="AR44" i="30"/>
  <c r="AS44" i="30"/>
  <c r="AT44" i="30"/>
  <c r="AU44" i="30"/>
  <c r="AV44" i="30"/>
  <c r="AW44" i="30"/>
  <c r="AX44" i="30"/>
  <c r="AY44" i="30"/>
  <c r="AZ44" i="30"/>
  <c r="BA44" i="30"/>
  <c r="BB44" i="30"/>
  <c r="BC44" i="30"/>
  <c r="BD44" i="30"/>
  <c r="BE44" i="30"/>
  <c r="BF44" i="30"/>
  <c r="BG44" i="30"/>
  <c r="BH44" i="30"/>
  <c r="BI44" i="30"/>
  <c r="BJ44" i="30"/>
  <c r="BK44" i="30"/>
  <c r="BL44" i="30"/>
  <c r="BM44" i="30"/>
  <c r="BN44" i="30"/>
  <c r="BO44" i="30"/>
  <c r="BP44" i="30"/>
  <c r="BQ44" i="30"/>
  <c r="BR44" i="30"/>
  <c r="BS44" i="30"/>
  <c r="BT44" i="30"/>
  <c r="BU44" i="30"/>
  <c r="BV44" i="30"/>
  <c r="BW44" i="30"/>
  <c r="BX44" i="30"/>
  <c r="BY44" i="30"/>
  <c r="BZ44" i="30"/>
  <c r="CA44" i="30"/>
  <c r="CB44" i="30"/>
  <c r="CC44" i="30"/>
  <c r="CD44" i="30"/>
  <c r="CE44" i="30"/>
  <c r="CF44" i="30"/>
  <c r="CG44" i="30"/>
  <c r="CH44" i="30"/>
  <c r="CI44" i="30"/>
  <c r="CJ44" i="30"/>
  <c r="CK44" i="30"/>
  <c r="CL44" i="30"/>
  <c r="CM44" i="30"/>
  <c r="CN44" i="30"/>
  <c r="CO44" i="30"/>
  <c r="CP44" i="30"/>
  <c r="CQ44" i="30"/>
  <c r="CR44" i="30"/>
  <c r="CS44" i="30"/>
  <c r="CT44" i="30"/>
  <c r="CU44" i="30"/>
  <c r="CV44" i="30"/>
  <c r="CW44" i="30"/>
  <c r="CX44" i="30"/>
  <c r="CY44" i="30"/>
  <c r="CZ44" i="30"/>
  <c r="DA44" i="30"/>
  <c r="DB44" i="30"/>
  <c r="DC44" i="30"/>
  <c r="DD44" i="30"/>
  <c r="DE44" i="30"/>
  <c r="DF44" i="30"/>
  <c r="DG44" i="30"/>
  <c r="DH44" i="30"/>
  <c r="DI44" i="30"/>
  <c r="DJ44" i="30"/>
  <c r="DK44" i="30"/>
  <c r="DL44" i="30"/>
  <c r="DM44" i="30"/>
  <c r="DN44" i="30"/>
  <c r="DO44" i="30"/>
  <c r="DP44" i="30"/>
  <c r="DQ44" i="30"/>
  <c r="DR44" i="30"/>
  <c r="DS44" i="30"/>
  <c r="DT44" i="30"/>
  <c r="M45" i="30"/>
  <c r="N45" i="30"/>
  <c r="O45" i="30"/>
  <c r="P45" i="30"/>
  <c r="Q45" i="30"/>
  <c r="R45" i="30"/>
  <c r="S45" i="30"/>
  <c r="T45" i="30"/>
  <c r="U45" i="30"/>
  <c r="V45" i="30"/>
  <c r="W45" i="30"/>
  <c r="X45" i="30"/>
  <c r="Y45" i="30"/>
  <c r="Z45" i="30"/>
  <c r="AA45" i="30"/>
  <c r="AB45" i="30"/>
  <c r="AC45" i="30"/>
  <c r="AD45" i="30"/>
  <c r="AE45" i="30"/>
  <c r="AF45" i="30"/>
  <c r="AG45" i="30"/>
  <c r="AH45" i="30"/>
  <c r="AI45" i="30"/>
  <c r="AJ45" i="30"/>
  <c r="AK45" i="30"/>
  <c r="AL45" i="30"/>
  <c r="AM45" i="30"/>
  <c r="AN45" i="30"/>
  <c r="AO45" i="30"/>
  <c r="AP45" i="30"/>
  <c r="AQ45" i="30"/>
  <c r="AR45" i="30"/>
  <c r="AS45" i="30"/>
  <c r="AT45" i="30"/>
  <c r="AU45" i="30"/>
  <c r="AV45" i="30"/>
  <c r="AW45" i="30"/>
  <c r="AX45" i="30"/>
  <c r="AY45" i="30"/>
  <c r="AZ45" i="30"/>
  <c r="BA45" i="30"/>
  <c r="BB45" i="30"/>
  <c r="BC45" i="30"/>
  <c r="BD45" i="30"/>
  <c r="BE45" i="30"/>
  <c r="BF45" i="30"/>
  <c r="BG45" i="30"/>
  <c r="BH45" i="30"/>
  <c r="BI45" i="30"/>
  <c r="BJ45" i="30"/>
  <c r="BK45" i="30"/>
  <c r="BL45" i="30"/>
  <c r="BM45" i="30"/>
  <c r="BN45" i="30"/>
  <c r="BO45" i="30"/>
  <c r="BP45" i="30"/>
  <c r="BQ45" i="30"/>
  <c r="BR45" i="30"/>
  <c r="BS45" i="30"/>
  <c r="BT45" i="30"/>
  <c r="BU45" i="30"/>
  <c r="BV45" i="30"/>
  <c r="BW45" i="30"/>
  <c r="BX45" i="30"/>
  <c r="BY45" i="30"/>
  <c r="BZ45" i="30"/>
  <c r="CA45" i="30"/>
  <c r="CB45" i="30"/>
  <c r="CC45" i="30"/>
  <c r="CD45" i="30"/>
  <c r="CE45" i="30"/>
  <c r="CF45" i="30"/>
  <c r="CG45" i="30"/>
  <c r="CH45" i="30"/>
  <c r="CI45" i="30"/>
  <c r="CJ45" i="30"/>
  <c r="CK45" i="30"/>
  <c r="CL45" i="30"/>
  <c r="CM45" i="30"/>
  <c r="CN45" i="30"/>
  <c r="CO45" i="30"/>
  <c r="CP45" i="30"/>
  <c r="CQ45" i="30"/>
  <c r="CR45" i="30"/>
  <c r="CS45" i="30"/>
  <c r="CT45" i="30"/>
  <c r="CU45" i="30"/>
  <c r="CV45" i="30"/>
  <c r="CW45" i="30"/>
  <c r="CX45" i="30"/>
  <c r="CY45" i="30"/>
  <c r="CZ45" i="30"/>
  <c r="DA45" i="30"/>
  <c r="DB45" i="30"/>
  <c r="DC45" i="30"/>
  <c r="DD45" i="30"/>
  <c r="DE45" i="30"/>
  <c r="DF45" i="30"/>
  <c r="DG45" i="30"/>
  <c r="DH45" i="30"/>
  <c r="DI45" i="30"/>
  <c r="DJ45" i="30"/>
  <c r="DK45" i="30"/>
  <c r="DL45" i="30"/>
  <c r="DM45" i="30"/>
  <c r="DN45" i="30"/>
  <c r="DO45" i="30"/>
  <c r="DP45" i="30"/>
  <c r="DQ45" i="30"/>
  <c r="DR45" i="30"/>
  <c r="DS45" i="30"/>
  <c r="DT45" i="30"/>
  <c r="M46" i="30"/>
  <c r="N46" i="30"/>
  <c r="O46" i="30"/>
  <c r="P46" i="30"/>
  <c r="Q46" i="30"/>
  <c r="R46" i="30"/>
  <c r="S46" i="30"/>
  <c r="T46" i="30"/>
  <c r="U46" i="30"/>
  <c r="V46" i="30"/>
  <c r="W46" i="30"/>
  <c r="X46" i="30"/>
  <c r="Y46" i="30"/>
  <c r="Z46" i="30"/>
  <c r="AA46" i="30"/>
  <c r="AB46" i="30"/>
  <c r="AC46" i="30"/>
  <c r="AD46" i="30"/>
  <c r="AE46" i="30"/>
  <c r="AF46" i="30"/>
  <c r="AG46" i="30"/>
  <c r="AH46" i="30"/>
  <c r="AI46" i="30"/>
  <c r="AJ46" i="30"/>
  <c r="AK46" i="30"/>
  <c r="AL46" i="30"/>
  <c r="AM46" i="30"/>
  <c r="AN46" i="30"/>
  <c r="AO46" i="30"/>
  <c r="AP46" i="30"/>
  <c r="AQ46" i="30"/>
  <c r="AR46" i="30"/>
  <c r="AS46" i="30"/>
  <c r="AT46" i="30"/>
  <c r="AU46" i="30"/>
  <c r="AV46" i="30"/>
  <c r="AW46" i="30"/>
  <c r="AX46" i="30"/>
  <c r="AY46" i="30"/>
  <c r="AZ46" i="30"/>
  <c r="BA46" i="30"/>
  <c r="BB46" i="30"/>
  <c r="BC46" i="30"/>
  <c r="BD46" i="30"/>
  <c r="BE46" i="30"/>
  <c r="BF46" i="30"/>
  <c r="BG46" i="30"/>
  <c r="BH46" i="30"/>
  <c r="BI46" i="30"/>
  <c r="BJ46" i="30"/>
  <c r="BK46" i="30"/>
  <c r="BL46" i="30"/>
  <c r="BM46" i="30"/>
  <c r="BN46" i="30"/>
  <c r="BO46" i="30"/>
  <c r="BP46" i="30"/>
  <c r="BQ46" i="30"/>
  <c r="BR46" i="30"/>
  <c r="BS46" i="30"/>
  <c r="BT46" i="30"/>
  <c r="BU46" i="30"/>
  <c r="BV46" i="30"/>
  <c r="BW46" i="30"/>
  <c r="BX46" i="30"/>
  <c r="BY46" i="30"/>
  <c r="BZ46" i="30"/>
  <c r="CA46" i="30"/>
  <c r="CB46" i="30"/>
  <c r="CC46" i="30"/>
  <c r="CD46" i="30"/>
  <c r="CE46" i="30"/>
  <c r="CF46" i="30"/>
  <c r="CG46" i="30"/>
  <c r="CH46" i="30"/>
  <c r="CI46" i="30"/>
  <c r="CJ46" i="30"/>
  <c r="CK46" i="30"/>
  <c r="CL46" i="30"/>
  <c r="CM46" i="30"/>
  <c r="CN46" i="30"/>
  <c r="CO46" i="30"/>
  <c r="CP46" i="30"/>
  <c r="CQ46" i="30"/>
  <c r="CR46" i="30"/>
  <c r="CS46" i="30"/>
  <c r="CT46" i="30"/>
  <c r="CU46" i="30"/>
  <c r="CV46" i="30"/>
  <c r="CW46" i="30"/>
  <c r="CX46" i="30"/>
  <c r="CY46" i="30"/>
  <c r="CZ46" i="30"/>
  <c r="DA46" i="30"/>
  <c r="DB46" i="30"/>
  <c r="DC46" i="30"/>
  <c r="DD46" i="30"/>
  <c r="DE46" i="30"/>
  <c r="DF46" i="30"/>
  <c r="DG46" i="30"/>
  <c r="DH46" i="30"/>
  <c r="DI46" i="30"/>
  <c r="DJ46" i="30"/>
  <c r="DK46" i="30"/>
  <c r="DL46" i="30"/>
  <c r="DM46" i="30"/>
  <c r="DN46" i="30"/>
  <c r="DO46" i="30"/>
  <c r="DP46" i="30"/>
  <c r="DQ46" i="30"/>
  <c r="DR46" i="30"/>
  <c r="DS46" i="30"/>
  <c r="DT46" i="30"/>
  <c r="M47" i="30"/>
  <c r="N47" i="30"/>
  <c r="O47" i="30"/>
  <c r="P47" i="30"/>
  <c r="Q47" i="30"/>
  <c r="R47" i="30"/>
  <c r="S47" i="30"/>
  <c r="T47" i="30"/>
  <c r="U47" i="30"/>
  <c r="V47" i="30"/>
  <c r="W47" i="30"/>
  <c r="X47" i="30"/>
  <c r="Y47" i="30"/>
  <c r="Z47" i="30"/>
  <c r="AA47" i="30"/>
  <c r="AB47" i="30"/>
  <c r="AC47" i="30"/>
  <c r="AD47" i="30"/>
  <c r="AE47" i="30"/>
  <c r="AF47" i="30"/>
  <c r="AG47" i="30"/>
  <c r="AH47" i="30"/>
  <c r="AI47" i="30"/>
  <c r="AJ47" i="30"/>
  <c r="AK47" i="30"/>
  <c r="AL47" i="30"/>
  <c r="AM47" i="30"/>
  <c r="AN47" i="30"/>
  <c r="AO47" i="30"/>
  <c r="AP47" i="30"/>
  <c r="AQ47" i="30"/>
  <c r="AR47" i="30"/>
  <c r="AS47" i="30"/>
  <c r="AT47" i="30"/>
  <c r="AU47" i="30"/>
  <c r="AV47" i="30"/>
  <c r="AW47" i="30"/>
  <c r="AX47" i="30"/>
  <c r="AY47" i="30"/>
  <c r="AZ47" i="30"/>
  <c r="BA47" i="30"/>
  <c r="BB47" i="30"/>
  <c r="BC47" i="30"/>
  <c r="BD47" i="30"/>
  <c r="BE47" i="30"/>
  <c r="BF47" i="30"/>
  <c r="BG47" i="30"/>
  <c r="BH47" i="30"/>
  <c r="BI47" i="30"/>
  <c r="BJ47" i="30"/>
  <c r="BK47" i="30"/>
  <c r="BL47" i="30"/>
  <c r="BM47" i="30"/>
  <c r="BN47" i="30"/>
  <c r="BO47" i="30"/>
  <c r="BP47" i="30"/>
  <c r="BQ47" i="30"/>
  <c r="BR47" i="30"/>
  <c r="BS47" i="30"/>
  <c r="BT47" i="30"/>
  <c r="BU47" i="30"/>
  <c r="BV47" i="30"/>
  <c r="BW47" i="30"/>
  <c r="BX47" i="30"/>
  <c r="BY47" i="30"/>
  <c r="BZ47" i="30"/>
  <c r="CA47" i="30"/>
  <c r="CB47" i="30"/>
  <c r="CC47" i="30"/>
  <c r="CD47" i="30"/>
  <c r="CE47" i="30"/>
  <c r="CF47" i="30"/>
  <c r="CG47" i="30"/>
  <c r="CH47" i="30"/>
  <c r="CI47" i="30"/>
  <c r="CJ47" i="30"/>
  <c r="CK47" i="30"/>
  <c r="CL47" i="30"/>
  <c r="CM47" i="30"/>
  <c r="CN47" i="30"/>
  <c r="CO47" i="30"/>
  <c r="CP47" i="30"/>
  <c r="CQ47" i="30"/>
  <c r="CR47" i="30"/>
  <c r="CS47" i="30"/>
  <c r="CT47" i="30"/>
  <c r="CU47" i="30"/>
  <c r="CV47" i="30"/>
  <c r="CW47" i="30"/>
  <c r="CX47" i="30"/>
  <c r="CY47" i="30"/>
  <c r="CZ47" i="30"/>
  <c r="DA47" i="30"/>
  <c r="DB47" i="30"/>
  <c r="DC47" i="30"/>
  <c r="DD47" i="30"/>
  <c r="DE47" i="30"/>
  <c r="DF47" i="30"/>
  <c r="DG47" i="30"/>
  <c r="DH47" i="30"/>
  <c r="DI47" i="30"/>
  <c r="DJ47" i="30"/>
  <c r="DK47" i="30"/>
  <c r="DL47" i="30"/>
  <c r="DM47" i="30"/>
  <c r="DN47" i="30"/>
  <c r="DO47" i="30"/>
  <c r="DP47" i="30"/>
  <c r="DQ47" i="30"/>
  <c r="DR47" i="30"/>
  <c r="DS47" i="30"/>
  <c r="DT47" i="30"/>
  <c r="M48" i="30"/>
  <c r="N48" i="30"/>
  <c r="O48" i="30"/>
  <c r="P48" i="30"/>
  <c r="Q48" i="30"/>
  <c r="R48" i="30"/>
  <c r="S48" i="30"/>
  <c r="T48" i="30"/>
  <c r="U48" i="30"/>
  <c r="V48" i="30"/>
  <c r="W48" i="30"/>
  <c r="X48" i="30"/>
  <c r="Y48" i="30"/>
  <c r="Z48" i="30"/>
  <c r="AA48" i="30"/>
  <c r="AB48" i="30"/>
  <c r="AC48" i="30"/>
  <c r="AD48" i="30"/>
  <c r="AE48" i="30"/>
  <c r="AF48" i="30"/>
  <c r="AG48" i="30"/>
  <c r="AH48" i="30"/>
  <c r="AI48" i="30"/>
  <c r="AJ48" i="30"/>
  <c r="AK48" i="30"/>
  <c r="AL48" i="30"/>
  <c r="AM48" i="30"/>
  <c r="AN48" i="30"/>
  <c r="AO48" i="30"/>
  <c r="AP48" i="30"/>
  <c r="AQ48" i="30"/>
  <c r="AR48" i="30"/>
  <c r="AS48" i="30"/>
  <c r="AT48" i="30"/>
  <c r="AU48" i="30"/>
  <c r="AV48" i="30"/>
  <c r="AW48" i="30"/>
  <c r="AX48" i="30"/>
  <c r="AY48" i="30"/>
  <c r="AZ48" i="30"/>
  <c r="BA48" i="30"/>
  <c r="BB48" i="30"/>
  <c r="BC48" i="30"/>
  <c r="BD48" i="30"/>
  <c r="BE48" i="30"/>
  <c r="BF48" i="30"/>
  <c r="BG48" i="30"/>
  <c r="BH48" i="30"/>
  <c r="BI48" i="30"/>
  <c r="BJ48" i="30"/>
  <c r="BK48" i="30"/>
  <c r="BL48" i="30"/>
  <c r="BM48" i="30"/>
  <c r="BN48" i="30"/>
  <c r="BO48" i="30"/>
  <c r="BP48" i="30"/>
  <c r="BQ48" i="30"/>
  <c r="BR48" i="30"/>
  <c r="BS48" i="30"/>
  <c r="BT48" i="30"/>
  <c r="BU48" i="30"/>
  <c r="BV48" i="30"/>
  <c r="BW48" i="30"/>
  <c r="BX48" i="30"/>
  <c r="BY48" i="30"/>
  <c r="BZ48" i="30"/>
  <c r="CA48" i="30"/>
  <c r="CB48" i="30"/>
  <c r="CC48" i="30"/>
  <c r="CD48" i="30"/>
  <c r="CE48" i="30"/>
  <c r="CF48" i="30"/>
  <c r="CG48" i="30"/>
  <c r="CH48" i="30"/>
  <c r="CI48" i="30"/>
  <c r="CJ48" i="30"/>
  <c r="CK48" i="30"/>
  <c r="CL48" i="30"/>
  <c r="CM48" i="30"/>
  <c r="CN48" i="30"/>
  <c r="CO48" i="30"/>
  <c r="CP48" i="30"/>
  <c r="CQ48" i="30"/>
  <c r="CR48" i="30"/>
  <c r="CS48" i="30"/>
  <c r="CT48" i="30"/>
  <c r="CU48" i="30"/>
  <c r="CV48" i="30"/>
  <c r="CW48" i="30"/>
  <c r="CX48" i="30"/>
  <c r="CY48" i="30"/>
  <c r="CZ48" i="30"/>
  <c r="DA48" i="30"/>
  <c r="DB48" i="30"/>
  <c r="DC48" i="30"/>
  <c r="DD48" i="30"/>
  <c r="DE48" i="30"/>
  <c r="DF48" i="30"/>
  <c r="DG48" i="30"/>
  <c r="DH48" i="30"/>
  <c r="DI48" i="30"/>
  <c r="DJ48" i="30"/>
  <c r="DK48" i="30"/>
  <c r="DL48" i="30"/>
  <c r="DM48" i="30"/>
  <c r="DN48" i="30"/>
  <c r="DO48" i="30"/>
  <c r="DP48" i="30"/>
  <c r="DQ48" i="30"/>
  <c r="DR48" i="30"/>
  <c r="DS48" i="30"/>
  <c r="DT48" i="30"/>
  <c r="M49" i="30"/>
  <c r="N49" i="30"/>
  <c r="O49" i="30"/>
  <c r="P49" i="30"/>
  <c r="Q49" i="30"/>
  <c r="R49" i="30"/>
  <c r="S49" i="30"/>
  <c r="T49" i="30"/>
  <c r="U49" i="30"/>
  <c r="V49" i="30"/>
  <c r="W49" i="30"/>
  <c r="X49" i="30"/>
  <c r="Y49" i="30"/>
  <c r="Z49" i="30"/>
  <c r="AA49" i="30"/>
  <c r="AB49" i="30"/>
  <c r="AC49" i="30"/>
  <c r="Z7" i="41" s="1"/>
  <c r="AD49" i="30"/>
  <c r="AE49" i="30"/>
  <c r="AF49" i="30"/>
  <c r="AG49" i="30"/>
  <c r="AH49" i="30"/>
  <c r="AI49" i="30"/>
  <c r="AJ49" i="30"/>
  <c r="AK49" i="30"/>
  <c r="AL49" i="30"/>
  <c r="AM49" i="30"/>
  <c r="AN49" i="30"/>
  <c r="AO49" i="30"/>
  <c r="AP49" i="30"/>
  <c r="AQ49" i="30"/>
  <c r="AR49" i="30"/>
  <c r="AS49" i="30"/>
  <c r="AT49" i="30"/>
  <c r="AU49" i="30"/>
  <c r="AV49" i="30"/>
  <c r="AW49" i="30"/>
  <c r="AX49" i="30"/>
  <c r="AY49" i="30"/>
  <c r="AZ49" i="30"/>
  <c r="BA49" i="30"/>
  <c r="BB49" i="30"/>
  <c r="BC49" i="30"/>
  <c r="BD49" i="30"/>
  <c r="BE49" i="30"/>
  <c r="BF49" i="30"/>
  <c r="BG49" i="30"/>
  <c r="BH49" i="30"/>
  <c r="BI49" i="30"/>
  <c r="BF7" i="41" s="1"/>
  <c r="BJ49" i="30"/>
  <c r="BK49" i="30"/>
  <c r="BL49" i="30"/>
  <c r="BM49" i="30"/>
  <c r="BN49" i="30"/>
  <c r="BO49" i="30"/>
  <c r="BP49" i="30"/>
  <c r="BQ49" i="30"/>
  <c r="BR49" i="30"/>
  <c r="BS49" i="30"/>
  <c r="BT49" i="30"/>
  <c r="BU49" i="30"/>
  <c r="BV49" i="30"/>
  <c r="BW49" i="30"/>
  <c r="BX49" i="30"/>
  <c r="BY49" i="30"/>
  <c r="BZ49" i="30"/>
  <c r="CA49" i="30"/>
  <c r="CB49" i="30"/>
  <c r="CC49" i="30"/>
  <c r="CD49" i="30"/>
  <c r="CE49" i="30"/>
  <c r="CF49" i="30"/>
  <c r="CG49" i="30"/>
  <c r="CH49" i="30"/>
  <c r="CI49" i="30"/>
  <c r="CJ49" i="30"/>
  <c r="CK49" i="30"/>
  <c r="CL49" i="30"/>
  <c r="CM49" i="30"/>
  <c r="CN49" i="30"/>
  <c r="CO49" i="30"/>
  <c r="CL7" i="41" s="1"/>
  <c r="CP49" i="30"/>
  <c r="CQ49" i="30"/>
  <c r="CR49" i="30"/>
  <c r="CS49" i="30"/>
  <c r="CT49" i="30"/>
  <c r="CU49" i="30"/>
  <c r="CV49" i="30"/>
  <c r="CW49" i="30"/>
  <c r="CX49" i="30"/>
  <c r="CY49" i="30"/>
  <c r="CZ49" i="30"/>
  <c r="DA49" i="30"/>
  <c r="DB49" i="30"/>
  <c r="DC49" i="30"/>
  <c r="DD49" i="30"/>
  <c r="DE49" i="30"/>
  <c r="DF49" i="30"/>
  <c r="DG49" i="30"/>
  <c r="DH49" i="30"/>
  <c r="DI49" i="30"/>
  <c r="DJ49" i="30"/>
  <c r="DK49" i="30"/>
  <c r="DL49" i="30"/>
  <c r="DM49" i="30"/>
  <c r="DN49" i="30"/>
  <c r="DO49" i="30"/>
  <c r="DP49" i="30"/>
  <c r="DQ49" i="30"/>
  <c r="DR49" i="30"/>
  <c r="DS49" i="30"/>
  <c r="DT49" i="30"/>
  <c r="M50" i="30"/>
  <c r="N50" i="30"/>
  <c r="O50" i="30"/>
  <c r="P50" i="30"/>
  <c r="Q50" i="30"/>
  <c r="R50" i="30"/>
  <c r="S50" i="30"/>
  <c r="T50" i="30"/>
  <c r="U50" i="30"/>
  <c r="V50" i="30"/>
  <c r="W50" i="30"/>
  <c r="X50" i="30"/>
  <c r="Y50" i="30"/>
  <c r="Z50" i="30"/>
  <c r="AA50" i="30"/>
  <c r="AB50" i="30"/>
  <c r="AC50" i="30"/>
  <c r="AD50" i="30"/>
  <c r="AE50" i="30"/>
  <c r="AF50" i="30"/>
  <c r="AG50" i="30"/>
  <c r="AH50" i="30"/>
  <c r="AI50" i="30"/>
  <c r="AJ50" i="30"/>
  <c r="AK50" i="30"/>
  <c r="AL50" i="30"/>
  <c r="AM50" i="30"/>
  <c r="AN50" i="30"/>
  <c r="AO50" i="30"/>
  <c r="AP50" i="30"/>
  <c r="AQ50" i="30"/>
  <c r="AR50" i="30"/>
  <c r="AS50" i="30"/>
  <c r="AT50" i="30"/>
  <c r="AU50" i="30"/>
  <c r="AV50" i="30"/>
  <c r="AW50" i="30"/>
  <c r="AX50" i="30"/>
  <c r="AY50" i="30"/>
  <c r="AZ50" i="30"/>
  <c r="BA50" i="30"/>
  <c r="BB50" i="30"/>
  <c r="BC50" i="30"/>
  <c r="BD50" i="30"/>
  <c r="BE50" i="30"/>
  <c r="BF50" i="30"/>
  <c r="BG50" i="30"/>
  <c r="BH50" i="30"/>
  <c r="BI50" i="30"/>
  <c r="BJ50" i="30"/>
  <c r="BK50" i="30"/>
  <c r="BL50" i="30"/>
  <c r="BM50" i="30"/>
  <c r="BN50" i="30"/>
  <c r="BO50" i="30"/>
  <c r="BP50" i="30"/>
  <c r="BQ50" i="30"/>
  <c r="BR50" i="30"/>
  <c r="BS50" i="30"/>
  <c r="BT50" i="30"/>
  <c r="BU50" i="30"/>
  <c r="BV50" i="30"/>
  <c r="BW50" i="30"/>
  <c r="BX50" i="30"/>
  <c r="BY50" i="30"/>
  <c r="BZ50" i="30"/>
  <c r="CA50" i="30"/>
  <c r="CB50" i="30"/>
  <c r="CC50" i="30"/>
  <c r="CD50" i="30"/>
  <c r="CE50" i="30"/>
  <c r="CF50" i="30"/>
  <c r="CG50" i="30"/>
  <c r="CH50" i="30"/>
  <c r="CI50" i="30"/>
  <c r="CJ50" i="30"/>
  <c r="CK50" i="30"/>
  <c r="CL50" i="30"/>
  <c r="CM50" i="30"/>
  <c r="CN50" i="30"/>
  <c r="CO50" i="30"/>
  <c r="CP50" i="30"/>
  <c r="CQ50" i="30"/>
  <c r="CR50" i="30"/>
  <c r="CS50" i="30"/>
  <c r="CT50" i="30"/>
  <c r="CU50" i="30"/>
  <c r="CV50" i="30"/>
  <c r="CW50" i="30"/>
  <c r="CX50" i="30"/>
  <c r="CY50" i="30"/>
  <c r="CZ50" i="30"/>
  <c r="DA50" i="30"/>
  <c r="DB50" i="30"/>
  <c r="DC50" i="30"/>
  <c r="DD50" i="30"/>
  <c r="DE50" i="30"/>
  <c r="DF50" i="30"/>
  <c r="DG50" i="30"/>
  <c r="DH50" i="30"/>
  <c r="DI50" i="30"/>
  <c r="DJ50" i="30"/>
  <c r="DK50" i="30"/>
  <c r="DL50" i="30"/>
  <c r="DM50" i="30"/>
  <c r="DN50" i="30"/>
  <c r="DO50" i="30"/>
  <c r="DP50" i="30"/>
  <c r="DQ50" i="30"/>
  <c r="DR50" i="30"/>
  <c r="DS50" i="30"/>
  <c r="DT50" i="30"/>
  <c r="M51" i="30"/>
  <c r="N51" i="30"/>
  <c r="O51" i="30"/>
  <c r="P51" i="30"/>
  <c r="Q51" i="30"/>
  <c r="R51" i="30"/>
  <c r="S51" i="30"/>
  <c r="T51" i="30"/>
  <c r="U51" i="30"/>
  <c r="V51" i="30"/>
  <c r="W51" i="30"/>
  <c r="X51" i="30"/>
  <c r="Y51" i="30"/>
  <c r="Z51" i="30"/>
  <c r="AA51" i="30"/>
  <c r="AB51" i="30"/>
  <c r="AC51" i="30"/>
  <c r="AD51" i="30"/>
  <c r="AE51" i="30"/>
  <c r="AF51" i="30"/>
  <c r="AG51" i="30"/>
  <c r="AH51" i="30"/>
  <c r="AI51" i="30"/>
  <c r="AJ51" i="30"/>
  <c r="AK51" i="30"/>
  <c r="AL51" i="30"/>
  <c r="AM51" i="30"/>
  <c r="AN51" i="30"/>
  <c r="AO51" i="30"/>
  <c r="AP51" i="30"/>
  <c r="AQ51" i="30"/>
  <c r="AR51" i="30"/>
  <c r="AS51" i="30"/>
  <c r="AT51" i="30"/>
  <c r="AU51" i="30"/>
  <c r="AV51" i="30"/>
  <c r="AW51" i="30"/>
  <c r="AX51" i="30"/>
  <c r="AY51" i="30"/>
  <c r="AZ51" i="30"/>
  <c r="BA51" i="30"/>
  <c r="BB51" i="30"/>
  <c r="BC51" i="30"/>
  <c r="BD51" i="30"/>
  <c r="BE51" i="30"/>
  <c r="BF51" i="30"/>
  <c r="BG51" i="30"/>
  <c r="BH51" i="30"/>
  <c r="BI51" i="30"/>
  <c r="BJ51" i="30"/>
  <c r="BK51" i="30"/>
  <c r="BL51" i="30"/>
  <c r="BM51" i="30"/>
  <c r="BN51" i="30"/>
  <c r="BO51" i="30"/>
  <c r="BP51" i="30"/>
  <c r="BQ51" i="30"/>
  <c r="BR51" i="30"/>
  <c r="BS51" i="30"/>
  <c r="BT51" i="30"/>
  <c r="BU51" i="30"/>
  <c r="BV51" i="30"/>
  <c r="BW51" i="30"/>
  <c r="BX51" i="30"/>
  <c r="BY51" i="30"/>
  <c r="BZ51" i="30"/>
  <c r="CA51" i="30"/>
  <c r="CB51" i="30"/>
  <c r="CC51" i="30"/>
  <c r="CD51" i="30"/>
  <c r="CE51" i="30"/>
  <c r="CF51" i="30"/>
  <c r="CG51" i="30"/>
  <c r="CH51" i="30"/>
  <c r="CI51" i="30"/>
  <c r="CJ51" i="30"/>
  <c r="CK51" i="30"/>
  <c r="CL51" i="30"/>
  <c r="CM51" i="30"/>
  <c r="CN51" i="30"/>
  <c r="CO51" i="30"/>
  <c r="CP51" i="30"/>
  <c r="CQ51" i="30"/>
  <c r="CR51" i="30"/>
  <c r="CS51" i="30"/>
  <c r="CT51" i="30"/>
  <c r="CU51" i="30"/>
  <c r="CV51" i="30"/>
  <c r="CW51" i="30"/>
  <c r="CX51" i="30"/>
  <c r="CY51" i="30"/>
  <c r="CZ51" i="30"/>
  <c r="DA51" i="30"/>
  <c r="DB51" i="30"/>
  <c r="DC51" i="30"/>
  <c r="DD51" i="30"/>
  <c r="DE51" i="30"/>
  <c r="DF51" i="30"/>
  <c r="DG51" i="30"/>
  <c r="DH51" i="30"/>
  <c r="DI51" i="30"/>
  <c r="DJ51" i="30"/>
  <c r="DK51" i="30"/>
  <c r="DL51" i="30"/>
  <c r="DM51" i="30"/>
  <c r="DN51" i="30"/>
  <c r="DO51" i="30"/>
  <c r="DP51" i="30"/>
  <c r="DQ51" i="30"/>
  <c r="DR51" i="30"/>
  <c r="DS51" i="30"/>
  <c r="DT51" i="30"/>
  <c r="M52" i="30"/>
  <c r="N52" i="30"/>
  <c r="O52" i="30"/>
  <c r="P52" i="30"/>
  <c r="Q52" i="30"/>
  <c r="R52" i="30"/>
  <c r="S52" i="30"/>
  <c r="T52" i="30"/>
  <c r="U52" i="30"/>
  <c r="V52" i="30"/>
  <c r="W52" i="30"/>
  <c r="X52" i="30"/>
  <c r="Y52" i="30"/>
  <c r="Z52" i="30"/>
  <c r="AA52" i="30"/>
  <c r="AB52" i="30"/>
  <c r="AC52" i="30"/>
  <c r="AD52" i="30"/>
  <c r="AE52" i="30"/>
  <c r="AF52" i="30"/>
  <c r="AG52" i="30"/>
  <c r="AH52" i="30"/>
  <c r="AI52" i="30"/>
  <c r="AJ52" i="30"/>
  <c r="AK52" i="30"/>
  <c r="AL52" i="30"/>
  <c r="AM52" i="30"/>
  <c r="AN52" i="30"/>
  <c r="AO52" i="30"/>
  <c r="AP52" i="30"/>
  <c r="AQ52" i="30"/>
  <c r="AR52" i="30"/>
  <c r="AS52" i="30"/>
  <c r="AT52" i="30"/>
  <c r="AU52" i="30"/>
  <c r="AV52" i="30"/>
  <c r="AW52" i="30"/>
  <c r="AX52" i="30"/>
  <c r="AY52" i="30"/>
  <c r="AZ52" i="30"/>
  <c r="BA52" i="30"/>
  <c r="BB52" i="30"/>
  <c r="BC52" i="30"/>
  <c r="BD52" i="30"/>
  <c r="BE52" i="30"/>
  <c r="BF52" i="30"/>
  <c r="BG52" i="30"/>
  <c r="BH52" i="30"/>
  <c r="BI52" i="30"/>
  <c r="BJ52" i="30"/>
  <c r="BK52" i="30"/>
  <c r="BL52" i="30"/>
  <c r="BM52" i="30"/>
  <c r="BN52" i="30"/>
  <c r="BO52" i="30"/>
  <c r="BP52" i="30"/>
  <c r="BQ52" i="30"/>
  <c r="BR52" i="30"/>
  <c r="BS52" i="30"/>
  <c r="BT52" i="30"/>
  <c r="BU52" i="30"/>
  <c r="BV52" i="30"/>
  <c r="BW52" i="30"/>
  <c r="BX52" i="30"/>
  <c r="BY52" i="30"/>
  <c r="BZ52" i="30"/>
  <c r="CA52" i="30"/>
  <c r="CB52" i="30"/>
  <c r="CC52" i="30"/>
  <c r="CD52" i="30"/>
  <c r="CE52" i="30"/>
  <c r="CF52" i="30"/>
  <c r="CG52" i="30"/>
  <c r="CH52" i="30"/>
  <c r="CI52" i="30"/>
  <c r="CJ52" i="30"/>
  <c r="CK52" i="30"/>
  <c r="CL52" i="30"/>
  <c r="CM52" i="30"/>
  <c r="CN52" i="30"/>
  <c r="CO52" i="30"/>
  <c r="CP52" i="30"/>
  <c r="CQ52" i="30"/>
  <c r="CR52" i="30"/>
  <c r="CS52" i="30"/>
  <c r="CT52" i="30"/>
  <c r="CU52" i="30"/>
  <c r="CV52" i="30"/>
  <c r="CW52" i="30"/>
  <c r="CX52" i="30"/>
  <c r="CY52" i="30"/>
  <c r="CZ52" i="30"/>
  <c r="DA52" i="30"/>
  <c r="DB52" i="30"/>
  <c r="DC52" i="30"/>
  <c r="DD52" i="30"/>
  <c r="DE52" i="30"/>
  <c r="DF52" i="30"/>
  <c r="DG52" i="30"/>
  <c r="DH52" i="30"/>
  <c r="DI52" i="30"/>
  <c r="DJ52" i="30"/>
  <c r="DK52" i="30"/>
  <c r="DL52" i="30"/>
  <c r="DM52" i="30"/>
  <c r="DN52" i="30"/>
  <c r="DO52" i="30"/>
  <c r="DP52" i="30"/>
  <c r="DQ52" i="30"/>
  <c r="DR52" i="30"/>
  <c r="DS52" i="30"/>
  <c r="DT52" i="30"/>
  <c r="M53" i="30"/>
  <c r="N53" i="30"/>
  <c r="O53" i="30"/>
  <c r="P53" i="30"/>
  <c r="Q53" i="30"/>
  <c r="R53" i="30"/>
  <c r="S53" i="30"/>
  <c r="T53" i="30"/>
  <c r="U53" i="30"/>
  <c r="V53" i="30"/>
  <c r="W53" i="30"/>
  <c r="X53" i="30"/>
  <c r="Y53" i="30"/>
  <c r="Z53" i="30"/>
  <c r="AA53" i="30"/>
  <c r="AB53" i="30"/>
  <c r="AC53" i="30"/>
  <c r="AD53" i="30"/>
  <c r="AE53" i="30"/>
  <c r="AF53" i="30"/>
  <c r="AG53" i="30"/>
  <c r="AH53" i="30"/>
  <c r="AI53" i="30"/>
  <c r="AJ53" i="30"/>
  <c r="AK53" i="30"/>
  <c r="AL53" i="30"/>
  <c r="AM53" i="30"/>
  <c r="AN53" i="30"/>
  <c r="AO53" i="30"/>
  <c r="AP53" i="30"/>
  <c r="AQ53" i="30"/>
  <c r="AR53" i="30"/>
  <c r="AS53" i="30"/>
  <c r="AT53" i="30"/>
  <c r="AU53" i="30"/>
  <c r="AV53" i="30"/>
  <c r="AW53" i="30"/>
  <c r="AX53" i="30"/>
  <c r="AY53" i="30"/>
  <c r="AZ53" i="30"/>
  <c r="BA53" i="30"/>
  <c r="BB53" i="30"/>
  <c r="BC53" i="30"/>
  <c r="BD53" i="30"/>
  <c r="BE53" i="30"/>
  <c r="BF53" i="30"/>
  <c r="BG53" i="30"/>
  <c r="BH53" i="30"/>
  <c r="BI53" i="30"/>
  <c r="BJ53" i="30"/>
  <c r="BK53" i="30"/>
  <c r="BL53" i="30"/>
  <c r="BM53" i="30"/>
  <c r="BN53" i="30"/>
  <c r="BO53" i="30"/>
  <c r="BP53" i="30"/>
  <c r="BQ53" i="30"/>
  <c r="BR53" i="30"/>
  <c r="BS53" i="30"/>
  <c r="BT53" i="30"/>
  <c r="BU53" i="30"/>
  <c r="BV53" i="30"/>
  <c r="BW53" i="30"/>
  <c r="BX53" i="30"/>
  <c r="BY53" i="30"/>
  <c r="BZ53" i="30"/>
  <c r="CA53" i="30"/>
  <c r="CB53" i="30"/>
  <c r="CC53" i="30"/>
  <c r="CD53" i="30"/>
  <c r="CE53" i="30"/>
  <c r="CF53" i="30"/>
  <c r="CG53" i="30"/>
  <c r="CH53" i="30"/>
  <c r="CI53" i="30"/>
  <c r="CJ53" i="30"/>
  <c r="CK53" i="30"/>
  <c r="CL53" i="30"/>
  <c r="CM53" i="30"/>
  <c r="CN53" i="30"/>
  <c r="CO53" i="30"/>
  <c r="CP53" i="30"/>
  <c r="CQ53" i="30"/>
  <c r="CR53" i="30"/>
  <c r="CS53" i="30"/>
  <c r="CT53" i="30"/>
  <c r="CU53" i="30"/>
  <c r="CV53" i="30"/>
  <c r="CW53" i="30"/>
  <c r="CX53" i="30"/>
  <c r="CY53" i="30"/>
  <c r="CZ53" i="30"/>
  <c r="DA53" i="30"/>
  <c r="DB53" i="30"/>
  <c r="DC53" i="30"/>
  <c r="DD53" i="30"/>
  <c r="DE53" i="30"/>
  <c r="DF53" i="30"/>
  <c r="DG53" i="30"/>
  <c r="DH53" i="30"/>
  <c r="DI53" i="30"/>
  <c r="DJ53" i="30"/>
  <c r="DK53" i="30"/>
  <c r="DL53" i="30"/>
  <c r="DM53" i="30"/>
  <c r="DN53" i="30"/>
  <c r="DO53" i="30"/>
  <c r="DP53" i="30"/>
  <c r="DQ53" i="30"/>
  <c r="DR53" i="30"/>
  <c r="DS53" i="30"/>
  <c r="DT53" i="30"/>
  <c r="M54" i="30"/>
  <c r="N54" i="30"/>
  <c r="O54" i="30"/>
  <c r="P54" i="30"/>
  <c r="Q54" i="30"/>
  <c r="R54" i="30"/>
  <c r="S54" i="30"/>
  <c r="T54" i="30"/>
  <c r="U54" i="30"/>
  <c r="V54" i="30"/>
  <c r="W54" i="30"/>
  <c r="X54" i="30"/>
  <c r="Y54" i="30"/>
  <c r="Z54" i="30"/>
  <c r="AA54" i="30"/>
  <c r="AB54" i="30"/>
  <c r="AC54" i="30"/>
  <c r="AD54" i="30"/>
  <c r="AE54" i="30"/>
  <c r="AF54" i="30"/>
  <c r="AG54" i="30"/>
  <c r="AH54" i="30"/>
  <c r="AI54" i="30"/>
  <c r="AJ54" i="30"/>
  <c r="AK54" i="30"/>
  <c r="AL54" i="30"/>
  <c r="AM54" i="30"/>
  <c r="AN54" i="30"/>
  <c r="AO54" i="30"/>
  <c r="AP54" i="30"/>
  <c r="AQ54" i="30"/>
  <c r="AR54" i="30"/>
  <c r="AS54" i="30"/>
  <c r="AT54" i="30"/>
  <c r="AU54" i="30"/>
  <c r="AV54" i="30"/>
  <c r="AW54" i="30"/>
  <c r="AX54" i="30"/>
  <c r="AY54" i="30"/>
  <c r="AZ54" i="30"/>
  <c r="BA54" i="30"/>
  <c r="BB54" i="30"/>
  <c r="BC54" i="30"/>
  <c r="BD54" i="30"/>
  <c r="BE54" i="30"/>
  <c r="BF54" i="30"/>
  <c r="BG54" i="30"/>
  <c r="BH54" i="30"/>
  <c r="BI54" i="30"/>
  <c r="BJ54" i="30"/>
  <c r="BK54" i="30"/>
  <c r="BL54" i="30"/>
  <c r="BM54" i="30"/>
  <c r="BN54" i="30"/>
  <c r="BO54" i="30"/>
  <c r="BP54" i="30"/>
  <c r="BQ54" i="30"/>
  <c r="BR54" i="30"/>
  <c r="BS54" i="30"/>
  <c r="BT54" i="30"/>
  <c r="BU54" i="30"/>
  <c r="BV54" i="30"/>
  <c r="BW54" i="30"/>
  <c r="BX54" i="30"/>
  <c r="BY54" i="30"/>
  <c r="BZ54" i="30"/>
  <c r="CA54" i="30"/>
  <c r="CB54" i="30"/>
  <c r="CC54" i="30"/>
  <c r="CD54" i="30"/>
  <c r="CE54" i="30"/>
  <c r="CF54" i="30"/>
  <c r="CG54" i="30"/>
  <c r="CH54" i="30"/>
  <c r="CI54" i="30"/>
  <c r="CJ54" i="30"/>
  <c r="CK54" i="30"/>
  <c r="CL54" i="30"/>
  <c r="CM54" i="30"/>
  <c r="CN54" i="30"/>
  <c r="CO54" i="30"/>
  <c r="CP54" i="30"/>
  <c r="CQ54" i="30"/>
  <c r="CR54" i="30"/>
  <c r="CS54" i="30"/>
  <c r="CT54" i="30"/>
  <c r="CU54" i="30"/>
  <c r="CV54" i="30"/>
  <c r="CW54" i="30"/>
  <c r="CX54" i="30"/>
  <c r="CY54" i="30"/>
  <c r="CZ54" i="30"/>
  <c r="DA54" i="30"/>
  <c r="DB54" i="30"/>
  <c r="DC54" i="30"/>
  <c r="DD54" i="30"/>
  <c r="DE54" i="30"/>
  <c r="DF54" i="30"/>
  <c r="DG54" i="30"/>
  <c r="DH54" i="30"/>
  <c r="DI54" i="30"/>
  <c r="DJ54" i="30"/>
  <c r="DK54" i="30"/>
  <c r="DL54" i="30"/>
  <c r="DM54" i="30"/>
  <c r="DN54" i="30"/>
  <c r="DO54" i="30"/>
  <c r="DP54" i="30"/>
  <c r="DQ54" i="30"/>
  <c r="DR54" i="30"/>
  <c r="DS54" i="30"/>
  <c r="DT54" i="30"/>
  <c r="M55" i="30"/>
  <c r="N55" i="30"/>
  <c r="O55" i="30"/>
  <c r="P55" i="30"/>
  <c r="Q55" i="30"/>
  <c r="R55" i="30"/>
  <c r="S55" i="30"/>
  <c r="T55" i="30"/>
  <c r="U55" i="30"/>
  <c r="V55" i="30"/>
  <c r="W55" i="30"/>
  <c r="X55" i="30"/>
  <c r="Y55" i="30"/>
  <c r="Z55" i="30"/>
  <c r="AA55" i="30"/>
  <c r="AB55" i="30"/>
  <c r="AC55" i="30"/>
  <c r="AD55" i="30"/>
  <c r="AE55" i="30"/>
  <c r="AF55" i="30"/>
  <c r="AG55" i="30"/>
  <c r="AH55" i="30"/>
  <c r="AI55" i="30"/>
  <c r="AJ55" i="30"/>
  <c r="AK55" i="30"/>
  <c r="AL55" i="30"/>
  <c r="AM55" i="30"/>
  <c r="AN55" i="30"/>
  <c r="AO55" i="30"/>
  <c r="AP55" i="30"/>
  <c r="AQ55" i="30"/>
  <c r="AR55" i="30"/>
  <c r="AS55" i="30"/>
  <c r="AT55" i="30"/>
  <c r="AU55" i="30"/>
  <c r="AV55" i="30"/>
  <c r="AW55" i="30"/>
  <c r="AX55" i="30"/>
  <c r="AY55" i="30"/>
  <c r="AZ55" i="30"/>
  <c r="BA55" i="30"/>
  <c r="BB55" i="30"/>
  <c r="BC55" i="30"/>
  <c r="BD55" i="30"/>
  <c r="BE55" i="30"/>
  <c r="BF55" i="30"/>
  <c r="BG55" i="30"/>
  <c r="BH55" i="30"/>
  <c r="BI55" i="30"/>
  <c r="BJ55" i="30"/>
  <c r="BK55" i="30"/>
  <c r="BL55" i="30"/>
  <c r="BM55" i="30"/>
  <c r="BN55" i="30"/>
  <c r="BO55" i="30"/>
  <c r="BP55" i="30"/>
  <c r="BQ55" i="30"/>
  <c r="BR55" i="30"/>
  <c r="BS55" i="30"/>
  <c r="BT55" i="30"/>
  <c r="BU55" i="30"/>
  <c r="BV55" i="30"/>
  <c r="BW55" i="30"/>
  <c r="BX55" i="30"/>
  <c r="BY55" i="30"/>
  <c r="BZ55" i="30"/>
  <c r="CA55" i="30"/>
  <c r="CB55" i="30"/>
  <c r="CC55" i="30"/>
  <c r="CD55" i="30"/>
  <c r="CE55" i="30"/>
  <c r="CF55" i="30"/>
  <c r="CG55" i="30"/>
  <c r="CH55" i="30"/>
  <c r="CI55" i="30"/>
  <c r="CJ55" i="30"/>
  <c r="CK55" i="30"/>
  <c r="CL55" i="30"/>
  <c r="CM55" i="30"/>
  <c r="CN55" i="30"/>
  <c r="CO55" i="30"/>
  <c r="CP55" i="30"/>
  <c r="CQ55" i="30"/>
  <c r="CR55" i="30"/>
  <c r="CS55" i="30"/>
  <c r="CT55" i="30"/>
  <c r="CU55" i="30"/>
  <c r="CV55" i="30"/>
  <c r="CW55" i="30"/>
  <c r="CX55" i="30"/>
  <c r="CY55" i="30"/>
  <c r="CZ55" i="30"/>
  <c r="DA55" i="30"/>
  <c r="DB55" i="30"/>
  <c r="DC55" i="30"/>
  <c r="DD55" i="30"/>
  <c r="DE55" i="30"/>
  <c r="DF55" i="30"/>
  <c r="DG55" i="30"/>
  <c r="DH55" i="30"/>
  <c r="DI55" i="30"/>
  <c r="DJ55" i="30"/>
  <c r="DK55" i="30"/>
  <c r="DL55" i="30"/>
  <c r="DM55" i="30"/>
  <c r="DN55" i="30"/>
  <c r="DO55" i="30"/>
  <c r="DP55" i="30"/>
  <c r="DQ55" i="30"/>
  <c r="DR55" i="30"/>
  <c r="DS55" i="30"/>
  <c r="DT55" i="30"/>
  <c r="M56" i="30"/>
  <c r="N56" i="30"/>
  <c r="O56" i="30"/>
  <c r="P56" i="30"/>
  <c r="Q56" i="30"/>
  <c r="R56" i="30"/>
  <c r="S56" i="30"/>
  <c r="T56" i="30"/>
  <c r="U56" i="30"/>
  <c r="V56" i="30"/>
  <c r="W56" i="30"/>
  <c r="X56" i="30"/>
  <c r="Y56" i="30"/>
  <c r="Z56" i="30"/>
  <c r="AA56" i="30"/>
  <c r="AB56" i="30"/>
  <c r="AC56" i="30"/>
  <c r="AD56" i="30"/>
  <c r="AE56" i="30"/>
  <c r="AF56" i="30"/>
  <c r="AG56" i="30"/>
  <c r="AH56" i="30"/>
  <c r="AI56" i="30"/>
  <c r="AJ56" i="30"/>
  <c r="AK56" i="30"/>
  <c r="AL56" i="30"/>
  <c r="AM56" i="30"/>
  <c r="AN56" i="30"/>
  <c r="AO56" i="30"/>
  <c r="AP56" i="30"/>
  <c r="AQ56" i="30"/>
  <c r="AR56" i="30"/>
  <c r="AS56" i="30"/>
  <c r="AT56" i="30"/>
  <c r="AU56" i="30"/>
  <c r="AV56" i="30"/>
  <c r="AW56" i="30"/>
  <c r="AX56" i="30"/>
  <c r="AY56" i="30"/>
  <c r="AZ56" i="30"/>
  <c r="BA56" i="30"/>
  <c r="BB56" i="30"/>
  <c r="BC56" i="30"/>
  <c r="BD56" i="30"/>
  <c r="BE56" i="30"/>
  <c r="BF56" i="30"/>
  <c r="BG56" i="30"/>
  <c r="BH56" i="30"/>
  <c r="BI56" i="30"/>
  <c r="BJ56" i="30"/>
  <c r="BK56" i="30"/>
  <c r="BL56" i="30"/>
  <c r="BM56" i="30"/>
  <c r="BN56" i="30"/>
  <c r="BO56" i="30"/>
  <c r="BP56" i="30"/>
  <c r="BQ56" i="30"/>
  <c r="BR56" i="30"/>
  <c r="BS56" i="30"/>
  <c r="BT56" i="30"/>
  <c r="BU56" i="30"/>
  <c r="BV56" i="30"/>
  <c r="BW56" i="30"/>
  <c r="BX56" i="30"/>
  <c r="BY56" i="30"/>
  <c r="BZ56" i="30"/>
  <c r="CA56" i="30"/>
  <c r="CB56" i="30"/>
  <c r="CC56" i="30"/>
  <c r="CD56" i="30"/>
  <c r="CE56" i="30"/>
  <c r="CF56" i="30"/>
  <c r="CG56" i="30"/>
  <c r="CH56" i="30"/>
  <c r="CI56" i="30"/>
  <c r="CJ56" i="30"/>
  <c r="CK56" i="30"/>
  <c r="CL56" i="30"/>
  <c r="CM56" i="30"/>
  <c r="CN56" i="30"/>
  <c r="CO56" i="30"/>
  <c r="CP56" i="30"/>
  <c r="CQ56" i="30"/>
  <c r="CR56" i="30"/>
  <c r="CS56" i="30"/>
  <c r="CT56" i="30"/>
  <c r="CU56" i="30"/>
  <c r="CV56" i="30"/>
  <c r="CW56" i="30"/>
  <c r="CX56" i="30"/>
  <c r="CY56" i="30"/>
  <c r="CZ56" i="30"/>
  <c r="DA56" i="30"/>
  <c r="DB56" i="30"/>
  <c r="DC56" i="30"/>
  <c r="DD56" i="30"/>
  <c r="DE56" i="30"/>
  <c r="DF56" i="30"/>
  <c r="DG56" i="30"/>
  <c r="DH56" i="30"/>
  <c r="DI56" i="30"/>
  <c r="DJ56" i="30"/>
  <c r="DK56" i="30"/>
  <c r="DL56" i="30"/>
  <c r="DM56" i="30"/>
  <c r="DN56" i="30"/>
  <c r="DO56" i="30"/>
  <c r="DP56" i="30"/>
  <c r="DQ56" i="30"/>
  <c r="DR56" i="30"/>
  <c r="DS56" i="30"/>
  <c r="DT56" i="30"/>
  <c r="M57" i="30"/>
  <c r="N57" i="30"/>
  <c r="O57" i="30"/>
  <c r="P57" i="30"/>
  <c r="Q57" i="30"/>
  <c r="R57" i="30"/>
  <c r="S57" i="30"/>
  <c r="T57" i="30"/>
  <c r="U57" i="30"/>
  <c r="V57" i="30"/>
  <c r="W57" i="30"/>
  <c r="X57" i="30"/>
  <c r="Y57" i="30"/>
  <c r="Z57" i="30"/>
  <c r="AA57" i="30"/>
  <c r="AB57" i="30"/>
  <c r="AC57" i="30"/>
  <c r="AD57" i="30"/>
  <c r="AE57" i="30"/>
  <c r="AF57" i="30"/>
  <c r="AG57" i="30"/>
  <c r="AH57" i="30"/>
  <c r="AI57" i="30"/>
  <c r="AJ57" i="30"/>
  <c r="AK57" i="30"/>
  <c r="AL57" i="30"/>
  <c r="AM57" i="30"/>
  <c r="AN57" i="30"/>
  <c r="AO57" i="30"/>
  <c r="AP57" i="30"/>
  <c r="AQ57" i="30"/>
  <c r="AR57" i="30"/>
  <c r="AS57" i="30"/>
  <c r="AT57" i="30"/>
  <c r="AU57" i="30"/>
  <c r="AV57" i="30"/>
  <c r="AW57" i="30"/>
  <c r="AX57" i="30"/>
  <c r="AY57" i="30"/>
  <c r="AZ57" i="30"/>
  <c r="BA57" i="30"/>
  <c r="BB57" i="30"/>
  <c r="BC57" i="30"/>
  <c r="BD57" i="30"/>
  <c r="BE57" i="30"/>
  <c r="BF57" i="30"/>
  <c r="BG57" i="30"/>
  <c r="BH57" i="30"/>
  <c r="BI57" i="30"/>
  <c r="BJ57" i="30"/>
  <c r="BK57" i="30"/>
  <c r="BL57" i="30"/>
  <c r="BM57" i="30"/>
  <c r="BN57" i="30"/>
  <c r="BO57" i="30"/>
  <c r="BP57" i="30"/>
  <c r="BQ57" i="30"/>
  <c r="BR57" i="30"/>
  <c r="BS57" i="30"/>
  <c r="BT57" i="30"/>
  <c r="BU57" i="30"/>
  <c r="BV57" i="30"/>
  <c r="BW57" i="30"/>
  <c r="BX57" i="30"/>
  <c r="BY57" i="30"/>
  <c r="BZ57" i="30"/>
  <c r="CA57" i="30"/>
  <c r="CB57" i="30"/>
  <c r="CC57" i="30"/>
  <c r="CD57" i="30"/>
  <c r="CE57" i="30"/>
  <c r="CF57" i="30"/>
  <c r="CG57" i="30"/>
  <c r="CH57" i="30"/>
  <c r="CI57" i="30"/>
  <c r="CJ57" i="30"/>
  <c r="CK57" i="30"/>
  <c r="CL57" i="30"/>
  <c r="CM57" i="30"/>
  <c r="CN57" i="30"/>
  <c r="CO57" i="30"/>
  <c r="CP57" i="30"/>
  <c r="CQ57" i="30"/>
  <c r="CR57" i="30"/>
  <c r="CS57" i="30"/>
  <c r="CT57" i="30"/>
  <c r="CU57" i="30"/>
  <c r="CV57" i="30"/>
  <c r="CW57" i="30"/>
  <c r="CX57" i="30"/>
  <c r="CY57" i="30"/>
  <c r="CZ57" i="30"/>
  <c r="DA57" i="30"/>
  <c r="DB57" i="30"/>
  <c r="DC57" i="30"/>
  <c r="DD57" i="30"/>
  <c r="DE57" i="30"/>
  <c r="DF57" i="30"/>
  <c r="DG57" i="30"/>
  <c r="DH57" i="30"/>
  <c r="DI57" i="30"/>
  <c r="DJ57" i="30"/>
  <c r="DK57" i="30"/>
  <c r="DL57" i="30"/>
  <c r="DM57" i="30"/>
  <c r="DN57" i="30"/>
  <c r="DO57" i="30"/>
  <c r="DP57" i="30"/>
  <c r="DQ57" i="30"/>
  <c r="DR57" i="30"/>
  <c r="DS57" i="30"/>
  <c r="DT57" i="30"/>
  <c r="M58" i="30"/>
  <c r="N58" i="30"/>
  <c r="O58" i="30"/>
  <c r="P58" i="30"/>
  <c r="Q58" i="30"/>
  <c r="R58" i="30"/>
  <c r="S58" i="30"/>
  <c r="T58" i="30"/>
  <c r="U58" i="30"/>
  <c r="V58" i="30"/>
  <c r="W58" i="30"/>
  <c r="X58" i="30"/>
  <c r="Y58" i="30"/>
  <c r="Z58" i="30"/>
  <c r="AA58" i="30"/>
  <c r="AB58" i="30"/>
  <c r="AC58" i="30"/>
  <c r="AD58" i="30"/>
  <c r="AE58" i="30"/>
  <c r="AF58" i="30"/>
  <c r="AG58" i="30"/>
  <c r="AH58" i="30"/>
  <c r="AI58" i="30"/>
  <c r="AJ58" i="30"/>
  <c r="AK58" i="30"/>
  <c r="AL58" i="30"/>
  <c r="AM58" i="30"/>
  <c r="AN58" i="30"/>
  <c r="AO58" i="30"/>
  <c r="AP58" i="30"/>
  <c r="AQ58" i="30"/>
  <c r="AR58" i="30"/>
  <c r="AS58" i="30"/>
  <c r="AT58" i="30"/>
  <c r="AU58" i="30"/>
  <c r="AV58" i="30"/>
  <c r="AW58" i="30"/>
  <c r="AX58" i="30"/>
  <c r="AY58" i="30"/>
  <c r="AZ58" i="30"/>
  <c r="BA58" i="30"/>
  <c r="BB58" i="30"/>
  <c r="BC58" i="30"/>
  <c r="BD58" i="30"/>
  <c r="BE58" i="30"/>
  <c r="BF58" i="30"/>
  <c r="BG58" i="30"/>
  <c r="BH58" i="30"/>
  <c r="BI58" i="30"/>
  <c r="BJ58" i="30"/>
  <c r="BK58" i="30"/>
  <c r="BL58" i="30"/>
  <c r="BM58" i="30"/>
  <c r="BN58" i="30"/>
  <c r="BO58" i="30"/>
  <c r="BP58" i="30"/>
  <c r="BQ58" i="30"/>
  <c r="BR58" i="30"/>
  <c r="BS58" i="30"/>
  <c r="BT58" i="30"/>
  <c r="BU58" i="30"/>
  <c r="BV58" i="30"/>
  <c r="BW58" i="30"/>
  <c r="BX58" i="30"/>
  <c r="BY58" i="30"/>
  <c r="BZ58" i="30"/>
  <c r="CA58" i="30"/>
  <c r="CB58" i="30"/>
  <c r="CC58" i="30"/>
  <c r="CD58" i="30"/>
  <c r="CE58" i="30"/>
  <c r="CF58" i="30"/>
  <c r="CG58" i="30"/>
  <c r="CH58" i="30"/>
  <c r="CI58" i="30"/>
  <c r="CJ58" i="30"/>
  <c r="CK58" i="30"/>
  <c r="CL58" i="30"/>
  <c r="CM58" i="30"/>
  <c r="CN58" i="30"/>
  <c r="CO58" i="30"/>
  <c r="CP58" i="30"/>
  <c r="CQ58" i="30"/>
  <c r="CR58" i="30"/>
  <c r="CS58" i="30"/>
  <c r="CT58" i="30"/>
  <c r="CU58" i="30"/>
  <c r="CV58" i="30"/>
  <c r="CW58" i="30"/>
  <c r="CX58" i="30"/>
  <c r="CY58" i="30"/>
  <c r="CZ58" i="30"/>
  <c r="DA58" i="30"/>
  <c r="DB58" i="30"/>
  <c r="DC58" i="30"/>
  <c r="DD58" i="30"/>
  <c r="DE58" i="30"/>
  <c r="DF58" i="30"/>
  <c r="DG58" i="30"/>
  <c r="DH58" i="30"/>
  <c r="DI58" i="30"/>
  <c r="DJ58" i="30"/>
  <c r="DK58" i="30"/>
  <c r="DL58" i="30"/>
  <c r="DM58" i="30"/>
  <c r="DN58" i="30"/>
  <c r="DO58" i="30"/>
  <c r="DP58" i="30"/>
  <c r="DQ58" i="30"/>
  <c r="DR58" i="30"/>
  <c r="DS58" i="30"/>
  <c r="DT58" i="30"/>
  <c r="M59" i="30"/>
  <c r="N59" i="30"/>
  <c r="O59" i="30"/>
  <c r="P59" i="30"/>
  <c r="Q59" i="30"/>
  <c r="R59" i="30"/>
  <c r="S59" i="30"/>
  <c r="T59" i="30"/>
  <c r="U59" i="30"/>
  <c r="V59" i="30"/>
  <c r="W59" i="30"/>
  <c r="X59" i="30"/>
  <c r="Y59" i="30"/>
  <c r="Z59" i="30"/>
  <c r="AA59" i="30"/>
  <c r="AB59" i="30"/>
  <c r="AC59" i="30"/>
  <c r="AD59" i="30"/>
  <c r="AE59" i="30"/>
  <c r="AF59" i="30"/>
  <c r="AG59" i="30"/>
  <c r="AH59" i="30"/>
  <c r="AI59" i="30"/>
  <c r="AJ59" i="30"/>
  <c r="AK59" i="30"/>
  <c r="AL59" i="30"/>
  <c r="AM59" i="30"/>
  <c r="AN59" i="30"/>
  <c r="AO59" i="30"/>
  <c r="AP59" i="30"/>
  <c r="AQ59" i="30"/>
  <c r="AR59" i="30"/>
  <c r="AS59" i="30"/>
  <c r="AT59" i="30"/>
  <c r="AU59" i="30"/>
  <c r="AV59" i="30"/>
  <c r="AW59" i="30"/>
  <c r="AX59" i="30"/>
  <c r="AY59" i="30"/>
  <c r="AZ59" i="30"/>
  <c r="BA59" i="30"/>
  <c r="BB59" i="30"/>
  <c r="BC59" i="30"/>
  <c r="BD59" i="30"/>
  <c r="BE59" i="30"/>
  <c r="BF59" i="30"/>
  <c r="BG59" i="30"/>
  <c r="BH59" i="30"/>
  <c r="BI59" i="30"/>
  <c r="BJ59" i="30"/>
  <c r="BK59" i="30"/>
  <c r="BL59" i="30"/>
  <c r="BM59" i="30"/>
  <c r="BN59" i="30"/>
  <c r="BO59" i="30"/>
  <c r="BP59" i="30"/>
  <c r="BQ59" i="30"/>
  <c r="BR59" i="30"/>
  <c r="BS59" i="30"/>
  <c r="BT59" i="30"/>
  <c r="BU59" i="30"/>
  <c r="BV59" i="30"/>
  <c r="BW59" i="30"/>
  <c r="BX59" i="30"/>
  <c r="BY59" i="30"/>
  <c r="BZ59" i="30"/>
  <c r="CA59" i="30"/>
  <c r="CB59" i="30"/>
  <c r="CC59" i="30"/>
  <c r="CD59" i="30"/>
  <c r="CE59" i="30"/>
  <c r="CF59" i="30"/>
  <c r="CG59" i="30"/>
  <c r="CH59" i="30"/>
  <c r="CI59" i="30"/>
  <c r="CJ59" i="30"/>
  <c r="CK59" i="30"/>
  <c r="CL59" i="30"/>
  <c r="CM59" i="30"/>
  <c r="CN59" i="30"/>
  <c r="CO59" i="30"/>
  <c r="CP59" i="30"/>
  <c r="CQ59" i="30"/>
  <c r="CR59" i="30"/>
  <c r="CS59" i="30"/>
  <c r="CT59" i="30"/>
  <c r="CU59" i="30"/>
  <c r="CV59" i="30"/>
  <c r="CW59" i="30"/>
  <c r="CX59" i="30"/>
  <c r="CY59" i="30"/>
  <c r="CZ59" i="30"/>
  <c r="DA59" i="30"/>
  <c r="DB59" i="30"/>
  <c r="DC59" i="30"/>
  <c r="DD59" i="30"/>
  <c r="DE59" i="30"/>
  <c r="DF59" i="30"/>
  <c r="DG59" i="30"/>
  <c r="DH59" i="30"/>
  <c r="DI59" i="30"/>
  <c r="DJ59" i="30"/>
  <c r="DK59" i="30"/>
  <c r="DL59" i="30"/>
  <c r="DM59" i="30"/>
  <c r="DN59" i="30"/>
  <c r="DO59" i="30"/>
  <c r="DP59" i="30"/>
  <c r="DQ59" i="30"/>
  <c r="DR59" i="30"/>
  <c r="DS59" i="30"/>
  <c r="DT59" i="30"/>
  <c r="M60" i="30"/>
  <c r="N60" i="30"/>
  <c r="O60" i="30"/>
  <c r="L8" i="41" s="1"/>
  <c r="P60" i="30"/>
  <c r="Q60" i="30"/>
  <c r="R60" i="30"/>
  <c r="S60" i="30"/>
  <c r="T60" i="30"/>
  <c r="U60" i="30"/>
  <c r="V60" i="30"/>
  <c r="W60" i="30"/>
  <c r="X60" i="30"/>
  <c r="Y60" i="30"/>
  <c r="Z60" i="30"/>
  <c r="AA60" i="30"/>
  <c r="AB60" i="30"/>
  <c r="AC60" i="30"/>
  <c r="AD60" i="30"/>
  <c r="AE60" i="30"/>
  <c r="AF60" i="30"/>
  <c r="AC8" i="41" s="1"/>
  <c r="AG60" i="30"/>
  <c r="AH60" i="30"/>
  <c r="AI60" i="30"/>
  <c r="AJ60" i="30"/>
  <c r="AK60" i="30"/>
  <c r="AL60" i="30"/>
  <c r="AM60" i="30"/>
  <c r="AN60" i="30"/>
  <c r="AO60" i="30"/>
  <c r="AP60" i="30"/>
  <c r="AQ60" i="30"/>
  <c r="AR60" i="30"/>
  <c r="AS60" i="30"/>
  <c r="AT60" i="30"/>
  <c r="AU60" i="30"/>
  <c r="AV60" i="30"/>
  <c r="AW60" i="30"/>
  <c r="AX60" i="30"/>
  <c r="AY60" i="30"/>
  <c r="AZ60" i="30"/>
  <c r="BA60" i="30"/>
  <c r="BB60" i="30"/>
  <c r="BC60" i="30"/>
  <c r="BD60" i="30"/>
  <c r="BE60" i="30"/>
  <c r="BF60" i="30"/>
  <c r="BG60" i="30"/>
  <c r="BH60" i="30"/>
  <c r="BI60" i="30"/>
  <c r="BJ60" i="30"/>
  <c r="BK60" i="30"/>
  <c r="BL60" i="30"/>
  <c r="BH8" i="41" s="1"/>
  <c r="BM60" i="30"/>
  <c r="BI8" i="41" s="1"/>
  <c r="BN60" i="30"/>
  <c r="BO60" i="30"/>
  <c r="BP60" i="30"/>
  <c r="BQ60" i="30"/>
  <c r="BR60" i="30"/>
  <c r="BS60" i="30"/>
  <c r="BT60" i="30"/>
  <c r="BU60" i="30"/>
  <c r="BV60" i="30"/>
  <c r="BW60" i="30"/>
  <c r="BX60" i="30"/>
  <c r="BY60" i="30"/>
  <c r="BZ60" i="30"/>
  <c r="CA60" i="30"/>
  <c r="BX8" i="41" s="1"/>
  <c r="CB60" i="30"/>
  <c r="CC60" i="30"/>
  <c r="CD60" i="30"/>
  <c r="CE60" i="30"/>
  <c r="CF60" i="30"/>
  <c r="CG60" i="30"/>
  <c r="CH60" i="30"/>
  <c r="CI60" i="30"/>
  <c r="CJ60" i="30"/>
  <c r="CK60" i="30"/>
  <c r="CL60" i="30"/>
  <c r="CM60" i="30"/>
  <c r="CN60" i="30"/>
  <c r="CO60" i="30"/>
  <c r="CP60" i="30"/>
  <c r="CQ60" i="30"/>
  <c r="CR60" i="30"/>
  <c r="CO8" i="41" s="1"/>
  <c r="CS60" i="30"/>
  <c r="CT60" i="30"/>
  <c r="CU60" i="30"/>
  <c r="CV60" i="30"/>
  <c r="CW60" i="30"/>
  <c r="CX60" i="30"/>
  <c r="CY60" i="30"/>
  <c r="CZ60" i="30"/>
  <c r="DA60" i="30"/>
  <c r="DB60" i="30"/>
  <c r="DC60" i="30"/>
  <c r="DD60" i="30"/>
  <c r="DE60" i="30"/>
  <c r="DF60" i="30"/>
  <c r="DG60" i="30"/>
  <c r="DH60" i="30"/>
  <c r="DI60" i="30"/>
  <c r="DJ60" i="30"/>
  <c r="DK60" i="30"/>
  <c r="DL60" i="30"/>
  <c r="DM60" i="30"/>
  <c r="DN60" i="30"/>
  <c r="DO60" i="30"/>
  <c r="DP60" i="30"/>
  <c r="DQ60" i="30"/>
  <c r="DR60" i="30"/>
  <c r="DS60" i="30"/>
  <c r="DT60" i="30"/>
  <c r="M61" i="30"/>
  <c r="N61" i="30"/>
  <c r="O61" i="30"/>
  <c r="P61" i="30"/>
  <c r="Q61" i="30"/>
  <c r="R61" i="30"/>
  <c r="S61" i="30"/>
  <c r="T61" i="30"/>
  <c r="U61" i="30"/>
  <c r="V61" i="30"/>
  <c r="W61" i="30"/>
  <c r="X61" i="30"/>
  <c r="Y61" i="30"/>
  <c r="Z61" i="30"/>
  <c r="AA61" i="30"/>
  <c r="AB61" i="30"/>
  <c r="AC61" i="30"/>
  <c r="AD61" i="30"/>
  <c r="AE61" i="30"/>
  <c r="AF61" i="30"/>
  <c r="AG61" i="30"/>
  <c r="AH61" i="30"/>
  <c r="AI61" i="30"/>
  <c r="AJ61" i="30"/>
  <c r="AK61" i="30"/>
  <c r="AL61" i="30"/>
  <c r="AM61" i="30"/>
  <c r="AN61" i="30"/>
  <c r="AO61" i="30"/>
  <c r="AP61" i="30"/>
  <c r="AQ61" i="30"/>
  <c r="AR61" i="30"/>
  <c r="AS61" i="30"/>
  <c r="AT61" i="30"/>
  <c r="AU61" i="30"/>
  <c r="AV61" i="30"/>
  <c r="AW61" i="30"/>
  <c r="AX61" i="30"/>
  <c r="AY61" i="30"/>
  <c r="AZ61" i="30"/>
  <c r="BA61" i="30"/>
  <c r="BB61" i="30"/>
  <c r="BC61" i="30"/>
  <c r="BD61" i="30"/>
  <c r="BE61" i="30"/>
  <c r="BF61" i="30"/>
  <c r="BG61" i="30"/>
  <c r="BH61" i="30"/>
  <c r="BI61" i="30"/>
  <c r="BJ61" i="30"/>
  <c r="BK61" i="30"/>
  <c r="BL61" i="30"/>
  <c r="BM61" i="30"/>
  <c r="BN61" i="30"/>
  <c r="BO61" i="30"/>
  <c r="BP61" i="30"/>
  <c r="BQ61" i="30"/>
  <c r="BR61" i="30"/>
  <c r="BS61" i="30"/>
  <c r="BT61" i="30"/>
  <c r="BU61" i="30"/>
  <c r="BV61" i="30"/>
  <c r="BW61" i="30"/>
  <c r="BX61" i="30"/>
  <c r="BY61" i="30"/>
  <c r="BZ61" i="30"/>
  <c r="CA61" i="30"/>
  <c r="CB61" i="30"/>
  <c r="CC61" i="30"/>
  <c r="CD61" i="30"/>
  <c r="CE61" i="30"/>
  <c r="CF61" i="30"/>
  <c r="CG61" i="30"/>
  <c r="CH61" i="30"/>
  <c r="CI61" i="30"/>
  <c r="CJ61" i="30"/>
  <c r="CK61" i="30"/>
  <c r="CL61" i="30"/>
  <c r="CM61" i="30"/>
  <c r="CN61" i="30"/>
  <c r="CO61" i="30"/>
  <c r="CP61" i="30"/>
  <c r="CQ61" i="30"/>
  <c r="CR61" i="30"/>
  <c r="CS61" i="30"/>
  <c r="CT61" i="30"/>
  <c r="CU61" i="30"/>
  <c r="CV61" i="30"/>
  <c r="CW61" i="30"/>
  <c r="CX61" i="30"/>
  <c r="CY61" i="30"/>
  <c r="CZ61" i="30"/>
  <c r="DA61" i="30"/>
  <c r="DB61" i="30"/>
  <c r="DC61" i="30"/>
  <c r="DD61" i="30"/>
  <c r="DE61" i="30"/>
  <c r="DF61" i="30"/>
  <c r="DG61" i="30"/>
  <c r="DH61" i="30"/>
  <c r="DI61" i="30"/>
  <c r="DJ61" i="30"/>
  <c r="DK61" i="30"/>
  <c r="DL61" i="30"/>
  <c r="DM61" i="30"/>
  <c r="DN61" i="30"/>
  <c r="DO61" i="30"/>
  <c r="DP61" i="30"/>
  <c r="DQ61" i="30"/>
  <c r="DR61" i="30"/>
  <c r="DS61" i="30"/>
  <c r="DT61" i="30"/>
  <c r="M62" i="30"/>
  <c r="N62" i="30"/>
  <c r="O62" i="30"/>
  <c r="P62" i="30"/>
  <c r="Q62" i="30"/>
  <c r="R62" i="30"/>
  <c r="S62" i="30"/>
  <c r="T62" i="30"/>
  <c r="U62" i="30"/>
  <c r="V62" i="30"/>
  <c r="W62" i="30"/>
  <c r="X62" i="30"/>
  <c r="Y62" i="30"/>
  <c r="Z62" i="30"/>
  <c r="AA62" i="30"/>
  <c r="AB62" i="30"/>
  <c r="AC62" i="30"/>
  <c r="AD62" i="30"/>
  <c r="AE62" i="30"/>
  <c r="AF62" i="30"/>
  <c r="AG62" i="30"/>
  <c r="AH62" i="30"/>
  <c r="AI62" i="30"/>
  <c r="AJ62" i="30"/>
  <c r="AK62" i="30"/>
  <c r="AL62" i="30"/>
  <c r="AM62" i="30"/>
  <c r="AN62" i="30"/>
  <c r="AO62" i="30"/>
  <c r="AP62" i="30"/>
  <c r="AQ62" i="30"/>
  <c r="AR62" i="30"/>
  <c r="AS62" i="30"/>
  <c r="AT62" i="30"/>
  <c r="AU62" i="30"/>
  <c r="AV62" i="30"/>
  <c r="AW62" i="30"/>
  <c r="AX62" i="30"/>
  <c r="AY62" i="30"/>
  <c r="AZ62" i="30"/>
  <c r="BA62" i="30"/>
  <c r="BB62" i="30"/>
  <c r="BC62" i="30"/>
  <c r="BD62" i="30"/>
  <c r="BE62" i="30"/>
  <c r="BF62" i="30"/>
  <c r="BG62" i="30"/>
  <c r="BH62" i="30"/>
  <c r="BI62" i="30"/>
  <c r="BJ62" i="30"/>
  <c r="BK62" i="30"/>
  <c r="BL62" i="30"/>
  <c r="BM62" i="30"/>
  <c r="BN62" i="30"/>
  <c r="BO62" i="30"/>
  <c r="BP62" i="30"/>
  <c r="BQ62" i="30"/>
  <c r="BR62" i="30"/>
  <c r="BS62" i="30"/>
  <c r="BT62" i="30"/>
  <c r="BU62" i="30"/>
  <c r="BV62" i="30"/>
  <c r="BW62" i="30"/>
  <c r="BX62" i="30"/>
  <c r="BY62" i="30"/>
  <c r="BZ62" i="30"/>
  <c r="CA62" i="30"/>
  <c r="CB62" i="30"/>
  <c r="CC62" i="30"/>
  <c r="CD62" i="30"/>
  <c r="CE62" i="30"/>
  <c r="CF62" i="30"/>
  <c r="CG62" i="30"/>
  <c r="CH62" i="30"/>
  <c r="CI62" i="30"/>
  <c r="CJ62" i="30"/>
  <c r="CK62" i="30"/>
  <c r="CL62" i="30"/>
  <c r="CM62" i="30"/>
  <c r="CN62" i="30"/>
  <c r="CO62" i="30"/>
  <c r="CP62" i="30"/>
  <c r="CQ62" i="30"/>
  <c r="CR62" i="30"/>
  <c r="CS62" i="30"/>
  <c r="CT62" i="30"/>
  <c r="CU62" i="30"/>
  <c r="CV62" i="30"/>
  <c r="CW62" i="30"/>
  <c r="CX62" i="30"/>
  <c r="CY62" i="30"/>
  <c r="CZ62" i="30"/>
  <c r="DA62" i="30"/>
  <c r="DB62" i="30"/>
  <c r="DC62" i="30"/>
  <c r="DD62" i="30"/>
  <c r="DE62" i="30"/>
  <c r="DF62" i="30"/>
  <c r="DG62" i="30"/>
  <c r="DH62" i="30"/>
  <c r="DI62" i="30"/>
  <c r="DJ62" i="30"/>
  <c r="DK62" i="30"/>
  <c r="DL62" i="30"/>
  <c r="DM62" i="30"/>
  <c r="DN62" i="30"/>
  <c r="DO62" i="30"/>
  <c r="DP62" i="30"/>
  <c r="DQ62" i="30"/>
  <c r="DR62" i="30"/>
  <c r="DS62" i="30"/>
  <c r="DT62" i="30"/>
  <c r="M63" i="30"/>
  <c r="N63" i="30"/>
  <c r="O63" i="30"/>
  <c r="P63" i="30"/>
  <c r="Q63" i="30"/>
  <c r="R63" i="30"/>
  <c r="S63" i="30"/>
  <c r="T63" i="30"/>
  <c r="U63" i="30"/>
  <c r="V63" i="30"/>
  <c r="W63" i="30"/>
  <c r="X63" i="30"/>
  <c r="Y63" i="30"/>
  <c r="Z63" i="30"/>
  <c r="AA63" i="30"/>
  <c r="AB63" i="30"/>
  <c r="AC63" i="30"/>
  <c r="AD63" i="30"/>
  <c r="AE63" i="30"/>
  <c r="AF63" i="30"/>
  <c r="AG63" i="30"/>
  <c r="AH63" i="30"/>
  <c r="AI63" i="30"/>
  <c r="AJ63" i="30"/>
  <c r="AK63" i="30"/>
  <c r="AL63" i="30"/>
  <c r="AM63" i="30"/>
  <c r="AN63" i="30"/>
  <c r="AO63" i="30"/>
  <c r="AP63" i="30"/>
  <c r="AQ63" i="30"/>
  <c r="AR63" i="30"/>
  <c r="AS63" i="30"/>
  <c r="AT63" i="30"/>
  <c r="AU63" i="30"/>
  <c r="AV63" i="30"/>
  <c r="AW63" i="30"/>
  <c r="AX63" i="30"/>
  <c r="AY63" i="30"/>
  <c r="AZ63" i="30"/>
  <c r="BA63" i="30"/>
  <c r="BB63" i="30"/>
  <c r="BC63" i="30"/>
  <c r="BD63" i="30"/>
  <c r="BE63" i="30"/>
  <c r="BF63" i="30"/>
  <c r="BG63" i="30"/>
  <c r="BH63" i="30"/>
  <c r="BI63" i="30"/>
  <c r="BJ63" i="30"/>
  <c r="BK63" i="30"/>
  <c r="BL63" i="30"/>
  <c r="BM63" i="30"/>
  <c r="BN63" i="30"/>
  <c r="BO63" i="30"/>
  <c r="BP63" i="30"/>
  <c r="BQ63" i="30"/>
  <c r="BR63" i="30"/>
  <c r="BS63" i="30"/>
  <c r="BT63" i="30"/>
  <c r="BU63" i="30"/>
  <c r="BV63" i="30"/>
  <c r="BW63" i="30"/>
  <c r="BX63" i="30"/>
  <c r="BY63" i="30"/>
  <c r="BZ63" i="30"/>
  <c r="CA63" i="30"/>
  <c r="CB63" i="30"/>
  <c r="CC63" i="30"/>
  <c r="CD63" i="30"/>
  <c r="CE63" i="30"/>
  <c r="CF63" i="30"/>
  <c r="CG63" i="30"/>
  <c r="CH63" i="30"/>
  <c r="CI63" i="30"/>
  <c r="CJ63" i="30"/>
  <c r="CK63" i="30"/>
  <c r="CL63" i="30"/>
  <c r="CM63" i="30"/>
  <c r="CN63" i="30"/>
  <c r="CO63" i="30"/>
  <c r="CP63" i="30"/>
  <c r="CQ63" i="30"/>
  <c r="CR63" i="30"/>
  <c r="CS63" i="30"/>
  <c r="CT63" i="30"/>
  <c r="CU63" i="30"/>
  <c r="CV63" i="30"/>
  <c r="CW63" i="30"/>
  <c r="CX63" i="30"/>
  <c r="CY63" i="30"/>
  <c r="CZ63" i="30"/>
  <c r="DA63" i="30"/>
  <c r="DB63" i="30"/>
  <c r="DC63" i="30"/>
  <c r="DD63" i="30"/>
  <c r="DE63" i="30"/>
  <c r="DF63" i="30"/>
  <c r="DG63" i="30"/>
  <c r="DH63" i="30"/>
  <c r="DI63" i="30"/>
  <c r="DJ63" i="30"/>
  <c r="DK63" i="30"/>
  <c r="DL63" i="30"/>
  <c r="DM63" i="30"/>
  <c r="DN63" i="30"/>
  <c r="DO63" i="30"/>
  <c r="DP63" i="30"/>
  <c r="DQ63" i="30"/>
  <c r="DR63" i="30"/>
  <c r="DS63" i="30"/>
  <c r="DT63" i="30"/>
  <c r="M64" i="30"/>
  <c r="N64" i="30"/>
  <c r="O64" i="30"/>
  <c r="P64" i="30"/>
  <c r="Q64" i="30"/>
  <c r="R64" i="30"/>
  <c r="S64" i="30"/>
  <c r="T64" i="30"/>
  <c r="U64" i="30"/>
  <c r="V64" i="30"/>
  <c r="W64" i="30"/>
  <c r="X64" i="30"/>
  <c r="Y64" i="30"/>
  <c r="Z64" i="30"/>
  <c r="AA64" i="30"/>
  <c r="AB64" i="30"/>
  <c r="AC64" i="30"/>
  <c r="AD64" i="30"/>
  <c r="AE64" i="30"/>
  <c r="AF64" i="30"/>
  <c r="AG64" i="30"/>
  <c r="AH64" i="30"/>
  <c r="AI64" i="30"/>
  <c r="AJ64" i="30"/>
  <c r="AK64" i="30"/>
  <c r="AL64" i="30"/>
  <c r="AM64" i="30"/>
  <c r="AN64" i="30"/>
  <c r="AO64" i="30"/>
  <c r="AP64" i="30"/>
  <c r="AQ64" i="30"/>
  <c r="AR64" i="30"/>
  <c r="AS64" i="30"/>
  <c r="AT64" i="30"/>
  <c r="AU64" i="30"/>
  <c r="AV64" i="30"/>
  <c r="AW64" i="30"/>
  <c r="AX64" i="30"/>
  <c r="AY64" i="30"/>
  <c r="AZ64" i="30"/>
  <c r="BA64" i="30"/>
  <c r="BB64" i="30"/>
  <c r="BC64" i="30"/>
  <c r="BD64" i="30"/>
  <c r="BE64" i="30"/>
  <c r="BF64" i="30"/>
  <c r="BG64" i="30"/>
  <c r="BH64" i="30"/>
  <c r="BI64" i="30"/>
  <c r="BJ64" i="30"/>
  <c r="BK64" i="30"/>
  <c r="BL64" i="30"/>
  <c r="BM64" i="30"/>
  <c r="BN64" i="30"/>
  <c r="BO64" i="30"/>
  <c r="BP64" i="30"/>
  <c r="BQ64" i="30"/>
  <c r="BR64" i="30"/>
  <c r="BS64" i="30"/>
  <c r="BT64" i="30"/>
  <c r="BU64" i="30"/>
  <c r="BV64" i="30"/>
  <c r="BW64" i="30"/>
  <c r="BX64" i="30"/>
  <c r="BY64" i="30"/>
  <c r="BZ64" i="30"/>
  <c r="CA64" i="30"/>
  <c r="CB64" i="30"/>
  <c r="CC64" i="30"/>
  <c r="CD64" i="30"/>
  <c r="CE64" i="30"/>
  <c r="CF64" i="30"/>
  <c r="CG64" i="30"/>
  <c r="CH64" i="30"/>
  <c r="CI64" i="30"/>
  <c r="CJ64" i="30"/>
  <c r="CK64" i="30"/>
  <c r="CL64" i="30"/>
  <c r="CM64" i="30"/>
  <c r="CN64" i="30"/>
  <c r="CO64" i="30"/>
  <c r="CP64" i="30"/>
  <c r="CQ64" i="30"/>
  <c r="CR64" i="30"/>
  <c r="CS64" i="30"/>
  <c r="CT64" i="30"/>
  <c r="CU64" i="30"/>
  <c r="CV64" i="30"/>
  <c r="CW64" i="30"/>
  <c r="CX64" i="30"/>
  <c r="CY64" i="30"/>
  <c r="CZ64" i="30"/>
  <c r="DA64" i="30"/>
  <c r="DB64" i="30"/>
  <c r="DC64" i="30"/>
  <c r="DD64" i="30"/>
  <c r="DE64" i="30"/>
  <c r="DF64" i="30"/>
  <c r="DG64" i="30"/>
  <c r="DH64" i="30"/>
  <c r="DI64" i="30"/>
  <c r="DJ64" i="30"/>
  <c r="DK64" i="30"/>
  <c r="DL64" i="30"/>
  <c r="DM64" i="30"/>
  <c r="DN64" i="30"/>
  <c r="DO64" i="30"/>
  <c r="DP64" i="30"/>
  <c r="DQ64" i="30"/>
  <c r="DR64" i="30"/>
  <c r="DS64" i="30"/>
  <c r="DT64" i="30"/>
  <c r="M65" i="30"/>
  <c r="N65" i="30"/>
  <c r="O65" i="30"/>
  <c r="P65" i="30"/>
  <c r="Q65" i="30"/>
  <c r="R65" i="30"/>
  <c r="S65" i="30"/>
  <c r="T65" i="30"/>
  <c r="U65" i="30"/>
  <c r="V65" i="30"/>
  <c r="W65" i="30"/>
  <c r="X65" i="30"/>
  <c r="Y65" i="30"/>
  <c r="Z65" i="30"/>
  <c r="AA65" i="30"/>
  <c r="AB65" i="30"/>
  <c r="AC65" i="30"/>
  <c r="AD65" i="30"/>
  <c r="AE65" i="30"/>
  <c r="AF65" i="30"/>
  <c r="AG65" i="30"/>
  <c r="AH65" i="30"/>
  <c r="AI65" i="30"/>
  <c r="AJ65" i="30"/>
  <c r="AK65" i="30"/>
  <c r="AL65" i="30"/>
  <c r="AM65" i="30"/>
  <c r="AN65" i="30"/>
  <c r="AO65" i="30"/>
  <c r="AP65" i="30"/>
  <c r="AQ65" i="30"/>
  <c r="AR65" i="30"/>
  <c r="AS65" i="30"/>
  <c r="AT65" i="30"/>
  <c r="AU65" i="30"/>
  <c r="AV65" i="30"/>
  <c r="AW65" i="30"/>
  <c r="AX65" i="30"/>
  <c r="AY65" i="30"/>
  <c r="AZ65" i="30"/>
  <c r="BA65" i="30"/>
  <c r="BB65" i="30"/>
  <c r="BC65" i="30"/>
  <c r="BD65" i="30"/>
  <c r="BE65" i="30"/>
  <c r="BF65" i="30"/>
  <c r="BG65" i="30"/>
  <c r="BH65" i="30"/>
  <c r="BI65" i="30"/>
  <c r="BJ65" i="30"/>
  <c r="BK65" i="30"/>
  <c r="BL65" i="30"/>
  <c r="BM65" i="30"/>
  <c r="BN65" i="30"/>
  <c r="BO65" i="30"/>
  <c r="BP65" i="30"/>
  <c r="BQ65" i="30"/>
  <c r="BR65" i="30"/>
  <c r="BS65" i="30"/>
  <c r="BT65" i="30"/>
  <c r="BU65" i="30"/>
  <c r="BV65" i="30"/>
  <c r="BW65" i="30"/>
  <c r="BX65" i="30"/>
  <c r="BY65" i="30"/>
  <c r="BZ65" i="30"/>
  <c r="CA65" i="30"/>
  <c r="CB65" i="30"/>
  <c r="CC65" i="30"/>
  <c r="CD65" i="30"/>
  <c r="CE65" i="30"/>
  <c r="CF65" i="30"/>
  <c r="CG65" i="30"/>
  <c r="CH65" i="30"/>
  <c r="CI65" i="30"/>
  <c r="CJ65" i="30"/>
  <c r="CK65" i="30"/>
  <c r="CL65" i="30"/>
  <c r="CM65" i="30"/>
  <c r="CN65" i="30"/>
  <c r="CO65" i="30"/>
  <c r="CP65" i="30"/>
  <c r="CQ65" i="30"/>
  <c r="CR65" i="30"/>
  <c r="CS65" i="30"/>
  <c r="CT65" i="30"/>
  <c r="CU65" i="30"/>
  <c r="CV65" i="30"/>
  <c r="CW65" i="30"/>
  <c r="CX65" i="30"/>
  <c r="CY65" i="30"/>
  <c r="CZ65" i="30"/>
  <c r="DA65" i="30"/>
  <c r="DB65" i="30"/>
  <c r="DC65" i="30"/>
  <c r="DD65" i="30"/>
  <c r="DE65" i="30"/>
  <c r="DF65" i="30"/>
  <c r="DG65" i="30"/>
  <c r="DH65" i="30"/>
  <c r="DI65" i="30"/>
  <c r="DJ65" i="30"/>
  <c r="DK65" i="30"/>
  <c r="DL65" i="30"/>
  <c r="DM65" i="30"/>
  <c r="DN65" i="30"/>
  <c r="DO65" i="30"/>
  <c r="DP65" i="30"/>
  <c r="DQ65" i="30"/>
  <c r="DR65" i="30"/>
  <c r="DS65" i="30"/>
  <c r="DT65" i="30"/>
  <c r="M66" i="30"/>
  <c r="N66" i="30"/>
  <c r="O66" i="30"/>
  <c r="P66" i="30"/>
  <c r="Q66" i="30"/>
  <c r="R66" i="30"/>
  <c r="S66" i="30"/>
  <c r="T66" i="30"/>
  <c r="U66" i="30"/>
  <c r="V66" i="30"/>
  <c r="W66" i="30"/>
  <c r="X66" i="30"/>
  <c r="Y66" i="30"/>
  <c r="Z66" i="30"/>
  <c r="AA66" i="30"/>
  <c r="AB66" i="30"/>
  <c r="AC66" i="30"/>
  <c r="AD66" i="30"/>
  <c r="AE66" i="30"/>
  <c r="AF66" i="30"/>
  <c r="AG66" i="30"/>
  <c r="AH66" i="30"/>
  <c r="AI66" i="30"/>
  <c r="AJ66" i="30"/>
  <c r="AK66" i="30"/>
  <c r="AL66" i="30"/>
  <c r="AM66" i="30"/>
  <c r="AN66" i="30"/>
  <c r="AO66" i="30"/>
  <c r="AP66" i="30"/>
  <c r="AQ66" i="30"/>
  <c r="AR66" i="30"/>
  <c r="AS66" i="30"/>
  <c r="AT66" i="30"/>
  <c r="AU66" i="30"/>
  <c r="AV66" i="30"/>
  <c r="AW66" i="30"/>
  <c r="AX66" i="30"/>
  <c r="AY66" i="30"/>
  <c r="AZ66" i="30"/>
  <c r="BA66" i="30"/>
  <c r="BB66" i="30"/>
  <c r="BC66" i="30"/>
  <c r="BD66" i="30"/>
  <c r="BE66" i="30"/>
  <c r="BF66" i="30"/>
  <c r="BG66" i="30"/>
  <c r="BH66" i="30"/>
  <c r="BI66" i="30"/>
  <c r="BJ66" i="30"/>
  <c r="BK66" i="30"/>
  <c r="BL66" i="30"/>
  <c r="BM66" i="30"/>
  <c r="BN66" i="30"/>
  <c r="BO66" i="30"/>
  <c r="BP66" i="30"/>
  <c r="BQ66" i="30"/>
  <c r="BR66" i="30"/>
  <c r="BS66" i="30"/>
  <c r="BT66" i="30"/>
  <c r="BU66" i="30"/>
  <c r="BV66" i="30"/>
  <c r="BW66" i="30"/>
  <c r="BX66" i="30"/>
  <c r="BY66" i="30"/>
  <c r="BZ66" i="30"/>
  <c r="CA66" i="30"/>
  <c r="CB66" i="30"/>
  <c r="CC66" i="30"/>
  <c r="CD66" i="30"/>
  <c r="CE66" i="30"/>
  <c r="CF66" i="30"/>
  <c r="CG66" i="30"/>
  <c r="CH66" i="30"/>
  <c r="CI66" i="30"/>
  <c r="CJ66" i="30"/>
  <c r="CK66" i="30"/>
  <c r="CL66" i="30"/>
  <c r="CM66" i="30"/>
  <c r="CN66" i="30"/>
  <c r="CO66" i="30"/>
  <c r="CP66" i="30"/>
  <c r="CQ66" i="30"/>
  <c r="CR66" i="30"/>
  <c r="CS66" i="30"/>
  <c r="CT66" i="30"/>
  <c r="CU66" i="30"/>
  <c r="CV66" i="30"/>
  <c r="CW66" i="30"/>
  <c r="CX66" i="30"/>
  <c r="CY66" i="30"/>
  <c r="CZ66" i="30"/>
  <c r="DA66" i="30"/>
  <c r="DB66" i="30"/>
  <c r="DC66" i="30"/>
  <c r="DD66" i="30"/>
  <c r="DE66" i="30"/>
  <c r="DF66" i="30"/>
  <c r="DG66" i="30"/>
  <c r="DH66" i="30"/>
  <c r="DI66" i="30"/>
  <c r="DJ66" i="30"/>
  <c r="DK66" i="30"/>
  <c r="DL66" i="30"/>
  <c r="DM66" i="30"/>
  <c r="DN66" i="30"/>
  <c r="DO66" i="30"/>
  <c r="DP66" i="30"/>
  <c r="DQ66" i="30"/>
  <c r="DR66" i="30"/>
  <c r="DS66" i="30"/>
  <c r="DT66" i="30"/>
  <c r="M67" i="30"/>
  <c r="N67" i="30"/>
  <c r="O67" i="30"/>
  <c r="P67" i="30"/>
  <c r="Q67" i="30"/>
  <c r="R67" i="30"/>
  <c r="S67" i="30"/>
  <c r="T67" i="30"/>
  <c r="U67" i="30"/>
  <c r="V67" i="30"/>
  <c r="W67" i="30"/>
  <c r="X67" i="30"/>
  <c r="Y67" i="30"/>
  <c r="Z67" i="30"/>
  <c r="AA67" i="30"/>
  <c r="AB67" i="30"/>
  <c r="AC67" i="30"/>
  <c r="AD67" i="30"/>
  <c r="AE67" i="30"/>
  <c r="AF67" i="30"/>
  <c r="AG67" i="30"/>
  <c r="AH67" i="30"/>
  <c r="AI67" i="30"/>
  <c r="AJ67" i="30"/>
  <c r="AK67" i="30"/>
  <c r="AL67" i="30"/>
  <c r="AM67" i="30"/>
  <c r="AN67" i="30"/>
  <c r="AO67" i="30"/>
  <c r="AP67" i="30"/>
  <c r="AQ67" i="30"/>
  <c r="AR67" i="30"/>
  <c r="AS67" i="30"/>
  <c r="AT67" i="30"/>
  <c r="AU67" i="30"/>
  <c r="AV67" i="30"/>
  <c r="AW67" i="30"/>
  <c r="AX67" i="30"/>
  <c r="AY67" i="30"/>
  <c r="AZ67" i="30"/>
  <c r="BA67" i="30"/>
  <c r="BB67" i="30"/>
  <c r="BC67" i="30"/>
  <c r="BD67" i="30"/>
  <c r="BE67" i="30"/>
  <c r="BF67" i="30"/>
  <c r="BG67" i="30"/>
  <c r="BH67" i="30"/>
  <c r="BI67" i="30"/>
  <c r="BJ67" i="30"/>
  <c r="BK67" i="30"/>
  <c r="BL67" i="30"/>
  <c r="BM67" i="30"/>
  <c r="BN67" i="30"/>
  <c r="BO67" i="30"/>
  <c r="BP67" i="30"/>
  <c r="BQ67" i="30"/>
  <c r="BR67" i="30"/>
  <c r="BS67" i="30"/>
  <c r="BT67" i="30"/>
  <c r="BU67" i="30"/>
  <c r="BV67" i="30"/>
  <c r="BW67" i="30"/>
  <c r="BX67" i="30"/>
  <c r="BY67" i="30"/>
  <c r="BZ67" i="30"/>
  <c r="CA67" i="30"/>
  <c r="CB67" i="30"/>
  <c r="CC67" i="30"/>
  <c r="CD67" i="30"/>
  <c r="CE67" i="30"/>
  <c r="CF67" i="30"/>
  <c r="CG67" i="30"/>
  <c r="CH67" i="30"/>
  <c r="CI67" i="30"/>
  <c r="CJ67" i="30"/>
  <c r="CK67" i="30"/>
  <c r="CL67" i="30"/>
  <c r="CM67" i="30"/>
  <c r="CN67" i="30"/>
  <c r="CO67" i="30"/>
  <c r="CP67" i="30"/>
  <c r="CQ67" i="30"/>
  <c r="CR67" i="30"/>
  <c r="CS67" i="30"/>
  <c r="CT67" i="30"/>
  <c r="CU67" i="30"/>
  <c r="CV67" i="30"/>
  <c r="CW67" i="30"/>
  <c r="CX67" i="30"/>
  <c r="CY67" i="30"/>
  <c r="CZ67" i="30"/>
  <c r="DA67" i="30"/>
  <c r="DB67" i="30"/>
  <c r="DC67" i="30"/>
  <c r="DD67" i="30"/>
  <c r="DE67" i="30"/>
  <c r="DF67" i="30"/>
  <c r="DG67" i="30"/>
  <c r="DH67" i="30"/>
  <c r="DI67" i="30"/>
  <c r="DJ67" i="30"/>
  <c r="DK67" i="30"/>
  <c r="DL67" i="30"/>
  <c r="DM67" i="30"/>
  <c r="DN67" i="30"/>
  <c r="DO67" i="30"/>
  <c r="DP67" i="30"/>
  <c r="DQ67" i="30"/>
  <c r="DR67" i="30"/>
  <c r="DS67" i="30"/>
  <c r="DT67" i="30"/>
  <c r="M68" i="30"/>
  <c r="N68" i="30"/>
  <c r="O68" i="30"/>
  <c r="P68" i="30"/>
  <c r="Q68" i="30"/>
  <c r="R68" i="30"/>
  <c r="S68" i="30"/>
  <c r="T68" i="30"/>
  <c r="U68" i="30"/>
  <c r="V68" i="30"/>
  <c r="W68" i="30"/>
  <c r="X68" i="30"/>
  <c r="Y68" i="30"/>
  <c r="Z68" i="30"/>
  <c r="AA68" i="30"/>
  <c r="AB68" i="30"/>
  <c r="AC68" i="30"/>
  <c r="AD68" i="30"/>
  <c r="AE68" i="30"/>
  <c r="AF68" i="30"/>
  <c r="AG68" i="30"/>
  <c r="AH68" i="30"/>
  <c r="AI68" i="30"/>
  <c r="AJ68" i="30"/>
  <c r="AK68" i="30"/>
  <c r="AL68" i="30"/>
  <c r="AM68" i="30"/>
  <c r="AN68" i="30"/>
  <c r="AO68" i="30"/>
  <c r="AP68" i="30"/>
  <c r="AQ68" i="30"/>
  <c r="AR68" i="30"/>
  <c r="AS68" i="30"/>
  <c r="AT68" i="30"/>
  <c r="AU68" i="30"/>
  <c r="AV68" i="30"/>
  <c r="AW68" i="30"/>
  <c r="AX68" i="30"/>
  <c r="AY68" i="30"/>
  <c r="AZ68" i="30"/>
  <c r="BA68" i="30"/>
  <c r="BB68" i="30"/>
  <c r="BC68" i="30"/>
  <c r="BD68" i="30"/>
  <c r="BE68" i="30"/>
  <c r="BF68" i="30"/>
  <c r="BG68" i="30"/>
  <c r="BH68" i="30"/>
  <c r="BI68" i="30"/>
  <c r="BJ68" i="30"/>
  <c r="BK68" i="30"/>
  <c r="BL68" i="30"/>
  <c r="BM68" i="30"/>
  <c r="BN68" i="30"/>
  <c r="BO68" i="30"/>
  <c r="BP68" i="30"/>
  <c r="BQ68" i="30"/>
  <c r="BR68" i="30"/>
  <c r="BS68" i="30"/>
  <c r="BT68" i="30"/>
  <c r="BU68" i="30"/>
  <c r="BV68" i="30"/>
  <c r="BW68" i="30"/>
  <c r="BX68" i="30"/>
  <c r="BY68" i="30"/>
  <c r="BZ68" i="30"/>
  <c r="CA68" i="30"/>
  <c r="CB68" i="30"/>
  <c r="CC68" i="30"/>
  <c r="CD68" i="30"/>
  <c r="CE68" i="30"/>
  <c r="CF68" i="30"/>
  <c r="CG68" i="30"/>
  <c r="CH68" i="30"/>
  <c r="CI68" i="30"/>
  <c r="CJ68" i="30"/>
  <c r="CK68" i="30"/>
  <c r="CL68" i="30"/>
  <c r="CM68" i="30"/>
  <c r="CN68" i="30"/>
  <c r="CO68" i="30"/>
  <c r="CP68" i="30"/>
  <c r="CQ68" i="30"/>
  <c r="CR68" i="30"/>
  <c r="CS68" i="30"/>
  <c r="CT68" i="30"/>
  <c r="CU68" i="30"/>
  <c r="CV68" i="30"/>
  <c r="CW68" i="30"/>
  <c r="CX68" i="30"/>
  <c r="CY68" i="30"/>
  <c r="CZ68" i="30"/>
  <c r="DA68" i="30"/>
  <c r="DB68" i="30"/>
  <c r="DC68" i="30"/>
  <c r="DD68" i="30"/>
  <c r="DE68" i="30"/>
  <c r="DF68" i="30"/>
  <c r="DG68" i="30"/>
  <c r="DH68" i="30"/>
  <c r="DI68" i="30"/>
  <c r="DJ68" i="30"/>
  <c r="DK68" i="30"/>
  <c r="DL68" i="30"/>
  <c r="DM68" i="30"/>
  <c r="DN68" i="30"/>
  <c r="DO68" i="30"/>
  <c r="DP68" i="30"/>
  <c r="DQ68" i="30"/>
  <c r="DR68" i="30"/>
  <c r="DS68" i="30"/>
  <c r="DT68" i="30"/>
  <c r="M69" i="30"/>
  <c r="N69" i="30"/>
  <c r="O69" i="30"/>
  <c r="P69" i="30"/>
  <c r="Q69" i="30"/>
  <c r="R69" i="30"/>
  <c r="S69" i="30"/>
  <c r="T69" i="30"/>
  <c r="U69" i="30"/>
  <c r="V69" i="30"/>
  <c r="W69" i="30"/>
  <c r="X69" i="30"/>
  <c r="Y69" i="30"/>
  <c r="Z69" i="30"/>
  <c r="AA69" i="30"/>
  <c r="AB69" i="30"/>
  <c r="AC69" i="30"/>
  <c r="AD69" i="30"/>
  <c r="AE69" i="30"/>
  <c r="AF69" i="30"/>
  <c r="AG69" i="30"/>
  <c r="AH69" i="30"/>
  <c r="AI69" i="30"/>
  <c r="AJ69" i="30"/>
  <c r="AK69" i="30"/>
  <c r="AL69" i="30"/>
  <c r="AM69" i="30"/>
  <c r="AN69" i="30"/>
  <c r="AO69" i="30"/>
  <c r="AP69" i="30"/>
  <c r="AQ69" i="30"/>
  <c r="AR69" i="30"/>
  <c r="AS69" i="30"/>
  <c r="AT69" i="30"/>
  <c r="AU69" i="30"/>
  <c r="AV69" i="30"/>
  <c r="AW69" i="30"/>
  <c r="AX69" i="30"/>
  <c r="AY69" i="30"/>
  <c r="AZ69" i="30"/>
  <c r="BA69" i="30"/>
  <c r="BB69" i="30"/>
  <c r="BC69" i="30"/>
  <c r="BD69" i="30"/>
  <c r="BE69" i="30"/>
  <c r="BF69" i="30"/>
  <c r="BG69" i="30"/>
  <c r="BH69" i="30"/>
  <c r="BI69" i="30"/>
  <c r="BJ69" i="30"/>
  <c r="BK69" i="30"/>
  <c r="BL69" i="30"/>
  <c r="BM69" i="30"/>
  <c r="BN69" i="30"/>
  <c r="BO69" i="30"/>
  <c r="BP69" i="30"/>
  <c r="BQ69" i="30"/>
  <c r="BR69" i="30"/>
  <c r="BS69" i="30"/>
  <c r="BT69" i="30"/>
  <c r="BU69" i="30"/>
  <c r="BV69" i="30"/>
  <c r="BW69" i="30"/>
  <c r="BX69" i="30"/>
  <c r="BY69" i="30"/>
  <c r="BZ69" i="30"/>
  <c r="CA69" i="30"/>
  <c r="CB69" i="30"/>
  <c r="CC69" i="30"/>
  <c r="CD69" i="30"/>
  <c r="CE69" i="30"/>
  <c r="CF69" i="30"/>
  <c r="CG69" i="30"/>
  <c r="CH69" i="30"/>
  <c r="CI69" i="30"/>
  <c r="CJ69" i="30"/>
  <c r="CK69" i="30"/>
  <c r="CL69" i="30"/>
  <c r="CM69" i="30"/>
  <c r="CN69" i="30"/>
  <c r="CO69" i="30"/>
  <c r="CP69" i="30"/>
  <c r="CQ69" i="30"/>
  <c r="CR69" i="30"/>
  <c r="CS69" i="30"/>
  <c r="CT69" i="30"/>
  <c r="CU69" i="30"/>
  <c r="CV69" i="30"/>
  <c r="CW69" i="30"/>
  <c r="CX69" i="30"/>
  <c r="CY69" i="30"/>
  <c r="CZ69" i="30"/>
  <c r="DA69" i="30"/>
  <c r="DB69" i="30"/>
  <c r="DC69" i="30"/>
  <c r="DD69" i="30"/>
  <c r="DE69" i="30"/>
  <c r="DF69" i="30"/>
  <c r="DG69" i="30"/>
  <c r="DH69" i="30"/>
  <c r="DI69" i="30"/>
  <c r="DJ69" i="30"/>
  <c r="DK69" i="30"/>
  <c r="DL69" i="30"/>
  <c r="DM69" i="30"/>
  <c r="DN69" i="30"/>
  <c r="DO69" i="30"/>
  <c r="DP69" i="30"/>
  <c r="DQ69" i="30"/>
  <c r="DR69" i="30"/>
  <c r="DS69" i="30"/>
  <c r="DT69" i="30"/>
  <c r="M70" i="30"/>
  <c r="N70" i="30"/>
  <c r="O70" i="30"/>
  <c r="P70" i="30"/>
  <c r="Q70" i="30"/>
  <c r="R70" i="30"/>
  <c r="S70" i="30"/>
  <c r="T70" i="30"/>
  <c r="U70" i="30"/>
  <c r="V70" i="30"/>
  <c r="W70" i="30"/>
  <c r="X70" i="30"/>
  <c r="Y70" i="30"/>
  <c r="Z70" i="30"/>
  <c r="AA70" i="30"/>
  <c r="AB70" i="30"/>
  <c r="AC70" i="30"/>
  <c r="AD70" i="30"/>
  <c r="AE70" i="30"/>
  <c r="AF70" i="30"/>
  <c r="AG70" i="30"/>
  <c r="AH70" i="30"/>
  <c r="AI70" i="30"/>
  <c r="AJ70" i="30"/>
  <c r="AK70" i="30"/>
  <c r="AL70" i="30"/>
  <c r="AM70" i="30"/>
  <c r="AN70" i="30"/>
  <c r="AO70" i="30"/>
  <c r="AP70" i="30"/>
  <c r="AQ70" i="30"/>
  <c r="AR70" i="30"/>
  <c r="AS70" i="30"/>
  <c r="AT70" i="30"/>
  <c r="AU70" i="30"/>
  <c r="AV70" i="30"/>
  <c r="AW70" i="30"/>
  <c r="AX70" i="30"/>
  <c r="AY70" i="30"/>
  <c r="AZ70" i="30"/>
  <c r="BA70" i="30"/>
  <c r="BB70" i="30"/>
  <c r="BC70" i="30"/>
  <c r="BD70" i="30"/>
  <c r="BE70" i="30"/>
  <c r="BF70" i="30"/>
  <c r="BG70" i="30"/>
  <c r="BH70" i="30"/>
  <c r="BI70" i="30"/>
  <c r="BJ70" i="30"/>
  <c r="BK70" i="30"/>
  <c r="BL70" i="30"/>
  <c r="BM70" i="30"/>
  <c r="BN70" i="30"/>
  <c r="BO70" i="30"/>
  <c r="BP70" i="30"/>
  <c r="BQ70" i="30"/>
  <c r="BR70" i="30"/>
  <c r="BS70" i="30"/>
  <c r="BT70" i="30"/>
  <c r="BU70" i="30"/>
  <c r="BV70" i="30"/>
  <c r="BW70" i="30"/>
  <c r="BX70" i="30"/>
  <c r="BY70" i="30"/>
  <c r="BZ70" i="30"/>
  <c r="CA70" i="30"/>
  <c r="CB70" i="30"/>
  <c r="CC70" i="30"/>
  <c r="CD70" i="30"/>
  <c r="CE70" i="30"/>
  <c r="CF70" i="30"/>
  <c r="CG70" i="30"/>
  <c r="CH70" i="30"/>
  <c r="CI70" i="30"/>
  <c r="CJ70" i="30"/>
  <c r="CK70" i="30"/>
  <c r="CL70" i="30"/>
  <c r="CM70" i="30"/>
  <c r="CN70" i="30"/>
  <c r="CO70" i="30"/>
  <c r="CP70" i="30"/>
  <c r="CQ70" i="30"/>
  <c r="CR70" i="30"/>
  <c r="CS70" i="30"/>
  <c r="CT70" i="30"/>
  <c r="CU70" i="30"/>
  <c r="CV70" i="30"/>
  <c r="CW70" i="30"/>
  <c r="CX70" i="30"/>
  <c r="CY70" i="30"/>
  <c r="CZ70" i="30"/>
  <c r="DA70" i="30"/>
  <c r="DB70" i="30"/>
  <c r="DC70" i="30"/>
  <c r="DD70" i="30"/>
  <c r="DE70" i="30"/>
  <c r="DF70" i="30"/>
  <c r="DG70" i="30"/>
  <c r="DH70" i="30"/>
  <c r="DI70" i="30"/>
  <c r="DJ70" i="30"/>
  <c r="DK70" i="30"/>
  <c r="DL70" i="30"/>
  <c r="DM70" i="30"/>
  <c r="DN70" i="30"/>
  <c r="DO70" i="30"/>
  <c r="DP70" i="30"/>
  <c r="DQ70" i="30"/>
  <c r="DR70" i="30"/>
  <c r="DS70" i="30"/>
  <c r="DT70" i="30"/>
  <c r="M71" i="30"/>
  <c r="N71" i="30"/>
  <c r="O71" i="30"/>
  <c r="P71" i="30"/>
  <c r="Q71" i="30"/>
  <c r="R71" i="30"/>
  <c r="S71" i="30"/>
  <c r="T71" i="30"/>
  <c r="U71" i="30"/>
  <c r="V71" i="30"/>
  <c r="W71" i="30"/>
  <c r="T9" i="41" s="1"/>
  <c r="X71" i="30"/>
  <c r="Y71" i="30"/>
  <c r="Z71" i="30"/>
  <c r="AA71" i="30"/>
  <c r="AB71" i="30"/>
  <c r="AC71" i="30"/>
  <c r="AD71" i="30"/>
  <c r="AE71" i="30"/>
  <c r="AF71" i="30"/>
  <c r="AG71" i="30"/>
  <c r="AH71" i="30"/>
  <c r="AI71" i="30"/>
  <c r="AJ71" i="30"/>
  <c r="AK71" i="30"/>
  <c r="AL71" i="30"/>
  <c r="AM71" i="30"/>
  <c r="AN71" i="30"/>
  <c r="AK9" i="41" s="1"/>
  <c r="AO71" i="30"/>
  <c r="AP71" i="30"/>
  <c r="AQ71" i="30"/>
  <c r="AR71" i="30"/>
  <c r="AS71" i="30"/>
  <c r="AT71" i="30"/>
  <c r="AU71" i="30"/>
  <c r="AV71" i="30"/>
  <c r="AW71" i="30"/>
  <c r="AX71" i="30"/>
  <c r="AY71" i="30"/>
  <c r="AZ71" i="30"/>
  <c r="BA71" i="30"/>
  <c r="BB71" i="30"/>
  <c r="BC71" i="30"/>
  <c r="BD71" i="30"/>
  <c r="BE71" i="30"/>
  <c r="BF71" i="30"/>
  <c r="BG71" i="30"/>
  <c r="BH71" i="30"/>
  <c r="BI71" i="30"/>
  <c r="BJ71" i="30"/>
  <c r="BK71" i="30"/>
  <c r="BL71" i="30"/>
  <c r="BM71" i="30"/>
  <c r="BN71" i="30"/>
  <c r="BO71" i="30"/>
  <c r="BP71" i="30"/>
  <c r="BQ71" i="30"/>
  <c r="BR71" i="30"/>
  <c r="BS71" i="30"/>
  <c r="BT71" i="30"/>
  <c r="BQ9" i="41" s="1"/>
  <c r="BU71" i="30"/>
  <c r="BV71" i="30"/>
  <c r="BW71" i="30"/>
  <c r="BX71" i="30"/>
  <c r="BY71" i="30"/>
  <c r="BZ71" i="30"/>
  <c r="CA71" i="30"/>
  <c r="CB71" i="30"/>
  <c r="CC71" i="30"/>
  <c r="CD71" i="30"/>
  <c r="CE71" i="30"/>
  <c r="CF71" i="30"/>
  <c r="CG71" i="30"/>
  <c r="CH71" i="30"/>
  <c r="CI71" i="30"/>
  <c r="CF9" i="41" s="1"/>
  <c r="CJ71" i="30"/>
  <c r="CK71" i="30"/>
  <c r="CL71" i="30"/>
  <c r="CM71" i="30"/>
  <c r="CN71" i="30"/>
  <c r="CO71" i="30"/>
  <c r="CP71" i="30"/>
  <c r="CQ71" i="30"/>
  <c r="CR71" i="30"/>
  <c r="CS71" i="30"/>
  <c r="CT71" i="30"/>
  <c r="CU71" i="30"/>
  <c r="CV71" i="30"/>
  <c r="CW71" i="30"/>
  <c r="CX71" i="30"/>
  <c r="CY71" i="30"/>
  <c r="CZ71" i="30"/>
  <c r="CW9" i="41" s="1"/>
  <c r="DA71" i="30"/>
  <c r="DB71" i="30"/>
  <c r="DC71" i="30"/>
  <c r="DD71" i="30"/>
  <c r="DE71" i="30"/>
  <c r="DF71" i="30"/>
  <c r="DG71" i="30"/>
  <c r="DH71" i="30"/>
  <c r="DI71" i="30"/>
  <c r="DJ71" i="30"/>
  <c r="DK71" i="30"/>
  <c r="DL71" i="30"/>
  <c r="DM71" i="30"/>
  <c r="DN71" i="30"/>
  <c r="DO71" i="30"/>
  <c r="DP71" i="30"/>
  <c r="DQ71" i="30"/>
  <c r="DR71" i="30"/>
  <c r="DS71" i="30"/>
  <c r="DT71" i="30"/>
  <c r="M72" i="30"/>
  <c r="N72" i="30"/>
  <c r="O72" i="30"/>
  <c r="P72" i="30"/>
  <c r="Q72" i="30"/>
  <c r="R72" i="30"/>
  <c r="S72" i="30"/>
  <c r="T72" i="30"/>
  <c r="U72" i="30"/>
  <c r="V72" i="30"/>
  <c r="W72" i="30"/>
  <c r="X72" i="30"/>
  <c r="Y72" i="30"/>
  <c r="Z72" i="30"/>
  <c r="AA72" i="30"/>
  <c r="AB72" i="30"/>
  <c r="AC72" i="30"/>
  <c r="AD72" i="30"/>
  <c r="AE72" i="30"/>
  <c r="AF72" i="30"/>
  <c r="AG72" i="30"/>
  <c r="AH72" i="30"/>
  <c r="AI72" i="30"/>
  <c r="AJ72" i="30"/>
  <c r="AK72" i="30"/>
  <c r="AL72" i="30"/>
  <c r="AM72" i="30"/>
  <c r="AN72" i="30"/>
  <c r="AO72" i="30"/>
  <c r="AP72" i="30"/>
  <c r="AQ72" i="30"/>
  <c r="AR72" i="30"/>
  <c r="AS72" i="30"/>
  <c r="AT72" i="30"/>
  <c r="AU72" i="30"/>
  <c r="AV72" i="30"/>
  <c r="AW72" i="30"/>
  <c r="AX72" i="30"/>
  <c r="AY72" i="30"/>
  <c r="AZ72" i="30"/>
  <c r="BA72" i="30"/>
  <c r="BB72" i="30"/>
  <c r="BC72" i="30"/>
  <c r="BD72" i="30"/>
  <c r="BE72" i="30"/>
  <c r="BF72" i="30"/>
  <c r="BG72" i="30"/>
  <c r="BH72" i="30"/>
  <c r="BI72" i="30"/>
  <c r="BJ72" i="30"/>
  <c r="BK72" i="30"/>
  <c r="BL72" i="30"/>
  <c r="BM72" i="30"/>
  <c r="BN72" i="30"/>
  <c r="BO72" i="30"/>
  <c r="BP72" i="30"/>
  <c r="BQ72" i="30"/>
  <c r="BR72" i="30"/>
  <c r="BS72" i="30"/>
  <c r="BT72" i="30"/>
  <c r="BU72" i="30"/>
  <c r="BV72" i="30"/>
  <c r="BW72" i="30"/>
  <c r="BX72" i="30"/>
  <c r="BY72" i="30"/>
  <c r="BZ72" i="30"/>
  <c r="CA72" i="30"/>
  <c r="CB72" i="30"/>
  <c r="CC72" i="30"/>
  <c r="CD72" i="30"/>
  <c r="CE72" i="30"/>
  <c r="CF72" i="30"/>
  <c r="CG72" i="30"/>
  <c r="CH72" i="30"/>
  <c r="CI72" i="30"/>
  <c r="CJ72" i="30"/>
  <c r="CK72" i="30"/>
  <c r="CL72" i="30"/>
  <c r="CM72" i="30"/>
  <c r="CN72" i="30"/>
  <c r="CO72" i="30"/>
  <c r="CP72" i="30"/>
  <c r="CQ72" i="30"/>
  <c r="CR72" i="30"/>
  <c r="CS72" i="30"/>
  <c r="CT72" i="30"/>
  <c r="CU72" i="30"/>
  <c r="CV72" i="30"/>
  <c r="CW72" i="30"/>
  <c r="CX72" i="30"/>
  <c r="CY72" i="30"/>
  <c r="CZ72" i="30"/>
  <c r="DA72" i="30"/>
  <c r="DB72" i="30"/>
  <c r="DC72" i="30"/>
  <c r="DD72" i="30"/>
  <c r="DE72" i="30"/>
  <c r="DF72" i="30"/>
  <c r="DG72" i="30"/>
  <c r="DH72" i="30"/>
  <c r="DI72" i="30"/>
  <c r="DJ72" i="30"/>
  <c r="DK72" i="30"/>
  <c r="DL72" i="30"/>
  <c r="DM72" i="30"/>
  <c r="DN72" i="30"/>
  <c r="DO72" i="30"/>
  <c r="DP72" i="30"/>
  <c r="DQ72" i="30"/>
  <c r="DR72" i="30"/>
  <c r="DS72" i="30"/>
  <c r="DT72" i="30"/>
  <c r="M73" i="30"/>
  <c r="N73" i="30"/>
  <c r="O73" i="30"/>
  <c r="P73" i="30"/>
  <c r="Q73" i="30"/>
  <c r="R73" i="30"/>
  <c r="S73" i="30"/>
  <c r="T73" i="30"/>
  <c r="U73" i="30"/>
  <c r="V73" i="30"/>
  <c r="W73" i="30"/>
  <c r="X73" i="30"/>
  <c r="Y73" i="30"/>
  <c r="Z73" i="30"/>
  <c r="AA73" i="30"/>
  <c r="AB73" i="30"/>
  <c r="AC73" i="30"/>
  <c r="AD73" i="30"/>
  <c r="AE73" i="30"/>
  <c r="AF73" i="30"/>
  <c r="AG73" i="30"/>
  <c r="AH73" i="30"/>
  <c r="AI73" i="30"/>
  <c r="AJ73" i="30"/>
  <c r="AK73" i="30"/>
  <c r="AL73" i="30"/>
  <c r="AM73" i="30"/>
  <c r="AN73" i="30"/>
  <c r="AO73" i="30"/>
  <c r="AP73" i="30"/>
  <c r="AQ73" i="30"/>
  <c r="AR73" i="30"/>
  <c r="AS73" i="30"/>
  <c r="AT73" i="30"/>
  <c r="AU73" i="30"/>
  <c r="AV73" i="30"/>
  <c r="AW73" i="30"/>
  <c r="AX73" i="30"/>
  <c r="AY73" i="30"/>
  <c r="AZ73" i="30"/>
  <c r="BA73" i="30"/>
  <c r="BB73" i="30"/>
  <c r="BC73" i="30"/>
  <c r="BD73" i="30"/>
  <c r="BE73" i="30"/>
  <c r="BF73" i="30"/>
  <c r="BG73" i="30"/>
  <c r="BH73" i="30"/>
  <c r="BI73" i="30"/>
  <c r="BJ73" i="30"/>
  <c r="BK73" i="30"/>
  <c r="BL73" i="30"/>
  <c r="BM73" i="30"/>
  <c r="BN73" i="30"/>
  <c r="BO73" i="30"/>
  <c r="BP73" i="30"/>
  <c r="BQ73" i="30"/>
  <c r="BR73" i="30"/>
  <c r="BS73" i="30"/>
  <c r="BT73" i="30"/>
  <c r="BU73" i="30"/>
  <c r="BV73" i="30"/>
  <c r="BW73" i="30"/>
  <c r="BX73" i="30"/>
  <c r="BY73" i="30"/>
  <c r="BZ73" i="30"/>
  <c r="CA73" i="30"/>
  <c r="CB73" i="30"/>
  <c r="CC73" i="30"/>
  <c r="CD73" i="30"/>
  <c r="CE73" i="30"/>
  <c r="CF73" i="30"/>
  <c r="CG73" i="30"/>
  <c r="CH73" i="30"/>
  <c r="CI73" i="30"/>
  <c r="CJ73" i="30"/>
  <c r="CK73" i="30"/>
  <c r="CL73" i="30"/>
  <c r="CM73" i="30"/>
  <c r="CN73" i="30"/>
  <c r="CO73" i="30"/>
  <c r="CP73" i="30"/>
  <c r="CQ73" i="30"/>
  <c r="CR73" i="30"/>
  <c r="CS73" i="30"/>
  <c r="CT73" i="30"/>
  <c r="CU73" i="30"/>
  <c r="CV73" i="30"/>
  <c r="CW73" i="30"/>
  <c r="CX73" i="30"/>
  <c r="CY73" i="30"/>
  <c r="CZ73" i="30"/>
  <c r="DA73" i="30"/>
  <c r="DB73" i="30"/>
  <c r="DC73" i="30"/>
  <c r="DD73" i="30"/>
  <c r="DE73" i="30"/>
  <c r="DF73" i="30"/>
  <c r="DG73" i="30"/>
  <c r="DH73" i="30"/>
  <c r="DI73" i="30"/>
  <c r="DJ73" i="30"/>
  <c r="DK73" i="30"/>
  <c r="DL73" i="30"/>
  <c r="DM73" i="30"/>
  <c r="DN73" i="30"/>
  <c r="DO73" i="30"/>
  <c r="DP73" i="30"/>
  <c r="DQ73" i="30"/>
  <c r="DR73" i="30"/>
  <c r="DS73" i="30"/>
  <c r="DT73" i="30"/>
  <c r="M74" i="30"/>
  <c r="N74" i="30"/>
  <c r="O74" i="30"/>
  <c r="P74" i="30"/>
  <c r="Q74" i="30"/>
  <c r="R74" i="30"/>
  <c r="S74" i="30"/>
  <c r="T74" i="30"/>
  <c r="U74" i="30"/>
  <c r="V74" i="30"/>
  <c r="W74" i="30"/>
  <c r="X74" i="30"/>
  <c r="Y74" i="30"/>
  <c r="Z74" i="30"/>
  <c r="AA74" i="30"/>
  <c r="AB74" i="30"/>
  <c r="AC74" i="30"/>
  <c r="AD74" i="30"/>
  <c r="AE74" i="30"/>
  <c r="AF74" i="30"/>
  <c r="AG74" i="30"/>
  <c r="AH74" i="30"/>
  <c r="AI74" i="30"/>
  <c r="AJ74" i="30"/>
  <c r="AK74" i="30"/>
  <c r="AL74" i="30"/>
  <c r="AM74" i="30"/>
  <c r="AN74" i="30"/>
  <c r="AO74" i="30"/>
  <c r="AP74" i="30"/>
  <c r="AQ74" i="30"/>
  <c r="AR74" i="30"/>
  <c r="AS74" i="30"/>
  <c r="AT74" i="30"/>
  <c r="AU74" i="30"/>
  <c r="AV74" i="30"/>
  <c r="AW74" i="30"/>
  <c r="AX74" i="30"/>
  <c r="AY74" i="30"/>
  <c r="AZ74" i="30"/>
  <c r="BA74" i="30"/>
  <c r="BB74" i="30"/>
  <c r="BC74" i="30"/>
  <c r="BD74" i="30"/>
  <c r="BE74" i="30"/>
  <c r="BF74" i="30"/>
  <c r="BG74" i="30"/>
  <c r="BH74" i="30"/>
  <c r="BI74" i="30"/>
  <c r="BJ74" i="30"/>
  <c r="BK74" i="30"/>
  <c r="BL74" i="30"/>
  <c r="BM74" i="30"/>
  <c r="BN74" i="30"/>
  <c r="BO74" i="30"/>
  <c r="BP74" i="30"/>
  <c r="BQ74" i="30"/>
  <c r="BR74" i="30"/>
  <c r="BS74" i="30"/>
  <c r="BT74" i="30"/>
  <c r="BU74" i="30"/>
  <c r="BV74" i="30"/>
  <c r="BW74" i="30"/>
  <c r="BX74" i="30"/>
  <c r="BY74" i="30"/>
  <c r="BZ74" i="30"/>
  <c r="CA74" i="30"/>
  <c r="CB74" i="30"/>
  <c r="CC74" i="30"/>
  <c r="CD74" i="30"/>
  <c r="CE74" i="30"/>
  <c r="CF74" i="30"/>
  <c r="CG74" i="30"/>
  <c r="CH74" i="30"/>
  <c r="CI74" i="30"/>
  <c r="CJ74" i="30"/>
  <c r="CK74" i="30"/>
  <c r="CL74" i="30"/>
  <c r="CM74" i="30"/>
  <c r="CN74" i="30"/>
  <c r="CO74" i="30"/>
  <c r="CP74" i="30"/>
  <c r="CQ74" i="30"/>
  <c r="CR74" i="30"/>
  <c r="CS74" i="30"/>
  <c r="CT74" i="30"/>
  <c r="CU74" i="30"/>
  <c r="CV74" i="30"/>
  <c r="CW74" i="30"/>
  <c r="CX74" i="30"/>
  <c r="CY74" i="30"/>
  <c r="CZ74" i="30"/>
  <c r="DA74" i="30"/>
  <c r="DB74" i="30"/>
  <c r="DC74" i="30"/>
  <c r="DD74" i="30"/>
  <c r="DE74" i="30"/>
  <c r="DF74" i="30"/>
  <c r="DG74" i="30"/>
  <c r="DH74" i="30"/>
  <c r="DI74" i="30"/>
  <c r="DJ74" i="30"/>
  <c r="DK74" i="30"/>
  <c r="DL74" i="30"/>
  <c r="DM74" i="30"/>
  <c r="DN74" i="30"/>
  <c r="DO74" i="30"/>
  <c r="DP74" i="30"/>
  <c r="DQ74" i="30"/>
  <c r="DR74" i="30"/>
  <c r="DS74" i="30"/>
  <c r="DT74" i="30"/>
  <c r="M75" i="30"/>
  <c r="N75" i="30"/>
  <c r="O75" i="30"/>
  <c r="P75" i="30"/>
  <c r="Q75" i="30"/>
  <c r="R75" i="30"/>
  <c r="S75" i="30"/>
  <c r="T75" i="30"/>
  <c r="U75" i="30"/>
  <c r="V75" i="30"/>
  <c r="W75" i="30"/>
  <c r="X75" i="30"/>
  <c r="Y75" i="30"/>
  <c r="Z75" i="30"/>
  <c r="AA75" i="30"/>
  <c r="AB75" i="30"/>
  <c r="AC75" i="30"/>
  <c r="AD75" i="30"/>
  <c r="AE75" i="30"/>
  <c r="AF75" i="30"/>
  <c r="AG75" i="30"/>
  <c r="AH75" i="30"/>
  <c r="AI75" i="30"/>
  <c r="AJ75" i="30"/>
  <c r="AK75" i="30"/>
  <c r="AL75" i="30"/>
  <c r="AM75" i="30"/>
  <c r="AN75" i="30"/>
  <c r="AO75" i="30"/>
  <c r="AP75" i="30"/>
  <c r="AQ75" i="30"/>
  <c r="AR75" i="30"/>
  <c r="AS75" i="30"/>
  <c r="AT75" i="30"/>
  <c r="AU75" i="30"/>
  <c r="AV75" i="30"/>
  <c r="AW75" i="30"/>
  <c r="AX75" i="30"/>
  <c r="AY75" i="30"/>
  <c r="AZ75" i="30"/>
  <c r="BA75" i="30"/>
  <c r="BB75" i="30"/>
  <c r="BC75" i="30"/>
  <c r="BD75" i="30"/>
  <c r="BE75" i="30"/>
  <c r="BF75" i="30"/>
  <c r="BG75" i="30"/>
  <c r="BH75" i="30"/>
  <c r="BI75" i="30"/>
  <c r="BJ75" i="30"/>
  <c r="BK75" i="30"/>
  <c r="BL75" i="30"/>
  <c r="BM75" i="30"/>
  <c r="BN75" i="30"/>
  <c r="BO75" i="30"/>
  <c r="BP75" i="30"/>
  <c r="BQ75" i="30"/>
  <c r="BR75" i="30"/>
  <c r="BS75" i="30"/>
  <c r="BT75" i="30"/>
  <c r="BU75" i="30"/>
  <c r="BV75" i="30"/>
  <c r="BW75" i="30"/>
  <c r="BX75" i="30"/>
  <c r="BY75" i="30"/>
  <c r="BZ75" i="30"/>
  <c r="CA75" i="30"/>
  <c r="CB75" i="30"/>
  <c r="CC75" i="30"/>
  <c r="CD75" i="30"/>
  <c r="CE75" i="30"/>
  <c r="CF75" i="30"/>
  <c r="CG75" i="30"/>
  <c r="CH75" i="30"/>
  <c r="CI75" i="30"/>
  <c r="CJ75" i="30"/>
  <c r="CK75" i="30"/>
  <c r="CL75" i="30"/>
  <c r="CM75" i="30"/>
  <c r="CN75" i="30"/>
  <c r="CO75" i="30"/>
  <c r="CP75" i="30"/>
  <c r="CQ75" i="30"/>
  <c r="CR75" i="30"/>
  <c r="CS75" i="30"/>
  <c r="CT75" i="30"/>
  <c r="CU75" i="30"/>
  <c r="CV75" i="30"/>
  <c r="CW75" i="30"/>
  <c r="CX75" i="30"/>
  <c r="CY75" i="30"/>
  <c r="CZ75" i="30"/>
  <c r="DA75" i="30"/>
  <c r="DB75" i="30"/>
  <c r="DC75" i="30"/>
  <c r="DD75" i="30"/>
  <c r="DE75" i="30"/>
  <c r="DF75" i="30"/>
  <c r="DG75" i="30"/>
  <c r="DH75" i="30"/>
  <c r="DI75" i="30"/>
  <c r="DJ75" i="30"/>
  <c r="DK75" i="30"/>
  <c r="DL75" i="30"/>
  <c r="DM75" i="30"/>
  <c r="DN75" i="30"/>
  <c r="DO75" i="30"/>
  <c r="DP75" i="30"/>
  <c r="DQ75" i="30"/>
  <c r="DR75" i="30"/>
  <c r="DS75" i="30"/>
  <c r="DT75" i="30"/>
  <c r="M76" i="30"/>
  <c r="N76" i="30"/>
  <c r="O76" i="30"/>
  <c r="P76" i="30"/>
  <c r="Q76" i="30"/>
  <c r="R76" i="30"/>
  <c r="S76" i="30"/>
  <c r="T76" i="30"/>
  <c r="U76" i="30"/>
  <c r="V76" i="30"/>
  <c r="W76" i="30"/>
  <c r="X76" i="30"/>
  <c r="Y76" i="30"/>
  <c r="Z76" i="30"/>
  <c r="AA76" i="30"/>
  <c r="AB76" i="30"/>
  <c r="AC76" i="30"/>
  <c r="AD76" i="30"/>
  <c r="AE76" i="30"/>
  <c r="AF76" i="30"/>
  <c r="AG76" i="30"/>
  <c r="AH76" i="30"/>
  <c r="AI76" i="30"/>
  <c r="AJ76" i="30"/>
  <c r="AK76" i="30"/>
  <c r="AL76" i="30"/>
  <c r="AM76" i="30"/>
  <c r="AN76" i="30"/>
  <c r="AO76" i="30"/>
  <c r="AP76" i="30"/>
  <c r="AQ76" i="30"/>
  <c r="AR76" i="30"/>
  <c r="AS76" i="30"/>
  <c r="AT76" i="30"/>
  <c r="AU76" i="30"/>
  <c r="AV76" i="30"/>
  <c r="AW76" i="30"/>
  <c r="AX76" i="30"/>
  <c r="AY76" i="30"/>
  <c r="AZ76" i="30"/>
  <c r="BA76" i="30"/>
  <c r="BB76" i="30"/>
  <c r="BC76" i="30"/>
  <c r="BD76" i="30"/>
  <c r="BE76" i="30"/>
  <c r="BF76" i="30"/>
  <c r="BG76" i="30"/>
  <c r="BH76" i="30"/>
  <c r="BI76" i="30"/>
  <c r="BJ76" i="30"/>
  <c r="BK76" i="30"/>
  <c r="BL76" i="30"/>
  <c r="BM76" i="30"/>
  <c r="BN76" i="30"/>
  <c r="BO76" i="30"/>
  <c r="BP76" i="30"/>
  <c r="BQ76" i="30"/>
  <c r="BR76" i="30"/>
  <c r="BS76" i="30"/>
  <c r="BT76" i="30"/>
  <c r="BU76" i="30"/>
  <c r="BV76" i="30"/>
  <c r="BW76" i="30"/>
  <c r="BX76" i="30"/>
  <c r="BY76" i="30"/>
  <c r="BZ76" i="30"/>
  <c r="CA76" i="30"/>
  <c r="CB76" i="30"/>
  <c r="CC76" i="30"/>
  <c r="CD76" i="30"/>
  <c r="CE76" i="30"/>
  <c r="CF76" i="30"/>
  <c r="CG76" i="30"/>
  <c r="CH76" i="30"/>
  <c r="CI76" i="30"/>
  <c r="CJ76" i="30"/>
  <c r="CK76" i="30"/>
  <c r="CL76" i="30"/>
  <c r="CM76" i="30"/>
  <c r="CN76" i="30"/>
  <c r="CO76" i="30"/>
  <c r="CP76" i="30"/>
  <c r="CQ76" i="30"/>
  <c r="CR76" i="30"/>
  <c r="CS76" i="30"/>
  <c r="CT76" i="30"/>
  <c r="CU76" i="30"/>
  <c r="CV76" i="30"/>
  <c r="CW76" i="30"/>
  <c r="CX76" i="30"/>
  <c r="CY76" i="30"/>
  <c r="CZ76" i="30"/>
  <c r="DA76" i="30"/>
  <c r="DB76" i="30"/>
  <c r="DC76" i="30"/>
  <c r="DD76" i="30"/>
  <c r="DE76" i="30"/>
  <c r="DF76" i="30"/>
  <c r="DG76" i="30"/>
  <c r="DH76" i="30"/>
  <c r="DI76" i="30"/>
  <c r="DJ76" i="30"/>
  <c r="DK76" i="30"/>
  <c r="DL76" i="30"/>
  <c r="DM76" i="30"/>
  <c r="DN76" i="30"/>
  <c r="DO76" i="30"/>
  <c r="DP76" i="30"/>
  <c r="DQ76" i="30"/>
  <c r="DR76" i="30"/>
  <c r="DS76" i="30"/>
  <c r="DT76" i="30"/>
  <c r="M77" i="30"/>
  <c r="N77" i="30"/>
  <c r="O77" i="30"/>
  <c r="P77" i="30"/>
  <c r="Q77" i="30"/>
  <c r="R77" i="30"/>
  <c r="S77" i="30"/>
  <c r="T77" i="30"/>
  <c r="U77" i="30"/>
  <c r="V77" i="30"/>
  <c r="W77" i="30"/>
  <c r="X77" i="30"/>
  <c r="Y77" i="30"/>
  <c r="Z77" i="30"/>
  <c r="AA77" i="30"/>
  <c r="AB77" i="30"/>
  <c r="AC77" i="30"/>
  <c r="AD77" i="30"/>
  <c r="AE77" i="30"/>
  <c r="AF77" i="30"/>
  <c r="AG77" i="30"/>
  <c r="AH77" i="30"/>
  <c r="AI77" i="30"/>
  <c r="AJ77" i="30"/>
  <c r="AK77" i="30"/>
  <c r="AL77" i="30"/>
  <c r="AM77" i="30"/>
  <c r="AN77" i="30"/>
  <c r="AO77" i="30"/>
  <c r="AP77" i="30"/>
  <c r="AQ77" i="30"/>
  <c r="AR77" i="30"/>
  <c r="AS77" i="30"/>
  <c r="AT77" i="30"/>
  <c r="AU77" i="30"/>
  <c r="AV77" i="30"/>
  <c r="AW77" i="30"/>
  <c r="AX77" i="30"/>
  <c r="AY77" i="30"/>
  <c r="AZ77" i="30"/>
  <c r="BA77" i="30"/>
  <c r="BB77" i="30"/>
  <c r="BC77" i="30"/>
  <c r="BD77" i="30"/>
  <c r="BE77" i="30"/>
  <c r="BF77" i="30"/>
  <c r="BG77" i="30"/>
  <c r="BH77" i="30"/>
  <c r="BI77" i="30"/>
  <c r="BJ77" i="30"/>
  <c r="BK77" i="30"/>
  <c r="BL77" i="30"/>
  <c r="BM77" i="30"/>
  <c r="BN77" i="30"/>
  <c r="BO77" i="30"/>
  <c r="BP77" i="30"/>
  <c r="BQ77" i="30"/>
  <c r="BR77" i="30"/>
  <c r="BS77" i="30"/>
  <c r="BT77" i="30"/>
  <c r="BU77" i="30"/>
  <c r="BV77" i="30"/>
  <c r="BW77" i="30"/>
  <c r="BX77" i="30"/>
  <c r="BY77" i="30"/>
  <c r="BZ77" i="30"/>
  <c r="CA77" i="30"/>
  <c r="CB77" i="30"/>
  <c r="CC77" i="30"/>
  <c r="CD77" i="30"/>
  <c r="CE77" i="30"/>
  <c r="CF77" i="30"/>
  <c r="CG77" i="30"/>
  <c r="CH77" i="30"/>
  <c r="CI77" i="30"/>
  <c r="CJ77" i="30"/>
  <c r="CK77" i="30"/>
  <c r="CL77" i="30"/>
  <c r="CM77" i="30"/>
  <c r="CN77" i="30"/>
  <c r="CO77" i="30"/>
  <c r="CP77" i="30"/>
  <c r="CQ77" i="30"/>
  <c r="CR77" i="30"/>
  <c r="CS77" i="30"/>
  <c r="CT77" i="30"/>
  <c r="CU77" i="30"/>
  <c r="CV77" i="30"/>
  <c r="CW77" i="30"/>
  <c r="CX77" i="30"/>
  <c r="CY77" i="30"/>
  <c r="CZ77" i="30"/>
  <c r="DA77" i="30"/>
  <c r="DB77" i="30"/>
  <c r="DC77" i="30"/>
  <c r="DD77" i="30"/>
  <c r="DE77" i="30"/>
  <c r="DF77" i="30"/>
  <c r="DG77" i="30"/>
  <c r="DH77" i="30"/>
  <c r="DI77" i="30"/>
  <c r="DJ77" i="30"/>
  <c r="DK77" i="30"/>
  <c r="DL77" i="30"/>
  <c r="DM77" i="30"/>
  <c r="DN77" i="30"/>
  <c r="DO77" i="30"/>
  <c r="DP77" i="30"/>
  <c r="DQ77" i="30"/>
  <c r="DR77" i="30"/>
  <c r="DS77" i="30"/>
  <c r="DT77" i="30"/>
  <c r="M78" i="30"/>
  <c r="N78" i="30"/>
  <c r="O78" i="30"/>
  <c r="P78" i="30"/>
  <c r="Q78" i="30"/>
  <c r="R78" i="30"/>
  <c r="S78" i="30"/>
  <c r="T78" i="30"/>
  <c r="U78" i="30"/>
  <c r="V78" i="30"/>
  <c r="W78" i="30"/>
  <c r="X78" i="30"/>
  <c r="Y78" i="30"/>
  <c r="Z78" i="30"/>
  <c r="AA78" i="30"/>
  <c r="AB78" i="30"/>
  <c r="AC78" i="30"/>
  <c r="AD78" i="30"/>
  <c r="AE78" i="30"/>
  <c r="AF78" i="30"/>
  <c r="AG78" i="30"/>
  <c r="AH78" i="30"/>
  <c r="AI78" i="30"/>
  <c r="AJ78" i="30"/>
  <c r="AK78" i="30"/>
  <c r="AL78" i="30"/>
  <c r="AM78" i="30"/>
  <c r="AN78" i="30"/>
  <c r="AO78" i="30"/>
  <c r="AP78" i="30"/>
  <c r="AQ78" i="30"/>
  <c r="AR78" i="30"/>
  <c r="AS78" i="30"/>
  <c r="AT78" i="30"/>
  <c r="AU78" i="30"/>
  <c r="AV78" i="30"/>
  <c r="AW78" i="30"/>
  <c r="AX78" i="30"/>
  <c r="AY78" i="30"/>
  <c r="AZ78" i="30"/>
  <c r="BA78" i="30"/>
  <c r="BB78" i="30"/>
  <c r="BC78" i="30"/>
  <c r="BD78" i="30"/>
  <c r="BE78" i="30"/>
  <c r="BF78" i="30"/>
  <c r="BG78" i="30"/>
  <c r="BH78" i="30"/>
  <c r="BI78" i="30"/>
  <c r="BJ78" i="30"/>
  <c r="BK78" i="30"/>
  <c r="BL78" i="30"/>
  <c r="BM78" i="30"/>
  <c r="BN78" i="30"/>
  <c r="BO78" i="30"/>
  <c r="BP78" i="30"/>
  <c r="BQ78" i="30"/>
  <c r="BR78" i="30"/>
  <c r="BS78" i="30"/>
  <c r="BT78" i="30"/>
  <c r="BU78" i="30"/>
  <c r="BV78" i="30"/>
  <c r="BW78" i="30"/>
  <c r="BX78" i="30"/>
  <c r="BY78" i="30"/>
  <c r="BZ78" i="30"/>
  <c r="CA78" i="30"/>
  <c r="CB78" i="30"/>
  <c r="CC78" i="30"/>
  <c r="CD78" i="30"/>
  <c r="CE78" i="30"/>
  <c r="CF78" i="30"/>
  <c r="CG78" i="30"/>
  <c r="CH78" i="30"/>
  <c r="CI78" i="30"/>
  <c r="CJ78" i="30"/>
  <c r="CK78" i="30"/>
  <c r="CL78" i="30"/>
  <c r="CM78" i="30"/>
  <c r="CN78" i="30"/>
  <c r="CO78" i="30"/>
  <c r="CP78" i="30"/>
  <c r="CQ78" i="30"/>
  <c r="CR78" i="30"/>
  <c r="CS78" i="30"/>
  <c r="CT78" i="30"/>
  <c r="CU78" i="30"/>
  <c r="CV78" i="30"/>
  <c r="CW78" i="30"/>
  <c r="CX78" i="30"/>
  <c r="CY78" i="30"/>
  <c r="CZ78" i="30"/>
  <c r="DA78" i="30"/>
  <c r="DB78" i="30"/>
  <c r="DC78" i="30"/>
  <c r="DD78" i="30"/>
  <c r="DE78" i="30"/>
  <c r="DF78" i="30"/>
  <c r="DG78" i="30"/>
  <c r="DH78" i="30"/>
  <c r="DI78" i="30"/>
  <c r="DJ78" i="30"/>
  <c r="DK78" i="30"/>
  <c r="DL78" i="30"/>
  <c r="DM78" i="30"/>
  <c r="DN78" i="30"/>
  <c r="DO78" i="30"/>
  <c r="DP78" i="30"/>
  <c r="DQ78" i="30"/>
  <c r="DR78" i="30"/>
  <c r="DS78" i="30"/>
  <c r="DT78" i="30"/>
  <c r="M79" i="30"/>
  <c r="N79" i="30"/>
  <c r="O79" i="30"/>
  <c r="P79" i="30"/>
  <c r="Q79" i="30"/>
  <c r="R79" i="30"/>
  <c r="S79" i="30"/>
  <c r="T79" i="30"/>
  <c r="U79" i="30"/>
  <c r="V79" i="30"/>
  <c r="W79" i="30"/>
  <c r="X79" i="30"/>
  <c r="Y79" i="30"/>
  <c r="Z79" i="30"/>
  <c r="AA79" i="30"/>
  <c r="AB79" i="30"/>
  <c r="AC79" i="30"/>
  <c r="AD79" i="30"/>
  <c r="AE79" i="30"/>
  <c r="AF79" i="30"/>
  <c r="AG79" i="30"/>
  <c r="AH79" i="30"/>
  <c r="AI79" i="30"/>
  <c r="AJ79" i="30"/>
  <c r="AK79" i="30"/>
  <c r="AL79" i="30"/>
  <c r="AM79" i="30"/>
  <c r="AN79" i="30"/>
  <c r="AO79" i="30"/>
  <c r="AP79" i="30"/>
  <c r="AQ79" i="30"/>
  <c r="AR79" i="30"/>
  <c r="AS79" i="30"/>
  <c r="AT79" i="30"/>
  <c r="AU79" i="30"/>
  <c r="AV79" i="30"/>
  <c r="AW79" i="30"/>
  <c r="AX79" i="30"/>
  <c r="AY79" i="30"/>
  <c r="AZ79" i="30"/>
  <c r="BA79" i="30"/>
  <c r="BB79" i="30"/>
  <c r="BC79" i="30"/>
  <c r="BD79" i="30"/>
  <c r="BE79" i="30"/>
  <c r="BF79" i="30"/>
  <c r="BG79" i="30"/>
  <c r="BH79" i="30"/>
  <c r="BI79" i="30"/>
  <c r="BJ79" i="30"/>
  <c r="BK79" i="30"/>
  <c r="BL79" i="30"/>
  <c r="BM79" i="30"/>
  <c r="BN79" i="30"/>
  <c r="BO79" i="30"/>
  <c r="BP79" i="30"/>
  <c r="BQ79" i="30"/>
  <c r="BR79" i="30"/>
  <c r="BS79" i="30"/>
  <c r="BT79" i="30"/>
  <c r="BU79" i="30"/>
  <c r="BV79" i="30"/>
  <c r="BW79" i="30"/>
  <c r="BX79" i="30"/>
  <c r="BY79" i="30"/>
  <c r="BZ79" i="30"/>
  <c r="CA79" i="30"/>
  <c r="CB79" i="30"/>
  <c r="CC79" i="30"/>
  <c r="CD79" i="30"/>
  <c r="CE79" i="30"/>
  <c r="CF79" i="30"/>
  <c r="CG79" i="30"/>
  <c r="CH79" i="30"/>
  <c r="CI79" i="30"/>
  <c r="CJ79" i="30"/>
  <c r="CK79" i="30"/>
  <c r="CL79" i="30"/>
  <c r="CM79" i="30"/>
  <c r="CN79" i="30"/>
  <c r="CO79" i="30"/>
  <c r="CP79" i="30"/>
  <c r="CQ79" i="30"/>
  <c r="CR79" i="30"/>
  <c r="CS79" i="30"/>
  <c r="CT79" i="30"/>
  <c r="CU79" i="30"/>
  <c r="CV79" i="30"/>
  <c r="CW79" i="30"/>
  <c r="CX79" i="30"/>
  <c r="CY79" i="30"/>
  <c r="CZ79" i="30"/>
  <c r="DA79" i="30"/>
  <c r="DB79" i="30"/>
  <c r="DC79" i="30"/>
  <c r="DD79" i="30"/>
  <c r="DE79" i="30"/>
  <c r="DF79" i="30"/>
  <c r="DG79" i="30"/>
  <c r="DH79" i="30"/>
  <c r="DI79" i="30"/>
  <c r="DJ79" i="30"/>
  <c r="DK79" i="30"/>
  <c r="DL79" i="30"/>
  <c r="DM79" i="30"/>
  <c r="DN79" i="30"/>
  <c r="DO79" i="30"/>
  <c r="DP79" i="30"/>
  <c r="DQ79" i="30"/>
  <c r="DR79" i="30"/>
  <c r="DS79" i="30"/>
  <c r="DT79" i="30"/>
  <c r="M80" i="30"/>
  <c r="N80" i="30"/>
  <c r="O80" i="30"/>
  <c r="P80" i="30"/>
  <c r="Q80" i="30"/>
  <c r="R80" i="30"/>
  <c r="S80" i="30"/>
  <c r="T80" i="30"/>
  <c r="U80" i="30"/>
  <c r="V80" i="30"/>
  <c r="W80" i="30"/>
  <c r="X80" i="30"/>
  <c r="Y80" i="30"/>
  <c r="Z80" i="30"/>
  <c r="AA80" i="30"/>
  <c r="AB80" i="30"/>
  <c r="AC80" i="30"/>
  <c r="AD80" i="30"/>
  <c r="AE80" i="30"/>
  <c r="AF80" i="30"/>
  <c r="AG80" i="30"/>
  <c r="AH80" i="30"/>
  <c r="AI80" i="30"/>
  <c r="AJ80" i="30"/>
  <c r="AK80" i="30"/>
  <c r="AL80" i="30"/>
  <c r="AM80" i="30"/>
  <c r="AN80" i="30"/>
  <c r="AO80" i="30"/>
  <c r="AP80" i="30"/>
  <c r="AQ80" i="30"/>
  <c r="AR80" i="30"/>
  <c r="AS80" i="30"/>
  <c r="AT80" i="30"/>
  <c r="AU80" i="30"/>
  <c r="AV80" i="30"/>
  <c r="AW80" i="30"/>
  <c r="AX80" i="30"/>
  <c r="AY80" i="30"/>
  <c r="AZ80" i="30"/>
  <c r="BA80" i="30"/>
  <c r="BB80" i="30"/>
  <c r="BC80" i="30"/>
  <c r="BD80" i="30"/>
  <c r="BE80" i="30"/>
  <c r="BF80" i="30"/>
  <c r="BG80" i="30"/>
  <c r="BH80" i="30"/>
  <c r="BI80" i="30"/>
  <c r="BJ80" i="30"/>
  <c r="BK80" i="30"/>
  <c r="BL80" i="30"/>
  <c r="BM80" i="30"/>
  <c r="BN80" i="30"/>
  <c r="BO80" i="30"/>
  <c r="BP80" i="30"/>
  <c r="BQ80" i="30"/>
  <c r="BR80" i="30"/>
  <c r="BS80" i="30"/>
  <c r="BT80" i="30"/>
  <c r="BU80" i="30"/>
  <c r="BV80" i="30"/>
  <c r="BW80" i="30"/>
  <c r="BX80" i="30"/>
  <c r="BY80" i="30"/>
  <c r="BZ80" i="30"/>
  <c r="CA80" i="30"/>
  <c r="CB80" i="30"/>
  <c r="CC80" i="30"/>
  <c r="CD80" i="30"/>
  <c r="CE80" i="30"/>
  <c r="CF80" i="30"/>
  <c r="CG80" i="30"/>
  <c r="CH80" i="30"/>
  <c r="CI80" i="30"/>
  <c r="CJ80" i="30"/>
  <c r="CK80" i="30"/>
  <c r="CL80" i="30"/>
  <c r="CM80" i="30"/>
  <c r="CN80" i="30"/>
  <c r="CO80" i="30"/>
  <c r="CP80" i="30"/>
  <c r="CQ80" i="30"/>
  <c r="CR80" i="30"/>
  <c r="CS80" i="30"/>
  <c r="CT80" i="30"/>
  <c r="CU80" i="30"/>
  <c r="CV80" i="30"/>
  <c r="CW80" i="30"/>
  <c r="CX80" i="30"/>
  <c r="CY80" i="30"/>
  <c r="CZ80" i="30"/>
  <c r="DA80" i="30"/>
  <c r="DB80" i="30"/>
  <c r="DC80" i="30"/>
  <c r="DD80" i="30"/>
  <c r="DE80" i="30"/>
  <c r="DF80" i="30"/>
  <c r="DG80" i="30"/>
  <c r="DH80" i="30"/>
  <c r="DI80" i="30"/>
  <c r="DJ80" i="30"/>
  <c r="DK80" i="30"/>
  <c r="DL80" i="30"/>
  <c r="DM80" i="30"/>
  <c r="DN80" i="30"/>
  <c r="DO80" i="30"/>
  <c r="DP80" i="30"/>
  <c r="DQ80" i="30"/>
  <c r="DR80" i="30"/>
  <c r="DS80" i="30"/>
  <c r="DT80" i="30"/>
  <c r="M81" i="30"/>
  <c r="N81" i="30"/>
  <c r="O81" i="30"/>
  <c r="P81" i="30"/>
  <c r="Q81" i="30"/>
  <c r="R81" i="30"/>
  <c r="S81" i="30"/>
  <c r="T81" i="30"/>
  <c r="U81" i="30"/>
  <c r="V81" i="30"/>
  <c r="W81" i="30"/>
  <c r="X81" i="30"/>
  <c r="Y81" i="30"/>
  <c r="Z81" i="30"/>
  <c r="AA81" i="30"/>
  <c r="AB81" i="30"/>
  <c r="AC81" i="30"/>
  <c r="AD81" i="30"/>
  <c r="AE81" i="30"/>
  <c r="AF81" i="30"/>
  <c r="AG81" i="30"/>
  <c r="AH81" i="30"/>
  <c r="AI81" i="30"/>
  <c r="AJ81" i="30"/>
  <c r="AK81" i="30"/>
  <c r="AL81" i="30"/>
  <c r="AM81" i="30"/>
  <c r="AN81" i="30"/>
  <c r="AO81" i="30"/>
  <c r="AP81" i="30"/>
  <c r="AQ81" i="30"/>
  <c r="AR81" i="30"/>
  <c r="AS81" i="30"/>
  <c r="AT81" i="30"/>
  <c r="AU81" i="30"/>
  <c r="AV81" i="30"/>
  <c r="AW81" i="30"/>
  <c r="AX81" i="30"/>
  <c r="AY81" i="30"/>
  <c r="AZ81" i="30"/>
  <c r="BA81" i="30"/>
  <c r="BB81" i="30"/>
  <c r="BC81" i="30"/>
  <c r="BD81" i="30"/>
  <c r="BE81" i="30"/>
  <c r="BF81" i="30"/>
  <c r="BG81" i="30"/>
  <c r="BH81" i="30"/>
  <c r="BI81" i="30"/>
  <c r="BJ81" i="30"/>
  <c r="BK81" i="30"/>
  <c r="BL81" i="30"/>
  <c r="BM81" i="30"/>
  <c r="BN81" i="30"/>
  <c r="BO81" i="30"/>
  <c r="BP81" i="30"/>
  <c r="BQ81" i="30"/>
  <c r="BR81" i="30"/>
  <c r="BS81" i="30"/>
  <c r="BT81" i="30"/>
  <c r="BU81" i="30"/>
  <c r="BV81" i="30"/>
  <c r="BW81" i="30"/>
  <c r="BX81" i="30"/>
  <c r="BY81" i="30"/>
  <c r="BZ81" i="30"/>
  <c r="CA81" i="30"/>
  <c r="CB81" i="30"/>
  <c r="CC81" i="30"/>
  <c r="CD81" i="30"/>
  <c r="CE81" i="30"/>
  <c r="CF81" i="30"/>
  <c r="CG81" i="30"/>
  <c r="CH81" i="30"/>
  <c r="CI81" i="30"/>
  <c r="CJ81" i="30"/>
  <c r="CK81" i="30"/>
  <c r="CL81" i="30"/>
  <c r="CM81" i="30"/>
  <c r="CN81" i="30"/>
  <c r="CO81" i="30"/>
  <c r="CP81" i="30"/>
  <c r="CQ81" i="30"/>
  <c r="CR81" i="30"/>
  <c r="CS81" i="30"/>
  <c r="CT81" i="30"/>
  <c r="CU81" i="30"/>
  <c r="CV81" i="30"/>
  <c r="CW81" i="30"/>
  <c r="CX81" i="30"/>
  <c r="CY81" i="30"/>
  <c r="CZ81" i="30"/>
  <c r="DA81" i="30"/>
  <c r="DB81" i="30"/>
  <c r="DC81" i="30"/>
  <c r="DD81" i="30"/>
  <c r="DE81" i="30"/>
  <c r="DF81" i="30"/>
  <c r="DG81" i="30"/>
  <c r="DH81" i="30"/>
  <c r="DI81" i="30"/>
  <c r="DJ81" i="30"/>
  <c r="DK81" i="30"/>
  <c r="DL81" i="30"/>
  <c r="DM81" i="30"/>
  <c r="DN81" i="30"/>
  <c r="DO81" i="30"/>
  <c r="DP81" i="30"/>
  <c r="DQ81" i="30"/>
  <c r="DR81" i="30"/>
  <c r="DS81" i="30"/>
  <c r="DT81" i="30"/>
  <c r="M82" i="30"/>
  <c r="N82" i="30"/>
  <c r="O82" i="30"/>
  <c r="P82" i="30"/>
  <c r="Q82" i="30"/>
  <c r="R82" i="30"/>
  <c r="S82" i="30"/>
  <c r="T82" i="30"/>
  <c r="U82" i="30"/>
  <c r="V82" i="30"/>
  <c r="W82" i="30"/>
  <c r="X82" i="30"/>
  <c r="Y82" i="30"/>
  <c r="Z82" i="30"/>
  <c r="AA82" i="30"/>
  <c r="AB82" i="30"/>
  <c r="AC82" i="30"/>
  <c r="AD82" i="30"/>
  <c r="AE82" i="30"/>
  <c r="AF82" i="30"/>
  <c r="AG82" i="30"/>
  <c r="AH82" i="30"/>
  <c r="AI82" i="30"/>
  <c r="AJ82" i="30"/>
  <c r="AK82" i="30"/>
  <c r="AL82" i="30"/>
  <c r="AM82" i="30"/>
  <c r="AN82" i="30"/>
  <c r="AO82" i="30"/>
  <c r="AP82" i="30"/>
  <c r="AQ82" i="30"/>
  <c r="AR82" i="30"/>
  <c r="AS82" i="30"/>
  <c r="AT82" i="30"/>
  <c r="AU82" i="30"/>
  <c r="AV82" i="30"/>
  <c r="AW82" i="30"/>
  <c r="AX82" i="30"/>
  <c r="AY82" i="30"/>
  <c r="AZ82" i="30"/>
  <c r="BA82" i="30"/>
  <c r="BB82" i="30"/>
  <c r="BC82" i="30"/>
  <c r="BD82" i="30"/>
  <c r="BE82" i="30"/>
  <c r="BF82" i="30"/>
  <c r="BG82" i="30"/>
  <c r="BH82" i="30"/>
  <c r="BI82" i="30"/>
  <c r="BJ82" i="30"/>
  <c r="BK82" i="30"/>
  <c r="BL82" i="30"/>
  <c r="BM82" i="30"/>
  <c r="BN82" i="30"/>
  <c r="BO82" i="30"/>
  <c r="BP82" i="30"/>
  <c r="BQ82" i="30"/>
  <c r="BR82" i="30"/>
  <c r="BS82" i="30"/>
  <c r="BT82" i="30"/>
  <c r="BU82" i="30"/>
  <c r="BV82" i="30"/>
  <c r="BW82" i="30"/>
  <c r="BX82" i="30"/>
  <c r="BY82" i="30"/>
  <c r="BZ82" i="30"/>
  <c r="CA82" i="30"/>
  <c r="CB82" i="30"/>
  <c r="CC82" i="30"/>
  <c r="CD82" i="30"/>
  <c r="CE82" i="30"/>
  <c r="CF82" i="30"/>
  <c r="CG82" i="30"/>
  <c r="CH82" i="30"/>
  <c r="CI82" i="30"/>
  <c r="CJ82" i="30"/>
  <c r="CK82" i="30"/>
  <c r="CL82" i="30"/>
  <c r="CM82" i="30"/>
  <c r="CN82" i="30"/>
  <c r="CO82" i="30"/>
  <c r="CP82" i="30"/>
  <c r="CQ82" i="30"/>
  <c r="CR82" i="30"/>
  <c r="CS82" i="30"/>
  <c r="CT82" i="30"/>
  <c r="CU82" i="30"/>
  <c r="CV82" i="30"/>
  <c r="CW82" i="30"/>
  <c r="CX82" i="30"/>
  <c r="CY82" i="30"/>
  <c r="CZ82" i="30"/>
  <c r="DA82" i="30"/>
  <c r="DB82" i="30"/>
  <c r="DC82" i="30"/>
  <c r="DD82" i="30"/>
  <c r="DE82" i="30"/>
  <c r="DF82" i="30"/>
  <c r="DG82" i="30"/>
  <c r="DH82" i="30"/>
  <c r="DI82" i="30"/>
  <c r="DJ82" i="30"/>
  <c r="DK82" i="30"/>
  <c r="DL82" i="30"/>
  <c r="DM82" i="30"/>
  <c r="DN82" i="30"/>
  <c r="DO82" i="30"/>
  <c r="DP82" i="30"/>
  <c r="DQ82" i="30"/>
  <c r="DR82" i="30"/>
  <c r="DS82" i="30"/>
  <c r="DT82" i="30"/>
  <c r="M83" i="30"/>
  <c r="N83" i="30"/>
  <c r="O83" i="30"/>
  <c r="P83" i="30"/>
  <c r="Q83" i="30"/>
  <c r="R83" i="30"/>
  <c r="S83" i="30"/>
  <c r="T83" i="30"/>
  <c r="U83" i="30"/>
  <c r="V83" i="30"/>
  <c r="W83" i="30"/>
  <c r="X83" i="30"/>
  <c r="Y83" i="30"/>
  <c r="Z83" i="30"/>
  <c r="AA83" i="30"/>
  <c r="AB83" i="30"/>
  <c r="AC83" i="30"/>
  <c r="AD83" i="30"/>
  <c r="AE83" i="30"/>
  <c r="AF83" i="30"/>
  <c r="AG83" i="30"/>
  <c r="AH83" i="30"/>
  <c r="AI83" i="30"/>
  <c r="AJ83" i="30"/>
  <c r="AK83" i="30"/>
  <c r="AH10" i="41" s="1"/>
  <c r="AL83" i="30"/>
  <c r="AM83" i="30"/>
  <c r="AN83" i="30"/>
  <c r="AO83" i="30"/>
  <c r="AP83" i="30"/>
  <c r="AQ83" i="30"/>
  <c r="AR83" i="30"/>
  <c r="AS83" i="30"/>
  <c r="AT83" i="30"/>
  <c r="AU83" i="30"/>
  <c r="AV83" i="30"/>
  <c r="AW83" i="30"/>
  <c r="AX83" i="30"/>
  <c r="AY83" i="30"/>
  <c r="AZ83" i="30"/>
  <c r="AW10" i="41" s="1"/>
  <c r="BA83" i="30"/>
  <c r="BB83" i="30"/>
  <c r="BC83" i="30"/>
  <c r="BD83" i="30"/>
  <c r="BE83" i="30"/>
  <c r="BF83" i="30"/>
  <c r="BG83" i="30"/>
  <c r="BH83" i="30"/>
  <c r="BI83" i="30"/>
  <c r="BJ83" i="30"/>
  <c r="BK83" i="30"/>
  <c r="BL83" i="30"/>
  <c r="BM83" i="30"/>
  <c r="BN83" i="30"/>
  <c r="BO83" i="30"/>
  <c r="BP83" i="30"/>
  <c r="BQ83" i="30"/>
  <c r="BN10" i="41" s="1"/>
  <c r="BR83" i="30"/>
  <c r="BS83" i="30"/>
  <c r="BT83" i="30"/>
  <c r="BU83" i="30"/>
  <c r="BV83" i="30"/>
  <c r="BW83" i="30"/>
  <c r="BX83" i="30"/>
  <c r="BY83" i="30"/>
  <c r="BZ83" i="30"/>
  <c r="CA83" i="30"/>
  <c r="CB83" i="30"/>
  <c r="CC83" i="30"/>
  <c r="CD83" i="30"/>
  <c r="CE83" i="30"/>
  <c r="CF83" i="30"/>
  <c r="CG83" i="30"/>
  <c r="CH83" i="30"/>
  <c r="CI83" i="30"/>
  <c r="CJ83" i="30"/>
  <c r="CK83" i="30"/>
  <c r="CL83" i="30"/>
  <c r="CM83" i="30"/>
  <c r="CN83" i="30"/>
  <c r="CO83" i="30"/>
  <c r="CP83" i="30"/>
  <c r="CQ83" i="30"/>
  <c r="CR83" i="30"/>
  <c r="CS83" i="30"/>
  <c r="CT83" i="30"/>
  <c r="CU83" i="30"/>
  <c r="CV83" i="30"/>
  <c r="CW83" i="30"/>
  <c r="CT10" i="41" s="1"/>
  <c r="CX83" i="30"/>
  <c r="CY83" i="30"/>
  <c r="CZ83" i="30"/>
  <c r="DA83" i="30"/>
  <c r="DB83" i="30"/>
  <c r="DC83" i="30"/>
  <c r="DD83" i="30"/>
  <c r="DE83" i="30"/>
  <c r="DF83" i="30"/>
  <c r="DG83" i="30"/>
  <c r="DH83" i="30"/>
  <c r="DI83" i="30"/>
  <c r="DJ83" i="30"/>
  <c r="DK83" i="30"/>
  <c r="DL83" i="30"/>
  <c r="DM83" i="30"/>
  <c r="DN83" i="30"/>
  <c r="DO83" i="30"/>
  <c r="DP83" i="30"/>
  <c r="DQ83" i="30"/>
  <c r="DR83" i="30"/>
  <c r="DS83" i="30"/>
  <c r="DT83" i="30"/>
  <c r="M84" i="30"/>
  <c r="N84" i="30"/>
  <c r="O84" i="30"/>
  <c r="P84" i="30"/>
  <c r="Q84" i="30"/>
  <c r="R84" i="30"/>
  <c r="S84" i="30"/>
  <c r="T84" i="30"/>
  <c r="U84" i="30"/>
  <c r="V84" i="30"/>
  <c r="W84" i="30"/>
  <c r="X84" i="30"/>
  <c r="Y84" i="30"/>
  <c r="Z84" i="30"/>
  <c r="AA84" i="30"/>
  <c r="AB84" i="30"/>
  <c r="AC84" i="30"/>
  <c r="AD84" i="30"/>
  <c r="AE84" i="30"/>
  <c r="AF84" i="30"/>
  <c r="AG84" i="30"/>
  <c r="AH84" i="30"/>
  <c r="AI84" i="30"/>
  <c r="AJ84" i="30"/>
  <c r="AK84" i="30"/>
  <c r="AL84" i="30"/>
  <c r="AM84" i="30"/>
  <c r="AN84" i="30"/>
  <c r="AO84" i="30"/>
  <c r="AP84" i="30"/>
  <c r="AQ84" i="30"/>
  <c r="AR84" i="30"/>
  <c r="AS84" i="30"/>
  <c r="AT84" i="30"/>
  <c r="AU84" i="30"/>
  <c r="AV84" i="30"/>
  <c r="AW84" i="30"/>
  <c r="AX84" i="30"/>
  <c r="AY84" i="30"/>
  <c r="AZ84" i="30"/>
  <c r="BA84" i="30"/>
  <c r="BB84" i="30"/>
  <c r="BC84" i="30"/>
  <c r="BD84" i="30"/>
  <c r="BE84" i="30"/>
  <c r="BF84" i="30"/>
  <c r="BG84" i="30"/>
  <c r="BH84" i="30"/>
  <c r="BI84" i="30"/>
  <c r="BJ84" i="30"/>
  <c r="BK84" i="30"/>
  <c r="BL84" i="30"/>
  <c r="BM84" i="30"/>
  <c r="BN84" i="30"/>
  <c r="BO84" i="30"/>
  <c r="BP84" i="30"/>
  <c r="BQ84" i="30"/>
  <c r="BR84" i="30"/>
  <c r="BS84" i="30"/>
  <c r="BT84" i="30"/>
  <c r="BU84" i="30"/>
  <c r="BV84" i="30"/>
  <c r="BW84" i="30"/>
  <c r="BX84" i="30"/>
  <c r="BY84" i="30"/>
  <c r="BZ84" i="30"/>
  <c r="CA84" i="30"/>
  <c r="CB84" i="30"/>
  <c r="CC84" i="30"/>
  <c r="CD84" i="30"/>
  <c r="CE84" i="30"/>
  <c r="CF84" i="30"/>
  <c r="CG84" i="30"/>
  <c r="CH84" i="30"/>
  <c r="CI84" i="30"/>
  <c r="CJ84" i="30"/>
  <c r="CK84" i="30"/>
  <c r="CL84" i="30"/>
  <c r="CM84" i="30"/>
  <c r="CN84" i="30"/>
  <c r="CO84" i="30"/>
  <c r="CP84" i="30"/>
  <c r="CQ84" i="30"/>
  <c r="CR84" i="30"/>
  <c r="CS84" i="30"/>
  <c r="CT84" i="30"/>
  <c r="CU84" i="30"/>
  <c r="CV84" i="30"/>
  <c r="CW84" i="30"/>
  <c r="CX84" i="30"/>
  <c r="CY84" i="30"/>
  <c r="CZ84" i="30"/>
  <c r="DA84" i="30"/>
  <c r="DB84" i="30"/>
  <c r="DC84" i="30"/>
  <c r="DD84" i="30"/>
  <c r="DE84" i="30"/>
  <c r="DF84" i="30"/>
  <c r="DG84" i="30"/>
  <c r="DH84" i="30"/>
  <c r="DI84" i="30"/>
  <c r="DJ84" i="30"/>
  <c r="DK84" i="30"/>
  <c r="DL84" i="30"/>
  <c r="DM84" i="30"/>
  <c r="DN84" i="30"/>
  <c r="DO84" i="30"/>
  <c r="DP84" i="30"/>
  <c r="DQ84" i="30"/>
  <c r="DR84" i="30"/>
  <c r="DS84" i="30"/>
  <c r="DT84" i="30"/>
  <c r="M85" i="30"/>
  <c r="N85" i="30"/>
  <c r="O85" i="30"/>
  <c r="P85" i="30"/>
  <c r="Q85" i="30"/>
  <c r="R85" i="30"/>
  <c r="S85" i="30"/>
  <c r="T85" i="30"/>
  <c r="U85" i="30"/>
  <c r="V85" i="30"/>
  <c r="W85" i="30"/>
  <c r="X85" i="30"/>
  <c r="Y85" i="30"/>
  <c r="Z85" i="30"/>
  <c r="AA85" i="30"/>
  <c r="AB85" i="30"/>
  <c r="AC85" i="30"/>
  <c r="AD85" i="30"/>
  <c r="AE85" i="30"/>
  <c r="AF85" i="30"/>
  <c r="AG85" i="30"/>
  <c r="AH85" i="30"/>
  <c r="AI85" i="30"/>
  <c r="AJ85" i="30"/>
  <c r="AK85" i="30"/>
  <c r="AL85" i="30"/>
  <c r="AM85" i="30"/>
  <c r="AN85" i="30"/>
  <c r="AO85" i="30"/>
  <c r="AP85" i="30"/>
  <c r="AQ85" i="30"/>
  <c r="AR85" i="30"/>
  <c r="AS85" i="30"/>
  <c r="AT85" i="30"/>
  <c r="AU85" i="30"/>
  <c r="AV85" i="30"/>
  <c r="AW85" i="30"/>
  <c r="AX85" i="30"/>
  <c r="AY85" i="30"/>
  <c r="AZ85" i="30"/>
  <c r="BA85" i="30"/>
  <c r="BB85" i="30"/>
  <c r="BC85" i="30"/>
  <c r="BD85" i="30"/>
  <c r="BE85" i="30"/>
  <c r="BF85" i="30"/>
  <c r="BG85" i="30"/>
  <c r="BH85" i="30"/>
  <c r="BI85" i="30"/>
  <c r="BJ85" i="30"/>
  <c r="BK85" i="30"/>
  <c r="BL85" i="30"/>
  <c r="BM85" i="30"/>
  <c r="BN85" i="30"/>
  <c r="BO85" i="30"/>
  <c r="BP85" i="30"/>
  <c r="BQ85" i="30"/>
  <c r="BR85" i="30"/>
  <c r="BS85" i="30"/>
  <c r="BT85" i="30"/>
  <c r="BU85" i="30"/>
  <c r="BV85" i="30"/>
  <c r="BW85" i="30"/>
  <c r="BX85" i="30"/>
  <c r="BY85" i="30"/>
  <c r="BZ85" i="30"/>
  <c r="CA85" i="30"/>
  <c r="CB85" i="30"/>
  <c r="CC85" i="30"/>
  <c r="CD85" i="30"/>
  <c r="CE85" i="30"/>
  <c r="CF85" i="30"/>
  <c r="CG85" i="30"/>
  <c r="CH85" i="30"/>
  <c r="CI85" i="30"/>
  <c r="CJ85" i="30"/>
  <c r="CK85" i="30"/>
  <c r="CL85" i="30"/>
  <c r="CM85" i="30"/>
  <c r="CN85" i="30"/>
  <c r="CO85" i="30"/>
  <c r="CP85" i="30"/>
  <c r="CQ85" i="30"/>
  <c r="CR85" i="30"/>
  <c r="CS85" i="30"/>
  <c r="CT85" i="30"/>
  <c r="CU85" i="30"/>
  <c r="CV85" i="30"/>
  <c r="CW85" i="30"/>
  <c r="CX85" i="30"/>
  <c r="CY85" i="30"/>
  <c r="CZ85" i="30"/>
  <c r="DA85" i="30"/>
  <c r="DB85" i="30"/>
  <c r="DC85" i="30"/>
  <c r="DD85" i="30"/>
  <c r="DE85" i="30"/>
  <c r="DF85" i="30"/>
  <c r="DG85" i="30"/>
  <c r="DH85" i="30"/>
  <c r="DI85" i="30"/>
  <c r="DJ85" i="30"/>
  <c r="DK85" i="30"/>
  <c r="DL85" i="30"/>
  <c r="DM85" i="30"/>
  <c r="DN85" i="30"/>
  <c r="DO85" i="30"/>
  <c r="DP85" i="30"/>
  <c r="DQ85" i="30"/>
  <c r="DR85" i="30"/>
  <c r="DS85" i="30"/>
  <c r="DT85" i="30"/>
  <c r="M86" i="30"/>
  <c r="N86" i="30"/>
  <c r="O86" i="30"/>
  <c r="P86" i="30"/>
  <c r="Q86" i="30"/>
  <c r="R86" i="30"/>
  <c r="S86" i="30"/>
  <c r="T86" i="30"/>
  <c r="U86" i="30"/>
  <c r="V86" i="30"/>
  <c r="W86" i="30"/>
  <c r="X86" i="30"/>
  <c r="Y86" i="30"/>
  <c r="Z86" i="30"/>
  <c r="AA86" i="30"/>
  <c r="AB86" i="30"/>
  <c r="AC86" i="30"/>
  <c r="AD86" i="30"/>
  <c r="AE86" i="30"/>
  <c r="AF86" i="30"/>
  <c r="AG86" i="30"/>
  <c r="AH86" i="30"/>
  <c r="AI86" i="30"/>
  <c r="AJ86" i="30"/>
  <c r="AK86" i="30"/>
  <c r="AL86" i="30"/>
  <c r="AM86" i="30"/>
  <c r="AN86" i="30"/>
  <c r="AO86" i="30"/>
  <c r="AP86" i="30"/>
  <c r="AQ86" i="30"/>
  <c r="AR86" i="30"/>
  <c r="AS86" i="30"/>
  <c r="AT86" i="30"/>
  <c r="AU86" i="30"/>
  <c r="AV86" i="30"/>
  <c r="AW86" i="30"/>
  <c r="AX86" i="30"/>
  <c r="AY86" i="30"/>
  <c r="AZ86" i="30"/>
  <c r="BA86" i="30"/>
  <c r="BB86" i="30"/>
  <c r="BC86" i="30"/>
  <c r="BD86" i="30"/>
  <c r="BE86" i="30"/>
  <c r="BF86" i="30"/>
  <c r="BG86" i="30"/>
  <c r="BH86" i="30"/>
  <c r="BI86" i="30"/>
  <c r="BJ86" i="30"/>
  <c r="BK86" i="30"/>
  <c r="BL86" i="30"/>
  <c r="BM86" i="30"/>
  <c r="BN86" i="30"/>
  <c r="BO86" i="30"/>
  <c r="BP86" i="30"/>
  <c r="BQ86" i="30"/>
  <c r="BR86" i="30"/>
  <c r="BS86" i="30"/>
  <c r="BT86" i="30"/>
  <c r="BU86" i="30"/>
  <c r="BV86" i="30"/>
  <c r="BW86" i="30"/>
  <c r="BX86" i="30"/>
  <c r="BY86" i="30"/>
  <c r="BZ86" i="30"/>
  <c r="CA86" i="30"/>
  <c r="CB86" i="30"/>
  <c r="CC86" i="30"/>
  <c r="CD86" i="30"/>
  <c r="CE86" i="30"/>
  <c r="CF86" i="30"/>
  <c r="CG86" i="30"/>
  <c r="CH86" i="30"/>
  <c r="CI86" i="30"/>
  <c r="CJ86" i="30"/>
  <c r="CK86" i="30"/>
  <c r="CL86" i="30"/>
  <c r="CM86" i="30"/>
  <c r="CN86" i="30"/>
  <c r="CO86" i="30"/>
  <c r="CP86" i="30"/>
  <c r="CQ86" i="30"/>
  <c r="CR86" i="30"/>
  <c r="CS86" i="30"/>
  <c r="CT86" i="30"/>
  <c r="CU86" i="30"/>
  <c r="CV86" i="30"/>
  <c r="CW86" i="30"/>
  <c r="CX86" i="30"/>
  <c r="CY86" i="30"/>
  <c r="CZ86" i="30"/>
  <c r="DA86" i="30"/>
  <c r="DB86" i="30"/>
  <c r="DC86" i="30"/>
  <c r="DD86" i="30"/>
  <c r="DE86" i="30"/>
  <c r="DF86" i="30"/>
  <c r="DG86" i="30"/>
  <c r="DH86" i="30"/>
  <c r="DI86" i="30"/>
  <c r="DJ86" i="30"/>
  <c r="DK86" i="30"/>
  <c r="DL86" i="30"/>
  <c r="DM86" i="30"/>
  <c r="DN86" i="30"/>
  <c r="DO86" i="30"/>
  <c r="DP86" i="30"/>
  <c r="DQ86" i="30"/>
  <c r="DR86" i="30"/>
  <c r="DS86" i="30"/>
  <c r="DT86" i="30"/>
  <c r="M87" i="30"/>
  <c r="N87" i="30"/>
  <c r="O87" i="30"/>
  <c r="P87" i="30"/>
  <c r="Q87" i="30"/>
  <c r="R87" i="30"/>
  <c r="S87" i="30"/>
  <c r="T87" i="30"/>
  <c r="U87" i="30"/>
  <c r="V87" i="30"/>
  <c r="W87" i="30"/>
  <c r="X87" i="30"/>
  <c r="Y87" i="30"/>
  <c r="Z87" i="30"/>
  <c r="AA87" i="30"/>
  <c r="AB87" i="30"/>
  <c r="AC87" i="30"/>
  <c r="AD87" i="30"/>
  <c r="AE87" i="30"/>
  <c r="AF87" i="30"/>
  <c r="AG87" i="30"/>
  <c r="AH87" i="30"/>
  <c r="AI87" i="30"/>
  <c r="AJ87" i="30"/>
  <c r="AK87" i="30"/>
  <c r="AL87" i="30"/>
  <c r="AM87" i="30"/>
  <c r="AN87" i="30"/>
  <c r="AO87" i="30"/>
  <c r="AP87" i="30"/>
  <c r="AQ87" i="30"/>
  <c r="AR87" i="30"/>
  <c r="AS87" i="30"/>
  <c r="AT87" i="30"/>
  <c r="AU87" i="30"/>
  <c r="AV87" i="30"/>
  <c r="AW87" i="30"/>
  <c r="AX87" i="30"/>
  <c r="AY87" i="30"/>
  <c r="AZ87" i="30"/>
  <c r="BA87" i="30"/>
  <c r="BB87" i="30"/>
  <c r="BC87" i="30"/>
  <c r="BD87" i="30"/>
  <c r="BE87" i="30"/>
  <c r="BF87" i="30"/>
  <c r="BG87" i="30"/>
  <c r="BH87" i="30"/>
  <c r="BI87" i="30"/>
  <c r="BJ87" i="30"/>
  <c r="BK87" i="30"/>
  <c r="BL87" i="30"/>
  <c r="BM87" i="30"/>
  <c r="BN87" i="30"/>
  <c r="BO87" i="30"/>
  <c r="BP87" i="30"/>
  <c r="BQ87" i="30"/>
  <c r="BR87" i="30"/>
  <c r="BS87" i="30"/>
  <c r="BT87" i="30"/>
  <c r="BU87" i="30"/>
  <c r="BV87" i="30"/>
  <c r="BW87" i="30"/>
  <c r="BX87" i="30"/>
  <c r="BY87" i="30"/>
  <c r="BZ87" i="30"/>
  <c r="CA87" i="30"/>
  <c r="CB87" i="30"/>
  <c r="CC87" i="30"/>
  <c r="CD87" i="30"/>
  <c r="CE87" i="30"/>
  <c r="CF87" i="30"/>
  <c r="CG87" i="30"/>
  <c r="CH87" i="30"/>
  <c r="CI87" i="30"/>
  <c r="CJ87" i="30"/>
  <c r="CK87" i="30"/>
  <c r="CL87" i="30"/>
  <c r="CM87" i="30"/>
  <c r="CN87" i="30"/>
  <c r="CO87" i="30"/>
  <c r="CP87" i="30"/>
  <c r="CQ87" i="30"/>
  <c r="CR87" i="30"/>
  <c r="CS87" i="30"/>
  <c r="CT87" i="30"/>
  <c r="CU87" i="30"/>
  <c r="CV87" i="30"/>
  <c r="CW87" i="30"/>
  <c r="CX87" i="30"/>
  <c r="CY87" i="30"/>
  <c r="CZ87" i="30"/>
  <c r="DA87" i="30"/>
  <c r="DB87" i="30"/>
  <c r="DC87" i="30"/>
  <c r="DD87" i="30"/>
  <c r="DE87" i="30"/>
  <c r="DF87" i="30"/>
  <c r="DG87" i="30"/>
  <c r="DH87" i="30"/>
  <c r="DI87" i="30"/>
  <c r="DJ87" i="30"/>
  <c r="DK87" i="30"/>
  <c r="DL87" i="30"/>
  <c r="DM87" i="30"/>
  <c r="DN87" i="30"/>
  <c r="DO87" i="30"/>
  <c r="DP87" i="30"/>
  <c r="DQ87" i="30"/>
  <c r="DR87" i="30"/>
  <c r="DS87" i="30"/>
  <c r="DT87" i="30"/>
  <c r="M88" i="30"/>
  <c r="N88" i="30"/>
  <c r="O88" i="30"/>
  <c r="P88" i="30"/>
  <c r="Q88" i="30"/>
  <c r="R88" i="30"/>
  <c r="S88" i="30"/>
  <c r="T88" i="30"/>
  <c r="U88" i="30"/>
  <c r="V88" i="30"/>
  <c r="W88" i="30"/>
  <c r="X88" i="30"/>
  <c r="Y88" i="30"/>
  <c r="Z88" i="30"/>
  <c r="AA88" i="30"/>
  <c r="AB88" i="30"/>
  <c r="AC88" i="30"/>
  <c r="AD88" i="30"/>
  <c r="AE88" i="30"/>
  <c r="AF88" i="30"/>
  <c r="AG88" i="30"/>
  <c r="AH88" i="30"/>
  <c r="AI88" i="30"/>
  <c r="AJ88" i="30"/>
  <c r="AK88" i="30"/>
  <c r="AL88" i="30"/>
  <c r="AM88" i="30"/>
  <c r="AN88" i="30"/>
  <c r="AO88" i="30"/>
  <c r="AP88" i="30"/>
  <c r="AQ88" i="30"/>
  <c r="AR88" i="30"/>
  <c r="AS88" i="30"/>
  <c r="AT88" i="30"/>
  <c r="AU88" i="30"/>
  <c r="AV88" i="30"/>
  <c r="AW88" i="30"/>
  <c r="AX88" i="30"/>
  <c r="AY88" i="30"/>
  <c r="AZ88" i="30"/>
  <c r="BA88" i="30"/>
  <c r="BB88" i="30"/>
  <c r="BC88" i="30"/>
  <c r="BD88" i="30"/>
  <c r="BE88" i="30"/>
  <c r="BF88" i="30"/>
  <c r="BG88" i="30"/>
  <c r="BH88" i="30"/>
  <c r="BI88" i="30"/>
  <c r="BJ88" i="30"/>
  <c r="BK88" i="30"/>
  <c r="BL88" i="30"/>
  <c r="BM88" i="30"/>
  <c r="BN88" i="30"/>
  <c r="BO88" i="30"/>
  <c r="BP88" i="30"/>
  <c r="BQ88" i="30"/>
  <c r="BR88" i="30"/>
  <c r="BS88" i="30"/>
  <c r="BT88" i="30"/>
  <c r="BU88" i="30"/>
  <c r="BV88" i="30"/>
  <c r="BW88" i="30"/>
  <c r="BX88" i="30"/>
  <c r="BY88" i="30"/>
  <c r="BZ88" i="30"/>
  <c r="CA88" i="30"/>
  <c r="CB88" i="30"/>
  <c r="CC88" i="30"/>
  <c r="CD88" i="30"/>
  <c r="CE88" i="30"/>
  <c r="CF88" i="30"/>
  <c r="CG88" i="30"/>
  <c r="CH88" i="30"/>
  <c r="CI88" i="30"/>
  <c r="CJ88" i="30"/>
  <c r="CK88" i="30"/>
  <c r="CL88" i="30"/>
  <c r="CM88" i="30"/>
  <c r="CN88" i="30"/>
  <c r="CO88" i="30"/>
  <c r="CP88" i="30"/>
  <c r="CQ88" i="30"/>
  <c r="CR88" i="30"/>
  <c r="CS88" i="30"/>
  <c r="CT88" i="30"/>
  <c r="CU88" i="30"/>
  <c r="CV88" i="30"/>
  <c r="CW88" i="30"/>
  <c r="CX88" i="30"/>
  <c r="CY88" i="30"/>
  <c r="CZ88" i="30"/>
  <c r="DA88" i="30"/>
  <c r="DB88" i="30"/>
  <c r="DC88" i="30"/>
  <c r="DD88" i="30"/>
  <c r="DE88" i="30"/>
  <c r="DF88" i="30"/>
  <c r="DG88" i="30"/>
  <c r="DH88" i="30"/>
  <c r="DI88" i="30"/>
  <c r="DJ88" i="30"/>
  <c r="DK88" i="30"/>
  <c r="DL88" i="30"/>
  <c r="DM88" i="30"/>
  <c r="DN88" i="30"/>
  <c r="DO88" i="30"/>
  <c r="DP88" i="30"/>
  <c r="DQ88" i="30"/>
  <c r="DR88" i="30"/>
  <c r="DS88" i="30"/>
  <c r="DT88" i="30"/>
  <c r="M89" i="30"/>
  <c r="N89" i="30"/>
  <c r="O89" i="30"/>
  <c r="P89" i="30"/>
  <c r="Q89" i="30"/>
  <c r="R89" i="30"/>
  <c r="S89" i="30"/>
  <c r="T89" i="30"/>
  <c r="U89" i="30"/>
  <c r="V89" i="30"/>
  <c r="W89" i="30"/>
  <c r="X89" i="30"/>
  <c r="Y89" i="30"/>
  <c r="Z89" i="30"/>
  <c r="AA89" i="30"/>
  <c r="AB89" i="30"/>
  <c r="AC89" i="30"/>
  <c r="AD89" i="30"/>
  <c r="AE89" i="30"/>
  <c r="AF89" i="30"/>
  <c r="AG89" i="30"/>
  <c r="AH89" i="30"/>
  <c r="AI89" i="30"/>
  <c r="AJ89" i="30"/>
  <c r="AK89" i="30"/>
  <c r="AL89" i="30"/>
  <c r="AM89" i="30"/>
  <c r="AN89" i="30"/>
  <c r="AO89" i="30"/>
  <c r="AP89" i="30"/>
  <c r="AQ89" i="30"/>
  <c r="AR89" i="30"/>
  <c r="AS89" i="30"/>
  <c r="AT89" i="30"/>
  <c r="AU89" i="30"/>
  <c r="AV89" i="30"/>
  <c r="AW89" i="30"/>
  <c r="AX89" i="30"/>
  <c r="AY89" i="30"/>
  <c r="AZ89" i="30"/>
  <c r="BA89" i="30"/>
  <c r="BB89" i="30"/>
  <c r="BC89" i="30"/>
  <c r="BD89" i="30"/>
  <c r="BE89" i="30"/>
  <c r="BF89" i="30"/>
  <c r="BG89" i="30"/>
  <c r="BH89" i="30"/>
  <c r="BI89" i="30"/>
  <c r="BJ89" i="30"/>
  <c r="BK89" i="30"/>
  <c r="BL89" i="30"/>
  <c r="BM89" i="30"/>
  <c r="BN89" i="30"/>
  <c r="BO89" i="30"/>
  <c r="BP89" i="30"/>
  <c r="BQ89" i="30"/>
  <c r="BR89" i="30"/>
  <c r="BS89" i="30"/>
  <c r="BT89" i="30"/>
  <c r="BU89" i="30"/>
  <c r="BV89" i="30"/>
  <c r="BW89" i="30"/>
  <c r="BX89" i="30"/>
  <c r="BY89" i="30"/>
  <c r="BZ89" i="30"/>
  <c r="CA89" i="30"/>
  <c r="CB89" i="30"/>
  <c r="CC89" i="30"/>
  <c r="CD89" i="30"/>
  <c r="CE89" i="30"/>
  <c r="CF89" i="30"/>
  <c r="CG89" i="30"/>
  <c r="CH89" i="30"/>
  <c r="CI89" i="30"/>
  <c r="CJ89" i="30"/>
  <c r="CK89" i="30"/>
  <c r="CL89" i="30"/>
  <c r="CM89" i="30"/>
  <c r="CN89" i="30"/>
  <c r="CO89" i="30"/>
  <c r="CP89" i="30"/>
  <c r="CQ89" i="30"/>
  <c r="CR89" i="30"/>
  <c r="CS89" i="30"/>
  <c r="CT89" i="30"/>
  <c r="CU89" i="30"/>
  <c r="CV89" i="30"/>
  <c r="CW89" i="30"/>
  <c r="CX89" i="30"/>
  <c r="CY89" i="30"/>
  <c r="CZ89" i="30"/>
  <c r="DA89" i="30"/>
  <c r="DB89" i="30"/>
  <c r="DC89" i="30"/>
  <c r="DD89" i="30"/>
  <c r="DE89" i="30"/>
  <c r="DF89" i="30"/>
  <c r="DG89" i="30"/>
  <c r="DH89" i="30"/>
  <c r="DI89" i="30"/>
  <c r="DJ89" i="30"/>
  <c r="DK89" i="30"/>
  <c r="DL89" i="30"/>
  <c r="DM89" i="30"/>
  <c r="DN89" i="30"/>
  <c r="DO89" i="30"/>
  <c r="DP89" i="30"/>
  <c r="DQ89" i="30"/>
  <c r="DR89" i="30"/>
  <c r="DS89" i="30"/>
  <c r="DT89" i="30"/>
  <c r="M90" i="30"/>
  <c r="N90" i="30"/>
  <c r="O90" i="30"/>
  <c r="P90" i="30"/>
  <c r="Q90" i="30"/>
  <c r="R90" i="30"/>
  <c r="S90" i="30"/>
  <c r="T90" i="30"/>
  <c r="U90" i="30"/>
  <c r="V90" i="30"/>
  <c r="W90" i="30"/>
  <c r="X90" i="30"/>
  <c r="Y90" i="30"/>
  <c r="Z90" i="30"/>
  <c r="AA90" i="30"/>
  <c r="AB90" i="30"/>
  <c r="AC90" i="30"/>
  <c r="AD90" i="30"/>
  <c r="AE90" i="30"/>
  <c r="AF90" i="30"/>
  <c r="AG90" i="30"/>
  <c r="AH90" i="30"/>
  <c r="AI90" i="30"/>
  <c r="AJ90" i="30"/>
  <c r="AK90" i="30"/>
  <c r="AL90" i="30"/>
  <c r="AM90" i="30"/>
  <c r="AN90" i="30"/>
  <c r="AO90" i="30"/>
  <c r="AP90" i="30"/>
  <c r="AQ90" i="30"/>
  <c r="AR90" i="30"/>
  <c r="AS90" i="30"/>
  <c r="AT90" i="30"/>
  <c r="AU90" i="30"/>
  <c r="AV90" i="30"/>
  <c r="AW90" i="30"/>
  <c r="AX90" i="30"/>
  <c r="AY90" i="30"/>
  <c r="AZ90" i="30"/>
  <c r="BA90" i="30"/>
  <c r="BB90" i="30"/>
  <c r="BC90" i="30"/>
  <c r="BD90" i="30"/>
  <c r="BE90" i="30"/>
  <c r="BF90" i="30"/>
  <c r="BG90" i="30"/>
  <c r="BH90" i="30"/>
  <c r="BI90" i="30"/>
  <c r="BJ90" i="30"/>
  <c r="BK90" i="30"/>
  <c r="BL90" i="30"/>
  <c r="BM90" i="30"/>
  <c r="BN90" i="30"/>
  <c r="BO90" i="30"/>
  <c r="BP90" i="30"/>
  <c r="BQ90" i="30"/>
  <c r="BR90" i="30"/>
  <c r="BS90" i="30"/>
  <c r="BT90" i="30"/>
  <c r="BU90" i="30"/>
  <c r="BV90" i="30"/>
  <c r="BW90" i="30"/>
  <c r="BX90" i="30"/>
  <c r="BY90" i="30"/>
  <c r="BZ90" i="30"/>
  <c r="CA90" i="30"/>
  <c r="CB90" i="30"/>
  <c r="CC90" i="30"/>
  <c r="CD90" i="30"/>
  <c r="CE90" i="30"/>
  <c r="CF90" i="30"/>
  <c r="CG90" i="30"/>
  <c r="CH90" i="30"/>
  <c r="CI90" i="30"/>
  <c r="CJ90" i="30"/>
  <c r="CK90" i="30"/>
  <c r="CL90" i="30"/>
  <c r="CM90" i="30"/>
  <c r="CN90" i="30"/>
  <c r="CO90" i="30"/>
  <c r="CP90" i="30"/>
  <c r="CQ90" i="30"/>
  <c r="CR90" i="30"/>
  <c r="CS90" i="30"/>
  <c r="CT90" i="30"/>
  <c r="CU90" i="30"/>
  <c r="CV90" i="30"/>
  <c r="CW90" i="30"/>
  <c r="CX90" i="30"/>
  <c r="CY90" i="30"/>
  <c r="CZ90" i="30"/>
  <c r="DA90" i="30"/>
  <c r="DB90" i="30"/>
  <c r="DC90" i="30"/>
  <c r="DD90" i="30"/>
  <c r="DE90" i="30"/>
  <c r="DF90" i="30"/>
  <c r="DG90" i="30"/>
  <c r="DH90" i="30"/>
  <c r="DI90" i="30"/>
  <c r="DJ90" i="30"/>
  <c r="DK90" i="30"/>
  <c r="DL90" i="30"/>
  <c r="DM90" i="30"/>
  <c r="DN90" i="30"/>
  <c r="DO90" i="30"/>
  <c r="DP90" i="30"/>
  <c r="DQ90" i="30"/>
  <c r="DR90" i="30"/>
  <c r="DS90" i="30"/>
  <c r="DT90" i="30"/>
  <c r="M91" i="30"/>
  <c r="N91" i="30"/>
  <c r="O91" i="30"/>
  <c r="P91" i="30"/>
  <c r="Q91" i="30"/>
  <c r="R91" i="30"/>
  <c r="S91" i="30"/>
  <c r="T91" i="30"/>
  <c r="U91" i="30"/>
  <c r="V91" i="30"/>
  <c r="W91" i="30"/>
  <c r="X91" i="30"/>
  <c r="Y91" i="30"/>
  <c r="Z91" i="30"/>
  <c r="AA91" i="30"/>
  <c r="AB91" i="30"/>
  <c r="AC91" i="30"/>
  <c r="AD91" i="30"/>
  <c r="AE91" i="30"/>
  <c r="AF91" i="30"/>
  <c r="AG91" i="30"/>
  <c r="AH91" i="30"/>
  <c r="AI91" i="30"/>
  <c r="AJ91" i="30"/>
  <c r="AK91" i="30"/>
  <c r="AL91" i="30"/>
  <c r="AM91" i="30"/>
  <c r="AN91" i="30"/>
  <c r="AO91" i="30"/>
  <c r="AP91" i="30"/>
  <c r="AQ91" i="30"/>
  <c r="AR91" i="30"/>
  <c r="AS91" i="30"/>
  <c r="AT91" i="30"/>
  <c r="AU91" i="30"/>
  <c r="AV91" i="30"/>
  <c r="AW91" i="30"/>
  <c r="AX91" i="30"/>
  <c r="AY91" i="30"/>
  <c r="AZ91" i="30"/>
  <c r="BA91" i="30"/>
  <c r="BB91" i="30"/>
  <c r="BC91" i="30"/>
  <c r="BD91" i="30"/>
  <c r="BE91" i="30"/>
  <c r="BF91" i="30"/>
  <c r="BG91" i="30"/>
  <c r="BH91" i="30"/>
  <c r="BI91" i="30"/>
  <c r="BJ91" i="30"/>
  <c r="BK91" i="30"/>
  <c r="BL91" i="30"/>
  <c r="BM91" i="30"/>
  <c r="BN91" i="30"/>
  <c r="BO91" i="30"/>
  <c r="BP91" i="30"/>
  <c r="BQ91" i="30"/>
  <c r="BR91" i="30"/>
  <c r="BS91" i="30"/>
  <c r="BT91" i="30"/>
  <c r="BU91" i="30"/>
  <c r="BV91" i="30"/>
  <c r="BW91" i="30"/>
  <c r="BX91" i="30"/>
  <c r="BY91" i="30"/>
  <c r="BZ91" i="30"/>
  <c r="CA91" i="30"/>
  <c r="CB91" i="30"/>
  <c r="CC91" i="30"/>
  <c r="CD91" i="30"/>
  <c r="CE91" i="30"/>
  <c r="CF91" i="30"/>
  <c r="CG91" i="30"/>
  <c r="CH91" i="30"/>
  <c r="CI91" i="30"/>
  <c r="CJ91" i="30"/>
  <c r="CK91" i="30"/>
  <c r="CL91" i="30"/>
  <c r="CM91" i="30"/>
  <c r="CN91" i="30"/>
  <c r="CO91" i="30"/>
  <c r="CP91" i="30"/>
  <c r="CQ91" i="30"/>
  <c r="CR91" i="30"/>
  <c r="CS91" i="30"/>
  <c r="CT91" i="30"/>
  <c r="CU91" i="30"/>
  <c r="CV91" i="30"/>
  <c r="CW91" i="30"/>
  <c r="CX91" i="30"/>
  <c r="CY91" i="30"/>
  <c r="CZ91" i="30"/>
  <c r="DA91" i="30"/>
  <c r="DB91" i="30"/>
  <c r="DC91" i="30"/>
  <c r="DD91" i="30"/>
  <c r="DE91" i="30"/>
  <c r="DF91" i="30"/>
  <c r="DG91" i="30"/>
  <c r="DH91" i="30"/>
  <c r="DI91" i="30"/>
  <c r="DJ91" i="30"/>
  <c r="DK91" i="30"/>
  <c r="DL91" i="30"/>
  <c r="DM91" i="30"/>
  <c r="DN91" i="30"/>
  <c r="DO91" i="30"/>
  <c r="DP91" i="30"/>
  <c r="DQ91" i="30"/>
  <c r="DR91" i="30"/>
  <c r="DS91" i="30"/>
  <c r="DT91" i="30"/>
  <c r="M92" i="30"/>
  <c r="N92" i="30"/>
  <c r="O92" i="30"/>
  <c r="P92" i="30"/>
  <c r="Q92" i="30"/>
  <c r="R92" i="30"/>
  <c r="S92" i="30"/>
  <c r="T92" i="30"/>
  <c r="U92" i="30"/>
  <c r="V92" i="30"/>
  <c r="W92" i="30"/>
  <c r="X92" i="30"/>
  <c r="Y92" i="30"/>
  <c r="Z92" i="30"/>
  <c r="AA92" i="30"/>
  <c r="AB92" i="30"/>
  <c r="AC92" i="30"/>
  <c r="AD92" i="30"/>
  <c r="AE92" i="30"/>
  <c r="AF92" i="30"/>
  <c r="AG92" i="30"/>
  <c r="AH92" i="30"/>
  <c r="AI92" i="30"/>
  <c r="AJ92" i="30"/>
  <c r="AK92" i="30"/>
  <c r="AL92" i="30"/>
  <c r="AM92" i="30"/>
  <c r="AN92" i="30"/>
  <c r="AO92" i="30"/>
  <c r="AP92" i="30"/>
  <c r="AQ92" i="30"/>
  <c r="AR92" i="30"/>
  <c r="AS92" i="30"/>
  <c r="AT92" i="30"/>
  <c r="AU92" i="30"/>
  <c r="AV92" i="30"/>
  <c r="AW92" i="30"/>
  <c r="AX92" i="30"/>
  <c r="AY92" i="30"/>
  <c r="AZ92" i="30"/>
  <c r="BA92" i="30"/>
  <c r="BB92" i="30"/>
  <c r="BC92" i="30"/>
  <c r="BD92" i="30"/>
  <c r="BE92" i="30"/>
  <c r="BF92" i="30"/>
  <c r="BG92" i="30"/>
  <c r="BH92" i="30"/>
  <c r="BI92" i="30"/>
  <c r="BJ92" i="30"/>
  <c r="BK92" i="30"/>
  <c r="BL92" i="30"/>
  <c r="BM92" i="30"/>
  <c r="BN92" i="30"/>
  <c r="BO92" i="30"/>
  <c r="BP92" i="30"/>
  <c r="BQ92" i="30"/>
  <c r="BR92" i="30"/>
  <c r="BS92" i="30"/>
  <c r="BT92" i="30"/>
  <c r="BU92" i="30"/>
  <c r="BV92" i="30"/>
  <c r="BW92" i="30"/>
  <c r="BX92" i="30"/>
  <c r="BY92" i="30"/>
  <c r="BZ92" i="30"/>
  <c r="CA92" i="30"/>
  <c r="CB92" i="30"/>
  <c r="CC92" i="30"/>
  <c r="CD92" i="30"/>
  <c r="CE92" i="30"/>
  <c r="CF92" i="30"/>
  <c r="CG92" i="30"/>
  <c r="CH92" i="30"/>
  <c r="CI92" i="30"/>
  <c r="CJ92" i="30"/>
  <c r="CK92" i="30"/>
  <c r="CL92" i="30"/>
  <c r="CM92" i="30"/>
  <c r="CN92" i="30"/>
  <c r="CO92" i="30"/>
  <c r="CP92" i="30"/>
  <c r="CQ92" i="30"/>
  <c r="CR92" i="30"/>
  <c r="CS92" i="30"/>
  <c r="CT92" i="30"/>
  <c r="CU92" i="30"/>
  <c r="CV92" i="30"/>
  <c r="CW92" i="30"/>
  <c r="CX92" i="30"/>
  <c r="CY92" i="30"/>
  <c r="CZ92" i="30"/>
  <c r="DA92" i="30"/>
  <c r="DB92" i="30"/>
  <c r="DC92" i="30"/>
  <c r="DD92" i="30"/>
  <c r="DE92" i="30"/>
  <c r="DF92" i="30"/>
  <c r="DG92" i="30"/>
  <c r="DH92" i="30"/>
  <c r="DI92" i="30"/>
  <c r="DJ92" i="30"/>
  <c r="DK92" i="30"/>
  <c r="DL92" i="30"/>
  <c r="DM92" i="30"/>
  <c r="DN92" i="30"/>
  <c r="DO92" i="30"/>
  <c r="DP92" i="30"/>
  <c r="DQ92" i="30"/>
  <c r="DR92" i="30"/>
  <c r="DS92" i="30"/>
  <c r="DT92" i="30"/>
  <c r="M93" i="30"/>
  <c r="N93" i="30"/>
  <c r="O93" i="30"/>
  <c r="P93" i="30"/>
  <c r="Q93" i="30"/>
  <c r="R93" i="30"/>
  <c r="S93" i="30"/>
  <c r="T93" i="30"/>
  <c r="U93" i="30"/>
  <c r="V93" i="30"/>
  <c r="W93" i="30"/>
  <c r="X93" i="30"/>
  <c r="Y93" i="30"/>
  <c r="Z93" i="30"/>
  <c r="AA93" i="30"/>
  <c r="AB93" i="30"/>
  <c r="AC93" i="30"/>
  <c r="AD93" i="30"/>
  <c r="AE93" i="30"/>
  <c r="AF93" i="30"/>
  <c r="AG93" i="30"/>
  <c r="AH93" i="30"/>
  <c r="AI93" i="30"/>
  <c r="AJ93" i="30"/>
  <c r="AK93" i="30"/>
  <c r="AL93" i="30"/>
  <c r="AM93" i="30"/>
  <c r="AN93" i="30"/>
  <c r="AO93" i="30"/>
  <c r="AP93" i="30"/>
  <c r="AQ93" i="30"/>
  <c r="AR93" i="30"/>
  <c r="AS93" i="30"/>
  <c r="AT93" i="30"/>
  <c r="AU93" i="30"/>
  <c r="AV93" i="30"/>
  <c r="AW93" i="30"/>
  <c r="AX93" i="30"/>
  <c r="AY93" i="30"/>
  <c r="AZ93" i="30"/>
  <c r="BA93" i="30"/>
  <c r="BB93" i="30"/>
  <c r="BC93" i="30"/>
  <c r="BD93" i="30"/>
  <c r="BE93" i="30"/>
  <c r="BF93" i="30"/>
  <c r="BG93" i="30"/>
  <c r="BH93" i="30"/>
  <c r="BI93" i="30"/>
  <c r="BJ93" i="30"/>
  <c r="BK93" i="30"/>
  <c r="BL93" i="30"/>
  <c r="BM93" i="30"/>
  <c r="BN93" i="30"/>
  <c r="BO93" i="30"/>
  <c r="BP93" i="30"/>
  <c r="BQ93" i="30"/>
  <c r="BR93" i="30"/>
  <c r="BS93" i="30"/>
  <c r="BT93" i="30"/>
  <c r="BU93" i="30"/>
  <c r="BV93" i="30"/>
  <c r="BW93" i="30"/>
  <c r="BX93" i="30"/>
  <c r="BY93" i="30"/>
  <c r="BZ93" i="30"/>
  <c r="CA93" i="30"/>
  <c r="CB93" i="30"/>
  <c r="CC93" i="30"/>
  <c r="CD93" i="30"/>
  <c r="CE93" i="30"/>
  <c r="CF93" i="30"/>
  <c r="CG93" i="30"/>
  <c r="CH93" i="30"/>
  <c r="CI93" i="30"/>
  <c r="CJ93" i="30"/>
  <c r="CK93" i="30"/>
  <c r="CL93" i="30"/>
  <c r="CM93" i="30"/>
  <c r="CN93" i="30"/>
  <c r="CO93" i="30"/>
  <c r="CP93" i="30"/>
  <c r="CQ93" i="30"/>
  <c r="CR93" i="30"/>
  <c r="CS93" i="30"/>
  <c r="CT93" i="30"/>
  <c r="CU93" i="30"/>
  <c r="CV93" i="30"/>
  <c r="CW93" i="30"/>
  <c r="CX93" i="30"/>
  <c r="CY93" i="30"/>
  <c r="CZ93" i="30"/>
  <c r="DA93" i="30"/>
  <c r="DB93" i="30"/>
  <c r="DC93" i="30"/>
  <c r="DD93" i="30"/>
  <c r="DE93" i="30"/>
  <c r="DF93" i="30"/>
  <c r="DG93" i="30"/>
  <c r="DH93" i="30"/>
  <c r="DI93" i="30"/>
  <c r="DJ93" i="30"/>
  <c r="DK93" i="30"/>
  <c r="DL93" i="30"/>
  <c r="DM93" i="30"/>
  <c r="DN93" i="30"/>
  <c r="DO93" i="30"/>
  <c r="DP93" i="30"/>
  <c r="DQ93" i="30"/>
  <c r="DR93" i="30"/>
  <c r="DS93" i="30"/>
  <c r="DT93" i="30"/>
  <c r="M94" i="30"/>
  <c r="N94" i="30"/>
  <c r="O94" i="30"/>
  <c r="P94" i="30"/>
  <c r="Q94" i="30"/>
  <c r="R94" i="30"/>
  <c r="S94" i="30"/>
  <c r="T94" i="30"/>
  <c r="U94" i="30"/>
  <c r="V94" i="30"/>
  <c r="W94" i="30"/>
  <c r="X94" i="30"/>
  <c r="Y94" i="30"/>
  <c r="Z94" i="30"/>
  <c r="AA94" i="30"/>
  <c r="AB94" i="30"/>
  <c r="AC94" i="30"/>
  <c r="AD94" i="30"/>
  <c r="AE94" i="30"/>
  <c r="AF94" i="30"/>
  <c r="AG94" i="30"/>
  <c r="AH94" i="30"/>
  <c r="AI94" i="30"/>
  <c r="AJ94" i="30"/>
  <c r="AK94" i="30"/>
  <c r="AL94" i="30"/>
  <c r="AM94" i="30"/>
  <c r="AN94" i="30"/>
  <c r="AO94" i="30"/>
  <c r="AP94" i="30"/>
  <c r="AQ94" i="30"/>
  <c r="AR94" i="30"/>
  <c r="AS94" i="30"/>
  <c r="AT94" i="30"/>
  <c r="AU94" i="30"/>
  <c r="AV94" i="30"/>
  <c r="AW94" i="30"/>
  <c r="AX94" i="30"/>
  <c r="AY94" i="30"/>
  <c r="AZ94" i="30"/>
  <c r="BA94" i="30"/>
  <c r="BB94" i="30"/>
  <c r="BC94" i="30"/>
  <c r="BD94" i="30"/>
  <c r="BE94" i="30"/>
  <c r="BF94" i="30"/>
  <c r="BG94" i="30"/>
  <c r="BH94" i="30"/>
  <c r="BI94" i="30"/>
  <c r="BJ94" i="30"/>
  <c r="BK94" i="30"/>
  <c r="BL94" i="30"/>
  <c r="BM94" i="30"/>
  <c r="BN94" i="30"/>
  <c r="BO94" i="30"/>
  <c r="BP94" i="30"/>
  <c r="BQ94" i="30"/>
  <c r="BR94" i="30"/>
  <c r="BS94" i="30"/>
  <c r="BT94" i="30"/>
  <c r="BU94" i="30"/>
  <c r="BV94" i="30"/>
  <c r="BW94" i="30"/>
  <c r="BX94" i="30"/>
  <c r="BY94" i="30"/>
  <c r="BZ94" i="30"/>
  <c r="CA94" i="30"/>
  <c r="CB94" i="30"/>
  <c r="CC94" i="30"/>
  <c r="CD94" i="30"/>
  <c r="CE94" i="30"/>
  <c r="CF94" i="30"/>
  <c r="CG94" i="30"/>
  <c r="CH94" i="30"/>
  <c r="CI94" i="30"/>
  <c r="CJ94" i="30"/>
  <c r="CK94" i="30"/>
  <c r="CL94" i="30"/>
  <c r="CM94" i="30"/>
  <c r="CN94" i="30"/>
  <c r="CO94" i="30"/>
  <c r="CP94" i="30"/>
  <c r="CQ94" i="30"/>
  <c r="CR94" i="30"/>
  <c r="CS94" i="30"/>
  <c r="CT94" i="30"/>
  <c r="CU94" i="30"/>
  <c r="CV94" i="30"/>
  <c r="CW94" i="30"/>
  <c r="CX94" i="30"/>
  <c r="CY94" i="30"/>
  <c r="CZ94" i="30"/>
  <c r="DA94" i="30"/>
  <c r="DB94" i="30"/>
  <c r="DC94" i="30"/>
  <c r="DD94" i="30"/>
  <c r="DE94" i="30"/>
  <c r="DF94" i="30"/>
  <c r="DG94" i="30"/>
  <c r="DH94" i="30"/>
  <c r="DI94" i="30"/>
  <c r="DJ94" i="30"/>
  <c r="DK94" i="30"/>
  <c r="DL94" i="30"/>
  <c r="DM94" i="30"/>
  <c r="DN94" i="30"/>
  <c r="DO94" i="30"/>
  <c r="DP94" i="30"/>
  <c r="DQ94" i="30"/>
  <c r="DR94" i="30"/>
  <c r="DS94" i="30"/>
  <c r="DT94" i="30"/>
  <c r="M95" i="30"/>
  <c r="N95" i="30"/>
  <c r="O95" i="30"/>
  <c r="P95" i="30"/>
  <c r="Q95" i="30"/>
  <c r="R95" i="30"/>
  <c r="S95" i="30"/>
  <c r="T95" i="30"/>
  <c r="U95" i="30"/>
  <c r="V95" i="30"/>
  <c r="W95" i="30"/>
  <c r="X95" i="30"/>
  <c r="Y95" i="30"/>
  <c r="Z95" i="30"/>
  <c r="AA95" i="30"/>
  <c r="AB95" i="30"/>
  <c r="AC95" i="30"/>
  <c r="AD95" i="30"/>
  <c r="AE95" i="30"/>
  <c r="AF95" i="30"/>
  <c r="AG95" i="30"/>
  <c r="AH95" i="30"/>
  <c r="AI95" i="30"/>
  <c r="AJ95" i="30"/>
  <c r="AK95" i="30"/>
  <c r="AL95" i="30"/>
  <c r="AI11" i="41" s="1"/>
  <c r="AM95" i="30"/>
  <c r="AN95" i="30"/>
  <c r="AO95" i="30"/>
  <c r="AP95" i="30"/>
  <c r="AQ95" i="30"/>
  <c r="AR95" i="30"/>
  <c r="AS95" i="30"/>
  <c r="AT95" i="30"/>
  <c r="AU95" i="30"/>
  <c r="AV95" i="30"/>
  <c r="AW95" i="30"/>
  <c r="AX95" i="30"/>
  <c r="AY95" i="30"/>
  <c r="AZ95" i="30"/>
  <c r="BA95" i="30"/>
  <c r="BB95" i="30"/>
  <c r="BC95" i="30"/>
  <c r="BD95" i="30"/>
  <c r="BE95" i="30"/>
  <c r="BF95" i="30"/>
  <c r="BC11" i="41" s="1"/>
  <c r="BG95" i="30"/>
  <c r="BH95" i="30"/>
  <c r="BI95" i="30"/>
  <c r="BJ95" i="30"/>
  <c r="BK95" i="30"/>
  <c r="BL95" i="30"/>
  <c r="BH11" i="41" s="1"/>
  <c r="BM95" i="30"/>
  <c r="BN95" i="30"/>
  <c r="BO95" i="30"/>
  <c r="BP95" i="30"/>
  <c r="BQ95" i="30"/>
  <c r="BR95" i="30"/>
  <c r="BS95" i="30"/>
  <c r="BT95" i="30"/>
  <c r="BU95" i="30"/>
  <c r="BV95" i="30"/>
  <c r="BW95" i="30"/>
  <c r="BX95" i="30"/>
  <c r="BY95" i="30"/>
  <c r="BZ95" i="30"/>
  <c r="CA95" i="30"/>
  <c r="CB95" i="30"/>
  <c r="CC95" i="30"/>
  <c r="CD95" i="30"/>
  <c r="CE95" i="30"/>
  <c r="CF95" i="30"/>
  <c r="CG95" i="30"/>
  <c r="CH95" i="30"/>
  <c r="CI95" i="30"/>
  <c r="CJ95" i="30"/>
  <c r="CK95" i="30"/>
  <c r="CL95" i="30"/>
  <c r="CM95" i="30"/>
  <c r="CN95" i="30"/>
  <c r="CO95" i="30"/>
  <c r="CP95" i="30"/>
  <c r="CQ95" i="30"/>
  <c r="CR95" i="30"/>
  <c r="CS95" i="30"/>
  <c r="CT95" i="30"/>
  <c r="CU95" i="30"/>
  <c r="CV95" i="30"/>
  <c r="CW95" i="30"/>
  <c r="CX95" i="30"/>
  <c r="CY95" i="30"/>
  <c r="CZ95" i="30"/>
  <c r="DA95" i="30"/>
  <c r="DB95" i="30"/>
  <c r="DC95" i="30"/>
  <c r="DD95" i="30"/>
  <c r="DE95" i="30"/>
  <c r="DF95" i="30"/>
  <c r="DG95" i="30"/>
  <c r="DH95" i="30"/>
  <c r="DI95" i="30"/>
  <c r="DJ95" i="30"/>
  <c r="DK95" i="30"/>
  <c r="DL95" i="30"/>
  <c r="DM95" i="30"/>
  <c r="DN95" i="30"/>
  <c r="DO95" i="30"/>
  <c r="DP95" i="30"/>
  <c r="DQ95" i="30"/>
  <c r="DR95" i="30"/>
  <c r="DO11" i="41" s="1"/>
  <c r="DS95" i="30"/>
  <c r="DT95" i="30"/>
  <c r="M96" i="30"/>
  <c r="N96" i="30"/>
  <c r="O96" i="30"/>
  <c r="P96" i="30"/>
  <c r="Q96" i="30"/>
  <c r="R96" i="30"/>
  <c r="S96" i="30"/>
  <c r="T96" i="30"/>
  <c r="U96" i="30"/>
  <c r="V96" i="30"/>
  <c r="W96" i="30"/>
  <c r="X96" i="30"/>
  <c r="Y96" i="30"/>
  <c r="Z96" i="30"/>
  <c r="AA96" i="30"/>
  <c r="AB96" i="30"/>
  <c r="AC96" i="30"/>
  <c r="AD96" i="30"/>
  <c r="AE96" i="30"/>
  <c r="AF96" i="30"/>
  <c r="AG96" i="30"/>
  <c r="AH96" i="30"/>
  <c r="AI96" i="30"/>
  <c r="AJ96" i="30"/>
  <c r="AK96" i="30"/>
  <c r="AL96" i="30"/>
  <c r="AM96" i="30"/>
  <c r="AN96" i="30"/>
  <c r="AO96" i="30"/>
  <c r="AP96" i="30"/>
  <c r="AQ96" i="30"/>
  <c r="AR96" i="30"/>
  <c r="AS96" i="30"/>
  <c r="AT96" i="30"/>
  <c r="AU96" i="30"/>
  <c r="AV96" i="30"/>
  <c r="AW96" i="30"/>
  <c r="AX96" i="30"/>
  <c r="AY96" i="30"/>
  <c r="AZ96" i="30"/>
  <c r="BA96" i="30"/>
  <c r="BB96" i="30"/>
  <c r="BC96" i="30"/>
  <c r="BD96" i="30"/>
  <c r="BE96" i="30"/>
  <c r="BF96" i="30"/>
  <c r="BG96" i="30"/>
  <c r="BH96" i="30"/>
  <c r="BI96" i="30"/>
  <c r="BJ96" i="30"/>
  <c r="BK96" i="30"/>
  <c r="BL96" i="30"/>
  <c r="BM96" i="30"/>
  <c r="BN96" i="30"/>
  <c r="BO96" i="30"/>
  <c r="BP96" i="30"/>
  <c r="BQ96" i="30"/>
  <c r="BR96" i="30"/>
  <c r="BS96" i="30"/>
  <c r="BT96" i="30"/>
  <c r="BU96" i="30"/>
  <c r="BV96" i="30"/>
  <c r="BW96" i="30"/>
  <c r="BX96" i="30"/>
  <c r="BY96" i="30"/>
  <c r="BZ96" i="30"/>
  <c r="CA96" i="30"/>
  <c r="CB96" i="30"/>
  <c r="CC96" i="30"/>
  <c r="CD96" i="30"/>
  <c r="CE96" i="30"/>
  <c r="CF96" i="30"/>
  <c r="CG96" i="30"/>
  <c r="CH96" i="30"/>
  <c r="CI96" i="30"/>
  <c r="CJ96" i="30"/>
  <c r="CK96" i="30"/>
  <c r="CL96" i="30"/>
  <c r="CM96" i="30"/>
  <c r="CN96" i="30"/>
  <c r="CO96" i="30"/>
  <c r="CP96" i="30"/>
  <c r="CQ96" i="30"/>
  <c r="CR96" i="30"/>
  <c r="CS96" i="30"/>
  <c r="CT96" i="30"/>
  <c r="CU96" i="30"/>
  <c r="CV96" i="30"/>
  <c r="CW96" i="30"/>
  <c r="CX96" i="30"/>
  <c r="CY96" i="30"/>
  <c r="CZ96" i="30"/>
  <c r="DA96" i="30"/>
  <c r="DB96" i="30"/>
  <c r="DC96" i="30"/>
  <c r="DD96" i="30"/>
  <c r="DE96" i="30"/>
  <c r="DF96" i="30"/>
  <c r="DG96" i="30"/>
  <c r="DH96" i="30"/>
  <c r="DI96" i="30"/>
  <c r="DJ96" i="30"/>
  <c r="DK96" i="30"/>
  <c r="DL96" i="30"/>
  <c r="DM96" i="30"/>
  <c r="DN96" i="30"/>
  <c r="DO96" i="30"/>
  <c r="DP96" i="30"/>
  <c r="DQ96" i="30"/>
  <c r="DR96" i="30"/>
  <c r="DS96" i="30"/>
  <c r="DT96" i="30"/>
  <c r="M97" i="30"/>
  <c r="N97" i="30"/>
  <c r="O97" i="30"/>
  <c r="P97" i="30"/>
  <c r="Q97" i="30"/>
  <c r="R97" i="30"/>
  <c r="S97" i="30"/>
  <c r="T97" i="30"/>
  <c r="U97" i="30"/>
  <c r="V97" i="30"/>
  <c r="W97" i="30"/>
  <c r="X97" i="30"/>
  <c r="Y97" i="30"/>
  <c r="Z97" i="30"/>
  <c r="AA97" i="30"/>
  <c r="AB97" i="30"/>
  <c r="AC97" i="30"/>
  <c r="AD97" i="30"/>
  <c r="AE97" i="30"/>
  <c r="AF97" i="30"/>
  <c r="AG97" i="30"/>
  <c r="AH97" i="30"/>
  <c r="AI97" i="30"/>
  <c r="AJ97" i="30"/>
  <c r="AK97" i="30"/>
  <c r="AL97" i="30"/>
  <c r="AM97" i="30"/>
  <c r="AN97" i="30"/>
  <c r="AO97" i="30"/>
  <c r="AP97" i="30"/>
  <c r="AQ97" i="30"/>
  <c r="AR97" i="30"/>
  <c r="AS97" i="30"/>
  <c r="AT97" i="30"/>
  <c r="AU97" i="30"/>
  <c r="AV97" i="30"/>
  <c r="AW97" i="30"/>
  <c r="AX97" i="30"/>
  <c r="AY97" i="30"/>
  <c r="AZ97" i="30"/>
  <c r="BA97" i="30"/>
  <c r="BB97" i="30"/>
  <c r="BC97" i="30"/>
  <c r="BD97" i="30"/>
  <c r="BE97" i="30"/>
  <c r="BF97" i="30"/>
  <c r="BG97" i="30"/>
  <c r="BH97" i="30"/>
  <c r="BI97" i="30"/>
  <c r="BJ97" i="30"/>
  <c r="BK97" i="30"/>
  <c r="BL97" i="30"/>
  <c r="BM97" i="30"/>
  <c r="BN97" i="30"/>
  <c r="BO97" i="30"/>
  <c r="BP97" i="30"/>
  <c r="BQ97" i="30"/>
  <c r="BR97" i="30"/>
  <c r="BS97" i="30"/>
  <c r="BT97" i="30"/>
  <c r="BU97" i="30"/>
  <c r="BV97" i="30"/>
  <c r="BW97" i="30"/>
  <c r="BX97" i="30"/>
  <c r="BY97" i="30"/>
  <c r="BZ97" i="30"/>
  <c r="CA97" i="30"/>
  <c r="CB97" i="30"/>
  <c r="CC97" i="30"/>
  <c r="CD97" i="30"/>
  <c r="CE97" i="30"/>
  <c r="CF97" i="30"/>
  <c r="CG97" i="30"/>
  <c r="CH97" i="30"/>
  <c r="CI97" i="30"/>
  <c r="CJ97" i="30"/>
  <c r="CK97" i="30"/>
  <c r="CL97" i="30"/>
  <c r="CM97" i="30"/>
  <c r="CN97" i="30"/>
  <c r="CO97" i="30"/>
  <c r="CP97" i="30"/>
  <c r="CQ97" i="30"/>
  <c r="CR97" i="30"/>
  <c r="CS97" i="30"/>
  <c r="CT97" i="30"/>
  <c r="CU97" i="30"/>
  <c r="CV97" i="30"/>
  <c r="CW97" i="30"/>
  <c r="CX97" i="30"/>
  <c r="CY97" i="30"/>
  <c r="CZ97" i="30"/>
  <c r="DA97" i="30"/>
  <c r="DB97" i="30"/>
  <c r="DC97" i="30"/>
  <c r="DD97" i="30"/>
  <c r="DE97" i="30"/>
  <c r="DF97" i="30"/>
  <c r="DG97" i="30"/>
  <c r="DH97" i="30"/>
  <c r="DI97" i="30"/>
  <c r="DJ97" i="30"/>
  <c r="DK97" i="30"/>
  <c r="DL97" i="30"/>
  <c r="DM97" i="30"/>
  <c r="DN97" i="30"/>
  <c r="DO97" i="30"/>
  <c r="DP97" i="30"/>
  <c r="DQ97" i="30"/>
  <c r="DR97" i="30"/>
  <c r="DS97" i="30"/>
  <c r="DT97" i="30"/>
  <c r="M98" i="30"/>
  <c r="N98" i="30"/>
  <c r="O98" i="30"/>
  <c r="P98" i="30"/>
  <c r="Q98" i="30"/>
  <c r="R98" i="30"/>
  <c r="S98" i="30"/>
  <c r="T98" i="30"/>
  <c r="U98" i="30"/>
  <c r="V98" i="30"/>
  <c r="W98" i="30"/>
  <c r="X98" i="30"/>
  <c r="Y98" i="30"/>
  <c r="Z98" i="30"/>
  <c r="AA98" i="30"/>
  <c r="AB98" i="30"/>
  <c r="AC98" i="30"/>
  <c r="AD98" i="30"/>
  <c r="AE98" i="30"/>
  <c r="AF98" i="30"/>
  <c r="AG98" i="30"/>
  <c r="AH98" i="30"/>
  <c r="AI98" i="30"/>
  <c r="AJ98" i="30"/>
  <c r="AK98" i="30"/>
  <c r="AL98" i="30"/>
  <c r="AM98" i="30"/>
  <c r="AN98" i="30"/>
  <c r="AO98" i="30"/>
  <c r="AP98" i="30"/>
  <c r="AQ98" i="30"/>
  <c r="AR98" i="30"/>
  <c r="AS98" i="30"/>
  <c r="AT98" i="30"/>
  <c r="AU98" i="30"/>
  <c r="AV98" i="30"/>
  <c r="AW98" i="30"/>
  <c r="AX98" i="30"/>
  <c r="AY98" i="30"/>
  <c r="AZ98" i="30"/>
  <c r="BA98" i="30"/>
  <c r="BB98" i="30"/>
  <c r="BC98" i="30"/>
  <c r="BD98" i="30"/>
  <c r="BE98" i="30"/>
  <c r="BF98" i="30"/>
  <c r="BG98" i="30"/>
  <c r="BH98" i="30"/>
  <c r="BI98" i="30"/>
  <c r="BJ98" i="30"/>
  <c r="BK98" i="30"/>
  <c r="BL98" i="30"/>
  <c r="BM98" i="30"/>
  <c r="BN98" i="30"/>
  <c r="BO98" i="30"/>
  <c r="BP98" i="30"/>
  <c r="BQ98" i="30"/>
  <c r="BR98" i="30"/>
  <c r="BS98" i="30"/>
  <c r="BT98" i="30"/>
  <c r="BU98" i="30"/>
  <c r="BV98" i="30"/>
  <c r="BW98" i="30"/>
  <c r="BX98" i="30"/>
  <c r="BY98" i="30"/>
  <c r="BZ98" i="30"/>
  <c r="CA98" i="30"/>
  <c r="CB98" i="30"/>
  <c r="CC98" i="30"/>
  <c r="CD98" i="30"/>
  <c r="CE98" i="30"/>
  <c r="CF98" i="30"/>
  <c r="CG98" i="30"/>
  <c r="CH98" i="30"/>
  <c r="CI98" i="30"/>
  <c r="CJ98" i="30"/>
  <c r="CK98" i="30"/>
  <c r="CL98" i="30"/>
  <c r="CM98" i="30"/>
  <c r="CN98" i="30"/>
  <c r="CO98" i="30"/>
  <c r="CP98" i="30"/>
  <c r="CQ98" i="30"/>
  <c r="CR98" i="30"/>
  <c r="CS98" i="30"/>
  <c r="CT98" i="30"/>
  <c r="CU98" i="30"/>
  <c r="CV98" i="30"/>
  <c r="CW98" i="30"/>
  <c r="CX98" i="30"/>
  <c r="CY98" i="30"/>
  <c r="CZ98" i="30"/>
  <c r="DA98" i="30"/>
  <c r="DB98" i="30"/>
  <c r="DC98" i="30"/>
  <c r="DD98" i="30"/>
  <c r="DE98" i="30"/>
  <c r="DF98" i="30"/>
  <c r="DG98" i="30"/>
  <c r="DH98" i="30"/>
  <c r="DI98" i="30"/>
  <c r="DJ98" i="30"/>
  <c r="DK98" i="30"/>
  <c r="DL98" i="30"/>
  <c r="DM98" i="30"/>
  <c r="DN98" i="30"/>
  <c r="DO98" i="30"/>
  <c r="DP98" i="30"/>
  <c r="DQ98" i="30"/>
  <c r="DR98" i="30"/>
  <c r="DS98" i="30"/>
  <c r="DT98" i="30"/>
  <c r="M99" i="30"/>
  <c r="N99" i="30"/>
  <c r="O99" i="30"/>
  <c r="P99" i="30"/>
  <c r="Q99" i="30"/>
  <c r="R99" i="30"/>
  <c r="S99" i="30"/>
  <c r="T99" i="30"/>
  <c r="U99" i="30"/>
  <c r="V99" i="30"/>
  <c r="W99" i="30"/>
  <c r="X99" i="30"/>
  <c r="Y99" i="30"/>
  <c r="Z99" i="30"/>
  <c r="AA99" i="30"/>
  <c r="AB99" i="30"/>
  <c r="AC99" i="30"/>
  <c r="AD99" i="30"/>
  <c r="AE99" i="30"/>
  <c r="AF99" i="30"/>
  <c r="AG99" i="30"/>
  <c r="AH99" i="30"/>
  <c r="AI99" i="30"/>
  <c r="AJ99" i="30"/>
  <c r="AK99" i="30"/>
  <c r="AL99" i="30"/>
  <c r="AM99" i="30"/>
  <c r="AN99" i="30"/>
  <c r="AO99" i="30"/>
  <c r="AP99" i="30"/>
  <c r="AQ99" i="30"/>
  <c r="AR99" i="30"/>
  <c r="AS99" i="30"/>
  <c r="AT99" i="30"/>
  <c r="AU99" i="30"/>
  <c r="AV99" i="30"/>
  <c r="AW99" i="30"/>
  <c r="AX99" i="30"/>
  <c r="AY99" i="30"/>
  <c r="AZ99" i="30"/>
  <c r="BA99" i="30"/>
  <c r="BB99" i="30"/>
  <c r="BC99" i="30"/>
  <c r="BD99" i="30"/>
  <c r="BE99" i="30"/>
  <c r="BF99" i="30"/>
  <c r="BG99" i="30"/>
  <c r="BH99" i="30"/>
  <c r="BI99" i="30"/>
  <c r="BJ99" i="30"/>
  <c r="BK99" i="30"/>
  <c r="BL99" i="30"/>
  <c r="BM99" i="30"/>
  <c r="BN99" i="30"/>
  <c r="BO99" i="30"/>
  <c r="BP99" i="30"/>
  <c r="BQ99" i="30"/>
  <c r="BR99" i="30"/>
  <c r="BS99" i="30"/>
  <c r="BT99" i="30"/>
  <c r="BU99" i="30"/>
  <c r="BV99" i="30"/>
  <c r="BW99" i="30"/>
  <c r="BX99" i="30"/>
  <c r="BY99" i="30"/>
  <c r="BZ99" i="30"/>
  <c r="CA99" i="30"/>
  <c r="CB99" i="30"/>
  <c r="CC99" i="30"/>
  <c r="CD99" i="30"/>
  <c r="CE99" i="30"/>
  <c r="CF99" i="30"/>
  <c r="CG99" i="30"/>
  <c r="CH99" i="30"/>
  <c r="CI99" i="30"/>
  <c r="CJ99" i="30"/>
  <c r="CK99" i="30"/>
  <c r="CL99" i="30"/>
  <c r="CM99" i="30"/>
  <c r="CN99" i="30"/>
  <c r="CO99" i="30"/>
  <c r="CP99" i="30"/>
  <c r="CQ99" i="30"/>
  <c r="CR99" i="30"/>
  <c r="CS99" i="30"/>
  <c r="CT99" i="30"/>
  <c r="CU99" i="30"/>
  <c r="CV99" i="30"/>
  <c r="CW99" i="30"/>
  <c r="CX99" i="30"/>
  <c r="CY99" i="30"/>
  <c r="CZ99" i="30"/>
  <c r="DA99" i="30"/>
  <c r="DB99" i="30"/>
  <c r="DC99" i="30"/>
  <c r="DD99" i="30"/>
  <c r="DE99" i="30"/>
  <c r="DF99" i="30"/>
  <c r="DG99" i="30"/>
  <c r="DH99" i="30"/>
  <c r="DI99" i="30"/>
  <c r="DJ99" i="30"/>
  <c r="DK99" i="30"/>
  <c r="DL99" i="30"/>
  <c r="DM99" i="30"/>
  <c r="DN99" i="30"/>
  <c r="DO99" i="30"/>
  <c r="DP99" i="30"/>
  <c r="DQ99" i="30"/>
  <c r="DR99" i="30"/>
  <c r="DS99" i="30"/>
  <c r="DT99" i="30"/>
  <c r="M100" i="30"/>
  <c r="N100" i="30"/>
  <c r="O100" i="30"/>
  <c r="P100" i="30"/>
  <c r="Q100" i="30"/>
  <c r="R100" i="30"/>
  <c r="S100" i="30"/>
  <c r="T100" i="30"/>
  <c r="U100" i="30"/>
  <c r="V100" i="30"/>
  <c r="W100" i="30"/>
  <c r="X100" i="30"/>
  <c r="Y100" i="30"/>
  <c r="Z100" i="30"/>
  <c r="AA100" i="30"/>
  <c r="AB100" i="30"/>
  <c r="AC100" i="30"/>
  <c r="AD100" i="30"/>
  <c r="AE100" i="30"/>
  <c r="AF100" i="30"/>
  <c r="AG100" i="30"/>
  <c r="AH100" i="30"/>
  <c r="AI100" i="30"/>
  <c r="AJ100" i="30"/>
  <c r="AK100" i="30"/>
  <c r="AL100" i="30"/>
  <c r="AM100" i="30"/>
  <c r="AN100" i="30"/>
  <c r="AO100" i="30"/>
  <c r="AP100" i="30"/>
  <c r="AQ100" i="30"/>
  <c r="AR100" i="30"/>
  <c r="AS100" i="30"/>
  <c r="AT100" i="30"/>
  <c r="AU100" i="30"/>
  <c r="AV100" i="30"/>
  <c r="AW100" i="30"/>
  <c r="AX100" i="30"/>
  <c r="AY100" i="30"/>
  <c r="AZ100" i="30"/>
  <c r="BA100" i="30"/>
  <c r="BB100" i="30"/>
  <c r="BC100" i="30"/>
  <c r="BD100" i="30"/>
  <c r="BE100" i="30"/>
  <c r="BF100" i="30"/>
  <c r="BG100" i="30"/>
  <c r="BH100" i="30"/>
  <c r="BI100" i="30"/>
  <c r="BJ100" i="30"/>
  <c r="BK100" i="30"/>
  <c r="BL100" i="30"/>
  <c r="BM100" i="30"/>
  <c r="BN100" i="30"/>
  <c r="BO100" i="30"/>
  <c r="BP100" i="30"/>
  <c r="BQ100" i="30"/>
  <c r="BR100" i="30"/>
  <c r="BS100" i="30"/>
  <c r="BT100" i="30"/>
  <c r="BU100" i="30"/>
  <c r="BV100" i="30"/>
  <c r="BW100" i="30"/>
  <c r="BX100" i="30"/>
  <c r="BY100" i="30"/>
  <c r="BZ100" i="30"/>
  <c r="CA100" i="30"/>
  <c r="CB100" i="30"/>
  <c r="CC100" i="30"/>
  <c r="CD100" i="30"/>
  <c r="CE100" i="30"/>
  <c r="CF100" i="30"/>
  <c r="CG100" i="30"/>
  <c r="CH100" i="30"/>
  <c r="CI100" i="30"/>
  <c r="CJ100" i="30"/>
  <c r="CK100" i="30"/>
  <c r="CL100" i="30"/>
  <c r="CM100" i="30"/>
  <c r="CN100" i="30"/>
  <c r="CO100" i="30"/>
  <c r="CP100" i="30"/>
  <c r="CQ100" i="30"/>
  <c r="CR100" i="30"/>
  <c r="CS100" i="30"/>
  <c r="CT100" i="30"/>
  <c r="CU100" i="30"/>
  <c r="CV100" i="30"/>
  <c r="CW100" i="30"/>
  <c r="CX100" i="30"/>
  <c r="CY100" i="30"/>
  <c r="CZ100" i="30"/>
  <c r="DA100" i="30"/>
  <c r="DB100" i="30"/>
  <c r="DC100" i="30"/>
  <c r="DD100" i="30"/>
  <c r="DE100" i="30"/>
  <c r="DF100" i="30"/>
  <c r="DG100" i="30"/>
  <c r="DH100" i="30"/>
  <c r="DI100" i="30"/>
  <c r="DJ100" i="30"/>
  <c r="DK100" i="30"/>
  <c r="DL100" i="30"/>
  <c r="DM100" i="30"/>
  <c r="DN100" i="30"/>
  <c r="DO100" i="30"/>
  <c r="DP100" i="30"/>
  <c r="DQ100" i="30"/>
  <c r="DR100" i="30"/>
  <c r="DS100" i="30"/>
  <c r="DT100" i="30"/>
  <c r="M101" i="30"/>
  <c r="N101" i="30"/>
  <c r="O101" i="30"/>
  <c r="P101" i="30"/>
  <c r="Q101" i="30"/>
  <c r="R101" i="30"/>
  <c r="S101" i="30"/>
  <c r="T101" i="30"/>
  <c r="U101" i="30"/>
  <c r="V101" i="30"/>
  <c r="W101" i="30"/>
  <c r="X101" i="30"/>
  <c r="Y101" i="30"/>
  <c r="Z101" i="30"/>
  <c r="AA101" i="30"/>
  <c r="AB101" i="30"/>
  <c r="AC101" i="30"/>
  <c r="AD101" i="30"/>
  <c r="AE101" i="30"/>
  <c r="AF101" i="30"/>
  <c r="AG101" i="30"/>
  <c r="AH101" i="30"/>
  <c r="AI101" i="30"/>
  <c r="AJ101" i="30"/>
  <c r="AK101" i="30"/>
  <c r="AL101" i="30"/>
  <c r="AM101" i="30"/>
  <c r="AN101" i="30"/>
  <c r="AO101" i="30"/>
  <c r="AP101" i="30"/>
  <c r="AQ101" i="30"/>
  <c r="AR101" i="30"/>
  <c r="AS101" i="30"/>
  <c r="AT101" i="30"/>
  <c r="AU101" i="30"/>
  <c r="AV101" i="30"/>
  <c r="AW101" i="30"/>
  <c r="AX101" i="30"/>
  <c r="AY101" i="30"/>
  <c r="AZ101" i="30"/>
  <c r="BA101" i="30"/>
  <c r="BB101" i="30"/>
  <c r="BC101" i="30"/>
  <c r="BD101" i="30"/>
  <c r="BE101" i="30"/>
  <c r="BF101" i="30"/>
  <c r="BG101" i="30"/>
  <c r="BH101" i="30"/>
  <c r="BI101" i="30"/>
  <c r="BJ101" i="30"/>
  <c r="BK101" i="30"/>
  <c r="BL101" i="30"/>
  <c r="BM101" i="30"/>
  <c r="BN101" i="30"/>
  <c r="BO101" i="30"/>
  <c r="BP101" i="30"/>
  <c r="BQ101" i="30"/>
  <c r="BR101" i="30"/>
  <c r="BS101" i="30"/>
  <c r="BT101" i="30"/>
  <c r="BU101" i="30"/>
  <c r="BV101" i="30"/>
  <c r="BW101" i="30"/>
  <c r="BX101" i="30"/>
  <c r="BY101" i="30"/>
  <c r="BZ101" i="30"/>
  <c r="CA101" i="30"/>
  <c r="CB101" i="30"/>
  <c r="CC101" i="30"/>
  <c r="CD101" i="30"/>
  <c r="CE101" i="30"/>
  <c r="CF101" i="30"/>
  <c r="CG101" i="30"/>
  <c r="CH101" i="30"/>
  <c r="CI101" i="30"/>
  <c r="CJ101" i="30"/>
  <c r="CK101" i="30"/>
  <c r="CL101" i="30"/>
  <c r="CM101" i="30"/>
  <c r="CN101" i="30"/>
  <c r="CO101" i="30"/>
  <c r="CP101" i="30"/>
  <c r="CQ101" i="30"/>
  <c r="CR101" i="30"/>
  <c r="CS101" i="30"/>
  <c r="CT101" i="30"/>
  <c r="CU101" i="30"/>
  <c r="CV101" i="30"/>
  <c r="CW101" i="30"/>
  <c r="CX101" i="30"/>
  <c r="CY101" i="30"/>
  <c r="CZ101" i="30"/>
  <c r="DA101" i="30"/>
  <c r="DB101" i="30"/>
  <c r="DC101" i="30"/>
  <c r="DD101" i="30"/>
  <c r="DE101" i="30"/>
  <c r="DF101" i="30"/>
  <c r="DG101" i="30"/>
  <c r="DH101" i="30"/>
  <c r="DI101" i="30"/>
  <c r="DJ101" i="30"/>
  <c r="DK101" i="30"/>
  <c r="DL101" i="30"/>
  <c r="DM101" i="30"/>
  <c r="DN101" i="30"/>
  <c r="DO101" i="30"/>
  <c r="DP101" i="30"/>
  <c r="DQ101" i="30"/>
  <c r="DR101" i="30"/>
  <c r="DS101" i="30"/>
  <c r="DT101" i="30"/>
  <c r="M102" i="30"/>
  <c r="N102" i="30"/>
  <c r="O102" i="30"/>
  <c r="P102" i="30"/>
  <c r="Q102" i="30"/>
  <c r="R102" i="30"/>
  <c r="S102" i="30"/>
  <c r="T102" i="30"/>
  <c r="U102" i="30"/>
  <c r="V102" i="30"/>
  <c r="W102" i="30"/>
  <c r="X102" i="30"/>
  <c r="Y102" i="30"/>
  <c r="Z102" i="30"/>
  <c r="AA102" i="30"/>
  <c r="AB102" i="30"/>
  <c r="AC102" i="30"/>
  <c r="AD102" i="30"/>
  <c r="AE102" i="30"/>
  <c r="AF102" i="30"/>
  <c r="AG102" i="30"/>
  <c r="AH102" i="30"/>
  <c r="AI102" i="30"/>
  <c r="AJ102" i="30"/>
  <c r="AK102" i="30"/>
  <c r="AL102" i="30"/>
  <c r="AM102" i="30"/>
  <c r="AN102" i="30"/>
  <c r="AO102" i="30"/>
  <c r="AP102" i="30"/>
  <c r="AQ102" i="30"/>
  <c r="AR102" i="30"/>
  <c r="AS102" i="30"/>
  <c r="AT102" i="30"/>
  <c r="AU102" i="30"/>
  <c r="AV102" i="30"/>
  <c r="AW102" i="30"/>
  <c r="AX102" i="30"/>
  <c r="AY102" i="30"/>
  <c r="AZ102" i="30"/>
  <c r="BA102" i="30"/>
  <c r="BB102" i="30"/>
  <c r="BC102" i="30"/>
  <c r="BD102" i="30"/>
  <c r="BE102" i="30"/>
  <c r="BF102" i="30"/>
  <c r="BG102" i="30"/>
  <c r="BH102" i="30"/>
  <c r="BI102" i="30"/>
  <c r="BJ102" i="30"/>
  <c r="BK102" i="30"/>
  <c r="BL102" i="30"/>
  <c r="BM102" i="30"/>
  <c r="BN102" i="30"/>
  <c r="BO102" i="30"/>
  <c r="BP102" i="30"/>
  <c r="BQ102" i="30"/>
  <c r="BR102" i="30"/>
  <c r="BS102" i="30"/>
  <c r="BT102" i="30"/>
  <c r="BU102" i="30"/>
  <c r="BV102" i="30"/>
  <c r="BW102" i="30"/>
  <c r="BX102" i="30"/>
  <c r="BY102" i="30"/>
  <c r="BZ102" i="30"/>
  <c r="CA102" i="30"/>
  <c r="CB102" i="30"/>
  <c r="CC102" i="30"/>
  <c r="CD102" i="30"/>
  <c r="CE102" i="30"/>
  <c r="CF102" i="30"/>
  <c r="CG102" i="30"/>
  <c r="CH102" i="30"/>
  <c r="CI102" i="30"/>
  <c r="CJ102" i="30"/>
  <c r="CK102" i="30"/>
  <c r="CL102" i="30"/>
  <c r="CM102" i="30"/>
  <c r="CN102" i="30"/>
  <c r="CO102" i="30"/>
  <c r="CP102" i="30"/>
  <c r="CQ102" i="30"/>
  <c r="CR102" i="30"/>
  <c r="CS102" i="30"/>
  <c r="CT102" i="30"/>
  <c r="CU102" i="30"/>
  <c r="CV102" i="30"/>
  <c r="CW102" i="30"/>
  <c r="CX102" i="30"/>
  <c r="CY102" i="30"/>
  <c r="CZ102" i="30"/>
  <c r="DA102" i="30"/>
  <c r="DB102" i="30"/>
  <c r="DC102" i="30"/>
  <c r="DD102" i="30"/>
  <c r="DE102" i="30"/>
  <c r="DF102" i="30"/>
  <c r="DG102" i="30"/>
  <c r="DH102" i="30"/>
  <c r="DI102" i="30"/>
  <c r="DJ102" i="30"/>
  <c r="DK102" i="30"/>
  <c r="DL102" i="30"/>
  <c r="DM102" i="30"/>
  <c r="DN102" i="30"/>
  <c r="DO102" i="30"/>
  <c r="DP102" i="30"/>
  <c r="DQ102" i="30"/>
  <c r="DR102" i="30"/>
  <c r="DS102" i="30"/>
  <c r="DT102" i="30"/>
  <c r="M103" i="30"/>
  <c r="N103" i="30"/>
  <c r="O103" i="30"/>
  <c r="P103" i="30"/>
  <c r="Q103" i="30"/>
  <c r="R103" i="30"/>
  <c r="S103" i="30"/>
  <c r="T103" i="30"/>
  <c r="U103" i="30"/>
  <c r="V103" i="30"/>
  <c r="W103" i="30"/>
  <c r="X103" i="30"/>
  <c r="Y103" i="30"/>
  <c r="Z103" i="30"/>
  <c r="AA103" i="30"/>
  <c r="AB103" i="30"/>
  <c r="AC103" i="30"/>
  <c r="AD103" i="30"/>
  <c r="AE103" i="30"/>
  <c r="AF103" i="30"/>
  <c r="AG103" i="30"/>
  <c r="AH103" i="30"/>
  <c r="AI103" i="30"/>
  <c r="AJ103" i="30"/>
  <c r="AK103" i="30"/>
  <c r="AL103" i="30"/>
  <c r="AM103" i="30"/>
  <c r="AN103" i="30"/>
  <c r="AO103" i="30"/>
  <c r="AP103" i="30"/>
  <c r="AQ103" i="30"/>
  <c r="AR103" i="30"/>
  <c r="AS103" i="30"/>
  <c r="AT103" i="30"/>
  <c r="AU103" i="30"/>
  <c r="AV103" i="30"/>
  <c r="AW103" i="30"/>
  <c r="AX103" i="30"/>
  <c r="AY103" i="30"/>
  <c r="AZ103" i="30"/>
  <c r="BA103" i="30"/>
  <c r="BB103" i="30"/>
  <c r="BC103" i="30"/>
  <c r="BD103" i="30"/>
  <c r="BE103" i="30"/>
  <c r="BF103" i="30"/>
  <c r="BG103" i="30"/>
  <c r="BH103" i="30"/>
  <c r="BI103" i="30"/>
  <c r="BJ103" i="30"/>
  <c r="BK103" i="30"/>
  <c r="BL103" i="30"/>
  <c r="BM103" i="30"/>
  <c r="BN103" i="30"/>
  <c r="BO103" i="30"/>
  <c r="BP103" i="30"/>
  <c r="BQ103" i="30"/>
  <c r="BR103" i="30"/>
  <c r="BS103" i="30"/>
  <c r="BT103" i="30"/>
  <c r="BU103" i="30"/>
  <c r="BV103" i="30"/>
  <c r="BW103" i="30"/>
  <c r="BX103" i="30"/>
  <c r="BY103" i="30"/>
  <c r="BZ103" i="30"/>
  <c r="CA103" i="30"/>
  <c r="CB103" i="30"/>
  <c r="CC103" i="30"/>
  <c r="CD103" i="30"/>
  <c r="CE103" i="30"/>
  <c r="CF103" i="30"/>
  <c r="CG103" i="30"/>
  <c r="CH103" i="30"/>
  <c r="CI103" i="30"/>
  <c r="CJ103" i="30"/>
  <c r="CK103" i="30"/>
  <c r="CL103" i="30"/>
  <c r="CM103" i="30"/>
  <c r="CN103" i="30"/>
  <c r="CO103" i="30"/>
  <c r="CP103" i="30"/>
  <c r="CQ103" i="30"/>
  <c r="CR103" i="30"/>
  <c r="CS103" i="30"/>
  <c r="CT103" i="30"/>
  <c r="CU103" i="30"/>
  <c r="CV103" i="30"/>
  <c r="CW103" i="30"/>
  <c r="CX103" i="30"/>
  <c r="CY103" i="30"/>
  <c r="CZ103" i="30"/>
  <c r="DA103" i="30"/>
  <c r="DB103" i="30"/>
  <c r="DC103" i="30"/>
  <c r="DD103" i="30"/>
  <c r="DE103" i="30"/>
  <c r="DF103" i="30"/>
  <c r="DG103" i="30"/>
  <c r="DH103" i="30"/>
  <c r="DI103" i="30"/>
  <c r="DJ103" i="30"/>
  <c r="DK103" i="30"/>
  <c r="DL103" i="30"/>
  <c r="DM103" i="30"/>
  <c r="DN103" i="30"/>
  <c r="DO103" i="30"/>
  <c r="DP103" i="30"/>
  <c r="DQ103" i="30"/>
  <c r="DR103" i="30"/>
  <c r="DS103" i="30"/>
  <c r="DT103" i="30"/>
  <c r="M104" i="30"/>
  <c r="N104" i="30"/>
  <c r="O104" i="30"/>
  <c r="P104" i="30"/>
  <c r="Q104" i="30"/>
  <c r="R104" i="30"/>
  <c r="S104" i="30"/>
  <c r="T104" i="30"/>
  <c r="U104" i="30"/>
  <c r="V104" i="30"/>
  <c r="W104" i="30"/>
  <c r="X104" i="30"/>
  <c r="Y104" i="30"/>
  <c r="Z104" i="30"/>
  <c r="AA104" i="30"/>
  <c r="AB104" i="30"/>
  <c r="AC104" i="30"/>
  <c r="AD104" i="30"/>
  <c r="AE104" i="30"/>
  <c r="AF104" i="30"/>
  <c r="AG104" i="30"/>
  <c r="AH104" i="30"/>
  <c r="AI104" i="30"/>
  <c r="AJ104" i="30"/>
  <c r="AK104" i="30"/>
  <c r="AL104" i="30"/>
  <c r="AM104" i="30"/>
  <c r="AN104" i="30"/>
  <c r="AO104" i="30"/>
  <c r="AP104" i="30"/>
  <c r="AQ104" i="30"/>
  <c r="AR104" i="30"/>
  <c r="AS104" i="30"/>
  <c r="AT104" i="30"/>
  <c r="AU104" i="30"/>
  <c r="AV104" i="30"/>
  <c r="AW104" i="30"/>
  <c r="AX104" i="30"/>
  <c r="AY104" i="30"/>
  <c r="AZ104" i="30"/>
  <c r="BA104" i="30"/>
  <c r="BB104" i="30"/>
  <c r="BC104" i="30"/>
  <c r="BD104" i="30"/>
  <c r="BE104" i="30"/>
  <c r="BF104" i="30"/>
  <c r="BG104" i="30"/>
  <c r="BH104" i="30"/>
  <c r="BI104" i="30"/>
  <c r="BJ104" i="30"/>
  <c r="BK104" i="30"/>
  <c r="BL104" i="30"/>
  <c r="BM104" i="30"/>
  <c r="BN104" i="30"/>
  <c r="BO104" i="30"/>
  <c r="BP104" i="30"/>
  <c r="BQ104" i="30"/>
  <c r="BR104" i="30"/>
  <c r="BS104" i="30"/>
  <c r="BT104" i="30"/>
  <c r="BU104" i="30"/>
  <c r="BV104" i="30"/>
  <c r="BW104" i="30"/>
  <c r="BX104" i="30"/>
  <c r="BY104" i="30"/>
  <c r="BZ104" i="30"/>
  <c r="CA104" i="30"/>
  <c r="CB104" i="30"/>
  <c r="CC104" i="30"/>
  <c r="CD104" i="30"/>
  <c r="CE104" i="30"/>
  <c r="CF104" i="30"/>
  <c r="CG104" i="30"/>
  <c r="CH104" i="30"/>
  <c r="CI104" i="30"/>
  <c r="CJ104" i="30"/>
  <c r="CK104" i="30"/>
  <c r="CL104" i="30"/>
  <c r="CM104" i="30"/>
  <c r="CN104" i="30"/>
  <c r="CO104" i="30"/>
  <c r="CP104" i="30"/>
  <c r="CQ104" i="30"/>
  <c r="CR104" i="30"/>
  <c r="CS104" i="30"/>
  <c r="CT104" i="30"/>
  <c r="CU104" i="30"/>
  <c r="CV104" i="30"/>
  <c r="CW104" i="30"/>
  <c r="CX104" i="30"/>
  <c r="CY104" i="30"/>
  <c r="CZ104" i="30"/>
  <c r="DA104" i="30"/>
  <c r="DB104" i="30"/>
  <c r="DC104" i="30"/>
  <c r="DD104" i="30"/>
  <c r="DE104" i="30"/>
  <c r="DF104" i="30"/>
  <c r="DG104" i="30"/>
  <c r="DH104" i="30"/>
  <c r="DI104" i="30"/>
  <c r="DJ104" i="30"/>
  <c r="DK104" i="30"/>
  <c r="DL104" i="30"/>
  <c r="DM104" i="30"/>
  <c r="DN104" i="30"/>
  <c r="DO104" i="30"/>
  <c r="DP104" i="30"/>
  <c r="DQ104" i="30"/>
  <c r="DR104" i="30"/>
  <c r="DS104" i="30"/>
  <c r="DT104" i="30"/>
  <c r="M105" i="30"/>
  <c r="N105" i="30"/>
  <c r="O105" i="30"/>
  <c r="P105" i="30"/>
  <c r="Q105" i="30"/>
  <c r="R105" i="30"/>
  <c r="S105" i="30"/>
  <c r="T105" i="30"/>
  <c r="U105" i="30"/>
  <c r="V105" i="30"/>
  <c r="W105" i="30"/>
  <c r="X105" i="30"/>
  <c r="Y105" i="30"/>
  <c r="Z105" i="30"/>
  <c r="AA105" i="30"/>
  <c r="AB105" i="30"/>
  <c r="AC105" i="30"/>
  <c r="AD105" i="30"/>
  <c r="AE105" i="30"/>
  <c r="AF105" i="30"/>
  <c r="AG105" i="30"/>
  <c r="AH105" i="30"/>
  <c r="AI105" i="30"/>
  <c r="AJ105" i="30"/>
  <c r="AK105" i="30"/>
  <c r="AL105" i="30"/>
  <c r="AM105" i="30"/>
  <c r="AN105" i="30"/>
  <c r="AO105" i="30"/>
  <c r="AP105" i="30"/>
  <c r="AQ105" i="30"/>
  <c r="AR105" i="30"/>
  <c r="AS105" i="30"/>
  <c r="AT105" i="30"/>
  <c r="AU105" i="30"/>
  <c r="AV105" i="30"/>
  <c r="AW105" i="30"/>
  <c r="AX105" i="30"/>
  <c r="AY105" i="30"/>
  <c r="AZ105" i="30"/>
  <c r="BA105" i="30"/>
  <c r="BB105" i="30"/>
  <c r="BC105" i="30"/>
  <c r="BD105" i="30"/>
  <c r="BE105" i="30"/>
  <c r="BF105" i="30"/>
  <c r="BG105" i="30"/>
  <c r="BH105" i="30"/>
  <c r="BI105" i="30"/>
  <c r="BJ105" i="30"/>
  <c r="BK105" i="30"/>
  <c r="BL105" i="30"/>
  <c r="BM105" i="30"/>
  <c r="BN105" i="30"/>
  <c r="BO105" i="30"/>
  <c r="BP105" i="30"/>
  <c r="BQ105" i="30"/>
  <c r="BR105" i="30"/>
  <c r="BS105" i="30"/>
  <c r="BT105" i="30"/>
  <c r="BU105" i="30"/>
  <c r="BV105" i="30"/>
  <c r="BW105" i="30"/>
  <c r="BX105" i="30"/>
  <c r="BY105" i="30"/>
  <c r="BZ105" i="30"/>
  <c r="CA105" i="30"/>
  <c r="CB105" i="30"/>
  <c r="CC105" i="30"/>
  <c r="CD105" i="30"/>
  <c r="CE105" i="30"/>
  <c r="CF105" i="30"/>
  <c r="CG105" i="30"/>
  <c r="CH105" i="30"/>
  <c r="CI105" i="30"/>
  <c r="CJ105" i="30"/>
  <c r="CK105" i="30"/>
  <c r="CL105" i="30"/>
  <c r="CM105" i="30"/>
  <c r="CN105" i="30"/>
  <c r="CO105" i="30"/>
  <c r="CP105" i="30"/>
  <c r="CQ105" i="30"/>
  <c r="CR105" i="30"/>
  <c r="CS105" i="30"/>
  <c r="CT105" i="30"/>
  <c r="CU105" i="30"/>
  <c r="CV105" i="30"/>
  <c r="CW105" i="30"/>
  <c r="CX105" i="30"/>
  <c r="CY105" i="30"/>
  <c r="CZ105" i="30"/>
  <c r="DA105" i="30"/>
  <c r="DB105" i="30"/>
  <c r="DC105" i="30"/>
  <c r="DD105" i="30"/>
  <c r="DE105" i="30"/>
  <c r="DF105" i="30"/>
  <c r="DG105" i="30"/>
  <c r="DH105" i="30"/>
  <c r="DI105" i="30"/>
  <c r="DJ105" i="30"/>
  <c r="DK105" i="30"/>
  <c r="DL105" i="30"/>
  <c r="DM105" i="30"/>
  <c r="DN105" i="30"/>
  <c r="DO105" i="30"/>
  <c r="DP105" i="30"/>
  <c r="DQ105" i="30"/>
  <c r="DR105" i="30"/>
  <c r="DS105" i="30"/>
  <c r="DT105" i="30"/>
  <c r="M106" i="30"/>
  <c r="N106" i="30"/>
  <c r="O106" i="30"/>
  <c r="P106" i="30"/>
  <c r="Q106" i="30"/>
  <c r="R106" i="30"/>
  <c r="S106" i="30"/>
  <c r="T106" i="30"/>
  <c r="U106" i="30"/>
  <c r="V106" i="30"/>
  <c r="W106" i="30"/>
  <c r="X106" i="30"/>
  <c r="Y106" i="30"/>
  <c r="Z106" i="30"/>
  <c r="AA106" i="30"/>
  <c r="AB106" i="30"/>
  <c r="AC106" i="30"/>
  <c r="AD106" i="30"/>
  <c r="AE106" i="30"/>
  <c r="AF106" i="30"/>
  <c r="AG106" i="30"/>
  <c r="AH106" i="30"/>
  <c r="AI106" i="30"/>
  <c r="AJ106" i="30"/>
  <c r="AK106" i="30"/>
  <c r="AL106" i="30"/>
  <c r="AM106" i="30"/>
  <c r="AN106" i="30"/>
  <c r="AO106" i="30"/>
  <c r="AP106" i="30"/>
  <c r="AQ106" i="30"/>
  <c r="AR106" i="30"/>
  <c r="AS106" i="30"/>
  <c r="AT106" i="30"/>
  <c r="AU106" i="30"/>
  <c r="AV106" i="30"/>
  <c r="AW106" i="30"/>
  <c r="AX106" i="30"/>
  <c r="AY106" i="30"/>
  <c r="AZ106" i="30"/>
  <c r="BA106" i="30"/>
  <c r="BB106" i="30"/>
  <c r="BC106" i="30"/>
  <c r="BD106" i="30"/>
  <c r="BE106" i="30"/>
  <c r="BF106" i="30"/>
  <c r="BG106" i="30"/>
  <c r="BH106" i="30"/>
  <c r="BI106" i="30"/>
  <c r="BJ106" i="30"/>
  <c r="BK106" i="30"/>
  <c r="BL106" i="30"/>
  <c r="BM106" i="30"/>
  <c r="BN106" i="30"/>
  <c r="BO106" i="30"/>
  <c r="BP106" i="30"/>
  <c r="BQ106" i="30"/>
  <c r="BR106" i="30"/>
  <c r="BS106" i="30"/>
  <c r="BT106" i="30"/>
  <c r="BU106" i="30"/>
  <c r="BV106" i="30"/>
  <c r="BW106" i="30"/>
  <c r="BX106" i="30"/>
  <c r="BY106" i="30"/>
  <c r="BZ106" i="30"/>
  <c r="CA106" i="30"/>
  <c r="CB106" i="30"/>
  <c r="CC106" i="30"/>
  <c r="CD106" i="30"/>
  <c r="CE106" i="30"/>
  <c r="CF106" i="30"/>
  <c r="CG106" i="30"/>
  <c r="CH106" i="30"/>
  <c r="CI106" i="30"/>
  <c r="CJ106" i="30"/>
  <c r="CK106" i="30"/>
  <c r="CL106" i="30"/>
  <c r="CM106" i="30"/>
  <c r="CN106" i="30"/>
  <c r="CO106" i="30"/>
  <c r="CP106" i="30"/>
  <c r="CQ106" i="30"/>
  <c r="CR106" i="30"/>
  <c r="CS106" i="30"/>
  <c r="CT106" i="30"/>
  <c r="CU106" i="30"/>
  <c r="CV106" i="30"/>
  <c r="CW106" i="30"/>
  <c r="CX106" i="30"/>
  <c r="CY106" i="30"/>
  <c r="CZ106" i="30"/>
  <c r="DA106" i="30"/>
  <c r="DB106" i="30"/>
  <c r="DC106" i="30"/>
  <c r="DD106" i="30"/>
  <c r="DE106" i="30"/>
  <c r="DF106" i="30"/>
  <c r="DG106" i="30"/>
  <c r="DH106" i="30"/>
  <c r="DI106" i="30"/>
  <c r="DJ106" i="30"/>
  <c r="DK106" i="30"/>
  <c r="DL106" i="30"/>
  <c r="DM106" i="30"/>
  <c r="DN106" i="30"/>
  <c r="DO106" i="30"/>
  <c r="DP106" i="30"/>
  <c r="DQ106" i="30"/>
  <c r="DR106" i="30"/>
  <c r="DS106" i="30"/>
  <c r="DT106" i="30"/>
  <c r="M107" i="30"/>
  <c r="N107" i="30"/>
  <c r="O107" i="30"/>
  <c r="P107" i="30"/>
  <c r="Q107" i="30"/>
  <c r="R107" i="30"/>
  <c r="S107" i="30"/>
  <c r="T107" i="30"/>
  <c r="U107" i="30"/>
  <c r="V107" i="30"/>
  <c r="W107" i="30"/>
  <c r="X107" i="30"/>
  <c r="Y107" i="30"/>
  <c r="Z107" i="30"/>
  <c r="AA107" i="30"/>
  <c r="AB107" i="30"/>
  <c r="AC107" i="30"/>
  <c r="AD107" i="30"/>
  <c r="AE107" i="30"/>
  <c r="AF107" i="30"/>
  <c r="AG107" i="30"/>
  <c r="AH107" i="30"/>
  <c r="AI107" i="30"/>
  <c r="AJ107" i="30"/>
  <c r="AK107" i="30"/>
  <c r="AL107" i="30"/>
  <c r="AM107" i="30"/>
  <c r="AN107" i="30"/>
  <c r="AO107" i="30"/>
  <c r="AP107" i="30"/>
  <c r="AQ107" i="30"/>
  <c r="AR107" i="30"/>
  <c r="AS107" i="30"/>
  <c r="AT107" i="30"/>
  <c r="AU107" i="30"/>
  <c r="AV107" i="30"/>
  <c r="AW107" i="30"/>
  <c r="AX107" i="30"/>
  <c r="AY107" i="30"/>
  <c r="AZ107" i="30"/>
  <c r="BA107" i="30"/>
  <c r="BB107" i="30"/>
  <c r="BC107" i="30"/>
  <c r="BD107" i="30"/>
  <c r="BE107" i="30"/>
  <c r="BF107" i="30"/>
  <c r="BG107" i="30"/>
  <c r="BH107" i="30"/>
  <c r="BI107" i="30"/>
  <c r="BJ107" i="30"/>
  <c r="BK107" i="30"/>
  <c r="BL107" i="30"/>
  <c r="BM107" i="30"/>
  <c r="BN107" i="30"/>
  <c r="BO107" i="30"/>
  <c r="BP107" i="30"/>
  <c r="BQ107" i="30"/>
  <c r="BR107" i="30"/>
  <c r="BS107" i="30"/>
  <c r="BT107" i="30"/>
  <c r="BU107" i="30"/>
  <c r="BV107" i="30"/>
  <c r="BW107" i="30"/>
  <c r="BX107" i="30"/>
  <c r="BY107" i="30"/>
  <c r="BZ107" i="30"/>
  <c r="CA107" i="30"/>
  <c r="CB107" i="30"/>
  <c r="CC107" i="30"/>
  <c r="CD107" i="30"/>
  <c r="CE107" i="30"/>
  <c r="CF107" i="30"/>
  <c r="CG107" i="30"/>
  <c r="CH107" i="30"/>
  <c r="CI107" i="30"/>
  <c r="CJ107" i="30"/>
  <c r="CK107" i="30"/>
  <c r="CL107" i="30"/>
  <c r="CM107" i="30"/>
  <c r="CN107" i="30"/>
  <c r="CO107" i="30"/>
  <c r="CP107" i="30"/>
  <c r="CQ107" i="30"/>
  <c r="CN12" i="41" s="1"/>
  <c r="CR107" i="30"/>
  <c r="CS107" i="30"/>
  <c r="CT107" i="30"/>
  <c r="CU107" i="30"/>
  <c r="CV107" i="30"/>
  <c r="CW107" i="30"/>
  <c r="CX107" i="30"/>
  <c r="CY107" i="30"/>
  <c r="CZ107" i="30"/>
  <c r="DA107" i="30"/>
  <c r="DB107" i="30"/>
  <c r="DC107" i="30"/>
  <c r="DD107" i="30"/>
  <c r="DE107" i="30"/>
  <c r="DF107" i="30"/>
  <c r="DG107" i="30"/>
  <c r="DH107" i="30"/>
  <c r="DI107" i="30"/>
  <c r="DJ107" i="30"/>
  <c r="DK107" i="30"/>
  <c r="DL107" i="30"/>
  <c r="DM107" i="30"/>
  <c r="DN107" i="30"/>
  <c r="DO107" i="30"/>
  <c r="DP107" i="30"/>
  <c r="DQ107" i="30"/>
  <c r="DR107" i="30"/>
  <c r="DS107" i="30"/>
  <c r="DT107" i="30"/>
  <c r="M108" i="30"/>
  <c r="N108" i="30"/>
  <c r="O108" i="30"/>
  <c r="P108" i="30"/>
  <c r="Q108" i="30"/>
  <c r="R108" i="30"/>
  <c r="S108" i="30"/>
  <c r="T108" i="30"/>
  <c r="U108" i="30"/>
  <c r="V108" i="30"/>
  <c r="W108" i="30"/>
  <c r="X108" i="30"/>
  <c r="Y108" i="30"/>
  <c r="Z108" i="30"/>
  <c r="AA108" i="30"/>
  <c r="AB108" i="30"/>
  <c r="AC108" i="30"/>
  <c r="AD108" i="30"/>
  <c r="AE108" i="30"/>
  <c r="AF108" i="30"/>
  <c r="AG108" i="30"/>
  <c r="AH108" i="30"/>
  <c r="AI108" i="30"/>
  <c r="AJ108" i="30"/>
  <c r="AK108" i="30"/>
  <c r="AL108" i="30"/>
  <c r="AM108" i="30"/>
  <c r="AN108" i="30"/>
  <c r="AO108" i="30"/>
  <c r="AP108" i="30"/>
  <c r="AQ108" i="30"/>
  <c r="AR108" i="30"/>
  <c r="AS108" i="30"/>
  <c r="AT108" i="30"/>
  <c r="AU108" i="30"/>
  <c r="AV108" i="30"/>
  <c r="AW108" i="30"/>
  <c r="AX108" i="30"/>
  <c r="AY108" i="30"/>
  <c r="AZ108" i="30"/>
  <c r="BA108" i="30"/>
  <c r="BB108" i="30"/>
  <c r="BC108" i="30"/>
  <c r="BD108" i="30"/>
  <c r="BE108" i="30"/>
  <c r="BF108" i="30"/>
  <c r="BG108" i="30"/>
  <c r="BH108" i="30"/>
  <c r="BI108" i="30"/>
  <c r="BJ108" i="30"/>
  <c r="BK108" i="30"/>
  <c r="BL108" i="30"/>
  <c r="BM108" i="30"/>
  <c r="BN108" i="30"/>
  <c r="BO108" i="30"/>
  <c r="BP108" i="30"/>
  <c r="BQ108" i="30"/>
  <c r="BR108" i="30"/>
  <c r="BS108" i="30"/>
  <c r="BT108" i="30"/>
  <c r="BU108" i="30"/>
  <c r="BV108" i="30"/>
  <c r="BW108" i="30"/>
  <c r="BX108" i="30"/>
  <c r="BY108" i="30"/>
  <c r="BZ108" i="30"/>
  <c r="CA108" i="30"/>
  <c r="CB108" i="30"/>
  <c r="CC108" i="30"/>
  <c r="CD108" i="30"/>
  <c r="CE108" i="30"/>
  <c r="CF108" i="30"/>
  <c r="CG108" i="30"/>
  <c r="CH108" i="30"/>
  <c r="CI108" i="30"/>
  <c r="CJ108" i="30"/>
  <c r="CK108" i="30"/>
  <c r="CL108" i="30"/>
  <c r="CM108" i="30"/>
  <c r="CN108" i="30"/>
  <c r="CO108" i="30"/>
  <c r="CP108" i="30"/>
  <c r="CQ108" i="30"/>
  <c r="CR108" i="30"/>
  <c r="CS108" i="30"/>
  <c r="CT108" i="30"/>
  <c r="CU108" i="30"/>
  <c r="CV108" i="30"/>
  <c r="CW108" i="30"/>
  <c r="CX108" i="30"/>
  <c r="CY108" i="30"/>
  <c r="CZ108" i="30"/>
  <c r="DA108" i="30"/>
  <c r="DB108" i="30"/>
  <c r="DC108" i="30"/>
  <c r="DD108" i="30"/>
  <c r="DE108" i="30"/>
  <c r="DF108" i="30"/>
  <c r="DG108" i="30"/>
  <c r="DH108" i="30"/>
  <c r="DI108" i="30"/>
  <c r="DJ108" i="30"/>
  <c r="DK108" i="30"/>
  <c r="DL108" i="30"/>
  <c r="DM108" i="30"/>
  <c r="DN108" i="30"/>
  <c r="DO108" i="30"/>
  <c r="DP108" i="30"/>
  <c r="DQ108" i="30"/>
  <c r="DR108" i="30"/>
  <c r="DS108" i="30"/>
  <c r="DT108" i="30"/>
  <c r="M109" i="30"/>
  <c r="N109" i="30"/>
  <c r="O109" i="30"/>
  <c r="P109" i="30"/>
  <c r="Q109" i="30"/>
  <c r="R109" i="30"/>
  <c r="S109" i="30"/>
  <c r="T109" i="30"/>
  <c r="U109" i="30"/>
  <c r="V109" i="30"/>
  <c r="W109" i="30"/>
  <c r="X109" i="30"/>
  <c r="Y109" i="30"/>
  <c r="Z109" i="30"/>
  <c r="AA109" i="30"/>
  <c r="AB109" i="30"/>
  <c r="AC109" i="30"/>
  <c r="AD109" i="30"/>
  <c r="AE109" i="30"/>
  <c r="AF109" i="30"/>
  <c r="AG109" i="30"/>
  <c r="AH109" i="30"/>
  <c r="AI109" i="30"/>
  <c r="AJ109" i="30"/>
  <c r="AK109" i="30"/>
  <c r="AL109" i="30"/>
  <c r="AM109" i="30"/>
  <c r="AN109" i="30"/>
  <c r="AO109" i="30"/>
  <c r="AP109" i="30"/>
  <c r="AQ109" i="30"/>
  <c r="AR109" i="30"/>
  <c r="AS109" i="30"/>
  <c r="AT109" i="30"/>
  <c r="AU109" i="30"/>
  <c r="AV109" i="30"/>
  <c r="AW109" i="30"/>
  <c r="AX109" i="30"/>
  <c r="AY109" i="30"/>
  <c r="AZ109" i="30"/>
  <c r="BA109" i="30"/>
  <c r="BB109" i="30"/>
  <c r="BC109" i="30"/>
  <c r="BD109" i="30"/>
  <c r="BE109" i="30"/>
  <c r="BF109" i="30"/>
  <c r="BG109" i="30"/>
  <c r="BH109" i="30"/>
  <c r="BI109" i="30"/>
  <c r="BJ109" i="30"/>
  <c r="BK109" i="30"/>
  <c r="BL109" i="30"/>
  <c r="BM109" i="30"/>
  <c r="BN109" i="30"/>
  <c r="BO109" i="30"/>
  <c r="BP109" i="30"/>
  <c r="BQ109" i="30"/>
  <c r="BR109" i="30"/>
  <c r="BS109" i="30"/>
  <c r="BT109" i="30"/>
  <c r="BU109" i="30"/>
  <c r="BV109" i="30"/>
  <c r="BW109" i="30"/>
  <c r="BX109" i="30"/>
  <c r="BY109" i="30"/>
  <c r="BZ109" i="30"/>
  <c r="CA109" i="30"/>
  <c r="CB109" i="30"/>
  <c r="CC109" i="30"/>
  <c r="CD109" i="30"/>
  <c r="CE109" i="30"/>
  <c r="CF109" i="30"/>
  <c r="CG109" i="30"/>
  <c r="CH109" i="30"/>
  <c r="CI109" i="30"/>
  <c r="CJ109" i="30"/>
  <c r="CK109" i="30"/>
  <c r="CL109" i="30"/>
  <c r="CM109" i="30"/>
  <c r="CN109" i="30"/>
  <c r="CO109" i="30"/>
  <c r="CP109" i="30"/>
  <c r="CQ109" i="30"/>
  <c r="CR109" i="30"/>
  <c r="CS109" i="30"/>
  <c r="CT109" i="30"/>
  <c r="CU109" i="30"/>
  <c r="CV109" i="30"/>
  <c r="CW109" i="30"/>
  <c r="CX109" i="30"/>
  <c r="CY109" i="30"/>
  <c r="CZ109" i="30"/>
  <c r="DA109" i="30"/>
  <c r="DB109" i="30"/>
  <c r="DC109" i="30"/>
  <c r="DD109" i="30"/>
  <c r="DE109" i="30"/>
  <c r="DF109" i="30"/>
  <c r="DG109" i="30"/>
  <c r="DH109" i="30"/>
  <c r="DI109" i="30"/>
  <c r="DJ109" i="30"/>
  <c r="DK109" i="30"/>
  <c r="DL109" i="30"/>
  <c r="DM109" i="30"/>
  <c r="DN109" i="30"/>
  <c r="DO109" i="30"/>
  <c r="DP109" i="30"/>
  <c r="DQ109" i="30"/>
  <c r="DR109" i="30"/>
  <c r="DS109" i="30"/>
  <c r="DT109" i="30"/>
  <c r="M110" i="30"/>
  <c r="N110" i="30"/>
  <c r="O110" i="30"/>
  <c r="P110" i="30"/>
  <c r="Q110" i="30"/>
  <c r="R110" i="30"/>
  <c r="S110" i="30"/>
  <c r="T110" i="30"/>
  <c r="U110" i="30"/>
  <c r="V110" i="30"/>
  <c r="W110" i="30"/>
  <c r="X110" i="30"/>
  <c r="Y110" i="30"/>
  <c r="Z110" i="30"/>
  <c r="AA110" i="30"/>
  <c r="AB110" i="30"/>
  <c r="AC110" i="30"/>
  <c r="AD110" i="30"/>
  <c r="AE110" i="30"/>
  <c r="AF110" i="30"/>
  <c r="AG110" i="30"/>
  <c r="AH110" i="30"/>
  <c r="AI110" i="30"/>
  <c r="AJ110" i="30"/>
  <c r="AK110" i="30"/>
  <c r="AL110" i="30"/>
  <c r="AM110" i="30"/>
  <c r="AN110" i="30"/>
  <c r="AO110" i="30"/>
  <c r="AP110" i="30"/>
  <c r="AQ110" i="30"/>
  <c r="AR110" i="30"/>
  <c r="AS110" i="30"/>
  <c r="AT110" i="30"/>
  <c r="AU110" i="30"/>
  <c r="AV110" i="30"/>
  <c r="AW110" i="30"/>
  <c r="AX110" i="30"/>
  <c r="AY110" i="30"/>
  <c r="AZ110" i="30"/>
  <c r="BA110" i="30"/>
  <c r="BB110" i="30"/>
  <c r="BC110" i="30"/>
  <c r="BD110" i="30"/>
  <c r="BE110" i="30"/>
  <c r="BF110" i="30"/>
  <c r="BG110" i="30"/>
  <c r="BH110" i="30"/>
  <c r="BI110" i="30"/>
  <c r="BJ110" i="30"/>
  <c r="BK110" i="30"/>
  <c r="BL110" i="30"/>
  <c r="BM110" i="30"/>
  <c r="BN110" i="30"/>
  <c r="BO110" i="30"/>
  <c r="BP110" i="30"/>
  <c r="BQ110" i="30"/>
  <c r="BR110" i="30"/>
  <c r="BS110" i="30"/>
  <c r="BT110" i="30"/>
  <c r="BU110" i="30"/>
  <c r="BV110" i="30"/>
  <c r="BW110" i="30"/>
  <c r="BX110" i="30"/>
  <c r="BY110" i="30"/>
  <c r="BZ110" i="30"/>
  <c r="CA110" i="30"/>
  <c r="CB110" i="30"/>
  <c r="CC110" i="30"/>
  <c r="CD110" i="30"/>
  <c r="CE110" i="30"/>
  <c r="CF110" i="30"/>
  <c r="CG110" i="30"/>
  <c r="CH110" i="30"/>
  <c r="CI110" i="30"/>
  <c r="CJ110" i="30"/>
  <c r="CK110" i="30"/>
  <c r="CL110" i="30"/>
  <c r="CM110" i="30"/>
  <c r="CN110" i="30"/>
  <c r="CO110" i="30"/>
  <c r="CP110" i="30"/>
  <c r="CQ110" i="30"/>
  <c r="CR110" i="30"/>
  <c r="CS110" i="30"/>
  <c r="CT110" i="30"/>
  <c r="CU110" i="30"/>
  <c r="CV110" i="30"/>
  <c r="CW110" i="30"/>
  <c r="CX110" i="30"/>
  <c r="CY110" i="30"/>
  <c r="CZ110" i="30"/>
  <c r="DA110" i="30"/>
  <c r="DB110" i="30"/>
  <c r="DC110" i="30"/>
  <c r="DD110" i="30"/>
  <c r="DE110" i="30"/>
  <c r="DF110" i="30"/>
  <c r="DG110" i="30"/>
  <c r="DH110" i="30"/>
  <c r="DI110" i="30"/>
  <c r="DJ110" i="30"/>
  <c r="DK110" i="30"/>
  <c r="DL110" i="30"/>
  <c r="DM110" i="30"/>
  <c r="DN110" i="30"/>
  <c r="DO110" i="30"/>
  <c r="DP110" i="30"/>
  <c r="DQ110" i="30"/>
  <c r="DR110" i="30"/>
  <c r="DS110" i="30"/>
  <c r="DT110" i="30"/>
  <c r="M111" i="30"/>
  <c r="N111" i="30"/>
  <c r="O111" i="30"/>
  <c r="P111" i="30"/>
  <c r="Q111" i="30"/>
  <c r="R111" i="30"/>
  <c r="S111" i="30"/>
  <c r="T111" i="30"/>
  <c r="U111" i="30"/>
  <c r="V111" i="30"/>
  <c r="W111" i="30"/>
  <c r="X111" i="30"/>
  <c r="Y111" i="30"/>
  <c r="Z111" i="30"/>
  <c r="AA111" i="30"/>
  <c r="AB111" i="30"/>
  <c r="AC111" i="30"/>
  <c r="AD111" i="30"/>
  <c r="AE111" i="30"/>
  <c r="AF111" i="30"/>
  <c r="AG111" i="30"/>
  <c r="AH111" i="30"/>
  <c r="AI111" i="30"/>
  <c r="AJ111" i="30"/>
  <c r="AK111" i="30"/>
  <c r="AL111" i="30"/>
  <c r="AM111" i="30"/>
  <c r="AN111" i="30"/>
  <c r="AO111" i="30"/>
  <c r="AP111" i="30"/>
  <c r="AQ111" i="30"/>
  <c r="AR111" i="30"/>
  <c r="AS111" i="30"/>
  <c r="AT111" i="30"/>
  <c r="AU111" i="30"/>
  <c r="AV111" i="30"/>
  <c r="AW111" i="30"/>
  <c r="AX111" i="30"/>
  <c r="AY111" i="30"/>
  <c r="AZ111" i="30"/>
  <c r="BA111" i="30"/>
  <c r="BB111" i="30"/>
  <c r="BC111" i="30"/>
  <c r="BD111" i="30"/>
  <c r="BE111" i="30"/>
  <c r="BF111" i="30"/>
  <c r="BG111" i="30"/>
  <c r="BH111" i="30"/>
  <c r="BI111" i="30"/>
  <c r="BJ111" i="30"/>
  <c r="BK111" i="30"/>
  <c r="BL111" i="30"/>
  <c r="BM111" i="30"/>
  <c r="BN111" i="30"/>
  <c r="BO111" i="30"/>
  <c r="BP111" i="30"/>
  <c r="BQ111" i="30"/>
  <c r="BR111" i="30"/>
  <c r="BS111" i="30"/>
  <c r="BT111" i="30"/>
  <c r="BU111" i="30"/>
  <c r="BV111" i="30"/>
  <c r="BW111" i="30"/>
  <c r="BX111" i="30"/>
  <c r="BY111" i="30"/>
  <c r="BZ111" i="30"/>
  <c r="CA111" i="30"/>
  <c r="CB111" i="30"/>
  <c r="CC111" i="30"/>
  <c r="CD111" i="30"/>
  <c r="CE111" i="30"/>
  <c r="CF111" i="30"/>
  <c r="CG111" i="30"/>
  <c r="CH111" i="30"/>
  <c r="CI111" i="30"/>
  <c r="CJ111" i="30"/>
  <c r="CK111" i="30"/>
  <c r="CL111" i="30"/>
  <c r="CM111" i="30"/>
  <c r="CN111" i="30"/>
  <c r="CO111" i="30"/>
  <c r="CP111" i="30"/>
  <c r="CQ111" i="30"/>
  <c r="CR111" i="30"/>
  <c r="CS111" i="30"/>
  <c r="CT111" i="30"/>
  <c r="CU111" i="30"/>
  <c r="CV111" i="30"/>
  <c r="CW111" i="30"/>
  <c r="CX111" i="30"/>
  <c r="CY111" i="30"/>
  <c r="CZ111" i="30"/>
  <c r="DA111" i="30"/>
  <c r="DB111" i="30"/>
  <c r="DC111" i="30"/>
  <c r="DD111" i="30"/>
  <c r="DE111" i="30"/>
  <c r="DF111" i="30"/>
  <c r="DG111" i="30"/>
  <c r="DH111" i="30"/>
  <c r="DI111" i="30"/>
  <c r="DJ111" i="30"/>
  <c r="DK111" i="30"/>
  <c r="DL111" i="30"/>
  <c r="DM111" i="30"/>
  <c r="DN111" i="30"/>
  <c r="DO111" i="30"/>
  <c r="DP111" i="30"/>
  <c r="DQ111" i="30"/>
  <c r="DR111" i="30"/>
  <c r="DS111" i="30"/>
  <c r="DT111" i="30"/>
  <c r="M112" i="30"/>
  <c r="N112" i="30"/>
  <c r="O112" i="30"/>
  <c r="P112" i="30"/>
  <c r="Q112" i="30"/>
  <c r="R112" i="30"/>
  <c r="S112" i="30"/>
  <c r="T112" i="30"/>
  <c r="U112" i="30"/>
  <c r="V112" i="30"/>
  <c r="W112" i="30"/>
  <c r="X112" i="30"/>
  <c r="Y112" i="30"/>
  <c r="Z112" i="30"/>
  <c r="AA112" i="30"/>
  <c r="AB112" i="30"/>
  <c r="AC112" i="30"/>
  <c r="AD112" i="30"/>
  <c r="AE112" i="30"/>
  <c r="AF112" i="30"/>
  <c r="AG112" i="30"/>
  <c r="AH112" i="30"/>
  <c r="AI112" i="30"/>
  <c r="AJ112" i="30"/>
  <c r="AK112" i="30"/>
  <c r="AL112" i="30"/>
  <c r="AM112" i="30"/>
  <c r="AN112" i="30"/>
  <c r="AO112" i="30"/>
  <c r="AP112" i="30"/>
  <c r="AQ112" i="30"/>
  <c r="AR112" i="30"/>
  <c r="AS112" i="30"/>
  <c r="AT112" i="30"/>
  <c r="AU112" i="30"/>
  <c r="AV112" i="30"/>
  <c r="AW112" i="30"/>
  <c r="AX112" i="30"/>
  <c r="AY112" i="30"/>
  <c r="AZ112" i="30"/>
  <c r="BA112" i="30"/>
  <c r="BB112" i="30"/>
  <c r="BC112" i="30"/>
  <c r="BD112" i="30"/>
  <c r="BE112" i="30"/>
  <c r="BF112" i="30"/>
  <c r="BG112" i="30"/>
  <c r="BH112" i="30"/>
  <c r="BI112" i="30"/>
  <c r="BJ112" i="30"/>
  <c r="BK112" i="30"/>
  <c r="BL112" i="30"/>
  <c r="BM112" i="30"/>
  <c r="BN112" i="30"/>
  <c r="BO112" i="30"/>
  <c r="BP112" i="30"/>
  <c r="BQ112" i="30"/>
  <c r="BR112" i="30"/>
  <c r="BS112" i="30"/>
  <c r="BT112" i="30"/>
  <c r="BU112" i="30"/>
  <c r="BV112" i="30"/>
  <c r="BW112" i="30"/>
  <c r="BX112" i="30"/>
  <c r="BY112" i="30"/>
  <c r="BZ112" i="30"/>
  <c r="CA112" i="30"/>
  <c r="CB112" i="30"/>
  <c r="CC112" i="30"/>
  <c r="CD112" i="30"/>
  <c r="CE112" i="30"/>
  <c r="CF112" i="30"/>
  <c r="CG112" i="30"/>
  <c r="CH112" i="30"/>
  <c r="CI112" i="30"/>
  <c r="CJ112" i="30"/>
  <c r="CK112" i="30"/>
  <c r="CL112" i="30"/>
  <c r="CM112" i="30"/>
  <c r="CN112" i="30"/>
  <c r="CO112" i="30"/>
  <c r="CP112" i="30"/>
  <c r="CQ112" i="30"/>
  <c r="CR112" i="30"/>
  <c r="CS112" i="30"/>
  <c r="CT112" i="30"/>
  <c r="CU112" i="30"/>
  <c r="CV112" i="30"/>
  <c r="CW112" i="30"/>
  <c r="CX112" i="30"/>
  <c r="CY112" i="30"/>
  <c r="CZ112" i="30"/>
  <c r="DA112" i="30"/>
  <c r="DB112" i="30"/>
  <c r="DC112" i="30"/>
  <c r="DD112" i="30"/>
  <c r="DE112" i="30"/>
  <c r="DF112" i="30"/>
  <c r="DG112" i="30"/>
  <c r="DH112" i="30"/>
  <c r="DI112" i="30"/>
  <c r="DJ112" i="30"/>
  <c r="DK112" i="30"/>
  <c r="DL112" i="30"/>
  <c r="DM112" i="30"/>
  <c r="DN112" i="30"/>
  <c r="DO112" i="30"/>
  <c r="DP112" i="30"/>
  <c r="DQ112" i="30"/>
  <c r="DR112" i="30"/>
  <c r="DS112" i="30"/>
  <c r="DT112" i="30"/>
  <c r="M113" i="30"/>
  <c r="N113" i="30"/>
  <c r="O113" i="30"/>
  <c r="P113" i="30"/>
  <c r="Q113" i="30"/>
  <c r="R113" i="30"/>
  <c r="S113" i="30"/>
  <c r="T113" i="30"/>
  <c r="U113" i="30"/>
  <c r="V113" i="30"/>
  <c r="W113" i="30"/>
  <c r="X113" i="30"/>
  <c r="Y113" i="30"/>
  <c r="Z113" i="30"/>
  <c r="AA113" i="30"/>
  <c r="AB113" i="30"/>
  <c r="AC113" i="30"/>
  <c r="AD113" i="30"/>
  <c r="AE113" i="30"/>
  <c r="AF113" i="30"/>
  <c r="AG113" i="30"/>
  <c r="AH113" i="30"/>
  <c r="AI113" i="30"/>
  <c r="AJ113" i="30"/>
  <c r="AK113" i="30"/>
  <c r="AL113" i="30"/>
  <c r="AM113" i="30"/>
  <c r="AN113" i="30"/>
  <c r="AO113" i="30"/>
  <c r="AP113" i="30"/>
  <c r="AQ113" i="30"/>
  <c r="AR113" i="30"/>
  <c r="AS113" i="30"/>
  <c r="AT113" i="30"/>
  <c r="AU113" i="30"/>
  <c r="AV113" i="30"/>
  <c r="AW113" i="30"/>
  <c r="AX113" i="30"/>
  <c r="AY113" i="30"/>
  <c r="AZ113" i="30"/>
  <c r="BA113" i="30"/>
  <c r="BB113" i="30"/>
  <c r="BC113" i="30"/>
  <c r="BD113" i="30"/>
  <c r="BE113" i="30"/>
  <c r="BF113" i="30"/>
  <c r="BG113" i="30"/>
  <c r="BH113" i="30"/>
  <c r="BI113" i="30"/>
  <c r="BJ113" i="30"/>
  <c r="BK113" i="30"/>
  <c r="BL113" i="30"/>
  <c r="BM113" i="30"/>
  <c r="BN113" i="30"/>
  <c r="BO113" i="30"/>
  <c r="BP113" i="30"/>
  <c r="BQ113" i="30"/>
  <c r="BR113" i="30"/>
  <c r="BS113" i="30"/>
  <c r="BT113" i="30"/>
  <c r="BU113" i="30"/>
  <c r="BV113" i="30"/>
  <c r="BW113" i="30"/>
  <c r="BX113" i="30"/>
  <c r="BY113" i="30"/>
  <c r="BZ113" i="30"/>
  <c r="CA113" i="30"/>
  <c r="CB113" i="30"/>
  <c r="CC113" i="30"/>
  <c r="CD113" i="30"/>
  <c r="CE113" i="30"/>
  <c r="CF113" i="30"/>
  <c r="CG113" i="30"/>
  <c r="CH113" i="30"/>
  <c r="CI113" i="30"/>
  <c r="CJ113" i="30"/>
  <c r="CK113" i="30"/>
  <c r="CL113" i="30"/>
  <c r="CM113" i="30"/>
  <c r="CN113" i="30"/>
  <c r="CO113" i="30"/>
  <c r="CP113" i="30"/>
  <c r="CQ113" i="30"/>
  <c r="CR113" i="30"/>
  <c r="CS113" i="30"/>
  <c r="CT113" i="30"/>
  <c r="CU113" i="30"/>
  <c r="CV113" i="30"/>
  <c r="CW113" i="30"/>
  <c r="CX113" i="30"/>
  <c r="CY113" i="30"/>
  <c r="CZ113" i="30"/>
  <c r="DA113" i="30"/>
  <c r="DB113" i="30"/>
  <c r="DC113" i="30"/>
  <c r="DD113" i="30"/>
  <c r="DE113" i="30"/>
  <c r="DF113" i="30"/>
  <c r="DG113" i="30"/>
  <c r="DH113" i="30"/>
  <c r="DI113" i="30"/>
  <c r="DJ113" i="30"/>
  <c r="DK113" i="30"/>
  <c r="DL113" i="30"/>
  <c r="DM113" i="30"/>
  <c r="DN113" i="30"/>
  <c r="DO113" i="30"/>
  <c r="DP113" i="30"/>
  <c r="DQ113" i="30"/>
  <c r="DR113" i="30"/>
  <c r="DS113" i="30"/>
  <c r="DT113" i="30"/>
  <c r="M114" i="30"/>
  <c r="N114" i="30"/>
  <c r="O114" i="30"/>
  <c r="P114" i="30"/>
  <c r="Q114" i="30"/>
  <c r="R114" i="30"/>
  <c r="S114" i="30"/>
  <c r="T114" i="30"/>
  <c r="U114" i="30"/>
  <c r="V114" i="30"/>
  <c r="W114" i="30"/>
  <c r="X114" i="30"/>
  <c r="Y114" i="30"/>
  <c r="Z114" i="30"/>
  <c r="AA114" i="30"/>
  <c r="AB114" i="30"/>
  <c r="AC114" i="30"/>
  <c r="AD114" i="30"/>
  <c r="AE114" i="30"/>
  <c r="AF114" i="30"/>
  <c r="AG114" i="30"/>
  <c r="AH114" i="30"/>
  <c r="AI114" i="30"/>
  <c r="AJ114" i="30"/>
  <c r="AK114" i="30"/>
  <c r="AL114" i="30"/>
  <c r="AM114" i="30"/>
  <c r="AN114" i="30"/>
  <c r="AO114" i="30"/>
  <c r="AP114" i="30"/>
  <c r="AQ114" i="30"/>
  <c r="AR114" i="30"/>
  <c r="AS114" i="30"/>
  <c r="AT114" i="30"/>
  <c r="AU114" i="30"/>
  <c r="AV114" i="30"/>
  <c r="AW114" i="30"/>
  <c r="AX114" i="30"/>
  <c r="AY114" i="30"/>
  <c r="AZ114" i="30"/>
  <c r="BA114" i="30"/>
  <c r="BB114" i="30"/>
  <c r="BC114" i="30"/>
  <c r="BD114" i="30"/>
  <c r="BE114" i="30"/>
  <c r="BF114" i="30"/>
  <c r="BG114" i="30"/>
  <c r="BH114" i="30"/>
  <c r="BI114" i="30"/>
  <c r="BJ114" i="30"/>
  <c r="BK114" i="30"/>
  <c r="BL114" i="30"/>
  <c r="BM114" i="30"/>
  <c r="BN114" i="30"/>
  <c r="BO114" i="30"/>
  <c r="BP114" i="30"/>
  <c r="BQ114" i="30"/>
  <c r="BR114" i="30"/>
  <c r="BS114" i="30"/>
  <c r="BT114" i="30"/>
  <c r="BU114" i="30"/>
  <c r="BV114" i="30"/>
  <c r="BW114" i="30"/>
  <c r="BX114" i="30"/>
  <c r="BY114" i="30"/>
  <c r="BZ114" i="30"/>
  <c r="CA114" i="30"/>
  <c r="CB114" i="30"/>
  <c r="CC114" i="30"/>
  <c r="CD114" i="30"/>
  <c r="CE114" i="30"/>
  <c r="CF114" i="30"/>
  <c r="CG114" i="30"/>
  <c r="CH114" i="30"/>
  <c r="CI114" i="30"/>
  <c r="CJ114" i="30"/>
  <c r="CK114" i="30"/>
  <c r="CL114" i="30"/>
  <c r="CM114" i="30"/>
  <c r="CN114" i="30"/>
  <c r="CO114" i="30"/>
  <c r="CP114" i="30"/>
  <c r="CQ114" i="30"/>
  <c r="CR114" i="30"/>
  <c r="CS114" i="30"/>
  <c r="CT114" i="30"/>
  <c r="CU114" i="30"/>
  <c r="CV114" i="30"/>
  <c r="CW114" i="30"/>
  <c r="CX114" i="30"/>
  <c r="CY114" i="30"/>
  <c r="CZ114" i="30"/>
  <c r="DA114" i="30"/>
  <c r="DB114" i="30"/>
  <c r="DC114" i="30"/>
  <c r="DD114" i="30"/>
  <c r="DE114" i="30"/>
  <c r="DF114" i="30"/>
  <c r="DG114" i="30"/>
  <c r="DH114" i="30"/>
  <c r="DI114" i="30"/>
  <c r="DJ114" i="30"/>
  <c r="DK114" i="30"/>
  <c r="DL114" i="30"/>
  <c r="DM114" i="30"/>
  <c r="DN114" i="30"/>
  <c r="DO114" i="30"/>
  <c r="DP114" i="30"/>
  <c r="DQ114" i="30"/>
  <c r="DR114" i="30"/>
  <c r="DS114" i="30"/>
  <c r="DT114" i="30"/>
  <c r="M115" i="30"/>
  <c r="N115" i="30"/>
  <c r="O115" i="30"/>
  <c r="P115" i="30"/>
  <c r="Q115" i="30"/>
  <c r="R115" i="30"/>
  <c r="S115" i="30"/>
  <c r="T115" i="30"/>
  <c r="U115" i="30"/>
  <c r="V115" i="30"/>
  <c r="W115" i="30"/>
  <c r="X115" i="30"/>
  <c r="Y115" i="30"/>
  <c r="Z115" i="30"/>
  <c r="AA115" i="30"/>
  <c r="AB115" i="30"/>
  <c r="AC115" i="30"/>
  <c r="AD115" i="30"/>
  <c r="AE115" i="30"/>
  <c r="AF115" i="30"/>
  <c r="AG115" i="30"/>
  <c r="AH115" i="30"/>
  <c r="AI115" i="30"/>
  <c r="AJ115" i="30"/>
  <c r="AK115" i="30"/>
  <c r="AL115" i="30"/>
  <c r="AM115" i="30"/>
  <c r="AN115" i="30"/>
  <c r="AO115" i="30"/>
  <c r="AP115" i="30"/>
  <c r="AQ115" i="30"/>
  <c r="AR115" i="30"/>
  <c r="AS115" i="30"/>
  <c r="AT115" i="30"/>
  <c r="AU115" i="30"/>
  <c r="AV115" i="30"/>
  <c r="AW115" i="30"/>
  <c r="AX115" i="30"/>
  <c r="AY115" i="30"/>
  <c r="AZ115" i="30"/>
  <c r="BA115" i="30"/>
  <c r="BB115" i="30"/>
  <c r="BC115" i="30"/>
  <c r="BD115" i="30"/>
  <c r="BE115" i="30"/>
  <c r="BF115" i="30"/>
  <c r="BG115" i="30"/>
  <c r="BH115" i="30"/>
  <c r="BI115" i="30"/>
  <c r="BJ115" i="30"/>
  <c r="BK115" i="30"/>
  <c r="BL115" i="30"/>
  <c r="BM115" i="30"/>
  <c r="BN115" i="30"/>
  <c r="BO115" i="30"/>
  <c r="BP115" i="30"/>
  <c r="BQ115" i="30"/>
  <c r="BR115" i="30"/>
  <c r="BS115" i="30"/>
  <c r="BT115" i="30"/>
  <c r="BU115" i="30"/>
  <c r="BV115" i="30"/>
  <c r="BW115" i="30"/>
  <c r="BX115" i="30"/>
  <c r="BY115" i="30"/>
  <c r="BZ115" i="30"/>
  <c r="CA115" i="30"/>
  <c r="CB115" i="30"/>
  <c r="CC115" i="30"/>
  <c r="CD115" i="30"/>
  <c r="CE115" i="30"/>
  <c r="CF115" i="30"/>
  <c r="CG115" i="30"/>
  <c r="CH115" i="30"/>
  <c r="CI115" i="30"/>
  <c r="CJ115" i="30"/>
  <c r="CK115" i="30"/>
  <c r="CL115" i="30"/>
  <c r="CM115" i="30"/>
  <c r="CN115" i="30"/>
  <c r="CO115" i="30"/>
  <c r="CP115" i="30"/>
  <c r="CQ115" i="30"/>
  <c r="CR115" i="30"/>
  <c r="CS115" i="30"/>
  <c r="CT115" i="30"/>
  <c r="CU115" i="30"/>
  <c r="CR13" i="41" s="1"/>
  <c r="CV115" i="30"/>
  <c r="CW115" i="30"/>
  <c r="CX115" i="30"/>
  <c r="CY115" i="30"/>
  <c r="CZ115" i="30"/>
  <c r="DA115" i="30"/>
  <c r="DB115" i="30"/>
  <c r="DC115" i="30"/>
  <c r="DD115" i="30"/>
  <c r="DE115" i="30"/>
  <c r="DF115" i="30"/>
  <c r="DG115" i="30"/>
  <c r="DH115" i="30"/>
  <c r="DI115" i="30"/>
  <c r="DJ115" i="30"/>
  <c r="DK115" i="30"/>
  <c r="DL115" i="30"/>
  <c r="DM115" i="30"/>
  <c r="DN115" i="30"/>
  <c r="DO115" i="30"/>
  <c r="DP115" i="30"/>
  <c r="DQ115" i="30"/>
  <c r="DR115" i="30"/>
  <c r="DS115" i="30"/>
  <c r="DT115" i="30"/>
  <c r="M116" i="30"/>
  <c r="N116" i="30"/>
  <c r="O116" i="30"/>
  <c r="P116" i="30"/>
  <c r="Q116" i="30"/>
  <c r="R116" i="30"/>
  <c r="S116" i="30"/>
  <c r="T116" i="30"/>
  <c r="U116" i="30"/>
  <c r="V116" i="30"/>
  <c r="W116" i="30"/>
  <c r="X116" i="30"/>
  <c r="Y116" i="30"/>
  <c r="Z116" i="30"/>
  <c r="AA116" i="30"/>
  <c r="AB116" i="30"/>
  <c r="AC116" i="30"/>
  <c r="AD116" i="30"/>
  <c r="AE116" i="30"/>
  <c r="AF116" i="30"/>
  <c r="AG116" i="30"/>
  <c r="AH116" i="30"/>
  <c r="AI116" i="30"/>
  <c r="AJ116" i="30"/>
  <c r="AK116" i="30"/>
  <c r="AL116" i="30"/>
  <c r="AM116" i="30"/>
  <c r="AN116" i="30"/>
  <c r="AO116" i="30"/>
  <c r="AP116" i="30"/>
  <c r="AQ116" i="30"/>
  <c r="AR116" i="30"/>
  <c r="AS116" i="30"/>
  <c r="AT116" i="30"/>
  <c r="AU116" i="30"/>
  <c r="AV116" i="30"/>
  <c r="AW116" i="30"/>
  <c r="AX116" i="30"/>
  <c r="AY116" i="30"/>
  <c r="AZ116" i="30"/>
  <c r="BA116" i="30"/>
  <c r="BB116" i="30"/>
  <c r="BC116" i="30"/>
  <c r="BD116" i="30"/>
  <c r="BE116" i="30"/>
  <c r="BF116" i="30"/>
  <c r="BG116" i="30"/>
  <c r="BH116" i="30"/>
  <c r="BI116" i="30"/>
  <c r="BJ116" i="30"/>
  <c r="BK116" i="30"/>
  <c r="BL116" i="30"/>
  <c r="BM116" i="30"/>
  <c r="BN116" i="30"/>
  <c r="BO116" i="30"/>
  <c r="BP116" i="30"/>
  <c r="BQ116" i="30"/>
  <c r="BR116" i="30"/>
  <c r="BS116" i="30"/>
  <c r="BT116" i="30"/>
  <c r="BU116" i="30"/>
  <c r="BV116" i="30"/>
  <c r="BW116" i="30"/>
  <c r="BX116" i="30"/>
  <c r="BY116" i="30"/>
  <c r="BZ116" i="30"/>
  <c r="CA116" i="30"/>
  <c r="CB116" i="30"/>
  <c r="CC116" i="30"/>
  <c r="CD116" i="30"/>
  <c r="CE116" i="30"/>
  <c r="CF116" i="30"/>
  <c r="CG116" i="30"/>
  <c r="CH116" i="30"/>
  <c r="CI116" i="30"/>
  <c r="CJ116" i="30"/>
  <c r="CK116" i="30"/>
  <c r="CL116" i="30"/>
  <c r="CM116" i="30"/>
  <c r="CN116" i="30"/>
  <c r="CO116" i="30"/>
  <c r="CP116" i="30"/>
  <c r="CQ116" i="30"/>
  <c r="CR116" i="30"/>
  <c r="CS116" i="30"/>
  <c r="CT116" i="30"/>
  <c r="CU116" i="30"/>
  <c r="CV116" i="30"/>
  <c r="CW116" i="30"/>
  <c r="CX116" i="30"/>
  <c r="CY116" i="30"/>
  <c r="CZ116" i="30"/>
  <c r="DA116" i="30"/>
  <c r="DB116" i="30"/>
  <c r="DC116" i="30"/>
  <c r="DD116" i="30"/>
  <c r="DE116" i="30"/>
  <c r="DF116" i="30"/>
  <c r="DG116" i="30"/>
  <c r="DH116" i="30"/>
  <c r="DI116" i="30"/>
  <c r="DJ116" i="30"/>
  <c r="DK116" i="30"/>
  <c r="DL116" i="30"/>
  <c r="DM116" i="30"/>
  <c r="DN116" i="30"/>
  <c r="DO116" i="30"/>
  <c r="DP116" i="30"/>
  <c r="DQ116" i="30"/>
  <c r="DR116" i="30"/>
  <c r="DS116" i="30"/>
  <c r="DT116" i="30"/>
  <c r="M117" i="30"/>
  <c r="N117" i="30"/>
  <c r="O117" i="30"/>
  <c r="P117" i="30"/>
  <c r="Q117" i="30"/>
  <c r="R117" i="30"/>
  <c r="S117" i="30"/>
  <c r="T117" i="30"/>
  <c r="U117" i="30"/>
  <c r="V117" i="30"/>
  <c r="W117" i="30"/>
  <c r="X117" i="30"/>
  <c r="Y117" i="30"/>
  <c r="Z117" i="30"/>
  <c r="AA117" i="30"/>
  <c r="AB117" i="30"/>
  <c r="AC117" i="30"/>
  <c r="AD117" i="30"/>
  <c r="AE117" i="30"/>
  <c r="AF117" i="30"/>
  <c r="AG117" i="30"/>
  <c r="AH117" i="30"/>
  <c r="AI117" i="30"/>
  <c r="AJ117" i="30"/>
  <c r="AK117" i="30"/>
  <c r="AL117" i="30"/>
  <c r="AM117" i="30"/>
  <c r="AN117" i="30"/>
  <c r="AO117" i="30"/>
  <c r="AP117" i="30"/>
  <c r="AQ117" i="30"/>
  <c r="AR117" i="30"/>
  <c r="AS117" i="30"/>
  <c r="AT117" i="30"/>
  <c r="AU117" i="30"/>
  <c r="AV117" i="30"/>
  <c r="AW117" i="30"/>
  <c r="AX117" i="30"/>
  <c r="AY117" i="30"/>
  <c r="AZ117" i="30"/>
  <c r="BA117" i="30"/>
  <c r="BB117" i="30"/>
  <c r="BC117" i="30"/>
  <c r="BD117" i="30"/>
  <c r="BE117" i="30"/>
  <c r="BF117" i="30"/>
  <c r="BG117" i="30"/>
  <c r="BH117" i="30"/>
  <c r="BI117" i="30"/>
  <c r="BJ117" i="30"/>
  <c r="BK117" i="30"/>
  <c r="BL117" i="30"/>
  <c r="BM117" i="30"/>
  <c r="BN117" i="30"/>
  <c r="BO117" i="30"/>
  <c r="BP117" i="30"/>
  <c r="BQ117" i="30"/>
  <c r="BR117" i="30"/>
  <c r="BS117" i="30"/>
  <c r="BT117" i="30"/>
  <c r="BU117" i="30"/>
  <c r="BV117" i="30"/>
  <c r="BW117" i="30"/>
  <c r="BX117" i="30"/>
  <c r="BY117" i="30"/>
  <c r="BZ117" i="30"/>
  <c r="CA117" i="30"/>
  <c r="CB117" i="30"/>
  <c r="CC117" i="30"/>
  <c r="CD117" i="30"/>
  <c r="CE117" i="30"/>
  <c r="CF117" i="30"/>
  <c r="CG117" i="30"/>
  <c r="CH117" i="30"/>
  <c r="CI117" i="30"/>
  <c r="CJ117" i="30"/>
  <c r="CK117" i="30"/>
  <c r="CL117" i="30"/>
  <c r="CM117" i="30"/>
  <c r="CN117" i="30"/>
  <c r="CO117" i="30"/>
  <c r="CP117" i="30"/>
  <c r="CQ117" i="30"/>
  <c r="CR117" i="30"/>
  <c r="CS117" i="30"/>
  <c r="CT117" i="30"/>
  <c r="CU117" i="30"/>
  <c r="CV117" i="30"/>
  <c r="CW117" i="30"/>
  <c r="CX117" i="30"/>
  <c r="CY117" i="30"/>
  <c r="CZ117" i="30"/>
  <c r="DA117" i="30"/>
  <c r="DB117" i="30"/>
  <c r="DC117" i="30"/>
  <c r="DD117" i="30"/>
  <c r="DE117" i="30"/>
  <c r="DF117" i="30"/>
  <c r="DG117" i="30"/>
  <c r="DH117" i="30"/>
  <c r="DI117" i="30"/>
  <c r="DJ117" i="30"/>
  <c r="DK117" i="30"/>
  <c r="DL117" i="30"/>
  <c r="DM117" i="30"/>
  <c r="DN117" i="30"/>
  <c r="DO117" i="30"/>
  <c r="DP117" i="30"/>
  <c r="DQ117" i="30"/>
  <c r="DR117" i="30"/>
  <c r="DS117" i="30"/>
  <c r="DT117" i="30"/>
  <c r="M118" i="30"/>
  <c r="N118" i="30"/>
  <c r="O118" i="30"/>
  <c r="P118" i="30"/>
  <c r="Q118" i="30"/>
  <c r="R118" i="30"/>
  <c r="S118" i="30"/>
  <c r="T118" i="30"/>
  <c r="U118" i="30"/>
  <c r="V118" i="30"/>
  <c r="W118" i="30"/>
  <c r="X118" i="30"/>
  <c r="Y118" i="30"/>
  <c r="Z118" i="30"/>
  <c r="AA118" i="30"/>
  <c r="AB118" i="30"/>
  <c r="AC118" i="30"/>
  <c r="AD118" i="30"/>
  <c r="AE118" i="30"/>
  <c r="AF118" i="30"/>
  <c r="AG118" i="30"/>
  <c r="AH118" i="30"/>
  <c r="AI118" i="30"/>
  <c r="AJ118" i="30"/>
  <c r="AK118" i="30"/>
  <c r="AL118" i="30"/>
  <c r="AM118" i="30"/>
  <c r="AN118" i="30"/>
  <c r="AO118" i="30"/>
  <c r="AP118" i="30"/>
  <c r="AQ118" i="30"/>
  <c r="AR118" i="30"/>
  <c r="AS118" i="30"/>
  <c r="AT118" i="30"/>
  <c r="AU118" i="30"/>
  <c r="AV118" i="30"/>
  <c r="AW118" i="30"/>
  <c r="AX118" i="30"/>
  <c r="AY118" i="30"/>
  <c r="AZ118" i="30"/>
  <c r="BA118" i="30"/>
  <c r="BB118" i="30"/>
  <c r="BC118" i="30"/>
  <c r="BD118" i="30"/>
  <c r="BE118" i="30"/>
  <c r="BF118" i="30"/>
  <c r="BG118" i="30"/>
  <c r="BH118" i="30"/>
  <c r="BI118" i="30"/>
  <c r="BJ118" i="30"/>
  <c r="BK118" i="30"/>
  <c r="BL118" i="30"/>
  <c r="BM118" i="30"/>
  <c r="BN118" i="30"/>
  <c r="BO118" i="30"/>
  <c r="BP118" i="30"/>
  <c r="BQ118" i="30"/>
  <c r="BR118" i="30"/>
  <c r="BS118" i="30"/>
  <c r="BT118" i="30"/>
  <c r="BU118" i="30"/>
  <c r="BV118" i="30"/>
  <c r="BW118" i="30"/>
  <c r="BX118" i="30"/>
  <c r="BY118" i="30"/>
  <c r="BZ118" i="30"/>
  <c r="CA118" i="30"/>
  <c r="CB118" i="30"/>
  <c r="CC118" i="30"/>
  <c r="CD118" i="30"/>
  <c r="CE118" i="30"/>
  <c r="CF118" i="30"/>
  <c r="CG118" i="30"/>
  <c r="CH118" i="30"/>
  <c r="CI118" i="30"/>
  <c r="CJ118" i="30"/>
  <c r="CK118" i="30"/>
  <c r="CL118" i="30"/>
  <c r="CM118" i="30"/>
  <c r="CN118" i="30"/>
  <c r="CO118" i="30"/>
  <c r="CP118" i="30"/>
  <c r="CQ118" i="30"/>
  <c r="CR118" i="30"/>
  <c r="CS118" i="30"/>
  <c r="CT118" i="30"/>
  <c r="CU118" i="30"/>
  <c r="CV118" i="30"/>
  <c r="CW118" i="30"/>
  <c r="CX118" i="30"/>
  <c r="CY118" i="30"/>
  <c r="CZ118" i="30"/>
  <c r="DA118" i="30"/>
  <c r="DB118" i="30"/>
  <c r="DC118" i="30"/>
  <c r="DD118" i="30"/>
  <c r="DE118" i="30"/>
  <c r="DF118" i="30"/>
  <c r="DG118" i="30"/>
  <c r="DH118" i="30"/>
  <c r="DI118" i="30"/>
  <c r="DJ118" i="30"/>
  <c r="DK118" i="30"/>
  <c r="DL118" i="30"/>
  <c r="DM118" i="30"/>
  <c r="DN118" i="30"/>
  <c r="DO118" i="30"/>
  <c r="DP118" i="30"/>
  <c r="DQ118" i="30"/>
  <c r="DR118" i="30"/>
  <c r="DS118" i="30"/>
  <c r="DT118" i="30"/>
  <c r="M119" i="30"/>
  <c r="J14" i="41" s="1"/>
  <c r="N119" i="30"/>
  <c r="O119" i="30"/>
  <c r="P119" i="30"/>
  <c r="Q119" i="30"/>
  <c r="R119" i="30"/>
  <c r="S119" i="30"/>
  <c r="T119" i="30"/>
  <c r="U119" i="30"/>
  <c r="V119" i="30"/>
  <c r="W119" i="30"/>
  <c r="X119" i="30"/>
  <c r="U14" i="41" s="1"/>
  <c r="Y119" i="30"/>
  <c r="V14" i="41" s="1"/>
  <c r="Z119" i="30"/>
  <c r="AA119" i="30"/>
  <c r="AB119" i="30"/>
  <c r="AC119" i="30"/>
  <c r="Z14" i="41" s="1"/>
  <c r="AD119" i="30"/>
  <c r="AE119" i="30"/>
  <c r="AF119" i="30"/>
  <c r="AG119" i="30"/>
  <c r="AH119" i="30"/>
  <c r="AI119" i="30"/>
  <c r="AJ119" i="30"/>
  <c r="AK119" i="30"/>
  <c r="AL119" i="30"/>
  <c r="AM119" i="30"/>
  <c r="AN119" i="30"/>
  <c r="AO119" i="30"/>
  <c r="AP119" i="30"/>
  <c r="AQ119" i="30"/>
  <c r="AR119" i="30"/>
  <c r="AS119" i="30"/>
  <c r="AP14" i="41" s="1"/>
  <c r="AT119" i="30"/>
  <c r="AU119" i="30"/>
  <c r="AV119" i="30"/>
  <c r="AW119" i="30"/>
  <c r="AX119" i="30"/>
  <c r="AY119" i="30"/>
  <c r="AZ119" i="30"/>
  <c r="BA119" i="30"/>
  <c r="BB119" i="30"/>
  <c r="BC119" i="30"/>
  <c r="BD119" i="30"/>
  <c r="BA14" i="41" s="1"/>
  <c r="BE119" i="30"/>
  <c r="BB14" i="41" s="1"/>
  <c r="BF119" i="30"/>
  <c r="BG119" i="30"/>
  <c r="BH119" i="30"/>
  <c r="BI119" i="30"/>
  <c r="BF14" i="41" s="1"/>
  <c r="BJ119" i="30"/>
  <c r="BK119" i="30"/>
  <c r="BL119" i="30"/>
  <c r="BM119" i="30"/>
  <c r="BN119" i="30"/>
  <c r="BO119" i="30"/>
  <c r="BP119" i="30"/>
  <c r="BQ119" i="30"/>
  <c r="BR119" i="30"/>
  <c r="BS119" i="30"/>
  <c r="BT119" i="30"/>
  <c r="BU119" i="30"/>
  <c r="BV119" i="30"/>
  <c r="BW119" i="30"/>
  <c r="BX119" i="30"/>
  <c r="BY119" i="30"/>
  <c r="BV14" i="41" s="1"/>
  <c r="BZ119" i="30"/>
  <c r="CA119" i="30"/>
  <c r="CB119" i="30"/>
  <c r="CC119" i="30"/>
  <c r="CD119" i="30"/>
  <c r="CE119" i="30"/>
  <c r="CF119" i="30"/>
  <c r="CG119" i="30"/>
  <c r="CH119" i="30"/>
  <c r="CI119" i="30"/>
  <c r="CJ119" i="30"/>
  <c r="CG14" i="41" s="1"/>
  <c r="CK119" i="30"/>
  <c r="CH14" i="41" s="1"/>
  <c r="CL119" i="30"/>
  <c r="CM119" i="30"/>
  <c r="CN119" i="30"/>
  <c r="CO119" i="30"/>
  <c r="CL14" i="41" s="1"/>
  <c r="CP119" i="30"/>
  <c r="CQ119" i="30"/>
  <c r="CR119" i="30"/>
  <c r="CS119" i="30"/>
  <c r="CT119" i="30"/>
  <c r="CU119" i="30"/>
  <c r="CV119" i="30"/>
  <c r="CW119" i="30"/>
  <c r="CX119" i="30"/>
  <c r="CY119" i="30"/>
  <c r="CZ119" i="30"/>
  <c r="DA119" i="30"/>
  <c r="DB119" i="30"/>
  <c r="DC119" i="30"/>
  <c r="DD119" i="30"/>
  <c r="DE119" i="30"/>
  <c r="DB14" i="41" s="1"/>
  <c r="DF119" i="30"/>
  <c r="DG119" i="30"/>
  <c r="DH119" i="30"/>
  <c r="DI119" i="30"/>
  <c r="DJ119" i="30"/>
  <c r="DK119" i="30"/>
  <c r="DL119" i="30"/>
  <c r="DM119" i="30"/>
  <c r="DN119" i="30"/>
  <c r="DO119" i="30"/>
  <c r="DP119" i="30"/>
  <c r="DM14" i="41" s="1"/>
  <c r="DQ119" i="30"/>
  <c r="DN14" i="41" s="1"/>
  <c r="DR119" i="30"/>
  <c r="DS119" i="30"/>
  <c r="DT119" i="30"/>
  <c r="M120" i="30"/>
  <c r="N120" i="30"/>
  <c r="O120" i="30"/>
  <c r="P120" i="30"/>
  <c r="Q120" i="30"/>
  <c r="R120" i="30"/>
  <c r="S120" i="30"/>
  <c r="T120" i="30"/>
  <c r="U120" i="30"/>
  <c r="V120" i="30"/>
  <c r="W120" i="30"/>
  <c r="X120" i="30"/>
  <c r="Y120" i="30"/>
  <c r="Z120" i="30"/>
  <c r="AA120" i="30"/>
  <c r="AB120" i="30"/>
  <c r="AC120" i="30"/>
  <c r="AD120" i="30"/>
  <c r="AE120" i="30"/>
  <c r="AF120" i="30"/>
  <c r="AG120" i="30"/>
  <c r="AH120" i="30"/>
  <c r="AI120" i="30"/>
  <c r="AJ120" i="30"/>
  <c r="AK120" i="30"/>
  <c r="AL120" i="30"/>
  <c r="AM120" i="30"/>
  <c r="AN120" i="30"/>
  <c r="AO120" i="30"/>
  <c r="AP120" i="30"/>
  <c r="AQ120" i="30"/>
  <c r="AR120" i="30"/>
  <c r="AS120" i="30"/>
  <c r="AT120" i="30"/>
  <c r="AU120" i="30"/>
  <c r="AV120" i="30"/>
  <c r="AW120" i="30"/>
  <c r="AX120" i="30"/>
  <c r="AY120" i="30"/>
  <c r="AZ120" i="30"/>
  <c r="BA120" i="30"/>
  <c r="BB120" i="30"/>
  <c r="BC120" i="30"/>
  <c r="BD120" i="30"/>
  <c r="BE120" i="30"/>
  <c r="BF120" i="30"/>
  <c r="BG120" i="30"/>
  <c r="BH120" i="30"/>
  <c r="BI120" i="30"/>
  <c r="BJ120" i="30"/>
  <c r="BK120" i="30"/>
  <c r="BL120" i="30"/>
  <c r="BM120" i="30"/>
  <c r="BN120" i="30"/>
  <c r="BO120" i="30"/>
  <c r="BP120" i="30"/>
  <c r="BQ120" i="30"/>
  <c r="BR120" i="30"/>
  <c r="BS120" i="30"/>
  <c r="BT120" i="30"/>
  <c r="BU120" i="30"/>
  <c r="BV120" i="30"/>
  <c r="BW120" i="30"/>
  <c r="BX120" i="30"/>
  <c r="BY120" i="30"/>
  <c r="BZ120" i="30"/>
  <c r="CA120" i="30"/>
  <c r="CB120" i="30"/>
  <c r="CC120" i="30"/>
  <c r="CD120" i="30"/>
  <c r="CE120" i="30"/>
  <c r="CF120" i="30"/>
  <c r="CG120" i="30"/>
  <c r="CH120" i="30"/>
  <c r="CI120" i="30"/>
  <c r="CJ120" i="30"/>
  <c r="CK120" i="30"/>
  <c r="CL120" i="30"/>
  <c r="CM120" i="30"/>
  <c r="CN120" i="30"/>
  <c r="CO120" i="30"/>
  <c r="CP120" i="30"/>
  <c r="CQ120" i="30"/>
  <c r="CR120" i="30"/>
  <c r="CS120" i="30"/>
  <c r="CT120" i="30"/>
  <c r="CU120" i="30"/>
  <c r="CV120" i="30"/>
  <c r="CW120" i="30"/>
  <c r="CX120" i="30"/>
  <c r="CY120" i="30"/>
  <c r="CZ120" i="30"/>
  <c r="DA120" i="30"/>
  <c r="DB120" i="30"/>
  <c r="DC120" i="30"/>
  <c r="DD120" i="30"/>
  <c r="DE120" i="30"/>
  <c r="DF120" i="30"/>
  <c r="DG120" i="30"/>
  <c r="DH120" i="30"/>
  <c r="DI120" i="30"/>
  <c r="DJ120" i="30"/>
  <c r="DK120" i="30"/>
  <c r="DL120" i="30"/>
  <c r="DM120" i="30"/>
  <c r="DN120" i="30"/>
  <c r="DO120" i="30"/>
  <c r="DP120" i="30"/>
  <c r="DQ120" i="30"/>
  <c r="DR120" i="30"/>
  <c r="DS120" i="30"/>
  <c r="DT120" i="30"/>
  <c r="M121" i="30"/>
  <c r="N121" i="30"/>
  <c r="O121" i="30"/>
  <c r="P121" i="30"/>
  <c r="Q121" i="30"/>
  <c r="R121" i="30"/>
  <c r="S121" i="30"/>
  <c r="T121" i="30"/>
  <c r="U121" i="30"/>
  <c r="V121" i="30"/>
  <c r="W121" i="30"/>
  <c r="X121" i="30"/>
  <c r="Y121" i="30"/>
  <c r="Z121" i="30"/>
  <c r="AA121" i="30"/>
  <c r="AB121" i="30"/>
  <c r="AC121" i="30"/>
  <c r="AD121" i="30"/>
  <c r="AE121" i="30"/>
  <c r="AF121" i="30"/>
  <c r="AG121" i="30"/>
  <c r="AH121" i="30"/>
  <c r="AI121" i="30"/>
  <c r="AJ121" i="30"/>
  <c r="AK121" i="30"/>
  <c r="AL121" i="30"/>
  <c r="AM121" i="30"/>
  <c r="AN121" i="30"/>
  <c r="AO121" i="30"/>
  <c r="AP121" i="30"/>
  <c r="AQ121" i="30"/>
  <c r="AR121" i="30"/>
  <c r="AS121" i="30"/>
  <c r="AT121" i="30"/>
  <c r="AU121" i="30"/>
  <c r="AV121" i="30"/>
  <c r="AW121" i="30"/>
  <c r="AX121" i="30"/>
  <c r="AY121" i="30"/>
  <c r="AZ121" i="30"/>
  <c r="BA121" i="30"/>
  <c r="BB121" i="30"/>
  <c r="BC121" i="30"/>
  <c r="BD121" i="30"/>
  <c r="BE121" i="30"/>
  <c r="BF121" i="30"/>
  <c r="BG121" i="30"/>
  <c r="BH121" i="30"/>
  <c r="BI121" i="30"/>
  <c r="BJ121" i="30"/>
  <c r="BK121" i="30"/>
  <c r="BL121" i="30"/>
  <c r="BM121" i="30"/>
  <c r="BN121" i="30"/>
  <c r="BO121" i="30"/>
  <c r="BP121" i="30"/>
  <c r="BQ121" i="30"/>
  <c r="BR121" i="30"/>
  <c r="BS121" i="30"/>
  <c r="BT121" i="30"/>
  <c r="BU121" i="30"/>
  <c r="BV121" i="30"/>
  <c r="BW121" i="30"/>
  <c r="BX121" i="30"/>
  <c r="BY121" i="30"/>
  <c r="BZ121" i="30"/>
  <c r="CA121" i="30"/>
  <c r="CB121" i="30"/>
  <c r="CC121" i="30"/>
  <c r="CD121" i="30"/>
  <c r="CE121" i="30"/>
  <c r="CF121" i="30"/>
  <c r="CG121" i="30"/>
  <c r="CH121" i="30"/>
  <c r="CI121" i="30"/>
  <c r="CJ121" i="30"/>
  <c r="CK121" i="30"/>
  <c r="CL121" i="30"/>
  <c r="CM121" i="30"/>
  <c r="CN121" i="30"/>
  <c r="CO121" i="30"/>
  <c r="CP121" i="30"/>
  <c r="CQ121" i="30"/>
  <c r="CR121" i="30"/>
  <c r="CS121" i="30"/>
  <c r="CT121" i="30"/>
  <c r="CU121" i="30"/>
  <c r="CV121" i="30"/>
  <c r="CW121" i="30"/>
  <c r="CX121" i="30"/>
  <c r="CY121" i="30"/>
  <c r="CZ121" i="30"/>
  <c r="DA121" i="30"/>
  <c r="DB121" i="30"/>
  <c r="DC121" i="30"/>
  <c r="DD121" i="30"/>
  <c r="DE121" i="30"/>
  <c r="DF121" i="30"/>
  <c r="DG121" i="30"/>
  <c r="DH121" i="30"/>
  <c r="DI121" i="30"/>
  <c r="DJ121" i="30"/>
  <c r="DK121" i="30"/>
  <c r="DL121" i="30"/>
  <c r="DM121" i="30"/>
  <c r="DN121" i="30"/>
  <c r="DO121" i="30"/>
  <c r="DP121" i="30"/>
  <c r="DQ121" i="30"/>
  <c r="DR121" i="30"/>
  <c r="DS121" i="30"/>
  <c r="DT121" i="30"/>
  <c r="M122" i="30"/>
  <c r="N122" i="30"/>
  <c r="K15" i="41" s="1"/>
  <c r="O122" i="30"/>
  <c r="L15" i="41" s="1"/>
  <c r="P122" i="30"/>
  <c r="M15" i="41" s="1"/>
  <c r="Q122" i="30"/>
  <c r="N15" i="41" s="1"/>
  <c r="R122" i="30"/>
  <c r="O15" i="41" s="1"/>
  <c r="S122" i="30"/>
  <c r="P15" i="41" s="1"/>
  <c r="T122" i="30"/>
  <c r="Q15" i="41" s="1"/>
  <c r="U122" i="30"/>
  <c r="V122" i="30"/>
  <c r="S15" i="41" s="1"/>
  <c r="W122" i="30"/>
  <c r="T15" i="41" s="1"/>
  <c r="X122" i="30"/>
  <c r="U15" i="41" s="1"/>
  <c r="Y122" i="30"/>
  <c r="V15" i="41" s="1"/>
  <c r="Z122" i="30"/>
  <c r="W15" i="41" s="1"/>
  <c r="AA122" i="30"/>
  <c r="X15" i="41" s="1"/>
  <c r="AB122" i="30"/>
  <c r="Y15" i="41" s="1"/>
  <c r="AC122" i="30"/>
  <c r="Z15" i="41" s="1"/>
  <c r="AD122" i="30"/>
  <c r="AA15" i="41" s="1"/>
  <c r="AE122" i="30"/>
  <c r="AB15" i="41" s="1"/>
  <c r="AF122" i="30"/>
  <c r="AC15" i="41" s="1"/>
  <c r="AG122" i="30"/>
  <c r="AD15" i="41" s="1"/>
  <c r="AH122" i="30"/>
  <c r="AE15" i="41" s="1"/>
  <c r="AI122" i="30"/>
  <c r="AF15" i="41" s="1"/>
  <c r="AJ122" i="30"/>
  <c r="AG15" i="41" s="1"/>
  <c r="AK122" i="30"/>
  <c r="AL122" i="30"/>
  <c r="AI15" i="41" s="1"/>
  <c r="AM122" i="30"/>
  <c r="AJ15" i="41" s="1"/>
  <c r="AN122" i="30"/>
  <c r="AK15" i="41" s="1"/>
  <c r="AO122" i="30"/>
  <c r="AL15" i="41" s="1"/>
  <c r="AP122" i="30"/>
  <c r="AM15" i="41" s="1"/>
  <c r="AQ122" i="30"/>
  <c r="AN15" i="41" s="1"/>
  <c r="AR122" i="30"/>
  <c r="AO15" i="41" s="1"/>
  <c r="AS122" i="30"/>
  <c r="AT122" i="30"/>
  <c r="AQ15" i="41" s="1"/>
  <c r="AU122" i="30"/>
  <c r="AR15" i="41" s="1"/>
  <c r="AV122" i="30"/>
  <c r="AS15" i="41" s="1"/>
  <c r="AW122" i="30"/>
  <c r="AT15" i="41" s="1"/>
  <c r="AX122" i="30"/>
  <c r="AU15" i="41" s="1"/>
  <c r="AY122" i="30"/>
  <c r="AV15" i="41" s="1"/>
  <c r="AZ122" i="30"/>
  <c r="AW15" i="41" s="1"/>
  <c r="BA122" i="30"/>
  <c r="BB122" i="30"/>
  <c r="AY15" i="41" s="1"/>
  <c r="BC122" i="30"/>
  <c r="AZ15" i="41" s="1"/>
  <c r="BD122" i="30"/>
  <c r="BA15" i="41" s="1"/>
  <c r="BE122" i="30"/>
  <c r="BB15" i="41" s="1"/>
  <c r="BF122" i="30"/>
  <c r="BC15" i="41" s="1"/>
  <c r="BG122" i="30"/>
  <c r="BD15" i="41" s="1"/>
  <c r="BH122" i="30"/>
  <c r="BE15" i="41" s="1"/>
  <c r="BI122" i="30"/>
  <c r="BF15" i="41" s="1"/>
  <c r="BJ122" i="30"/>
  <c r="BG15" i="41" s="1"/>
  <c r="BK122" i="30"/>
  <c r="BJ15" i="41" s="1"/>
  <c r="BL122" i="30"/>
  <c r="BH15" i="41" s="1"/>
  <c r="BM122" i="30"/>
  <c r="BI15" i="41" s="1"/>
  <c r="BN122" i="30"/>
  <c r="BK15" i="41" s="1"/>
  <c r="BO122" i="30"/>
  <c r="BL15" i="41" s="1"/>
  <c r="BP122" i="30"/>
  <c r="BM15" i="41" s="1"/>
  <c r="BQ122" i="30"/>
  <c r="BR122" i="30"/>
  <c r="BO15" i="41" s="1"/>
  <c r="BS122" i="30"/>
  <c r="BP15" i="41" s="1"/>
  <c r="BT122" i="30"/>
  <c r="BQ15" i="41" s="1"/>
  <c r="BU122" i="30"/>
  <c r="BR15" i="41" s="1"/>
  <c r="BV122" i="30"/>
  <c r="BS15" i="41" s="1"/>
  <c r="BW122" i="30"/>
  <c r="BT15" i="41" s="1"/>
  <c r="BX122" i="30"/>
  <c r="BU15" i="41" s="1"/>
  <c r="BY122" i="30"/>
  <c r="BZ122" i="30"/>
  <c r="BW15" i="41" s="1"/>
  <c r="CA122" i="30"/>
  <c r="BX15" i="41" s="1"/>
  <c r="CB122" i="30"/>
  <c r="BY15" i="41" s="1"/>
  <c r="CC122" i="30"/>
  <c r="BZ15" i="41" s="1"/>
  <c r="CD122" i="30"/>
  <c r="CA15" i="41" s="1"/>
  <c r="CE122" i="30"/>
  <c r="CB15" i="41" s="1"/>
  <c r="CF122" i="30"/>
  <c r="CC15" i="41" s="1"/>
  <c r="CG122" i="30"/>
  <c r="CH122" i="30"/>
  <c r="CE15" i="41" s="1"/>
  <c r="CI122" i="30"/>
  <c r="CF15" i="41" s="1"/>
  <c r="CJ122" i="30"/>
  <c r="CG15" i="41" s="1"/>
  <c r="CK122" i="30"/>
  <c r="CH15" i="41" s="1"/>
  <c r="CL122" i="30"/>
  <c r="CI15" i="41" s="1"/>
  <c r="CM122" i="30"/>
  <c r="CJ15" i="41" s="1"/>
  <c r="CN122" i="30"/>
  <c r="CK15" i="41" s="1"/>
  <c r="CO122" i="30"/>
  <c r="CL15" i="41" s="1"/>
  <c r="CP122" i="30"/>
  <c r="CM15" i="41" s="1"/>
  <c r="CQ122" i="30"/>
  <c r="CN15" i="41" s="1"/>
  <c r="CR122" i="30"/>
  <c r="CO15" i="41" s="1"/>
  <c r="CS122" i="30"/>
  <c r="CP15" i="41" s="1"/>
  <c r="CT122" i="30"/>
  <c r="CQ15" i="41" s="1"/>
  <c r="CU122" i="30"/>
  <c r="CR15" i="41" s="1"/>
  <c r="CV122" i="30"/>
  <c r="CS15" i="41" s="1"/>
  <c r="CW122" i="30"/>
  <c r="CX122" i="30"/>
  <c r="CU15" i="41" s="1"/>
  <c r="CY122" i="30"/>
  <c r="CV15" i="41" s="1"/>
  <c r="CZ122" i="30"/>
  <c r="CW15" i="41" s="1"/>
  <c r="DA122" i="30"/>
  <c r="CX15" i="41" s="1"/>
  <c r="DB122" i="30"/>
  <c r="CY15" i="41" s="1"/>
  <c r="DC122" i="30"/>
  <c r="CZ15" i="41" s="1"/>
  <c r="DD122" i="30"/>
  <c r="DA15" i="41" s="1"/>
  <c r="DE122" i="30"/>
  <c r="DF122" i="30"/>
  <c r="DC15" i="41" s="1"/>
  <c r="DG122" i="30"/>
  <c r="DD15" i="41" s="1"/>
  <c r="DH122" i="30"/>
  <c r="DE15" i="41" s="1"/>
  <c r="DI122" i="30"/>
  <c r="DF15" i="41" s="1"/>
  <c r="DJ122" i="30"/>
  <c r="DG15" i="41" s="1"/>
  <c r="DK122" i="30"/>
  <c r="DH15" i="41" s="1"/>
  <c r="DL122" i="30"/>
  <c r="DI15" i="41" s="1"/>
  <c r="DM122" i="30"/>
  <c r="DJ15" i="41" s="1"/>
  <c r="DN122" i="30"/>
  <c r="DK15" i="41" s="1"/>
  <c r="DO122" i="30"/>
  <c r="DL15" i="41" s="1"/>
  <c r="DP122" i="30"/>
  <c r="DM15" i="41" s="1"/>
  <c r="DQ122" i="30"/>
  <c r="DN15" i="41" s="1"/>
  <c r="DR122" i="30"/>
  <c r="DO15" i="41" s="1"/>
  <c r="DS122" i="30"/>
  <c r="DP15" i="41" s="1"/>
  <c r="DT122" i="30"/>
  <c r="DQ15" i="41" s="1"/>
  <c r="M123" i="30"/>
  <c r="J16" i="41" s="1"/>
  <c r="N123" i="30"/>
  <c r="K16" i="41" s="1"/>
  <c r="O123" i="30"/>
  <c r="L16" i="41" s="1"/>
  <c r="P123" i="30"/>
  <c r="M16" i="41" s="1"/>
  <c r="Q123" i="30"/>
  <c r="N16" i="41" s="1"/>
  <c r="R123" i="30"/>
  <c r="S123" i="30"/>
  <c r="P16" i="41" s="1"/>
  <c r="T123" i="30"/>
  <c r="Q16" i="41" s="1"/>
  <c r="U123" i="30"/>
  <c r="R16" i="41" s="1"/>
  <c r="V123" i="30"/>
  <c r="S16" i="41" s="1"/>
  <c r="W123" i="30"/>
  <c r="T16" i="41" s="1"/>
  <c r="X123" i="30"/>
  <c r="U16" i="41" s="1"/>
  <c r="Y123" i="30"/>
  <c r="V16" i="41" s="1"/>
  <c r="Z123" i="30"/>
  <c r="W16" i="41" s="1"/>
  <c r="AA123" i="30"/>
  <c r="X16" i="41" s="1"/>
  <c r="AB123" i="30"/>
  <c r="Y16" i="41" s="1"/>
  <c r="AC123" i="30"/>
  <c r="Z16" i="41" s="1"/>
  <c r="AD123" i="30"/>
  <c r="AA16" i="41" s="1"/>
  <c r="AE123" i="30"/>
  <c r="AB16" i="41" s="1"/>
  <c r="AF123" i="30"/>
  <c r="AG123" i="30"/>
  <c r="AD16" i="41" s="1"/>
  <c r="AH123" i="30"/>
  <c r="AE16" i="41" s="1"/>
  <c r="AI123" i="30"/>
  <c r="AF16" i="41" s="1"/>
  <c r="AJ123" i="30"/>
  <c r="AG16" i="41" s="1"/>
  <c r="AK123" i="30"/>
  <c r="AH16" i="41" s="1"/>
  <c r="AL123" i="30"/>
  <c r="AI16" i="41" s="1"/>
  <c r="AM123" i="30"/>
  <c r="AJ16" i="41" s="1"/>
  <c r="AN123" i="30"/>
  <c r="AO123" i="30"/>
  <c r="AL16" i="41" s="1"/>
  <c r="AP123" i="30"/>
  <c r="AM16" i="41" s="1"/>
  <c r="AQ123" i="30"/>
  <c r="AN16" i="41" s="1"/>
  <c r="AR123" i="30"/>
  <c r="AO16" i="41" s="1"/>
  <c r="AS123" i="30"/>
  <c r="AP16" i="41" s="1"/>
  <c r="AT123" i="30"/>
  <c r="AQ16" i="41" s="1"/>
  <c r="AU123" i="30"/>
  <c r="AR16" i="41" s="1"/>
  <c r="AV123" i="30"/>
  <c r="AS16" i="41" s="1"/>
  <c r="AW123" i="30"/>
  <c r="AT16" i="41" s="1"/>
  <c r="AX123" i="30"/>
  <c r="AU16" i="41" s="1"/>
  <c r="AY123" i="30"/>
  <c r="AV16" i="41" s="1"/>
  <c r="AZ123" i="30"/>
  <c r="AW16" i="41" s="1"/>
  <c r="BA123" i="30"/>
  <c r="AX16" i="41" s="1"/>
  <c r="BB123" i="30"/>
  <c r="AY16" i="41" s="1"/>
  <c r="BC123" i="30"/>
  <c r="AZ16" i="41" s="1"/>
  <c r="BD123" i="30"/>
  <c r="BE123" i="30"/>
  <c r="BB16" i="41" s="1"/>
  <c r="BF123" i="30"/>
  <c r="BC16" i="41" s="1"/>
  <c r="BG123" i="30"/>
  <c r="BD16" i="41" s="1"/>
  <c r="BH123" i="30"/>
  <c r="BE16" i="41" s="1"/>
  <c r="BI123" i="30"/>
  <c r="BF16" i="41" s="1"/>
  <c r="BJ123" i="30"/>
  <c r="BG16" i="41" s="1"/>
  <c r="BK123" i="30"/>
  <c r="BJ16" i="41" s="1"/>
  <c r="BL123" i="30"/>
  <c r="BM123" i="30"/>
  <c r="BI16" i="41" s="1"/>
  <c r="BN123" i="30"/>
  <c r="BO123" i="30"/>
  <c r="BL16" i="41" s="1"/>
  <c r="BP123" i="30"/>
  <c r="BM16" i="41" s="1"/>
  <c r="BQ123" i="30"/>
  <c r="BN16" i="41" s="1"/>
  <c r="BR123" i="30"/>
  <c r="BO16" i="41" s="1"/>
  <c r="BS123" i="30"/>
  <c r="BP16" i="41" s="1"/>
  <c r="BT123" i="30"/>
  <c r="BQ16" i="41" s="1"/>
  <c r="BU123" i="30"/>
  <c r="BR16" i="41" s="1"/>
  <c r="BV123" i="30"/>
  <c r="BS16" i="41" s="1"/>
  <c r="BW123" i="30"/>
  <c r="BT16" i="41" s="1"/>
  <c r="BX123" i="30"/>
  <c r="BU16" i="41" s="1"/>
  <c r="BY123" i="30"/>
  <c r="BV16" i="41" s="1"/>
  <c r="BZ123" i="30"/>
  <c r="BW16" i="41" s="1"/>
  <c r="CA123" i="30"/>
  <c r="BX16" i="41" s="1"/>
  <c r="CB123" i="30"/>
  <c r="CC123" i="30"/>
  <c r="BZ16" i="41" s="1"/>
  <c r="CD123" i="30"/>
  <c r="CA16" i="41" s="1"/>
  <c r="CE123" i="30"/>
  <c r="CB16" i="41" s="1"/>
  <c r="CF123" i="30"/>
  <c r="CC16" i="41" s="1"/>
  <c r="CG123" i="30"/>
  <c r="CD16" i="41" s="1"/>
  <c r="CH123" i="30"/>
  <c r="CE16" i="41" s="1"/>
  <c r="CI123" i="30"/>
  <c r="CF16" i="41" s="1"/>
  <c r="CJ123" i="30"/>
  <c r="CK123" i="30"/>
  <c r="CH16" i="41" s="1"/>
  <c r="CL123" i="30"/>
  <c r="CI16" i="41" s="1"/>
  <c r="CM123" i="30"/>
  <c r="CJ16" i="41" s="1"/>
  <c r="CN123" i="30"/>
  <c r="CK16" i="41" s="1"/>
  <c r="CO123" i="30"/>
  <c r="CL16" i="41" s="1"/>
  <c r="CP123" i="30"/>
  <c r="CM16" i="41" s="1"/>
  <c r="CQ123" i="30"/>
  <c r="CN16" i="41" s="1"/>
  <c r="CR123" i="30"/>
  <c r="CO16" i="41" s="1"/>
  <c r="CS123" i="30"/>
  <c r="CP16" i="41" s="1"/>
  <c r="CT123" i="30"/>
  <c r="CQ16" i="41" s="1"/>
  <c r="CU123" i="30"/>
  <c r="CR16" i="41" s="1"/>
  <c r="CV123" i="30"/>
  <c r="CS16" i="41" s="1"/>
  <c r="CW123" i="30"/>
  <c r="CT16" i="41" s="1"/>
  <c r="CX123" i="30"/>
  <c r="CU16" i="41" s="1"/>
  <c r="CY123" i="30"/>
  <c r="CV16" i="41" s="1"/>
  <c r="CZ123" i="30"/>
  <c r="DA123" i="30"/>
  <c r="CX16" i="41" s="1"/>
  <c r="DB123" i="30"/>
  <c r="CY16" i="41" s="1"/>
  <c r="DC123" i="30"/>
  <c r="CZ16" i="41" s="1"/>
  <c r="DD123" i="30"/>
  <c r="DA16" i="41" s="1"/>
  <c r="DE123" i="30"/>
  <c r="DB16" i="41" s="1"/>
  <c r="DF123" i="30"/>
  <c r="DC16" i="41" s="1"/>
  <c r="DG123" i="30"/>
  <c r="DD16" i="41" s="1"/>
  <c r="DH123" i="30"/>
  <c r="DE16" i="41" s="1"/>
  <c r="DI123" i="30"/>
  <c r="DF16" i="41" s="1"/>
  <c r="DJ123" i="30"/>
  <c r="DG16" i="41" s="1"/>
  <c r="DK123" i="30"/>
  <c r="DH16" i="41" s="1"/>
  <c r="DL123" i="30"/>
  <c r="DI16" i="41" s="1"/>
  <c r="DM123" i="30"/>
  <c r="DJ16" i="41" s="1"/>
  <c r="DN123" i="30"/>
  <c r="DK16" i="41" s="1"/>
  <c r="DO123" i="30"/>
  <c r="DL16" i="41" s="1"/>
  <c r="DP123" i="30"/>
  <c r="DQ123" i="30"/>
  <c r="DN16" i="41" s="1"/>
  <c r="DR123" i="30"/>
  <c r="DO16" i="41" s="1"/>
  <c r="DS123" i="30"/>
  <c r="DP16" i="41" s="1"/>
  <c r="DT123" i="30"/>
  <c r="DQ16" i="41" s="1"/>
  <c r="M124" i="30"/>
  <c r="N124" i="30"/>
  <c r="O124" i="30"/>
  <c r="P124" i="30"/>
  <c r="Q124" i="30"/>
  <c r="R124" i="30"/>
  <c r="S124" i="30"/>
  <c r="T124" i="30"/>
  <c r="U124" i="30"/>
  <c r="V124" i="30"/>
  <c r="W124" i="30"/>
  <c r="X124" i="30"/>
  <c r="Y124" i="30"/>
  <c r="Z124" i="30"/>
  <c r="AA124" i="30"/>
  <c r="AB124" i="30"/>
  <c r="AC124" i="30"/>
  <c r="AD124" i="30"/>
  <c r="AE124" i="30"/>
  <c r="AF124" i="30"/>
  <c r="AG124" i="30"/>
  <c r="AH124" i="30"/>
  <c r="AI124" i="30"/>
  <c r="AJ124" i="30"/>
  <c r="AK124" i="30"/>
  <c r="AL124" i="30"/>
  <c r="AM124" i="30"/>
  <c r="AN124" i="30"/>
  <c r="AO124" i="30"/>
  <c r="AP124" i="30"/>
  <c r="AQ124" i="30"/>
  <c r="AR124" i="30"/>
  <c r="AO17" i="41" s="1"/>
  <c r="AS124" i="30"/>
  <c r="AT124" i="30"/>
  <c r="AU124" i="30"/>
  <c r="AV124" i="30"/>
  <c r="AW124" i="30"/>
  <c r="AX124" i="30"/>
  <c r="AY124" i="30"/>
  <c r="AZ124" i="30"/>
  <c r="BA124" i="30"/>
  <c r="BB124" i="30"/>
  <c r="BC124" i="30"/>
  <c r="BD124" i="30"/>
  <c r="BE124" i="30"/>
  <c r="BF124" i="30"/>
  <c r="BG124" i="30"/>
  <c r="BH124" i="30"/>
  <c r="BI124" i="30"/>
  <c r="BJ124" i="30"/>
  <c r="BK124" i="30"/>
  <c r="BL124" i="30"/>
  <c r="BM124" i="30"/>
  <c r="BN124" i="30"/>
  <c r="BO124" i="30"/>
  <c r="BP124" i="30"/>
  <c r="BM17" i="41" s="1"/>
  <c r="BQ124" i="30"/>
  <c r="BR124" i="30"/>
  <c r="BS124" i="30"/>
  <c r="BT124" i="30"/>
  <c r="BU124" i="30"/>
  <c r="BV124" i="30"/>
  <c r="BW124" i="30"/>
  <c r="BX124" i="30"/>
  <c r="BY124" i="30"/>
  <c r="BZ124" i="30"/>
  <c r="CA124" i="30"/>
  <c r="CB124" i="30"/>
  <c r="CC124" i="30"/>
  <c r="CD124" i="30"/>
  <c r="CE124" i="30"/>
  <c r="CF124" i="30"/>
  <c r="CG124" i="30"/>
  <c r="CH124" i="30"/>
  <c r="CI124" i="30"/>
  <c r="CJ124" i="30"/>
  <c r="CK124" i="30"/>
  <c r="CL124" i="30"/>
  <c r="CM124" i="30"/>
  <c r="CN124" i="30"/>
  <c r="CO124" i="30"/>
  <c r="CP124" i="30"/>
  <c r="CQ124" i="30"/>
  <c r="CR124" i="30"/>
  <c r="CS124" i="30"/>
  <c r="CT124" i="30"/>
  <c r="CU124" i="30"/>
  <c r="CV124" i="30"/>
  <c r="CW124" i="30"/>
  <c r="CX124" i="30"/>
  <c r="CY124" i="30"/>
  <c r="CZ124" i="30"/>
  <c r="DA124" i="30"/>
  <c r="DB124" i="30"/>
  <c r="DC124" i="30"/>
  <c r="DD124" i="30"/>
  <c r="DE124" i="30"/>
  <c r="DF124" i="30"/>
  <c r="DG124" i="30"/>
  <c r="DH124" i="30"/>
  <c r="DI124" i="30"/>
  <c r="DJ124" i="30"/>
  <c r="DK124" i="30"/>
  <c r="DL124" i="30"/>
  <c r="DM124" i="30"/>
  <c r="DN124" i="30"/>
  <c r="DO124" i="30"/>
  <c r="DP124" i="30"/>
  <c r="DQ124" i="30"/>
  <c r="DR124" i="30"/>
  <c r="DS124" i="30"/>
  <c r="DT124" i="30"/>
  <c r="M125" i="30"/>
  <c r="N125" i="30"/>
  <c r="O125" i="30"/>
  <c r="P125" i="30"/>
  <c r="Q125" i="30"/>
  <c r="R125" i="30"/>
  <c r="S125" i="30"/>
  <c r="T125" i="30"/>
  <c r="U125" i="30"/>
  <c r="V125" i="30"/>
  <c r="W125" i="30"/>
  <c r="X125" i="30"/>
  <c r="Y125" i="30"/>
  <c r="Z125" i="30"/>
  <c r="AA125" i="30"/>
  <c r="AB125" i="30"/>
  <c r="AC125" i="30"/>
  <c r="AD125" i="30"/>
  <c r="AE125" i="30"/>
  <c r="AF125" i="30"/>
  <c r="AG125" i="30"/>
  <c r="AH125" i="30"/>
  <c r="AI125" i="30"/>
  <c r="AJ125" i="30"/>
  <c r="AK125" i="30"/>
  <c r="AL125" i="30"/>
  <c r="AM125" i="30"/>
  <c r="AN125" i="30"/>
  <c r="AO125" i="30"/>
  <c r="AP125" i="30"/>
  <c r="AQ125" i="30"/>
  <c r="AR125" i="30"/>
  <c r="AS125" i="30"/>
  <c r="AT125" i="30"/>
  <c r="AU125" i="30"/>
  <c r="AV125" i="30"/>
  <c r="AW125" i="30"/>
  <c r="AX125" i="30"/>
  <c r="AY125" i="30"/>
  <c r="AZ125" i="30"/>
  <c r="BA125" i="30"/>
  <c r="BB125" i="30"/>
  <c r="BC125" i="30"/>
  <c r="BD125" i="30"/>
  <c r="BE125" i="30"/>
  <c r="BF125" i="30"/>
  <c r="BG125" i="30"/>
  <c r="BH125" i="30"/>
  <c r="BI125" i="30"/>
  <c r="BJ125" i="30"/>
  <c r="BK125" i="30"/>
  <c r="BL125" i="30"/>
  <c r="BM125" i="30"/>
  <c r="BN125" i="30"/>
  <c r="BO125" i="30"/>
  <c r="BP125" i="30"/>
  <c r="BQ125" i="30"/>
  <c r="BR125" i="30"/>
  <c r="BS125" i="30"/>
  <c r="BT125" i="30"/>
  <c r="BU125" i="30"/>
  <c r="BV125" i="30"/>
  <c r="BW125" i="30"/>
  <c r="BX125" i="30"/>
  <c r="BY125" i="30"/>
  <c r="BZ125" i="30"/>
  <c r="CA125" i="30"/>
  <c r="CB125" i="30"/>
  <c r="CC125" i="30"/>
  <c r="CD125" i="30"/>
  <c r="CE125" i="30"/>
  <c r="CF125" i="30"/>
  <c r="CG125" i="30"/>
  <c r="CH125" i="30"/>
  <c r="CI125" i="30"/>
  <c r="CJ125" i="30"/>
  <c r="CK125" i="30"/>
  <c r="CL125" i="30"/>
  <c r="CM125" i="30"/>
  <c r="CN125" i="30"/>
  <c r="CO125" i="30"/>
  <c r="CP125" i="30"/>
  <c r="CQ125" i="30"/>
  <c r="CR125" i="30"/>
  <c r="CS125" i="30"/>
  <c r="CT125" i="30"/>
  <c r="CU125" i="30"/>
  <c r="CV125" i="30"/>
  <c r="CW125" i="30"/>
  <c r="CX125" i="30"/>
  <c r="CY125" i="30"/>
  <c r="CZ125" i="30"/>
  <c r="DA125" i="30"/>
  <c r="DB125" i="30"/>
  <c r="DC125" i="30"/>
  <c r="DD125" i="30"/>
  <c r="DE125" i="30"/>
  <c r="DF125" i="30"/>
  <c r="DG125" i="30"/>
  <c r="DH125" i="30"/>
  <c r="DI125" i="30"/>
  <c r="DJ125" i="30"/>
  <c r="DK125" i="30"/>
  <c r="DL125" i="30"/>
  <c r="DM125" i="30"/>
  <c r="DN125" i="30"/>
  <c r="DO125" i="30"/>
  <c r="DP125" i="30"/>
  <c r="DQ125" i="30"/>
  <c r="DR125" i="30"/>
  <c r="DS125" i="30"/>
  <c r="DT125" i="30"/>
  <c r="M126" i="30"/>
  <c r="N126" i="30"/>
  <c r="O126" i="30"/>
  <c r="P126" i="30"/>
  <c r="Q126" i="30"/>
  <c r="R126" i="30"/>
  <c r="S126" i="30"/>
  <c r="T126" i="30"/>
  <c r="U126" i="30"/>
  <c r="V126" i="30"/>
  <c r="W126" i="30"/>
  <c r="X126" i="30"/>
  <c r="Y126" i="30"/>
  <c r="Z126" i="30"/>
  <c r="AA126" i="30"/>
  <c r="AB126" i="30"/>
  <c r="AC126" i="30"/>
  <c r="AD126" i="30"/>
  <c r="AE126" i="30"/>
  <c r="AF126" i="30"/>
  <c r="AG126" i="30"/>
  <c r="AH126" i="30"/>
  <c r="AI126" i="30"/>
  <c r="AJ126" i="30"/>
  <c r="AK126" i="30"/>
  <c r="AL126" i="30"/>
  <c r="AM126" i="30"/>
  <c r="AN126" i="30"/>
  <c r="AO126" i="30"/>
  <c r="AP126" i="30"/>
  <c r="AQ126" i="30"/>
  <c r="AR126" i="30"/>
  <c r="AS126" i="30"/>
  <c r="AT126" i="30"/>
  <c r="AU126" i="30"/>
  <c r="AV126" i="30"/>
  <c r="AW126" i="30"/>
  <c r="AX126" i="30"/>
  <c r="AY126" i="30"/>
  <c r="AZ126" i="30"/>
  <c r="BA126" i="30"/>
  <c r="BB126" i="30"/>
  <c r="BC126" i="30"/>
  <c r="BD126" i="30"/>
  <c r="BE126" i="30"/>
  <c r="BF126" i="30"/>
  <c r="BG126" i="30"/>
  <c r="BH126" i="30"/>
  <c r="BI126" i="30"/>
  <c r="BJ126" i="30"/>
  <c r="BK126" i="30"/>
  <c r="BL126" i="30"/>
  <c r="BM126" i="30"/>
  <c r="BN126" i="30"/>
  <c r="BO126" i="30"/>
  <c r="BP126" i="30"/>
  <c r="BQ126" i="30"/>
  <c r="BR126" i="30"/>
  <c r="BS126" i="30"/>
  <c r="BT126" i="30"/>
  <c r="BU126" i="30"/>
  <c r="BV126" i="30"/>
  <c r="BW126" i="30"/>
  <c r="BX126" i="30"/>
  <c r="BY126" i="30"/>
  <c r="BZ126" i="30"/>
  <c r="CA126" i="30"/>
  <c r="CB126" i="30"/>
  <c r="CC126" i="30"/>
  <c r="CD126" i="30"/>
  <c r="CE126" i="30"/>
  <c r="CF126" i="30"/>
  <c r="CG126" i="30"/>
  <c r="CH126" i="30"/>
  <c r="CI126" i="30"/>
  <c r="CJ126" i="30"/>
  <c r="CK126" i="30"/>
  <c r="CL126" i="30"/>
  <c r="CM126" i="30"/>
  <c r="CN126" i="30"/>
  <c r="CO126" i="30"/>
  <c r="CP126" i="30"/>
  <c r="CQ126" i="30"/>
  <c r="CR126" i="30"/>
  <c r="CS126" i="30"/>
  <c r="CT126" i="30"/>
  <c r="CU126" i="30"/>
  <c r="CV126" i="30"/>
  <c r="CW126" i="30"/>
  <c r="CX126" i="30"/>
  <c r="CY126" i="30"/>
  <c r="CZ126" i="30"/>
  <c r="DA126" i="30"/>
  <c r="DB126" i="30"/>
  <c r="DC126" i="30"/>
  <c r="DD126" i="30"/>
  <c r="DE126" i="30"/>
  <c r="DF126" i="30"/>
  <c r="DG126" i="30"/>
  <c r="DH126" i="30"/>
  <c r="DI126" i="30"/>
  <c r="DJ126" i="30"/>
  <c r="DK126" i="30"/>
  <c r="DL126" i="30"/>
  <c r="DM126" i="30"/>
  <c r="DN126" i="30"/>
  <c r="DO126" i="30"/>
  <c r="DP126" i="30"/>
  <c r="DQ126" i="30"/>
  <c r="DR126" i="30"/>
  <c r="DS126" i="30"/>
  <c r="DT126" i="30"/>
  <c r="M127" i="30"/>
  <c r="N127" i="30"/>
  <c r="O127" i="30"/>
  <c r="P127" i="30"/>
  <c r="Q127" i="30"/>
  <c r="R127" i="30"/>
  <c r="S127" i="30"/>
  <c r="T127" i="30"/>
  <c r="U127" i="30"/>
  <c r="V127" i="30"/>
  <c r="W127" i="30"/>
  <c r="X127" i="30"/>
  <c r="Y127" i="30"/>
  <c r="Z127" i="30"/>
  <c r="AA127" i="30"/>
  <c r="AB127" i="30"/>
  <c r="AC127" i="30"/>
  <c r="AD127" i="30"/>
  <c r="AE127" i="30"/>
  <c r="AF127" i="30"/>
  <c r="AG127" i="30"/>
  <c r="AH127" i="30"/>
  <c r="AI127" i="30"/>
  <c r="AJ127" i="30"/>
  <c r="AK127" i="30"/>
  <c r="AL127" i="30"/>
  <c r="AM127" i="30"/>
  <c r="AN127" i="30"/>
  <c r="AO127" i="30"/>
  <c r="AP127" i="30"/>
  <c r="AQ127" i="30"/>
  <c r="AR127" i="30"/>
  <c r="AS127" i="30"/>
  <c r="AT127" i="30"/>
  <c r="AU127" i="30"/>
  <c r="AV127" i="30"/>
  <c r="AW127" i="30"/>
  <c r="AX127" i="30"/>
  <c r="AY127" i="30"/>
  <c r="AZ127" i="30"/>
  <c r="BA127" i="30"/>
  <c r="BB127" i="30"/>
  <c r="BC127" i="30"/>
  <c r="BD127" i="30"/>
  <c r="BE127" i="30"/>
  <c r="BF127" i="30"/>
  <c r="BG127" i="30"/>
  <c r="BH127" i="30"/>
  <c r="BI127" i="30"/>
  <c r="BJ127" i="30"/>
  <c r="BK127" i="30"/>
  <c r="BL127" i="30"/>
  <c r="BM127" i="30"/>
  <c r="BN127" i="30"/>
  <c r="BO127" i="30"/>
  <c r="BP127" i="30"/>
  <c r="BQ127" i="30"/>
  <c r="BR127" i="30"/>
  <c r="BS127" i="30"/>
  <c r="BT127" i="30"/>
  <c r="BU127" i="30"/>
  <c r="BV127" i="30"/>
  <c r="BW127" i="30"/>
  <c r="BX127" i="30"/>
  <c r="BY127" i="30"/>
  <c r="BZ127" i="30"/>
  <c r="CA127" i="30"/>
  <c r="CB127" i="30"/>
  <c r="CC127" i="30"/>
  <c r="CD127" i="30"/>
  <c r="CE127" i="30"/>
  <c r="CF127" i="30"/>
  <c r="CG127" i="30"/>
  <c r="CH127" i="30"/>
  <c r="CI127" i="30"/>
  <c r="CJ127" i="30"/>
  <c r="CK127" i="30"/>
  <c r="CL127" i="30"/>
  <c r="CM127" i="30"/>
  <c r="CN127" i="30"/>
  <c r="CO127" i="30"/>
  <c r="CP127" i="30"/>
  <c r="CQ127" i="30"/>
  <c r="CR127" i="30"/>
  <c r="CS127" i="30"/>
  <c r="CT127" i="30"/>
  <c r="CU127" i="30"/>
  <c r="CV127" i="30"/>
  <c r="CW127" i="30"/>
  <c r="CX127" i="30"/>
  <c r="CY127" i="30"/>
  <c r="CZ127" i="30"/>
  <c r="DA127" i="30"/>
  <c r="DB127" i="30"/>
  <c r="DC127" i="30"/>
  <c r="DD127" i="30"/>
  <c r="DE127" i="30"/>
  <c r="DF127" i="30"/>
  <c r="DG127" i="30"/>
  <c r="DH127" i="30"/>
  <c r="DI127" i="30"/>
  <c r="DJ127" i="30"/>
  <c r="DK127" i="30"/>
  <c r="DL127" i="30"/>
  <c r="DM127" i="30"/>
  <c r="DN127" i="30"/>
  <c r="DO127" i="30"/>
  <c r="DP127" i="30"/>
  <c r="DQ127" i="30"/>
  <c r="DR127" i="30"/>
  <c r="DS127" i="30"/>
  <c r="DT127" i="30"/>
  <c r="M128" i="30"/>
  <c r="N128" i="30"/>
  <c r="O128" i="30"/>
  <c r="P128" i="30"/>
  <c r="Q128" i="30"/>
  <c r="R128" i="30"/>
  <c r="S128" i="30"/>
  <c r="T128" i="30"/>
  <c r="U128" i="30"/>
  <c r="V128" i="30"/>
  <c r="W128" i="30"/>
  <c r="X128" i="30"/>
  <c r="Y128" i="30"/>
  <c r="Z128" i="30"/>
  <c r="AA128" i="30"/>
  <c r="AB128" i="30"/>
  <c r="AC128" i="30"/>
  <c r="AD128" i="30"/>
  <c r="AE128" i="30"/>
  <c r="AF128" i="30"/>
  <c r="AG128" i="30"/>
  <c r="AH128" i="30"/>
  <c r="AI128" i="30"/>
  <c r="AJ128" i="30"/>
  <c r="AK128" i="30"/>
  <c r="AL128" i="30"/>
  <c r="AM128" i="30"/>
  <c r="AN128" i="30"/>
  <c r="AO128" i="30"/>
  <c r="AP128" i="30"/>
  <c r="AQ128" i="30"/>
  <c r="AR128" i="30"/>
  <c r="AS128" i="30"/>
  <c r="AT128" i="30"/>
  <c r="AU128" i="30"/>
  <c r="AV128" i="30"/>
  <c r="AW128" i="30"/>
  <c r="AX128" i="30"/>
  <c r="AY128" i="30"/>
  <c r="AZ128" i="30"/>
  <c r="BA128" i="30"/>
  <c r="BB128" i="30"/>
  <c r="BC128" i="30"/>
  <c r="BD128" i="30"/>
  <c r="BE128" i="30"/>
  <c r="BF128" i="30"/>
  <c r="BG128" i="30"/>
  <c r="BH128" i="30"/>
  <c r="BI128" i="30"/>
  <c r="BJ128" i="30"/>
  <c r="BK128" i="30"/>
  <c r="BL128" i="30"/>
  <c r="BM128" i="30"/>
  <c r="BN128" i="30"/>
  <c r="BO128" i="30"/>
  <c r="BP128" i="30"/>
  <c r="BQ128" i="30"/>
  <c r="BR128" i="30"/>
  <c r="BS128" i="30"/>
  <c r="BT128" i="30"/>
  <c r="BU128" i="30"/>
  <c r="BV128" i="30"/>
  <c r="BW128" i="30"/>
  <c r="BX128" i="30"/>
  <c r="BY128" i="30"/>
  <c r="BZ128" i="30"/>
  <c r="CA128" i="30"/>
  <c r="CB128" i="30"/>
  <c r="CC128" i="30"/>
  <c r="CD128" i="30"/>
  <c r="CE128" i="30"/>
  <c r="CF128" i="30"/>
  <c r="CG128" i="30"/>
  <c r="CH128" i="30"/>
  <c r="CI128" i="30"/>
  <c r="CJ128" i="30"/>
  <c r="CK128" i="30"/>
  <c r="CL128" i="30"/>
  <c r="CM128" i="30"/>
  <c r="CN128" i="30"/>
  <c r="CO128" i="30"/>
  <c r="CP128" i="30"/>
  <c r="CQ128" i="30"/>
  <c r="CR128" i="30"/>
  <c r="CS128" i="30"/>
  <c r="CT128" i="30"/>
  <c r="CU128" i="30"/>
  <c r="CV128" i="30"/>
  <c r="CW128" i="30"/>
  <c r="CX128" i="30"/>
  <c r="CY128" i="30"/>
  <c r="CZ128" i="30"/>
  <c r="DA128" i="30"/>
  <c r="DB128" i="30"/>
  <c r="DC128" i="30"/>
  <c r="DD128" i="30"/>
  <c r="DE128" i="30"/>
  <c r="DF128" i="30"/>
  <c r="DG128" i="30"/>
  <c r="DH128" i="30"/>
  <c r="DI128" i="30"/>
  <c r="DJ128" i="30"/>
  <c r="DK128" i="30"/>
  <c r="DL128" i="30"/>
  <c r="DM128" i="30"/>
  <c r="DN128" i="30"/>
  <c r="DO128" i="30"/>
  <c r="DP128" i="30"/>
  <c r="DQ128" i="30"/>
  <c r="DR128" i="30"/>
  <c r="DS128" i="30"/>
  <c r="DT128" i="30"/>
  <c r="M129" i="30"/>
  <c r="N129" i="30"/>
  <c r="O129" i="30"/>
  <c r="P129" i="30"/>
  <c r="Q129" i="30"/>
  <c r="R129" i="30"/>
  <c r="S129" i="30"/>
  <c r="T129" i="30"/>
  <c r="U129" i="30"/>
  <c r="V129" i="30"/>
  <c r="W129" i="30"/>
  <c r="X129" i="30"/>
  <c r="Y129" i="30"/>
  <c r="Z129" i="30"/>
  <c r="AA129" i="30"/>
  <c r="AB129" i="30"/>
  <c r="AC129" i="30"/>
  <c r="AD129" i="30"/>
  <c r="AE129" i="30"/>
  <c r="AF129" i="30"/>
  <c r="AG129" i="30"/>
  <c r="AH129" i="30"/>
  <c r="AI129" i="30"/>
  <c r="AJ129" i="30"/>
  <c r="AK129" i="30"/>
  <c r="AL129" i="30"/>
  <c r="AM129" i="30"/>
  <c r="AN129" i="30"/>
  <c r="AO129" i="30"/>
  <c r="AP129" i="30"/>
  <c r="AQ129" i="30"/>
  <c r="AR129" i="30"/>
  <c r="AS129" i="30"/>
  <c r="AT129" i="30"/>
  <c r="AU129" i="30"/>
  <c r="AV129" i="30"/>
  <c r="AW129" i="30"/>
  <c r="AX129" i="30"/>
  <c r="AY129" i="30"/>
  <c r="AZ129" i="30"/>
  <c r="BA129" i="30"/>
  <c r="BB129" i="30"/>
  <c r="BC129" i="30"/>
  <c r="BD129" i="30"/>
  <c r="BE129" i="30"/>
  <c r="BF129" i="30"/>
  <c r="BG129" i="30"/>
  <c r="BH129" i="30"/>
  <c r="BI129" i="30"/>
  <c r="BJ129" i="30"/>
  <c r="BK129" i="30"/>
  <c r="BL129" i="30"/>
  <c r="BM129" i="30"/>
  <c r="BN129" i="30"/>
  <c r="BO129" i="30"/>
  <c r="BP129" i="30"/>
  <c r="BQ129" i="30"/>
  <c r="BR129" i="30"/>
  <c r="BS129" i="30"/>
  <c r="BT129" i="30"/>
  <c r="BU129" i="30"/>
  <c r="BV129" i="30"/>
  <c r="BW129" i="30"/>
  <c r="BX129" i="30"/>
  <c r="BY129" i="30"/>
  <c r="BZ129" i="30"/>
  <c r="CA129" i="30"/>
  <c r="CB129" i="30"/>
  <c r="CC129" i="30"/>
  <c r="CD129" i="30"/>
  <c r="CE129" i="30"/>
  <c r="CF129" i="30"/>
  <c r="CG129" i="30"/>
  <c r="CH129" i="30"/>
  <c r="CI129" i="30"/>
  <c r="CJ129" i="30"/>
  <c r="CK129" i="30"/>
  <c r="CL129" i="30"/>
  <c r="CM129" i="30"/>
  <c r="CN129" i="30"/>
  <c r="CO129" i="30"/>
  <c r="CP129" i="30"/>
  <c r="CQ129" i="30"/>
  <c r="CR129" i="30"/>
  <c r="CS129" i="30"/>
  <c r="CT129" i="30"/>
  <c r="CU129" i="30"/>
  <c r="CV129" i="30"/>
  <c r="CW129" i="30"/>
  <c r="CX129" i="30"/>
  <c r="CY129" i="30"/>
  <c r="CZ129" i="30"/>
  <c r="DA129" i="30"/>
  <c r="DB129" i="30"/>
  <c r="DC129" i="30"/>
  <c r="DD129" i="30"/>
  <c r="DE129" i="30"/>
  <c r="DF129" i="30"/>
  <c r="DG129" i="30"/>
  <c r="DH129" i="30"/>
  <c r="DI129" i="30"/>
  <c r="DJ129" i="30"/>
  <c r="DK129" i="30"/>
  <c r="DL129" i="30"/>
  <c r="DM129" i="30"/>
  <c r="DN129" i="30"/>
  <c r="DO129" i="30"/>
  <c r="DP129" i="30"/>
  <c r="DQ129" i="30"/>
  <c r="DR129" i="30"/>
  <c r="DS129" i="30"/>
  <c r="DT129" i="30"/>
  <c r="M130" i="30"/>
  <c r="N130" i="30"/>
  <c r="O130" i="30"/>
  <c r="P130" i="30"/>
  <c r="Q130" i="30"/>
  <c r="R130" i="30"/>
  <c r="S130" i="30"/>
  <c r="T130" i="30"/>
  <c r="U130" i="30"/>
  <c r="V130" i="30"/>
  <c r="W130" i="30"/>
  <c r="X130" i="30"/>
  <c r="Y130" i="30"/>
  <c r="Z130" i="30"/>
  <c r="AA130" i="30"/>
  <c r="AB130" i="30"/>
  <c r="AC130" i="30"/>
  <c r="AD130" i="30"/>
  <c r="AE130" i="30"/>
  <c r="AF130" i="30"/>
  <c r="AG130" i="30"/>
  <c r="AH130" i="30"/>
  <c r="AI130" i="30"/>
  <c r="AJ130" i="30"/>
  <c r="AK130" i="30"/>
  <c r="AL130" i="30"/>
  <c r="AM130" i="30"/>
  <c r="AN130" i="30"/>
  <c r="AO130" i="30"/>
  <c r="AP130" i="30"/>
  <c r="AQ130" i="30"/>
  <c r="AR130" i="30"/>
  <c r="AS130" i="30"/>
  <c r="AT130" i="30"/>
  <c r="AU130" i="30"/>
  <c r="AV130" i="30"/>
  <c r="AW130" i="30"/>
  <c r="AX130" i="30"/>
  <c r="AY130" i="30"/>
  <c r="AZ130" i="30"/>
  <c r="BA130" i="30"/>
  <c r="BB130" i="30"/>
  <c r="BC130" i="30"/>
  <c r="BD130" i="30"/>
  <c r="BE130" i="30"/>
  <c r="BF130" i="30"/>
  <c r="BG130" i="30"/>
  <c r="BH130" i="30"/>
  <c r="BI130" i="30"/>
  <c r="BJ130" i="30"/>
  <c r="BK130" i="30"/>
  <c r="BL130" i="30"/>
  <c r="BM130" i="30"/>
  <c r="BN130" i="30"/>
  <c r="BO130" i="30"/>
  <c r="BP130" i="30"/>
  <c r="BQ130" i="30"/>
  <c r="BR130" i="30"/>
  <c r="BS130" i="30"/>
  <c r="BT130" i="30"/>
  <c r="BU130" i="30"/>
  <c r="BV130" i="30"/>
  <c r="BW130" i="30"/>
  <c r="BX130" i="30"/>
  <c r="BY130" i="30"/>
  <c r="BZ130" i="30"/>
  <c r="CA130" i="30"/>
  <c r="CB130" i="30"/>
  <c r="CC130" i="30"/>
  <c r="CD130" i="30"/>
  <c r="CE130" i="30"/>
  <c r="CF130" i="30"/>
  <c r="CG130" i="30"/>
  <c r="CH130" i="30"/>
  <c r="CI130" i="30"/>
  <c r="CJ130" i="30"/>
  <c r="CK130" i="30"/>
  <c r="CL130" i="30"/>
  <c r="CM130" i="30"/>
  <c r="CN130" i="30"/>
  <c r="CO130" i="30"/>
  <c r="CP130" i="30"/>
  <c r="CQ130" i="30"/>
  <c r="CR130" i="30"/>
  <c r="CS130" i="30"/>
  <c r="CT130" i="30"/>
  <c r="CU130" i="30"/>
  <c r="CV130" i="30"/>
  <c r="CW130" i="30"/>
  <c r="CX130" i="30"/>
  <c r="CY130" i="30"/>
  <c r="CZ130" i="30"/>
  <c r="DA130" i="30"/>
  <c r="DB130" i="30"/>
  <c r="DC130" i="30"/>
  <c r="DD130" i="30"/>
  <c r="DE130" i="30"/>
  <c r="DF130" i="30"/>
  <c r="DG130" i="30"/>
  <c r="DH130" i="30"/>
  <c r="DI130" i="30"/>
  <c r="DJ130" i="30"/>
  <c r="DK130" i="30"/>
  <c r="DL130" i="30"/>
  <c r="DM130" i="30"/>
  <c r="DN130" i="30"/>
  <c r="DO130" i="30"/>
  <c r="DP130" i="30"/>
  <c r="DQ130" i="30"/>
  <c r="DR130" i="30"/>
  <c r="DS130" i="30"/>
  <c r="DT130" i="30"/>
  <c r="M131" i="30"/>
  <c r="N131" i="30"/>
  <c r="O131" i="30"/>
  <c r="P131" i="30"/>
  <c r="Q131" i="30"/>
  <c r="R131" i="30"/>
  <c r="S131" i="30"/>
  <c r="T131" i="30"/>
  <c r="U131" i="30"/>
  <c r="V131" i="30"/>
  <c r="W131" i="30"/>
  <c r="X131" i="30"/>
  <c r="Y131" i="30"/>
  <c r="Z131" i="30"/>
  <c r="AA131" i="30"/>
  <c r="AB131" i="30"/>
  <c r="AC131" i="30"/>
  <c r="AD131" i="30"/>
  <c r="AE131" i="30"/>
  <c r="AF131" i="30"/>
  <c r="AG131" i="30"/>
  <c r="AH131" i="30"/>
  <c r="AI131" i="30"/>
  <c r="AJ131" i="30"/>
  <c r="AK131" i="30"/>
  <c r="AL131" i="30"/>
  <c r="AM131" i="30"/>
  <c r="AN131" i="30"/>
  <c r="AO131" i="30"/>
  <c r="AP131" i="30"/>
  <c r="AQ131" i="30"/>
  <c r="AR131" i="30"/>
  <c r="AS131" i="30"/>
  <c r="AT131" i="30"/>
  <c r="AU131" i="30"/>
  <c r="AV131" i="30"/>
  <c r="AW131" i="30"/>
  <c r="AX131" i="30"/>
  <c r="AY131" i="30"/>
  <c r="AZ131" i="30"/>
  <c r="BA131" i="30"/>
  <c r="BB131" i="30"/>
  <c r="BC131" i="30"/>
  <c r="BD131" i="30"/>
  <c r="BE131" i="30"/>
  <c r="BF131" i="30"/>
  <c r="BG131" i="30"/>
  <c r="BH131" i="30"/>
  <c r="BI131" i="30"/>
  <c r="BJ131" i="30"/>
  <c r="BK131" i="30"/>
  <c r="BL131" i="30"/>
  <c r="BM131" i="30"/>
  <c r="BN131" i="30"/>
  <c r="BO131" i="30"/>
  <c r="BP131" i="30"/>
  <c r="BQ131" i="30"/>
  <c r="BR131" i="30"/>
  <c r="BS131" i="30"/>
  <c r="BT131" i="30"/>
  <c r="BU131" i="30"/>
  <c r="BV131" i="30"/>
  <c r="BW131" i="30"/>
  <c r="BX131" i="30"/>
  <c r="BY131" i="30"/>
  <c r="BZ131" i="30"/>
  <c r="CA131" i="30"/>
  <c r="CB131" i="30"/>
  <c r="CC131" i="30"/>
  <c r="CD131" i="30"/>
  <c r="CE131" i="30"/>
  <c r="CF131" i="30"/>
  <c r="CG131" i="30"/>
  <c r="CH131" i="30"/>
  <c r="CI131" i="30"/>
  <c r="CJ131" i="30"/>
  <c r="CK131" i="30"/>
  <c r="CL131" i="30"/>
  <c r="CM131" i="30"/>
  <c r="CN131" i="30"/>
  <c r="CO131" i="30"/>
  <c r="CP131" i="30"/>
  <c r="CQ131" i="30"/>
  <c r="CR131" i="30"/>
  <c r="CS131" i="30"/>
  <c r="CT131" i="30"/>
  <c r="CU131" i="30"/>
  <c r="CV131" i="30"/>
  <c r="CW131" i="30"/>
  <c r="CX131" i="30"/>
  <c r="CY131" i="30"/>
  <c r="CZ131" i="30"/>
  <c r="DA131" i="30"/>
  <c r="DB131" i="30"/>
  <c r="DC131" i="30"/>
  <c r="DD131" i="30"/>
  <c r="DE131" i="30"/>
  <c r="DF131" i="30"/>
  <c r="DG131" i="30"/>
  <c r="DH131" i="30"/>
  <c r="DI131" i="30"/>
  <c r="DJ131" i="30"/>
  <c r="DK131" i="30"/>
  <c r="DL131" i="30"/>
  <c r="DM131" i="30"/>
  <c r="DN131" i="30"/>
  <c r="DO131" i="30"/>
  <c r="DP131" i="30"/>
  <c r="DQ131" i="30"/>
  <c r="DR131" i="30"/>
  <c r="DS131" i="30"/>
  <c r="DT131" i="30"/>
  <c r="M132" i="30"/>
  <c r="N132" i="30"/>
  <c r="O132" i="30"/>
  <c r="P132" i="30"/>
  <c r="Q132" i="30"/>
  <c r="R132" i="30"/>
  <c r="S132" i="30"/>
  <c r="T132" i="30"/>
  <c r="U132" i="30"/>
  <c r="V132" i="30"/>
  <c r="W132" i="30"/>
  <c r="X132" i="30"/>
  <c r="Y132" i="30"/>
  <c r="Z132" i="30"/>
  <c r="AA132" i="30"/>
  <c r="AB132" i="30"/>
  <c r="AC132" i="30"/>
  <c r="AD132" i="30"/>
  <c r="AE132" i="30"/>
  <c r="AF132" i="30"/>
  <c r="AG132" i="30"/>
  <c r="AH132" i="30"/>
  <c r="AI132" i="30"/>
  <c r="AJ132" i="30"/>
  <c r="AK132" i="30"/>
  <c r="AL132" i="30"/>
  <c r="AM132" i="30"/>
  <c r="AN132" i="30"/>
  <c r="AO132" i="30"/>
  <c r="AP132" i="30"/>
  <c r="AQ132" i="30"/>
  <c r="AR132" i="30"/>
  <c r="AS132" i="30"/>
  <c r="AT132" i="30"/>
  <c r="AU132" i="30"/>
  <c r="AV132" i="30"/>
  <c r="AW132" i="30"/>
  <c r="AX132" i="30"/>
  <c r="AY132" i="30"/>
  <c r="AZ132" i="30"/>
  <c r="BA132" i="30"/>
  <c r="BB132" i="30"/>
  <c r="BC132" i="30"/>
  <c r="BD132" i="30"/>
  <c r="BE132" i="30"/>
  <c r="BF132" i="30"/>
  <c r="BG132" i="30"/>
  <c r="BH132" i="30"/>
  <c r="BI132" i="30"/>
  <c r="BJ132" i="30"/>
  <c r="BK132" i="30"/>
  <c r="BL132" i="30"/>
  <c r="BM132" i="30"/>
  <c r="BN132" i="30"/>
  <c r="BO132" i="30"/>
  <c r="BP132" i="30"/>
  <c r="BQ132" i="30"/>
  <c r="BR132" i="30"/>
  <c r="BS132" i="30"/>
  <c r="BT132" i="30"/>
  <c r="BU132" i="30"/>
  <c r="BV132" i="30"/>
  <c r="BW132" i="30"/>
  <c r="BX132" i="30"/>
  <c r="BY132" i="30"/>
  <c r="BZ132" i="30"/>
  <c r="CA132" i="30"/>
  <c r="CB132" i="30"/>
  <c r="CC132" i="30"/>
  <c r="CD132" i="30"/>
  <c r="CE132" i="30"/>
  <c r="CF132" i="30"/>
  <c r="CG132" i="30"/>
  <c r="CH132" i="30"/>
  <c r="CI132" i="30"/>
  <c r="CJ132" i="30"/>
  <c r="CK132" i="30"/>
  <c r="CL132" i="30"/>
  <c r="CM132" i="30"/>
  <c r="CN132" i="30"/>
  <c r="CO132" i="30"/>
  <c r="CP132" i="30"/>
  <c r="CQ132" i="30"/>
  <c r="CR132" i="30"/>
  <c r="CS132" i="30"/>
  <c r="CT132" i="30"/>
  <c r="CU132" i="30"/>
  <c r="CV132" i="30"/>
  <c r="CW132" i="30"/>
  <c r="CX132" i="30"/>
  <c r="CY132" i="30"/>
  <c r="CZ132" i="30"/>
  <c r="DA132" i="30"/>
  <c r="DB132" i="30"/>
  <c r="DC132" i="30"/>
  <c r="DD132" i="30"/>
  <c r="DE132" i="30"/>
  <c r="DF132" i="30"/>
  <c r="DG132" i="30"/>
  <c r="DH132" i="30"/>
  <c r="DI132" i="30"/>
  <c r="DJ132" i="30"/>
  <c r="DK132" i="30"/>
  <c r="DL132" i="30"/>
  <c r="DM132" i="30"/>
  <c r="DN132" i="30"/>
  <c r="DO132" i="30"/>
  <c r="DP132" i="30"/>
  <c r="DQ132" i="30"/>
  <c r="DR132" i="30"/>
  <c r="DS132" i="30"/>
  <c r="DT132" i="30"/>
  <c r="M133" i="30"/>
  <c r="N133" i="30"/>
  <c r="O133" i="30"/>
  <c r="P133" i="30"/>
  <c r="Q133" i="30"/>
  <c r="R133" i="30"/>
  <c r="S133" i="30"/>
  <c r="T133" i="30"/>
  <c r="U133" i="30"/>
  <c r="V133" i="30"/>
  <c r="W133" i="30"/>
  <c r="X133" i="30"/>
  <c r="Y133" i="30"/>
  <c r="Z133" i="30"/>
  <c r="AA133" i="30"/>
  <c r="AB133" i="30"/>
  <c r="AC133" i="30"/>
  <c r="AD133" i="30"/>
  <c r="AE133" i="30"/>
  <c r="AF133" i="30"/>
  <c r="AG133" i="30"/>
  <c r="AH133" i="30"/>
  <c r="AI133" i="30"/>
  <c r="AJ133" i="30"/>
  <c r="AK133" i="30"/>
  <c r="AL133" i="30"/>
  <c r="AM133" i="30"/>
  <c r="AN133" i="30"/>
  <c r="AO133" i="30"/>
  <c r="AP133" i="30"/>
  <c r="AQ133" i="30"/>
  <c r="AR133" i="30"/>
  <c r="AS133" i="30"/>
  <c r="AT133" i="30"/>
  <c r="AU133" i="30"/>
  <c r="AV133" i="30"/>
  <c r="AW133" i="30"/>
  <c r="AX133" i="30"/>
  <c r="AY133" i="30"/>
  <c r="AZ133" i="30"/>
  <c r="BA133" i="30"/>
  <c r="BB133" i="30"/>
  <c r="BC133" i="30"/>
  <c r="BD133" i="30"/>
  <c r="BE133" i="30"/>
  <c r="BF133" i="30"/>
  <c r="BG133" i="30"/>
  <c r="BH133" i="30"/>
  <c r="BI133" i="30"/>
  <c r="BJ133" i="30"/>
  <c r="BK133" i="30"/>
  <c r="BL133" i="30"/>
  <c r="BM133" i="30"/>
  <c r="BN133" i="30"/>
  <c r="BO133" i="30"/>
  <c r="BP133" i="30"/>
  <c r="BQ133" i="30"/>
  <c r="BR133" i="30"/>
  <c r="BS133" i="30"/>
  <c r="BT133" i="30"/>
  <c r="BU133" i="30"/>
  <c r="BV133" i="30"/>
  <c r="BW133" i="30"/>
  <c r="BX133" i="30"/>
  <c r="BY133" i="30"/>
  <c r="BZ133" i="30"/>
  <c r="CA133" i="30"/>
  <c r="CB133" i="30"/>
  <c r="CC133" i="30"/>
  <c r="CD133" i="30"/>
  <c r="CE133" i="30"/>
  <c r="CF133" i="30"/>
  <c r="CG133" i="30"/>
  <c r="CH133" i="30"/>
  <c r="CI133" i="30"/>
  <c r="CJ133" i="30"/>
  <c r="CK133" i="30"/>
  <c r="CL133" i="30"/>
  <c r="CM133" i="30"/>
  <c r="CN133" i="30"/>
  <c r="CO133" i="30"/>
  <c r="CP133" i="30"/>
  <c r="CQ133" i="30"/>
  <c r="CR133" i="30"/>
  <c r="CS133" i="30"/>
  <c r="CT133" i="30"/>
  <c r="CU133" i="30"/>
  <c r="CV133" i="30"/>
  <c r="CW133" i="30"/>
  <c r="CX133" i="30"/>
  <c r="CY133" i="30"/>
  <c r="CZ133" i="30"/>
  <c r="DA133" i="30"/>
  <c r="DB133" i="30"/>
  <c r="DC133" i="30"/>
  <c r="DD133" i="30"/>
  <c r="DE133" i="30"/>
  <c r="DF133" i="30"/>
  <c r="DG133" i="30"/>
  <c r="DH133" i="30"/>
  <c r="DI133" i="30"/>
  <c r="DJ133" i="30"/>
  <c r="DK133" i="30"/>
  <c r="DL133" i="30"/>
  <c r="DM133" i="30"/>
  <c r="DN133" i="30"/>
  <c r="DO133" i="30"/>
  <c r="DP133" i="30"/>
  <c r="DQ133" i="30"/>
  <c r="DR133" i="30"/>
  <c r="DS133" i="30"/>
  <c r="DT133" i="30"/>
  <c r="M134" i="30"/>
  <c r="N134" i="30"/>
  <c r="O134" i="30"/>
  <c r="P134" i="30"/>
  <c r="Q134" i="30"/>
  <c r="R134" i="30"/>
  <c r="S134" i="30"/>
  <c r="T134" i="30"/>
  <c r="U134" i="30"/>
  <c r="V134" i="30"/>
  <c r="W134" i="30"/>
  <c r="X134" i="30"/>
  <c r="Y134" i="30"/>
  <c r="Z134" i="30"/>
  <c r="AA134" i="30"/>
  <c r="AB134" i="30"/>
  <c r="AC134" i="30"/>
  <c r="AD134" i="30"/>
  <c r="AE134" i="30"/>
  <c r="AF134" i="30"/>
  <c r="AG134" i="30"/>
  <c r="AH134" i="30"/>
  <c r="AI134" i="30"/>
  <c r="AJ134" i="30"/>
  <c r="AK134" i="30"/>
  <c r="AL134" i="30"/>
  <c r="AM134" i="30"/>
  <c r="AN134" i="30"/>
  <c r="AO134" i="30"/>
  <c r="AP134" i="30"/>
  <c r="AQ134" i="30"/>
  <c r="AR134" i="30"/>
  <c r="AS134" i="30"/>
  <c r="AT134" i="30"/>
  <c r="AU134" i="30"/>
  <c r="AV134" i="30"/>
  <c r="AW134" i="30"/>
  <c r="AX134" i="30"/>
  <c r="AY134" i="30"/>
  <c r="AZ134" i="30"/>
  <c r="BA134" i="30"/>
  <c r="BB134" i="30"/>
  <c r="BC134" i="30"/>
  <c r="BD134" i="30"/>
  <c r="BE134" i="30"/>
  <c r="BF134" i="30"/>
  <c r="BG134" i="30"/>
  <c r="BH134" i="30"/>
  <c r="BI134" i="30"/>
  <c r="BJ134" i="30"/>
  <c r="BK134" i="30"/>
  <c r="BL134" i="30"/>
  <c r="BM134" i="30"/>
  <c r="BN134" i="30"/>
  <c r="BO134" i="30"/>
  <c r="BP134" i="30"/>
  <c r="BQ134" i="30"/>
  <c r="BR134" i="30"/>
  <c r="BS134" i="30"/>
  <c r="BT134" i="30"/>
  <c r="BU134" i="30"/>
  <c r="BV134" i="30"/>
  <c r="BW134" i="30"/>
  <c r="BX134" i="30"/>
  <c r="BY134" i="30"/>
  <c r="BZ134" i="30"/>
  <c r="CA134" i="30"/>
  <c r="CB134" i="30"/>
  <c r="CC134" i="30"/>
  <c r="CD134" i="30"/>
  <c r="CE134" i="30"/>
  <c r="CF134" i="30"/>
  <c r="CG134" i="30"/>
  <c r="CH134" i="30"/>
  <c r="CI134" i="30"/>
  <c r="CJ134" i="30"/>
  <c r="CK134" i="30"/>
  <c r="CL134" i="30"/>
  <c r="CM134" i="30"/>
  <c r="CN134" i="30"/>
  <c r="CO134" i="30"/>
  <c r="CP134" i="30"/>
  <c r="CQ134" i="30"/>
  <c r="CR134" i="30"/>
  <c r="CS134" i="30"/>
  <c r="CT134" i="30"/>
  <c r="CU134" i="30"/>
  <c r="CV134" i="30"/>
  <c r="CW134" i="30"/>
  <c r="CX134" i="30"/>
  <c r="CY134" i="30"/>
  <c r="CZ134" i="30"/>
  <c r="DA134" i="30"/>
  <c r="DB134" i="30"/>
  <c r="DC134" i="30"/>
  <c r="DD134" i="30"/>
  <c r="DE134" i="30"/>
  <c r="DF134" i="30"/>
  <c r="DG134" i="30"/>
  <c r="DH134" i="30"/>
  <c r="DI134" i="30"/>
  <c r="DJ134" i="30"/>
  <c r="DK134" i="30"/>
  <c r="DL134" i="30"/>
  <c r="DM134" i="30"/>
  <c r="DN134" i="30"/>
  <c r="DO134" i="30"/>
  <c r="DP134" i="30"/>
  <c r="DQ134" i="30"/>
  <c r="DR134" i="30"/>
  <c r="DS134" i="30"/>
  <c r="DT134" i="30"/>
  <c r="M135" i="30"/>
  <c r="N135" i="30"/>
  <c r="O135" i="30"/>
  <c r="P135" i="30"/>
  <c r="Q135" i="30"/>
  <c r="R135" i="30"/>
  <c r="S135" i="30"/>
  <c r="T135" i="30"/>
  <c r="Q18" i="41" s="1"/>
  <c r="U135" i="30"/>
  <c r="V135" i="30"/>
  <c r="W135" i="30"/>
  <c r="X135" i="30"/>
  <c r="Y135" i="30"/>
  <c r="Z135" i="30"/>
  <c r="AA135" i="30"/>
  <c r="AB135" i="30"/>
  <c r="AC135" i="30"/>
  <c r="AD135" i="30"/>
  <c r="AE135" i="30"/>
  <c r="AF135" i="30"/>
  <c r="AG135" i="30"/>
  <c r="AH135" i="30"/>
  <c r="AI135" i="30"/>
  <c r="AJ135" i="30"/>
  <c r="AK135" i="30"/>
  <c r="AL135" i="30"/>
  <c r="AM135" i="30"/>
  <c r="AN135" i="30"/>
  <c r="AO135" i="30"/>
  <c r="AP135" i="30"/>
  <c r="AQ135" i="30"/>
  <c r="AR135" i="30"/>
  <c r="AS135" i="30"/>
  <c r="AT135" i="30"/>
  <c r="AU135" i="30"/>
  <c r="AV135" i="30"/>
  <c r="AW135" i="30"/>
  <c r="AX135" i="30"/>
  <c r="AY135" i="30"/>
  <c r="AZ135" i="30"/>
  <c r="BA135" i="30"/>
  <c r="BB135" i="30"/>
  <c r="BC135" i="30"/>
  <c r="BD135" i="30"/>
  <c r="BE135" i="30"/>
  <c r="BF135" i="30"/>
  <c r="BG135" i="30"/>
  <c r="BH135" i="30"/>
  <c r="BI135" i="30"/>
  <c r="BJ135" i="30"/>
  <c r="BK135" i="30"/>
  <c r="BL135" i="30"/>
  <c r="BM135" i="30"/>
  <c r="BN135" i="30"/>
  <c r="BO135" i="30"/>
  <c r="BP135" i="30"/>
  <c r="BQ135" i="30"/>
  <c r="BR135" i="30"/>
  <c r="BS135" i="30"/>
  <c r="BT135" i="30"/>
  <c r="BU135" i="30"/>
  <c r="BV135" i="30"/>
  <c r="BW135" i="30"/>
  <c r="BX135" i="30"/>
  <c r="BY135" i="30"/>
  <c r="BZ135" i="30"/>
  <c r="CA135" i="30"/>
  <c r="CB135" i="30"/>
  <c r="CC135" i="30"/>
  <c r="CD135" i="30"/>
  <c r="CE135" i="30"/>
  <c r="CF135" i="30"/>
  <c r="CG135" i="30"/>
  <c r="CH135" i="30"/>
  <c r="CI135" i="30"/>
  <c r="CJ135" i="30"/>
  <c r="CK135" i="30"/>
  <c r="CL135" i="30"/>
  <c r="CM135" i="30"/>
  <c r="CN135" i="30"/>
  <c r="CO135" i="30"/>
  <c r="CP135" i="30"/>
  <c r="CQ135" i="30"/>
  <c r="CR135" i="30"/>
  <c r="CS135" i="30"/>
  <c r="CT135" i="30"/>
  <c r="CU135" i="30"/>
  <c r="CV135" i="30"/>
  <c r="CS18" i="41" s="1"/>
  <c r="CW135" i="30"/>
  <c r="CX135" i="30"/>
  <c r="CY135" i="30"/>
  <c r="CZ135" i="30"/>
  <c r="DA135" i="30"/>
  <c r="DB135" i="30"/>
  <c r="DC135" i="30"/>
  <c r="DD135" i="30"/>
  <c r="DE135" i="30"/>
  <c r="DF135" i="30"/>
  <c r="DG135" i="30"/>
  <c r="DH135" i="30"/>
  <c r="DI135" i="30"/>
  <c r="DJ135" i="30"/>
  <c r="DK135" i="30"/>
  <c r="DL135" i="30"/>
  <c r="DM135" i="30"/>
  <c r="DN135" i="30"/>
  <c r="DO135" i="30"/>
  <c r="DP135" i="30"/>
  <c r="DQ135" i="30"/>
  <c r="DR135" i="30"/>
  <c r="DS135" i="30"/>
  <c r="DT135" i="30"/>
  <c r="M136" i="30"/>
  <c r="N136" i="30"/>
  <c r="O136" i="30"/>
  <c r="P136" i="30"/>
  <c r="Q136" i="30"/>
  <c r="R136" i="30"/>
  <c r="S136" i="30"/>
  <c r="T136" i="30"/>
  <c r="U136" i="30"/>
  <c r="V136" i="30"/>
  <c r="W136" i="30"/>
  <c r="X136" i="30"/>
  <c r="Y136" i="30"/>
  <c r="Z136" i="30"/>
  <c r="AA136" i="30"/>
  <c r="AB136" i="30"/>
  <c r="AC136" i="30"/>
  <c r="AD136" i="30"/>
  <c r="AE136" i="30"/>
  <c r="AF136" i="30"/>
  <c r="AG136" i="30"/>
  <c r="AH136" i="30"/>
  <c r="AI136" i="30"/>
  <c r="AJ136" i="30"/>
  <c r="AK136" i="30"/>
  <c r="AL136" i="30"/>
  <c r="AM136" i="30"/>
  <c r="AN136" i="30"/>
  <c r="AO136" i="30"/>
  <c r="AP136" i="30"/>
  <c r="AQ136" i="30"/>
  <c r="AR136" i="30"/>
  <c r="AS136" i="30"/>
  <c r="AT136" i="30"/>
  <c r="AU136" i="30"/>
  <c r="AV136" i="30"/>
  <c r="AW136" i="30"/>
  <c r="AX136" i="30"/>
  <c r="AY136" i="30"/>
  <c r="AZ136" i="30"/>
  <c r="BA136" i="30"/>
  <c r="BB136" i="30"/>
  <c r="BC136" i="30"/>
  <c r="BD136" i="30"/>
  <c r="BE136" i="30"/>
  <c r="BF136" i="30"/>
  <c r="BG136" i="30"/>
  <c r="BH136" i="30"/>
  <c r="BI136" i="30"/>
  <c r="BJ136" i="30"/>
  <c r="BK136" i="30"/>
  <c r="BL136" i="30"/>
  <c r="BM136" i="30"/>
  <c r="BN136" i="30"/>
  <c r="BO136" i="30"/>
  <c r="BP136" i="30"/>
  <c r="BQ136" i="30"/>
  <c r="BR136" i="30"/>
  <c r="BS136" i="30"/>
  <c r="BT136" i="30"/>
  <c r="BU136" i="30"/>
  <c r="BV136" i="30"/>
  <c r="BW136" i="30"/>
  <c r="BX136" i="30"/>
  <c r="BY136" i="30"/>
  <c r="BZ136" i="30"/>
  <c r="CA136" i="30"/>
  <c r="CB136" i="30"/>
  <c r="CC136" i="30"/>
  <c r="CD136" i="30"/>
  <c r="CE136" i="30"/>
  <c r="CF136" i="30"/>
  <c r="CG136" i="30"/>
  <c r="CH136" i="30"/>
  <c r="CI136" i="30"/>
  <c r="CJ136" i="30"/>
  <c r="CK136" i="30"/>
  <c r="CL136" i="30"/>
  <c r="CM136" i="30"/>
  <c r="CN136" i="30"/>
  <c r="CO136" i="30"/>
  <c r="CP136" i="30"/>
  <c r="CQ136" i="30"/>
  <c r="CR136" i="30"/>
  <c r="CS136" i="30"/>
  <c r="CT136" i="30"/>
  <c r="CU136" i="30"/>
  <c r="CV136" i="30"/>
  <c r="CW136" i="30"/>
  <c r="CX136" i="30"/>
  <c r="CY136" i="30"/>
  <c r="CZ136" i="30"/>
  <c r="DA136" i="30"/>
  <c r="DB136" i="30"/>
  <c r="DC136" i="30"/>
  <c r="DD136" i="30"/>
  <c r="DE136" i="30"/>
  <c r="DF136" i="30"/>
  <c r="DG136" i="30"/>
  <c r="DH136" i="30"/>
  <c r="DI136" i="30"/>
  <c r="DJ136" i="30"/>
  <c r="DK136" i="30"/>
  <c r="DL136" i="30"/>
  <c r="DM136" i="30"/>
  <c r="DN136" i="30"/>
  <c r="DO136" i="30"/>
  <c r="DP136" i="30"/>
  <c r="DQ136" i="30"/>
  <c r="DR136" i="30"/>
  <c r="DS136" i="30"/>
  <c r="DT136" i="30"/>
  <c r="M137" i="30"/>
  <c r="N137" i="30"/>
  <c r="O137" i="30"/>
  <c r="P137" i="30"/>
  <c r="Q137" i="30"/>
  <c r="R137" i="30"/>
  <c r="S137" i="30"/>
  <c r="T137" i="30"/>
  <c r="U137" i="30"/>
  <c r="V137" i="30"/>
  <c r="W137" i="30"/>
  <c r="X137" i="30"/>
  <c r="Y137" i="30"/>
  <c r="Z137" i="30"/>
  <c r="AA137" i="30"/>
  <c r="AB137" i="30"/>
  <c r="AC137" i="30"/>
  <c r="AD137" i="30"/>
  <c r="AE137" i="30"/>
  <c r="AF137" i="30"/>
  <c r="AG137" i="30"/>
  <c r="AH137" i="30"/>
  <c r="AI137" i="30"/>
  <c r="AJ137" i="30"/>
  <c r="AK137" i="30"/>
  <c r="AL137" i="30"/>
  <c r="AM137" i="30"/>
  <c r="AN137" i="30"/>
  <c r="AO137" i="30"/>
  <c r="AP137" i="30"/>
  <c r="AQ137" i="30"/>
  <c r="AR137" i="30"/>
  <c r="AS137" i="30"/>
  <c r="AT137" i="30"/>
  <c r="AU137" i="30"/>
  <c r="AV137" i="30"/>
  <c r="AW137" i="30"/>
  <c r="AX137" i="30"/>
  <c r="AY137" i="30"/>
  <c r="AZ137" i="30"/>
  <c r="BA137" i="30"/>
  <c r="BB137" i="30"/>
  <c r="BC137" i="30"/>
  <c r="BD137" i="30"/>
  <c r="BE137" i="30"/>
  <c r="BF137" i="30"/>
  <c r="BG137" i="30"/>
  <c r="BH137" i="30"/>
  <c r="BI137" i="30"/>
  <c r="BJ137" i="30"/>
  <c r="BK137" i="30"/>
  <c r="BL137" i="30"/>
  <c r="BM137" i="30"/>
  <c r="BN137" i="30"/>
  <c r="BO137" i="30"/>
  <c r="BP137" i="30"/>
  <c r="BQ137" i="30"/>
  <c r="BR137" i="30"/>
  <c r="BS137" i="30"/>
  <c r="BT137" i="30"/>
  <c r="BU137" i="30"/>
  <c r="BV137" i="30"/>
  <c r="BW137" i="30"/>
  <c r="BX137" i="30"/>
  <c r="BY137" i="30"/>
  <c r="BZ137" i="30"/>
  <c r="CA137" i="30"/>
  <c r="CB137" i="30"/>
  <c r="CC137" i="30"/>
  <c r="CD137" i="30"/>
  <c r="CE137" i="30"/>
  <c r="CF137" i="30"/>
  <c r="CG137" i="30"/>
  <c r="CH137" i="30"/>
  <c r="CI137" i="30"/>
  <c r="CJ137" i="30"/>
  <c r="CK137" i="30"/>
  <c r="CL137" i="30"/>
  <c r="CM137" i="30"/>
  <c r="CN137" i="30"/>
  <c r="CO137" i="30"/>
  <c r="CP137" i="30"/>
  <c r="CQ137" i="30"/>
  <c r="CR137" i="30"/>
  <c r="CS137" i="30"/>
  <c r="CT137" i="30"/>
  <c r="CU137" i="30"/>
  <c r="CV137" i="30"/>
  <c r="CW137" i="30"/>
  <c r="CX137" i="30"/>
  <c r="CY137" i="30"/>
  <c r="CZ137" i="30"/>
  <c r="DA137" i="30"/>
  <c r="DB137" i="30"/>
  <c r="DC137" i="30"/>
  <c r="DD137" i="30"/>
  <c r="DE137" i="30"/>
  <c r="DF137" i="30"/>
  <c r="DG137" i="30"/>
  <c r="DH137" i="30"/>
  <c r="DI137" i="30"/>
  <c r="DJ137" i="30"/>
  <c r="DK137" i="30"/>
  <c r="DL137" i="30"/>
  <c r="DM137" i="30"/>
  <c r="DN137" i="30"/>
  <c r="DO137" i="30"/>
  <c r="DP137" i="30"/>
  <c r="DQ137" i="30"/>
  <c r="DR137" i="30"/>
  <c r="DS137" i="30"/>
  <c r="DT137" i="30"/>
  <c r="M138" i="30"/>
  <c r="N138" i="30"/>
  <c r="O138" i="30"/>
  <c r="P138" i="30"/>
  <c r="Q138" i="30"/>
  <c r="R138" i="30"/>
  <c r="S138" i="30"/>
  <c r="T138" i="30"/>
  <c r="U138" i="30"/>
  <c r="V138" i="30"/>
  <c r="W138" i="30"/>
  <c r="X138" i="30"/>
  <c r="Y138" i="30"/>
  <c r="Z138" i="30"/>
  <c r="AA138" i="30"/>
  <c r="AB138" i="30"/>
  <c r="AC138" i="30"/>
  <c r="AD138" i="30"/>
  <c r="AE138" i="30"/>
  <c r="AF138" i="30"/>
  <c r="AG138" i="30"/>
  <c r="AH138" i="30"/>
  <c r="AI138" i="30"/>
  <c r="AJ138" i="30"/>
  <c r="AK138" i="30"/>
  <c r="AL138" i="30"/>
  <c r="AM138" i="30"/>
  <c r="AN138" i="30"/>
  <c r="AO138" i="30"/>
  <c r="AP138" i="30"/>
  <c r="AQ138" i="30"/>
  <c r="AR138" i="30"/>
  <c r="AS138" i="30"/>
  <c r="AT138" i="30"/>
  <c r="AU138" i="30"/>
  <c r="AV138" i="30"/>
  <c r="AW138" i="30"/>
  <c r="AX138" i="30"/>
  <c r="AY138" i="30"/>
  <c r="AZ138" i="30"/>
  <c r="BA138" i="30"/>
  <c r="BB138" i="30"/>
  <c r="BC138" i="30"/>
  <c r="BD138" i="30"/>
  <c r="BE138" i="30"/>
  <c r="BF138" i="30"/>
  <c r="BG138" i="30"/>
  <c r="BH138" i="30"/>
  <c r="BI138" i="30"/>
  <c r="BJ138" i="30"/>
  <c r="BK138" i="30"/>
  <c r="BL138" i="30"/>
  <c r="BM138" i="30"/>
  <c r="BN138" i="30"/>
  <c r="BO138" i="30"/>
  <c r="BP138" i="30"/>
  <c r="BQ138" i="30"/>
  <c r="BR138" i="30"/>
  <c r="BS138" i="30"/>
  <c r="BT138" i="30"/>
  <c r="BU138" i="30"/>
  <c r="BV138" i="30"/>
  <c r="BW138" i="30"/>
  <c r="BX138" i="30"/>
  <c r="BY138" i="30"/>
  <c r="BZ138" i="30"/>
  <c r="CA138" i="30"/>
  <c r="CB138" i="30"/>
  <c r="CC138" i="30"/>
  <c r="CD138" i="30"/>
  <c r="CE138" i="30"/>
  <c r="CF138" i="30"/>
  <c r="CG138" i="30"/>
  <c r="CH138" i="30"/>
  <c r="CI138" i="30"/>
  <c r="CJ138" i="30"/>
  <c r="CK138" i="30"/>
  <c r="CL138" i="30"/>
  <c r="CM138" i="30"/>
  <c r="CN138" i="30"/>
  <c r="CO138" i="30"/>
  <c r="CP138" i="30"/>
  <c r="CQ138" i="30"/>
  <c r="CR138" i="30"/>
  <c r="CS138" i="30"/>
  <c r="CT138" i="30"/>
  <c r="CU138" i="30"/>
  <c r="CV138" i="30"/>
  <c r="CW138" i="30"/>
  <c r="CX138" i="30"/>
  <c r="CY138" i="30"/>
  <c r="CZ138" i="30"/>
  <c r="DA138" i="30"/>
  <c r="DB138" i="30"/>
  <c r="DC138" i="30"/>
  <c r="DD138" i="30"/>
  <c r="DE138" i="30"/>
  <c r="DF138" i="30"/>
  <c r="DG138" i="30"/>
  <c r="DH138" i="30"/>
  <c r="DI138" i="30"/>
  <c r="DJ138" i="30"/>
  <c r="DK138" i="30"/>
  <c r="DL138" i="30"/>
  <c r="DM138" i="30"/>
  <c r="DN138" i="30"/>
  <c r="DO138" i="30"/>
  <c r="DP138" i="30"/>
  <c r="DQ138" i="30"/>
  <c r="DR138" i="30"/>
  <c r="DS138" i="30"/>
  <c r="DT138" i="30"/>
  <c r="M139" i="30"/>
  <c r="N139" i="30"/>
  <c r="O139" i="30"/>
  <c r="P139" i="30"/>
  <c r="Q139" i="30"/>
  <c r="R139" i="30"/>
  <c r="S139" i="30"/>
  <c r="T139" i="30"/>
  <c r="U139" i="30"/>
  <c r="V139" i="30"/>
  <c r="W139" i="30"/>
  <c r="X139" i="30"/>
  <c r="Y139" i="30"/>
  <c r="Z139" i="30"/>
  <c r="AA139" i="30"/>
  <c r="AB139" i="30"/>
  <c r="AC139" i="30"/>
  <c r="AD139" i="30"/>
  <c r="AE139" i="30"/>
  <c r="AF139" i="30"/>
  <c r="AG139" i="30"/>
  <c r="AH139" i="30"/>
  <c r="AI139" i="30"/>
  <c r="AJ139" i="30"/>
  <c r="AK139" i="30"/>
  <c r="AL139" i="30"/>
  <c r="AM139" i="30"/>
  <c r="AN139" i="30"/>
  <c r="AO139" i="30"/>
  <c r="AP139" i="30"/>
  <c r="AQ139" i="30"/>
  <c r="AR139" i="30"/>
  <c r="AS139" i="30"/>
  <c r="AT139" i="30"/>
  <c r="AU139" i="30"/>
  <c r="AV139" i="30"/>
  <c r="AW139" i="30"/>
  <c r="AX139" i="30"/>
  <c r="AY139" i="30"/>
  <c r="AZ139" i="30"/>
  <c r="BA139" i="30"/>
  <c r="BB139" i="30"/>
  <c r="BC139" i="30"/>
  <c r="BD139" i="30"/>
  <c r="BE139" i="30"/>
  <c r="BF139" i="30"/>
  <c r="BG139" i="30"/>
  <c r="BH139" i="30"/>
  <c r="BI139" i="30"/>
  <c r="BJ139" i="30"/>
  <c r="BK139" i="30"/>
  <c r="BL139" i="30"/>
  <c r="BM139" i="30"/>
  <c r="BN139" i="30"/>
  <c r="BO139" i="30"/>
  <c r="BP139" i="30"/>
  <c r="BQ139" i="30"/>
  <c r="BR139" i="30"/>
  <c r="BS139" i="30"/>
  <c r="BT139" i="30"/>
  <c r="BU139" i="30"/>
  <c r="BV139" i="30"/>
  <c r="BW139" i="30"/>
  <c r="BX139" i="30"/>
  <c r="BY139" i="30"/>
  <c r="BZ139" i="30"/>
  <c r="CA139" i="30"/>
  <c r="CB139" i="30"/>
  <c r="CC139" i="30"/>
  <c r="CD139" i="30"/>
  <c r="CE139" i="30"/>
  <c r="CF139" i="30"/>
  <c r="CG139" i="30"/>
  <c r="CH139" i="30"/>
  <c r="CI139" i="30"/>
  <c r="CJ139" i="30"/>
  <c r="CK139" i="30"/>
  <c r="CL139" i="30"/>
  <c r="CM139" i="30"/>
  <c r="CN139" i="30"/>
  <c r="CO139" i="30"/>
  <c r="CP139" i="30"/>
  <c r="CQ139" i="30"/>
  <c r="CR139" i="30"/>
  <c r="CS139" i="30"/>
  <c r="CT139" i="30"/>
  <c r="CU139" i="30"/>
  <c r="CV139" i="30"/>
  <c r="CW139" i="30"/>
  <c r="CX139" i="30"/>
  <c r="CY139" i="30"/>
  <c r="CZ139" i="30"/>
  <c r="DA139" i="30"/>
  <c r="DB139" i="30"/>
  <c r="DC139" i="30"/>
  <c r="DD139" i="30"/>
  <c r="DE139" i="30"/>
  <c r="DF139" i="30"/>
  <c r="DG139" i="30"/>
  <c r="DH139" i="30"/>
  <c r="DI139" i="30"/>
  <c r="DJ139" i="30"/>
  <c r="DK139" i="30"/>
  <c r="DL139" i="30"/>
  <c r="DM139" i="30"/>
  <c r="DN139" i="30"/>
  <c r="DO139" i="30"/>
  <c r="DP139" i="30"/>
  <c r="DQ139" i="30"/>
  <c r="DR139" i="30"/>
  <c r="DS139" i="30"/>
  <c r="DT139" i="30"/>
  <c r="M140" i="30"/>
  <c r="N140" i="30"/>
  <c r="O140" i="30"/>
  <c r="P140" i="30"/>
  <c r="Q140" i="30"/>
  <c r="R140" i="30"/>
  <c r="S140" i="30"/>
  <c r="T140" i="30"/>
  <c r="U140" i="30"/>
  <c r="V140" i="30"/>
  <c r="W140" i="30"/>
  <c r="X140" i="30"/>
  <c r="Y140" i="30"/>
  <c r="Z140" i="30"/>
  <c r="AA140" i="30"/>
  <c r="AB140" i="30"/>
  <c r="AC140" i="30"/>
  <c r="AD140" i="30"/>
  <c r="AE140" i="30"/>
  <c r="AF140" i="30"/>
  <c r="AG140" i="30"/>
  <c r="AH140" i="30"/>
  <c r="AI140" i="30"/>
  <c r="AJ140" i="30"/>
  <c r="AK140" i="30"/>
  <c r="AL140" i="30"/>
  <c r="AM140" i="30"/>
  <c r="AN140" i="30"/>
  <c r="AO140" i="30"/>
  <c r="AP140" i="30"/>
  <c r="AQ140" i="30"/>
  <c r="AR140" i="30"/>
  <c r="AS140" i="30"/>
  <c r="AT140" i="30"/>
  <c r="AU140" i="30"/>
  <c r="AV140" i="30"/>
  <c r="AW140" i="30"/>
  <c r="AX140" i="30"/>
  <c r="AY140" i="30"/>
  <c r="AZ140" i="30"/>
  <c r="BA140" i="30"/>
  <c r="BB140" i="30"/>
  <c r="BC140" i="30"/>
  <c r="BD140" i="30"/>
  <c r="BE140" i="30"/>
  <c r="BF140" i="30"/>
  <c r="BG140" i="30"/>
  <c r="BH140" i="30"/>
  <c r="BI140" i="30"/>
  <c r="BJ140" i="30"/>
  <c r="BK140" i="30"/>
  <c r="BL140" i="30"/>
  <c r="BM140" i="30"/>
  <c r="BN140" i="30"/>
  <c r="BO140" i="30"/>
  <c r="BP140" i="30"/>
  <c r="BQ140" i="30"/>
  <c r="BR140" i="30"/>
  <c r="BS140" i="30"/>
  <c r="BT140" i="30"/>
  <c r="BU140" i="30"/>
  <c r="BV140" i="30"/>
  <c r="BW140" i="30"/>
  <c r="BX140" i="30"/>
  <c r="BY140" i="30"/>
  <c r="BZ140" i="30"/>
  <c r="CA140" i="30"/>
  <c r="CB140" i="30"/>
  <c r="CC140" i="30"/>
  <c r="CD140" i="30"/>
  <c r="CE140" i="30"/>
  <c r="CF140" i="30"/>
  <c r="CG140" i="30"/>
  <c r="CH140" i="30"/>
  <c r="CI140" i="30"/>
  <c r="CJ140" i="30"/>
  <c r="CK140" i="30"/>
  <c r="CL140" i="30"/>
  <c r="CM140" i="30"/>
  <c r="CN140" i="30"/>
  <c r="CO140" i="30"/>
  <c r="CP140" i="30"/>
  <c r="CQ140" i="30"/>
  <c r="CR140" i="30"/>
  <c r="CS140" i="30"/>
  <c r="CT140" i="30"/>
  <c r="CU140" i="30"/>
  <c r="CV140" i="30"/>
  <c r="CW140" i="30"/>
  <c r="CX140" i="30"/>
  <c r="CY140" i="30"/>
  <c r="CZ140" i="30"/>
  <c r="DA140" i="30"/>
  <c r="DB140" i="30"/>
  <c r="DC140" i="30"/>
  <c r="DD140" i="30"/>
  <c r="DE140" i="30"/>
  <c r="DF140" i="30"/>
  <c r="DG140" i="30"/>
  <c r="DH140" i="30"/>
  <c r="DI140" i="30"/>
  <c r="DJ140" i="30"/>
  <c r="DK140" i="30"/>
  <c r="DL140" i="30"/>
  <c r="DM140" i="30"/>
  <c r="DN140" i="30"/>
  <c r="DO140" i="30"/>
  <c r="DP140" i="30"/>
  <c r="DQ140" i="30"/>
  <c r="DR140" i="30"/>
  <c r="DS140" i="30"/>
  <c r="DT140" i="30"/>
  <c r="M141" i="30"/>
  <c r="N141" i="30"/>
  <c r="O141" i="30"/>
  <c r="P141" i="30"/>
  <c r="Q141" i="30"/>
  <c r="R141" i="30"/>
  <c r="S141" i="30"/>
  <c r="T141" i="30"/>
  <c r="U141" i="30"/>
  <c r="V141" i="30"/>
  <c r="W141" i="30"/>
  <c r="X141" i="30"/>
  <c r="Y141" i="30"/>
  <c r="Z141" i="30"/>
  <c r="AA141" i="30"/>
  <c r="AB141" i="30"/>
  <c r="AC141" i="30"/>
  <c r="AD141" i="30"/>
  <c r="AE141" i="30"/>
  <c r="AF141" i="30"/>
  <c r="AG141" i="30"/>
  <c r="AH141" i="30"/>
  <c r="AI141" i="30"/>
  <c r="AJ141" i="30"/>
  <c r="AK141" i="30"/>
  <c r="AL141" i="30"/>
  <c r="AM141" i="30"/>
  <c r="AN141" i="30"/>
  <c r="AO141" i="30"/>
  <c r="AP141" i="30"/>
  <c r="AQ141" i="30"/>
  <c r="AR141" i="30"/>
  <c r="AS141" i="30"/>
  <c r="AT141" i="30"/>
  <c r="AU141" i="30"/>
  <c r="AV141" i="30"/>
  <c r="AW141" i="30"/>
  <c r="AX141" i="30"/>
  <c r="AY141" i="30"/>
  <c r="AZ141" i="30"/>
  <c r="BA141" i="30"/>
  <c r="BB141" i="30"/>
  <c r="BC141" i="30"/>
  <c r="BD141" i="30"/>
  <c r="BE141" i="30"/>
  <c r="BF141" i="30"/>
  <c r="BG141" i="30"/>
  <c r="BH141" i="30"/>
  <c r="BI141" i="30"/>
  <c r="BJ141" i="30"/>
  <c r="BK141" i="30"/>
  <c r="BL141" i="30"/>
  <c r="BM141" i="30"/>
  <c r="BN141" i="30"/>
  <c r="BO141" i="30"/>
  <c r="BP141" i="30"/>
  <c r="BQ141" i="30"/>
  <c r="BR141" i="30"/>
  <c r="BS141" i="30"/>
  <c r="BT141" i="30"/>
  <c r="BU141" i="30"/>
  <c r="BV141" i="30"/>
  <c r="BW141" i="30"/>
  <c r="BX141" i="30"/>
  <c r="BY141" i="30"/>
  <c r="BZ141" i="30"/>
  <c r="CA141" i="30"/>
  <c r="CB141" i="30"/>
  <c r="CC141" i="30"/>
  <c r="CD141" i="30"/>
  <c r="CE141" i="30"/>
  <c r="CF141" i="30"/>
  <c r="CG141" i="30"/>
  <c r="CH141" i="30"/>
  <c r="CI141" i="30"/>
  <c r="CJ141" i="30"/>
  <c r="CK141" i="30"/>
  <c r="CL141" i="30"/>
  <c r="CM141" i="30"/>
  <c r="CN141" i="30"/>
  <c r="CO141" i="30"/>
  <c r="CP141" i="30"/>
  <c r="CQ141" i="30"/>
  <c r="CR141" i="30"/>
  <c r="CS141" i="30"/>
  <c r="CT141" i="30"/>
  <c r="CU141" i="30"/>
  <c r="CV141" i="30"/>
  <c r="CW141" i="30"/>
  <c r="CX141" i="30"/>
  <c r="CY141" i="30"/>
  <c r="CZ141" i="30"/>
  <c r="DA141" i="30"/>
  <c r="DB141" i="30"/>
  <c r="DC141" i="30"/>
  <c r="DD141" i="30"/>
  <c r="DE141" i="30"/>
  <c r="DF141" i="30"/>
  <c r="DG141" i="30"/>
  <c r="DH141" i="30"/>
  <c r="DI141" i="30"/>
  <c r="DJ141" i="30"/>
  <c r="DK141" i="30"/>
  <c r="DL141" i="30"/>
  <c r="DM141" i="30"/>
  <c r="DN141" i="30"/>
  <c r="DO141" i="30"/>
  <c r="DP141" i="30"/>
  <c r="DQ141" i="30"/>
  <c r="DR141" i="30"/>
  <c r="DS141" i="30"/>
  <c r="DT141" i="30"/>
  <c r="M142" i="30"/>
  <c r="N142" i="30"/>
  <c r="O142" i="30"/>
  <c r="P142" i="30"/>
  <c r="Q142" i="30"/>
  <c r="R142" i="30"/>
  <c r="S142" i="30"/>
  <c r="T142" i="30"/>
  <c r="U142" i="30"/>
  <c r="V142" i="30"/>
  <c r="W142" i="30"/>
  <c r="X142" i="30"/>
  <c r="Y142" i="30"/>
  <c r="Z142" i="30"/>
  <c r="AA142" i="30"/>
  <c r="AB142" i="30"/>
  <c r="AC142" i="30"/>
  <c r="AD142" i="30"/>
  <c r="AE142" i="30"/>
  <c r="AF142" i="30"/>
  <c r="AG142" i="30"/>
  <c r="AH142" i="30"/>
  <c r="AI142" i="30"/>
  <c r="AJ142" i="30"/>
  <c r="AK142" i="30"/>
  <c r="AL142" i="30"/>
  <c r="AM142" i="30"/>
  <c r="AN142" i="30"/>
  <c r="AO142" i="30"/>
  <c r="AP142" i="30"/>
  <c r="AQ142" i="30"/>
  <c r="AR142" i="30"/>
  <c r="AS142" i="30"/>
  <c r="AT142" i="30"/>
  <c r="AU142" i="30"/>
  <c r="AV142" i="30"/>
  <c r="AW142" i="30"/>
  <c r="AX142" i="30"/>
  <c r="AY142" i="30"/>
  <c r="AZ142" i="30"/>
  <c r="BA142" i="30"/>
  <c r="BB142" i="30"/>
  <c r="BC142" i="30"/>
  <c r="BD142" i="30"/>
  <c r="BE142" i="30"/>
  <c r="BF142" i="30"/>
  <c r="BG142" i="30"/>
  <c r="BH142" i="30"/>
  <c r="BI142" i="30"/>
  <c r="BJ142" i="30"/>
  <c r="BK142" i="30"/>
  <c r="BL142" i="30"/>
  <c r="BM142" i="30"/>
  <c r="BN142" i="30"/>
  <c r="BO142" i="30"/>
  <c r="BP142" i="30"/>
  <c r="BQ142" i="30"/>
  <c r="BR142" i="30"/>
  <c r="BS142" i="30"/>
  <c r="BT142" i="30"/>
  <c r="BU142" i="30"/>
  <c r="BV142" i="30"/>
  <c r="BW142" i="30"/>
  <c r="BX142" i="30"/>
  <c r="BY142" i="30"/>
  <c r="BZ142" i="30"/>
  <c r="CA142" i="30"/>
  <c r="CB142" i="30"/>
  <c r="CC142" i="30"/>
  <c r="CD142" i="30"/>
  <c r="CE142" i="30"/>
  <c r="CF142" i="30"/>
  <c r="CG142" i="30"/>
  <c r="CH142" i="30"/>
  <c r="CI142" i="30"/>
  <c r="CJ142" i="30"/>
  <c r="CK142" i="30"/>
  <c r="CL142" i="30"/>
  <c r="CM142" i="30"/>
  <c r="CN142" i="30"/>
  <c r="CO142" i="30"/>
  <c r="CP142" i="30"/>
  <c r="CQ142" i="30"/>
  <c r="CR142" i="30"/>
  <c r="CS142" i="30"/>
  <c r="CT142" i="30"/>
  <c r="CU142" i="30"/>
  <c r="CV142" i="30"/>
  <c r="CW142" i="30"/>
  <c r="CX142" i="30"/>
  <c r="CY142" i="30"/>
  <c r="CZ142" i="30"/>
  <c r="DA142" i="30"/>
  <c r="DB142" i="30"/>
  <c r="DC142" i="30"/>
  <c r="DD142" i="30"/>
  <c r="DE142" i="30"/>
  <c r="DF142" i="30"/>
  <c r="DG142" i="30"/>
  <c r="DH142" i="30"/>
  <c r="DI142" i="30"/>
  <c r="DJ142" i="30"/>
  <c r="DK142" i="30"/>
  <c r="DL142" i="30"/>
  <c r="DM142" i="30"/>
  <c r="DN142" i="30"/>
  <c r="DO142" i="30"/>
  <c r="DP142" i="30"/>
  <c r="DQ142" i="30"/>
  <c r="DR142" i="30"/>
  <c r="DS142" i="30"/>
  <c r="DT142" i="30"/>
  <c r="M143" i="30"/>
  <c r="N143" i="30"/>
  <c r="O143" i="30"/>
  <c r="P143" i="30"/>
  <c r="Q143" i="30"/>
  <c r="R143" i="30"/>
  <c r="S143" i="30"/>
  <c r="T143" i="30"/>
  <c r="U143" i="30"/>
  <c r="V143" i="30"/>
  <c r="W143" i="30"/>
  <c r="X143" i="30"/>
  <c r="Y143" i="30"/>
  <c r="Z143" i="30"/>
  <c r="AA143" i="30"/>
  <c r="AB143" i="30"/>
  <c r="AC143" i="30"/>
  <c r="AD143" i="30"/>
  <c r="AE143" i="30"/>
  <c r="AF143" i="30"/>
  <c r="AG143" i="30"/>
  <c r="AH143" i="30"/>
  <c r="AI143" i="30"/>
  <c r="AJ143" i="30"/>
  <c r="AK143" i="30"/>
  <c r="AL143" i="30"/>
  <c r="AM143" i="30"/>
  <c r="AN143" i="30"/>
  <c r="AO143" i="30"/>
  <c r="AP143" i="30"/>
  <c r="AQ143" i="30"/>
  <c r="AR143" i="30"/>
  <c r="AS143" i="30"/>
  <c r="AT143" i="30"/>
  <c r="AU143" i="30"/>
  <c r="AV143" i="30"/>
  <c r="AW143" i="30"/>
  <c r="AX143" i="30"/>
  <c r="AY143" i="30"/>
  <c r="AZ143" i="30"/>
  <c r="BA143" i="30"/>
  <c r="BB143" i="30"/>
  <c r="BC143" i="30"/>
  <c r="BD143" i="30"/>
  <c r="BE143" i="30"/>
  <c r="BF143" i="30"/>
  <c r="BG143" i="30"/>
  <c r="BH143" i="30"/>
  <c r="BI143" i="30"/>
  <c r="BJ143" i="30"/>
  <c r="BK143" i="30"/>
  <c r="BL143" i="30"/>
  <c r="BM143" i="30"/>
  <c r="BN143" i="30"/>
  <c r="BO143" i="30"/>
  <c r="BP143" i="30"/>
  <c r="BQ143" i="30"/>
  <c r="BR143" i="30"/>
  <c r="BS143" i="30"/>
  <c r="BT143" i="30"/>
  <c r="BU143" i="30"/>
  <c r="BV143" i="30"/>
  <c r="BW143" i="30"/>
  <c r="BX143" i="30"/>
  <c r="BY143" i="30"/>
  <c r="BZ143" i="30"/>
  <c r="CA143" i="30"/>
  <c r="CB143" i="30"/>
  <c r="CC143" i="30"/>
  <c r="CD143" i="30"/>
  <c r="CE143" i="30"/>
  <c r="CF143" i="30"/>
  <c r="CG143" i="30"/>
  <c r="CH143" i="30"/>
  <c r="CI143" i="30"/>
  <c r="CJ143" i="30"/>
  <c r="CK143" i="30"/>
  <c r="CL143" i="30"/>
  <c r="CM143" i="30"/>
  <c r="CN143" i="30"/>
  <c r="CO143" i="30"/>
  <c r="CP143" i="30"/>
  <c r="CQ143" i="30"/>
  <c r="CR143" i="30"/>
  <c r="CS143" i="30"/>
  <c r="CT143" i="30"/>
  <c r="CU143" i="30"/>
  <c r="CV143" i="30"/>
  <c r="CW143" i="30"/>
  <c r="CX143" i="30"/>
  <c r="CY143" i="30"/>
  <c r="CZ143" i="30"/>
  <c r="DA143" i="30"/>
  <c r="DB143" i="30"/>
  <c r="DC143" i="30"/>
  <c r="DD143" i="30"/>
  <c r="DE143" i="30"/>
  <c r="DF143" i="30"/>
  <c r="DG143" i="30"/>
  <c r="DH143" i="30"/>
  <c r="DI143" i="30"/>
  <c r="DJ143" i="30"/>
  <c r="DK143" i="30"/>
  <c r="DL143" i="30"/>
  <c r="DM143" i="30"/>
  <c r="DN143" i="30"/>
  <c r="DO143" i="30"/>
  <c r="DP143" i="30"/>
  <c r="DQ143" i="30"/>
  <c r="DR143" i="30"/>
  <c r="DS143" i="30"/>
  <c r="DT143" i="30"/>
  <c r="M144" i="30"/>
  <c r="N144" i="30"/>
  <c r="O144" i="30"/>
  <c r="P144" i="30"/>
  <c r="Q144" i="30"/>
  <c r="R144" i="30"/>
  <c r="S144" i="30"/>
  <c r="T144" i="30"/>
  <c r="U144" i="30"/>
  <c r="V144" i="30"/>
  <c r="W144" i="30"/>
  <c r="X144" i="30"/>
  <c r="Y144" i="30"/>
  <c r="Z144" i="30"/>
  <c r="AA144" i="30"/>
  <c r="AB144" i="30"/>
  <c r="AC144" i="30"/>
  <c r="AD144" i="30"/>
  <c r="AE144" i="30"/>
  <c r="AF144" i="30"/>
  <c r="AG144" i="30"/>
  <c r="AH144" i="30"/>
  <c r="AI144" i="30"/>
  <c r="AJ144" i="30"/>
  <c r="AK144" i="30"/>
  <c r="AL144" i="30"/>
  <c r="AM144" i="30"/>
  <c r="AN144" i="30"/>
  <c r="AO144" i="30"/>
  <c r="AP144" i="30"/>
  <c r="AQ144" i="30"/>
  <c r="AR144" i="30"/>
  <c r="AS144" i="30"/>
  <c r="AT144" i="30"/>
  <c r="AU144" i="30"/>
  <c r="AV144" i="30"/>
  <c r="AW144" i="30"/>
  <c r="AX144" i="30"/>
  <c r="AY144" i="30"/>
  <c r="AZ144" i="30"/>
  <c r="BA144" i="30"/>
  <c r="BB144" i="30"/>
  <c r="BC144" i="30"/>
  <c r="BD144" i="30"/>
  <c r="BE144" i="30"/>
  <c r="BF144" i="30"/>
  <c r="BG144" i="30"/>
  <c r="BH144" i="30"/>
  <c r="BI144" i="30"/>
  <c r="BJ144" i="30"/>
  <c r="BK144" i="30"/>
  <c r="BL144" i="30"/>
  <c r="BM144" i="30"/>
  <c r="BN144" i="30"/>
  <c r="BO144" i="30"/>
  <c r="BP144" i="30"/>
  <c r="BQ144" i="30"/>
  <c r="BR144" i="30"/>
  <c r="BS144" i="30"/>
  <c r="BT144" i="30"/>
  <c r="BU144" i="30"/>
  <c r="BV144" i="30"/>
  <c r="BW144" i="30"/>
  <c r="BX144" i="30"/>
  <c r="BY144" i="30"/>
  <c r="BZ144" i="30"/>
  <c r="CA144" i="30"/>
  <c r="CB144" i="30"/>
  <c r="CC144" i="30"/>
  <c r="CD144" i="30"/>
  <c r="CE144" i="30"/>
  <c r="CF144" i="30"/>
  <c r="CG144" i="30"/>
  <c r="CH144" i="30"/>
  <c r="CI144" i="30"/>
  <c r="CJ144" i="30"/>
  <c r="CK144" i="30"/>
  <c r="CL144" i="30"/>
  <c r="CM144" i="30"/>
  <c r="CN144" i="30"/>
  <c r="CO144" i="30"/>
  <c r="CP144" i="30"/>
  <c r="CQ144" i="30"/>
  <c r="CR144" i="30"/>
  <c r="CS144" i="30"/>
  <c r="CT144" i="30"/>
  <c r="CU144" i="30"/>
  <c r="CV144" i="30"/>
  <c r="CW144" i="30"/>
  <c r="CX144" i="30"/>
  <c r="CY144" i="30"/>
  <c r="CZ144" i="30"/>
  <c r="DA144" i="30"/>
  <c r="DB144" i="30"/>
  <c r="DC144" i="30"/>
  <c r="DD144" i="30"/>
  <c r="DE144" i="30"/>
  <c r="DF144" i="30"/>
  <c r="DG144" i="30"/>
  <c r="DH144" i="30"/>
  <c r="DI144" i="30"/>
  <c r="DJ144" i="30"/>
  <c r="DK144" i="30"/>
  <c r="DL144" i="30"/>
  <c r="DM144" i="30"/>
  <c r="DN144" i="30"/>
  <c r="DO144" i="30"/>
  <c r="DP144" i="30"/>
  <c r="DQ144" i="30"/>
  <c r="DR144" i="30"/>
  <c r="DS144" i="30"/>
  <c r="DT144" i="30"/>
  <c r="M145" i="30"/>
  <c r="N145" i="30"/>
  <c r="O145" i="30"/>
  <c r="P145" i="30"/>
  <c r="Q145" i="30"/>
  <c r="R145" i="30"/>
  <c r="S145" i="30"/>
  <c r="T145" i="30"/>
  <c r="U145" i="30"/>
  <c r="V145" i="30"/>
  <c r="W145" i="30"/>
  <c r="X145" i="30"/>
  <c r="Y145" i="30"/>
  <c r="Z145" i="30"/>
  <c r="AA145" i="30"/>
  <c r="AB145" i="30"/>
  <c r="AC145" i="30"/>
  <c r="AD145" i="30"/>
  <c r="AE145" i="30"/>
  <c r="AF145" i="30"/>
  <c r="AG145" i="30"/>
  <c r="AH145" i="30"/>
  <c r="AI145" i="30"/>
  <c r="AJ145" i="30"/>
  <c r="AK145" i="30"/>
  <c r="AL145" i="30"/>
  <c r="AM145" i="30"/>
  <c r="AN145" i="30"/>
  <c r="AO145" i="30"/>
  <c r="AP145" i="30"/>
  <c r="AQ145" i="30"/>
  <c r="AR145" i="30"/>
  <c r="AS145" i="30"/>
  <c r="AT145" i="30"/>
  <c r="AU145" i="30"/>
  <c r="AV145" i="30"/>
  <c r="AW145" i="30"/>
  <c r="AX145" i="30"/>
  <c r="AY145" i="30"/>
  <c r="AZ145" i="30"/>
  <c r="BA145" i="30"/>
  <c r="BB145" i="30"/>
  <c r="BC145" i="30"/>
  <c r="BD145" i="30"/>
  <c r="BE145" i="30"/>
  <c r="BF145" i="30"/>
  <c r="BG145" i="30"/>
  <c r="BH145" i="30"/>
  <c r="BI145" i="30"/>
  <c r="BJ145" i="30"/>
  <c r="BK145" i="30"/>
  <c r="BL145" i="30"/>
  <c r="BM145" i="30"/>
  <c r="BN145" i="30"/>
  <c r="BO145" i="30"/>
  <c r="BP145" i="30"/>
  <c r="BQ145" i="30"/>
  <c r="BR145" i="30"/>
  <c r="BS145" i="30"/>
  <c r="BT145" i="30"/>
  <c r="BU145" i="30"/>
  <c r="BV145" i="30"/>
  <c r="BW145" i="30"/>
  <c r="BX145" i="30"/>
  <c r="BY145" i="30"/>
  <c r="BZ145" i="30"/>
  <c r="CA145" i="30"/>
  <c r="CB145" i="30"/>
  <c r="CC145" i="30"/>
  <c r="CD145" i="30"/>
  <c r="CE145" i="30"/>
  <c r="CF145" i="30"/>
  <c r="CG145" i="30"/>
  <c r="CH145" i="30"/>
  <c r="CI145" i="30"/>
  <c r="CJ145" i="30"/>
  <c r="CK145" i="30"/>
  <c r="CL145" i="30"/>
  <c r="CM145" i="30"/>
  <c r="CN145" i="30"/>
  <c r="CO145" i="30"/>
  <c r="CP145" i="30"/>
  <c r="CQ145" i="30"/>
  <c r="CR145" i="30"/>
  <c r="CS145" i="30"/>
  <c r="CT145" i="30"/>
  <c r="CU145" i="30"/>
  <c r="CV145" i="30"/>
  <c r="CW145" i="30"/>
  <c r="CX145" i="30"/>
  <c r="CY145" i="30"/>
  <c r="CZ145" i="30"/>
  <c r="DA145" i="30"/>
  <c r="DB145" i="30"/>
  <c r="DC145" i="30"/>
  <c r="DD145" i="30"/>
  <c r="DE145" i="30"/>
  <c r="DF145" i="30"/>
  <c r="DG145" i="30"/>
  <c r="DH145" i="30"/>
  <c r="DI145" i="30"/>
  <c r="DJ145" i="30"/>
  <c r="DK145" i="30"/>
  <c r="DL145" i="30"/>
  <c r="DM145" i="30"/>
  <c r="DN145" i="30"/>
  <c r="DO145" i="30"/>
  <c r="DP145" i="30"/>
  <c r="DQ145" i="30"/>
  <c r="DR145" i="30"/>
  <c r="DS145" i="30"/>
  <c r="DT145" i="30"/>
  <c r="M146" i="30"/>
  <c r="J19" i="41" s="1"/>
  <c r="N146" i="30"/>
  <c r="O146" i="30"/>
  <c r="P146" i="30"/>
  <c r="Q146" i="30"/>
  <c r="R146" i="30"/>
  <c r="S146" i="30"/>
  <c r="T146" i="30"/>
  <c r="U146" i="30"/>
  <c r="V146" i="30"/>
  <c r="W146" i="30"/>
  <c r="X146" i="30"/>
  <c r="Y146" i="30"/>
  <c r="V19" i="41" s="1"/>
  <c r="Z146" i="30"/>
  <c r="AA146" i="30"/>
  <c r="AB146" i="30"/>
  <c r="AC146" i="30"/>
  <c r="Z19" i="41" s="1"/>
  <c r="AD146" i="30"/>
  <c r="AE146" i="30"/>
  <c r="AF146" i="30"/>
  <c r="AG146" i="30"/>
  <c r="AD19" i="41" s="1"/>
  <c r="AH146" i="30"/>
  <c r="AI146" i="30"/>
  <c r="AJ146" i="30"/>
  <c r="AK146" i="30"/>
  <c r="AH19" i="41" s="1"/>
  <c r="AL146" i="30"/>
  <c r="AM146" i="30"/>
  <c r="AN146" i="30"/>
  <c r="AO146" i="30"/>
  <c r="AL19" i="41" s="1"/>
  <c r="AP146" i="30"/>
  <c r="AQ146" i="30"/>
  <c r="AR146" i="30"/>
  <c r="AS146" i="30"/>
  <c r="AP19" i="41" s="1"/>
  <c r="AT146" i="30"/>
  <c r="AU146" i="30"/>
  <c r="AV146" i="30"/>
  <c r="AW146" i="30"/>
  <c r="AT19" i="41" s="1"/>
  <c r="AX146" i="30"/>
  <c r="AY146" i="30"/>
  <c r="AZ146" i="30"/>
  <c r="AW19" i="41" s="1"/>
  <c r="BA146" i="30"/>
  <c r="AX19" i="41" s="1"/>
  <c r="BB146" i="30"/>
  <c r="BC146" i="30"/>
  <c r="BD146" i="30"/>
  <c r="BE146" i="30"/>
  <c r="BB19" i="41" s="1"/>
  <c r="BF146" i="30"/>
  <c r="BG146" i="30"/>
  <c r="BH146" i="30"/>
  <c r="BI146" i="30"/>
  <c r="BF19" i="41" s="1"/>
  <c r="BJ146" i="30"/>
  <c r="BK146" i="30"/>
  <c r="BL146" i="30"/>
  <c r="BM146" i="30"/>
  <c r="BI19" i="41" s="1"/>
  <c r="BN146" i="30"/>
  <c r="BO146" i="30"/>
  <c r="BP146" i="30"/>
  <c r="BQ146" i="30"/>
  <c r="BN19" i="41" s="1"/>
  <c r="BR146" i="30"/>
  <c r="BS146" i="30"/>
  <c r="BT146" i="30"/>
  <c r="BU146" i="30"/>
  <c r="BR19" i="41" s="1"/>
  <c r="BV146" i="30"/>
  <c r="BW146" i="30"/>
  <c r="BT19" i="41" s="1"/>
  <c r="BX146" i="30"/>
  <c r="BY146" i="30"/>
  <c r="BV19" i="41" s="1"/>
  <c r="BZ146" i="30"/>
  <c r="CA146" i="30"/>
  <c r="CB146" i="30"/>
  <c r="CC146" i="30"/>
  <c r="BZ19" i="41" s="1"/>
  <c r="CD146" i="30"/>
  <c r="CE146" i="30"/>
  <c r="CF146" i="30"/>
  <c r="CG146" i="30"/>
  <c r="CD19" i="41" s="1"/>
  <c r="CH146" i="30"/>
  <c r="CI146" i="30"/>
  <c r="CJ146" i="30"/>
  <c r="CK146" i="30"/>
  <c r="CH19" i="41" s="1"/>
  <c r="CL146" i="30"/>
  <c r="CM146" i="30"/>
  <c r="CN146" i="30"/>
  <c r="CO146" i="30"/>
  <c r="CP146" i="30"/>
  <c r="CQ146" i="30"/>
  <c r="CR146" i="30"/>
  <c r="CS146" i="30"/>
  <c r="CP19" i="41" s="1"/>
  <c r="CT146" i="30"/>
  <c r="CU146" i="30"/>
  <c r="CV146" i="30"/>
  <c r="CS19" i="41" s="1"/>
  <c r="CW146" i="30"/>
  <c r="CX146" i="30"/>
  <c r="CY146" i="30"/>
  <c r="CZ146" i="30"/>
  <c r="DA146" i="30"/>
  <c r="CX19" i="41" s="1"/>
  <c r="DB146" i="30"/>
  <c r="DC146" i="30"/>
  <c r="CZ19" i="41" s="1"/>
  <c r="DD146" i="30"/>
  <c r="DE146" i="30"/>
  <c r="DF146" i="30"/>
  <c r="DG146" i="30"/>
  <c r="DH146" i="30"/>
  <c r="DI146" i="30"/>
  <c r="DF19" i="41" s="1"/>
  <c r="DJ146" i="30"/>
  <c r="DK146" i="30"/>
  <c r="DL146" i="30"/>
  <c r="DI19" i="41" s="1"/>
  <c r="DM146" i="30"/>
  <c r="DN146" i="30"/>
  <c r="DO146" i="30"/>
  <c r="DP146" i="30"/>
  <c r="DQ146" i="30"/>
  <c r="DN19" i="41" s="1"/>
  <c r="DR146" i="30"/>
  <c r="DS146" i="30"/>
  <c r="DT146" i="30"/>
  <c r="M147" i="30"/>
  <c r="N147" i="30"/>
  <c r="O147" i="30"/>
  <c r="P147" i="30"/>
  <c r="Q147" i="30"/>
  <c r="R147" i="30"/>
  <c r="S147" i="30"/>
  <c r="T147" i="30"/>
  <c r="U147" i="30"/>
  <c r="V147" i="30"/>
  <c r="W147" i="30"/>
  <c r="X147" i="30"/>
  <c r="Y147" i="30"/>
  <c r="Z147" i="30"/>
  <c r="AA147" i="30"/>
  <c r="AB147" i="30"/>
  <c r="AC147" i="30"/>
  <c r="AD147" i="30"/>
  <c r="AE147" i="30"/>
  <c r="AF147" i="30"/>
  <c r="AG147" i="30"/>
  <c r="AH147" i="30"/>
  <c r="AI147" i="30"/>
  <c r="AJ147" i="30"/>
  <c r="AK147" i="30"/>
  <c r="AL147" i="30"/>
  <c r="AM147" i="30"/>
  <c r="AN147" i="30"/>
  <c r="AO147" i="30"/>
  <c r="AP147" i="30"/>
  <c r="AQ147" i="30"/>
  <c r="AR147" i="30"/>
  <c r="AS147" i="30"/>
  <c r="AT147" i="30"/>
  <c r="AU147" i="30"/>
  <c r="AV147" i="30"/>
  <c r="AW147" i="30"/>
  <c r="AX147" i="30"/>
  <c r="AY147" i="30"/>
  <c r="AZ147" i="30"/>
  <c r="BA147" i="30"/>
  <c r="BB147" i="30"/>
  <c r="BC147" i="30"/>
  <c r="BD147" i="30"/>
  <c r="BE147" i="30"/>
  <c r="BF147" i="30"/>
  <c r="BG147" i="30"/>
  <c r="BH147" i="30"/>
  <c r="BI147" i="30"/>
  <c r="BJ147" i="30"/>
  <c r="BK147" i="30"/>
  <c r="BL147" i="30"/>
  <c r="BM147" i="30"/>
  <c r="BN147" i="30"/>
  <c r="BO147" i="30"/>
  <c r="BP147" i="30"/>
  <c r="BQ147" i="30"/>
  <c r="BR147" i="30"/>
  <c r="BS147" i="30"/>
  <c r="BT147" i="30"/>
  <c r="BU147" i="30"/>
  <c r="BV147" i="30"/>
  <c r="BW147" i="30"/>
  <c r="BX147" i="30"/>
  <c r="BY147" i="30"/>
  <c r="BZ147" i="30"/>
  <c r="CA147" i="30"/>
  <c r="CB147" i="30"/>
  <c r="CC147" i="30"/>
  <c r="CD147" i="30"/>
  <c r="CE147" i="30"/>
  <c r="CF147" i="30"/>
  <c r="CG147" i="30"/>
  <c r="CH147" i="30"/>
  <c r="CI147" i="30"/>
  <c r="CJ147" i="30"/>
  <c r="CK147" i="30"/>
  <c r="CL147" i="30"/>
  <c r="CM147" i="30"/>
  <c r="CN147" i="30"/>
  <c r="CO147" i="30"/>
  <c r="CP147" i="30"/>
  <c r="CQ147" i="30"/>
  <c r="CR147" i="30"/>
  <c r="CS147" i="30"/>
  <c r="CT147" i="30"/>
  <c r="CU147" i="30"/>
  <c r="CV147" i="30"/>
  <c r="CW147" i="30"/>
  <c r="CX147" i="30"/>
  <c r="CY147" i="30"/>
  <c r="CZ147" i="30"/>
  <c r="DA147" i="30"/>
  <c r="DB147" i="30"/>
  <c r="DC147" i="30"/>
  <c r="DD147" i="30"/>
  <c r="DE147" i="30"/>
  <c r="DF147" i="30"/>
  <c r="DG147" i="30"/>
  <c r="DH147" i="30"/>
  <c r="DI147" i="30"/>
  <c r="DJ147" i="30"/>
  <c r="DK147" i="30"/>
  <c r="DL147" i="30"/>
  <c r="DM147" i="30"/>
  <c r="DN147" i="30"/>
  <c r="DO147" i="30"/>
  <c r="DP147" i="30"/>
  <c r="DQ147" i="30"/>
  <c r="DR147" i="30"/>
  <c r="DS147" i="30"/>
  <c r="DT147" i="30"/>
  <c r="M148" i="30"/>
  <c r="N148" i="30"/>
  <c r="O148" i="30"/>
  <c r="P148" i="30"/>
  <c r="Q148" i="30"/>
  <c r="R148" i="30"/>
  <c r="S148" i="30"/>
  <c r="T148" i="30"/>
  <c r="U148" i="30"/>
  <c r="V148" i="30"/>
  <c r="W148" i="30"/>
  <c r="X148" i="30"/>
  <c r="Y148" i="30"/>
  <c r="Z148" i="30"/>
  <c r="AA148" i="30"/>
  <c r="AB148" i="30"/>
  <c r="AC148" i="30"/>
  <c r="AD148" i="30"/>
  <c r="AE148" i="30"/>
  <c r="AF148" i="30"/>
  <c r="AG148" i="30"/>
  <c r="AH148" i="30"/>
  <c r="AI148" i="30"/>
  <c r="AJ148" i="30"/>
  <c r="AK148" i="30"/>
  <c r="AL148" i="30"/>
  <c r="AM148" i="30"/>
  <c r="AN148" i="30"/>
  <c r="AO148" i="30"/>
  <c r="AP148" i="30"/>
  <c r="AQ148" i="30"/>
  <c r="AR148" i="30"/>
  <c r="AS148" i="30"/>
  <c r="AT148" i="30"/>
  <c r="AU148" i="30"/>
  <c r="AV148" i="30"/>
  <c r="AW148" i="30"/>
  <c r="AX148" i="30"/>
  <c r="AY148" i="30"/>
  <c r="AZ148" i="30"/>
  <c r="BA148" i="30"/>
  <c r="BB148" i="30"/>
  <c r="BC148" i="30"/>
  <c r="BD148" i="30"/>
  <c r="BE148" i="30"/>
  <c r="BF148" i="30"/>
  <c r="BG148" i="30"/>
  <c r="BH148" i="30"/>
  <c r="BI148" i="30"/>
  <c r="BJ148" i="30"/>
  <c r="BK148" i="30"/>
  <c r="BL148" i="30"/>
  <c r="BM148" i="30"/>
  <c r="BN148" i="30"/>
  <c r="BO148" i="30"/>
  <c r="BP148" i="30"/>
  <c r="BQ148" i="30"/>
  <c r="BR148" i="30"/>
  <c r="BS148" i="30"/>
  <c r="BT148" i="30"/>
  <c r="BU148" i="30"/>
  <c r="BV148" i="30"/>
  <c r="BW148" i="30"/>
  <c r="BX148" i="30"/>
  <c r="BY148" i="30"/>
  <c r="BZ148" i="30"/>
  <c r="CA148" i="30"/>
  <c r="CB148" i="30"/>
  <c r="CC148" i="30"/>
  <c r="CD148" i="30"/>
  <c r="CE148" i="30"/>
  <c r="CF148" i="30"/>
  <c r="CG148" i="30"/>
  <c r="CH148" i="30"/>
  <c r="CI148" i="30"/>
  <c r="CJ148" i="30"/>
  <c r="CK148" i="30"/>
  <c r="CL148" i="30"/>
  <c r="CM148" i="30"/>
  <c r="CN148" i="30"/>
  <c r="CO148" i="30"/>
  <c r="CP148" i="30"/>
  <c r="CQ148" i="30"/>
  <c r="CR148" i="30"/>
  <c r="CS148" i="30"/>
  <c r="CT148" i="30"/>
  <c r="CU148" i="30"/>
  <c r="CV148" i="30"/>
  <c r="CW148" i="30"/>
  <c r="CX148" i="30"/>
  <c r="CY148" i="30"/>
  <c r="CZ148" i="30"/>
  <c r="DA148" i="30"/>
  <c r="DB148" i="30"/>
  <c r="DC148" i="30"/>
  <c r="DD148" i="30"/>
  <c r="DE148" i="30"/>
  <c r="DF148" i="30"/>
  <c r="DG148" i="30"/>
  <c r="DH148" i="30"/>
  <c r="DI148" i="30"/>
  <c r="DJ148" i="30"/>
  <c r="DK148" i="30"/>
  <c r="DL148" i="30"/>
  <c r="DM148" i="30"/>
  <c r="DN148" i="30"/>
  <c r="DO148" i="30"/>
  <c r="DP148" i="30"/>
  <c r="DQ148" i="30"/>
  <c r="DR148" i="30"/>
  <c r="DS148" i="30"/>
  <c r="DT148" i="30"/>
  <c r="M149" i="30"/>
  <c r="N149" i="30"/>
  <c r="O149" i="30"/>
  <c r="P149" i="30"/>
  <c r="Q149" i="30"/>
  <c r="R149" i="30"/>
  <c r="S149" i="30"/>
  <c r="T149" i="30"/>
  <c r="U149" i="30"/>
  <c r="V149" i="30"/>
  <c r="W149" i="30"/>
  <c r="X149" i="30"/>
  <c r="Y149" i="30"/>
  <c r="Z149" i="30"/>
  <c r="AA149" i="30"/>
  <c r="AB149" i="30"/>
  <c r="AC149" i="30"/>
  <c r="AD149" i="30"/>
  <c r="AE149" i="30"/>
  <c r="AF149" i="30"/>
  <c r="AG149" i="30"/>
  <c r="AH149" i="30"/>
  <c r="AI149" i="30"/>
  <c r="AJ149" i="30"/>
  <c r="AK149" i="30"/>
  <c r="AL149" i="30"/>
  <c r="AM149" i="30"/>
  <c r="AN149" i="30"/>
  <c r="AO149" i="30"/>
  <c r="AP149" i="30"/>
  <c r="AQ149" i="30"/>
  <c r="AR149" i="30"/>
  <c r="AS149" i="30"/>
  <c r="AT149" i="30"/>
  <c r="AU149" i="30"/>
  <c r="AV149" i="30"/>
  <c r="AW149" i="30"/>
  <c r="AX149" i="30"/>
  <c r="AY149" i="30"/>
  <c r="AZ149" i="30"/>
  <c r="BA149" i="30"/>
  <c r="BB149" i="30"/>
  <c r="BC149" i="30"/>
  <c r="BD149" i="30"/>
  <c r="BE149" i="30"/>
  <c r="BF149" i="30"/>
  <c r="BG149" i="30"/>
  <c r="BH149" i="30"/>
  <c r="BI149" i="30"/>
  <c r="BJ149" i="30"/>
  <c r="BK149" i="30"/>
  <c r="BL149" i="30"/>
  <c r="BM149" i="30"/>
  <c r="BN149" i="30"/>
  <c r="BO149" i="30"/>
  <c r="BP149" i="30"/>
  <c r="BQ149" i="30"/>
  <c r="BR149" i="30"/>
  <c r="BS149" i="30"/>
  <c r="BT149" i="30"/>
  <c r="BU149" i="30"/>
  <c r="BV149" i="30"/>
  <c r="BW149" i="30"/>
  <c r="BX149" i="30"/>
  <c r="BY149" i="30"/>
  <c r="BZ149" i="30"/>
  <c r="CA149" i="30"/>
  <c r="CB149" i="30"/>
  <c r="CC149" i="30"/>
  <c r="CD149" i="30"/>
  <c r="CE149" i="30"/>
  <c r="CF149" i="30"/>
  <c r="CG149" i="30"/>
  <c r="CH149" i="30"/>
  <c r="CI149" i="30"/>
  <c r="CJ149" i="30"/>
  <c r="CK149" i="30"/>
  <c r="CL149" i="30"/>
  <c r="CM149" i="30"/>
  <c r="CN149" i="30"/>
  <c r="CO149" i="30"/>
  <c r="CP149" i="30"/>
  <c r="CQ149" i="30"/>
  <c r="CR149" i="30"/>
  <c r="CS149" i="30"/>
  <c r="CT149" i="30"/>
  <c r="CU149" i="30"/>
  <c r="CV149" i="30"/>
  <c r="CW149" i="30"/>
  <c r="CX149" i="30"/>
  <c r="CY149" i="30"/>
  <c r="CZ149" i="30"/>
  <c r="DA149" i="30"/>
  <c r="DB149" i="30"/>
  <c r="DC149" i="30"/>
  <c r="DD149" i="30"/>
  <c r="DE149" i="30"/>
  <c r="DF149" i="30"/>
  <c r="DG149" i="30"/>
  <c r="DH149" i="30"/>
  <c r="DI149" i="30"/>
  <c r="DJ149" i="30"/>
  <c r="DK149" i="30"/>
  <c r="DL149" i="30"/>
  <c r="DM149" i="30"/>
  <c r="DN149" i="30"/>
  <c r="DO149" i="30"/>
  <c r="DP149" i="30"/>
  <c r="DQ149" i="30"/>
  <c r="DR149" i="30"/>
  <c r="DS149" i="30"/>
  <c r="DT149" i="30"/>
  <c r="M150" i="30"/>
  <c r="N150" i="30"/>
  <c r="O150" i="30"/>
  <c r="P150" i="30"/>
  <c r="Q150" i="30"/>
  <c r="R150" i="30"/>
  <c r="S150" i="30"/>
  <c r="T150" i="30"/>
  <c r="U150" i="30"/>
  <c r="V150" i="30"/>
  <c r="W150" i="30"/>
  <c r="X150" i="30"/>
  <c r="Y150" i="30"/>
  <c r="Z150" i="30"/>
  <c r="AA150" i="30"/>
  <c r="AB150" i="30"/>
  <c r="AC150" i="30"/>
  <c r="AD150" i="30"/>
  <c r="AE150" i="30"/>
  <c r="AF150" i="30"/>
  <c r="AG150" i="30"/>
  <c r="AH150" i="30"/>
  <c r="AI150" i="30"/>
  <c r="AJ150" i="30"/>
  <c r="AK150" i="30"/>
  <c r="AL150" i="30"/>
  <c r="AM150" i="30"/>
  <c r="AN150" i="30"/>
  <c r="AO150" i="30"/>
  <c r="AP150" i="30"/>
  <c r="AQ150" i="30"/>
  <c r="AR150" i="30"/>
  <c r="AS150" i="30"/>
  <c r="AT150" i="30"/>
  <c r="AU150" i="30"/>
  <c r="AV150" i="30"/>
  <c r="AW150" i="30"/>
  <c r="AX150" i="30"/>
  <c r="AY150" i="30"/>
  <c r="AZ150" i="30"/>
  <c r="BA150" i="30"/>
  <c r="BB150" i="30"/>
  <c r="BC150" i="30"/>
  <c r="BD150" i="30"/>
  <c r="BE150" i="30"/>
  <c r="BF150" i="30"/>
  <c r="BG150" i="30"/>
  <c r="BH150" i="30"/>
  <c r="BI150" i="30"/>
  <c r="BJ150" i="30"/>
  <c r="BK150" i="30"/>
  <c r="BL150" i="30"/>
  <c r="BM150" i="30"/>
  <c r="BN150" i="30"/>
  <c r="BO150" i="30"/>
  <c r="BP150" i="30"/>
  <c r="BQ150" i="30"/>
  <c r="BR150" i="30"/>
  <c r="BS150" i="30"/>
  <c r="BT150" i="30"/>
  <c r="BU150" i="30"/>
  <c r="BV150" i="30"/>
  <c r="BW150" i="30"/>
  <c r="BX150" i="30"/>
  <c r="BY150" i="30"/>
  <c r="BZ150" i="30"/>
  <c r="CA150" i="30"/>
  <c r="CB150" i="30"/>
  <c r="CC150" i="30"/>
  <c r="CD150" i="30"/>
  <c r="CE150" i="30"/>
  <c r="CF150" i="30"/>
  <c r="CG150" i="30"/>
  <c r="CH150" i="30"/>
  <c r="CI150" i="30"/>
  <c r="CJ150" i="30"/>
  <c r="CK150" i="30"/>
  <c r="CL150" i="30"/>
  <c r="CM150" i="30"/>
  <c r="CN150" i="30"/>
  <c r="CO150" i="30"/>
  <c r="CP150" i="30"/>
  <c r="CQ150" i="30"/>
  <c r="CR150" i="30"/>
  <c r="CS150" i="30"/>
  <c r="CT150" i="30"/>
  <c r="CU150" i="30"/>
  <c r="CV150" i="30"/>
  <c r="CW150" i="30"/>
  <c r="CX150" i="30"/>
  <c r="CY150" i="30"/>
  <c r="CZ150" i="30"/>
  <c r="DA150" i="30"/>
  <c r="DB150" i="30"/>
  <c r="DC150" i="30"/>
  <c r="DD150" i="30"/>
  <c r="DE150" i="30"/>
  <c r="DF150" i="30"/>
  <c r="DG150" i="30"/>
  <c r="DH150" i="30"/>
  <c r="DI150" i="30"/>
  <c r="DJ150" i="30"/>
  <c r="DK150" i="30"/>
  <c r="DL150" i="30"/>
  <c r="DM150" i="30"/>
  <c r="DN150" i="30"/>
  <c r="DO150" i="30"/>
  <c r="DP150" i="30"/>
  <c r="DQ150" i="30"/>
  <c r="DR150" i="30"/>
  <c r="DS150" i="30"/>
  <c r="DT150" i="30"/>
  <c r="M151" i="30"/>
  <c r="N151" i="30"/>
  <c r="O151" i="30"/>
  <c r="P151" i="30"/>
  <c r="Q151" i="30"/>
  <c r="R151" i="30"/>
  <c r="S151" i="30"/>
  <c r="T151" i="30"/>
  <c r="U151" i="30"/>
  <c r="V151" i="30"/>
  <c r="W151" i="30"/>
  <c r="X151" i="30"/>
  <c r="Y151" i="30"/>
  <c r="Z151" i="30"/>
  <c r="AA151" i="30"/>
  <c r="AB151" i="30"/>
  <c r="AC151" i="30"/>
  <c r="AD151" i="30"/>
  <c r="AE151" i="30"/>
  <c r="AF151" i="30"/>
  <c r="AG151" i="30"/>
  <c r="AH151" i="30"/>
  <c r="AI151" i="30"/>
  <c r="AJ151" i="30"/>
  <c r="AK151" i="30"/>
  <c r="AL151" i="30"/>
  <c r="AM151" i="30"/>
  <c r="AN151" i="30"/>
  <c r="AO151" i="30"/>
  <c r="AP151" i="30"/>
  <c r="AQ151" i="30"/>
  <c r="AR151" i="30"/>
  <c r="AS151" i="30"/>
  <c r="AT151" i="30"/>
  <c r="AU151" i="30"/>
  <c r="AV151" i="30"/>
  <c r="AW151" i="30"/>
  <c r="AX151" i="30"/>
  <c r="AY151" i="30"/>
  <c r="AZ151" i="30"/>
  <c r="BA151" i="30"/>
  <c r="BB151" i="30"/>
  <c r="BC151" i="30"/>
  <c r="BD151" i="30"/>
  <c r="BE151" i="30"/>
  <c r="BF151" i="30"/>
  <c r="BG151" i="30"/>
  <c r="BH151" i="30"/>
  <c r="BI151" i="30"/>
  <c r="BJ151" i="30"/>
  <c r="BK151" i="30"/>
  <c r="BL151" i="30"/>
  <c r="BM151" i="30"/>
  <c r="BN151" i="30"/>
  <c r="BO151" i="30"/>
  <c r="BP151" i="30"/>
  <c r="BQ151" i="30"/>
  <c r="BR151" i="30"/>
  <c r="BS151" i="30"/>
  <c r="BT151" i="30"/>
  <c r="BU151" i="30"/>
  <c r="BV151" i="30"/>
  <c r="BW151" i="30"/>
  <c r="BX151" i="30"/>
  <c r="BY151" i="30"/>
  <c r="BZ151" i="30"/>
  <c r="CA151" i="30"/>
  <c r="CB151" i="30"/>
  <c r="CC151" i="30"/>
  <c r="CD151" i="30"/>
  <c r="CE151" i="30"/>
  <c r="CF151" i="30"/>
  <c r="CG151" i="30"/>
  <c r="CH151" i="30"/>
  <c r="CI151" i="30"/>
  <c r="CJ151" i="30"/>
  <c r="CK151" i="30"/>
  <c r="CL151" i="30"/>
  <c r="CM151" i="30"/>
  <c r="CN151" i="30"/>
  <c r="CO151" i="30"/>
  <c r="CP151" i="30"/>
  <c r="CQ151" i="30"/>
  <c r="CR151" i="30"/>
  <c r="CS151" i="30"/>
  <c r="CT151" i="30"/>
  <c r="CU151" i="30"/>
  <c r="CV151" i="30"/>
  <c r="CW151" i="30"/>
  <c r="CX151" i="30"/>
  <c r="CY151" i="30"/>
  <c r="CZ151" i="30"/>
  <c r="DA151" i="30"/>
  <c r="DB151" i="30"/>
  <c r="DC151" i="30"/>
  <c r="DD151" i="30"/>
  <c r="DE151" i="30"/>
  <c r="DF151" i="30"/>
  <c r="DG151" i="30"/>
  <c r="DH151" i="30"/>
  <c r="DI151" i="30"/>
  <c r="DJ151" i="30"/>
  <c r="DK151" i="30"/>
  <c r="DL151" i="30"/>
  <c r="DM151" i="30"/>
  <c r="DN151" i="30"/>
  <c r="DO151" i="30"/>
  <c r="DP151" i="30"/>
  <c r="DQ151" i="30"/>
  <c r="DR151" i="30"/>
  <c r="DS151" i="30"/>
  <c r="DT151" i="30"/>
  <c r="M152" i="30"/>
  <c r="N152" i="30"/>
  <c r="O152" i="30"/>
  <c r="P152" i="30"/>
  <c r="Q152" i="30"/>
  <c r="R152" i="30"/>
  <c r="S152" i="30"/>
  <c r="T152" i="30"/>
  <c r="U152" i="30"/>
  <c r="V152" i="30"/>
  <c r="W152" i="30"/>
  <c r="X152" i="30"/>
  <c r="Y152" i="30"/>
  <c r="Z152" i="30"/>
  <c r="AA152" i="30"/>
  <c r="AB152" i="30"/>
  <c r="AC152" i="30"/>
  <c r="AD152" i="30"/>
  <c r="AE152" i="30"/>
  <c r="AF152" i="30"/>
  <c r="AG152" i="30"/>
  <c r="AH152" i="30"/>
  <c r="AI152" i="30"/>
  <c r="AJ152" i="30"/>
  <c r="AK152" i="30"/>
  <c r="AL152" i="30"/>
  <c r="AM152" i="30"/>
  <c r="AN152" i="30"/>
  <c r="AO152" i="30"/>
  <c r="AP152" i="30"/>
  <c r="AQ152" i="30"/>
  <c r="AR152" i="30"/>
  <c r="AS152" i="30"/>
  <c r="AT152" i="30"/>
  <c r="AU152" i="30"/>
  <c r="AV152" i="30"/>
  <c r="AW152" i="30"/>
  <c r="AX152" i="30"/>
  <c r="AY152" i="30"/>
  <c r="AZ152" i="30"/>
  <c r="BA152" i="30"/>
  <c r="BB152" i="30"/>
  <c r="BC152" i="30"/>
  <c r="BD152" i="30"/>
  <c r="BE152" i="30"/>
  <c r="BF152" i="30"/>
  <c r="BG152" i="30"/>
  <c r="BH152" i="30"/>
  <c r="BI152" i="30"/>
  <c r="BJ152" i="30"/>
  <c r="BK152" i="30"/>
  <c r="BL152" i="30"/>
  <c r="BM152" i="30"/>
  <c r="BN152" i="30"/>
  <c r="BO152" i="30"/>
  <c r="BP152" i="30"/>
  <c r="BQ152" i="30"/>
  <c r="BR152" i="30"/>
  <c r="BS152" i="30"/>
  <c r="BT152" i="30"/>
  <c r="BU152" i="30"/>
  <c r="BV152" i="30"/>
  <c r="BW152" i="30"/>
  <c r="BX152" i="30"/>
  <c r="BY152" i="30"/>
  <c r="BZ152" i="30"/>
  <c r="CA152" i="30"/>
  <c r="CB152" i="30"/>
  <c r="CC152" i="30"/>
  <c r="CD152" i="30"/>
  <c r="CE152" i="30"/>
  <c r="CF152" i="30"/>
  <c r="CG152" i="30"/>
  <c r="CH152" i="30"/>
  <c r="CI152" i="30"/>
  <c r="CJ152" i="30"/>
  <c r="CK152" i="30"/>
  <c r="CL152" i="30"/>
  <c r="CM152" i="30"/>
  <c r="CN152" i="30"/>
  <c r="CO152" i="30"/>
  <c r="CP152" i="30"/>
  <c r="CQ152" i="30"/>
  <c r="CR152" i="30"/>
  <c r="CS152" i="30"/>
  <c r="CT152" i="30"/>
  <c r="CU152" i="30"/>
  <c r="CV152" i="30"/>
  <c r="CW152" i="30"/>
  <c r="CX152" i="30"/>
  <c r="CY152" i="30"/>
  <c r="CZ152" i="30"/>
  <c r="DA152" i="30"/>
  <c r="DB152" i="30"/>
  <c r="DC152" i="30"/>
  <c r="DD152" i="30"/>
  <c r="DE152" i="30"/>
  <c r="DF152" i="30"/>
  <c r="DG152" i="30"/>
  <c r="DH152" i="30"/>
  <c r="DI152" i="30"/>
  <c r="DJ152" i="30"/>
  <c r="DK152" i="30"/>
  <c r="DL152" i="30"/>
  <c r="DM152" i="30"/>
  <c r="DN152" i="30"/>
  <c r="DO152" i="30"/>
  <c r="DP152" i="30"/>
  <c r="DQ152" i="30"/>
  <c r="DR152" i="30"/>
  <c r="DS152" i="30"/>
  <c r="DT152" i="30"/>
  <c r="M153" i="30"/>
  <c r="N153" i="30"/>
  <c r="O153" i="30"/>
  <c r="P153" i="30"/>
  <c r="Q153" i="30"/>
  <c r="R153" i="30"/>
  <c r="S153" i="30"/>
  <c r="T153" i="30"/>
  <c r="U153" i="30"/>
  <c r="V153" i="30"/>
  <c r="W153" i="30"/>
  <c r="X153" i="30"/>
  <c r="Y153" i="30"/>
  <c r="Z153" i="30"/>
  <c r="AA153" i="30"/>
  <c r="AB153" i="30"/>
  <c r="AC153" i="30"/>
  <c r="AD153" i="30"/>
  <c r="AE153" i="30"/>
  <c r="AF153" i="30"/>
  <c r="AG153" i="30"/>
  <c r="AH153" i="30"/>
  <c r="AI153" i="30"/>
  <c r="AJ153" i="30"/>
  <c r="AK153" i="30"/>
  <c r="AL153" i="30"/>
  <c r="AM153" i="30"/>
  <c r="AN153" i="30"/>
  <c r="AO153" i="30"/>
  <c r="AP153" i="30"/>
  <c r="AQ153" i="30"/>
  <c r="AR153" i="30"/>
  <c r="AS153" i="30"/>
  <c r="AT153" i="30"/>
  <c r="AU153" i="30"/>
  <c r="AV153" i="30"/>
  <c r="AW153" i="30"/>
  <c r="AX153" i="30"/>
  <c r="AY153" i="30"/>
  <c r="AZ153" i="30"/>
  <c r="BA153" i="30"/>
  <c r="BB153" i="30"/>
  <c r="BC153" i="30"/>
  <c r="BD153" i="30"/>
  <c r="BE153" i="30"/>
  <c r="BF153" i="30"/>
  <c r="BG153" i="30"/>
  <c r="BH153" i="30"/>
  <c r="BI153" i="30"/>
  <c r="BJ153" i="30"/>
  <c r="BK153" i="30"/>
  <c r="BL153" i="30"/>
  <c r="BM153" i="30"/>
  <c r="BN153" i="30"/>
  <c r="BO153" i="30"/>
  <c r="BP153" i="30"/>
  <c r="BQ153" i="30"/>
  <c r="BR153" i="30"/>
  <c r="BS153" i="30"/>
  <c r="BT153" i="30"/>
  <c r="BU153" i="30"/>
  <c r="BV153" i="30"/>
  <c r="BW153" i="30"/>
  <c r="BX153" i="30"/>
  <c r="BY153" i="30"/>
  <c r="BZ153" i="30"/>
  <c r="CA153" i="30"/>
  <c r="CB153" i="30"/>
  <c r="CC153" i="30"/>
  <c r="CD153" i="30"/>
  <c r="CE153" i="30"/>
  <c r="CF153" i="30"/>
  <c r="CG153" i="30"/>
  <c r="CH153" i="30"/>
  <c r="CI153" i="30"/>
  <c r="CJ153" i="30"/>
  <c r="CK153" i="30"/>
  <c r="CL153" i="30"/>
  <c r="CM153" i="30"/>
  <c r="CN153" i="30"/>
  <c r="CO153" i="30"/>
  <c r="CP153" i="30"/>
  <c r="CQ153" i="30"/>
  <c r="CR153" i="30"/>
  <c r="CS153" i="30"/>
  <c r="CT153" i="30"/>
  <c r="CU153" i="30"/>
  <c r="CV153" i="30"/>
  <c r="CW153" i="30"/>
  <c r="CX153" i="30"/>
  <c r="CY153" i="30"/>
  <c r="CZ153" i="30"/>
  <c r="DA153" i="30"/>
  <c r="DB153" i="30"/>
  <c r="DC153" i="30"/>
  <c r="DD153" i="30"/>
  <c r="DE153" i="30"/>
  <c r="DF153" i="30"/>
  <c r="DG153" i="30"/>
  <c r="DH153" i="30"/>
  <c r="DI153" i="30"/>
  <c r="DJ153" i="30"/>
  <c r="DK153" i="30"/>
  <c r="DL153" i="30"/>
  <c r="DM153" i="30"/>
  <c r="DN153" i="30"/>
  <c r="DO153" i="30"/>
  <c r="DP153" i="30"/>
  <c r="DQ153" i="30"/>
  <c r="DR153" i="30"/>
  <c r="DS153" i="30"/>
  <c r="DT153" i="30"/>
  <c r="M154" i="30"/>
  <c r="N154" i="30"/>
  <c r="O154" i="30"/>
  <c r="P154" i="30"/>
  <c r="Q154" i="30"/>
  <c r="R154" i="30"/>
  <c r="S154" i="30"/>
  <c r="T154" i="30"/>
  <c r="U154" i="30"/>
  <c r="V154" i="30"/>
  <c r="W154" i="30"/>
  <c r="X154" i="30"/>
  <c r="Y154" i="30"/>
  <c r="Z154" i="30"/>
  <c r="AA154" i="30"/>
  <c r="AB154" i="30"/>
  <c r="AC154" i="30"/>
  <c r="AD154" i="30"/>
  <c r="AE154" i="30"/>
  <c r="AF154" i="30"/>
  <c r="AG154" i="30"/>
  <c r="AH154" i="30"/>
  <c r="AI154" i="30"/>
  <c r="AJ154" i="30"/>
  <c r="AK154" i="30"/>
  <c r="AL154" i="30"/>
  <c r="AM154" i="30"/>
  <c r="AN154" i="30"/>
  <c r="AO154" i="30"/>
  <c r="AP154" i="30"/>
  <c r="AQ154" i="30"/>
  <c r="AR154" i="30"/>
  <c r="AS154" i="30"/>
  <c r="AT154" i="30"/>
  <c r="AU154" i="30"/>
  <c r="AV154" i="30"/>
  <c r="AW154" i="30"/>
  <c r="AX154" i="30"/>
  <c r="AY154" i="30"/>
  <c r="AZ154" i="30"/>
  <c r="BA154" i="30"/>
  <c r="BB154" i="30"/>
  <c r="BC154" i="30"/>
  <c r="BD154" i="30"/>
  <c r="BE154" i="30"/>
  <c r="BF154" i="30"/>
  <c r="BG154" i="30"/>
  <c r="BH154" i="30"/>
  <c r="BI154" i="30"/>
  <c r="BJ154" i="30"/>
  <c r="BK154" i="30"/>
  <c r="BL154" i="30"/>
  <c r="BM154" i="30"/>
  <c r="BN154" i="30"/>
  <c r="BO154" i="30"/>
  <c r="BP154" i="30"/>
  <c r="BQ154" i="30"/>
  <c r="BR154" i="30"/>
  <c r="BS154" i="30"/>
  <c r="BT154" i="30"/>
  <c r="BU154" i="30"/>
  <c r="BV154" i="30"/>
  <c r="BW154" i="30"/>
  <c r="BX154" i="30"/>
  <c r="BY154" i="30"/>
  <c r="BZ154" i="30"/>
  <c r="CA154" i="30"/>
  <c r="CB154" i="30"/>
  <c r="CC154" i="30"/>
  <c r="CD154" i="30"/>
  <c r="CE154" i="30"/>
  <c r="CF154" i="30"/>
  <c r="CG154" i="30"/>
  <c r="CH154" i="30"/>
  <c r="CI154" i="30"/>
  <c r="CJ154" i="30"/>
  <c r="CK154" i="30"/>
  <c r="CL154" i="30"/>
  <c r="CM154" i="30"/>
  <c r="CN154" i="30"/>
  <c r="CO154" i="30"/>
  <c r="CP154" i="30"/>
  <c r="CQ154" i="30"/>
  <c r="CR154" i="30"/>
  <c r="CS154" i="30"/>
  <c r="CT154" i="30"/>
  <c r="CU154" i="30"/>
  <c r="CV154" i="30"/>
  <c r="CW154" i="30"/>
  <c r="CX154" i="30"/>
  <c r="CY154" i="30"/>
  <c r="CZ154" i="30"/>
  <c r="DA154" i="30"/>
  <c r="DB154" i="30"/>
  <c r="DC154" i="30"/>
  <c r="DD154" i="30"/>
  <c r="DE154" i="30"/>
  <c r="DF154" i="30"/>
  <c r="DG154" i="30"/>
  <c r="DH154" i="30"/>
  <c r="DI154" i="30"/>
  <c r="DJ154" i="30"/>
  <c r="DK154" i="30"/>
  <c r="DL154" i="30"/>
  <c r="DM154" i="30"/>
  <c r="DN154" i="30"/>
  <c r="DO154" i="30"/>
  <c r="DP154" i="30"/>
  <c r="DQ154" i="30"/>
  <c r="DR154" i="30"/>
  <c r="DS154" i="30"/>
  <c r="DT154" i="30"/>
  <c r="M155" i="30"/>
  <c r="N155" i="30"/>
  <c r="O155" i="30"/>
  <c r="P155" i="30"/>
  <c r="Q155" i="30"/>
  <c r="R155" i="30"/>
  <c r="S155" i="30"/>
  <c r="T155" i="30"/>
  <c r="U155" i="30"/>
  <c r="V155" i="30"/>
  <c r="W155" i="30"/>
  <c r="X155" i="30"/>
  <c r="Y155" i="30"/>
  <c r="Z155" i="30"/>
  <c r="AA155" i="30"/>
  <c r="AB155" i="30"/>
  <c r="AC155" i="30"/>
  <c r="AD155" i="30"/>
  <c r="AE155" i="30"/>
  <c r="AF155" i="30"/>
  <c r="AG155" i="30"/>
  <c r="AH155" i="30"/>
  <c r="AI155" i="30"/>
  <c r="AJ155" i="30"/>
  <c r="AK155" i="30"/>
  <c r="AL155" i="30"/>
  <c r="AM155" i="30"/>
  <c r="AN155" i="30"/>
  <c r="AO155" i="30"/>
  <c r="AP155" i="30"/>
  <c r="AQ155" i="30"/>
  <c r="AR155" i="30"/>
  <c r="AS155" i="30"/>
  <c r="AT155" i="30"/>
  <c r="AU155" i="30"/>
  <c r="AV155" i="30"/>
  <c r="AW155" i="30"/>
  <c r="AX155" i="30"/>
  <c r="AY155" i="30"/>
  <c r="AZ155" i="30"/>
  <c r="BA155" i="30"/>
  <c r="BB155" i="30"/>
  <c r="BC155" i="30"/>
  <c r="BD155" i="30"/>
  <c r="BE155" i="30"/>
  <c r="BF155" i="30"/>
  <c r="BG155" i="30"/>
  <c r="BH155" i="30"/>
  <c r="BI155" i="30"/>
  <c r="BJ155" i="30"/>
  <c r="BK155" i="30"/>
  <c r="BL155" i="30"/>
  <c r="BM155" i="30"/>
  <c r="BN155" i="30"/>
  <c r="BO155" i="30"/>
  <c r="BP155" i="30"/>
  <c r="BQ155" i="30"/>
  <c r="BR155" i="30"/>
  <c r="BS155" i="30"/>
  <c r="BT155" i="30"/>
  <c r="BU155" i="30"/>
  <c r="BV155" i="30"/>
  <c r="BW155" i="30"/>
  <c r="BX155" i="30"/>
  <c r="BY155" i="30"/>
  <c r="BZ155" i="30"/>
  <c r="CA155" i="30"/>
  <c r="CB155" i="30"/>
  <c r="CC155" i="30"/>
  <c r="CD155" i="30"/>
  <c r="CE155" i="30"/>
  <c r="CF155" i="30"/>
  <c r="CG155" i="30"/>
  <c r="CH155" i="30"/>
  <c r="CI155" i="30"/>
  <c r="CJ155" i="30"/>
  <c r="CK155" i="30"/>
  <c r="CL155" i="30"/>
  <c r="CM155" i="30"/>
  <c r="CN155" i="30"/>
  <c r="CO155" i="30"/>
  <c r="CP155" i="30"/>
  <c r="CQ155" i="30"/>
  <c r="CR155" i="30"/>
  <c r="CS155" i="30"/>
  <c r="CT155" i="30"/>
  <c r="CU155" i="30"/>
  <c r="CV155" i="30"/>
  <c r="CW155" i="30"/>
  <c r="CX155" i="30"/>
  <c r="CY155" i="30"/>
  <c r="CZ155" i="30"/>
  <c r="DA155" i="30"/>
  <c r="DB155" i="30"/>
  <c r="DC155" i="30"/>
  <c r="DD155" i="30"/>
  <c r="DE155" i="30"/>
  <c r="DF155" i="30"/>
  <c r="DG155" i="30"/>
  <c r="DH155" i="30"/>
  <c r="DI155" i="30"/>
  <c r="DJ155" i="30"/>
  <c r="DK155" i="30"/>
  <c r="DL155" i="30"/>
  <c r="DM155" i="30"/>
  <c r="DN155" i="30"/>
  <c r="DO155" i="30"/>
  <c r="DP155" i="30"/>
  <c r="DQ155" i="30"/>
  <c r="DR155" i="30"/>
  <c r="DS155" i="30"/>
  <c r="DT155" i="30"/>
  <c r="M156" i="30"/>
  <c r="N156" i="30"/>
  <c r="O156" i="30"/>
  <c r="P156" i="30"/>
  <c r="Q156" i="30"/>
  <c r="R156" i="30"/>
  <c r="S156" i="30"/>
  <c r="T156" i="30"/>
  <c r="U156" i="30"/>
  <c r="V156" i="30"/>
  <c r="W156" i="30"/>
  <c r="X156" i="30"/>
  <c r="Y156" i="30"/>
  <c r="Z156" i="30"/>
  <c r="AA156" i="30"/>
  <c r="AB156" i="30"/>
  <c r="AC156" i="30"/>
  <c r="AD156" i="30"/>
  <c r="AE156" i="30"/>
  <c r="AF156" i="30"/>
  <c r="AG156" i="30"/>
  <c r="AH156" i="30"/>
  <c r="AI156" i="30"/>
  <c r="AJ156" i="30"/>
  <c r="AK156" i="30"/>
  <c r="AL156" i="30"/>
  <c r="AM156" i="30"/>
  <c r="AN156" i="30"/>
  <c r="AO156" i="30"/>
  <c r="AP156" i="30"/>
  <c r="AQ156" i="30"/>
  <c r="AR156" i="30"/>
  <c r="AS156" i="30"/>
  <c r="AT156" i="30"/>
  <c r="AU156" i="30"/>
  <c r="AV156" i="30"/>
  <c r="AW156" i="30"/>
  <c r="AX156" i="30"/>
  <c r="AY156" i="30"/>
  <c r="AZ156" i="30"/>
  <c r="BA156" i="30"/>
  <c r="BB156" i="30"/>
  <c r="BC156" i="30"/>
  <c r="BD156" i="30"/>
  <c r="BE156" i="30"/>
  <c r="BF156" i="30"/>
  <c r="BG156" i="30"/>
  <c r="BH156" i="30"/>
  <c r="BI156" i="30"/>
  <c r="BJ156" i="30"/>
  <c r="BK156" i="30"/>
  <c r="BL156" i="30"/>
  <c r="BM156" i="30"/>
  <c r="BN156" i="30"/>
  <c r="BO156" i="30"/>
  <c r="BP156" i="30"/>
  <c r="BQ156" i="30"/>
  <c r="BR156" i="30"/>
  <c r="BS156" i="30"/>
  <c r="BT156" i="30"/>
  <c r="BU156" i="30"/>
  <c r="BV156" i="30"/>
  <c r="BW156" i="30"/>
  <c r="BX156" i="30"/>
  <c r="BY156" i="30"/>
  <c r="BZ156" i="30"/>
  <c r="CA156" i="30"/>
  <c r="CB156" i="30"/>
  <c r="CC156" i="30"/>
  <c r="CD156" i="30"/>
  <c r="CE156" i="30"/>
  <c r="CF156" i="30"/>
  <c r="CG156" i="30"/>
  <c r="CH156" i="30"/>
  <c r="CI156" i="30"/>
  <c r="CJ156" i="30"/>
  <c r="CK156" i="30"/>
  <c r="CL156" i="30"/>
  <c r="CM156" i="30"/>
  <c r="CN156" i="30"/>
  <c r="CO156" i="30"/>
  <c r="CP156" i="30"/>
  <c r="CQ156" i="30"/>
  <c r="CR156" i="30"/>
  <c r="CS156" i="30"/>
  <c r="CT156" i="30"/>
  <c r="CU156" i="30"/>
  <c r="CV156" i="30"/>
  <c r="CW156" i="30"/>
  <c r="CX156" i="30"/>
  <c r="CY156" i="30"/>
  <c r="CZ156" i="30"/>
  <c r="DA156" i="30"/>
  <c r="DB156" i="30"/>
  <c r="DC156" i="30"/>
  <c r="DD156" i="30"/>
  <c r="DE156" i="30"/>
  <c r="DF156" i="30"/>
  <c r="DG156" i="30"/>
  <c r="DH156" i="30"/>
  <c r="DI156" i="30"/>
  <c r="DJ156" i="30"/>
  <c r="DK156" i="30"/>
  <c r="DL156" i="30"/>
  <c r="DM156" i="30"/>
  <c r="DN156" i="30"/>
  <c r="DO156" i="30"/>
  <c r="DP156" i="30"/>
  <c r="DQ156" i="30"/>
  <c r="DR156" i="30"/>
  <c r="DS156" i="30"/>
  <c r="DT156" i="30"/>
  <c r="M157" i="30"/>
  <c r="N157" i="30"/>
  <c r="O157" i="30"/>
  <c r="L20" i="41" s="1"/>
  <c r="P157" i="30"/>
  <c r="Q157" i="30"/>
  <c r="R157" i="30"/>
  <c r="S157" i="30"/>
  <c r="T157" i="30"/>
  <c r="U157" i="30"/>
  <c r="V157" i="30"/>
  <c r="W157" i="30"/>
  <c r="X157" i="30"/>
  <c r="Y157" i="30"/>
  <c r="Z157" i="30"/>
  <c r="AA157" i="30"/>
  <c r="AB157" i="30"/>
  <c r="AC157" i="30"/>
  <c r="AD157" i="30"/>
  <c r="AE157" i="30"/>
  <c r="AF157" i="30"/>
  <c r="AG157" i="30"/>
  <c r="AH157" i="30"/>
  <c r="AI157" i="30"/>
  <c r="AJ157" i="30"/>
  <c r="AK157" i="30"/>
  <c r="AL157" i="30"/>
  <c r="AM157" i="30"/>
  <c r="AN157" i="30"/>
  <c r="AO157" i="30"/>
  <c r="AP157" i="30"/>
  <c r="AQ157" i="30"/>
  <c r="AR157" i="30"/>
  <c r="AS157" i="30"/>
  <c r="AT157" i="30"/>
  <c r="AU157" i="30"/>
  <c r="AR20" i="41" s="1"/>
  <c r="AV157" i="30"/>
  <c r="AS20" i="41" s="1"/>
  <c r="AW157" i="30"/>
  <c r="AX157" i="30"/>
  <c r="AY157" i="30"/>
  <c r="AZ157" i="30"/>
  <c r="BA157" i="30"/>
  <c r="BB157" i="30"/>
  <c r="BC157" i="30"/>
  <c r="BD157" i="30"/>
  <c r="BE157" i="30"/>
  <c r="BF157" i="30"/>
  <c r="BG157" i="30"/>
  <c r="BH157" i="30"/>
  <c r="BI157" i="30"/>
  <c r="BJ157" i="30"/>
  <c r="BK157" i="30"/>
  <c r="BL157" i="30"/>
  <c r="BM157" i="30"/>
  <c r="BN157" i="30"/>
  <c r="BO157" i="30"/>
  <c r="BP157" i="30"/>
  <c r="BQ157" i="30"/>
  <c r="BR157" i="30"/>
  <c r="BS157" i="30"/>
  <c r="BT157" i="30"/>
  <c r="BU157" i="30"/>
  <c r="BV157" i="30"/>
  <c r="BW157" i="30"/>
  <c r="BX157" i="30"/>
  <c r="BY157" i="30"/>
  <c r="BZ157" i="30"/>
  <c r="CA157" i="30"/>
  <c r="CB157" i="30"/>
  <c r="BY20" i="41" s="1"/>
  <c r="CC157" i="30"/>
  <c r="CD157" i="30"/>
  <c r="CE157" i="30"/>
  <c r="CF157" i="30"/>
  <c r="CG157" i="30"/>
  <c r="CH157" i="30"/>
  <c r="CI157" i="30"/>
  <c r="CJ157" i="30"/>
  <c r="CK157" i="30"/>
  <c r="CL157" i="30"/>
  <c r="CM157" i="30"/>
  <c r="CN157" i="30"/>
  <c r="CO157" i="30"/>
  <c r="CP157" i="30"/>
  <c r="CQ157" i="30"/>
  <c r="CN20" i="41" s="1"/>
  <c r="CR157" i="30"/>
  <c r="CO20" i="41" s="1"/>
  <c r="CS157" i="30"/>
  <c r="CT157" i="30"/>
  <c r="CU157" i="30"/>
  <c r="CR20" i="41" s="1"/>
  <c r="CV157" i="30"/>
  <c r="CW157" i="30"/>
  <c r="CX157" i="30"/>
  <c r="CY157" i="30"/>
  <c r="CZ157" i="30"/>
  <c r="DA157" i="30"/>
  <c r="DB157" i="30"/>
  <c r="DC157" i="30"/>
  <c r="DD157" i="30"/>
  <c r="DE157" i="30"/>
  <c r="DF157" i="30"/>
  <c r="DG157" i="30"/>
  <c r="DD20" i="41" s="1"/>
  <c r="DH157" i="30"/>
  <c r="DI157" i="30"/>
  <c r="DJ157" i="30"/>
  <c r="DK157" i="30"/>
  <c r="DH20" i="41" s="1"/>
  <c r="DL157" i="30"/>
  <c r="DM157" i="30"/>
  <c r="DN157" i="30"/>
  <c r="DO157" i="30"/>
  <c r="DP157" i="30"/>
  <c r="DQ157" i="30"/>
  <c r="DR157" i="30"/>
  <c r="DS157" i="30"/>
  <c r="DT157" i="30"/>
  <c r="M158" i="30"/>
  <c r="N158" i="30"/>
  <c r="O158" i="30"/>
  <c r="P158" i="30"/>
  <c r="Q158" i="30"/>
  <c r="R158" i="30"/>
  <c r="S158" i="30"/>
  <c r="T158" i="30"/>
  <c r="U158" i="30"/>
  <c r="V158" i="30"/>
  <c r="W158" i="30"/>
  <c r="X158" i="30"/>
  <c r="Y158" i="30"/>
  <c r="Z158" i="30"/>
  <c r="AA158" i="30"/>
  <c r="AB158" i="30"/>
  <c r="AC158" i="30"/>
  <c r="AD158" i="30"/>
  <c r="AE158" i="30"/>
  <c r="AF158" i="30"/>
  <c r="AG158" i="30"/>
  <c r="AH158" i="30"/>
  <c r="AI158" i="30"/>
  <c r="AJ158" i="30"/>
  <c r="AK158" i="30"/>
  <c r="AL158" i="30"/>
  <c r="AM158" i="30"/>
  <c r="AN158" i="30"/>
  <c r="AO158" i="30"/>
  <c r="AP158" i="30"/>
  <c r="AQ158" i="30"/>
  <c r="AR158" i="30"/>
  <c r="AS158" i="30"/>
  <c r="AT158" i="30"/>
  <c r="AU158" i="30"/>
  <c r="AV158" i="30"/>
  <c r="AW158" i="30"/>
  <c r="AX158" i="30"/>
  <c r="AY158" i="30"/>
  <c r="AZ158" i="30"/>
  <c r="BA158" i="30"/>
  <c r="BB158" i="30"/>
  <c r="BC158" i="30"/>
  <c r="BD158" i="30"/>
  <c r="BE158" i="30"/>
  <c r="BF158" i="30"/>
  <c r="BG158" i="30"/>
  <c r="BH158" i="30"/>
  <c r="BI158" i="30"/>
  <c r="BJ158" i="30"/>
  <c r="BK158" i="30"/>
  <c r="BL158" i="30"/>
  <c r="BM158" i="30"/>
  <c r="BN158" i="30"/>
  <c r="BO158" i="30"/>
  <c r="BP158" i="30"/>
  <c r="BQ158" i="30"/>
  <c r="BR158" i="30"/>
  <c r="BS158" i="30"/>
  <c r="BT158" i="30"/>
  <c r="BU158" i="30"/>
  <c r="BV158" i="30"/>
  <c r="BW158" i="30"/>
  <c r="BX158" i="30"/>
  <c r="BY158" i="30"/>
  <c r="BZ158" i="30"/>
  <c r="CA158" i="30"/>
  <c r="CB158" i="30"/>
  <c r="CC158" i="30"/>
  <c r="CD158" i="30"/>
  <c r="CE158" i="30"/>
  <c r="CF158" i="30"/>
  <c r="CG158" i="30"/>
  <c r="CH158" i="30"/>
  <c r="CI158" i="30"/>
  <c r="CJ158" i="30"/>
  <c r="CK158" i="30"/>
  <c r="CL158" i="30"/>
  <c r="CM158" i="30"/>
  <c r="CN158" i="30"/>
  <c r="CO158" i="30"/>
  <c r="CP158" i="30"/>
  <c r="CQ158" i="30"/>
  <c r="CR158" i="30"/>
  <c r="CS158" i="30"/>
  <c r="CT158" i="30"/>
  <c r="CU158" i="30"/>
  <c r="CV158" i="30"/>
  <c r="CW158" i="30"/>
  <c r="CX158" i="30"/>
  <c r="CY158" i="30"/>
  <c r="CZ158" i="30"/>
  <c r="DA158" i="30"/>
  <c r="DB158" i="30"/>
  <c r="DC158" i="30"/>
  <c r="DD158" i="30"/>
  <c r="DE158" i="30"/>
  <c r="DF158" i="30"/>
  <c r="DG158" i="30"/>
  <c r="DH158" i="30"/>
  <c r="DI158" i="30"/>
  <c r="DJ158" i="30"/>
  <c r="DK158" i="30"/>
  <c r="DL158" i="30"/>
  <c r="DM158" i="30"/>
  <c r="DN158" i="30"/>
  <c r="DO158" i="30"/>
  <c r="DP158" i="30"/>
  <c r="DQ158" i="30"/>
  <c r="DR158" i="30"/>
  <c r="DS158" i="30"/>
  <c r="DT158" i="30"/>
  <c r="M159" i="30"/>
  <c r="N159" i="30"/>
  <c r="O159" i="30"/>
  <c r="P159" i="30"/>
  <c r="Q159" i="30"/>
  <c r="R159" i="30"/>
  <c r="S159" i="30"/>
  <c r="T159" i="30"/>
  <c r="U159" i="30"/>
  <c r="V159" i="30"/>
  <c r="W159" i="30"/>
  <c r="X159" i="30"/>
  <c r="Y159" i="30"/>
  <c r="Z159" i="30"/>
  <c r="AA159" i="30"/>
  <c r="AB159" i="30"/>
  <c r="AC159" i="30"/>
  <c r="AD159" i="30"/>
  <c r="AE159" i="30"/>
  <c r="AF159" i="30"/>
  <c r="AG159" i="30"/>
  <c r="AH159" i="30"/>
  <c r="AI159" i="30"/>
  <c r="AJ159" i="30"/>
  <c r="AK159" i="30"/>
  <c r="AL159" i="30"/>
  <c r="AM159" i="30"/>
  <c r="AN159" i="30"/>
  <c r="AO159" i="30"/>
  <c r="AP159" i="30"/>
  <c r="AQ159" i="30"/>
  <c r="AR159" i="30"/>
  <c r="AS159" i="30"/>
  <c r="AT159" i="30"/>
  <c r="AU159" i="30"/>
  <c r="AV159" i="30"/>
  <c r="AW159" i="30"/>
  <c r="AX159" i="30"/>
  <c r="AY159" i="30"/>
  <c r="AZ159" i="30"/>
  <c r="BA159" i="30"/>
  <c r="BB159" i="30"/>
  <c r="BC159" i="30"/>
  <c r="BD159" i="30"/>
  <c r="BE159" i="30"/>
  <c r="BF159" i="30"/>
  <c r="BG159" i="30"/>
  <c r="BH159" i="30"/>
  <c r="BI159" i="30"/>
  <c r="BJ159" i="30"/>
  <c r="BK159" i="30"/>
  <c r="BL159" i="30"/>
  <c r="BM159" i="30"/>
  <c r="BN159" i="30"/>
  <c r="BO159" i="30"/>
  <c r="BP159" i="30"/>
  <c r="BQ159" i="30"/>
  <c r="BR159" i="30"/>
  <c r="BS159" i="30"/>
  <c r="BT159" i="30"/>
  <c r="BU159" i="30"/>
  <c r="BV159" i="30"/>
  <c r="BW159" i="30"/>
  <c r="BX159" i="30"/>
  <c r="BY159" i="30"/>
  <c r="BZ159" i="30"/>
  <c r="CA159" i="30"/>
  <c r="CB159" i="30"/>
  <c r="CC159" i="30"/>
  <c r="CD159" i="30"/>
  <c r="CE159" i="30"/>
  <c r="CF159" i="30"/>
  <c r="CG159" i="30"/>
  <c r="CH159" i="30"/>
  <c r="CI159" i="30"/>
  <c r="CJ159" i="30"/>
  <c r="CK159" i="30"/>
  <c r="CL159" i="30"/>
  <c r="CM159" i="30"/>
  <c r="CN159" i="30"/>
  <c r="CO159" i="30"/>
  <c r="CP159" i="30"/>
  <c r="CQ159" i="30"/>
  <c r="CR159" i="30"/>
  <c r="CS159" i="30"/>
  <c r="CT159" i="30"/>
  <c r="CU159" i="30"/>
  <c r="CV159" i="30"/>
  <c r="CW159" i="30"/>
  <c r="CX159" i="30"/>
  <c r="CY159" i="30"/>
  <c r="CZ159" i="30"/>
  <c r="DA159" i="30"/>
  <c r="DB159" i="30"/>
  <c r="DC159" i="30"/>
  <c r="DD159" i="30"/>
  <c r="DE159" i="30"/>
  <c r="DF159" i="30"/>
  <c r="DG159" i="30"/>
  <c r="DH159" i="30"/>
  <c r="DI159" i="30"/>
  <c r="DJ159" i="30"/>
  <c r="DK159" i="30"/>
  <c r="DL159" i="30"/>
  <c r="DM159" i="30"/>
  <c r="DN159" i="30"/>
  <c r="DO159" i="30"/>
  <c r="DP159" i="30"/>
  <c r="DQ159" i="30"/>
  <c r="DR159" i="30"/>
  <c r="DS159" i="30"/>
  <c r="DT159" i="30"/>
  <c r="M160" i="30"/>
  <c r="N160" i="30"/>
  <c r="O160" i="30"/>
  <c r="P160" i="30"/>
  <c r="Q160" i="30"/>
  <c r="R160" i="30"/>
  <c r="S160" i="30"/>
  <c r="T160" i="30"/>
  <c r="U160" i="30"/>
  <c r="V160" i="30"/>
  <c r="W160" i="30"/>
  <c r="X160" i="30"/>
  <c r="Y160" i="30"/>
  <c r="Z160" i="30"/>
  <c r="AA160" i="30"/>
  <c r="AB160" i="30"/>
  <c r="AC160" i="30"/>
  <c r="AD160" i="30"/>
  <c r="AE160" i="30"/>
  <c r="AF160" i="30"/>
  <c r="AG160" i="30"/>
  <c r="AH160" i="30"/>
  <c r="AI160" i="30"/>
  <c r="AJ160" i="30"/>
  <c r="AK160" i="30"/>
  <c r="AL160" i="30"/>
  <c r="AM160" i="30"/>
  <c r="AN160" i="30"/>
  <c r="AO160" i="30"/>
  <c r="AP160" i="30"/>
  <c r="AQ160" i="30"/>
  <c r="AR160" i="30"/>
  <c r="AS160" i="30"/>
  <c r="AT160" i="30"/>
  <c r="AU160" i="30"/>
  <c r="AV160" i="30"/>
  <c r="AW160" i="30"/>
  <c r="AX160" i="30"/>
  <c r="AY160" i="30"/>
  <c r="AZ160" i="30"/>
  <c r="BA160" i="30"/>
  <c r="BB160" i="30"/>
  <c r="BC160" i="30"/>
  <c r="BD160" i="30"/>
  <c r="BE160" i="30"/>
  <c r="BF160" i="30"/>
  <c r="BG160" i="30"/>
  <c r="BH160" i="30"/>
  <c r="BI160" i="30"/>
  <c r="BJ160" i="30"/>
  <c r="BK160" i="30"/>
  <c r="BL160" i="30"/>
  <c r="BM160" i="30"/>
  <c r="BN160" i="30"/>
  <c r="BO160" i="30"/>
  <c r="BP160" i="30"/>
  <c r="BQ160" i="30"/>
  <c r="BR160" i="30"/>
  <c r="BS160" i="30"/>
  <c r="BT160" i="30"/>
  <c r="BU160" i="30"/>
  <c r="BV160" i="30"/>
  <c r="BW160" i="30"/>
  <c r="BX160" i="30"/>
  <c r="BY160" i="30"/>
  <c r="BZ160" i="30"/>
  <c r="CA160" i="30"/>
  <c r="CB160" i="30"/>
  <c r="CC160" i="30"/>
  <c r="CD160" i="30"/>
  <c r="CE160" i="30"/>
  <c r="CF160" i="30"/>
  <c r="CG160" i="30"/>
  <c r="CH160" i="30"/>
  <c r="CI160" i="30"/>
  <c r="CJ160" i="30"/>
  <c r="CK160" i="30"/>
  <c r="CL160" i="30"/>
  <c r="CM160" i="30"/>
  <c r="CN160" i="30"/>
  <c r="CO160" i="30"/>
  <c r="CP160" i="30"/>
  <c r="CQ160" i="30"/>
  <c r="CR160" i="30"/>
  <c r="CS160" i="30"/>
  <c r="CT160" i="30"/>
  <c r="CU160" i="30"/>
  <c r="CV160" i="30"/>
  <c r="CW160" i="30"/>
  <c r="CX160" i="30"/>
  <c r="CY160" i="30"/>
  <c r="CZ160" i="30"/>
  <c r="DA160" i="30"/>
  <c r="DB160" i="30"/>
  <c r="DC160" i="30"/>
  <c r="DD160" i="30"/>
  <c r="DE160" i="30"/>
  <c r="DF160" i="30"/>
  <c r="DG160" i="30"/>
  <c r="DH160" i="30"/>
  <c r="DI160" i="30"/>
  <c r="DJ160" i="30"/>
  <c r="DK160" i="30"/>
  <c r="DL160" i="30"/>
  <c r="DM160" i="30"/>
  <c r="DN160" i="30"/>
  <c r="DO160" i="30"/>
  <c r="DP160" i="30"/>
  <c r="DQ160" i="30"/>
  <c r="DR160" i="30"/>
  <c r="DS160" i="30"/>
  <c r="DT160" i="30"/>
  <c r="M161" i="30"/>
  <c r="N161" i="30"/>
  <c r="O161" i="30"/>
  <c r="P161" i="30"/>
  <c r="Q161" i="30"/>
  <c r="R161" i="30"/>
  <c r="S161" i="30"/>
  <c r="T161" i="30"/>
  <c r="U161" i="30"/>
  <c r="V161" i="30"/>
  <c r="W161" i="30"/>
  <c r="X161" i="30"/>
  <c r="Y161" i="30"/>
  <c r="Z161" i="30"/>
  <c r="AA161" i="30"/>
  <c r="AB161" i="30"/>
  <c r="AC161" i="30"/>
  <c r="AD161" i="30"/>
  <c r="AE161" i="30"/>
  <c r="AF161" i="30"/>
  <c r="AG161" i="30"/>
  <c r="AH161" i="30"/>
  <c r="AI161" i="30"/>
  <c r="AJ161" i="30"/>
  <c r="AK161" i="30"/>
  <c r="AL161" i="30"/>
  <c r="AM161" i="30"/>
  <c r="AN161" i="30"/>
  <c r="AO161" i="30"/>
  <c r="AP161" i="30"/>
  <c r="AQ161" i="30"/>
  <c r="AR161" i="30"/>
  <c r="AS161" i="30"/>
  <c r="AT161" i="30"/>
  <c r="AU161" i="30"/>
  <c r="AV161" i="30"/>
  <c r="AW161" i="30"/>
  <c r="AX161" i="30"/>
  <c r="AY161" i="30"/>
  <c r="AZ161" i="30"/>
  <c r="BA161" i="30"/>
  <c r="BB161" i="30"/>
  <c r="BC161" i="30"/>
  <c r="BD161" i="30"/>
  <c r="BE161" i="30"/>
  <c r="BF161" i="30"/>
  <c r="BG161" i="30"/>
  <c r="BH161" i="30"/>
  <c r="BI161" i="30"/>
  <c r="BJ161" i="30"/>
  <c r="BK161" i="30"/>
  <c r="BL161" i="30"/>
  <c r="BM161" i="30"/>
  <c r="BN161" i="30"/>
  <c r="BO161" i="30"/>
  <c r="BP161" i="30"/>
  <c r="BQ161" i="30"/>
  <c r="BR161" i="30"/>
  <c r="BS161" i="30"/>
  <c r="BT161" i="30"/>
  <c r="BU161" i="30"/>
  <c r="BV161" i="30"/>
  <c r="BW161" i="30"/>
  <c r="BX161" i="30"/>
  <c r="BY161" i="30"/>
  <c r="BZ161" i="30"/>
  <c r="CA161" i="30"/>
  <c r="CB161" i="30"/>
  <c r="CC161" i="30"/>
  <c r="CD161" i="30"/>
  <c r="CE161" i="30"/>
  <c r="CF161" i="30"/>
  <c r="CG161" i="30"/>
  <c r="CH161" i="30"/>
  <c r="CI161" i="30"/>
  <c r="CJ161" i="30"/>
  <c r="CK161" i="30"/>
  <c r="CL161" i="30"/>
  <c r="CM161" i="30"/>
  <c r="CN161" i="30"/>
  <c r="CO161" i="30"/>
  <c r="CP161" i="30"/>
  <c r="CQ161" i="30"/>
  <c r="CR161" i="30"/>
  <c r="CS161" i="30"/>
  <c r="CT161" i="30"/>
  <c r="CU161" i="30"/>
  <c r="CV161" i="30"/>
  <c r="CW161" i="30"/>
  <c r="CX161" i="30"/>
  <c r="CY161" i="30"/>
  <c r="CZ161" i="30"/>
  <c r="DA161" i="30"/>
  <c r="DB161" i="30"/>
  <c r="DC161" i="30"/>
  <c r="DD161" i="30"/>
  <c r="DE161" i="30"/>
  <c r="DF161" i="30"/>
  <c r="DG161" i="30"/>
  <c r="DH161" i="30"/>
  <c r="DI161" i="30"/>
  <c r="DJ161" i="30"/>
  <c r="DK161" i="30"/>
  <c r="DL161" i="30"/>
  <c r="DM161" i="30"/>
  <c r="DN161" i="30"/>
  <c r="DO161" i="30"/>
  <c r="DP161" i="30"/>
  <c r="DQ161" i="30"/>
  <c r="DR161" i="30"/>
  <c r="DS161" i="30"/>
  <c r="DT161" i="30"/>
  <c r="M162" i="30"/>
  <c r="N162" i="30"/>
  <c r="O162" i="30"/>
  <c r="P162" i="30"/>
  <c r="Q162" i="30"/>
  <c r="R162" i="30"/>
  <c r="S162" i="30"/>
  <c r="T162" i="30"/>
  <c r="U162" i="30"/>
  <c r="V162" i="30"/>
  <c r="W162" i="30"/>
  <c r="X162" i="30"/>
  <c r="Y162" i="30"/>
  <c r="Z162" i="30"/>
  <c r="AA162" i="30"/>
  <c r="AB162" i="30"/>
  <c r="AC162" i="30"/>
  <c r="AD162" i="30"/>
  <c r="AE162" i="30"/>
  <c r="AF162" i="30"/>
  <c r="AG162" i="30"/>
  <c r="AH162" i="30"/>
  <c r="AI162" i="30"/>
  <c r="AJ162" i="30"/>
  <c r="AK162" i="30"/>
  <c r="AL162" i="30"/>
  <c r="AM162" i="30"/>
  <c r="AN162" i="30"/>
  <c r="AO162" i="30"/>
  <c r="AP162" i="30"/>
  <c r="AQ162" i="30"/>
  <c r="AR162" i="30"/>
  <c r="AS162" i="30"/>
  <c r="AT162" i="30"/>
  <c r="AU162" i="30"/>
  <c r="AV162" i="30"/>
  <c r="AW162" i="30"/>
  <c r="AX162" i="30"/>
  <c r="AY162" i="30"/>
  <c r="AZ162" i="30"/>
  <c r="BA162" i="30"/>
  <c r="BB162" i="30"/>
  <c r="BC162" i="30"/>
  <c r="BD162" i="30"/>
  <c r="BE162" i="30"/>
  <c r="BF162" i="30"/>
  <c r="BG162" i="30"/>
  <c r="BH162" i="30"/>
  <c r="BI162" i="30"/>
  <c r="BJ162" i="30"/>
  <c r="BK162" i="30"/>
  <c r="BL162" i="30"/>
  <c r="BM162" i="30"/>
  <c r="BI20" i="41" s="1"/>
  <c r="BN162" i="30"/>
  <c r="BO162" i="30"/>
  <c r="BP162" i="30"/>
  <c r="BQ162" i="30"/>
  <c r="BR162" i="30"/>
  <c r="BS162" i="30"/>
  <c r="BT162" i="30"/>
  <c r="BU162" i="30"/>
  <c r="BV162" i="30"/>
  <c r="BW162" i="30"/>
  <c r="BX162" i="30"/>
  <c r="BY162" i="30"/>
  <c r="BZ162" i="30"/>
  <c r="CA162" i="30"/>
  <c r="CB162" i="30"/>
  <c r="CC162" i="30"/>
  <c r="CD162" i="30"/>
  <c r="CE162" i="30"/>
  <c r="CF162" i="30"/>
  <c r="CG162" i="30"/>
  <c r="CH162" i="30"/>
  <c r="CI162" i="30"/>
  <c r="CJ162" i="30"/>
  <c r="CK162" i="30"/>
  <c r="CL162" i="30"/>
  <c r="CM162" i="30"/>
  <c r="CN162" i="30"/>
  <c r="CO162" i="30"/>
  <c r="CP162" i="30"/>
  <c r="CQ162" i="30"/>
  <c r="CR162" i="30"/>
  <c r="CS162" i="30"/>
  <c r="CT162" i="30"/>
  <c r="CU162" i="30"/>
  <c r="CV162" i="30"/>
  <c r="CW162" i="30"/>
  <c r="CX162" i="30"/>
  <c r="CY162" i="30"/>
  <c r="CZ162" i="30"/>
  <c r="DA162" i="30"/>
  <c r="DB162" i="30"/>
  <c r="DC162" i="30"/>
  <c r="DD162" i="30"/>
  <c r="DE162" i="30"/>
  <c r="DF162" i="30"/>
  <c r="DG162" i="30"/>
  <c r="DH162" i="30"/>
  <c r="DI162" i="30"/>
  <c r="DJ162" i="30"/>
  <c r="DK162" i="30"/>
  <c r="DL162" i="30"/>
  <c r="DM162" i="30"/>
  <c r="DN162" i="30"/>
  <c r="DO162" i="30"/>
  <c r="DP162" i="30"/>
  <c r="DQ162" i="30"/>
  <c r="DR162" i="30"/>
  <c r="DS162" i="30"/>
  <c r="DT162" i="30"/>
  <c r="M163" i="30"/>
  <c r="N163" i="30"/>
  <c r="O163" i="30"/>
  <c r="P163" i="30"/>
  <c r="Q163" i="30"/>
  <c r="R163" i="30"/>
  <c r="S163" i="30"/>
  <c r="T163" i="30"/>
  <c r="U163" i="30"/>
  <c r="V163" i="30"/>
  <c r="W163" i="30"/>
  <c r="X163" i="30"/>
  <c r="Y163" i="30"/>
  <c r="Z163" i="30"/>
  <c r="AA163" i="30"/>
  <c r="AB163" i="30"/>
  <c r="AC163" i="30"/>
  <c r="AD163" i="30"/>
  <c r="AE163" i="30"/>
  <c r="AF163" i="30"/>
  <c r="AG163" i="30"/>
  <c r="AH163" i="30"/>
  <c r="AI163" i="30"/>
  <c r="AJ163" i="30"/>
  <c r="AK163" i="30"/>
  <c r="AL163" i="30"/>
  <c r="AM163" i="30"/>
  <c r="AN163" i="30"/>
  <c r="AO163" i="30"/>
  <c r="AP163" i="30"/>
  <c r="AQ163" i="30"/>
  <c r="AR163" i="30"/>
  <c r="AS163" i="30"/>
  <c r="AT163" i="30"/>
  <c r="AU163" i="30"/>
  <c r="AV163" i="30"/>
  <c r="AW163" i="30"/>
  <c r="AX163" i="30"/>
  <c r="AY163" i="30"/>
  <c r="AZ163" i="30"/>
  <c r="BA163" i="30"/>
  <c r="BB163" i="30"/>
  <c r="BC163" i="30"/>
  <c r="BD163" i="30"/>
  <c r="BE163" i="30"/>
  <c r="BF163" i="30"/>
  <c r="BG163" i="30"/>
  <c r="BH163" i="30"/>
  <c r="BI163" i="30"/>
  <c r="BJ163" i="30"/>
  <c r="BK163" i="30"/>
  <c r="BL163" i="30"/>
  <c r="BM163" i="30"/>
  <c r="BN163" i="30"/>
  <c r="BO163" i="30"/>
  <c r="BP163" i="30"/>
  <c r="BQ163" i="30"/>
  <c r="BR163" i="30"/>
  <c r="BS163" i="30"/>
  <c r="BT163" i="30"/>
  <c r="BU163" i="30"/>
  <c r="BV163" i="30"/>
  <c r="BW163" i="30"/>
  <c r="BX163" i="30"/>
  <c r="BY163" i="30"/>
  <c r="BZ163" i="30"/>
  <c r="CA163" i="30"/>
  <c r="CB163" i="30"/>
  <c r="CC163" i="30"/>
  <c r="CD163" i="30"/>
  <c r="CE163" i="30"/>
  <c r="CF163" i="30"/>
  <c r="CG163" i="30"/>
  <c r="CH163" i="30"/>
  <c r="CI163" i="30"/>
  <c r="CJ163" i="30"/>
  <c r="CK163" i="30"/>
  <c r="CL163" i="30"/>
  <c r="CM163" i="30"/>
  <c r="CN163" i="30"/>
  <c r="CO163" i="30"/>
  <c r="CP163" i="30"/>
  <c r="CQ163" i="30"/>
  <c r="CR163" i="30"/>
  <c r="CS163" i="30"/>
  <c r="CT163" i="30"/>
  <c r="CU163" i="30"/>
  <c r="CV163" i="30"/>
  <c r="CW163" i="30"/>
  <c r="CX163" i="30"/>
  <c r="CY163" i="30"/>
  <c r="CZ163" i="30"/>
  <c r="DA163" i="30"/>
  <c r="DB163" i="30"/>
  <c r="DC163" i="30"/>
  <c r="DD163" i="30"/>
  <c r="DE163" i="30"/>
  <c r="DF163" i="30"/>
  <c r="DG163" i="30"/>
  <c r="DH163" i="30"/>
  <c r="DI163" i="30"/>
  <c r="DJ163" i="30"/>
  <c r="DK163" i="30"/>
  <c r="DL163" i="30"/>
  <c r="DM163" i="30"/>
  <c r="DN163" i="30"/>
  <c r="DO163" i="30"/>
  <c r="DP163" i="30"/>
  <c r="DQ163" i="30"/>
  <c r="DR163" i="30"/>
  <c r="DS163" i="30"/>
  <c r="DT163" i="30"/>
  <c r="M164" i="30"/>
  <c r="N164" i="30"/>
  <c r="O164" i="30"/>
  <c r="P164" i="30"/>
  <c r="Q164" i="30"/>
  <c r="R164" i="30"/>
  <c r="S164" i="30"/>
  <c r="T164" i="30"/>
  <c r="U164" i="30"/>
  <c r="V164" i="30"/>
  <c r="W164" i="30"/>
  <c r="X164" i="30"/>
  <c r="Y164" i="30"/>
  <c r="Z164" i="30"/>
  <c r="AA164" i="30"/>
  <c r="AB164" i="30"/>
  <c r="AC164" i="30"/>
  <c r="AD164" i="30"/>
  <c r="AE164" i="30"/>
  <c r="AF164" i="30"/>
  <c r="AG164" i="30"/>
  <c r="AH164" i="30"/>
  <c r="AI164" i="30"/>
  <c r="AJ164" i="30"/>
  <c r="AK164" i="30"/>
  <c r="AL164" i="30"/>
  <c r="AM164" i="30"/>
  <c r="AN164" i="30"/>
  <c r="AO164" i="30"/>
  <c r="AP164" i="30"/>
  <c r="AQ164" i="30"/>
  <c r="AR164" i="30"/>
  <c r="AS164" i="30"/>
  <c r="AT164" i="30"/>
  <c r="AU164" i="30"/>
  <c r="AV164" i="30"/>
  <c r="AW164" i="30"/>
  <c r="AX164" i="30"/>
  <c r="AY164" i="30"/>
  <c r="AZ164" i="30"/>
  <c r="BA164" i="30"/>
  <c r="BB164" i="30"/>
  <c r="BC164" i="30"/>
  <c r="BD164" i="30"/>
  <c r="BE164" i="30"/>
  <c r="BF164" i="30"/>
  <c r="BG164" i="30"/>
  <c r="BH164" i="30"/>
  <c r="BI164" i="30"/>
  <c r="BJ164" i="30"/>
  <c r="BK164" i="30"/>
  <c r="BL164" i="30"/>
  <c r="BM164" i="30"/>
  <c r="BN164" i="30"/>
  <c r="BO164" i="30"/>
  <c r="BP164" i="30"/>
  <c r="BQ164" i="30"/>
  <c r="BR164" i="30"/>
  <c r="BS164" i="30"/>
  <c r="BT164" i="30"/>
  <c r="BU164" i="30"/>
  <c r="BV164" i="30"/>
  <c r="BW164" i="30"/>
  <c r="BX164" i="30"/>
  <c r="BY164" i="30"/>
  <c r="BZ164" i="30"/>
  <c r="CA164" i="30"/>
  <c r="CB164" i="30"/>
  <c r="CC164" i="30"/>
  <c r="CD164" i="30"/>
  <c r="CE164" i="30"/>
  <c r="CF164" i="30"/>
  <c r="CG164" i="30"/>
  <c r="CH164" i="30"/>
  <c r="CI164" i="30"/>
  <c r="CJ164" i="30"/>
  <c r="CK164" i="30"/>
  <c r="CL164" i="30"/>
  <c r="CM164" i="30"/>
  <c r="CN164" i="30"/>
  <c r="CO164" i="30"/>
  <c r="CP164" i="30"/>
  <c r="CQ164" i="30"/>
  <c r="CR164" i="30"/>
  <c r="CS164" i="30"/>
  <c r="CT164" i="30"/>
  <c r="CU164" i="30"/>
  <c r="CV164" i="30"/>
  <c r="CW164" i="30"/>
  <c r="CX164" i="30"/>
  <c r="CY164" i="30"/>
  <c r="CZ164" i="30"/>
  <c r="DA164" i="30"/>
  <c r="DB164" i="30"/>
  <c r="DC164" i="30"/>
  <c r="DD164" i="30"/>
  <c r="DE164" i="30"/>
  <c r="DF164" i="30"/>
  <c r="DG164" i="30"/>
  <c r="DH164" i="30"/>
  <c r="DI164" i="30"/>
  <c r="DJ164" i="30"/>
  <c r="DK164" i="30"/>
  <c r="DL164" i="30"/>
  <c r="DM164" i="30"/>
  <c r="DN164" i="30"/>
  <c r="DO164" i="30"/>
  <c r="DP164" i="30"/>
  <c r="DQ164" i="30"/>
  <c r="DR164" i="30"/>
  <c r="DS164" i="30"/>
  <c r="DT164" i="30"/>
  <c r="M165" i="30"/>
  <c r="N165" i="30"/>
  <c r="O165" i="30"/>
  <c r="P165" i="30"/>
  <c r="Q165" i="30"/>
  <c r="R165" i="30"/>
  <c r="S165" i="30"/>
  <c r="T165" i="30"/>
  <c r="U165" i="30"/>
  <c r="V165" i="30"/>
  <c r="W165" i="30"/>
  <c r="X165" i="30"/>
  <c r="Y165" i="30"/>
  <c r="Z165" i="30"/>
  <c r="AA165" i="30"/>
  <c r="AB165" i="30"/>
  <c r="AC165" i="30"/>
  <c r="AD165" i="30"/>
  <c r="AE165" i="30"/>
  <c r="AF165" i="30"/>
  <c r="AG165" i="30"/>
  <c r="AH165" i="30"/>
  <c r="AI165" i="30"/>
  <c r="AJ165" i="30"/>
  <c r="AK165" i="30"/>
  <c r="AL165" i="30"/>
  <c r="AM165" i="30"/>
  <c r="AN165" i="30"/>
  <c r="AO165" i="30"/>
  <c r="AP165" i="30"/>
  <c r="AQ165" i="30"/>
  <c r="AR165" i="30"/>
  <c r="AS165" i="30"/>
  <c r="AT165" i="30"/>
  <c r="AU165" i="30"/>
  <c r="AV165" i="30"/>
  <c r="AW165" i="30"/>
  <c r="AX165" i="30"/>
  <c r="AY165" i="30"/>
  <c r="AZ165" i="30"/>
  <c r="BA165" i="30"/>
  <c r="BB165" i="30"/>
  <c r="BC165" i="30"/>
  <c r="BD165" i="30"/>
  <c r="BE165" i="30"/>
  <c r="BF165" i="30"/>
  <c r="BG165" i="30"/>
  <c r="BH165" i="30"/>
  <c r="BI165" i="30"/>
  <c r="BJ165" i="30"/>
  <c r="BK165" i="30"/>
  <c r="BL165" i="30"/>
  <c r="BM165" i="30"/>
  <c r="BN165" i="30"/>
  <c r="BO165" i="30"/>
  <c r="BP165" i="30"/>
  <c r="BQ165" i="30"/>
  <c r="BR165" i="30"/>
  <c r="BS165" i="30"/>
  <c r="BT165" i="30"/>
  <c r="BU165" i="30"/>
  <c r="BV165" i="30"/>
  <c r="BW165" i="30"/>
  <c r="BX165" i="30"/>
  <c r="BY165" i="30"/>
  <c r="BZ165" i="30"/>
  <c r="CA165" i="30"/>
  <c r="CB165" i="30"/>
  <c r="CC165" i="30"/>
  <c r="CD165" i="30"/>
  <c r="CE165" i="30"/>
  <c r="CF165" i="30"/>
  <c r="CG165" i="30"/>
  <c r="CH165" i="30"/>
  <c r="CI165" i="30"/>
  <c r="CJ165" i="30"/>
  <c r="CK165" i="30"/>
  <c r="CL165" i="30"/>
  <c r="CM165" i="30"/>
  <c r="CN165" i="30"/>
  <c r="CO165" i="30"/>
  <c r="CP165" i="30"/>
  <c r="CQ165" i="30"/>
  <c r="CR165" i="30"/>
  <c r="CS165" i="30"/>
  <c r="CT165" i="30"/>
  <c r="CU165" i="30"/>
  <c r="CV165" i="30"/>
  <c r="CW165" i="30"/>
  <c r="CX165" i="30"/>
  <c r="CY165" i="30"/>
  <c r="CZ165" i="30"/>
  <c r="DA165" i="30"/>
  <c r="DB165" i="30"/>
  <c r="DC165" i="30"/>
  <c r="DD165" i="30"/>
  <c r="DE165" i="30"/>
  <c r="DF165" i="30"/>
  <c r="DG165" i="30"/>
  <c r="DH165" i="30"/>
  <c r="DI165" i="30"/>
  <c r="DJ165" i="30"/>
  <c r="DK165" i="30"/>
  <c r="DL165" i="30"/>
  <c r="DM165" i="30"/>
  <c r="DN165" i="30"/>
  <c r="DO165" i="30"/>
  <c r="DP165" i="30"/>
  <c r="DQ165" i="30"/>
  <c r="DR165" i="30"/>
  <c r="DS165" i="30"/>
  <c r="DT165" i="30"/>
  <c r="M166" i="30"/>
  <c r="N166" i="30"/>
  <c r="O166" i="30"/>
  <c r="P166" i="30"/>
  <c r="Q166" i="30"/>
  <c r="R166" i="30"/>
  <c r="S166" i="30"/>
  <c r="T166" i="30"/>
  <c r="U166" i="30"/>
  <c r="V166" i="30"/>
  <c r="W166" i="30"/>
  <c r="X166" i="30"/>
  <c r="Y166" i="30"/>
  <c r="Z166" i="30"/>
  <c r="AA166" i="30"/>
  <c r="AB166" i="30"/>
  <c r="AC166" i="30"/>
  <c r="AD166" i="30"/>
  <c r="AE166" i="30"/>
  <c r="AF166" i="30"/>
  <c r="AG166" i="30"/>
  <c r="AH166" i="30"/>
  <c r="AI166" i="30"/>
  <c r="AJ166" i="30"/>
  <c r="AK166" i="30"/>
  <c r="AL166" i="30"/>
  <c r="AM166" i="30"/>
  <c r="AN166" i="30"/>
  <c r="AO166" i="30"/>
  <c r="AP166" i="30"/>
  <c r="AQ166" i="30"/>
  <c r="AR166" i="30"/>
  <c r="AS166" i="30"/>
  <c r="AT166" i="30"/>
  <c r="AU166" i="30"/>
  <c r="AV166" i="30"/>
  <c r="AW166" i="30"/>
  <c r="AX166" i="30"/>
  <c r="AY166" i="30"/>
  <c r="AZ166" i="30"/>
  <c r="BA166" i="30"/>
  <c r="BB166" i="30"/>
  <c r="BC166" i="30"/>
  <c r="BD166" i="30"/>
  <c r="BE166" i="30"/>
  <c r="BF166" i="30"/>
  <c r="BG166" i="30"/>
  <c r="BH166" i="30"/>
  <c r="BI166" i="30"/>
  <c r="BJ166" i="30"/>
  <c r="BK166" i="30"/>
  <c r="BL166" i="30"/>
  <c r="BM166" i="30"/>
  <c r="BN166" i="30"/>
  <c r="BO166" i="30"/>
  <c r="BP166" i="30"/>
  <c r="BQ166" i="30"/>
  <c r="BR166" i="30"/>
  <c r="BS166" i="30"/>
  <c r="BT166" i="30"/>
  <c r="BU166" i="30"/>
  <c r="BV166" i="30"/>
  <c r="BW166" i="30"/>
  <c r="BX166" i="30"/>
  <c r="BY166" i="30"/>
  <c r="BZ166" i="30"/>
  <c r="CA166" i="30"/>
  <c r="CB166" i="30"/>
  <c r="CC166" i="30"/>
  <c r="CD166" i="30"/>
  <c r="CE166" i="30"/>
  <c r="CF166" i="30"/>
  <c r="CG166" i="30"/>
  <c r="CH166" i="30"/>
  <c r="CI166" i="30"/>
  <c r="CJ166" i="30"/>
  <c r="CK166" i="30"/>
  <c r="CL166" i="30"/>
  <c r="CM166" i="30"/>
  <c r="CN166" i="30"/>
  <c r="CO166" i="30"/>
  <c r="CP166" i="30"/>
  <c r="CQ166" i="30"/>
  <c r="CR166" i="30"/>
  <c r="CS166" i="30"/>
  <c r="CT166" i="30"/>
  <c r="CU166" i="30"/>
  <c r="CV166" i="30"/>
  <c r="CW166" i="30"/>
  <c r="CX166" i="30"/>
  <c r="CY166" i="30"/>
  <c r="CZ166" i="30"/>
  <c r="DA166" i="30"/>
  <c r="DB166" i="30"/>
  <c r="DC166" i="30"/>
  <c r="DD166" i="30"/>
  <c r="DE166" i="30"/>
  <c r="DF166" i="30"/>
  <c r="DG166" i="30"/>
  <c r="DH166" i="30"/>
  <c r="DI166" i="30"/>
  <c r="DJ166" i="30"/>
  <c r="DK166" i="30"/>
  <c r="DL166" i="30"/>
  <c r="DM166" i="30"/>
  <c r="DN166" i="30"/>
  <c r="DO166" i="30"/>
  <c r="DP166" i="30"/>
  <c r="DQ166" i="30"/>
  <c r="DR166" i="30"/>
  <c r="DS166" i="30"/>
  <c r="DT166" i="30"/>
  <c r="M167" i="30"/>
  <c r="N167" i="30"/>
  <c r="O167" i="30"/>
  <c r="P167" i="30"/>
  <c r="Q167" i="30"/>
  <c r="R167" i="30"/>
  <c r="S167" i="30"/>
  <c r="T167" i="30"/>
  <c r="U167" i="30"/>
  <c r="V167" i="30"/>
  <c r="W167" i="30"/>
  <c r="X167" i="30"/>
  <c r="Y167" i="30"/>
  <c r="Z167" i="30"/>
  <c r="AA167" i="30"/>
  <c r="AB167" i="30"/>
  <c r="AC167" i="30"/>
  <c r="AD167" i="30"/>
  <c r="AE167" i="30"/>
  <c r="AF167" i="30"/>
  <c r="AG167" i="30"/>
  <c r="AH167" i="30"/>
  <c r="AI167" i="30"/>
  <c r="AJ167" i="30"/>
  <c r="AK167" i="30"/>
  <c r="AL167" i="30"/>
  <c r="AM167" i="30"/>
  <c r="AN167" i="30"/>
  <c r="AO167" i="30"/>
  <c r="AP167" i="30"/>
  <c r="AQ167" i="30"/>
  <c r="AR167" i="30"/>
  <c r="AS167" i="30"/>
  <c r="AT167" i="30"/>
  <c r="AU167" i="30"/>
  <c r="AV167" i="30"/>
  <c r="AW167" i="30"/>
  <c r="AX167" i="30"/>
  <c r="AY167" i="30"/>
  <c r="AZ167" i="30"/>
  <c r="BA167" i="30"/>
  <c r="BB167" i="30"/>
  <c r="BC167" i="30"/>
  <c r="BD167" i="30"/>
  <c r="BE167" i="30"/>
  <c r="BF167" i="30"/>
  <c r="BG167" i="30"/>
  <c r="BH167" i="30"/>
  <c r="BI167" i="30"/>
  <c r="BJ167" i="30"/>
  <c r="BK167" i="30"/>
  <c r="BL167" i="30"/>
  <c r="BM167" i="30"/>
  <c r="BN167" i="30"/>
  <c r="BO167" i="30"/>
  <c r="BP167" i="30"/>
  <c r="BQ167" i="30"/>
  <c r="BR167" i="30"/>
  <c r="BS167" i="30"/>
  <c r="BT167" i="30"/>
  <c r="BU167" i="30"/>
  <c r="BV167" i="30"/>
  <c r="BW167" i="30"/>
  <c r="BX167" i="30"/>
  <c r="BY167" i="30"/>
  <c r="BZ167" i="30"/>
  <c r="CA167" i="30"/>
  <c r="CB167" i="30"/>
  <c r="CC167" i="30"/>
  <c r="CD167" i="30"/>
  <c r="CE167" i="30"/>
  <c r="CF167" i="30"/>
  <c r="CG167" i="30"/>
  <c r="CH167" i="30"/>
  <c r="CI167" i="30"/>
  <c r="CJ167" i="30"/>
  <c r="CK167" i="30"/>
  <c r="CL167" i="30"/>
  <c r="CM167" i="30"/>
  <c r="CN167" i="30"/>
  <c r="CO167" i="30"/>
  <c r="CP167" i="30"/>
  <c r="CQ167" i="30"/>
  <c r="CR167" i="30"/>
  <c r="CS167" i="30"/>
  <c r="CT167" i="30"/>
  <c r="CU167" i="30"/>
  <c r="CV167" i="30"/>
  <c r="CW167" i="30"/>
  <c r="CX167" i="30"/>
  <c r="CY167" i="30"/>
  <c r="CZ167" i="30"/>
  <c r="DA167" i="30"/>
  <c r="DB167" i="30"/>
  <c r="DC167" i="30"/>
  <c r="DD167" i="30"/>
  <c r="DE167" i="30"/>
  <c r="DF167" i="30"/>
  <c r="DG167" i="30"/>
  <c r="DH167" i="30"/>
  <c r="DI167" i="30"/>
  <c r="DJ167" i="30"/>
  <c r="DK167" i="30"/>
  <c r="DL167" i="30"/>
  <c r="DM167" i="30"/>
  <c r="DN167" i="30"/>
  <c r="DO167" i="30"/>
  <c r="DP167" i="30"/>
  <c r="DQ167" i="30"/>
  <c r="DR167" i="30"/>
  <c r="DS167" i="30"/>
  <c r="DT167" i="30"/>
  <c r="M168" i="30"/>
  <c r="N168" i="30"/>
  <c r="O168" i="30"/>
  <c r="P168" i="30"/>
  <c r="Q168" i="30"/>
  <c r="R168" i="30"/>
  <c r="S168" i="30"/>
  <c r="T168" i="30"/>
  <c r="U168" i="30"/>
  <c r="V168" i="30"/>
  <c r="W168" i="30"/>
  <c r="X168" i="30"/>
  <c r="U21" i="41" s="1"/>
  <c r="Y168" i="30"/>
  <c r="Z168" i="30"/>
  <c r="AA168" i="30"/>
  <c r="AB168" i="30"/>
  <c r="AC168" i="30"/>
  <c r="Z21" i="41" s="1"/>
  <c r="AD168" i="30"/>
  <c r="AE168" i="30"/>
  <c r="AF168" i="30"/>
  <c r="AG168" i="30"/>
  <c r="AH168" i="30"/>
  <c r="AI168" i="30"/>
  <c r="AJ168" i="30"/>
  <c r="AK168" i="30"/>
  <c r="AL168" i="30"/>
  <c r="AM168" i="30"/>
  <c r="AN168" i="30"/>
  <c r="AK21" i="41" s="1"/>
  <c r="AO168" i="30"/>
  <c r="AP168" i="30"/>
  <c r="AQ168" i="30"/>
  <c r="AR168" i="30"/>
  <c r="AS168" i="30"/>
  <c r="AT168" i="30"/>
  <c r="AU168" i="30"/>
  <c r="AV168" i="30"/>
  <c r="AW168" i="30"/>
  <c r="AX168" i="30"/>
  <c r="AY168" i="30"/>
  <c r="AZ168" i="30"/>
  <c r="BA168" i="30"/>
  <c r="BB168" i="30"/>
  <c r="BC168" i="30"/>
  <c r="BD168" i="30"/>
  <c r="BA21" i="41" s="1"/>
  <c r="BE168" i="30"/>
  <c r="BF168" i="30"/>
  <c r="BG168" i="30"/>
  <c r="BH168" i="30"/>
  <c r="BI168" i="30"/>
  <c r="BJ168" i="30"/>
  <c r="BK168" i="30"/>
  <c r="BL168" i="30"/>
  <c r="BM168" i="30"/>
  <c r="BN168" i="30"/>
  <c r="BO168" i="30"/>
  <c r="BP168" i="30"/>
  <c r="BQ168" i="30"/>
  <c r="BR168" i="30"/>
  <c r="BS168" i="30"/>
  <c r="BT168" i="30"/>
  <c r="BU168" i="30"/>
  <c r="BV168" i="30"/>
  <c r="BW168" i="30"/>
  <c r="BX168" i="30"/>
  <c r="BY168" i="30"/>
  <c r="BV21" i="41" s="1"/>
  <c r="BZ168" i="30"/>
  <c r="CA168" i="30"/>
  <c r="CB168" i="30"/>
  <c r="CC168" i="30"/>
  <c r="CD168" i="30"/>
  <c r="CE168" i="30"/>
  <c r="CF168" i="30"/>
  <c r="CG168" i="30"/>
  <c r="CH168" i="30"/>
  <c r="CI168" i="30"/>
  <c r="CJ168" i="30"/>
  <c r="CG21" i="41" s="1"/>
  <c r="CK168" i="30"/>
  <c r="CL168" i="30"/>
  <c r="CM168" i="30"/>
  <c r="CN168" i="30"/>
  <c r="CO168" i="30"/>
  <c r="CP168" i="30"/>
  <c r="CQ168" i="30"/>
  <c r="CR168" i="30"/>
  <c r="CS168" i="30"/>
  <c r="CT168" i="30"/>
  <c r="CU168" i="30"/>
  <c r="CV168" i="30"/>
  <c r="CW168" i="30"/>
  <c r="CX168" i="30"/>
  <c r="CY168" i="30"/>
  <c r="CZ168" i="30"/>
  <c r="DA168" i="30"/>
  <c r="DB168" i="30"/>
  <c r="DC168" i="30"/>
  <c r="DD168" i="30"/>
  <c r="DE168" i="30"/>
  <c r="DF168" i="30"/>
  <c r="DG168" i="30"/>
  <c r="DH168" i="30"/>
  <c r="DI168" i="30"/>
  <c r="DJ168" i="30"/>
  <c r="DK168" i="30"/>
  <c r="DL168" i="30"/>
  <c r="DM168" i="30"/>
  <c r="DN168" i="30"/>
  <c r="DO168" i="30"/>
  <c r="DP168" i="30"/>
  <c r="DQ168" i="30"/>
  <c r="DR168" i="30"/>
  <c r="DS168" i="30"/>
  <c r="DT168" i="30"/>
  <c r="M169" i="30"/>
  <c r="N169" i="30"/>
  <c r="O169" i="30"/>
  <c r="P169" i="30"/>
  <c r="Q169" i="30"/>
  <c r="R169" i="30"/>
  <c r="S169" i="30"/>
  <c r="T169" i="30"/>
  <c r="U169" i="30"/>
  <c r="V169" i="30"/>
  <c r="W169" i="30"/>
  <c r="X169" i="30"/>
  <c r="Y169" i="30"/>
  <c r="Z169" i="30"/>
  <c r="AA169" i="30"/>
  <c r="AB169" i="30"/>
  <c r="AC169" i="30"/>
  <c r="AD169" i="30"/>
  <c r="AE169" i="30"/>
  <c r="AF169" i="30"/>
  <c r="AG169" i="30"/>
  <c r="AH169" i="30"/>
  <c r="AI169" i="30"/>
  <c r="AJ169" i="30"/>
  <c r="AK169" i="30"/>
  <c r="AL169" i="30"/>
  <c r="AM169" i="30"/>
  <c r="AN169" i="30"/>
  <c r="AO169" i="30"/>
  <c r="AP169" i="30"/>
  <c r="AQ169" i="30"/>
  <c r="AR169" i="30"/>
  <c r="AS169" i="30"/>
  <c r="AT169" i="30"/>
  <c r="AU169" i="30"/>
  <c r="AV169" i="30"/>
  <c r="AW169" i="30"/>
  <c r="AX169" i="30"/>
  <c r="AY169" i="30"/>
  <c r="AZ169" i="30"/>
  <c r="BA169" i="30"/>
  <c r="BB169" i="30"/>
  <c r="BC169" i="30"/>
  <c r="BD169" i="30"/>
  <c r="BE169" i="30"/>
  <c r="BF169" i="30"/>
  <c r="BG169" i="30"/>
  <c r="BH169" i="30"/>
  <c r="BI169" i="30"/>
  <c r="BJ169" i="30"/>
  <c r="BK169" i="30"/>
  <c r="BL169" i="30"/>
  <c r="BM169" i="30"/>
  <c r="BN169" i="30"/>
  <c r="BO169" i="30"/>
  <c r="BP169" i="30"/>
  <c r="BQ169" i="30"/>
  <c r="BR169" i="30"/>
  <c r="BS169" i="30"/>
  <c r="BT169" i="30"/>
  <c r="BU169" i="30"/>
  <c r="BV169" i="30"/>
  <c r="BW169" i="30"/>
  <c r="BX169" i="30"/>
  <c r="BY169" i="30"/>
  <c r="BZ169" i="30"/>
  <c r="CA169" i="30"/>
  <c r="CB169" i="30"/>
  <c r="CC169" i="30"/>
  <c r="CD169" i="30"/>
  <c r="CE169" i="30"/>
  <c r="CF169" i="30"/>
  <c r="CG169" i="30"/>
  <c r="CH169" i="30"/>
  <c r="CI169" i="30"/>
  <c r="CJ169" i="30"/>
  <c r="CK169" i="30"/>
  <c r="CL169" i="30"/>
  <c r="CM169" i="30"/>
  <c r="CN169" i="30"/>
  <c r="CO169" i="30"/>
  <c r="CP169" i="30"/>
  <c r="CQ169" i="30"/>
  <c r="CR169" i="30"/>
  <c r="CS169" i="30"/>
  <c r="CT169" i="30"/>
  <c r="CU169" i="30"/>
  <c r="CV169" i="30"/>
  <c r="CW169" i="30"/>
  <c r="CX169" i="30"/>
  <c r="CY169" i="30"/>
  <c r="CZ169" i="30"/>
  <c r="DA169" i="30"/>
  <c r="DB169" i="30"/>
  <c r="DC169" i="30"/>
  <c r="DD169" i="30"/>
  <c r="DE169" i="30"/>
  <c r="DF169" i="30"/>
  <c r="DG169" i="30"/>
  <c r="DH169" i="30"/>
  <c r="DI169" i="30"/>
  <c r="DJ169" i="30"/>
  <c r="DK169" i="30"/>
  <c r="DL169" i="30"/>
  <c r="DM169" i="30"/>
  <c r="DN169" i="30"/>
  <c r="DO169" i="30"/>
  <c r="DP169" i="30"/>
  <c r="DQ169" i="30"/>
  <c r="DR169" i="30"/>
  <c r="DS169" i="30"/>
  <c r="DT169" i="30"/>
  <c r="M170" i="30"/>
  <c r="N170" i="30"/>
  <c r="O170" i="30"/>
  <c r="P170" i="30"/>
  <c r="Q170" i="30"/>
  <c r="R170" i="30"/>
  <c r="S170" i="30"/>
  <c r="T170" i="30"/>
  <c r="U170" i="30"/>
  <c r="V170" i="30"/>
  <c r="W170" i="30"/>
  <c r="X170" i="30"/>
  <c r="Y170" i="30"/>
  <c r="Z170" i="30"/>
  <c r="AA170" i="30"/>
  <c r="AB170" i="30"/>
  <c r="AC170" i="30"/>
  <c r="AD170" i="30"/>
  <c r="AE170" i="30"/>
  <c r="AF170" i="30"/>
  <c r="AG170" i="30"/>
  <c r="AH170" i="30"/>
  <c r="AI170" i="30"/>
  <c r="AJ170" i="30"/>
  <c r="AK170" i="30"/>
  <c r="AL170" i="30"/>
  <c r="AM170" i="30"/>
  <c r="AN170" i="30"/>
  <c r="AO170" i="30"/>
  <c r="AP170" i="30"/>
  <c r="AQ170" i="30"/>
  <c r="AR170" i="30"/>
  <c r="AS170" i="30"/>
  <c r="AT170" i="30"/>
  <c r="AU170" i="30"/>
  <c r="AV170" i="30"/>
  <c r="AW170" i="30"/>
  <c r="AX170" i="30"/>
  <c r="AY170" i="30"/>
  <c r="AZ170" i="30"/>
  <c r="BA170" i="30"/>
  <c r="BB170" i="30"/>
  <c r="BC170" i="30"/>
  <c r="BD170" i="30"/>
  <c r="BE170" i="30"/>
  <c r="BF170" i="30"/>
  <c r="BG170" i="30"/>
  <c r="BH170" i="30"/>
  <c r="BI170" i="30"/>
  <c r="BJ170" i="30"/>
  <c r="BK170" i="30"/>
  <c r="BL170" i="30"/>
  <c r="BM170" i="30"/>
  <c r="BN170" i="30"/>
  <c r="BO170" i="30"/>
  <c r="BP170" i="30"/>
  <c r="BQ170" i="30"/>
  <c r="BR170" i="30"/>
  <c r="BS170" i="30"/>
  <c r="BT170" i="30"/>
  <c r="BU170" i="30"/>
  <c r="BV170" i="30"/>
  <c r="BW170" i="30"/>
  <c r="BX170" i="30"/>
  <c r="BY170" i="30"/>
  <c r="BZ170" i="30"/>
  <c r="CA170" i="30"/>
  <c r="CB170" i="30"/>
  <c r="CC170" i="30"/>
  <c r="CD170" i="30"/>
  <c r="CE170" i="30"/>
  <c r="CF170" i="30"/>
  <c r="CG170" i="30"/>
  <c r="CH170" i="30"/>
  <c r="CI170" i="30"/>
  <c r="CJ170" i="30"/>
  <c r="CK170" i="30"/>
  <c r="CL170" i="30"/>
  <c r="CM170" i="30"/>
  <c r="CN170" i="30"/>
  <c r="CO170" i="30"/>
  <c r="CP170" i="30"/>
  <c r="CQ170" i="30"/>
  <c r="CR170" i="30"/>
  <c r="CS170" i="30"/>
  <c r="CT170" i="30"/>
  <c r="CU170" i="30"/>
  <c r="CV170" i="30"/>
  <c r="CW170" i="30"/>
  <c r="CX170" i="30"/>
  <c r="CY170" i="30"/>
  <c r="CZ170" i="30"/>
  <c r="DA170" i="30"/>
  <c r="DB170" i="30"/>
  <c r="DC170" i="30"/>
  <c r="DD170" i="30"/>
  <c r="DE170" i="30"/>
  <c r="DF170" i="30"/>
  <c r="DG170" i="30"/>
  <c r="DH170" i="30"/>
  <c r="DI170" i="30"/>
  <c r="DJ170" i="30"/>
  <c r="DK170" i="30"/>
  <c r="DL170" i="30"/>
  <c r="DM170" i="30"/>
  <c r="DN170" i="30"/>
  <c r="DO170" i="30"/>
  <c r="DP170" i="30"/>
  <c r="DQ170" i="30"/>
  <c r="DR170" i="30"/>
  <c r="DS170" i="30"/>
  <c r="DT170" i="30"/>
  <c r="M171" i="30"/>
  <c r="N171" i="30"/>
  <c r="O171" i="30"/>
  <c r="P171" i="30"/>
  <c r="Q171" i="30"/>
  <c r="R171" i="30"/>
  <c r="S171" i="30"/>
  <c r="T171" i="30"/>
  <c r="U171" i="30"/>
  <c r="V171" i="30"/>
  <c r="W171" i="30"/>
  <c r="X171" i="30"/>
  <c r="Y171" i="30"/>
  <c r="Z171" i="30"/>
  <c r="AA171" i="30"/>
  <c r="AB171" i="30"/>
  <c r="AC171" i="30"/>
  <c r="AD171" i="30"/>
  <c r="AE171" i="30"/>
  <c r="AF171" i="30"/>
  <c r="AG171" i="30"/>
  <c r="AH171" i="30"/>
  <c r="AI171" i="30"/>
  <c r="AJ171" i="30"/>
  <c r="AK171" i="30"/>
  <c r="AL171" i="30"/>
  <c r="AM171" i="30"/>
  <c r="AN171" i="30"/>
  <c r="AO171" i="30"/>
  <c r="AP171" i="30"/>
  <c r="AQ171" i="30"/>
  <c r="AR171" i="30"/>
  <c r="AS171" i="30"/>
  <c r="AT171" i="30"/>
  <c r="AU171" i="30"/>
  <c r="AV171" i="30"/>
  <c r="AW171" i="30"/>
  <c r="AX171" i="30"/>
  <c r="AY171" i="30"/>
  <c r="AZ171" i="30"/>
  <c r="BA171" i="30"/>
  <c r="BB171" i="30"/>
  <c r="BC171" i="30"/>
  <c r="BD171" i="30"/>
  <c r="BE171" i="30"/>
  <c r="BF171" i="30"/>
  <c r="BG171" i="30"/>
  <c r="BH171" i="30"/>
  <c r="BI171" i="30"/>
  <c r="BJ171" i="30"/>
  <c r="BK171" i="30"/>
  <c r="BL171" i="30"/>
  <c r="BM171" i="30"/>
  <c r="BN171" i="30"/>
  <c r="BO171" i="30"/>
  <c r="BP171" i="30"/>
  <c r="BQ171" i="30"/>
  <c r="BR171" i="30"/>
  <c r="BS171" i="30"/>
  <c r="BT171" i="30"/>
  <c r="BU171" i="30"/>
  <c r="BV171" i="30"/>
  <c r="BW171" i="30"/>
  <c r="BX171" i="30"/>
  <c r="BY171" i="30"/>
  <c r="BZ171" i="30"/>
  <c r="CA171" i="30"/>
  <c r="CB171" i="30"/>
  <c r="CC171" i="30"/>
  <c r="CD171" i="30"/>
  <c r="CE171" i="30"/>
  <c r="CF171" i="30"/>
  <c r="CG171" i="30"/>
  <c r="CH171" i="30"/>
  <c r="CI171" i="30"/>
  <c r="CJ171" i="30"/>
  <c r="CK171" i="30"/>
  <c r="CL171" i="30"/>
  <c r="CM171" i="30"/>
  <c r="CN171" i="30"/>
  <c r="CO171" i="30"/>
  <c r="CP171" i="30"/>
  <c r="CQ171" i="30"/>
  <c r="CR171" i="30"/>
  <c r="CS171" i="30"/>
  <c r="CT171" i="30"/>
  <c r="CU171" i="30"/>
  <c r="CV171" i="30"/>
  <c r="CW171" i="30"/>
  <c r="CX171" i="30"/>
  <c r="CY171" i="30"/>
  <c r="CZ171" i="30"/>
  <c r="DA171" i="30"/>
  <c r="DB171" i="30"/>
  <c r="DC171" i="30"/>
  <c r="DD171" i="30"/>
  <c r="DE171" i="30"/>
  <c r="DF171" i="30"/>
  <c r="DG171" i="30"/>
  <c r="DH171" i="30"/>
  <c r="DI171" i="30"/>
  <c r="DJ171" i="30"/>
  <c r="DK171" i="30"/>
  <c r="DL171" i="30"/>
  <c r="DM171" i="30"/>
  <c r="DN171" i="30"/>
  <c r="DO171" i="30"/>
  <c r="DP171" i="30"/>
  <c r="DQ171" i="30"/>
  <c r="DR171" i="30"/>
  <c r="DS171" i="30"/>
  <c r="DT171" i="30"/>
  <c r="M172" i="30"/>
  <c r="N172" i="30"/>
  <c r="O172" i="30"/>
  <c r="P172" i="30"/>
  <c r="Q172" i="30"/>
  <c r="R172" i="30"/>
  <c r="S172" i="30"/>
  <c r="T172" i="30"/>
  <c r="U172" i="30"/>
  <c r="V172" i="30"/>
  <c r="W172" i="30"/>
  <c r="X172" i="30"/>
  <c r="Y172" i="30"/>
  <c r="Z172" i="30"/>
  <c r="AA172" i="30"/>
  <c r="AB172" i="30"/>
  <c r="AC172" i="30"/>
  <c r="AD172" i="30"/>
  <c r="AE172" i="30"/>
  <c r="AF172" i="30"/>
  <c r="AG172" i="30"/>
  <c r="AH172" i="30"/>
  <c r="AI172" i="30"/>
  <c r="AJ172" i="30"/>
  <c r="AK172" i="30"/>
  <c r="AL172" i="30"/>
  <c r="AM172" i="30"/>
  <c r="AN172" i="30"/>
  <c r="AO172" i="30"/>
  <c r="AP172" i="30"/>
  <c r="AQ172" i="30"/>
  <c r="AR172" i="30"/>
  <c r="AS172" i="30"/>
  <c r="AT172" i="30"/>
  <c r="AU172" i="30"/>
  <c r="AV172" i="30"/>
  <c r="AW172" i="30"/>
  <c r="AX172" i="30"/>
  <c r="AY172" i="30"/>
  <c r="AZ172" i="30"/>
  <c r="BA172" i="30"/>
  <c r="BB172" i="30"/>
  <c r="BC172" i="30"/>
  <c r="BD172" i="30"/>
  <c r="BE172" i="30"/>
  <c r="BF172" i="30"/>
  <c r="BG172" i="30"/>
  <c r="BH172" i="30"/>
  <c r="BI172" i="30"/>
  <c r="BJ172" i="30"/>
  <c r="BK172" i="30"/>
  <c r="BL172" i="30"/>
  <c r="BM172" i="30"/>
  <c r="BN172" i="30"/>
  <c r="BO172" i="30"/>
  <c r="BP172" i="30"/>
  <c r="BQ172" i="30"/>
  <c r="BR172" i="30"/>
  <c r="BS172" i="30"/>
  <c r="BT172" i="30"/>
  <c r="BU172" i="30"/>
  <c r="BV172" i="30"/>
  <c r="BW172" i="30"/>
  <c r="BX172" i="30"/>
  <c r="BY172" i="30"/>
  <c r="BZ172" i="30"/>
  <c r="CA172" i="30"/>
  <c r="CB172" i="30"/>
  <c r="CC172" i="30"/>
  <c r="CD172" i="30"/>
  <c r="CE172" i="30"/>
  <c r="CF172" i="30"/>
  <c r="CG172" i="30"/>
  <c r="CH172" i="30"/>
  <c r="CI172" i="30"/>
  <c r="CJ172" i="30"/>
  <c r="CK172" i="30"/>
  <c r="CL172" i="30"/>
  <c r="CM172" i="30"/>
  <c r="CN172" i="30"/>
  <c r="CO172" i="30"/>
  <c r="CP172" i="30"/>
  <c r="CQ172" i="30"/>
  <c r="CR172" i="30"/>
  <c r="CS172" i="30"/>
  <c r="CT172" i="30"/>
  <c r="CU172" i="30"/>
  <c r="CV172" i="30"/>
  <c r="CW172" i="30"/>
  <c r="CX172" i="30"/>
  <c r="CY172" i="30"/>
  <c r="CZ172" i="30"/>
  <c r="DA172" i="30"/>
  <c r="DB172" i="30"/>
  <c r="DC172" i="30"/>
  <c r="DD172" i="30"/>
  <c r="DE172" i="30"/>
  <c r="DF172" i="30"/>
  <c r="DG172" i="30"/>
  <c r="DH172" i="30"/>
  <c r="DI172" i="30"/>
  <c r="DJ172" i="30"/>
  <c r="DK172" i="30"/>
  <c r="DL172" i="30"/>
  <c r="DM172" i="30"/>
  <c r="DN172" i="30"/>
  <c r="DO172" i="30"/>
  <c r="DP172" i="30"/>
  <c r="DQ172" i="30"/>
  <c r="DR172" i="30"/>
  <c r="DS172" i="30"/>
  <c r="DT172" i="30"/>
  <c r="M173" i="30"/>
  <c r="N173" i="30"/>
  <c r="O173" i="30"/>
  <c r="P173" i="30"/>
  <c r="Q173" i="30"/>
  <c r="R173" i="30"/>
  <c r="S173" i="30"/>
  <c r="T173" i="30"/>
  <c r="U173" i="30"/>
  <c r="V173" i="30"/>
  <c r="W173" i="30"/>
  <c r="X173" i="30"/>
  <c r="Y173" i="30"/>
  <c r="Z173" i="30"/>
  <c r="AA173" i="30"/>
  <c r="AB173" i="30"/>
  <c r="AC173" i="30"/>
  <c r="AD173" i="30"/>
  <c r="AE173" i="30"/>
  <c r="AF173" i="30"/>
  <c r="AG173" i="30"/>
  <c r="AH173" i="30"/>
  <c r="AI173" i="30"/>
  <c r="AJ173" i="30"/>
  <c r="AK173" i="30"/>
  <c r="AL173" i="30"/>
  <c r="AM173" i="30"/>
  <c r="AN173" i="30"/>
  <c r="AO173" i="30"/>
  <c r="AP173" i="30"/>
  <c r="AQ173" i="30"/>
  <c r="AR173" i="30"/>
  <c r="AS173" i="30"/>
  <c r="AT173" i="30"/>
  <c r="AU173" i="30"/>
  <c r="AV173" i="30"/>
  <c r="AW173" i="30"/>
  <c r="AX173" i="30"/>
  <c r="AY173" i="30"/>
  <c r="AZ173" i="30"/>
  <c r="BA173" i="30"/>
  <c r="BB173" i="30"/>
  <c r="BC173" i="30"/>
  <c r="BD173" i="30"/>
  <c r="BE173" i="30"/>
  <c r="BF173" i="30"/>
  <c r="BG173" i="30"/>
  <c r="BH173" i="30"/>
  <c r="BI173" i="30"/>
  <c r="BJ173" i="30"/>
  <c r="BK173" i="30"/>
  <c r="BL173" i="30"/>
  <c r="BM173" i="30"/>
  <c r="BN173" i="30"/>
  <c r="BO173" i="30"/>
  <c r="BP173" i="30"/>
  <c r="BQ173" i="30"/>
  <c r="BR173" i="30"/>
  <c r="BS173" i="30"/>
  <c r="BT173" i="30"/>
  <c r="BU173" i="30"/>
  <c r="BV173" i="30"/>
  <c r="BW173" i="30"/>
  <c r="BX173" i="30"/>
  <c r="BY173" i="30"/>
  <c r="BZ173" i="30"/>
  <c r="CA173" i="30"/>
  <c r="CB173" i="30"/>
  <c r="CC173" i="30"/>
  <c r="CD173" i="30"/>
  <c r="CE173" i="30"/>
  <c r="CF173" i="30"/>
  <c r="CG173" i="30"/>
  <c r="CH173" i="30"/>
  <c r="CI173" i="30"/>
  <c r="CJ173" i="30"/>
  <c r="CK173" i="30"/>
  <c r="CL173" i="30"/>
  <c r="CM173" i="30"/>
  <c r="CN173" i="30"/>
  <c r="CO173" i="30"/>
  <c r="CP173" i="30"/>
  <c r="CQ173" i="30"/>
  <c r="CR173" i="30"/>
  <c r="CS173" i="30"/>
  <c r="CT173" i="30"/>
  <c r="CU173" i="30"/>
  <c r="CV173" i="30"/>
  <c r="CW173" i="30"/>
  <c r="CX173" i="30"/>
  <c r="CY173" i="30"/>
  <c r="CZ173" i="30"/>
  <c r="DA173" i="30"/>
  <c r="DB173" i="30"/>
  <c r="DC173" i="30"/>
  <c r="DD173" i="30"/>
  <c r="DE173" i="30"/>
  <c r="DF173" i="30"/>
  <c r="DG173" i="30"/>
  <c r="DH173" i="30"/>
  <c r="DI173" i="30"/>
  <c r="DJ173" i="30"/>
  <c r="DK173" i="30"/>
  <c r="DL173" i="30"/>
  <c r="DM173" i="30"/>
  <c r="DN173" i="30"/>
  <c r="DO173" i="30"/>
  <c r="DP173" i="30"/>
  <c r="DQ173" i="30"/>
  <c r="DR173" i="30"/>
  <c r="DS173" i="30"/>
  <c r="DT173" i="30"/>
  <c r="M174" i="30"/>
  <c r="N174" i="30"/>
  <c r="O174" i="30"/>
  <c r="P174" i="30"/>
  <c r="Q174" i="30"/>
  <c r="R174" i="30"/>
  <c r="S174" i="30"/>
  <c r="T174" i="30"/>
  <c r="U174" i="30"/>
  <c r="V174" i="30"/>
  <c r="W174" i="30"/>
  <c r="X174" i="30"/>
  <c r="Y174" i="30"/>
  <c r="Z174" i="30"/>
  <c r="AA174" i="30"/>
  <c r="AB174" i="30"/>
  <c r="AC174" i="30"/>
  <c r="AD174" i="30"/>
  <c r="AE174" i="30"/>
  <c r="AF174" i="30"/>
  <c r="AG174" i="30"/>
  <c r="AH174" i="30"/>
  <c r="AI174" i="30"/>
  <c r="AJ174" i="30"/>
  <c r="AK174" i="30"/>
  <c r="AL174" i="30"/>
  <c r="AM174" i="30"/>
  <c r="AN174" i="30"/>
  <c r="AO174" i="30"/>
  <c r="AP174" i="30"/>
  <c r="AQ174" i="30"/>
  <c r="AR174" i="30"/>
  <c r="AS174" i="30"/>
  <c r="AT174" i="30"/>
  <c r="AU174" i="30"/>
  <c r="AV174" i="30"/>
  <c r="AW174" i="30"/>
  <c r="AX174" i="30"/>
  <c r="AY174" i="30"/>
  <c r="AZ174" i="30"/>
  <c r="BA174" i="30"/>
  <c r="BB174" i="30"/>
  <c r="BC174" i="30"/>
  <c r="BD174" i="30"/>
  <c r="BE174" i="30"/>
  <c r="BF174" i="30"/>
  <c r="BG174" i="30"/>
  <c r="BH174" i="30"/>
  <c r="BI174" i="30"/>
  <c r="BJ174" i="30"/>
  <c r="BK174" i="30"/>
  <c r="BL174" i="30"/>
  <c r="BM174" i="30"/>
  <c r="BN174" i="30"/>
  <c r="BO174" i="30"/>
  <c r="BP174" i="30"/>
  <c r="BQ174" i="30"/>
  <c r="BR174" i="30"/>
  <c r="BS174" i="30"/>
  <c r="BT174" i="30"/>
  <c r="BU174" i="30"/>
  <c r="BV174" i="30"/>
  <c r="BW174" i="30"/>
  <c r="BX174" i="30"/>
  <c r="BY174" i="30"/>
  <c r="BZ174" i="30"/>
  <c r="CA174" i="30"/>
  <c r="CB174" i="30"/>
  <c r="CC174" i="30"/>
  <c r="CD174" i="30"/>
  <c r="CE174" i="30"/>
  <c r="CF174" i="30"/>
  <c r="CG174" i="30"/>
  <c r="CH174" i="30"/>
  <c r="CI174" i="30"/>
  <c r="CJ174" i="30"/>
  <c r="CK174" i="30"/>
  <c r="CL174" i="30"/>
  <c r="CM174" i="30"/>
  <c r="CN174" i="30"/>
  <c r="CO174" i="30"/>
  <c r="CP174" i="30"/>
  <c r="CQ174" i="30"/>
  <c r="CR174" i="30"/>
  <c r="CS174" i="30"/>
  <c r="CT174" i="30"/>
  <c r="CU174" i="30"/>
  <c r="CV174" i="30"/>
  <c r="CW174" i="30"/>
  <c r="CX174" i="30"/>
  <c r="CY174" i="30"/>
  <c r="CZ174" i="30"/>
  <c r="DA174" i="30"/>
  <c r="DB174" i="30"/>
  <c r="DC174" i="30"/>
  <c r="DD174" i="30"/>
  <c r="DE174" i="30"/>
  <c r="DF174" i="30"/>
  <c r="DG174" i="30"/>
  <c r="DH174" i="30"/>
  <c r="DI174" i="30"/>
  <c r="DJ174" i="30"/>
  <c r="DK174" i="30"/>
  <c r="DL174" i="30"/>
  <c r="DM174" i="30"/>
  <c r="DN174" i="30"/>
  <c r="DO174" i="30"/>
  <c r="DP174" i="30"/>
  <c r="DQ174" i="30"/>
  <c r="DR174" i="30"/>
  <c r="DS174" i="30"/>
  <c r="DT174" i="30"/>
  <c r="M175" i="30"/>
  <c r="N175" i="30"/>
  <c r="O175" i="30"/>
  <c r="P175" i="30"/>
  <c r="Q175" i="30"/>
  <c r="R175" i="30"/>
  <c r="S175" i="30"/>
  <c r="T175" i="30"/>
  <c r="U175" i="30"/>
  <c r="V175" i="30"/>
  <c r="W175" i="30"/>
  <c r="X175" i="30"/>
  <c r="Y175" i="30"/>
  <c r="Z175" i="30"/>
  <c r="AA175" i="30"/>
  <c r="AB175" i="30"/>
  <c r="AC175" i="30"/>
  <c r="AD175" i="30"/>
  <c r="AE175" i="30"/>
  <c r="AF175" i="30"/>
  <c r="AG175" i="30"/>
  <c r="AH175" i="30"/>
  <c r="AI175" i="30"/>
  <c r="AJ175" i="30"/>
  <c r="AK175" i="30"/>
  <c r="AL175" i="30"/>
  <c r="AM175" i="30"/>
  <c r="AN175" i="30"/>
  <c r="AO175" i="30"/>
  <c r="AP175" i="30"/>
  <c r="AQ175" i="30"/>
  <c r="AR175" i="30"/>
  <c r="AS175" i="30"/>
  <c r="AT175" i="30"/>
  <c r="AU175" i="30"/>
  <c r="AV175" i="30"/>
  <c r="AW175" i="30"/>
  <c r="AX175" i="30"/>
  <c r="AY175" i="30"/>
  <c r="AZ175" i="30"/>
  <c r="BA175" i="30"/>
  <c r="BB175" i="30"/>
  <c r="BC175" i="30"/>
  <c r="BD175" i="30"/>
  <c r="BE175" i="30"/>
  <c r="BF175" i="30"/>
  <c r="BG175" i="30"/>
  <c r="BH175" i="30"/>
  <c r="BI175" i="30"/>
  <c r="BJ175" i="30"/>
  <c r="BK175" i="30"/>
  <c r="BL175" i="30"/>
  <c r="BM175" i="30"/>
  <c r="BN175" i="30"/>
  <c r="BO175" i="30"/>
  <c r="BP175" i="30"/>
  <c r="BQ175" i="30"/>
  <c r="BR175" i="30"/>
  <c r="BS175" i="30"/>
  <c r="BT175" i="30"/>
  <c r="BU175" i="30"/>
  <c r="BV175" i="30"/>
  <c r="BW175" i="30"/>
  <c r="BX175" i="30"/>
  <c r="BY175" i="30"/>
  <c r="BZ175" i="30"/>
  <c r="CA175" i="30"/>
  <c r="CB175" i="30"/>
  <c r="CC175" i="30"/>
  <c r="CD175" i="30"/>
  <c r="CE175" i="30"/>
  <c r="CF175" i="30"/>
  <c r="CG175" i="30"/>
  <c r="CH175" i="30"/>
  <c r="CI175" i="30"/>
  <c r="CJ175" i="30"/>
  <c r="CK175" i="30"/>
  <c r="CL175" i="30"/>
  <c r="CM175" i="30"/>
  <c r="CN175" i="30"/>
  <c r="CO175" i="30"/>
  <c r="CP175" i="30"/>
  <c r="CQ175" i="30"/>
  <c r="CR175" i="30"/>
  <c r="CS175" i="30"/>
  <c r="CT175" i="30"/>
  <c r="CU175" i="30"/>
  <c r="CV175" i="30"/>
  <c r="CW175" i="30"/>
  <c r="CX175" i="30"/>
  <c r="CY175" i="30"/>
  <c r="CZ175" i="30"/>
  <c r="DA175" i="30"/>
  <c r="DB175" i="30"/>
  <c r="DC175" i="30"/>
  <c r="DD175" i="30"/>
  <c r="DE175" i="30"/>
  <c r="DF175" i="30"/>
  <c r="DG175" i="30"/>
  <c r="DH175" i="30"/>
  <c r="DI175" i="30"/>
  <c r="DJ175" i="30"/>
  <c r="DK175" i="30"/>
  <c r="DL175" i="30"/>
  <c r="DM175" i="30"/>
  <c r="DN175" i="30"/>
  <c r="DO175" i="30"/>
  <c r="DP175" i="30"/>
  <c r="DQ175" i="30"/>
  <c r="DR175" i="30"/>
  <c r="DS175" i="30"/>
  <c r="DT175" i="30"/>
  <c r="M176" i="30"/>
  <c r="N176" i="30"/>
  <c r="O176" i="30"/>
  <c r="P176" i="30"/>
  <c r="Q176" i="30"/>
  <c r="R176" i="30"/>
  <c r="S176" i="30"/>
  <c r="T176" i="30"/>
  <c r="U176" i="30"/>
  <c r="V176" i="30"/>
  <c r="W176" i="30"/>
  <c r="X176" i="30"/>
  <c r="Y176" i="30"/>
  <c r="Z176" i="30"/>
  <c r="AA176" i="30"/>
  <c r="AB176" i="30"/>
  <c r="AC176" i="30"/>
  <c r="AD176" i="30"/>
  <c r="AE176" i="30"/>
  <c r="AF176" i="30"/>
  <c r="AG176" i="30"/>
  <c r="AH176" i="30"/>
  <c r="AI176" i="30"/>
  <c r="AJ176" i="30"/>
  <c r="AK176" i="30"/>
  <c r="AL176" i="30"/>
  <c r="AM176" i="30"/>
  <c r="AN176" i="30"/>
  <c r="AO176" i="30"/>
  <c r="AP176" i="30"/>
  <c r="AQ176" i="30"/>
  <c r="AR176" i="30"/>
  <c r="AS176" i="30"/>
  <c r="AT176" i="30"/>
  <c r="AU176" i="30"/>
  <c r="AV176" i="30"/>
  <c r="AW176" i="30"/>
  <c r="AX176" i="30"/>
  <c r="AY176" i="30"/>
  <c r="AZ176" i="30"/>
  <c r="BA176" i="30"/>
  <c r="BB176" i="30"/>
  <c r="BC176" i="30"/>
  <c r="BD176" i="30"/>
  <c r="BE176" i="30"/>
  <c r="BF176" i="30"/>
  <c r="BG176" i="30"/>
  <c r="BH176" i="30"/>
  <c r="BI176" i="30"/>
  <c r="BJ176" i="30"/>
  <c r="BK176" i="30"/>
  <c r="BL176" i="30"/>
  <c r="BM176" i="30"/>
  <c r="BN176" i="30"/>
  <c r="BO176" i="30"/>
  <c r="BP176" i="30"/>
  <c r="BQ176" i="30"/>
  <c r="BR176" i="30"/>
  <c r="BS176" i="30"/>
  <c r="BT176" i="30"/>
  <c r="BU176" i="30"/>
  <c r="BV176" i="30"/>
  <c r="BW176" i="30"/>
  <c r="BX176" i="30"/>
  <c r="BY176" i="30"/>
  <c r="BZ176" i="30"/>
  <c r="CA176" i="30"/>
  <c r="CB176" i="30"/>
  <c r="CC176" i="30"/>
  <c r="CD176" i="30"/>
  <c r="CE176" i="30"/>
  <c r="CF176" i="30"/>
  <c r="CG176" i="30"/>
  <c r="CH176" i="30"/>
  <c r="CI176" i="30"/>
  <c r="CJ176" i="30"/>
  <c r="CK176" i="30"/>
  <c r="CL176" i="30"/>
  <c r="CM176" i="30"/>
  <c r="CN176" i="30"/>
  <c r="CO176" i="30"/>
  <c r="CP176" i="30"/>
  <c r="CQ176" i="30"/>
  <c r="CR176" i="30"/>
  <c r="CS176" i="30"/>
  <c r="CT176" i="30"/>
  <c r="CU176" i="30"/>
  <c r="CV176" i="30"/>
  <c r="CW176" i="30"/>
  <c r="CX176" i="30"/>
  <c r="CY176" i="30"/>
  <c r="CZ176" i="30"/>
  <c r="DA176" i="30"/>
  <c r="DB176" i="30"/>
  <c r="DC176" i="30"/>
  <c r="DD176" i="30"/>
  <c r="DE176" i="30"/>
  <c r="DF176" i="30"/>
  <c r="DG176" i="30"/>
  <c r="DH176" i="30"/>
  <c r="DI176" i="30"/>
  <c r="DJ176" i="30"/>
  <c r="DK176" i="30"/>
  <c r="DL176" i="30"/>
  <c r="DM176" i="30"/>
  <c r="DN176" i="30"/>
  <c r="DO176" i="30"/>
  <c r="DP176" i="30"/>
  <c r="DQ176" i="30"/>
  <c r="DR176" i="30"/>
  <c r="DS176" i="30"/>
  <c r="DT176" i="30"/>
  <c r="M177" i="30"/>
  <c r="N177" i="30"/>
  <c r="O177" i="30"/>
  <c r="P177" i="30"/>
  <c r="Q177" i="30"/>
  <c r="R177" i="30"/>
  <c r="S177" i="30"/>
  <c r="T177" i="30"/>
  <c r="U177" i="30"/>
  <c r="V177" i="30"/>
  <c r="W177" i="30"/>
  <c r="X177" i="30"/>
  <c r="Y177" i="30"/>
  <c r="Z177" i="30"/>
  <c r="AA177" i="30"/>
  <c r="AB177" i="30"/>
  <c r="AC177" i="30"/>
  <c r="AD177" i="30"/>
  <c r="AE177" i="30"/>
  <c r="AF177" i="30"/>
  <c r="AG177" i="30"/>
  <c r="AH177" i="30"/>
  <c r="AI177" i="30"/>
  <c r="AJ177" i="30"/>
  <c r="AK177" i="30"/>
  <c r="AL177" i="30"/>
  <c r="AM177" i="30"/>
  <c r="AN177" i="30"/>
  <c r="AO177" i="30"/>
  <c r="AP177" i="30"/>
  <c r="AQ177" i="30"/>
  <c r="AR177" i="30"/>
  <c r="AS177" i="30"/>
  <c r="AT177" i="30"/>
  <c r="AU177" i="30"/>
  <c r="AV177" i="30"/>
  <c r="AW177" i="30"/>
  <c r="AX177" i="30"/>
  <c r="AY177" i="30"/>
  <c r="AZ177" i="30"/>
  <c r="BA177" i="30"/>
  <c r="BB177" i="30"/>
  <c r="BC177" i="30"/>
  <c r="BD177" i="30"/>
  <c r="BE177" i="30"/>
  <c r="BF177" i="30"/>
  <c r="BG177" i="30"/>
  <c r="BH177" i="30"/>
  <c r="BI177" i="30"/>
  <c r="BJ177" i="30"/>
  <c r="BK177" i="30"/>
  <c r="BL177" i="30"/>
  <c r="BM177" i="30"/>
  <c r="BN177" i="30"/>
  <c r="BO177" i="30"/>
  <c r="BP177" i="30"/>
  <c r="BQ177" i="30"/>
  <c r="BR177" i="30"/>
  <c r="BS177" i="30"/>
  <c r="BT177" i="30"/>
  <c r="BU177" i="30"/>
  <c r="BV177" i="30"/>
  <c r="BW177" i="30"/>
  <c r="BX177" i="30"/>
  <c r="BY177" i="30"/>
  <c r="BZ177" i="30"/>
  <c r="CA177" i="30"/>
  <c r="CB177" i="30"/>
  <c r="CC177" i="30"/>
  <c r="CD177" i="30"/>
  <c r="CE177" i="30"/>
  <c r="CF177" i="30"/>
  <c r="CG177" i="30"/>
  <c r="CH177" i="30"/>
  <c r="CI177" i="30"/>
  <c r="CJ177" i="30"/>
  <c r="CK177" i="30"/>
  <c r="CL177" i="30"/>
  <c r="CM177" i="30"/>
  <c r="CN177" i="30"/>
  <c r="CO177" i="30"/>
  <c r="CP177" i="30"/>
  <c r="CQ177" i="30"/>
  <c r="CR177" i="30"/>
  <c r="CS177" i="30"/>
  <c r="CT177" i="30"/>
  <c r="CU177" i="30"/>
  <c r="CV177" i="30"/>
  <c r="CW177" i="30"/>
  <c r="CX177" i="30"/>
  <c r="CY177" i="30"/>
  <c r="CZ177" i="30"/>
  <c r="DA177" i="30"/>
  <c r="DB177" i="30"/>
  <c r="DC177" i="30"/>
  <c r="DD177" i="30"/>
  <c r="DE177" i="30"/>
  <c r="DF177" i="30"/>
  <c r="DG177" i="30"/>
  <c r="DH177" i="30"/>
  <c r="DI177" i="30"/>
  <c r="DJ177" i="30"/>
  <c r="DK177" i="30"/>
  <c r="DL177" i="30"/>
  <c r="DM177" i="30"/>
  <c r="DN177" i="30"/>
  <c r="DO177" i="30"/>
  <c r="DP177" i="30"/>
  <c r="DQ177" i="30"/>
  <c r="DR177" i="30"/>
  <c r="DS177" i="30"/>
  <c r="DT177" i="30"/>
  <c r="M178" i="30"/>
  <c r="N178" i="30"/>
  <c r="O178" i="30"/>
  <c r="P178" i="30"/>
  <c r="Q178" i="30"/>
  <c r="R178" i="30"/>
  <c r="S178" i="30"/>
  <c r="T178" i="30"/>
  <c r="U178" i="30"/>
  <c r="V178" i="30"/>
  <c r="W178" i="30"/>
  <c r="X178" i="30"/>
  <c r="Y178" i="30"/>
  <c r="Z178" i="30"/>
  <c r="AA178" i="30"/>
  <c r="AB178" i="30"/>
  <c r="AC178" i="30"/>
  <c r="AD178" i="30"/>
  <c r="AE178" i="30"/>
  <c r="AF178" i="30"/>
  <c r="AG178" i="30"/>
  <c r="AH178" i="30"/>
  <c r="AI178" i="30"/>
  <c r="AJ178" i="30"/>
  <c r="AK178" i="30"/>
  <c r="AL178" i="30"/>
  <c r="AM178" i="30"/>
  <c r="AN178" i="30"/>
  <c r="AO178" i="30"/>
  <c r="AP178" i="30"/>
  <c r="AQ178" i="30"/>
  <c r="AR178" i="30"/>
  <c r="AS178" i="30"/>
  <c r="AT178" i="30"/>
  <c r="AU178" i="30"/>
  <c r="AV178" i="30"/>
  <c r="AW178" i="30"/>
  <c r="AX178" i="30"/>
  <c r="AY178" i="30"/>
  <c r="AZ178" i="30"/>
  <c r="BA178" i="30"/>
  <c r="BB178" i="30"/>
  <c r="BC178" i="30"/>
  <c r="BD178" i="30"/>
  <c r="BE178" i="30"/>
  <c r="BF178" i="30"/>
  <c r="BG178" i="30"/>
  <c r="BH178" i="30"/>
  <c r="BI178" i="30"/>
  <c r="BJ178" i="30"/>
  <c r="BK178" i="30"/>
  <c r="BL178" i="30"/>
  <c r="BM178" i="30"/>
  <c r="BN178" i="30"/>
  <c r="BO178" i="30"/>
  <c r="BP178" i="30"/>
  <c r="BQ178" i="30"/>
  <c r="BR178" i="30"/>
  <c r="BS178" i="30"/>
  <c r="BT178" i="30"/>
  <c r="BU178" i="30"/>
  <c r="BV178" i="30"/>
  <c r="BW178" i="30"/>
  <c r="BX178" i="30"/>
  <c r="BY178" i="30"/>
  <c r="BZ178" i="30"/>
  <c r="CA178" i="30"/>
  <c r="CB178" i="30"/>
  <c r="CC178" i="30"/>
  <c r="CD178" i="30"/>
  <c r="CE178" i="30"/>
  <c r="CF178" i="30"/>
  <c r="CG178" i="30"/>
  <c r="CH178" i="30"/>
  <c r="CI178" i="30"/>
  <c r="CJ178" i="30"/>
  <c r="CK178" i="30"/>
  <c r="CL178" i="30"/>
  <c r="CM178" i="30"/>
  <c r="CN178" i="30"/>
  <c r="CO178" i="30"/>
  <c r="CP178" i="30"/>
  <c r="CQ178" i="30"/>
  <c r="CR178" i="30"/>
  <c r="CS178" i="30"/>
  <c r="CT178" i="30"/>
  <c r="CU178" i="30"/>
  <c r="CV178" i="30"/>
  <c r="CW178" i="30"/>
  <c r="CX178" i="30"/>
  <c r="CY178" i="30"/>
  <c r="CZ178" i="30"/>
  <c r="DA178" i="30"/>
  <c r="DB178" i="30"/>
  <c r="DC178" i="30"/>
  <c r="DD178" i="30"/>
  <c r="DE178" i="30"/>
  <c r="DF178" i="30"/>
  <c r="DG178" i="30"/>
  <c r="DH178" i="30"/>
  <c r="DI178" i="30"/>
  <c r="DJ178" i="30"/>
  <c r="DK178" i="30"/>
  <c r="DL178" i="30"/>
  <c r="DM178" i="30"/>
  <c r="DN178" i="30"/>
  <c r="DO178" i="30"/>
  <c r="DP178" i="30"/>
  <c r="DQ178" i="30"/>
  <c r="DR178" i="30"/>
  <c r="DS178" i="30"/>
  <c r="DT178" i="30"/>
  <c r="M179" i="30"/>
  <c r="N179" i="30"/>
  <c r="O179" i="30"/>
  <c r="P179" i="30"/>
  <c r="Q179" i="30"/>
  <c r="R179" i="30"/>
  <c r="O22" i="41" s="1"/>
  <c r="S179" i="30"/>
  <c r="P22" i="41" s="1"/>
  <c r="T179" i="30"/>
  <c r="U179" i="30"/>
  <c r="V179" i="30"/>
  <c r="W179" i="30"/>
  <c r="X179" i="30"/>
  <c r="Y179" i="30"/>
  <c r="V22" i="41" s="1"/>
  <c r="Z179" i="30"/>
  <c r="AA179" i="30"/>
  <c r="AB179" i="30"/>
  <c r="AC179" i="30"/>
  <c r="AD179" i="30"/>
  <c r="AE179" i="30"/>
  <c r="AF179" i="30"/>
  <c r="AG179" i="30"/>
  <c r="AH179" i="30"/>
  <c r="AI179" i="30"/>
  <c r="AF22" i="41" s="1"/>
  <c r="AJ179" i="30"/>
  <c r="AK179" i="30"/>
  <c r="AL179" i="30"/>
  <c r="AM179" i="30"/>
  <c r="AN179" i="30"/>
  <c r="AO179" i="30"/>
  <c r="AL22" i="41" s="1"/>
  <c r="AP179" i="30"/>
  <c r="AQ179" i="30"/>
  <c r="AR179" i="30"/>
  <c r="AS179" i="30"/>
  <c r="AT179" i="30"/>
  <c r="AU179" i="30"/>
  <c r="AV179" i="30"/>
  <c r="AW179" i="30"/>
  <c r="AX179" i="30"/>
  <c r="AU22" i="41" s="1"/>
  <c r="AY179" i="30"/>
  <c r="AZ179" i="30"/>
  <c r="BA179" i="30"/>
  <c r="BB179" i="30"/>
  <c r="BC179" i="30"/>
  <c r="BD179" i="30"/>
  <c r="BE179" i="30"/>
  <c r="BB22" i="41" s="1"/>
  <c r="BF179" i="30"/>
  <c r="BG179" i="30"/>
  <c r="BH179" i="30"/>
  <c r="BI179" i="30"/>
  <c r="BJ179" i="30"/>
  <c r="BK179" i="30"/>
  <c r="BL179" i="30"/>
  <c r="BM179" i="30"/>
  <c r="BN179" i="30"/>
  <c r="BO179" i="30"/>
  <c r="BP179" i="30"/>
  <c r="BQ179" i="30"/>
  <c r="BR179" i="30"/>
  <c r="BS179" i="30"/>
  <c r="BT179" i="30"/>
  <c r="BU179" i="30"/>
  <c r="BV179" i="30"/>
  <c r="BW179" i="30"/>
  <c r="BX179" i="30"/>
  <c r="BY179" i="30"/>
  <c r="BZ179" i="30"/>
  <c r="CA179" i="30"/>
  <c r="CB179" i="30"/>
  <c r="CC179" i="30"/>
  <c r="CD179" i="30"/>
  <c r="CE179" i="30"/>
  <c r="CF179" i="30"/>
  <c r="CG179" i="30"/>
  <c r="CH179" i="30"/>
  <c r="CI179" i="30"/>
  <c r="CJ179" i="30"/>
  <c r="CK179" i="30"/>
  <c r="CH22" i="41" s="1"/>
  <c r="CL179" i="30"/>
  <c r="CM179" i="30"/>
  <c r="CN179" i="30"/>
  <c r="CO179" i="30"/>
  <c r="CP179" i="30"/>
  <c r="CQ179" i="30"/>
  <c r="CR179" i="30"/>
  <c r="CS179" i="30"/>
  <c r="CT179" i="30"/>
  <c r="CQ22" i="41" s="1"/>
  <c r="CU179" i="30"/>
  <c r="CV179" i="30"/>
  <c r="CW179" i="30"/>
  <c r="CX179" i="30"/>
  <c r="CY179" i="30"/>
  <c r="CZ179" i="30"/>
  <c r="DA179" i="30"/>
  <c r="DB179" i="30"/>
  <c r="DC179" i="30"/>
  <c r="DD179" i="30"/>
  <c r="DE179" i="30"/>
  <c r="DF179" i="30"/>
  <c r="DG179" i="30"/>
  <c r="DH179" i="30"/>
  <c r="DI179" i="30"/>
  <c r="DJ179" i="30"/>
  <c r="DG22" i="41" s="1"/>
  <c r="DK179" i="30"/>
  <c r="DH22" i="41" s="1"/>
  <c r="DL179" i="30"/>
  <c r="DM179" i="30"/>
  <c r="DN179" i="30"/>
  <c r="DO179" i="30"/>
  <c r="DP179" i="30"/>
  <c r="DQ179" i="30"/>
  <c r="DR179" i="30"/>
  <c r="DS179" i="30"/>
  <c r="DT179" i="30"/>
  <c r="M180" i="30"/>
  <c r="N180" i="30"/>
  <c r="O180" i="30"/>
  <c r="P180" i="30"/>
  <c r="Q180" i="30"/>
  <c r="R180" i="30"/>
  <c r="S180" i="30"/>
  <c r="T180" i="30"/>
  <c r="U180" i="30"/>
  <c r="V180" i="30"/>
  <c r="W180" i="30"/>
  <c r="X180" i="30"/>
  <c r="Y180" i="30"/>
  <c r="Z180" i="30"/>
  <c r="AA180" i="30"/>
  <c r="AB180" i="30"/>
  <c r="AC180" i="30"/>
  <c r="AD180" i="30"/>
  <c r="AE180" i="30"/>
  <c r="AF180" i="30"/>
  <c r="AG180" i="30"/>
  <c r="AH180" i="30"/>
  <c r="AI180" i="30"/>
  <c r="AJ180" i="30"/>
  <c r="AK180" i="30"/>
  <c r="AL180" i="30"/>
  <c r="AM180" i="30"/>
  <c r="AN180" i="30"/>
  <c r="AO180" i="30"/>
  <c r="AP180" i="30"/>
  <c r="AQ180" i="30"/>
  <c r="AR180" i="30"/>
  <c r="AS180" i="30"/>
  <c r="AT180" i="30"/>
  <c r="AU180" i="30"/>
  <c r="AV180" i="30"/>
  <c r="AW180" i="30"/>
  <c r="AX180" i="30"/>
  <c r="AY180" i="30"/>
  <c r="AZ180" i="30"/>
  <c r="BA180" i="30"/>
  <c r="BB180" i="30"/>
  <c r="BC180" i="30"/>
  <c r="BD180" i="30"/>
  <c r="BE180" i="30"/>
  <c r="BF180" i="30"/>
  <c r="BG180" i="30"/>
  <c r="BH180" i="30"/>
  <c r="BI180" i="30"/>
  <c r="BJ180" i="30"/>
  <c r="BK180" i="30"/>
  <c r="BL180" i="30"/>
  <c r="BM180" i="30"/>
  <c r="BN180" i="30"/>
  <c r="BO180" i="30"/>
  <c r="BP180" i="30"/>
  <c r="BQ180" i="30"/>
  <c r="BR180" i="30"/>
  <c r="BS180" i="30"/>
  <c r="BT180" i="30"/>
  <c r="BU180" i="30"/>
  <c r="BV180" i="30"/>
  <c r="BW180" i="30"/>
  <c r="BX180" i="30"/>
  <c r="BY180" i="30"/>
  <c r="BZ180" i="30"/>
  <c r="CA180" i="30"/>
  <c r="CB180" i="30"/>
  <c r="CC180" i="30"/>
  <c r="CD180" i="30"/>
  <c r="CE180" i="30"/>
  <c r="CF180" i="30"/>
  <c r="CG180" i="30"/>
  <c r="CH180" i="30"/>
  <c r="CI180" i="30"/>
  <c r="CJ180" i="30"/>
  <c r="CK180" i="30"/>
  <c r="CL180" i="30"/>
  <c r="CM180" i="30"/>
  <c r="CN180" i="30"/>
  <c r="CO180" i="30"/>
  <c r="CP180" i="30"/>
  <c r="CQ180" i="30"/>
  <c r="CR180" i="30"/>
  <c r="CS180" i="30"/>
  <c r="CT180" i="30"/>
  <c r="CU180" i="30"/>
  <c r="CV180" i="30"/>
  <c r="CW180" i="30"/>
  <c r="CX180" i="30"/>
  <c r="CY180" i="30"/>
  <c r="CZ180" i="30"/>
  <c r="DA180" i="30"/>
  <c r="DB180" i="30"/>
  <c r="DC180" i="30"/>
  <c r="DD180" i="30"/>
  <c r="DE180" i="30"/>
  <c r="DF180" i="30"/>
  <c r="DG180" i="30"/>
  <c r="DH180" i="30"/>
  <c r="DI180" i="30"/>
  <c r="DJ180" i="30"/>
  <c r="DK180" i="30"/>
  <c r="DL180" i="30"/>
  <c r="DM180" i="30"/>
  <c r="DN180" i="30"/>
  <c r="DO180" i="30"/>
  <c r="DP180" i="30"/>
  <c r="DQ180" i="30"/>
  <c r="DR180" i="30"/>
  <c r="DS180" i="30"/>
  <c r="DT180" i="30"/>
  <c r="M181" i="30"/>
  <c r="N181" i="30"/>
  <c r="O181" i="30"/>
  <c r="P181" i="30"/>
  <c r="Q181" i="30"/>
  <c r="R181" i="30"/>
  <c r="S181" i="30"/>
  <c r="T181" i="30"/>
  <c r="U181" i="30"/>
  <c r="V181" i="30"/>
  <c r="W181" i="30"/>
  <c r="X181" i="30"/>
  <c r="Y181" i="30"/>
  <c r="Z181" i="30"/>
  <c r="AA181" i="30"/>
  <c r="AB181" i="30"/>
  <c r="AC181" i="30"/>
  <c r="AD181" i="30"/>
  <c r="AE181" i="30"/>
  <c r="AF181" i="30"/>
  <c r="AG181" i="30"/>
  <c r="AH181" i="30"/>
  <c r="AI181" i="30"/>
  <c r="AJ181" i="30"/>
  <c r="AK181" i="30"/>
  <c r="AL181" i="30"/>
  <c r="AM181" i="30"/>
  <c r="AN181" i="30"/>
  <c r="AO181" i="30"/>
  <c r="AP181" i="30"/>
  <c r="AQ181" i="30"/>
  <c r="AR181" i="30"/>
  <c r="AS181" i="30"/>
  <c r="AT181" i="30"/>
  <c r="AU181" i="30"/>
  <c r="AV181" i="30"/>
  <c r="AW181" i="30"/>
  <c r="AX181" i="30"/>
  <c r="AY181" i="30"/>
  <c r="AZ181" i="30"/>
  <c r="BA181" i="30"/>
  <c r="BB181" i="30"/>
  <c r="BC181" i="30"/>
  <c r="BD181" i="30"/>
  <c r="BE181" i="30"/>
  <c r="BF181" i="30"/>
  <c r="BG181" i="30"/>
  <c r="BH181" i="30"/>
  <c r="BI181" i="30"/>
  <c r="BJ181" i="30"/>
  <c r="BK181" i="30"/>
  <c r="BL181" i="30"/>
  <c r="BM181" i="30"/>
  <c r="BN181" i="30"/>
  <c r="BO181" i="30"/>
  <c r="BP181" i="30"/>
  <c r="BQ181" i="30"/>
  <c r="BR181" i="30"/>
  <c r="BS181" i="30"/>
  <c r="BT181" i="30"/>
  <c r="BU181" i="30"/>
  <c r="BV181" i="30"/>
  <c r="BW181" i="30"/>
  <c r="BX181" i="30"/>
  <c r="BY181" i="30"/>
  <c r="BZ181" i="30"/>
  <c r="CA181" i="30"/>
  <c r="CB181" i="30"/>
  <c r="CC181" i="30"/>
  <c r="CD181" i="30"/>
  <c r="CE181" i="30"/>
  <c r="CF181" i="30"/>
  <c r="CG181" i="30"/>
  <c r="CH181" i="30"/>
  <c r="CI181" i="30"/>
  <c r="CJ181" i="30"/>
  <c r="CK181" i="30"/>
  <c r="CL181" i="30"/>
  <c r="CM181" i="30"/>
  <c r="CN181" i="30"/>
  <c r="CO181" i="30"/>
  <c r="CP181" i="30"/>
  <c r="CQ181" i="30"/>
  <c r="CR181" i="30"/>
  <c r="CS181" i="30"/>
  <c r="CT181" i="30"/>
  <c r="CU181" i="30"/>
  <c r="CV181" i="30"/>
  <c r="CW181" i="30"/>
  <c r="CX181" i="30"/>
  <c r="CY181" i="30"/>
  <c r="CZ181" i="30"/>
  <c r="DA181" i="30"/>
  <c r="DB181" i="30"/>
  <c r="DC181" i="30"/>
  <c r="DD181" i="30"/>
  <c r="DE181" i="30"/>
  <c r="DF181" i="30"/>
  <c r="DG181" i="30"/>
  <c r="DH181" i="30"/>
  <c r="DI181" i="30"/>
  <c r="DJ181" i="30"/>
  <c r="DK181" i="30"/>
  <c r="DL181" i="30"/>
  <c r="DM181" i="30"/>
  <c r="DN181" i="30"/>
  <c r="DO181" i="30"/>
  <c r="DP181" i="30"/>
  <c r="DQ181" i="30"/>
  <c r="DR181" i="30"/>
  <c r="DS181" i="30"/>
  <c r="DT181" i="30"/>
  <c r="M182" i="30"/>
  <c r="N182" i="30"/>
  <c r="O182" i="30"/>
  <c r="P182" i="30"/>
  <c r="Q182" i="30"/>
  <c r="R182" i="30"/>
  <c r="S182" i="30"/>
  <c r="T182" i="30"/>
  <c r="U182" i="30"/>
  <c r="V182" i="30"/>
  <c r="W182" i="30"/>
  <c r="X182" i="30"/>
  <c r="Y182" i="30"/>
  <c r="Z182" i="30"/>
  <c r="AA182" i="30"/>
  <c r="AB182" i="30"/>
  <c r="AC182" i="30"/>
  <c r="AD182" i="30"/>
  <c r="AE182" i="30"/>
  <c r="AF182" i="30"/>
  <c r="AG182" i="30"/>
  <c r="AH182" i="30"/>
  <c r="AI182" i="30"/>
  <c r="AJ182" i="30"/>
  <c r="AK182" i="30"/>
  <c r="AL182" i="30"/>
  <c r="AM182" i="30"/>
  <c r="AN182" i="30"/>
  <c r="AO182" i="30"/>
  <c r="AP182" i="30"/>
  <c r="AQ182" i="30"/>
  <c r="AR182" i="30"/>
  <c r="AS182" i="30"/>
  <c r="AT182" i="30"/>
  <c r="AU182" i="30"/>
  <c r="AV182" i="30"/>
  <c r="AW182" i="30"/>
  <c r="AX182" i="30"/>
  <c r="AY182" i="30"/>
  <c r="AZ182" i="30"/>
  <c r="BA182" i="30"/>
  <c r="BB182" i="30"/>
  <c r="BC182" i="30"/>
  <c r="BD182" i="30"/>
  <c r="BE182" i="30"/>
  <c r="BF182" i="30"/>
  <c r="BG182" i="30"/>
  <c r="BH182" i="30"/>
  <c r="BI182" i="30"/>
  <c r="BJ182" i="30"/>
  <c r="BK182" i="30"/>
  <c r="BL182" i="30"/>
  <c r="BM182" i="30"/>
  <c r="BN182" i="30"/>
  <c r="BO182" i="30"/>
  <c r="BP182" i="30"/>
  <c r="BQ182" i="30"/>
  <c r="BR182" i="30"/>
  <c r="BS182" i="30"/>
  <c r="BT182" i="30"/>
  <c r="BU182" i="30"/>
  <c r="BV182" i="30"/>
  <c r="BW182" i="30"/>
  <c r="BX182" i="30"/>
  <c r="BY182" i="30"/>
  <c r="BZ182" i="30"/>
  <c r="CA182" i="30"/>
  <c r="CB182" i="30"/>
  <c r="CC182" i="30"/>
  <c r="CD182" i="30"/>
  <c r="CE182" i="30"/>
  <c r="CF182" i="30"/>
  <c r="CG182" i="30"/>
  <c r="CH182" i="30"/>
  <c r="CI182" i="30"/>
  <c r="CJ182" i="30"/>
  <c r="CK182" i="30"/>
  <c r="CL182" i="30"/>
  <c r="CM182" i="30"/>
  <c r="CN182" i="30"/>
  <c r="CO182" i="30"/>
  <c r="CP182" i="30"/>
  <c r="CQ182" i="30"/>
  <c r="CR182" i="30"/>
  <c r="CS182" i="30"/>
  <c r="CT182" i="30"/>
  <c r="CU182" i="30"/>
  <c r="CV182" i="30"/>
  <c r="CW182" i="30"/>
  <c r="CX182" i="30"/>
  <c r="CY182" i="30"/>
  <c r="CZ182" i="30"/>
  <c r="DA182" i="30"/>
  <c r="DB182" i="30"/>
  <c r="DC182" i="30"/>
  <c r="DD182" i="30"/>
  <c r="DE182" i="30"/>
  <c r="DF182" i="30"/>
  <c r="DG182" i="30"/>
  <c r="DH182" i="30"/>
  <c r="DI182" i="30"/>
  <c r="DJ182" i="30"/>
  <c r="DK182" i="30"/>
  <c r="DL182" i="30"/>
  <c r="DM182" i="30"/>
  <c r="DN182" i="30"/>
  <c r="DO182" i="30"/>
  <c r="DP182" i="30"/>
  <c r="DQ182" i="30"/>
  <c r="DR182" i="30"/>
  <c r="DS182" i="30"/>
  <c r="DT182" i="30"/>
  <c r="M183" i="30"/>
  <c r="N183" i="30"/>
  <c r="O183" i="30"/>
  <c r="P183" i="30"/>
  <c r="Q183" i="30"/>
  <c r="R183" i="30"/>
  <c r="S183" i="30"/>
  <c r="T183" i="30"/>
  <c r="U183" i="30"/>
  <c r="V183" i="30"/>
  <c r="W183" i="30"/>
  <c r="X183" i="30"/>
  <c r="Y183" i="30"/>
  <c r="Z183" i="30"/>
  <c r="AA183" i="30"/>
  <c r="AB183" i="30"/>
  <c r="AC183" i="30"/>
  <c r="AD183" i="30"/>
  <c r="AE183" i="30"/>
  <c r="AF183" i="30"/>
  <c r="AG183" i="30"/>
  <c r="AH183" i="30"/>
  <c r="AI183" i="30"/>
  <c r="AJ183" i="30"/>
  <c r="AK183" i="30"/>
  <c r="AL183" i="30"/>
  <c r="AM183" i="30"/>
  <c r="AN183" i="30"/>
  <c r="AO183" i="30"/>
  <c r="AP183" i="30"/>
  <c r="AQ183" i="30"/>
  <c r="AR183" i="30"/>
  <c r="AS183" i="30"/>
  <c r="AT183" i="30"/>
  <c r="AU183" i="30"/>
  <c r="AV183" i="30"/>
  <c r="AW183" i="30"/>
  <c r="AX183" i="30"/>
  <c r="AY183" i="30"/>
  <c r="AZ183" i="30"/>
  <c r="BA183" i="30"/>
  <c r="BB183" i="30"/>
  <c r="BC183" i="30"/>
  <c r="BD183" i="30"/>
  <c r="BE183" i="30"/>
  <c r="BF183" i="30"/>
  <c r="BG183" i="30"/>
  <c r="BH183" i="30"/>
  <c r="BI183" i="30"/>
  <c r="BJ183" i="30"/>
  <c r="BK183" i="30"/>
  <c r="BL183" i="30"/>
  <c r="BM183" i="30"/>
  <c r="BN183" i="30"/>
  <c r="BO183" i="30"/>
  <c r="BP183" i="30"/>
  <c r="BQ183" i="30"/>
  <c r="BR183" i="30"/>
  <c r="BS183" i="30"/>
  <c r="BT183" i="30"/>
  <c r="BU183" i="30"/>
  <c r="BV183" i="30"/>
  <c r="BW183" i="30"/>
  <c r="BX183" i="30"/>
  <c r="BY183" i="30"/>
  <c r="BZ183" i="30"/>
  <c r="CA183" i="30"/>
  <c r="CB183" i="30"/>
  <c r="CC183" i="30"/>
  <c r="CD183" i="30"/>
  <c r="CE183" i="30"/>
  <c r="CF183" i="30"/>
  <c r="CG183" i="30"/>
  <c r="CH183" i="30"/>
  <c r="CI183" i="30"/>
  <c r="CJ183" i="30"/>
  <c r="CK183" i="30"/>
  <c r="CL183" i="30"/>
  <c r="CM183" i="30"/>
  <c r="CN183" i="30"/>
  <c r="CO183" i="30"/>
  <c r="CP183" i="30"/>
  <c r="CQ183" i="30"/>
  <c r="CR183" i="30"/>
  <c r="CS183" i="30"/>
  <c r="CT183" i="30"/>
  <c r="CU183" i="30"/>
  <c r="CV183" i="30"/>
  <c r="CW183" i="30"/>
  <c r="CX183" i="30"/>
  <c r="CY183" i="30"/>
  <c r="CZ183" i="30"/>
  <c r="DA183" i="30"/>
  <c r="DB183" i="30"/>
  <c r="DC183" i="30"/>
  <c r="DD183" i="30"/>
  <c r="DE183" i="30"/>
  <c r="DF183" i="30"/>
  <c r="DG183" i="30"/>
  <c r="DH183" i="30"/>
  <c r="DI183" i="30"/>
  <c r="DJ183" i="30"/>
  <c r="DK183" i="30"/>
  <c r="DL183" i="30"/>
  <c r="DM183" i="30"/>
  <c r="DN183" i="30"/>
  <c r="DO183" i="30"/>
  <c r="DP183" i="30"/>
  <c r="DQ183" i="30"/>
  <c r="DR183" i="30"/>
  <c r="DS183" i="30"/>
  <c r="DT183" i="30"/>
  <c r="M184" i="30"/>
  <c r="N184" i="30"/>
  <c r="O184" i="30"/>
  <c r="P184" i="30"/>
  <c r="Q184" i="30"/>
  <c r="R184" i="30"/>
  <c r="S184" i="30"/>
  <c r="T184" i="30"/>
  <c r="U184" i="30"/>
  <c r="V184" i="30"/>
  <c r="W184" i="30"/>
  <c r="X184" i="30"/>
  <c r="Y184" i="30"/>
  <c r="Z184" i="30"/>
  <c r="AA184" i="30"/>
  <c r="AB184" i="30"/>
  <c r="AC184" i="30"/>
  <c r="AD184" i="30"/>
  <c r="AE184" i="30"/>
  <c r="AF184" i="30"/>
  <c r="AG184" i="30"/>
  <c r="AH184" i="30"/>
  <c r="AI184" i="30"/>
  <c r="AJ184" i="30"/>
  <c r="AK184" i="30"/>
  <c r="AL184" i="30"/>
  <c r="AM184" i="30"/>
  <c r="AN184" i="30"/>
  <c r="AO184" i="30"/>
  <c r="AP184" i="30"/>
  <c r="AQ184" i="30"/>
  <c r="AR184" i="30"/>
  <c r="AS184" i="30"/>
  <c r="AT184" i="30"/>
  <c r="AU184" i="30"/>
  <c r="AV184" i="30"/>
  <c r="AW184" i="30"/>
  <c r="AX184" i="30"/>
  <c r="AY184" i="30"/>
  <c r="AZ184" i="30"/>
  <c r="BA184" i="30"/>
  <c r="BB184" i="30"/>
  <c r="BC184" i="30"/>
  <c r="BD184" i="30"/>
  <c r="BE184" i="30"/>
  <c r="BF184" i="30"/>
  <c r="BG184" i="30"/>
  <c r="BH184" i="30"/>
  <c r="BI184" i="30"/>
  <c r="BJ184" i="30"/>
  <c r="BK184" i="30"/>
  <c r="BL184" i="30"/>
  <c r="BM184" i="30"/>
  <c r="BN184" i="30"/>
  <c r="BO184" i="30"/>
  <c r="BP184" i="30"/>
  <c r="BQ184" i="30"/>
  <c r="BR184" i="30"/>
  <c r="BS184" i="30"/>
  <c r="BT184" i="30"/>
  <c r="BU184" i="30"/>
  <c r="BV184" i="30"/>
  <c r="BW184" i="30"/>
  <c r="BX184" i="30"/>
  <c r="BY184" i="30"/>
  <c r="BZ184" i="30"/>
  <c r="CA184" i="30"/>
  <c r="CB184" i="30"/>
  <c r="CC184" i="30"/>
  <c r="CD184" i="30"/>
  <c r="CE184" i="30"/>
  <c r="CF184" i="30"/>
  <c r="CG184" i="30"/>
  <c r="CH184" i="30"/>
  <c r="CI184" i="30"/>
  <c r="CJ184" i="30"/>
  <c r="CK184" i="30"/>
  <c r="CL184" i="30"/>
  <c r="CM184" i="30"/>
  <c r="CN184" i="30"/>
  <c r="CO184" i="30"/>
  <c r="CP184" i="30"/>
  <c r="CQ184" i="30"/>
  <c r="CR184" i="30"/>
  <c r="CS184" i="30"/>
  <c r="CT184" i="30"/>
  <c r="CU184" i="30"/>
  <c r="CV184" i="30"/>
  <c r="CW184" i="30"/>
  <c r="CX184" i="30"/>
  <c r="CY184" i="30"/>
  <c r="CZ184" i="30"/>
  <c r="DA184" i="30"/>
  <c r="DB184" i="30"/>
  <c r="DC184" i="30"/>
  <c r="DD184" i="30"/>
  <c r="DE184" i="30"/>
  <c r="DF184" i="30"/>
  <c r="DG184" i="30"/>
  <c r="DH184" i="30"/>
  <c r="DI184" i="30"/>
  <c r="DJ184" i="30"/>
  <c r="DK184" i="30"/>
  <c r="DL184" i="30"/>
  <c r="DM184" i="30"/>
  <c r="DN184" i="30"/>
  <c r="DO184" i="30"/>
  <c r="DP184" i="30"/>
  <c r="DQ184" i="30"/>
  <c r="DR184" i="30"/>
  <c r="DS184" i="30"/>
  <c r="DT184" i="30"/>
  <c r="M185" i="30"/>
  <c r="N185" i="30"/>
  <c r="O185" i="30"/>
  <c r="P185" i="30"/>
  <c r="Q185" i="30"/>
  <c r="R185" i="30"/>
  <c r="S185" i="30"/>
  <c r="T185" i="30"/>
  <c r="U185" i="30"/>
  <c r="V185" i="30"/>
  <c r="W185" i="30"/>
  <c r="X185" i="30"/>
  <c r="Y185" i="30"/>
  <c r="Z185" i="30"/>
  <c r="AA185" i="30"/>
  <c r="AB185" i="30"/>
  <c r="AC185" i="30"/>
  <c r="AD185" i="30"/>
  <c r="AE185" i="30"/>
  <c r="AF185" i="30"/>
  <c r="AG185" i="30"/>
  <c r="AH185" i="30"/>
  <c r="AI185" i="30"/>
  <c r="AJ185" i="30"/>
  <c r="AK185" i="30"/>
  <c r="AL185" i="30"/>
  <c r="AM185" i="30"/>
  <c r="AN185" i="30"/>
  <c r="AO185" i="30"/>
  <c r="AP185" i="30"/>
  <c r="AQ185" i="30"/>
  <c r="AR185" i="30"/>
  <c r="AS185" i="30"/>
  <c r="AT185" i="30"/>
  <c r="AU185" i="30"/>
  <c r="AV185" i="30"/>
  <c r="AW185" i="30"/>
  <c r="AX185" i="30"/>
  <c r="AY185" i="30"/>
  <c r="AZ185" i="30"/>
  <c r="BA185" i="30"/>
  <c r="BB185" i="30"/>
  <c r="BC185" i="30"/>
  <c r="BD185" i="30"/>
  <c r="BE185" i="30"/>
  <c r="BF185" i="30"/>
  <c r="BG185" i="30"/>
  <c r="BH185" i="30"/>
  <c r="BI185" i="30"/>
  <c r="BJ185" i="30"/>
  <c r="BK185" i="30"/>
  <c r="BL185" i="30"/>
  <c r="BM185" i="30"/>
  <c r="BN185" i="30"/>
  <c r="BO185" i="30"/>
  <c r="BP185" i="30"/>
  <c r="BQ185" i="30"/>
  <c r="BR185" i="30"/>
  <c r="BS185" i="30"/>
  <c r="BT185" i="30"/>
  <c r="BU185" i="30"/>
  <c r="BV185" i="30"/>
  <c r="BW185" i="30"/>
  <c r="BX185" i="30"/>
  <c r="BY185" i="30"/>
  <c r="BZ185" i="30"/>
  <c r="CA185" i="30"/>
  <c r="CB185" i="30"/>
  <c r="CC185" i="30"/>
  <c r="CD185" i="30"/>
  <c r="CE185" i="30"/>
  <c r="CF185" i="30"/>
  <c r="CG185" i="30"/>
  <c r="CH185" i="30"/>
  <c r="CI185" i="30"/>
  <c r="CJ185" i="30"/>
  <c r="CK185" i="30"/>
  <c r="CL185" i="30"/>
  <c r="CM185" i="30"/>
  <c r="CN185" i="30"/>
  <c r="CO185" i="30"/>
  <c r="CP185" i="30"/>
  <c r="CQ185" i="30"/>
  <c r="CR185" i="30"/>
  <c r="CS185" i="30"/>
  <c r="CT185" i="30"/>
  <c r="CU185" i="30"/>
  <c r="CV185" i="30"/>
  <c r="CW185" i="30"/>
  <c r="CX185" i="30"/>
  <c r="CY185" i="30"/>
  <c r="CZ185" i="30"/>
  <c r="DA185" i="30"/>
  <c r="DB185" i="30"/>
  <c r="DC185" i="30"/>
  <c r="DD185" i="30"/>
  <c r="DE185" i="30"/>
  <c r="DF185" i="30"/>
  <c r="DG185" i="30"/>
  <c r="DH185" i="30"/>
  <c r="DI185" i="30"/>
  <c r="DJ185" i="30"/>
  <c r="DK185" i="30"/>
  <c r="DL185" i="30"/>
  <c r="DM185" i="30"/>
  <c r="DN185" i="30"/>
  <c r="DO185" i="30"/>
  <c r="DP185" i="30"/>
  <c r="DQ185" i="30"/>
  <c r="DR185" i="30"/>
  <c r="DS185" i="30"/>
  <c r="DT185" i="30"/>
  <c r="M186" i="30"/>
  <c r="N186" i="30"/>
  <c r="O186" i="30"/>
  <c r="P186" i="30"/>
  <c r="Q186" i="30"/>
  <c r="R186" i="30"/>
  <c r="S186" i="30"/>
  <c r="T186" i="30"/>
  <c r="U186" i="30"/>
  <c r="V186" i="30"/>
  <c r="W186" i="30"/>
  <c r="X186" i="30"/>
  <c r="Y186" i="30"/>
  <c r="Z186" i="30"/>
  <c r="AA186" i="30"/>
  <c r="AB186" i="30"/>
  <c r="AC186" i="30"/>
  <c r="AD186" i="30"/>
  <c r="AE186" i="30"/>
  <c r="AF186" i="30"/>
  <c r="AG186" i="30"/>
  <c r="AH186" i="30"/>
  <c r="AI186" i="30"/>
  <c r="AJ186" i="30"/>
  <c r="AK186" i="30"/>
  <c r="AL186" i="30"/>
  <c r="AM186" i="30"/>
  <c r="AN186" i="30"/>
  <c r="AO186" i="30"/>
  <c r="AP186" i="30"/>
  <c r="AQ186" i="30"/>
  <c r="AR186" i="30"/>
  <c r="AS186" i="30"/>
  <c r="AT186" i="30"/>
  <c r="AU186" i="30"/>
  <c r="AV186" i="30"/>
  <c r="AW186" i="30"/>
  <c r="AX186" i="30"/>
  <c r="AY186" i="30"/>
  <c r="AZ186" i="30"/>
  <c r="BA186" i="30"/>
  <c r="BB186" i="30"/>
  <c r="BC186" i="30"/>
  <c r="BD186" i="30"/>
  <c r="BE186" i="30"/>
  <c r="BF186" i="30"/>
  <c r="BG186" i="30"/>
  <c r="BH186" i="30"/>
  <c r="BI186" i="30"/>
  <c r="BJ186" i="30"/>
  <c r="BK186" i="30"/>
  <c r="BL186" i="30"/>
  <c r="BM186" i="30"/>
  <c r="BN186" i="30"/>
  <c r="BO186" i="30"/>
  <c r="BP186" i="30"/>
  <c r="BQ186" i="30"/>
  <c r="BR186" i="30"/>
  <c r="BS186" i="30"/>
  <c r="BT186" i="30"/>
  <c r="BU186" i="30"/>
  <c r="BV186" i="30"/>
  <c r="BW186" i="30"/>
  <c r="BX186" i="30"/>
  <c r="BY186" i="30"/>
  <c r="BZ186" i="30"/>
  <c r="CA186" i="30"/>
  <c r="CB186" i="30"/>
  <c r="CC186" i="30"/>
  <c r="CD186" i="30"/>
  <c r="CE186" i="30"/>
  <c r="CF186" i="30"/>
  <c r="CG186" i="30"/>
  <c r="CH186" i="30"/>
  <c r="CI186" i="30"/>
  <c r="CJ186" i="30"/>
  <c r="CK186" i="30"/>
  <c r="CL186" i="30"/>
  <c r="CM186" i="30"/>
  <c r="CN186" i="30"/>
  <c r="CO186" i="30"/>
  <c r="CP186" i="30"/>
  <c r="CQ186" i="30"/>
  <c r="CR186" i="30"/>
  <c r="CS186" i="30"/>
  <c r="CT186" i="30"/>
  <c r="CU186" i="30"/>
  <c r="CV186" i="30"/>
  <c r="CW186" i="30"/>
  <c r="CX186" i="30"/>
  <c r="CY186" i="30"/>
  <c r="CZ186" i="30"/>
  <c r="DA186" i="30"/>
  <c r="DB186" i="30"/>
  <c r="DC186" i="30"/>
  <c r="DD186" i="30"/>
  <c r="DE186" i="30"/>
  <c r="DF186" i="30"/>
  <c r="DG186" i="30"/>
  <c r="DH186" i="30"/>
  <c r="DI186" i="30"/>
  <c r="DJ186" i="30"/>
  <c r="DK186" i="30"/>
  <c r="DL186" i="30"/>
  <c r="DM186" i="30"/>
  <c r="DN186" i="30"/>
  <c r="DO186" i="30"/>
  <c r="DP186" i="30"/>
  <c r="DQ186" i="30"/>
  <c r="DR186" i="30"/>
  <c r="DS186" i="30"/>
  <c r="DT186" i="30"/>
  <c r="M187" i="30"/>
  <c r="N187" i="30"/>
  <c r="O187" i="30"/>
  <c r="P187" i="30"/>
  <c r="Q187" i="30"/>
  <c r="R187" i="30"/>
  <c r="S187" i="30"/>
  <c r="T187" i="30"/>
  <c r="U187" i="30"/>
  <c r="V187" i="30"/>
  <c r="W187" i="30"/>
  <c r="X187" i="30"/>
  <c r="Y187" i="30"/>
  <c r="Z187" i="30"/>
  <c r="AA187" i="30"/>
  <c r="AB187" i="30"/>
  <c r="AC187" i="30"/>
  <c r="AD187" i="30"/>
  <c r="AE187" i="30"/>
  <c r="AF187" i="30"/>
  <c r="AG187" i="30"/>
  <c r="AH187" i="30"/>
  <c r="AI187" i="30"/>
  <c r="AJ187" i="30"/>
  <c r="AK187" i="30"/>
  <c r="AL187" i="30"/>
  <c r="AM187" i="30"/>
  <c r="AN187" i="30"/>
  <c r="AO187" i="30"/>
  <c r="AP187" i="30"/>
  <c r="AQ187" i="30"/>
  <c r="AR187" i="30"/>
  <c r="AS187" i="30"/>
  <c r="AT187" i="30"/>
  <c r="AU187" i="30"/>
  <c r="AV187" i="30"/>
  <c r="AW187" i="30"/>
  <c r="AX187" i="30"/>
  <c r="AY187" i="30"/>
  <c r="AZ187" i="30"/>
  <c r="BA187" i="30"/>
  <c r="BB187" i="30"/>
  <c r="BC187" i="30"/>
  <c r="BD187" i="30"/>
  <c r="BE187" i="30"/>
  <c r="BF187" i="30"/>
  <c r="BG187" i="30"/>
  <c r="BH187" i="30"/>
  <c r="BI187" i="30"/>
  <c r="BJ187" i="30"/>
  <c r="BK187" i="30"/>
  <c r="BL187" i="30"/>
  <c r="BM187" i="30"/>
  <c r="BN187" i="30"/>
  <c r="BO187" i="30"/>
  <c r="BP187" i="30"/>
  <c r="BQ187" i="30"/>
  <c r="BR187" i="30"/>
  <c r="BS187" i="30"/>
  <c r="BT187" i="30"/>
  <c r="BU187" i="30"/>
  <c r="BV187" i="30"/>
  <c r="BW187" i="30"/>
  <c r="BX187" i="30"/>
  <c r="BY187" i="30"/>
  <c r="BZ187" i="30"/>
  <c r="CA187" i="30"/>
  <c r="CB187" i="30"/>
  <c r="CC187" i="30"/>
  <c r="CD187" i="30"/>
  <c r="CE187" i="30"/>
  <c r="CF187" i="30"/>
  <c r="CG187" i="30"/>
  <c r="CH187" i="30"/>
  <c r="CI187" i="30"/>
  <c r="CJ187" i="30"/>
  <c r="CK187" i="30"/>
  <c r="CL187" i="30"/>
  <c r="CM187" i="30"/>
  <c r="CN187" i="30"/>
  <c r="CO187" i="30"/>
  <c r="CP187" i="30"/>
  <c r="CQ187" i="30"/>
  <c r="CR187" i="30"/>
  <c r="CS187" i="30"/>
  <c r="CT187" i="30"/>
  <c r="CU187" i="30"/>
  <c r="CV187" i="30"/>
  <c r="CW187" i="30"/>
  <c r="CX187" i="30"/>
  <c r="CY187" i="30"/>
  <c r="CZ187" i="30"/>
  <c r="DA187" i="30"/>
  <c r="DB187" i="30"/>
  <c r="DC187" i="30"/>
  <c r="DD187" i="30"/>
  <c r="DE187" i="30"/>
  <c r="DF187" i="30"/>
  <c r="DG187" i="30"/>
  <c r="DH187" i="30"/>
  <c r="DI187" i="30"/>
  <c r="DJ187" i="30"/>
  <c r="DK187" i="30"/>
  <c r="DL187" i="30"/>
  <c r="DM187" i="30"/>
  <c r="DN187" i="30"/>
  <c r="DO187" i="30"/>
  <c r="DP187" i="30"/>
  <c r="DQ187" i="30"/>
  <c r="DR187" i="30"/>
  <c r="DS187" i="30"/>
  <c r="DT187" i="30"/>
  <c r="M188" i="30"/>
  <c r="N188" i="30"/>
  <c r="O188" i="30"/>
  <c r="P188" i="30"/>
  <c r="Q188" i="30"/>
  <c r="R188" i="30"/>
  <c r="S188" i="30"/>
  <c r="T188" i="30"/>
  <c r="U188" i="30"/>
  <c r="V188" i="30"/>
  <c r="W188" i="30"/>
  <c r="X188" i="30"/>
  <c r="Y188" i="30"/>
  <c r="Z188" i="30"/>
  <c r="AA188" i="30"/>
  <c r="AB188" i="30"/>
  <c r="AC188" i="30"/>
  <c r="AD188" i="30"/>
  <c r="AE188" i="30"/>
  <c r="AF188" i="30"/>
  <c r="AG188" i="30"/>
  <c r="AH188" i="30"/>
  <c r="AI188" i="30"/>
  <c r="AJ188" i="30"/>
  <c r="AK188" i="30"/>
  <c r="AL188" i="30"/>
  <c r="AM188" i="30"/>
  <c r="AN188" i="30"/>
  <c r="AO188" i="30"/>
  <c r="AP188" i="30"/>
  <c r="AQ188" i="30"/>
  <c r="AR188" i="30"/>
  <c r="AS188" i="30"/>
  <c r="AT188" i="30"/>
  <c r="AU188" i="30"/>
  <c r="AV188" i="30"/>
  <c r="AW188" i="30"/>
  <c r="AX188" i="30"/>
  <c r="AY188" i="30"/>
  <c r="AZ188" i="30"/>
  <c r="BA188" i="30"/>
  <c r="BB188" i="30"/>
  <c r="BC188" i="30"/>
  <c r="BD188" i="30"/>
  <c r="BE188" i="30"/>
  <c r="BF188" i="30"/>
  <c r="BG188" i="30"/>
  <c r="BH188" i="30"/>
  <c r="BI188" i="30"/>
  <c r="BJ188" i="30"/>
  <c r="BK188" i="30"/>
  <c r="BL188" i="30"/>
  <c r="BM188" i="30"/>
  <c r="BN188" i="30"/>
  <c r="BO188" i="30"/>
  <c r="BP188" i="30"/>
  <c r="BQ188" i="30"/>
  <c r="BR188" i="30"/>
  <c r="BS188" i="30"/>
  <c r="BT188" i="30"/>
  <c r="BU188" i="30"/>
  <c r="BV188" i="30"/>
  <c r="BW188" i="30"/>
  <c r="BX188" i="30"/>
  <c r="BY188" i="30"/>
  <c r="BZ188" i="30"/>
  <c r="CA188" i="30"/>
  <c r="CB188" i="30"/>
  <c r="CC188" i="30"/>
  <c r="CD188" i="30"/>
  <c r="CE188" i="30"/>
  <c r="CF188" i="30"/>
  <c r="CG188" i="30"/>
  <c r="CH188" i="30"/>
  <c r="CI188" i="30"/>
  <c r="CJ188" i="30"/>
  <c r="CK188" i="30"/>
  <c r="CL188" i="30"/>
  <c r="CM188" i="30"/>
  <c r="CN188" i="30"/>
  <c r="CO188" i="30"/>
  <c r="CP188" i="30"/>
  <c r="CQ188" i="30"/>
  <c r="CR188" i="30"/>
  <c r="CS188" i="30"/>
  <c r="CT188" i="30"/>
  <c r="CU188" i="30"/>
  <c r="CV188" i="30"/>
  <c r="CW188" i="30"/>
  <c r="CX188" i="30"/>
  <c r="CY188" i="30"/>
  <c r="CZ188" i="30"/>
  <c r="DA188" i="30"/>
  <c r="DB188" i="30"/>
  <c r="DC188" i="30"/>
  <c r="DD188" i="30"/>
  <c r="DE188" i="30"/>
  <c r="DF188" i="30"/>
  <c r="DG188" i="30"/>
  <c r="DH188" i="30"/>
  <c r="DI188" i="30"/>
  <c r="DJ188" i="30"/>
  <c r="DK188" i="30"/>
  <c r="DL188" i="30"/>
  <c r="DM188" i="30"/>
  <c r="DN188" i="30"/>
  <c r="DO188" i="30"/>
  <c r="DP188" i="30"/>
  <c r="DQ188" i="30"/>
  <c r="DR188" i="30"/>
  <c r="DS188" i="30"/>
  <c r="DT188" i="30"/>
  <c r="M189" i="30"/>
  <c r="N189" i="30"/>
  <c r="O189" i="30"/>
  <c r="P189" i="30"/>
  <c r="Q189" i="30"/>
  <c r="R189" i="30"/>
  <c r="S189" i="30"/>
  <c r="T189" i="30"/>
  <c r="U189" i="30"/>
  <c r="V189" i="30"/>
  <c r="W189" i="30"/>
  <c r="X189" i="30"/>
  <c r="Y189" i="30"/>
  <c r="Z189" i="30"/>
  <c r="W23" i="41" s="1"/>
  <c r="AA189" i="30"/>
  <c r="AB189" i="30"/>
  <c r="AC189" i="30"/>
  <c r="AD189" i="30"/>
  <c r="AE189" i="30"/>
  <c r="AF189" i="30"/>
  <c r="AG189" i="30"/>
  <c r="AH189" i="30"/>
  <c r="AI189" i="30"/>
  <c r="AJ189" i="30"/>
  <c r="AK189" i="30"/>
  <c r="AL189" i="30"/>
  <c r="AM189" i="30"/>
  <c r="AN189" i="30"/>
  <c r="AO189" i="30"/>
  <c r="AP189" i="30"/>
  <c r="AM23" i="41" s="1"/>
  <c r="AQ189" i="30"/>
  <c r="AR189" i="30"/>
  <c r="AS189" i="30"/>
  <c r="AT189" i="30"/>
  <c r="AU189" i="30"/>
  <c r="AV189" i="30"/>
  <c r="AS23" i="41" s="1"/>
  <c r="AW189" i="30"/>
  <c r="AX189" i="30"/>
  <c r="AY189" i="30"/>
  <c r="AZ189" i="30"/>
  <c r="BA189" i="30"/>
  <c r="BB189" i="30"/>
  <c r="BC189" i="30"/>
  <c r="BD189" i="30"/>
  <c r="BE189" i="30"/>
  <c r="BF189" i="30"/>
  <c r="BC23" i="41" s="1"/>
  <c r="BG189" i="30"/>
  <c r="BH189" i="30"/>
  <c r="BI189" i="30"/>
  <c r="BJ189" i="30"/>
  <c r="BK189" i="30"/>
  <c r="BL189" i="30"/>
  <c r="BM189" i="30"/>
  <c r="BI23" i="41" s="1"/>
  <c r="BN189" i="30"/>
  <c r="BO189" i="30"/>
  <c r="BP189" i="30"/>
  <c r="BQ189" i="30"/>
  <c r="BR189" i="30"/>
  <c r="BS189" i="30"/>
  <c r="BT189" i="30"/>
  <c r="BU189" i="30"/>
  <c r="BV189" i="30"/>
  <c r="BW189" i="30"/>
  <c r="BX189" i="30"/>
  <c r="BY189" i="30"/>
  <c r="BZ189" i="30"/>
  <c r="CA189" i="30"/>
  <c r="CB189" i="30"/>
  <c r="BY23" i="41" s="1"/>
  <c r="CC189" i="30"/>
  <c r="CD189" i="30"/>
  <c r="CE189" i="30"/>
  <c r="CF189" i="30"/>
  <c r="CG189" i="30"/>
  <c r="CH189" i="30"/>
  <c r="CI189" i="30"/>
  <c r="CJ189" i="30"/>
  <c r="CK189" i="30"/>
  <c r="CL189" i="30"/>
  <c r="CI23" i="41" s="1"/>
  <c r="CM189" i="30"/>
  <c r="CN189" i="30"/>
  <c r="CO189" i="30"/>
  <c r="CP189" i="30"/>
  <c r="CQ189" i="30"/>
  <c r="CR189" i="30"/>
  <c r="CO23" i="41" s="1"/>
  <c r="CS189" i="30"/>
  <c r="CT189" i="30"/>
  <c r="CU189" i="30"/>
  <c r="CV189" i="30"/>
  <c r="CW189" i="30"/>
  <c r="CX189" i="30"/>
  <c r="CY189" i="30"/>
  <c r="CZ189" i="30"/>
  <c r="DA189" i="30"/>
  <c r="DB189" i="30"/>
  <c r="DC189" i="30"/>
  <c r="DD189" i="30"/>
  <c r="DE189" i="30"/>
  <c r="DF189" i="30"/>
  <c r="DG189" i="30"/>
  <c r="DH189" i="30"/>
  <c r="DI189" i="30"/>
  <c r="DJ189" i="30"/>
  <c r="DK189" i="30"/>
  <c r="DL189" i="30"/>
  <c r="DM189" i="30"/>
  <c r="DN189" i="30"/>
  <c r="DO189" i="30"/>
  <c r="DP189" i="30"/>
  <c r="DQ189" i="30"/>
  <c r="DR189" i="30"/>
  <c r="DS189" i="30"/>
  <c r="DT189" i="30"/>
  <c r="M190" i="30"/>
  <c r="N190" i="30"/>
  <c r="O190" i="30"/>
  <c r="P190" i="30"/>
  <c r="Q190" i="30"/>
  <c r="R190" i="30"/>
  <c r="S190" i="30"/>
  <c r="T190" i="30"/>
  <c r="U190" i="30"/>
  <c r="V190" i="30"/>
  <c r="W190" i="30"/>
  <c r="X190" i="30"/>
  <c r="Y190" i="30"/>
  <c r="Z190" i="30"/>
  <c r="AA190" i="30"/>
  <c r="AB190" i="30"/>
  <c r="AC190" i="30"/>
  <c r="AD190" i="30"/>
  <c r="AE190" i="30"/>
  <c r="AF190" i="30"/>
  <c r="AG190" i="30"/>
  <c r="AH190" i="30"/>
  <c r="AI190" i="30"/>
  <c r="AJ190" i="30"/>
  <c r="AK190" i="30"/>
  <c r="AL190" i="30"/>
  <c r="AM190" i="30"/>
  <c r="AN190" i="30"/>
  <c r="AO190" i="30"/>
  <c r="AP190" i="30"/>
  <c r="AQ190" i="30"/>
  <c r="AR190" i="30"/>
  <c r="AS190" i="30"/>
  <c r="AT190" i="30"/>
  <c r="AU190" i="30"/>
  <c r="AV190" i="30"/>
  <c r="AW190" i="30"/>
  <c r="AX190" i="30"/>
  <c r="AY190" i="30"/>
  <c r="AZ190" i="30"/>
  <c r="BA190" i="30"/>
  <c r="BB190" i="30"/>
  <c r="BC190" i="30"/>
  <c r="BD190" i="30"/>
  <c r="BE190" i="30"/>
  <c r="BF190" i="30"/>
  <c r="BG190" i="30"/>
  <c r="BH190" i="30"/>
  <c r="BI190" i="30"/>
  <c r="BJ190" i="30"/>
  <c r="BK190" i="30"/>
  <c r="BL190" i="30"/>
  <c r="BM190" i="30"/>
  <c r="BN190" i="30"/>
  <c r="BO190" i="30"/>
  <c r="BP190" i="30"/>
  <c r="BQ190" i="30"/>
  <c r="BR190" i="30"/>
  <c r="BS190" i="30"/>
  <c r="BT190" i="30"/>
  <c r="BU190" i="30"/>
  <c r="BV190" i="30"/>
  <c r="BW190" i="30"/>
  <c r="BX190" i="30"/>
  <c r="BY190" i="30"/>
  <c r="BZ190" i="30"/>
  <c r="CA190" i="30"/>
  <c r="CB190" i="30"/>
  <c r="CC190" i="30"/>
  <c r="CD190" i="30"/>
  <c r="CE190" i="30"/>
  <c r="CF190" i="30"/>
  <c r="CG190" i="30"/>
  <c r="CH190" i="30"/>
  <c r="CI190" i="30"/>
  <c r="CJ190" i="30"/>
  <c r="CK190" i="30"/>
  <c r="CL190" i="30"/>
  <c r="CM190" i="30"/>
  <c r="CN190" i="30"/>
  <c r="CO190" i="30"/>
  <c r="CP190" i="30"/>
  <c r="CQ190" i="30"/>
  <c r="CR190" i="30"/>
  <c r="CS190" i="30"/>
  <c r="CT190" i="30"/>
  <c r="CU190" i="30"/>
  <c r="CV190" i="30"/>
  <c r="CW190" i="30"/>
  <c r="CX190" i="30"/>
  <c r="CY190" i="30"/>
  <c r="CZ190" i="30"/>
  <c r="DA190" i="30"/>
  <c r="DB190" i="30"/>
  <c r="DC190" i="30"/>
  <c r="DD190" i="30"/>
  <c r="DE190" i="30"/>
  <c r="DF190" i="30"/>
  <c r="DG190" i="30"/>
  <c r="DH190" i="30"/>
  <c r="DI190" i="30"/>
  <c r="DJ190" i="30"/>
  <c r="DK190" i="30"/>
  <c r="DL190" i="30"/>
  <c r="DM190" i="30"/>
  <c r="DN190" i="30"/>
  <c r="DO190" i="30"/>
  <c r="DP190" i="30"/>
  <c r="DQ190" i="30"/>
  <c r="DR190" i="30"/>
  <c r="DS190" i="30"/>
  <c r="DT190" i="30"/>
  <c r="M191" i="30"/>
  <c r="N191" i="30"/>
  <c r="O191" i="30"/>
  <c r="P191" i="30"/>
  <c r="Q191" i="30"/>
  <c r="R191" i="30"/>
  <c r="S191" i="30"/>
  <c r="T191" i="30"/>
  <c r="U191" i="30"/>
  <c r="V191" i="30"/>
  <c r="W191" i="30"/>
  <c r="X191" i="30"/>
  <c r="Y191" i="30"/>
  <c r="Z191" i="30"/>
  <c r="AA191" i="30"/>
  <c r="AB191" i="30"/>
  <c r="AC191" i="30"/>
  <c r="AD191" i="30"/>
  <c r="AE191" i="30"/>
  <c r="AF191" i="30"/>
  <c r="AG191" i="30"/>
  <c r="AH191" i="30"/>
  <c r="AI191" i="30"/>
  <c r="AJ191" i="30"/>
  <c r="AK191" i="30"/>
  <c r="AL191" i="30"/>
  <c r="AM191" i="30"/>
  <c r="AN191" i="30"/>
  <c r="AO191" i="30"/>
  <c r="AP191" i="30"/>
  <c r="AQ191" i="30"/>
  <c r="AR191" i="30"/>
  <c r="AS191" i="30"/>
  <c r="AT191" i="30"/>
  <c r="AU191" i="30"/>
  <c r="AV191" i="30"/>
  <c r="AW191" i="30"/>
  <c r="AX191" i="30"/>
  <c r="AY191" i="30"/>
  <c r="AZ191" i="30"/>
  <c r="BA191" i="30"/>
  <c r="BB191" i="30"/>
  <c r="BC191" i="30"/>
  <c r="BD191" i="30"/>
  <c r="BE191" i="30"/>
  <c r="BF191" i="30"/>
  <c r="BG191" i="30"/>
  <c r="BH191" i="30"/>
  <c r="BI191" i="30"/>
  <c r="BJ191" i="30"/>
  <c r="BK191" i="30"/>
  <c r="BL191" i="30"/>
  <c r="BM191" i="30"/>
  <c r="BN191" i="30"/>
  <c r="BO191" i="30"/>
  <c r="BP191" i="30"/>
  <c r="BQ191" i="30"/>
  <c r="BR191" i="30"/>
  <c r="BS191" i="30"/>
  <c r="BT191" i="30"/>
  <c r="BU191" i="30"/>
  <c r="BV191" i="30"/>
  <c r="BW191" i="30"/>
  <c r="BX191" i="30"/>
  <c r="BY191" i="30"/>
  <c r="BZ191" i="30"/>
  <c r="CA191" i="30"/>
  <c r="CB191" i="30"/>
  <c r="CC191" i="30"/>
  <c r="CD191" i="30"/>
  <c r="CE191" i="30"/>
  <c r="CF191" i="30"/>
  <c r="CG191" i="30"/>
  <c r="CH191" i="30"/>
  <c r="CI191" i="30"/>
  <c r="CJ191" i="30"/>
  <c r="CK191" i="30"/>
  <c r="CL191" i="30"/>
  <c r="CM191" i="30"/>
  <c r="CN191" i="30"/>
  <c r="CO191" i="30"/>
  <c r="CP191" i="30"/>
  <c r="CQ191" i="30"/>
  <c r="CR191" i="30"/>
  <c r="CS191" i="30"/>
  <c r="CT191" i="30"/>
  <c r="CU191" i="30"/>
  <c r="CV191" i="30"/>
  <c r="CW191" i="30"/>
  <c r="CX191" i="30"/>
  <c r="CY191" i="30"/>
  <c r="CZ191" i="30"/>
  <c r="DA191" i="30"/>
  <c r="DB191" i="30"/>
  <c r="DC191" i="30"/>
  <c r="DD191" i="30"/>
  <c r="DE191" i="30"/>
  <c r="DF191" i="30"/>
  <c r="DG191" i="30"/>
  <c r="DH191" i="30"/>
  <c r="DI191" i="30"/>
  <c r="DJ191" i="30"/>
  <c r="DK191" i="30"/>
  <c r="DL191" i="30"/>
  <c r="DM191" i="30"/>
  <c r="DN191" i="30"/>
  <c r="DO191" i="30"/>
  <c r="DP191" i="30"/>
  <c r="DQ191" i="30"/>
  <c r="DR191" i="30"/>
  <c r="DS191" i="30"/>
  <c r="DT191" i="30"/>
  <c r="M192" i="30"/>
  <c r="N192" i="30"/>
  <c r="O192" i="30"/>
  <c r="P192" i="30"/>
  <c r="Q192" i="30"/>
  <c r="R192" i="30"/>
  <c r="S192" i="30"/>
  <c r="T192" i="30"/>
  <c r="U192" i="30"/>
  <c r="V192" i="30"/>
  <c r="W192" i="30"/>
  <c r="X192" i="30"/>
  <c r="Y192" i="30"/>
  <c r="Z192" i="30"/>
  <c r="AA192" i="30"/>
  <c r="AB192" i="30"/>
  <c r="AC192" i="30"/>
  <c r="AD192" i="30"/>
  <c r="AE192" i="30"/>
  <c r="AF192" i="30"/>
  <c r="AG192" i="30"/>
  <c r="AH192" i="30"/>
  <c r="AI192" i="30"/>
  <c r="AJ192" i="30"/>
  <c r="AK192" i="30"/>
  <c r="AL192" i="30"/>
  <c r="AM192" i="30"/>
  <c r="AN192" i="30"/>
  <c r="AO192" i="30"/>
  <c r="AP192" i="30"/>
  <c r="AQ192" i="30"/>
  <c r="AR192" i="30"/>
  <c r="AS192" i="30"/>
  <c r="AT192" i="30"/>
  <c r="AU192" i="30"/>
  <c r="AV192" i="30"/>
  <c r="AW192" i="30"/>
  <c r="AX192" i="30"/>
  <c r="AY192" i="30"/>
  <c r="AZ192" i="30"/>
  <c r="BA192" i="30"/>
  <c r="BB192" i="30"/>
  <c r="BC192" i="30"/>
  <c r="BD192" i="30"/>
  <c r="BE192" i="30"/>
  <c r="BF192" i="30"/>
  <c r="BG192" i="30"/>
  <c r="BH192" i="30"/>
  <c r="BI192" i="30"/>
  <c r="BJ192" i="30"/>
  <c r="BK192" i="30"/>
  <c r="BL192" i="30"/>
  <c r="BM192" i="30"/>
  <c r="BN192" i="30"/>
  <c r="BO192" i="30"/>
  <c r="BP192" i="30"/>
  <c r="BQ192" i="30"/>
  <c r="BR192" i="30"/>
  <c r="BS192" i="30"/>
  <c r="BT192" i="30"/>
  <c r="BU192" i="30"/>
  <c r="BV192" i="30"/>
  <c r="BW192" i="30"/>
  <c r="BX192" i="30"/>
  <c r="BY192" i="30"/>
  <c r="BZ192" i="30"/>
  <c r="CA192" i="30"/>
  <c r="CB192" i="30"/>
  <c r="CC192" i="30"/>
  <c r="CD192" i="30"/>
  <c r="CE192" i="30"/>
  <c r="CF192" i="30"/>
  <c r="CG192" i="30"/>
  <c r="CH192" i="30"/>
  <c r="CI192" i="30"/>
  <c r="CJ192" i="30"/>
  <c r="CK192" i="30"/>
  <c r="CL192" i="30"/>
  <c r="CM192" i="30"/>
  <c r="CN192" i="30"/>
  <c r="CO192" i="30"/>
  <c r="CP192" i="30"/>
  <c r="CQ192" i="30"/>
  <c r="CR192" i="30"/>
  <c r="CS192" i="30"/>
  <c r="CT192" i="30"/>
  <c r="CU192" i="30"/>
  <c r="CV192" i="30"/>
  <c r="CW192" i="30"/>
  <c r="CX192" i="30"/>
  <c r="CY192" i="30"/>
  <c r="CZ192" i="30"/>
  <c r="DA192" i="30"/>
  <c r="DB192" i="30"/>
  <c r="DC192" i="30"/>
  <c r="DD192" i="30"/>
  <c r="DE192" i="30"/>
  <c r="DF192" i="30"/>
  <c r="DG192" i="30"/>
  <c r="DH192" i="30"/>
  <c r="DI192" i="30"/>
  <c r="DJ192" i="30"/>
  <c r="DK192" i="30"/>
  <c r="DL192" i="30"/>
  <c r="DM192" i="30"/>
  <c r="DN192" i="30"/>
  <c r="DO192" i="30"/>
  <c r="DP192" i="30"/>
  <c r="DQ192" i="30"/>
  <c r="DR192" i="30"/>
  <c r="DS192" i="30"/>
  <c r="DT192" i="30"/>
  <c r="M193" i="30"/>
  <c r="N193" i="30"/>
  <c r="O193" i="30"/>
  <c r="P193" i="30"/>
  <c r="Q193" i="30"/>
  <c r="R193" i="30"/>
  <c r="S193" i="30"/>
  <c r="T193" i="30"/>
  <c r="U193" i="30"/>
  <c r="V193" i="30"/>
  <c r="W193" i="30"/>
  <c r="X193" i="30"/>
  <c r="Y193" i="30"/>
  <c r="Z193" i="30"/>
  <c r="AA193" i="30"/>
  <c r="AB193" i="30"/>
  <c r="AC193" i="30"/>
  <c r="AD193" i="30"/>
  <c r="AE193" i="30"/>
  <c r="AF193" i="30"/>
  <c r="AG193" i="30"/>
  <c r="AH193" i="30"/>
  <c r="AI193" i="30"/>
  <c r="AJ193" i="30"/>
  <c r="AK193" i="30"/>
  <c r="AL193" i="30"/>
  <c r="AM193" i="30"/>
  <c r="AN193" i="30"/>
  <c r="AO193" i="30"/>
  <c r="AP193" i="30"/>
  <c r="AQ193" i="30"/>
  <c r="AR193" i="30"/>
  <c r="AS193" i="30"/>
  <c r="AT193" i="30"/>
  <c r="AU193" i="30"/>
  <c r="AV193" i="30"/>
  <c r="AW193" i="30"/>
  <c r="AX193" i="30"/>
  <c r="AY193" i="30"/>
  <c r="AZ193" i="30"/>
  <c r="BA193" i="30"/>
  <c r="BB193" i="30"/>
  <c r="BC193" i="30"/>
  <c r="BD193" i="30"/>
  <c r="BE193" i="30"/>
  <c r="BF193" i="30"/>
  <c r="BG193" i="30"/>
  <c r="BH193" i="30"/>
  <c r="BI193" i="30"/>
  <c r="BJ193" i="30"/>
  <c r="BK193" i="30"/>
  <c r="BL193" i="30"/>
  <c r="BM193" i="30"/>
  <c r="BN193" i="30"/>
  <c r="BO193" i="30"/>
  <c r="BP193" i="30"/>
  <c r="BQ193" i="30"/>
  <c r="BR193" i="30"/>
  <c r="BS193" i="30"/>
  <c r="BT193" i="30"/>
  <c r="BU193" i="30"/>
  <c r="BV193" i="30"/>
  <c r="BW193" i="30"/>
  <c r="BX193" i="30"/>
  <c r="BY193" i="30"/>
  <c r="BZ193" i="30"/>
  <c r="CA193" i="30"/>
  <c r="CB193" i="30"/>
  <c r="CC193" i="30"/>
  <c r="CD193" i="30"/>
  <c r="CE193" i="30"/>
  <c r="CF193" i="30"/>
  <c r="CG193" i="30"/>
  <c r="CH193" i="30"/>
  <c r="CI193" i="30"/>
  <c r="CJ193" i="30"/>
  <c r="CK193" i="30"/>
  <c r="CL193" i="30"/>
  <c r="CM193" i="30"/>
  <c r="CN193" i="30"/>
  <c r="CO193" i="30"/>
  <c r="CP193" i="30"/>
  <c r="CQ193" i="30"/>
  <c r="CR193" i="30"/>
  <c r="CS193" i="30"/>
  <c r="CT193" i="30"/>
  <c r="CU193" i="30"/>
  <c r="CV193" i="30"/>
  <c r="CW193" i="30"/>
  <c r="CX193" i="30"/>
  <c r="CY193" i="30"/>
  <c r="CZ193" i="30"/>
  <c r="DA193" i="30"/>
  <c r="DB193" i="30"/>
  <c r="DC193" i="30"/>
  <c r="DD193" i="30"/>
  <c r="DE193" i="30"/>
  <c r="DF193" i="30"/>
  <c r="DG193" i="30"/>
  <c r="DH193" i="30"/>
  <c r="DI193" i="30"/>
  <c r="DJ193" i="30"/>
  <c r="DK193" i="30"/>
  <c r="DL193" i="30"/>
  <c r="DM193" i="30"/>
  <c r="DN193" i="30"/>
  <c r="DO193" i="30"/>
  <c r="DP193" i="30"/>
  <c r="DQ193" i="30"/>
  <c r="DR193" i="30"/>
  <c r="DS193" i="30"/>
  <c r="DT193" i="30"/>
  <c r="M194" i="30"/>
  <c r="N194" i="30"/>
  <c r="O194" i="30"/>
  <c r="P194" i="30"/>
  <c r="Q194" i="30"/>
  <c r="R194" i="30"/>
  <c r="S194" i="30"/>
  <c r="T194" i="30"/>
  <c r="U194" i="30"/>
  <c r="V194" i="30"/>
  <c r="W194" i="30"/>
  <c r="X194" i="30"/>
  <c r="Y194" i="30"/>
  <c r="Z194" i="30"/>
  <c r="AA194" i="30"/>
  <c r="AB194" i="30"/>
  <c r="AC194" i="30"/>
  <c r="AD194" i="30"/>
  <c r="AE194" i="30"/>
  <c r="AF194" i="30"/>
  <c r="AG194" i="30"/>
  <c r="AH194" i="30"/>
  <c r="AI194" i="30"/>
  <c r="AJ194" i="30"/>
  <c r="AK194" i="30"/>
  <c r="AL194" i="30"/>
  <c r="AM194" i="30"/>
  <c r="AN194" i="30"/>
  <c r="AO194" i="30"/>
  <c r="AP194" i="30"/>
  <c r="AQ194" i="30"/>
  <c r="AR194" i="30"/>
  <c r="AS194" i="30"/>
  <c r="AT194" i="30"/>
  <c r="AU194" i="30"/>
  <c r="AV194" i="30"/>
  <c r="AW194" i="30"/>
  <c r="AX194" i="30"/>
  <c r="AY194" i="30"/>
  <c r="AZ194" i="30"/>
  <c r="BA194" i="30"/>
  <c r="BB194" i="30"/>
  <c r="BC194" i="30"/>
  <c r="BD194" i="30"/>
  <c r="BE194" i="30"/>
  <c r="BF194" i="30"/>
  <c r="BG194" i="30"/>
  <c r="BH194" i="30"/>
  <c r="BI194" i="30"/>
  <c r="BJ194" i="30"/>
  <c r="BK194" i="30"/>
  <c r="BL194" i="30"/>
  <c r="BM194" i="30"/>
  <c r="BN194" i="30"/>
  <c r="BO194" i="30"/>
  <c r="BP194" i="30"/>
  <c r="BQ194" i="30"/>
  <c r="BR194" i="30"/>
  <c r="BS194" i="30"/>
  <c r="BT194" i="30"/>
  <c r="BU194" i="30"/>
  <c r="BV194" i="30"/>
  <c r="BW194" i="30"/>
  <c r="BX194" i="30"/>
  <c r="BY194" i="30"/>
  <c r="BZ194" i="30"/>
  <c r="CA194" i="30"/>
  <c r="CB194" i="30"/>
  <c r="CC194" i="30"/>
  <c r="CD194" i="30"/>
  <c r="CE194" i="30"/>
  <c r="CF194" i="30"/>
  <c r="CG194" i="30"/>
  <c r="CH194" i="30"/>
  <c r="CI194" i="30"/>
  <c r="CJ194" i="30"/>
  <c r="CK194" i="30"/>
  <c r="CL194" i="30"/>
  <c r="CM194" i="30"/>
  <c r="CN194" i="30"/>
  <c r="CO194" i="30"/>
  <c r="CP194" i="30"/>
  <c r="CQ194" i="30"/>
  <c r="CR194" i="30"/>
  <c r="CS194" i="30"/>
  <c r="CT194" i="30"/>
  <c r="CU194" i="30"/>
  <c r="CV194" i="30"/>
  <c r="CW194" i="30"/>
  <c r="CX194" i="30"/>
  <c r="CY194" i="30"/>
  <c r="CZ194" i="30"/>
  <c r="DA194" i="30"/>
  <c r="DB194" i="30"/>
  <c r="DC194" i="30"/>
  <c r="DD194" i="30"/>
  <c r="DE194" i="30"/>
  <c r="DF194" i="30"/>
  <c r="DG194" i="30"/>
  <c r="DH194" i="30"/>
  <c r="DI194" i="30"/>
  <c r="DJ194" i="30"/>
  <c r="DK194" i="30"/>
  <c r="DL194" i="30"/>
  <c r="DM194" i="30"/>
  <c r="DN194" i="30"/>
  <c r="DO194" i="30"/>
  <c r="DP194" i="30"/>
  <c r="DQ194" i="30"/>
  <c r="DR194" i="30"/>
  <c r="DS194" i="30"/>
  <c r="DT194" i="30"/>
  <c r="M195" i="30"/>
  <c r="N195" i="30"/>
  <c r="O195" i="30"/>
  <c r="P195" i="30"/>
  <c r="Q195" i="30"/>
  <c r="R195" i="30"/>
  <c r="S195" i="30"/>
  <c r="T195" i="30"/>
  <c r="U195" i="30"/>
  <c r="V195" i="30"/>
  <c r="W195" i="30"/>
  <c r="X195" i="30"/>
  <c r="Y195" i="30"/>
  <c r="Z195" i="30"/>
  <c r="AA195" i="30"/>
  <c r="AB195" i="30"/>
  <c r="AC195" i="30"/>
  <c r="AD195" i="30"/>
  <c r="AE195" i="30"/>
  <c r="AF195" i="30"/>
  <c r="AG195" i="30"/>
  <c r="AH195" i="30"/>
  <c r="AI195" i="30"/>
  <c r="AJ195" i="30"/>
  <c r="AK195" i="30"/>
  <c r="AL195" i="30"/>
  <c r="AM195" i="30"/>
  <c r="AN195" i="30"/>
  <c r="AO195" i="30"/>
  <c r="AP195" i="30"/>
  <c r="AQ195" i="30"/>
  <c r="AR195" i="30"/>
  <c r="AS195" i="30"/>
  <c r="AT195" i="30"/>
  <c r="AU195" i="30"/>
  <c r="AV195" i="30"/>
  <c r="AW195" i="30"/>
  <c r="AX195" i="30"/>
  <c r="AY195" i="30"/>
  <c r="AZ195" i="30"/>
  <c r="BA195" i="30"/>
  <c r="BB195" i="30"/>
  <c r="BC195" i="30"/>
  <c r="BD195" i="30"/>
  <c r="BE195" i="30"/>
  <c r="BF195" i="30"/>
  <c r="BG195" i="30"/>
  <c r="BH195" i="30"/>
  <c r="BI195" i="30"/>
  <c r="BJ195" i="30"/>
  <c r="BK195" i="30"/>
  <c r="BL195" i="30"/>
  <c r="BM195" i="30"/>
  <c r="BN195" i="30"/>
  <c r="BO195" i="30"/>
  <c r="BP195" i="30"/>
  <c r="BQ195" i="30"/>
  <c r="BR195" i="30"/>
  <c r="BS195" i="30"/>
  <c r="BT195" i="30"/>
  <c r="BU195" i="30"/>
  <c r="BV195" i="30"/>
  <c r="BW195" i="30"/>
  <c r="BX195" i="30"/>
  <c r="BY195" i="30"/>
  <c r="BZ195" i="30"/>
  <c r="CA195" i="30"/>
  <c r="CB195" i="30"/>
  <c r="CC195" i="30"/>
  <c r="CD195" i="30"/>
  <c r="CE195" i="30"/>
  <c r="CF195" i="30"/>
  <c r="CG195" i="30"/>
  <c r="CH195" i="30"/>
  <c r="CI195" i="30"/>
  <c r="CJ195" i="30"/>
  <c r="CK195" i="30"/>
  <c r="CL195" i="30"/>
  <c r="CM195" i="30"/>
  <c r="CN195" i="30"/>
  <c r="CO195" i="30"/>
  <c r="CP195" i="30"/>
  <c r="CQ195" i="30"/>
  <c r="CR195" i="30"/>
  <c r="CS195" i="30"/>
  <c r="CT195" i="30"/>
  <c r="CU195" i="30"/>
  <c r="CV195" i="30"/>
  <c r="CW195" i="30"/>
  <c r="CX195" i="30"/>
  <c r="CY195" i="30"/>
  <c r="CZ195" i="30"/>
  <c r="DA195" i="30"/>
  <c r="DB195" i="30"/>
  <c r="DC195" i="30"/>
  <c r="DD195" i="30"/>
  <c r="DE195" i="30"/>
  <c r="DF195" i="30"/>
  <c r="DG195" i="30"/>
  <c r="DH195" i="30"/>
  <c r="DI195" i="30"/>
  <c r="DJ195" i="30"/>
  <c r="DK195" i="30"/>
  <c r="DL195" i="30"/>
  <c r="DM195" i="30"/>
  <c r="DN195" i="30"/>
  <c r="DO195" i="30"/>
  <c r="DP195" i="30"/>
  <c r="DQ195" i="30"/>
  <c r="DR195" i="30"/>
  <c r="DS195" i="30"/>
  <c r="DT195" i="30"/>
  <c r="M196" i="30"/>
  <c r="N196" i="30"/>
  <c r="O196" i="30"/>
  <c r="P196" i="30"/>
  <c r="Q196" i="30"/>
  <c r="R196" i="30"/>
  <c r="S196" i="30"/>
  <c r="T196" i="30"/>
  <c r="U196" i="30"/>
  <c r="V196" i="30"/>
  <c r="W196" i="30"/>
  <c r="X196" i="30"/>
  <c r="Y196" i="30"/>
  <c r="Z196" i="30"/>
  <c r="AA196" i="30"/>
  <c r="AB196" i="30"/>
  <c r="AC196" i="30"/>
  <c r="AD196" i="30"/>
  <c r="AE196" i="30"/>
  <c r="AF196" i="30"/>
  <c r="AG196" i="30"/>
  <c r="AH196" i="30"/>
  <c r="AI196" i="30"/>
  <c r="AJ196" i="30"/>
  <c r="AK196" i="30"/>
  <c r="AL196" i="30"/>
  <c r="AM196" i="30"/>
  <c r="AN196" i="30"/>
  <c r="AO196" i="30"/>
  <c r="AP196" i="30"/>
  <c r="AQ196" i="30"/>
  <c r="AR196" i="30"/>
  <c r="AS196" i="30"/>
  <c r="AT196" i="30"/>
  <c r="AU196" i="30"/>
  <c r="AV196" i="30"/>
  <c r="AW196" i="30"/>
  <c r="AX196" i="30"/>
  <c r="AY196" i="30"/>
  <c r="AZ196" i="30"/>
  <c r="BA196" i="30"/>
  <c r="BB196" i="30"/>
  <c r="BC196" i="30"/>
  <c r="BD196" i="30"/>
  <c r="BE196" i="30"/>
  <c r="BF196" i="30"/>
  <c r="BG196" i="30"/>
  <c r="BH196" i="30"/>
  <c r="BI196" i="30"/>
  <c r="BJ196" i="30"/>
  <c r="BK196" i="30"/>
  <c r="BL196" i="30"/>
  <c r="BM196" i="30"/>
  <c r="BN196" i="30"/>
  <c r="BO196" i="30"/>
  <c r="BP196" i="30"/>
  <c r="BQ196" i="30"/>
  <c r="BR196" i="30"/>
  <c r="BS196" i="30"/>
  <c r="BT196" i="30"/>
  <c r="BU196" i="30"/>
  <c r="BV196" i="30"/>
  <c r="BW196" i="30"/>
  <c r="BX196" i="30"/>
  <c r="BY196" i="30"/>
  <c r="BZ196" i="30"/>
  <c r="CA196" i="30"/>
  <c r="CB196" i="30"/>
  <c r="CC196" i="30"/>
  <c r="CD196" i="30"/>
  <c r="CE196" i="30"/>
  <c r="CF196" i="30"/>
  <c r="CG196" i="30"/>
  <c r="CH196" i="30"/>
  <c r="CI196" i="30"/>
  <c r="CJ196" i="30"/>
  <c r="CK196" i="30"/>
  <c r="CL196" i="30"/>
  <c r="CM196" i="30"/>
  <c r="CN196" i="30"/>
  <c r="CO196" i="30"/>
  <c r="CP196" i="30"/>
  <c r="CQ196" i="30"/>
  <c r="CR196" i="30"/>
  <c r="CS196" i="30"/>
  <c r="CT196" i="30"/>
  <c r="CU196" i="30"/>
  <c r="CV196" i="30"/>
  <c r="CW196" i="30"/>
  <c r="CX196" i="30"/>
  <c r="CY196" i="30"/>
  <c r="CZ196" i="30"/>
  <c r="DA196" i="30"/>
  <c r="DB196" i="30"/>
  <c r="DC196" i="30"/>
  <c r="DD196" i="30"/>
  <c r="DE196" i="30"/>
  <c r="DF196" i="30"/>
  <c r="DG196" i="30"/>
  <c r="DH196" i="30"/>
  <c r="DI196" i="30"/>
  <c r="DJ196" i="30"/>
  <c r="DK196" i="30"/>
  <c r="DL196" i="30"/>
  <c r="DM196" i="30"/>
  <c r="DN196" i="30"/>
  <c r="DO196" i="30"/>
  <c r="DP196" i="30"/>
  <c r="DQ196" i="30"/>
  <c r="DR196" i="30"/>
  <c r="DS196" i="30"/>
  <c r="DT196" i="30"/>
  <c r="M197" i="30"/>
  <c r="N197" i="30"/>
  <c r="O197" i="30"/>
  <c r="P197" i="30"/>
  <c r="Q197" i="30"/>
  <c r="R197" i="30"/>
  <c r="S197" i="30"/>
  <c r="T197" i="30"/>
  <c r="U197" i="30"/>
  <c r="V197" i="30"/>
  <c r="W197" i="30"/>
  <c r="X197" i="30"/>
  <c r="Y197" i="30"/>
  <c r="Z197" i="30"/>
  <c r="AA197" i="30"/>
  <c r="AB197" i="30"/>
  <c r="AC197" i="30"/>
  <c r="AD197" i="30"/>
  <c r="AE197" i="30"/>
  <c r="AF197" i="30"/>
  <c r="AG197" i="30"/>
  <c r="AH197" i="30"/>
  <c r="AI197" i="30"/>
  <c r="AJ197" i="30"/>
  <c r="AK197" i="30"/>
  <c r="AL197" i="30"/>
  <c r="AM197" i="30"/>
  <c r="AN197" i="30"/>
  <c r="AO197" i="30"/>
  <c r="AP197" i="30"/>
  <c r="AQ197" i="30"/>
  <c r="AR197" i="30"/>
  <c r="AS197" i="30"/>
  <c r="AT197" i="30"/>
  <c r="AU197" i="30"/>
  <c r="AV197" i="30"/>
  <c r="AW197" i="30"/>
  <c r="AX197" i="30"/>
  <c r="AY197" i="30"/>
  <c r="AZ197" i="30"/>
  <c r="BA197" i="30"/>
  <c r="BB197" i="30"/>
  <c r="BC197" i="30"/>
  <c r="BD197" i="30"/>
  <c r="BE197" i="30"/>
  <c r="BF197" i="30"/>
  <c r="BG197" i="30"/>
  <c r="BH197" i="30"/>
  <c r="BI197" i="30"/>
  <c r="BJ197" i="30"/>
  <c r="BK197" i="30"/>
  <c r="BL197" i="30"/>
  <c r="BM197" i="30"/>
  <c r="BN197" i="30"/>
  <c r="BO197" i="30"/>
  <c r="BP197" i="30"/>
  <c r="BQ197" i="30"/>
  <c r="BR197" i="30"/>
  <c r="BS197" i="30"/>
  <c r="BT197" i="30"/>
  <c r="BU197" i="30"/>
  <c r="BV197" i="30"/>
  <c r="BW197" i="30"/>
  <c r="BX197" i="30"/>
  <c r="BY197" i="30"/>
  <c r="BZ197" i="30"/>
  <c r="CA197" i="30"/>
  <c r="CB197" i="30"/>
  <c r="CC197" i="30"/>
  <c r="CD197" i="30"/>
  <c r="CE197" i="30"/>
  <c r="CF197" i="30"/>
  <c r="CG197" i="30"/>
  <c r="CH197" i="30"/>
  <c r="CI197" i="30"/>
  <c r="CJ197" i="30"/>
  <c r="CK197" i="30"/>
  <c r="CL197" i="30"/>
  <c r="CM197" i="30"/>
  <c r="CN197" i="30"/>
  <c r="CO197" i="30"/>
  <c r="CP197" i="30"/>
  <c r="CQ197" i="30"/>
  <c r="CR197" i="30"/>
  <c r="CS197" i="30"/>
  <c r="CT197" i="30"/>
  <c r="CU197" i="30"/>
  <c r="CV197" i="30"/>
  <c r="CW197" i="30"/>
  <c r="CX197" i="30"/>
  <c r="CY197" i="30"/>
  <c r="CZ197" i="30"/>
  <c r="DA197" i="30"/>
  <c r="DB197" i="30"/>
  <c r="DC197" i="30"/>
  <c r="DD197" i="30"/>
  <c r="DE197" i="30"/>
  <c r="DF197" i="30"/>
  <c r="DG197" i="30"/>
  <c r="DH197" i="30"/>
  <c r="DI197" i="30"/>
  <c r="DJ197" i="30"/>
  <c r="DK197" i="30"/>
  <c r="DL197" i="30"/>
  <c r="DM197" i="30"/>
  <c r="DN197" i="30"/>
  <c r="DO197" i="30"/>
  <c r="DP197" i="30"/>
  <c r="DQ197" i="30"/>
  <c r="DR197" i="30"/>
  <c r="DS197" i="30"/>
  <c r="DT197" i="30"/>
  <c r="M198" i="30"/>
  <c r="N198" i="30"/>
  <c r="O198" i="30"/>
  <c r="P198" i="30"/>
  <c r="Q198" i="30"/>
  <c r="R198" i="30"/>
  <c r="S198" i="30"/>
  <c r="T198" i="30"/>
  <c r="U198" i="30"/>
  <c r="V198" i="30"/>
  <c r="W198" i="30"/>
  <c r="X198" i="30"/>
  <c r="Y198" i="30"/>
  <c r="Z198" i="30"/>
  <c r="AA198" i="30"/>
  <c r="AB198" i="30"/>
  <c r="AC198" i="30"/>
  <c r="AD198" i="30"/>
  <c r="AE198" i="30"/>
  <c r="AF198" i="30"/>
  <c r="AG198" i="30"/>
  <c r="AH198" i="30"/>
  <c r="AI198" i="30"/>
  <c r="AJ198" i="30"/>
  <c r="AK198" i="30"/>
  <c r="AL198" i="30"/>
  <c r="AM198" i="30"/>
  <c r="AN198" i="30"/>
  <c r="AO198" i="30"/>
  <c r="AP198" i="30"/>
  <c r="AQ198" i="30"/>
  <c r="AR198" i="30"/>
  <c r="AS198" i="30"/>
  <c r="AT198" i="30"/>
  <c r="AU198" i="30"/>
  <c r="AV198" i="30"/>
  <c r="AW198" i="30"/>
  <c r="AX198" i="30"/>
  <c r="AY198" i="30"/>
  <c r="AZ198" i="30"/>
  <c r="BA198" i="30"/>
  <c r="BB198" i="30"/>
  <c r="BC198" i="30"/>
  <c r="BD198" i="30"/>
  <c r="BE198" i="30"/>
  <c r="BF198" i="30"/>
  <c r="BG198" i="30"/>
  <c r="BH198" i="30"/>
  <c r="BI198" i="30"/>
  <c r="BJ198" i="30"/>
  <c r="BK198" i="30"/>
  <c r="BL198" i="30"/>
  <c r="BM198" i="30"/>
  <c r="BN198" i="30"/>
  <c r="BO198" i="30"/>
  <c r="BP198" i="30"/>
  <c r="BQ198" i="30"/>
  <c r="BR198" i="30"/>
  <c r="BS198" i="30"/>
  <c r="BT198" i="30"/>
  <c r="BU198" i="30"/>
  <c r="BV198" i="30"/>
  <c r="BW198" i="30"/>
  <c r="BX198" i="30"/>
  <c r="BY198" i="30"/>
  <c r="BZ198" i="30"/>
  <c r="CA198" i="30"/>
  <c r="CB198" i="30"/>
  <c r="CC198" i="30"/>
  <c r="CD198" i="30"/>
  <c r="CE198" i="30"/>
  <c r="CF198" i="30"/>
  <c r="CG198" i="30"/>
  <c r="CH198" i="30"/>
  <c r="CI198" i="30"/>
  <c r="CJ198" i="30"/>
  <c r="CK198" i="30"/>
  <c r="CL198" i="30"/>
  <c r="CM198" i="30"/>
  <c r="CN198" i="30"/>
  <c r="CO198" i="30"/>
  <c r="CP198" i="30"/>
  <c r="CQ198" i="30"/>
  <c r="CR198" i="30"/>
  <c r="CS198" i="30"/>
  <c r="CT198" i="30"/>
  <c r="CU198" i="30"/>
  <c r="CV198" i="30"/>
  <c r="CW198" i="30"/>
  <c r="CX198" i="30"/>
  <c r="CY198" i="30"/>
  <c r="CZ198" i="30"/>
  <c r="DA198" i="30"/>
  <c r="DB198" i="30"/>
  <c r="DC198" i="30"/>
  <c r="DD198" i="30"/>
  <c r="DE198" i="30"/>
  <c r="DF198" i="30"/>
  <c r="DG198" i="30"/>
  <c r="DH198" i="30"/>
  <c r="DI198" i="30"/>
  <c r="DJ198" i="30"/>
  <c r="DK198" i="30"/>
  <c r="DL198" i="30"/>
  <c r="DM198" i="30"/>
  <c r="DN198" i="30"/>
  <c r="DO198" i="30"/>
  <c r="DP198" i="30"/>
  <c r="DQ198" i="30"/>
  <c r="DR198" i="30"/>
  <c r="DS198" i="30"/>
  <c r="DT198" i="30"/>
  <c r="M199" i="30"/>
  <c r="N199" i="30"/>
  <c r="O199" i="30"/>
  <c r="P199" i="30"/>
  <c r="Q199" i="30"/>
  <c r="R199" i="30"/>
  <c r="S199" i="30"/>
  <c r="T199" i="30"/>
  <c r="U199" i="30"/>
  <c r="V199" i="30"/>
  <c r="W199" i="30"/>
  <c r="X199" i="30"/>
  <c r="Y199" i="30"/>
  <c r="Z199" i="30"/>
  <c r="AA199" i="30"/>
  <c r="AB199" i="30"/>
  <c r="AC199" i="30"/>
  <c r="AD199" i="30"/>
  <c r="AE199" i="30"/>
  <c r="AF199" i="30"/>
  <c r="AG199" i="30"/>
  <c r="AH199" i="30"/>
  <c r="AI199" i="30"/>
  <c r="AJ199" i="30"/>
  <c r="AK199" i="30"/>
  <c r="AL199" i="30"/>
  <c r="AM199" i="30"/>
  <c r="AN199" i="30"/>
  <c r="AO199" i="30"/>
  <c r="AP199" i="30"/>
  <c r="AQ199" i="30"/>
  <c r="AR199" i="30"/>
  <c r="AS199" i="30"/>
  <c r="AT199" i="30"/>
  <c r="AU199" i="30"/>
  <c r="AV199" i="30"/>
  <c r="AW199" i="30"/>
  <c r="AX199" i="30"/>
  <c r="AY199" i="30"/>
  <c r="AZ199" i="30"/>
  <c r="BA199" i="30"/>
  <c r="BB199" i="30"/>
  <c r="BC199" i="30"/>
  <c r="BD199" i="30"/>
  <c r="BE199" i="30"/>
  <c r="BF199" i="30"/>
  <c r="BG199" i="30"/>
  <c r="BH199" i="30"/>
  <c r="BI199" i="30"/>
  <c r="BJ199" i="30"/>
  <c r="BK199" i="30"/>
  <c r="BL199" i="30"/>
  <c r="BM199" i="30"/>
  <c r="BN199" i="30"/>
  <c r="BO199" i="30"/>
  <c r="BP199" i="30"/>
  <c r="BQ199" i="30"/>
  <c r="BR199" i="30"/>
  <c r="BS199" i="30"/>
  <c r="BT199" i="30"/>
  <c r="BU199" i="30"/>
  <c r="BV199" i="30"/>
  <c r="BW199" i="30"/>
  <c r="BX199" i="30"/>
  <c r="BY199" i="30"/>
  <c r="BZ199" i="30"/>
  <c r="CA199" i="30"/>
  <c r="CB199" i="30"/>
  <c r="CC199" i="30"/>
  <c r="CD199" i="30"/>
  <c r="CE199" i="30"/>
  <c r="CF199" i="30"/>
  <c r="CG199" i="30"/>
  <c r="CH199" i="30"/>
  <c r="CI199" i="30"/>
  <c r="CJ199" i="30"/>
  <c r="CK199" i="30"/>
  <c r="CL199" i="30"/>
  <c r="CM199" i="30"/>
  <c r="CN199" i="30"/>
  <c r="CO199" i="30"/>
  <c r="CP199" i="30"/>
  <c r="CQ199" i="30"/>
  <c r="CR199" i="30"/>
  <c r="CS199" i="30"/>
  <c r="CT199" i="30"/>
  <c r="CU199" i="30"/>
  <c r="CV199" i="30"/>
  <c r="CW199" i="30"/>
  <c r="CX199" i="30"/>
  <c r="CY199" i="30"/>
  <c r="CZ199" i="30"/>
  <c r="DA199" i="30"/>
  <c r="DB199" i="30"/>
  <c r="DC199" i="30"/>
  <c r="DD199" i="30"/>
  <c r="DE199" i="30"/>
  <c r="DF199" i="30"/>
  <c r="DG199" i="30"/>
  <c r="DH199" i="30"/>
  <c r="DI199" i="30"/>
  <c r="DJ199" i="30"/>
  <c r="DK199" i="30"/>
  <c r="DL199" i="30"/>
  <c r="DM199" i="30"/>
  <c r="DN199" i="30"/>
  <c r="DO199" i="30"/>
  <c r="DP199" i="30"/>
  <c r="DQ199" i="30"/>
  <c r="DR199" i="30"/>
  <c r="DS199" i="30"/>
  <c r="DT199" i="30"/>
  <c r="M200" i="30"/>
  <c r="N200" i="30"/>
  <c r="O200" i="30"/>
  <c r="P200" i="30"/>
  <c r="Q200" i="30"/>
  <c r="R200" i="30"/>
  <c r="S200" i="30"/>
  <c r="T200" i="30"/>
  <c r="U200" i="30"/>
  <c r="V200" i="30"/>
  <c r="W200" i="30"/>
  <c r="X200" i="30"/>
  <c r="Y200" i="30"/>
  <c r="Z200" i="30"/>
  <c r="AA200" i="30"/>
  <c r="AB200" i="30"/>
  <c r="Y24" i="41" s="1"/>
  <c r="AC200" i="30"/>
  <c r="AD200" i="30"/>
  <c r="AE200" i="30"/>
  <c r="AF200" i="30"/>
  <c r="AG200" i="30"/>
  <c r="AH200" i="30"/>
  <c r="AI200" i="30"/>
  <c r="AJ200" i="30"/>
  <c r="AK200" i="30"/>
  <c r="AH24" i="41" s="1"/>
  <c r="AL200" i="30"/>
  <c r="AM200" i="30"/>
  <c r="AN200" i="30"/>
  <c r="AO200" i="30"/>
  <c r="AP200" i="30"/>
  <c r="AQ200" i="30"/>
  <c r="AR200" i="30"/>
  <c r="AO24" i="41" s="1"/>
  <c r="AS200" i="30"/>
  <c r="AT200" i="30"/>
  <c r="AU200" i="30"/>
  <c r="AV200" i="30"/>
  <c r="AW200" i="30"/>
  <c r="AX200" i="30"/>
  <c r="AY200" i="30"/>
  <c r="AZ200" i="30"/>
  <c r="BA200" i="30"/>
  <c r="BB200" i="30"/>
  <c r="BC200" i="30"/>
  <c r="AZ24" i="41" s="1"/>
  <c r="BD200" i="30"/>
  <c r="BE200" i="30"/>
  <c r="BF200" i="30"/>
  <c r="BG200" i="30"/>
  <c r="BH200" i="30"/>
  <c r="BE24" i="41" s="1"/>
  <c r="BI200" i="30"/>
  <c r="BJ200" i="30"/>
  <c r="BK200" i="30"/>
  <c r="BL200" i="30"/>
  <c r="BM200" i="30"/>
  <c r="BN200" i="30"/>
  <c r="BO200" i="30"/>
  <c r="BP200" i="30"/>
  <c r="BQ200" i="30"/>
  <c r="BN24" i="41" s="1"/>
  <c r="BR200" i="30"/>
  <c r="BS200" i="30"/>
  <c r="BP24" i="41" s="1"/>
  <c r="BT200" i="30"/>
  <c r="BU200" i="30"/>
  <c r="BV200" i="30"/>
  <c r="BW200" i="30"/>
  <c r="BX200" i="30"/>
  <c r="BY200" i="30"/>
  <c r="BZ200" i="30"/>
  <c r="CA200" i="30"/>
  <c r="CB200" i="30"/>
  <c r="CC200" i="30"/>
  <c r="CD200" i="30"/>
  <c r="CE200" i="30"/>
  <c r="CF200" i="30"/>
  <c r="CG200" i="30"/>
  <c r="CD24" i="41" s="1"/>
  <c r="CH200" i="30"/>
  <c r="CI200" i="30"/>
  <c r="CF24" i="41" s="1"/>
  <c r="CJ200" i="30"/>
  <c r="CK200" i="30"/>
  <c r="CL200" i="30"/>
  <c r="CM200" i="30"/>
  <c r="CN200" i="30"/>
  <c r="CK24" i="41" s="1"/>
  <c r="CO200" i="30"/>
  <c r="CP200" i="30"/>
  <c r="CQ200" i="30"/>
  <c r="CR200" i="30"/>
  <c r="CS200" i="30"/>
  <c r="CT200" i="30"/>
  <c r="CU200" i="30"/>
  <c r="CV200" i="30"/>
  <c r="CW200" i="30"/>
  <c r="CX200" i="30"/>
  <c r="CY200" i="30"/>
  <c r="CV24" i="41" s="1"/>
  <c r="CZ200" i="30"/>
  <c r="DA200" i="30"/>
  <c r="DB200" i="30"/>
  <c r="DC200" i="30"/>
  <c r="DD200" i="30"/>
  <c r="DE200" i="30"/>
  <c r="DF200" i="30"/>
  <c r="DG200" i="30"/>
  <c r="DH200" i="30"/>
  <c r="DI200" i="30"/>
  <c r="DJ200" i="30"/>
  <c r="DK200" i="30"/>
  <c r="DL200" i="30"/>
  <c r="DM200" i="30"/>
  <c r="DN200" i="30"/>
  <c r="DO200" i="30"/>
  <c r="DP200" i="30"/>
  <c r="DQ200" i="30"/>
  <c r="DR200" i="30"/>
  <c r="DS200" i="30"/>
  <c r="DT200" i="30"/>
  <c r="M201" i="30"/>
  <c r="N201" i="30"/>
  <c r="O201" i="30"/>
  <c r="P201" i="30"/>
  <c r="Q201" i="30"/>
  <c r="R201" i="30"/>
  <c r="S201" i="30"/>
  <c r="T201" i="30"/>
  <c r="U201" i="30"/>
  <c r="V201" i="30"/>
  <c r="W201" i="30"/>
  <c r="X201" i="30"/>
  <c r="Y201" i="30"/>
  <c r="Z201" i="30"/>
  <c r="AA201" i="30"/>
  <c r="AB201" i="30"/>
  <c r="AC201" i="30"/>
  <c r="AD201" i="30"/>
  <c r="AE201" i="30"/>
  <c r="AF201" i="30"/>
  <c r="AG201" i="30"/>
  <c r="AH201" i="30"/>
  <c r="AI201" i="30"/>
  <c r="AJ201" i="30"/>
  <c r="AK201" i="30"/>
  <c r="AL201" i="30"/>
  <c r="AM201" i="30"/>
  <c r="AN201" i="30"/>
  <c r="AO201" i="30"/>
  <c r="AP201" i="30"/>
  <c r="AQ201" i="30"/>
  <c r="AR201" i="30"/>
  <c r="AS201" i="30"/>
  <c r="AT201" i="30"/>
  <c r="AU201" i="30"/>
  <c r="AV201" i="30"/>
  <c r="AW201" i="30"/>
  <c r="AX201" i="30"/>
  <c r="AY201" i="30"/>
  <c r="AZ201" i="30"/>
  <c r="BA201" i="30"/>
  <c r="BB201" i="30"/>
  <c r="BC201" i="30"/>
  <c r="BD201" i="30"/>
  <c r="BE201" i="30"/>
  <c r="BF201" i="30"/>
  <c r="BG201" i="30"/>
  <c r="BH201" i="30"/>
  <c r="BI201" i="30"/>
  <c r="BJ201" i="30"/>
  <c r="BK201" i="30"/>
  <c r="BL201" i="30"/>
  <c r="BM201" i="30"/>
  <c r="BN201" i="30"/>
  <c r="BO201" i="30"/>
  <c r="BP201" i="30"/>
  <c r="BQ201" i="30"/>
  <c r="BR201" i="30"/>
  <c r="BS201" i="30"/>
  <c r="BT201" i="30"/>
  <c r="BU201" i="30"/>
  <c r="BV201" i="30"/>
  <c r="BW201" i="30"/>
  <c r="BX201" i="30"/>
  <c r="BY201" i="30"/>
  <c r="BZ201" i="30"/>
  <c r="CA201" i="30"/>
  <c r="CB201" i="30"/>
  <c r="CC201" i="30"/>
  <c r="CD201" i="30"/>
  <c r="CE201" i="30"/>
  <c r="CF201" i="30"/>
  <c r="CG201" i="30"/>
  <c r="CH201" i="30"/>
  <c r="CI201" i="30"/>
  <c r="CJ201" i="30"/>
  <c r="CK201" i="30"/>
  <c r="CL201" i="30"/>
  <c r="CM201" i="30"/>
  <c r="CN201" i="30"/>
  <c r="CO201" i="30"/>
  <c r="CP201" i="30"/>
  <c r="CQ201" i="30"/>
  <c r="CR201" i="30"/>
  <c r="CS201" i="30"/>
  <c r="CT201" i="30"/>
  <c r="CU201" i="30"/>
  <c r="CV201" i="30"/>
  <c r="CW201" i="30"/>
  <c r="CX201" i="30"/>
  <c r="CY201" i="30"/>
  <c r="CZ201" i="30"/>
  <c r="DA201" i="30"/>
  <c r="DB201" i="30"/>
  <c r="DC201" i="30"/>
  <c r="DD201" i="30"/>
  <c r="DE201" i="30"/>
  <c r="DF201" i="30"/>
  <c r="DG201" i="30"/>
  <c r="DH201" i="30"/>
  <c r="DI201" i="30"/>
  <c r="DJ201" i="30"/>
  <c r="DK201" i="30"/>
  <c r="DL201" i="30"/>
  <c r="DM201" i="30"/>
  <c r="DN201" i="30"/>
  <c r="DO201" i="30"/>
  <c r="DP201" i="30"/>
  <c r="DQ201" i="30"/>
  <c r="DR201" i="30"/>
  <c r="DS201" i="30"/>
  <c r="DT201" i="30"/>
  <c r="M202" i="30"/>
  <c r="N202" i="30"/>
  <c r="O202" i="30"/>
  <c r="P202" i="30"/>
  <c r="Q202" i="30"/>
  <c r="R202" i="30"/>
  <c r="S202" i="30"/>
  <c r="T202" i="30"/>
  <c r="U202" i="30"/>
  <c r="V202" i="30"/>
  <c r="W202" i="30"/>
  <c r="X202" i="30"/>
  <c r="Y202" i="30"/>
  <c r="Z202" i="30"/>
  <c r="AA202" i="30"/>
  <c r="AB202" i="30"/>
  <c r="AC202" i="30"/>
  <c r="AD202" i="30"/>
  <c r="AE202" i="30"/>
  <c r="AF202" i="30"/>
  <c r="AG202" i="30"/>
  <c r="AH202" i="30"/>
  <c r="AI202" i="30"/>
  <c r="AJ202" i="30"/>
  <c r="AK202" i="30"/>
  <c r="AL202" i="30"/>
  <c r="AM202" i="30"/>
  <c r="AN202" i="30"/>
  <c r="AO202" i="30"/>
  <c r="AP202" i="30"/>
  <c r="AQ202" i="30"/>
  <c r="AR202" i="30"/>
  <c r="AS202" i="30"/>
  <c r="AT202" i="30"/>
  <c r="AU202" i="30"/>
  <c r="AV202" i="30"/>
  <c r="AW202" i="30"/>
  <c r="AX202" i="30"/>
  <c r="AY202" i="30"/>
  <c r="AZ202" i="30"/>
  <c r="BA202" i="30"/>
  <c r="BB202" i="30"/>
  <c r="BC202" i="30"/>
  <c r="BD202" i="30"/>
  <c r="BE202" i="30"/>
  <c r="BF202" i="30"/>
  <c r="BG202" i="30"/>
  <c r="BH202" i="30"/>
  <c r="BI202" i="30"/>
  <c r="BJ202" i="30"/>
  <c r="BK202" i="30"/>
  <c r="BL202" i="30"/>
  <c r="BM202" i="30"/>
  <c r="BN202" i="30"/>
  <c r="BO202" i="30"/>
  <c r="BP202" i="30"/>
  <c r="BQ202" i="30"/>
  <c r="BR202" i="30"/>
  <c r="BS202" i="30"/>
  <c r="BT202" i="30"/>
  <c r="BU202" i="30"/>
  <c r="BV202" i="30"/>
  <c r="BW202" i="30"/>
  <c r="BX202" i="30"/>
  <c r="BY202" i="30"/>
  <c r="BZ202" i="30"/>
  <c r="CA202" i="30"/>
  <c r="CB202" i="30"/>
  <c r="CC202" i="30"/>
  <c r="CD202" i="30"/>
  <c r="CE202" i="30"/>
  <c r="CF202" i="30"/>
  <c r="CG202" i="30"/>
  <c r="CH202" i="30"/>
  <c r="CI202" i="30"/>
  <c r="CJ202" i="30"/>
  <c r="CK202" i="30"/>
  <c r="CL202" i="30"/>
  <c r="CM202" i="30"/>
  <c r="CN202" i="30"/>
  <c r="CO202" i="30"/>
  <c r="CP202" i="30"/>
  <c r="CQ202" i="30"/>
  <c r="CR202" i="30"/>
  <c r="CS202" i="30"/>
  <c r="CT202" i="30"/>
  <c r="CU202" i="30"/>
  <c r="CV202" i="30"/>
  <c r="CW202" i="30"/>
  <c r="CX202" i="30"/>
  <c r="CY202" i="30"/>
  <c r="CZ202" i="30"/>
  <c r="DA202" i="30"/>
  <c r="DB202" i="30"/>
  <c r="DC202" i="30"/>
  <c r="DD202" i="30"/>
  <c r="DE202" i="30"/>
  <c r="DF202" i="30"/>
  <c r="DG202" i="30"/>
  <c r="DH202" i="30"/>
  <c r="DI202" i="30"/>
  <c r="DJ202" i="30"/>
  <c r="DK202" i="30"/>
  <c r="DL202" i="30"/>
  <c r="DM202" i="30"/>
  <c r="DN202" i="30"/>
  <c r="DO202" i="30"/>
  <c r="DP202" i="30"/>
  <c r="DQ202" i="30"/>
  <c r="DR202" i="30"/>
  <c r="DS202" i="30"/>
  <c r="DT202" i="30"/>
  <c r="M203" i="30"/>
  <c r="N203" i="30"/>
  <c r="O203" i="30"/>
  <c r="P203" i="30"/>
  <c r="Q203" i="30"/>
  <c r="R203" i="30"/>
  <c r="S203" i="30"/>
  <c r="T203" i="30"/>
  <c r="U203" i="30"/>
  <c r="V203" i="30"/>
  <c r="W203" i="30"/>
  <c r="X203" i="30"/>
  <c r="Y203" i="30"/>
  <c r="Z203" i="30"/>
  <c r="AA203" i="30"/>
  <c r="AB203" i="30"/>
  <c r="AC203" i="30"/>
  <c r="AD203" i="30"/>
  <c r="AE203" i="30"/>
  <c r="AF203" i="30"/>
  <c r="AG203" i="30"/>
  <c r="AH203" i="30"/>
  <c r="AI203" i="30"/>
  <c r="AJ203" i="30"/>
  <c r="AK203" i="30"/>
  <c r="AL203" i="30"/>
  <c r="AM203" i="30"/>
  <c r="AN203" i="30"/>
  <c r="AO203" i="30"/>
  <c r="AP203" i="30"/>
  <c r="AQ203" i="30"/>
  <c r="AR203" i="30"/>
  <c r="AS203" i="30"/>
  <c r="AT203" i="30"/>
  <c r="AU203" i="30"/>
  <c r="AV203" i="30"/>
  <c r="AW203" i="30"/>
  <c r="AX203" i="30"/>
  <c r="AY203" i="30"/>
  <c r="AZ203" i="30"/>
  <c r="BA203" i="30"/>
  <c r="BB203" i="30"/>
  <c r="BC203" i="30"/>
  <c r="BD203" i="30"/>
  <c r="BE203" i="30"/>
  <c r="BF203" i="30"/>
  <c r="BG203" i="30"/>
  <c r="BH203" i="30"/>
  <c r="BI203" i="30"/>
  <c r="BJ203" i="30"/>
  <c r="BK203" i="30"/>
  <c r="BL203" i="30"/>
  <c r="BM203" i="30"/>
  <c r="BN203" i="30"/>
  <c r="BO203" i="30"/>
  <c r="BP203" i="30"/>
  <c r="BQ203" i="30"/>
  <c r="BR203" i="30"/>
  <c r="BS203" i="30"/>
  <c r="BT203" i="30"/>
  <c r="BU203" i="30"/>
  <c r="BV203" i="30"/>
  <c r="BW203" i="30"/>
  <c r="BX203" i="30"/>
  <c r="BY203" i="30"/>
  <c r="BZ203" i="30"/>
  <c r="CA203" i="30"/>
  <c r="CB203" i="30"/>
  <c r="CC203" i="30"/>
  <c r="CD203" i="30"/>
  <c r="CE203" i="30"/>
  <c r="CF203" i="30"/>
  <c r="CG203" i="30"/>
  <c r="CH203" i="30"/>
  <c r="CI203" i="30"/>
  <c r="CJ203" i="30"/>
  <c r="CK203" i="30"/>
  <c r="CL203" i="30"/>
  <c r="CM203" i="30"/>
  <c r="CN203" i="30"/>
  <c r="CO203" i="30"/>
  <c r="CP203" i="30"/>
  <c r="CQ203" i="30"/>
  <c r="CR203" i="30"/>
  <c r="CS203" i="30"/>
  <c r="CT203" i="30"/>
  <c r="CU203" i="30"/>
  <c r="CV203" i="30"/>
  <c r="CW203" i="30"/>
  <c r="CX203" i="30"/>
  <c r="CY203" i="30"/>
  <c r="CZ203" i="30"/>
  <c r="DA203" i="30"/>
  <c r="DB203" i="30"/>
  <c r="DC203" i="30"/>
  <c r="DD203" i="30"/>
  <c r="DE203" i="30"/>
  <c r="DF203" i="30"/>
  <c r="DG203" i="30"/>
  <c r="DH203" i="30"/>
  <c r="DI203" i="30"/>
  <c r="DJ203" i="30"/>
  <c r="DK203" i="30"/>
  <c r="DL203" i="30"/>
  <c r="DM203" i="30"/>
  <c r="DN203" i="30"/>
  <c r="DO203" i="30"/>
  <c r="DP203" i="30"/>
  <c r="DQ203" i="30"/>
  <c r="DR203" i="30"/>
  <c r="DS203" i="30"/>
  <c r="DT203" i="30"/>
  <c r="M204" i="30"/>
  <c r="N204" i="30"/>
  <c r="O204" i="30"/>
  <c r="P204" i="30"/>
  <c r="Q204" i="30"/>
  <c r="R204" i="30"/>
  <c r="S204" i="30"/>
  <c r="T204" i="30"/>
  <c r="U204" i="30"/>
  <c r="V204" i="30"/>
  <c r="W204" i="30"/>
  <c r="X204" i="30"/>
  <c r="Y204" i="30"/>
  <c r="Z204" i="30"/>
  <c r="AA204" i="30"/>
  <c r="AB204" i="30"/>
  <c r="AC204" i="30"/>
  <c r="AD204" i="30"/>
  <c r="AE204" i="30"/>
  <c r="AF204" i="30"/>
  <c r="AG204" i="30"/>
  <c r="AH204" i="30"/>
  <c r="AI204" i="30"/>
  <c r="AJ204" i="30"/>
  <c r="AK204" i="30"/>
  <c r="AL204" i="30"/>
  <c r="AM204" i="30"/>
  <c r="AN204" i="30"/>
  <c r="AO204" i="30"/>
  <c r="AP204" i="30"/>
  <c r="AQ204" i="30"/>
  <c r="AR204" i="30"/>
  <c r="AS204" i="30"/>
  <c r="AT204" i="30"/>
  <c r="AU204" i="30"/>
  <c r="AV204" i="30"/>
  <c r="AW204" i="30"/>
  <c r="AX204" i="30"/>
  <c r="AY204" i="30"/>
  <c r="AZ204" i="30"/>
  <c r="BA204" i="30"/>
  <c r="BB204" i="30"/>
  <c r="BC204" i="30"/>
  <c r="BD204" i="30"/>
  <c r="BE204" i="30"/>
  <c r="BF204" i="30"/>
  <c r="BG204" i="30"/>
  <c r="BH204" i="30"/>
  <c r="BI204" i="30"/>
  <c r="BJ204" i="30"/>
  <c r="BK204" i="30"/>
  <c r="BL204" i="30"/>
  <c r="BM204" i="30"/>
  <c r="BN204" i="30"/>
  <c r="BO204" i="30"/>
  <c r="BP204" i="30"/>
  <c r="BQ204" i="30"/>
  <c r="BR204" i="30"/>
  <c r="BS204" i="30"/>
  <c r="BT204" i="30"/>
  <c r="BU204" i="30"/>
  <c r="BV204" i="30"/>
  <c r="BW204" i="30"/>
  <c r="BX204" i="30"/>
  <c r="BY204" i="30"/>
  <c r="BZ204" i="30"/>
  <c r="CA204" i="30"/>
  <c r="CB204" i="30"/>
  <c r="CC204" i="30"/>
  <c r="CD204" i="30"/>
  <c r="CE204" i="30"/>
  <c r="CF204" i="30"/>
  <c r="CG204" i="30"/>
  <c r="CH204" i="30"/>
  <c r="CI204" i="30"/>
  <c r="CJ204" i="30"/>
  <c r="CK204" i="30"/>
  <c r="CL204" i="30"/>
  <c r="CM204" i="30"/>
  <c r="CN204" i="30"/>
  <c r="CO204" i="30"/>
  <c r="CP204" i="30"/>
  <c r="CQ204" i="30"/>
  <c r="CR204" i="30"/>
  <c r="CS204" i="30"/>
  <c r="CT204" i="30"/>
  <c r="CU204" i="30"/>
  <c r="CV204" i="30"/>
  <c r="CW204" i="30"/>
  <c r="CX204" i="30"/>
  <c r="CY204" i="30"/>
  <c r="CZ204" i="30"/>
  <c r="DA204" i="30"/>
  <c r="DB204" i="30"/>
  <c r="DC204" i="30"/>
  <c r="DD204" i="30"/>
  <c r="DE204" i="30"/>
  <c r="DF204" i="30"/>
  <c r="DG204" i="30"/>
  <c r="DH204" i="30"/>
  <c r="DI204" i="30"/>
  <c r="DJ204" i="30"/>
  <c r="DK204" i="30"/>
  <c r="DL204" i="30"/>
  <c r="DM204" i="30"/>
  <c r="DN204" i="30"/>
  <c r="DO204" i="30"/>
  <c r="DP204" i="30"/>
  <c r="DQ204" i="30"/>
  <c r="DR204" i="30"/>
  <c r="DS204" i="30"/>
  <c r="DT204" i="30"/>
  <c r="M205" i="30"/>
  <c r="N205" i="30"/>
  <c r="O205" i="30"/>
  <c r="P205" i="30"/>
  <c r="Q205" i="30"/>
  <c r="R205" i="30"/>
  <c r="S205" i="30"/>
  <c r="T205" i="30"/>
  <c r="U205" i="30"/>
  <c r="V205" i="30"/>
  <c r="W205" i="30"/>
  <c r="X205" i="30"/>
  <c r="Y205" i="30"/>
  <c r="Z205" i="30"/>
  <c r="AA205" i="30"/>
  <c r="AB205" i="30"/>
  <c r="AC205" i="30"/>
  <c r="AD205" i="30"/>
  <c r="AE205" i="30"/>
  <c r="AF205" i="30"/>
  <c r="AG205" i="30"/>
  <c r="AH205" i="30"/>
  <c r="AI205" i="30"/>
  <c r="AJ205" i="30"/>
  <c r="AK205" i="30"/>
  <c r="AL205" i="30"/>
  <c r="AM205" i="30"/>
  <c r="AN205" i="30"/>
  <c r="AO205" i="30"/>
  <c r="AP205" i="30"/>
  <c r="AQ205" i="30"/>
  <c r="AR205" i="30"/>
  <c r="AS205" i="30"/>
  <c r="AT205" i="30"/>
  <c r="AU205" i="30"/>
  <c r="AV205" i="30"/>
  <c r="AW205" i="30"/>
  <c r="AX205" i="30"/>
  <c r="AY205" i="30"/>
  <c r="AZ205" i="30"/>
  <c r="BA205" i="30"/>
  <c r="BB205" i="30"/>
  <c r="BC205" i="30"/>
  <c r="BD205" i="30"/>
  <c r="BE205" i="30"/>
  <c r="BF205" i="30"/>
  <c r="BG205" i="30"/>
  <c r="BH205" i="30"/>
  <c r="BI205" i="30"/>
  <c r="BJ205" i="30"/>
  <c r="BK205" i="30"/>
  <c r="BL205" i="30"/>
  <c r="BM205" i="30"/>
  <c r="BN205" i="30"/>
  <c r="BO205" i="30"/>
  <c r="BP205" i="30"/>
  <c r="BQ205" i="30"/>
  <c r="BR205" i="30"/>
  <c r="BS205" i="30"/>
  <c r="BT205" i="30"/>
  <c r="BU205" i="30"/>
  <c r="BV205" i="30"/>
  <c r="BW205" i="30"/>
  <c r="BX205" i="30"/>
  <c r="BY205" i="30"/>
  <c r="BZ205" i="30"/>
  <c r="CA205" i="30"/>
  <c r="CB205" i="30"/>
  <c r="CC205" i="30"/>
  <c r="CD205" i="30"/>
  <c r="CE205" i="30"/>
  <c r="CF205" i="30"/>
  <c r="CG205" i="30"/>
  <c r="CH205" i="30"/>
  <c r="CI205" i="30"/>
  <c r="CJ205" i="30"/>
  <c r="CK205" i="30"/>
  <c r="CL205" i="30"/>
  <c r="CM205" i="30"/>
  <c r="CN205" i="30"/>
  <c r="CO205" i="30"/>
  <c r="CP205" i="30"/>
  <c r="CQ205" i="30"/>
  <c r="CR205" i="30"/>
  <c r="CS205" i="30"/>
  <c r="CT205" i="30"/>
  <c r="CU205" i="30"/>
  <c r="CV205" i="30"/>
  <c r="CW205" i="30"/>
  <c r="CX205" i="30"/>
  <c r="CY205" i="30"/>
  <c r="CZ205" i="30"/>
  <c r="DA205" i="30"/>
  <c r="DB205" i="30"/>
  <c r="DC205" i="30"/>
  <c r="DD205" i="30"/>
  <c r="DE205" i="30"/>
  <c r="DF205" i="30"/>
  <c r="DG205" i="30"/>
  <c r="DH205" i="30"/>
  <c r="DI205" i="30"/>
  <c r="DJ205" i="30"/>
  <c r="DK205" i="30"/>
  <c r="DL205" i="30"/>
  <c r="DM205" i="30"/>
  <c r="DN205" i="30"/>
  <c r="DO205" i="30"/>
  <c r="DP205" i="30"/>
  <c r="DQ205" i="30"/>
  <c r="DR205" i="30"/>
  <c r="DS205" i="30"/>
  <c r="DT205" i="30"/>
  <c r="M206" i="30"/>
  <c r="N206" i="30"/>
  <c r="O206" i="30"/>
  <c r="P206" i="30"/>
  <c r="Q206" i="30"/>
  <c r="R206" i="30"/>
  <c r="S206" i="30"/>
  <c r="T206" i="30"/>
  <c r="U206" i="30"/>
  <c r="V206" i="30"/>
  <c r="W206" i="30"/>
  <c r="X206" i="30"/>
  <c r="Y206" i="30"/>
  <c r="Z206" i="30"/>
  <c r="AA206" i="30"/>
  <c r="AB206" i="30"/>
  <c r="AC206" i="30"/>
  <c r="AD206" i="30"/>
  <c r="AE206" i="30"/>
  <c r="AF206" i="30"/>
  <c r="AG206" i="30"/>
  <c r="AH206" i="30"/>
  <c r="AI206" i="30"/>
  <c r="AJ206" i="30"/>
  <c r="AK206" i="30"/>
  <c r="AL206" i="30"/>
  <c r="AM206" i="30"/>
  <c r="AN206" i="30"/>
  <c r="AO206" i="30"/>
  <c r="AP206" i="30"/>
  <c r="AQ206" i="30"/>
  <c r="AR206" i="30"/>
  <c r="AS206" i="30"/>
  <c r="AT206" i="30"/>
  <c r="AU206" i="30"/>
  <c r="AV206" i="30"/>
  <c r="AW206" i="30"/>
  <c r="AX206" i="30"/>
  <c r="AY206" i="30"/>
  <c r="AZ206" i="30"/>
  <c r="BA206" i="30"/>
  <c r="BB206" i="30"/>
  <c r="BC206" i="30"/>
  <c r="BD206" i="30"/>
  <c r="BE206" i="30"/>
  <c r="BF206" i="30"/>
  <c r="BG206" i="30"/>
  <c r="BH206" i="30"/>
  <c r="BI206" i="30"/>
  <c r="BJ206" i="30"/>
  <c r="BK206" i="30"/>
  <c r="BL206" i="30"/>
  <c r="BM206" i="30"/>
  <c r="BN206" i="30"/>
  <c r="BO206" i="30"/>
  <c r="BP206" i="30"/>
  <c r="BQ206" i="30"/>
  <c r="BR206" i="30"/>
  <c r="BS206" i="30"/>
  <c r="BT206" i="30"/>
  <c r="BU206" i="30"/>
  <c r="BV206" i="30"/>
  <c r="BW206" i="30"/>
  <c r="BX206" i="30"/>
  <c r="BY206" i="30"/>
  <c r="BZ206" i="30"/>
  <c r="CA206" i="30"/>
  <c r="CB206" i="30"/>
  <c r="CC206" i="30"/>
  <c r="CD206" i="30"/>
  <c r="CE206" i="30"/>
  <c r="CF206" i="30"/>
  <c r="CG206" i="30"/>
  <c r="CH206" i="30"/>
  <c r="CI206" i="30"/>
  <c r="CJ206" i="30"/>
  <c r="CK206" i="30"/>
  <c r="CL206" i="30"/>
  <c r="CM206" i="30"/>
  <c r="CN206" i="30"/>
  <c r="CO206" i="30"/>
  <c r="CP206" i="30"/>
  <c r="CQ206" i="30"/>
  <c r="CR206" i="30"/>
  <c r="CS206" i="30"/>
  <c r="CT206" i="30"/>
  <c r="CU206" i="30"/>
  <c r="CV206" i="30"/>
  <c r="CW206" i="30"/>
  <c r="CX206" i="30"/>
  <c r="CY206" i="30"/>
  <c r="CZ206" i="30"/>
  <c r="DA206" i="30"/>
  <c r="DB206" i="30"/>
  <c r="DC206" i="30"/>
  <c r="DD206" i="30"/>
  <c r="DE206" i="30"/>
  <c r="DF206" i="30"/>
  <c r="DG206" i="30"/>
  <c r="DH206" i="30"/>
  <c r="DI206" i="30"/>
  <c r="DJ206" i="30"/>
  <c r="DK206" i="30"/>
  <c r="DL206" i="30"/>
  <c r="DM206" i="30"/>
  <c r="DN206" i="30"/>
  <c r="DO206" i="30"/>
  <c r="DP206" i="30"/>
  <c r="DQ206" i="30"/>
  <c r="DR206" i="30"/>
  <c r="DS206" i="30"/>
  <c r="DT206" i="30"/>
  <c r="M207" i="30"/>
  <c r="N207" i="30"/>
  <c r="O207" i="30"/>
  <c r="P207" i="30"/>
  <c r="Q207" i="30"/>
  <c r="R207" i="30"/>
  <c r="S207" i="30"/>
  <c r="T207" i="30"/>
  <c r="U207" i="30"/>
  <c r="V207" i="30"/>
  <c r="W207" i="30"/>
  <c r="X207" i="30"/>
  <c r="Y207" i="30"/>
  <c r="Z207" i="30"/>
  <c r="AA207" i="30"/>
  <c r="AB207" i="30"/>
  <c r="AC207" i="30"/>
  <c r="AD207" i="30"/>
  <c r="AE207" i="30"/>
  <c r="AF207" i="30"/>
  <c r="AG207" i="30"/>
  <c r="AH207" i="30"/>
  <c r="AI207" i="30"/>
  <c r="AJ207" i="30"/>
  <c r="AK207" i="30"/>
  <c r="AL207" i="30"/>
  <c r="AM207" i="30"/>
  <c r="AN207" i="30"/>
  <c r="AO207" i="30"/>
  <c r="AP207" i="30"/>
  <c r="AQ207" i="30"/>
  <c r="AR207" i="30"/>
  <c r="AS207" i="30"/>
  <c r="AT207" i="30"/>
  <c r="AU207" i="30"/>
  <c r="AV207" i="30"/>
  <c r="AW207" i="30"/>
  <c r="AX207" i="30"/>
  <c r="AY207" i="30"/>
  <c r="AZ207" i="30"/>
  <c r="BA207" i="30"/>
  <c r="BB207" i="30"/>
  <c r="BC207" i="30"/>
  <c r="BD207" i="30"/>
  <c r="BE207" i="30"/>
  <c r="BF207" i="30"/>
  <c r="BG207" i="30"/>
  <c r="BH207" i="30"/>
  <c r="BI207" i="30"/>
  <c r="BJ207" i="30"/>
  <c r="BK207" i="30"/>
  <c r="BL207" i="30"/>
  <c r="BM207" i="30"/>
  <c r="BN207" i="30"/>
  <c r="BO207" i="30"/>
  <c r="BP207" i="30"/>
  <c r="BQ207" i="30"/>
  <c r="BR207" i="30"/>
  <c r="BS207" i="30"/>
  <c r="BT207" i="30"/>
  <c r="BU207" i="30"/>
  <c r="BV207" i="30"/>
  <c r="BW207" i="30"/>
  <c r="BX207" i="30"/>
  <c r="BY207" i="30"/>
  <c r="BZ207" i="30"/>
  <c r="CA207" i="30"/>
  <c r="CB207" i="30"/>
  <c r="CC207" i="30"/>
  <c r="CD207" i="30"/>
  <c r="CE207" i="30"/>
  <c r="CF207" i="30"/>
  <c r="CG207" i="30"/>
  <c r="CH207" i="30"/>
  <c r="CI207" i="30"/>
  <c r="CJ207" i="30"/>
  <c r="CK207" i="30"/>
  <c r="CL207" i="30"/>
  <c r="CM207" i="30"/>
  <c r="CN207" i="30"/>
  <c r="CO207" i="30"/>
  <c r="CP207" i="30"/>
  <c r="CQ207" i="30"/>
  <c r="CR207" i="30"/>
  <c r="CS207" i="30"/>
  <c r="CT207" i="30"/>
  <c r="CU207" i="30"/>
  <c r="CV207" i="30"/>
  <c r="CW207" i="30"/>
  <c r="CX207" i="30"/>
  <c r="CY207" i="30"/>
  <c r="CZ207" i="30"/>
  <c r="DA207" i="30"/>
  <c r="DB207" i="30"/>
  <c r="DC207" i="30"/>
  <c r="DD207" i="30"/>
  <c r="DE207" i="30"/>
  <c r="DF207" i="30"/>
  <c r="DG207" i="30"/>
  <c r="DH207" i="30"/>
  <c r="DI207" i="30"/>
  <c r="DJ207" i="30"/>
  <c r="DK207" i="30"/>
  <c r="DL207" i="30"/>
  <c r="DM207" i="30"/>
  <c r="DN207" i="30"/>
  <c r="DO207" i="30"/>
  <c r="DP207" i="30"/>
  <c r="DQ207" i="30"/>
  <c r="DR207" i="30"/>
  <c r="DS207" i="30"/>
  <c r="DT207" i="30"/>
  <c r="M208" i="30"/>
  <c r="N208" i="30"/>
  <c r="O208" i="30"/>
  <c r="P208" i="30"/>
  <c r="Q208" i="30"/>
  <c r="R208" i="30"/>
  <c r="S208" i="30"/>
  <c r="T208" i="30"/>
  <c r="U208" i="30"/>
  <c r="V208" i="30"/>
  <c r="W208" i="30"/>
  <c r="X208" i="30"/>
  <c r="Y208" i="30"/>
  <c r="Z208" i="30"/>
  <c r="AA208" i="30"/>
  <c r="AB208" i="30"/>
  <c r="AC208" i="30"/>
  <c r="AD208" i="30"/>
  <c r="AE208" i="30"/>
  <c r="AF208" i="30"/>
  <c r="AG208" i="30"/>
  <c r="AH208" i="30"/>
  <c r="AI208" i="30"/>
  <c r="AJ208" i="30"/>
  <c r="AK208" i="30"/>
  <c r="AL208" i="30"/>
  <c r="AM208" i="30"/>
  <c r="AN208" i="30"/>
  <c r="AO208" i="30"/>
  <c r="AP208" i="30"/>
  <c r="AQ208" i="30"/>
  <c r="AR208" i="30"/>
  <c r="AS208" i="30"/>
  <c r="AT208" i="30"/>
  <c r="AU208" i="30"/>
  <c r="AV208" i="30"/>
  <c r="AW208" i="30"/>
  <c r="AX208" i="30"/>
  <c r="AY208" i="30"/>
  <c r="AZ208" i="30"/>
  <c r="BA208" i="30"/>
  <c r="BB208" i="30"/>
  <c r="BC208" i="30"/>
  <c r="BD208" i="30"/>
  <c r="BE208" i="30"/>
  <c r="BF208" i="30"/>
  <c r="BG208" i="30"/>
  <c r="BH208" i="30"/>
  <c r="BI208" i="30"/>
  <c r="BJ208" i="30"/>
  <c r="BK208" i="30"/>
  <c r="BL208" i="30"/>
  <c r="BM208" i="30"/>
  <c r="BN208" i="30"/>
  <c r="BO208" i="30"/>
  <c r="BP208" i="30"/>
  <c r="BQ208" i="30"/>
  <c r="BR208" i="30"/>
  <c r="BS208" i="30"/>
  <c r="BT208" i="30"/>
  <c r="BU208" i="30"/>
  <c r="BV208" i="30"/>
  <c r="BW208" i="30"/>
  <c r="BX208" i="30"/>
  <c r="BY208" i="30"/>
  <c r="BZ208" i="30"/>
  <c r="CA208" i="30"/>
  <c r="CB208" i="30"/>
  <c r="CC208" i="30"/>
  <c r="CD208" i="30"/>
  <c r="CE208" i="30"/>
  <c r="CF208" i="30"/>
  <c r="CG208" i="30"/>
  <c r="CH208" i="30"/>
  <c r="CI208" i="30"/>
  <c r="CJ208" i="30"/>
  <c r="CK208" i="30"/>
  <c r="CL208" i="30"/>
  <c r="CM208" i="30"/>
  <c r="CN208" i="30"/>
  <c r="CO208" i="30"/>
  <c r="CP208" i="30"/>
  <c r="CQ208" i="30"/>
  <c r="CR208" i="30"/>
  <c r="CS208" i="30"/>
  <c r="CT208" i="30"/>
  <c r="CU208" i="30"/>
  <c r="CV208" i="30"/>
  <c r="CW208" i="30"/>
  <c r="CX208" i="30"/>
  <c r="CY208" i="30"/>
  <c r="CZ208" i="30"/>
  <c r="DA208" i="30"/>
  <c r="DB208" i="30"/>
  <c r="DC208" i="30"/>
  <c r="DD208" i="30"/>
  <c r="DE208" i="30"/>
  <c r="DF208" i="30"/>
  <c r="DG208" i="30"/>
  <c r="DH208" i="30"/>
  <c r="DI208" i="30"/>
  <c r="DJ208" i="30"/>
  <c r="DK208" i="30"/>
  <c r="DL208" i="30"/>
  <c r="DM208" i="30"/>
  <c r="DN208" i="30"/>
  <c r="DO208" i="30"/>
  <c r="DP208" i="30"/>
  <c r="DQ208" i="30"/>
  <c r="DR208" i="30"/>
  <c r="DS208" i="30"/>
  <c r="DT208" i="30"/>
  <c r="M209" i="30"/>
  <c r="N209" i="30"/>
  <c r="O209" i="30"/>
  <c r="P209" i="30"/>
  <c r="Q209" i="30"/>
  <c r="R209" i="30"/>
  <c r="S209" i="30"/>
  <c r="T209" i="30"/>
  <c r="U209" i="30"/>
  <c r="V209" i="30"/>
  <c r="W209" i="30"/>
  <c r="X209" i="30"/>
  <c r="Y209" i="30"/>
  <c r="Z209" i="30"/>
  <c r="AA209" i="30"/>
  <c r="AB209" i="30"/>
  <c r="AC209" i="30"/>
  <c r="AD209" i="30"/>
  <c r="AE209" i="30"/>
  <c r="AF209" i="30"/>
  <c r="AG209" i="30"/>
  <c r="AH209" i="30"/>
  <c r="AI209" i="30"/>
  <c r="AJ209" i="30"/>
  <c r="AK209" i="30"/>
  <c r="AL209" i="30"/>
  <c r="AM209" i="30"/>
  <c r="AN209" i="30"/>
  <c r="AO209" i="30"/>
  <c r="AP209" i="30"/>
  <c r="AQ209" i="30"/>
  <c r="AR209" i="30"/>
  <c r="AS209" i="30"/>
  <c r="AT209" i="30"/>
  <c r="AU209" i="30"/>
  <c r="AV209" i="30"/>
  <c r="AW209" i="30"/>
  <c r="AX209" i="30"/>
  <c r="AY209" i="30"/>
  <c r="AZ209" i="30"/>
  <c r="BA209" i="30"/>
  <c r="BB209" i="30"/>
  <c r="BC209" i="30"/>
  <c r="BD209" i="30"/>
  <c r="BE209" i="30"/>
  <c r="BF209" i="30"/>
  <c r="BG209" i="30"/>
  <c r="BH209" i="30"/>
  <c r="BI209" i="30"/>
  <c r="BJ209" i="30"/>
  <c r="BK209" i="30"/>
  <c r="BL209" i="30"/>
  <c r="BM209" i="30"/>
  <c r="BN209" i="30"/>
  <c r="BO209" i="30"/>
  <c r="BP209" i="30"/>
  <c r="BQ209" i="30"/>
  <c r="BR209" i="30"/>
  <c r="BS209" i="30"/>
  <c r="BT209" i="30"/>
  <c r="BU209" i="30"/>
  <c r="BV209" i="30"/>
  <c r="BW209" i="30"/>
  <c r="BX209" i="30"/>
  <c r="BY209" i="30"/>
  <c r="BZ209" i="30"/>
  <c r="CA209" i="30"/>
  <c r="CB209" i="30"/>
  <c r="CC209" i="30"/>
  <c r="CD209" i="30"/>
  <c r="CE209" i="30"/>
  <c r="CF209" i="30"/>
  <c r="CG209" i="30"/>
  <c r="CH209" i="30"/>
  <c r="CI209" i="30"/>
  <c r="CJ209" i="30"/>
  <c r="CK209" i="30"/>
  <c r="CL209" i="30"/>
  <c r="CM209" i="30"/>
  <c r="CN209" i="30"/>
  <c r="CO209" i="30"/>
  <c r="CP209" i="30"/>
  <c r="CQ209" i="30"/>
  <c r="CR209" i="30"/>
  <c r="CS209" i="30"/>
  <c r="CT209" i="30"/>
  <c r="CU209" i="30"/>
  <c r="CV209" i="30"/>
  <c r="CW209" i="30"/>
  <c r="CX209" i="30"/>
  <c r="CY209" i="30"/>
  <c r="CZ209" i="30"/>
  <c r="DA209" i="30"/>
  <c r="DB209" i="30"/>
  <c r="DC209" i="30"/>
  <c r="DD209" i="30"/>
  <c r="DE209" i="30"/>
  <c r="DF209" i="30"/>
  <c r="DG209" i="30"/>
  <c r="DH209" i="30"/>
  <c r="DI209" i="30"/>
  <c r="DJ209" i="30"/>
  <c r="DK209" i="30"/>
  <c r="DL209" i="30"/>
  <c r="DM209" i="30"/>
  <c r="DN209" i="30"/>
  <c r="DO209" i="30"/>
  <c r="DP209" i="30"/>
  <c r="DQ209" i="30"/>
  <c r="DR209" i="30"/>
  <c r="DS209" i="30"/>
  <c r="DT209" i="30"/>
  <c r="M210" i="30"/>
  <c r="N210" i="30"/>
  <c r="O210" i="30"/>
  <c r="P210" i="30"/>
  <c r="Q210" i="30"/>
  <c r="R210" i="30"/>
  <c r="S210" i="30"/>
  <c r="T210" i="30"/>
  <c r="U210" i="30"/>
  <c r="V210" i="30"/>
  <c r="W210" i="30"/>
  <c r="X210" i="30"/>
  <c r="Y210" i="30"/>
  <c r="Z210" i="30"/>
  <c r="AA210" i="30"/>
  <c r="AB210" i="30"/>
  <c r="AC210" i="30"/>
  <c r="AD210" i="30"/>
  <c r="AE210" i="30"/>
  <c r="AF210" i="30"/>
  <c r="AG210" i="30"/>
  <c r="AH210" i="30"/>
  <c r="AI210" i="30"/>
  <c r="AJ210" i="30"/>
  <c r="AK210" i="30"/>
  <c r="AL210" i="30"/>
  <c r="AM210" i="30"/>
  <c r="AN210" i="30"/>
  <c r="AO210" i="30"/>
  <c r="AP210" i="30"/>
  <c r="AQ210" i="30"/>
  <c r="AR210" i="30"/>
  <c r="AS210" i="30"/>
  <c r="AT210" i="30"/>
  <c r="AU210" i="30"/>
  <c r="AV210" i="30"/>
  <c r="AW210" i="30"/>
  <c r="AX210" i="30"/>
  <c r="AY210" i="30"/>
  <c r="AZ210" i="30"/>
  <c r="BA210" i="30"/>
  <c r="BB210" i="30"/>
  <c r="BC210" i="30"/>
  <c r="BD210" i="30"/>
  <c r="BE210" i="30"/>
  <c r="BF210" i="30"/>
  <c r="BG210" i="30"/>
  <c r="BH210" i="30"/>
  <c r="BI210" i="30"/>
  <c r="BJ210" i="30"/>
  <c r="BK210" i="30"/>
  <c r="BL210" i="30"/>
  <c r="BM210" i="30"/>
  <c r="BN210" i="30"/>
  <c r="BO210" i="30"/>
  <c r="BP210" i="30"/>
  <c r="BQ210" i="30"/>
  <c r="BR210" i="30"/>
  <c r="BS210" i="30"/>
  <c r="BT210" i="30"/>
  <c r="BU210" i="30"/>
  <c r="BV210" i="30"/>
  <c r="BW210" i="30"/>
  <c r="BX210" i="30"/>
  <c r="BY210" i="30"/>
  <c r="BZ210" i="30"/>
  <c r="CA210" i="30"/>
  <c r="CB210" i="30"/>
  <c r="CC210" i="30"/>
  <c r="CD210" i="30"/>
  <c r="CE210" i="30"/>
  <c r="CF210" i="30"/>
  <c r="CG210" i="30"/>
  <c r="CH210" i="30"/>
  <c r="CI210" i="30"/>
  <c r="CJ210" i="30"/>
  <c r="CK210" i="30"/>
  <c r="CL210" i="30"/>
  <c r="CM210" i="30"/>
  <c r="CN210" i="30"/>
  <c r="CO210" i="30"/>
  <c r="CP210" i="30"/>
  <c r="CQ210" i="30"/>
  <c r="CR210" i="30"/>
  <c r="CS210" i="30"/>
  <c r="CT210" i="30"/>
  <c r="CU210" i="30"/>
  <c r="CV210" i="30"/>
  <c r="CW210" i="30"/>
  <c r="CX210" i="30"/>
  <c r="CY210" i="30"/>
  <c r="CZ210" i="30"/>
  <c r="DA210" i="30"/>
  <c r="DB210" i="30"/>
  <c r="DC210" i="30"/>
  <c r="DD210" i="30"/>
  <c r="DE210" i="30"/>
  <c r="DF210" i="30"/>
  <c r="DG210" i="30"/>
  <c r="DH210" i="30"/>
  <c r="DI210" i="30"/>
  <c r="DJ210" i="30"/>
  <c r="DK210" i="30"/>
  <c r="DL210" i="30"/>
  <c r="DM210" i="30"/>
  <c r="DN210" i="30"/>
  <c r="DO210" i="30"/>
  <c r="DP210" i="30"/>
  <c r="DQ210" i="30"/>
  <c r="DR210" i="30"/>
  <c r="DS210" i="30"/>
  <c r="DT210" i="30"/>
  <c r="M211" i="30"/>
  <c r="N211" i="30"/>
  <c r="O211" i="30"/>
  <c r="P211" i="30"/>
  <c r="Q211" i="30"/>
  <c r="N25" i="41" s="1"/>
  <c r="R211" i="30"/>
  <c r="S211" i="30"/>
  <c r="T211" i="30"/>
  <c r="U211" i="30"/>
  <c r="V211" i="30"/>
  <c r="W211" i="30"/>
  <c r="X211" i="30"/>
  <c r="U25" i="41" s="1"/>
  <c r="Y211" i="30"/>
  <c r="Z211" i="30"/>
  <c r="AA211" i="30"/>
  <c r="AB211" i="30"/>
  <c r="AC211" i="30"/>
  <c r="AD211" i="30"/>
  <c r="AE211" i="30"/>
  <c r="AF211" i="30"/>
  <c r="AG211" i="30"/>
  <c r="AH211" i="30"/>
  <c r="AI211" i="30"/>
  <c r="AJ211" i="30"/>
  <c r="AK211" i="30"/>
  <c r="AL211" i="30"/>
  <c r="AM211" i="30"/>
  <c r="AN211" i="30"/>
  <c r="AK25" i="41" s="1"/>
  <c r="AO211" i="30"/>
  <c r="AP211" i="30"/>
  <c r="AQ211" i="30"/>
  <c r="AR211" i="30"/>
  <c r="AS211" i="30"/>
  <c r="AT211" i="30"/>
  <c r="AU211" i="30"/>
  <c r="AV211" i="30"/>
  <c r="AW211" i="30"/>
  <c r="AT25" i="41" s="1"/>
  <c r="AX211" i="30"/>
  <c r="AU25" i="41" s="1"/>
  <c r="AY211" i="30"/>
  <c r="AZ211" i="30"/>
  <c r="BA211" i="30"/>
  <c r="BB211" i="30"/>
  <c r="BC211" i="30"/>
  <c r="BD211" i="30"/>
  <c r="BA25" i="41" s="1"/>
  <c r="BE211" i="30"/>
  <c r="BF211" i="30"/>
  <c r="BG211" i="30"/>
  <c r="BH211" i="30"/>
  <c r="BI211" i="30"/>
  <c r="BJ211" i="30"/>
  <c r="BK211" i="30"/>
  <c r="BL211" i="30"/>
  <c r="BM211" i="30"/>
  <c r="BN211" i="30"/>
  <c r="BK25" i="41" s="1"/>
  <c r="BO211" i="30"/>
  <c r="BP211" i="30"/>
  <c r="BQ211" i="30"/>
  <c r="BR211" i="30"/>
  <c r="BS211" i="30"/>
  <c r="BT211" i="30"/>
  <c r="BU211" i="30"/>
  <c r="BV211" i="30"/>
  <c r="BW211" i="30"/>
  <c r="BX211" i="30"/>
  <c r="BY211" i="30"/>
  <c r="BZ211" i="30"/>
  <c r="CA211" i="30"/>
  <c r="CB211" i="30"/>
  <c r="CC211" i="30"/>
  <c r="CD211" i="30"/>
  <c r="CA25" i="41" s="1"/>
  <c r="CE211" i="30"/>
  <c r="CF211" i="30"/>
  <c r="CG211" i="30"/>
  <c r="CH211" i="30"/>
  <c r="CI211" i="30"/>
  <c r="CJ211" i="30"/>
  <c r="CG25" i="41" s="1"/>
  <c r="CK211" i="30"/>
  <c r="CL211" i="30"/>
  <c r="CM211" i="30"/>
  <c r="CN211" i="30"/>
  <c r="CO211" i="30"/>
  <c r="CP211" i="30"/>
  <c r="CQ211" i="30"/>
  <c r="CR211" i="30"/>
  <c r="CS211" i="30"/>
  <c r="CP25" i="41" s="1"/>
  <c r="CT211" i="30"/>
  <c r="CQ25" i="41" s="1"/>
  <c r="CU211" i="30"/>
  <c r="CV211" i="30"/>
  <c r="CW211" i="30"/>
  <c r="CX211" i="30"/>
  <c r="CY211" i="30"/>
  <c r="CZ211" i="30"/>
  <c r="DA211" i="30"/>
  <c r="DB211" i="30"/>
  <c r="DC211" i="30"/>
  <c r="DD211" i="30"/>
  <c r="DE211" i="30"/>
  <c r="DF211" i="30"/>
  <c r="DG211" i="30"/>
  <c r="DH211" i="30"/>
  <c r="DI211" i="30"/>
  <c r="DF25" i="41" s="1"/>
  <c r="DJ211" i="30"/>
  <c r="DK211" i="30"/>
  <c r="DL211" i="30"/>
  <c r="DM211" i="30"/>
  <c r="DN211" i="30"/>
  <c r="DO211" i="30"/>
  <c r="DP211" i="30"/>
  <c r="DQ211" i="30"/>
  <c r="DR211" i="30"/>
  <c r="DS211" i="30"/>
  <c r="DT211" i="30"/>
  <c r="M212" i="30"/>
  <c r="N212" i="30"/>
  <c r="O212" i="30"/>
  <c r="P212" i="30"/>
  <c r="Q212" i="30"/>
  <c r="R212" i="30"/>
  <c r="S212" i="30"/>
  <c r="T212" i="30"/>
  <c r="U212" i="30"/>
  <c r="V212" i="30"/>
  <c r="W212" i="30"/>
  <c r="X212" i="30"/>
  <c r="Y212" i="30"/>
  <c r="Z212" i="30"/>
  <c r="AA212" i="30"/>
  <c r="AB212" i="30"/>
  <c r="AC212" i="30"/>
  <c r="AD212" i="30"/>
  <c r="AE212" i="30"/>
  <c r="AF212" i="30"/>
  <c r="AG212" i="30"/>
  <c r="AH212" i="30"/>
  <c r="AI212" i="30"/>
  <c r="AJ212" i="30"/>
  <c r="AK212" i="30"/>
  <c r="AL212" i="30"/>
  <c r="AM212" i="30"/>
  <c r="AN212" i="30"/>
  <c r="AO212" i="30"/>
  <c r="AP212" i="30"/>
  <c r="AQ212" i="30"/>
  <c r="AR212" i="30"/>
  <c r="AS212" i="30"/>
  <c r="AT212" i="30"/>
  <c r="AU212" i="30"/>
  <c r="AV212" i="30"/>
  <c r="AW212" i="30"/>
  <c r="AX212" i="30"/>
  <c r="AY212" i="30"/>
  <c r="AZ212" i="30"/>
  <c r="BA212" i="30"/>
  <c r="BB212" i="30"/>
  <c r="BC212" i="30"/>
  <c r="BD212" i="30"/>
  <c r="BE212" i="30"/>
  <c r="BF212" i="30"/>
  <c r="BG212" i="30"/>
  <c r="BH212" i="30"/>
  <c r="BI212" i="30"/>
  <c r="BJ212" i="30"/>
  <c r="BK212" i="30"/>
  <c r="BL212" i="30"/>
  <c r="BM212" i="30"/>
  <c r="BN212" i="30"/>
  <c r="BO212" i="30"/>
  <c r="BP212" i="30"/>
  <c r="BQ212" i="30"/>
  <c r="BR212" i="30"/>
  <c r="BS212" i="30"/>
  <c r="BT212" i="30"/>
  <c r="BU212" i="30"/>
  <c r="BV212" i="30"/>
  <c r="BW212" i="30"/>
  <c r="BX212" i="30"/>
  <c r="BY212" i="30"/>
  <c r="BZ212" i="30"/>
  <c r="CA212" i="30"/>
  <c r="CB212" i="30"/>
  <c r="CC212" i="30"/>
  <c r="CD212" i="30"/>
  <c r="CE212" i="30"/>
  <c r="CF212" i="30"/>
  <c r="CG212" i="30"/>
  <c r="CH212" i="30"/>
  <c r="CI212" i="30"/>
  <c r="CJ212" i="30"/>
  <c r="CK212" i="30"/>
  <c r="CL212" i="30"/>
  <c r="CM212" i="30"/>
  <c r="CN212" i="30"/>
  <c r="CO212" i="30"/>
  <c r="CP212" i="30"/>
  <c r="CQ212" i="30"/>
  <c r="CR212" i="30"/>
  <c r="CS212" i="30"/>
  <c r="CT212" i="30"/>
  <c r="CU212" i="30"/>
  <c r="CV212" i="30"/>
  <c r="CW212" i="30"/>
  <c r="CX212" i="30"/>
  <c r="CY212" i="30"/>
  <c r="CZ212" i="30"/>
  <c r="DA212" i="30"/>
  <c r="DB212" i="30"/>
  <c r="DC212" i="30"/>
  <c r="DD212" i="30"/>
  <c r="DE212" i="30"/>
  <c r="DF212" i="30"/>
  <c r="DG212" i="30"/>
  <c r="DH212" i="30"/>
  <c r="DI212" i="30"/>
  <c r="DJ212" i="30"/>
  <c r="DK212" i="30"/>
  <c r="DL212" i="30"/>
  <c r="DM212" i="30"/>
  <c r="DN212" i="30"/>
  <c r="DO212" i="30"/>
  <c r="DP212" i="30"/>
  <c r="DQ212" i="30"/>
  <c r="DR212" i="30"/>
  <c r="DS212" i="30"/>
  <c r="DT212" i="30"/>
  <c r="M213" i="30"/>
  <c r="N213" i="30"/>
  <c r="O213" i="30"/>
  <c r="P213" i="30"/>
  <c r="Q213" i="30"/>
  <c r="R213" i="30"/>
  <c r="S213" i="30"/>
  <c r="T213" i="30"/>
  <c r="U213" i="30"/>
  <c r="V213" i="30"/>
  <c r="W213" i="30"/>
  <c r="X213" i="30"/>
  <c r="Y213" i="30"/>
  <c r="Z213" i="30"/>
  <c r="AA213" i="30"/>
  <c r="AB213" i="30"/>
  <c r="AC213" i="30"/>
  <c r="AD213" i="30"/>
  <c r="AE213" i="30"/>
  <c r="AF213" i="30"/>
  <c r="AG213" i="30"/>
  <c r="AH213" i="30"/>
  <c r="AI213" i="30"/>
  <c r="AJ213" i="30"/>
  <c r="AK213" i="30"/>
  <c r="AL213" i="30"/>
  <c r="AM213" i="30"/>
  <c r="AN213" i="30"/>
  <c r="AO213" i="30"/>
  <c r="AP213" i="30"/>
  <c r="AQ213" i="30"/>
  <c r="AR213" i="30"/>
  <c r="AS213" i="30"/>
  <c r="AT213" i="30"/>
  <c r="AU213" i="30"/>
  <c r="AV213" i="30"/>
  <c r="AW213" i="30"/>
  <c r="AX213" i="30"/>
  <c r="AY213" i="30"/>
  <c r="AZ213" i="30"/>
  <c r="BA213" i="30"/>
  <c r="BB213" i="30"/>
  <c r="BC213" i="30"/>
  <c r="BD213" i="30"/>
  <c r="BE213" i="30"/>
  <c r="BF213" i="30"/>
  <c r="BG213" i="30"/>
  <c r="BH213" i="30"/>
  <c r="BI213" i="30"/>
  <c r="BJ213" i="30"/>
  <c r="BK213" i="30"/>
  <c r="BL213" i="30"/>
  <c r="BM213" i="30"/>
  <c r="BN213" i="30"/>
  <c r="BO213" i="30"/>
  <c r="BP213" i="30"/>
  <c r="BQ213" i="30"/>
  <c r="BR213" i="30"/>
  <c r="BS213" i="30"/>
  <c r="BT213" i="30"/>
  <c r="BU213" i="30"/>
  <c r="BV213" i="30"/>
  <c r="BW213" i="30"/>
  <c r="BX213" i="30"/>
  <c r="BY213" i="30"/>
  <c r="BZ213" i="30"/>
  <c r="CA213" i="30"/>
  <c r="CB213" i="30"/>
  <c r="CC213" i="30"/>
  <c r="CD213" i="30"/>
  <c r="CE213" i="30"/>
  <c r="CF213" i="30"/>
  <c r="CG213" i="30"/>
  <c r="CH213" i="30"/>
  <c r="CI213" i="30"/>
  <c r="CJ213" i="30"/>
  <c r="CK213" i="30"/>
  <c r="CL213" i="30"/>
  <c r="CM213" i="30"/>
  <c r="CN213" i="30"/>
  <c r="CO213" i="30"/>
  <c r="CP213" i="30"/>
  <c r="CQ213" i="30"/>
  <c r="CR213" i="30"/>
  <c r="CS213" i="30"/>
  <c r="CT213" i="30"/>
  <c r="CU213" i="30"/>
  <c r="CV213" i="30"/>
  <c r="CW213" i="30"/>
  <c r="CX213" i="30"/>
  <c r="CY213" i="30"/>
  <c r="CZ213" i="30"/>
  <c r="DA213" i="30"/>
  <c r="DB213" i="30"/>
  <c r="DC213" i="30"/>
  <c r="DD213" i="30"/>
  <c r="DE213" i="30"/>
  <c r="DF213" i="30"/>
  <c r="DG213" i="30"/>
  <c r="DH213" i="30"/>
  <c r="DI213" i="30"/>
  <c r="DJ213" i="30"/>
  <c r="DK213" i="30"/>
  <c r="DL213" i="30"/>
  <c r="DM213" i="30"/>
  <c r="DN213" i="30"/>
  <c r="DO213" i="30"/>
  <c r="DP213" i="30"/>
  <c r="DQ213" i="30"/>
  <c r="DR213" i="30"/>
  <c r="DS213" i="30"/>
  <c r="DT213" i="30"/>
  <c r="M214" i="30"/>
  <c r="N214" i="30"/>
  <c r="O214" i="30"/>
  <c r="P214" i="30"/>
  <c r="Q214" i="30"/>
  <c r="R214" i="30"/>
  <c r="S214" i="30"/>
  <c r="T214" i="30"/>
  <c r="U214" i="30"/>
  <c r="V214" i="30"/>
  <c r="W214" i="30"/>
  <c r="X214" i="30"/>
  <c r="Y214" i="30"/>
  <c r="Z214" i="30"/>
  <c r="AA214" i="30"/>
  <c r="AB214" i="30"/>
  <c r="AC214" i="30"/>
  <c r="AD214" i="30"/>
  <c r="AE214" i="30"/>
  <c r="AF214" i="30"/>
  <c r="AG214" i="30"/>
  <c r="AH214" i="30"/>
  <c r="AI214" i="30"/>
  <c r="AJ214" i="30"/>
  <c r="AK214" i="30"/>
  <c r="AL214" i="30"/>
  <c r="AM214" i="30"/>
  <c r="AN214" i="30"/>
  <c r="AO214" i="30"/>
  <c r="AP214" i="30"/>
  <c r="AQ214" i="30"/>
  <c r="AR214" i="30"/>
  <c r="AS214" i="30"/>
  <c r="AT214" i="30"/>
  <c r="AU214" i="30"/>
  <c r="AV214" i="30"/>
  <c r="AW214" i="30"/>
  <c r="AX214" i="30"/>
  <c r="AY214" i="30"/>
  <c r="AZ214" i="30"/>
  <c r="BA214" i="30"/>
  <c r="BB214" i="30"/>
  <c r="BC214" i="30"/>
  <c r="BD214" i="30"/>
  <c r="BE214" i="30"/>
  <c r="BF214" i="30"/>
  <c r="BG214" i="30"/>
  <c r="BH214" i="30"/>
  <c r="BI214" i="30"/>
  <c r="BJ214" i="30"/>
  <c r="BK214" i="30"/>
  <c r="BL214" i="30"/>
  <c r="BM214" i="30"/>
  <c r="BN214" i="30"/>
  <c r="BO214" i="30"/>
  <c r="BP214" i="30"/>
  <c r="BQ214" i="30"/>
  <c r="BR214" i="30"/>
  <c r="BS214" i="30"/>
  <c r="BT214" i="30"/>
  <c r="BU214" i="30"/>
  <c r="BV214" i="30"/>
  <c r="BW214" i="30"/>
  <c r="BX214" i="30"/>
  <c r="BY214" i="30"/>
  <c r="BZ214" i="30"/>
  <c r="CA214" i="30"/>
  <c r="CB214" i="30"/>
  <c r="CC214" i="30"/>
  <c r="CD214" i="30"/>
  <c r="CE214" i="30"/>
  <c r="CF214" i="30"/>
  <c r="CG214" i="30"/>
  <c r="CH214" i="30"/>
  <c r="CI214" i="30"/>
  <c r="CJ214" i="30"/>
  <c r="CK214" i="30"/>
  <c r="CL214" i="30"/>
  <c r="CM214" i="30"/>
  <c r="CN214" i="30"/>
  <c r="CO214" i="30"/>
  <c r="CP214" i="30"/>
  <c r="CQ214" i="30"/>
  <c r="CR214" i="30"/>
  <c r="CS214" i="30"/>
  <c r="CT214" i="30"/>
  <c r="CU214" i="30"/>
  <c r="CV214" i="30"/>
  <c r="CW214" i="30"/>
  <c r="CX214" i="30"/>
  <c r="CY214" i="30"/>
  <c r="CZ214" i="30"/>
  <c r="DA214" i="30"/>
  <c r="DB214" i="30"/>
  <c r="DC214" i="30"/>
  <c r="DD214" i="30"/>
  <c r="DE214" i="30"/>
  <c r="DF214" i="30"/>
  <c r="DG214" i="30"/>
  <c r="DH214" i="30"/>
  <c r="DI214" i="30"/>
  <c r="DJ214" i="30"/>
  <c r="DK214" i="30"/>
  <c r="DL214" i="30"/>
  <c r="DM214" i="30"/>
  <c r="DN214" i="30"/>
  <c r="DO214" i="30"/>
  <c r="DP214" i="30"/>
  <c r="DQ214" i="30"/>
  <c r="DR214" i="30"/>
  <c r="DS214" i="30"/>
  <c r="DT214" i="30"/>
  <c r="M215" i="30"/>
  <c r="N215" i="30"/>
  <c r="O215" i="30"/>
  <c r="P215" i="30"/>
  <c r="Q215" i="30"/>
  <c r="R215" i="30"/>
  <c r="S215" i="30"/>
  <c r="T215" i="30"/>
  <c r="U215" i="30"/>
  <c r="V215" i="30"/>
  <c r="W215" i="30"/>
  <c r="X215" i="30"/>
  <c r="Y215" i="30"/>
  <c r="Z215" i="30"/>
  <c r="AA215" i="30"/>
  <c r="AB215" i="30"/>
  <c r="AC215" i="30"/>
  <c r="AD215" i="30"/>
  <c r="AE215" i="30"/>
  <c r="AF215" i="30"/>
  <c r="AG215" i="30"/>
  <c r="AH215" i="30"/>
  <c r="AI215" i="30"/>
  <c r="AJ215" i="30"/>
  <c r="AK215" i="30"/>
  <c r="AL215" i="30"/>
  <c r="AM215" i="30"/>
  <c r="AN215" i="30"/>
  <c r="AO215" i="30"/>
  <c r="AP215" i="30"/>
  <c r="AQ215" i="30"/>
  <c r="AR215" i="30"/>
  <c r="AS215" i="30"/>
  <c r="AT215" i="30"/>
  <c r="AU215" i="30"/>
  <c r="AV215" i="30"/>
  <c r="AW215" i="30"/>
  <c r="AX215" i="30"/>
  <c r="AY215" i="30"/>
  <c r="AZ215" i="30"/>
  <c r="BA215" i="30"/>
  <c r="BB215" i="30"/>
  <c r="BC215" i="30"/>
  <c r="BD215" i="30"/>
  <c r="BE215" i="30"/>
  <c r="BF215" i="30"/>
  <c r="BG215" i="30"/>
  <c r="BH215" i="30"/>
  <c r="BI215" i="30"/>
  <c r="BJ215" i="30"/>
  <c r="BK215" i="30"/>
  <c r="BL215" i="30"/>
  <c r="BM215" i="30"/>
  <c r="BN215" i="30"/>
  <c r="BO215" i="30"/>
  <c r="BP215" i="30"/>
  <c r="BQ215" i="30"/>
  <c r="BR215" i="30"/>
  <c r="BS215" i="30"/>
  <c r="BT215" i="30"/>
  <c r="BU215" i="30"/>
  <c r="BV215" i="30"/>
  <c r="BW215" i="30"/>
  <c r="BX215" i="30"/>
  <c r="BY215" i="30"/>
  <c r="BZ215" i="30"/>
  <c r="CA215" i="30"/>
  <c r="CB215" i="30"/>
  <c r="CC215" i="30"/>
  <c r="CD215" i="30"/>
  <c r="CE215" i="30"/>
  <c r="CF215" i="30"/>
  <c r="CG215" i="30"/>
  <c r="CH215" i="30"/>
  <c r="CI215" i="30"/>
  <c r="CJ215" i="30"/>
  <c r="CK215" i="30"/>
  <c r="CL215" i="30"/>
  <c r="CM215" i="30"/>
  <c r="CN215" i="30"/>
  <c r="CO215" i="30"/>
  <c r="CP215" i="30"/>
  <c r="CQ215" i="30"/>
  <c r="CR215" i="30"/>
  <c r="CS215" i="30"/>
  <c r="CT215" i="30"/>
  <c r="CU215" i="30"/>
  <c r="CV215" i="30"/>
  <c r="CW215" i="30"/>
  <c r="CX215" i="30"/>
  <c r="CY215" i="30"/>
  <c r="CZ215" i="30"/>
  <c r="DA215" i="30"/>
  <c r="DB215" i="30"/>
  <c r="DC215" i="30"/>
  <c r="DD215" i="30"/>
  <c r="DE215" i="30"/>
  <c r="DF215" i="30"/>
  <c r="DG215" i="30"/>
  <c r="DH215" i="30"/>
  <c r="DI215" i="30"/>
  <c r="DJ215" i="30"/>
  <c r="DK215" i="30"/>
  <c r="DL215" i="30"/>
  <c r="DM215" i="30"/>
  <c r="DN215" i="30"/>
  <c r="DO215" i="30"/>
  <c r="DP215" i="30"/>
  <c r="DQ215" i="30"/>
  <c r="DR215" i="30"/>
  <c r="DS215" i="30"/>
  <c r="DT215" i="30"/>
  <c r="M216" i="30"/>
  <c r="N216" i="30"/>
  <c r="O216" i="30"/>
  <c r="P216" i="30"/>
  <c r="Q216" i="30"/>
  <c r="R216" i="30"/>
  <c r="S216" i="30"/>
  <c r="T216" i="30"/>
  <c r="U216" i="30"/>
  <c r="V216" i="30"/>
  <c r="W216" i="30"/>
  <c r="X216" i="30"/>
  <c r="Y216" i="30"/>
  <c r="Z216" i="30"/>
  <c r="AA216" i="30"/>
  <c r="AB216" i="30"/>
  <c r="AC216" i="30"/>
  <c r="AD216" i="30"/>
  <c r="AE216" i="30"/>
  <c r="AF216" i="30"/>
  <c r="AG216" i="30"/>
  <c r="AH216" i="30"/>
  <c r="AI216" i="30"/>
  <c r="AJ216" i="30"/>
  <c r="AK216" i="30"/>
  <c r="AL216" i="30"/>
  <c r="AM216" i="30"/>
  <c r="AN216" i="30"/>
  <c r="AO216" i="30"/>
  <c r="AP216" i="30"/>
  <c r="AQ216" i="30"/>
  <c r="AR216" i="30"/>
  <c r="AS216" i="30"/>
  <c r="AT216" i="30"/>
  <c r="AU216" i="30"/>
  <c r="AV216" i="30"/>
  <c r="AW216" i="30"/>
  <c r="AX216" i="30"/>
  <c r="AY216" i="30"/>
  <c r="AZ216" i="30"/>
  <c r="BA216" i="30"/>
  <c r="BB216" i="30"/>
  <c r="BC216" i="30"/>
  <c r="BD216" i="30"/>
  <c r="BE216" i="30"/>
  <c r="BF216" i="30"/>
  <c r="BG216" i="30"/>
  <c r="BH216" i="30"/>
  <c r="BI216" i="30"/>
  <c r="BJ216" i="30"/>
  <c r="BK216" i="30"/>
  <c r="BL216" i="30"/>
  <c r="BM216" i="30"/>
  <c r="BN216" i="30"/>
  <c r="BO216" i="30"/>
  <c r="BP216" i="30"/>
  <c r="BQ216" i="30"/>
  <c r="BR216" i="30"/>
  <c r="BS216" i="30"/>
  <c r="BT216" i="30"/>
  <c r="BU216" i="30"/>
  <c r="BV216" i="30"/>
  <c r="BW216" i="30"/>
  <c r="BX216" i="30"/>
  <c r="BY216" i="30"/>
  <c r="BZ216" i="30"/>
  <c r="CA216" i="30"/>
  <c r="CB216" i="30"/>
  <c r="CC216" i="30"/>
  <c r="CD216" i="30"/>
  <c r="CE216" i="30"/>
  <c r="CF216" i="30"/>
  <c r="CG216" i="30"/>
  <c r="CH216" i="30"/>
  <c r="CI216" i="30"/>
  <c r="CJ216" i="30"/>
  <c r="CK216" i="30"/>
  <c r="CL216" i="30"/>
  <c r="CM216" i="30"/>
  <c r="CN216" i="30"/>
  <c r="CO216" i="30"/>
  <c r="CP216" i="30"/>
  <c r="CQ216" i="30"/>
  <c r="CR216" i="30"/>
  <c r="CS216" i="30"/>
  <c r="CT216" i="30"/>
  <c r="CU216" i="30"/>
  <c r="CV216" i="30"/>
  <c r="CW216" i="30"/>
  <c r="CX216" i="30"/>
  <c r="CY216" i="30"/>
  <c r="CZ216" i="30"/>
  <c r="DA216" i="30"/>
  <c r="DB216" i="30"/>
  <c r="DC216" i="30"/>
  <c r="DD216" i="30"/>
  <c r="DE216" i="30"/>
  <c r="DF216" i="30"/>
  <c r="DG216" i="30"/>
  <c r="DH216" i="30"/>
  <c r="DI216" i="30"/>
  <c r="DJ216" i="30"/>
  <c r="DK216" i="30"/>
  <c r="DL216" i="30"/>
  <c r="DM216" i="30"/>
  <c r="DN216" i="30"/>
  <c r="DO216" i="30"/>
  <c r="DP216" i="30"/>
  <c r="DQ216" i="30"/>
  <c r="DR216" i="30"/>
  <c r="DS216" i="30"/>
  <c r="DT216" i="30"/>
  <c r="M217" i="30"/>
  <c r="N217" i="30"/>
  <c r="O217" i="30"/>
  <c r="P217" i="30"/>
  <c r="Q217" i="30"/>
  <c r="R217" i="30"/>
  <c r="S217" i="30"/>
  <c r="T217" i="30"/>
  <c r="U217" i="30"/>
  <c r="V217" i="30"/>
  <c r="W217" i="30"/>
  <c r="X217" i="30"/>
  <c r="Y217" i="30"/>
  <c r="Z217" i="30"/>
  <c r="AA217" i="30"/>
  <c r="AB217" i="30"/>
  <c r="AC217" i="30"/>
  <c r="AD217" i="30"/>
  <c r="AE217" i="30"/>
  <c r="AF217" i="30"/>
  <c r="AG217" i="30"/>
  <c r="AH217" i="30"/>
  <c r="AI217" i="30"/>
  <c r="AJ217" i="30"/>
  <c r="AK217" i="30"/>
  <c r="AL217" i="30"/>
  <c r="AM217" i="30"/>
  <c r="AN217" i="30"/>
  <c r="AO217" i="30"/>
  <c r="AP217" i="30"/>
  <c r="AQ217" i="30"/>
  <c r="AR217" i="30"/>
  <c r="AS217" i="30"/>
  <c r="AT217" i="30"/>
  <c r="AU217" i="30"/>
  <c r="AV217" i="30"/>
  <c r="AW217" i="30"/>
  <c r="AX217" i="30"/>
  <c r="AY217" i="30"/>
  <c r="AZ217" i="30"/>
  <c r="BA217" i="30"/>
  <c r="BB217" i="30"/>
  <c r="BC217" i="30"/>
  <c r="BD217" i="30"/>
  <c r="BE217" i="30"/>
  <c r="BF217" i="30"/>
  <c r="BG217" i="30"/>
  <c r="BH217" i="30"/>
  <c r="BI217" i="30"/>
  <c r="BJ217" i="30"/>
  <c r="BK217" i="30"/>
  <c r="BL217" i="30"/>
  <c r="BM217" i="30"/>
  <c r="BN217" i="30"/>
  <c r="BO217" i="30"/>
  <c r="BP217" i="30"/>
  <c r="BQ217" i="30"/>
  <c r="BR217" i="30"/>
  <c r="BS217" i="30"/>
  <c r="BT217" i="30"/>
  <c r="BU217" i="30"/>
  <c r="BV217" i="30"/>
  <c r="BW217" i="30"/>
  <c r="BX217" i="30"/>
  <c r="BY217" i="30"/>
  <c r="BZ217" i="30"/>
  <c r="CA217" i="30"/>
  <c r="CB217" i="30"/>
  <c r="CC217" i="30"/>
  <c r="CD217" i="30"/>
  <c r="CE217" i="30"/>
  <c r="CF217" i="30"/>
  <c r="CG217" i="30"/>
  <c r="CH217" i="30"/>
  <c r="CI217" i="30"/>
  <c r="CJ217" i="30"/>
  <c r="CK217" i="30"/>
  <c r="CL217" i="30"/>
  <c r="CM217" i="30"/>
  <c r="CN217" i="30"/>
  <c r="CO217" i="30"/>
  <c r="CP217" i="30"/>
  <c r="CQ217" i="30"/>
  <c r="CR217" i="30"/>
  <c r="CS217" i="30"/>
  <c r="CT217" i="30"/>
  <c r="CU217" i="30"/>
  <c r="CV217" i="30"/>
  <c r="CW217" i="30"/>
  <c r="CX217" i="30"/>
  <c r="CY217" i="30"/>
  <c r="CZ217" i="30"/>
  <c r="DA217" i="30"/>
  <c r="DB217" i="30"/>
  <c r="DC217" i="30"/>
  <c r="DD217" i="30"/>
  <c r="DE217" i="30"/>
  <c r="DF217" i="30"/>
  <c r="DG217" i="30"/>
  <c r="DH217" i="30"/>
  <c r="DI217" i="30"/>
  <c r="DJ217" i="30"/>
  <c r="DK217" i="30"/>
  <c r="DL217" i="30"/>
  <c r="DM217" i="30"/>
  <c r="DN217" i="30"/>
  <c r="DO217" i="30"/>
  <c r="DP217" i="30"/>
  <c r="DQ217" i="30"/>
  <c r="DR217" i="30"/>
  <c r="DS217" i="30"/>
  <c r="DT217" i="30"/>
  <c r="M218" i="30"/>
  <c r="N218" i="30"/>
  <c r="O218" i="30"/>
  <c r="P218" i="30"/>
  <c r="Q218" i="30"/>
  <c r="R218" i="30"/>
  <c r="S218" i="30"/>
  <c r="T218" i="30"/>
  <c r="U218" i="30"/>
  <c r="V218" i="30"/>
  <c r="W218" i="30"/>
  <c r="X218" i="30"/>
  <c r="Y218" i="30"/>
  <c r="Z218" i="30"/>
  <c r="AA218" i="30"/>
  <c r="AB218" i="30"/>
  <c r="AC218" i="30"/>
  <c r="AD218" i="30"/>
  <c r="AE218" i="30"/>
  <c r="AF218" i="30"/>
  <c r="AG218" i="30"/>
  <c r="AH218" i="30"/>
  <c r="AI218" i="30"/>
  <c r="AJ218" i="30"/>
  <c r="AK218" i="30"/>
  <c r="AL218" i="30"/>
  <c r="AM218" i="30"/>
  <c r="AN218" i="30"/>
  <c r="AO218" i="30"/>
  <c r="AP218" i="30"/>
  <c r="AQ218" i="30"/>
  <c r="AR218" i="30"/>
  <c r="AS218" i="30"/>
  <c r="AT218" i="30"/>
  <c r="AU218" i="30"/>
  <c r="AV218" i="30"/>
  <c r="AW218" i="30"/>
  <c r="AX218" i="30"/>
  <c r="AY218" i="30"/>
  <c r="AZ218" i="30"/>
  <c r="BA218" i="30"/>
  <c r="BB218" i="30"/>
  <c r="BC218" i="30"/>
  <c r="BD218" i="30"/>
  <c r="BE218" i="30"/>
  <c r="BF218" i="30"/>
  <c r="BG218" i="30"/>
  <c r="BH218" i="30"/>
  <c r="BI218" i="30"/>
  <c r="BJ218" i="30"/>
  <c r="BK218" i="30"/>
  <c r="BL218" i="30"/>
  <c r="BM218" i="30"/>
  <c r="BN218" i="30"/>
  <c r="BO218" i="30"/>
  <c r="BP218" i="30"/>
  <c r="BQ218" i="30"/>
  <c r="BR218" i="30"/>
  <c r="BS218" i="30"/>
  <c r="BT218" i="30"/>
  <c r="BU218" i="30"/>
  <c r="BV218" i="30"/>
  <c r="BW218" i="30"/>
  <c r="BX218" i="30"/>
  <c r="BY218" i="30"/>
  <c r="BZ218" i="30"/>
  <c r="CA218" i="30"/>
  <c r="CB218" i="30"/>
  <c r="CC218" i="30"/>
  <c r="CD218" i="30"/>
  <c r="CE218" i="30"/>
  <c r="CF218" i="30"/>
  <c r="CG218" i="30"/>
  <c r="CH218" i="30"/>
  <c r="CI218" i="30"/>
  <c r="CJ218" i="30"/>
  <c r="CK218" i="30"/>
  <c r="CL218" i="30"/>
  <c r="CM218" i="30"/>
  <c r="CN218" i="30"/>
  <c r="CO218" i="30"/>
  <c r="CP218" i="30"/>
  <c r="CQ218" i="30"/>
  <c r="CR218" i="30"/>
  <c r="CS218" i="30"/>
  <c r="CT218" i="30"/>
  <c r="CU218" i="30"/>
  <c r="CV218" i="30"/>
  <c r="CW218" i="30"/>
  <c r="CX218" i="30"/>
  <c r="CY218" i="30"/>
  <c r="CZ218" i="30"/>
  <c r="DA218" i="30"/>
  <c r="DB218" i="30"/>
  <c r="DC218" i="30"/>
  <c r="DD218" i="30"/>
  <c r="DE218" i="30"/>
  <c r="DF218" i="30"/>
  <c r="DG218" i="30"/>
  <c r="DH218" i="30"/>
  <c r="DI218" i="30"/>
  <c r="DJ218" i="30"/>
  <c r="DK218" i="30"/>
  <c r="DL218" i="30"/>
  <c r="DM218" i="30"/>
  <c r="DN218" i="30"/>
  <c r="DO218" i="30"/>
  <c r="DP218" i="30"/>
  <c r="DQ218" i="30"/>
  <c r="DR218" i="30"/>
  <c r="DS218" i="30"/>
  <c r="DT218" i="30"/>
  <c r="M219" i="30"/>
  <c r="N219" i="30"/>
  <c r="O219" i="30"/>
  <c r="P219" i="30"/>
  <c r="Q219" i="30"/>
  <c r="R219" i="30"/>
  <c r="S219" i="30"/>
  <c r="T219" i="30"/>
  <c r="U219" i="30"/>
  <c r="V219" i="30"/>
  <c r="W219" i="30"/>
  <c r="X219" i="30"/>
  <c r="Y219" i="30"/>
  <c r="Z219" i="30"/>
  <c r="AA219" i="30"/>
  <c r="AB219" i="30"/>
  <c r="AC219" i="30"/>
  <c r="AD219" i="30"/>
  <c r="AE219" i="30"/>
  <c r="AF219" i="30"/>
  <c r="AG219" i="30"/>
  <c r="AH219" i="30"/>
  <c r="AI219" i="30"/>
  <c r="AJ219" i="30"/>
  <c r="AK219" i="30"/>
  <c r="AL219" i="30"/>
  <c r="AM219" i="30"/>
  <c r="AN219" i="30"/>
  <c r="AO219" i="30"/>
  <c r="AP219" i="30"/>
  <c r="AQ219" i="30"/>
  <c r="AR219" i="30"/>
  <c r="AS219" i="30"/>
  <c r="AT219" i="30"/>
  <c r="AU219" i="30"/>
  <c r="AV219" i="30"/>
  <c r="AW219" i="30"/>
  <c r="AX219" i="30"/>
  <c r="AY219" i="30"/>
  <c r="AZ219" i="30"/>
  <c r="BA219" i="30"/>
  <c r="BB219" i="30"/>
  <c r="BC219" i="30"/>
  <c r="BD219" i="30"/>
  <c r="BE219" i="30"/>
  <c r="BF219" i="30"/>
  <c r="BG219" i="30"/>
  <c r="BH219" i="30"/>
  <c r="BI219" i="30"/>
  <c r="BJ219" i="30"/>
  <c r="BK219" i="30"/>
  <c r="BL219" i="30"/>
  <c r="BM219" i="30"/>
  <c r="BN219" i="30"/>
  <c r="BO219" i="30"/>
  <c r="BP219" i="30"/>
  <c r="BQ219" i="30"/>
  <c r="BR219" i="30"/>
  <c r="BS219" i="30"/>
  <c r="BT219" i="30"/>
  <c r="BU219" i="30"/>
  <c r="BV219" i="30"/>
  <c r="BW219" i="30"/>
  <c r="BX219" i="30"/>
  <c r="BY219" i="30"/>
  <c r="BZ219" i="30"/>
  <c r="CA219" i="30"/>
  <c r="CB219" i="30"/>
  <c r="CC219" i="30"/>
  <c r="CD219" i="30"/>
  <c r="CE219" i="30"/>
  <c r="CF219" i="30"/>
  <c r="CG219" i="30"/>
  <c r="CH219" i="30"/>
  <c r="CI219" i="30"/>
  <c r="CJ219" i="30"/>
  <c r="CK219" i="30"/>
  <c r="CL219" i="30"/>
  <c r="CM219" i="30"/>
  <c r="CN219" i="30"/>
  <c r="CO219" i="30"/>
  <c r="CP219" i="30"/>
  <c r="CQ219" i="30"/>
  <c r="CR219" i="30"/>
  <c r="CS219" i="30"/>
  <c r="CT219" i="30"/>
  <c r="CU219" i="30"/>
  <c r="CV219" i="30"/>
  <c r="CW219" i="30"/>
  <c r="CX219" i="30"/>
  <c r="CY219" i="30"/>
  <c r="CZ219" i="30"/>
  <c r="DA219" i="30"/>
  <c r="DB219" i="30"/>
  <c r="DC219" i="30"/>
  <c r="DD219" i="30"/>
  <c r="DE219" i="30"/>
  <c r="DF219" i="30"/>
  <c r="DG219" i="30"/>
  <c r="DH219" i="30"/>
  <c r="DI219" i="30"/>
  <c r="DJ219" i="30"/>
  <c r="DK219" i="30"/>
  <c r="DL219" i="30"/>
  <c r="DM219" i="30"/>
  <c r="DN219" i="30"/>
  <c r="DO219" i="30"/>
  <c r="DP219" i="30"/>
  <c r="DQ219" i="30"/>
  <c r="DR219" i="30"/>
  <c r="DS219" i="30"/>
  <c r="DT219" i="30"/>
  <c r="M220" i="30"/>
  <c r="N220" i="30"/>
  <c r="O220" i="30"/>
  <c r="P220" i="30"/>
  <c r="Q220" i="30"/>
  <c r="R220" i="30"/>
  <c r="S220" i="30"/>
  <c r="T220" i="30"/>
  <c r="U220" i="30"/>
  <c r="V220" i="30"/>
  <c r="W220" i="30"/>
  <c r="X220" i="30"/>
  <c r="Y220" i="30"/>
  <c r="Z220" i="30"/>
  <c r="AA220" i="30"/>
  <c r="AB220" i="30"/>
  <c r="AC220" i="30"/>
  <c r="AD220" i="30"/>
  <c r="AE220" i="30"/>
  <c r="AF220" i="30"/>
  <c r="AG220" i="30"/>
  <c r="AH220" i="30"/>
  <c r="AI220" i="30"/>
  <c r="AJ220" i="30"/>
  <c r="AK220" i="30"/>
  <c r="AL220" i="30"/>
  <c r="AM220" i="30"/>
  <c r="AN220" i="30"/>
  <c r="AO220" i="30"/>
  <c r="AP220" i="30"/>
  <c r="AQ220" i="30"/>
  <c r="AR220" i="30"/>
  <c r="AS220" i="30"/>
  <c r="AT220" i="30"/>
  <c r="AU220" i="30"/>
  <c r="AV220" i="30"/>
  <c r="AW220" i="30"/>
  <c r="AX220" i="30"/>
  <c r="AY220" i="30"/>
  <c r="AZ220" i="30"/>
  <c r="BA220" i="30"/>
  <c r="BB220" i="30"/>
  <c r="BC220" i="30"/>
  <c r="BD220" i="30"/>
  <c r="BE220" i="30"/>
  <c r="BF220" i="30"/>
  <c r="BG220" i="30"/>
  <c r="BH220" i="30"/>
  <c r="BI220" i="30"/>
  <c r="BJ220" i="30"/>
  <c r="BK220" i="30"/>
  <c r="BL220" i="30"/>
  <c r="BM220" i="30"/>
  <c r="BN220" i="30"/>
  <c r="BO220" i="30"/>
  <c r="BP220" i="30"/>
  <c r="BQ220" i="30"/>
  <c r="BR220" i="30"/>
  <c r="BS220" i="30"/>
  <c r="BT220" i="30"/>
  <c r="BU220" i="30"/>
  <c r="BV220" i="30"/>
  <c r="BW220" i="30"/>
  <c r="BX220" i="30"/>
  <c r="BY220" i="30"/>
  <c r="BZ220" i="30"/>
  <c r="CA220" i="30"/>
  <c r="CB220" i="30"/>
  <c r="CC220" i="30"/>
  <c r="CD220" i="30"/>
  <c r="CE220" i="30"/>
  <c r="CF220" i="30"/>
  <c r="CG220" i="30"/>
  <c r="CH220" i="30"/>
  <c r="CI220" i="30"/>
  <c r="CJ220" i="30"/>
  <c r="CK220" i="30"/>
  <c r="CL220" i="30"/>
  <c r="CM220" i="30"/>
  <c r="CN220" i="30"/>
  <c r="CO220" i="30"/>
  <c r="CP220" i="30"/>
  <c r="CQ220" i="30"/>
  <c r="CR220" i="30"/>
  <c r="CS220" i="30"/>
  <c r="CT220" i="30"/>
  <c r="CU220" i="30"/>
  <c r="CV220" i="30"/>
  <c r="CW220" i="30"/>
  <c r="CX220" i="30"/>
  <c r="CY220" i="30"/>
  <c r="CZ220" i="30"/>
  <c r="DA220" i="30"/>
  <c r="DB220" i="30"/>
  <c r="DC220" i="30"/>
  <c r="DD220" i="30"/>
  <c r="DE220" i="30"/>
  <c r="DF220" i="30"/>
  <c r="DG220" i="30"/>
  <c r="DH220" i="30"/>
  <c r="DI220" i="30"/>
  <c r="DJ220" i="30"/>
  <c r="DK220" i="30"/>
  <c r="DL220" i="30"/>
  <c r="DM220" i="30"/>
  <c r="DN220" i="30"/>
  <c r="DO220" i="30"/>
  <c r="DP220" i="30"/>
  <c r="DQ220" i="30"/>
  <c r="DR220" i="30"/>
  <c r="DS220" i="30"/>
  <c r="DT220" i="30"/>
  <c r="M221" i="30"/>
  <c r="N221" i="30"/>
  <c r="O221" i="30"/>
  <c r="P221" i="30"/>
  <c r="Q221" i="30"/>
  <c r="R221" i="30"/>
  <c r="S221" i="30"/>
  <c r="T221" i="30"/>
  <c r="U221" i="30"/>
  <c r="V221" i="30"/>
  <c r="W221" i="30"/>
  <c r="X221" i="30"/>
  <c r="Y221" i="30"/>
  <c r="Z221" i="30"/>
  <c r="AA221" i="30"/>
  <c r="AB221" i="30"/>
  <c r="AC221" i="30"/>
  <c r="AD221" i="30"/>
  <c r="AE221" i="30"/>
  <c r="AF221" i="30"/>
  <c r="AG221" i="30"/>
  <c r="AH221" i="30"/>
  <c r="AI221" i="30"/>
  <c r="AJ221" i="30"/>
  <c r="AK221" i="30"/>
  <c r="AL221" i="30"/>
  <c r="AM221" i="30"/>
  <c r="AN221" i="30"/>
  <c r="AO221" i="30"/>
  <c r="AP221" i="30"/>
  <c r="AQ221" i="30"/>
  <c r="AR221" i="30"/>
  <c r="AS221" i="30"/>
  <c r="AT221" i="30"/>
  <c r="AU221" i="30"/>
  <c r="AV221" i="30"/>
  <c r="AW221" i="30"/>
  <c r="AX221" i="30"/>
  <c r="AY221" i="30"/>
  <c r="AZ221" i="30"/>
  <c r="BA221" i="30"/>
  <c r="BB221" i="30"/>
  <c r="BC221" i="30"/>
  <c r="BD221" i="30"/>
  <c r="BE221" i="30"/>
  <c r="BF221" i="30"/>
  <c r="BG221" i="30"/>
  <c r="BH221" i="30"/>
  <c r="BI221" i="30"/>
  <c r="BJ221" i="30"/>
  <c r="BK221" i="30"/>
  <c r="BL221" i="30"/>
  <c r="BM221" i="30"/>
  <c r="BN221" i="30"/>
  <c r="BO221" i="30"/>
  <c r="BP221" i="30"/>
  <c r="BQ221" i="30"/>
  <c r="BR221" i="30"/>
  <c r="BS221" i="30"/>
  <c r="BT221" i="30"/>
  <c r="BU221" i="30"/>
  <c r="BV221" i="30"/>
  <c r="BW221" i="30"/>
  <c r="BX221" i="30"/>
  <c r="BY221" i="30"/>
  <c r="BZ221" i="30"/>
  <c r="CA221" i="30"/>
  <c r="CB221" i="30"/>
  <c r="CC221" i="30"/>
  <c r="CD221" i="30"/>
  <c r="CE221" i="30"/>
  <c r="CF221" i="30"/>
  <c r="CG221" i="30"/>
  <c r="CH221" i="30"/>
  <c r="CI221" i="30"/>
  <c r="CJ221" i="30"/>
  <c r="CK221" i="30"/>
  <c r="CL221" i="30"/>
  <c r="CM221" i="30"/>
  <c r="CN221" i="30"/>
  <c r="CO221" i="30"/>
  <c r="CP221" i="30"/>
  <c r="CQ221" i="30"/>
  <c r="CR221" i="30"/>
  <c r="CS221" i="30"/>
  <c r="CT221" i="30"/>
  <c r="CU221" i="30"/>
  <c r="CV221" i="30"/>
  <c r="CW221" i="30"/>
  <c r="CX221" i="30"/>
  <c r="CY221" i="30"/>
  <c r="CZ221" i="30"/>
  <c r="DA221" i="30"/>
  <c r="DB221" i="30"/>
  <c r="DC221" i="30"/>
  <c r="DD221" i="30"/>
  <c r="DE221" i="30"/>
  <c r="DF221" i="30"/>
  <c r="DG221" i="30"/>
  <c r="DH221" i="30"/>
  <c r="DI221" i="30"/>
  <c r="DJ221" i="30"/>
  <c r="DK221" i="30"/>
  <c r="DL221" i="30"/>
  <c r="DM221" i="30"/>
  <c r="DN221" i="30"/>
  <c r="DO221" i="30"/>
  <c r="DP221" i="30"/>
  <c r="DQ221" i="30"/>
  <c r="DR221" i="30"/>
  <c r="DS221" i="30"/>
  <c r="DT221" i="30"/>
  <c r="M222" i="30"/>
  <c r="N222" i="30"/>
  <c r="O222" i="30"/>
  <c r="P222" i="30"/>
  <c r="Q222" i="30"/>
  <c r="R222" i="30"/>
  <c r="S222" i="30"/>
  <c r="T222" i="30"/>
  <c r="U222" i="30"/>
  <c r="R26" i="41" s="1"/>
  <c r="V222" i="30"/>
  <c r="W222" i="30"/>
  <c r="T26" i="41" s="1"/>
  <c r="X222" i="30"/>
  <c r="Y222" i="30"/>
  <c r="Z222" i="30"/>
  <c r="AA222" i="30"/>
  <c r="AB222" i="30"/>
  <c r="AC222" i="30"/>
  <c r="AD222" i="30"/>
  <c r="AE222" i="30"/>
  <c r="AF222" i="30"/>
  <c r="AG222" i="30"/>
  <c r="AH222" i="30"/>
  <c r="AI222" i="30"/>
  <c r="AJ222" i="30"/>
  <c r="AK222" i="30"/>
  <c r="AL222" i="30"/>
  <c r="AM222" i="30"/>
  <c r="AJ26" i="41" s="1"/>
  <c r="AN222" i="30"/>
  <c r="AO222" i="30"/>
  <c r="AL26" i="41" s="1"/>
  <c r="AP222" i="30"/>
  <c r="AQ222" i="30"/>
  <c r="AR222" i="30"/>
  <c r="AS222" i="30"/>
  <c r="AT222" i="30"/>
  <c r="AU222" i="30"/>
  <c r="AV222" i="30"/>
  <c r="AW222" i="30"/>
  <c r="AX222" i="30"/>
  <c r="AY222" i="30"/>
  <c r="AZ222" i="30"/>
  <c r="BA222" i="30"/>
  <c r="AX26" i="41" s="1"/>
  <c r="BB222" i="30"/>
  <c r="BC222" i="30"/>
  <c r="AZ26" i="41" s="1"/>
  <c r="BD222" i="30"/>
  <c r="BE222" i="30"/>
  <c r="BF222" i="30"/>
  <c r="BG222" i="30"/>
  <c r="BH222" i="30"/>
  <c r="BI222" i="30"/>
  <c r="BJ222" i="30"/>
  <c r="BK222" i="30"/>
  <c r="BL222" i="30"/>
  <c r="BM222" i="30"/>
  <c r="BN222" i="30"/>
  <c r="BO222" i="30"/>
  <c r="BP222" i="30"/>
  <c r="BQ222" i="30"/>
  <c r="BR222" i="30"/>
  <c r="BS222" i="30"/>
  <c r="BP26" i="41" s="1"/>
  <c r="BT222" i="30"/>
  <c r="BU222" i="30"/>
  <c r="BR26" i="41" s="1"/>
  <c r="BV222" i="30"/>
  <c r="BW222" i="30"/>
  <c r="BX222" i="30"/>
  <c r="BY222" i="30"/>
  <c r="BZ222" i="30"/>
  <c r="CA222" i="30"/>
  <c r="CB222" i="30"/>
  <c r="CC222" i="30"/>
  <c r="CD222" i="30"/>
  <c r="CE222" i="30"/>
  <c r="CF222" i="30"/>
  <c r="CG222" i="30"/>
  <c r="CD26" i="41" s="1"/>
  <c r="CH222" i="30"/>
  <c r="CI222" i="30"/>
  <c r="CF26" i="41" s="1"/>
  <c r="CJ222" i="30"/>
  <c r="CK222" i="30"/>
  <c r="CL222" i="30"/>
  <c r="CM222" i="30"/>
  <c r="CN222" i="30"/>
  <c r="CO222" i="30"/>
  <c r="CP222" i="30"/>
  <c r="CQ222" i="30"/>
  <c r="CR222" i="30"/>
  <c r="CS222" i="30"/>
  <c r="CT222" i="30"/>
  <c r="CU222" i="30"/>
  <c r="CV222" i="30"/>
  <c r="CW222" i="30"/>
  <c r="CX222" i="30"/>
  <c r="CY222" i="30"/>
  <c r="CV26" i="41" s="1"/>
  <c r="CZ222" i="30"/>
  <c r="DA222" i="30"/>
  <c r="CX26" i="41" s="1"/>
  <c r="DB222" i="30"/>
  <c r="DC222" i="30"/>
  <c r="DD222" i="30"/>
  <c r="DE222" i="30"/>
  <c r="DF222" i="30"/>
  <c r="DG222" i="30"/>
  <c r="DH222" i="30"/>
  <c r="DI222" i="30"/>
  <c r="DJ222" i="30"/>
  <c r="DK222" i="30"/>
  <c r="DL222" i="30"/>
  <c r="DM222" i="30"/>
  <c r="DJ26" i="41" s="1"/>
  <c r="DN222" i="30"/>
  <c r="DO222" i="30"/>
  <c r="DL26" i="41" s="1"/>
  <c r="DP222" i="30"/>
  <c r="DQ222" i="30"/>
  <c r="DR222" i="30"/>
  <c r="DS222" i="30"/>
  <c r="DT222" i="30"/>
  <c r="M223" i="30"/>
  <c r="N223" i="30"/>
  <c r="O223" i="30"/>
  <c r="P223" i="30"/>
  <c r="Q223" i="30"/>
  <c r="R223" i="30"/>
  <c r="S223" i="30"/>
  <c r="T223" i="30"/>
  <c r="U223" i="30"/>
  <c r="V223" i="30"/>
  <c r="W223" i="30"/>
  <c r="X223" i="30"/>
  <c r="Y223" i="30"/>
  <c r="Z223" i="30"/>
  <c r="AA223" i="30"/>
  <c r="AB223" i="30"/>
  <c r="AC223" i="30"/>
  <c r="AD223" i="30"/>
  <c r="AE223" i="30"/>
  <c r="AF223" i="30"/>
  <c r="AG223" i="30"/>
  <c r="AH223" i="30"/>
  <c r="AI223" i="30"/>
  <c r="AJ223" i="30"/>
  <c r="AK223" i="30"/>
  <c r="AL223" i="30"/>
  <c r="AM223" i="30"/>
  <c r="AN223" i="30"/>
  <c r="AO223" i="30"/>
  <c r="AP223" i="30"/>
  <c r="AQ223" i="30"/>
  <c r="AR223" i="30"/>
  <c r="AS223" i="30"/>
  <c r="AT223" i="30"/>
  <c r="AU223" i="30"/>
  <c r="AV223" i="30"/>
  <c r="AW223" i="30"/>
  <c r="AX223" i="30"/>
  <c r="AY223" i="30"/>
  <c r="AZ223" i="30"/>
  <c r="BA223" i="30"/>
  <c r="BB223" i="30"/>
  <c r="BC223" i="30"/>
  <c r="BD223" i="30"/>
  <c r="BE223" i="30"/>
  <c r="BF223" i="30"/>
  <c r="BG223" i="30"/>
  <c r="BH223" i="30"/>
  <c r="BI223" i="30"/>
  <c r="BJ223" i="30"/>
  <c r="BK223" i="30"/>
  <c r="BL223" i="30"/>
  <c r="BM223" i="30"/>
  <c r="BN223" i="30"/>
  <c r="BO223" i="30"/>
  <c r="BP223" i="30"/>
  <c r="BQ223" i="30"/>
  <c r="BR223" i="30"/>
  <c r="BS223" i="30"/>
  <c r="BT223" i="30"/>
  <c r="BU223" i="30"/>
  <c r="BV223" i="30"/>
  <c r="BW223" i="30"/>
  <c r="BX223" i="30"/>
  <c r="BY223" i="30"/>
  <c r="BZ223" i="30"/>
  <c r="CA223" i="30"/>
  <c r="CB223" i="30"/>
  <c r="CC223" i="30"/>
  <c r="CD223" i="30"/>
  <c r="CE223" i="30"/>
  <c r="CF223" i="30"/>
  <c r="CG223" i="30"/>
  <c r="CH223" i="30"/>
  <c r="CI223" i="30"/>
  <c r="CJ223" i="30"/>
  <c r="CK223" i="30"/>
  <c r="CL223" i="30"/>
  <c r="CM223" i="30"/>
  <c r="CN223" i="30"/>
  <c r="CO223" i="30"/>
  <c r="CP223" i="30"/>
  <c r="CQ223" i="30"/>
  <c r="CR223" i="30"/>
  <c r="CS223" i="30"/>
  <c r="CT223" i="30"/>
  <c r="CU223" i="30"/>
  <c r="CV223" i="30"/>
  <c r="CW223" i="30"/>
  <c r="CX223" i="30"/>
  <c r="CY223" i="30"/>
  <c r="CZ223" i="30"/>
  <c r="DA223" i="30"/>
  <c r="DB223" i="30"/>
  <c r="DC223" i="30"/>
  <c r="DD223" i="30"/>
  <c r="DE223" i="30"/>
  <c r="DF223" i="30"/>
  <c r="DG223" i="30"/>
  <c r="DH223" i="30"/>
  <c r="DI223" i="30"/>
  <c r="DJ223" i="30"/>
  <c r="DK223" i="30"/>
  <c r="DL223" i="30"/>
  <c r="DM223" i="30"/>
  <c r="DN223" i="30"/>
  <c r="DO223" i="30"/>
  <c r="DP223" i="30"/>
  <c r="DQ223" i="30"/>
  <c r="DR223" i="30"/>
  <c r="DS223" i="30"/>
  <c r="DT223" i="30"/>
  <c r="M224" i="30"/>
  <c r="N224" i="30"/>
  <c r="O224" i="30"/>
  <c r="P224" i="30"/>
  <c r="Q224" i="30"/>
  <c r="R224" i="30"/>
  <c r="S224" i="30"/>
  <c r="T224" i="30"/>
  <c r="U224" i="30"/>
  <c r="V224" i="30"/>
  <c r="W224" i="30"/>
  <c r="X224" i="30"/>
  <c r="Y224" i="30"/>
  <c r="Z224" i="30"/>
  <c r="AA224" i="30"/>
  <c r="AB224" i="30"/>
  <c r="AC224" i="30"/>
  <c r="AD224" i="30"/>
  <c r="AE224" i="30"/>
  <c r="AF224" i="30"/>
  <c r="AG224" i="30"/>
  <c r="AH224" i="30"/>
  <c r="AI224" i="30"/>
  <c r="AJ224" i="30"/>
  <c r="AK224" i="30"/>
  <c r="AL224" i="30"/>
  <c r="AM224" i="30"/>
  <c r="AN224" i="30"/>
  <c r="AO224" i="30"/>
  <c r="AP224" i="30"/>
  <c r="AQ224" i="30"/>
  <c r="AR224" i="30"/>
  <c r="AS224" i="30"/>
  <c r="AT224" i="30"/>
  <c r="AU224" i="30"/>
  <c r="AV224" i="30"/>
  <c r="AW224" i="30"/>
  <c r="AX224" i="30"/>
  <c r="AY224" i="30"/>
  <c r="AZ224" i="30"/>
  <c r="BA224" i="30"/>
  <c r="BB224" i="30"/>
  <c r="BC224" i="30"/>
  <c r="BD224" i="30"/>
  <c r="BE224" i="30"/>
  <c r="BF224" i="30"/>
  <c r="BG224" i="30"/>
  <c r="BH224" i="30"/>
  <c r="BI224" i="30"/>
  <c r="BJ224" i="30"/>
  <c r="BK224" i="30"/>
  <c r="BL224" i="30"/>
  <c r="BM224" i="30"/>
  <c r="BN224" i="30"/>
  <c r="BO224" i="30"/>
  <c r="BP224" i="30"/>
  <c r="BQ224" i="30"/>
  <c r="BR224" i="30"/>
  <c r="BS224" i="30"/>
  <c r="BT224" i="30"/>
  <c r="BU224" i="30"/>
  <c r="BV224" i="30"/>
  <c r="BW224" i="30"/>
  <c r="BX224" i="30"/>
  <c r="BY224" i="30"/>
  <c r="BZ224" i="30"/>
  <c r="CA224" i="30"/>
  <c r="CB224" i="30"/>
  <c r="CC224" i="30"/>
  <c r="CD224" i="30"/>
  <c r="CE224" i="30"/>
  <c r="CF224" i="30"/>
  <c r="CG224" i="30"/>
  <c r="CH224" i="30"/>
  <c r="CI224" i="30"/>
  <c r="CJ224" i="30"/>
  <c r="CK224" i="30"/>
  <c r="CL224" i="30"/>
  <c r="CM224" i="30"/>
  <c r="CN224" i="30"/>
  <c r="CO224" i="30"/>
  <c r="CP224" i="30"/>
  <c r="CQ224" i="30"/>
  <c r="CR224" i="30"/>
  <c r="CS224" i="30"/>
  <c r="CT224" i="30"/>
  <c r="CU224" i="30"/>
  <c r="CV224" i="30"/>
  <c r="CW224" i="30"/>
  <c r="CX224" i="30"/>
  <c r="CY224" i="30"/>
  <c r="CZ224" i="30"/>
  <c r="DA224" i="30"/>
  <c r="DB224" i="30"/>
  <c r="DC224" i="30"/>
  <c r="DD224" i="30"/>
  <c r="DE224" i="30"/>
  <c r="DF224" i="30"/>
  <c r="DG224" i="30"/>
  <c r="DH224" i="30"/>
  <c r="DI224" i="30"/>
  <c r="DJ224" i="30"/>
  <c r="DK224" i="30"/>
  <c r="DL224" i="30"/>
  <c r="DM224" i="30"/>
  <c r="DN224" i="30"/>
  <c r="DO224" i="30"/>
  <c r="DP224" i="30"/>
  <c r="DQ224" i="30"/>
  <c r="DR224" i="30"/>
  <c r="DS224" i="30"/>
  <c r="DT224" i="30"/>
  <c r="M225" i="30"/>
  <c r="N225" i="30"/>
  <c r="O225" i="30"/>
  <c r="P225" i="30"/>
  <c r="Q225" i="30"/>
  <c r="R225" i="30"/>
  <c r="S225" i="30"/>
  <c r="T225" i="30"/>
  <c r="U225" i="30"/>
  <c r="V225" i="30"/>
  <c r="W225" i="30"/>
  <c r="X225" i="30"/>
  <c r="Y225" i="30"/>
  <c r="Z225" i="30"/>
  <c r="AA225" i="30"/>
  <c r="AB225" i="30"/>
  <c r="AC225" i="30"/>
  <c r="AD225" i="30"/>
  <c r="AE225" i="30"/>
  <c r="AF225" i="30"/>
  <c r="AG225" i="30"/>
  <c r="AH225" i="30"/>
  <c r="AI225" i="30"/>
  <c r="AJ225" i="30"/>
  <c r="AK225" i="30"/>
  <c r="AL225" i="30"/>
  <c r="AM225" i="30"/>
  <c r="AN225" i="30"/>
  <c r="AO225" i="30"/>
  <c r="AP225" i="30"/>
  <c r="AQ225" i="30"/>
  <c r="AR225" i="30"/>
  <c r="AS225" i="30"/>
  <c r="AT225" i="30"/>
  <c r="AU225" i="30"/>
  <c r="AV225" i="30"/>
  <c r="AW225" i="30"/>
  <c r="AX225" i="30"/>
  <c r="AY225" i="30"/>
  <c r="AZ225" i="30"/>
  <c r="BA225" i="30"/>
  <c r="BB225" i="30"/>
  <c r="BC225" i="30"/>
  <c r="BD225" i="30"/>
  <c r="BE225" i="30"/>
  <c r="BF225" i="30"/>
  <c r="BG225" i="30"/>
  <c r="BH225" i="30"/>
  <c r="BI225" i="30"/>
  <c r="BJ225" i="30"/>
  <c r="BK225" i="30"/>
  <c r="BL225" i="30"/>
  <c r="BM225" i="30"/>
  <c r="BN225" i="30"/>
  <c r="BO225" i="30"/>
  <c r="BP225" i="30"/>
  <c r="BQ225" i="30"/>
  <c r="BR225" i="30"/>
  <c r="BS225" i="30"/>
  <c r="BT225" i="30"/>
  <c r="BU225" i="30"/>
  <c r="BV225" i="30"/>
  <c r="BW225" i="30"/>
  <c r="BX225" i="30"/>
  <c r="BY225" i="30"/>
  <c r="BZ225" i="30"/>
  <c r="CA225" i="30"/>
  <c r="CB225" i="30"/>
  <c r="CC225" i="30"/>
  <c r="CD225" i="30"/>
  <c r="CE225" i="30"/>
  <c r="CF225" i="30"/>
  <c r="CG225" i="30"/>
  <c r="CH225" i="30"/>
  <c r="CI225" i="30"/>
  <c r="CJ225" i="30"/>
  <c r="CK225" i="30"/>
  <c r="CL225" i="30"/>
  <c r="CM225" i="30"/>
  <c r="CN225" i="30"/>
  <c r="CO225" i="30"/>
  <c r="CP225" i="30"/>
  <c r="CQ225" i="30"/>
  <c r="CR225" i="30"/>
  <c r="CS225" i="30"/>
  <c r="CT225" i="30"/>
  <c r="CU225" i="30"/>
  <c r="CV225" i="30"/>
  <c r="CW225" i="30"/>
  <c r="CX225" i="30"/>
  <c r="CY225" i="30"/>
  <c r="CZ225" i="30"/>
  <c r="DA225" i="30"/>
  <c r="DB225" i="30"/>
  <c r="DC225" i="30"/>
  <c r="DD225" i="30"/>
  <c r="DE225" i="30"/>
  <c r="DF225" i="30"/>
  <c r="DG225" i="30"/>
  <c r="DH225" i="30"/>
  <c r="DI225" i="30"/>
  <c r="DJ225" i="30"/>
  <c r="DK225" i="30"/>
  <c r="DL225" i="30"/>
  <c r="DM225" i="30"/>
  <c r="DN225" i="30"/>
  <c r="DO225" i="30"/>
  <c r="DP225" i="30"/>
  <c r="DQ225" i="30"/>
  <c r="DR225" i="30"/>
  <c r="DS225" i="30"/>
  <c r="DT225" i="30"/>
  <c r="M226" i="30"/>
  <c r="N226" i="30"/>
  <c r="O226" i="30"/>
  <c r="P226" i="30"/>
  <c r="Q226" i="30"/>
  <c r="R226" i="30"/>
  <c r="S226" i="30"/>
  <c r="T226" i="30"/>
  <c r="U226" i="30"/>
  <c r="V226" i="30"/>
  <c r="W226" i="30"/>
  <c r="X226" i="30"/>
  <c r="Y226" i="30"/>
  <c r="Z226" i="30"/>
  <c r="AA226" i="30"/>
  <c r="AB226" i="30"/>
  <c r="AC226" i="30"/>
  <c r="AD226" i="30"/>
  <c r="AE226" i="30"/>
  <c r="AF226" i="30"/>
  <c r="AG226" i="30"/>
  <c r="AH226" i="30"/>
  <c r="AI226" i="30"/>
  <c r="AJ226" i="30"/>
  <c r="AK226" i="30"/>
  <c r="AL226" i="30"/>
  <c r="AM226" i="30"/>
  <c r="AN226" i="30"/>
  <c r="AO226" i="30"/>
  <c r="AP226" i="30"/>
  <c r="AQ226" i="30"/>
  <c r="AR226" i="30"/>
  <c r="AS226" i="30"/>
  <c r="AT226" i="30"/>
  <c r="AU226" i="30"/>
  <c r="AV226" i="30"/>
  <c r="AW226" i="30"/>
  <c r="AX226" i="30"/>
  <c r="AY226" i="30"/>
  <c r="AZ226" i="30"/>
  <c r="BA226" i="30"/>
  <c r="BB226" i="30"/>
  <c r="BC226" i="30"/>
  <c r="BD226" i="30"/>
  <c r="BE226" i="30"/>
  <c r="BF226" i="30"/>
  <c r="BG226" i="30"/>
  <c r="BH226" i="30"/>
  <c r="BI226" i="30"/>
  <c r="BJ226" i="30"/>
  <c r="BK226" i="30"/>
  <c r="BL226" i="30"/>
  <c r="BM226" i="30"/>
  <c r="BN226" i="30"/>
  <c r="BO226" i="30"/>
  <c r="BP226" i="30"/>
  <c r="BQ226" i="30"/>
  <c r="BR226" i="30"/>
  <c r="BS226" i="30"/>
  <c r="BT226" i="30"/>
  <c r="BU226" i="30"/>
  <c r="BV226" i="30"/>
  <c r="BW226" i="30"/>
  <c r="BX226" i="30"/>
  <c r="BY226" i="30"/>
  <c r="BZ226" i="30"/>
  <c r="CA226" i="30"/>
  <c r="CB226" i="30"/>
  <c r="CC226" i="30"/>
  <c r="CD226" i="30"/>
  <c r="CE226" i="30"/>
  <c r="CF226" i="30"/>
  <c r="CG226" i="30"/>
  <c r="CH226" i="30"/>
  <c r="CI226" i="30"/>
  <c r="CJ226" i="30"/>
  <c r="CK226" i="30"/>
  <c r="CL226" i="30"/>
  <c r="CM226" i="30"/>
  <c r="CN226" i="30"/>
  <c r="CO226" i="30"/>
  <c r="CP226" i="30"/>
  <c r="CQ226" i="30"/>
  <c r="CR226" i="30"/>
  <c r="CS226" i="30"/>
  <c r="CT226" i="30"/>
  <c r="CU226" i="30"/>
  <c r="CV226" i="30"/>
  <c r="CW226" i="30"/>
  <c r="CX226" i="30"/>
  <c r="CY226" i="30"/>
  <c r="CZ226" i="30"/>
  <c r="DA226" i="30"/>
  <c r="DB226" i="30"/>
  <c r="DC226" i="30"/>
  <c r="DD226" i="30"/>
  <c r="DE226" i="30"/>
  <c r="DF226" i="30"/>
  <c r="DG226" i="30"/>
  <c r="DH226" i="30"/>
  <c r="DI226" i="30"/>
  <c r="DJ226" i="30"/>
  <c r="DK226" i="30"/>
  <c r="DL226" i="30"/>
  <c r="DM226" i="30"/>
  <c r="DN226" i="30"/>
  <c r="DO226" i="30"/>
  <c r="DP226" i="30"/>
  <c r="DQ226" i="30"/>
  <c r="DR226" i="30"/>
  <c r="DS226" i="30"/>
  <c r="DT226" i="30"/>
  <c r="M227" i="30"/>
  <c r="N227" i="30"/>
  <c r="O227" i="30"/>
  <c r="P227" i="30"/>
  <c r="Q227" i="30"/>
  <c r="R227" i="30"/>
  <c r="S227" i="30"/>
  <c r="T227" i="30"/>
  <c r="U227" i="30"/>
  <c r="V227" i="30"/>
  <c r="W227" i="30"/>
  <c r="X227" i="30"/>
  <c r="Y227" i="30"/>
  <c r="Z227" i="30"/>
  <c r="AA227" i="30"/>
  <c r="AB227" i="30"/>
  <c r="AC227" i="30"/>
  <c r="AD227" i="30"/>
  <c r="AE227" i="30"/>
  <c r="AF227" i="30"/>
  <c r="AG227" i="30"/>
  <c r="AH227" i="30"/>
  <c r="AI227" i="30"/>
  <c r="AJ227" i="30"/>
  <c r="AK227" i="30"/>
  <c r="AL227" i="30"/>
  <c r="AM227" i="30"/>
  <c r="AN227" i="30"/>
  <c r="AO227" i="30"/>
  <c r="AP227" i="30"/>
  <c r="AQ227" i="30"/>
  <c r="AR227" i="30"/>
  <c r="AS227" i="30"/>
  <c r="AT227" i="30"/>
  <c r="AU227" i="30"/>
  <c r="AV227" i="30"/>
  <c r="AW227" i="30"/>
  <c r="AX227" i="30"/>
  <c r="AY227" i="30"/>
  <c r="AZ227" i="30"/>
  <c r="BA227" i="30"/>
  <c r="BB227" i="30"/>
  <c r="BC227" i="30"/>
  <c r="BD227" i="30"/>
  <c r="BE227" i="30"/>
  <c r="BF227" i="30"/>
  <c r="BG227" i="30"/>
  <c r="BH227" i="30"/>
  <c r="BI227" i="30"/>
  <c r="BJ227" i="30"/>
  <c r="BK227" i="30"/>
  <c r="BL227" i="30"/>
  <c r="BM227" i="30"/>
  <c r="BN227" i="30"/>
  <c r="BO227" i="30"/>
  <c r="BP227" i="30"/>
  <c r="BQ227" i="30"/>
  <c r="BR227" i="30"/>
  <c r="BS227" i="30"/>
  <c r="BT227" i="30"/>
  <c r="BU227" i="30"/>
  <c r="BV227" i="30"/>
  <c r="BW227" i="30"/>
  <c r="BX227" i="30"/>
  <c r="BY227" i="30"/>
  <c r="BZ227" i="30"/>
  <c r="CA227" i="30"/>
  <c r="CB227" i="30"/>
  <c r="CC227" i="30"/>
  <c r="CD227" i="30"/>
  <c r="CE227" i="30"/>
  <c r="CF227" i="30"/>
  <c r="CG227" i="30"/>
  <c r="CH227" i="30"/>
  <c r="CI227" i="30"/>
  <c r="CJ227" i="30"/>
  <c r="CK227" i="30"/>
  <c r="CL227" i="30"/>
  <c r="CM227" i="30"/>
  <c r="CN227" i="30"/>
  <c r="CO227" i="30"/>
  <c r="CP227" i="30"/>
  <c r="CQ227" i="30"/>
  <c r="CR227" i="30"/>
  <c r="CS227" i="30"/>
  <c r="CT227" i="30"/>
  <c r="CU227" i="30"/>
  <c r="CV227" i="30"/>
  <c r="CW227" i="30"/>
  <c r="CX227" i="30"/>
  <c r="CY227" i="30"/>
  <c r="CZ227" i="30"/>
  <c r="DA227" i="30"/>
  <c r="DB227" i="30"/>
  <c r="DC227" i="30"/>
  <c r="DD227" i="30"/>
  <c r="DE227" i="30"/>
  <c r="DF227" i="30"/>
  <c r="DG227" i="30"/>
  <c r="DH227" i="30"/>
  <c r="DI227" i="30"/>
  <c r="DJ227" i="30"/>
  <c r="DK227" i="30"/>
  <c r="DL227" i="30"/>
  <c r="DM227" i="30"/>
  <c r="DN227" i="30"/>
  <c r="DO227" i="30"/>
  <c r="DP227" i="30"/>
  <c r="DQ227" i="30"/>
  <c r="DR227" i="30"/>
  <c r="DS227" i="30"/>
  <c r="DT227" i="30"/>
  <c r="M228" i="30"/>
  <c r="N228" i="30"/>
  <c r="O228" i="30"/>
  <c r="P228" i="30"/>
  <c r="Q228" i="30"/>
  <c r="R228" i="30"/>
  <c r="S228" i="30"/>
  <c r="T228" i="30"/>
  <c r="U228" i="30"/>
  <c r="V228" i="30"/>
  <c r="W228" i="30"/>
  <c r="X228" i="30"/>
  <c r="Y228" i="30"/>
  <c r="Z228" i="30"/>
  <c r="AA228" i="30"/>
  <c r="AB228" i="30"/>
  <c r="AC228" i="30"/>
  <c r="AD228" i="30"/>
  <c r="AE228" i="30"/>
  <c r="AF228" i="30"/>
  <c r="AG228" i="30"/>
  <c r="AH228" i="30"/>
  <c r="AI228" i="30"/>
  <c r="AJ228" i="30"/>
  <c r="AK228" i="30"/>
  <c r="AL228" i="30"/>
  <c r="AM228" i="30"/>
  <c r="AN228" i="30"/>
  <c r="AO228" i="30"/>
  <c r="AP228" i="30"/>
  <c r="AQ228" i="30"/>
  <c r="AR228" i="30"/>
  <c r="AS228" i="30"/>
  <c r="AT228" i="30"/>
  <c r="AU228" i="30"/>
  <c r="AV228" i="30"/>
  <c r="AW228" i="30"/>
  <c r="AX228" i="30"/>
  <c r="AY228" i="30"/>
  <c r="AZ228" i="30"/>
  <c r="BA228" i="30"/>
  <c r="BB228" i="30"/>
  <c r="BC228" i="30"/>
  <c r="BD228" i="30"/>
  <c r="BE228" i="30"/>
  <c r="BF228" i="30"/>
  <c r="BG228" i="30"/>
  <c r="BH228" i="30"/>
  <c r="BI228" i="30"/>
  <c r="BJ228" i="30"/>
  <c r="BK228" i="30"/>
  <c r="BL228" i="30"/>
  <c r="BM228" i="30"/>
  <c r="BN228" i="30"/>
  <c r="BO228" i="30"/>
  <c r="BP228" i="30"/>
  <c r="BQ228" i="30"/>
  <c r="BR228" i="30"/>
  <c r="BS228" i="30"/>
  <c r="BT228" i="30"/>
  <c r="BU228" i="30"/>
  <c r="BV228" i="30"/>
  <c r="BW228" i="30"/>
  <c r="BX228" i="30"/>
  <c r="BY228" i="30"/>
  <c r="BZ228" i="30"/>
  <c r="CA228" i="30"/>
  <c r="CB228" i="30"/>
  <c r="CC228" i="30"/>
  <c r="CD228" i="30"/>
  <c r="CE228" i="30"/>
  <c r="CF228" i="30"/>
  <c r="CG228" i="30"/>
  <c r="CH228" i="30"/>
  <c r="CI228" i="30"/>
  <c r="CJ228" i="30"/>
  <c r="CK228" i="30"/>
  <c r="CL228" i="30"/>
  <c r="CM228" i="30"/>
  <c r="CN228" i="30"/>
  <c r="CO228" i="30"/>
  <c r="CP228" i="30"/>
  <c r="CQ228" i="30"/>
  <c r="CR228" i="30"/>
  <c r="CS228" i="30"/>
  <c r="CT228" i="30"/>
  <c r="CU228" i="30"/>
  <c r="CV228" i="30"/>
  <c r="CW228" i="30"/>
  <c r="CX228" i="30"/>
  <c r="CY228" i="30"/>
  <c r="CZ228" i="30"/>
  <c r="DA228" i="30"/>
  <c r="DB228" i="30"/>
  <c r="DC228" i="30"/>
  <c r="DD228" i="30"/>
  <c r="DE228" i="30"/>
  <c r="DF228" i="30"/>
  <c r="DG228" i="30"/>
  <c r="DH228" i="30"/>
  <c r="DI228" i="30"/>
  <c r="DJ228" i="30"/>
  <c r="DK228" i="30"/>
  <c r="DL228" i="30"/>
  <c r="DM228" i="30"/>
  <c r="DN228" i="30"/>
  <c r="DO228" i="30"/>
  <c r="DP228" i="30"/>
  <c r="DQ228" i="30"/>
  <c r="DR228" i="30"/>
  <c r="DS228" i="30"/>
  <c r="DT228" i="30"/>
  <c r="M229" i="30"/>
  <c r="N229" i="30"/>
  <c r="O229" i="30"/>
  <c r="P229" i="30"/>
  <c r="Q229" i="30"/>
  <c r="R229" i="30"/>
  <c r="O27" i="41" s="1"/>
  <c r="S229" i="30"/>
  <c r="T229" i="30"/>
  <c r="Q27" i="41" s="1"/>
  <c r="U229" i="30"/>
  <c r="V229" i="30"/>
  <c r="W229" i="30"/>
  <c r="X229" i="30"/>
  <c r="Y229" i="30"/>
  <c r="Z229" i="30"/>
  <c r="AA229" i="30"/>
  <c r="AB229" i="30"/>
  <c r="AC229" i="30"/>
  <c r="AD229" i="30"/>
  <c r="AE229" i="30"/>
  <c r="AF229" i="30"/>
  <c r="AG229" i="30"/>
  <c r="AH229" i="30"/>
  <c r="AI229" i="30"/>
  <c r="AJ229" i="30"/>
  <c r="AK229" i="30"/>
  <c r="AL229" i="30"/>
  <c r="AM229" i="30"/>
  <c r="AN229" i="30"/>
  <c r="AO229" i="30"/>
  <c r="AP229" i="30"/>
  <c r="AQ229" i="30"/>
  <c r="AR229" i="30"/>
  <c r="AS229" i="30"/>
  <c r="AT229" i="30"/>
  <c r="AU229" i="30"/>
  <c r="AV229" i="30"/>
  <c r="AW229" i="30"/>
  <c r="AX229" i="30"/>
  <c r="AU27" i="41" s="1"/>
  <c r="AY229" i="30"/>
  <c r="AZ229" i="30"/>
  <c r="AW27" i="41" s="1"/>
  <c r="BA229" i="30"/>
  <c r="BB229" i="30"/>
  <c r="BC229" i="30"/>
  <c r="BD229" i="30"/>
  <c r="BE229" i="30"/>
  <c r="BF229" i="30"/>
  <c r="BG229" i="30"/>
  <c r="BH229" i="30"/>
  <c r="BI229" i="30"/>
  <c r="BJ229" i="30"/>
  <c r="BK229" i="30"/>
  <c r="BL229" i="30"/>
  <c r="BM229" i="30"/>
  <c r="BN229" i="30"/>
  <c r="BO229" i="30"/>
  <c r="BP229" i="30"/>
  <c r="BQ229" i="30"/>
  <c r="BR229" i="30"/>
  <c r="BS229" i="30"/>
  <c r="BT229" i="30"/>
  <c r="BU229" i="30"/>
  <c r="BV229" i="30"/>
  <c r="BW229" i="30"/>
  <c r="BX229" i="30"/>
  <c r="BY229" i="30"/>
  <c r="BZ229" i="30"/>
  <c r="CA229" i="30"/>
  <c r="CB229" i="30"/>
  <c r="CC229" i="30"/>
  <c r="CD229" i="30"/>
  <c r="CA27" i="41" s="1"/>
  <c r="CE229" i="30"/>
  <c r="CF229" i="30"/>
  <c r="CC27" i="41" s="1"/>
  <c r="CG229" i="30"/>
  <c r="CH229" i="30"/>
  <c r="CI229" i="30"/>
  <c r="CJ229" i="30"/>
  <c r="CK229" i="30"/>
  <c r="CL229" i="30"/>
  <c r="CM229" i="30"/>
  <c r="CN229" i="30"/>
  <c r="CO229" i="30"/>
  <c r="CP229" i="30"/>
  <c r="CQ229" i="30"/>
  <c r="CR229" i="30"/>
  <c r="CS229" i="30"/>
  <c r="CT229" i="30"/>
  <c r="CU229" i="30"/>
  <c r="CV229" i="30"/>
  <c r="CW229" i="30"/>
  <c r="CX229" i="30"/>
  <c r="CY229" i="30"/>
  <c r="CZ229" i="30"/>
  <c r="DA229" i="30"/>
  <c r="DB229" i="30"/>
  <c r="DC229" i="30"/>
  <c r="DD229" i="30"/>
  <c r="DE229" i="30"/>
  <c r="DF229" i="30"/>
  <c r="DG229" i="30"/>
  <c r="DH229" i="30"/>
  <c r="DI229" i="30"/>
  <c r="DJ229" i="30"/>
  <c r="DG27" i="41" s="1"/>
  <c r="DK229" i="30"/>
  <c r="DL229" i="30"/>
  <c r="DI27" i="41" s="1"/>
  <c r="DM229" i="30"/>
  <c r="DN229" i="30"/>
  <c r="DO229" i="30"/>
  <c r="DP229" i="30"/>
  <c r="DQ229" i="30"/>
  <c r="DR229" i="30"/>
  <c r="DS229" i="30"/>
  <c r="DT229" i="30"/>
  <c r="M230" i="30"/>
  <c r="N230" i="30"/>
  <c r="O230" i="30"/>
  <c r="P230" i="30"/>
  <c r="Q230" i="30"/>
  <c r="R230" i="30"/>
  <c r="S230" i="30"/>
  <c r="T230" i="30"/>
  <c r="U230" i="30"/>
  <c r="V230" i="30"/>
  <c r="W230" i="30"/>
  <c r="X230" i="30"/>
  <c r="Y230" i="30"/>
  <c r="Z230" i="30"/>
  <c r="AA230" i="30"/>
  <c r="AB230" i="30"/>
  <c r="AC230" i="30"/>
  <c r="AD230" i="30"/>
  <c r="AE230" i="30"/>
  <c r="AF230" i="30"/>
  <c r="AG230" i="30"/>
  <c r="AH230" i="30"/>
  <c r="AI230" i="30"/>
  <c r="AJ230" i="30"/>
  <c r="AK230" i="30"/>
  <c r="AL230" i="30"/>
  <c r="AM230" i="30"/>
  <c r="AN230" i="30"/>
  <c r="AO230" i="30"/>
  <c r="AP230" i="30"/>
  <c r="AQ230" i="30"/>
  <c r="AR230" i="30"/>
  <c r="AS230" i="30"/>
  <c r="AT230" i="30"/>
  <c r="AU230" i="30"/>
  <c r="AV230" i="30"/>
  <c r="AW230" i="30"/>
  <c r="AX230" i="30"/>
  <c r="AY230" i="30"/>
  <c r="AZ230" i="30"/>
  <c r="BA230" i="30"/>
  <c r="BB230" i="30"/>
  <c r="BC230" i="30"/>
  <c r="BD230" i="30"/>
  <c r="BE230" i="30"/>
  <c r="BF230" i="30"/>
  <c r="BG230" i="30"/>
  <c r="BH230" i="30"/>
  <c r="BI230" i="30"/>
  <c r="BJ230" i="30"/>
  <c r="BK230" i="30"/>
  <c r="BL230" i="30"/>
  <c r="BM230" i="30"/>
  <c r="BN230" i="30"/>
  <c r="BO230" i="30"/>
  <c r="BP230" i="30"/>
  <c r="BQ230" i="30"/>
  <c r="BR230" i="30"/>
  <c r="BS230" i="30"/>
  <c r="BT230" i="30"/>
  <c r="BU230" i="30"/>
  <c r="BV230" i="30"/>
  <c r="BW230" i="30"/>
  <c r="BX230" i="30"/>
  <c r="BY230" i="30"/>
  <c r="BZ230" i="30"/>
  <c r="CA230" i="30"/>
  <c r="CB230" i="30"/>
  <c r="CC230" i="30"/>
  <c r="CD230" i="30"/>
  <c r="CE230" i="30"/>
  <c r="CF230" i="30"/>
  <c r="CG230" i="30"/>
  <c r="CH230" i="30"/>
  <c r="CI230" i="30"/>
  <c r="CJ230" i="30"/>
  <c r="CK230" i="30"/>
  <c r="CL230" i="30"/>
  <c r="CM230" i="30"/>
  <c r="CN230" i="30"/>
  <c r="CO230" i="30"/>
  <c r="CP230" i="30"/>
  <c r="CQ230" i="30"/>
  <c r="CR230" i="30"/>
  <c r="CS230" i="30"/>
  <c r="CT230" i="30"/>
  <c r="CU230" i="30"/>
  <c r="CV230" i="30"/>
  <c r="CW230" i="30"/>
  <c r="CX230" i="30"/>
  <c r="CY230" i="30"/>
  <c r="CZ230" i="30"/>
  <c r="DA230" i="30"/>
  <c r="DB230" i="30"/>
  <c r="DC230" i="30"/>
  <c r="DD230" i="30"/>
  <c r="DE230" i="30"/>
  <c r="DF230" i="30"/>
  <c r="DG230" i="30"/>
  <c r="DH230" i="30"/>
  <c r="DI230" i="30"/>
  <c r="DJ230" i="30"/>
  <c r="DK230" i="30"/>
  <c r="DL230" i="30"/>
  <c r="DM230" i="30"/>
  <c r="DN230" i="30"/>
  <c r="DO230" i="30"/>
  <c r="DP230" i="30"/>
  <c r="DQ230" i="30"/>
  <c r="DR230" i="30"/>
  <c r="DS230" i="30"/>
  <c r="DT230" i="30"/>
  <c r="M231" i="30"/>
  <c r="N231" i="30"/>
  <c r="O231" i="30"/>
  <c r="P231" i="30"/>
  <c r="Q231" i="30"/>
  <c r="R231" i="30"/>
  <c r="S231" i="30"/>
  <c r="T231" i="30"/>
  <c r="U231" i="30"/>
  <c r="V231" i="30"/>
  <c r="W231" i="30"/>
  <c r="X231" i="30"/>
  <c r="Y231" i="30"/>
  <c r="Z231" i="30"/>
  <c r="AA231" i="30"/>
  <c r="AB231" i="30"/>
  <c r="AC231" i="30"/>
  <c r="AD231" i="30"/>
  <c r="AE231" i="30"/>
  <c r="AF231" i="30"/>
  <c r="AG231" i="30"/>
  <c r="AH231" i="30"/>
  <c r="AI231" i="30"/>
  <c r="AJ231" i="30"/>
  <c r="AK231" i="30"/>
  <c r="AL231" i="30"/>
  <c r="AM231" i="30"/>
  <c r="AN231" i="30"/>
  <c r="AO231" i="30"/>
  <c r="AP231" i="30"/>
  <c r="AQ231" i="30"/>
  <c r="AR231" i="30"/>
  <c r="AS231" i="30"/>
  <c r="AT231" i="30"/>
  <c r="AU231" i="30"/>
  <c r="AV231" i="30"/>
  <c r="AW231" i="30"/>
  <c r="AX231" i="30"/>
  <c r="AY231" i="30"/>
  <c r="AZ231" i="30"/>
  <c r="BA231" i="30"/>
  <c r="BB231" i="30"/>
  <c r="BC231" i="30"/>
  <c r="BD231" i="30"/>
  <c r="BE231" i="30"/>
  <c r="BF231" i="30"/>
  <c r="BG231" i="30"/>
  <c r="BH231" i="30"/>
  <c r="BI231" i="30"/>
  <c r="BJ231" i="30"/>
  <c r="BK231" i="30"/>
  <c r="BL231" i="30"/>
  <c r="BM231" i="30"/>
  <c r="BN231" i="30"/>
  <c r="BO231" i="30"/>
  <c r="BP231" i="30"/>
  <c r="BQ231" i="30"/>
  <c r="BR231" i="30"/>
  <c r="BS231" i="30"/>
  <c r="BT231" i="30"/>
  <c r="BU231" i="30"/>
  <c r="BV231" i="30"/>
  <c r="BW231" i="30"/>
  <c r="BX231" i="30"/>
  <c r="BY231" i="30"/>
  <c r="BZ231" i="30"/>
  <c r="CA231" i="30"/>
  <c r="CB231" i="30"/>
  <c r="CC231" i="30"/>
  <c r="CD231" i="30"/>
  <c r="CE231" i="30"/>
  <c r="CF231" i="30"/>
  <c r="CG231" i="30"/>
  <c r="CH231" i="30"/>
  <c r="CI231" i="30"/>
  <c r="CJ231" i="30"/>
  <c r="CK231" i="30"/>
  <c r="CL231" i="30"/>
  <c r="CM231" i="30"/>
  <c r="CN231" i="30"/>
  <c r="CO231" i="30"/>
  <c r="CP231" i="30"/>
  <c r="CQ231" i="30"/>
  <c r="CR231" i="30"/>
  <c r="CS231" i="30"/>
  <c r="CT231" i="30"/>
  <c r="CU231" i="30"/>
  <c r="CV231" i="30"/>
  <c r="CW231" i="30"/>
  <c r="CX231" i="30"/>
  <c r="CY231" i="30"/>
  <c r="CZ231" i="30"/>
  <c r="DA231" i="30"/>
  <c r="DB231" i="30"/>
  <c r="DC231" i="30"/>
  <c r="DD231" i="30"/>
  <c r="DE231" i="30"/>
  <c r="DF231" i="30"/>
  <c r="DG231" i="30"/>
  <c r="DH231" i="30"/>
  <c r="DI231" i="30"/>
  <c r="DJ231" i="30"/>
  <c r="DK231" i="30"/>
  <c r="DL231" i="30"/>
  <c r="DM231" i="30"/>
  <c r="DN231" i="30"/>
  <c r="DO231" i="30"/>
  <c r="DP231" i="30"/>
  <c r="DQ231" i="30"/>
  <c r="DR231" i="30"/>
  <c r="DS231" i="30"/>
  <c r="DT231" i="30"/>
  <c r="M232" i="30"/>
  <c r="N232" i="30"/>
  <c r="O232" i="30"/>
  <c r="L28" i="41" s="1"/>
  <c r="P232" i="30"/>
  <c r="M28" i="41" s="1"/>
  <c r="Q232" i="30"/>
  <c r="R232" i="30"/>
  <c r="S232" i="30"/>
  <c r="T232" i="30"/>
  <c r="U232" i="30"/>
  <c r="V232" i="30"/>
  <c r="W232" i="30"/>
  <c r="X232" i="30"/>
  <c r="Y232" i="30"/>
  <c r="Z232" i="30"/>
  <c r="AA232" i="30"/>
  <c r="AB232" i="30"/>
  <c r="AC232" i="30"/>
  <c r="AD232" i="30"/>
  <c r="AE232" i="30"/>
  <c r="AB28" i="41" s="1"/>
  <c r="AF232" i="30"/>
  <c r="AG232" i="30"/>
  <c r="AH232" i="30"/>
  <c r="AI232" i="30"/>
  <c r="AF28" i="41" s="1"/>
  <c r="AJ232" i="30"/>
  <c r="AK232" i="30"/>
  <c r="AL232" i="30"/>
  <c r="AM232" i="30"/>
  <c r="AN232" i="30"/>
  <c r="AO232" i="30"/>
  <c r="AL28" i="41" s="1"/>
  <c r="AP232" i="30"/>
  <c r="AQ232" i="30"/>
  <c r="AR232" i="30"/>
  <c r="AS232" i="30"/>
  <c r="AT232" i="30"/>
  <c r="AU232" i="30"/>
  <c r="AR28" i="41" s="1"/>
  <c r="AV232" i="30"/>
  <c r="AS28" i="41" s="1"/>
  <c r="AW232" i="30"/>
  <c r="AX232" i="30"/>
  <c r="AY232" i="30"/>
  <c r="AZ232" i="30"/>
  <c r="BA232" i="30"/>
  <c r="BB232" i="30"/>
  <c r="BC232" i="30"/>
  <c r="BD232" i="30"/>
  <c r="BE232" i="30"/>
  <c r="BF232" i="30"/>
  <c r="BG232" i="30"/>
  <c r="BH232" i="30"/>
  <c r="BI232" i="30"/>
  <c r="BJ232" i="30"/>
  <c r="BK232" i="30"/>
  <c r="BL232" i="30"/>
  <c r="BH28" i="41" s="1"/>
  <c r="BM232" i="30"/>
  <c r="BN232" i="30"/>
  <c r="BO232" i="30"/>
  <c r="BL28" i="41" s="1"/>
  <c r="BP232" i="30"/>
  <c r="BQ232" i="30"/>
  <c r="BR232" i="30"/>
  <c r="BS232" i="30"/>
  <c r="BT232" i="30"/>
  <c r="BU232" i="30"/>
  <c r="BR28" i="41" s="1"/>
  <c r="BV232" i="30"/>
  <c r="BW232" i="30"/>
  <c r="BX232" i="30"/>
  <c r="BY232" i="30"/>
  <c r="BZ232" i="30"/>
  <c r="CA232" i="30"/>
  <c r="BX28" i="41" s="1"/>
  <c r="CB232" i="30"/>
  <c r="BY28" i="41" s="1"/>
  <c r="CC232" i="30"/>
  <c r="CD232" i="30"/>
  <c r="CE232" i="30"/>
  <c r="CF232" i="30"/>
  <c r="CG232" i="30"/>
  <c r="CH232" i="30"/>
  <c r="CI232" i="30"/>
  <c r="CJ232" i="30"/>
  <c r="CK232" i="30"/>
  <c r="CL232" i="30"/>
  <c r="CM232" i="30"/>
  <c r="CN232" i="30"/>
  <c r="CO232" i="30"/>
  <c r="CP232" i="30"/>
  <c r="CQ232" i="30"/>
  <c r="CN28" i="41" s="1"/>
  <c r="CR232" i="30"/>
  <c r="CS232" i="30"/>
  <c r="CT232" i="30"/>
  <c r="CU232" i="30"/>
  <c r="CR28" i="41" s="1"/>
  <c r="CV232" i="30"/>
  <c r="CW232" i="30"/>
  <c r="CX232" i="30"/>
  <c r="CY232" i="30"/>
  <c r="CZ232" i="30"/>
  <c r="DA232" i="30"/>
  <c r="CX28" i="41" s="1"/>
  <c r="DB232" i="30"/>
  <c r="DC232" i="30"/>
  <c r="DD232" i="30"/>
  <c r="DE232" i="30"/>
  <c r="DF232" i="30"/>
  <c r="DG232" i="30"/>
  <c r="DD28" i="41" s="1"/>
  <c r="DH232" i="30"/>
  <c r="DE28" i="41" s="1"/>
  <c r="DI232" i="30"/>
  <c r="DJ232" i="30"/>
  <c r="DK232" i="30"/>
  <c r="DL232" i="30"/>
  <c r="DM232" i="30"/>
  <c r="DN232" i="30"/>
  <c r="DO232" i="30"/>
  <c r="DP232" i="30"/>
  <c r="DQ232" i="30"/>
  <c r="DR232" i="30"/>
  <c r="DS232" i="30"/>
  <c r="DT232" i="30"/>
  <c r="M233" i="30"/>
  <c r="N233" i="30"/>
  <c r="O233" i="30"/>
  <c r="P233" i="30"/>
  <c r="Q233" i="30"/>
  <c r="R233" i="30"/>
  <c r="S233" i="30"/>
  <c r="T233" i="30"/>
  <c r="U233" i="30"/>
  <c r="V233" i="30"/>
  <c r="W233" i="30"/>
  <c r="X233" i="30"/>
  <c r="Y233" i="30"/>
  <c r="Z233" i="30"/>
  <c r="AA233" i="30"/>
  <c r="AB233" i="30"/>
  <c r="AC233" i="30"/>
  <c r="AD233" i="30"/>
  <c r="AE233" i="30"/>
  <c r="AF233" i="30"/>
  <c r="AG233" i="30"/>
  <c r="AH233" i="30"/>
  <c r="AI233" i="30"/>
  <c r="AJ233" i="30"/>
  <c r="AK233" i="30"/>
  <c r="AL233" i="30"/>
  <c r="AM233" i="30"/>
  <c r="AN233" i="30"/>
  <c r="AO233" i="30"/>
  <c r="AP233" i="30"/>
  <c r="AQ233" i="30"/>
  <c r="AR233" i="30"/>
  <c r="AS233" i="30"/>
  <c r="AT233" i="30"/>
  <c r="AU233" i="30"/>
  <c r="AV233" i="30"/>
  <c r="AW233" i="30"/>
  <c r="AX233" i="30"/>
  <c r="AY233" i="30"/>
  <c r="AZ233" i="30"/>
  <c r="BA233" i="30"/>
  <c r="BB233" i="30"/>
  <c r="BC233" i="30"/>
  <c r="BD233" i="30"/>
  <c r="BE233" i="30"/>
  <c r="BF233" i="30"/>
  <c r="BG233" i="30"/>
  <c r="BH233" i="30"/>
  <c r="BI233" i="30"/>
  <c r="BJ233" i="30"/>
  <c r="BK233" i="30"/>
  <c r="BL233" i="30"/>
  <c r="BM233" i="30"/>
  <c r="BN233" i="30"/>
  <c r="BO233" i="30"/>
  <c r="BP233" i="30"/>
  <c r="BQ233" i="30"/>
  <c r="BR233" i="30"/>
  <c r="BS233" i="30"/>
  <c r="BT233" i="30"/>
  <c r="BU233" i="30"/>
  <c r="BV233" i="30"/>
  <c r="BW233" i="30"/>
  <c r="BX233" i="30"/>
  <c r="BY233" i="30"/>
  <c r="BZ233" i="30"/>
  <c r="CA233" i="30"/>
  <c r="CB233" i="30"/>
  <c r="CC233" i="30"/>
  <c r="CD233" i="30"/>
  <c r="CE233" i="30"/>
  <c r="CF233" i="30"/>
  <c r="CG233" i="30"/>
  <c r="CH233" i="30"/>
  <c r="CI233" i="30"/>
  <c r="CJ233" i="30"/>
  <c r="CK233" i="30"/>
  <c r="CL233" i="30"/>
  <c r="CM233" i="30"/>
  <c r="CN233" i="30"/>
  <c r="CO233" i="30"/>
  <c r="CP233" i="30"/>
  <c r="CQ233" i="30"/>
  <c r="CR233" i="30"/>
  <c r="CS233" i="30"/>
  <c r="CT233" i="30"/>
  <c r="CU233" i="30"/>
  <c r="CV233" i="30"/>
  <c r="CW233" i="30"/>
  <c r="CX233" i="30"/>
  <c r="CY233" i="30"/>
  <c r="CZ233" i="30"/>
  <c r="DA233" i="30"/>
  <c r="DB233" i="30"/>
  <c r="DC233" i="30"/>
  <c r="DD233" i="30"/>
  <c r="DE233" i="30"/>
  <c r="DF233" i="30"/>
  <c r="DG233" i="30"/>
  <c r="DH233" i="30"/>
  <c r="DI233" i="30"/>
  <c r="DJ233" i="30"/>
  <c r="DK233" i="30"/>
  <c r="DL233" i="30"/>
  <c r="DM233" i="30"/>
  <c r="DN233" i="30"/>
  <c r="DO233" i="30"/>
  <c r="DP233" i="30"/>
  <c r="DQ233" i="30"/>
  <c r="DR233" i="30"/>
  <c r="DS233" i="30"/>
  <c r="DT233" i="30"/>
  <c r="M234" i="30"/>
  <c r="N234" i="30"/>
  <c r="O234" i="30"/>
  <c r="P234" i="30"/>
  <c r="Q234" i="30"/>
  <c r="R234" i="30"/>
  <c r="S234" i="30"/>
  <c r="T234" i="30"/>
  <c r="Q29" i="41" s="1"/>
  <c r="U234" i="30"/>
  <c r="V234" i="30"/>
  <c r="W234" i="30"/>
  <c r="X234" i="30"/>
  <c r="Y234" i="30"/>
  <c r="Z234" i="30"/>
  <c r="AA234" i="30"/>
  <c r="AB234" i="30"/>
  <c r="AC234" i="30"/>
  <c r="AD234" i="30"/>
  <c r="AE234" i="30"/>
  <c r="AF234" i="30"/>
  <c r="AG234" i="30"/>
  <c r="AH234" i="30"/>
  <c r="AI234" i="30"/>
  <c r="AJ234" i="30"/>
  <c r="AK234" i="30"/>
  <c r="AH29" i="41" s="1"/>
  <c r="AL234" i="30"/>
  <c r="AM234" i="30"/>
  <c r="AN234" i="30"/>
  <c r="AK29" i="41" s="1"/>
  <c r="AO234" i="30"/>
  <c r="AP234" i="30"/>
  <c r="AQ234" i="30"/>
  <c r="AR234" i="30"/>
  <c r="AS234" i="30"/>
  <c r="AT234" i="30"/>
  <c r="AU234" i="30"/>
  <c r="AV234" i="30"/>
  <c r="AW234" i="30"/>
  <c r="AX234" i="30"/>
  <c r="AY234" i="30"/>
  <c r="AZ234" i="30"/>
  <c r="AW29" i="41" s="1"/>
  <c r="BA234" i="30"/>
  <c r="AX29" i="41" s="1"/>
  <c r="BB234" i="30"/>
  <c r="BC234" i="30"/>
  <c r="BD234" i="30"/>
  <c r="BE234" i="30"/>
  <c r="BF234" i="30"/>
  <c r="BG234" i="30"/>
  <c r="BH234" i="30"/>
  <c r="BI234" i="30"/>
  <c r="BF29" i="41" s="1"/>
  <c r="BJ234" i="30"/>
  <c r="BK234" i="30"/>
  <c r="BL234" i="30"/>
  <c r="BM234" i="30"/>
  <c r="BN234" i="30"/>
  <c r="BO234" i="30"/>
  <c r="BP234" i="30"/>
  <c r="BM29" i="41" s="1"/>
  <c r="BQ234" i="30"/>
  <c r="BR234" i="30"/>
  <c r="BS234" i="30"/>
  <c r="BT234" i="30"/>
  <c r="BQ29" i="41" s="1"/>
  <c r="BU234" i="30"/>
  <c r="BV234" i="30"/>
  <c r="BW234" i="30"/>
  <c r="BX234" i="30"/>
  <c r="BY234" i="30"/>
  <c r="BV29" i="41" s="1"/>
  <c r="BZ234" i="30"/>
  <c r="CA234" i="30"/>
  <c r="CB234" i="30"/>
  <c r="CC234" i="30"/>
  <c r="CD234" i="30"/>
  <c r="CE234" i="30"/>
  <c r="CF234" i="30"/>
  <c r="CC29" i="41" s="1"/>
  <c r="CG234" i="30"/>
  <c r="CD29" i="41" s="1"/>
  <c r="CH234" i="30"/>
  <c r="CI234" i="30"/>
  <c r="CJ234" i="30"/>
  <c r="CG29" i="41" s="1"/>
  <c r="CK234" i="30"/>
  <c r="CL234" i="30"/>
  <c r="CM234" i="30"/>
  <c r="CN234" i="30"/>
  <c r="CO234" i="30"/>
  <c r="CP234" i="30"/>
  <c r="CQ234" i="30"/>
  <c r="CR234" i="30"/>
  <c r="CS234" i="30"/>
  <c r="CT234" i="30"/>
  <c r="CU234" i="30"/>
  <c r="CV234" i="30"/>
  <c r="CS29" i="41" s="1"/>
  <c r="CW234" i="30"/>
  <c r="CX234" i="30"/>
  <c r="CY234" i="30"/>
  <c r="CZ234" i="30"/>
  <c r="CW29" i="41" s="1"/>
  <c r="DA234" i="30"/>
  <c r="DB234" i="30"/>
  <c r="DC234" i="30"/>
  <c r="DD234" i="30"/>
  <c r="DE234" i="30"/>
  <c r="DB29" i="41" s="1"/>
  <c r="DF234" i="30"/>
  <c r="DG234" i="30"/>
  <c r="DH234" i="30"/>
  <c r="DI234" i="30"/>
  <c r="DJ234" i="30"/>
  <c r="DK234" i="30"/>
  <c r="DL234" i="30"/>
  <c r="DM234" i="30"/>
  <c r="DN234" i="30"/>
  <c r="DO234" i="30"/>
  <c r="DP234" i="30"/>
  <c r="DM29" i="41" s="1"/>
  <c r="DQ234" i="30"/>
  <c r="DR234" i="30"/>
  <c r="DS234" i="30"/>
  <c r="DT234" i="30"/>
  <c r="M235" i="30"/>
  <c r="N235" i="30"/>
  <c r="O235" i="30"/>
  <c r="P235" i="30"/>
  <c r="Q235" i="30"/>
  <c r="R235" i="30"/>
  <c r="S235" i="30"/>
  <c r="T235" i="30"/>
  <c r="U235" i="30"/>
  <c r="V235" i="30"/>
  <c r="W235" i="30"/>
  <c r="X235" i="30"/>
  <c r="Y235" i="30"/>
  <c r="Z235" i="30"/>
  <c r="AA235" i="30"/>
  <c r="AB235" i="30"/>
  <c r="AC235" i="30"/>
  <c r="AD235" i="30"/>
  <c r="AE235" i="30"/>
  <c r="AF235" i="30"/>
  <c r="AG235" i="30"/>
  <c r="AH235" i="30"/>
  <c r="AI235" i="30"/>
  <c r="AJ235" i="30"/>
  <c r="AK235" i="30"/>
  <c r="AL235" i="30"/>
  <c r="AM235" i="30"/>
  <c r="AN235" i="30"/>
  <c r="AO235" i="30"/>
  <c r="AP235" i="30"/>
  <c r="AQ235" i="30"/>
  <c r="AR235" i="30"/>
  <c r="AS235" i="30"/>
  <c r="AT235" i="30"/>
  <c r="AU235" i="30"/>
  <c r="AV235" i="30"/>
  <c r="AW235" i="30"/>
  <c r="AX235" i="30"/>
  <c r="AY235" i="30"/>
  <c r="AZ235" i="30"/>
  <c r="BA235" i="30"/>
  <c r="BB235" i="30"/>
  <c r="BC235" i="30"/>
  <c r="BD235" i="30"/>
  <c r="BE235" i="30"/>
  <c r="BF235" i="30"/>
  <c r="BG235" i="30"/>
  <c r="BH235" i="30"/>
  <c r="BI235" i="30"/>
  <c r="BJ235" i="30"/>
  <c r="BK235" i="30"/>
  <c r="BL235" i="30"/>
  <c r="BM235" i="30"/>
  <c r="BN235" i="30"/>
  <c r="BO235" i="30"/>
  <c r="BP235" i="30"/>
  <c r="BQ235" i="30"/>
  <c r="BR235" i="30"/>
  <c r="BS235" i="30"/>
  <c r="BT235" i="30"/>
  <c r="BU235" i="30"/>
  <c r="BV235" i="30"/>
  <c r="BW235" i="30"/>
  <c r="BX235" i="30"/>
  <c r="BY235" i="30"/>
  <c r="BZ235" i="30"/>
  <c r="CA235" i="30"/>
  <c r="CB235" i="30"/>
  <c r="CC235" i="30"/>
  <c r="CD235" i="30"/>
  <c r="CE235" i="30"/>
  <c r="CF235" i="30"/>
  <c r="CG235" i="30"/>
  <c r="CH235" i="30"/>
  <c r="CI235" i="30"/>
  <c r="CJ235" i="30"/>
  <c r="CK235" i="30"/>
  <c r="CL235" i="30"/>
  <c r="CM235" i="30"/>
  <c r="CN235" i="30"/>
  <c r="CO235" i="30"/>
  <c r="CP235" i="30"/>
  <c r="CQ235" i="30"/>
  <c r="CR235" i="30"/>
  <c r="CS235" i="30"/>
  <c r="CT235" i="30"/>
  <c r="CU235" i="30"/>
  <c r="CV235" i="30"/>
  <c r="CW235" i="30"/>
  <c r="CX235" i="30"/>
  <c r="CY235" i="30"/>
  <c r="CZ235" i="30"/>
  <c r="DA235" i="30"/>
  <c r="DB235" i="30"/>
  <c r="DC235" i="30"/>
  <c r="DD235" i="30"/>
  <c r="DE235" i="30"/>
  <c r="DF235" i="30"/>
  <c r="DG235" i="30"/>
  <c r="DH235" i="30"/>
  <c r="DI235" i="30"/>
  <c r="DJ235" i="30"/>
  <c r="DK235" i="30"/>
  <c r="DL235" i="30"/>
  <c r="DM235" i="30"/>
  <c r="DN235" i="30"/>
  <c r="DO235" i="30"/>
  <c r="DP235" i="30"/>
  <c r="DQ235" i="30"/>
  <c r="DR235" i="30"/>
  <c r="DS235" i="30"/>
  <c r="DT235" i="30"/>
  <c r="M236" i="30"/>
  <c r="N236" i="30"/>
  <c r="O236" i="30"/>
  <c r="P236" i="30"/>
  <c r="Q236" i="30"/>
  <c r="R236" i="30"/>
  <c r="S236" i="30"/>
  <c r="T236" i="30"/>
  <c r="U236" i="30"/>
  <c r="V236" i="30"/>
  <c r="W236" i="30"/>
  <c r="X236" i="30"/>
  <c r="Y236" i="30"/>
  <c r="Z236" i="30"/>
  <c r="AA236" i="30"/>
  <c r="AB236" i="30"/>
  <c r="AC236" i="30"/>
  <c r="AD236" i="30"/>
  <c r="AE236" i="30"/>
  <c r="AF236" i="30"/>
  <c r="AG236" i="30"/>
  <c r="AH236" i="30"/>
  <c r="AI236" i="30"/>
  <c r="AJ236" i="30"/>
  <c r="AK236" i="30"/>
  <c r="AL236" i="30"/>
  <c r="AM236" i="30"/>
  <c r="AN236" i="30"/>
  <c r="AO236" i="30"/>
  <c r="AP236" i="30"/>
  <c r="AQ236" i="30"/>
  <c r="AR236" i="30"/>
  <c r="AS236" i="30"/>
  <c r="AT236" i="30"/>
  <c r="AU236" i="30"/>
  <c r="AV236" i="30"/>
  <c r="AW236" i="30"/>
  <c r="AX236" i="30"/>
  <c r="AY236" i="30"/>
  <c r="AZ236" i="30"/>
  <c r="BA236" i="30"/>
  <c r="BB236" i="30"/>
  <c r="BC236" i="30"/>
  <c r="BD236" i="30"/>
  <c r="BE236" i="30"/>
  <c r="BF236" i="30"/>
  <c r="BG236" i="30"/>
  <c r="BH236" i="30"/>
  <c r="BI236" i="30"/>
  <c r="BJ236" i="30"/>
  <c r="BK236" i="30"/>
  <c r="BL236" i="30"/>
  <c r="BM236" i="30"/>
  <c r="BN236" i="30"/>
  <c r="BO236" i="30"/>
  <c r="BP236" i="30"/>
  <c r="BQ236" i="30"/>
  <c r="BR236" i="30"/>
  <c r="BS236" i="30"/>
  <c r="BT236" i="30"/>
  <c r="BU236" i="30"/>
  <c r="BV236" i="30"/>
  <c r="BW236" i="30"/>
  <c r="BX236" i="30"/>
  <c r="BY236" i="30"/>
  <c r="BZ236" i="30"/>
  <c r="CA236" i="30"/>
  <c r="CB236" i="30"/>
  <c r="CC236" i="30"/>
  <c r="CD236" i="30"/>
  <c r="CE236" i="30"/>
  <c r="CF236" i="30"/>
  <c r="CG236" i="30"/>
  <c r="CH236" i="30"/>
  <c r="CI236" i="30"/>
  <c r="CJ236" i="30"/>
  <c r="CK236" i="30"/>
  <c r="CL236" i="30"/>
  <c r="CM236" i="30"/>
  <c r="CN236" i="30"/>
  <c r="CO236" i="30"/>
  <c r="CP236" i="30"/>
  <c r="CQ236" i="30"/>
  <c r="CR236" i="30"/>
  <c r="CS236" i="30"/>
  <c r="CT236" i="30"/>
  <c r="CU236" i="30"/>
  <c r="CV236" i="30"/>
  <c r="CW236" i="30"/>
  <c r="CX236" i="30"/>
  <c r="CY236" i="30"/>
  <c r="CZ236" i="30"/>
  <c r="DA236" i="30"/>
  <c r="DB236" i="30"/>
  <c r="DC236" i="30"/>
  <c r="DD236" i="30"/>
  <c r="DE236" i="30"/>
  <c r="DF236" i="30"/>
  <c r="DG236" i="30"/>
  <c r="DH236" i="30"/>
  <c r="DI236" i="30"/>
  <c r="DJ236" i="30"/>
  <c r="DK236" i="30"/>
  <c r="DL236" i="30"/>
  <c r="DM236" i="30"/>
  <c r="DN236" i="30"/>
  <c r="DO236" i="30"/>
  <c r="DP236" i="30"/>
  <c r="DQ236" i="30"/>
  <c r="DR236" i="30"/>
  <c r="DS236" i="30"/>
  <c r="DT236" i="30"/>
  <c r="M237" i="30"/>
  <c r="J30" i="41" s="1"/>
  <c r="N237" i="30"/>
  <c r="O237" i="30"/>
  <c r="P237" i="30"/>
  <c r="Q237" i="30"/>
  <c r="R237" i="30"/>
  <c r="O30" i="41" s="1"/>
  <c r="S237" i="30"/>
  <c r="T237" i="30"/>
  <c r="U237" i="30"/>
  <c r="V237" i="30"/>
  <c r="W237" i="30"/>
  <c r="X237" i="30"/>
  <c r="Y237" i="30"/>
  <c r="V30" i="41" s="1"/>
  <c r="Z237" i="30"/>
  <c r="AA237" i="30"/>
  <c r="AB237" i="30"/>
  <c r="AC237" i="30"/>
  <c r="AD237" i="30"/>
  <c r="AE237" i="30"/>
  <c r="AF237" i="30"/>
  <c r="AG237" i="30"/>
  <c r="AH237" i="30"/>
  <c r="AE30" i="41" s="1"/>
  <c r="AI237" i="30"/>
  <c r="AF30" i="41" s="1"/>
  <c r="AJ237" i="30"/>
  <c r="AK237" i="30"/>
  <c r="AL237" i="30"/>
  <c r="AM237" i="30"/>
  <c r="AN237" i="30"/>
  <c r="AO237" i="30"/>
  <c r="AP237" i="30"/>
  <c r="AQ237" i="30"/>
  <c r="AR237" i="30"/>
  <c r="AS237" i="30"/>
  <c r="AT237" i="30"/>
  <c r="AU237" i="30"/>
  <c r="AV237" i="30"/>
  <c r="AW237" i="30"/>
  <c r="AT30" i="41" s="1"/>
  <c r="AX237" i="30"/>
  <c r="AU30" i="41" s="1"/>
  <c r="AY237" i="30"/>
  <c r="AZ237" i="30"/>
  <c r="BA237" i="30"/>
  <c r="BB237" i="30"/>
  <c r="BC237" i="30"/>
  <c r="BD237" i="30"/>
  <c r="BE237" i="30"/>
  <c r="BF237" i="30"/>
  <c r="BG237" i="30"/>
  <c r="BH237" i="30"/>
  <c r="BI237" i="30"/>
  <c r="BJ237" i="30"/>
  <c r="BK237" i="30"/>
  <c r="BL237" i="30"/>
  <c r="BM237" i="30"/>
  <c r="BN237" i="30"/>
  <c r="BO237" i="30"/>
  <c r="BP237" i="30"/>
  <c r="BQ237" i="30"/>
  <c r="BR237" i="30"/>
  <c r="BS237" i="30"/>
  <c r="BT237" i="30"/>
  <c r="BU237" i="30"/>
  <c r="BR30" i="41" s="1"/>
  <c r="BV237" i="30"/>
  <c r="BW237" i="30"/>
  <c r="BX237" i="30"/>
  <c r="BY237" i="30"/>
  <c r="BZ237" i="30"/>
  <c r="CA237" i="30"/>
  <c r="CB237" i="30"/>
  <c r="CC237" i="30"/>
  <c r="BZ30" i="41" s="1"/>
  <c r="CD237" i="30"/>
  <c r="CE237" i="30"/>
  <c r="CF237" i="30"/>
  <c r="CG237" i="30"/>
  <c r="CH237" i="30"/>
  <c r="CI237" i="30"/>
  <c r="CJ237" i="30"/>
  <c r="CK237" i="30"/>
  <c r="CL237" i="30"/>
  <c r="CM237" i="30"/>
  <c r="CN237" i="30"/>
  <c r="CO237" i="30"/>
  <c r="CL30" i="41" s="1"/>
  <c r="CP237" i="30"/>
  <c r="CQ237" i="30"/>
  <c r="CR237" i="30"/>
  <c r="CS237" i="30"/>
  <c r="CP30" i="41" s="1"/>
  <c r="CT237" i="30"/>
  <c r="CQ30" i="41" s="1"/>
  <c r="CU237" i="30"/>
  <c r="CV237" i="30"/>
  <c r="CW237" i="30"/>
  <c r="CX237" i="30"/>
  <c r="CY237" i="30"/>
  <c r="CZ237" i="30"/>
  <c r="DA237" i="30"/>
  <c r="CX30" i="41" s="1"/>
  <c r="DB237" i="30"/>
  <c r="DC237" i="30"/>
  <c r="DD237" i="30"/>
  <c r="DE237" i="30"/>
  <c r="DB30" i="41" s="1"/>
  <c r="DF237" i="30"/>
  <c r="DG237" i="30"/>
  <c r="DH237" i="30"/>
  <c r="DI237" i="30"/>
  <c r="DF30" i="41" s="1"/>
  <c r="DJ237" i="30"/>
  <c r="DK237" i="30"/>
  <c r="DL237" i="30"/>
  <c r="DM237" i="30"/>
  <c r="DN237" i="30"/>
  <c r="DO237" i="30"/>
  <c r="DP237" i="30"/>
  <c r="DQ237" i="30"/>
  <c r="DN30" i="41" s="1"/>
  <c r="DR237" i="30"/>
  <c r="DS237" i="30"/>
  <c r="DT237" i="30"/>
  <c r="M238" i="30"/>
  <c r="N238" i="30"/>
  <c r="O238" i="30"/>
  <c r="P238" i="30"/>
  <c r="Q238" i="30"/>
  <c r="R238" i="30"/>
  <c r="S238" i="30"/>
  <c r="T238" i="30"/>
  <c r="U238" i="30"/>
  <c r="V238" i="30"/>
  <c r="W238" i="30"/>
  <c r="X238" i="30"/>
  <c r="Y238" i="30"/>
  <c r="Z238" i="30"/>
  <c r="AA238" i="30"/>
  <c r="AB238" i="30"/>
  <c r="AC238" i="30"/>
  <c r="AD238" i="30"/>
  <c r="AE238" i="30"/>
  <c r="AF238" i="30"/>
  <c r="AG238" i="30"/>
  <c r="AH238" i="30"/>
  <c r="AI238" i="30"/>
  <c r="AJ238" i="30"/>
  <c r="AK238" i="30"/>
  <c r="AL238" i="30"/>
  <c r="AM238" i="30"/>
  <c r="AN238" i="30"/>
  <c r="AO238" i="30"/>
  <c r="AP238" i="30"/>
  <c r="AQ238" i="30"/>
  <c r="AR238" i="30"/>
  <c r="AS238" i="30"/>
  <c r="AT238" i="30"/>
  <c r="AU238" i="30"/>
  <c r="AV238" i="30"/>
  <c r="AW238" i="30"/>
  <c r="AX238" i="30"/>
  <c r="AY238" i="30"/>
  <c r="AZ238" i="30"/>
  <c r="BA238" i="30"/>
  <c r="BB238" i="30"/>
  <c r="BC238" i="30"/>
  <c r="BD238" i="30"/>
  <c r="BE238" i="30"/>
  <c r="BF238" i="30"/>
  <c r="BG238" i="30"/>
  <c r="BH238" i="30"/>
  <c r="BI238" i="30"/>
  <c r="BJ238" i="30"/>
  <c r="BK238" i="30"/>
  <c r="BL238" i="30"/>
  <c r="BM238" i="30"/>
  <c r="BN238" i="30"/>
  <c r="BO238" i="30"/>
  <c r="BP238" i="30"/>
  <c r="BQ238" i="30"/>
  <c r="BR238" i="30"/>
  <c r="BS238" i="30"/>
  <c r="BT238" i="30"/>
  <c r="BU238" i="30"/>
  <c r="BV238" i="30"/>
  <c r="BW238" i="30"/>
  <c r="BX238" i="30"/>
  <c r="BY238" i="30"/>
  <c r="BZ238" i="30"/>
  <c r="CA238" i="30"/>
  <c r="CB238" i="30"/>
  <c r="CC238" i="30"/>
  <c r="CD238" i="30"/>
  <c r="CE238" i="30"/>
  <c r="CF238" i="30"/>
  <c r="CG238" i="30"/>
  <c r="CH238" i="30"/>
  <c r="CI238" i="30"/>
  <c r="CJ238" i="30"/>
  <c r="CK238" i="30"/>
  <c r="CL238" i="30"/>
  <c r="CM238" i="30"/>
  <c r="CN238" i="30"/>
  <c r="CO238" i="30"/>
  <c r="CP238" i="30"/>
  <c r="CQ238" i="30"/>
  <c r="CR238" i="30"/>
  <c r="CS238" i="30"/>
  <c r="CT238" i="30"/>
  <c r="CU238" i="30"/>
  <c r="CV238" i="30"/>
  <c r="CW238" i="30"/>
  <c r="CX238" i="30"/>
  <c r="CY238" i="30"/>
  <c r="CZ238" i="30"/>
  <c r="DA238" i="30"/>
  <c r="DB238" i="30"/>
  <c r="DC238" i="30"/>
  <c r="DD238" i="30"/>
  <c r="DE238" i="30"/>
  <c r="DF238" i="30"/>
  <c r="DG238" i="30"/>
  <c r="DH238" i="30"/>
  <c r="DI238" i="30"/>
  <c r="DJ238" i="30"/>
  <c r="DK238" i="30"/>
  <c r="DL238" i="30"/>
  <c r="DM238" i="30"/>
  <c r="DN238" i="30"/>
  <c r="DO238" i="30"/>
  <c r="DP238" i="30"/>
  <c r="DQ238" i="30"/>
  <c r="DR238" i="30"/>
  <c r="DS238" i="30"/>
  <c r="DT238" i="30"/>
  <c r="M239" i="30"/>
  <c r="N239" i="30"/>
  <c r="O239" i="30"/>
  <c r="P239" i="30"/>
  <c r="Q239" i="30"/>
  <c r="R239" i="30"/>
  <c r="S239" i="30"/>
  <c r="T239" i="30"/>
  <c r="U239" i="30"/>
  <c r="V239" i="30"/>
  <c r="W239" i="30"/>
  <c r="X239" i="30"/>
  <c r="Y239" i="30"/>
  <c r="Z239" i="30"/>
  <c r="AA239" i="30"/>
  <c r="AB239" i="30"/>
  <c r="AC239" i="30"/>
  <c r="AD239" i="30"/>
  <c r="AE239" i="30"/>
  <c r="AF239" i="30"/>
  <c r="AG239" i="30"/>
  <c r="AH239" i="30"/>
  <c r="AI239" i="30"/>
  <c r="AJ239" i="30"/>
  <c r="AK239" i="30"/>
  <c r="AL239" i="30"/>
  <c r="AM239" i="30"/>
  <c r="AN239" i="30"/>
  <c r="AO239" i="30"/>
  <c r="AP239" i="30"/>
  <c r="AQ239" i="30"/>
  <c r="AR239" i="30"/>
  <c r="AS239" i="30"/>
  <c r="AT239" i="30"/>
  <c r="AU239" i="30"/>
  <c r="AV239" i="30"/>
  <c r="AW239" i="30"/>
  <c r="AX239" i="30"/>
  <c r="AY239" i="30"/>
  <c r="AZ239" i="30"/>
  <c r="BA239" i="30"/>
  <c r="BB239" i="30"/>
  <c r="BC239" i="30"/>
  <c r="BD239" i="30"/>
  <c r="BE239" i="30"/>
  <c r="BF239" i="30"/>
  <c r="BG239" i="30"/>
  <c r="BH239" i="30"/>
  <c r="BI239" i="30"/>
  <c r="BJ239" i="30"/>
  <c r="BK239" i="30"/>
  <c r="BL239" i="30"/>
  <c r="BM239" i="30"/>
  <c r="BN239" i="30"/>
  <c r="BO239" i="30"/>
  <c r="BP239" i="30"/>
  <c r="BQ239" i="30"/>
  <c r="BR239" i="30"/>
  <c r="BS239" i="30"/>
  <c r="BT239" i="30"/>
  <c r="BU239" i="30"/>
  <c r="BV239" i="30"/>
  <c r="BW239" i="30"/>
  <c r="BX239" i="30"/>
  <c r="BY239" i="30"/>
  <c r="BZ239" i="30"/>
  <c r="CA239" i="30"/>
  <c r="CB239" i="30"/>
  <c r="CC239" i="30"/>
  <c r="CD239" i="30"/>
  <c r="CE239" i="30"/>
  <c r="CF239" i="30"/>
  <c r="CG239" i="30"/>
  <c r="CH239" i="30"/>
  <c r="CI239" i="30"/>
  <c r="CJ239" i="30"/>
  <c r="CK239" i="30"/>
  <c r="CL239" i="30"/>
  <c r="CM239" i="30"/>
  <c r="CN239" i="30"/>
  <c r="CO239" i="30"/>
  <c r="CP239" i="30"/>
  <c r="CQ239" i="30"/>
  <c r="CR239" i="30"/>
  <c r="CS239" i="30"/>
  <c r="CT239" i="30"/>
  <c r="CU239" i="30"/>
  <c r="CV239" i="30"/>
  <c r="CW239" i="30"/>
  <c r="CX239" i="30"/>
  <c r="CY239" i="30"/>
  <c r="CZ239" i="30"/>
  <c r="DA239" i="30"/>
  <c r="DB239" i="30"/>
  <c r="DC239" i="30"/>
  <c r="DD239" i="30"/>
  <c r="DE239" i="30"/>
  <c r="DF239" i="30"/>
  <c r="DG239" i="30"/>
  <c r="DH239" i="30"/>
  <c r="DI239" i="30"/>
  <c r="DJ239" i="30"/>
  <c r="DK239" i="30"/>
  <c r="DL239" i="30"/>
  <c r="DM239" i="30"/>
  <c r="DN239" i="30"/>
  <c r="DO239" i="30"/>
  <c r="DP239" i="30"/>
  <c r="DQ239" i="30"/>
  <c r="DR239" i="30"/>
  <c r="DS239" i="30"/>
  <c r="DT239" i="30"/>
  <c r="M240" i="30"/>
  <c r="N240" i="30"/>
  <c r="O240" i="30"/>
  <c r="P240" i="30"/>
  <c r="Q240" i="30"/>
  <c r="R240" i="30"/>
  <c r="S240" i="30"/>
  <c r="T240" i="30"/>
  <c r="U240" i="30"/>
  <c r="V240" i="30"/>
  <c r="W240" i="30"/>
  <c r="T31" i="41" s="1"/>
  <c r="X240" i="30"/>
  <c r="U31" i="41" s="1"/>
  <c r="Y240" i="30"/>
  <c r="Z240" i="30"/>
  <c r="W31" i="41" s="1"/>
  <c r="AA240" i="30"/>
  <c r="AB240" i="30"/>
  <c r="AC240" i="30"/>
  <c r="AD240" i="30"/>
  <c r="AE240" i="30"/>
  <c r="AF240" i="30"/>
  <c r="AG240" i="30"/>
  <c r="AH240" i="30"/>
  <c r="AI240" i="30"/>
  <c r="AJ240" i="30"/>
  <c r="AK240" i="30"/>
  <c r="AL240" i="30"/>
  <c r="AM240" i="30"/>
  <c r="AN240" i="30"/>
  <c r="AO240" i="30"/>
  <c r="AP240" i="30"/>
  <c r="AM31" i="41" s="1"/>
  <c r="AQ240" i="30"/>
  <c r="AR240" i="30"/>
  <c r="AS240" i="30"/>
  <c r="AT240" i="30"/>
  <c r="AU240" i="30"/>
  <c r="AV240" i="30"/>
  <c r="AS31" i="41" s="1"/>
  <c r="AW240" i="30"/>
  <c r="AX240" i="30"/>
  <c r="AY240" i="30"/>
  <c r="AZ240" i="30"/>
  <c r="BA240" i="30"/>
  <c r="BB240" i="30"/>
  <c r="BC240" i="30"/>
  <c r="BD240" i="30"/>
  <c r="BA31" i="41" s="1"/>
  <c r="BE240" i="30"/>
  <c r="BF240" i="30"/>
  <c r="BG240" i="30"/>
  <c r="BH240" i="30"/>
  <c r="BI240" i="30"/>
  <c r="BJ240" i="30"/>
  <c r="BK240" i="30"/>
  <c r="BL240" i="30"/>
  <c r="BM240" i="30"/>
  <c r="BI31" i="41" s="1"/>
  <c r="BN240" i="30"/>
  <c r="BO240" i="30"/>
  <c r="BP240" i="30"/>
  <c r="BQ240" i="30"/>
  <c r="BR240" i="30"/>
  <c r="BS240" i="30"/>
  <c r="BP31" i="41" s="1"/>
  <c r="BT240" i="30"/>
  <c r="BQ31" i="41" s="1"/>
  <c r="BU240" i="30"/>
  <c r="BV240" i="30"/>
  <c r="BW240" i="30"/>
  <c r="BX240" i="30"/>
  <c r="BY240" i="30"/>
  <c r="BZ240" i="30"/>
  <c r="CA240" i="30"/>
  <c r="CB240" i="30"/>
  <c r="CC240" i="30"/>
  <c r="CD240" i="30"/>
  <c r="CE240" i="30"/>
  <c r="CF240" i="30"/>
  <c r="CG240" i="30"/>
  <c r="CH240" i="30"/>
  <c r="CI240" i="30"/>
  <c r="CF31" i="41" s="1"/>
  <c r="CJ240" i="30"/>
  <c r="CG31" i="41" s="1"/>
  <c r="CK240" i="30"/>
  <c r="CL240" i="30"/>
  <c r="CI31" i="41" s="1"/>
  <c r="CM240" i="30"/>
  <c r="CN240" i="30"/>
  <c r="CO240" i="30"/>
  <c r="CP240" i="30"/>
  <c r="CQ240" i="30"/>
  <c r="CR240" i="30"/>
  <c r="CS240" i="30"/>
  <c r="CT240" i="30"/>
  <c r="CU240" i="30"/>
  <c r="CV240" i="30"/>
  <c r="CW240" i="30"/>
  <c r="CX240" i="30"/>
  <c r="CY240" i="30"/>
  <c r="CZ240" i="30"/>
  <c r="DA240" i="30"/>
  <c r="DB240" i="30"/>
  <c r="CY31" i="41" s="1"/>
  <c r="DC240" i="30"/>
  <c r="DD240" i="30"/>
  <c r="DE240" i="30"/>
  <c r="DF240" i="30"/>
  <c r="DG240" i="30"/>
  <c r="DH240" i="30"/>
  <c r="DE31" i="41" s="1"/>
  <c r="DI240" i="30"/>
  <c r="DJ240" i="30"/>
  <c r="DK240" i="30"/>
  <c r="DL240" i="30"/>
  <c r="DM240" i="30"/>
  <c r="DN240" i="30"/>
  <c r="DO240" i="30"/>
  <c r="DP240" i="30"/>
  <c r="DM31" i="41" s="1"/>
  <c r="DQ240" i="30"/>
  <c r="DR240" i="30"/>
  <c r="DS240" i="30"/>
  <c r="DT240" i="30"/>
  <c r="M241" i="30"/>
  <c r="N241" i="30"/>
  <c r="O241" i="30"/>
  <c r="P241" i="30"/>
  <c r="Q241" i="30"/>
  <c r="R241" i="30"/>
  <c r="S241" i="30"/>
  <c r="T241" i="30"/>
  <c r="U241" i="30"/>
  <c r="V241" i="30"/>
  <c r="W241" i="30"/>
  <c r="X241" i="30"/>
  <c r="Y241" i="30"/>
  <c r="Z241" i="30"/>
  <c r="AA241" i="30"/>
  <c r="AB241" i="30"/>
  <c r="AC241" i="30"/>
  <c r="AD241" i="30"/>
  <c r="AE241" i="30"/>
  <c r="AF241" i="30"/>
  <c r="AG241" i="30"/>
  <c r="AH241" i="30"/>
  <c r="AI241" i="30"/>
  <c r="AJ241" i="30"/>
  <c r="AK241" i="30"/>
  <c r="AL241" i="30"/>
  <c r="AM241" i="30"/>
  <c r="AN241" i="30"/>
  <c r="AO241" i="30"/>
  <c r="AP241" i="30"/>
  <c r="AQ241" i="30"/>
  <c r="AR241" i="30"/>
  <c r="AS241" i="30"/>
  <c r="AT241" i="30"/>
  <c r="AU241" i="30"/>
  <c r="AV241" i="30"/>
  <c r="AW241" i="30"/>
  <c r="AX241" i="30"/>
  <c r="AY241" i="30"/>
  <c r="AZ241" i="30"/>
  <c r="BA241" i="30"/>
  <c r="BB241" i="30"/>
  <c r="BC241" i="30"/>
  <c r="BD241" i="30"/>
  <c r="BE241" i="30"/>
  <c r="BF241" i="30"/>
  <c r="BG241" i="30"/>
  <c r="BH241" i="30"/>
  <c r="BI241" i="30"/>
  <c r="BJ241" i="30"/>
  <c r="BK241" i="30"/>
  <c r="BL241" i="30"/>
  <c r="BM241" i="30"/>
  <c r="BN241" i="30"/>
  <c r="BO241" i="30"/>
  <c r="BP241" i="30"/>
  <c r="BQ241" i="30"/>
  <c r="BR241" i="30"/>
  <c r="BS241" i="30"/>
  <c r="BT241" i="30"/>
  <c r="BU241" i="30"/>
  <c r="BV241" i="30"/>
  <c r="BW241" i="30"/>
  <c r="BX241" i="30"/>
  <c r="BY241" i="30"/>
  <c r="BZ241" i="30"/>
  <c r="CA241" i="30"/>
  <c r="CB241" i="30"/>
  <c r="CC241" i="30"/>
  <c r="CD241" i="30"/>
  <c r="CE241" i="30"/>
  <c r="CF241" i="30"/>
  <c r="CG241" i="30"/>
  <c r="CH241" i="30"/>
  <c r="CI241" i="30"/>
  <c r="CJ241" i="30"/>
  <c r="CK241" i="30"/>
  <c r="CL241" i="30"/>
  <c r="CM241" i="30"/>
  <c r="CN241" i="30"/>
  <c r="CO241" i="30"/>
  <c r="CP241" i="30"/>
  <c r="CQ241" i="30"/>
  <c r="CR241" i="30"/>
  <c r="CS241" i="30"/>
  <c r="CT241" i="30"/>
  <c r="CU241" i="30"/>
  <c r="CV241" i="30"/>
  <c r="CW241" i="30"/>
  <c r="CX241" i="30"/>
  <c r="CY241" i="30"/>
  <c r="CZ241" i="30"/>
  <c r="DA241" i="30"/>
  <c r="DB241" i="30"/>
  <c r="DC241" i="30"/>
  <c r="DD241" i="30"/>
  <c r="DE241" i="30"/>
  <c r="DF241" i="30"/>
  <c r="DG241" i="30"/>
  <c r="DH241" i="30"/>
  <c r="DI241" i="30"/>
  <c r="DJ241" i="30"/>
  <c r="DK241" i="30"/>
  <c r="DL241" i="30"/>
  <c r="DM241" i="30"/>
  <c r="DN241" i="30"/>
  <c r="DO241" i="30"/>
  <c r="DP241" i="30"/>
  <c r="DQ241" i="30"/>
  <c r="DR241" i="30"/>
  <c r="DS241" i="30"/>
  <c r="DT241" i="30"/>
  <c r="M242" i="30"/>
  <c r="N242" i="30"/>
  <c r="O242" i="30"/>
  <c r="L32" i="41" s="1"/>
  <c r="P242" i="30"/>
  <c r="Q242" i="30"/>
  <c r="R242" i="30"/>
  <c r="S242" i="30"/>
  <c r="T242" i="30"/>
  <c r="U242" i="30"/>
  <c r="V242" i="30"/>
  <c r="W242" i="30"/>
  <c r="X242" i="30"/>
  <c r="Y242" i="30"/>
  <c r="Z242" i="30"/>
  <c r="AA242" i="30"/>
  <c r="AB242" i="30"/>
  <c r="AC242" i="30"/>
  <c r="AD242" i="30"/>
  <c r="AE242" i="30"/>
  <c r="AB32" i="41" s="1"/>
  <c r="AF242" i="30"/>
  <c r="AG242" i="30"/>
  <c r="AH242" i="30"/>
  <c r="AI242" i="30"/>
  <c r="AJ242" i="30"/>
  <c r="AG32" i="41" s="1"/>
  <c r="AK242" i="30"/>
  <c r="AL242" i="30"/>
  <c r="AM242" i="30"/>
  <c r="AN242" i="30"/>
  <c r="AO242" i="30"/>
  <c r="AP242" i="30"/>
  <c r="AQ242" i="30"/>
  <c r="AR242" i="30"/>
  <c r="AO32" i="41" s="1"/>
  <c r="AS242" i="30"/>
  <c r="AT242" i="30"/>
  <c r="AU242" i="30"/>
  <c r="AV242" i="30"/>
  <c r="AW242" i="30"/>
  <c r="AX242" i="30"/>
  <c r="AY242" i="30"/>
  <c r="AV32" i="41" s="1"/>
  <c r="AZ242" i="30"/>
  <c r="AW32" i="41" s="1"/>
  <c r="BA242" i="30"/>
  <c r="BB242" i="30"/>
  <c r="BC242" i="30"/>
  <c r="AZ32" i="41" s="1"/>
  <c r="BD242" i="30"/>
  <c r="BE242" i="30"/>
  <c r="BF242" i="30"/>
  <c r="BG242" i="30"/>
  <c r="BH242" i="30"/>
  <c r="BE32" i="41" s="1"/>
  <c r="BI242" i="30"/>
  <c r="BJ242" i="30"/>
  <c r="BK242" i="30"/>
  <c r="BL242" i="30"/>
  <c r="BM242" i="30"/>
  <c r="BN242" i="30"/>
  <c r="BO242" i="30"/>
  <c r="BP242" i="30"/>
  <c r="BQ242" i="30"/>
  <c r="BN32" i="41" s="1"/>
  <c r="BR242" i="30"/>
  <c r="BS242" i="30"/>
  <c r="BP32" i="41" s="1"/>
  <c r="BT242" i="30"/>
  <c r="BU242" i="30"/>
  <c r="BV242" i="30"/>
  <c r="BW242" i="30"/>
  <c r="BX242" i="30"/>
  <c r="BU32" i="41" s="1"/>
  <c r="BY242" i="30"/>
  <c r="BZ242" i="30"/>
  <c r="CA242" i="30"/>
  <c r="BX32" i="41" s="1"/>
  <c r="CB242" i="30"/>
  <c r="CC242" i="30"/>
  <c r="CD242" i="30"/>
  <c r="CE242" i="30"/>
  <c r="CF242" i="30"/>
  <c r="CG242" i="30"/>
  <c r="CH242" i="30"/>
  <c r="CI242" i="30"/>
  <c r="CJ242" i="30"/>
  <c r="CK242" i="30"/>
  <c r="CL242" i="30"/>
  <c r="CM242" i="30"/>
  <c r="CN242" i="30"/>
  <c r="CO242" i="30"/>
  <c r="CP242" i="30"/>
  <c r="CQ242" i="30"/>
  <c r="CN32" i="41" s="1"/>
  <c r="CR242" i="30"/>
  <c r="CS242" i="30"/>
  <c r="CT242" i="30"/>
  <c r="CU242" i="30"/>
  <c r="CV242" i="30"/>
  <c r="CS32" i="41" s="1"/>
  <c r="CW242" i="30"/>
  <c r="CX242" i="30"/>
  <c r="CY242" i="30"/>
  <c r="CZ242" i="30"/>
  <c r="DA242" i="30"/>
  <c r="DB242" i="30"/>
  <c r="DC242" i="30"/>
  <c r="DD242" i="30"/>
  <c r="DA32" i="41" s="1"/>
  <c r="DE242" i="30"/>
  <c r="DF242" i="30"/>
  <c r="DG242" i="30"/>
  <c r="DH242" i="30"/>
  <c r="DI242" i="30"/>
  <c r="DJ242" i="30"/>
  <c r="DK242" i="30"/>
  <c r="DH32" i="41" s="1"/>
  <c r="DL242" i="30"/>
  <c r="DI32" i="41" s="1"/>
  <c r="DM242" i="30"/>
  <c r="DN242" i="30"/>
  <c r="DO242" i="30"/>
  <c r="DL32" i="41" s="1"/>
  <c r="DP242" i="30"/>
  <c r="DQ242" i="30"/>
  <c r="DR242" i="30"/>
  <c r="DS242" i="30"/>
  <c r="DT242" i="30"/>
  <c r="DQ32" i="41" s="1"/>
  <c r="M243" i="30"/>
  <c r="N243" i="30"/>
  <c r="O243" i="30"/>
  <c r="P243" i="30"/>
  <c r="Q243" i="30"/>
  <c r="R243" i="30"/>
  <c r="S243" i="30"/>
  <c r="T243" i="30"/>
  <c r="U243" i="30"/>
  <c r="V243" i="30"/>
  <c r="W243" i="30"/>
  <c r="X243" i="30"/>
  <c r="Y243" i="30"/>
  <c r="Z243" i="30"/>
  <c r="AA243" i="30"/>
  <c r="AB243" i="30"/>
  <c r="AC243" i="30"/>
  <c r="AD243" i="30"/>
  <c r="AE243" i="30"/>
  <c r="AF243" i="30"/>
  <c r="AG243" i="30"/>
  <c r="AH243" i="30"/>
  <c r="AI243" i="30"/>
  <c r="AJ243" i="30"/>
  <c r="AK243" i="30"/>
  <c r="AL243" i="30"/>
  <c r="AM243" i="30"/>
  <c r="AN243" i="30"/>
  <c r="AO243" i="30"/>
  <c r="AP243" i="30"/>
  <c r="AQ243" i="30"/>
  <c r="AR243" i="30"/>
  <c r="AS243" i="30"/>
  <c r="AT243" i="30"/>
  <c r="AU243" i="30"/>
  <c r="AV243" i="30"/>
  <c r="AW243" i="30"/>
  <c r="AX243" i="30"/>
  <c r="AY243" i="30"/>
  <c r="AZ243" i="30"/>
  <c r="BA243" i="30"/>
  <c r="BB243" i="30"/>
  <c r="BC243" i="30"/>
  <c r="BD243" i="30"/>
  <c r="BE243" i="30"/>
  <c r="BF243" i="30"/>
  <c r="BG243" i="30"/>
  <c r="BH243" i="30"/>
  <c r="BI243" i="30"/>
  <c r="BJ243" i="30"/>
  <c r="BK243" i="30"/>
  <c r="BL243" i="30"/>
  <c r="BM243" i="30"/>
  <c r="BN243" i="30"/>
  <c r="BO243" i="30"/>
  <c r="BP243" i="30"/>
  <c r="BQ243" i="30"/>
  <c r="BR243" i="30"/>
  <c r="BS243" i="30"/>
  <c r="BT243" i="30"/>
  <c r="BU243" i="30"/>
  <c r="BV243" i="30"/>
  <c r="BW243" i="30"/>
  <c r="BX243" i="30"/>
  <c r="BY243" i="30"/>
  <c r="BZ243" i="30"/>
  <c r="CA243" i="30"/>
  <c r="CB243" i="30"/>
  <c r="CC243" i="30"/>
  <c r="CD243" i="30"/>
  <c r="CE243" i="30"/>
  <c r="CF243" i="30"/>
  <c r="CG243" i="30"/>
  <c r="CH243" i="30"/>
  <c r="CI243" i="30"/>
  <c r="CJ243" i="30"/>
  <c r="CK243" i="30"/>
  <c r="CL243" i="30"/>
  <c r="CM243" i="30"/>
  <c r="CN243" i="30"/>
  <c r="CO243" i="30"/>
  <c r="CP243" i="30"/>
  <c r="CQ243" i="30"/>
  <c r="CR243" i="30"/>
  <c r="CS243" i="30"/>
  <c r="CT243" i="30"/>
  <c r="CU243" i="30"/>
  <c r="CV243" i="30"/>
  <c r="CW243" i="30"/>
  <c r="CX243" i="30"/>
  <c r="CY243" i="30"/>
  <c r="CZ243" i="30"/>
  <c r="DA243" i="30"/>
  <c r="DB243" i="30"/>
  <c r="DC243" i="30"/>
  <c r="DD243" i="30"/>
  <c r="DE243" i="30"/>
  <c r="DF243" i="30"/>
  <c r="DG243" i="30"/>
  <c r="DH243" i="30"/>
  <c r="DI243" i="30"/>
  <c r="DJ243" i="30"/>
  <c r="DK243" i="30"/>
  <c r="DL243" i="30"/>
  <c r="DM243" i="30"/>
  <c r="DN243" i="30"/>
  <c r="DO243" i="30"/>
  <c r="DP243" i="30"/>
  <c r="DQ243" i="30"/>
  <c r="DR243" i="30"/>
  <c r="DS243" i="30"/>
  <c r="DT243" i="30"/>
  <c r="M244" i="30"/>
  <c r="N244" i="30"/>
  <c r="O244" i="30"/>
  <c r="P244" i="30"/>
  <c r="Q244" i="30"/>
  <c r="N33" i="41" s="1"/>
  <c r="R244" i="30"/>
  <c r="O33" i="41" s="1"/>
  <c r="S244" i="30"/>
  <c r="T244" i="30"/>
  <c r="U244" i="30"/>
  <c r="V244" i="30"/>
  <c r="W244" i="30"/>
  <c r="X244" i="30"/>
  <c r="U33" i="41" s="1"/>
  <c r="Y244" i="30"/>
  <c r="Z244" i="30"/>
  <c r="W33" i="41" s="1"/>
  <c r="AA244" i="30"/>
  <c r="AB244" i="30"/>
  <c r="AC244" i="30"/>
  <c r="AD244" i="30"/>
  <c r="AE244" i="30"/>
  <c r="AF244" i="30"/>
  <c r="AC33" i="41" s="1"/>
  <c r="AG244" i="30"/>
  <c r="AH244" i="30"/>
  <c r="AI244" i="30"/>
  <c r="AJ244" i="30"/>
  <c r="AK244" i="30"/>
  <c r="AL244" i="30"/>
  <c r="AM244" i="30"/>
  <c r="AN244" i="30"/>
  <c r="AK33" i="41" s="1"/>
  <c r="AO244" i="30"/>
  <c r="AP244" i="30"/>
  <c r="AM33" i="41" s="1"/>
  <c r="AQ244" i="30"/>
  <c r="AR244" i="30"/>
  <c r="AO33" i="41" s="1"/>
  <c r="AS244" i="30"/>
  <c r="AT244" i="30"/>
  <c r="AU244" i="30"/>
  <c r="AV244" i="30"/>
  <c r="AS33" i="41" s="1"/>
  <c r="AW244" i="30"/>
  <c r="AX244" i="30"/>
  <c r="AU33" i="41" s="1"/>
  <c r="AY244" i="30"/>
  <c r="AZ244" i="30"/>
  <c r="BA244" i="30"/>
  <c r="BB244" i="30"/>
  <c r="BC244" i="30"/>
  <c r="BD244" i="30"/>
  <c r="BE244" i="30"/>
  <c r="BF244" i="30"/>
  <c r="BG244" i="30"/>
  <c r="BH244" i="30"/>
  <c r="BE33" i="41" s="1"/>
  <c r="BI244" i="30"/>
  <c r="BJ244" i="30"/>
  <c r="BK244" i="30"/>
  <c r="BJ33" i="41" s="1"/>
  <c r="BL244" i="30"/>
  <c r="BM244" i="30"/>
  <c r="BI33" i="41" s="1"/>
  <c r="BN244" i="30"/>
  <c r="BK33" i="41" s="1"/>
  <c r="BO244" i="30"/>
  <c r="BP244" i="30"/>
  <c r="BQ244" i="30"/>
  <c r="BR244" i="30"/>
  <c r="BS244" i="30"/>
  <c r="BT244" i="30"/>
  <c r="BU244" i="30"/>
  <c r="BV244" i="30"/>
  <c r="BS33" i="41" s="1"/>
  <c r="BW244" i="30"/>
  <c r="BX244" i="30"/>
  <c r="BY244" i="30"/>
  <c r="BZ244" i="30"/>
  <c r="CA244" i="30"/>
  <c r="CB244" i="30"/>
  <c r="CC244" i="30"/>
  <c r="BZ33" i="41" s="1"/>
  <c r="CD244" i="30"/>
  <c r="CA33" i="41" s="1"/>
  <c r="CE244" i="30"/>
  <c r="CF244" i="30"/>
  <c r="CG244" i="30"/>
  <c r="CH244" i="30"/>
  <c r="CI244" i="30"/>
  <c r="CJ244" i="30"/>
  <c r="CG33" i="41" s="1"/>
  <c r="CK244" i="30"/>
  <c r="CL244" i="30"/>
  <c r="CI33" i="41" s="1"/>
  <c r="CM244" i="30"/>
  <c r="CN244" i="30"/>
  <c r="CO244" i="30"/>
  <c r="CP244" i="30"/>
  <c r="CQ244" i="30"/>
  <c r="CR244" i="30"/>
  <c r="CO33" i="41" s="1"/>
  <c r="CS244" i="30"/>
  <c r="CT244" i="30"/>
  <c r="CU244" i="30"/>
  <c r="CV244" i="30"/>
  <c r="CW244" i="30"/>
  <c r="CX244" i="30"/>
  <c r="CY244" i="30"/>
  <c r="CZ244" i="30"/>
  <c r="CW33" i="41" s="1"/>
  <c r="DA244" i="30"/>
  <c r="DB244" i="30"/>
  <c r="CY33" i="41" s="1"/>
  <c r="DC244" i="30"/>
  <c r="DD244" i="30"/>
  <c r="DA33" i="41" s="1"/>
  <c r="DE244" i="30"/>
  <c r="DF244" i="30"/>
  <c r="DG244" i="30"/>
  <c r="DH244" i="30"/>
  <c r="DE33" i="41" s="1"/>
  <c r="DI244" i="30"/>
  <c r="DJ244" i="30"/>
  <c r="DG33" i="41" s="1"/>
  <c r="DK244" i="30"/>
  <c r="DL244" i="30"/>
  <c r="DM244" i="30"/>
  <c r="DN244" i="30"/>
  <c r="DO244" i="30"/>
  <c r="DP244" i="30"/>
  <c r="DQ244" i="30"/>
  <c r="DR244" i="30"/>
  <c r="DS244" i="30"/>
  <c r="DT244" i="30"/>
  <c r="DQ33" i="41" s="1"/>
  <c r="M245" i="30"/>
  <c r="N245" i="30"/>
  <c r="O245" i="30"/>
  <c r="P245" i="30"/>
  <c r="Q245" i="30"/>
  <c r="R245" i="30"/>
  <c r="S245" i="30"/>
  <c r="T245" i="30"/>
  <c r="U245" i="30"/>
  <c r="V245" i="30"/>
  <c r="W245" i="30"/>
  <c r="X245" i="30"/>
  <c r="Y245" i="30"/>
  <c r="Z245" i="30"/>
  <c r="AA245" i="30"/>
  <c r="AB245" i="30"/>
  <c r="AC245" i="30"/>
  <c r="AD245" i="30"/>
  <c r="AE245" i="30"/>
  <c r="AF245" i="30"/>
  <c r="AG245" i="30"/>
  <c r="AH245" i="30"/>
  <c r="AI245" i="30"/>
  <c r="AJ245" i="30"/>
  <c r="AK245" i="30"/>
  <c r="AL245" i="30"/>
  <c r="AM245" i="30"/>
  <c r="AN245" i="30"/>
  <c r="AO245" i="30"/>
  <c r="AP245" i="30"/>
  <c r="AQ245" i="30"/>
  <c r="AR245" i="30"/>
  <c r="AS245" i="30"/>
  <c r="AT245" i="30"/>
  <c r="AU245" i="30"/>
  <c r="AV245" i="30"/>
  <c r="AW245" i="30"/>
  <c r="AX245" i="30"/>
  <c r="AY245" i="30"/>
  <c r="AZ245" i="30"/>
  <c r="BA245" i="30"/>
  <c r="BB245" i="30"/>
  <c r="BC245" i="30"/>
  <c r="BD245" i="30"/>
  <c r="BE245" i="30"/>
  <c r="BF245" i="30"/>
  <c r="BG245" i="30"/>
  <c r="BH245" i="30"/>
  <c r="BI245" i="30"/>
  <c r="BJ245" i="30"/>
  <c r="BK245" i="30"/>
  <c r="BL245" i="30"/>
  <c r="BM245" i="30"/>
  <c r="BN245" i="30"/>
  <c r="BO245" i="30"/>
  <c r="BP245" i="30"/>
  <c r="BQ245" i="30"/>
  <c r="BR245" i="30"/>
  <c r="BS245" i="30"/>
  <c r="BT245" i="30"/>
  <c r="BU245" i="30"/>
  <c r="BV245" i="30"/>
  <c r="BW245" i="30"/>
  <c r="BX245" i="30"/>
  <c r="BY245" i="30"/>
  <c r="BZ245" i="30"/>
  <c r="CA245" i="30"/>
  <c r="CB245" i="30"/>
  <c r="CC245" i="30"/>
  <c r="CD245" i="30"/>
  <c r="CE245" i="30"/>
  <c r="CF245" i="30"/>
  <c r="CG245" i="30"/>
  <c r="CH245" i="30"/>
  <c r="CI245" i="30"/>
  <c r="CJ245" i="30"/>
  <c r="CK245" i="30"/>
  <c r="CL245" i="30"/>
  <c r="CM245" i="30"/>
  <c r="CN245" i="30"/>
  <c r="CO245" i="30"/>
  <c r="CP245" i="30"/>
  <c r="CQ245" i="30"/>
  <c r="CR245" i="30"/>
  <c r="CS245" i="30"/>
  <c r="CT245" i="30"/>
  <c r="CU245" i="30"/>
  <c r="CV245" i="30"/>
  <c r="CW245" i="30"/>
  <c r="CX245" i="30"/>
  <c r="CY245" i="30"/>
  <c r="CZ245" i="30"/>
  <c r="DA245" i="30"/>
  <c r="DB245" i="30"/>
  <c r="DC245" i="30"/>
  <c r="DD245" i="30"/>
  <c r="DE245" i="30"/>
  <c r="DF245" i="30"/>
  <c r="DG245" i="30"/>
  <c r="DH245" i="30"/>
  <c r="DI245" i="30"/>
  <c r="DJ245" i="30"/>
  <c r="DK245" i="30"/>
  <c r="DL245" i="30"/>
  <c r="DM245" i="30"/>
  <c r="DN245" i="30"/>
  <c r="DO245" i="30"/>
  <c r="DP245" i="30"/>
  <c r="DQ245" i="30"/>
  <c r="DR245" i="30"/>
  <c r="DS245" i="30"/>
  <c r="DT245" i="30"/>
  <c r="M246" i="30"/>
  <c r="N246" i="30"/>
  <c r="O246" i="30"/>
  <c r="P246" i="30"/>
  <c r="Q246" i="30"/>
  <c r="N34" i="41" s="1"/>
  <c r="R246" i="30"/>
  <c r="S246" i="30"/>
  <c r="T246" i="30"/>
  <c r="U246" i="30"/>
  <c r="R34" i="41" s="1"/>
  <c r="V246" i="30"/>
  <c r="W246" i="30"/>
  <c r="T34" i="41" s="1"/>
  <c r="X246" i="30"/>
  <c r="Y246" i="30"/>
  <c r="V34" i="41" s="1"/>
  <c r="Z246" i="30"/>
  <c r="AA246" i="30"/>
  <c r="AB246" i="30"/>
  <c r="AC246" i="30"/>
  <c r="AD246" i="30"/>
  <c r="AE246" i="30"/>
  <c r="AF246" i="30"/>
  <c r="AG246" i="30"/>
  <c r="AD34" i="41" s="1"/>
  <c r="AH246" i="30"/>
  <c r="AI246" i="30"/>
  <c r="AJ246" i="30"/>
  <c r="AK246" i="30"/>
  <c r="AH34" i="41" s="1"/>
  <c r="AL246" i="30"/>
  <c r="AM246" i="30"/>
  <c r="AN246" i="30"/>
  <c r="AO246" i="30"/>
  <c r="AP246" i="30"/>
  <c r="AQ246" i="30"/>
  <c r="AR246" i="30"/>
  <c r="AS246" i="30"/>
  <c r="AT246" i="30"/>
  <c r="AU246" i="30"/>
  <c r="AV246" i="30"/>
  <c r="AW246" i="30"/>
  <c r="AT34" i="41" s="1"/>
  <c r="AX246" i="30"/>
  <c r="AY246" i="30"/>
  <c r="AZ246" i="30"/>
  <c r="BA246" i="30"/>
  <c r="BB246" i="30"/>
  <c r="BC246" i="30"/>
  <c r="BD246" i="30"/>
  <c r="BE246" i="30"/>
  <c r="BB34" i="41" s="1"/>
  <c r="BF246" i="30"/>
  <c r="BG246" i="30"/>
  <c r="BH246" i="30"/>
  <c r="BI246" i="30"/>
  <c r="BJ246" i="30"/>
  <c r="BK246" i="30"/>
  <c r="BL246" i="30"/>
  <c r="BM246" i="30"/>
  <c r="BN246" i="30"/>
  <c r="BO246" i="30"/>
  <c r="BP246" i="30"/>
  <c r="BQ246" i="30"/>
  <c r="BR246" i="30"/>
  <c r="BS246" i="30"/>
  <c r="BP34" i="41" s="1"/>
  <c r="BT246" i="30"/>
  <c r="BU246" i="30"/>
  <c r="BR34" i="41" s="1"/>
  <c r="BV246" i="30"/>
  <c r="BW246" i="30"/>
  <c r="BX246" i="30"/>
  <c r="BY246" i="30"/>
  <c r="BZ246" i="30"/>
  <c r="CA246" i="30"/>
  <c r="CB246" i="30"/>
  <c r="CC246" i="30"/>
  <c r="BZ34" i="41" s="1"/>
  <c r="CD246" i="30"/>
  <c r="CE246" i="30"/>
  <c r="CF246" i="30"/>
  <c r="CG246" i="30"/>
  <c r="CD34" i="41" s="1"/>
  <c r="CH246" i="30"/>
  <c r="CI246" i="30"/>
  <c r="CF34" i="41" s="1"/>
  <c r="CJ246" i="30"/>
  <c r="CK246" i="30"/>
  <c r="CH34" i="41" s="1"/>
  <c r="CL246" i="30"/>
  <c r="CM246" i="30"/>
  <c r="CN246" i="30"/>
  <c r="CO246" i="30"/>
  <c r="CP246" i="30"/>
  <c r="CQ246" i="30"/>
  <c r="CR246" i="30"/>
  <c r="CS246" i="30"/>
  <c r="CP34" i="41" s="1"/>
  <c r="CT246" i="30"/>
  <c r="CU246" i="30"/>
  <c r="CV246" i="30"/>
  <c r="CW246" i="30"/>
  <c r="CX246" i="30"/>
  <c r="CY246" i="30"/>
  <c r="CZ246" i="30"/>
  <c r="DA246" i="30"/>
  <c r="DB246" i="30"/>
  <c r="DC246" i="30"/>
  <c r="DD246" i="30"/>
  <c r="DE246" i="30"/>
  <c r="DF246" i="30"/>
  <c r="DG246" i="30"/>
  <c r="DH246" i="30"/>
  <c r="DI246" i="30"/>
  <c r="DF34" i="41" s="1"/>
  <c r="DJ246" i="30"/>
  <c r="DK246" i="30"/>
  <c r="DL246" i="30"/>
  <c r="DM246" i="30"/>
  <c r="DN246" i="30"/>
  <c r="DO246" i="30"/>
  <c r="DP246" i="30"/>
  <c r="DQ246" i="30"/>
  <c r="DN34" i="41" s="1"/>
  <c r="DR246" i="30"/>
  <c r="DS246" i="30"/>
  <c r="DT246" i="30"/>
  <c r="M247" i="30"/>
  <c r="N247" i="30"/>
  <c r="O247" i="30"/>
  <c r="P247" i="30"/>
  <c r="Q247" i="30"/>
  <c r="R247" i="30"/>
  <c r="S247" i="30"/>
  <c r="T247" i="30"/>
  <c r="U247" i="30"/>
  <c r="V247" i="30"/>
  <c r="W247" i="30"/>
  <c r="X247" i="30"/>
  <c r="Y247" i="30"/>
  <c r="Z247" i="30"/>
  <c r="AA247" i="30"/>
  <c r="AB247" i="30"/>
  <c r="AC247" i="30"/>
  <c r="AD247" i="30"/>
  <c r="AE247" i="30"/>
  <c r="AF247" i="30"/>
  <c r="AG247" i="30"/>
  <c r="AH247" i="30"/>
  <c r="AI247" i="30"/>
  <c r="AJ247" i="30"/>
  <c r="AK247" i="30"/>
  <c r="AL247" i="30"/>
  <c r="AM247" i="30"/>
  <c r="AN247" i="30"/>
  <c r="AO247" i="30"/>
  <c r="AP247" i="30"/>
  <c r="AQ247" i="30"/>
  <c r="AR247" i="30"/>
  <c r="AS247" i="30"/>
  <c r="AT247" i="30"/>
  <c r="AU247" i="30"/>
  <c r="AV247" i="30"/>
  <c r="AW247" i="30"/>
  <c r="AX247" i="30"/>
  <c r="AY247" i="30"/>
  <c r="AZ247" i="30"/>
  <c r="BA247" i="30"/>
  <c r="BB247" i="30"/>
  <c r="BC247" i="30"/>
  <c r="BD247" i="30"/>
  <c r="BE247" i="30"/>
  <c r="BF247" i="30"/>
  <c r="BG247" i="30"/>
  <c r="BH247" i="30"/>
  <c r="BI247" i="30"/>
  <c r="BJ247" i="30"/>
  <c r="BK247" i="30"/>
  <c r="BL247" i="30"/>
  <c r="BM247" i="30"/>
  <c r="BN247" i="30"/>
  <c r="BO247" i="30"/>
  <c r="BP247" i="30"/>
  <c r="BQ247" i="30"/>
  <c r="BR247" i="30"/>
  <c r="BS247" i="30"/>
  <c r="BT247" i="30"/>
  <c r="BU247" i="30"/>
  <c r="BV247" i="30"/>
  <c r="BW247" i="30"/>
  <c r="BX247" i="30"/>
  <c r="BY247" i="30"/>
  <c r="BZ247" i="30"/>
  <c r="CA247" i="30"/>
  <c r="CB247" i="30"/>
  <c r="CC247" i="30"/>
  <c r="CD247" i="30"/>
  <c r="CE247" i="30"/>
  <c r="CF247" i="30"/>
  <c r="CG247" i="30"/>
  <c r="CH247" i="30"/>
  <c r="CI247" i="30"/>
  <c r="CJ247" i="30"/>
  <c r="CK247" i="30"/>
  <c r="CL247" i="30"/>
  <c r="CM247" i="30"/>
  <c r="CN247" i="30"/>
  <c r="CO247" i="30"/>
  <c r="CP247" i="30"/>
  <c r="CQ247" i="30"/>
  <c r="CR247" i="30"/>
  <c r="CS247" i="30"/>
  <c r="CT247" i="30"/>
  <c r="CU247" i="30"/>
  <c r="CV247" i="30"/>
  <c r="CW247" i="30"/>
  <c r="CX247" i="30"/>
  <c r="CY247" i="30"/>
  <c r="CZ247" i="30"/>
  <c r="DA247" i="30"/>
  <c r="DB247" i="30"/>
  <c r="DC247" i="30"/>
  <c r="DD247" i="30"/>
  <c r="DE247" i="30"/>
  <c r="DF247" i="30"/>
  <c r="DG247" i="30"/>
  <c r="DH247" i="30"/>
  <c r="DI247" i="30"/>
  <c r="DJ247" i="30"/>
  <c r="DK247" i="30"/>
  <c r="DL247" i="30"/>
  <c r="DM247" i="30"/>
  <c r="DN247" i="30"/>
  <c r="DO247" i="30"/>
  <c r="DP247" i="30"/>
  <c r="DQ247" i="30"/>
  <c r="DR247" i="30"/>
  <c r="DS247" i="30"/>
  <c r="DT247" i="30"/>
  <c r="M248" i="30"/>
  <c r="N248" i="30"/>
  <c r="O248" i="30"/>
  <c r="P248" i="30"/>
  <c r="Q248" i="30"/>
  <c r="R248" i="30"/>
  <c r="S248" i="30"/>
  <c r="T248" i="30"/>
  <c r="U248" i="30"/>
  <c r="V248" i="30"/>
  <c r="W248" i="30"/>
  <c r="X248" i="30"/>
  <c r="Y248" i="30"/>
  <c r="Z248" i="30"/>
  <c r="AA248" i="30"/>
  <c r="AB248" i="30"/>
  <c r="AC248" i="30"/>
  <c r="AD248" i="30"/>
  <c r="AE248" i="30"/>
  <c r="AF248" i="30"/>
  <c r="AG248" i="30"/>
  <c r="AH248" i="30"/>
  <c r="AI248" i="30"/>
  <c r="AJ248" i="30"/>
  <c r="AK248" i="30"/>
  <c r="AL248" i="30"/>
  <c r="AM248" i="30"/>
  <c r="AN248" i="30"/>
  <c r="AO248" i="30"/>
  <c r="AP248" i="30"/>
  <c r="AQ248" i="30"/>
  <c r="AR248" i="30"/>
  <c r="AS248" i="30"/>
  <c r="AT248" i="30"/>
  <c r="AU248" i="30"/>
  <c r="AV248" i="30"/>
  <c r="AW248" i="30"/>
  <c r="AX248" i="30"/>
  <c r="AY248" i="30"/>
  <c r="AZ248" i="30"/>
  <c r="BA248" i="30"/>
  <c r="BB248" i="30"/>
  <c r="BC248" i="30"/>
  <c r="BD248" i="30"/>
  <c r="BE248" i="30"/>
  <c r="BF248" i="30"/>
  <c r="BG248" i="30"/>
  <c r="BH248" i="30"/>
  <c r="BI248" i="30"/>
  <c r="BJ248" i="30"/>
  <c r="BK248" i="30"/>
  <c r="BL248" i="30"/>
  <c r="BM248" i="30"/>
  <c r="BN248" i="30"/>
  <c r="BO248" i="30"/>
  <c r="BP248" i="30"/>
  <c r="BQ248" i="30"/>
  <c r="BR248" i="30"/>
  <c r="BS248" i="30"/>
  <c r="BT248" i="30"/>
  <c r="BU248" i="30"/>
  <c r="BV248" i="30"/>
  <c r="BW248" i="30"/>
  <c r="BX248" i="30"/>
  <c r="BY248" i="30"/>
  <c r="BZ248" i="30"/>
  <c r="CA248" i="30"/>
  <c r="CB248" i="30"/>
  <c r="CC248" i="30"/>
  <c r="CD248" i="30"/>
  <c r="CE248" i="30"/>
  <c r="CF248" i="30"/>
  <c r="CG248" i="30"/>
  <c r="CH248" i="30"/>
  <c r="CI248" i="30"/>
  <c r="CJ248" i="30"/>
  <c r="CK248" i="30"/>
  <c r="CL248" i="30"/>
  <c r="CM248" i="30"/>
  <c r="CN248" i="30"/>
  <c r="CO248" i="30"/>
  <c r="CP248" i="30"/>
  <c r="CQ248" i="30"/>
  <c r="CR248" i="30"/>
  <c r="CS248" i="30"/>
  <c r="CT248" i="30"/>
  <c r="CU248" i="30"/>
  <c r="CV248" i="30"/>
  <c r="CW248" i="30"/>
  <c r="CX248" i="30"/>
  <c r="CY248" i="30"/>
  <c r="CZ248" i="30"/>
  <c r="DA248" i="30"/>
  <c r="DB248" i="30"/>
  <c r="DC248" i="30"/>
  <c r="DD248" i="30"/>
  <c r="DE248" i="30"/>
  <c r="DF248" i="30"/>
  <c r="DG248" i="30"/>
  <c r="DH248" i="30"/>
  <c r="DI248" i="30"/>
  <c r="DJ248" i="30"/>
  <c r="DK248" i="30"/>
  <c r="DL248" i="30"/>
  <c r="DM248" i="30"/>
  <c r="DN248" i="30"/>
  <c r="DO248" i="30"/>
  <c r="DP248" i="30"/>
  <c r="DQ248" i="30"/>
  <c r="DR248" i="30"/>
  <c r="DS248" i="30"/>
  <c r="DT248" i="30"/>
  <c r="M249" i="30"/>
  <c r="N249" i="30"/>
  <c r="O249" i="30"/>
  <c r="P249" i="30"/>
  <c r="Q249" i="30"/>
  <c r="R249" i="30"/>
  <c r="O35" i="41" s="1"/>
  <c r="S249" i="30"/>
  <c r="T249" i="30"/>
  <c r="U249" i="30"/>
  <c r="V249" i="30"/>
  <c r="W249" i="30"/>
  <c r="X249" i="30"/>
  <c r="Y249" i="30"/>
  <c r="Z249" i="30"/>
  <c r="AA249" i="30"/>
  <c r="AB249" i="30"/>
  <c r="AC249" i="30"/>
  <c r="AD249" i="30"/>
  <c r="AE249" i="30"/>
  <c r="AF249" i="30"/>
  <c r="AG249" i="30"/>
  <c r="AH249" i="30"/>
  <c r="AE35" i="41" s="1"/>
  <c r="AI249" i="30"/>
  <c r="AJ249" i="30"/>
  <c r="AG35" i="41" s="1"/>
  <c r="AK249" i="30"/>
  <c r="AL249" i="30"/>
  <c r="AM249" i="30"/>
  <c r="AN249" i="30"/>
  <c r="AO249" i="30"/>
  <c r="AP249" i="30"/>
  <c r="AQ249" i="30"/>
  <c r="AN35" i="41" s="1"/>
  <c r="AR249" i="30"/>
  <c r="AS249" i="30"/>
  <c r="AT249" i="30"/>
  <c r="AU249" i="30"/>
  <c r="AV249" i="30"/>
  <c r="AW249" i="30"/>
  <c r="AX249" i="30"/>
  <c r="AY249" i="30"/>
  <c r="AV35" i="41" s="1"/>
  <c r="AZ249" i="30"/>
  <c r="AW35" i="41" s="1"/>
  <c r="BA249" i="30"/>
  <c r="BB249" i="30"/>
  <c r="BC249" i="30"/>
  <c r="BD249" i="30"/>
  <c r="BE249" i="30"/>
  <c r="BF249" i="30"/>
  <c r="BG249" i="30"/>
  <c r="BH249" i="30"/>
  <c r="BI249" i="30"/>
  <c r="BJ249" i="30"/>
  <c r="BK249" i="30"/>
  <c r="BL249" i="30"/>
  <c r="BM249" i="30"/>
  <c r="BN249" i="30"/>
  <c r="BO249" i="30"/>
  <c r="BP249" i="30"/>
  <c r="BQ249" i="30"/>
  <c r="BR249" i="30"/>
  <c r="BS249" i="30"/>
  <c r="BT249" i="30"/>
  <c r="BU249" i="30"/>
  <c r="BV249" i="30"/>
  <c r="BW249" i="30"/>
  <c r="BX249" i="30"/>
  <c r="BY249" i="30"/>
  <c r="BZ249" i="30"/>
  <c r="CA249" i="30"/>
  <c r="CB249" i="30"/>
  <c r="CC249" i="30"/>
  <c r="CD249" i="30"/>
  <c r="CA35" i="41" s="1"/>
  <c r="CE249" i="30"/>
  <c r="CF249" i="30"/>
  <c r="CG249" i="30"/>
  <c r="CH249" i="30"/>
  <c r="CI249" i="30"/>
  <c r="CJ249" i="30"/>
  <c r="CK249" i="30"/>
  <c r="CL249" i="30"/>
  <c r="CM249" i="30"/>
  <c r="CJ35" i="41" s="1"/>
  <c r="CN249" i="30"/>
  <c r="CO249" i="30"/>
  <c r="CP249" i="30"/>
  <c r="CQ249" i="30"/>
  <c r="CR249" i="30"/>
  <c r="CS249" i="30"/>
  <c r="CT249" i="30"/>
  <c r="CQ35" i="41" s="1"/>
  <c r="CU249" i="30"/>
  <c r="CV249" i="30"/>
  <c r="CS35" i="41" s="1"/>
  <c r="CW249" i="30"/>
  <c r="CX249" i="30"/>
  <c r="CY249" i="30"/>
  <c r="CZ249" i="30"/>
  <c r="DA249" i="30"/>
  <c r="DB249" i="30"/>
  <c r="DC249" i="30"/>
  <c r="CZ35" i="41" s="1"/>
  <c r="DD249" i="30"/>
  <c r="DE249" i="30"/>
  <c r="DF249" i="30"/>
  <c r="DG249" i="30"/>
  <c r="DH249" i="30"/>
  <c r="DI249" i="30"/>
  <c r="DJ249" i="30"/>
  <c r="DK249" i="30"/>
  <c r="DH35" i="41" s="1"/>
  <c r="DL249" i="30"/>
  <c r="DI35" i="41" s="1"/>
  <c r="DM249" i="30"/>
  <c r="DN249" i="30"/>
  <c r="DO249" i="30"/>
  <c r="DP249" i="30"/>
  <c r="DQ249" i="30"/>
  <c r="DR249" i="30"/>
  <c r="DS249" i="30"/>
  <c r="DT249" i="30"/>
  <c r="M250" i="30"/>
  <c r="N250" i="30"/>
  <c r="O250" i="30"/>
  <c r="P250" i="30"/>
  <c r="Q250" i="30"/>
  <c r="R250" i="30"/>
  <c r="S250" i="30"/>
  <c r="T250" i="30"/>
  <c r="U250" i="30"/>
  <c r="V250" i="30"/>
  <c r="W250" i="30"/>
  <c r="X250" i="30"/>
  <c r="Y250" i="30"/>
  <c r="Z250" i="30"/>
  <c r="AA250" i="30"/>
  <c r="AB250" i="30"/>
  <c r="AC250" i="30"/>
  <c r="AD250" i="30"/>
  <c r="AE250" i="30"/>
  <c r="AF250" i="30"/>
  <c r="AG250" i="30"/>
  <c r="AH250" i="30"/>
  <c r="AI250" i="30"/>
  <c r="AJ250" i="30"/>
  <c r="AK250" i="30"/>
  <c r="AL250" i="30"/>
  <c r="AM250" i="30"/>
  <c r="AN250" i="30"/>
  <c r="AO250" i="30"/>
  <c r="AP250" i="30"/>
  <c r="AQ250" i="30"/>
  <c r="AR250" i="30"/>
  <c r="AS250" i="30"/>
  <c r="AT250" i="30"/>
  <c r="AU250" i="30"/>
  <c r="AV250" i="30"/>
  <c r="AW250" i="30"/>
  <c r="AX250" i="30"/>
  <c r="AY250" i="30"/>
  <c r="AZ250" i="30"/>
  <c r="BA250" i="30"/>
  <c r="BB250" i="30"/>
  <c r="BC250" i="30"/>
  <c r="BD250" i="30"/>
  <c r="BE250" i="30"/>
  <c r="BF250" i="30"/>
  <c r="BG250" i="30"/>
  <c r="BH250" i="30"/>
  <c r="BI250" i="30"/>
  <c r="BJ250" i="30"/>
  <c r="BK250" i="30"/>
  <c r="BL250" i="30"/>
  <c r="BM250" i="30"/>
  <c r="BN250" i="30"/>
  <c r="BO250" i="30"/>
  <c r="BP250" i="30"/>
  <c r="BQ250" i="30"/>
  <c r="BR250" i="30"/>
  <c r="BS250" i="30"/>
  <c r="BT250" i="30"/>
  <c r="BU250" i="30"/>
  <c r="BV250" i="30"/>
  <c r="BW250" i="30"/>
  <c r="BX250" i="30"/>
  <c r="BY250" i="30"/>
  <c r="BZ250" i="30"/>
  <c r="CA250" i="30"/>
  <c r="CB250" i="30"/>
  <c r="CC250" i="30"/>
  <c r="CD250" i="30"/>
  <c r="CE250" i="30"/>
  <c r="CF250" i="30"/>
  <c r="CG250" i="30"/>
  <c r="CH250" i="30"/>
  <c r="CI250" i="30"/>
  <c r="CJ250" i="30"/>
  <c r="CK250" i="30"/>
  <c r="CL250" i="30"/>
  <c r="CM250" i="30"/>
  <c r="CN250" i="30"/>
  <c r="CO250" i="30"/>
  <c r="CP250" i="30"/>
  <c r="CQ250" i="30"/>
  <c r="CR250" i="30"/>
  <c r="CS250" i="30"/>
  <c r="CT250" i="30"/>
  <c r="CU250" i="30"/>
  <c r="CV250" i="30"/>
  <c r="CW250" i="30"/>
  <c r="CX250" i="30"/>
  <c r="CY250" i="30"/>
  <c r="CZ250" i="30"/>
  <c r="DA250" i="30"/>
  <c r="DB250" i="30"/>
  <c r="DC250" i="30"/>
  <c r="DD250" i="30"/>
  <c r="DE250" i="30"/>
  <c r="DF250" i="30"/>
  <c r="DG250" i="30"/>
  <c r="DH250" i="30"/>
  <c r="DI250" i="30"/>
  <c r="DJ250" i="30"/>
  <c r="DK250" i="30"/>
  <c r="DL250" i="30"/>
  <c r="DM250" i="30"/>
  <c r="DN250" i="30"/>
  <c r="DO250" i="30"/>
  <c r="DP250" i="30"/>
  <c r="DQ250" i="30"/>
  <c r="DR250" i="30"/>
  <c r="DS250" i="30"/>
  <c r="DT250" i="30"/>
  <c r="M251" i="30"/>
  <c r="N251" i="30"/>
  <c r="O251" i="30"/>
  <c r="P251" i="30"/>
  <c r="Q251" i="30"/>
  <c r="R251" i="30"/>
  <c r="S251" i="30"/>
  <c r="T251" i="30"/>
  <c r="U251" i="30"/>
  <c r="V251" i="30"/>
  <c r="W251" i="30"/>
  <c r="X251" i="30"/>
  <c r="Y251" i="30"/>
  <c r="Z251" i="30"/>
  <c r="AA251" i="30"/>
  <c r="AB251" i="30"/>
  <c r="AC251" i="30"/>
  <c r="AD251" i="30"/>
  <c r="AE251" i="30"/>
  <c r="AF251" i="30"/>
  <c r="AG251" i="30"/>
  <c r="AH251" i="30"/>
  <c r="AI251" i="30"/>
  <c r="AJ251" i="30"/>
  <c r="AK251" i="30"/>
  <c r="AL251" i="30"/>
  <c r="AM251" i="30"/>
  <c r="AN251" i="30"/>
  <c r="AO251" i="30"/>
  <c r="AP251" i="30"/>
  <c r="AQ251" i="30"/>
  <c r="AR251" i="30"/>
  <c r="AS251" i="30"/>
  <c r="AT251" i="30"/>
  <c r="AU251" i="30"/>
  <c r="AV251" i="30"/>
  <c r="AW251" i="30"/>
  <c r="AX251" i="30"/>
  <c r="AY251" i="30"/>
  <c r="AZ251" i="30"/>
  <c r="BA251" i="30"/>
  <c r="BB251" i="30"/>
  <c r="BC251" i="30"/>
  <c r="BD251" i="30"/>
  <c r="BE251" i="30"/>
  <c r="BF251" i="30"/>
  <c r="BG251" i="30"/>
  <c r="BH251" i="30"/>
  <c r="BI251" i="30"/>
  <c r="BJ251" i="30"/>
  <c r="BK251" i="30"/>
  <c r="BL251" i="30"/>
  <c r="BM251" i="30"/>
  <c r="BN251" i="30"/>
  <c r="BO251" i="30"/>
  <c r="BP251" i="30"/>
  <c r="BQ251" i="30"/>
  <c r="BR251" i="30"/>
  <c r="BS251" i="30"/>
  <c r="BT251" i="30"/>
  <c r="BU251" i="30"/>
  <c r="BV251" i="30"/>
  <c r="BW251" i="30"/>
  <c r="BX251" i="30"/>
  <c r="BY251" i="30"/>
  <c r="BZ251" i="30"/>
  <c r="CA251" i="30"/>
  <c r="CB251" i="30"/>
  <c r="CC251" i="30"/>
  <c r="CD251" i="30"/>
  <c r="CE251" i="30"/>
  <c r="CF251" i="30"/>
  <c r="CG251" i="30"/>
  <c r="CH251" i="30"/>
  <c r="CI251" i="30"/>
  <c r="CJ251" i="30"/>
  <c r="CK251" i="30"/>
  <c r="CL251" i="30"/>
  <c r="CM251" i="30"/>
  <c r="CN251" i="30"/>
  <c r="CO251" i="30"/>
  <c r="CP251" i="30"/>
  <c r="CQ251" i="30"/>
  <c r="CR251" i="30"/>
  <c r="CS251" i="30"/>
  <c r="CT251" i="30"/>
  <c r="CU251" i="30"/>
  <c r="CV251" i="30"/>
  <c r="CW251" i="30"/>
  <c r="CX251" i="30"/>
  <c r="CY251" i="30"/>
  <c r="CZ251" i="30"/>
  <c r="DA251" i="30"/>
  <c r="DB251" i="30"/>
  <c r="DC251" i="30"/>
  <c r="DD251" i="30"/>
  <c r="DE251" i="30"/>
  <c r="DF251" i="30"/>
  <c r="DG251" i="30"/>
  <c r="DH251" i="30"/>
  <c r="DI251" i="30"/>
  <c r="DJ251" i="30"/>
  <c r="DK251" i="30"/>
  <c r="DL251" i="30"/>
  <c r="DM251" i="30"/>
  <c r="DN251" i="30"/>
  <c r="DO251" i="30"/>
  <c r="DP251" i="30"/>
  <c r="DQ251" i="30"/>
  <c r="DR251" i="30"/>
  <c r="DS251" i="30"/>
  <c r="DT251" i="30"/>
  <c r="M252" i="30"/>
  <c r="N252" i="30"/>
  <c r="O252" i="30"/>
  <c r="P252" i="30"/>
  <c r="Q252" i="30"/>
  <c r="R252" i="30"/>
  <c r="S252" i="30"/>
  <c r="T252" i="30"/>
  <c r="U252" i="30"/>
  <c r="V252" i="30"/>
  <c r="W252" i="30"/>
  <c r="X252" i="30"/>
  <c r="U36" i="41" s="1"/>
  <c r="Y252" i="30"/>
  <c r="V36" i="41" s="1"/>
  <c r="Z252" i="30"/>
  <c r="AA252" i="30"/>
  <c r="AB252" i="30"/>
  <c r="AC252" i="30"/>
  <c r="AD252" i="30"/>
  <c r="AE252" i="30"/>
  <c r="AF252" i="30"/>
  <c r="AC36" i="41" s="1"/>
  <c r="AG252" i="30"/>
  <c r="AH252" i="30"/>
  <c r="AI252" i="30"/>
  <c r="AF36" i="41" s="1"/>
  <c r="AJ252" i="30"/>
  <c r="AK252" i="30"/>
  <c r="AL252" i="30"/>
  <c r="AM252" i="30"/>
  <c r="AN252" i="30"/>
  <c r="AO252" i="30"/>
  <c r="AL36" i="41" s="1"/>
  <c r="AP252" i="30"/>
  <c r="AQ252" i="30"/>
  <c r="AR252" i="30"/>
  <c r="AS252" i="30"/>
  <c r="AT252" i="30"/>
  <c r="AU252" i="30"/>
  <c r="AR36" i="41" s="1"/>
  <c r="AV252" i="30"/>
  <c r="AS36" i="41" s="1"/>
  <c r="AW252" i="30"/>
  <c r="AX252" i="30"/>
  <c r="AY252" i="30"/>
  <c r="AV36" i="41" s="1"/>
  <c r="AZ252" i="30"/>
  <c r="BA252" i="30"/>
  <c r="BB252" i="30"/>
  <c r="BC252" i="30"/>
  <c r="BD252" i="30"/>
  <c r="BA36" i="41" s="1"/>
  <c r="BE252" i="30"/>
  <c r="BF252" i="30"/>
  <c r="BG252" i="30"/>
  <c r="BH252" i="30"/>
  <c r="BI252" i="30"/>
  <c r="BJ252" i="30"/>
  <c r="BK252" i="30"/>
  <c r="BL252" i="30"/>
  <c r="BH36" i="41" s="1"/>
  <c r="BM252" i="30"/>
  <c r="BI36" i="41" s="1"/>
  <c r="BN252" i="30"/>
  <c r="BO252" i="30"/>
  <c r="BP252" i="30"/>
  <c r="BQ252" i="30"/>
  <c r="BR252" i="30"/>
  <c r="BS252" i="30"/>
  <c r="BT252" i="30"/>
  <c r="BQ36" i="41" s="1"/>
  <c r="BU252" i="30"/>
  <c r="BV252" i="30"/>
  <c r="BW252" i="30"/>
  <c r="BX252" i="30"/>
  <c r="BY252" i="30"/>
  <c r="BZ252" i="30"/>
  <c r="CA252" i="30"/>
  <c r="CB252" i="30"/>
  <c r="CC252" i="30"/>
  <c r="CD252" i="30"/>
  <c r="CE252" i="30"/>
  <c r="CF252" i="30"/>
  <c r="CG252" i="30"/>
  <c r="CH252" i="30"/>
  <c r="CI252" i="30"/>
  <c r="CJ252" i="30"/>
  <c r="CG36" i="41" s="1"/>
  <c r="CK252" i="30"/>
  <c r="CH36" i="41" s="1"/>
  <c r="CL252" i="30"/>
  <c r="CM252" i="30"/>
  <c r="CN252" i="30"/>
  <c r="CO252" i="30"/>
  <c r="CP252" i="30"/>
  <c r="CQ252" i="30"/>
  <c r="CR252" i="30"/>
  <c r="CO36" i="41" s="1"/>
  <c r="CS252" i="30"/>
  <c r="CT252" i="30"/>
  <c r="CU252" i="30"/>
  <c r="CR36" i="41" s="1"/>
  <c r="CV252" i="30"/>
  <c r="CW252" i="30"/>
  <c r="CX252" i="30"/>
  <c r="CY252" i="30"/>
  <c r="CZ252" i="30"/>
  <c r="DA252" i="30"/>
  <c r="CX36" i="41" s="1"/>
  <c r="DB252" i="30"/>
  <c r="DC252" i="30"/>
  <c r="DD252" i="30"/>
  <c r="DE252" i="30"/>
  <c r="DF252" i="30"/>
  <c r="DG252" i="30"/>
  <c r="DD36" i="41" s="1"/>
  <c r="DH252" i="30"/>
  <c r="DE36" i="41" s="1"/>
  <c r="DI252" i="30"/>
  <c r="DJ252" i="30"/>
  <c r="DK252" i="30"/>
  <c r="DH36" i="41" s="1"/>
  <c r="DL252" i="30"/>
  <c r="DM252" i="30"/>
  <c r="DN252" i="30"/>
  <c r="DO252" i="30"/>
  <c r="DP252" i="30"/>
  <c r="DM36" i="41" s="1"/>
  <c r="DQ252" i="30"/>
  <c r="DR252" i="30"/>
  <c r="DS252" i="30"/>
  <c r="DP36" i="41" s="1"/>
  <c r="DT252" i="30"/>
  <c r="M253" i="30"/>
  <c r="N253" i="30"/>
  <c r="O253" i="30"/>
  <c r="P253" i="30"/>
  <c r="Q253" i="30"/>
  <c r="R253" i="30"/>
  <c r="S253" i="30"/>
  <c r="T253" i="30"/>
  <c r="U253" i="30"/>
  <c r="V253" i="30"/>
  <c r="W253" i="30"/>
  <c r="X253" i="30"/>
  <c r="Y253" i="30"/>
  <c r="Z253" i="30"/>
  <c r="AA253" i="30"/>
  <c r="AB253" i="30"/>
  <c r="AC253" i="30"/>
  <c r="AD253" i="30"/>
  <c r="AE253" i="30"/>
  <c r="AF253" i="30"/>
  <c r="AG253" i="30"/>
  <c r="AH253" i="30"/>
  <c r="AI253" i="30"/>
  <c r="AJ253" i="30"/>
  <c r="AK253" i="30"/>
  <c r="AL253" i="30"/>
  <c r="AM253" i="30"/>
  <c r="AN253" i="30"/>
  <c r="AO253" i="30"/>
  <c r="AP253" i="30"/>
  <c r="AQ253" i="30"/>
  <c r="AR253" i="30"/>
  <c r="AS253" i="30"/>
  <c r="AT253" i="30"/>
  <c r="AU253" i="30"/>
  <c r="AV253" i="30"/>
  <c r="AW253" i="30"/>
  <c r="AX253" i="30"/>
  <c r="AY253" i="30"/>
  <c r="AZ253" i="30"/>
  <c r="BA253" i="30"/>
  <c r="BB253" i="30"/>
  <c r="BC253" i="30"/>
  <c r="BD253" i="30"/>
  <c r="BE253" i="30"/>
  <c r="BF253" i="30"/>
  <c r="BG253" i="30"/>
  <c r="BH253" i="30"/>
  <c r="BI253" i="30"/>
  <c r="BJ253" i="30"/>
  <c r="BK253" i="30"/>
  <c r="BL253" i="30"/>
  <c r="BM253" i="30"/>
  <c r="BN253" i="30"/>
  <c r="BO253" i="30"/>
  <c r="BP253" i="30"/>
  <c r="BQ253" i="30"/>
  <c r="BR253" i="30"/>
  <c r="BS253" i="30"/>
  <c r="BT253" i="30"/>
  <c r="BU253" i="30"/>
  <c r="BV253" i="30"/>
  <c r="BW253" i="30"/>
  <c r="BX253" i="30"/>
  <c r="BY253" i="30"/>
  <c r="BZ253" i="30"/>
  <c r="CA253" i="30"/>
  <c r="CB253" i="30"/>
  <c r="CC253" i="30"/>
  <c r="CD253" i="30"/>
  <c r="CE253" i="30"/>
  <c r="CF253" i="30"/>
  <c r="CG253" i="30"/>
  <c r="CH253" i="30"/>
  <c r="CI253" i="30"/>
  <c r="CJ253" i="30"/>
  <c r="CK253" i="30"/>
  <c r="CL253" i="30"/>
  <c r="CM253" i="30"/>
  <c r="CN253" i="30"/>
  <c r="CO253" i="30"/>
  <c r="CP253" i="30"/>
  <c r="CQ253" i="30"/>
  <c r="CR253" i="30"/>
  <c r="CS253" i="30"/>
  <c r="CT253" i="30"/>
  <c r="CU253" i="30"/>
  <c r="CV253" i="30"/>
  <c r="CW253" i="30"/>
  <c r="CX253" i="30"/>
  <c r="CY253" i="30"/>
  <c r="CZ253" i="30"/>
  <c r="DA253" i="30"/>
  <c r="DB253" i="30"/>
  <c r="DC253" i="30"/>
  <c r="DD253" i="30"/>
  <c r="DE253" i="30"/>
  <c r="DF253" i="30"/>
  <c r="DG253" i="30"/>
  <c r="DH253" i="30"/>
  <c r="DI253" i="30"/>
  <c r="DJ253" i="30"/>
  <c r="DK253" i="30"/>
  <c r="DL253" i="30"/>
  <c r="DM253" i="30"/>
  <c r="DN253" i="30"/>
  <c r="DO253" i="30"/>
  <c r="DP253" i="30"/>
  <c r="DQ253" i="30"/>
  <c r="DR253" i="30"/>
  <c r="DS253" i="30"/>
  <c r="DT253" i="30"/>
  <c r="M254" i="30"/>
  <c r="N254" i="30"/>
  <c r="O254" i="30"/>
  <c r="P254" i="30"/>
  <c r="Q254" i="30"/>
  <c r="R254" i="30"/>
  <c r="S254" i="30"/>
  <c r="T254" i="30"/>
  <c r="U254" i="30"/>
  <c r="V254" i="30"/>
  <c r="W254" i="30"/>
  <c r="X254" i="30"/>
  <c r="Y254" i="30"/>
  <c r="Z254" i="30"/>
  <c r="AA254" i="30"/>
  <c r="AB254" i="30"/>
  <c r="AC254" i="30"/>
  <c r="AD254" i="30"/>
  <c r="AE254" i="30"/>
  <c r="AF254" i="30"/>
  <c r="AG254" i="30"/>
  <c r="AH254" i="30"/>
  <c r="AI254" i="30"/>
  <c r="AJ254" i="30"/>
  <c r="AK254" i="30"/>
  <c r="AL254" i="30"/>
  <c r="AM254" i="30"/>
  <c r="AN254" i="30"/>
  <c r="AO254" i="30"/>
  <c r="AP254" i="30"/>
  <c r="AQ254" i="30"/>
  <c r="AR254" i="30"/>
  <c r="AS254" i="30"/>
  <c r="AT254" i="30"/>
  <c r="AU254" i="30"/>
  <c r="AV254" i="30"/>
  <c r="AW254" i="30"/>
  <c r="AX254" i="30"/>
  <c r="AY254" i="30"/>
  <c r="AZ254" i="30"/>
  <c r="BA254" i="30"/>
  <c r="BB254" i="30"/>
  <c r="BC254" i="30"/>
  <c r="BD254" i="30"/>
  <c r="BE254" i="30"/>
  <c r="BF254" i="30"/>
  <c r="BG254" i="30"/>
  <c r="BH254" i="30"/>
  <c r="BI254" i="30"/>
  <c r="BJ254" i="30"/>
  <c r="BK254" i="30"/>
  <c r="BL254" i="30"/>
  <c r="BM254" i="30"/>
  <c r="BN254" i="30"/>
  <c r="BO254" i="30"/>
  <c r="BP254" i="30"/>
  <c r="BQ254" i="30"/>
  <c r="BR254" i="30"/>
  <c r="BS254" i="30"/>
  <c r="BT254" i="30"/>
  <c r="BU254" i="30"/>
  <c r="BV254" i="30"/>
  <c r="BW254" i="30"/>
  <c r="BX254" i="30"/>
  <c r="BY254" i="30"/>
  <c r="BZ254" i="30"/>
  <c r="CA254" i="30"/>
  <c r="CB254" i="30"/>
  <c r="CC254" i="30"/>
  <c r="CD254" i="30"/>
  <c r="CE254" i="30"/>
  <c r="CF254" i="30"/>
  <c r="CG254" i="30"/>
  <c r="CH254" i="30"/>
  <c r="CI254" i="30"/>
  <c r="CJ254" i="30"/>
  <c r="CK254" i="30"/>
  <c r="CL254" i="30"/>
  <c r="CM254" i="30"/>
  <c r="CN254" i="30"/>
  <c r="CO254" i="30"/>
  <c r="CP254" i="30"/>
  <c r="CQ254" i="30"/>
  <c r="CR254" i="30"/>
  <c r="CS254" i="30"/>
  <c r="CT254" i="30"/>
  <c r="CU254" i="30"/>
  <c r="CV254" i="30"/>
  <c r="CW254" i="30"/>
  <c r="CX254" i="30"/>
  <c r="CY254" i="30"/>
  <c r="CZ254" i="30"/>
  <c r="DA254" i="30"/>
  <c r="DB254" i="30"/>
  <c r="DC254" i="30"/>
  <c r="DD254" i="30"/>
  <c r="DE254" i="30"/>
  <c r="DF254" i="30"/>
  <c r="DG254" i="30"/>
  <c r="DH254" i="30"/>
  <c r="DI254" i="30"/>
  <c r="DJ254" i="30"/>
  <c r="DK254" i="30"/>
  <c r="DL254" i="30"/>
  <c r="DM254" i="30"/>
  <c r="DN254" i="30"/>
  <c r="DO254" i="30"/>
  <c r="DP254" i="30"/>
  <c r="DQ254" i="30"/>
  <c r="DR254" i="30"/>
  <c r="DS254" i="30"/>
  <c r="DT254" i="30"/>
  <c r="M255" i="30"/>
  <c r="N255" i="30"/>
  <c r="O255" i="30"/>
  <c r="P255" i="30"/>
  <c r="Q255" i="30"/>
  <c r="R255" i="30"/>
  <c r="S255" i="30"/>
  <c r="T255" i="30"/>
  <c r="Q37" i="41" s="1"/>
  <c r="U255" i="30"/>
  <c r="R37" i="41" s="1"/>
  <c r="V255" i="30"/>
  <c r="W255" i="30"/>
  <c r="X255" i="30"/>
  <c r="U37" i="41" s="1"/>
  <c r="Y255" i="30"/>
  <c r="Z255" i="30"/>
  <c r="AA255" i="30"/>
  <c r="AB255" i="30"/>
  <c r="AC255" i="30"/>
  <c r="AD255" i="30"/>
  <c r="AE255" i="30"/>
  <c r="AF255" i="30"/>
  <c r="AC37" i="41" s="1"/>
  <c r="AG255" i="30"/>
  <c r="AH255" i="30"/>
  <c r="AI255" i="30"/>
  <c r="AJ255" i="30"/>
  <c r="AG37" i="41" s="1"/>
  <c r="AK255" i="30"/>
  <c r="AL255" i="30"/>
  <c r="AM255" i="30"/>
  <c r="AN255" i="30"/>
  <c r="AO255" i="30"/>
  <c r="AP255" i="30"/>
  <c r="AQ255" i="30"/>
  <c r="AR255" i="30"/>
  <c r="AS255" i="30"/>
  <c r="AP37" i="41" s="1"/>
  <c r="AT255" i="30"/>
  <c r="AU255" i="30"/>
  <c r="AV255" i="30"/>
  <c r="AS37" i="41" s="1"/>
  <c r="AW255" i="30"/>
  <c r="AX255" i="30"/>
  <c r="AY255" i="30"/>
  <c r="AZ255" i="30"/>
  <c r="AW37" i="41" s="1"/>
  <c r="BA255" i="30"/>
  <c r="BB255" i="30"/>
  <c r="BC255" i="30"/>
  <c r="BD255" i="30"/>
  <c r="BE255" i="30"/>
  <c r="BF255" i="30"/>
  <c r="BG255" i="30"/>
  <c r="BH255" i="30"/>
  <c r="BI255" i="30"/>
  <c r="BJ255" i="30"/>
  <c r="BK255" i="30"/>
  <c r="BL255" i="30"/>
  <c r="BM255" i="30"/>
  <c r="BN255" i="30"/>
  <c r="BO255" i="30"/>
  <c r="BP255" i="30"/>
  <c r="BQ255" i="30"/>
  <c r="BR255" i="30"/>
  <c r="BS255" i="30"/>
  <c r="BT255" i="30"/>
  <c r="BQ37" i="41" s="1"/>
  <c r="BU255" i="30"/>
  <c r="BV255" i="30"/>
  <c r="BW255" i="30"/>
  <c r="BX255" i="30"/>
  <c r="BY255" i="30"/>
  <c r="BZ255" i="30"/>
  <c r="CA255" i="30"/>
  <c r="CB255" i="30"/>
  <c r="CC255" i="30"/>
  <c r="CD255" i="30"/>
  <c r="CE255" i="30"/>
  <c r="CF255" i="30"/>
  <c r="CC37" i="41" s="1"/>
  <c r="CG255" i="30"/>
  <c r="CD37" i="41" s="1"/>
  <c r="CH255" i="30"/>
  <c r="CE37" i="41" s="1"/>
  <c r="CI255" i="30"/>
  <c r="CJ255" i="30"/>
  <c r="CG37" i="41" s="1"/>
  <c r="CK255" i="30"/>
  <c r="CL255" i="30"/>
  <c r="CM255" i="30"/>
  <c r="CN255" i="30"/>
  <c r="CO255" i="30"/>
  <c r="CP255" i="30"/>
  <c r="CQ255" i="30"/>
  <c r="CR255" i="30"/>
  <c r="CO37" i="41" s="1"/>
  <c r="CS255" i="30"/>
  <c r="CT255" i="30"/>
  <c r="CU255" i="30"/>
  <c r="CV255" i="30"/>
  <c r="CS37" i="41" s="1"/>
  <c r="CW255" i="30"/>
  <c r="CT37" i="41" s="1"/>
  <c r="CX255" i="30"/>
  <c r="CY255" i="30"/>
  <c r="CZ255" i="30"/>
  <c r="DA255" i="30"/>
  <c r="DB255" i="30"/>
  <c r="DC255" i="30"/>
  <c r="DD255" i="30"/>
  <c r="DE255" i="30"/>
  <c r="DB37" i="41" s="1"/>
  <c r="DF255" i="30"/>
  <c r="DG255" i="30"/>
  <c r="DH255" i="30"/>
  <c r="DE37" i="41" s="1"/>
  <c r="DI255" i="30"/>
  <c r="DJ255" i="30"/>
  <c r="DK255" i="30"/>
  <c r="DL255" i="30"/>
  <c r="DI37" i="41" s="1"/>
  <c r="DM255" i="30"/>
  <c r="DN255" i="30"/>
  <c r="DO255" i="30"/>
  <c r="DP255" i="30"/>
  <c r="DQ255" i="30"/>
  <c r="DR255" i="30"/>
  <c r="DS255" i="30"/>
  <c r="DT255" i="30"/>
  <c r="M256" i="30"/>
  <c r="N256" i="30"/>
  <c r="O256" i="30"/>
  <c r="P256" i="30"/>
  <c r="Q256" i="30"/>
  <c r="R256" i="30"/>
  <c r="S256" i="30"/>
  <c r="T256" i="30"/>
  <c r="U256" i="30"/>
  <c r="V256" i="30"/>
  <c r="W256" i="30"/>
  <c r="X256" i="30"/>
  <c r="Y256" i="30"/>
  <c r="Z256" i="30"/>
  <c r="AA256" i="30"/>
  <c r="AB256" i="30"/>
  <c r="AC256" i="30"/>
  <c r="AD256" i="30"/>
  <c r="AE256" i="30"/>
  <c r="AF256" i="30"/>
  <c r="AG256" i="30"/>
  <c r="AH256" i="30"/>
  <c r="AI256" i="30"/>
  <c r="AJ256" i="30"/>
  <c r="AK256" i="30"/>
  <c r="AL256" i="30"/>
  <c r="AM256" i="30"/>
  <c r="AN256" i="30"/>
  <c r="AO256" i="30"/>
  <c r="AP256" i="30"/>
  <c r="AQ256" i="30"/>
  <c r="AR256" i="30"/>
  <c r="AS256" i="30"/>
  <c r="AT256" i="30"/>
  <c r="AU256" i="30"/>
  <c r="AV256" i="30"/>
  <c r="AW256" i="30"/>
  <c r="AX256" i="30"/>
  <c r="AY256" i="30"/>
  <c r="AZ256" i="30"/>
  <c r="BA256" i="30"/>
  <c r="BB256" i="30"/>
  <c r="BC256" i="30"/>
  <c r="BD256" i="30"/>
  <c r="BE256" i="30"/>
  <c r="BF256" i="30"/>
  <c r="BG256" i="30"/>
  <c r="BH256" i="30"/>
  <c r="BI256" i="30"/>
  <c r="BJ256" i="30"/>
  <c r="BK256" i="30"/>
  <c r="BL256" i="30"/>
  <c r="BM256" i="30"/>
  <c r="BN256" i="30"/>
  <c r="BO256" i="30"/>
  <c r="BP256" i="30"/>
  <c r="BQ256" i="30"/>
  <c r="BR256" i="30"/>
  <c r="BS256" i="30"/>
  <c r="BT256" i="30"/>
  <c r="BU256" i="30"/>
  <c r="BV256" i="30"/>
  <c r="BW256" i="30"/>
  <c r="BX256" i="30"/>
  <c r="BY256" i="30"/>
  <c r="BZ256" i="30"/>
  <c r="CA256" i="30"/>
  <c r="CB256" i="30"/>
  <c r="CC256" i="30"/>
  <c r="CD256" i="30"/>
  <c r="CE256" i="30"/>
  <c r="CF256" i="30"/>
  <c r="CG256" i="30"/>
  <c r="CH256" i="30"/>
  <c r="CI256" i="30"/>
  <c r="CJ256" i="30"/>
  <c r="CK256" i="30"/>
  <c r="CL256" i="30"/>
  <c r="CM256" i="30"/>
  <c r="CN256" i="30"/>
  <c r="CO256" i="30"/>
  <c r="CP256" i="30"/>
  <c r="CQ256" i="30"/>
  <c r="CR256" i="30"/>
  <c r="CS256" i="30"/>
  <c r="CT256" i="30"/>
  <c r="CU256" i="30"/>
  <c r="CV256" i="30"/>
  <c r="CW256" i="30"/>
  <c r="CX256" i="30"/>
  <c r="CY256" i="30"/>
  <c r="CZ256" i="30"/>
  <c r="DA256" i="30"/>
  <c r="DB256" i="30"/>
  <c r="DC256" i="30"/>
  <c r="DD256" i="30"/>
  <c r="DE256" i="30"/>
  <c r="DF256" i="30"/>
  <c r="DG256" i="30"/>
  <c r="DH256" i="30"/>
  <c r="DI256" i="30"/>
  <c r="DJ256" i="30"/>
  <c r="DK256" i="30"/>
  <c r="DL256" i="30"/>
  <c r="DM256" i="30"/>
  <c r="DN256" i="30"/>
  <c r="DO256" i="30"/>
  <c r="DP256" i="30"/>
  <c r="DQ256" i="30"/>
  <c r="DR256" i="30"/>
  <c r="DS256" i="30"/>
  <c r="DT256" i="30"/>
  <c r="M257" i="30"/>
  <c r="N257" i="30"/>
  <c r="O257" i="30"/>
  <c r="P257" i="30"/>
  <c r="Q257" i="30"/>
  <c r="R257" i="30"/>
  <c r="S257" i="30"/>
  <c r="T257" i="30"/>
  <c r="U257" i="30"/>
  <c r="V257" i="30"/>
  <c r="W257" i="30"/>
  <c r="X257" i="30"/>
  <c r="Y257" i="30"/>
  <c r="Z257" i="30"/>
  <c r="AA257" i="30"/>
  <c r="AB257" i="30"/>
  <c r="AC257" i="30"/>
  <c r="AD257" i="30"/>
  <c r="AE257" i="30"/>
  <c r="AF257" i="30"/>
  <c r="AG257" i="30"/>
  <c r="AH257" i="30"/>
  <c r="AI257" i="30"/>
  <c r="AJ257" i="30"/>
  <c r="AK257" i="30"/>
  <c r="AL257" i="30"/>
  <c r="AM257" i="30"/>
  <c r="AN257" i="30"/>
  <c r="AO257" i="30"/>
  <c r="AP257" i="30"/>
  <c r="AQ257" i="30"/>
  <c r="AR257" i="30"/>
  <c r="AS257" i="30"/>
  <c r="AT257" i="30"/>
  <c r="AU257" i="30"/>
  <c r="AV257" i="30"/>
  <c r="AW257" i="30"/>
  <c r="AX257" i="30"/>
  <c r="AY257" i="30"/>
  <c r="AZ257" i="30"/>
  <c r="BA257" i="30"/>
  <c r="BB257" i="30"/>
  <c r="BC257" i="30"/>
  <c r="BD257" i="30"/>
  <c r="BE257" i="30"/>
  <c r="BF257" i="30"/>
  <c r="BG257" i="30"/>
  <c r="BH257" i="30"/>
  <c r="BI257" i="30"/>
  <c r="BJ257" i="30"/>
  <c r="BK257" i="30"/>
  <c r="BL257" i="30"/>
  <c r="BM257" i="30"/>
  <c r="BN257" i="30"/>
  <c r="BO257" i="30"/>
  <c r="BP257" i="30"/>
  <c r="BQ257" i="30"/>
  <c r="BR257" i="30"/>
  <c r="BS257" i="30"/>
  <c r="BT257" i="30"/>
  <c r="BU257" i="30"/>
  <c r="BV257" i="30"/>
  <c r="BW257" i="30"/>
  <c r="BX257" i="30"/>
  <c r="BY257" i="30"/>
  <c r="BZ257" i="30"/>
  <c r="CA257" i="30"/>
  <c r="CB257" i="30"/>
  <c r="CC257" i="30"/>
  <c r="CD257" i="30"/>
  <c r="CE257" i="30"/>
  <c r="CF257" i="30"/>
  <c r="CG257" i="30"/>
  <c r="CH257" i="30"/>
  <c r="CI257" i="30"/>
  <c r="CJ257" i="30"/>
  <c r="CK257" i="30"/>
  <c r="CL257" i="30"/>
  <c r="CM257" i="30"/>
  <c r="CN257" i="30"/>
  <c r="CO257" i="30"/>
  <c r="CP257" i="30"/>
  <c r="CQ257" i="30"/>
  <c r="CR257" i="30"/>
  <c r="CS257" i="30"/>
  <c r="CT257" i="30"/>
  <c r="CU257" i="30"/>
  <c r="CV257" i="30"/>
  <c r="CW257" i="30"/>
  <c r="CX257" i="30"/>
  <c r="CY257" i="30"/>
  <c r="CZ257" i="30"/>
  <c r="DA257" i="30"/>
  <c r="DB257" i="30"/>
  <c r="DC257" i="30"/>
  <c r="DD257" i="30"/>
  <c r="DE257" i="30"/>
  <c r="DF257" i="30"/>
  <c r="DG257" i="30"/>
  <c r="DH257" i="30"/>
  <c r="DI257" i="30"/>
  <c r="DJ257" i="30"/>
  <c r="DK257" i="30"/>
  <c r="DL257" i="30"/>
  <c r="DM257" i="30"/>
  <c r="DN257" i="30"/>
  <c r="DO257" i="30"/>
  <c r="DP257" i="30"/>
  <c r="DQ257" i="30"/>
  <c r="DR257" i="30"/>
  <c r="DS257" i="30"/>
  <c r="DT257" i="30"/>
  <c r="M258" i="30"/>
  <c r="N258" i="30"/>
  <c r="O258" i="30"/>
  <c r="P258" i="30"/>
  <c r="Q258" i="30"/>
  <c r="N38" i="41" s="1"/>
  <c r="R258" i="30"/>
  <c r="O38" i="41" s="1"/>
  <c r="S258" i="30"/>
  <c r="T258" i="30"/>
  <c r="U258" i="30"/>
  <c r="V258" i="30"/>
  <c r="W258" i="30"/>
  <c r="X258" i="30"/>
  <c r="Y258" i="30"/>
  <c r="Z258" i="30"/>
  <c r="AA258" i="30"/>
  <c r="AB258" i="30"/>
  <c r="AC258" i="30"/>
  <c r="Z38" i="41" s="1"/>
  <c r="AD258" i="30"/>
  <c r="AE258" i="30"/>
  <c r="AF258" i="30"/>
  <c r="AG258" i="30"/>
  <c r="AH258" i="30"/>
  <c r="AE38" i="41" s="1"/>
  <c r="AI258" i="30"/>
  <c r="AJ258" i="30"/>
  <c r="AK258" i="30"/>
  <c r="AL258" i="30"/>
  <c r="AM258" i="30"/>
  <c r="AN258" i="30"/>
  <c r="AO258" i="30"/>
  <c r="AL38" i="41" s="1"/>
  <c r="AP258" i="30"/>
  <c r="AQ258" i="30"/>
  <c r="AR258" i="30"/>
  <c r="AS258" i="30"/>
  <c r="AP38" i="41" s="1"/>
  <c r="AT258" i="30"/>
  <c r="AU258" i="30"/>
  <c r="AV258" i="30"/>
  <c r="AW258" i="30"/>
  <c r="AT38" i="41" s="1"/>
  <c r="AX258" i="30"/>
  <c r="AY258" i="30"/>
  <c r="AZ258" i="30"/>
  <c r="BA258" i="30"/>
  <c r="BB258" i="30"/>
  <c r="BC258" i="30"/>
  <c r="BD258" i="30"/>
  <c r="BE258" i="30"/>
  <c r="BB38" i="41" s="1"/>
  <c r="BF258" i="30"/>
  <c r="BG258" i="30"/>
  <c r="BH258" i="30"/>
  <c r="BI258" i="30"/>
  <c r="BJ258" i="30"/>
  <c r="BK258" i="30"/>
  <c r="BJ38" i="41" s="1"/>
  <c r="BL258" i="30"/>
  <c r="BM258" i="30"/>
  <c r="BN258" i="30"/>
  <c r="BO258" i="30"/>
  <c r="BP258" i="30"/>
  <c r="BQ258" i="30"/>
  <c r="BR258" i="30"/>
  <c r="BS258" i="30"/>
  <c r="BT258" i="30"/>
  <c r="BU258" i="30"/>
  <c r="BV258" i="30"/>
  <c r="BW258" i="30"/>
  <c r="BX258" i="30"/>
  <c r="BY258" i="30"/>
  <c r="BZ258" i="30"/>
  <c r="CA258" i="30"/>
  <c r="CB258" i="30"/>
  <c r="CC258" i="30"/>
  <c r="BZ38" i="41" s="1"/>
  <c r="CD258" i="30"/>
  <c r="CA38" i="41" s="1"/>
  <c r="CE258" i="30"/>
  <c r="CF258" i="30"/>
  <c r="CG258" i="30"/>
  <c r="CH258" i="30"/>
  <c r="CI258" i="30"/>
  <c r="CJ258" i="30"/>
  <c r="CK258" i="30"/>
  <c r="CL258" i="30"/>
  <c r="CM258" i="30"/>
  <c r="CN258" i="30"/>
  <c r="CO258" i="30"/>
  <c r="CL38" i="41" s="1"/>
  <c r="CP258" i="30"/>
  <c r="CQ258" i="30"/>
  <c r="CR258" i="30"/>
  <c r="CS258" i="30"/>
  <c r="CT258" i="30"/>
  <c r="CQ38" i="41" s="1"/>
  <c r="CU258" i="30"/>
  <c r="CV258" i="30"/>
  <c r="CW258" i="30"/>
  <c r="CX258" i="30"/>
  <c r="CY258" i="30"/>
  <c r="CZ258" i="30"/>
  <c r="DA258" i="30"/>
  <c r="CX38" i="41" s="1"/>
  <c r="DB258" i="30"/>
  <c r="DC258" i="30"/>
  <c r="DD258" i="30"/>
  <c r="DE258" i="30"/>
  <c r="DB38" i="41" s="1"/>
  <c r="DF258" i="30"/>
  <c r="DG258" i="30"/>
  <c r="DH258" i="30"/>
  <c r="DI258" i="30"/>
  <c r="DF38" i="41" s="1"/>
  <c r="DJ258" i="30"/>
  <c r="DK258" i="30"/>
  <c r="DL258" i="30"/>
  <c r="DM258" i="30"/>
  <c r="DN258" i="30"/>
  <c r="DO258" i="30"/>
  <c r="DP258" i="30"/>
  <c r="DQ258" i="30"/>
  <c r="DN38" i="41" s="1"/>
  <c r="DR258" i="30"/>
  <c r="DS258" i="30"/>
  <c r="DT258" i="30"/>
  <c r="M259" i="30"/>
  <c r="N259" i="30"/>
  <c r="O259" i="30"/>
  <c r="P259" i="30"/>
  <c r="Q259" i="30"/>
  <c r="R259" i="30"/>
  <c r="S259" i="30"/>
  <c r="T259" i="30"/>
  <c r="U259" i="30"/>
  <c r="V259" i="30"/>
  <c r="W259" i="30"/>
  <c r="X259" i="30"/>
  <c r="Y259" i="30"/>
  <c r="Z259" i="30"/>
  <c r="AA259" i="30"/>
  <c r="AB259" i="30"/>
  <c r="AC259" i="30"/>
  <c r="AD259" i="30"/>
  <c r="AE259" i="30"/>
  <c r="AF259" i="30"/>
  <c r="AG259" i="30"/>
  <c r="AH259" i="30"/>
  <c r="AI259" i="30"/>
  <c r="AJ259" i="30"/>
  <c r="AK259" i="30"/>
  <c r="AL259" i="30"/>
  <c r="AM259" i="30"/>
  <c r="AN259" i="30"/>
  <c r="AO259" i="30"/>
  <c r="AP259" i="30"/>
  <c r="AQ259" i="30"/>
  <c r="AR259" i="30"/>
  <c r="AS259" i="30"/>
  <c r="AT259" i="30"/>
  <c r="AU259" i="30"/>
  <c r="AV259" i="30"/>
  <c r="AW259" i="30"/>
  <c r="AX259" i="30"/>
  <c r="AY259" i="30"/>
  <c r="AZ259" i="30"/>
  <c r="BA259" i="30"/>
  <c r="BB259" i="30"/>
  <c r="BC259" i="30"/>
  <c r="BD259" i="30"/>
  <c r="BE259" i="30"/>
  <c r="BF259" i="30"/>
  <c r="BG259" i="30"/>
  <c r="BH259" i="30"/>
  <c r="BI259" i="30"/>
  <c r="BJ259" i="30"/>
  <c r="BK259" i="30"/>
  <c r="BL259" i="30"/>
  <c r="BM259" i="30"/>
  <c r="BN259" i="30"/>
  <c r="BO259" i="30"/>
  <c r="BP259" i="30"/>
  <c r="BQ259" i="30"/>
  <c r="BR259" i="30"/>
  <c r="BS259" i="30"/>
  <c r="BT259" i="30"/>
  <c r="BU259" i="30"/>
  <c r="BV259" i="30"/>
  <c r="BW259" i="30"/>
  <c r="BX259" i="30"/>
  <c r="BY259" i="30"/>
  <c r="BZ259" i="30"/>
  <c r="CA259" i="30"/>
  <c r="CB259" i="30"/>
  <c r="CC259" i="30"/>
  <c r="CD259" i="30"/>
  <c r="CE259" i="30"/>
  <c r="CF259" i="30"/>
  <c r="CG259" i="30"/>
  <c r="CH259" i="30"/>
  <c r="CI259" i="30"/>
  <c r="CJ259" i="30"/>
  <c r="CK259" i="30"/>
  <c r="CL259" i="30"/>
  <c r="CM259" i="30"/>
  <c r="CN259" i="30"/>
  <c r="CO259" i="30"/>
  <c r="CP259" i="30"/>
  <c r="CQ259" i="30"/>
  <c r="CR259" i="30"/>
  <c r="CS259" i="30"/>
  <c r="CT259" i="30"/>
  <c r="CU259" i="30"/>
  <c r="CV259" i="30"/>
  <c r="CW259" i="30"/>
  <c r="CX259" i="30"/>
  <c r="CY259" i="30"/>
  <c r="CZ259" i="30"/>
  <c r="DA259" i="30"/>
  <c r="DB259" i="30"/>
  <c r="DC259" i="30"/>
  <c r="DD259" i="30"/>
  <c r="DE259" i="30"/>
  <c r="DF259" i="30"/>
  <c r="DG259" i="30"/>
  <c r="DH259" i="30"/>
  <c r="DI259" i="30"/>
  <c r="DJ259" i="30"/>
  <c r="DK259" i="30"/>
  <c r="DL259" i="30"/>
  <c r="DM259" i="30"/>
  <c r="DN259" i="30"/>
  <c r="DO259" i="30"/>
  <c r="DP259" i="30"/>
  <c r="DQ259" i="30"/>
  <c r="DR259" i="30"/>
  <c r="DS259" i="30"/>
  <c r="DT259" i="30"/>
  <c r="M260" i="30"/>
  <c r="J39" i="41" s="1"/>
  <c r="N260" i="30"/>
  <c r="K39" i="41" s="1"/>
  <c r="O260" i="30"/>
  <c r="L39" i="41" s="1"/>
  <c r="P260" i="30"/>
  <c r="Q260" i="30"/>
  <c r="N39" i="41" s="1"/>
  <c r="R260" i="30"/>
  <c r="O39" i="41" s="1"/>
  <c r="S260" i="30"/>
  <c r="P39" i="41" s="1"/>
  <c r="T260" i="30"/>
  <c r="Q39" i="41" s="1"/>
  <c r="U260" i="30"/>
  <c r="R39" i="41" s="1"/>
  <c r="V260" i="30"/>
  <c r="S39" i="41" s="1"/>
  <c r="W260" i="30"/>
  <c r="T39" i="41" s="1"/>
  <c r="X260" i="30"/>
  <c r="U39" i="41" s="1"/>
  <c r="Y260" i="30"/>
  <c r="V39" i="41" s="1"/>
  <c r="Z260" i="30"/>
  <c r="W39" i="41" s="1"/>
  <c r="AA260" i="30"/>
  <c r="X39" i="41" s="1"/>
  <c r="AB260" i="30"/>
  <c r="Y39" i="41" s="1"/>
  <c r="AC260" i="30"/>
  <c r="Z39" i="41" s="1"/>
  <c r="AD260" i="30"/>
  <c r="AA39" i="41" s="1"/>
  <c r="AE260" i="30"/>
  <c r="AB39" i="41" s="1"/>
  <c r="AF260" i="30"/>
  <c r="AG260" i="30"/>
  <c r="AD39" i="41" s="1"/>
  <c r="AH260" i="30"/>
  <c r="AE39" i="41" s="1"/>
  <c r="AI260" i="30"/>
  <c r="AF39" i="41" s="1"/>
  <c r="AJ260" i="30"/>
  <c r="AG39" i="41" s="1"/>
  <c r="AK260" i="30"/>
  <c r="AH39" i="41" s="1"/>
  <c r="AL260" i="30"/>
  <c r="AI39" i="41" s="1"/>
  <c r="AM260" i="30"/>
  <c r="AN260" i="30"/>
  <c r="AO260" i="30"/>
  <c r="AL39" i="41" s="1"/>
  <c r="AP260" i="30"/>
  <c r="AM39" i="41" s="1"/>
  <c r="AQ260" i="30"/>
  <c r="AN39" i="41" s="1"/>
  <c r="AR260" i="30"/>
  <c r="AO39" i="41" s="1"/>
  <c r="AS260" i="30"/>
  <c r="AP39" i="41" s="1"/>
  <c r="AT260" i="30"/>
  <c r="AQ39" i="41" s="1"/>
  <c r="AU260" i="30"/>
  <c r="AR39" i="41" s="1"/>
  <c r="AV260" i="30"/>
  <c r="AS39" i="41" s="1"/>
  <c r="AW260" i="30"/>
  <c r="AT39" i="41" s="1"/>
  <c r="AX260" i="30"/>
  <c r="AU39" i="41" s="1"/>
  <c r="AY260" i="30"/>
  <c r="AV39" i="41" s="1"/>
  <c r="AZ260" i="30"/>
  <c r="AW39" i="41" s="1"/>
  <c r="BA260" i="30"/>
  <c r="AX39" i="41" s="1"/>
  <c r="BB260" i="30"/>
  <c r="AY39" i="41" s="1"/>
  <c r="BC260" i="30"/>
  <c r="BD260" i="30"/>
  <c r="BA39" i="41" s="1"/>
  <c r="BE260" i="30"/>
  <c r="BB39" i="41" s="1"/>
  <c r="BF260" i="30"/>
  <c r="BG260" i="30"/>
  <c r="BD39" i="41" s="1"/>
  <c r="BH260" i="30"/>
  <c r="BE39" i="41" s="1"/>
  <c r="BI260" i="30"/>
  <c r="BF39" i="41" s="1"/>
  <c r="BJ260" i="30"/>
  <c r="BG39" i="41" s="1"/>
  <c r="BK260" i="30"/>
  <c r="BJ39" i="41" s="1"/>
  <c r="BL260" i="30"/>
  <c r="BH39" i="41" s="1"/>
  <c r="BM260" i="30"/>
  <c r="BI39" i="41" s="1"/>
  <c r="BN260" i="30"/>
  <c r="BK39" i="41" s="1"/>
  <c r="BO260" i="30"/>
  <c r="BL39" i="41" s="1"/>
  <c r="BP260" i="30"/>
  <c r="BM39" i="41" s="1"/>
  <c r="BQ260" i="30"/>
  <c r="BN39" i="41" s="1"/>
  <c r="BR260" i="30"/>
  <c r="BO39" i="41" s="1"/>
  <c r="BS260" i="30"/>
  <c r="BP39" i="41" s="1"/>
  <c r="BT260" i="30"/>
  <c r="BQ39" i="41" s="1"/>
  <c r="BU260" i="30"/>
  <c r="BR39" i="41" s="1"/>
  <c r="BV260" i="30"/>
  <c r="BW260" i="30"/>
  <c r="BT39" i="41" s="1"/>
  <c r="BX260" i="30"/>
  <c r="BU39" i="41" s="1"/>
  <c r="BY260" i="30"/>
  <c r="BV39" i="41" s="1"/>
  <c r="BZ260" i="30"/>
  <c r="BW39" i="41" s="1"/>
  <c r="CA260" i="30"/>
  <c r="BX39" i="41" s="1"/>
  <c r="CB260" i="30"/>
  <c r="CC260" i="30"/>
  <c r="BZ39" i="41" s="1"/>
  <c r="CD260" i="30"/>
  <c r="CA39" i="41" s="1"/>
  <c r="CE260" i="30"/>
  <c r="CB39" i="41" s="1"/>
  <c r="CF260" i="30"/>
  <c r="CC39" i="41" s="1"/>
  <c r="CG260" i="30"/>
  <c r="CD39" i="41" s="1"/>
  <c r="CH260" i="30"/>
  <c r="CE39" i="41" s="1"/>
  <c r="CI260" i="30"/>
  <c r="CF39" i="41" s="1"/>
  <c r="CJ260" i="30"/>
  <c r="CG39" i="41" s="1"/>
  <c r="CK260" i="30"/>
  <c r="CH39" i="41" s="1"/>
  <c r="CL260" i="30"/>
  <c r="CI39" i="41" s="1"/>
  <c r="CM260" i="30"/>
  <c r="CJ39" i="41" s="1"/>
  <c r="CN260" i="30"/>
  <c r="CK39" i="41" s="1"/>
  <c r="CO260" i="30"/>
  <c r="CL39" i="41" s="1"/>
  <c r="CP260" i="30"/>
  <c r="CM39" i="41" s="1"/>
  <c r="CQ260" i="30"/>
  <c r="CN39" i="41" s="1"/>
  <c r="CR260" i="30"/>
  <c r="CS260" i="30"/>
  <c r="CP39" i="41" s="1"/>
  <c r="CT260" i="30"/>
  <c r="CQ39" i="41" s="1"/>
  <c r="CU260" i="30"/>
  <c r="CR39" i="41" s="1"/>
  <c r="CV260" i="30"/>
  <c r="CS39" i="41" s="1"/>
  <c r="CW260" i="30"/>
  <c r="CT39" i="41" s="1"/>
  <c r="CX260" i="30"/>
  <c r="CU39" i="41" s="1"/>
  <c r="CY260" i="30"/>
  <c r="CZ260" i="30"/>
  <c r="DA260" i="30"/>
  <c r="CX39" i="41" s="1"/>
  <c r="DB260" i="30"/>
  <c r="CY39" i="41" s="1"/>
  <c r="DC260" i="30"/>
  <c r="CZ39" i="41" s="1"/>
  <c r="DD260" i="30"/>
  <c r="DA39" i="41" s="1"/>
  <c r="DE260" i="30"/>
  <c r="DB39" i="41" s="1"/>
  <c r="DF260" i="30"/>
  <c r="DC39" i="41" s="1"/>
  <c r="DG260" i="30"/>
  <c r="DD39" i="41" s="1"/>
  <c r="DH260" i="30"/>
  <c r="DE39" i="41" s="1"/>
  <c r="DI260" i="30"/>
  <c r="DF39" i="41" s="1"/>
  <c r="DJ260" i="30"/>
  <c r="DG39" i="41" s="1"/>
  <c r="DK260" i="30"/>
  <c r="DH39" i="41" s="1"/>
  <c r="DL260" i="30"/>
  <c r="DI39" i="41" s="1"/>
  <c r="DM260" i="30"/>
  <c r="DJ39" i="41" s="1"/>
  <c r="DN260" i="30"/>
  <c r="DK39" i="41" s="1"/>
  <c r="DO260" i="30"/>
  <c r="DP260" i="30"/>
  <c r="DM39" i="41" s="1"/>
  <c r="DQ260" i="30"/>
  <c r="DN39" i="41" s="1"/>
  <c r="DR260" i="30"/>
  <c r="DS260" i="30"/>
  <c r="DP39" i="41" s="1"/>
  <c r="DT260" i="30"/>
  <c r="DQ39" i="41" s="1"/>
  <c r="M261" i="30"/>
  <c r="J40" i="41" s="1"/>
  <c r="N261" i="30"/>
  <c r="K40" i="41" s="1"/>
  <c r="O261" i="30"/>
  <c r="L40" i="41" s="1"/>
  <c r="P261" i="30"/>
  <c r="M40" i="41" s="1"/>
  <c r="Q261" i="30"/>
  <c r="N40" i="41" s="1"/>
  <c r="R261" i="30"/>
  <c r="O40" i="41" s="1"/>
  <c r="S261" i="30"/>
  <c r="P40" i="41" s="1"/>
  <c r="T261" i="30"/>
  <c r="U261" i="30"/>
  <c r="R40" i="41" s="1"/>
  <c r="V261" i="30"/>
  <c r="S40" i="41" s="1"/>
  <c r="W261" i="30"/>
  <c r="X261" i="30"/>
  <c r="U40" i="41" s="1"/>
  <c r="Y261" i="30"/>
  <c r="V40" i="41" s="1"/>
  <c r="Z261" i="30"/>
  <c r="W40" i="41" s="1"/>
  <c r="AA261" i="30"/>
  <c r="X40" i="41" s="1"/>
  <c r="AB261" i="30"/>
  <c r="AC261" i="30"/>
  <c r="Z40" i="41" s="1"/>
  <c r="AD261" i="30"/>
  <c r="AA40" i="41" s="1"/>
  <c r="AE261" i="30"/>
  <c r="AB40" i="41" s="1"/>
  <c r="AF261" i="30"/>
  <c r="AC40" i="41" s="1"/>
  <c r="AG261" i="30"/>
  <c r="AD40" i="41" s="1"/>
  <c r="AH261" i="30"/>
  <c r="AE40" i="41" s="1"/>
  <c r="AI261" i="30"/>
  <c r="AF40" i="41" s="1"/>
  <c r="AJ261" i="30"/>
  <c r="AG40" i="41" s="1"/>
  <c r="AK261" i="30"/>
  <c r="AH40" i="41" s="1"/>
  <c r="AL261" i="30"/>
  <c r="AI40" i="41" s="1"/>
  <c r="AM261" i="30"/>
  <c r="AN261" i="30"/>
  <c r="AK40" i="41" s="1"/>
  <c r="AO261" i="30"/>
  <c r="AL40" i="41" s="1"/>
  <c r="AP261" i="30"/>
  <c r="AM40" i="41" s="1"/>
  <c r="AQ261" i="30"/>
  <c r="AN40" i="41" s="1"/>
  <c r="AR261" i="30"/>
  <c r="AO40" i="41" s="1"/>
  <c r="AS261" i="30"/>
  <c r="AP40" i="41" s="1"/>
  <c r="AT261" i="30"/>
  <c r="AQ40" i="41" s="1"/>
  <c r="AU261" i="30"/>
  <c r="AV261" i="30"/>
  <c r="AS40" i="41" s="1"/>
  <c r="AW261" i="30"/>
  <c r="AT40" i="41" s="1"/>
  <c r="AX261" i="30"/>
  <c r="AU40" i="41" s="1"/>
  <c r="AY261" i="30"/>
  <c r="AV40" i="41" s="1"/>
  <c r="AZ261" i="30"/>
  <c r="AW40" i="41" s="1"/>
  <c r="BA261" i="30"/>
  <c r="AX40" i="41" s="1"/>
  <c r="BB261" i="30"/>
  <c r="AY40" i="41" s="1"/>
  <c r="BC261" i="30"/>
  <c r="AZ40" i="41" s="1"/>
  <c r="BD261" i="30"/>
  <c r="BA40" i="41" s="1"/>
  <c r="BE261" i="30"/>
  <c r="BB40" i="41" s="1"/>
  <c r="BF261" i="30"/>
  <c r="BC40" i="41" s="1"/>
  <c r="BG261" i="30"/>
  <c r="BD40" i="41" s="1"/>
  <c r="BH261" i="30"/>
  <c r="BE40" i="41" s="1"/>
  <c r="BI261" i="30"/>
  <c r="BF40" i="41" s="1"/>
  <c r="BJ261" i="30"/>
  <c r="BG40" i="41" s="1"/>
  <c r="BK261" i="30"/>
  <c r="BJ40" i="41" s="1"/>
  <c r="BL261" i="30"/>
  <c r="BM261" i="30"/>
  <c r="BI40" i="41" s="1"/>
  <c r="BN261" i="30"/>
  <c r="BK40" i="41" s="1"/>
  <c r="BO261" i="30"/>
  <c r="BL40" i="41" s="1"/>
  <c r="BP261" i="30"/>
  <c r="BQ261" i="30"/>
  <c r="BN40" i="41" s="1"/>
  <c r="BR261" i="30"/>
  <c r="BO40" i="41" s="1"/>
  <c r="BS261" i="30"/>
  <c r="BP40" i="41" s="1"/>
  <c r="BT261" i="30"/>
  <c r="BQ40" i="41" s="1"/>
  <c r="BU261" i="30"/>
  <c r="BR40" i="41" s="1"/>
  <c r="BV261" i="30"/>
  <c r="BS40" i="41" s="1"/>
  <c r="BW261" i="30"/>
  <c r="BT40" i="41" s="1"/>
  <c r="BX261" i="30"/>
  <c r="BU40" i="41" s="1"/>
  <c r="BY261" i="30"/>
  <c r="BV40" i="41" s="1"/>
  <c r="BZ261" i="30"/>
  <c r="BW40" i="41" s="1"/>
  <c r="CA261" i="30"/>
  <c r="BX40" i="41" s="1"/>
  <c r="CB261" i="30"/>
  <c r="BY40" i="41" s="1"/>
  <c r="CC261" i="30"/>
  <c r="BZ40" i="41" s="1"/>
  <c r="CD261" i="30"/>
  <c r="CA40" i="41" s="1"/>
  <c r="CE261" i="30"/>
  <c r="CB40" i="41" s="1"/>
  <c r="CF261" i="30"/>
  <c r="CG261" i="30"/>
  <c r="CD40" i="41" s="1"/>
  <c r="CH261" i="30"/>
  <c r="CE40" i="41" s="1"/>
  <c r="CI261" i="30"/>
  <c r="CJ261" i="30"/>
  <c r="CG40" i="41" s="1"/>
  <c r="CK261" i="30"/>
  <c r="CH40" i="41" s="1"/>
  <c r="CL261" i="30"/>
  <c r="CI40" i="41" s="1"/>
  <c r="CM261" i="30"/>
  <c r="CJ40" i="41" s="1"/>
  <c r="CN261" i="30"/>
  <c r="CO261" i="30"/>
  <c r="CL40" i="41" s="1"/>
  <c r="CP261" i="30"/>
  <c r="CM40" i="41" s="1"/>
  <c r="CQ261" i="30"/>
  <c r="CN40" i="41" s="1"/>
  <c r="CR261" i="30"/>
  <c r="CO40" i="41" s="1"/>
  <c r="CS261" i="30"/>
  <c r="CP40" i="41" s="1"/>
  <c r="CT261" i="30"/>
  <c r="CQ40" i="41" s="1"/>
  <c r="CU261" i="30"/>
  <c r="CR40" i="41" s="1"/>
  <c r="CV261" i="30"/>
  <c r="CS40" i="41" s="1"/>
  <c r="CW261" i="30"/>
  <c r="CT40" i="41" s="1"/>
  <c r="CX261" i="30"/>
  <c r="CU40" i="41" s="1"/>
  <c r="CY261" i="30"/>
  <c r="CZ261" i="30"/>
  <c r="CW40" i="41" s="1"/>
  <c r="DA261" i="30"/>
  <c r="CX40" i="41" s="1"/>
  <c r="DB261" i="30"/>
  <c r="CY40" i="41" s="1"/>
  <c r="DC261" i="30"/>
  <c r="CZ40" i="41" s="1"/>
  <c r="DD261" i="30"/>
  <c r="DA40" i="41" s="1"/>
  <c r="DE261" i="30"/>
  <c r="DB40" i="41" s="1"/>
  <c r="DF261" i="30"/>
  <c r="DC40" i="41" s="1"/>
  <c r="DG261" i="30"/>
  <c r="DH261" i="30"/>
  <c r="DE40" i="41" s="1"/>
  <c r="DI261" i="30"/>
  <c r="DF40" i="41" s="1"/>
  <c r="DJ261" i="30"/>
  <c r="DG40" i="41" s="1"/>
  <c r="DK261" i="30"/>
  <c r="DH40" i="41" s="1"/>
  <c r="DL261" i="30"/>
  <c r="DI40" i="41" s="1"/>
  <c r="DM261" i="30"/>
  <c r="DJ40" i="41" s="1"/>
  <c r="DN261" i="30"/>
  <c r="DK40" i="41" s="1"/>
  <c r="DO261" i="30"/>
  <c r="DL40" i="41" s="1"/>
  <c r="DP261" i="30"/>
  <c r="DM40" i="41" s="1"/>
  <c r="DQ261" i="30"/>
  <c r="DN40" i="41" s="1"/>
  <c r="DR261" i="30"/>
  <c r="DO40" i="41" s="1"/>
  <c r="DS261" i="30"/>
  <c r="DP40" i="41" s="1"/>
  <c r="DT261" i="30"/>
  <c r="DQ40" i="41" s="1"/>
  <c r="M262" i="30"/>
  <c r="N262" i="30"/>
  <c r="O262" i="30"/>
  <c r="P262" i="30"/>
  <c r="Q262" i="30"/>
  <c r="N41" i="41" s="1"/>
  <c r="R262" i="30"/>
  <c r="O41" i="41" s="1"/>
  <c r="S262" i="30"/>
  <c r="T262" i="30"/>
  <c r="U262" i="30"/>
  <c r="V262" i="30"/>
  <c r="W262" i="30"/>
  <c r="X262" i="30"/>
  <c r="U41" i="41" s="1"/>
  <c r="Y262" i="30"/>
  <c r="Z262" i="30"/>
  <c r="W41" i="41" s="1"/>
  <c r="AA262" i="30"/>
  <c r="AB262" i="30"/>
  <c r="AC262" i="30"/>
  <c r="AD262" i="30"/>
  <c r="AE262" i="30"/>
  <c r="AF262" i="30"/>
  <c r="AC41" i="41" s="1"/>
  <c r="AG262" i="30"/>
  <c r="AH262" i="30"/>
  <c r="AI262" i="30"/>
  <c r="AJ262" i="30"/>
  <c r="AK262" i="30"/>
  <c r="AL262" i="30"/>
  <c r="AM262" i="30"/>
  <c r="AN262" i="30"/>
  <c r="AK41" i="41" s="1"/>
  <c r="AO262" i="30"/>
  <c r="AP262" i="30"/>
  <c r="AM41" i="41" s="1"/>
  <c r="AQ262" i="30"/>
  <c r="AR262" i="30"/>
  <c r="AO41" i="41" s="1"/>
  <c r="AS262" i="30"/>
  <c r="AT262" i="30"/>
  <c r="AU262" i="30"/>
  <c r="AV262" i="30"/>
  <c r="AS41" i="41" s="1"/>
  <c r="AW262" i="30"/>
  <c r="AX262" i="30"/>
  <c r="AU41" i="41" s="1"/>
  <c r="AY262" i="30"/>
  <c r="AZ262" i="30"/>
  <c r="BA262" i="30"/>
  <c r="BB262" i="30"/>
  <c r="BC262" i="30"/>
  <c r="BD262" i="30"/>
  <c r="BE262" i="30"/>
  <c r="BF262" i="30"/>
  <c r="BG262" i="30"/>
  <c r="BH262" i="30"/>
  <c r="BE41" i="41" s="1"/>
  <c r="BI262" i="30"/>
  <c r="BJ262" i="30"/>
  <c r="BK262" i="30"/>
  <c r="BJ41" i="41" s="1"/>
  <c r="BL262" i="30"/>
  <c r="BM262" i="30"/>
  <c r="BI41" i="41" s="1"/>
  <c r="BN262" i="30"/>
  <c r="BK41" i="41" s="1"/>
  <c r="BO262" i="30"/>
  <c r="BP262" i="30"/>
  <c r="BQ262" i="30"/>
  <c r="BR262" i="30"/>
  <c r="BS262" i="30"/>
  <c r="BT262" i="30"/>
  <c r="BU262" i="30"/>
  <c r="BV262" i="30"/>
  <c r="BS41" i="41" s="1"/>
  <c r="BW262" i="30"/>
  <c r="BX262" i="30"/>
  <c r="BY262" i="30"/>
  <c r="BZ262" i="30"/>
  <c r="CA262" i="30"/>
  <c r="CB262" i="30"/>
  <c r="CC262" i="30"/>
  <c r="BZ41" i="41" s="1"/>
  <c r="CD262" i="30"/>
  <c r="CA41" i="41" s="1"/>
  <c r="CE262" i="30"/>
  <c r="CF262" i="30"/>
  <c r="CG262" i="30"/>
  <c r="CH262" i="30"/>
  <c r="CI262" i="30"/>
  <c r="CJ262" i="30"/>
  <c r="CG41" i="41" s="1"/>
  <c r="CK262" i="30"/>
  <c r="CL262" i="30"/>
  <c r="CI41" i="41" s="1"/>
  <c r="CM262" i="30"/>
  <c r="CN262" i="30"/>
  <c r="CO262" i="30"/>
  <c r="CP262" i="30"/>
  <c r="CQ262" i="30"/>
  <c r="CR262" i="30"/>
  <c r="CO41" i="41" s="1"/>
  <c r="CS262" i="30"/>
  <c r="CT262" i="30"/>
  <c r="CU262" i="30"/>
  <c r="CV262" i="30"/>
  <c r="CW262" i="30"/>
  <c r="CX262" i="30"/>
  <c r="CY262" i="30"/>
  <c r="CZ262" i="30"/>
  <c r="CW41" i="41" s="1"/>
  <c r="DA262" i="30"/>
  <c r="DB262" i="30"/>
  <c r="CY41" i="41" s="1"/>
  <c r="DC262" i="30"/>
  <c r="DD262" i="30"/>
  <c r="DA41" i="41" s="1"/>
  <c r="DE262" i="30"/>
  <c r="DF262" i="30"/>
  <c r="DG262" i="30"/>
  <c r="DH262" i="30"/>
  <c r="DE41" i="41" s="1"/>
  <c r="DI262" i="30"/>
  <c r="DJ262" i="30"/>
  <c r="DG41" i="41" s="1"/>
  <c r="DK262" i="30"/>
  <c r="DL262" i="30"/>
  <c r="DM262" i="30"/>
  <c r="DN262" i="30"/>
  <c r="DO262" i="30"/>
  <c r="DP262" i="30"/>
  <c r="DQ262" i="30"/>
  <c r="DR262" i="30"/>
  <c r="DS262" i="30"/>
  <c r="DT262" i="30"/>
  <c r="DQ41" i="41" s="1"/>
  <c r="M263" i="30"/>
  <c r="N263" i="30"/>
  <c r="O263" i="30"/>
  <c r="P263" i="30"/>
  <c r="Q263" i="30"/>
  <c r="R263" i="30"/>
  <c r="S263" i="30"/>
  <c r="T263" i="30"/>
  <c r="U263" i="30"/>
  <c r="V263" i="30"/>
  <c r="W263" i="30"/>
  <c r="X263" i="30"/>
  <c r="Y263" i="30"/>
  <c r="Z263" i="30"/>
  <c r="AA263" i="30"/>
  <c r="AB263" i="30"/>
  <c r="AC263" i="30"/>
  <c r="AD263" i="30"/>
  <c r="AE263" i="30"/>
  <c r="AF263" i="30"/>
  <c r="AG263" i="30"/>
  <c r="AH263" i="30"/>
  <c r="AI263" i="30"/>
  <c r="AJ263" i="30"/>
  <c r="AK263" i="30"/>
  <c r="AL263" i="30"/>
  <c r="AM263" i="30"/>
  <c r="AN263" i="30"/>
  <c r="AO263" i="30"/>
  <c r="AP263" i="30"/>
  <c r="AQ263" i="30"/>
  <c r="AR263" i="30"/>
  <c r="AS263" i="30"/>
  <c r="AT263" i="30"/>
  <c r="AU263" i="30"/>
  <c r="AV263" i="30"/>
  <c r="AW263" i="30"/>
  <c r="AX263" i="30"/>
  <c r="AY263" i="30"/>
  <c r="AZ263" i="30"/>
  <c r="BA263" i="30"/>
  <c r="BB263" i="30"/>
  <c r="BC263" i="30"/>
  <c r="BD263" i="30"/>
  <c r="BE263" i="30"/>
  <c r="BF263" i="30"/>
  <c r="BG263" i="30"/>
  <c r="BH263" i="30"/>
  <c r="BI263" i="30"/>
  <c r="BJ263" i="30"/>
  <c r="BK263" i="30"/>
  <c r="BL263" i="30"/>
  <c r="BM263" i="30"/>
  <c r="BN263" i="30"/>
  <c r="BO263" i="30"/>
  <c r="BP263" i="30"/>
  <c r="BQ263" i="30"/>
  <c r="BR263" i="30"/>
  <c r="BS263" i="30"/>
  <c r="BT263" i="30"/>
  <c r="BU263" i="30"/>
  <c r="BV263" i="30"/>
  <c r="BW263" i="30"/>
  <c r="BX263" i="30"/>
  <c r="BY263" i="30"/>
  <c r="BZ263" i="30"/>
  <c r="CA263" i="30"/>
  <c r="CB263" i="30"/>
  <c r="CC263" i="30"/>
  <c r="CD263" i="30"/>
  <c r="CE263" i="30"/>
  <c r="CF263" i="30"/>
  <c r="CG263" i="30"/>
  <c r="CH263" i="30"/>
  <c r="CI263" i="30"/>
  <c r="CJ263" i="30"/>
  <c r="CK263" i="30"/>
  <c r="CL263" i="30"/>
  <c r="CM263" i="30"/>
  <c r="CN263" i="30"/>
  <c r="CO263" i="30"/>
  <c r="CP263" i="30"/>
  <c r="CQ263" i="30"/>
  <c r="CR263" i="30"/>
  <c r="CS263" i="30"/>
  <c r="CT263" i="30"/>
  <c r="CU263" i="30"/>
  <c r="CV263" i="30"/>
  <c r="CW263" i="30"/>
  <c r="CX263" i="30"/>
  <c r="CY263" i="30"/>
  <c r="CZ263" i="30"/>
  <c r="DA263" i="30"/>
  <c r="DB263" i="30"/>
  <c r="DC263" i="30"/>
  <c r="DD263" i="30"/>
  <c r="DE263" i="30"/>
  <c r="DF263" i="30"/>
  <c r="DG263" i="30"/>
  <c r="DH263" i="30"/>
  <c r="DI263" i="30"/>
  <c r="DJ263" i="30"/>
  <c r="DK263" i="30"/>
  <c r="DL263" i="30"/>
  <c r="DM263" i="30"/>
  <c r="DN263" i="30"/>
  <c r="DO263" i="30"/>
  <c r="DP263" i="30"/>
  <c r="DQ263" i="30"/>
  <c r="DR263" i="30"/>
  <c r="DS263" i="30"/>
  <c r="DT263" i="30"/>
  <c r="M264" i="30"/>
  <c r="N264" i="30"/>
  <c r="O264" i="30"/>
  <c r="P264" i="30"/>
  <c r="Q264" i="30"/>
  <c r="N42" i="41" s="1"/>
  <c r="R264" i="30"/>
  <c r="S264" i="30"/>
  <c r="T264" i="30"/>
  <c r="U264" i="30"/>
  <c r="R42" i="41" s="1"/>
  <c r="V264" i="30"/>
  <c r="W264" i="30"/>
  <c r="T42" i="41" s="1"/>
  <c r="X264" i="30"/>
  <c r="Y264" i="30"/>
  <c r="V42" i="41" s="1"/>
  <c r="Z264" i="30"/>
  <c r="AA264" i="30"/>
  <c r="AB264" i="30"/>
  <c r="AC264" i="30"/>
  <c r="AD264" i="30"/>
  <c r="AE264" i="30"/>
  <c r="AF264" i="30"/>
  <c r="AG264" i="30"/>
  <c r="AD42" i="41" s="1"/>
  <c r="AH264" i="30"/>
  <c r="AI264" i="30"/>
  <c r="AJ264" i="30"/>
  <c r="AK264" i="30"/>
  <c r="AH42" i="41" s="1"/>
  <c r="AL264" i="30"/>
  <c r="AM264" i="30"/>
  <c r="AN264" i="30"/>
  <c r="AO264" i="30"/>
  <c r="AP264" i="30"/>
  <c r="AQ264" i="30"/>
  <c r="AR264" i="30"/>
  <c r="AS264" i="30"/>
  <c r="AT264" i="30"/>
  <c r="AU264" i="30"/>
  <c r="AV264" i="30"/>
  <c r="AW264" i="30"/>
  <c r="AT42" i="41" s="1"/>
  <c r="AX264" i="30"/>
  <c r="AY264" i="30"/>
  <c r="AZ264" i="30"/>
  <c r="BA264" i="30"/>
  <c r="BB264" i="30"/>
  <c r="BC264" i="30"/>
  <c r="BD264" i="30"/>
  <c r="BE264" i="30"/>
  <c r="BB42" i="41" s="1"/>
  <c r="BF264" i="30"/>
  <c r="BG264" i="30"/>
  <c r="BH264" i="30"/>
  <c r="BI264" i="30"/>
  <c r="BJ264" i="30"/>
  <c r="BK264" i="30"/>
  <c r="BL264" i="30"/>
  <c r="BM264" i="30"/>
  <c r="BN264" i="30"/>
  <c r="BO264" i="30"/>
  <c r="BP264" i="30"/>
  <c r="BQ264" i="30"/>
  <c r="BR264" i="30"/>
  <c r="BS264" i="30"/>
  <c r="BP42" i="41" s="1"/>
  <c r="BT264" i="30"/>
  <c r="BU264" i="30"/>
  <c r="BR42" i="41" s="1"/>
  <c r="BV264" i="30"/>
  <c r="BW264" i="30"/>
  <c r="BX264" i="30"/>
  <c r="BY264" i="30"/>
  <c r="BZ264" i="30"/>
  <c r="CA264" i="30"/>
  <c r="CB264" i="30"/>
  <c r="CC264" i="30"/>
  <c r="BZ42" i="41" s="1"/>
  <c r="CD264" i="30"/>
  <c r="CE264" i="30"/>
  <c r="CF264" i="30"/>
  <c r="CG264" i="30"/>
  <c r="CD42" i="41" s="1"/>
  <c r="CH264" i="30"/>
  <c r="CI264" i="30"/>
  <c r="CF42" i="41" s="1"/>
  <c r="CJ264" i="30"/>
  <c r="CK264" i="30"/>
  <c r="CH42" i="41" s="1"/>
  <c r="CL264" i="30"/>
  <c r="CM264" i="30"/>
  <c r="CN264" i="30"/>
  <c r="CO264" i="30"/>
  <c r="CP264" i="30"/>
  <c r="CQ264" i="30"/>
  <c r="CR264" i="30"/>
  <c r="CS264" i="30"/>
  <c r="CP42" i="41" s="1"/>
  <c r="CT264" i="30"/>
  <c r="CU264" i="30"/>
  <c r="CV264" i="30"/>
  <c r="CW264" i="30"/>
  <c r="CT42" i="41" s="1"/>
  <c r="CX264" i="30"/>
  <c r="CY264" i="30"/>
  <c r="CZ264" i="30"/>
  <c r="DA264" i="30"/>
  <c r="DB264" i="30"/>
  <c r="DC264" i="30"/>
  <c r="DD264" i="30"/>
  <c r="DE264" i="30"/>
  <c r="DF264" i="30"/>
  <c r="DG264" i="30"/>
  <c r="DH264" i="30"/>
  <c r="DI264" i="30"/>
  <c r="DF42" i="41" s="1"/>
  <c r="DJ264" i="30"/>
  <c r="DK264" i="30"/>
  <c r="DL264" i="30"/>
  <c r="DM264" i="30"/>
  <c r="DN264" i="30"/>
  <c r="DO264" i="30"/>
  <c r="DP264" i="30"/>
  <c r="DQ264" i="30"/>
  <c r="DN42" i="41" s="1"/>
  <c r="DR264" i="30"/>
  <c r="DS264" i="30"/>
  <c r="DT264" i="30"/>
  <c r="M265" i="30"/>
  <c r="N265" i="30"/>
  <c r="O265" i="30"/>
  <c r="P265" i="30"/>
  <c r="Q265" i="30"/>
  <c r="R265" i="30"/>
  <c r="S265" i="30"/>
  <c r="T265" i="30"/>
  <c r="U265" i="30"/>
  <c r="V265" i="30"/>
  <c r="W265" i="30"/>
  <c r="X265" i="30"/>
  <c r="Y265" i="30"/>
  <c r="Z265" i="30"/>
  <c r="AA265" i="30"/>
  <c r="AB265" i="30"/>
  <c r="AC265" i="30"/>
  <c r="AD265" i="30"/>
  <c r="AE265" i="30"/>
  <c r="AF265" i="30"/>
  <c r="AG265" i="30"/>
  <c r="AH265" i="30"/>
  <c r="AI265" i="30"/>
  <c r="AJ265" i="30"/>
  <c r="AK265" i="30"/>
  <c r="AL265" i="30"/>
  <c r="AM265" i="30"/>
  <c r="AN265" i="30"/>
  <c r="AO265" i="30"/>
  <c r="AP265" i="30"/>
  <c r="AQ265" i="30"/>
  <c r="AR265" i="30"/>
  <c r="AS265" i="30"/>
  <c r="AT265" i="30"/>
  <c r="AU265" i="30"/>
  <c r="AV265" i="30"/>
  <c r="AW265" i="30"/>
  <c r="AX265" i="30"/>
  <c r="AY265" i="30"/>
  <c r="AZ265" i="30"/>
  <c r="BA265" i="30"/>
  <c r="BB265" i="30"/>
  <c r="BC265" i="30"/>
  <c r="BD265" i="30"/>
  <c r="BE265" i="30"/>
  <c r="BF265" i="30"/>
  <c r="BG265" i="30"/>
  <c r="BH265" i="30"/>
  <c r="BI265" i="30"/>
  <c r="BJ265" i="30"/>
  <c r="BK265" i="30"/>
  <c r="BL265" i="30"/>
  <c r="BM265" i="30"/>
  <c r="BN265" i="30"/>
  <c r="BO265" i="30"/>
  <c r="BP265" i="30"/>
  <c r="BQ265" i="30"/>
  <c r="BR265" i="30"/>
  <c r="BS265" i="30"/>
  <c r="BT265" i="30"/>
  <c r="BU265" i="30"/>
  <c r="BV265" i="30"/>
  <c r="BW265" i="30"/>
  <c r="BX265" i="30"/>
  <c r="BY265" i="30"/>
  <c r="BZ265" i="30"/>
  <c r="CA265" i="30"/>
  <c r="CB265" i="30"/>
  <c r="CC265" i="30"/>
  <c r="CD265" i="30"/>
  <c r="CE265" i="30"/>
  <c r="CF265" i="30"/>
  <c r="CG265" i="30"/>
  <c r="CH265" i="30"/>
  <c r="CI265" i="30"/>
  <c r="CJ265" i="30"/>
  <c r="CK265" i="30"/>
  <c r="CL265" i="30"/>
  <c r="CM265" i="30"/>
  <c r="CN265" i="30"/>
  <c r="CO265" i="30"/>
  <c r="CP265" i="30"/>
  <c r="CQ265" i="30"/>
  <c r="CR265" i="30"/>
  <c r="CS265" i="30"/>
  <c r="CT265" i="30"/>
  <c r="CU265" i="30"/>
  <c r="CV265" i="30"/>
  <c r="CW265" i="30"/>
  <c r="CX265" i="30"/>
  <c r="CY265" i="30"/>
  <c r="CZ265" i="30"/>
  <c r="DA265" i="30"/>
  <c r="DB265" i="30"/>
  <c r="DC265" i="30"/>
  <c r="DD265" i="30"/>
  <c r="DE265" i="30"/>
  <c r="DF265" i="30"/>
  <c r="DG265" i="30"/>
  <c r="DH265" i="30"/>
  <c r="DI265" i="30"/>
  <c r="DJ265" i="30"/>
  <c r="DK265" i="30"/>
  <c r="DL265" i="30"/>
  <c r="DM265" i="30"/>
  <c r="DN265" i="30"/>
  <c r="DO265" i="30"/>
  <c r="DP265" i="30"/>
  <c r="DQ265" i="30"/>
  <c r="DR265" i="30"/>
  <c r="DS265" i="30"/>
  <c r="DT265" i="30"/>
  <c r="M266" i="30"/>
  <c r="N266" i="30"/>
  <c r="O266" i="30"/>
  <c r="P266" i="30"/>
  <c r="Q266" i="30"/>
  <c r="R266" i="30"/>
  <c r="S266" i="30"/>
  <c r="T266" i="30"/>
  <c r="U266" i="30"/>
  <c r="V266" i="30"/>
  <c r="W266" i="30"/>
  <c r="X266" i="30"/>
  <c r="Y266" i="30"/>
  <c r="Z266" i="30"/>
  <c r="AA266" i="30"/>
  <c r="AB266" i="30"/>
  <c r="AC266" i="30"/>
  <c r="AD266" i="30"/>
  <c r="AE266" i="30"/>
  <c r="AF266" i="30"/>
  <c r="AG266" i="30"/>
  <c r="AH266" i="30"/>
  <c r="AI266" i="30"/>
  <c r="AJ266" i="30"/>
  <c r="AK266" i="30"/>
  <c r="AL266" i="30"/>
  <c r="AM266" i="30"/>
  <c r="AN266" i="30"/>
  <c r="AO266" i="30"/>
  <c r="AP266" i="30"/>
  <c r="AQ266" i="30"/>
  <c r="AR266" i="30"/>
  <c r="AS266" i="30"/>
  <c r="AT266" i="30"/>
  <c r="AU266" i="30"/>
  <c r="AV266" i="30"/>
  <c r="AW266" i="30"/>
  <c r="AX266" i="30"/>
  <c r="AY266" i="30"/>
  <c r="AZ266" i="30"/>
  <c r="BA266" i="30"/>
  <c r="BB266" i="30"/>
  <c r="BC266" i="30"/>
  <c r="BD266" i="30"/>
  <c r="BE266" i="30"/>
  <c r="BF266" i="30"/>
  <c r="BG266" i="30"/>
  <c r="BH266" i="30"/>
  <c r="BI266" i="30"/>
  <c r="BJ266" i="30"/>
  <c r="BK266" i="30"/>
  <c r="BL266" i="30"/>
  <c r="BM266" i="30"/>
  <c r="BN266" i="30"/>
  <c r="BO266" i="30"/>
  <c r="BP266" i="30"/>
  <c r="BQ266" i="30"/>
  <c r="BR266" i="30"/>
  <c r="BS266" i="30"/>
  <c r="BT266" i="30"/>
  <c r="BU266" i="30"/>
  <c r="BV266" i="30"/>
  <c r="BW266" i="30"/>
  <c r="BX266" i="30"/>
  <c r="BY266" i="30"/>
  <c r="BZ266" i="30"/>
  <c r="CA266" i="30"/>
  <c r="CB266" i="30"/>
  <c r="CC266" i="30"/>
  <c r="CD266" i="30"/>
  <c r="CE266" i="30"/>
  <c r="CF266" i="30"/>
  <c r="CG266" i="30"/>
  <c r="CH266" i="30"/>
  <c r="CI266" i="30"/>
  <c r="CJ266" i="30"/>
  <c r="CK266" i="30"/>
  <c r="CL266" i="30"/>
  <c r="CM266" i="30"/>
  <c r="CN266" i="30"/>
  <c r="CO266" i="30"/>
  <c r="CP266" i="30"/>
  <c r="CQ266" i="30"/>
  <c r="CR266" i="30"/>
  <c r="CS266" i="30"/>
  <c r="CT266" i="30"/>
  <c r="CU266" i="30"/>
  <c r="CV266" i="30"/>
  <c r="CW266" i="30"/>
  <c r="CX266" i="30"/>
  <c r="CY266" i="30"/>
  <c r="CZ266" i="30"/>
  <c r="DA266" i="30"/>
  <c r="DB266" i="30"/>
  <c r="DC266" i="30"/>
  <c r="DD266" i="30"/>
  <c r="DE266" i="30"/>
  <c r="DF266" i="30"/>
  <c r="DG266" i="30"/>
  <c r="DH266" i="30"/>
  <c r="DI266" i="30"/>
  <c r="DJ266" i="30"/>
  <c r="DK266" i="30"/>
  <c r="DL266" i="30"/>
  <c r="DM266" i="30"/>
  <c r="DN266" i="30"/>
  <c r="DO266" i="30"/>
  <c r="DP266" i="30"/>
  <c r="DQ266" i="30"/>
  <c r="DR266" i="30"/>
  <c r="DS266" i="30"/>
  <c r="DT266" i="30"/>
  <c r="M267" i="30"/>
  <c r="N267" i="30"/>
  <c r="O267" i="30"/>
  <c r="P267" i="30"/>
  <c r="Q267" i="30"/>
  <c r="R267" i="30"/>
  <c r="O43" i="41" s="1"/>
  <c r="S267" i="30"/>
  <c r="T267" i="30"/>
  <c r="U267" i="30"/>
  <c r="V267" i="30"/>
  <c r="W267" i="30"/>
  <c r="X267" i="30"/>
  <c r="Y267" i="30"/>
  <c r="Z267" i="30"/>
  <c r="AA267" i="30"/>
  <c r="AB267" i="30"/>
  <c r="AC267" i="30"/>
  <c r="AD267" i="30"/>
  <c r="AE267" i="30"/>
  <c r="AF267" i="30"/>
  <c r="AG267" i="30"/>
  <c r="AH267" i="30"/>
  <c r="AE43" i="41" s="1"/>
  <c r="AI267" i="30"/>
  <c r="AJ267" i="30"/>
  <c r="AG43" i="41" s="1"/>
  <c r="AK267" i="30"/>
  <c r="AL267" i="30"/>
  <c r="AM267" i="30"/>
  <c r="AN267" i="30"/>
  <c r="AO267" i="30"/>
  <c r="AP267" i="30"/>
  <c r="AQ267" i="30"/>
  <c r="AN43" i="41" s="1"/>
  <c r="AR267" i="30"/>
  <c r="AS267" i="30"/>
  <c r="AT267" i="30"/>
  <c r="AU267" i="30"/>
  <c r="AV267" i="30"/>
  <c r="AW267" i="30"/>
  <c r="AX267" i="30"/>
  <c r="AY267" i="30"/>
  <c r="AZ267" i="30"/>
  <c r="AW43" i="41" s="1"/>
  <c r="BA267" i="30"/>
  <c r="BB267" i="30"/>
  <c r="BC267" i="30"/>
  <c r="BD267" i="30"/>
  <c r="BE267" i="30"/>
  <c r="BF267" i="30"/>
  <c r="BG267" i="30"/>
  <c r="BH267" i="30"/>
  <c r="BI267" i="30"/>
  <c r="BJ267" i="30"/>
  <c r="BK267" i="30"/>
  <c r="BL267" i="30"/>
  <c r="BM267" i="30"/>
  <c r="BN267" i="30"/>
  <c r="BO267" i="30"/>
  <c r="BP267" i="30"/>
  <c r="BQ267" i="30"/>
  <c r="BR267" i="30"/>
  <c r="BS267" i="30"/>
  <c r="BT267" i="30"/>
  <c r="BU267" i="30"/>
  <c r="BV267" i="30"/>
  <c r="BW267" i="30"/>
  <c r="BX267" i="30"/>
  <c r="BY267" i="30"/>
  <c r="BZ267" i="30"/>
  <c r="CA267" i="30"/>
  <c r="CB267" i="30"/>
  <c r="CC267" i="30"/>
  <c r="CD267" i="30"/>
  <c r="CA43" i="41" s="1"/>
  <c r="CE267" i="30"/>
  <c r="CF267" i="30"/>
  <c r="CG267" i="30"/>
  <c r="CH267" i="30"/>
  <c r="CI267" i="30"/>
  <c r="CJ267" i="30"/>
  <c r="CK267" i="30"/>
  <c r="CL267" i="30"/>
  <c r="CM267" i="30"/>
  <c r="CN267" i="30"/>
  <c r="CO267" i="30"/>
  <c r="CP267" i="30"/>
  <c r="CQ267" i="30"/>
  <c r="CR267" i="30"/>
  <c r="CS267" i="30"/>
  <c r="CT267" i="30"/>
  <c r="CQ43" i="41" s="1"/>
  <c r="CU267" i="30"/>
  <c r="CV267" i="30"/>
  <c r="CS43" i="41" s="1"/>
  <c r="CW267" i="30"/>
  <c r="CX267" i="30"/>
  <c r="CY267" i="30"/>
  <c r="CZ267" i="30"/>
  <c r="DA267" i="30"/>
  <c r="DB267" i="30"/>
  <c r="DC267" i="30"/>
  <c r="DD267" i="30"/>
  <c r="DE267" i="30"/>
  <c r="DF267" i="30"/>
  <c r="DG267" i="30"/>
  <c r="DH267" i="30"/>
  <c r="DI267" i="30"/>
  <c r="DJ267" i="30"/>
  <c r="DK267" i="30"/>
  <c r="DL267" i="30"/>
  <c r="DI43" i="41" s="1"/>
  <c r="DM267" i="30"/>
  <c r="DN267" i="30"/>
  <c r="DO267" i="30"/>
  <c r="DP267" i="30"/>
  <c r="DQ267" i="30"/>
  <c r="DR267" i="30"/>
  <c r="DS267" i="30"/>
  <c r="DT267" i="30"/>
  <c r="M268" i="30"/>
  <c r="N268" i="30"/>
  <c r="O268" i="30"/>
  <c r="P268" i="30"/>
  <c r="Q268" i="30"/>
  <c r="R268" i="30"/>
  <c r="S268" i="30"/>
  <c r="T268" i="30"/>
  <c r="U268" i="30"/>
  <c r="V268" i="30"/>
  <c r="W268" i="30"/>
  <c r="X268" i="30"/>
  <c r="Y268" i="30"/>
  <c r="Z268" i="30"/>
  <c r="AA268" i="30"/>
  <c r="AB268" i="30"/>
  <c r="AC268" i="30"/>
  <c r="AD268" i="30"/>
  <c r="AE268" i="30"/>
  <c r="AF268" i="30"/>
  <c r="AG268" i="30"/>
  <c r="AH268" i="30"/>
  <c r="AI268" i="30"/>
  <c r="AJ268" i="30"/>
  <c r="AK268" i="30"/>
  <c r="AL268" i="30"/>
  <c r="AM268" i="30"/>
  <c r="AN268" i="30"/>
  <c r="AO268" i="30"/>
  <c r="AP268" i="30"/>
  <c r="AQ268" i="30"/>
  <c r="AR268" i="30"/>
  <c r="AS268" i="30"/>
  <c r="AT268" i="30"/>
  <c r="AU268" i="30"/>
  <c r="AV268" i="30"/>
  <c r="AW268" i="30"/>
  <c r="AX268" i="30"/>
  <c r="AY268" i="30"/>
  <c r="AZ268" i="30"/>
  <c r="BA268" i="30"/>
  <c r="BB268" i="30"/>
  <c r="BC268" i="30"/>
  <c r="BD268" i="30"/>
  <c r="BE268" i="30"/>
  <c r="BF268" i="30"/>
  <c r="BG268" i="30"/>
  <c r="BH268" i="30"/>
  <c r="BI268" i="30"/>
  <c r="BJ268" i="30"/>
  <c r="BK268" i="30"/>
  <c r="BL268" i="30"/>
  <c r="BM268" i="30"/>
  <c r="BN268" i="30"/>
  <c r="BO268" i="30"/>
  <c r="BP268" i="30"/>
  <c r="BQ268" i="30"/>
  <c r="BR268" i="30"/>
  <c r="BS268" i="30"/>
  <c r="BT268" i="30"/>
  <c r="BU268" i="30"/>
  <c r="BV268" i="30"/>
  <c r="BW268" i="30"/>
  <c r="BX268" i="30"/>
  <c r="BY268" i="30"/>
  <c r="BZ268" i="30"/>
  <c r="CA268" i="30"/>
  <c r="CB268" i="30"/>
  <c r="CC268" i="30"/>
  <c r="CD268" i="30"/>
  <c r="CE268" i="30"/>
  <c r="CF268" i="30"/>
  <c r="CG268" i="30"/>
  <c r="CH268" i="30"/>
  <c r="CI268" i="30"/>
  <c r="CJ268" i="30"/>
  <c r="CK268" i="30"/>
  <c r="CL268" i="30"/>
  <c r="CM268" i="30"/>
  <c r="CN268" i="30"/>
  <c r="CO268" i="30"/>
  <c r="CP268" i="30"/>
  <c r="CQ268" i="30"/>
  <c r="CR268" i="30"/>
  <c r="CS268" i="30"/>
  <c r="CT268" i="30"/>
  <c r="CU268" i="30"/>
  <c r="CV268" i="30"/>
  <c r="CW268" i="30"/>
  <c r="CX268" i="30"/>
  <c r="CY268" i="30"/>
  <c r="CZ268" i="30"/>
  <c r="DA268" i="30"/>
  <c r="DB268" i="30"/>
  <c r="DC268" i="30"/>
  <c r="DD268" i="30"/>
  <c r="DE268" i="30"/>
  <c r="DF268" i="30"/>
  <c r="DG268" i="30"/>
  <c r="DH268" i="30"/>
  <c r="DI268" i="30"/>
  <c r="DJ268" i="30"/>
  <c r="DK268" i="30"/>
  <c r="DL268" i="30"/>
  <c r="DM268" i="30"/>
  <c r="DN268" i="30"/>
  <c r="DO268" i="30"/>
  <c r="DP268" i="30"/>
  <c r="DQ268" i="30"/>
  <c r="DR268" i="30"/>
  <c r="DS268" i="30"/>
  <c r="DT268" i="30"/>
  <c r="M269" i="30"/>
  <c r="N269" i="30"/>
  <c r="O269" i="30"/>
  <c r="L44" i="41" s="1"/>
  <c r="P269" i="30"/>
  <c r="Q269" i="30"/>
  <c r="R269" i="30"/>
  <c r="S269" i="30"/>
  <c r="T269" i="30"/>
  <c r="U269" i="30"/>
  <c r="V269" i="30"/>
  <c r="W269" i="30"/>
  <c r="X269" i="30"/>
  <c r="U44" i="41" s="1"/>
  <c r="Y269" i="30"/>
  <c r="V44" i="41" s="1"/>
  <c r="Z269" i="30"/>
  <c r="AA269" i="30"/>
  <c r="AB269" i="30"/>
  <c r="AC269" i="30"/>
  <c r="AD269" i="30"/>
  <c r="AE269" i="30"/>
  <c r="AB44" i="41" s="1"/>
  <c r="AF269" i="30"/>
  <c r="AC44" i="41" s="1"/>
  <c r="AG269" i="30"/>
  <c r="AH269" i="30"/>
  <c r="AI269" i="30"/>
  <c r="AJ269" i="30"/>
  <c r="AK269" i="30"/>
  <c r="AL269" i="30"/>
  <c r="AM269" i="30"/>
  <c r="AN269" i="30"/>
  <c r="AO269" i="30"/>
  <c r="AL44" i="41" s="1"/>
  <c r="AP269" i="30"/>
  <c r="AQ269" i="30"/>
  <c r="AR269" i="30"/>
  <c r="AS269" i="30"/>
  <c r="AT269" i="30"/>
  <c r="AU269" i="30"/>
  <c r="AV269" i="30"/>
  <c r="AS44" i="41" s="1"/>
  <c r="AW269" i="30"/>
  <c r="AX269" i="30"/>
  <c r="AY269" i="30"/>
  <c r="AZ269" i="30"/>
  <c r="BA269" i="30"/>
  <c r="BB269" i="30"/>
  <c r="BC269" i="30"/>
  <c r="BD269" i="30"/>
  <c r="BA44" i="41" s="1"/>
  <c r="BE269" i="30"/>
  <c r="BF269" i="30"/>
  <c r="BG269" i="30"/>
  <c r="BH269" i="30"/>
  <c r="BI269" i="30"/>
  <c r="BJ269" i="30"/>
  <c r="BK269" i="30"/>
  <c r="BL269" i="30"/>
  <c r="BH44" i="41" s="1"/>
  <c r="BM269" i="30"/>
  <c r="BI44" i="41" s="1"/>
  <c r="BN269" i="30"/>
  <c r="BO269" i="30"/>
  <c r="BP269" i="30"/>
  <c r="BQ269" i="30"/>
  <c r="BR269" i="30"/>
  <c r="BS269" i="30"/>
  <c r="BT269" i="30"/>
  <c r="BQ44" i="41" s="1"/>
  <c r="BU269" i="30"/>
  <c r="BV269" i="30"/>
  <c r="BW269" i="30"/>
  <c r="BX269" i="30"/>
  <c r="BY269" i="30"/>
  <c r="BZ269" i="30"/>
  <c r="CA269" i="30"/>
  <c r="CB269" i="30"/>
  <c r="CC269" i="30"/>
  <c r="CD269" i="30"/>
  <c r="CE269" i="30"/>
  <c r="CF269" i="30"/>
  <c r="CG269" i="30"/>
  <c r="CH269" i="30"/>
  <c r="CI269" i="30"/>
  <c r="CJ269" i="30"/>
  <c r="CG44" i="41" s="1"/>
  <c r="CK269" i="30"/>
  <c r="CH44" i="41" s="1"/>
  <c r="CL269" i="30"/>
  <c r="CM269" i="30"/>
  <c r="CN269" i="30"/>
  <c r="CO269" i="30"/>
  <c r="CP269" i="30"/>
  <c r="CQ269" i="30"/>
  <c r="CR269" i="30"/>
  <c r="CO44" i="41" s="1"/>
  <c r="CS269" i="30"/>
  <c r="CT269" i="30"/>
  <c r="CU269" i="30"/>
  <c r="CV269" i="30"/>
  <c r="CW269" i="30"/>
  <c r="CX269" i="30"/>
  <c r="CY269" i="30"/>
  <c r="CZ269" i="30"/>
  <c r="DA269" i="30"/>
  <c r="CX44" i="41" s="1"/>
  <c r="DB269" i="30"/>
  <c r="DC269" i="30"/>
  <c r="DD269" i="30"/>
  <c r="DE269" i="30"/>
  <c r="DF269" i="30"/>
  <c r="DG269" i="30"/>
  <c r="DH269" i="30"/>
  <c r="DE44" i="41" s="1"/>
  <c r="DI269" i="30"/>
  <c r="DJ269" i="30"/>
  <c r="DK269" i="30"/>
  <c r="DL269" i="30"/>
  <c r="DM269" i="30"/>
  <c r="DN269" i="30"/>
  <c r="DO269" i="30"/>
  <c r="DP269" i="30"/>
  <c r="DM44" i="41" s="1"/>
  <c r="DQ269" i="30"/>
  <c r="DR269" i="30"/>
  <c r="DS269" i="30"/>
  <c r="DT269" i="30"/>
  <c r="M270" i="30"/>
  <c r="N270" i="30"/>
  <c r="O270" i="30"/>
  <c r="P270" i="30"/>
  <c r="Q270" i="30"/>
  <c r="R270" i="30"/>
  <c r="S270" i="30"/>
  <c r="T270" i="30"/>
  <c r="U270" i="30"/>
  <c r="V270" i="30"/>
  <c r="W270" i="30"/>
  <c r="X270" i="30"/>
  <c r="Y270" i="30"/>
  <c r="Z270" i="30"/>
  <c r="AA270" i="30"/>
  <c r="AB270" i="30"/>
  <c r="AC270" i="30"/>
  <c r="AD270" i="30"/>
  <c r="AE270" i="30"/>
  <c r="AF270" i="30"/>
  <c r="AG270" i="30"/>
  <c r="AH270" i="30"/>
  <c r="AI270" i="30"/>
  <c r="AJ270" i="30"/>
  <c r="AK270" i="30"/>
  <c r="AL270" i="30"/>
  <c r="AM270" i="30"/>
  <c r="AN270" i="30"/>
  <c r="AO270" i="30"/>
  <c r="AP270" i="30"/>
  <c r="AQ270" i="30"/>
  <c r="AR270" i="30"/>
  <c r="AS270" i="30"/>
  <c r="AT270" i="30"/>
  <c r="AU270" i="30"/>
  <c r="AV270" i="30"/>
  <c r="AW270" i="30"/>
  <c r="AX270" i="30"/>
  <c r="AY270" i="30"/>
  <c r="AZ270" i="30"/>
  <c r="BA270" i="30"/>
  <c r="BB270" i="30"/>
  <c r="BC270" i="30"/>
  <c r="BD270" i="30"/>
  <c r="BE270" i="30"/>
  <c r="BF270" i="30"/>
  <c r="BG270" i="30"/>
  <c r="BH270" i="30"/>
  <c r="BI270" i="30"/>
  <c r="BJ270" i="30"/>
  <c r="BK270" i="30"/>
  <c r="BL270" i="30"/>
  <c r="BM270" i="30"/>
  <c r="BN270" i="30"/>
  <c r="BO270" i="30"/>
  <c r="BP270" i="30"/>
  <c r="BQ270" i="30"/>
  <c r="BR270" i="30"/>
  <c r="BS270" i="30"/>
  <c r="BT270" i="30"/>
  <c r="BU270" i="30"/>
  <c r="BV270" i="30"/>
  <c r="BW270" i="30"/>
  <c r="BX270" i="30"/>
  <c r="BY270" i="30"/>
  <c r="BZ270" i="30"/>
  <c r="CA270" i="30"/>
  <c r="CB270" i="30"/>
  <c r="CC270" i="30"/>
  <c r="CD270" i="30"/>
  <c r="CE270" i="30"/>
  <c r="CF270" i="30"/>
  <c r="CG270" i="30"/>
  <c r="CH270" i="30"/>
  <c r="CI270" i="30"/>
  <c r="CJ270" i="30"/>
  <c r="CK270" i="30"/>
  <c r="CL270" i="30"/>
  <c r="CM270" i="30"/>
  <c r="CN270" i="30"/>
  <c r="CO270" i="30"/>
  <c r="CP270" i="30"/>
  <c r="CQ270" i="30"/>
  <c r="CR270" i="30"/>
  <c r="CS270" i="30"/>
  <c r="CT270" i="30"/>
  <c r="CU270" i="30"/>
  <c r="CV270" i="30"/>
  <c r="CW270" i="30"/>
  <c r="CX270" i="30"/>
  <c r="CY270" i="30"/>
  <c r="CZ270" i="30"/>
  <c r="DA270" i="30"/>
  <c r="DB270" i="30"/>
  <c r="DC270" i="30"/>
  <c r="DD270" i="30"/>
  <c r="DE270" i="30"/>
  <c r="DF270" i="30"/>
  <c r="DG270" i="30"/>
  <c r="DH270" i="30"/>
  <c r="DI270" i="30"/>
  <c r="DJ270" i="30"/>
  <c r="DK270" i="30"/>
  <c r="DL270" i="30"/>
  <c r="DM270" i="30"/>
  <c r="DN270" i="30"/>
  <c r="DO270" i="30"/>
  <c r="DP270" i="30"/>
  <c r="DQ270" i="30"/>
  <c r="DR270" i="30"/>
  <c r="DS270" i="30"/>
  <c r="DT270" i="30"/>
  <c r="M271" i="30"/>
  <c r="N271" i="30"/>
  <c r="O271" i="30"/>
  <c r="P271" i="30"/>
  <c r="Q271" i="30"/>
  <c r="R271" i="30"/>
  <c r="S271" i="30"/>
  <c r="T271" i="30"/>
  <c r="Q45" i="41" s="1"/>
  <c r="U271" i="30"/>
  <c r="R45" i="41" s="1"/>
  <c r="V271" i="30"/>
  <c r="W271" i="30"/>
  <c r="X271" i="30"/>
  <c r="U45" i="41" s="1"/>
  <c r="Y271" i="30"/>
  <c r="Z271" i="30"/>
  <c r="AA271" i="30"/>
  <c r="AB271" i="30"/>
  <c r="AC271" i="30"/>
  <c r="AD271" i="30"/>
  <c r="AE271" i="30"/>
  <c r="AF271" i="30"/>
  <c r="AC45" i="41" s="1"/>
  <c r="AG271" i="30"/>
  <c r="AH271" i="30"/>
  <c r="AI271" i="30"/>
  <c r="AJ271" i="30"/>
  <c r="AG45" i="41" s="1"/>
  <c r="AK271" i="30"/>
  <c r="AH45" i="41" s="1"/>
  <c r="AL271" i="30"/>
  <c r="AM271" i="30"/>
  <c r="AN271" i="30"/>
  <c r="AO271" i="30"/>
  <c r="AP271" i="30"/>
  <c r="AQ271" i="30"/>
  <c r="AR271" i="30"/>
  <c r="AS271" i="30"/>
  <c r="AT271" i="30"/>
  <c r="AU271" i="30"/>
  <c r="AV271" i="30"/>
  <c r="AS45" i="41" s="1"/>
  <c r="AW271" i="30"/>
  <c r="AX271" i="30"/>
  <c r="AY271" i="30"/>
  <c r="AZ271" i="30"/>
  <c r="AW45" i="41" s="1"/>
  <c r="BA271" i="30"/>
  <c r="BB271" i="30"/>
  <c r="BC271" i="30"/>
  <c r="BD271" i="30"/>
  <c r="BE271" i="30"/>
  <c r="BF271" i="30"/>
  <c r="BG271" i="30"/>
  <c r="BH271" i="30"/>
  <c r="BI271" i="30"/>
  <c r="BJ271" i="30"/>
  <c r="BK271" i="30"/>
  <c r="BL271" i="30"/>
  <c r="BM271" i="30"/>
  <c r="BN271" i="30"/>
  <c r="BO271" i="30"/>
  <c r="BP271" i="30"/>
  <c r="BQ271" i="30"/>
  <c r="BR271" i="30"/>
  <c r="BS271" i="30"/>
  <c r="BT271" i="30"/>
  <c r="BQ45" i="41" s="1"/>
  <c r="BU271" i="30"/>
  <c r="BV271" i="30"/>
  <c r="BW271" i="30"/>
  <c r="BX271" i="30"/>
  <c r="BY271" i="30"/>
  <c r="BZ271" i="30"/>
  <c r="CA271" i="30"/>
  <c r="CB271" i="30"/>
  <c r="CC271" i="30"/>
  <c r="CD271" i="30"/>
  <c r="CE271" i="30"/>
  <c r="CF271" i="30"/>
  <c r="CC45" i="41" s="1"/>
  <c r="CG271" i="30"/>
  <c r="CD45" i="41" s="1"/>
  <c r="CH271" i="30"/>
  <c r="CI271" i="30"/>
  <c r="CJ271" i="30"/>
  <c r="CG45" i="41" s="1"/>
  <c r="CK271" i="30"/>
  <c r="CL271" i="30"/>
  <c r="CM271" i="30"/>
  <c r="CN271" i="30"/>
  <c r="CK45" i="41" s="1"/>
  <c r="CO271" i="30"/>
  <c r="CP271" i="30"/>
  <c r="CQ271" i="30"/>
  <c r="CR271" i="30"/>
  <c r="CS271" i="30"/>
  <c r="CT271" i="30"/>
  <c r="CU271" i="30"/>
  <c r="CV271" i="30"/>
  <c r="CS45" i="41" s="1"/>
  <c r="CW271" i="30"/>
  <c r="CX271" i="30"/>
  <c r="CY271" i="30"/>
  <c r="CZ271" i="30"/>
  <c r="CW45" i="41" s="1"/>
  <c r="DA271" i="30"/>
  <c r="DB271" i="30"/>
  <c r="DC271" i="30"/>
  <c r="DD271" i="30"/>
  <c r="DA45" i="41" s="1"/>
  <c r="DE271" i="30"/>
  <c r="DF271" i="30"/>
  <c r="DG271" i="30"/>
  <c r="DH271" i="30"/>
  <c r="DI271" i="30"/>
  <c r="DJ271" i="30"/>
  <c r="DK271" i="30"/>
  <c r="DL271" i="30"/>
  <c r="DI45" i="41" s="1"/>
  <c r="DM271" i="30"/>
  <c r="DJ45" i="41" s="1"/>
  <c r="DN271" i="30"/>
  <c r="DO271" i="30"/>
  <c r="DP271" i="30"/>
  <c r="DM45" i="41" s="1"/>
  <c r="DQ271" i="30"/>
  <c r="DR271" i="30"/>
  <c r="DS271" i="30"/>
  <c r="DT271" i="30"/>
  <c r="DQ45" i="41" s="1"/>
  <c r="M272" i="30"/>
  <c r="N272" i="30"/>
  <c r="O272" i="30"/>
  <c r="P272" i="30"/>
  <c r="Q272" i="30"/>
  <c r="R272" i="30"/>
  <c r="S272" i="30"/>
  <c r="T272" i="30"/>
  <c r="U272" i="30"/>
  <c r="V272" i="30"/>
  <c r="W272" i="30"/>
  <c r="X272" i="30"/>
  <c r="Y272" i="30"/>
  <c r="Z272" i="30"/>
  <c r="AA272" i="30"/>
  <c r="AB272" i="30"/>
  <c r="AC272" i="30"/>
  <c r="AD272" i="30"/>
  <c r="AE272" i="30"/>
  <c r="AF272" i="30"/>
  <c r="AG272" i="30"/>
  <c r="AH272" i="30"/>
  <c r="AI272" i="30"/>
  <c r="AJ272" i="30"/>
  <c r="AK272" i="30"/>
  <c r="AL272" i="30"/>
  <c r="AM272" i="30"/>
  <c r="AN272" i="30"/>
  <c r="AO272" i="30"/>
  <c r="AP272" i="30"/>
  <c r="AQ272" i="30"/>
  <c r="AR272" i="30"/>
  <c r="AS272" i="30"/>
  <c r="AT272" i="30"/>
  <c r="AU272" i="30"/>
  <c r="AV272" i="30"/>
  <c r="AW272" i="30"/>
  <c r="AX272" i="30"/>
  <c r="AY272" i="30"/>
  <c r="AZ272" i="30"/>
  <c r="BA272" i="30"/>
  <c r="BB272" i="30"/>
  <c r="BC272" i="30"/>
  <c r="BD272" i="30"/>
  <c r="BE272" i="30"/>
  <c r="BF272" i="30"/>
  <c r="BG272" i="30"/>
  <c r="BH272" i="30"/>
  <c r="BI272" i="30"/>
  <c r="BJ272" i="30"/>
  <c r="BK272" i="30"/>
  <c r="BL272" i="30"/>
  <c r="BM272" i="30"/>
  <c r="BN272" i="30"/>
  <c r="BO272" i="30"/>
  <c r="BP272" i="30"/>
  <c r="BQ272" i="30"/>
  <c r="BR272" i="30"/>
  <c r="BS272" i="30"/>
  <c r="BT272" i="30"/>
  <c r="BU272" i="30"/>
  <c r="BV272" i="30"/>
  <c r="BW272" i="30"/>
  <c r="BX272" i="30"/>
  <c r="BY272" i="30"/>
  <c r="BZ272" i="30"/>
  <c r="CA272" i="30"/>
  <c r="CB272" i="30"/>
  <c r="CC272" i="30"/>
  <c r="CD272" i="30"/>
  <c r="CE272" i="30"/>
  <c r="CF272" i="30"/>
  <c r="CG272" i="30"/>
  <c r="CH272" i="30"/>
  <c r="CI272" i="30"/>
  <c r="CJ272" i="30"/>
  <c r="CK272" i="30"/>
  <c r="CL272" i="30"/>
  <c r="CM272" i="30"/>
  <c r="CN272" i="30"/>
  <c r="CO272" i="30"/>
  <c r="CP272" i="30"/>
  <c r="CQ272" i="30"/>
  <c r="CR272" i="30"/>
  <c r="CS272" i="30"/>
  <c r="CT272" i="30"/>
  <c r="CU272" i="30"/>
  <c r="CV272" i="30"/>
  <c r="CW272" i="30"/>
  <c r="CX272" i="30"/>
  <c r="CY272" i="30"/>
  <c r="CZ272" i="30"/>
  <c r="DA272" i="30"/>
  <c r="DB272" i="30"/>
  <c r="DC272" i="30"/>
  <c r="DD272" i="30"/>
  <c r="DE272" i="30"/>
  <c r="DF272" i="30"/>
  <c r="DG272" i="30"/>
  <c r="DH272" i="30"/>
  <c r="DI272" i="30"/>
  <c r="DJ272" i="30"/>
  <c r="DK272" i="30"/>
  <c r="DL272" i="30"/>
  <c r="DM272" i="30"/>
  <c r="DN272" i="30"/>
  <c r="DO272" i="30"/>
  <c r="DP272" i="30"/>
  <c r="DQ272" i="30"/>
  <c r="DR272" i="30"/>
  <c r="DS272" i="30"/>
  <c r="DT272" i="30"/>
  <c r="M273" i="30"/>
  <c r="N273" i="30"/>
  <c r="O273" i="30"/>
  <c r="P273" i="30"/>
  <c r="Q273" i="30"/>
  <c r="R273" i="30"/>
  <c r="S273" i="30"/>
  <c r="T273" i="30"/>
  <c r="U273" i="30"/>
  <c r="V273" i="30"/>
  <c r="W273" i="30"/>
  <c r="X273" i="30"/>
  <c r="Y273" i="30"/>
  <c r="V46" i="41" s="1"/>
  <c r="Z273" i="30"/>
  <c r="W46" i="41" s="1"/>
  <c r="AA273" i="30"/>
  <c r="AB273" i="30"/>
  <c r="AC273" i="30"/>
  <c r="AD273" i="30"/>
  <c r="AE273" i="30"/>
  <c r="AF273" i="30"/>
  <c r="AG273" i="30"/>
  <c r="AH273" i="30"/>
  <c r="AI273" i="30"/>
  <c r="AJ273" i="30"/>
  <c r="AK273" i="30"/>
  <c r="AL273" i="30"/>
  <c r="AM273" i="30"/>
  <c r="AN273" i="30"/>
  <c r="AO273" i="30"/>
  <c r="AL46" i="41" s="1"/>
  <c r="AP273" i="30"/>
  <c r="AM46" i="41" s="1"/>
  <c r="AQ273" i="30"/>
  <c r="AR273" i="30"/>
  <c r="AS273" i="30"/>
  <c r="AT273" i="30"/>
  <c r="AU273" i="30"/>
  <c r="AV273" i="30"/>
  <c r="AW273" i="30"/>
  <c r="AX273" i="30"/>
  <c r="AY273" i="30"/>
  <c r="AZ273" i="30"/>
  <c r="BA273" i="30"/>
  <c r="BB273" i="30"/>
  <c r="BC273" i="30"/>
  <c r="BD273" i="30"/>
  <c r="BE273" i="30"/>
  <c r="BB46" i="41" s="1"/>
  <c r="BF273" i="30"/>
  <c r="BC46" i="41" s="1"/>
  <c r="BG273" i="30"/>
  <c r="BH273" i="30"/>
  <c r="BI273" i="30"/>
  <c r="BJ273" i="30"/>
  <c r="BK273" i="30"/>
  <c r="BJ46" i="41" s="1"/>
  <c r="BL273" i="30"/>
  <c r="BM273" i="30"/>
  <c r="BN273" i="30"/>
  <c r="BO273" i="30"/>
  <c r="BP273" i="30"/>
  <c r="BQ273" i="30"/>
  <c r="BR273" i="30"/>
  <c r="BS273" i="30"/>
  <c r="BT273" i="30"/>
  <c r="BU273" i="30"/>
  <c r="BR46" i="41" s="1"/>
  <c r="BV273" i="30"/>
  <c r="BS46" i="41" s="1"/>
  <c r="BW273" i="30"/>
  <c r="BX273" i="30"/>
  <c r="BY273" i="30"/>
  <c r="BZ273" i="30"/>
  <c r="CA273" i="30"/>
  <c r="CB273" i="30"/>
  <c r="CC273" i="30"/>
  <c r="CD273" i="30"/>
  <c r="CE273" i="30"/>
  <c r="CF273" i="30"/>
  <c r="CG273" i="30"/>
  <c r="CH273" i="30"/>
  <c r="CI273" i="30"/>
  <c r="CJ273" i="30"/>
  <c r="CK273" i="30"/>
  <c r="CH46" i="41" s="1"/>
  <c r="CL273" i="30"/>
  <c r="CI46" i="41" s="1"/>
  <c r="CM273" i="30"/>
  <c r="CN273" i="30"/>
  <c r="CO273" i="30"/>
  <c r="CP273" i="30"/>
  <c r="CQ273" i="30"/>
  <c r="CR273" i="30"/>
  <c r="CS273" i="30"/>
  <c r="CT273" i="30"/>
  <c r="CU273" i="30"/>
  <c r="CV273" i="30"/>
  <c r="CW273" i="30"/>
  <c r="CX273" i="30"/>
  <c r="CY273" i="30"/>
  <c r="CZ273" i="30"/>
  <c r="DA273" i="30"/>
  <c r="CX46" i="41" s="1"/>
  <c r="DB273" i="30"/>
  <c r="CY46" i="41" s="1"/>
  <c r="DC273" i="30"/>
  <c r="DD273" i="30"/>
  <c r="DE273" i="30"/>
  <c r="DF273" i="30"/>
  <c r="DG273" i="30"/>
  <c r="DH273" i="30"/>
  <c r="DI273" i="30"/>
  <c r="DJ273" i="30"/>
  <c r="DK273" i="30"/>
  <c r="DL273" i="30"/>
  <c r="DM273" i="30"/>
  <c r="DN273" i="30"/>
  <c r="DO273" i="30"/>
  <c r="DP273" i="30"/>
  <c r="DQ273" i="30"/>
  <c r="DN46" i="41" s="1"/>
  <c r="DR273" i="30"/>
  <c r="DO46" i="41" s="1"/>
  <c r="DS273" i="30"/>
  <c r="DT273" i="30"/>
  <c r="M274" i="30"/>
  <c r="N274" i="30"/>
  <c r="O274" i="30"/>
  <c r="P274" i="30"/>
  <c r="Q274" i="30"/>
  <c r="R274" i="30"/>
  <c r="S274" i="30"/>
  <c r="T274" i="30"/>
  <c r="U274" i="30"/>
  <c r="V274" i="30"/>
  <c r="W274" i="30"/>
  <c r="X274" i="30"/>
  <c r="Y274" i="30"/>
  <c r="Z274" i="30"/>
  <c r="AA274" i="30"/>
  <c r="AB274" i="30"/>
  <c r="AC274" i="30"/>
  <c r="AD274" i="30"/>
  <c r="AE274" i="30"/>
  <c r="AF274" i="30"/>
  <c r="AG274" i="30"/>
  <c r="AH274" i="30"/>
  <c r="AI274" i="30"/>
  <c r="AJ274" i="30"/>
  <c r="AK274" i="30"/>
  <c r="AL274" i="30"/>
  <c r="AM274" i="30"/>
  <c r="AN274" i="30"/>
  <c r="AO274" i="30"/>
  <c r="AP274" i="30"/>
  <c r="AQ274" i="30"/>
  <c r="AR274" i="30"/>
  <c r="AS274" i="30"/>
  <c r="AT274" i="30"/>
  <c r="AU274" i="30"/>
  <c r="AV274" i="30"/>
  <c r="AW274" i="30"/>
  <c r="AX274" i="30"/>
  <c r="AY274" i="30"/>
  <c r="AZ274" i="30"/>
  <c r="BA274" i="30"/>
  <c r="BB274" i="30"/>
  <c r="BC274" i="30"/>
  <c r="BD274" i="30"/>
  <c r="BE274" i="30"/>
  <c r="BF274" i="30"/>
  <c r="BG274" i="30"/>
  <c r="BH274" i="30"/>
  <c r="BI274" i="30"/>
  <c r="BJ274" i="30"/>
  <c r="BK274" i="30"/>
  <c r="BL274" i="30"/>
  <c r="BM274" i="30"/>
  <c r="BN274" i="30"/>
  <c r="BO274" i="30"/>
  <c r="BP274" i="30"/>
  <c r="BQ274" i="30"/>
  <c r="BR274" i="30"/>
  <c r="BS274" i="30"/>
  <c r="BT274" i="30"/>
  <c r="BU274" i="30"/>
  <c r="BV274" i="30"/>
  <c r="BW274" i="30"/>
  <c r="BX274" i="30"/>
  <c r="BY274" i="30"/>
  <c r="BZ274" i="30"/>
  <c r="CA274" i="30"/>
  <c r="CB274" i="30"/>
  <c r="CC274" i="30"/>
  <c r="CD274" i="30"/>
  <c r="CE274" i="30"/>
  <c r="CF274" i="30"/>
  <c r="CG274" i="30"/>
  <c r="CH274" i="30"/>
  <c r="CI274" i="30"/>
  <c r="CJ274" i="30"/>
  <c r="CK274" i="30"/>
  <c r="CL274" i="30"/>
  <c r="CM274" i="30"/>
  <c r="CN274" i="30"/>
  <c r="CO274" i="30"/>
  <c r="CP274" i="30"/>
  <c r="CQ274" i="30"/>
  <c r="CR274" i="30"/>
  <c r="CS274" i="30"/>
  <c r="CT274" i="30"/>
  <c r="CU274" i="30"/>
  <c r="CV274" i="30"/>
  <c r="CW274" i="30"/>
  <c r="CX274" i="30"/>
  <c r="CY274" i="30"/>
  <c r="CZ274" i="30"/>
  <c r="DA274" i="30"/>
  <c r="DB274" i="30"/>
  <c r="DC274" i="30"/>
  <c r="DD274" i="30"/>
  <c r="DE274" i="30"/>
  <c r="DF274" i="30"/>
  <c r="DG274" i="30"/>
  <c r="DH274" i="30"/>
  <c r="DI274" i="30"/>
  <c r="DJ274" i="30"/>
  <c r="DK274" i="30"/>
  <c r="DL274" i="30"/>
  <c r="DM274" i="30"/>
  <c r="DN274" i="30"/>
  <c r="DO274" i="30"/>
  <c r="DP274" i="30"/>
  <c r="DQ274" i="30"/>
  <c r="DR274" i="30"/>
  <c r="DS274" i="30"/>
  <c r="DT274" i="30"/>
  <c r="M275" i="30"/>
  <c r="N275" i="30"/>
  <c r="O275" i="30"/>
  <c r="P275" i="30"/>
  <c r="Q275" i="30"/>
  <c r="R275" i="30"/>
  <c r="S275" i="30"/>
  <c r="T275" i="30"/>
  <c r="U275" i="30"/>
  <c r="V275" i="30"/>
  <c r="W275" i="30"/>
  <c r="X275" i="30"/>
  <c r="Y275" i="30"/>
  <c r="Z275" i="30"/>
  <c r="AA275" i="30"/>
  <c r="AB275" i="30"/>
  <c r="AC275" i="30"/>
  <c r="AD275" i="30"/>
  <c r="AE275" i="30"/>
  <c r="AF275" i="30"/>
  <c r="AG275" i="30"/>
  <c r="AH275" i="30"/>
  <c r="AI275" i="30"/>
  <c r="AJ275" i="30"/>
  <c r="AK275" i="30"/>
  <c r="AL275" i="30"/>
  <c r="AM275" i="30"/>
  <c r="AN275" i="30"/>
  <c r="AO275" i="30"/>
  <c r="AP275" i="30"/>
  <c r="AQ275" i="30"/>
  <c r="AR275" i="30"/>
  <c r="AS275" i="30"/>
  <c r="AT275" i="30"/>
  <c r="AU275" i="30"/>
  <c r="AV275" i="30"/>
  <c r="AW275" i="30"/>
  <c r="AX275" i="30"/>
  <c r="AY275" i="30"/>
  <c r="AZ275" i="30"/>
  <c r="BA275" i="30"/>
  <c r="BB275" i="30"/>
  <c r="BC275" i="30"/>
  <c r="BD275" i="30"/>
  <c r="BE275" i="30"/>
  <c r="BF275" i="30"/>
  <c r="BG275" i="30"/>
  <c r="BH275" i="30"/>
  <c r="BI275" i="30"/>
  <c r="BJ275" i="30"/>
  <c r="BK275" i="30"/>
  <c r="BL275" i="30"/>
  <c r="BM275" i="30"/>
  <c r="BN275" i="30"/>
  <c r="BO275" i="30"/>
  <c r="BP275" i="30"/>
  <c r="BQ275" i="30"/>
  <c r="BR275" i="30"/>
  <c r="BS275" i="30"/>
  <c r="BT275" i="30"/>
  <c r="BU275" i="30"/>
  <c r="BV275" i="30"/>
  <c r="BW275" i="30"/>
  <c r="BX275" i="30"/>
  <c r="BY275" i="30"/>
  <c r="BZ275" i="30"/>
  <c r="CA275" i="30"/>
  <c r="CB275" i="30"/>
  <c r="CC275" i="30"/>
  <c r="CD275" i="30"/>
  <c r="CE275" i="30"/>
  <c r="CF275" i="30"/>
  <c r="CG275" i="30"/>
  <c r="CH275" i="30"/>
  <c r="CI275" i="30"/>
  <c r="CJ275" i="30"/>
  <c r="CK275" i="30"/>
  <c r="CL275" i="30"/>
  <c r="CM275" i="30"/>
  <c r="CN275" i="30"/>
  <c r="CO275" i="30"/>
  <c r="CP275" i="30"/>
  <c r="CQ275" i="30"/>
  <c r="CR275" i="30"/>
  <c r="CS275" i="30"/>
  <c r="CT275" i="30"/>
  <c r="CU275" i="30"/>
  <c r="CV275" i="30"/>
  <c r="CW275" i="30"/>
  <c r="CX275" i="30"/>
  <c r="CY275" i="30"/>
  <c r="CZ275" i="30"/>
  <c r="DA275" i="30"/>
  <c r="DB275" i="30"/>
  <c r="DC275" i="30"/>
  <c r="DD275" i="30"/>
  <c r="DE275" i="30"/>
  <c r="DF275" i="30"/>
  <c r="DG275" i="30"/>
  <c r="DH275" i="30"/>
  <c r="DI275" i="30"/>
  <c r="DJ275" i="30"/>
  <c r="DK275" i="30"/>
  <c r="DL275" i="30"/>
  <c r="DM275" i="30"/>
  <c r="DN275" i="30"/>
  <c r="DO275" i="30"/>
  <c r="DP275" i="30"/>
  <c r="DQ275" i="30"/>
  <c r="DR275" i="30"/>
  <c r="DS275" i="30"/>
  <c r="DT275" i="30"/>
  <c r="M276" i="30"/>
  <c r="N276" i="30"/>
  <c r="O276" i="30"/>
  <c r="P276" i="30"/>
  <c r="M47" i="41" s="1"/>
  <c r="Q276" i="30"/>
  <c r="R276" i="30"/>
  <c r="O47" i="41" s="1"/>
  <c r="S276" i="30"/>
  <c r="T276" i="30"/>
  <c r="U276" i="30"/>
  <c r="V276" i="30"/>
  <c r="S47" i="41" s="1"/>
  <c r="W276" i="30"/>
  <c r="X276" i="30"/>
  <c r="Y276" i="30"/>
  <c r="Z276" i="30"/>
  <c r="AA276" i="30"/>
  <c r="AB276" i="30"/>
  <c r="AC276" i="30"/>
  <c r="AD276" i="30"/>
  <c r="AE276" i="30"/>
  <c r="AF276" i="30"/>
  <c r="AC47" i="41" s="1"/>
  <c r="AG276" i="30"/>
  <c r="AH276" i="30"/>
  <c r="AE47" i="41" s="1"/>
  <c r="AI276" i="30"/>
  <c r="AJ276" i="30"/>
  <c r="AK276" i="30"/>
  <c r="AL276" i="30"/>
  <c r="AM276" i="30"/>
  <c r="AN276" i="30"/>
  <c r="AO276" i="30"/>
  <c r="AP276" i="30"/>
  <c r="AQ276" i="30"/>
  <c r="AR276" i="30"/>
  <c r="AS276" i="30"/>
  <c r="AT276" i="30"/>
  <c r="AU276" i="30"/>
  <c r="AV276" i="30"/>
  <c r="AS47" i="41" s="1"/>
  <c r="AW276" i="30"/>
  <c r="AX276" i="30"/>
  <c r="AU47" i="41" s="1"/>
  <c r="AY276" i="30"/>
  <c r="AZ276" i="30"/>
  <c r="BA276" i="30"/>
  <c r="BB276" i="30"/>
  <c r="BC276" i="30"/>
  <c r="BD276" i="30"/>
  <c r="BE276" i="30"/>
  <c r="BF276" i="30"/>
  <c r="BG276" i="30"/>
  <c r="BH276" i="30"/>
  <c r="BI276" i="30"/>
  <c r="BJ276" i="30"/>
  <c r="BK276" i="30"/>
  <c r="BL276" i="30"/>
  <c r="BH47" i="41" s="1"/>
  <c r="BM276" i="30"/>
  <c r="BI47" i="41" s="1"/>
  <c r="BN276" i="30"/>
  <c r="BK47" i="41" s="1"/>
  <c r="BO276" i="30"/>
  <c r="BP276" i="30"/>
  <c r="BQ276" i="30"/>
  <c r="BR276" i="30"/>
  <c r="BS276" i="30"/>
  <c r="BT276" i="30"/>
  <c r="BU276" i="30"/>
  <c r="BV276" i="30"/>
  <c r="BW276" i="30"/>
  <c r="BX276" i="30"/>
  <c r="BY276" i="30"/>
  <c r="BZ276" i="30"/>
  <c r="CA276" i="30"/>
  <c r="CB276" i="30"/>
  <c r="BY47" i="41" s="1"/>
  <c r="CC276" i="30"/>
  <c r="CD276" i="30"/>
  <c r="CA47" i="41" s="1"/>
  <c r="CE276" i="30"/>
  <c r="CF276" i="30"/>
  <c r="CG276" i="30"/>
  <c r="CH276" i="30"/>
  <c r="CI276" i="30"/>
  <c r="CJ276" i="30"/>
  <c r="CK276" i="30"/>
  <c r="CL276" i="30"/>
  <c r="CM276" i="30"/>
  <c r="CN276" i="30"/>
  <c r="CO276" i="30"/>
  <c r="CP276" i="30"/>
  <c r="CQ276" i="30"/>
  <c r="CR276" i="30"/>
  <c r="CO47" i="41" s="1"/>
  <c r="CS276" i="30"/>
  <c r="CT276" i="30"/>
  <c r="CQ47" i="41" s="1"/>
  <c r="CU276" i="30"/>
  <c r="CV276" i="30"/>
  <c r="CW276" i="30"/>
  <c r="CX276" i="30"/>
  <c r="CY276" i="30"/>
  <c r="CZ276" i="30"/>
  <c r="DA276" i="30"/>
  <c r="DB276" i="30"/>
  <c r="DC276" i="30"/>
  <c r="DD276" i="30"/>
  <c r="DE276" i="30"/>
  <c r="DF276" i="30"/>
  <c r="DG276" i="30"/>
  <c r="DH276" i="30"/>
  <c r="DE47" i="41" s="1"/>
  <c r="DI276" i="30"/>
  <c r="DJ276" i="30"/>
  <c r="DG47" i="41" s="1"/>
  <c r="DK276" i="30"/>
  <c r="DL276" i="30"/>
  <c r="DM276" i="30"/>
  <c r="DN276" i="30"/>
  <c r="DO276" i="30"/>
  <c r="DP276" i="30"/>
  <c r="DQ276" i="30"/>
  <c r="DR276" i="30"/>
  <c r="DS276" i="30"/>
  <c r="DT276" i="30"/>
  <c r="M277" i="30"/>
  <c r="N277" i="30"/>
  <c r="O277" i="30"/>
  <c r="P277" i="30"/>
  <c r="Q277" i="30"/>
  <c r="R277" i="30"/>
  <c r="S277" i="30"/>
  <c r="T277" i="30"/>
  <c r="U277" i="30"/>
  <c r="V277" i="30"/>
  <c r="W277" i="30"/>
  <c r="X277" i="30"/>
  <c r="Y277" i="30"/>
  <c r="Z277" i="30"/>
  <c r="AA277" i="30"/>
  <c r="AB277" i="30"/>
  <c r="AC277" i="30"/>
  <c r="AD277" i="30"/>
  <c r="AE277" i="30"/>
  <c r="AF277" i="30"/>
  <c r="AG277" i="30"/>
  <c r="AH277" i="30"/>
  <c r="AI277" i="30"/>
  <c r="AJ277" i="30"/>
  <c r="AK277" i="30"/>
  <c r="AL277" i="30"/>
  <c r="AM277" i="30"/>
  <c r="AN277" i="30"/>
  <c r="AO277" i="30"/>
  <c r="AP277" i="30"/>
  <c r="AQ277" i="30"/>
  <c r="AR277" i="30"/>
  <c r="AS277" i="30"/>
  <c r="AT277" i="30"/>
  <c r="AU277" i="30"/>
  <c r="AV277" i="30"/>
  <c r="AW277" i="30"/>
  <c r="AX277" i="30"/>
  <c r="AY277" i="30"/>
  <c r="AZ277" i="30"/>
  <c r="BA277" i="30"/>
  <c r="BB277" i="30"/>
  <c r="BC277" i="30"/>
  <c r="BD277" i="30"/>
  <c r="BE277" i="30"/>
  <c r="BF277" i="30"/>
  <c r="BG277" i="30"/>
  <c r="BH277" i="30"/>
  <c r="BI277" i="30"/>
  <c r="BJ277" i="30"/>
  <c r="BK277" i="30"/>
  <c r="BL277" i="30"/>
  <c r="BM277" i="30"/>
  <c r="BN277" i="30"/>
  <c r="BO277" i="30"/>
  <c r="BP277" i="30"/>
  <c r="BQ277" i="30"/>
  <c r="BR277" i="30"/>
  <c r="BS277" i="30"/>
  <c r="BT277" i="30"/>
  <c r="BU277" i="30"/>
  <c r="BV277" i="30"/>
  <c r="BW277" i="30"/>
  <c r="BX277" i="30"/>
  <c r="BY277" i="30"/>
  <c r="BZ277" i="30"/>
  <c r="CA277" i="30"/>
  <c r="CB277" i="30"/>
  <c r="CC277" i="30"/>
  <c r="CD277" i="30"/>
  <c r="CE277" i="30"/>
  <c r="CF277" i="30"/>
  <c r="CG277" i="30"/>
  <c r="CH277" i="30"/>
  <c r="CI277" i="30"/>
  <c r="CJ277" i="30"/>
  <c r="CK277" i="30"/>
  <c r="CL277" i="30"/>
  <c r="CM277" i="30"/>
  <c r="CN277" i="30"/>
  <c r="CO277" i="30"/>
  <c r="CP277" i="30"/>
  <c r="CQ277" i="30"/>
  <c r="CR277" i="30"/>
  <c r="CS277" i="30"/>
  <c r="CT277" i="30"/>
  <c r="CU277" i="30"/>
  <c r="CV277" i="30"/>
  <c r="CW277" i="30"/>
  <c r="CX277" i="30"/>
  <c r="CY277" i="30"/>
  <c r="CZ277" i="30"/>
  <c r="DA277" i="30"/>
  <c r="DB277" i="30"/>
  <c r="DC277" i="30"/>
  <c r="DD277" i="30"/>
  <c r="DE277" i="30"/>
  <c r="DF277" i="30"/>
  <c r="DG277" i="30"/>
  <c r="DH277" i="30"/>
  <c r="DI277" i="30"/>
  <c r="DJ277" i="30"/>
  <c r="DK277" i="30"/>
  <c r="DL277" i="30"/>
  <c r="DM277" i="30"/>
  <c r="DN277" i="30"/>
  <c r="DO277" i="30"/>
  <c r="DP277" i="30"/>
  <c r="DQ277" i="30"/>
  <c r="DR277" i="30"/>
  <c r="DS277" i="30"/>
  <c r="DT277" i="30"/>
  <c r="M278" i="30"/>
  <c r="N278" i="30"/>
  <c r="O278" i="30"/>
  <c r="P278" i="30"/>
  <c r="Q278" i="30"/>
  <c r="R278" i="30"/>
  <c r="S278" i="30"/>
  <c r="T278" i="30"/>
  <c r="U278" i="30"/>
  <c r="V278" i="30"/>
  <c r="W278" i="30"/>
  <c r="X278" i="30"/>
  <c r="Y278" i="30"/>
  <c r="Z278" i="30"/>
  <c r="AA278" i="30"/>
  <c r="AB278" i="30"/>
  <c r="AC278" i="30"/>
  <c r="AD278" i="30"/>
  <c r="AE278" i="30"/>
  <c r="AF278" i="30"/>
  <c r="AG278" i="30"/>
  <c r="AH278" i="30"/>
  <c r="AI278" i="30"/>
  <c r="AJ278" i="30"/>
  <c r="AK278" i="30"/>
  <c r="AL278" i="30"/>
  <c r="AM278" i="30"/>
  <c r="AN278" i="30"/>
  <c r="AO278" i="30"/>
  <c r="AP278" i="30"/>
  <c r="AQ278" i="30"/>
  <c r="AR278" i="30"/>
  <c r="AS278" i="30"/>
  <c r="AT278" i="30"/>
  <c r="AU278" i="30"/>
  <c r="AV278" i="30"/>
  <c r="AW278" i="30"/>
  <c r="AX278" i="30"/>
  <c r="AY278" i="30"/>
  <c r="AZ278" i="30"/>
  <c r="BA278" i="30"/>
  <c r="BB278" i="30"/>
  <c r="BC278" i="30"/>
  <c r="BD278" i="30"/>
  <c r="BE278" i="30"/>
  <c r="BF278" i="30"/>
  <c r="BG278" i="30"/>
  <c r="BH278" i="30"/>
  <c r="BI278" i="30"/>
  <c r="BJ278" i="30"/>
  <c r="BK278" i="30"/>
  <c r="BL278" i="30"/>
  <c r="BM278" i="30"/>
  <c r="BN278" i="30"/>
  <c r="BO278" i="30"/>
  <c r="BP278" i="30"/>
  <c r="BQ278" i="30"/>
  <c r="BR278" i="30"/>
  <c r="BS278" i="30"/>
  <c r="BT278" i="30"/>
  <c r="BU278" i="30"/>
  <c r="BV278" i="30"/>
  <c r="BW278" i="30"/>
  <c r="BX278" i="30"/>
  <c r="BY278" i="30"/>
  <c r="BZ278" i="30"/>
  <c r="CA278" i="30"/>
  <c r="CB278" i="30"/>
  <c r="CC278" i="30"/>
  <c r="CD278" i="30"/>
  <c r="CE278" i="30"/>
  <c r="CF278" i="30"/>
  <c r="CG278" i="30"/>
  <c r="CH278" i="30"/>
  <c r="CI278" i="30"/>
  <c r="CJ278" i="30"/>
  <c r="CK278" i="30"/>
  <c r="CL278" i="30"/>
  <c r="CM278" i="30"/>
  <c r="CN278" i="30"/>
  <c r="CO278" i="30"/>
  <c r="CP278" i="30"/>
  <c r="CQ278" i="30"/>
  <c r="CR278" i="30"/>
  <c r="CS278" i="30"/>
  <c r="CT278" i="30"/>
  <c r="CU278" i="30"/>
  <c r="CV278" i="30"/>
  <c r="CW278" i="30"/>
  <c r="CX278" i="30"/>
  <c r="CY278" i="30"/>
  <c r="CZ278" i="30"/>
  <c r="DA278" i="30"/>
  <c r="DB278" i="30"/>
  <c r="DC278" i="30"/>
  <c r="DD278" i="30"/>
  <c r="DE278" i="30"/>
  <c r="DF278" i="30"/>
  <c r="DG278" i="30"/>
  <c r="DH278" i="30"/>
  <c r="DI278" i="30"/>
  <c r="DJ278" i="30"/>
  <c r="DK278" i="30"/>
  <c r="DL278" i="30"/>
  <c r="DM278" i="30"/>
  <c r="DN278" i="30"/>
  <c r="DO278" i="30"/>
  <c r="DP278" i="30"/>
  <c r="DQ278" i="30"/>
  <c r="DR278" i="30"/>
  <c r="DS278" i="30"/>
  <c r="DT278" i="30"/>
  <c r="M279" i="30"/>
  <c r="N279" i="30"/>
  <c r="O279" i="30"/>
  <c r="P279" i="30"/>
  <c r="Q279" i="30"/>
  <c r="R279" i="30"/>
  <c r="S279" i="30"/>
  <c r="T279" i="30"/>
  <c r="U279" i="30"/>
  <c r="V279" i="30"/>
  <c r="W279" i="30"/>
  <c r="X279" i="30"/>
  <c r="Y279" i="30"/>
  <c r="Z279" i="30"/>
  <c r="AA279" i="30"/>
  <c r="AB279" i="30"/>
  <c r="Y48" i="41" s="1"/>
  <c r="AC279" i="30"/>
  <c r="AD279" i="30"/>
  <c r="AE279" i="30"/>
  <c r="AF279" i="30"/>
  <c r="AG279" i="30"/>
  <c r="AH279" i="30"/>
  <c r="AI279" i="30"/>
  <c r="AJ279" i="30"/>
  <c r="AK279" i="30"/>
  <c r="AL279" i="30"/>
  <c r="AM279" i="30"/>
  <c r="AN279" i="30"/>
  <c r="AO279" i="30"/>
  <c r="AP279" i="30"/>
  <c r="AQ279" i="30"/>
  <c r="AR279" i="30"/>
  <c r="AO48" i="41" s="1"/>
  <c r="AS279" i="30"/>
  <c r="AT279" i="30"/>
  <c r="AU279" i="30"/>
  <c r="AR48" i="41" s="1"/>
  <c r="AV279" i="30"/>
  <c r="AW279" i="30"/>
  <c r="AX279" i="30"/>
  <c r="AY279" i="30"/>
  <c r="AZ279" i="30"/>
  <c r="BA279" i="30"/>
  <c r="BB279" i="30"/>
  <c r="BC279" i="30"/>
  <c r="BD279" i="30"/>
  <c r="BE279" i="30"/>
  <c r="BF279" i="30"/>
  <c r="BG279" i="30"/>
  <c r="BH279" i="30"/>
  <c r="BE48" i="41" s="1"/>
  <c r="BI279" i="30"/>
  <c r="BJ279" i="30"/>
  <c r="BK279" i="30"/>
  <c r="BL279" i="30"/>
  <c r="BM279" i="30"/>
  <c r="BN279" i="30"/>
  <c r="BO279" i="30"/>
  <c r="BP279" i="30"/>
  <c r="BQ279" i="30"/>
  <c r="BR279" i="30"/>
  <c r="BS279" i="30"/>
  <c r="BT279" i="30"/>
  <c r="BU279" i="30"/>
  <c r="BV279" i="30"/>
  <c r="BW279" i="30"/>
  <c r="BX279" i="30"/>
  <c r="BU48" i="41" s="1"/>
  <c r="BY279" i="30"/>
  <c r="BZ279" i="30"/>
  <c r="CA279" i="30"/>
  <c r="BX48" i="41" s="1"/>
  <c r="CB279" i="30"/>
  <c r="CC279" i="30"/>
  <c r="CD279" i="30"/>
  <c r="CE279" i="30"/>
  <c r="CF279" i="30"/>
  <c r="CG279" i="30"/>
  <c r="CH279" i="30"/>
  <c r="CI279" i="30"/>
  <c r="CJ279" i="30"/>
  <c r="CK279" i="30"/>
  <c r="CL279" i="30"/>
  <c r="CM279" i="30"/>
  <c r="CN279" i="30"/>
  <c r="CK48" i="41" s="1"/>
  <c r="CO279" i="30"/>
  <c r="CP279" i="30"/>
  <c r="CQ279" i="30"/>
  <c r="CN48" i="41" s="1"/>
  <c r="CR279" i="30"/>
  <c r="CS279" i="30"/>
  <c r="CT279" i="30"/>
  <c r="CU279" i="30"/>
  <c r="CV279" i="30"/>
  <c r="CW279" i="30"/>
  <c r="CX279" i="30"/>
  <c r="CY279" i="30"/>
  <c r="CZ279" i="30"/>
  <c r="DA279" i="30"/>
  <c r="DB279" i="30"/>
  <c r="DC279" i="30"/>
  <c r="DD279" i="30"/>
  <c r="DA48" i="41" s="1"/>
  <c r="DE279" i="30"/>
  <c r="DF279" i="30"/>
  <c r="DG279" i="30"/>
  <c r="DH279" i="30"/>
  <c r="DI279" i="30"/>
  <c r="DJ279" i="30"/>
  <c r="DK279" i="30"/>
  <c r="DL279" i="30"/>
  <c r="DM279" i="30"/>
  <c r="DN279" i="30"/>
  <c r="DO279" i="30"/>
  <c r="DP279" i="30"/>
  <c r="DQ279" i="30"/>
  <c r="DR279" i="30"/>
  <c r="DS279" i="30"/>
  <c r="DT279" i="30"/>
  <c r="DQ48" i="41" s="1"/>
  <c r="M280" i="30"/>
  <c r="N280" i="30"/>
  <c r="O280" i="30"/>
  <c r="P280" i="30"/>
  <c r="Q280" i="30"/>
  <c r="R280" i="30"/>
  <c r="S280" i="30"/>
  <c r="T280" i="30"/>
  <c r="U280" i="30"/>
  <c r="V280" i="30"/>
  <c r="W280" i="30"/>
  <c r="X280" i="30"/>
  <c r="Y280" i="30"/>
  <c r="Z280" i="30"/>
  <c r="AA280" i="30"/>
  <c r="AB280" i="30"/>
  <c r="AC280" i="30"/>
  <c r="AD280" i="30"/>
  <c r="AE280" i="30"/>
  <c r="AF280" i="30"/>
  <c r="AG280" i="30"/>
  <c r="AH280" i="30"/>
  <c r="AI280" i="30"/>
  <c r="AJ280" i="30"/>
  <c r="AK280" i="30"/>
  <c r="AL280" i="30"/>
  <c r="AM280" i="30"/>
  <c r="AN280" i="30"/>
  <c r="AO280" i="30"/>
  <c r="AP280" i="30"/>
  <c r="AQ280" i="30"/>
  <c r="AR280" i="30"/>
  <c r="AS280" i="30"/>
  <c r="AT280" i="30"/>
  <c r="AU280" i="30"/>
  <c r="AV280" i="30"/>
  <c r="AW280" i="30"/>
  <c r="AX280" i="30"/>
  <c r="AY280" i="30"/>
  <c r="AZ280" i="30"/>
  <c r="BA280" i="30"/>
  <c r="BB280" i="30"/>
  <c r="BC280" i="30"/>
  <c r="BD280" i="30"/>
  <c r="BE280" i="30"/>
  <c r="BF280" i="30"/>
  <c r="BG280" i="30"/>
  <c r="BH280" i="30"/>
  <c r="BI280" i="30"/>
  <c r="BJ280" i="30"/>
  <c r="BK280" i="30"/>
  <c r="BL280" i="30"/>
  <c r="BM280" i="30"/>
  <c r="BN280" i="30"/>
  <c r="BO280" i="30"/>
  <c r="BP280" i="30"/>
  <c r="BQ280" i="30"/>
  <c r="BR280" i="30"/>
  <c r="BS280" i="30"/>
  <c r="BT280" i="30"/>
  <c r="BU280" i="30"/>
  <c r="BV280" i="30"/>
  <c r="BW280" i="30"/>
  <c r="BX280" i="30"/>
  <c r="BY280" i="30"/>
  <c r="BZ280" i="30"/>
  <c r="CA280" i="30"/>
  <c r="CB280" i="30"/>
  <c r="CC280" i="30"/>
  <c r="CD280" i="30"/>
  <c r="CE280" i="30"/>
  <c r="CF280" i="30"/>
  <c r="CG280" i="30"/>
  <c r="CH280" i="30"/>
  <c r="CI280" i="30"/>
  <c r="CJ280" i="30"/>
  <c r="CK280" i="30"/>
  <c r="CL280" i="30"/>
  <c r="CM280" i="30"/>
  <c r="CN280" i="30"/>
  <c r="CO280" i="30"/>
  <c r="CP280" i="30"/>
  <c r="CQ280" i="30"/>
  <c r="CR280" i="30"/>
  <c r="CS280" i="30"/>
  <c r="CT280" i="30"/>
  <c r="CU280" i="30"/>
  <c r="CV280" i="30"/>
  <c r="CW280" i="30"/>
  <c r="CX280" i="30"/>
  <c r="CY280" i="30"/>
  <c r="CZ280" i="30"/>
  <c r="DA280" i="30"/>
  <c r="DB280" i="30"/>
  <c r="DC280" i="30"/>
  <c r="DD280" i="30"/>
  <c r="DE280" i="30"/>
  <c r="DF280" i="30"/>
  <c r="DG280" i="30"/>
  <c r="DH280" i="30"/>
  <c r="DI280" i="30"/>
  <c r="DJ280" i="30"/>
  <c r="DK280" i="30"/>
  <c r="DL280" i="30"/>
  <c r="DM280" i="30"/>
  <c r="DN280" i="30"/>
  <c r="DO280" i="30"/>
  <c r="DP280" i="30"/>
  <c r="DQ280" i="30"/>
  <c r="DR280" i="30"/>
  <c r="DS280" i="30"/>
  <c r="DT280" i="30"/>
  <c r="M281" i="30"/>
  <c r="N281" i="30"/>
  <c r="O281" i="30"/>
  <c r="P281" i="30"/>
  <c r="Q281" i="30"/>
  <c r="R281" i="30"/>
  <c r="S281" i="30"/>
  <c r="T281" i="30"/>
  <c r="U281" i="30"/>
  <c r="V281" i="30"/>
  <c r="W281" i="30"/>
  <c r="X281" i="30"/>
  <c r="Y281" i="30"/>
  <c r="Z281" i="30"/>
  <c r="AA281" i="30"/>
  <c r="AB281" i="30"/>
  <c r="AC281" i="30"/>
  <c r="AD281" i="30"/>
  <c r="AE281" i="30"/>
  <c r="AF281" i="30"/>
  <c r="AG281" i="30"/>
  <c r="AH281" i="30"/>
  <c r="AI281" i="30"/>
  <c r="AJ281" i="30"/>
  <c r="AK281" i="30"/>
  <c r="AL281" i="30"/>
  <c r="AM281" i="30"/>
  <c r="AN281" i="30"/>
  <c r="AO281" i="30"/>
  <c r="AP281" i="30"/>
  <c r="AQ281" i="30"/>
  <c r="AR281" i="30"/>
  <c r="AS281" i="30"/>
  <c r="AT281" i="30"/>
  <c r="AU281" i="30"/>
  <c r="AV281" i="30"/>
  <c r="AW281" i="30"/>
  <c r="AX281" i="30"/>
  <c r="AY281" i="30"/>
  <c r="AZ281" i="30"/>
  <c r="BA281" i="30"/>
  <c r="BB281" i="30"/>
  <c r="BC281" i="30"/>
  <c r="BD281" i="30"/>
  <c r="BE281" i="30"/>
  <c r="BF281" i="30"/>
  <c r="BG281" i="30"/>
  <c r="BH281" i="30"/>
  <c r="BI281" i="30"/>
  <c r="BJ281" i="30"/>
  <c r="BK281" i="30"/>
  <c r="BL281" i="30"/>
  <c r="BM281" i="30"/>
  <c r="BN281" i="30"/>
  <c r="BO281" i="30"/>
  <c r="BP281" i="30"/>
  <c r="BQ281" i="30"/>
  <c r="BR281" i="30"/>
  <c r="BS281" i="30"/>
  <c r="BT281" i="30"/>
  <c r="BU281" i="30"/>
  <c r="BV281" i="30"/>
  <c r="BW281" i="30"/>
  <c r="BX281" i="30"/>
  <c r="BY281" i="30"/>
  <c r="BZ281" i="30"/>
  <c r="CA281" i="30"/>
  <c r="CB281" i="30"/>
  <c r="CC281" i="30"/>
  <c r="CD281" i="30"/>
  <c r="CE281" i="30"/>
  <c r="CF281" i="30"/>
  <c r="CG281" i="30"/>
  <c r="CH281" i="30"/>
  <c r="CI281" i="30"/>
  <c r="CJ281" i="30"/>
  <c r="CK281" i="30"/>
  <c r="CL281" i="30"/>
  <c r="CM281" i="30"/>
  <c r="CN281" i="30"/>
  <c r="CO281" i="30"/>
  <c r="CP281" i="30"/>
  <c r="CQ281" i="30"/>
  <c r="CR281" i="30"/>
  <c r="CS281" i="30"/>
  <c r="CT281" i="30"/>
  <c r="CU281" i="30"/>
  <c r="CV281" i="30"/>
  <c r="CW281" i="30"/>
  <c r="CX281" i="30"/>
  <c r="CY281" i="30"/>
  <c r="CZ281" i="30"/>
  <c r="DA281" i="30"/>
  <c r="DB281" i="30"/>
  <c r="DC281" i="30"/>
  <c r="DD281" i="30"/>
  <c r="DE281" i="30"/>
  <c r="DF281" i="30"/>
  <c r="DG281" i="30"/>
  <c r="DH281" i="30"/>
  <c r="DI281" i="30"/>
  <c r="DJ281" i="30"/>
  <c r="DK281" i="30"/>
  <c r="DL281" i="30"/>
  <c r="DM281" i="30"/>
  <c r="DN281" i="30"/>
  <c r="DO281" i="30"/>
  <c r="DP281" i="30"/>
  <c r="DQ281" i="30"/>
  <c r="DR281" i="30"/>
  <c r="DS281" i="30"/>
  <c r="DT281" i="30"/>
  <c r="M282" i="30"/>
  <c r="N282" i="30"/>
  <c r="O282" i="30"/>
  <c r="P282" i="30"/>
  <c r="Q282" i="30"/>
  <c r="R282" i="30"/>
  <c r="O49" i="41" s="1"/>
  <c r="S282" i="30"/>
  <c r="T282" i="30"/>
  <c r="Q49" i="41" s="1"/>
  <c r="U282" i="30"/>
  <c r="V282" i="30"/>
  <c r="W282" i="30"/>
  <c r="X282" i="30"/>
  <c r="U49" i="41" s="1"/>
  <c r="Y282" i="30"/>
  <c r="V49" i="41" s="1"/>
  <c r="Z282" i="30"/>
  <c r="AA282" i="30"/>
  <c r="AB282" i="30"/>
  <c r="Y49" i="41" s="1"/>
  <c r="AC282" i="30"/>
  <c r="AD282" i="30"/>
  <c r="AE282" i="30"/>
  <c r="AF282" i="30"/>
  <c r="AG282" i="30"/>
  <c r="AH282" i="30"/>
  <c r="AE49" i="41" s="1"/>
  <c r="AI282" i="30"/>
  <c r="AJ282" i="30"/>
  <c r="AG49" i="41" s="1"/>
  <c r="AK282" i="30"/>
  <c r="AL282" i="30"/>
  <c r="AM282" i="30"/>
  <c r="AN282" i="30"/>
  <c r="AK49" i="41" s="1"/>
  <c r="AO282" i="30"/>
  <c r="AL49" i="41" s="1"/>
  <c r="AP282" i="30"/>
  <c r="AQ282" i="30"/>
  <c r="AR282" i="30"/>
  <c r="AO49" i="41" s="1"/>
  <c r="AS282" i="30"/>
  <c r="AT282" i="30"/>
  <c r="AU282" i="30"/>
  <c r="AV282" i="30"/>
  <c r="AW282" i="30"/>
  <c r="AX282" i="30"/>
  <c r="AU49" i="41" s="1"/>
  <c r="AY282" i="30"/>
  <c r="AZ282" i="30"/>
  <c r="AW49" i="41" s="1"/>
  <c r="BA282" i="30"/>
  <c r="BB282" i="30"/>
  <c r="BC282" i="30"/>
  <c r="BD282" i="30"/>
  <c r="BA49" i="41" s="1"/>
  <c r="BE282" i="30"/>
  <c r="BB49" i="41" s="1"/>
  <c r="BF282" i="30"/>
  <c r="BG282" i="30"/>
  <c r="BH282" i="30"/>
  <c r="BE49" i="41" s="1"/>
  <c r="BI282" i="30"/>
  <c r="BJ282" i="30"/>
  <c r="BK282" i="30"/>
  <c r="BL282" i="30"/>
  <c r="BM282" i="30"/>
  <c r="BN282" i="30"/>
  <c r="BK49" i="41" s="1"/>
  <c r="BO282" i="30"/>
  <c r="BP282" i="30"/>
  <c r="BM49" i="41" s="1"/>
  <c r="BQ282" i="30"/>
  <c r="BR282" i="30"/>
  <c r="BS282" i="30"/>
  <c r="BT282" i="30"/>
  <c r="BQ49" i="41" s="1"/>
  <c r="BU282" i="30"/>
  <c r="BR49" i="41" s="1"/>
  <c r="BV282" i="30"/>
  <c r="BW282" i="30"/>
  <c r="BX282" i="30"/>
  <c r="BU49" i="41" s="1"/>
  <c r="BY282" i="30"/>
  <c r="BZ282" i="30"/>
  <c r="CA282" i="30"/>
  <c r="CB282" i="30"/>
  <c r="CC282" i="30"/>
  <c r="CD282" i="30"/>
  <c r="CA49" i="41" s="1"/>
  <c r="CE282" i="30"/>
  <c r="CF282" i="30"/>
  <c r="CC49" i="41" s="1"/>
  <c r="CG282" i="30"/>
  <c r="CH282" i="30"/>
  <c r="CI282" i="30"/>
  <c r="CJ282" i="30"/>
  <c r="CG49" i="41" s="1"/>
  <c r="CK282" i="30"/>
  <c r="CH49" i="41" s="1"/>
  <c r="CL282" i="30"/>
  <c r="CM282" i="30"/>
  <c r="CN282" i="30"/>
  <c r="CK49" i="41" s="1"/>
  <c r="CO282" i="30"/>
  <c r="CP282" i="30"/>
  <c r="CQ282" i="30"/>
  <c r="CR282" i="30"/>
  <c r="CS282" i="30"/>
  <c r="CT282" i="30"/>
  <c r="CQ49" i="41" s="1"/>
  <c r="CU282" i="30"/>
  <c r="CV282" i="30"/>
  <c r="CS49" i="41" s="1"/>
  <c r="CW282" i="30"/>
  <c r="CX282" i="30"/>
  <c r="CY282" i="30"/>
  <c r="CZ282" i="30"/>
  <c r="CW49" i="41" s="1"/>
  <c r="DA282" i="30"/>
  <c r="CX49" i="41" s="1"/>
  <c r="DB282" i="30"/>
  <c r="DC282" i="30"/>
  <c r="DD282" i="30"/>
  <c r="DA49" i="41" s="1"/>
  <c r="DE282" i="30"/>
  <c r="DF282" i="30"/>
  <c r="DG282" i="30"/>
  <c r="DH282" i="30"/>
  <c r="DI282" i="30"/>
  <c r="DJ282" i="30"/>
  <c r="DG49" i="41" s="1"/>
  <c r="DK282" i="30"/>
  <c r="DL282" i="30"/>
  <c r="DI49" i="41" s="1"/>
  <c r="DM282" i="30"/>
  <c r="DN282" i="30"/>
  <c r="DO282" i="30"/>
  <c r="DP282" i="30"/>
  <c r="DM49" i="41" s="1"/>
  <c r="DQ282" i="30"/>
  <c r="DN49" i="41" s="1"/>
  <c r="DR282" i="30"/>
  <c r="DS282" i="30"/>
  <c r="DT282" i="30"/>
  <c r="DQ49" i="41" s="1"/>
  <c r="M283" i="30"/>
  <c r="N283" i="30"/>
  <c r="O283" i="30"/>
  <c r="P283" i="30"/>
  <c r="Q283" i="30"/>
  <c r="R283" i="30"/>
  <c r="S283" i="30"/>
  <c r="T283" i="30"/>
  <c r="U283" i="30"/>
  <c r="V283" i="30"/>
  <c r="W283" i="30"/>
  <c r="X283" i="30"/>
  <c r="Y283" i="30"/>
  <c r="Z283" i="30"/>
  <c r="AA283" i="30"/>
  <c r="AB283" i="30"/>
  <c r="AC283" i="30"/>
  <c r="AD283" i="30"/>
  <c r="AE283" i="30"/>
  <c r="AF283" i="30"/>
  <c r="AG283" i="30"/>
  <c r="AH283" i="30"/>
  <c r="AI283" i="30"/>
  <c r="AJ283" i="30"/>
  <c r="AK283" i="30"/>
  <c r="AL283" i="30"/>
  <c r="AM283" i="30"/>
  <c r="AN283" i="30"/>
  <c r="AO283" i="30"/>
  <c r="AP283" i="30"/>
  <c r="AQ283" i="30"/>
  <c r="AR283" i="30"/>
  <c r="AS283" i="30"/>
  <c r="AT283" i="30"/>
  <c r="AU283" i="30"/>
  <c r="AV283" i="30"/>
  <c r="AW283" i="30"/>
  <c r="AX283" i="30"/>
  <c r="AY283" i="30"/>
  <c r="AZ283" i="30"/>
  <c r="BA283" i="30"/>
  <c r="BB283" i="30"/>
  <c r="BC283" i="30"/>
  <c r="BD283" i="30"/>
  <c r="BE283" i="30"/>
  <c r="BF283" i="30"/>
  <c r="BG283" i="30"/>
  <c r="BH283" i="30"/>
  <c r="BI283" i="30"/>
  <c r="BJ283" i="30"/>
  <c r="BK283" i="30"/>
  <c r="BL283" i="30"/>
  <c r="BM283" i="30"/>
  <c r="BN283" i="30"/>
  <c r="BO283" i="30"/>
  <c r="BP283" i="30"/>
  <c r="BQ283" i="30"/>
  <c r="BR283" i="30"/>
  <c r="BS283" i="30"/>
  <c r="BT283" i="30"/>
  <c r="BU283" i="30"/>
  <c r="BV283" i="30"/>
  <c r="BW283" i="30"/>
  <c r="BX283" i="30"/>
  <c r="BY283" i="30"/>
  <c r="BZ283" i="30"/>
  <c r="CA283" i="30"/>
  <c r="CB283" i="30"/>
  <c r="CC283" i="30"/>
  <c r="CD283" i="30"/>
  <c r="CE283" i="30"/>
  <c r="CF283" i="30"/>
  <c r="CG283" i="30"/>
  <c r="CH283" i="30"/>
  <c r="CI283" i="30"/>
  <c r="CJ283" i="30"/>
  <c r="CK283" i="30"/>
  <c r="CL283" i="30"/>
  <c r="CM283" i="30"/>
  <c r="CN283" i="30"/>
  <c r="CO283" i="30"/>
  <c r="CP283" i="30"/>
  <c r="CQ283" i="30"/>
  <c r="CR283" i="30"/>
  <c r="CS283" i="30"/>
  <c r="CT283" i="30"/>
  <c r="CU283" i="30"/>
  <c r="CV283" i="30"/>
  <c r="CW283" i="30"/>
  <c r="CX283" i="30"/>
  <c r="CY283" i="30"/>
  <c r="CZ283" i="30"/>
  <c r="DA283" i="30"/>
  <c r="DB283" i="30"/>
  <c r="DC283" i="30"/>
  <c r="DD283" i="30"/>
  <c r="DE283" i="30"/>
  <c r="DF283" i="30"/>
  <c r="DG283" i="30"/>
  <c r="DH283" i="30"/>
  <c r="DI283" i="30"/>
  <c r="DJ283" i="30"/>
  <c r="DK283" i="30"/>
  <c r="DL283" i="30"/>
  <c r="DM283" i="30"/>
  <c r="DN283" i="30"/>
  <c r="DO283" i="30"/>
  <c r="DP283" i="30"/>
  <c r="DQ283" i="30"/>
  <c r="DR283" i="30"/>
  <c r="DS283" i="30"/>
  <c r="DT283" i="30"/>
  <c r="M284" i="30"/>
  <c r="N284" i="30"/>
  <c r="O284" i="30"/>
  <c r="P284" i="30"/>
  <c r="Q284" i="30"/>
  <c r="R284" i="30"/>
  <c r="S284" i="30"/>
  <c r="T284" i="30"/>
  <c r="U284" i="30"/>
  <c r="V284" i="30"/>
  <c r="W284" i="30"/>
  <c r="X284" i="30"/>
  <c r="Y284" i="30"/>
  <c r="Z284" i="30"/>
  <c r="AA284" i="30"/>
  <c r="AB284" i="30"/>
  <c r="AC284" i="30"/>
  <c r="AD284" i="30"/>
  <c r="AE284" i="30"/>
  <c r="AF284" i="30"/>
  <c r="AG284" i="30"/>
  <c r="AH284" i="30"/>
  <c r="AI284" i="30"/>
  <c r="AJ284" i="30"/>
  <c r="AK284" i="30"/>
  <c r="AL284" i="30"/>
  <c r="AM284" i="30"/>
  <c r="AN284" i="30"/>
  <c r="AO284" i="30"/>
  <c r="AP284" i="30"/>
  <c r="AQ284" i="30"/>
  <c r="AR284" i="30"/>
  <c r="AS284" i="30"/>
  <c r="AT284" i="30"/>
  <c r="AU284" i="30"/>
  <c r="AV284" i="30"/>
  <c r="AW284" i="30"/>
  <c r="AX284" i="30"/>
  <c r="AY284" i="30"/>
  <c r="AZ284" i="30"/>
  <c r="BA284" i="30"/>
  <c r="BB284" i="30"/>
  <c r="BC284" i="30"/>
  <c r="BD284" i="30"/>
  <c r="BE284" i="30"/>
  <c r="BF284" i="30"/>
  <c r="BG284" i="30"/>
  <c r="BH284" i="30"/>
  <c r="BI284" i="30"/>
  <c r="BJ284" i="30"/>
  <c r="BK284" i="30"/>
  <c r="BL284" i="30"/>
  <c r="BM284" i="30"/>
  <c r="BN284" i="30"/>
  <c r="BO284" i="30"/>
  <c r="BP284" i="30"/>
  <c r="BQ284" i="30"/>
  <c r="BR284" i="30"/>
  <c r="BS284" i="30"/>
  <c r="BT284" i="30"/>
  <c r="BU284" i="30"/>
  <c r="BV284" i="30"/>
  <c r="BW284" i="30"/>
  <c r="BX284" i="30"/>
  <c r="BY284" i="30"/>
  <c r="BZ284" i="30"/>
  <c r="CA284" i="30"/>
  <c r="CB284" i="30"/>
  <c r="CC284" i="30"/>
  <c r="CD284" i="30"/>
  <c r="CE284" i="30"/>
  <c r="CF284" i="30"/>
  <c r="CG284" i="30"/>
  <c r="CH284" i="30"/>
  <c r="CI284" i="30"/>
  <c r="CJ284" i="30"/>
  <c r="CK284" i="30"/>
  <c r="CL284" i="30"/>
  <c r="CM284" i="30"/>
  <c r="CN284" i="30"/>
  <c r="CO284" i="30"/>
  <c r="CP284" i="30"/>
  <c r="CQ284" i="30"/>
  <c r="CR284" i="30"/>
  <c r="CS284" i="30"/>
  <c r="CT284" i="30"/>
  <c r="CU284" i="30"/>
  <c r="CV284" i="30"/>
  <c r="CW284" i="30"/>
  <c r="CX284" i="30"/>
  <c r="CY284" i="30"/>
  <c r="CZ284" i="30"/>
  <c r="DA284" i="30"/>
  <c r="DB284" i="30"/>
  <c r="DC284" i="30"/>
  <c r="DD284" i="30"/>
  <c r="DE284" i="30"/>
  <c r="DF284" i="30"/>
  <c r="DG284" i="30"/>
  <c r="DH284" i="30"/>
  <c r="DI284" i="30"/>
  <c r="DJ284" i="30"/>
  <c r="DK284" i="30"/>
  <c r="DL284" i="30"/>
  <c r="DM284" i="30"/>
  <c r="DN284" i="30"/>
  <c r="DO284" i="30"/>
  <c r="DP284" i="30"/>
  <c r="DQ284" i="30"/>
  <c r="DR284" i="30"/>
  <c r="DS284" i="30"/>
  <c r="DT284" i="30"/>
  <c r="M285" i="30"/>
  <c r="N285" i="30"/>
  <c r="O285" i="30"/>
  <c r="P285" i="30"/>
  <c r="Q285" i="30"/>
  <c r="R285" i="30"/>
  <c r="S285" i="30"/>
  <c r="T285" i="30"/>
  <c r="U285" i="30"/>
  <c r="V285" i="30"/>
  <c r="W285" i="30"/>
  <c r="X285" i="30"/>
  <c r="Y285" i="30"/>
  <c r="V50" i="41" s="1"/>
  <c r="Z285" i="30"/>
  <c r="AA285" i="30"/>
  <c r="AB285" i="30"/>
  <c r="AC285" i="30"/>
  <c r="AD285" i="30"/>
  <c r="AE285" i="30"/>
  <c r="AF285" i="30"/>
  <c r="AG285" i="30"/>
  <c r="AH285" i="30"/>
  <c r="AI285" i="30"/>
  <c r="AJ285" i="30"/>
  <c r="AK285" i="30"/>
  <c r="AL285" i="30"/>
  <c r="AM285" i="30"/>
  <c r="AJ50" i="41" s="1"/>
  <c r="AN285" i="30"/>
  <c r="AO285" i="30"/>
  <c r="AL50" i="41" s="1"/>
  <c r="AP285" i="30"/>
  <c r="AQ285" i="30"/>
  <c r="AR285" i="30"/>
  <c r="AS285" i="30"/>
  <c r="AT285" i="30"/>
  <c r="AU285" i="30"/>
  <c r="AV285" i="30"/>
  <c r="AW285" i="30"/>
  <c r="AX285" i="30"/>
  <c r="AY285" i="30"/>
  <c r="AZ285" i="30"/>
  <c r="BA285" i="30"/>
  <c r="BB285" i="30"/>
  <c r="BC285" i="30"/>
  <c r="BD285" i="30"/>
  <c r="BE285" i="30"/>
  <c r="BB50" i="41" s="1"/>
  <c r="BF285" i="30"/>
  <c r="BG285" i="30"/>
  <c r="BH285" i="30"/>
  <c r="BI285" i="30"/>
  <c r="BJ285" i="30"/>
  <c r="BK285" i="30"/>
  <c r="BJ50" i="41" s="1"/>
  <c r="BL285" i="30"/>
  <c r="BH50" i="41" s="1"/>
  <c r="BM285" i="30"/>
  <c r="BN285" i="30"/>
  <c r="BO285" i="30"/>
  <c r="BP285" i="30"/>
  <c r="BQ285" i="30"/>
  <c r="BR285" i="30"/>
  <c r="BS285" i="30"/>
  <c r="BT285" i="30"/>
  <c r="BU285" i="30"/>
  <c r="BR50" i="41" s="1"/>
  <c r="BV285" i="30"/>
  <c r="BW285" i="30"/>
  <c r="BX285" i="30"/>
  <c r="BY285" i="30"/>
  <c r="BZ285" i="30"/>
  <c r="CA285" i="30"/>
  <c r="CB285" i="30"/>
  <c r="CC285" i="30"/>
  <c r="CD285" i="30"/>
  <c r="CE285" i="30"/>
  <c r="CF285" i="30"/>
  <c r="CG285" i="30"/>
  <c r="CH285" i="30"/>
  <c r="CI285" i="30"/>
  <c r="CF50" i="41" s="1"/>
  <c r="CJ285" i="30"/>
  <c r="CK285" i="30"/>
  <c r="CH50" i="41" s="1"/>
  <c r="CL285" i="30"/>
  <c r="CM285" i="30"/>
  <c r="CN285" i="30"/>
  <c r="CO285" i="30"/>
  <c r="CP285" i="30"/>
  <c r="CQ285" i="30"/>
  <c r="CR285" i="30"/>
  <c r="CS285" i="30"/>
  <c r="CT285" i="30"/>
  <c r="CU285" i="30"/>
  <c r="CV285" i="30"/>
  <c r="CW285" i="30"/>
  <c r="CX285" i="30"/>
  <c r="CY285" i="30"/>
  <c r="CV50" i="41" s="1"/>
  <c r="CZ285" i="30"/>
  <c r="DA285" i="30"/>
  <c r="CX50" i="41" s="1"/>
  <c r="DB285" i="30"/>
  <c r="DC285" i="30"/>
  <c r="DD285" i="30"/>
  <c r="DE285" i="30"/>
  <c r="DF285" i="30"/>
  <c r="DG285" i="30"/>
  <c r="DH285" i="30"/>
  <c r="DI285" i="30"/>
  <c r="DJ285" i="30"/>
  <c r="DK285" i="30"/>
  <c r="DL285" i="30"/>
  <c r="DM285" i="30"/>
  <c r="DN285" i="30"/>
  <c r="DO285" i="30"/>
  <c r="DL50" i="41" s="1"/>
  <c r="DP285" i="30"/>
  <c r="DQ285" i="30"/>
  <c r="DN50" i="41" s="1"/>
  <c r="DR285" i="30"/>
  <c r="DS285" i="30"/>
  <c r="DT285" i="30"/>
  <c r="M286" i="30"/>
  <c r="N286" i="30"/>
  <c r="O286" i="30"/>
  <c r="P286" i="30"/>
  <c r="Q286" i="30"/>
  <c r="R286" i="30"/>
  <c r="S286" i="30"/>
  <c r="T286" i="30"/>
  <c r="U286" i="30"/>
  <c r="V286" i="30"/>
  <c r="W286" i="30"/>
  <c r="X286" i="30"/>
  <c r="Y286" i="30"/>
  <c r="Z286" i="30"/>
  <c r="AA286" i="30"/>
  <c r="AB286" i="30"/>
  <c r="AC286" i="30"/>
  <c r="AD286" i="30"/>
  <c r="AE286" i="30"/>
  <c r="AF286" i="30"/>
  <c r="AG286" i="30"/>
  <c r="AH286" i="30"/>
  <c r="AI286" i="30"/>
  <c r="AJ286" i="30"/>
  <c r="AK286" i="30"/>
  <c r="AL286" i="30"/>
  <c r="AM286" i="30"/>
  <c r="AN286" i="30"/>
  <c r="AO286" i="30"/>
  <c r="AP286" i="30"/>
  <c r="AQ286" i="30"/>
  <c r="AR286" i="30"/>
  <c r="AS286" i="30"/>
  <c r="AT286" i="30"/>
  <c r="AU286" i="30"/>
  <c r="AV286" i="30"/>
  <c r="AW286" i="30"/>
  <c r="AX286" i="30"/>
  <c r="AY286" i="30"/>
  <c r="AZ286" i="30"/>
  <c r="BA286" i="30"/>
  <c r="BB286" i="30"/>
  <c r="BC286" i="30"/>
  <c r="BD286" i="30"/>
  <c r="BE286" i="30"/>
  <c r="BF286" i="30"/>
  <c r="BG286" i="30"/>
  <c r="BH286" i="30"/>
  <c r="BI286" i="30"/>
  <c r="BJ286" i="30"/>
  <c r="BK286" i="30"/>
  <c r="BL286" i="30"/>
  <c r="BM286" i="30"/>
  <c r="BN286" i="30"/>
  <c r="BO286" i="30"/>
  <c r="BP286" i="30"/>
  <c r="BQ286" i="30"/>
  <c r="BR286" i="30"/>
  <c r="BS286" i="30"/>
  <c r="BT286" i="30"/>
  <c r="BU286" i="30"/>
  <c r="BV286" i="30"/>
  <c r="BW286" i="30"/>
  <c r="BX286" i="30"/>
  <c r="BY286" i="30"/>
  <c r="BZ286" i="30"/>
  <c r="CA286" i="30"/>
  <c r="CB286" i="30"/>
  <c r="CC286" i="30"/>
  <c r="CD286" i="30"/>
  <c r="CE286" i="30"/>
  <c r="CF286" i="30"/>
  <c r="CG286" i="30"/>
  <c r="CH286" i="30"/>
  <c r="CI286" i="30"/>
  <c r="CJ286" i="30"/>
  <c r="CK286" i="30"/>
  <c r="CL286" i="30"/>
  <c r="CM286" i="30"/>
  <c r="CN286" i="30"/>
  <c r="CO286" i="30"/>
  <c r="CP286" i="30"/>
  <c r="CQ286" i="30"/>
  <c r="CR286" i="30"/>
  <c r="CS286" i="30"/>
  <c r="CT286" i="30"/>
  <c r="CU286" i="30"/>
  <c r="CV286" i="30"/>
  <c r="CW286" i="30"/>
  <c r="CX286" i="30"/>
  <c r="CY286" i="30"/>
  <c r="CZ286" i="30"/>
  <c r="DA286" i="30"/>
  <c r="DB286" i="30"/>
  <c r="DC286" i="30"/>
  <c r="DD286" i="30"/>
  <c r="DE286" i="30"/>
  <c r="DF286" i="30"/>
  <c r="DG286" i="30"/>
  <c r="DH286" i="30"/>
  <c r="DI286" i="30"/>
  <c r="DJ286" i="30"/>
  <c r="DK286" i="30"/>
  <c r="DL286" i="30"/>
  <c r="DM286" i="30"/>
  <c r="DN286" i="30"/>
  <c r="DO286" i="30"/>
  <c r="DP286" i="30"/>
  <c r="DQ286" i="30"/>
  <c r="DR286" i="30"/>
  <c r="DS286" i="30"/>
  <c r="DT286" i="30"/>
  <c r="M287" i="30"/>
  <c r="J51" i="41" s="1"/>
  <c r="N287" i="30"/>
  <c r="K51" i="41" s="1"/>
  <c r="O287" i="30"/>
  <c r="L51" i="41" s="1"/>
  <c r="P287" i="30"/>
  <c r="M51" i="41" s="1"/>
  <c r="Q287" i="30"/>
  <c r="N51" i="41" s="1"/>
  <c r="R287" i="30"/>
  <c r="O51" i="41" s="1"/>
  <c r="S287" i="30"/>
  <c r="P51" i="41" s="1"/>
  <c r="T287" i="30"/>
  <c r="U287" i="30"/>
  <c r="R51" i="41" s="1"/>
  <c r="V287" i="30"/>
  <c r="S51" i="41" s="1"/>
  <c r="W287" i="30"/>
  <c r="T51" i="41" s="1"/>
  <c r="X287" i="30"/>
  <c r="U51" i="41" s="1"/>
  <c r="Y287" i="30"/>
  <c r="V51" i="41" s="1"/>
  <c r="Z287" i="30"/>
  <c r="W51" i="41" s="1"/>
  <c r="AA287" i="30"/>
  <c r="X51" i="41" s="1"/>
  <c r="AB287" i="30"/>
  <c r="Y51" i="41" s="1"/>
  <c r="AC287" i="30"/>
  <c r="Z51" i="41" s="1"/>
  <c r="AD287" i="30"/>
  <c r="AA51" i="41" s="1"/>
  <c r="AE287" i="30"/>
  <c r="AB51" i="41" s="1"/>
  <c r="AF287" i="30"/>
  <c r="AC51" i="41" s="1"/>
  <c r="AG287" i="30"/>
  <c r="AD51" i="41" s="1"/>
  <c r="AH287" i="30"/>
  <c r="AE51" i="41" s="1"/>
  <c r="AI287" i="30"/>
  <c r="AF51" i="41" s="1"/>
  <c r="AJ287" i="30"/>
  <c r="AK287" i="30"/>
  <c r="AH51" i="41" s="1"/>
  <c r="AL287" i="30"/>
  <c r="AI51" i="41" s="1"/>
  <c r="AM287" i="30"/>
  <c r="AJ51" i="41" s="1"/>
  <c r="AN287" i="30"/>
  <c r="AK51" i="41" s="1"/>
  <c r="AO287" i="30"/>
  <c r="AL51" i="41" s="1"/>
  <c r="AP287" i="30"/>
  <c r="AM51" i="41" s="1"/>
  <c r="AQ287" i="30"/>
  <c r="AN51" i="41" s="1"/>
  <c r="AR287" i="30"/>
  <c r="AO51" i="41" s="1"/>
  <c r="AS287" i="30"/>
  <c r="AP51" i="41" s="1"/>
  <c r="AT287" i="30"/>
  <c r="AQ51" i="41" s="1"/>
  <c r="AU287" i="30"/>
  <c r="AR51" i="41" s="1"/>
  <c r="AV287" i="30"/>
  <c r="AS51" i="41" s="1"/>
  <c r="AW287" i="30"/>
  <c r="AT51" i="41" s="1"/>
  <c r="AX287" i="30"/>
  <c r="AU51" i="41" s="1"/>
  <c r="AY287" i="30"/>
  <c r="AV51" i="41" s="1"/>
  <c r="AZ287" i="30"/>
  <c r="BA287" i="30"/>
  <c r="AX51" i="41" s="1"/>
  <c r="BB287" i="30"/>
  <c r="AY51" i="41" s="1"/>
  <c r="BC287" i="30"/>
  <c r="AZ51" i="41" s="1"/>
  <c r="BD287" i="30"/>
  <c r="BA51" i="41" s="1"/>
  <c r="BE287" i="30"/>
  <c r="BB51" i="41" s="1"/>
  <c r="BF287" i="30"/>
  <c r="BC51" i="41" s="1"/>
  <c r="BG287" i="30"/>
  <c r="BD51" i="41" s="1"/>
  <c r="BH287" i="30"/>
  <c r="BE51" i="41" s="1"/>
  <c r="BI287" i="30"/>
  <c r="BF51" i="41" s="1"/>
  <c r="BJ287" i="30"/>
  <c r="BG51" i="41" s="1"/>
  <c r="BK287" i="30"/>
  <c r="BJ51" i="41" s="1"/>
  <c r="BL287" i="30"/>
  <c r="BH51" i="41" s="1"/>
  <c r="BM287" i="30"/>
  <c r="BI51" i="41" s="1"/>
  <c r="BN287" i="30"/>
  <c r="BK51" i="41" s="1"/>
  <c r="BO287" i="30"/>
  <c r="BL51" i="41" s="1"/>
  <c r="BP287" i="30"/>
  <c r="BQ287" i="30"/>
  <c r="BN51" i="41" s="1"/>
  <c r="BR287" i="30"/>
  <c r="BO51" i="41" s="1"/>
  <c r="BS287" i="30"/>
  <c r="BP51" i="41" s="1"/>
  <c r="BT287" i="30"/>
  <c r="BQ51" i="41" s="1"/>
  <c r="BU287" i="30"/>
  <c r="BR51" i="41" s="1"/>
  <c r="BV287" i="30"/>
  <c r="BS51" i="41" s="1"/>
  <c r="BW287" i="30"/>
  <c r="BT51" i="41" s="1"/>
  <c r="BX287" i="30"/>
  <c r="BU51" i="41" s="1"/>
  <c r="BY287" i="30"/>
  <c r="BV51" i="41" s="1"/>
  <c r="BZ287" i="30"/>
  <c r="BW51" i="41" s="1"/>
  <c r="CA287" i="30"/>
  <c r="BX51" i="41" s="1"/>
  <c r="CB287" i="30"/>
  <c r="BY51" i="41" s="1"/>
  <c r="CC287" i="30"/>
  <c r="BZ51" i="41" s="1"/>
  <c r="CD287" i="30"/>
  <c r="CA51" i="41" s="1"/>
  <c r="CE287" i="30"/>
  <c r="CB51" i="41" s="1"/>
  <c r="CF287" i="30"/>
  <c r="CG287" i="30"/>
  <c r="CD51" i="41" s="1"/>
  <c r="CH287" i="30"/>
  <c r="CE51" i="41" s="1"/>
  <c r="CI287" i="30"/>
  <c r="CF51" i="41" s="1"/>
  <c r="CJ287" i="30"/>
  <c r="CG51" i="41" s="1"/>
  <c r="CK287" i="30"/>
  <c r="CH51" i="41" s="1"/>
  <c r="CL287" i="30"/>
  <c r="CI51" i="41" s="1"/>
  <c r="CM287" i="30"/>
  <c r="CJ51" i="41" s="1"/>
  <c r="CN287" i="30"/>
  <c r="CK51" i="41" s="1"/>
  <c r="CO287" i="30"/>
  <c r="CL51" i="41" s="1"/>
  <c r="CP287" i="30"/>
  <c r="CM51" i="41" s="1"/>
  <c r="CQ287" i="30"/>
  <c r="CN51" i="41" s="1"/>
  <c r="CR287" i="30"/>
  <c r="CO51" i="41" s="1"/>
  <c r="CS287" i="30"/>
  <c r="CP51" i="41" s="1"/>
  <c r="CT287" i="30"/>
  <c r="CQ51" i="41" s="1"/>
  <c r="CU287" i="30"/>
  <c r="CR51" i="41" s="1"/>
  <c r="CV287" i="30"/>
  <c r="CW287" i="30"/>
  <c r="CT51" i="41" s="1"/>
  <c r="CX287" i="30"/>
  <c r="CU51" i="41" s="1"/>
  <c r="CY287" i="30"/>
  <c r="CV51" i="41" s="1"/>
  <c r="CZ287" i="30"/>
  <c r="CW51" i="41" s="1"/>
  <c r="DA287" i="30"/>
  <c r="CX51" i="41" s="1"/>
  <c r="DB287" i="30"/>
  <c r="CY51" i="41" s="1"/>
  <c r="DC287" i="30"/>
  <c r="CZ51" i="41" s="1"/>
  <c r="DD287" i="30"/>
  <c r="DA51" i="41" s="1"/>
  <c r="DE287" i="30"/>
  <c r="DB51" i="41" s="1"/>
  <c r="DF287" i="30"/>
  <c r="DC51" i="41" s="1"/>
  <c r="DG287" i="30"/>
  <c r="DD51" i="41" s="1"/>
  <c r="DH287" i="30"/>
  <c r="DE51" i="41" s="1"/>
  <c r="DI287" i="30"/>
  <c r="DF51" i="41" s="1"/>
  <c r="DJ287" i="30"/>
  <c r="DG51" i="41" s="1"/>
  <c r="DK287" i="30"/>
  <c r="DH51" i="41" s="1"/>
  <c r="DL287" i="30"/>
  <c r="DM287" i="30"/>
  <c r="DJ51" i="41" s="1"/>
  <c r="DN287" i="30"/>
  <c r="DK51" i="41" s="1"/>
  <c r="DO287" i="30"/>
  <c r="DL51" i="41" s="1"/>
  <c r="DP287" i="30"/>
  <c r="DM51" i="41" s="1"/>
  <c r="DQ287" i="30"/>
  <c r="DN51" i="41" s="1"/>
  <c r="DR287" i="30"/>
  <c r="DO51" i="41" s="1"/>
  <c r="DS287" i="30"/>
  <c r="DP51" i="41" s="1"/>
  <c r="DT287" i="30"/>
  <c r="DQ51" i="41" s="1"/>
  <c r="M288" i="30"/>
  <c r="J52" i="41" s="1"/>
  <c r="N288" i="30"/>
  <c r="K52" i="41" s="1"/>
  <c r="O288" i="30"/>
  <c r="P288" i="30"/>
  <c r="M52" i="41" s="1"/>
  <c r="Q288" i="30"/>
  <c r="N52" i="41" s="1"/>
  <c r="R288" i="30"/>
  <c r="O52" i="41" s="1"/>
  <c r="S288" i="30"/>
  <c r="P52" i="41" s="1"/>
  <c r="T288" i="30"/>
  <c r="Q52" i="41" s="1"/>
  <c r="U288" i="30"/>
  <c r="R52" i="41" s="1"/>
  <c r="V288" i="30"/>
  <c r="S52" i="41" s="1"/>
  <c r="W288" i="30"/>
  <c r="T52" i="41" s="1"/>
  <c r="X288" i="30"/>
  <c r="Y288" i="30"/>
  <c r="V52" i="41" s="1"/>
  <c r="Z288" i="30"/>
  <c r="W52" i="41" s="1"/>
  <c r="AA288" i="30"/>
  <c r="X52" i="41" s="1"/>
  <c r="AB288" i="30"/>
  <c r="Y52" i="41" s="1"/>
  <c r="AC288" i="30"/>
  <c r="Z52" i="41" s="1"/>
  <c r="AD288" i="30"/>
  <c r="AA52" i="41" s="1"/>
  <c r="AE288" i="30"/>
  <c r="AF288" i="30"/>
  <c r="AC52" i="41" s="1"/>
  <c r="AG288" i="30"/>
  <c r="AD52" i="41" s="1"/>
  <c r="AH288" i="30"/>
  <c r="AE52" i="41" s="1"/>
  <c r="AI288" i="30"/>
  <c r="AF52" i="41" s="1"/>
  <c r="AJ288" i="30"/>
  <c r="AG52" i="41" s="1"/>
  <c r="AK288" i="30"/>
  <c r="AH52" i="41" s="1"/>
  <c r="AL288" i="30"/>
  <c r="AI52" i="41" s="1"/>
  <c r="AM288" i="30"/>
  <c r="AJ52" i="41" s="1"/>
  <c r="AN288" i="30"/>
  <c r="AO288" i="30"/>
  <c r="AL52" i="41" s="1"/>
  <c r="AP288" i="30"/>
  <c r="AM52" i="41" s="1"/>
  <c r="AQ288" i="30"/>
  <c r="AN52" i="41" s="1"/>
  <c r="AR288" i="30"/>
  <c r="AO52" i="41" s="1"/>
  <c r="AS288" i="30"/>
  <c r="AP52" i="41" s="1"/>
  <c r="AT288" i="30"/>
  <c r="AQ52" i="41" s="1"/>
  <c r="AU288" i="30"/>
  <c r="AR52" i="41" s="1"/>
  <c r="AV288" i="30"/>
  <c r="AS52" i="41" s="1"/>
  <c r="AW288" i="30"/>
  <c r="AT52" i="41" s="1"/>
  <c r="AX288" i="30"/>
  <c r="AU52" i="41" s="1"/>
  <c r="AY288" i="30"/>
  <c r="AV52" i="41" s="1"/>
  <c r="AZ288" i="30"/>
  <c r="AW52" i="41" s="1"/>
  <c r="BA288" i="30"/>
  <c r="AX52" i="41" s="1"/>
  <c r="BB288" i="30"/>
  <c r="AY52" i="41" s="1"/>
  <c r="BC288" i="30"/>
  <c r="AZ52" i="41" s="1"/>
  <c r="BD288" i="30"/>
  <c r="BE288" i="30"/>
  <c r="BB52" i="41" s="1"/>
  <c r="BF288" i="30"/>
  <c r="BC52" i="41" s="1"/>
  <c r="BG288" i="30"/>
  <c r="BD52" i="41" s="1"/>
  <c r="BH288" i="30"/>
  <c r="BE52" i="41" s="1"/>
  <c r="BI288" i="30"/>
  <c r="BF52" i="41" s="1"/>
  <c r="BJ288" i="30"/>
  <c r="BG52" i="41" s="1"/>
  <c r="BK288" i="30"/>
  <c r="BJ52" i="41" s="1"/>
  <c r="BL288" i="30"/>
  <c r="BM288" i="30"/>
  <c r="BI52" i="41" s="1"/>
  <c r="BN288" i="30"/>
  <c r="BK52" i="41" s="1"/>
  <c r="BO288" i="30"/>
  <c r="BL52" i="41" s="1"/>
  <c r="BP288" i="30"/>
  <c r="BM52" i="41" s="1"/>
  <c r="BQ288" i="30"/>
  <c r="BN52" i="41" s="1"/>
  <c r="BR288" i="30"/>
  <c r="BO52" i="41" s="1"/>
  <c r="BS288" i="30"/>
  <c r="BP52" i="41" s="1"/>
  <c r="BT288" i="30"/>
  <c r="BU288" i="30"/>
  <c r="BR52" i="41" s="1"/>
  <c r="BV288" i="30"/>
  <c r="BS52" i="41" s="1"/>
  <c r="BW288" i="30"/>
  <c r="BT52" i="41" s="1"/>
  <c r="BX288" i="30"/>
  <c r="BU52" i="41" s="1"/>
  <c r="BY288" i="30"/>
  <c r="BV52" i="41" s="1"/>
  <c r="BZ288" i="30"/>
  <c r="BW52" i="41" s="1"/>
  <c r="CA288" i="30"/>
  <c r="BX52" i="41" s="1"/>
  <c r="CB288" i="30"/>
  <c r="BY52" i="41" s="1"/>
  <c r="CC288" i="30"/>
  <c r="BZ52" i="41" s="1"/>
  <c r="CD288" i="30"/>
  <c r="CA52" i="41" s="1"/>
  <c r="CE288" i="30"/>
  <c r="CB52" i="41" s="1"/>
  <c r="CF288" i="30"/>
  <c r="CC52" i="41" s="1"/>
  <c r="CG288" i="30"/>
  <c r="CD52" i="41" s="1"/>
  <c r="CH288" i="30"/>
  <c r="CE52" i="41" s="1"/>
  <c r="CI288" i="30"/>
  <c r="CF52" i="41" s="1"/>
  <c r="CJ288" i="30"/>
  <c r="CK288" i="30"/>
  <c r="CH52" i="41" s="1"/>
  <c r="CL288" i="30"/>
  <c r="CI52" i="41" s="1"/>
  <c r="CM288" i="30"/>
  <c r="CJ52" i="41" s="1"/>
  <c r="CN288" i="30"/>
  <c r="CK52" i="41" s="1"/>
  <c r="CO288" i="30"/>
  <c r="CL52" i="41" s="1"/>
  <c r="CP288" i="30"/>
  <c r="CM52" i="41" s="1"/>
  <c r="CQ288" i="30"/>
  <c r="CN52" i="41" s="1"/>
  <c r="CR288" i="30"/>
  <c r="CO52" i="41" s="1"/>
  <c r="CS288" i="30"/>
  <c r="CP52" i="41" s="1"/>
  <c r="CT288" i="30"/>
  <c r="CQ52" i="41" s="1"/>
  <c r="CU288" i="30"/>
  <c r="CR52" i="41" s="1"/>
  <c r="CV288" i="30"/>
  <c r="CS52" i="41" s="1"/>
  <c r="CW288" i="30"/>
  <c r="CT52" i="41" s="1"/>
  <c r="CX288" i="30"/>
  <c r="CU52" i="41" s="1"/>
  <c r="CY288" i="30"/>
  <c r="CV52" i="41" s="1"/>
  <c r="CZ288" i="30"/>
  <c r="DA288" i="30"/>
  <c r="CX52" i="41" s="1"/>
  <c r="DB288" i="30"/>
  <c r="CY52" i="41" s="1"/>
  <c r="DC288" i="30"/>
  <c r="CZ52" i="41" s="1"/>
  <c r="DD288" i="30"/>
  <c r="DA52" i="41" s="1"/>
  <c r="DE288" i="30"/>
  <c r="DB52" i="41" s="1"/>
  <c r="DF288" i="30"/>
  <c r="DC52" i="41" s="1"/>
  <c r="DG288" i="30"/>
  <c r="DH288" i="30"/>
  <c r="DE52" i="41" s="1"/>
  <c r="DI288" i="30"/>
  <c r="DF52" i="41" s="1"/>
  <c r="DJ288" i="30"/>
  <c r="DG52" i="41" s="1"/>
  <c r="DK288" i="30"/>
  <c r="DH52" i="41" s="1"/>
  <c r="DL288" i="30"/>
  <c r="DI52" i="41" s="1"/>
  <c r="DM288" i="30"/>
  <c r="DJ52" i="41" s="1"/>
  <c r="DN288" i="30"/>
  <c r="DK52" i="41" s="1"/>
  <c r="DO288" i="30"/>
  <c r="DL52" i="41" s="1"/>
  <c r="DP288" i="30"/>
  <c r="DQ288" i="30"/>
  <c r="DN52" i="41" s="1"/>
  <c r="DR288" i="30"/>
  <c r="DO52" i="41" s="1"/>
  <c r="DS288" i="30"/>
  <c r="DP52" i="41" s="1"/>
  <c r="DT288" i="30"/>
  <c r="DQ52" i="41" s="1"/>
  <c r="M289" i="30"/>
  <c r="N289" i="30"/>
  <c r="O289" i="30"/>
  <c r="P289" i="30"/>
  <c r="Q289" i="30"/>
  <c r="R289" i="30"/>
  <c r="S289" i="30"/>
  <c r="T289" i="30"/>
  <c r="Q53" i="41" s="1"/>
  <c r="U289" i="30"/>
  <c r="V289" i="30"/>
  <c r="W289" i="30"/>
  <c r="X289" i="30"/>
  <c r="U53" i="41" s="1"/>
  <c r="Y289" i="30"/>
  <c r="Z289" i="30"/>
  <c r="AA289" i="30"/>
  <c r="AB289" i="30"/>
  <c r="Y53" i="41" s="1"/>
  <c r="AC289" i="30"/>
  <c r="AD289" i="30"/>
  <c r="AE289" i="30"/>
  <c r="AF289" i="30"/>
  <c r="AG289" i="30"/>
  <c r="AH289" i="30"/>
  <c r="AI289" i="30"/>
  <c r="AJ289" i="30"/>
  <c r="AG53" i="41" s="1"/>
  <c r="AK289" i="30"/>
  <c r="AL289" i="30"/>
  <c r="AM289" i="30"/>
  <c r="AN289" i="30"/>
  <c r="AK53" i="41" s="1"/>
  <c r="AO289" i="30"/>
  <c r="AP289" i="30"/>
  <c r="AQ289" i="30"/>
  <c r="AR289" i="30"/>
  <c r="AO53" i="41" s="1"/>
  <c r="AS289" i="30"/>
  <c r="AT289" i="30"/>
  <c r="AU289" i="30"/>
  <c r="AV289" i="30"/>
  <c r="AW289" i="30"/>
  <c r="AX289" i="30"/>
  <c r="AY289" i="30"/>
  <c r="AZ289" i="30"/>
  <c r="AW53" i="41" s="1"/>
  <c r="BA289" i="30"/>
  <c r="BB289" i="30"/>
  <c r="BC289" i="30"/>
  <c r="BD289" i="30"/>
  <c r="BA53" i="41" s="1"/>
  <c r="BE289" i="30"/>
  <c r="BF289" i="30"/>
  <c r="BG289" i="30"/>
  <c r="BH289" i="30"/>
  <c r="BE53" i="41" s="1"/>
  <c r="BI289" i="30"/>
  <c r="BJ289" i="30"/>
  <c r="BK289" i="30"/>
  <c r="BL289" i="30"/>
  <c r="BM289" i="30"/>
  <c r="BN289" i="30"/>
  <c r="BO289" i="30"/>
  <c r="BP289" i="30"/>
  <c r="BM53" i="41" s="1"/>
  <c r="BQ289" i="30"/>
  <c r="BR289" i="30"/>
  <c r="BS289" i="30"/>
  <c r="BT289" i="30"/>
  <c r="BQ53" i="41" s="1"/>
  <c r="BU289" i="30"/>
  <c r="BV289" i="30"/>
  <c r="BW289" i="30"/>
  <c r="BX289" i="30"/>
  <c r="BU53" i="41" s="1"/>
  <c r="BY289" i="30"/>
  <c r="BZ289" i="30"/>
  <c r="CA289" i="30"/>
  <c r="CB289" i="30"/>
  <c r="CC289" i="30"/>
  <c r="CD289" i="30"/>
  <c r="CE289" i="30"/>
  <c r="CF289" i="30"/>
  <c r="CC53" i="41" s="1"/>
  <c r="CG289" i="30"/>
  <c r="CH289" i="30"/>
  <c r="CI289" i="30"/>
  <c r="CJ289" i="30"/>
  <c r="CG53" i="41" s="1"/>
  <c r="CK289" i="30"/>
  <c r="CL289" i="30"/>
  <c r="CM289" i="30"/>
  <c r="CN289" i="30"/>
  <c r="CK53" i="41" s="1"/>
  <c r="CO289" i="30"/>
  <c r="CP289" i="30"/>
  <c r="CQ289" i="30"/>
  <c r="CR289" i="30"/>
  <c r="CS289" i="30"/>
  <c r="CT289" i="30"/>
  <c r="CU289" i="30"/>
  <c r="CV289" i="30"/>
  <c r="CS53" i="41" s="1"/>
  <c r="CW289" i="30"/>
  <c r="CX289" i="30"/>
  <c r="CY289" i="30"/>
  <c r="CZ289" i="30"/>
  <c r="CW53" i="41" s="1"/>
  <c r="DA289" i="30"/>
  <c r="DB289" i="30"/>
  <c r="DC289" i="30"/>
  <c r="DD289" i="30"/>
  <c r="DA53" i="41" s="1"/>
  <c r="DE289" i="30"/>
  <c r="DF289" i="30"/>
  <c r="DG289" i="30"/>
  <c r="DH289" i="30"/>
  <c r="DI289" i="30"/>
  <c r="DJ289" i="30"/>
  <c r="DK289" i="30"/>
  <c r="DL289" i="30"/>
  <c r="DI53" i="41" s="1"/>
  <c r="DM289" i="30"/>
  <c r="DN289" i="30"/>
  <c r="DO289" i="30"/>
  <c r="DP289" i="30"/>
  <c r="DM53" i="41" s="1"/>
  <c r="DQ289" i="30"/>
  <c r="DR289" i="30"/>
  <c r="DS289" i="30"/>
  <c r="DT289" i="30"/>
  <c r="DQ53" i="41" s="1"/>
  <c r="M290" i="30"/>
  <c r="N290" i="30"/>
  <c r="O290" i="30"/>
  <c r="P290" i="30"/>
  <c r="Q290" i="30"/>
  <c r="R290" i="30"/>
  <c r="S290" i="30"/>
  <c r="T290" i="30"/>
  <c r="U290" i="30"/>
  <c r="V290" i="30"/>
  <c r="W290" i="30"/>
  <c r="X290" i="30"/>
  <c r="Y290" i="30"/>
  <c r="Z290" i="30"/>
  <c r="AA290" i="30"/>
  <c r="AB290" i="30"/>
  <c r="AC290" i="30"/>
  <c r="AD290" i="30"/>
  <c r="AE290" i="30"/>
  <c r="AF290" i="30"/>
  <c r="AG290" i="30"/>
  <c r="AH290" i="30"/>
  <c r="AI290" i="30"/>
  <c r="AJ290" i="30"/>
  <c r="AK290" i="30"/>
  <c r="AL290" i="30"/>
  <c r="AM290" i="30"/>
  <c r="AN290" i="30"/>
  <c r="AO290" i="30"/>
  <c r="AP290" i="30"/>
  <c r="AQ290" i="30"/>
  <c r="AR290" i="30"/>
  <c r="AS290" i="30"/>
  <c r="AT290" i="30"/>
  <c r="AU290" i="30"/>
  <c r="AV290" i="30"/>
  <c r="AW290" i="30"/>
  <c r="AX290" i="30"/>
  <c r="AY290" i="30"/>
  <c r="AZ290" i="30"/>
  <c r="BA290" i="30"/>
  <c r="BB290" i="30"/>
  <c r="BC290" i="30"/>
  <c r="BD290" i="30"/>
  <c r="BE290" i="30"/>
  <c r="BF290" i="30"/>
  <c r="BG290" i="30"/>
  <c r="BH290" i="30"/>
  <c r="BI290" i="30"/>
  <c r="BJ290" i="30"/>
  <c r="BK290" i="30"/>
  <c r="BL290" i="30"/>
  <c r="BM290" i="30"/>
  <c r="BN290" i="30"/>
  <c r="BO290" i="30"/>
  <c r="BP290" i="30"/>
  <c r="BQ290" i="30"/>
  <c r="BR290" i="30"/>
  <c r="BS290" i="30"/>
  <c r="BT290" i="30"/>
  <c r="BU290" i="30"/>
  <c r="BV290" i="30"/>
  <c r="BW290" i="30"/>
  <c r="BX290" i="30"/>
  <c r="BY290" i="30"/>
  <c r="BZ290" i="30"/>
  <c r="CA290" i="30"/>
  <c r="CB290" i="30"/>
  <c r="CC290" i="30"/>
  <c r="CD290" i="30"/>
  <c r="CE290" i="30"/>
  <c r="CF290" i="30"/>
  <c r="CG290" i="30"/>
  <c r="CH290" i="30"/>
  <c r="CI290" i="30"/>
  <c r="CJ290" i="30"/>
  <c r="CK290" i="30"/>
  <c r="CL290" i="30"/>
  <c r="CM290" i="30"/>
  <c r="CN290" i="30"/>
  <c r="CO290" i="30"/>
  <c r="CP290" i="30"/>
  <c r="CQ290" i="30"/>
  <c r="CR290" i="30"/>
  <c r="CS290" i="30"/>
  <c r="CT290" i="30"/>
  <c r="CU290" i="30"/>
  <c r="CV290" i="30"/>
  <c r="CW290" i="30"/>
  <c r="CX290" i="30"/>
  <c r="CY290" i="30"/>
  <c r="CZ290" i="30"/>
  <c r="DA290" i="30"/>
  <c r="DB290" i="30"/>
  <c r="DC290" i="30"/>
  <c r="DD290" i="30"/>
  <c r="DE290" i="30"/>
  <c r="DF290" i="30"/>
  <c r="DG290" i="30"/>
  <c r="DH290" i="30"/>
  <c r="DI290" i="30"/>
  <c r="DJ290" i="30"/>
  <c r="DK290" i="30"/>
  <c r="DL290" i="30"/>
  <c r="DM290" i="30"/>
  <c r="DN290" i="30"/>
  <c r="DO290" i="30"/>
  <c r="DP290" i="30"/>
  <c r="DQ290" i="30"/>
  <c r="DR290" i="30"/>
  <c r="DS290" i="30"/>
  <c r="DT290" i="30"/>
  <c r="M291" i="30"/>
  <c r="N291" i="30"/>
  <c r="O291" i="30"/>
  <c r="P291" i="30"/>
  <c r="Q291" i="30"/>
  <c r="R291" i="30"/>
  <c r="S291" i="30"/>
  <c r="T291" i="30"/>
  <c r="U291" i="30"/>
  <c r="V291" i="30"/>
  <c r="W291" i="30"/>
  <c r="X291" i="30"/>
  <c r="Y291" i="30"/>
  <c r="Z291" i="30"/>
  <c r="AA291" i="30"/>
  <c r="AB291" i="30"/>
  <c r="AC291" i="30"/>
  <c r="AD291" i="30"/>
  <c r="AE291" i="30"/>
  <c r="AF291" i="30"/>
  <c r="AG291" i="30"/>
  <c r="AH291" i="30"/>
  <c r="AI291" i="30"/>
  <c r="AJ291" i="30"/>
  <c r="AK291" i="30"/>
  <c r="AL291" i="30"/>
  <c r="AM291" i="30"/>
  <c r="AN291" i="30"/>
  <c r="AO291" i="30"/>
  <c r="AP291" i="30"/>
  <c r="AQ291" i="30"/>
  <c r="AR291" i="30"/>
  <c r="AS291" i="30"/>
  <c r="AT291" i="30"/>
  <c r="AU291" i="30"/>
  <c r="AV291" i="30"/>
  <c r="AW291" i="30"/>
  <c r="AX291" i="30"/>
  <c r="AY291" i="30"/>
  <c r="AZ291" i="30"/>
  <c r="BA291" i="30"/>
  <c r="BB291" i="30"/>
  <c r="BC291" i="30"/>
  <c r="BD291" i="30"/>
  <c r="BE291" i="30"/>
  <c r="BF291" i="30"/>
  <c r="BG291" i="30"/>
  <c r="BH291" i="30"/>
  <c r="BI291" i="30"/>
  <c r="BJ291" i="30"/>
  <c r="BK291" i="30"/>
  <c r="BL291" i="30"/>
  <c r="BM291" i="30"/>
  <c r="BN291" i="30"/>
  <c r="BO291" i="30"/>
  <c r="BP291" i="30"/>
  <c r="BQ291" i="30"/>
  <c r="BR291" i="30"/>
  <c r="BS291" i="30"/>
  <c r="BT291" i="30"/>
  <c r="BU291" i="30"/>
  <c r="BV291" i="30"/>
  <c r="BW291" i="30"/>
  <c r="BX291" i="30"/>
  <c r="BY291" i="30"/>
  <c r="BZ291" i="30"/>
  <c r="CA291" i="30"/>
  <c r="CB291" i="30"/>
  <c r="CC291" i="30"/>
  <c r="CD291" i="30"/>
  <c r="CE291" i="30"/>
  <c r="CF291" i="30"/>
  <c r="CG291" i="30"/>
  <c r="CH291" i="30"/>
  <c r="CI291" i="30"/>
  <c r="CJ291" i="30"/>
  <c r="CK291" i="30"/>
  <c r="CL291" i="30"/>
  <c r="CM291" i="30"/>
  <c r="CN291" i="30"/>
  <c r="CO291" i="30"/>
  <c r="CP291" i="30"/>
  <c r="CQ291" i="30"/>
  <c r="CR291" i="30"/>
  <c r="CS291" i="30"/>
  <c r="CT291" i="30"/>
  <c r="CU291" i="30"/>
  <c r="CV291" i="30"/>
  <c r="CW291" i="30"/>
  <c r="CX291" i="30"/>
  <c r="CY291" i="30"/>
  <c r="CZ291" i="30"/>
  <c r="DA291" i="30"/>
  <c r="DB291" i="30"/>
  <c r="DC291" i="30"/>
  <c r="DD291" i="30"/>
  <c r="DE291" i="30"/>
  <c r="DF291" i="30"/>
  <c r="DG291" i="30"/>
  <c r="DH291" i="30"/>
  <c r="DI291" i="30"/>
  <c r="DJ291" i="30"/>
  <c r="DK291" i="30"/>
  <c r="DL291" i="30"/>
  <c r="DM291" i="30"/>
  <c r="DN291" i="30"/>
  <c r="DO291" i="30"/>
  <c r="DP291" i="30"/>
  <c r="DQ291" i="30"/>
  <c r="DR291" i="30"/>
  <c r="DS291" i="30"/>
  <c r="DT291" i="30"/>
  <c r="M292" i="30"/>
  <c r="N292" i="30"/>
  <c r="O292" i="30"/>
  <c r="P292" i="30"/>
  <c r="Q292" i="30"/>
  <c r="R292" i="30"/>
  <c r="S292" i="30"/>
  <c r="T292" i="30"/>
  <c r="U292" i="30"/>
  <c r="V292" i="30"/>
  <c r="W292" i="30"/>
  <c r="X292" i="30"/>
  <c r="Y292" i="30"/>
  <c r="Z292" i="30"/>
  <c r="AA292" i="30"/>
  <c r="AB292" i="30"/>
  <c r="AC292" i="30"/>
  <c r="AD292" i="30"/>
  <c r="AE292" i="30"/>
  <c r="AF292" i="30"/>
  <c r="AG292" i="30"/>
  <c r="AH292" i="30"/>
  <c r="AI292" i="30"/>
  <c r="AJ292" i="30"/>
  <c r="AK292" i="30"/>
  <c r="AL292" i="30"/>
  <c r="AM292" i="30"/>
  <c r="AN292" i="30"/>
  <c r="AO292" i="30"/>
  <c r="AP292" i="30"/>
  <c r="AQ292" i="30"/>
  <c r="AR292" i="30"/>
  <c r="AS292" i="30"/>
  <c r="AT292" i="30"/>
  <c r="AU292" i="30"/>
  <c r="AV292" i="30"/>
  <c r="AW292" i="30"/>
  <c r="AX292" i="30"/>
  <c r="AY292" i="30"/>
  <c r="AZ292" i="30"/>
  <c r="BA292" i="30"/>
  <c r="BB292" i="30"/>
  <c r="BC292" i="30"/>
  <c r="BD292" i="30"/>
  <c r="BE292" i="30"/>
  <c r="BF292" i="30"/>
  <c r="BG292" i="30"/>
  <c r="BH292" i="30"/>
  <c r="BI292" i="30"/>
  <c r="BJ292" i="30"/>
  <c r="BK292" i="30"/>
  <c r="BL292" i="30"/>
  <c r="BM292" i="30"/>
  <c r="BN292" i="30"/>
  <c r="BO292" i="30"/>
  <c r="BP292" i="30"/>
  <c r="BQ292" i="30"/>
  <c r="BR292" i="30"/>
  <c r="BS292" i="30"/>
  <c r="BT292" i="30"/>
  <c r="BU292" i="30"/>
  <c r="BV292" i="30"/>
  <c r="BW292" i="30"/>
  <c r="BX292" i="30"/>
  <c r="BY292" i="30"/>
  <c r="BZ292" i="30"/>
  <c r="CA292" i="30"/>
  <c r="CB292" i="30"/>
  <c r="CC292" i="30"/>
  <c r="CD292" i="30"/>
  <c r="CE292" i="30"/>
  <c r="CF292" i="30"/>
  <c r="CG292" i="30"/>
  <c r="CH292" i="30"/>
  <c r="CI292" i="30"/>
  <c r="CJ292" i="30"/>
  <c r="CK292" i="30"/>
  <c r="CL292" i="30"/>
  <c r="CM292" i="30"/>
  <c r="CN292" i="30"/>
  <c r="CO292" i="30"/>
  <c r="CP292" i="30"/>
  <c r="CQ292" i="30"/>
  <c r="CR292" i="30"/>
  <c r="CS292" i="30"/>
  <c r="CT292" i="30"/>
  <c r="CU292" i="30"/>
  <c r="CV292" i="30"/>
  <c r="CW292" i="30"/>
  <c r="CX292" i="30"/>
  <c r="CY292" i="30"/>
  <c r="CZ292" i="30"/>
  <c r="DA292" i="30"/>
  <c r="DB292" i="30"/>
  <c r="DC292" i="30"/>
  <c r="DD292" i="30"/>
  <c r="DE292" i="30"/>
  <c r="DF292" i="30"/>
  <c r="DG292" i="30"/>
  <c r="DH292" i="30"/>
  <c r="DI292" i="30"/>
  <c r="DJ292" i="30"/>
  <c r="DK292" i="30"/>
  <c r="DL292" i="30"/>
  <c r="DM292" i="30"/>
  <c r="DN292" i="30"/>
  <c r="DO292" i="30"/>
  <c r="DP292" i="30"/>
  <c r="DQ292" i="30"/>
  <c r="DR292" i="30"/>
  <c r="DS292" i="30"/>
  <c r="DT292" i="30"/>
  <c r="M293" i="30"/>
  <c r="N293" i="30"/>
  <c r="O293" i="30"/>
  <c r="P293" i="30"/>
  <c r="Q293" i="30"/>
  <c r="R293" i="30"/>
  <c r="S293" i="30"/>
  <c r="T293" i="30"/>
  <c r="U293" i="30"/>
  <c r="V293" i="30"/>
  <c r="W293" i="30"/>
  <c r="X293" i="30"/>
  <c r="Y293" i="30"/>
  <c r="Z293" i="30"/>
  <c r="AA293" i="30"/>
  <c r="AB293" i="30"/>
  <c r="AC293" i="30"/>
  <c r="AD293" i="30"/>
  <c r="AE293" i="30"/>
  <c r="AF293" i="30"/>
  <c r="AG293" i="30"/>
  <c r="AH293" i="30"/>
  <c r="AI293" i="30"/>
  <c r="AJ293" i="30"/>
  <c r="AK293" i="30"/>
  <c r="AL293" i="30"/>
  <c r="AM293" i="30"/>
  <c r="AN293" i="30"/>
  <c r="AO293" i="30"/>
  <c r="AP293" i="30"/>
  <c r="AQ293" i="30"/>
  <c r="AR293" i="30"/>
  <c r="AS293" i="30"/>
  <c r="AT293" i="30"/>
  <c r="AU293" i="30"/>
  <c r="AV293" i="30"/>
  <c r="AW293" i="30"/>
  <c r="AX293" i="30"/>
  <c r="AY293" i="30"/>
  <c r="AZ293" i="30"/>
  <c r="BA293" i="30"/>
  <c r="BB293" i="30"/>
  <c r="BC293" i="30"/>
  <c r="BD293" i="30"/>
  <c r="BE293" i="30"/>
  <c r="BF293" i="30"/>
  <c r="BG293" i="30"/>
  <c r="BH293" i="30"/>
  <c r="BI293" i="30"/>
  <c r="BJ293" i="30"/>
  <c r="BK293" i="30"/>
  <c r="BL293" i="30"/>
  <c r="BM293" i="30"/>
  <c r="BN293" i="30"/>
  <c r="BO293" i="30"/>
  <c r="BP293" i="30"/>
  <c r="BQ293" i="30"/>
  <c r="BR293" i="30"/>
  <c r="BS293" i="30"/>
  <c r="BT293" i="30"/>
  <c r="BU293" i="30"/>
  <c r="BV293" i="30"/>
  <c r="BW293" i="30"/>
  <c r="BX293" i="30"/>
  <c r="BY293" i="30"/>
  <c r="BZ293" i="30"/>
  <c r="CA293" i="30"/>
  <c r="CB293" i="30"/>
  <c r="CC293" i="30"/>
  <c r="CD293" i="30"/>
  <c r="CE293" i="30"/>
  <c r="CF293" i="30"/>
  <c r="CG293" i="30"/>
  <c r="CH293" i="30"/>
  <c r="CI293" i="30"/>
  <c r="CJ293" i="30"/>
  <c r="CK293" i="30"/>
  <c r="CL293" i="30"/>
  <c r="CM293" i="30"/>
  <c r="CN293" i="30"/>
  <c r="CO293" i="30"/>
  <c r="CP293" i="30"/>
  <c r="CQ293" i="30"/>
  <c r="CR293" i="30"/>
  <c r="CS293" i="30"/>
  <c r="CT293" i="30"/>
  <c r="CU293" i="30"/>
  <c r="CV293" i="30"/>
  <c r="CW293" i="30"/>
  <c r="CX293" i="30"/>
  <c r="CY293" i="30"/>
  <c r="CZ293" i="30"/>
  <c r="DA293" i="30"/>
  <c r="DB293" i="30"/>
  <c r="DC293" i="30"/>
  <c r="DD293" i="30"/>
  <c r="DE293" i="30"/>
  <c r="DF293" i="30"/>
  <c r="DG293" i="30"/>
  <c r="DH293" i="30"/>
  <c r="DI293" i="30"/>
  <c r="DJ293" i="30"/>
  <c r="DK293" i="30"/>
  <c r="DL293" i="30"/>
  <c r="DM293" i="30"/>
  <c r="DN293" i="30"/>
  <c r="DO293" i="30"/>
  <c r="DP293" i="30"/>
  <c r="DQ293" i="30"/>
  <c r="DR293" i="30"/>
  <c r="DS293" i="30"/>
  <c r="DT293" i="30"/>
  <c r="M294" i="30"/>
  <c r="N294" i="30"/>
  <c r="O294" i="30"/>
  <c r="P294" i="30"/>
  <c r="Q294" i="30"/>
  <c r="R294" i="30"/>
  <c r="S294" i="30"/>
  <c r="T294" i="30"/>
  <c r="U294" i="30"/>
  <c r="V294" i="30"/>
  <c r="W294" i="30"/>
  <c r="X294" i="30"/>
  <c r="Y294" i="30"/>
  <c r="Z294" i="30"/>
  <c r="AA294" i="30"/>
  <c r="AB294" i="30"/>
  <c r="AC294" i="30"/>
  <c r="AD294" i="30"/>
  <c r="AE294" i="30"/>
  <c r="AF294" i="30"/>
  <c r="AG294" i="30"/>
  <c r="AH294" i="30"/>
  <c r="AI294" i="30"/>
  <c r="AJ294" i="30"/>
  <c r="AK294" i="30"/>
  <c r="AL294" i="30"/>
  <c r="AM294" i="30"/>
  <c r="AN294" i="30"/>
  <c r="AO294" i="30"/>
  <c r="AP294" i="30"/>
  <c r="AQ294" i="30"/>
  <c r="AR294" i="30"/>
  <c r="AS294" i="30"/>
  <c r="AT294" i="30"/>
  <c r="AU294" i="30"/>
  <c r="AV294" i="30"/>
  <c r="AW294" i="30"/>
  <c r="AX294" i="30"/>
  <c r="AY294" i="30"/>
  <c r="AZ294" i="30"/>
  <c r="BA294" i="30"/>
  <c r="BB294" i="30"/>
  <c r="BC294" i="30"/>
  <c r="BD294" i="30"/>
  <c r="BE294" i="30"/>
  <c r="BF294" i="30"/>
  <c r="BG294" i="30"/>
  <c r="BH294" i="30"/>
  <c r="BI294" i="30"/>
  <c r="BJ294" i="30"/>
  <c r="BK294" i="30"/>
  <c r="BL294" i="30"/>
  <c r="BM294" i="30"/>
  <c r="BN294" i="30"/>
  <c r="BO294" i="30"/>
  <c r="BP294" i="30"/>
  <c r="BQ294" i="30"/>
  <c r="BR294" i="30"/>
  <c r="BS294" i="30"/>
  <c r="BT294" i="30"/>
  <c r="BU294" i="30"/>
  <c r="BV294" i="30"/>
  <c r="BW294" i="30"/>
  <c r="BX294" i="30"/>
  <c r="BY294" i="30"/>
  <c r="BZ294" i="30"/>
  <c r="CA294" i="30"/>
  <c r="CB294" i="30"/>
  <c r="CC294" i="30"/>
  <c r="CD294" i="30"/>
  <c r="CE294" i="30"/>
  <c r="CF294" i="30"/>
  <c r="CG294" i="30"/>
  <c r="CH294" i="30"/>
  <c r="CI294" i="30"/>
  <c r="CJ294" i="30"/>
  <c r="CK294" i="30"/>
  <c r="CL294" i="30"/>
  <c r="CM294" i="30"/>
  <c r="CN294" i="30"/>
  <c r="CO294" i="30"/>
  <c r="CP294" i="30"/>
  <c r="CQ294" i="30"/>
  <c r="CR294" i="30"/>
  <c r="CS294" i="30"/>
  <c r="CT294" i="30"/>
  <c r="CU294" i="30"/>
  <c r="CV294" i="30"/>
  <c r="CW294" i="30"/>
  <c r="CX294" i="30"/>
  <c r="CY294" i="30"/>
  <c r="CZ294" i="30"/>
  <c r="DA294" i="30"/>
  <c r="DB294" i="30"/>
  <c r="DC294" i="30"/>
  <c r="DD294" i="30"/>
  <c r="DE294" i="30"/>
  <c r="DF294" i="30"/>
  <c r="DG294" i="30"/>
  <c r="DH294" i="30"/>
  <c r="DI294" i="30"/>
  <c r="DJ294" i="30"/>
  <c r="DK294" i="30"/>
  <c r="DL294" i="30"/>
  <c r="DM294" i="30"/>
  <c r="DN294" i="30"/>
  <c r="DO294" i="30"/>
  <c r="DP294" i="30"/>
  <c r="DQ294" i="30"/>
  <c r="DR294" i="30"/>
  <c r="DS294" i="30"/>
  <c r="DT294" i="30"/>
  <c r="M295" i="30"/>
  <c r="N295" i="30"/>
  <c r="O295" i="30"/>
  <c r="P295" i="30"/>
  <c r="Q295" i="30"/>
  <c r="R295" i="30"/>
  <c r="S295" i="30"/>
  <c r="T295" i="30"/>
  <c r="U295" i="30"/>
  <c r="V295" i="30"/>
  <c r="W295" i="30"/>
  <c r="X295" i="30"/>
  <c r="Y295" i="30"/>
  <c r="Z295" i="30"/>
  <c r="AA295" i="30"/>
  <c r="AB295" i="30"/>
  <c r="AC295" i="30"/>
  <c r="AD295" i="30"/>
  <c r="AE295" i="30"/>
  <c r="AF295" i="30"/>
  <c r="AG295" i="30"/>
  <c r="AH295" i="30"/>
  <c r="AI295" i="30"/>
  <c r="AJ295" i="30"/>
  <c r="AK295" i="30"/>
  <c r="AL295" i="30"/>
  <c r="AM295" i="30"/>
  <c r="AN295" i="30"/>
  <c r="AO295" i="30"/>
  <c r="AP295" i="30"/>
  <c r="AQ295" i="30"/>
  <c r="AR295" i="30"/>
  <c r="AS295" i="30"/>
  <c r="AT295" i="30"/>
  <c r="AU295" i="30"/>
  <c r="AV295" i="30"/>
  <c r="AW295" i="30"/>
  <c r="AX295" i="30"/>
  <c r="AY295" i="30"/>
  <c r="AZ295" i="30"/>
  <c r="BA295" i="30"/>
  <c r="BB295" i="30"/>
  <c r="BC295" i="30"/>
  <c r="BD295" i="30"/>
  <c r="BE295" i="30"/>
  <c r="BF295" i="30"/>
  <c r="BG295" i="30"/>
  <c r="BH295" i="30"/>
  <c r="BI295" i="30"/>
  <c r="BJ295" i="30"/>
  <c r="BK295" i="30"/>
  <c r="BL295" i="30"/>
  <c r="BM295" i="30"/>
  <c r="BN295" i="30"/>
  <c r="BO295" i="30"/>
  <c r="BP295" i="30"/>
  <c r="BQ295" i="30"/>
  <c r="BR295" i="30"/>
  <c r="BS295" i="30"/>
  <c r="BT295" i="30"/>
  <c r="BU295" i="30"/>
  <c r="BV295" i="30"/>
  <c r="BW295" i="30"/>
  <c r="BX295" i="30"/>
  <c r="BY295" i="30"/>
  <c r="BZ295" i="30"/>
  <c r="CA295" i="30"/>
  <c r="CB295" i="30"/>
  <c r="CC295" i="30"/>
  <c r="CD295" i="30"/>
  <c r="CE295" i="30"/>
  <c r="CF295" i="30"/>
  <c r="CG295" i="30"/>
  <c r="CH295" i="30"/>
  <c r="CI295" i="30"/>
  <c r="CJ295" i="30"/>
  <c r="CK295" i="30"/>
  <c r="CL295" i="30"/>
  <c r="CM295" i="30"/>
  <c r="CN295" i="30"/>
  <c r="CO295" i="30"/>
  <c r="CP295" i="30"/>
  <c r="CQ295" i="30"/>
  <c r="CR295" i="30"/>
  <c r="CS295" i="30"/>
  <c r="CT295" i="30"/>
  <c r="CU295" i="30"/>
  <c r="CV295" i="30"/>
  <c r="CW295" i="30"/>
  <c r="CX295" i="30"/>
  <c r="CY295" i="30"/>
  <c r="CZ295" i="30"/>
  <c r="DA295" i="30"/>
  <c r="DB295" i="30"/>
  <c r="DC295" i="30"/>
  <c r="DD295" i="30"/>
  <c r="DE295" i="30"/>
  <c r="DF295" i="30"/>
  <c r="DG295" i="30"/>
  <c r="DH295" i="30"/>
  <c r="DI295" i="30"/>
  <c r="DJ295" i="30"/>
  <c r="DK295" i="30"/>
  <c r="DL295" i="30"/>
  <c r="DM295" i="30"/>
  <c r="DN295" i="30"/>
  <c r="DO295" i="30"/>
  <c r="DP295" i="30"/>
  <c r="DQ295" i="30"/>
  <c r="DR295" i="30"/>
  <c r="DS295" i="30"/>
  <c r="DT295" i="30"/>
  <c r="M296" i="30"/>
  <c r="N296" i="30"/>
  <c r="O296" i="30"/>
  <c r="P296" i="30"/>
  <c r="Q296" i="30"/>
  <c r="R296" i="30"/>
  <c r="S296" i="30"/>
  <c r="T296" i="30"/>
  <c r="U296" i="30"/>
  <c r="V296" i="30"/>
  <c r="W296" i="30"/>
  <c r="X296" i="30"/>
  <c r="Y296" i="30"/>
  <c r="Z296" i="30"/>
  <c r="AA296" i="30"/>
  <c r="AB296" i="30"/>
  <c r="AC296" i="30"/>
  <c r="AD296" i="30"/>
  <c r="AE296" i="30"/>
  <c r="AF296" i="30"/>
  <c r="AG296" i="30"/>
  <c r="AH296" i="30"/>
  <c r="AI296" i="30"/>
  <c r="AJ296" i="30"/>
  <c r="AK296" i="30"/>
  <c r="AL296" i="30"/>
  <c r="AM296" i="30"/>
  <c r="AN296" i="30"/>
  <c r="AO296" i="30"/>
  <c r="AP296" i="30"/>
  <c r="AQ296" i="30"/>
  <c r="AR296" i="30"/>
  <c r="AS296" i="30"/>
  <c r="AT296" i="30"/>
  <c r="AU296" i="30"/>
  <c r="AV296" i="30"/>
  <c r="AW296" i="30"/>
  <c r="AX296" i="30"/>
  <c r="AY296" i="30"/>
  <c r="AZ296" i="30"/>
  <c r="BA296" i="30"/>
  <c r="BB296" i="30"/>
  <c r="BC296" i="30"/>
  <c r="BD296" i="30"/>
  <c r="BE296" i="30"/>
  <c r="BF296" i="30"/>
  <c r="BG296" i="30"/>
  <c r="BH296" i="30"/>
  <c r="BI296" i="30"/>
  <c r="BJ296" i="30"/>
  <c r="BK296" i="30"/>
  <c r="BL296" i="30"/>
  <c r="BM296" i="30"/>
  <c r="BN296" i="30"/>
  <c r="BO296" i="30"/>
  <c r="BP296" i="30"/>
  <c r="BQ296" i="30"/>
  <c r="BR296" i="30"/>
  <c r="BS296" i="30"/>
  <c r="BT296" i="30"/>
  <c r="BU296" i="30"/>
  <c r="BV296" i="30"/>
  <c r="BW296" i="30"/>
  <c r="BX296" i="30"/>
  <c r="BY296" i="30"/>
  <c r="BZ296" i="30"/>
  <c r="CA296" i="30"/>
  <c r="CB296" i="30"/>
  <c r="CC296" i="30"/>
  <c r="CD296" i="30"/>
  <c r="CE296" i="30"/>
  <c r="CF296" i="30"/>
  <c r="CG296" i="30"/>
  <c r="CH296" i="30"/>
  <c r="CI296" i="30"/>
  <c r="CJ296" i="30"/>
  <c r="CK296" i="30"/>
  <c r="CL296" i="30"/>
  <c r="CM296" i="30"/>
  <c r="CN296" i="30"/>
  <c r="CO296" i="30"/>
  <c r="CP296" i="30"/>
  <c r="CQ296" i="30"/>
  <c r="CR296" i="30"/>
  <c r="CS296" i="30"/>
  <c r="CT296" i="30"/>
  <c r="CU296" i="30"/>
  <c r="CV296" i="30"/>
  <c r="CW296" i="30"/>
  <c r="CX296" i="30"/>
  <c r="CY296" i="30"/>
  <c r="CZ296" i="30"/>
  <c r="DA296" i="30"/>
  <c r="DB296" i="30"/>
  <c r="DC296" i="30"/>
  <c r="DD296" i="30"/>
  <c r="DE296" i="30"/>
  <c r="DF296" i="30"/>
  <c r="DG296" i="30"/>
  <c r="DH296" i="30"/>
  <c r="DI296" i="30"/>
  <c r="DJ296" i="30"/>
  <c r="DK296" i="30"/>
  <c r="DL296" i="30"/>
  <c r="DM296" i="30"/>
  <c r="DN296" i="30"/>
  <c r="DO296" i="30"/>
  <c r="DP296" i="30"/>
  <c r="DQ296" i="30"/>
  <c r="DR296" i="30"/>
  <c r="DS296" i="30"/>
  <c r="DT296" i="30"/>
  <c r="M297" i="30"/>
  <c r="N297" i="30"/>
  <c r="O297" i="30"/>
  <c r="P297" i="30"/>
  <c r="Q297" i="30"/>
  <c r="R297" i="30"/>
  <c r="S297" i="30"/>
  <c r="T297" i="30"/>
  <c r="U297" i="30"/>
  <c r="V297" i="30"/>
  <c r="W297" i="30"/>
  <c r="X297" i="30"/>
  <c r="Y297" i="30"/>
  <c r="Z297" i="30"/>
  <c r="AA297" i="30"/>
  <c r="AB297" i="30"/>
  <c r="AC297" i="30"/>
  <c r="AD297" i="30"/>
  <c r="AE297" i="30"/>
  <c r="AF297" i="30"/>
  <c r="AG297" i="30"/>
  <c r="AH297" i="30"/>
  <c r="AI297" i="30"/>
  <c r="AJ297" i="30"/>
  <c r="AK297" i="30"/>
  <c r="AL297" i="30"/>
  <c r="AM297" i="30"/>
  <c r="AN297" i="30"/>
  <c r="AO297" i="30"/>
  <c r="AP297" i="30"/>
  <c r="AQ297" i="30"/>
  <c r="AR297" i="30"/>
  <c r="AS297" i="30"/>
  <c r="AT297" i="30"/>
  <c r="AU297" i="30"/>
  <c r="AV297" i="30"/>
  <c r="AW297" i="30"/>
  <c r="AX297" i="30"/>
  <c r="AY297" i="30"/>
  <c r="AZ297" i="30"/>
  <c r="BA297" i="30"/>
  <c r="BB297" i="30"/>
  <c r="BC297" i="30"/>
  <c r="BD297" i="30"/>
  <c r="BE297" i="30"/>
  <c r="BF297" i="30"/>
  <c r="BG297" i="30"/>
  <c r="BH297" i="30"/>
  <c r="BI297" i="30"/>
  <c r="BJ297" i="30"/>
  <c r="BK297" i="30"/>
  <c r="BL297" i="30"/>
  <c r="BM297" i="30"/>
  <c r="BN297" i="30"/>
  <c r="BO297" i="30"/>
  <c r="BP297" i="30"/>
  <c r="BQ297" i="30"/>
  <c r="BR297" i="30"/>
  <c r="BS297" i="30"/>
  <c r="BT297" i="30"/>
  <c r="BU297" i="30"/>
  <c r="BV297" i="30"/>
  <c r="BW297" i="30"/>
  <c r="BX297" i="30"/>
  <c r="BY297" i="30"/>
  <c r="BZ297" i="30"/>
  <c r="CA297" i="30"/>
  <c r="CB297" i="30"/>
  <c r="CC297" i="30"/>
  <c r="CD297" i="30"/>
  <c r="CE297" i="30"/>
  <c r="CF297" i="30"/>
  <c r="CG297" i="30"/>
  <c r="CH297" i="30"/>
  <c r="CI297" i="30"/>
  <c r="CJ297" i="30"/>
  <c r="CK297" i="30"/>
  <c r="CL297" i="30"/>
  <c r="CM297" i="30"/>
  <c r="CN297" i="30"/>
  <c r="CO297" i="30"/>
  <c r="CP297" i="30"/>
  <c r="CQ297" i="30"/>
  <c r="CR297" i="30"/>
  <c r="CS297" i="30"/>
  <c r="CT297" i="30"/>
  <c r="CU297" i="30"/>
  <c r="CV297" i="30"/>
  <c r="CW297" i="30"/>
  <c r="CX297" i="30"/>
  <c r="CY297" i="30"/>
  <c r="CZ297" i="30"/>
  <c r="DA297" i="30"/>
  <c r="DB297" i="30"/>
  <c r="DC297" i="30"/>
  <c r="DD297" i="30"/>
  <c r="DE297" i="30"/>
  <c r="DF297" i="30"/>
  <c r="DG297" i="30"/>
  <c r="DH297" i="30"/>
  <c r="DI297" i="30"/>
  <c r="DJ297" i="30"/>
  <c r="DK297" i="30"/>
  <c r="DL297" i="30"/>
  <c r="DM297" i="30"/>
  <c r="DN297" i="30"/>
  <c r="DO297" i="30"/>
  <c r="DP297" i="30"/>
  <c r="DQ297" i="30"/>
  <c r="DR297" i="30"/>
  <c r="DS297" i="30"/>
  <c r="DT297" i="30"/>
  <c r="M298" i="30"/>
  <c r="N298" i="30"/>
  <c r="O298" i="30"/>
  <c r="P298" i="30"/>
  <c r="Q298" i="30"/>
  <c r="R298" i="30"/>
  <c r="S298" i="30"/>
  <c r="T298" i="30"/>
  <c r="U298" i="30"/>
  <c r="V298" i="30"/>
  <c r="W298" i="30"/>
  <c r="X298" i="30"/>
  <c r="Y298" i="30"/>
  <c r="Z298" i="30"/>
  <c r="AA298" i="30"/>
  <c r="AB298" i="30"/>
  <c r="AC298" i="30"/>
  <c r="AD298" i="30"/>
  <c r="AE298" i="30"/>
  <c r="AF298" i="30"/>
  <c r="AG298" i="30"/>
  <c r="AH298" i="30"/>
  <c r="AI298" i="30"/>
  <c r="AJ298" i="30"/>
  <c r="AK298" i="30"/>
  <c r="AL298" i="30"/>
  <c r="AM298" i="30"/>
  <c r="AN298" i="30"/>
  <c r="AO298" i="30"/>
  <c r="AP298" i="30"/>
  <c r="AQ298" i="30"/>
  <c r="AR298" i="30"/>
  <c r="AS298" i="30"/>
  <c r="AT298" i="30"/>
  <c r="AU298" i="30"/>
  <c r="AV298" i="30"/>
  <c r="AW298" i="30"/>
  <c r="AX298" i="30"/>
  <c r="AY298" i="30"/>
  <c r="AZ298" i="30"/>
  <c r="BA298" i="30"/>
  <c r="BB298" i="30"/>
  <c r="BC298" i="30"/>
  <c r="BD298" i="30"/>
  <c r="BE298" i="30"/>
  <c r="BF298" i="30"/>
  <c r="BG298" i="30"/>
  <c r="BH298" i="30"/>
  <c r="BI298" i="30"/>
  <c r="BJ298" i="30"/>
  <c r="BK298" i="30"/>
  <c r="BL298" i="30"/>
  <c r="BM298" i="30"/>
  <c r="BN298" i="30"/>
  <c r="BO298" i="30"/>
  <c r="BP298" i="30"/>
  <c r="BQ298" i="30"/>
  <c r="BR298" i="30"/>
  <c r="BS298" i="30"/>
  <c r="BT298" i="30"/>
  <c r="BU298" i="30"/>
  <c r="BV298" i="30"/>
  <c r="BW298" i="30"/>
  <c r="BX298" i="30"/>
  <c r="BY298" i="30"/>
  <c r="BZ298" i="30"/>
  <c r="CA298" i="30"/>
  <c r="CB298" i="30"/>
  <c r="CC298" i="30"/>
  <c r="CD298" i="30"/>
  <c r="CE298" i="30"/>
  <c r="CF298" i="30"/>
  <c r="CG298" i="30"/>
  <c r="CH298" i="30"/>
  <c r="CI298" i="30"/>
  <c r="CJ298" i="30"/>
  <c r="CK298" i="30"/>
  <c r="CL298" i="30"/>
  <c r="CM298" i="30"/>
  <c r="CN298" i="30"/>
  <c r="CO298" i="30"/>
  <c r="CP298" i="30"/>
  <c r="CQ298" i="30"/>
  <c r="CR298" i="30"/>
  <c r="CS298" i="30"/>
  <c r="CT298" i="30"/>
  <c r="CU298" i="30"/>
  <c r="CV298" i="30"/>
  <c r="CW298" i="30"/>
  <c r="CX298" i="30"/>
  <c r="CY298" i="30"/>
  <c r="CZ298" i="30"/>
  <c r="DA298" i="30"/>
  <c r="DB298" i="30"/>
  <c r="DC298" i="30"/>
  <c r="DD298" i="30"/>
  <c r="DE298" i="30"/>
  <c r="DF298" i="30"/>
  <c r="DG298" i="30"/>
  <c r="DH298" i="30"/>
  <c r="DI298" i="30"/>
  <c r="DJ298" i="30"/>
  <c r="DK298" i="30"/>
  <c r="DL298" i="30"/>
  <c r="DM298" i="30"/>
  <c r="DN298" i="30"/>
  <c r="DO298" i="30"/>
  <c r="DP298" i="30"/>
  <c r="DQ298" i="30"/>
  <c r="DR298" i="30"/>
  <c r="DS298" i="30"/>
  <c r="DT298" i="30"/>
  <c r="M299" i="30"/>
  <c r="N299" i="30"/>
  <c r="O299" i="30"/>
  <c r="P299" i="30"/>
  <c r="Q299" i="30"/>
  <c r="R299" i="30"/>
  <c r="S299" i="30"/>
  <c r="T299" i="30"/>
  <c r="U299" i="30"/>
  <c r="V299" i="30"/>
  <c r="W299" i="30"/>
  <c r="X299" i="30"/>
  <c r="Y299" i="30"/>
  <c r="Z299" i="30"/>
  <c r="AA299" i="30"/>
  <c r="AB299" i="30"/>
  <c r="AC299" i="30"/>
  <c r="AD299" i="30"/>
  <c r="AE299" i="30"/>
  <c r="AF299" i="30"/>
  <c r="AG299" i="30"/>
  <c r="AH299" i="30"/>
  <c r="AI299" i="30"/>
  <c r="AJ299" i="30"/>
  <c r="AK299" i="30"/>
  <c r="AL299" i="30"/>
  <c r="AM299" i="30"/>
  <c r="AN299" i="30"/>
  <c r="AO299" i="30"/>
  <c r="AP299" i="30"/>
  <c r="AQ299" i="30"/>
  <c r="AR299" i="30"/>
  <c r="AS299" i="30"/>
  <c r="AT299" i="30"/>
  <c r="AU299" i="30"/>
  <c r="AV299" i="30"/>
  <c r="AW299" i="30"/>
  <c r="AX299" i="30"/>
  <c r="AY299" i="30"/>
  <c r="AZ299" i="30"/>
  <c r="BA299" i="30"/>
  <c r="BB299" i="30"/>
  <c r="BC299" i="30"/>
  <c r="BD299" i="30"/>
  <c r="BE299" i="30"/>
  <c r="BF299" i="30"/>
  <c r="BG299" i="30"/>
  <c r="BH299" i="30"/>
  <c r="BI299" i="30"/>
  <c r="BJ299" i="30"/>
  <c r="BK299" i="30"/>
  <c r="BL299" i="30"/>
  <c r="BM299" i="30"/>
  <c r="BN299" i="30"/>
  <c r="BO299" i="30"/>
  <c r="BP299" i="30"/>
  <c r="BQ299" i="30"/>
  <c r="BR299" i="30"/>
  <c r="BS299" i="30"/>
  <c r="BT299" i="30"/>
  <c r="BU299" i="30"/>
  <c r="BV299" i="30"/>
  <c r="BW299" i="30"/>
  <c r="BX299" i="30"/>
  <c r="BY299" i="30"/>
  <c r="BZ299" i="30"/>
  <c r="CA299" i="30"/>
  <c r="CB299" i="30"/>
  <c r="CC299" i="30"/>
  <c r="CD299" i="30"/>
  <c r="CE299" i="30"/>
  <c r="CF299" i="30"/>
  <c r="CG299" i="30"/>
  <c r="CH299" i="30"/>
  <c r="CI299" i="30"/>
  <c r="CJ299" i="30"/>
  <c r="CK299" i="30"/>
  <c r="CL299" i="30"/>
  <c r="CM299" i="30"/>
  <c r="CN299" i="30"/>
  <c r="CO299" i="30"/>
  <c r="CP299" i="30"/>
  <c r="CQ299" i="30"/>
  <c r="CR299" i="30"/>
  <c r="CS299" i="30"/>
  <c r="CT299" i="30"/>
  <c r="CU299" i="30"/>
  <c r="CV299" i="30"/>
  <c r="CW299" i="30"/>
  <c r="CX299" i="30"/>
  <c r="CY299" i="30"/>
  <c r="CZ299" i="30"/>
  <c r="DA299" i="30"/>
  <c r="DB299" i="30"/>
  <c r="DC299" i="30"/>
  <c r="DD299" i="30"/>
  <c r="DE299" i="30"/>
  <c r="DF299" i="30"/>
  <c r="DG299" i="30"/>
  <c r="DH299" i="30"/>
  <c r="DI299" i="30"/>
  <c r="DJ299" i="30"/>
  <c r="DK299" i="30"/>
  <c r="DL299" i="30"/>
  <c r="DM299" i="30"/>
  <c r="DN299" i="30"/>
  <c r="DO299" i="30"/>
  <c r="DP299" i="30"/>
  <c r="DQ299" i="30"/>
  <c r="DR299" i="30"/>
  <c r="DS299" i="30"/>
  <c r="DT299" i="30"/>
  <c r="M300" i="30"/>
  <c r="N300" i="30"/>
  <c r="O300" i="30"/>
  <c r="P300" i="30"/>
  <c r="Q300" i="30"/>
  <c r="R300" i="30"/>
  <c r="O54" i="41" s="1"/>
  <c r="S300" i="30"/>
  <c r="T300" i="30"/>
  <c r="U300" i="30"/>
  <c r="V300" i="30"/>
  <c r="W300" i="30"/>
  <c r="X300" i="30"/>
  <c r="Y300" i="30"/>
  <c r="V54" i="41" s="1"/>
  <c r="Z300" i="30"/>
  <c r="AA300" i="30"/>
  <c r="AB300" i="30"/>
  <c r="AC300" i="30"/>
  <c r="AD300" i="30"/>
  <c r="AE300" i="30"/>
  <c r="AF300" i="30"/>
  <c r="AG300" i="30"/>
  <c r="AH300" i="30"/>
  <c r="AE54" i="41" s="1"/>
  <c r="AI300" i="30"/>
  <c r="AJ300" i="30"/>
  <c r="AK300" i="30"/>
  <c r="AL300" i="30"/>
  <c r="AM300" i="30"/>
  <c r="AN300" i="30"/>
  <c r="AO300" i="30"/>
  <c r="AL54" i="41" s="1"/>
  <c r="AP300" i="30"/>
  <c r="AQ300" i="30"/>
  <c r="AR300" i="30"/>
  <c r="AS300" i="30"/>
  <c r="AT300" i="30"/>
  <c r="AU300" i="30"/>
  <c r="AV300" i="30"/>
  <c r="AW300" i="30"/>
  <c r="AX300" i="30"/>
  <c r="AU54" i="41" s="1"/>
  <c r="AY300" i="30"/>
  <c r="AZ300" i="30"/>
  <c r="BA300" i="30"/>
  <c r="BB300" i="30"/>
  <c r="BC300" i="30"/>
  <c r="BD300" i="30"/>
  <c r="BE300" i="30"/>
  <c r="BB54" i="41" s="1"/>
  <c r="BF300" i="30"/>
  <c r="BG300" i="30"/>
  <c r="BH300" i="30"/>
  <c r="BI300" i="30"/>
  <c r="BJ300" i="30"/>
  <c r="BK300" i="30"/>
  <c r="BL300" i="30"/>
  <c r="BM300" i="30"/>
  <c r="BN300" i="30"/>
  <c r="BO300" i="30"/>
  <c r="BP300" i="30"/>
  <c r="BQ300" i="30"/>
  <c r="BR300" i="30"/>
  <c r="BS300" i="30"/>
  <c r="BT300" i="30"/>
  <c r="BU300" i="30"/>
  <c r="BR54" i="41" s="1"/>
  <c r="BV300" i="30"/>
  <c r="BW300" i="30"/>
  <c r="BX300" i="30"/>
  <c r="BY300" i="30"/>
  <c r="BZ300" i="30"/>
  <c r="CA300" i="30"/>
  <c r="CB300" i="30"/>
  <c r="CC300" i="30"/>
  <c r="CD300" i="30"/>
  <c r="CA54" i="41" s="1"/>
  <c r="CE300" i="30"/>
  <c r="CF300" i="30"/>
  <c r="CG300" i="30"/>
  <c r="CH300" i="30"/>
  <c r="CI300" i="30"/>
  <c r="CJ300" i="30"/>
  <c r="CK300" i="30"/>
  <c r="CH54" i="41" s="1"/>
  <c r="CL300" i="30"/>
  <c r="CM300" i="30"/>
  <c r="CN300" i="30"/>
  <c r="CO300" i="30"/>
  <c r="CP300" i="30"/>
  <c r="CQ300" i="30"/>
  <c r="CR300" i="30"/>
  <c r="CS300" i="30"/>
  <c r="CT300" i="30"/>
  <c r="CU300" i="30"/>
  <c r="CV300" i="30"/>
  <c r="CW300" i="30"/>
  <c r="CX300" i="30"/>
  <c r="CY300" i="30"/>
  <c r="CZ300" i="30"/>
  <c r="DA300" i="30"/>
  <c r="CX54" i="41" s="1"/>
  <c r="DB300" i="30"/>
  <c r="DC300" i="30"/>
  <c r="DD300" i="30"/>
  <c r="DE300" i="30"/>
  <c r="DF300" i="30"/>
  <c r="DG300" i="30"/>
  <c r="DH300" i="30"/>
  <c r="DI300" i="30"/>
  <c r="DJ300" i="30"/>
  <c r="DK300" i="30"/>
  <c r="DL300" i="30"/>
  <c r="DM300" i="30"/>
  <c r="DN300" i="30"/>
  <c r="DO300" i="30"/>
  <c r="DP300" i="30"/>
  <c r="DQ300" i="30"/>
  <c r="DN54" i="41" s="1"/>
  <c r="DR300" i="30"/>
  <c r="DS300" i="30"/>
  <c r="DT300" i="30"/>
  <c r="M301" i="30"/>
  <c r="N301" i="30"/>
  <c r="O301" i="30"/>
  <c r="P301" i="30"/>
  <c r="Q301" i="30"/>
  <c r="R301" i="30"/>
  <c r="S301" i="30"/>
  <c r="T301" i="30"/>
  <c r="U301" i="30"/>
  <c r="V301" i="30"/>
  <c r="W301" i="30"/>
  <c r="X301" i="30"/>
  <c r="Y301" i="30"/>
  <c r="Z301" i="30"/>
  <c r="AA301" i="30"/>
  <c r="AB301" i="30"/>
  <c r="AC301" i="30"/>
  <c r="AD301" i="30"/>
  <c r="AE301" i="30"/>
  <c r="AF301" i="30"/>
  <c r="AG301" i="30"/>
  <c r="AH301" i="30"/>
  <c r="AI301" i="30"/>
  <c r="AJ301" i="30"/>
  <c r="AK301" i="30"/>
  <c r="AL301" i="30"/>
  <c r="AM301" i="30"/>
  <c r="AN301" i="30"/>
  <c r="AO301" i="30"/>
  <c r="AP301" i="30"/>
  <c r="AQ301" i="30"/>
  <c r="AR301" i="30"/>
  <c r="AS301" i="30"/>
  <c r="AT301" i="30"/>
  <c r="AU301" i="30"/>
  <c r="AV301" i="30"/>
  <c r="AW301" i="30"/>
  <c r="AX301" i="30"/>
  <c r="AY301" i="30"/>
  <c r="AZ301" i="30"/>
  <c r="BA301" i="30"/>
  <c r="BB301" i="30"/>
  <c r="BC301" i="30"/>
  <c r="BD301" i="30"/>
  <c r="BE301" i="30"/>
  <c r="BF301" i="30"/>
  <c r="BG301" i="30"/>
  <c r="BH301" i="30"/>
  <c r="BI301" i="30"/>
  <c r="BJ301" i="30"/>
  <c r="BK301" i="30"/>
  <c r="BL301" i="30"/>
  <c r="BM301" i="30"/>
  <c r="BN301" i="30"/>
  <c r="BO301" i="30"/>
  <c r="BP301" i="30"/>
  <c r="BQ301" i="30"/>
  <c r="BR301" i="30"/>
  <c r="BS301" i="30"/>
  <c r="BT301" i="30"/>
  <c r="BU301" i="30"/>
  <c r="BV301" i="30"/>
  <c r="BW301" i="30"/>
  <c r="BX301" i="30"/>
  <c r="BY301" i="30"/>
  <c r="BZ301" i="30"/>
  <c r="CA301" i="30"/>
  <c r="CB301" i="30"/>
  <c r="CC301" i="30"/>
  <c r="CD301" i="30"/>
  <c r="CE301" i="30"/>
  <c r="CF301" i="30"/>
  <c r="CG301" i="30"/>
  <c r="CH301" i="30"/>
  <c r="CI301" i="30"/>
  <c r="CJ301" i="30"/>
  <c r="CK301" i="30"/>
  <c r="CL301" i="30"/>
  <c r="CM301" i="30"/>
  <c r="CN301" i="30"/>
  <c r="CO301" i="30"/>
  <c r="CP301" i="30"/>
  <c r="CQ301" i="30"/>
  <c r="CR301" i="30"/>
  <c r="CS301" i="30"/>
  <c r="CT301" i="30"/>
  <c r="CU301" i="30"/>
  <c r="CV301" i="30"/>
  <c r="CW301" i="30"/>
  <c r="CX301" i="30"/>
  <c r="CY301" i="30"/>
  <c r="CZ301" i="30"/>
  <c r="DA301" i="30"/>
  <c r="DB301" i="30"/>
  <c r="DC301" i="30"/>
  <c r="DD301" i="30"/>
  <c r="DE301" i="30"/>
  <c r="DF301" i="30"/>
  <c r="DG301" i="30"/>
  <c r="DH301" i="30"/>
  <c r="DI301" i="30"/>
  <c r="DJ301" i="30"/>
  <c r="DK301" i="30"/>
  <c r="DL301" i="30"/>
  <c r="DM301" i="30"/>
  <c r="DN301" i="30"/>
  <c r="DO301" i="30"/>
  <c r="DP301" i="30"/>
  <c r="DQ301" i="30"/>
  <c r="DR301" i="30"/>
  <c r="DS301" i="30"/>
  <c r="DT301" i="30"/>
  <c r="M302" i="30"/>
  <c r="N302" i="30"/>
  <c r="O302" i="30"/>
  <c r="P302" i="30"/>
  <c r="Q302" i="30"/>
  <c r="R302" i="30"/>
  <c r="S302" i="30"/>
  <c r="T302" i="30"/>
  <c r="U302" i="30"/>
  <c r="V302" i="30"/>
  <c r="W302" i="30"/>
  <c r="X302" i="30"/>
  <c r="Y302" i="30"/>
  <c r="Z302" i="30"/>
  <c r="AA302" i="30"/>
  <c r="AB302" i="30"/>
  <c r="AC302" i="30"/>
  <c r="AD302" i="30"/>
  <c r="AE302" i="30"/>
  <c r="AF302" i="30"/>
  <c r="AG302" i="30"/>
  <c r="AH302" i="30"/>
  <c r="AI302" i="30"/>
  <c r="AJ302" i="30"/>
  <c r="AK302" i="30"/>
  <c r="AL302" i="30"/>
  <c r="AM302" i="30"/>
  <c r="AN302" i="30"/>
  <c r="AO302" i="30"/>
  <c r="AP302" i="30"/>
  <c r="AQ302" i="30"/>
  <c r="AR302" i="30"/>
  <c r="AS302" i="30"/>
  <c r="AT302" i="30"/>
  <c r="AU302" i="30"/>
  <c r="AV302" i="30"/>
  <c r="AW302" i="30"/>
  <c r="AX302" i="30"/>
  <c r="AY302" i="30"/>
  <c r="AZ302" i="30"/>
  <c r="BA302" i="30"/>
  <c r="BB302" i="30"/>
  <c r="BC302" i="30"/>
  <c r="BD302" i="30"/>
  <c r="BE302" i="30"/>
  <c r="BF302" i="30"/>
  <c r="BG302" i="30"/>
  <c r="BH302" i="30"/>
  <c r="BI302" i="30"/>
  <c r="BJ302" i="30"/>
  <c r="BK302" i="30"/>
  <c r="BL302" i="30"/>
  <c r="BM302" i="30"/>
  <c r="BN302" i="30"/>
  <c r="BO302" i="30"/>
  <c r="BP302" i="30"/>
  <c r="BQ302" i="30"/>
  <c r="BR302" i="30"/>
  <c r="BS302" i="30"/>
  <c r="BT302" i="30"/>
  <c r="BU302" i="30"/>
  <c r="BV302" i="30"/>
  <c r="BW302" i="30"/>
  <c r="BX302" i="30"/>
  <c r="BY302" i="30"/>
  <c r="BZ302" i="30"/>
  <c r="CA302" i="30"/>
  <c r="CB302" i="30"/>
  <c r="CC302" i="30"/>
  <c r="CD302" i="30"/>
  <c r="CE302" i="30"/>
  <c r="CF302" i="30"/>
  <c r="CG302" i="30"/>
  <c r="CH302" i="30"/>
  <c r="CI302" i="30"/>
  <c r="CJ302" i="30"/>
  <c r="CK302" i="30"/>
  <c r="CL302" i="30"/>
  <c r="CM302" i="30"/>
  <c r="CN302" i="30"/>
  <c r="CO302" i="30"/>
  <c r="CP302" i="30"/>
  <c r="CQ302" i="30"/>
  <c r="CR302" i="30"/>
  <c r="CS302" i="30"/>
  <c r="CT302" i="30"/>
  <c r="CU302" i="30"/>
  <c r="CV302" i="30"/>
  <c r="CW302" i="30"/>
  <c r="CX302" i="30"/>
  <c r="CY302" i="30"/>
  <c r="CZ302" i="30"/>
  <c r="DA302" i="30"/>
  <c r="DB302" i="30"/>
  <c r="DC302" i="30"/>
  <c r="DD302" i="30"/>
  <c r="DE302" i="30"/>
  <c r="DF302" i="30"/>
  <c r="DG302" i="30"/>
  <c r="DH302" i="30"/>
  <c r="DI302" i="30"/>
  <c r="DJ302" i="30"/>
  <c r="DK302" i="30"/>
  <c r="DL302" i="30"/>
  <c r="DM302" i="30"/>
  <c r="DN302" i="30"/>
  <c r="DO302" i="30"/>
  <c r="DP302" i="30"/>
  <c r="DQ302" i="30"/>
  <c r="DR302" i="30"/>
  <c r="DS302" i="30"/>
  <c r="DT302" i="30"/>
  <c r="M303" i="30"/>
  <c r="N303" i="30"/>
  <c r="O303" i="30"/>
  <c r="P303" i="30"/>
  <c r="Q303" i="30"/>
  <c r="R303" i="30"/>
  <c r="S303" i="30"/>
  <c r="T303" i="30"/>
  <c r="U303" i="30"/>
  <c r="V303" i="30"/>
  <c r="W303" i="30"/>
  <c r="X303" i="30"/>
  <c r="Y303" i="30"/>
  <c r="Z303" i="30"/>
  <c r="AA303" i="30"/>
  <c r="AB303" i="30"/>
  <c r="AC303" i="30"/>
  <c r="AD303" i="30"/>
  <c r="AE303" i="30"/>
  <c r="AF303" i="30"/>
  <c r="AG303" i="30"/>
  <c r="AH303" i="30"/>
  <c r="AI303" i="30"/>
  <c r="AJ303" i="30"/>
  <c r="AK303" i="30"/>
  <c r="AL303" i="30"/>
  <c r="AM303" i="30"/>
  <c r="AN303" i="30"/>
  <c r="AO303" i="30"/>
  <c r="AP303" i="30"/>
  <c r="AQ303" i="30"/>
  <c r="AR303" i="30"/>
  <c r="AS303" i="30"/>
  <c r="AT303" i="30"/>
  <c r="AU303" i="30"/>
  <c r="AV303" i="30"/>
  <c r="AW303" i="30"/>
  <c r="AX303" i="30"/>
  <c r="AY303" i="30"/>
  <c r="AZ303" i="30"/>
  <c r="BA303" i="30"/>
  <c r="BB303" i="30"/>
  <c r="BC303" i="30"/>
  <c r="BD303" i="30"/>
  <c r="BE303" i="30"/>
  <c r="BF303" i="30"/>
  <c r="BG303" i="30"/>
  <c r="BH303" i="30"/>
  <c r="BI303" i="30"/>
  <c r="BJ303" i="30"/>
  <c r="BK303" i="30"/>
  <c r="BL303" i="30"/>
  <c r="BM303" i="30"/>
  <c r="BN303" i="30"/>
  <c r="BO303" i="30"/>
  <c r="BP303" i="30"/>
  <c r="BQ303" i="30"/>
  <c r="BR303" i="30"/>
  <c r="BS303" i="30"/>
  <c r="BT303" i="30"/>
  <c r="BU303" i="30"/>
  <c r="BV303" i="30"/>
  <c r="BW303" i="30"/>
  <c r="BX303" i="30"/>
  <c r="BY303" i="30"/>
  <c r="BZ303" i="30"/>
  <c r="CA303" i="30"/>
  <c r="CB303" i="30"/>
  <c r="CC303" i="30"/>
  <c r="CD303" i="30"/>
  <c r="CE303" i="30"/>
  <c r="CF303" i="30"/>
  <c r="CG303" i="30"/>
  <c r="CH303" i="30"/>
  <c r="CI303" i="30"/>
  <c r="CJ303" i="30"/>
  <c r="CK303" i="30"/>
  <c r="CL303" i="30"/>
  <c r="CM303" i="30"/>
  <c r="CN303" i="30"/>
  <c r="CO303" i="30"/>
  <c r="CP303" i="30"/>
  <c r="CQ303" i="30"/>
  <c r="CR303" i="30"/>
  <c r="CS303" i="30"/>
  <c r="CT303" i="30"/>
  <c r="CU303" i="30"/>
  <c r="CV303" i="30"/>
  <c r="CW303" i="30"/>
  <c r="CX303" i="30"/>
  <c r="CY303" i="30"/>
  <c r="CZ303" i="30"/>
  <c r="DA303" i="30"/>
  <c r="DB303" i="30"/>
  <c r="DC303" i="30"/>
  <c r="DD303" i="30"/>
  <c r="DE303" i="30"/>
  <c r="DF303" i="30"/>
  <c r="DG303" i="30"/>
  <c r="DH303" i="30"/>
  <c r="DI303" i="30"/>
  <c r="DJ303" i="30"/>
  <c r="DK303" i="30"/>
  <c r="DL303" i="30"/>
  <c r="DM303" i="30"/>
  <c r="DN303" i="30"/>
  <c r="DO303" i="30"/>
  <c r="DP303" i="30"/>
  <c r="DQ303" i="30"/>
  <c r="DR303" i="30"/>
  <c r="DS303" i="30"/>
  <c r="DT303" i="30"/>
  <c r="M304" i="30"/>
  <c r="N304" i="30"/>
  <c r="O304" i="30"/>
  <c r="P304" i="30"/>
  <c r="Q304" i="30"/>
  <c r="R304" i="30"/>
  <c r="S304" i="30"/>
  <c r="T304" i="30"/>
  <c r="U304" i="30"/>
  <c r="V304" i="30"/>
  <c r="W304" i="30"/>
  <c r="X304" i="30"/>
  <c r="Y304" i="30"/>
  <c r="Z304" i="30"/>
  <c r="AA304" i="30"/>
  <c r="AB304" i="30"/>
  <c r="AC304" i="30"/>
  <c r="AD304" i="30"/>
  <c r="AE304" i="30"/>
  <c r="AF304" i="30"/>
  <c r="AG304" i="30"/>
  <c r="AH304" i="30"/>
  <c r="AI304" i="30"/>
  <c r="AJ304" i="30"/>
  <c r="AK304" i="30"/>
  <c r="AL304" i="30"/>
  <c r="AM304" i="30"/>
  <c r="AN304" i="30"/>
  <c r="AO304" i="30"/>
  <c r="AP304" i="30"/>
  <c r="AQ304" i="30"/>
  <c r="AR304" i="30"/>
  <c r="AS304" i="30"/>
  <c r="AT304" i="30"/>
  <c r="AU304" i="30"/>
  <c r="AV304" i="30"/>
  <c r="AW304" i="30"/>
  <c r="AX304" i="30"/>
  <c r="AY304" i="30"/>
  <c r="AZ304" i="30"/>
  <c r="BA304" i="30"/>
  <c r="BB304" i="30"/>
  <c r="BC304" i="30"/>
  <c r="BD304" i="30"/>
  <c r="BE304" i="30"/>
  <c r="BF304" i="30"/>
  <c r="BG304" i="30"/>
  <c r="BH304" i="30"/>
  <c r="BI304" i="30"/>
  <c r="BJ304" i="30"/>
  <c r="BK304" i="30"/>
  <c r="BL304" i="30"/>
  <c r="BM304" i="30"/>
  <c r="BN304" i="30"/>
  <c r="BO304" i="30"/>
  <c r="BP304" i="30"/>
  <c r="BQ304" i="30"/>
  <c r="BR304" i="30"/>
  <c r="BS304" i="30"/>
  <c r="BT304" i="30"/>
  <c r="BU304" i="30"/>
  <c r="BV304" i="30"/>
  <c r="BW304" i="30"/>
  <c r="BX304" i="30"/>
  <c r="BY304" i="30"/>
  <c r="BZ304" i="30"/>
  <c r="CA304" i="30"/>
  <c r="CB304" i="30"/>
  <c r="CC304" i="30"/>
  <c r="CD304" i="30"/>
  <c r="CE304" i="30"/>
  <c r="CF304" i="30"/>
  <c r="CG304" i="30"/>
  <c r="CH304" i="30"/>
  <c r="CI304" i="30"/>
  <c r="CJ304" i="30"/>
  <c r="CK304" i="30"/>
  <c r="CL304" i="30"/>
  <c r="CM304" i="30"/>
  <c r="CN304" i="30"/>
  <c r="CO304" i="30"/>
  <c r="CP304" i="30"/>
  <c r="CQ304" i="30"/>
  <c r="CR304" i="30"/>
  <c r="CS304" i="30"/>
  <c r="CT304" i="30"/>
  <c r="CU304" i="30"/>
  <c r="CV304" i="30"/>
  <c r="CW304" i="30"/>
  <c r="CX304" i="30"/>
  <c r="CY304" i="30"/>
  <c r="CZ304" i="30"/>
  <c r="DA304" i="30"/>
  <c r="DB304" i="30"/>
  <c r="DC304" i="30"/>
  <c r="DD304" i="30"/>
  <c r="DE304" i="30"/>
  <c r="DF304" i="30"/>
  <c r="DG304" i="30"/>
  <c r="DH304" i="30"/>
  <c r="DI304" i="30"/>
  <c r="DJ304" i="30"/>
  <c r="DK304" i="30"/>
  <c r="DL304" i="30"/>
  <c r="DM304" i="30"/>
  <c r="DN304" i="30"/>
  <c r="DO304" i="30"/>
  <c r="DP304" i="30"/>
  <c r="DQ304" i="30"/>
  <c r="DR304" i="30"/>
  <c r="DS304" i="30"/>
  <c r="DT304" i="30"/>
  <c r="M305" i="30"/>
  <c r="N305" i="30"/>
  <c r="O305" i="30"/>
  <c r="P305" i="30"/>
  <c r="Q305" i="30"/>
  <c r="R305" i="30"/>
  <c r="S305" i="30"/>
  <c r="T305" i="30"/>
  <c r="U305" i="30"/>
  <c r="V305" i="30"/>
  <c r="W305" i="30"/>
  <c r="X305" i="30"/>
  <c r="Y305" i="30"/>
  <c r="Z305" i="30"/>
  <c r="AA305" i="30"/>
  <c r="AB305" i="30"/>
  <c r="AC305" i="30"/>
  <c r="AD305" i="30"/>
  <c r="AE305" i="30"/>
  <c r="AF305" i="30"/>
  <c r="AG305" i="30"/>
  <c r="AH305" i="30"/>
  <c r="AI305" i="30"/>
  <c r="AJ305" i="30"/>
  <c r="AK305" i="30"/>
  <c r="AL305" i="30"/>
  <c r="AM305" i="30"/>
  <c r="AN305" i="30"/>
  <c r="AO305" i="30"/>
  <c r="AP305" i="30"/>
  <c r="AQ305" i="30"/>
  <c r="AR305" i="30"/>
  <c r="AS305" i="30"/>
  <c r="AT305" i="30"/>
  <c r="AU305" i="30"/>
  <c r="AV305" i="30"/>
  <c r="AW305" i="30"/>
  <c r="AX305" i="30"/>
  <c r="AY305" i="30"/>
  <c r="AZ305" i="30"/>
  <c r="BA305" i="30"/>
  <c r="BB305" i="30"/>
  <c r="BC305" i="30"/>
  <c r="BD305" i="30"/>
  <c r="BE305" i="30"/>
  <c r="BF305" i="30"/>
  <c r="BG305" i="30"/>
  <c r="BH305" i="30"/>
  <c r="BI305" i="30"/>
  <c r="BJ305" i="30"/>
  <c r="BK305" i="30"/>
  <c r="BL305" i="30"/>
  <c r="BM305" i="30"/>
  <c r="BN305" i="30"/>
  <c r="BO305" i="30"/>
  <c r="BP305" i="30"/>
  <c r="BQ305" i="30"/>
  <c r="BR305" i="30"/>
  <c r="BS305" i="30"/>
  <c r="BT305" i="30"/>
  <c r="BU305" i="30"/>
  <c r="BV305" i="30"/>
  <c r="BW305" i="30"/>
  <c r="BX305" i="30"/>
  <c r="BY305" i="30"/>
  <c r="BZ305" i="30"/>
  <c r="CA305" i="30"/>
  <c r="CB305" i="30"/>
  <c r="CC305" i="30"/>
  <c r="CD305" i="30"/>
  <c r="CE305" i="30"/>
  <c r="CF305" i="30"/>
  <c r="CG305" i="30"/>
  <c r="CH305" i="30"/>
  <c r="CI305" i="30"/>
  <c r="CJ305" i="30"/>
  <c r="CK305" i="30"/>
  <c r="CL305" i="30"/>
  <c r="CM305" i="30"/>
  <c r="CN305" i="30"/>
  <c r="CO305" i="30"/>
  <c r="CP305" i="30"/>
  <c r="CQ305" i="30"/>
  <c r="CR305" i="30"/>
  <c r="CS305" i="30"/>
  <c r="CT305" i="30"/>
  <c r="CU305" i="30"/>
  <c r="CV305" i="30"/>
  <c r="CW305" i="30"/>
  <c r="CX305" i="30"/>
  <c r="CY305" i="30"/>
  <c r="CZ305" i="30"/>
  <c r="DA305" i="30"/>
  <c r="DB305" i="30"/>
  <c r="DC305" i="30"/>
  <c r="DD305" i="30"/>
  <c r="DE305" i="30"/>
  <c r="DF305" i="30"/>
  <c r="DG305" i="30"/>
  <c r="DH305" i="30"/>
  <c r="DI305" i="30"/>
  <c r="DJ305" i="30"/>
  <c r="DK305" i="30"/>
  <c r="DL305" i="30"/>
  <c r="DM305" i="30"/>
  <c r="DN305" i="30"/>
  <c r="DO305" i="30"/>
  <c r="DP305" i="30"/>
  <c r="DQ305" i="30"/>
  <c r="DR305" i="30"/>
  <c r="DS305" i="30"/>
  <c r="DT305" i="30"/>
  <c r="M306" i="30"/>
  <c r="N306" i="30"/>
  <c r="O306" i="30"/>
  <c r="P306" i="30"/>
  <c r="Q306" i="30"/>
  <c r="R306" i="30"/>
  <c r="S306" i="30"/>
  <c r="T306" i="30"/>
  <c r="U306" i="30"/>
  <c r="V306" i="30"/>
  <c r="W306" i="30"/>
  <c r="X306" i="30"/>
  <c r="Y306" i="30"/>
  <c r="Z306" i="30"/>
  <c r="AA306" i="30"/>
  <c r="AB306" i="30"/>
  <c r="AC306" i="30"/>
  <c r="AD306" i="30"/>
  <c r="AE306" i="30"/>
  <c r="AF306" i="30"/>
  <c r="AG306" i="30"/>
  <c r="AH306" i="30"/>
  <c r="AI306" i="30"/>
  <c r="AJ306" i="30"/>
  <c r="AK306" i="30"/>
  <c r="AL306" i="30"/>
  <c r="AM306" i="30"/>
  <c r="AN306" i="30"/>
  <c r="AO306" i="30"/>
  <c r="AP306" i="30"/>
  <c r="AQ306" i="30"/>
  <c r="AR306" i="30"/>
  <c r="AS306" i="30"/>
  <c r="AT306" i="30"/>
  <c r="AU306" i="30"/>
  <c r="AV306" i="30"/>
  <c r="AW306" i="30"/>
  <c r="AX306" i="30"/>
  <c r="AY306" i="30"/>
  <c r="AZ306" i="30"/>
  <c r="BA306" i="30"/>
  <c r="BB306" i="30"/>
  <c r="BC306" i="30"/>
  <c r="BD306" i="30"/>
  <c r="BE306" i="30"/>
  <c r="BF306" i="30"/>
  <c r="BG306" i="30"/>
  <c r="BH306" i="30"/>
  <c r="BI306" i="30"/>
  <c r="BJ306" i="30"/>
  <c r="BK306" i="30"/>
  <c r="BL306" i="30"/>
  <c r="BM306" i="30"/>
  <c r="BN306" i="30"/>
  <c r="BO306" i="30"/>
  <c r="BP306" i="30"/>
  <c r="BQ306" i="30"/>
  <c r="BR306" i="30"/>
  <c r="BS306" i="30"/>
  <c r="BT306" i="30"/>
  <c r="BU306" i="30"/>
  <c r="BV306" i="30"/>
  <c r="BW306" i="30"/>
  <c r="BX306" i="30"/>
  <c r="BY306" i="30"/>
  <c r="BZ306" i="30"/>
  <c r="CA306" i="30"/>
  <c r="CB306" i="30"/>
  <c r="CC306" i="30"/>
  <c r="CD306" i="30"/>
  <c r="CE306" i="30"/>
  <c r="CF306" i="30"/>
  <c r="CG306" i="30"/>
  <c r="CH306" i="30"/>
  <c r="CI306" i="30"/>
  <c r="CJ306" i="30"/>
  <c r="CK306" i="30"/>
  <c r="CL306" i="30"/>
  <c r="CM306" i="30"/>
  <c r="CN306" i="30"/>
  <c r="CO306" i="30"/>
  <c r="CP306" i="30"/>
  <c r="CQ306" i="30"/>
  <c r="CR306" i="30"/>
  <c r="CS306" i="30"/>
  <c r="CT306" i="30"/>
  <c r="CU306" i="30"/>
  <c r="CV306" i="30"/>
  <c r="CW306" i="30"/>
  <c r="CX306" i="30"/>
  <c r="CY306" i="30"/>
  <c r="CZ306" i="30"/>
  <c r="DA306" i="30"/>
  <c r="DB306" i="30"/>
  <c r="DC306" i="30"/>
  <c r="DD306" i="30"/>
  <c r="DE306" i="30"/>
  <c r="DF306" i="30"/>
  <c r="DG306" i="30"/>
  <c r="DH306" i="30"/>
  <c r="DI306" i="30"/>
  <c r="DJ306" i="30"/>
  <c r="DK306" i="30"/>
  <c r="DL306" i="30"/>
  <c r="DM306" i="30"/>
  <c r="DN306" i="30"/>
  <c r="DO306" i="30"/>
  <c r="DP306" i="30"/>
  <c r="DQ306" i="30"/>
  <c r="DR306" i="30"/>
  <c r="DS306" i="30"/>
  <c r="DT306" i="30"/>
  <c r="M307" i="30"/>
  <c r="N307" i="30"/>
  <c r="O307" i="30"/>
  <c r="P307" i="30"/>
  <c r="Q307" i="30"/>
  <c r="R307" i="30"/>
  <c r="S307" i="30"/>
  <c r="T307" i="30"/>
  <c r="U307" i="30"/>
  <c r="V307" i="30"/>
  <c r="W307" i="30"/>
  <c r="X307" i="30"/>
  <c r="Y307" i="30"/>
  <c r="Z307" i="30"/>
  <c r="AA307" i="30"/>
  <c r="AB307" i="30"/>
  <c r="AC307" i="30"/>
  <c r="AD307" i="30"/>
  <c r="AE307" i="30"/>
  <c r="AF307" i="30"/>
  <c r="AG307" i="30"/>
  <c r="AH307" i="30"/>
  <c r="AI307" i="30"/>
  <c r="AJ307" i="30"/>
  <c r="AK307" i="30"/>
  <c r="AL307" i="30"/>
  <c r="AM307" i="30"/>
  <c r="AN307" i="30"/>
  <c r="AO307" i="30"/>
  <c r="AP307" i="30"/>
  <c r="AQ307" i="30"/>
  <c r="AR307" i="30"/>
  <c r="AS307" i="30"/>
  <c r="AT307" i="30"/>
  <c r="AU307" i="30"/>
  <c r="AV307" i="30"/>
  <c r="AW307" i="30"/>
  <c r="AX307" i="30"/>
  <c r="AY307" i="30"/>
  <c r="AZ307" i="30"/>
  <c r="BA307" i="30"/>
  <c r="BB307" i="30"/>
  <c r="BC307" i="30"/>
  <c r="BD307" i="30"/>
  <c r="BE307" i="30"/>
  <c r="BF307" i="30"/>
  <c r="BG307" i="30"/>
  <c r="BH307" i="30"/>
  <c r="BI307" i="30"/>
  <c r="BJ307" i="30"/>
  <c r="BK307" i="30"/>
  <c r="BL307" i="30"/>
  <c r="BM307" i="30"/>
  <c r="BN307" i="30"/>
  <c r="BO307" i="30"/>
  <c r="BP307" i="30"/>
  <c r="BQ307" i="30"/>
  <c r="BR307" i="30"/>
  <c r="BS307" i="30"/>
  <c r="BT307" i="30"/>
  <c r="BU307" i="30"/>
  <c r="BV307" i="30"/>
  <c r="BW307" i="30"/>
  <c r="BX307" i="30"/>
  <c r="BY307" i="30"/>
  <c r="BZ307" i="30"/>
  <c r="CA307" i="30"/>
  <c r="CB307" i="30"/>
  <c r="CC307" i="30"/>
  <c r="CD307" i="30"/>
  <c r="CE307" i="30"/>
  <c r="CF307" i="30"/>
  <c r="CG307" i="30"/>
  <c r="CH307" i="30"/>
  <c r="CI307" i="30"/>
  <c r="CJ307" i="30"/>
  <c r="CK307" i="30"/>
  <c r="CL307" i="30"/>
  <c r="CM307" i="30"/>
  <c r="CN307" i="30"/>
  <c r="CO307" i="30"/>
  <c r="CP307" i="30"/>
  <c r="CQ307" i="30"/>
  <c r="CR307" i="30"/>
  <c r="CS307" i="30"/>
  <c r="CT307" i="30"/>
  <c r="CU307" i="30"/>
  <c r="CV307" i="30"/>
  <c r="CW307" i="30"/>
  <c r="CX307" i="30"/>
  <c r="CY307" i="30"/>
  <c r="CZ307" i="30"/>
  <c r="DA307" i="30"/>
  <c r="DB307" i="30"/>
  <c r="DC307" i="30"/>
  <c r="DD307" i="30"/>
  <c r="DE307" i="30"/>
  <c r="DF307" i="30"/>
  <c r="DG307" i="30"/>
  <c r="DH307" i="30"/>
  <c r="DI307" i="30"/>
  <c r="DJ307" i="30"/>
  <c r="DK307" i="30"/>
  <c r="DL307" i="30"/>
  <c r="DM307" i="30"/>
  <c r="DN307" i="30"/>
  <c r="DO307" i="30"/>
  <c r="DP307" i="30"/>
  <c r="DQ307" i="30"/>
  <c r="DR307" i="30"/>
  <c r="DS307" i="30"/>
  <c r="DT307" i="30"/>
  <c r="M308" i="30"/>
  <c r="N308" i="30"/>
  <c r="O308" i="30"/>
  <c r="P308" i="30"/>
  <c r="Q308" i="30"/>
  <c r="R308" i="30"/>
  <c r="S308" i="30"/>
  <c r="T308" i="30"/>
  <c r="U308" i="30"/>
  <c r="V308" i="30"/>
  <c r="W308" i="30"/>
  <c r="X308" i="30"/>
  <c r="Y308" i="30"/>
  <c r="Z308" i="30"/>
  <c r="AA308" i="30"/>
  <c r="AB308" i="30"/>
  <c r="AC308" i="30"/>
  <c r="AD308" i="30"/>
  <c r="AE308" i="30"/>
  <c r="AF308" i="30"/>
  <c r="AG308" i="30"/>
  <c r="AH308" i="30"/>
  <c r="AI308" i="30"/>
  <c r="AJ308" i="30"/>
  <c r="AK308" i="30"/>
  <c r="AL308" i="30"/>
  <c r="AM308" i="30"/>
  <c r="AN308" i="30"/>
  <c r="AO308" i="30"/>
  <c r="AP308" i="30"/>
  <c r="AQ308" i="30"/>
  <c r="AR308" i="30"/>
  <c r="AS308" i="30"/>
  <c r="AT308" i="30"/>
  <c r="AU308" i="30"/>
  <c r="AV308" i="30"/>
  <c r="AW308" i="30"/>
  <c r="AX308" i="30"/>
  <c r="AY308" i="30"/>
  <c r="AZ308" i="30"/>
  <c r="BA308" i="30"/>
  <c r="BB308" i="30"/>
  <c r="BC308" i="30"/>
  <c r="BD308" i="30"/>
  <c r="BE308" i="30"/>
  <c r="BF308" i="30"/>
  <c r="BG308" i="30"/>
  <c r="BH308" i="30"/>
  <c r="BI308" i="30"/>
  <c r="BJ308" i="30"/>
  <c r="BK308" i="30"/>
  <c r="BL308" i="30"/>
  <c r="BM308" i="30"/>
  <c r="BN308" i="30"/>
  <c r="BO308" i="30"/>
  <c r="BP308" i="30"/>
  <c r="BQ308" i="30"/>
  <c r="BR308" i="30"/>
  <c r="BS308" i="30"/>
  <c r="BT308" i="30"/>
  <c r="BU308" i="30"/>
  <c r="BV308" i="30"/>
  <c r="BW308" i="30"/>
  <c r="BX308" i="30"/>
  <c r="BY308" i="30"/>
  <c r="BZ308" i="30"/>
  <c r="CA308" i="30"/>
  <c r="CB308" i="30"/>
  <c r="CC308" i="30"/>
  <c r="CD308" i="30"/>
  <c r="CE308" i="30"/>
  <c r="CF308" i="30"/>
  <c r="CG308" i="30"/>
  <c r="CH308" i="30"/>
  <c r="CI308" i="30"/>
  <c r="CJ308" i="30"/>
  <c r="CK308" i="30"/>
  <c r="CL308" i="30"/>
  <c r="CM308" i="30"/>
  <c r="CN308" i="30"/>
  <c r="CO308" i="30"/>
  <c r="CP308" i="30"/>
  <c r="CQ308" i="30"/>
  <c r="CR308" i="30"/>
  <c r="CS308" i="30"/>
  <c r="CT308" i="30"/>
  <c r="CU308" i="30"/>
  <c r="CV308" i="30"/>
  <c r="CW308" i="30"/>
  <c r="CX308" i="30"/>
  <c r="CY308" i="30"/>
  <c r="CZ308" i="30"/>
  <c r="DA308" i="30"/>
  <c r="DB308" i="30"/>
  <c r="DC308" i="30"/>
  <c r="DD308" i="30"/>
  <c r="DE308" i="30"/>
  <c r="DF308" i="30"/>
  <c r="DG308" i="30"/>
  <c r="DH308" i="30"/>
  <c r="DI308" i="30"/>
  <c r="DJ308" i="30"/>
  <c r="DK308" i="30"/>
  <c r="DL308" i="30"/>
  <c r="DM308" i="30"/>
  <c r="DN308" i="30"/>
  <c r="DO308" i="30"/>
  <c r="DP308" i="30"/>
  <c r="DQ308" i="30"/>
  <c r="DR308" i="30"/>
  <c r="DS308" i="30"/>
  <c r="DT308" i="30"/>
  <c r="M309" i="30"/>
  <c r="N309" i="30"/>
  <c r="O309" i="30"/>
  <c r="P309" i="30"/>
  <c r="Q309" i="30"/>
  <c r="R309" i="30"/>
  <c r="S309" i="30"/>
  <c r="T309" i="30"/>
  <c r="U309" i="30"/>
  <c r="V309" i="30"/>
  <c r="W309" i="30"/>
  <c r="X309" i="30"/>
  <c r="Y309" i="30"/>
  <c r="Z309" i="30"/>
  <c r="AA309" i="30"/>
  <c r="AB309" i="30"/>
  <c r="AC309" i="30"/>
  <c r="AD309" i="30"/>
  <c r="AE309" i="30"/>
  <c r="AF309" i="30"/>
  <c r="AG309" i="30"/>
  <c r="AH309" i="30"/>
  <c r="AI309" i="30"/>
  <c r="AJ309" i="30"/>
  <c r="AK309" i="30"/>
  <c r="AL309" i="30"/>
  <c r="AM309" i="30"/>
  <c r="AN309" i="30"/>
  <c r="AO309" i="30"/>
  <c r="AP309" i="30"/>
  <c r="AQ309" i="30"/>
  <c r="AR309" i="30"/>
  <c r="AS309" i="30"/>
  <c r="AT309" i="30"/>
  <c r="AU309" i="30"/>
  <c r="AV309" i="30"/>
  <c r="AW309" i="30"/>
  <c r="AX309" i="30"/>
  <c r="AY309" i="30"/>
  <c r="AZ309" i="30"/>
  <c r="BA309" i="30"/>
  <c r="BB309" i="30"/>
  <c r="BC309" i="30"/>
  <c r="BD309" i="30"/>
  <c r="BE309" i="30"/>
  <c r="BF309" i="30"/>
  <c r="BG309" i="30"/>
  <c r="BH309" i="30"/>
  <c r="BI309" i="30"/>
  <c r="BJ309" i="30"/>
  <c r="BK309" i="30"/>
  <c r="BL309" i="30"/>
  <c r="BM309" i="30"/>
  <c r="BN309" i="30"/>
  <c r="BO309" i="30"/>
  <c r="BP309" i="30"/>
  <c r="BQ309" i="30"/>
  <c r="BR309" i="30"/>
  <c r="BS309" i="30"/>
  <c r="BT309" i="30"/>
  <c r="BU309" i="30"/>
  <c r="BV309" i="30"/>
  <c r="BW309" i="30"/>
  <c r="BX309" i="30"/>
  <c r="BY309" i="30"/>
  <c r="BZ309" i="30"/>
  <c r="CA309" i="30"/>
  <c r="CB309" i="30"/>
  <c r="CC309" i="30"/>
  <c r="CD309" i="30"/>
  <c r="CE309" i="30"/>
  <c r="CF309" i="30"/>
  <c r="CG309" i="30"/>
  <c r="CH309" i="30"/>
  <c r="CI309" i="30"/>
  <c r="CJ309" i="30"/>
  <c r="CK309" i="30"/>
  <c r="CL309" i="30"/>
  <c r="CM309" i="30"/>
  <c r="CN309" i="30"/>
  <c r="CO309" i="30"/>
  <c r="CP309" i="30"/>
  <c r="CQ309" i="30"/>
  <c r="CR309" i="30"/>
  <c r="CS309" i="30"/>
  <c r="CT309" i="30"/>
  <c r="CU309" i="30"/>
  <c r="CV309" i="30"/>
  <c r="CW309" i="30"/>
  <c r="CX309" i="30"/>
  <c r="CY309" i="30"/>
  <c r="CZ309" i="30"/>
  <c r="DA309" i="30"/>
  <c r="DB309" i="30"/>
  <c r="DC309" i="30"/>
  <c r="DD309" i="30"/>
  <c r="DE309" i="30"/>
  <c r="DF309" i="30"/>
  <c r="DG309" i="30"/>
  <c r="DH309" i="30"/>
  <c r="DI309" i="30"/>
  <c r="DJ309" i="30"/>
  <c r="DK309" i="30"/>
  <c r="DL309" i="30"/>
  <c r="DM309" i="30"/>
  <c r="DN309" i="30"/>
  <c r="DO309" i="30"/>
  <c r="DP309" i="30"/>
  <c r="DQ309" i="30"/>
  <c r="DR309" i="30"/>
  <c r="DS309" i="30"/>
  <c r="DT309" i="30"/>
  <c r="M310" i="30"/>
  <c r="N310" i="30"/>
  <c r="O310" i="30"/>
  <c r="P310" i="30"/>
  <c r="Q310" i="30"/>
  <c r="R310" i="30"/>
  <c r="S310" i="30"/>
  <c r="T310" i="30"/>
  <c r="U310" i="30"/>
  <c r="V310" i="30"/>
  <c r="W310" i="30"/>
  <c r="X310" i="30"/>
  <c r="Y310" i="30"/>
  <c r="Z310" i="30"/>
  <c r="AA310" i="30"/>
  <c r="AB310" i="30"/>
  <c r="AC310" i="30"/>
  <c r="AD310" i="30"/>
  <c r="AE310" i="30"/>
  <c r="AF310" i="30"/>
  <c r="AG310" i="30"/>
  <c r="AH310" i="30"/>
  <c r="AI310" i="30"/>
  <c r="AJ310" i="30"/>
  <c r="AK310" i="30"/>
  <c r="AL310" i="30"/>
  <c r="AM310" i="30"/>
  <c r="AN310" i="30"/>
  <c r="AO310" i="30"/>
  <c r="AP310" i="30"/>
  <c r="AQ310" i="30"/>
  <c r="AR310" i="30"/>
  <c r="AS310" i="30"/>
  <c r="AT310" i="30"/>
  <c r="AU310" i="30"/>
  <c r="AV310" i="30"/>
  <c r="AW310" i="30"/>
  <c r="AX310" i="30"/>
  <c r="AY310" i="30"/>
  <c r="AZ310" i="30"/>
  <c r="BA310" i="30"/>
  <c r="BB310" i="30"/>
  <c r="BC310" i="30"/>
  <c r="BD310" i="30"/>
  <c r="BE310" i="30"/>
  <c r="BF310" i="30"/>
  <c r="BG310" i="30"/>
  <c r="BH310" i="30"/>
  <c r="BI310" i="30"/>
  <c r="BJ310" i="30"/>
  <c r="BK310" i="30"/>
  <c r="BL310" i="30"/>
  <c r="BM310" i="30"/>
  <c r="BN310" i="30"/>
  <c r="BO310" i="30"/>
  <c r="BP310" i="30"/>
  <c r="BQ310" i="30"/>
  <c r="BR310" i="30"/>
  <c r="BS310" i="30"/>
  <c r="BT310" i="30"/>
  <c r="BU310" i="30"/>
  <c r="BV310" i="30"/>
  <c r="BW310" i="30"/>
  <c r="BX310" i="30"/>
  <c r="BY310" i="30"/>
  <c r="BZ310" i="30"/>
  <c r="CA310" i="30"/>
  <c r="CB310" i="30"/>
  <c r="CC310" i="30"/>
  <c r="CD310" i="30"/>
  <c r="CE310" i="30"/>
  <c r="CF310" i="30"/>
  <c r="CG310" i="30"/>
  <c r="CH310" i="30"/>
  <c r="CI310" i="30"/>
  <c r="CJ310" i="30"/>
  <c r="CK310" i="30"/>
  <c r="CL310" i="30"/>
  <c r="CM310" i="30"/>
  <c r="CN310" i="30"/>
  <c r="CO310" i="30"/>
  <c r="CP310" i="30"/>
  <c r="CQ310" i="30"/>
  <c r="CR310" i="30"/>
  <c r="CS310" i="30"/>
  <c r="CT310" i="30"/>
  <c r="CU310" i="30"/>
  <c r="CV310" i="30"/>
  <c r="CW310" i="30"/>
  <c r="CX310" i="30"/>
  <c r="CY310" i="30"/>
  <c r="CZ310" i="30"/>
  <c r="DA310" i="30"/>
  <c r="DB310" i="30"/>
  <c r="DC310" i="30"/>
  <c r="DD310" i="30"/>
  <c r="DE310" i="30"/>
  <c r="DF310" i="30"/>
  <c r="DG310" i="30"/>
  <c r="DH310" i="30"/>
  <c r="DI310" i="30"/>
  <c r="DJ310" i="30"/>
  <c r="DK310" i="30"/>
  <c r="DL310" i="30"/>
  <c r="DM310" i="30"/>
  <c r="DN310" i="30"/>
  <c r="DO310" i="30"/>
  <c r="DP310" i="30"/>
  <c r="DQ310" i="30"/>
  <c r="DR310" i="30"/>
  <c r="DS310" i="30"/>
  <c r="DT310" i="30"/>
  <c r="M311" i="30"/>
  <c r="N311" i="30"/>
  <c r="O311" i="30"/>
  <c r="P311" i="30"/>
  <c r="M55" i="41" s="1"/>
  <c r="Q311" i="30"/>
  <c r="R311" i="30"/>
  <c r="S311" i="30"/>
  <c r="T311" i="30"/>
  <c r="U311" i="30"/>
  <c r="V311" i="30"/>
  <c r="S55" i="41" s="1"/>
  <c r="W311" i="30"/>
  <c r="X311" i="30"/>
  <c r="Y311" i="30"/>
  <c r="Z311" i="30"/>
  <c r="AA311" i="30"/>
  <c r="AB311" i="30"/>
  <c r="AC311" i="30"/>
  <c r="AD311" i="30"/>
  <c r="AE311" i="30"/>
  <c r="AF311" i="30"/>
  <c r="AC55" i="41" s="1"/>
  <c r="AG311" i="30"/>
  <c r="AH311" i="30"/>
  <c r="AI311" i="30"/>
  <c r="AJ311" i="30"/>
  <c r="AK311" i="30"/>
  <c r="AL311" i="30"/>
  <c r="AM311" i="30"/>
  <c r="AN311" i="30"/>
  <c r="AO311" i="30"/>
  <c r="AP311" i="30"/>
  <c r="AM55" i="41" s="1"/>
  <c r="AQ311" i="30"/>
  <c r="AR311" i="30"/>
  <c r="AS311" i="30"/>
  <c r="AT311" i="30"/>
  <c r="AU311" i="30"/>
  <c r="AV311" i="30"/>
  <c r="AS55" i="41" s="1"/>
  <c r="AW311" i="30"/>
  <c r="AX311" i="30"/>
  <c r="AY311" i="30"/>
  <c r="AZ311" i="30"/>
  <c r="BA311" i="30"/>
  <c r="BB311" i="30"/>
  <c r="BC311" i="30"/>
  <c r="BD311" i="30"/>
  <c r="BE311" i="30"/>
  <c r="BF311" i="30"/>
  <c r="BG311" i="30"/>
  <c r="BH311" i="30"/>
  <c r="BI311" i="30"/>
  <c r="BJ311" i="30"/>
  <c r="BK311" i="30"/>
  <c r="BL311" i="30"/>
  <c r="BH55" i="41" s="1"/>
  <c r="BM311" i="30"/>
  <c r="BI55" i="41" s="1"/>
  <c r="BN311" i="30"/>
  <c r="BO311" i="30"/>
  <c r="BP311" i="30"/>
  <c r="BQ311" i="30"/>
  <c r="BR311" i="30"/>
  <c r="BS311" i="30"/>
  <c r="BT311" i="30"/>
  <c r="BU311" i="30"/>
  <c r="BV311" i="30"/>
  <c r="BW311" i="30"/>
  <c r="BX311" i="30"/>
  <c r="BY311" i="30"/>
  <c r="BZ311" i="30"/>
  <c r="CA311" i="30"/>
  <c r="CB311" i="30"/>
  <c r="BY55" i="41" s="1"/>
  <c r="CC311" i="30"/>
  <c r="CD311" i="30"/>
  <c r="CE311" i="30"/>
  <c r="CF311" i="30"/>
  <c r="CG311" i="30"/>
  <c r="CH311" i="30"/>
  <c r="CI311" i="30"/>
  <c r="CJ311" i="30"/>
  <c r="CK311" i="30"/>
  <c r="CL311" i="30"/>
  <c r="CI55" i="41" s="1"/>
  <c r="CM311" i="30"/>
  <c r="CN311" i="30"/>
  <c r="CO311" i="30"/>
  <c r="CP311" i="30"/>
  <c r="CQ311" i="30"/>
  <c r="CR311" i="30"/>
  <c r="CO55" i="41" s="1"/>
  <c r="CS311" i="30"/>
  <c r="CT311" i="30"/>
  <c r="CU311" i="30"/>
  <c r="CV311" i="30"/>
  <c r="CW311" i="30"/>
  <c r="CX311" i="30"/>
  <c r="CY311" i="30"/>
  <c r="CZ311" i="30"/>
  <c r="DA311" i="30"/>
  <c r="DB311" i="30"/>
  <c r="CY55" i="41" s="1"/>
  <c r="DC311" i="30"/>
  <c r="DD311" i="30"/>
  <c r="DE311" i="30"/>
  <c r="DF311" i="30"/>
  <c r="DG311" i="30"/>
  <c r="DH311" i="30"/>
  <c r="DE55" i="41" s="1"/>
  <c r="DI311" i="30"/>
  <c r="DJ311" i="30"/>
  <c r="DK311" i="30"/>
  <c r="DL311" i="30"/>
  <c r="DM311" i="30"/>
  <c r="DN311" i="30"/>
  <c r="DO311" i="30"/>
  <c r="DP311" i="30"/>
  <c r="DQ311" i="30"/>
  <c r="DR311" i="30"/>
  <c r="DO55" i="41" s="1"/>
  <c r="DS311" i="30"/>
  <c r="DT311" i="30"/>
  <c r="M312" i="30"/>
  <c r="N312" i="30"/>
  <c r="O312" i="30"/>
  <c r="P312" i="30"/>
  <c r="Q312" i="30"/>
  <c r="R312" i="30"/>
  <c r="S312" i="30"/>
  <c r="T312" i="30"/>
  <c r="U312" i="30"/>
  <c r="V312" i="30"/>
  <c r="W312" i="30"/>
  <c r="X312" i="30"/>
  <c r="Y312" i="30"/>
  <c r="Z312" i="30"/>
  <c r="AA312" i="30"/>
  <c r="AB312" i="30"/>
  <c r="AC312" i="30"/>
  <c r="AD312" i="30"/>
  <c r="AE312" i="30"/>
  <c r="AF312" i="30"/>
  <c r="AG312" i="30"/>
  <c r="AH312" i="30"/>
  <c r="AI312" i="30"/>
  <c r="AJ312" i="30"/>
  <c r="AK312" i="30"/>
  <c r="AL312" i="30"/>
  <c r="AM312" i="30"/>
  <c r="AN312" i="30"/>
  <c r="AO312" i="30"/>
  <c r="AP312" i="30"/>
  <c r="AQ312" i="30"/>
  <c r="AR312" i="30"/>
  <c r="AS312" i="30"/>
  <c r="AT312" i="30"/>
  <c r="AU312" i="30"/>
  <c r="AV312" i="30"/>
  <c r="AW312" i="30"/>
  <c r="AX312" i="30"/>
  <c r="AY312" i="30"/>
  <c r="AZ312" i="30"/>
  <c r="BA312" i="30"/>
  <c r="BB312" i="30"/>
  <c r="BC312" i="30"/>
  <c r="BD312" i="30"/>
  <c r="BE312" i="30"/>
  <c r="BF312" i="30"/>
  <c r="BG312" i="30"/>
  <c r="BH312" i="30"/>
  <c r="BI312" i="30"/>
  <c r="BJ312" i="30"/>
  <c r="BK312" i="30"/>
  <c r="BL312" i="30"/>
  <c r="BM312" i="30"/>
  <c r="BN312" i="30"/>
  <c r="BO312" i="30"/>
  <c r="BP312" i="30"/>
  <c r="BQ312" i="30"/>
  <c r="BR312" i="30"/>
  <c r="BS312" i="30"/>
  <c r="BT312" i="30"/>
  <c r="BU312" i="30"/>
  <c r="BV312" i="30"/>
  <c r="BW312" i="30"/>
  <c r="BX312" i="30"/>
  <c r="BY312" i="30"/>
  <c r="BZ312" i="30"/>
  <c r="CA312" i="30"/>
  <c r="CB312" i="30"/>
  <c r="CC312" i="30"/>
  <c r="CD312" i="30"/>
  <c r="CE312" i="30"/>
  <c r="CF312" i="30"/>
  <c r="CG312" i="30"/>
  <c r="CH312" i="30"/>
  <c r="CI312" i="30"/>
  <c r="CJ312" i="30"/>
  <c r="CK312" i="30"/>
  <c r="CL312" i="30"/>
  <c r="CM312" i="30"/>
  <c r="CN312" i="30"/>
  <c r="CO312" i="30"/>
  <c r="CP312" i="30"/>
  <c r="CQ312" i="30"/>
  <c r="CR312" i="30"/>
  <c r="CS312" i="30"/>
  <c r="CT312" i="30"/>
  <c r="CU312" i="30"/>
  <c r="CV312" i="30"/>
  <c r="CW312" i="30"/>
  <c r="CX312" i="30"/>
  <c r="CY312" i="30"/>
  <c r="CZ312" i="30"/>
  <c r="DA312" i="30"/>
  <c r="DB312" i="30"/>
  <c r="DC312" i="30"/>
  <c r="DD312" i="30"/>
  <c r="DE312" i="30"/>
  <c r="DF312" i="30"/>
  <c r="DG312" i="30"/>
  <c r="DH312" i="30"/>
  <c r="DI312" i="30"/>
  <c r="DJ312" i="30"/>
  <c r="DK312" i="30"/>
  <c r="DL312" i="30"/>
  <c r="DM312" i="30"/>
  <c r="DN312" i="30"/>
  <c r="DO312" i="30"/>
  <c r="DP312" i="30"/>
  <c r="DQ312" i="30"/>
  <c r="DR312" i="30"/>
  <c r="DS312" i="30"/>
  <c r="DT312" i="30"/>
  <c r="M313" i="30"/>
  <c r="N313" i="30"/>
  <c r="O313" i="30"/>
  <c r="P313" i="30"/>
  <c r="Q313" i="30"/>
  <c r="R313" i="30"/>
  <c r="S313" i="30"/>
  <c r="T313" i="30"/>
  <c r="U313" i="30"/>
  <c r="V313" i="30"/>
  <c r="W313" i="30"/>
  <c r="X313" i="30"/>
  <c r="Y313" i="30"/>
  <c r="Z313" i="30"/>
  <c r="AA313" i="30"/>
  <c r="AB313" i="30"/>
  <c r="AC313" i="30"/>
  <c r="AD313" i="30"/>
  <c r="AE313" i="30"/>
  <c r="AF313" i="30"/>
  <c r="AG313" i="30"/>
  <c r="AH313" i="30"/>
  <c r="AI313" i="30"/>
  <c r="AJ313" i="30"/>
  <c r="AK313" i="30"/>
  <c r="AL313" i="30"/>
  <c r="AM313" i="30"/>
  <c r="AN313" i="30"/>
  <c r="AO313" i="30"/>
  <c r="AP313" i="30"/>
  <c r="AQ313" i="30"/>
  <c r="AR313" i="30"/>
  <c r="AS313" i="30"/>
  <c r="AT313" i="30"/>
  <c r="AU313" i="30"/>
  <c r="AV313" i="30"/>
  <c r="AW313" i="30"/>
  <c r="AX313" i="30"/>
  <c r="AY313" i="30"/>
  <c r="AZ313" i="30"/>
  <c r="BA313" i="30"/>
  <c r="BB313" i="30"/>
  <c r="BC313" i="30"/>
  <c r="BD313" i="30"/>
  <c r="BE313" i="30"/>
  <c r="BF313" i="30"/>
  <c r="BG313" i="30"/>
  <c r="BH313" i="30"/>
  <c r="BI313" i="30"/>
  <c r="BJ313" i="30"/>
  <c r="BK313" i="30"/>
  <c r="BL313" i="30"/>
  <c r="BM313" i="30"/>
  <c r="BN313" i="30"/>
  <c r="BO313" i="30"/>
  <c r="BP313" i="30"/>
  <c r="BQ313" i="30"/>
  <c r="BR313" i="30"/>
  <c r="BS313" i="30"/>
  <c r="BT313" i="30"/>
  <c r="BU313" i="30"/>
  <c r="BV313" i="30"/>
  <c r="BW313" i="30"/>
  <c r="BX313" i="30"/>
  <c r="BY313" i="30"/>
  <c r="BZ313" i="30"/>
  <c r="CA313" i="30"/>
  <c r="CB313" i="30"/>
  <c r="CC313" i="30"/>
  <c r="CD313" i="30"/>
  <c r="CE313" i="30"/>
  <c r="CF313" i="30"/>
  <c r="CG313" i="30"/>
  <c r="CH313" i="30"/>
  <c r="CI313" i="30"/>
  <c r="CJ313" i="30"/>
  <c r="CK313" i="30"/>
  <c r="CL313" i="30"/>
  <c r="CM313" i="30"/>
  <c r="CN313" i="30"/>
  <c r="CO313" i="30"/>
  <c r="CP313" i="30"/>
  <c r="CQ313" i="30"/>
  <c r="CR313" i="30"/>
  <c r="CS313" i="30"/>
  <c r="CT313" i="30"/>
  <c r="CU313" i="30"/>
  <c r="CV313" i="30"/>
  <c r="CW313" i="30"/>
  <c r="CX313" i="30"/>
  <c r="CY313" i="30"/>
  <c r="CZ313" i="30"/>
  <c r="DA313" i="30"/>
  <c r="DB313" i="30"/>
  <c r="DC313" i="30"/>
  <c r="DD313" i="30"/>
  <c r="DE313" i="30"/>
  <c r="DF313" i="30"/>
  <c r="DG313" i="30"/>
  <c r="DH313" i="30"/>
  <c r="DI313" i="30"/>
  <c r="DJ313" i="30"/>
  <c r="DK313" i="30"/>
  <c r="DL313" i="30"/>
  <c r="DM313" i="30"/>
  <c r="DN313" i="30"/>
  <c r="DO313" i="30"/>
  <c r="DP313" i="30"/>
  <c r="DQ313" i="30"/>
  <c r="DR313" i="30"/>
  <c r="DS313" i="30"/>
  <c r="DT313" i="30"/>
  <c r="M314" i="30"/>
  <c r="N314" i="30"/>
  <c r="O314" i="30"/>
  <c r="P314" i="30"/>
  <c r="Q314" i="30"/>
  <c r="R314" i="30"/>
  <c r="S314" i="30"/>
  <c r="T314" i="30"/>
  <c r="U314" i="30"/>
  <c r="V314" i="30"/>
  <c r="W314" i="30"/>
  <c r="X314" i="30"/>
  <c r="Y314" i="30"/>
  <c r="Z314" i="30"/>
  <c r="AA314" i="30"/>
  <c r="AB314" i="30"/>
  <c r="AC314" i="30"/>
  <c r="AD314" i="30"/>
  <c r="AE314" i="30"/>
  <c r="AF314" i="30"/>
  <c r="AG314" i="30"/>
  <c r="AH314" i="30"/>
  <c r="AI314" i="30"/>
  <c r="AJ314" i="30"/>
  <c r="AK314" i="30"/>
  <c r="AL314" i="30"/>
  <c r="AM314" i="30"/>
  <c r="AN314" i="30"/>
  <c r="AO314" i="30"/>
  <c r="AP314" i="30"/>
  <c r="AQ314" i="30"/>
  <c r="AR314" i="30"/>
  <c r="AS314" i="30"/>
  <c r="AT314" i="30"/>
  <c r="AU314" i="30"/>
  <c r="AV314" i="30"/>
  <c r="AW314" i="30"/>
  <c r="AX314" i="30"/>
  <c r="AY314" i="30"/>
  <c r="AZ314" i="30"/>
  <c r="BA314" i="30"/>
  <c r="BB314" i="30"/>
  <c r="BC314" i="30"/>
  <c r="BD314" i="30"/>
  <c r="BE314" i="30"/>
  <c r="BF314" i="30"/>
  <c r="BG314" i="30"/>
  <c r="BH314" i="30"/>
  <c r="BI314" i="30"/>
  <c r="BJ314" i="30"/>
  <c r="BK314" i="30"/>
  <c r="BL314" i="30"/>
  <c r="BM314" i="30"/>
  <c r="BN314" i="30"/>
  <c r="BO314" i="30"/>
  <c r="BP314" i="30"/>
  <c r="BQ314" i="30"/>
  <c r="BR314" i="30"/>
  <c r="BS314" i="30"/>
  <c r="BT314" i="30"/>
  <c r="BU314" i="30"/>
  <c r="BV314" i="30"/>
  <c r="BW314" i="30"/>
  <c r="BX314" i="30"/>
  <c r="BY314" i="30"/>
  <c r="BZ314" i="30"/>
  <c r="CA314" i="30"/>
  <c r="CB314" i="30"/>
  <c r="CC314" i="30"/>
  <c r="CD314" i="30"/>
  <c r="CE314" i="30"/>
  <c r="CF314" i="30"/>
  <c r="CG314" i="30"/>
  <c r="CH314" i="30"/>
  <c r="CI314" i="30"/>
  <c r="CJ314" i="30"/>
  <c r="CK314" i="30"/>
  <c r="CL314" i="30"/>
  <c r="CM314" i="30"/>
  <c r="CN314" i="30"/>
  <c r="CO314" i="30"/>
  <c r="CP314" i="30"/>
  <c r="CQ314" i="30"/>
  <c r="CR314" i="30"/>
  <c r="CS314" i="30"/>
  <c r="CT314" i="30"/>
  <c r="CU314" i="30"/>
  <c r="CV314" i="30"/>
  <c r="CW314" i="30"/>
  <c r="CX314" i="30"/>
  <c r="CY314" i="30"/>
  <c r="CZ314" i="30"/>
  <c r="DA314" i="30"/>
  <c r="DB314" i="30"/>
  <c r="DC314" i="30"/>
  <c r="DD314" i="30"/>
  <c r="DE314" i="30"/>
  <c r="DF314" i="30"/>
  <c r="DG314" i="30"/>
  <c r="DH314" i="30"/>
  <c r="DI314" i="30"/>
  <c r="DJ314" i="30"/>
  <c r="DK314" i="30"/>
  <c r="DL314" i="30"/>
  <c r="DM314" i="30"/>
  <c r="DN314" i="30"/>
  <c r="DO314" i="30"/>
  <c r="DP314" i="30"/>
  <c r="DQ314" i="30"/>
  <c r="DR314" i="30"/>
  <c r="DS314" i="30"/>
  <c r="DT314" i="30"/>
  <c r="M315" i="30"/>
  <c r="N315" i="30"/>
  <c r="O315" i="30"/>
  <c r="P315" i="30"/>
  <c r="Q315" i="30"/>
  <c r="R315" i="30"/>
  <c r="S315" i="30"/>
  <c r="T315" i="30"/>
  <c r="U315" i="30"/>
  <c r="V315" i="30"/>
  <c r="W315" i="30"/>
  <c r="X315" i="30"/>
  <c r="Y315" i="30"/>
  <c r="Z315" i="30"/>
  <c r="AA315" i="30"/>
  <c r="AB315" i="30"/>
  <c r="AC315" i="30"/>
  <c r="AD315" i="30"/>
  <c r="AE315" i="30"/>
  <c r="AF315" i="30"/>
  <c r="AG315" i="30"/>
  <c r="AH315" i="30"/>
  <c r="AI315" i="30"/>
  <c r="AJ315" i="30"/>
  <c r="AK315" i="30"/>
  <c r="AL315" i="30"/>
  <c r="AM315" i="30"/>
  <c r="AN315" i="30"/>
  <c r="AO315" i="30"/>
  <c r="AP315" i="30"/>
  <c r="AQ315" i="30"/>
  <c r="AR315" i="30"/>
  <c r="AS315" i="30"/>
  <c r="AT315" i="30"/>
  <c r="AU315" i="30"/>
  <c r="AV315" i="30"/>
  <c r="AW315" i="30"/>
  <c r="AX315" i="30"/>
  <c r="AY315" i="30"/>
  <c r="AZ315" i="30"/>
  <c r="BA315" i="30"/>
  <c r="BB315" i="30"/>
  <c r="BC315" i="30"/>
  <c r="BD315" i="30"/>
  <c r="BE315" i="30"/>
  <c r="BF315" i="30"/>
  <c r="BG315" i="30"/>
  <c r="BH315" i="30"/>
  <c r="BI315" i="30"/>
  <c r="BJ315" i="30"/>
  <c r="BK315" i="30"/>
  <c r="BL315" i="30"/>
  <c r="BM315" i="30"/>
  <c r="BN315" i="30"/>
  <c r="BO315" i="30"/>
  <c r="BP315" i="30"/>
  <c r="BQ315" i="30"/>
  <c r="BR315" i="30"/>
  <c r="BS315" i="30"/>
  <c r="BT315" i="30"/>
  <c r="BU315" i="30"/>
  <c r="BV315" i="30"/>
  <c r="BW315" i="30"/>
  <c r="BX315" i="30"/>
  <c r="BY315" i="30"/>
  <c r="BZ315" i="30"/>
  <c r="CA315" i="30"/>
  <c r="CB315" i="30"/>
  <c r="CC315" i="30"/>
  <c r="CD315" i="30"/>
  <c r="CE315" i="30"/>
  <c r="CF315" i="30"/>
  <c r="CG315" i="30"/>
  <c r="CH315" i="30"/>
  <c r="CI315" i="30"/>
  <c r="CJ315" i="30"/>
  <c r="CK315" i="30"/>
  <c r="CL315" i="30"/>
  <c r="CM315" i="30"/>
  <c r="CN315" i="30"/>
  <c r="CO315" i="30"/>
  <c r="CP315" i="30"/>
  <c r="CQ315" i="30"/>
  <c r="CR315" i="30"/>
  <c r="CS315" i="30"/>
  <c r="CT315" i="30"/>
  <c r="CU315" i="30"/>
  <c r="CV315" i="30"/>
  <c r="CW315" i="30"/>
  <c r="CX315" i="30"/>
  <c r="CY315" i="30"/>
  <c r="CZ315" i="30"/>
  <c r="DA315" i="30"/>
  <c r="DB315" i="30"/>
  <c r="DC315" i="30"/>
  <c r="DD315" i="30"/>
  <c r="DE315" i="30"/>
  <c r="DF315" i="30"/>
  <c r="DG315" i="30"/>
  <c r="DH315" i="30"/>
  <c r="DI315" i="30"/>
  <c r="DJ315" i="30"/>
  <c r="DK315" i="30"/>
  <c r="DL315" i="30"/>
  <c r="DM315" i="30"/>
  <c r="DN315" i="30"/>
  <c r="DO315" i="30"/>
  <c r="DP315" i="30"/>
  <c r="DQ315" i="30"/>
  <c r="DR315" i="30"/>
  <c r="DS315" i="30"/>
  <c r="DT315" i="30"/>
  <c r="M316" i="30"/>
  <c r="N316" i="30"/>
  <c r="O316" i="30"/>
  <c r="P316" i="30"/>
  <c r="Q316" i="30"/>
  <c r="R316" i="30"/>
  <c r="S316" i="30"/>
  <c r="T316" i="30"/>
  <c r="U316" i="30"/>
  <c r="V316" i="30"/>
  <c r="W316" i="30"/>
  <c r="X316" i="30"/>
  <c r="Y316" i="30"/>
  <c r="Z316" i="30"/>
  <c r="AA316" i="30"/>
  <c r="AB316" i="30"/>
  <c r="AC316" i="30"/>
  <c r="AD316" i="30"/>
  <c r="AE316" i="30"/>
  <c r="AF316" i="30"/>
  <c r="AG316" i="30"/>
  <c r="AH316" i="30"/>
  <c r="AI316" i="30"/>
  <c r="AJ316" i="30"/>
  <c r="AK316" i="30"/>
  <c r="AL316" i="30"/>
  <c r="AM316" i="30"/>
  <c r="AN316" i="30"/>
  <c r="AO316" i="30"/>
  <c r="AP316" i="30"/>
  <c r="AQ316" i="30"/>
  <c r="AR316" i="30"/>
  <c r="AS316" i="30"/>
  <c r="AT316" i="30"/>
  <c r="AU316" i="30"/>
  <c r="AV316" i="30"/>
  <c r="AW316" i="30"/>
  <c r="AX316" i="30"/>
  <c r="AY316" i="30"/>
  <c r="AZ316" i="30"/>
  <c r="BA316" i="30"/>
  <c r="BB316" i="30"/>
  <c r="BC316" i="30"/>
  <c r="BD316" i="30"/>
  <c r="BE316" i="30"/>
  <c r="BF316" i="30"/>
  <c r="BG316" i="30"/>
  <c r="BH316" i="30"/>
  <c r="BI316" i="30"/>
  <c r="BJ316" i="30"/>
  <c r="BK316" i="30"/>
  <c r="BL316" i="30"/>
  <c r="BM316" i="30"/>
  <c r="BN316" i="30"/>
  <c r="BO316" i="30"/>
  <c r="BP316" i="30"/>
  <c r="BQ316" i="30"/>
  <c r="BR316" i="30"/>
  <c r="BS316" i="30"/>
  <c r="BT316" i="30"/>
  <c r="BU316" i="30"/>
  <c r="BV316" i="30"/>
  <c r="BW316" i="30"/>
  <c r="BX316" i="30"/>
  <c r="BY316" i="30"/>
  <c r="BZ316" i="30"/>
  <c r="CA316" i="30"/>
  <c r="CB316" i="30"/>
  <c r="CC316" i="30"/>
  <c r="CD316" i="30"/>
  <c r="CE316" i="30"/>
  <c r="CF316" i="30"/>
  <c r="CG316" i="30"/>
  <c r="CH316" i="30"/>
  <c r="CI316" i="30"/>
  <c r="CJ316" i="30"/>
  <c r="CK316" i="30"/>
  <c r="CL316" i="30"/>
  <c r="CM316" i="30"/>
  <c r="CN316" i="30"/>
  <c r="CO316" i="30"/>
  <c r="CP316" i="30"/>
  <c r="CQ316" i="30"/>
  <c r="CR316" i="30"/>
  <c r="CS316" i="30"/>
  <c r="CT316" i="30"/>
  <c r="CU316" i="30"/>
  <c r="CV316" i="30"/>
  <c r="CW316" i="30"/>
  <c r="CX316" i="30"/>
  <c r="CY316" i="30"/>
  <c r="CZ316" i="30"/>
  <c r="DA316" i="30"/>
  <c r="DB316" i="30"/>
  <c r="DC316" i="30"/>
  <c r="DD316" i="30"/>
  <c r="DE316" i="30"/>
  <c r="DF316" i="30"/>
  <c r="DG316" i="30"/>
  <c r="DH316" i="30"/>
  <c r="DI316" i="30"/>
  <c r="DJ316" i="30"/>
  <c r="DK316" i="30"/>
  <c r="DL316" i="30"/>
  <c r="DM316" i="30"/>
  <c r="DN316" i="30"/>
  <c r="DO316" i="30"/>
  <c r="DP316" i="30"/>
  <c r="DQ316" i="30"/>
  <c r="DR316" i="30"/>
  <c r="DS316" i="30"/>
  <c r="DT316" i="30"/>
  <c r="M317" i="30"/>
  <c r="N317" i="30"/>
  <c r="O317" i="30"/>
  <c r="P317" i="30"/>
  <c r="Q317" i="30"/>
  <c r="R317" i="30"/>
  <c r="S317" i="30"/>
  <c r="T317" i="30"/>
  <c r="U317" i="30"/>
  <c r="V317" i="30"/>
  <c r="W317" i="30"/>
  <c r="X317" i="30"/>
  <c r="Y317" i="30"/>
  <c r="Z317" i="30"/>
  <c r="AA317" i="30"/>
  <c r="AB317" i="30"/>
  <c r="AC317" i="30"/>
  <c r="AD317" i="30"/>
  <c r="AE317" i="30"/>
  <c r="AF317" i="30"/>
  <c r="AG317" i="30"/>
  <c r="AH317" i="30"/>
  <c r="AI317" i="30"/>
  <c r="AJ317" i="30"/>
  <c r="AK317" i="30"/>
  <c r="AL317" i="30"/>
  <c r="AM317" i="30"/>
  <c r="AN317" i="30"/>
  <c r="AO317" i="30"/>
  <c r="AP317" i="30"/>
  <c r="AQ317" i="30"/>
  <c r="AR317" i="30"/>
  <c r="AS317" i="30"/>
  <c r="AT317" i="30"/>
  <c r="AU317" i="30"/>
  <c r="AV317" i="30"/>
  <c r="AW317" i="30"/>
  <c r="AX317" i="30"/>
  <c r="AY317" i="30"/>
  <c r="AZ317" i="30"/>
  <c r="BA317" i="30"/>
  <c r="BB317" i="30"/>
  <c r="BC317" i="30"/>
  <c r="BD317" i="30"/>
  <c r="BE317" i="30"/>
  <c r="BF317" i="30"/>
  <c r="BG317" i="30"/>
  <c r="BH317" i="30"/>
  <c r="BI317" i="30"/>
  <c r="BJ317" i="30"/>
  <c r="BK317" i="30"/>
  <c r="BL317" i="30"/>
  <c r="BM317" i="30"/>
  <c r="BN317" i="30"/>
  <c r="BO317" i="30"/>
  <c r="BP317" i="30"/>
  <c r="BQ317" i="30"/>
  <c r="BR317" i="30"/>
  <c r="BS317" i="30"/>
  <c r="BT317" i="30"/>
  <c r="BU317" i="30"/>
  <c r="BV317" i="30"/>
  <c r="BW317" i="30"/>
  <c r="BX317" i="30"/>
  <c r="BY317" i="30"/>
  <c r="BZ317" i="30"/>
  <c r="CA317" i="30"/>
  <c r="CB317" i="30"/>
  <c r="CC317" i="30"/>
  <c r="CD317" i="30"/>
  <c r="CE317" i="30"/>
  <c r="CF317" i="30"/>
  <c r="CG317" i="30"/>
  <c r="CH317" i="30"/>
  <c r="CI317" i="30"/>
  <c r="CJ317" i="30"/>
  <c r="CK317" i="30"/>
  <c r="CL317" i="30"/>
  <c r="CM317" i="30"/>
  <c r="CN317" i="30"/>
  <c r="CO317" i="30"/>
  <c r="CP317" i="30"/>
  <c r="CQ317" i="30"/>
  <c r="CR317" i="30"/>
  <c r="CS317" i="30"/>
  <c r="CT317" i="30"/>
  <c r="CU317" i="30"/>
  <c r="CV317" i="30"/>
  <c r="CW317" i="30"/>
  <c r="CX317" i="30"/>
  <c r="CY317" i="30"/>
  <c r="CZ317" i="30"/>
  <c r="DA317" i="30"/>
  <c r="DB317" i="30"/>
  <c r="DC317" i="30"/>
  <c r="DD317" i="30"/>
  <c r="DE317" i="30"/>
  <c r="DF317" i="30"/>
  <c r="DG317" i="30"/>
  <c r="DH317" i="30"/>
  <c r="DI317" i="30"/>
  <c r="DJ317" i="30"/>
  <c r="DK317" i="30"/>
  <c r="DL317" i="30"/>
  <c r="DM317" i="30"/>
  <c r="DN317" i="30"/>
  <c r="DO317" i="30"/>
  <c r="DP317" i="30"/>
  <c r="DQ317" i="30"/>
  <c r="DR317" i="30"/>
  <c r="DS317" i="30"/>
  <c r="DT317" i="30"/>
  <c r="M318" i="30"/>
  <c r="N318" i="30"/>
  <c r="O318" i="30"/>
  <c r="P318" i="30"/>
  <c r="Q318" i="30"/>
  <c r="R318" i="30"/>
  <c r="S318" i="30"/>
  <c r="T318" i="30"/>
  <c r="U318" i="30"/>
  <c r="V318" i="30"/>
  <c r="W318" i="30"/>
  <c r="X318" i="30"/>
  <c r="Y318" i="30"/>
  <c r="Z318" i="30"/>
  <c r="AA318" i="30"/>
  <c r="AB318" i="30"/>
  <c r="AC318" i="30"/>
  <c r="AD318" i="30"/>
  <c r="AE318" i="30"/>
  <c r="AF318" i="30"/>
  <c r="AG318" i="30"/>
  <c r="AH318" i="30"/>
  <c r="AI318" i="30"/>
  <c r="AJ318" i="30"/>
  <c r="AK318" i="30"/>
  <c r="AL318" i="30"/>
  <c r="AM318" i="30"/>
  <c r="AN318" i="30"/>
  <c r="AO318" i="30"/>
  <c r="AP318" i="30"/>
  <c r="AQ318" i="30"/>
  <c r="AR318" i="30"/>
  <c r="AS318" i="30"/>
  <c r="AT318" i="30"/>
  <c r="AU318" i="30"/>
  <c r="AV318" i="30"/>
  <c r="AW318" i="30"/>
  <c r="AX318" i="30"/>
  <c r="AY318" i="30"/>
  <c r="AZ318" i="30"/>
  <c r="BA318" i="30"/>
  <c r="BB318" i="30"/>
  <c r="BC318" i="30"/>
  <c r="BD318" i="30"/>
  <c r="BE318" i="30"/>
  <c r="BF318" i="30"/>
  <c r="BG318" i="30"/>
  <c r="BH318" i="30"/>
  <c r="BI318" i="30"/>
  <c r="BJ318" i="30"/>
  <c r="BK318" i="30"/>
  <c r="BL318" i="30"/>
  <c r="BM318" i="30"/>
  <c r="BN318" i="30"/>
  <c r="BO318" i="30"/>
  <c r="BP318" i="30"/>
  <c r="BQ318" i="30"/>
  <c r="BR318" i="30"/>
  <c r="BS318" i="30"/>
  <c r="BT318" i="30"/>
  <c r="BU318" i="30"/>
  <c r="BV318" i="30"/>
  <c r="BW318" i="30"/>
  <c r="BX318" i="30"/>
  <c r="BY318" i="30"/>
  <c r="BZ318" i="30"/>
  <c r="CA318" i="30"/>
  <c r="CB318" i="30"/>
  <c r="CC318" i="30"/>
  <c r="CD318" i="30"/>
  <c r="CE318" i="30"/>
  <c r="CF318" i="30"/>
  <c r="CG318" i="30"/>
  <c r="CH318" i="30"/>
  <c r="CI318" i="30"/>
  <c r="CJ318" i="30"/>
  <c r="CK318" i="30"/>
  <c r="CL318" i="30"/>
  <c r="CM318" i="30"/>
  <c r="CN318" i="30"/>
  <c r="CO318" i="30"/>
  <c r="CP318" i="30"/>
  <c r="CQ318" i="30"/>
  <c r="CR318" i="30"/>
  <c r="CS318" i="30"/>
  <c r="CT318" i="30"/>
  <c r="CU318" i="30"/>
  <c r="CV318" i="30"/>
  <c r="CW318" i="30"/>
  <c r="CX318" i="30"/>
  <c r="CY318" i="30"/>
  <c r="CZ318" i="30"/>
  <c r="DA318" i="30"/>
  <c r="DB318" i="30"/>
  <c r="DC318" i="30"/>
  <c r="DD318" i="30"/>
  <c r="DE318" i="30"/>
  <c r="DF318" i="30"/>
  <c r="DG318" i="30"/>
  <c r="DH318" i="30"/>
  <c r="DI318" i="30"/>
  <c r="DJ318" i="30"/>
  <c r="DK318" i="30"/>
  <c r="DL318" i="30"/>
  <c r="DM318" i="30"/>
  <c r="DN318" i="30"/>
  <c r="DO318" i="30"/>
  <c r="DP318" i="30"/>
  <c r="DQ318" i="30"/>
  <c r="DR318" i="30"/>
  <c r="DS318" i="30"/>
  <c r="DT318" i="30"/>
  <c r="M319" i="30"/>
  <c r="N319" i="30"/>
  <c r="O319" i="30"/>
  <c r="P319" i="30"/>
  <c r="Q319" i="30"/>
  <c r="R319" i="30"/>
  <c r="S319" i="30"/>
  <c r="T319" i="30"/>
  <c r="U319" i="30"/>
  <c r="V319" i="30"/>
  <c r="W319" i="30"/>
  <c r="X319" i="30"/>
  <c r="Y319" i="30"/>
  <c r="Z319" i="30"/>
  <c r="AA319" i="30"/>
  <c r="AB319" i="30"/>
  <c r="AC319" i="30"/>
  <c r="AD319" i="30"/>
  <c r="AE319" i="30"/>
  <c r="AF319" i="30"/>
  <c r="AG319" i="30"/>
  <c r="AH319" i="30"/>
  <c r="AI319" i="30"/>
  <c r="AJ319" i="30"/>
  <c r="AK319" i="30"/>
  <c r="AL319" i="30"/>
  <c r="AM319" i="30"/>
  <c r="AN319" i="30"/>
  <c r="AO319" i="30"/>
  <c r="AP319" i="30"/>
  <c r="AQ319" i="30"/>
  <c r="AR319" i="30"/>
  <c r="AS319" i="30"/>
  <c r="AT319" i="30"/>
  <c r="AU319" i="30"/>
  <c r="AV319" i="30"/>
  <c r="AW319" i="30"/>
  <c r="AX319" i="30"/>
  <c r="AY319" i="30"/>
  <c r="AZ319" i="30"/>
  <c r="BA319" i="30"/>
  <c r="BB319" i="30"/>
  <c r="BC319" i="30"/>
  <c r="BD319" i="30"/>
  <c r="BE319" i="30"/>
  <c r="BF319" i="30"/>
  <c r="BG319" i="30"/>
  <c r="BH319" i="30"/>
  <c r="BI319" i="30"/>
  <c r="BJ319" i="30"/>
  <c r="BK319" i="30"/>
  <c r="BL319" i="30"/>
  <c r="BM319" i="30"/>
  <c r="BN319" i="30"/>
  <c r="BO319" i="30"/>
  <c r="BP319" i="30"/>
  <c r="BQ319" i="30"/>
  <c r="BR319" i="30"/>
  <c r="BS319" i="30"/>
  <c r="BT319" i="30"/>
  <c r="BU319" i="30"/>
  <c r="BV319" i="30"/>
  <c r="BW319" i="30"/>
  <c r="BX319" i="30"/>
  <c r="BY319" i="30"/>
  <c r="BZ319" i="30"/>
  <c r="CA319" i="30"/>
  <c r="CB319" i="30"/>
  <c r="CC319" i="30"/>
  <c r="CD319" i="30"/>
  <c r="CE319" i="30"/>
  <c r="CF319" i="30"/>
  <c r="CG319" i="30"/>
  <c r="CH319" i="30"/>
  <c r="CI319" i="30"/>
  <c r="CJ319" i="30"/>
  <c r="CK319" i="30"/>
  <c r="CL319" i="30"/>
  <c r="CM319" i="30"/>
  <c r="CN319" i="30"/>
  <c r="CO319" i="30"/>
  <c r="CP319" i="30"/>
  <c r="CQ319" i="30"/>
  <c r="CR319" i="30"/>
  <c r="CS319" i="30"/>
  <c r="CT319" i="30"/>
  <c r="CU319" i="30"/>
  <c r="CV319" i="30"/>
  <c r="CW319" i="30"/>
  <c r="CX319" i="30"/>
  <c r="CY319" i="30"/>
  <c r="CZ319" i="30"/>
  <c r="DA319" i="30"/>
  <c r="DB319" i="30"/>
  <c r="DC319" i="30"/>
  <c r="DD319" i="30"/>
  <c r="DE319" i="30"/>
  <c r="DF319" i="30"/>
  <c r="DG319" i="30"/>
  <c r="DH319" i="30"/>
  <c r="DI319" i="30"/>
  <c r="DJ319" i="30"/>
  <c r="DK319" i="30"/>
  <c r="DL319" i="30"/>
  <c r="DM319" i="30"/>
  <c r="DN319" i="30"/>
  <c r="DO319" i="30"/>
  <c r="DP319" i="30"/>
  <c r="DQ319" i="30"/>
  <c r="DR319" i="30"/>
  <c r="DS319" i="30"/>
  <c r="DT319" i="30"/>
  <c r="M320" i="30"/>
  <c r="N320" i="30"/>
  <c r="O320" i="30"/>
  <c r="P320" i="30"/>
  <c r="Q320" i="30"/>
  <c r="R320" i="30"/>
  <c r="S320" i="30"/>
  <c r="T320" i="30"/>
  <c r="U320" i="30"/>
  <c r="V320" i="30"/>
  <c r="W320" i="30"/>
  <c r="X320" i="30"/>
  <c r="Y320" i="30"/>
  <c r="Z320" i="30"/>
  <c r="AA320" i="30"/>
  <c r="AB320" i="30"/>
  <c r="AC320" i="30"/>
  <c r="AD320" i="30"/>
  <c r="AE320" i="30"/>
  <c r="AF320" i="30"/>
  <c r="AG320" i="30"/>
  <c r="AH320" i="30"/>
  <c r="AI320" i="30"/>
  <c r="AJ320" i="30"/>
  <c r="AK320" i="30"/>
  <c r="AL320" i="30"/>
  <c r="AM320" i="30"/>
  <c r="AN320" i="30"/>
  <c r="AO320" i="30"/>
  <c r="AP320" i="30"/>
  <c r="AQ320" i="30"/>
  <c r="AR320" i="30"/>
  <c r="AS320" i="30"/>
  <c r="AT320" i="30"/>
  <c r="AU320" i="30"/>
  <c r="AV320" i="30"/>
  <c r="AW320" i="30"/>
  <c r="AX320" i="30"/>
  <c r="AY320" i="30"/>
  <c r="AZ320" i="30"/>
  <c r="BA320" i="30"/>
  <c r="BB320" i="30"/>
  <c r="BC320" i="30"/>
  <c r="BD320" i="30"/>
  <c r="BE320" i="30"/>
  <c r="BF320" i="30"/>
  <c r="BG320" i="30"/>
  <c r="BH320" i="30"/>
  <c r="BI320" i="30"/>
  <c r="BJ320" i="30"/>
  <c r="BK320" i="30"/>
  <c r="BL320" i="30"/>
  <c r="BM320" i="30"/>
  <c r="BN320" i="30"/>
  <c r="BO320" i="30"/>
  <c r="BP320" i="30"/>
  <c r="BQ320" i="30"/>
  <c r="BR320" i="30"/>
  <c r="BS320" i="30"/>
  <c r="BT320" i="30"/>
  <c r="BU320" i="30"/>
  <c r="BV320" i="30"/>
  <c r="BW320" i="30"/>
  <c r="BX320" i="30"/>
  <c r="BY320" i="30"/>
  <c r="BZ320" i="30"/>
  <c r="CA320" i="30"/>
  <c r="CB320" i="30"/>
  <c r="CC320" i="30"/>
  <c r="CD320" i="30"/>
  <c r="CE320" i="30"/>
  <c r="CF320" i="30"/>
  <c r="CG320" i="30"/>
  <c r="CH320" i="30"/>
  <c r="CI320" i="30"/>
  <c r="CJ320" i="30"/>
  <c r="CK320" i="30"/>
  <c r="CL320" i="30"/>
  <c r="CM320" i="30"/>
  <c r="CN320" i="30"/>
  <c r="CO320" i="30"/>
  <c r="CP320" i="30"/>
  <c r="CQ320" i="30"/>
  <c r="CR320" i="30"/>
  <c r="CS320" i="30"/>
  <c r="CT320" i="30"/>
  <c r="CU320" i="30"/>
  <c r="CV320" i="30"/>
  <c r="CW320" i="30"/>
  <c r="CX320" i="30"/>
  <c r="CY320" i="30"/>
  <c r="CZ320" i="30"/>
  <c r="DA320" i="30"/>
  <c r="DB320" i="30"/>
  <c r="DC320" i="30"/>
  <c r="DD320" i="30"/>
  <c r="DE320" i="30"/>
  <c r="DF320" i="30"/>
  <c r="DG320" i="30"/>
  <c r="DH320" i="30"/>
  <c r="DI320" i="30"/>
  <c r="DJ320" i="30"/>
  <c r="DK320" i="30"/>
  <c r="DL320" i="30"/>
  <c r="DM320" i="30"/>
  <c r="DN320" i="30"/>
  <c r="DO320" i="30"/>
  <c r="DP320" i="30"/>
  <c r="DQ320" i="30"/>
  <c r="DR320" i="30"/>
  <c r="DS320" i="30"/>
  <c r="DT320" i="30"/>
  <c r="M321" i="30"/>
  <c r="N321" i="30"/>
  <c r="O321" i="30"/>
  <c r="P321" i="30"/>
  <c r="Q321" i="30"/>
  <c r="R321" i="30"/>
  <c r="S321" i="30"/>
  <c r="T321" i="30"/>
  <c r="U321" i="30"/>
  <c r="V321" i="30"/>
  <c r="W321" i="30"/>
  <c r="X321" i="30"/>
  <c r="Y321" i="30"/>
  <c r="Z321" i="30"/>
  <c r="AA321" i="30"/>
  <c r="AB321" i="30"/>
  <c r="AC321" i="30"/>
  <c r="AD321" i="30"/>
  <c r="AE321" i="30"/>
  <c r="AF321" i="30"/>
  <c r="AG321" i="30"/>
  <c r="AH321" i="30"/>
  <c r="AI321" i="30"/>
  <c r="AJ321" i="30"/>
  <c r="AK321" i="30"/>
  <c r="AL321" i="30"/>
  <c r="AM321" i="30"/>
  <c r="AN321" i="30"/>
  <c r="AO321" i="30"/>
  <c r="AP321" i="30"/>
  <c r="AQ321" i="30"/>
  <c r="AR321" i="30"/>
  <c r="AS321" i="30"/>
  <c r="AT321" i="30"/>
  <c r="AU321" i="30"/>
  <c r="AV321" i="30"/>
  <c r="AW321" i="30"/>
  <c r="AX321" i="30"/>
  <c r="AY321" i="30"/>
  <c r="AZ321" i="30"/>
  <c r="BA321" i="30"/>
  <c r="BB321" i="30"/>
  <c r="BC321" i="30"/>
  <c r="BD321" i="30"/>
  <c r="BE321" i="30"/>
  <c r="BF321" i="30"/>
  <c r="BG321" i="30"/>
  <c r="BH321" i="30"/>
  <c r="BI321" i="30"/>
  <c r="BJ321" i="30"/>
  <c r="BK321" i="30"/>
  <c r="BL321" i="30"/>
  <c r="BM321" i="30"/>
  <c r="BN321" i="30"/>
  <c r="BO321" i="30"/>
  <c r="BP321" i="30"/>
  <c r="BQ321" i="30"/>
  <c r="BR321" i="30"/>
  <c r="BS321" i="30"/>
  <c r="BT321" i="30"/>
  <c r="BU321" i="30"/>
  <c r="BV321" i="30"/>
  <c r="BW321" i="30"/>
  <c r="BX321" i="30"/>
  <c r="BY321" i="30"/>
  <c r="BZ321" i="30"/>
  <c r="CA321" i="30"/>
  <c r="CB321" i="30"/>
  <c r="CC321" i="30"/>
  <c r="CD321" i="30"/>
  <c r="CE321" i="30"/>
  <c r="CF321" i="30"/>
  <c r="CG321" i="30"/>
  <c r="CH321" i="30"/>
  <c r="CI321" i="30"/>
  <c r="CJ321" i="30"/>
  <c r="CK321" i="30"/>
  <c r="CL321" i="30"/>
  <c r="CM321" i="30"/>
  <c r="CN321" i="30"/>
  <c r="CO321" i="30"/>
  <c r="CP321" i="30"/>
  <c r="CQ321" i="30"/>
  <c r="CR321" i="30"/>
  <c r="CS321" i="30"/>
  <c r="CT321" i="30"/>
  <c r="CU321" i="30"/>
  <c r="CV321" i="30"/>
  <c r="CW321" i="30"/>
  <c r="CX321" i="30"/>
  <c r="CY321" i="30"/>
  <c r="CZ321" i="30"/>
  <c r="DA321" i="30"/>
  <c r="DB321" i="30"/>
  <c r="DC321" i="30"/>
  <c r="DD321" i="30"/>
  <c r="DE321" i="30"/>
  <c r="DF321" i="30"/>
  <c r="DG321" i="30"/>
  <c r="DH321" i="30"/>
  <c r="DI321" i="30"/>
  <c r="DJ321" i="30"/>
  <c r="DK321" i="30"/>
  <c r="DL321" i="30"/>
  <c r="DM321" i="30"/>
  <c r="DN321" i="30"/>
  <c r="DO321" i="30"/>
  <c r="DP321" i="30"/>
  <c r="DQ321" i="30"/>
  <c r="DR321" i="30"/>
  <c r="DS321" i="30"/>
  <c r="DT321" i="30"/>
  <c r="M322" i="30"/>
  <c r="N322" i="30"/>
  <c r="O322" i="30"/>
  <c r="P322" i="30"/>
  <c r="Q322" i="30"/>
  <c r="R322" i="30"/>
  <c r="S322" i="30"/>
  <c r="T322" i="30"/>
  <c r="U322" i="30"/>
  <c r="V322" i="30"/>
  <c r="W322" i="30"/>
  <c r="X322" i="30"/>
  <c r="Y322" i="30"/>
  <c r="Z322" i="30"/>
  <c r="AA322" i="30"/>
  <c r="AB322" i="30"/>
  <c r="Y56" i="41" s="1"/>
  <c r="AC322" i="30"/>
  <c r="AD322" i="30"/>
  <c r="AE322" i="30"/>
  <c r="AF322" i="30"/>
  <c r="AG322" i="30"/>
  <c r="AH322" i="30"/>
  <c r="AI322" i="30"/>
  <c r="AJ322" i="30"/>
  <c r="AK322" i="30"/>
  <c r="AL322" i="30"/>
  <c r="AM322" i="30"/>
  <c r="AN322" i="30"/>
  <c r="AO322" i="30"/>
  <c r="AP322" i="30"/>
  <c r="AQ322" i="30"/>
  <c r="AR322" i="30"/>
  <c r="AO56" i="41" s="1"/>
  <c r="AS322" i="30"/>
  <c r="AT322" i="30"/>
  <c r="AU322" i="30"/>
  <c r="AR56" i="41" s="1"/>
  <c r="AV322" i="30"/>
  <c r="AW322" i="30"/>
  <c r="AX322" i="30"/>
  <c r="AY322" i="30"/>
  <c r="AZ322" i="30"/>
  <c r="BA322" i="30"/>
  <c r="BB322" i="30"/>
  <c r="BC322" i="30"/>
  <c r="BD322" i="30"/>
  <c r="BE322" i="30"/>
  <c r="BF322" i="30"/>
  <c r="BG322" i="30"/>
  <c r="BH322" i="30"/>
  <c r="BE56" i="41" s="1"/>
  <c r="BI322" i="30"/>
  <c r="BJ322" i="30"/>
  <c r="BK322" i="30"/>
  <c r="BL322" i="30"/>
  <c r="BM322" i="30"/>
  <c r="BN322" i="30"/>
  <c r="BO322" i="30"/>
  <c r="BP322" i="30"/>
  <c r="BQ322" i="30"/>
  <c r="BR322" i="30"/>
  <c r="BS322" i="30"/>
  <c r="BT322" i="30"/>
  <c r="BU322" i="30"/>
  <c r="BV322" i="30"/>
  <c r="BW322" i="30"/>
  <c r="BX322" i="30"/>
  <c r="BU56" i="41" s="1"/>
  <c r="BY322" i="30"/>
  <c r="BZ322" i="30"/>
  <c r="CA322" i="30"/>
  <c r="BX56" i="41" s="1"/>
  <c r="CB322" i="30"/>
  <c r="CC322" i="30"/>
  <c r="CD322" i="30"/>
  <c r="CE322" i="30"/>
  <c r="CF322" i="30"/>
  <c r="CG322" i="30"/>
  <c r="CH322" i="30"/>
  <c r="CI322" i="30"/>
  <c r="CJ322" i="30"/>
  <c r="CK322" i="30"/>
  <c r="CL322" i="30"/>
  <c r="CM322" i="30"/>
  <c r="CN322" i="30"/>
  <c r="CK56" i="41" s="1"/>
  <c r="CO322" i="30"/>
  <c r="CP322" i="30"/>
  <c r="CQ322" i="30"/>
  <c r="CN56" i="41" s="1"/>
  <c r="CR322" i="30"/>
  <c r="CS322" i="30"/>
  <c r="CT322" i="30"/>
  <c r="CU322" i="30"/>
  <c r="CV322" i="30"/>
  <c r="CW322" i="30"/>
  <c r="CX322" i="30"/>
  <c r="CY322" i="30"/>
  <c r="CZ322" i="30"/>
  <c r="DA322" i="30"/>
  <c r="DB322" i="30"/>
  <c r="DC322" i="30"/>
  <c r="DD322" i="30"/>
  <c r="DA56" i="41" s="1"/>
  <c r="DE322" i="30"/>
  <c r="DF322" i="30"/>
  <c r="DG322" i="30"/>
  <c r="DH322" i="30"/>
  <c r="DI322" i="30"/>
  <c r="DJ322" i="30"/>
  <c r="DK322" i="30"/>
  <c r="DL322" i="30"/>
  <c r="DM322" i="30"/>
  <c r="DN322" i="30"/>
  <c r="DO322" i="30"/>
  <c r="DP322" i="30"/>
  <c r="DQ322" i="30"/>
  <c r="DR322" i="30"/>
  <c r="DS322" i="30"/>
  <c r="DT322" i="30"/>
  <c r="DQ56" i="41" s="1"/>
  <c r="M323" i="30"/>
  <c r="N323" i="30"/>
  <c r="O323" i="30"/>
  <c r="P323" i="30"/>
  <c r="Q323" i="30"/>
  <c r="R323" i="30"/>
  <c r="S323" i="30"/>
  <c r="T323" i="30"/>
  <c r="U323" i="30"/>
  <c r="V323" i="30"/>
  <c r="W323" i="30"/>
  <c r="X323" i="30"/>
  <c r="Y323" i="30"/>
  <c r="Z323" i="30"/>
  <c r="AA323" i="30"/>
  <c r="AB323" i="30"/>
  <c r="AC323" i="30"/>
  <c r="AD323" i="30"/>
  <c r="AE323" i="30"/>
  <c r="AF323" i="30"/>
  <c r="AG323" i="30"/>
  <c r="AH323" i="30"/>
  <c r="AI323" i="30"/>
  <c r="AJ323" i="30"/>
  <c r="AK323" i="30"/>
  <c r="AL323" i="30"/>
  <c r="AM323" i="30"/>
  <c r="AN323" i="30"/>
  <c r="AO323" i="30"/>
  <c r="AP323" i="30"/>
  <c r="AQ323" i="30"/>
  <c r="AR323" i="30"/>
  <c r="AS323" i="30"/>
  <c r="AT323" i="30"/>
  <c r="AU323" i="30"/>
  <c r="AV323" i="30"/>
  <c r="AW323" i="30"/>
  <c r="AX323" i="30"/>
  <c r="AY323" i="30"/>
  <c r="AZ323" i="30"/>
  <c r="BA323" i="30"/>
  <c r="BB323" i="30"/>
  <c r="BC323" i="30"/>
  <c r="BD323" i="30"/>
  <c r="BE323" i="30"/>
  <c r="BF323" i="30"/>
  <c r="BG323" i="30"/>
  <c r="BH323" i="30"/>
  <c r="BI323" i="30"/>
  <c r="BJ323" i="30"/>
  <c r="BK323" i="30"/>
  <c r="BL323" i="30"/>
  <c r="BM323" i="30"/>
  <c r="BN323" i="30"/>
  <c r="BO323" i="30"/>
  <c r="BP323" i="30"/>
  <c r="BQ323" i="30"/>
  <c r="BR323" i="30"/>
  <c r="BS323" i="30"/>
  <c r="BT323" i="30"/>
  <c r="BU323" i="30"/>
  <c r="BV323" i="30"/>
  <c r="BW323" i="30"/>
  <c r="BX323" i="30"/>
  <c r="BY323" i="30"/>
  <c r="BZ323" i="30"/>
  <c r="CA323" i="30"/>
  <c r="CB323" i="30"/>
  <c r="CC323" i="30"/>
  <c r="CD323" i="30"/>
  <c r="CE323" i="30"/>
  <c r="CF323" i="30"/>
  <c r="CG323" i="30"/>
  <c r="CH323" i="30"/>
  <c r="CI323" i="30"/>
  <c r="CJ323" i="30"/>
  <c r="CK323" i="30"/>
  <c r="CL323" i="30"/>
  <c r="CM323" i="30"/>
  <c r="CN323" i="30"/>
  <c r="CO323" i="30"/>
  <c r="CP323" i="30"/>
  <c r="CQ323" i="30"/>
  <c r="CR323" i="30"/>
  <c r="CS323" i="30"/>
  <c r="CT323" i="30"/>
  <c r="CU323" i="30"/>
  <c r="CV323" i="30"/>
  <c r="CW323" i="30"/>
  <c r="CX323" i="30"/>
  <c r="CY323" i="30"/>
  <c r="CZ323" i="30"/>
  <c r="DA323" i="30"/>
  <c r="DB323" i="30"/>
  <c r="DC323" i="30"/>
  <c r="DD323" i="30"/>
  <c r="DE323" i="30"/>
  <c r="DF323" i="30"/>
  <c r="DG323" i="30"/>
  <c r="DH323" i="30"/>
  <c r="DI323" i="30"/>
  <c r="DJ323" i="30"/>
  <c r="DK323" i="30"/>
  <c r="DL323" i="30"/>
  <c r="DM323" i="30"/>
  <c r="DN323" i="30"/>
  <c r="DO323" i="30"/>
  <c r="DP323" i="30"/>
  <c r="DQ323" i="30"/>
  <c r="DR323" i="30"/>
  <c r="DS323" i="30"/>
  <c r="DT323" i="30"/>
  <c r="M324" i="30"/>
  <c r="N324" i="30"/>
  <c r="O324" i="30"/>
  <c r="P324" i="30"/>
  <c r="Q324" i="30"/>
  <c r="R324" i="30"/>
  <c r="S324" i="30"/>
  <c r="T324" i="30"/>
  <c r="U324" i="30"/>
  <c r="V324" i="30"/>
  <c r="W324" i="30"/>
  <c r="X324" i="30"/>
  <c r="Y324" i="30"/>
  <c r="Z324" i="30"/>
  <c r="AA324" i="30"/>
  <c r="AB324" i="30"/>
  <c r="AC324" i="30"/>
  <c r="AD324" i="30"/>
  <c r="AE324" i="30"/>
  <c r="AF324" i="30"/>
  <c r="AG324" i="30"/>
  <c r="AH324" i="30"/>
  <c r="AI324" i="30"/>
  <c r="AJ324" i="30"/>
  <c r="AK324" i="30"/>
  <c r="AL324" i="30"/>
  <c r="AM324" i="30"/>
  <c r="AN324" i="30"/>
  <c r="AO324" i="30"/>
  <c r="AP324" i="30"/>
  <c r="AQ324" i="30"/>
  <c r="AR324" i="30"/>
  <c r="AS324" i="30"/>
  <c r="AT324" i="30"/>
  <c r="AU324" i="30"/>
  <c r="AV324" i="30"/>
  <c r="AW324" i="30"/>
  <c r="AX324" i="30"/>
  <c r="AY324" i="30"/>
  <c r="AZ324" i="30"/>
  <c r="BA324" i="30"/>
  <c r="BB324" i="30"/>
  <c r="BC324" i="30"/>
  <c r="BD324" i="30"/>
  <c r="BE324" i="30"/>
  <c r="BF324" i="30"/>
  <c r="BG324" i="30"/>
  <c r="BH324" i="30"/>
  <c r="BI324" i="30"/>
  <c r="BJ324" i="30"/>
  <c r="BK324" i="30"/>
  <c r="BL324" i="30"/>
  <c r="BM324" i="30"/>
  <c r="BN324" i="30"/>
  <c r="BO324" i="30"/>
  <c r="BP324" i="30"/>
  <c r="BQ324" i="30"/>
  <c r="BR324" i="30"/>
  <c r="BS324" i="30"/>
  <c r="BT324" i="30"/>
  <c r="BU324" i="30"/>
  <c r="BV324" i="30"/>
  <c r="BW324" i="30"/>
  <c r="BX324" i="30"/>
  <c r="BY324" i="30"/>
  <c r="BZ324" i="30"/>
  <c r="CA324" i="30"/>
  <c r="CB324" i="30"/>
  <c r="CC324" i="30"/>
  <c r="CD324" i="30"/>
  <c r="CE324" i="30"/>
  <c r="CF324" i="30"/>
  <c r="CG324" i="30"/>
  <c r="CH324" i="30"/>
  <c r="CI324" i="30"/>
  <c r="CJ324" i="30"/>
  <c r="CK324" i="30"/>
  <c r="CL324" i="30"/>
  <c r="CM324" i="30"/>
  <c r="CN324" i="30"/>
  <c r="CO324" i="30"/>
  <c r="CP324" i="30"/>
  <c r="CQ324" i="30"/>
  <c r="CR324" i="30"/>
  <c r="CS324" i="30"/>
  <c r="CT324" i="30"/>
  <c r="CU324" i="30"/>
  <c r="CV324" i="30"/>
  <c r="CW324" i="30"/>
  <c r="CX324" i="30"/>
  <c r="CY324" i="30"/>
  <c r="CZ324" i="30"/>
  <c r="DA324" i="30"/>
  <c r="DB324" i="30"/>
  <c r="DC324" i="30"/>
  <c r="DD324" i="30"/>
  <c r="DE324" i="30"/>
  <c r="DF324" i="30"/>
  <c r="DG324" i="30"/>
  <c r="DH324" i="30"/>
  <c r="DI324" i="30"/>
  <c r="DJ324" i="30"/>
  <c r="DK324" i="30"/>
  <c r="DL324" i="30"/>
  <c r="DM324" i="30"/>
  <c r="DN324" i="30"/>
  <c r="DO324" i="30"/>
  <c r="DP324" i="30"/>
  <c r="DQ324" i="30"/>
  <c r="DR324" i="30"/>
  <c r="DS324" i="30"/>
  <c r="DT324" i="30"/>
  <c r="M325" i="30"/>
  <c r="N325" i="30"/>
  <c r="O325" i="30"/>
  <c r="P325" i="30"/>
  <c r="Q325" i="30"/>
  <c r="R325" i="30"/>
  <c r="S325" i="30"/>
  <c r="T325" i="30"/>
  <c r="U325" i="30"/>
  <c r="V325" i="30"/>
  <c r="W325" i="30"/>
  <c r="X325" i="30"/>
  <c r="Y325" i="30"/>
  <c r="Z325" i="30"/>
  <c r="AA325" i="30"/>
  <c r="AB325" i="30"/>
  <c r="AC325" i="30"/>
  <c r="AD325" i="30"/>
  <c r="AE325" i="30"/>
  <c r="AF325" i="30"/>
  <c r="AG325" i="30"/>
  <c r="AH325" i="30"/>
  <c r="AI325" i="30"/>
  <c r="AJ325" i="30"/>
  <c r="AK325" i="30"/>
  <c r="AL325" i="30"/>
  <c r="AM325" i="30"/>
  <c r="AN325" i="30"/>
  <c r="AO325" i="30"/>
  <c r="AP325" i="30"/>
  <c r="AQ325" i="30"/>
  <c r="AR325" i="30"/>
  <c r="AS325" i="30"/>
  <c r="AT325" i="30"/>
  <c r="AU325" i="30"/>
  <c r="AV325" i="30"/>
  <c r="AW325" i="30"/>
  <c r="AX325" i="30"/>
  <c r="AY325" i="30"/>
  <c r="AZ325" i="30"/>
  <c r="BA325" i="30"/>
  <c r="BB325" i="30"/>
  <c r="BC325" i="30"/>
  <c r="BD325" i="30"/>
  <c r="BE325" i="30"/>
  <c r="BF325" i="30"/>
  <c r="BG325" i="30"/>
  <c r="BH325" i="30"/>
  <c r="BI325" i="30"/>
  <c r="BJ325" i="30"/>
  <c r="BK325" i="30"/>
  <c r="BL325" i="30"/>
  <c r="BM325" i="30"/>
  <c r="BN325" i="30"/>
  <c r="BO325" i="30"/>
  <c r="BP325" i="30"/>
  <c r="BQ325" i="30"/>
  <c r="BR325" i="30"/>
  <c r="BS325" i="30"/>
  <c r="BT325" i="30"/>
  <c r="BU325" i="30"/>
  <c r="BV325" i="30"/>
  <c r="BW325" i="30"/>
  <c r="BX325" i="30"/>
  <c r="BY325" i="30"/>
  <c r="BZ325" i="30"/>
  <c r="CA325" i="30"/>
  <c r="CB325" i="30"/>
  <c r="CC325" i="30"/>
  <c r="CD325" i="30"/>
  <c r="CE325" i="30"/>
  <c r="CF325" i="30"/>
  <c r="CG325" i="30"/>
  <c r="CH325" i="30"/>
  <c r="CI325" i="30"/>
  <c r="CJ325" i="30"/>
  <c r="CK325" i="30"/>
  <c r="CL325" i="30"/>
  <c r="CM325" i="30"/>
  <c r="CN325" i="30"/>
  <c r="CO325" i="30"/>
  <c r="CP325" i="30"/>
  <c r="CQ325" i="30"/>
  <c r="CR325" i="30"/>
  <c r="CS325" i="30"/>
  <c r="CT325" i="30"/>
  <c r="CU325" i="30"/>
  <c r="CV325" i="30"/>
  <c r="CW325" i="30"/>
  <c r="CX325" i="30"/>
  <c r="CY325" i="30"/>
  <c r="CZ325" i="30"/>
  <c r="DA325" i="30"/>
  <c r="DB325" i="30"/>
  <c r="DC325" i="30"/>
  <c r="DD325" i="30"/>
  <c r="DE325" i="30"/>
  <c r="DF325" i="30"/>
  <c r="DG325" i="30"/>
  <c r="DH325" i="30"/>
  <c r="DI325" i="30"/>
  <c r="DJ325" i="30"/>
  <c r="DK325" i="30"/>
  <c r="DL325" i="30"/>
  <c r="DM325" i="30"/>
  <c r="DN325" i="30"/>
  <c r="DO325" i="30"/>
  <c r="DP325" i="30"/>
  <c r="DQ325" i="30"/>
  <c r="DR325" i="30"/>
  <c r="DS325" i="30"/>
  <c r="DT325" i="30"/>
  <c r="M326" i="30"/>
  <c r="N326" i="30"/>
  <c r="O326" i="30"/>
  <c r="P326" i="30"/>
  <c r="Q326" i="30"/>
  <c r="R326" i="30"/>
  <c r="S326" i="30"/>
  <c r="T326" i="30"/>
  <c r="U326" i="30"/>
  <c r="V326" i="30"/>
  <c r="W326" i="30"/>
  <c r="X326" i="30"/>
  <c r="Y326" i="30"/>
  <c r="Z326" i="30"/>
  <c r="AA326" i="30"/>
  <c r="AB326" i="30"/>
  <c r="AC326" i="30"/>
  <c r="AD326" i="30"/>
  <c r="AE326" i="30"/>
  <c r="AF326" i="30"/>
  <c r="AG326" i="30"/>
  <c r="AH326" i="30"/>
  <c r="AI326" i="30"/>
  <c r="AJ326" i="30"/>
  <c r="AK326" i="30"/>
  <c r="AL326" i="30"/>
  <c r="AM326" i="30"/>
  <c r="AN326" i="30"/>
  <c r="AO326" i="30"/>
  <c r="AP326" i="30"/>
  <c r="AQ326" i="30"/>
  <c r="AR326" i="30"/>
  <c r="AS326" i="30"/>
  <c r="AT326" i="30"/>
  <c r="AU326" i="30"/>
  <c r="AV326" i="30"/>
  <c r="AW326" i="30"/>
  <c r="AX326" i="30"/>
  <c r="AY326" i="30"/>
  <c r="AZ326" i="30"/>
  <c r="BA326" i="30"/>
  <c r="BB326" i="30"/>
  <c r="BC326" i="30"/>
  <c r="BD326" i="30"/>
  <c r="BE326" i="30"/>
  <c r="BF326" i="30"/>
  <c r="BG326" i="30"/>
  <c r="BH326" i="30"/>
  <c r="BI326" i="30"/>
  <c r="BJ326" i="30"/>
  <c r="BK326" i="30"/>
  <c r="BL326" i="30"/>
  <c r="BM326" i="30"/>
  <c r="BN326" i="30"/>
  <c r="BO326" i="30"/>
  <c r="BP326" i="30"/>
  <c r="BQ326" i="30"/>
  <c r="BR326" i="30"/>
  <c r="BS326" i="30"/>
  <c r="BT326" i="30"/>
  <c r="BU326" i="30"/>
  <c r="BV326" i="30"/>
  <c r="BW326" i="30"/>
  <c r="BX326" i="30"/>
  <c r="BY326" i="30"/>
  <c r="BZ326" i="30"/>
  <c r="CA326" i="30"/>
  <c r="CB326" i="30"/>
  <c r="CC326" i="30"/>
  <c r="CD326" i="30"/>
  <c r="CE326" i="30"/>
  <c r="CF326" i="30"/>
  <c r="CG326" i="30"/>
  <c r="CH326" i="30"/>
  <c r="CI326" i="30"/>
  <c r="CJ326" i="30"/>
  <c r="CK326" i="30"/>
  <c r="CL326" i="30"/>
  <c r="CM326" i="30"/>
  <c r="CN326" i="30"/>
  <c r="CO326" i="30"/>
  <c r="CP326" i="30"/>
  <c r="CQ326" i="30"/>
  <c r="CR326" i="30"/>
  <c r="CS326" i="30"/>
  <c r="CT326" i="30"/>
  <c r="CU326" i="30"/>
  <c r="CV326" i="30"/>
  <c r="CW326" i="30"/>
  <c r="CX326" i="30"/>
  <c r="CY326" i="30"/>
  <c r="CZ326" i="30"/>
  <c r="DA326" i="30"/>
  <c r="DB326" i="30"/>
  <c r="DC326" i="30"/>
  <c r="DD326" i="30"/>
  <c r="DE326" i="30"/>
  <c r="DF326" i="30"/>
  <c r="DG326" i="30"/>
  <c r="DH326" i="30"/>
  <c r="DI326" i="30"/>
  <c r="DJ326" i="30"/>
  <c r="DK326" i="30"/>
  <c r="DL326" i="30"/>
  <c r="DM326" i="30"/>
  <c r="DN326" i="30"/>
  <c r="DO326" i="30"/>
  <c r="DP326" i="30"/>
  <c r="DQ326" i="30"/>
  <c r="DR326" i="30"/>
  <c r="DS326" i="30"/>
  <c r="DT326" i="30"/>
  <c r="M327" i="30"/>
  <c r="N327" i="30"/>
  <c r="O327" i="30"/>
  <c r="P327" i="30"/>
  <c r="Q327" i="30"/>
  <c r="R327" i="30"/>
  <c r="S327" i="30"/>
  <c r="T327" i="30"/>
  <c r="U327" i="30"/>
  <c r="V327" i="30"/>
  <c r="W327" i="30"/>
  <c r="X327" i="30"/>
  <c r="Y327" i="30"/>
  <c r="Z327" i="30"/>
  <c r="AA327" i="30"/>
  <c r="AB327" i="30"/>
  <c r="AC327" i="30"/>
  <c r="AD327" i="30"/>
  <c r="AE327" i="30"/>
  <c r="AF327" i="30"/>
  <c r="AG327" i="30"/>
  <c r="AH327" i="30"/>
  <c r="AI327" i="30"/>
  <c r="AJ327" i="30"/>
  <c r="AK327" i="30"/>
  <c r="AL327" i="30"/>
  <c r="AM327" i="30"/>
  <c r="AN327" i="30"/>
  <c r="AO327" i="30"/>
  <c r="AP327" i="30"/>
  <c r="AQ327" i="30"/>
  <c r="AR327" i="30"/>
  <c r="AS327" i="30"/>
  <c r="AT327" i="30"/>
  <c r="AU327" i="30"/>
  <c r="AV327" i="30"/>
  <c r="AW327" i="30"/>
  <c r="AX327" i="30"/>
  <c r="AY327" i="30"/>
  <c r="AZ327" i="30"/>
  <c r="BA327" i="30"/>
  <c r="BB327" i="30"/>
  <c r="BC327" i="30"/>
  <c r="BD327" i="30"/>
  <c r="BE327" i="30"/>
  <c r="BF327" i="30"/>
  <c r="BG327" i="30"/>
  <c r="BH327" i="30"/>
  <c r="BI327" i="30"/>
  <c r="BJ327" i="30"/>
  <c r="BK327" i="30"/>
  <c r="BL327" i="30"/>
  <c r="BM327" i="30"/>
  <c r="BN327" i="30"/>
  <c r="BO327" i="30"/>
  <c r="BP327" i="30"/>
  <c r="BQ327" i="30"/>
  <c r="BR327" i="30"/>
  <c r="BS327" i="30"/>
  <c r="BT327" i="30"/>
  <c r="BU327" i="30"/>
  <c r="BV327" i="30"/>
  <c r="BW327" i="30"/>
  <c r="BX327" i="30"/>
  <c r="BY327" i="30"/>
  <c r="BZ327" i="30"/>
  <c r="CA327" i="30"/>
  <c r="CB327" i="30"/>
  <c r="CC327" i="30"/>
  <c r="CD327" i="30"/>
  <c r="CE327" i="30"/>
  <c r="CF327" i="30"/>
  <c r="CG327" i="30"/>
  <c r="CH327" i="30"/>
  <c r="CI327" i="30"/>
  <c r="CJ327" i="30"/>
  <c r="CK327" i="30"/>
  <c r="CL327" i="30"/>
  <c r="CM327" i="30"/>
  <c r="CN327" i="30"/>
  <c r="CO327" i="30"/>
  <c r="CP327" i="30"/>
  <c r="CQ327" i="30"/>
  <c r="CR327" i="30"/>
  <c r="CS327" i="30"/>
  <c r="CT327" i="30"/>
  <c r="CU327" i="30"/>
  <c r="CV327" i="30"/>
  <c r="CW327" i="30"/>
  <c r="CX327" i="30"/>
  <c r="CY327" i="30"/>
  <c r="CZ327" i="30"/>
  <c r="DA327" i="30"/>
  <c r="DB327" i="30"/>
  <c r="DC327" i="30"/>
  <c r="DD327" i="30"/>
  <c r="DE327" i="30"/>
  <c r="DF327" i="30"/>
  <c r="DG327" i="30"/>
  <c r="DH327" i="30"/>
  <c r="DI327" i="30"/>
  <c r="DJ327" i="30"/>
  <c r="DK327" i="30"/>
  <c r="DL327" i="30"/>
  <c r="DM327" i="30"/>
  <c r="DN327" i="30"/>
  <c r="DO327" i="30"/>
  <c r="DP327" i="30"/>
  <c r="DQ327" i="30"/>
  <c r="DR327" i="30"/>
  <c r="DS327" i="30"/>
  <c r="DT327" i="30"/>
  <c r="M328" i="30"/>
  <c r="N328" i="30"/>
  <c r="O328" i="30"/>
  <c r="P328" i="30"/>
  <c r="Q328" i="30"/>
  <c r="R328" i="30"/>
  <c r="S328" i="30"/>
  <c r="T328" i="30"/>
  <c r="U328" i="30"/>
  <c r="V328" i="30"/>
  <c r="W328" i="30"/>
  <c r="X328" i="30"/>
  <c r="Y328" i="30"/>
  <c r="Z328" i="30"/>
  <c r="AA328" i="30"/>
  <c r="AB328" i="30"/>
  <c r="AC328" i="30"/>
  <c r="AD328" i="30"/>
  <c r="AE328" i="30"/>
  <c r="AF328" i="30"/>
  <c r="AG328" i="30"/>
  <c r="AH328" i="30"/>
  <c r="AI328" i="30"/>
  <c r="AJ328" i="30"/>
  <c r="AK328" i="30"/>
  <c r="AL328" i="30"/>
  <c r="AM328" i="30"/>
  <c r="AN328" i="30"/>
  <c r="AO328" i="30"/>
  <c r="AP328" i="30"/>
  <c r="AQ328" i="30"/>
  <c r="AR328" i="30"/>
  <c r="AS328" i="30"/>
  <c r="AT328" i="30"/>
  <c r="AU328" i="30"/>
  <c r="AV328" i="30"/>
  <c r="AW328" i="30"/>
  <c r="AX328" i="30"/>
  <c r="AY328" i="30"/>
  <c r="AZ328" i="30"/>
  <c r="BA328" i="30"/>
  <c r="BB328" i="30"/>
  <c r="BC328" i="30"/>
  <c r="BD328" i="30"/>
  <c r="BE328" i="30"/>
  <c r="BF328" i="30"/>
  <c r="BG328" i="30"/>
  <c r="BH328" i="30"/>
  <c r="BI328" i="30"/>
  <c r="BJ328" i="30"/>
  <c r="BK328" i="30"/>
  <c r="BL328" i="30"/>
  <c r="BM328" i="30"/>
  <c r="BN328" i="30"/>
  <c r="BO328" i="30"/>
  <c r="BP328" i="30"/>
  <c r="BQ328" i="30"/>
  <c r="BR328" i="30"/>
  <c r="BS328" i="30"/>
  <c r="BT328" i="30"/>
  <c r="BU328" i="30"/>
  <c r="BV328" i="30"/>
  <c r="BW328" i="30"/>
  <c r="BX328" i="30"/>
  <c r="BY328" i="30"/>
  <c r="BZ328" i="30"/>
  <c r="CA328" i="30"/>
  <c r="CB328" i="30"/>
  <c r="CC328" i="30"/>
  <c r="CD328" i="30"/>
  <c r="CE328" i="30"/>
  <c r="CF328" i="30"/>
  <c r="CG328" i="30"/>
  <c r="CH328" i="30"/>
  <c r="CI328" i="30"/>
  <c r="CJ328" i="30"/>
  <c r="CK328" i="30"/>
  <c r="CL328" i="30"/>
  <c r="CM328" i="30"/>
  <c r="CN328" i="30"/>
  <c r="CO328" i="30"/>
  <c r="CP328" i="30"/>
  <c r="CQ328" i="30"/>
  <c r="CR328" i="30"/>
  <c r="CS328" i="30"/>
  <c r="CT328" i="30"/>
  <c r="CU328" i="30"/>
  <c r="CV328" i="30"/>
  <c r="CW328" i="30"/>
  <c r="CX328" i="30"/>
  <c r="CY328" i="30"/>
  <c r="CZ328" i="30"/>
  <c r="DA328" i="30"/>
  <c r="DB328" i="30"/>
  <c r="DC328" i="30"/>
  <c r="DD328" i="30"/>
  <c r="DE328" i="30"/>
  <c r="DF328" i="30"/>
  <c r="DG328" i="30"/>
  <c r="DH328" i="30"/>
  <c r="DI328" i="30"/>
  <c r="DJ328" i="30"/>
  <c r="DK328" i="30"/>
  <c r="DL328" i="30"/>
  <c r="DM328" i="30"/>
  <c r="DN328" i="30"/>
  <c r="DO328" i="30"/>
  <c r="DP328" i="30"/>
  <c r="DQ328" i="30"/>
  <c r="DR328" i="30"/>
  <c r="DS328" i="30"/>
  <c r="DT328" i="30"/>
  <c r="M329" i="30"/>
  <c r="N329" i="30"/>
  <c r="O329" i="30"/>
  <c r="P329" i="30"/>
  <c r="Q329" i="30"/>
  <c r="R329" i="30"/>
  <c r="S329" i="30"/>
  <c r="T329" i="30"/>
  <c r="U329" i="30"/>
  <c r="V329" i="30"/>
  <c r="W329" i="30"/>
  <c r="X329" i="30"/>
  <c r="Y329" i="30"/>
  <c r="Z329" i="30"/>
  <c r="AA329" i="30"/>
  <c r="AB329" i="30"/>
  <c r="AC329" i="30"/>
  <c r="AD329" i="30"/>
  <c r="AE329" i="30"/>
  <c r="AF329" i="30"/>
  <c r="AG329" i="30"/>
  <c r="AH329" i="30"/>
  <c r="AI329" i="30"/>
  <c r="AJ329" i="30"/>
  <c r="AK329" i="30"/>
  <c r="AL329" i="30"/>
  <c r="AM329" i="30"/>
  <c r="AN329" i="30"/>
  <c r="AO329" i="30"/>
  <c r="AP329" i="30"/>
  <c r="AQ329" i="30"/>
  <c r="AR329" i="30"/>
  <c r="AS329" i="30"/>
  <c r="AT329" i="30"/>
  <c r="AU329" i="30"/>
  <c r="AV329" i="30"/>
  <c r="AW329" i="30"/>
  <c r="AX329" i="30"/>
  <c r="AY329" i="30"/>
  <c r="AZ329" i="30"/>
  <c r="BA329" i="30"/>
  <c r="BB329" i="30"/>
  <c r="BC329" i="30"/>
  <c r="BD329" i="30"/>
  <c r="BE329" i="30"/>
  <c r="BF329" i="30"/>
  <c r="BG329" i="30"/>
  <c r="BH329" i="30"/>
  <c r="BI329" i="30"/>
  <c r="BJ329" i="30"/>
  <c r="BK329" i="30"/>
  <c r="BL329" i="30"/>
  <c r="BM329" i="30"/>
  <c r="BN329" i="30"/>
  <c r="BO329" i="30"/>
  <c r="BP329" i="30"/>
  <c r="BQ329" i="30"/>
  <c r="BR329" i="30"/>
  <c r="BS329" i="30"/>
  <c r="BT329" i="30"/>
  <c r="BU329" i="30"/>
  <c r="BV329" i="30"/>
  <c r="BW329" i="30"/>
  <c r="BX329" i="30"/>
  <c r="BY329" i="30"/>
  <c r="BZ329" i="30"/>
  <c r="CA329" i="30"/>
  <c r="CB329" i="30"/>
  <c r="CC329" i="30"/>
  <c r="CD329" i="30"/>
  <c r="CE329" i="30"/>
  <c r="CF329" i="30"/>
  <c r="CG329" i="30"/>
  <c r="CH329" i="30"/>
  <c r="CI329" i="30"/>
  <c r="CJ329" i="30"/>
  <c r="CK329" i="30"/>
  <c r="CL329" i="30"/>
  <c r="CM329" i="30"/>
  <c r="CN329" i="30"/>
  <c r="CO329" i="30"/>
  <c r="CP329" i="30"/>
  <c r="CQ329" i="30"/>
  <c r="CR329" i="30"/>
  <c r="CS329" i="30"/>
  <c r="CT329" i="30"/>
  <c r="CU329" i="30"/>
  <c r="CV329" i="30"/>
  <c r="CW329" i="30"/>
  <c r="CX329" i="30"/>
  <c r="CY329" i="30"/>
  <c r="CZ329" i="30"/>
  <c r="DA329" i="30"/>
  <c r="DB329" i="30"/>
  <c r="DC329" i="30"/>
  <c r="DD329" i="30"/>
  <c r="DE329" i="30"/>
  <c r="DF329" i="30"/>
  <c r="DG329" i="30"/>
  <c r="DH329" i="30"/>
  <c r="DI329" i="30"/>
  <c r="DJ329" i="30"/>
  <c r="DK329" i="30"/>
  <c r="DL329" i="30"/>
  <c r="DM329" i="30"/>
  <c r="DN329" i="30"/>
  <c r="DO329" i="30"/>
  <c r="DP329" i="30"/>
  <c r="DQ329" i="30"/>
  <c r="DR329" i="30"/>
  <c r="DS329" i="30"/>
  <c r="DT329" i="30"/>
  <c r="M330" i="30"/>
  <c r="N330" i="30"/>
  <c r="O330" i="30"/>
  <c r="P330" i="30"/>
  <c r="Q330" i="30"/>
  <c r="R330" i="30"/>
  <c r="S330" i="30"/>
  <c r="T330" i="30"/>
  <c r="U330" i="30"/>
  <c r="V330" i="30"/>
  <c r="W330" i="30"/>
  <c r="X330" i="30"/>
  <c r="Y330" i="30"/>
  <c r="Z330" i="30"/>
  <c r="AA330" i="30"/>
  <c r="AB330" i="30"/>
  <c r="AC330" i="30"/>
  <c r="AD330" i="30"/>
  <c r="AE330" i="30"/>
  <c r="AF330" i="30"/>
  <c r="AG330" i="30"/>
  <c r="AH330" i="30"/>
  <c r="AI330" i="30"/>
  <c r="AJ330" i="30"/>
  <c r="AK330" i="30"/>
  <c r="AL330" i="30"/>
  <c r="AM330" i="30"/>
  <c r="AN330" i="30"/>
  <c r="AO330" i="30"/>
  <c r="AP330" i="30"/>
  <c r="AQ330" i="30"/>
  <c r="AR330" i="30"/>
  <c r="AS330" i="30"/>
  <c r="AT330" i="30"/>
  <c r="AU330" i="30"/>
  <c r="AV330" i="30"/>
  <c r="AW330" i="30"/>
  <c r="AX330" i="30"/>
  <c r="AY330" i="30"/>
  <c r="AZ330" i="30"/>
  <c r="BA330" i="30"/>
  <c r="BB330" i="30"/>
  <c r="BC330" i="30"/>
  <c r="BD330" i="30"/>
  <c r="BE330" i="30"/>
  <c r="BF330" i="30"/>
  <c r="BG330" i="30"/>
  <c r="BH330" i="30"/>
  <c r="BI330" i="30"/>
  <c r="BJ330" i="30"/>
  <c r="BK330" i="30"/>
  <c r="BL330" i="30"/>
  <c r="BM330" i="30"/>
  <c r="BN330" i="30"/>
  <c r="BO330" i="30"/>
  <c r="BP330" i="30"/>
  <c r="BQ330" i="30"/>
  <c r="BR330" i="30"/>
  <c r="BS330" i="30"/>
  <c r="BT330" i="30"/>
  <c r="BU330" i="30"/>
  <c r="BV330" i="30"/>
  <c r="BW330" i="30"/>
  <c r="BX330" i="30"/>
  <c r="BY330" i="30"/>
  <c r="BZ330" i="30"/>
  <c r="CA330" i="30"/>
  <c r="CB330" i="30"/>
  <c r="CC330" i="30"/>
  <c r="CD330" i="30"/>
  <c r="CE330" i="30"/>
  <c r="CF330" i="30"/>
  <c r="CG330" i="30"/>
  <c r="CH330" i="30"/>
  <c r="CI330" i="30"/>
  <c r="CJ330" i="30"/>
  <c r="CK330" i="30"/>
  <c r="CL330" i="30"/>
  <c r="CM330" i="30"/>
  <c r="CN330" i="30"/>
  <c r="CO330" i="30"/>
  <c r="CP330" i="30"/>
  <c r="CQ330" i="30"/>
  <c r="CR330" i="30"/>
  <c r="CS330" i="30"/>
  <c r="CT330" i="30"/>
  <c r="CU330" i="30"/>
  <c r="CV330" i="30"/>
  <c r="CW330" i="30"/>
  <c r="CX330" i="30"/>
  <c r="CY330" i="30"/>
  <c r="CZ330" i="30"/>
  <c r="DA330" i="30"/>
  <c r="DB330" i="30"/>
  <c r="DC330" i="30"/>
  <c r="DD330" i="30"/>
  <c r="DE330" i="30"/>
  <c r="DF330" i="30"/>
  <c r="DG330" i="30"/>
  <c r="DH330" i="30"/>
  <c r="DI330" i="30"/>
  <c r="DJ330" i="30"/>
  <c r="DK330" i="30"/>
  <c r="DL330" i="30"/>
  <c r="DM330" i="30"/>
  <c r="DN330" i="30"/>
  <c r="DO330" i="30"/>
  <c r="DP330" i="30"/>
  <c r="DQ330" i="30"/>
  <c r="DR330" i="30"/>
  <c r="DS330" i="30"/>
  <c r="DT330" i="30"/>
  <c r="M331" i="30"/>
  <c r="N331" i="30"/>
  <c r="O331" i="30"/>
  <c r="P331" i="30"/>
  <c r="Q331" i="30"/>
  <c r="R331" i="30"/>
  <c r="S331" i="30"/>
  <c r="T331" i="30"/>
  <c r="U331" i="30"/>
  <c r="V331" i="30"/>
  <c r="W331" i="30"/>
  <c r="X331" i="30"/>
  <c r="Y331" i="30"/>
  <c r="Z331" i="30"/>
  <c r="AA331" i="30"/>
  <c r="AB331" i="30"/>
  <c r="AC331" i="30"/>
  <c r="AD331" i="30"/>
  <c r="AE331" i="30"/>
  <c r="AF331" i="30"/>
  <c r="AG331" i="30"/>
  <c r="AH331" i="30"/>
  <c r="AI331" i="30"/>
  <c r="AJ331" i="30"/>
  <c r="AK331" i="30"/>
  <c r="AL331" i="30"/>
  <c r="AM331" i="30"/>
  <c r="AN331" i="30"/>
  <c r="AO331" i="30"/>
  <c r="AP331" i="30"/>
  <c r="AQ331" i="30"/>
  <c r="AR331" i="30"/>
  <c r="AS331" i="30"/>
  <c r="AT331" i="30"/>
  <c r="AU331" i="30"/>
  <c r="AV331" i="30"/>
  <c r="AW331" i="30"/>
  <c r="AX331" i="30"/>
  <c r="AY331" i="30"/>
  <c r="AZ331" i="30"/>
  <c r="BA331" i="30"/>
  <c r="BB331" i="30"/>
  <c r="BC331" i="30"/>
  <c r="BD331" i="30"/>
  <c r="BE331" i="30"/>
  <c r="BF331" i="30"/>
  <c r="BG331" i="30"/>
  <c r="BH331" i="30"/>
  <c r="BI331" i="30"/>
  <c r="BJ331" i="30"/>
  <c r="BK331" i="30"/>
  <c r="BL331" i="30"/>
  <c r="BM331" i="30"/>
  <c r="BN331" i="30"/>
  <c r="BO331" i="30"/>
  <c r="BP331" i="30"/>
  <c r="BQ331" i="30"/>
  <c r="BR331" i="30"/>
  <c r="BS331" i="30"/>
  <c r="BT331" i="30"/>
  <c r="BU331" i="30"/>
  <c r="BV331" i="30"/>
  <c r="BW331" i="30"/>
  <c r="BX331" i="30"/>
  <c r="BY331" i="30"/>
  <c r="BZ331" i="30"/>
  <c r="CA331" i="30"/>
  <c r="CB331" i="30"/>
  <c r="CC331" i="30"/>
  <c r="CD331" i="30"/>
  <c r="CE331" i="30"/>
  <c r="CF331" i="30"/>
  <c r="CG331" i="30"/>
  <c r="CH331" i="30"/>
  <c r="CI331" i="30"/>
  <c r="CJ331" i="30"/>
  <c r="CK331" i="30"/>
  <c r="CL331" i="30"/>
  <c r="CM331" i="30"/>
  <c r="CN331" i="30"/>
  <c r="CO331" i="30"/>
  <c r="CP331" i="30"/>
  <c r="CQ331" i="30"/>
  <c r="CR331" i="30"/>
  <c r="CS331" i="30"/>
  <c r="CT331" i="30"/>
  <c r="CU331" i="30"/>
  <c r="CV331" i="30"/>
  <c r="CW331" i="30"/>
  <c r="CX331" i="30"/>
  <c r="CY331" i="30"/>
  <c r="CZ331" i="30"/>
  <c r="DA331" i="30"/>
  <c r="DB331" i="30"/>
  <c r="DC331" i="30"/>
  <c r="DD331" i="30"/>
  <c r="DE331" i="30"/>
  <c r="DF331" i="30"/>
  <c r="DG331" i="30"/>
  <c r="DH331" i="30"/>
  <c r="DI331" i="30"/>
  <c r="DJ331" i="30"/>
  <c r="DK331" i="30"/>
  <c r="DL331" i="30"/>
  <c r="DM331" i="30"/>
  <c r="DN331" i="30"/>
  <c r="DO331" i="30"/>
  <c r="DP331" i="30"/>
  <c r="DQ331" i="30"/>
  <c r="DR331" i="30"/>
  <c r="DS331" i="30"/>
  <c r="DT331" i="30"/>
  <c r="M332" i="30"/>
  <c r="N332" i="30"/>
  <c r="O332" i="30"/>
  <c r="P332" i="30"/>
  <c r="Q332" i="30"/>
  <c r="R332" i="30"/>
  <c r="S332" i="30"/>
  <c r="T332" i="30"/>
  <c r="U332" i="30"/>
  <c r="V332" i="30"/>
  <c r="W332" i="30"/>
  <c r="X332" i="30"/>
  <c r="Y332" i="30"/>
  <c r="Z332" i="30"/>
  <c r="AA332" i="30"/>
  <c r="AB332" i="30"/>
  <c r="AC332" i="30"/>
  <c r="AD332" i="30"/>
  <c r="AE332" i="30"/>
  <c r="AF332" i="30"/>
  <c r="AG332" i="30"/>
  <c r="AH332" i="30"/>
  <c r="AI332" i="30"/>
  <c r="AJ332" i="30"/>
  <c r="AK332" i="30"/>
  <c r="AL332" i="30"/>
  <c r="AM332" i="30"/>
  <c r="AN332" i="30"/>
  <c r="AO332" i="30"/>
  <c r="AP332" i="30"/>
  <c r="AQ332" i="30"/>
  <c r="AR332" i="30"/>
  <c r="AS332" i="30"/>
  <c r="AT332" i="30"/>
  <c r="AU332" i="30"/>
  <c r="AV332" i="30"/>
  <c r="AW332" i="30"/>
  <c r="AX332" i="30"/>
  <c r="AY332" i="30"/>
  <c r="AZ332" i="30"/>
  <c r="BA332" i="30"/>
  <c r="BB332" i="30"/>
  <c r="BC332" i="30"/>
  <c r="BD332" i="30"/>
  <c r="BE332" i="30"/>
  <c r="BF332" i="30"/>
  <c r="BG332" i="30"/>
  <c r="BH332" i="30"/>
  <c r="BI332" i="30"/>
  <c r="BJ332" i="30"/>
  <c r="BK332" i="30"/>
  <c r="BL332" i="30"/>
  <c r="BM332" i="30"/>
  <c r="BN332" i="30"/>
  <c r="BO332" i="30"/>
  <c r="BP332" i="30"/>
  <c r="BQ332" i="30"/>
  <c r="BR332" i="30"/>
  <c r="BS332" i="30"/>
  <c r="BT332" i="30"/>
  <c r="BU332" i="30"/>
  <c r="BV332" i="30"/>
  <c r="BW332" i="30"/>
  <c r="BX332" i="30"/>
  <c r="BY332" i="30"/>
  <c r="BZ332" i="30"/>
  <c r="CA332" i="30"/>
  <c r="CB332" i="30"/>
  <c r="CC332" i="30"/>
  <c r="CD332" i="30"/>
  <c r="CE332" i="30"/>
  <c r="CF332" i="30"/>
  <c r="CG332" i="30"/>
  <c r="CH332" i="30"/>
  <c r="CI332" i="30"/>
  <c r="CJ332" i="30"/>
  <c r="CK332" i="30"/>
  <c r="CL332" i="30"/>
  <c r="CM332" i="30"/>
  <c r="CN332" i="30"/>
  <c r="CO332" i="30"/>
  <c r="CP332" i="30"/>
  <c r="CQ332" i="30"/>
  <c r="CR332" i="30"/>
  <c r="CS332" i="30"/>
  <c r="CT332" i="30"/>
  <c r="CU332" i="30"/>
  <c r="CV332" i="30"/>
  <c r="CW332" i="30"/>
  <c r="CX332" i="30"/>
  <c r="CY332" i="30"/>
  <c r="CZ332" i="30"/>
  <c r="DA332" i="30"/>
  <c r="DB332" i="30"/>
  <c r="DC332" i="30"/>
  <c r="DD332" i="30"/>
  <c r="DE332" i="30"/>
  <c r="DF332" i="30"/>
  <c r="DG332" i="30"/>
  <c r="DH332" i="30"/>
  <c r="DI332" i="30"/>
  <c r="DJ332" i="30"/>
  <c r="DK332" i="30"/>
  <c r="DL332" i="30"/>
  <c r="DM332" i="30"/>
  <c r="DN332" i="30"/>
  <c r="DO332" i="30"/>
  <c r="DP332" i="30"/>
  <c r="DQ332" i="30"/>
  <c r="DR332" i="30"/>
  <c r="DS332" i="30"/>
  <c r="DT332" i="30"/>
  <c r="M333" i="30"/>
  <c r="N333" i="30"/>
  <c r="O333" i="30"/>
  <c r="P333" i="30"/>
  <c r="Q333" i="30"/>
  <c r="R333" i="30"/>
  <c r="S333" i="30"/>
  <c r="T333" i="30"/>
  <c r="Q57" i="41" s="1"/>
  <c r="U333" i="30"/>
  <c r="V333" i="30"/>
  <c r="W333" i="30"/>
  <c r="X333" i="30"/>
  <c r="U57" i="41" s="1"/>
  <c r="Y333" i="30"/>
  <c r="V57" i="41" s="1"/>
  <c r="Z333" i="30"/>
  <c r="AA333" i="30"/>
  <c r="AB333" i="30"/>
  <c r="Y57" i="41" s="1"/>
  <c r="AC333" i="30"/>
  <c r="AD333" i="30"/>
  <c r="AE333" i="30"/>
  <c r="AF333" i="30"/>
  <c r="AG333" i="30"/>
  <c r="AH333" i="30"/>
  <c r="AI333" i="30"/>
  <c r="AJ333" i="30"/>
  <c r="AG57" i="41" s="1"/>
  <c r="AK333" i="30"/>
  <c r="AL333" i="30"/>
  <c r="AM333" i="30"/>
  <c r="AN333" i="30"/>
  <c r="AK57" i="41" s="1"/>
  <c r="AO333" i="30"/>
  <c r="AL57" i="41" s="1"/>
  <c r="AP333" i="30"/>
  <c r="AM57" i="41" s="1"/>
  <c r="AQ333" i="30"/>
  <c r="AR333" i="30"/>
  <c r="AO57" i="41" s="1"/>
  <c r="AS333" i="30"/>
  <c r="AT333" i="30"/>
  <c r="AU333" i="30"/>
  <c r="AV333" i="30"/>
  <c r="AW333" i="30"/>
  <c r="AX333" i="30"/>
  <c r="AY333" i="30"/>
  <c r="AZ333" i="30"/>
  <c r="AW57" i="41" s="1"/>
  <c r="BA333" i="30"/>
  <c r="BB333" i="30"/>
  <c r="BC333" i="30"/>
  <c r="BD333" i="30"/>
  <c r="BA57" i="41" s="1"/>
  <c r="BE333" i="30"/>
  <c r="BB57" i="41" s="1"/>
  <c r="BF333" i="30"/>
  <c r="BG333" i="30"/>
  <c r="BH333" i="30"/>
  <c r="BE57" i="41" s="1"/>
  <c r="BI333" i="30"/>
  <c r="BJ333" i="30"/>
  <c r="BK333" i="30"/>
  <c r="BL333" i="30"/>
  <c r="BM333" i="30"/>
  <c r="BN333" i="30"/>
  <c r="BO333" i="30"/>
  <c r="BP333" i="30"/>
  <c r="BM57" i="41" s="1"/>
  <c r="BQ333" i="30"/>
  <c r="BR333" i="30"/>
  <c r="BS333" i="30"/>
  <c r="BT333" i="30"/>
  <c r="BQ57" i="41" s="1"/>
  <c r="BU333" i="30"/>
  <c r="BR57" i="41" s="1"/>
  <c r="BV333" i="30"/>
  <c r="BW333" i="30"/>
  <c r="BX333" i="30"/>
  <c r="BU57" i="41" s="1"/>
  <c r="BY333" i="30"/>
  <c r="BZ333" i="30"/>
  <c r="CA333" i="30"/>
  <c r="CB333" i="30"/>
  <c r="CC333" i="30"/>
  <c r="CD333" i="30"/>
  <c r="CE333" i="30"/>
  <c r="CF333" i="30"/>
  <c r="CC57" i="41" s="1"/>
  <c r="CG333" i="30"/>
  <c r="CH333" i="30"/>
  <c r="CI333" i="30"/>
  <c r="CJ333" i="30"/>
  <c r="CG57" i="41" s="1"/>
  <c r="CK333" i="30"/>
  <c r="CH57" i="41" s="1"/>
  <c r="CL333" i="30"/>
  <c r="CI57" i="41" s="1"/>
  <c r="CM333" i="30"/>
  <c r="CN333" i="30"/>
  <c r="CK57" i="41" s="1"/>
  <c r="CO333" i="30"/>
  <c r="CP333" i="30"/>
  <c r="CQ333" i="30"/>
  <c r="CR333" i="30"/>
  <c r="CS333" i="30"/>
  <c r="CT333" i="30"/>
  <c r="CU333" i="30"/>
  <c r="CV333" i="30"/>
  <c r="CS57" i="41" s="1"/>
  <c r="CW333" i="30"/>
  <c r="CX333" i="30"/>
  <c r="CY333" i="30"/>
  <c r="CZ333" i="30"/>
  <c r="CW57" i="41" s="1"/>
  <c r="DA333" i="30"/>
  <c r="CX57" i="41" s="1"/>
  <c r="DB333" i="30"/>
  <c r="CY57" i="41" s="1"/>
  <c r="DC333" i="30"/>
  <c r="DD333" i="30"/>
  <c r="DA57" i="41" s="1"/>
  <c r="DE333" i="30"/>
  <c r="DF333" i="30"/>
  <c r="DG333" i="30"/>
  <c r="DH333" i="30"/>
  <c r="DI333" i="30"/>
  <c r="DJ333" i="30"/>
  <c r="DK333" i="30"/>
  <c r="DL333" i="30"/>
  <c r="DI57" i="41" s="1"/>
  <c r="DM333" i="30"/>
  <c r="DN333" i="30"/>
  <c r="DO333" i="30"/>
  <c r="DP333" i="30"/>
  <c r="DM57" i="41" s="1"/>
  <c r="DQ333" i="30"/>
  <c r="DN57" i="41" s="1"/>
  <c r="DR333" i="30"/>
  <c r="DO57" i="41" s="1"/>
  <c r="DS333" i="30"/>
  <c r="DT333" i="30"/>
  <c r="DQ57" i="41" s="1"/>
  <c r="M334" i="30"/>
  <c r="N334" i="30"/>
  <c r="O334" i="30"/>
  <c r="P334" i="30"/>
  <c r="Q334" i="30"/>
  <c r="R334" i="30"/>
  <c r="S334" i="30"/>
  <c r="T334" i="30"/>
  <c r="U334" i="30"/>
  <c r="V334" i="30"/>
  <c r="W334" i="30"/>
  <c r="X334" i="30"/>
  <c r="Y334" i="30"/>
  <c r="Z334" i="30"/>
  <c r="AA334" i="30"/>
  <c r="AB334" i="30"/>
  <c r="AC334" i="30"/>
  <c r="AD334" i="30"/>
  <c r="AE334" i="30"/>
  <c r="AF334" i="30"/>
  <c r="AG334" i="30"/>
  <c r="AH334" i="30"/>
  <c r="AI334" i="30"/>
  <c r="AJ334" i="30"/>
  <c r="AK334" i="30"/>
  <c r="AL334" i="30"/>
  <c r="AM334" i="30"/>
  <c r="AN334" i="30"/>
  <c r="AO334" i="30"/>
  <c r="AP334" i="30"/>
  <c r="AQ334" i="30"/>
  <c r="AR334" i="30"/>
  <c r="AS334" i="30"/>
  <c r="AT334" i="30"/>
  <c r="AU334" i="30"/>
  <c r="AV334" i="30"/>
  <c r="AW334" i="30"/>
  <c r="AX334" i="30"/>
  <c r="AY334" i="30"/>
  <c r="AZ334" i="30"/>
  <c r="BA334" i="30"/>
  <c r="BB334" i="30"/>
  <c r="BC334" i="30"/>
  <c r="BD334" i="30"/>
  <c r="BE334" i="30"/>
  <c r="BF334" i="30"/>
  <c r="BG334" i="30"/>
  <c r="BH334" i="30"/>
  <c r="BI334" i="30"/>
  <c r="BJ334" i="30"/>
  <c r="BK334" i="30"/>
  <c r="BL334" i="30"/>
  <c r="BM334" i="30"/>
  <c r="BN334" i="30"/>
  <c r="BO334" i="30"/>
  <c r="BP334" i="30"/>
  <c r="BQ334" i="30"/>
  <c r="BR334" i="30"/>
  <c r="BS334" i="30"/>
  <c r="BT334" i="30"/>
  <c r="BU334" i="30"/>
  <c r="BV334" i="30"/>
  <c r="BW334" i="30"/>
  <c r="BX334" i="30"/>
  <c r="BY334" i="30"/>
  <c r="BZ334" i="30"/>
  <c r="CA334" i="30"/>
  <c r="CB334" i="30"/>
  <c r="CC334" i="30"/>
  <c r="CD334" i="30"/>
  <c r="CE334" i="30"/>
  <c r="CF334" i="30"/>
  <c r="CG334" i="30"/>
  <c r="CH334" i="30"/>
  <c r="CI334" i="30"/>
  <c r="CJ334" i="30"/>
  <c r="CK334" i="30"/>
  <c r="CL334" i="30"/>
  <c r="CM334" i="30"/>
  <c r="CN334" i="30"/>
  <c r="CO334" i="30"/>
  <c r="CP334" i="30"/>
  <c r="CQ334" i="30"/>
  <c r="CR334" i="30"/>
  <c r="CS334" i="30"/>
  <c r="CT334" i="30"/>
  <c r="CU334" i="30"/>
  <c r="CV334" i="30"/>
  <c r="CW334" i="30"/>
  <c r="CX334" i="30"/>
  <c r="CY334" i="30"/>
  <c r="CZ334" i="30"/>
  <c r="DA334" i="30"/>
  <c r="DB334" i="30"/>
  <c r="DC334" i="30"/>
  <c r="DD334" i="30"/>
  <c r="DE334" i="30"/>
  <c r="DF334" i="30"/>
  <c r="DG334" i="30"/>
  <c r="DH334" i="30"/>
  <c r="DI334" i="30"/>
  <c r="DJ334" i="30"/>
  <c r="DK334" i="30"/>
  <c r="DL334" i="30"/>
  <c r="DM334" i="30"/>
  <c r="DN334" i="30"/>
  <c r="DO334" i="30"/>
  <c r="DP334" i="30"/>
  <c r="DQ334" i="30"/>
  <c r="DR334" i="30"/>
  <c r="DS334" i="30"/>
  <c r="DT334" i="30"/>
  <c r="M335" i="30"/>
  <c r="N335" i="30"/>
  <c r="O335" i="30"/>
  <c r="P335" i="30"/>
  <c r="Q335" i="30"/>
  <c r="R335" i="30"/>
  <c r="S335" i="30"/>
  <c r="T335" i="30"/>
  <c r="U335" i="30"/>
  <c r="V335" i="30"/>
  <c r="W335" i="30"/>
  <c r="X335" i="30"/>
  <c r="Y335" i="30"/>
  <c r="Z335" i="30"/>
  <c r="AA335" i="30"/>
  <c r="AB335" i="30"/>
  <c r="AC335" i="30"/>
  <c r="AD335" i="30"/>
  <c r="AE335" i="30"/>
  <c r="AF335" i="30"/>
  <c r="AG335" i="30"/>
  <c r="AH335" i="30"/>
  <c r="AI335" i="30"/>
  <c r="AJ335" i="30"/>
  <c r="AK335" i="30"/>
  <c r="AL335" i="30"/>
  <c r="AM335" i="30"/>
  <c r="AN335" i="30"/>
  <c r="AO335" i="30"/>
  <c r="AP335" i="30"/>
  <c r="AQ335" i="30"/>
  <c r="AR335" i="30"/>
  <c r="AS335" i="30"/>
  <c r="AT335" i="30"/>
  <c r="AU335" i="30"/>
  <c r="AV335" i="30"/>
  <c r="AW335" i="30"/>
  <c r="AX335" i="30"/>
  <c r="AY335" i="30"/>
  <c r="AZ335" i="30"/>
  <c r="BA335" i="30"/>
  <c r="BB335" i="30"/>
  <c r="BC335" i="30"/>
  <c r="BD335" i="30"/>
  <c r="BE335" i="30"/>
  <c r="BF335" i="30"/>
  <c r="BG335" i="30"/>
  <c r="BH335" i="30"/>
  <c r="BI335" i="30"/>
  <c r="BJ335" i="30"/>
  <c r="BK335" i="30"/>
  <c r="BL335" i="30"/>
  <c r="BM335" i="30"/>
  <c r="BN335" i="30"/>
  <c r="BO335" i="30"/>
  <c r="BP335" i="30"/>
  <c r="BQ335" i="30"/>
  <c r="BR335" i="30"/>
  <c r="BS335" i="30"/>
  <c r="BT335" i="30"/>
  <c r="BU335" i="30"/>
  <c r="BV335" i="30"/>
  <c r="BW335" i="30"/>
  <c r="BX335" i="30"/>
  <c r="BY335" i="30"/>
  <c r="BZ335" i="30"/>
  <c r="CA335" i="30"/>
  <c r="CB335" i="30"/>
  <c r="CC335" i="30"/>
  <c r="CD335" i="30"/>
  <c r="CE335" i="30"/>
  <c r="CF335" i="30"/>
  <c r="CG335" i="30"/>
  <c r="CH335" i="30"/>
  <c r="CI335" i="30"/>
  <c r="CJ335" i="30"/>
  <c r="CK335" i="30"/>
  <c r="CL335" i="30"/>
  <c r="CM335" i="30"/>
  <c r="CN335" i="30"/>
  <c r="CO335" i="30"/>
  <c r="CP335" i="30"/>
  <c r="CQ335" i="30"/>
  <c r="CR335" i="30"/>
  <c r="CS335" i="30"/>
  <c r="CT335" i="30"/>
  <c r="CU335" i="30"/>
  <c r="CV335" i="30"/>
  <c r="CW335" i="30"/>
  <c r="CX335" i="30"/>
  <c r="CY335" i="30"/>
  <c r="CZ335" i="30"/>
  <c r="DA335" i="30"/>
  <c r="DB335" i="30"/>
  <c r="DC335" i="30"/>
  <c r="DD335" i="30"/>
  <c r="DE335" i="30"/>
  <c r="DF335" i="30"/>
  <c r="DG335" i="30"/>
  <c r="DH335" i="30"/>
  <c r="DI335" i="30"/>
  <c r="DJ335" i="30"/>
  <c r="DK335" i="30"/>
  <c r="DL335" i="30"/>
  <c r="DM335" i="30"/>
  <c r="DN335" i="30"/>
  <c r="DO335" i="30"/>
  <c r="DP335" i="30"/>
  <c r="DQ335" i="30"/>
  <c r="DR335" i="30"/>
  <c r="DS335" i="30"/>
  <c r="DT335" i="30"/>
  <c r="M336" i="30"/>
  <c r="N336" i="30"/>
  <c r="O336" i="30"/>
  <c r="P336" i="30"/>
  <c r="Q336" i="30"/>
  <c r="R336" i="30"/>
  <c r="S336" i="30"/>
  <c r="T336" i="30"/>
  <c r="U336" i="30"/>
  <c r="V336" i="30"/>
  <c r="W336" i="30"/>
  <c r="X336" i="30"/>
  <c r="Y336" i="30"/>
  <c r="Z336" i="30"/>
  <c r="AA336" i="30"/>
  <c r="AB336" i="30"/>
  <c r="AC336" i="30"/>
  <c r="AD336" i="30"/>
  <c r="AE336" i="30"/>
  <c r="AF336" i="30"/>
  <c r="AG336" i="30"/>
  <c r="AH336" i="30"/>
  <c r="AI336" i="30"/>
  <c r="AJ336" i="30"/>
  <c r="AK336" i="30"/>
  <c r="AL336" i="30"/>
  <c r="AM336" i="30"/>
  <c r="AN336" i="30"/>
  <c r="AO336" i="30"/>
  <c r="AP336" i="30"/>
  <c r="AQ336" i="30"/>
  <c r="AR336" i="30"/>
  <c r="AS336" i="30"/>
  <c r="AT336" i="30"/>
  <c r="AU336" i="30"/>
  <c r="AV336" i="30"/>
  <c r="AW336" i="30"/>
  <c r="AX336" i="30"/>
  <c r="AY336" i="30"/>
  <c r="AZ336" i="30"/>
  <c r="BA336" i="30"/>
  <c r="BB336" i="30"/>
  <c r="BC336" i="30"/>
  <c r="BD336" i="30"/>
  <c r="BE336" i="30"/>
  <c r="BF336" i="30"/>
  <c r="BG336" i="30"/>
  <c r="BH336" i="30"/>
  <c r="BI336" i="30"/>
  <c r="BJ336" i="30"/>
  <c r="BK336" i="30"/>
  <c r="BL336" i="30"/>
  <c r="BM336" i="30"/>
  <c r="BN336" i="30"/>
  <c r="BO336" i="30"/>
  <c r="BP336" i="30"/>
  <c r="BQ336" i="30"/>
  <c r="BR336" i="30"/>
  <c r="BS336" i="30"/>
  <c r="BT336" i="30"/>
  <c r="BU336" i="30"/>
  <c r="BV336" i="30"/>
  <c r="BW336" i="30"/>
  <c r="BX336" i="30"/>
  <c r="BY336" i="30"/>
  <c r="BZ336" i="30"/>
  <c r="CA336" i="30"/>
  <c r="CB336" i="30"/>
  <c r="CC336" i="30"/>
  <c r="CD336" i="30"/>
  <c r="CE336" i="30"/>
  <c r="CF336" i="30"/>
  <c r="CG336" i="30"/>
  <c r="CH336" i="30"/>
  <c r="CI336" i="30"/>
  <c r="CJ336" i="30"/>
  <c r="CK336" i="30"/>
  <c r="CL336" i="30"/>
  <c r="CM336" i="30"/>
  <c r="CN336" i="30"/>
  <c r="CO336" i="30"/>
  <c r="CP336" i="30"/>
  <c r="CQ336" i="30"/>
  <c r="CR336" i="30"/>
  <c r="CS336" i="30"/>
  <c r="CT336" i="30"/>
  <c r="CU336" i="30"/>
  <c r="CV336" i="30"/>
  <c r="CW336" i="30"/>
  <c r="CX336" i="30"/>
  <c r="CY336" i="30"/>
  <c r="CZ336" i="30"/>
  <c r="DA336" i="30"/>
  <c r="DB336" i="30"/>
  <c r="DC336" i="30"/>
  <c r="DD336" i="30"/>
  <c r="DE336" i="30"/>
  <c r="DF336" i="30"/>
  <c r="DG336" i="30"/>
  <c r="DH336" i="30"/>
  <c r="DI336" i="30"/>
  <c r="DJ336" i="30"/>
  <c r="DK336" i="30"/>
  <c r="DL336" i="30"/>
  <c r="DM336" i="30"/>
  <c r="DN336" i="30"/>
  <c r="DO336" i="30"/>
  <c r="DP336" i="30"/>
  <c r="DQ336" i="30"/>
  <c r="DR336" i="30"/>
  <c r="DS336" i="30"/>
  <c r="DT336" i="30"/>
  <c r="M337" i="30"/>
  <c r="N337" i="30"/>
  <c r="O337" i="30"/>
  <c r="P337" i="30"/>
  <c r="Q337" i="30"/>
  <c r="R337" i="30"/>
  <c r="S337" i="30"/>
  <c r="T337" i="30"/>
  <c r="U337" i="30"/>
  <c r="V337" i="30"/>
  <c r="W337" i="30"/>
  <c r="X337" i="30"/>
  <c r="Y337" i="30"/>
  <c r="Z337" i="30"/>
  <c r="AA337" i="30"/>
  <c r="AB337" i="30"/>
  <c r="AC337" i="30"/>
  <c r="AD337" i="30"/>
  <c r="AE337" i="30"/>
  <c r="AF337" i="30"/>
  <c r="AG337" i="30"/>
  <c r="AH337" i="30"/>
  <c r="AI337" i="30"/>
  <c r="AJ337" i="30"/>
  <c r="AK337" i="30"/>
  <c r="AL337" i="30"/>
  <c r="AM337" i="30"/>
  <c r="AN337" i="30"/>
  <c r="AO337" i="30"/>
  <c r="AP337" i="30"/>
  <c r="AQ337" i="30"/>
  <c r="AR337" i="30"/>
  <c r="AS337" i="30"/>
  <c r="AT337" i="30"/>
  <c r="AU337" i="30"/>
  <c r="AV337" i="30"/>
  <c r="AW337" i="30"/>
  <c r="AX337" i="30"/>
  <c r="AY337" i="30"/>
  <c r="AZ337" i="30"/>
  <c r="BA337" i="30"/>
  <c r="BB337" i="30"/>
  <c r="BC337" i="30"/>
  <c r="BD337" i="30"/>
  <c r="BE337" i="30"/>
  <c r="BF337" i="30"/>
  <c r="BG337" i="30"/>
  <c r="BH337" i="30"/>
  <c r="BI337" i="30"/>
  <c r="BJ337" i="30"/>
  <c r="BK337" i="30"/>
  <c r="BL337" i="30"/>
  <c r="BM337" i="30"/>
  <c r="BN337" i="30"/>
  <c r="BO337" i="30"/>
  <c r="BP337" i="30"/>
  <c r="BQ337" i="30"/>
  <c r="BR337" i="30"/>
  <c r="BS337" i="30"/>
  <c r="BT337" i="30"/>
  <c r="BU337" i="30"/>
  <c r="BV337" i="30"/>
  <c r="BW337" i="30"/>
  <c r="BX337" i="30"/>
  <c r="BY337" i="30"/>
  <c r="BZ337" i="30"/>
  <c r="CA337" i="30"/>
  <c r="CB337" i="30"/>
  <c r="CC337" i="30"/>
  <c r="CD337" i="30"/>
  <c r="CE337" i="30"/>
  <c r="CF337" i="30"/>
  <c r="CG337" i="30"/>
  <c r="CH337" i="30"/>
  <c r="CI337" i="30"/>
  <c r="CJ337" i="30"/>
  <c r="CK337" i="30"/>
  <c r="CL337" i="30"/>
  <c r="CM337" i="30"/>
  <c r="CN337" i="30"/>
  <c r="CO337" i="30"/>
  <c r="CP337" i="30"/>
  <c r="CQ337" i="30"/>
  <c r="CR337" i="30"/>
  <c r="CS337" i="30"/>
  <c r="CT337" i="30"/>
  <c r="CU337" i="30"/>
  <c r="CV337" i="30"/>
  <c r="CW337" i="30"/>
  <c r="CX337" i="30"/>
  <c r="CY337" i="30"/>
  <c r="CZ337" i="30"/>
  <c r="DA337" i="30"/>
  <c r="DB337" i="30"/>
  <c r="DC337" i="30"/>
  <c r="DD337" i="30"/>
  <c r="DE337" i="30"/>
  <c r="DF337" i="30"/>
  <c r="DG337" i="30"/>
  <c r="DH337" i="30"/>
  <c r="DI337" i="30"/>
  <c r="DJ337" i="30"/>
  <c r="DK337" i="30"/>
  <c r="DL337" i="30"/>
  <c r="DM337" i="30"/>
  <c r="DN337" i="30"/>
  <c r="DO337" i="30"/>
  <c r="DP337" i="30"/>
  <c r="DQ337" i="30"/>
  <c r="DR337" i="30"/>
  <c r="DS337" i="30"/>
  <c r="DT337" i="30"/>
  <c r="M338" i="30"/>
  <c r="N338" i="30"/>
  <c r="O338" i="30"/>
  <c r="P338" i="30"/>
  <c r="Q338" i="30"/>
  <c r="R338" i="30"/>
  <c r="S338" i="30"/>
  <c r="T338" i="30"/>
  <c r="U338" i="30"/>
  <c r="V338" i="30"/>
  <c r="W338" i="30"/>
  <c r="X338" i="30"/>
  <c r="Y338" i="30"/>
  <c r="Z338" i="30"/>
  <c r="AA338" i="30"/>
  <c r="AB338" i="30"/>
  <c r="AC338" i="30"/>
  <c r="AD338" i="30"/>
  <c r="AE338" i="30"/>
  <c r="AF338" i="30"/>
  <c r="AG338" i="30"/>
  <c r="AH338" i="30"/>
  <c r="AI338" i="30"/>
  <c r="AJ338" i="30"/>
  <c r="AK338" i="30"/>
  <c r="AL338" i="30"/>
  <c r="AM338" i="30"/>
  <c r="AN338" i="30"/>
  <c r="AO338" i="30"/>
  <c r="AP338" i="30"/>
  <c r="AQ338" i="30"/>
  <c r="AR338" i="30"/>
  <c r="AS338" i="30"/>
  <c r="AT338" i="30"/>
  <c r="AU338" i="30"/>
  <c r="AV338" i="30"/>
  <c r="AW338" i="30"/>
  <c r="AX338" i="30"/>
  <c r="AY338" i="30"/>
  <c r="AZ338" i="30"/>
  <c r="BA338" i="30"/>
  <c r="BB338" i="30"/>
  <c r="BC338" i="30"/>
  <c r="BD338" i="30"/>
  <c r="BE338" i="30"/>
  <c r="BF338" i="30"/>
  <c r="BG338" i="30"/>
  <c r="BH338" i="30"/>
  <c r="BI338" i="30"/>
  <c r="BJ338" i="30"/>
  <c r="BK338" i="30"/>
  <c r="BL338" i="30"/>
  <c r="BM338" i="30"/>
  <c r="BN338" i="30"/>
  <c r="BO338" i="30"/>
  <c r="BP338" i="30"/>
  <c r="BQ338" i="30"/>
  <c r="BR338" i="30"/>
  <c r="BS338" i="30"/>
  <c r="BT338" i="30"/>
  <c r="BU338" i="30"/>
  <c r="BV338" i="30"/>
  <c r="BW338" i="30"/>
  <c r="BX338" i="30"/>
  <c r="BY338" i="30"/>
  <c r="BZ338" i="30"/>
  <c r="CA338" i="30"/>
  <c r="CB338" i="30"/>
  <c r="CC338" i="30"/>
  <c r="CD338" i="30"/>
  <c r="CE338" i="30"/>
  <c r="CF338" i="30"/>
  <c r="CG338" i="30"/>
  <c r="CH338" i="30"/>
  <c r="CI338" i="30"/>
  <c r="CJ338" i="30"/>
  <c r="CK338" i="30"/>
  <c r="CL338" i="30"/>
  <c r="CM338" i="30"/>
  <c r="CN338" i="30"/>
  <c r="CO338" i="30"/>
  <c r="CP338" i="30"/>
  <c r="CQ338" i="30"/>
  <c r="CR338" i="30"/>
  <c r="CS338" i="30"/>
  <c r="CT338" i="30"/>
  <c r="CU338" i="30"/>
  <c r="CV338" i="30"/>
  <c r="CW338" i="30"/>
  <c r="CX338" i="30"/>
  <c r="CY338" i="30"/>
  <c r="CZ338" i="30"/>
  <c r="DA338" i="30"/>
  <c r="DB338" i="30"/>
  <c r="DC338" i="30"/>
  <c r="DD338" i="30"/>
  <c r="DE338" i="30"/>
  <c r="DF338" i="30"/>
  <c r="DG338" i="30"/>
  <c r="DH338" i="30"/>
  <c r="DI338" i="30"/>
  <c r="DJ338" i="30"/>
  <c r="DK338" i="30"/>
  <c r="DL338" i="30"/>
  <c r="DM338" i="30"/>
  <c r="DN338" i="30"/>
  <c r="DO338" i="30"/>
  <c r="DP338" i="30"/>
  <c r="DQ338" i="30"/>
  <c r="DR338" i="30"/>
  <c r="DS338" i="30"/>
  <c r="DT338" i="30"/>
  <c r="M339" i="30"/>
  <c r="N339" i="30"/>
  <c r="O339" i="30"/>
  <c r="P339" i="30"/>
  <c r="Q339" i="30"/>
  <c r="R339" i="30"/>
  <c r="S339" i="30"/>
  <c r="T339" i="30"/>
  <c r="U339" i="30"/>
  <c r="V339" i="30"/>
  <c r="W339" i="30"/>
  <c r="X339" i="30"/>
  <c r="Y339" i="30"/>
  <c r="Z339" i="30"/>
  <c r="AA339" i="30"/>
  <c r="AB339" i="30"/>
  <c r="AC339" i="30"/>
  <c r="AD339" i="30"/>
  <c r="AE339" i="30"/>
  <c r="AF339" i="30"/>
  <c r="AG339" i="30"/>
  <c r="AH339" i="30"/>
  <c r="AI339" i="30"/>
  <c r="AJ339" i="30"/>
  <c r="AK339" i="30"/>
  <c r="AL339" i="30"/>
  <c r="AM339" i="30"/>
  <c r="AN339" i="30"/>
  <c r="AO339" i="30"/>
  <c r="AP339" i="30"/>
  <c r="AQ339" i="30"/>
  <c r="AR339" i="30"/>
  <c r="AS339" i="30"/>
  <c r="AT339" i="30"/>
  <c r="AU339" i="30"/>
  <c r="AV339" i="30"/>
  <c r="AW339" i="30"/>
  <c r="AX339" i="30"/>
  <c r="AY339" i="30"/>
  <c r="AZ339" i="30"/>
  <c r="BA339" i="30"/>
  <c r="BB339" i="30"/>
  <c r="BC339" i="30"/>
  <c r="BD339" i="30"/>
  <c r="BE339" i="30"/>
  <c r="BF339" i="30"/>
  <c r="BG339" i="30"/>
  <c r="BH339" i="30"/>
  <c r="BI339" i="30"/>
  <c r="BJ339" i="30"/>
  <c r="BK339" i="30"/>
  <c r="BL339" i="30"/>
  <c r="BM339" i="30"/>
  <c r="BN339" i="30"/>
  <c r="BO339" i="30"/>
  <c r="BP339" i="30"/>
  <c r="BQ339" i="30"/>
  <c r="BR339" i="30"/>
  <c r="BS339" i="30"/>
  <c r="BT339" i="30"/>
  <c r="BU339" i="30"/>
  <c r="BV339" i="30"/>
  <c r="BW339" i="30"/>
  <c r="BX339" i="30"/>
  <c r="BY339" i="30"/>
  <c r="BZ339" i="30"/>
  <c r="CA339" i="30"/>
  <c r="CB339" i="30"/>
  <c r="CC339" i="30"/>
  <c r="CD339" i="30"/>
  <c r="CE339" i="30"/>
  <c r="CF339" i="30"/>
  <c r="CG339" i="30"/>
  <c r="CH339" i="30"/>
  <c r="CI339" i="30"/>
  <c r="CJ339" i="30"/>
  <c r="CK339" i="30"/>
  <c r="CL339" i="30"/>
  <c r="CM339" i="30"/>
  <c r="CN339" i="30"/>
  <c r="CO339" i="30"/>
  <c r="CP339" i="30"/>
  <c r="CQ339" i="30"/>
  <c r="CR339" i="30"/>
  <c r="CS339" i="30"/>
  <c r="CT339" i="30"/>
  <c r="CU339" i="30"/>
  <c r="CV339" i="30"/>
  <c r="CW339" i="30"/>
  <c r="CX339" i="30"/>
  <c r="CY339" i="30"/>
  <c r="CZ339" i="30"/>
  <c r="DA339" i="30"/>
  <c r="DB339" i="30"/>
  <c r="DC339" i="30"/>
  <c r="DD339" i="30"/>
  <c r="DE339" i="30"/>
  <c r="DF339" i="30"/>
  <c r="DG339" i="30"/>
  <c r="DH339" i="30"/>
  <c r="DI339" i="30"/>
  <c r="DJ339" i="30"/>
  <c r="DK339" i="30"/>
  <c r="DL339" i="30"/>
  <c r="DM339" i="30"/>
  <c r="DN339" i="30"/>
  <c r="DO339" i="30"/>
  <c r="DP339" i="30"/>
  <c r="DQ339" i="30"/>
  <c r="DR339" i="30"/>
  <c r="DS339" i="30"/>
  <c r="DT339" i="30"/>
  <c r="M340" i="30"/>
  <c r="N340" i="30"/>
  <c r="O340" i="30"/>
  <c r="P340" i="30"/>
  <c r="Q340" i="30"/>
  <c r="R340" i="30"/>
  <c r="S340" i="30"/>
  <c r="T340" i="30"/>
  <c r="U340" i="30"/>
  <c r="V340" i="30"/>
  <c r="W340" i="30"/>
  <c r="X340" i="30"/>
  <c r="Y340" i="30"/>
  <c r="Z340" i="30"/>
  <c r="AA340" i="30"/>
  <c r="AB340" i="30"/>
  <c r="AC340" i="30"/>
  <c r="AD340" i="30"/>
  <c r="AE340" i="30"/>
  <c r="AF340" i="30"/>
  <c r="AG340" i="30"/>
  <c r="AH340" i="30"/>
  <c r="AI340" i="30"/>
  <c r="AJ340" i="30"/>
  <c r="AK340" i="30"/>
  <c r="AL340" i="30"/>
  <c r="AM340" i="30"/>
  <c r="AN340" i="30"/>
  <c r="AO340" i="30"/>
  <c r="AP340" i="30"/>
  <c r="AQ340" i="30"/>
  <c r="AR340" i="30"/>
  <c r="AS340" i="30"/>
  <c r="AT340" i="30"/>
  <c r="AU340" i="30"/>
  <c r="AV340" i="30"/>
  <c r="AW340" i="30"/>
  <c r="AX340" i="30"/>
  <c r="AY340" i="30"/>
  <c r="AZ340" i="30"/>
  <c r="BA340" i="30"/>
  <c r="BB340" i="30"/>
  <c r="BC340" i="30"/>
  <c r="BD340" i="30"/>
  <c r="BE340" i="30"/>
  <c r="BF340" i="30"/>
  <c r="BG340" i="30"/>
  <c r="BH340" i="30"/>
  <c r="BI340" i="30"/>
  <c r="BJ340" i="30"/>
  <c r="BK340" i="30"/>
  <c r="BL340" i="30"/>
  <c r="BM340" i="30"/>
  <c r="BN340" i="30"/>
  <c r="BO340" i="30"/>
  <c r="BP340" i="30"/>
  <c r="BQ340" i="30"/>
  <c r="BR340" i="30"/>
  <c r="BS340" i="30"/>
  <c r="BT340" i="30"/>
  <c r="BU340" i="30"/>
  <c r="BV340" i="30"/>
  <c r="BW340" i="30"/>
  <c r="BX340" i="30"/>
  <c r="BY340" i="30"/>
  <c r="BZ340" i="30"/>
  <c r="CA340" i="30"/>
  <c r="CB340" i="30"/>
  <c r="CC340" i="30"/>
  <c r="CD340" i="30"/>
  <c r="CE340" i="30"/>
  <c r="CF340" i="30"/>
  <c r="CG340" i="30"/>
  <c r="CH340" i="30"/>
  <c r="CI340" i="30"/>
  <c r="CJ340" i="30"/>
  <c r="CK340" i="30"/>
  <c r="CL340" i="30"/>
  <c r="CM340" i="30"/>
  <c r="CN340" i="30"/>
  <c r="CO340" i="30"/>
  <c r="CP340" i="30"/>
  <c r="CQ340" i="30"/>
  <c r="CR340" i="30"/>
  <c r="CS340" i="30"/>
  <c r="CT340" i="30"/>
  <c r="CU340" i="30"/>
  <c r="CV340" i="30"/>
  <c r="CW340" i="30"/>
  <c r="CX340" i="30"/>
  <c r="CY340" i="30"/>
  <c r="CZ340" i="30"/>
  <c r="DA340" i="30"/>
  <c r="DB340" i="30"/>
  <c r="DC340" i="30"/>
  <c r="DD340" i="30"/>
  <c r="DE340" i="30"/>
  <c r="DF340" i="30"/>
  <c r="DG340" i="30"/>
  <c r="DH340" i="30"/>
  <c r="DI340" i="30"/>
  <c r="DJ340" i="30"/>
  <c r="DK340" i="30"/>
  <c r="DL340" i="30"/>
  <c r="DM340" i="30"/>
  <c r="DN340" i="30"/>
  <c r="DO340" i="30"/>
  <c r="DP340" i="30"/>
  <c r="DQ340" i="30"/>
  <c r="DR340" i="30"/>
  <c r="DS340" i="30"/>
  <c r="DT340" i="30"/>
  <c r="M341" i="30"/>
  <c r="N341" i="30"/>
  <c r="O341" i="30"/>
  <c r="P341" i="30"/>
  <c r="Q341" i="30"/>
  <c r="R341" i="30"/>
  <c r="S341" i="30"/>
  <c r="T341" i="30"/>
  <c r="U341" i="30"/>
  <c r="V341" i="30"/>
  <c r="W341" i="30"/>
  <c r="X341" i="30"/>
  <c r="Y341" i="30"/>
  <c r="Z341" i="30"/>
  <c r="AA341" i="30"/>
  <c r="AB341" i="30"/>
  <c r="AC341" i="30"/>
  <c r="AD341" i="30"/>
  <c r="AE341" i="30"/>
  <c r="AF341" i="30"/>
  <c r="AG341" i="30"/>
  <c r="AH341" i="30"/>
  <c r="AI341" i="30"/>
  <c r="AJ341" i="30"/>
  <c r="AK341" i="30"/>
  <c r="AL341" i="30"/>
  <c r="AM341" i="30"/>
  <c r="AN341" i="30"/>
  <c r="AO341" i="30"/>
  <c r="AP341" i="30"/>
  <c r="AQ341" i="30"/>
  <c r="AR341" i="30"/>
  <c r="AS341" i="30"/>
  <c r="AT341" i="30"/>
  <c r="AU341" i="30"/>
  <c r="AV341" i="30"/>
  <c r="AW341" i="30"/>
  <c r="AX341" i="30"/>
  <c r="AY341" i="30"/>
  <c r="AZ341" i="30"/>
  <c r="BA341" i="30"/>
  <c r="BB341" i="30"/>
  <c r="BC341" i="30"/>
  <c r="BD341" i="30"/>
  <c r="BE341" i="30"/>
  <c r="BF341" i="30"/>
  <c r="BG341" i="30"/>
  <c r="BH341" i="30"/>
  <c r="BI341" i="30"/>
  <c r="BJ341" i="30"/>
  <c r="BK341" i="30"/>
  <c r="BL341" i="30"/>
  <c r="BM341" i="30"/>
  <c r="BN341" i="30"/>
  <c r="BO341" i="30"/>
  <c r="BP341" i="30"/>
  <c r="BQ341" i="30"/>
  <c r="BR341" i="30"/>
  <c r="BS341" i="30"/>
  <c r="BT341" i="30"/>
  <c r="BU341" i="30"/>
  <c r="BV341" i="30"/>
  <c r="BW341" i="30"/>
  <c r="BX341" i="30"/>
  <c r="BY341" i="30"/>
  <c r="BZ341" i="30"/>
  <c r="CA341" i="30"/>
  <c r="CB341" i="30"/>
  <c r="CC341" i="30"/>
  <c r="CD341" i="30"/>
  <c r="CE341" i="30"/>
  <c r="CF341" i="30"/>
  <c r="CG341" i="30"/>
  <c r="CH341" i="30"/>
  <c r="CI341" i="30"/>
  <c r="CJ341" i="30"/>
  <c r="CK341" i="30"/>
  <c r="CL341" i="30"/>
  <c r="CM341" i="30"/>
  <c r="CN341" i="30"/>
  <c r="CO341" i="30"/>
  <c r="CP341" i="30"/>
  <c r="CQ341" i="30"/>
  <c r="CR341" i="30"/>
  <c r="CS341" i="30"/>
  <c r="CT341" i="30"/>
  <c r="CU341" i="30"/>
  <c r="CV341" i="30"/>
  <c r="CW341" i="30"/>
  <c r="CX341" i="30"/>
  <c r="CY341" i="30"/>
  <c r="CZ341" i="30"/>
  <c r="DA341" i="30"/>
  <c r="DB341" i="30"/>
  <c r="DC341" i="30"/>
  <c r="DD341" i="30"/>
  <c r="DE341" i="30"/>
  <c r="DF341" i="30"/>
  <c r="DG341" i="30"/>
  <c r="DH341" i="30"/>
  <c r="DI341" i="30"/>
  <c r="DJ341" i="30"/>
  <c r="DK341" i="30"/>
  <c r="DL341" i="30"/>
  <c r="DM341" i="30"/>
  <c r="DN341" i="30"/>
  <c r="DO341" i="30"/>
  <c r="DP341" i="30"/>
  <c r="DQ341" i="30"/>
  <c r="DR341" i="30"/>
  <c r="DS341" i="30"/>
  <c r="DT341" i="30"/>
  <c r="M342" i="30"/>
  <c r="N342" i="30"/>
  <c r="O342" i="30"/>
  <c r="P342" i="30"/>
  <c r="Q342" i="30"/>
  <c r="R342" i="30"/>
  <c r="S342" i="30"/>
  <c r="T342" i="30"/>
  <c r="U342" i="30"/>
  <c r="V342" i="30"/>
  <c r="W342" i="30"/>
  <c r="X342" i="30"/>
  <c r="Y342" i="30"/>
  <c r="Z342" i="30"/>
  <c r="AA342" i="30"/>
  <c r="AB342" i="30"/>
  <c r="AC342" i="30"/>
  <c r="AD342" i="30"/>
  <c r="AE342" i="30"/>
  <c r="AF342" i="30"/>
  <c r="AG342" i="30"/>
  <c r="AH342" i="30"/>
  <c r="AI342" i="30"/>
  <c r="AJ342" i="30"/>
  <c r="AK342" i="30"/>
  <c r="AL342" i="30"/>
  <c r="AM342" i="30"/>
  <c r="AN342" i="30"/>
  <c r="AO342" i="30"/>
  <c r="AP342" i="30"/>
  <c r="AQ342" i="30"/>
  <c r="AR342" i="30"/>
  <c r="AS342" i="30"/>
  <c r="AT342" i="30"/>
  <c r="AU342" i="30"/>
  <c r="AV342" i="30"/>
  <c r="AW342" i="30"/>
  <c r="AX342" i="30"/>
  <c r="AY342" i="30"/>
  <c r="AZ342" i="30"/>
  <c r="BA342" i="30"/>
  <c r="BB342" i="30"/>
  <c r="BC342" i="30"/>
  <c r="BD342" i="30"/>
  <c r="BE342" i="30"/>
  <c r="BF342" i="30"/>
  <c r="BG342" i="30"/>
  <c r="BH342" i="30"/>
  <c r="BI342" i="30"/>
  <c r="BJ342" i="30"/>
  <c r="BK342" i="30"/>
  <c r="BL342" i="30"/>
  <c r="BM342" i="30"/>
  <c r="BN342" i="30"/>
  <c r="BO342" i="30"/>
  <c r="BP342" i="30"/>
  <c r="BQ342" i="30"/>
  <c r="BR342" i="30"/>
  <c r="BS342" i="30"/>
  <c r="BT342" i="30"/>
  <c r="BU342" i="30"/>
  <c r="BV342" i="30"/>
  <c r="BW342" i="30"/>
  <c r="BX342" i="30"/>
  <c r="BY342" i="30"/>
  <c r="BZ342" i="30"/>
  <c r="CA342" i="30"/>
  <c r="CB342" i="30"/>
  <c r="CC342" i="30"/>
  <c r="CD342" i="30"/>
  <c r="CE342" i="30"/>
  <c r="CF342" i="30"/>
  <c r="CG342" i="30"/>
  <c r="CH342" i="30"/>
  <c r="CI342" i="30"/>
  <c r="CJ342" i="30"/>
  <c r="CK342" i="30"/>
  <c r="CL342" i="30"/>
  <c r="CM342" i="30"/>
  <c r="CN342" i="30"/>
  <c r="CO342" i="30"/>
  <c r="CP342" i="30"/>
  <c r="CQ342" i="30"/>
  <c r="CR342" i="30"/>
  <c r="CS342" i="30"/>
  <c r="CT342" i="30"/>
  <c r="CU342" i="30"/>
  <c r="CV342" i="30"/>
  <c r="CW342" i="30"/>
  <c r="CX342" i="30"/>
  <c r="CY342" i="30"/>
  <c r="CZ342" i="30"/>
  <c r="DA342" i="30"/>
  <c r="DB342" i="30"/>
  <c r="DC342" i="30"/>
  <c r="DD342" i="30"/>
  <c r="DE342" i="30"/>
  <c r="DF342" i="30"/>
  <c r="DG342" i="30"/>
  <c r="DH342" i="30"/>
  <c r="DI342" i="30"/>
  <c r="DJ342" i="30"/>
  <c r="DK342" i="30"/>
  <c r="DL342" i="30"/>
  <c r="DM342" i="30"/>
  <c r="DN342" i="30"/>
  <c r="DO342" i="30"/>
  <c r="DP342" i="30"/>
  <c r="DQ342" i="30"/>
  <c r="DR342" i="30"/>
  <c r="DS342" i="30"/>
  <c r="DT342" i="30"/>
  <c r="M343" i="30"/>
  <c r="N343" i="30"/>
  <c r="O343" i="30"/>
  <c r="P343" i="30"/>
  <c r="Q343" i="30"/>
  <c r="R343" i="30"/>
  <c r="S343" i="30"/>
  <c r="T343" i="30"/>
  <c r="U343" i="30"/>
  <c r="V343" i="30"/>
  <c r="W343" i="30"/>
  <c r="X343" i="30"/>
  <c r="Y343" i="30"/>
  <c r="Z343" i="30"/>
  <c r="AA343" i="30"/>
  <c r="AB343" i="30"/>
  <c r="AC343" i="30"/>
  <c r="AD343" i="30"/>
  <c r="AE343" i="30"/>
  <c r="AF343" i="30"/>
  <c r="AG343" i="30"/>
  <c r="AH343" i="30"/>
  <c r="AI343" i="30"/>
  <c r="AJ343" i="30"/>
  <c r="AK343" i="30"/>
  <c r="AL343" i="30"/>
  <c r="AM343" i="30"/>
  <c r="AN343" i="30"/>
  <c r="AO343" i="30"/>
  <c r="AP343" i="30"/>
  <c r="AQ343" i="30"/>
  <c r="AR343" i="30"/>
  <c r="AS343" i="30"/>
  <c r="AT343" i="30"/>
  <c r="AU343" i="30"/>
  <c r="AV343" i="30"/>
  <c r="AW343" i="30"/>
  <c r="AX343" i="30"/>
  <c r="AY343" i="30"/>
  <c r="AZ343" i="30"/>
  <c r="BA343" i="30"/>
  <c r="BB343" i="30"/>
  <c r="BC343" i="30"/>
  <c r="BD343" i="30"/>
  <c r="BE343" i="30"/>
  <c r="BF343" i="30"/>
  <c r="BG343" i="30"/>
  <c r="BH343" i="30"/>
  <c r="BI343" i="30"/>
  <c r="BJ343" i="30"/>
  <c r="BK343" i="30"/>
  <c r="BL343" i="30"/>
  <c r="BM343" i="30"/>
  <c r="BN343" i="30"/>
  <c r="BO343" i="30"/>
  <c r="BP343" i="30"/>
  <c r="BQ343" i="30"/>
  <c r="BR343" i="30"/>
  <c r="BS343" i="30"/>
  <c r="BT343" i="30"/>
  <c r="BU343" i="30"/>
  <c r="BV343" i="30"/>
  <c r="BW343" i="30"/>
  <c r="BX343" i="30"/>
  <c r="BY343" i="30"/>
  <c r="BZ343" i="30"/>
  <c r="CA343" i="30"/>
  <c r="CB343" i="30"/>
  <c r="CC343" i="30"/>
  <c r="CD343" i="30"/>
  <c r="CE343" i="30"/>
  <c r="CF343" i="30"/>
  <c r="CG343" i="30"/>
  <c r="CH343" i="30"/>
  <c r="CI343" i="30"/>
  <c r="CJ343" i="30"/>
  <c r="CK343" i="30"/>
  <c r="CL343" i="30"/>
  <c r="CM343" i="30"/>
  <c r="CN343" i="30"/>
  <c r="CO343" i="30"/>
  <c r="CP343" i="30"/>
  <c r="CQ343" i="30"/>
  <c r="CR343" i="30"/>
  <c r="CS343" i="30"/>
  <c r="CT343" i="30"/>
  <c r="CU343" i="30"/>
  <c r="CV343" i="30"/>
  <c r="CW343" i="30"/>
  <c r="CX343" i="30"/>
  <c r="CY343" i="30"/>
  <c r="CZ343" i="30"/>
  <c r="DA343" i="30"/>
  <c r="DB343" i="30"/>
  <c r="DC343" i="30"/>
  <c r="DD343" i="30"/>
  <c r="DE343" i="30"/>
  <c r="DF343" i="30"/>
  <c r="DG343" i="30"/>
  <c r="DH343" i="30"/>
  <c r="DI343" i="30"/>
  <c r="DJ343" i="30"/>
  <c r="DK343" i="30"/>
  <c r="DL343" i="30"/>
  <c r="DM343" i="30"/>
  <c r="DN343" i="30"/>
  <c r="DO343" i="30"/>
  <c r="DP343" i="30"/>
  <c r="DQ343" i="30"/>
  <c r="DR343" i="30"/>
  <c r="DS343" i="30"/>
  <c r="DT343" i="30"/>
  <c r="M344" i="30"/>
  <c r="N344" i="30"/>
  <c r="O344" i="30"/>
  <c r="P344" i="30"/>
  <c r="Q344" i="30"/>
  <c r="R344" i="30"/>
  <c r="S344" i="30"/>
  <c r="T344" i="30"/>
  <c r="U344" i="30"/>
  <c r="V344" i="30"/>
  <c r="W344" i="30"/>
  <c r="X344" i="30"/>
  <c r="Y344" i="30"/>
  <c r="V58" i="41" s="1"/>
  <c r="Z344" i="30"/>
  <c r="AA344" i="30"/>
  <c r="AB344" i="30"/>
  <c r="AC344" i="30"/>
  <c r="AD344" i="30"/>
  <c r="AE344" i="30"/>
  <c r="AF344" i="30"/>
  <c r="AG344" i="30"/>
  <c r="AH344" i="30"/>
  <c r="AI344" i="30"/>
  <c r="AJ344" i="30"/>
  <c r="AK344" i="30"/>
  <c r="AL344" i="30"/>
  <c r="AM344" i="30"/>
  <c r="AJ58" i="41" s="1"/>
  <c r="AN344" i="30"/>
  <c r="AO344" i="30"/>
  <c r="AL58" i="41" s="1"/>
  <c r="AP344" i="30"/>
  <c r="AQ344" i="30"/>
  <c r="AR344" i="30"/>
  <c r="AS344" i="30"/>
  <c r="AT344" i="30"/>
  <c r="AU344" i="30"/>
  <c r="AV344" i="30"/>
  <c r="AW344" i="30"/>
  <c r="AX344" i="30"/>
  <c r="AY344" i="30"/>
  <c r="AZ344" i="30"/>
  <c r="BA344" i="30"/>
  <c r="BB344" i="30"/>
  <c r="BC344" i="30"/>
  <c r="BD344" i="30"/>
  <c r="BE344" i="30"/>
  <c r="BB58" i="41" s="1"/>
  <c r="BF344" i="30"/>
  <c r="BG344" i="30"/>
  <c r="BH344" i="30"/>
  <c r="BI344" i="30"/>
  <c r="BJ344" i="30"/>
  <c r="BK344" i="30"/>
  <c r="BJ58" i="41" s="1"/>
  <c r="BL344" i="30"/>
  <c r="BH58" i="41" s="1"/>
  <c r="BM344" i="30"/>
  <c r="BN344" i="30"/>
  <c r="BO344" i="30"/>
  <c r="BP344" i="30"/>
  <c r="BQ344" i="30"/>
  <c r="BR344" i="30"/>
  <c r="BS344" i="30"/>
  <c r="BT344" i="30"/>
  <c r="BU344" i="30"/>
  <c r="BR58" i="41" s="1"/>
  <c r="BV344" i="30"/>
  <c r="BW344" i="30"/>
  <c r="BX344" i="30"/>
  <c r="BY344" i="30"/>
  <c r="BZ344" i="30"/>
  <c r="CA344" i="30"/>
  <c r="CB344" i="30"/>
  <c r="CC344" i="30"/>
  <c r="CD344" i="30"/>
  <c r="CE344" i="30"/>
  <c r="CF344" i="30"/>
  <c r="CG344" i="30"/>
  <c r="CH344" i="30"/>
  <c r="CI344" i="30"/>
  <c r="CF58" i="41" s="1"/>
  <c r="CJ344" i="30"/>
  <c r="CK344" i="30"/>
  <c r="CH58" i="41" s="1"/>
  <c r="CL344" i="30"/>
  <c r="CM344" i="30"/>
  <c r="CN344" i="30"/>
  <c r="CO344" i="30"/>
  <c r="CP344" i="30"/>
  <c r="CQ344" i="30"/>
  <c r="CR344" i="30"/>
  <c r="CS344" i="30"/>
  <c r="CT344" i="30"/>
  <c r="CU344" i="30"/>
  <c r="CV344" i="30"/>
  <c r="CW344" i="30"/>
  <c r="CX344" i="30"/>
  <c r="CY344" i="30"/>
  <c r="CV58" i="41" s="1"/>
  <c r="CZ344" i="30"/>
  <c r="DA344" i="30"/>
  <c r="CX58" i="41" s="1"/>
  <c r="DB344" i="30"/>
  <c r="DC344" i="30"/>
  <c r="DD344" i="30"/>
  <c r="DE344" i="30"/>
  <c r="DF344" i="30"/>
  <c r="DG344" i="30"/>
  <c r="DH344" i="30"/>
  <c r="DI344" i="30"/>
  <c r="DJ344" i="30"/>
  <c r="DK344" i="30"/>
  <c r="DL344" i="30"/>
  <c r="DM344" i="30"/>
  <c r="DN344" i="30"/>
  <c r="DO344" i="30"/>
  <c r="DL58" i="41" s="1"/>
  <c r="DP344" i="30"/>
  <c r="DQ344" i="30"/>
  <c r="DN58" i="41" s="1"/>
  <c r="DR344" i="30"/>
  <c r="DS344" i="30"/>
  <c r="DT344" i="30"/>
  <c r="M345" i="30"/>
  <c r="N345" i="30"/>
  <c r="O345" i="30"/>
  <c r="P345" i="30"/>
  <c r="Q345" i="30"/>
  <c r="R345" i="30"/>
  <c r="S345" i="30"/>
  <c r="T345" i="30"/>
  <c r="U345" i="30"/>
  <c r="V345" i="30"/>
  <c r="W345" i="30"/>
  <c r="X345" i="30"/>
  <c r="Y345" i="30"/>
  <c r="Z345" i="30"/>
  <c r="AA345" i="30"/>
  <c r="AB345" i="30"/>
  <c r="AC345" i="30"/>
  <c r="AD345" i="30"/>
  <c r="AE345" i="30"/>
  <c r="AF345" i="30"/>
  <c r="AG345" i="30"/>
  <c r="AH345" i="30"/>
  <c r="AI345" i="30"/>
  <c r="AJ345" i="30"/>
  <c r="AK345" i="30"/>
  <c r="AL345" i="30"/>
  <c r="AM345" i="30"/>
  <c r="AN345" i="30"/>
  <c r="AO345" i="30"/>
  <c r="AP345" i="30"/>
  <c r="AQ345" i="30"/>
  <c r="AR345" i="30"/>
  <c r="AS345" i="30"/>
  <c r="AT345" i="30"/>
  <c r="AU345" i="30"/>
  <c r="AV345" i="30"/>
  <c r="AW345" i="30"/>
  <c r="AX345" i="30"/>
  <c r="AY345" i="30"/>
  <c r="AZ345" i="30"/>
  <c r="BA345" i="30"/>
  <c r="BB345" i="30"/>
  <c r="BC345" i="30"/>
  <c r="BD345" i="30"/>
  <c r="BE345" i="30"/>
  <c r="BF345" i="30"/>
  <c r="BG345" i="30"/>
  <c r="BH345" i="30"/>
  <c r="BI345" i="30"/>
  <c r="BJ345" i="30"/>
  <c r="BK345" i="30"/>
  <c r="BL345" i="30"/>
  <c r="BM345" i="30"/>
  <c r="BN345" i="30"/>
  <c r="BO345" i="30"/>
  <c r="BP345" i="30"/>
  <c r="BQ345" i="30"/>
  <c r="BR345" i="30"/>
  <c r="BS345" i="30"/>
  <c r="BT345" i="30"/>
  <c r="BU345" i="30"/>
  <c r="BV345" i="30"/>
  <c r="BW345" i="30"/>
  <c r="BX345" i="30"/>
  <c r="BY345" i="30"/>
  <c r="BZ345" i="30"/>
  <c r="CA345" i="30"/>
  <c r="CB345" i="30"/>
  <c r="CC345" i="30"/>
  <c r="CD345" i="30"/>
  <c r="CE345" i="30"/>
  <c r="CF345" i="30"/>
  <c r="CG345" i="30"/>
  <c r="CH345" i="30"/>
  <c r="CI345" i="30"/>
  <c r="CJ345" i="30"/>
  <c r="CK345" i="30"/>
  <c r="CL345" i="30"/>
  <c r="CM345" i="30"/>
  <c r="CN345" i="30"/>
  <c r="CO345" i="30"/>
  <c r="CP345" i="30"/>
  <c r="CQ345" i="30"/>
  <c r="CR345" i="30"/>
  <c r="CS345" i="30"/>
  <c r="CT345" i="30"/>
  <c r="CU345" i="30"/>
  <c r="CV345" i="30"/>
  <c r="CW345" i="30"/>
  <c r="CX345" i="30"/>
  <c r="CY345" i="30"/>
  <c r="CZ345" i="30"/>
  <c r="DA345" i="30"/>
  <c r="DB345" i="30"/>
  <c r="DC345" i="30"/>
  <c r="DD345" i="30"/>
  <c r="DE345" i="30"/>
  <c r="DF345" i="30"/>
  <c r="DG345" i="30"/>
  <c r="DH345" i="30"/>
  <c r="DI345" i="30"/>
  <c r="DJ345" i="30"/>
  <c r="DK345" i="30"/>
  <c r="DL345" i="30"/>
  <c r="DM345" i="30"/>
  <c r="DN345" i="30"/>
  <c r="DO345" i="30"/>
  <c r="DP345" i="30"/>
  <c r="DQ345" i="30"/>
  <c r="DR345" i="30"/>
  <c r="DS345" i="30"/>
  <c r="DT345" i="30"/>
  <c r="M346" i="30"/>
  <c r="N346" i="30"/>
  <c r="O346" i="30"/>
  <c r="P346" i="30"/>
  <c r="Q346" i="30"/>
  <c r="R346" i="30"/>
  <c r="S346" i="30"/>
  <c r="T346" i="30"/>
  <c r="U346" i="30"/>
  <c r="V346" i="30"/>
  <c r="W346" i="30"/>
  <c r="X346" i="30"/>
  <c r="Y346" i="30"/>
  <c r="Z346" i="30"/>
  <c r="AA346" i="30"/>
  <c r="AB346" i="30"/>
  <c r="AC346" i="30"/>
  <c r="AD346" i="30"/>
  <c r="AE346" i="30"/>
  <c r="AF346" i="30"/>
  <c r="AG346" i="30"/>
  <c r="AH346" i="30"/>
  <c r="AI346" i="30"/>
  <c r="AJ346" i="30"/>
  <c r="AK346" i="30"/>
  <c r="AL346" i="30"/>
  <c r="AM346" i="30"/>
  <c r="AN346" i="30"/>
  <c r="AO346" i="30"/>
  <c r="AP346" i="30"/>
  <c r="AQ346" i="30"/>
  <c r="AR346" i="30"/>
  <c r="AS346" i="30"/>
  <c r="AT346" i="30"/>
  <c r="AU346" i="30"/>
  <c r="AV346" i="30"/>
  <c r="AW346" i="30"/>
  <c r="AX346" i="30"/>
  <c r="AY346" i="30"/>
  <c r="AZ346" i="30"/>
  <c r="BA346" i="30"/>
  <c r="BB346" i="30"/>
  <c r="BC346" i="30"/>
  <c r="BD346" i="30"/>
  <c r="BE346" i="30"/>
  <c r="BF346" i="30"/>
  <c r="BG346" i="30"/>
  <c r="BH346" i="30"/>
  <c r="BI346" i="30"/>
  <c r="BJ346" i="30"/>
  <c r="BK346" i="30"/>
  <c r="BL346" i="30"/>
  <c r="BM346" i="30"/>
  <c r="BN346" i="30"/>
  <c r="BO346" i="30"/>
  <c r="BP346" i="30"/>
  <c r="BQ346" i="30"/>
  <c r="BR346" i="30"/>
  <c r="BS346" i="30"/>
  <c r="BT346" i="30"/>
  <c r="BU346" i="30"/>
  <c r="BV346" i="30"/>
  <c r="BW346" i="30"/>
  <c r="BX346" i="30"/>
  <c r="BY346" i="30"/>
  <c r="BZ346" i="30"/>
  <c r="CA346" i="30"/>
  <c r="CB346" i="30"/>
  <c r="CC346" i="30"/>
  <c r="CD346" i="30"/>
  <c r="CE346" i="30"/>
  <c r="CF346" i="30"/>
  <c r="CG346" i="30"/>
  <c r="CH346" i="30"/>
  <c r="CI346" i="30"/>
  <c r="CJ346" i="30"/>
  <c r="CK346" i="30"/>
  <c r="CL346" i="30"/>
  <c r="CM346" i="30"/>
  <c r="CN346" i="30"/>
  <c r="CO346" i="30"/>
  <c r="CP346" i="30"/>
  <c r="CQ346" i="30"/>
  <c r="CR346" i="30"/>
  <c r="CS346" i="30"/>
  <c r="CT346" i="30"/>
  <c r="CU346" i="30"/>
  <c r="CV346" i="30"/>
  <c r="CW346" i="30"/>
  <c r="CX346" i="30"/>
  <c r="CY346" i="30"/>
  <c r="CZ346" i="30"/>
  <c r="DA346" i="30"/>
  <c r="DB346" i="30"/>
  <c r="DC346" i="30"/>
  <c r="DD346" i="30"/>
  <c r="DE346" i="30"/>
  <c r="DF346" i="30"/>
  <c r="DG346" i="30"/>
  <c r="DH346" i="30"/>
  <c r="DI346" i="30"/>
  <c r="DJ346" i="30"/>
  <c r="DK346" i="30"/>
  <c r="DL346" i="30"/>
  <c r="DM346" i="30"/>
  <c r="DN346" i="30"/>
  <c r="DO346" i="30"/>
  <c r="DP346" i="30"/>
  <c r="DQ346" i="30"/>
  <c r="DR346" i="30"/>
  <c r="DS346" i="30"/>
  <c r="DT346" i="30"/>
  <c r="M347" i="30"/>
  <c r="N347" i="30"/>
  <c r="O347" i="30"/>
  <c r="P347" i="30"/>
  <c r="Q347" i="30"/>
  <c r="R347" i="30"/>
  <c r="S347" i="30"/>
  <c r="T347" i="30"/>
  <c r="U347" i="30"/>
  <c r="V347" i="30"/>
  <c r="W347" i="30"/>
  <c r="X347" i="30"/>
  <c r="Y347" i="30"/>
  <c r="Z347" i="30"/>
  <c r="AA347" i="30"/>
  <c r="AB347" i="30"/>
  <c r="AC347" i="30"/>
  <c r="AD347" i="30"/>
  <c r="AE347" i="30"/>
  <c r="AF347" i="30"/>
  <c r="AG347" i="30"/>
  <c r="AH347" i="30"/>
  <c r="AI347" i="30"/>
  <c r="AJ347" i="30"/>
  <c r="AK347" i="30"/>
  <c r="AL347" i="30"/>
  <c r="AM347" i="30"/>
  <c r="AN347" i="30"/>
  <c r="AO347" i="30"/>
  <c r="AP347" i="30"/>
  <c r="AQ347" i="30"/>
  <c r="AR347" i="30"/>
  <c r="AS347" i="30"/>
  <c r="AT347" i="30"/>
  <c r="AU347" i="30"/>
  <c r="AV347" i="30"/>
  <c r="AW347" i="30"/>
  <c r="AX347" i="30"/>
  <c r="AY347" i="30"/>
  <c r="AZ347" i="30"/>
  <c r="BA347" i="30"/>
  <c r="BB347" i="30"/>
  <c r="BC347" i="30"/>
  <c r="BD347" i="30"/>
  <c r="BE347" i="30"/>
  <c r="BF347" i="30"/>
  <c r="BG347" i="30"/>
  <c r="BH347" i="30"/>
  <c r="BI347" i="30"/>
  <c r="BJ347" i="30"/>
  <c r="BK347" i="30"/>
  <c r="BL347" i="30"/>
  <c r="BM347" i="30"/>
  <c r="BN347" i="30"/>
  <c r="BO347" i="30"/>
  <c r="BP347" i="30"/>
  <c r="BQ347" i="30"/>
  <c r="BR347" i="30"/>
  <c r="BS347" i="30"/>
  <c r="BT347" i="30"/>
  <c r="BU347" i="30"/>
  <c r="BV347" i="30"/>
  <c r="BW347" i="30"/>
  <c r="BX347" i="30"/>
  <c r="BY347" i="30"/>
  <c r="BZ347" i="30"/>
  <c r="CA347" i="30"/>
  <c r="CB347" i="30"/>
  <c r="CC347" i="30"/>
  <c r="CD347" i="30"/>
  <c r="CE347" i="30"/>
  <c r="CF347" i="30"/>
  <c r="CG347" i="30"/>
  <c r="CH347" i="30"/>
  <c r="CI347" i="30"/>
  <c r="CJ347" i="30"/>
  <c r="CK347" i="30"/>
  <c r="CL347" i="30"/>
  <c r="CM347" i="30"/>
  <c r="CN347" i="30"/>
  <c r="CO347" i="30"/>
  <c r="CP347" i="30"/>
  <c r="CQ347" i="30"/>
  <c r="CR347" i="30"/>
  <c r="CS347" i="30"/>
  <c r="CT347" i="30"/>
  <c r="CU347" i="30"/>
  <c r="CV347" i="30"/>
  <c r="CW347" i="30"/>
  <c r="CX347" i="30"/>
  <c r="CY347" i="30"/>
  <c r="CZ347" i="30"/>
  <c r="DA347" i="30"/>
  <c r="DB347" i="30"/>
  <c r="DC347" i="30"/>
  <c r="DD347" i="30"/>
  <c r="DE347" i="30"/>
  <c r="DF347" i="30"/>
  <c r="DG347" i="30"/>
  <c r="DH347" i="30"/>
  <c r="DI347" i="30"/>
  <c r="DJ347" i="30"/>
  <c r="DK347" i="30"/>
  <c r="DL347" i="30"/>
  <c r="DM347" i="30"/>
  <c r="DN347" i="30"/>
  <c r="DO347" i="30"/>
  <c r="DP347" i="30"/>
  <c r="DQ347" i="30"/>
  <c r="DR347" i="30"/>
  <c r="DS347" i="30"/>
  <c r="DT347" i="30"/>
  <c r="M348" i="30"/>
  <c r="N348" i="30"/>
  <c r="O348" i="30"/>
  <c r="P348" i="30"/>
  <c r="Q348" i="30"/>
  <c r="R348" i="30"/>
  <c r="S348" i="30"/>
  <c r="T348" i="30"/>
  <c r="U348" i="30"/>
  <c r="V348" i="30"/>
  <c r="W348" i="30"/>
  <c r="X348" i="30"/>
  <c r="Y348" i="30"/>
  <c r="Z348" i="30"/>
  <c r="AA348" i="30"/>
  <c r="AB348" i="30"/>
  <c r="AC348" i="30"/>
  <c r="AD348" i="30"/>
  <c r="AE348" i="30"/>
  <c r="AF348" i="30"/>
  <c r="AG348" i="30"/>
  <c r="AH348" i="30"/>
  <c r="AI348" i="30"/>
  <c r="AJ348" i="30"/>
  <c r="AK348" i="30"/>
  <c r="AL348" i="30"/>
  <c r="AM348" i="30"/>
  <c r="AN348" i="30"/>
  <c r="AO348" i="30"/>
  <c r="AP348" i="30"/>
  <c r="AQ348" i="30"/>
  <c r="AR348" i="30"/>
  <c r="AS348" i="30"/>
  <c r="AT348" i="30"/>
  <c r="AU348" i="30"/>
  <c r="AV348" i="30"/>
  <c r="AW348" i="30"/>
  <c r="AX348" i="30"/>
  <c r="AY348" i="30"/>
  <c r="AZ348" i="30"/>
  <c r="BA348" i="30"/>
  <c r="BB348" i="30"/>
  <c r="BC348" i="30"/>
  <c r="BD348" i="30"/>
  <c r="BE348" i="30"/>
  <c r="BF348" i="30"/>
  <c r="BG348" i="30"/>
  <c r="BH348" i="30"/>
  <c r="BI348" i="30"/>
  <c r="BJ348" i="30"/>
  <c r="BK348" i="30"/>
  <c r="BL348" i="30"/>
  <c r="BM348" i="30"/>
  <c r="BN348" i="30"/>
  <c r="BO348" i="30"/>
  <c r="BP348" i="30"/>
  <c r="BQ348" i="30"/>
  <c r="BR348" i="30"/>
  <c r="BS348" i="30"/>
  <c r="BT348" i="30"/>
  <c r="BU348" i="30"/>
  <c r="BV348" i="30"/>
  <c r="BW348" i="30"/>
  <c r="BX348" i="30"/>
  <c r="BY348" i="30"/>
  <c r="BZ348" i="30"/>
  <c r="CA348" i="30"/>
  <c r="CB348" i="30"/>
  <c r="CC348" i="30"/>
  <c r="CD348" i="30"/>
  <c r="CE348" i="30"/>
  <c r="CF348" i="30"/>
  <c r="CG348" i="30"/>
  <c r="CH348" i="30"/>
  <c r="CI348" i="30"/>
  <c r="CJ348" i="30"/>
  <c r="CK348" i="30"/>
  <c r="CL348" i="30"/>
  <c r="CM348" i="30"/>
  <c r="CN348" i="30"/>
  <c r="CO348" i="30"/>
  <c r="CP348" i="30"/>
  <c r="CQ348" i="30"/>
  <c r="CR348" i="30"/>
  <c r="CS348" i="30"/>
  <c r="CT348" i="30"/>
  <c r="CU348" i="30"/>
  <c r="CV348" i="30"/>
  <c r="CW348" i="30"/>
  <c r="CX348" i="30"/>
  <c r="CY348" i="30"/>
  <c r="CZ348" i="30"/>
  <c r="DA348" i="30"/>
  <c r="DB348" i="30"/>
  <c r="DC348" i="30"/>
  <c r="DD348" i="30"/>
  <c r="DE348" i="30"/>
  <c r="DF348" i="30"/>
  <c r="DG348" i="30"/>
  <c r="DH348" i="30"/>
  <c r="DI348" i="30"/>
  <c r="DJ348" i="30"/>
  <c r="DK348" i="30"/>
  <c r="DL348" i="30"/>
  <c r="DM348" i="30"/>
  <c r="DN348" i="30"/>
  <c r="DO348" i="30"/>
  <c r="DP348" i="30"/>
  <c r="DQ348" i="30"/>
  <c r="DR348" i="30"/>
  <c r="DS348" i="30"/>
  <c r="DT348" i="30"/>
  <c r="M349" i="30"/>
  <c r="N349" i="30"/>
  <c r="O349" i="30"/>
  <c r="P349" i="30"/>
  <c r="Q349" i="30"/>
  <c r="R349" i="30"/>
  <c r="S349" i="30"/>
  <c r="T349" i="30"/>
  <c r="U349" i="30"/>
  <c r="V349" i="30"/>
  <c r="W349" i="30"/>
  <c r="X349" i="30"/>
  <c r="Y349" i="30"/>
  <c r="Z349" i="30"/>
  <c r="AA349" i="30"/>
  <c r="AB349" i="30"/>
  <c r="AC349" i="30"/>
  <c r="AD349" i="30"/>
  <c r="AE349" i="30"/>
  <c r="AF349" i="30"/>
  <c r="AG349" i="30"/>
  <c r="AH349" i="30"/>
  <c r="AI349" i="30"/>
  <c r="AJ349" i="30"/>
  <c r="AK349" i="30"/>
  <c r="AL349" i="30"/>
  <c r="AM349" i="30"/>
  <c r="AN349" i="30"/>
  <c r="AO349" i="30"/>
  <c r="AP349" i="30"/>
  <c r="AQ349" i="30"/>
  <c r="AR349" i="30"/>
  <c r="AS349" i="30"/>
  <c r="AT349" i="30"/>
  <c r="AU349" i="30"/>
  <c r="AV349" i="30"/>
  <c r="AW349" i="30"/>
  <c r="AX349" i="30"/>
  <c r="AY349" i="30"/>
  <c r="AZ349" i="30"/>
  <c r="BA349" i="30"/>
  <c r="BB349" i="30"/>
  <c r="BC349" i="30"/>
  <c r="BD349" i="30"/>
  <c r="BE349" i="30"/>
  <c r="BF349" i="30"/>
  <c r="BG349" i="30"/>
  <c r="BH349" i="30"/>
  <c r="BI349" i="30"/>
  <c r="BJ349" i="30"/>
  <c r="BK349" i="30"/>
  <c r="BL349" i="30"/>
  <c r="BM349" i="30"/>
  <c r="BN349" i="30"/>
  <c r="BO349" i="30"/>
  <c r="BP349" i="30"/>
  <c r="BQ349" i="30"/>
  <c r="BR349" i="30"/>
  <c r="BS349" i="30"/>
  <c r="BT349" i="30"/>
  <c r="BU349" i="30"/>
  <c r="BV349" i="30"/>
  <c r="BW349" i="30"/>
  <c r="BX349" i="30"/>
  <c r="BY349" i="30"/>
  <c r="BZ349" i="30"/>
  <c r="CA349" i="30"/>
  <c r="CB349" i="30"/>
  <c r="CC349" i="30"/>
  <c r="CD349" i="30"/>
  <c r="CE349" i="30"/>
  <c r="CF349" i="30"/>
  <c r="CG349" i="30"/>
  <c r="CH349" i="30"/>
  <c r="CI349" i="30"/>
  <c r="CJ349" i="30"/>
  <c r="CK349" i="30"/>
  <c r="CL349" i="30"/>
  <c r="CM349" i="30"/>
  <c r="CN349" i="30"/>
  <c r="CO349" i="30"/>
  <c r="CP349" i="30"/>
  <c r="CQ349" i="30"/>
  <c r="CR349" i="30"/>
  <c r="CS349" i="30"/>
  <c r="CT349" i="30"/>
  <c r="CU349" i="30"/>
  <c r="CV349" i="30"/>
  <c r="CW349" i="30"/>
  <c r="CX349" i="30"/>
  <c r="CY349" i="30"/>
  <c r="CZ349" i="30"/>
  <c r="DA349" i="30"/>
  <c r="DB349" i="30"/>
  <c r="DC349" i="30"/>
  <c r="DD349" i="30"/>
  <c r="DE349" i="30"/>
  <c r="DF349" i="30"/>
  <c r="DG349" i="30"/>
  <c r="DH349" i="30"/>
  <c r="DI349" i="30"/>
  <c r="DJ349" i="30"/>
  <c r="DK349" i="30"/>
  <c r="DL349" i="30"/>
  <c r="DM349" i="30"/>
  <c r="DN349" i="30"/>
  <c r="DO349" i="30"/>
  <c r="DP349" i="30"/>
  <c r="DQ349" i="30"/>
  <c r="DR349" i="30"/>
  <c r="DS349" i="30"/>
  <c r="DT349" i="30"/>
  <c r="M350" i="30"/>
  <c r="N350" i="30"/>
  <c r="O350" i="30"/>
  <c r="P350" i="30"/>
  <c r="Q350" i="30"/>
  <c r="R350" i="30"/>
  <c r="S350" i="30"/>
  <c r="T350" i="30"/>
  <c r="U350" i="30"/>
  <c r="V350" i="30"/>
  <c r="W350" i="30"/>
  <c r="X350" i="30"/>
  <c r="Y350" i="30"/>
  <c r="Z350" i="30"/>
  <c r="AA350" i="30"/>
  <c r="AB350" i="30"/>
  <c r="AC350" i="30"/>
  <c r="AD350" i="30"/>
  <c r="AE350" i="30"/>
  <c r="AF350" i="30"/>
  <c r="AG350" i="30"/>
  <c r="AH350" i="30"/>
  <c r="AI350" i="30"/>
  <c r="AJ350" i="30"/>
  <c r="AK350" i="30"/>
  <c r="AL350" i="30"/>
  <c r="AM350" i="30"/>
  <c r="AN350" i="30"/>
  <c r="AO350" i="30"/>
  <c r="AP350" i="30"/>
  <c r="AQ350" i="30"/>
  <c r="AR350" i="30"/>
  <c r="AS350" i="30"/>
  <c r="AT350" i="30"/>
  <c r="AU350" i="30"/>
  <c r="AV350" i="30"/>
  <c r="AW350" i="30"/>
  <c r="AX350" i="30"/>
  <c r="AY350" i="30"/>
  <c r="AZ350" i="30"/>
  <c r="BA350" i="30"/>
  <c r="BB350" i="30"/>
  <c r="BC350" i="30"/>
  <c r="BD350" i="30"/>
  <c r="BE350" i="30"/>
  <c r="BF350" i="30"/>
  <c r="BG350" i="30"/>
  <c r="BH350" i="30"/>
  <c r="BI350" i="30"/>
  <c r="BJ350" i="30"/>
  <c r="BK350" i="30"/>
  <c r="BL350" i="30"/>
  <c r="BM350" i="30"/>
  <c r="BN350" i="30"/>
  <c r="BO350" i="30"/>
  <c r="BP350" i="30"/>
  <c r="BQ350" i="30"/>
  <c r="BR350" i="30"/>
  <c r="BS350" i="30"/>
  <c r="BT350" i="30"/>
  <c r="BU350" i="30"/>
  <c r="BV350" i="30"/>
  <c r="BW350" i="30"/>
  <c r="BX350" i="30"/>
  <c r="BY350" i="30"/>
  <c r="BZ350" i="30"/>
  <c r="CA350" i="30"/>
  <c r="CB350" i="30"/>
  <c r="CC350" i="30"/>
  <c r="CD350" i="30"/>
  <c r="CE350" i="30"/>
  <c r="CF350" i="30"/>
  <c r="CG350" i="30"/>
  <c r="CH350" i="30"/>
  <c r="CI350" i="30"/>
  <c r="CJ350" i="30"/>
  <c r="CK350" i="30"/>
  <c r="CL350" i="30"/>
  <c r="CM350" i="30"/>
  <c r="CN350" i="30"/>
  <c r="CO350" i="30"/>
  <c r="CP350" i="30"/>
  <c r="CQ350" i="30"/>
  <c r="CR350" i="30"/>
  <c r="CS350" i="30"/>
  <c r="CT350" i="30"/>
  <c r="CU350" i="30"/>
  <c r="CV350" i="30"/>
  <c r="CW350" i="30"/>
  <c r="CX350" i="30"/>
  <c r="CY350" i="30"/>
  <c r="CZ350" i="30"/>
  <c r="DA350" i="30"/>
  <c r="DB350" i="30"/>
  <c r="DC350" i="30"/>
  <c r="DD350" i="30"/>
  <c r="DE350" i="30"/>
  <c r="DF350" i="30"/>
  <c r="DG350" i="30"/>
  <c r="DH350" i="30"/>
  <c r="DI350" i="30"/>
  <c r="DJ350" i="30"/>
  <c r="DK350" i="30"/>
  <c r="DL350" i="30"/>
  <c r="DM350" i="30"/>
  <c r="DN350" i="30"/>
  <c r="DO350" i="30"/>
  <c r="DP350" i="30"/>
  <c r="DQ350" i="30"/>
  <c r="DR350" i="30"/>
  <c r="DS350" i="30"/>
  <c r="DT350" i="30"/>
  <c r="M351" i="30"/>
  <c r="N351" i="30"/>
  <c r="O351" i="30"/>
  <c r="P351" i="30"/>
  <c r="Q351" i="30"/>
  <c r="R351" i="30"/>
  <c r="S351" i="30"/>
  <c r="T351" i="30"/>
  <c r="U351" i="30"/>
  <c r="V351" i="30"/>
  <c r="W351" i="30"/>
  <c r="X351" i="30"/>
  <c r="Y351" i="30"/>
  <c r="Z351" i="30"/>
  <c r="AA351" i="30"/>
  <c r="AB351" i="30"/>
  <c r="AC351" i="30"/>
  <c r="AD351" i="30"/>
  <c r="AE351" i="30"/>
  <c r="AF351" i="30"/>
  <c r="AG351" i="30"/>
  <c r="AH351" i="30"/>
  <c r="AI351" i="30"/>
  <c r="AJ351" i="30"/>
  <c r="AK351" i="30"/>
  <c r="AL351" i="30"/>
  <c r="AM351" i="30"/>
  <c r="AN351" i="30"/>
  <c r="AO351" i="30"/>
  <c r="AP351" i="30"/>
  <c r="AQ351" i="30"/>
  <c r="AR351" i="30"/>
  <c r="AS351" i="30"/>
  <c r="AT351" i="30"/>
  <c r="AU351" i="30"/>
  <c r="AV351" i="30"/>
  <c r="AW351" i="30"/>
  <c r="AX351" i="30"/>
  <c r="AY351" i="30"/>
  <c r="AZ351" i="30"/>
  <c r="BA351" i="30"/>
  <c r="BB351" i="30"/>
  <c r="BC351" i="30"/>
  <c r="BD351" i="30"/>
  <c r="BE351" i="30"/>
  <c r="BF351" i="30"/>
  <c r="BG351" i="30"/>
  <c r="BH351" i="30"/>
  <c r="BI351" i="30"/>
  <c r="BJ351" i="30"/>
  <c r="BK351" i="30"/>
  <c r="BL351" i="30"/>
  <c r="BM351" i="30"/>
  <c r="BN351" i="30"/>
  <c r="BO351" i="30"/>
  <c r="BP351" i="30"/>
  <c r="BQ351" i="30"/>
  <c r="BR351" i="30"/>
  <c r="BS351" i="30"/>
  <c r="BT351" i="30"/>
  <c r="BU351" i="30"/>
  <c r="BV351" i="30"/>
  <c r="BW351" i="30"/>
  <c r="BX351" i="30"/>
  <c r="BY351" i="30"/>
  <c r="BZ351" i="30"/>
  <c r="CA351" i="30"/>
  <c r="CB351" i="30"/>
  <c r="CC351" i="30"/>
  <c r="CD351" i="30"/>
  <c r="CE351" i="30"/>
  <c r="CF351" i="30"/>
  <c r="CG351" i="30"/>
  <c r="CH351" i="30"/>
  <c r="CI351" i="30"/>
  <c r="CJ351" i="30"/>
  <c r="CK351" i="30"/>
  <c r="CL351" i="30"/>
  <c r="CM351" i="30"/>
  <c r="CN351" i="30"/>
  <c r="CO351" i="30"/>
  <c r="CP351" i="30"/>
  <c r="CQ351" i="30"/>
  <c r="CR351" i="30"/>
  <c r="CS351" i="30"/>
  <c r="CT351" i="30"/>
  <c r="CU351" i="30"/>
  <c r="CV351" i="30"/>
  <c r="CW351" i="30"/>
  <c r="CX351" i="30"/>
  <c r="CY351" i="30"/>
  <c r="CZ351" i="30"/>
  <c r="DA351" i="30"/>
  <c r="DB351" i="30"/>
  <c r="DC351" i="30"/>
  <c r="DD351" i="30"/>
  <c r="DE351" i="30"/>
  <c r="DF351" i="30"/>
  <c r="DG351" i="30"/>
  <c r="DH351" i="30"/>
  <c r="DI351" i="30"/>
  <c r="DJ351" i="30"/>
  <c r="DK351" i="30"/>
  <c r="DL351" i="30"/>
  <c r="DM351" i="30"/>
  <c r="DN351" i="30"/>
  <c r="DO351" i="30"/>
  <c r="DP351" i="30"/>
  <c r="DQ351" i="30"/>
  <c r="DR351" i="30"/>
  <c r="DS351" i="30"/>
  <c r="DT351" i="30"/>
  <c r="M352" i="30"/>
  <c r="N352" i="30"/>
  <c r="O352" i="30"/>
  <c r="P352" i="30"/>
  <c r="Q352" i="30"/>
  <c r="R352" i="30"/>
  <c r="S352" i="30"/>
  <c r="T352" i="30"/>
  <c r="U352" i="30"/>
  <c r="V352" i="30"/>
  <c r="W352" i="30"/>
  <c r="X352" i="30"/>
  <c r="Y352" i="30"/>
  <c r="Z352" i="30"/>
  <c r="AA352" i="30"/>
  <c r="AB352" i="30"/>
  <c r="AC352" i="30"/>
  <c r="AD352" i="30"/>
  <c r="AE352" i="30"/>
  <c r="AF352" i="30"/>
  <c r="AG352" i="30"/>
  <c r="AH352" i="30"/>
  <c r="AI352" i="30"/>
  <c r="AJ352" i="30"/>
  <c r="AK352" i="30"/>
  <c r="AL352" i="30"/>
  <c r="AM352" i="30"/>
  <c r="AN352" i="30"/>
  <c r="AO352" i="30"/>
  <c r="AP352" i="30"/>
  <c r="AQ352" i="30"/>
  <c r="AR352" i="30"/>
  <c r="AS352" i="30"/>
  <c r="AT352" i="30"/>
  <c r="AU352" i="30"/>
  <c r="AV352" i="30"/>
  <c r="AW352" i="30"/>
  <c r="AX352" i="30"/>
  <c r="AY352" i="30"/>
  <c r="AZ352" i="30"/>
  <c r="BA352" i="30"/>
  <c r="BB352" i="30"/>
  <c r="BC352" i="30"/>
  <c r="BD352" i="30"/>
  <c r="BE352" i="30"/>
  <c r="BF352" i="30"/>
  <c r="BG352" i="30"/>
  <c r="BH352" i="30"/>
  <c r="BI352" i="30"/>
  <c r="BJ352" i="30"/>
  <c r="BK352" i="30"/>
  <c r="BL352" i="30"/>
  <c r="BM352" i="30"/>
  <c r="BN352" i="30"/>
  <c r="BO352" i="30"/>
  <c r="BP352" i="30"/>
  <c r="BQ352" i="30"/>
  <c r="BR352" i="30"/>
  <c r="BS352" i="30"/>
  <c r="BT352" i="30"/>
  <c r="BU352" i="30"/>
  <c r="BV352" i="30"/>
  <c r="BW352" i="30"/>
  <c r="BX352" i="30"/>
  <c r="BY352" i="30"/>
  <c r="BZ352" i="30"/>
  <c r="CA352" i="30"/>
  <c r="CB352" i="30"/>
  <c r="CC352" i="30"/>
  <c r="CD352" i="30"/>
  <c r="CE352" i="30"/>
  <c r="CF352" i="30"/>
  <c r="CG352" i="30"/>
  <c r="CH352" i="30"/>
  <c r="CI352" i="30"/>
  <c r="CJ352" i="30"/>
  <c r="CK352" i="30"/>
  <c r="CL352" i="30"/>
  <c r="CM352" i="30"/>
  <c r="CN352" i="30"/>
  <c r="CO352" i="30"/>
  <c r="CP352" i="30"/>
  <c r="CQ352" i="30"/>
  <c r="CR352" i="30"/>
  <c r="CS352" i="30"/>
  <c r="CT352" i="30"/>
  <c r="CU352" i="30"/>
  <c r="CV352" i="30"/>
  <c r="CW352" i="30"/>
  <c r="CX352" i="30"/>
  <c r="CY352" i="30"/>
  <c r="CZ352" i="30"/>
  <c r="DA352" i="30"/>
  <c r="DB352" i="30"/>
  <c r="DC352" i="30"/>
  <c r="DD352" i="30"/>
  <c r="DE352" i="30"/>
  <c r="DF352" i="30"/>
  <c r="DG352" i="30"/>
  <c r="DH352" i="30"/>
  <c r="DI352" i="30"/>
  <c r="DJ352" i="30"/>
  <c r="DK352" i="30"/>
  <c r="DL352" i="30"/>
  <c r="DM352" i="30"/>
  <c r="DN352" i="30"/>
  <c r="DO352" i="30"/>
  <c r="DP352" i="30"/>
  <c r="DQ352" i="30"/>
  <c r="DR352" i="30"/>
  <c r="DS352" i="30"/>
  <c r="DT352" i="30"/>
  <c r="M353" i="30"/>
  <c r="N353" i="30"/>
  <c r="O353" i="30"/>
  <c r="P353" i="30"/>
  <c r="Q353" i="30"/>
  <c r="R353" i="30"/>
  <c r="S353" i="30"/>
  <c r="T353" i="30"/>
  <c r="U353" i="30"/>
  <c r="V353" i="30"/>
  <c r="W353" i="30"/>
  <c r="X353" i="30"/>
  <c r="Y353" i="30"/>
  <c r="Z353" i="30"/>
  <c r="AA353" i="30"/>
  <c r="AB353" i="30"/>
  <c r="AC353" i="30"/>
  <c r="AD353" i="30"/>
  <c r="AE353" i="30"/>
  <c r="AF353" i="30"/>
  <c r="AG353" i="30"/>
  <c r="AH353" i="30"/>
  <c r="AI353" i="30"/>
  <c r="AJ353" i="30"/>
  <c r="AK353" i="30"/>
  <c r="AL353" i="30"/>
  <c r="AM353" i="30"/>
  <c r="AN353" i="30"/>
  <c r="AO353" i="30"/>
  <c r="AP353" i="30"/>
  <c r="AQ353" i="30"/>
  <c r="AR353" i="30"/>
  <c r="AS353" i="30"/>
  <c r="AT353" i="30"/>
  <c r="AU353" i="30"/>
  <c r="AV353" i="30"/>
  <c r="AW353" i="30"/>
  <c r="AX353" i="30"/>
  <c r="AY353" i="30"/>
  <c r="AZ353" i="30"/>
  <c r="BA353" i="30"/>
  <c r="BB353" i="30"/>
  <c r="BC353" i="30"/>
  <c r="BD353" i="30"/>
  <c r="BE353" i="30"/>
  <c r="BF353" i="30"/>
  <c r="BG353" i="30"/>
  <c r="BH353" i="30"/>
  <c r="BI353" i="30"/>
  <c r="BJ353" i="30"/>
  <c r="BK353" i="30"/>
  <c r="BL353" i="30"/>
  <c r="BM353" i="30"/>
  <c r="BN353" i="30"/>
  <c r="BO353" i="30"/>
  <c r="BP353" i="30"/>
  <c r="BQ353" i="30"/>
  <c r="BR353" i="30"/>
  <c r="BS353" i="30"/>
  <c r="BT353" i="30"/>
  <c r="BU353" i="30"/>
  <c r="BV353" i="30"/>
  <c r="BW353" i="30"/>
  <c r="BX353" i="30"/>
  <c r="BY353" i="30"/>
  <c r="BZ353" i="30"/>
  <c r="CA353" i="30"/>
  <c r="CB353" i="30"/>
  <c r="CC353" i="30"/>
  <c r="CD353" i="30"/>
  <c r="CE353" i="30"/>
  <c r="CF353" i="30"/>
  <c r="CG353" i="30"/>
  <c r="CH353" i="30"/>
  <c r="CI353" i="30"/>
  <c r="CJ353" i="30"/>
  <c r="CK353" i="30"/>
  <c r="CL353" i="30"/>
  <c r="CM353" i="30"/>
  <c r="CN353" i="30"/>
  <c r="CO353" i="30"/>
  <c r="CP353" i="30"/>
  <c r="CQ353" i="30"/>
  <c r="CR353" i="30"/>
  <c r="CS353" i="30"/>
  <c r="CT353" i="30"/>
  <c r="CU353" i="30"/>
  <c r="CV353" i="30"/>
  <c r="CW353" i="30"/>
  <c r="CX353" i="30"/>
  <c r="CY353" i="30"/>
  <c r="CZ353" i="30"/>
  <c r="DA353" i="30"/>
  <c r="DB353" i="30"/>
  <c r="DC353" i="30"/>
  <c r="DD353" i="30"/>
  <c r="DE353" i="30"/>
  <c r="DF353" i="30"/>
  <c r="DG353" i="30"/>
  <c r="DH353" i="30"/>
  <c r="DI353" i="30"/>
  <c r="DJ353" i="30"/>
  <c r="DK353" i="30"/>
  <c r="DL353" i="30"/>
  <c r="DM353" i="30"/>
  <c r="DN353" i="30"/>
  <c r="DO353" i="30"/>
  <c r="DP353" i="30"/>
  <c r="DQ353" i="30"/>
  <c r="DR353" i="30"/>
  <c r="DS353" i="30"/>
  <c r="DT353" i="30"/>
  <c r="M354" i="30"/>
  <c r="N354" i="30"/>
  <c r="K59" i="41" s="1"/>
  <c r="O354" i="30"/>
  <c r="P354" i="30"/>
  <c r="Q354" i="30"/>
  <c r="R354" i="30"/>
  <c r="S354" i="30"/>
  <c r="T354" i="30"/>
  <c r="U354" i="30"/>
  <c r="V354" i="30"/>
  <c r="W354" i="30"/>
  <c r="X354" i="30"/>
  <c r="Y354" i="30"/>
  <c r="Z354" i="30"/>
  <c r="AA354" i="30"/>
  <c r="AB354" i="30"/>
  <c r="Y59" i="41" s="1"/>
  <c r="AC354" i="30"/>
  <c r="AD354" i="30"/>
  <c r="AE354" i="30"/>
  <c r="AF354" i="30"/>
  <c r="AG354" i="30"/>
  <c r="AH354" i="30"/>
  <c r="AI354" i="30"/>
  <c r="AJ354" i="30"/>
  <c r="AK354" i="30"/>
  <c r="AL354" i="30"/>
  <c r="AM354" i="30"/>
  <c r="AN354" i="30"/>
  <c r="AO354" i="30"/>
  <c r="AP354" i="30"/>
  <c r="AQ354" i="30"/>
  <c r="AR354" i="30"/>
  <c r="AO59" i="41" s="1"/>
  <c r="AS354" i="30"/>
  <c r="AT354" i="30"/>
  <c r="AU354" i="30"/>
  <c r="AV354" i="30"/>
  <c r="AW354" i="30"/>
  <c r="AX354" i="30"/>
  <c r="AY354" i="30"/>
  <c r="AZ354" i="30"/>
  <c r="BA354" i="30"/>
  <c r="BB354" i="30"/>
  <c r="BC354" i="30"/>
  <c r="BD354" i="30"/>
  <c r="BE354" i="30"/>
  <c r="BF354" i="30"/>
  <c r="BG354" i="30"/>
  <c r="BH354" i="30"/>
  <c r="BE59" i="41" s="1"/>
  <c r="BI354" i="30"/>
  <c r="BJ354" i="30"/>
  <c r="BK354" i="30"/>
  <c r="BL354" i="30"/>
  <c r="BM354" i="30"/>
  <c r="BN354" i="30"/>
  <c r="BO354" i="30"/>
  <c r="BP354" i="30"/>
  <c r="BQ354" i="30"/>
  <c r="BR354" i="30"/>
  <c r="BS354" i="30"/>
  <c r="BT354" i="30"/>
  <c r="BU354" i="30"/>
  <c r="BV354" i="30"/>
  <c r="BW354" i="30"/>
  <c r="BX354" i="30"/>
  <c r="BU59" i="41" s="1"/>
  <c r="BY354" i="30"/>
  <c r="BZ354" i="30"/>
  <c r="CA354" i="30"/>
  <c r="CB354" i="30"/>
  <c r="CC354" i="30"/>
  <c r="CD354" i="30"/>
  <c r="CE354" i="30"/>
  <c r="CF354" i="30"/>
  <c r="CG354" i="30"/>
  <c r="CH354" i="30"/>
  <c r="CI354" i="30"/>
  <c r="CJ354" i="30"/>
  <c r="CK354" i="30"/>
  <c r="CL354" i="30"/>
  <c r="CM354" i="30"/>
  <c r="CN354" i="30"/>
  <c r="CK59" i="41" s="1"/>
  <c r="CO354" i="30"/>
  <c r="CP354" i="30"/>
  <c r="CQ354" i="30"/>
  <c r="CR354" i="30"/>
  <c r="CS354" i="30"/>
  <c r="CT354" i="30"/>
  <c r="CU354" i="30"/>
  <c r="CV354" i="30"/>
  <c r="CW354" i="30"/>
  <c r="CX354" i="30"/>
  <c r="CY354" i="30"/>
  <c r="CZ354" i="30"/>
  <c r="DA354" i="30"/>
  <c r="DB354" i="30"/>
  <c r="DC354" i="30"/>
  <c r="DD354" i="30"/>
  <c r="DA59" i="41" s="1"/>
  <c r="DE354" i="30"/>
  <c r="DF354" i="30"/>
  <c r="DG354" i="30"/>
  <c r="DH354" i="30"/>
  <c r="DI354" i="30"/>
  <c r="DJ354" i="30"/>
  <c r="DK354" i="30"/>
  <c r="DL354" i="30"/>
  <c r="DM354" i="30"/>
  <c r="DN354" i="30"/>
  <c r="DO354" i="30"/>
  <c r="DP354" i="30"/>
  <c r="DQ354" i="30"/>
  <c r="DR354" i="30"/>
  <c r="DS354" i="30"/>
  <c r="DT354" i="30"/>
  <c r="DQ59" i="41" s="1"/>
  <c r="M355" i="30"/>
  <c r="N355" i="30"/>
  <c r="O355" i="30"/>
  <c r="P355" i="30"/>
  <c r="Q355" i="30"/>
  <c r="R355" i="30"/>
  <c r="S355" i="30"/>
  <c r="T355" i="30"/>
  <c r="U355" i="30"/>
  <c r="V355" i="30"/>
  <c r="W355" i="30"/>
  <c r="X355" i="30"/>
  <c r="Y355" i="30"/>
  <c r="Z355" i="30"/>
  <c r="AA355" i="30"/>
  <c r="AB355" i="30"/>
  <c r="AC355" i="30"/>
  <c r="AD355" i="30"/>
  <c r="AE355" i="30"/>
  <c r="AF355" i="30"/>
  <c r="AG355" i="30"/>
  <c r="AH355" i="30"/>
  <c r="AI355" i="30"/>
  <c r="AJ355" i="30"/>
  <c r="AK355" i="30"/>
  <c r="AL355" i="30"/>
  <c r="AM355" i="30"/>
  <c r="AN355" i="30"/>
  <c r="AO355" i="30"/>
  <c r="AP355" i="30"/>
  <c r="AQ355" i="30"/>
  <c r="AR355" i="30"/>
  <c r="AS355" i="30"/>
  <c r="AT355" i="30"/>
  <c r="AU355" i="30"/>
  <c r="AV355" i="30"/>
  <c r="AW355" i="30"/>
  <c r="AX355" i="30"/>
  <c r="AY355" i="30"/>
  <c r="AZ355" i="30"/>
  <c r="BA355" i="30"/>
  <c r="BB355" i="30"/>
  <c r="BC355" i="30"/>
  <c r="BD355" i="30"/>
  <c r="BE355" i="30"/>
  <c r="BF355" i="30"/>
  <c r="BG355" i="30"/>
  <c r="BH355" i="30"/>
  <c r="BI355" i="30"/>
  <c r="BJ355" i="30"/>
  <c r="BK355" i="30"/>
  <c r="BL355" i="30"/>
  <c r="BM355" i="30"/>
  <c r="BN355" i="30"/>
  <c r="BO355" i="30"/>
  <c r="BP355" i="30"/>
  <c r="BQ355" i="30"/>
  <c r="BR355" i="30"/>
  <c r="BS355" i="30"/>
  <c r="BT355" i="30"/>
  <c r="BU355" i="30"/>
  <c r="BV355" i="30"/>
  <c r="BW355" i="30"/>
  <c r="BX355" i="30"/>
  <c r="BY355" i="30"/>
  <c r="BZ355" i="30"/>
  <c r="CA355" i="30"/>
  <c r="CB355" i="30"/>
  <c r="CC355" i="30"/>
  <c r="CD355" i="30"/>
  <c r="CE355" i="30"/>
  <c r="CF355" i="30"/>
  <c r="CG355" i="30"/>
  <c r="CH355" i="30"/>
  <c r="CI355" i="30"/>
  <c r="CJ355" i="30"/>
  <c r="CK355" i="30"/>
  <c r="CL355" i="30"/>
  <c r="CM355" i="30"/>
  <c r="CN355" i="30"/>
  <c r="CO355" i="30"/>
  <c r="CP355" i="30"/>
  <c r="CQ355" i="30"/>
  <c r="CR355" i="30"/>
  <c r="CS355" i="30"/>
  <c r="CT355" i="30"/>
  <c r="CU355" i="30"/>
  <c r="CV355" i="30"/>
  <c r="CW355" i="30"/>
  <c r="CX355" i="30"/>
  <c r="CY355" i="30"/>
  <c r="CZ355" i="30"/>
  <c r="DA355" i="30"/>
  <c r="DB355" i="30"/>
  <c r="DC355" i="30"/>
  <c r="DD355" i="30"/>
  <c r="DE355" i="30"/>
  <c r="DF355" i="30"/>
  <c r="DG355" i="30"/>
  <c r="DH355" i="30"/>
  <c r="DI355" i="30"/>
  <c r="DJ355" i="30"/>
  <c r="DK355" i="30"/>
  <c r="DL355" i="30"/>
  <c r="DM355" i="30"/>
  <c r="DN355" i="30"/>
  <c r="DO355" i="30"/>
  <c r="DP355" i="30"/>
  <c r="DQ355" i="30"/>
  <c r="DR355" i="30"/>
  <c r="DS355" i="30"/>
  <c r="DT355" i="30"/>
  <c r="M356" i="30"/>
  <c r="N356" i="30"/>
  <c r="O356" i="30"/>
  <c r="P356" i="30"/>
  <c r="Q356" i="30"/>
  <c r="R356" i="30"/>
  <c r="S356" i="30"/>
  <c r="T356" i="30"/>
  <c r="U356" i="30"/>
  <c r="V356" i="30"/>
  <c r="W356" i="30"/>
  <c r="X356" i="30"/>
  <c r="Y356" i="30"/>
  <c r="Z356" i="30"/>
  <c r="AA356" i="30"/>
  <c r="AB356" i="30"/>
  <c r="AC356" i="30"/>
  <c r="AD356" i="30"/>
  <c r="AE356" i="30"/>
  <c r="AF356" i="30"/>
  <c r="AG356" i="30"/>
  <c r="AH356" i="30"/>
  <c r="AI356" i="30"/>
  <c r="AJ356" i="30"/>
  <c r="AK356" i="30"/>
  <c r="AL356" i="30"/>
  <c r="AM356" i="30"/>
  <c r="AN356" i="30"/>
  <c r="AO356" i="30"/>
  <c r="AP356" i="30"/>
  <c r="AQ356" i="30"/>
  <c r="AR356" i="30"/>
  <c r="AS356" i="30"/>
  <c r="AT356" i="30"/>
  <c r="AU356" i="30"/>
  <c r="AV356" i="30"/>
  <c r="AW356" i="30"/>
  <c r="AX356" i="30"/>
  <c r="AY356" i="30"/>
  <c r="AZ356" i="30"/>
  <c r="BA356" i="30"/>
  <c r="BB356" i="30"/>
  <c r="BC356" i="30"/>
  <c r="BD356" i="30"/>
  <c r="BE356" i="30"/>
  <c r="BF356" i="30"/>
  <c r="BG356" i="30"/>
  <c r="BH356" i="30"/>
  <c r="BI356" i="30"/>
  <c r="BJ356" i="30"/>
  <c r="BK356" i="30"/>
  <c r="BL356" i="30"/>
  <c r="BM356" i="30"/>
  <c r="BN356" i="30"/>
  <c r="BO356" i="30"/>
  <c r="BP356" i="30"/>
  <c r="BQ356" i="30"/>
  <c r="BR356" i="30"/>
  <c r="BS356" i="30"/>
  <c r="BT356" i="30"/>
  <c r="BU356" i="30"/>
  <c r="BV356" i="30"/>
  <c r="BW356" i="30"/>
  <c r="BX356" i="30"/>
  <c r="BY356" i="30"/>
  <c r="BZ356" i="30"/>
  <c r="CA356" i="30"/>
  <c r="CB356" i="30"/>
  <c r="CC356" i="30"/>
  <c r="CD356" i="30"/>
  <c r="CE356" i="30"/>
  <c r="CF356" i="30"/>
  <c r="CG356" i="30"/>
  <c r="CH356" i="30"/>
  <c r="CI356" i="30"/>
  <c r="CJ356" i="30"/>
  <c r="CK356" i="30"/>
  <c r="CL356" i="30"/>
  <c r="CM356" i="30"/>
  <c r="CN356" i="30"/>
  <c r="CO356" i="30"/>
  <c r="CP356" i="30"/>
  <c r="CQ356" i="30"/>
  <c r="CR356" i="30"/>
  <c r="CS356" i="30"/>
  <c r="CT356" i="30"/>
  <c r="CU356" i="30"/>
  <c r="CV356" i="30"/>
  <c r="CW356" i="30"/>
  <c r="CX356" i="30"/>
  <c r="CY356" i="30"/>
  <c r="CZ356" i="30"/>
  <c r="DA356" i="30"/>
  <c r="DB356" i="30"/>
  <c r="DC356" i="30"/>
  <c r="DD356" i="30"/>
  <c r="DE356" i="30"/>
  <c r="DF356" i="30"/>
  <c r="DG356" i="30"/>
  <c r="DH356" i="30"/>
  <c r="DI356" i="30"/>
  <c r="DJ356" i="30"/>
  <c r="DK356" i="30"/>
  <c r="DL356" i="30"/>
  <c r="DM356" i="30"/>
  <c r="DN356" i="30"/>
  <c r="DO356" i="30"/>
  <c r="DP356" i="30"/>
  <c r="DQ356" i="30"/>
  <c r="DR356" i="30"/>
  <c r="DS356" i="30"/>
  <c r="DT356" i="30"/>
  <c r="M357" i="30"/>
  <c r="N357" i="30"/>
  <c r="O357" i="30"/>
  <c r="P357" i="30"/>
  <c r="Q357" i="30"/>
  <c r="R357" i="30"/>
  <c r="S357" i="30"/>
  <c r="T357" i="30"/>
  <c r="U357" i="30"/>
  <c r="V357" i="30"/>
  <c r="W357" i="30"/>
  <c r="X357" i="30"/>
  <c r="Y357" i="30"/>
  <c r="Z357" i="30"/>
  <c r="AA357" i="30"/>
  <c r="AB357" i="30"/>
  <c r="AC357" i="30"/>
  <c r="AD357" i="30"/>
  <c r="AE357" i="30"/>
  <c r="AF357" i="30"/>
  <c r="AG357" i="30"/>
  <c r="AH357" i="30"/>
  <c r="AI357" i="30"/>
  <c r="AJ357" i="30"/>
  <c r="AK357" i="30"/>
  <c r="AL357" i="30"/>
  <c r="AM357" i="30"/>
  <c r="AN357" i="30"/>
  <c r="AO357" i="30"/>
  <c r="AP357" i="30"/>
  <c r="AQ357" i="30"/>
  <c r="AR357" i="30"/>
  <c r="AS357" i="30"/>
  <c r="AT357" i="30"/>
  <c r="AU357" i="30"/>
  <c r="AV357" i="30"/>
  <c r="AW357" i="30"/>
  <c r="AX357" i="30"/>
  <c r="AY357" i="30"/>
  <c r="AZ357" i="30"/>
  <c r="BA357" i="30"/>
  <c r="BB357" i="30"/>
  <c r="BC357" i="30"/>
  <c r="BD357" i="30"/>
  <c r="BE357" i="30"/>
  <c r="BF357" i="30"/>
  <c r="BG357" i="30"/>
  <c r="BH357" i="30"/>
  <c r="BI357" i="30"/>
  <c r="BJ357" i="30"/>
  <c r="BK357" i="30"/>
  <c r="BL357" i="30"/>
  <c r="BM357" i="30"/>
  <c r="BN357" i="30"/>
  <c r="BO357" i="30"/>
  <c r="BP357" i="30"/>
  <c r="BQ357" i="30"/>
  <c r="BR357" i="30"/>
  <c r="BS357" i="30"/>
  <c r="BT357" i="30"/>
  <c r="BU357" i="30"/>
  <c r="BV357" i="30"/>
  <c r="BW357" i="30"/>
  <c r="BX357" i="30"/>
  <c r="BY357" i="30"/>
  <c r="BZ357" i="30"/>
  <c r="CA357" i="30"/>
  <c r="CB357" i="30"/>
  <c r="CC357" i="30"/>
  <c r="CD357" i="30"/>
  <c r="CE357" i="30"/>
  <c r="CF357" i="30"/>
  <c r="CG357" i="30"/>
  <c r="CH357" i="30"/>
  <c r="CI357" i="30"/>
  <c r="CJ357" i="30"/>
  <c r="CK357" i="30"/>
  <c r="CL357" i="30"/>
  <c r="CM357" i="30"/>
  <c r="CN357" i="30"/>
  <c r="CO357" i="30"/>
  <c r="CP357" i="30"/>
  <c r="CQ357" i="30"/>
  <c r="CR357" i="30"/>
  <c r="CS357" i="30"/>
  <c r="CT357" i="30"/>
  <c r="CU357" i="30"/>
  <c r="CV357" i="30"/>
  <c r="CW357" i="30"/>
  <c r="CX357" i="30"/>
  <c r="CY357" i="30"/>
  <c r="CZ357" i="30"/>
  <c r="DA357" i="30"/>
  <c r="DB357" i="30"/>
  <c r="DC357" i="30"/>
  <c r="DD357" i="30"/>
  <c r="DE357" i="30"/>
  <c r="DF357" i="30"/>
  <c r="DG357" i="30"/>
  <c r="DH357" i="30"/>
  <c r="DI357" i="30"/>
  <c r="DJ357" i="30"/>
  <c r="DK357" i="30"/>
  <c r="DL357" i="30"/>
  <c r="DM357" i="30"/>
  <c r="DN357" i="30"/>
  <c r="DO357" i="30"/>
  <c r="DP357" i="30"/>
  <c r="DQ357" i="30"/>
  <c r="DR357" i="30"/>
  <c r="DS357" i="30"/>
  <c r="DT357" i="30"/>
  <c r="M358" i="30"/>
  <c r="N358" i="30"/>
  <c r="O358" i="30"/>
  <c r="P358" i="30"/>
  <c r="Q358" i="30"/>
  <c r="R358" i="30"/>
  <c r="S358" i="30"/>
  <c r="T358" i="30"/>
  <c r="U358" i="30"/>
  <c r="V358" i="30"/>
  <c r="W358" i="30"/>
  <c r="X358" i="30"/>
  <c r="Y358" i="30"/>
  <c r="Z358" i="30"/>
  <c r="AA358" i="30"/>
  <c r="AB358" i="30"/>
  <c r="AC358" i="30"/>
  <c r="AD358" i="30"/>
  <c r="AE358" i="30"/>
  <c r="AF358" i="30"/>
  <c r="AG358" i="30"/>
  <c r="AH358" i="30"/>
  <c r="AI358" i="30"/>
  <c r="AJ358" i="30"/>
  <c r="AK358" i="30"/>
  <c r="AL358" i="30"/>
  <c r="AM358" i="30"/>
  <c r="AN358" i="30"/>
  <c r="AO358" i="30"/>
  <c r="AP358" i="30"/>
  <c r="AQ358" i="30"/>
  <c r="AR358" i="30"/>
  <c r="AS358" i="30"/>
  <c r="AT358" i="30"/>
  <c r="AU358" i="30"/>
  <c r="AV358" i="30"/>
  <c r="AW358" i="30"/>
  <c r="AX358" i="30"/>
  <c r="AY358" i="30"/>
  <c r="AZ358" i="30"/>
  <c r="BA358" i="30"/>
  <c r="BB358" i="30"/>
  <c r="BC358" i="30"/>
  <c r="BD358" i="30"/>
  <c r="BE358" i="30"/>
  <c r="BF358" i="30"/>
  <c r="BG358" i="30"/>
  <c r="BH358" i="30"/>
  <c r="BI358" i="30"/>
  <c r="BJ358" i="30"/>
  <c r="BK358" i="30"/>
  <c r="BL358" i="30"/>
  <c r="BM358" i="30"/>
  <c r="BN358" i="30"/>
  <c r="BO358" i="30"/>
  <c r="BP358" i="30"/>
  <c r="BQ358" i="30"/>
  <c r="BR358" i="30"/>
  <c r="BS358" i="30"/>
  <c r="BT358" i="30"/>
  <c r="BU358" i="30"/>
  <c r="BV358" i="30"/>
  <c r="BW358" i="30"/>
  <c r="BX358" i="30"/>
  <c r="BY358" i="30"/>
  <c r="BZ358" i="30"/>
  <c r="CA358" i="30"/>
  <c r="CB358" i="30"/>
  <c r="CC358" i="30"/>
  <c r="CD358" i="30"/>
  <c r="CE358" i="30"/>
  <c r="CF358" i="30"/>
  <c r="CG358" i="30"/>
  <c r="CH358" i="30"/>
  <c r="CI358" i="30"/>
  <c r="CJ358" i="30"/>
  <c r="CK358" i="30"/>
  <c r="CL358" i="30"/>
  <c r="CM358" i="30"/>
  <c r="CN358" i="30"/>
  <c r="CO358" i="30"/>
  <c r="CP358" i="30"/>
  <c r="CQ358" i="30"/>
  <c r="CR358" i="30"/>
  <c r="CS358" i="30"/>
  <c r="CT358" i="30"/>
  <c r="CU358" i="30"/>
  <c r="CV358" i="30"/>
  <c r="CW358" i="30"/>
  <c r="CX358" i="30"/>
  <c r="CY358" i="30"/>
  <c r="CZ358" i="30"/>
  <c r="DA358" i="30"/>
  <c r="DB358" i="30"/>
  <c r="DC358" i="30"/>
  <c r="DD358" i="30"/>
  <c r="DE358" i="30"/>
  <c r="DF358" i="30"/>
  <c r="DG358" i="30"/>
  <c r="DH358" i="30"/>
  <c r="DI358" i="30"/>
  <c r="DJ358" i="30"/>
  <c r="DK358" i="30"/>
  <c r="DL358" i="30"/>
  <c r="DM358" i="30"/>
  <c r="DN358" i="30"/>
  <c r="DO358" i="30"/>
  <c r="DP358" i="30"/>
  <c r="DQ358" i="30"/>
  <c r="DR358" i="30"/>
  <c r="DS358" i="30"/>
  <c r="DT358" i="30"/>
  <c r="M359" i="30"/>
  <c r="N359" i="30"/>
  <c r="O359" i="30"/>
  <c r="P359" i="30"/>
  <c r="Q359" i="30"/>
  <c r="R359" i="30"/>
  <c r="S359" i="30"/>
  <c r="T359" i="30"/>
  <c r="U359" i="30"/>
  <c r="V359" i="30"/>
  <c r="W359" i="30"/>
  <c r="X359" i="30"/>
  <c r="Y359" i="30"/>
  <c r="Z359" i="30"/>
  <c r="AA359" i="30"/>
  <c r="AB359" i="30"/>
  <c r="AC359" i="30"/>
  <c r="AD359" i="30"/>
  <c r="AE359" i="30"/>
  <c r="AF359" i="30"/>
  <c r="AG359" i="30"/>
  <c r="AH359" i="30"/>
  <c r="AI359" i="30"/>
  <c r="AJ359" i="30"/>
  <c r="AK359" i="30"/>
  <c r="AL359" i="30"/>
  <c r="AM359" i="30"/>
  <c r="AN359" i="30"/>
  <c r="AO359" i="30"/>
  <c r="AP359" i="30"/>
  <c r="AQ359" i="30"/>
  <c r="AR359" i="30"/>
  <c r="AS359" i="30"/>
  <c r="AT359" i="30"/>
  <c r="AU359" i="30"/>
  <c r="AV359" i="30"/>
  <c r="AW359" i="30"/>
  <c r="AX359" i="30"/>
  <c r="AY359" i="30"/>
  <c r="AZ359" i="30"/>
  <c r="BA359" i="30"/>
  <c r="BB359" i="30"/>
  <c r="BC359" i="30"/>
  <c r="BD359" i="30"/>
  <c r="BE359" i="30"/>
  <c r="BF359" i="30"/>
  <c r="BG359" i="30"/>
  <c r="BH359" i="30"/>
  <c r="BI359" i="30"/>
  <c r="BJ359" i="30"/>
  <c r="BK359" i="30"/>
  <c r="BL359" i="30"/>
  <c r="BM359" i="30"/>
  <c r="BN359" i="30"/>
  <c r="BO359" i="30"/>
  <c r="BP359" i="30"/>
  <c r="BQ359" i="30"/>
  <c r="BR359" i="30"/>
  <c r="BS359" i="30"/>
  <c r="BT359" i="30"/>
  <c r="BU359" i="30"/>
  <c r="BV359" i="30"/>
  <c r="BW359" i="30"/>
  <c r="BX359" i="30"/>
  <c r="BY359" i="30"/>
  <c r="BZ359" i="30"/>
  <c r="CA359" i="30"/>
  <c r="CB359" i="30"/>
  <c r="CC359" i="30"/>
  <c r="CD359" i="30"/>
  <c r="CE359" i="30"/>
  <c r="CF359" i="30"/>
  <c r="CG359" i="30"/>
  <c r="CH359" i="30"/>
  <c r="CI359" i="30"/>
  <c r="CJ359" i="30"/>
  <c r="CK359" i="30"/>
  <c r="CL359" i="30"/>
  <c r="CM359" i="30"/>
  <c r="CN359" i="30"/>
  <c r="CO359" i="30"/>
  <c r="CP359" i="30"/>
  <c r="CQ359" i="30"/>
  <c r="CR359" i="30"/>
  <c r="CS359" i="30"/>
  <c r="CT359" i="30"/>
  <c r="CU359" i="30"/>
  <c r="CV359" i="30"/>
  <c r="CW359" i="30"/>
  <c r="CX359" i="30"/>
  <c r="CY359" i="30"/>
  <c r="CZ359" i="30"/>
  <c r="DA359" i="30"/>
  <c r="DB359" i="30"/>
  <c r="DC359" i="30"/>
  <c r="DD359" i="30"/>
  <c r="DE359" i="30"/>
  <c r="DF359" i="30"/>
  <c r="DG359" i="30"/>
  <c r="DH359" i="30"/>
  <c r="DI359" i="30"/>
  <c r="DJ359" i="30"/>
  <c r="DK359" i="30"/>
  <c r="DL359" i="30"/>
  <c r="DM359" i="30"/>
  <c r="DN359" i="30"/>
  <c r="DO359" i="30"/>
  <c r="DP359" i="30"/>
  <c r="DQ359" i="30"/>
  <c r="DR359" i="30"/>
  <c r="DS359" i="30"/>
  <c r="DT359" i="30"/>
  <c r="M360" i="30"/>
  <c r="N360" i="30"/>
  <c r="O360" i="30"/>
  <c r="P360" i="30"/>
  <c r="Q360" i="30"/>
  <c r="R360" i="30"/>
  <c r="S360" i="30"/>
  <c r="T360" i="30"/>
  <c r="U360" i="30"/>
  <c r="V360" i="30"/>
  <c r="W360" i="30"/>
  <c r="X360" i="30"/>
  <c r="Y360" i="30"/>
  <c r="Z360" i="30"/>
  <c r="AA360" i="30"/>
  <c r="AB360" i="30"/>
  <c r="AC360" i="30"/>
  <c r="AD360" i="30"/>
  <c r="AE360" i="30"/>
  <c r="AF360" i="30"/>
  <c r="AG360" i="30"/>
  <c r="AH360" i="30"/>
  <c r="AI360" i="30"/>
  <c r="AJ360" i="30"/>
  <c r="AK360" i="30"/>
  <c r="AL360" i="30"/>
  <c r="AM360" i="30"/>
  <c r="AN360" i="30"/>
  <c r="AO360" i="30"/>
  <c r="AP360" i="30"/>
  <c r="AQ360" i="30"/>
  <c r="AR360" i="30"/>
  <c r="AS360" i="30"/>
  <c r="AT360" i="30"/>
  <c r="AU360" i="30"/>
  <c r="AV360" i="30"/>
  <c r="AW360" i="30"/>
  <c r="AX360" i="30"/>
  <c r="AY360" i="30"/>
  <c r="AZ360" i="30"/>
  <c r="BA360" i="30"/>
  <c r="BB360" i="30"/>
  <c r="BC360" i="30"/>
  <c r="BD360" i="30"/>
  <c r="BE360" i="30"/>
  <c r="BF360" i="30"/>
  <c r="BG360" i="30"/>
  <c r="BH360" i="30"/>
  <c r="BI360" i="30"/>
  <c r="BJ360" i="30"/>
  <c r="BK360" i="30"/>
  <c r="BL360" i="30"/>
  <c r="BM360" i="30"/>
  <c r="BN360" i="30"/>
  <c r="BO360" i="30"/>
  <c r="BP360" i="30"/>
  <c r="BQ360" i="30"/>
  <c r="BR360" i="30"/>
  <c r="BS360" i="30"/>
  <c r="BT360" i="30"/>
  <c r="BU360" i="30"/>
  <c r="BV360" i="30"/>
  <c r="BW360" i="30"/>
  <c r="BX360" i="30"/>
  <c r="BY360" i="30"/>
  <c r="BZ360" i="30"/>
  <c r="CA360" i="30"/>
  <c r="CB360" i="30"/>
  <c r="CC360" i="30"/>
  <c r="CD360" i="30"/>
  <c r="CE360" i="30"/>
  <c r="CF360" i="30"/>
  <c r="CG360" i="30"/>
  <c r="CH360" i="30"/>
  <c r="CI360" i="30"/>
  <c r="CJ360" i="30"/>
  <c r="CK360" i="30"/>
  <c r="CL360" i="30"/>
  <c r="CM360" i="30"/>
  <c r="CN360" i="30"/>
  <c r="CO360" i="30"/>
  <c r="CP360" i="30"/>
  <c r="CQ360" i="30"/>
  <c r="CR360" i="30"/>
  <c r="CS360" i="30"/>
  <c r="CT360" i="30"/>
  <c r="CU360" i="30"/>
  <c r="CV360" i="30"/>
  <c r="CW360" i="30"/>
  <c r="CX360" i="30"/>
  <c r="CY360" i="30"/>
  <c r="CZ360" i="30"/>
  <c r="DA360" i="30"/>
  <c r="DB360" i="30"/>
  <c r="DC360" i="30"/>
  <c r="DD360" i="30"/>
  <c r="DE360" i="30"/>
  <c r="DF360" i="30"/>
  <c r="DG360" i="30"/>
  <c r="DH360" i="30"/>
  <c r="DI360" i="30"/>
  <c r="DJ360" i="30"/>
  <c r="DK360" i="30"/>
  <c r="DL360" i="30"/>
  <c r="DM360" i="30"/>
  <c r="DN360" i="30"/>
  <c r="DO360" i="30"/>
  <c r="DP360" i="30"/>
  <c r="DQ360" i="30"/>
  <c r="DR360" i="30"/>
  <c r="DS360" i="30"/>
  <c r="DT360" i="30"/>
  <c r="M361" i="30"/>
  <c r="N361" i="30"/>
  <c r="O361" i="30"/>
  <c r="P361" i="30"/>
  <c r="Q361" i="30"/>
  <c r="R361" i="30"/>
  <c r="S361" i="30"/>
  <c r="T361" i="30"/>
  <c r="U361" i="30"/>
  <c r="V361" i="30"/>
  <c r="W361" i="30"/>
  <c r="X361" i="30"/>
  <c r="Y361" i="30"/>
  <c r="Z361" i="30"/>
  <c r="AA361" i="30"/>
  <c r="AB361" i="30"/>
  <c r="AC361" i="30"/>
  <c r="AD361" i="30"/>
  <c r="AE361" i="30"/>
  <c r="AF361" i="30"/>
  <c r="AG361" i="30"/>
  <c r="AH361" i="30"/>
  <c r="AI361" i="30"/>
  <c r="AJ361" i="30"/>
  <c r="AK361" i="30"/>
  <c r="AL361" i="30"/>
  <c r="AM361" i="30"/>
  <c r="AN361" i="30"/>
  <c r="AO361" i="30"/>
  <c r="AP361" i="30"/>
  <c r="AQ361" i="30"/>
  <c r="AR361" i="30"/>
  <c r="AS361" i="30"/>
  <c r="AT361" i="30"/>
  <c r="AU361" i="30"/>
  <c r="AV361" i="30"/>
  <c r="AW361" i="30"/>
  <c r="AX361" i="30"/>
  <c r="AY361" i="30"/>
  <c r="AZ361" i="30"/>
  <c r="BA361" i="30"/>
  <c r="BB361" i="30"/>
  <c r="BC361" i="30"/>
  <c r="BD361" i="30"/>
  <c r="BE361" i="30"/>
  <c r="BF361" i="30"/>
  <c r="BG361" i="30"/>
  <c r="BH361" i="30"/>
  <c r="BI361" i="30"/>
  <c r="BJ361" i="30"/>
  <c r="BK361" i="30"/>
  <c r="BL361" i="30"/>
  <c r="BM361" i="30"/>
  <c r="BN361" i="30"/>
  <c r="BO361" i="30"/>
  <c r="BP361" i="30"/>
  <c r="BQ361" i="30"/>
  <c r="BR361" i="30"/>
  <c r="BS361" i="30"/>
  <c r="BT361" i="30"/>
  <c r="BU361" i="30"/>
  <c r="BV361" i="30"/>
  <c r="BW361" i="30"/>
  <c r="BX361" i="30"/>
  <c r="BY361" i="30"/>
  <c r="BZ361" i="30"/>
  <c r="CA361" i="30"/>
  <c r="CB361" i="30"/>
  <c r="CC361" i="30"/>
  <c r="CD361" i="30"/>
  <c r="CE361" i="30"/>
  <c r="CF361" i="30"/>
  <c r="CG361" i="30"/>
  <c r="CH361" i="30"/>
  <c r="CI361" i="30"/>
  <c r="CJ361" i="30"/>
  <c r="CK361" i="30"/>
  <c r="CL361" i="30"/>
  <c r="CM361" i="30"/>
  <c r="CN361" i="30"/>
  <c r="CO361" i="30"/>
  <c r="CP361" i="30"/>
  <c r="CQ361" i="30"/>
  <c r="CR361" i="30"/>
  <c r="CS361" i="30"/>
  <c r="CT361" i="30"/>
  <c r="CU361" i="30"/>
  <c r="CV361" i="30"/>
  <c r="CW361" i="30"/>
  <c r="CX361" i="30"/>
  <c r="CY361" i="30"/>
  <c r="CZ361" i="30"/>
  <c r="DA361" i="30"/>
  <c r="DB361" i="30"/>
  <c r="DC361" i="30"/>
  <c r="DD361" i="30"/>
  <c r="DE361" i="30"/>
  <c r="DF361" i="30"/>
  <c r="DG361" i="30"/>
  <c r="DH361" i="30"/>
  <c r="DI361" i="30"/>
  <c r="DJ361" i="30"/>
  <c r="DK361" i="30"/>
  <c r="DL361" i="30"/>
  <c r="DM361" i="30"/>
  <c r="DN361" i="30"/>
  <c r="DO361" i="30"/>
  <c r="DP361" i="30"/>
  <c r="DQ361" i="30"/>
  <c r="DR361" i="30"/>
  <c r="DS361" i="30"/>
  <c r="DT361" i="30"/>
  <c r="M362" i="30"/>
  <c r="N362" i="30"/>
  <c r="O362" i="30"/>
  <c r="P362" i="30"/>
  <c r="Q362" i="30"/>
  <c r="R362" i="30"/>
  <c r="S362" i="30"/>
  <c r="T362" i="30"/>
  <c r="U362" i="30"/>
  <c r="V362" i="30"/>
  <c r="W362" i="30"/>
  <c r="X362" i="30"/>
  <c r="Y362" i="30"/>
  <c r="Z362" i="30"/>
  <c r="AA362" i="30"/>
  <c r="AB362" i="30"/>
  <c r="AC362" i="30"/>
  <c r="AD362" i="30"/>
  <c r="AE362" i="30"/>
  <c r="AF362" i="30"/>
  <c r="AG362" i="30"/>
  <c r="AH362" i="30"/>
  <c r="AI362" i="30"/>
  <c r="AJ362" i="30"/>
  <c r="AK362" i="30"/>
  <c r="AL362" i="30"/>
  <c r="AM362" i="30"/>
  <c r="AN362" i="30"/>
  <c r="AO362" i="30"/>
  <c r="AP362" i="30"/>
  <c r="AQ362" i="30"/>
  <c r="AR362" i="30"/>
  <c r="AS362" i="30"/>
  <c r="AT362" i="30"/>
  <c r="AU362" i="30"/>
  <c r="AV362" i="30"/>
  <c r="AW362" i="30"/>
  <c r="AX362" i="30"/>
  <c r="AY362" i="30"/>
  <c r="AZ362" i="30"/>
  <c r="BA362" i="30"/>
  <c r="BB362" i="30"/>
  <c r="BC362" i="30"/>
  <c r="BD362" i="30"/>
  <c r="BE362" i="30"/>
  <c r="BF362" i="30"/>
  <c r="BG362" i="30"/>
  <c r="BH362" i="30"/>
  <c r="BI362" i="30"/>
  <c r="BJ362" i="30"/>
  <c r="BK362" i="30"/>
  <c r="BL362" i="30"/>
  <c r="BM362" i="30"/>
  <c r="BN362" i="30"/>
  <c r="BO362" i="30"/>
  <c r="BP362" i="30"/>
  <c r="BQ362" i="30"/>
  <c r="BR362" i="30"/>
  <c r="BS362" i="30"/>
  <c r="BT362" i="30"/>
  <c r="BU362" i="30"/>
  <c r="BV362" i="30"/>
  <c r="BW362" i="30"/>
  <c r="BX362" i="30"/>
  <c r="BY362" i="30"/>
  <c r="BZ362" i="30"/>
  <c r="CA362" i="30"/>
  <c r="CB362" i="30"/>
  <c r="CC362" i="30"/>
  <c r="CD362" i="30"/>
  <c r="CE362" i="30"/>
  <c r="CF362" i="30"/>
  <c r="CG362" i="30"/>
  <c r="CH362" i="30"/>
  <c r="CI362" i="30"/>
  <c r="CJ362" i="30"/>
  <c r="CK362" i="30"/>
  <c r="CL362" i="30"/>
  <c r="CM362" i="30"/>
  <c r="CN362" i="30"/>
  <c r="CO362" i="30"/>
  <c r="CP362" i="30"/>
  <c r="CQ362" i="30"/>
  <c r="CR362" i="30"/>
  <c r="CS362" i="30"/>
  <c r="CT362" i="30"/>
  <c r="CU362" i="30"/>
  <c r="CV362" i="30"/>
  <c r="CW362" i="30"/>
  <c r="CX362" i="30"/>
  <c r="CY362" i="30"/>
  <c r="CZ362" i="30"/>
  <c r="DA362" i="30"/>
  <c r="DB362" i="30"/>
  <c r="DC362" i="30"/>
  <c r="DD362" i="30"/>
  <c r="DE362" i="30"/>
  <c r="DF362" i="30"/>
  <c r="DG362" i="30"/>
  <c r="DH362" i="30"/>
  <c r="DI362" i="30"/>
  <c r="DJ362" i="30"/>
  <c r="DK362" i="30"/>
  <c r="DL362" i="30"/>
  <c r="DM362" i="30"/>
  <c r="DN362" i="30"/>
  <c r="DO362" i="30"/>
  <c r="DP362" i="30"/>
  <c r="DQ362" i="30"/>
  <c r="DR362" i="30"/>
  <c r="DS362" i="30"/>
  <c r="DT362" i="30"/>
  <c r="M363" i="30"/>
  <c r="N363" i="30"/>
  <c r="O363" i="30"/>
  <c r="P363" i="30"/>
  <c r="Q363" i="30"/>
  <c r="R363" i="30"/>
  <c r="S363" i="30"/>
  <c r="T363" i="30"/>
  <c r="U363" i="30"/>
  <c r="V363" i="30"/>
  <c r="W363" i="30"/>
  <c r="X363" i="30"/>
  <c r="Y363" i="30"/>
  <c r="Z363" i="30"/>
  <c r="AA363" i="30"/>
  <c r="AB363" i="30"/>
  <c r="AC363" i="30"/>
  <c r="AD363" i="30"/>
  <c r="AE363" i="30"/>
  <c r="AF363" i="30"/>
  <c r="AG363" i="30"/>
  <c r="AH363" i="30"/>
  <c r="AI363" i="30"/>
  <c r="AJ363" i="30"/>
  <c r="AK363" i="30"/>
  <c r="AL363" i="30"/>
  <c r="AM363" i="30"/>
  <c r="AN363" i="30"/>
  <c r="AO363" i="30"/>
  <c r="AP363" i="30"/>
  <c r="AQ363" i="30"/>
  <c r="AR363" i="30"/>
  <c r="AS363" i="30"/>
  <c r="AT363" i="30"/>
  <c r="AU363" i="30"/>
  <c r="AV363" i="30"/>
  <c r="AW363" i="30"/>
  <c r="AX363" i="30"/>
  <c r="AY363" i="30"/>
  <c r="AZ363" i="30"/>
  <c r="BA363" i="30"/>
  <c r="BB363" i="30"/>
  <c r="BC363" i="30"/>
  <c r="BD363" i="30"/>
  <c r="BE363" i="30"/>
  <c r="BF363" i="30"/>
  <c r="BG363" i="30"/>
  <c r="BH363" i="30"/>
  <c r="BI363" i="30"/>
  <c r="BJ363" i="30"/>
  <c r="BK363" i="30"/>
  <c r="BL363" i="30"/>
  <c r="BM363" i="30"/>
  <c r="BN363" i="30"/>
  <c r="BO363" i="30"/>
  <c r="BP363" i="30"/>
  <c r="BQ363" i="30"/>
  <c r="BR363" i="30"/>
  <c r="BS363" i="30"/>
  <c r="BT363" i="30"/>
  <c r="BU363" i="30"/>
  <c r="BV363" i="30"/>
  <c r="BW363" i="30"/>
  <c r="BX363" i="30"/>
  <c r="BY363" i="30"/>
  <c r="BZ363" i="30"/>
  <c r="CA363" i="30"/>
  <c r="CB363" i="30"/>
  <c r="CC363" i="30"/>
  <c r="CD363" i="30"/>
  <c r="CE363" i="30"/>
  <c r="CF363" i="30"/>
  <c r="CG363" i="30"/>
  <c r="CH363" i="30"/>
  <c r="CI363" i="30"/>
  <c r="CJ363" i="30"/>
  <c r="CK363" i="30"/>
  <c r="CL363" i="30"/>
  <c r="CM363" i="30"/>
  <c r="CN363" i="30"/>
  <c r="CO363" i="30"/>
  <c r="CP363" i="30"/>
  <c r="CQ363" i="30"/>
  <c r="CR363" i="30"/>
  <c r="CS363" i="30"/>
  <c r="CT363" i="30"/>
  <c r="CU363" i="30"/>
  <c r="CV363" i="30"/>
  <c r="CW363" i="30"/>
  <c r="CX363" i="30"/>
  <c r="CY363" i="30"/>
  <c r="CZ363" i="30"/>
  <c r="DA363" i="30"/>
  <c r="DB363" i="30"/>
  <c r="DC363" i="30"/>
  <c r="DD363" i="30"/>
  <c r="DE363" i="30"/>
  <c r="DF363" i="30"/>
  <c r="DG363" i="30"/>
  <c r="DH363" i="30"/>
  <c r="DI363" i="30"/>
  <c r="DJ363" i="30"/>
  <c r="DK363" i="30"/>
  <c r="DL363" i="30"/>
  <c r="DM363" i="30"/>
  <c r="DN363" i="30"/>
  <c r="DO363" i="30"/>
  <c r="DP363" i="30"/>
  <c r="DQ363" i="30"/>
  <c r="DR363" i="30"/>
  <c r="DS363" i="30"/>
  <c r="DT363" i="30"/>
  <c r="M364" i="30"/>
  <c r="N364" i="30"/>
  <c r="O364" i="30"/>
  <c r="P364" i="30"/>
  <c r="Q364" i="30"/>
  <c r="R364" i="30"/>
  <c r="S364" i="30"/>
  <c r="T364" i="30"/>
  <c r="U364" i="30"/>
  <c r="V364" i="30"/>
  <c r="W364" i="30"/>
  <c r="X364" i="30"/>
  <c r="Y364" i="30"/>
  <c r="Z364" i="30"/>
  <c r="AA364" i="30"/>
  <c r="AB364" i="30"/>
  <c r="AC364" i="30"/>
  <c r="AD364" i="30"/>
  <c r="AE364" i="30"/>
  <c r="AF364" i="30"/>
  <c r="AG364" i="30"/>
  <c r="AH364" i="30"/>
  <c r="AI364" i="30"/>
  <c r="AJ364" i="30"/>
  <c r="AK364" i="30"/>
  <c r="AL364" i="30"/>
  <c r="AM364" i="30"/>
  <c r="AN364" i="30"/>
  <c r="AO364" i="30"/>
  <c r="AP364" i="30"/>
  <c r="AQ364" i="30"/>
  <c r="AR364" i="30"/>
  <c r="AS364" i="30"/>
  <c r="AT364" i="30"/>
  <c r="AU364" i="30"/>
  <c r="AV364" i="30"/>
  <c r="AW364" i="30"/>
  <c r="AX364" i="30"/>
  <c r="AY364" i="30"/>
  <c r="AZ364" i="30"/>
  <c r="BA364" i="30"/>
  <c r="BB364" i="30"/>
  <c r="BC364" i="30"/>
  <c r="BD364" i="30"/>
  <c r="BE364" i="30"/>
  <c r="BF364" i="30"/>
  <c r="BG364" i="30"/>
  <c r="BH364" i="30"/>
  <c r="BI364" i="30"/>
  <c r="BJ364" i="30"/>
  <c r="BK364" i="30"/>
  <c r="BL364" i="30"/>
  <c r="BM364" i="30"/>
  <c r="BN364" i="30"/>
  <c r="BO364" i="30"/>
  <c r="BP364" i="30"/>
  <c r="BQ364" i="30"/>
  <c r="BR364" i="30"/>
  <c r="BS364" i="30"/>
  <c r="BT364" i="30"/>
  <c r="BU364" i="30"/>
  <c r="BV364" i="30"/>
  <c r="BW364" i="30"/>
  <c r="BX364" i="30"/>
  <c r="BY364" i="30"/>
  <c r="BZ364" i="30"/>
  <c r="CA364" i="30"/>
  <c r="CB364" i="30"/>
  <c r="CC364" i="30"/>
  <c r="CD364" i="30"/>
  <c r="CE364" i="30"/>
  <c r="CF364" i="30"/>
  <c r="CG364" i="30"/>
  <c r="CH364" i="30"/>
  <c r="CI364" i="30"/>
  <c r="CJ364" i="30"/>
  <c r="CK364" i="30"/>
  <c r="CL364" i="30"/>
  <c r="CM364" i="30"/>
  <c r="CN364" i="30"/>
  <c r="CO364" i="30"/>
  <c r="CP364" i="30"/>
  <c r="CQ364" i="30"/>
  <c r="CR364" i="30"/>
  <c r="CS364" i="30"/>
  <c r="CT364" i="30"/>
  <c r="CU364" i="30"/>
  <c r="CV364" i="30"/>
  <c r="CW364" i="30"/>
  <c r="CX364" i="30"/>
  <c r="CY364" i="30"/>
  <c r="CZ364" i="30"/>
  <c r="DA364" i="30"/>
  <c r="DB364" i="30"/>
  <c r="DC364" i="30"/>
  <c r="DD364" i="30"/>
  <c r="DE364" i="30"/>
  <c r="DF364" i="30"/>
  <c r="DG364" i="30"/>
  <c r="DH364" i="30"/>
  <c r="DI364" i="30"/>
  <c r="DJ364" i="30"/>
  <c r="DK364" i="30"/>
  <c r="DL364" i="30"/>
  <c r="DM364" i="30"/>
  <c r="DN364" i="30"/>
  <c r="DO364" i="30"/>
  <c r="DP364" i="30"/>
  <c r="DQ364" i="30"/>
  <c r="DR364" i="30"/>
  <c r="DS364" i="30"/>
  <c r="DT364" i="30"/>
  <c r="M365" i="30"/>
  <c r="N365" i="30"/>
  <c r="O365" i="30"/>
  <c r="P365" i="30"/>
  <c r="M60" i="41" s="1"/>
  <c r="Q365" i="30"/>
  <c r="N60" i="41" s="1"/>
  <c r="R365" i="30"/>
  <c r="S365" i="30"/>
  <c r="T365" i="30"/>
  <c r="U365" i="30"/>
  <c r="V365" i="30"/>
  <c r="W365" i="30"/>
  <c r="X365" i="30"/>
  <c r="Y365" i="30"/>
  <c r="V60" i="41" s="1"/>
  <c r="Z365" i="30"/>
  <c r="AA365" i="30"/>
  <c r="AB365" i="30"/>
  <c r="AC365" i="30"/>
  <c r="AD365" i="30"/>
  <c r="AE365" i="30"/>
  <c r="AF365" i="30"/>
  <c r="AC60" i="41" s="1"/>
  <c r="AG365" i="30"/>
  <c r="AD60" i="41" s="1"/>
  <c r="AH365" i="30"/>
  <c r="AI365" i="30"/>
  <c r="AJ365" i="30"/>
  <c r="AK365" i="30"/>
  <c r="AL365" i="30"/>
  <c r="AM365" i="30"/>
  <c r="AN365" i="30"/>
  <c r="AO365" i="30"/>
  <c r="AL60" i="41" s="1"/>
  <c r="AP365" i="30"/>
  <c r="AQ365" i="30"/>
  <c r="AR365" i="30"/>
  <c r="AS365" i="30"/>
  <c r="AT365" i="30"/>
  <c r="AU365" i="30"/>
  <c r="AV365" i="30"/>
  <c r="AS60" i="41" s="1"/>
  <c r="AW365" i="30"/>
  <c r="AT60" i="41" s="1"/>
  <c r="AX365" i="30"/>
  <c r="AY365" i="30"/>
  <c r="AZ365" i="30"/>
  <c r="BA365" i="30"/>
  <c r="BB365" i="30"/>
  <c r="BC365" i="30"/>
  <c r="BD365" i="30"/>
  <c r="BE365" i="30"/>
  <c r="BB60" i="41" s="1"/>
  <c r="BF365" i="30"/>
  <c r="BG365" i="30"/>
  <c r="BH365" i="30"/>
  <c r="BI365" i="30"/>
  <c r="BJ365" i="30"/>
  <c r="BK365" i="30"/>
  <c r="BL365" i="30"/>
  <c r="BM365" i="30"/>
  <c r="BI60" i="41" s="1"/>
  <c r="BN365" i="30"/>
  <c r="BO365" i="30"/>
  <c r="BP365" i="30"/>
  <c r="BQ365" i="30"/>
  <c r="BR365" i="30"/>
  <c r="BS365" i="30"/>
  <c r="BT365" i="30"/>
  <c r="BU365" i="30"/>
  <c r="BR60" i="41" s="1"/>
  <c r="BV365" i="30"/>
  <c r="BW365" i="30"/>
  <c r="BX365" i="30"/>
  <c r="BY365" i="30"/>
  <c r="BZ365" i="30"/>
  <c r="CA365" i="30"/>
  <c r="CB365" i="30"/>
  <c r="BY60" i="41" s="1"/>
  <c r="CC365" i="30"/>
  <c r="BZ60" i="41" s="1"/>
  <c r="CD365" i="30"/>
  <c r="CE365" i="30"/>
  <c r="CF365" i="30"/>
  <c r="CG365" i="30"/>
  <c r="CH365" i="30"/>
  <c r="CI365" i="30"/>
  <c r="CJ365" i="30"/>
  <c r="CK365" i="30"/>
  <c r="CH60" i="41" s="1"/>
  <c r="CL365" i="30"/>
  <c r="CM365" i="30"/>
  <c r="CN365" i="30"/>
  <c r="CO365" i="30"/>
  <c r="CP365" i="30"/>
  <c r="CQ365" i="30"/>
  <c r="CR365" i="30"/>
  <c r="CO60" i="41" s="1"/>
  <c r="CS365" i="30"/>
  <c r="CP60" i="41" s="1"/>
  <c r="CT365" i="30"/>
  <c r="CU365" i="30"/>
  <c r="CV365" i="30"/>
  <c r="CW365" i="30"/>
  <c r="CX365" i="30"/>
  <c r="CY365" i="30"/>
  <c r="CZ365" i="30"/>
  <c r="DA365" i="30"/>
  <c r="CX60" i="41" s="1"/>
  <c r="DB365" i="30"/>
  <c r="DC365" i="30"/>
  <c r="DD365" i="30"/>
  <c r="DE365" i="30"/>
  <c r="DF365" i="30"/>
  <c r="DG365" i="30"/>
  <c r="DH365" i="30"/>
  <c r="DE60" i="41" s="1"/>
  <c r="DI365" i="30"/>
  <c r="DF60" i="41" s="1"/>
  <c r="DJ365" i="30"/>
  <c r="DK365" i="30"/>
  <c r="DL365" i="30"/>
  <c r="DM365" i="30"/>
  <c r="DN365" i="30"/>
  <c r="DO365" i="30"/>
  <c r="DP365" i="30"/>
  <c r="DQ365" i="30"/>
  <c r="DN60" i="41" s="1"/>
  <c r="DR365" i="30"/>
  <c r="DS365" i="30"/>
  <c r="DT365" i="30"/>
  <c r="M366" i="30"/>
  <c r="N366" i="30"/>
  <c r="O366" i="30"/>
  <c r="P366" i="30"/>
  <c r="Q366" i="30"/>
  <c r="R366" i="30"/>
  <c r="S366" i="30"/>
  <c r="T366" i="30"/>
  <c r="U366" i="30"/>
  <c r="V366" i="30"/>
  <c r="W366" i="30"/>
  <c r="X366" i="30"/>
  <c r="Y366" i="30"/>
  <c r="Z366" i="30"/>
  <c r="AA366" i="30"/>
  <c r="AB366" i="30"/>
  <c r="AC366" i="30"/>
  <c r="AD366" i="30"/>
  <c r="AE366" i="30"/>
  <c r="AF366" i="30"/>
  <c r="AG366" i="30"/>
  <c r="AH366" i="30"/>
  <c r="AI366" i="30"/>
  <c r="AJ366" i="30"/>
  <c r="AK366" i="30"/>
  <c r="AL366" i="30"/>
  <c r="AM366" i="30"/>
  <c r="AN366" i="30"/>
  <c r="AO366" i="30"/>
  <c r="AP366" i="30"/>
  <c r="AQ366" i="30"/>
  <c r="AR366" i="30"/>
  <c r="AS366" i="30"/>
  <c r="AT366" i="30"/>
  <c r="AU366" i="30"/>
  <c r="AV366" i="30"/>
  <c r="AW366" i="30"/>
  <c r="AX366" i="30"/>
  <c r="AY366" i="30"/>
  <c r="AZ366" i="30"/>
  <c r="BA366" i="30"/>
  <c r="BB366" i="30"/>
  <c r="BC366" i="30"/>
  <c r="BD366" i="30"/>
  <c r="BE366" i="30"/>
  <c r="BF366" i="30"/>
  <c r="BG366" i="30"/>
  <c r="BH366" i="30"/>
  <c r="BI366" i="30"/>
  <c r="BJ366" i="30"/>
  <c r="BK366" i="30"/>
  <c r="BL366" i="30"/>
  <c r="BM366" i="30"/>
  <c r="BN366" i="30"/>
  <c r="BO366" i="30"/>
  <c r="BP366" i="30"/>
  <c r="BQ366" i="30"/>
  <c r="BR366" i="30"/>
  <c r="BS366" i="30"/>
  <c r="BT366" i="30"/>
  <c r="BU366" i="30"/>
  <c r="BV366" i="30"/>
  <c r="BW366" i="30"/>
  <c r="BX366" i="30"/>
  <c r="BY366" i="30"/>
  <c r="BZ366" i="30"/>
  <c r="CA366" i="30"/>
  <c r="CB366" i="30"/>
  <c r="CC366" i="30"/>
  <c r="CD366" i="30"/>
  <c r="CE366" i="30"/>
  <c r="CF366" i="30"/>
  <c r="CG366" i="30"/>
  <c r="CH366" i="30"/>
  <c r="CI366" i="30"/>
  <c r="CJ366" i="30"/>
  <c r="CK366" i="30"/>
  <c r="CL366" i="30"/>
  <c r="CM366" i="30"/>
  <c r="CN366" i="30"/>
  <c r="CO366" i="30"/>
  <c r="CP366" i="30"/>
  <c r="CQ366" i="30"/>
  <c r="CR366" i="30"/>
  <c r="CS366" i="30"/>
  <c r="CT366" i="30"/>
  <c r="CU366" i="30"/>
  <c r="CV366" i="30"/>
  <c r="CW366" i="30"/>
  <c r="CX366" i="30"/>
  <c r="CY366" i="30"/>
  <c r="CZ366" i="30"/>
  <c r="DA366" i="30"/>
  <c r="DB366" i="30"/>
  <c r="DC366" i="30"/>
  <c r="DD366" i="30"/>
  <c r="DE366" i="30"/>
  <c r="DF366" i="30"/>
  <c r="DG366" i="30"/>
  <c r="DH366" i="30"/>
  <c r="DI366" i="30"/>
  <c r="DJ366" i="30"/>
  <c r="DK366" i="30"/>
  <c r="DL366" i="30"/>
  <c r="DM366" i="30"/>
  <c r="DN366" i="30"/>
  <c r="DO366" i="30"/>
  <c r="DP366" i="30"/>
  <c r="DQ366" i="30"/>
  <c r="DR366" i="30"/>
  <c r="DS366" i="30"/>
  <c r="DT366" i="30"/>
  <c r="M367" i="30"/>
  <c r="N367" i="30"/>
  <c r="O367" i="30"/>
  <c r="P367" i="30"/>
  <c r="Q367" i="30"/>
  <c r="R367" i="30"/>
  <c r="S367" i="30"/>
  <c r="T367" i="30"/>
  <c r="U367" i="30"/>
  <c r="V367" i="30"/>
  <c r="W367" i="30"/>
  <c r="X367" i="30"/>
  <c r="Y367" i="30"/>
  <c r="Z367" i="30"/>
  <c r="AA367" i="30"/>
  <c r="AB367" i="30"/>
  <c r="AC367" i="30"/>
  <c r="AD367" i="30"/>
  <c r="AE367" i="30"/>
  <c r="AF367" i="30"/>
  <c r="AG367" i="30"/>
  <c r="AH367" i="30"/>
  <c r="AI367" i="30"/>
  <c r="AJ367" i="30"/>
  <c r="AK367" i="30"/>
  <c r="AL367" i="30"/>
  <c r="AM367" i="30"/>
  <c r="AN367" i="30"/>
  <c r="AO367" i="30"/>
  <c r="AP367" i="30"/>
  <c r="AQ367" i="30"/>
  <c r="AR367" i="30"/>
  <c r="AS367" i="30"/>
  <c r="AT367" i="30"/>
  <c r="AU367" i="30"/>
  <c r="AV367" i="30"/>
  <c r="AW367" i="30"/>
  <c r="AX367" i="30"/>
  <c r="AY367" i="30"/>
  <c r="AZ367" i="30"/>
  <c r="BA367" i="30"/>
  <c r="BB367" i="30"/>
  <c r="BC367" i="30"/>
  <c r="BD367" i="30"/>
  <c r="BE367" i="30"/>
  <c r="BF367" i="30"/>
  <c r="BG367" i="30"/>
  <c r="BH367" i="30"/>
  <c r="BI367" i="30"/>
  <c r="BJ367" i="30"/>
  <c r="BK367" i="30"/>
  <c r="BL367" i="30"/>
  <c r="BM367" i="30"/>
  <c r="BN367" i="30"/>
  <c r="BO367" i="30"/>
  <c r="BP367" i="30"/>
  <c r="BQ367" i="30"/>
  <c r="BR367" i="30"/>
  <c r="BS367" i="30"/>
  <c r="BT367" i="30"/>
  <c r="BU367" i="30"/>
  <c r="BV367" i="30"/>
  <c r="BW367" i="30"/>
  <c r="BX367" i="30"/>
  <c r="BY367" i="30"/>
  <c r="BZ367" i="30"/>
  <c r="CA367" i="30"/>
  <c r="CB367" i="30"/>
  <c r="CC367" i="30"/>
  <c r="CD367" i="30"/>
  <c r="CE367" i="30"/>
  <c r="CF367" i="30"/>
  <c r="CG367" i="30"/>
  <c r="CH367" i="30"/>
  <c r="CI367" i="30"/>
  <c r="CJ367" i="30"/>
  <c r="CK367" i="30"/>
  <c r="CL367" i="30"/>
  <c r="CM367" i="30"/>
  <c r="CN367" i="30"/>
  <c r="CO367" i="30"/>
  <c r="CP367" i="30"/>
  <c r="CQ367" i="30"/>
  <c r="CR367" i="30"/>
  <c r="CS367" i="30"/>
  <c r="CT367" i="30"/>
  <c r="CU367" i="30"/>
  <c r="CV367" i="30"/>
  <c r="CW367" i="30"/>
  <c r="CX367" i="30"/>
  <c r="CY367" i="30"/>
  <c r="CZ367" i="30"/>
  <c r="DA367" i="30"/>
  <c r="DB367" i="30"/>
  <c r="DC367" i="30"/>
  <c r="DD367" i="30"/>
  <c r="DE367" i="30"/>
  <c r="DF367" i="30"/>
  <c r="DG367" i="30"/>
  <c r="DH367" i="30"/>
  <c r="DI367" i="30"/>
  <c r="DJ367" i="30"/>
  <c r="DK367" i="30"/>
  <c r="DL367" i="30"/>
  <c r="DM367" i="30"/>
  <c r="DN367" i="30"/>
  <c r="DO367" i="30"/>
  <c r="DP367" i="30"/>
  <c r="DQ367" i="30"/>
  <c r="DR367" i="30"/>
  <c r="DS367" i="30"/>
  <c r="DT367" i="30"/>
  <c r="M368" i="30"/>
  <c r="N368" i="30"/>
  <c r="O368" i="30"/>
  <c r="P368" i="30"/>
  <c r="Q368" i="30"/>
  <c r="R368" i="30"/>
  <c r="S368" i="30"/>
  <c r="T368" i="30"/>
  <c r="U368" i="30"/>
  <c r="V368" i="30"/>
  <c r="W368" i="30"/>
  <c r="X368" i="30"/>
  <c r="Y368" i="30"/>
  <c r="Z368" i="30"/>
  <c r="AA368" i="30"/>
  <c r="AB368" i="30"/>
  <c r="AC368" i="30"/>
  <c r="AD368" i="30"/>
  <c r="AE368" i="30"/>
  <c r="AF368" i="30"/>
  <c r="AG368" i="30"/>
  <c r="AH368" i="30"/>
  <c r="AI368" i="30"/>
  <c r="AJ368" i="30"/>
  <c r="AK368" i="30"/>
  <c r="AL368" i="30"/>
  <c r="AM368" i="30"/>
  <c r="AN368" i="30"/>
  <c r="AO368" i="30"/>
  <c r="AP368" i="30"/>
  <c r="AQ368" i="30"/>
  <c r="AR368" i="30"/>
  <c r="AS368" i="30"/>
  <c r="AT368" i="30"/>
  <c r="AU368" i="30"/>
  <c r="AV368" i="30"/>
  <c r="AW368" i="30"/>
  <c r="AX368" i="30"/>
  <c r="AY368" i="30"/>
  <c r="AZ368" i="30"/>
  <c r="BA368" i="30"/>
  <c r="BB368" i="30"/>
  <c r="BC368" i="30"/>
  <c r="BD368" i="30"/>
  <c r="BE368" i="30"/>
  <c r="BF368" i="30"/>
  <c r="BG368" i="30"/>
  <c r="BH368" i="30"/>
  <c r="BI368" i="30"/>
  <c r="BJ368" i="30"/>
  <c r="BK368" i="30"/>
  <c r="BL368" i="30"/>
  <c r="BM368" i="30"/>
  <c r="BN368" i="30"/>
  <c r="BO368" i="30"/>
  <c r="BP368" i="30"/>
  <c r="BQ368" i="30"/>
  <c r="BR368" i="30"/>
  <c r="BS368" i="30"/>
  <c r="BT368" i="30"/>
  <c r="BU368" i="30"/>
  <c r="BV368" i="30"/>
  <c r="BW368" i="30"/>
  <c r="BX368" i="30"/>
  <c r="BY368" i="30"/>
  <c r="BZ368" i="30"/>
  <c r="CA368" i="30"/>
  <c r="CB368" i="30"/>
  <c r="CC368" i="30"/>
  <c r="CD368" i="30"/>
  <c r="CE368" i="30"/>
  <c r="CF368" i="30"/>
  <c r="CG368" i="30"/>
  <c r="CH368" i="30"/>
  <c r="CI368" i="30"/>
  <c r="CJ368" i="30"/>
  <c r="CK368" i="30"/>
  <c r="CL368" i="30"/>
  <c r="CM368" i="30"/>
  <c r="CN368" i="30"/>
  <c r="CO368" i="30"/>
  <c r="CP368" i="30"/>
  <c r="CQ368" i="30"/>
  <c r="CR368" i="30"/>
  <c r="CS368" i="30"/>
  <c r="CT368" i="30"/>
  <c r="CU368" i="30"/>
  <c r="CV368" i="30"/>
  <c r="CW368" i="30"/>
  <c r="CX368" i="30"/>
  <c r="CY368" i="30"/>
  <c r="CZ368" i="30"/>
  <c r="DA368" i="30"/>
  <c r="DB368" i="30"/>
  <c r="DC368" i="30"/>
  <c r="DD368" i="30"/>
  <c r="DE368" i="30"/>
  <c r="DF368" i="30"/>
  <c r="DG368" i="30"/>
  <c r="DH368" i="30"/>
  <c r="DI368" i="30"/>
  <c r="DJ368" i="30"/>
  <c r="DK368" i="30"/>
  <c r="DL368" i="30"/>
  <c r="DM368" i="30"/>
  <c r="DN368" i="30"/>
  <c r="DO368" i="30"/>
  <c r="DP368" i="30"/>
  <c r="DQ368" i="30"/>
  <c r="DR368" i="30"/>
  <c r="DS368" i="30"/>
  <c r="DT368" i="30"/>
  <c r="M369" i="30"/>
  <c r="N369" i="30"/>
  <c r="O369" i="30"/>
  <c r="P369" i="30"/>
  <c r="Q369" i="30"/>
  <c r="R369" i="30"/>
  <c r="S369" i="30"/>
  <c r="T369" i="30"/>
  <c r="U369" i="30"/>
  <c r="V369" i="30"/>
  <c r="W369" i="30"/>
  <c r="X369" i="30"/>
  <c r="Y369" i="30"/>
  <c r="Z369" i="30"/>
  <c r="AA369" i="30"/>
  <c r="AB369" i="30"/>
  <c r="AC369" i="30"/>
  <c r="AD369" i="30"/>
  <c r="AE369" i="30"/>
  <c r="AF369" i="30"/>
  <c r="AG369" i="30"/>
  <c r="AH369" i="30"/>
  <c r="AI369" i="30"/>
  <c r="AJ369" i="30"/>
  <c r="AK369" i="30"/>
  <c r="AL369" i="30"/>
  <c r="AM369" i="30"/>
  <c r="AN369" i="30"/>
  <c r="AO369" i="30"/>
  <c r="AP369" i="30"/>
  <c r="AQ369" i="30"/>
  <c r="AR369" i="30"/>
  <c r="AS369" i="30"/>
  <c r="AT369" i="30"/>
  <c r="AU369" i="30"/>
  <c r="AV369" i="30"/>
  <c r="AW369" i="30"/>
  <c r="AX369" i="30"/>
  <c r="AY369" i="30"/>
  <c r="AZ369" i="30"/>
  <c r="BA369" i="30"/>
  <c r="BB369" i="30"/>
  <c r="BC369" i="30"/>
  <c r="BD369" i="30"/>
  <c r="BE369" i="30"/>
  <c r="BF369" i="30"/>
  <c r="BG369" i="30"/>
  <c r="BH369" i="30"/>
  <c r="BI369" i="30"/>
  <c r="BJ369" i="30"/>
  <c r="BK369" i="30"/>
  <c r="BL369" i="30"/>
  <c r="BM369" i="30"/>
  <c r="BN369" i="30"/>
  <c r="BO369" i="30"/>
  <c r="BP369" i="30"/>
  <c r="BQ369" i="30"/>
  <c r="BR369" i="30"/>
  <c r="BS369" i="30"/>
  <c r="BT369" i="30"/>
  <c r="BU369" i="30"/>
  <c r="BV369" i="30"/>
  <c r="BW369" i="30"/>
  <c r="BX369" i="30"/>
  <c r="BY369" i="30"/>
  <c r="BZ369" i="30"/>
  <c r="CA369" i="30"/>
  <c r="CB369" i="30"/>
  <c r="CC369" i="30"/>
  <c r="CD369" i="30"/>
  <c r="CE369" i="30"/>
  <c r="CF369" i="30"/>
  <c r="CG369" i="30"/>
  <c r="CH369" i="30"/>
  <c r="CI369" i="30"/>
  <c r="CJ369" i="30"/>
  <c r="CK369" i="30"/>
  <c r="CL369" i="30"/>
  <c r="CM369" i="30"/>
  <c r="CN369" i="30"/>
  <c r="CO369" i="30"/>
  <c r="CP369" i="30"/>
  <c r="CQ369" i="30"/>
  <c r="CR369" i="30"/>
  <c r="CS369" i="30"/>
  <c r="CT369" i="30"/>
  <c r="CU369" i="30"/>
  <c r="CV369" i="30"/>
  <c r="CW369" i="30"/>
  <c r="CX369" i="30"/>
  <c r="CY369" i="30"/>
  <c r="CZ369" i="30"/>
  <c r="DA369" i="30"/>
  <c r="DB369" i="30"/>
  <c r="DC369" i="30"/>
  <c r="DD369" i="30"/>
  <c r="DE369" i="30"/>
  <c r="DF369" i="30"/>
  <c r="DG369" i="30"/>
  <c r="DH369" i="30"/>
  <c r="DI369" i="30"/>
  <c r="DJ369" i="30"/>
  <c r="DK369" i="30"/>
  <c r="DL369" i="30"/>
  <c r="DM369" i="30"/>
  <c r="DN369" i="30"/>
  <c r="DO369" i="30"/>
  <c r="DP369" i="30"/>
  <c r="DQ369" i="30"/>
  <c r="DR369" i="30"/>
  <c r="DS369" i="30"/>
  <c r="DT369" i="30"/>
  <c r="M370" i="30"/>
  <c r="N370" i="30"/>
  <c r="O370" i="30"/>
  <c r="P370" i="30"/>
  <c r="Q370" i="30"/>
  <c r="R370" i="30"/>
  <c r="S370" i="30"/>
  <c r="T370" i="30"/>
  <c r="U370" i="30"/>
  <c r="V370" i="30"/>
  <c r="W370" i="30"/>
  <c r="X370" i="30"/>
  <c r="Y370" i="30"/>
  <c r="Z370" i="30"/>
  <c r="AA370" i="30"/>
  <c r="AB370" i="30"/>
  <c r="AC370" i="30"/>
  <c r="AD370" i="30"/>
  <c r="AE370" i="30"/>
  <c r="AF370" i="30"/>
  <c r="AG370" i="30"/>
  <c r="AH370" i="30"/>
  <c r="AI370" i="30"/>
  <c r="AJ370" i="30"/>
  <c r="AK370" i="30"/>
  <c r="AL370" i="30"/>
  <c r="AM370" i="30"/>
  <c r="AN370" i="30"/>
  <c r="AO370" i="30"/>
  <c r="AP370" i="30"/>
  <c r="AQ370" i="30"/>
  <c r="AR370" i="30"/>
  <c r="AS370" i="30"/>
  <c r="AT370" i="30"/>
  <c r="AU370" i="30"/>
  <c r="AV370" i="30"/>
  <c r="AW370" i="30"/>
  <c r="AX370" i="30"/>
  <c r="AY370" i="30"/>
  <c r="AZ370" i="30"/>
  <c r="BA370" i="30"/>
  <c r="BB370" i="30"/>
  <c r="BC370" i="30"/>
  <c r="BD370" i="30"/>
  <c r="BE370" i="30"/>
  <c r="BF370" i="30"/>
  <c r="BG370" i="30"/>
  <c r="BH370" i="30"/>
  <c r="BI370" i="30"/>
  <c r="BJ370" i="30"/>
  <c r="BK370" i="30"/>
  <c r="BL370" i="30"/>
  <c r="BM370" i="30"/>
  <c r="BN370" i="30"/>
  <c r="BO370" i="30"/>
  <c r="BP370" i="30"/>
  <c r="BQ370" i="30"/>
  <c r="BR370" i="30"/>
  <c r="BS370" i="30"/>
  <c r="BT370" i="30"/>
  <c r="BU370" i="30"/>
  <c r="BV370" i="30"/>
  <c r="BW370" i="30"/>
  <c r="BX370" i="30"/>
  <c r="BY370" i="30"/>
  <c r="BZ370" i="30"/>
  <c r="CA370" i="30"/>
  <c r="CB370" i="30"/>
  <c r="CC370" i="30"/>
  <c r="CD370" i="30"/>
  <c r="CE370" i="30"/>
  <c r="CF370" i="30"/>
  <c r="CG370" i="30"/>
  <c r="CH370" i="30"/>
  <c r="CI370" i="30"/>
  <c r="CJ370" i="30"/>
  <c r="CK370" i="30"/>
  <c r="CL370" i="30"/>
  <c r="CM370" i="30"/>
  <c r="CN370" i="30"/>
  <c r="CO370" i="30"/>
  <c r="CP370" i="30"/>
  <c r="CQ370" i="30"/>
  <c r="CR370" i="30"/>
  <c r="CS370" i="30"/>
  <c r="CT370" i="30"/>
  <c r="CU370" i="30"/>
  <c r="CV370" i="30"/>
  <c r="CW370" i="30"/>
  <c r="CX370" i="30"/>
  <c r="CY370" i="30"/>
  <c r="CZ370" i="30"/>
  <c r="DA370" i="30"/>
  <c r="DB370" i="30"/>
  <c r="DC370" i="30"/>
  <c r="DD370" i="30"/>
  <c r="DE370" i="30"/>
  <c r="DF370" i="30"/>
  <c r="DG370" i="30"/>
  <c r="DH370" i="30"/>
  <c r="DI370" i="30"/>
  <c r="DJ370" i="30"/>
  <c r="DK370" i="30"/>
  <c r="DL370" i="30"/>
  <c r="DM370" i="30"/>
  <c r="DN370" i="30"/>
  <c r="DO370" i="30"/>
  <c r="DP370" i="30"/>
  <c r="DQ370" i="30"/>
  <c r="DR370" i="30"/>
  <c r="DS370" i="30"/>
  <c r="DT370" i="30"/>
  <c r="M371" i="30"/>
  <c r="N371" i="30"/>
  <c r="O371" i="30"/>
  <c r="P371" i="30"/>
  <c r="Q371" i="30"/>
  <c r="R371" i="30"/>
  <c r="S371" i="30"/>
  <c r="T371" i="30"/>
  <c r="U371" i="30"/>
  <c r="V371" i="30"/>
  <c r="W371" i="30"/>
  <c r="X371" i="30"/>
  <c r="Y371" i="30"/>
  <c r="Z371" i="30"/>
  <c r="AA371" i="30"/>
  <c r="AB371" i="30"/>
  <c r="AC371" i="30"/>
  <c r="AD371" i="30"/>
  <c r="AE371" i="30"/>
  <c r="AF371" i="30"/>
  <c r="AG371" i="30"/>
  <c r="AH371" i="30"/>
  <c r="AI371" i="30"/>
  <c r="AJ371" i="30"/>
  <c r="AK371" i="30"/>
  <c r="AL371" i="30"/>
  <c r="AM371" i="30"/>
  <c r="AN371" i="30"/>
  <c r="AO371" i="30"/>
  <c r="AP371" i="30"/>
  <c r="AQ371" i="30"/>
  <c r="AR371" i="30"/>
  <c r="AS371" i="30"/>
  <c r="AT371" i="30"/>
  <c r="AU371" i="30"/>
  <c r="AV371" i="30"/>
  <c r="AW371" i="30"/>
  <c r="AX371" i="30"/>
  <c r="AY371" i="30"/>
  <c r="AZ371" i="30"/>
  <c r="BA371" i="30"/>
  <c r="BB371" i="30"/>
  <c r="BC371" i="30"/>
  <c r="BD371" i="30"/>
  <c r="BE371" i="30"/>
  <c r="BF371" i="30"/>
  <c r="BG371" i="30"/>
  <c r="BH371" i="30"/>
  <c r="BI371" i="30"/>
  <c r="BJ371" i="30"/>
  <c r="BK371" i="30"/>
  <c r="BL371" i="30"/>
  <c r="BM371" i="30"/>
  <c r="BN371" i="30"/>
  <c r="BO371" i="30"/>
  <c r="BP371" i="30"/>
  <c r="BQ371" i="30"/>
  <c r="BR371" i="30"/>
  <c r="BS371" i="30"/>
  <c r="BT371" i="30"/>
  <c r="BU371" i="30"/>
  <c r="BV371" i="30"/>
  <c r="BW371" i="30"/>
  <c r="BX371" i="30"/>
  <c r="BY371" i="30"/>
  <c r="BZ371" i="30"/>
  <c r="CA371" i="30"/>
  <c r="CB371" i="30"/>
  <c r="CC371" i="30"/>
  <c r="CD371" i="30"/>
  <c r="CE371" i="30"/>
  <c r="CF371" i="30"/>
  <c r="CG371" i="30"/>
  <c r="CH371" i="30"/>
  <c r="CI371" i="30"/>
  <c r="CJ371" i="30"/>
  <c r="CK371" i="30"/>
  <c r="CL371" i="30"/>
  <c r="CM371" i="30"/>
  <c r="CN371" i="30"/>
  <c r="CO371" i="30"/>
  <c r="CP371" i="30"/>
  <c r="CQ371" i="30"/>
  <c r="CR371" i="30"/>
  <c r="CS371" i="30"/>
  <c r="CT371" i="30"/>
  <c r="CU371" i="30"/>
  <c r="CV371" i="30"/>
  <c r="CW371" i="30"/>
  <c r="CX371" i="30"/>
  <c r="CY371" i="30"/>
  <c r="CZ371" i="30"/>
  <c r="DA371" i="30"/>
  <c r="DB371" i="30"/>
  <c r="DC371" i="30"/>
  <c r="DD371" i="30"/>
  <c r="DE371" i="30"/>
  <c r="DF371" i="30"/>
  <c r="DG371" i="30"/>
  <c r="DH371" i="30"/>
  <c r="DI371" i="30"/>
  <c r="DJ371" i="30"/>
  <c r="DK371" i="30"/>
  <c r="DL371" i="30"/>
  <c r="DM371" i="30"/>
  <c r="DN371" i="30"/>
  <c r="DO371" i="30"/>
  <c r="DP371" i="30"/>
  <c r="DQ371" i="30"/>
  <c r="DR371" i="30"/>
  <c r="DS371" i="30"/>
  <c r="DT371" i="30"/>
  <c r="M372" i="30"/>
  <c r="N372" i="30"/>
  <c r="O372" i="30"/>
  <c r="P372" i="30"/>
  <c r="Q372" i="30"/>
  <c r="R372" i="30"/>
  <c r="S372" i="30"/>
  <c r="T372" i="30"/>
  <c r="U372" i="30"/>
  <c r="V372" i="30"/>
  <c r="W372" i="30"/>
  <c r="X372" i="30"/>
  <c r="Y372" i="30"/>
  <c r="Z372" i="30"/>
  <c r="AA372" i="30"/>
  <c r="AB372" i="30"/>
  <c r="AC372" i="30"/>
  <c r="AD372" i="30"/>
  <c r="AE372" i="30"/>
  <c r="AF372" i="30"/>
  <c r="AG372" i="30"/>
  <c r="AH372" i="30"/>
  <c r="AI372" i="30"/>
  <c r="AJ372" i="30"/>
  <c r="AK372" i="30"/>
  <c r="AL372" i="30"/>
  <c r="AM372" i="30"/>
  <c r="AN372" i="30"/>
  <c r="AO372" i="30"/>
  <c r="AP372" i="30"/>
  <c r="AQ372" i="30"/>
  <c r="AR372" i="30"/>
  <c r="AS372" i="30"/>
  <c r="AT372" i="30"/>
  <c r="AU372" i="30"/>
  <c r="AV372" i="30"/>
  <c r="AW372" i="30"/>
  <c r="AX372" i="30"/>
  <c r="AY372" i="30"/>
  <c r="AZ372" i="30"/>
  <c r="BA372" i="30"/>
  <c r="BB372" i="30"/>
  <c r="BC372" i="30"/>
  <c r="BD372" i="30"/>
  <c r="BE372" i="30"/>
  <c r="BF372" i="30"/>
  <c r="BG372" i="30"/>
  <c r="BH372" i="30"/>
  <c r="BI372" i="30"/>
  <c r="BJ372" i="30"/>
  <c r="BK372" i="30"/>
  <c r="BL372" i="30"/>
  <c r="BM372" i="30"/>
  <c r="BN372" i="30"/>
  <c r="BO372" i="30"/>
  <c r="BP372" i="30"/>
  <c r="BQ372" i="30"/>
  <c r="BR372" i="30"/>
  <c r="BS372" i="30"/>
  <c r="BT372" i="30"/>
  <c r="BU372" i="30"/>
  <c r="BV372" i="30"/>
  <c r="BW372" i="30"/>
  <c r="BX372" i="30"/>
  <c r="BY372" i="30"/>
  <c r="BZ372" i="30"/>
  <c r="CA372" i="30"/>
  <c r="CB372" i="30"/>
  <c r="CC372" i="30"/>
  <c r="CD372" i="30"/>
  <c r="CE372" i="30"/>
  <c r="CF372" i="30"/>
  <c r="CG372" i="30"/>
  <c r="CH372" i="30"/>
  <c r="CI372" i="30"/>
  <c r="CJ372" i="30"/>
  <c r="CK372" i="30"/>
  <c r="CL372" i="30"/>
  <c r="CM372" i="30"/>
  <c r="CN372" i="30"/>
  <c r="CO372" i="30"/>
  <c r="CP372" i="30"/>
  <c r="CQ372" i="30"/>
  <c r="CR372" i="30"/>
  <c r="CS372" i="30"/>
  <c r="CT372" i="30"/>
  <c r="CU372" i="30"/>
  <c r="CV372" i="30"/>
  <c r="CW372" i="30"/>
  <c r="CX372" i="30"/>
  <c r="CY372" i="30"/>
  <c r="CZ372" i="30"/>
  <c r="DA372" i="30"/>
  <c r="DB372" i="30"/>
  <c r="DC372" i="30"/>
  <c r="DD372" i="30"/>
  <c r="DE372" i="30"/>
  <c r="DF372" i="30"/>
  <c r="DG372" i="30"/>
  <c r="DH372" i="30"/>
  <c r="DI372" i="30"/>
  <c r="DJ372" i="30"/>
  <c r="DK372" i="30"/>
  <c r="DL372" i="30"/>
  <c r="DM372" i="30"/>
  <c r="DN372" i="30"/>
  <c r="DO372" i="30"/>
  <c r="DP372" i="30"/>
  <c r="DQ372" i="30"/>
  <c r="DR372" i="30"/>
  <c r="DS372" i="30"/>
  <c r="DT372" i="30"/>
  <c r="M373" i="30"/>
  <c r="N373" i="30"/>
  <c r="O373" i="30"/>
  <c r="P373" i="30"/>
  <c r="Q373" i="30"/>
  <c r="R373" i="30"/>
  <c r="S373" i="30"/>
  <c r="T373" i="30"/>
  <c r="U373" i="30"/>
  <c r="V373" i="30"/>
  <c r="W373" i="30"/>
  <c r="X373" i="30"/>
  <c r="Y373" i="30"/>
  <c r="Z373" i="30"/>
  <c r="AA373" i="30"/>
  <c r="AB373" i="30"/>
  <c r="AC373" i="30"/>
  <c r="AD373" i="30"/>
  <c r="AE373" i="30"/>
  <c r="AF373" i="30"/>
  <c r="AG373" i="30"/>
  <c r="AH373" i="30"/>
  <c r="AI373" i="30"/>
  <c r="AJ373" i="30"/>
  <c r="AK373" i="30"/>
  <c r="AL373" i="30"/>
  <c r="AM373" i="30"/>
  <c r="AN373" i="30"/>
  <c r="AO373" i="30"/>
  <c r="AP373" i="30"/>
  <c r="AQ373" i="30"/>
  <c r="AR373" i="30"/>
  <c r="AS373" i="30"/>
  <c r="AT373" i="30"/>
  <c r="AU373" i="30"/>
  <c r="AV373" i="30"/>
  <c r="AW373" i="30"/>
  <c r="AX373" i="30"/>
  <c r="AY373" i="30"/>
  <c r="AZ373" i="30"/>
  <c r="BA373" i="30"/>
  <c r="BB373" i="30"/>
  <c r="BC373" i="30"/>
  <c r="BD373" i="30"/>
  <c r="BE373" i="30"/>
  <c r="BF373" i="30"/>
  <c r="BG373" i="30"/>
  <c r="BH373" i="30"/>
  <c r="BI373" i="30"/>
  <c r="BJ373" i="30"/>
  <c r="BK373" i="30"/>
  <c r="BL373" i="30"/>
  <c r="BM373" i="30"/>
  <c r="BN373" i="30"/>
  <c r="BO373" i="30"/>
  <c r="BP373" i="30"/>
  <c r="BQ373" i="30"/>
  <c r="BR373" i="30"/>
  <c r="BS373" i="30"/>
  <c r="BT373" i="30"/>
  <c r="BU373" i="30"/>
  <c r="BV373" i="30"/>
  <c r="BW373" i="30"/>
  <c r="BX373" i="30"/>
  <c r="BY373" i="30"/>
  <c r="BZ373" i="30"/>
  <c r="CA373" i="30"/>
  <c r="CB373" i="30"/>
  <c r="CC373" i="30"/>
  <c r="CD373" i="30"/>
  <c r="CE373" i="30"/>
  <c r="CF373" i="30"/>
  <c r="CG373" i="30"/>
  <c r="CH373" i="30"/>
  <c r="CI373" i="30"/>
  <c r="CJ373" i="30"/>
  <c r="CK373" i="30"/>
  <c r="CL373" i="30"/>
  <c r="CM373" i="30"/>
  <c r="CN373" i="30"/>
  <c r="CO373" i="30"/>
  <c r="CP373" i="30"/>
  <c r="CQ373" i="30"/>
  <c r="CR373" i="30"/>
  <c r="CS373" i="30"/>
  <c r="CT373" i="30"/>
  <c r="CU373" i="30"/>
  <c r="CV373" i="30"/>
  <c r="CW373" i="30"/>
  <c r="CX373" i="30"/>
  <c r="CY373" i="30"/>
  <c r="CZ373" i="30"/>
  <c r="DA373" i="30"/>
  <c r="DB373" i="30"/>
  <c r="DC373" i="30"/>
  <c r="DD373" i="30"/>
  <c r="DE373" i="30"/>
  <c r="DF373" i="30"/>
  <c r="DG373" i="30"/>
  <c r="DH373" i="30"/>
  <c r="DI373" i="30"/>
  <c r="DJ373" i="30"/>
  <c r="DK373" i="30"/>
  <c r="DL373" i="30"/>
  <c r="DM373" i="30"/>
  <c r="DN373" i="30"/>
  <c r="DO373" i="30"/>
  <c r="DP373" i="30"/>
  <c r="DQ373" i="30"/>
  <c r="DR373" i="30"/>
  <c r="DS373" i="30"/>
  <c r="DT373" i="30"/>
  <c r="M374" i="30"/>
  <c r="N374" i="30"/>
  <c r="O374" i="30"/>
  <c r="P374" i="30"/>
  <c r="Q374" i="30"/>
  <c r="R374" i="30"/>
  <c r="S374" i="30"/>
  <c r="T374" i="30"/>
  <c r="U374" i="30"/>
  <c r="V374" i="30"/>
  <c r="W374" i="30"/>
  <c r="X374" i="30"/>
  <c r="Y374" i="30"/>
  <c r="Z374" i="30"/>
  <c r="AA374" i="30"/>
  <c r="AB374" i="30"/>
  <c r="AC374" i="30"/>
  <c r="AD374" i="30"/>
  <c r="AE374" i="30"/>
  <c r="AF374" i="30"/>
  <c r="AG374" i="30"/>
  <c r="AH374" i="30"/>
  <c r="AI374" i="30"/>
  <c r="AJ374" i="30"/>
  <c r="AK374" i="30"/>
  <c r="AL374" i="30"/>
  <c r="AM374" i="30"/>
  <c r="AN374" i="30"/>
  <c r="AO374" i="30"/>
  <c r="AP374" i="30"/>
  <c r="AQ374" i="30"/>
  <c r="AR374" i="30"/>
  <c r="AS374" i="30"/>
  <c r="AT374" i="30"/>
  <c r="AU374" i="30"/>
  <c r="AV374" i="30"/>
  <c r="AW374" i="30"/>
  <c r="AX374" i="30"/>
  <c r="AY374" i="30"/>
  <c r="AZ374" i="30"/>
  <c r="BA374" i="30"/>
  <c r="BB374" i="30"/>
  <c r="BC374" i="30"/>
  <c r="BD374" i="30"/>
  <c r="BE374" i="30"/>
  <c r="BF374" i="30"/>
  <c r="BG374" i="30"/>
  <c r="BH374" i="30"/>
  <c r="BI374" i="30"/>
  <c r="BJ374" i="30"/>
  <c r="BK374" i="30"/>
  <c r="BL374" i="30"/>
  <c r="BM374" i="30"/>
  <c r="BN374" i="30"/>
  <c r="BO374" i="30"/>
  <c r="BP374" i="30"/>
  <c r="BQ374" i="30"/>
  <c r="BR374" i="30"/>
  <c r="BS374" i="30"/>
  <c r="BT374" i="30"/>
  <c r="BU374" i="30"/>
  <c r="BV374" i="30"/>
  <c r="BW374" i="30"/>
  <c r="BX374" i="30"/>
  <c r="BY374" i="30"/>
  <c r="BZ374" i="30"/>
  <c r="CA374" i="30"/>
  <c r="CB374" i="30"/>
  <c r="CC374" i="30"/>
  <c r="CD374" i="30"/>
  <c r="CE374" i="30"/>
  <c r="CF374" i="30"/>
  <c r="CG374" i="30"/>
  <c r="CH374" i="30"/>
  <c r="CI374" i="30"/>
  <c r="CJ374" i="30"/>
  <c r="CK374" i="30"/>
  <c r="CL374" i="30"/>
  <c r="CM374" i="30"/>
  <c r="CN374" i="30"/>
  <c r="CO374" i="30"/>
  <c r="CP374" i="30"/>
  <c r="CQ374" i="30"/>
  <c r="CR374" i="30"/>
  <c r="CS374" i="30"/>
  <c r="CT374" i="30"/>
  <c r="CU374" i="30"/>
  <c r="CV374" i="30"/>
  <c r="CW374" i="30"/>
  <c r="CX374" i="30"/>
  <c r="CY374" i="30"/>
  <c r="CZ374" i="30"/>
  <c r="DA374" i="30"/>
  <c r="DB374" i="30"/>
  <c r="DC374" i="30"/>
  <c r="DD374" i="30"/>
  <c r="DE374" i="30"/>
  <c r="DF374" i="30"/>
  <c r="DG374" i="30"/>
  <c r="DH374" i="30"/>
  <c r="DI374" i="30"/>
  <c r="DJ374" i="30"/>
  <c r="DK374" i="30"/>
  <c r="DL374" i="30"/>
  <c r="DM374" i="30"/>
  <c r="DN374" i="30"/>
  <c r="DO374" i="30"/>
  <c r="DP374" i="30"/>
  <c r="DQ374" i="30"/>
  <c r="DR374" i="30"/>
  <c r="DS374" i="30"/>
  <c r="DT374" i="30"/>
  <c r="M375" i="30"/>
  <c r="N375" i="30"/>
  <c r="O375" i="30"/>
  <c r="P375" i="30"/>
  <c r="Q375" i="30"/>
  <c r="R375" i="30"/>
  <c r="S375" i="30"/>
  <c r="T375" i="30"/>
  <c r="U375" i="30"/>
  <c r="V375" i="30"/>
  <c r="W375" i="30"/>
  <c r="X375" i="30"/>
  <c r="Y375" i="30"/>
  <c r="Z375" i="30"/>
  <c r="AA375" i="30"/>
  <c r="AB375" i="30"/>
  <c r="AC375" i="30"/>
  <c r="AD375" i="30"/>
  <c r="AE375" i="30"/>
  <c r="AF375" i="30"/>
  <c r="AG375" i="30"/>
  <c r="AH375" i="30"/>
  <c r="AI375" i="30"/>
  <c r="AJ375" i="30"/>
  <c r="AK375" i="30"/>
  <c r="AL375" i="30"/>
  <c r="AM375" i="30"/>
  <c r="AN375" i="30"/>
  <c r="AO375" i="30"/>
  <c r="AP375" i="30"/>
  <c r="AQ375" i="30"/>
  <c r="AR375" i="30"/>
  <c r="AS375" i="30"/>
  <c r="AT375" i="30"/>
  <c r="AU375" i="30"/>
  <c r="AV375" i="30"/>
  <c r="AW375" i="30"/>
  <c r="AX375" i="30"/>
  <c r="AY375" i="30"/>
  <c r="AZ375" i="30"/>
  <c r="BA375" i="30"/>
  <c r="BB375" i="30"/>
  <c r="BC375" i="30"/>
  <c r="BD375" i="30"/>
  <c r="BE375" i="30"/>
  <c r="BF375" i="30"/>
  <c r="BG375" i="30"/>
  <c r="BH375" i="30"/>
  <c r="BI375" i="30"/>
  <c r="BJ375" i="30"/>
  <c r="BK375" i="30"/>
  <c r="BL375" i="30"/>
  <c r="BM375" i="30"/>
  <c r="BN375" i="30"/>
  <c r="BO375" i="30"/>
  <c r="BP375" i="30"/>
  <c r="BQ375" i="30"/>
  <c r="BR375" i="30"/>
  <c r="BS375" i="30"/>
  <c r="BT375" i="30"/>
  <c r="BU375" i="30"/>
  <c r="BV375" i="30"/>
  <c r="BW375" i="30"/>
  <c r="BX375" i="30"/>
  <c r="BY375" i="30"/>
  <c r="BZ375" i="30"/>
  <c r="CA375" i="30"/>
  <c r="CB375" i="30"/>
  <c r="CC375" i="30"/>
  <c r="CD375" i="30"/>
  <c r="CE375" i="30"/>
  <c r="CF375" i="30"/>
  <c r="CG375" i="30"/>
  <c r="CH375" i="30"/>
  <c r="CI375" i="30"/>
  <c r="CJ375" i="30"/>
  <c r="CK375" i="30"/>
  <c r="CL375" i="30"/>
  <c r="CM375" i="30"/>
  <c r="CN375" i="30"/>
  <c r="CO375" i="30"/>
  <c r="CP375" i="30"/>
  <c r="CQ375" i="30"/>
  <c r="CR375" i="30"/>
  <c r="CS375" i="30"/>
  <c r="CT375" i="30"/>
  <c r="CU375" i="30"/>
  <c r="CV375" i="30"/>
  <c r="CW375" i="30"/>
  <c r="CX375" i="30"/>
  <c r="CY375" i="30"/>
  <c r="CZ375" i="30"/>
  <c r="DA375" i="30"/>
  <c r="DB375" i="30"/>
  <c r="DC375" i="30"/>
  <c r="DD375" i="30"/>
  <c r="DE375" i="30"/>
  <c r="DF375" i="30"/>
  <c r="DG375" i="30"/>
  <c r="DH375" i="30"/>
  <c r="DI375" i="30"/>
  <c r="DJ375" i="30"/>
  <c r="DK375" i="30"/>
  <c r="DL375" i="30"/>
  <c r="DM375" i="30"/>
  <c r="DN375" i="30"/>
  <c r="DO375" i="30"/>
  <c r="DP375" i="30"/>
  <c r="DQ375" i="30"/>
  <c r="DR375" i="30"/>
  <c r="DS375" i="30"/>
  <c r="DT375" i="30"/>
  <c r="M376" i="30"/>
  <c r="N376" i="30"/>
  <c r="O376" i="30"/>
  <c r="P376" i="30"/>
  <c r="Q376" i="30"/>
  <c r="R376" i="30"/>
  <c r="S376" i="30"/>
  <c r="T376" i="30"/>
  <c r="Q61" i="41" s="1"/>
  <c r="U376" i="30"/>
  <c r="V376" i="30"/>
  <c r="W376" i="30"/>
  <c r="X376" i="30"/>
  <c r="U61" i="41" s="1"/>
  <c r="Y376" i="30"/>
  <c r="Z376" i="30"/>
  <c r="AA376" i="30"/>
  <c r="AB376" i="30"/>
  <c r="Y61" i="41" s="1"/>
  <c r="AC376" i="30"/>
  <c r="AD376" i="30"/>
  <c r="AE376" i="30"/>
  <c r="AF376" i="30"/>
  <c r="AG376" i="30"/>
  <c r="AH376" i="30"/>
  <c r="AI376" i="30"/>
  <c r="AJ376" i="30"/>
  <c r="AG61" i="41" s="1"/>
  <c r="AK376" i="30"/>
  <c r="AL376" i="30"/>
  <c r="AM376" i="30"/>
  <c r="AN376" i="30"/>
  <c r="AK61" i="41" s="1"/>
  <c r="AO376" i="30"/>
  <c r="AP376" i="30"/>
  <c r="AQ376" i="30"/>
  <c r="AR376" i="30"/>
  <c r="AO61" i="41" s="1"/>
  <c r="AS376" i="30"/>
  <c r="AT376" i="30"/>
  <c r="AU376" i="30"/>
  <c r="AV376" i="30"/>
  <c r="AW376" i="30"/>
  <c r="AX376" i="30"/>
  <c r="AY376" i="30"/>
  <c r="AZ376" i="30"/>
  <c r="AW61" i="41" s="1"/>
  <c r="BA376" i="30"/>
  <c r="BB376" i="30"/>
  <c r="BC376" i="30"/>
  <c r="BD376" i="30"/>
  <c r="BA61" i="41" s="1"/>
  <c r="BE376" i="30"/>
  <c r="BF376" i="30"/>
  <c r="BG376" i="30"/>
  <c r="BH376" i="30"/>
  <c r="BE61" i="41" s="1"/>
  <c r="BI376" i="30"/>
  <c r="BJ376" i="30"/>
  <c r="BK376" i="30"/>
  <c r="BL376" i="30"/>
  <c r="BM376" i="30"/>
  <c r="BN376" i="30"/>
  <c r="BO376" i="30"/>
  <c r="BP376" i="30"/>
  <c r="BM61" i="41" s="1"/>
  <c r="BQ376" i="30"/>
  <c r="BR376" i="30"/>
  <c r="BS376" i="30"/>
  <c r="BT376" i="30"/>
  <c r="BQ61" i="41" s="1"/>
  <c r="BU376" i="30"/>
  <c r="BV376" i="30"/>
  <c r="BW376" i="30"/>
  <c r="BX376" i="30"/>
  <c r="BU61" i="41" s="1"/>
  <c r="BY376" i="30"/>
  <c r="BZ376" i="30"/>
  <c r="CA376" i="30"/>
  <c r="CB376" i="30"/>
  <c r="CC376" i="30"/>
  <c r="CD376" i="30"/>
  <c r="CE376" i="30"/>
  <c r="CF376" i="30"/>
  <c r="CC61" i="41" s="1"/>
  <c r="CG376" i="30"/>
  <c r="CH376" i="30"/>
  <c r="CI376" i="30"/>
  <c r="CJ376" i="30"/>
  <c r="CG61" i="41" s="1"/>
  <c r="CK376" i="30"/>
  <c r="CL376" i="30"/>
  <c r="CM376" i="30"/>
  <c r="CN376" i="30"/>
  <c r="CK61" i="41" s="1"/>
  <c r="CO376" i="30"/>
  <c r="CP376" i="30"/>
  <c r="CQ376" i="30"/>
  <c r="CR376" i="30"/>
  <c r="CS376" i="30"/>
  <c r="CT376" i="30"/>
  <c r="CU376" i="30"/>
  <c r="CV376" i="30"/>
  <c r="CS61" i="41" s="1"/>
  <c r="CW376" i="30"/>
  <c r="CX376" i="30"/>
  <c r="CY376" i="30"/>
  <c r="CZ376" i="30"/>
  <c r="CW61" i="41" s="1"/>
  <c r="DA376" i="30"/>
  <c r="DB376" i="30"/>
  <c r="DC376" i="30"/>
  <c r="DD376" i="30"/>
  <c r="DA61" i="41" s="1"/>
  <c r="DE376" i="30"/>
  <c r="DF376" i="30"/>
  <c r="DG376" i="30"/>
  <c r="DH376" i="30"/>
  <c r="DI376" i="30"/>
  <c r="DJ376" i="30"/>
  <c r="DK376" i="30"/>
  <c r="DL376" i="30"/>
  <c r="DI61" i="41" s="1"/>
  <c r="DM376" i="30"/>
  <c r="DN376" i="30"/>
  <c r="DO376" i="30"/>
  <c r="DP376" i="30"/>
  <c r="DM61" i="41" s="1"/>
  <c r="DQ376" i="30"/>
  <c r="DR376" i="30"/>
  <c r="DS376" i="30"/>
  <c r="DT376" i="30"/>
  <c r="DQ61" i="41" s="1"/>
  <c r="M377" i="30"/>
  <c r="N377" i="30"/>
  <c r="O377" i="30"/>
  <c r="P377" i="30"/>
  <c r="Q377" i="30"/>
  <c r="R377" i="30"/>
  <c r="S377" i="30"/>
  <c r="T377" i="30"/>
  <c r="U377" i="30"/>
  <c r="V377" i="30"/>
  <c r="W377" i="30"/>
  <c r="X377" i="30"/>
  <c r="Y377" i="30"/>
  <c r="Z377" i="30"/>
  <c r="AA377" i="30"/>
  <c r="AB377" i="30"/>
  <c r="AC377" i="30"/>
  <c r="AD377" i="30"/>
  <c r="AE377" i="30"/>
  <c r="AF377" i="30"/>
  <c r="AG377" i="30"/>
  <c r="AH377" i="30"/>
  <c r="AI377" i="30"/>
  <c r="AJ377" i="30"/>
  <c r="AK377" i="30"/>
  <c r="AL377" i="30"/>
  <c r="AM377" i="30"/>
  <c r="AN377" i="30"/>
  <c r="AO377" i="30"/>
  <c r="AP377" i="30"/>
  <c r="AQ377" i="30"/>
  <c r="AR377" i="30"/>
  <c r="AS377" i="30"/>
  <c r="AT377" i="30"/>
  <c r="AU377" i="30"/>
  <c r="AV377" i="30"/>
  <c r="AW377" i="30"/>
  <c r="AX377" i="30"/>
  <c r="AY377" i="30"/>
  <c r="AZ377" i="30"/>
  <c r="BA377" i="30"/>
  <c r="BB377" i="30"/>
  <c r="BC377" i="30"/>
  <c r="BD377" i="30"/>
  <c r="BE377" i="30"/>
  <c r="BF377" i="30"/>
  <c r="BG377" i="30"/>
  <c r="BH377" i="30"/>
  <c r="BI377" i="30"/>
  <c r="BJ377" i="30"/>
  <c r="BK377" i="30"/>
  <c r="BL377" i="30"/>
  <c r="BM377" i="30"/>
  <c r="BN377" i="30"/>
  <c r="BO377" i="30"/>
  <c r="BP377" i="30"/>
  <c r="BQ377" i="30"/>
  <c r="BR377" i="30"/>
  <c r="BS377" i="30"/>
  <c r="BT377" i="30"/>
  <c r="BU377" i="30"/>
  <c r="BV377" i="30"/>
  <c r="BW377" i="30"/>
  <c r="BX377" i="30"/>
  <c r="BY377" i="30"/>
  <c r="BZ377" i="30"/>
  <c r="CA377" i="30"/>
  <c r="CB377" i="30"/>
  <c r="CC377" i="30"/>
  <c r="CD377" i="30"/>
  <c r="CE377" i="30"/>
  <c r="CF377" i="30"/>
  <c r="CG377" i="30"/>
  <c r="CH377" i="30"/>
  <c r="CI377" i="30"/>
  <c r="CJ377" i="30"/>
  <c r="CK377" i="30"/>
  <c r="CL377" i="30"/>
  <c r="CM377" i="30"/>
  <c r="CN377" i="30"/>
  <c r="CO377" i="30"/>
  <c r="CP377" i="30"/>
  <c r="CQ377" i="30"/>
  <c r="CR377" i="30"/>
  <c r="CS377" i="30"/>
  <c r="CT377" i="30"/>
  <c r="CU377" i="30"/>
  <c r="CV377" i="30"/>
  <c r="CW377" i="30"/>
  <c r="CX377" i="30"/>
  <c r="CY377" i="30"/>
  <c r="CZ377" i="30"/>
  <c r="DA377" i="30"/>
  <c r="DB377" i="30"/>
  <c r="DC377" i="30"/>
  <c r="DD377" i="30"/>
  <c r="DE377" i="30"/>
  <c r="DF377" i="30"/>
  <c r="DG377" i="30"/>
  <c r="DH377" i="30"/>
  <c r="DI377" i="30"/>
  <c r="DJ377" i="30"/>
  <c r="DK377" i="30"/>
  <c r="DL377" i="30"/>
  <c r="DM377" i="30"/>
  <c r="DN377" i="30"/>
  <c r="DO377" i="30"/>
  <c r="DP377" i="30"/>
  <c r="DQ377" i="30"/>
  <c r="DR377" i="30"/>
  <c r="DS377" i="30"/>
  <c r="DT377" i="30"/>
  <c r="M378" i="30"/>
  <c r="N378" i="30"/>
  <c r="O378" i="30"/>
  <c r="P378" i="30"/>
  <c r="Q378" i="30"/>
  <c r="R378" i="30"/>
  <c r="S378" i="30"/>
  <c r="T378" i="30"/>
  <c r="U378" i="30"/>
  <c r="V378" i="30"/>
  <c r="W378" i="30"/>
  <c r="X378" i="30"/>
  <c r="Y378" i="30"/>
  <c r="Z378" i="30"/>
  <c r="AA378" i="30"/>
  <c r="AB378" i="30"/>
  <c r="AC378" i="30"/>
  <c r="AD378" i="30"/>
  <c r="AE378" i="30"/>
  <c r="AF378" i="30"/>
  <c r="AG378" i="30"/>
  <c r="AH378" i="30"/>
  <c r="AI378" i="30"/>
  <c r="AJ378" i="30"/>
  <c r="AK378" i="30"/>
  <c r="AL378" i="30"/>
  <c r="AM378" i="30"/>
  <c r="AN378" i="30"/>
  <c r="AO378" i="30"/>
  <c r="AP378" i="30"/>
  <c r="AQ378" i="30"/>
  <c r="AR378" i="30"/>
  <c r="AS378" i="30"/>
  <c r="AT378" i="30"/>
  <c r="AU378" i="30"/>
  <c r="AV378" i="30"/>
  <c r="AW378" i="30"/>
  <c r="AX378" i="30"/>
  <c r="AY378" i="30"/>
  <c r="AZ378" i="30"/>
  <c r="BA378" i="30"/>
  <c r="BB378" i="30"/>
  <c r="BC378" i="30"/>
  <c r="BD378" i="30"/>
  <c r="BE378" i="30"/>
  <c r="BF378" i="30"/>
  <c r="BG378" i="30"/>
  <c r="BH378" i="30"/>
  <c r="BI378" i="30"/>
  <c r="BJ378" i="30"/>
  <c r="BK378" i="30"/>
  <c r="BL378" i="30"/>
  <c r="BM378" i="30"/>
  <c r="BN378" i="30"/>
  <c r="BO378" i="30"/>
  <c r="BP378" i="30"/>
  <c r="BQ378" i="30"/>
  <c r="BR378" i="30"/>
  <c r="BS378" i="30"/>
  <c r="BT378" i="30"/>
  <c r="BU378" i="30"/>
  <c r="BV378" i="30"/>
  <c r="BW378" i="30"/>
  <c r="BX378" i="30"/>
  <c r="BY378" i="30"/>
  <c r="BZ378" i="30"/>
  <c r="CA378" i="30"/>
  <c r="CB378" i="30"/>
  <c r="CC378" i="30"/>
  <c r="CD378" i="30"/>
  <c r="CE378" i="30"/>
  <c r="CF378" i="30"/>
  <c r="CG378" i="30"/>
  <c r="CH378" i="30"/>
  <c r="CI378" i="30"/>
  <c r="CJ378" i="30"/>
  <c r="CK378" i="30"/>
  <c r="CL378" i="30"/>
  <c r="CM378" i="30"/>
  <c r="CN378" i="30"/>
  <c r="CO378" i="30"/>
  <c r="CP378" i="30"/>
  <c r="CQ378" i="30"/>
  <c r="CR378" i="30"/>
  <c r="CS378" i="30"/>
  <c r="CT378" i="30"/>
  <c r="CU378" i="30"/>
  <c r="CV378" i="30"/>
  <c r="CW378" i="30"/>
  <c r="CX378" i="30"/>
  <c r="CY378" i="30"/>
  <c r="CZ378" i="30"/>
  <c r="DA378" i="30"/>
  <c r="DB378" i="30"/>
  <c r="DC378" i="30"/>
  <c r="DD378" i="30"/>
  <c r="DE378" i="30"/>
  <c r="DF378" i="30"/>
  <c r="DG378" i="30"/>
  <c r="DH378" i="30"/>
  <c r="DI378" i="30"/>
  <c r="DJ378" i="30"/>
  <c r="DK378" i="30"/>
  <c r="DL378" i="30"/>
  <c r="DM378" i="30"/>
  <c r="DN378" i="30"/>
  <c r="DO378" i="30"/>
  <c r="DP378" i="30"/>
  <c r="DQ378" i="30"/>
  <c r="DR378" i="30"/>
  <c r="DS378" i="30"/>
  <c r="DT378" i="30"/>
  <c r="M379" i="30"/>
  <c r="N379" i="30"/>
  <c r="O379" i="30"/>
  <c r="P379" i="30"/>
  <c r="Q379" i="30"/>
  <c r="R379" i="30"/>
  <c r="S379" i="30"/>
  <c r="T379" i="30"/>
  <c r="U379" i="30"/>
  <c r="V379" i="30"/>
  <c r="W379" i="30"/>
  <c r="X379" i="30"/>
  <c r="Y379" i="30"/>
  <c r="Z379" i="30"/>
  <c r="AA379" i="30"/>
  <c r="AB379" i="30"/>
  <c r="AC379" i="30"/>
  <c r="AD379" i="30"/>
  <c r="AE379" i="30"/>
  <c r="AF379" i="30"/>
  <c r="AG379" i="30"/>
  <c r="AH379" i="30"/>
  <c r="AI379" i="30"/>
  <c r="AJ379" i="30"/>
  <c r="AK379" i="30"/>
  <c r="AL379" i="30"/>
  <c r="AM379" i="30"/>
  <c r="AN379" i="30"/>
  <c r="AO379" i="30"/>
  <c r="AP379" i="30"/>
  <c r="AQ379" i="30"/>
  <c r="AR379" i="30"/>
  <c r="AS379" i="30"/>
  <c r="AT379" i="30"/>
  <c r="AU379" i="30"/>
  <c r="AV379" i="30"/>
  <c r="AW379" i="30"/>
  <c r="AX379" i="30"/>
  <c r="AY379" i="30"/>
  <c r="AZ379" i="30"/>
  <c r="BA379" i="30"/>
  <c r="BB379" i="30"/>
  <c r="BC379" i="30"/>
  <c r="BD379" i="30"/>
  <c r="BE379" i="30"/>
  <c r="BF379" i="30"/>
  <c r="BG379" i="30"/>
  <c r="BH379" i="30"/>
  <c r="BI379" i="30"/>
  <c r="BJ379" i="30"/>
  <c r="BK379" i="30"/>
  <c r="BL379" i="30"/>
  <c r="BM379" i="30"/>
  <c r="BN379" i="30"/>
  <c r="BO379" i="30"/>
  <c r="BP379" i="30"/>
  <c r="BQ379" i="30"/>
  <c r="BR379" i="30"/>
  <c r="BS379" i="30"/>
  <c r="BT379" i="30"/>
  <c r="BU379" i="30"/>
  <c r="BV379" i="30"/>
  <c r="BW379" i="30"/>
  <c r="BX379" i="30"/>
  <c r="BY379" i="30"/>
  <c r="BZ379" i="30"/>
  <c r="CA379" i="30"/>
  <c r="CB379" i="30"/>
  <c r="CC379" i="30"/>
  <c r="CD379" i="30"/>
  <c r="CE379" i="30"/>
  <c r="CF379" i="30"/>
  <c r="CG379" i="30"/>
  <c r="CH379" i="30"/>
  <c r="CI379" i="30"/>
  <c r="CJ379" i="30"/>
  <c r="CK379" i="30"/>
  <c r="CL379" i="30"/>
  <c r="CM379" i="30"/>
  <c r="CN379" i="30"/>
  <c r="CO379" i="30"/>
  <c r="CP379" i="30"/>
  <c r="CQ379" i="30"/>
  <c r="CR379" i="30"/>
  <c r="CS379" i="30"/>
  <c r="CT379" i="30"/>
  <c r="CU379" i="30"/>
  <c r="CV379" i="30"/>
  <c r="CW379" i="30"/>
  <c r="CX379" i="30"/>
  <c r="CY379" i="30"/>
  <c r="CZ379" i="30"/>
  <c r="DA379" i="30"/>
  <c r="DB379" i="30"/>
  <c r="DC379" i="30"/>
  <c r="DD379" i="30"/>
  <c r="DE379" i="30"/>
  <c r="DF379" i="30"/>
  <c r="DG379" i="30"/>
  <c r="DH379" i="30"/>
  <c r="DI379" i="30"/>
  <c r="DJ379" i="30"/>
  <c r="DK379" i="30"/>
  <c r="DL379" i="30"/>
  <c r="DM379" i="30"/>
  <c r="DN379" i="30"/>
  <c r="DO379" i="30"/>
  <c r="DP379" i="30"/>
  <c r="DQ379" i="30"/>
  <c r="DR379" i="30"/>
  <c r="DS379" i="30"/>
  <c r="DT379" i="30"/>
  <c r="M380" i="30"/>
  <c r="N380" i="30"/>
  <c r="O380" i="30"/>
  <c r="P380" i="30"/>
  <c r="Q380" i="30"/>
  <c r="R380" i="30"/>
  <c r="S380" i="30"/>
  <c r="T380" i="30"/>
  <c r="U380" i="30"/>
  <c r="V380" i="30"/>
  <c r="W380" i="30"/>
  <c r="X380" i="30"/>
  <c r="Y380" i="30"/>
  <c r="Z380" i="30"/>
  <c r="AA380" i="30"/>
  <c r="AB380" i="30"/>
  <c r="AC380" i="30"/>
  <c r="AD380" i="30"/>
  <c r="AE380" i="30"/>
  <c r="AF380" i="30"/>
  <c r="AG380" i="30"/>
  <c r="AH380" i="30"/>
  <c r="AI380" i="30"/>
  <c r="AJ380" i="30"/>
  <c r="AK380" i="30"/>
  <c r="AL380" i="30"/>
  <c r="AM380" i="30"/>
  <c r="AN380" i="30"/>
  <c r="AO380" i="30"/>
  <c r="AP380" i="30"/>
  <c r="AQ380" i="30"/>
  <c r="AR380" i="30"/>
  <c r="AS380" i="30"/>
  <c r="AT380" i="30"/>
  <c r="AU380" i="30"/>
  <c r="AV380" i="30"/>
  <c r="AW380" i="30"/>
  <c r="AX380" i="30"/>
  <c r="AY380" i="30"/>
  <c r="AZ380" i="30"/>
  <c r="BA380" i="30"/>
  <c r="BB380" i="30"/>
  <c r="BC380" i="30"/>
  <c r="BD380" i="30"/>
  <c r="BE380" i="30"/>
  <c r="BF380" i="30"/>
  <c r="BG380" i="30"/>
  <c r="BH380" i="30"/>
  <c r="BI380" i="30"/>
  <c r="BJ380" i="30"/>
  <c r="BK380" i="30"/>
  <c r="BL380" i="30"/>
  <c r="BM380" i="30"/>
  <c r="BN380" i="30"/>
  <c r="BO380" i="30"/>
  <c r="BP380" i="30"/>
  <c r="BQ380" i="30"/>
  <c r="BR380" i="30"/>
  <c r="BS380" i="30"/>
  <c r="BT380" i="30"/>
  <c r="BU380" i="30"/>
  <c r="BV380" i="30"/>
  <c r="BW380" i="30"/>
  <c r="BX380" i="30"/>
  <c r="BY380" i="30"/>
  <c r="BZ380" i="30"/>
  <c r="CA380" i="30"/>
  <c r="CB380" i="30"/>
  <c r="CC380" i="30"/>
  <c r="CD380" i="30"/>
  <c r="CE380" i="30"/>
  <c r="CF380" i="30"/>
  <c r="CG380" i="30"/>
  <c r="CH380" i="30"/>
  <c r="CI380" i="30"/>
  <c r="CJ380" i="30"/>
  <c r="CK380" i="30"/>
  <c r="CL380" i="30"/>
  <c r="CM380" i="30"/>
  <c r="CN380" i="30"/>
  <c r="CO380" i="30"/>
  <c r="CP380" i="30"/>
  <c r="CQ380" i="30"/>
  <c r="CR380" i="30"/>
  <c r="CS380" i="30"/>
  <c r="CT380" i="30"/>
  <c r="CU380" i="30"/>
  <c r="CV380" i="30"/>
  <c r="CW380" i="30"/>
  <c r="CX380" i="30"/>
  <c r="CY380" i="30"/>
  <c r="CZ380" i="30"/>
  <c r="DA380" i="30"/>
  <c r="DB380" i="30"/>
  <c r="DC380" i="30"/>
  <c r="DD380" i="30"/>
  <c r="DE380" i="30"/>
  <c r="DF380" i="30"/>
  <c r="DG380" i="30"/>
  <c r="DH380" i="30"/>
  <c r="DI380" i="30"/>
  <c r="DJ380" i="30"/>
  <c r="DK380" i="30"/>
  <c r="DL380" i="30"/>
  <c r="DM380" i="30"/>
  <c r="DN380" i="30"/>
  <c r="DO380" i="30"/>
  <c r="DP380" i="30"/>
  <c r="DQ380" i="30"/>
  <c r="DR380" i="30"/>
  <c r="DS380" i="30"/>
  <c r="DT380" i="30"/>
  <c r="M381" i="30"/>
  <c r="N381" i="30"/>
  <c r="O381" i="30"/>
  <c r="P381" i="30"/>
  <c r="Q381" i="30"/>
  <c r="R381" i="30"/>
  <c r="S381" i="30"/>
  <c r="T381" i="30"/>
  <c r="U381" i="30"/>
  <c r="V381" i="30"/>
  <c r="W381" i="30"/>
  <c r="X381" i="30"/>
  <c r="Y381" i="30"/>
  <c r="Z381" i="30"/>
  <c r="AA381" i="30"/>
  <c r="AB381" i="30"/>
  <c r="AC381" i="30"/>
  <c r="AD381" i="30"/>
  <c r="AE381" i="30"/>
  <c r="AF381" i="30"/>
  <c r="AG381" i="30"/>
  <c r="AH381" i="30"/>
  <c r="AI381" i="30"/>
  <c r="AJ381" i="30"/>
  <c r="AK381" i="30"/>
  <c r="AL381" i="30"/>
  <c r="AM381" i="30"/>
  <c r="AN381" i="30"/>
  <c r="AO381" i="30"/>
  <c r="AP381" i="30"/>
  <c r="AQ381" i="30"/>
  <c r="AR381" i="30"/>
  <c r="AS381" i="30"/>
  <c r="AT381" i="30"/>
  <c r="AU381" i="30"/>
  <c r="AV381" i="30"/>
  <c r="AW381" i="30"/>
  <c r="AX381" i="30"/>
  <c r="AY381" i="30"/>
  <c r="AZ381" i="30"/>
  <c r="BA381" i="30"/>
  <c r="BB381" i="30"/>
  <c r="BC381" i="30"/>
  <c r="BD381" i="30"/>
  <c r="BE381" i="30"/>
  <c r="BF381" i="30"/>
  <c r="BG381" i="30"/>
  <c r="BH381" i="30"/>
  <c r="BI381" i="30"/>
  <c r="BJ381" i="30"/>
  <c r="BK381" i="30"/>
  <c r="BL381" i="30"/>
  <c r="BM381" i="30"/>
  <c r="BN381" i="30"/>
  <c r="BO381" i="30"/>
  <c r="BP381" i="30"/>
  <c r="BQ381" i="30"/>
  <c r="BR381" i="30"/>
  <c r="BS381" i="30"/>
  <c r="BT381" i="30"/>
  <c r="BU381" i="30"/>
  <c r="BV381" i="30"/>
  <c r="BW381" i="30"/>
  <c r="BX381" i="30"/>
  <c r="BY381" i="30"/>
  <c r="BZ381" i="30"/>
  <c r="CA381" i="30"/>
  <c r="CB381" i="30"/>
  <c r="CC381" i="30"/>
  <c r="CD381" i="30"/>
  <c r="CE381" i="30"/>
  <c r="CF381" i="30"/>
  <c r="CG381" i="30"/>
  <c r="CH381" i="30"/>
  <c r="CI381" i="30"/>
  <c r="CJ381" i="30"/>
  <c r="CK381" i="30"/>
  <c r="CL381" i="30"/>
  <c r="CM381" i="30"/>
  <c r="CN381" i="30"/>
  <c r="CO381" i="30"/>
  <c r="CP381" i="30"/>
  <c r="CQ381" i="30"/>
  <c r="CR381" i="30"/>
  <c r="CS381" i="30"/>
  <c r="CT381" i="30"/>
  <c r="CU381" i="30"/>
  <c r="CV381" i="30"/>
  <c r="CW381" i="30"/>
  <c r="CX381" i="30"/>
  <c r="CY381" i="30"/>
  <c r="CZ381" i="30"/>
  <c r="DA381" i="30"/>
  <c r="DB381" i="30"/>
  <c r="DC381" i="30"/>
  <c r="DD381" i="30"/>
  <c r="DE381" i="30"/>
  <c r="DF381" i="30"/>
  <c r="DG381" i="30"/>
  <c r="DH381" i="30"/>
  <c r="DI381" i="30"/>
  <c r="DJ381" i="30"/>
  <c r="DK381" i="30"/>
  <c r="DL381" i="30"/>
  <c r="DM381" i="30"/>
  <c r="DN381" i="30"/>
  <c r="DO381" i="30"/>
  <c r="DP381" i="30"/>
  <c r="DQ381" i="30"/>
  <c r="DR381" i="30"/>
  <c r="DS381" i="30"/>
  <c r="DT381" i="30"/>
  <c r="M382" i="30"/>
  <c r="N382" i="30"/>
  <c r="O382" i="30"/>
  <c r="P382" i="30"/>
  <c r="Q382" i="30"/>
  <c r="R382" i="30"/>
  <c r="S382" i="30"/>
  <c r="T382" i="30"/>
  <c r="U382" i="30"/>
  <c r="V382" i="30"/>
  <c r="W382" i="30"/>
  <c r="X382" i="30"/>
  <c r="Y382" i="30"/>
  <c r="Z382" i="30"/>
  <c r="AA382" i="30"/>
  <c r="AB382" i="30"/>
  <c r="AC382" i="30"/>
  <c r="AD382" i="30"/>
  <c r="AE382" i="30"/>
  <c r="AF382" i="30"/>
  <c r="AG382" i="30"/>
  <c r="AH382" i="30"/>
  <c r="AI382" i="30"/>
  <c r="AJ382" i="30"/>
  <c r="AK382" i="30"/>
  <c r="AL382" i="30"/>
  <c r="AM382" i="30"/>
  <c r="AN382" i="30"/>
  <c r="AO382" i="30"/>
  <c r="AP382" i="30"/>
  <c r="AQ382" i="30"/>
  <c r="AR382" i="30"/>
  <c r="AS382" i="30"/>
  <c r="AT382" i="30"/>
  <c r="AU382" i="30"/>
  <c r="AV382" i="30"/>
  <c r="AW382" i="30"/>
  <c r="AX382" i="30"/>
  <c r="AY382" i="30"/>
  <c r="AZ382" i="30"/>
  <c r="BA382" i="30"/>
  <c r="BB382" i="30"/>
  <c r="BC382" i="30"/>
  <c r="BD382" i="30"/>
  <c r="BE382" i="30"/>
  <c r="BF382" i="30"/>
  <c r="BG382" i="30"/>
  <c r="BH382" i="30"/>
  <c r="BI382" i="30"/>
  <c r="BJ382" i="30"/>
  <c r="BK382" i="30"/>
  <c r="BL382" i="30"/>
  <c r="BM382" i="30"/>
  <c r="BN382" i="30"/>
  <c r="BO382" i="30"/>
  <c r="BP382" i="30"/>
  <c r="BQ382" i="30"/>
  <c r="BR382" i="30"/>
  <c r="BS382" i="30"/>
  <c r="BT382" i="30"/>
  <c r="BU382" i="30"/>
  <c r="BV382" i="30"/>
  <c r="BW382" i="30"/>
  <c r="BX382" i="30"/>
  <c r="BY382" i="30"/>
  <c r="BZ382" i="30"/>
  <c r="CA382" i="30"/>
  <c r="CB382" i="30"/>
  <c r="CC382" i="30"/>
  <c r="CD382" i="30"/>
  <c r="CE382" i="30"/>
  <c r="CF382" i="30"/>
  <c r="CG382" i="30"/>
  <c r="CH382" i="30"/>
  <c r="CI382" i="30"/>
  <c r="CJ382" i="30"/>
  <c r="CK382" i="30"/>
  <c r="CL382" i="30"/>
  <c r="CM382" i="30"/>
  <c r="CN382" i="30"/>
  <c r="CO382" i="30"/>
  <c r="CP382" i="30"/>
  <c r="CQ382" i="30"/>
  <c r="CR382" i="30"/>
  <c r="CS382" i="30"/>
  <c r="CT382" i="30"/>
  <c r="CU382" i="30"/>
  <c r="CV382" i="30"/>
  <c r="CW382" i="30"/>
  <c r="CX382" i="30"/>
  <c r="CY382" i="30"/>
  <c r="CZ382" i="30"/>
  <c r="DA382" i="30"/>
  <c r="DB382" i="30"/>
  <c r="DC382" i="30"/>
  <c r="DD382" i="30"/>
  <c r="DE382" i="30"/>
  <c r="DF382" i="30"/>
  <c r="DG382" i="30"/>
  <c r="DH382" i="30"/>
  <c r="DI382" i="30"/>
  <c r="DJ382" i="30"/>
  <c r="DK382" i="30"/>
  <c r="DL382" i="30"/>
  <c r="DM382" i="30"/>
  <c r="DN382" i="30"/>
  <c r="DO382" i="30"/>
  <c r="DP382" i="30"/>
  <c r="DQ382" i="30"/>
  <c r="DR382" i="30"/>
  <c r="DS382" i="30"/>
  <c r="DT382" i="30"/>
  <c r="M383" i="30"/>
  <c r="N383" i="30"/>
  <c r="O383" i="30"/>
  <c r="P383" i="30"/>
  <c r="Q383" i="30"/>
  <c r="R383" i="30"/>
  <c r="S383" i="30"/>
  <c r="T383" i="30"/>
  <c r="U383" i="30"/>
  <c r="V383" i="30"/>
  <c r="W383" i="30"/>
  <c r="X383" i="30"/>
  <c r="Y383" i="30"/>
  <c r="Z383" i="30"/>
  <c r="AA383" i="30"/>
  <c r="AB383" i="30"/>
  <c r="AC383" i="30"/>
  <c r="AD383" i="30"/>
  <c r="AE383" i="30"/>
  <c r="AF383" i="30"/>
  <c r="AG383" i="30"/>
  <c r="AH383" i="30"/>
  <c r="AI383" i="30"/>
  <c r="AJ383" i="30"/>
  <c r="AK383" i="30"/>
  <c r="AL383" i="30"/>
  <c r="AM383" i="30"/>
  <c r="AN383" i="30"/>
  <c r="AO383" i="30"/>
  <c r="AP383" i="30"/>
  <c r="AQ383" i="30"/>
  <c r="AR383" i="30"/>
  <c r="AS383" i="30"/>
  <c r="AT383" i="30"/>
  <c r="AU383" i="30"/>
  <c r="AV383" i="30"/>
  <c r="AW383" i="30"/>
  <c r="AX383" i="30"/>
  <c r="AY383" i="30"/>
  <c r="AZ383" i="30"/>
  <c r="BA383" i="30"/>
  <c r="BB383" i="30"/>
  <c r="BC383" i="30"/>
  <c r="BD383" i="30"/>
  <c r="BE383" i="30"/>
  <c r="BF383" i="30"/>
  <c r="BG383" i="30"/>
  <c r="BH383" i="30"/>
  <c r="BI383" i="30"/>
  <c r="BJ383" i="30"/>
  <c r="BK383" i="30"/>
  <c r="BL383" i="30"/>
  <c r="BM383" i="30"/>
  <c r="BN383" i="30"/>
  <c r="BO383" i="30"/>
  <c r="BP383" i="30"/>
  <c r="BQ383" i="30"/>
  <c r="BR383" i="30"/>
  <c r="BS383" i="30"/>
  <c r="BT383" i="30"/>
  <c r="BU383" i="30"/>
  <c r="BV383" i="30"/>
  <c r="BW383" i="30"/>
  <c r="BX383" i="30"/>
  <c r="BY383" i="30"/>
  <c r="BZ383" i="30"/>
  <c r="CA383" i="30"/>
  <c r="CB383" i="30"/>
  <c r="CC383" i="30"/>
  <c r="CD383" i="30"/>
  <c r="CE383" i="30"/>
  <c r="CF383" i="30"/>
  <c r="CG383" i="30"/>
  <c r="CH383" i="30"/>
  <c r="CI383" i="30"/>
  <c r="CJ383" i="30"/>
  <c r="CK383" i="30"/>
  <c r="CL383" i="30"/>
  <c r="CM383" i="30"/>
  <c r="CN383" i="30"/>
  <c r="CO383" i="30"/>
  <c r="CP383" i="30"/>
  <c r="CQ383" i="30"/>
  <c r="CR383" i="30"/>
  <c r="CS383" i="30"/>
  <c r="CT383" i="30"/>
  <c r="CU383" i="30"/>
  <c r="CV383" i="30"/>
  <c r="CW383" i="30"/>
  <c r="CX383" i="30"/>
  <c r="CY383" i="30"/>
  <c r="CZ383" i="30"/>
  <c r="DA383" i="30"/>
  <c r="DB383" i="30"/>
  <c r="DC383" i="30"/>
  <c r="DD383" i="30"/>
  <c r="DE383" i="30"/>
  <c r="DF383" i="30"/>
  <c r="DG383" i="30"/>
  <c r="DH383" i="30"/>
  <c r="DI383" i="30"/>
  <c r="DJ383" i="30"/>
  <c r="DK383" i="30"/>
  <c r="DL383" i="30"/>
  <c r="DM383" i="30"/>
  <c r="DN383" i="30"/>
  <c r="DO383" i="30"/>
  <c r="DP383" i="30"/>
  <c r="DQ383" i="30"/>
  <c r="DR383" i="30"/>
  <c r="DS383" i="30"/>
  <c r="DT383" i="30"/>
  <c r="M384" i="30"/>
  <c r="N384" i="30"/>
  <c r="O384" i="30"/>
  <c r="P384" i="30"/>
  <c r="Q384" i="30"/>
  <c r="R384" i="30"/>
  <c r="S384" i="30"/>
  <c r="T384" i="30"/>
  <c r="U384" i="30"/>
  <c r="V384" i="30"/>
  <c r="W384" i="30"/>
  <c r="X384" i="30"/>
  <c r="Y384" i="30"/>
  <c r="Z384" i="30"/>
  <c r="AA384" i="30"/>
  <c r="AB384" i="30"/>
  <c r="AC384" i="30"/>
  <c r="AD384" i="30"/>
  <c r="AE384" i="30"/>
  <c r="AF384" i="30"/>
  <c r="AG384" i="30"/>
  <c r="AH384" i="30"/>
  <c r="AI384" i="30"/>
  <c r="AJ384" i="30"/>
  <c r="AK384" i="30"/>
  <c r="AL384" i="30"/>
  <c r="AM384" i="30"/>
  <c r="AN384" i="30"/>
  <c r="AO384" i="30"/>
  <c r="AP384" i="30"/>
  <c r="AQ384" i="30"/>
  <c r="AR384" i="30"/>
  <c r="AS384" i="30"/>
  <c r="AT384" i="30"/>
  <c r="AU384" i="30"/>
  <c r="AV384" i="30"/>
  <c r="AW384" i="30"/>
  <c r="AX384" i="30"/>
  <c r="AY384" i="30"/>
  <c r="AZ384" i="30"/>
  <c r="BA384" i="30"/>
  <c r="BB384" i="30"/>
  <c r="BC384" i="30"/>
  <c r="BD384" i="30"/>
  <c r="BE384" i="30"/>
  <c r="BF384" i="30"/>
  <c r="BG384" i="30"/>
  <c r="BH384" i="30"/>
  <c r="BI384" i="30"/>
  <c r="BJ384" i="30"/>
  <c r="BK384" i="30"/>
  <c r="BL384" i="30"/>
  <c r="BM384" i="30"/>
  <c r="BN384" i="30"/>
  <c r="BO384" i="30"/>
  <c r="BP384" i="30"/>
  <c r="BQ384" i="30"/>
  <c r="BR384" i="30"/>
  <c r="BS384" i="30"/>
  <c r="BT384" i="30"/>
  <c r="BU384" i="30"/>
  <c r="BV384" i="30"/>
  <c r="BW384" i="30"/>
  <c r="BX384" i="30"/>
  <c r="BY384" i="30"/>
  <c r="BZ384" i="30"/>
  <c r="CA384" i="30"/>
  <c r="CB384" i="30"/>
  <c r="CC384" i="30"/>
  <c r="CD384" i="30"/>
  <c r="CE384" i="30"/>
  <c r="CF384" i="30"/>
  <c r="CG384" i="30"/>
  <c r="CH384" i="30"/>
  <c r="CI384" i="30"/>
  <c r="CJ384" i="30"/>
  <c r="CK384" i="30"/>
  <c r="CL384" i="30"/>
  <c r="CM384" i="30"/>
  <c r="CN384" i="30"/>
  <c r="CO384" i="30"/>
  <c r="CP384" i="30"/>
  <c r="CQ384" i="30"/>
  <c r="CR384" i="30"/>
  <c r="CS384" i="30"/>
  <c r="CT384" i="30"/>
  <c r="CU384" i="30"/>
  <c r="CV384" i="30"/>
  <c r="CW384" i="30"/>
  <c r="CX384" i="30"/>
  <c r="CY384" i="30"/>
  <c r="CZ384" i="30"/>
  <c r="DA384" i="30"/>
  <c r="DB384" i="30"/>
  <c r="DC384" i="30"/>
  <c r="DD384" i="30"/>
  <c r="DE384" i="30"/>
  <c r="DF384" i="30"/>
  <c r="DG384" i="30"/>
  <c r="DH384" i="30"/>
  <c r="DI384" i="30"/>
  <c r="DJ384" i="30"/>
  <c r="DK384" i="30"/>
  <c r="DL384" i="30"/>
  <c r="DM384" i="30"/>
  <c r="DN384" i="30"/>
  <c r="DO384" i="30"/>
  <c r="DP384" i="30"/>
  <c r="DQ384" i="30"/>
  <c r="DR384" i="30"/>
  <c r="DS384" i="30"/>
  <c r="DT384" i="30"/>
  <c r="M385" i="30"/>
  <c r="N385" i="30"/>
  <c r="O385" i="30"/>
  <c r="P385" i="30"/>
  <c r="Q385" i="30"/>
  <c r="R385" i="30"/>
  <c r="S385" i="30"/>
  <c r="T385" i="30"/>
  <c r="U385" i="30"/>
  <c r="V385" i="30"/>
  <c r="W385" i="30"/>
  <c r="X385" i="30"/>
  <c r="Y385" i="30"/>
  <c r="Z385" i="30"/>
  <c r="AA385" i="30"/>
  <c r="AB385" i="30"/>
  <c r="AC385" i="30"/>
  <c r="AD385" i="30"/>
  <c r="AE385" i="30"/>
  <c r="AF385" i="30"/>
  <c r="AG385" i="30"/>
  <c r="AH385" i="30"/>
  <c r="AI385" i="30"/>
  <c r="AJ385" i="30"/>
  <c r="AK385" i="30"/>
  <c r="AL385" i="30"/>
  <c r="AM385" i="30"/>
  <c r="AN385" i="30"/>
  <c r="AO385" i="30"/>
  <c r="AP385" i="30"/>
  <c r="AQ385" i="30"/>
  <c r="AR385" i="30"/>
  <c r="AS385" i="30"/>
  <c r="AT385" i="30"/>
  <c r="AU385" i="30"/>
  <c r="AV385" i="30"/>
  <c r="AW385" i="30"/>
  <c r="AX385" i="30"/>
  <c r="AY385" i="30"/>
  <c r="AZ385" i="30"/>
  <c r="BA385" i="30"/>
  <c r="BB385" i="30"/>
  <c r="BC385" i="30"/>
  <c r="BD385" i="30"/>
  <c r="BE385" i="30"/>
  <c r="BF385" i="30"/>
  <c r="BG385" i="30"/>
  <c r="BH385" i="30"/>
  <c r="BI385" i="30"/>
  <c r="BJ385" i="30"/>
  <c r="BK385" i="30"/>
  <c r="BL385" i="30"/>
  <c r="BM385" i="30"/>
  <c r="BN385" i="30"/>
  <c r="BO385" i="30"/>
  <c r="BP385" i="30"/>
  <c r="BQ385" i="30"/>
  <c r="BR385" i="30"/>
  <c r="BS385" i="30"/>
  <c r="BT385" i="30"/>
  <c r="BU385" i="30"/>
  <c r="BV385" i="30"/>
  <c r="BW385" i="30"/>
  <c r="BX385" i="30"/>
  <c r="BY385" i="30"/>
  <c r="BZ385" i="30"/>
  <c r="CA385" i="30"/>
  <c r="CB385" i="30"/>
  <c r="CC385" i="30"/>
  <c r="CD385" i="30"/>
  <c r="CE385" i="30"/>
  <c r="CF385" i="30"/>
  <c r="CG385" i="30"/>
  <c r="CH385" i="30"/>
  <c r="CI385" i="30"/>
  <c r="CJ385" i="30"/>
  <c r="CK385" i="30"/>
  <c r="CL385" i="30"/>
  <c r="CM385" i="30"/>
  <c r="CN385" i="30"/>
  <c r="CO385" i="30"/>
  <c r="CP385" i="30"/>
  <c r="CQ385" i="30"/>
  <c r="CR385" i="30"/>
  <c r="CS385" i="30"/>
  <c r="CT385" i="30"/>
  <c r="CU385" i="30"/>
  <c r="CV385" i="30"/>
  <c r="CW385" i="30"/>
  <c r="CX385" i="30"/>
  <c r="CY385" i="30"/>
  <c r="CZ385" i="30"/>
  <c r="DA385" i="30"/>
  <c r="DB385" i="30"/>
  <c r="DC385" i="30"/>
  <c r="DD385" i="30"/>
  <c r="DE385" i="30"/>
  <c r="DF385" i="30"/>
  <c r="DG385" i="30"/>
  <c r="DH385" i="30"/>
  <c r="DI385" i="30"/>
  <c r="DJ385" i="30"/>
  <c r="DK385" i="30"/>
  <c r="DL385" i="30"/>
  <c r="DM385" i="30"/>
  <c r="DN385" i="30"/>
  <c r="DO385" i="30"/>
  <c r="DP385" i="30"/>
  <c r="DQ385" i="30"/>
  <c r="DR385" i="30"/>
  <c r="DS385" i="30"/>
  <c r="DT385" i="30"/>
  <c r="M386" i="30"/>
  <c r="N386" i="30"/>
  <c r="O386" i="30"/>
  <c r="P386" i="30"/>
  <c r="Q386" i="30"/>
  <c r="R386" i="30"/>
  <c r="S386" i="30"/>
  <c r="T386" i="30"/>
  <c r="U386" i="30"/>
  <c r="V386" i="30"/>
  <c r="W386" i="30"/>
  <c r="X386" i="30"/>
  <c r="Y386" i="30"/>
  <c r="Z386" i="30"/>
  <c r="AA386" i="30"/>
  <c r="AB386" i="30"/>
  <c r="AC386" i="30"/>
  <c r="AD386" i="30"/>
  <c r="AE386" i="30"/>
  <c r="AF386" i="30"/>
  <c r="AG386" i="30"/>
  <c r="AH386" i="30"/>
  <c r="AI386" i="30"/>
  <c r="AJ386" i="30"/>
  <c r="AK386" i="30"/>
  <c r="AL386" i="30"/>
  <c r="AM386" i="30"/>
  <c r="AN386" i="30"/>
  <c r="AO386" i="30"/>
  <c r="AP386" i="30"/>
  <c r="AQ386" i="30"/>
  <c r="AR386" i="30"/>
  <c r="AS386" i="30"/>
  <c r="AT386" i="30"/>
  <c r="AU386" i="30"/>
  <c r="AV386" i="30"/>
  <c r="AW386" i="30"/>
  <c r="AX386" i="30"/>
  <c r="AY386" i="30"/>
  <c r="AZ386" i="30"/>
  <c r="BA386" i="30"/>
  <c r="BB386" i="30"/>
  <c r="BC386" i="30"/>
  <c r="BD386" i="30"/>
  <c r="BE386" i="30"/>
  <c r="BF386" i="30"/>
  <c r="BG386" i="30"/>
  <c r="BH386" i="30"/>
  <c r="BI386" i="30"/>
  <c r="BJ386" i="30"/>
  <c r="BK386" i="30"/>
  <c r="BL386" i="30"/>
  <c r="BM386" i="30"/>
  <c r="BN386" i="30"/>
  <c r="BO386" i="30"/>
  <c r="BP386" i="30"/>
  <c r="BQ386" i="30"/>
  <c r="BR386" i="30"/>
  <c r="BS386" i="30"/>
  <c r="BT386" i="30"/>
  <c r="BU386" i="30"/>
  <c r="BV386" i="30"/>
  <c r="BW386" i="30"/>
  <c r="BX386" i="30"/>
  <c r="BY386" i="30"/>
  <c r="BZ386" i="30"/>
  <c r="CA386" i="30"/>
  <c r="CB386" i="30"/>
  <c r="CC386" i="30"/>
  <c r="CD386" i="30"/>
  <c r="CE386" i="30"/>
  <c r="CF386" i="30"/>
  <c r="CG386" i="30"/>
  <c r="CH386" i="30"/>
  <c r="CI386" i="30"/>
  <c r="CJ386" i="30"/>
  <c r="CK386" i="30"/>
  <c r="CL386" i="30"/>
  <c r="CM386" i="30"/>
  <c r="CN386" i="30"/>
  <c r="CO386" i="30"/>
  <c r="CP386" i="30"/>
  <c r="CQ386" i="30"/>
  <c r="CR386" i="30"/>
  <c r="CS386" i="30"/>
  <c r="CT386" i="30"/>
  <c r="CU386" i="30"/>
  <c r="CV386" i="30"/>
  <c r="CW386" i="30"/>
  <c r="CX386" i="30"/>
  <c r="CY386" i="30"/>
  <c r="CZ386" i="30"/>
  <c r="DA386" i="30"/>
  <c r="DB386" i="30"/>
  <c r="DC386" i="30"/>
  <c r="DD386" i="30"/>
  <c r="DE386" i="30"/>
  <c r="DF386" i="30"/>
  <c r="DG386" i="30"/>
  <c r="DH386" i="30"/>
  <c r="DI386" i="30"/>
  <c r="DJ386" i="30"/>
  <c r="DK386" i="30"/>
  <c r="DL386" i="30"/>
  <c r="DM386" i="30"/>
  <c r="DN386" i="30"/>
  <c r="DO386" i="30"/>
  <c r="DP386" i="30"/>
  <c r="DQ386" i="30"/>
  <c r="DR386" i="30"/>
  <c r="DS386" i="30"/>
  <c r="DT386" i="30"/>
  <c r="M387" i="30"/>
  <c r="N387" i="30"/>
  <c r="O387" i="30"/>
  <c r="P387" i="30"/>
  <c r="Q387" i="30"/>
  <c r="R387" i="30"/>
  <c r="O62" i="41" s="1"/>
  <c r="S387" i="30"/>
  <c r="T387" i="30"/>
  <c r="U387" i="30"/>
  <c r="V387" i="30"/>
  <c r="W387" i="30"/>
  <c r="X387" i="30"/>
  <c r="Y387" i="30"/>
  <c r="V62" i="41" s="1"/>
  <c r="Z387" i="30"/>
  <c r="AA387" i="30"/>
  <c r="AB387" i="30"/>
  <c r="AC387" i="30"/>
  <c r="AD387" i="30"/>
  <c r="AE387" i="30"/>
  <c r="AF387" i="30"/>
  <c r="AG387" i="30"/>
  <c r="AH387" i="30"/>
  <c r="AE62" i="41" s="1"/>
  <c r="AI387" i="30"/>
  <c r="AJ387" i="30"/>
  <c r="AK387" i="30"/>
  <c r="AL387" i="30"/>
  <c r="AM387" i="30"/>
  <c r="AN387" i="30"/>
  <c r="AO387" i="30"/>
  <c r="AL62" i="41" s="1"/>
  <c r="AP387" i="30"/>
  <c r="AQ387" i="30"/>
  <c r="AR387" i="30"/>
  <c r="AS387" i="30"/>
  <c r="AT387" i="30"/>
  <c r="AU387" i="30"/>
  <c r="AV387" i="30"/>
  <c r="AW387" i="30"/>
  <c r="AX387" i="30"/>
  <c r="AU62" i="41" s="1"/>
  <c r="AY387" i="30"/>
  <c r="AZ387" i="30"/>
  <c r="BA387" i="30"/>
  <c r="BB387" i="30"/>
  <c r="BC387" i="30"/>
  <c r="BD387" i="30"/>
  <c r="BE387" i="30"/>
  <c r="BB62" i="41" s="1"/>
  <c r="BF387" i="30"/>
  <c r="BG387" i="30"/>
  <c r="BH387" i="30"/>
  <c r="BI387" i="30"/>
  <c r="BJ387" i="30"/>
  <c r="BK387" i="30"/>
  <c r="BL387" i="30"/>
  <c r="BM387" i="30"/>
  <c r="BN387" i="30"/>
  <c r="BO387" i="30"/>
  <c r="BP387" i="30"/>
  <c r="BQ387" i="30"/>
  <c r="BR387" i="30"/>
  <c r="BS387" i="30"/>
  <c r="BT387" i="30"/>
  <c r="BU387" i="30"/>
  <c r="BR62" i="41" s="1"/>
  <c r="BV387" i="30"/>
  <c r="BW387" i="30"/>
  <c r="BX387" i="30"/>
  <c r="BY387" i="30"/>
  <c r="BZ387" i="30"/>
  <c r="CA387" i="30"/>
  <c r="CB387" i="30"/>
  <c r="CC387" i="30"/>
  <c r="CD387" i="30"/>
  <c r="CA62" i="41" s="1"/>
  <c r="CE387" i="30"/>
  <c r="CF387" i="30"/>
  <c r="CG387" i="30"/>
  <c r="CH387" i="30"/>
  <c r="CI387" i="30"/>
  <c r="CJ387" i="30"/>
  <c r="CK387" i="30"/>
  <c r="CH62" i="41" s="1"/>
  <c r="CL387" i="30"/>
  <c r="CM387" i="30"/>
  <c r="CN387" i="30"/>
  <c r="CO387" i="30"/>
  <c r="CP387" i="30"/>
  <c r="CQ387" i="30"/>
  <c r="CR387" i="30"/>
  <c r="CS387" i="30"/>
  <c r="CT387" i="30"/>
  <c r="CU387" i="30"/>
  <c r="CV387" i="30"/>
  <c r="CW387" i="30"/>
  <c r="CX387" i="30"/>
  <c r="CY387" i="30"/>
  <c r="CZ387" i="30"/>
  <c r="DA387" i="30"/>
  <c r="CX62" i="41" s="1"/>
  <c r="DB387" i="30"/>
  <c r="DC387" i="30"/>
  <c r="DD387" i="30"/>
  <c r="DE387" i="30"/>
  <c r="DF387" i="30"/>
  <c r="DG387" i="30"/>
  <c r="DH387" i="30"/>
  <c r="DI387" i="30"/>
  <c r="DJ387" i="30"/>
  <c r="DK387" i="30"/>
  <c r="DL387" i="30"/>
  <c r="DM387" i="30"/>
  <c r="DN387" i="30"/>
  <c r="DO387" i="30"/>
  <c r="DP387" i="30"/>
  <c r="DQ387" i="30"/>
  <c r="DN62" i="41" s="1"/>
  <c r="DR387" i="30"/>
  <c r="DS387" i="30"/>
  <c r="DT387" i="30"/>
  <c r="M388" i="30"/>
  <c r="N388" i="30"/>
  <c r="O388" i="30"/>
  <c r="P388" i="30"/>
  <c r="Q388" i="30"/>
  <c r="R388" i="30"/>
  <c r="S388" i="30"/>
  <c r="T388" i="30"/>
  <c r="U388" i="30"/>
  <c r="V388" i="30"/>
  <c r="W388" i="30"/>
  <c r="X388" i="30"/>
  <c r="Y388" i="30"/>
  <c r="Z388" i="30"/>
  <c r="AA388" i="30"/>
  <c r="AB388" i="30"/>
  <c r="AC388" i="30"/>
  <c r="AD388" i="30"/>
  <c r="AE388" i="30"/>
  <c r="AF388" i="30"/>
  <c r="AG388" i="30"/>
  <c r="AH388" i="30"/>
  <c r="AI388" i="30"/>
  <c r="AJ388" i="30"/>
  <c r="AK388" i="30"/>
  <c r="AL388" i="30"/>
  <c r="AM388" i="30"/>
  <c r="AN388" i="30"/>
  <c r="AO388" i="30"/>
  <c r="AP388" i="30"/>
  <c r="AQ388" i="30"/>
  <c r="AR388" i="30"/>
  <c r="AS388" i="30"/>
  <c r="AT388" i="30"/>
  <c r="AU388" i="30"/>
  <c r="AV388" i="30"/>
  <c r="AW388" i="30"/>
  <c r="AX388" i="30"/>
  <c r="AY388" i="30"/>
  <c r="AZ388" i="30"/>
  <c r="BA388" i="30"/>
  <c r="BB388" i="30"/>
  <c r="BC388" i="30"/>
  <c r="BD388" i="30"/>
  <c r="BE388" i="30"/>
  <c r="BF388" i="30"/>
  <c r="BG388" i="30"/>
  <c r="BH388" i="30"/>
  <c r="BI388" i="30"/>
  <c r="BJ388" i="30"/>
  <c r="BK388" i="30"/>
  <c r="BL388" i="30"/>
  <c r="BM388" i="30"/>
  <c r="BN388" i="30"/>
  <c r="BO388" i="30"/>
  <c r="BP388" i="30"/>
  <c r="BQ388" i="30"/>
  <c r="BR388" i="30"/>
  <c r="BS388" i="30"/>
  <c r="BT388" i="30"/>
  <c r="BU388" i="30"/>
  <c r="BV388" i="30"/>
  <c r="BW388" i="30"/>
  <c r="BX388" i="30"/>
  <c r="BY388" i="30"/>
  <c r="BZ388" i="30"/>
  <c r="CA388" i="30"/>
  <c r="CB388" i="30"/>
  <c r="CC388" i="30"/>
  <c r="CD388" i="30"/>
  <c r="CE388" i="30"/>
  <c r="CF388" i="30"/>
  <c r="CG388" i="30"/>
  <c r="CH388" i="30"/>
  <c r="CI388" i="30"/>
  <c r="CJ388" i="30"/>
  <c r="CK388" i="30"/>
  <c r="CL388" i="30"/>
  <c r="CM388" i="30"/>
  <c r="CN388" i="30"/>
  <c r="CO388" i="30"/>
  <c r="CP388" i="30"/>
  <c r="CQ388" i="30"/>
  <c r="CR388" i="30"/>
  <c r="CS388" i="30"/>
  <c r="CT388" i="30"/>
  <c r="CU388" i="30"/>
  <c r="CV388" i="30"/>
  <c r="CW388" i="30"/>
  <c r="CX388" i="30"/>
  <c r="CY388" i="30"/>
  <c r="CZ388" i="30"/>
  <c r="DA388" i="30"/>
  <c r="DB388" i="30"/>
  <c r="DC388" i="30"/>
  <c r="DD388" i="30"/>
  <c r="DE388" i="30"/>
  <c r="DF388" i="30"/>
  <c r="DG388" i="30"/>
  <c r="DH388" i="30"/>
  <c r="DI388" i="30"/>
  <c r="DJ388" i="30"/>
  <c r="DK388" i="30"/>
  <c r="DL388" i="30"/>
  <c r="DM388" i="30"/>
  <c r="DN388" i="30"/>
  <c r="DO388" i="30"/>
  <c r="DP388" i="30"/>
  <c r="DQ388" i="30"/>
  <c r="DR388" i="30"/>
  <c r="DS388" i="30"/>
  <c r="DT388" i="30"/>
  <c r="M389" i="30"/>
  <c r="N389" i="30"/>
  <c r="O389" i="30"/>
  <c r="P389" i="30"/>
  <c r="Q389" i="30"/>
  <c r="R389" i="30"/>
  <c r="S389" i="30"/>
  <c r="T389" i="30"/>
  <c r="U389" i="30"/>
  <c r="V389" i="30"/>
  <c r="W389" i="30"/>
  <c r="X389" i="30"/>
  <c r="Y389" i="30"/>
  <c r="Z389" i="30"/>
  <c r="AA389" i="30"/>
  <c r="AB389" i="30"/>
  <c r="AC389" i="30"/>
  <c r="AD389" i="30"/>
  <c r="AE389" i="30"/>
  <c r="AF389" i="30"/>
  <c r="AG389" i="30"/>
  <c r="AH389" i="30"/>
  <c r="AI389" i="30"/>
  <c r="AJ389" i="30"/>
  <c r="AK389" i="30"/>
  <c r="AL389" i="30"/>
  <c r="AM389" i="30"/>
  <c r="AN389" i="30"/>
  <c r="AO389" i="30"/>
  <c r="AP389" i="30"/>
  <c r="AQ389" i="30"/>
  <c r="AR389" i="30"/>
  <c r="AS389" i="30"/>
  <c r="AT389" i="30"/>
  <c r="AU389" i="30"/>
  <c r="AV389" i="30"/>
  <c r="AW389" i="30"/>
  <c r="AX389" i="30"/>
  <c r="AY389" i="30"/>
  <c r="AZ389" i="30"/>
  <c r="BA389" i="30"/>
  <c r="BB389" i="30"/>
  <c r="BC389" i="30"/>
  <c r="BD389" i="30"/>
  <c r="BE389" i="30"/>
  <c r="BF389" i="30"/>
  <c r="BG389" i="30"/>
  <c r="BH389" i="30"/>
  <c r="BI389" i="30"/>
  <c r="BJ389" i="30"/>
  <c r="BK389" i="30"/>
  <c r="BL389" i="30"/>
  <c r="BM389" i="30"/>
  <c r="BN389" i="30"/>
  <c r="BO389" i="30"/>
  <c r="BP389" i="30"/>
  <c r="BQ389" i="30"/>
  <c r="BR389" i="30"/>
  <c r="BS389" i="30"/>
  <c r="BT389" i="30"/>
  <c r="BU389" i="30"/>
  <c r="BV389" i="30"/>
  <c r="BW389" i="30"/>
  <c r="BX389" i="30"/>
  <c r="BY389" i="30"/>
  <c r="BZ389" i="30"/>
  <c r="CA389" i="30"/>
  <c r="CB389" i="30"/>
  <c r="CC389" i="30"/>
  <c r="CD389" i="30"/>
  <c r="CE389" i="30"/>
  <c r="CF389" i="30"/>
  <c r="CG389" i="30"/>
  <c r="CH389" i="30"/>
  <c r="CI389" i="30"/>
  <c r="CJ389" i="30"/>
  <c r="CK389" i="30"/>
  <c r="CL389" i="30"/>
  <c r="CM389" i="30"/>
  <c r="CN389" i="30"/>
  <c r="CO389" i="30"/>
  <c r="CP389" i="30"/>
  <c r="CQ389" i="30"/>
  <c r="CR389" i="30"/>
  <c r="CS389" i="30"/>
  <c r="CT389" i="30"/>
  <c r="CU389" i="30"/>
  <c r="CV389" i="30"/>
  <c r="CW389" i="30"/>
  <c r="CX389" i="30"/>
  <c r="CY389" i="30"/>
  <c r="CZ389" i="30"/>
  <c r="DA389" i="30"/>
  <c r="DB389" i="30"/>
  <c r="DC389" i="30"/>
  <c r="DD389" i="30"/>
  <c r="DE389" i="30"/>
  <c r="DF389" i="30"/>
  <c r="DG389" i="30"/>
  <c r="DH389" i="30"/>
  <c r="DI389" i="30"/>
  <c r="DJ389" i="30"/>
  <c r="DK389" i="30"/>
  <c r="DL389" i="30"/>
  <c r="DM389" i="30"/>
  <c r="DN389" i="30"/>
  <c r="DO389" i="30"/>
  <c r="DP389" i="30"/>
  <c r="DQ389" i="30"/>
  <c r="DR389" i="30"/>
  <c r="DS389" i="30"/>
  <c r="DT389" i="30"/>
  <c r="M390" i="30"/>
  <c r="N390" i="30"/>
  <c r="O390" i="30"/>
  <c r="P390" i="30"/>
  <c r="Q390" i="30"/>
  <c r="R390" i="30"/>
  <c r="S390" i="30"/>
  <c r="T390" i="30"/>
  <c r="U390" i="30"/>
  <c r="V390" i="30"/>
  <c r="W390" i="30"/>
  <c r="X390" i="30"/>
  <c r="Y390" i="30"/>
  <c r="Z390" i="30"/>
  <c r="AA390" i="30"/>
  <c r="AB390" i="30"/>
  <c r="AC390" i="30"/>
  <c r="AD390" i="30"/>
  <c r="AE390" i="30"/>
  <c r="AF390" i="30"/>
  <c r="AG390" i="30"/>
  <c r="AH390" i="30"/>
  <c r="AI390" i="30"/>
  <c r="AJ390" i="30"/>
  <c r="AK390" i="30"/>
  <c r="AL390" i="30"/>
  <c r="AM390" i="30"/>
  <c r="AN390" i="30"/>
  <c r="AO390" i="30"/>
  <c r="AP390" i="30"/>
  <c r="AQ390" i="30"/>
  <c r="AR390" i="30"/>
  <c r="AS390" i="30"/>
  <c r="AT390" i="30"/>
  <c r="AU390" i="30"/>
  <c r="AV390" i="30"/>
  <c r="AW390" i="30"/>
  <c r="AX390" i="30"/>
  <c r="AY390" i="30"/>
  <c r="AZ390" i="30"/>
  <c r="BA390" i="30"/>
  <c r="BB390" i="30"/>
  <c r="BC390" i="30"/>
  <c r="BD390" i="30"/>
  <c r="BE390" i="30"/>
  <c r="BF390" i="30"/>
  <c r="BG390" i="30"/>
  <c r="BH390" i="30"/>
  <c r="BI390" i="30"/>
  <c r="BJ390" i="30"/>
  <c r="BK390" i="30"/>
  <c r="BL390" i="30"/>
  <c r="BM390" i="30"/>
  <c r="BN390" i="30"/>
  <c r="BK62" i="41" s="1"/>
  <c r="BO390" i="30"/>
  <c r="BP390" i="30"/>
  <c r="BQ390" i="30"/>
  <c r="BR390" i="30"/>
  <c r="BS390" i="30"/>
  <c r="BT390" i="30"/>
  <c r="BU390" i="30"/>
  <c r="BV390" i="30"/>
  <c r="BW390" i="30"/>
  <c r="BX390" i="30"/>
  <c r="BY390" i="30"/>
  <c r="BZ390" i="30"/>
  <c r="CA390" i="30"/>
  <c r="CB390" i="30"/>
  <c r="CC390" i="30"/>
  <c r="CD390" i="30"/>
  <c r="CE390" i="30"/>
  <c r="CF390" i="30"/>
  <c r="CG390" i="30"/>
  <c r="CH390" i="30"/>
  <c r="CI390" i="30"/>
  <c r="CJ390" i="30"/>
  <c r="CK390" i="30"/>
  <c r="CL390" i="30"/>
  <c r="CM390" i="30"/>
  <c r="CN390" i="30"/>
  <c r="CO390" i="30"/>
  <c r="CP390" i="30"/>
  <c r="CQ390" i="30"/>
  <c r="CR390" i="30"/>
  <c r="CS390" i="30"/>
  <c r="CT390" i="30"/>
  <c r="CU390" i="30"/>
  <c r="CV390" i="30"/>
  <c r="CW390" i="30"/>
  <c r="CX390" i="30"/>
  <c r="CY390" i="30"/>
  <c r="CZ390" i="30"/>
  <c r="DA390" i="30"/>
  <c r="DB390" i="30"/>
  <c r="DC390" i="30"/>
  <c r="DD390" i="30"/>
  <c r="DE390" i="30"/>
  <c r="DF390" i="30"/>
  <c r="DG390" i="30"/>
  <c r="DH390" i="30"/>
  <c r="DI390" i="30"/>
  <c r="DJ390" i="30"/>
  <c r="DK390" i="30"/>
  <c r="DL390" i="30"/>
  <c r="DM390" i="30"/>
  <c r="DN390" i="30"/>
  <c r="DO390" i="30"/>
  <c r="DP390" i="30"/>
  <c r="DQ390" i="30"/>
  <c r="DR390" i="30"/>
  <c r="DS390" i="30"/>
  <c r="DT390" i="30"/>
  <c r="M391" i="30"/>
  <c r="N391" i="30"/>
  <c r="O391" i="30"/>
  <c r="P391" i="30"/>
  <c r="Q391" i="30"/>
  <c r="R391" i="30"/>
  <c r="S391" i="30"/>
  <c r="T391" i="30"/>
  <c r="U391" i="30"/>
  <c r="V391" i="30"/>
  <c r="W391" i="30"/>
  <c r="X391" i="30"/>
  <c r="Y391" i="30"/>
  <c r="Z391" i="30"/>
  <c r="AA391" i="30"/>
  <c r="AB391" i="30"/>
  <c r="AC391" i="30"/>
  <c r="AD391" i="30"/>
  <c r="AE391" i="30"/>
  <c r="AF391" i="30"/>
  <c r="AG391" i="30"/>
  <c r="AH391" i="30"/>
  <c r="AI391" i="30"/>
  <c r="AJ391" i="30"/>
  <c r="AK391" i="30"/>
  <c r="AL391" i="30"/>
  <c r="AM391" i="30"/>
  <c r="AN391" i="30"/>
  <c r="AO391" i="30"/>
  <c r="AP391" i="30"/>
  <c r="AQ391" i="30"/>
  <c r="AR391" i="30"/>
  <c r="AS391" i="30"/>
  <c r="AT391" i="30"/>
  <c r="AU391" i="30"/>
  <c r="AV391" i="30"/>
  <c r="AW391" i="30"/>
  <c r="AX391" i="30"/>
  <c r="AY391" i="30"/>
  <c r="AZ391" i="30"/>
  <c r="BA391" i="30"/>
  <c r="BB391" i="30"/>
  <c r="BC391" i="30"/>
  <c r="BD391" i="30"/>
  <c r="BE391" i="30"/>
  <c r="BF391" i="30"/>
  <c r="BG391" i="30"/>
  <c r="BH391" i="30"/>
  <c r="BI391" i="30"/>
  <c r="BJ391" i="30"/>
  <c r="BK391" i="30"/>
  <c r="BL391" i="30"/>
  <c r="BM391" i="30"/>
  <c r="BN391" i="30"/>
  <c r="BO391" i="30"/>
  <c r="BP391" i="30"/>
  <c r="BQ391" i="30"/>
  <c r="BR391" i="30"/>
  <c r="BS391" i="30"/>
  <c r="BT391" i="30"/>
  <c r="BU391" i="30"/>
  <c r="BV391" i="30"/>
  <c r="BW391" i="30"/>
  <c r="BX391" i="30"/>
  <c r="BY391" i="30"/>
  <c r="BZ391" i="30"/>
  <c r="CA391" i="30"/>
  <c r="CB391" i="30"/>
  <c r="CC391" i="30"/>
  <c r="CD391" i="30"/>
  <c r="CE391" i="30"/>
  <c r="CF391" i="30"/>
  <c r="CG391" i="30"/>
  <c r="CH391" i="30"/>
  <c r="CI391" i="30"/>
  <c r="CJ391" i="30"/>
  <c r="CK391" i="30"/>
  <c r="CL391" i="30"/>
  <c r="CM391" i="30"/>
  <c r="CN391" i="30"/>
  <c r="CO391" i="30"/>
  <c r="CP391" i="30"/>
  <c r="CQ391" i="30"/>
  <c r="CR391" i="30"/>
  <c r="CS391" i="30"/>
  <c r="CT391" i="30"/>
  <c r="CU391" i="30"/>
  <c r="CV391" i="30"/>
  <c r="CW391" i="30"/>
  <c r="CX391" i="30"/>
  <c r="CY391" i="30"/>
  <c r="CZ391" i="30"/>
  <c r="DA391" i="30"/>
  <c r="DB391" i="30"/>
  <c r="DC391" i="30"/>
  <c r="DD391" i="30"/>
  <c r="DE391" i="30"/>
  <c r="DF391" i="30"/>
  <c r="DG391" i="30"/>
  <c r="DH391" i="30"/>
  <c r="DI391" i="30"/>
  <c r="DJ391" i="30"/>
  <c r="DK391" i="30"/>
  <c r="DL391" i="30"/>
  <c r="DM391" i="30"/>
  <c r="DN391" i="30"/>
  <c r="DO391" i="30"/>
  <c r="DP391" i="30"/>
  <c r="DQ391" i="30"/>
  <c r="DR391" i="30"/>
  <c r="DS391" i="30"/>
  <c r="DT391" i="30"/>
  <c r="M392" i="30"/>
  <c r="N392" i="30"/>
  <c r="O392" i="30"/>
  <c r="P392" i="30"/>
  <c r="Q392" i="30"/>
  <c r="R392" i="30"/>
  <c r="S392" i="30"/>
  <c r="T392" i="30"/>
  <c r="U392" i="30"/>
  <c r="V392" i="30"/>
  <c r="W392" i="30"/>
  <c r="X392" i="30"/>
  <c r="Y392" i="30"/>
  <c r="Z392" i="30"/>
  <c r="AA392" i="30"/>
  <c r="AB392" i="30"/>
  <c r="AC392" i="30"/>
  <c r="AD392" i="30"/>
  <c r="AE392" i="30"/>
  <c r="AF392" i="30"/>
  <c r="AG392" i="30"/>
  <c r="AH392" i="30"/>
  <c r="AI392" i="30"/>
  <c r="AJ392" i="30"/>
  <c r="AK392" i="30"/>
  <c r="AL392" i="30"/>
  <c r="AM392" i="30"/>
  <c r="AN392" i="30"/>
  <c r="AO392" i="30"/>
  <c r="AP392" i="30"/>
  <c r="AQ392" i="30"/>
  <c r="AR392" i="30"/>
  <c r="AS392" i="30"/>
  <c r="AT392" i="30"/>
  <c r="AU392" i="30"/>
  <c r="AV392" i="30"/>
  <c r="AW392" i="30"/>
  <c r="AX392" i="30"/>
  <c r="AY392" i="30"/>
  <c r="AZ392" i="30"/>
  <c r="BA392" i="30"/>
  <c r="BB392" i="30"/>
  <c r="BC392" i="30"/>
  <c r="BD392" i="30"/>
  <c r="BE392" i="30"/>
  <c r="BF392" i="30"/>
  <c r="BG392" i="30"/>
  <c r="BH392" i="30"/>
  <c r="BI392" i="30"/>
  <c r="BJ392" i="30"/>
  <c r="BK392" i="30"/>
  <c r="BL392" i="30"/>
  <c r="BM392" i="30"/>
  <c r="BN392" i="30"/>
  <c r="BO392" i="30"/>
  <c r="BP392" i="30"/>
  <c r="BQ392" i="30"/>
  <c r="BR392" i="30"/>
  <c r="BS392" i="30"/>
  <c r="BT392" i="30"/>
  <c r="BU392" i="30"/>
  <c r="BV392" i="30"/>
  <c r="BW392" i="30"/>
  <c r="BX392" i="30"/>
  <c r="BY392" i="30"/>
  <c r="BZ392" i="30"/>
  <c r="CA392" i="30"/>
  <c r="CB392" i="30"/>
  <c r="CC392" i="30"/>
  <c r="CD392" i="30"/>
  <c r="CE392" i="30"/>
  <c r="CF392" i="30"/>
  <c r="CG392" i="30"/>
  <c r="CH392" i="30"/>
  <c r="CI392" i="30"/>
  <c r="CJ392" i="30"/>
  <c r="CK392" i="30"/>
  <c r="CL392" i="30"/>
  <c r="CM392" i="30"/>
  <c r="CN392" i="30"/>
  <c r="CO392" i="30"/>
  <c r="CP392" i="30"/>
  <c r="CQ392" i="30"/>
  <c r="CR392" i="30"/>
  <c r="CS392" i="30"/>
  <c r="CT392" i="30"/>
  <c r="CU392" i="30"/>
  <c r="CV392" i="30"/>
  <c r="CW392" i="30"/>
  <c r="CX392" i="30"/>
  <c r="CY392" i="30"/>
  <c r="CZ392" i="30"/>
  <c r="DA392" i="30"/>
  <c r="DB392" i="30"/>
  <c r="DC392" i="30"/>
  <c r="DD392" i="30"/>
  <c r="DE392" i="30"/>
  <c r="DF392" i="30"/>
  <c r="DG392" i="30"/>
  <c r="DH392" i="30"/>
  <c r="DI392" i="30"/>
  <c r="DJ392" i="30"/>
  <c r="DK392" i="30"/>
  <c r="DL392" i="30"/>
  <c r="DM392" i="30"/>
  <c r="DN392" i="30"/>
  <c r="DO392" i="30"/>
  <c r="DP392" i="30"/>
  <c r="DQ392" i="30"/>
  <c r="DR392" i="30"/>
  <c r="DS392" i="30"/>
  <c r="DT392" i="30"/>
  <c r="M393" i="30"/>
  <c r="N393" i="30"/>
  <c r="O393" i="30"/>
  <c r="P393" i="30"/>
  <c r="Q393" i="30"/>
  <c r="R393" i="30"/>
  <c r="S393" i="30"/>
  <c r="T393" i="30"/>
  <c r="U393" i="30"/>
  <c r="V393" i="30"/>
  <c r="W393" i="30"/>
  <c r="X393" i="30"/>
  <c r="Y393" i="30"/>
  <c r="Z393" i="30"/>
  <c r="AA393" i="30"/>
  <c r="AB393" i="30"/>
  <c r="AC393" i="30"/>
  <c r="AD393" i="30"/>
  <c r="AE393" i="30"/>
  <c r="AF393" i="30"/>
  <c r="AG393" i="30"/>
  <c r="AH393" i="30"/>
  <c r="AI393" i="30"/>
  <c r="AJ393" i="30"/>
  <c r="AK393" i="30"/>
  <c r="AL393" i="30"/>
  <c r="AM393" i="30"/>
  <c r="AN393" i="30"/>
  <c r="AO393" i="30"/>
  <c r="AP393" i="30"/>
  <c r="AQ393" i="30"/>
  <c r="AR393" i="30"/>
  <c r="AS393" i="30"/>
  <c r="AT393" i="30"/>
  <c r="AU393" i="30"/>
  <c r="AV393" i="30"/>
  <c r="AW393" i="30"/>
  <c r="AX393" i="30"/>
  <c r="AY393" i="30"/>
  <c r="AZ393" i="30"/>
  <c r="BA393" i="30"/>
  <c r="BB393" i="30"/>
  <c r="BC393" i="30"/>
  <c r="BD393" i="30"/>
  <c r="BE393" i="30"/>
  <c r="BF393" i="30"/>
  <c r="BG393" i="30"/>
  <c r="BH393" i="30"/>
  <c r="BI393" i="30"/>
  <c r="BJ393" i="30"/>
  <c r="BK393" i="30"/>
  <c r="BL393" i="30"/>
  <c r="BM393" i="30"/>
  <c r="BN393" i="30"/>
  <c r="BO393" i="30"/>
  <c r="BP393" i="30"/>
  <c r="BQ393" i="30"/>
  <c r="BR393" i="30"/>
  <c r="BS393" i="30"/>
  <c r="BT393" i="30"/>
  <c r="BU393" i="30"/>
  <c r="BV393" i="30"/>
  <c r="BW393" i="30"/>
  <c r="BX393" i="30"/>
  <c r="BY393" i="30"/>
  <c r="BZ393" i="30"/>
  <c r="CA393" i="30"/>
  <c r="CB393" i="30"/>
  <c r="CC393" i="30"/>
  <c r="CD393" i="30"/>
  <c r="CE393" i="30"/>
  <c r="CF393" i="30"/>
  <c r="CG393" i="30"/>
  <c r="CH393" i="30"/>
  <c r="CI393" i="30"/>
  <c r="CJ393" i="30"/>
  <c r="CK393" i="30"/>
  <c r="CL393" i="30"/>
  <c r="CM393" i="30"/>
  <c r="CN393" i="30"/>
  <c r="CO393" i="30"/>
  <c r="CP393" i="30"/>
  <c r="CQ393" i="30"/>
  <c r="CR393" i="30"/>
  <c r="CS393" i="30"/>
  <c r="CT393" i="30"/>
  <c r="CU393" i="30"/>
  <c r="CV393" i="30"/>
  <c r="CW393" i="30"/>
  <c r="CX393" i="30"/>
  <c r="CY393" i="30"/>
  <c r="CZ393" i="30"/>
  <c r="DA393" i="30"/>
  <c r="DB393" i="30"/>
  <c r="DC393" i="30"/>
  <c r="DD393" i="30"/>
  <c r="DE393" i="30"/>
  <c r="DF393" i="30"/>
  <c r="DG393" i="30"/>
  <c r="DH393" i="30"/>
  <c r="DI393" i="30"/>
  <c r="DJ393" i="30"/>
  <c r="DK393" i="30"/>
  <c r="DL393" i="30"/>
  <c r="DM393" i="30"/>
  <c r="DN393" i="30"/>
  <c r="DO393" i="30"/>
  <c r="DP393" i="30"/>
  <c r="DQ393" i="30"/>
  <c r="DR393" i="30"/>
  <c r="DS393" i="30"/>
  <c r="DT393" i="30"/>
  <c r="M394" i="30"/>
  <c r="N394" i="30"/>
  <c r="O394" i="30"/>
  <c r="P394" i="30"/>
  <c r="M63" i="41" s="1"/>
  <c r="Q394" i="30"/>
  <c r="R394" i="30"/>
  <c r="S394" i="30"/>
  <c r="T394" i="30"/>
  <c r="U394" i="30"/>
  <c r="V394" i="30"/>
  <c r="S63" i="41" s="1"/>
  <c r="W394" i="30"/>
  <c r="X394" i="30"/>
  <c r="Y394" i="30"/>
  <c r="Z394" i="30"/>
  <c r="W63" i="41" s="1"/>
  <c r="AA394" i="30"/>
  <c r="AB394" i="30"/>
  <c r="AC394" i="30"/>
  <c r="AD394" i="30"/>
  <c r="AE394" i="30"/>
  <c r="AF394" i="30"/>
  <c r="AC63" i="41" s="1"/>
  <c r="AG394" i="30"/>
  <c r="AH394" i="30"/>
  <c r="AI394" i="30"/>
  <c r="AJ394" i="30"/>
  <c r="AK394" i="30"/>
  <c r="AL394" i="30"/>
  <c r="AM394" i="30"/>
  <c r="AN394" i="30"/>
  <c r="AO394" i="30"/>
  <c r="AP394" i="30"/>
  <c r="AM63" i="41" s="1"/>
  <c r="AQ394" i="30"/>
  <c r="AR394" i="30"/>
  <c r="AS394" i="30"/>
  <c r="AT394" i="30"/>
  <c r="AU394" i="30"/>
  <c r="AV394" i="30"/>
  <c r="AS63" i="41" s="1"/>
  <c r="AW394" i="30"/>
  <c r="AX394" i="30"/>
  <c r="AY394" i="30"/>
  <c r="AZ394" i="30"/>
  <c r="BA394" i="30"/>
  <c r="BB394" i="30"/>
  <c r="BC394" i="30"/>
  <c r="BD394" i="30"/>
  <c r="BE394" i="30"/>
  <c r="BF394" i="30"/>
  <c r="BG394" i="30"/>
  <c r="BH394" i="30"/>
  <c r="BI394" i="30"/>
  <c r="BJ394" i="30"/>
  <c r="BK394" i="30"/>
  <c r="BL394" i="30"/>
  <c r="BH63" i="41" s="1"/>
  <c r="BM394" i="30"/>
  <c r="BI63" i="41" s="1"/>
  <c r="BN394" i="30"/>
  <c r="BO394" i="30"/>
  <c r="BP394" i="30"/>
  <c r="BQ394" i="30"/>
  <c r="BR394" i="30"/>
  <c r="BS394" i="30"/>
  <c r="BT394" i="30"/>
  <c r="BU394" i="30"/>
  <c r="BV394" i="30"/>
  <c r="BW394" i="30"/>
  <c r="BX394" i="30"/>
  <c r="BY394" i="30"/>
  <c r="BZ394" i="30"/>
  <c r="CA394" i="30"/>
  <c r="CB394" i="30"/>
  <c r="BY63" i="41" s="1"/>
  <c r="CC394" i="30"/>
  <c r="CD394" i="30"/>
  <c r="CE394" i="30"/>
  <c r="CF394" i="30"/>
  <c r="CG394" i="30"/>
  <c r="CH394" i="30"/>
  <c r="CI394" i="30"/>
  <c r="CJ394" i="30"/>
  <c r="CK394" i="30"/>
  <c r="CL394" i="30"/>
  <c r="CI63" i="41" s="1"/>
  <c r="CM394" i="30"/>
  <c r="CN394" i="30"/>
  <c r="CO394" i="30"/>
  <c r="CP394" i="30"/>
  <c r="CQ394" i="30"/>
  <c r="CR394" i="30"/>
  <c r="CO63" i="41" s="1"/>
  <c r="CS394" i="30"/>
  <c r="CT394" i="30"/>
  <c r="CU394" i="30"/>
  <c r="CV394" i="30"/>
  <c r="CW394" i="30"/>
  <c r="CX394" i="30"/>
  <c r="CY394" i="30"/>
  <c r="CZ394" i="30"/>
  <c r="DA394" i="30"/>
  <c r="DB394" i="30"/>
  <c r="CY63" i="41" s="1"/>
  <c r="DC394" i="30"/>
  <c r="DD394" i="30"/>
  <c r="DE394" i="30"/>
  <c r="DF394" i="30"/>
  <c r="DG394" i="30"/>
  <c r="DH394" i="30"/>
  <c r="DE63" i="41" s="1"/>
  <c r="DI394" i="30"/>
  <c r="DJ394" i="30"/>
  <c r="DK394" i="30"/>
  <c r="DL394" i="30"/>
  <c r="DM394" i="30"/>
  <c r="DN394" i="30"/>
  <c r="DO394" i="30"/>
  <c r="DP394" i="30"/>
  <c r="DQ394" i="30"/>
  <c r="DR394" i="30"/>
  <c r="DO63" i="41" s="1"/>
  <c r="DS394" i="30"/>
  <c r="DT394" i="30"/>
  <c r="M395" i="30"/>
  <c r="N395" i="30"/>
  <c r="O395" i="30"/>
  <c r="P395" i="30"/>
  <c r="Q395" i="30"/>
  <c r="R395" i="30"/>
  <c r="S395" i="30"/>
  <c r="T395" i="30"/>
  <c r="U395" i="30"/>
  <c r="V395" i="30"/>
  <c r="W395" i="30"/>
  <c r="X395" i="30"/>
  <c r="Y395" i="30"/>
  <c r="Z395" i="30"/>
  <c r="AA395" i="30"/>
  <c r="AB395" i="30"/>
  <c r="AC395" i="30"/>
  <c r="AD395" i="30"/>
  <c r="AE395" i="30"/>
  <c r="AF395" i="30"/>
  <c r="AG395" i="30"/>
  <c r="AH395" i="30"/>
  <c r="AI395" i="30"/>
  <c r="AJ395" i="30"/>
  <c r="AK395" i="30"/>
  <c r="AL395" i="30"/>
  <c r="AM395" i="30"/>
  <c r="AN395" i="30"/>
  <c r="AO395" i="30"/>
  <c r="AP395" i="30"/>
  <c r="AQ395" i="30"/>
  <c r="AR395" i="30"/>
  <c r="AS395" i="30"/>
  <c r="AT395" i="30"/>
  <c r="AU395" i="30"/>
  <c r="AV395" i="30"/>
  <c r="AW395" i="30"/>
  <c r="AX395" i="30"/>
  <c r="AY395" i="30"/>
  <c r="AZ395" i="30"/>
  <c r="BA395" i="30"/>
  <c r="BB395" i="30"/>
  <c r="BC395" i="30"/>
  <c r="BD395" i="30"/>
  <c r="BE395" i="30"/>
  <c r="BF395" i="30"/>
  <c r="BG395" i="30"/>
  <c r="BH395" i="30"/>
  <c r="BI395" i="30"/>
  <c r="BJ395" i="30"/>
  <c r="BK395" i="30"/>
  <c r="BL395" i="30"/>
  <c r="BM395" i="30"/>
  <c r="BN395" i="30"/>
  <c r="BO395" i="30"/>
  <c r="BP395" i="30"/>
  <c r="BQ395" i="30"/>
  <c r="BR395" i="30"/>
  <c r="BS395" i="30"/>
  <c r="BT395" i="30"/>
  <c r="BU395" i="30"/>
  <c r="BV395" i="30"/>
  <c r="BW395" i="30"/>
  <c r="BX395" i="30"/>
  <c r="BY395" i="30"/>
  <c r="BZ395" i="30"/>
  <c r="CA395" i="30"/>
  <c r="CB395" i="30"/>
  <c r="CC395" i="30"/>
  <c r="CD395" i="30"/>
  <c r="CE395" i="30"/>
  <c r="CF395" i="30"/>
  <c r="CG395" i="30"/>
  <c r="CH395" i="30"/>
  <c r="CI395" i="30"/>
  <c r="CJ395" i="30"/>
  <c r="CK395" i="30"/>
  <c r="CL395" i="30"/>
  <c r="CM395" i="30"/>
  <c r="CN395" i="30"/>
  <c r="CO395" i="30"/>
  <c r="CP395" i="30"/>
  <c r="CQ395" i="30"/>
  <c r="CR395" i="30"/>
  <c r="CS395" i="30"/>
  <c r="CT395" i="30"/>
  <c r="CU395" i="30"/>
  <c r="CV395" i="30"/>
  <c r="CW395" i="30"/>
  <c r="CX395" i="30"/>
  <c r="CY395" i="30"/>
  <c r="CZ395" i="30"/>
  <c r="DA395" i="30"/>
  <c r="DB395" i="30"/>
  <c r="DC395" i="30"/>
  <c r="DD395" i="30"/>
  <c r="DE395" i="30"/>
  <c r="DF395" i="30"/>
  <c r="DG395" i="30"/>
  <c r="DH395" i="30"/>
  <c r="DI395" i="30"/>
  <c r="DJ395" i="30"/>
  <c r="DK395" i="30"/>
  <c r="DL395" i="30"/>
  <c r="DM395" i="30"/>
  <c r="DN395" i="30"/>
  <c r="DO395" i="30"/>
  <c r="DP395" i="30"/>
  <c r="DQ395" i="30"/>
  <c r="DR395" i="30"/>
  <c r="DS395" i="30"/>
  <c r="DT395" i="30"/>
  <c r="M396" i="30"/>
  <c r="N396" i="30"/>
  <c r="O396" i="30"/>
  <c r="P396" i="30"/>
  <c r="Q396" i="30"/>
  <c r="R396" i="30"/>
  <c r="S396" i="30"/>
  <c r="T396" i="30"/>
  <c r="U396" i="30"/>
  <c r="V396" i="30"/>
  <c r="W396" i="30"/>
  <c r="X396" i="30"/>
  <c r="Y396" i="30"/>
  <c r="Z396" i="30"/>
  <c r="AA396" i="30"/>
  <c r="AB396" i="30"/>
  <c r="AC396" i="30"/>
  <c r="AD396" i="30"/>
  <c r="AE396" i="30"/>
  <c r="AF396" i="30"/>
  <c r="AG396" i="30"/>
  <c r="AH396" i="30"/>
  <c r="AI396" i="30"/>
  <c r="AJ396" i="30"/>
  <c r="AK396" i="30"/>
  <c r="AL396" i="30"/>
  <c r="AM396" i="30"/>
  <c r="AN396" i="30"/>
  <c r="AO396" i="30"/>
  <c r="AP396" i="30"/>
  <c r="AQ396" i="30"/>
  <c r="AR396" i="30"/>
  <c r="AS396" i="30"/>
  <c r="AT396" i="30"/>
  <c r="AU396" i="30"/>
  <c r="AV396" i="30"/>
  <c r="AW396" i="30"/>
  <c r="AX396" i="30"/>
  <c r="AY396" i="30"/>
  <c r="AZ396" i="30"/>
  <c r="BA396" i="30"/>
  <c r="BB396" i="30"/>
  <c r="BC396" i="30"/>
  <c r="BD396" i="30"/>
  <c r="BE396" i="30"/>
  <c r="BF396" i="30"/>
  <c r="BG396" i="30"/>
  <c r="BH396" i="30"/>
  <c r="BI396" i="30"/>
  <c r="BJ396" i="30"/>
  <c r="BK396" i="30"/>
  <c r="BL396" i="30"/>
  <c r="BM396" i="30"/>
  <c r="BN396" i="30"/>
  <c r="BO396" i="30"/>
  <c r="BP396" i="30"/>
  <c r="BQ396" i="30"/>
  <c r="BR396" i="30"/>
  <c r="BS396" i="30"/>
  <c r="BT396" i="30"/>
  <c r="BU396" i="30"/>
  <c r="BV396" i="30"/>
  <c r="BW396" i="30"/>
  <c r="BX396" i="30"/>
  <c r="BY396" i="30"/>
  <c r="BZ396" i="30"/>
  <c r="CA396" i="30"/>
  <c r="CB396" i="30"/>
  <c r="CC396" i="30"/>
  <c r="CD396" i="30"/>
  <c r="CE396" i="30"/>
  <c r="CF396" i="30"/>
  <c r="CG396" i="30"/>
  <c r="CH396" i="30"/>
  <c r="CI396" i="30"/>
  <c r="CJ396" i="30"/>
  <c r="CK396" i="30"/>
  <c r="CL396" i="30"/>
  <c r="CM396" i="30"/>
  <c r="CN396" i="30"/>
  <c r="CO396" i="30"/>
  <c r="CP396" i="30"/>
  <c r="CQ396" i="30"/>
  <c r="CR396" i="30"/>
  <c r="CS396" i="30"/>
  <c r="CT396" i="30"/>
  <c r="CU396" i="30"/>
  <c r="CV396" i="30"/>
  <c r="CW396" i="30"/>
  <c r="CX396" i="30"/>
  <c r="CY396" i="30"/>
  <c r="CZ396" i="30"/>
  <c r="DA396" i="30"/>
  <c r="DB396" i="30"/>
  <c r="DC396" i="30"/>
  <c r="DD396" i="30"/>
  <c r="DE396" i="30"/>
  <c r="DF396" i="30"/>
  <c r="DG396" i="30"/>
  <c r="DH396" i="30"/>
  <c r="DI396" i="30"/>
  <c r="DJ396" i="30"/>
  <c r="DK396" i="30"/>
  <c r="DL396" i="30"/>
  <c r="DM396" i="30"/>
  <c r="DN396" i="30"/>
  <c r="DO396" i="30"/>
  <c r="DP396" i="30"/>
  <c r="DQ396" i="30"/>
  <c r="DR396" i="30"/>
  <c r="DS396" i="30"/>
  <c r="DT396" i="30"/>
  <c r="M397" i="30"/>
  <c r="N397" i="30"/>
  <c r="O397" i="30"/>
  <c r="P397" i="30"/>
  <c r="Q397" i="30"/>
  <c r="R397" i="30"/>
  <c r="S397" i="30"/>
  <c r="T397" i="30"/>
  <c r="U397" i="30"/>
  <c r="V397" i="30"/>
  <c r="W397" i="30"/>
  <c r="X397" i="30"/>
  <c r="Y397" i="30"/>
  <c r="Z397" i="30"/>
  <c r="AA397" i="30"/>
  <c r="AB397" i="30"/>
  <c r="Y64" i="41" s="1"/>
  <c r="AC397" i="30"/>
  <c r="AD397" i="30"/>
  <c r="AE397" i="30"/>
  <c r="AF397" i="30"/>
  <c r="AG397" i="30"/>
  <c r="AH397" i="30"/>
  <c r="AI397" i="30"/>
  <c r="AJ397" i="30"/>
  <c r="AK397" i="30"/>
  <c r="AL397" i="30"/>
  <c r="AM397" i="30"/>
  <c r="AN397" i="30"/>
  <c r="AO397" i="30"/>
  <c r="AP397" i="30"/>
  <c r="AQ397" i="30"/>
  <c r="AR397" i="30"/>
  <c r="AO64" i="41" s="1"/>
  <c r="AS397" i="30"/>
  <c r="AT397" i="30"/>
  <c r="AU397" i="30"/>
  <c r="AV397" i="30"/>
  <c r="AW397" i="30"/>
  <c r="AX397" i="30"/>
  <c r="AY397" i="30"/>
  <c r="AZ397" i="30"/>
  <c r="BA397" i="30"/>
  <c r="BB397" i="30"/>
  <c r="BC397" i="30"/>
  <c r="BD397" i="30"/>
  <c r="BE397" i="30"/>
  <c r="BF397" i="30"/>
  <c r="BG397" i="30"/>
  <c r="BH397" i="30"/>
  <c r="BE64" i="41" s="1"/>
  <c r="BI397" i="30"/>
  <c r="BJ397" i="30"/>
  <c r="BK397" i="30"/>
  <c r="BL397" i="30"/>
  <c r="BM397" i="30"/>
  <c r="BN397" i="30"/>
  <c r="BO397" i="30"/>
  <c r="BP397" i="30"/>
  <c r="BQ397" i="30"/>
  <c r="BR397" i="30"/>
  <c r="BS397" i="30"/>
  <c r="BT397" i="30"/>
  <c r="BU397" i="30"/>
  <c r="BV397" i="30"/>
  <c r="BW397" i="30"/>
  <c r="BX397" i="30"/>
  <c r="BU64" i="41" s="1"/>
  <c r="BY397" i="30"/>
  <c r="BZ397" i="30"/>
  <c r="CA397" i="30"/>
  <c r="CB397" i="30"/>
  <c r="CC397" i="30"/>
  <c r="CD397" i="30"/>
  <c r="CE397" i="30"/>
  <c r="CF397" i="30"/>
  <c r="CG397" i="30"/>
  <c r="CH397" i="30"/>
  <c r="CI397" i="30"/>
  <c r="CJ397" i="30"/>
  <c r="CK397" i="30"/>
  <c r="CL397" i="30"/>
  <c r="CM397" i="30"/>
  <c r="CN397" i="30"/>
  <c r="CK64" i="41" s="1"/>
  <c r="CO397" i="30"/>
  <c r="CP397" i="30"/>
  <c r="CQ397" i="30"/>
  <c r="CR397" i="30"/>
  <c r="CS397" i="30"/>
  <c r="CT397" i="30"/>
  <c r="CU397" i="30"/>
  <c r="CV397" i="30"/>
  <c r="CW397" i="30"/>
  <c r="CX397" i="30"/>
  <c r="CY397" i="30"/>
  <c r="CZ397" i="30"/>
  <c r="DA397" i="30"/>
  <c r="DB397" i="30"/>
  <c r="DC397" i="30"/>
  <c r="DD397" i="30"/>
  <c r="DA64" i="41" s="1"/>
  <c r="DE397" i="30"/>
  <c r="DF397" i="30"/>
  <c r="DG397" i="30"/>
  <c r="DH397" i="30"/>
  <c r="DI397" i="30"/>
  <c r="DJ397" i="30"/>
  <c r="DK397" i="30"/>
  <c r="DL397" i="30"/>
  <c r="DM397" i="30"/>
  <c r="DN397" i="30"/>
  <c r="DO397" i="30"/>
  <c r="DP397" i="30"/>
  <c r="DQ397" i="30"/>
  <c r="DR397" i="30"/>
  <c r="DS397" i="30"/>
  <c r="DT397" i="30"/>
  <c r="DQ64" i="41" s="1"/>
  <c r="M398" i="30"/>
  <c r="N398" i="30"/>
  <c r="O398" i="30"/>
  <c r="P398" i="30"/>
  <c r="Q398" i="30"/>
  <c r="R398" i="30"/>
  <c r="S398" i="30"/>
  <c r="T398" i="30"/>
  <c r="U398" i="30"/>
  <c r="V398" i="30"/>
  <c r="W398" i="30"/>
  <c r="X398" i="30"/>
  <c r="Y398" i="30"/>
  <c r="Z398" i="30"/>
  <c r="AA398" i="30"/>
  <c r="AB398" i="30"/>
  <c r="AC398" i="30"/>
  <c r="AD398" i="30"/>
  <c r="AE398" i="30"/>
  <c r="AF398" i="30"/>
  <c r="AG398" i="30"/>
  <c r="AH398" i="30"/>
  <c r="AI398" i="30"/>
  <c r="AJ398" i="30"/>
  <c r="AK398" i="30"/>
  <c r="AL398" i="30"/>
  <c r="AM398" i="30"/>
  <c r="AN398" i="30"/>
  <c r="AO398" i="30"/>
  <c r="AP398" i="30"/>
  <c r="AQ398" i="30"/>
  <c r="AR398" i="30"/>
  <c r="AS398" i="30"/>
  <c r="AT398" i="30"/>
  <c r="AU398" i="30"/>
  <c r="AV398" i="30"/>
  <c r="AW398" i="30"/>
  <c r="AX398" i="30"/>
  <c r="AY398" i="30"/>
  <c r="AZ398" i="30"/>
  <c r="BA398" i="30"/>
  <c r="BB398" i="30"/>
  <c r="BC398" i="30"/>
  <c r="BD398" i="30"/>
  <c r="BE398" i="30"/>
  <c r="BF398" i="30"/>
  <c r="BG398" i="30"/>
  <c r="BH398" i="30"/>
  <c r="BI398" i="30"/>
  <c r="BJ398" i="30"/>
  <c r="BK398" i="30"/>
  <c r="BL398" i="30"/>
  <c r="BM398" i="30"/>
  <c r="BN398" i="30"/>
  <c r="BO398" i="30"/>
  <c r="BP398" i="30"/>
  <c r="BQ398" i="30"/>
  <c r="BR398" i="30"/>
  <c r="BS398" i="30"/>
  <c r="BT398" i="30"/>
  <c r="BU398" i="30"/>
  <c r="BV398" i="30"/>
  <c r="BW398" i="30"/>
  <c r="BX398" i="30"/>
  <c r="BY398" i="30"/>
  <c r="BZ398" i="30"/>
  <c r="CA398" i="30"/>
  <c r="CB398" i="30"/>
  <c r="CC398" i="30"/>
  <c r="CD398" i="30"/>
  <c r="CE398" i="30"/>
  <c r="CF398" i="30"/>
  <c r="CG398" i="30"/>
  <c r="CH398" i="30"/>
  <c r="CI398" i="30"/>
  <c r="CJ398" i="30"/>
  <c r="CK398" i="30"/>
  <c r="CL398" i="30"/>
  <c r="CM398" i="30"/>
  <c r="CN398" i="30"/>
  <c r="CO398" i="30"/>
  <c r="CP398" i="30"/>
  <c r="CQ398" i="30"/>
  <c r="CR398" i="30"/>
  <c r="CS398" i="30"/>
  <c r="CT398" i="30"/>
  <c r="CU398" i="30"/>
  <c r="CV398" i="30"/>
  <c r="CW398" i="30"/>
  <c r="CX398" i="30"/>
  <c r="CY398" i="30"/>
  <c r="CZ398" i="30"/>
  <c r="DA398" i="30"/>
  <c r="DB398" i="30"/>
  <c r="DC398" i="30"/>
  <c r="DD398" i="30"/>
  <c r="DE398" i="30"/>
  <c r="DF398" i="30"/>
  <c r="DG398" i="30"/>
  <c r="DH398" i="30"/>
  <c r="DI398" i="30"/>
  <c r="DJ398" i="30"/>
  <c r="DK398" i="30"/>
  <c r="DL398" i="30"/>
  <c r="DM398" i="30"/>
  <c r="DN398" i="30"/>
  <c r="DO398" i="30"/>
  <c r="DP398" i="30"/>
  <c r="DQ398" i="30"/>
  <c r="DR398" i="30"/>
  <c r="DS398" i="30"/>
  <c r="DT398" i="30"/>
  <c r="M399" i="30"/>
  <c r="J65" i="41" s="1"/>
  <c r="N399" i="30"/>
  <c r="K65" i="41" s="1"/>
  <c r="O399" i="30"/>
  <c r="L65" i="41" s="1"/>
  <c r="P399" i="30"/>
  <c r="Q399" i="30"/>
  <c r="R399" i="30"/>
  <c r="O65" i="41" s="1"/>
  <c r="S399" i="30"/>
  <c r="P65" i="41" s="1"/>
  <c r="T399" i="30"/>
  <c r="Q65" i="41" s="1"/>
  <c r="U399" i="30"/>
  <c r="R65" i="41" s="1"/>
  <c r="V399" i="30"/>
  <c r="S65" i="41" s="1"/>
  <c r="W399" i="30"/>
  <c r="T65" i="41" s="1"/>
  <c r="X399" i="30"/>
  <c r="U65" i="41" s="1"/>
  <c r="Y399" i="30"/>
  <c r="V65" i="41" s="1"/>
  <c r="Z399" i="30"/>
  <c r="W65" i="41" s="1"/>
  <c r="AA399" i="30"/>
  <c r="X65" i="41" s="1"/>
  <c r="AB399" i="30"/>
  <c r="Y65" i="41" s="1"/>
  <c r="AC399" i="30"/>
  <c r="Z65" i="41" s="1"/>
  <c r="AD399" i="30"/>
  <c r="AA65" i="41" s="1"/>
  <c r="AE399" i="30"/>
  <c r="AB65" i="41" s="1"/>
  <c r="AF399" i="30"/>
  <c r="AG399" i="30"/>
  <c r="AH399" i="30"/>
  <c r="AE65" i="41" s="1"/>
  <c r="AI399" i="30"/>
  <c r="AF65" i="41" s="1"/>
  <c r="AJ399" i="30"/>
  <c r="AG65" i="41" s="1"/>
  <c r="AK399" i="30"/>
  <c r="AH65" i="41" s="1"/>
  <c r="AL399" i="30"/>
  <c r="AI65" i="41" s="1"/>
  <c r="AM399" i="30"/>
  <c r="AJ65" i="41" s="1"/>
  <c r="AN399" i="30"/>
  <c r="AK65" i="41" s="1"/>
  <c r="AO399" i="30"/>
  <c r="AL65" i="41" s="1"/>
  <c r="AP399" i="30"/>
  <c r="AM65" i="41" s="1"/>
  <c r="AQ399" i="30"/>
  <c r="AN65" i="41" s="1"/>
  <c r="AR399" i="30"/>
  <c r="AO65" i="41" s="1"/>
  <c r="AS399" i="30"/>
  <c r="AP65" i="41" s="1"/>
  <c r="AT399" i="30"/>
  <c r="AQ65" i="41" s="1"/>
  <c r="AU399" i="30"/>
  <c r="AR65" i="41" s="1"/>
  <c r="AV399" i="30"/>
  <c r="AW399" i="30"/>
  <c r="AX399" i="30"/>
  <c r="AU65" i="41" s="1"/>
  <c r="AY399" i="30"/>
  <c r="AV65" i="41" s="1"/>
  <c r="AZ399" i="30"/>
  <c r="AW65" i="41" s="1"/>
  <c r="BA399" i="30"/>
  <c r="AX65" i="41" s="1"/>
  <c r="BB399" i="30"/>
  <c r="AY65" i="41" s="1"/>
  <c r="BC399" i="30"/>
  <c r="AZ65" i="41" s="1"/>
  <c r="BD399" i="30"/>
  <c r="BA65" i="41" s="1"/>
  <c r="BE399" i="30"/>
  <c r="BB65" i="41" s="1"/>
  <c r="BF399" i="30"/>
  <c r="BG399" i="30"/>
  <c r="BD65" i="41" s="1"/>
  <c r="BH399" i="30"/>
  <c r="BE65" i="41" s="1"/>
  <c r="BI399" i="30"/>
  <c r="BF65" i="41" s="1"/>
  <c r="BJ399" i="30"/>
  <c r="BG65" i="41" s="1"/>
  <c r="BK399" i="30"/>
  <c r="BJ65" i="41" s="1"/>
  <c r="BL399" i="30"/>
  <c r="BH65" i="41" s="1"/>
  <c r="BM399" i="30"/>
  <c r="BN399" i="30"/>
  <c r="BK65" i="41" s="1"/>
  <c r="BO399" i="30"/>
  <c r="BL65" i="41" s="1"/>
  <c r="BP399" i="30"/>
  <c r="BM65" i="41" s="1"/>
  <c r="BQ399" i="30"/>
  <c r="BN65" i="41" s="1"/>
  <c r="BR399" i="30"/>
  <c r="BO65" i="41" s="1"/>
  <c r="BS399" i="30"/>
  <c r="BP65" i="41" s="1"/>
  <c r="BT399" i="30"/>
  <c r="BQ65" i="41" s="1"/>
  <c r="BU399" i="30"/>
  <c r="BR65" i="41" s="1"/>
  <c r="BV399" i="30"/>
  <c r="BW399" i="30"/>
  <c r="BT65" i="41" s="1"/>
  <c r="BX399" i="30"/>
  <c r="BU65" i="41" s="1"/>
  <c r="BY399" i="30"/>
  <c r="BV65" i="41" s="1"/>
  <c r="BZ399" i="30"/>
  <c r="BW65" i="41" s="1"/>
  <c r="CA399" i="30"/>
  <c r="BX65" i="41" s="1"/>
  <c r="CB399" i="30"/>
  <c r="CC399" i="30"/>
  <c r="CD399" i="30"/>
  <c r="CA65" i="41" s="1"/>
  <c r="CE399" i="30"/>
  <c r="CB65" i="41" s="1"/>
  <c r="CF399" i="30"/>
  <c r="CC65" i="41" s="1"/>
  <c r="CG399" i="30"/>
  <c r="CD65" i="41" s="1"/>
  <c r="CH399" i="30"/>
  <c r="CE65" i="41" s="1"/>
  <c r="CI399" i="30"/>
  <c r="CF65" i="41" s="1"/>
  <c r="CJ399" i="30"/>
  <c r="CG65" i="41" s="1"/>
  <c r="CK399" i="30"/>
  <c r="CH65" i="41" s="1"/>
  <c r="CL399" i="30"/>
  <c r="CI65" i="41" s="1"/>
  <c r="CM399" i="30"/>
  <c r="CJ65" i="41" s="1"/>
  <c r="CN399" i="30"/>
  <c r="CK65" i="41" s="1"/>
  <c r="CO399" i="30"/>
  <c r="CL65" i="41" s="1"/>
  <c r="CP399" i="30"/>
  <c r="CM65" i="41" s="1"/>
  <c r="CQ399" i="30"/>
  <c r="CN65" i="41" s="1"/>
  <c r="CR399" i="30"/>
  <c r="CS399" i="30"/>
  <c r="CT399" i="30"/>
  <c r="CQ65" i="41" s="1"/>
  <c r="CU399" i="30"/>
  <c r="CR65" i="41" s="1"/>
  <c r="CV399" i="30"/>
  <c r="CS65" i="41" s="1"/>
  <c r="CW399" i="30"/>
  <c r="CT65" i="41" s="1"/>
  <c r="CX399" i="30"/>
  <c r="CU65" i="41" s="1"/>
  <c r="CY399" i="30"/>
  <c r="CV65" i="41" s="1"/>
  <c r="CZ399" i="30"/>
  <c r="CW65" i="41" s="1"/>
  <c r="DA399" i="30"/>
  <c r="CX65" i="41" s="1"/>
  <c r="DB399" i="30"/>
  <c r="CY65" i="41" s="1"/>
  <c r="DC399" i="30"/>
  <c r="CZ65" i="41" s="1"/>
  <c r="DD399" i="30"/>
  <c r="DA65" i="41" s="1"/>
  <c r="DE399" i="30"/>
  <c r="DB65" i="41" s="1"/>
  <c r="DF399" i="30"/>
  <c r="DC65" i="41" s="1"/>
  <c r="DG399" i="30"/>
  <c r="DD65" i="41" s="1"/>
  <c r="DH399" i="30"/>
  <c r="DI399" i="30"/>
  <c r="DJ399" i="30"/>
  <c r="DG65" i="41" s="1"/>
  <c r="DK399" i="30"/>
  <c r="DH65" i="41" s="1"/>
  <c r="DL399" i="30"/>
  <c r="DI65" i="41" s="1"/>
  <c r="DM399" i="30"/>
  <c r="DJ65" i="41" s="1"/>
  <c r="DN399" i="30"/>
  <c r="DK65" i="41" s="1"/>
  <c r="DO399" i="30"/>
  <c r="DL65" i="41" s="1"/>
  <c r="DP399" i="30"/>
  <c r="DM65" i="41" s="1"/>
  <c r="DQ399" i="30"/>
  <c r="DN65" i="41" s="1"/>
  <c r="DR399" i="30"/>
  <c r="DO65" i="41" s="1"/>
  <c r="DS399" i="30"/>
  <c r="DP65" i="41" s="1"/>
  <c r="DT399" i="30"/>
  <c r="DQ65" i="41" s="1"/>
  <c r="M400" i="30"/>
  <c r="N400" i="30"/>
  <c r="O400" i="30"/>
  <c r="P400" i="30"/>
  <c r="Q400" i="30"/>
  <c r="R400" i="30"/>
  <c r="S400" i="30"/>
  <c r="T400" i="30"/>
  <c r="U400" i="30"/>
  <c r="V400" i="30"/>
  <c r="W400" i="30"/>
  <c r="X400" i="30"/>
  <c r="Y400" i="30"/>
  <c r="V66" i="41" s="1"/>
  <c r="Z400" i="30"/>
  <c r="AA400" i="30"/>
  <c r="AB400" i="30"/>
  <c r="AC400" i="30"/>
  <c r="AD400" i="30"/>
  <c r="AE400" i="30"/>
  <c r="AF400" i="30"/>
  <c r="AG400" i="30"/>
  <c r="AH400" i="30"/>
  <c r="AI400" i="30"/>
  <c r="AJ400" i="30"/>
  <c r="AK400" i="30"/>
  <c r="AL400" i="30"/>
  <c r="AM400" i="30"/>
  <c r="AN400" i="30"/>
  <c r="AO400" i="30"/>
  <c r="AL66" i="41" s="1"/>
  <c r="AP400" i="30"/>
  <c r="AQ400" i="30"/>
  <c r="AR400" i="30"/>
  <c r="AS400" i="30"/>
  <c r="AT400" i="30"/>
  <c r="AU400" i="30"/>
  <c r="AV400" i="30"/>
  <c r="AW400" i="30"/>
  <c r="AX400" i="30"/>
  <c r="AY400" i="30"/>
  <c r="AZ400" i="30"/>
  <c r="BA400" i="30"/>
  <c r="BB400" i="30"/>
  <c r="BC400" i="30"/>
  <c r="AZ66" i="41" s="1"/>
  <c r="BD400" i="30"/>
  <c r="BE400" i="30"/>
  <c r="BB66" i="41" s="1"/>
  <c r="BF400" i="30"/>
  <c r="BG400" i="30"/>
  <c r="BH400" i="30"/>
  <c r="BI400" i="30"/>
  <c r="BJ400" i="30"/>
  <c r="BK400" i="30"/>
  <c r="BL400" i="30"/>
  <c r="BH66" i="41" s="1"/>
  <c r="BM400" i="30"/>
  <c r="BN400" i="30"/>
  <c r="BO400" i="30"/>
  <c r="BP400" i="30"/>
  <c r="BQ400" i="30"/>
  <c r="BR400" i="30"/>
  <c r="BS400" i="30"/>
  <c r="BT400" i="30"/>
  <c r="BU400" i="30"/>
  <c r="BR66" i="41" s="1"/>
  <c r="BV400" i="30"/>
  <c r="BW400" i="30"/>
  <c r="BX400" i="30"/>
  <c r="BY400" i="30"/>
  <c r="BZ400" i="30"/>
  <c r="CA400" i="30"/>
  <c r="CB400" i="30"/>
  <c r="CC400" i="30"/>
  <c r="CD400" i="30"/>
  <c r="CE400" i="30"/>
  <c r="CF400" i="30"/>
  <c r="CG400" i="30"/>
  <c r="CH400" i="30"/>
  <c r="CI400" i="30"/>
  <c r="CJ400" i="30"/>
  <c r="CK400" i="30"/>
  <c r="CH66" i="41" s="1"/>
  <c r="CL400" i="30"/>
  <c r="CM400" i="30"/>
  <c r="CN400" i="30"/>
  <c r="CO400" i="30"/>
  <c r="CP400" i="30"/>
  <c r="CQ400" i="30"/>
  <c r="CR400" i="30"/>
  <c r="CS400" i="30"/>
  <c r="CT400" i="30"/>
  <c r="CU400" i="30"/>
  <c r="CV400" i="30"/>
  <c r="CW400" i="30"/>
  <c r="CX400" i="30"/>
  <c r="CY400" i="30"/>
  <c r="CZ400" i="30"/>
  <c r="DA400" i="30"/>
  <c r="CX66" i="41" s="1"/>
  <c r="DB400" i="30"/>
  <c r="DC400" i="30"/>
  <c r="DD400" i="30"/>
  <c r="DE400" i="30"/>
  <c r="DF400" i="30"/>
  <c r="DG400" i="30"/>
  <c r="DH400" i="30"/>
  <c r="DI400" i="30"/>
  <c r="DJ400" i="30"/>
  <c r="DK400" i="30"/>
  <c r="DL400" i="30"/>
  <c r="DM400" i="30"/>
  <c r="DN400" i="30"/>
  <c r="DO400" i="30"/>
  <c r="DP400" i="30"/>
  <c r="DQ400" i="30"/>
  <c r="DN66" i="41" s="1"/>
  <c r="DR400" i="30"/>
  <c r="DS400" i="30"/>
  <c r="DT400" i="30"/>
  <c r="M401" i="30"/>
  <c r="N401" i="30"/>
  <c r="O401" i="30"/>
  <c r="P401" i="30"/>
  <c r="Q401" i="30"/>
  <c r="R401" i="30"/>
  <c r="S401" i="30"/>
  <c r="T401" i="30"/>
  <c r="U401" i="30"/>
  <c r="V401" i="30"/>
  <c r="W401" i="30"/>
  <c r="X401" i="30"/>
  <c r="Y401" i="30"/>
  <c r="Z401" i="30"/>
  <c r="AA401" i="30"/>
  <c r="AB401" i="30"/>
  <c r="AC401" i="30"/>
  <c r="AD401" i="30"/>
  <c r="AE401" i="30"/>
  <c r="AF401" i="30"/>
  <c r="AG401" i="30"/>
  <c r="AH401" i="30"/>
  <c r="AI401" i="30"/>
  <c r="AJ401" i="30"/>
  <c r="AK401" i="30"/>
  <c r="AL401" i="30"/>
  <c r="AM401" i="30"/>
  <c r="AN401" i="30"/>
  <c r="AO401" i="30"/>
  <c r="AP401" i="30"/>
  <c r="AQ401" i="30"/>
  <c r="AR401" i="30"/>
  <c r="AS401" i="30"/>
  <c r="AT401" i="30"/>
  <c r="AU401" i="30"/>
  <c r="AV401" i="30"/>
  <c r="AW401" i="30"/>
  <c r="AX401" i="30"/>
  <c r="AY401" i="30"/>
  <c r="AZ401" i="30"/>
  <c r="BA401" i="30"/>
  <c r="BB401" i="30"/>
  <c r="BC401" i="30"/>
  <c r="BD401" i="30"/>
  <c r="BE401" i="30"/>
  <c r="BF401" i="30"/>
  <c r="BG401" i="30"/>
  <c r="BH401" i="30"/>
  <c r="BI401" i="30"/>
  <c r="BJ401" i="30"/>
  <c r="BK401" i="30"/>
  <c r="BL401" i="30"/>
  <c r="BM401" i="30"/>
  <c r="BN401" i="30"/>
  <c r="BO401" i="30"/>
  <c r="BP401" i="30"/>
  <c r="BQ401" i="30"/>
  <c r="BR401" i="30"/>
  <c r="BS401" i="30"/>
  <c r="BT401" i="30"/>
  <c r="BU401" i="30"/>
  <c r="BV401" i="30"/>
  <c r="BW401" i="30"/>
  <c r="BX401" i="30"/>
  <c r="BY401" i="30"/>
  <c r="BZ401" i="30"/>
  <c r="CA401" i="30"/>
  <c r="CB401" i="30"/>
  <c r="CC401" i="30"/>
  <c r="CD401" i="30"/>
  <c r="CE401" i="30"/>
  <c r="CF401" i="30"/>
  <c r="CG401" i="30"/>
  <c r="CH401" i="30"/>
  <c r="CI401" i="30"/>
  <c r="CJ401" i="30"/>
  <c r="CK401" i="30"/>
  <c r="CL401" i="30"/>
  <c r="CM401" i="30"/>
  <c r="CN401" i="30"/>
  <c r="CO401" i="30"/>
  <c r="CP401" i="30"/>
  <c r="CQ401" i="30"/>
  <c r="CR401" i="30"/>
  <c r="CS401" i="30"/>
  <c r="CT401" i="30"/>
  <c r="CU401" i="30"/>
  <c r="CV401" i="30"/>
  <c r="CW401" i="30"/>
  <c r="CX401" i="30"/>
  <c r="CY401" i="30"/>
  <c r="CZ401" i="30"/>
  <c r="DA401" i="30"/>
  <c r="DB401" i="30"/>
  <c r="DC401" i="30"/>
  <c r="DD401" i="30"/>
  <c r="DE401" i="30"/>
  <c r="DF401" i="30"/>
  <c r="DG401" i="30"/>
  <c r="DH401" i="30"/>
  <c r="DI401" i="30"/>
  <c r="DJ401" i="30"/>
  <c r="DK401" i="30"/>
  <c r="DL401" i="30"/>
  <c r="DM401" i="30"/>
  <c r="DN401" i="30"/>
  <c r="DO401" i="30"/>
  <c r="DP401" i="30"/>
  <c r="DQ401" i="30"/>
  <c r="DR401" i="30"/>
  <c r="DS401" i="30"/>
  <c r="DT401" i="30"/>
  <c r="M402" i="30"/>
  <c r="J67" i="41" s="1"/>
  <c r="N402" i="30"/>
  <c r="K67" i="41" s="1"/>
  <c r="O402" i="30"/>
  <c r="L67" i="41" s="1"/>
  <c r="P402" i="30"/>
  <c r="M67" i="41" s="1"/>
  <c r="Q402" i="30"/>
  <c r="N67" i="41" s="1"/>
  <c r="R402" i="30"/>
  <c r="O67" i="41" s="1"/>
  <c r="S402" i="30"/>
  <c r="P67" i="41" s="1"/>
  <c r="T402" i="30"/>
  <c r="U402" i="30"/>
  <c r="R67" i="41" s="1"/>
  <c r="V402" i="30"/>
  <c r="S67" i="41" s="1"/>
  <c r="W402" i="30"/>
  <c r="T67" i="41" s="1"/>
  <c r="X402" i="30"/>
  <c r="U67" i="41" s="1"/>
  <c r="Y402" i="30"/>
  <c r="V67" i="41" s="1"/>
  <c r="Z402" i="30"/>
  <c r="W67" i="41" s="1"/>
  <c r="AA402" i="30"/>
  <c r="X67" i="41" s="1"/>
  <c r="AB402" i="30"/>
  <c r="Y67" i="41" s="1"/>
  <c r="AC402" i="30"/>
  <c r="Z67" i="41" s="1"/>
  <c r="AD402" i="30"/>
  <c r="AA67" i="41" s="1"/>
  <c r="AE402" i="30"/>
  <c r="AB67" i="41" s="1"/>
  <c r="AF402" i="30"/>
  <c r="AC67" i="41" s="1"/>
  <c r="AG402" i="30"/>
  <c r="AD67" i="41" s="1"/>
  <c r="AH402" i="30"/>
  <c r="AE67" i="41" s="1"/>
  <c r="AI402" i="30"/>
  <c r="AF67" i="41" s="1"/>
  <c r="AJ402" i="30"/>
  <c r="AK402" i="30"/>
  <c r="AH67" i="41" s="1"/>
  <c r="AL402" i="30"/>
  <c r="AI67" i="41" s="1"/>
  <c r="AM402" i="30"/>
  <c r="AJ67" i="41" s="1"/>
  <c r="AN402" i="30"/>
  <c r="AK67" i="41" s="1"/>
  <c r="AO402" i="30"/>
  <c r="AL67" i="41" s="1"/>
  <c r="AP402" i="30"/>
  <c r="AM67" i="41" s="1"/>
  <c r="AQ402" i="30"/>
  <c r="AN67" i="41" s="1"/>
  <c r="AR402" i="30"/>
  <c r="AO67" i="41" s="1"/>
  <c r="AS402" i="30"/>
  <c r="AP67" i="41" s="1"/>
  <c r="AT402" i="30"/>
  <c r="AQ67" i="41" s="1"/>
  <c r="AU402" i="30"/>
  <c r="AR67" i="41" s="1"/>
  <c r="AV402" i="30"/>
  <c r="AS67" i="41" s="1"/>
  <c r="AW402" i="30"/>
  <c r="AT67" i="41" s="1"/>
  <c r="AX402" i="30"/>
  <c r="AU67" i="41" s="1"/>
  <c r="AY402" i="30"/>
  <c r="AV67" i="41" s="1"/>
  <c r="AZ402" i="30"/>
  <c r="BA402" i="30"/>
  <c r="AX67" i="41" s="1"/>
  <c r="BB402" i="30"/>
  <c r="AY67" i="41" s="1"/>
  <c r="BC402" i="30"/>
  <c r="AZ67" i="41" s="1"/>
  <c r="BD402" i="30"/>
  <c r="BA67" i="41" s="1"/>
  <c r="BE402" i="30"/>
  <c r="BB67" i="41" s="1"/>
  <c r="BF402" i="30"/>
  <c r="BC67" i="41" s="1"/>
  <c r="BG402" i="30"/>
  <c r="BD67" i="41" s="1"/>
  <c r="BH402" i="30"/>
  <c r="BE67" i="41" s="1"/>
  <c r="BI402" i="30"/>
  <c r="BF67" i="41" s="1"/>
  <c r="BJ402" i="30"/>
  <c r="BG67" i="41" s="1"/>
  <c r="BK402" i="30"/>
  <c r="BJ67" i="41" s="1"/>
  <c r="BL402" i="30"/>
  <c r="BH67" i="41" s="1"/>
  <c r="BM402" i="30"/>
  <c r="BI67" i="41" s="1"/>
  <c r="BN402" i="30"/>
  <c r="BK67" i="41" s="1"/>
  <c r="BO402" i="30"/>
  <c r="BL67" i="41" s="1"/>
  <c r="BP402" i="30"/>
  <c r="BQ402" i="30"/>
  <c r="BN67" i="41" s="1"/>
  <c r="BR402" i="30"/>
  <c r="BO67" i="41" s="1"/>
  <c r="BS402" i="30"/>
  <c r="BP67" i="41" s="1"/>
  <c r="BT402" i="30"/>
  <c r="BQ67" i="41" s="1"/>
  <c r="BU402" i="30"/>
  <c r="BR67" i="41" s="1"/>
  <c r="BV402" i="30"/>
  <c r="BS67" i="41" s="1"/>
  <c r="BW402" i="30"/>
  <c r="BT67" i="41" s="1"/>
  <c r="BX402" i="30"/>
  <c r="BU67" i="41" s="1"/>
  <c r="BY402" i="30"/>
  <c r="BV67" i="41" s="1"/>
  <c r="BZ402" i="30"/>
  <c r="BW67" i="41" s="1"/>
  <c r="CA402" i="30"/>
  <c r="BX67" i="41" s="1"/>
  <c r="CB402" i="30"/>
  <c r="BY67" i="41" s="1"/>
  <c r="CC402" i="30"/>
  <c r="BZ67" i="41" s="1"/>
  <c r="CD402" i="30"/>
  <c r="CA67" i="41" s="1"/>
  <c r="CE402" i="30"/>
  <c r="CB67" i="41" s="1"/>
  <c r="CF402" i="30"/>
  <c r="CC67" i="41" s="1"/>
  <c r="CG402" i="30"/>
  <c r="CD67" i="41" s="1"/>
  <c r="CH402" i="30"/>
  <c r="CE67" i="41" s="1"/>
  <c r="CI402" i="30"/>
  <c r="CF67" i="41" s="1"/>
  <c r="CJ402" i="30"/>
  <c r="CG67" i="41" s="1"/>
  <c r="CK402" i="30"/>
  <c r="CH67" i="41" s="1"/>
  <c r="CL402" i="30"/>
  <c r="CI67" i="41" s="1"/>
  <c r="CM402" i="30"/>
  <c r="CJ67" i="41" s="1"/>
  <c r="CN402" i="30"/>
  <c r="CK67" i="41" s="1"/>
  <c r="CO402" i="30"/>
  <c r="CL67" i="41" s="1"/>
  <c r="CP402" i="30"/>
  <c r="CM67" i="41" s="1"/>
  <c r="CQ402" i="30"/>
  <c r="CN67" i="41" s="1"/>
  <c r="CR402" i="30"/>
  <c r="CO67" i="41" s="1"/>
  <c r="CS402" i="30"/>
  <c r="CP67" i="41" s="1"/>
  <c r="CT402" i="30"/>
  <c r="CQ67" i="41" s="1"/>
  <c r="CU402" i="30"/>
  <c r="CR67" i="41" s="1"/>
  <c r="CV402" i="30"/>
  <c r="CS67" i="41" s="1"/>
  <c r="CW402" i="30"/>
  <c r="CT67" i="41" s="1"/>
  <c r="CX402" i="30"/>
  <c r="CU67" i="41" s="1"/>
  <c r="CY402" i="30"/>
  <c r="CV67" i="41" s="1"/>
  <c r="CZ402" i="30"/>
  <c r="CW67" i="41" s="1"/>
  <c r="DA402" i="30"/>
  <c r="CX67" i="41" s="1"/>
  <c r="DB402" i="30"/>
  <c r="CY67" i="41" s="1"/>
  <c r="DC402" i="30"/>
  <c r="CZ67" i="41" s="1"/>
  <c r="DD402" i="30"/>
  <c r="DE402" i="30"/>
  <c r="DB67" i="41" s="1"/>
  <c r="DF402" i="30"/>
  <c r="DC67" i="41" s="1"/>
  <c r="DG402" i="30"/>
  <c r="DD67" i="41" s="1"/>
  <c r="DH402" i="30"/>
  <c r="DE67" i="41" s="1"/>
  <c r="DI402" i="30"/>
  <c r="DF67" i="41" s="1"/>
  <c r="DJ402" i="30"/>
  <c r="DG67" i="41" s="1"/>
  <c r="DK402" i="30"/>
  <c r="DH67" i="41" s="1"/>
  <c r="DL402" i="30"/>
  <c r="DM402" i="30"/>
  <c r="DJ67" i="41" s="1"/>
  <c r="DN402" i="30"/>
  <c r="DK67" i="41" s="1"/>
  <c r="DO402" i="30"/>
  <c r="DL67" i="41" s="1"/>
  <c r="DP402" i="30"/>
  <c r="DM67" i="41" s="1"/>
  <c r="DQ402" i="30"/>
  <c r="DN67" i="41" s="1"/>
  <c r="DR402" i="30"/>
  <c r="DO67" i="41" s="1"/>
  <c r="DS402" i="30"/>
  <c r="DP67" i="41" s="1"/>
  <c r="DT402" i="30"/>
  <c r="DQ67" i="41" s="1"/>
  <c r="M403" i="30"/>
  <c r="N403" i="30"/>
  <c r="O403" i="30"/>
  <c r="P403" i="30"/>
  <c r="Q403" i="30"/>
  <c r="R403" i="30"/>
  <c r="S403" i="30"/>
  <c r="T403" i="30"/>
  <c r="Q68" i="41" s="1"/>
  <c r="U403" i="30"/>
  <c r="V403" i="30"/>
  <c r="W403" i="30"/>
  <c r="X403" i="30"/>
  <c r="U68" i="41" s="1"/>
  <c r="Y403" i="30"/>
  <c r="Z403" i="30"/>
  <c r="AA403" i="30"/>
  <c r="AB403" i="30"/>
  <c r="AC403" i="30"/>
  <c r="AD403" i="30"/>
  <c r="AE403" i="30"/>
  <c r="AF403" i="30"/>
  <c r="AC68" i="41" s="1"/>
  <c r="AG403" i="30"/>
  <c r="AD68" i="41" s="1"/>
  <c r="AH403" i="30"/>
  <c r="AI403" i="30"/>
  <c r="AJ403" i="30"/>
  <c r="AG68" i="41" s="1"/>
  <c r="AK403" i="30"/>
  <c r="AL403" i="30"/>
  <c r="AM403" i="30"/>
  <c r="AJ68" i="41" s="1"/>
  <c r="AN403" i="30"/>
  <c r="AK68" i="41" s="1"/>
  <c r="AO403" i="30"/>
  <c r="AP403" i="30"/>
  <c r="AQ403" i="30"/>
  <c r="AR403" i="30"/>
  <c r="AO68" i="41" s="1"/>
  <c r="AS403" i="30"/>
  <c r="AT403" i="30"/>
  <c r="AU403" i="30"/>
  <c r="AV403" i="30"/>
  <c r="AS68" i="41" s="1"/>
  <c r="AW403" i="30"/>
  <c r="AT68" i="41" s="1"/>
  <c r="AX403" i="30"/>
  <c r="AY403" i="30"/>
  <c r="AZ403" i="30"/>
  <c r="AW68" i="41" s="1"/>
  <c r="BA403" i="30"/>
  <c r="BB403" i="30"/>
  <c r="BC403" i="30"/>
  <c r="BD403" i="30"/>
  <c r="BE403" i="30"/>
  <c r="BB68" i="41" s="1"/>
  <c r="BF403" i="30"/>
  <c r="BG403" i="30"/>
  <c r="BH403" i="30"/>
  <c r="BE68" i="41" s="1"/>
  <c r="BI403" i="30"/>
  <c r="BJ403" i="30"/>
  <c r="BK403" i="30"/>
  <c r="BL403" i="30"/>
  <c r="BH68" i="41" s="1"/>
  <c r="BM403" i="30"/>
  <c r="BN403" i="30"/>
  <c r="BO403" i="30"/>
  <c r="BP403" i="30"/>
  <c r="BQ403" i="30"/>
  <c r="BR403" i="30"/>
  <c r="BS403" i="30"/>
  <c r="BT403" i="30"/>
  <c r="BQ68" i="41" s="1"/>
  <c r="BU403" i="30"/>
  <c r="BR68" i="41" s="1"/>
  <c r="BV403" i="30"/>
  <c r="BW403" i="30"/>
  <c r="BX403" i="30"/>
  <c r="BY403" i="30"/>
  <c r="BZ403" i="30"/>
  <c r="CA403" i="30"/>
  <c r="CB403" i="30"/>
  <c r="CC403" i="30"/>
  <c r="CD403" i="30"/>
  <c r="CE403" i="30"/>
  <c r="CF403" i="30"/>
  <c r="CC68" i="41" s="1"/>
  <c r="CG403" i="30"/>
  <c r="CH403" i="30"/>
  <c r="CI403" i="30"/>
  <c r="CJ403" i="30"/>
  <c r="CG68" i="41" s="1"/>
  <c r="CK403" i="30"/>
  <c r="CL403" i="30"/>
  <c r="CM403" i="30"/>
  <c r="CN403" i="30"/>
  <c r="CO403" i="30"/>
  <c r="CP403" i="30"/>
  <c r="CQ403" i="30"/>
  <c r="CR403" i="30"/>
  <c r="CO68" i="41" s="1"/>
  <c r="CS403" i="30"/>
  <c r="CP68" i="41" s="1"/>
  <c r="CT403" i="30"/>
  <c r="CU403" i="30"/>
  <c r="CV403" i="30"/>
  <c r="CS68" i="41" s="1"/>
  <c r="CW403" i="30"/>
  <c r="CX403" i="30"/>
  <c r="CY403" i="30"/>
  <c r="CZ403" i="30"/>
  <c r="CW68" i="41" s="1"/>
  <c r="DA403" i="30"/>
  <c r="DB403" i="30"/>
  <c r="DC403" i="30"/>
  <c r="DD403" i="30"/>
  <c r="DA68" i="41" s="1"/>
  <c r="DE403" i="30"/>
  <c r="DF403" i="30"/>
  <c r="DG403" i="30"/>
  <c r="DH403" i="30"/>
  <c r="DE68" i="41" s="1"/>
  <c r="DI403" i="30"/>
  <c r="DF68" i="41" s="1"/>
  <c r="DJ403" i="30"/>
  <c r="DK403" i="30"/>
  <c r="DL403" i="30"/>
  <c r="DI68" i="41" s="1"/>
  <c r="DM403" i="30"/>
  <c r="DN403" i="30"/>
  <c r="DO403" i="30"/>
  <c r="DP403" i="30"/>
  <c r="DQ403" i="30"/>
  <c r="DN68" i="41" s="1"/>
  <c r="DR403" i="30"/>
  <c r="DS403" i="30"/>
  <c r="DT403" i="30"/>
  <c r="DQ68" i="41" s="1"/>
  <c r="M404" i="30"/>
  <c r="N404" i="30"/>
  <c r="O404" i="30"/>
  <c r="P404" i="30"/>
  <c r="Q404" i="30"/>
  <c r="R404" i="30"/>
  <c r="S404" i="30"/>
  <c r="T404" i="30"/>
  <c r="U404" i="30"/>
  <c r="V404" i="30"/>
  <c r="W404" i="30"/>
  <c r="X404" i="30"/>
  <c r="Y404" i="30"/>
  <c r="Z404" i="30"/>
  <c r="AA404" i="30"/>
  <c r="AB404" i="30"/>
  <c r="AC404" i="30"/>
  <c r="AD404" i="30"/>
  <c r="AE404" i="30"/>
  <c r="AF404" i="30"/>
  <c r="AG404" i="30"/>
  <c r="AH404" i="30"/>
  <c r="AI404" i="30"/>
  <c r="AJ404" i="30"/>
  <c r="AK404" i="30"/>
  <c r="AL404" i="30"/>
  <c r="AM404" i="30"/>
  <c r="AN404" i="30"/>
  <c r="AO404" i="30"/>
  <c r="AP404" i="30"/>
  <c r="AQ404" i="30"/>
  <c r="AR404" i="30"/>
  <c r="AS404" i="30"/>
  <c r="AT404" i="30"/>
  <c r="AU404" i="30"/>
  <c r="AV404" i="30"/>
  <c r="AW404" i="30"/>
  <c r="AX404" i="30"/>
  <c r="AY404" i="30"/>
  <c r="AZ404" i="30"/>
  <c r="BA404" i="30"/>
  <c r="BB404" i="30"/>
  <c r="BC404" i="30"/>
  <c r="BD404" i="30"/>
  <c r="BE404" i="30"/>
  <c r="BF404" i="30"/>
  <c r="BG404" i="30"/>
  <c r="BH404" i="30"/>
  <c r="BI404" i="30"/>
  <c r="BJ404" i="30"/>
  <c r="BK404" i="30"/>
  <c r="BL404" i="30"/>
  <c r="BM404" i="30"/>
  <c r="BN404" i="30"/>
  <c r="BO404" i="30"/>
  <c r="BP404" i="30"/>
  <c r="BQ404" i="30"/>
  <c r="BR404" i="30"/>
  <c r="BS404" i="30"/>
  <c r="BT404" i="30"/>
  <c r="BU404" i="30"/>
  <c r="BV404" i="30"/>
  <c r="BW404" i="30"/>
  <c r="BX404" i="30"/>
  <c r="BY404" i="30"/>
  <c r="BZ404" i="30"/>
  <c r="CA404" i="30"/>
  <c r="CB404" i="30"/>
  <c r="CC404" i="30"/>
  <c r="CD404" i="30"/>
  <c r="CE404" i="30"/>
  <c r="CF404" i="30"/>
  <c r="CG404" i="30"/>
  <c r="CH404" i="30"/>
  <c r="CI404" i="30"/>
  <c r="CJ404" i="30"/>
  <c r="CK404" i="30"/>
  <c r="CL404" i="30"/>
  <c r="CM404" i="30"/>
  <c r="CN404" i="30"/>
  <c r="CO404" i="30"/>
  <c r="CP404" i="30"/>
  <c r="CQ404" i="30"/>
  <c r="CR404" i="30"/>
  <c r="CS404" i="30"/>
  <c r="CT404" i="30"/>
  <c r="CU404" i="30"/>
  <c r="CV404" i="30"/>
  <c r="CW404" i="30"/>
  <c r="CX404" i="30"/>
  <c r="CY404" i="30"/>
  <c r="CZ404" i="30"/>
  <c r="DA404" i="30"/>
  <c r="DB404" i="30"/>
  <c r="DC404" i="30"/>
  <c r="DD404" i="30"/>
  <c r="DE404" i="30"/>
  <c r="DF404" i="30"/>
  <c r="DG404" i="30"/>
  <c r="DH404" i="30"/>
  <c r="DI404" i="30"/>
  <c r="DJ404" i="30"/>
  <c r="DK404" i="30"/>
  <c r="DL404" i="30"/>
  <c r="DM404" i="30"/>
  <c r="DN404" i="30"/>
  <c r="DO404" i="30"/>
  <c r="DP404" i="30"/>
  <c r="DQ404" i="30"/>
  <c r="DR404" i="30"/>
  <c r="DS404" i="30"/>
  <c r="DT404" i="30"/>
  <c r="M405" i="30"/>
  <c r="N405" i="30"/>
  <c r="O405" i="30"/>
  <c r="P405" i="30"/>
  <c r="Q405" i="30"/>
  <c r="R405" i="30"/>
  <c r="S405" i="30"/>
  <c r="T405" i="30"/>
  <c r="U405" i="30"/>
  <c r="V405" i="30"/>
  <c r="W405" i="30"/>
  <c r="X405" i="30"/>
  <c r="Y405" i="30"/>
  <c r="Z405" i="30"/>
  <c r="AA405" i="30"/>
  <c r="AB405" i="30"/>
  <c r="AC405" i="30"/>
  <c r="AD405" i="30"/>
  <c r="AE405" i="30"/>
  <c r="AF405" i="30"/>
  <c r="AG405" i="30"/>
  <c r="AH405" i="30"/>
  <c r="AI405" i="30"/>
  <c r="AJ405" i="30"/>
  <c r="AK405" i="30"/>
  <c r="AL405" i="30"/>
  <c r="AM405" i="30"/>
  <c r="AN405" i="30"/>
  <c r="AO405" i="30"/>
  <c r="AP405" i="30"/>
  <c r="AQ405" i="30"/>
  <c r="AR405" i="30"/>
  <c r="AS405" i="30"/>
  <c r="AT405" i="30"/>
  <c r="AU405" i="30"/>
  <c r="AV405" i="30"/>
  <c r="AW405" i="30"/>
  <c r="AX405" i="30"/>
  <c r="AY405" i="30"/>
  <c r="AZ405" i="30"/>
  <c r="BA405" i="30"/>
  <c r="BB405" i="30"/>
  <c r="BC405" i="30"/>
  <c r="BD405" i="30"/>
  <c r="BE405" i="30"/>
  <c r="BF405" i="30"/>
  <c r="BG405" i="30"/>
  <c r="BH405" i="30"/>
  <c r="BI405" i="30"/>
  <c r="BJ405" i="30"/>
  <c r="BK405" i="30"/>
  <c r="BL405" i="30"/>
  <c r="BM405" i="30"/>
  <c r="BN405" i="30"/>
  <c r="BO405" i="30"/>
  <c r="BP405" i="30"/>
  <c r="BQ405" i="30"/>
  <c r="BR405" i="30"/>
  <c r="BS405" i="30"/>
  <c r="BT405" i="30"/>
  <c r="BU405" i="30"/>
  <c r="BV405" i="30"/>
  <c r="BW405" i="30"/>
  <c r="BX405" i="30"/>
  <c r="BY405" i="30"/>
  <c r="BZ405" i="30"/>
  <c r="CA405" i="30"/>
  <c r="CB405" i="30"/>
  <c r="CC405" i="30"/>
  <c r="CD405" i="30"/>
  <c r="CE405" i="30"/>
  <c r="CF405" i="30"/>
  <c r="CG405" i="30"/>
  <c r="CH405" i="30"/>
  <c r="CI405" i="30"/>
  <c r="CJ405" i="30"/>
  <c r="CK405" i="30"/>
  <c r="CL405" i="30"/>
  <c r="CM405" i="30"/>
  <c r="CN405" i="30"/>
  <c r="CO405" i="30"/>
  <c r="CP405" i="30"/>
  <c r="CQ405" i="30"/>
  <c r="CR405" i="30"/>
  <c r="CS405" i="30"/>
  <c r="CT405" i="30"/>
  <c r="CU405" i="30"/>
  <c r="CV405" i="30"/>
  <c r="CW405" i="30"/>
  <c r="CX405" i="30"/>
  <c r="CY405" i="30"/>
  <c r="CZ405" i="30"/>
  <c r="DA405" i="30"/>
  <c r="DB405" i="30"/>
  <c r="DC405" i="30"/>
  <c r="DD405" i="30"/>
  <c r="DE405" i="30"/>
  <c r="DF405" i="30"/>
  <c r="DG405" i="30"/>
  <c r="DH405" i="30"/>
  <c r="DI405" i="30"/>
  <c r="DJ405" i="30"/>
  <c r="DK405" i="30"/>
  <c r="DL405" i="30"/>
  <c r="DM405" i="30"/>
  <c r="DN405" i="30"/>
  <c r="DO405" i="30"/>
  <c r="DP405" i="30"/>
  <c r="DQ405" i="30"/>
  <c r="DR405" i="30"/>
  <c r="DS405" i="30"/>
  <c r="DT405" i="30"/>
  <c r="M406" i="30"/>
  <c r="N406" i="30"/>
  <c r="O406" i="30"/>
  <c r="P406" i="30"/>
  <c r="Q406" i="30"/>
  <c r="R406" i="30"/>
  <c r="S406" i="30"/>
  <c r="T406" i="30"/>
  <c r="U406" i="30"/>
  <c r="V406" i="30"/>
  <c r="W406" i="30"/>
  <c r="X406" i="30"/>
  <c r="Y406" i="30"/>
  <c r="Z406" i="30"/>
  <c r="AA406" i="30"/>
  <c r="AB406" i="30"/>
  <c r="AC406" i="30"/>
  <c r="AD406" i="30"/>
  <c r="AE406" i="30"/>
  <c r="AF406" i="30"/>
  <c r="AG406" i="30"/>
  <c r="AH406" i="30"/>
  <c r="AI406" i="30"/>
  <c r="AJ406" i="30"/>
  <c r="AK406" i="30"/>
  <c r="AL406" i="30"/>
  <c r="AM406" i="30"/>
  <c r="AN406" i="30"/>
  <c r="AO406" i="30"/>
  <c r="AP406" i="30"/>
  <c r="AQ406" i="30"/>
  <c r="AR406" i="30"/>
  <c r="AS406" i="30"/>
  <c r="AT406" i="30"/>
  <c r="AU406" i="30"/>
  <c r="AV406" i="30"/>
  <c r="AW406" i="30"/>
  <c r="AX406" i="30"/>
  <c r="AY406" i="30"/>
  <c r="AZ406" i="30"/>
  <c r="BA406" i="30"/>
  <c r="BB406" i="30"/>
  <c r="BC406" i="30"/>
  <c r="BD406" i="30"/>
  <c r="BE406" i="30"/>
  <c r="BF406" i="30"/>
  <c r="BG406" i="30"/>
  <c r="BH406" i="30"/>
  <c r="BI406" i="30"/>
  <c r="BJ406" i="30"/>
  <c r="BK406" i="30"/>
  <c r="BL406" i="30"/>
  <c r="BM406" i="30"/>
  <c r="BN406" i="30"/>
  <c r="BO406" i="30"/>
  <c r="BP406" i="30"/>
  <c r="BQ406" i="30"/>
  <c r="BR406" i="30"/>
  <c r="BS406" i="30"/>
  <c r="BT406" i="30"/>
  <c r="BU406" i="30"/>
  <c r="BV406" i="30"/>
  <c r="BW406" i="30"/>
  <c r="BX406" i="30"/>
  <c r="BY406" i="30"/>
  <c r="BZ406" i="30"/>
  <c r="CA406" i="30"/>
  <c r="CB406" i="30"/>
  <c r="CC406" i="30"/>
  <c r="CD406" i="30"/>
  <c r="CE406" i="30"/>
  <c r="CF406" i="30"/>
  <c r="CG406" i="30"/>
  <c r="CH406" i="30"/>
  <c r="CI406" i="30"/>
  <c r="CJ406" i="30"/>
  <c r="CK406" i="30"/>
  <c r="CL406" i="30"/>
  <c r="CM406" i="30"/>
  <c r="CN406" i="30"/>
  <c r="CO406" i="30"/>
  <c r="CP406" i="30"/>
  <c r="CQ406" i="30"/>
  <c r="CR406" i="30"/>
  <c r="CS406" i="30"/>
  <c r="CT406" i="30"/>
  <c r="CU406" i="30"/>
  <c r="CV406" i="30"/>
  <c r="CW406" i="30"/>
  <c r="CX406" i="30"/>
  <c r="CY406" i="30"/>
  <c r="CZ406" i="30"/>
  <c r="DA406" i="30"/>
  <c r="DB406" i="30"/>
  <c r="DC406" i="30"/>
  <c r="DD406" i="30"/>
  <c r="DE406" i="30"/>
  <c r="DF406" i="30"/>
  <c r="DG406" i="30"/>
  <c r="DH406" i="30"/>
  <c r="DI406" i="30"/>
  <c r="DJ406" i="30"/>
  <c r="DK406" i="30"/>
  <c r="DL406" i="30"/>
  <c r="DM406" i="30"/>
  <c r="DN406" i="30"/>
  <c r="DO406" i="30"/>
  <c r="DP406" i="30"/>
  <c r="DQ406" i="30"/>
  <c r="DR406" i="30"/>
  <c r="DS406" i="30"/>
  <c r="DT406" i="30"/>
  <c r="M407" i="30"/>
  <c r="N407" i="30"/>
  <c r="O407" i="30"/>
  <c r="P407" i="30"/>
  <c r="Q407" i="30"/>
  <c r="R407" i="30"/>
  <c r="S407" i="30"/>
  <c r="T407" i="30"/>
  <c r="U407" i="30"/>
  <c r="V407" i="30"/>
  <c r="W407" i="30"/>
  <c r="X407" i="30"/>
  <c r="Y407" i="30"/>
  <c r="Z407" i="30"/>
  <c r="AA407" i="30"/>
  <c r="AB407" i="30"/>
  <c r="AC407" i="30"/>
  <c r="AD407" i="30"/>
  <c r="AE407" i="30"/>
  <c r="AF407" i="30"/>
  <c r="AG407" i="30"/>
  <c r="AH407" i="30"/>
  <c r="AI407" i="30"/>
  <c r="AJ407" i="30"/>
  <c r="AK407" i="30"/>
  <c r="AL407" i="30"/>
  <c r="AM407" i="30"/>
  <c r="AN407" i="30"/>
  <c r="AO407" i="30"/>
  <c r="AP407" i="30"/>
  <c r="AQ407" i="30"/>
  <c r="AR407" i="30"/>
  <c r="AS407" i="30"/>
  <c r="AT407" i="30"/>
  <c r="AU407" i="30"/>
  <c r="AV407" i="30"/>
  <c r="AW407" i="30"/>
  <c r="AX407" i="30"/>
  <c r="AY407" i="30"/>
  <c r="AZ407" i="30"/>
  <c r="BA407" i="30"/>
  <c r="BB407" i="30"/>
  <c r="BC407" i="30"/>
  <c r="BD407" i="30"/>
  <c r="BE407" i="30"/>
  <c r="BF407" i="30"/>
  <c r="BG407" i="30"/>
  <c r="BH407" i="30"/>
  <c r="BI407" i="30"/>
  <c r="BJ407" i="30"/>
  <c r="BK407" i="30"/>
  <c r="BL407" i="30"/>
  <c r="BM407" i="30"/>
  <c r="BN407" i="30"/>
  <c r="BO407" i="30"/>
  <c r="BP407" i="30"/>
  <c r="BQ407" i="30"/>
  <c r="BR407" i="30"/>
  <c r="BS407" i="30"/>
  <c r="BT407" i="30"/>
  <c r="BU407" i="30"/>
  <c r="BV407" i="30"/>
  <c r="BW407" i="30"/>
  <c r="BX407" i="30"/>
  <c r="BY407" i="30"/>
  <c r="BZ407" i="30"/>
  <c r="CA407" i="30"/>
  <c r="CB407" i="30"/>
  <c r="CC407" i="30"/>
  <c r="CD407" i="30"/>
  <c r="CE407" i="30"/>
  <c r="CF407" i="30"/>
  <c r="CG407" i="30"/>
  <c r="CH407" i="30"/>
  <c r="CI407" i="30"/>
  <c r="CJ407" i="30"/>
  <c r="CK407" i="30"/>
  <c r="CL407" i="30"/>
  <c r="CM407" i="30"/>
  <c r="CN407" i="30"/>
  <c r="CO407" i="30"/>
  <c r="CP407" i="30"/>
  <c r="CQ407" i="30"/>
  <c r="CR407" i="30"/>
  <c r="CS407" i="30"/>
  <c r="CT407" i="30"/>
  <c r="CU407" i="30"/>
  <c r="CV407" i="30"/>
  <c r="CW407" i="30"/>
  <c r="CX407" i="30"/>
  <c r="CY407" i="30"/>
  <c r="CZ407" i="30"/>
  <c r="DA407" i="30"/>
  <c r="DB407" i="30"/>
  <c r="DC407" i="30"/>
  <c r="DD407" i="30"/>
  <c r="DE407" i="30"/>
  <c r="DF407" i="30"/>
  <c r="DG407" i="30"/>
  <c r="DH407" i="30"/>
  <c r="DI407" i="30"/>
  <c r="DJ407" i="30"/>
  <c r="DK407" i="30"/>
  <c r="DL407" i="30"/>
  <c r="DM407" i="30"/>
  <c r="DN407" i="30"/>
  <c r="DO407" i="30"/>
  <c r="DP407" i="30"/>
  <c r="DQ407" i="30"/>
  <c r="DR407" i="30"/>
  <c r="DS407" i="30"/>
  <c r="DT407" i="30"/>
  <c r="M408" i="30"/>
  <c r="N408" i="30"/>
  <c r="O408" i="30"/>
  <c r="P408" i="30"/>
  <c r="Q408" i="30"/>
  <c r="R408" i="30"/>
  <c r="S408" i="30"/>
  <c r="T408" i="30"/>
  <c r="U408" i="30"/>
  <c r="V408" i="30"/>
  <c r="W408" i="30"/>
  <c r="X408" i="30"/>
  <c r="Y408" i="30"/>
  <c r="Z408" i="30"/>
  <c r="AA408" i="30"/>
  <c r="AB408" i="30"/>
  <c r="AC408" i="30"/>
  <c r="AD408" i="30"/>
  <c r="AE408" i="30"/>
  <c r="AF408" i="30"/>
  <c r="AG408" i="30"/>
  <c r="AH408" i="30"/>
  <c r="AI408" i="30"/>
  <c r="AJ408" i="30"/>
  <c r="AK408" i="30"/>
  <c r="AL408" i="30"/>
  <c r="AM408" i="30"/>
  <c r="AN408" i="30"/>
  <c r="AO408" i="30"/>
  <c r="AP408" i="30"/>
  <c r="AQ408" i="30"/>
  <c r="AR408" i="30"/>
  <c r="AS408" i="30"/>
  <c r="AT408" i="30"/>
  <c r="AU408" i="30"/>
  <c r="AV408" i="30"/>
  <c r="AW408" i="30"/>
  <c r="AX408" i="30"/>
  <c r="AY408" i="30"/>
  <c r="AZ408" i="30"/>
  <c r="BA408" i="30"/>
  <c r="BB408" i="30"/>
  <c r="BC408" i="30"/>
  <c r="BD408" i="30"/>
  <c r="BE408" i="30"/>
  <c r="BF408" i="30"/>
  <c r="BG408" i="30"/>
  <c r="BH408" i="30"/>
  <c r="BI408" i="30"/>
  <c r="BJ408" i="30"/>
  <c r="BK408" i="30"/>
  <c r="BL408" i="30"/>
  <c r="BM408" i="30"/>
  <c r="BN408" i="30"/>
  <c r="BO408" i="30"/>
  <c r="BP408" i="30"/>
  <c r="BQ408" i="30"/>
  <c r="BR408" i="30"/>
  <c r="BS408" i="30"/>
  <c r="BT408" i="30"/>
  <c r="BU408" i="30"/>
  <c r="BV408" i="30"/>
  <c r="BW408" i="30"/>
  <c r="BX408" i="30"/>
  <c r="BY408" i="30"/>
  <c r="BZ408" i="30"/>
  <c r="CA408" i="30"/>
  <c r="CB408" i="30"/>
  <c r="CC408" i="30"/>
  <c r="CD408" i="30"/>
  <c r="CE408" i="30"/>
  <c r="CF408" i="30"/>
  <c r="CG408" i="30"/>
  <c r="CH408" i="30"/>
  <c r="CI408" i="30"/>
  <c r="CJ408" i="30"/>
  <c r="CK408" i="30"/>
  <c r="CL408" i="30"/>
  <c r="CM408" i="30"/>
  <c r="CN408" i="30"/>
  <c r="CO408" i="30"/>
  <c r="CP408" i="30"/>
  <c r="CQ408" i="30"/>
  <c r="CR408" i="30"/>
  <c r="CS408" i="30"/>
  <c r="CT408" i="30"/>
  <c r="CU408" i="30"/>
  <c r="CV408" i="30"/>
  <c r="CW408" i="30"/>
  <c r="CX408" i="30"/>
  <c r="CY408" i="30"/>
  <c r="CZ408" i="30"/>
  <c r="DA408" i="30"/>
  <c r="DB408" i="30"/>
  <c r="DC408" i="30"/>
  <c r="DD408" i="30"/>
  <c r="DE408" i="30"/>
  <c r="DF408" i="30"/>
  <c r="DG408" i="30"/>
  <c r="DH408" i="30"/>
  <c r="DI408" i="30"/>
  <c r="DJ408" i="30"/>
  <c r="DK408" i="30"/>
  <c r="DL408" i="30"/>
  <c r="DM408" i="30"/>
  <c r="DN408" i="30"/>
  <c r="DO408" i="30"/>
  <c r="DP408" i="30"/>
  <c r="DQ408" i="30"/>
  <c r="DR408" i="30"/>
  <c r="DS408" i="30"/>
  <c r="DT408" i="30"/>
  <c r="M409" i="30"/>
  <c r="N409" i="30"/>
  <c r="O409" i="30"/>
  <c r="P409" i="30"/>
  <c r="Q409" i="30"/>
  <c r="R409" i="30"/>
  <c r="S409" i="30"/>
  <c r="T409" i="30"/>
  <c r="U409" i="30"/>
  <c r="V409" i="30"/>
  <c r="W409" i="30"/>
  <c r="X409" i="30"/>
  <c r="Y409" i="30"/>
  <c r="Z409" i="30"/>
  <c r="AA409" i="30"/>
  <c r="AB409" i="30"/>
  <c r="AC409" i="30"/>
  <c r="AD409" i="30"/>
  <c r="AE409" i="30"/>
  <c r="AF409" i="30"/>
  <c r="AG409" i="30"/>
  <c r="AH409" i="30"/>
  <c r="AI409" i="30"/>
  <c r="AJ409" i="30"/>
  <c r="AK409" i="30"/>
  <c r="AL409" i="30"/>
  <c r="AM409" i="30"/>
  <c r="AN409" i="30"/>
  <c r="AO409" i="30"/>
  <c r="AP409" i="30"/>
  <c r="AQ409" i="30"/>
  <c r="AR409" i="30"/>
  <c r="AS409" i="30"/>
  <c r="AT409" i="30"/>
  <c r="AU409" i="30"/>
  <c r="AV409" i="30"/>
  <c r="AW409" i="30"/>
  <c r="AX409" i="30"/>
  <c r="AY409" i="30"/>
  <c r="AZ409" i="30"/>
  <c r="BA409" i="30"/>
  <c r="BB409" i="30"/>
  <c r="BC409" i="30"/>
  <c r="BD409" i="30"/>
  <c r="BE409" i="30"/>
  <c r="BF409" i="30"/>
  <c r="BG409" i="30"/>
  <c r="BH409" i="30"/>
  <c r="BI409" i="30"/>
  <c r="BJ409" i="30"/>
  <c r="BK409" i="30"/>
  <c r="BL409" i="30"/>
  <c r="BM409" i="30"/>
  <c r="BN409" i="30"/>
  <c r="BO409" i="30"/>
  <c r="BP409" i="30"/>
  <c r="BQ409" i="30"/>
  <c r="BR409" i="30"/>
  <c r="BS409" i="30"/>
  <c r="BT409" i="30"/>
  <c r="BU409" i="30"/>
  <c r="BV409" i="30"/>
  <c r="BW409" i="30"/>
  <c r="BX409" i="30"/>
  <c r="BY409" i="30"/>
  <c r="BZ409" i="30"/>
  <c r="CA409" i="30"/>
  <c r="CB409" i="30"/>
  <c r="CC409" i="30"/>
  <c r="CD409" i="30"/>
  <c r="CE409" i="30"/>
  <c r="CF409" i="30"/>
  <c r="CG409" i="30"/>
  <c r="CH409" i="30"/>
  <c r="CI409" i="30"/>
  <c r="CJ409" i="30"/>
  <c r="CK409" i="30"/>
  <c r="CL409" i="30"/>
  <c r="CM409" i="30"/>
  <c r="CN409" i="30"/>
  <c r="CO409" i="30"/>
  <c r="CP409" i="30"/>
  <c r="CQ409" i="30"/>
  <c r="CR409" i="30"/>
  <c r="CS409" i="30"/>
  <c r="CT409" i="30"/>
  <c r="CU409" i="30"/>
  <c r="CV409" i="30"/>
  <c r="CW409" i="30"/>
  <c r="CX409" i="30"/>
  <c r="CY409" i="30"/>
  <c r="CZ409" i="30"/>
  <c r="DA409" i="30"/>
  <c r="DB409" i="30"/>
  <c r="DC409" i="30"/>
  <c r="DD409" i="30"/>
  <c r="DE409" i="30"/>
  <c r="DF409" i="30"/>
  <c r="DG409" i="30"/>
  <c r="DH409" i="30"/>
  <c r="DI409" i="30"/>
  <c r="DJ409" i="30"/>
  <c r="DK409" i="30"/>
  <c r="DL409" i="30"/>
  <c r="DM409" i="30"/>
  <c r="DN409" i="30"/>
  <c r="DO409" i="30"/>
  <c r="DP409" i="30"/>
  <c r="DQ409" i="30"/>
  <c r="DR409" i="30"/>
  <c r="DS409" i="30"/>
  <c r="DT409" i="30"/>
  <c r="M410" i="30"/>
  <c r="N410" i="30"/>
  <c r="O410" i="30"/>
  <c r="P410" i="30"/>
  <c r="Q410" i="30"/>
  <c r="R410" i="30"/>
  <c r="S410" i="30"/>
  <c r="T410" i="30"/>
  <c r="U410" i="30"/>
  <c r="V410" i="30"/>
  <c r="W410" i="30"/>
  <c r="X410" i="30"/>
  <c r="Y410" i="30"/>
  <c r="Z410" i="30"/>
  <c r="AA410" i="30"/>
  <c r="AB410" i="30"/>
  <c r="AC410" i="30"/>
  <c r="AD410" i="30"/>
  <c r="AE410" i="30"/>
  <c r="AF410" i="30"/>
  <c r="AG410" i="30"/>
  <c r="AH410" i="30"/>
  <c r="AI410" i="30"/>
  <c r="AJ410" i="30"/>
  <c r="AK410" i="30"/>
  <c r="AL410" i="30"/>
  <c r="AM410" i="30"/>
  <c r="AN410" i="30"/>
  <c r="AO410" i="30"/>
  <c r="AP410" i="30"/>
  <c r="AQ410" i="30"/>
  <c r="AR410" i="30"/>
  <c r="AS410" i="30"/>
  <c r="AT410" i="30"/>
  <c r="AU410" i="30"/>
  <c r="AV410" i="30"/>
  <c r="AW410" i="30"/>
  <c r="AX410" i="30"/>
  <c r="AY410" i="30"/>
  <c r="AZ410" i="30"/>
  <c r="BA410" i="30"/>
  <c r="BB410" i="30"/>
  <c r="BC410" i="30"/>
  <c r="BD410" i="30"/>
  <c r="BE410" i="30"/>
  <c r="BF410" i="30"/>
  <c r="BG410" i="30"/>
  <c r="BH410" i="30"/>
  <c r="BI410" i="30"/>
  <c r="BJ410" i="30"/>
  <c r="BK410" i="30"/>
  <c r="BL410" i="30"/>
  <c r="BM410" i="30"/>
  <c r="BN410" i="30"/>
  <c r="BO410" i="30"/>
  <c r="BP410" i="30"/>
  <c r="BQ410" i="30"/>
  <c r="BR410" i="30"/>
  <c r="BS410" i="30"/>
  <c r="BT410" i="30"/>
  <c r="BU410" i="30"/>
  <c r="BV410" i="30"/>
  <c r="BW410" i="30"/>
  <c r="BX410" i="30"/>
  <c r="BY410" i="30"/>
  <c r="BZ410" i="30"/>
  <c r="CA410" i="30"/>
  <c r="CB410" i="30"/>
  <c r="CC410" i="30"/>
  <c r="CD410" i="30"/>
  <c r="CE410" i="30"/>
  <c r="CF410" i="30"/>
  <c r="CG410" i="30"/>
  <c r="CH410" i="30"/>
  <c r="CI410" i="30"/>
  <c r="CJ410" i="30"/>
  <c r="CK410" i="30"/>
  <c r="CL410" i="30"/>
  <c r="CM410" i="30"/>
  <c r="CN410" i="30"/>
  <c r="CO410" i="30"/>
  <c r="CP410" i="30"/>
  <c r="CQ410" i="30"/>
  <c r="CR410" i="30"/>
  <c r="CS410" i="30"/>
  <c r="CT410" i="30"/>
  <c r="CU410" i="30"/>
  <c r="CV410" i="30"/>
  <c r="CW410" i="30"/>
  <c r="CX410" i="30"/>
  <c r="CY410" i="30"/>
  <c r="CZ410" i="30"/>
  <c r="DA410" i="30"/>
  <c r="DB410" i="30"/>
  <c r="DC410" i="30"/>
  <c r="DD410" i="30"/>
  <c r="DE410" i="30"/>
  <c r="DF410" i="30"/>
  <c r="DG410" i="30"/>
  <c r="DH410" i="30"/>
  <c r="DI410" i="30"/>
  <c r="DJ410" i="30"/>
  <c r="DK410" i="30"/>
  <c r="DL410" i="30"/>
  <c r="DM410" i="30"/>
  <c r="DN410" i="30"/>
  <c r="DO410" i="30"/>
  <c r="DP410" i="30"/>
  <c r="DQ410" i="30"/>
  <c r="DR410" i="30"/>
  <c r="DS410" i="30"/>
  <c r="DT410" i="30"/>
  <c r="M411" i="30"/>
  <c r="N411" i="30"/>
  <c r="O411" i="30"/>
  <c r="P411" i="30"/>
  <c r="Q411" i="30"/>
  <c r="R411" i="30"/>
  <c r="S411" i="30"/>
  <c r="T411" i="30"/>
  <c r="U411" i="30"/>
  <c r="V411" i="30"/>
  <c r="W411" i="30"/>
  <c r="X411" i="30"/>
  <c r="Y411" i="30"/>
  <c r="Z411" i="30"/>
  <c r="AA411" i="30"/>
  <c r="AB411" i="30"/>
  <c r="AC411" i="30"/>
  <c r="AD411" i="30"/>
  <c r="AE411" i="30"/>
  <c r="AF411" i="30"/>
  <c r="AG411" i="30"/>
  <c r="AH411" i="30"/>
  <c r="AI411" i="30"/>
  <c r="AJ411" i="30"/>
  <c r="AK411" i="30"/>
  <c r="AL411" i="30"/>
  <c r="AM411" i="30"/>
  <c r="AN411" i="30"/>
  <c r="AO411" i="30"/>
  <c r="AP411" i="30"/>
  <c r="AQ411" i="30"/>
  <c r="AR411" i="30"/>
  <c r="AS411" i="30"/>
  <c r="AT411" i="30"/>
  <c r="AU411" i="30"/>
  <c r="AV411" i="30"/>
  <c r="AW411" i="30"/>
  <c r="AX411" i="30"/>
  <c r="AY411" i="30"/>
  <c r="AZ411" i="30"/>
  <c r="BA411" i="30"/>
  <c r="BB411" i="30"/>
  <c r="BC411" i="30"/>
  <c r="BD411" i="30"/>
  <c r="BE411" i="30"/>
  <c r="BF411" i="30"/>
  <c r="BG411" i="30"/>
  <c r="BH411" i="30"/>
  <c r="BI411" i="30"/>
  <c r="BJ411" i="30"/>
  <c r="BK411" i="30"/>
  <c r="BL411" i="30"/>
  <c r="BM411" i="30"/>
  <c r="BN411" i="30"/>
  <c r="BO411" i="30"/>
  <c r="BP411" i="30"/>
  <c r="BQ411" i="30"/>
  <c r="BR411" i="30"/>
  <c r="BS411" i="30"/>
  <c r="BT411" i="30"/>
  <c r="BU411" i="30"/>
  <c r="BV411" i="30"/>
  <c r="BW411" i="30"/>
  <c r="BX411" i="30"/>
  <c r="BY411" i="30"/>
  <c r="BZ411" i="30"/>
  <c r="CA411" i="30"/>
  <c r="CB411" i="30"/>
  <c r="CC411" i="30"/>
  <c r="CD411" i="30"/>
  <c r="CE411" i="30"/>
  <c r="CF411" i="30"/>
  <c r="CG411" i="30"/>
  <c r="CH411" i="30"/>
  <c r="CI411" i="30"/>
  <c r="CJ411" i="30"/>
  <c r="CK411" i="30"/>
  <c r="CL411" i="30"/>
  <c r="CM411" i="30"/>
  <c r="CN411" i="30"/>
  <c r="CO411" i="30"/>
  <c r="CP411" i="30"/>
  <c r="CQ411" i="30"/>
  <c r="CR411" i="30"/>
  <c r="CS411" i="30"/>
  <c r="CT411" i="30"/>
  <c r="CU411" i="30"/>
  <c r="CV411" i="30"/>
  <c r="CW411" i="30"/>
  <c r="CX411" i="30"/>
  <c r="CY411" i="30"/>
  <c r="CZ411" i="30"/>
  <c r="DA411" i="30"/>
  <c r="DB411" i="30"/>
  <c r="DC411" i="30"/>
  <c r="DD411" i="30"/>
  <c r="DE411" i="30"/>
  <c r="DF411" i="30"/>
  <c r="DG411" i="30"/>
  <c r="DH411" i="30"/>
  <c r="DI411" i="30"/>
  <c r="DJ411" i="30"/>
  <c r="DK411" i="30"/>
  <c r="DL411" i="30"/>
  <c r="DM411" i="30"/>
  <c r="DN411" i="30"/>
  <c r="DO411" i="30"/>
  <c r="DP411" i="30"/>
  <c r="DQ411" i="30"/>
  <c r="DR411" i="30"/>
  <c r="DS411" i="30"/>
  <c r="DT411" i="30"/>
  <c r="M412" i="30"/>
  <c r="N412" i="30"/>
  <c r="O412" i="30"/>
  <c r="P412" i="30"/>
  <c r="Q412" i="30"/>
  <c r="R412" i="30"/>
  <c r="S412" i="30"/>
  <c r="T412" i="30"/>
  <c r="U412" i="30"/>
  <c r="V412" i="30"/>
  <c r="W412" i="30"/>
  <c r="X412" i="30"/>
  <c r="Y412" i="30"/>
  <c r="Z412" i="30"/>
  <c r="AA412" i="30"/>
  <c r="AB412" i="30"/>
  <c r="AC412" i="30"/>
  <c r="AD412" i="30"/>
  <c r="AE412" i="30"/>
  <c r="AF412" i="30"/>
  <c r="AG412" i="30"/>
  <c r="AH412" i="30"/>
  <c r="AI412" i="30"/>
  <c r="AJ412" i="30"/>
  <c r="AK412" i="30"/>
  <c r="AL412" i="30"/>
  <c r="AM412" i="30"/>
  <c r="AN412" i="30"/>
  <c r="AO412" i="30"/>
  <c r="AP412" i="30"/>
  <c r="AQ412" i="30"/>
  <c r="AR412" i="30"/>
  <c r="AS412" i="30"/>
  <c r="AT412" i="30"/>
  <c r="AU412" i="30"/>
  <c r="AV412" i="30"/>
  <c r="AW412" i="30"/>
  <c r="AX412" i="30"/>
  <c r="AY412" i="30"/>
  <c r="AZ412" i="30"/>
  <c r="BA412" i="30"/>
  <c r="BB412" i="30"/>
  <c r="BC412" i="30"/>
  <c r="BD412" i="30"/>
  <c r="BE412" i="30"/>
  <c r="BF412" i="30"/>
  <c r="BG412" i="30"/>
  <c r="BH412" i="30"/>
  <c r="BI412" i="30"/>
  <c r="BJ412" i="30"/>
  <c r="BK412" i="30"/>
  <c r="BL412" i="30"/>
  <c r="BM412" i="30"/>
  <c r="BN412" i="30"/>
  <c r="BO412" i="30"/>
  <c r="BP412" i="30"/>
  <c r="BQ412" i="30"/>
  <c r="BR412" i="30"/>
  <c r="BS412" i="30"/>
  <c r="BT412" i="30"/>
  <c r="BU412" i="30"/>
  <c r="BV412" i="30"/>
  <c r="BW412" i="30"/>
  <c r="BX412" i="30"/>
  <c r="BY412" i="30"/>
  <c r="BZ412" i="30"/>
  <c r="CA412" i="30"/>
  <c r="CB412" i="30"/>
  <c r="CC412" i="30"/>
  <c r="CD412" i="30"/>
  <c r="CE412" i="30"/>
  <c r="CF412" i="30"/>
  <c r="CG412" i="30"/>
  <c r="CH412" i="30"/>
  <c r="CI412" i="30"/>
  <c r="CJ412" i="30"/>
  <c r="CK412" i="30"/>
  <c r="CL412" i="30"/>
  <c r="CM412" i="30"/>
  <c r="CN412" i="30"/>
  <c r="CO412" i="30"/>
  <c r="CP412" i="30"/>
  <c r="CQ412" i="30"/>
  <c r="CR412" i="30"/>
  <c r="CS412" i="30"/>
  <c r="CT412" i="30"/>
  <c r="CU412" i="30"/>
  <c r="CV412" i="30"/>
  <c r="CW412" i="30"/>
  <c r="CX412" i="30"/>
  <c r="CY412" i="30"/>
  <c r="CZ412" i="30"/>
  <c r="DA412" i="30"/>
  <c r="DB412" i="30"/>
  <c r="DC412" i="30"/>
  <c r="DD412" i="30"/>
  <c r="DE412" i="30"/>
  <c r="DF412" i="30"/>
  <c r="DG412" i="30"/>
  <c r="DH412" i="30"/>
  <c r="DI412" i="30"/>
  <c r="DJ412" i="30"/>
  <c r="DK412" i="30"/>
  <c r="DL412" i="30"/>
  <c r="DM412" i="30"/>
  <c r="DN412" i="30"/>
  <c r="DO412" i="30"/>
  <c r="DP412" i="30"/>
  <c r="DQ412" i="30"/>
  <c r="DR412" i="30"/>
  <c r="DS412" i="30"/>
  <c r="DT412" i="30"/>
  <c r="M413" i="30"/>
  <c r="N413" i="30"/>
  <c r="O413" i="30"/>
  <c r="P413" i="30"/>
  <c r="Q413" i="30"/>
  <c r="R413" i="30"/>
  <c r="S413" i="30"/>
  <c r="T413" i="30"/>
  <c r="U413" i="30"/>
  <c r="V413" i="30"/>
  <c r="W413" i="30"/>
  <c r="X413" i="30"/>
  <c r="Y413" i="30"/>
  <c r="Z413" i="30"/>
  <c r="AA413" i="30"/>
  <c r="AB413" i="30"/>
  <c r="AC413" i="30"/>
  <c r="AD413" i="30"/>
  <c r="AE413" i="30"/>
  <c r="AF413" i="30"/>
  <c r="AG413" i="30"/>
  <c r="AH413" i="30"/>
  <c r="AI413" i="30"/>
  <c r="AJ413" i="30"/>
  <c r="AK413" i="30"/>
  <c r="AL413" i="30"/>
  <c r="AM413" i="30"/>
  <c r="AN413" i="30"/>
  <c r="AO413" i="30"/>
  <c r="AP413" i="30"/>
  <c r="AQ413" i="30"/>
  <c r="AR413" i="30"/>
  <c r="AS413" i="30"/>
  <c r="AT413" i="30"/>
  <c r="AU413" i="30"/>
  <c r="AV413" i="30"/>
  <c r="AW413" i="30"/>
  <c r="AX413" i="30"/>
  <c r="AY413" i="30"/>
  <c r="AZ413" i="30"/>
  <c r="BA413" i="30"/>
  <c r="BB413" i="30"/>
  <c r="BC413" i="30"/>
  <c r="BD413" i="30"/>
  <c r="BE413" i="30"/>
  <c r="BF413" i="30"/>
  <c r="BG413" i="30"/>
  <c r="BH413" i="30"/>
  <c r="BI413" i="30"/>
  <c r="BJ413" i="30"/>
  <c r="BK413" i="30"/>
  <c r="BL413" i="30"/>
  <c r="BM413" i="30"/>
  <c r="BN413" i="30"/>
  <c r="BO413" i="30"/>
  <c r="BP413" i="30"/>
  <c r="BQ413" i="30"/>
  <c r="BR413" i="30"/>
  <c r="BS413" i="30"/>
  <c r="BT413" i="30"/>
  <c r="BU413" i="30"/>
  <c r="BV413" i="30"/>
  <c r="BW413" i="30"/>
  <c r="BX413" i="30"/>
  <c r="BY413" i="30"/>
  <c r="BZ413" i="30"/>
  <c r="CA413" i="30"/>
  <c r="CB413" i="30"/>
  <c r="CC413" i="30"/>
  <c r="CD413" i="30"/>
  <c r="CE413" i="30"/>
  <c r="CF413" i="30"/>
  <c r="CG413" i="30"/>
  <c r="CH413" i="30"/>
  <c r="CI413" i="30"/>
  <c r="CJ413" i="30"/>
  <c r="CK413" i="30"/>
  <c r="CL413" i="30"/>
  <c r="CM413" i="30"/>
  <c r="CN413" i="30"/>
  <c r="CO413" i="30"/>
  <c r="CP413" i="30"/>
  <c r="CQ413" i="30"/>
  <c r="CR413" i="30"/>
  <c r="CS413" i="30"/>
  <c r="CT413" i="30"/>
  <c r="CU413" i="30"/>
  <c r="CV413" i="30"/>
  <c r="CW413" i="30"/>
  <c r="CX413" i="30"/>
  <c r="CY413" i="30"/>
  <c r="CZ413" i="30"/>
  <c r="DA413" i="30"/>
  <c r="DB413" i="30"/>
  <c r="DC413" i="30"/>
  <c r="DD413" i="30"/>
  <c r="DE413" i="30"/>
  <c r="DF413" i="30"/>
  <c r="DG413" i="30"/>
  <c r="DH413" i="30"/>
  <c r="DI413" i="30"/>
  <c r="DJ413" i="30"/>
  <c r="DK413" i="30"/>
  <c r="DL413" i="30"/>
  <c r="DM413" i="30"/>
  <c r="DN413" i="30"/>
  <c r="DO413" i="30"/>
  <c r="DP413" i="30"/>
  <c r="DQ413" i="30"/>
  <c r="DR413" i="30"/>
  <c r="DS413" i="30"/>
  <c r="DT413" i="30"/>
  <c r="M414" i="30"/>
  <c r="N414" i="30"/>
  <c r="O414" i="30"/>
  <c r="P414" i="30"/>
  <c r="Q414" i="30"/>
  <c r="N18" i="41" s="1"/>
  <c r="R414" i="30"/>
  <c r="S414" i="30"/>
  <c r="T414" i="30"/>
  <c r="U414" i="30"/>
  <c r="V414" i="30"/>
  <c r="W414" i="30"/>
  <c r="X414" i="30"/>
  <c r="Y414" i="30"/>
  <c r="Z414" i="30"/>
  <c r="AA414" i="30"/>
  <c r="AB414" i="30"/>
  <c r="AC414" i="30"/>
  <c r="AD414" i="30"/>
  <c r="AE414" i="30"/>
  <c r="AF414" i="30"/>
  <c r="AG414" i="30"/>
  <c r="AH414" i="30"/>
  <c r="AI414" i="30"/>
  <c r="AJ414" i="30"/>
  <c r="AK414" i="30"/>
  <c r="AL414" i="30"/>
  <c r="AM414" i="30"/>
  <c r="AN414" i="30"/>
  <c r="AO414" i="30"/>
  <c r="AP414" i="30"/>
  <c r="AQ414" i="30"/>
  <c r="AR414" i="30"/>
  <c r="AS414" i="30"/>
  <c r="AT414" i="30"/>
  <c r="AU414" i="30"/>
  <c r="AV414" i="30"/>
  <c r="AW414" i="30"/>
  <c r="AX414" i="30"/>
  <c r="AY414" i="30"/>
  <c r="AZ414" i="30"/>
  <c r="BA414" i="30"/>
  <c r="BB414" i="30"/>
  <c r="BC414" i="30"/>
  <c r="BD414" i="30"/>
  <c r="BE414" i="30"/>
  <c r="BF414" i="30"/>
  <c r="BG414" i="30"/>
  <c r="BH414" i="30"/>
  <c r="BI414" i="30"/>
  <c r="BJ414" i="30"/>
  <c r="BK414" i="30"/>
  <c r="BL414" i="30"/>
  <c r="BM414" i="30"/>
  <c r="BN414" i="30"/>
  <c r="BO414" i="30"/>
  <c r="BP414" i="30"/>
  <c r="BQ414" i="30"/>
  <c r="BR414" i="30"/>
  <c r="BS414" i="30"/>
  <c r="BT414" i="30"/>
  <c r="BU414" i="30"/>
  <c r="BV414" i="30"/>
  <c r="BW414" i="30"/>
  <c r="BX414" i="30"/>
  <c r="BY414" i="30"/>
  <c r="BZ414" i="30"/>
  <c r="CA414" i="30"/>
  <c r="CB414" i="30"/>
  <c r="CC414" i="30"/>
  <c r="CD414" i="30"/>
  <c r="CE414" i="30"/>
  <c r="CF414" i="30"/>
  <c r="CG414" i="30"/>
  <c r="CH414" i="30"/>
  <c r="CI414" i="30"/>
  <c r="CJ414" i="30"/>
  <c r="CK414" i="30"/>
  <c r="CL414" i="30"/>
  <c r="CM414" i="30"/>
  <c r="CN414" i="30"/>
  <c r="CO414" i="30"/>
  <c r="CP414" i="30"/>
  <c r="CQ414" i="30"/>
  <c r="CR414" i="30"/>
  <c r="CS414" i="30"/>
  <c r="CT414" i="30"/>
  <c r="CU414" i="30"/>
  <c r="CV414" i="30"/>
  <c r="CW414" i="30"/>
  <c r="CX414" i="30"/>
  <c r="CY414" i="30"/>
  <c r="CZ414" i="30"/>
  <c r="DA414" i="30"/>
  <c r="DB414" i="30"/>
  <c r="DC414" i="30"/>
  <c r="DD414" i="30"/>
  <c r="DE414" i="30"/>
  <c r="DF414" i="30"/>
  <c r="DG414" i="30"/>
  <c r="DH414" i="30"/>
  <c r="DI414" i="30"/>
  <c r="DJ414" i="30"/>
  <c r="DK414" i="30"/>
  <c r="DL414" i="30"/>
  <c r="DM414" i="30"/>
  <c r="DN414" i="30"/>
  <c r="DO414" i="30"/>
  <c r="DP414" i="30"/>
  <c r="DQ414" i="30"/>
  <c r="DR414" i="30"/>
  <c r="DO18" i="41" s="1"/>
  <c r="DS414" i="30"/>
  <c r="DT414" i="30"/>
  <c r="M415" i="30"/>
  <c r="N415" i="30"/>
  <c r="O415" i="30"/>
  <c r="P415" i="30"/>
  <c r="Q415" i="30"/>
  <c r="R415" i="30"/>
  <c r="S415" i="30"/>
  <c r="T415" i="30"/>
  <c r="U415" i="30"/>
  <c r="V415" i="30"/>
  <c r="W415" i="30"/>
  <c r="X415" i="30"/>
  <c r="Y415" i="30"/>
  <c r="Z415" i="30"/>
  <c r="AA415" i="30"/>
  <c r="AB415" i="30"/>
  <c r="AC415" i="30"/>
  <c r="AD415" i="30"/>
  <c r="AE415" i="30"/>
  <c r="AF415" i="30"/>
  <c r="AG415" i="30"/>
  <c r="AH415" i="30"/>
  <c r="AI415" i="30"/>
  <c r="AJ415" i="30"/>
  <c r="AK415" i="30"/>
  <c r="AL415" i="30"/>
  <c r="AM415" i="30"/>
  <c r="AN415" i="30"/>
  <c r="AO415" i="30"/>
  <c r="AP415" i="30"/>
  <c r="AQ415" i="30"/>
  <c r="AR415" i="30"/>
  <c r="AS415" i="30"/>
  <c r="AT415" i="30"/>
  <c r="AU415" i="30"/>
  <c r="AV415" i="30"/>
  <c r="AW415" i="30"/>
  <c r="AX415" i="30"/>
  <c r="AY415" i="30"/>
  <c r="AZ415" i="30"/>
  <c r="BA415" i="30"/>
  <c r="BB415" i="30"/>
  <c r="BC415" i="30"/>
  <c r="BD415" i="30"/>
  <c r="BE415" i="30"/>
  <c r="BF415" i="30"/>
  <c r="BG415" i="30"/>
  <c r="BH415" i="30"/>
  <c r="BI415" i="30"/>
  <c r="BJ415" i="30"/>
  <c r="BK415" i="30"/>
  <c r="BL415" i="30"/>
  <c r="BM415" i="30"/>
  <c r="BN415" i="30"/>
  <c r="BO415" i="30"/>
  <c r="BP415" i="30"/>
  <c r="BQ415" i="30"/>
  <c r="BR415" i="30"/>
  <c r="BS415" i="30"/>
  <c r="BT415" i="30"/>
  <c r="BU415" i="30"/>
  <c r="BV415" i="30"/>
  <c r="BW415" i="30"/>
  <c r="BX415" i="30"/>
  <c r="BY415" i="30"/>
  <c r="BZ415" i="30"/>
  <c r="CA415" i="30"/>
  <c r="CB415" i="30"/>
  <c r="CC415" i="30"/>
  <c r="CD415" i="30"/>
  <c r="CE415" i="30"/>
  <c r="CF415" i="30"/>
  <c r="CG415" i="30"/>
  <c r="CH415" i="30"/>
  <c r="CI415" i="30"/>
  <c r="CJ415" i="30"/>
  <c r="CK415" i="30"/>
  <c r="CL415" i="30"/>
  <c r="CM415" i="30"/>
  <c r="CN415" i="30"/>
  <c r="CO415" i="30"/>
  <c r="CP415" i="30"/>
  <c r="CQ415" i="30"/>
  <c r="CR415" i="30"/>
  <c r="CS415" i="30"/>
  <c r="CT415" i="30"/>
  <c r="CU415" i="30"/>
  <c r="CV415" i="30"/>
  <c r="CW415" i="30"/>
  <c r="CX415" i="30"/>
  <c r="CY415" i="30"/>
  <c r="CZ415" i="30"/>
  <c r="DA415" i="30"/>
  <c r="DB415" i="30"/>
  <c r="DC415" i="30"/>
  <c r="DD415" i="30"/>
  <c r="DE415" i="30"/>
  <c r="DF415" i="30"/>
  <c r="DG415" i="30"/>
  <c r="DH415" i="30"/>
  <c r="DI415" i="30"/>
  <c r="DJ415" i="30"/>
  <c r="DK415" i="30"/>
  <c r="DL415" i="30"/>
  <c r="DM415" i="30"/>
  <c r="DN415" i="30"/>
  <c r="DO415" i="30"/>
  <c r="DP415" i="30"/>
  <c r="DQ415" i="30"/>
  <c r="DR415" i="30"/>
  <c r="DS415" i="30"/>
  <c r="DT415" i="30"/>
  <c r="M416" i="30"/>
  <c r="N416" i="30"/>
  <c r="O416" i="30"/>
  <c r="P416" i="30"/>
  <c r="Q416" i="30"/>
  <c r="R416" i="30"/>
  <c r="S416" i="30"/>
  <c r="T416" i="30"/>
  <c r="U416" i="30"/>
  <c r="V416" i="30"/>
  <c r="W416" i="30"/>
  <c r="X416" i="30"/>
  <c r="Y416" i="30"/>
  <c r="Z416" i="30"/>
  <c r="AA416" i="30"/>
  <c r="AB416" i="30"/>
  <c r="AC416" i="30"/>
  <c r="AD416" i="30"/>
  <c r="AE416" i="30"/>
  <c r="AF416" i="30"/>
  <c r="AG416" i="30"/>
  <c r="AH416" i="30"/>
  <c r="AI416" i="30"/>
  <c r="AJ416" i="30"/>
  <c r="AK416" i="30"/>
  <c r="AL416" i="30"/>
  <c r="AM416" i="30"/>
  <c r="AN416" i="30"/>
  <c r="AO416" i="30"/>
  <c r="AP416" i="30"/>
  <c r="AQ416" i="30"/>
  <c r="AR416" i="30"/>
  <c r="AS416" i="30"/>
  <c r="AT416" i="30"/>
  <c r="AU416" i="30"/>
  <c r="AV416" i="30"/>
  <c r="AW416" i="30"/>
  <c r="AX416" i="30"/>
  <c r="AY416" i="30"/>
  <c r="AZ416" i="30"/>
  <c r="BA416" i="30"/>
  <c r="BB416" i="30"/>
  <c r="BC416" i="30"/>
  <c r="BD416" i="30"/>
  <c r="BE416" i="30"/>
  <c r="BF416" i="30"/>
  <c r="BG416" i="30"/>
  <c r="BH416" i="30"/>
  <c r="BI416" i="30"/>
  <c r="BJ416" i="30"/>
  <c r="BK416" i="30"/>
  <c r="BL416" i="30"/>
  <c r="BM416" i="30"/>
  <c r="BN416" i="30"/>
  <c r="BO416" i="30"/>
  <c r="BP416" i="30"/>
  <c r="BQ416" i="30"/>
  <c r="BR416" i="30"/>
  <c r="BS416" i="30"/>
  <c r="BT416" i="30"/>
  <c r="BU416" i="30"/>
  <c r="BV416" i="30"/>
  <c r="BW416" i="30"/>
  <c r="BX416" i="30"/>
  <c r="BY416" i="30"/>
  <c r="BZ416" i="30"/>
  <c r="CA416" i="30"/>
  <c r="CB416" i="30"/>
  <c r="CC416" i="30"/>
  <c r="CD416" i="30"/>
  <c r="CE416" i="30"/>
  <c r="CF416" i="30"/>
  <c r="CG416" i="30"/>
  <c r="CH416" i="30"/>
  <c r="CI416" i="30"/>
  <c r="CJ416" i="30"/>
  <c r="CK416" i="30"/>
  <c r="CL416" i="30"/>
  <c r="CM416" i="30"/>
  <c r="CN416" i="30"/>
  <c r="CO416" i="30"/>
  <c r="CP416" i="30"/>
  <c r="CQ416" i="30"/>
  <c r="CR416" i="30"/>
  <c r="CS416" i="30"/>
  <c r="CT416" i="30"/>
  <c r="CU416" i="30"/>
  <c r="CV416" i="30"/>
  <c r="CW416" i="30"/>
  <c r="CX416" i="30"/>
  <c r="CY416" i="30"/>
  <c r="CZ416" i="30"/>
  <c r="DA416" i="30"/>
  <c r="DB416" i="30"/>
  <c r="DC416" i="30"/>
  <c r="DD416" i="30"/>
  <c r="DE416" i="30"/>
  <c r="DF416" i="30"/>
  <c r="DG416" i="30"/>
  <c r="DH416" i="30"/>
  <c r="DI416" i="30"/>
  <c r="DJ416" i="30"/>
  <c r="DK416" i="30"/>
  <c r="DL416" i="30"/>
  <c r="DM416" i="30"/>
  <c r="DN416" i="30"/>
  <c r="DO416" i="30"/>
  <c r="DP416" i="30"/>
  <c r="DQ416" i="30"/>
  <c r="DR416" i="30"/>
  <c r="DS416" i="30"/>
  <c r="DT416" i="30"/>
  <c r="M417" i="30"/>
  <c r="N417" i="30"/>
  <c r="O417" i="30"/>
  <c r="P417" i="30"/>
  <c r="Q417" i="30"/>
  <c r="R417" i="30"/>
  <c r="S417" i="30"/>
  <c r="T417" i="30"/>
  <c r="U417" i="30"/>
  <c r="V417" i="30"/>
  <c r="W417" i="30"/>
  <c r="X417" i="30"/>
  <c r="Y417" i="30"/>
  <c r="Z417" i="30"/>
  <c r="AA417" i="30"/>
  <c r="AB417" i="30"/>
  <c r="AC417" i="30"/>
  <c r="AD417" i="30"/>
  <c r="AE417" i="30"/>
  <c r="AF417" i="30"/>
  <c r="AG417" i="30"/>
  <c r="AH417" i="30"/>
  <c r="AI417" i="30"/>
  <c r="AJ417" i="30"/>
  <c r="AK417" i="30"/>
  <c r="AL417" i="30"/>
  <c r="AM417" i="30"/>
  <c r="AN417" i="30"/>
  <c r="AO417" i="30"/>
  <c r="AP417" i="30"/>
  <c r="AQ417" i="30"/>
  <c r="AR417" i="30"/>
  <c r="AS417" i="30"/>
  <c r="AT417" i="30"/>
  <c r="AU417" i="30"/>
  <c r="AV417" i="30"/>
  <c r="AW417" i="30"/>
  <c r="AX417" i="30"/>
  <c r="AY417" i="30"/>
  <c r="AZ417" i="30"/>
  <c r="BA417" i="30"/>
  <c r="BB417" i="30"/>
  <c r="BC417" i="30"/>
  <c r="BD417" i="30"/>
  <c r="BE417" i="30"/>
  <c r="BF417" i="30"/>
  <c r="BG417" i="30"/>
  <c r="BH417" i="30"/>
  <c r="BI417" i="30"/>
  <c r="BJ417" i="30"/>
  <c r="BK417" i="30"/>
  <c r="BL417" i="30"/>
  <c r="BM417" i="30"/>
  <c r="BN417" i="30"/>
  <c r="BO417" i="30"/>
  <c r="BP417" i="30"/>
  <c r="BQ417" i="30"/>
  <c r="BR417" i="30"/>
  <c r="BS417" i="30"/>
  <c r="BT417" i="30"/>
  <c r="BU417" i="30"/>
  <c r="BV417" i="30"/>
  <c r="BW417" i="30"/>
  <c r="BX417" i="30"/>
  <c r="BY417" i="30"/>
  <c r="BZ417" i="30"/>
  <c r="CA417" i="30"/>
  <c r="CB417" i="30"/>
  <c r="CC417" i="30"/>
  <c r="CD417" i="30"/>
  <c r="CE417" i="30"/>
  <c r="CF417" i="30"/>
  <c r="CG417" i="30"/>
  <c r="CH417" i="30"/>
  <c r="CI417" i="30"/>
  <c r="CJ417" i="30"/>
  <c r="CK417" i="30"/>
  <c r="CL417" i="30"/>
  <c r="CM417" i="30"/>
  <c r="CN417" i="30"/>
  <c r="CO417" i="30"/>
  <c r="CP417" i="30"/>
  <c r="CQ417" i="30"/>
  <c r="CR417" i="30"/>
  <c r="CS417" i="30"/>
  <c r="CT417" i="30"/>
  <c r="CU417" i="30"/>
  <c r="CV417" i="30"/>
  <c r="CW417" i="30"/>
  <c r="CX417" i="30"/>
  <c r="CY417" i="30"/>
  <c r="CZ417" i="30"/>
  <c r="DA417" i="30"/>
  <c r="DB417" i="30"/>
  <c r="DC417" i="30"/>
  <c r="DD417" i="30"/>
  <c r="DE417" i="30"/>
  <c r="DF417" i="30"/>
  <c r="DG417" i="30"/>
  <c r="DH417" i="30"/>
  <c r="DI417" i="30"/>
  <c r="DJ417" i="30"/>
  <c r="DK417" i="30"/>
  <c r="DL417" i="30"/>
  <c r="DM417" i="30"/>
  <c r="DN417" i="30"/>
  <c r="DO417" i="30"/>
  <c r="DP417" i="30"/>
  <c r="DQ417" i="30"/>
  <c r="DR417" i="30"/>
  <c r="DS417" i="30"/>
  <c r="DT417" i="30"/>
  <c r="M418" i="30"/>
  <c r="N418" i="30"/>
  <c r="O418" i="30"/>
  <c r="P418" i="30"/>
  <c r="Q418" i="30"/>
  <c r="R418" i="30"/>
  <c r="S418" i="30"/>
  <c r="T418" i="30"/>
  <c r="U418" i="30"/>
  <c r="V418" i="30"/>
  <c r="W418" i="30"/>
  <c r="X418" i="30"/>
  <c r="Y418" i="30"/>
  <c r="Z418" i="30"/>
  <c r="AA418" i="30"/>
  <c r="AB418" i="30"/>
  <c r="AC418" i="30"/>
  <c r="AD418" i="30"/>
  <c r="AE418" i="30"/>
  <c r="AF418" i="30"/>
  <c r="AG418" i="30"/>
  <c r="AH418" i="30"/>
  <c r="AI418" i="30"/>
  <c r="AJ418" i="30"/>
  <c r="AK418" i="30"/>
  <c r="AL418" i="30"/>
  <c r="AM418" i="30"/>
  <c r="AN418" i="30"/>
  <c r="AO418" i="30"/>
  <c r="AP418" i="30"/>
  <c r="AQ418" i="30"/>
  <c r="AR418" i="30"/>
  <c r="AS418" i="30"/>
  <c r="AT418" i="30"/>
  <c r="AU418" i="30"/>
  <c r="AV418" i="30"/>
  <c r="AW418" i="30"/>
  <c r="AX418" i="30"/>
  <c r="AY418" i="30"/>
  <c r="AZ418" i="30"/>
  <c r="BA418" i="30"/>
  <c r="BB418" i="30"/>
  <c r="BC418" i="30"/>
  <c r="BD418" i="30"/>
  <c r="BE418" i="30"/>
  <c r="BF418" i="30"/>
  <c r="BG418" i="30"/>
  <c r="BH418" i="30"/>
  <c r="BI418" i="30"/>
  <c r="BJ418" i="30"/>
  <c r="BK418" i="30"/>
  <c r="BL418" i="30"/>
  <c r="BM418" i="30"/>
  <c r="BN418" i="30"/>
  <c r="BO418" i="30"/>
  <c r="BP418" i="30"/>
  <c r="BQ418" i="30"/>
  <c r="BR418" i="30"/>
  <c r="BS418" i="30"/>
  <c r="BT418" i="30"/>
  <c r="BU418" i="30"/>
  <c r="BV418" i="30"/>
  <c r="BW418" i="30"/>
  <c r="BX418" i="30"/>
  <c r="BY418" i="30"/>
  <c r="BZ418" i="30"/>
  <c r="CA418" i="30"/>
  <c r="CB418" i="30"/>
  <c r="CC418" i="30"/>
  <c r="CD418" i="30"/>
  <c r="CE418" i="30"/>
  <c r="CF418" i="30"/>
  <c r="CG418" i="30"/>
  <c r="CH418" i="30"/>
  <c r="CI418" i="30"/>
  <c r="CJ418" i="30"/>
  <c r="CK418" i="30"/>
  <c r="CL418" i="30"/>
  <c r="CM418" i="30"/>
  <c r="CN418" i="30"/>
  <c r="CO418" i="30"/>
  <c r="CP418" i="30"/>
  <c r="CQ418" i="30"/>
  <c r="CR418" i="30"/>
  <c r="CS418" i="30"/>
  <c r="CT418" i="30"/>
  <c r="CU418" i="30"/>
  <c r="CV418" i="30"/>
  <c r="CW418" i="30"/>
  <c r="CX418" i="30"/>
  <c r="CY418" i="30"/>
  <c r="CZ418" i="30"/>
  <c r="DA418" i="30"/>
  <c r="DB418" i="30"/>
  <c r="DC418" i="30"/>
  <c r="DD418" i="30"/>
  <c r="DE418" i="30"/>
  <c r="DF418" i="30"/>
  <c r="DG418" i="30"/>
  <c r="DH418" i="30"/>
  <c r="DI418" i="30"/>
  <c r="DJ418" i="30"/>
  <c r="DK418" i="30"/>
  <c r="DL418" i="30"/>
  <c r="DM418" i="30"/>
  <c r="DN418" i="30"/>
  <c r="DO418" i="30"/>
  <c r="DP418" i="30"/>
  <c r="DQ418" i="30"/>
  <c r="DR418" i="30"/>
  <c r="DS418" i="30"/>
  <c r="DT418" i="30"/>
  <c r="M419" i="30"/>
  <c r="N419" i="30"/>
  <c r="O419" i="30"/>
  <c r="P419" i="30"/>
  <c r="Q419" i="30"/>
  <c r="R419" i="30"/>
  <c r="S419" i="30"/>
  <c r="T419" i="30"/>
  <c r="U419" i="30"/>
  <c r="V419" i="30"/>
  <c r="W419" i="30"/>
  <c r="X419" i="30"/>
  <c r="Y419" i="30"/>
  <c r="Z419" i="30"/>
  <c r="AA419" i="30"/>
  <c r="AB419" i="30"/>
  <c r="AC419" i="30"/>
  <c r="AD419" i="30"/>
  <c r="AE419" i="30"/>
  <c r="AF419" i="30"/>
  <c r="AG419" i="30"/>
  <c r="AH419" i="30"/>
  <c r="AI419" i="30"/>
  <c r="AJ419" i="30"/>
  <c r="AK419" i="30"/>
  <c r="AL419" i="30"/>
  <c r="AM419" i="30"/>
  <c r="AN419" i="30"/>
  <c r="AO419" i="30"/>
  <c r="AP419" i="30"/>
  <c r="AQ419" i="30"/>
  <c r="AR419" i="30"/>
  <c r="AS419" i="30"/>
  <c r="AT419" i="30"/>
  <c r="AU419" i="30"/>
  <c r="AV419" i="30"/>
  <c r="AW419" i="30"/>
  <c r="AX419" i="30"/>
  <c r="AY419" i="30"/>
  <c r="AZ419" i="30"/>
  <c r="BA419" i="30"/>
  <c r="BB419" i="30"/>
  <c r="BC419" i="30"/>
  <c r="BD419" i="30"/>
  <c r="BE419" i="30"/>
  <c r="BF419" i="30"/>
  <c r="BG419" i="30"/>
  <c r="BH419" i="30"/>
  <c r="BI419" i="30"/>
  <c r="BJ419" i="30"/>
  <c r="BK419" i="30"/>
  <c r="BL419" i="30"/>
  <c r="BM419" i="30"/>
  <c r="BN419" i="30"/>
  <c r="BO419" i="30"/>
  <c r="BP419" i="30"/>
  <c r="BQ419" i="30"/>
  <c r="BR419" i="30"/>
  <c r="BS419" i="30"/>
  <c r="BT419" i="30"/>
  <c r="BU419" i="30"/>
  <c r="BV419" i="30"/>
  <c r="BW419" i="30"/>
  <c r="BX419" i="30"/>
  <c r="BY419" i="30"/>
  <c r="BZ419" i="30"/>
  <c r="CA419" i="30"/>
  <c r="CB419" i="30"/>
  <c r="CC419" i="30"/>
  <c r="CD419" i="30"/>
  <c r="CE419" i="30"/>
  <c r="CF419" i="30"/>
  <c r="CG419" i="30"/>
  <c r="CH419" i="30"/>
  <c r="CI419" i="30"/>
  <c r="CJ419" i="30"/>
  <c r="CK419" i="30"/>
  <c r="CL419" i="30"/>
  <c r="CM419" i="30"/>
  <c r="CN419" i="30"/>
  <c r="CO419" i="30"/>
  <c r="CP419" i="30"/>
  <c r="CQ419" i="30"/>
  <c r="CR419" i="30"/>
  <c r="CS419" i="30"/>
  <c r="CT419" i="30"/>
  <c r="CU419" i="30"/>
  <c r="CV419" i="30"/>
  <c r="CW419" i="30"/>
  <c r="CX419" i="30"/>
  <c r="CY419" i="30"/>
  <c r="CZ419" i="30"/>
  <c r="DA419" i="30"/>
  <c r="DB419" i="30"/>
  <c r="DC419" i="30"/>
  <c r="DD419" i="30"/>
  <c r="DE419" i="30"/>
  <c r="DF419" i="30"/>
  <c r="DG419" i="30"/>
  <c r="DH419" i="30"/>
  <c r="DI419" i="30"/>
  <c r="DJ419" i="30"/>
  <c r="DK419" i="30"/>
  <c r="DL419" i="30"/>
  <c r="DM419" i="30"/>
  <c r="DN419" i="30"/>
  <c r="DO419" i="30"/>
  <c r="DP419" i="30"/>
  <c r="DQ419" i="30"/>
  <c r="DR419" i="30"/>
  <c r="DS419" i="30"/>
  <c r="DT419" i="30"/>
  <c r="M420" i="30"/>
  <c r="N420" i="30"/>
  <c r="O420" i="30"/>
  <c r="P420" i="30"/>
  <c r="Q420" i="30"/>
  <c r="R420" i="30"/>
  <c r="S420" i="30"/>
  <c r="T420" i="30"/>
  <c r="U420" i="30"/>
  <c r="V420" i="30"/>
  <c r="W420" i="30"/>
  <c r="X420" i="30"/>
  <c r="Y420" i="30"/>
  <c r="Z420" i="30"/>
  <c r="AA420" i="30"/>
  <c r="AB420" i="30"/>
  <c r="AC420" i="30"/>
  <c r="AD420" i="30"/>
  <c r="AE420" i="30"/>
  <c r="AF420" i="30"/>
  <c r="AG420" i="30"/>
  <c r="AH420" i="30"/>
  <c r="AI420" i="30"/>
  <c r="AJ420" i="30"/>
  <c r="AK420" i="30"/>
  <c r="AL420" i="30"/>
  <c r="AM420" i="30"/>
  <c r="AN420" i="30"/>
  <c r="AO420" i="30"/>
  <c r="AP420" i="30"/>
  <c r="AQ420" i="30"/>
  <c r="AR420" i="30"/>
  <c r="AS420" i="30"/>
  <c r="AT420" i="30"/>
  <c r="AU420" i="30"/>
  <c r="AV420" i="30"/>
  <c r="AW420" i="30"/>
  <c r="AX420" i="30"/>
  <c r="AY420" i="30"/>
  <c r="AZ420" i="30"/>
  <c r="BA420" i="30"/>
  <c r="BB420" i="30"/>
  <c r="BC420" i="30"/>
  <c r="BD420" i="30"/>
  <c r="BE420" i="30"/>
  <c r="BF420" i="30"/>
  <c r="BG420" i="30"/>
  <c r="BH420" i="30"/>
  <c r="BI420" i="30"/>
  <c r="BJ420" i="30"/>
  <c r="BK420" i="30"/>
  <c r="BL420" i="30"/>
  <c r="BM420" i="30"/>
  <c r="BN420" i="30"/>
  <c r="BK54" i="41" s="1"/>
  <c r="BO420" i="30"/>
  <c r="BP420" i="30"/>
  <c r="BQ420" i="30"/>
  <c r="BR420" i="30"/>
  <c r="BS420" i="30"/>
  <c r="BT420" i="30"/>
  <c r="BU420" i="30"/>
  <c r="BV420" i="30"/>
  <c r="BW420" i="30"/>
  <c r="BX420" i="30"/>
  <c r="BY420" i="30"/>
  <c r="BZ420" i="30"/>
  <c r="CA420" i="30"/>
  <c r="CB420" i="30"/>
  <c r="CC420" i="30"/>
  <c r="CD420" i="30"/>
  <c r="CE420" i="30"/>
  <c r="CF420" i="30"/>
  <c r="CG420" i="30"/>
  <c r="CH420" i="30"/>
  <c r="CI420" i="30"/>
  <c r="CJ420" i="30"/>
  <c r="CK420" i="30"/>
  <c r="CL420" i="30"/>
  <c r="CM420" i="30"/>
  <c r="CN420" i="30"/>
  <c r="CO420" i="30"/>
  <c r="CP420" i="30"/>
  <c r="CQ420" i="30"/>
  <c r="CR420" i="30"/>
  <c r="CS420" i="30"/>
  <c r="CT420" i="30"/>
  <c r="CU420" i="30"/>
  <c r="CV420" i="30"/>
  <c r="CW420" i="30"/>
  <c r="CX420" i="30"/>
  <c r="CY420" i="30"/>
  <c r="CZ420" i="30"/>
  <c r="DA420" i="30"/>
  <c r="DB420" i="30"/>
  <c r="DC420" i="30"/>
  <c r="DD420" i="30"/>
  <c r="DE420" i="30"/>
  <c r="DF420" i="30"/>
  <c r="DG420" i="30"/>
  <c r="DH420" i="30"/>
  <c r="DI420" i="30"/>
  <c r="DJ420" i="30"/>
  <c r="DG54" i="41" s="1"/>
  <c r="DK420" i="30"/>
  <c r="DL420" i="30"/>
  <c r="DM420" i="30"/>
  <c r="DN420" i="30"/>
  <c r="DO420" i="30"/>
  <c r="DP420" i="30"/>
  <c r="DQ420" i="30"/>
  <c r="DR420" i="30"/>
  <c r="DS420" i="30"/>
  <c r="DT420" i="30"/>
  <c r="M421" i="30"/>
  <c r="N421" i="30"/>
  <c r="O421" i="30"/>
  <c r="P421" i="30"/>
  <c r="Q421" i="30"/>
  <c r="R421" i="30"/>
  <c r="S421" i="30"/>
  <c r="T421" i="30"/>
  <c r="U421" i="30"/>
  <c r="V421" i="30"/>
  <c r="W421" i="30"/>
  <c r="X421" i="30"/>
  <c r="Y421" i="30"/>
  <c r="Z421" i="30"/>
  <c r="AA421" i="30"/>
  <c r="AB421" i="30"/>
  <c r="AC421" i="30"/>
  <c r="AD421" i="30"/>
  <c r="AE421" i="30"/>
  <c r="AF421" i="30"/>
  <c r="AG421" i="30"/>
  <c r="AH421" i="30"/>
  <c r="AI421" i="30"/>
  <c r="AJ421" i="30"/>
  <c r="AK421" i="30"/>
  <c r="AL421" i="30"/>
  <c r="AM421" i="30"/>
  <c r="AN421" i="30"/>
  <c r="AO421" i="30"/>
  <c r="AP421" i="30"/>
  <c r="AQ421" i="30"/>
  <c r="AR421" i="30"/>
  <c r="AS421" i="30"/>
  <c r="AT421" i="30"/>
  <c r="AU421" i="30"/>
  <c r="AV421" i="30"/>
  <c r="AW421" i="30"/>
  <c r="AX421" i="30"/>
  <c r="AY421" i="30"/>
  <c r="AZ421" i="30"/>
  <c r="BA421" i="30"/>
  <c r="BB421" i="30"/>
  <c r="BC421" i="30"/>
  <c r="BD421" i="30"/>
  <c r="BE421" i="30"/>
  <c r="BF421" i="30"/>
  <c r="BG421" i="30"/>
  <c r="BH421" i="30"/>
  <c r="BI421" i="30"/>
  <c r="BJ421" i="30"/>
  <c r="BK421" i="30"/>
  <c r="BL421" i="30"/>
  <c r="BM421" i="30"/>
  <c r="BN421" i="30"/>
  <c r="BO421" i="30"/>
  <c r="BP421" i="30"/>
  <c r="BQ421" i="30"/>
  <c r="BR421" i="30"/>
  <c r="BS421" i="30"/>
  <c r="BT421" i="30"/>
  <c r="BU421" i="30"/>
  <c r="BV421" i="30"/>
  <c r="BW421" i="30"/>
  <c r="BX421" i="30"/>
  <c r="BY421" i="30"/>
  <c r="BZ421" i="30"/>
  <c r="CA421" i="30"/>
  <c r="CB421" i="30"/>
  <c r="CC421" i="30"/>
  <c r="CD421" i="30"/>
  <c r="CE421" i="30"/>
  <c r="CF421" i="30"/>
  <c r="CG421" i="30"/>
  <c r="CH421" i="30"/>
  <c r="CI421" i="30"/>
  <c r="CJ421" i="30"/>
  <c r="CK421" i="30"/>
  <c r="CL421" i="30"/>
  <c r="CM421" i="30"/>
  <c r="CN421" i="30"/>
  <c r="CO421" i="30"/>
  <c r="CP421" i="30"/>
  <c r="CQ421" i="30"/>
  <c r="CR421" i="30"/>
  <c r="CS421" i="30"/>
  <c r="CT421" i="30"/>
  <c r="CU421" i="30"/>
  <c r="CV421" i="30"/>
  <c r="CW421" i="30"/>
  <c r="CX421" i="30"/>
  <c r="CY421" i="30"/>
  <c r="CZ421" i="30"/>
  <c r="DA421" i="30"/>
  <c r="DB421" i="30"/>
  <c r="DC421" i="30"/>
  <c r="DD421" i="30"/>
  <c r="DE421" i="30"/>
  <c r="DF421" i="30"/>
  <c r="DG421" i="30"/>
  <c r="DH421" i="30"/>
  <c r="DI421" i="30"/>
  <c r="DJ421" i="30"/>
  <c r="DK421" i="30"/>
  <c r="DL421" i="30"/>
  <c r="DM421" i="30"/>
  <c r="DN421" i="30"/>
  <c r="DO421" i="30"/>
  <c r="DP421" i="30"/>
  <c r="DQ421" i="30"/>
  <c r="DR421" i="30"/>
  <c r="DS421" i="30"/>
  <c r="DT421" i="30"/>
  <c r="M422" i="30"/>
  <c r="N422" i="30"/>
  <c r="O422" i="30"/>
  <c r="P422" i="30"/>
  <c r="Q422" i="30"/>
  <c r="R422" i="30"/>
  <c r="S422" i="30"/>
  <c r="T422" i="30"/>
  <c r="U422" i="30"/>
  <c r="V422" i="30"/>
  <c r="W422" i="30"/>
  <c r="X422" i="30"/>
  <c r="Y422" i="30"/>
  <c r="Z422" i="30"/>
  <c r="AA422" i="30"/>
  <c r="AB422" i="30"/>
  <c r="AC422" i="30"/>
  <c r="AD422" i="30"/>
  <c r="AE422" i="30"/>
  <c r="AF422" i="30"/>
  <c r="AG422" i="30"/>
  <c r="AH422" i="30"/>
  <c r="AI422" i="30"/>
  <c r="AJ422" i="30"/>
  <c r="AK422" i="30"/>
  <c r="AL422" i="30"/>
  <c r="AM422" i="30"/>
  <c r="AN422" i="30"/>
  <c r="AO422" i="30"/>
  <c r="AP422" i="30"/>
  <c r="AQ422" i="30"/>
  <c r="AR422" i="30"/>
  <c r="AS422" i="30"/>
  <c r="AT422" i="30"/>
  <c r="AU422" i="30"/>
  <c r="AV422" i="30"/>
  <c r="AW422" i="30"/>
  <c r="AX422" i="30"/>
  <c r="AY422" i="30"/>
  <c r="AZ422" i="30"/>
  <c r="BA422" i="30"/>
  <c r="BB422" i="30"/>
  <c r="BC422" i="30"/>
  <c r="BD422" i="30"/>
  <c r="BE422" i="30"/>
  <c r="BF422" i="30"/>
  <c r="BG422" i="30"/>
  <c r="BH422" i="30"/>
  <c r="BI422" i="30"/>
  <c r="BJ422" i="30"/>
  <c r="BK422" i="30"/>
  <c r="BL422" i="30"/>
  <c r="BM422" i="30"/>
  <c r="BN422" i="30"/>
  <c r="BO422" i="30"/>
  <c r="BP422" i="30"/>
  <c r="BQ422" i="30"/>
  <c r="BR422" i="30"/>
  <c r="BS422" i="30"/>
  <c r="BT422" i="30"/>
  <c r="BU422" i="30"/>
  <c r="BV422" i="30"/>
  <c r="BW422" i="30"/>
  <c r="BX422" i="30"/>
  <c r="BY422" i="30"/>
  <c r="BZ422" i="30"/>
  <c r="CA422" i="30"/>
  <c r="CB422" i="30"/>
  <c r="CC422" i="30"/>
  <c r="CD422" i="30"/>
  <c r="CE422" i="30"/>
  <c r="CF422" i="30"/>
  <c r="CG422" i="30"/>
  <c r="CH422" i="30"/>
  <c r="CI422" i="30"/>
  <c r="CJ422" i="30"/>
  <c r="CK422" i="30"/>
  <c r="CL422" i="30"/>
  <c r="CM422" i="30"/>
  <c r="CN422" i="30"/>
  <c r="CO422" i="30"/>
  <c r="CP422" i="30"/>
  <c r="CQ422" i="30"/>
  <c r="CR422" i="30"/>
  <c r="CS422" i="30"/>
  <c r="CT422" i="30"/>
  <c r="CU422" i="30"/>
  <c r="CV422" i="30"/>
  <c r="CW422" i="30"/>
  <c r="CX422" i="30"/>
  <c r="CY422" i="30"/>
  <c r="CZ422" i="30"/>
  <c r="DA422" i="30"/>
  <c r="DB422" i="30"/>
  <c r="DC422" i="30"/>
  <c r="DD422" i="30"/>
  <c r="DE422" i="30"/>
  <c r="DF422" i="30"/>
  <c r="DG422" i="30"/>
  <c r="DH422" i="30"/>
  <c r="DI422" i="30"/>
  <c r="DJ422" i="30"/>
  <c r="DK422" i="30"/>
  <c r="DL422" i="30"/>
  <c r="DM422" i="30"/>
  <c r="DN422" i="30"/>
  <c r="DO422" i="30"/>
  <c r="DP422" i="30"/>
  <c r="DQ422" i="30"/>
  <c r="DR422" i="30"/>
  <c r="DS422" i="30"/>
  <c r="DT422" i="30"/>
  <c r="DT4" i="30"/>
  <c r="DQ3" i="41" s="1"/>
  <c r="DS4" i="30"/>
  <c r="DR4" i="30"/>
  <c r="DO3" i="41" s="1"/>
  <c r="DQ4" i="30"/>
  <c r="DN3" i="41" s="1"/>
  <c r="DP4" i="30"/>
  <c r="DO4" i="30"/>
  <c r="DN4" i="30"/>
  <c r="DK3" i="41" s="1"/>
  <c r="DM4" i="30"/>
  <c r="DL4" i="30"/>
  <c r="DI3" i="41" s="1"/>
  <c r="DK4" i="30"/>
  <c r="DJ4" i="30"/>
  <c r="DG3" i="41" s="1"/>
  <c r="DI4" i="30"/>
  <c r="DH4" i="30"/>
  <c r="DG4" i="30"/>
  <c r="DF4" i="30"/>
  <c r="DC3" i="41" s="1"/>
  <c r="DE4" i="30"/>
  <c r="DD4" i="30"/>
  <c r="DA3" i="41" s="1"/>
  <c r="DC4" i="30"/>
  <c r="DB4" i="30"/>
  <c r="CY3" i="41" s="1"/>
  <c r="DA4" i="30"/>
  <c r="CX3" i="41" s="1"/>
  <c r="CZ4" i="30"/>
  <c r="CY4" i="30"/>
  <c r="CX4" i="30"/>
  <c r="CU3" i="41" s="1"/>
  <c r="CW4" i="30"/>
  <c r="CV4" i="30"/>
  <c r="CS3" i="41" s="1"/>
  <c r="CU4" i="30"/>
  <c r="CT4" i="30"/>
  <c r="CQ3" i="41" s="1"/>
  <c r="CS4" i="30"/>
  <c r="CP3" i="41" s="1"/>
  <c r="CR4" i="30"/>
  <c r="CQ4" i="30"/>
  <c r="CP4" i="30"/>
  <c r="CM3" i="41" s="1"/>
  <c r="CO4" i="30"/>
  <c r="CN4" i="30"/>
  <c r="CK3" i="41" s="1"/>
  <c r="CM4" i="30"/>
  <c r="CL4" i="30"/>
  <c r="CI3" i="41" s="1"/>
  <c r="CK4" i="30"/>
  <c r="CH3" i="41" s="1"/>
  <c r="CJ4" i="30"/>
  <c r="CI4" i="30"/>
  <c r="CH4" i="30"/>
  <c r="CE3" i="41" s="1"/>
  <c r="CG4" i="30"/>
  <c r="CF4" i="30"/>
  <c r="CC3" i="41" s="1"/>
  <c r="CE4" i="30"/>
  <c r="CD4" i="30"/>
  <c r="CA3" i="41" s="1"/>
  <c r="CC4" i="30"/>
  <c r="BZ3" i="41" s="1"/>
  <c r="CB4" i="30"/>
  <c r="CA4" i="30"/>
  <c r="BZ4" i="30"/>
  <c r="BW3" i="41" s="1"/>
  <c r="BY4" i="30"/>
  <c r="BX4" i="30"/>
  <c r="BU3" i="41" s="1"/>
  <c r="BW4" i="30"/>
  <c r="BV4" i="30"/>
  <c r="BS3" i="41" s="1"/>
  <c r="BU4" i="30"/>
  <c r="BT4" i="30"/>
  <c r="BS4" i="30"/>
  <c r="BR4" i="30"/>
  <c r="BO3" i="41" s="1"/>
  <c r="BQ4" i="30"/>
  <c r="BP4" i="30"/>
  <c r="BM3" i="41" s="1"/>
  <c r="BO4" i="30"/>
  <c r="BN4" i="30"/>
  <c r="BK3" i="41" s="1"/>
  <c r="BM4" i="30"/>
  <c r="BI3" i="41" s="1"/>
  <c r="BL4" i="30"/>
  <c r="BK4" i="30"/>
  <c r="BJ3" i="41" s="1"/>
  <c r="BJ4" i="30"/>
  <c r="BG3" i="41" s="1"/>
  <c r="BI4" i="30"/>
  <c r="BH4" i="30"/>
  <c r="BE3" i="41" s="1"/>
  <c r="BG4" i="30"/>
  <c r="BF4" i="30"/>
  <c r="BC3" i="41" s="1"/>
  <c r="BE4" i="30"/>
  <c r="BB3" i="41" s="1"/>
  <c r="BD4" i="30"/>
  <c r="BC4" i="30"/>
  <c r="BB4" i="30"/>
  <c r="AY3" i="41" s="1"/>
  <c r="BA4" i="30"/>
  <c r="AZ4" i="30"/>
  <c r="AW3" i="41" s="1"/>
  <c r="AY4" i="30"/>
  <c r="AX4" i="30"/>
  <c r="AU3" i="41" s="1"/>
  <c r="AW4" i="30"/>
  <c r="AV4" i="30"/>
  <c r="AU4" i="30"/>
  <c r="AT4" i="30"/>
  <c r="AQ3" i="41" s="1"/>
  <c r="AS4" i="30"/>
  <c r="AR4" i="30"/>
  <c r="AO3" i="41" s="1"/>
  <c r="AQ4" i="30"/>
  <c r="AP4" i="30"/>
  <c r="AM3" i="41" s="1"/>
  <c r="AO4" i="30"/>
  <c r="AL3" i="41" s="1"/>
  <c r="AN4" i="30"/>
  <c r="AM4" i="30"/>
  <c r="AL4" i="30"/>
  <c r="AI3" i="41" s="1"/>
  <c r="AK4" i="30"/>
  <c r="AJ4" i="30"/>
  <c r="AG3" i="41" s="1"/>
  <c r="AI4" i="30"/>
  <c r="AH4" i="30"/>
  <c r="AE3" i="41" s="1"/>
  <c r="AG4" i="30"/>
  <c r="AD3" i="41" s="1"/>
  <c r="AF4" i="30"/>
  <c r="AE4" i="30"/>
  <c r="AD4" i="30"/>
  <c r="AA3" i="41" s="1"/>
  <c r="AC4" i="30"/>
  <c r="AB4" i="30"/>
  <c r="Y3" i="41" s="1"/>
  <c r="AA4" i="30"/>
  <c r="Z4" i="30"/>
  <c r="W3" i="41" s="1"/>
  <c r="Y4" i="30"/>
  <c r="V3" i="41" s="1"/>
  <c r="X4" i="30"/>
  <c r="W4" i="30"/>
  <c r="V4" i="30"/>
  <c r="S3" i="41" s="1"/>
  <c r="U4" i="30"/>
  <c r="T4" i="30"/>
  <c r="Q3" i="41" s="1"/>
  <c r="S4" i="30"/>
  <c r="R4" i="30"/>
  <c r="O3" i="41" s="1"/>
  <c r="Q4" i="30"/>
  <c r="N3" i="41" s="1"/>
  <c r="P4" i="30"/>
  <c r="O4" i="30"/>
  <c r="N4" i="30"/>
  <c r="K3" i="41" s="1"/>
  <c r="M4" i="30"/>
  <c r="BV69" i="43"/>
  <c r="BV68" i="43"/>
  <c r="BU69" i="43" s="1"/>
  <c r="BU68" i="43"/>
  <c r="BV67" i="43"/>
  <c r="BT69" i="43" s="1"/>
  <c r="BU67" i="43"/>
  <c r="BT68" i="43" s="1"/>
  <c r="BT67" i="43"/>
  <c r="BV66" i="43"/>
  <c r="BS69" i="43" s="1"/>
  <c r="BU66" i="43"/>
  <c r="BS68" i="43" s="1"/>
  <c r="BT66" i="43"/>
  <c r="BS67" i="43" s="1"/>
  <c r="BS66" i="43"/>
  <c r="BR69" i="43"/>
  <c r="BV65" i="43"/>
  <c r="BR68" i="43"/>
  <c r="BU65" i="43"/>
  <c r="BT65" i="43"/>
  <c r="BR67" i="43" s="1"/>
  <c r="BS65" i="43"/>
  <c r="BR66" i="43" s="1"/>
  <c r="BR65" i="43"/>
  <c r="BV64" i="43"/>
  <c r="BQ69" i="43" s="1"/>
  <c r="BU64" i="43"/>
  <c r="BQ68" i="43" s="1"/>
  <c r="BQ67" i="43"/>
  <c r="BT64" i="43"/>
  <c r="BS64" i="43"/>
  <c r="BQ66" i="43" s="1"/>
  <c r="BR64" i="43"/>
  <c r="BQ65" i="43" s="1"/>
  <c r="BQ64" i="43"/>
  <c r="BV63" i="43"/>
  <c r="BP69" i="43" s="1"/>
  <c r="BU63" i="43"/>
  <c r="BP68" i="43" s="1"/>
  <c r="BP67" i="43"/>
  <c r="BT63" i="43"/>
  <c r="BS63" i="43"/>
  <c r="BP66" i="43" s="1"/>
  <c r="BR63" i="43"/>
  <c r="BP65" i="43" s="1"/>
  <c r="BP64" i="43"/>
  <c r="BQ63" i="43"/>
  <c r="BP63" i="43"/>
  <c r="BV62" i="43"/>
  <c r="BO69" i="43" s="1"/>
  <c r="BU62" i="43"/>
  <c r="BO68" i="43" s="1"/>
  <c r="BT62" i="43"/>
  <c r="BO67" i="43" s="1"/>
  <c r="BS62" i="43"/>
  <c r="BO66" i="43" s="1"/>
  <c r="BR62" i="43"/>
  <c r="BO65" i="43" s="1"/>
  <c r="BQ62" i="43"/>
  <c r="BO64" i="43" s="1"/>
  <c r="BO63" i="43"/>
  <c r="BP62" i="43"/>
  <c r="BO62" i="43"/>
  <c r="BV61" i="43"/>
  <c r="BN69" i="43" s="1"/>
  <c r="BN68" i="43"/>
  <c r="BU61" i="43"/>
  <c r="BT61" i="43"/>
  <c r="BN67" i="43" s="1"/>
  <c r="BN66" i="43"/>
  <c r="BS61" i="43"/>
  <c r="BR61" i="43"/>
  <c r="BN65" i="43" s="1"/>
  <c r="BQ61" i="43"/>
  <c r="BN64" i="43" s="1"/>
  <c r="BN63" i="43"/>
  <c r="BP61" i="43"/>
  <c r="BO61" i="43"/>
  <c r="BN62" i="43" s="1"/>
  <c r="BN61" i="43"/>
  <c r="BV60" i="43"/>
  <c r="BM69" i="43" s="1"/>
  <c r="BU60" i="43"/>
  <c r="BM68" i="43" s="1"/>
  <c r="BM67" i="43"/>
  <c r="BT60" i="43"/>
  <c r="BS60" i="43"/>
  <c r="BM66" i="43" s="1"/>
  <c r="BR60" i="43"/>
  <c r="BM65" i="43" s="1"/>
  <c r="BQ60" i="43"/>
  <c r="BM64" i="43" s="1"/>
  <c r="BP60" i="43"/>
  <c r="BM63" i="43" s="1"/>
  <c r="BO60" i="43"/>
  <c r="BM62" i="43" s="1"/>
  <c r="BN60" i="43"/>
  <c r="BM61" i="43" s="1"/>
  <c r="BM60" i="43"/>
  <c r="BV59" i="43"/>
  <c r="BL69" i="43" s="1"/>
  <c r="BL68" i="43"/>
  <c r="BU59" i="43"/>
  <c r="BL67" i="43"/>
  <c r="BT59" i="43"/>
  <c r="BL66" i="43"/>
  <c r="BS59" i="43"/>
  <c r="BR59" i="43"/>
  <c r="BL65" i="43" s="1"/>
  <c r="BL64" i="43"/>
  <c r="BQ59" i="43"/>
  <c r="BP59" i="43"/>
  <c r="BL63" i="43" s="1"/>
  <c r="BL62" i="43"/>
  <c r="BO59" i="43"/>
  <c r="BN59" i="43"/>
  <c r="BL61" i="43" s="1"/>
  <c r="BL60" i="43"/>
  <c r="BM59" i="43"/>
  <c r="BL59" i="43"/>
  <c r="BV58" i="43"/>
  <c r="BK69" i="43" s="1"/>
  <c r="BU58" i="43"/>
  <c r="BK68" i="43" s="1"/>
  <c r="BT58" i="43"/>
  <c r="BK67" i="43" s="1"/>
  <c r="BS58" i="43"/>
  <c r="BK66" i="43" s="1"/>
  <c r="BR58" i="43"/>
  <c r="BK65" i="43" s="1"/>
  <c r="BQ58" i="43"/>
  <c r="BK64" i="43" s="1"/>
  <c r="BP58" i="43"/>
  <c r="BK63" i="43" s="1"/>
  <c r="BO58" i="43"/>
  <c r="BK62" i="43" s="1"/>
  <c r="BN58" i="43"/>
  <c r="BK61" i="43" s="1"/>
  <c r="BM58" i="43"/>
  <c r="BK60" i="43" s="1"/>
  <c r="BL58" i="43"/>
  <c r="BK59" i="43" s="1"/>
  <c r="BK58" i="43"/>
  <c r="BV57" i="43"/>
  <c r="BJ69" i="43" s="1"/>
  <c r="BU57" i="43"/>
  <c r="BJ68" i="43" s="1"/>
  <c r="BJ67" i="43"/>
  <c r="BT57" i="43"/>
  <c r="BJ66" i="43"/>
  <c r="BS57" i="43"/>
  <c r="BJ65" i="43"/>
  <c r="BR57" i="43"/>
  <c r="BQ57" i="43"/>
  <c r="BJ64" i="43" s="1"/>
  <c r="BP57" i="43"/>
  <c r="BJ63" i="43" s="1"/>
  <c r="BJ62" i="43"/>
  <c r="BO57" i="43"/>
  <c r="BN57" i="43"/>
  <c r="BJ61" i="43" s="1"/>
  <c r="BM57" i="43"/>
  <c r="BJ60" i="43" s="1"/>
  <c r="BJ59" i="43"/>
  <c r="BL57" i="43"/>
  <c r="BJ58" i="43"/>
  <c r="BK57" i="43"/>
  <c r="BJ57" i="43"/>
  <c r="BV56" i="43"/>
  <c r="BI69" i="43" s="1"/>
  <c r="BU56" i="43"/>
  <c r="BI68" i="43" s="1"/>
  <c r="BT56" i="43"/>
  <c r="BI67" i="43" s="1"/>
  <c r="BS56" i="43"/>
  <c r="BI66" i="43" s="1"/>
  <c r="BR56" i="43"/>
  <c r="BI65" i="43" s="1"/>
  <c r="BQ56" i="43"/>
  <c r="BI64" i="43" s="1"/>
  <c r="BP56" i="43"/>
  <c r="BI63" i="43" s="1"/>
  <c r="BO56" i="43"/>
  <c r="BI62" i="43" s="1"/>
  <c r="BN56" i="43"/>
  <c r="BI61" i="43" s="1"/>
  <c r="BM56" i="43"/>
  <c r="BI60" i="43" s="1"/>
  <c r="BL56" i="43"/>
  <c r="BI59" i="43" s="1"/>
  <c r="BK56" i="43"/>
  <c r="BI58" i="43" s="1"/>
  <c r="BJ56" i="43"/>
  <c r="BI57" i="43" s="1"/>
  <c r="BI56" i="43"/>
  <c r="BV55" i="43"/>
  <c r="BH69" i="43" s="1"/>
  <c r="BH68" i="43"/>
  <c r="BU55" i="43"/>
  <c r="BH67" i="43"/>
  <c r="BT55" i="43"/>
  <c r="BH66" i="43"/>
  <c r="BS55" i="43"/>
  <c r="BR55" i="43"/>
  <c r="BH65" i="43" s="1"/>
  <c r="BH64" i="43"/>
  <c r="BQ55" i="43"/>
  <c r="BP55" i="43"/>
  <c r="BH63" i="43" s="1"/>
  <c r="BH62" i="43"/>
  <c r="BO55" i="43"/>
  <c r="BN55" i="43"/>
  <c r="BH61" i="43" s="1"/>
  <c r="BH60" i="43"/>
  <c r="BM55" i="43"/>
  <c r="BH59" i="43"/>
  <c r="BL55" i="43"/>
  <c r="BH58" i="43"/>
  <c r="BK55" i="43"/>
  <c r="BJ55" i="43"/>
  <c r="BH57" i="43" s="1"/>
  <c r="BH56" i="43"/>
  <c r="BI55" i="43"/>
  <c r="BH55" i="43"/>
  <c r="BV54" i="43"/>
  <c r="BG69" i="43" s="1"/>
  <c r="BU54" i="43"/>
  <c r="BG68" i="43" s="1"/>
  <c r="BG67" i="43"/>
  <c r="BT54" i="43"/>
  <c r="BS54" i="43"/>
  <c r="BG66" i="43" s="1"/>
  <c r="BR54" i="43"/>
  <c r="BG65" i="43" s="1"/>
  <c r="BQ54" i="43"/>
  <c r="BG64" i="43" s="1"/>
  <c r="BP54" i="43"/>
  <c r="BG63" i="43" s="1"/>
  <c r="BO54" i="43"/>
  <c r="BG62" i="43" s="1"/>
  <c r="BN54" i="43"/>
  <c r="BG61" i="43" s="1"/>
  <c r="BM54" i="43"/>
  <c r="BG60" i="43" s="1"/>
  <c r="BL54" i="43"/>
  <c r="BG59" i="43" s="1"/>
  <c r="BK54" i="43"/>
  <c r="BG58" i="43" s="1"/>
  <c r="BJ54" i="43"/>
  <c r="BG57" i="43" s="1"/>
  <c r="BI54" i="43"/>
  <c r="BG56" i="43" s="1"/>
  <c r="BH54" i="43"/>
  <c r="BG55" i="43" s="1"/>
  <c r="BG54" i="43"/>
  <c r="BF69" i="43"/>
  <c r="BV53" i="43"/>
  <c r="BU53" i="43"/>
  <c r="BF68" i="43" s="1"/>
  <c r="BF67" i="43"/>
  <c r="BT53" i="43"/>
  <c r="BS53" i="43"/>
  <c r="BF66" i="43" s="1"/>
  <c r="BF65" i="43"/>
  <c r="BR53" i="43"/>
  <c r="BQ53" i="43"/>
  <c r="BF64" i="43" s="1"/>
  <c r="BF63" i="43"/>
  <c r="BP53" i="43"/>
  <c r="BO53" i="43"/>
  <c r="BF62" i="43" s="1"/>
  <c r="BF61" i="43"/>
  <c r="BN53" i="43"/>
  <c r="BM53" i="43"/>
  <c r="BF60" i="43" s="1"/>
  <c r="BF59" i="43"/>
  <c r="BL53" i="43"/>
  <c r="BF58" i="43"/>
  <c r="BK53" i="43"/>
  <c r="BF57" i="43"/>
  <c r="BJ53" i="43"/>
  <c r="BI53" i="43"/>
  <c r="BF56" i="43" s="1"/>
  <c r="BF55" i="43"/>
  <c r="BH53" i="43"/>
  <c r="BG53" i="43"/>
  <c r="BF54" i="43" s="1"/>
  <c r="BF53" i="43"/>
  <c r="BV52" i="43"/>
  <c r="BE69" i="43" s="1"/>
  <c r="BU52" i="43"/>
  <c r="BE68" i="43" s="1"/>
  <c r="BE67" i="43"/>
  <c r="BT52" i="43"/>
  <c r="BS52" i="43"/>
  <c r="BE66" i="43" s="1"/>
  <c r="BR52" i="43"/>
  <c r="BE65" i="43" s="1"/>
  <c r="BQ52" i="43"/>
  <c r="BE64" i="43" s="1"/>
  <c r="BP52" i="43"/>
  <c r="BE63" i="43" s="1"/>
  <c r="BO52" i="43"/>
  <c r="BE62" i="43" s="1"/>
  <c r="BN52" i="43"/>
  <c r="BE61" i="43" s="1"/>
  <c r="BM52" i="43"/>
  <c r="BE60" i="43" s="1"/>
  <c r="BL52" i="43"/>
  <c r="BE59" i="43" s="1"/>
  <c r="BK52" i="43"/>
  <c r="BE58" i="43" s="1"/>
  <c r="BJ52" i="43"/>
  <c r="BE57" i="43" s="1"/>
  <c r="BI52" i="43"/>
  <c r="BE56" i="43" s="1"/>
  <c r="BH52" i="43"/>
  <c r="BE55" i="43" s="1"/>
  <c r="BG52" i="43"/>
  <c r="BE54" i="43" s="1"/>
  <c r="BF52" i="43"/>
  <c r="BE53" i="43" s="1"/>
  <c r="BE52" i="43"/>
  <c r="BD69" i="43"/>
  <c r="BV51" i="43"/>
  <c r="BU51" i="43"/>
  <c r="BD68" i="43" s="1"/>
  <c r="BD67" i="43"/>
  <c r="BT51" i="43"/>
  <c r="BS51" i="43"/>
  <c r="BD66" i="43" s="1"/>
  <c r="BD65" i="43"/>
  <c r="BR51" i="43"/>
  <c r="BD64" i="43"/>
  <c r="BQ51" i="43"/>
  <c r="BD63" i="43"/>
  <c r="BP51" i="43"/>
  <c r="BO51" i="43"/>
  <c r="BD62" i="43" s="1"/>
  <c r="BD61" i="43"/>
  <c r="BN51" i="43"/>
  <c r="BM51" i="43"/>
  <c r="BD60" i="43" s="1"/>
  <c r="BD59" i="43"/>
  <c r="BL51" i="43"/>
  <c r="BK51" i="43"/>
  <c r="BD58" i="43" s="1"/>
  <c r="BD57" i="43"/>
  <c r="BJ51" i="43"/>
  <c r="BD56" i="43"/>
  <c r="BI51" i="43"/>
  <c r="BD55" i="43"/>
  <c r="BH51" i="43"/>
  <c r="BG51" i="43"/>
  <c r="BD54" i="43" s="1"/>
  <c r="BD53" i="43"/>
  <c r="BF51" i="43"/>
  <c r="BE51" i="43"/>
  <c r="BD52" i="43" s="1"/>
  <c r="BD51" i="43"/>
  <c r="BV50" i="43"/>
  <c r="BC69" i="43" s="1"/>
  <c r="BU50" i="43"/>
  <c r="BC68" i="43" s="1"/>
  <c r="BC67" i="43"/>
  <c r="BT50" i="43"/>
  <c r="BS50" i="43"/>
  <c r="BC66" i="43" s="1"/>
  <c r="BR50" i="43"/>
  <c r="BC65" i="43" s="1"/>
  <c r="BQ50" i="43"/>
  <c r="BC64" i="43" s="1"/>
  <c r="BC63" i="43"/>
  <c r="BP50" i="43"/>
  <c r="BO50" i="43"/>
  <c r="BC62" i="43" s="1"/>
  <c r="BN50" i="43"/>
  <c r="BC61" i="43" s="1"/>
  <c r="BM50" i="43"/>
  <c r="BC60" i="43" s="1"/>
  <c r="BL50" i="43"/>
  <c r="BC59" i="43" s="1"/>
  <c r="BK50" i="43"/>
  <c r="BC58" i="43" s="1"/>
  <c r="BJ50" i="43"/>
  <c r="BC57" i="43" s="1"/>
  <c r="BI50" i="43"/>
  <c r="BC56" i="43" s="1"/>
  <c r="BH50" i="43"/>
  <c r="BC55" i="43" s="1"/>
  <c r="BG50" i="43"/>
  <c r="BC54" i="43" s="1"/>
  <c r="BF50" i="43"/>
  <c r="BC53" i="43" s="1"/>
  <c r="BE50" i="43"/>
  <c r="BC52" i="43" s="1"/>
  <c r="BD50" i="43"/>
  <c r="BC51" i="43" s="1"/>
  <c r="BC50" i="43"/>
  <c r="BB69" i="43"/>
  <c r="BV49" i="43"/>
  <c r="BU49" i="43"/>
  <c r="BB68" i="43" s="1"/>
  <c r="BB67" i="43"/>
  <c r="BT49" i="43"/>
  <c r="BS49" i="43"/>
  <c r="BB66" i="43" s="1"/>
  <c r="BB65" i="43"/>
  <c r="BR49" i="43"/>
  <c r="BQ49" i="43"/>
  <c r="BB64" i="43" s="1"/>
  <c r="BB63" i="43"/>
  <c r="BP49" i="43"/>
  <c r="BB62" i="43"/>
  <c r="BO49" i="43"/>
  <c r="BB61" i="43"/>
  <c r="BN49" i="43"/>
  <c r="BM49" i="43"/>
  <c r="BB60" i="43" s="1"/>
  <c r="BB59" i="43"/>
  <c r="BL49" i="43"/>
  <c r="BK49" i="43"/>
  <c r="BB58" i="43" s="1"/>
  <c r="BB57" i="43"/>
  <c r="BJ49" i="43"/>
  <c r="BI49" i="43"/>
  <c r="BB56" i="43" s="1"/>
  <c r="BH49" i="43"/>
  <c r="BB55" i="43" s="1"/>
  <c r="BG49" i="43"/>
  <c r="BB54" i="43" s="1"/>
  <c r="BB53" i="43"/>
  <c r="BF49" i="43"/>
  <c r="BB52" i="43"/>
  <c r="BE49" i="43"/>
  <c r="BB51" i="43"/>
  <c r="BD49" i="43"/>
  <c r="BC49" i="43"/>
  <c r="BB50" i="43" s="1"/>
  <c r="BB49" i="43"/>
  <c r="BV48" i="43"/>
  <c r="BA69" i="43" s="1"/>
  <c r="BU48" i="43"/>
  <c r="BA68" i="43" s="1"/>
  <c r="BT48" i="43"/>
  <c r="BA67" i="43" s="1"/>
  <c r="BS48" i="43"/>
  <c r="BA66" i="43" s="1"/>
  <c r="BR48" i="43"/>
  <c r="BA65" i="43" s="1"/>
  <c r="BQ48" i="43"/>
  <c r="BA64" i="43" s="1"/>
  <c r="BP48" i="43"/>
  <c r="BA63" i="43" s="1"/>
  <c r="BO48" i="43"/>
  <c r="BA62" i="43" s="1"/>
  <c r="BN48" i="43"/>
  <c r="BA61" i="43" s="1"/>
  <c r="BM48" i="43"/>
  <c r="BA60" i="43" s="1"/>
  <c r="BL48" i="43"/>
  <c r="BA59" i="43" s="1"/>
  <c r="BK48" i="43"/>
  <c r="BA58" i="43" s="1"/>
  <c r="BJ48" i="43"/>
  <c r="BA57" i="43" s="1"/>
  <c r="BI48" i="43"/>
  <c r="BA56" i="43" s="1"/>
  <c r="BA55" i="43"/>
  <c r="BH48" i="43"/>
  <c r="BG48" i="43"/>
  <c r="BA54" i="43" s="1"/>
  <c r="BF48" i="43"/>
  <c r="BA53" i="43" s="1"/>
  <c r="BE48" i="43"/>
  <c r="BA52" i="43" s="1"/>
  <c r="BD48" i="43"/>
  <c r="BA51" i="43" s="1"/>
  <c r="BC48" i="43"/>
  <c r="BA50" i="43" s="1"/>
  <c r="BB48" i="43"/>
  <c r="BA49" i="43" s="1"/>
  <c r="BA48" i="43"/>
  <c r="AZ69" i="43"/>
  <c r="BV47" i="43"/>
  <c r="BU47" i="43"/>
  <c r="AZ68" i="43" s="1"/>
  <c r="AZ67" i="43"/>
  <c r="BT47" i="43"/>
  <c r="AZ66" i="43"/>
  <c r="BS47" i="43"/>
  <c r="AZ65" i="43"/>
  <c r="BR47" i="43"/>
  <c r="BQ47" i="43"/>
  <c r="AZ64" i="43" s="1"/>
  <c r="AZ63" i="43"/>
  <c r="BP47" i="43"/>
  <c r="BO47" i="43"/>
  <c r="AZ62" i="43" s="1"/>
  <c r="AZ61" i="43"/>
  <c r="BN47" i="43"/>
  <c r="BM47" i="43"/>
  <c r="AZ60" i="43" s="1"/>
  <c r="AZ59" i="43"/>
  <c r="BL47" i="43"/>
  <c r="BK47" i="43"/>
  <c r="AZ58" i="43" s="1"/>
  <c r="AZ57" i="43"/>
  <c r="BJ47" i="43"/>
  <c r="BI47" i="43"/>
  <c r="AZ56" i="43" s="1"/>
  <c r="AZ55" i="43"/>
  <c r="BH47" i="43"/>
  <c r="AZ54" i="43"/>
  <c r="BG47" i="43"/>
  <c r="AZ53" i="43"/>
  <c r="BF47" i="43"/>
  <c r="BE47" i="43"/>
  <c r="AZ52" i="43" s="1"/>
  <c r="AZ51" i="43"/>
  <c r="BD47" i="43"/>
  <c r="BC47" i="43"/>
  <c r="AZ50" i="43" s="1"/>
  <c r="BB47" i="43"/>
  <c r="AZ49" i="43" s="1"/>
  <c r="AZ48" i="43"/>
  <c r="BA47" i="43"/>
  <c r="AZ47" i="43"/>
  <c r="BV46" i="43"/>
  <c r="AY69" i="43" s="1"/>
  <c r="BU46" i="43"/>
  <c r="AY68" i="43" s="1"/>
  <c r="BT46" i="43"/>
  <c r="AY67" i="43" s="1"/>
  <c r="BS46" i="43"/>
  <c r="AY66" i="43" s="1"/>
  <c r="BR46" i="43"/>
  <c r="AY65" i="43" s="1"/>
  <c r="BQ46" i="43"/>
  <c r="AY64" i="43" s="1"/>
  <c r="BP46" i="43"/>
  <c r="AY63" i="43" s="1"/>
  <c r="BO46" i="43"/>
  <c r="AY62" i="43" s="1"/>
  <c r="BN46" i="43"/>
  <c r="AY61" i="43" s="1"/>
  <c r="BM46" i="43"/>
  <c r="AY60" i="43" s="1"/>
  <c r="BL46" i="43"/>
  <c r="AY59" i="43" s="1"/>
  <c r="BK46" i="43"/>
  <c r="AY58" i="43" s="1"/>
  <c r="BJ46" i="43"/>
  <c r="AY57" i="43" s="1"/>
  <c r="BI46" i="43"/>
  <c r="AY56" i="43" s="1"/>
  <c r="BH46" i="43"/>
  <c r="AY55" i="43" s="1"/>
  <c r="BG46" i="43"/>
  <c r="AY54" i="43" s="1"/>
  <c r="BF46" i="43"/>
  <c r="AY53" i="43" s="1"/>
  <c r="BE46" i="43"/>
  <c r="AY52" i="43" s="1"/>
  <c r="BD46" i="43"/>
  <c r="AY51" i="43" s="1"/>
  <c r="BC46" i="43"/>
  <c r="AY50" i="43" s="1"/>
  <c r="BB46" i="43"/>
  <c r="AY49" i="43" s="1"/>
  <c r="BA46" i="43"/>
  <c r="AY48" i="43" s="1"/>
  <c r="AY47" i="43"/>
  <c r="AZ46" i="43"/>
  <c r="AY46" i="43"/>
  <c r="BV45" i="43"/>
  <c r="AX69" i="43" s="1"/>
  <c r="AX68" i="43"/>
  <c r="BU45" i="43"/>
  <c r="BT45" i="43"/>
  <c r="AX67" i="43" s="1"/>
  <c r="AX66" i="43"/>
  <c r="BS45" i="43"/>
  <c r="AX65" i="43"/>
  <c r="BR45" i="43"/>
  <c r="AX64" i="43"/>
  <c r="BQ45" i="43"/>
  <c r="BP45" i="43"/>
  <c r="AX63" i="43" s="1"/>
  <c r="BO45" i="43"/>
  <c r="AX62" i="43" s="1"/>
  <c r="BN45" i="43"/>
  <c r="AX61" i="43" s="1"/>
  <c r="AX60" i="43"/>
  <c r="BM45" i="43"/>
  <c r="BL45" i="43"/>
  <c r="AX59" i="43" s="1"/>
  <c r="BK45" i="43"/>
  <c r="AX58" i="43" s="1"/>
  <c r="AX57" i="43"/>
  <c r="BJ45" i="43"/>
  <c r="AX56" i="43"/>
  <c r="BI45" i="43"/>
  <c r="BH45" i="43"/>
  <c r="AX55" i="43" s="1"/>
  <c r="AX54" i="43"/>
  <c r="BG45" i="43"/>
  <c r="BF45" i="43"/>
  <c r="AX53" i="43" s="1"/>
  <c r="BE45" i="43"/>
  <c r="AX52" i="43" s="1"/>
  <c r="BD45" i="43"/>
  <c r="AX51" i="43" s="1"/>
  <c r="AX50" i="43"/>
  <c r="BC45" i="43"/>
  <c r="BB45" i="43"/>
  <c r="AX49" i="43" s="1"/>
  <c r="AX48" i="43"/>
  <c r="BA45" i="43"/>
  <c r="AZ45" i="43"/>
  <c r="AX47" i="43" s="1"/>
  <c r="AY45" i="43"/>
  <c r="AX46" i="43" s="1"/>
  <c r="AX45" i="43"/>
  <c r="BV44" i="43"/>
  <c r="AW69" i="43" s="1"/>
  <c r="BU44" i="43"/>
  <c r="AW68" i="43" s="1"/>
  <c r="AW67" i="43"/>
  <c r="BT44" i="43"/>
  <c r="BS44" i="43"/>
  <c r="AW66" i="43" s="1"/>
  <c r="BR44" i="43"/>
  <c r="AW65" i="43" s="1"/>
  <c r="BQ44" i="43"/>
  <c r="AW64" i="43" s="1"/>
  <c r="AW63" i="43"/>
  <c r="BP44" i="43"/>
  <c r="BO44" i="43"/>
  <c r="AW62" i="43" s="1"/>
  <c r="BN44" i="43"/>
  <c r="AW61" i="43" s="1"/>
  <c r="BM44" i="43"/>
  <c r="AW60" i="43" s="1"/>
  <c r="BL44" i="43"/>
  <c r="AW59" i="43" s="1"/>
  <c r="BK44" i="43"/>
  <c r="AW58" i="43" s="1"/>
  <c r="BJ44" i="43"/>
  <c r="AW57" i="43" s="1"/>
  <c r="BI44" i="43"/>
  <c r="AW56" i="43" s="1"/>
  <c r="BH44" i="43"/>
  <c r="AW55" i="43" s="1"/>
  <c r="BG44" i="43"/>
  <c r="AW54" i="43" s="1"/>
  <c r="BF44" i="43"/>
  <c r="AW53" i="43" s="1"/>
  <c r="BE44" i="43"/>
  <c r="AW52" i="43" s="1"/>
  <c r="AW51" i="43"/>
  <c r="BD44" i="43"/>
  <c r="BC44" i="43"/>
  <c r="AW50" i="43" s="1"/>
  <c r="BB44" i="43"/>
  <c r="AW49" i="43" s="1"/>
  <c r="BA44" i="43"/>
  <c r="AW48" i="43" s="1"/>
  <c r="AZ44" i="43"/>
  <c r="AW47" i="43" s="1"/>
  <c r="AY44" i="43"/>
  <c r="AW46" i="43" s="1"/>
  <c r="AX44" i="43"/>
  <c r="AW45" i="43" s="1"/>
  <c r="AW44" i="43"/>
  <c r="BV43" i="43"/>
  <c r="AV69" i="43" s="1"/>
  <c r="BU43" i="43"/>
  <c r="AV68" i="43" s="1"/>
  <c r="AV67" i="43"/>
  <c r="BT43" i="43"/>
  <c r="BS43" i="43"/>
  <c r="AV66" i="43" s="1"/>
  <c r="BR43" i="43"/>
  <c r="AV65" i="43" s="1"/>
  <c r="AV64" i="43"/>
  <c r="BQ43" i="43"/>
  <c r="AV63" i="43"/>
  <c r="BP43" i="43"/>
  <c r="BO43" i="43"/>
  <c r="AV62" i="43" s="1"/>
  <c r="BN43" i="43"/>
  <c r="AV61" i="43" s="1"/>
  <c r="AV60" i="43"/>
  <c r="BM43" i="43"/>
  <c r="BL43" i="43"/>
  <c r="AV59" i="43" s="1"/>
  <c r="AV58" i="43"/>
  <c r="BK43" i="43"/>
  <c r="BJ43" i="43"/>
  <c r="AV57" i="43" s="1"/>
  <c r="AV56" i="43"/>
  <c r="BI43" i="43"/>
  <c r="AV55" i="43"/>
  <c r="BH43" i="43"/>
  <c r="AV54" i="43"/>
  <c r="BG43" i="43"/>
  <c r="BF43" i="43"/>
  <c r="AV53" i="43" s="1"/>
  <c r="BE43" i="43"/>
  <c r="AV52" i="43" s="1"/>
  <c r="AV51" i="43"/>
  <c r="BD43" i="43"/>
  <c r="BC43" i="43"/>
  <c r="AV50" i="43" s="1"/>
  <c r="BB43" i="43"/>
  <c r="AV49" i="43" s="1"/>
  <c r="BA43" i="43"/>
  <c r="AV48" i="43" s="1"/>
  <c r="AV47" i="43"/>
  <c r="AZ43" i="43"/>
  <c r="AV46" i="43"/>
  <c r="AY43" i="43"/>
  <c r="AX43" i="43"/>
  <c r="AV45" i="43" s="1"/>
  <c r="AV44" i="43"/>
  <c r="AW43" i="43"/>
  <c r="AV43" i="43"/>
  <c r="BV42" i="43"/>
  <c r="AU69" i="43" s="1"/>
  <c r="BU42" i="43"/>
  <c r="AU68" i="43" s="1"/>
  <c r="AU67" i="43"/>
  <c r="BT42" i="43"/>
  <c r="BS42" i="43"/>
  <c r="AU66" i="43" s="1"/>
  <c r="BR42" i="43"/>
  <c r="AU65" i="43" s="1"/>
  <c r="BQ42" i="43"/>
  <c r="AU64" i="43" s="1"/>
  <c r="BP42" i="43"/>
  <c r="AU63" i="43" s="1"/>
  <c r="BO42" i="43"/>
  <c r="AU62" i="43" s="1"/>
  <c r="BN42" i="43"/>
  <c r="AU61" i="43" s="1"/>
  <c r="BM42" i="43"/>
  <c r="AU60" i="43" s="1"/>
  <c r="BL42" i="43"/>
  <c r="AU59" i="43" s="1"/>
  <c r="BK42" i="43"/>
  <c r="AU58" i="43" s="1"/>
  <c r="BJ42" i="43"/>
  <c r="AU57" i="43" s="1"/>
  <c r="BI42" i="43"/>
  <c r="AU56" i="43" s="1"/>
  <c r="AU55" i="43"/>
  <c r="BH42" i="43"/>
  <c r="BG42" i="43"/>
  <c r="AU54" i="43" s="1"/>
  <c r="BF42" i="43"/>
  <c r="AU53" i="43" s="1"/>
  <c r="BE42" i="43"/>
  <c r="AU52" i="43" s="1"/>
  <c r="BD42" i="43"/>
  <c r="AU51" i="43" s="1"/>
  <c r="BC42" i="43"/>
  <c r="AU50" i="43" s="1"/>
  <c r="BB42" i="43"/>
  <c r="AU49" i="43" s="1"/>
  <c r="BA42" i="43"/>
  <c r="AU48" i="43" s="1"/>
  <c r="AZ42" i="43"/>
  <c r="AU47" i="43" s="1"/>
  <c r="AY42" i="43"/>
  <c r="AU46" i="43" s="1"/>
  <c r="AX42" i="43"/>
  <c r="AU45" i="43" s="1"/>
  <c r="AW42" i="43"/>
  <c r="AU44" i="43" s="1"/>
  <c r="AV42" i="43"/>
  <c r="AU43" i="43" s="1"/>
  <c r="AU42" i="43"/>
  <c r="AT69" i="43"/>
  <c r="BV41" i="43"/>
  <c r="AT68" i="43"/>
  <c r="BU41" i="43"/>
  <c r="BT41" i="43"/>
  <c r="AT67" i="43" s="1"/>
  <c r="BS41" i="43"/>
  <c r="AT66" i="43" s="1"/>
  <c r="BR41" i="43"/>
  <c r="AT65" i="43" s="1"/>
  <c r="AT64" i="43"/>
  <c r="BQ41" i="43"/>
  <c r="BP41" i="43"/>
  <c r="AT63" i="43" s="1"/>
  <c r="BO41" i="43"/>
  <c r="AT62" i="43" s="1"/>
  <c r="AT61" i="43"/>
  <c r="BN41" i="43"/>
  <c r="AT60" i="43"/>
  <c r="BM41" i="43"/>
  <c r="AT59" i="43"/>
  <c r="BL41" i="43"/>
  <c r="BK41" i="43"/>
  <c r="AT58" i="43" s="1"/>
  <c r="AT57" i="43"/>
  <c r="BJ41" i="43"/>
  <c r="AT56" i="43"/>
  <c r="BI41" i="43"/>
  <c r="BH41" i="43"/>
  <c r="AT55" i="43" s="1"/>
  <c r="BG41" i="43"/>
  <c r="AT54" i="43" s="1"/>
  <c r="BF41" i="43"/>
  <c r="AT53" i="43" s="1"/>
  <c r="AT52" i="43"/>
  <c r="BE41" i="43"/>
  <c r="AT51" i="43"/>
  <c r="BD41" i="43"/>
  <c r="BC41" i="43"/>
  <c r="AT50" i="43" s="1"/>
  <c r="BB41" i="43"/>
  <c r="AT49" i="43" s="1"/>
  <c r="AT48" i="43"/>
  <c r="BA41" i="43"/>
  <c r="AZ41" i="43"/>
  <c r="AT47" i="43" s="1"/>
  <c r="AY41" i="43"/>
  <c r="AT46" i="43" s="1"/>
  <c r="AT45" i="43"/>
  <c r="AX41" i="43"/>
  <c r="AT44" i="43"/>
  <c r="AW41" i="43"/>
  <c r="AT43" i="43"/>
  <c r="AV41" i="43"/>
  <c r="AU41" i="43"/>
  <c r="AT42" i="43" s="1"/>
  <c r="AT41" i="43"/>
  <c r="BV40" i="43"/>
  <c r="AS69" i="43" s="1"/>
  <c r="BU40" i="43"/>
  <c r="AS68" i="43" s="1"/>
  <c r="BT40" i="43"/>
  <c r="AS67" i="43" s="1"/>
  <c r="BS40" i="43"/>
  <c r="AS66" i="43" s="1"/>
  <c r="BR40" i="43"/>
  <c r="AS65" i="43" s="1"/>
  <c r="BQ40" i="43"/>
  <c r="AS64" i="43" s="1"/>
  <c r="BP40" i="43"/>
  <c r="AS63" i="43" s="1"/>
  <c r="BO40" i="43"/>
  <c r="AS62" i="43" s="1"/>
  <c r="BN40" i="43"/>
  <c r="AS61" i="43" s="1"/>
  <c r="BM40" i="43"/>
  <c r="AS60" i="43" s="1"/>
  <c r="BL40" i="43"/>
  <c r="AS59" i="43" s="1"/>
  <c r="BK40" i="43"/>
  <c r="AS58" i="43" s="1"/>
  <c r="BJ40" i="43"/>
  <c r="AS57" i="43" s="1"/>
  <c r="BI40" i="43"/>
  <c r="AS56" i="43" s="1"/>
  <c r="AS55" i="43"/>
  <c r="BH40" i="43"/>
  <c r="BG40" i="43"/>
  <c r="AS54" i="43" s="1"/>
  <c r="BF40" i="43"/>
  <c r="AS53" i="43" s="1"/>
  <c r="BE40" i="43"/>
  <c r="AS52" i="43" s="1"/>
  <c r="BD40" i="43"/>
  <c r="AS51" i="43" s="1"/>
  <c r="BC40" i="43"/>
  <c r="AS50" i="43" s="1"/>
  <c r="BB40" i="43"/>
  <c r="AS49" i="43" s="1"/>
  <c r="BA40" i="43"/>
  <c r="AS48" i="43" s="1"/>
  <c r="AS47" i="43"/>
  <c r="AZ40" i="43"/>
  <c r="AY40" i="43"/>
  <c r="AS46" i="43" s="1"/>
  <c r="AX40" i="43"/>
  <c r="AS45" i="43" s="1"/>
  <c r="AW40" i="43"/>
  <c r="AS44" i="43" s="1"/>
  <c r="AV40" i="43"/>
  <c r="AS43" i="43" s="1"/>
  <c r="AU40" i="43"/>
  <c r="AS42" i="43" s="1"/>
  <c r="AT40" i="43"/>
  <c r="AS41" i="43" s="1"/>
  <c r="AS40" i="43"/>
  <c r="AR69" i="43"/>
  <c r="BV39" i="43"/>
  <c r="BU39" i="43"/>
  <c r="AR68" i="43" s="1"/>
  <c r="BT39" i="43"/>
  <c r="AR67" i="43" s="1"/>
  <c r="AR66" i="43"/>
  <c r="BS39" i="43"/>
  <c r="AR65" i="43"/>
  <c r="BR39" i="43"/>
  <c r="AR64" i="43"/>
  <c r="BQ39" i="43"/>
  <c r="BP39" i="43"/>
  <c r="AR63" i="43" s="1"/>
  <c r="BO39" i="43"/>
  <c r="AR62" i="43" s="1"/>
  <c r="AR61" i="43"/>
  <c r="BN39" i="43"/>
  <c r="BM39" i="43"/>
  <c r="AR60" i="43" s="1"/>
  <c r="BL39" i="43"/>
  <c r="AR59" i="43" s="1"/>
  <c r="AR58" i="43"/>
  <c r="BK39" i="43"/>
  <c r="AR57" i="43"/>
  <c r="BJ39" i="43"/>
  <c r="AR56" i="43"/>
  <c r="BI39" i="43"/>
  <c r="BH39" i="43"/>
  <c r="AR55" i="43" s="1"/>
  <c r="AR54" i="43"/>
  <c r="BG39" i="43"/>
  <c r="AR53" i="43"/>
  <c r="BF39" i="43"/>
  <c r="BE39" i="43"/>
  <c r="AR52" i="43" s="1"/>
  <c r="BD39" i="43"/>
  <c r="AR51" i="43" s="1"/>
  <c r="BC39" i="43"/>
  <c r="AR50" i="43" s="1"/>
  <c r="AR49" i="43"/>
  <c r="BB39" i="43"/>
  <c r="AR48" i="43"/>
  <c r="BA39" i="43"/>
  <c r="AZ39" i="43"/>
  <c r="AR47" i="43" s="1"/>
  <c r="AY39" i="43"/>
  <c r="AR46" i="43" s="1"/>
  <c r="AR45" i="43"/>
  <c r="AX39" i="43"/>
  <c r="AW39" i="43"/>
  <c r="AR44" i="43" s="1"/>
  <c r="AV39" i="43"/>
  <c r="AR43" i="43" s="1"/>
  <c r="AR42" i="43"/>
  <c r="AU39" i="43"/>
  <c r="AR41" i="43"/>
  <c r="AT39" i="43"/>
  <c r="AR40" i="43"/>
  <c r="AS39" i="43"/>
  <c r="AR39" i="43"/>
  <c r="BV38" i="43"/>
  <c r="AQ69" i="43" s="1"/>
  <c r="BU38" i="43"/>
  <c r="AQ68" i="43" s="1"/>
  <c r="BT38" i="43"/>
  <c r="AQ67" i="43" s="1"/>
  <c r="BS38" i="43"/>
  <c r="AQ66" i="43" s="1"/>
  <c r="BR38" i="43"/>
  <c r="AQ65" i="43" s="1"/>
  <c r="BQ38" i="43"/>
  <c r="AQ64" i="43" s="1"/>
  <c r="AQ63" i="43"/>
  <c r="BP38" i="43"/>
  <c r="BO38" i="43"/>
  <c r="AQ62" i="43" s="1"/>
  <c r="BN38" i="43"/>
  <c r="AQ61" i="43" s="1"/>
  <c r="BM38" i="43"/>
  <c r="AQ60" i="43" s="1"/>
  <c r="AQ59" i="43"/>
  <c r="BL38" i="43"/>
  <c r="BK38" i="43"/>
  <c r="AQ58" i="43" s="1"/>
  <c r="BJ38" i="43"/>
  <c r="AQ57" i="43" s="1"/>
  <c r="BI38" i="43"/>
  <c r="AQ56" i="43" s="1"/>
  <c r="BH38" i="43"/>
  <c r="AQ55" i="43" s="1"/>
  <c r="BG38" i="43"/>
  <c r="AQ54" i="43" s="1"/>
  <c r="BF38" i="43"/>
  <c r="AQ53" i="43" s="1"/>
  <c r="BE38" i="43"/>
  <c r="AQ52" i="43" s="1"/>
  <c r="AQ51" i="43"/>
  <c r="BD38" i="43"/>
  <c r="BC38" i="43"/>
  <c r="AQ50" i="43" s="1"/>
  <c r="BB38" i="43"/>
  <c r="AQ49" i="43" s="1"/>
  <c r="BA38" i="43"/>
  <c r="AQ48" i="43" s="1"/>
  <c r="AZ38" i="43"/>
  <c r="AQ47" i="43" s="1"/>
  <c r="AY38" i="43"/>
  <c r="AQ46" i="43" s="1"/>
  <c r="AX38" i="43"/>
  <c r="AQ45" i="43" s="1"/>
  <c r="AW38" i="43"/>
  <c r="AQ44" i="43" s="1"/>
  <c r="AV38" i="43"/>
  <c r="AQ43" i="43" s="1"/>
  <c r="AU38" i="43"/>
  <c r="AQ42" i="43" s="1"/>
  <c r="AT38" i="43"/>
  <c r="AQ41" i="43" s="1"/>
  <c r="AS38" i="43"/>
  <c r="AQ40" i="43" s="1"/>
  <c r="AR38" i="43"/>
  <c r="AQ39" i="43" s="1"/>
  <c r="AQ38" i="43"/>
  <c r="BV37" i="43"/>
  <c r="AP69" i="43" s="1"/>
  <c r="AP68" i="43"/>
  <c r="BU37" i="43"/>
  <c r="AP67" i="43"/>
  <c r="BT37" i="43"/>
  <c r="AP66" i="43"/>
  <c r="BS37" i="43"/>
  <c r="BR37" i="43"/>
  <c r="AP65" i="43" s="1"/>
  <c r="AP64" i="43"/>
  <c r="BQ37" i="43"/>
  <c r="BP37" i="43"/>
  <c r="AP63" i="43" s="1"/>
  <c r="AP62" i="43"/>
  <c r="BO37" i="43"/>
  <c r="BN37" i="43"/>
  <c r="AP61" i="43" s="1"/>
  <c r="AP60" i="43"/>
  <c r="BM37" i="43"/>
  <c r="AP59" i="43"/>
  <c r="BL37" i="43"/>
  <c r="AP58" i="43"/>
  <c r="BK37" i="43"/>
  <c r="BJ37" i="43"/>
  <c r="AP57" i="43" s="1"/>
  <c r="AP56" i="43"/>
  <c r="BI37" i="43"/>
  <c r="BH37" i="43"/>
  <c r="AP55" i="43" s="1"/>
  <c r="AP54" i="43"/>
  <c r="BG37" i="43"/>
  <c r="BF37" i="43"/>
  <c r="AP53" i="43" s="1"/>
  <c r="AP52" i="43"/>
  <c r="BE37" i="43"/>
  <c r="BD37" i="43"/>
  <c r="AP51" i="43" s="1"/>
  <c r="AP50" i="43"/>
  <c r="BC37" i="43"/>
  <c r="BB37" i="43"/>
  <c r="AP49" i="43" s="1"/>
  <c r="AP48" i="43"/>
  <c r="BA37" i="43"/>
  <c r="AZ37" i="43"/>
  <c r="AP47" i="43" s="1"/>
  <c r="AP46" i="43"/>
  <c r="AY37" i="43"/>
  <c r="AX37" i="43"/>
  <c r="AP45" i="43" s="1"/>
  <c r="AP44" i="43"/>
  <c r="AW37" i="43"/>
  <c r="AP43" i="43"/>
  <c r="AV37" i="43"/>
  <c r="AP42" i="43"/>
  <c r="AU37" i="43"/>
  <c r="AT37" i="43"/>
  <c r="AP41" i="43" s="1"/>
  <c r="AP40" i="43"/>
  <c r="AS37" i="43"/>
  <c r="AR37" i="43"/>
  <c r="AP39" i="43" s="1"/>
  <c r="AP38" i="43"/>
  <c r="AQ37" i="43"/>
  <c r="AP37" i="43"/>
  <c r="BV36" i="43"/>
  <c r="AO69" i="43" s="1"/>
  <c r="BU36" i="43"/>
  <c r="AO68" i="43" s="1"/>
  <c r="BT36" i="43"/>
  <c r="AO67" i="43" s="1"/>
  <c r="BS36" i="43"/>
  <c r="AO66" i="43" s="1"/>
  <c r="BR36" i="43"/>
  <c r="AO65" i="43" s="1"/>
  <c r="BQ36" i="43"/>
  <c r="AO64" i="43" s="1"/>
  <c r="BP36" i="43"/>
  <c r="AO63" i="43" s="1"/>
  <c r="BO36" i="43"/>
  <c r="AO62" i="43" s="1"/>
  <c r="BN36" i="43"/>
  <c r="AO61" i="43" s="1"/>
  <c r="BM36" i="43"/>
  <c r="AO60" i="43" s="1"/>
  <c r="BL36" i="43"/>
  <c r="AO59" i="43" s="1"/>
  <c r="BK36" i="43"/>
  <c r="AO58" i="43" s="1"/>
  <c r="BJ36" i="43"/>
  <c r="AO57" i="43" s="1"/>
  <c r="BI36" i="43"/>
  <c r="AO56" i="43" s="1"/>
  <c r="BH36" i="43"/>
  <c r="AO55" i="43" s="1"/>
  <c r="BG36" i="43"/>
  <c r="AO54" i="43" s="1"/>
  <c r="BF36" i="43"/>
  <c r="AO53" i="43" s="1"/>
  <c r="BE36" i="43"/>
  <c r="AO52" i="43" s="1"/>
  <c r="BD36" i="43"/>
  <c r="AO51" i="43" s="1"/>
  <c r="BC36" i="43"/>
  <c r="AO50" i="43" s="1"/>
  <c r="BB36" i="43"/>
  <c r="AO49" i="43" s="1"/>
  <c r="BA36" i="43"/>
  <c r="AO48" i="43" s="1"/>
  <c r="AZ36" i="43"/>
  <c r="AO47" i="43" s="1"/>
  <c r="AY36" i="43"/>
  <c r="AO46" i="43" s="1"/>
  <c r="AX36" i="43"/>
  <c r="AO45" i="43" s="1"/>
  <c r="AW36" i="43"/>
  <c r="AO44" i="43" s="1"/>
  <c r="AO43" i="43"/>
  <c r="AV36" i="43"/>
  <c r="AU36" i="43"/>
  <c r="AO42" i="43" s="1"/>
  <c r="AT36" i="43"/>
  <c r="AO41" i="43" s="1"/>
  <c r="AS36" i="43"/>
  <c r="AO40" i="43" s="1"/>
  <c r="AO39" i="43"/>
  <c r="AR36" i="43"/>
  <c r="AQ36" i="43"/>
  <c r="AO38" i="43" s="1"/>
  <c r="AP36" i="43"/>
  <c r="AO37" i="43" s="1"/>
  <c r="AO36" i="43"/>
  <c r="AN69" i="43"/>
  <c r="BV35" i="43"/>
  <c r="AN68" i="43"/>
  <c r="BU35" i="43"/>
  <c r="BT35" i="43"/>
  <c r="AN67" i="43" s="1"/>
  <c r="BS35" i="43"/>
  <c r="AN66" i="43" s="1"/>
  <c r="AN65" i="43"/>
  <c r="BR35" i="43"/>
  <c r="BQ35" i="43"/>
  <c r="AN64" i="43" s="1"/>
  <c r="BP35" i="43"/>
  <c r="AN63" i="43" s="1"/>
  <c r="AN62" i="43"/>
  <c r="BO35" i="43"/>
  <c r="AN61" i="43"/>
  <c r="BN35" i="43"/>
  <c r="AN60" i="43"/>
  <c r="BM35" i="43"/>
  <c r="BL35" i="43"/>
  <c r="AN59" i="43" s="1"/>
  <c r="BK35" i="43"/>
  <c r="AN58" i="43" s="1"/>
  <c r="AN57" i="43"/>
  <c r="BJ35" i="43"/>
  <c r="BI35" i="43"/>
  <c r="AN56" i="43" s="1"/>
  <c r="BH35" i="43"/>
  <c r="AN55" i="43" s="1"/>
  <c r="AN54" i="43"/>
  <c r="BG35" i="43"/>
  <c r="AN53" i="43"/>
  <c r="BF35" i="43"/>
  <c r="AN52" i="43"/>
  <c r="BE35" i="43"/>
  <c r="BD35" i="43"/>
  <c r="AN51" i="43" s="1"/>
  <c r="BC35" i="43"/>
  <c r="AN50" i="43" s="1"/>
  <c r="AN49" i="43"/>
  <c r="BB35" i="43"/>
  <c r="BA35" i="43"/>
  <c r="AN48" i="43" s="1"/>
  <c r="AZ35" i="43"/>
  <c r="AN47" i="43" s="1"/>
  <c r="AN46" i="43"/>
  <c r="AY35" i="43"/>
  <c r="AN45" i="43"/>
  <c r="AX35" i="43"/>
  <c r="AN44" i="43"/>
  <c r="AW35" i="43"/>
  <c r="AV35" i="43"/>
  <c r="AN43" i="43" s="1"/>
  <c r="AU35" i="43"/>
  <c r="AN42" i="43" s="1"/>
  <c r="AN41" i="43"/>
  <c r="AT35" i="43"/>
  <c r="AS35" i="43"/>
  <c r="AN40" i="43" s="1"/>
  <c r="AR35" i="43"/>
  <c r="AN39" i="43" s="1"/>
  <c r="AN38" i="43"/>
  <c r="AQ35" i="43"/>
  <c r="AN37" i="43"/>
  <c r="AP35" i="43"/>
  <c r="AO35" i="43"/>
  <c r="AN36" i="43" s="1"/>
  <c r="AN35" i="43"/>
  <c r="BV34" i="43"/>
  <c r="AM69" i="43" s="1"/>
  <c r="BU34" i="43"/>
  <c r="AM68" i="43" s="1"/>
  <c r="BT34" i="43"/>
  <c r="AM67" i="43" s="1"/>
  <c r="BS34" i="43"/>
  <c r="AM66" i="43" s="1"/>
  <c r="BR34" i="43"/>
  <c r="AM65" i="43" s="1"/>
  <c r="BQ34" i="43"/>
  <c r="AM64" i="43" s="1"/>
  <c r="AM63" i="43"/>
  <c r="BP34" i="43"/>
  <c r="BO34" i="43"/>
  <c r="AM62" i="43" s="1"/>
  <c r="BN34" i="43"/>
  <c r="AM61" i="43" s="1"/>
  <c r="BM34" i="43"/>
  <c r="AM60" i="43" s="1"/>
  <c r="AM59" i="43"/>
  <c r="BL34" i="43"/>
  <c r="BK34" i="43"/>
  <c r="AM58" i="43" s="1"/>
  <c r="BJ34" i="43"/>
  <c r="AM57" i="43" s="1"/>
  <c r="BI34" i="43"/>
  <c r="AM56" i="43" s="1"/>
  <c r="BH34" i="43"/>
  <c r="AM55" i="43" s="1"/>
  <c r="BG34" i="43"/>
  <c r="AM54" i="43" s="1"/>
  <c r="AM53" i="43"/>
  <c r="BF34" i="43"/>
  <c r="BE34" i="43"/>
  <c r="AM52" i="43" s="1"/>
  <c r="BD34" i="43"/>
  <c r="AM51" i="43" s="1"/>
  <c r="BC34" i="43"/>
  <c r="AM50" i="43" s="1"/>
  <c r="BB34" i="43"/>
  <c r="AM49" i="43" s="1"/>
  <c r="AM48" i="43"/>
  <c r="BA34" i="43"/>
  <c r="AZ34" i="43"/>
  <c r="AM47" i="43" s="1"/>
  <c r="AY34" i="43"/>
  <c r="AM46" i="43" s="1"/>
  <c r="AM45" i="43"/>
  <c r="AX34" i="43"/>
  <c r="AW34" i="43"/>
  <c r="AM44" i="43" s="1"/>
  <c r="AV34" i="43"/>
  <c r="AM43" i="43" s="1"/>
  <c r="AU34" i="43"/>
  <c r="AM42" i="43" s="1"/>
  <c r="AM41" i="43"/>
  <c r="AT34" i="43"/>
  <c r="AS34" i="43"/>
  <c r="AM40" i="43" s="1"/>
  <c r="AR34" i="43"/>
  <c r="AM39" i="43" s="1"/>
  <c r="AQ34" i="43"/>
  <c r="AM38" i="43" s="1"/>
  <c r="AP34" i="43"/>
  <c r="AM37" i="43" s="1"/>
  <c r="AM36" i="43"/>
  <c r="AO34" i="43"/>
  <c r="AN34" i="43"/>
  <c r="AM35" i="43" s="1"/>
  <c r="AM34" i="43"/>
  <c r="BV33" i="43"/>
  <c r="AL69" i="43" s="1"/>
  <c r="BU33" i="43"/>
  <c r="AL68" i="43" s="1"/>
  <c r="AL67" i="43"/>
  <c r="BT33" i="43"/>
  <c r="BS33" i="43"/>
  <c r="AL66" i="43" s="1"/>
  <c r="AL65" i="43"/>
  <c r="BR33" i="43"/>
  <c r="BQ33" i="43"/>
  <c r="AL64" i="43" s="1"/>
  <c r="AL63" i="43"/>
  <c r="BP33" i="43"/>
  <c r="AL62" i="43"/>
  <c r="BO33" i="43"/>
  <c r="BN33" i="43"/>
  <c r="AL61" i="43" s="1"/>
  <c r="BM33" i="43"/>
  <c r="AL60" i="43" s="1"/>
  <c r="BL33" i="43"/>
  <c r="AL59" i="43" s="1"/>
  <c r="AL58" i="43"/>
  <c r="BK33" i="43"/>
  <c r="BJ33" i="43"/>
  <c r="AL57" i="43" s="1"/>
  <c r="BI33" i="43"/>
  <c r="AL56" i="43" s="1"/>
  <c r="AL55" i="43"/>
  <c r="BH33" i="43"/>
  <c r="BG33" i="43"/>
  <c r="AL54" i="43" s="1"/>
  <c r="BF33" i="43"/>
  <c r="AL53" i="43" s="1"/>
  <c r="BE33" i="43"/>
  <c r="AL52" i="43" s="1"/>
  <c r="AL51" i="43"/>
  <c r="BD33" i="43"/>
  <c r="BC33" i="43"/>
  <c r="AL50" i="43" s="1"/>
  <c r="BB33" i="43"/>
  <c r="AL49" i="43" s="1"/>
  <c r="BA33" i="43"/>
  <c r="AL48" i="43" s="1"/>
  <c r="AZ33" i="43"/>
  <c r="AL47" i="43" s="1"/>
  <c r="AL46" i="43"/>
  <c r="AY33" i="43"/>
  <c r="AX33" i="43"/>
  <c r="AL45" i="43" s="1"/>
  <c r="AW33" i="43"/>
  <c r="AL44" i="43" s="1"/>
  <c r="AL43" i="43"/>
  <c r="AV33" i="43"/>
  <c r="AU33" i="43"/>
  <c r="AL42" i="43" s="1"/>
  <c r="AT33" i="43"/>
  <c r="AL41" i="43" s="1"/>
  <c r="AS33" i="43"/>
  <c r="AL40" i="43" s="1"/>
  <c r="AR33" i="43"/>
  <c r="AL39" i="43" s="1"/>
  <c r="AQ33" i="43"/>
  <c r="AL38" i="43" s="1"/>
  <c r="AP33" i="43"/>
  <c r="AL37" i="43" s="1"/>
  <c r="AO33" i="43"/>
  <c r="AL36" i="43" s="1"/>
  <c r="AL35" i="43"/>
  <c r="AN33" i="43"/>
  <c r="AM33" i="43"/>
  <c r="AL34" i="43" s="1"/>
  <c r="AL33" i="43"/>
  <c r="AK69" i="43"/>
  <c r="BV32" i="43"/>
  <c r="BU32" i="43"/>
  <c r="AK68" i="43" s="1"/>
  <c r="BT32" i="43"/>
  <c r="AK67" i="43" s="1"/>
  <c r="BS32" i="43"/>
  <c r="AK66" i="43" s="1"/>
  <c r="AK65" i="43"/>
  <c r="BR32" i="43"/>
  <c r="BQ32" i="43"/>
  <c r="AK64" i="43" s="1"/>
  <c r="AK63" i="43"/>
  <c r="BP32" i="43"/>
  <c r="BO32" i="43"/>
  <c r="AK62" i="43" s="1"/>
  <c r="AK61" i="43"/>
  <c r="BN32" i="43"/>
  <c r="BM32" i="43"/>
  <c r="AK60" i="43" s="1"/>
  <c r="BL32" i="43"/>
  <c r="AK59" i="43" s="1"/>
  <c r="BK32" i="43"/>
  <c r="AK58" i="43" s="1"/>
  <c r="BJ32" i="43"/>
  <c r="AK57" i="43" s="1"/>
  <c r="BI32" i="43"/>
  <c r="AK56" i="43" s="1"/>
  <c r="AK55" i="43"/>
  <c r="BH32" i="43"/>
  <c r="BG32" i="43"/>
  <c r="AK54" i="43" s="1"/>
  <c r="BF32" i="43"/>
  <c r="AK53" i="43" s="1"/>
  <c r="BE32" i="43"/>
  <c r="AK52" i="43" s="1"/>
  <c r="BD32" i="43"/>
  <c r="AK51" i="43" s="1"/>
  <c r="BC32" i="43"/>
  <c r="AK50" i="43" s="1"/>
  <c r="AK49" i="43"/>
  <c r="BB32" i="43"/>
  <c r="BA32" i="43"/>
  <c r="AK48" i="43" s="1"/>
  <c r="AZ32" i="43"/>
  <c r="AK47" i="43" s="1"/>
  <c r="AY32" i="43"/>
  <c r="AK46" i="43" s="1"/>
  <c r="AX32" i="43"/>
  <c r="AK45" i="43" s="1"/>
  <c r="AW32" i="43"/>
  <c r="AK44" i="43" s="1"/>
  <c r="AK43" i="43"/>
  <c r="AV32" i="43"/>
  <c r="AU32" i="43"/>
  <c r="AK42" i="43" s="1"/>
  <c r="AT32" i="43"/>
  <c r="AK41" i="43" s="1"/>
  <c r="AS32" i="43"/>
  <c r="AK40" i="43" s="1"/>
  <c r="AK39" i="43"/>
  <c r="AR32" i="43"/>
  <c r="AQ32" i="43"/>
  <c r="AK38" i="43" s="1"/>
  <c r="AK37" i="43"/>
  <c r="AP32" i="43"/>
  <c r="AO32" i="43"/>
  <c r="AK36" i="43" s="1"/>
  <c r="AN32" i="43"/>
  <c r="AK35" i="43" s="1"/>
  <c r="AM32" i="43"/>
  <c r="AK34" i="43" s="1"/>
  <c r="AK33" i="43"/>
  <c r="AL32" i="43"/>
  <c r="AK32" i="43"/>
  <c r="BV31" i="43"/>
  <c r="AJ69" i="43" s="1"/>
  <c r="BU31" i="43"/>
  <c r="AJ68" i="43" s="1"/>
  <c r="BT31" i="43"/>
  <c r="AJ67" i="43" s="1"/>
  <c r="BS31" i="43"/>
  <c r="AJ66" i="43" s="1"/>
  <c r="BR31" i="43"/>
  <c r="AJ65" i="43" s="1"/>
  <c r="BQ31" i="43"/>
  <c r="AJ64" i="43" s="1"/>
  <c r="BP31" i="43"/>
  <c r="AJ63" i="43" s="1"/>
  <c r="BO31" i="43"/>
  <c r="AJ62" i="43" s="1"/>
  <c r="BN31" i="43"/>
  <c r="AJ61" i="43" s="1"/>
  <c r="BM31" i="43"/>
  <c r="AJ60" i="43" s="1"/>
  <c r="BL31" i="43"/>
  <c r="AJ59" i="43" s="1"/>
  <c r="BK31" i="43"/>
  <c r="AJ58" i="43" s="1"/>
  <c r="AJ57" i="43"/>
  <c r="BJ31" i="43"/>
  <c r="BI31" i="43"/>
  <c r="AJ56" i="43" s="1"/>
  <c r="AJ55" i="43"/>
  <c r="BH31" i="43"/>
  <c r="BG31" i="43"/>
  <c r="AJ54" i="43" s="1"/>
  <c r="BF31" i="43"/>
  <c r="AJ53" i="43" s="1"/>
  <c r="BE31" i="43"/>
  <c r="AJ52" i="43" s="1"/>
  <c r="BD31" i="43"/>
  <c r="AJ51" i="43" s="1"/>
  <c r="BC31" i="43"/>
  <c r="AJ50" i="43" s="1"/>
  <c r="BB31" i="43"/>
  <c r="AJ49" i="43" s="1"/>
  <c r="AJ48" i="43"/>
  <c r="BA31" i="43"/>
  <c r="AZ31" i="43"/>
  <c r="AJ47" i="43" s="1"/>
  <c r="AY31" i="43"/>
  <c r="AJ46" i="43" s="1"/>
  <c r="AJ45" i="43"/>
  <c r="AX31" i="43"/>
  <c r="AW31" i="43"/>
  <c r="AJ44" i="43" s="1"/>
  <c r="AJ43" i="43"/>
  <c r="AV31" i="43"/>
  <c r="AU31" i="43"/>
  <c r="AJ42" i="43" s="1"/>
  <c r="AT31" i="43"/>
  <c r="AJ41" i="43" s="1"/>
  <c r="AS31" i="43"/>
  <c r="AJ40" i="43" s="1"/>
  <c r="AR31" i="43"/>
  <c r="AJ39" i="43" s="1"/>
  <c r="AQ31" i="43"/>
  <c r="AJ38" i="43" s="1"/>
  <c r="AP31" i="43"/>
  <c r="AJ37" i="43" s="1"/>
  <c r="AO31" i="43"/>
  <c r="AJ36" i="43" s="1"/>
  <c r="AN31" i="43"/>
  <c r="AJ35" i="43" s="1"/>
  <c r="AM31" i="43"/>
  <c r="AJ34" i="43" s="1"/>
  <c r="AL31" i="43"/>
  <c r="AJ33" i="43" s="1"/>
  <c r="AJ32" i="43"/>
  <c r="AK31" i="43"/>
  <c r="AJ31" i="43"/>
  <c r="BV30" i="43"/>
  <c r="AI69" i="43" s="1"/>
  <c r="AI68" i="43"/>
  <c r="BU30" i="43"/>
  <c r="BT30" i="43"/>
  <c r="AI67" i="43" s="1"/>
  <c r="AI66" i="43"/>
  <c r="BS30" i="43"/>
  <c r="BR30" i="43"/>
  <c r="AI65" i="43" s="1"/>
  <c r="BQ30" i="43"/>
  <c r="AI64" i="43" s="1"/>
  <c r="BP30" i="43"/>
  <c r="AI63" i="43" s="1"/>
  <c r="BO30" i="43"/>
  <c r="AI62" i="43" s="1"/>
  <c r="AI61" i="43"/>
  <c r="BN30" i="43"/>
  <c r="BM30" i="43"/>
  <c r="AI60" i="43" s="1"/>
  <c r="BL30" i="43"/>
  <c r="AI59" i="43" s="1"/>
  <c r="AI58" i="43"/>
  <c r="BK30" i="43"/>
  <c r="BJ30" i="43"/>
  <c r="AI57" i="43" s="1"/>
  <c r="BI30" i="43"/>
  <c r="AI56" i="43" s="1"/>
  <c r="BH30" i="43"/>
  <c r="AI55" i="43" s="1"/>
  <c r="AI54" i="43"/>
  <c r="BG30" i="43"/>
  <c r="BF30" i="43"/>
  <c r="AI53" i="43" s="1"/>
  <c r="AI52" i="43"/>
  <c r="BE30" i="43"/>
  <c r="BD30" i="43"/>
  <c r="AI51" i="43" s="1"/>
  <c r="AI50" i="43"/>
  <c r="BC30" i="43"/>
  <c r="AI49" i="43"/>
  <c r="BB30" i="43"/>
  <c r="AI48" i="43"/>
  <c r="BA30" i="43"/>
  <c r="AZ30" i="43"/>
  <c r="AI47" i="43" s="1"/>
  <c r="AI46" i="43"/>
  <c r="AY30" i="43"/>
  <c r="AI45" i="43"/>
  <c r="AX30" i="43"/>
  <c r="AW30" i="43"/>
  <c r="AI44" i="43" s="1"/>
  <c r="AV30" i="43"/>
  <c r="AI43" i="43" s="1"/>
  <c r="AU30" i="43"/>
  <c r="AI42" i="43" s="1"/>
  <c r="AT30" i="43"/>
  <c r="AI41" i="43" s="1"/>
  <c r="AI40" i="43"/>
  <c r="AS30" i="43"/>
  <c r="AR30" i="43"/>
  <c r="AI39" i="43" s="1"/>
  <c r="AI38" i="43"/>
  <c r="AQ30" i="43"/>
  <c r="AP30" i="43"/>
  <c r="AI37" i="43" s="1"/>
  <c r="AI36" i="43"/>
  <c r="AO30" i="43"/>
  <c r="AN30" i="43"/>
  <c r="AI35" i="43" s="1"/>
  <c r="AI34" i="43"/>
  <c r="AM30" i="43"/>
  <c r="AL30" i="43"/>
  <c r="AI33" i="43" s="1"/>
  <c r="AK30" i="43"/>
  <c r="AI32" i="43" s="1"/>
  <c r="AJ30" i="43"/>
  <c r="AI31" i="43" s="1"/>
  <c r="AI30" i="43"/>
  <c r="BV29" i="43"/>
  <c r="AH69" i="43" s="1"/>
  <c r="BU29" i="43"/>
  <c r="AH68" i="43" s="1"/>
  <c r="BT29" i="43"/>
  <c r="AH67" i="43" s="1"/>
  <c r="BS29" i="43"/>
  <c r="AH66" i="43" s="1"/>
  <c r="AH65" i="43"/>
  <c r="BR29" i="43"/>
  <c r="BQ29" i="43"/>
  <c r="AH64" i="43" s="1"/>
  <c r="AH63" i="43"/>
  <c r="BP29" i="43"/>
  <c r="BO29" i="43"/>
  <c r="AH62" i="43" s="1"/>
  <c r="BN29" i="43"/>
  <c r="AH61" i="43" s="1"/>
  <c r="BM29" i="43"/>
  <c r="AH60" i="43" s="1"/>
  <c r="AH59" i="43"/>
  <c r="BL29" i="43"/>
  <c r="AH58" i="43"/>
  <c r="BK29" i="43"/>
  <c r="BJ29" i="43"/>
  <c r="AH57" i="43" s="1"/>
  <c r="BI29" i="43"/>
  <c r="AH56" i="43" s="1"/>
  <c r="BH29" i="43"/>
  <c r="AH55" i="43" s="1"/>
  <c r="AH54" i="43"/>
  <c r="BG29" i="43"/>
  <c r="BF29" i="43"/>
  <c r="AH53" i="43" s="1"/>
  <c r="BE29" i="43"/>
  <c r="AH52" i="43" s="1"/>
  <c r="AH51" i="43"/>
  <c r="BD29" i="43"/>
  <c r="BC29" i="43"/>
  <c r="AH50" i="43" s="1"/>
  <c r="AH49" i="43"/>
  <c r="BB29" i="43"/>
  <c r="BA29" i="43"/>
  <c r="AH48" i="43" s="1"/>
  <c r="AH47" i="43"/>
  <c r="AZ29" i="43"/>
  <c r="AY29" i="43"/>
  <c r="AH46" i="43" s="1"/>
  <c r="AX29" i="43"/>
  <c r="AH45" i="43" s="1"/>
  <c r="AW29" i="43"/>
  <c r="AH44" i="43" s="1"/>
  <c r="AV29" i="43"/>
  <c r="AH43" i="43" s="1"/>
  <c r="AU29" i="43"/>
  <c r="AH42" i="43" s="1"/>
  <c r="AT29" i="43"/>
  <c r="AH41" i="43" s="1"/>
  <c r="AS29" i="43"/>
  <c r="AH40" i="43" s="1"/>
  <c r="AR29" i="43"/>
  <c r="AH39" i="43" s="1"/>
  <c r="AQ29" i="43"/>
  <c r="AH38" i="43" s="1"/>
  <c r="AP29" i="43"/>
  <c r="AH37" i="43" s="1"/>
  <c r="AO29" i="43"/>
  <c r="AH36" i="43" s="1"/>
  <c r="AH35" i="43"/>
  <c r="AN29" i="43"/>
  <c r="AM29" i="43"/>
  <c r="AH34" i="43" s="1"/>
  <c r="AH33" i="43"/>
  <c r="AL29" i="43"/>
  <c r="AK29" i="43"/>
  <c r="AH32" i="43" s="1"/>
  <c r="AH31" i="43"/>
  <c r="AJ29" i="43"/>
  <c r="AI29" i="43"/>
  <c r="AH30" i="43" s="1"/>
  <c r="AH29" i="43"/>
  <c r="BV28" i="43"/>
  <c r="AG69" i="43" s="1"/>
  <c r="AG68" i="43"/>
  <c r="BU28" i="43"/>
  <c r="AG67" i="43"/>
  <c r="BT28" i="43"/>
  <c r="BS28" i="43"/>
  <c r="AG66" i="43" s="1"/>
  <c r="AG65" i="43"/>
  <c r="BR28" i="43"/>
  <c r="BQ28" i="43"/>
  <c r="AG64" i="43" s="1"/>
  <c r="AG63" i="43"/>
  <c r="BP28" i="43"/>
  <c r="BO28" i="43"/>
  <c r="AG62" i="43" s="1"/>
  <c r="BN28" i="43"/>
  <c r="AG61" i="43" s="1"/>
  <c r="AG60" i="43"/>
  <c r="BM28" i="43"/>
  <c r="AG59" i="43"/>
  <c r="BL28" i="43"/>
  <c r="BK28" i="43"/>
  <c r="AG58" i="43" s="1"/>
  <c r="AG57" i="43"/>
  <c r="BJ28" i="43"/>
  <c r="BI28" i="43"/>
  <c r="AG56" i="43" s="1"/>
  <c r="AG55" i="43"/>
  <c r="BH28" i="43"/>
  <c r="BG28" i="43"/>
  <c r="AG54" i="43" s="1"/>
  <c r="BF28" i="43"/>
  <c r="AG53" i="43" s="1"/>
  <c r="BE28" i="43"/>
  <c r="AG52" i="43" s="1"/>
  <c r="BD28" i="43"/>
  <c r="AG51" i="43" s="1"/>
  <c r="BC28" i="43"/>
  <c r="AG50" i="43" s="1"/>
  <c r="BB28" i="43"/>
  <c r="AG49" i="43" s="1"/>
  <c r="AG48" i="43"/>
  <c r="BA28" i="43"/>
  <c r="AG47" i="43"/>
  <c r="AZ28" i="43"/>
  <c r="AY28" i="43"/>
  <c r="AG46" i="43" s="1"/>
  <c r="AG45" i="43"/>
  <c r="AX28" i="43"/>
  <c r="AW28" i="43"/>
  <c r="AG44" i="43" s="1"/>
  <c r="AG43" i="43"/>
  <c r="AV28" i="43"/>
  <c r="AU28" i="43"/>
  <c r="AG42" i="43" s="1"/>
  <c r="AT28" i="43"/>
  <c r="AG41" i="43" s="1"/>
  <c r="AS28" i="43"/>
  <c r="AG40" i="43" s="1"/>
  <c r="AR28" i="43"/>
  <c r="AG39" i="43" s="1"/>
  <c r="AQ28" i="43"/>
  <c r="AG38" i="43" s="1"/>
  <c r="AP28" i="43"/>
  <c r="AG37" i="43" s="1"/>
  <c r="AO28" i="43"/>
  <c r="AG36" i="43" s="1"/>
  <c r="AN28" i="43"/>
  <c r="AG35" i="43" s="1"/>
  <c r="AM28" i="43"/>
  <c r="AG34" i="43" s="1"/>
  <c r="AG33" i="43"/>
  <c r="AL28" i="43"/>
  <c r="AK28" i="43"/>
  <c r="AG32" i="43" s="1"/>
  <c r="AG31" i="43"/>
  <c r="AJ28" i="43"/>
  <c r="AI28" i="43"/>
  <c r="AG30" i="43" s="1"/>
  <c r="AH28" i="43"/>
  <c r="AG29" i="43" s="1"/>
  <c r="AG28" i="43"/>
  <c r="AF69" i="43"/>
  <c r="BV27" i="43"/>
  <c r="BU27" i="43"/>
  <c r="AF68" i="43" s="1"/>
  <c r="BT27" i="43"/>
  <c r="AF67" i="43" s="1"/>
  <c r="BS27" i="43"/>
  <c r="AF66" i="43" s="1"/>
  <c r="BR27" i="43"/>
  <c r="AF65" i="43" s="1"/>
  <c r="AF64" i="43"/>
  <c r="BQ27" i="43"/>
  <c r="BP27" i="43"/>
  <c r="AF63" i="43" s="1"/>
  <c r="BO27" i="43"/>
  <c r="AF62" i="43" s="1"/>
  <c r="BN27" i="43"/>
  <c r="AF61" i="43" s="1"/>
  <c r="AF60" i="43"/>
  <c r="BM27" i="43"/>
  <c r="BL27" i="43"/>
  <c r="AF59" i="43" s="1"/>
  <c r="BK27" i="43"/>
  <c r="AF58" i="43" s="1"/>
  <c r="AF57" i="43"/>
  <c r="BJ27" i="43"/>
  <c r="BI27" i="43"/>
  <c r="AF56" i="43" s="1"/>
  <c r="AF55" i="43"/>
  <c r="BH27" i="43"/>
  <c r="BG27" i="43"/>
  <c r="AF54" i="43" s="1"/>
  <c r="BF27" i="43"/>
  <c r="AF53" i="43" s="1"/>
  <c r="BE27" i="43"/>
  <c r="AF52" i="43" s="1"/>
  <c r="AF51" i="43"/>
  <c r="BD27" i="43"/>
  <c r="BC27" i="43"/>
  <c r="AF50" i="43" s="1"/>
  <c r="BB27" i="43"/>
  <c r="AF49" i="43" s="1"/>
  <c r="AF48" i="43"/>
  <c r="BA27" i="43"/>
  <c r="AZ27" i="43"/>
  <c r="AF47" i="43" s="1"/>
  <c r="AY27" i="43"/>
  <c r="AF46" i="43" s="1"/>
  <c r="AX27" i="43"/>
  <c r="AF45" i="43" s="1"/>
  <c r="AW27" i="43"/>
  <c r="AF44" i="43" s="1"/>
  <c r="AV27" i="43"/>
  <c r="AF43" i="43" s="1"/>
  <c r="AU27" i="43"/>
  <c r="AF42" i="43" s="1"/>
  <c r="AF41" i="43"/>
  <c r="AT27" i="43"/>
  <c r="AS27" i="43"/>
  <c r="AF40" i="43" s="1"/>
  <c r="AF39" i="43"/>
  <c r="AR27" i="43"/>
  <c r="AQ27" i="43"/>
  <c r="AF38" i="43" s="1"/>
  <c r="AP27" i="43"/>
  <c r="AF37" i="43" s="1"/>
  <c r="AO27" i="43"/>
  <c r="AF36" i="43" s="1"/>
  <c r="AN27" i="43"/>
  <c r="AF35" i="43" s="1"/>
  <c r="AM27" i="43"/>
  <c r="AF34" i="43" s="1"/>
  <c r="AL27" i="43"/>
  <c r="AF33" i="43" s="1"/>
  <c r="AF32" i="43"/>
  <c r="AK27" i="43"/>
  <c r="AJ27" i="43"/>
  <c r="AF31" i="43" s="1"/>
  <c r="AI27" i="43"/>
  <c r="AF30" i="43" s="1"/>
  <c r="AH27" i="43"/>
  <c r="AF29" i="43" s="1"/>
  <c r="AG27" i="43"/>
  <c r="AF28" i="43" s="1"/>
  <c r="AF27" i="43"/>
  <c r="AE69" i="43"/>
  <c r="BV26" i="43"/>
  <c r="BU26" i="43"/>
  <c r="AE68" i="43" s="1"/>
  <c r="BT26" i="43"/>
  <c r="AE67" i="43" s="1"/>
  <c r="BS26" i="43"/>
  <c r="AE66" i="43" s="1"/>
  <c r="AE65" i="43"/>
  <c r="BR26" i="43"/>
  <c r="BQ26" i="43"/>
  <c r="AE64" i="43" s="1"/>
  <c r="BP26" i="43"/>
  <c r="AE63" i="43" s="1"/>
  <c r="AE62" i="43"/>
  <c r="BO26" i="43"/>
  <c r="AE61" i="43"/>
  <c r="BN26" i="43"/>
  <c r="AE60" i="43"/>
  <c r="BM26" i="43"/>
  <c r="BL26" i="43"/>
  <c r="AE59" i="43" s="1"/>
  <c r="BK26" i="43"/>
  <c r="AE58" i="43" s="1"/>
  <c r="AE57" i="43"/>
  <c r="BJ26" i="43"/>
  <c r="BI26" i="43"/>
  <c r="AE56" i="43" s="1"/>
  <c r="BH26" i="43"/>
  <c r="AE55" i="43" s="1"/>
  <c r="AE54" i="43"/>
  <c r="BG26" i="43"/>
  <c r="AE53" i="43"/>
  <c r="BF26" i="43"/>
  <c r="AE52" i="43"/>
  <c r="BE26" i="43"/>
  <c r="BD26" i="43"/>
  <c r="AE51" i="43" s="1"/>
  <c r="BC26" i="43"/>
  <c r="AE50" i="43" s="1"/>
  <c r="AE49" i="43"/>
  <c r="BB26" i="43"/>
  <c r="BA26" i="43"/>
  <c r="AE48" i="43" s="1"/>
  <c r="AZ26" i="43"/>
  <c r="AE47" i="43" s="1"/>
  <c r="AE46" i="43"/>
  <c r="AY26" i="43"/>
  <c r="AE45" i="43"/>
  <c r="AX26" i="43"/>
  <c r="AE44" i="43"/>
  <c r="AW26" i="43"/>
  <c r="AV26" i="43"/>
  <c r="AE43" i="43" s="1"/>
  <c r="AU26" i="43"/>
  <c r="AE42" i="43" s="1"/>
  <c r="AE41" i="43"/>
  <c r="AT26" i="43"/>
  <c r="AE40" i="43"/>
  <c r="AS26" i="43"/>
  <c r="AR26" i="43"/>
  <c r="AE39" i="43" s="1"/>
  <c r="AE38" i="43"/>
  <c r="AQ26" i="43"/>
  <c r="AE37" i="43"/>
  <c r="AP26" i="43"/>
  <c r="AO26" i="43"/>
  <c r="AE36" i="43" s="1"/>
  <c r="AN26" i="43"/>
  <c r="AE35" i="43" s="1"/>
  <c r="AM26" i="43"/>
  <c r="AE34" i="43" s="1"/>
  <c r="AL26" i="43"/>
  <c r="AE33" i="43" s="1"/>
  <c r="AE32" i="43"/>
  <c r="AK26" i="43"/>
  <c r="AJ26" i="43"/>
  <c r="AE31" i="43" s="1"/>
  <c r="AE30" i="43"/>
  <c r="AI26" i="43"/>
  <c r="AE29" i="43"/>
  <c r="AH26" i="43"/>
  <c r="AE28" i="43"/>
  <c r="AG26" i="43"/>
  <c r="AF26" i="43"/>
  <c r="AE27" i="43" s="1"/>
  <c r="AE26" i="43"/>
  <c r="BV25" i="43"/>
  <c r="AD69" i="43" s="1"/>
  <c r="BU25" i="43"/>
  <c r="AD68" i="43" s="1"/>
  <c r="AD67" i="43"/>
  <c r="BT25" i="43"/>
  <c r="AD66" i="43"/>
  <c r="BS25" i="43"/>
  <c r="BR25" i="43"/>
  <c r="AD65" i="43" s="1"/>
  <c r="BQ25" i="43"/>
  <c r="AD64" i="43" s="1"/>
  <c r="BP25" i="43"/>
  <c r="AD63" i="43" s="1"/>
  <c r="BO25" i="43"/>
  <c r="AD62" i="43" s="1"/>
  <c r="AD61" i="43"/>
  <c r="BN25" i="43"/>
  <c r="BM25" i="43"/>
  <c r="AD60" i="43" s="1"/>
  <c r="BL25" i="43"/>
  <c r="AD59" i="43" s="1"/>
  <c r="AD58" i="43"/>
  <c r="BK25" i="43"/>
  <c r="BJ25" i="43"/>
  <c r="AD57" i="43" s="1"/>
  <c r="BI25" i="43"/>
  <c r="AD56" i="43" s="1"/>
  <c r="BH25" i="43"/>
  <c r="AD55" i="43" s="1"/>
  <c r="AD54" i="43"/>
  <c r="BG25" i="43"/>
  <c r="BF25" i="43"/>
  <c r="AD53" i="43" s="1"/>
  <c r="BE25" i="43"/>
  <c r="AD52" i="43" s="1"/>
  <c r="BD25" i="43"/>
  <c r="AD51" i="43" s="1"/>
  <c r="BC25" i="43"/>
  <c r="AD50" i="43" s="1"/>
  <c r="AD49" i="43"/>
  <c r="BB25" i="43"/>
  <c r="BA25" i="43"/>
  <c r="AD48" i="43" s="1"/>
  <c r="AD47" i="43"/>
  <c r="AZ25" i="43"/>
  <c r="AY25" i="43"/>
  <c r="AD46" i="43" s="1"/>
  <c r="AX25" i="43"/>
  <c r="AD45" i="43" s="1"/>
  <c r="AW25" i="43"/>
  <c r="AD44" i="43" s="1"/>
  <c r="AD43" i="43"/>
  <c r="AV25" i="43"/>
  <c r="AD42" i="43"/>
  <c r="AU25" i="43"/>
  <c r="AT25" i="43"/>
  <c r="AD41" i="43" s="1"/>
  <c r="AS25" i="43"/>
  <c r="AD40" i="43" s="1"/>
  <c r="AR25" i="43"/>
  <c r="AD39" i="43" s="1"/>
  <c r="AD38" i="43"/>
  <c r="AQ25" i="43"/>
  <c r="AP25" i="43"/>
  <c r="AD37" i="43" s="1"/>
  <c r="AO25" i="43"/>
  <c r="AD36" i="43" s="1"/>
  <c r="AD35" i="43"/>
  <c r="AN25" i="43"/>
  <c r="AM25" i="43"/>
  <c r="AD34" i="43" s="1"/>
  <c r="AD33" i="43"/>
  <c r="AL25" i="43"/>
  <c r="AK25" i="43"/>
  <c r="AD32" i="43" s="1"/>
  <c r="AD31" i="43"/>
  <c r="AJ25" i="43"/>
  <c r="AI25" i="43"/>
  <c r="AD30" i="43" s="1"/>
  <c r="AH25" i="43"/>
  <c r="AD29" i="43" s="1"/>
  <c r="AG25" i="43"/>
  <c r="AD28" i="43" s="1"/>
  <c r="AF25" i="43"/>
  <c r="AD27" i="43" s="1"/>
  <c r="AE25" i="43"/>
  <c r="AD26" i="43" s="1"/>
  <c r="AD25" i="43"/>
  <c r="BV24" i="43"/>
  <c r="AC69" i="43" s="1"/>
  <c r="BU24" i="43"/>
  <c r="AC68" i="43" s="1"/>
  <c r="BT24" i="43"/>
  <c r="AC67" i="43" s="1"/>
  <c r="BS24" i="43"/>
  <c r="AC66" i="43" s="1"/>
  <c r="BR24" i="43"/>
  <c r="AC65" i="43" s="1"/>
  <c r="BQ24" i="43"/>
  <c r="AC64" i="43" s="1"/>
  <c r="BP24" i="43"/>
  <c r="AC63" i="43" s="1"/>
  <c r="BO24" i="43"/>
  <c r="AC62" i="43" s="1"/>
  <c r="BN24" i="43"/>
  <c r="AC61" i="43" s="1"/>
  <c r="BM24" i="43"/>
  <c r="AC60" i="43" s="1"/>
  <c r="BL24" i="43"/>
  <c r="AC59" i="43" s="1"/>
  <c r="BK24" i="43"/>
  <c r="AC58" i="43" s="1"/>
  <c r="BJ24" i="43"/>
  <c r="AC57" i="43" s="1"/>
  <c r="BI24" i="43"/>
  <c r="AC56" i="43" s="1"/>
  <c r="BH24" i="43"/>
  <c r="AC55" i="43" s="1"/>
  <c r="BG24" i="43"/>
  <c r="AC54" i="43" s="1"/>
  <c r="BF24" i="43"/>
  <c r="AC53" i="43" s="1"/>
  <c r="BE24" i="43"/>
  <c r="AC52" i="43" s="1"/>
  <c r="BD24" i="43"/>
  <c r="AC51" i="43" s="1"/>
  <c r="BC24" i="43"/>
  <c r="AC50" i="43" s="1"/>
  <c r="AC49" i="43"/>
  <c r="BB24" i="43"/>
  <c r="BA24" i="43"/>
  <c r="AC48" i="43" s="1"/>
  <c r="AZ24" i="43"/>
  <c r="AC47" i="43" s="1"/>
  <c r="AY24" i="43"/>
  <c r="AC46" i="43" s="1"/>
  <c r="AX24" i="43"/>
  <c r="AC45" i="43" s="1"/>
  <c r="AW24" i="43"/>
  <c r="AC44" i="43" s="1"/>
  <c r="AC43" i="43"/>
  <c r="AV24" i="43"/>
  <c r="AU24" i="43"/>
  <c r="AC42" i="43" s="1"/>
  <c r="AC41" i="43"/>
  <c r="AT24" i="43"/>
  <c r="AS24" i="43"/>
  <c r="AC40" i="43" s="1"/>
  <c r="AR24" i="43"/>
  <c r="AC39" i="43" s="1"/>
  <c r="AQ24" i="43"/>
  <c r="AC38" i="43" s="1"/>
  <c r="AC37" i="43"/>
  <c r="AP24" i="43"/>
  <c r="AO24" i="43"/>
  <c r="AC36" i="43" s="1"/>
  <c r="AN24" i="43"/>
  <c r="AC35" i="43" s="1"/>
  <c r="AM24" i="43"/>
  <c r="AC34" i="43" s="1"/>
  <c r="AL24" i="43"/>
  <c r="AC33" i="43" s="1"/>
  <c r="AK24" i="43"/>
  <c r="AC32" i="43" s="1"/>
  <c r="AJ24" i="43"/>
  <c r="AC31" i="43" s="1"/>
  <c r="AI24" i="43"/>
  <c r="AC30" i="43" s="1"/>
  <c r="AH24" i="43"/>
  <c r="AC29" i="43" s="1"/>
  <c r="AG24" i="43"/>
  <c r="AC28" i="43" s="1"/>
  <c r="AF24" i="43"/>
  <c r="AC27" i="43" s="1"/>
  <c r="AE24" i="43"/>
  <c r="AC26" i="43" s="1"/>
  <c r="AC25" i="43"/>
  <c r="AD24" i="43"/>
  <c r="AC24" i="43"/>
  <c r="BV23" i="43"/>
  <c r="AB69" i="43" s="1"/>
  <c r="AB68" i="43"/>
  <c r="BU23" i="43"/>
  <c r="BT23" i="43"/>
  <c r="AB67" i="43" s="1"/>
  <c r="BS23" i="43"/>
  <c r="AB66" i="43" s="1"/>
  <c r="BR23" i="43"/>
  <c r="AB65" i="43" s="1"/>
  <c r="AB64" i="43"/>
  <c r="BQ23" i="43"/>
  <c r="BP23" i="43"/>
  <c r="AB63" i="43" s="1"/>
  <c r="BO23" i="43"/>
  <c r="AB62" i="43" s="1"/>
  <c r="BN23" i="43"/>
  <c r="AB61" i="43" s="1"/>
  <c r="BM23" i="43"/>
  <c r="AB60" i="43" s="1"/>
  <c r="AB59" i="43"/>
  <c r="BL23" i="43"/>
  <c r="BK23" i="43"/>
  <c r="AB58" i="43" s="1"/>
  <c r="AB57" i="43"/>
  <c r="BJ23" i="43"/>
  <c r="BI23" i="43"/>
  <c r="AB56" i="43" s="1"/>
  <c r="BH23" i="43"/>
  <c r="AB55" i="43" s="1"/>
  <c r="BG23" i="43"/>
  <c r="AB54" i="43" s="1"/>
  <c r="AB53" i="43"/>
  <c r="BF23" i="43"/>
  <c r="BE23" i="43"/>
  <c r="AB52" i="43" s="1"/>
  <c r="BD23" i="43"/>
  <c r="AB51" i="43" s="1"/>
  <c r="BC23" i="43"/>
  <c r="AB50" i="43" s="1"/>
  <c r="BB23" i="43"/>
  <c r="AB49" i="43" s="1"/>
  <c r="BA23" i="43"/>
  <c r="AB48" i="43" s="1"/>
  <c r="AZ23" i="43"/>
  <c r="AB47" i="43" s="1"/>
  <c r="AY23" i="43"/>
  <c r="AB46" i="43" s="1"/>
  <c r="AX23" i="43"/>
  <c r="AB45" i="43" s="1"/>
  <c r="AW23" i="43"/>
  <c r="AB44" i="43" s="1"/>
  <c r="AB43" i="43"/>
  <c r="AV23" i="43"/>
  <c r="AU23" i="43"/>
  <c r="AB42" i="43" s="1"/>
  <c r="AT23" i="43"/>
  <c r="AB41" i="43" s="1"/>
  <c r="AS23" i="43"/>
  <c r="AB40" i="43" s="1"/>
  <c r="AR23" i="43"/>
  <c r="AB39" i="43" s="1"/>
  <c r="AQ23" i="43"/>
  <c r="AB38" i="43" s="1"/>
  <c r="AP23" i="43"/>
  <c r="AB37" i="43" s="1"/>
  <c r="AO23" i="43"/>
  <c r="AB36" i="43" s="1"/>
  <c r="AB35" i="43"/>
  <c r="AN23" i="43"/>
  <c r="AM23" i="43"/>
  <c r="AB34" i="43" s="1"/>
  <c r="AL23" i="43"/>
  <c r="AB33" i="43" s="1"/>
  <c r="AK23" i="43"/>
  <c r="AB32" i="43" s="1"/>
  <c r="AJ23" i="43"/>
  <c r="AB31" i="43" s="1"/>
  <c r="AI23" i="43"/>
  <c r="AB30" i="43" s="1"/>
  <c r="AB29" i="43"/>
  <c r="AH23" i="43"/>
  <c r="AG23" i="43"/>
  <c r="AB28" i="43" s="1"/>
  <c r="AF23" i="43"/>
  <c r="AB27" i="43" s="1"/>
  <c r="AE23" i="43"/>
  <c r="AB26" i="43" s="1"/>
  <c r="AB25" i="43"/>
  <c r="AD23" i="43"/>
  <c r="AC23" i="43"/>
  <c r="AB24" i="43" s="1"/>
  <c r="AB23" i="43"/>
  <c r="BV22" i="43"/>
  <c r="AA69" i="43" s="1"/>
  <c r="BU22" i="43"/>
  <c r="AA68" i="43" s="1"/>
  <c r="BT22" i="43"/>
  <c r="AA67" i="43" s="1"/>
  <c r="BS22" i="43"/>
  <c r="AA66" i="43" s="1"/>
  <c r="AA65" i="43"/>
  <c r="BR22" i="43"/>
  <c r="BQ22" i="43"/>
  <c r="AA64" i="43" s="1"/>
  <c r="AA63" i="43"/>
  <c r="BP22" i="43"/>
  <c r="BO22" i="43"/>
  <c r="AA62" i="43" s="1"/>
  <c r="AA61" i="43"/>
  <c r="BN22" i="43"/>
  <c r="AA60" i="43"/>
  <c r="BM22" i="43"/>
  <c r="AA59" i="43"/>
  <c r="BL22" i="43"/>
  <c r="BK22" i="43"/>
  <c r="AA58" i="43" s="1"/>
  <c r="BJ22" i="43"/>
  <c r="AA57" i="43" s="1"/>
  <c r="BI22" i="43"/>
  <c r="AA56" i="43" s="1"/>
  <c r="AA55" i="43"/>
  <c r="BH22" i="43"/>
  <c r="BG22" i="43"/>
  <c r="AA54" i="43" s="1"/>
  <c r="AA53" i="43"/>
  <c r="BF22" i="43"/>
  <c r="BE22" i="43"/>
  <c r="AA52" i="43" s="1"/>
  <c r="AA51" i="43"/>
  <c r="BD22" i="43"/>
  <c r="BC22" i="43"/>
  <c r="AA50" i="43" s="1"/>
  <c r="AA49" i="43"/>
  <c r="BB22" i="43"/>
  <c r="BA22" i="43"/>
  <c r="AA48" i="43" s="1"/>
  <c r="AZ22" i="43"/>
  <c r="AA47" i="43" s="1"/>
  <c r="AY22" i="43"/>
  <c r="AA46" i="43" s="1"/>
  <c r="AA45" i="43"/>
  <c r="AX22" i="43"/>
  <c r="AW22" i="43"/>
  <c r="AA44" i="43" s="1"/>
  <c r="AA43" i="43"/>
  <c r="AV22" i="43"/>
  <c r="AU22" i="43"/>
  <c r="AA42" i="43" s="1"/>
  <c r="AA41" i="43"/>
  <c r="AT22" i="43"/>
  <c r="AA40" i="43"/>
  <c r="AS22" i="43"/>
  <c r="AA39" i="43"/>
  <c r="AR22" i="43"/>
  <c r="AQ22" i="43"/>
  <c r="AA38" i="43" s="1"/>
  <c r="AP22" i="43"/>
  <c r="AA37" i="43" s="1"/>
  <c r="AO22" i="43"/>
  <c r="AA36" i="43" s="1"/>
  <c r="AA35" i="43"/>
  <c r="AN22" i="43"/>
  <c r="AM22" i="43"/>
  <c r="AA34" i="43" s="1"/>
  <c r="AA33" i="43"/>
  <c r="AL22" i="43"/>
  <c r="AK22" i="43"/>
  <c r="AA32" i="43" s="1"/>
  <c r="AA31" i="43"/>
  <c r="AJ22" i="43"/>
  <c r="AI22" i="43"/>
  <c r="AA30" i="43" s="1"/>
  <c r="AA29" i="43"/>
  <c r="AH22" i="43"/>
  <c r="AG22" i="43"/>
  <c r="AA28" i="43" s="1"/>
  <c r="AF22" i="43"/>
  <c r="AA27" i="43" s="1"/>
  <c r="AE22" i="43"/>
  <c r="AA26" i="43" s="1"/>
  <c r="AD22" i="43"/>
  <c r="AA25" i="43" s="1"/>
  <c r="AC22" i="43"/>
  <c r="AA24" i="43" s="1"/>
  <c r="AB22" i="43"/>
  <c r="AA23" i="43" s="1"/>
  <c r="AA22" i="43"/>
  <c r="BV21" i="43"/>
  <c r="Z69" i="43" s="1"/>
  <c r="BU21" i="43"/>
  <c r="Z68" i="43" s="1"/>
  <c r="BT21" i="43"/>
  <c r="Z67" i="43" s="1"/>
  <c r="Z66" i="43"/>
  <c r="BS21" i="43"/>
  <c r="BR21" i="43"/>
  <c r="Z65" i="43" s="1"/>
  <c r="BQ21" i="43"/>
  <c r="Z64" i="43" s="1"/>
  <c r="BP21" i="43"/>
  <c r="Z63" i="43" s="1"/>
  <c r="Z62" i="43"/>
  <c r="BO21" i="43"/>
  <c r="BN21" i="43"/>
  <c r="Z61" i="43" s="1"/>
  <c r="BM21" i="43"/>
  <c r="Z60" i="43" s="1"/>
  <c r="Z59" i="43"/>
  <c r="BL21" i="43"/>
  <c r="BK21" i="43"/>
  <c r="Z58" i="43" s="1"/>
  <c r="BJ21" i="43"/>
  <c r="Z57" i="43" s="1"/>
  <c r="BI21" i="43"/>
  <c r="Z56" i="43" s="1"/>
  <c r="BH21" i="43"/>
  <c r="Z55" i="43" s="1"/>
  <c r="BG21" i="43"/>
  <c r="Z54" i="43" s="1"/>
  <c r="BF21" i="43"/>
  <c r="Z53" i="43" s="1"/>
  <c r="BE21" i="43"/>
  <c r="Z52" i="43" s="1"/>
  <c r="BD21" i="43"/>
  <c r="Z51" i="43" s="1"/>
  <c r="Z50" i="43"/>
  <c r="BC21" i="43"/>
  <c r="BB21" i="43"/>
  <c r="Z49" i="43" s="1"/>
  <c r="Z48" i="43"/>
  <c r="BA21" i="43"/>
  <c r="AZ21" i="43"/>
  <c r="Z47" i="43" s="1"/>
  <c r="AY21" i="43"/>
  <c r="Z46" i="43" s="1"/>
  <c r="Z45" i="43"/>
  <c r="AX21" i="43"/>
  <c r="AW21" i="43"/>
  <c r="Z44" i="43" s="1"/>
  <c r="AV21" i="43"/>
  <c r="Z43" i="43" s="1"/>
  <c r="Z42" i="43"/>
  <c r="AU21" i="43"/>
  <c r="Z41" i="43"/>
  <c r="AT21" i="43"/>
  <c r="AS21" i="43"/>
  <c r="Z40" i="43" s="1"/>
  <c r="AR21" i="43"/>
  <c r="Z39" i="43" s="1"/>
  <c r="AQ21" i="43"/>
  <c r="Z38" i="43" s="1"/>
  <c r="AP21" i="43"/>
  <c r="Z37" i="43" s="1"/>
  <c r="Z36" i="43"/>
  <c r="AO21" i="43"/>
  <c r="AN21" i="43"/>
  <c r="Z35" i="43" s="1"/>
  <c r="AM21" i="43"/>
  <c r="Z34" i="43" s="1"/>
  <c r="AL21" i="43"/>
  <c r="Z33" i="43" s="1"/>
  <c r="AK21" i="43"/>
  <c r="Z32" i="43" s="1"/>
  <c r="AJ21" i="43"/>
  <c r="Z31" i="43" s="1"/>
  <c r="AI21" i="43"/>
  <c r="Z30" i="43" s="1"/>
  <c r="AH21" i="43"/>
  <c r="Z29" i="43" s="1"/>
  <c r="AG21" i="43"/>
  <c r="Z28" i="43" s="1"/>
  <c r="AF21" i="43"/>
  <c r="Z27" i="43" s="1"/>
  <c r="Z26" i="43"/>
  <c r="AE21" i="43"/>
  <c r="AD21" i="43"/>
  <c r="Z25" i="43" s="1"/>
  <c r="Z24" i="43"/>
  <c r="AC21" i="43"/>
  <c r="AB21" i="43"/>
  <c r="Z23" i="43" s="1"/>
  <c r="AA21" i="43"/>
  <c r="Z22" i="43" s="1"/>
  <c r="Z21" i="43"/>
  <c r="Y69" i="43"/>
  <c r="BV20" i="43"/>
  <c r="BU20" i="43"/>
  <c r="Y68" i="43" s="1"/>
  <c r="BT20" i="43"/>
  <c r="Y67" i="43" s="1"/>
  <c r="BS20" i="43"/>
  <c r="Y66" i="43" s="1"/>
  <c r="BR20" i="43"/>
  <c r="Y65" i="43" s="1"/>
  <c r="BQ20" i="43"/>
  <c r="Y64" i="43" s="1"/>
  <c r="BP20" i="43"/>
  <c r="Y63" i="43" s="1"/>
  <c r="BO20" i="43"/>
  <c r="Y62" i="43" s="1"/>
  <c r="Y61" i="43"/>
  <c r="BN20" i="43"/>
  <c r="BM20" i="43"/>
  <c r="Y60" i="43" s="1"/>
  <c r="BL20" i="43"/>
  <c r="Y59" i="43" s="1"/>
  <c r="BK20" i="43"/>
  <c r="Y58" i="43" s="1"/>
  <c r="Y57" i="43"/>
  <c r="BJ20" i="43"/>
  <c r="BI20" i="43"/>
  <c r="Y56" i="43" s="1"/>
  <c r="Y55" i="43"/>
  <c r="BH20" i="43"/>
  <c r="BG20" i="43"/>
  <c r="Y54" i="43" s="1"/>
  <c r="Y53" i="43"/>
  <c r="BF20" i="43"/>
  <c r="BE20" i="43"/>
  <c r="Y52" i="43" s="1"/>
  <c r="BD20" i="43"/>
  <c r="Y51" i="43" s="1"/>
  <c r="BC20" i="43"/>
  <c r="Y50" i="43" s="1"/>
  <c r="Y49" i="43"/>
  <c r="BB20" i="43"/>
  <c r="BA20" i="43"/>
  <c r="Y48" i="43" s="1"/>
  <c r="AZ20" i="43"/>
  <c r="Y47" i="43" s="1"/>
  <c r="AY20" i="43"/>
  <c r="Y46" i="43" s="1"/>
  <c r="Y45" i="43"/>
  <c r="AX20" i="43"/>
  <c r="AW20" i="43"/>
  <c r="Y44" i="43" s="1"/>
  <c r="Y43" i="43"/>
  <c r="AV20" i="43"/>
  <c r="AU20" i="43"/>
  <c r="Y42" i="43" s="1"/>
  <c r="Y41" i="43"/>
  <c r="AT20" i="43"/>
  <c r="AS20" i="43"/>
  <c r="Y40" i="43" s="1"/>
  <c r="AR20" i="43"/>
  <c r="Y39" i="43" s="1"/>
  <c r="AQ20" i="43"/>
  <c r="Y38" i="43" s="1"/>
  <c r="AP20" i="43"/>
  <c r="Y37" i="43" s="1"/>
  <c r="AO20" i="43"/>
  <c r="Y36" i="43" s="1"/>
  <c r="AN20" i="43"/>
  <c r="Y35" i="43" s="1"/>
  <c r="AM20" i="43"/>
  <c r="Y34" i="43" s="1"/>
  <c r="AL20" i="43"/>
  <c r="Y33" i="43" s="1"/>
  <c r="AK20" i="43"/>
  <c r="Y32" i="43" s="1"/>
  <c r="AJ20" i="43"/>
  <c r="Y31" i="43" s="1"/>
  <c r="AI20" i="43"/>
  <c r="Y30" i="43" s="1"/>
  <c r="Y29" i="43"/>
  <c r="AH20" i="43"/>
  <c r="AG20" i="43"/>
  <c r="Y28" i="43" s="1"/>
  <c r="Y27" i="43"/>
  <c r="AF20" i="43"/>
  <c r="AE20" i="43"/>
  <c r="Y26" i="43" s="1"/>
  <c r="Y25" i="43"/>
  <c r="AD20" i="43"/>
  <c r="AC20" i="43"/>
  <c r="Y24" i="43" s="1"/>
  <c r="Y23" i="43"/>
  <c r="AB20" i="43"/>
  <c r="AA20" i="43"/>
  <c r="Y22" i="43" s="1"/>
  <c r="Y21" i="43"/>
  <c r="Z20" i="43"/>
  <c r="Y20" i="43"/>
  <c r="BV19" i="43"/>
  <c r="X69" i="43" s="1"/>
  <c r="X68" i="43"/>
  <c r="BU19" i="43"/>
  <c r="BT19" i="43"/>
  <c r="X67" i="43" s="1"/>
  <c r="X66" i="43"/>
  <c r="BS19" i="43"/>
  <c r="BR19" i="43"/>
  <c r="X65" i="43" s="1"/>
  <c r="X64" i="43"/>
  <c r="BQ19" i="43"/>
  <c r="X63" i="43"/>
  <c r="BP19" i="43"/>
  <c r="BO19" i="43"/>
  <c r="X62" i="43" s="1"/>
  <c r="BN19" i="43"/>
  <c r="X61" i="43" s="1"/>
  <c r="BM19" i="43"/>
  <c r="X60" i="43" s="1"/>
  <c r="X59" i="43"/>
  <c r="BL19" i="43"/>
  <c r="BK19" i="43"/>
  <c r="X58" i="43" s="1"/>
  <c r="BJ19" i="43"/>
  <c r="X57" i="43" s="1"/>
  <c r="BI19" i="43"/>
  <c r="X56" i="43" s="1"/>
  <c r="BH19" i="43"/>
  <c r="X55" i="43" s="1"/>
  <c r="X54" i="43"/>
  <c r="BG19" i="43"/>
  <c r="BF19" i="43"/>
  <c r="X53" i="43" s="1"/>
  <c r="X52" i="43"/>
  <c r="BE19" i="43"/>
  <c r="X51" i="43"/>
  <c r="BD19" i="43"/>
  <c r="X50" i="43"/>
  <c r="BC19" i="43"/>
  <c r="BB19" i="43"/>
  <c r="X49" i="43" s="1"/>
  <c r="BA19" i="43"/>
  <c r="X48" i="43" s="1"/>
  <c r="AZ19" i="43"/>
  <c r="X47" i="43" s="1"/>
  <c r="X46" i="43"/>
  <c r="AY19" i="43"/>
  <c r="AX19" i="43"/>
  <c r="X45" i="43" s="1"/>
  <c r="AW19" i="43"/>
  <c r="X44" i="43" s="1"/>
  <c r="X43" i="43"/>
  <c r="AV19" i="43"/>
  <c r="X42" i="43"/>
  <c r="AU19" i="43"/>
  <c r="AT19" i="43"/>
  <c r="X41" i="43" s="1"/>
  <c r="X40" i="43"/>
  <c r="AS19" i="43"/>
  <c r="X39" i="43"/>
  <c r="AR19" i="43"/>
  <c r="AQ19" i="43"/>
  <c r="X38" i="43" s="1"/>
  <c r="AP19" i="43"/>
  <c r="X37" i="43" s="1"/>
  <c r="X36" i="43"/>
  <c r="AO19" i="43"/>
  <c r="AN19" i="43"/>
  <c r="X35" i="43" s="1"/>
  <c r="X34" i="43"/>
  <c r="AM19" i="43"/>
  <c r="AL19" i="43"/>
  <c r="X33" i="43" s="1"/>
  <c r="AK19" i="43"/>
  <c r="X32" i="43" s="1"/>
  <c r="X31" i="43"/>
  <c r="AJ19" i="43"/>
  <c r="AI19" i="43"/>
  <c r="X30" i="43" s="1"/>
  <c r="AH19" i="43"/>
  <c r="X29" i="43" s="1"/>
  <c r="X28" i="43"/>
  <c r="AG19" i="43"/>
  <c r="X27" i="43"/>
  <c r="AF19" i="43"/>
  <c r="AE19" i="43"/>
  <c r="X26" i="43" s="1"/>
  <c r="AD19" i="43"/>
  <c r="X25" i="43" s="1"/>
  <c r="AC19" i="43"/>
  <c r="X24" i="43" s="1"/>
  <c r="AB19" i="43"/>
  <c r="X23" i="43" s="1"/>
  <c r="X22" i="43"/>
  <c r="AA19" i="43"/>
  <c r="Z19" i="43"/>
  <c r="X21" i="43" s="1"/>
  <c r="X20" i="43"/>
  <c r="Y19" i="43"/>
  <c r="X19" i="43"/>
  <c r="BV18" i="43"/>
  <c r="W69" i="43" s="1"/>
  <c r="BU18" i="43"/>
  <c r="W68" i="43" s="1"/>
  <c r="BT18" i="43"/>
  <c r="W67" i="43" s="1"/>
  <c r="BS18" i="43"/>
  <c r="W66" i="43" s="1"/>
  <c r="BR18" i="43"/>
  <c r="W65" i="43" s="1"/>
  <c r="BQ18" i="43"/>
  <c r="W64" i="43" s="1"/>
  <c r="BP18" i="43"/>
  <c r="W63" i="43" s="1"/>
  <c r="BO18" i="43"/>
  <c r="W62" i="43" s="1"/>
  <c r="BN18" i="43"/>
  <c r="W61" i="43" s="1"/>
  <c r="BM18" i="43"/>
  <c r="W60" i="43" s="1"/>
  <c r="BL18" i="43"/>
  <c r="W59" i="43" s="1"/>
  <c r="BK18" i="43"/>
  <c r="W58" i="43" s="1"/>
  <c r="BJ18" i="43"/>
  <c r="W57" i="43" s="1"/>
  <c r="BI18" i="43"/>
  <c r="W56" i="43" s="1"/>
  <c r="W55" i="43"/>
  <c r="BH18" i="43"/>
  <c r="BG18" i="43"/>
  <c r="W54" i="43" s="1"/>
  <c r="BF18" i="43"/>
  <c r="W53" i="43" s="1"/>
  <c r="BE18" i="43"/>
  <c r="W52" i="43" s="1"/>
  <c r="BD18" i="43"/>
  <c r="W51" i="43" s="1"/>
  <c r="BC18" i="43"/>
  <c r="W50" i="43" s="1"/>
  <c r="BB18" i="43"/>
  <c r="W49" i="43" s="1"/>
  <c r="BA18" i="43"/>
  <c r="W48" i="43" s="1"/>
  <c r="W47" i="43"/>
  <c r="AZ18" i="43"/>
  <c r="AY18" i="43"/>
  <c r="W46" i="43" s="1"/>
  <c r="W45" i="43"/>
  <c r="AX18" i="43"/>
  <c r="AW18" i="43"/>
  <c r="W44" i="43" s="1"/>
  <c r="W43" i="43"/>
  <c r="AV18" i="43"/>
  <c r="AU18" i="43"/>
  <c r="W42" i="43" s="1"/>
  <c r="AT18" i="43"/>
  <c r="W41" i="43" s="1"/>
  <c r="AS18" i="43"/>
  <c r="W40" i="43" s="1"/>
  <c r="AR18" i="43"/>
  <c r="W39" i="43" s="1"/>
  <c r="AQ18" i="43"/>
  <c r="W38" i="43" s="1"/>
  <c r="AP18" i="43"/>
  <c r="W37" i="43" s="1"/>
  <c r="AO18" i="43"/>
  <c r="W36" i="43" s="1"/>
  <c r="AN18" i="43"/>
  <c r="W35" i="43" s="1"/>
  <c r="AM18" i="43"/>
  <c r="W34" i="43" s="1"/>
  <c r="AL18" i="43"/>
  <c r="W33" i="43" s="1"/>
  <c r="AK18" i="43"/>
  <c r="W32" i="43" s="1"/>
  <c r="AJ18" i="43"/>
  <c r="W31" i="43" s="1"/>
  <c r="AI18" i="43"/>
  <c r="W30" i="43" s="1"/>
  <c r="W29" i="43"/>
  <c r="AH18" i="43"/>
  <c r="AG18" i="43"/>
  <c r="W28" i="43" s="1"/>
  <c r="AF18" i="43"/>
  <c r="W27" i="43" s="1"/>
  <c r="AE18" i="43"/>
  <c r="W26" i="43" s="1"/>
  <c r="AD18" i="43"/>
  <c r="W25" i="43" s="1"/>
  <c r="AC18" i="43"/>
  <c r="W24" i="43" s="1"/>
  <c r="W23" i="43"/>
  <c r="AB18" i="43"/>
  <c r="AA18" i="43"/>
  <c r="W22" i="43" s="1"/>
  <c r="Z18" i="43"/>
  <c r="W21" i="43" s="1"/>
  <c r="Y18" i="43"/>
  <c r="W20" i="43" s="1"/>
  <c r="X18" i="43"/>
  <c r="W19" i="43" s="1"/>
  <c r="W18" i="43"/>
  <c r="BV17" i="43"/>
  <c r="V69" i="43" s="1"/>
  <c r="V68" i="43"/>
  <c r="BU17" i="43"/>
  <c r="V67" i="43"/>
  <c r="BT17" i="43"/>
  <c r="BS17" i="43"/>
  <c r="V66" i="43" s="1"/>
  <c r="BR17" i="43"/>
  <c r="V65" i="43" s="1"/>
  <c r="V64" i="43"/>
  <c r="BQ17" i="43"/>
  <c r="BP17" i="43"/>
  <c r="V63" i="43" s="1"/>
  <c r="V62" i="43"/>
  <c r="BO17" i="43"/>
  <c r="BN17" i="43"/>
  <c r="V61" i="43" s="1"/>
  <c r="V60" i="43"/>
  <c r="BM17" i="43"/>
  <c r="V59" i="43"/>
  <c r="BL17" i="43"/>
  <c r="V58" i="43"/>
  <c r="BK17" i="43"/>
  <c r="BJ17" i="43"/>
  <c r="V57" i="43" s="1"/>
  <c r="BI17" i="43"/>
  <c r="V56" i="43" s="1"/>
  <c r="V55" i="43"/>
  <c r="BH17" i="43"/>
  <c r="V54" i="43"/>
  <c r="BG17" i="43"/>
  <c r="BF17" i="43"/>
  <c r="V53" i="43" s="1"/>
  <c r="BE17" i="43"/>
  <c r="V52" i="43" s="1"/>
  <c r="BD17" i="43"/>
  <c r="V51" i="43" s="1"/>
  <c r="BC17" i="43"/>
  <c r="V50" i="43" s="1"/>
  <c r="BB17" i="43"/>
  <c r="V49" i="43" s="1"/>
  <c r="BA17" i="43"/>
  <c r="V48" i="43" s="1"/>
  <c r="AZ17" i="43"/>
  <c r="V47" i="43" s="1"/>
  <c r="AY17" i="43"/>
  <c r="V46" i="43" s="1"/>
  <c r="AX17" i="43"/>
  <c r="V45" i="43" s="1"/>
  <c r="AW17" i="43"/>
  <c r="V44" i="43" s="1"/>
  <c r="V43" i="43"/>
  <c r="AV17" i="43"/>
  <c r="V42" i="43"/>
  <c r="AU17" i="43"/>
  <c r="AT17" i="43"/>
  <c r="V41" i="43" s="1"/>
  <c r="AS17" i="43"/>
  <c r="V40" i="43" s="1"/>
  <c r="V39" i="43"/>
  <c r="AR17" i="43"/>
  <c r="V38" i="43"/>
  <c r="AQ17" i="43"/>
  <c r="AP17" i="43"/>
  <c r="V37" i="43" s="1"/>
  <c r="AO17" i="43"/>
  <c r="V36" i="43" s="1"/>
  <c r="AN17" i="43"/>
  <c r="V35" i="43" s="1"/>
  <c r="AM17" i="43"/>
  <c r="V34" i="43" s="1"/>
  <c r="AL17" i="43"/>
  <c r="V33" i="43" s="1"/>
  <c r="AK17" i="43"/>
  <c r="V32" i="43" s="1"/>
  <c r="AJ17" i="43"/>
  <c r="V31" i="43" s="1"/>
  <c r="AI17" i="43"/>
  <c r="V30" i="43" s="1"/>
  <c r="AH17" i="43"/>
  <c r="V29" i="43" s="1"/>
  <c r="AG17" i="43"/>
  <c r="V28" i="43" s="1"/>
  <c r="V27" i="43"/>
  <c r="AF17" i="43"/>
  <c r="V26" i="43"/>
  <c r="AE17" i="43"/>
  <c r="AD17" i="43"/>
  <c r="V25" i="43" s="1"/>
  <c r="AC17" i="43"/>
  <c r="V24" i="43" s="1"/>
  <c r="V23" i="43"/>
  <c r="AB17" i="43"/>
  <c r="V22" i="43"/>
  <c r="AA17" i="43"/>
  <c r="Z17" i="43"/>
  <c r="V21" i="43" s="1"/>
  <c r="Y17" i="43"/>
  <c r="V20" i="43" s="1"/>
  <c r="X17" i="43"/>
  <c r="V19" i="43" s="1"/>
  <c r="W17" i="43"/>
  <c r="V18" i="43" s="1"/>
  <c r="V17" i="43"/>
  <c r="BV16" i="43"/>
  <c r="U69" i="43" s="1"/>
  <c r="BU16" i="43"/>
  <c r="U68" i="43" s="1"/>
  <c r="BT16" i="43"/>
  <c r="U67" i="43" s="1"/>
  <c r="BS16" i="43"/>
  <c r="U66" i="43" s="1"/>
  <c r="BR16" i="43"/>
  <c r="U65" i="43" s="1"/>
  <c r="BQ16" i="43"/>
  <c r="U64" i="43" s="1"/>
  <c r="U63" i="43"/>
  <c r="BP16" i="43"/>
  <c r="BO16" i="43"/>
  <c r="U62" i="43" s="1"/>
  <c r="U61" i="43"/>
  <c r="BN16" i="43"/>
  <c r="BM16" i="43"/>
  <c r="U60" i="43" s="1"/>
  <c r="BL16" i="43"/>
  <c r="U59" i="43" s="1"/>
  <c r="BK16" i="43"/>
  <c r="U58" i="43" s="1"/>
  <c r="BJ16" i="43"/>
  <c r="U57" i="43" s="1"/>
  <c r="BI16" i="43"/>
  <c r="U56" i="43" s="1"/>
  <c r="BH16" i="43"/>
  <c r="U55" i="43" s="1"/>
  <c r="BG16" i="43"/>
  <c r="U54" i="43" s="1"/>
  <c r="BF16" i="43"/>
  <c r="U53" i="43" s="1"/>
  <c r="U52" i="43"/>
  <c r="BE16" i="43"/>
  <c r="U51" i="43"/>
  <c r="BD16" i="43"/>
  <c r="BC16" i="43"/>
  <c r="U50" i="43" s="1"/>
  <c r="U49" i="43"/>
  <c r="BB16" i="43"/>
  <c r="BA16" i="43"/>
  <c r="U48" i="43" s="1"/>
  <c r="AZ16" i="43"/>
  <c r="U47" i="43" s="1"/>
  <c r="AY16" i="43"/>
  <c r="U46" i="43" s="1"/>
  <c r="AX16" i="43"/>
  <c r="U45" i="43" s="1"/>
  <c r="AW16" i="43"/>
  <c r="U44" i="43" s="1"/>
  <c r="U43" i="43"/>
  <c r="AV16" i="43"/>
  <c r="AU16" i="43"/>
  <c r="U42" i="43" s="1"/>
  <c r="AT16" i="43"/>
  <c r="U41" i="43" s="1"/>
  <c r="U40" i="43"/>
  <c r="AS16" i="43"/>
  <c r="AR16" i="43"/>
  <c r="U39" i="43" s="1"/>
  <c r="AQ16" i="43"/>
  <c r="U38" i="43" s="1"/>
  <c r="U37" i="43"/>
  <c r="AP16" i="43"/>
  <c r="AO16" i="43"/>
  <c r="U36" i="43" s="1"/>
  <c r="AN16" i="43"/>
  <c r="U35" i="43" s="1"/>
  <c r="AM16" i="43"/>
  <c r="U34" i="43" s="1"/>
  <c r="AL16" i="43"/>
  <c r="U33" i="43" s="1"/>
  <c r="AK16" i="43"/>
  <c r="U32" i="43" s="1"/>
  <c r="AJ16" i="43"/>
  <c r="U31" i="43" s="1"/>
  <c r="AI16" i="43"/>
  <c r="U30" i="43" s="1"/>
  <c r="U29" i="43"/>
  <c r="AH16" i="43"/>
  <c r="U28" i="43"/>
  <c r="AG16" i="43"/>
  <c r="AF16" i="43"/>
  <c r="U27" i="43" s="1"/>
  <c r="AE16" i="43"/>
  <c r="U26" i="43" s="1"/>
  <c r="AD16" i="43"/>
  <c r="U25" i="43" s="1"/>
  <c r="AC16" i="43"/>
  <c r="U24" i="43" s="1"/>
  <c r="AB16" i="43"/>
  <c r="U23" i="43" s="1"/>
  <c r="AA16" i="43"/>
  <c r="U22" i="43" s="1"/>
  <c r="Z16" i="43"/>
  <c r="U21" i="43" s="1"/>
  <c r="Y16" i="43"/>
  <c r="U20" i="43" s="1"/>
  <c r="X16" i="43"/>
  <c r="U19" i="43" s="1"/>
  <c r="W16" i="43"/>
  <c r="U18" i="43" s="1"/>
  <c r="U17" i="43"/>
  <c r="V16" i="43"/>
  <c r="U16" i="43"/>
  <c r="T69" i="43"/>
  <c r="BV15" i="43"/>
  <c r="BU15" i="43"/>
  <c r="T68" i="43" s="1"/>
  <c r="BT15" i="43"/>
  <c r="T67" i="43" s="1"/>
  <c r="BS15" i="43"/>
  <c r="T66" i="43" s="1"/>
  <c r="T65" i="43"/>
  <c r="BR15" i="43"/>
  <c r="BQ15" i="43"/>
  <c r="T64" i="43" s="1"/>
  <c r="BP15" i="43"/>
  <c r="T63" i="43" s="1"/>
  <c r="BO15" i="43"/>
  <c r="T62" i="43" s="1"/>
  <c r="BN15" i="43"/>
  <c r="T61" i="43" s="1"/>
  <c r="T60" i="43"/>
  <c r="BM15" i="43"/>
  <c r="BL15" i="43"/>
  <c r="T59" i="43" s="1"/>
  <c r="BK15" i="43"/>
  <c r="T58" i="43" s="1"/>
  <c r="T57" i="43"/>
  <c r="BJ15" i="43"/>
  <c r="T56" i="43"/>
  <c r="BI15" i="43"/>
  <c r="BH15" i="43"/>
  <c r="T55" i="43" s="1"/>
  <c r="BG15" i="43"/>
  <c r="T54" i="43" s="1"/>
  <c r="T53" i="43"/>
  <c r="BF15" i="43"/>
  <c r="T52" i="43"/>
  <c r="BE15" i="43"/>
  <c r="BD15" i="43"/>
  <c r="T51" i="43" s="1"/>
  <c r="BC15" i="43"/>
  <c r="T50" i="43" s="1"/>
  <c r="BB15" i="43"/>
  <c r="T49" i="43" s="1"/>
  <c r="T48" i="43"/>
  <c r="BA15" i="43"/>
  <c r="AZ15" i="43"/>
  <c r="T47" i="43" s="1"/>
  <c r="AY15" i="43"/>
  <c r="T46" i="43" s="1"/>
  <c r="T45" i="43"/>
  <c r="AX15" i="43"/>
  <c r="T44" i="43"/>
  <c r="AW15" i="43"/>
  <c r="AV15" i="43"/>
  <c r="T43" i="43" s="1"/>
  <c r="AU15" i="43"/>
  <c r="T42" i="43" s="1"/>
  <c r="T41" i="43"/>
  <c r="AT15" i="43"/>
  <c r="T40" i="43"/>
  <c r="AS15" i="43"/>
  <c r="AR15" i="43"/>
  <c r="T39" i="43" s="1"/>
  <c r="AQ15" i="43"/>
  <c r="T38" i="43" s="1"/>
  <c r="AP15" i="43"/>
  <c r="T37" i="43" s="1"/>
  <c r="AO15" i="43"/>
  <c r="T36" i="43" s="1"/>
  <c r="AN15" i="43"/>
  <c r="T35" i="43" s="1"/>
  <c r="AM15" i="43"/>
  <c r="T34" i="43" s="1"/>
  <c r="AL15" i="43"/>
  <c r="T33" i="43" s="1"/>
  <c r="AK15" i="43"/>
  <c r="T32" i="43" s="1"/>
  <c r="AJ15" i="43"/>
  <c r="T31" i="43" s="1"/>
  <c r="AI15" i="43"/>
  <c r="T30" i="43" s="1"/>
  <c r="T29" i="43"/>
  <c r="AH15" i="43"/>
  <c r="T28" i="43"/>
  <c r="AG15" i="43"/>
  <c r="AF15" i="43"/>
  <c r="T27" i="43" s="1"/>
  <c r="AE15" i="43"/>
  <c r="T26" i="43" s="1"/>
  <c r="T25" i="43"/>
  <c r="AD15" i="43"/>
  <c r="AC15" i="43"/>
  <c r="T24" i="43" s="1"/>
  <c r="AB15" i="43"/>
  <c r="T23" i="43" s="1"/>
  <c r="AA15" i="43"/>
  <c r="T22" i="43" s="1"/>
  <c r="Z15" i="43"/>
  <c r="T21" i="43" s="1"/>
  <c r="T20" i="43"/>
  <c r="Y15" i="43"/>
  <c r="X15" i="43"/>
  <c r="T19" i="43" s="1"/>
  <c r="W15" i="43"/>
  <c r="T18" i="43" s="1"/>
  <c r="T17" i="43"/>
  <c r="V15" i="43"/>
  <c r="U15" i="43"/>
  <c r="T16" i="43" s="1"/>
  <c r="T15" i="43"/>
  <c r="S69" i="43"/>
  <c r="BV14" i="43"/>
  <c r="S68" i="43"/>
  <c r="BU14" i="43"/>
  <c r="BT14" i="43"/>
  <c r="S67" i="43" s="1"/>
  <c r="BS14" i="43"/>
  <c r="S66" i="43" s="1"/>
  <c r="BR14" i="43"/>
  <c r="S65" i="43" s="1"/>
  <c r="BQ14" i="43"/>
  <c r="S64" i="43" s="1"/>
  <c r="S63" i="43"/>
  <c r="BP14" i="43"/>
  <c r="BO14" i="43"/>
  <c r="S62" i="43" s="1"/>
  <c r="BN14" i="43"/>
  <c r="S61" i="43" s="1"/>
  <c r="BM14" i="43"/>
  <c r="S60" i="43" s="1"/>
  <c r="BL14" i="43"/>
  <c r="S59" i="43" s="1"/>
  <c r="BK14" i="43"/>
  <c r="S58" i="43" s="1"/>
  <c r="BJ14" i="43"/>
  <c r="S57" i="43" s="1"/>
  <c r="BI14" i="43"/>
  <c r="S56" i="43" s="1"/>
  <c r="BH14" i="43"/>
  <c r="S55" i="43" s="1"/>
  <c r="BG14" i="43"/>
  <c r="S54" i="43" s="1"/>
  <c r="BF14" i="43"/>
  <c r="S53" i="43" s="1"/>
  <c r="BE14" i="43"/>
  <c r="S52" i="43" s="1"/>
  <c r="S51" i="43"/>
  <c r="BD14" i="43"/>
  <c r="BC14" i="43"/>
  <c r="S50" i="43" s="1"/>
  <c r="S49" i="43"/>
  <c r="BB14" i="43"/>
  <c r="BA14" i="43"/>
  <c r="S48" i="43" s="1"/>
  <c r="AZ14" i="43"/>
  <c r="S47" i="43" s="1"/>
  <c r="AY14" i="43"/>
  <c r="S46" i="43" s="1"/>
  <c r="AX14" i="43"/>
  <c r="S45" i="43" s="1"/>
  <c r="AW14" i="43"/>
  <c r="S44" i="43" s="1"/>
  <c r="AV14" i="43"/>
  <c r="S43" i="43" s="1"/>
  <c r="AU14" i="43"/>
  <c r="S42" i="43" s="1"/>
  <c r="AT14" i="43"/>
  <c r="S41" i="43" s="1"/>
  <c r="AS14" i="43"/>
  <c r="S40" i="43" s="1"/>
  <c r="S39" i="43"/>
  <c r="AR14" i="43"/>
  <c r="AQ14" i="43"/>
  <c r="S38" i="43" s="1"/>
  <c r="S37" i="43"/>
  <c r="AP14" i="43"/>
  <c r="AO14" i="43"/>
  <c r="S36" i="43" s="1"/>
  <c r="AN14" i="43"/>
  <c r="S35" i="43" s="1"/>
  <c r="AM14" i="43"/>
  <c r="S34" i="43" s="1"/>
  <c r="AL14" i="43"/>
  <c r="S33" i="43" s="1"/>
  <c r="AK14" i="43"/>
  <c r="S32" i="43" s="1"/>
  <c r="S31" i="43"/>
  <c r="AJ14" i="43"/>
  <c r="AI14" i="43"/>
  <c r="S30" i="43" s="1"/>
  <c r="AH14" i="43"/>
  <c r="S29" i="43" s="1"/>
  <c r="AG14" i="43"/>
  <c r="S28" i="43" s="1"/>
  <c r="AF14" i="43"/>
  <c r="S27" i="43" s="1"/>
  <c r="AE14" i="43"/>
  <c r="S26" i="43" s="1"/>
  <c r="S25" i="43"/>
  <c r="AD14" i="43"/>
  <c r="AC14" i="43"/>
  <c r="S24" i="43" s="1"/>
  <c r="AB14" i="43"/>
  <c r="S23" i="43" s="1"/>
  <c r="AA14" i="43"/>
  <c r="S22" i="43" s="1"/>
  <c r="Z14" i="43"/>
  <c r="S21" i="43" s="1"/>
  <c r="Y14" i="43"/>
  <c r="S20" i="43" s="1"/>
  <c r="X14" i="43"/>
  <c r="S19" i="43" s="1"/>
  <c r="W14" i="43"/>
  <c r="S18" i="43" s="1"/>
  <c r="V14" i="43"/>
  <c r="S17" i="43" s="1"/>
  <c r="S16" i="43"/>
  <c r="U14" i="43"/>
  <c r="T14" i="43"/>
  <c r="S15" i="43" s="1"/>
  <c r="S14" i="43"/>
  <c r="BV13" i="43"/>
  <c r="R69" i="43" s="1"/>
  <c r="BU13" i="43"/>
  <c r="R68" i="43" s="1"/>
  <c r="BT13" i="43"/>
  <c r="R67" i="43" s="1"/>
  <c r="BS13" i="43"/>
  <c r="R66" i="43" s="1"/>
  <c r="BR13" i="43"/>
  <c r="R65" i="43" s="1"/>
  <c r="BQ13" i="43"/>
  <c r="R64" i="43" s="1"/>
  <c r="BP13" i="43"/>
  <c r="R63" i="43" s="1"/>
  <c r="R62" i="43"/>
  <c r="BO13" i="43"/>
  <c r="BN13" i="43"/>
  <c r="R61" i="43" s="1"/>
  <c r="BM13" i="43"/>
  <c r="R60" i="43" s="1"/>
  <c r="BL13" i="43"/>
  <c r="R59" i="43" s="1"/>
  <c r="R58" i="43"/>
  <c r="BK13" i="43"/>
  <c r="BJ13" i="43"/>
  <c r="R57" i="43" s="1"/>
  <c r="BI13" i="43"/>
  <c r="R56" i="43" s="1"/>
  <c r="BH13" i="43"/>
  <c r="R55" i="43" s="1"/>
  <c r="R54" i="43"/>
  <c r="BG13" i="43"/>
  <c r="BF13" i="43"/>
  <c r="R53" i="43" s="1"/>
  <c r="BE13" i="43"/>
  <c r="R52" i="43" s="1"/>
  <c r="BD13" i="43"/>
  <c r="R51" i="43" s="1"/>
  <c r="BC13" i="43"/>
  <c r="R50" i="43" s="1"/>
  <c r="BB13" i="43"/>
  <c r="R49" i="43" s="1"/>
  <c r="BA13" i="43"/>
  <c r="R48" i="43" s="1"/>
  <c r="AZ13" i="43"/>
  <c r="R47" i="43" s="1"/>
  <c r="R46" i="43"/>
  <c r="AY13" i="43"/>
  <c r="AX13" i="43"/>
  <c r="R45" i="43" s="1"/>
  <c r="AW13" i="43"/>
  <c r="R44" i="43" s="1"/>
  <c r="AV13" i="43"/>
  <c r="R43" i="43" s="1"/>
  <c r="AU13" i="43"/>
  <c r="R42" i="43" s="1"/>
  <c r="AT13" i="43"/>
  <c r="R41" i="43" s="1"/>
  <c r="AS13" i="43"/>
  <c r="R40" i="43" s="1"/>
  <c r="AR13" i="43"/>
  <c r="R39" i="43" s="1"/>
  <c r="AQ13" i="43"/>
  <c r="R38" i="43" s="1"/>
  <c r="AP13" i="43"/>
  <c r="R37" i="43" s="1"/>
  <c r="AO13" i="43"/>
  <c r="R36" i="43" s="1"/>
  <c r="AN13" i="43"/>
  <c r="R35" i="43" s="1"/>
  <c r="R34" i="43"/>
  <c r="AM13" i="43"/>
  <c r="AL13" i="43"/>
  <c r="R33" i="43" s="1"/>
  <c r="AK13" i="43"/>
  <c r="R32" i="43" s="1"/>
  <c r="AJ13" i="43"/>
  <c r="R31" i="43" s="1"/>
  <c r="AI13" i="43"/>
  <c r="R30" i="43" s="1"/>
  <c r="AH13" i="43"/>
  <c r="R29" i="43" s="1"/>
  <c r="AG13" i="43"/>
  <c r="R28" i="43" s="1"/>
  <c r="AF13" i="43"/>
  <c r="R27" i="43" s="1"/>
  <c r="AE13" i="43"/>
  <c r="R26" i="43" s="1"/>
  <c r="AD13" i="43"/>
  <c r="R25" i="43" s="1"/>
  <c r="AC13" i="43"/>
  <c r="R24" i="43" s="1"/>
  <c r="AB13" i="43"/>
  <c r="R23" i="43" s="1"/>
  <c r="R22" i="43"/>
  <c r="AA13" i="43"/>
  <c r="Z13" i="43"/>
  <c r="R21" i="43" s="1"/>
  <c r="Y13" i="43"/>
  <c r="R20" i="43" s="1"/>
  <c r="X13" i="43"/>
  <c r="R19" i="43" s="1"/>
  <c r="W13" i="43"/>
  <c r="R18" i="43" s="1"/>
  <c r="V13" i="43"/>
  <c r="R17" i="43" s="1"/>
  <c r="U13" i="43"/>
  <c r="R16" i="43" s="1"/>
  <c r="T13" i="43"/>
  <c r="R15" i="43" s="1"/>
  <c r="S13" i="43"/>
  <c r="R14" i="43" s="1"/>
  <c r="R13" i="43"/>
  <c r="BV12" i="43"/>
  <c r="Q69" i="43" s="1"/>
  <c r="Q68" i="43"/>
  <c r="BU12" i="43"/>
  <c r="BT12" i="43"/>
  <c r="Q67" i="43" s="1"/>
  <c r="BS12" i="43"/>
  <c r="Q66" i="43" s="1"/>
  <c r="Q65" i="43"/>
  <c r="BR12" i="43"/>
  <c r="BQ12" i="43"/>
  <c r="Q64" i="43" s="1"/>
  <c r="BP12" i="43"/>
  <c r="Q63" i="43" s="1"/>
  <c r="BO12" i="43"/>
  <c r="Q62" i="43" s="1"/>
  <c r="BN12" i="43"/>
  <c r="Q61" i="43" s="1"/>
  <c r="Q60" i="43"/>
  <c r="BM12" i="43"/>
  <c r="Q59" i="43"/>
  <c r="BL12" i="43"/>
  <c r="BK12" i="43"/>
  <c r="Q58" i="43" s="1"/>
  <c r="BJ12" i="43"/>
  <c r="Q57" i="43" s="1"/>
  <c r="BI12" i="43"/>
  <c r="Q56" i="43" s="1"/>
  <c r="BH12" i="43"/>
  <c r="Q55" i="43" s="1"/>
  <c r="BG12" i="43"/>
  <c r="Q54" i="43" s="1"/>
  <c r="BF12" i="43"/>
  <c r="Q53" i="43" s="1"/>
  <c r="BE12" i="43"/>
  <c r="Q52" i="43" s="1"/>
  <c r="BD12" i="43"/>
  <c r="Q51" i="43" s="1"/>
  <c r="BC12" i="43"/>
  <c r="Q50" i="43" s="1"/>
  <c r="BB12" i="43"/>
  <c r="Q49" i="43" s="1"/>
  <c r="Q48" i="43"/>
  <c r="BA12" i="43"/>
  <c r="AZ12" i="43"/>
  <c r="Q47" i="43" s="1"/>
  <c r="AY12" i="43"/>
  <c r="Q46" i="43" s="1"/>
  <c r="AX12" i="43"/>
  <c r="Q45" i="43" s="1"/>
  <c r="AW12" i="43"/>
  <c r="Q44" i="43" s="1"/>
  <c r="AV12" i="43"/>
  <c r="Q43" i="43" s="1"/>
  <c r="AU12" i="43"/>
  <c r="Q42" i="43" s="1"/>
  <c r="AT12" i="43"/>
  <c r="Q41" i="43" s="1"/>
  <c r="AS12" i="43"/>
  <c r="Q40" i="43" s="1"/>
  <c r="Q39" i="43"/>
  <c r="AR12" i="43"/>
  <c r="AQ12" i="43"/>
  <c r="Q38" i="43" s="1"/>
  <c r="Q37" i="43"/>
  <c r="AP12" i="43"/>
  <c r="Q36" i="43"/>
  <c r="AO12" i="43"/>
  <c r="AN12" i="43"/>
  <c r="Q35" i="43" s="1"/>
  <c r="AM12" i="43"/>
  <c r="Q34" i="43" s="1"/>
  <c r="AL12" i="43"/>
  <c r="Q33" i="43" s="1"/>
  <c r="AK12" i="43"/>
  <c r="Q32" i="43" s="1"/>
  <c r="AJ12" i="43"/>
  <c r="Q31" i="43" s="1"/>
  <c r="AI12" i="43"/>
  <c r="Q30" i="43" s="1"/>
  <c r="AH12" i="43"/>
  <c r="Q29" i="43" s="1"/>
  <c r="AG12" i="43"/>
  <c r="Q28" i="43" s="1"/>
  <c r="Q27" i="43"/>
  <c r="AF12" i="43"/>
  <c r="AE12" i="43"/>
  <c r="Q26" i="43" s="1"/>
  <c r="AD12" i="43"/>
  <c r="Q25" i="43" s="1"/>
  <c r="AC12" i="43"/>
  <c r="Q24" i="43" s="1"/>
  <c r="AB12" i="43"/>
  <c r="Q23" i="43" s="1"/>
  <c r="AA12" i="43"/>
  <c r="Q22" i="43" s="1"/>
  <c r="Q21" i="43"/>
  <c r="Z12" i="43"/>
  <c r="Y12" i="43"/>
  <c r="Q20" i="43" s="1"/>
  <c r="X12" i="43"/>
  <c r="Q19" i="43" s="1"/>
  <c r="W12" i="43"/>
  <c r="Q18" i="43" s="1"/>
  <c r="V12" i="43"/>
  <c r="Q17" i="43" s="1"/>
  <c r="U12" i="43"/>
  <c r="Q16" i="43" s="1"/>
  <c r="T12" i="43"/>
  <c r="Q15" i="43" s="1"/>
  <c r="S12" i="43"/>
  <c r="Q14" i="43" s="1"/>
  <c r="R12" i="43"/>
  <c r="Q13" i="43" s="1"/>
  <c r="Q12" i="43"/>
  <c r="BV11" i="43"/>
  <c r="P69" i="43" s="1"/>
  <c r="P68" i="43"/>
  <c r="BU11" i="43"/>
  <c r="BT11" i="43"/>
  <c r="P67" i="43" s="1"/>
  <c r="BS11" i="43"/>
  <c r="P66" i="43" s="1"/>
  <c r="P65" i="43"/>
  <c r="BR11" i="43"/>
  <c r="BQ11" i="43"/>
  <c r="P64" i="43" s="1"/>
  <c r="BP11" i="43"/>
  <c r="P63" i="43" s="1"/>
  <c r="BO11" i="43"/>
  <c r="P62" i="43" s="1"/>
  <c r="P61" i="43"/>
  <c r="BN11" i="43"/>
  <c r="P60" i="43"/>
  <c r="BM11" i="43"/>
  <c r="BL11" i="43"/>
  <c r="P59" i="43" s="1"/>
  <c r="BK11" i="43"/>
  <c r="P58" i="43" s="1"/>
  <c r="P57" i="43"/>
  <c r="BJ11" i="43"/>
  <c r="P56" i="43"/>
  <c r="BI11" i="43"/>
  <c r="BH11" i="43"/>
  <c r="P55" i="43" s="1"/>
  <c r="BG11" i="43"/>
  <c r="P54" i="43" s="1"/>
  <c r="BF11" i="43"/>
  <c r="P53" i="43" s="1"/>
  <c r="P52" i="43"/>
  <c r="BE11" i="43"/>
  <c r="BD11" i="43"/>
  <c r="P51" i="43" s="1"/>
  <c r="BC11" i="43"/>
  <c r="P50" i="43" s="1"/>
  <c r="P49" i="43"/>
  <c r="BB11" i="43"/>
  <c r="BA11" i="43"/>
  <c r="P48" i="43" s="1"/>
  <c r="AZ11" i="43"/>
  <c r="P47" i="43" s="1"/>
  <c r="AY11" i="43"/>
  <c r="P46" i="43" s="1"/>
  <c r="AX11" i="43"/>
  <c r="P45" i="43" s="1"/>
  <c r="P44" i="43"/>
  <c r="AW11" i="43"/>
  <c r="AV11" i="43"/>
  <c r="P43" i="43" s="1"/>
  <c r="AU11" i="43"/>
  <c r="P42" i="43" s="1"/>
  <c r="P41" i="43"/>
  <c r="AT11" i="43"/>
  <c r="AS11" i="43"/>
  <c r="P40" i="43" s="1"/>
  <c r="AR11" i="43"/>
  <c r="P39" i="43" s="1"/>
  <c r="AQ11" i="43"/>
  <c r="P38" i="43" s="1"/>
  <c r="AP11" i="43"/>
  <c r="P37" i="43" s="1"/>
  <c r="P36" i="43"/>
  <c r="AO11" i="43"/>
  <c r="AN11" i="43"/>
  <c r="P35" i="43" s="1"/>
  <c r="AM11" i="43"/>
  <c r="P34" i="43" s="1"/>
  <c r="P33" i="43"/>
  <c r="AL11" i="43"/>
  <c r="AK11" i="43"/>
  <c r="P32" i="43" s="1"/>
  <c r="AJ11" i="43"/>
  <c r="P31" i="43" s="1"/>
  <c r="AI11" i="43"/>
  <c r="P30" i="43" s="1"/>
  <c r="P29" i="43"/>
  <c r="AH11" i="43"/>
  <c r="P28" i="43"/>
  <c r="AG11" i="43"/>
  <c r="AF11" i="43"/>
  <c r="P27" i="43" s="1"/>
  <c r="AE11" i="43"/>
  <c r="P26" i="43" s="1"/>
  <c r="P25" i="43"/>
  <c r="AD11" i="43"/>
  <c r="P24" i="43"/>
  <c r="AC11" i="43"/>
  <c r="AB11" i="43"/>
  <c r="P23" i="43" s="1"/>
  <c r="AA11" i="43"/>
  <c r="P22" i="43" s="1"/>
  <c r="Z11" i="43"/>
  <c r="P21" i="43" s="1"/>
  <c r="P20" i="43"/>
  <c r="Y11" i="43"/>
  <c r="X11" i="43"/>
  <c r="P19" i="43" s="1"/>
  <c r="W11" i="43"/>
  <c r="P18" i="43" s="1"/>
  <c r="P17" i="43"/>
  <c r="V11" i="43"/>
  <c r="U11" i="43"/>
  <c r="P16" i="43" s="1"/>
  <c r="T11" i="43"/>
  <c r="P15" i="43" s="1"/>
  <c r="S11" i="43"/>
  <c r="P14" i="43" s="1"/>
  <c r="P13" i="43"/>
  <c r="R11" i="43"/>
  <c r="P12" i="43"/>
  <c r="Q11" i="43"/>
  <c r="P11" i="43"/>
  <c r="O69" i="43"/>
  <c r="BV10" i="43"/>
  <c r="BU10" i="43"/>
  <c r="O68" i="43" s="1"/>
  <c r="BT10" i="43"/>
  <c r="O67" i="43" s="1"/>
  <c r="BS10" i="43"/>
  <c r="O66" i="43" s="1"/>
  <c r="BR10" i="43"/>
  <c r="O65" i="43" s="1"/>
  <c r="BQ10" i="43"/>
  <c r="O64" i="43" s="1"/>
  <c r="BP10" i="43"/>
  <c r="O63" i="43" s="1"/>
  <c r="BO10" i="43"/>
  <c r="O62" i="43" s="1"/>
  <c r="BN10" i="43"/>
  <c r="O61" i="43" s="1"/>
  <c r="BM10" i="43"/>
  <c r="O60" i="43" s="1"/>
  <c r="O59" i="43"/>
  <c r="BL10" i="43"/>
  <c r="BK10" i="43"/>
  <c r="O58" i="43" s="1"/>
  <c r="BJ10" i="43"/>
  <c r="O57" i="43" s="1"/>
  <c r="BI10" i="43"/>
  <c r="O56" i="43" s="1"/>
  <c r="BH10" i="43"/>
  <c r="O55" i="43" s="1"/>
  <c r="BG10" i="43"/>
  <c r="O54" i="43" s="1"/>
  <c r="BF10" i="43"/>
  <c r="O53" i="43" s="1"/>
  <c r="BE10" i="43"/>
  <c r="O52" i="43" s="1"/>
  <c r="BD10" i="43"/>
  <c r="O51" i="43" s="1"/>
  <c r="BC10" i="43"/>
  <c r="O50" i="43" s="1"/>
  <c r="O49" i="43"/>
  <c r="BB10" i="43"/>
  <c r="BA10" i="43"/>
  <c r="O48" i="43" s="1"/>
  <c r="O47" i="43"/>
  <c r="AZ10" i="43"/>
  <c r="AY10" i="43"/>
  <c r="O46" i="43" s="1"/>
  <c r="AX10" i="43"/>
  <c r="O45" i="43" s="1"/>
  <c r="AW10" i="43"/>
  <c r="O44" i="43" s="1"/>
  <c r="AV10" i="43"/>
  <c r="O43" i="43" s="1"/>
  <c r="AU10" i="43"/>
  <c r="O42" i="43" s="1"/>
  <c r="AT10" i="43"/>
  <c r="O41" i="43" s="1"/>
  <c r="O40" i="43"/>
  <c r="AS10" i="43"/>
  <c r="AR10" i="43"/>
  <c r="O39" i="43" s="1"/>
  <c r="AQ10" i="43"/>
  <c r="O38" i="43" s="1"/>
  <c r="AP10" i="43"/>
  <c r="O37" i="43" s="1"/>
  <c r="AO10" i="43"/>
  <c r="O36" i="43" s="1"/>
  <c r="AN10" i="43"/>
  <c r="O35" i="43" s="1"/>
  <c r="AM10" i="43"/>
  <c r="O34" i="43" s="1"/>
  <c r="AL10" i="43"/>
  <c r="O33" i="43" s="1"/>
  <c r="AK10" i="43"/>
  <c r="O32" i="43" s="1"/>
  <c r="AJ10" i="43"/>
  <c r="O31" i="43" s="1"/>
  <c r="AI10" i="43"/>
  <c r="O30" i="43" s="1"/>
  <c r="AH10" i="43"/>
  <c r="O29" i="43" s="1"/>
  <c r="O28" i="43"/>
  <c r="AG10" i="43"/>
  <c r="AF10" i="43"/>
  <c r="O27" i="43" s="1"/>
  <c r="AE10" i="43"/>
  <c r="O26" i="43" s="1"/>
  <c r="AD10" i="43"/>
  <c r="O25" i="43" s="1"/>
  <c r="AC10" i="43"/>
  <c r="O24" i="43" s="1"/>
  <c r="AB10" i="43"/>
  <c r="O23" i="43" s="1"/>
  <c r="AA10" i="43"/>
  <c r="O22" i="43" s="1"/>
  <c r="Z10" i="43"/>
  <c r="O21" i="43" s="1"/>
  <c r="Y10" i="43"/>
  <c r="O20" i="43" s="1"/>
  <c r="O19" i="43"/>
  <c r="X10" i="43"/>
  <c r="W10" i="43"/>
  <c r="O18" i="43" s="1"/>
  <c r="V10" i="43"/>
  <c r="O17" i="43" s="1"/>
  <c r="O16" i="43"/>
  <c r="U10" i="43"/>
  <c r="T10" i="43"/>
  <c r="O15" i="43" s="1"/>
  <c r="S10" i="43"/>
  <c r="O14" i="43" s="1"/>
  <c r="O13" i="43"/>
  <c r="R10" i="43"/>
  <c r="Q10" i="43"/>
  <c r="O12" i="43" s="1"/>
  <c r="O11" i="43"/>
  <c r="P10" i="43"/>
  <c r="O10" i="43"/>
  <c r="BV9" i="43"/>
  <c r="N69" i="43" s="1"/>
  <c r="N68" i="43"/>
  <c r="BU9" i="43"/>
  <c r="BT9" i="43"/>
  <c r="N67" i="43" s="1"/>
  <c r="BS9" i="43"/>
  <c r="N66" i="43" s="1"/>
  <c r="BR9" i="43"/>
  <c r="N65" i="43" s="1"/>
  <c r="N64" i="43"/>
  <c r="BQ9" i="43"/>
  <c r="N63" i="43"/>
  <c r="BP9" i="43"/>
  <c r="BO9" i="43"/>
  <c r="N62" i="43" s="1"/>
  <c r="BN9" i="43"/>
  <c r="N61" i="43" s="1"/>
  <c r="N60" i="43"/>
  <c r="BM9" i="43"/>
  <c r="BL9" i="43"/>
  <c r="N59" i="43" s="1"/>
  <c r="BK9" i="43"/>
  <c r="N58" i="43" s="1"/>
  <c r="BJ9" i="43"/>
  <c r="N57" i="43" s="1"/>
  <c r="N56" i="43"/>
  <c r="BI9" i="43"/>
  <c r="BH9" i="43"/>
  <c r="N55" i="43" s="1"/>
  <c r="N54" i="43"/>
  <c r="BG9" i="43"/>
  <c r="BF9" i="43"/>
  <c r="N53" i="43" s="1"/>
  <c r="N52" i="43"/>
  <c r="BE9" i="43"/>
  <c r="BD9" i="43"/>
  <c r="N51" i="43" s="1"/>
  <c r="BC9" i="43"/>
  <c r="N50" i="43" s="1"/>
  <c r="BB9" i="43"/>
  <c r="N49" i="43" s="1"/>
  <c r="BA9" i="43"/>
  <c r="N48" i="43" s="1"/>
  <c r="AZ9" i="43"/>
  <c r="N47" i="43" s="1"/>
  <c r="AY9" i="43"/>
  <c r="N46" i="43" s="1"/>
  <c r="AX9" i="43"/>
  <c r="N45" i="43" s="1"/>
  <c r="N44" i="43"/>
  <c r="AW9" i="43"/>
  <c r="AV9" i="43"/>
  <c r="N43" i="43" s="1"/>
  <c r="N42" i="43"/>
  <c r="AU9" i="43"/>
  <c r="AT9" i="43"/>
  <c r="N41" i="43" s="1"/>
  <c r="N40" i="43"/>
  <c r="AS9" i="43"/>
  <c r="AR9" i="43"/>
  <c r="N39" i="43" s="1"/>
  <c r="AQ9" i="43"/>
  <c r="N38" i="43" s="1"/>
  <c r="AP9" i="43"/>
  <c r="N37" i="43" s="1"/>
  <c r="AO9" i="43"/>
  <c r="N36" i="43" s="1"/>
  <c r="AN9" i="43"/>
  <c r="N35" i="43" s="1"/>
  <c r="N34" i="43"/>
  <c r="AM9" i="43"/>
  <c r="AL9" i="43"/>
  <c r="N33" i="43" s="1"/>
  <c r="N32" i="43"/>
  <c r="AK9" i="43"/>
  <c r="AJ9" i="43"/>
  <c r="N31" i="43" s="1"/>
  <c r="AI9" i="43"/>
  <c r="N30" i="43" s="1"/>
  <c r="AH9" i="43"/>
  <c r="N29" i="43" s="1"/>
  <c r="N28" i="43"/>
  <c r="AG9" i="43"/>
  <c r="AF9" i="43"/>
  <c r="N27" i="43" s="1"/>
  <c r="N26" i="43"/>
  <c r="AE9" i="43"/>
  <c r="AD9" i="43"/>
  <c r="N25" i="43" s="1"/>
  <c r="N24" i="43"/>
  <c r="AC9" i="43"/>
  <c r="AB9" i="43"/>
  <c r="N23" i="43" s="1"/>
  <c r="AA9" i="43"/>
  <c r="N22" i="43" s="1"/>
  <c r="Z9" i="43"/>
  <c r="N21" i="43" s="1"/>
  <c r="Y9" i="43"/>
  <c r="N20" i="43" s="1"/>
  <c r="X9" i="43"/>
  <c r="N19" i="43" s="1"/>
  <c r="N18" i="43"/>
  <c r="W9" i="43"/>
  <c r="V9" i="43"/>
  <c r="N17" i="43" s="1"/>
  <c r="N16" i="43"/>
  <c r="U9" i="43"/>
  <c r="T9" i="43"/>
  <c r="N15" i="43" s="1"/>
  <c r="S9" i="43"/>
  <c r="N14" i="43" s="1"/>
  <c r="R9" i="43"/>
  <c r="N13" i="43" s="1"/>
  <c r="N12" i="43"/>
  <c r="Q9" i="43"/>
  <c r="P9" i="43"/>
  <c r="N11" i="43" s="1"/>
  <c r="N10" i="43"/>
  <c r="O9" i="43"/>
  <c r="N9" i="43"/>
  <c r="BV8" i="43"/>
  <c r="M69" i="43" s="1"/>
  <c r="BU8" i="43"/>
  <c r="M68" i="43" s="1"/>
  <c r="BT8" i="43"/>
  <c r="M67" i="43" s="1"/>
  <c r="BS8" i="43"/>
  <c r="M66" i="43" s="1"/>
  <c r="BR8" i="43"/>
  <c r="M65" i="43" s="1"/>
  <c r="M64" i="43"/>
  <c r="BQ8" i="43"/>
  <c r="BP8" i="43"/>
  <c r="M63" i="43" s="1"/>
  <c r="BO8" i="43"/>
  <c r="M62" i="43" s="1"/>
  <c r="M61" i="43"/>
  <c r="BN8" i="43"/>
  <c r="BM8" i="43"/>
  <c r="M60" i="43" s="1"/>
  <c r="BL8" i="43"/>
  <c r="M59" i="43" s="1"/>
  <c r="BK8" i="43"/>
  <c r="M58" i="43" s="1"/>
  <c r="BJ8" i="43"/>
  <c r="M57" i="43" s="1"/>
  <c r="BI8" i="43"/>
  <c r="M56" i="43" s="1"/>
  <c r="M55" i="43"/>
  <c r="BH8" i="43"/>
  <c r="BG8" i="43"/>
  <c r="M54" i="43" s="1"/>
  <c r="M53" i="43"/>
  <c r="BF8" i="43"/>
  <c r="BE8" i="43"/>
  <c r="M52" i="43" s="1"/>
  <c r="BD8" i="43"/>
  <c r="M51" i="43" s="1"/>
  <c r="BC8" i="43"/>
  <c r="M50" i="43" s="1"/>
  <c r="BB8" i="43"/>
  <c r="M49" i="43" s="1"/>
  <c r="BA8" i="43"/>
  <c r="M48" i="43" s="1"/>
  <c r="M47" i="43"/>
  <c r="AZ8" i="43"/>
  <c r="AY8" i="43"/>
  <c r="M46" i="43" s="1"/>
  <c r="AX8" i="43"/>
  <c r="M45" i="43" s="1"/>
  <c r="AW8" i="43"/>
  <c r="M44" i="43" s="1"/>
  <c r="AV8" i="43"/>
  <c r="M43" i="43" s="1"/>
  <c r="AU8" i="43"/>
  <c r="M42" i="43" s="1"/>
  <c r="AT8" i="43"/>
  <c r="M41" i="43" s="1"/>
  <c r="AS8" i="43"/>
  <c r="M40" i="43" s="1"/>
  <c r="AR8" i="43"/>
  <c r="M39" i="43" s="1"/>
  <c r="AQ8" i="43"/>
  <c r="M38" i="43" s="1"/>
  <c r="M37" i="43"/>
  <c r="AP8" i="43"/>
  <c r="AO8" i="43"/>
  <c r="M36" i="43" s="1"/>
  <c r="AN8" i="43"/>
  <c r="M35" i="43" s="1"/>
  <c r="AM8" i="43"/>
  <c r="M34" i="43" s="1"/>
  <c r="AL8" i="43"/>
  <c r="M33" i="43" s="1"/>
  <c r="AK8" i="43"/>
  <c r="M32" i="43" s="1"/>
  <c r="AJ8" i="43"/>
  <c r="M31" i="43" s="1"/>
  <c r="AI8" i="43"/>
  <c r="M30" i="43" s="1"/>
  <c r="AH8" i="43"/>
  <c r="M29" i="43" s="1"/>
  <c r="AG8" i="43"/>
  <c r="M28" i="43" s="1"/>
  <c r="AF8" i="43"/>
  <c r="M27" i="43" s="1"/>
  <c r="AE8" i="43"/>
  <c r="M26" i="43" s="1"/>
  <c r="AD8" i="43"/>
  <c r="M25" i="43" s="1"/>
  <c r="M24" i="43"/>
  <c r="AC8" i="43"/>
  <c r="AB8" i="43"/>
  <c r="M23" i="43" s="1"/>
  <c r="AA8" i="43"/>
  <c r="M22" i="43" s="1"/>
  <c r="Z8" i="43"/>
  <c r="M21" i="43" s="1"/>
  <c r="Y8" i="43"/>
  <c r="M20" i="43" s="1"/>
  <c r="X8" i="43"/>
  <c r="M19" i="43" s="1"/>
  <c r="W8" i="43"/>
  <c r="M18" i="43" s="1"/>
  <c r="V8" i="43"/>
  <c r="M17" i="43" s="1"/>
  <c r="U8" i="43"/>
  <c r="M16" i="43" s="1"/>
  <c r="T8" i="43"/>
  <c r="M15" i="43" s="1"/>
  <c r="S8" i="43"/>
  <c r="M14" i="43" s="1"/>
  <c r="R8" i="43"/>
  <c r="M13" i="43" s="1"/>
  <c r="Q8" i="43"/>
  <c r="M12" i="43" s="1"/>
  <c r="P8" i="43"/>
  <c r="M11" i="43" s="1"/>
  <c r="O8" i="43"/>
  <c r="M10" i="43" s="1"/>
  <c r="N8" i="43"/>
  <c r="M9" i="43" s="1"/>
  <c r="M8" i="43"/>
  <c r="BV7" i="43"/>
  <c r="L69" i="43" s="1"/>
  <c r="L68" i="43"/>
  <c r="BU7" i="43"/>
  <c r="L67" i="43"/>
  <c r="BT7" i="43"/>
  <c r="BS7" i="43"/>
  <c r="L66" i="43" s="1"/>
  <c r="BR7" i="43"/>
  <c r="L65" i="43" s="1"/>
  <c r="BQ7" i="43"/>
  <c r="L64" i="43" s="1"/>
  <c r="BP7" i="43"/>
  <c r="L63" i="43" s="1"/>
  <c r="BO7" i="43"/>
  <c r="L62" i="43" s="1"/>
  <c r="BN7" i="43"/>
  <c r="L61" i="43" s="1"/>
  <c r="BM7" i="43"/>
  <c r="L60" i="43" s="1"/>
  <c r="BL7" i="43"/>
  <c r="L59" i="43" s="1"/>
  <c r="BK7" i="43"/>
  <c r="L58" i="43" s="1"/>
  <c r="BJ7" i="43"/>
  <c r="L57" i="43" s="1"/>
  <c r="BI7" i="43"/>
  <c r="L56" i="43" s="1"/>
  <c r="BH7" i="43"/>
  <c r="L55" i="43" s="1"/>
  <c r="BG7" i="43"/>
  <c r="L54" i="43" s="1"/>
  <c r="BF7" i="43"/>
  <c r="L53" i="43" s="1"/>
  <c r="BE7" i="43"/>
  <c r="L52" i="43" s="1"/>
  <c r="BD7" i="43"/>
  <c r="L51" i="43" s="1"/>
  <c r="BC7" i="43"/>
  <c r="L50" i="43" s="1"/>
  <c r="BB7" i="43"/>
  <c r="L49" i="43" s="1"/>
  <c r="BA7" i="43"/>
  <c r="L48" i="43" s="1"/>
  <c r="L47" i="43"/>
  <c r="AZ7" i="43"/>
  <c r="AY7" i="43"/>
  <c r="L46" i="43" s="1"/>
  <c r="AX7" i="43"/>
  <c r="L45" i="43" s="1"/>
  <c r="L44" i="43"/>
  <c r="AW7" i="43"/>
  <c r="AV7" i="43"/>
  <c r="L43" i="43" s="1"/>
  <c r="AU7" i="43"/>
  <c r="L42" i="43" s="1"/>
  <c r="AT7" i="43"/>
  <c r="L41" i="43" s="1"/>
  <c r="AS7" i="43"/>
  <c r="L40" i="43" s="1"/>
  <c r="AR7" i="43"/>
  <c r="L39" i="43" s="1"/>
  <c r="AQ7" i="43"/>
  <c r="L38" i="43" s="1"/>
  <c r="AP7" i="43"/>
  <c r="L37" i="43" s="1"/>
  <c r="AO7" i="43"/>
  <c r="L36" i="43" s="1"/>
  <c r="L35" i="43"/>
  <c r="AN7" i="43"/>
  <c r="AM7" i="43"/>
  <c r="L34" i="43" s="1"/>
  <c r="AL7" i="43"/>
  <c r="L33" i="43" s="1"/>
  <c r="L32" i="43"/>
  <c r="AK7" i="43"/>
  <c r="AJ7" i="43"/>
  <c r="L31" i="43" s="1"/>
  <c r="AI7" i="43"/>
  <c r="L30" i="43" s="1"/>
  <c r="AH7" i="43"/>
  <c r="L29" i="43" s="1"/>
  <c r="L28" i="43"/>
  <c r="AG7" i="43"/>
  <c r="AF7" i="43"/>
  <c r="L27" i="43" s="1"/>
  <c r="AE7" i="43"/>
  <c r="L26" i="43" s="1"/>
  <c r="AD7" i="43"/>
  <c r="L25" i="43" s="1"/>
  <c r="L24" i="43"/>
  <c r="AC7" i="43"/>
  <c r="AB7" i="43"/>
  <c r="L23" i="43" s="1"/>
  <c r="AA7" i="43"/>
  <c r="L22" i="43" s="1"/>
  <c r="Z7" i="43"/>
  <c r="L21" i="43" s="1"/>
  <c r="L20" i="43"/>
  <c r="Y7" i="43"/>
  <c r="X7" i="43"/>
  <c r="L19" i="43" s="1"/>
  <c r="W7" i="43"/>
  <c r="L18" i="43" s="1"/>
  <c r="V7" i="43"/>
  <c r="L17" i="43" s="1"/>
  <c r="L16" i="43"/>
  <c r="U7" i="43"/>
  <c r="L15" i="43"/>
  <c r="T7" i="43"/>
  <c r="S7" i="43"/>
  <c r="L14" i="43" s="1"/>
  <c r="R7" i="43"/>
  <c r="L13" i="43" s="1"/>
  <c r="L12" i="43"/>
  <c r="Q7" i="43"/>
  <c r="P7" i="43"/>
  <c r="L11" i="43" s="1"/>
  <c r="O7" i="43"/>
  <c r="L10" i="43" s="1"/>
  <c r="N7" i="43"/>
  <c r="L9" i="43" s="1"/>
  <c r="L8" i="43"/>
  <c r="M7" i="43"/>
  <c r="L7" i="43"/>
  <c r="K69" i="43"/>
  <c r="BV6" i="43"/>
  <c r="BU6" i="43"/>
  <c r="K68" i="43" s="1"/>
  <c r="BT6" i="43"/>
  <c r="K67" i="43" s="1"/>
  <c r="BS6" i="43"/>
  <c r="K66" i="43" s="1"/>
  <c r="BR6" i="43"/>
  <c r="K65" i="43" s="1"/>
  <c r="BQ6" i="43"/>
  <c r="K64" i="43" s="1"/>
  <c r="BP6" i="43"/>
  <c r="K63" i="43" s="1"/>
  <c r="BO6" i="43"/>
  <c r="K62" i="43" s="1"/>
  <c r="BN6" i="43"/>
  <c r="K61" i="43" s="1"/>
  <c r="K60" i="43"/>
  <c r="BM6" i="43"/>
  <c r="K59" i="43"/>
  <c r="BL6" i="43"/>
  <c r="BK6" i="43"/>
  <c r="K58" i="43" s="1"/>
  <c r="BJ6" i="43"/>
  <c r="K57" i="43" s="1"/>
  <c r="K56" i="43"/>
  <c r="BI6" i="43"/>
  <c r="BH6" i="43"/>
  <c r="K55" i="43" s="1"/>
  <c r="BG6" i="43"/>
  <c r="K54" i="43" s="1"/>
  <c r="BF6" i="43"/>
  <c r="K53" i="43" s="1"/>
  <c r="BE6" i="43"/>
  <c r="K52" i="43" s="1"/>
  <c r="BD6" i="43"/>
  <c r="K51" i="43" s="1"/>
  <c r="BC6" i="43"/>
  <c r="K50" i="43" s="1"/>
  <c r="BB6" i="43"/>
  <c r="K49" i="43" s="1"/>
  <c r="BA6" i="43"/>
  <c r="K48" i="43" s="1"/>
  <c r="AZ6" i="43"/>
  <c r="K47" i="43" s="1"/>
  <c r="AY6" i="43"/>
  <c r="K46" i="43" s="1"/>
  <c r="AX6" i="43"/>
  <c r="K45" i="43" s="1"/>
  <c r="AW6" i="43"/>
  <c r="K44" i="43" s="1"/>
  <c r="AV6" i="43"/>
  <c r="K43" i="43" s="1"/>
  <c r="AU6" i="43"/>
  <c r="K42" i="43" s="1"/>
  <c r="AT6" i="43"/>
  <c r="K41" i="43" s="1"/>
  <c r="AS6" i="43"/>
  <c r="K40" i="43" s="1"/>
  <c r="AR6" i="43"/>
  <c r="K39" i="43" s="1"/>
  <c r="AQ6" i="43"/>
  <c r="K38" i="43" s="1"/>
  <c r="AP6" i="43"/>
  <c r="K37" i="43" s="1"/>
  <c r="AO6" i="43"/>
  <c r="K36" i="43" s="1"/>
  <c r="K35" i="43"/>
  <c r="AN6" i="43"/>
  <c r="AM6" i="43"/>
  <c r="K34" i="43" s="1"/>
  <c r="AL6" i="43"/>
  <c r="K33" i="43" s="1"/>
  <c r="AK6" i="43"/>
  <c r="K32" i="43" s="1"/>
  <c r="AJ6" i="43"/>
  <c r="K31" i="43" s="1"/>
  <c r="AI6" i="43"/>
  <c r="K30" i="43" s="1"/>
  <c r="AH6" i="43"/>
  <c r="K29" i="43" s="1"/>
  <c r="K28" i="43"/>
  <c r="AG6" i="43"/>
  <c r="K27" i="43"/>
  <c r="AF6" i="43"/>
  <c r="AE6" i="43"/>
  <c r="K26" i="43" s="1"/>
  <c r="AD6" i="43"/>
  <c r="K25" i="43" s="1"/>
  <c r="AC6" i="43"/>
  <c r="K24" i="43" s="1"/>
  <c r="AB6" i="43"/>
  <c r="K23" i="43" s="1"/>
  <c r="AA6" i="43"/>
  <c r="K22" i="43" s="1"/>
  <c r="Z6" i="43"/>
  <c r="K21" i="43" s="1"/>
  <c r="Y6" i="43"/>
  <c r="K20" i="43" s="1"/>
  <c r="K19" i="43"/>
  <c r="X6" i="43"/>
  <c r="W6" i="43"/>
  <c r="K18" i="43" s="1"/>
  <c r="K17" i="43"/>
  <c r="V6" i="43"/>
  <c r="U6" i="43"/>
  <c r="K16" i="43" s="1"/>
  <c r="T6" i="43"/>
  <c r="K15" i="43" s="1"/>
  <c r="S6" i="43"/>
  <c r="K14" i="43" s="1"/>
  <c r="R6" i="43"/>
  <c r="K13" i="43" s="1"/>
  <c r="Q6" i="43"/>
  <c r="K12" i="43" s="1"/>
  <c r="K11" i="43"/>
  <c r="P6" i="43"/>
  <c r="O6" i="43"/>
  <c r="K10" i="43" s="1"/>
  <c r="N6" i="43"/>
  <c r="K9" i="43" s="1"/>
  <c r="M6" i="43"/>
  <c r="K8" i="43" s="1"/>
  <c r="L6" i="43"/>
  <c r="K7" i="43" s="1"/>
  <c r="K6" i="43"/>
  <c r="BV5" i="43"/>
  <c r="J69" i="43" s="1"/>
  <c r="BU5" i="43"/>
  <c r="J68" i="43" s="1"/>
  <c r="J67" i="43"/>
  <c r="BT5" i="43"/>
  <c r="BS5" i="43"/>
  <c r="J66" i="43" s="1"/>
  <c r="J65" i="43"/>
  <c r="BR5" i="43"/>
  <c r="BQ5" i="43"/>
  <c r="J64" i="43" s="1"/>
  <c r="BP5" i="43"/>
  <c r="J63" i="43" s="1"/>
  <c r="J62" i="43"/>
  <c r="BO5" i="43"/>
  <c r="BN5" i="43"/>
  <c r="J61" i="43" s="1"/>
  <c r="BM5" i="43"/>
  <c r="J60" i="43" s="1"/>
  <c r="J59" i="43"/>
  <c r="BL5" i="43"/>
  <c r="J58" i="43"/>
  <c r="BK5" i="43"/>
  <c r="BJ5" i="43"/>
  <c r="J57" i="43" s="1"/>
  <c r="BI5" i="43"/>
  <c r="J56" i="43" s="1"/>
  <c r="BH5" i="43"/>
  <c r="J55" i="43" s="1"/>
  <c r="BG5" i="43"/>
  <c r="J54" i="43" s="1"/>
  <c r="J53" i="43"/>
  <c r="BF5" i="43"/>
  <c r="BE5" i="43"/>
  <c r="J52" i="43" s="1"/>
  <c r="J51" i="43"/>
  <c r="BD5" i="43"/>
  <c r="J50" i="43"/>
  <c r="BC5" i="43"/>
  <c r="J49" i="43"/>
  <c r="BB5" i="43"/>
  <c r="BA5" i="43"/>
  <c r="J48" i="43" s="1"/>
  <c r="AZ5" i="43"/>
  <c r="J47" i="43" s="1"/>
  <c r="AY5" i="43"/>
  <c r="J46" i="43" s="1"/>
  <c r="J45" i="43"/>
  <c r="AX5" i="43"/>
  <c r="AW5" i="43"/>
  <c r="J44" i="43" s="1"/>
  <c r="AV5" i="43"/>
  <c r="J43" i="43" s="1"/>
  <c r="J42" i="43"/>
  <c r="AU5" i="43"/>
  <c r="J41" i="43"/>
  <c r="AT5" i="43"/>
  <c r="AS5" i="43"/>
  <c r="J40" i="43" s="1"/>
  <c r="J39" i="43"/>
  <c r="AR5" i="43"/>
  <c r="AQ5" i="43"/>
  <c r="J38" i="43" s="1"/>
  <c r="AP5" i="43"/>
  <c r="J37" i="43" s="1"/>
  <c r="AO5" i="43"/>
  <c r="J36" i="43" s="1"/>
  <c r="J35" i="43"/>
  <c r="AN5" i="43"/>
  <c r="AM5" i="43"/>
  <c r="J34" i="43" s="1"/>
  <c r="J33" i="43"/>
  <c r="AL5" i="43"/>
  <c r="AK5" i="43"/>
  <c r="J32" i="43" s="1"/>
  <c r="J31" i="43"/>
  <c r="AJ5" i="43"/>
  <c r="J30" i="43"/>
  <c r="AI5" i="43"/>
  <c r="AH5" i="43"/>
  <c r="J29" i="43" s="1"/>
  <c r="AG5" i="43"/>
  <c r="J28" i="43" s="1"/>
  <c r="AF5" i="43"/>
  <c r="J27" i="43" s="1"/>
  <c r="J26" i="43"/>
  <c r="AE5" i="43"/>
  <c r="AD5" i="43"/>
  <c r="J25" i="43" s="1"/>
  <c r="AC5" i="43"/>
  <c r="J24" i="43" s="1"/>
  <c r="AB5" i="43"/>
  <c r="J23" i="43" s="1"/>
  <c r="AA5" i="43"/>
  <c r="J22" i="43" s="1"/>
  <c r="J21" i="43"/>
  <c r="Z5" i="43"/>
  <c r="Y5" i="43"/>
  <c r="J20" i="43" s="1"/>
  <c r="J19" i="43"/>
  <c r="X5" i="43"/>
  <c r="J18" i="43"/>
  <c r="W5" i="43"/>
  <c r="J17" i="43"/>
  <c r="V5" i="43"/>
  <c r="U5" i="43"/>
  <c r="J16" i="43" s="1"/>
  <c r="T5" i="43"/>
  <c r="J15" i="43" s="1"/>
  <c r="S5" i="43"/>
  <c r="J14" i="43" s="1"/>
  <c r="J13" i="43"/>
  <c r="R5" i="43"/>
  <c r="Q5" i="43"/>
  <c r="J12" i="43" s="1"/>
  <c r="P5" i="43"/>
  <c r="J11" i="43" s="1"/>
  <c r="J10" i="43"/>
  <c r="O5" i="43"/>
  <c r="J9" i="43"/>
  <c r="N5" i="43"/>
  <c r="M5" i="43"/>
  <c r="J8" i="43" s="1"/>
  <c r="J7" i="43"/>
  <c r="L5" i="43"/>
  <c r="K5" i="43"/>
  <c r="J6" i="43" s="1"/>
  <c r="J5" i="43"/>
  <c r="BV4" i="43"/>
  <c r="I69" i="43" s="1"/>
  <c r="BU4" i="43"/>
  <c r="I68" i="43" s="1"/>
  <c r="I67" i="43"/>
  <c r="BT4" i="43"/>
  <c r="BS4" i="43"/>
  <c r="I66" i="43" s="1"/>
  <c r="BR4" i="43"/>
  <c r="I65" i="43" s="1"/>
  <c r="BQ4" i="43"/>
  <c r="I64" i="43" s="1"/>
  <c r="BP4" i="43"/>
  <c r="I63" i="43" s="1"/>
  <c r="BO4" i="43"/>
  <c r="I62" i="43" s="1"/>
  <c r="BN4" i="43"/>
  <c r="I61" i="43" s="1"/>
  <c r="BM4" i="43"/>
  <c r="I60" i="43" s="1"/>
  <c r="BL4" i="43"/>
  <c r="I59" i="43" s="1"/>
  <c r="BK4" i="43"/>
  <c r="I58" i="43" s="1"/>
  <c r="I57" i="43"/>
  <c r="BJ4" i="43"/>
  <c r="I56" i="43"/>
  <c r="BI4" i="43"/>
  <c r="BH4" i="43"/>
  <c r="I55" i="43" s="1"/>
  <c r="BG4" i="43"/>
  <c r="I54" i="43" s="1"/>
  <c r="BF4" i="43"/>
  <c r="I53" i="43" s="1"/>
  <c r="BE4" i="43"/>
  <c r="I52" i="43" s="1"/>
  <c r="BD4" i="43"/>
  <c r="I51" i="43" s="1"/>
  <c r="BC4" i="43"/>
  <c r="I50" i="43" s="1"/>
  <c r="BB4" i="43"/>
  <c r="I49" i="43" s="1"/>
  <c r="BA4" i="43"/>
  <c r="I48" i="43" s="1"/>
  <c r="I47" i="43"/>
  <c r="AZ4" i="43"/>
  <c r="AY4" i="43"/>
  <c r="I46" i="43" s="1"/>
  <c r="AX4" i="43"/>
  <c r="I45" i="43" s="1"/>
  <c r="AW4" i="43"/>
  <c r="I44" i="43" s="1"/>
  <c r="AV4" i="43"/>
  <c r="I43" i="43" s="1"/>
  <c r="AU4" i="43"/>
  <c r="I42" i="43" s="1"/>
  <c r="I41" i="43"/>
  <c r="AT4" i="43"/>
  <c r="AS4" i="43"/>
  <c r="I40" i="43" s="1"/>
  <c r="AR4" i="43"/>
  <c r="I39" i="43" s="1"/>
  <c r="AQ4" i="43"/>
  <c r="I38" i="43" s="1"/>
  <c r="AP4" i="43"/>
  <c r="I37" i="43" s="1"/>
  <c r="AO4" i="43"/>
  <c r="I36" i="43" s="1"/>
  <c r="AN4" i="43"/>
  <c r="I35" i="43" s="1"/>
  <c r="AM4" i="43"/>
  <c r="I34" i="43" s="1"/>
  <c r="AL4" i="43"/>
  <c r="I33" i="43" s="1"/>
  <c r="AK4" i="43"/>
  <c r="I32" i="43" s="1"/>
  <c r="AJ4" i="43"/>
  <c r="I31" i="43" s="1"/>
  <c r="AI4" i="43"/>
  <c r="I30" i="43" s="1"/>
  <c r="AH4" i="43"/>
  <c r="I29" i="43" s="1"/>
  <c r="AG4" i="43"/>
  <c r="I28" i="43" s="1"/>
  <c r="AF4" i="43"/>
  <c r="I27" i="43" s="1"/>
  <c r="AE4" i="43"/>
  <c r="I26" i="43" s="1"/>
  <c r="AD4" i="43"/>
  <c r="I25" i="43" s="1"/>
  <c r="I24" i="43"/>
  <c r="AC4" i="43"/>
  <c r="AB4" i="43"/>
  <c r="I23" i="43" s="1"/>
  <c r="AA4" i="43"/>
  <c r="I22" i="43" s="1"/>
  <c r="Z4" i="43"/>
  <c r="I21" i="43" s="1"/>
  <c r="Y4" i="43"/>
  <c r="I20" i="43" s="1"/>
  <c r="X4" i="43"/>
  <c r="I19" i="43" s="1"/>
  <c r="W4" i="43"/>
  <c r="I18" i="43" s="1"/>
  <c r="V4" i="43"/>
  <c r="I17" i="43" s="1"/>
  <c r="U4" i="43"/>
  <c r="I16" i="43" s="1"/>
  <c r="I15" i="43"/>
  <c r="T4" i="43"/>
  <c r="S4" i="43"/>
  <c r="I14" i="43" s="1"/>
  <c r="R4" i="43"/>
  <c r="I13" i="43" s="1"/>
  <c r="Q4" i="43"/>
  <c r="I12" i="43" s="1"/>
  <c r="P4" i="43"/>
  <c r="I11" i="43" s="1"/>
  <c r="O4" i="43"/>
  <c r="I10" i="43" s="1"/>
  <c r="I9" i="43"/>
  <c r="N4" i="43"/>
  <c r="M4" i="43"/>
  <c r="I8" i="43" s="1"/>
  <c r="L4" i="43"/>
  <c r="I7" i="43" s="1"/>
  <c r="K4" i="43"/>
  <c r="I6" i="43" s="1"/>
  <c r="J4" i="43"/>
  <c r="I5" i="43" s="1"/>
  <c r="I4" i="43"/>
  <c r="C8" i="26"/>
  <c r="C7" i="26"/>
  <c r="AS121" i="33" l="1" a="1"/>
  <c r="AS121" i="33" s="1"/>
  <c r="AS18" i="33" a="1"/>
  <c r="AS18" i="33" s="1"/>
  <c r="AS114" i="33" a="1"/>
  <c r="AS114" i="33" s="1"/>
  <c r="AS33" i="33" a="1"/>
  <c r="AS33" i="33" s="1"/>
  <c r="AS65" i="33" a="1"/>
  <c r="AS65" i="33" s="1"/>
  <c r="AS30" i="33" a="1"/>
  <c r="AS30" i="33" s="1"/>
  <c r="AS110" i="33" a="1"/>
  <c r="AS110" i="33" s="1"/>
  <c r="AS12" i="33" a="1"/>
  <c r="AS12" i="33" s="1"/>
  <c r="AS16" i="33" a="1"/>
  <c r="AS16" i="33" s="1"/>
  <c r="AS20" i="33" a="1"/>
  <c r="AS20" i="33" s="1"/>
  <c r="AS24" i="33" a="1"/>
  <c r="AS24" i="33" s="1"/>
  <c r="AS28" i="33" a="1"/>
  <c r="AS28" i="33" s="1"/>
  <c r="AS32" i="33" a="1"/>
  <c r="AS32" i="33" s="1"/>
  <c r="AS36" i="33" a="1"/>
  <c r="AS36" i="33" s="1"/>
  <c r="AS40" i="33" a="1"/>
  <c r="AS40" i="33" s="1"/>
  <c r="AS44" i="33" a="1"/>
  <c r="AS44" i="33" s="1"/>
  <c r="AS48" i="33" a="1"/>
  <c r="AS48" i="33" s="1"/>
  <c r="AS56" i="33" a="1"/>
  <c r="AS56" i="33" s="1"/>
  <c r="AS60" i="33" a="1"/>
  <c r="AS60" i="33" s="1"/>
  <c r="AS68" i="33" a="1"/>
  <c r="AS68" i="33" s="1"/>
  <c r="AS72" i="33" a="1"/>
  <c r="AS72" i="33" s="1"/>
  <c r="AS76" i="33" a="1"/>
  <c r="AS76" i="33" s="1"/>
  <c r="AS80" i="33" a="1"/>
  <c r="AS80" i="33" s="1"/>
  <c r="AS84" i="33" a="1"/>
  <c r="AS84" i="33" s="1"/>
  <c r="AS88" i="33" a="1"/>
  <c r="AS88" i="33" s="1"/>
  <c r="AS92" i="33" a="1"/>
  <c r="AS92" i="33" s="1"/>
  <c r="AS96" i="33" a="1"/>
  <c r="AS96" i="33" s="1"/>
  <c r="AS100" i="33" a="1"/>
  <c r="AS100" i="33" s="1"/>
  <c r="AS104" i="33" a="1"/>
  <c r="AS104" i="33" s="1"/>
  <c r="AS108" i="33" a="1"/>
  <c r="AS108" i="33" s="1"/>
  <c r="AS112" i="33" a="1"/>
  <c r="AS112" i="33" s="1"/>
  <c r="AS116" i="33" a="1"/>
  <c r="AS116" i="33" s="1"/>
  <c r="AS120" i="33" a="1"/>
  <c r="AS120" i="33" s="1"/>
  <c r="AS15" i="33" a="1"/>
  <c r="AS15" i="33" s="1"/>
  <c r="AS19" i="33" a="1"/>
  <c r="AS19" i="33" s="1"/>
  <c r="AS23" i="33" a="1"/>
  <c r="AS23" i="33" s="1"/>
  <c r="AS35" i="33" a="1"/>
  <c r="AS35" i="33" s="1"/>
  <c r="AS39" i="33" a="1"/>
  <c r="AS39" i="33" s="1"/>
  <c r="AS47" i="33" a="1"/>
  <c r="AS47" i="33" s="1"/>
  <c r="AS67" i="33" a="1"/>
  <c r="AS67" i="33" s="1"/>
  <c r="AS71" i="33" a="1"/>
  <c r="AS71" i="33" s="1"/>
  <c r="AS87" i="33" a="1"/>
  <c r="AS87" i="33" s="1"/>
  <c r="AS95" i="33" a="1"/>
  <c r="AS95" i="33" s="1"/>
  <c r="AS103" i="33" a="1"/>
  <c r="AS103" i="33" s="1"/>
  <c r="AS115" i="33" a="1"/>
  <c r="AS115" i="33" s="1"/>
  <c r="DJ18" i="41"/>
  <c r="CT18" i="41"/>
  <c r="CL18" i="41"/>
  <c r="BV18" i="41"/>
  <c r="AX18" i="41"/>
  <c r="AP18" i="41"/>
  <c r="DB17" i="41"/>
  <c r="AP17" i="41"/>
  <c r="CD3" i="41"/>
  <c r="BV3" i="41"/>
  <c r="BF3" i="41"/>
  <c r="R3" i="41"/>
  <c r="J3" i="41"/>
  <c r="DJ68" i="41"/>
  <c r="DB68" i="41"/>
  <c r="CT68" i="41"/>
  <c r="CL68" i="41"/>
  <c r="CD68" i="41"/>
  <c r="BV68" i="41"/>
  <c r="BN68" i="41"/>
  <c r="BF68" i="41"/>
  <c r="AX68" i="41"/>
  <c r="AP68" i="41"/>
  <c r="AH68" i="41"/>
  <c r="Z68" i="41"/>
  <c r="R68" i="41"/>
  <c r="J68" i="41"/>
  <c r="DJ66" i="41"/>
  <c r="DB66" i="41"/>
  <c r="CT66" i="41"/>
  <c r="CL66" i="41"/>
  <c r="CD66" i="41"/>
  <c r="BV66" i="41"/>
  <c r="BN66" i="41"/>
  <c r="BF66" i="41"/>
  <c r="AX66" i="41"/>
  <c r="AP66" i="41"/>
  <c r="AH66" i="41"/>
  <c r="Z66" i="41"/>
  <c r="R66" i="41"/>
  <c r="J66" i="41"/>
  <c r="DJ64" i="41"/>
  <c r="DB64" i="41"/>
  <c r="CT64" i="41"/>
  <c r="CL64" i="41"/>
  <c r="CD64" i="41"/>
  <c r="BV64" i="41"/>
  <c r="BN64" i="41"/>
  <c r="BF64" i="41"/>
  <c r="AX64" i="41"/>
  <c r="AP64" i="41"/>
  <c r="AH64" i="41"/>
  <c r="Z64" i="41"/>
  <c r="R64" i="41"/>
  <c r="J64" i="41"/>
  <c r="DJ63" i="41"/>
  <c r="DB63" i="41"/>
  <c r="CT63" i="41"/>
  <c r="CL63" i="41"/>
  <c r="CD63" i="41"/>
  <c r="BV63" i="41"/>
  <c r="BN63" i="41"/>
  <c r="BF63" i="41"/>
  <c r="AX63" i="41"/>
  <c r="AP63" i="41"/>
  <c r="AH63" i="41"/>
  <c r="Z63" i="41"/>
  <c r="R63" i="41"/>
  <c r="J63" i="41"/>
  <c r="DJ62" i="41"/>
  <c r="DB62" i="41"/>
  <c r="CT62" i="41"/>
  <c r="CL62" i="41"/>
  <c r="CD62" i="41"/>
  <c r="BV62" i="41"/>
  <c r="BN62" i="41"/>
  <c r="BF62" i="41"/>
  <c r="AX62" i="41"/>
  <c r="AP62" i="41"/>
  <c r="AH62" i="41"/>
  <c r="Z62" i="41"/>
  <c r="R62" i="41"/>
  <c r="J62" i="41"/>
  <c r="DJ61" i="41"/>
  <c r="DB61" i="41"/>
  <c r="CT61" i="41"/>
  <c r="CL61" i="41"/>
  <c r="CD61" i="41"/>
  <c r="BV61" i="41"/>
  <c r="BN61" i="41"/>
  <c r="BF61" i="41"/>
  <c r="AX61" i="41"/>
  <c r="AP61" i="41"/>
  <c r="AH61" i="41"/>
  <c r="Z61" i="41"/>
  <c r="R61" i="41"/>
  <c r="J61" i="41"/>
  <c r="DJ60" i="41"/>
  <c r="DB60" i="41"/>
  <c r="CT60" i="41"/>
  <c r="CL60" i="41"/>
  <c r="CD60" i="41"/>
  <c r="BV60" i="41"/>
  <c r="BN60" i="41"/>
  <c r="BF60" i="41"/>
  <c r="AX60" i="41"/>
  <c r="AP60" i="41"/>
  <c r="AH60" i="41"/>
  <c r="Z60" i="41"/>
  <c r="R60" i="41"/>
  <c r="J60" i="41"/>
  <c r="DJ59" i="41"/>
  <c r="DB59" i="41"/>
  <c r="CT59" i="41"/>
  <c r="CL59" i="41"/>
  <c r="CD59" i="41"/>
  <c r="BV59" i="41"/>
  <c r="BN59" i="41"/>
  <c r="BF59" i="41"/>
  <c r="AX59" i="41"/>
  <c r="AP59" i="41"/>
  <c r="AH59" i="41"/>
  <c r="Z59" i="41"/>
  <c r="R59" i="41"/>
  <c r="J59" i="41"/>
  <c r="DJ58" i="41"/>
  <c r="DB58" i="41"/>
  <c r="CT58" i="41"/>
  <c r="CL58" i="41"/>
  <c r="CD58" i="41"/>
  <c r="BV58" i="41"/>
  <c r="BN58" i="41"/>
  <c r="BF58" i="41"/>
  <c r="AX58" i="41"/>
  <c r="AP58" i="41"/>
  <c r="AH58" i="41"/>
  <c r="Z58" i="41"/>
  <c r="R58" i="41"/>
  <c r="J58" i="41"/>
  <c r="DJ57" i="41"/>
  <c r="DB57" i="41"/>
  <c r="CT57" i="41"/>
  <c r="CL57" i="41"/>
  <c r="CD57" i="41"/>
  <c r="BV57" i="41"/>
  <c r="BN57" i="41"/>
  <c r="BF57" i="41"/>
  <c r="AX57" i="41"/>
  <c r="AP57" i="41"/>
  <c r="AH57" i="41"/>
  <c r="Z57" i="41"/>
  <c r="R57" i="41"/>
  <c r="J57" i="41"/>
  <c r="DJ56" i="41"/>
  <c r="DB56" i="41"/>
  <c r="CT56" i="41"/>
  <c r="CL56" i="41"/>
  <c r="CD56" i="41"/>
  <c r="BV56" i="41"/>
  <c r="BN56" i="41"/>
  <c r="BF56" i="41"/>
  <c r="AX56" i="41"/>
  <c r="AP56" i="41"/>
  <c r="AH56" i="41"/>
  <c r="Z56" i="41"/>
  <c r="R56" i="41"/>
  <c r="J56" i="41"/>
  <c r="DJ55" i="41"/>
  <c r="DB55" i="41"/>
  <c r="CT55" i="41"/>
  <c r="CL55" i="41"/>
  <c r="CD55" i="41"/>
  <c r="BV55" i="41"/>
  <c r="BN55" i="41"/>
  <c r="BF55" i="41"/>
  <c r="AX55" i="41"/>
  <c r="AP55" i="41"/>
  <c r="AH55" i="41"/>
  <c r="Z55" i="41"/>
  <c r="R55" i="41"/>
  <c r="J55" i="41"/>
  <c r="DJ54" i="41"/>
  <c r="DB54" i="41"/>
  <c r="CT54" i="41"/>
  <c r="CL54" i="41"/>
  <c r="CD54" i="41"/>
  <c r="BV54" i="41"/>
  <c r="BN54" i="41"/>
  <c r="BF54" i="41"/>
  <c r="AX54" i="41"/>
  <c r="AP54" i="41"/>
  <c r="AH54" i="41"/>
  <c r="Z54" i="41"/>
  <c r="R54" i="41"/>
  <c r="J54" i="41"/>
  <c r="DJ53" i="41"/>
  <c r="DB53" i="41"/>
  <c r="CT53" i="41"/>
  <c r="CL53" i="41"/>
  <c r="CD53" i="41"/>
  <c r="BV53" i="41"/>
  <c r="BN53" i="41"/>
  <c r="BF53" i="41"/>
  <c r="AX53" i="41"/>
  <c r="AP53" i="41"/>
  <c r="AH53" i="41"/>
  <c r="Z53" i="41"/>
  <c r="R53" i="41"/>
  <c r="J53" i="41"/>
  <c r="DP68" i="41"/>
  <c r="DH68" i="41"/>
  <c r="CZ68" i="41"/>
  <c r="CR68" i="41"/>
  <c r="CJ68" i="41"/>
  <c r="CB68" i="41"/>
  <c r="BT68" i="41"/>
  <c r="BL68" i="41"/>
  <c r="BD68" i="41"/>
  <c r="AV68" i="41"/>
  <c r="AN68" i="41"/>
  <c r="AF68" i="41"/>
  <c r="X68" i="41"/>
  <c r="P68" i="41"/>
  <c r="DP66" i="41"/>
  <c r="DH66" i="41"/>
  <c r="CZ66" i="41"/>
  <c r="CR66" i="41"/>
  <c r="CJ66" i="41"/>
  <c r="CB66" i="41"/>
  <c r="BT66" i="41"/>
  <c r="BL66" i="41"/>
  <c r="BD66" i="41"/>
  <c r="AV66" i="41"/>
  <c r="AN66" i="41"/>
  <c r="AF66" i="41"/>
  <c r="X66" i="41"/>
  <c r="P66" i="41"/>
  <c r="DP64" i="41"/>
  <c r="DH64" i="41"/>
  <c r="CZ64" i="41"/>
  <c r="CR64" i="41"/>
  <c r="CJ64" i="41"/>
  <c r="CB64" i="41"/>
  <c r="BT64" i="41"/>
  <c r="BL64" i="41"/>
  <c r="BD64" i="41"/>
  <c r="AV64" i="41"/>
  <c r="AN64" i="41"/>
  <c r="AF64" i="41"/>
  <c r="X64" i="41"/>
  <c r="P64" i="41"/>
  <c r="DP63" i="41"/>
  <c r="DH63" i="41"/>
  <c r="CZ63" i="41"/>
  <c r="CR63" i="41"/>
  <c r="CJ63" i="41"/>
  <c r="CB63" i="41"/>
  <c r="BT63" i="41"/>
  <c r="BL63" i="41"/>
  <c r="BD63" i="41"/>
  <c r="AV63" i="41"/>
  <c r="AN63" i="41"/>
  <c r="AF63" i="41"/>
  <c r="X63" i="41"/>
  <c r="P63" i="41"/>
  <c r="DP62" i="41"/>
  <c r="DH62" i="41"/>
  <c r="CZ62" i="41"/>
  <c r="CR62" i="41"/>
  <c r="CJ62" i="41"/>
  <c r="CB62" i="41"/>
  <c r="BT62" i="41"/>
  <c r="BL62" i="41"/>
  <c r="BD62" i="41"/>
  <c r="AV62" i="41"/>
  <c r="AN62" i="41"/>
  <c r="AF62" i="41"/>
  <c r="X62" i="41"/>
  <c r="P62" i="41"/>
  <c r="P3" i="41"/>
  <c r="X3" i="41"/>
  <c r="AF3" i="41"/>
  <c r="AN3" i="41"/>
  <c r="AV3" i="41"/>
  <c r="BD3" i="41"/>
  <c r="BL3" i="41"/>
  <c r="BT3" i="41"/>
  <c r="CB3" i="41"/>
  <c r="CJ3" i="41"/>
  <c r="CR3" i="41"/>
  <c r="CZ3" i="41"/>
  <c r="DH3" i="41"/>
  <c r="DP3" i="41"/>
  <c r="DK68" i="41"/>
  <c r="DC68" i="41"/>
  <c r="CU68" i="41"/>
  <c r="CM68" i="41"/>
  <c r="CE68" i="41"/>
  <c r="BW68" i="41"/>
  <c r="BO68" i="41"/>
  <c r="BG68" i="41"/>
  <c r="AY68" i="41"/>
  <c r="AQ68" i="41"/>
  <c r="AI68" i="41"/>
  <c r="AA68" i="41"/>
  <c r="S68" i="41"/>
  <c r="K68" i="41"/>
  <c r="DK66" i="41"/>
  <c r="DC66" i="41"/>
  <c r="CM66" i="41"/>
  <c r="CE66" i="41"/>
  <c r="BW66" i="41"/>
  <c r="BO66" i="41"/>
  <c r="BG66" i="41"/>
  <c r="AY66" i="41"/>
  <c r="AQ66" i="41"/>
  <c r="AI66" i="41"/>
  <c r="AA66" i="41"/>
  <c r="S66" i="41"/>
  <c r="DJ50" i="41"/>
  <c r="DB50" i="41"/>
  <c r="CT50" i="41"/>
  <c r="CL50" i="41"/>
  <c r="CD50" i="41"/>
  <c r="BV50" i="41"/>
  <c r="BN50" i="41"/>
  <c r="BF50" i="41"/>
  <c r="AX50" i="41"/>
  <c r="AP50" i="41"/>
  <c r="AH50" i="41"/>
  <c r="Z50" i="41"/>
  <c r="R50" i="41"/>
  <c r="J50" i="41"/>
  <c r="DJ49" i="41"/>
  <c r="DB49" i="41"/>
  <c r="CT49" i="41"/>
  <c r="CL49" i="41"/>
  <c r="CD49" i="41"/>
  <c r="BV49" i="41"/>
  <c r="BN49" i="41"/>
  <c r="BF49" i="41"/>
  <c r="AX49" i="41"/>
  <c r="AP49" i="41"/>
  <c r="AH49" i="41"/>
  <c r="Z49" i="41"/>
  <c r="R49" i="41"/>
  <c r="J49" i="41"/>
  <c r="AX48" i="41"/>
  <c r="DJ48" i="41"/>
  <c r="DB48" i="41"/>
  <c r="CT48" i="41"/>
  <c r="CL48" i="41"/>
  <c r="CD48" i="41"/>
  <c r="BN48" i="41"/>
  <c r="AH48" i="41"/>
  <c r="R48" i="41"/>
  <c r="DP61" i="41"/>
  <c r="DH61" i="41"/>
  <c r="CZ61" i="41"/>
  <c r="CR61" i="41"/>
  <c r="CJ61" i="41"/>
  <c r="CB61" i="41"/>
  <c r="BT61" i="41"/>
  <c r="BL61" i="41"/>
  <c r="BD61" i="41"/>
  <c r="AV61" i="41"/>
  <c r="AN61" i="41"/>
  <c r="AF61" i="41"/>
  <c r="X61" i="41"/>
  <c r="P61" i="41"/>
  <c r="DP60" i="41"/>
  <c r="DH60" i="41"/>
  <c r="CZ60" i="41"/>
  <c r="CR60" i="41"/>
  <c r="CJ60" i="41"/>
  <c r="CB60" i="41"/>
  <c r="BT60" i="41"/>
  <c r="BL60" i="41"/>
  <c r="BD60" i="41"/>
  <c r="AV60" i="41"/>
  <c r="AN60" i="41"/>
  <c r="AF60" i="41"/>
  <c r="X60" i="41"/>
  <c r="P60" i="41"/>
  <c r="DP59" i="41"/>
  <c r="DH59" i="41"/>
  <c r="CZ59" i="41"/>
  <c r="CJ59" i="41"/>
  <c r="CB59" i="41"/>
  <c r="BT59" i="41"/>
  <c r="BL59" i="41"/>
  <c r="BD59" i="41"/>
  <c r="AV59" i="41"/>
  <c r="AN59" i="41"/>
  <c r="AF59" i="41"/>
  <c r="X59" i="41"/>
  <c r="P59" i="41"/>
  <c r="DP58" i="41"/>
  <c r="DH58" i="41"/>
  <c r="CZ58" i="41"/>
  <c r="CR58" i="41"/>
  <c r="CJ58" i="41"/>
  <c r="CB58" i="41"/>
  <c r="BT58" i="41"/>
  <c r="BL58" i="41"/>
  <c r="BD58" i="41"/>
  <c r="AV58" i="41"/>
  <c r="AN58" i="41"/>
  <c r="AF58" i="41"/>
  <c r="X58" i="41"/>
  <c r="P58" i="41"/>
  <c r="DP57" i="41"/>
  <c r="DH57" i="41"/>
  <c r="CZ57" i="41"/>
  <c r="CR57" i="41"/>
  <c r="CJ57" i="41"/>
  <c r="CB57" i="41"/>
  <c r="BT57" i="41"/>
  <c r="BL57" i="41"/>
  <c r="BD57" i="41"/>
  <c r="AV57" i="41"/>
  <c r="AN57" i="41"/>
  <c r="AF57" i="41"/>
  <c r="X57" i="41"/>
  <c r="P57" i="41"/>
  <c r="DP56" i="41"/>
  <c r="DH56" i="41"/>
  <c r="CZ56" i="41"/>
  <c r="CR56" i="41"/>
  <c r="CJ56" i="41"/>
  <c r="CB56" i="41"/>
  <c r="BT56" i="41"/>
  <c r="BL56" i="41"/>
  <c r="BD56" i="41"/>
  <c r="AV56" i="41"/>
  <c r="AN56" i="41"/>
  <c r="AF56" i="41"/>
  <c r="X56" i="41"/>
  <c r="P56" i="41"/>
  <c r="DP55" i="41"/>
  <c r="DH55" i="41"/>
  <c r="CZ55" i="41"/>
  <c r="CR55" i="41"/>
  <c r="CJ55" i="41"/>
  <c r="CB55" i="41"/>
  <c r="BT55" i="41"/>
  <c r="BL55" i="41"/>
  <c r="BD55" i="41"/>
  <c r="AV55" i="41"/>
  <c r="AN55" i="41"/>
  <c r="AF55" i="41"/>
  <c r="X55" i="41"/>
  <c r="P55" i="41"/>
  <c r="DP54" i="41"/>
  <c r="DH54" i="41"/>
  <c r="CZ54" i="41"/>
  <c r="CR54" i="41"/>
  <c r="CJ54" i="41"/>
  <c r="CB54" i="41"/>
  <c r="BT54" i="41"/>
  <c r="BL54" i="41"/>
  <c r="BD54" i="41"/>
  <c r="AV54" i="41"/>
  <c r="AN54" i="41"/>
  <c r="AF54" i="41"/>
  <c r="X54" i="41"/>
  <c r="P54" i="41"/>
  <c r="DP53" i="41"/>
  <c r="DH53" i="41"/>
  <c r="CZ53" i="41"/>
  <c r="CR53" i="41"/>
  <c r="CJ53" i="41"/>
  <c r="CB53" i="41"/>
  <c r="BT53" i="41"/>
  <c r="BL53" i="41"/>
  <c r="BD53" i="41"/>
  <c r="AV53" i="41"/>
  <c r="AN53" i="41"/>
  <c r="AF53" i="41"/>
  <c r="X53" i="41"/>
  <c r="P53" i="41"/>
  <c r="DP50" i="41"/>
  <c r="DH50" i="41"/>
  <c r="CZ50" i="41"/>
  <c r="CR50" i="41"/>
  <c r="CJ50" i="41"/>
  <c r="CB50" i="41"/>
  <c r="BT50" i="41"/>
  <c r="BL50" i="41"/>
  <c r="BD50" i="41"/>
  <c r="AV50" i="41"/>
  <c r="AN50" i="41"/>
  <c r="AF50" i="41"/>
  <c r="X50" i="41"/>
  <c r="P50" i="41"/>
  <c r="DP49" i="41"/>
  <c r="DH49" i="41"/>
  <c r="CZ49" i="41"/>
  <c r="CR49" i="41"/>
  <c r="CJ49" i="41"/>
  <c r="CB49" i="41"/>
  <c r="BT49" i="41"/>
  <c r="BL49" i="41"/>
  <c r="BD49" i="41"/>
  <c r="AV49" i="41"/>
  <c r="AN49" i="41"/>
  <c r="AF49" i="41"/>
  <c r="X49" i="41"/>
  <c r="P49" i="41"/>
  <c r="DP48" i="41"/>
  <c r="DH48" i="41"/>
  <c r="CZ48" i="41"/>
  <c r="CR48" i="41"/>
  <c r="CJ48" i="41"/>
  <c r="CB48" i="41"/>
  <c r="BT48" i="41"/>
  <c r="BL48" i="41"/>
  <c r="BD48" i="41"/>
  <c r="AV48" i="41"/>
  <c r="AN48" i="41"/>
  <c r="AF48" i="41"/>
  <c r="X48" i="41"/>
  <c r="P48" i="41"/>
  <c r="DP47" i="41"/>
  <c r="DH47" i="41"/>
  <c r="CZ47" i="41"/>
  <c r="CR47" i="41"/>
  <c r="CJ47" i="41"/>
  <c r="CB47" i="41"/>
  <c r="BT47" i="41"/>
  <c r="BL47" i="41"/>
  <c r="BD47" i="41"/>
  <c r="AV47" i="41"/>
  <c r="AN47" i="41"/>
  <c r="AF47" i="41"/>
  <c r="X47" i="41"/>
  <c r="P47" i="41"/>
  <c r="DP46" i="41"/>
  <c r="DH46" i="41"/>
  <c r="CZ46" i="41"/>
  <c r="CR46" i="41"/>
  <c r="CJ46" i="41"/>
  <c r="CB46" i="41"/>
  <c r="BT46" i="41"/>
  <c r="BL46" i="41"/>
  <c r="BD46" i="41"/>
  <c r="AV46" i="41"/>
  <c r="AN46" i="41"/>
  <c r="AF46" i="41"/>
  <c r="X46" i="41"/>
  <c r="P46" i="41"/>
  <c r="DP45" i="41"/>
  <c r="DH45" i="41"/>
  <c r="CZ45" i="41"/>
  <c r="CR45" i="41"/>
  <c r="CJ45" i="41"/>
  <c r="CB45" i="41"/>
  <c r="BT45" i="41"/>
  <c r="BL45" i="41"/>
  <c r="BD45" i="41"/>
  <c r="AV45" i="41"/>
  <c r="AN45" i="41"/>
  <c r="AF45" i="41"/>
  <c r="X45" i="41"/>
  <c r="P45" i="41"/>
  <c r="DP44" i="41"/>
  <c r="DH44" i="41"/>
  <c r="CZ44" i="41"/>
  <c r="CR44" i="41"/>
  <c r="CJ44" i="41"/>
  <c r="CB44" i="41"/>
  <c r="BT44" i="41"/>
  <c r="BL44" i="41"/>
  <c r="BD44" i="41"/>
  <c r="AV44" i="41"/>
  <c r="AN44" i="41"/>
  <c r="AF44" i="41"/>
  <c r="X44" i="41"/>
  <c r="P44" i="41"/>
  <c r="DP43" i="41"/>
  <c r="DH43" i="41"/>
  <c r="CZ43" i="41"/>
  <c r="CR43" i="41"/>
  <c r="CJ43" i="41"/>
  <c r="CB43" i="41"/>
  <c r="BT43" i="41"/>
  <c r="BL43" i="41"/>
  <c r="BD43" i="41"/>
  <c r="AV43" i="41"/>
  <c r="AF43" i="41"/>
  <c r="X43" i="41"/>
  <c r="P43" i="41"/>
  <c r="DP42" i="41"/>
  <c r="DH42" i="41"/>
  <c r="CZ42" i="41"/>
  <c r="CR42" i="41"/>
  <c r="CJ42" i="41"/>
  <c r="CB42" i="41"/>
  <c r="BT42" i="41"/>
  <c r="BL42" i="41"/>
  <c r="BD42" i="41"/>
  <c r="AV42" i="41"/>
  <c r="AN42" i="41"/>
  <c r="AF42" i="41"/>
  <c r="X42" i="41"/>
  <c r="P42" i="41"/>
  <c r="DP41" i="41"/>
  <c r="DH41" i="41"/>
  <c r="CZ41" i="41"/>
  <c r="CR41" i="41"/>
  <c r="CJ41" i="41"/>
  <c r="CB41" i="41"/>
  <c r="BT41" i="41"/>
  <c r="BL41" i="41"/>
  <c r="BD41" i="41"/>
  <c r="AV41" i="41"/>
  <c r="AN41" i="41"/>
  <c r="AF41" i="41"/>
  <c r="X41" i="41"/>
  <c r="P41" i="41"/>
  <c r="DP38" i="41"/>
  <c r="DH38" i="41"/>
  <c r="CZ38" i="41"/>
  <c r="CR38" i="41"/>
  <c r="CJ38" i="41"/>
  <c r="CB38" i="41"/>
  <c r="BT38" i="41"/>
  <c r="BL38" i="41"/>
  <c r="BD38" i="41"/>
  <c r="AV38" i="41"/>
  <c r="AN38" i="41"/>
  <c r="AF38" i="41"/>
  <c r="X38" i="41"/>
  <c r="P38" i="41"/>
  <c r="DP37" i="41"/>
  <c r="K66" i="41"/>
  <c r="DK64" i="41"/>
  <c r="DC64" i="41"/>
  <c r="CU64" i="41"/>
  <c r="CM64" i="41"/>
  <c r="CE64" i="41"/>
  <c r="BW64" i="41"/>
  <c r="BO64" i="41"/>
  <c r="BG64" i="41"/>
  <c r="AY64" i="41"/>
  <c r="AQ64" i="41"/>
  <c r="AI64" i="41"/>
  <c r="AA64" i="41"/>
  <c r="S64" i="41"/>
  <c r="K64" i="41"/>
  <c r="DK63" i="41"/>
  <c r="DC63" i="41"/>
  <c r="CU63" i="41"/>
  <c r="CM63" i="41"/>
  <c r="CE63" i="41"/>
  <c r="BW63" i="41"/>
  <c r="BO63" i="41"/>
  <c r="BG63" i="41"/>
  <c r="AY63" i="41"/>
  <c r="AQ63" i="41"/>
  <c r="AI63" i="41"/>
  <c r="AA63" i="41"/>
  <c r="K63" i="41"/>
  <c r="DK62" i="41"/>
  <c r="DC62" i="41"/>
  <c r="CU62" i="41"/>
  <c r="CM62" i="41"/>
  <c r="CE62" i="41"/>
  <c r="BW62" i="41"/>
  <c r="BO62" i="41"/>
  <c r="BG62" i="41"/>
  <c r="AY62" i="41"/>
  <c r="AQ62" i="41"/>
  <c r="AI62" i="41"/>
  <c r="AA62" i="41"/>
  <c r="S62" i="41"/>
  <c r="K62" i="41"/>
  <c r="DK61" i="41"/>
  <c r="DC61" i="41"/>
  <c r="CU61" i="41"/>
  <c r="CM61" i="41"/>
  <c r="CE61" i="41"/>
  <c r="BW61" i="41"/>
  <c r="BO61" i="41"/>
  <c r="BG61" i="41"/>
  <c r="AQ61" i="41"/>
  <c r="AI61" i="41"/>
  <c r="AA61" i="41"/>
  <c r="S61" i="41"/>
  <c r="K61" i="41"/>
  <c r="DK60" i="41"/>
  <c r="DC60" i="41"/>
  <c r="CU60" i="41"/>
  <c r="CM60" i="41"/>
  <c r="CE60" i="41"/>
  <c r="BW60" i="41"/>
  <c r="BO60" i="41"/>
  <c r="BG60" i="41"/>
  <c r="AY60" i="41"/>
  <c r="AQ60" i="41"/>
  <c r="AI60" i="41"/>
  <c r="AA60" i="41"/>
  <c r="S60" i="41"/>
  <c r="K60" i="41"/>
  <c r="DK59" i="41"/>
  <c r="DC59" i="41"/>
  <c r="CU59" i="41"/>
  <c r="CM59" i="41"/>
  <c r="CE59" i="41"/>
  <c r="BW59" i="41"/>
  <c r="BO59" i="41"/>
  <c r="BG59" i="41"/>
  <c r="AY59" i="41"/>
  <c r="AQ59" i="41"/>
  <c r="AI59" i="41"/>
  <c r="AA59" i="41"/>
  <c r="S59" i="41"/>
  <c r="DK58" i="41"/>
  <c r="DC58" i="41"/>
  <c r="CM58" i="41"/>
  <c r="CE58" i="41"/>
  <c r="BW58" i="41"/>
  <c r="BO58" i="41"/>
  <c r="BG58" i="41"/>
  <c r="AY58" i="41"/>
  <c r="AQ58" i="41"/>
  <c r="AI58" i="41"/>
  <c r="AA58" i="41"/>
  <c r="S58" i="41"/>
  <c r="K58" i="41"/>
  <c r="DK57" i="41"/>
  <c r="DC57" i="41"/>
  <c r="CU57" i="41"/>
  <c r="CM57" i="41"/>
  <c r="CE57" i="41"/>
  <c r="BW57" i="41"/>
  <c r="BO57" i="41"/>
  <c r="BG57" i="41"/>
  <c r="AY57" i="41"/>
  <c r="AQ57" i="41"/>
  <c r="AI57" i="41"/>
  <c r="AA57" i="41"/>
  <c r="S57" i="41"/>
  <c r="K57" i="41"/>
  <c r="DK56" i="41"/>
  <c r="DC56" i="41"/>
  <c r="CU56" i="41"/>
  <c r="CM56" i="41"/>
  <c r="CE56" i="41"/>
  <c r="BW56" i="41"/>
  <c r="BO56" i="41"/>
  <c r="BG56" i="41"/>
  <c r="AY56" i="41"/>
  <c r="AQ56" i="41"/>
  <c r="AI56" i="41"/>
  <c r="AA56" i="41"/>
  <c r="S56" i="41"/>
  <c r="K56" i="41"/>
  <c r="DK55" i="41"/>
  <c r="DC55" i="41"/>
  <c r="CU55" i="41"/>
  <c r="CM55" i="41"/>
  <c r="CE55" i="41"/>
  <c r="BW55" i="41"/>
  <c r="BO55" i="41"/>
  <c r="BG55" i="41"/>
  <c r="AY55" i="41"/>
  <c r="AQ55" i="41"/>
  <c r="AI55" i="41"/>
  <c r="AA55" i="41"/>
  <c r="K55" i="41"/>
  <c r="DK54" i="41"/>
  <c r="DC54" i="41"/>
  <c r="CU54" i="41"/>
  <c r="CM54" i="41"/>
  <c r="CE54" i="41"/>
  <c r="BW54" i="41"/>
  <c r="BO54" i="41"/>
  <c r="BG54" i="41"/>
  <c r="AY54" i="41"/>
  <c r="AQ54" i="41"/>
  <c r="AI54" i="41"/>
  <c r="AA54" i="41"/>
  <c r="S54" i="41"/>
  <c r="K54" i="41"/>
  <c r="DK53" i="41"/>
  <c r="DC53" i="41"/>
  <c r="CU53" i="41"/>
  <c r="CM53" i="41"/>
  <c r="CE53" i="41"/>
  <c r="BW53" i="41"/>
  <c r="BO53" i="41"/>
  <c r="BG53" i="41"/>
  <c r="AQ53" i="41"/>
  <c r="AI53" i="41"/>
  <c r="AA53" i="41"/>
  <c r="S53" i="41"/>
  <c r="K53" i="41"/>
  <c r="DK50" i="41"/>
  <c r="DC50" i="41"/>
  <c r="CM50" i="41"/>
  <c r="CE50" i="41"/>
  <c r="BW50" i="41"/>
  <c r="BO50" i="41"/>
  <c r="BG50" i="41"/>
  <c r="AY50" i="41"/>
  <c r="AQ50" i="41"/>
  <c r="AI50" i="41"/>
  <c r="AA50" i="41"/>
  <c r="S50" i="41"/>
  <c r="K50" i="41"/>
  <c r="DK49" i="41"/>
  <c r="DC49" i="41"/>
  <c r="CU49" i="41"/>
  <c r="CM49" i="41"/>
  <c r="CE49" i="41"/>
  <c r="BW49" i="41"/>
  <c r="BO49" i="41"/>
  <c r="BG49" i="41"/>
  <c r="AY49" i="41"/>
  <c r="AQ49" i="41"/>
  <c r="AI49" i="41"/>
  <c r="AA49" i="41"/>
  <c r="S49" i="41"/>
  <c r="K49" i="41"/>
  <c r="DK48" i="41"/>
  <c r="DC48" i="41"/>
  <c r="CU48" i="41"/>
  <c r="CM48" i="41"/>
  <c r="CE48" i="41"/>
  <c r="BW48" i="41"/>
  <c r="BO48" i="41"/>
  <c r="BG48" i="41"/>
  <c r="AY48" i="41"/>
  <c r="AQ48" i="41"/>
  <c r="AI48" i="41"/>
  <c r="AA48" i="41"/>
  <c r="S48" i="41"/>
  <c r="K48" i="41"/>
  <c r="DK47" i="41"/>
  <c r="DC47" i="41"/>
  <c r="CU47" i="41"/>
  <c r="CM47" i="41"/>
  <c r="CE47" i="41"/>
  <c r="BW47" i="41"/>
  <c r="BO47" i="41"/>
  <c r="BG47" i="41"/>
  <c r="AY47" i="41"/>
  <c r="AQ47" i="41"/>
  <c r="AI47" i="41"/>
  <c r="AA47" i="41"/>
  <c r="K47" i="41"/>
  <c r="DK46" i="41"/>
  <c r="DC46" i="41"/>
  <c r="CU46" i="41"/>
  <c r="CM46" i="41"/>
  <c r="CE46" i="41"/>
  <c r="BW46" i="41"/>
  <c r="BO46" i="41"/>
  <c r="BG46" i="41"/>
  <c r="AY46" i="41"/>
  <c r="AQ46" i="41"/>
  <c r="AI46" i="41"/>
  <c r="AA46" i="41"/>
  <c r="S46" i="41"/>
  <c r="K46" i="41"/>
  <c r="DK45" i="41"/>
  <c r="DC45" i="41"/>
  <c r="CU45" i="41"/>
  <c r="CM45" i="41"/>
  <c r="CE45" i="41"/>
  <c r="BW45" i="41"/>
  <c r="BO45" i="41"/>
  <c r="BG45" i="41"/>
  <c r="AY45" i="41"/>
  <c r="AQ45" i="41"/>
  <c r="AI45" i="41"/>
  <c r="AA45" i="41"/>
  <c r="S45" i="41"/>
  <c r="K45" i="41"/>
  <c r="DK44" i="41"/>
  <c r="DC44" i="41"/>
  <c r="CU44" i="41"/>
  <c r="CM44" i="41"/>
  <c r="CE44" i="41"/>
  <c r="BW44" i="41"/>
  <c r="BO44" i="41"/>
  <c r="BG44" i="41"/>
  <c r="AY44" i="41"/>
  <c r="AQ44" i="41"/>
  <c r="AI44" i="41"/>
  <c r="AA44" i="41"/>
  <c r="S44" i="41"/>
  <c r="K44" i="41"/>
  <c r="DK43" i="41"/>
  <c r="DC43" i="41"/>
  <c r="CU43" i="41"/>
  <c r="CE43" i="41"/>
  <c r="BW43" i="41"/>
  <c r="BO43" i="41"/>
  <c r="BG43" i="41"/>
  <c r="AY43" i="41"/>
  <c r="AQ43" i="41"/>
  <c r="AI43" i="41"/>
  <c r="AA43" i="41"/>
  <c r="S43" i="41"/>
  <c r="K43" i="41"/>
  <c r="DK42" i="41"/>
  <c r="DC42" i="41"/>
  <c r="CU42" i="41"/>
  <c r="CM42" i="41"/>
  <c r="CE42" i="41"/>
  <c r="BW42" i="41"/>
  <c r="BO42" i="41"/>
  <c r="BG42" i="41"/>
  <c r="AY42" i="41"/>
  <c r="AQ42" i="41"/>
  <c r="AI42" i="41"/>
  <c r="AA42" i="41"/>
  <c r="S42" i="41"/>
  <c r="K42" i="41"/>
  <c r="DK41" i="41"/>
  <c r="DC41" i="41"/>
  <c r="CU41" i="41"/>
  <c r="CM41" i="41"/>
  <c r="CE41" i="41"/>
  <c r="BW41" i="41"/>
  <c r="BO41" i="41"/>
  <c r="BG41" i="41"/>
  <c r="AY41" i="41"/>
  <c r="AQ41" i="41"/>
  <c r="AI41" i="41"/>
  <c r="AA41" i="41"/>
  <c r="S41" i="41"/>
  <c r="K41" i="41"/>
  <c r="DK38" i="41"/>
  <c r="DC38" i="41"/>
  <c r="CU38" i="41"/>
  <c r="CM38" i="41"/>
  <c r="CE38" i="41"/>
  <c r="BW38" i="41"/>
  <c r="BO38" i="41"/>
  <c r="BG38" i="41"/>
  <c r="AY38" i="41"/>
  <c r="AQ38" i="41"/>
  <c r="AI38" i="41"/>
  <c r="AA38" i="41"/>
  <c r="S38" i="41"/>
  <c r="K38" i="41"/>
  <c r="DK37" i="41"/>
  <c r="DC37" i="41"/>
  <c r="CU37" i="41"/>
  <c r="CM37" i="41"/>
  <c r="BW37" i="41"/>
  <c r="BO37" i="41"/>
  <c r="BG37" i="41"/>
  <c r="AY37" i="41"/>
  <c r="AQ37" i="41"/>
  <c r="AI37" i="41"/>
  <c r="AA37" i="41"/>
  <c r="S37" i="41"/>
  <c r="K37" i="41"/>
  <c r="DK36" i="41"/>
  <c r="DC36" i="41"/>
  <c r="CU36" i="41"/>
  <c r="CM36" i="41"/>
  <c r="CE36" i="41"/>
  <c r="BW36" i="41"/>
  <c r="BO36" i="41"/>
  <c r="BG36" i="41"/>
  <c r="AY36" i="41"/>
  <c r="AQ36" i="41"/>
  <c r="AI36" i="41"/>
  <c r="AA36" i="41"/>
  <c r="S36" i="41"/>
  <c r="K36" i="41"/>
  <c r="DK35" i="41"/>
  <c r="DC35" i="41"/>
  <c r="CU35" i="41"/>
  <c r="CM35" i="41"/>
  <c r="CE35" i="41"/>
  <c r="BW35" i="41"/>
  <c r="BO35" i="41"/>
  <c r="BG35" i="41"/>
  <c r="AY35" i="41"/>
  <c r="AQ35" i="41"/>
  <c r="AI35" i="41"/>
  <c r="AA35" i="41"/>
  <c r="S35" i="41"/>
  <c r="K35" i="41"/>
  <c r="DK34" i="41"/>
  <c r="DC34" i="41"/>
  <c r="CU34" i="41"/>
  <c r="CM34" i="41"/>
  <c r="CE34" i="41"/>
  <c r="BW34" i="41"/>
  <c r="BO34" i="41"/>
  <c r="BG34" i="41"/>
  <c r="AY34" i="41"/>
  <c r="AQ34" i="41"/>
  <c r="AI34" i="41"/>
  <c r="AA34" i="41"/>
  <c r="S34" i="41"/>
  <c r="K34" i="41"/>
  <c r="DK33" i="41"/>
  <c r="DC33" i="41"/>
  <c r="CU33" i="41"/>
  <c r="CM33" i="41"/>
  <c r="CE33" i="41"/>
  <c r="BW33" i="41"/>
  <c r="BO33" i="41"/>
  <c r="BG33" i="41"/>
  <c r="AY33" i="41"/>
  <c r="AQ33" i="41"/>
  <c r="AI33" i="41"/>
  <c r="AA33" i="41"/>
  <c r="S33" i="41"/>
  <c r="K33" i="41"/>
  <c r="DK32" i="41"/>
  <c r="DC32" i="41"/>
  <c r="CU32" i="41"/>
  <c r="CM32" i="41"/>
  <c r="CE32" i="41"/>
  <c r="BW32" i="41"/>
  <c r="BO32" i="41"/>
  <c r="BG32" i="41"/>
  <c r="AY32" i="41"/>
  <c r="AQ32" i="41"/>
  <c r="AI32" i="41"/>
  <c r="AA32" i="41"/>
  <c r="S32" i="41"/>
  <c r="K32" i="41"/>
  <c r="DK31" i="41"/>
  <c r="DC31" i="41"/>
  <c r="CU31" i="41"/>
  <c r="CM31" i="41"/>
  <c r="CE31" i="41"/>
  <c r="BW31" i="41"/>
  <c r="BO31" i="41"/>
  <c r="BG31" i="41"/>
  <c r="AY31" i="41"/>
  <c r="AQ31" i="41"/>
  <c r="AI31" i="41"/>
  <c r="AA31" i="41"/>
  <c r="S31" i="41"/>
  <c r="K31" i="41"/>
  <c r="DK30" i="41"/>
  <c r="DC30" i="41"/>
  <c r="CU30" i="41"/>
  <c r="CM30" i="41"/>
  <c r="CE30" i="41"/>
  <c r="BW30" i="41"/>
  <c r="BO30" i="41"/>
  <c r="BG30" i="41"/>
  <c r="AY30" i="41"/>
  <c r="AQ30" i="41"/>
  <c r="AI30" i="41"/>
  <c r="AA30" i="41"/>
  <c r="S30" i="41"/>
  <c r="K30" i="41"/>
  <c r="DK29" i="41"/>
  <c r="DC29" i="41"/>
  <c r="CU29" i="41"/>
  <c r="CM29" i="41"/>
  <c r="CE29" i="41"/>
  <c r="BW29" i="41"/>
  <c r="BO29" i="41"/>
  <c r="BG29" i="41"/>
  <c r="AY29" i="41"/>
  <c r="AQ29" i="41"/>
  <c r="AI29" i="41"/>
  <c r="AA29" i="41"/>
  <c r="S29" i="41"/>
  <c r="K29" i="41"/>
  <c r="DK28" i="41"/>
  <c r="DC28" i="41"/>
  <c r="CU28" i="41"/>
  <c r="CM28" i="41"/>
  <c r="CE28" i="41"/>
  <c r="BW28" i="41"/>
  <c r="BO28" i="41"/>
  <c r="BG28" i="41"/>
  <c r="AY28" i="41"/>
  <c r="AQ28" i="41"/>
  <c r="AI28" i="41"/>
  <c r="AA28" i="41"/>
  <c r="S28" i="41"/>
  <c r="K28" i="41"/>
  <c r="DK27" i="41"/>
  <c r="DC27" i="41"/>
  <c r="CU27" i="41"/>
  <c r="CM27" i="41"/>
  <c r="BW27" i="41"/>
  <c r="BO27" i="41"/>
  <c r="BG27" i="41"/>
  <c r="AY27" i="41"/>
  <c r="AQ27" i="41"/>
  <c r="AI27" i="41"/>
  <c r="AA27" i="41"/>
  <c r="S27" i="41"/>
  <c r="K27" i="41"/>
  <c r="DK26" i="41"/>
  <c r="DC26" i="41"/>
  <c r="CU26" i="41"/>
  <c r="CM26" i="41"/>
  <c r="CE26" i="41"/>
  <c r="BW26" i="41"/>
  <c r="BO26" i="41"/>
  <c r="BG26" i="41"/>
  <c r="AY26" i="41"/>
  <c r="AQ26" i="41"/>
  <c r="AI26" i="41"/>
  <c r="AA26" i="41"/>
  <c r="S26" i="41"/>
  <c r="K26" i="41"/>
  <c r="DK25" i="41"/>
  <c r="DC25" i="41"/>
  <c r="CU25" i="41"/>
  <c r="CM25" i="41"/>
  <c r="CE25" i="41"/>
  <c r="BW25" i="41"/>
  <c r="BO25" i="41"/>
  <c r="BG25" i="41"/>
  <c r="AY25" i="41"/>
  <c r="AQ25" i="41"/>
  <c r="AI25" i="41"/>
  <c r="AA25" i="41"/>
  <c r="S25" i="41"/>
  <c r="K25" i="41"/>
  <c r="DK24" i="41"/>
  <c r="DC24" i="41"/>
  <c r="CU24" i="41"/>
  <c r="CM24" i="41"/>
  <c r="CE24" i="41"/>
  <c r="BW24" i="41"/>
  <c r="BO24" i="41"/>
  <c r="BG24" i="41"/>
  <c r="AY24" i="41"/>
  <c r="AQ24" i="41"/>
  <c r="AI24" i="41"/>
  <c r="AA24" i="41"/>
  <c r="S24" i="41"/>
  <c r="K24" i="41"/>
  <c r="DK23" i="41"/>
  <c r="DC23" i="41"/>
  <c r="CU23" i="41"/>
  <c r="CM23" i="41"/>
  <c r="CE23" i="41"/>
  <c r="BW23" i="41"/>
  <c r="BO23" i="41"/>
  <c r="BG23" i="41"/>
  <c r="AY23" i="41"/>
  <c r="AQ23" i="41"/>
  <c r="AI23" i="41"/>
  <c r="AA23" i="41"/>
  <c r="S23" i="41"/>
  <c r="K23" i="41"/>
  <c r="DK22" i="41"/>
  <c r="DC22" i="41"/>
  <c r="CU22" i="41"/>
  <c r="CM22" i="41"/>
  <c r="CE22" i="41"/>
  <c r="BW22" i="41"/>
  <c r="BO22" i="41"/>
  <c r="BG22" i="41"/>
  <c r="AY22" i="41"/>
  <c r="AQ22" i="41"/>
  <c r="AI22" i="41"/>
  <c r="AA22" i="41"/>
  <c r="S22" i="41"/>
  <c r="K22" i="41"/>
  <c r="DK21" i="41"/>
  <c r="DC21" i="41"/>
  <c r="CU21" i="41"/>
  <c r="CM21" i="41"/>
  <c r="CE21" i="41"/>
  <c r="BW21" i="41"/>
  <c r="BO21" i="41"/>
  <c r="BG21" i="41"/>
  <c r="AY21" i="41"/>
  <c r="AQ21" i="41"/>
  <c r="AI21" i="41"/>
  <c r="AA21" i="41"/>
  <c r="K21" i="41"/>
  <c r="DK20" i="41"/>
  <c r="DC20" i="41"/>
  <c r="CU20" i="41"/>
  <c r="CM20" i="41"/>
  <c r="CE20" i="41"/>
  <c r="BW20" i="41"/>
  <c r="BO20" i="41"/>
  <c r="BG20" i="41"/>
  <c r="AY20" i="41"/>
  <c r="AQ20" i="41"/>
  <c r="AI20" i="41"/>
  <c r="AA20" i="41"/>
  <c r="S20" i="41"/>
  <c r="K20" i="41"/>
  <c r="DK19" i="41"/>
  <c r="DC19" i="41"/>
  <c r="CU19" i="41"/>
  <c r="CM19" i="41"/>
  <c r="CE19" i="41"/>
  <c r="BW19" i="41"/>
  <c r="BO19" i="41"/>
  <c r="BG19" i="41"/>
  <c r="AY19" i="41"/>
  <c r="AQ19" i="41"/>
  <c r="AI19" i="41"/>
  <c r="AA19" i="41"/>
  <c r="S19" i="41"/>
  <c r="K19" i="41"/>
  <c r="CU18" i="41"/>
  <c r="AI18" i="41"/>
  <c r="CU4" i="41"/>
  <c r="DL68" i="41"/>
  <c r="DD68" i="41"/>
  <c r="CV68" i="41"/>
  <c r="CN68" i="41"/>
  <c r="CF68" i="41"/>
  <c r="BX68" i="41"/>
  <c r="BP68" i="41"/>
  <c r="BJ68" i="41"/>
  <c r="AZ68" i="41"/>
  <c r="AR68" i="41"/>
  <c r="AB68" i="41"/>
  <c r="T68" i="41"/>
  <c r="L68" i="41"/>
  <c r="DL66" i="41"/>
  <c r="DD66" i="41"/>
  <c r="CV66" i="41"/>
  <c r="CN66" i="41"/>
  <c r="CF66" i="41"/>
  <c r="BX66" i="41"/>
  <c r="BP66" i="41"/>
  <c r="BJ66" i="41"/>
  <c r="AR66" i="41"/>
  <c r="AJ66" i="41"/>
  <c r="AB66" i="41"/>
  <c r="T66" i="41"/>
  <c r="L66" i="41"/>
  <c r="DL64" i="41"/>
  <c r="DD64" i="41"/>
  <c r="CV64" i="41"/>
  <c r="CN64" i="41"/>
  <c r="CF64" i="41"/>
  <c r="BX64" i="41"/>
  <c r="BP64" i="41"/>
  <c r="BJ64" i="41"/>
  <c r="AZ64" i="41"/>
  <c r="AR64" i="41"/>
  <c r="AJ64" i="41"/>
  <c r="AB64" i="41"/>
  <c r="T64" i="41"/>
  <c r="DL63" i="41"/>
  <c r="DD63" i="41"/>
  <c r="CV63" i="41"/>
  <c r="CN63" i="41"/>
  <c r="CF63" i="41"/>
  <c r="BX63" i="41"/>
  <c r="BP63" i="41"/>
  <c r="BJ63" i="41"/>
  <c r="AZ63" i="41"/>
  <c r="AR63" i="41"/>
  <c r="AJ63" i="41"/>
  <c r="AB63" i="41"/>
  <c r="T63" i="41"/>
  <c r="L63" i="41"/>
  <c r="DL62" i="41"/>
  <c r="DD62" i="41"/>
  <c r="CV62" i="41"/>
  <c r="CN62" i="41"/>
  <c r="CF62" i="41"/>
  <c r="BX62" i="41"/>
  <c r="BP62" i="41"/>
  <c r="BJ62" i="41"/>
  <c r="AZ62" i="41"/>
  <c r="AR62" i="41"/>
  <c r="AJ62" i="41"/>
  <c r="AB62" i="41"/>
  <c r="T62" i="41"/>
  <c r="L62" i="41"/>
  <c r="DL61" i="41"/>
  <c r="DD61" i="41"/>
  <c r="CV61" i="41"/>
  <c r="CN61" i="41"/>
  <c r="CF61" i="41"/>
  <c r="BX61" i="41"/>
  <c r="BP61" i="41"/>
  <c r="BJ61" i="41"/>
  <c r="AZ61" i="41"/>
  <c r="AR61" i="41"/>
  <c r="AJ61" i="41"/>
  <c r="AB61" i="41"/>
  <c r="T61" i="41"/>
  <c r="L61" i="41"/>
  <c r="DL60" i="41"/>
  <c r="DD60" i="41"/>
  <c r="CV60" i="41"/>
  <c r="CN60" i="41"/>
  <c r="CF60" i="41"/>
  <c r="BX60" i="41"/>
  <c r="BP60" i="41"/>
  <c r="BJ60" i="41"/>
  <c r="AZ60" i="41"/>
  <c r="AR60" i="41"/>
  <c r="AJ60" i="41"/>
  <c r="AB60" i="41"/>
  <c r="T60" i="41"/>
  <c r="BJ54" i="41"/>
  <c r="Z3" i="41"/>
  <c r="AH3" i="41"/>
  <c r="AP3" i="41"/>
  <c r="AX3" i="41"/>
  <c r="BN3" i="41"/>
  <c r="CL3" i="41"/>
  <c r="CT3" i="41"/>
  <c r="DB3" i="41"/>
  <c r="DJ3" i="41"/>
  <c r="DH37" i="41"/>
  <c r="CZ37" i="41"/>
  <c r="CR37" i="41"/>
  <c r="CJ37" i="41"/>
  <c r="CB37" i="41"/>
  <c r="BT37" i="41"/>
  <c r="BL37" i="41"/>
  <c r="BD37" i="41"/>
  <c r="AV37" i="41"/>
  <c r="AN37" i="41"/>
  <c r="AF37" i="41"/>
  <c r="X37" i="41"/>
  <c r="P37" i="41"/>
  <c r="CZ36" i="41"/>
  <c r="CJ36" i="41"/>
  <c r="CB36" i="41"/>
  <c r="BT36" i="41"/>
  <c r="BL36" i="41"/>
  <c r="AN36" i="41"/>
  <c r="X36" i="41"/>
  <c r="P36" i="41"/>
  <c r="DP35" i="41"/>
  <c r="CR35" i="41"/>
  <c r="CB35" i="41"/>
  <c r="BT35" i="41"/>
  <c r="BL35" i="41"/>
  <c r="BD35" i="41"/>
  <c r="AF35" i="41"/>
  <c r="P35" i="41"/>
  <c r="DP34" i="41"/>
  <c r="DH34" i="41"/>
  <c r="CZ34" i="41"/>
  <c r="CR34" i="41"/>
  <c r="CJ34" i="41"/>
  <c r="CB34" i="41"/>
  <c r="BT34" i="41"/>
  <c r="BL34" i="41"/>
  <c r="BD34" i="41"/>
  <c r="AV34" i="41"/>
  <c r="AN34" i="41"/>
  <c r="AF34" i="41"/>
  <c r="X34" i="41"/>
  <c r="P34" i="41"/>
  <c r="DP33" i="41"/>
  <c r="DH33" i="41"/>
  <c r="CZ33" i="41"/>
  <c r="CR33" i="41"/>
  <c r="CJ33" i="41"/>
  <c r="CB33" i="41"/>
  <c r="BT33" i="41"/>
  <c r="BL33" i="41"/>
  <c r="BD33" i="41"/>
  <c r="AV33" i="41"/>
  <c r="AN33" i="41"/>
  <c r="AF33" i="41"/>
  <c r="X33" i="41"/>
  <c r="P33" i="41"/>
  <c r="DP32" i="41"/>
  <c r="CZ32" i="41"/>
  <c r="CR32" i="41"/>
  <c r="CJ32" i="41"/>
  <c r="CB32" i="41"/>
  <c r="BT32" i="41"/>
  <c r="BL32" i="41"/>
  <c r="BD32" i="41"/>
  <c r="AN32" i="41"/>
  <c r="AF32" i="41"/>
  <c r="X32" i="41"/>
  <c r="P32" i="41"/>
  <c r="DP31" i="41"/>
  <c r="DH31" i="41"/>
  <c r="CZ31" i="41"/>
  <c r="CR31" i="41"/>
  <c r="CJ31" i="41"/>
  <c r="CB31" i="41"/>
  <c r="BT31" i="41"/>
  <c r="BL31" i="41"/>
  <c r="BD31" i="41"/>
  <c r="AV31" i="41"/>
  <c r="AN31" i="41"/>
  <c r="AF31" i="41"/>
  <c r="X31" i="41"/>
  <c r="P31" i="41"/>
  <c r="DP30" i="41"/>
  <c r="CZ30" i="41"/>
  <c r="CR30" i="41"/>
  <c r="CJ30" i="41"/>
  <c r="CB30" i="41"/>
  <c r="BT30" i="41"/>
  <c r="BL30" i="41"/>
  <c r="BD30" i="41"/>
  <c r="AV30" i="41"/>
  <c r="AN30" i="41"/>
  <c r="X30" i="41"/>
  <c r="P30" i="41"/>
  <c r="DP29" i="41"/>
  <c r="DH29" i="41"/>
  <c r="CZ29" i="41"/>
  <c r="CR29" i="41"/>
  <c r="CJ29" i="41"/>
  <c r="CB29" i="41"/>
  <c r="BT29" i="41"/>
  <c r="BL29" i="41"/>
  <c r="BD29" i="41"/>
  <c r="AV29" i="41"/>
  <c r="AN29" i="41"/>
  <c r="AF29" i="41"/>
  <c r="X29" i="41"/>
  <c r="P29" i="41"/>
  <c r="DP28" i="41"/>
  <c r="DH28" i="41"/>
  <c r="CZ28" i="41"/>
  <c r="CJ28" i="41"/>
  <c r="CB28" i="41"/>
  <c r="BT28" i="41"/>
  <c r="BD28" i="41"/>
  <c r="AV28" i="41"/>
  <c r="AN28" i="41"/>
  <c r="X28" i="41"/>
  <c r="P28" i="41"/>
  <c r="DP27" i="41"/>
  <c r="DH27" i="41"/>
  <c r="CZ27" i="41"/>
  <c r="CR27" i="41"/>
  <c r="CJ27" i="41"/>
  <c r="CB27" i="41"/>
  <c r="BT27" i="41"/>
  <c r="BL27" i="41"/>
  <c r="BD27" i="41"/>
  <c r="AV27" i="41"/>
  <c r="AN27" i="41"/>
  <c r="AF27" i="41"/>
  <c r="X27" i="41"/>
  <c r="P27" i="41"/>
  <c r="DP26" i="41"/>
  <c r="DH26" i="41"/>
  <c r="CZ26" i="41"/>
  <c r="CR26" i="41"/>
  <c r="CJ26" i="41"/>
  <c r="CB26" i="41"/>
  <c r="BT26" i="41"/>
  <c r="BL26" i="41"/>
  <c r="BD26" i="41"/>
  <c r="AV26" i="41"/>
  <c r="AN26" i="41"/>
  <c r="AF26" i="41"/>
  <c r="X26" i="41"/>
  <c r="P26" i="41"/>
  <c r="DP25" i="41"/>
  <c r="DH25" i="41"/>
  <c r="CZ25" i="41"/>
  <c r="CR25" i="41"/>
  <c r="CJ25" i="41"/>
  <c r="CB25" i="41"/>
  <c r="BT25" i="41"/>
  <c r="BL25" i="41"/>
  <c r="BD25" i="41"/>
  <c r="AV25" i="41"/>
  <c r="AN25" i="41"/>
  <c r="AF25" i="41"/>
  <c r="X25" i="41"/>
  <c r="P25" i="41"/>
  <c r="DP24" i="41"/>
  <c r="DH24" i="41"/>
  <c r="CZ24" i="41"/>
  <c r="CR24" i="41"/>
  <c r="CJ24" i="41"/>
  <c r="CB24" i="41"/>
  <c r="BT24" i="41"/>
  <c r="BL24" i="41"/>
  <c r="BD24" i="41"/>
  <c r="AV24" i="41"/>
  <c r="AN24" i="41"/>
  <c r="AF24" i="41"/>
  <c r="X24" i="41"/>
  <c r="P24" i="41"/>
  <c r="DP23" i="41"/>
  <c r="DH23" i="41"/>
  <c r="CZ23" i="41"/>
  <c r="CR23" i="41"/>
  <c r="CJ23" i="41"/>
  <c r="CB23" i="41"/>
  <c r="BT23" i="41"/>
  <c r="BL23" i="41"/>
  <c r="BD23" i="41"/>
  <c r="AV23" i="41"/>
  <c r="AN23" i="41"/>
  <c r="AF23" i="41"/>
  <c r="X23" i="41"/>
  <c r="P23" i="41"/>
  <c r="DP22" i="41"/>
  <c r="CZ22" i="41"/>
  <c r="CR22" i="41"/>
  <c r="CJ22" i="41"/>
  <c r="CB22" i="41"/>
  <c r="BT22" i="41"/>
  <c r="BL22" i="41"/>
  <c r="BD22" i="41"/>
  <c r="AV22" i="41"/>
  <c r="AN22" i="41"/>
  <c r="X22" i="41"/>
  <c r="DP21" i="41"/>
  <c r="DH21" i="41"/>
  <c r="CZ21" i="41"/>
  <c r="CR21" i="41"/>
  <c r="CJ21" i="41"/>
  <c r="CB21" i="41"/>
  <c r="BT21" i="41"/>
  <c r="BL21" i="41"/>
  <c r="BD21" i="41"/>
  <c r="AV21" i="41"/>
  <c r="AN21" i="41"/>
  <c r="AF21" i="41"/>
  <c r="X21" i="41"/>
  <c r="P21" i="41"/>
  <c r="DP20" i="41"/>
  <c r="CZ20" i="41"/>
  <c r="CJ20" i="41"/>
  <c r="CB20" i="41"/>
  <c r="BT20" i="41"/>
  <c r="BD20" i="41"/>
  <c r="AV20" i="41"/>
  <c r="AN20" i="41"/>
  <c r="AF20" i="41"/>
  <c r="X20" i="41"/>
  <c r="P20" i="41"/>
  <c r="DH19" i="41"/>
  <c r="CR19" i="41"/>
  <c r="CJ19" i="41"/>
  <c r="CB19" i="41"/>
  <c r="BL19" i="41"/>
  <c r="BD19" i="41"/>
  <c r="AV19" i="41"/>
  <c r="AN19" i="41"/>
  <c r="AF19" i="41"/>
  <c r="X19" i="41"/>
  <c r="P19" i="41"/>
  <c r="DP18" i="41"/>
  <c r="DH18" i="41"/>
  <c r="CZ18" i="41"/>
  <c r="CR18" i="41"/>
  <c r="CJ18" i="41"/>
  <c r="CB18" i="41"/>
  <c r="BT18" i="41"/>
  <c r="BL18" i="41"/>
  <c r="BD18" i="41"/>
  <c r="AV18" i="41"/>
  <c r="AN18" i="41"/>
  <c r="AF18" i="41"/>
  <c r="X18" i="41"/>
  <c r="P18" i="41"/>
  <c r="DP17" i="41"/>
  <c r="DH17" i="41"/>
  <c r="CZ17" i="41"/>
  <c r="CR17" i="41"/>
  <c r="CJ17" i="41"/>
  <c r="CB17" i="41"/>
  <c r="BT17" i="41"/>
  <c r="BL17" i="41"/>
  <c r="BD17" i="41"/>
  <c r="AV17" i="41"/>
  <c r="AN17" i="41"/>
  <c r="AF17" i="41"/>
  <c r="X17" i="41"/>
  <c r="P17" i="41"/>
  <c r="DP14" i="41"/>
  <c r="DH14" i="41"/>
  <c r="CZ14" i="41"/>
  <c r="CR14" i="41"/>
  <c r="CJ14" i="41"/>
  <c r="CB14" i="41"/>
  <c r="BT14" i="41"/>
  <c r="BL14" i="41"/>
  <c r="BD14" i="41"/>
  <c r="AV14" i="41"/>
  <c r="AN14" i="41"/>
  <c r="AF14" i="41"/>
  <c r="X14" i="41"/>
  <c r="P14" i="41"/>
  <c r="DP13" i="41"/>
  <c r="DH13" i="41"/>
  <c r="CZ13" i="41"/>
  <c r="CJ13" i="41"/>
  <c r="CB13" i="41"/>
  <c r="BT13" i="41"/>
  <c r="BL13" i="41"/>
  <c r="BD13" i="41"/>
  <c r="AV13" i="41"/>
  <c r="AN13" i="41"/>
  <c r="AF13" i="41"/>
  <c r="X13" i="41"/>
  <c r="P13" i="41"/>
  <c r="DP12" i="41"/>
  <c r="DH12" i="41"/>
  <c r="CZ12" i="41"/>
  <c r="CR12" i="41"/>
  <c r="CJ12" i="41"/>
  <c r="CB12" i="41"/>
  <c r="BT12" i="41"/>
  <c r="BL12" i="41"/>
  <c r="AV12" i="41"/>
  <c r="AN12" i="41"/>
  <c r="AF12" i="41"/>
  <c r="X12" i="41"/>
  <c r="P12" i="41"/>
  <c r="DP11" i="41"/>
  <c r="DH11" i="41"/>
  <c r="CZ11" i="41"/>
  <c r="CR11" i="41"/>
  <c r="CJ11" i="41"/>
  <c r="CB11" i="41"/>
  <c r="BT11" i="41"/>
  <c r="BL11" i="41"/>
  <c r="BD11" i="41"/>
  <c r="AV11" i="41"/>
  <c r="AN11" i="41"/>
  <c r="AF11" i="41"/>
  <c r="X11" i="41"/>
  <c r="P11" i="41"/>
  <c r="DP10" i="41"/>
  <c r="DH10" i="41"/>
  <c r="CZ10" i="41"/>
  <c r="CR10" i="41"/>
  <c r="CJ10" i="41"/>
  <c r="CB10" i="41"/>
  <c r="BT10" i="41"/>
  <c r="BL10" i="41"/>
  <c r="BD10" i="41"/>
  <c r="AV10" i="41"/>
  <c r="AN10" i="41"/>
  <c r="AF10" i="41"/>
  <c r="X10" i="41"/>
  <c r="P10" i="41"/>
  <c r="DP9" i="41"/>
  <c r="DH9" i="41"/>
  <c r="CZ9" i="41"/>
  <c r="CR9" i="41"/>
  <c r="CJ9" i="41"/>
  <c r="CB9" i="41"/>
  <c r="BT9" i="41"/>
  <c r="BL9" i="41"/>
  <c r="BD9" i="41"/>
  <c r="AV9" i="41"/>
  <c r="AN9" i="41"/>
  <c r="AF9" i="41"/>
  <c r="X9" i="41"/>
  <c r="P9" i="41"/>
  <c r="DP8" i="41"/>
  <c r="DH8" i="41"/>
  <c r="CZ8" i="41"/>
  <c r="CR8" i="41"/>
  <c r="CJ8" i="41"/>
  <c r="CB8" i="41"/>
  <c r="BT8" i="41"/>
  <c r="BL8" i="41"/>
  <c r="BD8" i="41"/>
  <c r="AV8" i="41"/>
  <c r="AN8" i="41"/>
  <c r="AF8" i="41"/>
  <c r="X8" i="41"/>
  <c r="P8" i="41"/>
  <c r="DP7" i="41"/>
  <c r="DH7" i="41"/>
  <c r="CZ7" i="41"/>
  <c r="CR7" i="41"/>
  <c r="CJ7" i="41"/>
  <c r="CB7" i="41"/>
  <c r="BT7" i="41"/>
  <c r="BL7" i="41"/>
  <c r="BD7" i="41"/>
  <c r="AV7" i="41"/>
  <c r="AN7" i="41"/>
  <c r="AF7" i="41"/>
  <c r="X7" i="41"/>
  <c r="P7" i="41"/>
  <c r="DP6" i="41"/>
  <c r="DH6" i="41"/>
  <c r="CZ6" i="41"/>
  <c r="CR6" i="41"/>
  <c r="CJ6" i="41"/>
  <c r="CB6" i="41"/>
  <c r="BT6" i="41"/>
  <c r="BL6" i="41"/>
  <c r="BD6" i="41"/>
  <c r="AV6" i="41"/>
  <c r="AN6" i="41"/>
  <c r="AF6" i="41"/>
  <c r="X6" i="41"/>
  <c r="P6" i="41"/>
  <c r="DP5" i="41"/>
  <c r="DH5" i="41"/>
  <c r="CZ5" i="41"/>
  <c r="CJ5" i="41"/>
  <c r="CB5" i="41"/>
  <c r="BT5" i="41"/>
  <c r="BL5" i="41"/>
  <c r="BD5" i="41"/>
  <c r="AV5" i="41"/>
  <c r="AN5" i="41"/>
  <c r="AF5" i="41"/>
  <c r="X5" i="41"/>
  <c r="P5" i="41"/>
  <c r="DP4" i="41"/>
  <c r="DH4" i="41"/>
  <c r="CZ4" i="41"/>
  <c r="CR4" i="41"/>
  <c r="CJ4" i="41"/>
  <c r="CB4" i="41"/>
  <c r="BT4" i="41"/>
  <c r="BL4" i="41"/>
  <c r="BD4" i="41"/>
  <c r="AV4" i="41"/>
  <c r="AN4" i="41"/>
  <c r="AF4" i="41"/>
  <c r="X4" i="41"/>
  <c r="P4" i="41"/>
  <c r="L3" i="41"/>
  <c r="T3" i="41"/>
  <c r="AB3" i="41"/>
  <c r="AJ3" i="41"/>
  <c r="AR3" i="41"/>
  <c r="AZ3" i="41"/>
  <c r="BP3" i="41"/>
  <c r="BX3" i="41"/>
  <c r="CF3" i="41"/>
  <c r="CN3" i="41"/>
  <c r="CV3" i="41"/>
  <c r="DD3" i="41"/>
  <c r="DL3" i="41"/>
  <c r="DO68" i="41"/>
  <c r="DG68" i="41"/>
  <c r="CY68" i="41"/>
  <c r="CQ68" i="41"/>
  <c r="CI68" i="41"/>
  <c r="CA68" i="41"/>
  <c r="BS68" i="41"/>
  <c r="BK68" i="41"/>
  <c r="BC68" i="41"/>
  <c r="AU68" i="41"/>
  <c r="AM68" i="41"/>
  <c r="AE68" i="41"/>
  <c r="W68" i="41"/>
  <c r="O68" i="41"/>
  <c r="DO66" i="41"/>
  <c r="DG66" i="41"/>
  <c r="CY66" i="41"/>
  <c r="CQ66" i="41"/>
  <c r="CI66" i="41"/>
  <c r="CA66" i="41"/>
  <c r="BS66" i="41"/>
  <c r="BK66" i="41"/>
  <c r="BC66" i="41"/>
  <c r="AU66" i="41"/>
  <c r="AM66" i="41"/>
  <c r="AE66" i="41"/>
  <c r="W66" i="41"/>
  <c r="O66" i="41"/>
  <c r="DO64" i="41"/>
  <c r="DG64" i="41"/>
  <c r="CY64" i="41"/>
  <c r="CQ64" i="41"/>
  <c r="CI64" i="41"/>
  <c r="CA64" i="41"/>
  <c r="BS64" i="41"/>
  <c r="BK64" i="41"/>
  <c r="BC64" i="41"/>
  <c r="AU64" i="41"/>
  <c r="AM64" i="41"/>
  <c r="AE64" i="41"/>
  <c r="W64" i="41"/>
  <c r="O64" i="41"/>
  <c r="DG63" i="41"/>
  <c r="CQ63" i="41"/>
  <c r="CA63" i="41"/>
  <c r="BK63" i="41"/>
  <c r="AU63" i="41"/>
  <c r="AE63" i="41"/>
  <c r="O63" i="41"/>
  <c r="DO62" i="41"/>
  <c r="CY62" i="41"/>
  <c r="CI62" i="41"/>
  <c r="BS62" i="41"/>
  <c r="BC62" i="41"/>
  <c r="AM62" i="41"/>
  <c r="W62" i="41"/>
  <c r="DO61" i="41"/>
  <c r="DG61" i="41"/>
  <c r="CY61" i="41"/>
  <c r="CQ61" i="41"/>
  <c r="CI61" i="41"/>
  <c r="CA61" i="41"/>
  <c r="BS61" i="41"/>
  <c r="BK61" i="41"/>
  <c r="BC61" i="41"/>
  <c r="AU61" i="41"/>
  <c r="AM61" i="41"/>
  <c r="AE61" i="41"/>
  <c r="W61" i="41"/>
  <c r="O61" i="41"/>
  <c r="DO60" i="41"/>
  <c r="DG60" i="41"/>
  <c r="CY60" i="41"/>
  <c r="CQ60" i="41"/>
  <c r="CI60" i="41"/>
  <c r="CA60" i="41"/>
  <c r="BS60" i="41"/>
  <c r="BK60" i="41"/>
  <c r="BC60" i="41"/>
  <c r="AU60" i="41"/>
  <c r="AM60" i="41"/>
  <c r="AE60" i="41"/>
  <c r="W60" i="41"/>
  <c r="O60" i="41"/>
  <c r="DO59" i="41"/>
  <c r="DG59" i="41"/>
  <c r="CY59" i="41"/>
  <c r="CQ59" i="41"/>
  <c r="CI59" i="41"/>
  <c r="CA59" i="41"/>
  <c r="BS59" i="41"/>
  <c r="BK59" i="41"/>
  <c r="BC59" i="41"/>
  <c r="AU59" i="41"/>
  <c r="AM59" i="41"/>
  <c r="AE59" i="41"/>
  <c r="W59" i="41"/>
  <c r="O59" i="41"/>
  <c r="DO58" i="41"/>
  <c r="DG58" i="41"/>
  <c r="CY58" i="41"/>
  <c r="CQ58" i="41"/>
  <c r="CI58" i="41"/>
  <c r="CA58" i="41"/>
  <c r="BS58" i="41"/>
  <c r="BK58" i="41"/>
  <c r="BC58" i="41"/>
  <c r="AU58" i="41"/>
  <c r="AM58" i="41"/>
  <c r="AE58" i="41"/>
  <c r="W58" i="41"/>
  <c r="O58" i="41"/>
  <c r="DG57" i="41"/>
  <c r="CQ57" i="41"/>
  <c r="CA57" i="41"/>
  <c r="BK57" i="41"/>
  <c r="AU57" i="41"/>
  <c r="AE57" i="41"/>
  <c r="O57" i="41"/>
  <c r="DO56" i="41"/>
  <c r="DG56" i="41"/>
  <c r="CY56" i="41"/>
  <c r="CQ56" i="41"/>
  <c r="CI56" i="41"/>
  <c r="CA56" i="41"/>
  <c r="BS56" i="41"/>
  <c r="BK56" i="41"/>
  <c r="BC56" i="41"/>
  <c r="AU56" i="41"/>
  <c r="AM56" i="41"/>
  <c r="AE56" i="41"/>
  <c r="W56" i="41"/>
  <c r="O56" i="41"/>
  <c r="DG55" i="41"/>
  <c r="CQ55" i="41"/>
  <c r="CA55" i="41"/>
  <c r="BK55" i="41"/>
  <c r="AU55" i="41"/>
  <c r="AE55" i="41"/>
  <c r="O55" i="41"/>
  <c r="DO54" i="41"/>
  <c r="CY54" i="41"/>
  <c r="CI54" i="41"/>
  <c r="BS54" i="41"/>
  <c r="BC54" i="41"/>
  <c r="AM54" i="41"/>
  <c r="W54" i="41"/>
  <c r="DO53" i="41"/>
  <c r="DG53" i="41"/>
  <c r="CY53" i="41"/>
  <c r="CQ53" i="41"/>
  <c r="CI53" i="41"/>
  <c r="CA53" i="41"/>
  <c r="BS53" i="41"/>
  <c r="BK53" i="41"/>
  <c r="BC53" i="41"/>
  <c r="AU53" i="41"/>
  <c r="AM53" i="41"/>
  <c r="AE53" i="41"/>
  <c r="W53" i="41"/>
  <c r="O53" i="41"/>
  <c r="BS18" i="41"/>
  <c r="DL59" i="41"/>
  <c r="DD59" i="41"/>
  <c r="CV59" i="41"/>
  <c r="CN59" i="41"/>
  <c r="CF59" i="41"/>
  <c r="BX59" i="41"/>
  <c r="BP59" i="41"/>
  <c r="BJ59" i="41"/>
  <c r="AZ59" i="41"/>
  <c r="AR59" i="41"/>
  <c r="AJ59" i="41"/>
  <c r="AB59" i="41"/>
  <c r="T59" i="41"/>
  <c r="L59" i="41"/>
  <c r="DD58" i="41"/>
  <c r="CN58" i="41"/>
  <c r="BX58" i="41"/>
  <c r="AR58" i="41"/>
  <c r="AB58" i="41"/>
  <c r="L58" i="41"/>
  <c r="DL57" i="41"/>
  <c r="DD57" i="41"/>
  <c r="CV57" i="41"/>
  <c r="CN57" i="41"/>
  <c r="CF57" i="41"/>
  <c r="BX57" i="41"/>
  <c r="BP57" i="41"/>
  <c r="AZ57" i="41"/>
  <c r="AR57" i="41"/>
  <c r="AJ57" i="41"/>
  <c r="AB57" i="41"/>
  <c r="T57" i="41"/>
  <c r="L57" i="41"/>
  <c r="DL56" i="41"/>
  <c r="CV56" i="41"/>
  <c r="CF56" i="41"/>
  <c r="BP56" i="41"/>
  <c r="BJ56" i="41"/>
  <c r="AZ56" i="41"/>
  <c r="AJ56" i="41"/>
  <c r="T56" i="41"/>
  <c r="DL55" i="41"/>
  <c r="DD55" i="41"/>
  <c r="CV55" i="41"/>
  <c r="CN55" i="41"/>
  <c r="CF55" i="41"/>
  <c r="BX55" i="41"/>
  <c r="BP55" i="41"/>
  <c r="BJ55" i="41"/>
  <c r="AZ55" i="41"/>
  <c r="AR55" i="41"/>
  <c r="AJ55" i="41"/>
  <c r="AB55" i="41"/>
  <c r="T55" i="41"/>
  <c r="L55" i="41"/>
  <c r="DL54" i="41"/>
  <c r="DD54" i="41"/>
  <c r="CV54" i="41"/>
  <c r="CN54" i="41"/>
  <c r="CF54" i="41"/>
  <c r="BX54" i="41"/>
  <c r="BP54" i="41"/>
  <c r="AZ54" i="41"/>
  <c r="AR54" i="41"/>
  <c r="AJ54" i="41"/>
  <c r="AB54" i="41"/>
  <c r="T54" i="41"/>
  <c r="L54" i="41"/>
  <c r="DL53" i="41"/>
  <c r="DD53" i="41"/>
  <c r="CV53" i="41"/>
  <c r="CN53" i="41"/>
  <c r="CF53" i="41"/>
  <c r="BX53" i="41"/>
  <c r="BP53" i="41"/>
  <c r="BJ53" i="41"/>
  <c r="AZ53" i="41"/>
  <c r="AR53" i="41"/>
  <c r="AJ53" i="41"/>
  <c r="AB53" i="41"/>
  <c r="T53" i="41"/>
  <c r="L53" i="41"/>
  <c r="DD50" i="41"/>
  <c r="CN50" i="41"/>
  <c r="BX50" i="41"/>
  <c r="AR50" i="41"/>
  <c r="AB50" i="41"/>
  <c r="L50" i="41"/>
  <c r="DL49" i="41"/>
  <c r="DD49" i="41"/>
  <c r="CV49" i="41"/>
  <c r="CN49" i="41"/>
  <c r="CF49" i="41"/>
  <c r="BX49" i="41"/>
  <c r="BP49" i="41"/>
  <c r="AZ49" i="41"/>
  <c r="AR49" i="41"/>
  <c r="AJ49" i="41"/>
  <c r="AB49" i="41"/>
  <c r="T49" i="41"/>
  <c r="L49" i="41"/>
  <c r="DL48" i="41"/>
  <c r="CV48" i="41"/>
  <c r="CF48" i="41"/>
  <c r="BP48" i="41"/>
  <c r="BJ48" i="41"/>
  <c r="AZ48" i="41"/>
  <c r="AJ48" i="41"/>
  <c r="T48" i="41"/>
  <c r="DL47" i="41"/>
  <c r="DD47" i="41"/>
  <c r="CV47" i="41"/>
  <c r="CN47" i="41"/>
  <c r="CF47" i="41"/>
  <c r="BX47" i="41"/>
  <c r="BP47" i="41"/>
  <c r="BJ47" i="41"/>
  <c r="AZ47" i="41"/>
  <c r="AR47" i="41"/>
  <c r="AJ47" i="41"/>
  <c r="AB47" i="41"/>
  <c r="T47" i="41"/>
  <c r="L47" i="41"/>
  <c r="DL46" i="41"/>
  <c r="DD46" i="41"/>
  <c r="CV46" i="41"/>
  <c r="CN46" i="41"/>
  <c r="CF46" i="41"/>
  <c r="BX46" i="41"/>
  <c r="BP46" i="41"/>
  <c r="AZ46" i="41"/>
  <c r="AR46" i="41"/>
  <c r="AJ46" i="41"/>
  <c r="AB46" i="41"/>
  <c r="T46" i="41"/>
  <c r="L46" i="41"/>
  <c r="DL45" i="41"/>
  <c r="DD45" i="41"/>
  <c r="CV45" i="41"/>
  <c r="CN45" i="41"/>
  <c r="CF45" i="41"/>
  <c r="BX45" i="41"/>
  <c r="BP45" i="41"/>
  <c r="BJ45" i="41"/>
  <c r="AZ45" i="41"/>
  <c r="AR45" i="41"/>
  <c r="AJ45" i="41"/>
  <c r="AB45" i="41"/>
  <c r="T45" i="41"/>
  <c r="L45" i="41"/>
  <c r="DL44" i="41"/>
  <c r="DD44" i="41"/>
  <c r="CV44" i="41"/>
  <c r="CF44" i="41"/>
  <c r="BP44" i="41"/>
  <c r="BJ44" i="41"/>
  <c r="AZ44" i="41"/>
  <c r="AR44" i="41"/>
  <c r="AJ44" i="41"/>
  <c r="T44" i="41"/>
  <c r="CF17" i="41"/>
  <c r="BP17" i="41"/>
  <c r="CN4" i="41"/>
  <c r="AB4" i="41"/>
  <c r="DK18" i="41"/>
  <c r="DC18" i="41"/>
  <c r="CM18" i="41"/>
  <c r="CE18" i="41"/>
  <c r="BW18" i="41"/>
  <c r="BO18" i="41"/>
  <c r="BG18" i="41"/>
  <c r="AY18" i="41"/>
  <c r="AQ18" i="41"/>
  <c r="AA18" i="41"/>
  <c r="S18" i="41"/>
  <c r="K18" i="41"/>
  <c r="DK17" i="41"/>
  <c r="DC17" i="41"/>
  <c r="CU17" i="41"/>
  <c r="CM17" i="41"/>
  <c r="CE17" i="41"/>
  <c r="BW17" i="41"/>
  <c r="BO17" i="41"/>
  <c r="BG17" i="41"/>
  <c r="AY17" i="41"/>
  <c r="AQ17" i="41"/>
  <c r="AI17" i="41"/>
  <c r="AA17" i="41"/>
  <c r="S17" i="41"/>
  <c r="K17" i="41"/>
  <c r="DK14" i="41"/>
  <c r="DC14" i="41"/>
  <c r="CU14" i="41"/>
  <c r="CM14" i="41"/>
  <c r="CE14" i="41"/>
  <c r="BW14" i="41"/>
  <c r="BO14" i="41"/>
  <c r="BG14" i="41"/>
  <c r="AY14" i="41"/>
  <c r="AQ14" i="41"/>
  <c r="AI14" i="41"/>
  <c r="AA14" i="41"/>
  <c r="S14" i="41"/>
  <c r="K14" i="41"/>
  <c r="DK13" i="41"/>
  <c r="DC13" i="41"/>
  <c r="CU13" i="41"/>
  <c r="CM13" i="41"/>
  <c r="CE13" i="41"/>
  <c r="BW13" i="41"/>
  <c r="BO13" i="41"/>
  <c r="BG13" i="41"/>
  <c r="AY13" i="41"/>
  <c r="AQ13" i="41"/>
  <c r="AI13" i="41"/>
  <c r="AA13" i="41"/>
  <c r="S13" i="41"/>
  <c r="K13" i="41"/>
  <c r="DK12" i="41"/>
  <c r="DC12" i="41"/>
  <c r="CU12" i="41"/>
  <c r="CM12" i="41"/>
  <c r="CE12" i="41"/>
  <c r="BW12" i="41"/>
  <c r="BO12" i="41"/>
  <c r="BG12" i="41"/>
  <c r="AY12" i="41"/>
  <c r="AQ12" i="41"/>
  <c r="AI12" i="41"/>
  <c r="AA12" i="41"/>
  <c r="S12" i="41"/>
  <c r="K12" i="41"/>
  <c r="DK11" i="41"/>
  <c r="DC11" i="41"/>
  <c r="CE11" i="41"/>
  <c r="BW11" i="41"/>
  <c r="BO11" i="41"/>
  <c r="BG11" i="41"/>
  <c r="AY11" i="41"/>
  <c r="AQ11" i="41"/>
  <c r="AA11" i="41"/>
  <c r="S11" i="41"/>
  <c r="K11" i="41"/>
  <c r="DK10" i="41"/>
  <c r="DC10" i="41"/>
  <c r="CU10" i="41"/>
  <c r="CM10" i="41"/>
  <c r="CE10" i="41"/>
  <c r="BW10" i="41"/>
  <c r="BO10" i="41"/>
  <c r="BG10" i="41"/>
  <c r="AY10" i="41"/>
  <c r="AQ10" i="41"/>
  <c r="AI10" i="41"/>
  <c r="AA10" i="41"/>
  <c r="S10" i="41"/>
  <c r="K10" i="41"/>
  <c r="DK9" i="41"/>
  <c r="DC9" i="41"/>
  <c r="CU9" i="41"/>
  <c r="CM9" i="41"/>
  <c r="CE9" i="41"/>
  <c r="BW9" i="41"/>
  <c r="BO9" i="41"/>
  <c r="BG9" i="41"/>
  <c r="AY9" i="41"/>
  <c r="AQ9" i="41"/>
  <c r="AI9" i="41"/>
  <c r="AA9" i="41"/>
  <c r="S9" i="41"/>
  <c r="K9" i="41"/>
  <c r="DK8" i="41"/>
  <c r="DC8" i="41"/>
  <c r="CU8" i="41"/>
  <c r="CM8" i="41"/>
  <c r="CE8" i="41"/>
  <c r="BW8" i="41"/>
  <c r="BO8" i="41"/>
  <c r="BG8" i="41"/>
  <c r="AY8" i="41"/>
  <c r="AQ8" i="41"/>
  <c r="AI8" i="41"/>
  <c r="AA8" i="41"/>
  <c r="S8" i="41"/>
  <c r="K8" i="41"/>
  <c r="DK7" i="41"/>
  <c r="DC7" i="41"/>
  <c r="CU7" i="41"/>
  <c r="CM7" i="41"/>
  <c r="CE7" i="41"/>
  <c r="BW7" i="41"/>
  <c r="BO7" i="41"/>
  <c r="BG7" i="41"/>
  <c r="AY7" i="41"/>
  <c r="AQ7" i="41"/>
  <c r="AI7" i="41"/>
  <c r="AA7" i="41"/>
  <c r="S7" i="41"/>
  <c r="K7" i="41"/>
  <c r="DK6" i="41"/>
  <c r="DC6" i="41"/>
  <c r="CU6" i="41"/>
  <c r="CM6" i="41"/>
  <c r="CE6" i="41"/>
  <c r="BW6" i="41"/>
  <c r="BO6" i="41"/>
  <c r="BG6" i="41"/>
  <c r="AY6" i="41"/>
  <c r="AQ6" i="41"/>
  <c r="AI6" i="41"/>
  <c r="AA6" i="41"/>
  <c r="S6" i="41"/>
  <c r="K6" i="41"/>
  <c r="DK5" i="41"/>
  <c r="DC5" i="41"/>
  <c r="CU5" i="41"/>
  <c r="CM5" i="41"/>
  <c r="CE5" i="41"/>
  <c r="BW5" i="41"/>
  <c r="BO5" i="41"/>
  <c r="BG5" i="41"/>
  <c r="AY5" i="41"/>
  <c r="AQ5" i="41"/>
  <c r="AI5" i="41"/>
  <c r="AA5" i="41"/>
  <c r="S5" i="41"/>
  <c r="K5" i="41"/>
  <c r="DK4" i="41"/>
  <c r="DC4" i="41"/>
  <c r="CM4" i="41"/>
  <c r="CE4" i="41"/>
  <c r="BW4" i="41"/>
  <c r="BO4" i="41"/>
  <c r="BG4" i="41"/>
  <c r="AY4" i="41"/>
  <c r="AQ4" i="41"/>
  <c r="AI4" i="41"/>
  <c r="AA4" i="41"/>
  <c r="S4" i="41"/>
  <c r="K4" i="41"/>
  <c r="BV48" i="41"/>
  <c r="BF48" i="41"/>
  <c r="AP48" i="41"/>
  <c r="Z48" i="41"/>
  <c r="J48" i="41"/>
  <c r="DJ47" i="41"/>
  <c r="DB47" i="41"/>
  <c r="CT47" i="41"/>
  <c r="CL47" i="41"/>
  <c r="CD47" i="41"/>
  <c r="BV47" i="41"/>
  <c r="BN47" i="41"/>
  <c r="BF47" i="41"/>
  <c r="AX47" i="41"/>
  <c r="AP47" i="41"/>
  <c r="AH47" i="41"/>
  <c r="Z47" i="41"/>
  <c r="R47" i="41"/>
  <c r="J47" i="41"/>
  <c r="DJ46" i="41"/>
  <c r="DB46" i="41"/>
  <c r="CT46" i="41"/>
  <c r="CL46" i="41"/>
  <c r="CD46" i="41"/>
  <c r="BV46" i="41"/>
  <c r="BN46" i="41"/>
  <c r="BF46" i="41"/>
  <c r="AX46" i="41"/>
  <c r="AP46" i="41"/>
  <c r="AH46" i="41"/>
  <c r="Z46" i="41"/>
  <c r="R46" i="41"/>
  <c r="J46" i="41"/>
  <c r="DB45" i="41"/>
  <c r="CL45" i="41"/>
  <c r="BV45" i="41"/>
  <c r="BN45" i="41"/>
  <c r="BF45" i="41"/>
  <c r="AX45" i="41"/>
  <c r="Z45" i="41"/>
  <c r="J45" i="41"/>
  <c r="DJ44" i="41"/>
  <c r="DB44" i="41"/>
  <c r="CT44" i="41"/>
  <c r="CL44" i="41"/>
  <c r="CD44" i="41"/>
  <c r="BV44" i="41"/>
  <c r="BN44" i="41"/>
  <c r="BF44" i="41"/>
  <c r="AX44" i="41"/>
  <c r="AP44" i="41"/>
  <c r="AH44" i="41"/>
  <c r="Z44" i="41"/>
  <c r="R44" i="41"/>
  <c r="J44" i="41"/>
  <c r="DJ43" i="41"/>
  <c r="DB43" i="41"/>
  <c r="CT43" i="41"/>
  <c r="CL43" i="41"/>
  <c r="CD43" i="41"/>
  <c r="BV43" i="41"/>
  <c r="BN43" i="41"/>
  <c r="BF43" i="41"/>
  <c r="AX43" i="41"/>
  <c r="AP43" i="41"/>
  <c r="AH43" i="41"/>
  <c r="Z43" i="41"/>
  <c r="R43" i="41"/>
  <c r="J43" i="41"/>
  <c r="DJ42" i="41"/>
  <c r="DB42" i="41"/>
  <c r="CL42" i="41"/>
  <c r="BV42" i="41"/>
  <c r="BN42" i="41"/>
  <c r="BF42" i="41"/>
  <c r="AX42" i="41"/>
  <c r="AP42" i="41"/>
  <c r="Z42" i="41"/>
  <c r="J42" i="41"/>
  <c r="DJ41" i="41"/>
  <c r="DB41" i="41"/>
  <c r="CT41" i="41"/>
  <c r="CL41" i="41"/>
  <c r="CD41" i="41"/>
  <c r="BV41" i="41"/>
  <c r="BN41" i="41"/>
  <c r="BF41" i="41"/>
  <c r="AX41" i="41"/>
  <c r="AP41" i="41"/>
  <c r="AH41" i="41"/>
  <c r="Z41" i="41"/>
  <c r="R41" i="41"/>
  <c r="J41" i="41"/>
  <c r="DJ38" i="41"/>
  <c r="CT38" i="41"/>
  <c r="CD38" i="41"/>
  <c r="BV38" i="41"/>
  <c r="BN38" i="41"/>
  <c r="BF38" i="41"/>
  <c r="AX38" i="41"/>
  <c r="AH38" i="41"/>
  <c r="R38" i="41"/>
  <c r="J38" i="41"/>
  <c r="DJ37" i="41"/>
  <c r="CL37" i="41"/>
  <c r="BV37" i="41"/>
  <c r="BN37" i="41"/>
  <c r="BF37" i="41"/>
  <c r="AX37" i="41"/>
  <c r="Z37" i="41"/>
  <c r="J37" i="41"/>
  <c r="DJ36" i="41"/>
  <c r="DB36" i="41"/>
  <c r="CT36" i="41"/>
  <c r="CL36" i="41"/>
  <c r="CD36" i="41"/>
  <c r="BV36" i="41"/>
  <c r="BN36" i="41"/>
  <c r="BF36" i="41"/>
  <c r="AX36" i="41"/>
  <c r="AP36" i="41"/>
  <c r="AH36" i="41"/>
  <c r="Z36" i="41"/>
  <c r="R36" i="41"/>
  <c r="J36" i="41"/>
  <c r="DJ35" i="41"/>
  <c r="DB35" i="41"/>
  <c r="CT35" i="41"/>
  <c r="CL35" i="41"/>
  <c r="CD35" i="41"/>
  <c r="BV35" i="41"/>
  <c r="BN35" i="41"/>
  <c r="BF35" i="41"/>
  <c r="AX35" i="41"/>
  <c r="AP35" i="41"/>
  <c r="AH35" i="41"/>
  <c r="Z35" i="41"/>
  <c r="R35" i="41"/>
  <c r="J35" i="41"/>
  <c r="DJ34" i="41"/>
  <c r="DB34" i="41"/>
  <c r="CL34" i="41"/>
  <c r="BV34" i="41"/>
  <c r="BN34" i="41"/>
  <c r="BF34" i="41"/>
  <c r="AX34" i="41"/>
  <c r="AP34" i="41"/>
  <c r="Z34" i="41"/>
  <c r="J34" i="41"/>
  <c r="DJ33" i="41"/>
  <c r="DB33" i="41"/>
  <c r="CT33" i="41"/>
  <c r="CL33" i="41"/>
  <c r="CD33" i="41"/>
  <c r="BV33" i="41"/>
  <c r="BN33" i="41"/>
  <c r="BF33" i="41"/>
  <c r="AX33" i="41"/>
  <c r="AP33" i="41"/>
  <c r="AH33" i="41"/>
  <c r="Z33" i="41"/>
  <c r="R33" i="41"/>
  <c r="J33" i="41"/>
  <c r="DJ32" i="41"/>
  <c r="DB32" i="41"/>
  <c r="CT32" i="41"/>
  <c r="CL32" i="41"/>
  <c r="CD32" i="41"/>
  <c r="BV32" i="41"/>
  <c r="BF32" i="41"/>
  <c r="AX32" i="41"/>
  <c r="AP32" i="41"/>
  <c r="AH32" i="41"/>
  <c r="Z32" i="41"/>
  <c r="R32" i="41"/>
  <c r="J32" i="41"/>
  <c r="DJ31" i="41"/>
  <c r="DB31" i="41"/>
  <c r="CT31" i="41"/>
  <c r="CL31" i="41"/>
  <c r="CD31" i="41"/>
  <c r="BV31" i="41"/>
  <c r="BN31" i="41"/>
  <c r="BF31" i="41"/>
  <c r="AX31" i="41"/>
  <c r="AP31" i="41"/>
  <c r="AH31" i="41"/>
  <c r="Z31" i="41"/>
  <c r="R31" i="41"/>
  <c r="J31" i="41"/>
  <c r="DJ30" i="41"/>
  <c r="CT30" i="41"/>
  <c r="CD30" i="41"/>
  <c r="BV30" i="41"/>
  <c r="BN30" i="41"/>
  <c r="BF30" i="41"/>
  <c r="AX30" i="41"/>
  <c r="AP30" i="41"/>
  <c r="AH30" i="41"/>
  <c r="Z30" i="41"/>
  <c r="R30" i="41"/>
  <c r="DJ29" i="41"/>
  <c r="CT29" i="41"/>
  <c r="CL29" i="41"/>
  <c r="BN29" i="41"/>
  <c r="AP29" i="41"/>
  <c r="Z29" i="41"/>
  <c r="R29" i="41"/>
  <c r="J29" i="41"/>
  <c r="DJ28" i="41"/>
  <c r="DB28" i="41"/>
  <c r="CT28" i="41"/>
  <c r="CL28" i="41"/>
  <c r="CD28" i="41"/>
  <c r="BV28" i="41"/>
  <c r="BN28" i="41"/>
  <c r="BF28" i="41"/>
  <c r="AX28" i="41"/>
  <c r="AP28" i="41"/>
  <c r="AH28" i="41"/>
  <c r="Z28" i="41"/>
  <c r="R28" i="41"/>
  <c r="J28" i="41"/>
  <c r="DJ27" i="41"/>
  <c r="DB27" i="41"/>
  <c r="CT27" i="41"/>
  <c r="CL27" i="41"/>
  <c r="CD27" i="41"/>
  <c r="BV27" i="41"/>
  <c r="BN27" i="41"/>
  <c r="BF27" i="41"/>
  <c r="AX27" i="41"/>
  <c r="AP27" i="41"/>
  <c r="AH27" i="41"/>
  <c r="Z27" i="41"/>
  <c r="R27" i="41"/>
  <c r="J27" i="41"/>
  <c r="DB26" i="41"/>
  <c r="CT26" i="41"/>
  <c r="CL26" i="41"/>
  <c r="BV26" i="41"/>
  <c r="BN26" i="41"/>
  <c r="BF26" i="41"/>
  <c r="AP26" i="41"/>
  <c r="AH26" i="41"/>
  <c r="Z26" i="41"/>
  <c r="J26" i="41"/>
  <c r="DJ25" i="41"/>
  <c r="DB25" i="41"/>
  <c r="CT25" i="41"/>
  <c r="CL25" i="41"/>
  <c r="CD25" i="41"/>
  <c r="BV25" i="41"/>
  <c r="BN25" i="41"/>
  <c r="BF25" i="41"/>
  <c r="AX25" i="41"/>
  <c r="AP25" i="41"/>
  <c r="AH25" i="41"/>
  <c r="Z25" i="41"/>
  <c r="R25" i="41"/>
  <c r="J25" i="41"/>
  <c r="DJ24" i="41"/>
  <c r="DB24" i="41"/>
  <c r="CT24" i="41"/>
  <c r="CL24" i="41"/>
  <c r="BV24" i="41"/>
  <c r="BF24" i="41"/>
  <c r="AX24" i="41"/>
  <c r="AP24" i="41"/>
  <c r="Z24" i="41"/>
  <c r="R24" i="41"/>
  <c r="J24" i="41"/>
  <c r="DJ23" i="41"/>
  <c r="DB23" i="41"/>
  <c r="CT23" i="41"/>
  <c r="CL23" i="41"/>
  <c r="CD23" i="41"/>
  <c r="BV23" i="41"/>
  <c r="BN23" i="41"/>
  <c r="BF23" i="41"/>
  <c r="AX23" i="41"/>
  <c r="AP23" i="41"/>
  <c r="AH23" i="41"/>
  <c r="Z23" i="41"/>
  <c r="R23" i="41"/>
  <c r="J23" i="41"/>
  <c r="DJ22" i="41"/>
  <c r="DB22" i="41"/>
  <c r="CT22" i="41"/>
  <c r="CL22" i="41"/>
  <c r="CD22" i="41"/>
  <c r="BV22" i="41"/>
  <c r="BN22" i="41"/>
  <c r="BF22" i="41"/>
  <c r="AX22" i="41"/>
  <c r="AP22" i="41"/>
  <c r="AH22" i="41"/>
  <c r="Z22" i="41"/>
  <c r="R22" i="41"/>
  <c r="J22" i="41"/>
  <c r="DJ21" i="41"/>
  <c r="DB21" i="41"/>
  <c r="CT21" i="41"/>
  <c r="CL21" i="41"/>
  <c r="CD21" i="41"/>
  <c r="BN21" i="41"/>
  <c r="AX21" i="41"/>
  <c r="AP21" i="41"/>
  <c r="AH21" i="41"/>
  <c r="R21" i="41"/>
  <c r="J21" i="41"/>
  <c r="DJ20" i="41"/>
  <c r="DB20" i="41"/>
  <c r="CT20" i="41"/>
  <c r="CL20" i="41"/>
  <c r="CD20" i="41"/>
  <c r="BV20" i="41"/>
  <c r="BN20" i="41"/>
  <c r="BF20" i="41"/>
  <c r="AX20" i="41"/>
  <c r="AP20" i="41"/>
  <c r="AH20" i="41"/>
  <c r="Z20" i="41"/>
  <c r="R20" i="41"/>
  <c r="J20" i="41"/>
  <c r="DJ19" i="41"/>
  <c r="DB19" i="41"/>
  <c r="CT19" i="41"/>
  <c r="CL19" i="41"/>
  <c r="DB18" i="41"/>
  <c r="CD18" i="41"/>
  <c r="BN18" i="41"/>
  <c r="AH18" i="41"/>
  <c r="Z18" i="41"/>
  <c r="R18" i="41"/>
  <c r="J18" i="41"/>
  <c r="DJ17" i="41"/>
  <c r="CL17" i="41"/>
  <c r="BV17" i="41"/>
  <c r="BF17" i="41"/>
  <c r="Z17" i="41"/>
  <c r="J17" i="41"/>
  <c r="DQ66" i="41"/>
  <c r="DI66" i="41"/>
  <c r="DA66" i="41"/>
  <c r="CS66" i="41"/>
  <c r="CK66" i="41"/>
  <c r="CC66" i="41"/>
  <c r="BU66" i="41"/>
  <c r="BM66" i="41"/>
  <c r="BE66" i="41"/>
  <c r="AW66" i="41"/>
  <c r="AO66" i="41"/>
  <c r="AG66" i="41"/>
  <c r="Y66" i="41"/>
  <c r="Q66" i="41"/>
  <c r="DQ63" i="41"/>
  <c r="DI63" i="41"/>
  <c r="DA63" i="41"/>
  <c r="CS63" i="41"/>
  <c r="CK63" i="41"/>
  <c r="CC63" i="41"/>
  <c r="BU63" i="41"/>
  <c r="BM63" i="41"/>
  <c r="BE63" i="41"/>
  <c r="AW63" i="41"/>
  <c r="AO63" i="41"/>
  <c r="AG63" i="41"/>
  <c r="Y63" i="41"/>
  <c r="Q63" i="41"/>
  <c r="DQ62" i="41"/>
  <c r="DI62" i="41"/>
  <c r="DA62" i="41"/>
  <c r="CS62" i="41"/>
  <c r="CK62" i="41"/>
  <c r="CC62" i="41"/>
  <c r="BU62" i="41"/>
  <c r="BM62" i="41"/>
  <c r="BE62" i="41"/>
  <c r="AW62" i="41"/>
  <c r="AO62" i="41"/>
  <c r="AG62" i="41"/>
  <c r="Y62" i="41"/>
  <c r="Q62" i="41"/>
  <c r="DQ60" i="41"/>
  <c r="DI60" i="41"/>
  <c r="DA60" i="41"/>
  <c r="CS60" i="41"/>
  <c r="CK60" i="41"/>
  <c r="CC60" i="41"/>
  <c r="BU60" i="41"/>
  <c r="BM60" i="41"/>
  <c r="BE60" i="41"/>
  <c r="AW60" i="41"/>
  <c r="AO60" i="41"/>
  <c r="AG60" i="41"/>
  <c r="Y60" i="41"/>
  <c r="Q60" i="41"/>
  <c r="DQ58" i="41"/>
  <c r="DI58" i="41"/>
  <c r="DA58" i="41"/>
  <c r="CS58" i="41"/>
  <c r="CK58" i="41"/>
  <c r="CC58" i="41"/>
  <c r="BU58" i="41"/>
  <c r="BM58" i="41"/>
  <c r="BE58" i="41"/>
  <c r="AW58" i="41"/>
  <c r="AO58" i="41"/>
  <c r="AG58" i="41"/>
  <c r="Y58" i="41"/>
  <c r="Q58" i="41"/>
  <c r="DQ55" i="41"/>
  <c r="DI55" i="41"/>
  <c r="DA55" i="41"/>
  <c r="CS55" i="41"/>
  <c r="CK55" i="41"/>
  <c r="CC55" i="41"/>
  <c r="BU55" i="41"/>
  <c r="BM55" i="41"/>
  <c r="BE55" i="41"/>
  <c r="AW55" i="41"/>
  <c r="AO55" i="41"/>
  <c r="AG55" i="41"/>
  <c r="Y55" i="41"/>
  <c r="Q55" i="41"/>
  <c r="DQ54" i="41"/>
  <c r="DI54" i="41"/>
  <c r="DA54" i="41"/>
  <c r="CS54" i="41"/>
  <c r="CK54" i="41"/>
  <c r="CC54" i="41"/>
  <c r="BU54" i="41"/>
  <c r="BM54" i="41"/>
  <c r="BE54" i="41"/>
  <c r="AW54" i="41"/>
  <c r="AO54" i="41"/>
  <c r="AG54" i="41"/>
  <c r="Y54" i="41"/>
  <c r="Q54" i="41"/>
  <c r="DQ50" i="41"/>
  <c r="DI50" i="41"/>
  <c r="DA50" i="41"/>
  <c r="CS50" i="41"/>
  <c r="CK50" i="41"/>
  <c r="CC50" i="41"/>
  <c r="BU50" i="41"/>
  <c r="BM50" i="41"/>
  <c r="BE50" i="41"/>
  <c r="AW50" i="41"/>
  <c r="AO50" i="41"/>
  <c r="AG50" i="41"/>
  <c r="Y50" i="41"/>
  <c r="Q50" i="41"/>
  <c r="DQ47" i="41"/>
  <c r="DI47" i="41"/>
  <c r="DA47" i="41"/>
  <c r="CS47" i="41"/>
  <c r="CK47" i="41"/>
  <c r="CC47" i="41"/>
  <c r="BU47" i="41"/>
  <c r="BM47" i="41"/>
  <c r="BE47" i="41"/>
  <c r="AW47" i="41"/>
  <c r="AO47" i="41"/>
  <c r="AG47" i="41"/>
  <c r="Y47" i="41"/>
  <c r="Q47" i="41"/>
  <c r="DQ46" i="41"/>
  <c r="DI46" i="41"/>
  <c r="DA46" i="41"/>
  <c r="CS46" i="41"/>
  <c r="CK46" i="41"/>
  <c r="CC46" i="41"/>
  <c r="BU46" i="41"/>
  <c r="BM46" i="41"/>
  <c r="BE46" i="41"/>
  <c r="AW46" i="41"/>
  <c r="AO46" i="41"/>
  <c r="AG46" i="41"/>
  <c r="Y46" i="41"/>
  <c r="Q46" i="41"/>
  <c r="BU45" i="41"/>
  <c r="BE45" i="41"/>
  <c r="AO45" i="41"/>
  <c r="Y45" i="41"/>
  <c r="DQ44" i="41"/>
  <c r="DI44" i="41"/>
  <c r="DA44" i="41"/>
  <c r="CS44" i="41"/>
  <c r="CK44" i="41"/>
  <c r="CC44" i="41"/>
  <c r="BU44" i="41"/>
  <c r="BM44" i="41"/>
  <c r="BE44" i="41"/>
  <c r="AW44" i="41"/>
  <c r="AO44" i="41"/>
  <c r="AG44" i="41"/>
  <c r="Y44" i="41"/>
  <c r="Q44" i="41"/>
  <c r="DQ43" i="41"/>
  <c r="DA43" i="41"/>
  <c r="CK43" i="41"/>
  <c r="BU43" i="41"/>
  <c r="BE43" i="41"/>
  <c r="AO43" i="41"/>
  <c r="Y43" i="41"/>
  <c r="DQ42" i="41"/>
  <c r="DI42" i="41"/>
  <c r="DA42" i="41"/>
  <c r="CS42" i="41"/>
  <c r="CK42" i="41"/>
  <c r="CC42" i="41"/>
  <c r="BU42" i="41"/>
  <c r="BM42" i="41"/>
  <c r="BE42" i="41"/>
  <c r="AW42" i="41"/>
  <c r="AO42" i="41"/>
  <c r="AG42" i="41"/>
  <c r="Y42" i="41"/>
  <c r="Q42" i="41"/>
  <c r="DI41" i="41"/>
  <c r="CS41" i="41"/>
  <c r="CC41" i="41"/>
  <c r="BM41" i="41"/>
  <c r="AW41" i="41"/>
  <c r="AG41" i="41"/>
  <c r="Q41" i="41"/>
  <c r="DQ38" i="41"/>
  <c r="DI38" i="41"/>
  <c r="DA38" i="41"/>
  <c r="CS38" i="41"/>
  <c r="CK38" i="41"/>
  <c r="CC38" i="41"/>
  <c r="BU38" i="41"/>
  <c r="BM38" i="41"/>
  <c r="BE38" i="41"/>
  <c r="AW38" i="41"/>
  <c r="AO38" i="41"/>
  <c r="AG38" i="41"/>
  <c r="Y38" i="41"/>
  <c r="Q38" i="41"/>
  <c r="DQ37" i="41"/>
  <c r="DA37" i="41"/>
  <c r="CK37" i="41"/>
  <c r="BU37" i="41"/>
  <c r="BE37" i="41"/>
  <c r="AO37" i="41"/>
  <c r="Y37" i="41"/>
  <c r="DQ36" i="41"/>
  <c r="DI36" i="41"/>
  <c r="DA36" i="41"/>
  <c r="CS36" i="41"/>
  <c r="CK36" i="41"/>
  <c r="CC36" i="41"/>
  <c r="BU36" i="41"/>
  <c r="BM36" i="41"/>
  <c r="BE36" i="41"/>
  <c r="AW36" i="41"/>
  <c r="AO36" i="41"/>
  <c r="AG36" i="41"/>
  <c r="Y36" i="41"/>
  <c r="Q36" i="41"/>
  <c r="DQ35" i="41"/>
  <c r="DA35" i="41"/>
  <c r="CK35" i="41"/>
  <c r="BU35" i="41"/>
  <c r="BE35" i="41"/>
  <c r="AO35" i="41"/>
  <c r="Y35" i="41"/>
  <c r="DQ34" i="41"/>
  <c r="DI34" i="41"/>
  <c r="DA34" i="41"/>
  <c r="CS34" i="41"/>
  <c r="CK34" i="41"/>
  <c r="CC34" i="41"/>
  <c r="BU34" i="41"/>
  <c r="BM34" i="41"/>
  <c r="BE34" i="41"/>
  <c r="AW34" i="41"/>
  <c r="AO34" i="41"/>
  <c r="AG34" i="41"/>
  <c r="Y34" i="41"/>
  <c r="Q34" i="41"/>
  <c r="DI33" i="41"/>
  <c r="CS33" i="41"/>
  <c r="CC33" i="41"/>
  <c r="BM33" i="41"/>
  <c r="AW33" i="41"/>
  <c r="AG33" i="41"/>
  <c r="Q33" i="41"/>
  <c r="DQ31" i="41"/>
  <c r="DI31" i="41"/>
  <c r="DA31" i="41"/>
  <c r="CS31" i="41"/>
  <c r="CK31" i="41"/>
  <c r="CC31" i="41"/>
  <c r="BU31" i="41"/>
  <c r="BM31" i="41"/>
  <c r="BE31" i="41"/>
  <c r="AW31" i="41"/>
  <c r="AO31" i="41"/>
  <c r="AG31" i="41"/>
  <c r="Y31" i="41"/>
  <c r="Q31" i="41"/>
  <c r="DQ30" i="41"/>
  <c r="DI30" i="41"/>
  <c r="DA30" i="41"/>
  <c r="CS30" i="41"/>
  <c r="CK30" i="41"/>
  <c r="CC30" i="41"/>
  <c r="BU30" i="41"/>
  <c r="BM30" i="41"/>
  <c r="BE30" i="41"/>
  <c r="AW30" i="41"/>
  <c r="AO30" i="41"/>
  <c r="AG30" i="41"/>
  <c r="Y30" i="41"/>
  <c r="Q30" i="41"/>
  <c r="DQ29" i="41"/>
  <c r="DA29" i="41"/>
  <c r="CK29" i="41"/>
  <c r="BU29" i="41"/>
  <c r="BE29" i="41"/>
  <c r="AO29" i="41"/>
  <c r="Y29" i="41"/>
  <c r="DQ28" i="41"/>
  <c r="DI28" i="41"/>
  <c r="DA28" i="41"/>
  <c r="CS28" i="41"/>
  <c r="CK28" i="41"/>
  <c r="CC28" i="41"/>
  <c r="BU28" i="41"/>
  <c r="BM28" i="41"/>
  <c r="BE28" i="41"/>
  <c r="AW28" i="41"/>
  <c r="AO28" i="41"/>
  <c r="AG28" i="41"/>
  <c r="Y28" i="41"/>
  <c r="Q28" i="41"/>
  <c r="DQ27" i="41"/>
  <c r="DA27" i="41"/>
  <c r="CK27" i="41"/>
  <c r="BU27" i="41"/>
  <c r="BE27" i="41"/>
  <c r="AO27" i="41"/>
  <c r="Y27" i="41"/>
  <c r="DQ26" i="41"/>
  <c r="DI26" i="41"/>
  <c r="DA26" i="41"/>
  <c r="CS26" i="41"/>
  <c r="CK26" i="41"/>
  <c r="CC26" i="41"/>
  <c r="BU26" i="41"/>
  <c r="BM26" i="41"/>
  <c r="BE26" i="41"/>
  <c r="AW26" i="41"/>
  <c r="AO26" i="41"/>
  <c r="AG26" i="41"/>
  <c r="Y26" i="41"/>
  <c r="Q26" i="41"/>
  <c r="DQ25" i="41"/>
  <c r="DI25" i="41"/>
  <c r="DA25" i="41"/>
  <c r="CS25" i="41"/>
  <c r="CK25" i="41"/>
  <c r="CC25" i="41"/>
  <c r="BU25" i="41"/>
  <c r="BM25" i="41"/>
  <c r="BE25" i="41"/>
  <c r="AW25" i="41"/>
  <c r="AO25" i="41"/>
  <c r="AG25" i="41"/>
  <c r="Y25" i="41"/>
  <c r="Q25" i="41"/>
  <c r="DI24" i="41"/>
  <c r="CS24" i="41"/>
  <c r="CC24" i="41"/>
  <c r="BM24" i="41"/>
  <c r="AW24" i="41"/>
  <c r="AG24" i="41"/>
  <c r="Q24" i="41"/>
  <c r="DQ23" i="41"/>
  <c r="DI23" i="41"/>
  <c r="DA23" i="41"/>
  <c r="CS23" i="41"/>
  <c r="CK23" i="41"/>
  <c r="CC23" i="41"/>
  <c r="BU23" i="41"/>
  <c r="BM23" i="41"/>
  <c r="BE23" i="41"/>
  <c r="AW23" i="41"/>
  <c r="AO23" i="41"/>
  <c r="AG23" i="41"/>
  <c r="Y23" i="41"/>
  <c r="Q23" i="41"/>
  <c r="DQ22" i="41"/>
  <c r="DI22" i="41"/>
  <c r="DA22" i="41"/>
  <c r="CS22" i="41"/>
  <c r="CK22" i="41"/>
  <c r="CC22" i="41"/>
  <c r="BU22" i="41"/>
  <c r="BM22" i="41"/>
  <c r="BE22" i="41"/>
  <c r="AW22" i="41"/>
  <c r="AO22" i="41"/>
  <c r="AG22" i="41"/>
  <c r="Y22" i="41"/>
  <c r="Q22" i="41"/>
  <c r="DQ21" i="41"/>
  <c r="DI21" i="41"/>
  <c r="DA21" i="41"/>
  <c r="CS21" i="41"/>
  <c r="CK21" i="41"/>
  <c r="CC21" i="41"/>
  <c r="BU21" i="41"/>
  <c r="BM21" i="41"/>
  <c r="BE21" i="41"/>
  <c r="AW21" i="41"/>
  <c r="AO21" i="41"/>
  <c r="AG21" i="41"/>
  <c r="Y21" i="41"/>
  <c r="Q21" i="41"/>
  <c r="DQ20" i="41"/>
  <c r="DI20" i="41"/>
  <c r="DA20" i="41"/>
  <c r="CS20" i="41"/>
  <c r="CK20" i="41"/>
  <c r="CC20" i="41"/>
  <c r="BU20" i="41"/>
  <c r="BM20" i="41"/>
  <c r="BE20" i="41"/>
  <c r="AW20" i="41"/>
  <c r="AO20" i="41"/>
  <c r="AG20" i="41"/>
  <c r="Y20" i="41"/>
  <c r="Q20" i="41"/>
  <c r="DQ19" i="41"/>
  <c r="DA19" i="41"/>
  <c r="CK19" i="41"/>
  <c r="BU19" i="41"/>
  <c r="BE19" i="41"/>
  <c r="AO19" i="41"/>
  <c r="Y19" i="41"/>
  <c r="Q19" i="41"/>
  <c r="DQ18" i="41"/>
  <c r="DI18" i="41"/>
  <c r="DA18" i="41"/>
  <c r="CK18" i="41"/>
  <c r="CC18" i="41"/>
  <c r="BU18" i="41"/>
  <c r="BE18" i="41"/>
  <c r="AW18" i="41"/>
  <c r="AO18" i="41"/>
  <c r="AG18" i="41"/>
  <c r="Y18" i="41"/>
  <c r="DQ17" i="41"/>
  <c r="DI17" i="41"/>
  <c r="CS17" i="41"/>
  <c r="CK17" i="41"/>
  <c r="CC17" i="41"/>
  <c r="BU17" i="41"/>
  <c r="BE17" i="41"/>
  <c r="AW17" i="41"/>
  <c r="AG17" i="41"/>
  <c r="Q17" i="41"/>
  <c r="DQ14" i="41"/>
  <c r="DI14" i="41"/>
  <c r="DA14" i="41"/>
  <c r="CS14" i="41"/>
  <c r="CK14" i="41"/>
  <c r="CC14" i="41"/>
  <c r="BU14" i="41"/>
  <c r="BM14" i="41"/>
  <c r="BE14" i="41"/>
  <c r="AW14" i="41"/>
  <c r="AO14" i="41"/>
  <c r="AG14" i="41"/>
  <c r="Y14" i="41"/>
  <c r="Q14" i="41"/>
  <c r="DQ13" i="41"/>
  <c r="DI13" i="41"/>
  <c r="DA13" i="41"/>
  <c r="CS13" i="41"/>
  <c r="CK13" i="41"/>
  <c r="CC13" i="41"/>
  <c r="BU13" i="41"/>
  <c r="BM13" i="41"/>
  <c r="BE13" i="41"/>
  <c r="AW13" i="41"/>
  <c r="AO13" i="41"/>
  <c r="AG13" i="41"/>
  <c r="Y13" i="41"/>
  <c r="Q13" i="41"/>
  <c r="DQ12" i="41"/>
  <c r="DI12" i="41"/>
  <c r="DA12" i="41"/>
  <c r="CS12" i="41"/>
  <c r="CK12" i="41"/>
  <c r="CC12" i="41"/>
  <c r="BU12" i="41"/>
  <c r="BM12" i="41"/>
  <c r="BE12" i="41"/>
  <c r="AW12" i="41"/>
  <c r="AO12" i="41"/>
  <c r="AG12" i="41"/>
  <c r="Y12" i="41"/>
  <c r="Q12" i="41"/>
  <c r="DQ11" i="41"/>
  <c r="DI11" i="41"/>
  <c r="DA11" i="41"/>
  <c r="CS11" i="41"/>
  <c r="CK11" i="41"/>
  <c r="CC11" i="41"/>
  <c r="BU11" i="41"/>
  <c r="BM11" i="41"/>
  <c r="BE11" i="41"/>
  <c r="AW11" i="41"/>
  <c r="AO11" i="41"/>
  <c r="AG11" i="41"/>
  <c r="Y11" i="41"/>
  <c r="Q11" i="41"/>
  <c r="DQ10" i="41"/>
  <c r="DA10" i="41"/>
  <c r="CS10" i="41"/>
  <c r="CK10" i="41"/>
  <c r="CC10" i="41"/>
  <c r="BU10" i="41"/>
  <c r="BE10" i="41"/>
  <c r="AO10" i="41"/>
  <c r="AG10" i="41"/>
  <c r="Y10" i="41"/>
  <c r="Q10" i="41"/>
  <c r="DQ9" i="41"/>
  <c r="DI9" i="41"/>
  <c r="DA9" i="41"/>
  <c r="CS9" i="41"/>
  <c r="CK9" i="41"/>
  <c r="CC9" i="41"/>
  <c r="BU9" i="41"/>
  <c r="BM9" i="41"/>
  <c r="BE9" i="41"/>
  <c r="AW9" i="41"/>
  <c r="AO9" i="41"/>
  <c r="AG9" i="41"/>
  <c r="Y9" i="41"/>
  <c r="Q9" i="41"/>
  <c r="DQ8" i="41"/>
  <c r="DI8" i="41"/>
  <c r="DA8" i="41"/>
  <c r="CS8" i="41"/>
  <c r="CK8" i="41"/>
  <c r="CC8" i="41"/>
  <c r="BU8" i="41"/>
  <c r="BM8" i="41"/>
  <c r="BE8" i="41"/>
  <c r="AW8" i="41"/>
  <c r="AO8" i="41"/>
  <c r="AG8" i="41"/>
  <c r="Y8" i="41"/>
  <c r="Q8" i="41"/>
  <c r="DQ7" i="41"/>
  <c r="DI7" i="41"/>
  <c r="DA7" i="41"/>
  <c r="CS7" i="41"/>
  <c r="CK7" i="41"/>
  <c r="CC7" i="41"/>
  <c r="BU7" i="41"/>
  <c r="BM7" i="41"/>
  <c r="BE7" i="41"/>
  <c r="AW7" i="41"/>
  <c r="AO7" i="41"/>
  <c r="AG7" i="41"/>
  <c r="Y7" i="41"/>
  <c r="Q7" i="41"/>
  <c r="DQ6" i="41"/>
  <c r="DI6" i="41"/>
  <c r="DA6" i="41"/>
  <c r="CS6" i="41"/>
  <c r="CK6" i="41"/>
  <c r="CC6" i="41"/>
  <c r="BU6" i="41"/>
  <c r="BM6" i="41"/>
  <c r="BE6" i="41"/>
  <c r="AW6" i="41"/>
  <c r="AO6" i="41"/>
  <c r="AG6" i="41"/>
  <c r="Y6" i="41"/>
  <c r="Q6" i="41"/>
  <c r="DQ5" i="41"/>
  <c r="DI5" i="41"/>
  <c r="DA5" i="41"/>
  <c r="CS5" i="41"/>
  <c r="CK5" i="41"/>
  <c r="CC5" i="41"/>
  <c r="BU5" i="41"/>
  <c r="BM5" i="41"/>
  <c r="BE5" i="41"/>
  <c r="AW5" i="41"/>
  <c r="AO5" i="41"/>
  <c r="AG5" i="41"/>
  <c r="Y5" i="41"/>
  <c r="Q5" i="41"/>
  <c r="DQ4" i="41"/>
  <c r="DI4" i="41"/>
  <c r="DA4" i="41"/>
  <c r="CS4" i="41"/>
  <c r="CK4" i="41"/>
  <c r="CC4" i="41"/>
  <c r="BU4" i="41"/>
  <c r="BM4" i="41"/>
  <c r="BE4" i="41"/>
  <c r="AW4" i="41"/>
  <c r="AO4" i="41"/>
  <c r="AG4" i="41"/>
  <c r="Y4" i="41"/>
  <c r="Q4" i="41"/>
  <c r="DO50" i="41"/>
  <c r="DG50" i="41"/>
  <c r="CY50" i="41"/>
  <c r="CQ50" i="41"/>
  <c r="CI50" i="41"/>
  <c r="CA50" i="41"/>
  <c r="BS50" i="41"/>
  <c r="BK50" i="41"/>
  <c r="BC50" i="41"/>
  <c r="AU50" i="41"/>
  <c r="AM50" i="41"/>
  <c r="AE50" i="41"/>
  <c r="W50" i="41"/>
  <c r="O50" i="41"/>
  <c r="DO48" i="41"/>
  <c r="DG48" i="41"/>
  <c r="CY48" i="41"/>
  <c r="CQ48" i="41"/>
  <c r="CI48" i="41"/>
  <c r="CA48" i="41"/>
  <c r="BS48" i="41"/>
  <c r="BK48" i="41"/>
  <c r="BC48" i="41"/>
  <c r="AU48" i="41"/>
  <c r="AM48" i="41"/>
  <c r="AE48" i="41"/>
  <c r="W48" i="41"/>
  <c r="O48" i="41"/>
  <c r="DO45" i="41"/>
  <c r="DG45" i="41"/>
  <c r="CY45" i="41"/>
  <c r="CQ45" i="41"/>
  <c r="CI45" i="41"/>
  <c r="CA45" i="41"/>
  <c r="BS45" i="41"/>
  <c r="BK45" i="41"/>
  <c r="BC45" i="41"/>
  <c r="AU45" i="41"/>
  <c r="AM45" i="41"/>
  <c r="AE45" i="41"/>
  <c r="W45" i="41"/>
  <c r="O45" i="41"/>
  <c r="DO44" i="41"/>
  <c r="DG44" i="41"/>
  <c r="CY44" i="41"/>
  <c r="CQ44" i="41"/>
  <c r="CI44" i="41"/>
  <c r="CA44" i="41"/>
  <c r="BS44" i="41"/>
  <c r="BK44" i="41"/>
  <c r="BC44" i="41"/>
  <c r="AU44" i="41"/>
  <c r="AM44" i="41"/>
  <c r="AE44" i="41"/>
  <c r="W44" i="41"/>
  <c r="O44" i="41"/>
  <c r="DO43" i="41"/>
  <c r="CY43" i="41"/>
  <c r="CI43" i="41"/>
  <c r="BS43" i="41"/>
  <c r="BC43" i="41"/>
  <c r="AM43" i="41"/>
  <c r="W43" i="41"/>
  <c r="DO42" i="41"/>
  <c r="DG42" i="41"/>
  <c r="CY42" i="41"/>
  <c r="CQ42" i="41"/>
  <c r="CI42" i="41"/>
  <c r="CA42" i="41"/>
  <c r="BS42" i="41"/>
  <c r="BK42" i="41"/>
  <c r="BC42" i="41"/>
  <c r="AU42" i="41"/>
  <c r="AM42" i="41"/>
  <c r="AE42" i="41"/>
  <c r="W42" i="41"/>
  <c r="O42" i="41"/>
  <c r="DO38" i="41"/>
  <c r="CY38" i="41"/>
  <c r="CI38" i="41"/>
  <c r="BS38" i="41"/>
  <c r="BC38" i="41"/>
  <c r="AM38" i="41"/>
  <c r="W38" i="41"/>
  <c r="DO37" i="41"/>
  <c r="DG37" i="41"/>
  <c r="CY37" i="41"/>
  <c r="CQ37" i="41"/>
  <c r="CI37" i="41"/>
  <c r="CA37" i="41"/>
  <c r="BS37" i="41"/>
  <c r="BK37" i="41"/>
  <c r="BC37" i="41"/>
  <c r="AU37" i="41"/>
  <c r="AM37" i="41"/>
  <c r="AE37" i="41"/>
  <c r="W37" i="41"/>
  <c r="O37" i="41"/>
  <c r="DO36" i="41"/>
  <c r="DG36" i="41"/>
  <c r="CY36" i="41"/>
  <c r="CQ36" i="41"/>
  <c r="CI36" i="41"/>
  <c r="CA36" i="41"/>
  <c r="BS36" i="41"/>
  <c r="BK36" i="41"/>
  <c r="BC36" i="41"/>
  <c r="AU36" i="41"/>
  <c r="AM36" i="41"/>
  <c r="AE36" i="41"/>
  <c r="W36" i="41"/>
  <c r="O36" i="41"/>
  <c r="DO35" i="41"/>
  <c r="CY35" i="41"/>
  <c r="CI35" i="41"/>
  <c r="BS35" i="41"/>
  <c r="BC35" i="41"/>
  <c r="AM35" i="41"/>
  <c r="W35" i="41"/>
  <c r="DO34" i="41"/>
  <c r="DG34" i="41"/>
  <c r="CY34" i="41"/>
  <c r="CQ34" i="41"/>
  <c r="CI34" i="41"/>
  <c r="CA34" i="41"/>
  <c r="BS34" i="41"/>
  <c r="BK34" i="41"/>
  <c r="BC34" i="41"/>
  <c r="AU34" i="41"/>
  <c r="AM34" i="41"/>
  <c r="AE34" i="41"/>
  <c r="W34" i="41"/>
  <c r="O34" i="41"/>
  <c r="DO32" i="41"/>
  <c r="DG32" i="41"/>
  <c r="CY32" i="41"/>
  <c r="CQ32" i="41"/>
  <c r="CI32" i="41"/>
  <c r="CA32" i="41"/>
  <c r="BS32" i="41"/>
  <c r="BK32" i="41"/>
  <c r="BC32" i="41"/>
  <c r="AU32" i="41"/>
  <c r="AM32" i="41"/>
  <c r="AE32" i="41"/>
  <c r="W32" i="41"/>
  <c r="O32" i="41"/>
  <c r="DG31" i="41"/>
  <c r="CQ31" i="41"/>
  <c r="CA31" i="41"/>
  <c r="BK31" i="41"/>
  <c r="AU31" i="41"/>
  <c r="AE31" i="41"/>
  <c r="O31" i="41"/>
  <c r="DO30" i="41"/>
  <c r="CY30" i="41"/>
  <c r="CI30" i="41"/>
  <c r="BS30" i="41"/>
  <c r="BC30" i="41"/>
  <c r="AM30" i="41"/>
  <c r="W30" i="41"/>
  <c r="DO29" i="41"/>
  <c r="DG29" i="41"/>
  <c r="CY29" i="41"/>
  <c r="CQ29" i="41"/>
  <c r="CI29" i="41"/>
  <c r="CA29" i="41"/>
  <c r="BS29" i="41"/>
  <c r="BK29" i="41"/>
  <c r="BC29" i="41"/>
  <c r="AU29" i="41"/>
  <c r="AM29" i="41"/>
  <c r="AE29" i="41"/>
  <c r="W29" i="41"/>
  <c r="O29" i="41"/>
  <c r="DO28" i="41"/>
  <c r="DG28" i="41"/>
  <c r="CY28" i="41"/>
  <c r="CQ28" i="41"/>
  <c r="CI28" i="41"/>
  <c r="CA28" i="41"/>
  <c r="BS28" i="41"/>
  <c r="BK28" i="41"/>
  <c r="BC28" i="41"/>
  <c r="AU28" i="41"/>
  <c r="AM28" i="41"/>
  <c r="AE28" i="41"/>
  <c r="W28" i="41"/>
  <c r="O28" i="41"/>
  <c r="DO27" i="41"/>
  <c r="CY27" i="41"/>
  <c r="CI27" i="41"/>
  <c r="BS27" i="41"/>
  <c r="BC27" i="41"/>
  <c r="AM27" i="41"/>
  <c r="W27" i="41"/>
  <c r="DO26" i="41"/>
  <c r="DG26" i="41"/>
  <c r="CY26" i="41"/>
  <c r="CQ26" i="41"/>
  <c r="CI26" i="41"/>
  <c r="CA26" i="41"/>
  <c r="BS26" i="41"/>
  <c r="BK26" i="41"/>
  <c r="BC26" i="41"/>
  <c r="AU26" i="41"/>
  <c r="AM26" i="41"/>
  <c r="AE26" i="41"/>
  <c r="W26" i="41"/>
  <c r="O26" i="41"/>
  <c r="DO25" i="41"/>
  <c r="CY25" i="41"/>
  <c r="CI25" i="41"/>
  <c r="BS25" i="41"/>
  <c r="BC25" i="41"/>
  <c r="AM25" i="41"/>
  <c r="W25" i="41"/>
  <c r="DO24" i="41"/>
  <c r="DG24" i="41"/>
  <c r="CY24" i="41"/>
  <c r="CQ24" i="41"/>
  <c r="CI24" i="41"/>
  <c r="CA24" i="41"/>
  <c r="BS24" i="41"/>
  <c r="BK24" i="41"/>
  <c r="BC24" i="41"/>
  <c r="AU24" i="41"/>
  <c r="AM24" i="41"/>
  <c r="AE24" i="41"/>
  <c r="W24" i="41"/>
  <c r="O24" i="41"/>
  <c r="DG23" i="41"/>
  <c r="CQ23" i="41"/>
  <c r="CA23" i="41"/>
  <c r="BK23" i="41"/>
  <c r="AU23" i="41"/>
  <c r="AE23" i="41"/>
  <c r="O23" i="41"/>
  <c r="DO22" i="41"/>
  <c r="CY22" i="41"/>
  <c r="CI22" i="41"/>
  <c r="BS22" i="41"/>
  <c r="BC22" i="41"/>
  <c r="AM22" i="41"/>
  <c r="W22" i="41"/>
  <c r="DO21" i="41"/>
  <c r="DG21" i="41"/>
  <c r="CY21" i="41"/>
  <c r="CQ21" i="41"/>
  <c r="CI21" i="41"/>
  <c r="CA21" i="41"/>
  <c r="BS21" i="41"/>
  <c r="BK21" i="41"/>
  <c r="BC21" i="41"/>
  <c r="AU21" i="41"/>
  <c r="AM21" i="41"/>
  <c r="AE21" i="41"/>
  <c r="W21" i="41"/>
  <c r="O21" i="41"/>
  <c r="DO20" i="41"/>
  <c r="DG20" i="41"/>
  <c r="CY20" i="41"/>
  <c r="CQ20" i="41"/>
  <c r="CI20" i="41"/>
  <c r="CA20" i="41"/>
  <c r="BS20" i="41"/>
  <c r="BK20" i="41"/>
  <c r="BC20" i="41"/>
  <c r="AU20" i="41"/>
  <c r="AM20" i="41"/>
  <c r="AE20" i="41"/>
  <c r="W20" i="41"/>
  <c r="O20" i="41"/>
  <c r="DO19" i="41"/>
  <c r="DG19" i="41"/>
  <c r="CY19" i="41"/>
  <c r="CQ19" i="41"/>
  <c r="CI19" i="41"/>
  <c r="CA19" i="41"/>
  <c r="BS19" i="41"/>
  <c r="BK19" i="41"/>
  <c r="BC19" i="41"/>
  <c r="AU19" i="41"/>
  <c r="AM19" i="41"/>
  <c r="AE19" i="41"/>
  <c r="W19" i="41"/>
  <c r="O19" i="41"/>
  <c r="DG18" i="41"/>
  <c r="CY18" i="41"/>
  <c r="CQ18" i="41"/>
  <c r="CI18" i="41"/>
  <c r="CA18" i="41"/>
  <c r="BK18" i="41"/>
  <c r="BC18" i="41"/>
  <c r="AM18" i="41"/>
  <c r="AE18" i="41"/>
  <c r="W18" i="41"/>
  <c r="O18" i="41"/>
  <c r="DO17" i="41"/>
  <c r="DG17" i="41"/>
  <c r="CY17" i="41"/>
  <c r="CQ17" i="41"/>
  <c r="CI17" i="41"/>
  <c r="CA17" i="41"/>
  <c r="BS17" i="41"/>
  <c r="BK17" i="41"/>
  <c r="BC17" i="41"/>
  <c r="AU17" i="41"/>
  <c r="AM17" i="41"/>
  <c r="AE17" i="41"/>
  <c r="W17" i="41"/>
  <c r="O17" i="41"/>
  <c r="DO14" i="41"/>
  <c r="DG14" i="41"/>
  <c r="CY14" i="41"/>
  <c r="CQ14" i="41"/>
  <c r="CI14" i="41"/>
  <c r="CA14" i="41"/>
  <c r="BS14" i="41"/>
  <c r="BK14" i="41"/>
  <c r="BC14" i="41"/>
  <c r="AU14" i="41"/>
  <c r="AM14" i="41"/>
  <c r="AE14" i="41"/>
  <c r="W14" i="41"/>
  <c r="O14" i="41"/>
  <c r="DO13" i="41"/>
  <c r="DG13" i="41"/>
  <c r="CY13" i="41"/>
  <c r="CQ13" i="41"/>
  <c r="CI13" i="41"/>
  <c r="CA13" i="41"/>
  <c r="BS13" i="41"/>
  <c r="BK13" i="41"/>
  <c r="BC13" i="41"/>
  <c r="AU13" i="41"/>
  <c r="AM13" i="41"/>
  <c r="AE13" i="41"/>
  <c r="W13" i="41"/>
  <c r="O13" i="41"/>
  <c r="DO12" i="41"/>
  <c r="DG12" i="41"/>
  <c r="CY12" i="41"/>
  <c r="CQ12" i="41"/>
  <c r="CI12" i="41"/>
  <c r="CA12" i="41"/>
  <c r="BS12" i="41"/>
  <c r="BK12" i="41"/>
  <c r="BC12" i="41"/>
  <c r="AU12" i="41"/>
  <c r="AM12" i="41"/>
  <c r="AE12" i="41"/>
  <c r="W12" i="41"/>
  <c r="O12" i="41"/>
  <c r="DG11" i="41"/>
  <c r="CY11" i="41"/>
  <c r="CQ11" i="41"/>
  <c r="CI11" i="41"/>
  <c r="CA11" i="41"/>
  <c r="BS11" i="41"/>
  <c r="BK11" i="41"/>
  <c r="AU11" i="41"/>
  <c r="AM11" i="41"/>
  <c r="AE11" i="41"/>
  <c r="W11" i="41"/>
  <c r="O11" i="41"/>
  <c r="DO10" i="41"/>
  <c r="DG10" i="41"/>
  <c r="CY10" i="41"/>
  <c r="CQ10" i="41"/>
  <c r="CI10" i="41"/>
  <c r="CA10" i="41"/>
  <c r="BS10" i="41"/>
  <c r="BK10" i="41"/>
  <c r="BC10" i="41"/>
  <c r="AU10" i="41"/>
  <c r="AM10" i="41"/>
  <c r="AE10" i="41"/>
  <c r="W10" i="41"/>
  <c r="O10" i="41"/>
  <c r="DO9" i="41"/>
  <c r="DG9" i="41"/>
  <c r="CY9" i="41"/>
  <c r="CQ9" i="41"/>
  <c r="CI9" i="41"/>
  <c r="CA9" i="41"/>
  <c r="BS9" i="41"/>
  <c r="BK9" i="41"/>
  <c r="BC9" i="41"/>
  <c r="AU9" i="41"/>
  <c r="AM9" i="41"/>
  <c r="AE9" i="41"/>
  <c r="W9" i="41"/>
  <c r="O9" i="41"/>
  <c r="DO8" i="41"/>
  <c r="DG8" i="41"/>
  <c r="CY8" i="41"/>
  <c r="CQ8" i="41"/>
  <c r="CI8" i="41"/>
  <c r="CA8" i="41"/>
  <c r="BS8" i="41"/>
  <c r="BK8" i="41"/>
  <c r="BC8" i="41"/>
  <c r="AU8" i="41"/>
  <c r="AM8" i="41"/>
  <c r="AE8" i="41"/>
  <c r="W8" i="41"/>
  <c r="O8" i="41"/>
  <c r="DO7" i="41"/>
  <c r="DG7" i="41"/>
  <c r="CY7" i="41"/>
  <c r="CQ7" i="41"/>
  <c r="CI7" i="41"/>
  <c r="CA7" i="41"/>
  <c r="BS7" i="41"/>
  <c r="BK7" i="41"/>
  <c r="BC7" i="41"/>
  <c r="AU7" i="41"/>
  <c r="AM7" i="41"/>
  <c r="AE7" i="41"/>
  <c r="W7" i="41"/>
  <c r="O7" i="41"/>
  <c r="DO6" i="41"/>
  <c r="DG6" i="41"/>
  <c r="CY6" i="41"/>
  <c r="CQ6" i="41"/>
  <c r="CI6" i="41"/>
  <c r="CA6" i="41"/>
  <c r="BS6" i="41"/>
  <c r="BK6" i="41"/>
  <c r="BC6" i="41"/>
  <c r="AU6" i="41"/>
  <c r="AM6" i="41"/>
  <c r="AE6" i="41"/>
  <c r="W6" i="41"/>
  <c r="O6" i="41"/>
  <c r="DO5" i="41"/>
  <c r="DG5" i="41"/>
  <c r="CY5" i="41"/>
  <c r="CQ5" i="41"/>
  <c r="CI5" i="41"/>
  <c r="CA5" i="41"/>
  <c r="BS5" i="41"/>
  <c r="BK5" i="41"/>
  <c r="BC5" i="41"/>
  <c r="AU5" i="41"/>
  <c r="AM5" i="41"/>
  <c r="AE5" i="41"/>
  <c r="W5" i="41"/>
  <c r="O5" i="41"/>
  <c r="DO4" i="41"/>
  <c r="DG4" i="41"/>
  <c r="CY4" i="41"/>
  <c r="CQ4" i="41"/>
  <c r="CI4" i="41"/>
  <c r="CA4" i="41"/>
  <c r="BS4" i="41"/>
  <c r="BK4" i="41"/>
  <c r="BC4" i="41"/>
  <c r="AU4" i="41"/>
  <c r="AM4" i="41"/>
  <c r="AE4" i="41"/>
  <c r="W4" i="41"/>
  <c r="O4" i="41"/>
  <c r="M3" i="41"/>
  <c r="U3" i="41"/>
  <c r="AC3" i="41"/>
  <c r="AK3" i="41"/>
  <c r="AS3" i="41"/>
  <c r="BA3" i="41"/>
  <c r="BH3" i="41"/>
  <c r="BQ3" i="41"/>
  <c r="BY3" i="41"/>
  <c r="CG3" i="41"/>
  <c r="CO3" i="41"/>
  <c r="CW3" i="41"/>
  <c r="DE3" i="41"/>
  <c r="DM3" i="41"/>
  <c r="DF18" i="41"/>
  <c r="CH18" i="41"/>
  <c r="BZ18" i="41"/>
  <c r="AD18" i="41"/>
  <c r="V18" i="41"/>
  <c r="DN17" i="41"/>
  <c r="CX17" i="41"/>
  <c r="BI17" i="41"/>
  <c r="BI66" i="41"/>
  <c r="DN64" i="41"/>
  <c r="DF64" i="41"/>
  <c r="CX64" i="41"/>
  <c r="CP64" i="41"/>
  <c r="CH64" i="41"/>
  <c r="BZ64" i="41"/>
  <c r="BR64" i="41"/>
  <c r="BI64" i="41"/>
  <c r="BB64" i="41"/>
  <c r="AT64" i="41"/>
  <c r="AL64" i="41"/>
  <c r="AD64" i="41"/>
  <c r="V64" i="41"/>
  <c r="N64" i="41"/>
  <c r="DN63" i="41"/>
  <c r="DF63" i="41"/>
  <c r="CX63" i="41"/>
  <c r="CP63" i="41"/>
  <c r="CH63" i="41"/>
  <c r="BZ63" i="41"/>
  <c r="BR63" i="41"/>
  <c r="BB63" i="41"/>
  <c r="AT63" i="41"/>
  <c r="AL63" i="41"/>
  <c r="AD63" i="41"/>
  <c r="V63" i="41"/>
  <c r="N63" i="41"/>
  <c r="BI62" i="41"/>
  <c r="DN61" i="41"/>
  <c r="DF61" i="41"/>
  <c r="CX61" i="41"/>
  <c r="CP61" i="41"/>
  <c r="CH61" i="41"/>
  <c r="BZ61" i="41"/>
  <c r="BR61" i="41"/>
  <c r="BB61" i="41"/>
  <c r="AT61" i="41"/>
  <c r="AL61" i="41"/>
  <c r="AD61" i="41"/>
  <c r="V61" i="41"/>
  <c r="N61" i="41"/>
  <c r="DN59" i="41"/>
  <c r="DF59" i="41"/>
  <c r="CX59" i="41"/>
  <c r="CP59" i="41"/>
  <c r="CH59" i="41"/>
  <c r="BZ59" i="41"/>
  <c r="BR59" i="41"/>
  <c r="BI59" i="41"/>
  <c r="BB59" i="41"/>
  <c r="AT59" i="41"/>
  <c r="AL59" i="41"/>
  <c r="AD59" i="41"/>
  <c r="V59" i="41"/>
  <c r="N59" i="41"/>
  <c r="BI58" i="41"/>
  <c r="DN56" i="41"/>
  <c r="DF56" i="41"/>
  <c r="CX56" i="41"/>
  <c r="CP56" i="41"/>
  <c r="CH56" i="41"/>
  <c r="BZ56" i="41"/>
  <c r="BR56" i="41"/>
  <c r="BI56" i="41"/>
  <c r="BB56" i="41"/>
  <c r="AT56" i="41"/>
  <c r="AL56" i="41"/>
  <c r="AD56" i="41"/>
  <c r="V56" i="41"/>
  <c r="N56" i="41"/>
  <c r="DN55" i="41"/>
  <c r="DF55" i="41"/>
  <c r="CX55" i="41"/>
  <c r="CP55" i="41"/>
  <c r="CH55" i="41"/>
  <c r="BZ55" i="41"/>
  <c r="BR55" i="41"/>
  <c r="BB55" i="41"/>
  <c r="AT55" i="41"/>
  <c r="AL55" i="41"/>
  <c r="AD55" i="41"/>
  <c r="V55" i="41"/>
  <c r="N55" i="41"/>
  <c r="BI54" i="41"/>
  <c r="DN53" i="41"/>
  <c r="DF53" i="41"/>
  <c r="CX53" i="41"/>
  <c r="CP53" i="41"/>
  <c r="CH53" i="41"/>
  <c r="BZ53" i="41"/>
  <c r="BR53" i="41"/>
  <c r="BB53" i="41"/>
  <c r="AT53" i="41"/>
  <c r="AL53" i="41"/>
  <c r="AD53" i="41"/>
  <c r="V53" i="41"/>
  <c r="N53" i="41"/>
  <c r="BI50" i="41"/>
  <c r="DN48" i="41"/>
  <c r="DF48" i="41"/>
  <c r="CX48" i="41"/>
  <c r="CP48" i="41"/>
  <c r="CH48" i="41"/>
  <c r="BZ48" i="41"/>
  <c r="BR48" i="41"/>
  <c r="BI48" i="41"/>
  <c r="BB48" i="41"/>
  <c r="AT48" i="41"/>
  <c r="AL48" i="41"/>
  <c r="AD48" i="41"/>
  <c r="V48" i="41"/>
  <c r="N48" i="41"/>
  <c r="DN47" i="41"/>
  <c r="DF47" i="41"/>
  <c r="CX47" i="41"/>
  <c r="CP47" i="41"/>
  <c r="CH47" i="41"/>
  <c r="BZ47" i="41"/>
  <c r="BR47" i="41"/>
  <c r="BB47" i="41"/>
  <c r="AT47" i="41"/>
  <c r="AL47" i="41"/>
  <c r="AD47" i="41"/>
  <c r="V47" i="41"/>
  <c r="N47" i="41"/>
  <c r="BI46" i="41"/>
  <c r="DN45" i="41"/>
  <c r="DF45" i="41"/>
  <c r="CX45" i="41"/>
  <c r="CP45" i="41"/>
  <c r="CH45" i="41"/>
  <c r="BZ45" i="41"/>
  <c r="BR45" i="41"/>
  <c r="BB45" i="41"/>
  <c r="AT45" i="41"/>
  <c r="AL45" i="41"/>
  <c r="AD45" i="41"/>
  <c r="V45" i="41"/>
  <c r="N45" i="41"/>
  <c r="DF44" i="41"/>
  <c r="CP44" i="41"/>
  <c r="BZ44" i="41"/>
  <c r="AT44" i="41"/>
  <c r="AD44" i="41"/>
  <c r="N44" i="41"/>
  <c r="DN43" i="41"/>
  <c r="DF43" i="41"/>
  <c r="CX43" i="41"/>
  <c r="CP43" i="41"/>
  <c r="CH43" i="41"/>
  <c r="BZ43" i="41"/>
  <c r="BR43" i="41"/>
  <c r="BI43" i="41"/>
  <c r="BB43" i="41"/>
  <c r="AT43" i="41"/>
  <c r="AL43" i="41"/>
  <c r="AD43" i="41"/>
  <c r="V43" i="41"/>
  <c r="N43" i="41"/>
  <c r="BI42" i="41"/>
  <c r="DN41" i="41"/>
  <c r="CX41" i="41"/>
  <c r="CH41" i="41"/>
  <c r="BR41" i="41"/>
  <c r="BB41" i="41"/>
  <c r="AL41" i="41"/>
  <c r="V41" i="41"/>
  <c r="BI38" i="41"/>
  <c r="DN37" i="41"/>
  <c r="DF37" i="41"/>
  <c r="CX37" i="41"/>
  <c r="CP37" i="41"/>
  <c r="CH37" i="41"/>
  <c r="BZ37" i="41"/>
  <c r="BR37" i="41"/>
  <c r="BB37" i="41"/>
  <c r="AT37" i="41"/>
  <c r="AL37" i="41"/>
  <c r="AD37" i="41"/>
  <c r="V37" i="41"/>
  <c r="N37" i="41"/>
  <c r="DF36" i="41"/>
  <c r="CP36" i="41"/>
  <c r="BZ36" i="41"/>
  <c r="AT36" i="41"/>
  <c r="AD36" i="41"/>
  <c r="N36" i="41"/>
  <c r="DN35" i="41"/>
  <c r="DF35" i="41"/>
  <c r="CX35" i="41"/>
  <c r="CP35" i="41"/>
  <c r="CH35" i="41"/>
  <c r="BZ35" i="41"/>
  <c r="BR35" i="41"/>
  <c r="BI35" i="41"/>
  <c r="BB35" i="41"/>
  <c r="AT35" i="41"/>
  <c r="AL35" i="41"/>
  <c r="AD35" i="41"/>
  <c r="V35" i="41"/>
  <c r="N35" i="41"/>
  <c r="BI34" i="41"/>
  <c r="DN33" i="41"/>
  <c r="CX33" i="41"/>
  <c r="CH33" i="41"/>
  <c r="BR33" i="41"/>
  <c r="BB33" i="41"/>
  <c r="AL33" i="41"/>
  <c r="V33" i="41"/>
  <c r="DN32" i="41"/>
  <c r="DF32" i="41"/>
  <c r="CX32" i="41"/>
  <c r="CP32" i="41"/>
  <c r="CH32" i="41"/>
  <c r="BZ32" i="41"/>
  <c r="BR32" i="41"/>
  <c r="BI32" i="41"/>
  <c r="BB32" i="41"/>
  <c r="AT32" i="41"/>
  <c r="AL32" i="41"/>
  <c r="AD32" i="41"/>
  <c r="V32" i="41"/>
  <c r="N32" i="41"/>
  <c r="DN31" i="41"/>
  <c r="DF31" i="41"/>
  <c r="CX31" i="41"/>
  <c r="CP31" i="41"/>
  <c r="CH31" i="41"/>
  <c r="BZ31" i="41"/>
  <c r="BR31" i="41"/>
  <c r="BB31" i="41"/>
  <c r="AT31" i="41"/>
  <c r="AL31" i="41"/>
  <c r="AD31" i="41"/>
  <c r="V31" i="41"/>
  <c r="N31" i="41"/>
  <c r="BI30" i="41"/>
  <c r="DN29" i="41"/>
  <c r="DF29" i="41"/>
  <c r="CX29" i="41"/>
  <c r="CP29" i="41"/>
  <c r="CH29" i="41"/>
  <c r="BZ29" i="41"/>
  <c r="BR29" i="41"/>
  <c r="BI29" i="41"/>
  <c r="BB29" i="41"/>
  <c r="AT29" i="41"/>
  <c r="AL29" i="41"/>
  <c r="AD29" i="41"/>
  <c r="V29" i="41"/>
  <c r="N29" i="41"/>
  <c r="DF28" i="41"/>
  <c r="CP28" i="41"/>
  <c r="BZ28" i="41"/>
  <c r="AT28" i="41"/>
  <c r="AD28" i="41"/>
  <c r="N28" i="41"/>
  <c r="DN27" i="41"/>
  <c r="DF27" i="41"/>
  <c r="CX27" i="41"/>
  <c r="CP27" i="41"/>
  <c r="CH27" i="41"/>
  <c r="BZ27" i="41"/>
  <c r="BR27" i="41"/>
  <c r="BI27" i="41"/>
  <c r="BB27" i="41"/>
  <c r="AT27" i="41"/>
  <c r="AL27" i="41"/>
  <c r="AD27" i="41"/>
  <c r="V27" i="41"/>
  <c r="N27" i="41"/>
  <c r="DF26" i="41"/>
  <c r="CP26" i="41"/>
  <c r="BZ26" i="41"/>
  <c r="BI26" i="41"/>
  <c r="AT26" i="41"/>
  <c r="AD26" i="41"/>
  <c r="N26" i="41"/>
  <c r="DN25" i="41"/>
  <c r="CX25" i="41"/>
  <c r="CH25" i="41"/>
  <c r="BR25" i="41"/>
  <c r="BI25" i="41"/>
  <c r="BB25" i="41"/>
  <c r="AL25" i="41"/>
  <c r="V25" i="41"/>
  <c r="DN24" i="41"/>
  <c r="DF24" i="41"/>
  <c r="CX24" i="41"/>
  <c r="CP24" i="41"/>
  <c r="CH24" i="41"/>
  <c r="BZ24" i="41"/>
  <c r="BR24" i="41"/>
  <c r="BI24" i="41"/>
  <c r="BB24" i="41"/>
  <c r="AT24" i="41"/>
  <c r="AL24" i="41"/>
  <c r="AD24" i="41"/>
  <c r="V24" i="41"/>
  <c r="N24" i="41"/>
  <c r="DN23" i="41"/>
  <c r="DF23" i="41"/>
  <c r="CX23" i="41"/>
  <c r="CP23" i="41"/>
  <c r="CH23" i="41"/>
  <c r="BZ23" i="41"/>
  <c r="BR23" i="41"/>
  <c r="BB23" i="41"/>
  <c r="AT23" i="41"/>
  <c r="AL23" i="41"/>
  <c r="AD23" i="41"/>
  <c r="V23" i="41"/>
  <c r="N23" i="41"/>
  <c r="DF22" i="41"/>
  <c r="CP22" i="41"/>
  <c r="BZ22" i="41"/>
  <c r="BI22" i="41"/>
  <c r="AT22" i="41"/>
  <c r="AD22" i="41"/>
  <c r="N22" i="41"/>
  <c r="DN21" i="41"/>
  <c r="DF21" i="41"/>
  <c r="CX21" i="41"/>
  <c r="CP21" i="41"/>
  <c r="CH21" i="41"/>
  <c r="BZ21" i="41"/>
  <c r="BR21" i="41"/>
  <c r="BI21" i="41"/>
  <c r="BB21" i="41"/>
  <c r="AT21" i="41"/>
  <c r="AL21" i="41"/>
  <c r="AD21" i="41"/>
  <c r="V21" i="41"/>
  <c r="N21" i="41"/>
  <c r="BB20" i="41"/>
  <c r="AT20" i="41"/>
  <c r="AL20" i="41"/>
  <c r="AD20" i="41"/>
  <c r="V20" i="41"/>
  <c r="N20" i="41"/>
  <c r="DN20" i="41"/>
  <c r="DF20" i="41"/>
  <c r="CX20" i="41"/>
  <c r="CP20" i="41"/>
  <c r="CH20" i="41"/>
  <c r="BZ20" i="41"/>
  <c r="BR20" i="41"/>
  <c r="DN18" i="41"/>
  <c r="CX18" i="41"/>
  <c r="CP18" i="41"/>
  <c r="BR18" i="41"/>
  <c r="BB18" i="41"/>
  <c r="AL18" i="41"/>
  <c r="DE17" i="41"/>
  <c r="CO17" i="41"/>
  <c r="CG17" i="41"/>
  <c r="AS17" i="41"/>
  <c r="AC17" i="41"/>
  <c r="BH4" i="41"/>
  <c r="DM66" i="41"/>
  <c r="DE66" i="41"/>
  <c r="CW66" i="41"/>
  <c r="CO66" i="41"/>
  <c r="CG66" i="41"/>
  <c r="BY66" i="41"/>
  <c r="BQ66" i="41"/>
  <c r="BA66" i="41"/>
  <c r="AS66" i="41"/>
  <c r="AK66" i="41"/>
  <c r="AC66" i="41"/>
  <c r="U66" i="41"/>
  <c r="M66" i="41"/>
  <c r="DM64" i="41"/>
  <c r="DE64" i="41"/>
  <c r="CW64" i="41"/>
  <c r="CO64" i="41"/>
  <c r="CG64" i="41"/>
  <c r="BY64" i="41"/>
  <c r="BQ64" i="41"/>
  <c r="BA64" i="41"/>
  <c r="AS64" i="41"/>
  <c r="AK64" i="41"/>
  <c r="AC64" i="41"/>
  <c r="U64" i="41"/>
  <c r="M64" i="41"/>
  <c r="DM62" i="41"/>
  <c r="DE62" i="41"/>
  <c r="CW62" i="41"/>
  <c r="CO62" i="41"/>
  <c r="CG62" i="41"/>
  <c r="BY62" i="41"/>
  <c r="BQ62" i="41"/>
  <c r="BH62" i="41"/>
  <c r="BA62" i="41"/>
  <c r="AS62" i="41"/>
  <c r="AK62" i="41"/>
  <c r="AC62" i="41"/>
  <c r="U62" i="41"/>
  <c r="M62" i="41"/>
  <c r="BH61" i="41"/>
  <c r="DM59" i="41"/>
  <c r="DE59" i="41"/>
  <c r="CW59" i="41"/>
  <c r="CO59" i="41"/>
  <c r="CG59" i="41"/>
  <c r="BY59" i="41"/>
  <c r="BQ59" i="41"/>
  <c r="BH59" i="41"/>
  <c r="BA59" i="41"/>
  <c r="AS59" i="41"/>
  <c r="AK59" i="41"/>
  <c r="AC59" i="41"/>
  <c r="U59" i="41"/>
  <c r="M59" i="41"/>
  <c r="DM58" i="41"/>
  <c r="DE58" i="41"/>
  <c r="CW58" i="41"/>
  <c r="CO58" i="41"/>
  <c r="CG58" i="41"/>
  <c r="BY58" i="41"/>
  <c r="BQ58" i="41"/>
  <c r="BA58" i="41"/>
  <c r="AS58" i="41"/>
  <c r="AK58" i="41"/>
  <c r="AC58" i="41"/>
  <c r="U58" i="41"/>
  <c r="M58" i="41"/>
  <c r="BH57" i="41"/>
  <c r="DM56" i="41"/>
  <c r="DE56" i="41"/>
  <c r="CW56" i="41"/>
  <c r="CO56" i="41"/>
  <c r="CG56" i="41"/>
  <c r="BY56" i="41"/>
  <c r="BQ56" i="41"/>
  <c r="BA56" i="41"/>
  <c r="AS56" i="41"/>
  <c r="AK56" i="41"/>
  <c r="AC56" i="41"/>
  <c r="U56" i="41"/>
  <c r="M56" i="41"/>
  <c r="DM54" i="41"/>
  <c r="DE54" i="41"/>
  <c r="CW54" i="41"/>
  <c r="CO54" i="41"/>
  <c r="CG54" i="41"/>
  <c r="BY54" i="41"/>
  <c r="BQ54" i="41"/>
  <c r="BH54" i="41"/>
  <c r="BA54" i="41"/>
  <c r="AS54" i="41"/>
  <c r="AK54" i="41"/>
  <c r="AC54" i="41"/>
  <c r="U54" i="41"/>
  <c r="M54" i="41"/>
  <c r="BH53" i="41"/>
  <c r="DM50" i="41"/>
  <c r="DE50" i="41"/>
  <c r="CW50" i="41"/>
  <c r="CO50" i="41"/>
  <c r="CG50" i="41"/>
  <c r="BY50" i="41"/>
  <c r="BQ50" i="41"/>
  <c r="BA50" i="41"/>
  <c r="AS50" i="41"/>
  <c r="AK50" i="41"/>
  <c r="AC50" i="41"/>
  <c r="U50" i="41"/>
  <c r="M50" i="41"/>
  <c r="BH49" i="41"/>
  <c r="DM48" i="41"/>
  <c r="DE48" i="41"/>
  <c r="CW48" i="41"/>
  <c r="CO48" i="41"/>
  <c r="CG48" i="41"/>
  <c r="BY48" i="41"/>
  <c r="BQ48" i="41"/>
  <c r="BA48" i="41"/>
  <c r="AS48" i="41"/>
  <c r="AK48" i="41"/>
  <c r="AC48" i="41"/>
  <c r="U48" i="41"/>
  <c r="M48" i="41"/>
  <c r="DM46" i="41"/>
  <c r="DE46" i="41"/>
  <c r="CW46" i="41"/>
  <c r="CO46" i="41"/>
  <c r="CG46" i="41"/>
  <c r="BY46" i="41"/>
  <c r="BQ46" i="41"/>
  <c r="BH46" i="41"/>
  <c r="BA46" i="41"/>
  <c r="AS46" i="41"/>
  <c r="AK46" i="41"/>
  <c r="AC46" i="41"/>
  <c r="U46" i="41"/>
  <c r="M46" i="41"/>
  <c r="BH45" i="41"/>
  <c r="DM43" i="41"/>
  <c r="DE43" i="41"/>
  <c r="CW43" i="41"/>
  <c r="CO43" i="41"/>
  <c r="CG43" i="41"/>
  <c r="BY43" i="41"/>
  <c r="BQ43" i="41"/>
  <c r="BH43" i="41"/>
  <c r="BA43" i="41"/>
  <c r="AS43" i="41"/>
  <c r="AK43" i="41"/>
  <c r="AC43" i="41"/>
  <c r="U43" i="41"/>
  <c r="M43" i="41"/>
  <c r="DM42" i="41"/>
  <c r="DE42" i="41"/>
  <c r="CW42" i="41"/>
  <c r="CO42" i="41"/>
  <c r="CG42" i="41"/>
  <c r="BY42" i="41"/>
  <c r="BQ42" i="41"/>
  <c r="BH42" i="41"/>
  <c r="BA42" i="41"/>
  <c r="AS42" i="41"/>
  <c r="AK42" i="41"/>
  <c r="AC42" i="41"/>
  <c r="U42" i="41"/>
  <c r="M42" i="41"/>
  <c r="BH41" i="41"/>
  <c r="DM38" i="41"/>
  <c r="DE38" i="41"/>
  <c r="CW38" i="41"/>
  <c r="CO38" i="41"/>
  <c r="CG38" i="41"/>
  <c r="BY38" i="41"/>
  <c r="BQ38" i="41"/>
  <c r="BH38" i="41"/>
  <c r="BA38" i="41"/>
  <c r="AS38" i="41"/>
  <c r="AK38" i="41"/>
  <c r="AC38" i="41"/>
  <c r="U38" i="41"/>
  <c r="M38" i="41"/>
  <c r="BH37" i="41"/>
  <c r="DM35" i="41"/>
  <c r="DE35" i="41"/>
  <c r="CW35" i="41"/>
  <c r="CO35" i="41"/>
  <c r="CG35" i="41"/>
  <c r="BY35" i="41"/>
  <c r="BQ35" i="41"/>
  <c r="BH35" i="41"/>
  <c r="BA35" i="41"/>
  <c r="AS35" i="41"/>
  <c r="AK35" i="41"/>
  <c r="AC35" i="41"/>
  <c r="U35" i="41"/>
  <c r="M35" i="41"/>
  <c r="DM34" i="41"/>
  <c r="DE34" i="41"/>
  <c r="CW34" i="41"/>
  <c r="CO34" i="41"/>
  <c r="CG34" i="41"/>
  <c r="BY34" i="41"/>
  <c r="BQ34" i="41"/>
  <c r="BH34" i="41"/>
  <c r="BA34" i="41"/>
  <c r="AS34" i="41"/>
  <c r="AK34" i="41"/>
  <c r="AC34" i="41"/>
  <c r="U34" i="41"/>
  <c r="M34" i="41"/>
  <c r="BH33" i="41"/>
  <c r="DM32" i="41"/>
  <c r="DE32" i="41"/>
  <c r="CW32" i="41"/>
  <c r="CO32" i="41"/>
  <c r="CG32" i="41"/>
  <c r="BY32" i="41"/>
  <c r="BQ32" i="41"/>
  <c r="BA32" i="41"/>
  <c r="AS32" i="41"/>
  <c r="AK32" i="41"/>
  <c r="AC32" i="41"/>
  <c r="U32" i="41"/>
  <c r="M32" i="41"/>
  <c r="BH31" i="41"/>
  <c r="DM30" i="41"/>
  <c r="DE30" i="41"/>
  <c r="CW30" i="41"/>
  <c r="CO30" i="41"/>
  <c r="CG30" i="41"/>
  <c r="BY30" i="41"/>
  <c r="BQ30" i="41"/>
  <c r="BH30" i="41"/>
  <c r="BA30" i="41"/>
  <c r="AS30" i="41"/>
  <c r="AK30" i="41"/>
  <c r="AC30" i="41"/>
  <c r="U30" i="41"/>
  <c r="M30" i="41"/>
  <c r="DE29" i="41"/>
  <c r="CO29" i="41"/>
  <c r="BY29" i="41"/>
  <c r="BH29" i="41"/>
  <c r="AS29" i="41"/>
  <c r="AC29" i="41"/>
  <c r="M29" i="41"/>
  <c r="DM28" i="41"/>
  <c r="CW28" i="41"/>
  <c r="CG28" i="41"/>
  <c r="BQ28" i="41"/>
  <c r="BA28" i="41"/>
  <c r="AK28" i="41"/>
  <c r="U28" i="41"/>
  <c r="DM27" i="41"/>
  <c r="DE27" i="41"/>
  <c r="CW27" i="41"/>
  <c r="CO27" i="41"/>
  <c r="CG27" i="41"/>
  <c r="BY27" i="41"/>
  <c r="BQ27" i="41"/>
  <c r="BH27" i="41"/>
  <c r="BA27" i="41"/>
  <c r="AS27" i="41"/>
  <c r="AK27" i="41"/>
  <c r="AC27" i="41"/>
  <c r="U27" i="41"/>
  <c r="M27" i="41"/>
  <c r="DM26" i="41"/>
  <c r="DE26" i="41"/>
  <c r="CW26" i="41"/>
  <c r="CO26" i="41"/>
  <c r="CG26" i="41"/>
  <c r="BY26" i="41"/>
  <c r="BQ26" i="41"/>
  <c r="BH26" i="41"/>
  <c r="BA26" i="41"/>
  <c r="AS26" i="41"/>
  <c r="AK26" i="41"/>
  <c r="AC26" i="41"/>
  <c r="U26" i="41"/>
  <c r="M26" i="41"/>
  <c r="DE25" i="41"/>
  <c r="CO25" i="41"/>
  <c r="BY25" i="41"/>
  <c r="BH25" i="41"/>
  <c r="AS25" i="41"/>
  <c r="AC25" i="41"/>
  <c r="M25" i="41"/>
  <c r="DM24" i="41"/>
  <c r="DE24" i="41"/>
  <c r="CW24" i="41"/>
  <c r="CO24" i="41"/>
  <c r="CG24" i="41"/>
  <c r="BY24" i="41"/>
  <c r="BQ24" i="41"/>
  <c r="BH24" i="41"/>
  <c r="BA24" i="41"/>
  <c r="AS24" i="41"/>
  <c r="AK24" i="41"/>
  <c r="AC24" i="41"/>
  <c r="U24" i="41"/>
  <c r="M24" i="41"/>
  <c r="DM23" i="41"/>
  <c r="CW23" i="41"/>
  <c r="CG23" i="41"/>
  <c r="BQ23" i="41"/>
  <c r="BH23" i="41"/>
  <c r="BA23" i="41"/>
  <c r="AK23" i="41"/>
  <c r="U23" i="41"/>
  <c r="DM22" i="41"/>
  <c r="DE22" i="41"/>
  <c r="CW22" i="41"/>
  <c r="CO22" i="41"/>
  <c r="CG22" i="41"/>
  <c r="BY22" i="41"/>
  <c r="BQ22" i="41"/>
  <c r="BH22" i="41"/>
  <c r="BA22" i="41"/>
  <c r="AS22" i="41"/>
  <c r="AK22" i="41"/>
  <c r="AC22" i="41"/>
  <c r="U22" i="41"/>
  <c r="M22" i="41"/>
  <c r="DE21" i="41"/>
  <c r="CO21" i="41"/>
  <c r="BY21" i="41"/>
  <c r="BH21" i="41"/>
  <c r="AS21" i="41"/>
  <c r="AC21" i="41"/>
  <c r="M21" i="41"/>
  <c r="DM20" i="41"/>
  <c r="CW20" i="41"/>
  <c r="CG20" i="41"/>
  <c r="BQ20" i="41"/>
  <c r="BA20" i="41"/>
  <c r="AK20" i="41"/>
  <c r="U20" i="41"/>
  <c r="DM19" i="41"/>
  <c r="DE19" i="41"/>
  <c r="CW19" i="41"/>
  <c r="CO19" i="41"/>
  <c r="CG19" i="41"/>
  <c r="BY19" i="41"/>
  <c r="BQ19" i="41"/>
  <c r="BH19" i="41"/>
  <c r="BA19" i="41"/>
  <c r="AS19" i="41"/>
  <c r="AK19" i="41"/>
  <c r="AC19" i="41"/>
  <c r="U19" i="41"/>
  <c r="M19" i="41"/>
  <c r="DE18" i="41"/>
  <c r="DM18" i="41"/>
  <c r="CW17" i="41"/>
  <c r="BY17" i="41"/>
  <c r="BQ17" i="41"/>
  <c r="BA17" i="41"/>
  <c r="AK17" i="41"/>
  <c r="M17" i="41"/>
  <c r="DL43" i="41"/>
  <c r="DD43" i="41"/>
  <c r="CV43" i="41"/>
  <c r="CN43" i="41"/>
  <c r="CF43" i="41"/>
  <c r="BX43" i="41"/>
  <c r="BP43" i="41"/>
  <c r="BJ43" i="41"/>
  <c r="AZ43" i="41"/>
  <c r="AR43" i="41"/>
  <c r="AJ43" i="41"/>
  <c r="AB43" i="41"/>
  <c r="T43" i="41"/>
  <c r="L43" i="41"/>
  <c r="DD42" i="41"/>
  <c r="CN42" i="41"/>
  <c r="BX42" i="41"/>
  <c r="AR42" i="41"/>
  <c r="AB42" i="41"/>
  <c r="L42" i="41"/>
  <c r="DL41" i="41"/>
  <c r="DD41" i="41"/>
  <c r="CV41" i="41"/>
  <c r="CN41" i="41"/>
  <c r="CF41" i="41"/>
  <c r="BX41" i="41"/>
  <c r="BP41" i="41"/>
  <c r="AZ41" i="41"/>
  <c r="AR41" i="41"/>
  <c r="AJ41" i="41"/>
  <c r="AB41" i="41"/>
  <c r="T41" i="41"/>
  <c r="L41" i="41"/>
  <c r="DL38" i="41"/>
  <c r="DD38" i="41"/>
  <c r="CV38" i="41"/>
  <c r="CN38" i="41"/>
  <c r="CF38" i="41"/>
  <c r="BX38" i="41"/>
  <c r="BP38" i="41"/>
  <c r="AZ38" i="41"/>
  <c r="AR38" i="41"/>
  <c r="AJ38" i="41"/>
  <c r="AB38" i="41"/>
  <c r="T38" i="41"/>
  <c r="L38" i="41"/>
  <c r="DL37" i="41"/>
  <c r="DD37" i="41"/>
  <c r="CV37" i="41"/>
  <c r="CN37" i="41"/>
  <c r="CF37" i="41"/>
  <c r="BX37" i="41"/>
  <c r="BP37" i="41"/>
  <c r="BJ37" i="41"/>
  <c r="AZ37" i="41"/>
  <c r="AR37" i="41"/>
  <c r="AJ37" i="41"/>
  <c r="AB37" i="41"/>
  <c r="T37" i="41"/>
  <c r="L37" i="41"/>
  <c r="DL36" i="41"/>
  <c r="CV36" i="41"/>
  <c r="CF36" i="41"/>
  <c r="BP36" i="41"/>
  <c r="BJ36" i="41"/>
  <c r="AZ36" i="41"/>
  <c r="AJ36" i="41"/>
  <c r="T36" i="41"/>
  <c r="DL35" i="41"/>
  <c r="DD35" i="41"/>
  <c r="CV35" i="41"/>
  <c r="CN35" i="41"/>
  <c r="CF35" i="41"/>
  <c r="BX35" i="41"/>
  <c r="BP35" i="41"/>
  <c r="BJ35" i="41"/>
  <c r="AZ35" i="41"/>
  <c r="AR35" i="41"/>
  <c r="AJ35" i="41"/>
  <c r="AB35" i="41"/>
  <c r="T35" i="41"/>
  <c r="L35" i="41"/>
  <c r="DD34" i="41"/>
  <c r="CN34" i="41"/>
  <c r="BX34" i="41"/>
  <c r="AR34" i="41"/>
  <c r="AB34" i="41"/>
  <c r="L34" i="41"/>
  <c r="DL33" i="41"/>
  <c r="DD33" i="41"/>
  <c r="CV33" i="41"/>
  <c r="CN33" i="41"/>
  <c r="CF33" i="41"/>
  <c r="BX33" i="41"/>
  <c r="BP33" i="41"/>
  <c r="AZ33" i="41"/>
  <c r="AR33" i="41"/>
  <c r="AJ33" i="41"/>
  <c r="AB33" i="41"/>
  <c r="T33" i="41"/>
  <c r="L33" i="41"/>
  <c r="BJ32" i="41"/>
  <c r="DD31" i="41"/>
  <c r="CN31" i="41"/>
  <c r="BX31" i="41"/>
  <c r="BJ31" i="41"/>
  <c r="AR31" i="41"/>
  <c r="AB31" i="41"/>
  <c r="L31" i="41"/>
  <c r="DL30" i="41"/>
  <c r="DD30" i="41"/>
  <c r="CV30" i="41"/>
  <c r="CN30" i="41"/>
  <c r="CF30" i="41"/>
  <c r="BX30" i="41"/>
  <c r="BP30" i="41"/>
  <c r="AZ30" i="41"/>
  <c r="AR30" i="41"/>
  <c r="AJ30" i="41"/>
  <c r="AB30" i="41"/>
  <c r="T30" i="41"/>
  <c r="L30" i="41"/>
  <c r="DL29" i="41"/>
  <c r="DD29" i="41"/>
  <c r="CV29" i="41"/>
  <c r="CN29" i="41"/>
  <c r="CF29" i="41"/>
  <c r="BX29" i="41"/>
  <c r="BP29" i="41"/>
  <c r="BJ29" i="41"/>
  <c r="AZ29" i="41"/>
  <c r="AR29" i="41"/>
  <c r="AJ29" i="41"/>
  <c r="AB29" i="41"/>
  <c r="T29" i="41"/>
  <c r="L29" i="41"/>
  <c r="DL28" i="41"/>
  <c r="CV28" i="41"/>
  <c r="CF28" i="41"/>
  <c r="BP28" i="41"/>
  <c r="BJ28" i="41"/>
  <c r="AZ28" i="41"/>
  <c r="AJ28" i="41"/>
  <c r="T28" i="41"/>
  <c r="DL27" i="41"/>
  <c r="DD27" i="41"/>
  <c r="CV27" i="41"/>
  <c r="CN27" i="41"/>
  <c r="CF27" i="41"/>
  <c r="BX27" i="41"/>
  <c r="BP27" i="41"/>
  <c r="BJ27" i="41"/>
  <c r="AZ27" i="41"/>
  <c r="AR27" i="41"/>
  <c r="AJ27" i="41"/>
  <c r="AB27" i="41"/>
  <c r="T27" i="41"/>
  <c r="L27" i="41"/>
  <c r="DD26" i="41"/>
  <c r="CN26" i="41"/>
  <c r="BX26" i="41"/>
  <c r="BJ26" i="41"/>
  <c r="AR26" i="41"/>
  <c r="AB26" i="41"/>
  <c r="L26" i="41"/>
  <c r="DL25" i="41"/>
  <c r="DD25" i="41"/>
  <c r="CV25" i="41"/>
  <c r="CN25" i="41"/>
  <c r="CF25" i="41"/>
  <c r="BX25" i="41"/>
  <c r="BP25" i="41"/>
  <c r="AZ25" i="41"/>
  <c r="AR25" i="41"/>
  <c r="AJ25" i="41"/>
  <c r="AB25" i="41"/>
  <c r="T25" i="41"/>
  <c r="L25" i="41"/>
  <c r="DD24" i="41"/>
  <c r="CN24" i="41"/>
  <c r="BX24" i="41"/>
  <c r="BJ24" i="41"/>
  <c r="AR24" i="41"/>
  <c r="AB24" i="41"/>
  <c r="L24" i="41"/>
  <c r="DL23" i="41"/>
  <c r="DD23" i="41"/>
  <c r="CV23" i="41"/>
  <c r="CN23" i="41"/>
  <c r="CF23" i="41"/>
  <c r="BX23" i="41"/>
  <c r="BP23" i="41"/>
  <c r="BJ23" i="41"/>
  <c r="AZ23" i="41"/>
  <c r="AR23" i="41"/>
  <c r="AJ23" i="41"/>
  <c r="AB23" i="41"/>
  <c r="T23" i="41"/>
  <c r="L23" i="41"/>
  <c r="DL22" i="41"/>
  <c r="DD22" i="41"/>
  <c r="CV22" i="41"/>
  <c r="CN22" i="41"/>
  <c r="CF22" i="41"/>
  <c r="BX22" i="41"/>
  <c r="BP22" i="41"/>
  <c r="BJ22" i="41"/>
  <c r="AZ22" i="41"/>
  <c r="AR22" i="41"/>
  <c r="AJ22" i="41"/>
  <c r="AB22" i="41"/>
  <c r="T22" i="41"/>
  <c r="L22" i="41"/>
  <c r="DL21" i="41"/>
  <c r="DD21" i="41"/>
  <c r="CV21" i="41"/>
  <c r="CN21" i="41"/>
  <c r="CF21" i="41"/>
  <c r="BX21" i="41"/>
  <c r="BP21" i="41"/>
  <c r="BJ21" i="41"/>
  <c r="AZ21" i="41"/>
  <c r="AR21" i="41"/>
  <c r="AJ21" i="41"/>
  <c r="AB21" i="41"/>
  <c r="T21" i="41"/>
  <c r="L21" i="41"/>
  <c r="DL20" i="41"/>
  <c r="CV20" i="41"/>
  <c r="CF20" i="41"/>
  <c r="BP20" i="41"/>
  <c r="BJ20" i="41"/>
  <c r="AZ20" i="41"/>
  <c r="AJ20" i="41"/>
  <c r="T20" i="41"/>
  <c r="DL19" i="41"/>
  <c r="DD19" i="41"/>
  <c r="CV19" i="41"/>
  <c r="CN19" i="41"/>
  <c r="CF19" i="41"/>
  <c r="BX19" i="41"/>
  <c r="BP19" i="41"/>
  <c r="BJ19" i="41"/>
  <c r="AZ19" i="41"/>
  <c r="AR19" i="41"/>
  <c r="AJ19" i="41"/>
  <c r="AB19" i="41"/>
  <c r="T19" i="41"/>
  <c r="L19" i="41"/>
  <c r="DL18" i="41"/>
  <c r="DD18" i="41"/>
  <c r="CV18" i="41"/>
  <c r="CN18" i="41"/>
  <c r="CF18" i="41"/>
  <c r="BX18" i="41"/>
  <c r="BP18" i="41"/>
  <c r="BJ18" i="41"/>
  <c r="AZ18" i="41"/>
  <c r="AR18" i="41"/>
  <c r="AJ18" i="41"/>
  <c r="AB18" i="41"/>
  <c r="T18" i="41"/>
  <c r="L18" i="41"/>
  <c r="DL17" i="41"/>
  <c r="DD17" i="41"/>
  <c r="CV17" i="41"/>
  <c r="CN17" i="41"/>
  <c r="BX17" i="41"/>
  <c r="BJ17" i="41"/>
  <c r="AZ17" i="41"/>
  <c r="AR17" i="41"/>
  <c r="AJ17" i="41"/>
  <c r="AB17" i="41"/>
  <c r="T17" i="41"/>
  <c r="L17" i="41"/>
  <c r="DL14" i="41"/>
  <c r="DD14" i="41"/>
  <c r="CV14" i="41"/>
  <c r="CN14" i="41"/>
  <c r="CF14" i="41"/>
  <c r="BX14" i="41"/>
  <c r="BP14" i="41"/>
  <c r="BJ14" i="41"/>
  <c r="AZ14" i="41"/>
  <c r="AR14" i="41"/>
  <c r="AJ14" i="41"/>
  <c r="AB14" i="41"/>
  <c r="T14" i="41"/>
  <c r="L14" i="41"/>
  <c r="DL13" i="41"/>
  <c r="DD13" i="41"/>
  <c r="CV13" i="41"/>
  <c r="CN13" i="41"/>
  <c r="CF13" i="41"/>
  <c r="BX13" i="41"/>
  <c r="BP13" i="41"/>
  <c r="BJ13" i="41"/>
  <c r="AZ13" i="41"/>
  <c r="AR13" i="41"/>
  <c r="AJ13" i="41"/>
  <c r="AB13" i="41"/>
  <c r="T13" i="41"/>
  <c r="L13" i="41"/>
  <c r="DL12" i="41"/>
  <c r="DD12" i="41"/>
  <c r="CV12" i="41"/>
  <c r="CF12" i="41"/>
  <c r="BX12" i="41"/>
  <c r="BP12" i="41"/>
  <c r="BJ12" i="41"/>
  <c r="AZ12" i="41"/>
  <c r="AR12" i="41"/>
  <c r="AJ12" i="41"/>
  <c r="T12" i="41"/>
  <c r="L12" i="41"/>
  <c r="DL11" i="41"/>
  <c r="DD11" i="41"/>
  <c r="CV11" i="41"/>
  <c r="CN11" i="41"/>
  <c r="CF11" i="41"/>
  <c r="BX11" i="41"/>
  <c r="BP11" i="41"/>
  <c r="BJ11" i="41"/>
  <c r="AZ11" i="41"/>
  <c r="AR11" i="41"/>
  <c r="AJ11" i="41"/>
  <c r="AB11" i="41"/>
  <c r="T11" i="41"/>
  <c r="L11" i="41"/>
  <c r="DL10" i="41"/>
  <c r="DD10" i="41"/>
  <c r="CV10" i="41"/>
  <c r="CN10" i="41"/>
  <c r="CF10" i="41"/>
  <c r="BX10" i="41"/>
  <c r="BP10" i="41"/>
  <c r="BJ10" i="41"/>
  <c r="AZ10" i="41"/>
  <c r="AR10" i="41"/>
  <c r="AJ10" i="41"/>
  <c r="AB10" i="41"/>
  <c r="T10" i="41"/>
  <c r="L10" i="41"/>
  <c r="DL9" i="41"/>
  <c r="DD9" i="41"/>
  <c r="CV9" i="41"/>
  <c r="CN9" i="41"/>
  <c r="BX9" i="41"/>
  <c r="BP9" i="41"/>
  <c r="BJ9" i="41"/>
  <c r="AZ9" i="41"/>
  <c r="AR9" i="41"/>
  <c r="AJ9" i="41"/>
  <c r="AB9" i="41"/>
  <c r="L9" i="41"/>
  <c r="DL8" i="41"/>
  <c r="DD8" i="41"/>
  <c r="CV8" i="41"/>
  <c r="CN8" i="41"/>
  <c r="CF8" i="41"/>
  <c r="BP8" i="41"/>
  <c r="BJ8" i="41"/>
  <c r="AZ8" i="41"/>
  <c r="AR8" i="41"/>
  <c r="AJ8" i="41"/>
  <c r="AB8" i="41"/>
  <c r="T8" i="41"/>
  <c r="DL7" i="41"/>
  <c r="DD7" i="41"/>
  <c r="CV7" i="41"/>
  <c r="CN7" i="41"/>
  <c r="CF7" i="41"/>
  <c r="BX7" i="41"/>
  <c r="BP7" i="41"/>
  <c r="BJ7" i="41"/>
  <c r="AZ7" i="41"/>
  <c r="AR7" i="41"/>
  <c r="AJ7" i="41"/>
  <c r="AB7" i="41"/>
  <c r="T7" i="41"/>
  <c r="L7" i="41"/>
  <c r="DL6" i="41"/>
  <c r="DD6" i="41"/>
  <c r="CV6" i="41"/>
  <c r="CN6" i="41"/>
  <c r="CF6" i="41"/>
  <c r="BX6" i="41"/>
  <c r="BP6" i="41"/>
  <c r="BJ6" i="41"/>
  <c r="AZ6" i="41"/>
  <c r="AR6" i="41"/>
  <c r="AJ6" i="41"/>
  <c r="AB6" i="41"/>
  <c r="T6" i="41"/>
  <c r="L6" i="41"/>
  <c r="DL5" i="41"/>
  <c r="DD5" i="41"/>
  <c r="CV5" i="41"/>
  <c r="CN5" i="41"/>
  <c r="CF5" i="41"/>
  <c r="BX5" i="41"/>
  <c r="BP5" i="41"/>
  <c r="BJ5" i="41"/>
  <c r="AZ5" i="41"/>
  <c r="AR5" i="41"/>
  <c r="AJ5" i="41"/>
  <c r="AB5" i="41"/>
  <c r="T5" i="41"/>
  <c r="L5" i="41"/>
  <c r="DL4" i="41"/>
  <c r="DD4" i="41"/>
  <c r="CV4" i="41"/>
  <c r="CF4" i="41"/>
  <c r="BX4" i="41"/>
  <c r="BP4" i="41"/>
  <c r="BJ4" i="41"/>
  <c r="AZ4" i="41"/>
  <c r="AR4" i="41"/>
  <c r="AJ4" i="41"/>
  <c r="T4" i="41"/>
  <c r="L4" i="41"/>
  <c r="BF18" i="41"/>
  <c r="CT17" i="41"/>
  <c r="CD17" i="41"/>
  <c r="BN17" i="41"/>
  <c r="AX17" i="41"/>
  <c r="AH17" i="41"/>
  <c r="R17" i="41"/>
  <c r="DJ14" i="41"/>
  <c r="CT14" i="41"/>
  <c r="CD14" i="41"/>
  <c r="BN14" i="41"/>
  <c r="AX14" i="41"/>
  <c r="AH14" i="41"/>
  <c r="R14" i="41"/>
  <c r="DJ13" i="41"/>
  <c r="DB13" i="41"/>
  <c r="CT13" i="41"/>
  <c r="CL13" i="41"/>
  <c r="CD13" i="41"/>
  <c r="BV13" i="41"/>
  <c r="BN13" i="41"/>
  <c r="BF13" i="41"/>
  <c r="AX13" i="41"/>
  <c r="AP13" i="41"/>
  <c r="AH13" i="41"/>
  <c r="Z13" i="41"/>
  <c r="R13" i="41"/>
  <c r="J13" i="41"/>
  <c r="DJ12" i="41"/>
  <c r="DB12" i="41"/>
  <c r="CT12" i="41"/>
  <c r="CL12" i="41"/>
  <c r="CD12" i="41"/>
  <c r="BV12" i="41"/>
  <c r="BN12" i="41"/>
  <c r="BF12" i="41"/>
  <c r="AX12" i="41"/>
  <c r="AP12" i="41"/>
  <c r="AH12" i="41"/>
  <c r="Z12" i="41"/>
  <c r="R12" i="41"/>
  <c r="J12" i="41"/>
  <c r="DJ11" i="41"/>
  <c r="DB11" i="41"/>
  <c r="CT11" i="41"/>
  <c r="CL11" i="41"/>
  <c r="CD11" i="41"/>
  <c r="BV11" i="41"/>
  <c r="BN11" i="41"/>
  <c r="BF11" i="41"/>
  <c r="AX11" i="41"/>
  <c r="AP11" i="41"/>
  <c r="AH11" i="41"/>
  <c r="Z11" i="41"/>
  <c r="R11" i="41"/>
  <c r="J11" i="41"/>
  <c r="DB10" i="41"/>
  <c r="CL10" i="41"/>
  <c r="BV10" i="41"/>
  <c r="BF10" i="41"/>
  <c r="AP10" i="41"/>
  <c r="Z10" i="41"/>
  <c r="J10" i="41"/>
  <c r="DJ9" i="41"/>
  <c r="DB9" i="41"/>
  <c r="CT9" i="41"/>
  <c r="CL9" i="41"/>
  <c r="CD9" i="41"/>
  <c r="BV9" i="41"/>
  <c r="BN9" i="41"/>
  <c r="BF9" i="41"/>
  <c r="AX9" i="41"/>
  <c r="AP9" i="41"/>
  <c r="AH9" i="41"/>
  <c r="Z9" i="41"/>
  <c r="R9" i="41"/>
  <c r="J9" i="41"/>
  <c r="DJ8" i="41"/>
  <c r="DB8" i="41"/>
  <c r="CT8" i="41"/>
  <c r="CL8" i="41"/>
  <c r="CD8" i="41"/>
  <c r="BV8" i="41"/>
  <c r="BN8" i="41"/>
  <c r="BF8" i="41"/>
  <c r="AX8" i="41"/>
  <c r="AP8" i="41"/>
  <c r="AH8" i="41"/>
  <c r="Z8" i="41"/>
  <c r="R8" i="41"/>
  <c r="J8" i="41"/>
  <c r="DJ6" i="41"/>
  <c r="CT6" i="41"/>
  <c r="CD6" i="41"/>
  <c r="BN6" i="41"/>
  <c r="AX6" i="41"/>
  <c r="AH6" i="41"/>
  <c r="R6" i="41"/>
  <c r="DJ5" i="41"/>
  <c r="DB5" i="41"/>
  <c r="CT5" i="41"/>
  <c r="CL5" i="41"/>
  <c r="CD5" i="41"/>
  <c r="BV5" i="41"/>
  <c r="BN5" i="41"/>
  <c r="BF5" i="41"/>
  <c r="AX5" i="41"/>
  <c r="AP5" i="41"/>
  <c r="AH5" i="41"/>
  <c r="Z5" i="41"/>
  <c r="R5" i="41"/>
  <c r="J5" i="41"/>
  <c r="DJ4" i="41"/>
  <c r="DB4" i="41"/>
  <c r="CT4" i="41"/>
  <c r="CL4" i="41"/>
  <c r="CD4" i="41"/>
  <c r="BV4" i="41"/>
  <c r="BN4" i="41"/>
  <c r="BF4" i="41"/>
  <c r="AX4" i="41"/>
  <c r="AP4" i="41"/>
  <c r="AH4" i="41"/>
  <c r="Z4" i="41"/>
  <c r="R4" i="41"/>
  <c r="J4" i="41"/>
  <c r="BI18" i="41"/>
  <c r="AT18" i="41"/>
  <c r="DF17" i="41"/>
  <c r="CP17" i="41"/>
  <c r="CH17" i="41"/>
  <c r="BZ17" i="41"/>
  <c r="BR17" i="41"/>
  <c r="BB17" i="41"/>
  <c r="AT17" i="41"/>
  <c r="AL17" i="41"/>
  <c r="AD17" i="41"/>
  <c r="V17" i="41"/>
  <c r="N17" i="41"/>
  <c r="BI14" i="41"/>
  <c r="DN13" i="41"/>
  <c r="CX13" i="41"/>
  <c r="CH13" i="41"/>
  <c r="BR13" i="41"/>
  <c r="BI13" i="41"/>
  <c r="BB13" i="41"/>
  <c r="AL13" i="41"/>
  <c r="V13" i="41"/>
  <c r="DN12" i="41"/>
  <c r="DF12" i="41"/>
  <c r="CX12" i="41"/>
  <c r="CP12" i="41"/>
  <c r="CH12" i="41"/>
  <c r="BZ12" i="41"/>
  <c r="BR12" i="41"/>
  <c r="BI12" i="41"/>
  <c r="BB12" i="41"/>
  <c r="AT12" i="41"/>
  <c r="AL12" i="41"/>
  <c r="AD12" i="41"/>
  <c r="V12" i="41"/>
  <c r="N12" i="41"/>
  <c r="DN11" i="41"/>
  <c r="DF11" i="41"/>
  <c r="CX11" i="41"/>
  <c r="CP11" i="41"/>
  <c r="CH11" i="41"/>
  <c r="BZ11" i="41"/>
  <c r="BR11" i="41"/>
  <c r="BI11" i="41"/>
  <c r="BB11" i="41"/>
  <c r="AT11" i="41"/>
  <c r="AL11" i="41"/>
  <c r="AD11" i="41"/>
  <c r="V11" i="41"/>
  <c r="N11" i="41"/>
  <c r="DN10" i="41"/>
  <c r="DF10" i="41"/>
  <c r="CX10" i="41"/>
  <c r="CP10" i="41"/>
  <c r="CH10" i="41"/>
  <c r="BZ10" i="41"/>
  <c r="BR10" i="41"/>
  <c r="BI10" i="41"/>
  <c r="BB10" i="41"/>
  <c r="AT10" i="41"/>
  <c r="AL10" i="41"/>
  <c r="AD10" i="41"/>
  <c r="V10" i="41"/>
  <c r="N10" i="41"/>
  <c r="DN9" i="41"/>
  <c r="DF9" i="41"/>
  <c r="CX9" i="41"/>
  <c r="CP9" i="41"/>
  <c r="CH9" i="41"/>
  <c r="BZ9" i="41"/>
  <c r="BR9" i="41"/>
  <c r="BB9" i="41"/>
  <c r="AT9" i="41"/>
  <c r="AL9" i="41"/>
  <c r="AD9" i="41"/>
  <c r="V9" i="41"/>
  <c r="N9" i="41"/>
  <c r="DN8" i="41"/>
  <c r="DF8" i="41"/>
  <c r="CX8" i="41"/>
  <c r="CP8" i="41"/>
  <c r="CH8" i="41"/>
  <c r="BZ8" i="41"/>
  <c r="BR8" i="41"/>
  <c r="BB8" i="41"/>
  <c r="AT8" i="41"/>
  <c r="AL8" i="41"/>
  <c r="AD8" i="41"/>
  <c r="V8" i="41"/>
  <c r="N8" i="41"/>
  <c r="DN7" i="41"/>
  <c r="DF7" i="41"/>
  <c r="CX7" i="41"/>
  <c r="CP7" i="41"/>
  <c r="CH7" i="41"/>
  <c r="BZ7" i="41"/>
  <c r="BR7" i="41"/>
  <c r="BI7" i="41"/>
  <c r="BB7" i="41"/>
  <c r="AT7" i="41"/>
  <c r="AL7" i="41"/>
  <c r="AD7" i="41"/>
  <c r="V7" i="41"/>
  <c r="N7" i="41"/>
  <c r="BI6" i="41"/>
  <c r="DN5" i="41"/>
  <c r="CX5" i="41"/>
  <c r="CH5" i="41"/>
  <c r="BR5" i="41"/>
  <c r="BI5" i="41"/>
  <c r="BB5" i="41"/>
  <c r="AL5" i="41"/>
  <c r="V5" i="41"/>
  <c r="DN4" i="41"/>
  <c r="DF4" i="41"/>
  <c r="CX4" i="41"/>
  <c r="CP4" i="41"/>
  <c r="CH4" i="41"/>
  <c r="BZ4" i="41"/>
  <c r="BR4" i="41"/>
  <c r="BI4" i="41"/>
  <c r="BB4" i="41"/>
  <c r="AT4" i="41"/>
  <c r="AL4" i="41"/>
  <c r="AD4" i="41"/>
  <c r="V4" i="41"/>
  <c r="N4" i="41"/>
  <c r="CW18" i="41"/>
  <c r="CO18" i="41"/>
  <c r="CG18" i="41"/>
  <c r="BY18" i="41"/>
  <c r="BQ18" i="41"/>
  <c r="BH18" i="41"/>
  <c r="BA18" i="41"/>
  <c r="AS18" i="41"/>
  <c r="AK18" i="41"/>
  <c r="AC18" i="41"/>
  <c r="U18" i="41"/>
  <c r="M18" i="41"/>
  <c r="BH17" i="41"/>
  <c r="DE14" i="41"/>
  <c r="CO14" i="41"/>
  <c r="BY14" i="41"/>
  <c r="BH14" i="41"/>
  <c r="AS14" i="41"/>
  <c r="AC14" i="41"/>
  <c r="M14" i="41"/>
  <c r="DM13" i="41"/>
  <c r="DE13" i="41"/>
  <c r="CW13" i="41"/>
  <c r="CO13" i="41"/>
  <c r="CG13" i="41"/>
  <c r="BY13" i="41"/>
  <c r="BQ13" i="41"/>
  <c r="BH13" i="41"/>
  <c r="BA13" i="41"/>
  <c r="AS13" i="41"/>
  <c r="AK13" i="41"/>
  <c r="AC13" i="41"/>
  <c r="U13" i="41"/>
  <c r="M13" i="41"/>
  <c r="DM12" i="41"/>
  <c r="DE12" i="41"/>
  <c r="CW12" i="41"/>
  <c r="CO12" i="41"/>
  <c r="CG12" i="41"/>
  <c r="BY12" i="41"/>
  <c r="BQ12" i="41"/>
  <c r="BA12" i="41"/>
  <c r="AS12" i="41"/>
  <c r="AK12" i="41"/>
  <c r="AC12" i="41"/>
  <c r="U12" i="41"/>
  <c r="M12" i="41"/>
  <c r="DM11" i="41"/>
  <c r="DE11" i="41"/>
  <c r="CW11" i="41"/>
  <c r="CO11" i="41"/>
  <c r="CG11" i="41"/>
  <c r="BY11" i="41"/>
  <c r="BQ11" i="41"/>
  <c r="BA11" i="41"/>
  <c r="AS11" i="41"/>
  <c r="AK11" i="41"/>
  <c r="AC11" i="41"/>
  <c r="U11" i="41"/>
  <c r="M11" i="41"/>
  <c r="DM10" i="41"/>
  <c r="DE10" i="41"/>
  <c r="CW10" i="41"/>
  <c r="CO10" i="41"/>
  <c r="CG10" i="41"/>
  <c r="BY10" i="41"/>
  <c r="BQ10" i="41"/>
  <c r="BH10" i="41"/>
  <c r="BA10" i="41"/>
  <c r="AS10" i="41"/>
  <c r="AK10" i="41"/>
  <c r="AC10" i="41"/>
  <c r="U10" i="41"/>
  <c r="M10" i="41"/>
  <c r="BH9" i="41"/>
  <c r="DM7" i="41"/>
  <c r="DE7" i="41"/>
  <c r="CW7" i="41"/>
  <c r="CO7" i="41"/>
  <c r="CG7" i="41"/>
  <c r="BY7" i="41"/>
  <c r="BQ7" i="41"/>
  <c r="BH7" i="41"/>
  <c r="BA7" i="41"/>
  <c r="AS7" i="41"/>
  <c r="AK7" i="41"/>
  <c r="AC7" i="41"/>
  <c r="U7" i="41"/>
  <c r="M7" i="41"/>
  <c r="DE6" i="41"/>
  <c r="CO6" i="41"/>
  <c r="BY6" i="41"/>
  <c r="BH6" i="41"/>
  <c r="AS6" i="41"/>
  <c r="AC6" i="41"/>
  <c r="M6" i="41"/>
  <c r="DM5" i="41"/>
  <c r="DE5" i="41"/>
  <c r="CW5" i="41"/>
  <c r="CO5" i="41"/>
  <c r="CG5" i="41"/>
  <c r="BY5" i="41"/>
  <c r="BQ5" i="41"/>
  <c r="BH5" i="41"/>
  <c r="BA5" i="41"/>
  <c r="AS5" i="41"/>
  <c r="AK5" i="41"/>
  <c r="AC5" i="41"/>
  <c r="U5" i="41"/>
  <c r="M5" i="41"/>
  <c r="DM4" i="41"/>
  <c r="DE4" i="41"/>
  <c r="CW4" i="41"/>
  <c r="CO4" i="41"/>
  <c r="CG4" i="41"/>
  <c r="BY4" i="41"/>
  <c r="BQ4" i="41"/>
  <c r="BA4" i="41"/>
  <c r="AS4" i="41"/>
  <c r="AK4" i="41"/>
  <c r="AC4" i="41"/>
  <c r="U4" i="41"/>
  <c r="M4" i="41"/>
  <c r="C31" i="26" l="1"/>
  <c r="AW26" i="33"/>
  <c r="AU26" i="33"/>
  <c r="FD26" i="32" l="1"/>
  <c r="AE6" i="26" l="1"/>
  <c r="V25" i="32"/>
  <c r="V26" i="32"/>
  <c r="T26" i="32"/>
  <c r="D116" i="34"/>
  <c r="AV26" i="33" s="1"/>
  <c r="D91" i="48"/>
  <c r="G116" i="34" s="1"/>
  <c r="E26" i="33" s="1"/>
  <c r="E91" i="48"/>
  <c r="F91" i="48"/>
  <c r="F4" i="48"/>
  <c r="F5" i="48"/>
  <c r="F6" i="48"/>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8" i="48"/>
  <c r="F39" i="48"/>
  <c r="F40" i="48"/>
  <c r="F41" i="48"/>
  <c r="F42" i="48"/>
  <c r="F43" i="48"/>
  <c r="F44" i="48"/>
  <c r="F45" i="48"/>
  <c r="F46" i="48"/>
  <c r="F47" i="48"/>
  <c r="F48" i="48"/>
  <c r="F49" i="48"/>
  <c r="F50" i="48"/>
  <c r="F51" i="48"/>
  <c r="F52" i="48"/>
  <c r="F53" i="48"/>
  <c r="F54" i="48"/>
  <c r="F55" i="48"/>
  <c r="F56" i="48"/>
  <c r="F57" i="48"/>
  <c r="F58" i="48"/>
  <c r="F59" i="48"/>
  <c r="F60" i="48"/>
  <c r="F61" i="48"/>
  <c r="F62" i="48"/>
  <c r="F63"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3" i="48"/>
  <c r="E29" i="48"/>
  <c r="L26" i="33"/>
  <c r="J26" i="33"/>
  <c r="K26" i="33"/>
  <c r="I26" i="33"/>
  <c r="H26" i="33"/>
  <c r="G26" i="33"/>
  <c r="AV26" i="32" l="1"/>
  <c r="AZ26" i="33"/>
  <c r="ET26" i="32" s="1"/>
  <c r="CH26" i="32"/>
  <c r="EB26" i="32" l="1"/>
  <c r="EK26" i="32"/>
  <c r="D8" i="26"/>
  <c r="K104" i="33"/>
  <c r="G111" i="33"/>
  <c r="G113" i="33"/>
  <c r="I104" i="33"/>
  <c r="L110" i="33"/>
  <c r="G108" i="33"/>
  <c r="H112" i="33"/>
  <c r="L107" i="33"/>
  <c r="H109" i="33"/>
  <c r="I113" i="33"/>
  <c r="J117" i="33"/>
  <c r="J108" i="33"/>
  <c r="H107" i="33"/>
  <c r="K118" i="33"/>
  <c r="J113" i="33"/>
  <c r="H110" i="33"/>
  <c r="I107" i="33"/>
  <c r="G110" i="33"/>
  <c r="I110" i="33"/>
  <c r="G104" i="33"/>
  <c r="G117" i="33"/>
  <c r="G103" i="33"/>
  <c r="H102" i="33"/>
  <c r="H108" i="33"/>
  <c r="H101" i="33"/>
  <c r="K108" i="33"/>
  <c r="J107" i="33"/>
  <c r="G102" i="33"/>
  <c r="I111" i="33"/>
  <c r="I105" i="33"/>
  <c r="K115" i="33"/>
  <c r="L115" i="33"/>
  <c r="L102" i="33"/>
  <c r="G106" i="33"/>
  <c r="H115" i="33"/>
  <c r="K103" i="33"/>
  <c r="H106" i="33"/>
  <c r="J103" i="33"/>
  <c r="K110" i="33"/>
  <c r="K101" i="33"/>
  <c r="J101" i="33"/>
  <c r="K107" i="33"/>
  <c r="H117" i="33"/>
  <c r="H114" i="33"/>
  <c r="I112" i="33"/>
  <c r="L114" i="33"/>
  <c r="I117" i="33"/>
  <c r="H118" i="33"/>
  <c r="L111" i="33"/>
  <c r="H103" i="33"/>
  <c r="J106" i="33"/>
  <c r="K114" i="33"/>
  <c r="J115" i="33"/>
  <c r="L104" i="33"/>
  <c r="L112" i="33"/>
  <c r="J102" i="33"/>
  <c r="L108" i="33"/>
  <c r="H105" i="33"/>
  <c r="G118" i="33"/>
  <c r="L109" i="33"/>
  <c r="H111" i="33"/>
  <c r="J111" i="33"/>
  <c r="L101" i="33"/>
  <c r="I108" i="33"/>
  <c r="K112" i="33"/>
  <c r="H104" i="33"/>
  <c r="L116" i="33"/>
  <c r="K102" i="33"/>
  <c r="I101" i="33"/>
  <c r="I106" i="33"/>
  <c r="J112" i="33"/>
  <c r="G109" i="33"/>
  <c r="J114" i="33"/>
  <c r="I114" i="33"/>
  <c r="J105" i="33"/>
  <c r="I103" i="33"/>
  <c r="L113" i="33"/>
  <c r="K106" i="33"/>
  <c r="L117" i="33"/>
  <c r="J104" i="33"/>
  <c r="L103" i="33"/>
  <c r="J116" i="33"/>
  <c r="I102" i="33"/>
  <c r="L118" i="33"/>
  <c r="J118" i="33"/>
  <c r="G115" i="33"/>
  <c r="I115" i="33"/>
  <c r="G114" i="33"/>
  <c r="L106" i="33"/>
  <c r="J110" i="33"/>
  <c r="K117" i="33"/>
  <c r="H113" i="33"/>
  <c r="K111" i="33"/>
  <c r="I116" i="33"/>
  <c r="K109" i="33"/>
  <c r="L105" i="33"/>
  <c r="G116" i="33"/>
  <c r="K105" i="33"/>
  <c r="I118" i="33"/>
  <c r="G112" i="33"/>
  <c r="K116" i="33"/>
  <c r="I109" i="33"/>
  <c r="G101" i="33"/>
  <c r="K113" i="33"/>
  <c r="J109" i="33"/>
  <c r="H116" i="33"/>
  <c r="G107" i="33"/>
  <c r="G105" i="33"/>
  <c r="H121" i="33" l="1" a="1"/>
  <c r="H121" i="33" s="1"/>
  <c r="H120" i="33" a="1"/>
  <c r="H120" i="33" s="1"/>
  <c r="H119" i="33" a="1"/>
  <c r="H119" i="33" s="1"/>
  <c r="G121" i="33" a="1"/>
  <c r="G121" i="33" s="1"/>
  <c r="I121" i="33" s="1" a="1"/>
  <c r="I121" i="33" s="1"/>
  <c r="G120" i="33" a="1"/>
  <c r="G120" i="33" s="1"/>
  <c r="I120" i="33" s="1" a="1"/>
  <c r="I120" i="33" s="1"/>
  <c r="G119" i="33" a="1"/>
  <c r="G119" i="33" s="1"/>
  <c r="I119" i="33" s="1" a="1"/>
  <c r="I119" i="33" s="1"/>
  <c r="AZ88" i="33" l="1"/>
  <c r="D10" i="26"/>
  <c r="C19" i="26"/>
  <c r="AV121" i="33"/>
  <c r="AZ121" i="33" s="1"/>
  <c r="AV118" i="33"/>
  <c r="AZ118" i="33" s="1"/>
  <c r="AY118" i="33"/>
  <c r="AV117" i="33"/>
  <c r="AZ117" i="33" s="1"/>
  <c r="AY117" i="33"/>
  <c r="AV115" i="33"/>
  <c r="AZ115" i="33" s="1"/>
  <c r="AY115" i="33"/>
  <c r="AV114" i="33"/>
  <c r="AZ114" i="33" s="1"/>
  <c r="AV109" i="33"/>
  <c r="AZ109" i="33" s="1"/>
  <c r="AV108" i="33"/>
  <c r="AZ108" i="33" s="1"/>
  <c r="AV102" i="33"/>
  <c r="AZ102" i="33" s="1"/>
  <c r="D94" i="34"/>
  <c r="AV100" i="33" s="1"/>
  <c r="AZ100" i="33" s="1"/>
  <c r="D85" i="34"/>
  <c r="AV91" i="33" s="1"/>
  <c r="AZ91" i="33" s="1"/>
  <c r="D83" i="34"/>
  <c r="AV89" i="33" s="1"/>
  <c r="AY89" i="33"/>
  <c r="D78" i="34"/>
  <c r="AV84" i="33" s="1"/>
  <c r="AZ84" i="33" s="1"/>
  <c r="D76" i="34"/>
  <c r="AV82" i="33" s="1"/>
  <c r="AZ82" i="33" s="1"/>
  <c r="D73" i="34"/>
  <c r="AV79" i="33" s="1"/>
  <c r="AZ79" i="33" s="1"/>
  <c r="D70" i="34"/>
  <c r="AV76" i="33" s="1"/>
  <c r="AZ76" i="33" s="1"/>
  <c r="D66" i="34"/>
  <c r="AV72" i="33" s="1"/>
  <c r="AZ72" i="33" s="1"/>
  <c r="D61" i="34"/>
  <c r="AV67" i="33" s="1"/>
  <c r="AZ67" i="33" s="1"/>
  <c r="AZ66" i="33" s="1"/>
  <c r="ET59" i="32" s="1"/>
  <c r="EK59" i="32" s="1"/>
  <c r="D57" i="34"/>
  <c r="AV64" i="33" s="1"/>
  <c r="AZ62" i="33"/>
  <c r="D54" i="34"/>
  <c r="AV60" i="33" s="1"/>
  <c r="AZ59" i="33"/>
  <c r="AY60" i="33"/>
  <c r="D49" i="34"/>
  <c r="AV55" i="33" s="1"/>
  <c r="AY55" i="33"/>
  <c r="D47" i="34"/>
  <c r="AV53" i="33" s="1"/>
  <c r="AZ53" i="33" s="1"/>
  <c r="D41" i="34"/>
  <c r="AV47" i="33" s="1"/>
  <c r="AZ47" i="33" s="1"/>
  <c r="D23" i="34"/>
  <c r="AV29" i="33" s="1"/>
  <c r="AZ29" i="33" s="1"/>
  <c r="D22" i="34"/>
  <c r="AV28" i="33" s="1"/>
  <c r="AZ28" i="33" s="1"/>
  <c r="D20" i="34"/>
  <c r="AV25" i="33" s="1"/>
  <c r="AZ25" i="33" s="1"/>
  <c r="D19" i="34"/>
  <c r="AV24" i="33" s="1"/>
  <c r="AZ24" i="33" s="1"/>
  <c r="D15" i="34"/>
  <c r="AV20" i="33" s="1"/>
  <c r="AZ20" i="33" s="1"/>
  <c r="D13" i="34"/>
  <c r="AV18" i="33" s="1"/>
  <c r="AZ18" i="33" s="1"/>
  <c r="D12" i="34"/>
  <c r="AV17" i="33" s="1"/>
  <c r="AZ17" i="33" s="1"/>
  <c r="E92" i="44"/>
  <c r="F92" i="44" s="1"/>
  <c r="C92" i="44"/>
  <c r="B92" i="44"/>
  <c r="E91" i="44"/>
  <c r="F91" i="44" s="1"/>
  <c r="C91" i="44"/>
  <c r="B91" i="44"/>
  <c r="E90" i="44"/>
  <c r="F90" i="44" s="1"/>
  <c r="C90" i="44"/>
  <c r="B90" i="44"/>
  <c r="E89" i="44"/>
  <c r="F89" i="44" s="1"/>
  <c r="C89" i="44"/>
  <c r="B89" i="44"/>
  <c r="E88" i="44"/>
  <c r="F88" i="44" s="1"/>
  <c r="C88" i="44"/>
  <c r="B88" i="44"/>
  <c r="E87" i="44"/>
  <c r="F87" i="44" s="1"/>
  <c r="C87" i="44"/>
  <c r="B87" i="44"/>
  <c r="E86" i="44"/>
  <c r="F86" i="44" s="1"/>
  <c r="C86" i="44"/>
  <c r="B86" i="44"/>
  <c r="E85" i="44"/>
  <c r="F85" i="44" s="1"/>
  <c r="C85" i="44"/>
  <c r="B85" i="44"/>
  <c r="E84" i="44"/>
  <c r="F84" i="44" s="1"/>
  <c r="C84" i="44"/>
  <c r="B84" i="44"/>
  <c r="E83" i="44"/>
  <c r="F83" i="44" s="1"/>
  <c r="C83" i="44"/>
  <c r="B83" i="44"/>
  <c r="E82" i="44"/>
  <c r="F82" i="44" s="1"/>
  <c r="C82" i="44"/>
  <c r="B82" i="44"/>
  <c r="E81" i="44"/>
  <c r="F81" i="44" s="1"/>
  <c r="C81" i="44"/>
  <c r="B81" i="44"/>
  <c r="E80" i="44"/>
  <c r="F80" i="44" s="1"/>
  <c r="C80" i="44"/>
  <c r="B80" i="44"/>
  <c r="E79" i="44"/>
  <c r="F79" i="44" s="1"/>
  <c r="C79" i="44"/>
  <c r="B79" i="44"/>
  <c r="J2" i="44"/>
  <c r="J3" i="44"/>
  <c r="J4" i="44"/>
  <c r="J5" i="44"/>
  <c r="J6" i="44"/>
  <c r="J7" i="44"/>
  <c r="J8" i="44"/>
  <c r="J9" i="44"/>
  <c r="J10" i="44"/>
  <c r="J11" i="44"/>
  <c r="J12" i="44"/>
  <c r="J13" i="44"/>
  <c r="J14" i="44"/>
  <c r="J15" i="44"/>
  <c r="J16" i="44"/>
  <c r="J17" i="44"/>
  <c r="J18" i="44"/>
  <c r="J19" i="44"/>
  <c r="J20" i="44"/>
  <c r="J21" i="44"/>
  <c r="J22" i="44"/>
  <c r="J23" i="44"/>
  <c r="J24" i="44"/>
  <c r="J25" i="44"/>
  <c r="J26" i="44"/>
  <c r="J27" i="44"/>
  <c r="J28" i="44"/>
  <c r="J29" i="44"/>
  <c r="J30" i="44"/>
  <c r="J31" i="44"/>
  <c r="J32" i="44"/>
  <c r="J33" i="44"/>
  <c r="J34" i="44"/>
  <c r="J35" i="44"/>
  <c r="J36" i="44"/>
  <c r="J37" i="44"/>
  <c r="J38" i="44"/>
  <c r="J39" i="44"/>
  <c r="I2" i="44"/>
  <c r="I3" i="44"/>
  <c r="I4" i="44"/>
  <c r="I5" i="44"/>
  <c r="I6" i="44"/>
  <c r="I7" i="44"/>
  <c r="I8" i="44"/>
  <c r="I9" i="44"/>
  <c r="I10" i="44"/>
  <c r="I11" i="44"/>
  <c r="I12" i="44"/>
  <c r="I13" i="44"/>
  <c r="I14" i="44"/>
  <c r="I15" i="44"/>
  <c r="I16" i="44"/>
  <c r="I17" i="44"/>
  <c r="I18" i="44"/>
  <c r="I19" i="44"/>
  <c r="I20" i="44"/>
  <c r="I21" i="44"/>
  <c r="I22" i="44"/>
  <c r="I23" i="44"/>
  <c r="I24" i="44"/>
  <c r="I25" i="44"/>
  <c r="I26" i="44"/>
  <c r="I27" i="44"/>
  <c r="I28" i="44"/>
  <c r="I29" i="44"/>
  <c r="I30" i="44"/>
  <c r="I31" i="44"/>
  <c r="I32" i="44"/>
  <c r="I33" i="44"/>
  <c r="I34" i="44"/>
  <c r="I35" i="44"/>
  <c r="I36" i="44"/>
  <c r="I37" i="44"/>
  <c r="I38" i="44"/>
  <c r="I39" i="44"/>
  <c r="C78" i="44"/>
  <c r="B78" i="44"/>
  <c r="E77" i="44"/>
  <c r="F77" i="44" s="1"/>
  <c r="C77" i="44"/>
  <c r="B77" i="44"/>
  <c r="E76" i="44"/>
  <c r="F76" i="44" s="1"/>
  <c r="C76" i="44"/>
  <c r="B76" i="44"/>
  <c r="C75" i="44"/>
  <c r="B75" i="44"/>
  <c r="E74" i="44"/>
  <c r="F74" i="44" s="1"/>
  <c r="C74" i="44"/>
  <c r="B74" i="44"/>
  <c r="E73" i="44"/>
  <c r="F73" i="44" s="1"/>
  <c r="C73" i="44"/>
  <c r="B73" i="44"/>
  <c r="E72" i="44"/>
  <c r="F72" i="44" s="1"/>
  <c r="C72" i="44"/>
  <c r="B72" i="44"/>
  <c r="E71" i="44"/>
  <c r="F71" i="44" s="1"/>
  <c r="C71" i="44"/>
  <c r="B71" i="44"/>
  <c r="E70" i="44"/>
  <c r="F70" i="44" s="1"/>
  <c r="C70" i="44"/>
  <c r="B70" i="44"/>
  <c r="E69" i="44"/>
  <c r="F69" i="44" s="1"/>
  <c r="C69" i="44"/>
  <c r="B69" i="44"/>
  <c r="E68" i="44"/>
  <c r="F68" i="44" s="1"/>
  <c r="C68" i="44"/>
  <c r="B68" i="44"/>
  <c r="E67" i="44"/>
  <c r="F67" i="44" s="1"/>
  <c r="C67" i="44"/>
  <c r="B67" i="44"/>
  <c r="E66" i="44"/>
  <c r="F66" i="44" s="1"/>
  <c r="C66" i="44"/>
  <c r="B66" i="44"/>
  <c r="E65" i="44"/>
  <c r="F65" i="44" s="1"/>
  <c r="C65" i="44"/>
  <c r="B65" i="44"/>
  <c r="E64" i="44"/>
  <c r="F64" i="44" s="1"/>
  <c r="C64" i="44"/>
  <c r="B64" i="44"/>
  <c r="E63" i="44"/>
  <c r="F63" i="44" s="1"/>
  <c r="C63" i="44"/>
  <c r="B63" i="44"/>
  <c r="E62" i="44"/>
  <c r="F62" i="44" s="1"/>
  <c r="C62" i="44"/>
  <c r="B62" i="44"/>
  <c r="J40" i="44"/>
  <c r="J41" i="44"/>
  <c r="J42" i="44"/>
  <c r="J43" i="44"/>
  <c r="J44" i="44"/>
  <c r="I40" i="44"/>
  <c r="I41" i="44"/>
  <c r="I42" i="44"/>
  <c r="I43" i="44"/>
  <c r="I44" i="44"/>
  <c r="C61" i="44"/>
  <c r="B61" i="44"/>
  <c r="E60" i="44"/>
  <c r="F60" i="44" s="1"/>
  <c r="C60" i="44"/>
  <c r="B60" i="44"/>
  <c r="E59" i="44"/>
  <c r="F59" i="44" s="1"/>
  <c r="C59" i="44"/>
  <c r="B59" i="44"/>
  <c r="C58" i="44"/>
  <c r="B58" i="44"/>
  <c r="C57" i="44"/>
  <c r="B57" i="44"/>
  <c r="J45" i="44"/>
  <c r="J46" i="44"/>
  <c r="J47" i="44"/>
  <c r="J48" i="44"/>
  <c r="J49" i="44"/>
  <c r="J50" i="44"/>
  <c r="J51" i="44"/>
  <c r="J52" i="44"/>
  <c r="I45" i="44"/>
  <c r="I46" i="44"/>
  <c r="I47" i="44"/>
  <c r="I48" i="44"/>
  <c r="I49" i="44"/>
  <c r="I50" i="44"/>
  <c r="I51" i="44"/>
  <c r="I52" i="44"/>
  <c r="C56" i="44"/>
  <c r="B56" i="44"/>
  <c r="C55" i="44"/>
  <c r="B55" i="44"/>
  <c r="E54" i="44"/>
  <c r="F54" i="44" s="1"/>
  <c r="C54" i="44"/>
  <c r="B54" i="44"/>
  <c r="E53" i="44"/>
  <c r="F53" i="44" s="1"/>
  <c r="C53" i="44"/>
  <c r="B53" i="44"/>
  <c r="E52" i="44"/>
  <c r="F52" i="44" s="1"/>
  <c r="C52" i="44"/>
  <c r="B52" i="44"/>
  <c r="E51" i="44"/>
  <c r="F51" i="44" s="1"/>
  <c r="C51" i="44"/>
  <c r="B51" i="44"/>
  <c r="J53" i="44"/>
  <c r="I53" i="44"/>
  <c r="C50" i="44"/>
  <c r="B50" i="44"/>
  <c r="C49" i="44"/>
  <c r="B49" i="44"/>
  <c r="E48" i="44"/>
  <c r="F48" i="44" s="1"/>
  <c r="C48" i="44"/>
  <c r="B48" i="44"/>
  <c r="E47" i="44"/>
  <c r="F47" i="44" s="1"/>
  <c r="C47" i="44"/>
  <c r="B47" i="44"/>
  <c r="E46" i="44"/>
  <c r="F46" i="44" s="1"/>
  <c r="C46" i="44"/>
  <c r="B46" i="44"/>
  <c r="E45" i="44"/>
  <c r="F45" i="44" s="1"/>
  <c r="C45" i="44"/>
  <c r="B45" i="44"/>
  <c r="E44" i="44"/>
  <c r="F44" i="44" s="1"/>
  <c r="C44" i="44"/>
  <c r="B44" i="44"/>
  <c r="E43" i="44"/>
  <c r="F43" i="44" s="1"/>
  <c r="C43" i="44"/>
  <c r="B43" i="44"/>
  <c r="E42" i="44"/>
  <c r="F42" i="44" s="1"/>
  <c r="C42" i="44"/>
  <c r="B42" i="44"/>
  <c r="E41" i="44"/>
  <c r="F41" i="44" s="1"/>
  <c r="C41" i="44"/>
  <c r="B41" i="44"/>
  <c r="E40" i="44"/>
  <c r="F40" i="44" s="1"/>
  <c r="C40" i="44"/>
  <c r="B40" i="44"/>
  <c r="E39" i="44"/>
  <c r="F39" i="44" s="1"/>
  <c r="C39" i="44"/>
  <c r="B39" i="44"/>
  <c r="E38" i="44"/>
  <c r="F38" i="44" s="1"/>
  <c r="C38" i="44"/>
  <c r="B38" i="44"/>
  <c r="E37" i="44"/>
  <c r="F37" i="44" s="1"/>
  <c r="C37" i="44"/>
  <c r="B37" i="44"/>
  <c r="C36" i="44"/>
  <c r="B36" i="44"/>
  <c r="E35" i="44"/>
  <c r="F35" i="44" s="1"/>
  <c r="C35" i="44"/>
  <c r="B35" i="44"/>
  <c r="C34" i="44"/>
  <c r="B34" i="44"/>
  <c r="E33" i="44"/>
  <c r="F33" i="44" s="1"/>
  <c r="C33" i="44"/>
  <c r="B33" i="44"/>
  <c r="E32" i="44"/>
  <c r="F32" i="44" s="1"/>
  <c r="C32" i="44"/>
  <c r="B32" i="44"/>
  <c r="E31" i="44"/>
  <c r="F31" i="44" s="1"/>
  <c r="C31" i="44"/>
  <c r="B31" i="44"/>
  <c r="E30" i="44"/>
  <c r="F30" i="44" s="1"/>
  <c r="C30" i="44"/>
  <c r="B30" i="44"/>
  <c r="E29" i="44"/>
  <c r="F29" i="44" s="1"/>
  <c r="C29" i="44"/>
  <c r="B29" i="44"/>
  <c r="E28" i="44"/>
  <c r="F28" i="44" s="1"/>
  <c r="C28" i="44"/>
  <c r="B28" i="44"/>
  <c r="E27" i="44"/>
  <c r="F27" i="44" s="1"/>
  <c r="C27" i="44"/>
  <c r="B27" i="44"/>
  <c r="E26" i="44"/>
  <c r="F26" i="44" s="1"/>
  <c r="C26" i="44"/>
  <c r="B26" i="44"/>
  <c r="C25" i="44"/>
  <c r="B25" i="44"/>
  <c r="C24" i="44"/>
  <c r="B24" i="44"/>
  <c r="E23" i="44"/>
  <c r="F23" i="44" s="1"/>
  <c r="C23" i="44"/>
  <c r="B23" i="44"/>
  <c r="E22" i="44"/>
  <c r="F22" i="44" s="1"/>
  <c r="C22" i="44"/>
  <c r="B22" i="44"/>
  <c r="E21" i="44"/>
  <c r="F21" i="44" s="1"/>
  <c r="C21" i="44"/>
  <c r="B21" i="44"/>
  <c r="E20" i="44"/>
  <c r="F20" i="44" s="1"/>
  <c r="C20" i="44"/>
  <c r="B20" i="44"/>
  <c r="C19" i="44"/>
  <c r="B19" i="44"/>
  <c r="E18" i="44"/>
  <c r="F18" i="44" s="1"/>
  <c r="C18" i="44"/>
  <c r="B18" i="44"/>
  <c r="E17" i="44"/>
  <c r="F17" i="44" s="1"/>
  <c r="C17" i="44"/>
  <c r="B17" i="44"/>
  <c r="E16" i="44"/>
  <c r="F16" i="44" s="1"/>
  <c r="C16" i="44"/>
  <c r="B16" i="44"/>
  <c r="E15" i="44"/>
  <c r="F15" i="44" s="1"/>
  <c r="C15" i="44"/>
  <c r="B15" i="44"/>
  <c r="E14" i="44"/>
  <c r="F14" i="44" s="1"/>
  <c r="C14" i="44"/>
  <c r="B14" i="44"/>
  <c r="E13" i="44"/>
  <c r="F13" i="44" s="1"/>
  <c r="C13" i="44"/>
  <c r="B13" i="44"/>
  <c r="E12" i="44"/>
  <c r="F12" i="44" s="1"/>
  <c r="C12" i="44"/>
  <c r="B12" i="44"/>
  <c r="E11" i="44"/>
  <c r="F11" i="44" s="1"/>
  <c r="C11" i="44"/>
  <c r="B11" i="44"/>
  <c r="E10" i="44"/>
  <c r="F10" i="44" s="1"/>
  <c r="C10" i="44"/>
  <c r="B10" i="44"/>
  <c r="E9" i="44"/>
  <c r="F9" i="44" s="1"/>
  <c r="C9" i="44"/>
  <c r="B9" i="44"/>
  <c r="E8" i="44"/>
  <c r="F8" i="44" s="1"/>
  <c r="C8" i="44"/>
  <c r="B8" i="44"/>
  <c r="C7" i="44"/>
  <c r="B7" i="44"/>
  <c r="C6" i="44"/>
  <c r="B6" i="44"/>
  <c r="C5" i="44"/>
  <c r="B5" i="44"/>
  <c r="C4" i="44"/>
  <c r="B4" i="44"/>
  <c r="C3" i="44"/>
  <c r="B3" i="44"/>
  <c r="D3" i="48"/>
  <c r="G94" i="34" s="1"/>
  <c r="E100" i="33" s="1"/>
  <c r="D42" i="48"/>
  <c r="G93" i="34" s="1"/>
  <c r="E99" i="33" s="1"/>
  <c r="E98" i="33"/>
  <c r="D21" i="48"/>
  <c r="G91" i="34" s="1"/>
  <c r="E97" i="33" s="1"/>
  <c r="E96" i="33"/>
  <c r="E95" i="33"/>
  <c r="E94" i="33"/>
  <c r="E93" i="33"/>
  <c r="E92" i="33"/>
  <c r="D10" i="48"/>
  <c r="G85" i="34" s="1"/>
  <c r="E91" i="33" s="1"/>
  <c r="E90" i="33"/>
  <c r="D9" i="48"/>
  <c r="G83" i="34" s="1"/>
  <c r="E89" i="33" s="1"/>
  <c r="E88" i="33"/>
  <c r="D53" i="48"/>
  <c r="G81" i="34" s="1"/>
  <c r="E87" i="33" s="1"/>
  <c r="D51" i="48"/>
  <c r="G80" i="34" s="1"/>
  <c r="E86" i="33" s="1"/>
  <c r="D8" i="48"/>
  <c r="G79" i="34" s="1"/>
  <c r="E85" i="33" s="1"/>
  <c r="D7" i="48"/>
  <c r="G78" i="34" s="1"/>
  <c r="E84" i="33" s="1"/>
  <c r="E83" i="33"/>
  <c r="D31" i="48"/>
  <c r="G76" i="34" s="1"/>
  <c r="E82" i="33" s="1"/>
  <c r="E81" i="33"/>
  <c r="D30" i="48"/>
  <c r="G74" i="34" s="1"/>
  <c r="E80" i="33" s="1"/>
  <c r="D6" i="48"/>
  <c r="G73" i="34" s="1"/>
  <c r="E79" i="33" s="1"/>
  <c r="E78" i="33"/>
  <c r="D4" i="48"/>
  <c r="G71" i="34" s="1"/>
  <c r="E77" i="33" s="1"/>
  <c r="D5" i="48"/>
  <c r="G70" i="34" s="1"/>
  <c r="E76" i="33" s="1"/>
  <c r="E75" i="33"/>
  <c r="D57" i="48"/>
  <c r="G68" i="34" s="1"/>
  <c r="E74" i="33" s="1"/>
  <c r="D55" i="48"/>
  <c r="G67" i="34" s="1"/>
  <c r="E73" i="33" s="1"/>
  <c r="D33" i="48"/>
  <c r="G66" i="34" s="1"/>
  <c r="E72" i="33" s="1"/>
  <c r="E71" i="33"/>
  <c r="D49" i="48"/>
  <c r="G64" i="34" s="1"/>
  <c r="E70" i="33" s="1"/>
  <c r="D52" i="48"/>
  <c r="G63" i="34" s="1"/>
  <c r="E69" i="33" s="1"/>
  <c r="D50" i="48"/>
  <c r="G62" i="34" s="1"/>
  <c r="E68" i="33" s="1"/>
  <c r="D32" i="48"/>
  <c r="G61" i="34" s="1"/>
  <c r="E67" i="33" s="1"/>
  <c r="E66" i="33"/>
  <c r="E65" i="33"/>
  <c r="D35" i="48"/>
  <c r="G57" i="34" s="1"/>
  <c r="E64" i="33" s="1"/>
  <c r="D48" i="48"/>
  <c r="G58" i="34" s="1"/>
  <c r="E63" i="33" s="1"/>
  <c r="E62" i="33"/>
  <c r="D47" i="48"/>
  <c r="G55" i="34" s="1"/>
  <c r="E61" i="33" s="1"/>
  <c r="D34" i="48"/>
  <c r="G54" i="34" s="1"/>
  <c r="E60" i="33" s="1"/>
  <c r="E59" i="33"/>
  <c r="E58" i="33"/>
  <c r="E57" i="33"/>
  <c r="D40" i="48"/>
  <c r="G50" i="34" s="1"/>
  <c r="E56" i="33" s="1"/>
  <c r="D39" i="48"/>
  <c r="G49" i="34" s="1"/>
  <c r="E55" i="33" s="1"/>
  <c r="E54" i="33"/>
  <c r="D38" i="48"/>
  <c r="G47" i="34" s="1"/>
  <c r="E53" i="33" s="1"/>
  <c r="E52" i="33"/>
  <c r="D46" i="48"/>
  <c r="G45" i="34" s="1"/>
  <c r="E51" i="33" s="1"/>
  <c r="D56" i="48"/>
  <c r="G44" i="34" s="1"/>
  <c r="E50" i="33" s="1"/>
  <c r="D54" i="48"/>
  <c r="G43" i="34" s="1"/>
  <c r="E49" i="33" s="1"/>
  <c r="D58" i="48"/>
  <c r="G42" i="34" s="1"/>
  <c r="E48" i="33" s="1"/>
  <c r="D37" i="48"/>
  <c r="G41" i="34" s="1"/>
  <c r="E47" i="33" s="1"/>
  <c r="E46" i="33"/>
  <c r="E45" i="33"/>
  <c r="D26" i="48"/>
  <c r="G38" i="34" s="1"/>
  <c r="E44" i="33" s="1"/>
  <c r="D18" i="48"/>
  <c r="G37" i="34" s="1"/>
  <c r="E43" i="33" s="1"/>
  <c r="E42" i="33"/>
  <c r="D25" i="48"/>
  <c r="G35" i="34" s="1"/>
  <c r="E41" i="33" s="1"/>
  <c r="D17" i="48"/>
  <c r="G34" i="34" s="1"/>
  <c r="E40" i="33" s="1"/>
  <c r="E39" i="33"/>
  <c r="D44" i="48"/>
  <c r="G32" i="34" s="1"/>
  <c r="E38" i="33" s="1"/>
  <c r="D22" i="48"/>
  <c r="G31" i="34" s="1"/>
  <c r="E37" i="33" s="1"/>
  <c r="D45" i="48"/>
  <c r="G30" i="34" s="1"/>
  <c r="E36" i="33" s="1"/>
  <c r="D43" i="48"/>
  <c r="G29" i="34" s="1"/>
  <c r="E35" i="33" s="1"/>
  <c r="D28" i="48"/>
  <c r="G28" i="34" s="1"/>
  <c r="E34" i="33" s="1"/>
  <c r="D24" i="48"/>
  <c r="G27" i="34" s="1"/>
  <c r="E33" i="33" s="1"/>
  <c r="D23" i="48"/>
  <c r="G26" i="34" s="1"/>
  <c r="E32" i="33" s="1"/>
  <c r="D27" i="48"/>
  <c r="G25" i="34" s="1"/>
  <c r="E31" i="33" s="1"/>
  <c r="D14" i="48"/>
  <c r="G24" i="34" s="1"/>
  <c r="E30" i="33" s="1"/>
  <c r="D74" i="48"/>
  <c r="G23" i="34" s="1"/>
  <c r="E29" i="33" s="1"/>
  <c r="D13" i="48"/>
  <c r="G22" i="34" s="1"/>
  <c r="E28" i="33" s="1"/>
  <c r="E27" i="33"/>
  <c r="D19" i="48"/>
  <c r="G20" i="34" s="1"/>
  <c r="E25" i="33" s="1"/>
  <c r="D36" i="48"/>
  <c r="G19" i="34" s="1"/>
  <c r="E24" i="33" s="1"/>
  <c r="E23" i="33"/>
  <c r="D41" i="48"/>
  <c r="G17" i="34" s="1"/>
  <c r="E22" i="33" s="1"/>
  <c r="D20" i="48"/>
  <c r="G16" i="34" s="1"/>
  <c r="E21" i="33" s="1"/>
  <c r="D15" i="48"/>
  <c r="G15" i="34" s="1"/>
  <c r="E20" i="33" s="1"/>
  <c r="E19" i="33"/>
  <c r="D16" i="48"/>
  <c r="G13" i="34" s="1"/>
  <c r="E18" i="33" s="1"/>
  <c r="D12" i="48"/>
  <c r="G12" i="34" s="1"/>
  <c r="E17" i="33" s="1"/>
  <c r="D11" i="48"/>
  <c r="G11" i="34" s="1"/>
  <c r="E16" i="33" s="1"/>
  <c r="E15" i="33"/>
  <c r="E14" i="33"/>
  <c r="E13" i="33"/>
  <c r="E12" i="33"/>
  <c r="E11" i="33"/>
  <c r="D29" i="48"/>
  <c r="G5" i="34" s="1"/>
  <c r="E10" i="33" s="1"/>
  <c r="AY101" i="33"/>
  <c r="AY116" i="33"/>
  <c r="AY113" i="33"/>
  <c r="AY112" i="33"/>
  <c r="AY111" i="33"/>
  <c r="AY110" i="33"/>
  <c r="AY107" i="33"/>
  <c r="AY30" i="33"/>
  <c r="D24" i="34"/>
  <c r="AV30" i="33" s="1"/>
  <c r="ET30" i="32"/>
  <c r="EB30" i="32" s="1"/>
  <c r="AY63" i="33"/>
  <c r="D58" i="34"/>
  <c r="AV63" i="33" s="1"/>
  <c r="D93" i="34"/>
  <c r="AV99" i="33" s="1"/>
  <c r="D91" i="34"/>
  <c r="AV97" i="33" s="1"/>
  <c r="D81" i="34"/>
  <c r="AV87" i="33" s="1"/>
  <c r="D80" i="34"/>
  <c r="AV86" i="33" s="1"/>
  <c r="D79" i="34"/>
  <c r="AV85" i="33" s="1"/>
  <c r="D74" i="34"/>
  <c r="AV80" i="33" s="1"/>
  <c r="D71" i="34"/>
  <c r="AV77" i="33" s="1"/>
  <c r="D68" i="34"/>
  <c r="AV74" i="33" s="1"/>
  <c r="D67" i="34"/>
  <c r="AV73" i="33" s="1"/>
  <c r="D64" i="34"/>
  <c r="AV70" i="33" s="1"/>
  <c r="D63" i="34"/>
  <c r="AV69" i="33" s="1"/>
  <c r="D62" i="34"/>
  <c r="AV68" i="33" s="1"/>
  <c r="D55" i="34"/>
  <c r="AV61" i="33" s="1"/>
  <c r="D50" i="34"/>
  <c r="AV56" i="33" s="1"/>
  <c r="D45" i="34"/>
  <c r="AV51" i="33" s="1"/>
  <c r="D44" i="34"/>
  <c r="AV50" i="33" s="1"/>
  <c r="D43" i="34"/>
  <c r="AV49" i="33" s="1"/>
  <c r="D42" i="34"/>
  <c r="AV48" i="33" s="1"/>
  <c r="D38" i="34"/>
  <c r="AV44" i="33" s="1"/>
  <c r="D37" i="34"/>
  <c r="AV43" i="33" s="1"/>
  <c r="D35" i="34"/>
  <c r="AV41" i="33" s="1"/>
  <c r="D34" i="34"/>
  <c r="AV40" i="33" s="1"/>
  <c r="D32" i="34"/>
  <c r="AV38" i="33" s="1"/>
  <c r="D31" i="34"/>
  <c r="AV37" i="33" s="1"/>
  <c r="D30" i="34"/>
  <c r="AV36" i="33" s="1"/>
  <c r="D29" i="34"/>
  <c r="AV35" i="33" s="1"/>
  <c r="D28" i="34"/>
  <c r="AV34" i="33" s="1"/>
  <c r="D27" i="34"/>
  <c r="AV33" i="33" s="1"/>
  <c r="D26" i="34"/>
  <c r="AV32" i="33" s="1"/>
  <c r="D25" i="34"/>
  <c r="AV31" i="33" s="1"/>
  <c r="D17" i="34"/>
  <c r="AV22" i="33" s="1"/>
  <c r="D16" i="34"/>
  <c r="AV21" i="33" s="1"/>
  <c r="D11" i="34"/>
  <c r="AV16" i="33" s="1"/>
  <c r="Q36" i="26"/>
  <c r="AV119" i="33"/>
  <c r="AW121" i="33"/>
  <c r="AW120" i="33"/>
  <c r="AV120" i="33"/>
  <c r="V94" i="32"/>
  <c r="T94" i="32"/>
  <c r="S93" i="32"/>
  <c r="J92" i="32"/>
  <c r="Q51" i="26"/>
  <c r="AY16" i="33"/>
  <c r="AY22" i="33"/>
  <c r="AY99" i="33"/>
  <c r="AY97" i="33"/>
  <c r="AY87" i="33"/>
  <c r="AY86" i="33"/>
  <c r="AY70" i="33"/>
  <c r="AY69" i="33"/>
  <c r="AY61" i="33"/>
  <c r="AY51" i="33"/>
  <c r="AY44" i="33"/>
  <c r="AY41" i="33"/>
  <c r="AY38" i="33"/>
  <c r="AY37" i="33"/>
  <c r="AY36" i="33"/>
  <c r="AY35" i="33"/>
  <c r="AY33" i="33"/>
  <c r="AY32" i="33"/>
  <c r="AY31" i="33"/>
  <c r="AY21" i="33"/>
  <c r="ET90" i="32"/>
  <c r="EK90" i="32" s="1"/>
  <c r="ET80" i="32"/>
  <c r="EB80" i="32" s="1"/>
  <c r="ET51" i="32"/>
  <c r="EB51" i="32" s="1"/>
  <c r="E75" i="48"/>
  <c r="E76" i="48"/>
  <c r="D75" i="48"/>
  <c r="J54" i="44"/>
  <c r="I54" i="44"/>
  <c r="AW64" i="33"/>
  <c r="AU64" i="33"/>
  <c r="C26" i="26"/>
  <c r="C27" i="26"/>
  <c r="C30" i="26"/>
  <c r="J55" i="44"/>
  <c r="J56" i="44"/>
  <c r="I55" i="44"/>
  <c r="I56" i="44"/>
  <c r="J57" i="44"/>
  <c r="I57" i="44"/>
  <c r="J58" i="44"/>
  <c r="J59" i="44"/>
  <c r="J60" i="44"/>
  <c r="J61" i="44"/>
  <c r="J62" i="44"/>
  <c r="J63" i="44"/>
  <c r="J64" i="44"/>
  <c r="J65" i="44"/>
  <c r="I58" i="44"/>
  <c r="I59" i="44"/>
  <c r="I60" i="44"/>
  <c r="I61" i="44"/>
  <c r="I62" i="44"/>
  <c r="I63" i="44"/>
  <c r="I64" i="44"/>
  <c r="I65" i="44"/>
  <c r="W8" i="45"/>
  <c r="W8" i="32"/>
  <c r="G170" i="45"/>
  <c r="G171" i="45"/>
  <c r="G172" i="45"/>
  <c r="G173" i="45"/>
  <c r="G174" i="45"/>
  <c r="G175" i="45"/>
  <c r="G176" i="45"/>
  <c r="G177" i="45"/>
  <c r="G178" i="45"/>
  <c r="G179" i="45"/>
  <c r="G180" i="45"/>
  <c r="G181" i="45"/>
  <c r="G182" i="45"/>
  <c r="G183" i="45"/>
  <c r="G184" i="45"/>
  <c r="G185" i="45"/>
  <c r="G186" i="45"/>
  <c r="G169" i="45"/>
  <c r="A304" i="51"/>
  <c r="I304" i="51" s="1"/>
  <c r="A360" i="51"/>
  <c r="A361" i="51" s="1"/>
  <c r="A297" i="51"/>
  <c r="A298" i="51" s="1"/>
  <c r="A353" i="51"/>
  <c r="I353" i="51" s="1"/>
  <c r="I352" i="51"/>
  <c r="A3" i="51"/>
  <c r="A4" i="51" s="1"/>
  <c r="A10" i="51"/>
  <c r="J10" i="51" s="1"/>
  <c r="J67" i="51"/>
  <c r="J68" i="51"/>
  <c r="J69" i="51"/>
  <c r="J70" i="51"/>
  <c r="J71" i="51"/>
  <c r="J72" i="51"/>
  <c r="J73" i="51"/>
  <c r="J74" i="51"/>
  <c r="J75" i="51"/>
  <c r="J76" i="51"/>
  <c r="J77" i="51"/>
  <c r="J78" i="51"/>
  <c r="J79" i="51"/>
  <c r="J80" i="51"/>
  <c r="J81" i="51"/>
  <c r="J82" i="51"/>
  <c r="J83" i="51"/>
  <c r="J84" i="51"/>
  <c r="J85" i="51"/>
  <c r="J86" i="51"/>
  <c r="J87" i="51"/>
  <c r="J88" i="51"/>
  <c r="J89" i="51"/>
  <c r="J90" i="51"/>
  <c r="J91" i="51"/>
  <c r="J92" i="51"/>
  <c r="J93" i="51"/>
  <c r="J94" i="51"/>
  <c r="J95" i="51"/>
  <c r="J96" i="51"/>
  <c r="J97" i="51"/>
  <c r="J98" i="51"/>
  <c r="J99" i="51"/>
  <c r="J100" i="51"/>
  <c r="J101" i="51"/>
  <c r="J102" i="51"/>
  <c r="J103" i="51"/>
  <c r="J104" i="51"/>
  <c r="J105" i="51"/>
  <c r="J106" i="51"/>
  <c r="J107" i="51"/>
  <c r="J108" i="51"/>
  <c r="J109" i="51"/>
  <c r="J110" i="51"/>
  <c r="J111" i="51"/>
  <c r="J112" i="51"/>
  <c r="J113" i="51"/>
  <c r="J114" i="51"/>
  <c r="J115" i="51"/>
  <c r="J116" i="51"/>
  <c r="J117" i="51"/>
  <c r="J118" i="51"/>
  <c r="J119" i="51"/>
  <c r="J120" i="51"/>
  <c r="J121" i="51"/>
  <c r="J122" i="51"/>
  <c r="J123" i="51"/>
  <c r="J124" i="51"/>
  <c r="J125" i="51"/>
  <c r="J126" i="51"/>
  <c r="J127" i="51"/>
  <c r="J128" i="51"/>
  <c r="J129" i="51"/>
  <c r="J130" i="51"/>
  <c r="J131" i="51"/>
  <c r="J132" i="51"/>
  <c r="J133" i="51"/>
  <c r="J134" i="51"/>
  <c r="J135" i="51"/>
  <c r="J136" i="51"/>
  <c r="J137" i="51"/>
  <c r="J138" i="51"/>
  <c r="J139" i="51"/>
  <c r="J140" i="51"/>
  <c r="J141" i="51"/>
  <c r="J142" i="51"/>
  <c r="J143" i="51"/>
  <c r="J144" i="51"/>
  <c r="J145" i="51"/>
  <c r="J146" i="51"/>
  <c r="J147" i="51"/>
  <c r="J148" i="51"/>
  <c r="J149" i="51"/>
  <c r="J150" i="51"/>
  <c r="J151" i="51"/>
  <c r="J152" i="51"/>
  <c r="J153" i="51"/>
  <c r="J154" i="51"/>
  <c r="J155" i="51"/>
  <c r="J156" i="51"/>
  <c r="J157" i="51"/>
  <c r="J158" i="51"/>
  <c r="J159" i="51"/>
  <c r="J160" i="51"/>
  <c r="J161" i="51"/>
  <c r="J162" i="51"/>
  <c r="J163" i="51"/>
  <c r="J164" i="51"/>
  <c r="J165" i="51"/>
  <c r="J166" i="51"/>
  <c r="J167" i="51"/>
  <c r="J168" i="51"/>
  <c r="J169" i="51"/>
  <c r="J170" i="51"/>
  <c r="J171" i="51"/>
  <c r="J172" i="51"/>
  <c r="J173" i="51"/>
  <c r="J174" i="51"/>
  <c r="J175" i="51"/>
  <c r="J176" i="51"/>
  <c r="J177" i="51"/>
  <c r="J178" i="51"/>
  <c r="J179" i="51"/>
  <c r="J180" i="51"/>
  <c r="J181" i="51"/>
  <c r="J182" i="51"/>
  <c r="J183" i="51"/>
  <c r="J184" i="51"/>
  <c r="J185" i="51"/>
  <c r="J186" i="51"/>
  <c r="J187" i="51"/>
  <c r="J188" i="51"/>
  <c r="J189" i="51"/>
  <c r="J190" i="51"/>
  <c r="J191" i="51"/>
  <c r="J192" i="51"/>
  <c r="J193" i="51"/>
  <c r="J194" i="51"/>
  <c r="J195" i="51"/>
  <c r="J196" i="51"/>
  <c r="J197" i="51"/>
  <c r="J198" i="51"/>
  <c r="J199" i="51"/>
  <c r="J200" i="51"/>
  <c r="J201" i="51"/>
  <c r="J202" i="51"/>
  <c r="J203" i="51"/>
  <c r="J204" i="51"/>
  <c r="J205" i="51"/>
  <c r="J206" i="51"/>
  <c r="J207" i="51"/>
  <c r="J208" i="51"/>
  <c r="J209" i="51"/>
  <c r="J210" i="51"/>
  <c r="J211" i="51"/>
  <c r="J212" i="51"/>
  <c r="J213" i="51"/>
  <c r="J214" i="51"/>
  <c r="J215" i="51"/>
  <c r="J216" i="51"/>
  <c r="J217" i="51"/>
  <c r="J218" i="51"/>
  <c r="J219" i="51"/>
  <c r="J220" i="51"/>
  <c r="J221" i="51"/>
  <c r="J222" i="51"/>
  <c r="J223" i="51"/>
  <c r="J224" i="51"/>
  <c r="J225" i="51"/>
  <c r="J226" i="51"/>
  <c r="J227" i="51"/>
  <c r="J228" i="51"/>
  <c r="J229" i="51"/>
  <c r="J230" i="51"/>
  <c r="J231" i="51"/>
  <c r="J232" i="51"/>
  <c r="J233" i="51"/>
  <c r="J234" i="51"/>
  <c r="J235" i="51"/>
  <c r="J236" i="51"/>
  <c r="J237" i="51"/>
  <c r="J238" i="51"/>
  <c r="J239" i="51"/>
  <c r="J240" i="51"/>
  <c r="A241" i="51"/>
  <c r="A242" i="51" s="1"/>
  <c r="J247" i="51"/>
  <c r="A248" i="51"/>
  <c r="J248" i="51" s="1"/>
  <c r="J254" i="51"/>
  <c r="A255" i="51"/>
  <c r="A256" i="51" s="1"/>
  <c r="I256" i="51" s="1"/>
  <c r="A262" i="51"/>
  <c r="I262" i="51" s="1"/>
  <c r="A269" i="51"/>
  <c r="J269" i="51" s="1"/>
  <c r="A276" i="51"/>
  <c r="I276" i="51" s="1"/>
  <c r="A283" i="51"/>
  <c r="I283" i="51" s="1"/>
  <c r="A290" i="51"/>
  <c r="A291" i="51" s="1"/>
  <c r="I291" i="51" s="1"/>
  <c r="A311" i="51"/>
  <c r="A312" i="51" s="1"/>
  <c r="J312" i="51" s="1"/>
  <c r="A318" i="51"/>
  <c r="A319" i="51" s="1"/>
  <c r="A325" i="51"/>
  <c r="J325" i="51" s="1"/>
  <c r="A332" i="51"/>
  <c r="I332" i="51" s="1"/>
  <c r="A339" i="51"/>
  <c r="I339" i="51" s="1"/>
  <c r="A346" i="51"/>
  <c r="A347" i="51" s="1"/>
  <c r="J2" i="51"/>
  <c r="J9" i="51"/>
  <c r="J16" i="51"/>
  <c r="J17" i="51"/>
  <c r="J18" i="51"/>
  <c r="J19" i="51"/>
  <c r="J20" i="51"/>
  <c r="J21" i="51"/>
  <c r="J22" i="51"/>
  <c r="J23" i="51"/>
  <c r="J24" i="51"/>
  <c r="J25" i="51"/>
  <c r="J26" i="51"/>
  <c r="J27" i="51"/>
  <c r="J28" i="51"/>
  <c r="J29" i="51"/>
  <c r="J30" i="51"/>
  <c r="J31" i="51"/>
  <c r="J32" i="51"/>
  <c r="J33" i="51"/>
  <c r="J34" i="51"/>
  <c r="J35" i="51"/>
  <c r="J36" i="51"/>
  <c r="J37" i="51"/>
  <c r="J38" i="51"/>
  <c r="J39" i="51"/>
  <c r="J40" i="51"/>
  <c r="J41" i="51"/>
  <c r="J42" i="51"/>
  <c r="J43" i="51"/>
  <c r="J44" i="51"/>
  <c r="J45" i="51"/>
  <c r="J46" i="51"/>
  <c r="J47" i="51"/>
  <c r="J48" i="51"/>
  <c r="J49" i="51"/>
  <c r="J50" i="51"/>
  <c r="J51" i="51"/>
  <c r="J52" i="51"/>
  <c r="J53" i="51"/>
  <c r="J54" i="51"/>
  <c r="J55" i="51"/>
  <c r="J56" i="51"/>
  <c r="J57" i="51"/>
  <c r="J58" i="51"/>
  <c r="J59" i="51"/>
  <c r="J60" i="51"/>
  <c r="J61" i="51"/>
  <c r="J62" i="51"/>
  <c r="J63" i="51"/>
  <c r="J64" i="51"/>
  <c r="J65" i="51"/>
  <c r="J66" i="51"/>
  <c r="J261" i="51"/>
  <c r="J268" i="51"/>
  <c r="J275" i="51"/>
  <c r="J282" i="51"/>
  <c r="J289" i="51"/>
  <c r="J296" i="51"/>
  <c r="J303" i="51"/>
  <c r="J310" i="51"/>
  <c r="J317" i="51"/>
  <c r="J324" i="51"/>
  <c r="J331" i="51"/>
  <c r="J338" i="51"/>
  <c r="J345" i="51"/>
  <c r="J352" i="51"/>
  <c r="I345" i="51"/>
  <c r="I338" i="51"/>
  <c r="I331" i="51"/>
  <c r="I268" i="51"/>
  <c r="I324" i="51"/>
  <c r="I317" i="51"/>
  <c r="I310" i="51"/>
  <c r="I359" i="51"/>
  <c r="J359" i="51"/>
  <c r="I303" i="51"/>
  <c r="I296" i="51"/>
  <c r="I289" i="51"/>
  <c r="I282" i="51"/>
  <c r="I275" i="51"/>
  <c r="I261" i="51"/>
  <c r="I254" i="51"/>
  <c r="I247" i="51"/>
  <c r="I240" i="51"/>
  <c r="I239" i="51"/>
  <c r="I238" i="51"/>
  <c r="I237" i="51"/>
  <c r="I236" i="51"/>
  <c r="I235" i="51"/>
  <c r="I234" i="51"/>
  <c r="I233" i="51"/>
  <c r="I232" i="51"/>
  <c r="I231" i="51"/>
  <c r="I230" i="51"/>
  <c r="I229" i="51"/>
  <c r="AY106" i="33"/>
  <c r="AY105" i="33"/>
  <c r="AY104" i="33"/>
  <c r="AY103" i="33"/>
  <c r="AY85" i="33"/>
  <c r="AY80" i="33"/>
  <c r="AY77" i="33"/>
  <c r="AY74" i="33"/>
  <c r="AY73" i="33"/>
  <c r="AY68" i="33"/>
  <c r="AY56" i="33"/>
  <c r="AY50" i="33"/>
  <c r="AY49" i="33"/>
  <c r="AY48" i="33"/>
  <c r="AY43" i="33"/>
  <c r="AY40" i="33"/>
  <c r="AY34" i="33"/>
  <c r="AY27" i="33"/>
  <c r="I174" i="51"/>
  <c r="I228" i="51"/>
  <c r="I227" i="51"/>
  <c r="I226" i="51"/>
  <c r="I225" i="51"/>
  <c r="I224" i="51"/>
  <c r="I223" i="51"/>
  <c r="I222" i="51"/>
  <c r="I221" i="51"/>
  <c r="I220" i="51"/>
  <c r="I219" i="51"/>
  <c r="I218" i="51"/>
  <c r="I217" i="51"/>
  <c r="I216" i="51"/>
  <c r="I215" i="51"/>
  <c r="I214" i="51"/>
  <c r="I213" i="51"/>
  <c r="I212" i="51"/>
  <c r="I211" i="51"/>
  <c r="I210" i="51"/>
  <c r="I209" i="51"/>
  <c r="I208" i="51"/>
  <c r="I207" i="51"/>
  <c r="I206" i="51"/>
  <c r="I205" i="51"/>
  <c r="I204" i="51"/>
  <c r="I203" i="51"/>
  <c r="I202" i="51"/>
  <c r="I201" i="51"/>
  <c r="I200" i="51"/>
  <c r="I199" i="51"/>
  <c r="I198" i="51"/>
  <c r="I197" i="51"/>
  <c r="I196" i="51"/>
  <c r="I195" i="51"/>
  <c r="I194" i="51"/>
  <c r="I193" i="51"/>
  <c r="I192" i="51"/>
  <c r="I191" i="51"/>
  <c r="I190" i="51"/>
  <c r="I189" i="51"/>
  <c r="I188" i="51"/>
  <c r="I187" i="51"/>
  <c r="I186" i="51"/>
  <c r="I185" i="51"/>
  <c r="I184" i="51"/>
  <c r="I183" i="51"/>
  <c r="I182" i="51"/>
  <c r="I181" i="51"/>
  <c r="I180" i="51"/>
  <c r="I179" i="51"/>
  <c r="I178" i="51"/>
  <c r="I177" i="51"/>
  <c r="I176" i="51"/>
  <c r="I175" i="51"/>
  <c r="I173" i="51"/>
  <c r="I172" i="51"/>
  <c r="I171" i="51"/>
  <c r="I170" i="51"/>
  <c r="I169" i="51"/>
  <c r="I168" i="51"/>
  <c r="I167" i="51"/>
  <c r="I166" i="51"/>
  <c r="I165" i="51"/>
  <c r="I164" i="51"/>
  <c r="I163" i="51"/>
  <c r="I162" i="51"/>
  <c r="I161" i="51"/>
  <c r="I160" i="51"/>
  <c r="I159" i="51"/>
  <c r="I158" i="51"/>
  <c r="I157" i="51"/>
  <c r="I156" i="51"/>
  <c r="I155" i="51"/>
  <c r="I154" i="51"/>
  <c r="I153" i="51"/>
  <c r="I152" i="51"/>
  <c r="I151" i="51"/>
  <c r="I150" i="51"/>
  <c r="I149" i="51"/>
  <c r="I148" i="51"/>
  <c r="I147" i="51"/>
  <c r="I146" i="51"/>
  <c r="I145" i="51"/>
  <c r="I144" i="51"/>
  <c r="I143" i="51"/>
  <c r="I142" i="51"/>
  <c r="I141" i="51"/>
  <c r="I140" i="51"/>
  <c r="I139" i="51"/>
  <c r="I138" i="51"/>
  <c r="I137" i="51"/>
  <c r="I136" i="51"/>
  <c r="I135" i="51"/>
  <c r="I134" i="51"/>
  <c r="I133" i="51"/>
  <c r="I132" i="51"/>
  <c r="I131" i="51"/>
  <c r="I130" i="51"/>
  <c r="I129" i="51"/>
  <c r="I128" i="51"/>
  <c r="I127" i="51"/>
  <c r="I126" i="51"/>
  <c r="I125" i="51"/>
  <c r="I124" i="51"/>
  <c r="I123" i="51"/>
  <c r="I122" i="51"/>
  <c r="I121" i="51"/>
  <c r="I120" i="51"/>
  <c r="I119" i="51"/>
  <c r="I118" i="51"/>
  <c r="I117" i="51"/>
  <c r="I116" i="51"/>
  <c r="I115" i="51"/>
  <c r="I114" i="51"/>
  <c r="I113" i="51"/>
  <c r="I112" i="51"/>
  <c r="I111" i="51"/>
  <c r="I110" i="51"/>
  <c r="I109" i="51"/>
  <c r="I108" i="51"/>
  <c r="I107" i="51"/>
  <c r="I106" i="51"/>
  <c r="I105" i="51"/>
  <c r="I104" i="51"/>
  <c r="I103" i="51"/>
  <c r="I102" i="51"/>
  <c r="I101" i="51"/>
  <c r="I100" i="51"/>
  <c r="I99" i="51"/>
  <c r="I98" i="51"/>
  <c r="I97" i="51"/>
  <c r="I96" i="51"/>
  <c r="I95" i="51"/>
  <c r="I94" i="51"/>
  <c r="I93" i="51"/>
  <c r="I92" i="51"/>
  <c r="I91" i="51"/>
  <c r="I90" i="51"/>
  <c r="I89" i="51"/>
  <c r="I88" i="51"/>
  <c r="I87" i="51"/>
  <c r="I86" i="51"/>
  <c r="I85" i="51"/>
  <c r="I84" i="51"/>
  <c r="I83" i="51"/>
  <c r="I82" i="51"/>
  <c r="I81" i="51"/>
  <c r="I80" i="51"/>
  <c r="I79" i="51"/>
  <c r="I78" i="51"/>
  <c r="I77" i="51"/>
  <c r="I76" i="51"/>
  <c r="I75" i="51"/>
  <c r="I74" i="51"/>
  <c r="I73" i="51"/>
  <c r="I72" i="51"/>
  <c r="I71" i="51"/>
  <c r="I70" i="51"/>
  <c r="I69" i="51"/>
  <c r="I68" i="51"/>
  <c r="I67" i="51"/>
  <c r="I66" i="51"/>
  <c r="I65" i="51"/>
  <c r="I64" i="51"/>
  <c r="I63" i="51"/>
  <c r="I62" i="51"/>
  <c r="I61" i="51"/>
  <c r="I60" i="51"/>
  <c r="I59" i="51"/>
  <c r="I58" i="51"/>
  <c r="I57" i="51"/>
  <c r="I56" i="51"/>
  <c r="I55" i="51"/>
  <c r="I54" i="51"/>
  <c r="I53" i="51"/>
  <c r="I52" i="51"/>
  <c r="I51" i="51"/>
  <c r="I50" i="51"/>
  <c r="I49" i="51"/>
  <c r="I48" i="51"/>
  <c r="I47" i="51"/>
  <c r="I46" i="51"/>
  <c r="I45" i="51"/>
  <c r="I44" i="51"/>
  <c r="I43" i="51"/>
  <c r="I42" i="51"/>
  <c r="I41" i="51"/>
  <c r="I40" i="51"/>
  <c r="I39" i="51"/>
  <c r="I38" i="51"/>
  <c r="I37" i="51"/>
  <c r="I36" i="51"/>
  <c r="I35" i="51"/>
  <c r="I34" i="51"/>
  <c r="I33" i="51"/>
  <c r="I32" i="51"/>
  <c r="I31" i="51"/>
  <c r="I30" i="51"/>
  <c r="I29" i="51"/>
  <c r="I28" i="51"/>
  <c r="I27" i="51"/>
  <c r="I26" i="51"/>
  <c r="I25" i="51"/>
  <c r="I24" i="51"/>
  <c r="I23" i="51"/>
  <c r="I22" i="51"/>
  <c r="I21" i="51"/>
  <c r="I20" i="51"/>
  <c r="I19" i="51"/>
  <c r="I18" i="51"/>
  <c r="I17" i="51"/>
  <c r="I16" i="51"/>
  <c r="I9" i="51"/>
  <c r="I2" i="51"/>
  <c r="F4" i="51"/>
  <c r="F6" i="51"/>
  <c r="F5" i="51"/>
  <c r="AV116" i="33"/>
  <c r="AV113" i="33"/>
  <c r="AV112" i="33"/>
  <c r="AV111" i="33"/>
  <c r="AV110" i="33"/>
  <c r="AV107" i="33"/>
  <c r="AV106" i="33"/>
  <c r="AV105" i="33"/>
  <c r="AV104" i="33"/>
  <c r="AV103" i="33"/>
  <c r="AV101" i="33"/>
  <c r="AU100" i="33"/>
  <c r="AU99" i="33"/>
  <c r="AU98" i="33"/>
  <c r="AU97" i="33"/>
  <c r="AU96" i="33"/>
  <c r="AU95" i="33"/>
  <c r="AU94" i="33"/>
  <c r="AU93" i="33"/>
  <c r="AU92" i="33"/>
  <c r="AU91" i="33"/>
  <c r="AU90" i="33"/>
  <c r="AU89" i="33"/>
  <c r="AU88" i="33"/>
  <c r="AU87" i="33"/>
  <c r="AU86" i="33"/>
  <c r="AU85" i="33"/>
  <c r="AU84" i="33"/>
  <c r="AU83" i="33"/>
  <c r="AU82" i="33"/>
  <c r="AU81" i="33"/>
  <c r="AU80" i="33"/>
  <c r="AU79" i="33"/>
  <c r="AU78" i="33"/>
  <c r="AU77" i="33"/>
  <c r="AU76" i="33"/>
  <c r="AU75" i="33"/>
  <c r="AU74" i="33"/>
  <c r="AU73" i="33"/>
  <c r="AU72" i="33"/>
  <c r="AU71" i="33"/>
  <c r="AU70" i="33"/>
  <c r="AU69" i="33"/>
  <c r="AU68" i="33"/>
  <c r="AU67" i="33"/>
  <c r="AU66" i="33"/>
  <c r="AU65" i="33"/>
  <c r="AU63" i="33"/>
  <c r="AU62" i="33"/>
  <c r="AU61" i="33"/>
  <c r="AU60" i="33"/>
  <c r="AU59" i="33"/>
  <c r="AU58" i="33"/>
  <c r="AU57" i="33"/>
  <c r="AU56" i="33"/>
  <c r="AU55" i="33"/>
  <c r="AU54" i="33"/>
  <c r="AU53" i="33"/>
  <c r="AU52" i="33"/>
  <c r="AU51" i="33"/>
  <c r="AU50" i="33"/>
  <c r="AU49" i="33"/>
  <c r="AU48" i="33"/>
  <c r="AU47" i="33"/>
  <c r="AU46" i="33"/>
  <c r="AU45" i="33"/>
  <c r="AU44" i="33"/>
  <c r="AU43" i="33"/>
  <c r="AU42" i="33"/>
  <c r="AU41" i="33"/>
  <c r="AU40" i="33"/>
  <c r="AU39" i="33"/>
  <c r="AU38" i="33"/>
  <c r="AU37" i="33"/>
  <c r="AU36" i="33"/>
  <c r="AU35" i="33"/>
  <c r="AU34" i="33"/>
  <c r="AU33" i="33"/>
  <c r="AU32" i="33"/>
  <c r="AU31" i="33"/>
  <c r="AU30" i="33"/>
  <c r="AU29" i="33"/>
  <c r="AU28" i="33"/>
  <c r="AU27" i="33"/>
  <c r="AU25" i="33"/>
  <c r="AU24" i="33"/>
  <c r="AU23" i="33"/>
  <c r="AU22" i="33"/>
  <c r="AU21" i="33"/>
  <c r="AU20" i="33"/>
  <c r="AU19" i="33"/>
  <c r="AU18" i="33"/>
  <c r="AU17" i="33"/>
  <c r="AU16" i="33"/>
  <c r="AU15" i="33"/>
  <c r="AU14" i="33"/>
  <c r="AU13" i="33"/>
  <c r="AU12" i="33"/>
  <c r="AU11" i="33"/>
  <c r="AU10" i="33"/>
  <c r="ET97" i="32"/>
  <c r="EK97" i="32" s="1"/>
  <c r="S98" i="32"/>
  <c r="U98" i="32"/>
  <c r="S99" i="32"/>
  <c r="U99" i="32"/>
  <c r="S100" i="32"/>
  <c r="U100" i="32"/>
  <c r="S101" i="32"/>
  <c r="U101" i="32"/>
  <c r="S102" i="32"/>
  <c r="U102" i="32"/>
  <c r="S103" i="32"/>
  <c r="U103" i="32"/>
  <c r="S104" i="32"/>
  <c r="U104" i="32"/>
  <c r="S105" i="32"/>
  <c r="U105" i="32"/>
  <c r="S106" i="32"/>
  <c r="U106" i="32"/>
  <c r="S107" i="32"/>
  <c r="U107" i="32"/>
  <c r="S108" i="32"/>
  <c r="U108" i="32"/>
  <c r="S109" i="32"/>
  <c r="U109" i="32"/>
  <c r="S110" i="32"/>
  <c r="U110" i="32"/>
  <c r="S111" i="32"/>
  <c r="U111" i="32"/>
  <c r="S112" i="32"/>
  <c r="U112" i="32"/>
  <c r="S113" i="32"/>
  <c r="U113" i="32"/>
  <c r="S114" i="32"/>
  <c r="U114" i="32"/>
  <c r="U97" i="32"/>
  <c r="S97" i="32"/>
  <c r="AW118" i="33"/>
  <c r="AW117" i="33"/>
  <c r="AW116" i="33"/>
  <c r="AW115" i="33"/>
  <c r="AW114" i="33"/>
  <c r="AW113" i="33"/>
  <c r="AW112" i="33"/>
  <c r="AW111" i="33"/>
  <c r="AW110" i="33"/>
  <c r="AW109" i="33"/>
  <c r="AW108" i="33"/>
  <c r="AW107" i="33"/>
  <c r="AW106" i="33"/>
  <c r="AW105" i="33"/>
  <c r="AW104" i="33"/>
  <c r="AW103" i="33"/>
  <c r="AW102" i="33"/>
  <c r="AW101" i="33"/>
  <c r="V90" i="32"/>
  <c r="T91" i="32"/>
  <c r="T90" i="32"/>
  <c r="T88" i="32"/>
  <c r="T82" i="32"/>
  <c r="T80" i="32"/>
  <c r="T79" i="32"/>
  <c r="T78" i="32"/>
  <c r="T77" i="32"/>
  <c r="T75" i="32"/>
  <c r="T73" i="32"/>
  <c r="T72" i="32"/>
  <c r="T70" i="32"/>
  <c r="T69" i="32"/>
  <c r="T67" i="32"/>
  <c r="T66" i="32"/>
  <c r="T65" i="32"/>
  <c r="T63" i="32"/>
  <c r="T62" i="32"/>
  <c r="T61" i="32"/>
  <c r="T60" i="32"/>
  <c r="T56" i="32"/>
  <c r="T55" i="32"/>
  <c r="T53" i="32"/>
  <c r="T51" i="32"/>
  <c r="T50" i="32"/>
  <c r="T49" i="32"/>
  <c r="T48" i="32"/>
  <c r="T47" i="32"/>
  <c r="T44" i="32"/>
  <c r="T43" i="32"/>
  <c r="T41" i="32"/>
  <c r="T40" i="32"/>
  <c r="T38" i="32"/>
  <c r="T37" i="32"/>
  <c r="T36" i="32"/>
  <c r="T35" i="32"/>
  <c r="T34" i="32"/>
  <c r="T33" i="32"/>
  <c r="T31" i="32"/>
  <c r="T32" i="32"/>
  <c r="T30" i="32"/>
  <c r="T29" i="32"/>
  <c r="T28" i="32"/>
  <c r="T25" i="32"/>
  <c r="T24" i="32"/>
  <c r="T22" i="32"/>
  <c r="T21" i="32"/>
  <c r="T20" i="32"/>
  <c r="T18" i="32"/>
  <c r="T17" i="32"/>
  <c r="T16" i="32"/>
  <c r="ET78" i="32"/>
  <c r="EB78" i="32" s="1"/>
  <c r="ET73" i="32"/>
  <c r="EB73" i="32" s="1"/>
  <c r="ET70" i="32"/>
  <c r="EK70" i="32" s="1"/>
  <c r="ET67" i="32"/>
  <c r="EK67" i="32" s="1"/>
  <c r="ET66" i="32"/>
  <c r="EK66" i="32" s="1"/>
  <c r="ET61" i="32"/>
  <c r="EK61" i="32" s="1"/>
  <c r="ET56" i="32"/>
  <c r="EB56" i="32" s="1"/>
  <c r="ET50" i="32"/>
  <c r="EB50" i="32" s="1"/>
  <c r="ET49" i="32"/>
  <c r="EB49" i="32" s="1"/>
  <c r="ET48" i="32"/>
  <c r="ET43" i="32"/>
  <c r="EK43" i="32" s="1"/>
  <c r="ET40" i="32"/>
  <c r="ET34" i="32"/>
  <c r="EB34" i="32" s="1"/>
  <c r="AW10" i="33"/>
  <c r="AW100" i="33"/>
  <c r="AW99" i="33"/>
  <c r="AW98" i="33"/>
  <c r="AV98" i="33"/>
  <c r="AW97" i="33"/>
  <c r="AW96" i="33"/>
  <c r="AV96" i="33"/>
  <c r="AW95" i="33"/>
  <c r="AV95" i="33"/>
  <c r="AW94" i="33"/>
  <c r="AV94" i="33"/>
  <c r="AW93" i="33"/>
  <c r="AV93" i="33"/>
  <c r="AW92" i="33"/>
  <c r="AV92" i="33"/>
  <c r="AW91" i="33"/>
  <c r="AW90" i="33"/>
  <c r="AV90" i="33"/>
  <c r="AW89" i="33"/>
  <c r="AW88" i="33"/>
  <c r="AV88" i="33"/>
  <c r="AW87" i="33"/>
  <c r="AW86" i="33"/>
  <c r="AW85" i="33"/>
  <c r="AW84" i="33"/>
  <c r="AW83" i="33"/>
  <c r="AV83" i="33"/>
  <c r="AW82" i="33"/>
  <c r="AW81" i="33"/>
  <c r="AV81" i="33"/>
  <c r="AW80" i="33"/>
  <c r="AW79" i="33"/>
  <c r="AW78" i="33"/>
  <c r="AV78" i="33"/>
  <c r="AW77" i="33"/>
  <c r="AW76" i="33"/>
  <c r="AW75" i="33"/>
  <c r="AV75" i="33"/>
  <c r="AW74" i="33"/>
  <c r="AW73" i="33"/>
  <c r="AW72" i="33"/>
  <c r="AW71" i="33"/>
  <c r="AV71" i="33"/>
  <c r="AW70" i="33"/>
  <c r="AW69" i="33"/>
  <c r="AW68" i="33"/>
  <c r="AW67" i="33"/>
  <c r="AW66" i="33"/>
  <c r="AV66" i="33"/>
  <c r="AW65" i="33"/>
  <c r="AV65" i="33"/>
  <c r="AW63" i="33"/>
  <c r="AW62" i="33"/>
  <c r="AV62" i="33"/>
  <c r="AW61" i="33"/>
  <c r="AW60" i="33"/>
  <c r="AW59" i="33"/>
  <c r="AV59" i="33"/>
  <c r="AW58" i="33"/>
  <c r="AV58" i="33"/>
  <c r="AW57" i="33"/>
  <c r="AV57" i="33"/>
  <c r="AW56" i="33"/>
  <c r="AW55" i="33"/>
  <c r="AW54" i="33"/>
  <c r="AV54" i="33"/>
  <c r="AW53" i="33"/>
  <c r="AW52" i="33"/>
  <c r="AV52" i="33"/>
  <c r="AW51" i="33"/>
  <c r="AW50" i="33"/>
  <c r="AW49" i="33"/>
  <c r="AW48" i="33"/>
  <c r="AW47" i="33"/>
  <c r="AW46" i="33"/>
  <c r="AV46" i="33"/>
  <c r="AW45" i="33"/>
  <c r="AV45" i="33"/>
  <c r="AW44" i="33"/>
  <c r="AW43" i="33"/>
  <c r="AW42" i="33"/>
  <c r="AV42" i="33"/>
  <c r="AW41" i="33"/>
  <c r="AW40" i="33"/>
  <c r="AW39" i="33"/>
  <c r="AV39" i="33"/>
  <c r="AW38" i="33"/>
  <c r="AW37" i="33"/>
  <c r="AW36" i="33"/>
  <c r="AW35" i="33"/>
  <c r="AW34" i="33"/>
  <c r="AW33" i="33"/>
  <c r="AW32" i="33"/>
  <c r="AW31" i="33"/>
  <c r="AW30" i="33"/>
  <c r="AW29" i="33"/>
  <c r="AW28" i="33"/>
  <c r="AW27" i="33"/>
  <c r="AV27" i="33"/>
  <c r="AW25" i="33"/>
  <c r="AW24" i="33"/>
  <c r="AW23" i="33"/>
  <c r="AV23" i="33"/>
  <c r="AW22" i="33"/>
  <c r="AW21" i="33"/>
  <c r="AW20" i="33"/>
  <c r="AW19" i="33"/>
  <c r="AV19" i="33"/>
  <c r="AW18" i="33"/>
  <c r="AW17" i="33"/>
  <c r="AW16" i="33"/>
  <c r="AW15" i="33"/>
  <c r="AV15" i="33"/>
  <c r="AW14" i="33"/>
  <c r="AV14" i="33"/>
  <c r="AW13" i="33"/>
  <c r="AV13" i="33"/>
  <c r="AW12" i="33"/>
  <c r="AV12" i="33"/>
  <c r="AW11" i="33"/>
  <c r="AV11" i="33"/>
  <c r="AV10" i="33"/>
  <c r="GF9" i="32"/>
  <c r="D11" i="26"/>
  <c r="GG9" i="32"/>
  <c r="FP9" i="32"/>
  <c r="E90" i="48"/>
  <c r="D90" i="48"/>
  <c r="E89" i="48"/>
  <c r="D89" i="48"/>
  <c r="E88" i="48"/>
  <c r="D88" i="48"/>
  <c r="E87" i="48"/>
  <c r="D87" i="48"/>
  <c r="E86" i="48"/>
  <c r="D86" i="48"/>
  <c r="E85" i="48"/>
  <c r="D85" i="48"/>
  <c r="E84" i="48"/>
  <c r="D84" i="48"/>
  <c r="E83" i="48"/>
  <c r="D83" i="48"/>
  <c r="E82" i="48"/>
  <c r="D82" i="48"/>
  <c r="E81" i="48"/>
  <c r="D81" i="48"/>
  <c r="E80" i="48"/>
  <c r="D80" i="48"/>
  <c r="E79" i="48"/>
  <c r="D79" i="48"/>
  <c r="E78" i="48"/>
  <c r="D78" i="48"/>
  <c r="E77" i="48"/>
  <c r="D77" i="48"/>
  <c r="D76" i="48"/>
  <c r="E74" i="48"/>
  <c r="E73" i="48"/>
  <c r="D73" i="48"/>
  <c r="E72" i="48"/>
  <c r="D72" i="48"/>
  <c r="E71" i="48"/>
  <c r="D71" i="48"/>
  <c r="E70" i="48"/>
  <c r="D70" i="48"/>
  <c r="E69" i="48"/>
  <c r="D69" i="48"/>
  <c r="E68" i="48"/>
  <c r="D68" i="48"/>
  <c r="E67" i="48"/>
  <c r="D67" i="48"/>
  <c r="E66" i="48"/>
  <c r="D66" i="48"/>
  <c r="E65" i="48"/>
  <c r="D65" i="48"/>
  <c r="E64" i="48"/>
  <c r="D64" i="48"/>
  <c r="E63" i="48"/>
  <c r="D63" i="48"/>
  <c r="E62" i="48"/>
  <c r="D62" i="48"/>
  <c r="E61" i="48"/>
  <c r="D61" i="48"/>
  <c r="E60" i="48"/>
  <c r="D60" i="48"/>
  <c r="E59" i="48"/>
  <c r="D59" i="48"/>
  <c r="E58" i="48"/>
  <c r="E57" i="48"/>
  <c r="E56" i="48"/>
  <c r="E55" i="48"/>
  <c r="E54" i="48"/>
  <c r="E53" i="48"/>
  <c r="E52" i="48"/>
  <c r="E51" i="48"/>
  <c r="E50" i="48"/>
  <c r="E49" i="48"/>
  <c r="E48" i="48"/>
  <c r="E47" i="48"/>
  <c r="E46" i="48"/>
  <c r="E45" i="48"/>
  <c r="E44" i="48"/>
  <c r="E43" i="48"/>
  <c r="E42" i="48"/>
  <c r="E41" i="48"/>
  <c r="E40" i="48"/>
  <c r="E39" i="48"/>
  <c r="E38" i="48"/>
  <c r="E37" i="48"/>
  <c r="E36" i="48"/>
  <c r="E35" i="48"/>
  <c r="E34" i="48"/>
  <c r="E33" i="48"/>
  <c r="E32" i="48"/>
  <c r="E31" i="48"/>
  <c r="E30" i="48"/>
  <c r="E28" i="48"/>
  <c r="E27" i="48"/>
  <c r="E26" i="48"/>
  <c r="E25" i="48"/>
  <c r="E24" i="48"/>
  <c r="E23" i="48"/>
  <c r="E22" i="48"/>
  <c r="E21" i="48"/>
  <c r="E20" i="48"/>
  <c r="E19" i="48"/>
  <c r="E18" i="48"/>
  <c r="E17" i="48"/>
  <c r="E16" i="48"/>
  <c r="E15" i="48"/>
  <c r="E14" i="48"/>
  <c r="E13" i="48"/>
  <c r="E12" i="48"/>
  <c r="E11" i="48"/>
  <c r="E10" i="48"/>
  <c r="E9" i="48"/>
  <c r="E8" i="48"/>
  <c r="E7" i="48"/>
  <c r="E6" i="48"/>
  <c r="E5" i="48"/>
  <c r="E4" i="48"/>
  <c r="E3" i="48"/>
  <c r="AO7" i="45"/>
  <c r="G10" i="45"/>
  <c r="J12" i="45"/>
  <c r="M13" i="45"/>
  <c r="P14" i="45"/>
  <c r="S15" i="45"/>
  <c r="S22" i="45"/>
  <c r="S29" i="45"/>
  <c r="S36" i="45"/>
  <c r="S43" i="45"/>
  <c r="S50" i="45"/>
  <c r="P57" i="45"/>
  <c r="S58" i="45"/>
  <c r="S65" i="45"/>
  <c r="S72" i="45"/>
  <c r="M79" i="45"/>
  <c r="P80" i="45"/>
  <c r="S81" i="45"/>
  <c r="S88" i="45"/>
  <c r="P95" i="45"/>
  <c r="S96" i="45"/>
  <c r="S103" i="45"/>
  <c r="S110" i="45"/>
  <c r="S117" i="45"/>
  <c r="S124" i="45"/>
  <c r="S131" i="45"/>
  <c r="S138" i="45"/>
  <c r="S145" i="45"/>
  <c r="J152" i="45"/>
  <c r="S153" i="45"/>
  <c r="S160" i="45"/>
  <c r="C25" i="26"/>
  <c r="AO7" i="32"/>
  <c r="G10" i="32"/>
  <c r="G83" i="32"/>
  <c r="J84" i="32"/>
  <c r="M85" i="32"/>
  <c r="P86" i="32"/>
  <c r="P58" i="32"/>
  <c r="M57" i="32"/>
  <c r="P45" i="32"/>
  <c r="S46" i="32"/>
  <c r="S52" i="32"/>
  <c r="S54" i="32"/>
  <c r="S59" i="32"/>
  <c r="S64" i="32"/>
  <c r="S68" i="32"/>
  <c r="S71" i="32"/>
  <c r="S74" i="32"/>
  <c r="S76" i="32"/>
  <c r="S81" i="32"/>
  <c r="S87" i="32"/>
  <c r="S89" i="32"/>
  <c r="V91" i="32"/>
  <c r="V88" i="32"/>
  <c r="V82" i="32"/>
  <c r="V80" i="32"/>
  <c r="V79" i="32"/>
  <c r="V78" i="32"/>
  <c r="V77" i="32"/>
  <c r="V75" i="32"/>
  <c r="V73" i="32"/>
  <c r="V72" i="32"/>
  <c r="V70" i="32"/>
  <c r="V69" i="32"/>
  <c r="V67" i="32"/>
  <c r="V66" i="32"/>
  <c r="V65" i="32"/>
  <c r="V63" i="32"/>
  <c r="V62" i="32"/>
  <c r="V61" i="32"/>
  <c r="V60" i="32"/>
  <c r="V56" i="32"/>
  <c r="V55" i="32"/>
  <c r="V53" i="32"/>
  <c r="V51" i="32"/>
  <c r="V50" i="32"/>
  <c r="V49" i="32"/>
  <c r="V48" i="32"/>
  <c r="V47" i="32"/>
  <c r="V44" i="32"/>
  <c r="V43" i="32"/>
  <c r="S42" i="32"/>
  <c r="V41" i="32"/>
  <c r="V40" i="32"/>
  <c r="S39" i="32"/>
  <c r="V38" i="32"/>
  <c r="V37" i="32"/>
  <c r="V36" i="32"/>
  <c r="V35" i="32"/>
  <c r="V34" i="32"/>
  <c r="V33" i="32"/>
  <c r="V32" i="32"/>
  <c r="V31" i="32"/>
  <c r="V30" i="32"/>
  <c r="V29" i="32"/>
  <c r="V28" i="32"/>
  <c r="S27" i="32"/>
  <c r="S23" i="32"/>
  <c r="S19" i="32"/>
  <c r="EW6" i="28"/>
  <c r="EW7" i="28"/>
  <c r="EW8" i="28"/>
  <c r="EW9" i="28"/>
  <c r="EW10" i="28"/>
  <c r="EW11" i="28"/>
  <c r="EW12" i="28"/>
  <c r="EW13" i="28"/>
  <c r="EW14" i="28"/>
  <c r="EW15" i="28"/>
  <c r="EW16" i="28"/>
  <c r="EW17" i="28"/>
  <c r="EW18" i="28"/>
  <c r="EW19" i="28"/>
  <c r="EW20" i="28"/>
  <c r="EW21" i="28"/>
  <c r="EW22" i="28"/>
  <c r="EW23" i="28"/>
  <c r="EW24" i="28"/>
  <c r="EW25" i="28"/>
  <c r="EW26" i="28"/>
  <c r="EW27" i="28"/>
  <c r="EW28" i="28"/>
  <c r="EW29" i="28"/>
  <c r="EW30" i="28"/>
  <c r="EW31" i="28"/>
  <c r="EW32" i="28"/>
  <c r="EW33" i="28"/>
  <c r="EW34" i="28"/>
  <c r="EW35" i="28"/>
  <c r="EW36" i="28"/>
  <c r="EW37" i="28"/>
  <c r="EW38" i="28"/>
  <c r="EW39" i="28"/>
  <c r="EW40" i="28"/>
  <c r="EW41" i="28"/>
  <c r="EW42" i="28"/>
  <c r="EW43" i="28"/>
  <c r="EW44" i="28"/>
  <c r="EW45" i="28"/>
  <c r="EW46" i="28"/>
  <c r="EW47" i="28"/>
  <c r="EW48" i="28"/>
  <c r="EW49" i="28"/>
  <c r="EW50" i="28"/>
  <c r="EW51" i="28"/>
  <c r="EW52" i="28"/>
  <c r="EW53" i="28"/>
  <c r="EW54" i="28"/>
  <c r="EW55" i="28"/>
  <c r="EW56" i="28"/>
  <c r="EW57" i="28"/>
  <c r="EW58" i="28"/>
  <c r="EW59" i="28"/>
  <c r="EW60" i="28"/>
  <c r="EW61" i="28"/>
  <c r="EW62" i="28"/>
  <c r="EW63" i="28"/>
  <c r="EW64" i="28"/>
  <c r="EW65" i="28"/>
  <c r="EW66" i="28"/>
  <c r="EW67" i="28"/>
  <c r="EW68" i="28"/>
  <c r="EW69" i="28"/>
  <c r="EW70" i="28"/>
  <c r="EW71" i="28"/>
  <c r="EW72" i="28"/>
  <c r="EW73" i="28"/>
  <c r="EW74" i="28"/>
  <c r="EW75" i="28"/>
  <c r="EW76" i="28"/>
  <c r="EW77" i="28"/>
  <c r="EW78" i="28"/>
  <c r="EW79" i="28"/>
  <c r="EW80" i="28"/>
  <c r="EW81" i="28"/>
  <c r="EW82" i="28"/>
  <c r="EW83" i="28"/>
  <c r="EW84" i="28"/>
  <c r="EW85" i="28"/>
  <c r="EW86" i="28"/>
  <c r="EW87" i="28"/>
  <c r="EW88" i="28"/>
  <c r="EW89" i="28"/>
  <c r="EW90" i="28"/>
  <c r="EW91" i="28"/>
  <c r="EW92" i="28"/>
  <c r="EW93" i="28"/>
  <c r="EW94" i="28"/>
  <c r="EW95" i="28"/>
  <c r="EW96" i="28"/>
  <c r="EW97" i="28"/>
  <c r="EW98" i="28"/>
  <c r="EW99" i="28"/>
  <c r="EW100" i="28"/>
  <c r="EW101" i="28"/>
  <c r="EW102" i="28"/>
  <c r="EW103" i="28"/>
  <c r="EW104" i="28"/>
  <c r="EW105" i="28"/>
  <c r="EW106" i="28"/>
  <c r="EW107" i="28"/>
  <c r="EW108" i="28"/>
  <c r="EW109" i="28"/>
  <c r="EW110" i="28"/>
  <c r="EW111" i="28"/>
  <c r="EW112" i="28"/>
  <c r="EW113" i="28"/>
  <c r="EW114" i="28"/>
  <c r="EW115" i="28"/>
  <c r="EW116" i="28"/>
  <c r="EW117" i="28"/>
  <c r="EW118" i="28"/>
  <c r="EW119" i="28"/>
  <c r="EW120" i="28"/>
  <c r="EW121" i="28"/>
  <c r="EW122" i="28"/>
  <c r="EW123" i="28"/>
  <c r="EW124" i="28"/>
  <c r="EW125" i="28"/>
  <c r="EW126" i="28"/>
  <c r="EW127" i="28"/>
  <c r="EW128" i="28"/>
  <c r="EW129" i="28"/>
  <c r="EW130" i="28"/>
  <c r="EW131" i="28"/>
  <c r="EW132" i="28"/>
  <c r="EW133" i="28"/>
  <c r="EW134" i="28"/>
  <c r="EW135" i="28"/>
  <c r="EW136" i="28"/>
  <c r="EW137" i="28"/>
  <c r="EW138" i="28"/>
  <c r="EW139" i="28"/>
  <c r="EW140" i="28"/>
  <c r="EW141" i="28"/>
  <c r="EW142" i="28"/>
  <c r="EW143" i="28"/>
  <c r="EW144" i="28"/>
  <c r="EW145" i="28"/>
  <c r="EW146" i="28"/>
  <c r="EW147" i="28"/>
  <c r="EW148" i="28"/>
  <c r="EW149" i="28"/>
  <c r="EW150" i="28"/>
  <c r="EW151" i="28"/>
  <c r="EW152" i="28"/>
  <c r="EW5" i="28"/>
  <c r="V24" i="32"/>
  <c r="V22" i="32"/>
  <c r="V21" i="32"/>
  <c r="V20" i="32"/>
  <c r="V18" i="32"/>
  <c r="V17" i="32"/>
  <c r="V16" i="32"/>
  <c r="S15" i="32"/>
  <c r="P14" i="32"/>
  <c r="M13" i="32"/>
  <c r="J12" i="32"/>
  <c r="G11" i="32"/>
  <c r="C14" i="26"/>
  <c r="ET35" i="32"/>
  <c r="EK35" i="32" s="1"/>
  <c r="ET38" i="32"/>
  <c r="ET63" i="32"/>
  <c r="EB63" i="32" s="1"/>
  <c r="ET33" i="32"/>
  <c r="ET62" i="32"/>
  <c r="EB62" i="32" s="1"/>
  <c r="ET39" i="32"/>
  <c r="EB39" i="32" s="1"/>
  <c r="ET41" i="32"/>
  <c r="EB41" i="32" s="1"/>
  <c r="ET21" i="32"/>
  <c r="EK21" i="32" s="1"/>
  <c r="ET31" i="32"/>
  <c r="EB31" i="32" s="1"/>
  <c r="ET36" i="32"/>
  <c r="EK36" i="32" s="1"/>
  <c r="ET22" i="32"/>
  <c r="EK22" i="32" s="1"/>
  <c r="ET32" i="32"/>
  <c r="EK32" i="32" s="1"/>
  <c r="ET37" i="32"/>
  <c r="EK37" i="32" s="1"/>
  <c r="ET79" i="32"/>
  <c r="EB79" i="32" s="1"/>
  <c r="ET42" i="32"/>
  <c r="EK42" i="32" s="1"/>
  <c r="ET44" i="32"/>
  <c r="EK44" i="32" s="1"/>
  <c r="ET16" i="32"/>
  <c r="EB16" i="32" s="1"/>
  <c r="ET88" i="32"/>
  <c r="EK88" i="32" s="1"/>
  <c r="ET87" i="32"/>
  <c r="EB87" i="32" s="1"/>
  <c r="I16" i="35" l="1"/>
  <c r="AP16" i="35"/>
  <c r="DB16" i="35"/>
  <c r="BV16" i="35"/>
  <c r="CL16" i="35"/>
  <c r="J16" i="35"/>
  <c r="Z16" i="35"/>
  <c r="T34" i="35"/>
  <c r="BR51" i="35"/>
  <c r="BV15" i="35"/>
  <c r="CQ51" i="35"/>
  <c r="Q56" i="35"/>
  <c r="I64" i="35"/>
  <c r="AZ31" i="35"/>
  <c r="DE45" i="35"/>
  <c r="DQ57" i="35"/>
  <c r="CM43" i="35"/>
  <c r="CU66" i="35"/>
  <c r="AG3" i="35"/>
  <c r="CS3" i="35"/>
  <c r="DB67" i="35"/>
  <c r="AP67" i="35"/>
  <c r="BV65" i="35"/>
  <c r="J65" i="35"/>
  <c r="BF52" i="35"/>
  <c r="DB51" i="35"/>
  <c r="AP51" i="35"/>
  <c r="BG3" i="35"/>
  <c r="CZ67" i="35"/>
  <c r="AN67" i="35"/>
  <c r="BT65" i="35"/>
  <c r="DC67" i="35"/>
  <c r="AQ67" i="35"/>
  <c r="L60" i="35"/>
  <c r="CD42" i="35"/>
  <c r="Z38" i="35"/>
  <c r="R34" i="35"/>
  <c r="BF29" i="35"/>
  <c r="BN24" i="35"/>
  <c r="CU50" i="35"/>
  <c r="BR22" i="35"/>
  <c r="BT52" i="35"/>
  <c r="DP51" i="35"/>
  <c r="AV51" i="35"/>
  <c r="DP40" i="35"/>
  <c r="BD40" i="35"/>
  <c r="CZ39" i="35"/>
  <c r="AN39" i="35"/>
  <c r="DH35" i="35"/>
  <c r="CR28" i="35"/>
  <c r="CZ19" i="35"/>
  <c r="O67" i="35"/>
  <c r="CI63" i="35"/>
  <c r="DO57" i="35"/>
  <c r="CA54" i="35"/>
  <c r="AP45" i="35"/>
  <c r="AU18" i="35"/>
  <c r="DC65" i="35"/>
  <c r="AQ65" i="35"/>
  <c r="DC52" i="35"/>
  <c r="AQ52" i="35"/>
  <c r="CM51" i="35"/>
  <c r="AA51" i="35"/>
  <c r="BW40" i="35"/>
  <c r="K40" i="35"/>
  <c r="BG39" i="35"/>
  <c r="DM25" i="35"/>
  <c r="AW65" i="35"/>
  <c r="CQ54" i="35"/>
  <c r="AC28" i="35"/>
  <c r="BR68" i="35"/>
  <c r="CH66" i="35"/>
  <c r="BR65" i="35"/>
  <c r="BR62" i="35"/>
  <c r="CH60" i="35"/>
  <c r="V60" i="35"/>
  <c r="V58" i="35"/>
  <c r="BI55" i="35"/>
  <c r="DN52" i="35"/>
  <c r="BB52" i="35"/>
  <c r="CH50" i="35"/>
  <c r="BR49" i="35"/>
  <c r="BR46" i="35"/>
  <c r="V44" i="35"/>
  <c r="AT42" i="35"/>
  <c r="DN38" i="35"/>
  <c r="CX36" i="35"/>
  <c r="CH34" i="35"/>
  <c r="BZ33" i="35"/>
  <c r="BZ30" i="35"/>
  <c r="BR26" i="35"/>
  <c r="BB22" i="35"/>
  <c r="R19" i="35"/>
  <c r="BY60" i="35"/>
  <c r="N46" i="35"/>
  <c r="AE3" i="35"/>
  <c r="CY3" i="35"/>
  <c r="DL67" i="35"/>
  <c r="AZ67" i="35"/>
  <c r="BX65" i="35"/>
  <c r="L65" i="35"/>
  <c r="BJ58" i="35"/>
  <c r="AR52" i="35"/>
  <c r="AR48" i="35"/>
  <c r="CX42" i="35"/>
  <c r="BU24" i="35"/>
  <c r="CC68" i="35"/>
  <c r="CK67" i="35"/>
  <c r="DA65" i="35"/>
  <c r="AG65" i="35"/>
  <c r="AO64" i="35"/>
  <c r="BU61" i="35"/>
  <c r="DQ59" i="35"/>
  <c r="DA57" i="35"/>
  <c r="Y57" i="35"/>
  <c r="Y56" i="35"/>
  <c r="BM53" i="35"/>
  <c r="DA51" i="35"/>
  <c r="CS49" i="35"/>
  <c r="AG49" i="35"/>
  <c r="AO48" i="35"/>
  <c r="AW45" i="35"/>
  <c r="DA41" i="35"/>
  <c r="BE40" i="35"/>
  <c r="AG37" i="35"/>
  <c r="BE33" i="35"/>
  <c r="AW32" i="35"/>
  <c r="DI27" i="35"/>
  <c r="DI19" i="35"/>
  <c r="AW10" i="35"/>
  <c r="AC65" i="35"/>
  <c r="BM59" i="35"/>
  <c r="DM55" i="35"/>
  <c r="AD50" i="35"/>
  <c r="DG46" i="35"/>
  <c r="BH40" i="35"/>
  <c r="CK33" i="35"/>
  <c r="BJ25" i="35"/>
  <c r="CU11" i="35"/>
  <c r="BT16" i="35"/>
  <c r="DP15" i="35"/>
  <c r="BD15" i="35"/>
  <c r="DF66" i="35"/>
  <c r="DF58" i="35"/>
  <c r="W55" i="35"/>
  <c r="DE49" i="35"/>
  <c r="BK46" i="35"/>
  <c r="BS39" i="35"/>
  <c r="BY33" i="35"/>
  <c r="CS27" i="35"/>
  <c r="BM10" i="35"/>
  <c r="CY67" i="35"/>
  <c r="AE67" i="35"/>
  <c r="DG65" i="35"/>
  <c r="CI52" i="35"/>
  <c r="CI51" i="35"/>
  <c r="W51" i="35"/>
  <c r="O49" i="35"/>
  <c r="DO46" i="35"/>
  <c r="CA43" i="35"/>
  <c r="BK41" i="35"/>
  <c r="W39" i="35"/>
  <c r="O35" i="35"/>
  <c r="AM33" i="35"/>
  <c r="AU30" i="35"/>
  <c r="BK25" i="35"/>
  <c r="AU22" i="35"/>
  <c r="AL68" i="35"/>
  <c r="U60" i="35"/>
  <c r="CY49" i="35"/>
  <c r="BA45" i="35"/>
  <c r="DO39" i="35"/>
  <c r="M33" i="35"/>
  <c r="BX20" i="35"/>
  <c r="CP3" i="35"/>
  <c r="AS68" i="35"/>
  <c r="BQ65" i="35"/>
  <c r="AS63" i="35"/>
  <c r="U61" i="35"/>
  <c r="CW57" i="35"/>
  <c r="BY55" i="35"/>
  <c r="BQ53" i="35"/>
  <c r="M52" i="35"/>
  <c r="U49" i="35"/>
  <c r="DM45" i="35"/>
  <c r="CO44" i="35"/>
  <c r="DE41" i="35"/>
  <c r="DM39" i="35"/>
  <c r="CO37" i="35"/>
  <c r="CO36" i="35"/>
  <c r="DE33" i="35"/>
  <c r="DM31" i="35"/>
  <c r="CW29" i="35"/>
  <c r="M28" i="35"/>
  <c r="CG21" i="35"/>
  <c r="CO65" i="35"/>
  <c r="CO57" i="35"/>
  <c r="CO49" i="35"/>
  <c r="BR44" i="35"/>
  <c r="AZ39" i="35"/>
  <c r="CO31" i="35"/>
  <c r="DE23" i="35"/>
  <c r="AJ52" i="35"/>
  <c r="BP51" i="35"/>
  <c r="T42" i="35"/>
  <c r="L40" i="35"/>
  <c r="BP34" i="35"/>
  <c r="L32" i="35"/>
  <c r="AB28" i="35"/>
  <c r="T26" i="35"/>
  <c r="L20" i="35"/>
  <c r="BX8" i="35"/>
  <c r="AT62" i="35"/>
  <c r="AT50" i="35"/>
  <c r="DO41" i="35"/>
  <c r="BY37" i="35"/>
  <c r="DN26" i="35"/>
  <c r="AK8" i="35"/>
  <c r="BW16" i="35"/>
  <c r="K16" i="35"/>
  <c r="AY15" i="35"/>
  <c r="DI67" i="35"/>
  <c r="CG55" i="35"/>
  <c r="CA46" i="35"/>
  <c r="BM37" i="35"/>
  <c r="AD30" i="35"/>
  <c r="CD15" i="35"/>
  <c r="DB40" i="35"/>
  <c r="Z40" i="35"/>
  <c r="BV39" i="35"/>
  <c r="J39" i="35"/>
  <c r="BF19" i="35"/>
  <c r="CL15" i="35"/>
  <c r="Z14" i="35"/>
  <c r="DB6" i="35"/>
  <c r="CH68" i="35"/>
  <c r="BZ62" i="35"/>
  <c r="AK55" i="35"/>
  <c r="AD49" i="35"/>
  <c r="BM43" i="35"/>
  <c r="CN36" i="35"/>
  <c r="CH30" i="35"/>
  <c r="DN22" i="35"/>
  <c r="DQ52" i="35"/>
  <c r="BE52" i="35"/>
  <c r="DA39" i="35"/>
  <c r="AO39" i="35"/>
  <c r="CC16" i="35"/>
  <c r="DQ15" i="35"/>
  <c r="BE15" i="35"/>
  <c r="I49" i="35"/>
  <c r="AU52" i="35"/>
  <c r="BS40" i="35"/>
  <c r="DG39" i="35"/>
  <c r="BC16" i="35"/>
  <c r="CI15" i="35"/>
  <c r="W15" i="35"/>
  <c r="CP13" i="35"/>
  <c r="AT67" i="35"/>
  <c r="DF51" i="35"/>
  <c r="AL51" i="35"/>
  <c r="BR40" i="35"/>
  <c r="DN39" i="35"/>
  <c r="AT39" i="35"/>
  <c r="BI19" i="35"/>
  <c r="V14" i="35"/>
  <c r="I24" i="35"/>
  <c r="CO67" i="35"/>
  <c r="AC67" i="35"/>
  <c r="BH65" i="35"/>
  <c r="CO51" i="35"/>
  <c r="AC51" i="35"/>
  <c r="BQ40" i="35"/>
  <c r="CG14" i="35"/>
  <c r="BH8" i="35"/>
  <c r="I40" i="35"/>
  <c r="BJ40" i="35"/>
  <c r="BJ16" i="35"/>
  <c r="CV15" i="35"/>
  <c r="AJ15" i="35"/>
  <c r="AT6" i="35"/>
  <c r="CG9" i="35"/>
  <c r="DM16" i="35"/>
  <c r="CX6" i="35"/>
  <c r="J7" i="35"/>
  <c r="BA16" i="35"/>
  <c r="I6" i="35"/>
  <c r="AC9" i="35"/>
  <c r="I54" i="35"/>
  <c r="BR16" i="35"/>
  <c r="DF15" i="35"/>
  <c r="AT15" i="35"/>
  <c r="I58" i="35"/>
  <c r="BY15" i="35"/>
  <c r="M15" i="35"/>
  <c r="I55" i="35"/>
  <c r="I44" i="35"/>
  <c r="I5" i="35"/>
  <c r="CW55" i="35"/>
  <c r="AO3" i="35"/>
  <c r="DA3" i="35"/>
  <c r="CT67" i="35"/>
  <c r="AH67" i="35"/>
  <c r="BN65" i="35"/>
  <c r="DJ52" i="35"/>
  <c r="AX52" i="35"/>
  <c r="CT51" i="35"/>
  <c r="AH51" i="35"/>
  <c r="BO3" i="35"/>
  <c r="CR67" i="35"/>
  <c r="AF67" i="35"/>
  <c r="BL65" i="35"/>
  <c r="CU67" i="35"/>
  <c r="AI67" i="35"/>
  <c r="S63" i="35"/>
  <c r="CU58" i="35"/>
  <c r="AH42" i="35"/>
  <c r="DB37" i="35"/>
  <c r="BN32" i="35"/>
  <c r="AX29" i="35"/>
  <c r="AH24" i="35"/>
  <c r="N50" i="35"/>
  <c r="BL20" i="35"/>
  <c r="BL52" i="35"/>
  <c r="DH51" i="35"/>
  <c r="AN51" i="35"/>
  <c r="DH40" i="35"/>
  <c r="AV40" i="35"/>
  <c r="CR39" i="35"/>
  <c r="AF39" i="35"/>
  <c r="CZ35" i="35"/>
  <c r="BL28" i="35"/>
  <c r="BT19" i="35"/>
  <c r="DO65" i="35"/>
  <c r="AM63" i="35"/>
  <c r="CY57" i="35"/>
  <c r="AU54" i="35"/>
  <c r="BC39" i="35"/>
  <c r="CU65" i="35"/>
  <c r="AI65" i="35"/>
  <c r="CU52" i="35"/>
  <c r="AI52" i="35"/>
  <c r="CE51" i="35"/>
  <c r="S51" i="35"/>
  <c r="BO40" i="35"/>
  <c r="DK39" i="35"/>
  <c r="AY39" i="35"/>
  <c r="CP65" i="35"/>
  <c r="O25" i="35"/>
  <c r="CS57" i="35"/>
  <c r="CW52" i="35"/>
  <c r="M23" i="35"/>
  <c r="BB68" i="35"/>
  <c r="BR66" i="35"/>
  <c r="BB65" i="35"/>
  <c r="BB62" i="35"/>
  <c r="BZ60" i="35"/>
  <c r="N60" i="35"/>
  <c r="DN57" i="35"/>
  <c r="DN54" i="35"/>
  <c r="DF52" i="35"/>
  <c r="AT52" i="35"/>
  <c r="BR50" i="35"/>
  <c r="BB49" i="35"/>
  <c r="BB46" i="35"/>
  <c r="DN42" i="35"/>
  <c r="AD42" i="35"/>
  <c r="DF38" i="35"/>
  <c r="CH36" i="35"/>
  <c r="BZ34" i="35"/>
  <c r="BI33" i="35"/>
  <c r="BR30" i="35"/>
  <c r="AL26" i="35"/>
  <c r="AL22" i="35"/>
  <c r="AK53" i="35"/>
  <c r="BY41" i="35"/>
  <c r="AM3" i="35"/>
  <c r="DG3" i="35"/>
  <c r="DD67" i="35"/>
  <c r="AR67" i="35"/>
  <c r="BP65" i="35"/>
  <c r="AJ58" i="35"/>
  <c r="DL50" i="35"/>
  <c r="BJ46" i="35"/>
  <c r="X35" i="35"/>
  <c r="DM21" i="35"/>
  <c r="BE68" i="35"/>
  <c r="CC67" i="35"/>
  <c r="CS65" i="35"/>
  <c r="Y65" i="35"/>
  <c r="Y64" i="35"/>
  <c r="BM61" i="35"/>
  <c r="DA59" i="35"/>
  <c r="CK57" i="35"/>
  <c r="Q57" i="35"/>
  <c r="DQ53" i="35"/>
  <c r="BE53" i="35"/>
  <c r="CK51" i="35"/>
  <c r="CK49" i="35"/>
  <c r="Y49" i="35"/>
  <c r="Y48" i="35"/>
  <c r="AG45" i="35"/>
  <c r="BE41" i="35"/>
  <c r="AW40" i="35"/>
  <c r="Q37" i="35"/>
  <c r="AO33" i="35"/>
  <c r="AO32" i="35"/>
  <c r="CC27" i="35"/>
  <c r="CS19" i="35"/>
  <c r="DF3" i="35"/>
  <c r="DI64" i="35"/>
  <c r="BP58" i="35"/>
  <c r="BS55" i="35"/>
  <c r="DF49" i="35"/>
  <c r="AD46" i="35"/>
  <c r="BY39" i="35"/>
  <c r="CV32" i="35"/>
  <c r="DL24" i="35"/>
  <c r="BL16" i="35"/>
  <c r="DH15" i="35"/>
  <c r="AV15" i="35"/>
  <c r="DE65" i="35"/>
  <c r="T58" i="35"/>
  <c r="DF54" i="35"/>
  <c r="BJ49" i="35"/>
  <c r="BI45" i="35"/>
  <c r="M39" i="35"/>
  <c r="Y33" i="35"/>
  <c r="AE25" i="35"/>
  <c r="DF6" i="35"/>
  <c r="CQ67" i="35"/>
  <c r="W67" i="35"/>
  <c r="CQ65" i="35"/>
  <c r="CA52" i="35"/>
  <c r="CA51" i="35"/>
  <c r="O51" i="35"/>
  <c r="DG47" i="35"/>
  <c r="CY46" i="35"/>
  <c r="AE43" i="35"/>
  <c r="AU41" i="35"/>
  <c r="CQ38" i="35"/>
  <c r="DG33" i="35"/>
  <c r="W33" i="35"/>
  <c r="AE30" i="35"/>
  <c r="AU25" i="35"/>
  <c r="O22" i="35"/>
  <c r="BI65" i="35"/>
  <c r="CS59" i="35"/>
  <c r="BI49" i="35"/>
  <c r="BY44" i="35"/>
  <c r="CH38" i="35"/>
  <c r="CF32" i="35"/>
  <c r="AG19" i="35"/>
  <c r="N3" i="35"/>
  <c r="CX3" i="35"/>
  <c r="AK68" i="35"/>
  <c r="BA65" i="35"/>
  <c r="AC63" i="35"/>
  <c r="DE60" i="35"/>
  <c r="CG57" i="35"/>
  <c r="BH55" i="35"/>
  <c r="BA53" i="35"/>
  <c r="BH50" i="35"/>
  <c r="DE47" i="35"/>
  <c r="CW45" i="35"/>
  <c r="CG44" i="35"/>
  <c r="CW41" i="35"/>
  <c r="DE39" i="35"/>
  <c r="CG37" i="35"/>
  <c r="CG36" i="35"/>
  <c r="CW33" i="35"/>
  <c r="DE31" i="35"/>
  <c r="CG29" i="35"/>
  <c r="CG25" i="35"/>
  <c r="BA21" i="35"/>
  <c r="AT65" i="35"/>
  <c r="AT57" i="35"/>
  <c r="AT49" i="35"/>
  <c r="CV42" i="35"/>
  <c r="BR38" i="35"/>
  <c r="AJ31" i="35"/>
  <c r="BK22" i="35"/>
  <c r="T52" i="35"/>
  <c r="BJ51" i="35"/>
  <c r="BJ41" i="35"/>
  <c r="CF39" i="35"/>
  <c r="BJ33" i="35"/>
  <c r="CF31" i="35"/>
  <c r="L28" i="35"/>
  <c r="CV24" i="35"/>
  <c r="L8" i="35"/>
  <c r="AS61" i="35"/>
  <c r="CI49" i="35"/>
  <c r="BQ41" i="35"/>
  <c r="CW36" i="35"/>
  <c r="CW25" i="35"/>
  <c r="BO16" i="35"/>
  <c r="DK15" i="35"/>
  <c r="AQ15" i="35"/>
  <c r="AG67" i="35"/>
  <c r="CG52" i="35"/>
  <c r="Q43" i="35"/>
  <c r="M37" i="35"/>
  <c r="AG29" i="35"/>
  <c r="DJ10" i="35"/>
  <c r="CL40" i="35"/>
  <c r="R40" i="35"/>
  <c r="BN39" i="35"/>
  <c r="AX19" i="35"/>
  <c r="BF15" i="35"/>
  <c r="J14" i="35"/>
  <c r="CL6" i="35"/>
  <c r="N68" i="35"/>
  <c r="BY61" i="35"/>
  <c r="BZ54" i="35"/>
  <c r="AG48" i="35"/>
  <c r="DF41" i="35"/>
  <c r="DG35" i="35"/>
  <c r="N30" i="35"/>
  <c r="BQ21" i="35"/>
  <c r="DI52" i="35"/>
  <c r="AW52" i="35"/>
  <c r="CS39" i="35"/>
  <c r="AG39" i="35"/>
  <c r="BU16" i="35"/>
  <c r="DI15" i="35"/>
  <c r="AW15" i="35"/>
  <c r="BY16" i="35"/>
  <c r="AM52" i="35"/>
  <c r="BK40" i="35"/>
  <c r="CQ39" i="35"/>
  <c r="AU16" i="35"/>
  <c r="CA15" i="35"/>
  <c r="O15" i="35"/>
  <c r="AX10" i="35"/>
  <c r="DF67" i="35"/>
  <c r="AL67" i="35"/>
  <c r="CX51" i="35"/>
  <c r="AD51" i="35"/>
  <c r="BI40" i="35"/>
  <c r="DF39" i="35"/>
  <c r="AL39" i="35"/>
  <c r="DN19" i="35"/>
  <c r="BB19" i="35"/>
  <c r="BI8" i="35"/>
  <c r="AH15" i="35"/>
  <c r="CG67" i="35"/>
  <c r="U67" i="35"/>
  <c r="CG51" i="35"/>
  <c r="U51" i="35"/>
  <c r="BA40" i="35"/>
  <c r="DE16" i="35"/>
  <c r="BA14" i="35"/>
  <c r="AC8" i="35"/>
  <c r="I32" i="35"/>
  <c r="DD39" i="35"/>
  <c r="AZ16" i="35"/>
  <c r="CN15" i="35"/>
  <c r="AB15" i="35"/>
  <c r="DF5" i="35"/>
  <c r="U9" i="35"/>
  <c r="AC16" i="35"/>
  <c r="AL6" i="35"/>
  <c r="BZ6" i="35"/>
  <c r="BR14" i="35"/>
  <c r="I19" i="35"/>
  <c r="DE8" i="35"/>
  <c r="I46" i="35"/>
  <c r="BB16" i="35"/>
  <c r="CX15" i="35"/>
  <c r="AL15" i="35"/>
  <c r="I50" i="35"/>
  <c r="BQ15" i="35"/>
  <c r="I47" i="35"/>
  <c r="I36" i="35"/>
  <c r="I15" i="35"/>
  <c r="AW3" i="35"/>
  <c r="DI3" i="35"/>
  <c r="CL67" i="35"/>
  <c r="Z67" i="35"/>
  <c r="BF65" i="35"/>
  <c r="DB52" i="35"/>
  <c r="AP52" i="35"/>
  <c r="CL51" i="35"/>
  <c r="Z51" i="35"/>
  <c r="K3" i="35"/>
  <c r="BW3" i="35"/>
  <c r="CJ67" i="35"/>
  <c r="X67" i="35"/>
  <c r="DP65" i="35"/>
  <c r="BD65" i="35"/>
  <c r="CR51" i="35"/>
  <c r="CM67" i="35"/>
  <c r="AA67" i="35"/>
  <c r="K59" i="35"/>
  <c r="N58" i="35"/>
  <c r="R42" i="35"/>
  <c r="CT37" i="35"/>
  <c r="DB30" i="35"/>
  <c r="AH29" i="35"/>
  <c r="BV21" i="35"/>
  <c r="CP49" i="35"/>
  <c r="DP19" i="35"/>
  <c r="DP52" i="35"/>
  <c r="BD52" i="35"/>
  <c r="CZ51" i="35"/>
  <c r="AF51" i="35"/>
  <c r="CZ40" i="35"/>
  <c r="AN40" i="35"/>
  <c r="CJ39" i="35"/>
  <c r="X39" i="35"/>
  <c r="CJ35" i="35"/>
  <c r="AF28" i="35"/>
  <c r="CR13" i="35"/>
  <c r="BJ3" i="35"/>
  <c r="CY65" i="35"/>
  <c r="W63" i="35"/>
  <c r="CI57" i="35"/>
  <c r="AE54" i="35"/>
  <c r="DN36" i="35"/>
  <c r="BC57" i="35"/>
  <c r="CM65" i="35"/>
  <c r="AA65" i="35"/>
  <c r="CM52" i="35"/>
  <c r="AA52" i="35"/>
  <c r="BW51" i="35"/>
  <c r="BG40" i="35"/>
  <c r="DC39" i="35"/>
  <c r="AQ39" i="35"/>
  <c r="AZ58" i="35"/>
  <c r="BE57" i="35"/>
  <c r="U52" i="35"/>
  <c r="U17" i="35"/>
  <c r="AT68" i="35"/>
  <c r="BB66" i="35"/>
  <c r="AL65" i="35"/>
  <c r="AL62" i="35"/>
  <c r="BR60" i="35"/>
  <c r="DN58" i="35"/>
  <c r="CX57" i="35"/>
  <c r="CX54" i="35"/>
  <c r="CX52" i="35"/>
  <c r="AL52" i="35"/>
  <c r="BB50" i="35"/>
  <c r="AL49" i="35"/>
  <c r="AL46" i="35"/>
  <c r="DF42" i="35"/>
  <c r="V42" i="35"/>
  <c r="CX38" i="35"/>
  <c r="BI36" i="35"/>
  <c r="BR34" i="35"/>
  <c r="N33" i="35"/>
  <c r="AT30" i="35"/>
  <c r="DF25" i="35"/>
  <c r="V22" i="35"/>
  <c r="AS45" i="35"/>
  <c r="Y41" i="35"/>
  <c r="AU3" i="35"/>
  <c r="DO3" i="35"/>
  <c r="CV67" i="35"/>
  <c r="AJ67" i="35"/>
  <c r="BJ65" i="35"/>
  <c r="CN56" i="35"/>
  <c r="CV50" i="35"/>
  <c r="AB44" i="35"/>
  <c r="CT34" i="35"/>
  <c r="AW68" i="35"/>
  <c r="BU67" i="35"/>
  <c r="CK65" i="35"/>
  <c r="Q65" i="35"/>
  <c r="DQ61" i="35"/>
  <c r="BE61" i="35"/>
  <c r="CK59" i="35"/>
  <c r="CC57" i="35"/>
  <c r="DQ56" i="35"/>
  <c r="DI53" i="35"/>
  <c r="AW53" i="35"/>
  <c r="BU51" i="35"/>
  <c r="CC49" i="35"/>
  <c r="Q49" i="35"/>
  <c r="DQ45" i="35"/>
  <c r="Q45" i="35"/>
  <c r="AO41" i="35"/>
  <c r="AO40" i="35"/>
  <c r="DI35" i="35"/>
  <c r="DQ32" i="35"/>
  <c r="AG32" i="35"/>
  <c r="AW27" i="35"/>
  <c r="AW19" i="35"/>
  <c r="BZ68" i="35"/>
  <c r="DM63" i="35"/>
  <c r="AD58" i="35"/>
  <c r="AD54" i="35"/>
  <c r="BS49" i="35"/>
  <c r="BM45" i="35"/>
  <c r="CP38" i="35"/>
  <c r="AR32" i="35"/>
  <c r="BF21" i="35"/>
  <c r="DP16" i="35"/>
  <c r="BD16" i="35"/>
  <c r="CZ15" i="35"/>
  <c r="AN15" i="35"/>
  <c r="BM64" i="35"/>
  <c r="DE57" i="35"/>
  <c r="DE53" i="35"/>
  <c r="W49" i="35"/>
  <c r="CN44" i="35"/>
  <c r="AD38" i="35"/>
  <c r="CK32" i="35"/>
  <c r="DA24" i="35"/>
  <c r="CI67" i="35"/>
  <c r="CA65" i="35"/>
  <c r="BS52" i="35"/>
  <c r="BS51" i="35"/>
  <c r="DG49" i="35"/>
  <c r="CQ47" i="35"/>
  <c r="CI46" i="35"/>
  <c r="O43" i="35"/>
  <c r="AM41" i="35"/>
  <c r="CA38" i="35"/>
  <c r="CY33" i="35"/>
  <c r="O33" i="35"/>
  <c r="O30" i="35"/>
  <c r="CI23" i="35"/>
  <c r="N65" i="35"/>
  <c r="BI57" i="35"/>
  <c r="N49" i="35"/>
  <c r="AU43" i="35"/>
  <c r="AK37" i="35"/>
  <c r="Y32" i="35"/>
  <c r="BM18" i="35"/>
  <c r="V3" i="35"/>
  <c r="DN3" i="35"/>
  <c r="AC68" i="35"/>
  <c r="AK65" i="35"/>
  <c r="M63" i="35"/>
  <c r="CO60" i="35"/>
  <c r="BQ57" i="35"/>
  <c r="AS55" i="35"/>
  <c r="U53" i="35"/>
  <c r="DM49" i="35"/>
  <c r="CO47" i="35"/>
  <c r="CG45" i="35"/>
  <c r="BQ44" i="35"/>
  <c r="CO41" i="35"/>
  <c r="CG39" i="35"/>
  <c r="BQ37" i="35"/>
  <c r="BQ36" i="35"/>
  <c r="CO33" i="35"/>
  <c r="CG31" i="35"/>
  <c r="BQ29" i="35"/>
  <c r="BA25" i="35"/>
  <c r="AK21" i="35"/>
  <c r="AW64" i="35"/>
  <c r="AW56" i="35"/>
  <c r="AW48" i="35"/>
  <c r="AL42" i="35"/>
  <c r="I38" i="35"/>
  <c r="DG30" i="35"/>
  <c r="BH20" i="35"/>
  <c r="DL52" i="35"/>
  <c r="DL51" i="35"/>
  <c r="AZ51" i="35"/>
  <c r="DL40" i="35"/>
  <c r="BP39" i="35"/>
  <c r="DL32" i="35"/>
  <c r="BP31" i="35"/>
  <c r="DL26" i="35"/>
  <c r="CF24" i="35"/>
  <c r="CC59" i="35"/>
  <c r="AS49" i="35"/>
  <c r="I41" i="35"/>
  <c r="BM35" i="35"/>
  <c r="AJ24" i="35"/>
  <c r="BG16" i="35"/>
  <c r="DC15" i="35"/>
  <c r="AI15" i="35"/>
  <c r="BZ65" i="35"/>
  <c r="AG51" i="35"/>
  <c r="DM41" i="35"/>
  <c r="AK36" i="35"/>
  <c r="CH28" i="35"/>
  <c r="CD40" i="35"/>
  <c r="J40" i="35"/>
  <c r="BF39" i="35"/>
  <c r="AP19" i="35"/>
  <c r="Z15" i="35"/>
  <c r="CT10" i="35"/>
  <c r="BV6" i="35"/>
  <c r="DA67" i="35"/>
  <c r="AK60" i="35"/>
  <c r="BY53" i="35"/>
  <c r="DO47" i="35"/>
  <c r="BA41" i="35"/>
  <c r="BJ34" i="35"/>
  <c r="U29" i="35"/>
  <c r="M20" i="35"/>
  <c r="DA52" i="35"/>
  <c r="AO52" i="35"/>
  <c r="CK39" i="35"/>
  <c r="Y39" i="35"/>
  <c r="BM16" i="35"/>
  <c r="DA15" i="35"/>
  <c r="AO15" i="35"/>
  <c r="AT14" i="35"/>
  <c r="AE52" i="35"/>
  <c r="DO40" i="35"/>
  <c r="BC40" i="35"/>
  <c r="CA39" i="35"/>
  <c r="DG16" i="35"/>
  <c r="AM16" i="35"/>
  <c r="BS15" i="35"/>
  <c r="I67" i="35"/>
  <c r="CW8" i="35"/>
  <c r="CX67" i="35"/>
  <c r="AD67" i="35"/>
  <c r="CP51" i="35"/>
  <c r="V51" i="35"/>
  <c r="DN40" i="35"/>
  <c r="BB40" i="35"/>
  <c r="CX39" i="35"/>
  <c r="AD39" i="35"/>
  <c r="DF19" i="35"/>
  <c r="AT19" i="35"/>
  <c r="DN6" i="35"/>
  <c r="CW14" i="35"/>
  <c r="BY67" i="35"/>
  <c r="M67" i="35"/>
  <c r="BY51" i="35"/>
  <c r="M51" i="35"/>
  <c r="DM40" i="35"/>
  <c r="AS40" i="35"/>
  <c r="CO16" i="35"/>
  <c r="U14" i="35"/>
  <c r="DM6" i="35"/>
  <c r="DB15" i="35"/>
  <c r="CN39" i="35"/>
  <c r="DL16" i="35"/>
  <c r="AR16" i="35"/>
  <c r="CF15" i="35"/>
  <c r="T15" i="35"/>
  <c r="I43" i="35"/>
  <c r="DJ7" i="35"/>
  <c r="CX14" i="35"/>
  <c r="BZ14" i="35"/>
  <c r="N6" i="35"/>
  <c r="I14" i="35"/>
  <c r="CG16" i="35"/>
  <c r="AS8" i="35"/>
  <c r="I30" i="35"/>
  <c r="DN16" i="35"/>
  <c r="AT16" i="35"/>
  <c r="CP15" i="35"/>
  <c r="AD15" i="35"/>
  <c r="I42" i="35"/>
  <c r="BH15" i="35"/>
  <c r="I39" i="35"/>
  <c r="I28" i="35"/>
  <c r="I7" i="35"/>
  <c r="AO68" i="35"/>
  <c r="BE67" i="35"/>
  <c r="CC65" i="35"/>
  <c r="DQ64" i="35"/>
  <c r="DI61" i="35"/>
  <c r="AW61" i="35"/>
  <c r="BU59" i="35"/>
  <c r="BU57" i="35"/>
  <c r="DA56" i="35"/>
  <c r="DA53" i="35"/>
  <c r="AO53" i="35"/>
  <c r="BE51" i="35"/>
  <c r="BU49" i="35"/>
  <c r="DQ48" i="35"/>
  <c r="DI45" i="35"/>
  <c r="DI43" i="35"/>
  <c r="AG40" i="35"/>
  <c r="CS35" i="35"/>
  <c r="DI32" i="35"/>
  <c r="Q27" i="35"/>
  <c r="CS18" i="35"/>
  <c r="BS63" i="35"/>
  <c r="DF57" i="35"/>
  <c r="AC49" i="35"/>
  <c r="M45" i="35"/>
  <c r="DO31" i="35"/>
  <c r="DE20" i="35"/>
  <c r="AJ32" i="35"/>
  <c r="BS67" i="35"/>
  <c r="BK65" i="35"/>
  <c r="BK52" i="35"/>
  <c r="BK51" i="35"/>
  <c r="CQ49" i="35"/>
  <c r="CA47" i="35"/>
  <c r="BS46" i="35"/>
  <c r="DG41" i="35"/>
  <c r="W41" i="35"/>
  <c r="AE38" i="35"/>
  <c r="CI33" i="35"/>
  <c r="CY31" i="35"/>
  <c r="CA27" i="35"/>
  <c r="BC23" i="35"/>
  <c r="DO16" i="35"/>
  <c r="BH64" i="35"/>
  <c r="N57" i="35"/>
  <c r="BH48" i="35"/>
  <c r="DL42" i="35"/>
  <c r="BR36" i="35"/>
  <c r="CW31" i="35"/>
  <c r="Y17" i="35"/>
  <c r="AD3" i="35"/>
  <c r="U68" i="35"/>
  <c r="CW61" i="35"/>
  <c r="BA57" i="35"/>
  <c r="AC55" i="35"/>
  <c r="CW49" i="35"/>
  <c r="BQ45" i="35"/>
  <c r="CG41" i="35"/>
  <c r="BQ39" i="35"/>
  <c r="BH36" i="35"/>
  <c r="BQ31" i="35"/>
  <c r="AK29" i="35"/>
  <c r="U21" i="35"/>
  <c r="BA63" i="35"/>
  <c r="BA47" i="35"/>
  <c r="BU41" i="35"/>
  <c r="AL30" i="35"/>
  <c r="CV52" i="35"/>
  <c r="DD51" i="35"/>
  <c r="AR51" i="35"/>
  <c r="AT58" i="35"/>
  <c r="CI47" i="35"/>
  <c r="CC40" i="35"/>
  <c r="DF33" i="35"/>
  <c r="CY23" i="35"/>
  <c r="DK16" i="35"/>
  <c r="AY16" i="35"/>
  <c r="CU15" i="35"/>
  <c r="AA15" i="35"/>
  <c r="BZ49" i="35"/>
  <c r="BC41" i="35"/>
  <c r="V26" i="35"/>
  <c r="BV40" i="35"/>
  <c r="DJ39" i="35"/>
  <c r="AX39" i="35"/>
  <c r="AH19" i="35"/>
  <c r="CT16" i="35"/>
  <c r="DB14" i="35"/>
  <c r="BN10" i="35"/>
  <c r="BF6" i="35"/>
  <c r="BZ66" i="35"/>
  <c r="DI59" i="35"/>
  <c r="AK52" i="35"/>
  <c r="AK47" i="35"/>
  <c r="BM40" i="35"/>
  <c r="CP33" i="35"/>
  <c r="AG27" i="35"/>
  <c r="DI10" i="35"/>
  <c r="CS52" i="35"/>
  <c r="AG52" i="35"/>
  <c r="CC39" i="35"/>
  <c r="Q39" i="35"/>
  <c r="DQ16" i="35"/>
  <c r="CS15" i="35"/>
  <c r="AG15" i="35"/>
  <c r="DF13" i="35"/>
  <c r="W52" i="35"/>
  <c r="CY16" i="35"/>
  <c r="W16" i="35"/>
  <c r="BK15" i="35"/>
  <c r="I59" i="35"/>
  <c r="CT7" i="35"/>
  <c r="CH51" i="35"/>
  <c r="N51" i="35"/>
  <c r="DF40" i="35"/>
  <c r="AT40" i="35"/>
  <c r="CP39" i="35"/>
  <c r="V39" i="35"/>
  <c r="CH6" i="35"/>
  <c r="AD14" i="35"/>
  <c r="BQ67" i="35"/>
  <c r="BQ51" i="35"/>
  <c r="DE40" i="35"/>
  <c r="AK40" i="35"/>
  <c r="BQ16" i="35"/>
  <c r="BH11" i="35"/>
  <c r="CG6" i="35"/>
  <c r="R15" i="35"/>
  <c r="CV16" i="35"/>
  <c r="AJ16" i="35"/>
  <c r="BX15" i="35"/>
  <c r="L15" i="35"/>
  <c r="I35" i="35"/>
  <c r="AX7" i="35"/>
  <c r="AL14" i="35"/>
  <c r="N14" i="35"/>
  <c r="BZ5" i="35"/>
  <c r="DE9" i="35"/>
  <c r="BN15" i="35"/>
  <c r="BN7" i="35"/>
  <c r="I22" i="35"/>
  <c r="CH15" i="35"/>
  <c r="DM15" i="35"/>
  <c r="BA15" i="35"/>
  <c r="BM3" i="35"/>
  <c r="DB65" i="35"/>
  <c r="AP65" i="35"/>
  <c r="Z52" i="35"/>
  <c r="AA3" i="35"/>
  <c r="CM3" i="35"/>
  <c r="BT67" i="35"/>
  <c r="AJ40" i="35"/>
  <c r="K67" i="35"/>
  <c r="CD45" i="35"/>
  <c r="BN40" i="35"/>
  <c r="AP37" i="35"/>
  <c r="J30" i="35"/>
  <c r="CD26" i="35"/>
  <c r="AY61" i="35"/>
  <c r="AN52" i="35"/>
  <c r="CB51" i="35"/>
  <c r="CJ40" i="35"/>
  <c r="X40" i="35"/>
  <c r="BT39" i="35"/>
  <c r="AF22" i="35"/>
  <c r="BK54" i="35"/>
  <c r="AM65" i="35"/>
  <c r="CA62" i="35"/>
  <c r="DO55" i="35"/>
  <c r="DG27" i="35"/>
  <c r="AJ34" i="35"/>
  <c r="T32" i="35"/>
  <c r="BW65" i="35"/>
  <c r="K65" i="35"/>
  <c r="BW52" i="35"/>
  <c r="K52" i="35"/>
  <c r="BG51" i="35"/>
  <c r="DC40" i="35"/>
  <c r="CM39" i="35"/>
  <c r="AA39" i="35"/>
  <c r="N66" i="35"/>
  <c r="CW47" i="35"/>
  <c r="N18" i="35"/>
  <c r="DN67" i="35"/>
  <c r="V66" i="35"/>
  <c r="BI63" i="35"/>
  <c r="DN60" i="35"/>
  <c r="BB60" i="35"/>
  <c r="CH58" i="35"/>
  <c r="BR57" i="35"/>
  <c r="BR54" i="35"/>
  <c r="CH52" i="35"/>
  <c r="V52" i="35"/>
  <c r="V50" i="35"/>
  <c r="BI47" i="35"/>
  <c r="CX44" i="35"/>
  <c r="CH42" i="35"/>
  <c r="BZ41" i="35"/>
  <c r="BB38" i="35"/>
  <c r="V36" i="35"/>
  <c r="AT34" i="35"/>
  <c r="DN30" i="35"/>
  <c r="CX28" i="35"/>
  <c r="AT25" i="35"/>
  <c r="BB44" i="35"/>
  <c r="BC65" i="35"/>
  <c r="CC32" i="35"/>
  <c r="CF67" i="35"/>
  <c r="T67" i="35"/>
  <c r="AR56" i="35"/>
  <c r="BJ50" i="35"/>
  <c r="CC56" i="35"/>
  <c r="BQ33" i="35"/>
  <c r="DQ68" i="35"/>
  <c r="AG68" i="35"/>
  <c r="AO67" i="35"/>
  <c r="BU65" i="35"/>
  <c r="DA64" i="35"/>
  <c r="DA61" i="35"/>
  <c r="AO61" i="35"/>
  <c r="BE59" i="35"/>
  <c r="BM57" i="35"/>
  <c r="CK56" i="35"/>
  <c r="CS53" i="35"/>
  <c r="AG53" i="35"/>
  <c r="AO51" i="35"/>
  <c r="BM49" i="35"/>
  <c r="DA48" i="35"/>
  <c r="DA45" i="35"/>
  <c r="CS43" i="35"/>
  <c r="DI40" i="35"/>
  <c r="DI37" i="35"/>
  <c r="AW35" i="35"/>
  <c r="DA32" i="35"/>
  <c r="CC29" i="35"/>
  <c r="CK24" i="35"/>
  <c r="Q18" i="35"/>
  <c r="BM67" i="35"/>
  <c r="DG62" i="35"/>
  <c r="BS57" i="35"/>
  <c r="DM52" i="35"/>
  <c r="DI48" i="35"/>
  <c r="AK44" i="35"/>
  <c r="BY36" i="35"/>
  <c r="CA30" i="35"/>
  <c r="BM19" i="35"/>
  <c r="AU65" i="35"/>
  <c r="CI3" i="35"/>
  <c r="BE3" i="35"/>
  <c r="DQ3" i="35"/>
  <c r="CD67" i="35"/>
  <c r="R67" i="35"/>
  <c r="DJ65" i="35"/>
  <c r="AX65" i="35"/>
  <c r="CT52" i="35"/>
  <c r="AH52" i="35"/>
  <c r="CD51" i="35"/>
  <c r="S3" i="35"/>
  <c r="CE3" i="35"/>
  <c r="CB67" i="35"/>
  <c r="P67" i="35"/>
  <c r="DH65" i="35"/>
  <c r="AV65" i="35"/>
  <c r="AN43" i="35"/>
  <c r="CT45" i="35"/>
  <c r="CE67" i="35"/>
  <c r="S67" i="35"/>
  <c r="S55" i="35"/>
  <c r="L48" i="35"/>
  <c r="DJ45" i="35"/>
  <c r="CT40" i="35"/>
  <c r="CD37" i="35"/>
  <c r="CL30" i="35"/>
  <c r="DJ26" i="35"/>
  <c r="Z21" i="35"/>
  <c r="BC49" i="35"/>
  <c r="BD12" i="35"/>
  <c r="DH52" i="35"/>
  <c r="AV52" i="35"/>
  <c r="CJ51" i="35"/>
  <c r="X51" i="35"/>
  <c r="CR40" i="35"/>
  <c r="AF40" i="35"/>
  <c r="CB39" i="35"/>
  <c r="P39" i="35"/>
  <c r="DP36" i="35"/>
  <c r="AV35" i="35"/>
  <c r="DH22" i="35"/>
  <c r="CR5" i="35"/>
  <c r="DG54" i="35"/>
  <c r="CI65" i="35"/>
  <c r="BK62" i="35"/>
  <c r="AM57" i="35"/>
  <c r="O54" i="35"/>
  <c r="CC35" i="35"/>
  <c r="AD33" i="35"/>
  <c r="CE65" i="35"/>
  <c r="S65" i="35"/>
  <c r="CE52" i="35"/>
  <c r="S52" i="35"/>
  <c r="BO51" i="35"/>
  <c r="DK40" i="35"/>
  <c r="AY40" i="35"/>
  <c r="CU39" i="35"/>
  <c r="AI39" i="35"/>
  <c r="M57" i="35"/>
  <c r="DA49" i="35"/>
  <c r="CS48" i="35"/>
  <c r="BK16" i="35"/>
  <c r="AD68" i="35"/>
  <c r="AL66" i="35"/>
  <c r="V65" i="35"/>
  <c r="V62" i="35"/>
  <c r="BI60" i="35"/>
  <c r="CX58" i="35"/>
  <c r="CH57" i="35"/>
  <c r="CH54" i="35"/>
  <c r="CP52" i="35"/>
  <c r="AD52" i="35"/>
  <c r="AL50" i="35"/>
  <c r="V49" i="35"/>
  <c r="V46" i="35"/>
  <c r="CP42" i="35"/>
  <c r="N42" i="35"/>
  <c r="BZ38" i="35"/>
  <c r="AL36" i="35"/>
  <c r="BB34" i="35"/>
  <c r="BI31" i="35"/>
  <c r="V30" i="35"/>
  <c r="CP25" i="35"/>
  <c r="BI20" i="35"/>
  <c r="CX68" i="35"/>
  <c r="AH37" i="35"/>
  <c r="BC3" i="35"/>
  <c r="CN67" i="35"/>
  <c r="AB67" i="35"/>
  <c r="DL65" i="35"/>
  <c r="AZ65" i="35"/>
  <c r="BX56" i="35"/>
  <c r="CF50" i="35"/>
  <c r="L44" i="35"/>
  <c r="DO33" i="35"/>
  <c r="DQ40" i="35"/>
  <c r="CS29" i="35"/>
  <c r="M68" i="35"/>
  <c r="AC53" i="35"/>
  <c r="BA37" i="35"/>
  <c r="DH16" i="35"/>
  <c r="AV16" i="35"/>
  <c r="CR15" i="35"/>
  <c r="AF15" i="35"/>
  <c r="BQ63" i="35"/>
  <c r="BJ57" i="35"/>
  <c r="DD52" i="35"/>
  <c r="DD48" i="35"/>
  <c r="DG43" i="35"/>
  <c r="CW37" i="35"/>
  <c r="AC23" i="35"/>
  <c r="DE68" i="35"/>
  <c r="U65" i="35"/>
  <c r="AS60" i="35"/>
  <c r="DE52" i="35"/>
  <c r="BY47" i="35"/>
  <c r="BH44" i="35"/>
  <c r="AS37" i="35"/>
  <c r="CG33" i="35"/>
  <c r="AK25" i="35"/>
  <c r="BA55" i="35"/>
  <c r="BB36" i="35"/>
  <c r="AB12" i="35"/>
  <c r="CN40" i="35"/>
  <c r="T39" i="35"/>
  <c r="CN32" i="35"/>
  <c r="T31" i="35"/>
  <c r="CV26" i="35"/>
  <c r="BP24" i="35"/>
  <c r="DD16" i="35"/>
  <c r="CC64" i="35"/>
  <c r="BK35" i="35"/>
  <c r="BE16" i="35"/>
  <c r="DG40" i="35"/>
  <c r="AU40" i="35"/>
  <c r="BK39" i="35"/>
  <c r="CP67" i="35"/>
  <c r="V67" i="35"/>
  <c r="CX19" i="35"/>
  <c r="AL19" i="35"/>
  <c r="BX39" i="35"/>
  <c r="DF16" i="35"/>
  <c r="AL16" i="35"/>
  <c r="V15" i="35"/>
  <c r="I34" i="35"/>
  <c r="I31" i="35"/>
  <c r="I20" i="35"/>
  <c r="I11" i="35"/>
  <c r="AJ68" i="35"/>
  <c r="CL52" i="35"/>
  <c r="BV51" i="35"/>
  <c r="BX44" i="35"/>
  <c r="CZ52" i="35"/>
  <c r="P51" i="35"/>
  <c r="DH36" i="35"/>
  <c r="AN35" i="35"/>
  <c r="CS64" i="35"/>
  <c r="AQ40" i="35"/>
  <c r="BC55" i="35"/>
  <c r="BK3" i="35"/>
  <c r="DD65" i="35"/>
  <c r="AR65" i="35"/>
  <c r="BQ52" i="35"/>
  <c r="BJ42" i="35"/>
  <c r="DL31" i="35"/>
  <c r="BV67" i="35"/>
  <c r="J67" i="35"/>
  <c r="CZ65" i="35"/>
  <c r="AN65" i="35"/>
  <c r="BW67" i="35"/>
  <c r="K51" i="35"/>
  <c r="R51" i="35"/>
  <c r="M49" i="35"/>
  <c r="R7" i="35"/>
  <c r="CZ16" i="35"/>
  <c r="AN16" i="35"/>
  <c r="CJ15" i="35"/>
  <c r="X15" i="35"/>
  <c r="DF62" i="35"/>
  <c r="W57" i="35"/>
  <c r="BM48" i="35"/>
  <c r="BX36" i="35"/>
  <c r="CX22" i="35"/>
  <c r="BK67" i="35"/>
  <c r="DO52" i="35"/>
  <c r="BC52" i="35"/>
  <c r="BC51" i="35"/>
  <c r="CA49" i="35"/>
  <c r="BK47" i="35"/>
  <c r="BC46" i="35"/>
  <c r="M65" i="35"/>
  <c r="AZ66" i="35"/>
  <c r="BU3" i="35"/>
  <c r="BN67" i="35"/>
  <c r="CT65" i="35"/>
  <c r="AH65" i="35"/>
  <c r="CD52" i="35"/>
  <c r="R52" i="35"/>
  <c r="BN51" i="35"/>
  <c r="AI3" i="35"/>
  <c r="CU3" i="35"/>
  <c r="BL67" i="35"/>
  <c r="CR65" i="35"/>
  <c r="AF65" i="35"/>
  <c r="DL39" i="35"/>
  <c r="BO67" i="35"/>
  <c r="S47" i="35"/>
  <c r="J51" i="35"/>
  <c r="AH45" i="35"/>
  <c r="DB38" i="35"/>
  <c r="R37" i="35"/>
  <c r="DB29" i="35"/>
  <c r="AX26" i="35"/>
  <c r="CW60" i="35"/>
  <c r="BM68" i="35"/>
  <c r="BD36" i="35"/>
  <c r="CR52" i="35"/>
  <c r="AF52" i="35"/>
  <c r="BT51" i="35"/>
  <c r="CB40" i="35"/>
  <c r="P40" i="35"/>
  <c r="BL39" i="35"/>
  <c r="CR36" i="35"/>
  <c r="DH32" i="35"/>
  <c r="P22" i="35"/>
  <c r="AW51" i="35"/>
  <c r="DO18" i="35"/>
  <c r="W65" i="35"/>
  <c r="AU62" i="35"/>
  <c r="CY55" i="35"/>
  <c r="AT3" i="35"/>
  <c r="BK27" i="35"/>
  <c r="CV31" i="35"/>
  <c r="BO65" i="35"/>
  <c r="BO52" i="35"/>
  <c r="DK51" i="35"/>
  <c r="AY51" i="35"/>
  <c r="CU40" i="35"/>
  <c r="AI40" i="35"/>
  <c r="CE39" i="35"/>
  <c r="S39" i="35"/>
  <c r="N54" i="35"/>
  <c r="BC63" i="35"/>
  <c r="AZ42" i="35"/>
  <c r="DN68" i="35"/>
  <c r="BB67" i="35"/>
  <c r="DN65" i="35"/>
  <c r="DN62" i="35"/>
  <c r="DF60" i="35"/>
  <c r="AT60" i="35"/>
  <c r="BR58" i="35"/>
  <c r="BB57" i="35"/>
  <c r="BB54" i="35"/>
  <c r="BZ52" i="35"/>
  <c r="N52" i="35"/>
  <c r="DN49" i="35"/>
  <c r="DN46" i="35"/>
  <c r="CH44" i="35"/>
  <c r="BZ42" i="35"/>
  <c r="BI41" i="35"/>
  <c r="AT38" i="35"/>
  <c r="DN34" i="35"/>
  <c r="AD34" i="35"/>
  <c r="DF30" i="35"/>
  <c r="BR28" i="35"/>
  <c r="N25" i="35"/>
  <c r="CK40" i="35"/>
  <c r="CW63" i="35"/>
  <c r="BS3" i="35"/>
  <c r="BX67" i="35"/>
  <c r="L67" i="35"/>
  <c r="CV65" i="35"/>
  <c r="AJ65" i="35"/>
  <c r="DL58" i="35"/>
  <c r="AJ50" i="35"/>
  <c r="L56" i="35"/>
  <c r="I33" i="35"/>
  <c r="DI68" i="35"/>
  <c r="Q68" i="35"/>
  <c r="Y67" i="35"/>
  <c r="BM65" i="35"/>
  <c r="CK64" i="35"/>
  <c r="CS61" i="35"/>
  <c r="AG61" i="35"/>
  <c r="AO59" i="35"/>
  <c r="AW57" i="35"/>
  <c r="BU56" i="35"/>
  <c r="CK53" i="35"/>
  <c r="Y53" i="35"/>
  <c r="Y51" i="35"/>
  <c r="BE49" i="35"/>
  <c r="CK48" i="35"/>
  <c r="CS45" i="35"/>
  <c r="AW43" i="35"/>
  <c r="DA40" i="35"/>
  <c r="CS37" i="35"/>
  <c r="AG35" i="35"/>
  <c r="CS32" i="35"/>
  <c r="BM29" i="35"/>
  <c r="BE24" i="35"/>
  <c r="BM17" i="35"/>
  <c r="AD66" i="35"/>
  <c r="AD62" i="35"/>
  <c r="AC57" i="35"/>
  <c r="AB52" i="35"/>
  <c r="AB48" i="35"/>
  <c r="BK43" i="35"/>
  <c r="AB36" i="35"/>
  <c r="BI28" i="35"/>
  <c r="DM17" i="35"/>
  <c r="CR16" i="35"/>
  <c r="AF16" i="35"/>
  <c r="CB15" i="35"/>
  <c r="P15" i="35"/>
  <c r="BY68" i="35"/>
  <c r="DE61" i="35"/>
  <c r="DD56" i="35"/>
  <c r="Q51" i="35"/>
  <c r="BQ47" i="35"/>
  <c r="CP41" i="35"/>
  <c r="M36" i="35"/>
  <c r="BC31" i="35"/>
  <c r="DA17" i="35"/>
  <c r="BC67" i="35"/>
  <c r="AE65" i="35"/>
  <c r="DG52" i="35"/>
  <c r="DO51" i="35"/>
  <c r="AU51" i="35"/>
  <c r="BK49" i="35"/>
  <c r="AU47" i="35"/>
  <c r="AM46" i="35"/>
  <c r="CI41" i="35"/>
  <c r="CY39" i="35"/>
  <c r="CQ35" i="35"/>
  <c r="BS33" i="35"/>
  <c r="AM31" i="35"/>
  <c r="O27" i="35"/>
  <c r="W23" i="35"/>
  <c r="DO11" i="35"/>
  <c r="U63" i="35"/>
  <c r="U55" i="35"/>
  <c r="CY47" i="35"/>
  <c r="AD41" i="35"/>
  <c r="CV34" i="35"/>
  <c r="CQ27" i="35"/>
  <c r="AK6" i="35"/>
  <c r="BB3" i="35"/>
  <c r="CO68" i="35"/>
  <c r="DM65" i="35"/>
  <c r="CO63" i="35"/>
  <c r="BQ61" i="35"/>
  <c r="M60" i="35"/>
  <c r="U57" i="35"/>
  <c r="DM53" i="35"/>
  <c r="BY52" i="35"/>
  <c r="BQ49" i="35"/>
  <c r="AS47" i="35"/>
  <c r="U45" i="35"/>
  <c r="AS44" i="35"/>
  <c r="AK41" i="35"/>
  <c r="AS39" i="35"/>
  <c r="U37" i="35"/>
  <c r="AS36" i="35"/>
  <c r="AK33" i="35"/>
  <c r="AS31" i="35"/>
  <c r="BY28" i="35"/>
  <c r="CO23" i="35"/>
  <c r="BY20" i="35"/>
  <c r="CO61" i="35"/>
  <c r="CO53" i="35"/>
  <c r="AU46" i="35"/>
  <c r="CF40" i="35"/>
  <c r="DM33" i="35"/>
  <c r="V28" i="35"/>
  <c r="DB7" i="35"/>
  <c r="BP52" i="35"/>
  <c r="CN51" i="35"/>
  <c r="AB51" i="35"/>
  <c r="BP40" i="35"/>
  <c r="DD36" i="35"/>
  <c r="BP32" i="35"/>
  <c r="CN28" i="35"/>
  <c r="BP26" i="35"/>
  <c r="DD20" i="35"/>
  <c r="CN12" i="35"/>
  <c r="Y68" i="35"/>
  <c r="AT54" i="35"/>
  <c r="DN44" i="35"/>
  <c r="CV39" i="35"/>
  <c r="BM32" i="35"/>
  <c r="AC20" i="35"/>
  <c r="CR59" i="35"/>
  <c r="Q3" i="35"/>
  <c r="CC3" i="35"/>
  <c r="BF67" i="35"/>
  <c r="CL65" i="35"/>
  <c r="Z65" i="35"/>
  <c r="BV52" i="35"/>
  <c r="J52" i="35"/>
  <c r="BF51" i="35"/>
  <c r="AQ3" i="35"/>
  <c r="DC3" i="35"/>
  <c r="DP67" i="35"/>
  <c r="BD67" i="35"/>
  <c r="CJ65" i="35"/>
  <c r="X65" i="35"/>
  <c r="BG67" i="35"/>
  <c r="CE37" i="35"/>
  <c r="R45" i="35"/>
  <c r="CL38" i="35"/>
  <c r="CD34" i="35"/>
  <c r="CD29" i="35"/>
  <c r="R26" i="35"/>
  <c r="AW59" i="35"/>
  <c r="L64" i="35"/>
  <c r="DH30" i="35"/>
  <c r="CJ52" i="35"/>
  <c r="X52" i="35"/>
  <c r="BL51" i="35"/>
  <c r="BT40" i="35"/>
  <c r="DP39" i="35"/>
  <c r="BD39" i="35"/>
  <c r="AV36" i="35"/>
  <c r="AV32" i="35"/>
  <c r="DH20" i="35"/>
  <c r="DO67" i="35"/>
  <c r="DO63" i="35"/>
  <c r="AE62" i="35"/>
  <c r="CI55" i="35"/>
  <c r="CQ62" i="35"/>
  <c r="BB26" i="35"/>
  <c r="BG65" i="35"/>
  <c r="BG52" i="35"/>
  <c r="DC51" i="35"/>
  <c r="AQ51" i="35"/>
  <c r="CM40" i="35"/>
  <c r="AA40" i="35"/>
  <c r="BW39" i="35"/>
  <c r="K39" i="35"/>
  <c r="BW15" i="35"/>
  <c r="BI53" i="35"/>
  <c r="N62" i="35"/>
  <c r="V38" i="35"/>
  <c r="DF68" i="35"/>
  <c r="DN66" i="35"/>
  <c r="CX65" i="35"/>
  <c r="CX62" i="35"/>
  <c r="CX60" i="35"/>
  <c r="AL60" i="35"/>
  <c r="BB58" i="35"/>
  <c r="AL57" i="35"/>
  <c r="AL54" i="35"/>
  <c r="BR52" i="35"/>
  <c r="DN50" i="35"/>
  <c r="CX49" i="35"/>
  <c r="CX46" i="35"/>
  <c r="BI44" i="35"/>
  <c r="BR42" i="35"/>
  <c r="N41" i="35"/>
  <c r="AL38" i="35"/>
  <c r="DF34" i="35"/>
  <c r="V34" i="35"/>
  <c r="CX30" i="35"/>
  <c r="AL28" i="35"/>
  <c r="BI23" i="35"/>
  <c r="DN28" i="35"/>
  <c r="BQ68" i="35"/>
  <c r="M61" i="35"/>
  <c r="O3" i="35"/>
  <c r="CA3" i="35"/>
  <c r="BP67" i="35"/>
  <c r="CN65" i="35"/>
  <c r="AB65" i="35"/>
  <c r="CV58" i="35"/>
  <c r="CN52" i="35"/>
  <c r="CN48" i="35"/>
  <c r="BC47" i="35"/>
  <c r="BB30" i="35"/>
  <c r="DA68" i="35"/>
  <c r="DQ67" i="35"/>
  <c r="DQ65" i="35"/>
  <c r="BE65" i="35"/>
  <c r="BU64" i="35"/>
  <c r="CK61" i="35"/>
  <c r="Y61" i="35"/>
  <c r="Y59" i="35"/>
  <c r="AO57" i="35"/>
  <c r="BE56" i="35"/>
  <c r="CC53" i="35"/>
  <c r="Q53" i="35"/>
  <c r="DQ49" i="35"/>
  <c r="AW49" i="35"/>
  <c r="BU48" i="35"/>
  <c r="CK45" i="35"/>
  <c r="AG43" i="35"/>
  <c r="CS40" i="35"/>
  <c r="CC37" i="35"/>
  <c r="DQ33" i="35"/>
  <c r="BU32" i="35"/>
  <c r="AW29" i="35"/>
  <c r="AO24" i="35"/>
  <c r="AO17" i="35"/>
  <c r="DF65" i="35"/>
  <c r="AC61" i="35"/>
  <c r="DI56" i="35"/>
  <c r="BM51" i="35"/>
  <c r="DM47" i="35"/>
  <c r="CQ41" i="35"/>
  <c r="AU35" i="35"/>
  <c r="AE27" i="35"/>
  <c r="CW16" i="35"/>
  <c r="CJ16" i="35"/>
  <c r="X16" i="35"/>
  <c r="BT15" i="35"/>
  <c r="I68" i="35"/>
  <c r="BQ60" i="35"/>
  <c r="BM56" i="35"/>
  <c r="DF50" i="35"/>
  <c r="W47" i="35"/>
  <c r="AE41" i="35"/>
  <c r="CX34" i="35"/>
  <c r="BK30" i="35"/>
  <c r="DF14" i="35"/>
  <c r="AU67" i="35"/>
  <c r="O65" i="35"/>
  <c r="CY52" i="35"/>
  <c r="DG51" i="35"/>
  <c r="AM51" i="35"/>
  <c r="AU49" i="35"/>
  <c r="AE47" i="35"/>
  <c r="W46" i="35"/>
  <c r="CA41" i="35"/>
  <c r="CI39" i="35"/>
  <c r="CA35" i="35"/>
  <c r="BK33" i="35"/>
  <c r="W31" i="35"/>
  <c r="CQ25" i="35"/>
  <c r="DG22" i="35"/>
  <c r="BC11" i="35"/>
  <c r="BI61" i="35"/>
  <c r="BH52" i="35"/>
  <c r="U47" i="35"/>
  <c r="CV40" i="35"/>
  <c r="AL34" i="35"/>
  <c r="AD25" i="35"/>
  <c r="CP5" i="35"/>
  <c r="BZ3" i="35"/>
  <c r="CG68" i="35"/>
  <c r="CW65" i="35"/>
  <c r="BY63" i="35"/>
  <c r="BA61" i="35"/>
  <c r="BH58" i="35"/>
  <c r="DE55" i="35"/>
  <c r="CW53" i="35"/>
  <c r="AS52" i="35"/>
  <c r="BA49" i="35"/>
  <c r="AC47" i="35"/>
  <c r="DM44" i="35"/>
  <c r="AC44" i="35"/>
  <c r="AC41" i="35"/>
  <c r="U39" i="35"/>
  <c r="DM36" i="35"/>
  <c r="AC36" i="35"/>
  <c r="AC33" i="35"/>
  <c r="U31" i="35"/>
  <c r="BH28" i="35"/>
  <c r="BY23" i="35"/>
  <c r="AS20" i="35"/>
  <c r="BA60" i="35"/>
  <c r="BA52" i="35"/>
  <c r="CO45" i="35"/>
  <c r="Y40" i="35"/>
  <c r="BC33" i="35"/>
  <c r="BM27" i="35"/>
  <c r="CP6" i="35"/>
  <c r="BJ52" i="35"/>
  <c r="CF51" i="35"/>
  <c r="T51" i="35"/>
  <c r="CF42" i="35"/>
  <c r="AZ40" i="35"/>
  <c r="AR36" i="35"/>
  <c r="AZ32" i="35"/>
  <c r="BX28" i="35"/>
  <c r="AZ26" i="35"/>
  <c r="CN20" i="35"/>
  <c r="CF9" i="35"/>
  <c r="AT66" i="35"/>
  <c r="AS53" i="35"/>
  <c r="CC43" i="35"/>
  <c r="AK39" i="35"/>
  <c r="AC31" i="35"/>
  <c r="AD13" i="35"/>
  <c r="CM16" i="35"/>
  <c r="AA16" i="35"/>
  <c r="BO15" i="35"/>
  <c r="BA68" i="35"/>
  <c r="AG59" i="35"/>
  <c r="CG47" i="35"/>
  <c r="AJ39" i="35"/>
  <c r="BH32" i="35"/>
  <c r="AB20" i="35"/>
  <c r="AP40" i="35"/>
  <c r="CL39" i="35"/>
  <c r="Z39" i="35"/>
  <c r="BV19" i="35"/>
  <c r="AH16" i="35"/>
  <c r="BF14" i="35"/>
  <c r="BF7" i="35"/>
  <c r="J6" i="35"/>
  <c r="AG64" i="35"/>
  <c r="AD57" i="35"/>
  <c r="DO49" i="35"/>
  <c r="BY45" i="35"/>
  <c r="DM37" i="35"/>
  <c r="BS31" i="35"/>
  <c r="T24" i="35"/>
  <c r="BU52" i="35"/>
  <c r="DQ39" i="35"/>
  <c r="BE39" i="35"/>
  <c r="CS16" i="35"/>
  <c r="AG16" i="35"/>
  <c r="BU15" i="35"/>
  <c r="I65" i="35"/>
  <c r="CW6" i="35"/>
  <c r="CI40" i="35"/>
  <c r="W40" i="35"/>
  <c r="O39" i="35"/>
  <c r="CA16" i="35"/>
  <c r="CY15" i="35"/>
  <c r="AM15" i="35"/>
  <c r="AP15" i="35"/>
  <c r="BR67" i="35"/>
  <c r="BB51" i="35"/>
  <c r="CH40" i="35"/>
  <c r="V40" i="35"/>
  <c r="BR39" i="35"/>
  <c r="BZ19" i="35"/>
  <c r="CH14" i="35"/>
  <c r="I56" i="35"/>
  <c r="AD5" i="35"/>
  <c r="BI3" i="35"/>
  <c r="DE67" i="35"/>
  <c r="AS67" i="35"/>
  <c r="DE51" i="35"/>
  <c r="AS51" i="35"/>
  <c r="CG40" i="35"/>
  <c r="M40" i="35"/>
  <c r="M16" i="35"/>
  <c r="AK9" i="35"/>
  <c r="I61" i="35"/>
  <c r="BY8" i="35"/>
  <c r="AB39" i="35"/>
  <c r="BX16" i="35"/>
  <c r="DL15" i="35"/>
  <c r="AZ15" i="35"/>
  <c r="CT15" i="35"/>
  <c r="AX15" i="35"/>
  <c r="I29" i="35"/>
  <c r="CG8" i="35"/>
  <c r="BQ8" i="35"/>
  <c r="N19" i="35"/>
  <c r="BA8" i="35"/>
  <c r="R10" i="35"/>
  <c r="AX16" i="35"/>
  <c r="CH16" i="35"/>
  <c r="N16" i="35"/>
  <c r="BI15" i="35"/>
  <c r="CO15" i="35"/>
  <c r="AC15" i="35"/>
  <c r="I60" i="35"/>
  <c r="I4" i="35"/>
  <c r="CQ46" i="35"/>
  <c r="Y3" i="35"/>
  <c r="CK3" i="35"/>
  <c r="DJ67" i="35"/>
  <c r="AX67" i="35"/>
  <c r="CD65" i="35"/>
  <c r="R65" i="35"/>
  <c r="BN52" i="35"/>
  <c r="DJ51" i="35"/>
  <c r="AX51" i="35"/>
  <c r="AY3" i="35"/>
  <c r="DK3" i="35"/>
  <c r="DH67" i="35"/>
  <c r="AV67" i="35"/>
  <c r="CB65" i="35"/>
  <c r="P65" i="35"/>
  <c r="DK67" i="35"/>
  <c r="AY67" i="35"/>
  <c r="AW67" i="35"/>
  <c r="CT42" i="35"/>
  <c r="AP38" i="35"/>
  <c r="AH34" i="35"/>
  <c r="BV29" i="35"/>
  <c r="CD24" i="35"/>
  <c r="AY53" i="35"/>
  <c r="L52" i="35"/>
  <c r="CE27" i="35"/>
  <c r="CB52" i="35"/>
  <c r="P52" i="35"/>
  <c r="BD51" i="35"/>
  <c r="BL40" i="35"/>
  <c r="DH39" i="35"/>
  <c r="AV39" i="35"/>
  <c r="AF36" i="35"/>
  <c r="AF30" i="35"/>
  <c r="CR20" i="35"/>
  <c r="CA67" i="35"/>
  <c r="CY63" i="35"/>
  <c r="O62" i="35"/>
  <c r="AM55" i="35"/>
  <c r="M53" i="35"/>
  <c r="S21" i="35"/>
  <c r="DK65" i="35"/>
  <c r="AY65" i="35"/>
  <c r="DK52" i="35"/>
  <c r="AY52" i="35"/>
  <c r="CU51" i="35"/>
  <c r="AI51" i="35"/>
  <c r="CE40" i="35"/>
  <c r="S40" i="35"/>
  <c r="BO39" i="35"/>
  <c r="AI11" i="35"/>
  <c r="AZ50" i="35"/>
  <c r="CP57" i="35"/>
  <c r="AK31" i="35"/>
  <c r="CP68" i="35"/>
  <c r="CX66" i="35"/>
  <c r="CH65" i="35"/>
  <c r="CH62" i="35"/>
  <c r="CP60" i="35"/>
  <c r="AD60" i="35"/>
  <c r="AL58" i="35"/>
  <c r="V57" i="35"/>
  <c r="V54" i="35"/>
  <c r="BI52" i="35"/>
  <c r="CX50" i="35"/>
  <c r="CH49" i="35"/>
  <c r="CH46" i="35"/>
  <c r="AL44" i="35"/>
  <c r="BB42" i="35"/>
  <c r="BI39" i="35"/>
  <c r="N38" i="35"/>
  <c r="CP34" i="35"/>
  <c r="N34" i="35"/>
  <c r="CP30" i="35"/>
  <c r="CX26" i="35"/>
  <c r="CH22" i="35"/>
  <c r="DO23" i="35"/>
  <c r="DM61" i="35"/>
  <c r="CS56" i="35"/>
  <c r="W3" i="35"/>
  <c r="CQ3" i="35"/>
  <c r="BJ67" i="35"/>
  <c r="CF65" i="35"/>
  <c r="T65" i="35"/>
  <c r="CF58" i="35"/>
  <c r="BX52" i="35"/>
  <c r="BX48" i="35"/>
  <c r="M44" i="35"/>
  <c r="BA29" i="35"/>
  <c r="CS68" i="35"/>
  <c r="CS67" i="35"/>
  <c r="DI65" i="35"/>
  <c r="AO65" i="35"/>
  <c r="BE64" i="35"/>
  <c r="CC61" i="35"/>
  <c r="Q61" i="35"/>
  <c r="DI57" i="35"/>
  <c r="AG57" i="35"/>
  <c r="AO56" i="35"/>
  <c r="BU53" i="35"/>
  <c r="DQ51" i="35"/>
  <c r="DI49" i="35"/>
  <c r="AO49" i="35"/>
  <c r="BE48" i="35"/>
  <c r="CC45" i="35"/>
  <c r="DQ41" i="35"/>
  <c r="BU40" i="35"/>
  <c r="AW37" i="35"/>
  <c r="DA33" i="35"/>
  <c r="BE32" i="35"/>
  <c r="Q29" i="35"/>
  <c r="Y24" i="35"/>
  <c r="Y16" i="35"/>
  <c r="BS65" i="35"/>
  <c r="DM60" i="35"/>
  <c r="AB56" i="35"/>
  <c r="BP50" i="35"/>
  <c r="BS47" i="35"/>
  <c r="AT41" i="35"/>
  <c r="DL34" i="35"/>
  <c r="CH26" i="35"/>
  <c r="O16" i="35"/>
  <c r="CB16" i="35"/>
  <c r="P16" i="35"/>
  <c r="BL15" i="35"/>
  <c r="Q67" i="35"/>
  <c r="Q59" i="35"/>
  <c r="BQ55" i="35"/>
  <c r="T50" i="35"/>
  <c r="DF46" i="35"/>
  <c r="DD40" i="35"/>
  <c r="AZ34" i="35"/>
  <c r="BB28" i="35"/>
  <c r="CM11" i="35"/>
  <c r="DG67" i="35"/>
  <c r="AM67" i="35"/>
  <c r="CQ52" i="35"/>
  <c r="CY51" i="35"/>
  <c r="AE51" i="35"/>
  <c r="AE49" i="35"/>
  <c r="O47" i="35"/>
  <c r="CQ43" i="35"/>
  <c r="BS41" i="35"/>
  <c r="AM39" i="35"/>
  <c r="AE35" i="35"/>
  <c r="AU33" i="35"/>
  <c r="CQ30" i="35"/>
  <c r="CA25" i="35"/>
  <c r="CQ22" i="35"/>
  <c r="BU68" i="35"/>
  <c r="BH60" i="35"/>
  <c r="CS51" i="35"/>
  <c r="O46" i="35"/>
  <c r="AR40" i="35"/>
  <c r="BU33" i="35"/>
  <c r="CA22" i="35"/>
  <c r="CH3" i="35"/>
  <c r="BH68" i="35"/>
  <c r="CG65" i="35"/>
  <c r="BH63" i="35"/>
  <c r="AK61" i="35"/>
  <c r="DM57" i="35"/>
  <c r="CO55" i="35"/>
  <c r="CG53" i="35"/>
  <c r="AC52" i="35"/>
  <c r="AK49" i="35"/>
  <c r="M47" i="35"/>
  <c r="DE44" i="35"/>
  <c r="U44" i="35"/>
  <c r="U41" i="35"/>
  <c r="DE37" i="35"/>
  <c r="DE36" i="35"/>
  <c r="U36" i="35"/>
  <c r="U33" i="35"/>
  <c r="DM29" i="35"/>
  <c r="AS28" i="35"/>
  <c r="AS23" i="35"/>
  <c r="CP66" i="35"/>
  <c r="CP58" i="35"/>
  <c r="CP50" i="35"/>
  <c r="AK45" i="35"/>
  <c r="CW39" i="35"/>
  <c r="Q32" i="35"/>
  <c r="DG25" i="35"/>
  <c r="AT5" i="35"/>
  <c r="AZ52" i="35"/>
  <c r="BX51" i="35"/>
  <c r="L51" i="35"/>
  <c r="BP42" i="35"/>
  <c r="AB40" i="35"/>
  <c r="CF34" i="35"/>
  <c r="AB32" i="35"/>
  <c r="AR28" i="35"/>
  <c r="AJ26" i="35"/>
  <c r="AR20" i="35"/>
  <c r="T9" i="35"/>
  <c r="AS65" i="35"/>
  <c r="CC51" i="35"/>
  <c r="AJ42" i="35"/>
  <c r="BK38" i="35"/>
  <c r="CO28" i="35"/>
  <c r="BA9" i="35"/>
  <c r="CE16" i="35"/>
  <c r="S16" i="35"/>
  <c r="BG15" i="35"/>
  <c r="V68" i="35"/>
  <c r="BZ57" i="35"/>
  <c r="AM47" i="35"/>
  <c r="DG38" i="35"/>
  <c r="BY31" i="35"/>
  <c r="CC19" i="35"/>
  <c r="DJ40" i="35"/>
  <c r="AH40" i="35"/>
  <c r="CD39" i="35"/>
  <c r="R39" i="35"/>
  <c r="BN19" i="35"/>
  <c r="DJ15" i="35"/>
  <c r="AP14" i="35"/>
  <c r="Z7" i="35"/>
  <c r="DM68" i="35"/>
  <c r="AK63" i="35"/>
  <c r="AG56" i="35"/>
  <c r="BY49" i="35"/>
  <c r="CW44" i="35"/>
  <c r="BI37" i="35"/>
  <c r="M31" i="35"/>
  <c r="BS23" i="35"/>
  <c r="BM52" i="35"/>
  <c r="DI39" i="35"/>
  <c r="AW39" i="35"/>
  <c r="CK16" i="35"/>
  <c r="Q16" i="35"/>
  <c r="BM15" i="35"/>
  <c r="I57" i="35"/>
  <c r="AD6" i="35"/>
  <c r="CA40" i="35"/>
  <c r="O40" i="35"/>
  <c r="BS16" i="35"/>
  <c r="CQ15" i="35"/>
  <c r="AE15" i="35"/>
  <c r="AK14" i="35"/>
  <c r="BI67" i="35"/>
  <c r="DN51" i="35"/>
  <c r="AT51" i="35"/>
  <c r="BZ40" i="35"/>
  <c r="N40" i="35"/>
  <c r="BB39" i="35"/>
  <c r="BR19" i="35"/>
  <c r="BB14" i="35"/>
  <c r="I48" i="35"/>
  <c r="CW67" i="35"/>
  <c r="AK67" i="35"/>
  <c r="CW51" i="35"/>
  <c r="AK51" i="35"/>
  <c r="BY40" i="35"/>
  <c r="BH39" i="35"/>
  <c r="DM14" i="35"/>
  <c r="CO8" i="35"/>
  <c r="I53" i="35"/>
  <c r="L39" i="35"/>
  <c r="BP16" i="35"/>
  <c r="DD15" i="35"/>
  <c r="AR15" i="35"/>
  <c r="J15" i="35"/>
  <c r="BH12" i="35"/>
  <c r="I21" i="35"/>
  <c r="U8" i="35"/>
  <c r="BV7" i="35"/>
  <c r="I17" i="35"/>
  <c r="BR6" i="35"/>
  <c r="CO9" i="35"/>
  <c r="R16" i="35"/>
  <c r="I62" i="35"/>
  <c r="BZ16" i="35"/>
  <c r="DN15" i="35"/>
  <c r="BB15" i="35"/>
  <c r="I66" i="35"/>
  <c r="CG15" i="35"/>
  <c r="U15" i="35"/>
  <c r="I63" i="35"/>
  <c r="I52" i="35"/>
  <c r="I8" i="35"/>
  <c r="AM23" i="35"/>
  <c r="BJ30" i="35"/>
  <c r="CG61" i="35"/>
  <c r="BA44" i="35"/>
  <c r="U25" i="35"/>
  <c r="BI9" i="35"/>
  <c r="CF26" i="35"/>
  <c r="AS57" i="35"/>
  <c r="CU16" i="35"/>
  <c r="CG60" i="35"/>
  <c r="AE22" i="35"/>
  <c r="DB39" i="35"/>
  <c r="CD19" i="35"/>
  <c r="BN16" i="35"/>
  <c r="BY65" i="35"/>
  <c r="AC39" i="35"/>
  <c r="DA16" i="35"/>
  <c r="AH7" i="35"/>
  <c r="CQ40" i="35"/>
  <c r="CQ16" i="35"/>
  <c r="N39" i="35"/>
  <c r="V19" i="35"/>
  <c r="DN14" i="35"/>
  <c r="BA51" i="35"/>
  <c r="CW40" i="35"/>
  <c r="BQ9" i="35"/>
  <c r="BZ13" i="35"/>
  <c r="BQ6" i="35"/>
  <c r="DJ16" i="35"/>
  <c r="CP16" i="35"/>
  <c r="I26" i="35"/>
  <c r="CW15" i="35"/>
  <c r="AP7" i="35"/>
  <c r="AC60" i="35"/>
  <c r="AS41" i="35"/>
  <c r="CO20" i="35"/>
  <c r="AZ24" i="35"/>
  <c r="AT46" i="35"/>
  <c r="AQ16" i="35"/>
  <c r="AM49" i="35"/>
  <c r="CT39" i="35"/>
  <c r="Z19" i="35"/>
  <c r="BF16" i="35"/>
  <c r="AD65" i="35"/>
  <c r="AU38" i="35"/>
  <c r="AW16" i="35"/>
  <c r="O52" i="35"/>
  <c r="AM40" i="35"/>
  <c r="CI16" i="35"/>
  <c r="BB6" i="35"/>
  <c r="CO40" i="35"/>
  <c r="BA6" i="35"/>
  <c r="N13" i="35"/>
  <c r="CD16" i="35"/>
  <c r="I13" i="35"/>
  <c r="AD16" i="35"/>
  <c r="I9" i="35"/>
  <c r="AS15" i="35"/>
  <c r="I23" i="35"/>
  <c r="AH10" i="35"/>
  <c r="DI51" i="35"/>
  <c r="Y52" i="35"/>
  <c r="AT13" i="35"/>
  <c r="AB16" i="35"/>
  <c r="I45" i="35"/>
  <c r="AS9" i="35"/>
  <c r="BR15" i="35"/>
  <c r="I12" i="35"/>
  <c r="CY41" i="35"/>
  <c r="AE16" i="35"/>
  <c r="AK57" i="35"/>
  <c r="BA39" i="35"/>
  <c r="CP62" i="35"/>
  <c r="T40" i="35"/>
  <c r="AI16" i="35"/>
  <c r="CC48" i="35"/>
  <c r="AP39" i="35"/>
  <c r="J19" i="35"/>
  <c r="CL14" i="35"/>
  <c r="BZ58" i="35"/>
  <c r="AE33" i="35"/>
  <c r="CK52" i="35"/>
  <c r="AO16" i="35"/>
  <c r="AE40" i="35"/>
  <c r="DO15" i="35"/>
  <c r="BZ51" i="35"/>
  <c r="CX40" i="35"/>
  <c r="V6" i="35"/>
  <c r="DM67" i="35"/>
  <c r="AC40" i="35"/>
  <c r="U6" i="35"/>
  <c r="CN16" i="35"/>
  <c r="I27" i="35"/>
  <c r="N5" i="35"/>
  <c r="V16" i="35"/>
  <c r="AK15" i="35"/>
  <c r="I10" i="35"/>
  <c r="AH39" i="35"/>
  <c r="BV14" i="35"/>
  <c r="BY57" i="35"/>
  <c r="DD32" i="35"/>
  <c r="CC52" i="35"/>
  <c r="CK15" i="35"/>
  <c r="AU39" i="35"/>
  <c r="BI51" i="35"/>
  <c r="CP40" i="35"/>
  <c r="M8" i="35"/>
  <c r="CC15" i="35"/>
  <c r="AE39" i="35"/>
  <c r="BC15" i="35"/>
  <c r="AL40" i="35"/>
  <c r="CD7" i="35"/>
  <c r="BA67" i="35"/>
  <c r="O41" i="35"/>
  <c r="Q64" i="35"/>
  <c r="M55" i="35"/>
  <c r="AC37" i="35"/>
  <c r="CP54" i="35"/>
  <c r="CF52" i="35"/>
  <c r="BA33" i="35"/>
  <c r="CM15" i="35"/>
  <c r="Q40" i="35"/>
  <c r="DG15" i="35"/>
  <c r="BH67" i="35"/>
  <c r="U40" i="35"/>
  <c r="CP14" i="35"/>
  <c r="CF16" i="35"/>
  <c r="AK16" i="35"/>
  <c r="I25" i="35"/>
  <c r="BZ15" i="35"/>
  <c r="I18" i="35"/>
  <c r="BQ25" i="35"/>
  <c r="O38" i="35"/>
  <c r="BH56" i="35"/>
  <c r="AL3" i="35"/>
  <c r="CO52" i="35"/>
  <c r="BA36" i="35"/>
  <c r="CP46" i="35"/>
  <c r="CV51" i="35"/>
  <c r="BX40" i="35"/>
  <c r="L16" i="35"/>
  <c r="CW21" i="35"/>
  <c r="CE15" i="35"/>
  <c r="CO39" i="35"/>
  <c r="CA33" i="35"/>
  <c r="Q48" i="35"/>
  <c r="CW68" i="35"/>
  <c r="CG49" i="35"/>
  <c r="AS33" i="35"/>
  <c r="M41" i="35"/>
  <c r="AJ51" i="35"/>
  <c r="BJ38" i="35"/>
  <c r="S15" i="35"/>
  <c r="BR3" i="35"/>
  <c r="CQ33" i="35"/>
  <c r="CL7" i="35"/>
  <c r="BZ50" i="35"/>
  <c r="DQ24" i="35"/>
  <c r="Q52" i="35"/>
  <c r="Y15" i="35"/>
  <c r="AU15" i="35"/>
  <c r="CH67" i="35"/>
  <c r="AD40" i="35"/>
  <c r="CP19" i="35"/>
  <c r="AS16" i="35"/>
  <c r="T16" i="35"/>
  <c r="I37" i="35"/>
  <c r="DM8" i="35"/>
  <c r="N15" i="35"/>
  <c r="CI31" i="35"/>
  <c r="CK41" i="35"/>
  <c r="BH66" i="35"/>
  <c r="BH47" i="35"/>
  <c r="BA31" i="35"/>
  <c r="Q35" i="35"/>
  <c r="BX32" i="35"/>
  <c r="K15" i="35"/>
  <c r="CK68" i="35"/>
  <c r="AT33" i="35"/>
  <c r="BF40" i="35"/>
  <c r="AP6" i="35"/>
  <c r="BZ46" i="35"/>
  <c r="BU39" i="35"/>
  <c r="Q15" i="35"/>
  <c r="I3" i="35"/>
  <c r="I51" i="35"/>
  <c r="BZ67" i="35"/>
  <c r="CH39" i="35"/>
  <c r="CH19" i="35"/>
  <c r="DM51" i="35"/>
  <c r="U16" i="35"/>
  <c r="BJ39" i="35"/>
  <c r="BP15" i="35"/>
  <c r="BY9" i="35"/>
  <c r="BQ14" i="35"/>
  <c r="AU27" i="35"/>
  <c r="L36" i="35"/>
  <c r="DE63" i="35"/>
  <c r="AC45" i="35"/>
  <c r="DE28" i="35"/>
  <c r="DI29" i="35"/>
  <c r="DD28" i="35"/>
  <c r="BI68" i="35"/>
  <c r="DC16" i="35"/>
  <c r="CG63" i="35"/>
  <c r="BZ25" i="35"/>
  <c r="AX40" i="35"/>
  <c r="Z6" i="35"/>
  <c r="AE46" i="35"/>
  <c r="BM39" i="35"/>
  <c r="DI16" i="35"/>
  <c r="DM9" i="35"/>
  <c r="CY40" i="35"/>
  <c r="BH16" i="35"/>
  <c r="N67" i="35"/>
  <c r="BZ39" i="35"/>
  <c r="AD19" i="35"/>
  <c r="BI16" i="35"/>
  <c r="BH51" i="35"/>
  <c r="CW9" i="35"/>
  <c r="AR39" i="35"/>
  <c r="BJ15" i="35"/>
  <c r="M9" i="35"/>
  <c r="CD10" i="35"/>
  <c r="CX16" i="35"/>
  <c r="DE15" i="35"/>
  <c r="BQ7" i="35"/>
  <c r="AS14" i="35"/>
  <c r="BV9" i="35"/>
  <c r="AC66" i="35"/>
  <c r="DN55" i="35"/>
  <c r="BR64" i="35"/>
  <c r="AG62" i="35"/>
  <c r="DB20" i="35"/>
  <c r="DB25" i="35"/>
  <c r="AX31" i="35"/>
  <c r="AP36" i="35"/>
  <c r="DM5" i="35"/>
  <c r="U13" i="35"/>
  <c r="AT8" i="35"/>
  <c r="V13" i="35"/>
  <c r="R9" i="35"/>
  <c r="AX14" i="35"/>
  <c r="BH62" i="35"/>
  <c r="BU4" i="35"/>
  <c r="Y9" i="35"/>
  <c r="DI13" i="35"/>
  <c r="CK60" i="35"/>
  <c r="CE5" i="35"/>
  <c r="AI10" i="35"/>
  <c r="BR5" i="35"/>
  <c r="BB11" i="35"/>
  <c r="CN19" i="35"/>
  <c r="AJ25" i="35"/>
  <c r="DD30" i="35"/>
  <c r="DL37" i="35"/>
  <c r="BH59" i="35"/>
  <c r="CX47" i="35"/>
  <c r="DI6" i="35"/>
  <c r="CK11" i="35"/>
  <c r="CK42" i="35"/>
  <c r="BM50" i="35"/>
  <c r="BW8" i="35"/>
  <c r="AY13" i="35"/>
  <c r="BP56" i="35"/>
  <c r="BP22" i="35"/>
  <c r="DF47" i="35"/>
  <c r="AX46" i="35"/>
  <c r="BX33" i="35"/>
  <c r="DQ47" i="35"/>
  <c r="AC50" i="35"/>
  <c r="BC20" i="35"/>
  <c r="BS32" i="35"/>
  <c r="AP44" i="35"/>
  <c r="T18" i="35"/>
  <c r="DN43" i="35"/>
  <c r="BH46" i="35"/>
  <c r="AU17" i="35"/>
  <c r="CI28" i="35"/>
  <c r="DB44" i="35"/>
  <c r="AS42" i="35"/>
  <c r="DE50" i="35"/>
  <c r="DO17" i="35"/>
  <c r="BK23" i="35"/>
  <c r="AU29" i="35"/>
  <c r="BC36" i="35"/>
  <c r="W45" i="35"/>
  <c r="DL44" i="35"/>
  <c r="AB50" i="35"/>
  <c r="BS53" i="35"/>
  <c r="AJ19" i="35"/>
  <c r="CP45" i="35"/>
  <c r="CF4" i="35"/>
  <c r="BP9" i="35"/>
  <c r="AR14" i="35"/>
  <c r="AK23" i="35"/>
  <c r="AC29" i="35"/>
  <c r="M38" i="35"/>
  <c r="CP23" i="35"/>
  <c r="CX29" i="35"/>
  <c r="BB37" i="35"/>
  <c r="O6" i="35"/>
  <c r="CA10" i="35"/>
  <c r="BC42" i="35"/>
  <c r="BK50" i="35"/>
  <c r="AW22" i="35"/>
  <c r="DA27" i="35"/>
  <c r="BM34" i="35"/>
  <c r="BP6" i="35"/>
  <c r="AZ11" i="35"/>
  <c r="AS19" i="35"/>
  <c r="BY25" i="35"/>
  <c r="AS32" i="35"/>
  <c r="BB20" i="35"/>
  <c r="N27" i="35"/>
  <c r="BB33" i="35"/>
  <c r="DF55" i="35"/>
  <c r="BI64" i="35"/>
  <c r="BC4" i="35"/>
  <c r="DO8" i="35"/>
  <c r="CI13" i="35"/>
  <c r="AO21" i="35"/>
  <c r="AW26" i="35"/>
  <c r="DI31" i="35"/>
  <c r="DQ38" i="35"/>
  <c r="BV24" i="35"/>
  <c r="DJ29" i="35"/>
  <c r="R35" i="35"/>
  <c r="CE18" i="35"/>
  <c r="CO5" i="35"/>
  <c r="DE12" i="35"/>
  <c r="BZ7" i="35"/>
  <c r="AT12" i="35"/>
  <c r="BN6" i="35"/>
  <c r="CT12" i="35"/>
  <c r="DD6" i="35"/>
  <c r="CN11" i="35"/>
  <c r="BJ18" i="35"/>
  <c r="BJ23" i="35"/>
  <c r="BP29" i="35"/>
  <c r="BJ36" i="35"/>
  <c r="DL43" i="35"/>
  <c r="DM23" i="35"/>
  <c r="M30" i="35"/>
  <c r="BH38" i="35"/>
  <c r="M50" i="35"/>
  <c r="CW59" i="35"/>
  <c r="DF21" i="35"/>
  <c r="DN27" i="35"/>
  <c r="BR35" i="35"/>
  <c r="BR45" i="35"/>
  <c r="AT56" i="35"/>
  <c r="DF64" i="35"/>
  <c r="BK6" i="35"/>
  <c r="O11" i="35"/>
  <c r="CQ17" i="35"/>
  <c r="O23" i="35"/>
  <c r="W29" i="35"/>
  <c r="AE36" i="35"/>
  <c r="BC44" i="35"/>
  <c r="DQ4" i="35"/>
  <c r="BU9" i="35"/>
  <c r="AW14" i="35"/>
  <c r="CC21" i="35"/>
  <c r="CK26" i="35"/>
  <c r="BM33" i="35"/>
  <c r="DI41" i="35"/>
  <c r="CS47" i="35"/>
  <c r="DI58" i="35"/>
  <c r="BV17" i="35"/>
  <c r="CL23" i="35"/>
  <c r="CT28" i="35"/>
  <c r="Z34" i="35"/>
  <c r="Z42" i="35"/>
  <c r="AX47" i="35"/>
  <c r="CU7" i="35"/>
  <c r="BW12" i="35"/>
  <c r="CF44" i="35"/>
  <c r="DD49" i="35"/>
  <c r="CN57" i="35"/>
  <c r="AU57" i="35"/>
  <c r="BS62" i="35"/>
  <c r="AJ3" i="35"/>
  <c r="DH7" i="35"/>
  <c r="BT12" i="35"/>
  <c r="DH18" i="35"/>
  <c r="X24" i="35"/>
  <c r="DH28" i="35"/>
  <c r="CR33" i="35"/>
  <c r="DD63" i="35"/>
  <c r="CU22" i="35"/>
  <c r="AY27" i="35"/>
  <c r="K32" i="35"/>
  <c r="BW36" i="35"/>
  <c r="DK42" i="35"/>
  <c r="CE47" i="35"/>
  <c r="CM54" i="35"/>
  <c r="BO59" i="35"/>
  <c r="AI64" i="35"/>
  <c r="CR38" i="35"/>
  <c r="X45" i="35"/>
  <c r="CJ49" i="35"/>
  <c r="P56" i="35"/>
  <c r="CJ60" i="35"/>
  <c r="DB50" i="35"/>
  <c r="BL68" i="35"/>
  <c r="BN56" i="35"/>
  <c r="R61" i="35"/>
  <c r="CT66" i="35"/>
  <c r="CW5" i="35"/>
  <c r="DM12" i="35"/>
  <c r="V7" i="35"/>
  <c r="CX11" i="35"/>
  <c r="Z5" i="35"/>
  <c r="CL11" i="35"/>
  <c r="CV5" i="35"/>
  <c r="CF10" i="35"/>
  <c r="AJ17" i="35"/>
  <c r="AZ22" i="35"/>
  <c r="T28" i="35"/>
  <c r="AB35" i="35"/>
  <c r="CN42" i="35"/>
  <c r="U23" i="35"/>
  <c r="M29" i="35"/>
  <c r="BH37" i="35"/>
  <c r="BY48" i="35"/>
  <c r="AS59" i="35"/>
  <c r="N23" i="35"/>
  <c r="AD29" i="35"/>
  <c r="AT36" i="35"/>
  <c r="V47" i="35"/>
  <c r="BB56" i="35"/>
  <c r="DN64" i="35"/>
  <c r="BS6" i="35"/>
  <c r="W11" i="35"/>
  <c r="CY17" i="35"/>
  <c r="AE23" i="35"/>
  <c r="AE29" i="35"/>
  <c r="AM36" i="35"/>
  <c r="O45" i="35"/>
  <c r="CC5" i="35"/>
  <c r="AG10" i="35"/>
  <c r="DQ14" i="35"/>
  <c r="AO22" i="35"/>
  <c r="CK27" i="35"/>
  <c r="BE34" i="35"/>
  <c r="CC42" i="35"/>
  <c r="BE50" i="35"/>
  <c r="BU60" i="35"/>
  <c r="R22" i="35"/>
  <c r="Z27" i="35"/>
  <c r="AX32" i="35"/>
  <c r="BN37" i="35"/>
  <c r="CL44" i="35"/>
  <c r="BW5" i="35"/>
  <c r="AA10" i="35"/>
  <c r="DK14" i="35"/>
  <c r="AB47" i="35"/>
  <c r="L55" i="35"/>
  <c r="O55" i="35"/>
  <c r="CA60" i="35"/>
  <c r="O68" i="35"/>
  <c r="BD7" i="35"/>
  <c r="DP11" i="35"/>
  <c r="BD18" i="35"/>
  <c r="CB23" i="35"/>
  <c r="AN28" i="35"/>
  <c r="AN33" i="35"/>
  <c r="AJ62" i="35"/>
  <c r="CN68" i="35"/>
  <c r="AA21" i="35"/>
  <c r="CM25" i="35"/>
  <c r="AY30" i="35"/>
  <c r="DK34" i="35"/>
  <c r="DC41" i="35"/>
  <c r="BO46" i="35"/>
  <c r="K53" i="35"/>
  <c r="CM57" i="35"/>
  <c r="BO62" i="35"/>
  <c r="X41" i="35"/>
  <c r="CR45" i="35"/>
  <c r="AV50" i="35"/>
  <c r="CJ56" i="35"/>
  <c r="AV61" i="35"/>
  <c r="AX50" i="35"/>
  <c r="AN66" i="35"/>
  <c r="J56" i="35"/>
  <c r="BV60" i="35"/>
  <c r="AP66" i="35"/>
  <c r="DD44" i="35"/>
  <c r="L50" i="35"/>
  <c r="DD57" i="35"/>
  <c r="DO58" i="35"/>
  <c r="BS64" i="35"/>
  <c r="DH6" i="35"/>
  <c r="BL11" i="35"/>
  <c r="BL18" i="35"/>
  <c r="CJ23" i="35"/>
  <c r="AV28" i="35"/>
  <c r="AV33" i="35"/>
  <c r="DD62" i="35"/>
  <c r="K20" i="35"/>
  <c r="CE24" i="35"/>
  <c r="AQ29" i="35"/>
  <c r="DC33" i="35"/>
  <c r="BO38" i="35"/>
  <c r="BG45" i="35"/>
  <c r="S50" i="35"/>
  <c r="CE56" i="35"/>
  <c r="BG61" i="35"/>
  <c r="DH38" i="35"/>
  <c r="AN45" i="35"/>
  <c r="CZ49" i="35"/>
  <c r="AF56" i="35"/>
  <c r="M10" i="35"/>
  <c r="R4" i="35"/>
  <c r="AP10" i="35"/>
  <c r="CW66" i="35"/>
  <c r="BR56" i="35"/>
  <c r="AG54" i="35"/>
  <c r="CS62" i="35"/>
  <c r="CD21" i="35"/>
  <c r="BV26" i="35"/>
  <c r="DJ31" i="35"/>
  <c r="DB36" i="35"/>
  <c r="M7" i="35"/>
  <c r="CG13" i="35"/>
  <c r="DN8" i="35"/>
  <c r="BI14" i="35"/>
  <c r="CD9" i="35"/>
  <c r="BH54" i="35"/>
  <c r="M64" i="35"/>
  <c r="Y5" i="35"/>
  <c r="CK9" i="35"/>
  <c r="BM14" i="35"/>
  <c r="AO62" i="35"/>
  <c r="AI6" i="35"/>
  <c r="CU10" i="35"/>
  <c r="AL7" i="35"/>
  <c r="DN11" i="35"/>
  <c r="BP20" i="35"/>
  <c r="DD25" i="35"/>
  <c r="DD31" i="35"/>
  <c r="BX38" i="35"/>
  <c r="BH61" i="35"/>
  <c r="BB48" i="35"/>
  <c r="BM7" i="35"/>
  <c r="AO12" i="35"/>
  <c r="BU43" i="35"/>
  <c r="BO4" i="35"/>
  <c r="AA9" i="35"/>
  <c r="DK13" i="35"/>
  <c r="AR57" i="35"/>
  <c r="AR25" i="35"/>
  <c r="AG41" i="35"/>
  <c r="Z48" i="35"/>
  <c r="CV36" i="35"/>
  <c r="AX42" i="35"/>
  <c r="CW50" i="35"/>
  <c r="BS21" i="35"/>
  <c r="CI34" i="35"/>
  <c r="CL45" i="35"/>
  <c r="CF20" i="35"/>
  <c r="AL47" i="35"/>
  <c r="CG48" i="35"/>
  <c r="CA18" i="35"/>
  <c r="CY29" i="35"/>
  <c r="DE42" i="35"/>
  <c r="CI18" i="35"/>
  <c r="AU24" i="35"/>
  <c r="DG29" i="35"/>
  <c r="DO36" i="35"/>
  <c r="CI45" i="35"/>
  <c r="BP45" i="35"/>
  <c r="AM54" i="35"/>
  <c r="DL21" i="35"/>
  <c r="BI48" i="35"/>
  <c r="AR5" i="35"/>
  <c r="AB10" i="35"/>
  <c r="DD14" i="35"/>
  <c r="U24" i="35"/>
  <c r="AC30" i="35"/>
  <c r="BY38" i="35"/>
  <c r="AT24" i="35"/>
  <c r="AT31" i="35"/>
  <c r="BI38" i="35"/>
  <c r="CA6" i="35"/>
  <c r="AE11" i="35"/>
  <c r="DO42" i="35"/>
  <c r="CC17" i="35"/>
  <c r="DI22" i="35"/>
  <c r="BM28" i="35"/>
  <c r="Y35" i="35"/>
  <c r="T7" i="35"/>
  <c r="DL11" i="35"/>
  <c r="DE19" i="35"/>
  <c r="BA26" i="35"/>
  <c r="DM32" i="35"/>
  <c r="BR21" i="35"/>
  <c r="BZ27" i="35"/>
  <c r="AD35" i="35"/>
  <c r="BI56" i="35"/>
  <c r="BI66" i="35"/>
  <c r="DO4" i="35"/>
  <c r="BS9" i="35"/>
  <c r="AM14" i="35"/>
  <c r="DA21" i="35"/>
  <c r="DI26" i="35"/>
  <c r="DI33" i="35"/>
  <c r="AH20" i="35"/>
  <c r="AH25" i="35"/>
  <c r="BV30" i="35"/>
  <c r="CD35" i="35"/>
  <c r="BY6" i="35"/>
  <c r="BH13" i="35"/>
  <c r="AD8" i="35"/>
  <c r="DF12" i="35"/>
  <c r="AP8" i="35"/>
  <c r="AX13" i="35"/>
  <c r="BJ7" i="35"/>
  <c r="AZ12" i="35"/>
  <c r="L19" i="35"/>
  <c r="L24" i="35"/>
  <c r="T30" i="35"/>
  <c r="AJ37" i="35"/>
  <c r="AK17" i="35"/>
  <c r="BQ24" i="35"/>
  <c r="BY30" i="35"/>
  <c r="U42" i="35"/>
  <c r="CG50" i="35"/>
  <c r="AS62" i="35"/>
  <c r="DF22" i="35"/>
  <c r="V29" i="35"/>
  <c r="AD36" i="35"/>
  <c r="N47" i="35"/>
  <c r="DF56" i="35"/>
  <c r="CX17" i="35"/>
  <c r="O7" i="35"/>
  <c r="CI11" i="35"/>
  <c r="BC18" i="35"/>
  <c r="W24" i="35"/>
  <c r="CI29" i="35"/>
  <c r="CQ36" i="35"/>
  <c r="DO44" i="35"/>
  <c r="BU5" i="35"/>
  <c r="Y10" i="35"/>
  <c r="DI14" i="35"/>
  <c r="AG22" i="35"/>
  <c r="BU27" i="35"/>
  <c r="AW34" i="35"/>
  <c r="BU42" i="35"/>
  <c r="AW50" i="35"/>
  <c r="BM60" i="35"/>
  <c r="CD18" i="35"/>
  <c r="AX24" i="35"/>
  <c r="CL29" i="35"/>
  <c r="DJ34" i="35"/>
  <c r="DJ42" i="35"/>
  <c r="DJ47" i="35"/>
  <c r="AY8" i="35"/>
  <c r="AA13" i="35"/>
  <c r="AR45" i="35"/>
  <c r="AB53" i="35"/>
  <c r="CN58" i="35"/>
  <c r="AM58" i="35"/>
  <c r="CA63" i="35"/>
  <c r="BL8" i="35"/>
  <c r="X13" i="35"/>
  <c r="BL19" i="35"/>
  <c r="CJ24" i="35"/>
  <c r="BL29" i="35"/>
  <c r="AV34" i="35"/>
  <c r="BP64" i="35"/>
  <c r="AY23" i="35"/>
  <c r="K28" i="35"/>
  <c r="BW32" i="35"/>
  <c r="AA37" i="35"/>
  <c r="BO43" i="35"/>
  <c r="AI48" i="35"/>
  <c r="AY55" i="35"/>
  <c r="S60" i="35"/>
  <c r="CU64" i="35"/>
  <c r="P41" i="35"/>
  <c r="CJ45" i="35"/>
  <c r="AN50" i="35"/>
  <c r="CB56" i="35"/>
  <c r="AN61" i="35"/>
  <c r="AA66" i="35"/>
  <c r="AF62" i="35"/>
  <c r="R57" i="35"/>
  <c r="CD61" i="35"/>
  <c r="BN68" i="35"/>
  <c r="CO6" i="35"/>
  <c r="BQ13" i="35"/>
  <c r="CH7" i="35"/>
  <c r="BB12" i="35"/>
  <c r="CL5" i="35"/>
  <c r="AP12" i="35"/>
  <c r="AZ6" i="35"/>
  <c r="AJ11" i="35"/>
  <c r="DL17" i="35"/>
  <c r="DL22" i="35"/>
  <c r="L29" i="35"/>
  <c r="CN35" i="35"/>
  <c r="BJ43" i="35"/>
  <c r="M24" i="35"/>
  <c r="U30" i="35"/>
  <c r="BQ38" i="35"/>
  <c r="U50" i="35"/>
  <c r="DE59" i="35"/>
  <c r="CH23" i="35"/>
  <c r="CP29" i="35"/>
  <c r="AT37" i="35"/>
  <c r="CP47" i="35"/>
  <c r="DN56" i="35"/>
  <c r="DN17" i="35"/>
  <c r="W7" i="35"/>
  <c r="CQ11" i="35"/>
  <c r="BK18" i="35"/>
  <c r="AE24" i="35"/>
  <c r="CQ29" i="35"/>
  <c r="CY36" i="35"/>
  <c r="CA45" i="35"/>
  <c r="AG6" i="35"/>
  <c r="DQ10" i="35"/>
  <c r="BU17" i="35"/>
  <c r="DA22" i="35"/>
  <c r="BE28" i="35"/>
  <c r="DQ34" i="35"/>
  <c r="BE43" i="35"/>
  <c r="DQ50" i="35"/>
  <c r="Y62" i="35"/>
  <c r="CD22" i="35"/>
  <c r="CL27" i="35"/>
  <c r="J33" i="35"/>
  <c r="BF38" i="35"/>
  <c r="BN45" i="35"/>
  <c r="AA6" i="35"/>
  <c r="CM10" i="35"/>
  <c r="AQ17" i="35"/>
  <c r="CN47" i="35"/>
  <c r="BX55" i="35"/>
  <c r="W56" i="35"/>
  <c r="AE61" i="35"/>
  <c r="CA68" i="35"/>
  <c r="DP7" i="35"/>
  <c r="CB12" i="35"/>
  <c r="DP18" i="35"/>
  <c r="AF24" i="35"/>
  <c r="DP28" i="35"/>
  <c r="CZ33" i="35"/>
  <c r="CV62" i="35"/>
  <c r="CM21" i="35"/>
  <c r="AQ26" i="35"/>
  <c r="DK30" i="35"/>
  <c r="BO35" i="35"/>
  <c r="BG42" i="35"/>
  <c r="AA47" i="35"/>
  <c r="CE53" i="35"/>
  <c r="AQ58" i="35"/>
  <c r="AA63" i="35"/>
  <c r="CJ41" i="35"/>
  <c r="AV46" i="35"/>
  <c r="DH50" i="35"/>
  <c r="AN57" i="35"/>
  <c r="DH61" i="35"/>
  <c r="DJ50" i="35"/>
  <c r="CZ66" i="35"/>
  <c r="BY10" i="35"/>
  <c r="CD4" i="35"/>
  <c r="AH11" i="35"/>
  <c r="N59" i="35"/>
  <c r="CS54" i="35"/>
  <c r="AW63" i="35"/>
  <c r="AH22" i="35"/>
  <c r="AP27" i="35"/>
  <c r="BV32" i="35"/>
  <c r="CL37" i="35"/>
  <c r="BY7" i="35"/>
  <c r="BH14" i="35"/>
  <c r="BZ9" i="35"/>
  <c r="Z4" i="35"/>
  <c r="BF10" i="35"/>
  <c r="M56" i="35"/>
  <c r="CG64" i="35"/>
  <c r="CK5" i="35"/>
  <c r="AO10" i="35"/>
  <c r="AO54" i="35"/>
  <c r="DA62" i="35"/>
  <c r="CU6" i="35"/>
  <c r="BG11" i="35"/>
  <c r="CX7" i="35"/>
  <c r="BR12" i="35"/>
  <c r="AR21" i="35"/>
  <c r="DD26" i="35"/>
  <c r="BP33" i="35"/>
  <c r="BH53" i="35"/>
  <c r="BQ62" i="35"/>
  <c r="CH41" i="35"/>
  <c r="DN48" i="35"/>
  <c r="Q8" i="35"/>
  <c r="DA12" i="35"/>
  <c r="AW44" i="35"/>
  <c r="AA5" i="35"/>
  <c r="CM9" i="35"/>
  <c r="BO14" i="35"/>
  <c r="DL57" i="35"/>
  <c r="BX27" i="35"/>
  <c r="BE44" i="35"/>
  <c r="BN47" i="35"/>
  <c r="AU23" i="35"/>
  <c r="AU36" i="35"/>
  <c r="BF46" i="35"/>
  <c r="T23" i="35"/>
  <c r="BI50" i="35"/>
  <c r="CY19" i="35"/>
  <c r="DG31" i="35"/>
  <c r="AT17" i="35"/>
  <c r="BH43" i="35"/>
  <c r="AU19" i="35"/>
  <c r="DG24" i="35"/>
  <c r="DO30" i="35"/>
  <c r="BS37" i="35"/>
  <c r="AM48" i="35"/>
  <c r="T46" i="35"/>
  <c r="BJ24" i="35"/>
  <c r="AG42" i="35"/>
  <c r="DD5" i="35"/>
  <c r="CN10" i="35"/>
  <c r="BQ17" i="35"/>
  <c r="CG24" i="35"/>
  <c r="CO30" i="35"/>
  <c r="BH4" i="35"/>
  <c r="DF24" i="35"/>
  <c r="DN31" i="35"/>
  <c r="V18" i="35"/>
  <c r="AE7" i="35"/>
  <c r="CY11" i="35"/>
  <c r="O44" i="35"/>
  <c r="AW18" i="35"/>
  <c r="BM23" i="35"/>
  <c r="Y29" i="35"/>
  <c r="Y36" i="35"/>
  <c r="J18" i="35"/>
  <c r="CF7" i="35"/>
  <c r="BX12" i="35"/>
  <c r="DM20" i="35"/>
  <c r="DM26" i="35"/>
  <c r="BH34" i="35"/>
  <c r="AD22" i="35"/>
  <c r="AT28" i="35"/>
  <c r="CP35" i="35"/>
  <c r="BI58" i="35"/>
  <c r="AD18" i="35"/>
  <c r="BS5" i="35"/>
  <c r="W10" i="35"/>
  <c r="CY14" i="35"/>
  <c r="BE22" i="35"/>
  <c r="DQ27" i="35"/>
  <c r="BU34" i="35"/>
  <c r="CT20" i="35"/>
  <c r="CT25" i="35"/>
  <c r="AP31" i="35"/>
  <c r="AH36" i="35"/>
  <c r="BA7" i="35"/>
  <c r="M14" i="35"/>
  <c r="CX8" i="35"/>
  <c r="CX13" i="35"/>
  <c r="DB8" i="35"/>
  <c r="DJ13" i="35"/>
  <c r="T8" i="35"/>
  <c r="L13" i="35"/>
  <c r="BX19" i="35"/>
  <c r="T25" i="35"/>
  <c r="CN30" i="35"/>
  <c r="CV37" i="35"/>
  <c r="U19" i="35"/>
  <c r="AC25" i="35"/>
  <c r="U32" i="35"/>
  <c r="CG42" i="35"/>
  <c r="AS54" i="35"/>
  <c r="DE62" i="35"/>
  <c r="BZ23" i="35"/>
  <c r="CH29" i="35"/>
  <c r="AL37" i="35"/>
  <c r="CH47" i="35"/>
  <c r="BB59" i="35"/>
  <c r="DE3" i="35"/>
  <c r="CA7" i="35"/>
  <c r="AU12" i="35"/>
  <c r="W19" i="35"/>
  <c r="CI24" i="35"/>
  <c r="BS30" i="35"/>
  <c r="AU37" i="35"/>
  <c r="BS45" i="35"/>
  <c r="Y6" i="35"/>
  <c r="DA10" i="35"/>
  <c r="BE17" i="35"/>
  <c r="CS22" i="35"/>
  <c r="AW28" i="35"/>
  <c r="DI34" i="35"/>
  <c r="AO43" i="35"/>
  <c r="DI50" i="35"/>
  <c r="Q62" i="35"/>
  <c r="R20" i="35"/>
  <c r="R25" i="35"/>
  <c r="BF30" i="35"/>
  <c r="BN35" i="35"/>
  <c r="BN43" i="35"/>
  <c r="AQ4" i="35"/>
  <c r="DK8" i="35"/>
  <c r="CM13" i="35"/>
  <c r="DD45" i="35"/>
  <c r="CN53" i="35"/>
  <c r="BJ59" i="35"/>
  <c r="CY58" i="35"/>
  <c r="BC64" i="35"/>
  <c r="BD4" i="35"/>
  <c r="P9" i="35"/>
  <c r="CJ13" i="35"/>
  <c r="AN20" i="35"/>
  <c r="AN25" i="35"/>
  <c r="P30" i="35"/>
  <c r="DH34" i="35"/>
  <c r="BJ60" i="35"/>
  <c r="AJ66" i="35"/>
  <c r="AQ19" i="35"/>
  <c r="DK23" i="35"/>
  <c r="BW28" i="35"/>
  <c r="AA33" i="35"/>
  <c r="CU37" i="35"/>
  <c r="AA44" i="35"/>
  <c r="CU48" i="35"/>
  <c r="DK55" i="35"/>
  <c r="CE60" i="35"/>
  <c r="CB41" i="35"/>
  <c r="AN46" i="35"/>
  <c r="CZ50" i="35"/>
  <c r="AF57" i="35"/>
  <c r="CZ61" i="35"/>
  <c r="CM66" i="35"/>
  <c r="CR62" i="35"/>
  <c r="R53" i="35"/>
  <c r="CD57" i="35"/>
  <c r="AH62" i="35"/>
  <c r="R3" i="35"/>
  <c r="BH7" i="35"/>
  <c r="AC14" i="35"/>
  <c r="AL8" i="35"/>
  <c r="DN12" i="35"/>
  <c r="CD6" i="35"/>
  <c r="DB12" i="35"/>
  <c r="DL6" i="35"/>
  <c r="CV11" i="35"/>
  <c r="BP18" i="35"/>
  <c r="BP23" i="35"/>
  <c r="BX29" i="35"/>
  <c r="BP36" i="35"/>
  <c r="BA17" i="35"/>
  <c r="BY24" i="35"/>
  <c r="CG30" i="35"/>
  <c r="AC42" i="35"/>
  <c r="CO50" i="35"/>
  <c r="BA62" i="35"/>
  <c r="AL24" i="35"/>
  <c r="AL31" i="35"/>
  <c r="DN37" i="35"/>
  <c r="U4" i="35"/>
  <c r="AC11" i="35"/>
  <c r="AH5" i="35"/>
  <c r="CT11" i="35"/>
  <c r="BZ59" i="35"/>
  <c r="AW55" i="35"/>
  <c r="DI63" i="35"/>
  <c r="CT22" i="35"/>
  <c r="DB27" i="35"/>
  <c r="Z33" i="35"/>
  <c r="BV38" i="35"/>
  <c r="U10" i="35"/>
  <c r="V4" i="35"/>
  <c r="AD10" i="35"/>
  <c r="CL4" i="35"/>
  <c r="AP11" i="35"/>
  <c r="CG56" i="35"/>
  <c r="AK66" i="35"/>
  <c r="AO6" i="35"/>
  <c r="Q11" i="35"/>
  <c r="DA54" i="35"/>
  <c r="BE63" i="35"/>
  <c r="AY7" i="35"/>
  <c r="AA12" i="35"/>
  <c r="BB8" i="35"/>
  <c r="AL13" i="35"/>
  <c r="DD21" i="35"/>
  <c r="BP27" i="35"/>
  <c r="AB34" i="35"/>
  <c r="BQ54" i="35"/>
  <c r="U64" i="35"/>
  <c r="AT43" i="35"/>
  <c r="Q4" i="35"/>
  <c r="CC8" i="35"/>
  <c r="BE13" i="35"/>
  <c r="DI44" i="35"/>
  <c r="CM5" i="35"/>
  <c r="AQ10" i="35"/>
  <c r="AZ53" i="35"/>
  <c r="T59" i="35"/>
  <c r="AR30" i="35"/>
  <c r="BE47" i="35"/>
  <c r="CF18" i="35"/>
  <c r="CV41" i="35"/>
  <c r="CY24" i="35"/>
  <c r="BK37" i="35"/>
  <c r="J47" i="35"/>
  <c r="DL25" i="35"/>
  <c r="CK43" i="35"/>
  <c r="DO20" i="35"/>
  <c r="W34" i="35"/>
  <c r="BI18" i="35"/>
  <c r="BH45" i="35"/>
  <c r="DG19" i="35"/>
  <c r="DO25" i="35"/>
  <c r="O32" i="35"/>
  <c r="AM38" i="35"/>
  <c r="CY48" i="35"/>
  <c r="CN46" i="35"/>
  <c r="AZ28" i="35"/>
  <c r="DQ44" i="35"/>
  <c r="BJ6" i="35"/>
  <c r="AR11" i="35"/>
  <c r="AK19" i="35"/>
  <c r="BH25" i="35"/>
  <c r="AK32" i="35"/>
  <c r="CP20" i="35"/>
  <c r="CX25" i="35"/>
  <c r="BR32" i="35"/>
  <c r="CO3" i="35"/>
  <c r="CQ7" i="35"/>
  <c r="BK12" i="35"/>
  <c r="CA44" i="35"/>
  <c r="Q19" i="35"/>
  <c r="Q24" i="35"/>
  <c r="Y30" i="35"/>
  <c r="CK36" i="35"/>
  <c r="AY17" i="35"/>
  <c r="BA18" i="35"/>
  <c r="AR8" i="35"/>
  <c r="AJ13" i="35"/>
  <c r="M22" i="35"/>
  <c r="BQ27" i="35"/>
  <c r="M35" i="35"/>
  <c r="AD23" i="35"/>
  <c r="AT29" i="35"/>
  <c r="CP36" i="35"/>
  <c r="BR59" i="35"/>
  <c r="CG3" i="35"/>
  <c r="W6" i="35"/>
  <c r="CI10" i="35"/>
  <c r="CK17" i="35"/>
  <c r="DQ22" i="35"/>
  <c r="BU28" i="35"/>
  <c r="AO35" i="35"/>
  <c r="BN21" i="35"/>
  <c r="BN26" i="35"/>
  <c r="DB31" i="35"/>
  <c r="CT36" i="35"/>
  <c r="DM7" i="35"/>
  <c r="AC18" i="35"/>
  <c r="BB9" i="35"/>
  <c r="AD17" i="35"/>
  <c r="BF9" i="35"/>
  <c r="CD17" i="35"/>
  <c r="CN8" i="35"/>
  <c r="BX13" i="35"/>
  <c r="AZ20" i="35"/>
  <c r="CN25" i="35"/>
  <c r="BX31" i="35"/>
  <c r="AZ38" i="35"/>
  <c r="CG19" i="35"/>
  <c r="AC26" i="35"/>
  <c r="CO32" i="35"/>
  <c r="AK43" i="35"/>
  <c r="DE54" i="35"/>
  <c r="BQ64" i="35"/>
  <c r="AD24" i="35"/>
  <c r="AD31" i="35"/>
  <c r="DF37" i="35"/>
  <c r="AL48" i="35"/>
  <c r="DN59" i="35"/>
  <c r="AS3" i="35"/>
  <c r="AE8" i="35"/>
  <c r="DG12" i="35"/>
  <c r="CI19" i="35"/>
  <c r="BS25" i="35"/>
  <c r="CA31" i="35"/>
  <c r="DG37" i="35"/>
  <c r="W48" i="35"/>
  <c r="CK6" i="35"/>
  <c r="BM11" i="35"/>
  <c r="AG18" i="35"/>
  <c r="AW23" i="35"/>
  <c r="DI28" i="35"/>
  <c r="DQ35" i="35"/>
  <c r="AG44" i="35"/>
  <c r="Q54" i="35"/>
  <c r="CC62" i="35"/>
  <c r="CD20" i="35"/>
  <c r="CD25" i="35"/>
  <c r="Z31" i="35"/>
  <c r="R36" i="35"/>
  <c r="R44" i="35"/>
  <c r="DK4" i="35"/>
  <c r="BO9" i="35"/>
  <c r="AQ14" i="35"/>
  <c r="BP46" i="35"/>
  <c r="AR54" i="35"/>
  <c r="AU53" i="35"/>
  <c r="BC59" i="35"/>
  <c r="DO64" i="35"/>
  <c r="DP4" i="35"/>
  <c r="CB9" i="35"/>
  <c r="AV14" i="35"/>
  <c r="P21" i="35"/>
  <c r="CZ25" i="35"/>
  <c r="CJ30" i="35"/>
  <c r="CR35" i="35"/>
  <c r="L61" i="35"/>
  <c r="DD66" i="35"/>
  <c r="DC19" i="35"/>
  <c r="BO24" i="35"/>
  <c r="AA29" i="35"/>
  <c r="CM33" i="35"/>
  <c r="AY38" i="35"/>
  <c r="CM44" i="35"/>
  <c r="AY49" i="35"/>
  <c r="BO56" i="35"/>
  <c r="AI61" i="35"/>
  <c r="AF42" i="35"/>
  <c r="CZ46" i="35"/>
  <c r="AF53" i="35"/>
  <c r="CR57" i="35"/>
  <c r="BO68" i="35"/>
  <c r="AV63" i="35"/>
  <c r="CD53" i="35"/>
  <c r="AH58" i="35"/>
  <c r="CT62" i="35"/>
  <c r="BV18" i="35"/>
  <c r="BH9" i="35"/>
  <c r="AK18" i="35"/>
  <c r="DF8" i="35"/>
  <c r="DN13" i="35"/>
  <c r="AX8" i="35"/>
  <c r="BF13" i="35"/>
  <c r="BP7" i="35"/>
  <c r="BJ12" i="35"/>
  <c r="T19" i="35"/>
  <c r="AB24" i="35"/>
  <c r="AB30" i="35"/>
  <c r="AR37" i="35"/>
  <c r="AC19" i="35"/>
  <c r="AS25" i="35"/>
  <c r="AC32" i="35"/>
  <c r="CO42" i="35"/>
  <c r="BA54" i="35"/>
  <c r="DM62" i="35"/>
  <c r="DN18" i="35"/>
  <c r="CX24" i="35"/>
  <c r="DF31" i="35"/>
  <c r="BR41" i="35"/>
  <c r="DF48" i="35"/>
  <c r="N61" i="35"/>
  <c r="AK3" i="35"/>
  <c r="AM8" i="35"/>
  <c r="DO12" i="35"/>
  <c r="CQ19" i="35"/>
  <c r="CI25" i="35"/>
  <c r="CQ31" i="35"/>
  <c r="DO37" i="35"/>
  <c r="CQ48" i="35"/>
  <c r="AW7" i="35"/>
  <c r="Y12" i="35"/>
  <c r="DQ18" i="35"/>
  <c r="DQ23" i="35"/>
  <c r="Q30" i="35"/>
  <c r="CC36" i="35"/>
  <c r="DA44" i="35"/>
  <c r="CK54" i="35"/>
  <c r="AO63" i="35"/>
  <c r="CO4" i="35"/>
  <c r="CW11" i="35"/>
  <c r="CT5" i="35"/>
  <c r="AX12" i="35"/>
  <c r="AD61" i="35"/>
  <c r="DI55" i="35"/>
  <c r="BM66" i="35"/>
  <c r="AX23" i="35"/>
  <c r="BF28" i="35"/>
  <c r="CL33" i="35"/>
  <c r="CG10" i="35"/>
  <c r="CH4" i="35"/>
  <c r="CP10" i="35"/>
  <c r="AP5" i="35"/>
  <c r="DB11" i="35"/>
  <c r="AC58" i="35"/>
  <c r="DE66" i="35"/>
  <c r="DA6" i="35"/>
  <c r="CC11" i="35"/>
  <c r="BE55" i="35"/>
  <c r="DQ63" i="35"/>
  <c r="DK7" i="35"/>
  <c r="CM12" i="35"/>
  <c r="N9" i="35"/>
  <c r="AR17" i="35"/>
  <c r="BJ22" i="35"/>
  <c r="AJ28" i="35"/>
  <c r="AJ35" i="35"/>
  <c r="U56" i="35"/>
  <c r="CO64" i="35"/>
  <c r="DF43" i="35"/>
  <c r="CC4" i="35"/>
  <c r="AG9" i="35"/>
  <c r="DQ13" i="35"/>
  <c r="AG46" i="35"/>
  <c r="AQ6" i="35"/>
  <c r="DC10" i="35"/>
  <c r="DL53" i="35"/>
  <c r="CF59" i="35"/>
  <c r="AR35" i="35"/>
  <c r="CD41" i="35"/>
  <c r="AZ21" i="35"/>
  <c r="BP43" i="35"/>
  <c r="BK26" i="35"/>
  <c r="Z41" i="35"/>
  <c r="BV47" i="35"/>
  <c r="AB29" i="35"/>
  <c r="DA46" i="35"/>
  <c r="AB41" i="35"/>
  <c r="AM22" i="35"/>
  <c r="BS35" i="35"/>
  <c r="AJ41" i="35"/>
  <c r="BQ46" i="35"/>
  <c r="BK20" i="35"/>
  <c r="BS26" i="35"/>
  <c r="CA32" i="35"/>
  <c r="AU42" i="35"/>
  <c r="BC50" i="35"/>
  <c r="AR47" i="35"/>
  <c r="DL30" i="35"/>
  <c r="BU50" i="35"/>
  <c r="AS18" i="35"/>
  <c r="L7" i="35"/>
  <c r="DD11" i="35"/>
  <c r="CW19" i="35"/>
  <c r="AS26" i="35"/>
  <c r="DE32" i="35"/>
  <c r="AT20" i="35"/>
  <c r="DF26" i="35"/>
  <c r="AL33" i="35"/>
  <c r="AC3" i="35"/>
  <c r="AU8" i="35"/>
  <c r="O13" i="35"/>
  <c r="AE45" i="35"/>
  <c r="Q20" i="35"/>
  <c r="Y25" i="35"/>
  <c r="CK30" i="35"/>
  <c r="BU37" i="35"/>
  <c r="DK17" i="35"/>
  <c r="T4" i="35"/>
  <c r="DL8" i="35"/>
  <c r="CV13" i="35"/>
  <c r="BY22" i="35"/>
  <c r="AK28" i="35"/>
  <c r="BY35" i="35"/>
  <c r="CX23" i="35"/>
  <c r="DF29" i="35"/>
  <c r="BR37" i="35"/>
  <c r="V61" i="35"/>
  <c r="U3" i="35"/>
  <c r="CI6" i="35"/>
  <c r="AM11" i="35"/>
  <c r="BE18" i="35"/>
  <c r="BU23" i="35"/>
  <c r="AO29" i="35"/>
  <c r="AG36" i="35"/>
  <c r="Z22" i="35"/>
  <c r="AH27" i="35"/>
  <c r="BF32" i="35"/>
  <c r="BV37" i="35"/>
  <c r="BH10" i="35"/>
  <c r="CO18" i="35"/>
  <c r="N10" i="35"/>
  <c r="DF17" i="35"/>
  <c r="J10" i="35"/>
  <c r="BP4" i="35"/>
  <c r="AZ9" i="35"/>
  <c r="AB14" i="35"/>
  <c r="AB21" i="35"/>
  <c r="BX26" i="35"/>
  <c r="AR33" i="35"/>
  <c r="L41" i="35"/>
  <c r="BQ20" i="35"/>
  <c r="CO26" i="35"/>
  <c r="AK34" i="35"/>
  <c r="CW43" i="35"/>
  <c r="BQ56" i="35"/>
  <c r="M66" i="35"/>
  <c r="CX18" i="35"/>
  <c r="CP24" i="35"/>
  <c r="CX31" i="35"/>
  <c r="BB41" i="35"/>
  <c r="CX48" i="35"/>
  <c r="BZ61" i="35"/>
  <c r="AE4" i="35"/>
  <c r="CQ8" i="35"/>
  <c r="BK13" i="35"/>
  <c r="AM20" i="35"/>
  <c r="AU26" i="35"/>
  <c r="BC32" i="35"/>
  <c r="DO38" i="35"/>
  <c r="CI48" i="35"/>
  <c r="AO7" i="35"/>
  <c r="Q12" i="35"/>
  <c r="DI18" i="35"/>
  <c r="DI23" i="35"/>
  <c r="DQ29" i="35"/>
  <c r="BU36" i="35"/>
  <c r="CS44" i="35"/>
  <c r="CC54" i="35"/>
  <c r="AG63" i="35"/>
  <c r="AP21" i="35"/>
  <c r="AP26" i="35"/>
  <c r="CL31" i="35"/>
  <c r="CD36" i="35"/>
  <c r="CD44" i="35"/>
  <c r="BO5" i="35"/>
  <c r="S10" i="35"/>
  <c r="DC14" i="35"/>
  <c r="T47" i="35"/>
  <c r="DL54" i="35"/>
  <c r="DG53" i="35"/>
  <c r="DO59" i="35"/>
  <c r="O66" i="35"/>
  <c r="BT5" i="35"/>
  <c r="AF10" i="35"/>
  <c r="DH14" i="35"/>
  <c r="CB21" i="35"/>
  <c r="BD26" i="35"/>
  <c r="AV31" i="35"/>
  <c r="CJ36" i="35"/>
  <c r="BX61" i="35"/>
  <c r="L68" i="35"/>
  <c r="BG20" i="35"/>
  <c r="S25" i="35"/>
  <c r="CM29" i="35"/>
  <c r="AQ34" i="35"/>
  <c r="DK38" i="35"/>
  <c r="AQ45" i="35"/>
  <c r="DK49" i="35"/>
  <c r="S57" i="35"/>
  <c r="DC61" i="35"/>
  <c r="CR42" i="35"/>
  <c r="BD47" i="35"/>
  <c r="CR53" i="35"/>
  <c r="AV58" i="35"/>
  <c r="CD48" i="35"/>
  <c r="DH3" i="35"/>
  <c r="DH63" i="35"/>
  <c r="AH54" i="35"/>
  <c r="CT58" i="35"/>
  <c r="AX63" i="35"/>
  <c r="BQ10" i="35"/>
  <c r="CW18" i="35"/>
  <c r="BR9" i="35"/>
  <c r="AL17" i="35"/>
  <c r="DJ8" i="35"/>
  <c r="R14" i="35"/>
  <c r="AB8" i="35"/>
  <c r="T13" i="35"/>
  <c r="CF19" i="35"/>
  <c r="AB25" i="35"/>
  <c r="CV30" i="35"/>
  <c r="DD37" i="35"/>
  <c r="CO19" i="35"/>
  <c r="AK26" i="35"/>
  <c r="CW32" i="35"/>
  <c r="AS43" i="35"/>
  <c r="DM54" i="35"/>
  <c r="BY64" i="35"/>
  <c r="CH20" i="35"/>
  <c r="CH25" i="35"/>
  <c r="BI32" i="35"/>
  <c r="AL43" i="35"/>
  <c r="N53" i="35"/>
  <c r="CH61" i="35"/>
  <c r="AM4" i="35"/>
  <c r="CY8" i="35"/>
  <c r="BS13" i="35"/>
  <c r="AU20" i="35"/>
  <c r="BC26" i="35"/>
  <c r="BK32" i="35"/>
  <c r="AM42" i="35"/>
  <c r="AU50" i="35"/>
  <c r="DI7" i="35"/>
  <c r="CK12" i="35"/>
  <c r="DQ19" i="35"/>
  <c r="Q25" i="35"/>
  <c r="CC30" i="35"/>
  <c r="BE37" i="35"/>
  <c r="Y46" i="35"/>
  <c r="AO55" i="35"/>
  <c r="DA63" i="35"/>
  <c r="DB18" i="35"/>
  <c r="BF24" i="35"/>
  <c r="CT29" i="35"/>
  <c r="J35" i="35"/>
  <c r="AP42" i="35"/>
  <c r="BF47" i="35"/>
  <c r="DC7" i="35"/>
  <c r="CE12" i="35"/>
  <c r="CV44" i="35"/>
  <c r="DL49" i="35"/>
  <c r="CV57" i="35"/>
  <c r="AU58" i="35"/>
  <c r="CQ63" i="35"/>
  <c r="P5" i="35"/>
  <c r="CJ9" i="35"/>
  <c r="BD14" i="35"/>
  <c r="X21" i="35"/>
  <c r="DH25" i="35"/>
  <c r="CR30" i="35"/>
  <c r="DP35" i="35"/>
  <c r="BX64" i="35"/>
  <c r="BG23" i="35"/>
  <c r="S28" i="35"/>
  <c r="CE32" i="35"/>
  <c r="AI37" i="35"/>
  <c r="AI44" i="35"/>
  <c r="DC48" i="35"/>
  <c r="BG55" i="35"/>
  <c r="AA60" i="35"/>
  <c r="DC64" i="35"/>
  <c r="BL43" i="35"/>
  <c r="P48" i="35"/>
  <c r="BD54" i="35"/>
  <c r="DP58" i="35"/>
  <c r="K68" i="35"/>
  <c r="CZ62" i="35"/>
  <c r="CL53" i="35"/>
  <c r="AP58" i="35"/>
  <c r="DB62" i="35"/>
  <c r="BF3" i="35"/>
  <c r="AJ47" i="35"/>
  <c r="T55" i="35"/>
  <c r="AE56" i="35"/>
  <c r="AM61" i="35"/>
  <c r="CI68" i="35"/>
  <c r="BT4" i="35"/>
  <c r="AF9" i="35"/>
  <c r="DH13" i="35"/>
  <c r="AF21" i="35"/>
  <c r="DP25" i="35"/>
  <c r="CZ30" i="35"/>
  <c r="P36" i="35"/>
  <c r="BX60" i="35"/>
  <c r="BJ66" i="35"/>
  <c r="AY22" i="35"/>
  <c r="DK26" i="35"/>
  <c r="BW31" i="35"/>
  <c r="AA36" i="35"/>
  <c r="S43" i="35"/>
  <c r="CU47" i="35"/>
  <c r="AQ54" i="35"/>
  <c r="S59" i="35"/>
  <c r="CU63" i="35"/>
  <c r="DH42" i="35"/>
  <c r="AS5" i="35"/>
  <c r="BA12" i="35"/>
  <c r="CT6" i="35"/>
  <c r="DJ12" i="35"/>
  <c r="AD53" i="35"/>
  <c r="CX61" i="35"/>
  <c r="BM58" i="35"/>
  <c r="DJ23" i="35"/>
  <c r="J29" i="35"/>
  <c r="BF34" i="35"/>
  <c r="AC4" i="35"/>
  <c r="AK11" i="35"/>
  <c r="BI5" i="35"/>
  <c r="AT11" i="35"/>
  <c r="DB5" i="35"/>
  <c r="BF12" i="35"/>
  <c r="CW58" i="35"/>
  <c r="BE7" i="35"/>
  <c r="AG12" i="35"/>
  <c r="DQ55" i="35"/>
  <c r="BU66" i="35"/>
  <c r="BO8" i="35"/>
  <c r="AQ13" i="35"/>
  <c r="CH9" i="35"/>
  <c r="L18" i="35"/>
  <c r="L23" i="35"/>
  <c r="T29" i="35"/>
  <c r="CV35" i="35"/>
  <c r="CO56" i="35"/>
  <c r="N45" i="35"/>
  <c r="AG5" i="35"/>
  <c r="CS9" i="35"/>
  <c r="BU14" i="35"/>
  <c r="CS46" i="35"/>
  <c r="DC6" i="35"/>
  <c r="BO11" i="35"/>
  <c r="BX54" i="35"/>
  <c r="L38" i="35"/>
  <c r="CD43" i="35"/>
  <c r="CF23" i="35"/>
  <c r="CW42" i="35"/>
  <c r="W28" i="35"/>
  <c r="BF42" i="35"/>
  <c r="AP48" i="35"/>
  <c r="BJ32" i="35"/>
  <c r="R41" i="35"/>
  <c r="DD42" i="35"/>
  <c r="AM24" i="35"/>
  <c r="DG36" i="35"/>
  <c r="DD41" i="35"/>
  <c r="U48" i="35"/>
  <c r="O21" i="35"/>
  <c r="AM27" i="35"/>
  <c r="AE34" i="35"/>
  <c r="DG42" i="35"/>
  <c r="DO50" i="35"/>
  <c r="DD47" i="35"/>
  <c r="AR34" i="35"/>
  <c r="R43" i="35"/>
  <c r="BB17" i="35"/>
  <c r="BX7" i="35"/>
  <c r="BP12" i="35"/>
  <c r="CW20" i="35"/>
  <c r="DE26" i="35"/>
  <c r="BA34" i="35"/>
  <c r="BI21" i="35"/>
  <c r="BR27" i="35"/>
  <c r="V35" i="35"/>
  <c r="AU4" i="35"/>
  <c r="DG8" i="35"/>
  <c r="CA13" i="35"/>
  <c r="CQ45" i="35"/>
  <c r="CC20" i="35"/>
  <c r="CK25" i="35"/>
  <c r="AO31" i="35"/>
  <c r="AW38" i="35"/>
  <c r="CV4" i="35"/>
  <c r="BX9" i="35"/>
  <c r="AZ14" i="35"/>
  <c r="BA23" i="35"/>
  <c r="AS29" i="35"/>
  <c r="U38" i="35"/>
  <c r="BB24" i="35"/>
  <c r="BB31" i="35"/>
  <c r="V53" i="35"/>
  <c r="CP61" i="35"/>
  <c r="AM7" i="35"/>
  <c r="DG11" i="35"/>
  <c r="Y19" i="35"/>
  <c r="AG24" i="35"/>
  <c r="AG30" i="35"/>
  <c r="CS36" i="35"/>
  <c r="CL22" i="35"/>
  <c r="CT27" i="35"/>
  <c r="R33" i="35"/>
  <c r="BN38" i="35"/>
  <c r="M11" i="35"/>
  <c r="BR4" i="35"/>
  <c r="BZ10" i="35"/>
  <c r="BN4" i="35"/>
  <c r="R11" i="35"/>
  <c r="AB5" i="35"/>
  <c r="L10" i="35"/>
  <c r="CN14" i="35"/>
  <c r="CN21" i="35"/>
  <c r="AZ27" i="35"/>
  <c r="DL33" i="35"/>
  <c r="CF41" i="35"/>
  <c r="BY21" i="35"/>
  <c r="AS27" i="35"/>
  <c r="CW34" i="35"/>
  <c r="AS46" i="35"/>
  <c r="M58" i="35"/>
  <c r="CG66" i="35"/>
  <c r="BZ20" i="35"/>
  <c r="BR25" i="35"/>
  <c r="BB32" i="35"/>
  <c r="AD43" i="35"/>
  <c r="BZ53" i="35"/>
  <c r="V63" i="35"/>
  <c r="CQ4" i="35"/>
  <c r="AU9" i="35"/>
  <c r="O14" i="35"/>
  <c r="CY20" i="35"/>
  <c r="DG26" i="35"/>
  <c r="DO32" i="35"/>
  <c r="AE42" i="35"/>
  <c r="AM50" i="35"/>
  <c r="DA7" i="35"/>
  <c r="CC12" i="35"/>
  <c r="DA19" i="35"/>
  <c r="DI24" i="35"/>
  <c r="BU30" i="35"/>
  <c r="AO37" i="35"/>
  <c r="Q46" i="35"/>
  <c r="AG55" i="35"/>
  <c r="CS63" i="35"/>
  <c r="J22" i="35"/>
  <c r="R27" i="35"/>
  <c r="AP32" i="35"/>
  <c r="BF37" i="35"/>
  <c r="BF45" i="35"/>
  <c r="S6" i="35"/>
  <c r="CE10" i="35"/>
  <c r="AI17" i="35"/>
  <c r="CF47" i="35"/>
  <c r="BP55" i="35"/>
  <c r="DO54" i="35"/>
  <c r="BS60" i="35"/>
  <c r="CA66" i="35"/>
  <c r="AF6" i="35"/>
  <c r="CR10" i="35"/>
  <c r="AF17" i="35"/>
  <c r="AV22" i="35"/>
  <c r="DP26" i="35"/>
  <c r="DH31" i="35"/>
  <c r="BL37" i="35"/>
  <c r="AB62" i="35"/>
  <c r="CF68" i="35"/>
  <c r="K21" i="35"/>
  <c r="CE25" i="35"/>
  <c r="AQ30" i="35"/>
  <c r="DC34" i="35"/>
  <c r="AI41" i="35"/>
  <c r="DC45" i="35"/>
  <c r="BO50" i="35"/>
  <c r="CE57" i="35"/>
  <c r="BG62" i="35"/>
  <c r="BD43" i="35"/>
  <c r="DP47" i="35"/>
  <c r="AV54" i="35"/>
  <c r="DH58" i="35"/>
  <c r="Z49" i="35"/>
  <c r="AV3" i="35"/>
  <c r="BL64" i="35"/>
  <c r="CT54" i="35"/>
  <c r="AX59" i="35"/>
  <c r="DJ63" i="35"/>
  <c r="M4" i="35"/>
  <c r="U11" i="35"/>
  <c r="N4" i="35"/>
  <c r="V10" i="35"/>
  <c r="AT18" i="35"/>
  <c r="BN9" i="35"/>
  <c r="CT17" i="35"/>
  <c r="CV8" i="35"/>
  <c r="CF13" i="35"/>
  <c r="BJ20" i="35"/>
  <c r="CV25" i="35"/>
  <c r="CN31" i="35"/>
  <c r="BP38" i="35"/>
  <c r="CG20" i="35"/>
  <c r="CW26" i="35"/>
  <c r="AS34" i="35"/>
  <c r="DE43" i="35"/>
  <c r="BY56" i="35"/>
  <c r="U66" i="35"/>
  <c r="AL20" i="35"/>
  <c r="CP26" i="35"/>
  <c r="V33" i="35"/>
  <c r="CX43" i="35"/>
  <c r="CH53" i="35"/>
  <c r="AD63" i="35"/>
  <c r="CY4" i="35"/>
  <c r="BC9" i="35"/>
  <c r="W14" i="35"/>
  <c r="DG20" i="35"/>
  <c r="DO26" i="35"/>
  <c r="O34" i="35"/>
  <c r="CY42" i="35"/>
  <c r="DG50" i="35"/>
  <c r="BM8" i="35"/>
  <c r="AO13" i="35"/>
  <c r="BU20" i="35"/>
  <c r="CC25" i="35"/>
  <c r="AG31" i="35"/>
  <c r="AO38" i="35"/>
  <c r="CK46" i="35"/>
  <c r="DA55" i="35"/>
  <c r="BE66" i="35"/>
  <c r="Z20" i="35"/>
  <c r="Z25" i="35"/>
  <c r="BN30" i="35"/>
  <c r="BV35" i="35"/>
  <c r="J43" i="35"/>
  <c r="J48" i="35"/>
  <c r="BG8" i="35"/>
  <c r="AI13" i="35"/>
  <c r="AZ45" i="35"/>
  <c r="AJ53" i="35"/>
  <c r="DD58" i="35"/>
  <c r="DG58" i="35"/>
  <c r="BK64" i="35"/>
  <c r="CB5" i="35"/>
  <c r="AN10" i="35"/>
  <c r="DP14" i="35"/>
  <c r="CJ21" i="35"/>
  <c r="BL26" i="35"/>
  <c r="BD31" i="35"/>
  <c r="CZ36" i="35"/>
  <c r="BP60" i="35"/>
  <c r="AR66" i="35"/>
  <c r="AY19" i="35"/>
  <c r="K24" i="35"/>
  <c r="CE28" i="35"/>
  <c r="AI33" i="35"/>
  <c r="DC37" i="35"/>
  <c r="CU44" i="35"/>
  <c r="BG49" i="35"/>
  <c r="K56" i="35"/>
  <c r="CM60" i="35"/>
  <c r="K66" i="35"/>
  <c r="DE5" i="35"/>
  <c r="M13" i="35"/>
  <c r="BF8" i="35"/>
  <c r="BN13" i="35"/>
  <c r="CX53" i="35"/>
  <c r="AT63" i="35"/>
  <c r="Q60" i="35"/>
  <c r="CL19" i="35"/>
  <c r="CL24" i="35"/>
  <c r="R30" i="35"/>
  <c r="Z35" i="35"/>
  <c r="CW4" i="35"/>
  <c r="DE11" i="35"/>
  <c r="AD7" i="35"/>
  <c r="DF11" i="35"/>
  <c r="DJ6" i="35"/>
  <c r="J13" i="35"/>
  <c r="BA59" i="35"/>
  <c r="DQ7" i="35"/>
  <c r="CS12" i="35"/>
  <c r="BU58" i="35"/>
  <c r="BG4" i="35"/>
  <c r="S9" i="35"/>
  <c r="DC13" i="35"/>
  <c r="AD4" i="35"/>
  <c r="AL10" i="35"/>
  <c r="BX18" i="35"/>
  <c r="BX23" i="35"/>
  <c r="CF29" i="35"/>
  <c r="CF36" i="35"/>
  <c r="AK58" i="35"/>
  <c r="CH45" i="35"/>
  <c r="CS5" i="35"/>
  <c r="BE10" i="35"/>
  <c r="Q41" i="35"/>
  <c r="AW47" i="35"/>
  <c r="BG7" i="35"/>
  <c r="AI12" i="35"/>
  <c r="AB55" i="35"/>
  <c r="AZ17" i="35"/>
  <c r="CX41" i="35"/>
  <c r="AH44" i="35"/>
  <c r="L27" i="35"/>
  <c r="CS42" i="35"/>
  <c r="DM43" i="35"/>
  <c r="DG17" i="35"/>
  <c r="AM29" i="35"/>
  <c r="Z43" i="35"/>
  <c r="DD35" i="35"/>
  <c r="BV45" i="35"/>
  <c r="AK42" i="35"/>
  <c r="CY25" i="35"/>
  <c r="W38" i="35"/>
  <c r="L43" i="35"/>
  <c r="CO48" i="35"/>
  <c r="CA21" i="35"/>
  <c r="AE28" i="35"/>
  <c r="CQ34" i="35"/>
  <c r="DO43" i="35"/>
  <c r="DJ17" i="35"/>
  <c r="CV48" i="35"/>
  <c r="BJ37" i="35"/>
  <c r="DJ46" i="35"/>
  <c r="BF18" i="35"/>
  <c r="AJ8" i="35"/>
  <c r="AB13" i="35"/>
  <c r="DE21" i="35"/>
  <c r="BH27" i="35"/>
  <c r="DM34" i="35"/>
  <c r="N22" i="35"/>
  <c r="AD28" i="35"/>
  <c r="CH35" i="35"/>
  <c r="DG4" i="35"/>
  <c r="BK9" i="35"/>
  <c r="AE14" i="35"/>
  <c r="AU48" i="35"/>
  <c r="AG21" i="35"/>
  <c r="AO26" i="35"/>
  <c r="DA31" i="35"/>
  <c r="DI38" i="35"/>
  <c r="AZ5" i="35"/>
  <c r="AJ10" i="35"/>
  <c r="DL14" i="35"/>
  <c r="AC24" i="35"/>
  <c r="AK30" i="35"/>
  <c r="CG38" i="35"/>
  <c r="DN24" i="35"/>
  <c r="N32" i="35"/>
  <c r="CP53" i="35"/>
  <c r="AL63" i="35"/>
  <c r="CY7" i="35"/>
  <c r="BS12" i="35"/>
  <c r="Y20" i="35"/>
  <c r="AG25" i="35"/>
  <c r="CS30" i="35"/>
  <c r="CK37" i="35"/>
  <c r="AP23" i="35"/>
  <c r="AX28" i="35"/>
  <c r="CD33" i="35"/>
  <c r="BG17" i="35"/>
  <c r="BY4" i="35"/>
  <c r="CG11" i="35"/>
  <c r="AL5" i="35"/>
  <c r="AD11" i="35"/>
  <c r="R5" i="35"/>
  <c r="CD11" i="35"/>
  <c r="CN5" i="35"/>
  <c r="BX10" i="35"/>
  <c r="AB17" i="35"/>
  <c r="AR22" i="35"/>
  <c r="DL27" i="35"/>
  <c r="T35" i="35"/>
  <c r="BX42" i="35"/>
  <c r="BA22" i="35"/>
  <c r="DE27" i="35"/>
  <c r="BA35" i="35"/>
  <c r="DE46" i="35"/>
  <c r="CG58" i="35"/>
  <c r="DE17" i="35"/>
  <c r="AD20" i="35"/>
  <c r="BZ26" i="35"/>
  <c r="DN32" i="35"/>
  <c r="CP43" i="35"/>
  <c r="V55" i="35"/>
  <c r="CP63" i="35"/>
  <c r="AU5" i="35"/>
  <c r="DG9" i="35"/>
  <c r="CA14" i="35"/>
  <c r="BC21" i="35"/>
  <c r="DO27" i="35"/>
  <c r="BS34" i="35"/>
  <c r="CQ42" i="35"/>
  <c r="CY50" i="35"/>
  <c r="BE8" i="35"/>
  <c r="AG13" i="35"/>
  <c r="BM20" i="35"/>
  <c r="BU25" i="35"/>
  <c r="Y31" i="35"/>
  <c r="AG38" i="35"/>
  <c r="CC46" i="35"/>
  <c r="CS55" i="35"/>
  <c r="AW66" i="35"/>
  <c r="BV22" i="35"/>
  <c r="CD27" i="35"/>
  <c r="DJ32" i="35"/>
  <c r="AX38" i="35"/>
  <c r="AH46" i="35"/>
  <c r="CE6" i="35"/>
  <c r="AQ11" i="35"/>
  <c r="CU17" i="35"/>
  <c r="BJ48" i="35"/>
  <c r="AJ56" i="35"/>
  <c r="O56" i="35"/>
  <c r="W61" i="35"/>
  <c r="BS68" i="35"/>
  <c r="CR6" i="35"/>
  <c r="AV11" i="35"/>
  <c r="CR17" i="35"/>
  <c r="DP22" i="35"/>
  <c r="BT27" i="35"/>
  <c r="BT32" i="35"/>
  <c r="BN3" i="35"/>
  <c r="CN62" i="35"/>
  <c r="CE21" i="35"/>
  <c r="AI26" i="35"/>
  <c r="DC30" i="35"/>
  <c r="BG35" i="35"/>
  <c r="CU41" i="35"/>
  <c r="BG46" i="35"/>
  <c r="BW53" i="35"/>
  <c r="AI58" i="35"/>
  <c r="K63" i="35"/>
  <c r="DP43" i="35"/>
  <c r="BT48" i="35"/>
  <c r="DH54" i="35"/>
  <c r="BL59" i="35"/>
  <c r="CL49" i="35"/>
  <c r="AF66" i="35"/>
  <c r="AX55" i="35"/>
  <c r="DJ59" i="35"/>
  <c r="BN64" i="35"/>
  <c r="CG4" i="35"/>
  <c r="CO11" i="35"/>
  <c r="BZ4" i="35"/>
  <c r="CH10" i="35"/>
  <c r="J4" i="35"/>
  <c r="Z10" i="35"/>
  <c r="BX4" i="35"/>
  <c r="BJ9" i="35"/>
  <c r="AJ14" i="35"/>
  <c r="AJ21" i="35"/>
  <c r="CN26" i="35"/>
  <c r="AZ33" i="35"/>
  <c r="T41" i="35"/>
  <c r="CO21" i="35"/>
  <c r="BA27" i="35"/>
  <c r="DE34" i="35"/>
  <c r="BA46" i="35"/>
  <c r="U58" i="35"/>
  <c r="CO66" i="35"/>
  <c r="BB21" i="35"/>
  <c r="BI27" i="35"/>
  <c r="N35" i="35"/>
  <c r="DF44" i="35"/>
  <c r="AD55" i="35"/>
  <c r="CX63" i="35"/>
  <c r="BC5" i="35"/>
  <c r="DO9" i="35"/>
  <c r="CI14" i="35"/>
  <c r="BK21" i="35"/>
  <c r="O28" i="35"/>
  <c r="CA34" i="35"/>
  <c r="CY43" i="35"/>
  <c r="BM4" i="35"/>
  <c r="Q9" i="35"/>
  <c r="DA13" i="35"/>
  <c r="Y21" i="35"/>
  <c r="AG26" i="35"/>
  <c r="CS31" i="35"/>
  <c r="DA38" i="35"/>
  <c r="AO47" i="35"/>
  <c r="BE58" i="35"/>
  <c r="DQ66" i="35"/>
  <c r="CL20" i="35"/>
  <c r="CL25" i="35"/>
  <c r="AH31" i="35"/>
  <c r="Z36" i="35"/>
  <c r="BV43" i="35"/>
  <c r="AY4" i="35"/>
  <c r="K9" i="35"/>
  <c r="CU13" i="35"/>
  <c r="DL45" i="35"/>
  <c r="CV53" i="35"/>
  <c r="BP59" i="35"/>
  <c r="BC53" i="35"/>
  <c r="BK59" i="35"/>
  <c r="W66" i="35"/>
  <c r="AN6" i="35"/>
  <c r="CZ10" i="35"/>
  <c r="AN17" i="35"/>
  <c r="BD22" i="35"/>
  <c r="P27" i="35"/>
  <c r="DP31" i="35"/>
  <c r="BT37" i="35"/>
  <c r="T61" i="35"/>
  <c r="DL66" i="35"/>
  <c r="DK19" i="35"/>
  <c r="BW24" i="35"/>
  <c r="AI29" i="35"/>
  <c r="CU33" i="35"/>
  <c r="BG38" i="35"/>
  <c r="AY45" i="35"/>
  <c r="K50" i="35"/>
  <c r="BW56" i="35"/>
  <c r="AQ61" i="35"/>
  <c r="AN38" i="35"/>
  <c r="CB44" i="35"/>
  <c r="AF49" i="35"/>
  <c r="BT55" i="35"/>
  <c r="AF60" i="35"/>
  <c r="AH49" i="35"/>
  <c r="CZ3" i="35"/>
  <c r="DP63" i="35"/>
  <c r="DB54" i="35"/>
  <c r="BF59" i="35"/>
  <c r="J64" i="35"/>
  <c r="BW18" i="35"/>
  <c r="CF48" i="35"/>
  <c r="BJ56" i="35"/>
  <c r="CA57" i="35"/>
  <c r="CY62" i="35"/>
  <c r="T3" i="35"/>
  <c r="CJ5" i="35"/>
  <c r="AV10" i="35"/>
  <c r="AV17" i="35"/>
  <c r="BL22" i="35"/>
  <c r="X27" i="35"/>
  <c r="P32" i="35"/>
  <c r="CB37" i="35"/>
  <c r="CN61" i="35"/>
  <c r="CV68" i="35"/>
  <c r="AI18" i="35"/>
  <c r="BO23" i="35"/>
  <c r="AA28" i="35"/>
  <c r="CM32" i="35"/>
  <c r="AQ37" i="35"/>
  <c r="AQ44" i="35"/>
  <c r="DK48" i="35"/>
  <c r="BO55" i="35"/>
  <c r="AI60" i="35"/>
  <c r="DK64" i="35"/>
  <c r="X44" i="35"/>
  <c r="CJ48" i="35"/>
  <c r="P55" i="35"/>
  <c r="CB59" i="35"/>
  <c r="CE68" i="35"/>
  <c r="DH66" i="35"/>
  <c r="DE6" i="35"/>
  <c r="BY13" i="35"/>
  <c r="J9" i="35"/>
  <c r="AH14" i="35"/>
  <c r="AT55" i="35"/>
  <c r="DN63" i="35"/>
  <c r="CC60" i="35"/>
  <c r="AP20" i="35"/>
  <c r="AP25" i="35"/>
  <c r="CD30" i="35"/>
  <c r="CL35" i="35"/>
  <c r="BA5" i="35"/>
  <c r="BQ12" i="35"/>
  <c r="CP7" i="35"/>
  <c r="BI12" i="35"/>
  <c r="BN8" i="35"/>
  <c r="BV13" i="35"/>
  <c r="DM59" i="35"/>
  <c r="BU8" i="35"/>
  <c r="AW13" i="35"/>
  <c r="Y60" i="35"/>
  <c r="S5" i="35"/>
  <c r="CE9" i="35"/>
  <c r="BG14" i="35"/>
  <c r="CP4" i="35"/>
  <c r="CX10" i="35"/>
  <c r="AB19" i="35"/>
  <c r="AR24" i="35"/>
  <c r="AJ30" i="35"/>
  <c r="AZ37" i="35"/>
  <c r="DE58" i="35"/>
  <c r="AD47" i="35"/>
  <c r="AW6" i="35"/>
  <c r="Y11" i="35"/>
  <c r="Y42" i="35"/>
  <c r="DI47" i="35"/>
  <c r="K8" i="35"/>
  <c r="CU12" i="35"/>
  <c r="CN55" i="35"/>
  <c r="CV19" i="35"/>
  <c r="V45" i="35"/>
  <c r="CT44" i="35"/>
  <c r="CN29" i="35"/>
  <c r="AO46" i="35"/>
  <c r="M48" i="35"/>
  <c r="AM19" i="35"/>
  <c r="CY30" i="35"/>
  <c r="CL43" i="35"/>
  <c r="CF38" i="35"/>
  <c r="BA43" i="35"/>
  <c r="W27" i="35"/>
  <c r="CL41" i="35"/>
  <c r="BX43" i="35"/>
  <c r="AK50" i="35"/>
  <c r="BC17" i="35"/>
  <c r="BC22" i="35"/>
  <c r="CQ28" i="35"/>
  <c r="CI35" i="35"/>
  <c r="BS44" i="35"/>
  <c r="AJ44" i="35"/>
  <c r="BP49" i="35"/>
  <c r="BB43" i="35"/>
  <c r="L4" i="35"/>
  <c r="DD8" i="35"/>
  <c r="CN13" i="35"/>
  <c r="BQ22" i="35"/>
  <c r="U28" i="35"/>
  <c r="BQ35" i="35"/>
  <c r="V23" i="35"/>
  <c r="AL29" i="35"/>
  <c r="BZ36" i="35"/>
  <c r="BK5" i="35"/>
  <c r="O10" i="35"/>
  <c r="CQ14" i="35"/>
  <c r="DG48" i="35"/>
  <c r="CS21" i="35"/>
  <c r="DA26" i="35"/>
  <c r="CS33" i="35"/>
  <c r="DL5" i="35"/>
  <c r="CV10" i="35"/>
  <c r="BY17" i="35"/>
  <c r="CO24" i="35"/>
  <c r="CW30" i="35"/>
  <c r="CX20" i="35"/>
  <c r="DN25" i="35"/>
  <c r="BZ32" i="35"/>
  <c r="AL55" i="35"/>
  <c r="DF63" i="35"/>
  <c r="BC8" i="35"/>
  <c r="W13" i="35"/>
  <c r="CK20" i="35"/>
  <c r="CS25" i="35"/>
  <c r="AW31" i="35"/>
  <c r="BE38" i="35"/>
  <c r="DB23" i="35"/>
  <c r="DJ28" i="35"/>
  <c r="AX34" i="35"/>
  <c r="K18" i="35"/>
  <c r="AC5" i="35"/>
  <c r="AK12" i="35"/>
  <c r="N7" i="35"/>
  <c r="CP11" i="35"/>
  <c r="CD5" i="35"/>
  <c r="AH12" i="35"/>
  <c r="AR6" i="35"/>
  <c r="AB11" i="35"/>
  <c r="DD17" i="35"/>
  <c r="DD22" i="35"/>
  <c r="DL28" i="35"/>
  <c r="CF35" i="35"/>
  <c r="AZ43" i="35"/>
  <c r="DM22" i="35"/>
  <c r="DM28" i="35"/>
  <c r="DM35" i="35"/>
  <c r="BQ48" i="35"/>
  <c r="AK59" i="35"/>
  <c r="AT21" i="35"/>
  <c r="BB27" i="35"/>
  <c r="BI34" i="35"/>
  <c r="CP44" i="35"/>
  <c r="CP55" i="35"/>
  <c r="AT64" i="35"/>
  <c r="DG5" i="35"/>
  <c r="BK10" i="35"/>
  <c r="AE17" i="35"/>
  <c r="DO21" i="35"/>
  <c r="BS28" i="35"/>
  <c r="AM35" i="35"/>
  <c r="CI43" i="35"/>
  <c r="BE4" i="35"/>
  <c r="DQ8" i="35"/>
  <c r="CS13" i="35"/>
  <c r="Q21" i="35"/>
  <c r="Y26" i="35"/>
  <c r="CK31" i="35"/>
  <c r="CS38" i="35"/>
  <c r="AG47" i="35"/>
  <c r="AW58" i="35"/>
  <c r="DI66" i="35"/>
  <c r="Z23" i="35"/>
  <c r="AH28" i="35"/>
  <c r="BN33" i="35"/>
  <c r="BN41" i="35"/>
  <c r="CT46" i="35"/>
  <c r="AI7" i="35"/>
  <c r="K12" i="35"/>
  <c r="BG18" i="35"/>
  <c r="AJ49" i="35"/>
  <c r="T57" i="35"/>
  <c r="CA56" i="35"/>
  <c r="CI61" i="35"/>
  <c r="DD3" i="35"/>
  <c r="AV7" i="35"/>
  <c r="DH11" i="35"/>
  <c r="AV18" i="35"/>
  <c r="BT23" i="35"/>
  <c r="X28" i="35"/>
  <c r="AF33" i="35"/>
  <c r="AR63" i="35"/>
  <c r="AI22" i="35"/>
  <c r="CU26" i="35"/>
  <c r="BG31" i="35"/>
  <c r="K36" i="35"/>
  <c r="AY42" i="35"/>
  <c r="K47" i="35"/>
  <c r="AA54" i="35"/>
  <c r="DC58" i="35"/>
  <c r="CE63" i="35"/>
  <c r="AF38" i="35"/>
  <c r="BT44" i="35"/>
  <c r="X49" i="35"/>
  <c r="BL55" i="35"/>
  <c r="X60" i="35"/>
  <c r="AP50" i="35"/>
  <c r="CR66" i="35"/>
  <c r="DJ55" i="35"/>
  <c r="BN60" i="35"/>
  <c r="AH66" i="35"/>
  <c r="AK5" i="35"/>
  <c r="AS12" i="35"/>
  <c r="BB5" i="35"/>
  <c r="AL11" i="35"/>
  <c r="BV4" i="35"/>
  <c r="Z11" i="35"/>
  <c r="AJ5" i="35"/>
  <c r="T10" i="35"/>
  <c r="CV14" i="35"/>
  <c r="CV21" i="35"/>
  <c r="BJ27" i="35"/>
  <c r="L34" i="35"/>
  <c r="CN41" i="35"/>
  <c r="BH22" i="35"/>
  <c r="DM27" i="35"/>
  <c r="BH35" i="35"/>
  <c r="DM46" i="35"/>
  <c r="CO58" i="35"/>
  <c r="DN21" i="35"/>
  <c r="N28" i="35"/>
  <c r="BZ35" i="35"/>
  <c r="BZ45" i="35"/>
  <c r="CX55" i="35"/>
  <c r="BB64" i="35"/>
  <c r="DO5" i="35"/>
  <c r="BS10" i="35"/>
  <c r="AM17" i="35"/>
  <c r="W22" i="35"/>
  <c r="CA28" i="35"/>
  <c r="BC35" i="35"/>
  <c r="BK44" i="35"/>
  <c r="Q5" i="35"/>
  <c r="CC9" i="35"/>
  <c r="BE14" i="35"/>
  <c r="CK21" i="35"/>
  <c r="CS26" i="35"/>
  <c r="CC33" i="35"/>
  <c r="Q42" i="35"/>
  <c r="DA47" i="35"/>
  <c r="DQ58" i="35"/>
  <c r="AX21" i="35"/>
  <c r="BF26" i="35"/>
  <c r="CT31" i="35"/>
  <c r="CL36" i="35"/>
  <c r="Z44" i="35"/>
  <c r="K5" i="35"/>
  <c r="BW9" i="35"/>
  <c r="AY14" i="35"/>
  <c r="BX46" i="35"/>
  <c r="AZ54" i="35"/>
  <c r="DO53" i="35"/>
  <c r="O60" i="35"/>
  <c r="CI66" i="35"/>
  <c r="CZ6" i="35"/>
  <c r="BD11" i="35"/>
  <c r="CZ17" i="35"/>
  <c r="P23" i="35"/>
  <c r="CB27" i="35"/>
  <c r="CB32" i="35"/>
  <c r="AX3" i="35"/>
  <c r="CF61" i="35"/>
  <c r="T68" i="35"/>
  <c r="BO20" i="35"/>
  <c r="AA25" i="35"/>
  <c r="CU29" i="35"/>
  <c r="AY34" i="35"/>
  <c r="AQ41" i="35"/>
  <c r="DK45" i="35"/>
  <c r="BW50" i="35"/>
  <c r="AA57" i="35"/>
  <c r="DK61" i="35"/>
  <c r="CZ38" i="35"/>
  <c r="AF45" i="35"/>
  <c r="CR49" i="35"/>
  <c r="X56" i="35"/>
  <c r="CR60" i="35"/>
  <c r="CT49" i="35"/>
  <c r="AN3" i="35"/>
  <c r="BT64" i="35"/>
  <c r="BF55" i="35"/>
  <c r="J60" i="35"/>
  <c r="BV64" i="35"/>
  <c r="T44" i="35"/>
  <c r="AZ49" i="35"/>
  <c r="AJ57" i="35"/>
  <c r="BC58" i="35"/>
  <c r="DG63" i="35"/>
  <c r="AV6" i="35"/>
  <c r="DH10" i="35"/>
  <c r="DH17" i="35"/>
  <c r="X23" i="35"/>
  <c r="CJ27" i="35"/>
  <c r="CJ32" i="35"/>
  <c r="AP3" i="35"/>
  <c r="AR62" i="35"/>
  <c r="BG19" i="35"/>
  <c r="S24" i="35"/>
  <c r="CM28" i="35"/>
  <c r="AQ33" i="35"/>
  <c r="DK37" i="35"/>
  <c r="DC44" i="35"/>
  <c r="BO49" i="35"/>
  <c r="S56" i="35"/>
  <c r="CU60" i="35"/>
  <c r="CI30" i="35"/>
  <c r="Q36" i="35"/>
  <c r="AH23" i="35"/>
  <c r="AP46" i="35"/>
  <c r="BP48" i="35"/>
  <c r="AB3" i="35"/>
  <c r="X9" i="35"/>
  <c r="X30" i="35"/>
  <c r="S36" i="35"/>
  <c r="DK58" i="35"/>
  <c r="CZ53" i="35"/>
  <c r="AN62" i="35"/>
  <c r="BV56" i="35"/>
  <c r="DB66" i="35"/>
  <c r="DD53" i="35"/>
  <c r="CI60" i="35"/>
  <c r="CJ12" i="35"/>
  <c r="CZ24" i="35"/>
  <c r="BL34" i="35"/>
  <c r="BJ63" i="35"/>
  <c r="DK22" i="35"/>
  <c r="AA32" i="35"/>
  <c r="CE43" i="35"/>
  <c r="DC54" i="35"/>
  <c r="AY64" i="35"/>
  <c r="BT43" i="35"/>
  <c r="BD50" i="35"/>
  <c r="DH57" i="35"/>
  <c r="DK66" i="35"/>
  <c r="P68" i="35"/>
  <c r="AH57" i="35"/>
  <c r="CT61" i="35"/>
  <c r="R68" i="35"/>
  <c r="L3" i="35"/>
  <c r="AV13" i="35"/>
  <c r="AF35" i="35"/>
  <c r="CU32" i="35"/>
  <c r="AY54" i="35"/>
  <c r="BL46" i="35"/>
  <c r="BV55" i="35"/>
  <c r="AE60" i="35"/>
  <c r="BT22" i="35"/>
  <c r="BW27" i="35"/>
  <c r="AQ47" i="35"/>
  <c r="AN41" i="35"/>
  <c r="DF7" i="35"/>
  <c r="BN12" i="35"/>
  <c r="DD13" i="35"/>
  <c r="L31" i="35"/>
  <c r="CO25" i="35"/>
  <c r="AS50" i="35"/>
  <c r="AL18" i="35"/>
  <c r="DN41" i="35"/>
  <c r="BY3" i="35"/>
  <c r="O18" i="35"/>
  <c r="CY34" i="35"/>
  <c r="Y8" i="35"/>
  <c r="AW24" i="35"/>
  <c r="DA43" i="35"/>
  <c r="CC66" i="35"/>
  <c r="J32" i="35"/>
  <c r="BF48" i="35"/>
  <c r="S18" i="35"/>
  <c r="AB59" i="35"/>
  <c r="BK55" i="35"/>
  <c r="CZ12" i="35"/>
  <c r="BT28" i="35"/>
  <c r="AJ64" i="35"/>
  <c r="AY21" i="35"/>
  <c r="DK25" i="35"/>
  <c r="BW30" i="35"/>
  <c r="AA35" i="35"/>
  <c r="S42" i="35"/>
  <c r="CM46" i="35"/>
  <c r="AI53" i="35"/>
  <c r="DK57" i="35"/>
  <c r="CM62" i="35"/>
  <c r="CZ44" i="35"/>
  <c r="BD49" i="35"/>
  <c r="AV56" i="35"/>
  <c r="DP60" i="35"/>
  <c r="AI68" i="35"/>
  <c r="BL62" i="35"/>
  <c r="DJ53" i="35"/>
  <c r="BN58" i="35"/>
  <c r="R63" i="35"/>
  <c r="CA64" i="35"/>
  <c r="P4" i="35"/>
  <c r="BT14" i="35"/>
  <c r="CB26" i="35"/>
  <c r="X37" i="35"/>
  <c r="AJ61" i="35"/>
  <c r="S20" i="35"/>
  <c r="DK29" i="35"/>
  <c r="K42" i="35"/>
  <c r="CU53" i="35"/>
  <c r="AQ63" i="35"/>
  <c r="CB47" i="35"/>
  <c r="AV60" i="35"/>
  <c r="AY66" i="35"/>
  <c r="J55" i="35"/>
  <c r="CL64" i="35"/>
  <c r="AK4" i="35"/>
  <c r="CO13" i="35"/>
  <c r="DF10" i="35"/>
  <c r="CL9" i="35"/>
  <c r="BX6" i="35"/>
  <c r="BJ14" i="35"/>
  <c r="BX24" i="35"/>
  <c r="AZ35" i="35"/>
  <c r="DM19" i="35"/>
  <c r="AS30" i="35"/>
  <c r="M46" i="35"/>
  <c r="M62" i="35"/>
  <c r="AT22" i="35"/>
  <c r="V32" i="35"/>
  <c r="DN47" i="35"/>
  <c r="N64" i="35"/>
  <c r="O9" i="35"/>
  <c r="CQ18" i="35"/>
  <c r="AM28" i="35"/>
  <c r="CA37" i="35"/>
  <c r="AO5" i="35"/>
  <c r="AW12" i="35"/>
  <c r="Q23" i="35"/>
  <c r="BE31" i="35"/>
  <c r="BM44" i="35"/>
  <c r="AG60" i="35"/>
  <c r="CL21" i="35"/>
  <c r="R29" i="35"/>
  <c r="DJ37" i="35"/>
  <c r="CD47" i="35"/>
  <c r="AY10" i="35"/>
  <c r="L45" i="35"/>
  <c r="CV55" i="35"/>
  <c r="BC54" i="35"/>
  <c r="W64" i="35"/>
  <c r="CR8" i="35"/>
  <c r="P18" i="35"/>
  <c r="X26" i="35"/>
  <c r="P34" i="35"/>
  <c r="AS4" i="35"/>
  <c r="BA11" i="35"/>
  <c r="AT4" i="35"/>
  <c r="BB10" i="35"/>
  <c r="DB4" i="35"/>
  <c r="BF11" i="35"/>
  <c r="DL4" i="35"/>
  <c r="CV9" i="35"/>
  <c r="BP14" i="35"/>
  <c r="T22" i="35"/>
  <c r="CN27" i="35"/>
  <c r="CN34" i="35"/>
  <c r="L42" i="35"/>
  <c r="CO22" i="35"/>
  <c r="BQ28" i="35"/>
  <c r="CO35" i="35"/>
  <c r="AK48" i="35"/>
  <c r="M59" i="35"/>
  <c r="BI22" i="35"/>
  <c r="CP28" i="35"/>
  <c r="DF35" i="35"/>
  <c r="BB47" i="35"/>
  <c r="AD59" i="35"/>
  <c r="BQ3" i="35"/>
  <c r="AM6" i="35"/>
  <c r="CY10" i="35"/>
  <c r="BS17" i="35"/>
  <c r="CI22" i="35"/>
  <c r="DG28" i="35"/>
  <c r="DO35" i="35"/>
  <c r="CQ44" i="35"/>
  <c r="AW5" i="35"/>
  <c r="DI9" i="35"/>
  <c r="CK14" i="35"/>
  <c r="DQ21" i="35"/>
  <c r="Y27" i="35"/>
  <c r="Y34" i="35"/>
  <c r="AW42" i="35"/>
  <c r="Y50" i="35"/>
  <c r="DA60" i="35"/>
  <c r="DB19" i="35"/>
  <c r="DB24" i="35"/>
  <c r="AH30" i="35"/>
  <c r="AP35" i="35"/>
  <c r="BV42" i="35"/>
  <c r="CL47" i="35"/>
  <c r="BW7" i="35"/>
  <c r="AY12" i="35"/>
  <c r="DC18" i="35"/>
  <c r="BJ47" i="35"/>
  <c r="AR55" i="35"/>
  <c r="W53" i="35"/>
  <c r="AE59" i="35"/>
  <c r="CQ64" i="35"/>
  <c r="CJ7" i="35"/>
  <c r="AN12" i="35"/>
  <c r="AN19" i="35"/>
  <c r="BL24" i="35"/>
  <c r="AN29" i="35"/>
  <c r="X34" i="35"/>
  <c r="AR64" i="35"/>
  <c r="BW22" i="35"/>
  <c r="AA27" i="35"/>
  <c r="CU31" i="35"/>
  <c r="AY36" i="35"/>
  <c r="CM42" i="35"/>
  <c r="BG47" i="35"/>
  <c r="DK53" i="35"/>
  <c r="BW58" i="35"/>
  <c r="BG63" i="35"/>
  <c r="BT42" i="35"/>
  <c r="AF47" i="35"/>
  <c r="X54" i="35"/>
  <c r="CJ58" i="35"/>
  <c r="BO66" i="35"/>
  <c r="CZ68" i="35"/>
  <c r="J54" i="35"/>
  <c r="BV58" i="35"/>
  <c r="Z63" i="35"/>
  <c r="DB17" i="35"/>
  <c r="CW7" i="35"/>
  <c r="DE14" i="35"/>
  <c r="CH8" i="35"/>
  <c r="BR13" i="35"/>
  <c r="CL8" i="35"/>
  <c r="CT13" i="35"/>
  <c r="AR7" i="35"/>
  <c r="AJ12" i="35"/>
  <c r="DD18" i="35"/>
  <c r="DD23" i="35"/>
  <c r="DL29" i="35"/>
  <c r="T37" i="35"/>
  <c r="DE18" i="35"/>
  <c r="DM24" i="35"/>
  <c r="BH31" i="35"/>
  <c r="BH41" i="35"/>
  <c r="BQ50" i="35"/>
  <c r="AC62" i="35"/>
  <c r="AD21" i="35"/>
  <c r="AL27" i="35"/>
  <c r="CX33" i="35"/>
  <c r="AT44" i="35"/>
  <c r="BZ55" i="35"/>
  <c r="AD64" i="35"/>
  <c r="AE5" i="35"/>
  <c r="CQ9" i="35"/>
  <c r="BK14" i="35"/>
  <c r="AM21" i="35"/>
  <c r="CI27" i="35"/>
  <c r="BC34" i="35"/>
  <c r="CA42" i="35"/>
  <c r="CI50" i="35"/>
  <c r="AO8" i="35"/>
  <c r="Q13" i="35"/>
  <c r="AW20" i="35"/>
  <c r="BE25" i="35"/>
  <c r="DQ30" i="35"/>
  <c r="Q38" i="35"/>
  <c r="BM46" i="35"/>
  <c r="AG58" i="35"/>
  <c r="CS66" i="35"/>
  <c r="J23" i="35"/>
  <c r="R28" i="35"/>
  <c r="AX33" i="35"/>
  <c r="DJ38" i="35"/>
  <c r="R46" i="35"/>
  <c r="BO6" i="35"/>
  <c r="S11" i="35"/>
  <c r="CE17" i="35"/>
  <c r="DL46" i="35"/>
  <c r="AB54" i="35"/>
  <c r="DD59" i="35"/>
  <c r="W58" i="35"/>
  <c r="AU63" i="35"/>
  <c r="CR7" i="35"/>
  <c r="AV12" i="35"/>
  <c r="CR18" i="35"/>
  <c r="DP23" i="35"/>
  <c r="CJ28" i="35"/>
  <c r="CB33" i="35"/>
  <c r="DD60" i="35"/>
  <c r="T66" i="35"/>
  <c r="AQ20" i="35"/>
  <c r="DK24" i="35"/>
  <c r="BW29" i="35"/>
  <c r="AA34" i="35"/>
  <c r="CU38" i="35"/>
  <c r="AA45" i="35"/>
  <c r="CU49" i="35"/>
  <c r="DK56" i="35"/>
  <c r="CM61" i="35"/>
  <c r="BL41" i="35"/>
  <c r="X46" i="35"/>
  <c r="CJ50" i="35"/>
  <c r="P57" i="35"/>
  <c r="CJ61" i="35"/>
  <c r="AH48" i="35"/>
  <c r="BL3" i="35"/>
  <c r="CR63" i="35"/>
  <c r="R54" i="35"/>
  <c r="CD58" i="35"/>
  <c r="AH63" i="35"/>
  <c r="AP18" i="35"/>
  <c r="DE7" i="35"/>
  <c r="U18" i="35"/>
  <c r="AT9" i="35"/>
  <c r="V17" i="35"/>
  <c r="AX9" i="35"/>
  <c r="DJ14" i="35"/>
  <c r="DL7" i="35"/>
  <c r="DL12" i="35"/>
  <c r="BP19" i="35"/>
  <c r="L25" i="35"/>
  <c r="CF30" i="35"/>
  <c r="CN37" i="35"/>
  <c r="M19" i="35"/>
  <c r="M25" i="35"/>
  <c r="M32" i="35"/>
  <c r="M42" i="35"/>
  <c r="BY50" i="35"/>
  <c r="AK62" i="35"/>
  <c r="CP18" i="35"/>
  <c r="CH24" i="35"/>
  <c r="CP31" i="35"/>
  <c r="AL41" i="35"/>
  <c r="CP48" i="35"/>
  <c r="BR61" i="35"/>
  <c r="W4" i="35"/>
  <c r="CI8" i="35"/>
  <c r="BC13" i="35"/>
  <c r="AE20" i="35"/>
  <c r="AM26" i="35"/>
  <c r="AU32" i="35"/>
  <c r="CY38" i="35"/>
  <c r="CA48" i="35"/>
  <c r="AG7" i="35"/>
  <c r="DQ11" i="35"/>
  <c r="DA18" i="35"/>
  <c r="DA23" i="35"/>
  <c r="DA29" i="35"/>
  <c r="BM36" i="35"/>
  <c r="CK44" i="35"/>
  <c r="Y55" i="35"/>
  <c r="CK63" i="35"/>
  <c r="DJ21" i="35"/>
  <c r="J27" i="35"/>
  <c r="AH32" i="35"/>
  <c r="AX37" i="35"/>
  <c r="AX45" i="35"/>
  <c r="K6" i="35"/>
  <c r="BW10" i="35"/>
  <c r="AA17" i="35"/>
  <c r="BX47" i="35"/>
  <c r="DD54" i="35"/>
  <c r="AE58" i="35"/>
  <c r="BK63" i="35"/>
  <c r="BL5" i="35"/>
  <c r="X10" i="35"/>
  <c r="CZ14" i="35"/>
  <c r="BT21" i="35"/>
  <c r="AV26" i="35"/>
  <c r="AN31" i="35"/>
  <c r="CB36" i="35"/>
  <c r="BJ64" i="35"/>
  <c r="CM22" i="35"/>
  <c r="AQ27" i="35"/>
  <c r="DK31" i="35"/>
  <c r="BO36" i="35"/>
  <c r="DC42" i="35"/>
  <c r="BW47" i="35"/>
  <c r="CE54" i="35"/>
  <c r="BG59" i="35"/>
  <c r="AA64" i="35"/>
  <c r="AV43" i="35"/>
  <c r="DH47" i="35"/>
  <c r="AN54" i="35"/>
  <c r="CZ58" i="35"/>
  <c r="CD49" i="35"/>
  <c r="BD64" i="35"/>
  <c r="J57" i="35"/>
  <c r="BV61" i="35"/>
  <c r="BF68" i="35"/>
  <c r="AT48" i="35"/>
  <c r="BC37" i="35"/>
  <c r="AO44" i="35"/>
  <c r="CT23" i="35"/>
  <c r="DB46" i="35"/>
  <c r="AR49" i="35"/>
  <c r="AF13" i="35"/>
  <c r="BD34" i="35"/>
  <c r="CE36" i="35"/>
  <c r="BW59" i="35"/>
  <c r="AN42" i="35"/>
  <c r="DP54" i="35"/>
  <c r="BD63" i="35"/>
  <c r="Z57" i="35"/>
  <c r="J68" i="35"/>
  <c r="BP54" i="35"/>
  <c r="CY61" i="35"/>
  <c r="AN13" i="35"/>
  <c r="BD25" i="35"/>
  <c r="P35" i="35"/>
  <c r="T64" i="35"/>
  <c r="AI25" i="35"/>
  <c r="BG34" i="35"/>
  <c r="K46" i="35"/>
  <c r="AI57" i="35"/>
  <c r="CJ44" i="35"/>
  <c r="DP50" i="35"/>
  <c r="BL58" i="35"/>
  <c r="S68" i="35"/>
  <c r="CB68" i="35"/>
  <c r="AH53" i="35"/>
  <c r="CT57" i="35"/>
  <c r="AX62" i="35"/>
  <c r="CD68" i="35"/>
  <c r="AM56" i="35"/>
  <c r="BT18" i="35"/>
  <c r="BO34" i="35"/>
  <c r="CM56" i="35"/>
  <c r="CR48" i="35"/>
  <c r="DB48" i="35"/>
  <c r="AP57" i="35"/>
  <c r="DO62" i="35"/>
  <c r="AF5" i="35"/>
  <c r="DH24" i="35"/>
  <c r="CF60" i="35"/>
  <c r="AY29" i="35"/>
  <c r="BW49" i="35"/>
  <c r="CB43" i="35"/>
  <c r="CP9" i="35"/>
  <c r="BN14" i="35"/>
  <c r="AB18" i="35"/>
  <c r="BX34" i="35"/>
  <c r="M27" i="35"/>
  <c r="M54" i="35"/>
  <c r="BZ21" i="35"/>
  <c r="N44" i="35"/>
  <c r="O5" i="35"/>
  <c r="BC19" i="35"/>
  <c r="BK36" i="35"/>
  <c r="AO9" i="35"/>
  <c r="DA25" i="35"/>
  <c r="AW46" i="35"/>
  <c r="CT19" i="35"/>
  <c r="AH33" i="35"/>
  <c r="BW4" i="35"/>
  <c r="AB4" i="35"/>
  <c r="DG57" i="35"/>
  <c r="CB14" i="35"/>
  <c r="BD30" i="35"/>
  <c r="AB60" i="35"/>
  <c r="CV64" i="35"/>
  <c r="DK21" i="35"/>
  <c r="BO26" i="35"/>
  <c r="AA31" i="35"/>
  <c r="CM35" i="35"/>
  <c r="CE42" i="35"/>
  <c r="AY47" i="35"/>
  <c r="DC53" i="35"/>
  <c r="BO58" i="35"/>
  <c r="AY63" i="35"/>
  <c r="BL38" i="35"/>
  <c r="BD45" i="35"/>
  <c r="DP49" i="35"/>
  <c r="DH56" i="35"/>
  <c r="BT61" i="35"/>
  <c r="CU68" i="35"/>
  <c r="P63" i="35"/>
  <c r="BN54" i="35"/>
  <c r="R59" i="35"/>
  <c r="CD63" i="35"/>
  <c r="AM66" i="35"/>
  <c r="CB4" i="35"/>
  <c r="BD17" i="35"/>
  <c r="BD28" i="35"/>
  <c r="CJ37" i="35"/>
  <c r="CV61" i="35"/>
  <c r="AQ21" i="35"/>
  <c r="S31" i="35"/>
  <c r="AA43" i="35"/>
  <c r="DK54" i="35"/>
  <c r="DC63" i="35"/>
  <c r="AV49" i="35"/>
  <c r="CM68" i="35"/>
  <c r="BT63" i="35"/>
  <c r="Z56" i="35"/>
  <c r="Z68" i="35"/>
  <c r="DE4" i="35"/>
  <c r="BY14" i="35"/>
  <c r="N12" i="35"/>
  <c r="AX11" i="35"/>
  <c r="CN7" i="35"/>
  <c r="BJ17" i="35"/>
  <c r="L26" i="35"/>
  <c r="DL35" i="35"/>
  <c r="U22" i="35"/>
  <c r="DE30" i="35"/>
  <c r="AC48" i="35"/>
  <c r="BY62" i="35"/>
  <c r="AL23" i="35"/>
  <c r="BR33" i="35"/>
  <c r="BR48" i="35"/>
  <c r="BZ18" i="35"/>
  <c r="AE10" i="35"/>
  <c r="DO19" i="35"/>
  <c r="CY28" i="35"/>
  <c r="BK42" i="35"/>
  <c r="DA5" i="35"/>
  <c r="BM13" i="35"/>
  <c r="CC23" i="35"/>
  <c r="Q34" i="35"/>
  <c r="Y45" i="35"/>
  <c r="AW62" i="35"/>
  <c r="AP22" i="35"/>
  <c r="CT30" i="35"/>
  <c r="CD38" i="35"/>
  <c r="K4" i="35"/>
  <c r="BW11" i="35"/>
  <c r="AB46" i="35"/>
  <c r="CF56" i="35"/>
  <c r="AU56" i="35"/>
  <c r="CI64" i="35"/>
  <c r="AV9" i="35"/>
  <c r="AF19" i="35"/>
  <c r="AN27" i="35"/>
  <c r="CB34" i="35"/>
  <c r="DM4" i="35"/>
  <c r="M12" i="35"/>
  <c r="DF4" i="35"/>
  <c r="DN10" i="35"/>
  <c r="BF5" i="35"/>
  <c r="J12" i="35"/>
  <c r="BP5" i="35"/>
  <c r="AZ10" i="35"/>
  <c r="BX17" i="35"/>
  <c r="CF22" i="35"/>
  <c r="BP28" i="35"/>
  <c r="BJ35" i="35"/>
  <c r="AB43" i="35"/>
  <c r="BQ23" i="35"/>
  <c r="BY29" i="35"/>
  <c r="AK38" i="35"/>
  <c r="DE48" i="35"/>
  <c r="BY59" i="35"/>
  <c r="AT23" i="35"/>
  <c r="BI29" i="35"/>
  <c r="N37" i="35"/>
  <c r="N48" i="35"/>
  <c r="CP59" i="35"/>
  <c r="CY6" i="35"/>
  <c r="BK11" i="35"/>
  <c r="W18" i="35"/>
  <c r="CQ23" i="35"/>
  <c r="BK29" i="35"/>
  <c r="BS36" i="35"/>
  <c r="AU45" i="35"/>
  <c r="DI5" i="35"/>
  <c r="CC10" i="35"/>
  <c r="Q17" i="35"/>
  <c r="BU22" i="35"/>
  <c r="Y28" i="35"/>
  <c r="CK34" i="35"/>
  <c r="DI42" i="35"/>
  <c r="CK50" i="35"/>
  <c r="BE62" i="35"/>
  <c r="BF20" i="35"/>
  <c r="BF25" i="35"/>
  <c r="DJ30" i="35"/>
  <c r="DB35" i="35"/>
  <c r="AP43" i="35"/>
  <c r="BV48" i="35"/>
  <c r="AA8" i="35"/>
  <c r="DK12" i="35"/>
  <c r="CN4" i="35"/>
  <c r="T48" i="35"/>
  <c r="DD55" i="35"/>
  <c r="CI53" i="35"/>
  <c r="CQ59" i="35"/>
  <c r="BC66" i="35"/>
  <c r="AN8" i="35"/>
  <c r="DH12" i="35"/>
  <c r="P20" i="35"/>
  <c r="P25" i="35"/>
  <c r="CZ29" i="35"/>
  <c r="CJ34" i="35"/>
  <c r="AJ60" i="35"/>
  <c r="DD64" i="35"/>
  <c r="AA23" i="35"/>
  <c r="CU27" i="35"/>
  <c r="AY32" i="35"/>
  <c r="DK36" i="35"/>
  <c r="AQ43" i="35"/>
  <c r="K48" i="35"/>
  <c r="BO54" i="35"/>
  <c r="AQ59" i="35"/>
  <c r="K64" i="35"/>
  <c r="X43" i="35"/>
  <c r="CR47" i="35"/>
  <c r="CJ54" i="35"/>
  <c r="AN59" i="35"/>
  <c r="AQ68" i="35"/>
  <c r="BT62" i="35"/>
  <c r="BV54" i="35"/>
  <c r="Z59" i="35"/>
  <c r="CL63" i="35"/>
  <c r="AS10" i="35"/>
  <c r="M18" i="35"/>
  <c r="AL9" i="35"/>
  <c r="N17" i="35"/>
  <c r="AP9" i="35"/>
  <c r="CT14" i="35"/>
  <c r="DD7" i="35"/>
  <c r="DD12" i="35"/>
  <c r="BJ19" i="35"/>
  <c r="DD24" i="35"/>
  <c r="BX30" i="35"/>
  <c r="CF37" i="35"/>
  <c r="BQ19" i="35"/>
  <c r="M26" i="35"/>
  <c r="BY32" i="35"/>
  <c r="BQ42" i="35"/>
  <c r="AC54" i="35"/>
  <c r="CO62" i="35"/>
  <c r="CP21" i="35"/>
  <c r="CX27" i="35"/>
  <c r="BB35" i="35"/>
  <c r="AT45" i="35"/>
  <c r="AD56" i="35"/>
  <c r="CP64" i="35"/>
  <c r="CQ5" i="35"/>
  <c r="AU10" i="35"/>
  <c r="O17" i="35"/>
  <c r="CY21" i="35"/>
  <c r="BC28" i="35"/>
  <c r="DO34" i="35"/>
  <c r="BC43" i="35"/>
  <c r="AO4" i="35"/>
  <c r="DA8" i="35"/>
  <c r="CC13" i="35"/>
  <c r="DI20" i="35"/>
  <c r="DQ25" i="35"/>
  <c r="BU31" i="35"/>
  <c r="CC38" i="35"/>
  <c r="Q47" i="35"/>
  <c r="CS58" i="35"/>
  <c r="Z17" i="35"/>
  <c r="BV23" i="35"/>
  <c r="CD28" i="35"/>
  <c r="DJ33" i="35"/>
  <c r="AX41" i="35"/>
  <c r="CD46" i="35"/>
  <c r="S7" i="35"/>
  <c r="DC11" i="35"/>
  <c r="AQ18" i="35"/>
  <c r="BP47" i="35"/>
  <c r="CV54" i="35"/>
  <c r="CI58" i="35"/>
  <c r="AM64" i="35"/>
  <c r="AV8" i="35"/>
  <c r="DP12" i="35"/>
  <c r="AV19" i="35"/>
  <c r="BT24" i="35"/>
  <c r="AV29" i="35"/>
  <c r="AF34" i="35"/>
  <c r="BJ61" i="35"/>
  <c r="CN66" i="35"/>
  <c r="DC20" i="35"/>
  <c r="BO25" i="35"/>
  <c r="AA30" i="35"/>
  <c r="CM34" i="35"/>
  <c r="S41" i="35"/>
  <c r="CM45" i="35"/>
  <c r="AY50" i="35"/>
  <c r="BO57" i="35"/>
  <c r="AQ62" i="35"/>
  <c r="P42" i="35"/>
  <c r="CJ46" i="35"/>
  <c r="P53" i="35"/>
  <c r="CB57" i="35"/>
  <c r="J49" i="35"/>
  <c r="AV64" i="35"/>
  <c r="CD54" i="35"/>
  <c r="AH59" i="35"/>
  <c r="CT63" i="35"/>
  <c r="BA10" i="35"/>
  <c r="CG18" i="35"/>
  <c r="DN9" i="35"/>
  <c r="CP17" i="35"/>
  <c r="DJ9" i="35"/>
  <c r="BN17" i="35"/>
  <c r="CF8" i="35"/>
  <c r="BP13" i="35"/>
  <c r="AJ20" i="35"/>
  <c r="CF25" i="35"/>
  <c r="BJ31" i="35"/>
  <c r="AR38" i="35"/>
  <c r="BY19" i="35"/>
  <c r="U26" i="35"/>
  <c r="CG32" i="35"/>
  <c r="BY42" i="35"/>
  <c r="AK54" i="35"/>
  <c r="CW62" i="35"/>
  <c r="BR20" i="35"/>
  <c r="BI25" i="35"/>
  <c r="AT32" i="35"/>
  <c r="V43" i="35"/>
  <c r="BR53" i="35"/>
  <c r="N63" i="35"/>
  <c r="CI4" i="35"/>
  <c r="AM9" i="35"/>
  <c r="DO13" i="35"/>
  <c r="CQ20" i="35"/>
  <c r="CY26" i="35"/>
  <c r="DG32" i="35"/>
  <c r="W42" i="35"/>
  <c r="AE50" i="35"/>
  <c r="CS7" i="35"/>
  <c r="BU12" i="35"/>
  <c r="CK19" i="35"/>
  <c r="CS24" i="35"/>
  <c r="BM30" i="35"/>
  <c r="Y37" i="35"/>
  <c r="BU45" i="35"/>
  <c r="CK55" i="35"/>
  <c r="AO66" i="35"/>
  <c r="BN22" i="35"/>
  <c r="BV27" i="35"/>
  <c r="DB32" i="35"/>
  <c r="AH38" i="35"/>
  <c r="Z46" i="35"/>
  <c r="BW6" i="35"/>
  <c r="AA11" i="35"/>
  <c r="CM17" i="35"/>
  <c r="AZ48" i="35"/>
  <c r="BJ55" i="35"/>
  <c r="CQ58" i="35"/>
  <c r="AU64" i="35"/>
  <c r="X6" i="35"/>
  <c r="CJ10" i="35"/>
  <c r="X17" i="35"/>
  <c r="AN22" i="35"/>
  <c r="DH26" i="35"/>
  <c r="CZ31" i="35"/>
  <c r="BD37" i="35"/>
  <c r="AZ60" i="35"/>
  <c r="AB66" i="35"/>
  <c r="CU4" i="35"/>
  <c r="AQ23" i="35"/>
  <c r="DK27" i="35"/>
  <c r="BO32" i="35"/>
  <c r="S37" i="35"/>
  <c r="BG43" i="35"/>
  <c r="AA48" i="35"/>
  <c r="AQ55" i="35"/>
  <c r="K60" i="35"/>
  <c r="CM64" i="35"/>
  <c r="DH43" i="35"/>
  <c r="BL48" i="35"/>
  <c r="CZ54" i="35"/>
  <c r="BD59" i="35"/>
  <c r="AH50" i="35"/>
  <c r="DP64" i="35"/>
  <c r="J53" i="35"/>
  <c r="BV57" i="35"/>
  <c r="Z62" i="35"/>
  <c r="J3" i="35"/>
  <c r="BI59" i="35"/>
  <c r="AE48" i="35"/>
  <c r="Y54" i="35"/>
  <c r="AP28" i="35"/>
  <c r="CM6" i="35"/>
  <c r="AZ56" i="35"/>
  <c r="CZ13" i="35"/>
  <c r="DP34" i="35"/>
  <c r="AQ22" i="35"/>
  <c r="K43" i="35"/>
  <c r="CM63" i="35"/>
  <c r="CZ42" i="35"/>
  <c r="CZ57" i="35"/>
  <c r="BT68" i="35"/>
  <c r="CL57" i="35"/>
  <c r="BV68" i="35"/>
  <c r="CF55" i="35"/>
  <c r="BK53" i="35"/>
  <c r="AE66" i="35"/>
  <c r="X5" i="35"/>
  <c r="BL14" i="35"/>
  <c r="BT26" i="35"/>
  <c r="P37" i="35"/>
  <c r="CF64" i="35"/>
  <c r="CU25" i="35"/>
  <c r="K35" i="35"/>
  <c r="BW46" i="35"/>
  <c r="CU57" i="35"/>
  <c r="CZ45" i="35"/>
  <c r="AV53" i="35"/>
  <c r="P59" i="35"/>
  <c r="CR3" i="35"/>
  <c r="AV62" i="35"/>
  <c r="CT53" i="35"/>
  <c r="AX58" i="35"/>
  <c r="DJ62" i="35"/>
  <c r="BV3" i="35"/>
  <c r="O59" i="35"/>
  <c r="AN21" i="35"/>
  <c r="BO19" i="35"/>
  <c r="CU36" i="35"/>
  <c r="BG58" i="35"/>
  <c r="BD53" i="35"/>
  <c r="BN50" i="35"/>
  <c r="BV59" i="35"/>
  <c r="DP6" i="35"/>
  <c r="AF27" i="35"/>
  <c r="DL62" i="35"/>
  <c r="CE31" i="35"/>
  <c r="AA53" i="35"/>
  <c r="DH45" i="35"/>
  <c r="AX49" i="35"/>
  <c r="BH5" i="35"/>
  <c r="BI11" i="35"/>
  <c r="AJ4" i="35"/>
  <c r="DD19" i="35"/>
  <c r="DL36" i="35"/>
  <c r="BH29" i="35"/>
  <c r="CW56" i="35"/>
  <c r="DF23" i="35"/>
  <c r="AT47" i="35"/>
  <c r="AE6" i="35"/>
  <c r="W21" i="35"/>
  <c r="BC38" i="35"/>
  <c r="AG11" i="35"/>
  <c r="Q28" i="35"/>
  <c r="Q50" i="35"/>
  <c r="DJ20" i="35"/>
  <c r="AH35" i="35"/>
  <c r="AY6" i="35"/>
  <c r="BX45" i="35"/>
  <c r="W59" i="35"/>
  <c r="CB18" i="35"/>
  <c r="CB31" i="35"/>
  <c r="CN60" i="35"/>
  <c r="BX66" i="35"/>
  <c r="BO22" i="35"/>
  <c r="S27" i="35"/>
  <c r="CM31" i="35"/>
  <c r="AQ36" i="35"/>
  <c r="AI43" i="35"/>
  <c r="DK47" i="35"/>
  <c r="BG54" i="35"/>
  <c r="AI59" i="35"/>
  <c r="DK63" i="35"/>
  <c r="AV41" i="35"/>
  <c r="DP45" i="35"/>
  <c r="BT50" i="35"/>
  <c r="BL57" i="35"/>
  <c r="CB3" i="35"/>
  <c r="CB63" i="35"/>
  <c r="R55" i="35"/>
  <c r="CD59" i="35"/>
  <c r="AH64" i="35"/>
  <c r="AU55" i="35"/>
  <c r="AE68" i="35"/>
  <c r="BD6" i="35"/>
  <c r="X19" i="35"/>
  <c r="X29" i="35"/>
  <c r="AH3" i="35"/>
  <c r="BP63" i="35"/>
  <c r="BG22" i="35"/>
  <c r="AI32" i="35"/>
  <c r="AY44" i="35"/>
  <c r="AA56" i="35"/>
  <c r="BG64" i="35"/>
  <c r="DP38" i="35"/>
  <c r="BL50" i="35"/>
  <c r="CJ3" i="35"/>
  <c r="X64" i="35"/>
  <c r="DB57" i="35"/>
  <c r="CL68" i="35"/>
  <c r="M6" i="35"/>
  <c r="AL4" i="35"/>
  <c r="BB13" i="35"/>
  <c r="DJ11" i="35"/>
  <c r="AZ8" i="35"/>
  <c r="CN18" i="35"/>
  <c r="T27" i="35"/>
  <c r="BP37" i="35"/>
  <c r="CG22" i="35"/>
  <c r="BH33" i="35"/>
  <c r="CW48" i="35"/>
  <c r="CW64" i="35"/>
  <c r="BI24" i="35"/>
  <c r="AL35" i="35"/>
  <c r="DF53" i="35"/>
  <c r="M3" i="35"/>
  <c r="AU11" i="35"/>
  <c r="BS20" i="35"/>
  <c r="DO29" i="35"/>
  <c r="W43" i="35"/>
  <c r="DQ6" i="35"/>
  <c r="CC14" i="35"/>
  <c r="AO25" i="35"/>
  <c r="CC34" i="35"/>
  <c r="DI46" i="35"/>
  <c r="BM63" i="35"/>
  <c r="BF23" i="35"/>
  <c r="BF31" i="35"/>
  <c r="CT41" i="35"/>
  <c r="AI5" i="35"/>
  <c r="AQ12" i="35"/>
  <c r="CV46" i="35"/>
  <c r="L58" i="35"/>
  <c r="DG56" i="35"/>
  <c r="DG66" i="35"/>
  <c r="BL10" i="35"/>
  <c r="CB20" i="35"/>
  <c r="CZ27" i="35"/>
  <c r="AN36" i="35"/>
  <c r="BQ5" i="35"/>
  <c r="CG12" i="35"/>
  <c r="CX5" i="35"/>
  <c r="BR11" i="35"/>
  <c r="R6" i="35"/>
  <c r="BV12" i="35"/>
  <c r="T6" i="35"/>
  <c r="DL10" i="35"/>
  <c r="AJ18" i="35"/>
  <c r="AJ23" i="35"/>
  <c r="AR29" i="35"/>
  <c r="T36" i="35"/>
  <c r="CN43" i="35"/>
  <c r="AS24" i="35"/>
  <c r="BA30" i="35"/>
  <c r="CW38" i="35"/>
  <c r="BA50" i="35"/>
  <c r="U62" i="35"/>
  <c r="DN23" i="35"/>
  <c r="BI30" i="35"/>
  <c r="CH37" i="35"/>
  <c r="BZ48" i="35"/>
  <c r="AT61" i="35"/>
  <c r="BC7" i="35"/>
  <c r="W12" i="35"/>
  <c r="CY18" i="35"/>
  <c r="BK24" i="35"/>
  <c r="W30" i="35"/>
  <c r="W37" i="35"/>
  <c r="DG45" i="35"/>
  <c r="BM6" i="35"/>
  <c r="AO11" i="35"/>
  <c r="DI17" i="35"/>
  <c r="Y23" i="35"/>
  <c r="CK28" i="35"/>
  <c r="BU35" i="35"/>
  <c r="DQ43" i="35"/>
  <c r="BE54" i="35"/>
  <c r="DQ62" i="35"/>
  <c r="J21" i="35"/>
  <c r="J26" i="35"/>
  <c r="BN31" i="35"/>
  <c r="BF36" i="35"/>
  <c r="DB43" i="35"/>
  <c r="S4" i="35"/>
  <c r="CM8" i="35"/>
  <c r="BO13" i="35"/>
  <c r="BP17" i="35"/>
  <c r="L49" i="35"/>
  <c r="CV56" i="35"/>
  <c r="BS54" i="35"/>
  <c r="AU60" i="35"/>
  <c r="DO66" i="35"/>
  <c r="AF4" i="35"/>
  <c r="CZ8" i="35"/>
  <c r="BL13" i="35"/>
  <c r="CJ20" i="35"/>
  <c r="CB25" i="35"/>
  <c r="BL30" i="35"/>
  <c r="BL35" i="35"/>
  <c r="CV60" i="35"/>
  <c r="L66" i="35"/>
  <c r="S19" i="35"/>
  <c r="CM23" i="35"/>
  <c r="AY28" i="35"/>
  <c r="DK32" i="35"/>
  <c r="BO37" i="35"/>
  <c r="DK43" i="35"/>
  <c r="BW48" i="35"/>
  <c r="AA55" i="35"/>
  <c r="DC59" i="35"/>
  <c r="BW64" i="35"/>
  <c r="CR43" i="35"/>
  <c r="AV48" i="35"/>
  <c r="AN55" i="35"/>
  <c r="DH59" i="35"/>
  <c r="DC68" i="35"/>
  <c r="X63" i="35"/>
  <c r="Z55" i="35"/>
  <c r="CL59" i="35"/>
  <c r="AP64" i="35"/>
  <c r="DE10" i="35"/>
  <c r="BY18" i="35"/>
  <c r="DF9" i="35"/>
  <c r="CH17" i="35"/>
  <c r="DB9" i="35"/>
  <c r="AX17" i="35"/>
  <c r="BP8" i="35"/>
  <c r="BJ13" i="35"/>
  <c r="T20" i="35"/>
  <c r="BX25" i="35"/>
  <c r="AR31" i="35"/>
  <c r="AJ38" i="35"/>
  <c r="AK20" i="35"/>
  <c r="BY26" i="35"/>
  <c r="U34" i="35"/>
  <c r="U43" i="35"/>
  <c r="CO54" i="35"/>
  <c r="AS64" i="35"/>
  <c r="BZ22" i="35"/>
  <c r="DF28" i="35"/>
  <c r="DN35" i="35"/>
  <c r="DN45" i="35"/>
  <c r="CP56" i="35"/>
  <c r="DF18" i="35"/>
  <c r="AU6" i="35"/>
  <c r="DG10" i="35"/>
  <c r="CA17" i="35"/>
  <c r="CY22" i="35"/>
  <c r="DO28" i="35"/>
  <c r="O36" i="35"/>
  <c r="AM44" i="35"/>
  <c r="DA4" i="35"/>
  <c r="BE9" i="35"/>
  <c r="AG14" i="35"/>
  <c r="BM21" i="35"/>
  <c r="BU26" i="35"/>
  <c r="AG33" i="35"/>
  <c r="CC41" i="35"/>
  <c r="CC47" i="35"/>
  <c r="AW60" i="35"/>
  <c r="AH18" i="35"/>
  <c r="Z24" i="35"/>
  <c r="AP29" i="35"/>
  <c r="CL34" i="35"/>
  <c r="DJ41" i="35"/>
  <c r="AH47" i="35"/>
  <c r="CE7" i="35"/>
  <c r="BG12" i="35"/>
  <c r="DK18" i="35"/>
  <c r="AJ48" i="35"/>
  <c r="AZ55" i="35"/>
  <c r="AE53" i="35"/>
  <c r="AM59" i="35"/>
  <c r="CY64" i="35"/>
  <c r="AN4" i="35"/>
  <c r="DH8" i="35"/>
  <c r="BT13" i="35"/>
  <c r="X20" i="35"/>
  <c r="X25" i="35"/>
  <c r="DH29" i="35"/>
  <c r="CR34" i="35"/>
  <c r="L62" i="35"/>
  <c r="BP68" i="35"/>
  <c r="BO21" i="35"/>
  <c r="S26" i="35"/>
  <c r="CM30" i="35"/>
  <c r="AQ35" i="35"/>
  <c r="CE41" i="35"/>
  <c r="AQ46" i="35"/>
  <c r="BG53" i="35"/>
  <c r="S58" i="35"/>
  <c r="DC62" i="35"/>
  <c r="CB42" i="35"/>
  <c r="AN47" i="35"/>
  <c r="CB53" i="35"/>
  <c r="AF58" i="35"/>
  <c r="BV49" i="35"/>
  <c r="DH64" i="35"/>
  <c r="AH55" i="35"/>
  <c r="CT59" i="35"/>
  <c r="AX64" i="35"/>
  <c r="DM10" i="35"/>
  <c r="BI4" i="35"/>
  <c r="BR10" i="35"/>
  <c r="BF4" i="35"/>
  <c r="J11" i="35"/>
  <c r="BJ4" i="35"/>
  <c r="AR9" i="35"/>
  <c r="T14" i="35"/>
  <c r="T21" i="35"/>
  <c r="BJ26" i="35"/>
  <c r="AJ33" i="35"/>
  <c r="DL38" i="35"/>
  <c r="BA20" i="35"/>
  <c r="CG26" i="35"/>
  <c r="AC34" i="35"/>
  <c r="AC43" i="35"/>
  <c r="CW54" i="35"/>
  <c r="BA64" i="35"/>
  <c r="V20" i="35"/>
  <c r="BI26" i="35"/>
  <c r="DF32" i="35"/>
  <c r="CH43" i="35"/>
  <c r="N55" i="35"/>
  <c r="CH63" i="35"/>
  <c r="AM5" i="35"/>
  <c r="CY9" i="35"/>
  <c r="BS14" i="35"/>
  <c r="AU21" i="35"/>
  <c r="CY27" i="35"/>
  <c r="BK34" i="35"/>
  <c r="CI42" i="35"/>
  <c r="CQ50" i="35"/>
  <c r="AW8" i="35"/>
  <c r="Y13" i="35"/>
  <c r="BE20" i="35"/>
  <c r="BM25" i="35"/>
  <c r="Q31" i="35"/>
  <c r="Y38" i="35"/>
  <c r="BU46" i="35"/>
  <c r="AO58" i="35"/>
  <c r="DA66" i="35"/>
  <c r="R23" i="35"/>
  <c r="Z28" i="35"/>
  <c r="BF33" i="35"/>
  <c r="BF41" i="35"/>
  <c r="CL46" i="35"/>
  <c r="AA7" i="35"/>
  <c r="DK11" i="35"/>
  <c r="AY18" i="35"/>
  <c r="AB49" i="35"/>
  <c r="T56" i="35"/>
  <c r="AM53" i="35"/>
  <c r="AU59" i="35"/>
  <c r="DG64" i="35"/>
  <c r="CJ6" i="35"/>
  <c r="AN11" i="35"/>
  <c r="CJ17" i="35"/>
  <c r="CZ22" i="35"/>
  <c r="BL27" i="35"/>
  <c r="BL32" i="35"/>
  <c r="CL3" i="35"/>
  <c r="DL60" i="35"/>
  <c r="CV66" i="35"/>
  <c r="AI19" i="35"/>
  <c r="DC23" i="35"/>
  <c r="BO28" i="35"/>
  <c r="S33" i="35"/>
  <c r="CM37" i="35"/>
  <c r="S44" i="35"/>
  <c r="CM48" i="35"/>
  <c r="DC55" i="35"/>
  <c r="BW60" i="35"/>
  <c r="BL44" i="35"/>
  <c r="P49" i="35"/>
  <c r="BD55" i="35"/>
  <c r="P60" i="35"/>
  <c r="CT50" i="35"/>
  <c r="X66" i="35"/>
  <c r="BV53" i="35"/>
  <c r="Z58" i="35"/>
  <c r="CL62" i="35"/>
  <c r="AX18" i="35"/>
  <c r="CW3" i="35"/>
  <c r="CS6" i="35"/>
  <c r="CK62" i="35"/>
  <c r="DB28" i="35"/>
  <c r="AQ7" i="35"/>
  <c r="AB57" i="35"/>
  <c r="CI56" i="35"/>
  <c r="CB19" i="35"/>
  <c r="DC22" i="35"/>
  <c r="BW43" i="35"/>
  <c r="AQ64" i="35"/>
  <c r="P44" i="35"/>
  <c r="BD58" i="35"/>
  <c r="DB58" i="35"/>
  <c r="CL18" i="35"/>
  <c r="BJ45" i="35"/>
  <c r="L59" i="35"/>
  <c r="W54" i="35"/>
  <c r="CQ66" i="35"/>
  <c r="BL7" i="35"/>
  <c r="P19" i="35"/>
  <c r="P29" i="35"/>
  <c r="AB68" i="35"/>
  <c r="AY26" i="35"/>
  <c r="BW35" i="35"/>
  <c r="AI47" i="35"/>
  <c r="AY58" i="35"/>
  <c r="BD46" i="35"/>
  <c r="DH53" i="35"/>
  <c r="AN60" i="35"/>
  <c r="CT48" i="35"/>
  <c r="AF3" i="35"/>
  <c r="DH62" i="35"/>
  <c r="AX54" i="35"/>
  <c r="DJ58" i="35"/>
  <c r="BN63" i="35"/>
  <c r="CT18" i="35"/>
  <c r="CQ60" i="35"/>
  <c r="CR23" i="35"/>
  <c r="DC21" i="35"/>
  <c r="BG41" i="35"/>
  <c r="DC60" i="35"/>
  <c r="X55" i="35"/>
  <c r="DB61" i="35"/>
  <c r="AN9" i="35"/>
  <c r="CJ29" i="35"/>
  <c r="CN64" i="35"/>
  <c r="DK33" i="35"/>
  <c r="BW55" i="35"/>
  <c r="AF48" i="35"/>
  <c r="AA68" i="35"/>
  <c r="BD62" i="35"/>
  <c r="BF54" i="35"/>
  <c r="CG7" i="35"/>
  <c r="BZ12" i="35"/>
  <c r="L6" i="35"/>
  <c r="BJ21" i="35"/>
  <c r="CN38" i="35"/>
  <c r="BA32" i="35"/>
  <c r="BQ59" i="35"/>
  <c r="N26" i="35"/>
  <c r="AL53" i="35"/>
  <c r="DG7" i="35"/>
  <c r="CA23" i="35"/>
  <c r="W44" i="35"/>
  <c r="DI12" i="35"/>
  <c r="AO30" i="35"/>
  <c r="AW54" i="35"/>
  <c r="DB22" i="35"/>
  <c r="DJ36" i="35"/>
  <c r="S8" i="35"/>
  <c r="AZ47" i="35"/>
  <c r="CY60" i="35"/>
  <c r="AN5" i="35"/>
  <c r="DH19" i="35"/>
  <c r="BL33" i="35"/>
  <c r="AR61" i="35"/>
  <c r="AZ68" i="35"/>
  <c r="S23" i="35"/>
  <c r="CM27" i="35"/>
  <c r="AQ32" i="35"/>
  <c r="DC36" i="35"/>
  <c r="DC43" i="35"/>
  <c r="BO48" i="35"/>
  <c r="K55" i="35"/>
  <c r="CU59" i="35"/>
  <c r="BO64" i="35"/>
  <c r="DH41" i="35"/>
  <c r="BT46" i="35"/>
  <c r="BL53" i="35"/>
  <c r="P58" i="35"/>
  <c r="DJ48" i="35"/>
  <c r="P3" i="35"/>
  <c r="AF64" i="35"/>
  <c r="CD55" i="35"/>
  <c r="AH60" i="35"/>
  <c r="CT64" i="35"/>
  <c r="CY56" i="35"/>
  <c r="BT7" i="35"/>
  <c r="CR19" i="35"/>
  <c r="DP30" i="35"/>
  <c r="AB64" i="35"/>
  <c r="AA24" i="35"/>
  <c r="AY33" i="35"/>
  <c r="S46" i="35"/>
  <c r="AQ57" i="35"/>
  <c r="BD42" i="35"/>
  <c r="DP53" i="35"/>
  <c r="BD66" i="35"/>
  <c r="BF58" i="35"/>
  <c r="DJ18" i="35"/>
  <c r="U7" i="35"/>
  <c r="CH5" i="35"/>
  <c r="BR17" i="35"/>
  <c r="R13" i="35"/>
  <c r="CN9" i="35"/>
  <c r="AR19" i="35"/>
  <c r="BJ28" i="35"/>
  <c r="T38" i="35"/>
  <c r="AK24" i="35"/>
  <c r="BQ34" i="35"/>
  <c r="DM50" i="35"/>
  <c r="AS66" i="35"/>
  <c r="V25" i="35"/>
  <c r="DF36" i="35"/>
  <c r="BB55" i="35"/>
  <c r="BK4" i="35"/>
  <c r="O12" i="35"/>
  <c r="CI21" i="35"/>
  <c r="O31" i="35"/>
  <c r="CI44" i="35"/>
  <c r="BU7" i="35"/>
  <c r="CS17" i="35"/>
  <c r="BE26" i="35"/>
  <c r="AO36" i="35"/>
  <c r="BM47" i="35"/>
  <c r="J24" i="35"/>
  <c r="CD32" i="35"/>
  <c r="AH43" i="35"/>
  <c r="CU5" i="35"/>
  <c r="BG13" i="35"/>
  <c r="DL47" i="35"/>
  <c r="CN59" i="35"/>
  <c r="BS58" i="35"/>
  <c r="AM68" i="35"/>
  <c r="X4" i="35"/>
  <c r="P11" i="35"/>
  <c r="AV21" i="35"/>
  <c r="AF29" i="35"/>
  <c r="AF37" i="35"/>
  <c r="AC6" i="35"/>
  <c r="AK13" i="35"/>
  <c r="BB7" i="35"/>
  <c r="V12" i="35"/>
  <c r="R8" i="35"/>
  <c r="Z13" i="35"/>
  <c r="CF6" i="35"/>
  <c r="BP11" i="35"/>
  <c r="CV18" i="35"/>
  <c r="CV23" i="35"/>
  <c r="DD29" i="35"/>
  <c r="L37" i="35"/>
  <c r="DM18" i="35"/>
  <c r="DE24" i="35"/>
  <c r="DM30" i="35"/>
  <c r="BH42" i="35"/>
  <c r="U54" i="35"/>
  <c r="CG62" i="35"/>
  <c r="BR24" i="35"/>
  <c r="BZ31" i="35"/>
  <c r="BI42" i="35"/>
  <c r="AT53" i="35"/>
  <c r="DN61" i="35"/>
  <c r="DO7" i="35"/>
  <c r="CI12" i="35"/>
  <c r="BK19" i="35"/>
  <c r="W25" i="35"/>
  <c r="AE31" i="35"/>
  <c r="CI37" i="35"/>
  <c r="BK48" i="35"/>
  <c r="Q7" i="35"/>
  <c r="DA11" i="35"/>
  <c r="CC18" i="35"/>
  <c r="CK23" i="35"/>
  <c r="BU29" i="35"/>
  <c r="AW36" i="35"/>
  <c r="BU44" i="35"/>
  <c r="DQ54" i="35"/>
  <c r="BU63" i="35"/>
  <c r="CT21" i="35"/>
  <c r="CT26" i="35"/>
  <c r="R32" i="35"/>
  <c r="J37" i="35"/>
  <c r="BF44" i="35"/>
  <c r="CE4" i="35"/>
  <c r="AQ9" i="35"/>
  <c r="S14" i="35"/>
  <c r="AZ44" i="35"/>
  <c r="CF49" i="35"/>
  <c r="BP57" i="35"/>
  <c r="CA55" i="35"/>
  <c r="DG60" i="35"/>
  <c r="AU68" i="35"/>
  <c r="CR4" i="35"/>
  <c r="BD9" i="35"/>
  <c r="X14" i="35"/>
  <c r="BD21" i="35"/>
  <c r="AF26" i="35"/>
  <c r="X31" i="35"/>
  <c r="BL36" i="35"/>
  <c r="AZ61" i="35"/>
  <c r="CF66" i="35"/>
  <c r="CE19" i="35"/>
  <c r="AQ24" i="35"/>
  <c r="DK28" i="35"/>
  <c r="BO33" i="35"/>
  <c r="AA38" i="35"/>
  <c r="BO44" i="35"/>
  <c r="AA49" i="35"/>
  <c r="CM55" i="35"/>
  <c r="BG60" i="35"/>
  <c r="AV44" i="35"/>
  <c r="DH48" i="35"/>
  <c r="CZ55" i="35"/>
  <c r="BL60" i="35"/>
  <c r="R48" i="35"/>
  <c r="BT3" i="35"/>
  <c r="CJ63" i="35"/>
  <c r="CL55" i="35"/>
  <c r="AP60" i="35"/>
  <c r="DB64" i="35"/>
  <c r="BA4" i="35"/>
  <c r="BQ11" i="35"/>
  <c r="BB4" i="35"/>
  <c r="BI10" i="35"/>
  <c r="AX4" i="35"/>
  <c r="DB10" i="35"/>
  <c r="AZ4" i="35"/>
  <c r="AJ9" i="35"/>
  <c r="L14" i="35"/>
  <c r="L21" i="35"/>
  <c r="AR26" i="35"/>
  <c r="AB33" i="35"/>
  <c r="DD38" i="35"/>
  <c r="AS21" i="35"/>
  <c r="AC27" i="35"/>
  <c r="CG34" i="35"/>
  <c r="CG43" i="35"/>
  <c r="AS56" i="35"/>
  <c r="DM64" i="35"/>
  <c r="BB23" i="35"/>
  <c r="BR29" i="35"/>
  <c r="V37" i="35"/>
  <c r="BR47" i="35"/>
  <c r="AL59" i="35"/>
  <c r="BH3" i="35"/>
  <c r="DG6" i="35"/>
  <c r="BS11" i="35"/>
  <c r="AE18" i="35"/>
  <c r="DG23" i="35"/>
  <c r="BS29" i="35"/>
  <c r="CA36" i="35"/>
  <c r="CY44" i="35"/>
  <c r="BE5" i="35"/>
  <c r="DQ9" i="35"/>
  <c r="CS14" i="35"/>
  <c r="Q22" i="35"/>
  <c r="AO27" i="35"/>
  <c r="AG34" i="35"/>
  <c r="BE42" i="35"/>
  <c r="AG50" i="35"/>
  <c r="DI60" i="35"/>
  <c r="DJ19" i="35"/>
  <c r="DJ24" i="35"/>
  <c r="AP30" i="35"/>
  <c r="AX35" i="35"/>
  <c r="CL42" i="35"/>
  <c r="CT47" i="35"/>
  <c r="AI8" i="35"/>
  <c r="K13" i="35"/>
  <c r="CF17" i="35"/>
  <c r="T49" i="35"/>
  <c r="DL55" i="35"/>
  <c r="CQ53" i="35"/>
  <c r="CY59" i="35"/>
  <c r="BK66" i="35"/>
  <c r="CZ4" i="35"/>
  <c r="BL9" i="35"/>
  <c r="AF14" i="35"/>
  <c r="CZ20" i="35"/>
  <c r="CJ25" i="35"/>
  <c r="BT30" i="35"/>
  <c r="BT35" i="35"/>
  <c r="BX62" i="35"/>
  <c r="S22" i="35"/>
  <c r="CE26" i="35"/>
  <c r="AQ31" i="35"/>
  <c r="DC35" i="35"/>
  <c r="AI42" i="35"/>
  <c r="DC46" i="35"/>
  <c r="K54" i="35"/>
  <c r="CE58" i="35"/>
  <c r="BO63" i="35"/>
  <c r="AF43" i="35"/>
  <c r="CZ47" i="35"/>
  <c r="AF54" i="35"/>
  <c r="CR58" i="35"/>
  <c r="Z50" i="35"/>
  <c r="P66" i="35"/>
  <c r="CT55" i="35"/>
  <c r="AX60" i="35"/>
  <c r="DJ64" i="35"/>
  <c r="BQ4" i="35"/>
  <c r="BY11" i="35"/>
  <c r="V5" i="35"/>
  <c r="V11" i="35"/>
  <c r="J5" i="35"/>
  <c r="BV11" i="35"/>
  <c r="T5" i="35"/>
  <c r="DL9" i="35"/>
  <c r="CF14" i="35"/>
  <c r="CF21" i="35"/>
  <c r="AR27" i="35"/>
  <c r="DD33" i="35"/>
  <c r="BX41" i="35"/>
  <c r="BH21" i="35"/>
  <c r="AK27" i="35"/>
  <c r="CO34" i="35"/>
  <c r="CO43" i="35"/>
  <c r="BA56" i="35"/>
  <c r="BY66" i="35"/>
  <c r="AL21" i="35"/>
  <c r="AT27" i="35"/>
  <c r="DN33" i="35"/>
  <c r="BZ44" i="35"/>
  <c r="CH55" i="35"/>
  <c r="AL64" i="35"/>
  <c r="CY5" i="35"/>
  <c r="BC10" i="35"/>
  <c r="W17" i="35"/>
  <c r="DG21" i="35"/>
  <c r="BK28" i="35"/>
  <c r="W35" i="35"/>
  <c r="BS43" i="35"/>
  <c r="AW4" i="35"/>
  <c r="DI8" i="35"/>
  <c r="CK13" i="35"/>
  <c r="DQ20" i="35"/>
  <c r="Q26" i="35"/>
  <c r="CC31" i="35"/>
  <c r="CK38" i="35"/>
  <c r="Y47" i="35"/>
  <c r="DA58" i="35"/>
  <c r="BF17" i="35"/>
  <c r="CD23" i="35"/>
  <c r="CL28" i="35"/>
  <c r="J34" i="35"/>
  <c r="J42" i="35"/>
  <c r="AP47" i="35"/>
  <c r="CM7" i="35"/>
  <c r="BO12" i="35"/>
  <c r="BP44" i="35"/>
  <c r="CV49" i="35"/>
  <c r="L57" i="35"/>
  <c r="CY53" i="35"/>
  <c r="DG59" i="35"/>
  <c r="BS66" i="35"/>
  <c r="AN7" i="35"/>
  <c r="CZ11" i="35"/>
  <c r="AN18" i="35"/>
  <c r="BL23" i="35"/>
  <c r="P28" i="35"/>
  <c r="X33" i="35"/>
  <c r="BP61" i="35"/>
  <c r="BX68" i="35"/>
  <c r="CU19" i="35"/>
  <c r="BG24" i="35"/>
  <c r="S29" i="35"/>
  <c r="CE33" i="35"/>
  <c r="AQ38" i="35"/>
  <c r="CE44" i="35"/>
  <c r="AQ49" i="35"/>
  <c r="BG56" i="35"/>
  <c r="AA61" i="35"/>
  <c r="X38" i="35"/>
  <c r="P45" i="35"/>
  <c r="CB49" i="35"/>
  <c r="DP55" i="35"/>
  <c r="CB60" i="35"/>
  <c r="S66" i="35"/>
  <c r="CJ66" i="35"/>
  <c r="Z54" i="35"/>
  <c r="CL58" i="35"/>
  <c r="AP63" i="35"/>
  <c r="CI7" i="35"/>
  <c r="BU11" i="35"/>
  <c r="BV33" i="35"/>
  <c r="AY11" i="35"/>
  <c r="BK57" i="35"/>
  <c r="AV20" i="35"/>
  <c r="DC26" i="35"/>
  <c r="CM47" i="35"/>
  <c r="DH46" i="35"/>
  <c r="BT59" i="35"/>
  <c r="CL48" i="35"/>
  <c r="Z61" i="35"/>
  <c r="L46" i="35"/>
  <c r="BX59" i="35"/>
  <c r="AE55" i="35"/>
  <c r="W68" i="35"/>
  <c r="P8" i="35"/>
  <c r="CJ19" i="35"/>
  <c r="CB29" i="35"/>
  <c r="BO27" i="35"/>
  <c r="CM36" i="35"/>
  <c r="AY48" i="35"/>
  <c r="CE59" i="35"/>
  <c r="AV38" i="35"/>
  <c r="DP46" i="35"/>
  <c r="BL54" i="35"/>
  <c r="CZ60" i="35"/>
  <c r="AP49" i="35"/>
  <c r="BL63" i="35"/>
  <c r="DJ54" i="35"/>
  <c r="BN59" i="35"/>
  <c r="R64" i="35"/>
  <c r="O64" i="35"/>
  <c r="CZ5" i="35"/>
  <c r="BL25" i="35"/>
  <c r="T60" i="35"/>
  <c r="BW23" i="35"/>
  <c r="CU43" i="35"/>
  <c r="CE62" i="35"/>
  <c r="BD57" i="35"/>
  <c r="DP62" i="35"/>
  <c r="BV63" i="35"/>
  <c r="BT11" i="35"/>
  <c r="BT31" i="35"/>
  <c r="AR68" i="35"/>
  <c r="AI36" i="35"/>
  <c r="DC57" i="35"/>
  <c r="DH49" i="35"/>
  <c r="X3" i="35"/>
  <c r="CL56" i="35"/>
  <c r="AS11" i="35"/>
  <c r="AH4" i="35"/>
  <c r="AB7" i="35"/>
  <c r="AB23" i="35"/>
  <c r="T43" i="35"/>
  <c r="U35" i="35"/>
  <c r="AC64" i="35"/>
  <c r="CH27" i="35"/>
  <c r="N56" i="35"/>
  <c r="CA9" i="35"/>
  <c r="O26" i="35"/>
  <c r="CY45" i="35"/>
  <c r="Q14" i="35"/>
  <c r="DQ31" i="35"/>
  <c r="Q58" i="35"/>
  <c r="CT24" i="35"/>
  <c r="AH41" i="35"/>
  <c r="AI9" i="35"/>
  <c r="BX49" i="35"/>
  <c r="O63" i="35"/>
  <c r="BL6" i="35"/>
  <c r="DH21" i="35"/>
  <c r="BD35" i="35"/>
  <c r="DD61" i="35"/>
  <c r="DL68" i="35"/>
  <c r="K19" i="35"/>
  <c r="CE23" i="35"/>
  <c r="AQ28" i="35"/>
  <c r="DC32" i="35"/>
  <c r="BG37" i="35"/>
  <c r="BG44" i="35"/>
  <c r="S49" i="35"/>
  <c r="CE55" i="35"/>
  <c r="AY60" i="35"/>
  <c r="BL42" i="35"/>
  <c r="X47" i="35"/>
  <c r="P54" i="35"/>
  <c r="CB58" i="35"/>
  <c r="BF49" i="35"/>
  <c r="CR64" i="35"/>
  <c r="AH56" i="35"/>
  <c r="CT60" i="35"/>
  <c r="BN66" i="35"/>
  <c r="BK58" i="35"/>
  <c r="CJ8" i="35"/>
  <c r="CZ21" i="35"/>
  <c r="X32" i="35"/>
  <c r="BP66" i="35"/>
  <c r="CM24" i="35"/>
  <c r="S35" i="35"/>
  <c r="CE46" i="35"/>
  <c r="AA59" i="35"/>
  <c r="DP42" i="35"/>
  <c r="CJ55" i="35"/>
  <c r="DP66" i="35"/>
  <c r="Z60" i="35"/>
  <c r="AC10" i="35"/>
  <c r="AT7" i="35"/>
  <c r="CT4" i="35"/>
  <c r="CD13" i="35"/>
  <c r="AR10" i="35"/>
  <c r="CV20" i="35"/>
  <c r="AJ29" i="35"/>
  <c r="AR41" i="35"/>
  <c r="CW24" i="35"/>
  <c r="CG35" i="35"/>
  <c r="BY54" i="35"/>
  <c r="DM66" i="35"/>
  <c r="V27" i="35"/>
  <c r="BZ37" i="35"/>
  <c r="BZ56" i="35"/>
  <c r="CA5" i="35"/>
  <c r="AE13" i="35"/>
  <c r="BS22" i="35"/>
  <c r="CI32" i="35"/>
  <c r="AM45" i="35"/>
  <c r="CK8" i="35"/>
  <c r="AO19" i="35"/>
  <c r="DQ26" i="35"/>
  <c r="DA37" i="35"/>
  <c r="CC50" i="35"/>
  <c r="AX25" i="35"/>
  <c r="CT33" i="35"/>
  <c r="CT43" i="35"/>
  <c r="DK6" i="35"/>
  <c r="BW14" i="35"/>
  <c r="DL48" i="35"/>
  <c r="CI59" i="35"/>
  <c r="BX3" i="35"/>
  <c r="CJ4" i="35"/>
  <c r="AF12" i="35"/>
  <c r="CB22" i="35"/>
  <c r="CR29" i="35"/>
  <c r="AC7" i="35"/>
  <c r="CW13" i="35"/>
  <c r="DN7" i="35"/>
  <c r="CH12" i="35"/>
  <c r="CD8" i="35"/>
  <c r="CL13" i="35"/>
  <c r="AJ7" i="35"/>
  <c r="T12" i="35"/>
  <c r="AZ19" i="35"/>
  <c r="CN24" i="35"/>
  <c r="BP30" i="35"/>
  <c r="BX37" i="35"/>
  <c r="BH19" i="35"/>
  <c r="DE25" i="35"/>
  <c r="BQ32" i="35"/>
  <c r="M43" i="35"/>
  <c r="CG54" i="35"/>
  <c r="AK64" i="35"/>
  <c r="BB18" i="35"/>
  <c r="AL25" i="35"/>
  <c r="AD32" i="35"/>
  <c r="BR43" i="35"/>
  <c r="DN53" i="35"/>
  <c r="BR63" i="35"/>
  <c r="BS8" i="35"/>
  <c r="AM13" i="35"/>
  <c r="O20" i="35"/>
  <c r="W26" i="35"/>
  <c r="AE32" i="35"/>
  <c r="BS38" i="35"/>
  <c r="O50" i="35"/>
  <c r="CC7" i="35"/>
  <c r="BE12" i="35"/>
  <c r="BE19" i="35"/>
  <c r="BM24" i="35"/>
  <c r="AW30" i="35"/>
  <c r="DI36" i="35"/>
  <c r="AO45" i="35"/>
  <c r="BU55" i="35"/>
  <c r="Y66" i="35"/>
  <c r="AX22" i="35"/>
  <c r="BF27" i="35"/>
  <c r="CL32" i="35"/>
  <c r="J38" i="35"/>
  <c r="J45" i="35"/>
  <c r="AQ5" i="35"/>
  <c r="DC9" i="35"/>
  <c r="CE14" i="35"/>
  <c r="T45" i="35"/>
  <c r="BX50" i="35"/>
  <c r="AB58" i="35"/>
  <c r="BC56" i="35"/>
  <c r="BK61" i="35"/>
  <c r="DG68" i="35"/>
  <c r="AV5" i="35"/>
  <c r="DP9" i="35"/>
  <c r="CJ14" i="35"/>
  <c r="DP21" i="35"/>
  <c r="CR26" i="35"/>
  <c r="CJ31" i="35"/>
  <c r="AN37" i="35"/>
  <c r="DL61" i="35"/>
  <c r="BJ68" i="35"/>
  <c r="AI20" i="35"/>
  <c r="DC24" i="35"/>
  <c r="BO29" i="35"/>
  <c r="S34" i="35"/>
  <c r="CM38" i="35"/>
  <c r="S45" i="35"/>
  <c r="CM49" i="35"/>
  <c r="AQ56" i="35"/>
  <c r="K61" i="35"/>
  <c r="DP37" i="35"/>
  <c r="DH44" i="35"/>
  <c r="BL49" i="35"/>
  <c r="BD56" i="35"/>
  <c r="P61" i="35"/>
  <c r="AX48" i="35"/>
  <c r="AN64" i="35"/>
  <c r="AP56" i="35"/>
  <c r="DB60" i="35"/>
  <c r="J66" i="35"/>
  <c r="M5" i="35"/>
  <c r="U12" i="35"/>
  <c r="DN4" i="35"/>
  <c r="N11" i="35"/>
  <c r="DJ4" i="35"/>
  <c r="BN11" i="35"/>
  <c r="L5" i="35"/>
  <c r="DD9" i="35"/>
  <c r="BX14" i="35"/>
  <c r="BX21" i="35"/>
  <c r="AJ27" i="35"/>
  <c r="CV33" i="35"/>
  <c r="BP41" i="35"/>
  <c r="AK22" i="35"/>
  <c r="CO27" i="35"/>
  <c r="AK35" i="35"/>
  <c r="AC46" i="35"/>
  <c r="DM56" i="35"/>
  <c r="BQ66" i="35"/>
  <c r="N24" i="35"/>
  <c r="N31" i="35"/>
  <c r="CP37" i="35"/>
  <c r="V48" i="35"/>
  <c r="CX59" i="35"/>
  <c r="BK7" i="35"/>
  <c r="AE12" i="35"/>
  <c r="DG18" i="35"/>
  <c r="BS24" i="35"/>
  <c r="AM30" i="35"/>
  <c r="AE37" i="35"/>
  <c r="BC45" i="35"/>
  <c r="DQ5" i="35"/>
  <c r="CK10" i="35"/>
  <c r="AG17" i="35"/>
  <c r="CC22" i="35"/>
  <c r="AG28" i="35"/>
  <c r="CS34" i="35"/>
  <c r="DQ42" i="35"/>
  <c r="CS50" i="35"/>
  <c r="BM62" i="35"/>
  <c r="BN20" i="35"/>
  <c r="BN25" i="35"/>
  <c r="J31" i="35"/>
  <c r="DJ35" i="35"/>
  <c r="AX43" i="35"/>
  <c r="AA4" i="35"/>
  <c r="CU8" i="35"/>
  <c r="BW13" i="35"/>
  <c r="BJ44" i="35"/>
  <c r="CN49" i="35"/>
  <c r="DL56" i="35"/>
  <c r="CI54" i="35"/>
  <c r="BC60" i="35"/>
  <c r="BC68" i="35"/>
  <c r="BD5" i="35"/>
  <c r="P10" i="35"/>
  <c r="CR14" i="35"/>
  <c r="BL21" i="35"/>
  <c r="AN26" i="35"/>
  <c r="AF31" i="35"/>
  <c r="BT36" i="35"/>
  <c r="AB63" i="35"/>
  <c r="CE22" i="35"/>
  <c r="AI27" i="35"/>
  <c r="DC31" i="35"/>
  <c r="BG36" i="35"/>
  <c r="CU42" i="35"/>
  <c r="BO47" i="35"/>
  <c r="BW54" i="35"/>
  <c r="AY59" i="35"/>
  <c r="S64" i="35"/>
  <c r="CZ43" i="35"/>
  <c r="BD48" i="35"/>
  <c r="CR54" i="35"/>
  <c r="AV59" i="35"/>
  <c r="CL50" i="35"/>
  <c r="CB66" i="35"/>
  <c r="AX56" i="35"/>
  <c r="DJ60" i="35"/>
  <c r="R66" i="35"/>
  <c r="U5" i="35"/>
  <c r="AC12" i="35"/>
  <c r="BI6" i="35"/>
  <c r="CH11" i="35"/>
  <c r="BV5" i="35"/>
  <c r="Z12" i="35"/>
  <c r="CF5" i="35"/>
  <c r="BP10" i="35"/>
  <c r="T17" i="35"/>
  <c r="AJ22" i="35"/>
  <c r="DD27" i="35"/>
  <c r="L35" i="35"/>
  <c r="AR42" i="35"/>
  <c r="AS22" i="35"/>
  <c r="CW27" i="35"/>
  <c r="AS35" i="35"/>
  <c r="AK46" i="35"/>
  <c r="BH57" i="35"/>
  <c r="CO17" i="35"/>
  <c r="CX21" i="35"/>
  <c r="DF27" i="35"/>
  <c r="BI35" i="35"/>
  <c r="BB45" i="35"/>
  <c r="AL56" i="35"/>
  <c r="CX64" i="35"/>
  <c r="BC6" i="35"/>
  <c r="DO10" i="35"/>
  <c r="CI17" i="35"/>
  <c r="DO22" i="35"/>
  <c r="O29" i="35"/>
  <c r="W36" i="35"/>
  <c r="AU44" i="35"/>
  <c r="DI4" i="35"/>
  <c r="BM9" i="35"/>
  <c r="AO14" i="35"/>
  <c r="BU21" i="35"/>
  <c r="CC26" i="35"/>
  <c r="AW33" i="35"/>
  <c r="CS41" i="35"/>
  <c r="CK47" i="35"/>
  <c r="BE60" i="35"/>
  <c r="BN18" i="35"/>
  <c r="AP24" i="35"/>
  <c r="BN29" i="35"/>
  <c r="DB34" i="35"/>
  <c r="DB42" i="35"/>
  <c r="DB47" i="35"/>
  <c r="AQ8" i="35"/>
  <c r="S13" i="35"/>
  <c r="AJ45" i="35"/>
  <c r="DD50" i="35"/>
  <c r="CF57" i="35"/>
  <c r="CY54" i="35"/>
  <c r="BK60" i="35"/>
  <c r="BK68" i="35"/>
  <c r="CZ7" i="35"/>
  <c r="BL12" i="35"/>
  <c r="CZ18" i="35"/>
  <c r="P24" i="35"/>
  <c r="CZ28" i="35"/>
  <c r="CJ33" i="35"/>
  <c r="T62" i="35"/>
  <c r="AY20" i="35"/>
  <c r="K25" i="35"/>
  <c r="CE29" i="35"/>
  <c r="AI34" i="35"/>
  <c r="DC38" i="35"/>
  <c r="AI45" i="35"/>
  <c r="DC49" i="35"/>
  <c r="K57" i="35"/>
  <c r="CU61" i="35"/>
  <c r="CJ38" i="35"/>
  <c r="CB45" i="35"/>
  <c r="AF50" i="35"/>
  <c r="BT56" i="35"/>
  <c r="AF61" i="35"/>
  <c r="CE66" i="35"/>
  <c r="X62" i="35"/>
  <c r="BD68" i="35"/>
  <c r="CL54" i="35"/>
  <c r="AP59" i="35"/>
  <c r="DB63" i="35"/>
  <c r="BC12" i="35"/>
  <c r="AO18" i="35"/>
  <c r="AP34" i="35"/>
  <c r="S12" i="35"/>
  <c r="CQ61" i="35"/>
  <c r="CR24" i="35"/>
  <c r="AZ63" i="35"/>
  <c r="BG27" i="35"/>
  <c r="AQ48" i="35"/>
  <c r="BL47" i="35"/>
  <c r="AI66" i="35"/>
  <c r="CL61" i="35"/>
  <c r="CF46" i="35"/>
  <c r="CQ56" i="35"/>
  <c r="CN3" i="35"/>
  <c r="CB8" i="35"/>
  <c r="BD20" i="35"/>
  <c r="AN30" i="35"/>
  <c r="BW20" i="35"/>
  <c r="DC29" i="35"/>
  <c r="AY41" i="35"/>
  <c r="CE50" i="35"/>
  <c r="K62" i="35"/>
  <c r="AF41" i="35"/>
  <c r="BT47" i="35"/>
  <c r="CB55" i="35"/>
  <c r="BD61" i="35"/>
  <c r="DB49" i="35"/>
  <c r="P64" i="35"/>
  <c r="BN55" i="35"/>
  <c r="R60" i="35"/>
  <c r="CD64" i="35"/>
  <c r="CY66" i="35"/>
  <c r="X8" i="35"/>
  <c r="CR27" i="35"/>
  <c r="AZ62" i="35"/>
  <c r="DC25" i="35"/>
  <c r="BO45" i="35"/>
  <c r="BD38" i="35"/>
  <c r="X59" i="35"/>
  <c r="CJ64" i="35"/>
  <c r="BF66" i="35"/>
  <c r="DP13" i="35"/>
  <c r="BT34" i="35"/>
  <c r="DD68" i="35"/>
  <c r="CE20" i="35"/>
  <c r="BW38" i="35"/>
  <c r="AQ60" i="35"/>
  <c r="BT54" i="35"/>
  <c r="J59" i="35"/>
  <c r="BY12" i="35"/>
  <c r="DJ5" i="35"/>
  <c r="L9" i="35"/>
  <c r="AZ25" i="35"/>
  <c r="CW17" i="35"/>
  <c r="AC38" i="35"/>
  <c r="DN29" i="35"/>
  <c r="V59" i="35"/>
  <c r="CQ10" i="35"/>
  <c r="BC27" i="35"/>
  <c r="BS50" i="35"/>
  <c r="BU18" i="35"/>
  <c r="BE35" i="35"/>
  <c r="CS60" i="35"/>
  <c r="DJ25" i="35"/>
  <c r="BN42" i="35"/>
  <c r="DK10" i="35"/>
  <c r="BJ53" i="35"/>
  <c r="AU66" i="35"/>
  <c r="AF8" i="35"/>
  <c r="CZ23" i="35"/>
  <c r="CR37" i="35"/>
  <c r="BJ62" i="35"/>
  <c r="BW19" i="35"/>
  <c r="AI24" i="35"/>
  <c r="DC28" i="35"/>
  <c r="BG33" i="35"/>
  <c r="S38" i="35"/>
  <c r="K45" i="35"/>
  <c r="CE49" i="35"/>
  <c r="AI56" i="35"/>
  <c r="DK60" i="35"/>
  <c r="P43" i="35"/>
  <c r="CJ47" i="35"/>
  <c r="CB54" i="35"/>
  <c r="AF59" i="35"/>
  <c r="J50" i="35"/>
  <c r="BL66" i="35"/>
  <c r="CT56" i="35"/>
  <c r="AX61" i="35"/>
  <c r="AH68" i="35"/>
  <c r="CA59" i="35"/>
  <c r="BD10" i="35"/>
  <c r="AF23" i="35"/>
  <c r="BD33" i="35"/>
  <c r="BG26" i="35"/>
  <c r="CE35" i="35"/>
  <c r="BG48" i="35"/>
  <c r="CM59" i="35"/>
  <c r="CR44" i="35"/>
  <c r="AN56" i="35"/>
  <c r="CJ68" i="35"/>
  <c r="AP61" i="35"/>
  <c r="CO10" i="35"/>
  <c r="BR8" i="35"/>
  <c r="AX5" i="35"/>
  <c r="R17" i="35"/>
  <c r="BJ11" i="35"/>
  <c r="L22" i="35"/>
  <c r="AZ30" i="35"/>
  <c r="DL41" i="35"/>
  <c r="BH26" i="35"/>
  <c r="CO38" i="35"/>
  <c r="AC56" i="35"/>
  <c r="AC17" i="35"/>
  <c r="BZ28" i="35"/>
  <c r="BI43" i="35"/>
  <c r="CH59" i="35"/>
  <c r="CQ6" i="35"/>
  <c r="CQ13" i="35"/>
  <c r="BC24" i="35"/>
  <c r="AM34" i="35"/>
  <c r="BC48" i="35"/>
  <c r="DA9" i="35"/>
  <c r="AG20" i="35"/>
  <c r="CC28" i="35"/>
  <c r="BM38" i="35"/>
  <c r="DI54" i="35"/>
  <c r="CL26" i="35"/>
  <c r="BN34" i="35"/>
  <c r="DJ44" i="35"/>
  <c r="BO7" i="35"/>
  <c r="BO17" i="35"/>
  <c r="AR50" i="35"/>
  <c r="AM60" i="35"/>
  <c r="DH5" i="35"/>
  <c r="BD13" i="35"/>
  <c r="AN23" i="35"/>
  <c r="P31" i="35"/>
  <c r="CO7" i="35"/>
  <c r="CO14" i="35"/>
  <c r="BZ8" i="35"/>
  <c r="BI13" i="35"/>
  <c r="AH9" i="35"/>
  <c r="CD14" i="35"/>
  <c r="CV7" i="35"/>
  <c r="CV12" i="35"/>
  <c r="DL19" i="35"/>
  <c r="BP25" i="35"/>
  <c r="AB31" i="35"/>
  <c r="AB38" i="35"/>
  <c r="U20" i="35"/>
  <c r="BQ26" i="35"/>
  <c r="M34" i="35"/>
  <c r="BY43" i="35"/>
  <c r="AK56" i="35"/>
  <c r="DE64" i="35"/>
  <c r="DN20" i="35"/>
  <c r="AD26" i="35"/>
  <c r="CP32" i="35"/>
  <c r="AD44" i="35"/>
  <c r="BR55" i="35"/>
  <c r="V64" i="35"/>
  <c r="BS4" i="35"/>
  <c r="W9" i="35"/>
  <c r="CY13" i="35"/>
  <c r="CA20" i="35"/>
  <c r="CI26" i="35"/>
  <c r="CQ32" i="35"/>
  <c r="BS42" i="35"/>
  <c r="CA50" i="35"/>
  <c r="AG8" i="35"/>
  <c r="DQ12" i="35"/>
  <c r="AO20" i="35"/>
  <c r="AW25" i="35"/>
  <c r="DI30" i="35"/>
  <c r="DQ37" i="35"/>
  <c r="BE46" i="35"/>
  <c r="Y58" i="35"/>
  <c r="CK66" i="35"/>
  <c r="DJ22" i="35"/>
  <c r="J28" i="35"/>
  <c r="AP33" i="35"/>
  <c r="CT38" i="35"/>
  <c r="J46" i="35"/>
  <c r="DC5" i="35"/>
  <c r="BG10" i="35"/>
  <c r="K17" i="35"/>
  <c r="CF45" i="35"/>
  <c r="BP53" i="35"/>
  <c r="AJ59" i="35"/>
  <c r="DO56" i="35"/>
  <c r="W62" i="35"/>
  <c r="BP3" i="35"/>
  <c r="DP5" i="35"/>
  <c r="BT10" i="35"/>
  <c r="BT17" i="35"/>
  <c r="CJ22" i="35"/>
  <c r="AV27" i="35"/>
  <c r="AN32" i="35"/>
  <c r="CZ37" i="35"/>
  <c r="BP62" i="35"/>
  <c r="CU20" i="35"/>
  <c r="BG25" i="35"/>
  <c r="S30" i="35"/>
  <c r="CE34" i="35"/>
  <c r="K41" i="35"/>
  <c r="CE45" i="35"/>
  <c r="AQ50" i="35"/>
  <c r="DC56" i="35"/>
  <c r="CE61" i="35"/>
  <c r="BT38" i="35"/>
  <c r="BL45" i="35"/>
  <c r="P50" i="35"/>
  <c r="DP56" i="35"/>
  <c r="CB61" i="35"/>
  <c r="BN49" i="35"/>
  <c r="CZ64" i="35"/>
  <c r="DB56" i="35"/>
  <c r="BF61" i="35"/>
  <c r="BV66" i="35"/>
  <c r="BY5" i="35"/>
  <c r="CO12" i="35"/>
  <c r="DN5" i="35"/>
  <c r="BZ11" i="35"/>
  <c r="BN5" i="35"/>
  <c r="R12" i="35"/>
  <c r="BX5" i="35"/>
  <c r="BJ10" i="35"/>
  <c r="L17" i="35"/>
  <c r="AB22" i="35"/>
  <c r="CV27" i="35"/>
  <c r="DD34" i="35"/>
  <c r="AB42" i="35"/>
  <c r="CW22" i="35"/>
  <c r="CG28" i="35"/>
  <c r="CW35" i="35"/>
  <c r="CO46" i="35"/>
  <c r="BQ58" i="35"/>
  <c r="CG17" i="35"/>
  <c r="BZ24" i="35"/>
  <c r="CH31" i="35"/>
  <c r="V41" i="35"/>
  <c r="CH48" i="35"/>
  <c r="BB61" i="35"/>
  <c r="O8" i="35"/>
  <c r="CQ12" i="35"/>
  <c r="BS19" i="35"/>
  <c r="AM25" i="35"/>
  <c r="AU31" i="35"/>
  <c r="CQ37" i="35"/>
  <c r="DO45" i="35"/>
  <c r="BU6" i="35"/>
  <c r="AW11" i="35"/>
  <c r="DQ17" i="35"/>
  <c r="AG23" i="35"/>
  <c r="CS28" i="35"/>
  <c r="CK35" i="35"/>
  <c r="Q44" i="35"/>
  <c r="BM54" i="35"/>
  <c r="Q63" i="35"/>
  <c r="R21" i="35"/>
  <c r="Z26" i="35"/>
  <c r="BV31" i="35"/>
  <c r="BN36" i="35"/>
  <c r="DJ43" i="35"/>
  <c r="CM4" i="35"/>
  <c r="AY9" i="35"/>
  <c r="AA14" i="35"/>
  <c r="AB45" i="35"/>
  <c r="CN50" i="35"/>
  <c r="BX57" i="35"/>
  <c r="CQ55" i="35"/>
  <c r="DO60" i="35"/>
  <c r="DO68" i="35"/>
  <c r="P6" i="35"/>
  <c r="CB10" i="35"/>
  <c r="P17" i="35"/>
  <c r="X22" i="35"/>
  <c r="CZ26" i="35"/>
  <c r="CR31" i="35"/>
  <c r="AV37" i="35"/>
  <c r="CN63" i="35"/>
  <c r="AI23" i="35"/>
  <c r="DC27" i="35"/>
  <c r="BG32" i="35"/>
  <c r="K37" i="35"/>
  <c r="AY43" i="35"/>
  <c r="S48" i="35"/>
  <c r="AI55" i="35"/>
  <c r="DK59" i="35"/>
  <c r="CE64" i="35"/>
  <c r="BD44" i="35"/>
  <c r="DP48" i="35"/>
  <c r="AV55" i="35"/>
  <c r="DP59" i="35"/>
  <c r="BW66" i="35"/>
  <c r="P62" i="35"/>
  <c r="AV68" i="35"/>
  <c r="DJ56" i="35"/>
  <c r="BN61" i="35"/>
  <c r="CD66" i="35"/>
  <c r="CG5" i="35"/>
  <c r="CW12" i="35"/>
  <c r="BR7" i="35"/>
  <c r="AL12" i="35"/>
  <c r="AX6" i="35"/>
  <c r="CL12" i="35"/>
  <c r="AJ6" i="35"/>
  <c r="T11" i="35"/>
  <c r="CV17" i="35"/>
  <c r="CV22" i="35"/>
  <c r="CV28" i="35"/>
  <c r="BX35" i="35"/>
  <c r="AR43" i="35"/>
  <c r="DE22" i="35"/>
  <c r="CW28" i="35"/>
  <c r="DE35" i="35"/>
  <c r="CW46" i="35"/>
  <c r="BY58" i="35"/>
  <c r="CP22" i="35"/>
  <c r="N29" i="35"/>
  <c r="N36" i="35"/>
  <c r="BI46" i="35"/>
  <c r="CX56" i="35"/>
  <c r="BI17" i="35"/>
  <c r="DO6" i="35"/>
  <c r="CA11" i="35"/>
  <c r="AM18" i="35"/>
  <c r="O24" i="35"/>
  <c r="CA29" i="35"/>
  <c r="CI36" i="35"/>
  <c r="DG44" i="35"/>
  <c r="BM5" i="35"/>
  <c r="Q10" i="35"/>
  <c r="DA14" i="35"/>
  <c r="Y22" i="35"/>
  <c r="BE27" i="35"/>
  <c r="AO34" i="35"/>
  <c r="BM42" i="35"/>
  <c r="AO50" i="35"/>
  <c r="DQ60" i="35"/>
  <c r="J20" i="35"/>
  <c r="J25" i="35"/>
  <c r="AX30" i="35"/>
  <c r="BF35" i="35"/>
  <c r="BF43" i="35"/>
  <c r="AI4" i="35"/>
  <c r="DC8" i="35"/>
  <c r="CE13" i="35"/>
  <c r="CV45" i="35"/>
  <c r="T53" i="35"/>
  <c r="BX58" i="35"/>
  <c r="DG55" i="35"/>
  <c r="O61" i="35"/>
  <c r="DL3" i="35"/>
  <c r="BD8" i="35"/>
  <c r="P13" i="35"/>
  <c r="BD19" i="35"/>
  <c r="CB24" i="35"/>
  <c r="BD29" i="35"/>
  <c r="AN34" i="35"/>
  <c r="CF62" i="35"/>
  <c r="DK20" i="35"/>
  <c r="BW25" i="35"/>
  <c r="AI30" i="35"/>
  <c r="CU34" i="35"/>
  <c r="AA41" i="35"/>
  <c r="CU45" i="35"/>
  <c r="BG50" i="35"/>
  <c r="BW57" i="35"/>
  <c r="AY62" i="35"/>
  <c r="BT41" i="35"/>
  <c r="AF46" i="35"/>
  <c r="CR50" i="35"/>
  <c r="X57" i="35"/>
  <c r="CR61" i="35"/>
  <c r="BG68" i="35"/>
  <c r="CJ62" i="35"/>
  <c r="DP68" i="35"/>
  <c r="AP55" i="35"/>
  <c r="DB59" i="35"/>
  <c r="BF64" i="35"/>
  <c r="AE19" i="35"/>
  <c r="BE23" i="35"/>
  <c r="J41" i="35"/>
  <c r="DC17" i="35"/>
  <c r="CI62" i="35"/>
  <c r="BL4" i="35"/>
  <c r="AV25" i="35"/>
  <c r="DL63" i="35"/>
  <c r="BO31" i="35"/>
  <c r="AI54" i="35"/>
  <c r="CB48" i="35"/>
  <c r="DC66" i="35"/>
  <c r="Z53" i="35"/>
  <c r="AP62" i="35"/>
  <c r="CV47" i="35"/>
  <c r="BS59" i="35"/>
  <c r="CR9" i="35"/>
  <c r="CR21" i="35"/>
  <c r="BL31" i="35"/>
  <c r="BJ54" i="35"/>
  <c r="AI21" i="35"/>
  <c r="BG30" i="35"/>
  <c r="DK41" i="35"/>
  <c r="S53" i="35"/>
  <c r="BW62" i="35"/>
  <c r="CR41" i="35"/>
  <c r="X48" i="35"/>
  <c r="CR56" i="35"/>
  <c r="DP61" i="35"/>
  <c r="BF50" i="35"/>
  <c r="CB64" i="35"/>
  <c r="R56" i="35"/>
  <c r="CD60" i="35"/>
  <c r="AX66" i="35"/>
  <c r="CQ68" i="35"/>
  <c r="CZ9" i="35"/>
  <c r="AV30" i="35"/>
  <c r="AI28" i="35"/>
  <c r="DC47" i="35"/>
  <c r="CZ41" i="35"/>
  <c r="DH60" i="35"/>
  <c r="X68" i="35"/>
  <c r="CD3" i="35"/>
  <c r="DP17" i="35"/>
  <c r="K23" i="35"/>
  <c r="BW42" i="35"/>
  <c r="CZ56" i="35"/>
  <c r="CL60" i="35"/>
  <c r="BH18" i="35"/>
  <c r="BV8" i="35"/>
  <c r="DD10" i="35"/>
  <c r="CF27" i="35"/>
  <c r="M21" i="35"/>
  <c r="DM42" i="35"/>
  <c r="CH32" i="35"/>
  <c r="DF61" i="35"/>
  <c r="CA12" i="35"/>
  <c r="BC29" i="35"/>
  <c r="CK4" i="35"/>
  <c r="CS20" i="35"/>
  <c r="DA36" i="35"/>
  <c r="DI62" i="35"/>
  <c r="DJ27" i="35"/>
  <c r="AX44" i="35"/>
  <c r="DC12" i="35"/>
  <c r="AJ55" i="35"/>
  <c r="CY68" i="35"/>
  <c r="DH9" i="35"/>
  <c r="BT25" i="35"/>
  <c r="DJ3" i="35"/>
  <c r="L63" i="35"/>
  <c r="AA20" i="35"/>
  <c r="CU24" i="35"/>
  <c r="BG29" i="35"/>
  <c r="K34" i="35"/>
  <c r="CE38" i="35"/>
  <c r="BW45" i="35"/>
  <c r="AI50" i="35"/>
  <c r="CU56" i="35"/>
  <c r="BW61" i="35"/>
  <c r="CJ43" i="35"/>
  <c r="AN48" i="35"/>
  <c r="AF55" i="35"/>
  <c r="CZ59" i="35"/>
  <c r="BV50" i="35"/>
  <c r="AF68" i="35"/>
  <c r="AX57" i="35"/>
  <c r="DJ61" i="35"/>
  <c r="CT68" i="35"/>
  <c r="AU61" i="35"/>
  <c r="DP10" i="35"/>
  <c r="AV24" i="35"/>
  <c r="DP33" i="35"/>
  <c r="K27" i="35"/>
  <c r="AY37" i="35"/>
  <c r="K49" i="35"/>
  <c r="BO61" i="35"/>
  <c r="AV45" i="35"/>
  <c r="DP57" i="35"/>
  <c r="BF62" i="35"/>
  <c r="DM11" i="35"/>
  <c r="V9" i="35"/>
  <c r="J8" i="35"/>
  <c r="DD4" i="35"/>
  <c r="CF12" i="35"/>
  <c r="BX22" i="35"/>
  <c r="L33" i="35"/>
  <c r="CF43" i="35"/>
  <c r="BY27" i="35"/>
  <c r="BA42" i="35"/>
  <c r="AS58" i="35"/>
  <c r="DF20" i="35"/>
  <c r="BB29" i="35"/>
  <c r="AD45" i="35"/>
  <c r="AL61" i="35"/>
  <c r="AU7" i="35"/>
  <c r="DG14" i="35"/>
  <c r="DO24" i="35"/>
  <c r="CY35" i="35"/>
  <c r="DO48" i="35"/>
  <c r="BU10" i="35"/>
  <c r="AW21" i="35"/>
  <c r="BE29" i="35"/>
  <c r="AO42" i="35"/>
  <c r="BM55" i="35"/>
  <c r="R18" i="35"/>
  <c r="AX27" i="35"/>
  <c r="CT35" i="35"/>
  <c r="DB45" i="35"/>
  <c r="CE8" i="35"/>
  <c r="CM18" i="35"/>
  <c r="L54" i="35"/>
  <c r="BC61" i="35"/>
  <c r="P7" i="35"/>
  <c r="P14" i="35"/>
  <c r="BD24" i="35"/>
  <c r="AF32" i="35"/>
  <c r="AK10" i="35"/>
  <c r="BH17" i="35"/>
  <c r="AD9" i="35"/>
  <c r="BZ17" i="35"/>
  <c r="CT9" i="35"/>
  <c r="AH17" i="35"/>
  <c r="BJ8" i="35"/>
  <c r="AZ13" i="35"/>
  <c r="DL20" i="35"/>
  <c r="AB26" i="35"/>
  <c r="T33" i="35"/>
  <c r="CV38" i="35"/>
  <c r="AC21" i="35"/>
  <c r="U27" i="35"/>
  <c r="BY34" i="35"/>
  <c r="U46" i="35"/>
  <c r="DE56" i="35"/>
  <c r="BA66" i="35"/>
  <c r="V21" i="35"/>
  <c r="AD27" i="35"/>
  <c r="CH33" i="35"/>
  <c r="AL45" i="35"/>
  <c r="V56" i="35"/>
  <c r="CH64" i="35"/>
  <c r="W5" i="35"/>
  <c r="CI9" i="35"/>
  <c r="BC14" i="35"/>
  <c r="AE21" i="35"/>
  <c r="BS27" i="35"/>
  <c r="AU34" i="35"/>
  <c r="AM43" i="35"/>
  <c r="AG4" i="35"/>
  <c r="CS8" i="35"/>
  <c r="BU13" i="35"/>
  <c r="DA20" i="35"/>
  <c r="DI25" i="35"/>
  <c r="BM31" i="35"/>
  <c r="BU38" i="35"/>
  <c r="DQ46" i="35"/>
  <c r="CK58" i="35"/>
  <c r="J17" i="35"/>
  <c r="BN23" i="35"/>
  <c r="BV28" i="35"/>
  <c r="DB33" i="35"/>
  <c r="AP41" i="35"/>
  <c r="BV46" i="35"/>
  <c r="BG6" i="35"/>
  <c r="K11" i="35"/>
  <c r="BW17" i="35"/>
  <c r="AJ46" i="35"/>
  <c r="T54" i="35"/>
  <c r="CV59" i="35"/>
  <c r="O58" i="35"/>
  <c r="AE63" i="35"/>
  <c r="BT6" i="35"/>
  <c r="X11" i="35"/>
  <c r="X18" i="35"/>
  <c r="AV23" i="35"/>
  <c r="DH27" i="35"/>
  <c r="DP32" i="35"/>
  <c r="DB3" i="35"/>
  <c r="T63" i="35"/>
  <c r="BG21" i="35"/>
  <c r="K26" i="35"/>
  <c r="CE30" i="35"/>
  <c r="AI35" i="35"/>
  <c r="BW41" i="35"/>
  <c r="AI46" i="35"/>
  <c r="DK50" i="35"/>
  <c r="BG57" i="35"/>
  <c r="AI62" i="35"/>
  <c r="BD41" i="35"/>
  <c r="P46" i="35"/>
  <c r="CB50" i="35"/>
  <c r="BT57" i="35"/>
  <c r="R50" i="35"/>
  <c r="BT66" i="35"/>
  <c r="BF57" i="35"/>
  <c r="J62" i="35"/>
  <c r="AP68" i="35"/>
  <c r="AS6" i="35"/>
  <c r="AS13" i="35"/>
  <c r="BI7" i="35"/>
  <c r="AD12" i="35"/>
  <c r="AH6" i="35"/>
  <c r="CD12" i="35"/>
  <c r="AB6" i="35"/>
  <c r="L11" i="35"/>
  <c r="CN17" i="35"/>
  <c r="CN22" i="35"/>
  <c r="CF28" i="35"/>
  <c r="BP35" i="35"/>
  <c r="AJ43" i="35"/>
  <c r="CG23" i="35"/>
  <c r="CO29" i="35"/>
  <c r="AS38" i="35"/>
  <c r="AS48" i="35"/>
  <c r="U59" i="35"/>
  <c r="BR18" i="35"/>
  <c r="BB25" i="35"/>
  <c r="AL32" i="35"/>
  <c r="N43" i="35"/>
  <c r="BB53" i="35"/>
  <c r="BI62" i="35"/>
  <c r="O4" i="35"/>
  <c r="CA8" i="35"/>
  <c r="AU13" i="35"/>
  <c r="W20" i="35"/>
  <c r="AE26" i="35"/>
  <c r="AM32" i="35"/>
  <c r="CI38" i="35"/>
  <c r="BS48" i="35"/>
  <c r="Y7" i="35"/>
  <c r="DI11" i="35"/>
  <c r="CK18" i="35"/>
  <c r="CS23" i="35"/>
  <c r="CK29" i="35"/>
  <c r="BE36" i="35"/>
  <c r="CC44" i="35"/>
  <c r="Q55" i="35"/>
  <c r="CC63" i="35"/>
  <c r="DB21" i="35"/>
  <c r="DB26" i="35"/>
  <c r="Z32" i="35"/>
  <c r="Z37" i="35"/>
  <c r="BN44" i="35"/>
  <c r="AY5" i="35"/>
  <c r="DK9" i="35"/>
  <c r="CM14" i="35"/>
  <c r="CN45" i="35"/>
  <c r="L53" i="35"/>
  <c r="AR58" i="35"/>
  <c r="BK56" i="35"/>
  <c r="BS61" i="35"/>
  <c r="AZ3" i="35"/>
  <c r="CB6" i="35"/>
  <c r="AF11" i="35"/>
  <c r="CB17" i="35"/>
  <c r="CR22" i="35"/>
  <c r="BD27" i="35"/>
  <c r="BD32" i="35"/>
  <c r="DH37" i="35"/>
  <c r="AZ64" i="35"/>
  <c r="AA19" i="35"/>
  <c r="CU23" i="35"/>
  <c r="BG28" i="35"/>
  <c r="K33" i="35"/>
  <c r="BW37" i="35"/>
  <c r="K44" i="35"/>
  <c r="CE48" i="35"/>
  <c r="CU55" i="35"/>
  <c r="BO60" i="35"/>
  <c r="P38" i="35"/>
  <c r="DP44" i="35"/>
  <c r="BT49" i="35"/>
  <c r="DH55" i="35"/>
  <c r="BT60" i="35"/>
  <c r="AY68" i="35"/>
  <c r="CB62" i="35"/>
  <c r="DH68" i="35"/>
  <c r="BN57" i="35"/>
  <c r="R62" i="35"/>
  <c r="AX68" i="35"/>
  <c r="BH6" i="35"/>
  <c r="BA13" i="35"/>
  <c r="V8" i="35"/>
  <c r="CX12" i="35"/>
  <c r="AH8" i="35"/>
  <c r="AP13" i="35"/>
  <c r="CV6" i="35"/>
  <c r="CF11" i="35"/>
  <c r="AZ18" i="35"/>
  <c r="AZ23" i="35"/>
  <c r="BJ29" i="35"/>
  <c r="AZ36" i="35"/>
  <c r="DD43" i="35"/>
  <c r="CW23" i="35"/>
  <c r="DE29" i="35"/>
  <c r="BA38" i="35"/>
  <c r="BA48" i="35"/>
  <c r="AC59" i="35"/>
  <c r="BR23" i="35"/>
  <c r="BZ29" i="35"/>
  <c r="AD37" i="35"/>
  <c r="BZ47" i="35"/>
  <c r="AT59" i="35"/>
  <c r="DM3" i="35"/>
  <c r="BS7" i="35"/>
  <c r="AM12" i="35"/>
  <c r="O19" i="35"/>
  <c r="CA24" i="35"/>
  <c r="BC30" i="35"/>
  <c r="AM37" i="35"/>
  <c r="BK45" i="35"/>
  <c r="Q6" i="35"/>
  <c r="CS10" i="35"/>
  <c r="AW17" i="35"/>
  <c r="CK22" i="35"/>
  <c r="AO28" i="35"/>
  <c r="DA34" i="35"/>
  <c r="Y43" i="35"/>
  <c r="DA50" i="35"/>
  <c r="BU62" i="35"/>
  <c r="BV20" i="35"/>
  <c r="BV25" i="35"/>
  <c r="R31" i="35"/>
  <c r="J36" i="35"/>
  <c r="J44" i="35"/>
  <c r="DC4" i="35"/>
  <c r="BG9" i="35"/>
  <c r="AI14" i="35"/>
  <c r="AZ46" i="35"/>
  <c r="CF53" i="35"/>
  <c r="AZ59" i="35"/>
  <c r="BS56" i="35"/>
  <c r="CA61" i="35"/>
  <c r="AR3" i="35"/>
  <c r="AV4" i="35"/>
  <c r="DP8" i="35"/>
  <c r="CB13" i="35"/>
  <c r="AF20" i="35"/>
  <c r="AF25" i="35"/>
  <c r="DP29" i="35"/>
  <c r="CZ34" i="35"/>
  <c r="AJ63" i="35"/>
  <c r="BW21" i="35"/>
  <c r="AA26" i="35"/>
  <c r="CU30" i="35"/>
  <c r="AY35" i="35"/>
  <c r="CM41" i="35"/>
  <c r="AY46" i="35"/>
  <c r="BO53" i="35"/>
  <c r="AA58" i="35"/>
  <c r="DK62" i="35"/>
  <c r="X42" i="35"/>
  <c r="CR46" i="35"/>
  <c r="X53" i="35"/>
  <c r="CJ57" i="35"/>
  <c r="BN48" i="35"/>
  <c r="DP3" i="35"/>
  <c r="AN63" i="35"/>
  <c r="DB55" i="35"/>
  <c r="BF60" i="35"/>
  <c r="Z66" i="35"/>
  <c r="CQ24" i="35"/>
  <c r="DQ28" i="35"/>
  <c r="CL17" i="35"/>
  <c r="BV41" i="35"/>
  <c r="BO18" i="35"/>
  <c r="CV3" i="35"/>
  <c r="BT8" i="35"/>
  <c r="BT29" i="35"/>
  <c r="S32" i="35"/>
  <c r="CU54" i="35"/>
  <c r="AN53" i="35"/>
  <c r="BW68" i="35"/>
  <c r="AP54" i="35"/>
  <c r="BF63" i="35"/>
  <c r="AR53" i="35"/>
  <c r="W60" i="35"/>
  <c r="P12" i="35"/>
  <c r="AN24" i="35"/>
  <c r="DH33" i="35"/>
  <c r="AB61" i="35"/>
  <c r="CU21" i="35"/>
  <c r="K31" i="35"/>
  <c r="BO42" i="35"/>
  <c r="CM53" i="35"/>
  <c r="AI63" i="35"/>
  <c r="AV42" i="35"/>
  <c r="AN49" i="35"/>
  <c r="AV57" i="35"/>
  <c r="AQ66" i="35"/>
  <c r="AV66" i="35"/>
  <c r="CD56" i="35"/>
  <c r="AH61" i="35"/>
  <c r="DJ66" i="35"/>
  <c r="CF3" i="35"/>
  <c r="X12" i="35"/>
  <c r="CR32" i="35"/>
  <c r="BO30" i="35"/>
  <c r="AA50" i="35"/>
  <c r="AF44" i="35"/>
  <c r="BL61" i="35"/>
  <c r="AP53" i="35"/>
  <c r="CQ57" i="35"/>
  <c r="BT20" i="35"/>
  <c r="AQ25" i="35"/>
  <c r="DK44" i="35"/>
  <c r="CJ59" i="35"/>
  <c r="J63" i="35"/>
  <c r="CX4" i="35"/>
  <c r="BV10" i="35"/>
  <c r="L12" i="35"/>
  <c r="CV29" i="35"/>
  <c r="BH23" i="35"/>
  <c r="BY46" i="35"/>
  <c r="CX35" i="35"/>
  <c r="BZ64" i="35"/>
  <c r="AU14" i="35"/>
  <c r="W32" i="35"/>
  <c r="BE6" i="35"/>
  <c r="BM22" i="35"/>
  <c r="AW41" i="35"/>
  <c r="Q66" i="35"/>
  <c r="Z30" i="35"/>
  <c r="BN46" i="35"/>
  <c r="K14" i="35"/>
  <c r="AZ57" i="35"/>
  <c r="O53" i="35"/>
  <c r="CB11" i="35"/>
  <c r="CJ26" i="35"/>
  <c r="Z3" i="35"/>
  <c r="BX63" i="35"/>
  <c r="CM20" i="35"/>
  <c r="AY25" i="35"/>
  <c r="K30" i="35"/>
  <c r="BW34" i="35"/>
  <c r="BO41" i="35"/>
  <c r="AA46" i="35"/>
  <c r="DC50" i="35"/>
  <c r="AY57" i="35"/>
  <c r="AA62" i="35"/>
  <c r="AN44" i="35"/>
  <c r="CZ48" i="35"/>
  <c r="CR55" i="35"/>
  <c r="BD60" i="35"/>
  <c r="BG66" i="35"/>
  <c r="CR68" i="35"/>
  <c r="AX53" i="35"/>
  <c r="DJ57" i="35"/>
  <c r="BN62" i="35"/>
  <c r="AP17" i="35"/>
  <c r="DG61" i="35"/>
  <c r="CR12" i="35"/>
  <c r="P26" i="35"/>
  <c r="X36" i="35"/>
  <c r="CU18" i="35"/>
  <c r="CU28" i="35"/>
  <c r="K38" i="35"/>
  <c r="CM50" i="35"/>
  <c r="S62" i="35"/>
  <c r="P47" i="35"/>
  <c r="BT58" i="35"/>
  <c r="DJ49" i="35"/>
  <c r="DB53" i="35"/>
  <c r="Z64" i="35"/>
  <c r="AC13" i="35"/>
  <c r="AT10" i="35"/>
  <c r="Z9" i="35"/>
  <c r="BJ5" i="35"/>
  <c r="AR13" i="35"/>
  <c r="CN23" i="35"/>
  <c r="CF33" i="35"/>
  <c r="BA19" i="35"/>
  <c r="BA28" i="35"/>
  <c r="BQ43" i="35"/>
  <c r="DM58" i="35"/>
  <c r="N21" i="35"/>
  <c r="BR31" i="35"/>
  <c r="CX45" i="35"/>
  <c r="BB63" i="35"/>
  <c r="BK8" i="35"/>
  <c r="BK17" i="35"/>
  <c r="CA26" i="35"/>
  <c r="O37" i="35"/>
  <c r="Y4" i="35"/>
  <c r="CS11" i="35"/>
  <c r="DI21" i="35"/>
  <c r="DA30" i="35"/>
  <c r="DA42" i="35"/>
  <c r="CC58" i="35"/>
  <c r="AX20" i="35"/>
  <c r="BN28" i="35"/>
  <c r="AX36" i="35"/>
  <c r="R47" i="35"/>
  <c r="CU9" i="35"/>
  <c r="AR44" i="35"/>
  <c r="CF54" i="35"/>
  <c r="CA53" i="35"/>
  <c r="DO61" i="35"/>
  <c r="CB7" i="35"/>
  <c r="BL17" i="35"/>
  <c r="DP24" i="35"/>
  <c r="CZ32" i="35"/>
  <c r="CW10" i="35"/>
  <c r="BQ18" i="35"/>
  <c r="CX9" i="35"/>
  <c r="AP4" i="35"/>
  <c r="CL10" i="35"/>
  <c r="AR4" i="35"/>
  <c r="AB9" i="35"/>
  <c r="DL13" i="35"/>
  <c r="BP21" i="35"/>
  <c r="AB27" i="35"/>
  <c r="CN33" i="35"/>
  <c r="AZ41" i="35"/>
  <c r="AC22" i="35"/>
  <c r="CG27" i="35"/>
  <c r="AC35" i="35"/>
  <c r="CG46" i="35"/>
  <c r="BA58" i="35"/>
  <c r="AS17" i="35"/>
  <c r="CH21" i="35"/>
  <c r="CP27" i="35"/>
  <c r="AT35" i="35"/>
  <c r="DF45" i="35"/>
  <c r="CH56" i="35"/>
  <c r="CH18" i="35"/>
  <c r="CI5" i="35"/>
  <c r="AM10" i="35"/>
  <c r="DO14" i="35"/>
  <c r="CQ21" i="35"/>
  <c r="AU28" i="35"/>
  <c r="DG34" i="35"/>
  <c r="AE44" i="35"/>
  <c r="CS4" i="35"/>
  <c r="AW9" i="35"/>
  <c r="Y14" i="35"/>
  <c r="BE21" i="35"/>
  <c r="BM26" i="35"/>
  <c r="Q33" i="35"/>
  <c r="BM41" i="35"/>
  <c r="BU47" i="35"/>
  <c r="AO60" i="35"/>
  <c r="Z18" i="35"/>
  <c r="R24" i="35"/>
  <c r="Z29" i="35"/>
  <c r="BV34" i="35"/>
  <c r="DB41" i="35"/>
  <c r="Z47" i="35"/>
  <c r="K7" i="35"/>
  <c r="CE11" i="35"/>
  <c r="AA18" i="35"/>
  <c r="DD46" i="35"/>
  <c r="CN54" i="35"/>
  <c r="BS18" i="35"/>
  <c r="CA58" i="35"/>
  <c r="AE64" i="35"/>
  <c r="X7" i="35"/>
  <c r="CJ11" i="35"/>
  <c r="CJ18" i="35"/>
  <c r="DH23" i="35"/>
  <c r="CB28" i="35"/>
  <c r="BT33" i="35"/>
  <c r="CF63" i="35"/>
  <c r="K22" i="35"/>
  <c r="BW26" i="35"/>
  <c r="AI31" i="35"/>
  <c r="CU35" i="35"/>
  <c r="AA42" i="35"/>
  <c r="CU46" i="35"/>
  <c r="AQ53" i="35"/>
  <c r="K58" i="35"/>
  <c r="CU62" i="35"/>
  <c r="DP41" i="35"/>
  <c r="CB46" i="35"/>
  <c r="BT53" i="35"/>
  <c r="X58" i="35"/>
  <c r="CD50" i="35"/>
  <c r="AN68" i="35"/>
  <c r="BF53" i="35"/>
  <c r="J58" i="35"/>
  <c r="BV62" i="35"/>
  <c r="DB68" i="35"/>
  <c r="AK7" i="35"/>
  <c r="DE13" i="35"/>
  <c r="N8" i="35"/>
  <c r="CP12" i="35"/>
  <c r="Z8" i="35"/>
  <c r="AH13" i="35"/>
  <c r="CN6" i="35"/>
  <c r="BX11" i="35"/>
  <c r="AR18" i="35"/>
  <c r="AR23" i="35"/>
  <c r="AZ29" i="35"/>
  <c r="AJ36" i="35"/>
  <c r="CV43" i="35"/>
  <c r="BA24" i="35"/>
  <c r="BH30" i="35"/>
  <c r="DE38" i="35"/>
  <c r="DM48" i="35"/>
  <c r="CG59" i="35"/>
  <c r="N20" i="35"/>
  <c r="AT26" i="35"/>
  <c r="CX32" i="35"/>
  <c r="BZ43" i="35"/>
  <c r="BI54" i="35"/>
  <c r="BZ63" i="35"/>
  <c r="CA4" i="35"/>
  <c r="AE9" i="35"/>
  <c r="DG13" i="35"/>
  <c r="CI20" i="35"/>
  <c r="CQ26" i="35"/>
  <c r="CY32" i="35"/>
  <c r="O42" i="35"/>
  <c r="W50" i="35"/>
  <c r="CK7" i="35"/>
  <c r="BM12" i="35"/>
  <c r="BU19" i="35"/>
  <c r="CC24" i="35"/>
  <c r="BE30" i="35"/>
  <c r="DQ36" i="35"/>
  <c r="BE45" i="35"/>
  <c r="CC55" i="35"/>
  <c r="AG66" i="35"/>
  <c r="BF22" i="35"/>
  <c r="BN27" i="35"/>
  <c r="CT32" i="35"/>
  <c r="R38" i="35"/>
  <c r="Z45" i="35"/>
  <c r="DK5" i="35"/>
  <c r="BO10" i="35"/>
  <c r="S17" i="35"/>
  <c r="AR46" i="35"/>
  <c r="BX53" i="35"/>
  <c r="AR59" i="35"/>
  <c r="O57" i="35"/>
  <c r="AM62" i="35"/>
  <c r="AF7" i="35"/>
  <c r="CR11" i="35"/>
  <c r="AF18" i="35"/>
  <c r="BD23" i="35"/>
  <c r="DP27" i="35"/>
  <c r="P33" i="35"/>
  <c r="CT3" i="35"/>
  <c r="AR60" i="35"/>
  <c r="DL64" i="35"/>
  <c r="CM19" i="35"/>
  <c r="AY24" i="35"/>
  <c r="K29" i="35"/>
  <c r="BW33" i="35"/>
  <c r="AI38" i="35"/>
  <c r="BW44" i="35"/>
  <c r="AI49" i="35"/>
  <c r="AY56" i="35"/>
  <c r="S61" i="35"/>
  <c r="CB38" i="35"/>
  <c r="BT45" i="35"/>
  <c r="X50" i="35"/>
  <c r="BL56" i="35"/>
  <c r="X61" i="35"/>
  <c r="DK68" i="35"/>
  <c r="AF63" i="35"/>
  <c r="BN53" i="35"/>
  <c r="R58" i="35"/>
  <c r="CD62" i="35"/>
  <c r="DJ68" i="35"/>
  <c r="AS7" i="35"/>
  <c r="DM13" i="35"/>
  <c r="CP8" i="35"/>
  <c r="CH13" i="35"/>
  <c r="CT8" i="35"/>
  <c r="DB13" i="35"/>
  <c r="AZ7" i="35"/>
  <c r="AR12" i="35"/>
  <c r="DL18" i="35"/>
  <c r="DL23" i="35"/>
  <c r="L30" i="35"/>
  <c r="AB37" i="35"/>
  <c r="M17" i="35"/>
  <c r="BH24" i="35"/>
  <c r="BQ30" i="35"/>
  <c r="DM38" i="35"/>
  <c r="BH49" i="35"/>
  <c r="CO59" i="35"/>
  <c r="V24" i="35"/>
  <c r="V31" i="35"/>
  <c r="CX37" i="35"/>
  <c r="AD48" i="35"/>
  <c r="DF59" i="35"/>
  <c r="BA3" i="35"/>
  <c r="W8" i="35"/>
  <c r="CY12" i="35"/>
  <c r="CA19" i="35"/>
  <c r="BC25" i="35"/>
  <c r="BK31" i="35"/>
  <c r="CY37" i="35"/>
  <c r="O48" i="35"/>
  <c r="CC6" i="35"/>
  <c r="BE11" i="35"/>
  <c r="Y18" i="35"/>
  <c r="AO23" i="35"/>
  <c r="DA28" i="35"/>
  <c r="DA35" i="35"/>
  <c r="Y44" i="35"/>
  <c r="BU54" i="35"/>
  <c r="Y63" i="35"/>
  <c r="AH21" i="35"/>
  <c r="AH26" i="35"/>
  <c r="CD31" i="35"/>
  <c r="BV36" i="35"/>
  <c r="BV44" i="35"/>
  <c r="BG5" i="35"/>
  <c r="K10" i="35"/>
  <c r="CU14" i="35"/>
  <c r="L47" i="35"/>
  <c r="AJ54" i="35"/>
  <c r="DL59" i="35"/>
  <c r="AE57" i="35"/>
  <c r="BC62" i="35"/>
  <c r="DH4" i="35"/>
  <c r="BT9" i="35"/>
  <c r="AN14" i="35"/>
  <c r="DP20" i="35"/>
  <c r="CR25" i="35"/>
  <c r="CB30" i="35"/>
  <c r="CB35" i="35"/>
  <c r="CV63" i="35"/>
  <c r="AA22" i="35"/>
  <c r="CM26" i="35"/>
  <c r="AY31" i="35"/>
  <c r="DK35" i="35"/>
  <c r="AQ42" i="35"/>
  <c r="DK46" i="35"/>
  <c r="S54" i="35"/>
  <c r="CM58" i="35"/>
  <c r="BW63" i="35"/>
  <c r="CJ42" i="35"/>
  <c r="AV47" i="35"/>
  <c r="CJ53" i="35"/>
  <c r="AN58" i="35"/>
  <c r="R49" i="35"/>
  <c r="BD3" i="35"/>
  <c r="CZ63" i="35"/>
  <c r="BF56" i="35"/>
  <c r="J61" i="35"/>
  <c r="CL66" i="35"/>
  <c r="ET60" i="32"/>
  <c r="EB60" i="32" s="1"/>
  <c r="Q55" i="26"/>
  <c r="Q47" i="26"/>
  <c r="A263" i="51"/>
  <c r="A264" i="51" s="1"/>
  <c r="I264" i="51" s="1"/>
  <c r="A326" i="51"/>
  <c r="J326" i="51" s="1"/>
  <c r="I290" i="51"/>
  <c r="I10" i="51"/>
  <c r="J255" i="51"/>
  <c r="J3" i="51"/>
  <c r="J339" i="51"/>
  <c r="I325" i="51"/>
  <c r="I3" i="51"/>
  <c r="E25" i="44"/>
  <c r="F25" i="44" s="1"/>
  <c r="J291" i="51"/>
  <c r="A292" i="51"/>
  <c r="A293" i="51" s="1"/>
  <c r="I293" i="51" s="1"/>
  <c r="J290" i="51"/>
  <c r="J262" i="51"/>
  <c r="E36" i="44"/>
  <c r="F36" i="44" s="1"/>
  <c r="E55" i="44"/>
  <c r="F55" i="44" s="1"/>
  <c r="J353" i="51"/>
  <c r="ET77" i="32"/>
  <c r="A277" i="51"/>
  <c r="I277" i="51" s="1"/>
  <c r="ET47" i="32"/>
  <c r="ET29" i="32"/>
  <c r="I346" i="51"/>
  <c r="AZ52" i="33"/>
  <c r="ET52" i="32" s="1"/>
  <c r="EB52" i="32" s="1"/>
  <c r="I318" i="51"/>
  <c r="A320" i="51"/>
  <c r="I320" i="51" s="1"/>
  <c r="J319" i="51"/>
  <c r="A340" i="51"/>
  <c r="I340" i="51" s="1"/>
  <c r="J318" i="51"/>
  <c r="J276" i="51"/>
  <c r="I360" i="51"/>
  <c r="J241" i="51"/>
  <c r="I255" i="51"/>
  <c r="I311" i="51"/>
  <c r="ET17" i="32"/>
  <c r="ET18" i="32"/>
  <c r="EB18" i="32" s="1"/>
  <c r="ET20" i="32"/>
  <c r="ET24" i="32"/>
  <c r="EK24" i="32" s="1"/>
  <c r="ET25" i="32"/>
  <c r="AZ71" i="33"/>
  <c r="ET64" i="32" s="1"/>
  <c r="ET69" i="32"/>
  <c r="I269" i="51"/>
  <c r="A305" i="51"/>
  <c r="I305" i="51" s="1"/>
  <c r="A270" i="51"/>
  <c r="J270" i="51" s="1"/>
  <c r="EB67" i="32"/>
  <c r="V51" i="26"/>
  <c r="V10" i="26"/>
  <c r="W7" i="45"/>
  <c r="E61" i="44"/>
  <c r="F61" i="44" s="1"/>
  <c r="A333" i="51"/>
  <c r="A334" i="51" s="1"/>
  <c r="J334" i="51" s="1"/>
  <c r="J346" i="51"/>
  <c r="A11" i="51"/>
  <c r="J11" i="51" s="1"/>
  <c r="A257" i="51"/>
  <c r="I257" i="51" s="1"/>
  <c r="J304" i="51"/>
  <c r="I312" i="51"/>
  <c r="EK51" i="32"/>
  <c r="EK30" i="32"/>
  <c r="EB70" i="32"/>
  <c r="I297" i="51"/>
  <c r="J297" i="51"/>
  <c r="E75" i="44"/>
  <c r="F75" i="44" s="1"/>
  <c r="E5" i="44"/>
  <c r="EB36" i="32"/>
  <c r="EK80" i="32"/>
  <c r="P55" i="26"/>
  <c r="P47" i="26"/>
  <c r="EK87" i="32"/>
  <c r="EB37" i="32"/>
  <c r="EB32" i="32"/>
  <c r="EK39" i="32"/>
  <c r="EB66" i="32"/>
  <c r="EK16" i="32"/>
  <c r="EK62" i="32"/>
  <c r="EK41" i="32"/>
  <c r="D7" i="26"/>
  <c r="V19" i="26"/>
  <c r="V11" i="26"/>
  <c r="P36" i="26"/>
  <c r="R36" i="26" s="1"/>
  <c r="F7" i="26"/>
  <c r="W7" i="32"/>
  <c r="V12" i="26"/>
  <c r="V18" i="26"/>
  <c r="V9" i="26"/>
  <c r="EK49" i="32"/>
  <c r="EB21" i="32"/>
  <c r="EB44" i="32"/>
  <c r="EK31" i="32"/>
  <c r="EB88" i="32"/>
  <c r="EK56" i="32"/>
  <c r="EK63" i="32"/>
  <c r="EB90" i="32"/>
  <c r="EK78" i="32"/>
  <c r="A348" i="51"/>
  <c r="J348" i="51" s="1"/>
  <c r="J347" i="51"/>
  <c r="I347" i="51"/>
  <c r="J298" i="51"/>
  <c r="A299" i="51"/>
  <c r="I298" i="51"/>
  <c r="I242" i="51"/>
  <c r="A243" i="51"/>
  <c r="J242" i="51"/>
  <c r="A5" i="51"/>
  <c r="I4" i="51"/>
  <c r="J4" i="51"/>
  <c r="A362" i="51"/>
  <c r="I361" i="51"/>
  <c r="J361" i="51"/>
  <c r="J360" i="51"/>
  <c r="I241" i="51"/>
  <c r="J332" i="51"/>
  <c r="J256" i="51"/>
  <c r="J311" i="51"/>
  <c r="A313" i="51"/>
  <c r="EB97" i="32"/>
  <c r="EB61" i="32"/>
  <c r="EB43" i="32"/>
  <c r="EB35" i="32"/>
  <c r="EK50" i="32"/>
  <c r="EB22" i="32"/>
  <c r="EB42" i="32"/>
  <c r="E3" i="44"/>
  <c r="E4" i="44"/>
  <c r="E6" i="44"/>
  <c r="E34" i="44"/>
  <c r="F34" i="44" s="1"/>
  <c r="E78" i="44"/>
  <c r="F78" i="44" s="1"/>
  <c r="E49" i="44"/>
  <c r="F49" i="44" s="1"/>
  <c r="E57" i="44"/>
  <c r="E50" i="44"/>
  <c r="F50" i="44" s="1"/>
  <c r="E7" i="44"/>
  <c r="F7" i="44" s="1"/>
  <c r="EB59" i="32"/>
  <c r="A354" i="51"/>
  <c r="A355" i="51" s="1"/>
  <c r="J355" i="51" s="1"/>
  <c r="E24" i="44"/>
  <c r="F24" i="44" s="1"/>
  <c r="FD107" i="32"/>
  <c r="FD103" i="32"/>
  <c r="FD99" i="32"/>
  <c r="FD76" i="32"/>
  <c r="FD68" i="32"/>
  <c r="FD39" i="32"/>
  <c r="FD27" i="32"/>
  <c r="FD14" i="32"/>
  <c r="FD10" i="32"/>
  <c r="I319" i="51"/>
  <c r="FD87" i="32"/>
  <c r="FD19" i="32"/>
  <c r="FD104" i="32"/>
  <c r="FD112" i="32"/>
  <c r="FD64" i="32"/>
  <c r="FD86" i="32"/>
  <c r="FD111" i="32"/>
  <c r="FD15" i="32"/>
  <c r="FD23" i="32"/>
  <c r="FD52" i="32"/>
  <c r="FD83" i="32"/>
  <c r="FD100" i="32"/>
  <c r="FD108" i="32"/>
  <c r="FD12" i="32"/>
  <c r="FD57" i="32"/>
  <c r="FD84" i="32"/>
  <c r="FD101" i="32"/>
  <c r="FD109" i="32"/>
  <c r="FD13" i="32"/>
  <c r="FD45" i="32"/>
  <c r="FD58" i="32"/>
  <c r="FD74" i="32"/>
  <c r="FD97" i="32"/>
  <c r="FD105" i="32"/>
  <c r="FD113" i="32"/>
  <c r="FD42" i="32"/>
  <c r="FD54" i="32"/>
  <c r="FD59" i="32"/>
  <c r="FD81" i="32"/>
  <c r="FD89" i="32"/>
  <c r="FD102" i="32"/>
  <c r="FD110" i="32"/>
  <c r="FD46" i="32"/>
  <c r="FD71" i="32"/>
  <c r="FD85" i="32"/>
  <c r="FD98" i="32"/>
  <c r="FD106" i="32"/>
  <c r="FD114" i="32"/>
  <c r="E19" i="44"/>
  <c r="F19" i="44" s="1"/>
  <c r="EK34" i="32"/>
  <c r="E58" i="44"/>
  <c r="F58" i="44" s="1"/>
  <c r="A249" i="51"/>
  <c r="I248" i="51"/>
  <c r="AZ58" i="33"/>
  <c r="A284" i="51"/>
  <c r="J283" i="51"/>
  <c r="E56" i="44"/>
  <c r="F56" i="44" s="1"/>
  <c r="BF56" i="39" l="1"/>
  <c r="BF56" i="38"/>
  <c r="BF56" i="37"/>
  <c r="BF56" i="40"/>
  <c r="BF56" i="36"/>
  <c r="BW63" i="39"/>
  <c r="BW63" i="38"/>
  <c r="BW63" i="36"/>
  <c r="BW63" i="40"/>
  <c r="BW63" i="37"/>
  <c r="AA22" i="39"/>
  <c r="AA22" i="38"/>
  <c r="AA22" i="37"/>
  <c r="AA22" i="36"/>
  <c r="AA22" i="40"/>
  <c r="DH4" i="39"/>
  <c r="DH4" i="38"/>
  <c r="DH4" i="37"/>
  <c r="DH4" i="40"/>
  <c r="DH4" i="36"/>
  <c r="BG5" i="39"/>
  <c r="BG5" i="38"/>
  <c r="BG5" i="37"/>
  <c r="BG5" i="36"/>
  <c r="BG5" i="40"/>
  <c r="Y44" i="39"/>
  <c r="Y44" i="37"/>
  <c r="Y44" i="38"/>
  <c r="Y44" i="40"/>
  <c r="Y44" i="36"/>
  <c r="CY37" i="39"/>
  <c r="CY37" i="38"/>
  <c r="CY37" i="37"/>
  <c r="CY37" i="36"/>
  <c r="CY37" i="40"/>
  <c r="AD48" i="39"/>
  <c r="AD48" i="38"/>
  <c r="AD48" i="37"/>
  <c r="AD48" i="40"/>
  <c r="AD48" i="36"/>
  <c r="BH24" i="39"/>
  <c r="BH24" i="37"/>
  <c r="BH24" i="38"/>
  <c r="BH24" i="36"/>
  <c r="BH24" i="40"/>
  <c r="DB13" i="39"/>
  <c r="DB13" i="38"/>
  <c r="DB13" i="37"/>
  <c r="DB13" i="36"/>
  <c r="DB13" i="40"/>
  <c r="R58" i="39"/>
  <c r="R58" i="38"/>
  <c r="R58" i="37"/>
  <c r="R58" i="40"/>
  <c r="R58" i="36"/>
  <c r="CB38" i="39"/>
  <c r="CB38" i="38"/>
  <c r="CB38" i="37"/>
  <c r="CB38" i="40"/>
  <c r="CB38" i="36"/>
  <c r="AY24" i="39"/>
  <c r="AY24" i="38"/>
  <c r="AY24" i="37"/>
  <c r="AY24" i="36"/>
  <c r="AY24" i="40"/>
  <c r="AF18" i="39"/>
  <c r="AF18" i="38"/>
  <c r="AF18" i="37"/>
  <c r="AF18" i="36"/>
  <c r="AF18" i="40"/>
  <c r="S17" i="39"/>
  <c r="S17" i="38"/>
  <c r="S17" i="37"/>
  <c r="S17" i="36"/>
  <c r="S17" i="40"/>
  <c r="AG66" i="39"/>
  <c r="AG66" i="38"/>
  <c r="AG66" i="37"/>
  <c r="AG66" i="36"/>
  <c r="AG66" i="40"/>
  <c r="CK7" i="39"/>
  <c r="CK7" i="38"/>
  <c r="CK7" i="37"/>
  <c r="CK7" i="36"/>
  <c r="CK7" i="40"/>
  <c r="CA4" i="39"/>
  <c r="CA4" i="38"/>
  <c r="CA4" i="37"/>
  <c r="CA4" i="36"/>
  <c r="CA4" i="40"/>
  <c r="DM48" i="39"/>
  <c r="DM48" i="38"/>
  <c r="DM48" i="37"/>
  <c r="DM48" i="36"/>
  <c r="DM48" i="40"/>
  <c r="AR18" i="39"/>
  <c r="AR18" i="38"/>
  <c r="AR18" i="37"/>
  <c r="AR18" i="36"/>
  <c r="AR18" i="40"/>
  <c r="AK7" i="39"/>
  <c r="AK7" i="38"/>
  <c r="AK7" i="37"/>
  <c r="AK7" i="40"/>
  <c r="AK7" i="36"/>
  <c r="BT53" i="39"/>
  <c r="BT53" i="38"/>
  <c r="BT53" i="37"/>
  <c r="BT53" i="40"/>
  <c r="BT53" i="36"/>
  <c r="CU35" i="39"/>
  <c r="CU35" i="38"/>
  <c r="CU35" i="37"/>
  <c r="CU35" i="40"/>
  <c r="CU35" i="36"/>
  <c r="CJ18" i="39"/>
  <c r="CJ18" i="38"/>
  <c r="CJ18" i="37"/>
  <c r="CJ18" i="36"/>
  <c r="CJ18" i="40"/>
  <c r="AA18" i="39"/>
  <c r="AA18" i="38"/>
  <c r="AA18" i="37"/>
  <c r="AA18" i="36"/>
  <c r="AA18" i="40"/>
  <c r="Z18" i="39"/>
  <c r="Z18" i="38"/>
  <c r="Z18" i="37"/>
  <c r="Z18" i="36"/>
  <c r="Z18" i="40"/>
  <c r="AW9" i="39"/>
  <c r="AW9" i="38"/>
  <c r="AW9" i="37"/>
  <c r="AW9" i="36"/>
  <c r="AW9" i="40"/>
  <c r="CI5" i="39"/>
  <c r="CI5" i="38"/>
  <c r="CI5" i="37"/>
  <c r="CI5" i="36"/>
  <c r="CI5" i="40"/>
  <c r="BA58" i="39"/>
  <c r="BA58" i="38"/>
  <c r="BA58" i="37"/>
  <c r="BA58" i="36"/>
  <c r="BA58" i="40"/>
  <c r="BP21" i="39"/>
  <c r="BP21" i="38"/>
  <c r="BP21" i="37"/>
  <c r="BP21" i="36"/>
  <c r="BP21" i="40"/>
  <c r="CW10" i="39"/>
  <c r="CW10" i="38"/>
  <c r="CW10" i="37"/>
  <c r="CW10" i="36"/>
  <c r="CW10" i="40"/>
  <c r="AR44" i="39"/>
  <c r="AR44" i="38"/>
  <c r="AR44" i="36"/>
  <c r="AR44" i="37"/>
  <c r="AR44" i="40"/>
  <c r="DA30" i="39"/>
  <c r="DA30" i="38"/>
  <c r="DA30" i="37"/>
  <c r="DA30" i="36"/>
  <c r="DA30" i="40"/>
  <c r="BB63" i="39"/>
  <c r="BB63" i="38"/>
  <c r="BB63" i="37"/>
  <c r="BB63" i="36"/>
  <c r="BB63" i="40"/>
  <c r="CF33" i="39"/>
  <c r="CF33" i="38"/>
  <c r="CF33" i="37"/>
  <c r="CF33" i="36"/>
  <c r="CF33" i="40"/>
  <c r="DB53" i="39"/>
  <c r="DB53" i="38"/>
  <c r="DB53" i="37"/>
  <c r="DB53" i="40"/>
  <c r="DB53" i="36"/>
  <c r="CU18" i="39"/>
  <c r="CU18" i="38"/>
  <c r="CU18" i="37"/>
  <c r="CU18" i="36"/>
  <c r="CU18" i="40"/>
  <c r="AX53" i="39"/>
  <c r="AX53" i="38"/>
  <c r="AX53" i="37"/>
  <c r="AX53" i="36"/>
  <c r="AX53" i="40"/>
  <c r="AY57" i="39"/>
  <c r="AY57" i="37"/>
  <c r="AY57" i="38"/>
  <c r="AY57" i="36"/>
  <c r="AY57" i="40"/>
  <c r="BX63" i="39"/>
  <c r="BX63" i="38"/>
  <c r="BX63" i="37"/>
  <c r="BX63" i="36"/>
  <c r="BX63" i="40"/>
  <c r="Z30" i="39"/>
  <c r="Z30" i="38"/>
  <c r="Z30" i="37"/>
  <c r="Z30" i="36"/>
  <c r="Z30" i="40"/>
  <c r="CX35" i="39"/>
  <c r="CX35" i="38"/>
  <c r="CX35" i="37"/>
  <c r="CX35" i="36"/>
  <c r="CX35" i="40"/>
  <c r="CJ59" i="39"/>
  <c r="CJ59" i="38"/>
  <c r="CJ59" i="37"/>
  <c r="CJ59" i="40"/>
  <c r="CJ59" i="36"/>
  <c r="AA50" i="39"/>
  <c r="AA50" i="38"/>
  <c r="AA50" i="37"/>
  <c r="AA50" i="36"/>
  <c r="AA50" i="40"/>
  <c r="AV66" i="39"/>
  <c r="AV66" i="38"/>
  <c r="AV66" i="37"/>
  <c r="AV66" i="36"/>
  <c r="AV66" i="40"/>
  <c r="K31" i="39"/>
  <c r="K31" i="38"/>
  <c r="K31" i="37"/>
  <c r="K31" i="36"/>
  <c r="K31" i="40"/>
  <c r="BF63" i="39"/>
  <c r="BF63" i="38"/>
  <c r="BF63" i="37"/>
  <c r="BF63" i="36"/>
  <c r="BF63" i="40"/>
  <c r="CV3" i="38"/>
  <c r="CV3" i="39"/>
  <c r="CV3" i="36"/>
  <c r="CV3" i="37"/>
  <c r="CV3" i="40"/>
  <c r="DB55" i="39"/>
  <c r="DB55" i="38"/>
  <c r="DB55" i="37"/>
  <c r="DB55" i="36"/>
  <c r="DB55" i="40"/>
  <c r="DK62" i="39"/>
  <c r="DK62" i="38"/>
  <c r="DK62" i="37"/>
  <c r="DK62" i="36"/>
  <c r="DK62" i="40"/>
  <c r="BW21" i="39"/>
  <c r="BW21" i="38"/>
  <c r="BW21" i="37"/>
  <c r="BW21" i="36"/>
  <c r="BW21" i="40"/>
  <c r="AV4" i="39"/>
  <c r="AV4" i="38"/>
  <c r="AV4" i="37"/>
  <c r="AV4" i="36"/>
  <c r="AV4" i="40"/>
  <c r="BG9" i="39"/>
  <c r="BG9" i="38"/>
  <c r="BG9" i="37"/>
  <c r="BG9" i="36"/>
  <c r="BG9" i="40"/>
  <c r="DA50" i="39"/>
  <c r="DA50" i="38"/>
  <c r="DA50" i="37"/>
  <c r="DA50" i="36"/>
  <c r="DA50" i="40"/>
  <c r="BK45" i="39"/>
  <c r="BK45" i="38"/>
  <c r="BK45" i="37"/>
  <c r="BK45" i="36"/>
  <c r="BK45" i="40"/>
  <c r="AT59" i="39"/>
  <c r="AT59" i="38"/>
  <c r="AT59" i="37"/>
  <c r="AT59" i="36"/>
  <c r="AT59" i="40"/>
  <c r="DE29" i="39"/>
  <c r="DE29" i="37"/>
  <c r="DE29" i="38"/>
  <c r="DE29" i="36"/>
  <c r="DE29" i="40"/>
  <c r="CV6" i="39"/>
  <c r="CV6" i="38"/>
  <c r="CV6" i="37"/>
  <c r="CV6" i="36"/>
  <c r="CV6" i="40"/>
  <c r="R62" i="39"/>
  <c r="R62" i="38"/>
  <c r="R62" i="37"/>
  <c r="R62" i="36"/>
  <c r="R62" i="40"/>
  <c r="DP44" i="39"/>
  <c r="DP44" i="38"/>
  <c r="DP44" i="37"/>
  <c r="DP44" i="36"/>
  <c r="DP44" i="40"/>
  <c r="BG28" i="39"/>
  <c r="BG28" i="38"/>
  <c r="BG28" i="37"/>
  <c r="BG28" i="36"/>
  <c r="BG28" i="40"/>
  <c r="CB17" i="39"/>
  <c r="CB17" i="38"/>
  <c r="CB17" i="37"/>
  <c r="CB17" i="36"/>
  <c r="CB17" i="40"/>
  <c r="CN45" i="39"/>
  <c r="CN45" i="38"/>
  <c r="CN45" i="37"/>
  <c r="CN45" i="36"/>
  <c r="CN45" i="40"/>
  <c r="DB21" i="39"/>
  <c r="DB21" i="38"/>
  <c r="DB21" i="36"/>
  <c r="DB21" i="37"/>
  <c r="DB21" i="40"/>
  <c r="DI11" i="39"/>
  <c r="DI11" i="38"/>
  <c r="DI11" i="36"/>
  <c r="DI11" i="37"/>
  <c r="DI11" i="40"/>
  <c r="CA8" i="39"/>
  <c r="CA8" i="38"/>
  <c r="CA8" i="36"/>
  <c r="CA8" i="40"/>
  <c r="CA8" i="37"/>
  <c r="U59" i="39"/>
  <c r="U59" i="38"/>
  <c r="U59" i="37"/>
  <c r="U59" i="36"/>
  <c r="U59" i="40"/>
  <c r="CN22" i="39"/>
  <c r="CN22" i="38"/>
  <c r="CN22" i="37"/>
  <c r="CN22" i="36"/>
  <c r="CN22" i="40"/>
  <c r="AS13" i="39"/>
  <c r="AS13" i="38"/>
  <c r="AS13" i="37"/>
  <c r="AS13" i="40"/>
  <c r="AS13" i="36"/>
  <c r="CB50" i="39"/>
  <c r="CB50" i="38"/>
  <c r="CB50" i="37"/>
  <c r="CB50" i="36"/>
  <c r="CB50" i="40"/>
  <c r="AI35" i="39"/>
  <c r="AI35" i="38"/>
  <c r="AI35" i="37"/>
  <c r="AI35" i="40"/>
  <c r="AI35" i="36"/>
  <c r="AV23" i="39"/>
  <c r="AV23" i="38"/>
  <c r="AV23" i="37"/>
  <c r="AV23" i="40"/>
  <c r="AV23" i="36"/>
  <c r="AJ46" i="39"/>
  <c r="AJ46" i="38"/>
  <c r="AJ46" i="37"/>
  <c r="AJ46" i="40"/>
  <c r="AJ46" i="36"/>
  <c r="BN23" i="39"/>
  <c r="BN23" i="38"/>
  <c r="BN23" i="37"/>
  <c r="BN23" i="36"/>
  <c r="BN23" i="40"/>
  <c r="BU13" i="39"/>
  <c r="BU13" i="37"/>
  <c r="BU13" i="40"/>
  <c r="BU13" i="38"/>
  <c r="BU13" i="36"/>
  <c r="CI9" i="39"/>
  <c r="CI9" i="38"/>
  <c r="CI9" i="37"/>
  <c r="CI9" i="40"/>
  <c r="CI9" i="36"/>
  <c r="BA66" i="39"/>
  <c r="BA66" i="38"/>
  <c r="BA66" i="37"/>
  <c r="BA66" i="36"/>
  <c r="BA66" i="40"/>
  <c r="AB26" i="39"/>
  <c r="AB26" i="38"/>
  <c r="AB26" i="37"/>
  <c r="AB26" i="40"/>
  <c r="AB26" i="36"/>
  <c r="BH17" i="39"/>
  <c r="BH17" i="38"/>
  <c r="BH17" i="37"/>
  <c r="BH17" i="36"/>
  <c r="BH17" i="40"/>
  <c r="CM18" i="39"/>
  <c r="CM18" i="38"/>
  <c r="CM18" i="37"/>
  <c r="CM18" i="36"/>
  <c r="CM18" i="40"/>
  <c r="BE29" i="39"/>
  <c r="BE29" i="38"/>
  <c r="BE29" i="37"/>
  <c r="BE29" i="40"/>
  <c r="BE29" i="36"/>
  <c r="AL61" i="39"/>
  <c r="AL61" i="38"/>
  <c r="AL61" i="37"/>
  <c r="AL61" i="36"/>
  <c r="AL61" i="40"/>
  <c r="L33" i="39"/>
  <c r="L33" i="38"/>
  <c r="L33" i="36"/>
  <c r="L33" i="40"/>
  <c r="L33" i="37"/>
  <c r="DP57" i="39"/>
  <c r="DP57" i="38"/>
  <c r="DP57" i="37"/>
  <c r="DP57" i="40"/>
  <c r="DP57" i="36"/>
  <c r="DP10" i="39"/>
  <c r="DP10" i="38"/>
  <c r="DP10" i="37"/>
  <c r="DP10" i="36"/>
  <c r="DP10" i="40"/>
  <c r="AF55" i="39"/>
  <c r="AF55" i="38"/>
  <c r="AF55" i="37"/>
  <c r="AF55" i="36"/>
  <c r="AF55" i="40"/>
  <c r="K34" i="39"/>
  <c r="K34" i="38"/>
  <c r="K34" i="37"/>
  <c r="K34" i="36"/>
  <c r="K34" i="40"/>
  <c r="CY68" i="39"/>
  <c r="CY68" i="38"/>
  <c r="CY68" i="37"/>
  <c r="CY68" i="36"/>
  <c r="CY68" i="40"/>
  <c r="CK4" i="39"/>
  <c r="CK4" i="38"/>
  <c r="CK4" i="37"/>
  <c r="CK4" i="36"/>
  <c r="CK4" i="40"/>
  <c r="DD10" i="39"/>
  <c r="DD10" i="38"/>
  <c r="DD10" i="36"/>
  <c r="DD10" i="37"/>
  <c r="DD10" i="40"/>
  <c r="CD3" i="39"/>
  <c r="CD3" i="38"/>
  <c r="CD3" i="36"/>
  <c r="CD3" i="40"/>
  <c r="CD3" i="37"/>
  <c r="CQ68" i="39"/>
  <c r="CQ68" i="38"/>
  <c r="CQ68" i="37"/>
  <c r="CQ68" i="36"/>
  <c r="CQ68" i="40"/>
  <c r="X48" i="39"/>
  <c r="X48" i="38"/>
  <c r="X48" i="36"/>
  <c r="X48" i="37"/>
  <c r="X48" i="40"/>
  <c r="BL31" i="39"/>
  <c r="BL31" i="38"/>
  <c r="BL31" i="37"/>
  <c r="BL31" i="36"/>
  <c r="BL31" i="40"/>
  <c r="CB48" i="39"/>
  <c r="CB48" i="38"/>
  <c r="CB48" i="36"/>
  <c r="CB48" i="37"/>
  <c r="CB48" i="40"/>
  <c r="J41" i="39"/>
  <c r="J41" i="38"/>
  <c r="J41" i="37"/>
  <c r="J41" i="36"/>
  <c r="J41" i="40"/>
  <c r="BG68" i="39"/>
  <c r="BG68" i="38"/>
  <c r="BG68" i="37"/>
  <c r="BG68" i="40"/>
  <c r="BG68" i="36"/>
  <c r="BG50" i="39"/>
  <c r="BG50" i="38"/>
  <c r="BG50" i="37"/>
  <c r="BG50" i="36"/>
  <c r="BG50" i="40"/>
  <c r="AN34" i="39"/>
  <c r="AN34" i="38"/>
  <c r="AN34" i="37"/>
  <c r="AN34" i="36"/>
  <c r="AN34" i="40"/>
  <c r="DG55" i="39"/>
  <c r="DG55" i="37"/>
  <c r="DG55" i="38"/>
  <c r="DG55" i="36"/>
  <c r="DG55" i="40"/>
  <c r="BF35" i="39"/>
  <c r="BF35" i="38"/>
  <c r="BF35" i="37"/>
  <c r="BF35" i="36"/>
  <c r="BF35" i="40"/>
  <c r="BE27" i="39"/>
  <c r="BE27" i="38"/>
  <c r="BE27" i="37"/>
  <c r="BE27" i="36"/>
  <c r="BE27" i="40"/>
  <c r="O24" i="39"/>
  <c r="O24" i="38"/>
  <c r="O24" i="37"/>
  <c r="O24" i="36"/>
  <c r="O24" i="40"/>
  <c r="N29" i="39"/>
  <c r="N29" i="38"/>
  <c r="N29" i="37"/>
  <c r="N29" i="36"/>
  <c r="N29" i="40"/>
  <c r="BX35" i="39"/>
  <c r="BX35" i="38"/>
  <c r="BX35" i="37"/>
  <c r="BX35" i="40"/>
  <c r="BX35" i="36"/>
  <c r="AL12" i="39"/>
  <c r="AL12" i="38"/>
  <c r="AL12" i="37"/>
  <c r="AL12" i="40"/>
  <c r="AL12" i="36"/>
  <c r="P62" i="39"/>
  <c r="P62" i="37"/>
  <c r="P62" i="36"/>
  <c r="P62" i="38"/>
  <c r="P62" i="40"/>
  <c r="AI55" i="39"/>
  <c r="AI55" i="38"/>
  <c r="AI55" i="37"/>
  <c r="AI55" i="36"/>
  <c r="AI55" i="40"/>
  <c r="AV37" i="39"/>
  <c r="AV37" i="38"/>
  <c r="AV37" i="37"/>
  <c r="AV37" i="40"/>
  <c r="AV37" i="36"/>
  <c r="DO60" i="39"/>
  <c r="DO60" i="38"/>
  <c r="DO60" i="36"/>
  <c r="DO60" i="37"/>
  <c r="DO60" i="40"/>
  <c r="DJ43" i="39"/>
  <c r="DJ43" i="38"/>
  <c r="DJ43" i="37"/>
  <c r="DJ43" i="40"/>
  <c r="DJ43" i="36"/>
  <c r="CK35" i="39"/>
  <c r="CK35" i="38"/>
  <c r="CK35" i="36"/>
  <c r="CK35" i="40"/>
  <c r="CK35" i="37"/>
  <c r="AU31" i="39"/>
  <c r="AU31" i="38"/>
  <c r="AU31" i="36"/>
  <c r="AU31" i="40"/>
  <c r="AU31" i="37"/>
  <c r="CH31" i="39"/>
  <c r="CH31" i="38"/>
  <c r="CH31" i="37"/>
  <c r="CH31" i="36"/>
  <c r="CH31" i="40"/>
  <c r="AB42" i="39"/>
  <c r="AB42" i="38"/>
  <c r="AB42" i="37"/>
  <c r="AB42" i="36"/>
  <c r="AB42" i="40"/>
  <c r="BN5" i="39"/>
  <c r="BN5" i="38"/>
  <c r="BN5" i="37"/>
  <c r="BN5" i="36"/>
  <c r="BN5" i="40"/>
  <c r="CZ64" i="39"/>
  <c r="CZ64" i="37"/>
  <c r="CZ64" i="36"/>
  <c r="CZ64" i="38"/>
  <c r="CZ64" i="40"/>
  <c r="DC56" i="39"/>
  <c r="DC56" i="38"/>
  <c r="DC56" i="37"/>
  <c r="DC56" i="36"/>
  <c r="DC56" i="40"/>
  <c r="BP62" i="39"/>
  <c r="BP62" i="38"/>
  <c r="BP62" i="37"/>
  <c r="BP62" i="40"/>
  <c r="BP62" i="36"/>
  <c r="BP3" i="39"/>
  <c r="BP3" i="38"/>
  <c r="BP3" i="37"/>
  <c r="BP3" i="36"/>
  <c r="BP3" i="40"/>
  <c r="DC5" i="39"/>
  <c r="DC5" i="38"/>
  <c r="DC5" i="37"/>
  <c r="DC5" i="36"/>
  <c r="DC5" i="40"/>
  <c r="BE46" i="39"/>
  <c r="BE46" i="38"/>
  <c r="BE46" i="37"/>
  <c r="BE46" i="36"/>
  <c r="BE46" i="40"/>
  <c r="BS42" i="39"/>
  <c r="BS42" i="38"/>
  <c r="BS42" i="37"/>
  <c r="BS42" i="36"/>
  <c r="BS42" i="40"/>
  <c r="BR55" i="39"/>
  <c r="BR55" i="38"/>
  <c r="BR55" i="37"/>
  <c r="BR55" i="36"/>
  <c r="BR55" i="40"/>
  <c r="M34" i="39"/>
  <c r="M34" i="38"/>
  <c r="M34" i="37"/>
  <c r="M34" i="40"/>
  <c r="M34" i="36"/>
  <c r="CV7" i="39"/>
  <c r="CV7" i="38"/>
  <c r="CV7" i="37"/>
  <c r="CV7" i="36"/>
  <c r="CV7" i="40"/>
  <c r="AN23" i="39"/>
  <c r="AN23" i="38"/>
  <c r="AN23" i="37"/>
  <c r="AN23" i="36"/>
  <c r="AN23" i="40"/>
  <c r="BN34" i="39"/>
  <c r="BN34" i="38"/>
  <c r="BN34" i="37"/>
  <c r="BN34" i="40"/>
  <c r="BN34" i="36"/>
  <c r="AM34" i="39"/>
  <c r="AM34" i="38"/>
  <c r="AM34" i="37"/>
  <c r="AM34" i="36"/>
  <c r="AM34" i="40"/>
  <c r="AC56" i="39"/>
  <c r="AC56" i="38"/>
  <c r="AC56" i="37"/>
  <c r="AC56" i="36"/>
  <c r="AC56" i="40"/>
  <c r="AX5" i="39"/>
  <c r="AX5" i="38"/>
  <c r="AX5" i="36"/>
  <c r="AX5" i="37"/>
  <c r="AX5" i="40"/>
  <c r="BG48" i="39"/>
  <c r="BG48" i="38"/>
  <c r="BG48" i="37"/>
  <c r="BG48" i="36"/>
  <c r="BG48" i="40"/>
  <c r="AX61" i="39"/>
  <c r="AX61" i="38"/>
  <c r="AX61" i="37"/>
  <c r="AX61" i="36"/>
  <c r="AX61" i="40"/>
  <c r="DK60" i="39"/>
  <c r="DK60" i="38"/>
  <c r="DK60" i="36"/>
  <c r="DK60" i="37"/>
  <c r="DK60" i="40"/>
  <c r="BW19" i="39"/>
  <c r="BW19" i="38"/>
  <c r="BW19" i="37"/>
  <c r="BW19" i="36"/>
  <c r="BW19" i="40"/>
  <c r="BN42" i="39"/>
  <c r="BN42" i="38"/>
  <c r="BN42" i="37"/>
  <c r="BN42" i="36"/>
  <c r="BN42" i="40"/>
  <c r="V59" i="39"/>
  <c r="V59" i="38"/>
  <c r="V59" i="37"/>
  <c r="V59" i="36"/>
  <c r="V59" i="40"/>
  <c r="J59" i="39"/>
  <c r="J59" i="38"/>
  <c r="J59" i="37"/>
  <c r="J59" i="36"/>
  <c r="J59" i="40"/>
  <c r="BF66" i="39"/>
  <c r="BF66" i="38"/>
  <c r="BF66" i="37"/>
  <c r="BF66" i="36"/>
  <c r="BF66" i="40"/>
  <c r="X8" i="39"/>
  <c r="X8" i="38"/>
  <c r="X8" i="37"/>
  <c r="X8" i="36"/>
  <c r="X8" i="40"/>
  <c r="CB55" i="39"/>
  <c r="CB55" i="38"/>
  <c r="CB55" i="36"/>
  <c r="CB55" i="37"/>
  <c r="CB55" i="40"/>
  <c r="AN30" i="39"/>
  <c r="AN30" i="38"/>
  <c r="AN30" i="36"/>
  <c r="AN30" i="37"/>
  <c r="AN30" i="40"/>
  <c r="BL47" i="39"/>
  <c r="BL47" i="38"/>
  <c r="BL47" i="37"/>
  <c r="BL47" i="40"/>
  <c r="BL47" i="36"/>
  <c r="AO18" i="39"/>
  <c r="AO18" i="38"/>
  <c r="AO18" i="37"/>
  <c r="AO18" i="36"/>
  <c r="AO18" i="40"/>
  <c r="AF61" i="39"/>
  <c r="AF61" i="38"/>
  <c r="AF61" i="37"/>
  <c r="AF61" i="36"/>
  <c r="AF61" i="40"/>
  <c r="AI45" i="39"/>
  <c r="AI45" i="38"/>
  <c r="AI45" i="37"/>
  <c r="AI45" i="36"/>
  <c r="AI45" i="40"/>
  <c r="CZ28" i="39"/>
  <c r="CZ28" i="38"/>
  <c r="CZ28" i="37"/>
  <c r="CZ28" i="36"/>
  <c r="CZ28" i="40"/>
  <c r="CF57" i="39"/>
  <c r="CF57" i="38"/>
  <c r="CF57" i="37"/>
  <c r="CF57" i="40"/>
  <c r="CF57" i="36"/>
  <c r="BN29" i="39"/>
  <c r="BN29" i="38"/>
  <c r="BN29" i="37"/>
  <c r="BN29" i="40"/>
  <c r="BN29" i="36"/>
  <c r="BU21" i="39"/>
  <c r="BU21" i="38"/>
  <c r="BU21" i="36"/>
  <c r="BU21" i="40"/>
  <c r="BU21" i="37"/>
  <c r="CI17" i="39"/>
  <c r="CI17" i="38"/>
  <c r="CI17" i="37"/>
  <c r="CI17" i="36"/>
  <c r="CI17" i="40"/>
  <c r="CX21" i="39"/>
  <c r="CX21" i="38"/>
  <c r="CX21" i="37"/>
  <c r="CX21" i="36"/>
  <c r="CX21" i="40"/>
  <c r="L35" i="39"/>
  <c r="L35" i="38"/>
  <c r="L35" i="37"/>
  <c r="L35" i="36"/>
  <c r="L35" i="40"/>
  <c r="CH11" i="39"/>
  <c r="CH11" i="38"/>
  <c r="CH11" i="37"/>
  <c r="CH11" i="40"/>
  <c r="CH11" i="36"/>
  <c r="CL50" i="39"/>
  <c r="CL50" i="38"/>
  <c r="CL50" i="37"/>
  <c r="CL50" i="40"/>
  <c r="CL50" i="36"/>
  <c r="BO47" i="39"/>
  <c r="BO47" i="38"/>
  <c r="BO47" i="37"/>
  <c r="BO47" i="36"/>
  <c r="BO47" i="40"/>
  <c r="AF31" i="39"/>
  <c r="AF31" i="38"/>
  <c r="AF31" i="37"/>
  <c r="AF31" i="40"/>
  <c r="AF31" i="36"/>
  <c r="CI54" i="39"/>
  <c r="CI54" i="38"/>
  <c r="CI54" i="37"/>
  <c r="CI54" i="36"/>
  <c r="CI54" i="40"/>
  <c r="DJ35" i="39"/>
  <c r="DJ35" i="38"/>
  <c r="DJ35" i="37"/>
  <c r="DJ35" i="36"/>
  <c r="DJ35" i="40"/>
  <c r="AG28" i="39"/>
  <c r="AG28" i="38"/>
  <c r="AG28" i="37"/>
  <c r="AG28" i="36"/>
  <c r="AG28" i="40"/>
  <c r="BS24" i="39"/>
  <c r="BS24" i="38"/>
  <c r="BS24" i="36"/>
  <c r="BS24" i="40"/>
  <c r="BS24" i="37"/>
  <c r="N24" i="39"/>
  <c r="N24" i="38"/>
  <c r="N24" i="37"/>
  <c r="N24" i="36"/>
  <c r="N24" i="40"/>
  <c r="CV33" i="39"/>
  <c r="CV33" i="38"/>
  <c r="CV33" i="37"/>
  <c r="CV33" i="36"/>
  <c r="CV33" i="40"/>
  <c r="N11" i="39"/>
  <c r="N11" i="38"/>
  <c r="N11" i="37"/>
  <c r="N11" i="40"/>
  <c r="N11" i="36"/>
  <c r="AX48" i="39"/>
  <c r="AX48" i="38"/>
  <c r="AX48" i="37"/>
  <c r="AX48" i="36"/>
  <c r="AX48" i="40"/>
  <c r="CM49" i="39"/>
  <c r="CM49" i="38"/>
  <c r="CM49" i="37"/>
  <c r="CM49" i="36"/>
  <c r="CM49" i="40"/>
  <c r="DL61" i="39"/>
  <c r="DL61" i="38"/>
  <c r="DL61" i="37"/>
  <c r="DL61" i="36"/>
  <c r="DL61" i="40"/>
  <c r="DG68" i="39"/>
  <c r="DG68" i="38"/>
  <c r="DG68" i="36"/>
  <c r="DG68" i="40"/>
  <c r="DG68" i="37"/>
  <c r="AQ5" i="39"/>
  <c r="AQ5" i="38"/>
  <c r="AQ5" i="37"/>
  <c r="AQ5" i="40"/>
  <c r="AQ5" i="36"/>
  <c r="AO45" i="39"/>
  <c r="AO45" i="38"/>
  <c r="AO45" i="37"/>
  <c r="AO45" i="40"/>
  <c r="AO45" i="36"/>
  <c r="BS38" i="39"/>
  <c r="BS38" i="38"/>
  <c r="BS38" i="37"/>
  <c r="BS38" i="36"/>
  <c r="BS38" i="40"/>
  <c r="BR43" i="39"/>
  <c r="BR43" i="38"/>
  <c r="BR43" i="37"/>
  <c r="BR43" i="36"/>
  <c r="BR43" i="40"/>
  <c r="DE25" i="39"/>
  <c r="DE25" i="38"/>
  <c r="DE25" i="37"/>
  <c r="DE25" i="40"/>
  <c r="DE25" i="36"/>
  <c r="CL13" i="39"/>
  <c r="CL13" i="38"/>
  <c r="CL13" i="37"/>
  <c r="CL13" i="36"/>
  <c r="CL13" i="40"/>
  <c r="AF12" i="39"/>
  <c r="AF12" i="38"/>
  <c r="AF12" i="37"/>
  <c r="AF12" i="36"/>
  <c r="AF12" i="40"/>
  <c r="CT33" i="39"/>
  <c r="CT33" i="38"/>
  <c r="CT33" i="40"/>
  <c r="CT33" i="36"/>
  <c r="CT33" i="37"/>
  <c r="CI32" i="39"/>
  <c r="CI32" i="38"/>
  <c r="CI32" i="37"/>
  <c r="CI32" i="36"/>
  <c r="CI32" i="40"/>
  <c r="BY54" i="39"/>
  <c r="BY54" i="38"/>
  <c r="BY54" i="37"/>
  <c r="BY54" i="40"/>
  <c r="BY54" i="36"/>
  <c r="CT4" i="39"/>
  <c r="CT4" i="38"/>
  <c r="CT4" i="37"/>
  <c r="CT4" i="36"/>
  <c r="CT4" i="40"/>
  <c r="CE46" i="39"/>
  <c r="CE46" i="37"/>
  <c r="CE46" i="38"/>
  <c r="CE46" i="36"/>
  <c r="CE46" i="40"/>
  <c r="BN66" i="39"/>
  <c r="BN66" i="38"/>
  <c r="BN66" i="37"/>
  <c r="BN66" i="40"/>
  <c r="BN66" i="36"/>
  <c r="BL42" i="39"/>
  <c r="BL42" i="38"/>
  <c r="BL42" i="37"/>
  <c r="BL42" i="36"/>
  <c r="BL42" i="40"/>
  <c r="CE23" i="39"/>
  <c r="CE23" i="38"/>
  <c r="CE23" i="37"/>
  <c r="CE23" i="36"/>
  <c r="CE23" i="40"/>
  <c r="BX49" i="39"/>
  <c r="BX49" i="38"/>
  <c r="BX49" i="37"/>
  <c r="BX49" i="36"/>
  <c r="BX49" i="40"/>
  <c r="O26" i="39"/>
  <c r="O26" i="38"/>
  <c r="O26" i="37"/>
  <c r="O26" i="40"/>
  <c r="O26" i="36"/>
  <c r="AB7" i="39"/>
  <c r="AB7" i="38"/>
  <c r="AB7" i="37"/>
  <c r="AB7" i="36"/>
  <c r="AB7" i="40"/>
  <c r="AR68" i="39"/>
  <c r="AR68" i="38"/>
  <c r="AR68" i="37"/>
  <c r="AR68" i="36"/>
  <c r="AR68" i="40"/>
  <c r="BW23" i="39"/>
  <c r="BW23" i="38"/>
  <c r="BW23" i="37"/>
  <c r="BW23" i="40"/>
  <c r="BW23" i="36"/>
  <c r="BL63" i="39"/>
  <c r="BL63" i="37"/>
  <c r="BL63" i="40"/>
  <c r="BL63" i="38"/>
  <c r="BL63" i="36"/>
  <c r="CM36" i="39"/>
  <c r="CM36" i="38"/>
  <c r="CM36" i="37"/>
  <c r="CM36" i="36"/>
  <c r="CM36" i="40"/>
  <c r="L46" i="39"/>
  <c r="L46" i="38"/>
  <c r="L46" i="37"/>
  <c r="L46" i="36"/>
  <c r="L46" i="40"/>
  <c r="BK57" i="39"/>
  <c r="BK57" i="38"/>
  <c r="BK57" i="36"/>
  <c r="BK57" i="37"/>
  <c r="BK57" i="40"/>
  <c r="CJ66" i="39"/>
  <c r="CJ66" i="38"/>
  <c r="CJ66" i="37"/>
  <c r="CJ66" i="36"/>
  <c r="CJ66" i="40"/>
  <c r="BG56" i="39"/>
  <c r="BG56" i="38"/>
  <c r="BG56" i="37"/>
  <c r="BG56" i="36"/>
  <c r="BG56" i="40"/>
  <c r="BX68" i="39"/>
  <c r="BX68" i="38"/>
  <c r="BX68" i="37"/>
  <c r="BX68" i="36"/>
  <c r="BX68" i="40"/>
  <c r="BS66" i="39"/>
  <c r="BS66" i="38"/>
  <c r="BS66" i="37"/>
  <c r="BS66" i="36"/>
  <c r="BS66" i="40"/>
  <c r="AP47" i="39"/>
  <c r="AP47" i="38"/>
  <c r="AP47" i="37"/>
  <c r="AP47" i="36"/>
  <c r="AP47" i="40"/>
  <c r="CK38" i="39"/>
  <c r="CK38" i="38"/>
  <c r="CK38" i="37"/>
  <c r="CK38" i="40"/>
  <c r="CK38" i="36"/>
  <c r="W35" i="39"/>
  <c r="W35" i="38"/>
  <c r="W35" i="37"/>
  <c r="W35" i="36"/>
  <c r="W35" i="40"/>
  <c r="BZ44" i="39"/>
  <c r="BZ44" i="37"/>
  <c r="BZ44" i="36"/>
  <c r="BZ44" i="38"/>
  <c r="BZ44" i="40"/>
  <c r="AK27" i="39"/>
  <c r="AK27" i="38"/>
  <c r="AK27" i="37"/>
  <c r="AK27" i="36"/>
  <c r="AK27" i="40"/>
  <c r="T5" i="39"/>
  <c r="T5" i="38"/>
  <c r="T5" i="37"/>
  <c r="T5" i="36"/>
  <c r="T5" i="40"/>
  <c r="AX60" i="39"/>
  <c r="AX60" i="37"/>
  <c r="AX60" i="38"/>
  <c r="AX60" i="36"/>
  <c r="AX60" i="40"/>
  <c r="BO63" i="39"/>
  <c r="BO63" i="38"/>
  <c r="BO63" i="36"/>
  <c r="BO63" i="37"/>
  <c r="BO63" i="40"/>
  <c r="S22" i="39"/>
  <c r="S22" i="37"/>
  <c r="S22" i="38"/>
  <c r="S22" i="36"/>
  <c r="S22" i="40"/>
  <c r="CZ4" i="39"/>
  <c r="CZ4" i="38"/>
  <c r="CZ4" i="36"/>
  <c r="CZ4" i="40"/>
  <c r="CZ4" i="37"/>
  <c r="AI8" i="39"/>
  <c r="AI8" i="38"/>
  <c r="AI8" i="37"/>
  <c r="AI8" i="36"/>
  <c r="AI8" i="40"/>
  <c r="AG50" i="39"/>
  <c r="AG50" i="38"/>
  <c r="AG50" i="37"/>
  <c r="AG50" i="36"/>
  <c r="AG50" i="40"/>
  <c r="CY44" i="39"/>
  <c r="CY44" i="38"/>
  <c r="CY44" i="37"/>
  <c r="CY44" i="36"/>
  <c r="CY44" i="40"/>
  <c r="AL59" i="39"/>
  <c r="AL59" i="38"/>
  <c r="AL59" i="36"/>
  <c r="AL59" i="40"/>
  <c r="AL59" i="37"/>
  <c r="CG34" i="39"/>
  <c r="CG34" i="38"/>
  <c r="CG34" i="37"/>
  <c r="CG34" i="36"/>
  <c r="CG34" i="40"/>
  <c r="AJ9" i="39"/>
  <c r="AJ9" i="38"/>
  <c r="AJ9" i="37"/>
  <c r="AJ9" i="36"/>
  <c r="AJ9" i="40"/>
  <c r="DB64" i="39"/>
  <c r="DB64" i="38"/>
  <c r="DB64" i="37"/>
  <c r="DB64" i="36"/>
  <c r="DB64" i="40"/>
  <c r="DH48" i="39"/>
  <c r="DH48" i="38"/>
  <c r="DH48" i="37"/>
  <c r="DH48" i="36"/>
  <c r="DH48" i="40"/>
  <c r="DK28" i="39"/>
  <c r="DK28" i="38"/>
  <c r="DK28" i="37"/>
  <c r="DK28" i="36"/>
  <c r="DK28" i="40"/>
  <c r="BD21" i="39"/>
  <c r="BD21" i="38"/>
  <c r="BD21" i="37"/>
  <c r="BD21" i="40"/>
  <c r="BD21" i="36"/>
  <c r="CF49" i="39"/>
  <c r="CF49" i="37"/>
  <c r="CF49" i="38"/>
  <c r="CF49" i="36"/>
  <c r="CF49" i="40"/>
  <c r="CT26" i="39"/>
  <c r="CT26" i="38"/>
  <c r="CT26" i="37"/>
  <c r="CT26" i="36"/>
  <c r="CT26" i="40"/>
  <c r="CC18" i="39"/>
  <c r="CC18" i="38"/>
  <c r="CC18" i="37"/>
  <c r="CC18" i="36"/>
  <c r="CC18" i="40"/>
  <c r="CI12" i="39"/>
  <c r="CI12" i="38"/>
  <c r="CI12" i="37"/>
  <c r="CI12" i="36"/>
  <c r="CI12" i="40"/>
  <c r="U54" i="39"/>
  <c r="U54" i="38"/>
  <c r="U54" i="37"/>
  <c r="U54" i="40"/>
  <c r="U54" i="36"/>
  <c r="CV18" i="39"/>
  <c r="CV18" i="38"/>
  <c r="CV18" i="37"/>
  <c r="CV18" i="40"/>
  <c r="CV18" i="36"/>
  <c r="AC6" i="39"/>
  <c r="AC6" i="38"/>
  <c r="AC6" i="37"/>
  <c r="AC6" i="40"/>
  <c r="AC6" i="36"/>
  <c r="CN59" i="39"/>
  <c r="CN59" i="38"/>
  <c r="CN59" i="37"/>
  <c r="CN59" i="36"/>
  <c r="CN59" i="40"/>
  <c r="AO36" i="39"/>
  <c r="AO36" i="38"/>
  <c r="AO36" i="37"/>
  <c r="AO36" i="36"/>
  <c r="AO36" i="40"/>
  <c r="BK4" i="39"/>
  <c r="BK4" i="38"/>
  <c r="BK4" i="37"/>
  <c r="BK4" i="36"/>
  <c r="BK4" i="40"/>
  <c r="T38" i="39"/>
  <c r="T38" i="38"/>
  <c r="T38" i="37"/>
  <c r="T38" i="40"/>
  <c r="T38" i="36"/>
  <c r="DJ18" i="39"/>
  <c r="DJ18" i="38"/>
  <c r="DJ18" i="37"/>
  <c r="DJ18" i="36"/>
  <c r="DJ18" i="40"/>
  <c r="AA24" i="39"/>
  <c r="AA24" i="38"/>
  <c r="AA24" i="37"/>
  <c r="AA24" i="36"/>
  <c r="AA24" i="40"/>
  <c r="CD55" i="39"/>
  <c r="CD55" i="38"/>
  <c r="CD55" i="36"/>
  <c r="CD55" i="40"/>
  <c r="CD55" i="37"/>
  <c r="BO64" i="39"/>
  <c r="BO64" i="38"/>
  <c r="BO64" i="37"/>
  <c r="BO64" i="36"/>
  <c r="BO64" i="40"/>
  <c r="S23" i="39"/>
  <c r="S23" i="38"/>
  <c r="S23" i="37"/>
  <c r="S23" i="36"/>
  <c r="S23" i="40"/>
  <c r="S8" i="39"/>
  <c r="S8" i="38"/>
  <c r="S8" i="37"/>
  <c r="S8" i="40"/>
  <c r="S8" i="36"/>
  <c r="DG7" i="39"/>
  <c r="DG7" i="38"/>
  <c r="DG7" i="37"/>
  <c r="DG7" i="36"/>
  <c r="DG7" i="40"/>
  <c r="BZ12" i="39"/>
  <c r="BZ12" i="38"/>
  <c r="BZ12" i="37"/>
  <c r="BZ12" i="36"/>
  <c r="BZ12" i="40"/>
  <c r="CN64" i="39"/>
  <c r="CN64" i="38"/>
  <c r="CN64" i="37"/>
  <c r="CN64" i="36"/>
  <c r="CN64" i="40"/>
  <c r="CR23" i="39"/>
  <c r="CR23" i="38"/>
  <c r="CR23" i="37"/>
  <c r="CR23" i="36"/>
  <c r="CR23" i="40"/>
  <c r="CT48" i="39"/>
  <c r="CT48" i="38"/>
  <c r="CT48" i="37"/>
  <c r="CT48" i="40"/>
  <c r="CT48" i="36"/>
  <c r="AB68" i="39"/>
  <c r="AB68" i="38"/>
  <c r="AB68" i="37"/>
  <c r="AB68" i="36"/>
  <c r="AB68" i="40"/>
  <c r="CL18" i="39"/>
  <c r="CL18" i="38"/>
  <c r="CL18" i="37"/>
  <c r="CL18" i="36"/>
  <c r="CL18" i="40"/>
  <c r="CI56" i="39"/>
  <c r="CI56" i="38"/>
  <c r="CI56" i="40"/>
  <c r="CI56" i="36"/>
  <c r="CI56" i="37"/>
  <c r="CL62" i="39"/>
  <c r="CL62" i="38"/>
  <c r="CL62" i="37"/>
  <c r="CL62" i="36"/>
  <c r="CL62" i="40"/>
  <c r="BL44" i="39"/>
  <c r="BL44" i="38"/>
  <c r="BL44" i="37"/>
  <c r="BL44" i="36"/>
  <c r="BL44" i="40"/>
  <c r="DC23" i="39"/>
  <c r="DC23" i="38"/>
  <c r="DC23" i="37"/>
  <c r="DC23" i="40"/>
  <c r="DC23" i="36"/>
  <c r="CJ17" i="39"/>
  <c r="CJ17" i="38"/>
  <c r="CJ17" i="37"/>
  <c r="CJ17" i="36"/>
  <c r="CJ17" i="40"/>
  <c r="AY18" i="39"/>
  <c r="AY18" i="38"/>
  <c r="AY18" i="37"/>
  <c r="AY18" i="36"/>
  <c r="AY18" i="40"/>
  <c r="DA66" i="39"/>
  <c r="DA66" i="38"/>
  <c r="DA66" i="36"/>
  <c r="DA66" i="37"/>
  <c r="DA66" i="40"/>
  <c r="AW8" i="39"/>
  <c r="AW8" i="38"/>
  <c r="AW8" i="37"/>
  <c r="AW8" i="40"/>
  <c r="AW8" i="36"/>
  <c r="AM5" i="39"/>
  <c r="AM5" i="38"/>
  <c r="AM5" i="37"/>
  <c r="AM5" i="36"/>
  <c r="AM5" i="40"/>
  <c r="CW54" i="39"/>
  <c r="CW54" i="38"/>
  <c r="CW54" i="37"/>
  <c r="CW54" i="40"/>
  <c r="CW54" i="36"/>
  <c r="T21" i="39"/>
  <c r="T21" i="38"/>
  <c r="T21" i="37"/>
  <c r="T21" i="40"/>
  <c r="T21" i="36"/>
  <c r="DM10" i="39"/>
  <c r="DM10" i="38"/>
  <c r="DM10" i="37"/>
  <c r="DM10" i="36"/>
  <c r="DM10" i="40"/>
  <c r="AN47" i="39"/>
  <c r="AN47" i="38"/>
  <c r="AN47" i="36"/>
  <c r="AN47" i="37"/>
  <c r="AN47" i="40"/>
  <c r="CM30" i="39"/>
  <c r="CM30" i="38"/>
  <c r="CM30" i="37"/>
  <c r="CM30" i="40"/>
  <c r="CM30" i="36"/>
  <c r="X20" i="39"/>
  <c r="X20" i="38"/>
  <c r="X20" i="37"/>
  <c r="X20" i="36"/>
  <c r="X20" i="40"/>
  <c r="AJ48" i="39"/>
  <c r="AJ48" i="38"/>
  <c r="AJ48" i="36"/>
  <c r="AJ48" i="37"/>
  <c r="AJ48" i="40"/>
  <c r="Z24" i="39"/>
  <c r="Z24" i="38"/>
  <c r="Z24" i="37"/>
  <c r="Z24" i="40"/>
  <c r="Z24" i="36"/>
  <c r="AG14" i="39"/>
  <c r="AG14" i="38"/>
  <c r="AG14" i="36"/>
  <c r="AG14" i="37"/>
  <c r="AG14" i="40"/>
  <c r="DG10" i="39"/>
  <c r="DG10" i="38"/>
  <c r="DG10" i="37"/>
  <c r="DG10" i="36"/>
  <c r="DG10" i="40"/>
  <c r="AS64" i="39"/>
  <c r="AS64" i="38"/>
  <c r="AS64" i="37"/>
  <c r="AS64" i="36"/>
  <c r="AS64" i="40"/>
  <c r="BX25" i="39"/>
  <c r="BX25" i="38"/>
  <c r="BX25" i="37"/>
  <c r="BX25" i="36"/>
  <c r="BX25" i="40"/>
  <c r="BY18" i="39"/>
  <c r="BY18" i="38"/>
  <c r="BY18" i="37"/>
  <c r="BY18" i="36"/>
  <c r="BY18" i="40"/>
  <c r="AN55" i="39"/>
  <c r="AN55" i="38"/>
  <c r="AN55" i="36"/>
  <c r="AN55" i="37"/>
  <c r="AN55" i="40"/>
  <c r="BO37" i="39"/>
  <c r="BO37" i="38"/>
  <c r="BO37" i="36"/>
  <c r="BO37" i="37"/>
  <c r="BO37" i="40"/>
  <c r="BL30" i="39"/>
  <c r="BL30" i="38"/>
  <c r="BL30" i="37"/>
  <c r="BL30" i="36"/>
  <c r="BL30" i="40"/>
  <c r="BS54" i="39"/>
  <c r="BS54" i="38"/>
  <c r="BS54" i="37"/>
  <c r="BS54" i="36"/>
  <c r="BS54" i="40"/>
  <c r="BF36" i="39"/>
  <c r="BF36" i="38"/>
  <c r="BF36" i="37"/>
  <c r="BF36" i="36"/>
  <c r="BF36" i="40"/>
  <c r="CK28" i="39"/>
  <c r="CK28" i="38"/>
  <c r="CK28" i="37"/>
  <c r="CK28" i="36"/>
  <c r="CK28" i="40"/>
  <c r="BK24" i="39"/>
  <c r="BK24" i="38"/>
  <c r="BK24" i="37"/>
  <c r="BK24" i="40"/>
  <c r="BK24" i="36"/>
  <c r="DN23" i="39"/>
  <c r="DN23" i="38"/>
  <c r="DN23" i="37"/>
  <c r="DN23" i="36"/>
  <c r="DN23" i="40"/>
  <c r="AR29" i="39"/>
  <c r="AR29" i="37"/>
  <c r="AR29" i="38"/>
  <c r="AR29" i="36"/>
  <c r="AR29" i="40"/>
  <c r="CX5" i="39"/>
  <c r="CX5" i="38"/>
  <c r="CX5" i="37"/>
  <c r="CX5" i="36"/>
  <c r="CX5" i="40"/>
  <c r="DG56" i="39"/>
  <c r="DG56" i="38"/>
  <c r="DG56" i="37"/>
  <c r="DG56" i="36"/>
  <c r="DG56" i="40"/>
  <c r="BM63" i="39"/>
  <c r="BM63" i="38"/>
  <c r="BM63" i="37"/>
  <c r="BM63" i="36"/>
  <c r="BM63" i="40"/>
  <c r="BS20" i="39"/>
  <c r="BS20" i="38"/>
  <c r="BS20" i="37"/>
  <c r="BS20" i="36"/>
  <c r="BS20" i="40"/>
  <c r="BH33" i="39"/>
  <c r="BH33" i="38"/>
  <c r="BH33" i="37"/>
  <c r="BH33" i="36"/>
  <c r="BH33" i="40"/>
  <c r="AL4" i="39"/>
  <c r="AL4" i="38"/>
  <c r="AL4" i="37"/>
  <c r="AL4" i="40"/>
  <c r="AL4" i="36"/>
  <c r="BG64" i="39"/>
  <c r="BG64" i="38"/>
  <c r="BG64" i="36"/>
  <c r="BG64" i="37"/>
  <c r="BG64" i="40"/>
  <c r="X19" i="39"/>
  <c r="X19" i="38"/>
  <c r="X19" i="37"/>
  <c r="X19" i="36"/>
  <c r="X19" i="40"/>
  <c r="CB3" i="39"/>
  <c r="CB3" i="37"/>
  <c r="CB3" i="38"/>
  <c r="CB3" i="36"/>
  <c r="CB3" i="40"/>
  <c r="DK47" i="39"/>
  <c r="DK47" i="38"/>
  <c r="DK47" i="37"/>
  <c r="DK47" i="36"/>
  <c r="DK47" i="40"/>
  <c r="CB31" i="39"/>
  <c r="CB31" i="38"/>
  <c r="CB31" i="37"/>
  <c r="CB31" i="40"/>
  <c r="CB31" i="36"/>
  <c r="Q28" i="39"/>
  <c r="Q28" i="38"/>
  <c r="Q28" i="37"/>
  <c r="Q28" i="40"/>
  <c r="Q28" i="36"/>
  <c r="BH29" i="39"/>
  <c r="BH29" i="38"/>
  <c r="BH29" i="37"/>
  <c r="BH29" i="36"/>
  <c r="BH29" i="40"/>
  <c r="AA53" i="39"/>
  <c r="AA53" i="38"/>
  <c r="AA53" i="36"/>
  <c r="AA53" i="37"/>
  <c r="AA53" i="40"/>
  <c r="BG58" i="39"/>
  <c r="BG58" i="38"/>
  <c r="BG58" i="37"/>
  <c r="BG58" i="36"/>
  <c r="BG58" i="40"/>
  <c r="CT53" i="39"/>
  <c r="CT53" i="37"/>
  <c r="CT53" i="38"/>
  <c r="CT53" i="36"/>
  <c r="CT53" i="40"/>
  <c r="K35" i="39"/>
  <c r="K35" i="38"/>
  <c r="K35" i="37"/>
  <c r="K35" i="36"/>
  <c r="K35" i="40"/>
  <c r="BK53" i="39"/>
  <c r="BK53" i="38"/>
  <c r="BK53" i="37"/>
  <c r="BK53" i="36"/>
  <c r="BK53" i="40"/>
  <c r="K43" i="39"/>
  <c r="K43" i="38"/>
  <c r="K43" i="37"/>
  <c r="K43" i="40"/>
  <c r="K43" i="36"/>
  <c r="AE48" i="39"/>
  <c r="AE48" i="38"/>
  <c r="AE48" i="37"/>
  <c r="AE48" i="40"/>
  <c r="AE48" i="36"/>
  <c r="BD59" i="39"/>
  <c r="BD59" i="38"/>
  <c r="BD59" i="37"/>
  <c r="BD59" i="36"/>
  <c r="BD59" i="40"/>
  <c r="BG43" i="39"/>
  <c r="BG43" i="38"/>
  <c r="BG43" i="37"/>
  <c r="BG43" i="36"/>
  <c r="BG43" i="40"/>
  <c r="BD37" i="39"/>
  <c r="BD37" i="38"/>
  <c r="BD37" i="37"/>
  <c r="BD37" i="36"/>
  <c r="BD37" i="40"/>
  <c r="CQ58" i="39"/>
  <c r="CQ58" i="38"/>
  <c r="CQ58" i="37"/>
  <c r="CQ58" i="36"/>
  <c r="CQ58" i="40"/>
  <c r="DB32" i="39"/>
  <c r="DB32" i="38"/>
  <c r="DB32" i="37"/>
  <c r="DB32" i="36"/>
  <c r="DB32" i="40"/>
  <c r="CS24" i="39"/>
  <c r="CS24" i="37"/>
  <c r="CS24" i="38"/>
  <c r="CS24" i="36"/>
  <c r="CS24" i="40"/>
  <c r="CQ20" i="39"/>
  <c r="CQ20" i="38"/>
  <c r="CQ20" i="37"/>
  <c r="CQ20" i="36"/>
  <c r="CQ20" i="40"/>
  <c r="BI25" i="39"/>
  <c r="BI25" i="38"/>
  <c r="BI25" i="36"/>
  <c r="BI25" i="40"/>
  <c r="BI25" i="37"/>
  <c r="AR38" i="39"/>
  <c r="AR38" i="38"/>
  <c r="AR38" i="37"/>
  <c r="AR38" i="36"/>
  <c r="AR38" i="40"/>
  <c r="CP17" i="39"/>
  <c r="CP17" i="38"/>
  <c r="CP17" i="37"/>
  <c r="CP17" i="40"/>
  <c r="CP17" i="36"/>
  <c r="J49" i="39"/>
  <c r="J49" i="38"/>
  <c r="J49" i="37"/>
  <c r="J49" i="36"/>
  <c r="J49" i="40"/>
  <c r="CM45" i="39"/>
  <c r="CM45" i="38"/>
  <c r="CM45" i="37"/>
  <c r="CM45" i="36"/>
  <c r="CM45" i="40"/>
  <c r="AF34" i="39"/>
  <c r="AF34" i="38"/>
  <c r="AF34" i="37"/>
  <c r="AF34" i="36"/>
  <c r="AF34" i="40"/>
  <c r="CV54" i="39"/>
  <c r="CV54" i="38"/>
  <c r="CV54" i="37"/>
  <c r="CV54" i="36"/>
  <c r="CV54" i="40"/>
  <c r="CD28" i="39"/>
  <c r="CD28" i="38"/>
  <c r="CD28" i="37"/>
  <c r="CD28" i="36"/>
  <c r="CD28" i="40"/>
  <c r="DI20" i="39"/>
  <c r="DI20" i="38"/>
  <c r="DI20" i="37"/>
  <c r="DI20" i="36"/>
  <c r="DI20" i="40"/>
  <c r="O17" i="39"/>
  <c r="O17" i="38"/>
  <c r="O17" i="37"/>
  <c r="O17" i="36"/>
  <c r="O17" i="40"/>
  <c r="CP21" i="39"/>
  <c r="CP21" i="38"/>
  <c r="CP21" i="37"/>
  <c r="CP21" i="36"/>
  <c r="CP21" i="40"/>
  <c r="BX30" i="39"/>
  <c r="BX30" i="38"/>
  <c r="BX30" i="37"/>
  <c r="BX30" i="36"/>
  <c r="BX30" i="40"/>
  <c r="AL9" i="39"/>
  <c r="AL9" i="38"/>
  <c r="AL9" i="37"/>
  <c r="AL9" i="36"/>
  <c r="AL9" i="40"/>
  <c r="AN59" i="39"/>
  <c r="AN59" i="38"/>
  <c r="AN59" i="37"/>
  <c r="AN59" i="36"/>
  <c r="AN59" i="40"/>
  <c r="AQ43" i="39"/>
  <c r="AQ43" i="38"/>
  <c r="AQ43" i="37"/>
  <c r="AQ43" i="36"/>
  <c r="AQ43" i="40"/>
  <c r="CZ29" i="39"/>
  <c r="CZ29" i="38"/>
  <c r="CZ29" i="37"/>
  <c r="CZ29" i="36"/>
  <c r="CZ29" i="40"/>
  <c r="DD55" i="39"/>
  <c r="DD55" i="38"/>
  <c r="DD55" i="37"/>
  <c r="DD55" i="36"/>
  <c r="DD55" i="40"/>
  <c r="DJ30" i="39"/>
  <c r="DJ30" i="38"/>
  <c r="DJ30" i="37"/>
  <c r="DJ30" i="36"/>
  <c r="DJ30" i="40"/>
  <c r="BU22" i="39"/>
  <c r="BU22" i="38"/>
  <c r="BU22" i="37"/>
  <c r="BU22" i="40"/>
  <c r="BU22" i="36"/>
  <c r="W18" i="39"/>
  <c r="W18" i="38"/>
  <c r="W18" i="37"/>
  <c r="W18" i="36"/>
  <c r="W18" i="40"/>
  <c r="BY59" i="39"/>
  <c r="BY59" i="38"/>
  <c r="BY59" i="36"/>
  <c r="BY59" i="37"/>
  <c r="BY59" i="40"/>
  <c r="CF22" i="39"/>
  <c r="CF22" i="38"/>
  <c r="CF22" i="37"/>
  <c r="CF22" i="36"/>
  <c r="CF22" i="40"/>
  <c r="M12" i="39"/>
  <c r="M12" i="38"/>
  <c r="M12" i="37"/>
  <c r="M12" i="36"/>
  <c r="M12" i="40"/>
  <c r="CF56" i="39"/>
  <c r="CF56" i="38"/>
  <c r="CF56" i="37"/>
  <c r="CF56" i="36"/>
  <c r="CF56" i="40"/>
  <c r="Y45" i="39"/>
  <c r="Y45" i="38"/>
  <c r="Y45" i="37"/>
  <c r="Y45" i="40"/>
  <c r="Y45" i="36"/>
  <c r="AE10" i="39"/>
  <c r="AE10" i="38"/>
  <c r="AE10" i="37"/>
  <c r="AE10" i="36"/>
  <c r="AE10" i="40"/>
  <c r="U22" i="39"/>
  <c r="U22" i="38"/>
  <c r="U22" i="37"/>
  <c r="U22" i="36"/>
  <c r="U22" i="40"/>
  <c r="DE4" i="39"/>
  <c r="DE4" i="38"/>
  <c r="DE4" i="37"/>
  <c r="DE4" i="40"/>
  <c r="DE4" i="36"/>
  <c r="AA43" i="39"/>
  <c r="AA43" i="38"/>
  <c r="AA43" i="37"/>
  <c r="AA43" i="40"/>
  <c r="AA43" i="36"/>
  <c r="AM66" i="39"/>
  <c r="AM66" i="38"/>
  <c r="AM66" i="37"/>
  <c r="AM66" i="36"/>
  <c r="AM66" i="40"/>
  <c r="DP49" i="39"/>
  <c r="DP49" i="38"/>
  <c r="DP49" i="37"/>
  <c r="DP49" i="36"/>
  <c r="DP49" i="40"/>
  <c r="CM35" i="39"/>
  <c r="CM35" i="38"/>
  <c r="CM35" i="37"/>
  <c r="CM35" i="40"/>
  <c r="CM35" i="36"/>
  <c r="DG57" i="39"/>
  <c r="DG57" i="38"/>
  <c r="DG57" i="36"/>
  <c r="DG57" i="37"/>
  <c r="DG57" i="40"/>
  <c r="BK36" i="39"/>
  <c r="BK36" i="38"/>
  <c r="BK36" i="37"/>
  <c r="BK36" i="36"/>
  <c r="BK36" i="40"/>
  <c r="AB18" i="39"/>
  <c r="AB18" i="38"/>
  <c r="AB18" i="37"/>
  <c r="AB18" i="40"/>
  <c r="AB18" i="36"/>
  <c r="AF5" i="39"/>
  <c r="AF5" i="38"/>
  <c r="AF5" i="37"/>
  <c r="AF5" i="36"/>
  <c r="AF5" i="40"/>
  <c r="AM56" i="39"/>
  <c r="AM56" i="38"/>
  <c r="AM56" i="37"/>
  <c r="AM56" i="36"/>
  <c r="AM56" i="40"/>
  <c r="DP50" i="39"/>
  <c r="DP50" i="38"/>
  <c r="DP50" i="37"/>
  <c r="DP50" i="36"/>
  <c r="DP50" i="40"/>
  <c r="BD25" i="39"/>
  <c r="BD25" i="38"/>
  <c r="BD25" i="37"/>
  <c r="BD25" i="36"/>
  <c r="BD25" i="40"/>
  <c r="AN42" i="39"/>
  <c r="AN42" i="38"/>
  <c r="AN42" i="37"/>
  <c r="AN42" i="40"/>
  <c r="AN42" i="36"/>
  <c r="AO44" i="39"/>
  <c r="AO44" i="38"/>
  <c r="AO44" i="37"/>
  <c r="AO44" i="36"/>
  <c r="AO44" i="40"/>
  <c r="CZ58" i="39"/>
  <c r="CZ58" i="38"/>
  <c r="CZ58" i="37"/>
  <c r="CZ58" i="36"/>
  <c r="CZ58" i="40"/>
  <c r="DC42" i="39"/>
  <c r="DC42" i="38"/>
  <c r="DC42" i="37"/>
  <c r="DC42" i="36"/>
  <c r="DC42" i="40"/>
  <c r="AV26" i="39"/>
  <c r="AV26" i="38"/>
  <c r="AV26" i="37"/>
  <c r="AV26" i="40"/>
  <c r="AV26" i="36"/>
  <c r="BX47" i="39"/>
  <c r="BX47" i="38"/>
  <c r="BX47" i="37"/>
  <c r="BX47" i="36"/>
  <c r="BX47" i="40"/>
  <c r="DJ21" i="39"/>
  <c r="DJ21" i="37"/>
  <c r="DJ21" i="38"/>
  <c r="DJ21" i="36"/>
  <c r="DJ21" i="40"/>
  <c r="DQ11" i="39"/>
  <c r="DQ11" i="38"/>
  <c r="DQ11" i="37"/>
  <c r="DQ11" i="36"/>
  <c r="DQ11" i="40"/>
  <c r="CI8" i="39"/>
  <c r="CI8" i="38"/>
  <c r="CI8" i="36"/>
  <c r="CI8" i="37"/>
  <c r="CI8" i="40"/>
  <c r="AK62" i="39"/>
  <c r="AK62" i="38"/>
  <c r="AK62" i="36"/>
  <c r="AK62" i="37"/>
  <c r="AK62" i="40"/>
  <c r="L25" i="39"/>
  <c r="L25" i="38"/>
  <c r="L25" i="37"/>
  <c r="L25" i="36"/>
  <c r="L25" i="40"/>
  <c r="U18" i="39"/>
  <c r="U18" i="38"/>
  <c r="U18" i="40"/>
  <c r="U18" i="37"/>
  <c r="U18" i="36"/>
  <c r="AH48" i="39"/>
  <c r="AH48" i="38"/>
  <c r="AH48" i="37"/>
  <c r="AH48" i="36"/>
  <c r="AH48" i="40"/>
  <c r="CU49" i="39"/>
  <c r="CU49" i="38"/>
  <c r="CU49" i="37"/>
  <c r="CU49" i="36"/>
  <c r="CU49" i="40"/>
  <c r="DD60" i="39"/>
  <c r="DD60" i="38"/>
  <c r="DD60" i="36"/>
  <c r="DD60" i="37"/>
  <c r="DD60" i="40"/>
  <c r="W58" i="39"/>
  <c r="W58" i="38"/>
  <c r="W58" i="37"/>
  <c r="W58" i="36"/>
  <c r="W58" i="40"/>
  <c r="DJ38" i="39"/>
  <c r="DJ38" i="38"/>
  <c r="DJ38" i="37"/>
  <c r="DJ38" i="36"/>
  <c r="DJ38" i="40"/>
  <c r="DQ30" i="39"/>
  <c r="DQ30" i="38"/>
  <c r="DQ30" i="37"/>
  <c r="DQ30" i="36"/>
  <c r="DQ30" i="40"/>
  <c r="CI27" i="39"/>
  <c r="CI27" i="38"/>
  <c r="CI27" i="37"/>
  <c r="CI27" i="36"/>
  <c r="CI27" i="40"/>
  <c r="CX33" i="39"/>
  <c r="CX33" i="38"/>
  <c r="CX33" i="37"/>
  <c r="CX33" i="36"/>
  <c r="CX33" i="40"/>
  <c r="DE18" i="39"/>
  <c r="DE18" i="38"/>
  <c r="DE18" i="37"/>
  <c r="DE18" i="36"/>
  <c r="DE18" i="40"/>
  <c r="CL8" i="39"/>
  <c r="CL8" i="38"/>
  <c r="CL8" i="37"/>
  <c r="CL8" i="36"/>
  <c r="CL8" i="40"/>
  <c r="J54" i="39"/>
  <c r="J54" i="38"/>
  <c r="J54" i="37"/>
  <c r="J54" i="36"/>
  <c r="J54" i="40"/>
  <c r="BW58" i="39"/>
  <c r="BW58" i="38"/>
  <c r="BW58" i="37"/>
  <c r="BW58" i="36"/>
  <c r="BW58" i="40"/>
  <c r="AR64" i="39"/>
  <c r="AR64" i="38"/>
  <c r="AR64" i="36"/>
  <c r="AR64" i="37"/>
  <c r="AR64" i="40"/>
  <c r="AE59" i="39"/>
  <c r="AE59" i="38"/>
  <c r="AE59" i="37"/>
  <c r="AE59" i="36"/>
  <c r="AE59" i="40"/>
  <c r="BV42" i="39"/>
  <c r="BV42" i="38"/>
  <c r="BV42" i="36"/>
  <c r="BV42" i="37"/>
  <c r="BV42" i="40"/>
  <c r="Y34" i="39"/>
  <c r="Y34" i="38"/>
  <c r="Y34" i="36"/>
  <c r="Y34" i="37"/>
  <c r="Y34" i="40"/>
  <c r="DG28" i="39"/>
  <c r="DG28" i="38"/>
  <c r="DG28" i="37"/>
  <c r="DG28" i="36"/>
  <c r="DG28" i="40"/>
  <c r="DF35" i="39"/>
  <c r="DF35" i="38"/>
  <c r="DF35" i="37"/>
  <c r="DF35" i="36"/>
  <c r="DF35" i="40"/>
  <c r="L42" i="39"/>
  <c r="L42" i="38"/>
  <c r="L42" i="37"/>
  <c r="L42" i="36"/>
  <c r="L42" i="40"/>
  <c r="DB4" i="39"/>
  <c r="DB4" i="38"/>
  <c r="DB4" i="37"/>
  <c r="DB4" i="36"/>
  <c r="DB4" i="40"/>
  <c r="CR8" i="39"/>
  <c r="CR8" i="38"/>
  <c r="CR8" i="37"/>
  <c r="CR8" i="36"/>
  <c r="CR8" i="40"/>
  <c r="R29" i="39"/>
  <c r="R29" i="38"/>
  <c r="R29" i="37"/>
  <c r="R29" i="36"/>
  <c r="R29" i="40"/>
  <c r="CA37" i="39"/>
  <c r="CA37" i="38"/>
  <c r="CA37" i="37"/>
  <c r="CA37" i="36"/>
  <c r="CA37" i="40"/>
  <c r="M62" i="39"/>
  <c r="M62" i="38"/>
  <c r="M62" i="37"/>
  <c r="M62" i="36"/>
  <c r="M62" i="40"/>
  <c r="CL9" i="39"/>
  <c r="CL9" i="38"/>
  <c r="CL9" i="37"/>
  <c r="CL9" i="36"/>
  <c r="CL9" i="40"/>
  <c r="CB47" i="39"/>
  <c r="CB47" i="38"/>
  <c r="CB47" i="40"/>
  <c r="CB47" i="36"/>
  <c r="CB47" i="37"/>
  <c r="CB26" i="39"/>
  <c r="CB26" i="38"/>
  <c r="CB26" i="37"/>
  <c r="CB26" i="36"/>
  <c r="CB26" i="40"/>
  <c r="AI68" i="39"/>
  <c r="AI68" i="38"/>
  <c r="AI68" i="37"/>
  <c r="AI68" i="40"/>
  <c r="AI68" i="36"/>
  <c r="CM46" i="39"/>
  <c r="CM46" i="38"/>
  <c r="CM46" i="37"/>
  <c r="CM46" i="36"/>
  <c r="CM46" i="40"/>
  <c r="CZ12" i="39"/>
  <c r="CZ12" i="38"/>
  <c r="CZ12" i="37"/>
  <c r="CZ12" i="40"/>
  <c r="CZ12" i="36"/>
  <c r="AW24" i="39"/>
  <c r="AW24" i="37"/>
  <c r="AW24" i="38"/>
  <c r="AW24" i="36"/>
  <c r="AW24" i="40"/>
  <c r="CO25" i="39"/>
  <c r="CO25" i="38"/>
  <c r="CO25" i="37"/>
  <c r="CO25" i="36"/>
  <c r="CO25" i="40"/>
  <c r="BT22" i="39"/>
  <c r="BT22" i="38"/>
  <c r="BT22" i="37"/>
  <c r="BT22" i="40"/>
  <c r="BT22" i="36"/>
  <c r="L3" i="39"/>
  <c r="L3" i="38"/>
  <c r="L3" i="37"/>
  <c r="L3" i="40"/>
  <c r="L3" i="36"/>
  <c r="BT43" i="39"/>
  <c r="BT43" i="38"/>
  <c r="BT43" i="37"/>
  <c r="BT43" i="36"/>
  <c r="BT43" i="40"/>
  <c r="CZ24" i="39"/>
  <c r="CZ24" i="38"/>
  <c r="CZ24" i="37"/>
  <c r="CZ24" i="36"/>
  <c r="CZ24" i="40"/>
  <c r="DK58" i="39"/>
  <c r="DK58" i="38"/>
  <c r="DK58" i="37"/>
  <c r="DK58" i="36"/>
  <c r="DK58" i="40"/>
  <c r="Q36" i="39"/>
  <c r="Q36" i="38"/>
  <c r="Q36" i="37"/>
  <c r="Q36" i="36"/>
  <c r="Q36" i="40"/>
  <c r="CM28" i="39"/>
  <c r="CM28" i="38"/>
  <c r="CM28" i="37"/>
  <c r="CM28" i="36"/>
  <c r="CM28" i="40"/>
  <c r="DH17" i="39"/>
  <c r="DH17" i="38"/>
  <c r="DH17" i="37"/>
  <c r="DH17" i="36"/>
  <c r="DH17" i="40"/>
  <c r="BV64" i="39"/>
  <c r="BV64" i="38"/>
  <c r="BV64" i="37"/>
  <c r="BV64" i="36"/>
  <c r="BV64" i="40"/>
  <c r="CR49" i="39"/>
  <c r="CR49" i="38"/>
  <c r="CR49" i="37"/>
  <c r="CR49" i="36"/>
  <c r="CR49" i="40"/>
  <c r="AY34" i="39"/>
  <c r="AY34" i="38"/>
  <c r="AY34" i="37"/>
  <c r="AY34" i="36"/>
  <c r="AY34" i="40"/>
  <c r="CB27" i="39"/>
  <c r="CB27" i="38"/>
  <c r="CB27" i="37"/>
  <c r="CB27" i="40"/>
  <c r="CB27" i="36"/>
  <c r="AZ54" i="39"/>
  <c r="AZ54" i="38"/>
  <c r="AZ54" i="37"/>
  <c r="AZ54" i="36"/>
  <c r="AZ54" i="40"/>
  <c r="BF26" i="39"/>
  <c r="BF26" i="38"/>
  <c r="BF26" i="37"/>
  <c r="BF26" i="36"/>
  <c r="BF26" i="40"/>
  <c r="BE14" i="39"/>
  <c r="BE14" i="38"/>
  <c r="BE14" i="37"/>
  <c r="BE14" i="36"/>
  <c r="BE14" i="40"/>
  <c r="BS10" i="39"/>
  <c r="BS10" i="38"/>
  <c r="BS10" i="37"/>
  <c r="BS10" i="40"/>
  <c r="BS10" i="36"/>
  <c r="CO58" i="39"/>
  <c r="CO58" i="38"/>
  <c r="CO58" i="37"/>
  <c r="CO58" i="36"/>
  <c r="CO58" i="40"/>
  <c r="CV21" i="39"/>
  <c r="CV21" i="38"/>
  <c r="CV21" i="37"/>
  <c r="CV21" i="36"/>
  <c r="CV21" i="40"/>
  <c r="AS12" i="39"/>
  <c r="AS12" i="37"/>
  <c r="AS12" i="38"/>
  <c r="AS12" i="36"/>
  <c r="AS12" i="40"/>
  <c r="BL55" i="39"/>
  <c r="BL55" i="38"/>
  <c r="BL55" i="37"/>
  <c r="BL55" i="40"/>
  <c r="BL55" i="36"/>
  <c r="AY42" i="39"/>
  <c r="AY42" i="37"/>
  <c r="AY42" i="38"/>
  <c r="AY42" i="40"/>
  <c r="AY42" i="36"/>
  <c r="BT23" i="39"/>
  <c r="BT23" i="38"/>
  <c r="BT23" i="37"/>
  <c r="BT23" i="36"/>
  <c r="BT23" i="40"/>
  <c r="AJ49" i="39"/>
  <c r="AJ49" i="38"/>
  <c r="AJ49" i="37"/>
  <c r="AJ49" i="40"/>
  <c r="AJ49" i="36"/>
  <c r="Z23" i="39"/>
  <c r="Z23" i="37"/>
  <c r="Z23" i="38"/>
  <c r="Z23" i="36"/>
  <c r="Z23" i="40"/>
  <c r="CS13" i="39"/>
  <c r="CS13" i="38"/>
  <c r="CS13" i="37"/>
  <c r="CS13" i="40"/>
  <c r="CS13" i="36"/>
  <c r="BK10" i="39"/>
  <c r="BK10" i="38"/>
  <c r="BK10" i="37"/>
  <c r="BK10" i="40"/>
  <c r="BK10" i="36"/>
  <c r="AK59" i="39"/>
  <c r="AK59" i="38"/>
  <c r="AK59" i="36"/>
  <c r="AK59" i="40"/>
  <c r="AK59" i="37"/>
  <c r="DD22" i="39"/>
  <c r="DD22" i="38"/>
  <c r="DD22" i="37"/>
  <c r="DD22" i="36"/>
  <c r="DD22" i="40"/>
  <c r="AK12" i="39"/>
  <c r="AK12" i="38"/>
  <c r="AK12" i="37"/>
  <c r="AK12" i="40"/>
  <c r="AK12" i="36"/>
  <c r="CS25" i="39"/>
  <c r="CS25" i="38"/>
  <c r="CS25" i="37"/>
  <c r="CS25" i="40"/>
  <c r="CS25" i="36"/>
  <c r="CX20" i="39"/>
  <c r="CX20" i="38"/>
  <c r="CX20" i="37"/>
  <c r="CX20" i="36"/>
  <c r="CX20" i="40"/>
  <c r="CS21" i="39"/>
  <c r="CS21" i="38"/>
  <c r="CS21" i="37"/>
  <c r="CS21" i="36"/>
  <c r="CS21" i="40"/>
  <c r="BQ35" i="39"/>
  <c r="BQ35" i="38"/>
  <c r="BQ35" i="37"/>
  <c r="BQ35" i="36"/>
  <c r="BQ35" i="40"/>
  <c r="AJ44" i="39"/>
  <c r="AJ44" i="38"/>
  <c r="AJ44" i="37"/>
  <c r="AJ44" i="36"/>
  <c r="AJ44" i="40"/>
  <c r="CL41" i="39"/>
  <c r="CL41" i="38"/>
  <c r="CL41" i="37"/>
  <c r="CL41" i="36"/>
  <c r="CL41" i="40"/>
  <c r="AO46" i="39"/>
  <c r="AO46" i="38"/>
  <c r="AO46" i="37"/>
  <c r="AO46" i="36"/>
  <c r="AO46" i="40"/>
  <c r="DI47" i="39"/>
  <c r="DI47" i="38"/>
  <c r="DI47" i="36"/>
  <c r="DI47" i="37"/>
  <c r="DI47" i="40"/>
  <c r="AR24" i="39"/>
  <c r="AR24" i="38"/>
  <c r="AR24" i="37"/>
  <c r="AR24" i="36"/>
  <c r="AR24" i="40"/>
  <c r="AW13" i="39"/>
  <c r="AW13" i="38"/>
  <c r="AW13" i="37"/>
  <c r="AW13" i="40"/>
  <c r="AW13" i="36"/>
  <c r="BA5" i="39"/>
  <c r="BA5" i="38"/>
  <c r="BA5" i="37"/>
  <c r="BA5" i="36"/>
  <c r="BA5" i="40"/>
  <c r="AH14" i="39"/>
  <c r="AH14" i="38"/>
  <c r="AH14" i="37"/>
  <c r="AH14" i="36"/>
  <c r="AH14" i="40"/>
  <c r="CJ48" i="39"/>
  <c r="CJ48" i="38"/>
  <c r="CJ48" i="37"/>
  <c r="CJ48" i="36"/>
  <c r="CJ48" i="40"/>
  <c r="CM32" i="39"/>
  <c r="CM32" i="38"/>
  <c r="CM32" i="37"/>
  <c r="CM32" i="36"/>
  <c r="CM32" i="40"/>
  <c r="X27" i="39"/>
  <c r="X27" i="38"/>
  <c r="X27" i="37"/>
  <c r="X27" i="36"/>
  <c r="X27" i="40"/>
  <c r="BJ56" i="39"/>
  <c r="BJ56" i="37"/>
  <c r="BJ56" i="38"/>
  <c r="BJ56" i="40"/>
  <c r="BJ56" i="36"/>
  <c r="AH49" i="39"/>
  <c r="AH49" i="38"/>
  <c r="AH49" i="37"/>
  <c r="AH49" i="36"/>
  <c r="AH49" i="40"/>
  <c r="K50" i="39"/>
  <c r="K50" i="38"/>
  <c r="K50" i="37"/>
  <c r="K50" i="36"/>
  <c r="K50" i="40"/>
  <c r="T61" i="39"/>
  <c r="T61" i="38"/>
  <c r="T61" i="37"/>
  <c r="T61" i="36"/>
  <c r="T61" i="40"/>
  <c r="W66" i="39"/>
  <c r="W66" i="38"/>
  <c r="W66" i="37"/>
  <c r="W66" i="36"/>
  <c r="W66" i="40"/>
  <c r="AY4" i="39"/>
  <c r="AY4" i="38"/>
  <c r="AY4" i="37"/>
  <c r="AY4" i="36"/>
  <c r="AY4" i="40"/>
  <c r="AO47" i="39"/>
  <c r="AO47" i="38"/>
  <c r="AO47" i="36"/>
  <c r="AO47" i="37"/>
  <c r="AO47" i="40"/>
  <c r="CY43" i="39"/>
  <c r="CY43" i="38"/>
  <c r="CY43" i="37"/>
  <c r="CY43" i="36"/>
  <c r="CY43" i="40"/>
  <c r="AD55" i="39"/>
  <c r="AD55" i="38"/>
  <c r="AD55" i="37"/>
  <c r="AD55" i="36"/>
  <c r="AD55" i="40"/>
  <c r="DE34" i="39"/>
  <c r="DE34" i="38"/>
  <c r="DE34" i="37"/>
  <c r="DE34" i="36"/>
  <c r="DE34" i="40"/>
  <c r="BJ9" i="39"/>
  <c r="BJ9" i="38"/>
  <c r="BJ9" i="37"/>
  <c r="BJ9" i="36"/>
  <c r="BJ9" i="40"/>
  <c r="BN64" i="39"/>
  <c r="BN64" i="38"/>
  <c r="BN64" i="37"/>
  <c r="BN64" i="36"/>
  <c r="BN64" i="40"/>
  <c r="DP43" i="39"/>
  <c r="DP43" i="38"/>
  <c r="DP43" i="37"/>
  <c r="DP43" i="36"/>
  <c r="DP43" i="40"/>
  <c r="AI26" i="39"/>
  <c r="AI26" i="38"/>
  <c r="AI26" i="37"/>
  <c r="AI26" i="36"/>
  <c r="AI26" i="40"/>
  <c r="AV11" i="39"/>
  <c r="AV11" i="38"/>
  <c r="AV11" i="37"/>
  <c r="AV11" i="40"/>
  <c r="AV11" i="36"/>
  <c r="AQ11" i="39"/>
  <c r="AQ11" i="38"/>
  <c r="AQ11" i="37"/>
  <c r="AQ11" i="36"/>
  <c r="AQ11" i="40"/>
  <c r="CS55" i="39"/>
  <c r="CS55" i="38"/>
  <c r="CS55" i="36"/>
  <c r="CS55" i="37"/>
  <c r="CS55" i="40"/>
  <c r="CY50" i="39"/>
  <c r="CY50" i="37"/>
  <c r="CY50" i="38"/>
  <c r="CY50" i="36"/>
  <c r="CY50" i="40"/>
  <c r="CP63" i="39"/>
  <c r="CP63" i="38"/>
  <c r="CP63" i="36"/>
  <c r="CP63" i="40"/>
  <c r="CP63" i="37"/>
  <c r="DE46" i="39"/>
  <c r="DE46" i="38"/>
  <c r="DE46" i="37"/>
  <c r="DE46" i="36"/>
  <c r="DE46" i="40"/>
  <c r="AB17" i="39"/>
  <c r="AB17" i="38"/>
  <c r="AB17" i="37"/>
  <c r="AB17" i="36"/>
  <c r="AB17" i="40"/>
  <c r="BY4" i="39"/>
  <c r="BY4" i="38"/>
  <c r="BY4" i="37"/>
  <c r="BY4" i="36"/>
  <c r="BY4" i="40"/>
  <c r="Y20" i="39"/>
  <c r="Y20" i="38"/>
  <c r="Y20" i="37"/>
  <c r="Y20" i="36"/>
  <c r="Y20" i="40"/>
  <c r="AK30" i="39"/>
  <c r="AK30" i="38"/>
  <c r="AK30" i="37"/>
  <c r="AK30" i="36"/>
  <c r="AK30" i="40"/>
  <c r="AG21" i="39"/>
  <c r="AG21" i="38"/>
  <c r="AG21" i="37"/>
  <c r="AG21" i="36"/>
  <c r="AG21" i="40"/>
  <c r="DM34" i="39"/>
  <c r="DM34" i="37"/>
  <c r="DM34" i="38"/>
  <c r="DM34" i="36"/>
  <c r="DM34" i="40"/>
  <c r="CV48" i="39"/>
  <c r="CV48" i="38"/>
  <c r="CV48" i="37"/>
  <c r="CV48" i="36"/>
  <c r="CV48" i="40"/>
  <c r="W38" i="39"/>
  <c r="W38" i="38"/>
  <c r="W38" i="37"/>
  <c r="W38" i="36"/>
  <c r="W38" i="40"/>
  <c r="DM43" i="39"/>
  <c r="DM43" i="38"/>
  <c r="DM43" i="36"/>
  <c r="DM43" i="40"/>
  <c r="DM43" i="37"/>
  <c r="BG7" i="39"/>
  <c r="BG7" i="38"/>
  <c r="BG7" i="37"/>
  <c r="BG7" i="40"/>
  <c r="BG7" i="36"/>
  <c r="CF29" i="39"/>
  <c r="CF29" i="37"/>
  <c r="CF29" i="38"/>
  <c r="CF29" i="40"/>
  <c r="CF29" i="36"/>
  <c r="BU58" i="39"/>
  <c r="BU58" i="38"/>
  <c r="BU58" i="36"/>
  <c r="BU58" i="40"/>
  <c r="BU58" i="37"/>
  <c r="DE11" i="39"/>
  <c r="DE11" i="38"/>
  <c r="DE11" i="37"/>
  <c r="DE11" i="36"/>
  <c r="DE11" i="40"/>
  <c r="CX53" i="39"/>
  <c r="CX53" i="38"/>
  <c r="CX53" i="36"/>
  <c r="CX53" i="37"/>
  <c r="CX53" i="40"/>
  <c r="BG49" i="39"/>
  <c r="BG49" i="38"/>
  <c r="BG49" i="37"/>
  <c r="BG49" i="36"/>
  <c r="BG49" i="40"/>
  <c r="BP60" i="39"/>
  <c r="BP60" i="38"/>
  <c r="BP60" i="36"/>
  <c r="BP60" i="37"/>
  <c r="BP60" i="40"/>
  <c r="BK64" i="39"/>
  <c r="BK64" i="37"/>
  <c r="BK64" i="38"/>
  <c r="BK64" i="36"/>
  <c r="BK64" i="40"/>
  <c r="J43" i="39"/>
  <c r="J43" i="37"/>
  <c r="J43" i="38"/>
  <c r="J43" i="36"/>
  <c r="J43" i="40"/>
  <c r="AO38" i="39"/>
  <c r="AO38" i="38"/>
  <c r="AO38" i="36"/>
  <c r="AO38" i="40"/>
  <c r="AO38" i="37"/>
  <c r="O34" i="39"/>
  <c r="O34" i="38"/>
  <c r="O34" i="37"/>
  <c r="O34" i="40"/>
  <c r="O34" i="36"/>
  <c r="CX43" i="39"/>
  <c r="CX43" i="37"/>
  <c r="CX43" i="40"/>
  <c r="CX43" i="38"/>
  <c r="CX43" i="36"/>
  <c r="CW26" i="39"/>
  <c r="CW26" i="38"/>
  <c r="CW26" i="37"/>
  <c r="CW26" i="40"/>
  <c r="CW26" i="36"/>
  <c r="CT17" i="39"/>
  <c r="CT17" i="38"/>
  <c r="CT17" i="37"/>
  <c r="CT17" i="36"/>
  <c r="CT17" i="40"/>
  <c r="AX59" i="39"/>
  <c r="AX59" i="38"/>
  <c r="AX59" i="37"/>
  <c r="AX59" i="36"/>
  <c r="AX59" i="40"/>
  <c r="BD43" i="38"/>
  <c r="BD43" i="39"/>
  <c r="BD43" i="37"/>
  <c r="BD43" i="40"/>
  <c r="BD43" i="36"/>
  <c r="CE25" i="39"/>
  <c r="CE25" i="38"/>
  <c r="CE25" i="37"/>
  <c r="CE25" i="36"/>
  <c r="CE25" i="40"/>
  <c r="AF17" i="39"/>
  <c r="AF17" i="38"/>
  <c r="AF17" i="37"/>
  <c r="AF17" i="36"/>
  <c r="AF17" i="40"/>
  <c r="AI17" i="39"/>
  <c r="AI17" i="38"/>
  <c r="AI17" i="37"/>
  <c r="AI17" i="36"/>
  <c r="AI17" i="40"/>
  <c r="CS63" i="39"/>
  <c r="CS63" i="38"/>
  <c r="CS63" i="37"/>
  <c r="CS63" i="36"/>
  <c r="CS63" i="40"/>
  <c r="DA7" i="39"/>
  <c r="DA7" i="38"/>
  <c r="DA7" i="37"/>
  <c r="DA7" i="36"/>
  <c r="DA7" i="40"/>
  <c r="CQ4" i="39"/>
  <c r="CQ4" i="38"/>
  <c r="CQ4" i="37"/>
  <c r="CQ4" i="40"/>
  <c r="CQ4" i="36"/>
  <c r="M58" i="39"/>
  <c r="M58" i="38"/>
  <c r="M58" i="37"/>
  <c r="M58" i="36"/>
  <c r="M58" i="40"/>
  <c r="CN21" i="39"/>
  <c r="CN21" i="38"/>
  <c r="CN21" i="37"/>
  <c r="CN21" i="36"/>
  <c r="CN21" i="40"/>
  <c r="M11" i="39"/>
  <c r="M11" i="37"/>
  <c r="M11" i="38"/>
  <c r="M11" i="36"/>
  <c r="M11" i="40"/>
  <c r="Y19" i="39"/>
  <c r="Y19" i="37"/>
  <c r="Y19" i="38"/>
  <c r="Y19" i="36"/>
  <c r="Y19" i="40"/>
  <c r="AS29" i="39"/>
  <c r="AS29" i="38"/>
  <c r="AS29" i="37"/>
  <c r="AS29" i="36"/>
  <c r="AS29" i="40"/>
  <c r="CC20" i="39"/>
  <c r="CC20" i="37"/>
  <c r="CC20" i="38"/>
  <c r="CC20" i="36"/>
  <c r="CC20" i="40"/>
  <c r="BA34" i="39"/>
  <c r="BA34" i="38"/>
  <c r="BA34" i="37"/>
  <c r="BA34" i="36"/>
  <c r="BA34" i="40"/>
  <c r="DD47" i="39"/>
  <c r="DD47" i="38"/>
  <c r="DD47" i="37"/>
  <c r="DD47" i="36"/>
  <c r="DD47" i="40"/>
  <c r="DG36" i="39"/>
  <c r="DG36" i="38"/>
  <c r="DG36" i="37"/>
  <c r="DG36" i="36"/>
  <c r="DG36" i="40"/>
  <c r="CW42" i="39"/>
  <c r="CW42" i="38"/>
  <c r="CW42" i="36"/>
  <c r="CW42" i="37"/>
  <c r="CW42" i="40"/>
  <c r="BU14" i="39"/>
  <c r="BU14" i="38"/>
  <c r="BU14" i="37"/>
  <c r="BU14" i="36"/>
  <c r="BU14" i="40"/>
  <c r="L18" i="39"/>
  <c r="L18" i="38"/>
  <c r="L18" i="37"/>
  <c r="L18" i="40"/>
  <c r="L18" i="36"/>
  <c r="CW58" i="39"/>
  <c r="CW58" i="38"/>
  <c r="CW58" i="37"/>
  <c r="CW58" i="36"/>
  <c r="CW58" i="40"/>
  <c r="J29" i="39"/>
  <c r="J29" i="38"/>
  <c r="J29" i="37"/>
  <c r="J29" i="40"/>
  <c r="J29" i="36"/>
  <c r="AS5" i="39"/>
  <c r="AS5" i="38"/>
  <c r="AS5" i="37"/>
  <c r="AS5" i="40"/>
  <c r="AS5" i="36"/>
  <c r="BW31" i="39"/>
  <c r="BW31" i="38"/>
  <c r="BW31" i="37"/>
  <c r="BW31" i="36"/>
  <c r="BW31" i="40"/>
  <c r="AF21" i="39"/>
  <c r="AF21" i="38"/>
  <c r="AF21" i="37"/>
  <c r="AF21" i="36"/>
  <c r="AF21" i="40"/>
  <c r="AJ47" i="39"/>
  <c r="AJ47" i="38"/>
  <c r="AJ47" i="37"/>
  <c r="AJ47" i="36"/>
  <c r="AJ47" i="40"/>
  <c r="BD54" i="39"/>
  <c r="BD54" i="38"/>
  <c r="BD54" i="37"/>
  <c r="BD54" i="36"/>
  <c r="BD54" i="40"/>
  <c r="AI37" i="39"/>
  <c r="AI37" i="38"/>
  <c r="AI37" i="37"/>
  <c r="AI37" i="36"/>
  <c r="AI37" i="40"/>
  <c r="X21" i="39"/>
  <c r="X21" i="38"/>
  <c r="X21" i="37"/>
  <c r="X21" i="36"/>
  <c r="X21" i="40"/>
  <c r="CV44" i="39"/>
  <c r="CV44" i="38"/>
  <c r="CV44" i="37"/>
  <c r="CV44" i="36"/>
  <c r="CV44" i="40"/>
  <c r="DB18" i="39"/>
  <c r="DB18" i="38"/>
  <c r="DB18" i="37"/>
  <c r="DB18" i="36"/>
  <c r="DB18" i="40"/>
  <c r="CK12" i="39"/>
  <c r="CK12" i="38"/>
  <c r="CK12" i="37"/>
  <c r="CK12" i="36"/>
  <c r="CK12" i="40"/>
  <c r="CY8" i="39"/>
  <c r="CY8" i="38"/>
  <c r="CY8" i="37"/>
  <c r="CY8" i="36"/>
  <c r="CY8" i="40"/>
  <c r="BY64" i="39"/>
  <c r="BY64" i="38"/>
  <c r="BY64" i="37"/>
  <c r="BY64" i="36"/>
  <c r="BY64" i="40"/>
  <c r="AB25" i="39"/>
  <c r="AB25" i="38"/>
  <c r="AB25" i="37"/>
  <c r="AB25" i="36"/>
  <c r="AB25" i="40"/>
  <c r="CW18" i="39"/>
  <c r="CW18" i="38"/>
  <c r="CW18" i="37"/>
  <c r="CW18" i="40"/>
  <c r="CW18" i="36"/>
  <c r="AV58" i="39"/>
  <c r="AV58" i="38"/>
  <c r="AV58" i="37"/>
  <c r="AV58" i="36"/>
  <c r="AV58" i="40"/>
  <c r="DK38" i="39"/>
  <c r="DK38" i="37"/>
  <c r="DK38" i="38"/>
  <c r="DK38" i="36"/>
  <c r="DK38" i="40"/>
  <c r="AV31" i="39"/>
  <c r="AV31" i="37"/>
  <c r="AV31" i="38"/>
  <c r="AV31" i="40"/>
  <c r="AV31" i="36"/>
  <c r="DG53" i="39"/>
  <c r="DG53" i="37"/>
  <c r="DG53" i="36"/>
  <c r="DG53" i="38"/>
  <c r="DG53" i="40"/>
  <c r="CL31" i="39"/>
  <c r="CL31" i="37"/>
  <c r="CL31" i="36"/>
  <c r="CL31" i="40"/>
  <c r="CL31" i="38"/>
  <c r="DI23" i="39"/>
  <c r="DI23" i="38"/>
  <c r="DI23" i="37"/>
  <c r="DI23" i="36"/>
  <c r="DI23" i="40"/>
  <c r="AM20" i="39"/>
  <c r="AM20" i="38"/>
  <c r="AM20" i="37"/>
  <c r="AM20" i="40"/>
  <c r="AM20" i="36"/>
  <c r="CP24" i="39"/>
  <c r="CP24" i="38"/>
  <c r="CP24" i="37"/>
  <c r="CP24" i="40"/>
  <c r="CP24" i="36"/>
  <c r="L41" i="39"/>
  <c r="L41" i="38"/>
  <c r="L41" i="37"/>
  <c r="L41" i="36"/>
  <c r="L41" i="40"/>
  <c r="DF17" i="39"/>
  <c r="DF17" i="38"/>
  <c r="DF17" i="37"/>
  <c r="DF17" i="36"/>
  <c r="DF17" i="40"/>
  <c r="AG36" i="39"/>
  <c r="AG36" i="38"/>
  <c r="AG36" i="37"/>
  <c r="AG36" i="36"/>
  <c r="AG36" i="40"/>
  <c r="BR37" i="39"/>
  <c r="BR37" i="38"/>
  <c r="BR37" i="37"/>
  <c r="BR37" i="36"/>
  <c r="BR37" i="40"/>
  <c r="T4" i="39"/>
  <c r="T4" i="38"/>
  <c r="T4" i="37"/>
  <c r="T4" i="40"/>
  <c r="T4" i="36"/>
  <c r="AU8" i="39"/>
  <c r="AU8" i="38"/>
  <c r="AU8" i="37"/>
  <c r="AU8" i="36"/>
  <c r="AU8" i="40"/>
  <c r="DD11" i="39"/>
  <c r="DD11" i="38"/>
  <c r="DD11" i="37"/>
  <c r="DD11" i="36"/>
  <c r="DD11" i="40"/>
  <c r="CA32" i="39"/>
  <c r="CA32" i="38"/>
  <c r="CA32" i="37"/>
  <c r="CA32" i="36"/>
  <c r="CA32" i="40"/>
  <c r="DA46" i="39"/>
  <c r="DA46" i="38"/>
  <c r="DA46" i="37"/>
  <c r="DA46" i="36"/>
  <c r="DA46" i="40"/>
  <c r="AR35" i="39"/>
  <c r="AR35" i="38"/>
  <c r="AR35" i="37"/>
  <c r="AR35" i="36"/>
  <c r="AR35" i="40"/>
  <c r="CC4" i="39"/>
  <c r="CC4" i="38"/>
  <c r="CC4" i="37"/>
  <c r="CC4" i="36"/>
  <c r="CC4" i="40"/>
  <c r="N9" i="39"/>
  <c r="N9" i="38"/>
  <c r="N9" i="37"/>
  <c r="N9" i="36"/>
  <c r="N9" i="40"/>
  <c r="AC58" i="39"/>
  <c r="AC58" i="38"/>
  <c r="AC58" i="37"/>
  <c r="AC58" i="36"/>
  <c r="AC58" i="40"/>
  <c r="AX23" i="39"/>
  <c r="AX23" i="38"/>
  <c r="AX23" i="37"/>
  <c r="AX23" i="40"/>
  <c r="AX23" i="36"/>
  <c r="AO63" i="39"/>
  <c r="AO63" i="38"/>
  <c r="AO63" i="36"/>
  <c r="AO63" i="37"/>
  <c r="AO63" i="40"/>
  <c r="AW7" i="39"/>
  <c r="AW7" i="38"/>
  <c r="AW7" i="37"/>
  <c r="AW7" i="36"/>
  <c r="AW7" i="40"/>
  <c r="AK3" i="39"/>
  <c r="AK3" i="38"/>
  <c r="AK3" i="37"/>
  <c r="AK3" i="40"/>
  <c r="AK3" i="36"/>
  <c r="BA54" i="39"/>
  <c r="BA54" i="38"/>
  <c r="BA54" i="36"/>
  <c r="BA54" i="37"/>
  <c r="BA54" i="40"/>
  <c r="T19" i="39"/>
  <c r="T19" i="38"/>
  <c r="T19" i="37"/>
  <c r="T19" i="36"/>
  <c r="T19" i="40"/>
  <c r="BH9" i="39"/>
  <c r="BH9" i="38"/>
  <c r="BH9" i="37"/>
  <c r="BH9" i="36"/>
  <c r="BH9" i="40"/>
  <c r="AF53" i="39"/>
  <c r="AF53" i="38"/>
  <c r="AF53" i="37"/>
  <c r="AF53" i="36"/>
  <c r="AF53" i="40"/>
  <c r="CM33" i="39"/>
  <c r="CM33" i="38"/>
  <c r="CM33" i="37"/>
  <c r="CM33" i="36"/>
  <c r="CM33" i="40"/>
  <c r="CZ25" i="39"/>
  <c r="CZ25" i="38"/>
  <c r="CZ25" i="37"/>
  <c r="CZ25" i="36"/>
  <c r="CZ25" i="40"/>
  <c r="AR54" i="39"/>
  <c r="AR54" i="38"/>
  <c r="AR54" i="37"/>
  <c r="AR54" i="36"/>
  <c r="AR54" i="40"/>
  <c r="CD25" i="39"/>
  <c r="CD25" i="38"/>
  <c r="CD25" i="37"/>
  <c r="CD25" i="36"/>
  <c r="CD25" i="40"/>
  <c r="AG18" i="39"/>
  <c r="AG18" i="38"/>
  <c r="AG18" i="37"/>
  <c r="AG18" i="36"/>
  <c r="AG18" i="40"/>
  <c r="DG12" i="39"/>
  <c r="DG12" i="38"/>
  <c r="DG12" i="37"/>
  <c r="DG12" i="40"/>
  <c r="DG12" i="36"/>
  <c r="BQ64" i="39"/>
  <c r="BQ64" i="38"/>
  <c r="BQ64" i="37"/>
  <c r="BQ64" i="40"/>
  <c r="BQ64" i="36"/>
  <c r="CN25" i="39"/>
  <c r="CN25" i="38"/>
  <c r="CN25" i="37"/>
  <c r="CN25" i="36"/>
  <c r="CN25" i="40"/>
  <c r="AC18" i="39"/>
  <c r="AC18" i="38"/>
  <c r="AC18" i="37"/>
  <c r="AC18" i="40"/>
  <c r="AC18" i="36"/>
  <c r="DQ22" i="39"/>
  <c r="DQ22" i="38"/>
  <c r="DQ22" i="36"/>
  <c r="DQ22" i="37"/>
  <c r="DQ22" i="40"/>
  <c r="AD23" i="39"/>
  <c r="AD23" i="38"/>
  <c r="AD23" i="37"/>
  <c r="AD23" i="40"/>
  <c r="AD23" i="36"/>
  <c r="CK36" i="39"/>
  <c r="CK36" i="38"/>
  <c r="CK36" i="37"/>
  <c r="CK36" i="36"/>
  <c r="CK36" i="40"/>
  <c r="BR32" i="39"/>
  <c r="BR32" i="38"/>
  <c r="BR32" i="36"/>
  <c r="BR32" i="40"/>
  <c r="BR32" i="37"/>
  <c r="DQ44" i="39"/>
  <c r="DQ44" i="38"/>
  <c r="DQ44" i="37"/>
  <c r="DQ44" i="36"/>
  <c r="DQ44" i="40"/>
  <c r="BH45" i="39"/>
  <c r="BH45" i="38"/>
  <c r="BH45" i="37"/>
  <c r="BH45" i="36"/>
  <c r="BH45" i="40"/>
  <c r="CY24" i="39"/>
  <c r="CY24" i="38"/>
  <c r="CY24" i="37"/>
  <c r="CY24" i="40"/>
  <c r="CY24" i="36"/>
  <c r="CM5" i="39"/>
  <c r="CM5" i="38"/>
  <c r="CM5" i="37"/>
  <c r="CM5" i="36"/>
  <c r="CM5" i="40"/>
  <c r="AB34" i="39"/>
  <c r="AB34" i="38"/>
  <c r="AB34" i="37"/>
  <c r="AB34" i="36"/>
  <c r="AB34" i="40"/>
  <c r="DA54" i="39"/>
  <c r="DA54" i="38"/>
  <c r="DA54" i="37"/>
  <c r="DA54" i="40"/>
  <c r="DA54" i="36"/>
  <c r="V4" i="39"/>
  <c r="V4" i="38"/>
  <c r="V4" i="37"/>
  <c r="V4" i="36"/>
  <c r="V4" i="40"/>
  <c r="BZ59" i="39"/>
  <c r="BZ59" i="38"/>
  <c r="BZ59" i="37"/>
  <c r="BZ59" i="40"/>
  <c r="BZ59" i="36"/>
  <c r="BA62" i="39"/>
  <c r="BA62" i="38"/>
  <c r="BA62" i="37"/>
  <c r="BA62" i="36"/>
  <c r="BA62" i="40"/>
  <c r="BP23" i="39"/>
  <c r="BP23" i="38"/>
  <c r="BP23" i="37"/>
  <c r="BP23" i="36"/>
  <c r="BP23" i="40"/>
  <c r="AC14" i="39"/>
  <c r="AC14" i="38"/>
  <c r="AC14" i="37"/>
  <c r="AC14" i="36"/>
  <c r="AC14" i="40"/>
  <c r="CZ61" i="39"/>
  <c r="CZ61" i="38"/>
  <c r="CZ61" i="37"/>
  <c r="CZ61" i="40"/>
  <c r="CZ61" i="36"/>
  <c r="AA44" i="39"/>
  <c r="AA44" i="38"/>
  <c r="AA44" i="37"/>
  <c r="AA44" i="40"/>
  <c r="AA44" i="36"/>
  <c r="DH34" i="39"/>
  <c r="DH34" i="38"/>
  <c r="DH34" i="37"/>
  <c r="DH34" i="36"/>
  <c r="DH34" i="40"/>
  <c r="CY58" i="39"/>
  <c r="CY58" i="37"/>
  <c r="CY58" i="38"/>
  <c r="CY58" i="36"/>
  <c r="CY58" i="40"/>
  <c r="BN35" i="39"/>
  <c r="BN35" i="38"/>
  <c r="BN35" i="37"/>
  <c r="BN35" i="36"/>
  <c r="BN35" i="40"/>
  <c r="AW28" i="39"/>
  <c r="AW28" i="38"/>
  <c r="AW28" i="37"/>
  <c r="AW28" i="40"/>
  <c r="AW28" i="36"/>
  <c r="CI24" i="39"/>
  <c r="CI24" i="38"/>
  <c r="CI24" i="37"/>
  <c r="CI24" i="36"/>
  <c r="CI24" i="40"/>
  <c r="CH29" i="39"/>
  <c r="CH29" i="38"/>
  <c r="CH29" i="37"/>
  <c r="CH29" i="40"/>
  <c r="CH29" i="36"/>
  <c r="CV37" i="39"/>
  <c r="CV37" i="38"/>
  <c r="CV37" i="37"/>
  <c r="CV37" i="36"/>
  <c r="CV37" i="40"/>
  <c r="CX13" i="39"/>
  <c r="CX13" i="38"/>
  <c r="CX13" i="37"/>
  <c r="CX13" i="36"/>
  <c r="CX13" i="40"/>
  <c r="BU34" i="39"/>
  <c r="BU34" i="38"/>
  <c r="BU34" i="37"/>
  <c r="BU34" i="36"/>
  <c r="BU34" i="40"/>
  <c r="CP35" i="39"/>
  <c r="CP35" i="38"/>
  <c r="CP35" i="37"/>
  <c r="CP35" i="36"/>
  <c r="CP35" i="40"/>
  <c r="J18" i="39"/>
  <c r="J18" i="38"/>
  <c r="J18" i="37"/>
  <c r="J18" i="36"/>
  <c r="J18" i="40"/>
  <c r="V18" i="39"/>
  <c r="V18" i="38"/>
  <c r="V18" i="36"/>
  <c r="V18" i="40"/>
  <c r="V18" i="37"/>
  <c r="DD5" i="39"/>
  <c r="DD5" i="38"/>
  <c r="DD5" i="37"/>
  <c r="DD5" i="36"/>
  <c r="DD5" i="40"/>
  <c r="AU19" i="39"/>
  <c r="AU19" i="38"/>
  <c r="AU19" i="37"/>
  <c r="AU19" i="40"/>
  <c r="AU19" i="36"/>
  <c r="AU36" i="39"/>
  <c r="AU36" i="38"/>
  <c r="AU36" i="37"/>
  <c r="AU36" i="36"/>
  <c r="AU36" i="40"/>
  <c r="AA5" i="39"/>
  <c r="AA5" i="38"/>
  <c r="AA5" i="37"/>
  <c r="AA5" i="36"/>
  <c r="AA5" i="40"/>
  <c r="BP33" i="39"/>
  <c r="BP33" i="38"/>
  <c r="BP33" i="37"/>
  <c r="BP33" i="36"/>
  <c r="BP33" i="40"/>
  <c r="AO54" i="39"/>
  <c r="AO54" i="38"/>
  <c r="AO54" i="36"/>
  <c r="AO54" i="40"/>
  <c r="AO54" i="37"/>
  <c r="BH14" i="39"/>
  <c r="BH14" i="38"/>
  <c r="BH14" i="37"/>
  <c r="BH14" i="40"/>
  <c r="BH14" i="36"/>
  <c r="N59" i="39"/>
  <c r="N59" i="38"/>
  <c r="N59" i="37"/>
  <c r="N59" i="36"/>
  <c r="N59" i="40"/>
  <c r="DH50" i="39"/>
  <c r="DH50" i="38"/>
  <c r="DH50" i="37"/>
  <c r="DH50" i="36"/>
  <c r="DH50" i="40"/>
  <c r="BO35" i="39"/>
  <c r="BO35" i="38"/>
  <c r="BO35" i="37"/>
  <c r="BO35" i="40"/>
  <c r="BO35" i="36"/>
  <c r="DP18" i="39"/>
  <c r="DP18" i="38"/>
  <c r="DP18" i="37"/>
  <c r="DP18" i="36"/>
  <c r="DP18" i="40"/>
  <c r="AQ17" i="39"/>
  <c r="AQ17" i="38"/>
  <c r="AQ17" i="37"/>
  <c r="AQ17" i="36"/>
  <c r="AQ17" i="40"/>
  <c r="Y62" i="39"/>
  <c r="Y62" i="38"/>
  <c r="Y62" i="37"/>
  <c r="Y62" i="36"/>
  <c r="Y62" i="40"/>
  <c r="AG6" i="39"/>
  <c r="AG6" i="38"/>
  <c r="AG6" i="37"/>
  <c r="AG6" i="36"/>
  <c r="AG6" i="40"/>
  <c r="DN17" i="39"/>
  <c r="DN17" i="38"/>
  <c r="DN17" i="37"/>
  <c r="DN17" i="36"/>
  <c r="DN17" i="40"/>
  <c r="BQ38" i="39"/>
  <c r="BQ38" i="38"/>
  <c r="BQ38" i="37"/>
  <c r="BQ38" i="36"/>
  <c r="BQ38" i="40"/>
  <c r="AJ11" i="39"/>
  <c r="AJ11" i="38"/>
  <c r="AJ11" i="37"/>
  <c r="AJ11" i="36"/>
  <c r="AJ11" i="40"/>
  <c r="BN68" i="39"/>
  <c r="BN68" i="38"/>
  <c r="BN68" i="37"/>
  <c r="BN68" i="36"/>
  <c r="BN68" i="40"/>
  <c r="CJ45" i="39"/>
  <c r="CJ45" i="38"/>
  <c r="CJ45" i="37"/>
  <c r="CJ45" i="36"/>
  <c r="CJ45" i="40"/>
  <c r="BW32" i="39"/>
  <c r="BW32" i="38"/>
  <c r="BW32" i="37"/>
  <c r="BW32" i="36"/>
  <c r="BW32" i="40"/>
  <c r="X13" i="39"/>
  <c r="X13" i="38"/>
  <c r="X13" i="37"/>
  <c r="X13" i="36"/>
  <c r="X13" i="40"/>
  <c r="AY8" i="39"/>
  <c r="AY8" i="38"/>
  <c r="AY8" i="37"/>
  <c r="AY8" i="40"/>
  <c r="AY8" i="36"/>
  <c r="AW50" i="39"/>
  <c r="AW50" i="38"/>
  <c r="AW50" i="37"/>
  <c r="AW50" i="36"/>
  <c r="AW50" i="40"/>
  <c r="DO44" i="39"/>
  <c r="DO44" i="38"/>
  <c r="DO44" i="37"/>
  <c r="DO44" i="40"/>
  <c r="DO44" i="36"/>
  <c r="DF56" i="39"/>
  <c r="DF56" i="38"/>
  <c r="DF56" i="37"/>
  <c r="DF56" i="36"/>
  <c r="DF56" i="40"/>
  <c r="BY30" i="39"/>
  <c r="BY30" i="38"/>
  <c r="BY30" i="37"/>
  <c r="BY30" i="36"/>
  <c r="BY30" i="40"/>
  <c r="BJ7" i="39"/>
  <c r="BJ7" i="38"/>
  <c r="BJ7" i="37"/>
  <c r="BJ7" i="36"/>
  <c r="BJ7" i="40"/>
  <c r="BV30" i="39"/>
  <c r="BV30" i="38"/>
  <c r="BV30" i="36"/>
  <c r="BV30" i="37"/>
  <c r="BV30" i="40"/>
  <c r="DO4" i="39"/>
  <c r="DO4" i="38"/>
  <c r="DO4" i="37"/>
  <c r="DO4" i="40"/>
  <c r="DO4" i="36"/>
  <c r="DE19" i="39"/>
  <c r="DE19" i="38"/>
  <c r="DE19" i="37"/>
  <c r="DE19" i="36"/>
  <c r="DE19" i="40"/>
  <c r="AE11" i="39"/>
  <c r="AE11" i="38"/>
  <c r="AE11" i="37"/>
  <c r="AE11" i="36"/>
  <c r="AE11" i="40"/>
  <c r="DD14" i="39"/>
  <c r="DD14" i="38"/>
  <c r="DD14" i="37"/>
  <c r="DD14" i="36"/>
  <c r="DD14" i="40"/>
  <c r="DO36" i="39"/>
  <c r="DO36" i="38"/>
  <c r="DO36" i="37"/>
  <c r="DO36" i="36"/>
  <c r="DO36" i="40"/>
  <c r="AL47" i="39"/>
  <c r="AL47" i="38"/>
  <c r="AL47" i="37"/>
  <c r="AL47" i="36"/>
  <c r="AL47" i="40"/>
  <c r="Z48" i="39"/>
  <c r="Z48" i="37"/>
  <c r="Z48" i="36"/>
  <c r="Z48" i="38"/>
  <c r="Z48" i="40"/>
  <c r="AO12" i="39"/>
  <c r="AO12" i="38"/>
  <c r="AO12" i="36"/>
  <c r="AO12" i="37"/>
  <c r="AO12" i="40"/>
  <c r="DN11" i="39"/>
  <c r="DN11" i="38"/>
  <c r="DN11" i="37"/>
  <c r="DN11" i="40"/>
  <c r="DN11" i="36"/>
  <c r="M64" i="39"/>
  <c r="M64" i="38"/>
  <c r="M64" i="37"/>
  <c r="M64" i="40"/>
  <c r="M64" i="36"/>
  <c r="DJ31" i="39"/>
  <c r="DJ31" i="38"/>
  <c r="DJ31" i="37"/>
  <c r="DJ31" i="36"/>
  <c r="DJ31" i="40"/>
  <c r="R4" i="39"/>
  <c r="R4" i="38"/>
  <c r="R4" i="37"/>
  <c r="R4" i="36"/>
  <c r="R4" i="40"/>
  <c r="S50" i="39"/>
  <c r="S50" i="38"/>
  <c r="S50" i="37"/>
  <c r="S50" i="36"/>
  <c r="S50" i="40"/>
  <c r="AV33" i="39"/>
  <c r="AV33" i="38"/>
  <c r="AV33" i="36"/>
  <c r="AV33" i="37"/>
  <c r="AV33" i="40"/>
  <c r="DD57" i="39"/>
  <c r="DD57" i="38"/>
  <c r="DD57" i="37"/>
  <c r="DD57" i="40"/>
  <c r="DD57" i="36"/>
  <c r="AV61" i="39"/>
  <c r="AV61" i="38"/>
  <c r="AV61" i="37"/>
  <c r="AV61" i="36"/>
  <c r="AV61" i="40"/>
  <c r="BO46" i="39"/>
  <c r="BO46" i="38"/>
  <c r="BO46" i="37"/>
  <c r="BO46" i="40"/>
  <c r="BO46" i="36"/>
  <c r="AN33" i="39"/>
  <c r="AN33" i="38"/>
  <c r="AN33" i="37"/>
  <c r="AN33" i="36"/>
  <c r="AN33" i="40"/>
  <c r="O55" i="39"/>
  <c r="O55" i="38"/>
  <c r="O55" i="37"/>
  <c r="O55" i="36"/>
  <c r="O55" i="40"/>
  <c r="AX32" i="39"/>
  <c r="AX32" i="38"/>
  <c r="AX32" i="37"/>
  <c r="AX32" i="40"/>
  <c r="AX32" i="36"/>
  <c r="AO22" i="39"/>
  <c r="AO22" i="38"/>
  <c r="AO22" i="37"/>
  <c r="AO22" i="40"/>
  <c r="AO22" i="36"/>
  <c r="CY17" i="39"/>
  <c r="CY17" i="38"/>
  <c r="CY17" i="37"/>
  <c r="CY17" i="36"/>
  <c r="CY17" i="40"/>
  <c r="N23" i="39"/>
  <c r="N23" i="38"/>
  <c r="N23" i="37"/>
  <c r="N23" i="36"/>
  <c r="N23" i="40"/>
  <c r="T28" i="39"/>
  <c r="T28" i="38"/>
  <c r="T28" i="36"/>
  <c r="T28" i="37"/>
  <c r="T28" i="40"/>
  <c r="V7" i="39"/>
  <c r="V7" i="38"/>
  <c r="V7" i="37"/>
  <c r="V7" i="36"/>
  <c r="V7" i="40"/>
  <c r="CJ60" i="39"/>
  <c r="CJ60" i="38"/>
  <c r="CJ60" i="36"/>
  <c r="CJ60" i="37"/>
  <c r="CJ60" i="40"/>
  <c r="CE47" i="39"/>
  <c r="CE47" i="38"/>
  <c r="CE47" i="37"/>
  <c r="CE47" i="36"/>
  <c r="CE47" i="40"/>
  <c r="DH28" i="39"/>
  <c r="DH28" i="38"/>
  <c r="DH28" i="37"/>
  <c r="DH28" i="36"/>
  <c r="DH28" i="40"/>
  <c r="CN57" i="39"/>
  <c r="CN57" i="38"/>
  <c r="CN57" i="37"/>
  <c r="CN57" i="36"/>
  <c r="CN57" i="40"/>
  <c r="CT28" i="39"/>
  <c r="CT28" i="38"/>
  <c r="CT28" i="37"/>
  <c r="CT28" i="40"/>
  <c r="CT28" i="36"/>
  <c r="CC21" i="39"/>
  <c r="CC21" i="38"/>
  <c r="CC21" i="37"/>
  <c r="CC21" i="40"/>
  <c r="CC21" i="36"/>
  <c r="CQ17" i="39"/>
  <c r="CQ17" i="38"/>
  <c r="CQ17" i="36"/>
  <c r="CQ17" i="37"/>
  <c r="CQ17" i="40"/>
  <c r="DF21" i="39"/>
  <c r="DF21" i="38"/>
  <c r="DF21" i="37"/>
  <c r="DF21" i="36"/>
  <c r="DF21" i="40"/>
  <c r="BP29" i="39"/>
  <c r="BP29" i="38"/>
  <c r="BP29" i="37"/>
  <c r="BP29" i="40"/>
  <c r="BP29" i="36"/>
  <c r="BZ7" i="39"/>
  <c r="BZ7" i="38"/>
  <c r="BZ7" i="37"/>
  <c r="BZ7" i="36"/>
  <c r="BZ7" i="40"/>
  <c r="DI31" i="39"/>
  <c r="DI31" i="38"/>
  <c r="DI31" i="37"/>
  <c r="DI31" i="36"/>
  <c r="DI31" i="40"/>
  <c r="BB33" i="39"/>
  <c r="BB33" i="38"/>
  <c r="BB33" i="37"/>
  <c r="BB33" i="40"/>
  <c r="BB33" i="36"/>
  <c r="BM34" i="39"/>
  <c r="BM34" i="38"/>
  <c r="BM34" i="37"/>
  <c r="BM34" i="36"/>
  <c r="BM34" i="40"/>
  <c r="CX29" i="39"/>
  <c r="CX29" i="38"/>
  <c r="CX29" i="37"/>
  <c r="CX29" i="36"/>
  <c r="CX29" i="40"/>
  <c r="CP45" i="39"/>
  <c r="CP45" i="38"/>
  <c r="CP45" i="37"/>
  <c r="CP45" i="40"/>
  <c r="CP45" i="36"/>
  <c r="BK23" i="39"/>
  <c r="BK23" i="38"/>
  <c r="BK23" i="37"/>
  <c r="BK23" i="36"/>
  <c r="BK23" i="40"/>
  <c r="DN43" i="39"/>
  <c r="DN43" i="38"/>
  <c r="DN43" i="37"/>
  <c r="DN43" i="36"/>
  <c r="DN43" i="40"/>
  <c r="AX46" i="39"/>
  <c r="AX46" i="38"/>
  <c r="AX46" i="36"/>
  <c r="AX46" i="37"/>
  <c r="AX46" i="40"/>
  <c r="CK11" i="39"/>
  <c r="CK11" i="38"/>
  <c r="CK11" i="40"/>
  <c r="CK11" i="36"/>
  <c r="CK11" i="37"/>
  <c r="BB11" i="39"/>
  <c r="BB11" i="38"/>
  <c r="BB11" i="37"/>
  <c r="BB11" i="36"/>
  <c r="BB11" i="40"/>
  <c r="BH62" i="39"/>
  <c r="BH62" i="38"/>
  <c r="BH62" i="37"/>
  <c r="BH62" i="36"/>
  <c r="BH62" i="40"/>
  <c r="AX31" i="39"/>
  <c r="AX31" i="37"/>
  <c r="AX31" i="38"/>
  <c r="AX31" i="36"/>
  <c r="AX31" i="40"/>
  <c r="AS14" i="39"/>
  <c r="AS14" i="38"/>
  <c r="AS14" i="37"/>
  <c r="AS14" i="36"/>
  <c r="AS14" i="40"/>
  <c r="CW9" i="39"/>
  <c r="CW9" i="38"/>
  <c r="CW9" i="37"/>
  <c r="CW9" i="36"/>
  <c r="CW9" i="40"/>
  <c r="DM9" i="39"/>
  <c r="DM9" i="38"/>
  <c r="DM9" i="37"/>
  <c r="DM9" i="36"/>
  <c r="DM9" i="40"/>
  <c r="DC16" i="39"/>
  <c r="DC16" i="38"/>
  <c r="DC16" i="37"/>
  <c r="DC16" i="36"/>
  <c r="DC16" i="40"/>
  <c r="AU27" i="39"/>
  <c r="AU27" i="38"/>
  <c r="AU27" i="37"/>
  <c r="AU27" i="36"/>
  <c r="AU27" i="40"/>
  <c r="CH39" i="39"/>
  <c r="CH39" i="38"/>
  <c r="CH39" i="37"/>
  <c r="CH39" i="40"/>
  <c r="CH39" i="36"/>
  <c r="BF40" i="39"/>
  <c r="BF40" i="38"/>
  <c r="BF40" i="37"/>
  <c r="BF40" i="40"/>
  <c r="BF40" i="36"/>
  <c r="BH66" i="39"/>
  <c r="BH66" i="38"/>
  <c r="BH66" i="36"/>
  <c r="BH66" i="40"/>
  <c r="BH66" i="37"/>
  <c r="CP19" i="39"/>
  <c r="CP19" i="38"/>
  <c r="CP19" i="37"/>
  <c r="CP19" i="36"/>
  <c r="CP19" i="40"/>
  <c r="CL7" i="39"/>
  <c r="CL7" i="38"/>
  <c r="CL7" i="37"/>
  <c r="CL7" i="40"/>
  <c r="CL7" i="36"/>
  <c r="CG49" i="39"/>
  <c r="CG49" i="38"/>
  <c r="CG49" i="37"/>
  <c r="CG49" i="40"/>
  <c r="CG49" i="36"/>
  <c r="BX40" i="39"/>
  <c r="BX40" i="38"/>
  <c r="BX40" i="37"/>
  <c r="BX40" i="36"/>
  <c r="BX40" i="40"/>
  <c r="BQ25" i="39"/>
  <c r="BQ25" i="38"/>
  <c r="BQ25" i="37"/>
  <c r="BQ25" i="40"/>
  <c r="BQ25" i="36"/>
  <c r="BH67" i="39"/>
  <c r="BH67" i="37"/>
  <c r="BH67" i="38"/>
  <c r="BH67" i="36"/>
  <c r="BH67" i="40"/>
  <c r="M55" i="39"/>
  <c r="M55" i="37"/>
  <c r="M55" i="38"/>
  <c r="M55" i="36"/>
  <c r="M55" i="40"/>
  <c r="CC15" i="39"/>
  <c r="CC15" i="38"/>
  <c r="CC15" i="37"/>
  <c r="CC15" i="36"/>
  <c r="CC15" i="40"/>
  <c r="BY57" i="39"/>
  <c r="BY57" i="38"/>
  <c r="BY57" i="37"/>
  <c r="BY57" i="40"/>
  <c r="BY57" i="36"/>
  <c r="CN16" i="39"/>
  <c r="CN16" i="38"/>
  <c r="CN16" i="37"/>
  <c r="CN16" i="40"/>
  <c r="CN16" i="36"/>
  <c r="AE40" i="39"/>
  <c r="AE40" i="38"/>
  <c r="AE40" i="37"/>
  <c r="AE40" i="36"/>
  <c r="AE40" i="40"/>
  <c r="CC48" i="39"/>
  <c r="CC48" i="38"/>
  <c r="CC48" i="36"/>
  <c r="CC48" i="37"/>
  <c r="CC48" i="40"/>
  <c r="I12" i="39"/>
  <c r="I12" i="38"/>
  <c r="I12" i="37"/>
  <c r="I12" i="36"/>
  <c r="I12" i="40"/>
  <c r="AH10" i="39"/>
  <c r="AH10" i="38"/>
  <c r="AH10" i="37"/>
  <c r="AH10" i="36"/>
  <c r="AH10" i="40"/>
  <c r="BA6" i="39"/>
  <c r="BA6" i="38"/>
  <c r="BA6" i="37"/>
  <c r="BA6" i="36"/>
  <c r="BA6" i="40"/>
  <c r="AD65" i="39"/>
  <c r="AD65" i="38"/>
  <c r="AD65" i="37"/>
  <c r="AD65" i="36"/>
  <c r="AD65" i="40"/>
  <c r="CO20" i="39"/>
  <c r="CO20" i="38"/>
  <c r="CO20" i="37"/>
  <c r="CO20" i="36"/>
  <c r="CO20" i="40"/>
  <c r="BQ6" i="39"/>
  <c r="BQ6" i="38"/>
  <c r="BQ6" i="37"/>
  <c r="BQ6" i="36"/>
  <c r="BQ6" i="40"/>
  <c r="CQ16" i="39"/>
  <c r="CQ16" i="38"/>
  <c r="CQ16" i="37"/>
  <c r="CQ16" i="36"/>
  <c r="CQ16" i="40"/>
  <c r="DB39" i="39"/>
  <c r="DB39" i="38"/>
  <c r="DB39" i="37"/>
  <c r="DB39" i="36"/>
  <c r="DB39" i="40"/>
  <c r="BA44" i="39"/>
  <c r="BA44" i="38"/>
  <c r="BA44" i="37"/>
  <c r="BA44" i="36"/>
  <c r="BA44" i="40"/>
  <c r="CG15" i="39"/>
  <c r="CG15" i="38"/>
  <c r="CG15" i="37"/>
  <c r="CG15" i="36"/>
  <c r="CG15" i="40"/>
  <c r="BR6" i="39"/>
  <c r="BR6" i="38"/>
  <c r="BR6" i="37"/>
  <c r="BR6" i="36"/>
  <c r="BR6" i="40"/>
  <c r="DD15" i="39"/>
  <c r="DD15" i="38"/>
  <c r="DD15" i="37"/>
  <c r="DD15" i="36"/>
  <c r="DD15" i="40"/>
  <c r="AK51" i="39"/>
  <c r="AK51" i="36"/>
  <c r="AK51" i="37"/>
  <c r="AK51" i="38"/>
  <c r="AK51" i="40"/>
  <c r="N40" i="39"/>
  <c r="N40" i="38"/>
  <c r="N40" i="37"/>
  <c r="N40" i="40"/>
  <c r="N40" i="36"/>
  <c r="BS16" i="39"/>
  <c r="BS16" i="38"/>
  <c r="BS16" i="37"/>
  <c r="BS16" i="36"/>
  <c r="BS16" i="40"/>
  <c r="AW39" i="39"/>
  <c r="AW39" i="38"/>
  <c r="AW39" i="36"/>
  <c r="AW39" i="37"/>
  <c r="AW39" i="40"/>
  <c r="AG56" i="39"/>
  <c r="AG56" i="38"/>
  <c r="AG56" i="37"/>
  <c r="AG56" i="36"/>
  <c r="AG56" i="40"/>
  <c r="CD39" i="39"/>
  <c r="CD39" i="38"/>
  <c r="CD39" i="37"/>
  <c r="CD39" i="36"/>
  <c r="CD39" i="40"/>
  <c r="V68" i="39"/>
  <c r="V68" i="38"/>
  <c r="V68" i="37"/>
  <c r="V68" i="36"/>
  <c r="V68" i="40"/>
  <c r="CC51" i="39"/>
  <c r="CC51" i="38"/>
  <c r="CC51" i="36"/>
  <c r="CC51" i="37"/>
  <c r="CC51" i="40"/>
  <c r="AB40" i="39"/>
  <c r="AB40" i="38"/>
  <c r="AB40" i="37"/>
  <c r="AB40" i="36"/>
  <c r="AB40" i="40"/>
  <c r="CW39" i="39"/>
  <c r="CW39" i="38"/>
  <c r="CW39" i="37"/>
  <c r="CW39" i="36"/>
  <c r="CW39" i="40"/>
  <c r="U33" i="39"/>
  <c r="U33" i="38"/>
  <c r="U33" i="37"/>
  <c r="U33" i="36"/>
  <c r="U33" i="40"/>
  <c r="AK49" i="39"/>
  <c r="AK49" i="38"/>
  <c r="AK49" i="37"/>
  <c r="AK49" i="40"/>
  <c r="AK49" i="36"/>
  <c r="BH68" i="39"/>
  <c r="BH68" i="37"/>
  <c r="BH68" i="38"/>
  <c r="BH68" i="36"/>
  <c r="BH68" i="40"/>
  <c r="BU68" i="39"/>
  <c r="BU68" i="38"/>
  <c r="BU68" i="40"/>
  <c r="BU68" i="37"/>
  <c r="BU68" i="36"/>
  <c r="CQ43" i="39"/>
  <c r="CQ43" i="37"/>
  <c r="CQ43" i="40"/>
  <c r="CQ43" i="36"/>
  <c r="CQ43" i="38"/>
  <c r="CM11" i="39"/>
  <c r="CM11" i="38"/>
  <c r="CM11" i="37"/>
  <c r="CM11" i="36"/>
  <c r="CM11" i="40"/>
  <c r="Q67" i="39"/>
  <c r="Q67" i="38"/>
  <c r="Q67" i="37"/>
  <c r="Q67" i="36"/>
  <c r="Q67" i="40"/>
  <c r="BS47" i="39"/>
  <c r="BS47" i="38"/>
  <c r="BS47" i="37"/>
  <c r="BS47" i="40"/>
  <c r="BS47" i="36"/>
  <c r="BE32" i="39"/>
  <c r="BE32" i="38"/>
  <c r="BE32" i="37"/>
  <c r="BE32" i="40"/>
  <c r="BE32" i="36"/>
  <c r="DI49" i="39"/>
  <c r="DI49" i="38"/>
  <c r="DI49" i="37"/>
  <c r="DI49" i="36"/>
  <c r="DI49" i="40"/>
  <c r="BE64" i="39"/>
  <c r="BE64" i="38"/>
  <c r="BE64" i="37"/>
  <c r="BE64" i="36"/>
  <c r="BE64" i="40"/>
  <c r="BX52" i="39"/>
  <c r="BX52" i="38"/>
  <c r="BX52" i="36"/>
  <c r="BX52" i="37"/>
  <c r="BX52" i="40"/>
  <c r="DM61" i="39"/>
  <c r="DM61" i="38"/>
  <c r="DM61" i="37"/>
  <c r="DM61" i="36"/>
  <c r="DM61" i="40"/>
  <c r="BI39" i="39"/>
  <c r="BI39" i="38"/>
  <c r="BI39" i="37"/>
  <c r="BI39" i="36"/>
  <c r="BI39" i="40"/>
  <c r="V57" i="39"/>
  <c r="V57" i="38"/>
  <c r="V57" i="37"/>
  <c r="V57" i="40"/>
  <c r="V57" i="36"/>
  <c r="AK31" i="39"/>
  <c r="AK31" i="38"/>
  <c r="AK31" i="37"/>
  <c r="AK31" i="36"/>
  <c r="AK31" i="40"/>
  <c r="CU51" i="39"/>
  <c r="CU51" i="38"/>
  <c r="CU51" i="37"/>
  <c r="CU51" i="36"/>
  <c r="CU51" i="40"/>
  <c r="O62" i="39"/>
  <c r="O62" i="38"/>
  <c r="O62" i="37"/>
  <c r="O62" i="36"/>
  <c r="O62" i="40"/>
  <c r="BL40" i="39"/>
  <c r="BL40" i="38"/>
  <c r="BL40" i="36"/>
  <c r="BL40" i="37"/>
  <c r="BL40" i="40"/>
  <c r="BV29" i="39"/>
  <c r="BV29" i="38"/>
  <c r="BV29" i="37"/>
  <c r="BV29" i="40"/>
  <c r="BV29" i="36"/>
  <c r="CB65" i="39"/>
  <c r="CB65" i="38"/>
  <c r="CB65" i="37"/>
  <c r="CB65" i="36"/>
  <c r="CB65" i="40"/>
  <c r="R65" i="39"/>
  <c r="R65" i="38"/>
  <c r="R65" i="37"/>
  <c r="R65" i="36"/>
  <c r="R65" i="40"/>
  <c r="I60" i="39"/>
  <c r="I60" i="38"/>
  <c r="I60" i="37"/>
  <c r="I60" i="36"/>
  <c r="I60" i="40"/>
  <c r="BA8" i="39"/>
  <c r="BA8" i="38"/>
  <c r="BA8" i="37"/>
  <c r="BA8" i="36"/>
  <c r="BA8" i="40"/>
  <c r="DL15" i="39"/>
  <c r="DL15" i="38"/>
  <c r="DL15" i="37"/>
  <c r="DL15" i="36"/>
  <c r="DL15" i="40"/>
  <c r="CG40" i="39"/>
  <c r="CG40" i="38"/>
  <c r="CG40" i="37"/>
  <c r="CG40" i="36"/>
  <c r="CG40" i="40"/>
  <c r="CH14" i="39"/>
  <c r="CH14" i="38"/>
  <c r="CH14" i="37"/>
  <c r="CH14" i="40"/>
  <c r="CH14" i="36"/>
  <c r="AM15" i="39"/>
  <c r="AM15" i="38"/>
  <c r="AM15" i="37"/>
  <c r="AM15" i="40"/>
  <c r="AM15" i="36"/>
  <c r="BU15" i="39"/>
  <c r="BU15" i="38"/>
  <c r="BU15" i="37"/>
  <c r="BU15" i="36"/>
  <c r="BU15" i="40"/>
  <c r="DM37" i="39"/>
  <c r="DM37" i="38"/>
  <c r="DM37" i="37"/>
  <c r="DM37" i="36"/>
  <c r="DM37" i="40"/>
  <c r="AH16" i="39"/>
  <c r="AH16" i="38"/>
  <c r="AH16" i="37"/>
  <c r="AH16" i="36"/>
  <c r="AH16" i="40"/>
  <c r="CG47" i="39"/>
  <c r="CG47" i="38"/>
  <c r="CG47" i="36"/>
  <c r="CG47" i="40"/>
  <c r="CG47" i="37"/>
  <c r="AK39" i="39"/>
  <c r="AK39" i="38"/>
  <c r="AK39" i="37"/>
  <c r="AK39" i="36"/>
  <c r="AK39" i="40"/>
  <c r="AZ32" i="39"/>
  <c r="AZ32" i="38"/>
  <c r="AZ32" i="37"/>
  <c r="AZ32" i="36"/>
  <c r="AZ32" i="40"/>
  <c r="BM27" i="39"/>
  <c r="BM27" i="38"/>
  <c r="BM27" i="37"/>
  <c r="BM27" i="40"/>
  <c r="BM27" i="36"/>
  <c r="BH28" i="39"/>
  <c r="BH28" i="38"/>
  <c r="BH28" i="37"/>
  <c r="BH28" i="36"/>
  <c r="BH28" i="40"/>
  <c r="DM44" i="39"/>
  <c r="DM44" i="38"/>
  <c r="DM44" i="37"/>
  <c r="DM44" i="36"/>
  <c r="DM44" i="40"/>
  <c r="BY63" i="39"/>
  <c r="BY63" i="38"/>
  <c r="BY63" i="37"/>
  <c r="BY63" i="36"/>
  <c r="BY63" i="40"/>
  <c r="U47" i="39"/>
  <c r="U47" i="38"/>
  <c r="U47" i="37"/>
  <c r="U47" i="36"/>
  <c r="U47" i="40"/>
  <c r="CA35" i="39"/>
  <c r="CA35" i="38"/>
  <c r="CA35" i="37"/>
  <c r="CA35" i="36"/>
  <c r="CA35" i="40"/>
  <c r="CY52" i="39"/>
  <c r="CY52" i="38"/>
  <c r="CY52" i="37"/>
  <c r="CY52" i="36"/>
  <c r="CY52" i="40"/>
  <c r="DF50" i="39"/>
  <c r="DF50" i="38"/>
  <c r="DF50" i="36"/>
  <c r="DF50" i="40"/>
  <c r="DF50" i="37"/>
  <c r="AE27" i="39"/>
  <c r="AE27" i="38"/>
  <c r="AE27" i="37"/>
  <c r="AE27" i="36"/>
  <c r="AE27" i="40"/>
  <c r="AO17" i="39"/>
  <c r="AO17" i="38"/>
  <c r="AO17" i="37"/>
  <c r="AO17" i="40"/>
  <c r="AO17" i="36"/>
  <c r="CK45" i="39"/>
  <c r="CK45" i="38"/>
  <c r="CK45" i="37"/>
  <c r="CK45" i="40"/>
  <c r="CK45" i="36"/>
  <c r="Y59" i="39"/>
  <c r="Y59" i="38"/>
  <c r="Y59" i="37"/>
  <c r="Y59" i="36"/>
  <c r="Y59" i="40"/>
  <c r="BB30" i="39"/>
  <c r="BB30" i="38"/>
  <c r="BB30" i="37"/>
  <c r="BB30" i="36"/>
  <c r="BB30" i="40"/>
  <c r="CA3" i="39"/>
  <c r="CA3" i="37"/>
  <c r="CA3" i="36"/>
  <c r="CA3" i="38"/>
  <c r="CA3" i="40"/>
  <c r="V34" i="39"/>
  <c r="V34" i="38"/>
  <c r="V34" i="36"/>
  <c r="V34" i="37"/>
  <c r="V34" i="40"/>
  <c r="DN50" i="39"/>
  <c r="DN50" i="38"/>
  <c r="DN50" i="36"/>
  <c r="DN50" i="37"/>
  <c r="DN50" i="40"/>
  <c r="CX65" i="39"/>
  <c r="CX65" i="38"/>
  <c r="CX65" i="37"/>
  <c r="CX65" i="40"/>
  <c r="CX65" i="36"/>
  <c r="BW39" i="39"/>
  <c r="BW39" i="38"/>
  <c r="BW39" i="37"/>
  <c r="BW39" i="36"/>
  <c r="BW39" i="40"/>
  <c r="CQ62" i="39"/>
  <c r="CQ62" i="38"/>
  <c r="CQ62" i="36"/>
  <c r="CQ62" i="40"/>
  <c r="CQ62" i="37"/>
  <c r="BD39" i="39"/>
  <c r="BD39" i="38"/>
  <c r="BD39" i="37"/>
  <c r="BD39" i="36"/>
  <c r="BD39" i="40"/>
  <c r="AW59" i="39"/>
  <c r="AW59" i="38"/>
  <c r="AW59" i="37"/>
  <c r="AW59" i="36"/>
  <c r="AW59" i="40"/>
  <c r="X65" i="39"/>
  <c r="X65" i="38"/>
  <c r="X65" i="37"/>
  <c r="X65" i="36"/>
  <c r="X65" i="40"/>
  <c r="BV52" i="39"/>
  <c r="BV52" i="38"/>
  <c r="BV52" i="37"/>
  <c r="BV52" i="40"/>
  <c r="BV52" i="36"/>
  <c r="BM32" i="39"/>
  <c r="BM32" i="38"/>
  <c r="BM32" i="37"/>
  <c r="BM32" i="40"/>
  <c r="BM32" i="36"/>
  <c r="CN28" i="39"/>
  <c r="CN28" i="38"/>
  <c r="CN28" i="37"/>
  <c r="CN28" i="36"/>
  <c r="CN28" i="40"/>
  <c r="V28" i="39"/>
  <c r="V28" i="38"/>
  <c r="V28" i="37"/>
  <c r="V28" i="40"/>
  <c r="V28" i="36"/>
  <c r="BY28" i="39"/>
  <c r="BY28" i="38"/>
  <c r="BY28" i="37"/>
  <c r="BY28" i="36"/>
  <c r="BY28" i="40"/>
  <c r="U45" i="39"/>
  <c r="U45" i="38"/>
  <c r="U45" i="37"/>
  <c r="U45" i="40"/>
  <c r="U45" i="36"/>
  <c r="CO63" i="39"/>
  <c r="CO63" i="38"/>
  <c r="CO63" i="36"/>
  <c r="CO63" i="37"/>
  <c r="CO63" i="40"/>
  <c r="CY47" i="39"/>
  <c r="CY47" i="38"/>
  <c r="CY47" i="37"/>
  <c r="CY47" i="36"/>
  <c r="CY47" i="40"/>
  <c r="CQ35" i="39"/>
  <c r="CQ35" i="38"/>
  <c r="CQ35" i="37"/>
  <c r="CQ35" i="40"/>
  <c r="CQ35" i="36"/>
  <c r="DG52" i="39"/>
  <c r="DG52" i="38"/>
  <c r="DG52" i="37"/>
  <c r="DG52" i="36"/>
  <c r="DG52" i="40"/>
  <c r="Q51" i="39"/>
  <c r="Q51" i="38"/>
  <c r="Q51" i="37"/>
  <c r="Q51" i="36"/>
  <c r="Q51" i="40"/>
  <c r="DM17" i="39"/>
  <c r="DM17" i="38"/>
  <c r="DM17" i="37"/>
  <c r="DM17" i="40"/>
  <c r="DM17" i="36"/>
  <c r="AD66" i="39"/>
  <c r="AD66" i="37"/>
  <c r="AD66" i="38"/>
  <c r="AD66" i="36"/>
  <c r="AD66" i="40"/>
  <c r="AW43" i="39"/>
  <c r="AW43" i="38"/>
  <c r="AW43" i="37"/>
  <c r="AW43" i="40"/>
  <c r="AW43" i="36"/>
  <c r="AW57" i="39"/>
  <c r="AW57" i="38"/>
  <c r="AW57" i="37"/>
  <c r="AW57" i="36"/>
  <c r="AW57" i="40"/>
  <c r="DI68" i="39"/>
  <c r="DI68" i="38"/>
  <c r="DI68" i="37"/>
  <c r="DI68" i="36"/>
  <c r="DI68" i="40"/>
  <c r="BX67" i="39"/>
  <c r="BX67" i="38"/>
  <c r="BX67" i="37"/>
  <c r="BX67" i="40"/>
  <c r="BX67" i="36"/>
  <c r="DN34" i="39"/>
  <c r="DN34" i="38"/>
  <c r="DN34" i="37"/>
  <c r="DN34" i="36"/>
  <c r="DN34" i="40"/>
  <c r="BZ52" i="39"/>
  <c r="BZ52" i="38"/>
  <c r="BZ52" i="37"/>
  <c r="BZ52" i="36"/>
  <c r="BZ52" i="40"/>
  <c r="BB67" i="39"/>
  <c r="BB67" i="38"/>
  <c r="BB67" i="37"/>
  <c r="BB67" i="36"/>
  <c r="BB67" i="40"/>
  <c r="CU40" i="39"/>
  <c r="CU40" i="38"/>
  <c r="CU40" i="36"/>
  <c r="CU40" i="37"/>
  <c r="CU40" i="40"/>
  <c r="CY55" i="39"/>
  <c r="CY55" i="38"/>
  <c r="CY55" i="37"/>
  <c r="CY55" i="36"/>
  <c r="CY55" i="40"/>
  <c r="BL39" i="39"/>
  <c r="BL39" i="37"/>
  <c r="BL39" i="38"/>
  <c r="BL39" i="36"/>
  <c r="BL39" i="40"/>
  <c r="CW60" i="39"/>
  <c r="CW60" i="38"/>
  <c r="CW60" i="36"/>
  <c r="CW60" i="37"/>
  <c r="CW60" i="40"/>
  <c r="BO67" i="39"/>
  <c r="BO67" i="38"/>
  <c r="BO67" i="36"/>
  <c r="BO67" i="37"/>
  <c r="BO67" i="40"/>
  <c r="R52" i="39"/>
  <c r="R52" i="38"/>
  <c r="R52" i="37"/>
  <c r="R52" i="36"/>
  <c r="R52" i="40"/>
  <c r="BC46" i="39"/>
  <c r="BC46" i="38"/>
  <c r="BC46" i="37"/>
  <c r="BC46" i="40"/>
  <c r="BC46" i="36"/>
  <c r="BX36" i="39"/>
  <c r="BX36" i="38"/>
  <c r="BX36" i="36"/>
  <c r="BX36" i="37"/>
  <c r="BX36" i="40"/>
  <c r="R7" i="39"/>
  <c r="R7" i="38"/>
  <c r="R7" i="37"/>
  <c r="R7" i="36"/>
  <c r="R7" i="40"/>
  <c r="BV67" i="39"/>
  <c r="BV67" i="38"/>
  <c r="BV67" i="36"/>
  <c r="BV67" i="37"/>
  <c r="BV67" i="40"/>
  <c r="AQ40" i="39"/>
  <c r="AQ40" i="38"/>
  <c r="AQ40" i="37"/>
  <c r="AQ40" i="36"/>
  <c r="AQ40" i="40"/>
  <c r="CL52" i="39"/>
  <c r="CL52" i="38"/>
  <c r="CL52" i="37"/>
  <c r="CL52" i="36"/>
  <c r="CL52" i="40"/>
  <c r="DF16" i="39"/>
  <c r="DF16" i="38"/>
  <c r="DF16" i="37"/>
  <c r="DF16" i="36"/>
  <c r="DF16" i="40"/>
  <c r="DG40" i="39"/>
  <c r="DG40" i="38"/>
  <c r="DG40" i="37"/>
  <c r="DG40" i="40"/>
  <c r="DG40" i="36"/>
  <c r="CN32" i="39"/>
  <c r="CN32" i="38"/>
  <c r="CN32" i="37"/>
  <c r="CN32" i="36"/>
  <c r="CN32" i="40"/>
  <c r="AS37" i="39"/>
  <c r="AS37" i="38"/>
  <c r="AS37" i="37"/>
  <c r="AS37" i="36"/>
  <c r="AS37" i="40"/>
  <c r="CW37" i="39"/>
  <c r="CW37" i="38"/>
  <c r="CW37" i="37"/>
  <c r="CW37" i="36"/>
  <c r="CW37" i="40"/>
  <c r="AV16" i="39"/>
  <c r="AV16" i="38"/>
  <c r="AV16" i="37"/>
  <c r="AV16" i="36"/>
  <c r="AV16" i="40"/>
  <c r="L44" i="39"/>
  <c r="L44" i="38"/>
  <c r="L44" i="37"/>
  <c r="L44" i="36"/>
  <c r="L44" i="40"/>
  <c r="AH37" i="39"/>
  <c r="AH37" i="37"/>
  <c r="AH37" i="36"/>
  <c r="AH37" i="38"/>
  <c r="AH37" i="40"/>
  <c r="BZ38" i="39"/>
  <c r="BZ38" i="38"/>
  <c r="BZ38" i="36"/>
  <c r="BZ38" i="37"/>
  <c r="BZ38" i="40"/>
  <c r="CH54" i="39"/>
  <c r="CH54" i="38"/>
  <c r="CH54" i="37"/>
  <c r="CH54" i="36"/>
  <c r="CH54" i="40"/>
  <c r="BK16" i="39"/>
  <c r="BK16" i="37"/>
  <c r="BK16" i="38"/>
  <c r="BK16" i="40"/>
  <c r="BK16" i="36"/>
  <c r="BO51" i="39"/>
  <c r="BO51" i="38"/>
  <c r="BO51" i="37"/>
  <c r="BO51" i="40"/>
  <c r="BO51" i="36"/>
  <c r="AM57" i="39"/>
  <c r="AM57" i="38"/>
  <c r="AM57" i="37"/>
  <c r="AM57" i="36"/>
  <c r="AM57" i="40"/>
  <c r="P39" i="39"/>
  <c r="P39" i="38"/>
  <c r="P39" i="37"/>
  <c r="P39" i="36"/>
  <c r="P39" i="40"/>
  <c r="BD12" i="39"/>
  <c r="BD12" i="38"/>
  <c r="BD12" i="37"/>
  <c r="BD12" i="40"/>
  <c r="BD12" i="36"/>
  <c r="L48" i="39"/>
  <c r="L48" i="38"/>
  <c r="L48" i="37"/>
  <c r="L48" i="40"/>
  <c r="L48" i="36"/>
  <c r="P67" i="39"/>
  <c r="P67" i="38"/>
  <c r="P67" i="37"/>
  <c r="P67" i="36"/>
  <c r="P67" i="40"/>
  <c r="DJ65" i="39"/>
  <c r="DJ65" i="38"/>
  <c r="DJ65" i="37"/>
  <c r="DJ65" i="36"/>
  <c r="DJ65" i="40"/>
  <c r="CA30" i="39"/>
  <c r="CA30" i="38"/>
  <c r="CA30" i="37"/>
  <c r="CA30" i="36"/>
  <c r="CA30" i="40"/>
  <c r="Q18" i="39"/>
  <c r="Q18" i="38"/>
  <c r="Q18" i="37"/>
  <c r="Q18" i="36"/>
  <c r="Q18" i="40"/>
  <c r="DA45" i="39"/>
  <c r="DA45" i="38"/>
  <c r="DA45" i="37"/>
  <c r="DA45" i="40"/>
  <c r="DA45" i="36"/>
  <c r="BE59" i="39"/>
  <c r="BE59" i="38"/>
  <c r="BE59" i="37"/>
  <c r="BE59" i="36"/>
  <c r="BE59" i="40"/>
  <c r="BQ33" i="39"/>
  <c r="BQ33" i="38"/>
  <c r="BQ33" i="37"/>
  <c r="BQ33" i="40"/>
  <c r="BQ33" i="36"/>
  <c r="BB44" i="39"/>
  <c r="BB44" i="38"/>
  <c r="BB44" i="37"/>
  <c r="BB44" i="40"/>
  <c r="BB44" i="36"/>
  <c r="CH42" i="39"/>
  <c r="CH42" i="37"/>
  <c r="CH42" i="36"/>
  <c r="CH42" i="38"/>
  <c r="CH42" i="40"/>
  <c r="CH58" i="39"/>
  <c r="CH58" i="38"/>
  <c r="CH58" i="37"/>
  <c r="CH58" i="36"/>
  <c r="CH58" i="40"/>
  <c r="N66" i="39"/>
  <c r="N66" i="38"/>
  <c r="N66" i="37"/>
  <c r="N66" i="36"/>
  <c r="N66" i="40"/>
  <c r="BW65" i="39"/>
  <c r="BW65" i="38"/>
  <c r="BW65" i="37"/>
  <c r="BW65" i="36"/>
  <c r="BW65" i="40"/>
  <c r="AF22" i="39"/>
  <c r="AF22" i="38"/>
  <c r="AF22" i="37"/>
  <c r="AF22" i="40"/>
  <c r="AF22" i="36"/>
  <c r="J30" i="39"/>
  <c r="J30" i="38"/>
  <c r="J30" i="36"/>
  <c r="J30" i="37"/>
  <c r="J30" i="40"/>
  <c r="AA3" i="38"/>
  <c r="AA3" i="39"/>
  <c r="AA3" i="37"/>
  <c r="AA3" i="36"/>
  <c r="AA3" i="40"/>
  <c r="I22" i="39"/>
  <c r="I22" i="38"/>
  <c r="I22" i="37"/>
  <c r="I22" i="40"/>
  <c r="I22" i="36"/>
  <c r="I35" i="39"/>
  <c r="I35" i="38"/>
  <c r="I35" i="37"/>
  <c r="I35" i="36"/>
  <c r="I35" i="40"/>
  <c r="BQ16" i="39"/>
  <c r="BQ16" i="38"/>
  <c r="BQ16" i="37"/>
  <c r="BQ16" i="36"/>
  <c r="BQ16" i="40"/>
  <c r="CP39" i="39"/>
  <c r="CP39" i="38"/>
  <c r="CP39" i="37"/>
  <c r="CP39" i="36"/>
  <c r="CP39" i="40"/>
  <c r="W16" i="39"/>
  <c r="W16" i="38"/>
  <c r="W16" i="36"/>
  <c r="W16" i="37"/>
  <c r="W16" i="40"/>
  <c r="CC39" i="39"/>
  <c r="CC39" i="38"/>
  <c r="CC39" i="37"/>
  <c r="CC39" i="36"/>
  <c r="CC39" i="40"/>
  <c r="AK52" i="39"/>
  <c r="AK52" i="38"/>
  <c r="AK52" i="37"/>
  <c r="AK52" i="36"/>
  <c r="AK52" i="40"/>
  <c r="AX39" i="39"/>
  <c r="AX39" i="38"/>
  <c r="AX39" i="37"/>
  <c r="AX39" i="36"/>
  <c r="AX39" i="40"/>
  <c r="AY16" i="39"/>
  <c r="AY16" i="38"/>
  <c r="AY16" i="37"/>
  <c r="AY16" i="36"/>
  <c r="AY16" i="40"/>
  <c r="DD51" i="39"/>
  <c r="DD51" i="38"/>
  <c r="DD51" i="36"/>
  <c r="DD51" i="37"/>
  <c r="DD51" i="40"/>
  <c r="BQ31" i="39"/>
  <c r="BQ31" i="38"/>
  <c r="BQ31" i="37"/>
  <c r="BQ31" i="36"/>
  <c r="BQ31" i="40"/>
  <c r="CW61" i="39"/>
  <c r="CW61" i="38"/>
  <c r="CW61" i="37"/>
  <c r="CW61" i="36"/>
  <c r="CW61" i="40"/>
  <c r="N57" i="39"/>
  <c r="N57" i="38"/>
  <c r="N57" i="37"/>
  <c r="N57" i="36"/>
  <c r="N57" i="40"/>
  <c r="W41" i="39"/>
  <c r="W41" i="38"/>
  <c r="W41" i="36"/>
  <c r="W41" i="37"/>
  <c r="W41" i="40"/>
  <c r="BS67" i="39"/>
  <c r="BS67" i="38"/>
  <c r="BS67" i="37"/>
  <c r="BS67" i="36"/>
  <c r="BS67" i="40"/>
  <c r="CS18" i="39"/>
  <c r="CS18" i="38"/>
  <c r="CS18" i="36"/>
  <c r="CS18" i="37"/>
  <c r="CS18" i="40"/>
  <c r="BU49" i="39"/>
  <c r="BU49" i="38"/>
  <c r="BU49" i="37"/>
  <c r="BU49" i="36"/>
  <c r="BU49" i="40"/>
  <c r="DI61" i="39"/>
  <c r="DI61" i="38"/>
  <c r="DI61" i="36"/>
  <c r="DI61" i="37"/>
  <c r="DI61" i="40"/>
  <c r="BH15" i="39"/>
  <c r="BH15" i="38"/>
  <c r="BH15" i="37"/>
  <c r="BH15" i="40"/>
  <c r="BH15" i="36"/>
  <c r="CG16" i="39"/>
  <c r="CG16" i="38"/>
  <c r="CG16" i="37"/>
  <c r="CG16" i="36"/>
  <c r="CG16" i="40"/>
  <c r="CF15" i="39"/>
  <c r="CF15" i="38"/>
  <c r="CF15" i="37"/>
  <c r="CF15" i="40"/>
  <c r="CF15" i="36"/>
  <c r="AS40" i="39"/>
  <c r="AS40" i="38"/>
  <c r="AS40" i="37"/>
  <c r="AS40" i="36"/>
  <c r="AS40" i="40"/>
  <c r="AT19" i="39"/>
  <c r="AT19" i="38"/>
  <c r="AT19" i="37"/>
  <c r="AT19" i="40"/>
  <c r="AT19" i="36"/>
  <c r="AD67" i="39"/>
  <c r="AD67" i="37"/>
  <c r="AD67" i="38"/>
  <c r="AD67" i="36"/>
  <c r="AD67" i="40"/>
  <c r="BC40" i="39"/>
  <c r="BC40" i="37"/>
  <c r="BC40" i="40"/>
  <c r="BC40" i="38"/>
  <c r="BC40" i="36"/>
  <c r="CK39" i="39"/>
  <c r="CK39" i="38"/>
  <c r="CK39" i="37"/>
  <c r="CK39" i="36"/>
  <c r="CK39" i="40"/>
  <c r="BY53" i="39"/>
  <c r="BY53" i="38"/>
  <c r="BY53" i="37"/>
  <c r="BY53" i="36"/>
  <c r="BY53" i="40"/>
  <c r="J40" i="39"/>
  <c r="J40" i="38"/>
  <c r="J40" i="37"/>
  <c r="J40" i="40"/>
  <c r="J40" i="36"/>
  <c r="DC15" i="39"/>
  <c r="DC15" i="38"/>
  <c r="DC15" i="37"/>
  <c r="DC15" i="36"/>
  <c r="DC15" i="40"/>
  <c r="DL26" i="39"/>
  <c r="DL26" i="38"/>
  <c r="DL26" i="37"/>
  <c r="DL26" i="36"/>
  <c r="DL26" i="40"/>
  <c r="BH20" i="39"/>
  <c r="BH20" i="38"/>
  <c r="BH20" i="37"/>
  <c r="BH20" i="36"/>
  <c r="BH20" i="40"/>
  <c r="BA25" i="39"/>
  <c r="BA25" i="38"/>
  <c r="BA25" i="37"/>
  <c r="BA25" i="40"/>
  <c r="BA25" i="36"/>
  <c r="BQ44" i="39"/>
  <c r="BQ44" i="38"/>
  <c r="BQ44" i="37"/>
  <c r="BQ44" i="36"/>
  <c r="BQ44" i="40"/>
  <c r="M63" i="39"/>
  <c r="M63" i="38"/>
  <c r="M63" i="37"/>
  <c r="M63" i="36"/>
  <c r="M63" i="40"/>
  <c r="AU43" i="39"/>
  <c r="AU43" i="38"/>
  <c r="AU43" i="37"/>
  <c r="AU43" i="36"/>
  <c r="AU43" i="40"/>
  <c r="CA38" i="39"/>
  <c r="CA38" i="37"/>
  <c r="CA38" i="38"/>
  <c r="CA38" i="36"/>
  <c r="CA38" i="40"/>
  <c r="CA65" i="39"/>
  <c r="CA65" i="38"/>
  <c r="CA65" i="37"/>
  <c r="CA65" i="36"/>
  <c r="CA65" i="40"/>
  <c r="DE57" i="39"/>
  <c r="DE57" i="38"/>
  <c r="DE57" i="37"/>
  <c r="DE57" i="40"/>
  <c r="DE57" i="36"/>
  <c r="CP38" i="39"/>
  <c r="CP38" i="38"/>
  <c r="CP38" i="37"/>
  <c r="CP38" i="40"/>
  <c r="CP38" i="36"/>
  <c r="AW27" i="39"/>
  <c r="AW27" i="37"/>
  <c r="AW27" i="38"/>
  <c r="AW27" i="36"/>
  <c r="AW27" i="40"/>
  <c r="Q49" i="39"/>
  <c r="Q49" i="38"/>
  <c r="Q49" i="37"/>
  <c r="Q49" i="40"/>
  <c r="Q49" i="36"/>
  <c r="BE61" i="39"/>
  <c r="BE61" i="38"/>
  <c r="BE61" i="37"/>
  <c r="BE61" i="36"/>
  <c r="BE61" i="40"/>
  <c r="CV50" i="39"/>
  <c r="CV50" i="37"/>
  <c r="CV50" i="38"/>
  <c r="CV50" i="40"/>
  <c r="CV50" i="36"/>
  <c r="AS45" i="39"/>
  <c r="AS45" i="38"/>
  <c r="AS45" i="37"/>
  <c r="AS45" i="36"/>
  <c r="AS45" i="40"/>
  <c r="V42" i="39"/>
  <c r="V42" i="38"/>
  <c r="V42" i="37"/>
  <c r="V42" i="36"/>
  <c r="V42" i="40"/>
  <c r="CX57" i="39"/>
  <c r="CX57" i="38"/>
  <c r="CX57" i="40"/>
  <c r="CX57" i="37"/>
  <c r="CX57" i="36"/>
  <c r="U52" i="39"/>
  <c r="U52" i="38"/>
  <c r="U52" i="37"/>
  <c r="U52" i="36"/>
  <c r="U52" i="40"/>
  <c r="CM52" i="39"/>
  <c r="CM52" i="36"/>
  <c r="CM52" i="40"/>
  <c r="CM52" i="37"/>
  <c r="CM52" i="38"/>
  <c r="CY65" i="39"/>
  <c r="CY65" i="37"/>
  <c r="CY65" i="36"/>
  <c r="CY65" i="38"/>
  <c r="CY65" i="40"/>
  <c r="CZ40" i="39"/>
  <c r="CZ40" i="38"/>
  <c r="CZ40" i="37"/>
  <c r="CZ40" i="36"/>
  <c r="CZ40" i="40"/>
  <c r="AH29" i="39"/>
  <c r="AH29" i="38"/>
  <c r="AH29" i="37"/>
  <c r="AH29" i="36"/>
  <c r="AH29" i="40"/>
  <c r="CR51" i="39"/>
  <c r="CR51" i="38"/>
  <c r="CR51" i="37"/>
  <c r="CR51" i="36"/>
  <c r="CR51" i="40"/>
  <c r="CL51" i="39"/>
  <c r="CL51" i="38"/>
  <c r="CL51" i="37"/>
  <c r="CL51" i="36"/>
  <c r="CL51" i="40"/>
  <c r="I15" i="39"/>
  <c r="I15" i="38"/>
  <c r="I15" i="37"/>
  <c r="I15" i="36"/>
  <c r="I15" i="40"/>
  <c r="I46" i="39"/>
  <c r="I46" i="38"/>
  <c r="I46" i="37"/>
  <c r="I46" i="40"/>
  <c r="I46" i="36"/>
  <c r="DF5" i="39"/>
  <c r="DF5" i="38"/>
  <c r="DF5" i="37"/>
  <c r="DF5" i="36"/>
  <c r="DF5" i="40"/>
  <c r="DE16" i="39"/>
  <c r="DE16" i="38"/>
  <c r="DE16" i="37"/>
  <c r="DE16" i="40"/>
  <c r="DE16" i="36"/>
  <c r="BB19" i="39"/>
  <c r="BB19" i="38"/>
  <c r="BB19" i="37"/>
  <c r="BB19" i="36"/>
  <c r="BB19" i="40"/>
  <c r="DF67" i="39"/>
  <c r="DF67" i="38"/>
  <c r="DF67" i="37"/>
  <c r="DF67" i="36"/>
  <c r="DF67" i="40"/>
  <c r="BY16" i="39"/>
  <c r="BY16" i="38"/>
  <c r="BY16" i="37"/>
  <c r="BY16" i="36"/>
  <c r="BY16" i="40"/>
  <c r="BQ21" i="39"/>
  <c r="BQ21" i="38"/>
  <c r="BQ21" i="37"/>
  <c r="BQ21" i="36"/>
  <c r="BQ21" i="40"/>
  <c r="CL6" i="39"/>
  <c r="CL6" i="38"/>
  <c r="CL6" i="37"/>
  <c r="CL6" i="40"/>
  <c r="CL6" i="36"/>
  <c r="AG29" i="39"/>
  <c r="AG29" i="38"/>
  <c r="AG29" i="37"/>
  <c r="AG29" i="36"/>
  <c r="AG29" i="40"/>
  <c r="CW25" i="39"/>
  <c r="CW25" i="38"/>
  <c r="CW25" i="37"/>
  <c r="CW25" i="36"/>
  <c r="CW25" i="40"/>
  <c r="CF31" i="39"/>
  <c r="CF31" i="38"/>
  <c r="CF31" i="37"/>
  <c r="CF31" i="36"/>
  <c r="CF31" i="40"/>
  <c r="BR38" i="39"/>
  <c r="BR38" i="38"/>
  <c r="BR38" i="37"/>
  <c r="BR38" i="36"/>
  <c r="BR38" i="40"/>
  <c r="DE31" i="39"/>
  <c r="DE31" i="37"/>
  <c r="DE31" i="38"/>
  <c r="DE31" i="36"/>
  <c r="DE31" i="40"/>
  <c r="DE47" i="39"/>
  <c r="DE47" i="38"/>
  <c r="DE47" i="37"/>
  <c r="DE47" i="36"/>
  <c r="DE47" i="40"/>
  <c r="AK68" i="39"/>
  <c r="AK68" i="38"/>
  <c r="AK68" i="37"/>
  <c r="AK68" i="40"/>
  <c r="AK68" i="36"/>
  <c r="CS59" i="39"/>
  <c r="CS59" i="38"/>
  <c r="CS59" i="37"/>
  <c r="CS59" i="40"/>
  <c r="CS59" i="36"/>
  <c r="AU41" i="39"/>
  <c r="AU41" i="38"/>
  <c r="AU41" i="36"/>
  <c r="AU41" i="37"/>
  <c r="AU41" i="40"/>
  <c r="W67" i="39"/>
  <c r="W67" i="38"/>
  <c r="W67" i="37"/>
  <c r="W67" i="36"/>
  <c r="W67" i="40"/>
  <c r="DF54" i="39"/>
  <c r="DF54" i="38"/>
  <c r="DF54" i="37"/>
  <c r="DF54" i="36"/>
  <c r="DF54" i="40"/>
  <c r="BY39" i="39"/>
  <c r="BY39" i="38"/>
  <c r="BY39" i="37"/>
  <c r="BY39" i="36"/>
  <c r="BY39" i="40"/>
  <c r="CC27" i="39"/>
  <c r="CC27" i="38"/>
  <c r="CC27" i="37"/>
  <c r="CC27" i="40"/>
  <c r="CC27" i="36"/>
  <c r="Y49" i="39"/>
  <c r="Y49" i="38"/>
  <c r="Y49" i="37"/>
  <c r="Y49" i="36"/>
  <c r="Y49" i="40"/>
  <c r="BM61" i="39"/>
  <c r="BM61" i="37"/>
  <c r="BM61" i="38"/>
  <c r="BM61" i="36"/>
  <c r="BM61" i="40"/>
  <c r="BJ46" i="39"/>
  <c r="BJ46" i="38"/>
  <c r="BJ46" i="36"/>
  <c r="BJ46" i="40"/>
  <c r="BJ46" i="37"/>
  <c r="BY41" i="39"/>
  <c r="BY41" i="38"/>
  <c r="BY41" i="37"/>
  <c r="BY41" i="36"/>
  <c r="BY41" i="40"/>
  <c r="DF38" i="39"/>
  <c r="DF38" i="38"/>
  <c r="DF38" i="37"/>
  <c r="DF38" i="36"/>
  <c r="DF38" i="40"/>
  <c r="DN54" i="39"/>
  <c r="DN54" i="38"/>
  <c r="DN54" i="37"/>
  <c r="DN54" i="36"/>
  <c r="DN54" i="40"/>
  <c r="M23" i="39"/>
  <c r="M23" i="38"/>
  <c r="M23" i="37"/>
  <c r="M23" i="36"/>
  <c r="M23" i="40"/>
  <c r="S51" i="39"/>
  <c r="S51" i="38"/>
  <c r="S51" i="37"/>
  <c r="S51" i="40"/>
  <c r="S51" i="36"/>
  <c r="CY57" i="39"/>
  <c r="CY57" i="38"/>
  <c r="CY57" i="37"/>
  <c r="CY57" i="36"/>
  <c r="CY57" i="40"/>
  <c r="AV40" i="39"/>
  <c r="AV40" i="38"/>
  <c r="AV40" i="37"/>
  <c r="AV40" i="36"/>
  <c r="AV40" i="40"/>
  <c r="AX29" i="39"/>
  <c r="AX29" i="38"/>
  <c r="AX29" i="37"/>
  <c r="AX29" i="40"/>
  <c r="AX29" i="36"/>
  <c r="BL65" i="39"/>
  <c r="BL65" i="38"/>
  <c r="BL65" i="37"/>
  <c r="BL65" i="36"/>
  <c r="BL65" i="40"/>
  <c r="BN65" i="39"/>
  <c r="BN65" i="38"/>
  <c r="BN65" i="36"/>
  <c r="BN65" i="40"/>
  <c r="BN65" i="37"/>
  <c r="I55" i="39"/>
  <c r="I55" i="38"/>
  <c r="I55" i="37"/>
  <c r="I55" i="36"/>
  <c r="I55" i="40"/>
  <c r="AC9" i="39"/>
  <c r="AC9" i="38"/>
  <c r="AC9" i="37"/>
  <c r="AC9" i="36"/>
  <c r="AC9" i="40"/>
  <c r="AJ15" i="39"/>
  <c r="AJ15" i="38"/>
  <c r="AJ15" i="37"/>
  <c r="AJ15" i="36"/>
  <c r="AJ15" i="40"/>
  <c r="AC51" i="39"/>
  <c r="AC51" i="38"/>
  <c r="AC51" i="37"/>
  <c r="AC51" i="36"/>
  <c r="AC51" i="40"/>
  <c r="AT39" i="39"/>
  <c r="AT39" i="38"/>
  <c r="AT39" i="37"/>
  <c r="AT39" i="36"/>
  <c r="AT39" i="40"/>
  <c r="CI15" i="39"/>
  <c r="CI15" i="38"/>
  <c r="CI15" i="37"/>
  <c r="CI15" i="40"/>
  <c r="CI15" i="36"/>
  <c r="CC16" i="39"/>
  <c r="CC16" i="38"/>
  <c r="CC16" i="37"/>
  <c r="CC16" i="40"/>
  <c r="CC16" i="36"/>
  <c r="BM43" i="39"/>
  <c r="BM43" i="38"/>
  <c r="BM43" i="37"/>
  <c r="BM43" i="36"/>
  <c r="BM43" i="40"/>
  <c r="BF19" i="39"/>
  <c r="BF19" i="38"/>
  <c r="BF19" i="37"/>
  <c r="BF19" i="36"/>
  <c r="BF19" i="40"/>
  <c r="CA46" i="39"/>
  <c r="CA46" i="38"/>
  <c r="CA46" i="37"/>
  <c r="CA46" i="36"/>
  <c r="CA46" i="40"/>
  <c r="BY37" i="39"/>
  <c r="BY37" i="38"/>
  <c r="BY37" i="37"/>
  <c r="BY37" i="40"/>
  <c r="BY37" i="36"/>
  <c r="L32" i="39"/>
  <c r="L32" i="38"/>
  <c r="L32" i="37"/>
  <c r="L32" i="40"/>
  <c r="L32" i="36"/>
  <c r="AZ39" i="39"/>
  <c r="AZ39" i="38"/>
  <c r="AZ39" i="37"/>
  <c r="AZ39" i="36"/>
  <c r="AZ39" i="40"/>
  <c r="DM31" i="39"/>
  <c r="DM31" i="38"/>
  <c r="DM31" i="37"/>
  <c r="DM31" i="40"/>
  <c r="DM31" i="36"/>
  <c r="U49" i="39"/>
  <c r="U49" i="38"/>
  <c r="U49" i="37"/>
  <c r="U49" i="40"/>
  <c r="U49" i="36"/>
  <c r="AS68" i="39"/>
  <c r="AS68" i="38"/>
  <c r="AS68" i="37"/>
  <c r="AS68" i="36"/>
  <c r="AS68" i="40"/>
  <c r="AL68" i="39"/>
  <c r="AL68" i="38"/>
  <c r="AL68" i="37"/>
  <c r="AL68" i="36"/>
  <c r="AL68" i="40"/>
  <c r="CA43" i="39"/>
  <c r="CA43" i="38"/>
  <c r="CA43" i="37"/>
  <c r="CA43" i="36"/>
  <c r="CA43" i="40"/>
  <c r="CY67" i="39"/>
  <c r="CY67" i="38"/>
  <c r="CY67" i="36"/>
  <c r="CY67" i="40"/>
  <c r="CY67" i="37"/>
  <c r="DF58" i="39"/>
  <c r="DF58" i="38"/>
  <c r="DF58" i="36"/>
  <c r="DF58" i="37"/>
  <c r="DF58" i="40"/>
  <c r="BH40" i="39"/>
  <c r="BH40" i="38"/>
  <c r="BH40" i="37"/>
  <c r="BH40" i="36"/>
  <c r="BH40" i="40"/>
  <c r="DI27" i="39"/>
  <c r="DI27" i="38"/>
  <c r="DI27" i="37"/>
  <c r="DI27" i="36"/>
  <c r="DI27" i="40"/>
  <c r="AG49" i="39"/>
  <c r="AG49" i="38"/>
  <c r="AG49" i="37"/>
  <c r="AG49" i="36"/>
  <c r="AG49" i="40"/>
  <c r="BU61" i="39"/>
  <c r="BU61" i="37"/>
  <c r="BU61" i="36"/>
  <c r="BU61" i="40"/>
  <c r="BU61" i="38"/>
  <c r="AR48" i="39"/>
  <c r="AR48" i="37"/>
  <c r="AR48" i="38"/>
  <c r="AR48" i="36"/>
  <c r="AR48" i="40"/>
  <c r="AE3" i="39"/>
  <c r="AE3" i="38"/>
  <c r="AE3" i="37"/>
  <c r="AE3" i="36"/>
  <c r="AE3" i="40"/>
  <c r="CH34" i="39"/>
  <c r="CH34" i="38"/>
  <c r="CH34" i="36"/>
  <c r="CH34" i="37"/>
  <c r="CH34" i="40"/>
  <c r="BB52" i="39"/>
  <c r="BB52" i="38"/>
  <c r="BB52" i="37"/>
  <c r="BB52" i="36"/>
  <c r="BB52" i="40"/>
  <c r="CH66" i="39"/>
  <c r="CH66" i="38"/>
  <c r="CH66" i="37"/>
  <c r="CH66" i="36"/>
  <c r="CH66" i="40"/>
  <c r="BW40" i="39"/>
  <c r="BW40" i="38"/>
  <c r="BW40" i="37"/>
  <c r="BW40" i="40"/>
  <c r="BW40" i="36"/>
  <c r="AP45" i="39"/>
  <c r="AP45" i="38"/>
  <c r="AP45" i="37"/>
  <c r="AP45" i="40"/>
  <c r="AP45" i="36"/>
  <c r="AN39" i="39"/>
  <c r="AN39" i="38"/>
  <c r="AN39" i="37"/>
  <c r="AN39" i="40"/>
  <c r="AN39" i="36"/>
  <c r="CU50" i="39"/>
  <c r="CU50" i="38"/>
  <c r="CU50" i="37"/>
  <c r="CU50" i="36"/>
  <c r="CU50" i="40"/>
  <c r="DC67" i="39"/>
  <c r="DC67" i="38"/>
  <c r="DC67" i="36"/>
  <c r="DC67" i="40"/>
  <c r="DC67" i="37"/>
  <c r="J65" i="39"/>
  <c r="J65" i="38"/>
  <c r="J65" i="37"/>
  <c r="J65" i="40"/>
  <c r="J65" i="36"/>
  <c r="DQ57" i="39"/>
  <c r="DQ57" i="38"/>
  <c r="DQ57" i="37"/>
  <c r="DQ57" i="40"/>
  <c r="DQ57" i="36"/>
  <c r="T34" i="39"/>
  <c r="T34" i="38"/>
  <c r="T34" i="37"/>
  <c r="T34" i="40"/>
  <c r="T34" i="36"/>
  <c r="CZ63" i="39"/>
  <c r="CZ63" i="38"/>
  <c r="CZ63" i="37"/>
  <c r="CZ63" i="36"/>
  <c r="CZ63" i="40"/>
  <c r="CM58" i="39"/>
  <c r="CM58" i="38"/>
  <c r="CM58" i="37"/>
  <c r="CM58" i="40"/>
  <c r="CM58" i="36"/>
  <c r="CV63" i="39"/>
  <c r="CV63" i="38"/>
  <c r="CV63" i="37"/>
  <c r="CV63" i="36"/>
  <c r="CV63" i="40"/>
  <c r="BC62" i="39"/>
  <c r="BC62" i="38"/>
  <c r="BC62" i="37"/>
  <c r="BC62" i="40"/>
  <c r="BC62" i="36"/>
  <c r="BV44" i="39"/>
  <c r="BV44" i="38"/>
  <c r="BV44" i="37"/>
  <c r="BV44" i="40"/>
  <c r="BV44" i="36"/>
  <c r="DA35" i="39"/>
  <c r="DA35" i="38"/>
  <c r="DA35" i="37"/>
  <c r="DA35" i="36"/>
  <c r="DA35" i="40"/>
  <c r="BK31" i="39"/>
  <c r="BK31" i="38"/>
  <c r="BK31" i="37"/>
  <c r="BK31" i="36"/>
  <c r="BK31" i="40"/>
  <c r="CX37" i="39"/>
  <c r="CX37" i="38"/>
  <c r="CX37" i="37"/>
  <c r="CX37" i="36"/>
  <c r="CX37" i="40"/>
  <c r="M17" i="39"/>
  <c r="M17" i="38"/>
  <c r="M17" i="37"/>
  <c r="M17" i="36"/>
  <c r="M17" i="40"/>
  <c r="CT8" i="39"/>
  <c r="CT8" i="38"/>
  <c r="CT8" i="37"/>
  <c r="CT8" i="36"/>
  <c r="CT8" i="40"/>
  <c r="BN53" i="39"/>
  <c r="BN53" i="38"/>
  <c r="BN53" i="37"/>
  <c r="BN53" i="36"/>
  <c r="BN53" i="40"/>
  <c r="S61" i="39"/>
  <c r="S61" i="38"/>
  <c r="S61" i="36"/>
  <c r="S61" i="37"/>
  <c r="S61" i="40"/>
  <c r="CM19" i="39"/>
  <c r="CM19" i="38"/>
  <c r="CM19" i="37"/>
  <c r="CM19" i="40"/>
  <c r="CM19" i="36"/>
  <c r="CR11" i="39"/>
  <c r="CR11" i="38"/>
  <c r="CR11" i="37"/>
  <c r="CR11" i="40"/>
  <c r="CR11" i="36"/>
  <c r="BO10" i="39"/>
  <c r="BO10" i="38"/>
  <c r="BO10" i="37"/>
  <c r="BO10" i="36"/>
  <c r="BO10" i="40"/>
  <c r="CC55" i="39"/>
  <c r="CC55" i="38"/>
  <c r="CC55" i="36"/>
  <c r="CC55" i="37"/>
  <c r="CC55" i="40"/>
  <c r="W50" i="39"/>
  <c r="W50" i="38"/>
  <c r="W50" i="37"/>
  <c r="W50" i="40"/>
  <c r="W50" i="36"/>
  <c r="BZ63" i="39"/>
  <c r="BZ63" i="38"/>
  <c r="BZ63" i="37"/>
  <c r="BZ63" i="36"/>
  <c r="BZ63" i="40"/>
  <c r="DE38" i="39"/>
  <c r="DE38" i="38"/>
  <c r="DE38" i="37"/>
  <c r="DE38" i="36"/>
  <c r="DE38" i="40"/>
  <c r="BX11" i="39"/>
  <c r="BX11" i="38"/>
  <c r="BX11" i="37"/>
  <c r="BX11" i="36"/>
  <c r="BX11" i="40"/>
  <c r="DB68" i="39"/>
  <c r="DB68" i="38"/>
  <c r="DB68" i="37"/>
  <c r="DB68" i="36"/>
  <c r="DB68" i="40"/>
  <c r="CB46" i="39"/>
  <c r="CB46" i="38"/>
  <c r="CB46" i="37"/>
  <c r="CB46" i="36"/>
  <c r="CB46" i="40"/>
  <c r="AI31" i="39"/>
  <c r="AI31" i="38"/>
  <c r="AI31" i="37"/>
  <c r="AI31" i="40"/>
  <c r="AI31" i="36"/>
  <c r="CJ11" i="39"/>
  <c r="CJ11" i="38"/>
  <c r="CJ11" i="37"/>
  <c r="CJ11" i="36"/>
  <c r="CJ11" i="40"/>
  <c r="CE11" i="39"/>
  <c r="CE11" i="38"/>
  <c r="CE11" i="37"/>
  <c r="CE11" i="36"/>
  <c r="CE11" i="40"/>
  <c r="AO60" i="39"/>
  <c r="AO60" i="38"/>
  <c r="AO60" i="37"/>
  <c r="AO60" i="36"/>
  <c r="AO60" i="40"/>
  <c r="CS4" i="39"/>
  <c r="CS4" i="38"/>
  <c r="CS4" i="37"/>
  <c r="CS4" i="36"/>
  <c r="CS4" i="40"/>
  <c r="CH18" i="39"/>
  <c r="CH18" i="38"/>
  <c r="CH18" i="37"/>
  <c r="CH18" i="36"/>
  <c r="CH18" i="40"/>
  <c r="CG46" i="39"/>
  <c r="CG46" i="38"/>
  <c r="CG46" i="36"/>
  <c r="CG46" i="37"/>
  <c r="CG46" i="40"/>
  <c r="DL13" i="39"/>
  <c r="DL13" i="38"/>
  <c r="DL13" i="37"/>
  <c r="DL13" i="40"/>
  <c r="DL13" i="36"/>
  <c r="CZ32" i="39"/>
  <c r="CZ32" i="38"/>
  <c r="CZ32" i="37"/>
  <c r="CZ32" i="36"/>
  <c r="CZ32" i="40"/>
  <c r="CU9" i="39"/>
  <c r="CU9" i="38"/>
  <c r="CU9" i="37"/>
  <c r="CU9" i="36"/>
  <c r="CU9" i="40"/>
  <c r="DI21" i="39"/>
  <c r="DI21" i="38"/>
  <c r="DI21" i="37"/>
  <c r="DI21" i="40"/>
  <c r="DI21" i="36"/>
  <c r="CX45" i="39"/>
  <c r="CX45" i="38"/>
  <c r="CX45" i="37"/>
  <c r="CX45" i="36"/>
  <c r="CX45" i="40"/>
  <c r="CN23" i="39"/>
  <c r="CN23" i="37"/>
  <c r="CN23" i="38"/>
  <c r="CN23" i="36"/>
  <c r="CN23" i="40"/>
  <c r="DJ49" i="39"/>
  <c r="DJ49" i="38"/>
  <c r="DJ49" i="37"/>
  <c r="DJ49" i="36"/>
  <c r="DJ49" i="40"/>
  <c r="X36" i="39"/>
  <c r="X36" i="38"/>
  <c r="X36" i="37"/>
  <c r="X36" i="36"/>
  <c r="X36" i="40"/>
  <c r="CR68" i="39"/>
  <c r="CR68" i="38"/>
  <c r="CR68" i="36"/>
  <c r="CR68" i="37"/>
  <c r="CR68" i="40"/>
  <c r="DC50" i="39"/>
  <c r="DC50" i="38"/>
  <c r="DC50" i="37"/>
  <c r="DC50" i="40"/>
  <c r="DC50" i="36"/>
  <c r="Z3" i="39"/>
  <c r="Z3" i="38"/>
  <c r="Z3" i="36"/>
  <c r="Z3" i="40"/>
  <c r="Z3" i="37"/>
  <c r="Q66" i="39"/>
  <c r="Q66" i="38"/>
  <c r="Q66" i="37"/>
  <c r="Q66" i="40"/>
  <c r="Q66" i="36"/>
  <c r="BY46" i="39"/>
  <c r="BY46" i="38"/>
  <c r="BY46" i="37"/>
  <c r="BY46" i="36"/>
  <c r="BY46" i="40"/>
  <c r="DK44" i="39"/>
  <c r="DK44" i="37"/>
  <c r="DK44" i="38"/>
  <c r="DK44" i="40"/>
  <c r="DK44" i="36"/>
  <c r="BO30" i="39"/>
  <c r="BO30" i="38"/>
  <c r="BO30" i="37"/>
  <c r="BO30" i="36"/>
  <c r="BO30" i="40"/>
  <c r="AQ66" i="39"/>
  <c r="AQ66" i="38"/>
  <c r="AQ66" i="37"/>
  <c r="AQ66" i="40"/>
  <c r="AQ66" i="36"/>
  <c r="CU21" i="39"/>
  <c r="CU21" i="38"/>
  <c r="CU21" i="37"/>
  <c r="CU21" i="36"/>
  <c r="CU21" i="40"/>
  <c r="AP54" i="39"/>
  <c r="AP54" i="38"/>
  <c r="AP54" i="37"/>
  <c r="AP54" i="36"/>
  <c r="AP54" i="40"/>
  <c r="BO18" i="39"/>
  <c r="BO18" i="38"/>
  <c r="BO18" i="37"/>
  <c r="BO18" i="36"/>
  <c r="BO18" i="40"/>
  <c r="AN63" i="39"/>
  <c r="AN63" i="38"/>
  <c r="AN63" i="37"/>
  <c r="AN63" i="36"/>
  <c r="AN63" i="40"/>
  <c r="AA58" i="39"/>
  <c r="AA58" i="38"/>
  <c r="AA58" i="37"/>
  <c r="AA58" i="36"/>
  <c r="AA58" i="40"/>
  <c r="AJ63" i="39"/>
  <c r="AJ63" i="38"/>
  <c r="AJ63" i="37"/>
  <c r="AJ63" i="36"/>
  <c r="AJ63" i="40"/>
  <c r="AR3" i="39"/>
  <c r="AR3" i="38"/>
  <c r="AR3" i="36"/>
  <c r="AR3" i="37"/>
  <c r="AR3" i="40"/>
  <c r="DC4" i="39"/>
  <c r="DC4" i="38"/>
  <c r="DC4" i="37"/>
  <c r="DC4" i="36"/>
  <c r="DC4" i="40"/>
  <c r="Y43" i="39"/>
  <c r="Y43" i="38"/>
  <c r="Y43" i="37"/>
  <c r="Y43" i="36"/>
  <c r="Y43" i="40"/>
  <c r="AM37" i="39"/>
  <c r="AM37" i="38"/>
  <c r="AM37" i="37"/>
  <c r="AM37" i="36"/>
  <c r="AM37" i="40"/>
  <c r="BZ47" i="39"/>
  <c r="BZ47" i="38"/>
  <c r="BZ47" i="37"/>
  <c r="BZ47" i="36"/>
  <c r="BZ47" i="40"/>
  <c r="CW23" i="39"/>
  <c r="CW23" i="38"/>
  <c r="CW23" i="37"/>
  <c r="CW23" i="36"/>
  <c r="CW23" i="40"/>
  <c r="AP13" i="39"/>
  <c r="AP13" i="38"/>
  <c r="AP13" i="36"/>
  <c r="AP13" i="37"/>
  <c r="AP13" i="40"/>
  <c r="BN57" i="39"/>
  <c r="BN57" i="38"/>
  <c r="BN57" i="37"/>
  <c r="BN57" i="36"/>
  <c r="BN57" i="40"/>
  <c r="P38" i="39"/>
  <c r="P38" i="38"/>
  <c r="P38" i="37"/>
  <c r="P38" i="40"/>
  <c r="P38" i="36"/>
  <c r="CU23" i="39"/>
  <c r="CU23" i="38"/>
  <c r="CU23" i="37"/>
  <c r="CU23" i="36"/>
  <c r="CU23" i="40"/>
  <c r="AF11" i="39"/>
  <c r="AF11" i="38"/>
  <c r="AF11" i="37"/>
  <c r="AF11" i="40"/>
  <c r="AF11" i="36"/>
  <c r="CM14" i="39"/>
  <c r="CM14" i="38"/>
  <c r="CM14" i="37"/>
  <c r="CM14" i="40"/>
  <c r="CM14" i="36"/>
  <c r="CC63" i="39"/>
  <c r="CC63" i="38"/>
  <c r="CC63" i="37"/>
  <c r="CC63" i="36"/>
  <c r="CC63" i="40"/>
  <c r="Y7" i="39"/>
  <c r="Y7" i="38"/>
  <c r="Y7" i="37"/>
  <c r="Y7" i="36"/>
  <c r="Y7" i="40"/>
  <c r="O4" i="39"/>
  <c r="O4" i="38"/>
  <c r="O4" i="37"/>
  <c r="O4" i="36"/>
  <c r="O4" i="40"/>
  <c r="AS48" i="39"/>
  <c r="AS48" i="38"/>
  <c r="AS48" i="37"/>
  <c r="AS48" i="36"/>
  <c r="AS48" i="40"/>
  <c r="CN17" i="39"/>
  <c r="CN17" i="38"/>
  <c r="CN17" i="37"/>
  <c r="CN17" i="36"/>
  <c r="CN17" i="40"/>
  <c r="AS6" i="39"/>
  <c r="AS6" i="38"/>
  <c r="AS6" i="37"/>
  <c r="AS6" i="36"/>
  <c r="AS6" i="40"/>
  <c r="P46" i="39"/>
  <c r="P46" i="38"/>
  <c r="P46" i="37"/>
  <c r="P46" i="36"/>
  <c r="P46" i="40"/>
  <c r="CE30" i="39"/>
  <c r="CE30" i="37"/>
  <c r="CE30" i="38"/>
  <c r="CE30" i="36"/>
  <c r="CE30" i="40"/>
  <c r="X18" i="39"/>
  <c r="X18" i="38"/>
  <c r="X18" i="37"/>
  <c r="X18" i="36"/>
  <c r="X18" i="40"/>
  <c r="BW17" i="39"/>
  <c r="BW17" i="38"/>
  <c r="BW17" i="37"/>
  <c r="BW17" i="36"/>
  <c r="BW17" i="40"/>
  <c r="J17" i="39"/>
  <c r="J17" i="38"/>
  <c r="J17" i="37"/>
  <c r="J17" i="36"/>
  <c r="J17" i="40"/>
  <c r="CS8" i="39"/>
  <c r="CS8" i="38"/>
  <c r="CS8" i="37"/>
  <c r="CS8" i="40"/>
  <c r="CS8" i="36"/>
  <c r="W5" i="39"/>
  <c r="W5" i="38"/>
  <c r="W5" i="37"/>
  <c r="W5" i="36"/>
  <c r="W5" i="40"/>
  <c r="DE56" i="39"/>
  <c r="DE56" i="38"/>
  <c r="DE56" i="37"/>
  <c r="DE56" i="36"/>
  <c r="DE56" i="40"/>
  <c r="DL20" i="39"/>
  <c r="DL20" i="38"/>
  <c r="DL20" i="36"/>
  <c r="DL20" i="37"/>
  <c r="DL20" i="40"/>
  <c r="AK10" i="39"/>
  <c r="AK10" i="38"/>
  <c r="AK10" i="36"/>
  <c r="AK10" i="37"/>
  <c r="AK10" i="40"/>
  <c r="CE8" i="39"/>
  <c r="CE8" i="38"/>
  <c r="CE8" i="37"/>
  <c r="CE8" i="40"/>
  <c r="CE8" i="36"/>
  <c r="AW21" i="39"/>
  <c r="AW21" i="38"/>
  <c r="AW21" i="37"/>
  <c r="AW21" i="40"/>
  <c r="AW21" i="36"/>
  <c r="AD45" i="39"/>
  <c r="AD45" i="38"/>
  <c r="AD45" i="37"/>
  <c r="AD45" i="40"/>
  <c r="AD45" i="36"/>
  <c r="BX22" i="39"/>
  <c r="BX22" i="38"/>
  <c r="BX22" i="37"/>
  <c r="BX22" i="36"/>
  <c r="BX22" i="40"/>
  <c r="AV45" i="39"/>
  <c r="AV45" i="38"/>
  <c r="AV45" i="37"/>
  <c r="AV45" i="36"/>
  <c r="AV45" i="40"/>
  <c r="AU61" i="39"/>
  <c r="AU61" i="38"/>
  <c r="AU61" i="37"/>
  <c r="AU61" i="36"/>
  <c r="AU61" i="40"/>
  <c r="AN48" i="39"/>
  <c r="AN48" i="38"/>
  <c r="AN48" i="36"/>
  <c r="AN48" i="37"/>
  <c r="AN48" i="40"/>
  <c r="BG29" i="39"/>
  <c r="BG29" i="38"/>
  <c r="BG29" i="37"/>
  <c r="BG29" i="36"/>
  <c r="BG29" i="40"/>
  <c r="AJ55" i="39"/>
  <c r="AJ55" i="38"/>
  <c r="AJ55" i="37"/>
  <c r="AJ55" i="40"/>
  <c r="AJ55" i="36"/>
  <c r="BC29" i="39"/>
  <c r="BC29" i="38"/>
  <c r="BC29" i="37"/>
  <c r="BC29" i="40"/>
  <c r="BC29" i="36"/>
  <c r="BV8" i="39"/>
  <c r="BV8" i="38"/>
  <c r="BV8" i="37"/>
  <c r="BV8" i="36"/>
  <c r="BV8" i="40"/>
  <c r="X68" i="39"/>
  <c r="X68" i="37"/>
  <c r="X68" i="38"/>
  <c r="X68" i="36"/>
  <c r="X68" i="40"/>
  <c r="AX66" i="39"/>
  <c r="AX66" i="38"/>
  <c r="AX66" i="36"/>
  <c r="AX66" i="37"/>
  <c r="AX66" i="40"/>
  <c r="CR41" i="39"/>
  <c r="CR41" i="38"/>
  <c r="CR41" i="37"/>
  <c r="CR41" i="36"/>
  <c r="CR41" i="40"/>
  <c r="CR21" i="39"/>
  <c r="CR21" i="38"/>
  <c r="CR21" i="37"/>
  <c r="CR21" i="36"/>
  <c r="CR21" i="40"/>
  <c r="AI54" i="39"/>
  <c r="AI54" i="37"/>
  <c r="AI54" i="38"/>
  <c r="AI54" i="36"/>
  <c r="AI54" i="40"/>
  <c r="BE23" i="39"/>
  <c r="BE23" i="38"/>
  <c r="BE23" i="37"/>
  <c r="BE23" i="36"/>
  <c r="BE23" i="40"/>
  <c r="CR61" i="39"/>
  <c r="CR61" i="38"/>
  <c r="CR61" i="37"/>
  <c r="CR61" i="40"/>
  <c r="CR61" i="36"/>
  <c r="CU45" i="39"/>
  <c r="CU45" i="38"/>
  <c r="CU45" i="37"/>
  <c r="CU45" i="36"/>
  <c r="CU45" i="40"/>
  <c r="BD29" i="39"/>
  <c r="BD29" i="38"/>
  <c r="BD29" i="37"/>
  <c r="BD29" i="36"/>
  <c r="BD29" i="40"/>
  <c r="BX58" i="39"/>
  <c r="BX58" i="38"/>
  <c r="BX58" i="37"/>
  <c r="BX58" i="36"/>
  <c r="BX58" i="40"/>
  <c r="AX30" i="39"/>
  <c r="AX30" i="38"/>
  <c r="AX30" i="37"/>
  <c r="AX30" i="36"/>
  <c r="AX30" i="40"/>
  <c r="Y22" i="39"/>
  <c r="Y22" i="38"/>
  <c r="Y22" i="37"/>
  <c r="Y22" i="40"/>
  <c r="Y22" i="36"/>
  <c r="AM18" i="39"/>
  <c r="AM18" i="38"/>
  <c r="AM18" i="37"/>
  <c r="AM18" i="36"/>
  <c r="AM18" i="40"/>
  <c r="CP22" i="39"/>
  <c r="CP22" i="38"/>
  <c r="CP22" i="37"/>
  <c r="CP22" i="36"/>
  <c r="CP22" i="40"/>
  <c r="CV28" i="39"/>
  <c r="CV28" i="38"/>
  <c r="CV28" i="37"/>
  <c r="CV28" i="36"/>
  <c r="CV28" i="40"/>
  <c r="BR7" i="39"/>
  <c r="BR7" i="38"/>
  <c r="BR7" i="36"/>
  <c r="BR7" i="37"/>
  <c r="BR7" i="40"/>
  <c r="BW66" i="39"/>
  <c r="BW66" i="38"/>
  <c r="BW66" i="37"/>
  <c r="BW66" i="36"/>
  <c r="BW66" i="40"/>
  <c r="S48" i="39"/>
  <c r="S48" i="38"/>
  <c r="S48" i="37"/>
  <c r="S48" i="36"/>
  <c r="S48" i="40"/>
  <c r="CR31" i="39"/>
  <c r="CR31" i="38"/>
  <c r="CR31" i="37"/>
  <c r="CR31" i="40"/>
  <c r="CR31" i="36"/>
  <c r="CQ55" i="39"/>
  <c r="CQ55" i="38"/>
  <c r="CQ55" i="37"/>
  <c r="CQ55" i="36"/>
  <c r="CQ55" i="40"/>
  <c r="BN36" i="39"/>
  <c r="BN36" i="38"/>
  <c r="BN36" i="37"/>
  <c r="BN36" i="36"/>
  <c r="BN36" i="40"/>
  <c r="CS28" i="39"/>
  <c r="CS28" i="38"/>
  <c r="CS28" i="36"/>
  <c r="CS28" i="40"/>
  <c r="CS28" i="37"/>
  <c r="AM25" i="39"/>
  <c r="AM25" i="38"/>
  <c r="AM25" i="37"/>
  <c r="AM25" i="36"/>
  <c r="AM25" i="40"/>
  <c r="BZ24" i="39"/>
  <c r="BZ24" i="38"/>
  <c r="BZ24" i="37"/>
  <c r="BZ24" i="36"/>
  <c r="BZ24" i="40"/>
  <c r="DD34" i="39"/>
  <c r="DD34" i="38"/>
  <c r="DD34" i="37"/>
  <c r="DD34" i="36"/>
  <c r="DD34" i="40"/>
  <c r="BZ11" i="39"/>
  <c r="BZ11" i="38"/>
  <c r="BZ11" i="37"/>
  <c r="BZ11" i="36"/>
  <c r="BZ11" i="40"/>
  <c r="BN49" i="39"/>
  <c r="BN49" i="38"/>
  <c r="BN49" i="37"/>
  <c r="BN49" i="40"/>
  <c r="BN49" i="36"/>
  <c r="AQ50" i="39"/>
  <c r="AQ50" i="38"/>
  <c r="AQ50" i="37"/>
  <c r="AQ50" i="36"/>
  <c r="AQ50" i="40"/>
  <c r="CZ37" i="39"/>
  <c r="CZ37" i="38"/>
  <c r="CZ37" i="37"/>
  <c r="CZ37" i="36"/>
  <c r="CZ37" i="40"/>
  <c r="W62" i="39"/>
  <c r="W62" i="38"/>
  <c r="W62" i="37"/>
  <c r="W62" i="36"/>
  <c r="W62" i="40"/>
  <c r="J46" i="39"/>
  <c r="J46" i="38"/>
  <c r="J46" i="36"/>
  <c r="J46" i="37"/>
  <c r="J46" i="40"/>
  <c r="DQ37" i="39"/>
  <c r="DQ37" i="38"/>
  <c r="DQ37" i="37"/>
  <c r="DQ37" i="40"/>
  <c r="DQ37" i="36"/>
  <c r="CQ32" i="39"/>
  <c r="CQ32" i="38"/>
  <c r="CQ32" i="37"/>
  <c r="CQ32" i="40"/>
  <c r="CQ32" i="36"/>
  <c r="AD44" i="39"/>
  <c r="AD44" i="38"/>
  <c r="AD44" i="37"/>
  <c r="AD44" i="36"/>
  <c r="AD44" i="40"/>
  <c r="BQ26" i="39"/>
  <c r="BQ26" i="38"/>
  <c r="BQ26" i="40"/>
  <c r="BQ26" i="36"/>
  <c r="BQ26" i="37"/>
  <c r="CD14" i="39"/>
  <c r="CD14" i="38"/>
  <c r="CD14" i="37"/>
  <c r="CD14" i="36"/>
  <c r="CD14" i="40"/>
  <c r="BD13" i="39"/>
  <c r="BD13" i="38"/>
  <c r="BD13" i="36"/>
  <c r="BD13" i="37"/>
  <c r="BD13" i="40"/>
  <c r="CL26" i="39"/>
  <c r="CL26" i="38"/>
  <c r="CL26" i="37"/>
  <c r="CL26" i="36"/>
  <c r="CL26" i="40"/>
  <c r="BC24" i="39"/>
  <c r="BC24" i="38"/>
  <c r="BC24" i="37"/>
  <c r="BC24" i="36"/>
  <c r="BC24" i="40"/>
  <c r="CO38" i="39"/>
  <c r="CO38" i="38"/>
  <c r="CO38" i="37"/>
  <c r="CO38" i="40"/>
  <c r="CO38" i="36"/>
  <c r="BR8" i="39"/>
  <c r="BR8" i="38"/>
  <c r="BR8" i="36"/>
  <c r="BR8" i="40"/>
  <c r="BR8" i="37"/>
  <c r="CE35" i="39"/>
  <c r="CE35" i="38"/>
  <c r="CE35" i="37"/>
  <c r="CE35" i="40"/>
  <c r="CE35" i="36"/>
  <c r="CT56" i="39"/>
  <c r="CT56" i="38"/>
  <c r="CT56" i="37"/>
  <c r="CT56" i="40"/>
  <c r="CT56" i="36"/>
  <c r="AI56" i="39"/>
  <c r="AI56" i="38"/>
  <c r="AI56" i="37"/>
  <c r="AI56" i="36"/>
  <c r="AI56" i="40"/>
  <c r="BJ62" i="39"/>
  <c r="BJ62" i="38"/>
  <c r="BJ62" i="37"/>
  <c r="BJ62" i="36"/>
  <c r="BJ62" i="40"/>
  <c r="DJ25" i="39"/>
  <c r="DJ25" i="38"/>
  <c r="DJ25" i="37"/>
  <c r="DJ25" i="36"/>
  <c r="DJ25" i="40"/>
  <c r="DN29" i="39"/>
  <c r="DN29" i="38"/>
  <c r="DN29" i="37"/>
  <c r="DN29" i="36"/>
  <c r="DN29" i="40"/>
  <c r="BT54" i="39"/>
  <c r="BT54" i="38"/>
  <c r="BT54" i="37"/>
  <c r="BT54" i="36"/>
  <c r="BT54" i="40"/>
  <c r="CJ64" i="39"/>
  <c r="CJ64" i="37"/>
  <c r="CJ64" i="38"/>
  <c r="CJ64" i="36"/>
  <c r="CJ64" i="40"/>
  <c r="CY66" i="39"/>
  <c r="CY66" i="38"/>
  <c r="CY66" i="37"/>
  <c r="CY66" i="40"/>
  <c r="CY66" i="36"/>
  <c r="BT47" i="39"/>
  <c r="BT47" i="38"/>
  <c r="BT47" i="37"/>
  <c r="BT47" i="40"/>
  <c r="BT47" i="36"/>
  <c r="BD20" i="39"/>
  <c r="BD20" i="38"/>
  <c r="BD20" i="37"/>
  <c r="BD20" i="36"/>
  <c r="BD20" i="40"/>
  <c r="AQ48" i="39"/>
  <c r="AQ48" i="38"/>
  <c r="AQ48" i="37"/>
  <c r="AQ48" i="36"/>
  <c r="AQ48" i="40"/>
  <c r="BC12" i="39"/>
  <c r="BC12" i="38"/>
  <c r="BC12" i="37"/>
  <c r="BC12" i="40"/>
  <c r="BC12" i="36"/>
  <c r="BT56" i="39"/>
  <c r="BT56" i="38"/>
  <c r="BT56" i="36"/>
  <c r="BT56" i="37"/>
  <c r="BT56" i="40"/>
  <c r="DC38" i="39"/>
  <c r="DC38" i="38"/>
  <c r="DC38" i="36"/>
  <c r="DC38" i="37"/>
  <c r="DC38" i="40"/>
  <c r="P24" i="39"/>
  <c r="P24" i="38"/>
  <c r="P24" i="37"/>
  <c r="P24" i="36"/>
  <c r="P24" i="40"/>
  <c r="DD50" i="39"/>
  <c r="DD50" i="38"/>
  <c r="DD50" i="37"/>
  <c r="DD50" i="36"/>
  <c r="DD50" i="40"/>
  <c r="AP24" i="39"/>
  <c r="AP24" i="38"/>
  <c r="AP24" i="37"/>
  <c r="AP24" i="36"/>
  <c r="AP24" i="40"/>
  <c r="AO14" i="39"/>
  <c r="AO14" i="38"/>
  <c r="AO14" i="37"/>
  <c r="AO14" i="36"/>
  <c r="AO14" i="40"/>
  <c r="DO10" i="39"/>
  <c r="DO10" i="38"/>
  <c r="DO10" i="37"/>
  <c r="DO10" i="36"/>
  <c r="DO10" i="40"/>
  <c r="CO17" i="39"/>
  <c r="CO17" i="38"/>
  <c r="CO17" i="37"/>
  <c r="CO17" i="36"/>
  <c r="CO17" i="40"/>
  <c r="DD27" i="39"/>
  <c r="DD27" i="38"/>
  <c r="DD27" i="37"/>
  <c r="DD27" i="40"/>
  <c r="DD27" i="36"/>
  <c r="BI6" i="39"/>
  <c r="BI6" i="38"/>
  <c r="BI6" i="37"/>
  <c r="BI6" i="36"/>
  <c r="BI6" i="40"/>
  <c r="AV59" i="39"/>
  <c r="AV59" i="38"/>
  <c r="AV59" i="37"/>
  <c r="AV59" i="36"/>
  <c r="AV59" i="40"/>
  <c r="CU42" i="39"/>
  <c r="CU42" i="38"/>
  <c r="CU42" i="37"/>
  <c r="CU42" i="36"/>
  <c r="CU42" i="40"/>
  <c r="AN26" i="39"/>
  <c r="AN26" i="37"/>
  <c r="AN26" i="40"/>
  <c r="AN26" i="38"/>
  <c r="AN26" i="36"/>
  <c r="DL56" i="39"/>
  <c r="DL56" i="38"/>
  <c r="DL56" i="37"/>
  <c r="DL56" i="36"/>
  <c r="DL56" i="40"/>
  <c r="J31" i="39"/>
  <c r="J31" i="38"/>
  <c r="J31" i="36"/>
  <c r="J31" i="40"/>
  <c r="J31" i="37"/>
  <c r="CC22" i="39"/>
  <c r="CC22" i="38"/>
  <c r="CC22" i="37"/>
  <c r="CC22" i="40"/>
  <c r="CC22" i="36"/>
  <c r="DG18" i="39"/>
  <c r="DG18" i="38"/>
  <c r="DG18" i="37"/>
  <c r="DG18" i="36"/>
  <c r="DG18" i="40"/>
  <c r="BQ66" i="39"/>
  <c r="BQ66" i="38"/>
  <c r="BQ66" i="37"/>
  <c r="BQ66" i="36"/>
  <c r="BQ66" i="40"/>
  <c r="AJ27" i="39"/>
  <c r="AJ27" i="38"/>
  <c r="AJ27" i="37"/>
  <c r="AJ27" i="40"/>
  <c r="AJ27" i="36"/>
  <c r="DN4" i="39"/>
  <c r="DN4" i="38"/>
  <c r="DN4" i="37"/>
  <c r="DN4" i="36"/>
  <c r="DN4" i="40"/>
  <c r="P61" i="39"/>
  <c r="P61" i="38"/>
  <c r="P61" i="37"/>
  <c r="P61" i="40"/>
  <c r="P61" i="36"/>
  <c r="S45" i="39"/>
  <c r="S45" i="38"/>
  <c r="S45" i="37"/>
  <c r="S45" i="36"/>
  <c r="S45" i="40"/>
  <c r="AN37" i="39"/>
  <c r="AN37" i="38"/>
  <c r="AN37" i="37"/>
  <c r="AN37" i="36"/>
  <c r="AN37" i="40"/>
  <c r="BK61" i="39"/>
  <c r="BK61" i="38"/>
  <c r="BK61" i="37"/>
  <c r="BK61" i="36"/>
  <c r="BK61" i="40"/>
  <c r="J45" i="39"/>
  <c r="J45" i="38"/>
  <c r="J45" i="37"/>
  <c r="J45" i="36"/>
  <c r="J45" i="40"/>
  <c r="DI36" i="39"/>
  <c r="DI36" i="38"/>
  <c r="DI36" i="37"/>
  <c r="DI36" i="36"/>
  <c r="DI36" i="40"/>
  <c r="AE32" i="39"/>
  <c r="AE32" i="38"/>
  <c r="AE32" i="37"/>
  <c r="AE32" i="36"/>
  <c r="AE32" i="40"/>
  <c r="AD32" i="39"/>
  <c r="AD32" i="38"/>
  <c r="AD32" i="37"/>
  <c r="AD32" i="36"/>
  <c r="AD32" i="40"/>
  <c r="BH19" i="39"/>
  <c r="BH19" i="38"/>
  <c r="BH19" i="37"/>
  <c r="BH19" i="40"/>
  <c r="BH19" i="36"/>
  <c r="CD8" i="39"/>
  <c r="CD8" i="38"/>
  <c r="CD8" i="37"/>
  <c r="CD8" i="36"/>
  <c r="CD8" i="40"/>
  <c r="CJ4" i="39"/>
  <c r="CJ4" i="38"/>
  <c r="CJ4" i="37"/>
  <c r="CJ4" i="40"/>
  <c r="CJ4" i="36"/>
  <c r="AX25" i="39"/>
  <c r="AX25" i="38"/>
  <c r="AX25" i="37"/>
  <c r="AX25" i="36"/>
  <c r="AX25" i="40"/>
  <c r="BS22" i="39"/>
  <c r="BS22" i="38"/>
  <c r="BS22" i="37"/>
  <c r="BS22" i="36"/>
  <c r="BS22" i="40"/>
  <c r="CG35" i="39"/>
  <c r="CG35" i="38"/>
  <c r="CG35" i="37"/>
  <c r="CG35" i="36"/>
  <c r="CG35" i="40"/>
  <c r="AT7" i="39"/>
  <c r="AT7" i="38"/>
  <c r="AT7" i="37"/>
  <c r="AT7" i="36"/>
  <c r="AT7" i="40"/>
  <c r="S35" i="39"/>
  <c r="S35" i="38"/>
  <c r="S35" i="37"/>
  <c r="S35" i="40"/>
  <c r="S35" i="36"/>
  <c r="CT60" i="39"/>
  <c r="CT60" i="38"/>
  <c r="CT60" i="37"/>
  <c r="CT60" i="36"/>
  <c r="CT60" i="40"/>
  <c r="AY60" i="39"/>
  <c r="AY60" i="38"/>
  <c r="AY60" i="36"/>
  <c r="AY60" i="37"/>
  <c r="AY60" i="40"/>
  <c r="K19" i="39"/>
  <c r="K19" i="38"/>
  <c r="K19" i="36"/>
  <c r="K19" i="40"/>
  <c r="K19" i="37"/>
  <c r="AI9" i="39"/>
  <c r="AI9" i="38"/>
  <c r="AI9" i="37"/>
  <c r="AI9" i="36"/>
  <c r="AI9" i="40"/>
  <c r="CA9" i="39"/>
  <c r="CA9" i="38"/>
  <c r="CA9" i="37"/>
  <c r="CA9" i="36"/>
  <c r="CA9" i="40"/>
  <c r="AH4" i="39"/>
  <c r="AH4" i="38"/>
  <c r="AH4" i="37"/>
  <c r="AH4" i="36"/>
  <c r="AH4" i="40"/>
  <c r="BT31" i="39"/>
  <c r="BT31" i="38"/>
  <c r="BT31" i="36"/>
  <c r="BT31" i="37"/>
  <c r="BT31" i="40"/>
  <c r="T60" i="39"/>
  <c r="T60" i="38"/>
  <c r="T60" i="37"/>
  <c r="T60" i="36"/>
  <c r="T60" i="40"/>
  <c r="AP49" i="39"/>
  <c r="AP49" i="38"/>
  <c r="AP49" i="37"/>
  <c r="AP49" i="36"/>
  <c r="AP49" i="40"/>
  <c r="BO27" i="39"/>
  <c r="BO27" i="38"/>
  <c r="BO27" i="37"/>
  <c r="BO27" i="36"/>
  <c r="BO27" i="40"/>
  <c r="Z61" i="38"/>
  <c r="Z61" i="39"/>
  <c r="Z61" i="37"/>
  <c r="Z61" i="36"/>
  <c r="Z61" i="40"/>
  <c r="AY11" i="39"/>
  <c r="AY11" i="38"/>
  <c r="AY11" i="37"/>
  <c r="AY11" i="36"/>
  <c r="AY11" i="40"/>
  <c r="S66" i="39"/>
  <c r="S66" i="38"/>
  <c r="S66" i="37"/>
  <c r="S66" i="36"/>
  <c r="S66" i="40"/>
  <c r="AQ49" i="39"/>
  <c r="AQ49" i="38"/>
  <c r="AQ49" i="37"/>
  <c r="AQ49" i="36"/>
  <c r="AQ49" i="40"/>
  <c r="BP61" i="39"/>
  <c r="BP61" i="38"/>
  <c r="BP61" i="37"/>
  <c r="BP61" i="36"/>
  <c r="BP61" i="40"/>
  <c r="DG59" i="39"/>
  <c r="DG59" i="38"/>
  <c r="DG59" i="37"/>
  <c r="DG59" i="40"/>
  <c r="DG59" i="36"/>
  <c r="J42" i="39"/>
  <c r="J42" i="38"/>
  <c r="J42" i="37"/>
  <c r="J42" i="36"/>
  <c r="J42" i="40"/>
  <c r="CC31" i="39"/>
  <c r="CC31" i="38"/>
  <c r="CC31" i="37"/>
  <c r="CC31" i="36"/>
  <c r="CC31" i="40"/>
  <c r="BK28" i="39"/>
  <c r="BK28" i="38"/>
  <c r="BK28" i="37"/>
  <c r="BK28" i="36"/>
  <c r="BK28" i="40"/>
  <c r="DN33" i="39"/>
  <c r="DN33" i="38"/>
  <c r="DN33" i="37"/>
  <c r="DN33" i="40"/>
  <c r="DN33" i="36"/>
  <c r="BH21" i="39"/>
  <c r="BH21" i="37"/>
  <c r="BH21" i="38"/>
  <c r="BH21" i="36"/>
  <c r="BH21" i="40"/>
  <c r="BV11" i="39"/>
  <c r="BV11" i="38"/>
  <c r="BV11" i="37"/>
  <c r="BV11" i="36"/>
  <c r="BV11" i="40"/>
  <c r="CT55" i="39"/>
  <c r="CT55" i="38"/>
  <c r="CT55" i="37"/>
  <c r="CT55" i="36"/>
  <c r="CT55" i="40"/>
  <c r="CE58" i="39"/>
  <c r="CE58" i="38"/>
  <c r="CE58" i="37"/>
  <c r="CE58" i="36"/>
  <c r="CE58" i="40"/>
  <c r="BX62" i="39"/>
  <c r="BX62" i="38"/>
  <c r="BX62" i="37"/>
  <c r="BX62" i="36"/>
  <c r="BX62" i="40"/>
  <c r="BK66" i="39"/>
  <c r="BK66" i="38"/>
  <c r="BK66" i="37"/>
  <c r="BK66" i="36"/>
  <c r="BK66" i="40"/>
  <c r="CT47" i="39"/>
  <c r="CT47" i="37"/>
  <c r="CT47" i="38"/>
  <c r="CT47" i="40"/>
  <c r="CT47" i="36"/>
  <c r="BE42" i="39"/>
  <c r="BE42" i="38"/>
  <c r="BE42" i="37"/>
  <c r="BE42" i="36"/>
  <c r="BE42" i="40"/>
  <c r="CA36" i="39"/>
  <c r="CA36" i="38"/>
  <c r="CA36" i="37"/>
  <c r="CA36" i="36"/>
  <c r="CA36" i="40"/>
  <c r="BR47" i="39"/>
  <c r="BR47" i="37"/>
  <c r="BR47" i="38"/>
  <c r="BR47" i="36"/>
  <c r="BR47" i="40"/>
  <c r="AC27" i="39"/>
  <c r="AC27" i="38"/>
  <c r="AC27" i="37"/>
  <c r="AC27" i="36"/>
  <c r="AC27" i="40"/>
  <c r="AZ4" i="39"/>
  <c r="AZ4" i="38"/>
  <c r="AZ4" i="37"/>
  <c r="AZ4" i="36"/>
  <c r="AZ4" i="40"/>
  <c r="AP60" i="39"/>
  <c r="AP60" i="38"/>
  <c r="AP60" i="37"/>
  <c r="AP60" i="36"/>
  <c r="AP60" i="40"/>
  <c r="AV44" i="39"/>
  <c r="AV44" i="38"/>
  <c r="AV44" i="37"/>
  <c r="AV44" i="36"/>
  <c r="AV44" i="40"/>
  <c r="AQ24" i="39"/>
  <c r="AQ24" i="38"/>
  <c r="AQ24" i="37"/>
  <c r="AQ24" i="36"/>
  <c r="AQ24" i="40"/>
  <c r="X14" i="39"/>
  <c r="X14" i="38"/>
  <c r="X14" i="37"/>
  <c r="X14" i="40"/>
  <c r="X14" i="36"/>
  <c r="AZ44" i="39"/>
  <c r="AZ44" i="38"/>
  <c r="AZ44" i="37"/>
  <c r="AZ44" i="36"/>
  <c r="AZ44" i="40"/>
  <c r="CT21" i="39"/>
  <c r="CT21" i="38"/>
  <c r="CT21" i="37"/>
  <c r="CT21" i="36"/>
  <c r="CT21" i="40"/>
  <c r="DA11" i="39"/>
  <c r="DA11" i="38"/>
  <c r="DA11" i="37"/>
  <c r="DA11" i="40"/>
  <c r="DA11" i="36"/>
  <c r="DO7" i="39"/>
  <c r="DO7" i="38"/>
  <c r="DO7" i="37"/>
  <c r="DO7" i="36"/>
  <c r="DO7" i="40"/>
  <c r="BH42" i="39"/>
  <c r="BH42" i="38"/>
  <c r="BH42" i="37"/>
  <c r="BH42" i="40"/>
  <c r="BH42" i="36"/>
  <c r="BP11" i="39"/>
  <c r="BP11" i="38"/>
  <c r="BP11" i="37"/>
  <c r="BP11" i="36"/>
  <c r="BP11" i="40"/>
  <c r="AF37" i="39"/>
  <c r="AF37" i="38"/>
  <c r="AF37" i="37"/>
  <c r="AF37" i="40"/>
  <c r="AF37" i="36"/>
  <c r="DL47" i="39"/>
  <c r="DL47" i="38"/>
  <c r="DL47" i="37"/>
  <c r="DL47" i="36"/>
  <c r="DL47" i="40"/>
  <c r="BE26" i="39"/>
  <c r="BE26" i="38"/>
  <c r="BE26" i="37"/>
  <c r="BE26" i="36"/>
  <c r="BE26" i="40"/>
  <c r="BB55" i="39"/>
  <c r="BB55" i="38"/>
  <c r="BB55" i="37"/>
  <c r="BB55" i="40"/>
  <c r="BB55" i="36"/>
  <c r="BJ28" i="39"/>
  <c r="BJ28" i="37"/>
  <c r="BJ28" i="38"/>
  <c r="BJ28" i="40"/>
  <c r="BJ28" i="36"/>
  <c r="BF58" i="39"/>
  <c r="BF58" i="37"/>
  <c r="BF58" i="36"/>
  <c r="BF58" i="38"/>
  <c r="BF58" i="40"/>
  <c r="AB64" i="39"/>
  <c r="AB64" i="38"/>
  <c r="AB64" i="37"/>
  <c r="AB64" i="36"/>
  <c r="AB64" i="40"/>
  <c r="AF64" i="39"/>
  <c r="AF64" i="38"/>
  <c r="AF64" i="37"/>
  <c r="AF64" i="36"/>
  <c r="AF64" i="40"/>
  <c r="CU59" i="39"/>
  <c r="CU59" i="38"/>
  <c r="CU59" i="37"/>
  <c r="CU59" i="36"/>
  <c r="CU59" i="40"/>
  <c r="AZ68" i="39"/>
  <c r="AZ68" i="38"/>
  <c r="AZ68" i="37"/>
  <c r="AZ68" i="36"/>
  <c r="AZ68" i="40"/>
  <c r="DJ36" i="39"/>
  <c r="DJ36" i="38"/>
  <c r="DJ36" i="37"/>
  <c r="DJ36" i="40"/>
  <c r="DJ36" i="36"/>
  <c r="AL53" i="39"/>
  <c r="AL53" i="38"/>
  <c r="AL53" i="37"/>
  <c r="AL53" i="36"/>
  <c r="AL53" i="40"/>
  <c r="CG7" i="39"/>
  <c r="CG7" i="38"/>
  <c r="CG7" i="37"/>
  <c r="CG7" i="36"/>
  <c r="CG7" i="40"/>
  <c r="CJ29" i="39"/>
  <c r="CJ29" i="38"/>
  <c r="CJ29" i="37"/>
  <c r="CJ29" i="36"/>
  <c r="CJ29" i="40"/>
  <c r="CQ60" i="39"/>
  <c r="CQ60" i="38"/>
  <c r="CQ60" i="37"/>
  <c r="CQ60" i="36"/>
  <c r="CQ60" i="40"/>
  <c r="AN60" i="39"/>
  <c r="AN60" i="37"/>
  <c r="AN60" i="36"/>
  <c r="AN60" i="38"/>
  <c r="AN60" i="40"/>
  <c r="P29" i="39"/>
  <c r="P29" i="38"/>
  <c r="P29" i="37"/>
  <c r="P29" i="36"/>
  <c r="P29" i="40"/>
  <c r="DB58" i="39"/>
  <c r="DB58" i="38"/>
  <c r="DB58" i="37"/>
  <c r="DB58" i="36"/>
  <c r="DB58" i="40"/>
  <c r="AB57" i="39"/>
  <c r="AB57" i="38"/>
  <c r="AB57" i="37"/>
  <c r="AB57" i="36"/>
  <c r="AB57" i="40"/>
  <c r="Z58" i="39"/>
  <c r="Z58" i="38"/>
  <c r="Z58" i="37"/>
  <c r="Z58" i="36"/>
  <c r="Z58" i="40"/>
  <c r="BW60" i="39"/>
  <c r="BW60" i="37"/>
  <c r="BW60" i="36"/>
  <c r="BW60" i="38"/>
  <c r="BW60" i="40"/>
  <c r="AI19" i="39"/>
  <c r="AI19" i="38"/>
  <c r="AI19" i="37"/>
  <c r="AI19" i="36"/>
  <c r="AI19" i="40"/>
  <c r="AN11" i="39"/>
  <c r="AN11" i="38"/>
  <c r="AN11" i="37"/>
  <c r="AN11" i="36"/>
  <c r="AN11" i="40"/>
  <c r="DK11" i="39"/>
  <c r="DK11" i="38"/>
  <c r="DK11" i="37"/>
  <c r="DK11" i="36"/>
  <c r="DK11" i="40"/>
  <c r="AO58" i="39"/>
  <c r="AO58" i="38"/>
  <c r="AO58" i="37"/>
  <c r="AO58" i="36"/>
  <c r="AO58" i="40"/>
  <c r="CQ50" i="39"/>
  <c r="CQ50" i="38"/>
  <c r="CQ50" i="37"/>
  <c r="CQ50" i="40"/>
  <c r="CQ50" i="36"/>
  <c r="CH63" i="39"/>
  <c r="CH63" i="38"/>
  <c r="CH63" i="36"/>
  <c r="CH63" i="37"/>
  <c r="CH63" i="40"/>
  <c r="AC43" i="39"/>
  <c r="AC43" i="38"/>
  <c r="AC43" i="36"/>
  <c r="AC43" i="37"/>
  <c r="AC43" i="40"/>
  <c r="T14" i="39"/>
  <c r="T14" i="38"/>
  <c r="T14" i="37"/>
  <c r="T14" i="36"/>
  <c r="T14" i="40"/>
  <c r="AX64" i="39"/>
  <c r="AX64" i="38"/>
  <c r="AX64" i="37"/>
  <c r="AX64" i="40"/>
  <c r="AX64" i="36"/>
  <c r="CB42" i="39"/>
  <c r="CB42" i="37"/>
  <c r="CB42" i="38"/>
  <c r="CB42" i="40"/>
  <c r="CB42" i="36"/>
  <c r="S26" i="39"/>
  <c r="S26" i="38"/>
  <c r="S26" i="37"/>
  <c r="S26" i="40"/>
  <c r="S26" i="36"/>
  <c r="BT13" i="39"/>
  <c r="BT13" i="38"/>
  <c r="BT13" i="37"/>
  <c r="BT13" i="36"/>
  <c r="BT13" i="40"/>
  <c r="DK18" i="39"/>
  <c r="DK18" i="38"/>
  <c r="DK18" i="37"/>
  <c r="DK18" i="36"/>
  <c r="DK18" i="40"/>
  <c r="AH18" i="39"/>
  <c r="AH18" i="38"/>
  <c r="AH18" i="37"/>
  <c r="AH18" i="36"/>
  <c r="AH18" i="40"/>
  <c r="BE9" i="39"/>
  <c r="BE9" i="38"/>
  <c r="BE9" i="40"/>
  <c r="BE9" i="36"/>
  <c r="BE9" i="37"/>
  <c r="AU6" i="39"/>
  <c r="AU6" i="38"/>
  <c r="AU6" i="37"/>
  <c r="AU6" i="36"/>
  <c r="AU6" i="40"/>
  <c r="CO54" i="39"/>
  <c r="CO54" i="38"/>
  <c r="CO54" i="37"/>
  <c r="CO54" i="36"/>
  <c r="CO54" i="40"/>
  <c r="T20" i="39"/>
  <c r="T20" i="38"/>
  <c r="T20" i="37"/>
  <c r="T20" i="36"/>
  <c r="T20" i="40"/>
  <c r="DE10" i="39"/>
  <c r="DE10" i="38"/>
  <c r="DE10" i="37"/>
  <c r="DE10" i="36"/>
  <c r="DE10" i="40"/>
  <c r="AV48" i="39"/>
  <c r="AV48" i="38"/>
  <c r="AV48" i="37"/>
  <c r="AV48" i="36"/>
  <c r="AV48" i="40"/>
  <c r="DK32" i="39"/>
  <c r="DK32" i="38"/>
  <c r="DK32" i="36"/>
  <c r="DK32" i="40"/>
  <c r="DK32" i="37"/>
  <c r="CB25" i="39"/>
  <c r="CB25" i="38"/>
  <c r="CB25" i="37"/>
  <c r="CB25" i="36"/>
  <c r="CB25" i="40"/>
  <c r="CV56" i="39"/>
  <c r="CV56" i="37"/>
  <c r="CV56" i="38"/>
  <c r="CV56" i="36"/>
  <c r="CV56" i="40"/>
  <c r="BN31" i="39"/>
  <c r="BN31" i="38"/>
  <c r="BN31" i="37"/>
  <c r="BN31" i="36"/>
  <c r="BN31" i="40"/>
  <c r="Y23" i="39"/>
  <c r="Y23" i="38"/>
  <c r="Y23" i="37"/>
  <c r="Y23" i="36"/>
  <c r="Y23" i="40"/>
  <c r="CY18" i="39"/>
  <c r="CY18" i="38"/>
  <c r="CY18" i="37"/>
  <c r="CY18" i="40"/>
  <c r="CY18" i="36"/>
  <c r="U62" i="39"/>
  <c r="U62" i="38"/>
  <c r="U62" i="37"/>
  <c r="U62" i="36"/>
  <c r="U62" i="40"/>
  <c r="AJ23" i="39"/>
  <c r="AJ23" i="38"/>
  <c r="AJ23" i="37"/>
  <c r="AJ23" i="36"/>
  <c r="AJ23" i="40"/>
  <c r="CG12" i="39"/>
  <c r="CG12" i="38"/>
  <c r="CG12" i="37"/>
  <c r="CG12" i="36"/>
  <c r="CG12" i="40"/>
  <c r="L58" i="39"/>
  <c r="L58" i="38"/>
  <c r="L58" i="37"/>
  <c r="L58" i="36"/>
  <c r="L58" i="40"/>
  <c r="DI46" i="39"/>
  <c r="DI46" i="38"/>
  <c r="DI46" i="36"/>
  <c r="DI46" i="40"/>
  <c r="DI46" i="37"/>
  <c r="AU11" i="39"/>
  <c r="AU11" i="38"/>
  <c r="AU11" i="37"/>
  <c r="AU11" i="40"/>
  <c r="AU11" i="36"/>
  <c r="CG22" i="39"/>
  <c r="CG22" i="38"/>
  <c r="CG22" i="37"/>
  <c r="CG22" i="36"/>
  <c r="CG22" i="40"/>
  <c r="M6" i="39"/>
  <c r="M6" i="38"/>
  <c r="M6" i="37"/>
  <c r="M6" i="36"/>
  <c r="M6" i="40"/>
  <c r="AA56" i="39"/>
  <c r="AA56" i="38"/>
  <c r="AA56" i="37"/>
  <c r="AA56" i="36"/>
  <c r="AA56" i="40"/>
  <c r="BD6" i="39"/>
  <c r="BD6" i="38"/>
  <c r="BD6" i="37"/>
  <c r="BD6" i="36"/>
  <c r="BD6" i="40"/>
  <c r="BL57" i="39"/>
  <c r="BL57" i="38"/>
  <c r="BL57" i="37"/>
  <c r="BL57" i="36"/>
  <c r="BL57" i="40"/>
  <c r="AI43" i="39"/>
  <c r="AI43" i="38"/>
  <c r="AI43" i="37"/>
  <c r="AI43" i="36"/>
  <c r="AI43" i="40"/>
  <c r="CB18" i="39"/>
  <c r="CB18" i="38"/>
  <c r="CB18" i="37"/>
  <c r="CB18" i="36"/>
  <c r="CB18" i="40"/>
  <c r="AG11" i="39"/>
  <c r="AG11" i="38"/>
  <c r="AG11" i="37"/>
  <c r="AG11" i="40"/>
  <c r="AG11" i="36"/>
  <c r="DL36" i="39"/>
  <c r="DL36" i="38"/>
  <c r="DL36" i="36"/>
  <c r="DL36" i="37"/>
  <c r="DL36" i="40"/>
  <c r="CE31" i="39"/>
  <c r="CE31" i="38"/>
  <c r="CE31" i="37"/>
  <c r="CE31" i="36"/>
  <c r="CE31" i="40"/>
  <c r="CU36" i="39"/>
  <c r="CU36" i="38"/>
  <c r="CU36" i="37"/>
  <c r="CU36" i="40"/>
  <c r="CU36" i="36"/>
  <c r="AV62" i="39"/>
  <c r="AV62" i="38"/>
  <c r="AV62" i="37"/>
  <c r="AV62" i="36"/>
  <c r="AV62" i="40"/>
  <c r="CU25" i="39"/>
  <c r="CU25" i="37"/>
  <c r="CU25" i="38"/>
  <c r="CU25" i="40"/>
  <c r="CU25" i="36"/>
  <c r="CF55" i="39"/>
  <c r="CF55" i="38"/>
  <c r="CF55" i="37"/>
  <c r="CF55" i="40"/>
  <c r="CF55" i="36"/>
  <c r="AQ22" i="39"/>
  <c r="AQ22" i="37"/>
  <c r="AQ22" i="38"/>
  <c r="AQ22" i="36"/>
  <c r="AQ22" i="40"/>
  <c r="BI59" i="39"/>
  <c r="BI59" i="38"/>
  <c r="BI59" i="36"/>
  <c r="BI59" i="37"/>
  <c r="BI59" i="40"/>
  <c r="CZ54" i="39"/>
  <c r="CZ54" i="37"/>
  <c r="CZ54" i="38"/>
  <c r="CZ54" i="40"/>
  <c r="CZ54" i="36"/>
  <c r="S37" i="39"/>
  <c r="S37" i="38"/>
  <c r="S37" i="37"/>
  <c r="S37" i="36"/>
  <c r="S37" i="40"/>
  <c r="CZ31" i="39"/>
  <c r="CZ31" i="38"/>
  <c r="CZ31" i="40"/>
  <c r="CZ31" i="36"/>
  <c r="CZ31" i="37"/>
  <c r="BJ55" i="39"/>
  <c r="BJ55" i="38"/>
  <c r="BJ55" i="37"/>
  <c r="BJ55" i="36"/>
  <c r="BJ55" i="40"/>
  <c r="BV27" i="39"/>
  <c r="BV27" i="38"/>
  <c r="BV27" i="37"/>
  <c r="BV27" i="36"/>
  <c r="BV27" i="40"/>
  <c r="CK19" i="39"/>
  <c r="CK19" i="38"/>
  <c r="CK19" i="37"/>
  <c r="CK19" i="36"/>
  <c r="CK19" i="40"/>
  <c r="DO13" i="39"/>
  <c r="DO13" i="38"/>
  <c r="DO13" i="37"/>
  <c r="DO13" i="36"/>
  <c r="DO13" i="40"/>
  <c r="BR20" i="39"/>
  <c r="BR20" i="38"/>
  <c r="BR20" i="37"/>
  <c r="BR20" i="36"/>
  <c r="BR20" i="40"/>
  <c r="BJ31" i="39"/>
  <c r="BJ31" i="38"/>
  <c r="BJ31" i="37"/>
  <c r="BJ31" i="36"/>
  <c r="BJ31" i="40"/>
  <c r="DN9" i="39"/>
  <c r="DN9" i="38"/>
  <c r="DN9" i="37"/>
  <c r="DN9" i="36"/>
  <c r="DN9" i="40"/>
  <c r="CB57" i="39"/>
  <c r="CB57" i="38"/>
  <c r="CB57" i="37"/>
  <c r="CB57" i="36"/>
  <c r="CB57" i="40"/>
  <c r="S41" i="39"/>
  <c r="S41" i="38"/>
  <c r="S41" i="37"/>
  <c r="S41" i="40"/>
  <c r="S41" i="36"/>
  <c r="AV29" i="39"/>
  <c r="AV29" i="38"/>
  <c r="AV29" i="37"/>
  <c r="AV29" i="36"/>
  <c r="AV29" i="40"/>
  <c r="BP47" i="39"/>
  <c r="BP47" i="38"/>
  <c r="BP47" i="37"/>
  <c r="BP47" i="36"/>
  <c r="BP47" i="40"/>
  <c r="BV23" i="39"/>
  <c r="BV23" i="38"/>
  <c r="BV23" i="37"/>
  <c r="BV23" i="36"/>
  <c r="BV23" i="40"/>
  <c r="CC13" i="39"/>
  <c r="CC13" i="38"/>
  <c r="CC13" i="37"/>
  <c r="CC13" i="40"/>
  <c r="CC13" i="36"/>
  <c r="AU10" i="39"/>
  <c r="AU10" i="38"/>
  <c r="AU10" i="37"/>
  <c r="AU10" i="36"/>
  <c r="AU10" i="40"/>
  <c r="CO62" i="39"/>
  <c r="CO62" i="38"/>
  <c r="CO62" i="37"/>
  <c r="CO62" i="36"/>
  <c r="CO62" i="40"/>
  <c r="DD24" i="39"/>
  <c r="DD24" i="38"/>
  <c r="DD24" i="37"/>
  <c r="DD24" i="40"/>
  <c r="DD24" i="36"/>
  <c r="M18" i="39"/>
  <c r="M18" i="38"/>
  <c r="M18" i="37"/>
  <c r="M18" i="40"/>
  <c r="M18" i="36"/>
  <c r="CJ54" i="39"/>
  <c r="CJ54" i="38"/>
  <c r="CJ54" i="37"/>
  <c r="CJ54" i="36"/>
  <c r="CJ54" i="40"/>
  <c r="DK36" i="39"/>
  <c r="DK36" i="38"/>
  <c r="DK36" i="37"/>
  <c r="DK36" i="40"/>
  <c r="DK36" i="36"/>
  <c r="P25" i="39"/>
  <c r="P25" i="38"/>
  <c r="P25" i="37"/>
  <c r="P25" i="36"/>
  <c r="P25" i="40"/>
  <c r="T48" i="39"/>
  <c r="T48" i="38"/>
  <c r="T48" i="37"/>
  <c r="T48" i="40"/>
  <c r="T48" i="36"/>
  <c r="BF25" i="39"/>
  <c r="BF25" i="38"/>
  <c r="BF25" i="37"/>
  <c r="BF25" i="36"/>
  <c r="BF25" i="40"/>
  <c r="Q17" i="39"/>
  <c r="Q17" i="38"/>
  <c r="Q17" i="37"/>
  <c r="Q17" i="40"/>
  <c r="Q17" i="36"/>
  <c r="BK11" i="39"/>
  <c r="BK11" i="38"/>
  <c r="BK11" i="37"/>
  <c r="BK11" i="36"/>
  <c r="BK11" i="40"/>
  <c r="DE48" i="39"/>
  <c r="DE48" i="38"/>
  <c r="DE48" i="37"/>
  <c r="DE48" i="36"/>
  <c r="DE48" i="40"/>
  <c r="BX17" i="39"/>
  <c r="BX17" i="38"/>
  <c r="BX17" i="37"/>
  <c r="BX17" i="36"/>
  <c r="BX17" i="40"/>
  <c r="DM4" i="39"/>
  <c r="DM4" i="38"/>
  <c r="DM4" i="37"/>
  <c r="DM4" i="36"/>
  <c r="DM4" i="40"/>
  <c r="AB46" i="39"/>
  <c r="AB46" i="38"/>
  <c r="AB46" i="37"/>
  <c r="AB46" i="36"/>
  <c r="AB46" i="40"/>
  <c r="Q34" i="39"/>
  <c r="Q34" i="38"/>
  <c r="Q34" i="37"/>
  <c r="Q34" i="36"/>
  <c r="Q34" i="40"/>
  <c r="BZ18" i="39"/>
  <c r="BZ18" i="38"/>
  <c r="BZ18" i="37"/>
  <c r="BZ18" i="36"/>
  <c r="BZ18" i="40"/>
  <c r="DL35" i="39"/>
  <c r="DL35" i="38"/>
  <c r="DL35" i="37"/>
  <c r="DL35" i="36"/>
  <c r="DL35" i="40"/>
  <c r="Z68" i="39"/>
  <c r="Z68" i="38"/>
  <c r="Z68" i="36"/>
  <c r="Z68" i="40"/>
  <c r="Z68" i="37"/>
  <c r="S31" i="39"/>
  <c r="S31" i="38"/>
  <c r="S31" i="37"/>
  <c r="S31" i="36"/>
  <c r="S31" i="40"/>
  <c r="CD63" i="39"/>
  <c r="CD63" i="38"/>
  <c r="CD63" i="37"/>
  <c r="CD63" i="36"/>
  <c r="CD63" i="40"/>
  <c r="BD45" i="39"/>
  <c r="BD45" i="38"/>
  <c r="BD45" i="37"/>
  <c r="BD45" i="36"/>
  <c r="BD45" i="40"/>
  <c r="AA31" i="39"/>
  <c r="AA31" i="38"/>
  <c r="AA31" i="37"/>
  <c r="AA31" i="36"/>
  <c r="AA31" i="40"/>
  <c r="AB4" i="39"/>
  <c r="AB4" i="38"/>
  <c r="AB4" i="37"/>
  <c r="AB4" i="40"/>
  <c r="AB4" i="36"/>
  <c r="BC19" i="39"/>
  <c r="BC19" i="38"/>
  <c r="BC19" i="37"/>
  <c r="BC19" i="40"/>
  <c r="BC19" i="36"/>
  <c r="BN14" i="39"/>
  <c r="BN14" i="38"/>
  <c r="BN14" i="37"/>
  <c r="BN14" i="36"/>
  <c r="BN14" i="40"/>
  <c r="DO62" i="39"/>
  <c r="DO62" i="38"/>
  <c r="DO62" i="37"/>
  <c r="DO62" i="36"/>
  <c r="DO62" i="40"/>
  <c r="CD68" i="39"/>
  <c r="CD68" i="38"/>
  <c r="CD68" i="37"/>
  <c r="CD68" i="36"/>
  <c r="CD68" i="40"/>
  <c r="CJ44" i="39"/>
  <c r="CJ44" i="38"/>
  <c r="CJ44" i="37"/>
  <c r="CJ44" i="36"/>
  <c r="CJ44" i="40"/>
  <c r="AN13" i="39"/>
  <c r="AN13" i="38"/>
  <c r="AN13" i="36"/>
  <c r="AN13" i="37"/>
  <c r="AN13" i="40"/>
  <c r="BW59" i="39"/>
  <c r="BW59" i="38"/>
  <c r="BW59" i="37"/>
  <c r="BW59" i="36"/>
  <c r="BW59" i="40"/>
  <c r="BC37" i="39"/>
  <c r="BC37" i="38"/>
  <c r="BC37" i="36"/>
  <c r="BC37" i="37"/>
  <c r="BC37" i="40"/>
  <c r="AN54" i="39"/>
  <c r="AN54" i="38"/>
  <c r="AN54" i="37"/>
  <c r="AN54" i="36"/>
  <c r="AN54" i="40"/>
  <c r="BO36" i="39"/>
  <c r="BO36" i="36"/>
  <c r="BO36" i="40"/>
  <c r="BO36" i="37"/>
  <c r="BO36" i="38"/>
  <c r="BT21" i="39"/>
  <c r="BT21" i="38"/>
  <c r="BT21" i="37"/>
  <c r="BT21" i="40"/>
  <c r="BT21" i="36"/>
  <c r="AA17" i="39"/>
  <c r="AA17" i="38"/>
  <c r="AA17" i="37"/>
  <c r="AA17" i="36"/>
  <c r="AA17" i="40"/>
  <c r="CK63" i="39"/>
  <c r="CK63" i="38"/>
  <c r="CK63" i="37"/>
  <c r="CK63" i="36"/>
  <c r="CK63" i="40"/>
  <c r="AG7" i="39"/>
  <c r="AG7" i="38"/>
  <c r="AG7" i="37"/>
  <c r="AG7" i="36"/>
  <c r="AG7" i="40"/>
  <c r="W4" i="39"/>
  <c r="W4" i="38"/>
  <c r="W4" i="37"/>
  <c r="W4" i="36"/>
  <c r="W4" i="40"/>
  <c r="BY50" i="39"/>
  <c r="BY50" i="38"/>
  <c r="BY50" i="37"/>
  <c r="BY50" i="40"/>
  <c r="BY50" i="36"/>
  <c r="BP19" i="39"/>
  <c r="BP19" i="38"/>
  <c r="BP19" i="37"/>
  <c r="BP19" i="36"/>
  <c r="BP19" i="40"/>
  <c r="DE7" i="39"/>
  <c r="DE7" i="38"/>
  <c r="DE7" i="37"/>
  <c r="DE7" i="40"/>
  <c r="DE7" i="36"/>
  <c r="CJ61" i="39"/>
  <c r="CJ61" i="38"/>
  <c r="CJ61" i="37"/>
  <c r="CJ61" i="36"/>
  <c r="CJ61" i="40"/>
  <c r="AA45" i="39"/>
  <c r="AA45" i="38"/>
  <c r="AA45" i="37"/>
  <c r="AA45" i="36"/>
  <c r="AA45" i="40"/>
  <c r="CB33" i="39"/>
  <c r="CB33" i="38"/>
  <c r="CB33" i="37"/>
  <c r="CB33" i="36"/>
  <c r="CB33" i="40"/>
  <c r="DD59" i="39"/>
  <c r="DD59" i="38"/>
  <c r="DD59" i="37"/>
  <c r="DD59" i="36"/>
  <c r="DD59" i="40"/>
  <c r="AX33" i="39"/>
  <c r="AX33" i="38"/>
  <c r="AX33" i="37"/>
  <c r="AX33" i="36"/>
  <c r="AX33" i="40"/>
  <c r="BE25" i="39"/>
  <c r="BE25" i="38"/>
  <c r="BE25" i="37"/>
  <c r="BE25" i="36"/>
  <c r="BE25" i="40"/>
  <c r="AM21" i="39"/>
  <c r="AM21" i="38"/>
  <c r="AM21" i="37"/>
  <c r="AM21" i="40"/>
  <c r="AM21" i="36"/>
  <c r="AL27" i="39"/>
  <c r="AL27" i="38"/>
  <c r="AL27" i="37"/>
  <c r="AL27" i="36"/>
  <c r="AL27" i="40"/>
  <c r="T37" i="39"/>
  <c r="T37" i="38"/>
  <c r="T37" i="37"/>
  <c r="T37" i="36"/>
  <c r="T37" i="40"/>
  <c r="BR13" i="39"/>
  <c r="BR13" i="38"/>
  <c r="BR13" i="37"/>
  <c r="BR13" i="40"/>
  <c r="BR13" i="36"/>
  <c r="CZ68" i="39"/>
  <c r="CZ68" i="38"/>
  <c r="CZ68" i="37"/>
  <c r="CZ68" i="36"/>
  <c r="CZ68" i="40"/>
  <c r="DK53" i="39"/>
  <c r="DK53" i="38"/>
  <c r="DK53" i="37"/>
  <c r="DK53" i="36"/>
  <c r="DK53" i="40"/>
  <c r="X34" i="39"/>
  <c r="X34" i="38"/>
  <c r="X34" i="37"/>
  <c r="X34" i="36"/>
  <c r="X34" i="40"/>
  <c r="W53" i="39"/>
  <c r="W53" i="38"/>
  <c r="W53" i="37"/>
  <c r="W53" i="40"/>
  <c r="W53" i="36"/>
  <c r="AP35" i="39"/>
  <c r="AP35" i="38"/>
  <c r="AP35" i="37"/>
  <c r="AP35" i="36"/>
  <c r="AP35" i="40"/>
  <c r="Y27" i="39"/>
  <c r="Y27" i="38"/>
  <c r="Y27" i="37"/>
  <c r="Y27" i="36"/>
  <c r="Y27" i="40"/>
  <c r="CI22" i="39"/>
  <c r="CI22" i="38"/>
  <c r="CI22" i="37"/>
  <c r="CI22" i="36"/>
  <c r="CI22" i="40"/>
  <c r="CP28" i="39"/>
  <c r="CP28" i="37"/>
  <c r="CP28" i="38"/>
  <c r="CP28" i="36"/>
  <c r="CP28" i="40"/>
  <c r="CN34" i="39"/>
  <c r="CN34" i="38"/>
  <c r="CN34" i="37"/>
  <c r="CN34" i="36"/>
  <c r="CN34" i="40"/>
  <c r="BB10" i="39"/>
  <c r="BB10" i="38"/>
  <c r="BB10" i="37"/>
  <c r="BB10" i="36"/>
  <c r="BB10" i="40"/>
  <c r="W64" i="39"/>
  <c r="W64" i="37"/>
  <c r="W64" i="38"/>
  <c r="W64" i="40"/>
  <c r="W64" i="36"/>
  <c r="CL21" i="39"/>
  <c r="CL21" i="37"/>
  <c r="CL21" i="38"/>
  <c r="CL21" i="36"/>
  <c r="CL21" i="40"/>
  <c r="AM28" i="39"/>
  <c r="AM28" i="37"/>
  <c r="AM28" i="38"/>
  <c r="AM28" i="36"/>
  <c r="AM28" i="40"/>
  <c r="M46" i="39"/>
  <c r="M46" i="38"/>
  <c r="M46" i="37"/>
  <c r="M46" i="36"/>
  <c r="M46" i="40"/>
  <c r="DF10" i="39"/>
  <c r="DF10" i="38"/>
  <c r="DF10" i="37"/>
  <c r="DF10" i="40"/>
  <c r="DF10" i="36"/>
  <c r="AQ63" i="39"/>
  <c r="AQ63" i="38"/>
  <c r="AQ63" i="37"/>
  <c r="AQ63" i="36"/>
  <c r="AQ63" i="40"/>
  <c r="BT14" i="39"/>
  <c r="BT14" i="38"/>
  <c r="BT14" i="37"/>
  <c r="BT14" i="40"/>
  <c r="BT14" i="36"/>
  <c r="DP60" i="39"/>
  <c r="DP60" i="38"/>
  <c r="DP60" i="37"/>
  <c r="DP60" i="36"/>
  <c r="DP60" i="40"/>
  <c r="S42" i="39"/>
  <c r="S42" i="38"/>
  <c r="S42" i="37"/>
  <c r="S42" i="36"/>
  <c r="S42" i="40"/>
  <c r="BK55" i="39"/>
  <c r="BK55" i="38"/>
  <c r="BK55" i="37"/>
  <c r="BK55" i="36"/>
  <c r="BK55" i="40"/>
  <c r="Y8" i="39"/>
  <c r="Y8" i="38"/>
  <c r="Y8" i="37"/>
  <c r="Y8" i="36"/>
  <c r="Y8" i="40"/>
  <c r="L31" i="39"/>
  <c r="L31" i="38"/>
  <c r="L31" i="37"/>
  <c r="L31" i="36"/>
  <c r="L31" i="40"/>
  <c r="AE60" i="39"/>
  <c r="AE60" i="38"/>
  <c r="AE60" i="37"/>
  <c r="AE60" i="40"/>
  <c r="AE60" i="36"/>
  <c r="R68" i="39"/>
  <c r="R68" i="38"/>
  <c r="R68" i="37"/>
  <c r="R68" i="36"/>
  <c r="R68" i="40"/>
  <c r="AY64" i="39"/>
  <c r="AY64" i="38"/>
  <c r="AY64" i="37"/>
  <c r="AY64" i="36"/>
  <c r="AY64" i="40"/>
  <c r="CJ12" i="39"/>
  <c r="CJ12" i="38"/>
  <c r="CJ12" i="37"/>
  <c r="CJ12" i="36"/>
  <c r="CJ12" i="40"/>
  <c r="S36" i="39"/>
  <c r="S36" i="38"/>
  <c r="S36" i="37"/>
  <c r="S36" i="36"/>
  <c r="S36" i="40"/>
  <c r="CI30" i="39"/>
  <c r="CI30" i="38"/>
  <c r="CI30" i="36"/>
  <c r="CI30" i="37"/>
  <c r="CI30" i="40"/>
  <c r="S24" i="39"/>
  <c r="S24" i="37"/>
  <c r="S24" i="38"/>
  <c r="S24" i="40"/>
  <c r="S24" i="36"/>
  <c r="DH10" i="39"/>
  <c r="DH10" i="38"/>
  <c r="DH10" i="37"/>
  <c r="DH10" i="36"/>
  <c r="DH10" i="40"/>
  <c r="J60" i="39"/>
  <c r="J60" i="38"/>
  <c r="J60" i="37"/>
  <c r="J60" i="36"/>
  <c r="J60" i="40"/>
  <c r="AF45" i="39"/>
  <c r="AF45" i="37"/>
  <c r="AF45" i="38"/>
  <c r="AF45" i="36"/>
  <c r="AF45" i="40"/>
  <c r="CU29" i="39"/>
  <c r="CU29" i="38"/>
  <c r="CU29" i="37"/>
  <c r="CU29" i="36"/>
  <c r="CU29" i="40"/>
  <c r="P23" i="39"/>
  <c r="P23" i="38"/>
  <c r="P23" i="37"/>
  <c r="P23" i="36"/>
  <c r="P23" i="40"/>
  <c r="BX46" i="39"/>
  <c r="BX46" i="38"/>
  <c r="BX46" i="37"/>
  <c r="BX46" i="40"/>
  <c r="BX46" i="36"/>
  <c r="AX21" i="39"/>
  <c r="AX21" i="38"/>
  <c r="AX21" i="37"/>
  <c r="AX21" i="36"/>
  <c r="AX21" i="40"/>
  <c r="CC9" i="39"/>
  <c r="CC9" i="38"/>
  <c r="CC9" i="37"/>
  <c r="CC9" i="36"/>
  <c r="CC9" i="40"/>
  <c r="DO5" i="39"/>
  <c r="DO5" i="38"/>
  <c r="DO5" i="37"/>
  <c r="DO5" i="36"/>
  <c r="DO5" i="40"/>
  <c r="DM46" i="39"/>
  <c r="DM46" i="38"/>
  <c r="DM46" i="37"/>
  <c r="DM46" i="36"/>
  <c r="DM46" i="40"/>
  <c r="CV14" i="39"/>
  <c r="CV14" i="38"/>
  <c r="CV14" i="37"/>
  <c r="CV14" i="36"/>
  <c r="CV14" i="40"/>
  <c r="AK5" i="39"/>
  <c r="AK5" i="38"/>
  <c r="AK5" i="37"/>
  <c r="AK5" i="36"/>
  <c r="AK5" i="40"/>
  <c r="X49" i="39"/>
  <c r="X49" i="37"/>
  <c r="X49" i="36"/>
  <c r="X49" i="40"/>
  <c r="X49" i="38"/>
  <c r="K36" i="39"/>
  <c r="K36" i="38"/>
  <c r="K36" i="37"/>
  <c r="K36" i="36"/>
  <c r="K36" i="40"/>
  <c r="AV18" i="39"/>
  <c r="AV18" i="38"/>
  <c r="AV18" i="37"/>
  <c r="AV18" i="36"/>
  <c r="AV18" i="40"/>
  <c r="BG18" i="39"/>
  <c r="BG18" i="38"/>
  <c r="BG18" i="37"/>
  <c r="BG18" i="36"/>
  <c r="BG18" i="40"/>
  <c r="DI66" i="39"/>
  <c r="DI66" i="38"/>
  <c r="DI66" i="36"/>
  <c r="DI66" i="37"/>
  <c r="DI66" i="40"/>
  <c r="DQ8" i="39"/>
  <c r="DQ8" i="38"/>
  <c r="DQ8" i="37"/>
  <c r="DQ8" i="36"/>
  <c r="DQ8" i="40"/>
  <c r="DG5" i="39"/>
  <c r="DG5" i="38"/>
  <c r="DG5" i="37"/>
  <c r="DG5" i="36"/>
  <c r="DG5" i="40"/>
  <c r="BQ48" i="39"/>
  <c r="BQ48" i="38"/>
  <c r="BQ48" i="37"/>
  <c r="BQ48" i="36"/>
  <c r="BQ48" i="40"/>
  <c r="DD17" i="39"/>
  <c r="DD17" i="38"/>
  <c r="DD17" i="36"/>
  <c r="DD17" i="40"/>
  <c r="DD17" i="37"/>
  <c r="AC5" i="39"/>
  <c r="AC5" i="38"/>
  <c r="AC5" i="37"/>
  <c r="AC5" i="40"/>
  <c r="AC5" i="36"/>
  <c r="CK20" i="39"/>
  <c r="CK20" i="38"/>
  <c r="CK20" i="37"/>
  <c r="CK20" i="36"/>
  <c r="CK20" i="40"/>
  <c r="CW30" i="39"/>
  <c r="CW30" i="38"/>
  <c r="CW30" i="37"/>
  <c r="CW30" i="36"/>
  <c r="CW30" i="40"/>
  <c r="DG48" i="39"/>
  <c r="DG48" i="38"/>
  <c r="DG48" i="37"/>
  <c r="DG48" i="36"/>
  <c r="DG48" i="40"/>
  <c r="U28" i="39"/>
  <c r="U28" i="38"/>
  <c r="U28" i="37"/>
  <c r="U28" i="36"/>
  <c r="U28" i="40"/>
  <c r="BS44" i="39"/>
  <c r="BS44" i="38"/>
  <c r="BS44" i="37"/>
  <c r="BS44" i="36"/>
  <c r="BS44" i="40"/>
  <c r="W27" i="39"/>
  <c r="W27" i="38"/>
  <c r="W27" i="37"/>
  <c r="W27" i="36"/>
  <c r="W27" i="40"/>
  <c r="CN29" i="39"/>
  <c r="CN29" i="38"/>
  <c r="CN29" i="37"/>
  <c r="CN29" i="36"/>
  <c r="CN29" i="40"/>
  <c r="Y42" i="39"/>
  <c r="Y42" i="38"/>
  <c r="Y42" i="36"/>
  <c r="Y42" i="37"/>
  <c r="Y42" i="40"/>
  <c r="AB19" i="39"/>
  <c r="AB19" i="38"/>
  <c r="AB19" i="37"/>
  <c r="AB19" i="40"/>
  <c r="AB19" i="36"/>
  <c r="BU8" i="39"/>
  <c r="BU8" i="38"/>
  <c r="BU8" i="37"/>
  <c r="BU8" i="36"/>
  <c r="BU8" i="40"/>
  <c r="CL35" i="39"/>
  <c r="CL35" i="38"/>
  <c r="CL35" i="37"/>
  <c r="CL35" i="36"/>
  <c r="CL35" i="40"/>
  <c r="J9" i="39"/>
  <c r="J9" i="38"/>
  <c r="J9" i="37"/>
  <c r="J9" i="36"/>
  <c r="J9" i="40"/>
  <c r="X44" i="39"/>
  <c r="X44" i="38"/>
  <c r="X44" i="37"/>
  <c r="X44" i="36"/>
  <c r="X44" i="40"/>
  <c r="AA28" i="39"/>
  <c r="AA28" i="38"/>
  <c r="AA28" i="37"/>
  <c r="AA28" i="36"/>
  <c r="AA28" i="40"/>
  <c r="BL22" i="39"/>
  <c r="BL22" i="38"/>
  <c r="BL22" i="37"/>
  <c r="BL22" i="40"/>
  <c r="BL22" i="36"/>
  <c r="CF48" i="39"/>
  <c r="CF48" i="38"/>
  <c r="CF48" i="37"/>
  <c r="CF48" i="36"/>
  <c r="CF48" i="40"/>
  <c r="AF60" i="39"/>
  <c r="AF60" i="38"/>
  <c r="AF60" i="37"/>
  <c r="AF60" i="36"/>
  <c r="AF60" i="40"/>
  <c r="AY45" i="39"/>
  <c r="AY45" i="38"/>
  <c r="AY45" i="37"/>
  <c r="AY45" i="36"/>
  <c r="AY45" i="40"/>
  <c r="BT37" i="39"/>
  <c r="BT37" i="37"/>
  <c r="BT37" i="38"/>
  <c r="BT37" i="36"/>
  <c r="BT37" i="40"/>
  <c r="BK59" i="39"/>
  <c r="BK59" i="38"/>
  <c r="BK59" i="37"/>
  <c r="BK59" i="36"/>
  <c r="BK59" i="40"/>
  <c r="BV43" i="39"/>
  <c r="BV43" i="38"/>
  <c r="BV43" i="37"/>
  <c r="BV43" i="36"/>
  <c r="BV43" i="40"/>
  <c r="DA38" i="39"/>
  <c r="DA38" i="38"/>
  <c r="DA38" i="37"/>
  <c r="DA38" i="36"/>
  <c r="DA38" i="40"/>
  <c r="CA34" i="39"/>
  <c r="CA34" i="38"/>
  <c r="CA34" i="37"/>
  <c r="CA34" i="40"/>
  <c r="CA34" i="36"/>
  <c r="DF44" i="39"/>
  <c r="DF44" i="38"/>
  <c r="DF44" i="37"/>
  <c r="DF44" i="36"/>
  <c r="DF44" i="40"/>
  <c r="BA27" i="39"/>
  <c r="BA27" i="38"/>
  <c r="BA27" i="37"/>
  <c r="BA27" i="36"/>
  <c r="BA27" i="40"/>
  <c r="BX4" i="39"/>
  <c r="BX4" i="38"/>
  <c r="BX4" i="37"/>
  <c r="BX4" i="40"/>
  <c r="BX4" i="36"/>
  <c r="DJ59" i="39"/>
  <c r="DJ59" i="38"/>
  <c r="DJ59" i="37"/>
  <c r="DJ59" i="40"/>
  <c r="DJ59" i="36"/>
  <c r="K63" i="39"/>
  <c r="K63" i="38"/>
  <c r="K63" i="37"/>
  <c r="K63" i="36"/>
  <c r="K63" i="40"/>
  <c r="CE21" i="39"/>
  <c r="CE21" i="38"/>
  <c r="CE21" i="37"/>
  <c r="CE21" i="36"/>
  <c r="CE21" i="40"/>
  <c r="CR6" i="39"/>
  <c r="CR6" i="38"/>
  <c r="CR6" i="37"/>
  <c r="CR6" i="36"/>
  <c r="CR6" i="40"/>
  <c r="CE6" i="39"/>
  <c r="CE6" i="38"/>
  <c r="CE6" i="37"/>
  <c r="CE6" i="40"/>
  <c r="CE6" i="36"/>
  <c r="CC46" i="39"/>
  <c r="CC46" i="38"/>
  <c r="CC46" i="37"/>
  <c r="CC46" i="40"/>
  <c r="CC46" i="36"/>
  <c r="CQ42" i="39"/>
  <c r="CQ42" i="38"/>
  <c r="CQ42" i="37"/>
  <c r="CQ42" i="36"/>
  <c r="CQ42" i="40"/>
  <c r="V55" i="39"/>
  <c r="V55" i="38"/>
  <c r="V55" i="37"/>
  <c r="V55" i="36"/>
  <c r="V55" i="40"/>
  <c r="BA35" i="39"/>
  <c r="BA35" i="38"/>
  <c r="BA35" i="36"/>
  <c r="BA35" i="37"/>
  <c r="BA35" i="40"/>
  <c r="BX10" i="39"/>
  <c r="BX10" i="38"/>
  <c r="BX10" i="37"/>
  <c r="BX10" i="36"/>
  <c r="BX10" i="40"/>
  <c r="BG17" i="39"/>
  <c r="BG17" i="38"/>
  <c r="BG17" i="37"/>
  <c r="BG17" i="36"/>
  <c r="BG17" i="40"/>
  <c r="BS12" i="39"/>
  <c r="BS12" i="38"/>
  <c r="BS12" i="37"/>
  <c r="BS12" i="40"/>
  <c r="BS12" i="36"/>
  <c r="AC24" i="39"/>
  <c r="AC24" i="38"/>
  <c r="AC24" i="37"/>
  <c r="AC24" i="36"/>
  <c r="AC24" i="40"/>
  <c r="AU48" i="39"/>
  <c r="AU48" i="38"/>
  <c r="AU48" i="37"/>
  <c r="AU48" i="40"/>
  <c r="AU48" i="36"/>
  <c r="BH27" i="39"/>
  <c r="BH27" i="38"/>
  <c r="BH27" i="37"/>
  <c r="BH27" i="36"/>
  <c r="BH27" i="40"/>
  <c r="DJ17" i="39"/>
  <c r="DJ17" i="38"/>
  <c r="DJ17" i="37"/>
  <c r="DJ17" i="40"/>
  <c r="DJ17" i="36"/>
  <c r="CY25" i="39"/>
  <c r="CY25" i="38"/>
  <c r="CY25" i="37"/>
  <c r="CY25" i="36"/>
  <c r="CY25" i="40"/>
  <c r="CS42" i="39"/>
  <c r="CS42" i="38"/>
  <c r="CS42" i="37"/>
  <c r="CS42" i="40"/>
  <c r="CS42" i="36"/>
  <c r="AW47" i="39"/>
  <c r="AW47" i="38"/>
  <c r="AW47" i="36"/>
  <c r="AW47" i="37"/>
  <c r="AW47" i="40"/>
  <c r="BX23" i="39"/>
  <c r="BX23" i="38"/>
  <c r="BX23" i="37"/>
  <c r="BX23" i="36"/>
  <c r="BX23" i="40"/>
  <c r="CS12" i="39"/>
  <c r="CS12" i="38"/>
  <c r="CS12" i="37"/>
  <c r="CS12" i="36"/>
  <c r="CS12" i="40"/>
  <c r="CW4" i="39"/>
  <c r="CW4" i="38"/>
  <c r="CW4" i="37"/>
  <c r="CW4" i="36"/>
  <c r="CW4" i="40"/>
  <c r="BN13" i="39"/>
  <c r="BN13" i="38"/>
  <c r="BN13" i="37"/>
  <c r="BN13" i="36"/>
  <c r="BN13" i="40"/>
  <c r="CU44" i="39"/>
  <c r="CU44" i="38"/>
  <c r="CU44" i="37"/>
  <c r="CU44" i="40"/>
  <c r="CU44" i="36"/>
  <c r="CZ36" i="39"/>
  <c r="CZ36" i="38"/>
  <c r="CZ36" i="37"/>
  <c r="CZ36" i="36"/>
  <c r="CZ36" i="40"/>
  <c r="DG58" i="39"/>
  <c r="DG58" i="38"/>
  <c r="DG58" i="37"/>
  <c r="DG58" i="36"/>
  <c r="DG58" i="40"/>
  <c r="BV35" i="39"/>
  <c r="BV35" i="38"/>
  <c r="BV35" i="37"/>
  <c r="BV35" i="36"/>
  <c r="BV35" i="40"/>
  <c r="AG31" i="39"/>
  <c r="AG31" i="38"/>
  <c r="AG31" i="36"/>
  <c r="AG31" i="37"/>
  <c r="AG31" i="40"/>
  <c r="DO26" i="39"/>
  <c r="DO26" i="38"/>
  <c r="DO26" i="37"/>
  <c r="DO26" i="36"/>
  <c r="DO26" i="40"/>
  <c r="V33" i="39"/>
  <c r="V33" i="38"/>
  <c r="V33" i="37"/>
  <c r="V33" i="36"/>
  <c r="V33" i="40"/>
  <c r="CG20" i="39"/>
  <c r="CG20" i="38"/>
  <c r="CG20" i="37"/>
  <c r="CG20" i="36"/>
  <c r="CG20" i="40"/>
  <c r="BN9" i="39"/>
  <c r="BN9" i="38"/>
  <c r="BN9" i="37"/>
  <c r="BN9" i="40"/>
  <c r="BN9" i="36"/>
  <c r="CT54" i="39"/>
  <c r="CT54" i="38"/>
  <c r="CT54" i="37"/>
  <c r="CT54" i="36"/>
  <c r="CT54" i="40"/>
  <c r="BG62" i="39"/>
  <c r="BG62" i="38"/>
  <c r="BG62" i="37"/>
  <c r="BG62" i="36"/>
  <c r="BG62" i="40"/>
  <c r="K21" i="39"/>
  <c r="K21" i="38"/>
  <c r="K21" i="37"/>
  <c r="K21" i="36"/>
  <c r="K21" i="40"/>
  <c r="CR10" i="39"/>
  <c r="CR10" i="38"/>
  <c r="CR10" i="37"/>
  <c r="CR10" i="40"/>
  <c r="CR10" i="36"/>
  <c r="CE10" i="39"/>
  <c r="CE10" i="38"/>
  <c r="CE10" i="36"/>
  <c r="CE10" i="37"/>
  <c r="CE10" i="40"/>
  <c r="AG55" i="39"/>
  <c r="AG55" i="38"/>
  <c r="AG55" i="37"/>
  <c r="AG55" i="36"/>
  <c r="AG55" i="40"/>
  <c r="AM50" i="39"/>
  <c r="AM50" i="37"/>
  <c r="AM50" i="36"/>
  <c r="AM50" i="38"/>
  <c r="AM50" i="40"/>
  <c r="V63" i="39"/>
  <c r="V63" i="38"/>
  <c r="V63" i="37"/>
  <c r="V63" i="36"/>
  <c r="V63" i="40"/>
  <c r="AS46" i="39"/>
  <c r="AS46" i="38"/>
  <c r="AS46" i="36"/>
  <c r="AS46" i="37"/>
  <c r="AS46" i="40"/>
  <c r="CN14" i="39"/>
  <c r="CN14" i="38"/>
  <c r="CN14" i="37"/>
  <c r="CN14" i="36"/>
  <c r="CN14" i="40"/>
  <c r="BN38" i="39"/>
  <c r="BN38" i="38"/>
  <c r="BN38" i="36"/>
  <c r="BN38" i="37"/>
  <c r="BN38" i="40"/>
  <c r="DG11" i="39"/>
  <c r="DG11" i="38"/>
  <c r="DG11" i="37"/>
  <c r="DG11" i="36"/>
  <c r="DG11" i="40"/>
  <c r="BA23" i="39"/>
  <c r="BA23" i="37"/>
  <c r="BA23" i="38"/>
  <c r="BA23" i="36"/>
  <c r="BA23" i="40"/>
  <c r="CQ45" i="39"/>
  <c r="CQ45" i="38"/>
  <c r="CQ45" i="37"/>
  <c r="CQ45" i="40"/>
  <c r="CQ45" i="36"/>
  <c r="DE26" i="39"/>
  <c r="DE26" i="38"/>
  <c r="DE26" i="37"/>
  <c r="DE26" i="36"/>
  <c r="DE26" i="40"/>
  <c r="DO50" i="39"/>
  <c r="DO50" i="37"/>
  <c r="DO50" i="38"/>
  <c r="DO50" i="40"/>
  <c r="DO50" i="36"/>
  <c r="AM24" i="39"/>
  <c r="AM24" i="38"/>
  <c r="AM24" i="37"/>
  <c r="AM24" i="36"/>
  <c r="AM24" i="40"/>
  <c r="CF23" i="39"/>
  <c r="CF23" i="38"/>
  <c r="CF23" i="36"/>
  <c r="CF23" i="40"/>
  <c r="CF23" i="37"/>
  <c r="CS9" i="39"/>
  <c r="CS9" i="38"/>
  <c r="CS9" i="37"/>
  <c r="CS9" i="36"/>
  <c r="CS9" i="40"/>
  <c r="CH9" i="39"/>
  <c r="CH9" i="38"/>
  <c r="CH9" i="37"/>
  <c r="CH9" i="36"/>
  <c r="CH9" i="40"/>
  <c r="BF12" i="39"/>
  <c r="BF12" i="38"/>
  <c r="BF12" i="37"/>
  <c r="BF12" i="36"/>
  <c r="BF12" i="40"/>
  <c r="DJ23" i="39"/>
  <c r="DJ23" i="38"/>
  <c r="DJ23" i="37"/>
  <c r="DJ23" i="36"/>
  <c r="DJ23" i="40"/>
  <c r="DH42" i="39"/>
  <c r="DH42" i="37"/>
  <c r="DH42" i="38"/>
  <c r="DH42" i="36"/>
  <c r="DH42" i="40"/>
  <c r="DK26" i="39"/>
  <c r="DK26" i="38"/>
  <c r="DK26" i="37"/>
  <c r="DK26" i="36"/>
  <c r="DK26" i="40"/>
  <c r="DH13" i="39"/>
  <c r="DH13" i="38"/>
  <c r="DH13" i="37"/>
  <c r="DH13" i="36"/>
  <c r="DH13" i="40"/>
  <c r="BF3" i="39"/>
  <c r="BF3" i="38"/>
  <c r="BF3" i="36"/>
  <c r="BF3" i="40"/>
  <c r="BF3" i="37"/>
  <c r="P48" i="39"/>
  <c r="P48" i="38"/>
  <c r="P48" i="36"/>
  <c r="P48" i="37"/>
  <c r="P48" i="40"/>
  <c r="CE32" i="39"/>
  <c r="CE32" i="38"/>
  <c r="CE32" i="37"/>
  <c r="CE32" i="36"/>
  <c r="CE32" i="40"/>
  <c r="BD14" i="39"/>
  <c r="BD14" i="38"/>
  <c r="BD14" i="37"/>
  <c r="BD14" i="40"/>
  <c r="BD14" i="36"/>
  <c r="CE12" i="39"/>
  <c r="CE12" i="38"/>
  <c r="CE12" i="36"/>
  <c r="CE12" i="40"/>
  <c r="CE12" i="37"/>
  <c r="DA63" i="39"/>
  <c r="DA63" i="38"/>
  <c r="DA63" i="37"/>
  <c r="DA63" i="36"/>
  <c r="DA63" i="40"/>
  <c r="DI7" i="39"/>
  <c r="DI7" i="38"/>
  <c r="DI7" i="37"/>
  <c r="DI7" i="36"/>
  <c r="DI7" i="40"/>
  <c r="AM4" i="39"/>
  <c r="AM4" i="38"/>
  <c r="AM4" i="37"/>
  <c r="AM4" i="36"/>
  <c r="AM4" i="40"/>
  <c r="DM54" i="39"/>
  <c r="DM54" i="38"/>
  <c r="DM54" i="37"/>
  <c r="DM54" i="36"/>
  <c r="DM54" i="40"/>
  <c r="CF19" i="39"/>
  <c r="CF19" i="38"/>
  <c r="CF19" i="37"/>
  <c r="CF19" i="36"/>
  <c r="CF19" i="40"/>
  <c r="BQ10" i="39"/>
  <c r="BQ10" i="38"/>
  <c r="BQ10" i="37"/>
  <c r="BQ10" i="36"/>
  <c r="BQ10" i="40"/>
  <c r="CR53" i="39"/>
  <c r="CR53" i="38"/>
  <c r="CR53" i="37"/>
  <c r="CR53" i="40"/>
  <c r="CR53" i="36"/>
  <c r="AQ34" i="39"/>
  <c r="AQ34" i="38"/>
  <c r="AQ34" i="37"/>
  <c r="AQ34" i="40"/>
  <c r="AQ34" i="36"/>
  <c r="BD26" i="39"/>
  <c r="BD26" i="38"/>
  <c r="BD26" i="37"/>
  <c r="BD26" i="40"/>
  <c r="BD26" i="36"/>
  <c r="DL54" i="39"/>
  <c r="DL54" i="38"/>
  <c r="DL54" i="37"/>
  <c r="DL54" i="36"/>
  <c r="DL54" i="40"/>
  <c r="AP26" i="39"/>
  <c r="AP26" i="38"/>
  <c r="AP26" i="37"/>
  <c r="AP26" i="36"/>
  <c r="AP26" i="40"/>
  <c r="DI18" i="39"/>
  <c r="DI18" i="38"/>
  <c r="DI18" i="37"/>
  <c r="DI18" i="36"/>
  <c r="DI18" i="40"/>
  <c r="BK13" i="39"/>
  <c r="BK13" i="38"/>
  <c r="BK13" i="37"/>
  <c r="BK13" i="36"/>
  <c r="BK13" i="40"/>
  <c r="CX18" i="39"/>
  <c r="CX18" i="38"/>
  <c r="CX18" i="37"/>
  <c r="CX18" i="36"/>
  <c r="CX18" i="40"/>
  <c r="AR33" i="39"/>
  <c r="AR33" i="38"/>
  <c r="AR33" i="37"/>
  <c r="AR33" i="40"/>
  <c r="AR33" i="36"/>
  <c r="N10" i="39"/>
  <c r="N10" i="37"/>
  <c r="N10" i="38"/>
  <c r="N10" i="40"/>
  <c r="N10" i="36"/>
  <c r="AO29" i="39"/>
  <c r="AO29" i="38"/>
  <c r="AO29" i="37"/>
  <c r="AO29" i="40"/>
  <c r="AO29" i="36"/>
  <c r="DF29" i="39"/>
  <c r="DF29" i="37"/>
  <c r="DF29" i="38"/>
  <c r="DF29" i="36"/>
  <c r="DF29" i="40"/>
  <c r="DK17" i="39"/>
  <c r="DK17" i="38"/>
  <c r="DK17" i="37"/>
  <c r="DK17" i="36"/>
  <c r="DK17" i="40"/>
  <c r="AC3" i="39"/>
  <c r="AC3" i="38"/>
  <c r="AC3" i="37"/>
  <c r="AC3" i="36"/>
  <c r="AC3" i="40"/>
  <c r="L7" i="39"/>
  <c r="L7" i="38"/>
  <c r="L7" i="37"/>
  <c r="L7" i="36"/>
  <c r="L7" i="40"/>
  <c r="BS26" i="39"/>
  <c r="BS26" i="37"/>
  <c r="BS26" i="38"/>
  <c r="BS26" i="36"/>
  <c r="BS26" i="40"/>
  <c r="AB29" i="39"/>
  <c r="AB29" i="38"/>
  <c r="AB29" i="37"/>
  <c r="AB29" i="36"/>
  <c r="AB29" i="40"/>
  <c r="CF59" i="39"/>
  <c r="CF59" i="38"/>
  <c r="CF59" i="37"/>
  <c r="CF59" i="36"/>
  <c r="CF59" i="40"/>
  <c r="DF43" i="39"/>
  <c r="DF43" i="38"/>
  <c r="DF43" i="37"/>
  <c r="DF43" i="36"/>
  <c r="DF43" i="40"/>
  <c r="CM12" i="39"/>
  <c r="CM12" i="38"/>
  <c r="CM12" i="37"/>
  <c r="CM12" i="36"/>
  <c r="CM12" i="40"/>
  <c r="DB11" i="39"/>
  <c r="DB11" i="38"/>
  <c r="DB11" i="36"/>
  <c r="DB11" i="37"/>
  <c r="DB11" i="40"/>
  <c r="BM66" i="39"/>
  <c r="BM66" i="38"/>
  <c r="BM66" i="37"/>
  <c r="BM66" i="40"/>
  <c r="BM66" i="36"/>
  <c r="CK54" i="39"/>
  <c r="CK54" i="38"/>
  <c r="CK54" i="37"/>
  <c r="CK54" i="36"/>
  <c r="CK54" i="40"/>
  <c r="CQ48" i="39"/>
  <c r="CQ48" i="38"/>
  <c r="CQ48" i="36"/>
  <c r="CQ48" i="40"/>
  <c r="CQ48" i="37"/>
  <c r="N61" i="39"/>
  <c r="N61" i="38"/>
  <c r="N61" i="37"/>
  <c r="N61" i="36"/>
  <c r="N61" i="40"/>
  <c r="CO42" i="39"/>
  <c r="CO42" i="38"/>
  <c r="CO42" i="37"/>
  <c r="CO42" i="36"/>
  <c r="CO42" i="40"/>
  <c r="BJ12" i="39"/>
  <c r="BJ12" i="38"/>
  <c r="BJ12" i="37"/>
  <c r="BJ12" i="36"/>
  <c r="BJ12" i="40"/>
  <c r="BV18" i="39"/>
  <c r="BV18" i="38"/>
  <c r="BV18" i="37"/>
  <c r="BV18" i="40"/>
  <c r="BV18" i="36"/>
  <c r="CZ46" i="39"/>
  <c r="CZ46" i="38"/>
  <c r="CZ46" i="37"/>
  <c r="CZ46" i="40"/>
  <c r="CZ46" i="36"/>
  <c r="AA29" i="39"/>
  <c r="AA29" i="38"/>
  <c r="AA29" i="37"/>
  <c r="AA29" i="36"/>
  <c r="AA29" i="40"/>
  <c r="P21" i="39"/>
  <c r="P21" i="38"/>
  <c r="P21" i="37"/>
  <c r="P21" i="36"/>
  <c r="P21" i="40"/>
  <c r="BP46" i="39"/>
  <c r="BP46" i="38"/>
  <c r="BP46" i="37"/>
  <c r="BP46" i="40"/>
  <c r="BP46" i="36"/>
  <c r="CD20" i="39"/>
  <c r="CD20" i="38"/>
  <c r="CD20" i="37"/>
  <c r="CD20" i="36"/>
  <c r="CD20" i="40"/>
  <c r="BM11" i="39"/>
  <c r="BM11" i="38"/>
  <c r="BM11" i="37"/>
  <c r="BM11" i="36"/>
  <c r="BM11" i="40"/>
  <c r="AE8" i="39"/>
  <c r="AE8" i="38"/>
  <c r="AE8" i="37"/>
  <c r="AE8" i="36"/>
  <c r="AE8" i="40"/>
  <c r="DE54" i="39"/>
  <c r="DE54" i="38"/>
  <c r="DE54" i="37"/>
  <c r="DE54" i="36"/>
  <c r="DE54" i="40"/>
  <c r="AZ20" i="39"/>
  <c r="AZ20" i="38"/>
  <c r="AZ20" i="36"/>
  <c r="AZ20" i="37"/>
  <c r="AZ20" i="40"/>
  <c r="DM7" i="39"/>
  <c r="DM7" i="38"/>
  <c r="DM7" i="37"/>
  <c r="DM7" i="36"/>
  <c r="DM7" i="40"/>
  <c r="CK17" i="39"/>
  <c r="CK17" i="38"/>
  <c r="CK17" i="37"/>
  <c r="CK17" i="36"/>
  <c r="CK17" i="40"/>
  <c r="M35" i="39"/>
  <c r="M35" i="38"/>
  <c r="M35" i="36"/>
  <c r="M35" i="37"/>
  <c r="M35" i="40"/>
  <c r="Y30" i="39"/>
  <c r="Y30" i="38"/>
  <c r="Y30" i="37"/>
  <c r="Y30" i="36"/>
  <c r="Y30" i="40"/>
  <c r="CX25" i="39"/>
  <c r="CX25" i="38"/>
  <c r="CX25" i="37"/>
  <c r="CX25" i="36"/>
  <c r="CX25" i="40"/>
  <c r="AZ28" i="39"/>
  <c r="AZ28" i="38"/>
  <c r="AZ28" i="37"/>
  <c r="AZ28" i="36"/>
  <c r="AZ28" i="40"/>
  <c r="BI18" i="39"/>
  <c r="BI18" i="38"/>
  <c r="BI18" i="37"/>
  <c r="BI18" i="36"/>
  <c r="BI18" i="40"/>
  <c r="CV41" i="39"/>
  <c r="CV41" i="38"/>
  <c r="CV41" i="37"/>
  <c r="CV41" i="36"/>
  <c r="CV41" i="40"/>
  <c r="DI44" i="39"/>
  <c r="DI44" i="38"/>
  <c r="DI44" i="37"/>
  <c r="DI44" i="36"/>
  <c r="DI44" i="40"/>
  <c r="BP27" i="39"/>
  <c r="BP27" i="37"/>
  <c r="BP27" i="38"/>
  <c r="BP27" i="36"/>
  <c r="BP27" i="40"/>
  <c r="Q11" i="39"/>
  <c r="Q11" i="38"/>
  <c r="Q11" i="36"/>
  <c r="Q11" i="37"/>
  <c r="Q11" i="40"/>
  <c r="U10" i="39"/>
  <c r="U10" i="38"/>
  <c r="U10" i="37"/>
  <c r="U10" i="36"/>
  <c r="U10" i="40"/>
  <c r="CT11" i="39"/>
  <c r="CT11" i="38"/>
  <c r="CT11" i="37"/>
  <c r="CT11" i="36"/>
  <c r="CT11" i="40"/>
  <c r="CO50" i="39"/>
  <c r="CO50" i="38"/>
  <c r="CO50" i="37"/>
  <c r="CO50" i="36"/>
  <c r="CO50" i="40"/>
  <c r="BP18" i="39"/>
  <c r="BP18" i="38"/>
  <c r="BP18" i="37"/>
  <c r="BP18" i="40"/>
  <c r="BP18" i="36"/>
  <c r="BH7" i="39"/>
  <c r="BH7" i="38"/>
  <c r="BH7" i="37"/>
  <c r="BH7" i="36"/>
  <c r="BH7" i="40"/>
  <c r="AF57" i="39"/>
  <c r="AF57" i="38"/>
  <c r="AF57" i="37"/>
  <c r="AF57" i="36"/>
  <c r="AF57" i="40"/>
  <c r="CU37" i="39"/>
  <c r="CU37" i="38"/>
  <c r="CU37" i="37"/>
  <c r="CU37" i="36"/>
  <c r="CU37" i="40"/>
  <c r="P30" i="39"/>
  <c r="P30" i="38"/>
  <c r="P30" i="37"/>
  <c r="P30" i="40"/>
  <c r="P30" i="36"/>
  <c r="BJ59" i="39"/>
  <c r="BJ59" i="38"/>
  <c r="BJ59" i="37"/>
  <c r="BJ59" i="36"/>
  <c r="BJ59" i="40"/>
  <c r="BF30" i="39"/>
  <c r="BF30" i="38"/>
  <c r="BF30" i="37"/>
  <c r="BF30" i="36"/>
  <c r="BF30" i="40"/>
  <c r="CS22" i="39"/>
  <c r="CS22" i="38"/>
  <c r="CS22" i="37"/>
  <c r="CS22" i="40"/>
  <c r="CS22" i="36"/>
  <c r="W19" i="39"/>
  <c r="W19" i="38"/>
  <c r="W19" i="37"/>
  <c r="W19" i="36"/>
  <c r="W19" i="40"/>
  <c r="BZ23" i="39"/>
  <c r="BZ23" i="38"/>
  <c r="BZ23" i="37"/>
  <c r="BZ23" i="40"/>
  <c r="BZ23" i="36"/>
  <c r="CN30" i="39"/>
  <c r="CN30" i="38"/>
  <c r="CN30" i="37"/>
  <c r="CN30" i="40"/>
  <c r="CN30" i="36"/>
  <c r="CX8" i="39"/>
  <c r="CX8" i="38"/>
  <c r="CX8" i="37"/>
  <c r="CX8" i="36"/>
  <c r="CX8" i="40"/>
  <c r="DQ27" i="39"/>
  <c r="DQ27" i="38"/>
  <c r="DQ27" i="37"/>
  <c r="DQ27" i="36"/>
  <c r="DQ27" i="40"/>
  <c r="AT28" i="39"/>
  <c r="AT28" i="38"/>
  <c r="AT28" i="37"/>
  <c r="AT28" i="36"/>
  <c r="AT28" i="40"/>
  <c r="Y36" i="39"/>
  <c r="Y36" i="38"/>
  <c r="Y36" i="37"/>
  <c r="Y36" i="36"/>
  <c r="Y36" i="40"/>
  <c r="DN31" i="39"/>
  <c r="DN31" i="38"/>
  <c r="DN31" i="37"/>
  <c r="DN31" i="36"/>
  <c r="DN31" i="40"/>
  <c r="AG42" i="39"/>
  <c r="AG42" i="38"/>
  <c r="AG42" i="37"/>
  <c r="AG42" i="40"/>
  <c r="AG42" i="36"/>
  <c r="BH43" i="39"/>
  <c r="BH43" i="38"/>
  <c r="BH43" i="37"/>
  <c r="BH43" i="36"/>
  <c r="BH43" i="40"/>
  <c r="AU23" i="39"/>
  <c r="AU23" i="38"/>
  <c r="AU23" i="37"/>
  <c r="AU23" i="40"/>
  <c r="AU23" i="36"/>
  <c r="AW44" i="39"/>
  <c r="AW44" i="38"/>
  <c r="AW44" i="37"/>
  <c r="AW44" i="36"/>
  <c r="AW44" i="40"/>
  <c r="DD26" i="39"/>
  <c r="DD26" i="38"/>
  <c r="DD26" i="37"/>
  <c r="DD26" i="36"/>
  <c r="DD26" i="40"/>
  <c r="AO10" i="39"/>
  <c r="AO10" i="38"/>
  <c r="AO10" i="37"/>
  <c r="AO10" i="36"/>
  <c r="AO10" i="40"/>
  <c r="BY7" i="39"/>
  <c r="BY7" i="38"/>
  <c r="BY7" i="37"/>
  <c r="BY7" i="40"/>
  <c r="BY7" i="36"/>
  <c r="AH11" i="39"/>
  <c r="AH11" i="38"/>
  <c r="AH11" i="37"/>
  <c r="AH11" i="36"/>
  <c r="AH11" i="40"/>
  <c r="AV46" i="39"/>
  <c r="AV46" i="38"/>
  <c r="AV46" i="37"/>
  <c r="AV46" i="40"/>
  <c r="AV46" i="36"/>
  <c r="DK30" i="39"/>
  <c r="DK30" i="38"/>
  <c r="DK30" i="37"/>
  <c r="DK30" i="36"/>
  <c r="DK30" i="40"/>
  <c r="CB12" i="39"/>
  <c r="CB12" i="38"/>
  <c r="CB12" i="37"/>
  <c r="CB12" i="36"/>
  <c r="CB12" i="40"/>
  <c r="CM10" i="39"/>
  <c r="CM10" i="38"/>
  <c r="CM10" i="36"/>
  <c r="CM10" i="37"/>
  <c r="CM10" i="40"/>
  <c r="DQ50" i="39"/>
  <c r="DQ50" i="38"/>
  <c r="DQ50" i="37"/>
  <c r="DQ50" i="36"/>
  <c r="DQ50" i="40"/>
  <c r="CA45" i="39"/>
  <c r="CA45" i="38"/>
  <c r="CA45" i="37"/>
  <c r="CA45" i="40"/>
  <c r="CA45" i="36"/>
  <c r="DN56" i="39"/>
  <c r="DN56" i="37"/>
  <c r="DN56" i="38"/>
  <c r="DN56" i="36"/>
  <c r="DN56" i="40"/>
  <c r="U30" i="39"/>
  <c r="U30" i="38"/>
  <c r="U30" i="37"/>
  <c r="U30" i="36"/>
  <c r="U30" i="40"/>
  <c r="AZ6" i="39"/>
  <c r="AZ6" i="38"/>
  <c r="AZ6" i="37"/>
  <c r="AZ6" i="36"/>
  <c r="AZ6" i="40"/>
  <c r="CD61" i="39"/>
  <c r="CD61" i="38"/>
  <c r="CD61" i="37"/>
  <c r="CD61" i="40"/>
  <c r="CD61" i="36"/>
  <c r="P41" i="39"/>
  <c r="P41" i="38"/>
  <c r="P41" i="37"/>
  <c r="P41" i="36"/>
  <c r="P41" i="40"/>
  <c r="K28" i="39"/>
  <c r="K28" i="38"/>
  <c r="K28" i="37"/>
  <c r="K28" i="36"/>
  <c r="K28" i="40"/>
  <c r="BL8" i="39"/>
  <c r="BL8" i="38"/>
  <c r="BL8" i="37"/>
  <c r="BL8" i="36"/>
  <c r="BL8" i="40"/>
  <c r="DJ47" i="39"/>
  <c r="DJ47" i="38"/>
  <c r="DJ47" i="36"/>
  <c r="DJ47" i="37"/>
  <c r="DJ47" i="40"/>
  <c r="BU42" i="39"/>
  <c r="BU42" i="38"/>
  <c r="BU42" i="37"/>
  <c r="BU42" i="36"/>
  <c r="BU42" i="40"/>
  <c r="CQ36" i="39"/>
  <c r="CQ36" i="38"/>
  <c r="CQ36" i="37"/>
  <c r="CQ36" i="36"/>
  <c r="CQ36" i="40"/>
  <c r="N47" i="39"/>
  <c r="N47" i="38"/>
  <c r="N47" i="37"/>
  <c r="N47" i="40"/>
  <c r="N47" i="36"/>
  <c r="BQ24" i="39"/>
  <c r="BQ24" i="38"/>
  <c r="BQ24" i="37"/>
  <c r="BQ24" i="36"/>
  <c r="BQ24" i="40"/>
  <c r="AX13" i="39"/>
  <c r="AX13" i="38"/>
  <c r="AX13" i="36"/>
  <c r="AX13" i="37"/>
  <c r="AX13" i="40"/>
  <c r="AH25" i="39"/>
  <c r="AH25" i="38"/>
  <c r="AH25" i="37"/>
  <c r="AH25" i="36"/>
  <c r="AH25" i="40"/>
  <c r="BI66" i="39"/>
  <c r="BI66" i="38"/>
  <c r="BI66" i="37"/>
  <c r="BI66" i="40"/>
  <c r="BI66" i="36"/>
  <c r="DL11" i="39"/>
  <c r="DL11" i="38"/>
  <c r="DL11" i="37"/>
  <c r="DL11" i="36"/>
  <c r="DL11" i="40"/>
  <c r="CA6" i="39"/>
  <c r="CA6" i="38"/>
  <c r="CA6" i="37"/>
  <c r="CA6" i="36"/>
  <c r="CA6" i="40"/>
  <c r="AB10" i="39"/>
  <c r="AB10" i="38"/>
  <c r="AB10" i="37"/>
  <c r="AB10" i="36"/>
  <c r="AB10" i="40"/>
  <c r="DG29" i="39"/>
  <c r="DG29" i="38"/>
  <c r="DG29" i="37"/>
  <c r="DG29" i="40"/>
  <c r="DG29" i="36"/>
  <c r="CF20" i="39"/>
  <c r="CF20" i="38"/>
  <c r="CF20" i="37"/>
  <c r="CF20" i="36"/>
  <c r="CF20" i="40"/>
  <c r="AG41" i="39"/>
  <c r="AG41" i="37"/>
  <c r="AG41" i="38"/>
  <c r="AG41" i="36"/>
  <c r="AG41" i="40"/>
  <c r="BM7" i="39"/>
  <c r="BM7" i="38"/>
  <c r="BM7" i="37"/>
  <c r="BM7" i="36"/>
  <c r="BM7" i="40"/>
  <c r="AL7" i="39"/>
  <c r="AL7" i="38"/>
  <c r="AL7" i="37"/>
  <c r="AL7" i="36"/>
  <c r="AL7" i="40"/>
  <c r="BH54" i="39"/>
  <c r="BH54" i="38"/>
  <c r="BH54" i="37"/>
  <c r="BH54" i="36"/>
  <c r="BH54" i="40"/>
  <c r="BV26" i="39"/>
  <c r="BV26" i="37"/>
  <c r="BV26" i="38"/>
  <c r="BV26" i="36"/>
  <c r="BV26" i="40"/>
  <c r="M10" i="39"/>
  <c r="M10" i="38"/>
  <c r="M10" i="37"/>
  <c r="M10" i="36"/>
  <c r="M10" i="40"/>
  <c r="BG45" i="39"/>
  <c r="BG45" i="38"/>
  <c r="BG45" i="37"/>
  <c r="BG45" i="36"/>
  <c r="BG45" i="40"/>
  <c r="AV28" i="39"/>
  <c r="AV28" i="37"/>
  <c r="AV28" i="38"/>
  <c r="AV28" i="36"/>
  <c r="AV28" i="40"/>
  <c r="L50" i="39"/>
  <c r="L50" i="38"/>
  <c r="L50" i="37"/>
  <c r="L50" i="36"/>
  <c r="L50" i="40"/>
  <c r="CJ56" i="39"/>
  <c r="CJ56" i="38"/>
  <c r="CJ56" i="37"/>
  <c r="CJ56" i="36"/>
  <c r="CJ56" i="40"/>
  <c r="DC41" i="39"/>
  <c r="DC41" i="38"/>
  <c r="DC41" i="37"/>
  <c r="DC41" i="40"/>
  <c r="DC41" i="36"/>
  <c r="AN28" i="39"/>
  <c r="AN28" i="38"/>
  <c r="AN28" i="37"/>
  <c r="AN28" i="40"/>
  <c r="AN28" i="36"/>
  <c r="L55" i="39"/>
  <c r="L55" i="38"/>
  <c r="L55" i="37"/>
  <c r="L55" i="36"/>
  <c r="L55" i="40"/>
  <c r="Z27" i="39"/>
  <c r="Z27" i="38"/>
  <c r="Z27" i="37"/>
  <c r="Z27" i="36"/>
  <c r="Z27" i="40"/>
  <c r="DQ14" i="39"/>
  <c r="DQ14" i="38"/>
  <c r="DQ14" i="37"/>
  <c r="DQ14" i="36"/>
  <c r="DQ14" i="40"/>
  <c r="W11" i="39"/>
  <c r="W11" i="38"/>
  <c r="W11" i="37"/>
  <c r="W11" i="36"/>
  <c r="W11" i="40"/>
  <c r="AS59" i="39"/>
  <c r="AS59" i="38"/>
  <c r="AS59" i="37"/>
  <c r="AS59" i="36"/>
  <c r="AS59" i="40"/>
  <c r="AZ22" i="39"/>
  <c r="AZ22" i="38"/>
  <c r="AZ22" i="37"/>
  <c r="AZ22" i="36"/>
  <c r="AZ22" i="40"/>
  <c r="DM12" i="39"/>
  <c r="DM12" i="38"/>
  <c r="DM12" i="37"/>
  <c r="DM12" i="36"/>
  <c r="DM12" i="40"/>
  <c r="P56" i="39"/>
  <c r="P56" i="38"/>
  <c r="P56" i="36"/>
  <c r="P56" i="37"/>
  <c r="P56" i="40"/>
  <c r="DK42" i="39"/>
  <c r="DK42" i="38"/>
  <c r="DK42" i="37"/>
  <c r="DK42" i="36"/>
  <c r="DK42" i="40"/>
  <c r="X24" i="39"/>
  <c r="X24" i="38"/>
  <c r="X24" i="37"/>
  <c r="X24" i="36"/>
  <c r="X24" i="40"/>
  <c r="DD49" i="39"/>
  <c r="DD49" i="38"/>
  <c r="DD49" i="37"/>
  <c r="DD49" i="36"/>
  <c r="DD49" i="40"/>
  <c r="CL23" i="39"/>
  <c r="CL23" i="38"/>
  <c r="CL23" i="37"/>
  <c r="CL23" i="36"/>
  <c r="CL23" i="40"/>
  <c r="AW14" i="39"/>
  <c r="AW14" i="38"/>
  <c r="AW14" i="37"/>
  <c r="AW14" i="36"/>
  <c r="AW14" i="40"/>
  <c r="O11" i="39"/>
  <c r="O11" i="38"/>
  <c r="O11" i="37"/>
  <c r="O11" i="36"/>
  <c r="O11" i="40"/>
  <c r="CW59" i="39"/>
  <c r="CW59" i="38"/>
  <c r="CW59" i="36"/>
  <c r="CW59" i="37"/>
  <c r="CW59" i="40"/>
  <c r="BJ23" i="39"/>
  <c r="BJ23" i="38"/>
  <c r="BJ23" i="37"/>
  <c r="BJ23" i="36"/>
  <c r="BJ23" i="40"/>
  <c r="DE12" i="39"/>
  <c r="DE12" i="38"/>
  <c r="DE12" i="37"/>
  <c r="DE12" i="36"/>
  <c r="DE12" i="40"/>
  <c r="AW26" i="39"/>
  <c r="AW26" i="38"/>
  <c r="AW26" i="37"/>
  <c r="AW26" i="36"/>
  <c r="AW26" i="40"/>
  <c r="N27" i="39"/>
  <c r="N27" i="38"/>
  <c r="N27" i="37"/>
  <c r="N27" i="36"/>
  <c r="N27" i="40"/>
  <c r="DA27" i="39"/>
  <c r="DA27" i="38"/>
  <c r="DA27" i="37"/>
  <c r="DA27" i="36"/>
  <c r="DA27" i="40"/>
  <c r="CP23" i="39"/>
  <c r="CP23" i="38"/>
  <c r="CP23" i="37"/>
  <c r="CP23" i="40"/>
  <c r="CP23" i="36"/>
  <c r="AJ19" i="39"/>
  <c r="AJ19" i="38"/>
  <c r="AJ19" i="37"/>
  <c r="AJ19" i="36"/>
  <c r="AJ19" i="40"/>
  <c r="DO17" i="39"/>
  <c r="DO17" i="38"/>
  <c r="DO17" i="37"/>
  <c r="DO17" i="36"/>
  <c r="DO17" i="40"/>
  <c r="T18" i="39"/>
  <c r="T18" i="38"/>
  <c r="T18" i="37"/>
  <c r="T18" i="40"/>
  <c r="T18" i="36"/>
  <c r="DF47" i="39"/>
  <c r="DF47" i="38"/>
  <c r="DF47" i="37"/>
  <c r="DF47" i="36"/>
  <c r="DF47" i="40"/>
  <c r="DI6" i="39"/>
  <c r="DI6" i="38"/>
  <c r="DI6" i="37"/>
  <c r="DI6" i="36"/>
  <c r="DI6" i="40"/>
  <c r="BR5" i="39"/>
  <c r="BR5" i="38"/>
  <c r="BR5" i="37"/>
  <c r="BR5" i="36"/>
  <c r="BR5" i="40"/>
  <c r="AX14" i="39"/>
  <c r="AX14" i="38"/>
  <c r="AX14" i="37"/>
  <c r="AX14" i="40"/>
  <c r="AX14" i="36"/>
  <c r="DB25" i="39"/>
  <c r="DB25" i="38"/>
  <c r="DB25" i="37"/>
  <c r="DB25" i="36"/>
  <c r="DB25" i="40"/>
  <c r="BQ7" i="39"/>
  <c r="BQ7" i="38"/>
  <c r="BQ7" i="37"/>
  <c r="BQ7" i="36"/>
  <c r="BQ7" i="40"/>
  <c r="BH51" i="39"/>
  <c r="BH51" i="38"/>
  <c r="BH51" i="37"/>
  <c r="BH51" i="40"/>
  <c r="BH51" i="36"/>
  <c r="DI16" i="39"/>
  <c r="DI16" i="38"/>
  <c r="DI16" i="37"/>
  <c r="DI16" i="36"/>
  <c r="DI16" i="40"/>
  <c r="BI68" i="39"/>
  <c r="BI68" i="37"/>
  <c r="BI68" i="38"/>
  <c r="BI68" i="36"/>
  <c r="BI68" i="40"/>
  <c r="BQ14" i="39"/>
  <c r="BQ14" i="38"/>
  <c r="BQ14" i="37"/>
  <c r="BQ14" i="36"/>
  <c r="BQ14" i="40"/>
  <c r="BZ67" i="39"/>
  <c r="BZ67" i="38"/>
  <c r="BZ67" i="37"/>
  <c r="BZ67" i="36"/>
  <c r="BZ67" i="40"/>
  <c r="AT33" i="39"/>
  <c r="AT33" i="38"/>
  <c r="AT33" i="37"/>
  <c r="AT33" i="36"/>
  <c r="AT33" i="40"/>
  <c r="CK41" i="39"/>
  <c r="CK41" i="38"/>
  <c r="CK41" i="37"/>
  <c r="CK41" i="40"/>
  <c r="CK41" i="36"/>
  <c r="AD40" i="39"/>
  <c r="AD40" i="38"/>
  <c r="AD40" i="37"/>
  <c r="AD40" i="40"/>
  <c r="AD40" i="36"/>
  <c r="CQ33" i="39"/>
  <c r="CQ33" i="38"/>
  <c r="CQ33" i="36"/>
  <c r="CQ33" i="37"/>
  <c r="CQ33" i="40"/>
  <c r="CW68" i="39"/>
  <c r="CW68" i="38"/>
  <c r="CW68" i="37"/>
  <c r="CW68" i="36"/>
  <c r="CW68" i="40"/>
  <c r="CV51" i="39"/>
  <c r="CV51" i="38"/>
  <c r="CV51" i="37"/>
  <c r="CV51" i="40"/>
  <c r="CV51" i="36"/>
  <c r="I18" i="39"/>
  <c r="I18" i="38"/>
  <c r="I18" i="37"/>
  <c r="I18" i="40"/>
  <c r="I18" i="36"/>
  <c r="DG15" i="39"/>
  <c r="DG15" i="38"/>
  <c r="DG15" i="37"/>
  <c r="DG15" i="40"/>
  <c r="DG15" i="36"/>
  <c r="Q64" i="39"/>
  <c r="Q64" i="38"/>
  <c r="Q64" i="37"/>
  <c r="Q64" i="36"/>
  <c r="Q64" i="40"/>
  <c r="M8" i="39"/>
  <c r="M8" i="38"/>
  <c r="M8" i="37"/>
  <c r="M8" i="36"/>
  <c r="M8" i="40"/>
  <c r="BV14" i="39"/>
  <c r="BV14" i="38"/>
  <c r="BV14" i="37"/>
  <c r="BV14" i="36"/>
  <c r="BV14" i="40"/>
  <c r="U6" i="39"/>
  <c r="U6" i="38"/>
  <c r="U6" i="37"/>
  <c r="U6" i="40"/>
  <c r="U6" i="36"/>
  <c r="AO16" i="39"/>
  <c r="AO16" i="38"/>
  <c r="AO16" i="37"/>
  <c r="AO16" i="36"/>
  <c r="AO16" i="40"/>
  <c r="AI16" i="39"/>
  <c r="AI16" i="38"/>
  <c r="AI16" i="37"/>
  <c r="AI16" i="40"/>
  <c r="AI16" i="36"/>
  <c r="BR15" i="39"/>
  <c r="BR15" i="38"/>
  <c r="BR15" i="37"/>
  <c r="BR15" i="36"/>
  <c r="BR15" i="40"/>
  <c r="I23" i="39"/>
  <c r="I23" i="38"/>
  <c r="I23" i="37"/>
  <c r="I23" i="36"/>
  <c r="I23" i="40"/>
  <c r="CO40" i="39"/>
  <c r="CO40" i="38"/>
  <c r="CO40" i="37"/>
  <c r="CO40" i="36"/>
  <c r="CO40" i="40"/>
  <c r="BF16" i="39"/>
  <c r="BF16" i="38"/>
  <c r="BF16" i="37"/>
  <c r="BF16" i="36"/>
  <c r="BF16" i="40"/>
  <c r="AS41" i="39"/>
  <c r="AS41" i="38"/>
  <c r="AS41" i="37"/>
  <c r="AS41" i="40"/>
  <c r="AS41" i="36"/>
  <c r="BZ13" i="39"/>
  <c r="BZ13" i="38"/>
  <c r="BZ13" i="37"/>
  <c r="BZ13" i="36"/>
  <c r="BZ13" i="40"/>
  <c r="CQ40" i="39"/>
  <c r="CQ40" i="38"/>
  <c r="CQ40" i="37"/>
  <c r="CQ40" i="40"/>
  <c r="CQ40" i="36"/>
  <c r="AE22" i="39"/>
  <c r="AE22" i="38"/>
  <c r="AE22" i="37"/>
  <c r="AE22" i="36"/>
  <c r="AE22" i="40"/>
  <c r="CG61" i="39"/>
  <c r="CG61" i="38"/>
  <c r="CG61" i="37"/>
  <c r="CG61" i="36"/>
  <c r="CG61" i="40"/>
  <c r="I66" i="39"/>
  <c r="I66" i="38"/>
  <c r="I66" i="37"/>
  <c r="I66" i="36"/>
  <c r="I66" i="40"/>
  <c r="I17" i="39"/>
  <c r="I17" i="38"/>
  <c r="I17" i="37"/>
  <c r="I17" i="36"/>
  <c r="I17" i="40"/>
  <c r="BP16" i="39"/>
  <c r="BP16" i="38"/>
  <c r="BP16" i="37"/>
  <c r="BP16" i="36"/>
  <c r="BP16" i="40"/>
  <c r="CW51" i="39"/>
  <c r="CW51" i="38"/>
  <c r="CW51" i="36"/>
  <c r="CW51" i="37"/>
  <c r="CW51" i="40"/>
  <c r="BZ40" i="39"/>
  <c r="BZ40" i="38"/>
  <c r="BZ40" i="37"/>
  <c r="BZ40" i="40"/>
  <c r="BZ40" i="36"/>
  <c r="O40" i="39"/>
  <c r="O40" i="38"/>
  <c r="O40" i="37"/>
  <c r="O40" i="36"/>
  <c r="O40" i="40"/>
  <c r="DI39" i="39"/>
  <c r="DI39" i="38"/>
  <c r="DI39" i="36"/>
  <c r="DI39" i="37"/>
  <c r="DI39" i="40"/>
  <c r="AK63" i="39"/>
  <c r="AK63" i="38"/>
  <c r="AK63" i="36"/>
  <c r="AK63" i="37"/>
  <c r="AK63" i="40"/>
  <c r="AH40" i="39"/>
  <c r="AH40" i="38"/>
  <c r="AH40" i="37"/>
  <c r="AH40" i="36"/>
  <c r="AH40" i="40"/>
  <c r="BG15" i="39"/>
  <c r="BG15" i="38"/>
  <c r="BG15" i="37"/>
  <c r="BG15" i="40"/>
  <c r="BG15" i="36"/>
  <c r="AS65" i="39"/>
  <c r="AS65" i="38"/>
  <c r="AS65" i="40"/>
  <c r="AS65" i="37"/>
  <c r="AS65" i="36"/>
  <c r="BP42" i="39"/>
  <c r="BP42" i="38"/>
  <c r="BP42" i="37"/>
  <c r="BP42" i="40"/>
  <c r="BP42" i="36"/>
  <c r="AK45" i="39"/>
  <c r="AK45" i="38"/>
  <c r="AK45" i="37"/>
  <c r="AK45" i="36"/>
  <c r="AK45" i="40"/>
  <c r="U36" i="39"/>
  <c r="U36" i="38"/>
  <c r="U36" i="37"/>
  <c r="U36" i="36"/>
  <c r="U36" i="40"/>
  <c r="AC52" i="39"/>
  <c r="AC52" i="38"/>
  <c r="AC52" i="37"/>
  <c r="AC52" i="36"/>
  <c r="AC52" i="40"/>
  <c r="CH3" i="39"/>
  <c r="CH3" i="38"/>
  <c r="CH3" i="37"/>
  <c r="CH3" i="40"/>
  <c r="CH3" i="36"/>
  <c r="CQ22" i="39"/>
  <c r="CQ22" i="38"/>
  <c r="CQ22" i="36"/>
  <c r="CQ22" i="37"/>
  <c r="CQ22" i="40"/>
  <c r="O47" i="39"/>
  <c r="O47" i="38"/>
  <c r="O47" i="37"/>
  <c r="O47" i="40"/>
  <c r="O47" i="36"/>
  <c r="BB28" i="39"/>
  <c r="BB28" i="37"/>
  <c r="BB28" i="38"/>
  <c r="BB28" i="40"/>
  <c r="BB28" i="36"/>
  <c r="BL15" i="39"/>
  <c r="BL15" i="38"/>
  <c r="BL15" i="37"/>
  <c r="BL15" i="36"/>
  <c r="BL15" i="40"/>
  <c r="BP50" i="39"/>
  <c r="BP50" i="38"/>
  <c r="BP50" i="37"/>
  <c r="BP50" i="40"/>
  <c r="BP50" i="36"/>
  <c r="DA33" i="39"/>
  <c r="DA33" i="38"/>
  <c r="DA33" i="37"/>
  <c r="DA33" i="36"/>
  <c r="DA33" i="40"/>
  <c r="DQ51" i="39"/>
  <c r="DQ51" i="38"/>
  <c r="DQ51" i="37"/>
  <c r="DQ51" i="36"/>
  <c r="DQ51" i="40"/>
  <c r="AO65" i="39"/>
  <c r="AO65" i="38"/>
  <c r="AO65" i="37"/>
  <c r="AO65" i="36"/>
  <c r="AO65" i="40"/>
  <c r="CF58" i="39"/>
  <c r="CF58" i="37"/>
  <c r="CF58" i="38"/>
  <c r="CF58" i="36"/>
  <c r="CF58" i="40"/>
  <c r="DO23" i="39"/>
  <c r="DO23" i="38"/>
  <c r="DO23" i="37"/>
  <c r="DO23" i="36"/>
  <c r="DO23" i="40"/>
  <c r="BB42" i="39"/>
  <c r="BB42" i="38"/>
  <c r="BB42" i="36"/>
  <c r="BB42" i="37"/>
  <c r="BB42" i="40"/>
  <c r="AL58" i="39"/>
  <c r="AL58" i="38"/>
  <c r="AL58" i="36"/>
  <c r="AL58" i="37"/>
  <c r="AL58" i="40"/>
  <c r="CP57" i="39"/>
  <c r="CP57" i="37"/>
  <c r="CP57" i="38"/>
  <c r="CP57" i="40"/>
  <c r="CP57" i="36"/>
  <c r="AY52" i="39"/>
  <c r="AY52" i="38"/>
  <c r="AY52" i="37"/>
  <c r="AY52" i="40"/>
  <c r="AY52" i="36"/>
  <c r="CY63" i="39"/>
  <c r="CY63" i="37"/>
  <c r="CY63" i="36"/>
  <c r="CY63" i="40"/>
  <c r="CY63" i="38"/>
  <c r="BD51" i="39"/>
  <c r="BD51" i="38"/>
  <c r="BD51" i="37"/>
  <c r="BD51" i="40"/>
  <c r="BD51" i="36"/>
  <c r="AH34" i="39"/>
  <c r="AH34" i="38"/>
  <c r="AH34" i="37"/>
  <c r="AH34" i="36"/>
  <c r="AH34" i="40"/>
  <c r="AV67" i="39"/>
  <c r="AV67" i="38"/>
  <c r="AV67" i="37"/>
  <c r="AV67" i="36"/>
  <c r="AV67" i="40"/>
  <c r="CD65" i="39"/>
  <c r="CD65" i="38"/>
  <c r="CD65" i="37"/>
  <c r="CD65" i="40"/>
  <c r="CD65" i="36"/>
  <c r="AC15" i="39"/>
  <c r="AC15" i="38"/>
  <c r="AC15" i="37"/>
  <c r="AC15" i="36"/>
  <c r="AC15" i="40"/>
  <c r="N19" i="39"/>
  <c r="N19" i="38"/>
  <c r="N19" i="37"/>
  <c r="N19" i="36"/>
  <c r="N19" i="40"/>
  <c r="BX16" i="39"/>
  <c r="BX16" i="38"/>
  <c r="BX16" i="37"/>
  <c r="BX16" i="36"/>
  <c r="BX16" i="40"/>
  <c r="AS51" i="39"/>
  <c r="AS51" i="38"/>
  <c r="AS51" i="36"/>
  <c r="AS51" i="37"/>
  <c r="AS51" i="40"/>
  <c r="BZ19" i="39"/>
  <c r="BZ19" i="38"/>
  <c r="BZ19" i="37"/>
  <c r="BZ19" i="36"/>
  <c r="BZ19" i="40"/>
  <c r="CY15" i="39"/>
  <c r="CY15" i="38"/>
  <c r="CY15" i="37"/>
  <c r="CY15" i="40"/>
  <c r="CY15" i="36"/>
  <c r="AG16" i="39"/>
  <c r="AG16" i="38"/>
  <c r="AG16" i="37"/>
  <c r="AG16" i="36"/>
  <c r="AG16" i="40"/>
  <c r="BY45" i="39"/>
  <c r="BY45" i="38"/>
  <c r="BY45" i="37"/>
  <c r="BY45" i="36"/>
  <c r="BY45" i="40"/>
  <c r="BV19" i="39"/>
  <c r="BV19" i="38"/>
  <c r="BV19" i="37"/>
  <c r="BV19" i="40"/>
  <c r="BV19" i="36"/>
  <c r="AG59" i="39"/>
  <c r="AG59" i="38"/>
  <c r="AG59" i="37"/>
  <c r="AG59" i="36"/>
  <c r="AG59" i="40"/>
  <c r="CC43" i="39"/>
  <c r="CC43" i="38"/>
  <c r="CC43" i="36"/>
  <c r="CC43" i="40"/>
  <c r="CC43" i="37"/>
  <c r="AR36" i="39"/>
  <c r="AR36" i="38"/>
  <c r="AR36" i="37"/>
  <c r="AR36" i="36"/>
  <c r="AR36" i="40"/>
  <c r="BC33" i="39"/>
  <c r="BC33" i="38"/>
  <c r="BC33" i="37"/>
  <c r="BC33" i="36"/>
  <c r="BC33" i="40"/>
  <c r="U31" i="39"/>
  <c r="U31" i="38"/>
  <c r="U31" i="37"/>
  <c r="U31" i="36"/>
  <c r="U31" i="40"/>
  <c r="AC47" i="39"/>
  <c r="AC47" i="38"/>
  <c r="AC47" i="37"/>
  <c r="AC47" i="36"/>
  <c r="AC47" i="40"/>
  <c r="CW65" i="39"/>
  <c r="CW65" i="38"/>
  <c r="CW65" i="37"/>
  <c r="CW65" i="40"/>
  <c r="CW65" i="36"/>
  <c r="BH52" i="39"/>
  <c r="BH52" i="38"/>
  <c r="BH52" i="36"/>
  <c r="BH52" i="37"/>
  <c r="BH52" i="40"/>
  <c r="CI39" i="39"/>
  <c r="CI39" i="38"/>
  <c r="CI39" i="37"/>
  <c r="CI39" i="36"/>
  <c r="CI39" i="40"/>
  <c r="O65" i="39"/>
  <c r="O65" i="38"/>
  <c r="O65" i="37"/>
  <c r="O65" i="36"/>
  <c r="O65" i="40"/>
  <c r="BM56" i="39"/>
  <c r="BM56" i="38"/>
  <c r="BM56" i="37"/>
  <c r="BM56" i="36"/>
  <c r="BM56" i="40"/>
  <c r="AU35" i="39"/>
  <c r="AU35" i="38"/>
  <c r="AU35" i="37"/>
  <c r="AU35" i="40"/>
  <c r="AU35" i="36"/>
  <c r="AO24" i="39"/>
  <c r="AO24" i="37"/>
  <c r="AO24" i="38"/>
  <c r="AO24" i="36"/>
  <c r="AO24" i="40"/>
  <c r="BU48" i="39"/>
  <c r="BU48" i="38"/>
  <c r="BU48" i="37"/>
  <c r="BU48" i="36"/>
  <c r="BU48" i="40"/>
  <c r="Y61" i="39"/>
  <c r="Y61" i="38"/>
  <c r="Y61" i="37"/>
  <c r="Y61" i="36"/>
  <c r="Y61" i="40"/>
  <c r="BC47" i="39"/>
  <c r="BC47" i="38"/>
  <c r="BC47" i="37"/>
  <c r="BC47" i="40"/>
  <c r="BC47" i="36"/>
  <c r="O3" i="39"/>
  <c r="O3" i="37"/>
  <c r="O3" i="36"/>
  <c r="O3" i="38"/>
  <c r="O3" i="40"/>
  <c r="DF34" i="39"/>
  <c r="DF34" i="38"/>
  <c r="DF34" i="36"/>
  <c r="DF34" i="40"/>
  <c r="DF34" i="37"/>
  <c r="BR52" i="39"/>
  <c r="BR52" i="38"/>
  <c r="BR52" i="37"/>
  <c r="BR52" i="36"/>
  <c r="BR52" i="40"/>
  <c r="DN66" i="39"/>
  <c r="DN66" i="38"/>
  <c r="DN66" i="37"/>
  <c r="DN66" i="36"/>
  <c r="DN66" i="40"/>
  <c r="AA40" i="39"/>
  <c r="AA40" i="38"/>
  <c r="AA40" i="37"/>
  <c r="AA40" i="36"/>
  <c r="AA40" i="40"/>
  <c r="CI55" i="39"/>
  <c r="CI55" i="38"/>
  <c r="CI55" i="37"/>
  <c r="CI55" i="36"/>
  <c r="CI55" i="40"/>
  <c r="DP39" i="39"/>
  <c r="DP39" i="38"/>
  <c r="DP39" i="36"/>
  <c r="DP39" i="40"/>
  <c r="DP39" i="37"/>
  <c r="R26" i="39"/>
  <c r="R26" i="37"/>
  <c r="R26" i="38"/>
  <c r="R26" i="36"/>
  <c r="R26" i="40"/>
  <c r="CJ65" i="39"/>
  <c r="CJ65" i="38"/>
  <c r="CJ65" i="37"/>
  <c r="CJ65" i="36"/>
  <c r="CJ65" i="40"/>
  <c r="Z65" i="39"/>
  <c r="Z65" i="38"/>
  <c r="Z65" i="36"/>
  <c r="Z65" i="37"/>
  <c r="Z65" i="40"/>
  <c r="CV39" i="39"/>
  <c r="CV39" i="38"/>
  <c r="CV39" i="37"/>
  <c r="CV39" i="36"/>
  <c r="CV39" i="40"/>
  <c r="BP32" i="39"/>
  <c r="BP32" i="38"/>
  <c r="BP32" i="37"/>
  <c r="BP32" i="40"/>
  <c r="BP32" i="36"/>
  <c r="DM33" i="39"/>
  <c r="DM33" i="38"/>
  <c r="DM33" i="37"/>
  <c r="DM33" i="40"/>
  <c r="DM33" i="36"/>
  <c r="AS31" i="39"/>
  <c r="AS31" i="38"/>
  <c r="AS31" i="37"/>
  <c r="AS31" i="36"/>
  <c r="AS31" i="40"/>
  <c r="AS47" i="39"/>
  <c r="AS47" i="38"/>
  <c r="AS47" i="37"/>
  <c r="AS47" i="36"/>
  <c r="AS47" i="40"/>
  <c r="DM65" i="39"/>
  <c r="DM65" i="38"/>
  <c r="DM65" i="37"/>
  <c r="DM65" i="36"/>
  <c r="DM65" i="40"/>
  <c r="U55" i="39"/>
  <c r="U55" i="38"/>
  <c r="U55" i="37"/>
  <c r="U55" i="36"/>
  <c r="U55" i="40"/>
  <c r="CY39" i="39"/>
  <c r="CY39" i="38"/>
  <c r="CY39" i="37"/>
  <c r="CY39" i="36"/>
  <c r="CY39" i="40"/>
  <c r="AE65" i="39"/>
  <c r="AE65" i="38"/>
  <c r="AE65" i="37"/>
  <c r="AE65" i="36"/>
  <c r="AE65" i="40"/>
  <c r="DD56" i="39"/>
  <c r="DD56" i="38"/>
  <c r="DD56" i="37"/>
  <c r="DD56" i="36"/>
  <c r="DD56" i="40"/>
  <c r="BI28" i="39"/>
  <c r="BI28" i="38"/>
  <c r="BI28" i="37"/>
  <c r="BI28" i="36"/>
  <c r="BI28" i="40"/>
  <c r="BM17" i="39"/>
  <c r="BM17" i="38"/>
  <c r="BM17" i="37"/>
  <c r="BM17" i="36"/>
  <c r="BM17" i="40"/>
  <c r="CS45" i="39"/>
  <c r="CS45" i="38"/>
  <c r="CS45" i="37"/>
  <c r="CS45" i="36"/>
  <c r="CS45" i="40"/>
  <c r="AO59" i="39"/>
  <c r="AO59" i="38"/>
  <c r="AO59" i="37"/>
  <c r="AO59" i="40"/>
  <c r="AO59" i="36"/>
  <c r="I33" i="39"/>
  <c r="I33" i="37"/>
  <c r="I33" i="38"/>
  <c r="I33" i="40"/>
  <c r="I33" i="36"/>
  <c r="BS3" i="39"/>
  <c r="BS3" i="38"/>
  <c r="BS3" i="37"/>
  <c r="BS3" i="36"/>
  <c r="BS3" i="40"/>
  <c r="AT38" i="39"/>
  <c r="AT38" i="38"/>
  <c r="AT38" i="37"/>
  <c r="AT38" i="36"/>
  <c r="AT38" i="40"/>
  <c r="BB54" i="39"/>
  <c r="BB54" i="38"/>
  <c r="BB54" i="37"/>
  <c r="BB54" i="36"/>
  <c r="BB54" i="40"/>
  <c r="DN68" i="39"/>
  <c r="DN68" i="38"/>
  <c r="DN68" i="37"/>
  <c r="DN68" i="36"/>
  <c r="DN68" i="40"/>
  <c r="AY51" i="39"/>
  <c r="AY51" i="37"/>
  <c r="AY51" i="38"/>
  <c r="AY51" i="40"/>
  <c r="AY51" i="36"/>
  <c r="AU62" i="39"/>
  <c r="AU62" i="38"/>
  <c r="AU62" i="37"/>
  <c r="AU62" i="36"/>
  <c r="AU62" i="40"/>
  <c r="P40" i="39"/>
  <c r="P40" i="38"/>
  <c r="P40" i="37"/>
  <c r="P40" i="36"/>
  <c r="P40" i="40"/>
  <c r="AX26" i="39"/>
  <c r="AX26" i="38"/>
  <c r="AX26" i="37"/>
  <c r="AX26" i="36"/>
  <c r="AX26" i="40"/>
  <c r="DL39" i="39"/>
  <c r="DL39" i="38"/>
  <c r="DL39" i="37"/>
  <c r="DL39" i="36"/>
  <c r="DL39" i="40"/>
  <c r="CD52" i="39"/>
  <c r="CD52" i="38"/>
  <c r="CD52" i="37"/>
  <c r="CD52" i="40"/>
  <c r="CD52" i="36"/>
  <c r="BK47" i="39"/>
  <c r="BK47" i="38"/>
  <c r="BK47" i="37"/>
  <c r="BK47" i="40"/>
  <c r="BK47" i="36"/>
  <c r="BM48" i="39"/>
  <c r="BM48" i="38"/>
  <c r="BM48" i="37"/>
  <c r="BM48" i="36"/>
  <c r="BM48" i="40"/>
  <c r="M49" i="39"/>
  <c r="M49" i="38"/>
  <c r="M49" i="37"/>
  <c r="M49" i="36"/>
  <c r="M49" i="40"/>
  <c r="DL31" i="39"/>
  <c r="DL31" i="38"/>
  <c r="DL31" i="37"/>
  <c r="DL31" i="36"/>
  <c r="DL31" i="40"/>
  <c r="CS64" i="39"/>
  <c r="CS64" i="38"/>
  <c r="CS64" i="37"/>
  <c r="CS64" i="40"/>
  <c r="CS64" i="36"/>
  <c r="AJ68" i="39"/>
  <c r="AJ68" i="38"/>
  <c r="AJ68" i="37"/>
  <c r="AJ68" i="36"/>
  <c r="AJ68" i="40"/>
  <c r="BX39" i="39"/>
  <c r="BX39" i="38"/>
  <c r="BX39" i="37"/>
  <c r="BX39" i="36"/>
  <c r="BX39" i="40"/>
  <c r="BE16" i="39"/>
  <c r="BE16" i="38"/>
  <c r="BE16" i="37"/>
  <c r="BE16" i="36"/>
  <c r="BE16" i="40"/>
  <c r="T39" i="39"/>
  <c r="T39" i="38"/>
  <c r="T39" i="37"/>
  <c r="T39" i="36"/>
  <c r="T39" i="40"/>
  <c r="BH44" i="39"/>
  <c r="BH44" i="38"/>
  <c r="BH44" i="36"/>
  <c r="BH44" i="37"/>
  <c r="BH44" i="40"/>
  <c r="DG43" i="39"/>
  <c r="DG43" i="38"/>
  <c r="DG43" i="37"/>
  <c r="DG43" i="40"/>
  <c r="DG43" i="36"/>
  <c r="DH16" i="39"/>
  <c r="DH16" i="38"/>
  <c r="DH16" i="36"/>
  <c r="DH16" i="37"/>
  <c r="DH16" i="40"/>
  <c r="CF50" i="39"/>
  <c r="CF50" i="38"/>
  <c r="CF50" i="37"/>
  <c r="CF50" i="36"/>
  <c r="CF50" i="40"/>
  <c r="CX68" i="39"/>
  <c r="CX68" i="38"/>
  <c r="CX68" i="37"/>
  <c r="CX68" i="36"/>
  <c r="CX68" i="40"/>
  <c r="N42" i="39"/>
  <c r="N42" i="38"/>
  <c r="N42" i="36"/>
  <c r="N42" i="37"/>
  <c r="N42" i="40"/>
  <c r="CH57" i="39"/>
  <c r="CH57" i="38"/>
  <c r="CH57" i="37"/>
  <c r="CH57" i="36"/>
  <c r="CH57" i="40"/>
  <c r="CS48" i="39"/>
  <c r="CS48" i="38"/>
  <c r="CS48" i="37"/>
  <c r="CS48" i="36"/>
  <c r="CS48" i="40"/>
  <c r="S52" i="39"/>
  <c r="S52" i="37"/>
  <c r="S52" i="38"/>
  <c r="S52" i="36"/>
  <c r="S52" i="40"/>
  <c r="BK62" i="39"/>
  <c r="BK62" i="38"/>
  <c r="BK62" i="37"/>
  <c r="BK62" i="36"/>
  <c r="BK62" i="40"/>
  <c r="CB39" i="39"/>
  <c r="CB39" i="38"/>
  <c r="CB39" i="37"/>
  <c r="CB39" i="40"/>
  <c r="CB39" i="36"/>
  <c r="BC49" i="39"/>
  <c r="BC49" i="38"/>
  <c r="BC49" i="37"/>
  <c r="BC49" i="36"/>
  <c r="BC49" i="40"/>
  <c r="S55" i="39"/>
  <c r="S55" i="38"/>
  <c r="S55" i="37"/>
  <c r="S55" i="36"/>
  <c r="S55" i="40"/>
  <c r="CB67" i="39"/>
  <c r="CB67" i="38"/>
  <c r="CB67" i="37"/>
  <c r="CB67" i="36"/>
  <c r="CB67" i="40"/>
  <c r="R67" i="39"/>
  <c r="R67" i="38"/>
  <c r="R67" i="36"/>
  <c r="R67" i="37"/>
  <c r="R67" i="40"/>
  <c r="BY36" i="39"/>
  <c r="BY36" i="38"/>
  <c r="BY36" i="37"/>
  <c r="BY36" i="36"/>
  <c r="BY36" i="40"/>
  <c r="CK24" i="39"/>
  <c r="CK24" i="38"/>
  <c r="CK24" i="37"/>
  <c r="CK24" i="36"/>
  <c r="CK24" i="40"/>
  <c r="DA48" i="39"/>
  <c r="DA48" i="38"/>
  <c r="DA48" i="37"/>
  <c r="DA48" i="40"/>
  <c r="DA48" i="36"/>
  <c r="AO61" i="39"/>
  <c r="AO61" i="38"/>
  <c r="AO61" i="37"/>
  <c r="AO61" i="40"/>
  <c r="AO61" i="36"/>
  <c r="CC56" i="39"/>
  <c r="CC56" i="38"/>
  <c r="CC56" i="37"/>
  <c r="CC56" i="36"/>
  <c r="CC56" i="40"/>
  <c r="AT25" i="39"/>
  <c r="AT25" i="38"/>
  <c r="AT25" i="37"/>
  <c r="AT25" i="36"/>
  <c r="AT25" i="40"/>
  <c r="CX44" i="39"/>
  <c r="CX44" i="38"/>
  <c r="CX44" i="37"/>
  <c r="CX44" i="40"/>
  <c r="CX44" i="36"/>
  <c r="BB60" i="39"/>
  <c r="BB60" i="38"/>
  <c r="BB60" i="37"/>
  <c r="BB60" i="36"/>
  <c r="BB60" i="40"/>
  <c r="AA39" i="39"/>
  <c r="AA39" i="38"/>
  <c r="AA39" i="37"/>
  <c r="AA39" i="36"/>
  <c r="AA39" i="40"/>
  <c r="T32" i="39"/>
  <c r="T32" i="38"/>
  <c r="T32" i="37"/>
  <c r="T32" i="36"/>
  <c r="T32" i="40"/>
  <c r="BT39" i="39"/>
  <c r="BT39" i="38"/>
  <c r="BT39" i="37"/>
  <c r="BT39" i="36"/>
  <c r="BT39" i="40"/>
  <c r="AP37" i="39"/>
  <c r="AP37" i="38"/>
  <c r="AP37" i="37"/>
  <c r="AP37" i="40"/>
  <c r="AP37" i="36"/>
  <c r="Z52" i="39"/>
  <c r="Z52" i="38"/>
  <c r="Z52" i="37"/>
  <c r="Z52" i="40"/>
  <c r="Z52" i="36"/>
  <c r="BN7" i="39"/>
  <c r="BN7" i="38"/>
  <c r="BN7" i="37"/>
  <c r="BN7" i="36"/>
  <c r="BN7" i="40"/>
  <c r="L15" i="39"/>
  <c r="L15" i="38"/>
  <c r="L15" i="37"/>
  <c r="L15" i="40"/>
  <c r="L15" i="36"/>
  <c r="AK40" i="39"/>
  <c r="AK40" i="38"/>
  <c r="AK40" i="37"/>
  <c r="AK40" i="36"/>
  <c r="AK40" i="40"/>
  <c r="AT40" i="39"/>
  <c r="AT40" i="38"/>
  <c r="AT40" i="37"/>
  <c r="AT40" i="40"/>
  <c r="AT40" i="36"/>
  <c r="CY16" i="39"/>
  <c r="CY16" i="38"/>
  <c r="CY16" i="37"/>
  <c r="CY16" i="36"/>
  <c r="CY16" i="40"/>
  <c r="AG52" i="39"/>
  <c r="AG52" i="38"/>
  <c r="AG52" i="37"/>
  <c r="AG52" i="36"/>
  <c r="AG52" i="40"/>
  <c r="DI59" i="39"/>
  <c r="DI59" i="38"/>
  <c r="DI59" i="37"/>
  <c r="DI59" i="36"/>
  <c r="DI59" i="40"/>
  <c r="DJ39" i="39"/>
  <c r="DJ39" i="38"/>
  <c r="DJ39" i="37"/>
  <c r="DJ39" i="36"/>
  <c r="DJ39" i="40"/>
  <c r="DK16" i="39"/>
  <c r="DK16" i="38"/>
  <c r="DK16" i="37"/>
  <c r="DK16" i="36"/>
  <c r="DK16" i="40"/>
  <c r="CV52" i="39"/>
  <c r="CV52" i="38"/>
  <c r="CV52" i="36"/>
  <c r="CV52" i="37"/>
  <c r="CV52" i="40"/>
  <c r="BH36" i="39"/>
  <c r="BH36" i="38"/>
  <c r="BH36" i="37"/>
  <c r="BH36" i="36"/>
  <c r="BH36" i="40"/>
  <c r="U68" i="39"/>
  <c r="U68" i="38"/>
  <c r="U68" i="37"/>
  <c r="U68" i="36"/>
  <c r="U68" i="40"/>
  <c r="BH64" i="39"/>
  <c r="BH64" i="38"/>
  <c r="BH64" i="37"/>
  <c r="BH64" i="36"/>
  <c r="BH64" i="40"/>
  <c r="DG41" i="39"/>
  <c r="DG41" i="38"/>
  <c r="DG41" i="36"/>
  <c r="DG41" i="37"/>
  <c r="DG41" i="40"/>
  <c r="AJ32" i="39"/>
  <c r="AJ32" i="37"/>
  <c r="AJ32" i="38"/>
  <c r="AJ32" i="40"/>
  <c r="AJ32" i="36"/>
  <c r="Q27" i="39"/>
  <c r="Q27" i="38"/>
  <c r="Q27" i="37"/>
  <c r="Q27" i="36"/>
  <c r="Q27" i="40"/>
  <c r="BE51" i="39"/>
  <c r="BE51" i="38"/>
  <c r="BE51" i="37"/>
  <c r="BE51" i="36"/>
  <c r="BE51" i="40"/>
  <c r="DQ64" i="39"/>
  <c r="DQ64" i="38"/>
  <c r="DQ64" i="37"/>
  <c r="DQ64" i="36"/>
  <c r="DQ64" i="40"/>
  <c r="I42" i="39"/>
  <c r="I42" i="38"/>
  <c r="I42" i="37"/>
  <c r="I42" i="36"/>
  <c r="I42" i="40"/>
  <c r="I14" i="39"/>
  <c r="I14" i="38"/>
  <c r="I14" i="37"/>
  <c r="I14" i="36"/>
  <c r="I14" i="40"/>
  <c r="AR16" i="39"/>
  <c r="AR16" i="38"/>
  <c r="AR16" i="37"/>
  <c r="AR16" i="36"/>
  <c r="AR16" i="40"/>
  <c r="DM40" i="39"/>
  <c r="DM40" i="38"/>
  <c r="DM40" i="37"/>
  <c r="DM40" i="36"/>
  <c r="DM40" i="40"/>
  <c r="DF19" i="39"/>
  <c r="DF19" i="38"/>
  <c r="DF19" i="37"/>
  <c r="DF19" i="36"/>
  <c r="DF19" i="40"/>
  <c r="CX67" i="39"/>
  <c r="CX67" i="38"/>
  <c r="CX67" i="37"/>
  <c r="CX67" i="36"/>
  <c r="CX67" i="40"/>
  <c r="DO40" i="39"/>
  <c r="DO40" i="38"/>
  <c r="DO40" i="37"/>
  <c r="DO40" i="40"/>
  <c r="DO40" i="36"/>
  <c r="AO52" i="39"/>
  <c r="AO52" i="38"/>
  <c r="AO52" i="37"/>
  <c r="AO52" i="36"/>
  <c r="AO52" i="40"/>
  <c r="AK60" i="39"/>
  <c r="AK60" i="38"/>
  <c r="AK60" i="37"/>
  <c r="AK60" i="40"/>
  <c r="AK60" i="36"/>
  <c r="CD40" i="39"/>
  <c r="CD40" i="38"/>
  <c r="CD40" i="37"/>
  <c r="CD40" i="36"/>
  <c r="CD40" i="40"/>
  <c r="BG16" i="39"/>
  <c r="BG16" i="38"/>
  <c r="BG16" i="37"/>
  <c r="BG16" i="36"/>
  <c r="BG16" i="40"/>
  <c r="BP31" i="39"/>
  <c r="BP31" i="38"/>
  <c r="BP31" i="37"/>
  <c r="BP31" i="40"/>
  <c r="BP31" i="36"/>
  <c r="DG30" i="39"/>
  <c r="DG30" i="38"/>
  <c r="DG30" i="37"/>
  <c r="DG30" i="36"/>
  <c r="DG30" i="40"/>
  <c r="BQ29" i="39"/>
  <c r="BQ29" i="37"/>
  <c r="BQ29" i="38"/>
  <c r="BQ29" i="36"/>
  <c r="BQ29" i="40"/>
  <c r="CG45" i="39"/>
  <c r="CG45" i="38"/>
  <c r="CG45" i="37"/>
  <c r="CG45" i="36"/>
  <c r="CG45" i="40"/>
  <c r="AK65" i="39"/>
  <c r="AK65" i="38"/>
  <c r="AK65" i="37"/>
  <c r="AK65" i="36"/>
  <c r="AK65" i="40"/>
  <c r="N49" i="39"/>
  <c r="N49" i="38"/>
  <c r="N49" i="36"/>
  <c r="N49" i="37"/>
  <c r="N49" i="40"/>
  <c r="AM41" i="39"/>
  <c r="AM41" i="38"/>
  <c r="AM41" i="37"/>
  <c r="AM41" i="36"/>
  <c r="AM41" i="40"/>
  <c r="CI67" i="39"/>
  <c r="CI67" i="38"/>
  <c r="CI67" i="37"/>
  <c r="CI67" i="36"/>
  <c r="CI67" i="40"/>
  <c r="BM64" i="39"/>
  <c r="BM64" i="37"/>
  <c r="BM64" i="38"/>
  <c r="BM64" i="36"/>
  <c r="BM64" i="40"/>
  <c r="BM45" i="39"/>
  <c r="BM45" i="38"/>
  <c r="BM45" i="37"/>
  <c r="BM45" i="36"/>
  <c r="BM45" i="40"/>
  <c r="AG32" i="39"/>
  <c r="AG32" i="38"/>
  <c r="AG32" i="37"/>
  <c r="AG32" i="36"/>
  <c r="AG32" i="40"/>
  <c r="CC49" i="39"/>
  <c r="CC49" i="38"/>
  <c r="CC49" i="37"/>
  <c r="CC49" i="40"/>
  <c r="CC49" i="36"/>
  <c r="DQ61" i="39"/>
  <c r="DQ61" i="38"/>
  <c r="DQ61" i="36"/>
  <c r="DQ61" i="40"/>
  <c r="DQ61" i="37"/>
  <c r="CN56" i="39"/>
  <c r="CN56" i="38"/>
  <c r="CN56" i="36"/>
  <c r="CN56" i="37"/>
  <c r="CN56" i="40"/>
  <c r="V22" i="39"/>
  <c r="V22" i="38"/>
  <c r="V22" i="37"/>
  <c r="V22" i="36"/>
  <c r="V22" i="40"/>
  <c r="DF42" i="39"/>
  <c r="DF42" i="38"/>
  <c r="DF42" i="37"/>
  <c r="DF42" i="36"/>
  <c r="DF42" i="40"/>
  <c r="DN58" i="39"/>
  <c r="DN58" i="38"/>
  <c r="DN58" i="37"/>
  <c r="DN58" i="36"/>
  <c r="DN58" i="40"/>
  <c r="BE57" i="39"/>
  <c r="BE57" i="38"/>
  <c r="BE57" i="37"/>
  <c r="BE57" i="36"/>
  <c r="BE57" i="40"/>
  <c r="AA65" i="39"/>
  <c r="AA65" i="38"/>
  <c r="AA65" i="37"/>
  <c r="AA65" i="36"/>
  <c r="AA65" i="40"/>
  <c r="BJ3" i="39"/>
  <c r="BJ3" i="38"/>
  <c r="BJ3" i="37"/>
  <c r="BJ3" i="36"/>
  <c r="BJ3" i="40"/>
  <c r="AF51" i="39"/>
  <c r="AF51" i="38"/>
  <c r="AF51" i="36"/>
  <c r="AF51" i="40"/>
  <c r="AF51" i="37"/>
  <c r="DB30" i="39"/>
  <c r="DB30" i="38"/>
  <c r="DB30" i="37"/>
  <c r="DB30" i="36"/>
  <c r="DB30" i="40"/>
  <c r="BD65" i="39"/>
  <c r="BD65" i="38"/>
  <c r="BD65" i="37"/>
  <c r="BD65" i="36"/>
  <c r="BD65" i="40"/>
  <c r="AP52" i="39"/>
  <c r="AP52" i="38"/>
  <c r="AP52" i="37"/>
  <c r="AP52" i="36"/>
  <c r="AP52" i="40"/>
  <c r="I36" i="39"/>
  <c r="I36" i="38"/>
  <c r="I36" i="37"/>
  <c r="I36" i="36"/>
  <c r="I36" i="40"/>
  <c r="DE8" i="39"/>
  <c r="DE8" i="38"/>
  <c r="DE8" i="37"/>
  <c r="DE8" i="36"/>
  <c r="DE8" i="40"/>
  <c r="AB15" i="39"/>
  <c r="AB15" i="38"/>
  <c r="AB15" i="37"/>
  <c r="AB15" i="40"/>
  <c r="AB15" i="36"/>
  <c r="BA40" i="39"/>
  <c r="BA40" i="38"/>
  <c r="BA40" i="37"/>
  <c r="BA40" i="36"/>
  <c r="BA40" i="40"/>
  <c r="DN19" i="39"/>
  <c r="DN19" i="38"/>
  <c r="DN19" i="37"/>
  <c r="DN19" i="36"/>
  <c r="DN19" i="40"/>
  <c r="AX10" i="39"/>
  <c r="AX10" i="38"/>
  <c r="AX10" i="37"/>
  <c r="AX10" i="36"/>
  <c r="AX10" i="40"/>
  <c r="AW15" i="39"/>
  <c r="AW15" i="38"/>
  <c r="AW15" i="37"/>
  <c r="AW15" i="36"/>
  <c r="AW15" i="40"/>
  <c r="N30" i="39"/>
  <c r="N30" i="38"/>
  <c r="N30" i="37"/>
  <c r="N30" i="36"/>
  <c r="N30" i="40"/>
  <c r="J14" i="39"/>
  <c r="J14" i="38"/>
  <c r="J14" i="37"/>
  <c r="J14" i="36"/>
  <c r="J14" i="40"/>
  <c r="M37" i="39"/>
  <c r="M37" i="38"/>
  <c r="M37" i="37"/>
  <c r="M37" i="40"/>
  <c r="M37" i="36"/>
  <c r="CW36" i="39"/>
  <c r="CW36" i="38"/>
  <c r="CW36" i="37"/>
  <c r="CW36" i="36"/>
  <c r="CW36" i="40"/>
  <c r="BJ33" i="39"/>
  <c r="BJ33" i="38"/>
  <c r="BJ33" i="37"/>
  <c r="BJ33" i="36"/>
  <c r="BJ33" i="40"/>
  <c r="CV42" i="39"/>
  <c r="CV42" i="38"/>
  <c r="CV42" i="37"/>
  <c r="CV42" i="36"/>
  <c r="CV42" i="40"/>
  <c r="CW33" i="39"/>
  <c r="CW33" i="38"/>
  <c r="CW33" i="37"/>
  <c r="CW33" i="40"/>
  <c r="CW33" i="36"/>
  <c r="BH50" i="39"/>
  <c r="BH50" i="38"/>
  <c r="BH50" i="37"/>
  <c r="BH50" i="36"/>
  <c r="BH50" i="40"/>
  <c r="CX3" i="39"/>
  <c r="CX3" i="38"/>
  <c r="CX3" i="37"/>
  <c r="CX3" i="36"/>
  <c r="CX3" i="40"/>
  <c r="BI65" i="39"/>
  <c r="BI65" i="38"/>
  <c r="BI65" i="37"/>
  <c r="BI65" i="36"/>
  <c r="BI65" i="40"/>
  <c r="AE43" i="39"/>
  <c r="AE43" i="38"/>
  <c r="AE43" i="37"/>
  <c r="AE43" i="36"/>
  <c r="AE43" i="40"/>
  <c r="CQ67" i="39"/>
  <c r="CQ67" i="38"/>
  <c r="CQ67" i="37"/>
  <c r="CQ67" i="40"/>
  <c r="CQ67" i="36"/>
  <c r="T58" i="39"/>
  <c r="T58" i="37"/>
  <c r="T58" i="38"/>
  <c r="T58" i="36"/>
  <c r="T58" i="40"/>
  <c r="AD46" i="39"/>
  <c r="AD46" i="38"/>
  <c r="AD46" i="37"/>
  <c r="AD46" i="36"/>
  <c r="AD46" i="40"/>
  <c r="AO32" i="39"/>
  <c r="AO32" i="38"/>
  <c r="AO32" i="37"/>
  <c r="AO32" i="36"/>
  <c r="AO32" i="40"/>
  <c r="CK49" i="39"/>
  <c r="CK49" i="38"/>
  <c r="CK49" i="37"/>
  <c r="CK49" i="36"/>
  <c r="CK49" i="40"/>
  <c r="Y64" i="39"/>
  <c r="Y64" i="38"/>
  <c r="Y64" i="37"/>
  <c r="Y64" i="40"/>
  <c r="Y64" i="36"/>
  <c r="DL50" i="39"/>
  <c r="DL50" i="38"/>
  <c r="DL50" i="37"/>
  <c r="DL50" i="40"/>
  <c r="DL50" i="36"/>
  <c r="AK53" i="39"/>
  <c r="AK53" i="38"/>
  <c r="AK53" i="37"/>
  <c r="AK53" i="36"/>
  <c r="AK53" i="40"/>
  <c r="AD42" i="39"/>
  <c r="AD42" i="38"/>
  <c r="AD42" i="36"/>
  <c r="AD42" i="37"/>
  <c r="AD42" i="40"/>
  <c r="DN57" i="39"/>
  <c r="DN57" i="38"/>
  <c r="DN57" i="37"/>
  <c r="DN57" i="36"/>
  <c r="DN57" i="40"/>
  <c r="CW52" i="39"/>
  <c r="CW52" i="38"/>
  <c r="CW52" i="40"/>
  <c r="CW52" i="37"/>
  <c r="CW52" i="36"/>
  <c r="CE51" i="39"/>
  <c r="CE51" i="38"/>
  <c r="CE51" i="37"/>
  <c r="CE51" i="36"/>
  <c r="CE51" i="40"/>
  <c r="AM63" i="39"/>
  <c r="AM63" i="38"/>
  <c r="AM63" i="37"/>
  <c r="AM63" i="40"/>
  <c r="AM63" i="36"/>
  <c r="DH40" i="39"/>
  <c r="DH40" i="38"/>
  <c r="DH40" i="37"/>
  <c r="DH40" i="36"/>
  <c r="DH40" i="40"/>
  <c r="BN32" i="39"/>
  <c r="BN32" i="38"/>
  <c r="BN32" i="37"/>
  <c r="BN32" i="40"/>
  <c r="BN32" i="36"/>
  <c r="AF67" i="39"/>
  <c r="AF67" i="38"/>
  <c r="AF67" i="36"/>
  <c r="AF67" i="37"/>
  <c r="AF67" i="40"/>
  <c r="AH67" i="39"/>
  <c r="AH67" i="38"/>
  <c r="AH67" i="37"/>
  <c r="AH67" i="40"/>
  <c r="AH67" i="36"/>
  <c r="M15" i="39"/>
  <c r="M15" i="38"/>
  <c r="M15" i="37"/>
  <c r="M15" i="40"/>
  <c r="M15" i="36"/>
  <c r="I6" i="39"/>
  <c r="I6" i="38"/>
  <c r="I6" i="37"/>
  <c r="I6" i="36"/>
  <c r="I6" i="40"/>
  <c r="CV15" i="39"/>
  <c r="CV15" i="38"/>
  <c r="CV15" i="37"/>
  <c r="CV15" i="36"/>
  <c r="CV15" i="40"/>
  <c r="CO51" i="39"/>
  <c r="CO51" i="38"/>
  <c r="CO51" i="37"/>
  <c r="CO51" i="36"/>
  <c r="CO51" i="40"/>
  <c r="DN39" i="39"/>
  <c r="DN39" i="38"/>
  <c r="DN39" i="37"/>
  <c r="DN39" i="36"/>
  <c r="DN39" i="40"/>
  <c r="BC16" i="39"/>
  <c r="BC16" i="38"/>
  <c r="BC16" i="37"/>
  <c r="BC16" i="36"/>
  <c r="BC16" i="40"/>
  <c r="AO39" i="39"/>
  <c r="AO39" i="38"/>
  <c r="AO39" i="37"/>
  <c r="AO39" i="36"/>
  <c r="AO39" i="40"/>
  <c r="AD49" i="39"/>
  <c r="AD49" i="38"/>
  <c r="AD49" i="37"/>
  <c r="AD49" i="40"/>
  <c r="AD49" i="36"/>
  <c r="J39" i="39"/>
  <c r="J39" i="38"/>
  <c r="J39" i="37"/>
  <c r="J39" i="36"/>
  <c r="J39" i="40"/>
  <c r="CG55" i="39"/>
  <c r="CG55" i="38"/>
  <c r="CG55" i="37"/>
  <c r="CG55" i="36"/>
  <c r="CG55" i="40"/>
  <c r="DO41" i="39"/>
  <c r="DO41" i="38"/>
  <c r="DO41" i="37"/>
  <c r="DO41" i="36"/>
  <c r="DO41" i="40"/>
  <c r="BP34" i="39"/>
  <c r="BP34" i="38"/>
  <c r="BP34" i="37"/>
  <c r="BP34" i="36"/>
  <c r="BP34" i="40"/>
  <c r="BR44" i="39"/>
  <c r="BR44" i="38"/>
  <c r="BR44" i="37"/>
  <c r="BR44" i="40"/>
  <c r="BR44" i="36"/>
  <c r="DE33" i="39"/>
  <c r="DE33" i="38"/>
  <c r="DE33" i="37"/>
  <c r="DE33" i="40"/>
  <c r="DE33" i="36"/>
  <c r="M52" i="39"/>
  <c r="M52" i="38"/>
  <c r="M52" i="37"/>
  <c r="M52" i="36"/>
  <c r="M52" i="40"/>
  <c r="CP3" i="39"/>
  <c r="CP3" i="38"/>
  <c r="CP3" i="37"/>
  <c r="CP3" i="36"/>
  <c r="CP3" i="40"/>
  <c r="AU22" i="39"/>
  <c r="AU22" i="38"/>
  <c r="AU22" i="37"/>
  <c r="AU22" i="36"/>
  <c r="AU22" i="40"/>
  <c r="DO46" i="39"/>
  <c r="DO46" i="38"/>
  <c r="DO46" i="37"/>
  <c r="DO46" i="36"/>
  <c r="DO46" i="40"/>
  <c r="BM10" i="39"/>
  <c r="BM10" i="38"/>
  <c r="BM10" i="37"/>
  <c r="BM10" i="40"/>
  <c r="BM10" i="36"/>
  <c r="DF66" i="39"/>
  <c r="DF66" i="38"/>
  <c r="DF66" i="37"/>
  <c r="DF66" i="36"/>
  <c r="DF66" i="40"/>
  <c r="DG46" i="39"/>
  <c r="DG46" i="37"/>
  <c r="DG46" i="38"/>
  <c r="DG46" i="36"/>
  <c r="DG46" i="40"/>
  <c r="AW32" i="39"/>
  <c r="AW32" i="38"/>
  <c r="AW32" i="37"/>
  <c r="AW32" i="36"/>
  <c r="AW32" i="40"/>
  <c r="CS49" i="39"/>
  <c r="CS49" i="38"/>
  <c r="CS49" i="37"/>
  <c r="CS49" i="36"/>
  <c r="CS49" i="40"/>
  <c r="AO64" i="39"/>
  <c r="AO64" i="38"/>
  <c r="AO64" i="37"/>
  <c r="AO64" i="36"/>
  <c r="AO64" i="40"/>
  <c r="AR52" i="39"/>
  <c r="AR52" i="38"/>
  <c r="AR52" i="37"/>
  <c r="AR52" i="36"/>
  <c r="AR52" i="40"/>
  <c r="N46" i="39"/>
  <c r="N46" i="38"/>
  <c r="N46" i="37"/>
  <c r="N46" i="36"/>
  <c r="N46" i="40"/>
  <c r="CX36" i="39"/>
  <c r="CX36" i="38"/>
  <c r="CX36" i="37"/>
  <c r="CX36" i="36"/>
  <c r="CX36" i="40"/>
  <c r="DN52" i="39"/>
  <c r="DN52" i="38"/>
  <c r="DN52" i="37"/>
  <c r="DN52" i="36"/>
  <c r="DN52" i="40"/>
  <c r="BR68" i="39"/>
  <c r="BR68" i="38"/>
  <c r="BR68" i="37"/>
  <c r="BR68" i="36"/>
  <c r="BR68" i="40"/>
  <c r="AA51" i="39"/>
  <c r="AA51" i="38"/>
  <c r="AA51" i="37"/>
  <c r="AA51" i="40"/>
  <c r="AA51" i="36"/>
  <c r="CA54" i="39"/>
  <c r="CA54" i="38"/>
  <c r="CA54" i="37"/>
  <c r="CA54" i="36"/>
  <c r="CA54" i="40"/>
  <c r="CZ39" i="39"/>
  <c r="CZ39" i="38"/>
  <c r="CZ39" i="37"/>
  <c r="CZ39" i="36"/>
  <c r="CZ39" i="40"/>
  <c r="BN24" i="39"/>
  <c r="BN24" i="38"/>
  <c r="BN24" i="37"/>
  <c r="BN24" i="40"/>
  <c r="BN24" i="36"/>
  <c r="BT65" i="39"/>
  <c r="BT65" i="38"/>
  <c r="BT65" i="37"/>
  <c r="BT65" i="36"/>
  <c r="BT65" i="40"/>
  <c r="BV65" i="39"/>
  <c r="BV65" i="38"/>
  <c r="BV65" i="36"/>
  <c r="BV65" i="40"/>
  <c r="BV65" i="37"/>
  <c r="DE45" i="39"/>
  <c r="DE45" i="38"/>
  <c r="DE45" i="37"/>
  <c r="DE45" i="36"/>
  <c r="DE45" i="40"/>
  <c r="Z16" i="39"/>
  <c r="Z16" i="38"/>
  <c r="Z16" i="37"/>
  <c r="Z16" i="36"/>
  <c r="Z16" i="40"/>
  <c r="BD3" i="39"/>
  <c r="BD3" i="38"/>
  <c r="BD3" i="37"/>
  <c r="BD3" i="36"/>
  <c r="BD3" i="40"/>
  <c r="S54" i="39"/>
  <c r="S54" i="38"/>
  <c r="S54" i="37"/>
  <c r="S54" i="36"/>
  <c r="S54" i="40"/>
  <c r="CB35" i="39"/>
  <c r="CB35" i="38"/>
  <c r="CB35" i="37"/>
  <c r="CB35" i="36"/>
  <c r="CB35" i="40"/>
  <c r="AE57" i="39"/>
  <c r="AE57" i="38"/>
  <c r="AE57" i="36"/>
  <c r="AE57" i="37"/>
  <c r="AE57" i="40"/>
  <c r="BV36" i="39"/>
  <c r="BV36" i="38"/>
  <c r="BV36" i="37"/>
  <c r="BV36" i="36"/>
  <c r="BV36" i="40"/>
  <c r="DA28" i="39"/>
  <c r="DA28" i="38"/>
  <c r="DA28" i="37"/>
  <c r="DA28" i="36"/>
  <c r="DA28" i="40"/>
  <c r="BC25" i="39"/>
  <c r="BC25" i="38"/>
  <c r="BC25" i="37"/>
  <c r="BC25" i="36"/>
  <c r="BC25" i="40"/>
  <c r="V31" i="39"/>
  <c r="V31" i="38"/>
  <c r="V31" i="37"/>
  <c r="V31" i="40"/>
  <c r="V31" i="36"/>
  <c r="AB37" i="39"/>
  <c r="AB37" i="38"/>
  <c r="AB37" i="36"/>
  <c r="AB37" i="40"/>
  <c r="AB37" i="37"/>
  <c r="CH13" i="39"/>
  <c r="CH13" i="38"/>
  <c r="CH13" i="37"/>
  <c r="CH13" i="40"/>
  <c r="CH13" i="36"/>
  <c r="AF63" i="39"/>
  <c r="AF63" i="38"/>
  <c r="AF63" i="37"/>
  <c r="AF63" i="36"/>
  <c r="AF63" i="40"/>
  <c r="AY56" i="39"/>
  <c r="AY56" i="38"/>
  <c r="AY56" i="37"/>
  <c r="AY56" i="40"/>
  <c r="AY56" i="36"/>
  <c r="DL64" i="39"/>
  <c r="DL64" i="37"/>
  <c r="DL64" i="38"/>
  <c r="DL64" i="36"/>
  <c r="DL64" i="40"/>
  <c r="AF7" i="39"/>
  <c r="AF7" i="36"/>
  <c r="AF7" i="37"/>
  <c r="AF7" i="38"/>
  <c r="AF7" i="40"/>
  <c r="DK5" i="39"/>
  <c r="DK5" i="38"/>
  <c r="DK5" i="37"/>
  <c r="DK5" i="36"/>
  <c r="DK5" i="40"/>
  <c r="BE45" i="39"/>
  <c r="BE45" i="38"/>
  <c r="BE45" i="37"/>
  <c r="BE45" i="40"/>
  <c r="BE45" i="36"/>
  <c r="O42" i="39"/>
  <c r="O42" i="38"/>
  <c r="O42" i="37"/>
  <c r="O42" i="36"/>
  <c r="O42" i="40"/>
  <c r="BI54" i="39"/>
  <c r="BI54" i="38"/>
  <c r="BI54" i="37"/>
  <c r="BI54" i="36"/>
  <c r="BI54" i="40"/>
  <c r="BH30" i="39"/>
  <c r="BH30" i="37"/>
  <c r="BH30" i="38"/>
  <c r="BH30" i="36"/>
  <c r="BH30" i="40"/>
  <c r="CN6" i="39"/>
  <c r="CN6" i="38"/>
  <c r="CN6" i="37"/>
  <c r="CN6" i="40"/>
  <c r="CN6" i="36"/>
  <c r="BV62" i="39"/>
  <c r="BV62" i="38"/>
  <c r="BV62" i="37"/>
  <c r="BV62" i="36"/>
  <c r="BV62" i="40"/>
  <c r="DP41" i="39"/>
  <c r="DP41" i="38"/>
  <c r="DP41" i="37"/>
  <c r="DP41" i="40"/>
  <c r="DP41" i="36"/>
  <c r="BW26" i="39"/>
  <c r="BW26" i="38"/>
  <c r="BW26" i="37"/>
  <c r="BW26" i="40"/>
  <c r="BW26" i="36"/>
  <c r="X7" i="39"/>
  <c r="X7" i="38"/>
  <c r="X7" i="37"/>
  <c r="X7" i="36"/>
  <c r="X7" i="40"/>
  <c r="K7" i="39"/>
  <c r="K7" i="38"/>
  <c r="K7" i="37"/>
  <c r="K7" i="36"/>
  <c r="K7" i="40"/>
  <c r="BU47" i="39"/>
  <c r="BU47" i="38"/>
  <c r="BU47" i="36"/>
  <c r="BU47" i="37"/>
  <c r="BU47" i="40"/>
  <c r="AE44" i="39"/>
  <c r="AE44" i="38"/>
  <c r="AE44" i="37"/>
  <c r="AE44" i="36"/>
  <c r="AE44" i="40"/>
  <c r="CH56" i="39"/>
  <c r="CH56" i="38"/>
  <c r="CH56" i="37"/>
  <c r="CH56" i="36"/>
  <c r="CH56" i="40"/>
  <c r="AC35" i="39"/>
  <c r="AC35" i="38"/>
  <c r="AC35" i="37"/>
  <c r="AC35" i="36"/>
  <c r="AC35" i="40"/>
  <c r="AB9" i="39"/>
  <c r="AB9" i="38"/>
  <c r="AB9" i="37"/>
  <c r="AB9" i="36"/>
  <c r="AB9" i="40"/>
  <c r="DP24" i="39"/>
  <c r="DP24" i="38"/>
  <c r="DP24" i="37"/>
  <c r="DP24" i="36"/>
  <c r="DP24" i="40"/>
  <c r="R47" i="39"/>
  <c r="R47" i="38"/>
  <c r="R47" i="37"/>
  <c r="R47" i="36"/>
  <c r="R47" i="40"/>
  <c r="CS11" i="39"/>
  <c r="CS11" i="38"/>
  <c r="CS11" i="37"/>
  <c r="CS11" i="40"/>
  <c r="CS11" i="36"/>
  <c r="BR31" i="39"/>
  <c r="BR31" i="38"/>
  <c r="BR31" i="37"/>
  <c r="BR31" i="36"/>
  <c r="BR31" i="40"/>
  <c r="AR13" i="39"/>
  <c r="AR13" i="38"/>
  <c r="AR13" i="40"/>
  <c r="AR13" i="36"/>
  <c r="AR13" i="37"/>
  <c r="BT58" i="39"/>
  <c r="BT58" i="38"/>
  <c r="BT58" i="37"/>
  <c r="BT58" i="36"/>
  <c r="BT58" i="40"/>
  <c r="P26" i="39"/>
  <c r="P26" i="38"/>
  <c r="P26" i="37"/>
  <c r="P26" i="36"/>
  <c r="P26" i="40"/>
  <c r="BG66" i="39"/>
  <c r="BG66" i="38"/>
  <c r="BG66" i="36"/>
  <c r="BG66" i="37"/>
  <c r="BG66" i="40"/>
  <c r="AA46" i="39"/>
  <c r="AA46" i="38"/>
  <c r="AA46" i="37"/>
  <c r="AA46" i="36"/>
  <c r="AA46" i="40"/>
  <c r="CJ26" i="39"/>
  <c r="CJ26" i="38"/>
  <c r="CJ26" i="37"/>
  <c r="CJ26" i="40"/>
  <c r="CJ26" i="36"/>
  <c r="AW41" i="39"/>
  <c r="AW41" i="38"/>
  <c r="AW41" i="37"/>
  <c r="AW41" i="36"/>
  <c r="AW41" i="40"/>
  <c r="BH23" i="39"/>
  <c r="BH23" i="38"/>
  <c r="BH23" i="37"/>
  <c r="BH23" i="36"/>
  <c r="BH23" i="40"/>
  <c r="AQ25" i="39"/>
  <c r="AQ25" i="38"/>
  <c r="AQ25" i="37"/>
  <c r="AQ25" i="40"/>
  <c r="AQ25" i="36"/>
  <c r="CR32" i="39"/>
  <c r="CR32" i="38"/>
  <c r="CR32" i="37"/>
  <c r="CR32" i="36"/>
  <c r="CR32" i="40"/>
  <c r="AV57" i="39"/>
  <c r="AV57" i="38"/>
  <c r="AV57" i="37"/>
  <c r="AV57" i="40"/>
  <c r="AV57" i="36"/>
  <c r="AB61" i="39"/>
  <c r="AB61" i="38"/>
  <c r="AB61" i="37"/>
  <c r="AB61" i="36"/>
  <c r="AB61" i="40"/>
  <c r="BW68" i="39"/>
  <c r="BW68" i="38"/>
  <c r="BW68" i="37"/>
  <c r="BW68" i="36"/>
  <c r="BW68" i="40"/>
  <c r="BV41" i="39"/>
  <c r="BV41" i="38"/>
  <c r="BV41" i="37"/>
  <c r="BV41" i="36"/>
  <c r="BV41" i="40"/>
  <c r="DP3" i="39"/>
  <c r="DP3" i="38"/>
  <c r="DP3" i="37"/>
  <c r="DP3" i="36"/>
  <c r="DP3" i="40"/>
  <c r="BO53" i="39"/>
  <c r="BO53" i="38"/>
  <c r="BO53" i="36"/>
  <c r="BO53" i="37"/>
  <c r="BO53" i="40"/>
  <c r="CZ34" i="39"/>
  <c r="CZ34" i="38"/>
  <c r="CZ34" i="37"/>
  <c r="CZ34" i="40"/>
  <c r="CZ34" i="36"/>
  <c r="CA61" i="39"/>
  <c r="CA61" i="38"/>
  <c r="CA61" i="37"/>
  <c r="CA61" i="36"/>
  <c r="CA61" i="40"/>
  <c r="J44" i="39"/>
  <c r="J44" i="38"/>
  <c r="J44" i="37"/>
  <c r="J44" i="40"/>
  <c r="J44" i="36"/>
  <c r="DA34" i="39"/>
  <c r="DA34" i="38"/>
  <c r="DA34" i="37"/>
  <c r="DA34" i="36"/>
  <c r="DA34" i="40"/>
  <c r="BC30" i="39"/>
  <c r="BC30" i="38"/>
  <c r="BC30" i="37"/>
  <c r="BC30" i="36"/>
  <c r="BC30" i="40"/>
  <c r="AD37" i="39"/>
  <c r="AD37" i="38"/>
  <c r="AD37" i="37"/>
  <c r="AD37" i="36"/>
  <c r="AD37" i="40"/>
  <c r="DD43" i="39"/>
  <c r="DD43" i="38"/>
  <c r="DD43" i="37"/>
  <c r="DD43" i="36"/>
  <c r="DD43" i="40"/>
  <c r="AH8" i="39"/>
  <c r="AH8" i="38"/>
  <c r="AH8" i="37"/>
  <c r="AH8" i="36"/>
  <c r="AH8" i="40"/>
  <c r="DH68" i="39"/>
  <c r="DH68" i="38"/>
  <c r="DH68" i="37"/>
  <c r="DH68" i="36"/>
  <c r="DH68" i="40"/>
  <c r="BO60" i="39"/>
  <c r="BO60" i="38"/>
  <c r="BO60" i="37"/>
  <c r="BO60" i="36"/>
  <c r="BO60" i="40"/>
  <c r="AA19" i="39"/>
  <c r="AA19" i="38"/>
  <c r="AA19" i="37"/>
  <c r="AA19" i="40"/>
  <c r="AA19" i="36"/>
  <c r="CB6" i="39"/>
  <c r="CB6" i="38"/>
  <c r="CB6" i="37"/>
  <c r="CB6" i="36"/>
  <c r="CB6" i="40"/>
  <c r="DK9" i="39"/>
  <c r="DK9" i="38"/>
  <c r="DK9" i="36"/>
  <c r="DK9" i="37"/>
  <c r="DK9" i="40"/>
  <c r="Q55" i="39"/>
  <c r="Q55" i="38"/>
  <c r="Q55" i="36"/>
  <c r="Q55" i="37"/>
  <c r="Q55" i="40"/>
  <c r="BS48" i="39"/>
  <c r="BS48" i="37"/>
  <c r="BS48" i="36"/>
  <c r="BS48" i="40"/>
  <c r="BS48" i="38"/>
  <c r="BI62" i="39"/>
  <c r="BI62" i="38"/>
  <c r="BI62" i="37"/>
  <c r="BI62" i="36"/>
  <c r="BI62" i="40"/>
  <c r="AS38" i="39"/>
  <c r="AS38" i="38"/>
  <c r="AS38" i="36"/>
  <c r="AS38" i="40"/>
  <c r="AS38" i="37"/>
  <c r="L11" i="39"/>
  <c r="L11" i="38"/>
  <c r="L11" i="37"/>
  <c r="L11" i="36"/>
  <c r="L11" i="40"/>
  <c r="AP68" i="39"/>
  <c r="AP68" i="38"/>
  <c r="AP68" i="37"/>
  <c r="AP68" i="36"/>
  <c r="AP68" i="40"/>
  <c r="BD41" i="39"/>
  <c r="BD41" i="38"/>
  <c r="BD41" i="37"/>
  <c r="BD41" i="36"/>
  <c r="BD41" i="40"/>
  <c r="K26" i="39"/>
  <c r="K26" i="38"/>
  <c r="K26" i="37"/>
  <c r="K26" i="40"/>
  <c r="K26" i="36"/>
  <c r="X11" i="39"/>
  <c r="X11" i="38"/>
  <c r="X11" i="37"/>
  <c r="X11" i="36"/>
  <c r="X11" i="40"/>
  <c r="K11" i="39"/>
  <c r="K11" i="38"/>
  <c r="K11" i="37"/>
  <c r="K11" i="36"/>
  <c r="K11" i="40"/>
  <c r="CK58" i="39"/>
  <c r="CK58" i="38"/>
  <c r="CK58" i="37"/>
  <c r="CK58" i="36"/>
  <c r="CK58" i="40"/>
  <c r="AG4" i="39"/>
  <c r="AG4" i="38"/>
  <c r="AG4" i="36"/>
  <c r="AG4" i="37"/>
  <c r="AG4" i="40"/>
  <c r="CH64" i="39"/>
  <c r="CH64" i="38"/>
  <c r="CH64" i="37"/>
  <c r="CH64" i="40"/>
  <c r="CH64" i="36"/>
  <c r="U46" i="39"/>
  <c r="U46" i="38"/>
  <c r="U46" i="37"/>
  <c r="U46" i="36"/>
  <c r="U46" i="40"/>
  <c r="AZ13" i="39"/>
  <c r="AZ13" i="38"/>
  <c r="AZ13" i="37"/>
  <c r="AZ13" i="40"/>
  <c r="AZ13" i="36"/>
  <c r="AF32" i="39"/>
  <c r="AF32" i="38"/>
  <c r="AF32" i="37"/>
  <c r="AF32" i="36"/>
  <c r="AF32" i="40"/>
  <c r="DB45" i="39"/>
  <c r="DB45" i="38"/>
  <c r="DB45" i="37"/>
  <c r="DB45" i="40"/>
  <c r="DB45" i="36"/>
  <c r="BU10" i="39"/>
  <c r="BU10" i="38"/>
  <c r="BU10" i="37"/>
  <c r="BU10" i="36"/>
  <c r="BU10" i="40"/>
  <c r="BB29" i="39"/>
  <c r="BB29" i="38"/>
  <c r="BB29" i="37"/>
  <c r="BB29" i="36"/>
  <c r="BB29" i="40"/>
  <c r="CF12" i="39"/>
  <c r="CF12" i="38"/>
  <c r="CF12" i="37"/>
  <c r="CF12" i="40"/>
  <c r="CF12" i="36"/>
  <c r="BO61" i="39"/>
  <c r="BO61" i="37"/>
  <c r="BO61" i="36"/>
  <c r="BO61" i="38"/>
  <c r="BO61" i="40"/>
  <c r="CT68" i="39"/>
  <c r="CT68" i="38"/>
  <c r="CT68" i="36"/>
  <c r="CT68" i="37"/>
  <c r="CT68" i="40"/>
  <c r="CJ43" i="39"/>
  <c r="CJ43" i="38"/>
  <c r="CJ43" i="37"/>
  <c r="CJ43" i="36"/>
  <c r="CJ43" i="40"/>
  <c r="CU24" i="39"/>
  <c r="CU24" i="38"/>
  <c r="CU24" i="37"/>
  <c r="CU24" i="40"/>
  <c r="CU24" i="36"/>
  <c r="DC12" i="39"/>
  <c r="DC12" i="38"/>
  <c r="DC12" i="37"/>
  <c r="DC12" i="36"/>
  <c r="DC12" i="40"/>
  <c r="CA12" i="39"/>
  <c r="CA12" i="38"/>
  <c r="CA12" i="37"/>
  <c r="CA12" i="36"/>
  <c r="CA12" i="40"/>
  <c r="BH18" i="39"/>
  <c r="BH18" i="38"/>
  <c r="BH18" i="37"/>
  <c r="BH18" i="36"/>
  <c r="BH18" i="40"/>
  <c r="DH60" i="39"/>
  <c r="DH60" i="38"/>
  <c r="DH60" i="37"/>
  <c r="DH60" i="36"/>
  <c r="DH60" i="40"/>
  <c r="CD60" i="39"/>
  <c r="CD60" i="38"/>
  <c r="CD60" i="37"/>
  <c r="CD60" i="36"/>
  <c r="CD60" i="40"/>
  <c r="BW62" i="39"/>
  <c r="BW62" i="38"/>
  <c r="BW62" i="37"/>
  <c r="BW62" i="36"/>
  <c r="BW62" i="40"/>
  <c r="CR9" i="39"/>
  <c r="CR9" i="38"/>
  <c r="CR9" i="37"/>
  <c r="CR9" i="36"/>
  <c r="CR9" i="40"/>
  <c r="BO31" i="39"/>
  <c r="BO31" i="38"/>
  <c r="BO31" i="37"/>
  <c r="BO31" i="40"/>
  <c r="BO31" i="36"/>
  <c r="AE19" i="39"/>
  <c r="AE19" i="38"/>
  <c r="AE19" i="37"/>
  <c r="AE19" i="36"/>
  <c r="AE19" i="40"/>
  <c r="X57" i="39"/>
  <c r="X57" i="37"/>
  <c r="X57" i="36"/>
  <c r="X57" i="38"/>
  <c r="X57" i="40"/>
  <c r="AA41" i="39"/>
  <c r="AA41" i="38"/>
  <c r="AA41" i="37"/>
  <c r="AA41" i="36"/>
  <c r="AA41" i="40"/>
  <c r="CB24" i="39"/>
  <c r="CB24" i="38"/>
  <c r="CB24" i="37"/>
  <c r="CB24" i="36"/>
  <c r="CB24" i="40"/>
  <c r="T53" i="39"/>
  <c r="T53" i="38"/>
  <c r="T53" i="37"/>
  <c r="T53" i="36"/>
  <c r="T53" i="40"/>
  <c r="J25" i="39"/>
  <c r="J25" i="38"/>
  <c r="J25" i="37"/>
  <c r="J25" i="36"/>
  <c r="J25" i="40"/>
  <c r="DA14" i="39"/>
  <c r="DA14" i="38"/>
  <c r="DA14" i="36"/>
  <c r="DA14" i="40"/>
  <c r="DA14" i="37"/>
  <c r="CA11" i="39"/>
  <c r="CA11" i="38"/>
  <c r="CA11" i="37"/>
  <c r="CA11" i="36"/>
  <c r="CA11" i="40"/>
  <c r="BY58" i="39"/>
  <c r="BY58" i="38"/>
  <c r="BY58" i="37"/>
  <c r="BY58" i="36"/>
  <c r="BY58" i="40"/>
  <c r="CV22" i="39"/>
  <c r="CV22" i="38"/>
  <c r="CV22" i="37"/>
  <c r="CV22" i="36"/>
  <c r="CV22" i="40"/>
  <c r="CW12" i="39"/>
  <c r="CW12" i="38"/>
  <c r="CW12" i="37"/>
  <c r="CW12" i="40"/>
  <c r="CW12" i="36"/>
  <c r="DP59" i="39"/>
  <c r="DP59" i="38"/>
  <c r="DP59" i="37"/>
  <c r="DP59" i="36"/>
  <c r="DP59" i="40"/>
  <c r="AY43" i="39"/>
  <c r="AY43" i="38"/>
  <c r="AY43" i="37"/>
  <c r="AY43" i="36"/>
  <c r="AY43" i="40"/>
  <c r="CZ26" i="39"/>
  <c r="CZ26" i="38"/>
  <c r="CZ26" i="37"/>
  <c r="CZ26" i="40"/>
  <c r="CZ26" i="36"/>
  <c r="BX57" i="39"/>
  <c r="BX57" i="38"/>
  <c r="BX57" i="37"/>
  <c r="BX57" i="36"/>
  <c r="BX57" i="40"/>
  <c r="BV31" i="39"/>
  <c r="BV31" i="38"/>
  <c r="BV31" i="37"/>
  <c r="BV31" i="36"/>
  <c r="BV31" i="40"/>
  <c r="AG23" i="39"/>
  <c r="AG23" i="38"/>
  <c r="AG23" i="37"/>
  <c r="AG23" i="36"/>
  <c r="AG23" i="40"/>
  <c r="BS19" i="39"/>
  <c r="BS19" i="38"/>
  <c r="BS19" i="37"/>
  <c r="BS19" i="40"/>
  <c r="BS19" i="36"/>
  <c r="CG17" i="39"/>
  <c r="CG17" i="37"/>
  <c r="CG17" i="38"/>
  <c r="CG17" i="40"/>
  <c r="CG17" i="36"/>
  <c r="CV27" i="39"/>
  <c r="CV27" i="38"/>
  <c r="CV27" i="37"/>
  <c r="CV27" i="36"/>
  <c r="CV27" i="40"/>
  <c r="DN5" i="39"/>
  <c r="DN5" i="38"/>
  <c r="DN5" i="37"/>
  <c r="DN5" i="40"/>
  <c r="DN5" i="36"/>
  <c r="CB61" i="39"/>
  <c r="CB61" i="38"/>
  <c r="CB61" i="37"/>
  <c r="CB61" i="36"/>
  <c r="CB61" i="40"/>
  <c r="CE45" i="39"/>
  <c r="CE45" i="38"/>
  <c r="CE45" i="36"/>
  <c r="CE45" i="37"/>
  <c r="CE45" i="40"/>
  <c r="AN32" i="39"/>
  <c r="AN32" i="38"/>
  <c r="AN32" i="37"/>
  <c r="AN32" i="36"/>
  <c r="AN32" i="40"/>
  <c r="DO56" i="39"/>
  <c r="DO56" i="38"/>
  <c r="DO56" i="37"/>
  <c r="DO56" i="36"/>
  <c r="DO56" i="40"/>
  <c r="CT38" i="39"/>
  <c r="CT38" i="38"/>
  <c r="CT38" i="36"/>
  <c r="CT38" i="37"/>
  <c r="CT38" i="40"/>
  <c r="DI30" i="39"/>
  <c r="DI30" i="38"/>
  <c r="DI30" i="36"/>
  <c r="DI30" i="37"/>
  <c r="DI30" i="40"/>
  <c r="CI26" i="39"/>
  <c r="CI26" i="38"/>
  <c r="CI26" i="37"/>
  <c r="CI26" i="36"/>
  <c r="CI26" i="40"/>
  <c r="CP32" i="39"/>
  <c r="CP32" i="38"/>
  <c r="CP32" i="37"/>
  <c r="CP32" i="40"/>
  <c r="CP32" i="36"/>
  <c r="U20" i="39"/>
  <c r="U20" i="38"/>
  <c r="U20" i="37"/>
  <c r="U20" i="36"/>
  <c r="U20" i="40"/>
  <c r="AH9" i="39"/>
  <c r="AH9" i="38"/>
  <c r="AH9" i="37"/>
  <c r="AH9" i="36"/>
  <c r="AH9" i="40"/>
  <c r="DH5" i="39"/>
  <c r="DH5" i="38"/>
  <c r="DH5" i="37"/>
  <c r="DH5" i="36"/>
  <c r="DH5" i="40"/>
  <c r="DI54" i="39"/>
  <c r="DI54" i="38"/>
  <c r="DI54" i="37"/>
  <c r="DI54" i="36"/>
  <c r="DI54" i="40"/>
  <c r="CQ13" i="39"/>
  <c r="CQ13" i="38"/>
  <c r="CQ13" i="37"/>
  <c r="CQ13" i="36"/>
  <c r="CQ13" i="40"/>
  <c r="BH26" i="39"/>
  <c r="BH26" i="38"/>
  <c r="BH26" i="37"/>
  <c r="BH26" i="40"/>
  <c r="BH26" i="36"/>
  <c r="CO10" i="39"/>
  <c r="CO10" i="38"/>
  <c r="CO10" i="36"/>
  <c r="CO10" i="40"/>
  <c r="CO10" i="37"/>
  <c r="BG26" i="39"/>
  <c r="BG26" i="38"/>
  <c r="BG26" i="37"/>
  <c r="BG26" i="36"/>
  <c r="BG26" i="40"/>
  <c r="BL66" i="39"/>
  <c r="BL66" i="38"/>
  <c r="BL66" i="36"/>
  <c r="BL66" i="40"/>
  <c r="BL66" i="37"/>
  <c r="CE49" i="39"/>
  <c r="CE49" i="38"/>
  <c r="CE49" i="37"/>
  <c r="CE49" i="36"/>
  <c r="CE49" i="40"/>
  <c r="CR37" i="39"/>
  <c r="CR37" i="38"/>
  <c r="CR37" i="37"/>
  <c r="CR37" i="36"/>
  <c r="CR37" i="40"/>
  <c r="CS60" i="39"/>
  <c r="CS60" i="38"/>
  <c r="CS60" i="37"/>
  <c r="CS60" i="36"/>
  <c r="CS60" i="40"/>
  <c r="AC38" i="39"/>
  <c r="AC38" i="38"/>
  <c r="AC38" i="37"/>
  <c r="AC38" i="36"/>
  <c r="AC38" i="40"/>
  <c r="AQ60" i="39"/>
  <c r="AQ60" i="38"/>
  <c r="AQ60" i="37"/>
  <c r="AQ60" i="36"/>
  <c r="AQ60" i="40"/>
  <c r="X59" i="39"/>
  <c r="X59" i="38"/>
  <c r="X59" i="37"/>
  <c r="X59" i="40"/>
  <c r="X59" i="36"/>
  <c r="CD64" i="39"/>
  <c r="CD64" i="38"/>
  <c r="CD64" i="36"/>
  <c r="CD64" i="37"/>
  <c r="CD64" i="40"/>
  <c r="AF41" i="39"/>
  <c r="AF41" i="38"/>
  <c r="AF41" i="37"/>
  <c r="AF41" i="36"/>
  <c r="AF41" i="40"/>
  <c r="CB8" i="39"/>
  <c r="CB8" i="38"/>
  <c r="CB8" i="37"/>
  <c r="CB8" i="40"/>
  <c r="CB8" i="36"/>
  <c r="BG27" i="39"/>
  <c r="BG27" i="38"/>
  <c r="BG27" i="37"/>
  <c r="BG27" i="36"/>
  <c r="BG27" i="40"/>
  <c r="DB63" i="39"/>
  <c r="DB63" i="37"/>
  <c r="DB63" i="38"/>
  <c r="DB63" i="36"/>
  <c r="DB63" i="40"/>
  <c r="AF50" i="39"/>
  <c r="AF50" i="38"/>
  <c r="AF50" i="37"/>
  <c r="AF50" i="36"/>
  <c r="AF50" i="40"/>
  <c r="AI34" i="39"/>
  <c r="AI34" i="38"/>
  <c r="AI34" i="37"/>
  <c r="AI34" i="36"/>
  <c r="AI34" i="40"/>
  <c r="CZ18" i="39"/>
  <c r="CZ18" i="38"/>
  <c r="CZ18" i="37"/>
  <c r="CZ18" i="36"/>
  <c r="CZ18" i="40"/>
  <c r="AJ45" i="39"/>
  <c r="AJ45" i="38"/>
  <c r="AJ45" i="37"/>
  <c r="AJ45" i="36"/>
  <c r="AJ45" i="40"/>
  <c r="BN18" i="39"/>
  <c r="BN18" i="38"/>
  <c r="BN18" i="37"/>
  <c r="BN18" i="36"/>
  <c r="BN18" i="40"/>
  <c r="BM9" i="39"/>
  <c r="BM9" i="38"/>
  <c r="BM9" i="37"/>
  <c r="BM9" i="36"/>
  <c r="BM9" i="40"/>
  <c r="BC6" i="39"/>
  <c r="BC6" i="38"/>
  <c r="BC6" i="37"/>
  <c r="BC6" i="36"/>
  <c r="BC6" i="40"/>
  <c r="BH57" i="39"/>
  <c r="BH57" i="38"/>
  <c r="BH57" i="37"/>
  <c r="BH57" i="36"/>
  <c r="BH57" i="40"/>
  <c r="AJ22" i="39"/>
  <c r="AJ22" i="37"/>
  <c r="AJ22" i="38"/>
  <c r="AJ22" i="36"/>
  <c r="AJ22" i="40"/>
  <c r="AC12" i="39"/>
  <c r="AC12" i="38"/>
  <c r="AC12" i="37"/>
  <c r="AC12" i="40"/>
  <c r="AC12" i="36"/>
  <c r="CR54" i="39"/>
  <c r="CR54" i="38"/>
  <c r="CR54" i="37"/>
  <c r="CR54" i="36"/>
  <c r="CR54" i="40"/>
  <c r="BG36" i="39"/>
  <c r="BG36" i="38"/>
  <c r="BG36" i="37"/>
  <c r="BG36" i="40"/>
  <c r="BG36" i="36"/>
  <c r="BL21" i="39"/>
  <c r="BL21" i="38"/>
  <c r="BL21" i="37"/>
  <c r="BL21" i="36"/>
  <c r="BL21" i="40"/>
  <c r="CN49" i="39"/>
  <c r="CN49" i="38"/>
  <c r="CN49" i="37"/>
  <c r="CN49" i="36"/>
  <c r="CN49" i="40"/>
  <c r="BN25" i="39"/>
  <c r="BN25" i="38"/>
  <c r="BN25" i="37"/>
  <c r="BN25" i="36"/>
  <c r="BN25" i="40"/>
  <c r="AG17" i="39"/>
  <c r="AG17" i="38"/>
  <c r="AG17" i="37"/>
  <c r="AG17" i="40"/>
  <c r="AG17" i="36"/>
  <c r="AE12" i="39"/>
  <c r="AE12" i="38"/>
  <c r="AE12" i="37"/>
  <c r="AE12" i="36"/>
  <c r="AE12" i="40"/>
  <c r="DM56" i="39"/>
  <c r="DM56" i="38"/>
  <c r="DM56" i="37"/>
  <c r="DM56" i="40"/>
  <c r="DM56" i="36"/>
  <c r="BX21" i="39"/>
  <c r="BX21" i="38"/>
  <c r="BX21" i="37"/>
  <c r="BX21" i="36"/>
  <c r="BX21" i="40"/>
  <c r="U12" i="39"/>
  <c r="U12" i="38"/>
  <c r="U12" i="37"/>
  <c r="U12" i="36"/>
  <c r="U12" i="40"/>
  <c r="BD56" i="39"/>
  <c r="BD56" i="38"/>
  <c r="BD56" i="36"/>
  <c r="BD56" i="37"/>
  <c r="BD56" i="40"/>
  <c r="CM38" i="39"/>
  <c r="CM38" i="38"/>
  <c r="CM38" i="37"/>
  <c r="CM38" i="40"/>
  <c r="CM38" i="36"/>
  <c r="CJ31" i="39"/>
  <c r="CJ31" i="38"/>
  <c r="CJ31" i="37"/>
  <c r="CJ31" i="40"/>
  <c r="CJ31" i="36"/>
  <c r="BC56" i="39"/>
  <c r="BC56" i="38"/>
  <c r="BC56" i="36"/>
  <c r="BC56" i="37"/>
  <c r="BC56" i="40"/>
  <c r="J38" i="39"/>
  <c r="J38" i="38"/>
  <c r="J38" i="37"/>
  <c r="J38" i="36"/>
  <c r="J38" i="40"/>
  <c r="AW30" i="39"/>
  <c r="AW30" i="38"/>
  <c r="AW30" i="37"/>
  <c r="AW30" i="36"/>
  <c r="AW30" i="40"/>
  <c r="W26" i="39"/>
  <c r="W26" i="37"/>
  <c r="W26" i="38"/>
  <c r="W26" i="36"/>
  <c r="W26" i="40"/>
  <c r="AL25" i="39"/>
  <c r="AL25" i="38"/>
  <c r="AL25" i="37"/>
  <c r="AL25" i="36"/>
  <c r="AL25" i="40"/>
  <c r="BX37" i="39"/>
  <c r="BX37" i="38"/>
  <c r="BX37" i="37"/>
  <c r="BX37" i="36"/>
  <c r="BX37" i="40"/>
  <c r="CH12" i="39"/>
  <c r="CH12" i="38"/>
  <c r="CH12" i="37"/>
  <c r="CH12" i="36"/>
  <c r="CH12" i="40"/>
  <c r="BX3" i="39"/>
  <c r="BX3" i="38"/>
  <c r="BX3" i="37"/>
  <c r="BX3" i="36"/>
  <c r="BX3" i="40"/>
  <c r="CC50" i="39"/>
  <c r="CC50" i="38"/>
  <c r="CC50" i="37"/>
  <c r="CC50" i="36"/>
  <c r="CC50" i="40"/>
  <c r="AE13" i="39"/>
  <c r="AE13" i="38"/>
  <c r="AE13" i="37"/>
  <c r="AE13" i="36"/>
  <c r="AE13" i="40"/>
  <c r="CW24" i="39"/>
  <c r="CW24" i="38"/>
  <c r="CW24" i="36"/>
  <c r="CW24" i="37"/>
  <c r="CW24" i="40"/>
  <c r="AC10" i="39"/>
  <c r="AC10" i="38"/>
  <c r="AC10" i="36"/>
  <c r="AC10" i="37"/>
  <c r="AC10" i="40"/>
  <c r="CM24" i="39"/>
  <c r="CM24" i="38"/>
  <c r="CM24" i="37"/>
  <c r="CM24" i="40"/>
  <c r="CM24" i="36"/>
  <c r="AH56" i="39"/>
  <c r="AH56" i="38"/>
  <c r="AH56" i="37"/>
  <c r="AH56" i="40"/>
  <c r="AH56" i="36"/>
  <c r="CE55" i="39"/>
  <c r="CE55" i="38"/>
  <c r="CE55" i="37"/>
  <c r="CE55" i="36"/>
  <c r="CE55" i="40"/>
  <c r="DL68" i="39"/>
  <c r="DL68" i="38"/>
  <c r="DL68" i="37"/>
  <c r="DL68" i="36"/>
  <c r="DL68" i="40"/>
  <c r="AH41" i="39"/>
  <c r="AH41" i="38"/>
  <c r="AH41" i="37"/>
  <c r="AH41" i="36"/>
  <c r="AH41" i="40"/>
  <c r="N56" i="39"/>
  <c r="N56" i="38"/>
  <c r="N56" i="37"/>
  <c r="N56" i="40"/>
  <c r="N56" i="36"/>
  <c r="AS11" i="39"/>
  <c r="AS11" i="38"/>
  <c r="AS11" i="37"/>
  <c r="AS11" i="36"/>
  <c r="AS11" i="40"/>
  <c r="BT11" i="39"/>
  <c r="BT11" i="38"/>
  <c r="BT11" i="37"/>
  <c r="BT11" i="40"/>
  <c r="BT11" i="36"/>
  <c r="BL25" i="39"/>
  <c r="BL25" i="37"/>
  <c r="BL25" i="38"/>
  <c r="BL25" i="36"/>
  <c r="BL25" i="40"/>
  <c r="CZ60" i="39"/>
  <c r="CZ60" i="38"/>
  <c r="CZ60" i="37"/>
  <c r="CZ60" i="40"/>
  <c r="CZ60" i="36"/>
  <c r="CB29" i="39"/>
  <c r="CB29" i="38"/>
  <c r="CB29" i="37"/>
  <c r="CB29" i="36"/>
  <c r="CB29" i="40"/>
  <c r="CL48" i="39"/>
  <c r="CL48" i="38"/>
  <c r="CL48" i="37"/>
  <c r="CL48" i="36"/>
  <c r="CL48" i="40"/>
  <c r="BV33" i="39"/>
  <c r="BV33" i="38"/>
  <c r="BV33" i="37"/>
  <c r="BV33" i="40"/>
  <c r="BV33" i="36"/>
  <c r="CB60" i="39"/>
  <c r="CB60" i="38"/>
  <c r="CB60" i="37"/>
  <c r="CB60" i="36"/>
  <c r="CB60" i="40"/>
  <c r="CE44" i="39"/>
  <c r="CE44" i="38"/>
  <c r="CE44" i="37"/>
  <c r="CE44" i="40"/>
  <c r="CE44" i="36"/>
  <c r="X33" i="39"/>
  <c r="X33" i="38"/>
  <c r="X33" i="37"/>
  <c r="X33" i="36"/>
  <c r="X33" i="40"/>
  <c r="CY53" i="39"/>
  <c r="CY53" i="38"/>
  <c r="CY53" i="36"/>
  <c r="CY53" i="37"/>
  <c r="CY53" i="40"/>
  <c r="J34" i="39"/>
  <c r="J34" i="38"/>
  <c r="J34" i="37"/>
  <c r="J34" i="36"/>
  <c r="J34" i="40"/>
  <c r="Q26" i="39"/>
  <c r="Q26" i="38"/>
  <c r="Q26" i="37"/>
  <c r="Q26" i="36"/>
  <c r="Q26" i="40"/>
  <c r="DG21" i="39"/>
  <c r="DG21" i="38"/>
  <c r="DG21" i="37"/>
  <c r="DG21" i="36"/>
  <c r="DG21" i="40"/>
  <c r="AT27" i="39"/>
  <c r="AT27" i="38"/>
  <c r="AT27" i="37"/>
  <c r="AT27" i="36"/>
  <c r="AT27" i="40"/>
  <c r="BX41" i="39"/>
  <c r="BX41" i="38"/>
  <c r="BX41" i="37"/>
  <c r="BX41" i="36"/>
  <c r="BX41" i="40"/>
  <c r="J5" i="39"/>
  <c r="J5" i="38"/>
  <c r="J5" i="37"/>
  <c r="J5" i="36"/>
  <c r="J5" i="40"/>
  <c r="P66" i="39"/>
  <c r="P66" i="38"/>
  <c r="P66" i="37"/>
  <c r="P66" i="36"/>
  <c r="P66" i="40"/>
  <c r="K54" i="39"/>
  <c r="K54" i="38"/>
  <c r="K54" i="37"/>
  <c r="K54" i="36"/>
  <c r="K54" i="40"/>
  <c r="BT35" i="39"/>
  <c r="BT35" i="38"/>
  <c r="BT35" i="37"/>
  <c r="BT35" i="36"/>
  <c r="BT35" i="40"/>
  <c r="CY59" i="39"/>
  <c r="CY59" i="38"/>
  <c r="CY59" i="37"/>
  <c r="CY59" i="40"/>
  <c r="CY59" i="36"/>
  <c r="CL42" i="39"/>
  <c r="CL42" i="38"/>
  <c r="CL42" i="37"/>
  <c r="CL42" i="36"/>
  <c r="CL42" i="40"/>
  <c r="AG34" i="39"/>
  <c r="AG34" i="38"/>
  <c r="AG34" i="37"/>
  <c r="AG34" i="36"/>
  <c r="AG34" i="40"/>
  <c r="BS29" i="39"/>
  <c r="BS29" i="38"/>
  <c r="BS29" i="37"/>
  <c r="BS29" i="36"/>
  <c r="BS29" i="40"/>
  <c r="V37" i="39"/>
  <c r="V37" i="38"/>
  <c r="V37" i="37"/>
  <c r="V37" i="36"/>
  <c r="V37" i="40"/>
  <c r="AS21" i="39"/>
  <c r="AS21" i="37"/>
  <c r="AS21" i="38"/>
  <c r="AS21" i="36"/>
  <c r="AS21" i="40"/>
  <c r="DB10" i="39"/>
  <c r="DB10" i="38"/>
  <c r="DB10" i="37"/>
  <c r="DB10" i="36"/>
  <c r="DB10" i="40"/>
  <c r="CL55" i="39"/>
  <c r="CL55" i="38"/>
  <c r="CL55" i="37"/>
  <c r="CL55" i="40"/>
  <c r="CL55" i="36"/>
  <c r="BG60" i="39"/>
  <c r="BG60" i="38"/>
  <c r="BG60" i="37"/>
  <c r="BG60" i="36"/>
  <c r="BG60" i="40"/>
  <c r="CE19" i="39"/>
  <c r="CE19" i="38"/>
  <c r="CE19" i="37"/>
  <c r="CE19" i="40"/>
  <c r="CE19" i="36"/>
  <c r="BD9" i="39"/>
  <c r="BD9" i="38"/>
  <c r="BD9" i="37"/>
  <c r="BD9" i="40"/>
  <c r="BD9" i="36"/>
  <c r="S14" i="39"/>
  <c r="S14" i="38"/>
  <c r="S14" i="37"/>
  <c r="S14" i="36"/>
  <c r="S14" i="40"/>
  <c r="BU63" i="39"/>
  <c r="BU63" i="37"/>
  <c r="BU63" i="36"/>
  <c r="BU63" i="38"/>
  <c r="BU63" i="40"/>
  <c r="Q7" i="39"/>
  <c r="Q7" i="38"/>
  <c r="Q7" i="37"/>
  <c r="Q7" i="36"/>
  <c r="Q7" i="40"/>
  <c r="DN61" i="39"/>
  <c r="DN61" i="38"/>
  <c r="DN61" i="37"/>
  <c r="DN61" i="36"/>
  <c r="DN61" i="40"/>
  <c r="DM30" i="39"/>
  <c r="DM30" i="38"/>
  <c r="DM30" i="37"/>
  <c r="DM30" i="36"/>
  <c r="DM30" i="40"/>
  <c r="CF6" i="39"/>
  <c r="CF6" i="38"/>
  <c r="CF6" i="36"/>
  <c r="CF6" i="40"/>
  <c r="CF6" i="37"/>
  <c r="AF29" i="39"/>
  <c r="AF29" i="38"/>
  <c r="AF29" i="37"/>
  <c r="AF29" i="36"/>
  <c r="AF29" i="40"/>
  <c r="BG13" i="39"/>
  <c r="BG13" i="38"/>
  <c r="BG13" i="37"/>
  <c r="BG13" i="36"/>
  <c r="BG13" i="40"/>
  <c r="CS17" i="39"/>
  <c r="CS17" i="38"/>
  <c r="CS17" i="37"/>
  <c r="CS17" i="40"/>
  <c r="CS17" i="36"/>
  <c r="DF36" i="39"/>
  <c r="DF36" i="38"/>
  <c r="DF36" i="37"/>
  <c r="DF36" i="40"/>
  <c r="DF36" i="36"/>
  <c r="AR19" i="39"/>
  <c r="AR19" i="38"/>
  <c r="AR19" i="37"/>
  <c r="AR19" i="40"/>
  <c r="AR19" i="36"/>
  <c r="BD66" i="39"/>
  <c r="BD66" i="38"/>
  <c r="BD66" i="36"/>
  <c r="BD66" i="37"/>
  <c r="BD66" i="40"/>
  <c r="DP30" i="39"/>
  <c r="DP30" i="38"/>
  <c r="DP30" i="37"/>
  <c r="DP30" i="40"/>
  <c r="DP30" i="36"/>
  <c r="P3" i="39"/>
  <c r="P3" i="37"/>
  <c r="P3" i="38"/>
  <c r="P3" i="40"/>
  <c r="P3" i="36"/>
  <c r="K55" i="39"/>
  <c r="K55" i="38"/>
  <c r="K55" i="37"/>
  <c r="K55" i="40"/>
  <c r="K55" i="36"/>
  <c r="AR61" i="39"/>
  <c r="AR61" i="38"/>
  <c r="AR61" i="37"/>
  <c r="AR61" i="36"/>
  <c r="AR61" i="40"/>
  <c r="DB22" i="39"/>
  <c r="DB22" i="38"/>
  <c r="DB22" i="37"/>
  <c r="DB22" i="36"/>
  <c r="DB22" i="40"/>
  <c r="N26" i="39"/>
  <c r="N26" i="38"/>
  <c r="N26" i="37"/>
  <c r="N26" i="36"/>
  <c r="N26" i="40"/>
  <c r="BF54" i="39"/>
  <c r="BF54" i="38"/>
  <c r="BF54" i="37"/>
  <c r="BF54" i="36"/>
  <c r="BF54" i="40"/>
  <c r="AN9" i="39"/>
  <c r="AN9" i="38"/>
  <c r="AN9" i="37"/>
  <c r="AN9" i="36"/>
  <c r="AN9" i="40"/>
  <c r="CT18" i="39"/>
  <c r="CT18" i="38"/>
  <c r="CT18" i="37"/>
  <c r="CT18" i="36"/>
  <c r="CT18" i="40"/>
  <c r="DH53" i="39"/>
  <c r="DH53" i="38"/>
  <c r="DH53" i="37"/>
  <c r="DH53" i="36"/>
  <c r="DH53" i="40"/>
  <c r="P19" i="39"/>
  <c r="P19" i="38"/>
  <c r="P19" i="37"/>
  <c r="P19" i="36"/>
  <c r="P19" i="40"/>
  <c r="BD58" i="39"/>
  <c r="BD58" i="38"/>
  <c r="BD58" i="37"/>
  <c r="BD58" i="40"/>
  <c r="BD58" i="36"/>
  <c r="AQ7" i="39"/>
  <c r="AQ7" i="38"/>
  <c r="AQ7" i="37"/>
  <c r="AQ7" i="36"/>
  <c r="AQ7" i="40"/>
  <c r="BV53" i="39"/>
  <c r="BV53" i="38"/>
  <c r="BV53" i="36"/>
  <c r="BV53" i="37"/>
  <c r="BV53" i="40"/>
  <c r="DC55" i="39"/>
  <c r="DC55" i="38"/>
  <c r="DC55" i="37"/>
  <c r="DC55" i="36"/>
  <c r="DC55" i="40"/>
  <c r="CV66" i="39"/>
  <c r="CV66" i="38"/>
  <c r="CV66" i="37"/>
  <c r="CV66" i="36"/>
  <c r="CV66" i="40"/>
  <c r="CJ6" i="39"/>
  <c r="CJ6" i="38"/>
  <c r="CJ6" i="37"/>
  <c r="CJ6" i="36"/>
  <c r="CJ6" i="40"/>
  <c r="AA7" i="39"/>
  <c r="AA7" i="38"/>
  <c r="AA7" i="37"/>
  <c r="AA7" i="40"/>
  <c r="AA7" i="36"/>
  <c r="BU46" i="39"/>
  <c r="BU46" i="38"/>
  <c r="BU46" i="36"/>
  <c r="BU46" i="40"/>
  <c r="BU46" i="37"/>
  <c r="CI42" i="39"/>
  <c r="CI42" i="38"/>
  <c r="CI42" i="36"/>
  <c r="CI42" i="40"/>
  <c r="CI42" i="37"/>
  <c r="N55" i="39"/>
  <c r="N55" i="38"/>
  <c r="N55" i="37"/>
  <c r="N55" i="36"/>
  <c r="N55" i="40"/>
  <c r="AC34" i="39"/>
  <c r="AC34" i="38"/>
  <c r="AC34" i="37"/>
  <c r="AC34" i="40"/>
  <c r="AC34" i="36"/>
  <c r="AR9" i="39"/>
  <c r="AR9" i="38"/>
  <c r="AR9" i="37"/>
  <c r="AR9" i="36"/>
  <c r="AR9" i="40"/>
  <c r="CT59" i="39"/>
  <c r="CT59" i="38"/>
  <c r="CT59" i="37"/>
  <c r="CT59" i="36"/>
  <c r="CT59" i="40"/>
  <c r="DC62" i="39"/>
  <c r="DC62" i="38"/>
  <c r="DC62" i="37"/>
  <c r="DC62" i="36"/>
  <c r="DC62" i="40"/>
  <c r="BO21" i="39"/>
  <c r="BO21" i="38"/>
  <c r="BO21" i="37"/>
  <c r="BO21" i="36"/>
  <c r="BO21" i="40"/>
  <c r="DH8" i="39"/>
  <c r="DH8" i="38"/>
  <c r="DH8" i="37"/>
  <c r="DH8" i="36"/>
  <c r="DH8" i="40"/>
  <c r="BG12" i="39"/>
  <c r="BG12" i="38"/>
  <c r="BG12" i="37"/>
  <c r="BG12" i="36"/>
  <c r="BG12" i="40"/>
  <c r="AW60" i="39"/>
  <c r="AW60" i="38"/>
  <c r="AW60" i="37"/>
  <c r="AW60" i="40"/>
  <c r="AW60" i="36"/>
  <c r="DA4" i="39"/>
  <c r="DA4" i="38"/>
  <c r="DA4" i="37"/>
  <c r="DA4" i="36"/>
  <c r="DA4" i="40"/>
  <c r="DF18" i="39"/>
  <c r="DF18" i="38"/>
  <c r="DF18" i="37"/>
  <c r="DF18" i="36"/>
  <c r="DF18" i="40"/>
  <c r="U43" i="39"/>
  <c r="U43" i="38"/>
  <c r="U43" i="37"/>
  <c r="U43" i="36"/>
  <c r="U43" i="40"/>
  <c r="BJ13" i="39"/>
  <c r="BJ13" i="38"/>
  <c r="BJ13" i="37"/>
  <c r="BJ13" i="40"/>
  <c r="BJ13" i="36"/>
  <c r="AP64" i="39"/>
  <c r="AP64" i="38"/>
  <c r="AP64" i="37"/>
  <c r="AP64" i="36"/>
  <c r="AP64" i="40"/>
  <c r="CR43" i="39"/>
  <c r="CR43" i="38"/>
  <c r="CR43" i="37"/>
  <c r="CR43" i="36"/>
  <c r="CR43" i="40"/>
  <c r="AY28" i="39"/>
  <c r="AY28" i="38"/>
  <c r="AY28" i="37"/>
  <c r="AY28" i="40"/>
  <c r="AY28" i="36"/>
  <c r="CJ20" i="39"/>
  <c r="CJ20" i="38"/>
  <c r="CJ20" i="37"/>
  <c r="CJ20" i="36"/>
  <c r="CJ20" i="40"/>
  <c r="L49" i="39"/>
  <c r="L49" i="38"/>
  <c r="L49" i="37"/>
  <c r="L49" i="36"/>
  <c r="L49" i="40"/>
  <c r="J26" i="39"/>
  <c r="J26" i="38"/>
  <c r="J26" i="37"/>
  <c r="J26" i="36"/>
  <c r="J26" i="40"/>
  <c r="DI17" i="39"/>
  <c r="DI17" i="38"/>
  <c r="DI17" i="37"/>
  <c r="DI17" i="40"/>
  <c r="DI17" i="36"/>
  <c r="W12" i="39"/>
  <c r="W12" i="38"/>
  <c r="W12" i="37"/>
  <c r="W12" i="36"/>
  <c r="W12" i="40"/>
  <c r="BA50" i="39"/>
  <c r="BA50" i="38"/>
  <c r="BA50" i="37"/>
  <c r="BA50" i="40"/>
  <c r="BA50" i="36"/>
  <c r="AJ18" i="39"/>
  <c r="AJ18" i="38"/>
  <c r="AJ18" i="37"/>
  <c r="AJ18" i="40"/>
  <c r="AJ18" i="36"/>
  <c r="BQ5" i="39"/>
  <c r="BQ5" i="38"/>
  <c r="BQ5" i="37"/>
  <c r="BQ5" i="36"/>
  <c r="BQ5" i="40"/>
  <c r="CV46" i="39"/>
  <c r="CV46" i="38"/>
  <c r="CV46" i="37"/>
  <c r="CV46" i="40"/>
  <c r="CV46" i="36"/>
  <c r="CC34" i="39"/>
  <c r="CC34" i="38"/>
  <c r="CC34" i="37"/>
  <c r="CC34" i="36"/>
  <c r="CC34" i="40"/>
  <c r="M3" i="39"/>
  <c r="M3" i="38"/>
  <c r="M3" i="37"/>
  <c r="M3" i="40"/>
  <c r="M3" i="36"/>
  <c r="BP37" i="39"/>
  <c r="BP37" i="38"/>
  <c r="BP37" i="36"/>
  <c r="BP37" i="37"/>
  <c r="BP37" i="40"/>
  <c r="CL68" i="39"/>
  <c r="CL68" i="38"/>
  <c r="CL68" i="37"/>
  <c r="CL68" i="36"/>
  <c r="CL68" i="40"/>
  <c r="AY44" i="39"/>
  <c r="AY44" i="38"/>
  <c r="AY44" i="37"/>
  <c r="AY44" i="36"/>
  <c r="AY44" i="40"/>
  <c r="AE68" i="39"/>
  <c r="AE68" i="38"/>
  <c r="AE68" i="37"/>
  <c r="AE68" i="36"/>
  <c r="AE68" i="40"/>
  <c r="BT50" i="39"/>
  <c r="BT50" i="38"/>
  <c r="BT50" i="37"/>
  <c r="BT50" i="36"/>
  <c r="BT50" i="40"/>
  <c r="AQ36" i="39"/>
  <c r="AQ36" i="38"/>
  <c r="AQ36" i="37"/>
  <c r="AQ36" i="40"/>
  <c r="AQ36" i="36"/>
  <c r="W59" i="39"/>
  <c r="W59" i="38"/>
  <c r="W59" i="37"/>
  <c r="W59" i="40"/>
  <c r="W59" i="36"/>
  <c r="BC38" i="39"/>
  <c r="BC38" i="38"/>
  <c r="BC38" i="37"/>
  <c r="BC38" i="36"/>
  <c r="BC38" i="40"/>
  <c r="DD19" i="39"/>
  <c r="DD19" i="38"/>
  <c r="DD19" i="37"/>
  <c r="DD19" i="36"/>
  <c r="DD19" i="40"/>
  <c r="DL62" i="39"/>
  <c r="DL62" i="38"/>
  <c r="DL62" i="37"/>
  <c r="DL62" i="40"/>
  <c r="DL62" i="36"/>
  <c r="BO19" i="39"/>
  <c r="BO19" i="38"/>
  <c r="BO19" i="37"/>
  <c r="BO19" i="36"/>
  <c r="BO19" i="40"/>
  <c r="CR3" i="39"/>
  <c r="CR3" i="38"/>
  <c r="CR3" i="37"/>
  <c r="CR3" i="36"/>
  <c r="CR3" i="40"/>
  <c r="CF64" i="39"/>
  <c r="CF64" i="38"/>
  <c r="CF64" i="36"/>
  <c r="CF64" i="37"/>
  <c r="CF64" i="40"/>
  <c r="BV68" i="39"/>
  <c r="BV68" i="37"/>
  <c r="BV68" i="38"/>
  <c r="BV68" i="36"/>
  <c r="BV68" i="40"/>
  <c r="DP34" i="39"/>
  <c r="DP34" i="38"/>
  <c r="DP34" i="37"/>
  <c r="DP34" i="36"/>
  <c r="DP34" i="40"/>
  <c r="J3" i="39"/>
  <c r="J3" i="38"/>
  <c r="J3" i="36"/>
  <c r="J3" i="40"/>
  <c r="J3" i="37"/>
  <c r="BL48" i="39"/>
  <c r="BL48" i="36"/>
  <c r="BL48" i="38"/>
  <c r="BL48" i="40"/>
  <c r="BL48" i="37"/>
  <c r="BO32" i="39"/>
  <c r="BO32" i="38"/>
  <c r="BO32" i="37"/>
  <c r="BO32" i="36"/>
  <c r="BO32" i="40"/>
  <c r="DH26" i="39"/>
  <c r="DH26" i="37"/>
  <c r="DH26" i="38"/>
  <c r="DH26" i="36"/>
  <c r="DH26" i="40"/>
  <c r="AZ48" i="39"/>
  <c r="AZ48" i="38"/>
  <c r="AZ48" i="37"/>
  <c r="AZ48" i="36"/>
  <c r="AZ48" i="40"/>
  <c r="BN22" i="39"/>
  <c r="BN22" i="38"/>
  <c r="BN22" i="37"/>
  <c r="BN22" i="36"/>
  <c r="BN22" i="40"/>
  <c r="BU12" i="39"/>
  <c r="BU12" i="38"/>
  <c r="BU12" i="37"/>
  <c r="BU12" i="36"/>
  <c r="BU12" i="40"/>
  <c r="AM9" i="39"/>
  <c r="AM9" i="38"/>
  <c r="AM9" i="37"/>
  <c r="AM9" i="40"/>
  <c r="AM9" i="36"/>
  <c r="CW62" i="39"/>
  <c r="CW62" i="38"/>
  <c r="CW62" i="37"/>
  <c r="CW62" i="36"/>
  <c r="CW62" i="40"/>
  <c r="CF25" i="39"/>
  <c r="CF25" i="38"/>
  <c r="CF25" i="37"/>
  <c r="CF25" i="36"/>
  <c r="CF25" i="40"/>
  <c r="CG18" i="39"/>
  <c r="CG18" i="38"/>
  <c r="CG18" i="37"/>
  <c r="CG18" i="40"/>
  <c r="CG18" i="36"/>
  <c r="P53" i="39"/>
  <c r="P53" i="38"/>
  <c r="P53" i="37"/>
  <c r="P53" i="36"/>
  <c r="P53" i="40"/>
  <c r="CM34" i="39"/>
  <c r="CM34" i="38"/>
  <c r="CM34" i="37"/>
  <c r="CM34" i="36"/>
  <c r="CM34" i="40"/>
  <c r="BT24" i="39"/>
  <c r="BT24" i="38"/>
  <c r="BT24" i="36"/>
  <c r="BT24" i="37"/>
  <c r="BT24" i="40"/>
  <c r="AQ18" i="39"/>
  <c r="AQ18" i="38"/>
  <c r="AQ18" i="37"/>
  <c r="AQ18" i="36"/>
  <c r="AQ18" i="40"/>
  <c r="Z17" i="39"/>
  <c r="Z17" i="38"/>
  <c r="Z17" i="36"/>
  <c r="Z17" i="37"/>
  <c r="Z17" i="40"/>
  <c r="DA8" i="39"/>
  <c r="DA8" i="37"/>
  <c r="DA8" i="38"/>
  <c r="DA8" i="40"/>
  <c r="DA8" i="36"/>
  <c r="CQ5" i="39"/>
  <c r="CQ5" i="38"/>
  <c r="CQ5" i="37"/>
  <c r="CQ5" i="40"/>
  <c r="CQ5" i="36"/>
  <c r="AC54" i="39"/>
  <c r="AC54" i="38"/>
  <c r="AC54" i="37"/>
  <c r="AC54" i="36"/>
  <c r="AC54" i="40"/>
  <c r="BJ19" i="39"/>
  <c r="BJ19" i="38"/>
  <c r="BJ19" i="37"/>
  <c r="BJ19" i="36"/>
  <c r="BJ19" i="40"/>
  <c r="AS10" i="39"/>
  <c r="AS10" i="38"/>
  <c r="AS10" i="37"/>
  <c r="AS10" i="36"/>
  <c r="AS10" i="40"/>
  <c r="CR47" i="39"/>
  <c r="CR47" i="38"/>
  <c r="CR47" i="37"/>
  <c r="CR47" i="40"/>
  <c r="CR47" i="36"/>
  <c r="AY32" i="39"/>
  <c r="AY32" i="38"/>
  <c r="AY32" i="37"/>
  <c r="AY32" i="36"/>
  <c r="AY32" i="40"/>
  <c r="P20" i="39"/>
  <c r="P20" i="38"/>
  <c r="P20" i="37"/>
  <c r="P20" i="36"/>
  <c r="P20" i="40"/>
  <c r="CN4" i="39"/>
  <c r="CN4" i="38"/>
  <c r="CN4" i="37"/>
  <c r="CN4" i="40"/>
  <c r="CN4" i="36"/>
  <c r="BF20" i="39"/>
  <c r="BF20" i="38"/>
  <c r="BF20" i="37"/>
  <c r="BF20" i="40"/>
  <c r="BF20" i="36"/>
  <c r="CC10" i="39"/>
  <c r="CC10" i="38"/>
  <c r="CC10" i="37"/>
  <c r="CC10" i="40"/>
  <c r="CC10" i="36"/>
  <c r="CY6" i="39"/>
  <c r="CY6" i="38"/>
  <c r="CY6" i="37"/>
  <c r="CY6" i="36"/>
  <c r="CY6" i="40"/>
  <c r="AK38" i="39"/>
  <c r="AK38" i="38"/>
  <c r="AK38" i="37"/>
  <c r="AK38" i="40"/>
  <c r="AK38" i="36"/>
  <c r="AZ10" i="39"/>
  <c r="AZ10" i="38"/>
  <c r="AZ10" i="37"/>
  <c r="AZ10" i="36"/>
  <c r="AZ10" i="40"/>
  <c r="CB34" i="39"/>
  <c r="CB34" i="37"/>
  <c r="CB34" i="38"/>
  <c r="CB34" i="36"/>
  <c r="CB34" i="40"/>
  <c r="BW11" i="39"/>
  <c r="BW11" i="38"/>
  <c r="BW11" i="37"/>
  <c r="BW11" i="36"/>
  <c r="BW11" i="40"/>
  <c r="CC23" i="39"/>
  <c r="CC23" i="38"/>
  <c r="CC23" i="36"/>
  <c r="CC23" i="37"/>
  <c r="CC23" i="40"/>
  <c r="BR48" i="39"/>
  <c r="BR48" i="38"/>
  <c r="BR48" i="37"/>
  <c r="BR48" i="40"/>
  <c r="BR48" i="36"/>
  <c r="L26" i="39"/>
  <c r="L26" i="38"/>
  <c r="L26" i="37"/>
  <c r="L26" i="40"/>
  <c r="L26" i="36"/>
  <c r="Z56" i="39"/>
  <c r="Z56" i="38"/>
  <c r="Z56" i="37"/>
  <c r="Z56" i="40"/>
  <c r="Z56" i="36"/>
  <c r="AQ21" i="39"/>
  <c r="AQ21" i="38"/>
  <c r="AQ21" i="37"/>
  <c r="AQ21" i="36"/>
  <c r="AQ21" i="40"/>
  <c r="R59" i="39"/>
  <c r="R59" i="38"/>
  <c r="R59" i="37"/>
  <c r="R59" i="36"/>
  <c r="R59" i="40"/>
  <c r="BL38" i="39"/>
  <c r="BL38" i="38"/>
  <c r="BL38" i="37"/>
  <c r="BL38" i="40"/>
  <c r="BL38" i="36"/>
  <c r="BO26" i="39"/>
  <c r="BO26" i="38"/>
  <c r="BO26" i="37"/>
  <c r="BO26" i="36"/>
  <c r="BO26" i="40"/>
  <c r="BW4" i="39"/>
  <c r="BW4" i="38"/>
  <c r="BW4" i="37"/>
  <c r="BW4" i="36"/>
  <c r="BW4" i="40"/>
  <c r="O5" i="39"/>
  <c r="O5" i="38"/>
  <c r="O5" i="37"/>
  <c r="O5" i="40"/>
  <c r="O5" i="36"/>
  <c r="CP9" i="39"/>
  <c r="CP9" i="38"/>
  <c r="CP9" i="37"/>
  <c r="CP9" i="36"/>
  <c r="CP9" i="40"/>
  <c r="AP57" i="39"/>
  <c r="AP57" i="38"/>
  <c r="AP57" i="37"/>
  <c r="AP57" i="36"/>
  <c r="AP57" i="40"/>
  <c r="AX62" i="39"/>
  <c r="AX62" i="38"/>
  <c r="AX62" i="37"/>
  <c r="AX62" i="36"/>
  <c r="AX62" i="40"/>
  <c r="AI57" i="39"/>
  <c r="AI57" i="38"/>
  <c r="AI57" i="37"/>
  <c r="AI57" i="40"/>
  <c r="AI57" i="36"/>
  <c r="CY61" i="39"/>
  <c r="CY61" i="38"/>
  <c r="CY61" i="37"/>
  <c r="CY61" i="36"/>
  <c r="CY61" i="40"/>
  <c r="CE36" i="39"/>
  <c r="CE36" i="38"/>
  <c r="CE36" i="37"/>
  <c r="CE36" i="36"/>
  <c r="CE36" i="40"/>
  <c r="AT48" i="39"/>
  <c r="AT48" i="38"/>
  <c r="AT48" i="37"/>
  <c r="AT48" i="36"/>
  <c r="AT48" i="40"/>
  <c r="DH47" i="39"/>
  <c r="DH47" i="38"/>
  <c r="DH47" i="37"/>
  <c r="DH47" i="36"/>
  <c r="DH47" i="40"/>
  <c r="DK31" i="39"/>
  <c r="DK31" i="38"/>
  <c r="DK31" i="37"/>
  <c r="DK31" i="36"/>
  <c r="DK31" i="40"/>
  <c r="CZ14" i="39"/>
  <c r="CZ14" i="38"/>
  <c r="CZ14" i="37"/>
  <c r="CZ14" i="40"/>
  <c r="CZ14" i="36"/>
  <c r="BW10" i="39"/>
  <c r="BW10" i="38"/>
  <c r="BW10" i="36"/>
  <c r="BW10" i="37"/>
  <c r="BW10" i="40"/>
  <c r="Y55" i="39"/>
  <c r="Y55" i="38"/>
  <c r="Y55" i="37"/>
  <c r="Y55" i="36"/>
  <c r="Y55" i="40"/>
  <c r="CA48" i="39"/>
  <c r="CA48" i="38"/>
  <c r="CA48" i="37"/>
  <c r="CA48" i="36"/>
  <c r="CA48" i="40"/>
  <c r="BR61" i="39"/>
  <c r="BR61" i="38"/>
  <c r="BR61" i="37"/>
  <c r="BR61" i="36"/>
  <c r="BR61" i="40"/>
  <c r="M42" i="39"/>
  <c r="M42" i="38"/>
  <c r="M42" i="37"/>
  <c r="M42" i="36"/>
  <c r="M42" i="40"/>
  <c r="DL12" i="39"/>
  <c r="DL12" i="38"/>
  <c r="DL12" i="37"/>
  <c r="DL12" i="40"/>
  <c r="DL12" i="36"/>
  <c r="AP18" i="39"/>
  <c r="AP18" i="38"/>
  <c r="AP18" i="37"/>
  <c r="AP18" i="36"/>
  <c r="AP18" i="40"/>
  <c r="P57" i="39"/>
  <c r="P57" i="37"/>
  <c r="P57" i="38"/>
  <c r="P57" i="36"/>
  <c r="P57" i="40"/>
  <c r="CU38" i="39"/>
  <c r="CU38" i="38"/>
  <c r="CU38" i="37"/>
  <c r="CU38" i="36"/>
  <c r="CU38" i="40"/>
  <c r="CJ28" i="39"/>
  <c r="CJ28" i="38"/>
  <c r="CJ28" i="37"/>
  <c r="CJ28" i="36"/>
  <c r="CJ28" i="40"/>
  <c r="AB54" i="39"/>
  <c r="AB54" i="38"/>
  <c r="AB54" i="37"/>
  <c r="AB54" i="40"/>
  <c r="AB54" i="36"/>
  <c r="R28" i="39"/>
  <c r="R28" i="38"/>
  <c r="R28" i="37"/>
  <c r="R28" i="36"/>
  <c r="R28" i="40"/>
  <c r="AW20" i="39"/>
  <c r="AW20" i="37"/>
  <c r="AW20" i="36"/>
  <c r="AW20" i="38"/>
  <c r="AW20" i="40"/>
  <c r="BK14" i="39"/>
  <c r="BK14" i="38"/>
  <c r="BK14" i="36"/>
  <c r="BK14" i="37"/>
  <c r="BK14" i="40"/>
  <c r="AD21" i="39"/>
  <c r="AD21" i="38"/>
  <c r="AD21" i="37"/>
  <c r="AD21" i="36"/>
  <c r="AD21" i="40"/>
  <c r="DL29" i="39"/>
  <c r="DL29" i="38"/>
  <c r="DL29" i="37"/>
  <c r="DL29" i="36"/>
  <c r="DL29" i="40"/>
  <c r="CH8" i="39"/>
  <c r="CH8" i="38"/>
  <c r="CH8" i="37"/>
  <c r="CH8" i="36"/>
  <c r="CH8" i="40"/>
  <c r="BO66" i="39"/>
  <c r="BO66" i="38"/>
  <c r="BO66" i="36"/>
  <c r="BO66" i="37"/>
  <c r="BO66" i="40"/>
  <c r="BG47" i="39"/>
  <c r="BG47" i="38"/>
  <c r="BG47" i="37"/>
  <c r="BG47" i="36"/>
  <c r="BG47" i="40"/>
  <c r="AN29" i="39"/>
  <c r="AN29" i="38"/>
  <c r="AN29" i="37"/>
  <c r="AN29" i="36"/>
  <c r="AN29" i="40"/>
  <c r="AR55" i="39"/>
  <c r="AR55" i="38"/>
  <c r="AR55" i="37"/>
  <c r="AR55" i="36"/>
  <c r="AR55" i="40"/>
  <c r="AH30" i="39"/>
  <c r="AH30" i="38"/>
  <c r="AH30" i="36"/>
  <c r="AH30" i="37"/>
  <c r="AH30" i="40"/>
  <c r="DQ21" i="39"/>
  <c r="DQ21" i="38"/>
  <c r="DQ21" i="37"/>
  <c r="DQ21" i="40"/>
  <c r="DQ21" i="36"/>
  <c r="BS17" i="39"/>
  <c r="BS17" i="38"/>
  <c r="BS17" i="36"/>
  <c r="BS17" i="37"/>
  <c r="BS17" i="40"/>
  <c r="BI22" i="39"/>
  <c r="BI22" i="38"/>
  <c r="BI22" i="37"/>
  <c r="BI22" i="40"/>
  <c r="BI22" i="36"/>
  <c r="CN27" i="39"/>
  <c r="CN27" i="37"/>
  <c r="CN27" i="38"/>
  <c r="CN27" i="40"/>
  <c r="CN27" i="36"/>
  <c r="AT4" i="39"/>
  <c r="AT4" i="38"/>
  <c r="AT4" i="37"/>
  <c r="AT4" i="36"/>
  <c r="AT4" i="40"/>
  <c r="BC54" i="39"/>
  <c r="BC54" i="38"/>
  <c r="BC54" i="37"/>
  <c r="BC54" i="36"/>
  <c r="BC54" i="40"/>
  <c r="AG60" i="39"/>
  <c r="AG60" i="38"/>
  <c r="AG60" i="37"/>
  <c r="AG60" i="36"/>
  <c r="AG60" i="40"/>
  <c r="CQ18" i="39"/>
  <c r="CQ18" i="38"/>
  <c r="CQ18" i="37"/>
  <c r="CQ18" i="40"/>
  <c r="CQ18" i="36"/>
  <c r="AS30" i="39"/>
  <c r="AS30" i="38"/>
  <c r="AS30" i="37"/>
  <c r="AS30" i="36"/>
  <c r="AS30" i="40"/>
  <c r="CO13" i="39"/>
  <c r="CO13" i="38"/>
  <c r="CO13" i="36"/>
  <c r="CO13" i="37"/>
  <c r="CO13" i="40"/>
  <c r="CU53" i="39"/>
  <c r="CU53" i="38"/>
  <c r="CU53" i="37"/>
  <c r="CU53" i="36"/>
  <c r="CU53" i="40"/>
  <c r="P4" i="39"/>
  <c r="P4" i="38"/>
  <c r="P4" i="37"/>
  <c r="P4" i="36"/>
  <c r="P4" i="40"/>
  <c r="AV56" i="39"/>
  <c r="AV56" i="38"/>
  <c r="AV56" i="36"/>
  <c r="AV56" i="37"/>
  <c r="AV56" i="40"/>
  <c r="AA35" i="39"/>
  <c r="AA35" i="38"/>
  <c r="AA35" i="37"/>
  <c r="AA35" i="36"/>
  <c r="AA35" i="40"/>
  <c r="AB59" i="39"/>
  <c r="AB59" i="38"/>
  <c r="AB59" i="37"/>
  <c r="AB59" i="40"/>
  <c r="AB59" i="36"/>
  <c r="CY34" i="39"/>
  <c r="CY34" i="38"/>
  <c r="CY34" i="37"/>
  <c r="CY34" i="36"/>
  <c r="CY34" i="40"/>
  <c r="DD13" i="39"/>
  <c r="DD13" i="38"/>
  <c r="DD13" i="36"/>
  <c r="DD13" i="40"/>
  <c r="DD13" i="37"/>
  <c r="BV55" i="39"/>
  <c r="BV55" i="38"/>
  <c r="BV55" i="37"/>
  <c r="BV55" i="36"/>
  <c r="BV55" i="40"/>
  <c r="CT61" i="39"/>
  <c r="CT61" i="38"/>
  <c r="CT61" i="37"/>
  <c r="CT61" i="36"/>
  <c r="CT61" i="40"/>
  <c r="DC54" i="39"/>
  <c r="DC54" i="36"/>
  <c r="DC54" i="37"/>
  <c r="DC54" i="38"/>
  <c r="DC54" i="40"/>
  <c r="CI60" i="39"/>
  <c r="CI60" i="38"/>
  <c r="CI60" i="37"/>
  <c r="CI60" i="36"/>
  <c r="CI60" i="40"/>
  <c r="X30" i="39"/>
  <c r="X30" i="38"/>
  <c r="X30" i="37"/>
  <c r="X30" i="36"/>
  <c r="X30" i="40"/>
  <c r="CU60" i="39"/>
  <c r="CU60" i="38"/>
  <c r="CU60" i="37"/>
  <c r="CU60" i="40"/>
  <c r="CU60" i="36"/>
  <c r="BG19" i="39"/>
  <c r="BG19" i="38"/>
  <c r="BG19" i="37"/>
  <c r="BG19" i="36"/>
  <c r="BG19" i="40"/>
  <c r="AV6" i="39"/>
  <c r="AV6" i="38"/>
  <c r="AV6" i="37"/>
  <c r="AV6" i="36"/>
  <c r="AV6" i="40"/>
  <c r="BF55" i="39"/>
  <c r="BF55" i="38"/>
  <c r="BF55" i="36"/>
  <c r="BF55" i="37"/>
  <c r="BF55" i="40"/>
  <c r="CZ38" i="39"/>
  <c r="CZ38" i="38"/>
  <c r="CZ38" i="37"/>
  <c r="CZ38" i="36"/>
  <c r="CZ38" i="40"/>
  <c r="AA25" i="39"/>
  <c r="AA25" i="38"/>
  <c r="AA25" i="37"/>
  <c r="AA25" i="40"/>
  <c r="AA25" i="36"/>
  <c r="CZ17" i="39"/>
  <c r="CZ17" i="38"/>
  <c r="CZ17" i="37"/>
  <c r="CZ17" i="36"/>
  <c r="CZ17" i="40"/>
  <c r="AY14" i="39"/>
  <c r="AY14" i="38"/>
  <c r="AY14" i="37"/>
  <c r="AY14" i="36"/>
  <c r="AY14" i="40"/>
  <c r="DQ58" i="39"/>
  <c r="DQ58" i="38"/>
  <c r="DQ58" i="37"/>
  <c r="DQ58" i="36"/>
  <c r="DQ58" i="40"/>
  <c r="Q5" i="39"/>
  <c r="Q5" i="38"/>
  <c r="Q5" i="37"/>
  <c r="Q5" i="36"/>
  <c r="Q5" i="40"/>
  <c r="BB64" i="39"/>
  <c r="BB64" i="38"/>
  <c r="BB64" i="36"/>
  <c r="BB64" i="40"/>
  <c r="BB64" i="37"/>
  <c r="BH35" i="39"/>
  <c r="BH35" i="38"/>
  <c r="BH35" i="36"/>
  <c r="BH35" i="40"/>
  <c r="BH35" i="37"/>
  <c r="T10" i="39"/>
  <c r="T10" i="38"/>
  <c r="T10" i="37"/>
  <c r="T10" i="36"/>
  <c r="T10" i="40"/>
  <c r="AH66" i="39"/>
  <c r="AH66" i="38"/>
  <c r="AH66" i="36"/>
  <c r="AH66" i="37"/>
  <c r="AH66" i="40"/>
  <c r="BT44" i="39"/>
  <c r="BT44" i="38"/>
  <c r="BT44" i="37"/>
  <c r="BT44" i="36"/>
  <c r="BT44" i="40"/>
  <c r="BG31" i="39"/>
  <c r="BG31" i="38"/>
  <c r="BG31" i="37"/>
  <c r="BG31" i="36"/>
  <c r="BG31" i="40"/>
  <c r="DH11" i="39"/>
  <c r="DH11" i="38"/>
  <c r="DH11" i="37"/>
  <c r="DH11" i="36"/>
  <c r="DH11" i="40"/>
  <c r="K12" i="39"/>
  <c r="K12" i="38"/>
  <c r="K12" i="37"/>
  <c r="K12" i="36"/>
  <c r="K12" i="40"/>
  <c r="AW58" i="39"/>
  <c r="AW58" i="38"/>
  <c r="AW58" i="37"/>
  <c r="AW58" i="36"/>
  <c r="AW58" i="40"/>
  <c r="BE4" i="39"/>
  <c r="BE4" i="38"/>
  <c r="BE4" i="37"/>
  <c r="BE4" i="36"/>
  <c r="BE4" i="40"/>
  <c r="AT64" i="39"/>
  <c r="AT64" i="38"/>
  <c r="AT64" i="37"/>
  <c r="AT64" i="36"/>
  <c r="AT64" i="40"/>
  <c r="DM35" i="39"/>
  <c r="DM35" i="38"/>
  <c r="DM35" i="36"/>
  <c r="DM35" i="37"/>
  <c r="DM35" i="40"/>
  <c r="AB11" i="39"/>
  <c r="AB11" i="38"/>
  <c r="AB11" i="37"/>
  <c r="AB11" i="36"/>
  <c r="AB11" i="40"/>
  <c r="K18" i="39"/>
  <c r="K18" i="38"/>
  <c r="K18" i="37"/>
  <c r="K18" i="36"/>
  <c r="K18" i="40"/>
  <c r="W13" i="39"/>
  <c r="W13" i="38"/>
  <c r="W13" i="37"/>
  <c r="W13" i="36"/>
  <c r="W13" i="40"/>
  <c r="CO24" i="39"/>
  <c r="CO24" i="38"/>
  <c r="CO24" i="37"/>
  <c r="CO24" i="36"/>
  <c r="CO24" i="40"/>
  <c r="CQ14" i="39"/>
  <c r="CQ14" i="38"/>
  <c r="CQ14" i="37"/>
  <c r="CQ14" i="36"/>
  <c r="CQ14" i="40"/>
  <c r="BQ22" i="39"/>
  <c r="BQ22" i="38"/>
  <c r="BQ22" i="37"/>
  <c r="BQ22" i="36"/>
  <c r="BQ22" i="40"/>
  <c r="CI35" i="39"/>
  <c r="CI35" i="38"/>
  <c r="CI35" i="37"/>
  <c r="CI35" i="36"/>
  <c r="CI35" i="40"/>
  <c r="BA43" i="39"/>
  <c r="BA43" i="38"/>
  <c r="BA43" i="36"/>
  <c r="BA43" i="37"/>
  <c r="BA43" i="40"/>
  <c r="CT44" i="39"/>
  <c r="CT44" i="38"/>
  <c r="CT44" i="37"/>
  <c r="CT44" i="40"/>
  <c r="CT44" i="36"/>
  <c r="Y11" i="39"/>
  <c r="Y11" i="38"/>
  <c r="Y11" i="37"/>
  <c r="Y11" i="36"/>
  <c r="Y11" i="40"/>
  <c r="CX10" i="39"/>
  <c r="CX10" i="38"/>
  <c r="CX10" i="37"/>
  <c r="CX10" i="36"/>
  <c r="CX10" i="40"/>
  <c r="DM59" i="39"/>
  <c r="DM59" i="38"/>
  <c r="DM59" i="36"/>
  <c r="DM59" i="37"/>
  <c r="DM59" i="40"/>
  <c r="CD30" i="39"/>
  <c r="CD30" i="38"/>
  <c r="CD30" i="37"/>
  <c r="CD30" i="36"/>
  <c r="CD30" i="40"/>
  <c r="BY13" i="39"/>
  <c r="BY13" i="38"/>
  <c r="BY13" i="37"/>
  <c r="BY13" i="36"/>
  <c r="BY13" i="40"/>
  <c r="DK64" i="39"/>
  <c r="DK64" i="38"/>
  <c r="DK64" i="36"/>
  <c r="DK64" i="37"/>
  <c r="DK64" i="40"/>
  <c r="BO23" i="39"/>
  <c r="BO23" i="38"/>
  <c r="BO23" i="37"/>
  <c r="BO23" i="36"/>
  <c r="BO23" i="40"/>
  <c r="AV17" i="39"/>
  <c r="AV17" i="38"/>
  <c r="AV17" i="37"/>
  <c r="AV17" i="36"/>
  <c r="AV17" i="40"/>
  <c r="BW18" i="39"/>
  <c r="BW18" i="38"/>
  <c r="BW18" i="37"/>
  <c r="BW18" i="36"/>
  <c r="BW18" i="40"/>
  <c r="BT55" i="39"/>
  <c r="BT55" i="37"/>
  <c r="BT55" i="38"/>
  <c r="BT55" i="36"/>
  <c r="BT55" i="40"/>
  <c r="BG38" i="39"/>
  <c r="BG38" i="38"/>
  <c r="BG38" i="37"/>
  <c r="BG38" i="36"/>
  <c r="BG38" i="40"/>
  <c r="DP31" i="39"/>
  <c r="DP31" i="37"/>
  <c r="DP31" i="38"/>
  <c r="DP31" i="36"/>
  <c r="DP31" i="40"/>
  <c r="BC53" i="39"/>
  <c r="BC53" i="38"/>
  <c r="BC53" i="37"/>
  <c r="BC53" i="36"/>
  <c r="BC53" i="40"/>
  <c r="Z36" i="39"/>
  <c r="Z36" i="38"/>
  <c r="Z36" i="37"/>
  <c r="Z36" i="40"/>
  <c r="Z36" i="36"/>
  <c r="CS31" i="39"/>
  <c r="CS31" i="38"/>
  <c r="CS31" i="36"/>
  <c r="CS31" i="37"/>
  <c r="CS31" i="40"/>
  <c r="O28" i="39"/>
  <c r="O28" i="38"/>
  <c r="O28" i="37"/>
  <c r="O28" i="36"/>
  <c r="O28" i="40"/>
  <c r="N35" i="39"/>
  <c r="N35" i="38"/>
  <c r="N35" i="36"/>
  <c r="N35" i="37"/>
  <c r="N35" i="40"/>
  <c r="CO21" i="39"/>
  <c r="CO21" i="38"/>
  <c r="CO21" i="37"/>
  <c r="CO21" i="40"/>
  <c r="CO21" i="36"/>
  <c r="Z10" i="39"/>
  <c r="Z10" i="38"/>
  <c r="Z10" i="37"/>
  <c r="Z10" i="40"/>
  <c r="Z10" i="36"/>
  <c r="AX55" i="39"/>
  <c r="AX55" i="37"/>
  <c r="AX55" i="38"/>
  <c r="AX55" i="36"/>
  <c r="AX55" i="40"/>
  <c r="AI58" i="39"/>
  <c r="AI58" i="38"/>
  <c r="AI58" i="37"/>
  <c r="AI58" i="36"/>
  <c r="AI58" i="40"/>
  <c r="CN62" i="39"/>
  <c r="CN62" i="38"/>
  <c r="CN62" i="37"/>
  <c r="CN62" i="36"/>
  <c r="CN62" i="40"/>
  <c r="BS68" i="39"/>
  <c r="BS68" i="38"/>
  <c r="BS68" i="37"/>
  <c r="BS68" i="36"/>
  <c r="BS68" i="40"/>
  <c r="AH46" i="39"/>
  <c r="AH46" i="38"/>
  <c r="AH46" i="36"/>
  <c r="AH46" i="40"/>
  <c r="AH46" i="37"/>
  <c r="AG38" i="39"/>
  <c r="AG38" i="38"/>
  <c r="AG38" i="36"/>
  <c r="AG38" i="40"/>
  <c r="AG38" i="37"/>
  <c r="BS34" i="39"/>
  <c r="BS34" i="38"/>
  <c r="BS34" i="37"/>
  <c r="BS34" i="36"/>
  <c r="BS34" i="40"/>
  <c r="CP43" i="39"/>
  <c r="CP43" i="38"/>
  <c r="CP43" i="37"/>
  <c r="CP43" i="36"/>
  <c r="CP43" i="40"/>
  <c r="DE27" i="39"/>
  <c r="DE27" i="38"/>
  <c r="DE27" i="36"/>
  <c r="DE27" i="37"/>
  <c r="DE27" i="40"/>
  <c r="CN5" i="39"/>
  <c r="CN5" i="38"/>
  <c r="CN5" i="37"/>
  <c r="CN5" i="36"/>
  <c r="CN5" i="40"/>
  <c r="CD33" i="39"/>
  <c r="CD33" i="38"/>
  <c r="CD33" i="37"/>
  <c r="CD33" i="36"/>
  <c r="CD33" i="40"/>
  <c r="CY7" i="39"/>
  <c r="CY7" i="38"/>
  <c r="CY7" i="37"/>
  <c r="CY7" i="36"/>
  <c r="CY7" i="40"/>
  <c r="DL14" i="39"/>
  <c r="DL14" i="38"/>
  <c r="DL14" i="37"/>
  <c r="DL14" i="40"/>
  <c r="DL14" i="36"/>
  <c r="AE14" i="39"/>
  <c r="AE14" i="38"/>
  <c r="AE14" i="37"/>
  <c r="AE14" i="36"/>
  <c r="AE14" i="40"/>
  <c r="DE21" i="39"/>
  <c r="DE21" i="38"/>
  <c r="DE21" i="37"/>
  <c r="DE21" i="40"/>
  <c r="DE21" i="36"/>
  <c r="DO43" i="39"/>
  <c r="DO43" i="38"/>
  <c r="DO43" i="37"/>
  <c r="DO43" i="36"/>
  <c r="DO43" i="40"/>
  <c r="AK42" i="39"/>
  <c r="AK42" i="38"/>
  <c r="AK42" i="36"/>
  <c r="AK42" i="40"/>
  <c r="AK42" i="37"/>
  <c r="L27" i="39"/>
  <c r="L27" i="37"/>
  <c r="L27" i="38"/>
  <c r="L27" i="36"/>
  <c r="L27" i="40"/>
  <c r="Q41" i="39"/>
  <c r="Q41" i="38"/>
  <c r="Q41" i="37"/>
  <c r="Q41" i="36"/>
  <c r="Q41" i="40"/>
  <c r="BX18" i="39"/>
  <c r="BX18" i="38"/>
  <c r="BX18" i="37"/>
  <c r="BX18" i="36"/>
  <c r="BX18" i="40"/>
  <c r="DQ7" i="39"/>
  <c r="DQ7" i="38"/>
  <c r="DQ7" i="37"/>
  <c r="DQ7" i="36"/>
  <c r="DQ7" i="40"/>
  <c r="Z35" i="39"/>
  <c r="Z35" i="38"/>
  <c r="Z35" i="37"/>
  <c r="Z35" i="40"/>
  <c r="Z35" i="36"/>
  <c r="BF8" i="39"/>
  <c r="BF8" i="38"/>
  <c r="BF8" i="37"/>
  <c r="BF8" i="36"/>
  <c r="BF8" i="40"/>
  <c r="DC37" i="39"/>
  <c r="DC37" i="38"/>
  <c r="DC37" i="36"/>
  <c r="DC37" i="37"/>
  <c r="DC37" i="40"/>
  <c r="BD31" i="39"/>
  <c r="BD31" i="38"/>
  <c r="BD31" i="37"/>
  <c r="BD31" i="36"/>
  <c r="BD31" i="40"/>
  <c r="DD58" i="39"/>
  <c r="DD58" i="38"/>
  <c r="DD58" i="37"/>
  <c r="DD58" i="36"/>
  <c r="DD58" i="40"/>
  <c r="BN30" i="39"/>
  <c r="BN30" i="38"/>
  <c r="BN30" i="36"/>
  <c r="BN30" i="37"/>
  <c r="BN30" i="40"/>
  <c r="CC25" i="39"/>
  <c r="CC25" i="38"/>
  <c r="CC25" i="37"/>
  <c r="CC25" i="40"/>
  <c r="CC25" i="36"/>
  <c r="DG20" i="39"/>
  <c r="DG20" i="38"/>
  <c r="DG20" i="37"/>
  <c r="DG20" i="36"/>
  <c r="DG20" i="40"/>
  <c r="CP26" i="39"/>
  <c r="CP26" i="38"/>
  <c r="CP26" i="37"/>
  <c r="CP26" i="36"/>
  <c r="CP26" i="40"/>
  <c r="BP38" i="39"/>
  <c r="BP38" i="38"/>
  <c r="BP38" i="37"/>
  <c r="BP38" i="36"/>
  <c r="BP38" i="40"/>
  <c r="AT18" i="39"/>
  <c r="AT18" i="38"/>
  <c r="AT18" i="37"/>
  <c r="AT18" i="36"/>
  <c r="AT18" i="40"/>
  <c r="BL64" i="39"/>
  <c r="BL64" i="38"/>
  <c r="BL64" i="37"/>
  <c r="BL64" i="36"/>
  <c r="BL64" i="40"/>
  <c r="CE57" i="39"/>
  <c r="CE57" i="38"/>
  <c r="CE57" i="37"/>
  <c r="CE57" i="36"/>
  <c r="CE57" i="40"/>
  <c r="CF68" i="39"/>
  <c r="CF68" i="38"/>
  <c r="CF68" i="37"/>
  <c r="CF68" i="36"/>
  <c r="CF68" i="40"/>
  <c r="AF6" i="39"/>
  <c r="AF6" i="38"/>
  <c r="AF6" i="37"/>
  <c r="AF6" i="36"/>
  <c r="AF6" i="40"/>
  <c r="S6" i="39"/>
  <c r="S6" i="38"/>
  <c r="S6" i="37"/>
  <c r="S6" i="36"/>
  <c r="S6" i="40"/>
  <c r="Q46" i="39"/>
  <c r="Q46" i="38"/>
  <c r="Q46" i="37"/>
  <c r="Q46" i="36"/>
  <c r="Q46" i="40"/>
  <c r="AE42" i="39"/>
  <c r="AE42" i="38"/>
  <c r="AE42" i="37"/>
  <c r="AE42" i="36"/>
  <c r="AE42" i="40"/>
  <c r="BZ53" i="39"/>
  <c r="BZ53" i="38"/>
  <c r="BZ53" i="37"/>
  <c r="BZ53" i="36"/>
  <c r="BZ53" i="40"/>
  <c r="CW34" i="39"/>
  <c r="CW34" i="38"/>
  <c r="CW34" i="37"/>
  <c r="CW34" i="36"/>
  <c r="CW34" i="40"/>
  <c r="L10" i="39"/>
  <c r="L10" i="38"/>
  <c r="L10" i="37"/>
  <c r="L10" i="36"/>
  <c r="L10" i="40"/>
  <c r="R33" i="39"/>
  <c r="R33" i="38"/>
  <c r="R33" i="36"/>
  <c r="R33" i="37"/>
  <c r="R33" i="40"/>
  <c r="AM7" i="39"/>
  <c r="AM7" i="38"/>
  <c r="AM7" i="36"/>
  <c r="AM7" i="40"/>
  <c r="AM7" i="37"/>
  <c r="AZ14" i="39"/>
  <c r="AZ14" i="38"/>
  <c r="AZ14" i="37"/>
  <c r="AZ14" i="36"/>
  <c r="AZ14" i="40"/>
  <c r="CA13" i="39"/>
  <c r="CA13" i="38"/>
  <c r="CA13" i="37"/>
  <c r="CA13" i="36"/>
  <c r="CA13" i="40"/>
  <c r="CW20" i="39"/>
  <c r="CW20" i="38"/>
  <c r="CW20" i="37"/>
  <c r="CW20" i="36"/>
  <c r="CW20" i="40"/>
  <c r="DG42" i="39"/>
  <c r="DG42" i="38"/>
  <c r="DG42" i="37"/>
  <c r="DG42" i="36"/>
  <c r="DG42" i="40"/>
  <c r="DD42" i="39"/>
  <c r="DD42" i="38"/>
  <c r="DD42" i="37"/>
  <c r="DD42" i="40"/>
  <c r="DD42" i="36"/>
  <c r="CD43" i="39"/>
  <c r="CD43" i="38"/>
  <c r="CD43" i="37"/>
  <c r="CD43" i="36"/>
  <c r="CD43" i="40"/>
  <c r="AG5" i="39"/>
  <c r="AG5" i="38"/>
  <c r="AG5" i="37"/>
  <c r="AG5" i="36"/>
  <c r="AG5" i="40"/>
  <c r="AQ13" i="39"/>
  <c r="AQ13" i="38"/>
  <c r="AQ13" i="37"/>
  <c r="AQ13" i="36"/>
  <c r="AQ13" i="40"/>
  <c r="DB5" i="39"/>
  <c r="DB5" i="38"/>
  <c r="DB5" i="37"/>
  <c r="DB5" i="36"/>
  <c r="DB5" i="40"/>
  <c r="BM58" i="39"/>
  <c r="BM58" i="38"/>
  <c r="BM58" i="36"/>
  <c r="BM58" i="37"/>
  <c r="BM58" i="40"/>
  <c r="CU63" i="39"/>
  <c r="CU63" i="38"/>
  <c r="CU63" i="37"/>
  <c r="CU63" i="36"/>
  <c r="CU63" i="40"/>
  <c r="AY22" i="39"/>
  <c r="AY22" i="38"/>
  <c r="AY22" i="37"/>
  <c r="AY22" i="36"/>
  <c r="AY22" i="40"/>
  <c r="AF9" i="39"/>
  <c r="AF9" i="38"/>
  <c r="AF9" i="37"/>
  <c r="AF9" i="36"/>
  <c r="AF9" i="40"/>
  <c r="DB62" i="39"/>
  <c r="DB62" i="38"/>
  <c r="DB62" i="37"/>
  <c r="DB62" i="36"/>
  <c r="DB62" i="40"/>
  <c r="BL43" i="39"/>
  <c r="BL43" i="38"/>
  <c r="BL43" i="37"/>
  <c r="BL43" i="36"/>
  <c r="BL43" i="40"/>
  <c r="S28" i="39"/>
  <c r="S28" i="38"/>
  <c r="S28" i="36"/>
  <c r="S28" i="40"/>
  <c r="S28" i="37"/>
  <c r="CJ9" i="39"/>
  <c r="CJ9" i="38"/>
  <c r="CJ9" i="37"/>
  <c r="CJ9" i="36"/>
  <c r="CJ9" i="40"/>
  <c r="DC7" i="39"/>
  <c r="DC7" i="38"/>
  <c r="DC7" i="37"/>
  <c r="DC7" i="40"/>
  <c r="DC7" i="36"/>
  <c r="AO55" i="39"/>
  <c r="AO55" i="38"/>
  <c r="AO55" i="36"/>
  <c r="AO55" i="37"/>
  <c r="AO55" i="40"/>
  <c r="AU50" i="39"/>
  <c r="AU50" i="38"/>
  <c r="AU50" i="37"/>
  <c r="AU50" i="36"/>
  <c r="AU50" i="40"/>
  <c r="CH61" i="39"/>
  <c r="CH61" i="38"/>
  <c r="CH61" i="37"/>
  <c r="CH61" i="36"/>
  <c r="CH61" i="40"/>
  <c r="AS43" i="39"/>
  <c r="AS43" i="38"/>
  <c r="AS43" i="36"/>
  <c r="AS43" i="37"/>
  <c r="AS43" i="40"/>
  <c r="T13" i="39"/>
  <c r="T13" i="38"/>
  <c r="T13" i="37"/>
  <c r="T13" i="40"/>
  <c r="T13" i="36"/>
  <c r="AX63" i="39"/>
  <c r="AX63" i="37"/>
  <c r="AX63" i="36"/>
  <c r="AX63" i="38"/>
  <c r="AX63" i="40"/>
  <c r="BD47" i="39"/>
  <c r="BD47" i="38"/>
  <c r="BD47" i="37"/>
  <c r="BD47" i="36"/>
  <c r="BD47" i="40"/>
  <c r="CM29" i="39"/>
  <c r="CM29" i="38"/>
  <c r="CM29" i="37"/>
  <c r="CM29" i="36"/>
  <c r="CM29" i="40"/>
  <c r="CB21" i="39"/>
  <c r="CB21" i="38"/>
  <c r="CB21" i="37"/>
  <c r="CB21" i="36"/>
  <c r="CB21" i="40"/>
  <c r="T47" i="39"/>
  <c r="T47" i="38"/>
  <c r="T47" i="37"/>
  <c r="T47" i="36"/>
  <c r="T47" i="40"/>
  <c r="AP21" i="39"/>
  <c r="AP21" i="38"/>
  <c r="AP21" i="37"/>
  <c r="AP21" i="36"/>
  <c r="AP21" i="40"/>
  <c r="Q12" i="39"/>
  <c r="Q12" i="38"/>
  <c r="Q12" i="36"/>
  <c r="Q12" i="37"/>
  <c r="Q12" i="40"/>
  <c r="CQ8" i="39"/>
  <c r="CQ8" i="38"/>
  <c r="CQ8" i="37"/>
  <c r="CQ8" i="36"/>
  <c r="CQ8" i="40"/>
  <c r="M66" i="39"/>
  <c r="M66" i="38"/>
  <c r="M66" i="37"/>
  <c r="M66" i="36"/>
  <c r="M66" i="40"/>
  <c r="BX26" i="39"/>
  <c r="BX26" i="38"/>
  <c r="BX26" i="37"/>
  <c r="BX26" i="40"/>
  <c r="BX26" i="36"/>
  <c r="CO18" i="39"/>
  <c r="CO18" i="38"/>
  <c r="CO18" i="37"/>
  <c r="CO18" i="36"/>
  <c r="CO18" i="40"/>
  <c r="BU23" i="39"/>
  <c r="BU23" i="38"/>
  <c r="BU23" i="37"/>
  <c r="BU23" i="36"/>
  <c r="BU23" i="40"/>
  <c r="CX23" i="39"/>
  <c r="CX23" i="38"/>
  <c r="CX23" i="37"/>
  <c r="CX23" i="36"/>
  <c r="CX23" i="40"/>
  <c r="BU37" i="39"/>
  <c r="BU37" i="38"/>
  <c r="BU37" i="37"/>
  <c r="BU37" i="36"/>
  <c r="BU37" i="40"/>
  <c r="AL33" i="39"/>
  <c r="AL33" i="38"/>
  <c r="AL33" i="37"/>
  <c r="AL33" i="36"/>
  <c r="AL33" i="40"/>
  <c r="AS18" i="39"/>
  <c r="AS18" i="38"/>
  <c r="AS18" i="37"/>
  <c r="AS18" i="40"/>
  <c r="AS18" i="36"/>
  <c r="BK20" i="39"/>
  <c r="BK20" i="38"/>
  <c r="BK20" i="36"/>
  <c r="BK20" i="37"/>
  <c r="BK20" i="40"/>
  <c r="BV47" i="39"/>
  <c r="BV47" i="38"/>
  <c r="BV47" i="36"/>
  <c r="BV47" i="37"/>
  <c r="BV47" i="40"/>
  <c r="DL53" i="39"/>
  <c r="DL53" i="38"/>
  <c r="DL53" i="37"/>
  <c r="DL53" i="40"/>
  <c r="DL53" i="36"/>
  <c r="CO64" i="39"/>
  <c r="CO64" i="38"/>
  <c r="CO64" i="36"/>
  <c r="CO64" i="37"/>
  <c r="CO64" i="40"/>
  <c r="DK7" i="39"/>
  <c r="DK7" i="38"/>
  <c r="DK7" i="37"/>
  <c r="DK7" i="40"/>
  <c r="DK7" i="36"/>
  <c r="AP5" i="39"/>
  <c r="AP5" i="38"/>
  <c r="AP5" i="37"/>
  <c r="AP5" i="36"/>
  <c r="AP5" i="40"/>
  <c r="DI55" i="39"/>
  <c r="DI55" i="38"/>
  <c r="DI55" i="37"/>
  <c r="DI55" i="36"/>
  <c r="DI55" i="40"/>
  <c r="DA44" i="39"/>
  <c r="DA44" i="37"/>
  <c r="DA44" i="38"/>
  <c r="DA44" i="36"/>
  <c r="DA44" i="40"/>
  <c r="DO37" i="39"/>
  <c r="DO37" i="38"/>
  <c r="DO37" i="37"/>
  <c r="DO37" i="36"/>
  <c r="DO37" i="40"/>
  <c r="DF48" i="39"/>
  <c r="DF48" i="38"/>
  <c r="DF48" i="37"/>
  <c r="DF48" i="36"/>
  <c r="DF48" i="40"/>
  <c r="AC32" i="39"/>
  <c r="AC32" i="38"/>
  <c r="AC32" i="37"/>
  <c r="AC32" i="36"/>
  <c r="AC32" i="40"/>
  <c r="BP7" i="39"/>
  <c r="BP7" i="38"/>
  <c r="BP7" i="37"/>
  <c r="BP7" i="36"/>
  <c r="BP7" i="40"/>
  <c r="CT62" i="39"/>
  <c r="CT62" i="38"/>
  <c r="CT62" i="37"/>
  <c r="CT62" i="36"/>
  <c r="CT62" i="40"/>
  <c r="AF42" i="39"/>
  <c r="AF42" i="38"/>
  <c r="AF42" i="37"/>
  <c r="AF42" i="40"/>
  <c r="AF42" i="36"/>
  <c r="BO24" i="39"/>
  <c r="BO24" i="38"/>
  <c r="BO24" i="37"/>
  <c r="BO24" i="40"/>
  <c r="BO24" i="36"/>
  <c r="AV14" i="39"/>
  <c r="AV14" i="38"/>
  <c r="AV14" i="37"/>
  <c r="AV14" i="40"/>
  <c r="AV14" i="36"/>
  <c r="AQ14" i="39"/>
  <c r="AQ14" i="38"/>
  <c r="AQ14" i="37"/>
  <c r="AQ14" i="40"/>
  <c r="AQ14" i="36"/>
  <c r="CC62" i="39"/>
  <c r="CC62" i="38"/>
  <c r="CC62" i="37"/>
  <c r="CC62" i="36"/>
  <c r="CC62" i="40"/>
  <c r="CK6" i="39"/>
  <c r="CK6" i="38"/>
  <c r="CK6" i="37"/>
  <c r="CK6" i="36"/>
  <c r="CK6" i="40"/>
  <c r="AS3" i="39"/>
  <c r="AS3" i="38"/>
  <c r="AS3" i="37"/>
  <c r="AS3" i="36"/>
  <c r="AS3" i="40"/>
  <c r="AK43" i="39"/>
  <c r="AK43" i="38"/>
  <c r="AK43" i="37"/>
  <c r="AK43" i="36"/>
  <c r="AK43" i="40"/>
  <c r="BX13" i="39"/>
  <c r="BX13" i="38"/>
  <c r="BX13" i="37"/>
  <c r="BX13" i="36"/>
  <c r="BX13" i="40"/>
  <c r="CT36" i="39"/>
  <c r="CT36" i="38"/>
  <c r="CT36" i="37"/>
  <c r="CT36" i="40"/>
  <c r="CT36" i="36"/>
  <c r="CI10" i="39"/>
  <c r="CI10" i="38"/>
  <c r="CI10" i="37"/>
  <c r="CI10" i="36"/>
  <c r="CI10" i="40"/>
  <c r="BQ27" i="39"/>
  <c r="BQ27" i="38"/>
  <c r="BQ27" i="37"/>
  <c r="BQ27" i="36"/>
  <c r="BQ27" i="40"/>
  <c r="Q24" i="39"/>
  <c r="Q24" i="38"/>
  <c r="Q24" i="37"/>
  <c r="Q24" i="36"/>
  <c r="Q24" i="40"/>
  <c r="CP20" i="39"/>
  <c r="CP20" i="38"/>
  <c r="CP20" i="37"/>
  <c r="CP20" i="36"/>
  <c r="CP20" i="40"/>
  <c r="CN46" i="39"/>
  <c r="CN46" i="37"/>
  <c r="CN46" i="38"/>
  <c r="CN46" i="40"/>
  <c r="CN46" i="36"/>
  <c r="W34" i="39"/>
  <c r="W34" i="38"/>
  <c r="W34" i="37"/>
  <c r="W34" i="36"/>
  <c r="W34" i="40"/>
  <c r="CF18" i="39"/>
  <c r="CF18" i="38"/>
  <c r="CF18" i="37"/>
  <c r="CF18" i="40"/>
  <c r="CF18" i="36"/>
  <c r="BE13" i="39"/>
  <c r="BE13" i="38"/>
  <c r="BE13" i="37"/>
  <c r="BE13" i="40"/>
  <c r="BE13" i="36"/>
  <c r="DD21" i="39"/>
  <c r="DD21" i="38"/>
  <c r="DD21" i="37"/>
  <c r="DD21" i="36"/>
  <c r="DD21" i="40"/>
  <c r="AO6" i="39"/>
  <c r="AO6" i="38"/>
  <c r="AO6" i="36"/>
  <c r="AO6" i="40"/>
  <c r="AO6" i="37"/>
  <c r="BV38" i="39"/>
  <c r="BV38" i="38"/>
  <c r="BV38" i="37"/>
  <c r="BV38" i="36"/>
  <c r="BV38" i="40"/>
  <c r="AH5" i="39"/>
  <c r="AH5" i="38"/>
  <c r="AH5" i="36"/>
  <c r="AH5" i="40"/>
  <c r="AH5" i="37"/>
  <c r="AC42" i="39"/>
  <c r="AC42" i="38"/>
  <c r="AC42" i="37"/>
  <c r="AC42" i="36"/>
  <c r="AC42" i="40"/>
  <c r="CV11" i="39"/>
  <c r="CV11" i="38"/>
  <c r="CV11" i="37"/>
  <c r="CV11" i="36"/>
  <c r="CV11" i="40"/>
  <c r="R3" i="39"/>
  <c r="R3" i="38"/>
  <c r="R3" i="36"/>
  <c r="R3" i="37"/>
  <c r="R3" i="40"/>
  <c r="CZ50" i="39"/>
  <c r="CZ50" i="38"/>
  <c r="CZ50" i="37"/>
  <c r="CZ50" i="40"/>
  <c r="CZ50" i="36"/>
  <c r="AA33" i="39"/>
  <c r="AA33" i="37"/>
  <c r="AA33" i="38"/>
  <c r="AA33" i="36"/>
  <c r="AA33" i="40"/>
  <c r="AN25" i="39"/>
  <c r="AN25" i="38"/>
  <c r="AN25" i="37"/>
  <c r="AN25" i="36"/>
  <c r="AN25" i="40"/>
  <c r="CN53" i="39"/>
  <c r="CN53" i="37"/>
  <c r="CN53" i="38"/>
  <c r="CN53" i="36"/>
  <c r="CN53" i="40"/>
  <c r="R25" i="39"/>
  <c r="R25" i="38"/>
  <c r="R25" i="37"/>
  <c r="R25" i="36"/>
  <c r="R25" i="40"/>
  <c r="BE17" i="39"/>
  <c r="BE17" i="38"/>
  <c r="BE17" i="37"/>
  <c r="BE17" i="36"/>
  <c r="BE17" i="40"/>
  <c r="AU12" i="39"/>
  <c r="AU12" i="38"/>
  <c r="AU12" i="37"/>
  <c r="AU12" i="36"/>
  <c r="AU12" i="40"/>
  <c r="DE62" i="39"/>
  <c r="DE62" i="38"/>
  <c r="DE62" i="37"/>
  <c r="DE62" i="36"/>
  <c r="DE62" i="40"/>
  <c r="T25" i="39"/>
  <c r="T25" i="38"/>
  <c r="T25" i="37"/>
  <c r="T25" i="36"/>
  <c r="T25" i="40"/>
  <c r="M14" i="39"/>
  <c r="M14" i="38"/>
  <c r="M14" i="37"/>
  <c r="M14" i="40"/>
  <c r="M14" i="36"/>
  <c r="BE22" i="39"/>
  <c r="BE22" i="38"/>
  <c r="BE22" i="37"/>
  <c r="BE22" i="36"/>
  <c r="BE22" i="40"/>
  <c r="AD22" i="39"/>
  <c r="AD22" i="38"/>
  <c r="AD22" i="37"/>
  <c r="AD22" i="36"/>
  <c r="AD22" i="40"/>
  <c r="Y29" i="39"/>
  <c r="Y29" i="38"/>
  <c r="Y29" i="37"/>
  <c r="Y29" i="36"/>
  <c r="Y29" i="40"/>
  <c r="DF24" i="39"/>
  <c r="DF24" i="38"/>
  <c r="DF24" i="37"/>
  <c r="DF24" i="40"/>
  <c r="DF24" i="36"/>
  <c r="BJ24" i="39"/>
  <c r="BJ24" i="38"/>
  <c r="BJ24" i="37"/>
  <c r="BJ24" i="40"/>
  <c r="BJ24" i="36"/>
  <c r="AT17" i="39"/>
  <c r="AT17" i="38"/>
  <c r="AT17" i="37"/>
  <c r="AT17" i="36"/>
  <c r="AT17" i="40"/>
  <c r="BN47" i="39"/>
  <c r="BN47" i="38"/>
  <c r="BN47" i="37"/>
  <c r="BN47" i="36"/>
  <c r="BN47" i="40"/>
  <c r="DA12" i="39"/>
  <c r="DA12" i="38"/>
  <c r="DA12" i="37"/>
  <c r="DA12" i="36"/>
  <c r="DA12" i="40"/>
  <c r="AR21" i="39"/>
  <c r="AR21" i="37"/>
  <c r="AR21" i="38"/>
  <c r="AR21" i="36"/>
  <c r="AR21" i="40"/>
  <c r="CK5" i="39"/>
  <c r="CK5" i="38"/>
  <c r="CK5" i="37"/>
  <c r="CK5" i="36"/>
  <c r="CK5" i="40"/>
  <c r="CL37" i="39"/>
  <c r="CL37" i="38"/>
  <c r="CL37" i="37"/>
  <c r="CL37" i="36"/>
  <c r="CL37" i="40"/>
  <c r="CD4" i="39"/>
  <c r="CD4" i="38"/>
  <c r="CD4" i="37"/>
  <c r="CD4" i="36"/>
  <c r="CD4" i="40"/>
  <c r="CJ41" i="39"/>
  <c r="CJ41" i="38"/>
  <c r="CJ41" i="37"/>
  <c r="CJ41" i="36"/>
  <c r="CJ41" i="40"/>
  <c r="AQ26" i="39"/>
  <c r="AQ26" i="38"/>
  <c r="AQ26" i="37"/>
  <c r="AQ26" i="36"/>
  <c r="AQ26" i="40"/>
  <c r="DP7" i="39"/>
  <c r="DP7" i="38"/>
  <c r="DP7" i="37"/>
  <c r="DP7" i="36"/>
  <c r="DP7" i="40"/>
  <c r="AA6" i="39"/>
  <c r="AA6" i="38"/>
  <c r="AA6" i="37"/>
  <c r="AA6" i="36"/>
  <c r="AA6" i="40"/>
  <c r="BE43" i="39"/>
  <c r="BE43" i="38"/>
  <c r="BE43" i="37"/>
  <c r="BE43" i="40"/>
  <c r="BE43" i="36"/>
  <c r="CY36" i="39"/>
  <c r="CY36" i="38"/>
  <c r="CY36" i="37"/>
  <c r="CY36" i="36"/>
  <c r="CY36" i="40"/>
  <c r="CP47" i="39"/>
  <c r="CP47" i="37"/>
  <c r="CP47" i="38"/>
  <c r="CP47" i="36"/>
  <c r="CP47" i="40"/>
  <c r="M24" i="39"/>
  <c r="M24" i="38"/>
  <c r="M24" i="37"/>
  <c r="M24" i="36"/>
  <c r="M24" i="40"/>
  <c r="AP12" i="39"/>
  <c r="AP12" i="36"/>
  <c r="AP12" i="38"/>
  <c r="AP12" i="40"/>
  <c r="AP12" i="37"/>
  <c r="R57" i="39"/>
  <c r="R57" i="38"/>
  <c r="R57" i="37"/>
  <c r="R57" i="36"/>
  <c r="R57" i="40"/>
  <c r="CU64" i="39"/>
  <c r="CU64" i="38"/>
  <c r="CU64" i="37"/>
  <c r="CU64" i="36"/>
  <c r="CU64" i="40"/>
  <c r="AY23" i="39"/>
  <c r="AY23" i="37"/>
  <c r="AY23" i="38"/>
  <c r="AY23" i="36"/>
  <c r="AY23" i="40"/>
  <c r="CA63" i="39"/>
  <c r="CA63" i="38"/>
  <c r="CA63" i="37"/>
  <c r="CA63" i="36"/>
  <c r="CA63" i="40"/>
  <c r="DJ42" i="39"/>
  <c r="DJ42" i="38"/>
  <c r="DJ42" i="36"/>
  <c r="DJ42" i="37"/>
  <c r="DJ42" i="40"/>
  <c r="AW34" i="39"/>
  <c r="AW34" i="38"/>
  <c r="AW34" i="37"/>
  <c r="AW34" i="40"/>
  <c r="AW34" i="36"/>
  <c r="CI29" i="39"/>
  <c r="CI29" i="38"/>
  <c r="CI29" i="37"/>
  <c r="CI29" i="40"/>
  <c r="CI29" i="36"/>
  <c r="AD36" i="39"/>
  <c r="AD36" i="38"/>
  <c r="AD36" i="37"/>
  <c r="AD36" i="36"/>
  <c r="AD36" i="40"/>
  <c r="AK17" i="39"/>
  <c r="AK17" i="38"/>
  <c r="AK17" i="37"/>
  <c r="AK17" i="36"/>
  <c r="AK17" i="40"/>
  <c r="AP8" i="39"/>
  <c r="AP8" i="38"/>
  <c r="AP8" i="37"/>
  <c r="AP8" i="40"/>
  <c r="AP8" i="36"/>
  <c r="AH20" i="39"/>
  <c r="AH20" i="38"/>
  <c r="AH20" i="37"/>
  <c r="AH20" i="40"/>
  <c r="AH20" i="36"/>
  <c r="BI56" i="39"/>
  <c r="BI56" i="38"/>
  <c r="BI56" i="37"/>
  <c r="BI56" i="40"/>
  <c r="BI56" i="36"/>
  <c r="T7" i="39"/>
  <c r="T7" i="38"/>
  <c r="T7" i="37"/>
  <c r="T7" i="36"/>
  <c r="T7" i="40"/>
  <c r="BI38" i="39"/>
  <c r="BI38" i="38"/>
  <c r="BI38" i="37"/>
  <c r="BI38" i="36"/>
  <c r="BI38" i="40"/>
  <c r="AR5" i="39"/>
  <c r="AR5" i="38"/>
  <c r="AR5" i="37"/>
  <c r="AR5" i="36"/>
  <c r="AR5" i="40"/>
  <c r="AU24" i="39"/>
  <c r="AU24" i="38"/>
  <c r="AU24" i="37"/>
  <c r="AU24" i="40"/>
  <c r="AU24" i="36"/>
  <c r="CL45" i="39"/>
  <c r="CL45" i="38"/>
  <c r="CL45" i="37"/>
  <c r="CL45" i="36"/>
  <c r="CL45" i="40"/>
  <c r="AR25" i="39"/>
  <c r="AR25" i="38"/>
  <c r="AR25" i="36"/>
  <c r="AR25" i="37"/>
  <c r="AR25" i="40"/>
  <c r="BB48" i="39"/>
  <c r="BB48" i="38"/>
  <c r="BB48" i="37"/>
  <c r="BB48" i="36"/>
  <c r="BB48" i="40"/>
  <c r="CU10" i="39"/>
  <c r="CU10" i="38"/>
  <c r="CU10" i="37"/>
  <c r="CU10" i="36"/>
  <c r="CU10" i="40"/>
  <c r="CD9" i="39"/>
  <c r="CD9" i="38"/>
  <c r="CD9" i="37"/>
  <c r="CD9" i="36"/>
  <c r="CD9" i="40"/>
  <c r="CD21" i="39"/>
  <c r="CD21" i="38"/>
  <c r="CD21" i="37"/>
  <c r="CD21" i="40"/>
  <c r="CD21" i="36"/>
  <c r="AF56" i="39"/>
  <c r="AF56" i="38"/>
  <c r="AF56" i="36"/>
  <c r="AF56" i="37"/>
  <c r="AF56" i="40"/>
  <c r="BO38" i="39"/>
  <c r="BO38" i="38"/>
  <c r="BO38" i="37"/>
  <c r="BO38" i="36"/>
  <c r="BO38" i="40"/>
  <c r="CJ23" i="39"/>
  <c r="CJ23" i="38"/>
  <c r="CJ23" i="37"/>
  <c r="CJ23" i="40"/>
  <c r="CJ23" i="36"/>
  <c r="DD44" i="39"/>
  <c r="DD44" i="38"/>
  <c r="DD44" i="37"/>
  <c r="DD44" i="36"/>
  <c r="DD44" i="40"/>
  <c r="AV50" i="39"/>
  <c r="AV50" i="38"/>
  <c r="AV50" i="37"/>
  <c r="AV50" i="36"/>
  <c r="AV50" i="40"/>
  <c r="DK34" i="39"/>
  <c r="DK34" i="38"/>
  <c r="DK34" i="37"/>
  <c r="DK34" i="36"/>
  <c r="DK34" i="40"/>
  <c r="CB23" i="39"/>
  <c r="CB23" i="38"/>
  <c r="CB23" i="37"/>
  <c r="CB23" i="36"/>
  <c r="CB23" i="40"/>
  <c r="AB47" i="39"/>
  <c r="AB47" i="38"/>
  <c r="AB47" i="37"/>
  <c r="AB47" i="36"/>
  <c r="AB47" i="40"/>
  <c r="R22" i="39"/>
  <c r="R22" i="38"/>
  <c r="R22" i="36"/>
  <c r="R22" i="37"/>
  <c r="R22" i="40"/>
  <c r="AG10" i="39"/>
  <c r="AG10" i="38"/>
  <c r="AG10" i="37"/>
  <c r="AG10" i="36"/>
  <c r="AG10" i="40"/>
  <c r="BS6" i="39"/>
  <c r="BS6" i="38"/>
  <c r="BS6" i="36"/>
  <c r="BS6" i="37"/>
  <c r="BS6" i="40"/>
  <c r="BY48" i="39"/>
  <c r="BY48" i="38"/>
  <c r="BY48" i="37"/>
  <c r="BY48" i="40"/>
  <c r="BY48" i="36"/>
  <c r="AJ17" i="39"/>
  <c r="AJ17" i="38"/>
  <c r="AJ17" i="37"/>
  <c r="AJ17" i="36"/>
  <c r="AJ17" i="40"/>
  <c r="CW5" i="39"/>
  <c r="CW5" i="38"/>
  <c r="CW5" i="37"/>
  <c r="CW5" i="36"/>
  <c r="CW5" i="40"/>
  <c r="CJ49" i="39"/>
  <c r="CJ49" i="37"/>
  <c r="CJ49" i="36"/>
  <c r="CJ49" i="40"/>
  <c r="CJ49" i="38"/>
  <c r="BW36" i="39"/>
  <c r="BW36" i="38"/>
  <c r="BW36" i="37"/>
  <c r="BW36" i="36"/>
  <c r="BW36" i="40"/>
  <c r="DH18" i="39"/>
  <c r="DH18" i="38"/>
  <c r="DH18" i="37"/>
  <c r="DH18" i="40"/>
  <c r="DH18" i="36"/>
  <c r="CF44" i="39"/>
  <c r="CF44" i="38"/>
  <c r="CF44" i="36"/>
  <c r="CF44" i="37"/>
  <c r="CF44" i="40"/>
  <c r="BV17" i="39"/>
  <c r="BV17" i="38"/>
  <c r="BV17" i="37"/>
  <c r="BV17" i="36"/>
  <c r="BV17" i="40"/>
  <c r="BU9" i="39"/>
  <c r="BU9" i="38"/>
  <c r="BU9" i="37"/>
  <c r="BU9" i="36"/>
  <c r="BU9" i="40"/>
  <c r="BK6" i="39"/>
  <c r="BK6" i="38"/>
  <c r="BK6" i="37"/>
  <c r="BK6" i="36"/>
  <c r="BK6" i="40"/>
  <c r="M50" i="39"/>
  <c r="M50" i="38"/>
  <c r="M50" i="37"/>
  <c r="M50" i="36"/>
  <c r="M50" i="40"/>
  <c r="BJ18" i="39"/>
  <c r="BJ18" i="38"/>
  <c r="BJ18" i="37"/>
  <c r="BJ18" i="36"/>
  <c r="BJ18" i="40"/>
  <c r="CO5" i="39"/>
  <c r="CO5" i="38"/>
  <c r="CO5" i="37"/>
  <c r="CO5" i="36"/>
  <c r="CO5" i="40"/>
  <c r="AO21" i="39"/>
  <c r="AO21" i="38"/>
  <c r="AO21" i="37"/>
  <c r="AO21" i="36"/>
  <c r="AO21" i="40"/>
  <c r="BB20" i="39"/>
  <c r="BB20" i="38"/>
  <c r="BB20" i="37"/>
  <c r="BB20" i="36"/>
  <c r="BB20" i="40"/>
  <c r="AW22" i="39"/>
  <c r="AW22" i="38"/>
  <c r="AW22" i="37"/>
  <c r="AW22" i="36"/>
  <c r="AW22" i="40"/>
  <c r="M38" i="39"/>
  <c r="M38" i="37"/>
  <c r="M38" i="38"/>
  <c r="M38" i="36"/>
  <c r="M38" i="40"/>
  <c r="BS53" i="39"/>
  <c r="BS53" i="38"/>
  <c r="BS53" i="37"/>
  <c r="BS53" i="40"/>
  <c r="BS53" i="36"/>
  <c r="DE50" i="39"/>
  <c r="DE50" i="38"/>
  <c r="DE50" i="37"/>
  <c r="DE50" i="36"/>
  <c r="DE50" i="40"/>
  <c r="AP44" i="39"/>
  <c r="AP44" i="38"/>
  <c r="AP44" i="37"/>
  <c r="AP44" i="40"/>
  <c r="AP44" i="36"/>
  <c r="BP22" i="39"/>
  <c r="BP22" i="38"/>
  <c r="BP22" i="37"/>
  <c r="BP22" i="36"/>
  <c r="BP22" i="40"/>
  <c r="CX47" i="39"/>
  <c r="CX47" i="38"/>
  <c r="CX47" i="37"/>
  <c r="CX47" i="36"/>
  <c r="CX47" i="40"/>
  <c r="AI10" i="39"/>
  <c r="AI10" i="38"/>
  <c r="AI10" i="37"/>
  <c r="AI10" i="36"/>
  <c r="AI10" i="40"/>
  <c r="R9" i="39"/>
  <c r="R9" i="38"/>
  <c r="R9" i="37"/>
  <c r="R9" i="36"/>
  <c r="R9" i="40"/>
  <c r="DB20" i="39"/>
  <c r="DB20" i="38"/>
  <c r="DB20" i="37"/>
  <c r="DB20" i="40"/>
  <c r="DB20" i="36"/>
  <c r="DE15" i="39"/>
  <c r="DE15" i="38"/>
  <c r="DE15" i="37"/>
  <c r="DE15" i="36"/>
  <c r="DE15" i="40"/>
  <c r="BI16" i="39"/>
  <c r="BI16" i="38"/>
  <c r="BI16" i="37"/>
  <c r="BI16" i="36"/>
  <c r="BI16" i="40"/>
  <c r="BM39" i="39"/>
  <c r="BM39" i="38"/>
  <c r="BM39" i="37"/>
  <c r="BM39" i="36"/>
  <c r="BM39" i="40"/>
  <c r="DD28" i="39"/>
  <c r="DD28" i="38"/>
  <c r="DD28" i="37"/>
  <c r="DD28" i="36"/>
  <c r="DD28" i="40"/>
  <c r="BY9" i="39"/>
  <c r="BY9" i="38"/>
  <c r="BY9" i="37"/>
  <c r="BY9" i="36"/>
  <c r="BY9" i="40"/>
  <c r="I51" i="39"/>
  <c r="I51" i="38"/>
  <c r="I51" i="36"/>
  <c r="I51" i="40"/>
  <c r="I51" i="37"/>
  <c r="CK68" i="39"/>
  <c r="CK68" i="38"/>
  <c r="CK68" i="36"/>
  <c r="CK68" i="37"/>
  <c r="CK68" i="40"/>
  <c r="CI31" i="39"/>
  <c r="CI31" i="38"/>
  <c r="CI31" i="37"/>
  <c r="CI31" i="40"/>
  <c r="CI31" i="36"/>
  <c r="CH67" i="39"/>
  <c r="CH67" i="38"/>
  <c r="CH67" i="37"/>
  <c r="CH67" i="36"/>
  <c r="CH67" i="40"/>
  <c r="BR3" i="39"/>
  <c r="BR3" i="37"/>
  <c r="BR3" i="36"/>
  <c r="BR3" i="38"/>
  <c r="BR3" i="40"/>
  <c r="Q48" i="39"/>
  <c r="Q48" i="38"/>
  <c r="Q48" i="37"/>
  <c r="Q48" i="36"/>
  <c r="Q48" i="40"/>
  <c r="CP46" i="39"/>
  <c r="CP46" i="38"/>
  <c r="CP46" i="37"/>
  <c r="CP46" i="36"/>
  <c r="CP46" i="40"/>
  <c r="BZ15" i="39"/>
  <c r="BZ15" i="38"/>
  <c r="BZ15" i="37"/>
  <c r="BZ15" i="36"/>
  <c r="BZ15" i="40"/>
  <c r="Q40" i="39"/>
  <c r="Q40" i="38"/>
  <c r="Q40" i="37"/>
  <c r="Q40" i="36"/>
  <c r="Q40" i="40"/>
  <c r="O41" i="39"/>
  <c r="O41" i="38"/>
  <c r="O41" i="37"/>
  <c r="O41" i="36"/>
  <c r="O41" i="40"/>
  <c r="CP40" i="39"/>
  <c r="CP40" i="38"/>
  <c r="CP40" i="37"/>
  <c r="CP40" i="40"/>
  <c r="CP40" i="36"/>
  <c r="AH39" i="39"/>
  <c r="AH39" i="38"/>
  <c r="AH39" i="37"/>
  <c r="AH39" i="40"/>
  <c r="AH39" i="36"/>
  <c r="AC40" i="39"/>
  <c r="AC40" i="38"/>
  <c r="AC40" i="37"/>
  <c r="AC40" i="40"/>
  <c r="AC40" i="36"/>
  <c r="CK52" i="39"/>
  <c r="CK52" i="38"/>
  <c r="CK52" i="37"/>
  <c r="CK52" i="40"/>
  <c r="CK52" i="36"/>
  <c r="T40" i="39"/>
  <c r="T40" i="38"/>
  <c r="T40" i="37"/>
  <c r="T40" i="36"/>
  <c r="T40" i="40"/>
  <c r="AS9" i="39"/>
  <c r="AS9" i="38"/>
  <c r="AS9" i="37"/>
  <c r="AS9" i="36"/>
  <c r="AS9" i="40"/>
  <c r="AS15" i="39"/>
  <c r="AS15" i="38"/>
  <c r="AS15" i="37"/>
  <c r="AS15" i="36"/>
  <c r="AS15" i="40"/>
  <c r="BB6" i="39"/>
  <c r="BB6" i="38"/>
  <c r="BB6" i="37"/>
  <c r="BB6" i="36"/>
  <c r="BB6" i="40"/>
  <c r="Z19" i="39"/>
  <c r="Z19" i="38"/>
  <c r="Z19" i="37"/>
  <c r="Z19" i="36"/>
  <c r="Z19" i="40"/>
  <c r="AC60" i="39"/>
  <c r="AC60" i="38"/>
  <c r="AC60" i="37"/>
  <c r="AC60" i="36"/>
  <c r="AC60" i="40"/>
  <c r="BQ9" i="39"/>
  <c r="BQ9" i="38"/>
  <c r="BQ9" i="36"/>
  <c r="BQ9" i="40"/>
  <c r="BQ9" i="37"/>
  <c r="AH7" i="39"/>
  <c r="AH7" i="38"/>
  <c r="AH7" i="37"/>
  <c r="AH7" i="36"/>
  <c r="AH7" i="40"/>
  <c r="CG60" i="39"/>
  <c r="CG60" i="38"/>
  <c r="CG60" i="37"/>
  <c r="CG60" i="40"/>
  <c r="CG60" i="36"/>
  <c r="BJ30" i="39"/>
  <c r="BJ30" i="38"/>
  <c r="BJ30" i="37"/>
  <c r="BJ30" i="40"/>
  <c r="BJ30" i="36"/>
  <c r="BB15" i="39"/>
  <c r="BB15" i="38"/>
  <c r="BB15" i="36"/>
  <c r="BB15" i="40"/>
  <c r="BB15" i="37"/>
  <c r="BV7" i="39"/>
  <c r="BV7" i="38"/>
  <c r="BV7" i="37"/>
  <c r="BV7" i="36"/>
  <c r="BV7" i="40"/>
  <c r="L39" i="39"/>
  <c r="L39" i="38"/>
  <c r="L39" i="37"/>
  <c r="L39" i="36"/>
  <c r="L39" i="40"/>
  <c r="AK67" i="39"/>
  <c r="AK67" i="38"/>
  <c r="AK67" i="37"/>
  <c r="AK67" i="36"/>
  <c r="AK67" i="40"/>
  <c r="AT51" i="39"/>
  <c r="AT51" i="38"/>
  <c r="AT51" i="37"/>
  <c r="AT51" i="36"/>
  <c r="AT51" i="40"/>
  <c r="CA40" i="39"/>
  <c r="CA40" i="38"/>
  <c r="CA40" i="37"/>
  <c r="CA40" i="36"/>
  <c r="CA40" i="40"/>
  <c r="BM52" i="39"/>
  <c r="BM52" i="38"/>
  <c r="BM52" i="37"/>
  <c r="BM52" i="36"/>
  <c r="BM52" i="40"/>
  <c r="DM68" i="39"/>
  <c r="DM68" i="38"/>
  <c r="DM68" i="37"/>
  <c r="DM68" i="36"/>
  <c r="DM68" i="40"/>
  <c r="DJ40" i="39"/>
  <c r="DJ40" i="37"/>
  <c r="DJ40" i="36"/>
  <c r="DJ40" i="40"/>
  <c r="DJ40" i="38"/>
  <c r="S16" i="39"/>
  <c r="S16" i="38"/>
  <c r="S16" i="37"/>
  <c r="S16" i="36"/>
  <c r="S16" i="40"/>
  <c r="T9" i="39"/>
  <c r="T9" i="37"/>
  <c r="T9" i="38"/>
  <c r="T9" i="36"/>
  <c r="T9" i="40"/>
  <c r="L51" i="39"/>
  <c r="L51" i="38"/>
  <c r="L51" i="37"/>
  <c r="L51" i="40"/>
  <c r="L51" i="36"/>
  <c r="CP50" i="39"/>
  <c r="CP50" i="38"/>
  <c r="CP50" i="36"/>
  <c r="CP50" i="37"/>
  <c r="CP50" i="40"/>
  <c r="DE36" i="39"/>
  <c r="DE36" i="38"/>
  <c r="DE36" i="37"/>
  <c r="DE36" i="40"/>
  <c r="DE36" i="36"/>
  <c r="CG53" i="39"/>
  <c r="CG53" i="38"/>
  <c r="CG53" i="37"/>
  <c r="CG53" i="40"/>
  <c r="CG53" i="36"/>
  <c r="CA22" i="39"/>
  <c r="CA22" i="38"/>
  <c r="CA22" i="37"/>
  <c r="CA22" i="36"/>
  <c r="CA22" i="40"/>
  <c r="CA25" i="39"/>
  <c r="CA25" i="38"/>
  <c r="CA25" i="36"/>
  <c r="CA25" i="37"/>
  <c r="CA25" i="40"/>
  <c r="AE49" i="39"/>
  <c r="AE49" i="38"/>
  <c r="AE49" i="36"/>
  <c r="AE49" i="37"/>
  <c r="AE49" i="40"/>
  <c r="AZ34" i="39"/>
  <c r="AZ34" i="38"/>
  <c r="AZ34" i="37"/>
  <c r="AZ34" i="36"/>
  <c r="AZ34" i="40"/>
  <c r="P16" i="39"/>
  <c r="P16" i="38"/>
  <c r="P16" i="37"/>
  <c r="P16" i="36"/>
  <c r="P16" i="40"/>
  <c r="AB56" i="39"/>
  <c r="AB56" i="38"/>
  <c r="AB56" i="37"/>
  <c r="AB56" i="36"/>
  <c r="AB56" i="40"/>
  <c r="AW37" i="39"/>
  <c r="AW37" i="38"/>
  <c r="AW37" i="37"/>
  <c r="AW37" i="36"/>
  <c r="AW37" i="40"/>
  <c r="BU53" i="39"/>
  <c r="BU53" i="37"/>
  <c r="BU53" i="38"/>
  <c r="BU53" i="36"/>
  <c r="BU53" i="40"/>
  <c r="DI65" i="39"/>
  <c r="DI65" i="38"/>
  <c r="DI65" i="36"/>
  <c r="DI65" i="40"/>
  <c r="DI65" i="37"/>
  <c r="T65" i="39"/>
  <c r="T65" i="38"/>
  <c r="T65" i="37"/>
  <c r="T65" i="40"/>
  <c r="T65" i="36"/>
  <c r="CH22" i="39"/>
  <c r="CH22" i="38"/>
  <c r="CH22" i="37"/>
  <c r="CH22" i="36"/>
  <c r="CH22" i="40"/>
  <c r="AL44" i="39"/>
  <c r="AL44" i="38"/>
  <c r="AL44" i="37"/>
  <c r="AL44" i="40"/>
  <c r="AL44" i="36"/>
  <c r="AD60" i="39"/>
  <c r="AD60" i="38"/>
  <c r="AD60" i="37"/>
  <c r="AD60" i="36"/>
  <c r="AD60" i="40"/>
  <c r="AZ50" i="39"/>
  <c r="AZ50" i="38"/>
  <c r="AZ50" i="37"/>
  <c r="AZ50" i="40"/>
  <c r="AZ50" i="36"/>
  <c r="DK52" i="39"/>
  <c r="DK52" i="38"/>
  <c r="DK52" i="37"/>
  <c r="DK52" i="36"/>
  <c r="DK52" i="40"/>
  <c r="CA67" i="39"/>
  <c r="CA67" i="38"/>
  <c r="CA67" i="37"/>
  <c r="CA67" i="36"/>
  <c r="CA67" i="40"/>
  <c r="P52" i="39"/>
  <c r="P52" i="38"/>
  <c r="P52" i="37"/>
  <c r="P52" i="40"/>
  <c r="P52" i="36"/>
  <c r="AP38" i="39"/>
  <c r="AP38" i="38"/>
  <c r="AP38" i="36"/>
  <c r="AP38" i="37"/>
  <c r="AP38" i="40"/>
  <c r="DH67" i="39"/>
  <c r="DH67" i="38"/>
  <c r="DH67" i="37"/>
  <c r="DH67" i="36"/>
  <c r="DH67" i="40"/>
  <c r="AX67" i="39"/>
  <c r="AX67" i="38"/>
  <c r="AX67" i="40"/>
  <c r="AX67" i="37"/>
  <c r="AX67" i="36"/>
  <c r="CO15" i="39"/>
  <c r="CO15" i="38"/>
  <c r="CO15" i="37"/>
  <c r="CO15" i="36"/>
  <c r="CO15" i="40"/>
  <c r="BQ8" i="39"/>
  <c r="BQ8" i="38"/>
  <c r="BQ8" i="37"/>
  <c r="BQ8" i="36"/>
  <c r="BQ8" i="40"/>
  <c r="AB39" i="39"/>
  <c r="AB39" i="38"/>
  <c r="AB39" i="37"/>
  <c r="AB39" i="36"/>
  <c r="AB39" i="40"/>
  <c r="DE51" i="39"/>
  <c r="DE51" i="38"/>
  <c r="DE51" i="36"/>
  <c r="DE51" i="37"/>
  <c r="DE51" i="40"/>
  <c r="BR39" i="39"/>
  <c r="BR39" i="37"/>
  <c r="BR39" i="38"/>
  <c r="BR39" i="40"/>
  <c r="BR39" i="36"/>
  <c r="CA16" i="39"/>
  <c r="CA16" i="38"/>
  <c r="CA16" i="37"/>
  <c r="CA16" i="40"/>
  <c r="CA16" i="36"/>
  <c r="CS16" i="39"/>
  <c r="CS16" i="38"/>
  <c r="CS16" i="37"/>
  <c r="CS16" i="36"/>
  <c r="CS16" i="40"/>
  <c r="DO49" i="39"/>
  <c r="DO49" i="38"/>
  <c r="DO49" i="37"/>
  <c r="DO49" i="36"/>
  <c r="DO49" i="40"/>
  <c r="Z39" i="39"/>
  <c r="Z39" i="38"/>
  <c r="Z39" i="37"/>
  <c r="Z39" i="40"/>
  <c r="Z39" i="36"/>
  <c r="BA68" i="39"/>
  <c r="BA68" i="38"/>
  <c r="BA68" i="37"/>
  <c r="BA68" i="36"/>
  <c r="BA68" i="40"/>
  <c r="AS53" i="39"/>
  <c r="AS53" i="38"/>
  <c r="AS53" i="37"/>
  <c r="AS53" i="36"/>
  <c r="AS53" i="40"/>
  <c r="AZ40" i="39"/>
  <c r="AZ40" i="38"/>
  <c r="AZ40" i="37"/>
  <c r="AZ40" i="36"/>
  <c r="AZ40" i="40"/>
  <c r="Y40" i="39"/>
  <c r="Y40" i="38"/>
  <c r="Y40" i="37"/>
  <c r="Y40" i="36"/>
  <c r="Y40" i="40"/>
  <c r="AC33" i="39"/>
  <c r="AC33" i="38"/>
  <c r="AC33" i="37"/>
  <c r="AC33" i="36"/>
  <c r="AC33" i="40"/>
  <c r="BA49" i="39"/>
  <c r="BA49" i="38"/>
  <c r="BA49" i="37"/>
  <c r="BA49" i="40"/>
  <c r="BA49" i="36"/>
  <c r="CG68" i="39"/>
  <c r="CG68" i="38"/>
  <c r="CG68" i="37"/>
  <c r="CG68" i="40"/>
  <c r="CG68" i="36"/>
  <c r="BI61" i="39"/>
  <c r="BI61" i="38"/>
  <c r="BI61" i="37"/>
  <c r="BI61" i="36"/>
  <c r="BI61" i="40"/>
  <c r="CA41" i="39"/>
  <c r="CA41" i="38"/>
  <c r="CA41" i="37"/>
  <c r="CA41" i="36"/>
  <c r="CA41" i="40"/>
  <c r="AU67" i="39"/>
  <c r="AU67" i="38"/>
  <c r="AU67" i="37"/>
  <c r="AU67" i="36"/>
  <c r="AU67" i="40"/>
  <c r="BQ60" i="39"/>
  <c r="BQ60" i="38"/>
  <c r="BQ60" i="36"/>
  <c r="BQ60" i="37"/>
  <c r="BQ60" i="40"/>
  <c r="CQ41" i="39"/>
  <c r="CQ41" i="38"/>
  <c r="CQ41" i="37"/>
  <c r="CQ41" i="36"/>
  <c r="CQ41" i="40"/>
  <c r="AW29" i="39"/>
  <c r="AW29" i="38"/>
  <c r="AW29" i="37"/>
  <c r="AW29" i="40"/>
  <c r="AW29" i="36"/>
  <c r="AW49" i="39"/>
  <c r="AW49" i="37"/>
  <c r="AW49" i="38"/>
  <c r="AW49" i="40"/>
  <c r="AW49" i="36"/>
  <c r="CK61" i="39"/>
  <c r="CK61" i="38"/>
  <c r="CK61" i="37"/>
  <c r="CK61" i="40"/>
  <c r="CK61" i="36"/>
  <c r="CN48" i="39"/>
  <c r="CN48" i="38"/>
  <c r="CN48" i="36"/>
  <c r="CN48" i="40"/>
  <c r="CN48" i="37"/>
  <c r="M61" i="39"/>
  <c r="M61" i="38"/>
  <c r="M61" i="37"/>
  <c r="M61" i="36"/>
  <c r="M61" i="40"/>
  <c r="AL38" i="39"/>
  <c r="AL38" i="38"/>
  <c r="AL38" i="37"/>
  <c r="AL38" i="36"/>
  <c r="AL38" i="40"/>
  <c r="AL54" i="39"/>
  <c r="AL54" i="38"/>
  <c r="AL54" i="37"/>
  <c r="AL54" i="36"/>
  <c r="AL54" i="40"/>
  <c r="DF68" i="39"/>
  <c r="DF68" i="38"/>
  <c r="DF68" i="40"/>
  <c r="DF68" i="36"/>
  <c r="DF68" i="37"/>
  <c r="CM40" i="39"/>
  <c r="CM40" i="38"/>
  <c r="CM40" i="37"/>
  <c r="CM40" i="36"/>
  <c r="CM40" i="40"/>
  <c r="AE62" i="39"/>
  <c r="AE62" i="38"/>
  <c r="AE62" i="37"/>
  <c r="AE62" i="40"/>
  <c r="AE62" i="36"/>
  <c r="BT40" i="39"/>
  <c r="BT40" i="38"/>
  <c r="BT40" i="37"/>
  <c r="BT40" i="36"/>
  <c r="BT40" i="40"/>
  <c r="CD29" i="39"/>
  <c r="CD29" i="38"/>
  <c r="CD29" i="37"/>
  <c r="CD29" i="40"/>
  <c r="CD29" i="36"/>
  <c r="BD67" i="39"/>
  <c r="BD67" i="38"/>
  <c r="BD67" i="37"/>
  <c r="BD67" i="36"/>
  <c r="BD67" i="40"/>
  <c r="CL65" i="39"/>
  <c r="CL65" i="38"/>
  <c r="CL65" i="36"/>
  <c r="CL65" i="37"/>
  <c r="CL65" i="40"/>
  <c r="DN44" i="39"/>
  <c r="DN44" i="37"/>
  <c r="DN44" i="38"/>
  <c r="DN44" i="40"/>
  <c r="DN44" i="36"/>
  <c r="DD36" i="39"/>
  <c r="DD36" i="38"/>
  <c r="DD36" i="37"/>
  <c r="DD36" i="36"/>
  <c r="DD36" i="40"/>
  <c r="CF40" i="39"/>
  <c r="CF40" i="38"/>
  <c r="CF40" i="37"/>
  <c r="CF40" i="36"/>
  <c r="CF40" i="40"/>
  <c r="AK33" i="39"/>
  <c r="AK33" i="38"/>
  <c r="AK33" i="37"/>
  <c r="AK33" i="40"/>
  <c r="AK33" i="36"/>
  <c r="BQ49" i="39"/>
  <c r="BQ49" i="38"/>
  <c r="BQ49" i="37"/>
  <c r="BQ49" i="36"/>
  <c r="BQ49" i="40"/>
  <c r="CO68" i="39"/>
  <c r="CO68" i="38"/>
  <c r="CO68" i="37"/>
  <c r="CO68" i="36"/>
  <c r="CO68" i="40"/>
  <c r="U63" i="39"/>
  <c r="U63" i="38"/>
  <c r="U63" i="37"/>
  <c r="U63" i="36"/>
  <c r="U63" i="40"/>
  <c r="CI41" i="39"/>
  <c r="CI41" i="38"/>
  <c r="CI41" i="36"/>
  <c r="CI41" i="37"/>
  <c r="CI41" i="40"/>
  <c r="BC67" i="39"/>
  <c r="BC67" i="38"/>
  <c r="BC67" i="37"/>
  <c r="BC67" i="36"/>
  <c r="BC67" i="40"/>
  <c r="DE61" i="39"/>
  <c r="DE61" i="38"/>
  <c r="DE61" i="37"/>
  <c r="DE61" i="36"/>
  <c r="DE61" i="40"/>
  <c r="AB36" i="39"/>
  <c r="AB36" i="38"/>
  <c r="AB36" i="37"/>
  <c r="AB36" i="36"/>
  <c r="AB36" i="40"/>
  <c r="BE24" i="39"/>
  <c r="BE24" i="37"/>
  <c r="BE24" i="38"/>
  <c r="BE24" i="36"/>
  <c r="BE24" i="40"/>
  <c r="CK48" i="39"/>
  <c r="CK48" i="38"/>
  <c r="CK48" i="37"/>
  <c r="CK48" i="36"/>
  <c r="CK48" i="40"/>
  <c r="AG61" i="39"/>
  <c r="AG61" i="37"/>
  <c r="AG61" i="38"/>
  <c r="AG61" i="40"/>
  <c r="AG61" i="36"/>
  <c r="L56" i="39"/>
  <c r="L56" i="38"/>
  <c r="L56" i="37"/>
  <c r="L56" i="36"/>
  <c r="L56" i="40"/>
  <c r="CW63" i="39"/>
  <c r="CW63" i="38"/>
  <c r="CW63" i="37"/>
  <c r="CW63" i="36"/>
  <c r="CW63" i="40"/>
  <c r="BI41" i="39"/>
  <c r="BI41" i="38"/>
  <c r="BI41" i="37"/>
  <c r="BI41" i="40"/>
  <c r="BI41" i="36"/>
  <c r="BB57" i="39"/>
  <c r="BB57" i="38"/>
  <c r="BB57" i="37"/>
  <c r="BB57" i="40"/>
  <c r="BB57" i="36"/>
  <c r="AZ42" i="39"/>
  <c r="AZ42" i="38"/>
  <c r="AZ42" i="37"/>
  <c r="AZ42" i="40"/>
  <c r="AZ42" i="36"/>
  <c r="DK51" i="39"/>
  <c r="DK51" i="37"/>
  <c r="DK51" i="38"/>
  <c r="DK51" i="40"/>
  <c r="DK51" i="36"/>
  <c r="W65" i="39"/>
  <c r="W65" i="38"/>
  <c r="W65" i="37"/>
  <c r="W65" i="36"/>
  <c r="W65" i="40"/>
  <c r="CB40" i="39"/>
  <c r="CB40" i="38"/>
  <c r="CB40" i="37"/>
  <c r="CB40" i="36"/>
  <c r="CB40" i="40"/>
  <c r="DB29" i="39"/>
  <c r="DB29" i="38"/>
  <c r="DB29" i="37"/>
  <c r="DB29" i="36"/>
  <c r="DB29" i="40"/>
  <c r="AF65" i="39"/>
  <c r="AF65" i="38"/>
  <c r="AF65" i="37"/>
  <c r="AF65" i="40"/>
  <c r="AF65" i="36"/>
  <c r="AH65" i="39"/>
  <c r="AH65" i="38"/>
  <c r="AH65" i="36"/>
  <c r="AH65" i="37"/>
  <c r="AH65" i="40"/>
  <c r="CA49" i="39"/>
  <c r="CA49" i="38"/>
  <c r="CA49" i="37"/>
  <c r="CA49" i="36"/>
  <c r="CA49" i="40"/>
  <c r="W57" i="39"/>
  <c r="W57" i="38"/>
  <c r="W57" i="36"/>
  <c r="W57" i="37"/>
  <c r="W57" i="40"/>
  <c r="R51" i="39"/>
  <c r="R51" i="38"/>
  <c r="R51" i="37"/>
  <c r="R51" i="36"/>
  <c r="R51" i="40"/>
  <c r="BJ42" i="39"/>
  <c r="BJ42" i="38"/>
  <c r="BJ42" i="36"/>
  <c r="BJ42" i="37"/>
  <c r="BJ42" i="40"/>
  <c r="AN35" i="39"/>
  <c r="AN35" i="38"/>
  <c r="AN35" i="37"/>
  <c r="AN35" i="36"/>
  <c r="AN35" i="40"/>
  <c r="I11" i="39"/>
  <c r="I11" i="38"/>
  <c r="I11" i="37"/>
  <c r="I11" i="36"/>
  <c r="I11" i="40"/>
  <c r="AL19" i="39"/>
  <c r="AL19" i="38"/>
  <c r="AL19" i="37"/>
  <c r="AL19" i="36"/>
  <c r="AL19" i="40"/>
  <c r="BK35" i="39"/>
  <c r="BK35" i="38"/>
  <c r="BK35" i="37"/>
  <c r="BK35" i="40"/>
  <c r="BK35" i="36"/>
  <c r="CN40" i="39"/>
  <c r="CN40" i="38"/>
  <c r="CN40" i="37"/>
  <c r="CN40" i="36"/>
  <c r="CN40" i="40"/>
  <c r="BY47" i="39"/>
  <c r="BY47" i="38"/>
  <c r="BY47" i="37"/>
  <c r="BY47" i="36"/>
  <c r="BY47" i="40"/>
  <c r="DD48" i="39"/>
  <c r="DD48" i="37"/>
  <c r="DD48" i="38"/>
  <c r="DD48" i="36"/>
  <c r="DD48" i="40"/>
  <c r="BA37" i="39"/>
  <c r="BA37" i="38"/>
  <c r="BA37" i="37"/>
  <c r="BA37" i="36"/>
  <c r="BA37" i="40"/>
  <c r="BX56" i="39"/>
  <c r="BX56" i="38"/>
  <c r="BX56" i="37"/>
  <c r="BX56" i="40"/>
  <c r="BX56" i="36"/>
  <c r="BI20" i="39"/>
  <c r="BI20" i="38"/>
  <c r="BI20" i="37"/>
  <c r="BI20" i="40"/>
  <c r="BI20" i="36"/>
  <c r="CP42" i="39"/>
  <c r="CP42" i="38"/>
  <c r="CP42" i="36"/>
  <c r="CP42" i="37"/>
  <c r="CP42" i="40"/>
  <c r="CX58" i="39"/>
  <c r="CX58" i="38"/>
  <c r="CX58" i="37"/>
  <c r="CX58" i="36"/>
  <c r="CX58" i="40"/>
  <c r="DA49" i="39"/>
  <c r="DA49" i="38"/>
  <c r="DA49" i="37"/>
  <c r="DA49" i="36"/>
  <c r="DA49" i="40"/>
  <c r="CE52" i="39"/>
  <c r="CE52" i="37"/>
  <c r="CE52" i="38"/>
  <c r="CE52" i="40"/>
  <c r="CE52" i="36"/>
  <c r="CI65" i="39"/>
  <c r="CI65" i="38"/>
  <c r="CI65" i="37"/>
  <c r="CI65" i="36"/>
  <c r="CI65" i="40"/>
  <c r="AF40" i="39"/>
  <c r="AF40" i="38"/>
  <c r="AF40" i="37"/>
  <c r="AF40" i="36"/>
  <c r="AF40" i="40"/>
  <c r="Z21" i="39"/>
  <c r="Z21" i="38"/>
  <c r="Z21" i="37"/>
  <c r="Z21" i="40"/>
  <c r="Z21" i="36"/>
  <c r="S67" i="39"/>
  <c r="S67" i="38"/>
  <c r="S67" i="37"/>
  <c r="S67" i="36"/>
  <c r="S67" i="40"/>
  <c r="CE3" i="39"/>
  <c r="CE3" i="38"/>
  <c r="CE3" i="36"/>
  <c r="CE3" i="37"/>
  <c r="CE3" i="40"/>
  <c r="CD67" i="39"/>
  <c r="CD67" i="38"/>
  <c r="CD67" i="36"/>
  <c r="CD67" i="40"/>
  <c r="CD67" i="37"/>
  <c r="AK44" i="39"/>
  <c r="AK44" i="38"/>
  <c r="AK44" i="37"/>
  <c r="AK44" i="36"/>
  <c r="AK44" i="40"/>
  <c r="CC29" i="39"/>
  <c r="CC29" i="38"/>
  <c r="CC29" i="37"/>
  <c r="CC29" i="36"/>
  <c r="CC29" i="40"/>
  <c r="BM49" i="39"/>
  <c r="BM49" i="38"/>
  <c r="BM49" i="37"/>
  <c r="BM49" i="40"/>
  <c r="BM49" i="36"/>
  <c r="DA61" i="39"/>
  <c r="DA61" i="38"/>
  <c r="DA61" i="37"/>
  <c r="DA61" i="36"/>
  <c r="DA61" i="40"/>
  <c r="BJ50" i="39"/>
  <c r="BJ50" i="38"/>
  <c r="BJ50" i="37"/>
  <c r="BJ50" i="36"/>
  <c r="BJ50" i="40"/>
  <c r="CX28" i="39"/>
  <c r="CX28" i="38"/>
  <c r="CX28" i="37"/>
  <c r="CX28" i="36"/>
  <c r="CX28" i="40"/>
  <c r="BI47" i="39"/>
  <c r="BI47" i="38"/>
  <c r="BI47" i="37"/>
  <c r="BI47" i="36"/>
  <c r="BI47" i="40"/>
  <c r="DN60" i="39"/>
  <c r="DN60" i="38"/>
  <c r="DN60" i="37"/>
  <c r="DN60" i="40"/>
  <c r="DN60" i="36"/>
  <c r="CM39" i="39"/>
  <c r="CM39" i="37"/>
  <c r="CM39" i="38"/>
  <c r="CM39" i="40"/>
  <c r="CM39" i="36"/>
  <c r="AJ34" i="39"/>
  <c r="AJ34" i="38"/>
  <c r="AJ34" i="37"/>
  <c r="AJ34" i="36"/>
  <c r="AJ34" i="40"/>
  <c r="X40" i="39"/>
  <c r="X40" i="38"/>
  <c r="X40" i="36"/>
  <c r="X40" i="37"/>
  <c r="X40" i="40"/>
  <c r="BN40" i="39"/>
  <c r="BN40" i="38"/>
  <c r="BN40" i="37"/>
  <c r="BN40" i="36"/>
  <c r="BN40" i="40"/>
  <c r="AP65" i="39"/>
  <c r="AP65" i="38"/>
  <c r="AP65" i="37"/>
  <c r="AP65" i="36"/>
  <c r="AP65" i="40"/>
  <c r="BN15" i="39"/>
  <c r="BN15" i="38"/>
  <c r="BN15" i="37"/>
  <c r="BN15" i="36"/>
  <c r="BN15" i="40"/>
  <c r="BX15" i="39"/>
  <c r="BX15" i="38"/>
  <c r="BX15" i="37"/>
  <c r="BX15" i="40"/>
  <c r="BX15" i="36"/>
  <c r="DE40" i="39"/>
  <c r="DE40" i="38"/>
  <c r="DE40" i="37"/>
  <c r="DE40" i="36"/>
  <c r="DE40" i="40"/>
  <c r="DF40" i="39"/>
  <c r="DF40" i="38"/>
  <c r="DF40" i="37"/>
  <c r="DF40" i="40"/>
  <c r="DF40" i="36"/>
  <c r="W52" i="39"/>
  <c r="W52" i="38"/>
  <c r="W52" i="37"/>
  <c r="W52" i="36"/>
  <c r="W52" i="40"/>
  <c r="CS52" i="39"/>
  <c r="CS52" i="38"/>
  <c r="CS52" i="37"/>
  <c r="CS52" i="36"/>
  <c r="CS52" i="40"/>
  <c r="BZ66" i="39"/>
  <c r="BZ66" i="38"/>
  <c r="BZ66" i="37"/>
  <c r="BZ66" i="36"/>
  <c r="BZ66" i="40"/>
  <c r="BV40" i="39"/>
  <c r="BV40" i="38"/>
  <c r="BV40" i="37"/>
  <c r="BV40" i="40"/>
  <c r="BV40" i="36"/>
  <c r="CY23" i="39"/>
  <c r="CY23" i="38"/>
  <c r="CY23" i="37"/>
  <c r="CY23" i="40"/>
  <c r="CY23" i="36"/>
  <c r="AL30" i="39"/>
  <c r="AL30" i="38"/>
  <c r="AL30" i="37"/>
  <c r="AL30" i="36"/>
  <c r="AL30" i="40"/>
  <c r="BQ39" i="39"/>
  <c r="BQ39" i="38"/>
  <c r="BQ39" i="37"/>
  <c r="BQ39" i="36"/>
  <c r="BQ39" i="40"/>
  <c r="AD3" i="39"/>
  <c r="AD3" i="38"/>
  <c r="AD3" i="37"/>
  <c r="AD3" i="36"/>
  <c r="AD3" i="40"/>
  <c r="DO16" i="39"/>
  <c r="DO16" i="38"/>
  <c r="DO16" i="37"/>
  <c r="DO16" i="40"/>
  <c r="DO16" i="36"/>
  <c r="BS46" i="39"/>
  <c r="BS46" i="37"/>
  <c r="BS46" i="36"/>
  <c r="BS46" i="40"/>
  <c r="BS46" i="38"/>
  <c r="DE20" i="39"/>
  <c r="DE20" i="38"/>
  <c r="DE20" i="37"/>
  <c r="DE20" i="36"/>
  <c r="DE20" i="40"/>
  <c r="DI32" i="39"/>
  <c r="DI32" i="38"/>
  <c r="DI32" i="37"/>
  <c r="DI32" i="40"/>
  <c r="DI32" i="36"/>
  <c r="AO53" i="39"/>
  <c r="AO53" i="38"/>
  <c r="AO53" i="37"/>
  <c r="AO53" i="40"/>
  <c r="AO53" i="36"/>
  <c r="CC65" i="39"/>
  <c r="CC65" i="38"/>
  <c r="CC65" i="37"/>
  <c r="CC65" i="36"/>
  <c r="CC65" i="40"/>
  <c r="AD15" i="39"/>
  <c r="AD15" i="38"/>
  <c r="AD15" i="37"/>
  <c r="AD15" i="40"/>
  <c r="AD15" i="36"/>
  <c r="N6" i="39"/>
  <c r="N6" i="38"/>
  <c r="N6" i="37"/>
  <c r="N6" i="40"/>
  <c r="N6" i="36"/>
  <c r="DL16" i="39"/>
  <c r="DL16" i="38"/>
  <c r="DL16" i="37"/>
  <c r="DL16" i="36"/>
  <c r="DL16" i="40"/>
  <c r="M51" i="39"/>
  <c r="M51" i="38"/>
  <c r="M51" i="37"/>
  <c r="M51" i="36"/>
  <c r="M51" i="40"/>
  <c r="AD39" i="39"/>
  <c r="AD39" i="38"/>
  <c r="AD39" i="37"/>
  <c r="AD39" i="36"/>
  <c r="AD39" i="40"/>
  <c r="CW8" i="39"/>
  <c r="CW8" i="38"/>
  <c r="CW8" i="37"/>
  <c r="CW8" i="36"/>
  <c r="CW8" i="40"/>
  <c r="AE52" i="39"/>
  <c r="AE52" i="38"/>
  <c r="AE52" i="37"/>
  <c r="AE52" i="36"/>
  <c r="AE52" i="40"/>
  <c r="DA52" i="39"/>
  <c r="DA52" i="38"/>
  <c r="DA52" i="37"/>
  <c r="DA52" i="36"/>
  <c r="DA52" i="40"/>
  <c r="DA67" i="39"/>
  <c r="DA67" i="38"/>
  <c r="DA67" i="37"/>
  <c r="DA67" i="36"/>
  <c r="DA67" i="40"/>
  <c r="CH28" i="39"/>
  <c r="CH28" i="38"/>
  <c r="CH28" i="37"/>
  <c r="CH28" i="40"/>
  <c r="CH28" i="36"/>
  <c r="AJ24" i="39"/>
  <c r="AJ24" i="38"/>
  <c r="AJ24" i="37"/>
  <c r="AJ24" i="36"/>
  <c r="AJ24" i="40"/>
  <c r="DL32" i="39"/>
  <c r="DL32" i="37"/>
  <c r="DL32" i="38"/>
  <c r="DL32" i="36"/>
  <c r="DL32" i="40"/>
  <c r="I38" i="39"/>
  <c r="I38" i="38"/>
  <c r="I38" i="37"/>
  <c r="I38" i="36"/>
  <c r="I38" i="40"/>
  <c r="CG31" i="39"/>
  <c r="CG31" i="38"/>
  <c r="CG31" i="37"/>
  <c r="CG31" i="36"/>
  <c r="CG31" i="40"/>
  <c r="CO47" i="39"/>
  <c r="CO47" i="38"/>
  <c r="CO47" i="37"/>
  <c r="CO47" i="36"/>
  <c r="CO47" i="40"/>
  <c r="AC68" i="39"/>
  <c r="AC68" i="38"/>
  <c r="AC68" i="37"/>
  <c r="AC68" i="36"/>
  <c r="AC68" i="40"/>
  <c r="BI57" i="39"/>
  <c r="BI57" i="38"/>
  <c r="BI57" i="37"/>
  <c r="BI57" i="36"/>
  <c r="BI57" i="40"/>
  <c r="O43" i="39"/>
  <c r="O43" i="38"/>
  <c r="O43" i="37"/>
  <c r="O43" i="36"/>
  <c r="O43" i="40"/>
  <c r="DA24" i="39"/>
  <c r="DA24" i="37"/>
  <c r="DA24" i="38"/>
  <c r="DA24" i="36"/>
  <c r="DA24" i="40"/>
  <c r="AN15" i="39"/>
  <c r="AN15" i="38"/>
  <c r="AN15" i="37"/>
  <c r="AN15" i="40"/>
  <c r="AN15" i="36"/>
  <c r="BS49" i="39"/>
  <c r="BS49" i="38"/>
  <c r="BS49" i="36"/>
  <c r="BS49" i="37"/>
  <c r="BS49" i="40"/>
  <c r="DQ32" i="39"/>
  <c r="DQ32" i="38"/>
  <c r="DQ32" i="37"/>
  <c r="DQ32" i="36"/>
  <c r="DQ32" i="40"/>
  <c r="BU51" i="39"/>
  <c r="BU51" i="38"/>
  <c r="BU51" i="37"/>
  <c r="BU51" i="36"/>
  <c r="BU51" i="40"/>
  <c r="Q65" i="39"/>
  <c r="Q65" i="38"/>
  <c r="Q65" i="37"/>
  <c r="Q65" i="36"/>
  <c r="Q65" i="40"/>
  <c r="BJ65" i="39"/>
  <c r="BJ65" i="38"/>
  <c r="BJ65" i="37"/>
  <c r="BJ65" i="36"/>
  <c r="BJ65" i="40"/>
  <c r="DF25" i="39"/>
  <c r="DF25" i="38"/>
  <c r="DF25" i="37"/>
  <c r="DF25" i="36"/>
  <c r="DF25" i="40"/>
  <c r="AL46" i="39"/>
  <c r="AL46" i="38"/>
  <c r="AL46" i="37"/>
  <c r="AL46" i="36"/>
  <c r="AL46" i="40"/>
  <c r="BR60" i="39"/>
  <c r="BR60" i="38"/>
  <c r="BR60" i="37"/>
  <c r="BR60" i="36"/>
  <c r="BR60" i="40"/>
  <c r="AZ58" i="39"/>
  <c r="AZ58" i="38"/>
  <c r="AZ58" i="37"/>
  <c r="AZ58" i="36"/>
  <c r="AZ58" i="40"/>
  <c r="CM65" i="39"/>
  <c r="CM65" i="38"/>
  <c r="CM65" i="37"/>
  <c r="CM65" i="36"/>
  <c r="CM65" i="40"/>
  <c r="CR13" i="39"/>
  <c r="CR13" i="38"/>
  <c r="CR13" i="36"/>
  <c r="CR13" i="37"/>
  <c r="CR13" i="40"/>
  <c r="CZ51" i="39"/>
  <c r="CZ51" i="38"/>
  <c r="CZ51" i="37"/>
  <c r="CZ51" i="40"/>
  <c r="CZ51" i="36"/>
  <c r="CT37" i="39"/>
  <c r="CT37" i="38"/>
  <c r="CT37" i="37"/>
  <c r="CT37" i="36"/>
  <c r="CT37" i="40"/>
  <c r="DP65" i="39"/>
  <c r="DP65" i="38"/>
  <c r="DP65" i="37"/>
  <c r="DP65" i="40"/>
  <c r="DP65" i="36"/>
  <c r="DB52" i="39"/>
  <c r="DB52" i="38"/>
  <c r="DB52" i="37"/>
  <c r="DB52" i="40"/>
  <c r="DB52" i="36"/>
  <c r="I47" i="39"/>
  <c r="I47" i="38"/>
  <c r="I47" i="36"/>
  <c r="I47" i="37"/>
  <c r="I47" i="40"/>
  <c r="I19" i="39"/>
  <c r="I19" i="38"/>
  <c r="I19" i="37"/>
  <c r="I19" i="36"/>
  <c r="I19" i="40"/>
  <c r="CN15" i="39"/>
  <c r="CN15" i="38"/>
  <c r="CN15" i="37"/>
  <c r="CN15" i="40"/>
  <c r="CN15" i="36"/>
  <c r="U51" i="39"/>
  <c r="U51" i="38"/>
  <c r="U51" i="36"/>
  <c r="U51" i="37"/>
  <c r="U51" i="40"/>
  <c r="AL39" i="39"/>
  <c r="AL39" i="38"/>
  <c r="AL39" i="37"/>
  <c r="AL39" i="36"/>
  <c r="AL39" i="40"/>
  <c r="O15" i="39"/>
  <c r="O15" i="38"/>
  <c r="O15" i="37"/>
  <c r="O15" i="40"/>
  <c r="O15" i="36"/>
  <c r="DI15" i="39"/>
  <c r="DI15" i="38"/>
  <c r="DI15" i="37"/>
  <c r="DI15" i="36"/>
  <c r="DI15" i="40"/>
  <c r="DG35" i="39"/>
  <c r="DG35" i="38"/>
  <c r="DG35" i="37"/>
  <c r="DG35" i="40"/>
  <c r="DG35" i="36"/>
  <c r="BF15" i="39"/>
  <c r="BF15" i="38"/>
  <c r="BF15" i="37"/>
  <c r="BF15" i="36"/>
  <c r="BF15" i="40"/>
  <c r="Q43" i="39"/>
  <c r="Q43" i="38"/>
  <c r="Q43" i="37"/>
  <c r="Q43" i="36"/>
  <c r="Q43" i="40"/>
  <c r="BQ41" i="39"/>
  <c r="BQ41" i="38"/>
  <c r="BQ41" i="37"/>
  <c r="BQ41" i="36"/>
  <c r="BQ41" i="40"/>
  <c r="CF39" i="39"/>
  <c r="CF39" i="38"/>
  <c r="CF39" i="36"/>
  <c r="CF39" i="37"/>
  <c r="CF39" i="40"/>
  <c r="AT49" i="39"/>
  <c r="AT49" i="38"/>
  <c r="AT49" i="37"/>
  <c r="AT49" i="40"/>
  <c r="AT49" i="36"/>
  <c r="CG36" i="39"/>
  <c r="CG36" i="38"/>
  <c r="CG36" i="37"/>
  <c r="CG36" i="36"/>
  <c r="CG36" i="40"/>
  <c r="BA53" i="39"/>
  <c r="BA53" i="38"/>
  <c r="BA53" i="37"/>
  <c r="BA53" i="36"/>
  <c r="BA53" i="40"/>
  <c r="N3" i="39"/>
  <c r="N3" i="38"/>
  <c r="N3" i="37"/>
  <c r="N3" i="36"/>
  <c r="N3" i="40"/>
  <c r="O22" i="39"/>
  <c r="O22" i="38"/>
  <c r="O22" i="37"/>
  <c r="O22" i="40"/>
  <c r="O22" i="36"/>
  <c r="CY46" i="39"/>
  <c r="CY46" i="38"/>
  <c r="CY46" i="37"/>
  <c r="CY46" i="36"/>
  <c r="CY46" i="40"/>
  <c r="DF6" i="39"/>
  <c r="DF6" i="38"/>
  <c r="DF6" i="37"/>
  <c r="DF6" i="36"/>
  <c r="DF6" i="40"/>
  <c r="DE65" i="39"/>
  <c r="DE65" i="38"/>
  <c r="DE65" i="36"/>
  <c r="DE65" i="40"/>
  <c r="DE65" i="37"/>
  <c r="DF49" i="39"/>
  <c r="DF49" i="38"/>
  <c r="DF49" i="37"/>
  <c r="DF49" i="40"/>
  <c r="DF49" i="36"/>
  <c r="AO33" i="39"/>
  <c r="AO33" i="38"/>
  <c r="AO33" i="37"/>
  <c r="AO33" i="36"/>
  <c r="AO33" i="40"/>
  <c r="CK51" i="39"/>
  <c r="CK51" i="37"/>
  <c r="CK51" i="38"/>
  <c r="CK51" i="36"/>
  <c r="CK51" i="40"/>
  <c r="Y65" i="39"/>
  <c r="Y65" i="38"/>
  <c r="Y65" i="37"/>
  <c r="Y65" i="36"/>
  <c r="Y65" i="40"/>
  <c r="AJ58" i="39"/>
  <c r="AJ58" i="37"/>
  <c r="AJ58" i="38"/>
  <c r="AJ58" i="36"/>
  <c r="AJ58" i="40"/>
  <c r="AL22" i="39"/>
  <c r="AL22" i="38"/>
  <c r="AL22" i="37"/>
  <c r="AL22" i="36"/>
  <c r="AL22" i="40"/>
  <c r="DN42" i="39"/>
  <c r="DN42" i="38"/>
  <c r="DN42" i="36"/>
  <c r="DN42" i="40"/>
  <c r="DN42" i="37"/>
  <c r="N60" i="39"/>
  <c r="N60" i="38"/>
  <c r="N60" i="37"/>
  <c r="N60" i="36"/>
  <c r="N60" i="40"/>
  <c r="CS57" i="39"/>
  <c r="CS57" i="38"/>
  <c r="CS57" i="37"/>
  <c r="CS57" i="36"/>
  <c r="CS57" i="40"/>
  <c r="AI52" i="39"/>
  <c r="AI52" i="38"/>
  <c r="AI52" i="37"/>
  <c r="AI52" i="40"/>
  <c r="AI52" i="36"/>
  <c r="DO65" i="39"/>
  <c r="DO65" i="38"/>
  <c r="DO65" i="37"/>
  <c r="DO65" i="36"/>
  <c r="DO65" i="40"/>
  <c r="AN51" i="39"/>
  <c r="AN51" i="38"/>
  <c r="AN51" i="37"/>
  <c r="AN51" i="36"/>
  <c r="AN51" i="40"/>
  <c r="DB37" i="39"/>
  <c r="DB37" i="38"/>
  <c r="DB37" i="36"/>
  <c r="DB37" i="40"/>
  <c r="DB37" i="37"/>
  <c r="CR67" i="39"/>
  <c r="CR67" i="38"/>
  <c r="CR67" i="37"/>
  <c r="CR67" i="36"/>
  <c r="CR67" i="40"/>
  <c r="CT67" i="39"/>
  <c r="CT67" i="38"/>
  <c r="CT67" i="37"/>
  <c r="CT67" i="40"/>
  <c r="CT67" i="36"/>
  <c r="BY15" i="39"/>
  <c r="BY15" i="38"/>
  <c r="BY15" i="37"/>
  <c r="BY15" i="36"/>
  <c r="BY15" i="40"/>
  <c r="BA16" i="39"/>
  <c r="BA16" i="38"/>
  <c r="BA16" i="37"/>
  <c r="BA16" i="36"/>
  <c r="BA16" i="40"/>
  <c r="BJ16" i="39"/>
  <c r="BJ16" i="38"/>
  <c r="BJ16" i="37"/>
  <c r="BJ16" i="40"/>
  <c r="BJ16" i="36"/>
  <c r="BH65" i="39"/>
  <c r="BH65" i="38"/>
  <c r="BH65" i="37"/>
  <c r="BH65" i="36"/>
  <c r="BH65" i="40"/>
  <c r="BR40" i="39"/>
  <c r="BR40" i="38"/>
  <c r="BR40" i="37"/>
  <c r="BR40" i="36"/>
  <c r="BR40" i="40"/>
  <c r="DG39" i="39"/>
  <c r="DG39" i="38"/>
  <c r="DG39" i="37"/>
  <c r="DG39" i="36"/>
  <c r="DG39" i="40"/>
  <c r="DA39" i="39"/>
  <c r="DA39" i="38"/>
  <c r="DA39" i="37"/>
  <c r="DA39" i="36"/>
  <c r="DA39" i="40"/>
  <c r="AK55" i="39"/>
  <c r="AK55" i="38"/>
  <c r="AK55" i="37"/>
  <c r="AK55" i="40"/>
  <c r="AK55" i="36"/>
  <c r="BV39" i="39"/>
  <c r="BV39" i="38"/>
  <c r="BV39" i="36"/>
  <c r="BV39" i="37"/>
  <c r="BV39" i="40"/>
  <c r="DI67" i="39"/>
  <c r="DI67" i="38"/>
  <c r="DI67" i="37"/>
  <c r="DI67" i="36"/>
  <c r="DI67" i="40"/>
  <c r="AT50" i="39"/>
  <c r="AT50" i="38"/>
  <c r="AT50" i="37"/>
  <c r="AT50" i="36"/>
  <c r="AT50" i="40"/>
  <c r="L40" i="39"/>
  <c r="L40" i="38"/>
  <c r="L40" i="36"/>
  <c r="L40" i="37"/>
  <c r="L40" i="40"/>
  <c r="CO49" i="39"/>
  <c r="CO49" i="38"/>
  <c r="CO49" i="37"/>
  <c r="CO49" i="40"/>
  <c r="CO49" i="36"/>
  <c r="CO36" i="39"/>
  <c r="CO36" i="38"/>
  <c r="CO36" i="36"/>
  <c r="CO36" i="37"/>
  <c r="CO36" i="40"/>
  <c r="BQ53" i="39"/>
  <c r="BQ53" i="38"/>
  <c r="BQ53" i="37"/>
  <c r="BQ53" i="40"/>
  <c r="BQ53" i="36"/>
  <c r="BX20" i="39"/>
  <c r="BX20" i="38"/>
  <c r="BX20" i="37"/>
  <c r="BX20" i="36"/>
  <c r="BX20" i="40"/>
  <c r="BK25" i="39"/>
  <c r="BK25" i="38"/>
  <c r="BK25" i="37"/>
  <c r="BK25" i="36"/>
  <c r="BK25" i="40"/>
  <c r="O49" i="39"/>
  <c r="O49" i="38"/>
  <c r="O49" i="37"/>
  <c r="O49" i="36"/>
  <c r="O49" i="40"/>
  <c r="CS27" i="39"/>
  <c r="CS27" i="38"/>
  <c r="CS27" i="37"/>
  <c r="CS27" i="36"/>
  <c r="CS27" i="40"/>
  <c r="BD15" i="39"/>
  <c r="BD15" i="38"/>
  <c r="BD15" i="37"/>
  <c r="BD15" i="40"/>
  <c r="BD15" i="36"/>
  <c r="AD50" i="39"/>
  <c r="AD50" i="38"/>
  <c r="AD50" i="36"/>
  <c r="AD50" i="37"/>
  <c r="AD50" i="40"/>
  <c r="BE33" i="39"/>
  <c r="BE33" i="38"/>
  <c r="BE33" i="37"/>
  <c r="BE33" i="36"/>
  <c r="BE33" i="40"/>
  <c r="DA51" i="39"/>
  <c r="DA51" i="38"/>
  <c r="DA51" i="37"/>
  <c r="DA51" i="36"/>
  <c r="DA51" i="40"/>
  <c r="AG65" i="39"/>
  <c r="AG65" i="38"/>
  <c r="AG65" i="37"/>
  <c r="AG65" i="40"/>
  <c r="AG65" i="36"/>
  <c r="BJ58" i="39"/>
  <c r="BJ58" i="38"/>
  <c r="BJ58" i="37"/>
  <c r="BJ58" i="36"/>
  <c r="BJ58" i="40"/>
  <c r="BY60" i="39"/>
  <c r="BY60" i="38"/>
  <c r="BY60" i="37"/>
  <c r="BY60" i="36"/>
  <c r="BY60" i="40"/>
  <c r="DN38" i="39"/>
  <c r="DN38" i="38"/>
  <c r="DN38" i="37"/>
  <c r="DN38" i="40"/>
  <c r="DN38" i="36"/>
  <c r="BI55" i="39"/>
  <c r="BI55" i="38"/>
  <c r="BI55" i="37"/>
  <c r="BI55" i="36"/>
  <c r="BI55" i="40"/>
  <c r="AC28" i="39"/>
  <c r="AC28" i="38"/>
  <c r="AC28" i="37"/>
  <c r="AC28" i="36"/>
  <c r="AC28" i="40"/>
  <c r="CM51" i="39"/>
  <c r="CM51" i="38"/>
  <c r="CM51" i="37"/>
  <c r="CM51" i="40"/>
  <c r="CM51" i="36"/>
  <c r="DO57" i="39"/>
  <c r="DO57" i="38"/>
  <c r="DO57" i="37"/>
  <c r="DO57" i="36"/>
  <c r="DO57" i="40"/>
  <c r="BD40" i="39"/>
  <c r="BD40" i="38"/>
  <c r="BD40" i="37"/>
  <c r="BD40" i="36"/>
  <c r="BD40" i="40"/>
  <c r="BF29" i="39"/>
  <c r="BF29" i="38"/>
  <c r="BF29" i="37"/>
  <c r="BF29" i="40"/>
  <c r="BF29" i="36"/>
  <c r="AN67" i="38"/>
  <c r="AN67" i="39"/>
  <c r="AN67" i="37"/>
  <c r="AN67" i="36"/>
  <c r="AN67" i="40"/>
  <c r="AP67" i="39"/>
  <c r="AP67" i="38"/>
  <c r="AP67" i="36"/>
  <c r="AP67" i="40"/>
  <c r="AP67" i="37"/>
  <c r="AZ31" i="39"/>
  <c r="AZ31" i="38"/>
  <c r="AZ31" i="37"/>
  <c r="AZ31" i="36"/>
  <c r="AZ31" i="40"/>
  <c r="J16" i="39"/>
  <c r="J16" i="38"/>
  <c r="J16" i="37"/>
  <c r="J16" i="36"/>
  <c r="J16" i="40"/>
  <c r="R49" i="39"/>
  <c r="R49" i="38"/>
  <c r="R49" i="37"/>
  <c r="R49" i="36"/>
  <c r="R49" i="40"/>
  <c r="DK46" i="39"/>
  <c r="DK46" i="38"/>
  <c r="DK46" i="36"/>
  <c r="DK46" i="37"/>
  <c r="DK46" i="40"/>
  <c r="CB30" i="39"/>
  <c r="CB30" i="38"/>
  <c r="CB30" i="37"/>
  <c r="CB30" i="36"/>
  <c r="CB30" i="40"/>
  <c r="DL59" i="39"/>
  <c r="DL59" i="38"/>
  <c r="DL59" i="37"/>
  <c r="DL59" i="36"/>
  <c r="DL59" i="40"/>
  <c r="CD31" i="39"/>
  <c r="CD31" i="38"/>
  <c r="CD31" i="36"/>
  <c r="CD31" i="37"/>
  <c r="CD31" i="40"/>
  <c r="AO23" i="39"/>
  <c r="AO23" i="38"/>
  <c r="AO23" i="37"/>
  <c r="AO23" i="36"/>
  <c r="AO23" i="40"/>
  <c r="CA19" i="39"/>
  <c r="CA19" i="38"/>
  <c r="CA19" i="37"/>
  <c r="CA19" i="40"/>
  <c r="CA19" i="36"/>
  <c r="V24" i="39"/>
  <c r="V24" i="38"/>
  <c r="V24" i="37"/>
  <c r="V24" i="36"/>
  <c r="V24" i="40"/>
  <c r="L30" i="39"/>
  <c r="L30" i="38"/>
  <c r="L30" i="37"/>
  <c r="L30" i="36"/>
  <c r="L30" i="40"/>
  <c r="CP8" i="39"/>
  <c r="CP8" i="38"/>
  <c r="CP8" i="37"/>
  <c r="CP8" i="36"/>
  <c r="CP8" i="40"/>
  <c r="DK68" i="39"/>
  <c r="DK68" i="38"/>
  <c r="DK68" i="37"/>
  <c r="DK68" i="36"/>
  <c r="DK68" i="40"/>
  <c r="AI49" i="39"/>
  <c r="AI49" i="38"/>
  <c r="AI49" i="37"/>
  <c r="AI49" i="36"/>
  <c r="AI49" i="40"/>
  <c r="AR60" i="39"/>
  <c r="AR60" i="38"/>
  <c r="AR60" i="36"/>
  <c r="AR60" i="37"/>
  <c r="AR60" i="40"/>
  <c r="AM62" i="39"/>
  <c r="AM62" i="38"/>
  <c r="AM62" i="37"/>
  <c r="AM62" i="40"/>
  <c r="AM62" i="36"/>
  <c r="Z45" i="39"/>
  <c r="Z45" i="38"/>
  <c r="Z45" i="37"/>
  <c r="Z45" i="36"/>
  <c r="Z45" i="40"/>
  <c r="DQ36" i="39"/>
  <c r="DQ36" i="38"/>
  <c r="DQ36" i="37"/>
  <c r="DQ36" i="36"/>
  <c r="DQ36" i="40"/>
  <c r="CY32" i="39"/>
  <c r="CY32" i="38"/>
  <c r="CY32" i="37"/>
  <c r="CY32" i="36"/>
  <c r="CY32" i="40"/>
  <c r="BZ43" i="39"/>
  <c r="BZ43" i="38"/>
  <c r="BZ43" i="37"/>
  <c r="BZ43" i="36"/>
  <c r="BZ43" i="40"/>
  <c r="BA24" i="39"/>
  <c r="BA24" i="38"/>
  <c r="BA24" i="37"/>
  <c r="BA24" i="36"/>
  <c r="BA24" i="40"/>
  <c r="AH13" i="39"/>
  <c r="AH13" i="38"/>
  <c r="AH13" i="37"/>
  <c r="AH13" i="36"/>
  <c r="AH13" i="40"/>
  <c r="J58" i="39"/>
  <c r="J58" i="38"/>
  <c r="J58" i="37"/>
  <c r="J58" i="36"/>
  <c r="J58" i="40"/>
  <c r="CU62" i="39"/>
  <c r="CU62" i="38"/>
  <c r="CU62" i="37"/>
  <c r="CU62" i="36"/>
  <c r="CU62" i="40"/>
  <c r="K22" i="39"/>
  <c r="K22" i="38"/>
  <c r="K22" i="37"/>
  <c r="K22" i="36"/>
  <c r="K22" i="40"/>
  <c r="AE64" i="39"/>
  <c r="AE64" i="38"/>
  <c r="AE64" i="37"/>
  <c r="AE64" i="36"/>
  <c r="AE64" i="40"/>
  <c r="Z47" i="39"/>
  <c r="Z47" i="38"/>
  <c r="Z47" i="37"/>
  <c r="Z47" i="36"/>
  <c r="Z47" i="40"/>
  <c r="BM41" i="39"/>
  <c r="BM41" i="38"/>
  <c r="BM41" i="37"/>
  <c r="BM41" i="36"/>
  <c r="BM41" i="40"/>
  <c r="DG34" i="39"/>
  <c r="DG34" i="38"/>
  <c r="DG34" i="37"/>
  <c r="DG34" i="36"/>
  <c r="DG34" i="40"/>
  <c r="DF45" i="39"/>
  <c r="DF45" i="38"/>
  <c r="DF45" i="37"/>
  <c r="DF45" i="36"/>
  <c r="DF45" i="40"/>
  <c r="CG27" i="39"/>
  <c r="CG27" i="38"/>
  <c r="CG27" i="37"/>
  <c r="CG27" i="36"/>
  <c r="CG27" i="40"/>
  <c r="AR4" i="39"/>
  <c r="AR4" i="38"/>
  <c r="AR4" i="37"/>
  <c r="AR4" i="40"/>
  <c r="AR4" i="36"/>
  <c r="BL17" i="39"/>
  <c r="BL17" i="38"/>
  <c r="BL17" i="37"/>
  <c r="BL17" i="36"/>
  <c r="BL17" i="40"/>
  <c r="AX36" i="39"/>
  <c r="AX36" i="38"/>
  <c r="AX36" i="37"/>
  <c r="AX36" i="40"/>
  <c r="AX36" i="36"/>
  <c r="Y4" i="39"/>
  <c r="Y4" i="38"/>
  <c r="Y4" i="37"/>
  <c r="Y4" i="36"/>
  <c r="Y4" i="40"/>
  <c r="N21" i="39"/>
  <c r="N21" i="38"/>
  <c r="N21" i="37"/>
  <c r="N21" i="36"/>
  <c r="N21" i="40"/>
  <c r="BJ5" i="39"/>
  <c r="BJ5" i="38"/>
  <c r="BJ5" i="37"/>
  <c r="BJ5" i="36"/>
  <c r="BJ5" i="40"/>
  <c r="P47" i="39"/>
  <c r="P47" i="38"/>
  <c r="P47" i="37"/>
  <c r="P47" i="36"/>
  <c r="P47" i="40"/>
  <c r="CR12" i="39"/>
  <c r="CR12" i="38"/>
  <c r="CR12" i="37"/>
  <c r="CR12" i="36"/>
  <c r="CR12" i="40"/>
  <c r="BD60" i="39"/>
  <c r="BD60" i="38"/>
  <c r="BD60" i="37"/>
  <c r="BD60" i="40"/>
  <c r="BD60" i="36"/>
  <c r="BO41" i="39"/>
  <c r="BO41" i="38"/>
  <c r="BO41" i="37"/>
  <c r="BO41" i="36"/>
  <c r="BO41" i="40"/>
  <c r="CB11" i="39"/>
  <c r="CB11" i="38"/>
  <c r="CB11" i="37"/>
  <c r="CB11" i="36"/>
  <c r="CB11" i="40"/>
  <c r="BM22" i="39"/>
  <c r="BM22" i="38"/>
  <c r="BM22" i="37"/>
  <c r="BM22" i="36"/>
  <c r="BM22" i="40"/>
  <c r="CV29" i="39"/>
  <c r="CV29" i="38"/>
  <c r="CV29" i="37"/>
  <c r="CV29" i="36"/>
  <c r="CV29" i="40"/>
  <c r="BT20" i="39"/>
  <c r="BT20" i="38"/>
  <c r="BT20" i="37"/>
  <c r="BT20" i="36"/>
  <c r="BT20" i="40"/>
  <c r="X12" i="39"/>
  <c r="X12" i="38"/>
  <c r="X12" i="37"/>
  <c r="X12" i="36"/>
  <c r="X12" i="40"/>
  <c r="AN49" i="39"/>
  <c r="AN49" i="38"/>
  <c r="AN49" i="37"/>
  <c r="AN49" i="36"/>
  <c r="AN49" i="40"/>
  <c r="DH33" i="39"/>
  <c r="DH33" i="38"/>
  <c r="DH33" i="37"/>
  <c r="DH33" i="36"/>
  <c r="DH33" i="40"/>
  <c r="AN53" i="39"/>
  <c r="AN53" i="38"/>
  <c r="AN53" i="37"/>
  <c r="AN53" i="36"/>
  <c r="AN53" i="40"/>
  <c r="CL17" i="39"/>
  <c r="CL17" i="38"/>
  <c r="CL17" i="37"/>
  <c r="CL17" i="36"/>
  <c r="CL17" i="40"/>
  <c r="BN48" i="39"/>
  <c r="BN48" i="38"/>
  <c r="BN48" i="37"/>
  <c r="BN48" i="36"/>
  <c r="BN48" i="40"/>
  <c r="AY46" i="39"/>
  <c r="AY46" i="38"/>
  <c r="AY46" i="36"/>
  <c r="AY46" i="37"/>
  <c r="AY46" i="40"/>
  <c r="DP29" i="39"/>
  <c r="DP29" i="38"/>
  <c r="DP29" i="37"/>
  <c r="DP29" i="36"/>
  <c r="DP29" i="40"/>
  <c r="BS56" i="39"/>
  <c r="BS56" i="38"/>
  <c r="BS56" i="37"/>
  <c r="BS56" i="36"/>
  <c r="BS56" i="40"/>
  <c r="J36" i="39"/>
  <c r="J36" i="38"/>
  <c r="J36" i="37"/>
  <c r="J36" i="36"/>
  <c r="J36" i="40"/>
  <c r="AO28" i="39"/>
  <c r="AO28" i="38"/>
  <c r="AO28" i="37"/>
  <c r="AO28" i="40"/>
  <c r="AO28" i="36"/>
  <c r="CA24" i="39"/>
  <c r="CA24" i="38"/>
  <c r="CA24" i="37"/>
  <c r="CA24" i="36"/>
  <c r="CA24" i="40"/>
  <c r="BZ29" i="39"/>
  <c r="BZ29" i="38"/>
  <c r="BZ29" i="37"/>
  <c r="BZ29" i="36"/>
  <c r="BZ29" i="40"/>
  <c r="AZ36" i="39"/>
  <c r="AZ36" i="38"/>
  <c r="AZ36" i="37"/>
  <c r="AZ36" i="36"/>
  <c r="AZ36" i="40"/>
  <c r="CX12" i="39"/>
  <c r="CX12" i="38"/>
  <c r="CX12" i="37"/>
  <c r="CX12" i="36"/>
  <c r="CX12" i="40"/>
  <c r="CB62" i="39"/>
  <c r="CB62" i="38"/>
  <c r="CB62" i="37"/>
  <c r="CB62" i="36"/>
  <c r="CB62" i="40"/>
  <c r="CU55" i="39"/>
  <c r="CU55" i="38"/>
  <c r="CU55" i="37"/>
  <c r="CU55" i="40"/>
  <c r="CU55" i="36"/>
  <c r="AZ64" i="39"/>
  <c r="AZ64" i="37"/>
  <c r="AZ64" i="38"/>
  <c r="AZ64" i="36"/>
  <c r="AZ64" i="40"/>
  <c r="AZ3" i="38"/>
  <c r="AZ3" i="39"/>
  <c r="AZ3" i="37"/>
  <c r="AZ3" i="36"/>
  <c r="AZ3" i="40"/>
  <c r="AY5" i="39"/>
  <c r="AY5" i="38"/>
  <c r="AY5" i="37"/>
  <c r="AY5" i="36"/>
  <c r="AY5" i="40"/>
  <c r="CC44" i="39"/>
  <c r="CC44" i="38"/>
  <c r="CC44" i="37"/>
  <c r="CC44" i="36"/>
  <c r="CC44" i="40"/>
  <c r="CI38" i="39"/>
  <c r="CI38" i="38"/>
  <c r="CI38" i="37"/>
  <c r="CI38" i="36"/>
  <c r="CI38" i="40"/>
  <c r="BB53" i="39"/>
  <c r="BB53" i="38"/>
  <c r="BB53" i="37"/>
  <c r="BB53" i="36"/>
  <c r="BB53" i="40"/>
  <c r="CO29" i="39"/>
  <c r="CO29" i="37"/>
  <c r="CO29" i="38"/>
  <c r="CO29" i="36"/>
  <c r="CO29" i="40"/>
  <c r="AB6" i="39"/>
  <c r="AB6" i="38"/>
  <c r="AB6" i="37"/>
  <c r="AB6" i="36"/>
  <c r="AB6" i="40"/>
  <c r="J62" i="39"/>
  <c r="J62" i="38"/>
  <c r="J62" i="36"/>
  <c r="J62" i="37"/>
  <c r="J62" i="40"/>
  <c r="AI62" i="39"/>
  <c r="AI62" i="38"/>
  <c r="AI62" i="36"/>
  <c r="AI62" i="37"/>
  <c r="AI62" i="40"/>
  <c r="BG21" i="39"/>
  <c r="BG21" i="38"/>
  <c r="BG21" i="37"/>
  <c r="BG21" i="36"/>
  <c r="BG21" i="40"/>
  <c r="BT6" i="39"/>
  <c r="BT6" i="38"/>
  <c r="BT6" i="37"/>
  <c r="BT6" i="36"/>
  <c r="BT6" i="40"/>
  <c r="BG6" i="39"/>
  <c r="BG6" i="38"/>
  <c r="BG6" i="37"/>
  <c r="BG6" i="36"/>
  <c r="BG6" i="40"/>
  <c r="DQ46" i="39"/>
  <c r="DQ46" i="37"/>
  <c r="DQ46" i="38"/>
  <c r="DQ46" i="40"/>
  <c r="DQ46" i="36"/>
  <c r="AM43" i="39"/>
  <c r="AM43" i="37"/>
  <c r="AM43" i="38"/>
  <c r="AM43" i="36"/>
  <c r="AM43" i="40"/>
  <c r="V56" i="39"/>
  <c r="V56" i="38"/>
  <c r="V56" i="37"/>
  <c r="V56" i="36"/>
  <c r="V56" i="40"/>
  <c r="BY34" i="39"/>
  <c r="BY34" i="38"/>
  <c r="BY34" i="40"/>
  <c r="BY34" i="37"/>
  <c r="BY34" i="36"/>
  <c r="BJ8" i="39"/>
  <c r="BJ8" i="38"/>
  <c r="BJ8" i="37"/>
  <c r="BJ8" i="36"/>
  <c r="BJ8" i="40"/>
  <c r="BD24" i="39"/>
  <c r="BD24" i="38"/>
  <c r="BD24" i="37"/>
  <c r="BD24" i="36"/>
  <c r="BD24" i="40"/>
  <c r="CT35" i="39"/>
  <c r="CT35" i="38"/>
  <c r="CT35" i="37"/>
  <c r="CT35" i="36"/>
  <c r="CT35" i="40"/>
  <c r="DO48" i="39"/>
  <c r="DO48" i="38"/>
  <c r="DO48" i="37"/>
  <c r="DO48" i="36"/>
  <c r="DO48" i="40"/>
  <c r="DF20" i="39"/>
  <c r="DF20" i="37"/>
  <c r="DF20" i="38"/>
  <c r="DF20" i="36"/>
  <c r="DF20" i="40"/>
  <c r="DD4" i="39"/>
  <c r="DD4" i="38"/>
  <c r="DD4" i="37"/>
  <c r="DD4" i="36"/>
  <c r="DD4" i="40"/>
  <c r="K49" i="39"/>
  <c r="K49" i="37"/>
  <c r="K49" i="36"/>
  <c r="K49" i="38"/>
  <c r="K49" i="40"/>
  <c r="DJ61" i="39"/>
  <c r="DJ61" i="38"/>
  <c r="DJ61" i="37"/>
  <c r="DJ61" i="40"/>
  <c r="DJ61" i="36"/>
  <c r="BW61" i="39"/>
  <c r="BW61" i="38"/>
  <c r="BW61" i="36"/>
  <c r="BW61" i="37"/>
  <c r="BW61" i="40"/>
  <c r="AA20" i="39"/>
  <c r="AA20" i="38"/>
  <c r="AA20" i="37"/>
  <c r="AA20" i="36"/>
  <c r="AA20" i="40"/>
  <c r="AX44" i="39"/>
  <c r="AX44" i="38"/>
  <c r="AX44" i="37"/>
  <c r="AX44" i="36"/>
  <c r="AX44" i="40"/>
  <c r="DF61" i="39"/>
  <c r="DF61" i="38"/>
  <c r="DF61" i="37"/>
  <c r="DF61" i="36"/>
  <c r="DF61" i="40"/>
  <c r="CL60" i="39"/>
  <c r="CL60" i="38"/>
  <c r="CL60" i="37"/>
  <c r="CL60" i="36"/>
  <c r="CL60" i="40"/>
  <c r="CZ41" i="39"/>
  <c r="CZ41" i="38"/>
  <c r="CZ41" i="36"/>
  <c r="CZ41" i="40"/>
  <c r="CZ41" i="37"/>
  <c r="R56" i="39"/>
  <c r="R56" i="38"/>
  <c r="R56" i="37"/>
  <c r="R56" i="36"/>
  <c r="R56" i="40"/>
  <c r="S53" i="39"/>
  <c r="S53" i="38"/>
  <c r="S53" i="37"/>
  <c r="S53" i="36"/>
  <c r="S53" i="40"/>
  <c r="BS59" i="39"/>
  <c r="BS59" i="38"/>
  <c r="BS59" i="37"/>
  <c r="BS59" i="40"/>
  <c r="BS59" i="36"/>
  <c r="DL63" i="39"/>
  <c r="DL63" i="38"/>
  <c r="DL63" i="37"/>
  <c r="DL63" i="36"/>
  <c r="DL63" i="40"/>
  <c r="BF64" i="39"/>
  <c r="BF64" i="38"/>
  <c r="BF64" i="37"/>
  <c r="BF64" i="36"/>
  <c r="BF64" i="40"/>
  <c r="CR50" i="39"/>
  <c r="CR50" i="38"/>
  <c r="CR50" i="37"/>
  <c r="CR50" i="40"/>
  <c r="CR50" i="36"/>
  <c r="CU34" i="39"/>
  <c r="CU34" i="38"/>
  <c r="CU34" i="37"/>
  <c r="CU34" i="36"/>
  <c r="CU34" i="40"/>
  <c r="BD19" i="39"/>
  <c r="BD19" i="38"/>
  <c r="BD19" i="37"/>
  <c r="BD19" i="36"/>
  <c r="BD19" i="40"/>
  <c r="CV45" i="39"/>
  <c r="CV45" i="38"/>
  <c r="CV45" i="36"/>
  <c r="CV45" i="37"/>
  <c r="CV45" i="40"/>
  <c r="J20" i="39"/>
  <c r="J20" i="38"/>
  <c r="J20" i="37"/>
  <c r="J20" i="36"/>
  <c r="J20" i="40"/>
  <c r="Q10" i="39"/>
  <c r="Q10" i="38"/>
  <c r="Q10" i="37"/>
  <c r="Q10" i="36"/>
  <c r="Q10" i="40"/>
  <c r="DO6" i="39"/>
  <c r="DO6" i="38"/>
  <c r="DO6" i="37"/>
  <c r="DO6" i="36"/>
  <c r="DO6" i="40"/>
  <c r="CW46" i="39"/>
  <c r="CW46" i="38"/>
  <c r="CW46" i="37"/>
  <c r="CW46" i="36"/>
  <c r="CW46" i="40"/>
  <c r="CV17" i="39"/>
  <c r="CV17" i="38"/>
  <c r="CV17" i="37"/>
  <c r="CV17" i="36"/>
  <c r="CV17" i="40"/>
  <c r="CG5" i="39"/>
  <c r="CG5" i="38"/>
  <c r="CG5" i="37"/>
  <c r="CG5" i="36"/>
  <c r="CG5" i="40"/>
  <c r="AV55" i="39"/>
  <c r="AV55" i="38"/>
  <c r="AV55" i="37"/>
  <c r="AV55" i="36"/>
  <c r="AV55" i="40"/>
  <c r="K37" i="39"/>
  <c r="K37" i="38"/>
  <c r="K37" i="37"/>
  <c r="K37" i="36"/>
  <c r="K37" i="40"/>
  <c r="X22" i="39"/>
  <c r="X22" i="38"/>
  <c r="X22" i="37"/>
  <c r="X22" i="40"/>
  <c r="X22" i="36"/>
  <c r="CN50" i="39"/>
  <c r="CN50" i="38"/>
  <c r="CN50" i="37"/>
  <c r="CN50" i="36"/>
  <c r="CN50" i="40"/>
  <c r="Z26" i="39"/>
  <c r="Z26" i="37"/>
  <c r="Z26" i="38"/>
  <c r="Z26" i="36"/>
  <c r="Z26" i="40"/>
  <c r="DQ17" i="39"/>
  <c r="DQ17" i="38"/>
  <c r="DQ17" i="37"/>
  <c r="DQ17" i="36"/>
  <c r="DQ17" i="40"/>
  <c r="CQ12" i="39"/>
  <c r="CQ12" i="38"/>
  <c r="CQ12" i="37"/>
  <c r="CQ12" i="36"/>
  <c r="CQ12" i="40"/>
  <c r="BQ58" i="39"/>
  <c r="BQ58" i="38"/>
  <c r="BQ58" i="37"/>
  <c r="BQ58" i="40"/>
  <c r="BQ58" i="36"/>
  <c r="AB22" i="39"/>
  <c r="AB22" i="38"/>
  <c r="AB22" i="37"/>
  <c r="AB22" i="40"/>
  <c r="AB22" i="36"/>
  <c r="CO12" i="39"/>
  <c r="CO12" i="38"/>
  <c r="CO12" i="37"/>
  <c r="CO12" i="36"/>
  <c r="CO12" i="40"/>
  <c r="DP56" i="39"/>
  <c r="DP56" i="38"/>
  <c r="DP56" i="36"/>
  <c r="DP56" i="37"/>
  <c r="DP56" i="40"/>
  <c r="K41" i="39"/>
  <c r="K41" i="38"/>
  <c r="K41" i="37"/>
  <c r="K41" i="36"/>
  <c r="K41" i="40"/>
  <c r="AV27" i="39"/>
  <c r="AV27" i="38"/>
  <c r="AV27" i="37"/>
  <c r="AV27" i="40"/>
  <c r="AV27" i="36"/>
  <c r="AJ59" i="39"/>
  <c r="AJ59" i="38"/>
  <c r="AJ59" i="37"/>
  <c r="AJ59" i="36"/>
  <c r="AJ59" i="40"/>
  <c r="AP33" i="39"/>
  <c r="AP33" i="38"/>
  <c r="AP33" i="37"/>
  <c r="AP33" i="40"/>
  <c r="AP33" i="36"/>
  <c r="AW25" i="39"/>
  <c r="AW25" i="37"/>
  <c r="AW25" i="38"/>
  <c r="AW25" i="36"/>
  <c r="AW25" i="40"/>
  <c r="CA20" i="39"/>
  <c r="CA20" i="38"/>
  <c r="CA20" i="37"/>
  <c r="CA20" i="40"/>
  <c r="CA20" i="36"/>
  <c r="AD26" i="39"/>
  <c r="AD26" i="38"/>
  <c r="AD26" i="36"/>
  <c r="AD26" i="37"/>
  <c r="AD26" i="40"/>
  <c r="AB38" i="39"/>
  <c r="AB38" i="37"/>
  <c r="AB38" i="36"/>
  <c r="AB38" i="40"/>
  <c r="AB38" i="38"/>
  <c r="BI13" i="39"/>
  <c r="BI13" i="38"/>
  <c r="BI13" i="37"/>
  <c r="BI13" i="40"/>
  <c r="BI13" i="36"/>
  <c r="AM60" i="39"/>
  <c r="AM60" i="38"/>
  <c r="AM60" i="36"/>
  <c r="AM60" i="40"/>
  <c r="AM60" i="37"/>
  <c r="BM38" i="39"/>
  <c r="BM38" i="38"/>
  <c r="BM38" i="37"/>
  <c r="BM38" i="40"/>
  <c r="BM38" i="36"/>
  <c r="CQ6" i="39"/>
  <c r="CQ6" i="38"/>
  <c r="CQ6" i="37"/>
  <c r="CQ6" i="36"/>
  <c r="CQ6" i="40"/>
  <c r="DL41" i="39"/>
  <c r="DL41" i="38"/>
  <c r="DL41" i="37"/>
  <c r="DL41" i="36"/>
  <c r="DL41" i="40"/>
  <c r="AP61" i="39"/>
  <c r="AP61" i="38"/>
  <c r="AP61" i="37"/>
  <c r="AP61" i="40"/>
  <c r="AP61" i="36"/>
  <c r="BD33" i="39"/>
  <c r="BD33" i="37"/>
  <c r="BD33" i="38"/>
  <c r="BD33" i="36"/>
  <c r="BD33" i="40"/>
  <c r="J50" i="39"/>
  <c r="J50" i="38"/>
  <c r="J50" i="37"/>
  <c r="J50" i="36"/>
  <c r="J50" i="40"/>
  <c r="K45" i="39"/>
  <c r="K45" i="38"/>
  <c r="K45" i="36"/>
  <c r="K45" i="37"/>
  <c r="K45" i="40"/>
  <c r="CZ23" i="39"/>
  <c r="CZ23" i="38"/>
  <c r="CZ23" i="37"/>
  <c r="CZ23" i="40"/>
  <c r="CZ23" i="36"/>
  <c r="BE35" i="39"/>
  <c r="BE35" i="38"/>
  <c r="BE35" i="37"/>
  <c r="BE35" i="36"/>
  <c r="BE35" i="40"/>
  <c r="CW17" i="39"/>
  <c r="CW17" i="38"/>
  <c r="CW17" i="37"/>
  <c r="CW17" i="36"/>
  <c r="CW17" i="40"/>
  <c r="BW38" i="39"/>
  <c r="BW38" i="38"/>
  <c r="BW38" i="37"/>
  <c r="BW38" i="40"/>
  <c r="BW38" i="36"/>
  <c r="BD38" i="39"/>
  <c r="BD38" i="38"/>
  <c r="BD38" i="37"/>
  <c r="BD38" i="40"/>
  <c r="BD38" i="36"/>
  <c r="R60" i="39"/>
  <c r="R60" i="38"/>
  <c r="R60" i="37"/>
  <c r="R60" i="36"/>
  <c r="R60" i="40"/>
  <c r="K62" i="39"/>
  <c r="K62" i="38"/>
  <c r="K62" i="37"/>
  <c r="K62" i="36"/>
  <c r="K62" i="40"/>
  <c r="CN3" i="39"/>
  <c r="CN3" i="38"/>
  <c r="CN3" i="37"/>
  <c r="CN3" i="36"/>
  <c r="CN3" i="40"/>
  <c r="AZ63" i="39"/>
  <c r="AZ63" i="38"/>
  <c r="AZ63" i="37"/>
  <c r="AZ63" i="36"/>
  <c r="AZ63" i="40"/>
  <c r="AP59" i="39"/>
  <c r="AP59" i="38"/>
  <c r="AP59" i="37"/>
  <c r="AP59" i="36"/>
  <c r="AP59" i="40"/>
  <c r="CB45" i="39"/>
  <c r="CB45" i="38"/>
  <c r="CB45" i="37"/>
  <c r="CB45" i="36"/>
  <c r="CB45" i="40"/>
  <c r="CE29" i="39"/>
  <c r="CE29" i="38"/>
  <c r="CE29" i="37"/>
  <c r="CE29" i="36"/>
  <c r="CE29" i="40"/>
  <c r="BL12" i="39"/>
  <c r="BL12" i="38"/>
  <c r="BL12" i="37"/>
  <c r="BL12" i="36"/>
  <c r="BL12" i="40"/>
  <c r="S13" i="39"/>
  <c r="S13" i="38"/>
  <c r="S13" i="37"/>
  <c r="S13" i="36"/>
  <c r="S13" i="40"/>
  <c r="BE60" i="39"/>
  <c r="BE60" i="38"/>
  <c r="BE60" i="37"/>
  <c r="BE60" i="40"/>
  <c r="BE60" i="36"/>
  <c r="DI4" i="39"/>
  <c r="DI4" i="38"/>
  <c r="DI4" i="36"/>
  <c r="DI4" i="40"/>
  <c r="DI4" i="37"/>
  <c r="CX64" i="39"/>
  <c r="CX64" i="38"/>
  <c r="CX64" i="37"/>
  <c r="CX64" i="36"/>
  <c r="CX64" i="40"/>
  <c r="AK46" i="39"/>
  <c r="AK46" i="38"/>
  <c r="AK46" i="37"/>
  <c r="AK46" i="36"/>
  <c r="AK46" i="40"/>
  <c r="T17" i="39"/>
  <c r="T17" i="38"/>
  <c r="T17" i="37"/>
  <c r="T17" i="36"/>
  <c r="T17" i="40"/>
  <c r="U5" i="39"/>
  <c r="U5" i="38"/>
  <c r="U5" i="37"/>
  <c r="U5" i="36"/>
  <c r="U5" i="40"/>
  <c r="BD48" i="39"/>
  <c r="BD48" i="38"/>
  <c r="BD48" i="36"/>
  <c r="BD48" i="37"/>
  <c r="BD48" i="40"/>
  <c r="DC31" i="39"/>
  <c r="DC31" i="38"/>
  <c r="DC31" i="37"/>
  <c r="DC31" i="36"/>
  <c r="DC31" i="40"/>
  <c r="CR14" i="39"/>
  <c r="CR14" i="38"/>
  <c r="CR14" i="40"/>
  <c r="CR14" i="37"/>
  <c r="CR14" i="36"/>
  <c r="BJ44" i="39"/>
  <c r="BJ44" i="38"/>
  <c r="BJ44" i="37"/>
  <c r="BJ44" i="40"/>
  <c r="BJ44" i="36"/>
  <c r="BN20" i="39"/>
  <c r="BN20" i="38"/>
  <c r="BN20" i="37"/>
  <c r="BN20" i="40"/>
  <c r="BN20" i="36"/>
  <c r="CK10" i="39"/>
  <c r="CK10" i="38"/>
  <c r="CK10" i="37"/>
  <c r="CK10" i="40"/>
  <c r="CK10" i="36"/>
  <c r="BK7" i="39"/>
  <c r="BK7" i="38"/>
  <c r="BK7" i="37"/>
  <c r="BK7" i="36"/>
  <c r="BK7" i="40"/>
  <c r="AC46" i="39"/>
  <c r="AC46" i="38"/>
  <c r="AC46" i="37"/>
  <c r="AC46" i="36"/>
  <c r="AC46" i="40"/>
  <c r="BX14" i="39"/>
  <c r="BX14" i="38"/>
  <c r="BX14" i="37"/>
  <c r="BX14" i="40"/>
  <c r="BX14" i="36"/>
  <c r="M5" i="39"/>
  <c r="M5" i="38"/>
  <c r="M5" i="37"/>
  <c r="M5" i="36"/>
  <c r="M5" i="40"/>
  <c r="BL49" i="39"/>
  <c r="BL49" i="38"/>
  <c r="BL49" i="37"/>
  <c r="BL49" i="36"/>
  <c r="BL49" i="40"/>
  <c r="S34" i="39"/>
  <c r="S34" i="38"/>
  <c r="S34" i="37"/>
  <c r="S34" i="36"/>
  <c r="S34" i="40"/>
  <c r="CR26" i="39"/>
  <c r="CR26" i="38"/>
  <c r="CR26" i="37"/>
  <c r="CR26" i="36"/>
  <c r="CR26" i="40"/>
  <c r="AB58" i="39"/>
  <c r="AB58" i="37"/>
  <c r="AB58" i="38"/>
  <c r="AB58" i="36"/>
  <c r="AB58" i="40"/>
  <c r="CL32" i="39"/>
  <c r="CL32" i="38"/>
  <c r="CL32" i="37"/>
  <c r="CL32" i="36"/>
  <c r="CL32" i="40"/>
  <c r="BM24" i="39"/>
  <c r="BM24" i="38"/>
  <c r="BM24" i="37"/>
  <c r="BM24" i="36"/>
  <c r="BM24" i="40"/>
  <c r="O20" i="39"/>
  <c r="O20" i="38"/>
  <c r="O20" i="37"/>
  <c r="O20" i="36"/>
  <c r="O20" i="40"/>
  <c r="BB18" i="39"/>
  <c r="BB18" i="38"/>
  <c r="BB18" i="37"/>
  <c r="BB18" i="36"/>
  <c r="BB18" i="40"/>
  <c r="BP30" i="39"/>
  <c r="BP30" i="38"/>
  <c r="BP30" i="37"/>
  <c r="BP30" i="36"/>
  <c r="BP30" i="40"/>
  <c r="DN7" i="39"/>
  <c r="DN7" i="38"/>
  <c r="DN7" i="37"/>
  <c r="DN7" i="36"/>
  <c r="DN7" i="40"/>
  <c r="CI59" i="39"/>
  <c r="CI59" i="38"/>
  <c r="CI59" i="37"/>
  <c r="CI59" i="36"/>
  <c r="CI59" i="40"/>
  <c r="DA37" i="39"/>
  <c r="DA37" i="38"/>
  <c r="DA37" i="37"/>
  <c r="DA37" i="40"/>
  <c r="DA37" i="36"/>
  <c r="CA5" i="39"/>
  <c r="CA5" i="38"/>
  <c r="CA5" i="37"/>
  <c r="CA5" i="40"/>
  <c r="CA5" i="36"/>
  <c r="AR41" i="39"/>
  <c r="AR41" i="37"/>
  <c r="AR41" i="38"/>
  <c r="AR41" i="40"/>
  <c r="AR41" i="36"/>
  <c r="Z60" i="39"/>
  <c r="Z60" i="38"/>
  <c r="Z60" i="37"/>
  <c r="Z60" i="36"/>
  <c r="Z60" i="40"/>
  <c r="BP66" i="39"/>
  <c r="BP66" i="38"/>
  <c r="BP66" i="37"/>
  <c r="BP66" i="36"/>
  <c r="BP66" i="40"/>
  <c r="CR64" i="39"/>
  <c r="CR64" i="38"/>
  <c r="CR64" i="37"/>
  <c r="CR64" i="36"/>
  <c r="CR64" i="40"/>
  <c r="S49" i="39"/>
  <c r="S49" i="38"/>
  <c r="S49" i="36"/>
  <c r="S49" i="37"/>
  <c r="S49" i="40"/>
  <c r="DD61" i="39"/>
  <c r="DD61" i="38"/>
  <c r="DD61" i="37"/>
  <c r="DD61" i="36"/>
  <c r="DD61" i="40"/>
  <c r="CT24" i="39"/>
  <c r="CT24" i="38"/>
  <c r="CT24" i="37"/>
  <c r="CT24" i="36"/>
  <c r="CT24" i="40"/>
  <c r="CH27" i="39"/>
  <c r="CH27" i="37"/>
  <c r="CH27" i="38"/>
  <c r="CH27" i="36"/>
  <c r="CH27" i="40"/>
  <c r="CL56" i="39"/>
  <c r="CL56" i="38"/>
  <c r="CL56" i="37"/>
  <c r="CL56" i="36"/>
  <c r="CL56" i="40"/>
  <c r="BV63" i="39"/>
  <c r="BV63" i="37"/>
  <c r="BV63" i="38"/>
  <c r="BV63" i="36"/>
  <c r="BV63" i="40"/>
  <c r="CZ5" i="39"/>
  <c r="CZ5" i="38"/>
  <c r="CZ5" i="37"/>
  <c r="CZ5" i="36"/>
  <c r="CZ5" i="40"/>
  <c r="BL54" i="39"/>
  <c r="BL54" i="38"/>
  <c r="BL54" i="37"/>
  <c r="BL54" i="36"/>
  <c r="BL54" i="40"/>
  <c r="CJ19" i="39"/>
  <c r="CJ19" i="38"/>
  <c r="CJ19" i="37"/>
  <c r="CJ19" i="36"/>
  <c r="CJ19" i="40"/>
  <c r="BT59" i="39"/>
  <c r="BT59" i="38"/>
  <c r="BT59" i="37"/>
  <c r="BT59" i="36"/>
  <c r="BT59" i="40"/>
  <c r="BU11" i="39"/>
  <c r="BU11" i="38"/>
  <c r="BU11" i="37"/>
  <c r="BU11" i="36"/>
  <c r="BU11" i="40"/>
  <c r="DP55" i="39"/>
  <c r="DP55" i="38"/>
  <c r="DP55" i="37"/>
  <c r="DP55" i="36"/>
  <c r="DP55" i="40"/>
  <c r="AQ38" i="39"/>
  <c r="AQ38" i="38"/>
  <c r="AQ38" i="37"/>
  <c r="AQ38" i="36"/>
  <c r="AQ38" i="40"/>
  <c r="P28" i="39"/>
  <c r="P28" i="37"/>
  <c r="P28" i="38"/>
  <c r="P28" i="36"/>
  <c r="P28" i="40"/>
  <c r="L57" i="39"/>
  <c r="L57" i="38"/>
  <c r="L57" i="37"/>
  <c r="L57" i="36"/>
  <c r="L57" i="40"/>
  <c r="CL28" i="39"/>
  <c r="CL28" i="38"/>
  <c r="CL28" i="37"/>
  <c r="CL28" i="40"/>
  <c r="CL28" i="36"/>
  <c r="DQ20" i="39"/>
  <c r="DQ20" i="37"/>
  <c r="DQ20" i="38"/>
  <c r="DQ20" i="36"/>
  <c r="DQ20" i="40"/>
  <c r="W17" i="39"/>
  <c r="W17" i="38"/>
  <c r="W17" i="37"/>
  <c r="W17" i="36"/>
  <c r="W17" i="40"/>
  <c r="AL21" i="39"/>
  <c r="AL21" i="38"/>
  <c r="AL21" i="37"/>
  <c r="AL21" i="36"/>
  <c r="AL21" i="40"/>
  <c r="DD33" i="39"/>
  <c r="DD33" i="38"/>
  <c r="DD33" i="37"/>
  <c r="DD33" i="36"/>
  <c r="DD33" i="40"/>
  <c r="V11" i="39"/>
  <c r="V11" i="38"/>
  <c r="V11" i="37"/>
  <c r="V11" i="40"/>
  <c r="V11" i="36"/>
  <c r="Z50" i="39"/>
  <c r="Z50" i="38"/>
  <c r="Z50" i="37"/>
  <c r="Z50" i="36"/>
  <c r="Z50" i="40"/>
  <c r="DC46" i="39"/>
  <c r="DC46" i="38"/>
  <c r="DC46" i="37"/>
  <c r="DC46" i="36"/>
  <c r="DC46" i="40"/>
  <c r="BT30" i="39"/>
  <c r="BT30" i="38"/>
  <c r="BT30" i="37"/>
  <c r="BT30" i="40"/>
  <c r="BT30" i="36"/>
  <c r="CQ53" i="39"/>
  <c r="CQ53" i="38"/>
  <c r="CQ53" i="37"/>
  <c r="CQ53" i="36"/>
  <c r="CQ53" i="40"/>
  <c r="AX35" i="39"/>
  <c r="AX35" i="38"/>
  <c r="AX35" i="37"/>
  <c r="AX35" i="36"/>
  <c r="AX35" i="40"/>
  <c r="AO27" i="39"/>
  <c r="AO27" i="37"/>
  <c r="AO27" i="38"/>
  <c r="AO27" i="36"/>
  <c r="AO27" i="40"/>
  <c r="DG23" i="39"/>
  <c r="DG23" i="38"/>
  <c r="DG23" i="36"/>
  <c r="DG23" i="40"/>
  <c r="DG23" i="37"/>
  <c r="BR29" i="39"/>
  <c r="BR29" i="38"/>
  <c r="BR29" i="36"/>
  <c r="BR29" i="40"/>
  <c r="BR29" i="37"/>
  <c r="DD38" i="39"/>
  <c r="DD38" i="38"/>
  <c r="DD38" i="37"/>
  <c r="DD38" i="36"/>
  <c r="DD38" i="40"/>
  <c r="AX4" i="39"/>
  <c r="AX4" i="38"/>
  <c r="AX4" i="36"/>
  <c r="AX4" i="40"/>
  <c r="AX4" i="37"/>
  <c r="CJ63" i="39"/>
  <c r="CJ63" i="38"/>
  <c r="CJ63" i="37"/>
  <c r="CJ63" i="40"/>
  <c r="CJ63" i="36"/>
  <c r="CM55" i="39"/>
  <c r="CM55" i="38"/>
  <c r="CM55" i="37"/>
  <c r="CM55" i="40"/>
  <c r="CM55" i="36"/>
  <c r="CF66" i="39"/>
  <c r="CF66" i="38"/>
  <c r="CF66" i="40"/>
  <c r="CF66" i="37"/>
  <c r="CF66" i="36"/>
  <c r="CR4" i="39"/>
  <c r="CR4" i="38"/>
  <c r="CR4" i="37"/>
  <c r="CR4" i="36"/>
  <c r="CR4" i="40"/>
  <c r="AQ9" i="39"/>
  <c r="AQ9" i="38"/>
  <c r="AQ9" i="37"/>
  <c r="AQ9" i="36"/>
  <c r="AQ9" i="40"/>
  <c r="DQ54" i="39"/>
  <c r="DQ54" i="38"/>
  <c r="DQ54" i="36"/>
  <c r="DQ54" i="37"/>
  <c r="DQ54" i="40"/>
  <c r="BK48" i="39"/>
  <c r="BK48" i="38"/>
  <c r="BK48" i="37"/>
  <c r="BK48" i="36"/>
  <c r="BK48" i="40"/>
  <c r="AT53" i="39"/>
  <c r="AT53" i="38"/>
  <c r="AT53" i="37"/>
  <c r="AT53" i="36"/>
  <c r="AT53" i="40"/>
  <c r="DE24" i="39"/>
  <c r="DE24" i="38"/>
  <c r="DE24" i="37"/>
  <c r="DE24" i="36"/>
  <c r="DE24" i="40"/>
  <c r="Z13" i="39"/>
  <c r="Z13" i="38"/>
  <c r="Z13" i="37"/>
  <c r="Z13" i="36"/>
  <c r="Z13" i="40"/>
  <c r="AV21" i="39"/>
  <c r="AV21" i="38"/>
  <c r="AV21" i="37"/>
  <c r="AV21" i="36"/>
  <c r="AV21" i="40"/>
  <c r="CU5" i="39"/>
  <c r="CU5" i="38"/>
  <c r="CU5" i="37"/>
  <c r="CU5" i="40"/>
  <c r="CU5" i="36"/>
  <c r="BU7" i="39"/>
  <c r="BU7" i="37"/>
  <c r="BU7" i="38"/>
  <c r="BU7" i="40"/>
  <c r="BU7" i="36"/>
  <c r="V25" i="39"/>
  <c r="V25" i="38"/>
  <c r="V25" i="37"/>
  <c r="V25" i="40"/>
  <c r="V25" i="36"/>
  <c r="CN9" i="39"/>
  <c r="CN9" i="38"/>
  <c r="CN9" i="36"/>
  <c r="CN9" i="37"/>
  <c r="CN9" i="40"/>
  <c r="DP53" i="39"/>
  <c r="DP53" i="38"/>
  <c r="DP53" i="37"/>
  <c r="DP53" i="36"/>
  <c r="DP53" i="40"/>
  <c r="CR19" i="39"/>
  <c r="CR19" i="38"/>
  <c r="CR19" i="37"/>
  <c r="CR19" i="36"/>
  <c r="CR19" i="40"/>
  <c r="DJ48" i="39"/>
  <c r="DJ48" i="38"/>
  <c r="DJ48" i="37"/>
  <c r="DJ48" i="40"/>
  <c r="DJ48" i="36"/>
  <c r="BO48" i="39"/>
  <c r="BO48" i="38"/>
  <c r="BO48" i="37"/>
  <c r="BO48" i="36"/>
  <c r="BO48" i="40"/>
  <c r="BL33" i="39"/>
  <c r="BL33" i="38"/>
  <c r="BL33" i="36"/>
  <c r="BL33" i="40"/>
  <c r="BL33" i="37"/>
  <c r="AW54" i="39"/>
  <c r="AW54" i="38"/>
  <c r="AW54" i="37"/>
  <c r="AW54" i="36"/>
  <c r="AW54" i="40"/>
  <c r="BQ59" i="39"/>
  <c r="BQ59" i="38"/>
  <c r="BQ59" i="37"/>
  <c r="BQ59" i="36"/>
  <c r="BQ59" i="40"/>
  <c r="BD62" i="39"/>
  <c r="BD62" i="38"/>
  <c r="BD62" i="37"/>
  <c r="BD62" i="40"/>
  <c r="BD62" i="36"/>
  <c r="DB61" i="39"/>
  <c r="DB61" i="38"/>
  <c r="DB61" i="37"/>
  <c r="DB61" i="36"/>
  <c r="DB61" i="40"/>
  <c r="BN63" i="39"/>
  <c r="BN63" i="38"/>
  <c r="BN63" i="37"/>
  <c r="BN63" i="36"/>
  <c r="BN63" i="40"/>
  <c r="BD46" i="39"/>
  <c r="BD46" i="38"/>
  <c r="BD46" i="37"/>
  <c r="BD46" i="36"/>
  <c r="BD46" i="40"/>
  <c r="BL7" i="39"/>
  <c r="BL7" i="38"/>
  <c r="BL7" i="37"/>
  <c r="BL7" i="36"/>
  <c r="BL7" i="40"/>
  <c r="P44" i="39"/>
  <c r="P44" i="38"/>
  <c r="P44" i="36"/>
  <c r="P44" i="37"/>
  <c r="P44" i="40"/>
  <c r="DB28" i="39"/>
  <c r="DB28" i="38"/>
  <c r="DB28" i="37"/>
  <c r="DB28" i="40"/>
  <c r="DB28" i="36"/>
  <c r="X66" i="39"/>
  <c r="X66" i="38"/>
  <c r="X66" i="36"/>
  <c r="X66" i="37"/>
  <c r="X66" i="40"/>
  <c r="CM48" i="39"/>
  <c r="CM48" i="38"/>
  <c r="CM48" i="36"/>
  <c r="CM48" i="37"/>
  <c r="CM48" i="40"/>
  <c r="DL60" i="39"/>
  <c r="DL60" i="38"/>
  <c r="DL60" i="36"/>
  <c r="DL60" i="37"/>
  <c r="DL60" i="40"/>
  <c r="DG64" i="39"/>
  <c r="DG64" i="38"/>
  <c r="DG64" i="37"/>
  <c r="DG64" i="36"/>
  <c r="DG64" i="40"/>
  <c r="CL46" i="39"/>
  <c r="CL46" i="38"/>
  <c r="CL46" i="36"/>
  <c r="CL46" i="37"/>
  <c r="CL46" i="40"/>
  <c r="Y38" i="39"/>
  <c r="Y38" i="38"/>
  <c r="Y38" i="37"/>
  <c r="Y38" i="36"/>
  <c r="Y38" i="40"/>
  <c r="BK34" i="39"/>
  <c r="BK34" i="38"/>
  <c r="BK34" i="37"/>
  <c r="BK34" i="36"/>
  <c r="BK34" i="40"/>
  <c r="CH43" i="39"/>
  <c r="CH43" i="38"/>
  <c r="CH43" i="37"/>
  <c r="CH43" i="40"/>
  <c r="CH43" i="36"/>
  <c r="CG26" i="39"/>
  <c r="CG26" i="38"/>
  <c r="CG26" i="37"/>
  <c r="CG26" i="40"/>
  <c r="CG26" i="36"/>
  <c r="BJ4" i="39"/>
  <c r="BJ4" i="38"/>
  <c r="BJ4" i="37"/>
  <c r="BJ4" i="40"/>
  <c r="BJ4" i="36"/>
  <c r="AH55" i="39"/>
  <c r="AH55" i="38"/>
  <c r="AH55" i="37"/>
  <c r="AH55" i="36"/>
  <c r="AH55" i="40"/>
  <c r="S58" i="39"/>
  <c r="S58" i="38"/>
  <c r="S58" i="37"/>
  <c r="S58" i="40"/>
  <c r="S58" i="36"/>
  <c r="BP68" i="39"/>
  <c r="BP68" i="38"/>
  <c r="BP68" i="37"/>
  <c r="BP68" i="36"/>
  <c r="BP68" i="40"/>
  <c r="AN4" i="39"/>
  <c r="AN4" i="38"/>
  <c r="AN4" i="37"/>
  <c r="AN4" i="36"/>
  <c r="AN4" i="40"/>
  <c r="CE7" i="39"/>
  <c r="CE7" i="38"/>
  <c r="CE7" i="37"/>
  <c r="CE7" i="36"/>
  <c r="CE7" i="40"/>
  <c r="CC47" i="39"/>
  <c r="CC47" i="38"/>
  <c r="CC47" i="37"/>
  <c r="CC47" i="36"/>
  <c r="CC47" i="40"/>
  <c r="AM44" i="39"/>
  <c r="AM44" i="38"/>
  <c r="AM44" i="37"/>
  <c r="AM44" i="36"/>
  <c r="AM44" i="40"/>
  <c r="CP56" i="39"/>
  <c r="CP56" i="38"/>
  <c r="CP56" i="37"/>
  <c r="CP56" i="36"/>
  <c r="CP56" i="40"/>
  <c r="U34" i="39"/>
  <c r="U34" i="38"/>
  <c r="U34" i="37"/>
  <c r="U34" i="40"/>
  <c r="U34" i="36"/>
  <c r="BP8" i="39"/>
  <c r="BP8" i="38"/>
  <c r="BP8" i="37"/>
  <c r="BP8" i="36"/>
  <c r="BP8" i="40"/>
  <c r="CL59" i="39"/>
  <c r="CL59" i="38"/>
  <c r="CL59" i="37"/>
  <c r="CL59" i="36"/>
  <c r="CL59" i="40"/>
  <c r="BW64" i="39"/>
  <c r="BW64" i="38"/>
  <c r="BW64" i="36"/>
  <c r="BW64" i="37"/>
  <c r="BW64" i="40"/>
  <c r="CM23" i="39"/>
  <c r="CM23" i="38"/>
  <c r="CM23" i="37"/>
  <c r="CM23" i="36"/>
  <c r="CM23" i="40"/>
  <c r="BL13" i="39"/>
  <c r="BL13" i="38"/>
  <c r="BL13" i="37"/>
  <c r="BL13" i="36"/>
  <c r="BL13" i="40"/>
  <c r="BP17" i="39"/>
  <c r="BP17" i="38"/>
  <c r="BP17" i="37"/>
  <c r="BP17" i="40"/>
  <c r="BP17" i="36"/>
  <c r="J21" i="39"/>
  <c r="J21" i="38"/>
  <c r="J21" i="37"/>
  <c r="J21" i="40"/>
  <c r="J21" i="36"/>
  <c r="AO11" i="39"/>
  <c r="AO11" i="38"/>
  <c r="AO11" i="37"/>
  <c r="AO11" i="36"/>
  <c r="AO11" i="40"/>
  <c r="BC7" i="39"/>
  <c r="BC7" i="38"/>
  <c r="BC7" i="37"/>
  <c r="BC7" i="36"/>
  <c r="BC7" i="40"/>
  <c r="CW38" i="39"/>
  <c r="CW38" i="38"/>
  <c r="CW38" i="37"/>
  <c r="CW38" i="36"/>
  <c r="CW38" i="40"/>
  <c r="DL10" i="39"/>
  <c r="DL10" i="38"/>
  <c r="DL10" i="36"/>
  <c r="DL10" i="37"/>
  <c r="DL10" i="40"/>
  <c r="AN36" i="39"/>
  <c r="AN36" i="38"/>
  <c r="AN36" i="37"/>
  <c r="AN36" i="36"/>
  <c r="AN36" i="40"/>
  <c r="AQ12" i="39"/>
  <c r="AQ12" i="38"/>
  <c r="AQ12" i="37"/>
  <c r="AQ12" i="36"/>
  <c r="AQ12" i="40"/>
  <c r="AO25" i="39"/>
  <c r="AO25" i="38"/>
  <c r="AO25" i="37"/>
  <c r="AO25" i="36"/>
  <c r="AO25" i="40"/>
  <c r="DF53" i="39"/>
  <c r="DF53" i="38"/>
  <c r="DF53" i="37"/>
  <c r="DF53" i="36"/>
  <c r="DF53" i="40"/>
  <c r="T27" i="39"/>
  <c r="T27" i="38"/>
  <c r="T27" i="37"/>
  <c r="T27" i="40"/>
  <c r="T27" i="36"/>
  <c r="DB57" i="39"/>
  <c r="DB57" i="38"/>
  <c r="DB57" i="37"/>
  <c r="DB57" i="36"/>
  <c r="DB57" i="40"/>
  <c r="AI32" i="39"/>
  <c r="AI32" i="38"/>
  <c r="AI32" i="37"/>
  <c r="AI32" i="36"/>
  <c r="AI32" i="40"/>
  <c r="AU55" i="39"/>
  <c r="AU55" i="37"/>
  <c r="AU55" i="36"/>
  <c r="AU55" i="38"/>
  <c r="AU55" i="40"/>
  <c r="DP45" i="39"/>
  <c r="DP45" i="38"/>
  <c r="DP45" i="37"/>
  <c r="DP45" i="36"/>
  <c r="DP45" i="40"/>
  <c r="CM31" i="39"/>
  <c r="CM31" i="38"/>
  <c r="CM31" i="37"/>
  <c r="CM31" i="36"/>
  <c r="CM31" i="40"/>
  <c r="BX45" i="39"/>
  <c r="BX45" i="38"/>
  <c r="BX45" i="37"/>
  <c r="BX45" i="36"/>
  <c r="BX45" i="40"/>
  <c r="W21" i="39"/>
  <c r="W21" i="37"/>
  <c r="W21" i="38"/>
  <c r="W21" i="36"/>
  <c r="W21" i="40"/>
  <c r="AJ4" i="39"/>
  <c r="AJ4" i="38"/>
  <c r="AJ4" i="37"/>
  <c r="AJ4" i="36"/>
  <c r="AJ4" i="40"/>
  <c r="AF27" i="39"/>
  <c r="AF27" i="38"/>
  <c r="AF27" i="37"/>
  <c r="AF27" i="36"/>
  <c r="AF27" i="40"/>
  <c r="AN21" i="39"/>
  <c r="AN21" i="38"/>
  <c r="AN21" i="37"/>
  <c r="AN21" i="40"/>
  <c r="AN21" i="36"/>
  <c r="P59" i="39"/>
  <c r="P59" i="38"/>
  <c r="P59" i="37"/>
  <c r="P59" i="40"/>
  <c r="P59" i="36"/>
  <c r="P37" i="39"/>
  <c r="P37" i="38"/>
  <c r="P37" i="37"/>
  <c r="P37" i="36"/>
  <c r="P37" i="40"/>
  <c r="CL57" i="39"/>
  <c r="CL57" i="38"/>
  <c r="CL57" i="37"/>
  <c r="CL57" i="36"/>
  <c r="CL57" i="40"/>
  <c r="CZ13" i="39"/>
  <c r="CZ13" i="38"/>
  <c r="CZ13" i="37"/>
  <c r="CZ13" i="36"/>
  <c r="CZ13" i="40"/>
  <c r="Z62" i="39"/>
  <c r="Z62" i="38"/>
  <c r="Z62" i="36"/>
  <c r="Z62" i="37"/>
  <c r="Z62" i="40"/>
  <c r="DH43" i="39"/>
  <c r="DH43" i="38"/>
  <c r="DH43" i="37"/>
  <c r="DH43" i="36"/>
  <c r="DH43" i="40"/>
  <c r="DK27" i="39"/>
  <c r="DK27" i="38"/>
  <c r="DK27" i="37"/>
  <c r="DK27" i="36"/>
  <c r="DK27" i="40"/>
  <c r="AN22" i="39"/>
  <c r="AN22" i="38"/>
  <c r="AN22" i="37"/>
  <c r="AN22" i="36"/>
  <c r="AN22" i="40"/>
  <c r="CM17" i="39"/>
  <c r="CM17" i="38"/>
  <c r="CM17" i="37"/>
  <c r="CM17" i="36"/>
  <c r="CM17" i="40"/>
  <c r="AO66" i="39"/>
  <c r="AO66" i="38"/>
  <c r="AO66" i="36"/>
  <c r="AO66" i="37"/>
  <c r="AO66" i="40"/>
  <c r="CS7" i="39"/>
  <c r="CS7" i="38"/>
  <c r="CS7" i="37"/>
  <c r="CS7" i="36"/>
  <c r="CS7" i="40"/>
  <c r="CI4" i="39"/>
  <c r="CI4" i="38"/>
  <c r="CI4" i="37"/>
  <c r="CI4" i="36"/>
  <c r="CI4" i="40"/>
  <c r="AK54" i="39"/>
  <c r="AK54" i="38"/>
  <c r="AK54" i="37"/>
  <c r="AK54" i="36"/>
  <c r="AK54" i="40"/>
  <c r="AJ20" i="39"/>
  <c r="AJ20" i="38"/>
  <c r="AJ20" i="37"/>
  <c r="AJ20" i="36"/>
  <c r="AJ20" i="40"/>
  <c r="BA10" i="39"/>
  <c r="BA10" i="38"/>
  <c r="BA10" i="36"/>
  <c r="BA10" i="40"/>
  <c r="BA10" i="37"/>
  <c r="CJ46" i="39"/>
  <c r="CJ46" i="38"/>
  <c r="CJ46" i="37"/>
  <c r="CJ46" i="36"/>
  <c r="CJ46" i="40"/>
  <c r="AA30" i="39"/>
  <c r="AA30" i="38"/>
  <c r="AA30" i="37"/>
  <c r="AA30" i="40"/>
  <c r="AA30" i="36"/>
  <c r="AV19" i="39"/>
  <c r="AV19" i="38"/>
  <c r="AV19" i="37"/>
  <c r="AV19" i="36"/>
  <c r="AV19" i="40"/>
  <c r="DC11" i="39"/>
  <c r="DC11" i="38"/>
  <c r="DC11" i="37"/>
  <c r="DC11" i="36"/>
  <c r="DC11" i="40"/>
  <c r="CS58" i="39"/>
  <c r="CS58" i="38"/>
  <c r="CS58" i="37"/>
  <c r="CS58" i="36"/>
  <c r="CS58" i="40"/>
  <c r="AO4" i="39"/>
  <c r="AO4" i="38"/>
  <c r="AO4" i="37"/>
  <c r="AO4" i="36"/>
  <c r="AO4" i="40"/>
  <c r="CP64" i="39"/>
  <c r="CP64" i="38"/>
  <c r="CP64" i="40"/>
  <c r="CP64" i="37"/>
  <c r="CP64" i="36"/>
  <c r="BQ42" i="39"/>
  <c r="BQ42" i="38"/>
  <c r="BQ42" i="37"/>
  <c r="BQ42" i="36"/>
  <c r="BQ42" i="40"/>
  <c r="DD12" i="39"/>
  <c r="DD12" i="38"/>
  <c r="DD12" i="37"/>
  <c r="DD12" i="36"/>
  <c r="DD12" i="40"/>
  <c r="CL63" i="39"/>
  <c r="CL63" i="38"/>
  <c r="CL63" i="37"/>
  <c r="CL63" i="40"/>
  <c r="CL63" i="36"/>
  <c r="X43" i="39"/>
  <c r="X43" i="38"/>
  <c r="X43" i="37"/>
  <c r="X43" i="36"/>
  <c r="X43" i="40"/>
  <c r="CU27" i="39"/>
  <c r="CU27" i="38"/>
  <c r="CU27" i="37"/>
  <c r="CU27" i="36"/>
  <c r="CU27" i="40"/>
  <c r="DH12" i="39"/>
  <c r="DH12" i="38"/>
  <c r="DH12" i="37"/>
  <c r="DH12" i="36"/>
  <c r="DH12" i="40"/>
  <c r="DK12" i="39"/>
  <c r="DK12" i="38"/>
  <c r="DK12" i="37"/>
  <c r="DK12" i="36"/>
  <c r="DK12" i="40"/>
  <c r="BE62" i="39"/>
  <c r="BE62" i="38"/>
  <c r="BE62" i="36"/>
  <c r="BE62" i="40"/>
  <c r="BE62" i="37"/>
  <c r="DI5" i="39"/>
  <c r="DI5" i="38"/>
  <c r="DI5" i="37"/>
  <c r="DI5" i="36"/>
  <c r="DI5" i="40"/>
  <c r="CP59" i="39"/>
  <c r="CP59" i="38"/>
  <c r="CP59" i="37"/>
  <c r="CP59" i="36"/>
  <c r="CP59" i="40"/>
  <c r="BY29" i="39"/>
  <c r="BY29" i="38"/>
  <c r="BY29" i="37"/>
  <c r="BY29" i="36"/>
  <c r="BY29" i="40"/>
  <c r="BP5" i="39"/>
  <c r="BP5" i="38"/>
  <c r="BP5" i="37"/>
  <c r="BP5" i="40"/>
  <c r="BP5" i="36"/>
  <c r="AN27" i="39"/>
  <c r="AN27" i="38"/>
  <c r="AN27" i="37"/>
  <c r="AN27" i="36"/>
  <c r="AN27" i="40"/>
  <c r="K4" i="39"/>
  <c r="K4" i="38"/>
  <c r="K4" i="36"/>
  <c r="K4" i="37"/>
  <c r="K4" i="40"/>
  <c r="BM13" i="39"/>
  <c r="BM13" i="38"/>
  <c r="BM13" i="40"/>
  <c r="BM13" i="37"/>
  <c r="BM13" i="36"/>
  <c r="BR33" i="39"/>
  <c r="BR33" i="38"/>
  <c r="BR33" i="37"/>
  <c r="BR33" i="40"/>
  <c r="BR33" i="36"/>
  <c r="BJ17" i="39"/>
  <c r="BJ17" i="38"/>
  <c r="BJ17" i="37"/>
  <c r="BJ17" i="40"/>
  <c r="BJ17" i="36"/>
  <c r="BT63" i="39"/>
  <c r="BT63" i="38"/>
  <c r="BT63" i="37"/>
  <c r="BT63" i="36"/>
  <c r="BT63" i="40"/>
  <c r="CV61" i="39"/>
  <c r="CV61" i="38"/>
  <c r="CV61" i="37"/>
  <c r="CV61" i="36"/>
  <c r="CV61" i="40"/>
  <c r="BN54" i="39"/>
  <c r="BN54" i="38"/>
  <c r="BN54" i="37"/>
  <c r="BN54" i="36"/>
  <c r="BN54" i="40"/>
  <c r="AY63" i="39"/>
  <c r="AY63" i="38"/>
  <c r="AY63" i="37"/>
  <c r="AY63" i="36"/>
  <c r="AY63" i="40"/>
  <c r="DK21" i="39"/>
  <c r="DK21" i="38"/>
  <c r="DK21" i="36"/>
  <c r="DK21" i="37"/>
  <c r="DK21" i="40"/>
  <c r="AH33" i="39"/>
  <c r="AH33" i="38"/>
  <c r="AH33" i="37"/>
  <c r="AH33" i="36"/>
  <c r="AH33" i="40"/>
  <c r="N44" i="39"/>
  <c r="N44" i="38"/>
  <c r="N44" i="37"/>
  <c r="N44" i="36"/>
  <c r="N44" i="40"/>
  <c r="CB43" i="39"/>
  <c r="CB43" i="38"/>
  <c r="CB43" i="37"/>
  <c r="CB43" i="36"/>
  <c r="CB43" i="40"/>
  <c r="DB48" i="39"/>
  <c r="DB48" i="38"/>
  <c r="DB48" i="37"/>
  <c r="DB48" i="40"/>
  <c r="DB48" i="36"/>
  <c r="CT57" i="39"/>
  <c r="CT57" i="38"/>
  <c r="CT57" i="36"/>
  <c r="CT57" i="37"/>
  <c r="CT57" i="40"/>
  <c r="K46" i="39"/>
  <c r="K46" i="38"/>
  <c r="K46" i="37"/>
  <c r="K46" i="40"/>
  <c r="K46" i="36"/>
  <c r="BP54" i="39"/>
  <c r="BP54" i="38"/>
  <c r="BP54" i="37"/>
  <c r="BP54" i="40"/>
  <c r="BP54" i="36"/>
  <c r="BD34" i="39"/>
  <c r="BD34" i="37"/>
  <c r="BD34" i="38"/>
  <c r="BD34" i="36"/>
  <c r="BD34" i="40"/>
  <c r="BF68" i="39"/>
  <c r="BF68" i="38"/>
  <c r="BF68" i="37"/>
  <c r="BF68" i="40"/>
  <c r="BF68" i="36"/>
  <c r="AV43" i="39"/>
  <c r="AV43" i="38"/>
  <c r="AV43" i="37"/>
  <c r="AV43" i="36"/>
  <c r="AV43" i="40"/>
  <c r="AQ27" i="39"/>
  <c r="AQ27" i="38"/>
  <c r="AQ27" i="37"/>
  <c r="AQ27" i="40"/>
  <c r="AQ27" i="36"/>
  <c r="X10" i="39"/>
  <c r="X10" i="38"/>
  <c r="X10" i="37"/>
  <c r="X10" i="40"/>
  <c r="X10" i="36"/>
  <c r="K6" i="39"/>
  <c r="K6" i="38"/>
  <c r="K6" i="37"/>
  <c r="K6" i="40"/>
  <c r="K6" i="36"/>
  <c r="CK44" i="39"/>
  <c r="CK44" i="38"/>
  <c r="CK44" i="37"/>
  <c r="CK44" i="40"/>
  <c r="CK44" i="36"/>
  <c r="CY38" i="39"/>
  <c r="CY38" i="38"/>
  <c r="CY38" i="37"/>
  <c r="CY38" i="36"/>
  <c r="CY38" i="40"/>
  <c r="CP48" i="39"/>
  <c r="CP48" i="38"/>
  <c r="CP48" i="37"/>
  <c r="CP48" i="36"/>
  <c r="CP48" i="40"/>
  <c r="M32" i="39"/>
  <c r="M32" i="38"/>
  <c r="M32" i="37"/>
  <c r="M32" i="36"/>
  <c r="M32" i="40"/>
  <c r="DL7" i="39"/>
  <c r="DL7" i="38"/>
  <c r="DL7" i="37"/>
  <c r="DL7" i="36"/>
  <c r="DL7" i="40"/>
  <c r="AH63" i="39"/>
  <c r="AH63" i="38"/>
  <c r="AH63" i="37"/>
  <c r="AH63" i="36"/>
  <c r="AH63" i="40"/>
  <c r="CJ50" i="39"/>
  <c r="CJ50" i="38"/>
  <c r="CJ50" i="37"/>
  <c r="CJ50" i="36"/>
  <c r="CJ50" i="40"/>
  <c r="AA34" i="39"/>
  <c r="AA34" i="38"/>
  <c r="AA34" i="37"/>
  <c r="AA34" i="36"/>
  <c r="AA34" i="40"/>
  <c r="DP23" i="39"/>
  <c r="DP23" i="38"/>
  <c r="DP23" i="37"/>
  <c r="DP23" i="40"/>
  <c r="DP23" i="36"/>
  <c r="DL46" i="39"/>
  <c r="DL46" i="38"/>
  <c r="DL46" i="37"/>
  <c r="DL46" i="36"/>
  <c r="DL46" i="40"/>
  <c r="J23" i="39"/>
  <c r="J23" i="38"/>
  <c r="J23" i="37"/>
  <c r="J23" i="36"/>
  <c r="J23" i="40"/>
  <c r="Q13" i="39"/>
  <c r="Q13" i="38"/>
  <c r="Q13" i="37"/>
  <c r="Q13" i="40"/>
  <c r="Q13" i="36"/>
  <c r="CQ9" i="39"/>
  <c r="CQ9" i="38"/>
  <c r="CQ9" i="37"/>
  <c r="CQ9" i="36"/>
  <c r="CQ9" i="40"/>
  <c r="AC62" i="39"/>
  <c r="AC62" i="38"/>
  <c r="AC62" i="37"/>
  <c r="AC62" i="36"/>
  <c r="AC62" i="40"/>
  <c r="DD23" i="39"/>
  <c r="DD23" i="38"/>
  <c r="DD23" i="37"/>
  <c r="DD23" i="36"/>
  <c r="DD23" i="40"/>
  <c r="DE14" i="39"/>
  <c r="DE14" i="38"/>
  <c r="DE14" i="37"/>
  <c r="DE14" i="36"/>
  <c r="DE14" i="40"/>
  <c r="CJ58" i="39"/>
  <c r="CJ58" i="38"/>
  <c r="CJ58" i="37"/>
  <c r="CJ58" i="40"/>
  <c r="CJ58" i="36"/>
  <c r="CM42" i="39"/>
  <c r="CM42" i="38"/>
  <c r="CM42" i="37"/>
  <c r="CM42" i="36"/>
  <c r="CM42" i="40"/>
  <c r="BL24" i="39"/>
  <c r="BL24" i="38"/>
  <c r="BL24" i="37"/>
  <c r="BL24" i="36"/>
  <c r="BL24" i="40"/>
  <c r="BJ47" i="39"/>
  <c r="BJ47" i="38"/>
  <c r="BJ47" i="37"/>
  <c r="BJ47" i="36"/>
  <c r="BJ47" i="40"/>
  <c r="DB24" i="39"/>
  <c r="DB24" i="38"/>
  <c r="DB24" i="37"/>
  <c r="DB24" i="36"/>
  <c r="DB24" i="40"/>
  <c r="CK14" i="39"/>
  <c r="CK14" i="38"/>
  <c r="CK14" i="37"/>
  <c r="CK14" i="36"/>
  <c r="CK14" i="40"/>
  <c r="CY10" i="39"/>
  <c r="CY10" i="37"/>
  <c r="CY10" i="38"/>
  <c r="CY10" i="36"/>
  <c r="CY10" i="40"/>
  <c r="M59" i="39"/>
  <c r="M59" i="38"/>
  <c r="M59" i="37"/>
  <c r="M59" i="36"/>
  <c r="M59" i="40"/>
  <c r="T22" i="39"/>
  <c r="T22" i="38"/>
  <c r="T22" i="37"/>
  <c r="T22" i="36"/>
  <c r="T22" i="40"/>
  <c r="BA11" i="39"/>
  <c r="BA11" i="38"/>
  <c r="BA11" i="37"/>
  <c r="BA11" i="36"/>
  <c r="BA11" i="40"/>
  <c r="CV55" i="39"/>
  <c r="CV55" i="38"/>
  <c r="CV55" i="37"/>
  <c r="CV55" i="36"/>
  <c r="CV55" i="40"/>
  <c r="BM44" i="39"/>
  <c r="BM44" i="38"/>
  <c r="BM44" i="37"/>
  <c r="BM44" i="36"/>
  <c r="BM44" i="40"/>
  <c r="O9" i="39"/>
  <c r="O9" i="38"/>
  <c r="O9" i="37"/>
  <c r="O9" i="36"/>
  <c r="O9" i="40"/>
  <c r="DM19" i="39"/>
  <c r="DM19" i="38"/>
  <c r="DM19" i="37"/>
  <c r="DM19" i="36"/>
  <c r="DM19" i="40"/>
  <c r="AK4" i="39"/>
  <c r="AK4" i="38"/>
  <c r="AK4" i="37"/>
  <c r="AK4" i="40"/>
  <c r="AK4" i="36"/>
  <c r="K42" i="39"/>
  <c r="K42" i="37"/>
  <c r="K42" i="38"/>
  <c r="K42" i="36"/>
  <c r="K42" i="40"/>
  <c r="CA64" i="39"/>
  <c r="CA64" i="38"/>
  <c r="CA64" i="37"/>
  <c r="CA64" i="36"/>
  <c r="CA64" i="40"/>
  <c r="BD49" i="39"/>
  <c r="BD49" i="38"/>
  <c r="BD49" i="37"/>
  <c r="BD49" i="36"/>
  <c r="BD49" i="40"/>
  <c r="BW30" i="39"/>
  <c r="BW30" i="38"/>
  <c r="BW30" i="37"/>
  <c r="BW30" i="36"/>
  <c r="BW30" i="40"/>
  <c r="S18" i="39"/>
  <c r="S18" i="38"/>
  <c r="S18" i="37"/>
  <c r="S18" i="36"/>
  <c r="S18" i="40"/>
  <c r="O18" i="39"/>
  <c r="O18" i="37"/>
  <c r="O18" i="38"/>
  <c r="O18" i="36"/>
  <c r="O18" i="40"/>
  <c r="BN12" i="39"/>
  <c r="BN12" i="38"/>
  <c r="BN12" i="37"/>
  <c r="BN12" i="40"/>
  <c r="BN12" i="36"/>
  <c r="BL46" i="39"/>
  <c r="BL46" i="38"/>
  <c r="BL46" i="37"/>
  <c r="BL46" i="40"/>
  <c r="BL46" i="36"/>
  <c r="AH57" i="39"/>
  <c r="AH57" i="38"/>
  <c r="AH57" i="37"/>
  <c r="AH57" i="36"/>
  <c r="AH57" i="40"/>
  <c r="CE43" i="39"/>
  <c r="CE43" i="38"/>
  <c r="CE43" i="37"/>
  <c r="CE43" i="40"/>
  <c r="CE43" i="36"/>
  <c r="DD53" i="39"/>
  <c r="DD53" i="38"/>
  <c r="DD53" i="37"/>
  <c r="DD53" i="40"/>
  <c r="DD53" i="36"/>
  <c r="X9" i="39"/>
  <c r="X9" i="38"/>
  <c r="X9" i="37"/>
  <c r="X9" i="36"/>
  <c r="X9" i="40"/>
  <c r="S56" i="39"/>
  <c r="S56" i="38"/>
  <c r="S56" i="36"/>
  <c r="S56" i="37"/>
  <c r="S56" i="40"/>
  <c r="AR62" i="39"/>
  <c r="AR62" i="38"/>
  <c r="AR62" i="37"/>
  <c r="AR62" i="36"/>
  <c r="AR62" i="40"/>
  <c r="DG63" i="39"/>
  <c r="DG63" i="38"/>
  <c r="DG63" i="37"/>
  <c r="DG63" i="40"/>
  <c r="DG63" i="36"/>
  <c r="BT64" i="39"/>
  <c r="BT64" i="38"/>
  <c r="BT64" i="37"/>
  <c r="BT64" i="36"/>
  <c r="BT64" i="40"/>
  <c r="DK61" i="39"/>
  <c r="DK61" i="38"/>
  <c r="DK61" i="37"/>
  <c r="DK61" i="36"/>
  <c r="DK61" i="40"/>
  <c r="BO20" i="39"/>
  <c r="BO20" i="38"/>
  <c r="BO20" i="37"/>
  <c r="BO20" i="40"/>
  <c r="BO20" i="36"/>
  <c r="BD11" i="39"/>
  <c r="BD11" i="38"/>
  <c r="BD11" i="37"/>
  <c r="BD11" i="36"/>
  <c r="BD11" i="40"/>
  <c r="BW9" i="39"/>
  <c r="BW9" i="38"/>
  <c r="BW9" i="37"/>
  <c r="BW9" i="40"/>
  <c r="BW9" i="36"/>
  <c r="DA47" i="39"/>
  <c r="DA47" i="38"/>
  <c r="DA47" i="36"/>
  <c r="DA47" i="37"/>
  <c r="DA47" i="40"/>
  <c r="BK44" i="39"/>
  <c r="BK44" i="38"/>
  <c r="BK44" i="37"/>
  <c r="BK44" i="36"/>
  <c r="BK44" i="40"/>
  <c r="CX55" i="39"/>
  <c r="CX55" i="38"/>
  <c r="CX55" i="37"/>
  <c r="CX55" i="40"/>
  <c r="CX55" i="36"/>
  <c r="DM27" i="39"/>
  <c r="DM27" i="38"/>
  <c r="DM27" i="37"/>
  <c r="DM27" i="36"/>
  <c r="DM27" i="40"/>
  <c r="AJ5" i="39"/>
  <c r="AJ5" i="38"/>
  <c r="AJ5" i="37"/>
  <c r="AJ5" i="36"/>
  <c r="AJ5" i="40"/>
  <c r="BN60" i="39"/>
  <c r="BN60" i="38"/>
  <c r="BN60" i="37"/>
  <c r="BN60" i="36"/>
  <c r="BN60" i="40"/>
  <c r="AF38" i="39"/>
  <c r="AF38" i="38"/>
  <c r="AF38" i="37"/>
  <c r="AF38" i="36"/>
  <c r="AF38" i="40"/>
  <c r="CU26" i="39"/>
  <c r="CU26" i="38"/>
  <c r="CU26" i="37"/>
  <c r="CU26" i="36"/>
  <c r="CU26" i="40"/>
  <c r="AV7" i="39"/>
  <c r="AV7" i="38"/>
  <c r="AV7" i="37"/>
  <c r="AV7" i="36"/>
  <c r="AV7" i="40"/>
  <c r="AI7" i="39"/>
  <c r="AI7" i="38"/>
  <c r="AI7" i="37"/>
  <c r="AI7" i="36"/>
  <c r="AI7" i="40"/>
  <c r="AG47" i="39"/>
  <c r="AG47" i="38"/>
  <c r="AG47" i="37"/>
  <c r="AG47" i="36"/>
  <c r="AG47" i="40"/>
  <c r="CI43" i="39"/>
  <c r="CI43" i="38"/>
  <c r="CI43" i="37"/>
  <c r="CI43" i="36"/>
  <c r="CI43" i="40"/>
  <c r="CP55" i="39"/>
  <c r="CP55" i="38"/>
  <c r="CP55" i="37"/>
  <c r="CP55" i="36"/>
  <c r="CP55" i="40"/>
  <c r="DM28" i="39"/>
  <c r="DM28" i="37"/>
  <c r="DM28" i="38"/>
  <c r="DM28" i="36"/>
  <c r="DM28" i="40"/>
  <c r="AR6" i="39"/>
  <c r="AR6" i="38"/>
  <c r="AR6" i="37"/>
  <c r="AR6" i="36"/>
  <c r="AR6" i="40"/>
  <c r="AX34" i="39"/>
  <c r="AX34" i="38"/>
  <c r="AX34" i="37"/>
  <c r="AX34" i="36"/>
  <c r="AX34" i="40"/>
  <c r="BC8" i="39"/>
  <c r="BC8" i="38"/>
  <c r="BC8" i="37"/>
  <c r="BC8" i="36"/>
  <c r="BC8" i="40"/>
  <c r="BY17" i="39"/>
  <c r="BY17" i="38"/>
  <c r="BY17" i="37"/>
  <c r="BY17" i="40"/>
  <c r="BY17" i="36"/>
  <c r="O10" i="39"/>
  <c r="O10" i="38"/>
  <c r="O10" i="37"/>
  <c r="O10" i="36"/>
  <c r="O10" i="40"/>
  <c r="CN13" i="39"/>
  <c r="CN13" i="38"/>
  <c r="CN13" i="37"/>
  <c r="CN13" i="40"/>
  <c r="CN13" i="36"/>
  <c r="CQ28" i="39"/>
  <c r="CQ28" i="38"/>
  <c r="CQ28" i="37"/>
  <c r="CQ28" i="36"/>
  <c r="CQ28" i="40"/>
  <c r="CF38" i="39"/>
  <c r="CF38" i="38"/>
  <c r="CF38" i="37"/>
  <c r="CF38" i="36"/>
  <c r="CF38" i="40"/>
  <c r="V45" i="39"/>
  <c r="V45" i="38"/>
  <c r="V45" i="37"/>
  <c r="V45" i="40"/>
  <c r="V45" i="36"/>
  <c r="AW6" i="39"/>
  <c r="AW6" i="38"/>
  <c r="AW6" i="36"/>
  <c r="AW6" i="40"/>
  <c r="AW6" i="37"/>
  <c r="CP4" i="39"/>
  <c r="CP4" i="38"/>
  <c r="CP4" i="37"/>
  <c r="CP4" i="40"/>
  <c r="CP4" i="36"/>
  <c r="BV13" i="39"/>
  <c r="BV13" i="38"/>
  <c r="BV13" i="37"/>
  <c r="BV13" i="36"/>
  <c r="BV13" i="40"/>
  <c r="AP25" i="39"/>
  <c r="AP25" i="38"/>
  <c r="AP25" i="37"/>
  <c r="AP25" i="40"/>
  <c r="AP25" i="36"/>
  <c r="DE6" i="39"/>
  <c r="DE6" i="38"/>
  <c r="DE6" i="37"/>
  <c r="DE6" i="36"/>
  <c r="DE6" i="40"/>
  <c r="AI60" i="39"/>
  <c r="AI60" i="38"/>
  <c r="AI60" i="37"/>
  <c r="AI60" i="36"/>
  <c r="AI60" i="40"/>
  <c r="AI18" i="39"/>
  <c r="AI18" i="38"/>
  <c r="AI18" i="37"/>
  <c r="AI18" i="36"/>
  <c r="AI18" i="40"/>
  <c r="AV10" i="39"/>
  <c r="AV10" i="38"/>
  <c r="AV10" i="37"/>
  <c r="AV10" i="36"/>
  <c r="AV10" i="40"/>
  <c r="J64" i="39"/>
  <c r="J64" i="38"/>
  <c r="J64" i="37"/>
  <c r="J64" i="36"/>
  <c r="J64" i="40"/>
  <c r="AF49" i="39"/>
  <c r="AF49" i="38"/>
  <c r="AF49" i="37"/>
  <c r="AF49" i="36"/>
  <c r="AF49" i="40"/>
  <c r="CU33" i="39"/>
  <c r="CU33" i="38"/>
  <c r="CU33" i="37"/>
  <c r="CU33" i="36"/>
  <c r="CU33" i="40"/>
  <c r="P27" i="39"/>
  <c r="P27" i="38"/>
  <c r="P27" i="37"/>
  <c r="P27" i="40"/>
  <c r="P27" i="36"/>
  <c r="BP59" i="39"/>
  <c r="BP59" i="38"/>
  <c r="BP59" i="36"/>
  <c r="BP59" i="37"/>
  <c r="BP59" i="40"/>
  <c r="AH31" i="39"/>
  <c r="AH31" i="38"/>
  <c r="AH31" i="37"/>
  <c r="AH31" i="36"/>
  <c r="AH31" i="40"/>
  <c r="AG26" i="39"/>
  <c r="AG26" i="38"/>
  <c r="AG26" i="37"/>
  <c r="AG26" i="36"/>
  <c r="AG26" i="40"/>
  <c r="BK21" i="39"/>
  <c r="BK21" i="38"/>
  <c r="BK21" i="37"/>
  <c r="BK21" i="36"/>
  <c r="BK21" i="40"/>
  <c r="BI27" i="39"/>
  <c r="BI27" i="38"/>
  <c r="BI27" i="37"/>
  <c r="BI27" i="36"/>
  <c r="BI27" i="40"/>
  <c r="T41" i="39"/>
  <c r="T41" i="38"/>
  <c r="T41" i="37"/>
  <c r="T41" i="36"/>
  <c r="T41" i="40"/>
  <c r="J4" i="39"/>
  <c r="J4" i="38"/>
  <c r="J4" i="37"/>
  <c r="J4" i="36"/>
  <c r="J4" i="40"/>
  <c r="AF66" i="39"/>
  <c r="AF66" i="38"/>
  <c r="AF66" i="37"/>
  <c r="AF66" i="36"/>
  <c r="AF66" i="40"/>
  <c r="BW53" i="39"/>
  <c r="BW53" i="38"/>
  <c r="BW53" i="37"/>
  <c r="BW53" i="36"/>
  <c r="BW53" i="40"/>
  <c r="BN3" i="39"/>
  <c r="BN3" i="38"/>
  <c r="BN3" i="37"/>
  <c r="BN3" i="40"/>
  <c r="BN3" i="36"/>
  <c r="W61" i="39"/>
  <c r="W61" i="38"/>
  <c r="W61" i="37"/>
  <c r="W61" i="36"/>
  <c r="W61" i="40"/>
  <c r="AX38" i="39"/>
  <c r="AX38" i="38"/>
  <c r="AX38" i="37"/>
  <c r="AX38" i="36"/>
  <c r="AX38" i="40"/>
  <c r="Y31" i="39"/>
  <c r="Y31" i="38"/>
  <c r="Y31" i="36"/>
  <c r="Y31" i="40"/>
  <c r="Y31" i="37"/>
  <c r="DO27" i="39"/>
  <c r="DO27" i="37"/>
  <c r="DO27" i="38"/>
  <c r="DO27" i="40"/>
  <c r="DO27" i="36"/>
  <c r="DN32" i="39"/>
  <c r="DN32" i="38"/>
  <c r="DN32" i="37"/>
  <c r="DN32" i="36"/>
  <c r="DN32" i="40"/>
  <c r="BA22" i="39"/>
  <c r="BA22" i="38"/>
  <c r="BA22" i="37"/>
  <c r="BA22" i="40"/>
  <c r="BA22" i="36"/>
  <c r="CD11" i="39"/>
  <c r="CD11" i="38"/>
  <c r="CD11" i="37"/>
  <c r="CD11" i="36"/>
  <c r="CD11" i="40"/>
  <c r="AX28" i="39"/>
  <c r="AX28" i="38"/>
  <c r="AX28" i="37"/>
  <c r="AX28" i="40"/>
  <c r="AX28" i="36"/>
  <c r="AL63" i="39"/>
  <c r="AL63" i="38"/>
  <c r="AL63" i="37"/>
  <c r="AL63" i="40"/>
  <c r="AL63" i="36"/>
  <c r="AJ10" i="39"/>
  <c r="AJ10" i="38"/>
  <c r="AJ10" i="37"/>
  <c r="AJ10" i="36"/>
  <c r="AJ10" i="40"/>
  <c r="BK9" i="39"/>
  <c r="BK9" i="38"/>
  <c r="BK9" i="37"/>
  <c r="BK9" i="36"/>
  <c r="BK9" i="40"/>
  <c r="AB13" i="39"/>
  <c r="AB13" i="38"/>
  <c r="AB13" i="37"/>
  <c r="AB13" i="40"/>
  <c r="AB13" i="36"/>
  <c r="CQ34" i="39"/>
  <c r="CQ34" i="38"/>
  <c r="CQ34" i="37"/>
  <c r="CQ34" i="40"/>
  <c r="CQ34" i="36"/>
  <c r="BV45" i="39"/>
  <c r="BV45" i="38"/>
  <c r="BV45" i="36"/>
  <c r="BV45" i="40"/>
  <c r="BV45" i="37"/>
  <c r="AH44" i="39"/>
  <c r="AH44" i="38"/>
  <c r="AH44" i="37"/>
  <c r="AH44" i="36"/>
  <c r="AH44" i="40"/>
  <c r="BE10" i="39"/>
  <c r="BE10" i="38"/>
  <c r="BE10" i="37"/>
  <c r="BE10" i="36"/>
  <c r="BE10" i="40"/>
  <c r="AL10" i="39"/>
  <c r="AL10" i="38"/>
  <c r="AL10" i="37"/>
  <c r="AL10" i="36"/>
  <c r="AL10" i="40"/>
  <c r="BA59" i="39"/>
  <c r="BA59" i="38"/>
  <c r="BA59" i="37"/>
  <c r="BA59" i="36"/>
  <c r="BA59" i="40"/>
  <c r="R30" i="39"/>
  <c r="R30" i="38"/>
  <c r="R30" i="37"/>
  <c r="R30" i="36"/>
  <c r="R30" i="40"/>
  <c r="M13" i="39"/>
  <c r="M13" i="38"/>
  <c r="M13" i="40"/>
  <c r="M13" i="36"/>
  <c r="M13" i="37"/>
  <c r="AI33" i="39"/>
  <c r="AI33" i="38"/>
  <c r="AI33" i="37"/>
  <c r="AI33" i="36"/>
  <c r="AI33" i="40"/>
  <c r="BL26" i="39"/>
  <c r="BL26" i="38"/>
  <c r="BL26" i="37"/>
  <c r="BL26" i="36"/>
  <c r="BL26" i="40"/>
  <c r="AJ53" i="39"/>
  <c r="AJ53" i="38"/>
  <c r="AJ53" i="37"/>
  <c r="AJ53" i="36"/>
  <c r="AJ53" i="40"/>
  <c r="Z25" i="39"/>
  <c r="Z25" i="38"/>
  <c r="Z25" i="37"/>
  <c r="Z25" i="36"/>
  <c r="Z25" i="40"/>
  <c r="BU20" i="39"/>
  <c r="BU20" i="38"/>
  <c r="BU20" i="37"/>
  <c r="BU20" i="36"/>
  <c r="BU20" i="40"/>
  <c r="W14" i="39"/>
  <c r="W14" i="38"/>
  <c r="W14" i="36"/>
  <c r="W14" i="37"/>
  <c r="W14" i="40"/>
  <c r="AL20" i="39"/>
  <c r="AL20" i="38"/>
  <c r="AL20" i="37"/>
  <c r="AL20" i="36"/>
  <c r="AL20" i="40"/>
  <c r="CN31" i="39"/>
  <c r="CN31" i="38"/>
  <c r="CN31" i="37"/>
  <c r="CN31" i="36"/>
  <c r="CN31" i="40"/>
  <c r="V10" i="39"/>
  <c r="V10" i="38"/>
  <c r="V10" i="37"/>
  <c r="V10" i="36"/>
  <c r="V10" i="40"/>
  <c r="AV3" i="39"/>
  <c r="AV3" i="37"/>
  <c r="AV3" i="36"/>
  <c r="AV3" i="38"/>
  <c r="AV3" i="40"/>
  <c r="BO50" i="39"/>
  <c r="BO50" i="38"/>
  <c r="BO50" i="37"/>
  <c r="BO50" i="36"/>
  <c r="BO50" i="40"/>
  <c r="AB62" i="39"/>
  <c r="AB62" i="38"/>
  <c r="AB62" i="37"/>
  <c r="AB62" i="36"/>
  <c r="AB62" i="40"/>
  <c r="CA66" i="39"/>
  <c r="CA66" i="38"/>
  <c r="CA66" i="37"/>
  <c r="CA66" i="36"/>
  <c r="CA66" i="40"/>
  <c r="BF45" i="39"/>
  <c r="BF45" i="38"/>
  <c r="BF45" i="37"/>
  <c r="BF45" i="40"/>
  <c r="BF45" i="36"/>
  <c r="AO37" i="39"/>
  <c r="AO37" i="38"/>
  <c r="AO37" i="37"/>
  <c r="AO37" i="40"/>
  <c r="AO37" i="36"/>
  <c r="DO32" i="39"/>
  <c r="DO32" i="38"/>
  <c r="DO32" i="37"/>
  <c r="DO32" i="36"/>
  <c r="DO32" i="40"/>
  <c r="AD43" i="39"/>
  <c r="AD43" i="38"/>
  <c r="AD43" i="37"/>
  <c r="AD43" i="36"/>
  <c r="AD43" i="40"/>
  <c r="AS27" i="39"/>
  <c r="AS27" i="38"/>
  <c r="AS27" i="36"/>
  <c r="AS27" i="37"/>
  <c r="AS27" i="40"/>
  <c r="AB5" i="39"/>
  <c r="AB5" i="38"/>
  <c r="AB5" i="37"/>
  <c r="AB5" i="40"/>
  <c r="AB5" i="36"/>
  <c r="CT27" i="39"/>
  <c r="CT27" i="38"/>
  <c r="CT27" i="37"/>
  <c r="CT27" i="36"/>
  <c r="CT27" i="40"/>
  <c r="CP61" i="39"/>
  <c r="CP61" i="38"/>
  <c r="CP61" i="36"/>
  <c r="CP61" i="37"/>
  <c r="CP61" i="40"/>
  <c r="BX9" i="39"/>
  <c r="BX9" i="38"/>
  <c r="BX9" i="37"/>
  <c r="BX9" i="36"/>
  <c r="BX9" i="40"/>
  <c r="DG8" i="39"/>
  <c r="DG8" i="38"/>
  <c r="DG8" i="37"/>
  <c r="DG8" i="36"/>
  <c r="DG8" i="40"/>
  <c r="BP12" i="39"/>
  <c r="BP12" i="38"/>
  <c r="BP12" i="37"/>
  <c r="BP12" i="36"/>
  <c r="BP12" i="40"/>
  <c r="AE34" i="39"/>
  <c r="AE34" i="38"/>
  <c r="AE34" i="37"/>
  <c r="AE34" i="36"/>
  <c r="AE34" i="40"/>
  <c r="R41" i="39"/>
  <c r="R41" i="38"/>
  <c r="R41" i="37"/>
  <c r="R41" i="40"/>
  <c r="R41" i="36"/>
  <c r="L38" i="39"/>
  <c r="L38" i="38"/>
  <c r="L38" i="37"/>
  <c r="L38" i="36"/>
  <c r="L38" i="40"/>
  <c r="N45" i="39"/>
  <c r="N45" i="38"/>
  <c r="N45" i="37"/>
  <c r="N45" i="36"/>
  <c r="N45" i="40"/>
  <c r="BO8" i="39"/>
  <c r="BO8" i="38"/>
  <c r="BO8" i="37"/>
  <c r="BO8" i="40"/>
  <c r="BO8" i="36"/>
  <c r="AT11" i="39"/>
  <c r="AT11" i="38"/>
  <c r="AT11" i="37"/>
  <c r="AT11" i="36"/>
  <c r="AT11" i="40"/>
  <c r="CX61" i="39"/>
  <c r="CX61" i="38"/>
  <c r="CX61" i="37"/>
  <c r="CX61" i="36"/>
  <c r="CX61" i="40"/>
  <c r="S59" i="39"/>
  <c r="S59" i="38"/>
  <c r="S59" i="37"/>
  <c r="S59" i="36"/>
  <c r="S59" i="40"/>
  <c r="BJ66" i="39"/>
  <c r="BJ66" i="38"/>
  <c r="BJ66" i="37"/>
  <c r="BJ66" i="36"/>
  <c r="BJ66" i="40"/>
  <c r="BT4" i="39"/>
  <c r="BT4" i="38"/>
  <c r="BT4" i="37"/>
  <c r="BT4" i="36"/>
  <c r="BT4" i="40"/>
  <c r="AP58" i="39"/>
  <c r="AP58" i="38"/>
  <c r="AP58" i="37"/>
  <c r="AP58" i="36"/>
  <c r="AP58" i="40"/>
  <c r="DC64" i="39"/>
  <c r="DC64" i="38"/>
  <c r="DC64" i="37"/>
  <c r="DC64" i="36"/>
  <c r="DC64" i="40"/>
  <c r="BG23" i="39"/>
  <c r="BG23" i="38"/>
  <c r="BG23" i="37"/>
  <c r="BG23" i="40"/>
  <c r="BG23" i="36"/>
  <c r="P5" i="39"/>
  <c r="P5" i="38"/>
  <c r="P5" i="37"/>
  <c r="P5" i="36"/>
  <c r="P5" i="40"/>
  <c r="BF47" i="39"/>
  <c r="BF47" i="38"/>
  <c r="BF47" i="37"/>
  <c r="BF47" i="36"/>
  <c r="BF47" i="40"/>
  <c r="Y46" i="39"/>
  <c r="Y46" i="38"/>
  <c r="Y46" i="37"/>
  <c r="Y46" i="36"/>
  <c r="Y46" i="40"/>
  <c r="AM42" i="39"/>
  <c r="AM42" i="38"/>
  <c r="AM42" i="37"/>
  <c r="AM42" i="36"/>
  <c r="AM42" i="40"/>
  <c r="N53" i="39"/>
  <c r="N53" i="38"/>
  <c r="N53" i="37"/>
  <c r="N53" i="36"/>
  <c r="N53" i="40"/>
  <c r="CW32" i="39"/>
  <c r="CW32" i="38"/>
  <c r="CW32" i="37"/>
  <c r="CW32" i="40"/>
  <c r="CW32" i="36"/>
  <c r="AB8" i="39"/>
  <c r="AB8" i="38"/>
  <c r="AB8" i="37"/>
  <c r="AB8" i="36"/>
  <c r="AB8" i="40"/>
  <c r="CT58" i="39"/>
  <c r="CT58" i="38"/>
  <c r="CT58" i="37"/>
  <c r="CT58" i="36"/>
  <c r="CT58" i="40"/>
  <c r="CR42" i="39"/>
  <c r="CR42" i="38"/>
  <c r="CR42" i="37"/>
  <c r="CR42" i="40"/>
  <c r="CR42" i="36"/>
  <c r="S25" i="39"/>
  <c r="S25" i="37"/>
  <c r="S25" i="38"/>
  <c r="S25" i="36"/>
  <c r="S25" i="40"/>
  <c r="DH14" i="39"/>
  <c r="DH14" i="38"/>
  <c r="DH14" i="40"/>
  <c r="DH14" i="37"/>
  <c r="DH14" i="36"/>
  <c r="DC14" i="39"/>
  <c r="DC14" i="38"/>
  <c r="DC14" i="37"/>
  <c r="DC14" i="36"/>
  <c r="DC14" i="40"/>
  <c r="AG63" i="39"/>
  <c r="AG63" i="38"/>
  <c r="AG63" i="36"/>
  <c r="AG63" i="40"/>
  <c r="AG63" i="37"/>
  <c r="AO7" i="39"/>
  <c r="AO7" i="38"/>
  <c r="AO7" i="37"/>
  <c r="AO7" i="36"/>
  <c r="AO7" i="40"/>
  <c r="AE4" i="39"/>
  <c r="AE4" i="38"/>
  <c r="AE4" i="37"/>
  <c r="AE4" i="36"/>
  <c r="AE4" i="40"/>
  <c r="BQ56" i="39"/>
  <c r="BQ56" i="38"/>
  <c r="BQ56" i="37"/>
  <c r="BQ56" i="40"/>
  <c r="BQ56" i="36"/>
  <c r="AB21" i="39"/>
  <c r="AB21" i="38"/>
  <c r="AB21" i="37"/>
  <c r="AB21" i="40"/>
  <c r="AB21" i="36"/>
  <c r="BH10" i="39"/>
  <c r="BH10" i="38"/>
  <c r="BH10" i="37"/>
  <c r="BH10" i="36"/>
  <c r="BH10" i="40"/>
  <c r="BE18" i="39"/>
  <c r="BE18" i="38"/>
  <c r="BE18" i="37"/>
  <c r="BE18" i="40"/>
  <c r="BE18" i="36"/>
  <c r="BY35" i="39"/>
  <c r="BY35" i="38"/>
  <c r="BY35" i="36"/>
  <c r="BY35" i="37"/>
  <c r="BY35" i="40"/>
  <c r="CK30" i="39"/>
  <c r="CK30" i="38"/>
  <c r="CK30" i="37"/>
  <c r="CK30" i="40"/>
  <c r="CK30" i="36"/>
  <c r="DF26" i="39"/>
  <c r="DF26" i="38"/>
  <c r="DF26" i="37"/>
  <c r="DF26" i="36"/>
  <c r="DF26" i="40"/>
  <c r="BU50" i="39"/>
  <c r="BU50" i="38"/>
  <c r="BU50" i="37"/>
  <c r="BU50" i="36"/>
  <c r="BU50" i="40"/>
  <c r="BQ46" i="39"/>
  <c r="BQ46" i="38"/>
  <c r="BQ46" i="37"/>
  <c r="BQ46" i="36"/>
  <c r="BQ46" i="40"/>
  <c r="Z41" i="38"/>
  <c r="Z41" i="39"/>
  <c r="Z41" i="36"/>
  <c r="Z41" i="37"/>
  <c r="Z41" i="40"/>
  <c r="DC10" i="39"/>
  <c r="DC10" i="38"/>
  <c r="DC10" i="36"/>
  <c r="DC10" i="37"/>
  <c r="DC10" i="40"/>
  <c r="U56" i="39"/>
  <c r="U56" i="38"/>
  <c r="U56" i="37"/>
  <c r="U56" i="40"/>
  <c r="U56" i="36"/>
  <c r="DQ63" i="39"/>
  <c r="DQ63" i="38"/>
  <c r="DQ63" i="37"/>
  <c r="DQ63" i="36"/>
  <c r="DQ63" i="40"/>
  <c r="CP10" i="39"/>
  <c r="CP10" i="38"/>
  <c r="CP10" i="37"/>
  <c r="CP10" i="36"/>
  <c r="CP10" i="40"/>
  <c r="AD61" i="39"/>
  <c r="AD61" i="38"/>
  <c r="AD61" i="37"/>
  <c r="AD61" i="36"/>
  <c r="AD61" i="40"/>
  <c r="CC36" i="39"/>
  <c r="CC36" i="38"/>
  <c r="CC36" i="37"/>
  <c r="CC36" i="36"/>
  <c r="CC36" i="40"/>
  <c r="CQ31" i="39"/>
  <c r="CQ31" i="38"/>
  <c r="CQ31" i="37"/>
  <c r="CQ31" i="40"/>
  <c r="CQ31" i="36"/>
  <c r="BR41" i="39"/>
  <c r="BR41" i="38"/>
  <c r="BR41" i="37"/>
  <c r="BR41" i="36"/>
  <c r="BR41" i="40"/>
  <c r="AS25" i="39"/>
  <c r="AS25" i="38"/>
  <c r="AS25" i="37"/>
  <c r="AS25" i="36"/>
  <c r="AS25" i="40"/>
  <c r="BF13" i="39"/>
  <c r="BF13" i="38"/>
  <c r="BF13" i="37"/>
  <c r="BF13" i="36"/>
  <c r="BF13" i="40"/>
  <c r="AH58" i="39"/>
  <c r="AH58" i="38"/>
  <c r="AH58" i="37"/>
  <c r="AH58" i="36"/>
  <c r="AH58" i="40"/>
  <c r="AI61" i="39"/>
  <c r="AI61" i="38"/>
  <c r="AI61" i="37"/>
  <c r="AI61" i="36"/>
  <c r="AI61" i="40"/>
  <c r="DC19" i="39"/>
  <c r="DC19" i="38"/>
  <c r="DC19" i="40"/>
  <c r="DC19" i="37"/>
  <c r="DC19" i="36"/>
  <c r="CB9" i="39"/>
  <c r="CB9" i="38"/>
  <c r="CB9" i="37"/>
  <c r="CB9" i="36"/>
  <c r="CB9" i="40"/>
  <c r="BO9" i="39"/>
  <c r="BO9" i="38"/>
  <c r="BO9" i="37"/>
  <c r="BO9" i="36"/>
  <c r="BO9" i="40"/>
  <c r="Q54" i="39"/>
  <c r="Q54" i="38"/>
  <c r="Q54" i="37"/>
  <c r="Q54" i="40"/>
  <c r="Q54" i="36"/>
  <c r="W48" i="39"/>
  <c r="W48" i="38"/>
  <c r="W48" i="37"/>
  <c r="W48" i="36"/>
  <c r="W48" i="40"/>
  <c r="DN59" i="39"/>
  <c r="DN59" i="36"/>
  <c r="DN59" i="38"/>
  <c r="DN59" i="37"/>
  <c r="DN59" i="40"/>
  <c r="CO32" i="39"/>
  <c r="CO32" i="38"/>
  <c r="CO32" i="37"/>
  <c r="CO32" i="36"/>
  <c r="CO32" i="40"/>
  <c r="CN8" i="39"/>
  <c r="CN8" i="38"/>
  <c r="CN8" i="37"/>
  <c r="CN8" i="36"/>
  <c r="CN8" i="40"/>
  <c r="DB31" i="39"/>
  <c r="DB31" i="38"/>
  <c r="DB31" i="37"/>
  <c r="DB31" i="36"/>
  <c r="DB31" i="40"/>
  <c r="W6" i="39"/>
  <c r="W6" i="38"/>
  <c r="W6" i="37"/>
  <c r="W6" i="36"/>
  <c r="W6" i="40"/>
  <c r="M22" i="39"/>
  <c r="M22" i="38"/>
  <c r="M22" i="37"/>
  <c r="M22" i="36"/>
  <c r="M22" i="40"/>
  <c r="Q19" i="39"/>
  <c r="Q19" i="38"/>
  <c r="Q19" i="37"/>
  <c r="Q19" i="40"/>
  <c r="Q19" i="36"/>
  <c r="AK32" i="39"/>
  <c r="AK32" i="38"/>
  <c r="AK32" i="37"/>
  <c r="AK32" i="40"/>
  <c r="AK32" i="36"/>
  <c r="CY48" i="39"/>
  <c r="CY48" i="38"/>
  <c r="CY48" i="37"/>
  <c r="CY48" i="40"/>
  <c r="CY48" i="36"/>
  <c r="DO20" i="39"/>
  <c r="DO20" i="38"/>
  <c r="DO20" i="37"/>
  <c r="DO20" i="36"/>
  <c r="DO20" i="40"/>
  <c r="BE47" i="39"/>
  <c r="BE47" i="38"/>
  <c r="BE47" i="37"/>
  <c r="BE47" i="36"/>
  <c r="BE47" i="40"/>
  <c r="CC8" i="39"/>
  <c r="CC8" i="38"/>
  <c r="CC8" i="37"/>
  <c r="CC8" i="40"/>
  <c r="CC8" i="36"/>
  <c r="AL13" i="39"/>
  <c r="AL13" i="38"/>
  <c r="AL13" i="37"/>
  <c r="AL13" i="36"/>
  <c r="AL13" i="40"/>
  <c r="AK66" i="39"/>
  <c r="AK66" i="38"/>
  <c r="AK66" i="37"/>
  <c r="AK66" i="40"/>
  <c r="AK66" i="36"/>
  <c r="Z33" i="39"/>
  <c r="Z33" i="38"/>
  <c r="Z33" i="37"/>
  <c r="Z33" i="40"/>
  <c r="Z33" i="36"/>
  <c r="AC11" i="39"/>
  <c r="AC11" i="37"/>
  <c r="AC11" i="38"/>
  <c r="AC11" i="36"/>
  <c r="AC11" i="40"/>
  <c r="CG30" i="39"/>
  <c r="CG30" i="38"/>
  <c r="CG30" i="37"/>
  <c r="CG30" i="36"/>
  <c r="CG30" i="40"/>
  <c r="DL6" i="39"/>
  <c r="DL6" i="38"/>
  <c r="DL6" i="37"/>
  <c r="DL6" i="36"/>
  <c r="DL6" i="40"/>
  <c r="AH62" i="39"/>
  <c r="AH62" i="38"/>
  <c r="AH62" i="37"/>
  <c r="AH62" i="36"/>
  <c r="AH62" i="40"/>
  <c r="AN46" i="39"/>
  <c r="AN46" i="38"/>
  <c r="AN46" i="37"/>
  <c r="AN46" i="36"/>
  <c r="AN46" i="40"/>
  <c r="BW28" i="39"/>
  <c r="BW28" i="38"/>
  <c r="BW28" i="37"/>
  <c r="BW28" i="36"/>
  <c r="BW28" i="40"/>
  <c r="AN20" i="39"/>
  <c r="AN20" i="38"/>
  <c r="AN20" i="37"/>
  <c r="AN20" i="36"/>
  <c r="AN20" i="40"/>
  <c r="DD45" i="39"/>
  <c r="DD45" i="37"/>
  <c r="DD45" i="36"/>
  <c r="DD45" i="40"/>
  <c r="DD45" i="38"/>
  <c r="R20" i="39"/>
  <c r="R20" i="38"/>
  <c r="R20" i="37"/>
  <c r="R20" i="36"/>
  <c r="R20" i="40"/>
  <c r="DA10" i="39"/>
  <c r="DA10" i="38"/>
  <c r="DA10" i="37"/>
  <c r="DA10" i="36"/>
  <c r="DA10" i="40"/>
  <c r="CA7" i="39"/>
  <c r="CA7" i="38"/>
  <c r="CA7" i="37"/>
  <c r="CA7" i="36"/>
  <c r="CA7" i="40"/>
  <c r="AS54" i="39"/>
  <c r="AS54" i="38"/>
  <c r="AS54" i="37"/>
  <c r="AS54" i="36"/>
  <c r="AS54" i="40"/>
  <c r="BX19" i="39"/>
  <c r="BX19" i="38"/>
  <c r="BX19" i="37"/>
  <c r="BX19" i="36"/>
  <c r="BX19" i="40"/>
  <c r="BA7" i="39"/>
  <c r="BA7" i="38"/>
  <c r="BA7" i="36"/>
  <c r="BA7" i="40"/>
  <c r="BA7" i="37"/>
  <c r="CY14" i="39"/>
  <c r="CY14" i="38"/>
  <c r="CY14" i="37"/>
  <c r="CY14" i="36"/>
  <c r="CY14" i="40"/>
  <c r="BH34" i="39"/>
  <c r="BH34" i="38"/>
  <c r="BH34" i="37"/>
  <c r="BH34" i="40"/>
  <c r="BH34" i="36"/>
  <c r="BM23" i="39"/>
  <c r="BM23" i="38"/>
  <c r="BM23" i="37"/>
  <c r="BM23" i="36"/>
  <c r="BM23" i="40"/>
  <c r="BH4" i="39"/>
  <c r="BH4" i="38"/>
  <c r="BH4" i="37"/>
  <c r="BH4" i="36"/>
  <c r="BH4" i="40"/>
  <c r="T46" i="39"/>
  <c r="T46" i="38"/>
  <c r="T46" i="37"/>
  <c r="T46" i="40"/>
  <c r="T46" i="36"/>
  <c r="DG31" i="39"/>
  <c r="DG31" i="38"/>
  <c r="DG31" i="37"/>
  <c r="DG31" i="36"/>
  <c r="DG31" i="40"/>
  <c r="BE44" i="39"/>
  <c r="BE44" i="38"/>
  <c r="BE44" i="37"/>
  <c r="BE44" i="36"/>
  <c r="BE44" i="40"/>
  <c r="Q8" i="39"/>
  <c r="Q8" i="38"/>
  <c r="Q8" i="37"/>
  <c r="Q8" i="36"/>
  <c r="Q8" i="40"/>
  <c r="BR12" i="39"/>
  <c r="BR12" i="38"/>
  <c r="BR12" i="36"/>
  <c r="BR12" i="37"/>
  <c r="BR12" i="40"/>
  <c r="CG64" i="39"/>
  <c r="CG64" i="38"/>
  <c r="CG64" i="37"/>
  <c r="CG64" i="40"/>
  <c r="CG64" i="36"/>
  <c r="BV32" i="39"/>
  <c r="BV32" i="38"/>
  <c r="BV32" i="37"/>
  <c r="BV32" i="36"/>
  <c r="BV32" i="40"/>
  <c r="BY10" i="39"/>
  <c r="BY10" i="38"/>
  <c r="BY10" i="37"/>
  <c r="BY10" i="36"/>
  <c r="BY10" i="40"/>
  <c r="AA63" i="39"/>
  <c r="AA63" i="38"/>
  <c r="AA63" i="37"/>
  <c r="AA63" i="36"/>
  <c r="AA63" i="40"/>
  <c r="CM21" i="39"/>
  <c r="CM21" i="38"/>
  <c r="CM21" i="37"/>
  <c r="CM21" i="36"/>
  <c r="CM21" i="40"/>
  <c r="CA68" i="39"/>
  <c r="CA68" i="38"/>
  <c r="CA68" i="36"/>
  <c r="CA68" i="37"/>
  <c r="CA68" i="40"/>
  <c r="BN45" i="39"/>
  <c r="BN45" i="38"/>
  <c r="BN45" i="37"/>
  <c r="BN45" i="40"/>
  <c r="BN45" i="36"/>
  <c r="DQ34" i="39"/>
  <c r="DQ34" i="38"/>
  <c r="DQ34" i="37"/>
  <c r="DQ34" i="36"/>
  <c r="DQ34" i="40"/>
  <c r="CQ29" i="39"/>
  <c r="CQ29" i="38"/>
  <c r="CQ29" i="37"/>
  <c r="CQ29" i="36"/>
  <c r="CQ29" i="40"/>
  <c r="AT37" i="39"/>
  <c r="AT37" i="38"/>
  <c r="AT37" i="37"/>
  <c r="AT37" i="36"/>
  <c r="AT37" i="40"/>
  <c r="BJ43" i="39"/>
  <c r="BJ43" i="38"/>
  <c r="BJ43" i="37"/>
  <c r="BJ43" i="36"/>
  <c r="BJ43" i="40"/>
  <c r="CL5" i="39"/>
  <c r="CL5" i="38"/>
  <c r="CL5" i="36"/>
  <c r="CL5" i="37"/>
  <c r="CL5" i="40"/>
  <c r="AF62" i="39"/>
  <c r="AF62" i="38"/>
  <c r="AF62" i="37"/>
  <c r="AF62" i="36"/>
  <c r="AF62" i="40"/>
  <c r="S60" i="39"/>
  <c r="S60" i="37"/>
  <c r="S60" i="38"/>
  <c r="S60" i="36"/>
  <c r="S60" i="40"/>
  <c r="BP64" i="39"/>
  <c r="BP64" i="38"/>
  <c r="BP64" i="37"/>
  <c r="BP64" i="36"/>
  <c r="BP64" i="40"/>
  <c r="AM58" i="39"/>
  <c r="AM58" i="37"/>
  <c r="AM58" i="38"/>
  <c r="AM58" i="36"/>
  <c r="AM58" i="40"/>
  <c r="DJ34" i="39"/>
  <c r="DJ34" i="38"/>
  <c r="DJ34" i="36"/>
  <c r="DJ34" i="40"/>
  <c r="DJ34" i="37"/>
  <c r="BU27" i="39"/>
  <c r="BU27" i="38"/>
  <c r="BU27" i="37"/>
  <c r="BU27" i="36"/>
  <c r="BU27" i="40"/>
  <c r="W24" i="39"/>
  <c r="W24" i="38"/>
  <c r="W24" i="37"/>
  <c r="W24" i="36"/>
  <c r="W24" i="40"/>
  <c r="V29" i="39"/>
  <c r="V29" i="38"/>
  <c r="V29" i="37"/>
  <c r="V29" i="36"/>
  <c r="V29" i="40"/>
  <c r="AJ37" i="39"/>
  <c r="AJ37" i="38"/>
  <c r="AJ37" i="37"/>
  <c r="AJ37" i="36"/>
  <c r="AJ37" i="40"/>
  <c r="DF12" i="39"/>
  <c r="DF12" i="38"/>
  <c r="DF12" i="37"/>
  <c r="DF12" i="40"/>
  <c r="DF12" i="36"/>
  <c r="DI33" i="39"/>
  <c r="DI33" i="38"/>
  <c r="DI33" i="37"/>
  <c r="DI33" i="36"/>
  <c r="DI33" i="40"/>
  <c r="AD35" i="39"/>
  <c r="AD35" i="38"/>
  <c r="AD35" i="37"/>
  <c r="AD35" i="36"/>
  <c r="AD35" i="40"/>
  <c r="Y35" i="39"/>
  <c r="Y35" i="38"/>
  <c r="Y35" i="37"/>
  <c r="Y35" i="36"/>
  <c r="Y35" i="40"/>
  <c r="AT31" i="39"/>
  <c r="AT31" i="38"/>
  <c r="AT31" i="37"/>
  <c r="AT31" i="36"/>
  <c r="AT31" i="40"/>
  <c r="BI48" i="39"/>
  <c r="BI48" i="38"/>
  <c r="BI48" i="37"/>
  <c r="BI48" i="40"/>
  <c r="BI48" i="36"/>
  <c r="CI18" i="39"/>
  <c r="CI18" i="38"/>
  <c r="CI18" i="37"/>
  <c r="CI18" i="36"/>
  <c r="CI18" i="40"/>
  <c r="CI34" i="39"/>
  <c r="CI34" i="38"/>
  <c r="CI34" i="37"/>
  <c r="CI34" i="36"/>
  <c r="CI34" i="40"/>
  <c r="AR57" i="39"/>
  <c r="AR57" i="38"/>
  <c r="AR57" i="37"/>
  <c r="AR57" i="36"/>
  <c r="AR57" i="40"/>
  <c r="BH61" i="39"/>
  <c r="BH61" i="38"/>
  <c r="BH61" i="37"/>
  <c r="BH61" i="36"/>
  <c r="BH61" i="40"/>
  <c r="AI6" i="39"/>
  <c r="AI6" i="38"/>
  <c r="AI6" i="37"/>
  <c r="AI6" i="36"/>
  <c r="AI6" i="40"/>
  <c r="BI14" i="39"/>
  <c r="BI14" i="38"/>
  <c r="BI14" i="37"/>
  <c r="BI14" i="40"/>
  <c r="BI14" i="36"/>
  <c r="CS62" i="39"/>
  <c r="CS62" i="38"/>
  <c r="CS62" i="37"/>
  <c r="CS62" i="40"/>
  <c r="CS62" i="36"/>
  <c r="CZ49" i="39"/>
  <c r="CZ49" i="38"/>
  <c r="CZ49" i="37"/>
  <c r="CZ49" i="36"/>
  <c r="CZ49" i="40"/>
  <c r="DC33" i="39"/>
  <c r="DC33" i="38"/>
  <c r="DC33" i="37"/>
  <c r="DC33" i="36"/>
  <c r="DC33" i="40"/>
  <c r="BL18" i="39"/>
  <c r="BL18" i="38"/>
  <c r="BL18" i="37"/>
  <c r="BL18" i="36"/>
  <c r="BL18" i="40"/>
  <c r="AP66" i="39"/>
  <c r="AP66" i="37"/>
  <c r="AP66" i="38"/>
  <c r="AP66" i="36"/>
  <c r="AP66" i="40"/>
  <c r="CR45" i="39"/>
  <c r="CR45" i="38"/>
  <c r="CR45" i="37"/>
  <c r="CR45" i="36"/>
  <c r="CR45" i="40"/>
  <c r="AY30" i="39"/>
  <c r="AY30" i="38"/>
  <c r="AY30" i="37"/>
  <c r="AY30" i="36"/>
  <c r="AY30" i="40"/>
  <c r="BD18" i="39"/>
  <c r="BD18" i="38"/>
  <c r="BD18" i="37"/>
  <c r="BD18" i="36"/>
  <c r="BD18" i="40"/>
  <c r="DK14" i="39"/>
  <c r="DK14" i="38"/>
  <c r="DK14" i="37"/>
  <c r="DK14" i="36"/>
  <c r="DK14" i="40"/>
  <c r="BU60" i="39"/>
  <c r="BU60" i="38"/>
  <c r="BU60" i="37"/>
  <c r="BU60" i="36"/>
  <c r="BU60" i="40"/>
  <c r="CC5" i="39"/>
  <c r="CC5" i="38"/>
  <c r="CC5" i="36"/>
  <c r="CC5" i="37"/>
  <c r="CC5" i="40"/>
  <c r="DN64" i="39"/>
  <c r="DN64" i="38"/>
  <c r="DN64" i="36"/>
  <c r="DN64" i="40"/>
  <c r="DN64" i="37"/>
  <c r="BH37" i="39"/>
  <c r="BH37" i="38"/>
  <c r="BH37" i="37"/>
  <c r="BH37" i="40"/>
  <c r="BH37" i="36"/>
  <c r="CF10" i="39"/>
  <c r="CF10" i="38"/>
  <c r="CF10" i="37"/>
  <c r="CF10" i="36"/>
  <c r="CF10" i="40"/>
  <c r="CT66" i="39"/>
  <c r="CT66" i="38"/>
  <c r="CT66" i="36"/>
  <c r="CT66" i="40"/>
  <c r="CT66" i="37"/>
  <c r="X45" i="39"/>
  <c r="X45" i="38"/>
  <c r="X45" i="37"/>
  <c r="X45" i="36"/>
  <c r="X45" i="40"/>
  <c r="K32" i="39"/>
  <c r="K32" i="38"/>
  <c r="K32" i="37"/>
  <c r="K32" i="40"/>
  <c r="K32" i="36"/>
  <c r="BT12" i="39"/>
  <c r="BT12" i="38"/>
  <c r="BT12" i="37"/>
  <c r="BT12" i="36"/>
  <c r="BT12" i="40"/>
  <c r="BW12" i="39"/>
  <c r="BW12" i="38"/>
  <c r="BW12" i="37"/>
  <c r="BW12" i="36"/>
  <c r="BW12" i="40"/>
  <c r="DI58" i="39"/>
  <c r="DI58" i="38"/>
  <c r="DI58" i="36"/>
  <c r="DI58" i="37"/>
  <c r="DI58" i="40"/>
  <c r="DQ4" i="39"/>
  <c r="DQ4" i="38"/>
  <c r="DQ4" i="37"/>
  <c r="DQ4" i="36"/>
  <c r="DQ4" i="40"/>
  <c r="DF64" i="39"/>
  <c r="DF64" i="38"/>
  <c r="DF64" i="37"/>
  <c r="DF64" i="36"/>
  <c r="DF64" i="40"/>
  <c r="BH38" i="39"/>
  <c r="BH38" i="38"/>
  <c r="BH38" i="37"/>
  <c r="BH38" i="36"/>
  <c r="BH38" i="40"/>
  <c r="CN11" i="39"/>
  <c r="CN11" i="38"/>
  <c r="CN11" i="37"/>
  <c r="CN11" i="36"/>
  <c r="CN11" i="40"/>
  <c r="CE18" i="39"/>
  <c r="CE18" i="38"/>
  <c r="CE18" i="37"/>
  <c r="CE18" i="36"/>
  <c r="CE18" i="40"/>
  <c r="CI13" i="39"/>
  <c r="CI13" i="38"/>
  <c r="CI13" i="37"/>
  <c r="CI13" i="40"/>
  <c r="CI13" i="36"/>
  <c r="AS32" i="39"/>
  <c r="AS32" i="38"/>
  <c r="AS32" i="37"/>
  <c r="AS32" i="36"/>
  <c r="AS32" i="40"/>
  <c r="BK50" i="39"/>
  <c r="BK50" i="38"/>
  <c r="BK50" i="37"/>
  <c r="BK50" i="36"/>
  <c r="BK50" i="40"/>
  <c r="AC29" i="39"/>
  <c r="AC29" i="37"/>
  <c r="AC29" i="38"/>
  <c r="AC29" i="40"/>
  <c r="AC29" i="36"/>
  <c r="AB50" i="39"/>
  <c r="AB50" i="37"/>
  <c r="AB50" i="36"/>
  <c r="AB50" i="38"/>
  <c r="AB50" i="40"/>
  <c r="AS42" i="39"/>
  <c r="AS42" i="38"/>
  <c r="AS42" i="37"/>
  <c r="AS42" i="36"/>
  <c r="AS42" i="40"/>
  <c r="BS32" i="39"/>
  <c r="BS32" i="38"/>
  <c r="BS32" i="37"/>
  <c r="BS32" i="36"/>
  <c r="BS32" i="40"/>
  <c r="BP56" i="39"/>
  <c r="BP56" i="38"/>
  <c r="BP56" i="37"/>
  <c r="BP56" i="36"/>
  <c r="BP56" i="40"/>
  <c r="BH59" i="39"/>
  <c r="BH59" i="38"/>
  <c r="BH59" i="37"/>
  <c r="BH59" i="36"/>
  <c r="BH59" i="40"/>
  <c r="CE5" i="39"/>
  <c r="CE5" i="38"/>
  <c r="CE5" i="37"/>
  <c r="CE5" i="36"/>
  <c r="CE5" i="40"/>
  <c r="V13" i="39"/>
  <c r="V13" i="38"/>
  <c r="V13" i="37"/>
  <c r="V13" i="36"/>
  <c r="V13" i="40"/>
  <c r="AG62" i="39"/>
  <c r="AG62" i="37"/>
  <c r="AG62" i="36"/>
  <c r="AG62" i="38"/>
  <c r="AG62" i="40"/>
  <c r="CX16" i="39"/>
  <c r="CX16" i="38"/>
  <c r="CX16" i="37"/>
  <c r="CX16" i="40"/>
  <c r="CX16" i="36"/>
  <c r="AD19" i="39"/>
  <c r="AD19" i="38"/>
  <c r="AD19" i="37"/>
  <c r="AD19" i="36"/>
  <c r="AD19" i="40"/>
  <c r="AE46" i="39"/>
  <c r="AE46" i="37"/>
  <c r="AE46" i="38"/>
  <c r="AE46" i="40"/>
  <c r="AE46" i="36"/>
  <c r="DI29" i="39"/>
  <c r="DI29" i="38"/>
  <c r="DI29" i="37"/>
  <c r="DI29" i="40"/>
  <c r="DI29" i="36"/>
  <c r="BP15" i="39"/>
  <c r="BP15" i="38"/>
  <c r="BP15" i="37"/>
  <c r="BP15" i="36"/>
  <c r="BP15" i="40"/>
  <c r="I3" i="39"/>
  <c r="I3" i="38"/>
  <c r="I3" i="37"/>
  <c r="I3" i="36"/>
  <c r="I3" i="40"/>
  <c r="K15" i="39"/>
  <c r="K15" i="38"/>
  <c r="K15" i="37"/>
  <c r="K15" i="36"/>
  <c r="K15" i="40"/>
  <c r="N15" i="39"/>
  <c r="N15" i="38"/>
  <c r="N15" i="37"/>
  <c r="N15" i="40"/>
  <c r="N15" i="36"/>
  <c r="AU15" i="39"/>
  <c r="AU15" i="38"/>
  <c r="AU15" i="37"/>
  <c r="AU15" i="40"/>
  <c r="AU15" i="36"/>
  <c r="S15" i="39"/>
  <c r="S15" i="38"/>
  <c r="S15" i="37"/>
  <c r="S15" i="36"/>
  <c r="S15" i="40"/>
  <c r="CA33" i="39"/>
  <c r="CA33" i="38"/>
  <c r="CA33" i="37"/>
  <c r="CA33" i="36"/>
  <c r="CA33" i="40"/>
  <c r="BA36" i="39"/>
  <c r="BA36" i="38"/>
  <c r="BA36" i="37"/>
  <c r="BA36" i="36"/>
  <c r="BA36" i="40"/>
  <c r="I25" i="39"/>
  <c r="I25" i="37"/>
  <c r="I25" i="38"/>
  <c r="I25" i="36"/>
  <c r="I25" i="40"/>
  <c r="CM15" i="39"/>
  <c r="CM15" i="38"/>
  <c r="CM15" i="37"/>
  <c r="CM15" i="36"/>
  <c r="CM15" i="40"/>
  <c r="BA67" i="39"/>
  <c r="BA67" i="38"/>
  <c r="BA67" i="37"/>
  <c r="BA67" i="36"/>
  <c r="BA67" i="40"/>
  <c r="BI51" i="39"/>
  <c r="BI51" i="38"/>
  <c r="BI51" i="36"/>
  <c r="BI51" i="37"/>
  <c r="BI51" i="40"/>
  <c r="I10" i="39"/>
  <c r="I10" i="38"/>
  <c r="I10" i="37"/>
  <c r="I10" i="36"/>
  <c r="I10" i="40"/>
  <c r="DM67" i="39"/>
  <c r="DM67" i="38"/>
  <c r="DM67" i="37"/>
  <c r="DM67" i="36"/>
  <c r="DM67" i="40"/>
  <c r="AE33" i="39"/>
  <c r="AE33" i="38"/>
  <c r="AE33" i="37"/>
  <c r="AE33" i="36"/>
  <c r="AE33" i="40"/>
  <c r="CP62" i="39"/>
  <c r="CP62" i="38"/>
  <c r="CP62" i="36"/>
  <c r="CP62" i="37"/>
  <c r="CP62" i="40"/>
  <c r="I45" i="39"/>
  <c r="I45" i="38"/>
  <c r="I45" i="37"/>
  <c r="I45" i="36"/>
  <c r="I45" i="40"/>
  <c r="I9" i="39"/>
  <c r="I9" i="38"/>
  <c r="I9" i="36"/>
  <c r="I9" i="40"/>
  <c r="I9" i="37"/>
  <c r="CI16" i="39"/>
  <c r="CI16" i="38"/>
  <c r="CI16" i="37"/>
  <c r="CI16" i="36"/>
  <c r="CI16" i="40"/>
  <c r="CT39" i="39"/>
  <c r="CT39" i="38"/>
  <c r="CT39" i="37"/>
  <c r="CT39" i="40"/>
  <c r="CT39" i="36"/>
  <c r="AP7" i="39"/>
  <c r="AP7" i="38"/>
  <c r="AP7" i="37"/>
  <c r="AP7" i="36"/>
  <c r="AP7" i="40"/>
  <c r="CW40" i="39"/>
  <c r="CW40" i="38"/>
  <c r="CW40" i="37"/>
  <c r="CW40" i="36"/>
  <c r="CW40" i="40"/>
  <c r="DA16" i="39"/>
  <c r="DA16" i="38"/>
  <c r="DA16" i="37"/>
  <c r="DA16" i="36"/>
  <c r="DA16" i="40"/>
  <c r="CU16" i="39"/>
  <c r="CU16" i="38"/>
  <c r="CU16" i="37"/>
  <c r="CU16" i="36"/>
  <c r="CU16" i="40"/>
  <c r="AM23" i="39"/>
  <c r="AM23" i="38"/>
  <c r="AM23" i="37"/>
  <c r="AM23" i="36"/>
  <c r="AM23" i="40"/>
  <c r="DN15" i="39"/>
  <c r="DN15" i="38"/>
  <c r="DN15" i="37"/>
  <c r="DN15" i="36"/>
  <c r="DN15" i="40"/>
  <c r="U8" i="39"/>
  <c r="U8" i="38"/>
  <c r="U8" i="36"/>
  <c r="U8" i="37"/>
  <c r="U8" i="40"/>
  <c r="I53" i="39"/>
  <c r="I53" i="37"/>
  <c r="I53" i="38"/>
  <c r="I53" i="36"/>
  <c r="I53" i="40"/>
  <c r="CW67" i="39"/>
  <c r="CW67" i="38"/>
  <c r="CW67" i="37"/>
  <c r="CW67" i="36"/>
  <c r="CW67" i="40"/>
  <c r="DN51" i="39"/>
  <c r="DN51" i="37"/>
  <c r="DN51" i="38"/>
  <c r="DN51" i="36"/>
  <c r="DN51" i="40"/>
  <c r="AD6" i="39"/>
  <c r="AD6" i="38"/>
  <c r="AD6" i="37"/>
  <c r="AD6" i="40"/>
  <c r="AD6" i="36"/>
  <c r="BS23" i="39"/>
  <c r="BS23" i="38"/>
  <c r="BS23" i="37"/>
  <c r="BS23" i="36"/>
  <c r="BS23" i="40"/>
  <c r="Z7" i="39"/>
  <c r="Z7" i="37"/>
  <c r="Z7" i="38"/>
  <c r="Z7" i="40"/>
  <c r="Z7" i="36"/>
  <c r="CC19" i="39"/>
  <c r="CC19" i="38"/>
  <c r="CC19" i="37"/>
  <c r="CC19" i="36"/>
  <c r="CC19" i="40"/>
  <c r="CE16" i="39"/>
  <c r="CE16" i="38"/>
  <c r="CE16" i="37"/>
  <c r="CE16" i="36"/>
  <c r="CE16" i="40"/>
  <c r="AR20" i="39"/>
  <c r="AR20" i="38"/>
  <c r="AR20" i="37"/>
  <c r="AR20" i="36"/>
  <c r="AR20" i="40"/>
  <c r="BX51" i="39"/>
  <c r="BX51" i="38"/>
  <c r="BX51" i="37"/>
  <c r="BX51" i="40"/>
  <c r="BX51" i="36"/>
  <c r="CP58" i="39"/>
  <c r="CP58" i="38"/>
  <c r="CP58" i="37"/>
  <c r="CP58" i="36"/>
  <c r="CP58" i="40"/>
  <c r="DE37" i="39"/>
  <c r="DE37" i="38"/>
  <c r="DE37" i="37"/>
  <c r="DE37" i="36"/>
  <c r="DE37" i="40"/>
  <c r="CO55" i="39"/>
  <c r="CO55" i="38"/>
  <c r="CO55" i="37"/>
  <c r="CO55" i="36"/>
  <c r="CO55" i="40"/>
  <c r="BU33" i="39"/>
  <c r="BU33" i="38"/>
  <c r="BU33" i="37"/>
  <c r="BU33" i="40"/>
  <c r="BU33" i="36"/>
  <c r="CQ30" i="39"/>
  <c r="CQ30" i="38"/>
  <c r="CQ30" i="37"/>
  <c r="CQ30" i="36"/>
  <c r="CQ30" i="40"/>
  <c r="AE51" i="39"/>
  <c r="AE51" i="38"/>
  <c r="AE51" i="37"/>
  <c r="AE51" i="40"/>
  <c r="AE51" i="36"/>
  <c r="DD40" i="39"/>
  <c r="DD40" i="38"/>
  <c r="DD40" i="36"/>
  <c r="DD40" i="37"/>
  <c r="DD40" i="40"/>
  <c r="CB16" i="39"/>
  <c r="CB16" i="38"/>
  <c r="CB16" i="37"/>
  <c r="CB16" i="36"/>
  <c r="CB16" i="40"/>
  <c r="DM60" i="39"/>
  <c r="DM60" i="38"/>
  <c r="DM60" i="37"/>
  <c r="DM60" i="36"/>
  <c r="DM60" i="40"/>
  <c r="BU40" i="39"/>
  <c r="BU40" i="38"/>
  <c r="BU40" i="37"/>
  <c r="BU40" i="36"/>
  <c r="BU40" i="40"/>
  <c r="AO56" i="39"/>
  <c r="AO56" i="38"/>
  <c r="AO56" i="36"/>
  <c r="AO56" i="37"/>
  <c r="AO56" i="40"/>
  <c r="CS67" i="39"/>
  <c r="CS67" i="38"/>
  <c r="CS67" i="37"/>
  <c r="CS67" i="36"/>
  <c r="CS67" i="40"/>
  <c r="CF65" i="39"/>
  <c r="CF65" i="38"/>
  <c r="CF65" i="36"/>
  <c r="CF65" i="40"/>
  <c r="CF65" i="37"/>
  <c r="CX26" i="39"/>
  <c r="CX26" i="38"/>
  <c r="CX26" i="36"/>
  <c r="CX26" i="37"/>
  <c r="CX26" i="40"/>
  <c r="CH46" i="39"/>
  <c r="CH46" i="38"/>
  <c r="CH46" i="37"/>
  <c r="CH46" i="36"/>
  <c r="CH46" i="40"/>
  <c r="CP60" i="39"/>
  <c r="CP60" i="38"/>
  <c r="CP60" i="37"/>
  <c r="CP60" i="40"/>
  <c r="CP60" i="36"/>
  <c r="AI11" i="39"/>
  <c r="AI11" i="38"/>
  <c r="AI11" i="37"/>
  <c r="AI11" i="36"/>
  <c r="AI11" i="40"/>
  <c r="AY65" i="39"/>
  <c r="AY65" i="38"/>
  <c r="AY65" i="37"/>
  <c r="AY65" i="36"/>
  <c r="AY65" i="40"/>
  <c r="CR20" i="39"/>
  <c r="CR20" i="38"/>
  <c r="CR20" i="37"/>
  <c r="CR20" i="36"/>
  <c r="CR20" i="40"/>
  <c r="CB52" i="39"/>
  <c r="CB52" i="38"/>
  <c r="CB52" i="37"/>
  <c r="CB52" i="36"/>
  <c r="CB52" i="40"/>
  <c r="CT42" i="39"/>
  <c r="CT42" i="38"/>
  <c r="CT42" i="37"/>
  <c r="CT42" i="36"/>
  <c r="CT42" i="40"/>
  <c r="DK3" i="39"/>
  <c r="DK3" i="38"/>
  <c r="DK3" i="37"/>
  <c r="DK3" i="36"/>
  <c r="DK3" i="40"/>
  <c r="DJ67" i="39"/>
  <c r="DJ67" i="38"/>
  <c r="DJ67" i="37"/>
  <c r="DJ67" i="36"/>
  <c r="DJ67" i="40"/>
  <c r="BI15" i="39"/>
  <c r="BI15" i="38"/>
  <c r="BI15" i="37"/>
  <c r="BI15" i="36"/>
  <c r="BI15" i="40"/>
  <c r="CG8" i="39"/>
  <c r="CG8" i="38"/>
  <c r="CG8" i="36"/>
  <c r="CG8" i="37"/>
  <c r="CG8" i="40"/>
  <c r="BY8" i="39"/>
  <c r="BY8" i="37"/>
  <c r="BY8" i="38"/>
  <c r="BY8" i="36"/>
  <c r="BY8" i="40"/>
  <c r="AS67" i="39"/>
  <c r="AS67" i="38"/>
  <c r="AS67" i="37"/>
  <c r="AS67" i="36"/>
  <c r="AS67" i="40"/>
  <c r="V40" i="39"/>
  <c r="V40" i="38"/>
  <c r="V40" i="37"/>
  <c r="V40" i="40"/>
  <c r="V40" i="36"/>
  <c r="O39" i="39"/>
  <c r="O39" i="38"/>
  <c r="O39" i="37"/>
  <c r="O39" i="36"/>
  <c r="O39" i="40"/>
  <c r="BE39" i="39"/>
  <c r="BE39" i="38"/>
  <c r="BE39" i="36"/>
  <c r="BE39" i="40"/>
  <c r="BE39" i="37"/>
  <c r="AD57" i="39"/>
  <c r="AD57" i="37"/>
  <c r="AD57" i="38"/>
  <c r="AD57" i="40"/>
  <c r="AD57" i="36"/>
  <c r="CL39" i="39"/>
  <c r="CL39" i="38"/>
  <c r="CL39" i="37"/>
  <c r="CL39" i="36"/>
  <c r="CL39" i="40"/>
  <c r="BO15" i="39"/>
  <c r="BO15" i="38"/>
  <c r="BO15" i="37"/>
  <c r="BO15" i="36"/>
  <c r="BO15" i="40"/>
  <c r="AT66" i="39"/>
  <c r="AT66" i="38"/>
  <c r="AT66" i="37"/>
  <c r="AT66" i="36"/>
  <c r="AT66" i="40"/>
  <c r="CF42" i="39"/>
  <c r="CF42" i="38"/>
  <c r="CF42" i="37"/>
  <c r="CF42" i="36"/>
  <c r="CF42" i="40"/>
  <c r="CO45" i="39"/>
  <c r="CO45" i="38"/>
  <c r="CO45" i="37"/>
  <c r="CO45" i="36"/>
  <c r="CO45" i="40"/>
  <c r="AC36" i="39"/>
  <c r="AC36" i="38"/>
  <c r="AC36" i="37"/>
  <c r="AC36" i="36"/>
  <c r="AC36" i="40"/>
  <c r="AS52" i="39"/>
  <c r="AS52" i="38"/>
  <c r="AS52" i="37"/>
  <c r="AS52" i="36"/>
  <c r="AS52" i="40"/>
  <c r="BZ3" i="39"/>
  <c r="BZ3" i="38"/>
  <c r="BZ3" i="37"/>
  <c r="BZ3" i="36"/>
  <c r="BZ3" i="40"/>
  <c r="BC11" i="39"/>
  <c r="BC11" i="38"/>
  <c r="BC11" i="37"/>
  <c r="BC11" i="36"/>
  <c r="BC11" i="40"/>
  <c r="W46" i="39"/>
  <c r="W46" i="38"/>
  <c r="W46" i="37"/>
  <c r="W46" i="36"/>
  <c r="W46" i="40"/>
  <c r="DF14" i="39"/>
  <c r="DF14" i="38"/>
  <c r="DF14" i="37"/>
  <c r="DF14" i="36"/>
  <c r="DF14" i="40"/>
  <c r="I68" i="39"/>
  <c r="I68" i="38"/>
  <c r="I68" i="37"/>
  <c r="I68" i="36"/>
  <c r="I68" i="40"/>
  <c r="DM47" i="39"/>
  <c r="DM47" i="38"/>
  <c r="DM47" i="37"/>
  <c r="DM47" i="36"/>
  <c r="DM47" i="40"/>
  <c r="BU32" i="39"/>
  <c r="BU32" i="38"/>
  <c r="BU32" i="37"/>
  <c r="BU32" i="36"/>
  <c r="BU32" i="40"/>
  <c r="DQ49" i="39"/>
  <c r="DQ49" i="38"/>
  <c r="DQ49" i="37"/>
  <c r="DQ49" i="40"/>
  <c r="DQ49" i="36"/>
  <c r="BU64" i="39"/>
  <c r="BU64" i="38"/>
  <c r="BU64" i="37"/>
  <c r="BU64" i="40"/>
  <c r="BU64" i="36"/>
  <c r="CN52" i="39"/>
  <c r="CN52" i="38"/>
  <c r="CN52" i="37"/>
  <c r="CN52" i="36"/>
  <c r="CN52" i="40"/>
  <c r="BQ68" i="39"/>
  <c r="BQ68" i="38"/>
  <c r="BQ68" i="37"/>
  <c r="BQ68" i="36"/>
  <c r="BQ68" i="40"/>
  <c r="N41" i="39"/>
  <c r="N41" i="38"/>
  <c r="N41" i="36"/>
  <c r="N41" i="40"/>
  <c r="N41" i="37"/>
  <c r="AL57" i="39"/>
  <c r="AL57" i="38"/>
  <c r="AL57" i="37"/>
  <c r="AL57" i="36"/>
  <c r="AL57" i="40"/>
  <c r="V38" i="39"/>
  <c r="V38" i="38"/>
  <c r="V38" i="37"/>
  <c r="V38" i="36"/>
  <c r="V38" i="40"/>
  <c r="AQ51" i="39"/>
  <c r="AQ51" i="37"/>
  <c r="AQ51" i="38"/>
  <c r="AQ51" i="36"/>
  <c r="AQ51" i="40"/>
  <c r="DO63" i="39"/>
  <c r="DO63" i="38"/>
  <c r="DO63" i="37"/>
  <c r="DO63" i="36"/>
  <c r="DO63" i="40"/>
  <c r="BL51" i="39"/>
  <c r="BL51" i="38"/>
  <c r="BL51" i="37"/>
  <c r="BL51" i="36"/>
  <c r="BL51" i="40"/>
  <c r="CD34" i="39"/>
  <c r="CD34" i="38"/>
  <c r="CD34" i="36"/>
  <c r="CD34" i="40"/>
  <c r="CD34" i="37"/>
  <c r="DP67" i="39"/>
  <c r="DP67" i="38"/>
  <c r="DP67" i="36"/>
  <c r="DP67" i="37"/>
  <c r="DP67" i="40"/>
  <c r="BF67" i="39"/>
  <c r="BF67" i="38"/>
  <c r="BF67" i="37"/>
  <c r="BF67" i="36"/>
  <c r="BF67" i="40"/>
  <c r="AT54" i="39"/>
  <c r="AT54" i="38"/>
  <c r="AT54" i="37"/>
  <c r="AT54" i="40"/>
  <c r="AT54" i="36"/>
  <c r="BP40" i="39"/>
  <c r="BP40" i="38"/>
  <c r="BP40" i="37"/>
  <c r="BP40" i="40"/>
  <c r="BP40" i="36"/>
  <c r="AU46" i="39"/>
  <c r="AU46" i="38"/>
  <c r="AU46" i="37"/>
  <c r="AU46" i="36"/>
  <c r="AU46" i="40"/>
  <c r="AS36" i="39"/>
  <c r="AS36" i="38"/>
  <c r="AS36" i="37"/>
  <c r="AS36" i="36"/>
  <c r="AS36" i="40"/>
  <c r="BY52" i="39"/>
  <c r="BY52" i="38"/>
  <c r="BY52" i="37"/>
  <c r="BY52" i="36"/>
  <c r="BY52" i="40"/>
  <c r="BB3" i="39"/>
  <c r="BB3" i="38"/>
  <c r="BB3" i="37"/>
  <c r="BB3" i="36"/>
  <c r="BB3" i="40"/>
  <c r="DO11" i="39"/>
  <c r="DO11" i="38"/>
  <c r="DO11" i="37"/>
  <c r="DO11" i="40"/>
  <c r="DO11" i="36"/>
  <c r="AM46" i="39"/>
  <c r="AM46" i="38"/>
  <c r="AM46" i="37"/>
  <c r="AM46" i="40"/>
  <c r="AM46" i="36"/>
  <c r="DA17" i="39"/>
  <c r="DA17" i="38"/>
  <c r="DA17" i="37"/>
  <c r="DA17" i="36"/>
  <c r="DA17" i="40"/>
  <c r="BY68" i="39"/>
  <c r="BY68" i="38"/>
  <c r="BY68" i="37"/>
  <c r="BY68" i="36"/>
  <c r="BY68" i="40"/>
  <c r="BK43" i="39"/>
  <c r="BK43" i="38"/>
  <c r="BK43" i="37"/>
  <c r="BK43" i="36"/>
  <c r="BK43" i="40"/>
  <c r="BM29" i="39"/>
  <c r="BM29" i="38"/>
  <c r="BM29" i="37"/>
  <c r="BM29" i="40"/>
  <c r="BM29" i="36"/>
  <c r="BE49" i="39"/>
  <c r="BE49" i="38"/>
  <c r="BE49" i="37"/>
  <c r="BE49" i="36"/>
  <c r="BE49" i="40"/>
  <c r="CS61" i="39"/>
  <c r="CS61" i="36"/>
  <c r="CS61" i="37"/>
  <c r="CS61" i="40"/>
  <c r="CS61" i="38"/>
  <c r="AJ50" i="39"/>
  <c r="AJ50" i="37"/>
  <c r="AJ50" i="38"/>
  <c r="AJ50" i="36"/>
  <c r="AJ50" i="40"/>
  <c r="CK40" i="39"/>
  <c r="CK40" i="38"/>
  <c r="CK40" i="37"/>
  <c r="CK40" i="36"/>
  <c r="CK40" i="40"/>
  <c r="BZ42" i="39"/>
  <c r="BZ42" i="38"/>
  <c r="BZ42" i="36"/>
  <c r="BZ42" i="37"/>
  <c r="BZ42" i="40"/>
  <c r="BR58" i="39"/>
  <c r="BR58" i="38"/>
  <c r="BR58" i="37"/>
  <c r="BR58" i="36"/>
  <c r="BR58" i="40"/>
  <c r="BC63" i="39"/>
  <c r="BC63" i="38"/>
  <c r="BC63" i="37"/>
  <c r="BC63" i="36"/>
  <c r="BC63" i="40"/>
  <c r="BO52" i="39"/>
  <c r="BO52" i="38"/>
  <c r="BO52" i="37"/>
  <c r="BO52" i="36"/>
  <c r="BO52" i="40"/>
  <c r="DO18" i="39"/>
  <c r="DO18" i="38"/>
  <c r="DO18" i="37"/>
  <c r="DO18" i="36"/>
  <c r="DO18" i="40"/>
  <c r="BT51" i="39"/>
  <c r="BT51" i="38"/>
  <c r="BT51" i="36"/>
  <c r="BT51" i="37"/>
  <c r="BT51" i="40"/>
  <c r="R37" i="39"/>
  <c r="R37" i="38"/>
  <c r="R37" i="37"/>
  <c r="R37" i="36"/>
  <c r="R37" i="40"/>
  <c r="CR65" i="39"/>
  <c r="CR65" i="38"/>
  <c r="CR65" i="37"/>
  <c r="CR65" i="36"/>
  <c r="CR65" i="40"/>
  <c r="CT65" i="39"/>
  <c r="CT65" i="38"/>
  <c r="CT65" i="37"/>
  <c r="CT65" i="36"/>
  <c r="CT65" i="40"/>
  <c r="BC51" i="39"/>
  <c r="BC51" i="38"/>
  <c r="BC51" i="37"/>
  <c r="BC51" i="40"/>
  <c r="BC51" i="36"/>
  <c r="DF62" i="39"/>
  <c r="DF62" i="38"/>
  <c r="DF62" i="37"/>
  <c r="DF62" i="36"/>
  <c r="DF62" i="40"/>
  <c r="K51" i="39"/>
  <c r="K51" i="38"/>
  <c r="K51" i="37"/>
  <c r="K51" i="40"/>
  <c r="K51" i="36"/>
  <c r="BQ52" i="39"/>
  <c r="BQ52" i="38"/>
  <c r="BQ52" i="37"/>
  <c r="BQ52" i="36"/>
  <c r="BQ52" i="40"/>
  <c r="DH36" i="39"/>
  <c r="DH36" i="38"/>
  <c r="DH36" i="37"/>
  <c r="DH36" i="36"/>
  <c r="DH36" i="40"/>
  <c r="I20" i="39"/>
  <c r="I20" i="37"/>
  <c r="I20" i="36"/>
  <c r="I20" i="38"/>
  <c r="I20" i="40"/>
  <c r="CX19" i="39"/>
  <c r="CX19" i="38"/>
  <c r="CX19" i="37"/>
  <c r="CX19" i="36"/>
  <c r="CX19" i="40"/>
  <c r="CC64" i="39"/>
  <c r="CC64" i="38"/>
  <c r="CC64" i="37"/>
  <c r="CC64" i="36"/>
  <c r="CC64" i="40"/>
  <c r="AB12" i="39"/>
  <c r="AB12" i="38"/>
  <c r="AB12" i="37"/>
  <c r="AB12" i="36"/>
  <c r="AB12" i="40"/>
  <c r="DE52" i="39"/>
  <c r="DE52" i="38"/>
  <c r="DE52" i="37"/>
  <c r="DE52" i="40"/>
  <c r="DE52" i="36"/>
  <c r="DD52" i="39"/>
  <c r="DD52" i="38"/>
  <c r="DD52" i="37"/>
  <c r="DD52" i="36"/>
  <c r="DD52" i="40"/>
  <c r="AC53" i="39"/>
  <c r="AC53" i="38"/>
  <c r="AC53" i="37"/>
  <c r="AC53" i="36"/>
  <c r="AC53" i="40"/>
  <c r="AZ65" i="39"/>
  <c r="AZ65" i="38"/>
  <c r="AZ65" i="36"/>
  <c r="AZ65" i="37"/>
  <c r="AZ65" i="40"/>
  <c r="CP25" i="39"/>
  <c r="CP25" i="38"/>
  <c r="CP25" i="37"/>
  <c r="CP25" i="36"/>
  <c r="CP25" i="40"/>
  <c r="V46" i="39"/>
  <c r="V46" i="38"/>
  <c r="V46" i="37"/>
  <c r="V46" i="36"/>
  <c r="V46" i="40"/>
  <c r="BI60" i="39"/>
  <c r="BI60" i="38"/>
  <c r="BI60" i="37"/>
  <c r="BI60" i="36"/>
  <c r="BI60" i="40"/>
  <c r="M57" i="39"/>
  <c r="M57" i="37"/>
  <c r="M57" i="38"/>
  <c r="M57" i="36"/>
  <c r="M57" i="40"/>
  <c r="S65" i="39"/>
  <c r="S65" i="38"/>
  <c r="S65" i="37"/>
  <c r="S65" i="36"/>
  <c r="S65" i="40"/>
  <c r="DG54" i="39"/>
  <c r="DG54" i="38"/>
  <c r="DG54" i="37"/>
  <c r="DG54" i="36"/>
  <c r="DG54" i="40"/>
  <c r="CR40" i="39"/>
  <c r="CR40" i="38"/>
  <c r="CR40" i="36"/>
  <c r="CR40" i="40"/>
  <c r="CR40" i="37"/>
  <c r="DJ26" i="39"/>
  <c r="DJ26" i="37"/>
  <c r="DJ26" i="38"/>
  <c r="DJ26" i="36"/>
  <c r="DJ26" i="40"/>
  <c r="CE67" i="39"/>
  <c r="CE67" i="37"/>
  <c r="CE67" i="38"/>
  <c r="CE67" i="36"/>
  <c r="CE67" i="40"/>
  <c r="S3" i="39"/>
  <c r="S3" i="38"/>
  <c r="S3" i="37"/>
  <c r="S3" i="36"/>
  <c r="S3" i="40"/>
  <c r="DQ3" i="39"/>
  <c r="DQ3" i="38"/>
  <c r="DQ3" i="37"/>
  <c r="DQ3" i="36"/>
  <c r="DQ3" i="40"/>
  <c r="DI48" i="39"/>
  <c r="DI48" i="38"/>
  <c r="DI48" i="37"/>
  <c r="DI48" i="36"/>
  <c r="DI48" i="40"/>
  <c r="DA32" i="39"/>
  <c r="DA32" i="38"/>
  <c r="DA32" i="37"/>
  <c r="DA32" i="36"/>
  <c r="DA32" i="40"/>
  <c r="AO51" i="39"/>
  <c r="AO51" i="38"/>
  <c r="AO51" i="37"/>
  <c r="AO51" i="40"/>
  <c r="AO51" i="36"/>
  <c r="DA64" i="39"/>
  <c r="DA64" i="38"/>
  <c r="DA64" i="37"/>
  <c r="DA64" i="36"/>
  <c r="DA64" i="40"/>
  <c r="AR56" i="39"/>
  <c r="AR56" i="38"/>
  <c r="AR56" i="37"/>
  <c r="AR56" i="40"/>
  <c r="AR56" i="36"/>
  <c r="DN30" i="39"/>
  <c r="DN30" i="38"/>
  <c r="DN30" i="37"/>
  <c r="DN30" i="36"/>
  <c r="DN30" i="40"/>
  <c r="V50" i="39"/>
  <c r="V50" i="37"/>
  <c r="V50" i="36"/>
  <c r="V50" i="38"/>
  <c r="V50" i="40"/>
  <c r="BI63" i="39"/>
  <c r="BI63" i="38"/>
  <c r="BI63" i="37"/>
  <c r="BI63" i="36"/>
  <c r="BI63" i="40"/>
  <c r="DC40" i="39"/>
  <c r="DC40" i="38"/>
  <c r="DC40" i="37"/>
  <c r="DC40" i="36"/>
  <c r="DC40" i="40"/>
  <c r="DG27" i="39"/>
  <c r="DG27" i="37"/>
  <c r="DG27" i="38"/>
  <c r="DG27" i="36"/>
  <c r="DG27" i="40"/>
  <c r="CJ40" i="39"/>
  <c r="CJ40" i="38"/>
  <c r="CJ40" i="37"/>
  <c r="CJ40" i="36"/>
  <c r="CJ40" i="40"/>
  <c r="CD45" i="39"/>
  <c r="CD45" i="38"/>
  <c r="CD45" i="37"/>
  <c r="CD45" i="36"/>
  <c r="CD45" i="40"/>
  <c r="DB65" i="38"/>
  <c r="DB65" i="39"/>
  <c r="DB65" i="37"/>
  <c r="DB65" i="40"/>
  <c r="DB65" i="36"/>
  <c r="DE9" i="39"/>
  <c r="DE9" i="38"/>
  <c r="DE9" i="37"/>
  <c r="DE9" i="36"/>
  <c r="DE9" i="40"/>
  <c r="AJ16" i="39"/>
  <c r="AJ16" i="38"/>
  <c r="AJ16" i="37"/>
  <c r="AJ16" i="40"/>
  <c r="AJ16" i="36"/>
  <c r="BQ51" i="39"/>
  <c r="BQ51" i="38"/>
  <c r="BQ51" i="36"/>
  <c r="BQ51" i="37"/>
  <c r="BQ51" i="40"/>
  <c r="N51" i="39"/>
  <c r="N51" i="38"/>
  <c r="N51" i="37"/>
  <c r="N51" i="40"/>
  <c r="N51" i="36"/>
  <c r="DF13" i="39"/>
  <c r="DF13" i="38"/>
  <c r="DF13" i="37"/>
  <c r="DF13" i="36"/>
  <c r="DF13" i="40"/>
  <c r="DI10" i="39"/>
  <c r="DI10" i="38"/>
  <c r="DI10" i="37"/>
  <c r="DI10" i="36"/>
  <c r="DI10" i="40"/>
  <c r="BF6" i="39"/>
  <c r="BF6" i="38"/>
  <c r="BF6" i="37"/>
  <c r="BF6" i="40"/>
  <c r="BF6" i="36"/>
  <c r="V26" i="39"/>
  <c r="V26" i="38"/>
  <c r="V26" i="37"/>
  <c r="V26" i="36"/>
  <c r="V26" i="40"/>
  <c r="DF33" i="39"/>
  <c r="DF33" i="38"/>
  <c r="DF33" i="37"/>
  <c r="DF33" i="40"/>
  <c r="DF33" i="36"/>
  <c r="BU41" i="39"/>
  <c r="BU41" i="38"/>
  <c r="BU41" i="37"/>
  <c r="BU41" i="40"/>
  <c r="BU41" i="36"/>
  <c r="CG41" i="39"/>
  <c r="CG41" i="38"/>
  <c r="CG41" i="37"/>
  <c r="CG41" i="36"/>
  <c r="CG41" i="40"/>
  <c r="Y17" i="39"/>
  <c r="Y17" i="38"/>
  <c r="Y17" i="37"/>
  <c r="Y17" i="40"/>
  <c r="Y17" i="36"/>
  <c r="BC23" i="39"/>
  <c r="BC23" i="38"/>
  <c r="BC23" i="37"/>
  <c r="BC23" i="36"/>
  <c r="BC23" i="40"/>
  <c r="CA47" i="39"/>
  <c r="CA47" i="38"/>
  <c r="CA47" i="37"/>
  <c r="CA47" i="40"/>
  <c r="CA47" i="36"/>
  <c r="DO31" i="39"/>
  <c r="DO31" i="38"/>
  <c r="DO31" i="36"/>
  <c r="DO31" i="40"/>
  <c r="DO31" i="37"/>
  <c r="CS35" i="39"/>
  <c r="CS35" i="38"/>
  <c r="CS35" i="37"/>
  <c r="CS35" i="36"/>
  <c r="CS35" i="40"/>
  <c r="DA53" i="39"/>
  <c r="DA53" i="38"/>
  <c r="DA53" i="37"/>
  <c r="DA53" i="40"/>
  <c r="DA53" i="36"/>
  <c r="BE67" i="39"/>
  <c r="BE67" i="38"/>
  <c r="BE67" i="37"/>
  <c r="BE67" i="36"/>
  <c r="BE67" i="40"/>
  <c r="CP15" i="39"/>
  <c r="CP15" i="38"/>
  <c r="CP15" i="37"/>
  <c r="CP15" i="36"/>
  <c r="CP15" i="40"/>
  <c r="BZ14" i="39"/>
  <c r="BZ14" i="38"/>
  <c r="BZ14" i="37"/>
  <c r="BZ14" i="36"/>
  <c r="BZ14" i="40"/>
  <c r="CN39" i="39"/>
  <c r="CN39" i="38"/>
  <c r="CN39" i="37"/>
  <c r="CN39" i="36"/>
  <c r="CN39" i="40"/>
  <c r="BY51" i="39"/>
  <c r="BY51" i="38"/>
  <c r="BY51" i="37"/>
  <c r="BY51" i="36"/>
  <c r="BY51" i="40"/>
  <c r="CX39" i="39"/>
  <c r="CX39" i="38"/>
  <c r="CX39" i="37"/>
  <c r="CX39" i="36"/>
  <c r="CX39" i="40"/>
  <c r="I67" i="39"/>
  <c r="I67" i="38"/>
  <c r="I67" i="37"/>
  <c r="I67" i="36"/>
  <c r="I67" i="40"/>
  <c r="AT14" i="39"/>
  <c r="AT14" i="38"/>
  <c r="AT14" i="37"/>
  <c r="AT14" i="36"/>
  <c r="AT14" i="40"/>
  <c r="M20" i="39"/>
  <c r="M20" i="38"/>
  <c r="M20" i="37"/>
  <c r="M20" i="36"/>
  <c r="M20" i="40"/>
  <c r="BV6" i="39"/>
  <c r="BV6" i="38"/>
  <c r="BV6" i="37"/>
  <c r="BV6" i="36"/>
  <c r="BV6" i="40"/>
  <c r="AK36" i="39"/>
  <c r="AK36" i="38"/>
  <c r="AK36" i="37"/>
  <c r="AK36" i="36"/>
  <c r="AK36" i="40"/>
  <c r="BM35" i="39"/>
  <c r="BM35" i="38"/>
  <c r="BM35" i="37"/>
  <c r="BM35" i="36"/>
  <c r="BM35" i="40"/>
  <c r="BP39" i="39"/>
  <c r="BP39" i="38"/>
  <c r="BP39" i="37"/>
  <c r="BP39" i="36"/>
  <c r="BP39" i="40"/>
  <c r="AL42" i="39"/>
  <c r="AL42" i="38"/>
  <c r="AL42" i="36"/>
  <c r="AL42" i="37"/>
  <c r="AL42" i="40"/>
  <c r="CO33" i="39"/>
  <c r="CO33" i="38"/>
  <c r="CO33" i="37"/>
  <c r="CO33" i="36"/>
  <c r="CO33" i="40"/>
  <c r="DM49" i="39"/>
  <c r="DM49" i="38"/>
  <c r="DM49" i="37"/>
  <c r="DM49" i="40"/>
  <c r="DM49" i="36"/>
  <c r="DN3" i="39"/>
  <c r="DN3" i="37"/>
  <c r="DN3" i="38"/>
  <c r="DN3" i="36"/>
  <c r="DN3" i="40"/>
  <c r="N65" i="39"/>
  <c r="N65" i="38"/>
  <c r="N65" i="37"/>
  <c r="N65" i="36"/>
  <c r="N65" i="40"/>
  <c r="CI46" i="39"/>
  <c r="CI46" i="38"/>
  <c r="CI46" i="37"/>
  <c r="CI46" i="36"/>
  <c r="CI46" i="40"/>
  <c r="CK32" i="39"/>
  <c r="CK32" i="37"/>
  <c r="CK32" i="38"/>
  <c r="CK32" i="36"/>
  <c r="CK32" i="40"/>
  <c r="CZ15" i="39"/>
  <c r="CZ15" i="38"/>
  <c r="CZ15" i="37"/>
  <c r="CZ15" i="40"/>
  <c r="CZ15" i="36"/>
  <c r="AD54" i="39"/>
  <c r="AD54" i="38"/>
  <c r="AD54" i="37"/>
  <c r="AD54" i="36"/>
  <c r="AD54" i="40"/>
  <c r="DI35" i="39"/>
  <c r="DI35" i="38"/>
  <c r="DI35" i="37"/>
  <c r="DI35" i="36"/>
  <c r="DI35" i="40"/>
  <c r="AW53" i="39"/>
  <c r="AW53" i="38"/>
  <c r="AW53" i="37"/>
  <c r="AW53" i="40"/>
  <c r="AW53" i="36"/>
  <c r="CK65" i="39"/>
  <c r="CK65" i="38"/>
  <c r="CK65" i="37"/>
  <c r="CK65" i="36"/>
  <c r="CK65" i="40"/>
  <c r="AJ67" i="39"/>
  <c r="AJ67" i="38"/>
  <c r="AJ67" i="37"/>
  <c r="AJ67" i="36"/>
  <c r="AJ67" i="40"/>
  <c r="AT30" i="39"/>
  <c r="AT30" i="38"/>
  <c r="AT30" i="37"/>
  <c r="AT30" i="40"/>
  <c r="AT30" i="36"/>
  <c r="AL49" i="39"/>
  <c r="AL49" i="38"/>
  <c r="AL49" i="37"/>
  <c r="AL49" i="36"/>
  <c r="AL49" i="40"/>
  <c r="AL62" i="39"/>
  <c r="AL62" i="38"/>
  <c r="AL62" i="37"/>
  <c r="AL62" i="36"/>
  <c r="AL62" i="40"/>
  <c r="AQ39" i="39"/>
  <c r="AQ39" i="38"/>
  <c r="AQ39" i="37"/>
  <c r="AQ39" i="36"/>
  <c r="AQ39" i="40"/>
  <c r="BC57" i="39"/>
  <c r="BC57" i="38"/>
  <c r="BC57" i="37"/>
  <c r="BC57" i="36"/>
  <c r="BC57" i="40"/>
  <c r="AF28" i="39"/>
  <c r="AF28" i="38"/>
  <c r="AF28" i="37"/>
  <c r="AF28" i="36"/>
  <c r="AF28" i="40"/>
  <c r="BD52" i="39"/>
  <c r="BD52" i="38"/>
  <c r="BD52" i="37"/>
  <c r="BD52" i="36"/>
  <c r="BD52" i="40"/>
  <c r="R42" i="39"/>
  <c r="R42" i="38"/>
  <c r="R42" i="37"/>
  <c r="R42" i="36"/>
  <c r="R42" i="40"/>
  <c r="X67" i="39"/>
  <c r="X67" i="38"/>
  <c r="X67" i="36"/>
  <c r="X67" i="37"/>
  <c r="X67" i="40"/>
  <c r="BF65" i="39"/>
  <c r="BF65" i="38"/>
  <c r="BF65" i="37"/>
  <c r="BF65" i="36"/>
  <c r="BF65" i="40"/>
  <c r="BQ15" i="39"/>
  <c r="BQ15" i="38"/>
  <c r="BQ15" i="37"/>
  <c r="BQ15" i="36"/>
  <c r="BQ15" i="40"/>
  <c r="BR14" i="39"/>
  <c r="BR14" i="38"/>
  <c r="BR14" i="37"/>
  <c r="BR14" i="36"/>
  <c r="BR14" i="40"/>
  <c r="AZ16" i="39"/>
  <c r="AZ16" i="38"/>
  <c r="AZ16" i="37"/>
  <c r="AZ16" i="40"/>
  <c r="AZ16" i="36"/>
  <c r="CG51" i="39"/>
  <c r="CG51" i="38"/>
  <c r="CG51" i="36"/>
  <c r="CG51" i="40"/>
  <c r="CG51" i="37"/>
  <c r="DF39" i="39"/>
  <c r="DF39" i="38"/>
  <c r="DF39" i="37"/>
  <c r="DF39" i="36"/>
  <c r="DF39" i="40"/>
  <c r="CA15" i="39"/>
  <c r="CA15" i="38"/>
  <c r="CA15" i="37"/>
  <c r="CA15" i="36"/>
  <c r="CA15" i="40"/>
  <c r="BU16" i="39"/>
  <c r="BU16" i="38"/>
  <c r="BU16" i="37"/>
  <c r="BU16" i="36"/>
  <c r="BU16" i="40"/>
  <c r="DF41" i="39"/>
  <c r="DF41" i="38"/>
  <c r="DF41" i="37"/>
  <c r="DF41" i="36"/>
  <c r="DF41" i="40"/>
  <c r="AX19" i="39"/>
  <c r="AX19" i="38"/>
  <c r="AX19" i="37"/>
  <c r="AX19" i="36"/>
  <c r="AX19" i="40"/>
  <c r="CG52" i="39"/>
  <c r="CG52" i="38"/>
  <c r="CG52" i="37"/>
  <c r="CG52" i="36"/>
  <c r="CG52" i="40"/>
  <c r="CI49" i="39"/>
  <c r="CI49" i="38"/>
  <c r="CI49" i="37"/>
  <c r="CI49" i="36"/>
  <c r="CI49" i="40"/>
  <c r="BJ41" i="39"/>
  <c r="BJ41" i="38"/>
  <c r="BJ41" i="37"/>
  <c r="BJ41" i="40"/>
  <c r="BJ41" i="36"/>
  <c r="AT57" i="39"/>
  <c r="AT57" i="38"/>
  <c r="AT57" i="37"/>
  <c r="AT57" i="36"/>
  <c r="AT57" i="40"/>
  <c r="CG37" i="39"/>
  <c r="CG37" i="38"/>
  <c r="CG37" i="37"/>
  <c r="CG37" i="40"/>
  <c r="CG37" i="36"/>
  <c r="BH55" i="39"/>
  <c r="BH55" i="38"/>
  <c r="BH55" i="37"/>
  <c r="BH55" i="36"/>
  <c r="BH55" i="40"/>
  <c r="AG19" i="39"/>
  <c r="AG19" i="38"/>
  <c r="AG19" i="37"/>
  <c r="AG19" i="40"/>
  <c r="AG19" i="36"/>
  <c r="AU25" i="39"/>
  <c r="AU25" i="38"/>
  <c r="AU25" i="37"/>
  <c r="AU25" i="36"/>
  <c r="AU25" i="40"/>
  <c r="DG47" i="39"/>
  <c r="DG47" i="38"/>
  <c r="DG47" i="37"/>
  <c r="DG47" i="36"/>
  <c r="DG47" i="40"/>
  <c r="AE25" i="39"/>
  <c r="AE25" i="38"/>
  <c r="AE25" i="37"/>
  <c r="AE25" i="36"/>
  <c r="AE25" i="40"/>
  <c r="AV15" i="39"/>
  <c r="AV15" i="38"/>
  <c r="AV15" i="37"/>
  <c r="AV15" i="36"/>
  <c r="AV15" i="40"/>
  <c r="BS55" i="39"/>
  <c r="BS55" i="38"/>
  <c r="BS55" i="37"/>
  <c r="BS55" i="36"/>
  <c r="BS55" i="40"/>
  <c r="Q37" i="39"/>
  <c r="Q37" i="38"/>
  <c r="Q37" i="37"/>
  <c r="Q37" i="36"/>
  <c r="Q37" i="40"/>
  <c r="BE53" i="39"/>
  <c r="BE53" i="38"/>
  <c r="BE53" i="37"/>
  <c r="BE53" i="40"/>
  <c r="BE53" i="36"/>
  <c r="CS65" i="39"/>
  <c r="CS65" i="38"/>
  <c r="CS65" i="36"/>
  <c r="CS65" i="37"/>
  <c r="CS65" i="40"/>
  <c r="BP65" i="39"/>
  <c r="BP65" i="38"/>
  <c r="BP65" i="37"/>
  <c r="BP65" i="40"/>
  <c r="BP65" i="36"/>
  <c r="AL26" i="39"/>
  <c r="AL26" i="38"/>
  <c r="AL26" i="37"/>
  <c r="AL26" i="36"/>
  <c r="AL26" i="40"/>
  <c r="BB46" i="39"/>
  <c r="BB46" i="38"/>
  <c r="BB46" i="37"/>
  <c r="BB46" i="40"/>
  <c r="BB46" i="36"/>
  <c r="BZ60" i="39"/>
  <c r="BZ60" i="38"/>
  <c r="BZ60" i="37"/>
  <c r="BZ60" i="36"/>
  <c r="BZ60" i="40"/>
  <c r="O25" i="39"/>
  <c r="O25" i="38"/>
  <c r="O25" i="37"/>
  <c r="O25" i="36"/>
  <c r="O25" i="40"/>
  <c r="CU52" i="39"/>
  <c r="CU52" i="38"/>
  <c r="CU52" i="37"/>
  <c r="CU52" i="40"/>
  <c r="CU52" i="36"/>
  <c r="BT19" i="39"/>
  <c r="BT19" i="38"/>
  <c r="BT19" i="37"/>
  <c r="BT19" i="40"/>
  <c r="BT19" i="36"/>
  <c r="DH51" i="39"/>
  <c r="DH51" i="38"/>
  <c r="DH51" i="37"/>
  <c r="DH51" i="36"/>
  <c r="DH51" i="40"/>
  <c r="AH42" i="39"/>
  <c r="AH42" i="38"/>
  <c r="AH42" i="37"/>
  <c r="AH42" i="36"/>
  <c r="AH42" i="40"/>
  <c r="BO3" i="39"/>
  <c r="BO3" i="38"/>
  <c r="BO3" i="37"/>
  <c r="BO3" i="36"/>
  <c r="BO3" i="40"/>
  <c r="DA3" i="39"/>
  <c r="DA3" i="38"/>
  <c r="DA3" i="37"/>
  <c r="DA3" i="36"/>
  <c r="DA3" i="40"/>
  <c r="I58" i="39"/>
  <c r="I58" i="38"/>
  <c r="I58" i="37"/>
  <c r="I58" i="36"/>
  <c r="I58" i="40"/>
  <c r="J7" i="39"/>
  <c r="J7" i="38"/>
  <c r="J7" i="37"/>
  <c r="J7" i="36"/>
  <c r="J7" i="40"/>
  <c r="BJ40" i="39"/>
  <c r="BJ40" i="38"/>
  <c r="BJ40" i="37"/>
  <c r="BJ40" i="36"/>
  <c r="BJ40" i="40"/>
  <c r="AC67" i="39"/>
  <c r="AC67" i="38"/>
  <c r="AC67" i="37"/>
  <c r="AC67" i="36"/>
  <c r="AC67" i="40"/>
  <c r="AL51" i="39"/>
  <c r="AL51" i="38"/>
  <c r="AL51" i="37"/>
  <c r="AL51" i="36"/>
  <c r="AL51" i="40"/>
  <c r="BS40" i="39"/>
  <c r="BS40" i="38"/>
  <c r="BS40" i="37"/>
  <c r="BS40" i="36"/>
  <c r="BS40" i="40"/>
  <c r="BE52" i="39"/>
  <c r="BE52" i="38"/>
  <c r="BE52" i="37"/>
  <c r="BE52" i="40"/>
  <c r="BE52" i="36"/>
  <c r="BZ62" i="39"/>
  <c r="BZ62" i="38"/>
  <c r="BZ62" i="37"/>
  <c r="BZ62" i="36"/>
  <c r="BZ62" i="40"/>
  <c r="Z40" i="39"/>
  <c r="Z40" i="38"/>
  <c r="Z40" i="37"/>
  <c r="Z40" i="36"/>
  <c r="Z40" i="40"/>
  <c r="AY15" i="39"/>
  <c r="AY15" i="38"/>
  <c r="AY15" i="37"/>
  <c r="AY15" i="36"/>
  <c r="AY15" i="40"/>
  <c r="AT62" i="39"/>
  <c r="AT62" i="38"/>
  <c r="AT62" i="37"/>
  <c r="AT62" i="36"/>
  <c r="AT62" i="40"/>
  <c r="T42" i="39"/>
  <c r="T42" i="38"/>
  <c r="T42" i="37"/>
  <c r="T42" i="36"/>
  <c r="T42" i="40"/>
  <c r="CO57" i="39"/>
  <c r="CO57" i="38"/>
  <c r="CO57" i="37"/>
  <c r="CO57" i="36"/>
  <c r="CO57" i="40"/>
  <c r="CO37" i="39"/>
  <c r="CO37" i="38"/>
  <c r="CO37" i="37"/>
  <c r="CO37" i="40"/>
  <c r="CO37" i="36"/>
  <c r="BY55" i="39"/>
  <c r="BY55" i="37"/>
  <c r="BY55" i="38"/>
  <c r="BY55" i="36"/>
  <c r="BY55" i="40"/>
  <c r="M33" i="39"/>
  <c r="M33" i="38"/>
  <c r="M33" i="36"/>
  <c r="M33" i="37"/>
  <c r="M33" i="40"/>
  <c r="AU30" i="39"/>
  <c r="AU30" i="38"/>
  <c r="AU30" i="37"/>
  <c r="AU30" i="40"/>
  <c r="AU30" i="36"/>
  <c r="W51" i="39"/>
  <c r="W51" i="38"/>
  <c r="W51" i="37"/>
  <c r="W51" i="36"/>
  <c r="W51" i="40"/>
  <c r="BY33" i="39"/>
  <c r="BY33" i="38"/>
  <c r="BY33" i="37"/>
  <c r="BY33" i="36"/>
  <c r="BY33" i="40"/>
  <c r="DP15" i="39"/>
  <c r="DP15" i="38"/>
  <c r="DP15" i="37"/>
  <c r="DP15" i="40"/>
  <c r="DP15" i="36"/>
  <c r="DM55" i="39"/>
  <c r="DM55" i="38"/>
  <c r="DM55" i="37"/>
  <c r="DM55" i="36"/>
  <c r="DM55" i="40"/>
  <c r="AG37" i="39"/>
  <c r="AG37" i="38"/>
  <c r="AG37" i="37"/>
  <c r="AG37" i="36"/>
  <c r="AG37" i="40"/>
  <c r="BM53" i="39"/>
  <c r="BM53" i="38"/>
  <c r="BM53" i="37"/>
  <c r="BM53" i="36"/>
  <c r="BM53" i="40"/>
  <c r="DA65" i="39"/>
  <c r="DA65" i="38"/>
  <c r="DA65" i="37"/>
  <c r="DA65" i="40"/>
  <c r="DA65" i="36"/>
  <c r="L65" i="39"/>
  <c r="L65" i="38"/>
  <c r="L65" i="36"/>
  <c r="L65" i="40"/>
  <c r="L65" i="37"/>
  <c r="R19" i="39"/>
  <c r="R19" i="38"/>
  <c r="R19" i="37"/>
  <c r="R19" i="40"/>
  <c r="R19" i="36"/>
  <c r="AT42" i="39"/>
  <c r="AT42" i="37"/>
  <c r="AT42" i="36"/>
  <c r="AT42" i="38"/>
  <c r="AT42" i="40"/>
  <c r="V58" i="39"/>
  <c r="V58" i="38"/>
  <c r="V58" i="37"/>
  <c r="V58" i="36"/>
  <c r="V58" i="40"/>
  <c r="CQ54" i="39"/>
  <c r="CQ54" i="38"/>
  <c r="CQ54" i="37"/>
  <c r="CQ54" i="36"/>
  <c r="CQ54" i="40"/>
  <c r="AQ52" i="39"/>
  <c r="AQ52" i="38"/>
  <c r="AQ52" i="37"/>
  <c r="AQ52" i="36"/>
  <c r="AQ52" i="40"/>
  <c r="CI63" i="39"/>
  <c r="CI63" i="38"/>
  <c r="CI63" i="37"/>
  <c r="CI63" i="36"/>
  <c r="CI63" i="40"/>
  <c r="DP40" i="39"/>
  <c r="DP40" i="38"/>
  <c r="DP40" i="37"/>
  <c r="DP40" i="36"/>
  <c r="DP40" i="40"/>
  <c r="R34" i="39"/>
  <c r="R34" i="38"/>
  <c r="R34" i="37"/>
  <c r="R34" i="36"/>
  <c r="R34" i="40"/>
  <c r="CZ67" i="39"/>
  <c r="CZ67" i="38"/>
  <c r="CZ67" i="36"/>
  <c r="CZ67" i="37"/>
  <c r="CZ67" i="40"/>
  <c r="DB67" i="39"/>
  <c r="DB67" i="38"/>
  <c r="DB67" i="37"/>
  <c r="DB67" i="36"/>
  <c r="DB67" i="40"/>
  <c r="I64" i="39"/>
  <c r="I64" i="38"/>
  <c r="I64" i="37"/>
  <c r="I64" i="36"/>
  <c r="I64" i="40"/>
  <c r="CL16" i="39"/>
  <c r="CL16" i="38"/>
  <c r="CL16" i="37"/>
  <c r="CL16" i="40"/>
  <c r="CL16" i="36"/>
  <c r="AN58" i="39"/>
  <c r="AN58" i="38"/>
  <c r="AN58" i="37"/>
  <c r="AN58" i="36"/>
  <c r="AN58" i="40"/>
  <c r="AQ42" i="39"/>
  <c r="AQ42" i="38"/>
  <c r="AQ42" i="37"/>
  <c r="AQ42" i="36"/>
  <c r="AQ42" i="40"/>
  <c r="CR25" i="39"/>
  <c r="CR25" i="38"/>
  <c r="CR25" i="37"/>
  <c r="CR25" i="36"/>
  <c r="CR25" i="40"/>
  <c r="AJ54" i="39"/>
  <c r="AJ54" i="38"/>
  <c r="AJ54" i="37"/>
  <c r="AJ54" i="36"/>
  <c r="AJ54" i="40"/>
  <c r="AH26" i="39"/>
  <c r="AH26" i="37"/>
  <c r="AH26" i="38"/>
  <c r="AH26" i="36"/>
  <c r="AH26" i="40"/>
  <c r="Y18" i="39"/>
  <c r="Y18" i="38"/>
  <c r="Y18" i="37"/>
  <c r="Y18" i="36"/>
  <c r="Y18" i="40"/>
  <c r="CY12" i="39"/>
  <c r="CY12" i="38"/>
  <c r="CY12" i="37"/>
  <c r="CY12" i="40"/>
  <c r="CY12" i="36"/>
  <c r="CO59" i="39"/>
  <c r="CO59" i="38"/>
  <c r="CO59" i="37"/>
  <c r="CO59" i="36"/>
  <c r="CO59" i="40"/>
  <c r="DL23" i="39"/>
  <c r="DL23" i="38"/>
  <c r="DL23" i="37"/>
  <c r="DL23" i="36"/>
  <c r="DL23" i="40"/>
  <c r="DM13" i="39"/>
  <c r="DM13" i="38"/>
  <c r="DM13" i="37"/>
  <c r="DM13" i="36"/>
  <c r="DM13" i="40"/>
  <c r="X61" i="39"/>
  <c r="X61" i="38"/>
  <c r="X61" i="37"/>
  <c r="X61" i="36"/>
  <c r="X61" i="40"/>
  <c r="BW44" i="39"/>
  <c r="BW44" i="38"/>
  <c r="BW44" i="37"/>
  <c r="BW44" i="36"/>
  <c r="BW44" i="40"/>
  <c r="CT3" i="39"/>
  <c r="CT3" i="38"/>
  <c r="CT3" i="37"/>
  <c r="CT3" i="40"/>
  <c r="CT3" i="36"/>
  <c r="O57" i="39"/>
  <c r="O57" i="38"/>
  <c r="O57" i="37"/>
  <c r="O57" i="36"/>
  <c r="O57" i="40"/>
  <c r="R38" i="39"/>
  <c r="R38" i="38"/>
  <c r="R38" i="36"/>
  <c r="R38" i="37"/>
  <c r="R38" i="40"/>
  <c r="BE30" i="39"/>
  <c r="BE30" i="38"/>
  <c r="BE30" i="37"/>
  <c r="BE30" i="36"/>
  <c r="BE30" i="40"/>
  <c r="CQ26" i="39"/>
  <c r="CQ26" i="38"/>
  <c r="CQ26" i="37"/>
  <c r="CQ26" i="36"/>
  <c r="CQ26" i="40"/>
  <c r="CX32" i="39"/>
  <c r="CX32" i="38"/>
  <c r="CX32" i="37"/>
  <c r="CX32" i="36"/>
  <c r="CX32" i="40"/>
  <c r="CV43" i="39"/>
  <c r="CV43" i="38"/>
  <c r="CV43" i="37"/>
  <c r="CV43" i="40"/>
  <c r="CV43" i="36"/>
  <c r="Z8" i="39"/>
  <c r="Z8" i="38"/>
  <c r="Z8" i="37"/>
  <c r="Z8" i="36"/>
  <c r="Z8" i="40"/>
  <c r="BF53" i="39"/>
  <c r="BF53" i="38"/>
  <c r="BF53" i="37"/>
  <c r="BF53" i="40"/>
  <c r="BF53" i="36"/>
  <c r="K58" i="39"/>
  <c r="K58" i="38"/>
  <c r="K58" i="37"/>
  <c r="K58" i="36"/>
  <c r="K58" i="40"/>
  <c r="CF63" i="39"/>
  <c r="CF63" i="38"/>
  <c r="CF63" i="37"/>
  <c r="CF63" i="36"/>
  <c r="CF63" i="40"/>
  <c r="CA58" i="39"/>
  <c r="CA58" i="38"/>
  <c r="CA58" i="37"/>
  <c r="CA58" i="36"/>
  <c r="CA58" i="40"/>
  <c r="DB41" i="39"/>
  <c r="DB41" i="38"/>
  <c r="DB41" i="37"/>
  <c r="DB41" i="36"/>
  <c r="DB41" i="40"/>
  <c r="Q33" i="39"/>
  <c r="Q33" i="38"/>
  <c r="Q33" i="37"/>
  <c r="Q33" i="40"/>
  <c r="Q33" i="36"/>
  <c r="AU28" i="39"/>
  <c r="AU28" i="38"/>
  <c r="AU28" i="36"/>
  <c r="AU28" i="37"/>
  <c r="AU28" i="40"/>
  <c r="AT35" i="39"/>
  <c r="AT35" i="38"/>
  <c r="AT35" i="36"/>
  <c r="AT35" i="37"/>
  <c r="AT35" i="40"/>
  <c r="AC22" i="39"/>
  <c r="AC22" i="38"/>
  <c r="AC22" i="37"/>
  <c r="AC22" i="36"/>
  <c r="AC22" i="40"/>
  <c r="CL10" i="39"/>
  <c r="CL10" i="38"/>
  <c r="CL10" i="37"/>
  <c r="CL10" i="40"/>
  <c r="CL10" i="36"/>
  <c r="CB7" i="39"/>
  <c r="CB7" i="38"/>
  <c r="CB7" i="37"/>
  <c r="CB7" i="36"/>
  <c r="CB7" i="40"/>
  <c r="BN28" i="39"/>
  <c r="BN28" i="38"/>
  <c r="BN28" i="37"/>
  <c r="BN28" i="36"/>
  <c r="BN28" i="40"/>
  <c r="O37" i="39"/>
  <c r="O37" i="38"/>
  <c r="O37" i="36"/>
  <c r="O37" i="37"/>
  <c r="O37" i="40"/>
  <c r="DM58" i="39"/>
  <c r="DM58" i="37"/>
  <c r="DM58" i="38"/>
  <c r="DM58" i="40"/>
  <c r="DM58" i="36"/>
  <c r="Z9" i="39"/>
  <c r="Z9" i="38"/>
  <c r="Z9" i="37"/>
  <c r="Z9" i="36"/>
  <c r="Z9" i="40"/>
  <c r="S62" i="39"/>
  <c r="S62" i="38"/>
  <c r="S62" i="37"/>
  <c r="S62" i="36"/>
  <c r="S62" i="40"/>
  <c r="DG61" i="39"/>
  <c r="DG61" i="38"/>
  <c r="DG61" i="37"/>
  <c r="DG61" i="36"/>
  <c r="DG61" i="40"/>
  <c r="CR55" i="39"/>
  <c r="CR55" i="38"/>
  <c r="CR55" i="37"/>
  <c r="CR55" i="36"/>
  <c r="CR55" i="40"/>
  <c r="BW34" i="39"/>
  <c r="BW34" i="38"/>
  <c r="BW34" i="37"/>
  <c r="BW34" i="36"/>
  <c r="BW34" i="40"/>
  <c r="O53" i="39"/>
  <c r="O53" i="38"/>
  <c r="O53" i="37"/>
  <c r="O53" i="36"/>
  <c r="O53" i="40"/>
  <c r="BE6" i="39"/>
  <c r="BE6" i="38"/>
  <c r="BE6" i="37"/>
  <c r="BE6" i="36"/>
  <c r="BE6" i="40"/>
  <c r="L12" i="39"/>
  <c r="L12" i="38"/>
  <c r="L12" i="37"/>
  <c r="L12" i="40"/>
  <c r="L12" i="36"/>
  <c r="CQ57" i="39"/>
  <c r="CQ57" i="38"/>
  <c r="CQ57" i="37"/>
  <c r="CQ57" i="36"/>
  <c r="CQ57" i="40"/>
  <c r="CF3" i="39"/>
  <c r="CF3" i="38"/>
  <c r="CF3" i="37"/>
  <c r="CF3" i="36"/>
  <c r="CF3" i="40"/>
  <c r="AV42" i="39"/>
  <c r="AV42" i="38"/>
  <c r="AV42" i="37"/>
  <c r="AV42" i="36"/>
  <c r="AV42" i="40"/>
  <c r="AN24" i="39"/>
  <c r="AN24" i="38"/>
  <c r="AN24" i="37"/>
  <c r="AN24" i="36"/>
  <c r="AN24" i="40"/>
  <c r="CU54" i="39"/>
  <c r="CU54" i="37"/>
  <c r="CU54" i="36"/>
  <c r="CU54" i="38"/>
  <c r="CU54" i="40"/>
  <c r="DQ28" i="39"/>
  <c r="DQ28" i="38"/>
  <c r="DQ28" i="37"/>
  <c r="DQ28" i="36"/>
  <c r="DQ28" i="40"/>
  <c r="CJ57" i="39"/>
  <c r="CJ57" i="36"/>
  <c r="CJ57" i="38"/>
  <c r="CJ57" i="37"/>
  <c r="CJ57" i="40"/>
  <c r="CM41" i="39"/>
  <c r="CM41" i="38"/>
  <c r="CM41" i="37"/>
  <c r="CM41" i="36"/>
  <c r="CM41" i="40"/>
  <c r="AF25" i="39"/>
  <c r="AF25" i="38"/>
  <c r="AF25" i="37"/>
  <c r="AF25" i="36"/>
  <c r="AF25" i="40"/>
  <c r="AZ59" i="39"/>
  <c r="AZ59" i="38"/>
  <c r="AZ59" i="37"/>
  <c r="AZ59" i="40"/>
  <c r="AZ59" i="36"/>
  <c r="R31" i="39"/>
  <c r="R31" i="38"/>
  <c r="R31" i="37"/>
  <c r="R31" i="36"/>
  <c r="R31" i="40"/>
  <c r="CK22" i="39"/>
  <c r="CK22" i="38"/>
  <c r="CK22" i="37"/>
  <c r="CK22" i="40"/>
  <c r="CK22" i="36"/>
  <c r="O19" i="39"/>
  <c r="O19" i="38"/>
  <c r="O19" i="37"/>
  <c r="O19" i="40"/>
  <c r="O19" i="36"/>
  <c r="BR23" i="39"/>
  <c r="BR23" i="38"/>
  <c r="BR23" i="37"/>
  <c r="BR23" i="36"/>
  <c r="BR23" i="40"/>
  <c r="BJ29" i="39"/>
  <c r="BJ29" i="38"/>
  <c r="BJ29" i="37"/>
  <c r="BJ29" i="36"/>
  <c r="BJ29" i="40"/>
  <c r="V8" i="39"/>
  <c r="V8" i="38"/>
  <c r="V8" i="36"/>
  <c r="V8" i="40"/>
  <c r="V8" i="37"/>
  <c r="AY68" i="39"/>
  <c r="AY68" i="38"/>
  <c r="AY68" i="37"/>
  <c r="AY68" i="36"/>
  <c r="AY68" i="40"/>
  <c r="CE48" i="39"/>
  <c r="CE48" i="38"/>
  <c r="CE48" i="37"/>
  <c r="CE48" i="36"/>
  <c r="CE48" i="40"/>
  <c r="DH37" i="39"/>
  <c r="DH37" i="38"/>
  <c r="DH37" i="37"/>
  <c r="DH37" i="36"/>
  <c r="DH37" i="40"/>
  <c r="BS61" i="39"/>
  <c r="BS61" i="38"/>
  <c r="BS61" i="37"/>
  <c r="BS61" i="36"/>
  <c r="BS61" i="40"/>
  <c r="BN44" i="39"/>
  <c r="BN44" i="38"/>
  <c r="BN44" i="37"/>
  <c r="BN44" i="36"/>
  <c r="BN44" i="40"/>
  <c r="BE36" i="39"/>
  <c r="BE36" i="38"/>
  <c r="BE36" i="37"/>
  <c r="BE36" i="36"/>
  <c r="BE36" i="40"/>
  <c r="AM32" i="39"/>
  <c r="AM32" i="38"/>
  <c r="AM32" i="37"/>
  <c r="AM32" i="40"/>
  <c r="AM32" i="36"/>
  <c r="N43" i="39"/>
  <c r="N43" i="38"/>
  <c r="N43" i="37"/>
  <c r="N43" i="36"/>
  <c r="N43" i="40"/>
  <c r="CG23" i="39"/>
  <c r="CG23" i="38"/>
  <c r="CG23" i="37"/>
  <c r="CG23" i="36"/>
  <c r="CG23" i="40"/>
  <c r="CD12" i="39"/>
  <c r="CD12" i="38"/>
  <c r="CD12" i="37"/>
  <c r="CD12" i="40"/>
  <c r="CD12" i="36"/>
  <c r="BF57" i="39"/>
  <c r="BF57" i="38"/>
  <c r="BF57" i="37"/>
  <c r="BF57" i="40"/>
  <c r="BF57" i="36"/>
  <c r="BG57" i="39"/>
  <c r="BG57" i="38"/>
  <c r="BG57" i="37"/>
  <c r="BG57" i="40"/>
  <c r="BG57" i="36"/>
  <c r="T63" i="39"/>
  <c r="T63" i="38"/>
  <c r="T63" i="37"/>
  <c r="T63" i="36"/>
  <c r="T63" i="40"/>
  <c r="AE63" i="39"/>
  <c r="AE63" i="38"/>
  <c r="AE63" i="37"/>
  <c r="AE63" i="36"/>
  <c r="AE63" i="40"/>
  <c r="BV46" i="39"/>
  <c r="BV46" i="38"/>
  <c r="BV46" i="36"/>
  <c r="BV46" i="37"/>
  <c r="BV46" i="40"/>
  <c r="BU38" i="39"/>
  <c r="BU38" i="38"/>
  <c r="BU38" i="37"/>
  <c r="BU38" i="40"/>
  <c r="BU38" i="36"/>
  <c r="AU34" i="39"/>
  <c r="AU34" i="38"/>
  <c r="AU34" i="36"/>
  <c r="AU34" i="37"/>
  <c r="AU34" i="40"/>
  <c r="AL45" i="39"/>
  <c r="AL45" i="38"/>
  <c r="AL45" i="37"/>
  <c r="AL45" i="36"/>
  <c r="AL45" i="40"/>
  <c r="U27" i="39"/>
  <c r="U27" i="38"/>
  <c r="U27" i="36"/>
  <c r="U27" i="37"/>
  <c r="U27" i="40"/>
  <c r="AH17" i="39"/>
  <c r="AH17" i="38"/>
  <c r="AH17" i="37"/>
  <c r="AH17" i="36"/>
  <c r="AH17" i="40"/>
  <c r="P14" i="39"/>
  <c r="P14" i="38"/>
  <c r="P14" i="37"/>
  <c r="P14" i="40"/>
  <c r="P14" i="36"/>
  <c r="AX27" i="39"/>
  <c r="AX27" i="38"/>
  <c r="AX27" i="37"/>
  <c r="AX27" i="36"/>
  <c r="AX27" i="40"/>
  <c r="CY35" i="39"/>
  <c r="CY35" i="38"/>
  <c r="CY35" i="37"/>
  <c r="CY35" i="36"/>
  <c r="CY35" i="40"/>
  <c r="AS58" i="39"/>
  <c r="AS58" i="38"/>
  <c r="AS58" i="37"/>
  <c r="AS58" i="36"/>
  <c r="AS58" i="40"/>
  <c r="J8" i="39"/>
  <c r="J8" i="38"/>
  <c r="J8" i="37"/>
  <c r="J8" i="36"/>
  <c r="J8" i="40"/>
  <c r="AY37" i="39"/>
  <c r="AY37" i="38"/>
  <c r="AY37" i="36"/>
  <c r="AY37" i="37"/>
  <c r="AY37" i="40"/>
  <c r="AX57" i="39"/>
  <c r="AX57" i="38"/>
  <c r="AX57" i="37"/>
  <c r="AX57" i="36"/>
  <c r="AX57" i="40"/>
  <c r="CU56" i="39"/>
  <c r="CU56" i="38"/>
  <c r="CU56" i="40"/>
  <c r="CU56" i="36"/>
  <c r="CU56" i="37"/>
  <c r="L63" i="39"/>
  <c r="L63" i="38"/>
  <c r="L63" i="37"/>
  <c r="L63" i="36"/>
  <c r="L63" i="40"/>
  <c r="DJ27" i="39"/>
  <c r="DJ27" i="38"/>
  <c r="DJ27" i="37"/>
  <c r="DJ27" i="36"/>
  <c r="DJ27" i="40"/>
  <c r="CH32" i="39"/>
  <c r="CH32" i="38"/>
  <c r="CH32" i="37"/>
  <c r="CH32" i="36"/>
  <c r="CH32" i="40"/>
  <c r="CZ56" i="39"/>
  <c r="CZ56" i="38"/>
  <c r="CZ56" i="37"/>
  <c r="CZ56" i="36"/>
  <c r="CZ56" i="40"/>
  <c r="DC47" i="39"/>
  <c r="DC47" i="38"/>
  <c r="DC47" i="37"/>
  <c r="DC47" i="36"/>
  <c r="DC47" i="40"/>
  <c r="CB64" i="39"/>
  <c r="CB64" i="38"/>
  <c r="CB64" i="37"/>
  <c r="CB64" i="36"/>
  <c r="CB64" i="40"/>
  <c r="DK41" i="39"/>
  <c r="DK41" i="38"/>
  <c r="DK41" i="36"/>
  <c r="DK41" i="37"/>
  <c r="DK41" i="40"/>
  <c r="CV47" i="39"/>
  <c r="CV47" i="38"/>
  <c r="CV47" i="37"/>
  <c r="CV47" i="40"/>
  <c r="CV47" i="36"/>
  <c r="AV25" i="39"/>
  <c r="AV25" i="38"/>
  <c r="AV25" i="37"/>
  <c r="AV25" i="36"/>
  <c r="AV25" i="40"/>
  <c r="DB59" i="39"/>
  <c r="DB59" i="38"/>
  <c r="DB59" i="37"/>
  <c r="DB59" i="36"/>
  <c r="DB59" i="40"/>
  <c r="AF46" i="39"/>
  <c r="AF46" i="38"/>
  <c r="AF46" i="37"/>
  <c r="AF46" i="36"/>
  <c r="AF46" i="40"/>
  <c r="AI30" i="39"/>
  <c r="AI30" i="38"/>
  <c r="AI30" i="37"/>
  <c r="AI30" i="40"/>
  <c r="AI30" i="36"/>
  <c r="P13" i="39"/>
  <c r="P13" i="38"/>
  <c r="P13" i="37"/>
  <c r="P13" i="36"/>
  <c r="P13" i="40"/>
  <c r="CE13" i="39"/>
  <c r="CE13" i="38"/>
  <c r="CE13" i="37"/>
  <c r="CE13" i="36"/>
  <c r="CE13" i="40"/>
  <c r="DQ60" i="39"/>
  <c r="DQ60" i="38"/>
  <c r="DQ60" i="37"/>
  <c r="DQ60" i="40"/>
  <c r="DQ60" i="36"/>
  <c r="BM5" i="39"/>
  <c r="BM5" i="38"/>
  <c r="BM5" i="37"/>
  <c r="BM5" i="36"/>
  <c r="BM5" i="40"/>
  <c r="BI17" i="39"/>
  <c r="BI17" i="38"/>
  <c r="BI17" i="37"/>
  <c r="BI17" i="40"/>
  <c r="BI17" i="36"/>
  <c r="DE35" i="39"/>
  <c r="DE35" i="38"/>
  <c r="DE35" i="37"/>
  <c r="DE35" i="36"/>
  <c r="DE35" i="40"/>
  <c r="T11" i="39"/>
  <c r="T11" i="38"/>
  <c r="T11" i="36"/>
  <c r="T11" i="37"/>
  <c r="T11" i="40"/>
  <c r="CD66" i="39"/>
  <c r="CD66" i="38"/>
  <c r="CD66" i="37"/>
  <c r="CD66" i="36"/>
  <c r="CD66" i="40"/>
  <c r="DP48" i="39"/>
  <c r="DP48" i="38"/>
  <c r="DP48" i="36"/>
  <c r="DP48" i="37"/>
  <c r="DP48" i="40"/>
  <c r="BG32" i="39"/>
  <c r="BG32" i="38"/>
  <c r="BG32" i="37"/>
  <c r="BG32" i="36"/>
  <c r="BG32" i="40"/>
  <c r="P17" i="39"/>
  <c r="P17" i="38"/>
  <c r="P17" i="37"/>
  <c r="P17" i="36"/>
  <c r="P17" i="40"/>
  <c r="AB45" i="39"/>
  <c r="AB45" i="38"/>
  <c r="AB45" i="37"/>
  <c r="AB45" i="36"/>
  <c r="AB45" i="40"/>
  <c r="R21" i="39"/>
  <c r="R21" i="38"/>
  <c r="R21" i="37"/>
  <c r="R21" i="36"/>
  <c r="R21" i="40"/>
  <c r="AW11" i="39"/>
  <c r="AW11" i="38"/>
  <c r="AW11" i="37"/>
  <c r="AW11" i="36"/>
  <c r="AW11" i="40"/>
  <c r="O8" i="39"/>
  <c r="O8" i="38"/>
  <c r="O8" i="37"/>
  <c r="O8" i="36"/>
  <c r="O8" i="40"/>
  <c r="CO46" i="39"/>
  <c r="CO46" i="38"/>
  <c r="CO46" i="37"/>
  <c r="CO46" i="40"/>
  <c r="CO46" i="36"/>
  <c r="L17" i="39"/>
  <c r="L17" i="38"/>
  <c r="L17" i="37"/>
  <c r="L17" i="40"/>
  <c r="L17" i="36"/>
  <c r="BY5" i="39"/>
  <c r="BY5" i="38"/>
  <c r="BY5" i="37"/>
  <c r="BY5" i="36"/>
  <c r="BY5" i="40"/>
  <c r="P50" i="39"/>
  <c r="P50" i="38"/>
  <c r="P50" i="37"/>
  <c r="P50" i="40"/>
  <c r="P50" i="36"/>
  <c r="CE34" i="39"/>
  <c r="CE34" i="38"/>
  <c r="CE34" i="37"/>
  <c r="CE34" i="36"/>
  <c r="CE34" i="40"/>
  <c r="CJ22" i="39"/>
  <c r="CJ22" i="38"/>
  <c r="CJ22" i="37"/>
  <c r="CJ22" i="40"/>
  <c r="CJ22" i="36"/>
  <c r="BP53" i="39"/>
  <c r="BP53" i="38"/>
  <c r="BP53" i="37"/>
  <c r="BP53" i="36"/>
  <c r="BP53" i="40"/>
  <c r="J28" i="39"/>
  <c r="J28" i="38"/>
  <c r="J28" i="37"/>
  <c r="J28" i="36"/>
  <c r="J28" i="40"/>
  <c r="AO20" i="39"/>
  <c r="AO20" i="38"/>
  <c r="AO20" i="37"/>
  <c r="AO20" i="36"/>
  <c r="AO20" i="40"/>
  <c r="CY13" i="39"/>
  <c r="CY13" i="38"/>
  <c r="CY13" i="37"/>
  <c r="CY13" i="36"/>
  <c r="CY13" i="40"/>
  <c r="DN20" i="39"/>
  <c r="DN20" i="38"/>
  <c r="DN20" i="37"/>
  <c r="DN20" i="36"/>
  <c r="DN20" i="40"/>
  <c r="AB31" i="39"/>
  <c r="AB31" i="38"/>
  <c r="AB31" i="37"/>
  <c r="AB31" i="36"/>
  <c r="AB31" i="40"/>
  <c r="BZ8" i="39"/>
  <c r="BZ8" i="38"/>
  <c r="BZ8" i="37"/>
  <c r="BZ8" i="36"/>
  <c r="BZ8" i="40"/>
  <c r="AR50" i="39"/>
  <c r="AR50" i="37"/>
  <c r="AR50" i="38"/>
  <c r="AR50" i="40"/>
  <c r="AR50" i="36"/>
  <c r="CC28" i="39"/>
  <c r="CC28" i="38"/>
  <c r="CC28" i="37"/>
  <c r="CC28" i="40"/>
  <c r="CC28" i="36"/>
  <c r="CH59" i="39"/>
  <c r="CH59" i="38"/>
  <c r="CH59" i="37"/>
  <c r="CH59" i="40"/>
  <c r="CH59" i="36"/>
  <c r="AZ30" i="39"/>
  <c r="AZ30" i="38"/>
  <c r="AZ30" i="37"/>
  <c r="AZ30" i="36"/>
  <c r="AZ30" i="40"/>
  <c r="CJ68" i="39"/>
  <c r="CJ68" i="38"/>
  <c r="CJ68" i="37"/>
  <c r="CJ68" i="36"/>
  <c r="CJ68" i="40"/>
  <c r="AF23" i="39"/>
  <c r="AF23" i="38"/>
  <c r="AF23" i="37"/>
  <c r="AF23" i="40"/>
  <c r="AF23" i="36"/>
  <c r="AF59" i="39"/>
  <c r="AF59" i="38"/>
  <c r="AF59" i="37"/>
  <c r="AF59" i="36"/>
  <c r="AF59" i="40"/>
  <c r="S38" i="39"/>
  <c r="S38" i="38"/>
  <c r="S38" i="37"/>
  <c r="S38" i="36"/>
  <c r="S38" i="40"/>
  <c r="AF8" i="39"/>
  <c r="AF8" i="38"/>
  <c r="AF8" i="37"/>
  <c r="AF8" i="36"/>
  <c r="AF8" i="40"/>
  <c r="BU18" i="39"/>
  <c r="BU18" i="38"/>
  <c r="BU18" i="37"/>
  <c r="BU18" i="40"/>
  <c r="BU18" i="36"/>
  <c r="AZ25" i="39"/>
  <c r="AZ25" i="38"/>
  <c r="AZ25" i="37"/>
  <c r="AZ25" i="36"/>
  <c r="AZ25" i="40"/>
  <c r="CE20" i="39"/>
  <c r="CE20" i="38"/>
  <c r="CE20" i="36"/>
  <c r="CE20" i="37"/>
  <c r="CE20" i="40"/>
  <c r="BO45" i="39"/>
  <c r="BO45" i="38"/>
  <c r="BO45" i="37"/>
  <c r="BO45" i="36"/>
  <c r="BO45" i="40"/>
  <c r="BN55" i="39"/>
  <c r="BN55" i="38"/>
  <c r="BN55" i="37"/>
  <c r="BN55" i="40"/>
  <c r="BN55" i="36"/>
  <c r="CE50" i="39"/>
  <c r="CE50" i="38"/>
  <c r="CE50" i="37"/>
  <c r="CE50" i="36"/>
  <c r="CE50" i="40"/>
  <c r="CQ56" i="39"/>
  <c r="CQ56" i="38"/>
  <c r="CQ56" i="37"/>
  <c r="CQ56" i="36"/>
  <c r="CQ56" i="40"/>
  <c r="CR24" i="39"/>
  <c r="CR24" i="38"/>
  <c r="CR24" i="36"/>
  <c r="CR24" i="37"/>
  <c r="CR24" i="40"/>
  <c r="CL54" i="39"/>
  <c r="CL54" i="38"/>
  <c r="CL54" i="36"/>
  <c r="CL54" i="37"/>
  <c r="CL54" i="40"/>
  <c r="CJ38" i="39"/>
  <c r="CJ38" i="38"/>
  <c r="CJ38" i="37"/>
  <c r="CJ38" i="36"/>
  <c r="CJ38" i="40"/>
  <c r="K25" i="39"/>
  <c r="K25" i="38"/>
  <c r="K25" i="37"/>
  <c r="K25" i="36"/>
  <c r="K25" i="40"/>
  <c r="CZ7" i="39"/>
  <c r="CZ7" i="38"/>
  <c r="CZ7" i="37"/>
  <c r="CZ7" i="36"/>
  <c r="CZ7" i="40"/>
  <c r="AQ8" i="39"/>
  <c r="AQ8" i="38"/>
  <c r="AQ8" i="37"/>
  <c r="AQ8" i="36"/>
  <c r="AQ8" i="40"/>
  <c r="CK47" i="39"/>
  <c r="CK47" i="38"/>
  <c r="CK47" i="36"/>
  <c r="CK47" i="37"/>
  <c r="CK47" i="40"/>
  <c r="AU44" i="39"/>
  <c r="AU44" i="38"/>
  <c r="AU44" i="37"/>
  <c r="AU44" i="36"/>
  <c r="AU44" i="40"/>
  <c r="AL56" i="39"/>
  <c r="AL56" i="38"/>
  <c r="AL56" i="37"/>
  <c r="AL56" i="36"/>
  <c r="AL56" i="40"/>
  <c r="AS35" i="39"/>
  <c r="AS35" i="38"/>
  <c r="AS35" i="37"/>
  <c r="AS35" i="36"/>
  <c r="AS35" i="40"/>
  <c r="BP10" i="39"/>
  <c r="BP10" i="37"/>
  <c r="BP10" i="38"/>
  <c r="BP10" i="36"/>
  <c r="BP10" i="40"/>
  <c r="R66" i="39"/>
  <c r="R66" i="38"/>
  <c r="R66" i="37"/>
  <c r="R66" i="40"/>
  <c r="R66" i="36"/>
  <c r="CZ43" i="39"/>
  <c r="CZ43" i="38"/>
  <c r="CZ43" i="37"/>
  <c r="CZ43" i="36"/>
  <c r="CZ43" i="40"/>
  <c r="AI27" i="39"/>
  <c r="AI27" i="38"/>
  <c r="AI27" i="37"/>
  <c r="AI27" i="40"/>
  <c r="AI27" i="36"/>
  <c r="P10" i="39"/>
  <c r="P10" i="38"/>
  <c r="P10" i="37"/>
  <c r="P10" i="36"/>
  <c r="P10" i="40"/>
  <c r="BW13" i="39"/>
  <c r="BW13" i="38"/>
  <c r="BW13" i="37"/>
  <c r="BW13" i="36"/>
  <c r="BW13" i="40"/>
  <c r="BM62" i="39"/>
  <c r="BM62" i="38"/>
  <c r="BM62" i="37"/>
  <c r="BM62" i="36"/>
  <c r="BM62" i="40"/>
  <c r="DQ5" i="39"/>
  <c r="DQ5" i="38"/>
  <c r="DQ5" i="37"/>
  <c r="DQ5" i="36"/>
  <c r="DQ5" i="40"/>
  <c r="CX59" i="39"/>
  <c r="CX59" i="38"/>
  <c r="CX59" i="37"/>
  <c r="CX59" i="36"/>
  <c r="CX59" i="40"/>
  <c r="AK35" i="39"/>
  <c r="AK35" i="38"/>
  <c r="AK35" i="36"/>
  <c r="AK35" i="37"/>
  <c r="AK35" i="40"/>
  <c r="DD9" i="39"/>
  <c r="DD9" i="38"/>
  <c r="DD9" i="36"/>
  <c r="DD9" i="37"/>
  <c r="DD9" i="40"/>
  <c r="J66" i="39"/>
  <c r="J66" i="38"/>
  <c r="J66" i="37"/>
  <c r="J66" i="36"/>
  <c r="J66" i="40"/>
  <c r="DH44" i="39"/>
  <c r="DH44" i="38"/>
  <c r="DH44" i="37"/>
  <c r="DH44" i="36"/>
  <c r="DH44" i="40"/>
  <c r="BO29" i="39"/>
  <c r="BO29" i="38"/>
  <c r="BO29" i="37"/>
  <c r="BO29" i="36"/>
  <c r="BO29" i="40"/>
  <c r="DP21" i="39"/>
  <c r="DP21" i="38"/>
  <c r="DP21" i="37"/>
  <c r="DP21" i="36"/>
  <c r="DP21" i="40"/>
  <c r="BX50" i="39"/>
  <c r="BX50" i="38"/>
  <c r="BX50" i="37"/>
  <c r="BX50" i="40"/>
  <c r="BX50" i="36"/>
  <c r="BF27" i="39"/>
  <c r="BF27" i="38"/>
  <c r="BF27" i="37"/>
  <c r="BF27" i="36"/>
  <c r="BF27" i="40"/>
  <c r="BE19" i="39"/>
  <c r="BE19" i="38"/>
  <c r="BE19" i="37"/>
  <c r="BE19" i="36"/>
  <c r="BE19" i="40"/>
  <c r="AM13" i="39"/>
  <c r="AM13" i="38"/>
  <c r="AM13" i="37"/>
  <c r="AM13" i="36"/>
  <c r="AM13" i="40"/>
  <c r="AK64" i="39"/>
  <c r="AK64" i="38"/>
  <c r="AK64" i="36"/>
  <c r="AK64" i="37"/>
  <c r="AK64" i="40"/>
  <c r="CN24" i="39"/>
  <c r="CN24" i="38"/>
  <c r="CN24" i="37"/>
  <c r="CN24" i="36"/>
  <c r="CN24" i="40"/>
  <c r="CW13" i="39"/>
  <c r="CW13" i="38"/>
  <c r="CW13" i="37"/>
  <c r="CW13" i="36"/>
  <c r="CW13" i="40"/>
  <c r="DL48" i="39"/>
  <c r="DL48" i="38"/>
  <c r="DL48" i="37"/>
  <c r="DL48" i="36"/>
  <c r="DL48" i="40"/>
  <c r="DQ26" i="39"/>
  <c r="DQ26" i="38"/>
  <c r="DQ26" i="37"/>
  <c r="DQ26" i="40"/>
  <c r="DQ26" i="36"/>
  <c r="BZ56" i="39"/>
  <c r="BZ56" i="38"/>
  <c r="BZ56" i="37"/>
  <c r="BZ56" i="36"/>
  <c r="BZ56" i="40"/>
  <c r="AJ29" i="39"/>
  <c r="AJ29" i="38"/>
  <c r="AJ29" i="37"/>
  <c r="AJ29" i="36"/>
  <c r="AJ29" i="40"/>
  <c r="DP66" i="39"/>
  <c r="DP66" i="38"/>
  <c r="DP66" i="36"/>
  <c r="DP66" i="37"/>
  <c r="DP66" i="40"/>
  <c r="X32" i="39"/>
  <c r="X32" i="38"/>
  <c r="X32" i="37"/>
  <c r="X32" i="36"/>
  <c r="X32" i="40"/>
  <c r="BF49" i="39"/>
  <c r="BF49" i="38"/>
  <c r="BF49" i="36"/>
  <c r="BF49" i="40"/>
  <c r="BF49" i="37"/>
  <c r="BG44" i="39"/>
  <c r="BG44" i="38"/>
  <c r="BG44" i="37"/>
  <c r="BG44" i="36"/>
  <c r="BG44" i="40"/>
  <c r="BD35" i="39"/>
  <c r="BD35" i="37"/>
  <c r="BD35" i="38"/>
  <c r="BD35" i="36"/>
  <c r="BD35" i="40"/>
  <c r="Q58" i="39"/>
  <c r="Q58" i="38"/>
  <c r="Q58" i="37"/>
  <c r="Q58" i="36"/>
  <c r="Q58" i="40"/>
  <c r="AC64" i="39"/>
  <c r="AC64" i="38"/>
  <c r="AC64" i="37"/>
  <c r="AC64" i="36"/>
  <c r="AC64" i="40"/>
  <c r="X3" i="39"/>
  <c r="X3" i="38"/>
  <c r="X3" i="37"/>
  <c r="X3" i="40"/>
  <c r="X3" i="36"/>
  <c r="DP62" i="39"/>
  <c r="DP62" i="38"/>
  <c r="DP62" i="37"/>
  <c r="DP62" i="36"/>
  <c r="DP62" i="40"/>
  <c r="O64" i="39"/>
  <c r="O64" i="38"/>
  <c r="O64" i="37"/>
  <c r="O64" i="36"/>
  <c r="O64" i="40"/>
  <c r="DP46" i="39"/>
  <c r="DP46" i="38"/>
  <c r="DP46" i="37"/>
  <c r="DP46" i="40"/>
  <c r="DP46" i="36"/>
  <c r="P8" i="39"/>
  <c r="P8" i="38"/>
  <c r="P8" i="37"/>
  <c r="P8" i="36"/>
  <c r="P8" i="40"/>
  <c r="DH46" i="39"/>
  <c r="DH46" i="38"/>
  <c r="DH46" i="37"/>
  <c r="DH46" i="40"/>
  <c r="DH46" i="36"/>
  <c r="CI7" i="39"/>
  <c r="CI7" i="38"/>
  <c r="CI7" i="37"/>
  <c r="CI7" i="36"/>
  <c r="CI7" i="40"/>
  <c r="CB49" i="39"/>
  <c r="CB49" i="38"/>
  <c r="CB49" i="37"/>
  <c r="CB49" i="36"/>
  <c r="CB49" i="40"/>
  <c r="CE33" i="39"/>
  <c r="CE33" i="38"/>
  <c r="CE33" i="37"/>
  <c r="CE33" i="36"/>
  <c r="CE33" i="40"/>
  <c r="BL23" i="39"/>
  <c r="BL23" i="38"/>
  <c r="BL23" i="37"/>
  <c r="BL23" i="36"/>
  <c r="BL23" i="40"/>
  <c r="CV49" i="39"/>
  <c r="CV49" i="38"/>
  <c r="CV49" i="37"/>
  <c r="CV49" i="36"/>
  <c r="CV49" i="40"/>
  <c r="CD23" i="39"/>
  <c r="CD23" i="37"/>
  <c r="CD23" i="38"/>
  <c r="CD23" i="36"/>
  <c r="CD23" i="40"/>
  <c r="CK13" i="39"/>
  <c r="CK13" i="38"/>
  <c r="CK13" i="37"/>
  <c r="CK13" i="40"/>
  <c r="CK13" i="36"/>
  <c r="BC10" i="39"/>
  <c r="BC10" i="38"/>
  <c r="BC10" i="37"/>
  <c r="BC10" i="36"/>
  <c r="BC10" i="40"/>
  <c r="BY66" i="39"/>
  <c r="BY66" i="38"/>
  <c r="BY66" i="37"/>
  <c r="BY66" i="36"/>
  <c r="BY66" i="40"/>
  <c r="AR27" i="39"/>
  <c r="AR27" i="38"/>
  <c r="AR27" i="37"/>
  <c r="AR27" i="40"/>
  <c r="AR27" i="36"/>
  <c r="V5" i="39"/>
  <c r="V5" i="38"/>
  <c r="V5" i="37"/>
  <c r="V5" i="36"/>
  <c r="V5" i="40"/>
  <c r="CR58" i="39"/>
  <c r="CR58" i="38"/>
  <c r="CR58" i="37"/>
  <c r="CR58" i="36"/>
  <c r="CR58" i="40"/>
  <c r="AI42" i="39"/>
  <c r="AI42" i="38"/>
  <c r="AI42" i="37"/>
  <c r="AI42" i="36"/>
  <c r="AI42" i="40"/>
  <c r="CJ25" i="39"/>
  <c r="CJ25" i="38"/>
  <c r="CJ25" i="37"/>
  <c r="CJ25" i="40"/>
  <c r="CJ25" i="36"/>
  <c r="DL55" i="39"/>
  <c r="DL55" i="38"/>
  <c r="DL55" i="37"/>
  <c r="DL55" i="40"/>
  <c r="DL55" i="36"/>
  <c r="AP30" i="39"/>
  <c r="AP30" i="38"/>
  <c r="AP30" i="37"/>
  <c r="AP30" i="36"/>
  <c r="AP30" i="40"/>
  <c r="Q22" i="39"/>
  <c r="Q22" i="38"/>
  <c r="Q22" i="37"/>
  <c r="Q22" i="36"/>
  <c r="Q22" i="40"/>
  <c r="AE18" i="39"/>
  <c r="AE18" i="38"/>
  <c r="AE18" i="37"/>
  <c r="AE18" i="36"/>
  <c r="AE18" i="40"/>
  <c r="BB23" i="39"/>
  <c r="BB23" i="38"/>
  <c r="BB23" i="37"/>
  <c r="BB23" i="36"/>
  <c r="BB23" i="40"/>
  <c r="AB33" i="39"/>
  <c r="AB33" i="38"/>
  <c r="AB33" i="37"/>
  <c r="AB33" i="36"/>
  <c r="AB33" i="40"/>
  <c r="BI10" i="39"/>
  <c r="BI10" i="38"/>
  <c r="BI10" i="37"/>
  <c r="BI10" i="36"/>
  <c r="BI10" i="40"/>
  <c r="BT3" i="39"/>
  <c r="BT3" i="38"/>
  <c r="BT3" i="37"/>
  <c r="BT3" i="36"/>
  <c r="BT3" i="40"/>
  <c r="AA49" i="39"/>
  <c r="AA49" i="38"/>
  <c r="AA49" i="37"/>
  <c r="AA49" i="36"/>
  <c r="AA49" i="40"/>
  <c r="AZ61" i="39"/>
  <c r="AZ61" i="38"/>
  <c r="AZ61" i="37"/>
  <c r="AZ61" i="36"/>
  <c r="AZ61" i="40"/>
  <c r="AU68" i="39"/>
  <c r="AU68" i="38"/>
  <c r="AU68" i="37"/>
  <c r="AU68" i="36"/>
  <c r="AU68" i="40"/>
  <c r="CE4" i="39"/>
  <c r="CE4" i="38"/>
  <c r="CE4" i="37"/>
  <c r="CE4" i="36"/>
  <c r="CE4" i="40"/>
  <c r="BU44" i="39"/>
  <c r="BU44" i="37"/>
  <c r="BU44" i="38"/>
  <c r="BU44" i="36"/>
  <c r="BU44" i="40"/>
  <c r="CI37" i="39"/>
  <c r="CI37" i="37"/>
  <c r="CI37" i="38"/>
  <c r="CI37" i="36"/>
  <c r="CI37" i="40"/>
  <c r="BI42" i="39"/>
  <c r="BI42" i="38"/>
  <c r="BI42" i="37"/>
  <c r="BI42" i="40"/>
  <c r="BI42" i="36"/>
  <c r="DM18" i="39"/>
  <c r="DM18" i="38"/>
  <c r="DM18" i="36"/>
  <c r="DM18" i="37"/>
  <c r="DM18" i="40"/>
  <c r="R8" i="39"/>
  <c r="R8" i="38"/>
  <c r="R8" i="37"/>
  <c r="R8" i="36"/>
  <c r="R8" i="40"/>
  <c r="P11" i="39"/>
  <c r="P11" i="38"/>
  <c r="P11" i="37"/>
  <c r="P11" i="40"/>
  <c r="P11" i="36"/>
  <c r="AH43" i="39"/>
  <c r="AH43" i="38"/>
  <c r="AH43" i="37"/>
  <c r="AH43" i="36"/>
  <c r="AH43" i="40"/>
  <c r="CI44" i="39"/>
  <c r="CI44" i="38"/>
  <c r="CI44" i="37"/>
  <c r="CI44" i="36"/>
  <c r="CI44" i="40"/>
  <c r="AS66" i="39"/>
  <c r="AS66" i="38"/>
  <c r="AS66" i="37"/>
  <c r="AS66" i="36"/>
  <c r="AS66" i="40"/>
  <c r="R13" i="39"/>
  <c r="R13" i="38"/>
  <c r="R13" i="37"/>
  <c r="R13" i="36"/>
  <c r="R13" i="40"/>
  <c r="BD42" i="39"/>
  <c r="BD42" i="38"/>
  <c r="BD42" i="37"/>
  <c r="BD42" i="36"/>
  <c r="BD42" i="40"/>
  <c r="BT7" i="39"/>
  <c r="BT7" i="38"/>
  <c r="BT7" i="37"/>
  <c r="BT7" i="36"/>
  <c r="BT7" i="40"/>
  <c r="P58" i="39"/>
  <c r="P58" i="38"/>
  <c r="P58" i="37"/>
  <c r="P58" i="40"/>
  <c r="P58" i="36"/>
  <c r="DC43" i="39"/>
  <c r="DC43" i="38"/>
  <c r="DC43" i="37"/>
  <c r="DC43" i="36"/>
  <c r="DC43" i="40"/>
  <c r="DH19" i="39"/>
  <c r="DH19" i="38"/>
  <c r="DH19" i="37"/>
  <c r="DH19" i="36"/>
  <c r="DH19" i="40"/>
  <c r="AO30" i="39"/>
  <c r="AO30" i="38"/>
  <c r="AO30" i="37"/>
  <c r="AO30" i="36"/>
  <c r="AO30" i="40"/>
  <c r="BA32" i="39"/>
  <c r="BA32" i="38"/>
  <c r="BA32" i="37"/>
  <c r="BA32" i="36"/>
  <c r="BA32" i="40"/>
  <c r="AA68" i="39"/>
  <c r="AA68" i="38"/>
  <c r="AA68" i="37"/>
  <c r="AA68" i="36"/>
  <c r="AA68" i="40"/>
  <c r="X55" i="39"/>
  <c r="X55" i="38"/>
  <c r="X55" i="37"/>
  <c r="X55" i="36"/>
  <c r="X55" i="40"/>
  <c r="DJ58" i="39"/>
  <c r="DJ58" i="38"/>
  <c r="DJ58" i="37"/>
  <c r="DJ58" i="36"/>
  <c r="DJ58" i="40"/>
  <c r="AY58" i="39"/>
  <c r="AY58" i="38"/>
  <c r="AY58" i="37"/>
  <c r="AY58" i="36"/>
  <c r="AY58" i="40"/>
  <c r="CQ66" i="39"/>
  <c r="CQ66" i="38"/>
  <c r="CQ66" i="37"/>
  <c r="CQ66" i="36"/>
  <c r="CQ66" i="40"/>
  <c r="AQ64" i="39"/>
  <c r="AQ64" i="38"/>
  <c r="AQ64" i="37"/>
  <c r="AQ64" i="36"/>
  <c r="AQ64" i="40"/>
  <c r="CK62" i="39"/>
  <c r="CK62" i="38"/>
  <c r="CK62" i="37"/>
  <c r="CK62" i="36"/>
  <c r="CK62" i="40"/>
  <c r="CT50" i="39"/>
  <c r="CT50" i="38"/>
  <c r="CT50" i="37"/>
  <c r="CT50" i="36"/>
  <c r="CT50" i="40"/>
  <c r="S44" i="39"/>
  <c r="S44" i="38"/>
  <c r="S44" i="37"/>
  <c r="S44" i="36"/>
  <c r="S44" i="40"/>
  <c r="CL3" i="39"/>
  <c r="CL3" i="38"/>
  <c r="CL3" i="37"/>
  <c r="CL3" i="36"/>
  <c r="CL3" i="40"/>
  <c r="AU59" i="39"/>
  <c r="AU59" i="38"/>
  <c r="AU59" i="37"/>
  <c r="AU59" i="36"/>
  <c r="AU59" i="40"/>
  <c r="BF41" i="39"/>
  <c r="BF41" i="38"/>
  <c r="BF41" i="37"/>
  <c r="BF41" i="36"/>
  <c r="BF41" i="40"/>
  <c r="Q31" i="39"/>
  <c r="Q31" i="38"/>
  <c r="Q31" i="37"/>
  <c r="Q31" i="36"/>
  <c r="Q31" i="40"/>
  <c r="CY27" i="39"/>
  <c r="CY27" i="38"/>
  <c r="CY27" i="37"/>
  <c r="CY27" i="40"/>
  <c r="CY27" i="36"/>
  <c r="DF32" i="39"/>
  <c r="DF32" i="38"/>
  <c r="DF32" i="37"/>
  <c r="DF32" i="40"/>
  <c r="DF32" i="36"/>
  <c r="BA20" i="39"/>
  <c r="BA20" i="38"/>
  <c r="BA20" i="37"/>
  <c r="BA20" i="36"/>
  <c r="BA20" i="40"/>
  <c r="J11" i="39"/>
  <c r="J11" i="38"/>
  <c r="J11" i="36"/>
  <c r="J11" i="37"/>
  <c r="J11" i="40"/>
  <c r="DH64" i="39"/>
  <c r="DH64" i="38"/>
  <c r="DH64" i="37"/>
  <c r="DH64" i="36"/>
  <c r="DH64" i="40"/>
  <c r="BG53" i="39"/>
  <c r="BG53" i="38"/>
  <c r="BG53" i="37"/>
  <c r="BG53" i="36"/>
  <c r="BG53" i="40"/>
  <c r="L62" i="39"/>
  <c r="L62" i="38"/>
  <c r="L62" i="37"/>
  <c r="L62" i="36"/>
  <c r="L62" i="40"/>
  <c r="CY64" i="39"/>
  <c r="CY64" i="37"/>
  <c r="CY64" i="38"/>
  <c r="CY64" i="36"/>
  <c r="CY64" i="40"/>
  <c r="AH47" i="39"/>
  <c r="AH47" i="38"/>
  <c r="AH47" i="37"/>
  <c r="AH47" i="36"/>
  <c r="AH47" i="40"/>
  <c r="CC41" i="39"/>
  <c r="CC41" i="38"/>
  <c r="CC41" i="37"/>
  <c r="CC41" i="36"/>
  <c r="CC41" i="40"/>
  <c r="O36" i="39"/>
  <c r="O36" i="38"/>
  <c r="O36" i="40"/>
  <c r="O36" i="36"/>
  <c r="O36" i="37"/>
  <c r="DN45" i="39"/>
  <c r="DN45" i="38"/>
  <c r="DN45" i="37"/>
  <c r="DN45" i="36"/>
  <c r="DN45" i="40"/>
  <c r="BY26" i="39"/>
  <c r="BY26" i="38"/>
  <c r="BY26" i="37"/>
  <c r="BY26" i="36"/>
  <c r="BY26" i="40"/>
  <c r="AX17" i="39"/>
  <c r="AX17" i="38"/>
  <c r="AX17" i="37"/>
  <c r="AX17" i="36"/>
  <c r="AX17" i="40"/>
  <c r="Z55" i="39"/>
  <c r="Z55" i="38"/>
  <c r="Z55" i="37"/>
  <c r="Z55" i="40"/>
  <c r="Z55" i="36"/>
  <c r="DC59" i="39"/>
  <c r="DC59" i="37"/>
  <c r="DC59" i="38"/>
  <c r="DC59" i="36"/>
  <c r="DC59" i="40"/>
  <c r="S19" i="39"/>
  <c r="S19" i="38"/>
  <c r="S19" i="37"/>
  <c r="S19" i="36"/>
  <c r="S19" i="40"/>
  <c r="CZ8" i="39"/>
  <c r="CZ8" i="38"/>
  <c r="CZ8" i="37"/>
  <c r="CZ8" i="40"/>
  <c r="CZ8" i="36"/>
  <c r="BO13" i="39"/>
  <c r="BO13" i="38"/>
  <c r="BO13" i="37"/>
  <c r="BO13" i="36"/>
  <c r="BO13" i="40"/>
  <c r="DQ62" i="39"/>
  <c r="DQ62" i="38"/>
  <c r="DQ62" i="37"/>
  <c r="DQ62" i="36"/>
  <c r="DQ62" i="40"/>
  <c r="BM6" i="39"/>
  <c r="BM6" i="38"/>
  <c r="BM6" i="37"/>
  <c r="BM6" i="36"/>
  <c r="BM6" i="40"/>
  <c r="AT61" i="38"/>
  <c r="AT61" i="39"/>
  <c r="AT61" i="37"/>
  <c r="AT61" i="40"/>
  <c r="AT61" i="36"/>
  <c r="BA30" i="39"/>
  <c r="BA30" i="38"/>
  <c r="BA30" i="37"/>
  <c r="BA30" i="36"/>
  <c r="BA30" i="40"/>
  <c r="T6" i="39"/>
  <c r="T6" i="38"/>
  <c r="T6" i="37"/>
  <c r="T6" i="36"/>
  <c r="T6" i="40"/>
  <c r="CZ27" i="39"/>
  <c r="CZ27" i="38"/>
  <c r="CZ27" i="37"/>
  <c r="CZ27" i="36"/>
  <c r="CZ27" i="40"/>
  <c r="AI5" i="39"/>
  <c r="AI5" i="37"/>
  <c r="AI5" i="38"/>
  <c r="AI5" i="36"/>
  <c r="AI5" i="40"/>
  <c r="CC14" i="39"/>
  <c r="CC14" i="38"/>
  <c r="CC14" i="37"/>
  <c r="CC14" i="36"/>
  <c r="CC14" i="40"/>
  <c r="AL35" i="39"/>
  <c r="AL35" i="38"/>
  <c r="AL35" i="37"/>
  <c r="AL35" i="36"/>
  <c r="AL35" i="40"/>
  <c r="CN18" i="39"/>
  <c r="CN18" i="38"/>
  <c r="CN18" i="37"/>
  <c r="CN18" i="36"/>
  <c r="CN18" i="40"/>
  <c r="X64" i="39"/>
  <c r="X64" i="38"/>
  <c r="X64" i="37"/>
  <c r="X64" i="36"/>
  <c r="X64" i="40"/>
  <c r="BG22" i="39"/>
  <c r="BG22" i="38"/>
  <c r="BG22" i="37"/>
  <c r="BG22" i="36"/>
  <c r="BG22" i="40"/>
  <c r="AH64" i="39"/>
  <c r="AH64" i="38"/>
  <c r="AH64" i="36"/>
  <c r="AH64" i="40"/>
  <c r="AH64" i="37"/>
  <c r="AV41" i="39"/>
  <c r="AV41" i="38"/>
  <c r="AV41" i="37"/>
  <c r="AV41" i="40"/>
  <c r="AV41" i="36"/>
  <c r="S27" i="39"/>
  <c r="S27" i="38"/>
  <c r="S27" i="37"/>
  <c r="S27" i="40"/>
  <c r="S27" i="36"/>
  <c r="AY6" i="39"/>
  <c r="AY6" i="38"/>
  <c r="AY6" i="37"/>
  <c r="AY6" i="40"/>
  <c r="AY6" i="36"/>
  <c r="AE6" i="39"/>
  <c r="AE6" i="36"/>
  <c r="AE6" i="37"/>
  <c r="AE6" i="38"/>
  <c r="AE6" i="40"/>
  <c r="BI11" i="39"/>
  <c r="BI11" i="38"/>
  <c r="BI11" i="37"/>
  <c r="BI11" i="36"/>
  <c r="BI11" i="40"/>
  <c r="DP6" i="39"/>
  <c r="DP6" i="38"/>
  <c r="DP6" i="37"/>
  <c r="DP6" i="36"/>
  <c r="DP6" i="40"/>
  <c r="O59" i="39"/>
  <c r="O59" i="38"/>
  <c r="O59" i="37"/>
  <c r="O59" i="40"/>
  <c r="O59" i="36"/>
  <c r="AV53" i="39"/>
  <c r="AV53" i="38"/>
  <c r="AV53" i="37"/>
  <c r="AV53" i="36"/>
  <c r="AV53" i="40"/>
  <c r="BT26" i="39"/>
  <c r="BT26" i="38"/>
  <c r="BT26" i="37"/>
  <c r="BT26" i="36"/>
  <c r="BT26" i="40"/>
  <c r="BT68" i="39"/>
  <c r="BT68" i="38"/>
  <c r="BT68" i="37"/>
  <c r="BT68" i="36"/>
  <c r="BT68" i="40"/>
  <c r="AZ56" i="39"/>
  <c r="AZ56" i="38"/>
  <c r="AZ56" i="37"/>
  <c r="AZ56" i="36"/>
  <c r="AZ56" i="40"/>
  <c r="BV57" i="39"/>
  <c r="BV57" i="38"/>
  <c r="BV57" i="37"/>
  <c r="BV57" i="36"/>
  <c r="BV57" i="40"/>
  <c r="CM64" i="39"/>
  <c r="CM64" i="38"/>
  <c r="CM64" i="37"/>
  <c r="CM64" i="36"/>
  <c r="CM64" i="40"/>
  <c r="AQ23" i="39"/>
  <c r="AQ23" i="38"/>
  <c r="AQ23" i="37"/>
  <c r="AQ23" i="40"/>
  <c r="AQ23" i="36"/>
  <c r="X17" i="39"/>
  <c r="X17" i="37"/>
  <c r="X17" i="38"/>
  <c r="X17" i="36"/>
  <c r="X17" i="40"/>
  <c r="AA11" i="39"/>
  <c r="AA11" i="38"/>
  <c r="AA11" i="37"/>
  <c r="AA11" i="36"/>
  <c r="AA11" i="40"/>
  <c r="CK55" i="39"/>
  <c r="CK55" i="38"/>
  <c r="CK55" i="37"/>
  <c r="CK55" i="36"/>
  <c r="CK55" i="40"/>
  <c r="AE50" i="39"/>
  <c r="AE50" i="38"/>
  <c r="AE50" i="37"/>
  <c r="AE50" i="36"/>
  <c r="AE50" i="40"/>
  <c r="N63" i="39"/>
  <c r="N63" i="38"/>
  <c r="N63" i="36"/>
  <c r="N63" i="40"/>
  <c r="N63" i="37"/>
  <c r="BY42" i="39"/>
  <c r="BY42" i="38"/>
  <c r="BY42" i="37"/>
  <c r="BY42" i="40"/>
  <c r="BY42" i="36"/>
  <c r="BP13" i="39"/>
  <c r="BP13" i="38"/>
  <c r="BP13" i="37"/>
  <c r="BP13" i="36"/>
  <c r="BP13" i="40"/>
  <c r="CT63" i="39"/>
  <c r="CT63" i="38"/>
  <c r="CT63" i="37"/>
  <c r="CT63" i="36"/>
  <c r="CT63" i="40"/>
  <c r="P42" i="39"/>
  <c r="P42" i="38"/>
  <c r="P42" i="37"/>
  <c r="P42" i="40"/>
  <c r="P42" i="36"/>
  <c r="BO25" i="39"/>
  <c r="BO25" i="38"/>
  <c r="BO25" i="37"/>
  <c r="BO25" i="36"/>
  <c r="BO25" i="40"/>
  <c r="DP12" i="39"/>
  <c r="DP12" i="38"/>
  <c r="DP12" i="37"/>
  <c r="DP12" i="36"/>
  <c r="DP12" i="40"/>
  <c r="S7" i="39"/>
  <c r="S7" i="38"/>
  <c r="S7" i="37"/>
  <c r="S7" i="36"/>
  <c r="S7" i="40"/>
  <c r="Q47" i="39"/>
  <c r="Q47" i="38"/>
  <c r="Q47" i="37"/>
  <c r="Q47" i="36"/>
  <c r="Q47" i="40"/>
  <c r="BC43" i="39"/>
  <c r="BC43" i="38"/>
  <c r="BC43" i="37"/>
  <c r="BC43" i="36"/>
  <c r="BC43" i="40"/>
  <c r="AD56" i="39"/>
  <c r="AD56" i="38"/>
  <c r="AD56" i="37"/>
  <c r="AD56" i="36"/>
  <c r="AD56" i="40"/>
  <c r="BY32" i="39"/>
  <c r="BY32" i="38"/>
  <c r="BY32" i="36"/>
  <c r="BY32" i="37"/>
  <c r="BY32" i="40"/>
  <c r="DD7" i="39"/>
  <c r="DD7" i="38"/>
  <c r="DD7" i="37"/>
  <c r="DD7" i="40"/>
  <c r="DD7" i="36"/>
  <c r="Z59" i="39"/>
  <c r="Z59" i="38"/>
  <c r="Z59" i="37"/>
  <c r="Z59" i="36"/>
  <c r="Z59" i="40"/>
  <c r="K64" i="39"/>
  <c r="K64" i="38"/>
  <c r="K64" i="36"/>
  <c r="K64" i="37"/>
  <c r="K64" i="40"/>
  <c r="AA23" i="39"/>
  <c r="AA23" i="38"/>
  <c r="AA23" i="37"/>
  <c r="AA23" i="36"/>
  <c r="AA23" i="40"/>
  <c r="AN8" i="39"/>
  <c r="AN8" i="38"/>
  <c r="AN8" i="37"/>
  <c r="AN8" i="36"/>
  <c r="AN8" i="40"/>
  <c r="AA8" i="39"/>
  <c r="AA8" i="38"/>
  <c r="AA8" i="37"/>
  <c r="AA8" i="36"/>
  <c r="AA8" i="40"/>
  <c r="CK50" i="39"/>
  <c r="CK50" i="38"/>
  <c r="CK50" i="37"/>
  <c r="CK50" i="40"/>
  <c r="CK50" i="36"/>
  <c r="AU45" i="39"/>
  <c r="AU45" i="38"/>
  <c r="AU45" i="37"/>
  <c r="AU45" i="36"/>
  <c r="AU45" i="40"/>
  <c r="N48" i="39"/>
  <c r="N48" i="38"/>
  <c r="N48" i="37"/>
  <c r="N48" i="40"/>
  <c r="N48" i="36"/>
  <c r="BQ23" i="39"/>
  <c r="BQ23" i="37"/>
  <c r="BQ23" i="38"/>
  <c r="BQ23" i="36"/>
  <c r="BQ23" i="40"/>
  <c r="J12" i="39"/>
  <c r="J12" i="38"/>
  <c r="J12" i="37"/>
  <c r="J12" i="36"/>
  <c r="J12" i="40"/>
  <c r="AF19" i="39"/>
  <c r="AF19" i="38"/>
  <c r="AF19" i="37"/>
  <c r="AF19" i="36"/>
  <c r="AF19" i="40"/>
  <c r="CD38" i="39"/>
  <c r="CD38" i="38"/>
  <c r="CD38" i="36"/>
  <c r="CD38" i="37"/>
  <c r="CD38" i="40"/>
  <c r="DA5" i="39"/>
  <c r="DA5" i="38"/>
  <c r="DA5" i="37"/>
  <c r="DA5" i="36"/>
  <c r="DA5" i="40"/>
  <c r="AL23" i="39"/>
  <c r="AL23" i="38"/>
  <c r="AL23" i="37"/>
  <c r="AL23" i="36"/>
  <c r="AL23" i="40"/>
  <c r="CN7" i="39"/>
  <c r="CN7" i="38"/>
  <c r="CN7" i="37"/>
  <c r="CN7" i="36"/>
  <c r="CN7" i="40"/>
  <c r="CM68" i="39"/>
  <c r="CM68" i="38"/>
  <c r="CM68" i="37"/>
  <c r="CM68" i="36"/>
  <c r="CM68" i="40"/>
  <c r="CJ37" i="39"/>
  <c r="CJ37" i="38"/>
  <c r="CJ37" i="37"/>
  <c r="CJ37" i="40"/>
  <c r="CJ37" i="36"/>
  <c r="P63" i="39"/>
  <c r="P63" i="38"/>
  <c r="P63" i="37"/>
  <c r="P63" i="40"/>
  <c r="P63" i="36"/>
  <c r="BO58" i="39"/>
  <c r="BO58" i="38"/>
  <c r="BO58" i="37"/>
  <c r="BO58" i="36"/>
  <c r="BO58" i="40"/>
  <c r="CV64" i="39"/>
  <c r="CV64" i="38"/>
  <c r="CV64" i="37"/>
  <c r="CV64" i="36"/>
  <c r="CV64" i="40"/>
  <c r="CT19" i="39"/>
  <c r="CT19" i="37"/>
  <c r="CT19" i="38"/>
  <c r="CT19" i="36"/>
  <c r="CT19" i="40"/>
  <c r="BZ21" i="39"/>
  <c r="BZ21" i="38"/>
  <c r="BZ21" i="37"/>
  <c r="BZ21" i="36"/>
  <c r="BZ21" i="40"/>
  <c r="BW49" i="39"/>
  <c r="BW49" i="37"/>
  <c r="BW49" i="38"/>
  <c r="BW49" i="40"/>
  <c r="BW49" i="36"/>
  <c r="CR48" i="39"/>
  <c r="CR48" i="38"/>
  <c r="CR48" i="37"/>
  <c r="CR48" i="36"/>
  <c r="CR48" i="40"/>
  <c r="AH53" i="39"/>
  <c r="AH53" i="37"/>
  <c r="AH53" i="38"/>
  <c r="AH53" i="40"/>
  <c r="AH53" i="36"/>
  <c r="BG34" i="39"/>
  <c r="BG34" i="38"/>
  <c r="BG34" i="37"/>
  <c r="BG34" i="36"/>
  <c r="BG34" i="40"/>
  <c r="J68" i="39"/>
  <c r="J68" i="37"/>
  <c r="J68" i="38"/>
  <c r="J68" i="40"/>
  <c r="J68" i="36"/>
  <c r="AF13" i="39"/>
  <c r="AF13" i="38"/>
  <c r="AF13" i="37"/>
  <c r="AF13" i="36"/>
  <c r="AF13" i="40"/>
  <c r="BV61" i="39"/>
  <c r="BV61" i="38"/>
  <c r="BV61" i="37"/>
  <c r="BV61" i="36"/>
  <c r="BV61" i="40"/>
  <c r="AA64" i="39"/>
  <c r="AA64" i="38"/>
  <c r="AA64" i="37"/>
  <c r="AA64" i="36"/>
  <c r="AA64" i="40"/>
  <c r="CM22" i="39"/>
  <c r="CM22" i="38"/>
  <c r="CM22" i="37"/>
  <c r="CM22" i="36"/>
  <c r="CM22" i="40"/>
  <c r="BL5" i="39"/>
  <c r="BL5" i="38"/>
  <c r="BL5" i="36"/>
  <c r="BL5" i="37"/>
  <c r="BL5" i="40"/>
  <c r="AX45" i="39"/>
  <c r="AX45" i="38"/>
  <c r="AX45" i="37"/>
  <c r="AX45" i="40"/>
  <c r="AX45" i="36"/>
  <c r="BM36" i="39"/>
  <c r="BM36" i="38"/>
  <c r="BM36" i="37"/>
  <c r="BM36" i="36"/>
  <c r="BM36" i="40"/>
  <c r="AU32" i="39"/>
  <c r="AU32" i="38"/>
  <c r="AU32" i="37"/>
  <c r="AU32" i="36"/>
  <c r="AU32" i="40"/>
  <c r="AL41" i="39"/>
  <c r="AL41" i="38"/>
  <c r="AL41" i="37"/>
  <c r="AL41" i="36"/>
  <c r="AL41" i="40"/>
  <c r="M25" i="39"/>
  <c r="M25" i="38"/>
  <c r="M25" i="37"/>
  <c r="M25" i="40"/>
  <c r="M25" i="36"/>
  <c r="DJ14" i="39"/>
  <c r="DJ14" i="38"/>
  <c r="DJ14" i="37"/>
  <c r="DJ14" i="40"/>
  <c r="DJ14" i="36"/>
  <c r="CD58" i="39"/>
  <c r="CD58" i="38"/>
  <c r="CD58" i="37"/>
  <c r="CD58" i="36"/>
  <c r="CD58" i="40"/>
  <c r="X46" i="39"/>
  <c r="X46" i="38"/>
  <c r="X46" i="37"/>
  <c r="X46" i="36"/>
  <c r="X46" i="40"/>
  <c r="BW29" i="39"/>
  <c r="BW29" i="38"/>
  <c r="BW29" i="36"/>
  <c r="BW29" i="37"/>
  <c r="BW29" i="40"/>
  <c r="CR18" i="39"/>
  <c r="CR18" i="38"/>
  <c r="CR18" i="37"/>
  <c r="CR18" i="40"/>
  <c r="CR18" i="36"/>
  <c r="CE17" i="39"/>
  <c r="CE17" i="38"/>
  <c r="CE17" i="37"/>
  <c r="CE17" i="36"/>
  <c r="CE17" i="40"/>
  <c r="CS66" i="39"/>
  <c r="CS66" i="38"/>
  <c r="CS66" i="37"/>
  <c r="CS66" i="36"/>
  <c r="CS66" i="40"/>
  <c r="AO8" i="39"/>
  <c r="AO8" i="38"/>
  <c r="AO8" i="37"/>
  <c r="AO8" i="40"/>
  <c r="AO8" i="36"/>
  <c r="AE5" i="39"/>
  <c r="AE5" i="38"/>
  <c r="AE5" i="37"/>
  <c r="AE5" i="36"/>
  <c r="AE5" i="40"/>
  <c r="BQ50" i="39"/>
  <c r="BQ50" i="38"/>
  <c r="BQ50" i="37"/>
  <c r="BQ50" i="40"/>
  <c r="BQ50" i="36"/>
  <c r="DD18" i="39"/>
  <c r="DD18" i="38"/>
  <c r="DD18" i="37"/>
  <c r="DD18" i="36"/>
  <c r="DD18" i="40"/>
  <c r="CW7" i="39"/>
  <c r="CW7" i="38"/>
  <c r="CW7" i="37"/>
  <c r="CW7" i="36"/>
  <c r="CW7" i="40"/>
  <c r="X54" i="39"/>
  <c r="X54" i="37"/>
  <c r="X54" i="38"/>
  <c r="X54" i="36"/>
  <c r="X54" i="40"/>
  <c r="AY36" i="39"/>
  <c r="AY36" i="38"/>
  <c r="AY36" i="37"/>
  <c r="AY36" i="40"/>
  <c r="AY36" i="36"/>
  <c r="AN19" i="39"/>
  <c r="AN19" i="38"/>
  <c r="AN19" i="37"/>
  <c r="AN19" i="36"/>
  <c r="AN19" i="40"/>
  <c r="DC18" i="39"/>
  <c r="DC18" i="37"/>
  <c r="DC18" i="38"/>
  <c r="DC18" i="36"/>
  <c r="DC18" i="40"/>
  <c r="DB19" i="39"/>
  <c r="DB19" i="38"/>
  <c r="DB19" i="37"/>
  <c r="DB19" i="36"/>
  <c r="DB19" i="40"/>
  <c r="DI9" i="39"/>
  <c r="DI9" i="38"/>
  <c r="DI9" i="37"/>
  <c r="DI9" i="36"/>
  <c r="DI9" i="40"/>
  <c r="AM6" i="39"/>
  <c r="AM6" i="38"/>
  <c r="AM6" i="37"/>
  <c r="AM6" i="36"/>
  <c r="AM6" i="40"/>
  <c r="AK48" i="39"/>
  <c r="AK48" i="38"/>
  <c r="AK48" i="37"/>
  <c r="AK48" i="36"/>
  <c r="AK48" i="40"/>
  <c r="BP14" i="39"/>
  <c r="BP14" i="38"/>
  <c r="BP14" i="37"/>
  <c r="BP14" i="36"/>
  <c r="BP14" i="40"/>
  <c r="AS4" i="39"/>
  <c r="AS4" i="38"/>
  <c r="AS4" i="37"/>
  <c r="AS4" i="40"/>
  <c r="AS4" i="36"/>
  <c r="L45" i="39"/>
  <c r="L45" i="38"/>
  <c r="L45" i="37"/>
  <c r="L45" i="36"/>
  <c r="L45" i="40"/>
  <c r="BE31" i="39"/>
  <c r="BE31" i="38"/>
  <c r="BE31" i="37"/>
  <c r="BE31" i="36"/>
  <c r="BE31" i="40"/>
  <c r="N64" i="38"/>
  <c r="N64" i="39"/>
  <c r="N64" i="37"/>
  <c r="N64" i="36"/>
  <c r="N64" i="40"/>
  <c r="AZ35" i="39"/>
  <c r="AZ35" i="38"/>
  <c r="AZ35" i="37"/>
  <c r="AZ35" i="36"/>
  <c r="AZ35" i="40"/>
  <c r="CL64" i="39"/>
  <c r="CL64" i="38"/>
  <c r="CL64" i="37"/>
  <c r="CL64" i="36"/>
  <c r="CL64" i="40"/>
  <c r="DK29" i="39"/>
  <c r="DK29" i="38"/>
  <c r="DK29" i="37"/>
  <c r="DK29" i="36"/>
  <c r="DK29" i="40"/>
  <c r="R63" i="39"/>
  <c r="R63" i="38"/>
  <c r="R63" i="37"/>
  <c r="R63" i="36"/>
  <c r="R63" i="40"/>
  <c r="CZ44" i="39"/>
  <c r="CZ44" i="38"/>
  <c r="CZ44" i="37"/>
  <c r="CZ44" i="36"/>
  <c r="CZ44" i="40"/>
  <c r="DK25" i="39"/>
  <c r="DK25" i="38"/>
  <c r="DK25" i="37"/>
  <c r="DK25" i="36"/>
  <c r="DK25" i="40"/>
  <c r="BF48" i="39"/>
  <c r="BF48" i="38"/>
  <c r="BF48" i="37"/>
  <c r="BF48" i="40"/>
  <c r="BF48" i="36"/>
  <c r="BY3" i="39"/>
  <c r="BY3" i="38"/>
  <c r="BY3" i="37"/>
  <c r="BY3" i="36"/>
  <c r="BY3" i="40"/>
  <c r="DF7" i="39"/>
  <c r="DF7" i="38"/>
  <c r="DF7" i="37"/>
  <c r="DF7" i="36"/>
  <c r="DF7" i="40"/>
  <c r="AY54" i="39"/>
  <c r="AY54" i="38"/>
  <c r="AY54" i="37"/>
  <c r="AY54" i="36"/>
  <c r="AY54" i="40"/>
  <c r="P68" i="39"/>
  <c r="P68" i="38"/>
  <c r="P68" i="37"/>
  <c r="P68" i="36"/>
  <c r="P68" i="40"/>
  <c r="AA32" i="39"/>
  <c r="AA32" i="38"/>
  <c r="AA32" i="37"/>
  <c r="AA32" i="36"/>
  <c r="AA32" i="40"/>
  <c r="DB66" i="39"/>
  <c r="DB66" i="38"/>
  <c r="DB66" i="37"/>
  <c r="DB66" i="36"/>
  <c r="DB66" i="40"/>
  <c r="AB3" i="39"/>
  <c r="AB3" i="38"/>
  <c r="AB3" i="36"/>
  <c r="AB3" i="40"/>
  <c r="AB3" i="37"/>
  <c r="BO49" i="39"/>
  <c r="BO49" i="38"/>
  <c r="BO49" i="37"/>
  <c r="BO49" i="36"/>
  <c r="BO49" i="40"/>
  <c r="AP3" i="39"/>
  <c r="AP3" i="38"/>
  <c r="AP3" i="40"/>
  <c r="AP3" i="36"/>
  <c r="AP3" i="37"/>
  <c r="BC58" i="39"/>
  <c r="BC58" i="38"/>
  <c r="BC58" i="37"/>
  <c r="BC58" i="36"/>
  <c r="BC58" i="40"/>
  <c r="AN3" i="39"/>
  <c r="AN3" i="38"/>
  <c r="AN3" i="37"/>
  <c r="AN3" i="36"/>
  <c r="AN3" i="40"/>
  <c r="AA57" i="39"/>
  <c r="AA57" i="38"/>
  <c r="AA57" i="37"/>
  <c r="AA57" i="36"/>
  <c r="AA57" i="40"/>
  <c r="T68" i="39"/>
  <c r="T68" i="38"/>
  <c r="T68" i="37"/>
  <c r="T68" i="36"/>
  <c r="T68" i="40"/>
  <c r="CZ6" i="39"/>
  <c r="CZ6" i="38"/>
  <c r="CZ6" i="36"/>
  <c r="CZ6" i="37"/>
  <c r="CZ6" i="40"/>
  <c r="K5" i="39"/>
  <c r="K5" i="38"/>
  <c r="K5" i="37"/>
  <c r="K5" i="36"/>
  <c r="K5" i="40"/>
  <c r="Q42" i="39"/>
  <c r="Q42" i="38"/>
  <c r="Q42" i="37"/>
  <c r="Q42" i="36"/>
  <c r="Q42" i="40"/>
  <c r="BC35" i="39"/>
  <c r="BC35" i="38"/>
  <c r="BC35" i="37"/>
  <c r="BC35" i="40"/>
  <c r="BC35" i="36"/>
  <c r="BZ45" i="39"/>
  <c r="BZ45" i="38"/>
  <c r="BZ45" i="37"/>
  <c r="BZ45" i="40"/>
  <c r="BZ45" i="36"/>
  <c r="BH22" i="39"/>
  <c r="BH22" i="38"/>
  <c r="BH22" i="37"/>
  <c r="BH22" i="40"/>
  <c r="BH22" i="36"/>
  <c r="Z11" i="39"/>
  <c r="Z11" i="38"/>
  <c r="Z11" i="36"/>
  <c r="Z11" i="37"/>
  <c r="Z11" i="40"/>
  <c r="DJ55" i="39"/>
  <c r="DJ55" i="37"/>
  <c r="DJ55" i="36"/>
  <c r="DJ55" i="38"/>
  <c r="DJ55" i="40"/>
  <c r="CE63" i="39"/>
  <c r="CE63" i="38"/>
  <c r="CE63" i="37"/>
  <c r="CE63" i="40"/>
  <c r="CE63" i="36"/>
  <c r="AI22" i="39"/>
  <c r="AI22" i="38"/>
  <c r="AI22" i="37"/>
  <c r="AI22" i="36"/>
  <c r="AI22" i="40"/>
  <c r="DD3" i="39"/>
  <c r="DD3" i="38"/>
  <c r="DD3" i="36"/>
  <c r="DD3" i="37"/>
  <c r="DD3" i="40"/>
  <c r="CT46" i="39"/>
  <c r="CT46" i="38"/>
  <c r="CT46" i="36"/>
  <c r="CT46" i="37"/>
  <c r="CT46" i="40"/>
  <c r="CS38" i="39"/>
  <c r="CS38" i="38"/>
  <c r="CS38" i="37"/>
  <c r="CS38" i="36"/>
  <c r="CS38" i="40"/>
  <c r="AM35" i="39"/>
  <c r="AM35" i="38"/>
  <c r="AM35" i="37"/>
  <c r="AM35" i="40"/>
  <c r="AM35" i="36"/>
  <c r="CP44" i="39"/>
  <c r="CP44" i="38"/>
  <c r="CP44" i="37"/>
  <c r="CP44" i="36"/>
  <c r="CP44" i="40"/>
  <c r="DM22" i="39"/>
  <c r="DM22" i="38"/>
  <c r="DM22" i="37"/>
  <c r="DM22" i="40"/>
  <c r="DM22" i="36"/>
  <c r="AH12" i="39"/>
  <c r="AH12" i="38"/>
  <c r="AH12" i="37"/>
  <c r="AH12" i="36"/>
  <c r="AH12" i="40"/>
  <c r="DJ28" i="39"/>
  <c r="DJ28" i="38"/>
  <c r="DJ28" i="37"/>
  <c r="DJ28" i="40"/>
  <c r="DJ28" i="36"/>
  <c r="DF63" i="39"/>
  <c r="DF63" i="38"/>
  <c r="DF63" i="36"/>
  <c r="DF63" i="40"/>
  <c r="DF63" i="37"/>
  <c r="CV10" i="39"/>
  <c r="CV10" i="38"/>
  <c r="CV10" i="37"/>
  <c r="CV10" i="36"/>
  <c r="CV10" i="40"/>
  <c r="BK5" i="39"/>
  <c r="BK5" i="38"/>
  <c r="BK5" i="37"/>
  <c r="BK5" i="36"/>
  <c r="BK5" i="40"/>
  <c r="DD8" i="39"/>
  <c r="DD8" i="38"/>
  <c r="DD8" i="37"/>
  <c r="DD8" i="36"/>
  <c r="DD8" i="40"/>
  <c r="BC22" i="39"/>
  <c r="BC22" i="38"/>
  <c r="BC22" i="37"/>
  <c r="BC22" i="36"/>
  <c r="BC22" i="40"/>
  <c r="CL43" i="39"/>
  <c r="CL43" i="37"/>
  <c r="CL43" i="38"/>
  <c r="CL43" i="36"/>
  <c r="CL43" i="40"/>
  <c r="CV19" i="39"/>
  <c r="CV19" i="38"/>
  <c r="CV19" i="37"/>
  <c r="CV19" i="40"/>
  <c r="CV19" i="36"/>
  <c r="AD47" i="39"/>
  <c r="AD47" i="38"/>
  <c r="AD47" i="37"/>
  <c r="AD47" i="36"/>
  <c r="AD47" i="40"/>
  <c r="BG14" i="39"/>
  <c r="BG14" i="38"/>
  <c r="BG14" i="37"/>
  <c r="BG14" i="40"/>
  <c r="BG14" i="36"/>
  <c r="BN8" i="39"/>
  <c r="BN8" i="38"/>
  <c r="BN8" i="37"/>
  <c r="BN8" i="40"/>
  <c r="BN8" i="36"/>
  <c r="AP20" i="39"/>
  <c r="AP20" i="38"/>
  <c r="AP20" i="37"/>
  <c r="AP20" i="40"/>
  <c r="AP20" i="36"/>
  <c r="DH66" i="39"/>
  <c r="DH66" i="38"/>
  <c r="DH66" i="37"/>
  <c r="DH66" i="36"/>
  <c r="DH66" i="40"/>
  <c r="BO55" i="39"/>
  <c r="BO55" i="38"/>
  <c r="BO55" i="37"/>
  <c r="BO55" i="36"/>
  <c r="BO55" i="40"/>
  <c r="CV68" i="39"/>
  <c r="CV68" i="38"/>
  <c r="CV68" i="37"/>
  <c r="CV68" i="36"/>
  <c r="CV68" i="40"/>
  <c r="CJ5" i="39"/>
  <c r="CJ5" i="38"/>
  <c r="CJ5" i="37"/>
  <c r="CJ5" i="36"/>
  <c r="CJ5" i="40"/>
  <c r="BF59" i="39"/>
  <c r="BF59" i="38"/>
  <c r="BF59" i="37"/>
  <c r="BF59" i="36"/>
  <c r="BF59" i="40"/>
  <c r="CB44" i="39"/>
  <c r="CB44" i="38"/>
  <c r="CB44" i="37"/>
  <c r="CB44" i="36"/>
  <c r="CB44" i="40"/>
  <c r="AI29" i="39"/>
  <c r="AI29" i="38"/>
  <c r="AI29" i="37"/>
  <c r="AI29" i="36"/>
  <c r="AI29" i="40"/>
  <c r="BD22" i="39"/>
  <c r="BD22" i="38"/>
  <c r="BD22" i="37"/>
  <c r="BD22" i="36"/>
  <c r="BD22" i="40"/>
  <c r="CV53" i="39"/>
  <c r="CV53" i="38"/>
  <c r="CV53" i="36"/>
  <c r="CV53" i="37"/>
  <c r="CV53" i="40"/>
  <c r="CL25" i="39"/>
  <c r="CL25" i="38"/>
  <c r="CL25" i="36"/>
  <c r="CL25" i="37"/>
  <c r="CL25" i="40"/>
  <c r="Y21" i="39"/>
  <c r="Y21" i="38"/>
  <c r="Y21" i="37"/>
  <c r="Y21" i="36"/>
  <c r="Y21" i="40"/>
  <c r="CI14" i="39"/>
  <c r="CI14" i="38"/>
  <c r="CI14" i="37"/>
  <c r="CI14" i="36"/>
  <c r="CI14" i="40"/>
  <c r="BB21" i="39"/>
  <c r="BB21" i="38"/>
  <c r="BB21" i="37"/>
  <c r="BB21" i="36"/>
  <c r="BB21" i="40"/>
  <c r="AZ33" i="39"/>
  <c r="AZ33" i="38"/>
  <c r="AZ33" i="37"/>
  <c r="AZ33" i="36"/>
  <c r="AZ33" i="40"/>
  <c r="CH10" i="39"/>
  <c r="CH10" i="38"/>
  <c r="CH10" i="37"/>
  <c r="CH10" i="36"/>
  <c r="CH10" i="40"/>
  <c r="CL49" i="39"/>
  <c r="CL49" i="38"/>
  <c r="CL49" i="37"/>
  <c r="CL49" i="36"/>
  <c r="CL49" i="40"/>
  <c r="BG46" i="39"/>
  <c r="BG46" i="38"/>
  <c r="BG46" i="37"/>
  <c r="BG46" i="36"/>
  <c r="BG46" i="40"/>
  <c r="BT32" i="39"/>
  <c r="BT32" i="38"/>
  <c r="BT32" i="37"/>
  <c r="BT32" i="36"/>
  <c r="BT32" i="40"/>
  <c r="O56" i="39"/>
  <c r="O56" i="37"/>
  <c r="O56" i="38"/>
  <c r="O56" i="36"/>
  <c r="O56" i="40"/>
  <c r="DJ32" i="39"/>
  <c r="DJ32" i="38"/>
  <c r="DJ32" i="37"/>
  <c r="DJ32" i="40"/>
  <c r="DJ32" i="36"/>
  <c r="BU25" i="39"/>
  <c r="BU25" i="37"/>
  <c r="BU25" i="38"/>
  <c r="BU25" i="36"/>
  <c r="BU25" i="40"/>
  <c r="BC21" i="39"/>
  <c r="BC21" i="37"/>
  <c r="BC21" i="38"/>
  <c r="BC21" i="36"/>
  <c r="BC21" i="40"/>
  <c r="BZ26" i="39"/>
  <c r="BZ26" i="38"/>
  <c r="BZ26" i="37"/>
  <c r="BZ26" i="36"/>
  <c r="BZ26" i="40"/>
  <c r="BX42" i="39"/>
  <c r="BX42" i="38"/>
  <c r="BX42" i="37"/>
  <c r="BX42" i="40"/>
  <c r="BX42" i="36"/>
  <c r="R5" i="39"/>
  <c r="R5" i="38"/>
  <c r="R5" i="37"/>
  <c r="R5" i="36"/>
  <c r="R5" i="40"/>
  <c r="AP23" i="39"/>
  <c r="AP23" i="37"/>
  <c r="AP23" i="38"/>
  <c r="AP23" i="36"/>
  <c r="AP23" i="40"/>
  <c r="CP53" i="39"/>
  <c r="CP53" i="38"/>
  <c r="CP53" i="37"/>
  <c r="CP53" i="36"/>
  <c r="CP53" i="40"/>
  <c r="AZ5" i="39"/>
  <c r="AZ5" i="37"/>
  <c r="AZ5" i="38"/>
  <c r="AZ5" i="40"/>
  <c r="AZ5" i="36"/>
  <c r="DG4" i="39"/>
  <c r="DG4" i="38"/>
  <c r="DG4" i="37"/>
  <c r="DG4" i="36"/>
  <c r="DG4" i="40"/>
  <c r="AJ8" i="39"/>
  <c r="AJ8" i="38"/>
  <c r="AJ8" i="37"/>
  <c r="AJ8" i="36"/>
  <c r="AJ8" i="40"/>
  <c r="AE28" i="39"/>
  <c r="AE28" i="38"/>
  <c r="AE28" i="37"/>
  <c r="AE28" i="36"/>
  <c r="AE28" i="40"/>
  <c r="DD35" i="39"/>
  <c r="DD35" i="38"/>
  <c r="DD35" i="37"/>
  <c r="DD35" i="40"/>
  <c r="DD35" i="36"/>
  <c r="CX41" i="39"/>
  <c r="CX41" i="38"/>
  <c r="CX41" i="37"/>
  <c r="CX41" i="40"/>
  <c r="CX41" i="36"/>
  <c r="CS5" i="39"/>
  <c r="CS5" i="38"/>
  <c r="CS5" i="37"/>
  <c r="CS5" i="36"/>
  <c r="CS5" i="40"/>
  <c r="AD4" i="39"/>
  <c r="AD4" i="38"/>
  <c r="AD4" i="37"/>
  <c r="AD4" i="36"/>
  <c r="AD4" i="40"/>
  <c r="J13" i="39"/>
  <c r="J13" i="38"/>
  <c r="J13" i="36"/>
  <c r="J13" i="40"/>
  <c r="J13" i="37"/>
  <c r="CL24" i="39"/>
  <c r="CL24" i="38"/>
  <c r="CL24" i="37"/>
  <c r="CL24" i="36"/>
  <c r="CL24" i="40"/>
  <c r="DE5" i="39"/>
  <c r="DE5" i="38"/>
  <c r="DE5" i="37"/>
  <c r="DE5" i="36"/>
  <c r="DE5" i="40"/>
  <c r="CE28" i="39"/>
  <c r="CE28" i="38"/>
  <c r="CE28" i="37"/>
  <c r="CE28" i="36"/>
  <c r="CE28" i="40"/>
  <c r="CJ21" i="39"/>
  <c r="CJ21" i="38"/>
  <c r="CJ21" i="37"/>
  <c r="CJ21" i="36"/>
  <c r="CJ21" i="40"/>
  <c r="AZ45" i="39"/>
  <c r="AZ45" i="38"/>
  <c r="AZ45" i="37"/>
  <c r="AZ45" i="36"/>
  <c r="AZ45" i="40"/>
  <c r="Z20" i="39"/>
  <c r="Z20" i="38"/>
  <c r="Z20" i="37"/>
  <c r="Z20" i="36"/>
  <c r="Z20" i="40"/>
  <c r="AO13" i="39"/>
  <c r="AO13" i="38"/>
  <c r="AO13" i="37"/>
  <c r="AO13" i="40"/>
  <c r="AO13" i="36"/>
  <c r="BC9" i="39"/>
  <c r="BC9" i="38"/>
  <c r="BC9" i="37"/>
  <c r="BC9" i="40"/>
  <c r="BC9" i="36"/>
  <c r="U66" i="39"/>
  <c r="U66" i="38"/>
  <c r="U66" i="37"/>
  <c r="U66" i="36"/>
  <c r="U66" i="40"/>
  <c r="CV25" i="39"/>
  <c r="CV25" i="38"/>
  <c r="CV25" i="37"/>
  <c r="CV25" i="40"/>
  <c r="CV25" i="36"/>
  <c r="N4" i="39"/>
  <c r="N4" i="38"/>
  <c r="N4" i="37"/>
  <c r="N4" i="36"/>
  <c r="N4" i="40"/>
  <c r="Z49" i="39"/>
  <c r="Z49" i="38"/>
  <c r="Z49" i="36"/>
  <c r="Z49" i="37"/>
  <c r="Z49" i="40"/>
  <c r="DC45" i="39"/>
  <c r="DC45" i="38"/>
  <c r="DC45" i="36"/>
  <c r="DC45" i="37"/>
  <c r="DC45" i="40"/>
  <c r="BL37" i="39"/>
  <c r="BL37" i="38"/>
  <c r="BL37" i="37"/>
  <c r="BL37" i="36"/>
  <c r="BL37" i="40"/>
  <c r="BS60" i="39"/>
  <c r="BS60" i="38"/>
  <c r="BS60" i="37"/>
  <c r="BS60" i="36"/>
  <c r="BS60" i="40"/>
  <c r="BF37" i="39"/>
  <c r="BF37" i="38"/>
  <c r="BF37" i="37"/>
  <c r="BF37" i="40"/>
  <c r="BF37" i="36"/>
  <c r="BU30" i="39"/>
  <c r="BU30" i="38"/>
  <c r="BU30" i="37"/>
  <c r="BU30" i="40"/>
  <c r="BU30" i="36"/>
  <c r="DG26" i="39"/>
  <c r="DG26" i="38"/>
  <c r="DG26" i="37"/>
  <c r="DG26" i="36"/>
  <c r="DG26" i="40"/>
  <c r="BB32" i="39"/>
  <c r="BB32" i="38"/>
  <c r="BB32" i="37"/>
  <c r="BB32" i="40"/>
  <c r="BB32" i="36"/>
  <c r="BY21" i="39"/>
  <c r="BY21" i="38"/>
  <c r="BY21" i="37"/>
  <c r="BY21" i="40"/>
  <c r="BY21" i="36"/>
  <c r="R11" i="39"/>
  <c r="R11" i="38"/>
  <c r="R11" i="37"/>
  <c r="R11" i="36"/>
  <c r="R11" i="40"/>
  <c r="CL22" i="39"/>
  <c r="CL22" i="38"/>
  <c r="CL22" i="37"/>
  <c r="CL22" i="36"/>
  <c r="CL22" i="40"/>
  <c r="V53" i="39"/>
  <c r="V53" i="38"/>
  <c r="V53" i="37"/>
  <c r="V53" i="36"/>
  <c r="V53" i="40"/>
  <c r="CV4" i="39"/>
  <c r="CV4" i="38"/>
  <c r="CV4" i="37"/>
  <c r="CV4" i="36"/>
  <c r="CV4" i="40"/>
  <c r="AU4" i="39"/>
  <c r="AU4" i="38"/>
  <c r="AU4" i="37"/>
  <c r="AU4" i="36"/>
  <c r="AU4" i="40"/>
  <c r="BX7" i="39"/>
  <c r="BX7" i="38"/>
  <c r="BX7" i="37"/>
  <c r="BX7" i="40"/>
  <c r="BX7" i="36"/>
  <c r="AM27" i="39"/>
  <c r="AM27" i="37"/>
  <c r="AM27" i="38"/>
  <c r="AM27" i="36"/>
  <c r="AM27" i="40"/>
  <c r="BJ32" i="39"/>
  <c r="BJ32" i="38"/>
  <c r="BJ32" i="37"/>
  <c r="BJ32" i="36"/>
  <c r="BJ32" i="40"/>
  <c r="BX54" i="39"/>
  <c r="BX54" i="38"/>
  <c r="BX54" i="37"/>
  <c r="BX54" i="40"/>
  <c r="BX54" i="36"/>
  <c r="CO56" i="39"/>
  <c r="CO56" i="38"/>
  <c r="CO56" i="37"/>
  <c r="CO56" i="36"/>
  <c r="CO56" i="40"/>
  <c r="BU66" i="39"/>
  <c r="BU66" i="38"/>
  <c r="BU66" i="37"/>
  <c r="BU66" i="36"/>
  <c r="BU66" i="40"/>
  <c r="BI5" i="39"/>
  <c r="BI5" i="38"/>
  <c r="BI5" i="37"/>
  <c r="BI5" i="40"/>
  <c r="BI5" i="36"/>
  <c r="AD53" i="39"/>
  <c r="AD53" i="38"/>
  <c r="AD53" i="37"/>
  <c r="AD53" i="36"/>
  <c r="AD53" i="40"/>
  <c r="AQ54" i="39"/>
  <c r="AQ54" i="37"/>
  <c r="AQ54" i="36"/>
  <c r="AQ54" i="38"/>
  <c r="AQ54" i="40"/>
  <c r="BX60" i="39"/>
  <c r="BX60" i="38"/>
  <c r="BX60" i="36"/>
  <c r="BX60" i="37"/>
  <c r="BX60" i="40"/>
  <c r="CI68" i="39"/>
  <c r="CI68" i="38"/>
  <c r="CI68" i="37"/>
  <c r="CI68" i="36"/>
  <c r="CI68" i="40"/>
  <c r="CL53" i="39"/>
  <c r="CL53" i="38"/>
  <c r="CL53" i="37"/>
  <c r="CL53" i="40"/>
  <c r="CL53" i="36"/>
  <c r="AA60" i="39"/>
  <c r="AA60" i="38"/>
  <c r="AA60" i="37"/>
  <c r="AA60" i="36"/>
  <c r="AA60" i="40"/>
  <c r="BX64" i="39"/>
  <c r="BX64" i="38"/>
  <c r="BX64" i="36"/>
  <c r="BX64" i="37"/>
  <c r="BX64" i="40"/>
  <c r="CQ63" i="39"/>
  <c r="CQ63" i="38"/>
  <c r="CQ63" i="37"/>
  <c r="CQ63" i="36"/>
  <c r="CQ63" i="40"/>
  <c r="AP42" i="39"/>
  <c r="AP42" i="38"/>
  <c r="AP42" i="36"/>
  <c r="AP42" i="37"/>
  <c r="AP42" i="40"/>
  <c r="BE37" i="39"/>
  <c r="BE37" i="38"/>
  <c r="BE37" i="37"/>
  <c r="BE37" i="40"/>
  <c r="BE37" i="36"/>
  <c r="BK32" i="39"/>
  <c r="BK32" i="38"/>
  <c r="BK32" i="37"/>
  <c r="BK32" i="36"/>
  <c r="BK32" i="40"/>
  <c r="AL43" i="39"/>
  <c r="AL43" i="38"/>
  <c r="AL43" i="37"/>
  <c r="AL43" i="36"/>
  <c r="AL43" i="40"/>
  <c r="AK26" i="39"/>
  <c r="AK26" i="38"/>
  <c r="AK26" i="37"/>
  <c r="AK26" i="36"/>
  <c r="AK26" i="40"/>
  <c r="R14" i="39"/>
  <c r="R14" i="38"/>
  <c r="R14" i="37"/>
  <c r="R14" i="40"/>
  <c r="R14" i="36"/>
  <c r="AH54" i="39"/>
  <c r="AH54" i="38"/>
  <c r="AH54" i="37"/>
  <c r="AH54" i="36"/>
  <c r="AH54" i="40"/>
  <c r="DC61" i="39"/>
  <c r="DC61" i="38"/>
  <c r="DC61" i="36"/>
  <c r="DC61" i="37"/>
  <c r="DC61" i="40"/>
  <c r="BG20" i="39"/>
  <c r="BG20" i="38"/>
  <c r="BG20" i="37"/>
  <c r="BG20" i="40"/>
  <c r="BG20" i="36"/>
  <c r="AF10" i="39"/>
  <c r="AF10" i="38"/>
  <c r="AF10" i="37"/>
  <c r="AF10" i="36"/>
  <c r="AF10" i="40"/>
  <c r="S10" i="39"/>
  <c r="S10" i="38"/>
  <c r="S10" i="37"/>
  <c r="S10" i="36"/>
  <c r="S10" i="40"/>
  <c r="CC54" i="39"/>
  <c r="CC54" i="38"/>
  <c r="CC54" i="37"/>
  <c r="CC54" i="40"/>
  <c r="CC54" i="36"/>
  <c r="CI48" i="39"/>
  <c r="CI48" i="38"/>
  <c r="CI48" i="37"/>
  <c r="CI48" i="40"/>
  <c r="CI48" i="36"/>
  <c r="BZ61" i="39"/>
  <c r="BZ61" i="38"/>
  <c r="BZ61" i="37"/>
  <c r="BZ61" i="36"/>
  <c r="BZ61" i="40"/>
  <c r="CW43" i="39"/>
  <c r="CW43" i="38"/>
  <c r="CW43" i="37"/>
  <c r="CW43" i="36"/>
  <c r="CW43" i="40"/>
  <c r="AB14" i="39"/>
  <c r="AB14" i="38"/>
  <c r="AB14" i="37"/>
  <c r="AB14" i="40"/>
  <c r="AB14" i="36"/>
  <c r="BV37" i="39"/>
  <c r="BV37" i="38"/>
  <c r="BV37" i="37"/>
  <c r="BV37" i="40"/>
  <c r="BV37" i="36"/>
  <c r="AM11" i="39"/>
  <c r="AM11" i="38"/>
  <c r="AM11" i="37"/>
  <c r="AM11" i="36"/>
  <c r="AM11" i="40"/>
  <c r="AK28" i="39"/>
  <c r="AK28" i="38"/>
  <c r="AK28" i="37"/>
  <c r="AK28" i="36"/>
  <c r="AK28" i="40"/>
  <c r="Y25" i="39"/>
  <c r="Y25" i="38"/>
  <c r="Y25" i="37"/>
  <c r="Y25" i="36"/>
  <c r="Y25" i="40"/>
  <c r="AT20" i="39"/>
  <c r="AT20" i="38"/>
  <c r="AT20" i="37"/>
  <c r="AT20" i="36"/>
  <c r="AT20" i="40"/>
  <c r="DL30" i="39"/>
  <c r="DL30" i="38"/>
  <c r="DL30" i="37"/>
  <c r="DL30" i="40"/>
  <c r="DL30" i="36"/>
  <c r="AJ41" i="39"/>
  <c r="AJ41" i="38"/>
  <c r="AJ41" i="37"/>
  <c r="AJ41" i="36"/>
  <c r="AJ41" i="40"/>
  <c r="BK26" i="39"/>
  <c r="BK26" i="37"/>
  <c r="BK26" i="38"/>
  <c r="BK26" i="36"/>
  <c r="BK26" i="40"/>
  <c r="AQ6" i="39"/>
  <c r="AQ6" i="38"/>
  <c r="AQ6" i="37"/>
  <c r="AQ6" i="36"/>
  <c r="AQ6" i="40"/>
  <c r="AJ35" i="39"/>
  <c r="AJ35" i="38"/>
  <c r="AJ35" i="37"/>
  <c r="AJ35" i="40"/>
  <c r="AJ35" i="36"/>
  <c r="BE55" i="39"/>
  <c r="BE55" i="38"/>
  <c r="BE55" i="36"/>
  <c r="BE55" i="37"/>
  <c r="BE55" i="40"/>
  <c r="CH4" i="39"/>
  <c r="CH4" i="38"/>
  <c r="CH4" i="37"/>
  <c r="CH4" i="36"/>
  <c r="CH4" i="40"/>
  <c r="AX12" i="39"/>
  <c r="AX12" i="38"/>
  <c r="AX12" i="37"/>
  <c r="AX12" i="36"/>
  <c r="AX12" i="40"/>
  <c r="Q30" i="39"/>
  <c r="Q30" i="38"/>
  <c r="Q30" i="37"/>
  <c r="Q30" i="40"/>
  <c r="Q30" i="36"/>
  <c r="CI25" i="39"/>
  <c r="CI25" i="38"/>
  <c r="CI25" i="37"/>
  <c r="CI25" i="36"/>
  <c r="CI25" i="40"/>
  <c r="DF31" i="39"/>
  <c r="DF31" i="38"/>
  <c r="DF31" i="37"/>
  <c r="DF31" i="36"/>
  <c r="DF31" i="40"/>
  <c r="AC19" i="39"/>
  <c r="AC19" i="38"/>
  <c r="AC19" i="36"/>
  <c r="AC19" i="37"/>
  <c r="AC19" i="40"/>
  <c r="AX8" i="39"/>
  <c r="AX8" i="38"/>
  <c r="AX8" i="37"/>
  <c r="AX8" i="36"/>
  <c r="AX8" i="40"/>
  <c r="CD53" i="39"/>
  <c r="CD53" i="38"/>
  <c r="CD53" i="37"/>
  <c r="CD53" i="36"/>
  <c r="CD53" i="40"/>
  <c r="BO56" i="39"/>
  <c r="BO56" i="38"/>
  <c r="BO56" i="37"/>
  <c r="BO56" i="36"/>
  <c r="BO56" i="40"/>
  <c r="DD66" i="39"/>
  <c r="DD66" i="38"/>
  <c r="DD66" i="37"/>
  <c r="DD66" i="36"/>
  <c r="DD66" i="40"/>
  <c r="DP4" i="39"/>
  <c r="DP4" i="38"/>
  <c r="DP4" i="37"/>
  <c r="DP4" i="40"/>
  <c r="DP4" i="36"/>
  <c r="DK4" i="39"/>
  <c r="DK4" i="38"/>
  <c r="DK4" i="37"/>
  <c r="DK4" i="36"/>
  <c r="DK4" i="40"/>
  <c r="AG44" i="39"/>
  <c r="AG44" i="38"/>
  <c r="AG44" i="37"/>
  <c r="AG44" i="40"/>
  <c r="AG44" i="36"/>
  <c r="DG37" i="39"/>
  <c r="DG37" i="38"/>
  <c r="DG37" i="37"/>
  <c r="DG37" i="36"/>
  <c r="DG37" i="40"/>
  <c r="AL48" i="39"/>
  <c r="AL48" i="38"/>
  <c r="AL48" i="37"/>
  <c r="AL48" i="36"/>
  <c r="AL48" i="40"/>
  <c r="AC26" i="39"/>
  <c r="AC26" i="38"/>
  <c r="AC26" i="37"/>
  <c r="AC26" i="40"/>
  <c r="AC26" i="36"/>
  <c r="CD17" i="39"/>
  <c r="CD17" i="38"/>
  <c r="CD17" i="37"/>
  <c r="CD17" i="36"/>
  <c r="CD17" i="40"/>
  <c r="BN26" i="39"/>
  <c r="BN26" i="38"/>
  <c r="BN26" i="37"/>
  <c r="BN26" i="36"/>
  <c r="BN26" i="40"/>
  <c r="CG3" i="39"/>
  <c r="CG3" i="38"/>
  <c r="CG3" i="37"/>
  <c r="CG3" i="40"/>
  <c r="CG3" i="36"/>
  <c r="AJ13" i="39"/>
  <c r="AJ13" i="38"/>
  <c r="AJ13" i="37"/>
  <c r="AJ13" i="36"/>
  <c r="AJ13" i="40"/>
  <c r="CA44" i="39"/>
  <c r="CA44" i="38"/>
  <c r="CA44" i="37"/>
  <c r="CA44" i="36"/>
  <c r="CA44" i="40"/>
  <c r="BH25" i="39"/>
  <c r="BH25" i="38"/>
  <c r="BH25" i="37"/>
  <c r="BH25" i="36"/>
  <c r="BH25" i="40"/>
  <c r="AM38" i="39"/>
  <c r="AM38" i="38"/>
  <c r="AM38" i="37"/>
  <c r="AM38" i="36"/>
  <c r="AM38" i="40"/>
  <c r="CK43" i="39"/>
  <c r="CK43" i="38"/>
  <c r="CK43" i="36"/>
  <c r="CK43" i="37"/>
  <c r="CK43" i="40"/>
  <c r="AR30" i="39"/>
  <c r="AR30" i="38"/>
  <c r="AR30" i="37"/>
  <c r="AR30" i="40"/>
  <c r="AR30" i="36"/>
  <c r="Q4" i="39"/>
  <c r="Q4" i="38"/>
  <c r="Q4" i="37"/>
  <c r="Q4" i="36"/>
  <c r="Q4" i="40"/>
  <c r="BB8" i="39"/>
  <c r="BB8" i="38"/>
  <c r="BB8" i="37"/>
  <c r="BB8" i="36"/>
  <c r="BB8" i="40"/>
  <c r="CG56" i="39"/>
  <c r="CG56" i="38"/>
  <c r="CG56" i="37"/>
  <c r="CG56" i="36"/>
  <c r="CG56" i="40"/>
  <c r="DB27" i="39"/>
  <c r="DB27" i="38"/>
  <c r="DB27" i="37"/>
  <c r="DB27" i="36"/>
  <c r="DB27" i="40"/>
  <c r="U4" i="39"/>
  <c r="U4" i="38"/>
  <c r="U4" i="37"/>
  <c r="U4" i="40"/>
  <c r="U4" i="36"/>
  <c r="BY24" i="39"/>
  <c r="BY24" i="38"/>
  <c r="BY24" i="37"/>
  <c r="BY24" i="36"/>
  <c r="BY24" i="40"/>
  <c r="DB12" i="39"/>
  <c r="DB12" i="37"/>
  <c r="DB12" i="40"/>
  <c r="DB12" i="38"/>
  <c r="DB12" i="36"/>
  <c r="CD57" i="39"/>
  <c r="CD57" i="38"/>
  <c r="CD57" i="37"/>
  <c r="CD57" i="36"/>
  <c r="CD57" i="40"/>
  <c r="CB41" i="39"/>
  <c r="CB41" i="38"/>
  <c r="CB41" i="37"/>
  <c r="CB41" i="36"/>
  <c r="CB41" i="40"/>
  <c r="DK23" i="39"/>
  <c r="DK23" i="37"/>
  <c r="DK23" i="38"/>
  <c r="DK23" i="40"/>
  <c r="DK23" i="36"/>
  <c r="CJ13" i="39"/>
  <c r="CJ13" i="38"/>
  <c r="CJ13" i="37"/>
  <c r="CJ13" i="36"/>
  <c r="CJ13" i="40"/>
  <c r="CM13" i="39"/>
  <c r="CM13" i="38"/>
  <c r="CM13" i="37"/>
  <c r="CM13" i="36"/>
  <c r="CM13" i="40"/>
  <c r="Q62" i="39"/>
  <c r="Q62" i="38"/>
  <c r="Q62" i="37"/>
  <c r="Q62" i="36"/>
  <c r="Q62" i="40"/>
  <c r="Y6" i="39"/>
  <c r="Y6" i="38"/>
  <c r="Y6" i="37"/>
  <c r="Y6" i="36"/>
  <c r="Y6" i="40"/>
  <c r="DE3" i="39"/>
  <c r="DE3" i="38"/>
  <c r="DE3" i="37"/>
  <c r="DE3" i="36"/>
  <c r="DE3" i="40"/>
  <c r="CG42" i="39"/>
  <c r="CG42" i="38"/>
  <c r="CG42" i="37"/>
  <c r="CG42" i="36"/>
  <c r="CG42" i="40"/>
  <c r="L13" i="39"/>
  <c r="L13" i="38"/>
  <c r="L13" i="37"/>
  <c r="L13" i="36"/>
  <c r="L13" i="40"/>
  <c r="AH36" i="39"/>
  <c r="AH36" i="38"/>
  <c r="AH36" i="37"/>
  <c r="AH36" i="40"/>
  <c r="AH36" i="36"/>
  <c r="W10" i="39"/>
  <c r="W10" i="38"/>
  <c r="W10" i="37"/>
  <c r="W10" i="36"/>
  <c r="W10" i="40"/>
  <c r="DM26" i="39"/>
  <c r="DM26" i="38"/>
  <c r="DM26" i="37"/>
  <c r="DM26" i="36"/>
  <c r="DM26" i="40"/>
  <c r="AW18" i="39"/>
  <c r="AW18" i="38"/>
  <c r="AW18" i="37"/>
  <c r="AW18" i="36"/>
  <c r="AW18" i="40"/>
  <c r="CO30" i="39"/>
  <c r="CO30" i="38"/>
  <c r="CO30" i="37"/>
  <c r="CO30" i="36"/>
  <c r="CO30" i="40"/>
  <c r="AM48" i="39"/>
  <c r="AM48" i="38"/>
  <c r="AM48" i="37"/>
  <c r="AM48" i="36"/>
  <c r="AM48" i="40"/>
  <c r="CY19" i="39"/>
  <c r="CY19" i="38"/>
  <c r="CY19" i="37"/>
  <c r="CY19" i="36"/>
  <c r="CY19" i="40"/>
  <c r="BX27" i="39"/>
  <c r="BX27" i="38"/>
  <c r="BX27" i="37"/>
  <c r="BX27" i="36"/>
  <c r="BX27" i="40"/>
  <c r="DN48" i="39"/>
  <c r="DN48" i="38"/>
  <c r="DN48" i="37"/>
  <c r="DN48" i="36"/>
  <c r="DN48" i="40"/>
  <c r="CX7" i="39"/>
  <c r="CX7" i="38"/>
  <c r="CX7" i="37"/>
  <c r="CX7" i="36"/>
  <c r="CX7" i="40"/>
  <c r="M56" i="39"/>
  <c r="M56" i="38"/>
  <c r="M56" i="37"/>
  <c r="M56" i="36"/>
  <c r="M56" i="40"/>
  <c r="AP27" i="39"/>
  <c r="AP27" i="38"/>
  <c r="AP27" i="37"/>
  <c r="AP27" i="36"/>
  <c r="AP27" i="40"/>
  <c r="CZ66" i="39"/>
  <c r="CZ66" i="38"/>
  <c r="CZ66" i="37"/>
  <c r="CZ66" i="36"/>
  <c r="CZ66" i="40"/>
  <c r="AQ58" i="39"/>
  <c r="AQ58" i="38"/>
  <c r="AQ58" i="37"/>
  <c r="AQ58" i="36"/>
  <c r="AQ58" i="40"/>
  <c r="CV62" i="39"/>
  <c r="CV62" i="38"/>
  <c r="CV62" i="37"/>
  <c r="CV62" i="36"/>
  <c r="CV62" i="40"/>
  <c r="AE61" i="39"/>
  <c r="AE61" i="38"/>
  <c r="AE61" i="37"/>
  <c r="AE61" i="36"/>
  <c r="AE61" i="40"/>
  <c r="BF38" i="39"/>
  <c r="BF38" i="38"/>
  <c r="BF38" i="36"/>
  <c r="BF38" i="37"/>
  <c r="BF38" i="40"/>
  <c r="BE28" i="39"/>
  <c r="BE28" i="38"/>
  <c r="BE28" i="37"/>
  <c r="BE28" i="36"/>
  <c r="BE28" i="40"/>
  <c r="AE24" i="39"/>
  <c r="AE24" i="38"/>
  <c r="AE24" i="37"/>
  <c r="AE24" i="36"/>
  <c r="AE24" i="40"/>
  <c r="CP29" i="39"/>
  <c r="CP29" i="38"/>
  <c r="CP29" i="37"/>
  <c r="CP29" i="36"/>
  <c r="CP29" i="40"/>
  <c r="CN35" i="39"/>
  <c r="CN35" i="38"/>
  <c r="CN35" i="37"/>
  <c r="CN35" i="40"/>
  <c r="CN35" i="36"/>
  <c r="BB12" i="39"/>
  <c r="BB12" i="38"/>
  <c r="BB12" i="37"/>
  <c r="BB12" i="36"/>
  <c r="BB12" i="40"/>
  <c r="AA66" i="39"/>
  <c r="AA66" i="38"/>
  <c r="AA66" i="37"/>
  <c r="AA66" i="36"/>
  <c r="AA66" i="40"/>
  <c r="AY55" i="39"/>
  <c r="AY55" i="38"/>
  <c r="AY55" i="37"/>
  <c r="AY55" i="40"/>
  <c r="AY55" i="36"/>
  <c r="AV34" i="39"/>
  <c r="AV34" i="38"/>
  <c r="AV34" i="37"/>
  <c r="AV34" i="36"/>
  <c r="AV34" i="40"/>
  <c r="CN58" i="39"/>
  <c r="CN58" i="38"/>
  <c r="CN58" i="37"/>
  <c r="CN58" i="40"/>
  <c r="CN58" i="36"/>
  <c r="CL29" i="39"/>
  <c r="CL29" i="38"/>
  <c r="CL29" i="37"/>
  <c r="CL29" i="36"/>
  <c r="CL29" i="40"/>
  <c r="AG22" i="39"/>
  <c r="AG22" i="38"/>
  <c r="AG22" i="37"/>
  <c r="AG22" i="36"/>
  <c r="AG22" i="40"/>
  <c r="BC18" i="39"/>
  <c r="BC18" i="38"/>
  <c r="BC18" i="37"/>
  <c r="BC18" i="36"/>
  <c r="BC18" i="40"/>
  <c r="DF22" i="39"/>
  <c r="DF22" i="38"/>
  <c r="DF22" i="37"/>
  <c r="DF22" i="36"/>
  <c r="DF22" i="40"/>
  <c r="T30" i="39"/>
  <c r="T30" i="37"/>
  <c r="T30" i="38"/>
  <c r="T30" i="36"/>
  <c r="T30" i="40"/>
  <c r="AD8" i="39"/>
  <c r="AD8" i="38"/>
  <c r="AD8" i="37"/>
  <c r="AD8" i="36"/>
  <c r="AD8" i="40"/>
  <c r="DI26" i="39"/>
  <c r="DI26" i="38"/>
  <c r="DI26" i="37"/>
  <c r="DI26" i="36"/>
  <c r="DI26" i="40"/>
  <c r="BZ27" i="39"/>
  <c r="BZ27" i="38"/>
  <c r="BZ27" i="37"/>
  <c r="BZ27" i="36"/>
  <c r="BZ27" i="40"/>
  <c r="BM28" i="39"/>
  <c r="BM28" i="38"/>
  <c r="BM28" i="37"/>
  <c r="BM28" i="36"/>
  <c r="BM28" i="40"/>
  <c r="AT24" i="39"/>
  <c r="AT24" i="38"/>
  <c r="AT24" i="37"/>
  <c r="AT24" i="40"/>
  <c r="AT24" i="36"/>
  <c r="DL21" i="39"/>
  <c r="DL21" i="37"/>
  <c r="DL21" i="36"/>
  <c r="DL21" i="38"/>
  <c r="DL21" i="40"/>
  <c r="DE42" i="39"/>
  <c r="DE42" i="38"/>
  <c r="DE42" i="37"/>
  <c r="DE42" i="36"/>
  <c r="DE42" i="40"/>
  <c r="BS21" i="39"/>
  <c r="BS21" i="37"/>
  <c r="BS21" i="38"/>
  <c r="BS21" i="36"/>
  <c r="BS21" i="40"/>
  <c r="DK13" i="39"/>
  <c r="DK13" i="38"/>
  <c r="DK13" i="37"/>
  <c r="DK13" i="40"/>
  <c r="DK13" i="36"/>
  <c r="BX38" i="39"/>
  <c r="BX38" i="38"/>
  <c r="BX38" i="37"/>
  <c r="BX38" i="36"/>
  <c r="BX38" i="40"/>
  <c r="AO62" i="39"/>
  <c r="AO62" i="38"/>
  <c r="AO62" i="37"/>
  <c r="AO62" i="36"/>
  <c r="AO62" i="40"/>
  <c r="DN8" i="39"/>
  <c r="DN8" i="38"/>
  <c r="DN8" i="37"/>
  <c r="DN8" i="36"/>
  <c r="DN8" i="40"/>
  <c r="AG54" i="39"/>
  <c r="AG54" i="38"/>
  <c r="AG54" i="37"/>
  <c r="AG54" i="36"/>
  <c r="AG54" i="40"/>
  <c r="AN45" i="39"/>
  <c r="AN45" i="38"/>
  <c r="AN45" i="37"/>
  <c r="AN45" i="36"/>
  <c r="AN45" i="40"/>
  <c r="AQ29" i="39"/>
  <c r="AQ29" i="38"/>
  <c r="AQ29" i="36"/>
  <c r="AQ29" i="37"/>
  <c r="AQ29" i="40"/>
  <c r="BL11" i="39"/>
  <c r="BL11" i="38"/>
  <c r="BL11" i="37"/>
  <c r="BL11" i="40"/>
  <c r="BL11" i="36"/>
  <c r="BV60" i="39"/>
  <c r="BV60" i="38"/>
  <c r="BV60" i="37"/>
  <c r="BV60" i="40"/>
  <c r="BV60" i="36"/>
  <c r="X41" i="39"/>
  <c r="X41" i="38"/>
  <c r="X41" i="36"/>
  <c r="X41" i="37"/>
  <c r="X41" i="40"/>
  <c r="CM25" i="39"/>
  <c r="CM25" i="38"/>
  <c r="CM25" i="37"/>
  <c r="CM25" i="36"/>
  <c r="CM25" i="40"/>
  <c r="DP11" i="39"/>
  <c r="DP11" i="38"/>
  <c r="DP11" i="37"/>
  <c r="DP11" i="36"/>
  <c r="DP11" i="40"/>
  <c r="AA10" i="39"/>
  <c r="AA10" i="38"/>
  <c r="AA10" i="37"/>
  <c r="AA10" i="36"/>
  <c r="AA10" i="40"/>
  <c r="BE50" i="39"/>
  <c r="BE50" i="38"/>
  <c r="BE50" i="37"/>
  <c r="BE50" i="36"/>
  <c r="BE50" i="40"/>
  <c r="O45" i="39"/>
  <c r="O45" i="38"/>
  <c r="O45" i="37"/>
  <c r="O45" i="36"/>
  <c r="O45" i="40"/>
  <c r="BB56" i="39"/>
  <c r="BB56" i="37"/>
  <c r="BB56" i="38"/>
  <c r="BB56" i="36"/>
  <c r="BB56" i="40"/>
  <c r="M29" i="39"/>
  <c r="M29" i="38"/>
  <c r="M29" i="37"/>
  <c r="M29" i="40"/>
  <c r="M29" i="36"/>
  <c r="CV5" i="39"/>
  <c r="CV5" i="38"/>
  <c r="CV5" i="37"/>
  <c r="CV5" i="36"/>
  <c r="CV5" i="40"/>
  <c r="R61" i="39"/>
  <c r="R61" i="38"/>
  <c r="R61" i="37"/>
  <c r="R61" i="36"/>
  <c r="R61" i="40"/>
  <c r="CR38" i="39"/>
  <c r="CR38" i="38"/>
  <c r="CR38" i="37"/>
  <c r="CR38" i="36"/>
  <c r="CR38" i="40"/>
  <c r="AY27" i="39"/>
  <c r="AY27" i="38"/>
  <c r="AY27" i="37"/>
  <c r="AY27" i="36"/>
  <c r="AY27" i="40"/>
  <c r="DH7" i="39"/>
  <c r="DH7" i="38"/>
  <c r="DH7" i="37"/>
  <c r="DH7" i="36"/>
  <c r="DH7" i="40"/>
  <c r="CU7" i="39"/>
  <c r="CU7" i="38"/>
  <c r="CU7" i="36"/>
  <c r="CU7" i="40"/>
  <c r="CU7" i="37"/>
  <c r="CS47" i="39"/>
  <c r="CS47" i="38"/>
  <c r="CS47" i="37"/>
  <c r="CS47" i="36"/>
  <c r="CS47" i="40"/>
  <c r="BC44" i="39"/>
  <c r="BC44" i="38"/>
  <c r="BC44" i="37"/>
  <c r="BC44" i="36"/>
  <c r="BC44" i="40"/>
  <c r="AT56" i="39"/>
  <c r="AT56" i="38"/>
  <c r="AT56" i="37"/>
  <c r="AT56" i="36"/>
  <c r="AT56" i="40"/>
  <c r="M30" i="39"/>
  <c r="M30" i="38"/>
  <c r="M30" i="37"/>
  <c r="M30" i="36"/>
  <c r="M30" i="40"/>
  <c r="DD6" i="39"/>
  <c r="DD6" i="38"/>
  <c r="DD6" i="37"/>
  <c r="DD6" i="36"/>
  <c r="DD6" i="40"/>
  <c r="R35" i="39"/>
  <c r="R35" i="38"/>
  <c r="R35" i="37"/>
  <c r="R35" i="40"/>
  <c r="R35" i="36"/>
  <c r="DO8" i="39"/>
  <c r="DO8" i="37"/>
  <c r="DO8" i="38"/>
  <c r="DO8" i="36"/>
  <c r="DO8" i="40"/>
  <c r="BY25" i="39"/>
  <c r="BY25" i="38"/>
  <c r="BY25" i="37"/>
  <c r="BY25" i="36"/>
  <c r="BY25" i="40"/>
  <c r="BC42" i="39"/>
  <c r="BC42" i="38"/>
  <c r="BC42" i="36"/>
  <c r="BC42" i="37"/>
  <c r="BC42" i="40"/>
  <c r="AK23" i="39"/>
  <c r="AK23" i="38"/>
  <c r="AK23" i="37"/>
  <c r="AK23" i="36"/>
  <c r="AK23" i="40"/>
  <c r="DL44" i="39"/>
  <c r="DL44" i="38"/>
  <c r="DL44" i="37"/>
  <c r="DL44" i="36"/>
  <c r="DL44" i="40"/>
  <c r="DB44" i="39"/>
  <c r="DB44" i="38"/>
  <c r="DB44" i="37"/>
  <c r="DB44" i="40"/>
  <c r="DB44" i="36"/>
  <c r="BC20" i="39"/>
  <c r="BC20" i="38"/>
  <c r="BC20" i="37"/>
  <c r="BC20" i="36"/>
  <c r="BC20" i="40"/>
  <c r="AY13" i="39"/>
  <c r="AY13" i="38"/>
  <c r="AY13" i="37"/>
  <c r="AY13" i="36"/>
  <c r="AY13" i="40"/>
  <c r="DL37" i="39"/>
  <c r="DL37" i="38"/>
  <c r="DL37" i="37"/>
  <c r="DL37" i="36"/>
  <c r="DL37" i="40"/>
  <c r="CK60" i="39"/>
  <c r="CK60" i="38"/>
  <c r="CK60" i="37"/>
  <c r="CK60" i="36"/>
  <c r="CK60" i="40"/>
  <c r="AT8" i="39"/>
  <c r="AT8" i="38"/>
  <c r="AT8" i="37"/>
  <c r="AT8" i="36"/>
  <c r="AT8" i="40"/>
  <c r="BR64" i="39"/>
  <c r="BR64" i="38"/>
  <c r="BR64" i="37"/>
  <c r="BR64" i="36"/>
  <c r="BR64" i="40"/>
  <c r="CD10" i="39"/>
  <c r="CD10" i="38"/>
  <c r="CD10" i="37"/>
  <c r="CD10" i="36"/>
  <c r="CD10" i="40"/>
  <c r="BZ39" i="39"/>
  <c r="BZ39" i="38"/>
  <c r="BZ39" i="37"/>
  <c r="BZ39" i="36"/>
  <c r="BZ39" i="40"/>
  <c r="Z6" i="39"/>
  <c r="Z6" i="38"/>
  <c r="Z6" i="37"/>
  <c r="Z6" i="36"/>
  <c r="Z6" i="40"/>
  <c r="DE28" i="39"/>
  <c r="DE28" i="38"/>
  <c r="DE28" i="37"/>
  <c r="DE28" i="36"/>
  <c r="DE28" i="40"/>
  <c r="BJ39" i="39"/>
  <c r="BJ39" i="38"/>
  <c r="BJ39" i="37"/>
  <c r="BJ39" i="36"/>
  <c r="BJ39" i="40"/>
  <c r="Q15" i="39"/>
  <c r="Q15" i="38"/>
  <c r="Q15" i="37"/>
  <c r="Q15" i="36"/>
  <c r="Q15" i="40"/>
  <c r="BX32" i="39"/>
  <c r="BX32" i="37"/>
  <c r="BX32" i="38"/>
  <c r="BX32" i="36"/>
  <c r="BX32" i="40"/>
  <c r="DM8" i="39"/>
  <c r="DM8" i="38"/>
  <c r="DM8" i="37"/>
  <c r="DM8" i="36"/>
  <c r="DM8" i="40"/>
  <c r="Y15" i="39"/>
  <c r="Y15" i="38"/>
  <c r="Y15" i="37"/>
  <c r="Y15" i="36"/>
  <c r="Y15" i="40"/>
  <c r="BJ38" i="39"/>
  <c r="BJ38" i="38"/>
  <c r="BJ38" i="37"/>
  <c r="BJ38" i="40"/>
  <c r="BJ38" i="36"/>
  <c r="CO39" i="39"/>
  <c r="CO39" i="38"/>
  <c r="CO39" i="37"/>
  <c r="CO39" i="36"/>
  <c r="CO39" i="40"/>
  <c r="CO52" i="39"/>
  <c r="CO52" i="38"/>
  <c r="CO52" i="37"/>
  <c r="CO52" i="36"/>
  <c r="CO52" i="40"/>
  <c r="AK16" i="39"/>
  <c r="AK16" i="38"/>
  <c r="AK16" i="37"/>
  <c r="AK16" i="36"/>
  <c r="AK16" i="40"/>
  <c r="BA33" i="39"/>
  <c r="BA33" i="38"/>
  <c r="BA33" i="37"/>
  <c r="BA33" i="40"/>
  <c r="BA33" i="36"/>
  <c r="CD7" i="39"/>
  <c r="CD7" i="38"/>
  <c r="CD7" i="37"/>
  <c r="CD7" i="40"/>
  <c r="CD7" i="36"/>
  <c r="AU39" i="39"/>
  <c r="AU39" i="38"/>
  <c r="AU39" i="37"/>
  <c r="AU39" i="36"/>
  <c r="AU39" i="40"/>
  <c r="AK15" i="39"/>
  <c r="AK15" i="38"/>
  <c r="AK15" i="37"/>
  <c r="AK15" i="36"/>
  <c r="AK15" i="40"/>
  <c r="V6" i="39"/>
  <c r="V6" i="38"/>
  <c r="V6" i="37"/>
  <c r="V6" i="36"/>
  <c r="V6" i="40"/>
  <c r="BZ58" i="39"/>
  <c r="BZ58" i="38"/>
  <c r="BZ58" i="36"/>
  <c r="BZ58" i="37"/>
  <c r="BZ58" i="40"/>
  <c r="BA39" i="39"/>
  <c r="BA39" i="38"/>
  <c r="BA39" i="37"/>
  <c r="BA39" i="40"/>
  <c r="BA39" i="36"/>
  <c r="AB16" i="39"/>
  <c r="AB16" i="38"/>
  <c r="AB16" i="37"/>
  <c r="AB16" i="40"/>
  <c r="AB16" i="36"/>
  <c r="AD16" i="39"/>
  <c r="AD16" i="38"/>
  <c r="AD16" i="37"/>
  <c r="AD16" i="36"/>
  <c r="AD16" i="40"/>
  <c r="AM40" i="39"/>
  <c r="AM40" i="38"/>
  <c r="AM40" i="37"/>
  <c r="AM40" i="40"/>
  <c r="AM40" i="36"/>
  <c r="AM49" i="39"/>
  <c r="AM49" i="38"/>
  <c r="AM49" i="37"/>
  <c r="AM49" i="36"/>
  <c r="AM49" i="40"/>
  <c r="CW15" i="39"/>
  <c r="CW15" i="38"/>
  <c r="CW15" i="37"/>
  <c r="CW15" i="40"/>
  <c r="CW15" i="36"/>
  <c r="BA51" i="39"/>
  <c r="BA51" i="38"/>
  <c r="BA51" i="37"/>
  <c r="BA51" i="36"/>
  <c r="BA51" i="40"/>
  <c r="AC39" i="39"/>
  <c r="AC39" i="38"/>
  <c r="AC39" i="36"/>
  <c r="AC39" i="37"/>
  <c r="AC39" i="40"/>
  <c r="AS57" i="39"/>
  <c r="AS57" i="38"/>
  <c r="AS57" i="37"/>
  <c r="AS57" i="36"/>
  <c r="AS57" i="40"/>
  <c r="I8" i="39"/>
  <c r="I8" i="38"/>
  <c r="I8" i="37"/>
  <c r="I8" i="36"/>
  <c r="I8" i="40"/>
  <c r="BZ16" i="39"/>
  <c r="BZ16" i="38"/>
  <c r="BZ16" i="37"/>
  <c r="BZ16" i="36"/>
  <c r="BZ16" i="40"/>
  <c r="I21" i="39"/>
  <c r="I21" i="38"/>
  <c r="I21" i="37"/>
  <c r="I21" i="40"/>
  <c r="I21" i="36"/>
  <c r="CO8" i="39"/>
  <c r="CO8" i="38"/>
  <c r="CO8" i="37"/>
  <c r="CO8" i="36"/>
  <c r="CO8" i="40"/>
  <c r="I48" i="39"/>
  <c r="I48" i="38"/>
  <c r="I48" i="37"/>
  <c r="I48" i="36"/>
  <c r="I48" i="40"/>
  <c r="BI67" i="39"/>
  <c r="BI67" i="38"/>
  <c r="BI67" i="37"/>
  <c r="BI67" i="36"/>
  <c r="BI67" i="40"/>
  <c r="I57" i="39"/>
  <c r="I57" i="38"/>
  <c r="I57" i="37"/>
  <c r="I57" i="36"/>
  <c r="I57" i="40"/>
  <c r="M31" i="39"/>
  <c r="M31" i="38"/>
  <c r="M31" i="37"/>
  <c r="M31" i="36"/>
  <c r="M31" i="40"/>
  <c r="AP14" i="39"/>
  <c r="AP14" i="38"/>
  <c r="AP14" i="37"/>
  <c r="AP14" i="36"/>
  <c r="AP14" i="40"/>
  <c r="BY31" i="39"/>
  <c r="BY31" i="38"/>
  <c r="BY31" i="37"/>
  <c r="BY31" i="36"/>
  <c r="BY31" i="40"/>
  <c r="BA9" i="39"/>
  <c r="BA9" i="38"/>
  <c r="BA9" i="37"/>
  <c r="BA9" i="36"/>
  <c r="BA9" i="40"/>
  <c r="AJ26" i="39"/>
  <c r="AJ26" i="38"/>
  <c r="AJ26" i="37"/>
  <c r="AJ26" i="36"/>
  <c r="AJ26" i="40"/>
  <c r="AZ52" i="39"/>
  <c r="AZ52" i="38"/>
  <c r="AZ52" i="36"/>
  <c r="AZ52" i="37"/>
  <c r="AZ52" i="40"/>
  <c r="CP66" i="39"/>
  <c r="CP66" i="37"/>
  <c r="CP66" i="38"/>
  <c r="CP66" i="36"/>
  <c r="CP66" i="40"/>
  <c r="U41" i="39"/>
  <c r="U41" i="38"/>
  <c r="U41" i="37"/>
  <c r="U41" i="36"/>
  <c r="U41" i="40"/>
  <c r="DM57" i="39"/>
  <c r="DM57" i="38"/>
  <c r="DM57" i="37"/>
  <c r="DM57" i="36"/>
  <c r="DM57" i="40"/>
  <c r="AR40" i="39"/>
  <c r="AR40" i="38"/>
  <c r="AR40" i="37"/>
  <c r="AR40" i="36"/>
  <c r="AR40" i="40"/>
  <c r="AU33" i="39"/>
  <c r="AU33" i="38"/>
  <c r="AU33" i="37"/>
  <c r="AU33" i="36"/>
  <c r="AU33" i="40"/>
  <c r="CY51" i="39"/>
  <c r="CY51" i="38"/>
  <c r="CY51" i="37"/>
  <c r="CY51" i="40"/>
  <c r="CY51" i="36"/>
  <c r="DF46" i="39"/>
  <c r="DF46" i="38"/>
  <c r="DF46" i="37"/>
  <c r="DF46" i="36"/>
  <c r="DF46" i="40"/>
  <c r="O16" i="39"/>
  <c r="O16" i="38"/>
  <c r="O16" i="37"/>
  <c r="O16" i="40"/>
  <c r="O16" i="36"/>
  <c r="BS65" i="39"/>
  <c r="BS65" i="38"/>
  <c r="BS65" i="37"/>
  <c r="BS65" i="36"/>
  <c r="BS65" i="40"/>
  <c r="DQ41" i="39"/>
  <c r="DQ41" i="38"/>
  <c r="DQ41" i="37"/>
  <c r="DQ41" i="40"/>
  <c r="DQ41" i="36"/>
  <c r="AG57" i="39"/>
  <c r="AG57" i="38"/>
  <c r="AG57" i="37"/>
  <c r="AG57" i="36"/>
  <c r="AG57" i="40"/>
  <c r="CS68" i="39"/>
  <c r="CS68" i="38"/>
  <c r="CS68" i="36"/>
  <c r="CS68" i="40"/>
  <c r="CS68" i="37"/>
  <c r="BJ67" i="39"/>
  <c r="BJ67" i="38"/>
  <c r="BJ67" i="37"/>
  <c r="BJ67" i="36"/>
  <c r="BJ67" i="40"/>
  <c r="CP30" i="39"/>
  <c r="CP30" i="38"/>
  <c r="CP30" i="37"/>
  <c r="CP30" i="36"/>
  <c r="CP30" i="40"/>
  <c r="CH49" i="39"/>
  <c r="CH49" i="38"/>
  <c r="CH49" i="37"/>
  <c r="CH49" i="36"/>
  <c r="CH49" i="40"/>
  <c r="CH62" i="39"/>
  <c r="CH62" i="38"/>
  <c r="CH62" i="36"/>
  <c r="CH62" i="37"/>
  <c r="CH62" i="40"/>
  <c r="BO39" i="39"/>
  <c r="BO39" i="38"/>
  <c r="BO39" i="37"/>
  <c r="BO39" i="36"/>
  <c r="BO39" i="40"/>
  <c r="DK65" i="39"/>
  <c r="DK65" i="37"/>
  <c r="DK65" i="38"/>
  <c r="DK65" i="36"/>
  <c r="DK65" i="40"/>
  <c r="AF30" i="39"/>
  <c r="AF30" i="38"/>
  <c r="AF30" i="37"/>
  <c r="AF30" i="36"/>
  <c r="AF30" i="40"/>
  <c r="CE27" i="39"/>
  <c r="CE27" i="38"/>
  <c r="CE27" i="37"/>
  <c r="CE27" i="36"/>
  <c r="CE27" i="40"/>
  <c r="AW67" i="39"/>
  <c r="AW67" i="38"/>
  <c r="AW67" i="36"/>
  <c r="AW67" i="37"/>
  <c r="AW67" i="40"/>
  <c r="AY3" i="39"/>
  <c r="AY3" i="38"/>
  <c r="AY3" i="37"/>
  <c r="AY3" i="36"/>
  <c r="AY3" i="40"/>
  <c r="CK3" i="39"/>
  <c r="CK3" i="38"/>
  <c r="CK3" i="37"/>
  <c r="CK3" i="40"/>
  <c r="CK3" i="36"/>
  <c r="N16" i="39"/>
  <c r="N16" i="38"/>
  <c r="N16" i="37"/>
  <c r="N16" i="36"/>
  <c r="N16" i="40"/>
  <c r="I29" i="39"/>
  <c r="I29" i="38"/>
  <c r="I29" i="40"/>
  <c r="I29" i="37"/>
  <c r="I29" i="36"/>
  <c r="I61" i="39"/>
  <c r="I61" i="38"/>
  <c r="I61" i="37"/>
  <c r="I61" i="40"/>
  <c r="I61" i="36"/>
  <c r="DE67" i="39"/>
  <c r="DE67" i="38"/>
  <c r="DE67" i="37"/>
  <c r="DE67" i="36"/>
  <c r="DE67" i="40"/>
  <c r="CH40" i="39"/>
  <c r="CH40" i="38"/>
  <c r="CH40" i="37"/>
  <c r="CH40" i="40"/>
  <c r="CH40" i="36"/>
  <c r="W40" i="39"/>
  <c r="W40" i="38"/>
  <c r="W40" i="37"/>
  <c r="W40" i="40"/>
  <c r="W40" i="36"/>
  <c r="DQ39" i="39"/>
  <c r="DQ39" i="38"/>
  <c r="DQ39" i="37"/>
  <c r="DQ39" i="36"/>
  <c r="DQ39" i="40"/>
  <c r="AG64" i="39"/>
  <c r="AG64" i="38"/>
  <c r="AG64" i="37"/>
  <c r="AG64" i="36"/>
  <c r="AG64" i="40"/>
  <c r="AP40" i="39"/>
  <c r="AP40" i="38"/>
  <c r="AP40" i="37"/>
  <c r="AP40" i="40"/>
  <c r="AP40" i="36"/>
  <c r="AA16" i="39"/>
  <c r="AA16" i="38"/>
  <c r="AA16" i="37"/>
  <c r="AA16" i="36"/>
  <c r="AA16" i="40"/>
  <c r="CF9" i="39"/>
  <c r="CF9" i="38"/>
  <c r="CF9" i="37"/>
  <c r="CF9" i="36"/>
  <c r="CF9" i="40"/>
  <c r="T51" i="39"/>
  <c r="T51" i="38"/>
  <c r="T51" i="37"/>
  <c r="T51" i="36"/>
  <c r="T51" i="40"/>
  <c r="BA52" i="39"/>
  <c r="BA52" i="38"/>
  <c r="BA52" i="37"/>
  <c r="BA52" i="36"/>
  <c r="BA52" i="40"/>
  <c r="DM36" i="39"/>
  <c r="DM36" i="38"/>
  <c r="DM36" i="37"/>
  <c r="DM36" i="40"/>
  <c r="DM36" i="36"/>
  <c r="CW53" i="39"/>
  <c r="CW53" i="38"/>
  <c r="CW53" i="37"/>
  <c r="CW53" i="36"/>
  <c r="CW53" i="40"/>
  <c r="CP5" i="39"/>
  <c r="CP5" i="38"/>
  <c r="CP5" i="37"/>
  <c r="CP5" i="36"/>
  <c r="CP5" i="40"/>
  <c r="DG22" i="39"/>
  <c r="DG22" i="38"/>
  <c r="DG22" i="37"/>
  <c r="DG22" i="36"/>
  <c r="DG22" i="40"/>
  <c r="AE47" i="39"/>
  <c r="AE47" i="38"/>
  <c r="AE47" i="37"/>
  <c r="AE47" i="36"/>
  <c r="AE47" i="40"/>
  <c r="BK30" i="39"/>
  <c r="BK30" i="38"/>
  <c r="BK30" i="37"/>
  <c r="BK30" i="40"/>
  <c r="BK30" i="36"/>
  <c r="BT15" i="39"/>
  <c r="BT15" i="38"/>
  <c r="BT15" i="37"/>
  <c r="BT15" i="36"/>
  <c r="BT15" i="40"/>
  <c r="BM51" i="39"/>
  <c r="BM51" i="38"/>
  <c r="BM51" i="37"/>
  <c r="BM51" i="36"/>
  <c r="BM51" i="40"/>
  <c r="DQ33" i="39"/>
  <c r="DQ33" i="38"/>
  <c r="DQ33" i="37"/>
  <c r="DQ33" i="36"/>
  <c r="DQ33" i="40"/>
  <c r="Q53" i="39"/>
  <c r="Q53" i="37"/>
  <c r="Q53" i="38"/>
  <c r="Q53" i="40"/>
  <c r="Q53" i="36"/>
  <c r="BE65" i="39"/>
  <c r="BE65" i="38"/>
  <c r="BE65" i="37"/>
  <c r="BE65" i="40"/>
  <c r="BE65" i="36"/>
  <c r="CV58" i="39"/>
  <c r="CV58" i="38"/>
  <c r="CV58" i="37"/>
  <c r="CV58" i="36"/>
  <c r="CV58" i="40"/>
  <c r="DN28" i="39"/>
  <c r="DN28" i="38"/>
  <c r="DN28" i="37"/>
  <c r="DN28" i="36"/>
  <c r="DN28" i="40"/>
  <c r="BR42" i="39"/>
  <c r="BR42" i="38"/>
  <c r="BR42" i="37"/>
  <c r="BR42" i="36"/>
  <c r="BR42" i="40"/>
  <c r="BB58" i="39"/>
  <c r="BB58" i="38"/>
  <c r="BB58" i="37"/>
  <c r="BB58" i="36"/>
  <c r="BB58" i="40"/>
  <c r="N62" i="39"/>
  <c r="N62" i="38"/>
  <c r="N62" i="37"/>
  <c r="N62" i="36"/>
  <c r="N62" i="40"/>
  <c r="DC51" i="39"/>
  <c r="DC51" i="38"/>
  <c r="DC51" i="37"/>
  <c r="DC51" i="36"/>
  <c r="DC51" i="40"/>
  <c r="DO67" i="39"/>
  <c r="DO67" i="38"/>
  <c r="DO67" i="37"/>
  <c r="DO67" i="36"/>
  <c r="DO67" i="40"/>
  <c r="X52" i="39"/>
  <c r="X52" i="38"/>
  <c r="X52" i="37"/>
  <c r="X52" i="36"/>
  <c r="X52" i="40"/>
  <c r="CL38" i="39"/>
  <c r="CL38" i="38"/>
  <c r="CL38" i="37"/>
  <c r="CL38" i="36"/>
  <c r="CL38" i="40"/>
  <c r="DC3" i="39"/>
  <c r="DC3" i="38"/>
  <c r="DC3" i="37"/>
  <c r="DC3" i="36"/>
  <c r="DC3" i="40"/>
  <c r="CC3" i="39"/>
  <c r="CC3" i="38"/>
  <c r="CC3" i="36"/>
  <c r="CC3" i="40"/>
  <c r="CC3" i="37"/>
  <c r="Y68" i="39"/>
  <c r="Y68" i="38"/>
  <c r="Y68" i="36"/>
  <c r="Y68" i="40"/>
  <c r="Y68" i="37"/>
  <c r="AB51" i="39"/>
  <c r="AB51" i="38"/>
  <c r="AB51" i="37"/>
  <c r="AB51" i="40"/>
  <c r="AB51" i="36"/>
  <c r="CO53" i="39"/>
  <c r="CO53" i="38"/>
  <c r="CO53" i="37"/>
  <c r="CO53" i="36"/>
  <c r="CO53" i="40"/>
  <c r="U37" i="39"/>
  <c r="U37" i="38"/>
  <c r="U37" i="37"/>
  <c r="U37" i="36"/>
  <c r="U37" i="40"/>
  <c r="DM53" i="39"/>
  <c r="DM53" i="38"/>
  <c r="DM53" i="37"/>
  <c r="DM53" i="40"/>
  <c r="DM53" i="36"/>
  <c r="AK6" i="39"/>
  <c r="AK6" i="38"/>
  <c r="AK6" i="37"/>
  <c r="AK6" i="40"/>
  <c r="AK6" i="36"/>
  <c r="W23" i="39"/>
  <c r="W23" i="38"/>
  <c r="W23" i="37"/>
  <c r="W23" i="36"/>
  <c r="W23" i="40"/>
  <c r="AU47" i="39"/>
  <c r="AU47" i="38"/>
  <c r="AU47" i="37"/>
  <c r="AU47" i="36"/>
  <c r="AU47" i="40"/>
  <c r="BC31" i="39"/>
  <c r="BC31" i="38"/>
  <c r="BC31" i="37"/>
  <c r="BC31" i="36"/>
  <c r="BC31" i="40"/>
  <c r="P15" i="39"/>
  <c r="P15" i="38"/>
  <c r="P15" i="37"/>
  <c r="P15" i="36"/>
  <c r="P15" i="40"/>
  <c r="AB48" i="39"/>
  <c r="AB48" i="38"/>
  <c r="AB48" i="37"/>
  <c r="AB48" i="36"/>
  <c r="AB48" i="40"/>
  <c r="CS32" i="39"/>
  <c r="CS32" i="38"/>
  <c r="CS32" i="37"/>
  <c r="CS32" i="36"/>
  <c r="CS32" i="40"/>
  <c r="Y51" i="39"/>
  <c r="Y51" i="38"/>
  <c r="Y51" i="37"/>
  <c r="Y51" i="36"/>
  <c r="Y51" i="40"/>
  <c r="CK64" i="39"/>
  <c r="CK64" i="38"/>
  <c r="CK64" i="37"/>
  <c r="CK64" i="36"/>
  <c r="CK64" i="40"/>
  <c r="DL58" i="39"/>
  <c r="DL58" i="38"/>
  <c r="DL58" i="37"/>
  <c r="DL58" i="36"/>
  <c r="DL58" i="40"/>
  <c r="N25" i="39"/>
  <c r="N25" i="38"/>
  <c r="N25" i="37"/>
  <c r="N25" i="40"/>
  <c r="N25" i="36"/>
  <c r="CH44" i="39"/>
  <c r="CH44" i="38"/>
  <c r="CH44" i="37"/>
  <c r="CH44" i="36"/>
  <c r="CH44" i="40"/>
  <c r="AT60" i="39"/>
  <c r="AT60" i="38"/>
  <c r="AT60" i="37"/>
  <c r="AT60" i="40"/>
  <c r="AT60" i="36"/>
  <c r="N54" i="39"/>
  <c r="N54" i="38"/>
  <c r="N54" i="37"/>
  <c r="N54" i="36"/>
  <c r="N54" i="40"/>
  <c r="BO65" i="39"/>
  <c r="BO65" i="38"/>
  <c r="BO65" i="37"/>
  <c r="BO65" i="36"/>
  <c r="BO65" i="40"/>
  <c r="AW51" i="39"/>
  <c r="AW51" i="38"/>
  <c r="AW51" i="37"/>
  <c r="AW51" i="36"/>
  <c r="AW51" i="40"/>
  <c r="AF52" i="39"/>
  <c r="AF52" i="38"/>
  <c r="AF52" i="37"/>
  <c r="AF52" i="36"/>
  <c r="AF52" i="40"/>
  <c r="DB38" i="39"/>
  <c r="DB38" i="38"/>
  <c r="DB38" i="36"/>
  <c r="DB38" i="37"/>
  <c r="DB38" i="40"/>
  <c r="BL67" i="39"/>
  <c r="BL67" i="38"/>
  <c r="BL67" i="36"/>
  <c r="BL67" i="37"/>
  <c r="BL67" i="40"/>
  <c r="BN67" i="39"/>
  <c r="BN67" i="38"/>
  <c r="BN67" i="37"/>
  <c r="BN67" i="36"/>
  <c r="BN67" i="40"/>
  <c r="BC52" i="39"/>
  <c r="BC52" i="38"/>
  <c r="BC52" i="37"/>
  <c r="BC52" i="36"/>
  <c r="BC52" i="40"/>
  <c r="X15" i="39"/>
  <c r="X15" i="38"/>
  <c r="X15" i="37"/>
  <c r="X15" i="36"/>
  <c r="X15" i="40"/>
  <c r="BW67" i="39"/>
  <c r="BW67" i="38"/>
  <c r="BW67" i="37"/>
  <c r="BW67" i="40"/>
  <c r="BW67" i="36"/>
  <c r="AR65" i="39"/>
  <c r="AR65" i="38"/>
  <c r="AR65" i="36"/>
  <c r="AR65" i="37"/>
  <c r="AR65" i="40"/>
  <c r="P51" i="39"/>
  <c r="P51" i="38"/>
  <c r="P51" i="37"/>
  <c r="P51" i="36"/>
  <c r="P51" i="40"/>
  <c r="I31" i="39"/>
  <c r="I31" i="38"/>
  <c r="I31" i="37"/>
  <c r="I31" i="36"/>
  <c r="I31" i="40"/>
  <c r="V67" i="39"/>
  <c r="V67" i="38"/>
  <c r="V67" i="37"/>
  <c r="V67" i="36"/>
  <c r="V67" i="40"/>
  <c r="DD16" i="39"/>
  <c r="DD16" i="38"/>
  <c r="DD16" i="37"/>
  <c r="DD16" i="36"/>
  <c r="DD16" i="40"/>
  <c r="BB36" i="39"/>
  <c r="BB36" i="37"/>
  <c r="BB36" i="38"/>
  <c r="BB36" i="36"/>
  <c r="BB36" i="40"/>
  <c r="AS60" i="39"/>
  <c r="AS60" i="38"/>
  <c r="AS60" i="37"/>
  <c r="AS60" i="36"/>
  <c r="AS60" i="40"/>
  <c r="BJ57" i="39"/>
  <c r="BJ57" i="38"/>
  <c r="BJ57" i="36"/>
  <c r="BJ57" i="40"/>
  <c r="BJ57" i="37"/>
  <c r="M68" i="39"/>
  <c r="M68" i="38"/>
  <c r="M68" i="37"/>
  <c r="M68" i="36"/>
  <c r="M68" i="40"/>
  <c r="DL65" i="39"/>
  <c r="DL65" i="38"/>
  <c r="DL65" i="37"/>
  <c r="DL65" i="36"/>
  <c r="DL65" i="40"/>
  <c r="V30" i="39"/>
  <c r="V30" i="38"/>
  <c r="V30" i="37"/>
  <c r="V30" i="36"/>
  <c r="V30" i="40"/>
  <c r="V49" i="39"/>
  <c r="V49" i="38"/>
  <c r="V49" i="37"/>
  <c r="V49" i="36"/>
  <c r="V49" i="40"/>
  <c r="V62" i="39"/>
  <c r="V62" i="38"/>
  <c r="V62" i="37"/>
  <c r="V62" i="36"/>
  <c r="V62" i="40"/>
  <c r="AI39" i="39"/>
  <c r="AI39" i="38"/>
  <c r="AI39" i="37"/>
  <c r="AI39" i="40"/>
  <c r="AI39" i="36"/>
  <c r="CE65" i="39"/>
  <c r="CE65" i="38"/>
  <c r="CE65" i="37"/>
  <c r="CE65" i="40"/>
  <c r="CE65" i="36"/>
  <c r="CR5" i="39"/>
  <c r="CR5" i="38"/>
  <c r="CR5" i="37"/>
  <c r="CR5" i="36"/>
  <c r="CR5" i="40"/>
  <c r="X51" i="39"/>
  <c r="X51" i="38"/>
  <c r="X51" i="37"/>
  <c r="X51" i="36"/>
  <c r="X51" i="40"/>
  <c r="CL30" i="39"/>
  <c r="CL30" i="38"/>
  <c r="CL30" i="37"/>
  <c r="CL30" i="36"/>
  <c r="CL30" i="40"/>
  <c r="CT45" i="39"/>
  <c r="CT45" i="38"/>
  <c r="CT45" i="37"/>
  <c r="CT45" i="36"/>
  <c r="CT45" i="40"/>
  <c r="CD51" i="39"/>
  <c r="CD51" i="38"/>
  <c r="CD51" i="37"/>
  <c r="CD51" i="36"/>
  <c r="CD51" i="40"/>
  <c r="BE3" i="39"/>
  <c r="BE3" i="38"/>
  <c r="BE3" i="37"/>
  <c r="BE3" i="36"/>
  <c r="BE3" i="40"/>
  <c r="DM52" i="39"/>
  <c r="DM52" i="38"/>
  <c r="DM52" i="37"/>
  <c r="DM52" i="36"/>
  <c r="DM52" i="40"/>
  <c r="AW35" i="39"/>
  <c r="AW35" i="38"/>
  <c r="AW35" i="36"/>
  <c r="AW35" i="37"/>
  <c r="AW35" i="40"/>
  <c r="AG53" i="39"/>
  <c r="AG53" i="38"/>
  <c r="AG53" i="37"/>
  <c r="AG53" i="40"/>
  <c r="AG53" i="36"/>
  <c r="BU65" i="39"/>
  <c r="BU65" i="38"/>
  <c r="BU65" i="36"/>
  <c r="BU65" i="37"/>
  <c r="BU65" i="40"/>
  <c r="T67" i="39"/>
  <c r="T67" i="38"/>
  <c r="T67" i="37"/>
  <c r="T67" i="36"/>
  <c r="T67" i="40"/>
  <c r="AT34" i="39"/>
  <c r="AT34" i="38"/>
  <c r="AT34" i="36"/>
  <c r="AT34" i="37"/>
  <c r="AT34" i="40"/>
  <c r="V52" i="39"/>
  <c r="V52" i="38"/>
  <c r="V52" i="37"/>
  <c r="V52" i="36"/>
  <c r="V52" i="40"/>
  <c r="V66" i="39"/>
  <c r="V66" i="38"/>
  <c r="V66" i="37"/>
  <c r="V66" i="36"/>
  <c r="V66" i="40"/>
  <c r="BG51" i="39"/>
  <c r="BG51" i="38"/>
  <c r="BG51" i="37"/>
  <c r="BG51" i="40"/>
  <c r="BG51" i="36"/>
  <c r="DO55" i="39"/>
  <c r="DO55" i="37"/>
  <c r="DO55" i="38"/>
  <c r="DO55" i="36"/>
  <c r="DO55" i="40"/>
  <c r="CB51" i="39"/>
  <c r="CB51" i="38"/>
  <c r="CB51" i="37"/>
  <c r="CB51" i="36"/>
  <c r="CB51" i="40"/>
  <c r="K67" i="39"/>
  <c r="K67" i="38"/>
  <c r="K67" i="36"/>
  <c r="K67" i="40"/>
  <c r="K67" i="37"/>
  <c r="BM3" i="39"/>
  <c r="BM3" i="38"/>
  <c r="BM3" i="36"/>
  <c r="BM3" i="37"/>
  <c r="BM3" i="40"/>
  <c r="BZ5" i="39"/>
  <c r="BZ5" i="38"/>
  <c r="BZ5" i="37"/>
  <c r="BZ5" i="40"/>
  <c r="BZ5" i="36"/>
  <c r="CV16" i="39"/>
  <c r="CV16" i="38"/>
  <c r="CV16" i="37"/>
  <c r="CV16" i="36"/>
  <c r="CV16" i="40"/>
  <c r="BQ67" i="39"/>
  <c r="BQ67" i="38"/>
  <c r="BQ67" i="37"/>
  <c r="BQ67" i="36"/>
  <c r="BQ67" i="40"/>
  <c r="CH51" i="39"/>
  <c r="CH51" i="38"/>
  <c r="CH51" i="37"/>
  <c r="CH51" i="36"/>
  <c r="CH51" i="40"/>
  <c r="AG15" i="39"/>
  <c r="AG15" i="38"/>
  <c r="AG15" i="37"/>
  <c r="AG15" i="36"/>
  <c r="AG15" i="40"/>
  <c r="AG27" i="39"/>
  <c r="AG27" i="38"/>
  <c r="AG27" i="37"/>
  <c r="AG27" i="36"/>
  <c r="AG27" i="40"/>
  <c r="BN10" i="39"/>
  <c r="BN10" i="38"/>
  <c r="BN10" i="37"/>
  <c r="BN10" i="36"/>
  <c r="BN10" i="40"/>
  <c r="BC41" i="39"/>
  <c r="BC41" i="38"/>
  <c r="BC41" i="37"/>
  <c r="BC41" i="36"/>
  <c r="BC41" i="40"/>
  <c r="CC40" i="39"/>
  <c r="CC40" i="38"/>
  <c r="CC40" i="37"/>
  <c r="CC40" i="36"/>
  <c r="CC40" i="40"/>
  <c r="BA47" i="39"/>
  <c r="BA47" i="38"/>
  <c r="BA47" i="37"/>
  <c r="BA47" i="36"/>
  <c r="BA47" i="40"/>
  <c r="BQ45" i="39"/>
  <c r="BQ45" i="38"/>
  <c r="BQ45" i="37"/>
  <c r="BQ45" i="36"/>
  <c r="BQ45" i="40"/>
  <c r="CW31" i="39"/>
  <c r="CW31" i="38"/>
  <c r="CW31" i="37"/>
  <c r="CW31" i="36"/>
  <c r="CW31" i="40"/>
  <c r="CA27" i="39"/>
  <c r="CA27" i="37"/>
  <c r="CA27" i="38"/>
  <c r="CA27" i="36"/>
  <c r="CA27" i="40"/>
  <c r="CQ49" i="39"/>
  <c r="CQ49" i="38"/>
  <c r="CQ49" i="37"/>
  <c r="CQ49" i="36"/>
  <c r="CQ49" i="40"/>
  <c r="M45" i="39"/>
  <c r="M45" i="38"/>
  <c r="M45" i="37"/>
  <c r="M45" i="36"/>
  <c r="M45" i="40"/>
  <c r="AG40" i="39"/>
  <c r="AG40" i="38"/>
  <c r="AG40" i="37"/>
  <c r="AG40" i="36"/>
  <c r="AG40" i="40"/>
  <c r="DA56" i="39"/>
  <c r="DA56" i="38"/>
  <c r="DA56" i="37"/>
  <c r="DA56" i="36"/>
  <c r="DA56" i="40"/>
  <c r="AO68" i="39"/>
  <c r="AO68" i="38"/>
  <c r="AO68" i="36"/>
  <c r="AO68" i="40"/>
  <c r="AO68" i="37"/>
  <c r="AT16" i="39"/>
  <c r="AT16" i="38"/>
  <c r="AT16" i="37"/>
  <c r="AT16" i="40"/>
  <c r="AT16" i="36"/>
  <c r="CX14" i="39"/>
  <c r="CX14" i="38"/>
  <c r="CX14" i="37"/>
  <c r="CX14" i="40"/>
  <c r="CX14" i="36"/>
  <c r="DB15" i="39"/>
  <c r="DB15" i="38"/>
  <c r="DB15" i="37"/>
  <c r="DB15" i="36"/>
  <c r="DB15" i="40"/>
  <c r="M67" i="39"/>
  <c r="M67" i="37"/>
  <c r="M67" i="38"/>
  <c r="M67" i="36"/>
  <c r="M67" i="40"/>
  <c r="BB40" i="39"/>
  <c r="BB40" i="38"/>
  <c r="BB40" i="37"/>
  <c r="BB40" i="36"/>
  <c r="BB40" i="40"/>
  <c r="BS15" i="39"/>
  <c r="BS15" i="37"/>
  <c r="BS15" i="36"/>
  <c r="BS15" i="38"/>
  <c r="BS15" i="40"/>
  <c r="AO15" i="39"/>
  <c r="AO15" i="38"/>
  <c r="AO15" i="37"/>
  <c r="AO15" i="36"/>
  <c r="AO15" i="40"/>
  <c r="U29" i="39"/>
  <c r="U29" i="37"/>
  <c r="U29" i="38"/>
  <c r="U29" i="36"/>
  <c r="U29" i="40"/>
  <c r="CT10" i="39"/>
  <c r="CT10" i="38"/>
  <c r="CT10" i="37"/>
  <c r="CT10" i="36"/>
  <c r="CT10" i="40"/>
  <c r="DM41" i="39"/>
  <c r="DM41" i="38"/>
  <c r="DM41" i="37"/>
  <c r="DM41" i="40"/>
  <c r="DM41" i="36"/>
  <c r="I41" i="39"/>
  <c r="I41" i="38"/>
  <c r="I41" i="37"/>
  <c r="I41" i="36"/>
  <c r="I41" i="40"/>
  <c r="DL40" i="39"/>
  <c r="DL40" i="38"/>
  <c r="DL40" i="37"/>
  <c r="DL40" i="36"/>
  <c r="DL40" i="40"/>
  <c r="AW48" i="39"/>
  <c r="AW48" i="38"/>
  <c r="AW48" i="37"/>
  <c r="AW48" i="40"/>
  <c r="AW48" i="36"/>
  <c r="BQ36" i="39"/>
  <c r="BQ36" i="38"/>
  <c r="BQ36" i="37"/>
  <c r="BQ36" i="36"/>
  <c r="BQ36" i="40"/>
  <c r="U53" i="39"/>
  <c r="U53" i="38"/>
  <c r="U53" i="37"/>
  <c r="U53" i="40"/>
  <c r="U53" i="36"/>
  <c r="V3" i="39"/>
  <c r="V3" i="38"/>
  <c r="V3" i="37"/>
  <c r="V3" i="36"/>
  <c r="V3" i="40"/>
  <c r="CI23" i="39"/>
  <c r="CI23" i="38"/>
  <c r="CI23" i="37"/>
  <c r="CI23" i="40"/>
  <c r="CI23" i="36"/>
  <c r="CQ47" i="39"/>
  <c r="CQ47" i="38"/>
  <c r="CQ47" i="37"/>
  <c r="CQ47" i="36"/>
  <c r="CQ47" i="40"/>
  <c r="AD38" i="39"/>
  <c r="AD38" i="38"/>
  <c r="AD38" i="37"/>
  <c r="AD38" i="36"/>
  <c r="AD38" i="40"/>
  <c r="BD16" i="39"/>
  <c r="BD16" i="38"/>
  <c r="BD16" i="36"/>
  <c r="BD16" i="37"/>
  <c r="BD16" i="40"/>
  <c r="AD58" i="39"/>
  <c r="AD58" i="38"/>
  <c r="AD58" i="37"/>
  <c r="AD58" i="36"/>
  <c r="AD58" i="40"/>
  <c r="AO40" i="39"/>
  <c r="AO40" i="37"/>
  <c r="AO40" i="38"/>
  <c r="AO40" i="36"/>
  <c r="AO40" i="40"/>
  <c r="DI53" i="39"/>
  <c r="DI53" i="38"/>
  <c r="DI53" i="37"/>
  <c r="DI53" i="36"/>
  <c r="DI53" i="40"/>
  <c r="BU67" i="39"/>
  <c r="BU67" i="37"/>
  <c r="BU67" i="36"/>
  <c r="BU67" i="38"/>
  <c r="BU67" i="40"/>
  <c r="CV67" i="39"/>
  <c r="CV67" i="38"/>
  <c r="CV67" i="37"/>
  <c r="CV67" i="36"/>
  <c r="CV67" i="40"/>
  <c r="N33" i="39"/>
  <c r="N33" i="38"/>
  <c r="N33" i="37"/>
  <c r="N33" i="40"/>
  <c r="N33" i="36"/>
  <c r="BB50" i="39"/>
  <c r="BB50" i="38"/>
  <c r="BB50" i="36"/>
  <c r="BB50" i="37"/>
  <c r="BB50" i="40"/>
  <c r="AL65" i="39"/>
  <c r="AL65" i="37"/>
  <c r="AL65" i="38"/>
  <c r="AL65" i="36"/>
  <c r="AL65" i="40"/>
  <c r="DC39" i="39"/>
  <c r="DC39" i="38"/>
  <c r="DC39" i="37"/>
  <c r="DC39" i="40"/>
  <c r="DC39" i="36"/>
  <c r="DN36" i="39"/>
  <c r="DN36" i="37"/>
  <c r="DN36" i="38"/>
  <c r="DN36" i="36"/>
  <c r="DN36" i="40"/>
  <c r="CJ35" i="39"/>
  <c r="CJ35" i="38"/>
  <c r="CJ35" i="36"/>
  <c r="CJ35" i="37"/>
  <c r="CJ35" i="40"/>
  <c r="DP52" i="39"/>
  <c r="DP52" i="38"/>
  <c r="DP52" i="37"/>
  <c r="DP52" i="36"/>
  <c r="DP52" i="40"/>
  <c r="N58" i="39"/>
  <c r="N58" i="38"/>
  <c r="N58" i="36"/>
  <c r="N58" i="37"/>
  <c r="N58" i="40"/>
  <c r="CJ67" i="39"/>
  <c r="CJ67" i="38"/>
  <c r="CJ67" i="37"/>
  <c r="CJ67" i="36"/>
  <c r="CJ67" i="40"/>
  <c r="Z67" i="39"/>
  <c r="Z67" i="38"/>
  <c r="Z67" i="37"/>
  <c r="Z67" i="40"/>
  <c r="Z67" i="36"/>
  <c r="I50" i="39"/>
  <c r="I50" i="38"/>
  <c r="I50" i="37"/>
  <c r="I50" i="36"/>
  <c r="I50" i="40"/>
  <c r="BZ6" i="39"/>
  <c r="BZ6" i="38"/>
  <c r="BZ6" i="37"/>
  <c r="BZ6" i="36"/>
  <c r="BZ6" i="40"/>
  <c r="DD39" i="39"/>
  <c r="DD39" i="38"/>
  <c r="DD39" i="37"/>
  <c r="DD39" i="36"/>
  <c r="DD39" i="40"/>
  <c r="U67" i="39"/>
  <c r="U67" i="37"/>
  <c r="U67" i="36"/>
  <c r="U67" i="38"/>
  <c r="U67" i="40"/>
  <c r="BI40" i="39"/>
  <c r="BI40" i="38"/>
  <c r="BI40" i="37"/>
  <c r="BI40" i="36"/>
  <c r="BI40" i="40"/>
  <c r="AU16" i="39"/>
  <c r="AU16" i="38"/>
  <c r="AU16" i="37"/>
  <c r="AU16" i="40"/>
  <c r="AU16" i="36"/>
  <c r="AG39" i="39"/>
  <c r="AG39" i="38"/>
  <c r="AG39" i="36"/>
  <c r="AG39" i="37"/>
  <c r="AG39" i="40"/>
  <c r="AG48" i="39"/>
  <c r="AG48" i="38"/>
  <c r="AG48" i="37"/>
  <c r="AG48" i="40"/>
  <c r="AG48" i="36"/>
  <c r="BN39" i="39"/>
  <c r="BN39" i="38"/>
  <c r="BN39" i="37"/>
  <c r="BN39" i="36"/>
  <c r="BN39" i="40"/>
  <c r="AG67" i="39"/>
  <c r="AG67" i="38"/>
  <c r="AG67" i="37"/>
  <c r="AG67" i="36"/>
  <c r="AG67" i="40"/>
  <c r="AS61" i="39"/>
  <c r="AS61" i="38"/>
  <c r="AS61" i="37"/>
  <c r="AS61" i="40"/>
  <c r="AS61" i="36"/>
  <c r="BJ51" i="39"/>
  <c r="BJ51" i="38"/>
  <c r="BJ51" i="36"/>
  <c r="BJ51" i="37"/>
  <c r="BJ51" i="40"/>
  <c r="AT65" i="39"/>
  <c r="AT65" i="38"/>
  <c r="AT65" i="37"/>
  <c r="AT65" i="40"/>
  <c r="AT65" i="36"/>
  <c r="DE39" i="39"/>
  <c r="DE39" i="38"/>
  <c r="DE39" i="37"/>
  <c r="DE39" i="36"/>
  <c r="DE39" i="40"/>
  <c r="CG57" i="39"/>
  <c r="CG57" i="38"/>
  <c r="CG57" i="37"/>
  <c r="CG57" i="36"/>
  <c r="CG57" i="40"/>
  <c r="CF32" i="39"/>
  <c r="CF32" i="38"/>
  <c r="CF32" i="37"/>
  <c r="CF32" i="36"/>
  <c r="CF32" i="40"/>
  <c r="AE30" i="39"/>
  <c r="AE30" i="38"/>
  <c r="AE30" i="37"/>
  <c r="AE30" i="36"/>
  <c r="AE30" i="40"/>
  <c r="O51" i="39"/>
  <c r="O51" i="38"/>
  <c r="O51" i="37"/>
  <c r="O51" i="36"/>
  <c r="O51" i="40"/>
  <c r="Y33" i="39"/>
  <c r="Y33" i="38"/>
  <c r="Y33" i="37"/>
  <c r="Y33" i="40"/>
  <c r="Y33" i="36"/>
  <c r="DH15" i="39"/>
  <c r="DH15" i="37"/>
  <c r="DH15" i="38"/>
  <c r="DH15" i="40"/>
  <c r="DH15" i="36"/>
  <c r="BP58" i="39"/>
  <c r="BP58" i="38"/>
  <c r="BP58" i="37"/>
  <c r="BP58" i="40"/>
  <c r="BP58" i="36"/>
  <c r="AW40" i="39"/>
  <c r="AW40" i="38"/>
  <c r="AW40" i="37"/>
  <c r="AW40" i="36"/>
  <c r="AW40" i="40"/>
  <c r="DQ53" i="39"/>
  <c r="DQ53" i="38"/>
  <c r="DQ53" i="37"/>
  <c r="DQ53" i="40"/>
  <c r="DQ53" i="36"/>
  <c r="CC67" i="39"/>
  <c r="CC67" i="38"/>
  <c r="CC67" i="37"/>
  <c r="CC67" i="36"/>
  <c r="CC67" i="40"/>
  <c r="AR67" i="39"/>
  <c r="AR67" i="37"/>
  <c r="AR67" i="38"/>
  <c r="AR67" i="40"/>
  <c r="AR67" i="36"/>
  <c r="BR30" i="39"/>
  <c r="BR30" i="38"/>
  <c r="BR30" i="37"/>
  <c r="BR30" i="36"/>
  <c r="BR30" i="40"/>
  <c r="BB49" i="39"/>
  <c r="BB49" i="38"/>
  <c r="BB49" i="36"/>
  <c r="BB49" i="40"/>
  <c r="BB49" i="37"/>
  <c r="BB62" i="39"/>
  <c r="BB62" i="38"/>
  <c r="BB62" i="36"/>
  <c r="BB62" i="37"/>
  <c r="BB62" i="40"/>
  <c r="CP65" i="39"/>
  <c r="CP65" i="38"/>
  <c r="CP65" i="37"/>
  <c r="CP65" i="40"/>
  <c r="CP65" i="36"/>
  <c r="AI65" i="39"/>
  <c r="AI65" i="38"/>
  <c r="AI65" i="37"/>
  <c r="AI65" i="36"/>
  <c r="AI65" i="40"/>
  <c r="BL28" i="39"/>
  <c r="BL28" i="38"/>
  <c r="BL28" i="37"/>
  <c r="BL28" i="36"/>
  <c r="BL28" i="40"/>
  <c r="BL52" i="39"/>
  <c r="BL52" i="38"/>
  <c r="BL52" i="37"/>
  <c r="BL52" i="36"/>
  <c r="BL52" i="40"/>
  <c r="CU58" i="39"/>
  <c r="CU58" i="38"/>
  <c r="CU58" i="37"/>
  <c r="CU58" i="36"/>
  <c r="CU58" i="40"/>
  <c r="AH51" i="39"/>
  <c r="AH51" i="38"/>
  <c r="AH51" i="37"/>
  <c r="AH51" i="36"/>
  <c r="AH51" i="40"/>
  <c r="AO3" i="39"/>
  <c r="AO3" i="38"/>
  <c r="AO3" i="37"/>
  <c r="AO3" i="40"/>
  <c r="AO3" i="36"/>
  <c r="AT15" i="39"/>
  <c r="AT15" i="38"/>
  <c r="AT15" i="37"/>
  <c r="AT15" i="36"/>
  <c r="AT15" i="40"/>
  <c r="CX6" i="39"/>
  <c r="CX6" i="38"/>
  <c r="CX6" i="37"/>
  <c r="CX6" i="36"/>
  <c r="CX6" i="40"/>
  <c r="I40" i="39"/>
  <c r="I40" i="38"/>
  <c r="I40" i="37"/>
  <c r="I40" i="36"/>
  <c r="I40" i="40"/>
  <c r="CO67" i="39"/>
  <c r="CO67" i="37"/>
  <c r="CO67" i="36"/>
  <c r="CO67" i="40"/>
  <c r="CO67" i="38"/>
  <c r="DF51" i="39"/>
  <c r="DF51" i="38"/>
  <c r="DF51" i="37"/>
  <c r="DF51" i="36"/>
  <c r="DF51" i="40"/>
  <c r="AU52" i="39"/>
  <c r="AU52" i="38"/>
  <c r="AU52" i="37"/>
  <c r="AU52" i="36"/>
  <c r="AU52" i="40"/>
  <c r="DQ52" i="39"/>
  <c r="DQ52" i="38"/>
  <c r="DQ52" i="37"/>
  <c r="DQ52" i="36"/>
  <c r="DQ52" i="40"/>
  <c r="CH68" i="39"/>
  <c r="CH68" i="38"/>
  <c r="CH68" i="37"/>
  <c r="CH68" i="36"/>
  <c r="CH68" i="40"/>
  <c r="DB40" i="39"/>
  <c r="DB40" i="37"/>
  <c r="DB40" i="36"/>
  <c r="DB40" i="40"/>
  <c r="DB40" i="38"/>
  <c r="K16" i="39"/>
  <c r="K16" i="38"/>
  <c r="K16" i="37"/>
  <c r="K16" i="36"/>
  <c r="K16" i="40"/>
  <c r="BX8" i="39"/>
  <c r="BX8" i="38"/>
  <c r="BX8" i="37"/>
  <c r="BX8" i="36"/>
  <c r="BX8" i="40"/>
  <c r="BP51" i="39"/>
  <c r="BP51" i="37"/>
  <c r="BP51" i="36"/>
  <c r="BP51" i="40"/>
  <c r="BP51" i="38"/>
  <c r="CO65" i="39"/>
  <c r="CO65" i="37"/>
  <c r="CO65" i="38"/>
  <c r="CO65" i="40"/>
  <c r="CO65" i="36"/>
  <c r="DM39" i="39"/>
  <c r="DM39" i="38"/>
  <c r="DM39" i="37"/>
  <c r="DM39" i="36"/>
  <c r="DM39" i="40"/>
  <c r="CW57" i="39"/>
  <c r="CW57" i="38"/>
  <c r="CW57" i="37"/>
  <c r="CW57" i="36"/>
  <c r="CW57" i="40"/>
  <c r="DO39" i="39"/>
  <c r="DO39" i="38"/>
  <c r="DO39" i="37"/>
  <c r="DO39" i="36"/>
  <c r="DO39" i="40"/>
  <c r="AM33" i="39"/>
  <c r="AM33" i="38"/>
  <c r="AM33" i="37"/>
  <c r="AM33" i="36"/>
  <c r="AM33" i="40"/>
  <c r="CI51" i="39"/>
  <c r="CI51" i="38"/>
  <c r="CI51" i="37"/>
  <c r="CI51" i="40"/>
  <c r="CI51" i="36"/>
  <c r="BS39" i="39"/>
  <c r="BS39" i="38"/>
  <c r="BS39" i="37"/>
  <c r="BS39" i="36"/>
  <c r="BS39" i="40"/>
  <c r="BT16" i="39"/>
  <c r="BT16" i="38"/>
  <c r="BT16" i="37"/>
  <c r="BT16" i="36"/>
  <c r="BT16" i="40"/>
  <c r="BM59" i="39"/>
  <c r="BM59" i="38"/>
  <c r="BM59" i="37"/>
  <c r="BM59" i="36"/>
  <c r="BM59" i="40"/>
  <c r="BE40" i="39"/>
  <c r="BE40" i="38"/>
  <c r="BE40" i="36"/>
  <c r="BE40" i="40"/>
  <c r="BE40" i="37"/>
  <c r="Y56" i="39"/>
  <c r="Y56" i="38"/>
  <c r="Y56" i="37"/>
  <c r="Y56" i="40"/>
  <c r="Y56" i="36"/>
  <c r="CK67" i="39"/>
  <c r="CK67" i="38"/>
  <c r="CK67" i="37"/>
  <c r="CK67" i="36"/>
  <c r="CK67" i="40"/>
  <c r="BX65" i="39"/>
  <c r="BX65" i="38"/>
  <c r="BX65" i="37"/>
  <c r="BX65" i="40"/>
  <c r="BX65" i="36"/>
  <c r="BB22" i="39"/>
  <c r="BB22" i="38"/>
  <c r="BB22" i="37"/>
  <c r="BB22" i="40"/>
  <c r="BB22" i="36"/>
  <c r="V44" i="39"/>
  <c r="V44" i="38"/>
  <c r="V44" i="37"/>
  <c r="V44" i="36"/>
  <c r="V44" i="40"/>
  <c r="V60" i="39"/>
  <c r="V60" i="38"/>
  <c r="V60" i="37"/>
  <c r="V60" i="36"/>
  <c r="V60" i="40"/>
  <c r="AW65" i="39"/>
  <c r="AW65" i="38"/>
  <c r="AW65" i="36"/>
  <c r="AW65" i="40"/>
  <c r="AW65" i="37"/>
  <c r="DC52" i="39"/>
  <c r="DC52" i="38"/>
  <c r="DC52" i="37"/>
  <c r="DC52" i="40"/>
  <c r="DC52" i="36"/>
  <c r="O67" i="39"/>
  <c r="O67" i="38"/>
  <c r="O67" i="37"/>
  <c r="O67" i="40"/>
  <c r="O67" i="36"/>
  <c r="AV51" i="39"/>
  <c r="AV51" i="38"/>
  <c r="AV51" i="37"/>
  <c r="AV51" i="36"/>
  <c r="AV51" i="40"/>
  <c r="Z38" i="39"/>
  <c r="Z38" i="38"/>
  <c r="Z38" i="37"/>
  <c r="Z38" i="36"/>
  <c r="Z38" i="40"/>
  <c r="BG3" i="39"/>
  <c r="BG3" i="38"/>
  <c r="BG3" i="37"/>
  <c r="BG3" i="36"/>
  <c r="BG3" i="40"/>
  <c r="CS3" i="39"/>
  <c r="CS3" i="38"/>
  <c r="CS3" i="37"/>
  <c r="CS3" i="40"/>
  <c r="CS3" i="36"/>
  <c r="Q56" i="39"/>
  <c r="Q56" i="38"/>
  <c r="Q56" i="37"/>
  <c r="Q56" i="36"/>
  <c r="Q56" i="40"/>
  <c r="BV16" i="39"/>
  <c r="BV16" i="38"/>
  <c r="BV16" i="37"/>
  <c r="BV16" i="40"/>
  <c r="BV16" i="36"/>
  <c r="CJ53" i="39"/>
  <c r="CJ53" i="38"/>
  <c r="CJ53" i="37"/>
  <c r="CJ53" i="36"/>
  <c r="CJ53" i="40"/>
  <c r="DK35" i="39"/>
  <c r="DK35" i="38"/>
  <c r="DK35" i="37"/>
  <c r="DK35" i="36"/>
  <c r="DK35" i="40"/>
  <c r="DP20" i="39"/>
  <c r="DP20" i="38"/>
  <c r="DP20" i="37"/>
  <c r="DP20" i="36"/>
  <c r="DP20" i="40"/>
  <c r="L47" i="39"/>
  <c r="L47" i="38"/>
  <c r="L47" i="36"/>
  <c r="L47" i="40"/>
  <c r="L47" i="37"/>
  <c r="AH21" i="39"/>
  <c r="AH21" i="38"/>
  <c r="AH21" i="37"/>
  <c r="AH21" i="36"/>
  <c r="AH21" i="40"/>
  <c r="BE11" i="39"/>
  <c r="BE11" i="38"/>
  <c r="BE11" i="37"/>
  <c r="BE11" i="36"/>
  <c r="BE11" i="40"/>
  <c r="W8" i="39"/>
  <c r="W8" i="37"/>
  <c r="W8" i="36"/>
  <c r="W8" i="40"/>
  <c r="W8" i="38"/>
  <c r="BH49" i="39"/>
  <c r="BH49" i="38"/>
  <c r="BH49" i="37"/>
  <c r="BH49" i="36"/>
  <c r="BH49" i="40"/>
  <c r="DL18" i="39"/>
  <c r="DL18" i="38"/>
  <c r="DL18" i="37"/>
  <c r="DL18" i="36"/>
  <c r="DL18" i="40"/>
  <c r="AS7" i="39"/>
  <c r="AS7" i="38"/>
  <c r="AS7" i="37"/>
  <c r="AS7" i="40"/>
  <c r="AS7" i="36"/>
  <c r="BL56" i="39"/>
  <c r="BL56" i="38"/>
  <c r="BL56" i="37"/>
  <c r="BL56" i="36"/>
  <c r="BL56" i="40"/>
  <c r="AI38" i="39"/>
  <c r="AI38" i="38"/>
  <c r="AI38" i="37"/>
  <c r="AI38" i="36"/>
  <c r="AI38" i="40"/>
  <c r="P33" i="39"/>
  <c r="P33" i="38"/>
  <c r="P33" i="37"/>
  <c r="P33" i="40"/>
  <c r="P33" i="36"/>
  <c r="AR59" i="39"/>
  <c r="AR59" i="38"/>
  <c r="AR59" i="37"/>
  <c r="AR59" i="36"/>
  <c r="AR59" i="40"/>
  <c r="CT32" i="39"/>
  <c r="CT32" i="38"/>
  <c r="CT32" i="37"/>
  <c r="CT32" i="36"/>
  <c r="CT32" i="40"/>
  <c r="CC24" i="39"/>
  <c r="CC24" i="38"/>
  <c r="CC24" i="37"/>
  <c r="CC24" i="36"/>
  <c r="CC24" i="40"/>
  <c r="CI20" i="39"/>
  <c r="CI20" i="38"/>
  <c r="CI20" i="37"/>
  <c r="CI20" i="36"/>
  <c r="CI20" i="40"/>
  <c r="AT26" i="39"/>
  <c r="AT26" i="38"/>
  <c r="AT26" i="37"/>
  <c r="AT26" i="36"/>
  <c r="AT26" i="40"/>
  <c r="AJ36" i="39"/>
  <c r="AJ36" i="38"/>
  <c r="AJ36" i="36"/>
  <c r="AJ36" i="37"/>
  <c r="AJ36" i="40"/>
  <c r="CP12" i="39"/>
  <c r="CP12" i="38"/>
  <c r="CP12" i="37"/>
  <c r="CP12" i="36"/>
  <c r="CP12" i="40"/>
  <c r="AN68" i="39"/>
  <c r="AN68" i="38"/>
  <c r="AN68" i="37"/>
  <c r="AN68" i="36"/>
  <c r="AN68" i="40"/>
  <c r="AQ53" i="39"/>
  <c r="AQ53" i="38"/>
  <c r="AQ53" i="37"/>
  <c r="AQ53" i="36"/>
  <c r="AQ53" i="40"/>
  <c r="BT33" i="39"/>
  <c r="BT33" i="38"/>
  <c r="BT33" i="37"/>
  <c r="BT33" i="36"/>
  <c r="BT33" i="40"/>
  <c r="BS18" i="39"/>
  <c r="BS18" i="38"/>
  <c r="BS18" i="37"/>
  <c r="BS18" i="36"/>
  <c r="BS18" i="40"/>
  <c r="BV34" i="39"/>
  <c r="BV34" i="38"/>
  <c r="BV34" i="36"/>
  <c r="BV34" i="37"/>
  <c r="BV34" i="40"/>
  <c r="BM26" i="39"/>
  <c r="BM26" i="38"/>
  <c r="BM26" i="37"/>
  <c r="BM26" i="36"/>
  <c r="BM26" i="40"/>
  <c r="CQ21" i="39"/>
  <c r="CQ21" i="38"/>
  <c r="CQ21" i="37"/>
  <c r="CQ21" i="36"/>
  <c r="CQ21" i="40"/>
  <c r="CP27" i="39"/>
  <c r="CP27" i="38"/>
  <c r="CP27" i="37"/>
  <c r="CP27" i="40"/>
  <c r="CP27" i="36"/>
  <c r="AZ41" i="39"/>
  <c r="AZ41" i="38"/>
  <c r="AZ41" i="37"/>
  <c r="AZ41" i="36"/>
  <c r="AZ41" i="40"/>
  <c r="AP4" i="39"/>
  <c r="AP4" i="38"/>
  <c r="AP4" i="37"/>
  <c r="AP4" i="36"/>
  <c r="AP4" i="40"/>
  <c r="DO61" i="39"/>
  <c r="DO61" i="37"/>
  <c r="DO61" i="38"/>
  <c r="DO61" i="36"/>
  <c r="DO61" i="40"/>
  <c r="AX20" i="39"/>
  <c r="AX20" i="38"/>
  <c r="AX20" i="37"/>
  <c r="AX20" i="40"/>
  <c r="AX20" i="36"/>
  <c r="CA26" i="39"/>
  <c r="CA26" i="37"/>
  <c r="CA26" i="38"/>
  <c r="CA26" i="36"/>
  <c r="CA26" i="40"/>
  <c r="BQ43" i="39"/>
  <c r="BQ43" i="38"/>
  <c r="BQ43" i="36"/>
  <c r="BQ43" i="37"/>
  <c r="BQ43" i="40"/>
  <c r="AT10" i="39"/>
  <c r="AT10" i="38"/>
  <c r="AT10" i="37"/>
  <c r="AT10" i="36"/>
  <c r="AT10" i="40"/>
  <c r="CM50" i="39"/>
  <c r="CM50" i="38"/>
  <c r="CM50" i="37"/>
  <c r="CM50" i="36"/>
  <c r="CM50" i="40"/>
  <c r="AP17" i="39"/>
  <c r="AP17" i="38"/>
  <c r="AP17" i="37"/>
  <c r="AP17" i="36"/>
  <c r="AP17" i="40"/>
  <c r="CZ48" i="39"/>
  <c r="CZ48" i="38"/>
  <c r="CZ48" i="36"/>
  <c r="CZ48" i="37"/>
  <c r="CZ48" i="40"/>
  <c r="K30" i="39"/>
  <c r="K30" i="37"/>
  <c r="K30" i="38"/>
  <c r="K30" i="36"/>
  <c r="K30" i="40"/>
  <c r="AZ57" i="39"/>
  <c r="AZ57" i="38"/>
  <c r="AZ57" i="37"/>
  <c r="AZ57" i="36"/>
  <c r="AZ57" i="40"/>
  <c r="W32" i="39"/>
  <c r="W32" i="38"/>
  <c r="W32" i="37"/>
  <c r="W32" i="36"/>
  <c r="W32" i="40"/>
  <c r="BV10" i="39"/>
  <c r="BV10" i="38"/>
  <c r="BV10" i="37"/>
  <c r="BV10" i="40"/>
  <c r="BV10" i="36"/>
  <c r="AP53" i="39"/>
  <c r="AP53" i="38"/>
  <c r="AP53" i="37"/>
  <c r="AP53" i="40"/>
  <c r="AP53" i="36"/>
  <c r="DJ66" i="39"/>
  <c r="DJ66" i="38"/>
  <c r="DJ66" i="36"/>
  <c r="DJ66" i="37"/>
  <c r="DJ66" i="40"/>
  <c r="AI63" i="39"/>
  <c r="AI63" i="38"/>
  <c r="AI63" i="37"/>
  <c r="AI63" i="40"/>
  <c r="AI63" i="36"/>
  <c r="P12" i="39"/>
  <c r="P12" i="38"/>
  <c r="P12" i="37"/>
  <c r="P12" i="36"/>
  <c r="P12" i="40"/>
  <c r="S32" i="39"/>
  <c r="S32" i="37"/>
  <c r="S32" i="36"/>
  <c r="S32" i="38"/>
  <c r="S32" i="40"/>
  <c r="CQ24" i="39"/>
  <c r="CQ24" i="38"/>
  <c r="CQ24" i="37"/>
  <c r="CQ24" i="36"/>
  <c r="CQ24" i="40"/>
  <c r="X53" i="39"/>
  <c r="X53" i="38"/>
  <c r="X53" i="37"/>
  <c r="X53" i="40"/>
  <c r="X53" i="36"/>
  <c r="AY35" i="39"/>
  <c r="AY35" i="38"/>
  <c r="AY35" i="37"/>
  <c r="AY35" i="36"/>
  <c r="AY35" i="40"/>
  <c r="AF20" i="39"/>
  <c r="AF20" i="38"/>
  <c r="AF20" i="37"/>
  <c r="AF20" i="36"/>
  <c r="AF20" i="40"/>
  <c r="CF53" i="39"/>
  <c r="CF53" i="38"/>
  <c r="CF53" i="37"/>
  <c r="CF53" i="36"/>
  <c r="CF53" i="40"/>
  <c r="BV25" i="39"/>
  <c r="BV25" i="38"/>
  <c r="BV25" i="36"/>
  <c r="BV25" i="37"/>
  <c r="BV25" i="40"/>
  <c r="AW17" i="39"/>
  <c r="AW17" i="38"/>
  <c r="AW17" i="37"/>
  <c r="AW17" i="40"/>
  <c r="AW17" i="36"/>
  <c r="AM12" i="39"/>
  <c r="AM12" i="38"/>
  <c r="AM12" i="37"/>
  <c r="AM12" i="36"/>
  <c r="AM12" i="40"/>
  <c r="AC59" i="39"/>
  <c r="AC59" i="38"/>
  <c r="AC59" i="37"/>
  <c r="AC59" i="36"/>
  <c r="AC59" i="40"/>
  <c r="AZ23" i="39"/>
  <c r="AZ23" i="38"/>
  <c r="AZ23" i="37"/>
  <c r="AZ23" i="36"/>
  <c r="AZ23" i="40"/>
  <c r="BA13" i="39"/>
  <c r="BA13" i="38"/>
  <c r="BA13" i="37"/>
  <c r="BA13" i="36"/>
  <c r="BA13" i="40"/>
  <c r="BT60" i="39"/>
  <c r="BT60" i="38"/>
  <c r="BT60" i="37"/>
  <c r="BT60" i="36"/>
  <c r="BT60" i="40"/>
  <c r="K44" i="39"/>
  <c r="K44" i="38"/>
  <c r="K44" i="37"/>
  <c r="K44" i="36"/>
  <c r="K44" i="40"/>
  <c r="BD32" i="39"/>
  <c r="BD32" i="38"/>
  <c r="BD32" i="36"/>
  <c r="BD32" i="37"/>
  <c r="BD32" i="40"/>
  <c r="BK56" i="39"/>
  <c r="BK56" i="38"/>
  <c r="BK56" i="37"/>
  <c r="BK56" i="36"/>
  <c r="BK56" i="40"/>
  <c r="Z37" i="39"/>
  <c r="Z37" i="38"/>
  <c r="Z37" i="36"/>
  <c r="Z37" i="40"/>
  <c r="Z37" i="37"/>
  <c r="CK29" i="39"/>
  <c r="CK29" i="38"/>
  <c r="CK29" i="36"/>
  <c r="CK29" i="40"/>
  <c r="CK29" i="37"/>
  <c r="AE26" i="39"/>
  <c r="AE26" i="38"/>
  <c r="AE26" i="37"/>
  <c r="AE26" i="36"/>
  <c r="AE26" i="40"/>
  <c r="AL32" i="39"/>
  <c r="AL32" i="38"/>
  <c r="AL32" i="37"/>
  <c r="AL32" i="40"/>
  <c r="AL32" i="36"/>
  <c r="AJ43" i="39"/>
  <c r="AJ43" i="38"/>
  <c r="AJ43" i="37"/>
  <c r="AJ43" i="40"/>
  <c r="AJ43" i="36"/>
  <c r="AH6" i="39"/>
  <c r="AH6" i="38"/>
  <c r="AH6" i="37"/>
  <c r="AH6" i="36"/>
  <c r="AH6" i="40"/>
  <c r="BT66" i="39"/>
  <c r="BT66" i="38"/>
  <c r="BT66" i="37"/>
  <c r="BT66" i="36"/>
  <c r="BT66" i="40"/>
  <c r="DK50" i="39"/>
  <c r="DK50" i="38"/>
  <c r="DK50" i="37"/>
  <c r="DK50" i="40"/>
  <c r="DK50" i="36"/>
  <c r="DB3" i="39"/>
  <c r="DB3" i="38"/>
  <c r="DB3" i="37"/>
  <c r="DB3" i="36"/>
  <c r="DB3" i="40"/>
  <c r="O58" i="39"/>
  <c r="O58" i="38"/>
  <c r="O58" i="37"/>
  <c r="O58" i="36"/>
  <c r="O58" i="40"/>
  <c r="AP41" i="39"/>
  <c r="AP41" i="38"/>
  <c r="AP41" i="37"/>
  <c r="AP41" i="36"/>
  <c r="AP41" i="40"/>
  <c r="BM31" i="39"/>
  <c r="BM31" i="38"/>
  <c r="BM31" i="37"/>
  <c r="BM31" i="36"/>
  <c r="BM31" i="40"/>
  <c r="BS27" i="39"/>
  <c r="BS27" i="38"/>
  <c r="BS27" i="37"/>
  <c r="BS27" i="36"/>
  <c r="BS27" i="40"/>
  <c r="CH33" i="39"/>
  <c r="CH33" i="38"/>
  <c r="CH33" i="37"/>
  <c r="CH33" i="36"/>
  <c r="CH33" i="40"/>
  <c r="AC21" i="39"/>
  <c r="AC21" i="38"/>
  <c r="AC21" i="37"/>
  <c r="AC21" i="36"/>
  <c r="AC21" i="40"/>
  <c r="CT9" i="39"/>
  <c r="CT9" i="38"/>
  <c r="CT9" i="37"/>
  <c r="CT9" i="36"/>
  <c r="CT9" i="40"/>
  <c r="P7" i="39"/>
  <c r="P7" i="38"/>
  <c r="P7" i="37"/>
  <c r="P7" i="36"/>
  <c r="P7" i="40"/>
  <c r="R18" i="39"/>
  <c r="R18" i="38"/>
  <c r="R18" i="37"/>
  <c r="R18" i="36"/>
  <c r="R18" i="40"/>
  <c r="DO24" i="39"/>
  <c r="DO24" i="38"/>
  <c r="DO24" i="37"/>
  <c r="DO24" i="40"/>
  <c r="DO24" i="36"/>
  <c r="BA42" i="39"/>
  <c r="BA42" i="38"/>
  <c r="BA42" i="37"/>
  <c r="BA42" i="36"/>
  <c r="BA42" i="40"/>
  <c r="V9" i="39"/>
  <c r="V9" i="38"/>
  <c r="V9" i="37"/>
  <c r="V9" i="36"/>
  <c r="V9" i="40"/>
  <c r="K27" i="39"/>
  <c r="K27" i="38"/>
  <c r="K27" i="37"/>
  <c r="K27" i="40"/>
  <c r="K27" i="36"/>
  <c r="AF68" i="39"/>
  <c r="AF68" i="37"/>
  <c r="AF68" i="36"/>
  <c r="AF68" i="40"/>
  <c r="AF68" i="38"/>
  <c r="AI50" i="39"/>
  <c r="AI50" i="38"/>
  <c r="AI50" i="37"/>
  <c r="AI50" i="36"/>
  <c r="AI50" i="40"/>
  <c r="DJ3" i="39"/>
  <c r="DJ3" i="38"/>
  <c r="DJ3" i="37"/>
  <c r="DJ3" i="40"/>
  <c r="DJ3" i="36"/>
  <c r="DI62" i="39"/>
  <c r="DI62" i="38"/>
  <c r="DI62" i="37"/>
  <c r="DI62" i="36"/>
  <c r="DI62" i="40"/>
  <c r="DM42" i="39"/>
  <c r="DM42" i="38"/>
  <c r="DM42" i="40"/>
  <c r="DM42" i="36"/>
  <c r="DM42" i="37"/>
  <c r="BW42" i="39"/>
  <c r="BW42" i="38"/>
  <c r="BW42" i="37"/>
  <c r="BW42" i="36"/>
  <c r="BW42" i="40"/>
  <c r="AI28" i="39"/>
  <c r="AI28" i="38"/>
  <c r="AI28" i="37"/>
  <c r="AI28" i="40"/>
  <c r="AI28" i="36"/>
  <c r="BF50" i="39"/>
  <c r="BF50" i="38"/>
  <c r="BF50" i="37"/>
  <c r="BF50" i="36"/>
  <c r="BF50" i="40"/>
  <c r="BG30" i="39"/>
  <c r="BG30" i="37"/>
  <c r="BG30" i="36"/>
  <c r="BG30" i="38"/>
  <c r="BG30" i="40"/>
  <c r="AP62" i="39"/>
  <c r="AP62" i="38"/>
  <c r="AP62" i="37"/>
  <c r="AP62" i="36"/>
  <c r="AP62" i="40"/>
  <c r="BL4" i="39"/>
  <c r="BL4" i="38"/>
  <c r="BL4" i="36"/>
  <c r="BL4" i="40"/>
  <c r="BL4" i="37"/>
  <c r="AP55" i="39"/>
  <c r="AP55" i="38"/>
  <c r="AP55" i="37"/>
  <c r="AP55" i="40"/>
  <c r="AP55" i="36"/>
  <c r="BT41" i="39"/>
  <c r="BT41" i="38"/>
  <c r="BT41" i="37"/>
  <c r="BT41" i="40"/>
  <c r="BT41" i="36"/>
  <c r="BW25" i="39"/>
  <c r="BW25" i="38"/>
  <c r="BW25" i="37"/>
  <c r="BW25" i="36"/>
  <c r="BW25" i="40"/>
  <c r="BD8" i="39"/>
  <c r="BD8" i="38"/>
  <c r="BD8" i="37"/>
  <c r="BD8" i="36"/>
  <c r="BD8" i="40"/>
  <c r="DC8" i="39"/>
  <c r="DC8" i="38"/>
  <c r="DC8" i="37"/>
  <c r="DC8" i="36"/>
  <c r="DC8" i="40"/>
  <c r="AO50" i="39"/>
  <c r="AO50" i="38"/>
  <c r="AO50" i="37"/>
  <c r="AO50" i="40"/>
  <c r="AO50" i="36"/>
  <c r="DG44" i="39"/>
  <c r="DG44" i="38"/>
  <c r="DG44" i="37"/>
  <c r="DG44" i="40"/>
  <c r="DG44" i="36"/>
  <c r="CX56" i="39"/>
  <c r="CX56" i="38"/>
  <c r="CX56" i="37"/>
  <c r="CX56" i="36"/>
  <c r="CX56" i="40"/>
  <c r="CW28" i="39"/>
  <c r="CW28" i="37"/>
  <c r="CW28" i="38"/>
  <c r="CW28" i="36"/>
  <c r="CW28" i="40"/>
  <c r="AJ6" i="39"/>
  <c r="AJ6" i="38"/>
  <c r="AJ6" i="37"/>
  <c r="AJ6" i="40"/>
  <c r="AJ6" i="36"/>
  <c r="BN61" i="39"/>
  <c r="BN61" i="38"/>
  <c r="BN61" i="36"/>
  <c r="BN61" i="40"/>
  <c r="BN61" i="37"/>
  <c r="BD44" i="39"/>
  <c r="BD44" i="38"/>
  <c r="BD44" i="36"/>
  <c r="BD44" i="37"/>
  <c r="BD44" i="40"/>
  <c r="DC27" i="39"/>
  <c r="DC27" i="38"/>
  <c r="DC27" i="37"/>
  <c r="DC27" i="40"/>
  <c r="DC27" i="36"/>
  <c r="CB10" i="39"/>
  <c r="CB10" i="38"/>
  <c r="CB10" i="36"/>
  <c r="CB10" i="40"/>
  <c r="CB10" i="37"/>
  <c r="AA14" i="39"/>
  <c r="AA14" i="38"/>
  <c r="AA14" i="37"/>
  <c r="AA14" i="36"/>
  <c r="AA14" i="40"/>
  <c r="Q63" i="39"/>
  <c r="Q63" i="38"/>
  <c r="Q63" i="36"/>
  <c r="Q63" i="37"/>
  <c r="Q63" i="40"/>
  <c r="BU6" i="39"/>
  <c r="BU6" i="38"/>
  <c r="BU6" i="37"/>
  <c r="BU6" i="36"/>
  <c r="BU6" i="40"/>
  <c r="BB61" i="39"/>
  <c r="BB61" i="38"/>
  <c r="BB61" i="37"/>
  <c r="BB61" i="36"/>
  <c r="BB61" i="40"/>
  <c r="CW35" i="39"/>
  <c r="CW35" i="38"/>
  <c r="CW35" i="37"/>
  <c r="CW35" i="36"/>
  <c r="CW35" i="40"/>
  <c r="BJ10" i="39"/>
  <c r="BJ10" i="37"/>
  <c r="BJ10" i="38"/>
  <c r="BJ10" i="36"/>
  <c r="BJ10" i="40"/>
  <c r="BV66" i="39"/>
  <c r="BV66" i="38"/>
  <c r="BV66" i="37"/>
  <c r="BV66" i="36"/>
  <c r="BV66" i="40"/>
  <c r="BL45" i="39"/>
  <c r="BL45" i="38"/>
  <c r="BL45" i="37"/>
  <c r="BL45" i="36"/>
  <c r="BL45" i="40"/>
  <c r="S30" i="39"/>
  <c r="S30" i="37"/>
  <c r="S30" i="38"/>
  <c r="S30" i="40"/>
  <c r="S30" i="36"/>
  <c r="BT17" i="39"/>
  <c r="BT17" i="38"/>
  <c r="BT17" i="37"/>
  <c r="BT17" i="36"/>
  <c r="BT17" i="40"/>
  <c r="CF45" i="39"/>
  <c r="CF45" i="38"/>
  <c r="CF45" i="37"/>
  <c r="CF45" i="36"/>
  <c r="CF45" i="40"/>
  <c r="DJ22" i="39"/>
  <c r="DJ22" i="38"/>
  <c r="DJ22" i="37"/>
  <c r="DJ22" i="36"/>
  <c r="DJ22" i="40"/>
  <c r="DQ12" i="39"/>
  <c r="DQ12" i="38"/>
  <c r="DQ12" i="37"/>
  <c r="DQ12" i="36"/>
  <c r="DQ12" i="40"/>
  <c r="W9" i="39"/>
  <c r="W9" i="38"/>
  <c r="W9" i="37"/>
  <c r="W9" i="36"/>
  <c r="W9" i="40"/>
  <c r="DE64" i="39"/>
  <c r="DE64" i="38"/>
  <c r="DE64" i="37"/>
  <c r="DE64" i="40"/>
  <c r="DE64" i="36"/>
  <c r="BP25" i="39"/>
  <c r="BP25" i="38"/>
  <c r="BP25" i="37"/>
  <c r="BP25" i="36"/>
  <c r="BP25" i="40"/>
  <c r="CO14" i="39"/>
  <c r="CO14" i="38"/>
  <c r="CO14" i="37"/>
  <c r="CO14" i="36"/>
  <c r="CO14" i="40"/>
  <c r="BO17" i="39"/>
  <c r="BO17" i="38"/>
  <c r="BO17" i="37"/>
  <c r="BO17" i="36"/>
  <c r="BO17" i="40"/>
  <c r="AG20" i="39"/>
  <c r="AG20" i="38"/>
  <c r="AG20" i="37"/>
  <c r="AG20" i="36"/>
  <c r="AG20" i="40"/>
  <c r="BI43" i="39"/>
  <c r="BI43" i="38"/>
  <c r="BI43" i="37"/>
  <c r="BI43" i="36"/>
  <c r="BI43" i="40"/>
  <c r="L22" i="39"/>
  <c r="L22" i="38"/>
  <c r="L22" i="37"/>
  <c r="L22" i="36"/>
  <c r="L22" i="40"/>
  <c r="AN56" i="39"/>
  <c r="AN56" i="38"/>
  <c r="AN56" i="37"/>
  <c r="AN56" i="36"/>
  <c r="AN56" i="40"/>
  <c r="BD10" i="39"/>
  <c r="BD10" i="38"/>
  <c r="BD10" i="37"/>
  <c r="BD10" i="36"/>
  <c r="BD10" i="40"/>
  <c r="CB54" i="39"/>
  <c r="CB54" i="38"/>
  <c r="CB54" i="37"/>
  <c r="CB54" i="36"/>
  <c r="CB54" i="40"/>
  <c r="BG33" i="39"/>
  <c r="BG33" i="38"/>
  <c r="BG33" i="37"/>
  <c r="BG33" i="36"/>
  <c r="BG33" i="40"/>
  <c r="AU66" i="39"/>
  <c r="AU66" i="38"/>
  <c r="AU66" i="37"/>
  <c r="AU66" i="36"/>
  <c r="AU66" i="40"/>
  <c r="BS50" i="39"/>
  <c r="BS50" i="38"/>
  <c r="BS50" i="40"/>
  <c r="BS50" i="37"/>
  <c r="BS50" i="36"/>
  <c r="L9" i="39"/>
  <c r="L9" i="38"/>
  <c r="L9" i="37"/>
  <c r="L9" i="36"/>
  <c r="L9" i="40"/>
  <c r="DD68" i="39"/>
  <c r="DD68" i="37"/>
  <c r="DD68" i="38"/>
  <c r="DD68" i="36"/>
  <c r="DD68" i="40"/>
  <c r="DC25" i="39"/>
  <c r="DC25" i="38"/>
  <c r="DC25" i="37"/>
  <c r="DC25" i="36"/>
  <c r="DC25" i="40"/>
  <c r="P64" i="39"/>
  <c r="P64" i="38"/>
  <c r="P64" i="37"/>
  <c r="P64" i="36"/>
  <c r="P64" i="40"/>
  <c r="AY41" i="39"/>
  <c r="AY41" i="38"/>
  <c r="AY41" i="37"/>
  <c r="AY41" i="36"/>
  <c r="AY41" i="40"/>
  <c r="CF46" i="39"/>
  <c r="CF46" i="38"/>
  <c r="CF46" i="37"/>
  <c r="CF46" i="40"/>
  <c r="CF46" i="36"/>
  <c r="CQ61" i="39"/>
  <c r="CQ61" i="38"/>
  <c r="CQ61" i="37"/>
  <c r="CQ61" i="36"/>
  <c r="CQ61" i="40"/>
  <c r="BD68" i="39"/>
  <c r="BD68" i="38"/>
  <c r="BD68" i="37"/>
  <c r="BD68" i="36"/>
  <c r="BD68" i="40"/>
  <c r="CU61" i="39"/>
  <c r="CU61" i="38"/>
  <c r="CU61" i="37"/>
  <c r="CU61" i="36"/>
  <c r="CU61" i="40"/>
  <c r="AY20" i="39"/>
  <c r="AY20" i="38"/>
  <c r="AY20" i="37"/>
  <c r="AY20" i="40"/>
  <c r="AY20" i="36"/>
  <c r="BK68" i="39"/>
  <c r="BK68" i="38"/>
  <c r="BK68" i="37"/>
  <c r="BK68" i="36"/>
  <c r="BK68" i="40"/>
  <c r="DB47" i="39"/>
  <c r="DB47" i="38"/>
  <c r="DB47" i="37"/>
  <c r="DB47" i="36"/>
  <c r="DB47" i="40"/>
  <c r="CS41" i="39"/>
  <c r="CS41" i="38"/>
  <c r="CS41" i="37"/>
  <c r="CS41" i="36"/>
  <c r="CS41" i="40"/>
  <c r="W36" i="39"/>
  <c r="W36" i="38"/>
  <c r="W36" i="37"/>
  <c r="W36" i="40"/>
  <c r="W36" i="36"/>
  <c r="BB45" i="39"/>
  <c r="BB45" i="38"/>
  <c r="BB45" i="37"/>
  <c r="BB45" i="36"/>
  <c r="BB45" i="40"/>
  <c r="CW27" i="39"/>
  <c r="CW27" i="38"/>
  <c r="CW27" i="37"/>
  <c r="CW27" i="36"/>
  <c r="CW27" i="40"/>
  <c r="CF5" i="39"/>
  <c r="CF5" i="38"/>
  <c r="CF5" i="37"/>
  <c r="CF5" i="40"/>
  <c r="CF5" i="36"/>
  <c r="DJ60" i="39"/>
  <c r="DJ60" i="38"/>
  <c r="DJ60" i="37"/>
  <c r="DJ60" i="36"/>
  <c r="DJ60" i="40"/>
  <c r="S64" i="39"/>
  <c r="S64" i="38"/>
  <c r="S64" i="36"/>
  <c r="S64" i="37"/>
  <c r="S64" i="40"/>
  <c r="CE22" i="39"/>
  <c r="CE22" i="37"/>
  <c r="CE22" i="38"/>
  <c r="CE22" i="36"/>
  <c r="CE22" i="40"/>
  <c r="BD5" i="39"/>
  <c r="BD5" i="38"/>
  <c r="BD5" i="37"/>
  <c r="BD5" i="36"/>
  <c r="BD5" i="40"/>
  <c r="CU8" i="39"/>
  <c r="CU8" i="38"/>
  <c r="CU8" i="37"/>
  <c r="CU8" i="40"/>
  <c r="CU8" i="36"/>
  <c r="CS50" i="39"/>
  <c r="CS50" i="38"/>
  <c r="CS50" i="37"/>
  <c r="CS50" i="36"/>
  <c r="CS50" i="40"/>
  <c r="BC45" i="39"/>
  <c r="BC45" i="38"/>
  <c r="BC45" i="36"/>
  <c r="BC45" i="40"/>
  <c r="BC45" i="37"/>
  <c r="V48" i="39"/>
  <c r="V48" i="38"/>
  <c r="V48" i="37"/>
  <c r="V48" i="36"/>
  <c r="V48" i="40"/>
  <c r="CO27" i="39"/>
  <c r="CO27" i="38"/>
  <c r="CO27" i="37"/>
  <c r="CO27" i="36"/>
  <c r="CO27" i="40"/>
  <c r="L5" i="39"/>
  <c r="L5" i="38"/>
  <c r="L5" i="37"/>
  <c r="L5" i="36"/>
  <c r="L5" i="40"/>
  <c r="DB60" i="39"/>
  <c r="DB60" i="38"/>
  <c r="DB60" i="37"/>
  <c r="DB60" i="36"/>
  <c r="DB60" i="40"/>
  <c r="DP37" i="39"/>
  <c r="DP37" i="38"/>
  <c r="DP37" i="37"/>
  <c r="DP37" i="36"/>
  <c r="DP37" i="40"/>
  <c r="DC24" i="39"/>
  <c r="DC24" i="38"/>
  <c r="DC24" i="37"/>
  <c r="DC24" i="36"/>
  <c r="DC24" i="40"/>
  <c r="CJ14" i="39"/>
  <c r="CJ14" i="38"/>
  <c r="CJ14" i="37"/>
  <c r="CJ14" i="40"/>
  <c r="CJ14" i="36"/>
  <c r="T45" i="39"/>
  <c r="T45" i="38"/>
  <c r="T45" i="36"/>
  <c r="T45" i="40"/>
  <c r="T45" i="37"/>
  <c r="AX22" i="39"/>
  <c r="AX22" i="38"/>
  <c r="AX22" i="37"/>
  <c r="AX22" i="36"/>
  <c r="AX22" i="40"/>
  <c r="BE12" i="39"/>
  <c r="BE12" i="38"/>
  <c r="BE12" i="37"/>
  <c r="BE12" i="36"/>
  <c r="BE12" i="40"/>
  <c r="BS8" i="39"/>
  <c r="BS8" i="38"/>
  <c r="BS8" i="36"/>
  <c r="BS8" i="37"/>
  <c r="BS8" i="40"/>
  <c r="CG54" i="39"/>
  <c r="CG54" i="38"/>
  <c r="CG54" i="37"/>
  <c r="CG54" i="36"/>
  <c r="CG54" i="40"/>
  <c r="AZ19" i="39"/>
  <c r="AZ19" i="38"/>
  <c r="AZ19" i="37"/>
  <c r="AZ19" i="36"/>
  <c r="AZ19" i="40"/>
  <c r="AC7" i="39"/>
  <c r="AC7" i="38"/>
  <c r="AC7" i="37"/>
  <c r="AC7" i="40"/>
  <c r="AC7" i="36"/>
  <c r="BW14" i="39"/>
  <c r="BW14" i="38"/>
  <c r="BW14" i="37"/>
  <c r="BW14" i="36"/>
  <c r="BW14" i="40"/>
  <c r="AO19" i="39"/>
  <c r="AO19" i="37"/>
  <c r="AO19" i="38"/>
  <c r="AO19" i="36"/>
  <c r="AO19" i="40"/>
  <c r="BZ37" i="39"/>
  <c r="BZ37" i="38"/>
  <c r="BZ37" i="36"/>
  <c r="BZ37" i="37"/>
  <c r="BZ37" i="40"/>
  <c r="CV20" i="39"/>
  <c r="CV20" i="38"/>
  <c r="CV20" i="37"/>
  <c r="CV20" i="36"/>
  <c r="CV20" i="40"/>
  <c r="CJ55" i="39"/>
  <c r="CJ55" i="38"/>
  <c r="CJ55" i="37"/>
  <c r="CJ55" i="36"/>
  <c r="CJ55" i="40"/>
  <c r="CZ21" i="39"/>
  <c r="CZ21" i="38"/>
  <c r="CZ21" i="37"/>
  <c r="CZ21" i="36"/>
  <c r="CZ21" i="40"/>
  <c r="CB58" i="39"/>
  <c r="CB58" i="38"/>
  <c r="CB58" i="37"/>
  <c r="CB58" i="40"/>
  <c r="CB58" i="36"/>
  <c r="BG37" i="39"/>
  <c r="BG37" i="38"/>
  <c r="BG37" i="37"/>
  <c r="BG37" i="36"/>
  <c r="BG37" i="40"/>
  <c r="DH21" i="39"/>
  <c r="DH21" i="38"/>
  <c r="DH21" i="37"/>
  <c r="DH21" i="36"/>
  <c r="DH21" i="40"/>
  <c r="DQ31" i="39"/>
  <c r="DQ31" i="38"/>
  <c r="DQ31" i="37"/>
  <c r="DQ31" i="36"/>
  <c r="DQ31" i="40"/>
  <c r="U35" i="39"/>
  <c r="U35" i="38"/>
  <c r="U35" i="37"/>
  <c r="U35" i="36"/>
  <c r="U35" i="40"/>
  <c r="DH49" i="39"/>
  <c r="DH49" i="38"/>
  <c r="DH49" i="37"/>
  <c r="DH49" i="36"/>
  <c r="DH49" i="40"/>
  <c r="BD57" i="39"/>
  <c r="BD57" i="38"/>
  <c r="BD57" i="37"/>
  <c r="BD57" i="40"/>
  <c r="BD57" i="36"/>
  <c r="R64" i="39"/>
  <c r="R64" i="38"/>
  <c r="R64" i="37"/>
  <c r="R64" i="40"/>
  <c r="R64" i="36"/>
  <c r="AV38" i="39"/>
  <c r="AV38" i="38"/>
  <c r="AV38" i="37"/>
  <c r="AV38" i="40"/>
  <c r="AV38" i="36"/>
  <c r="W68" i="39"/>
  <c r="W68" i="38"/>
  <c r="W68" i="37"/>
  <c r="W68" i="36"/>
  <c r="W68" i="40"/>
  <c r="CM47" i="39"/>
  <c r="CM47" i="38"/>
  <c r="CM47" i="37"/>
  <c r="CM47" i="36"/>
  <c r="CM47" i="40"/>
  <c r="AP63" i="39"/>
  <c r="AP63" i="38"/>
  <c r="AP63" i="36"/>
  <c r="AP63" i="37"/>
  <c r="AP63" i="40"/>
  <c r="P45" i="39"/>
  <c r="P45" i="38"/>
  <c r="P45" i="37"/>
  <c r="P45" i="36"/>
  <c r="P45" i="40"/>
  <c r="S29" i="39"/>
  <c r="S29" i="38"/>
  <c r="S29" i="36"/>
  <c r="S29" i="40"/>
  <c r="S29" i="37"/>
  <c r="AN18" i="39"/>
  <c r="AN18" i="38"/>
  <c r="AN18" i="37"/>
  <c r="AN18" i="36"/>
  <c r="AN18" i="40"/>
  <c r="BP44" i="39"/>
  <c r="BP44" i="38"/>
  <c r="BP44" i="37"/>
  <c r="BP44" i="36"/>
  <c r="BP44" i="40"/>
  <c r="BF17" i="39"/>
  <c r="BF17" i="38"/>
  <c r="BF17" i="37"/>
  <c r="BF17" i="36"/>
  <c r="BF17" i="40"/>
  <c r="DI8" i="39"/>
  <c r="DI8" i="38"/>
  <c r="DI8" i="37"/>
  <c r="DI8" i="36"/>
  <c r="DI8" i="40"/>
  <c r="CY5" i="39"/>
  <c r="CY5" i="38"/>
  <c r="CY5" i="37"/>
  <c r="CY5" i="36"/>
  <c r="CY5" i="40"/>
  <c r="BA56" i="39"/>
  <c r="BA56" i="38"/>
  <c r="BA56" i="37"/>
  <c r="BA56" i="36"/>
  <c r="BA56" i="40"/>
  <c r="CF21" i="39"/>
  <c r="CF21" i="37"/>
  <c r="CF21" i="38"/>
  <c r="CF21" i="40"/>
  <c r="CF21" i="36"/>
  <c r="BY11" i="39"/>
  <c r="BY11" i="38"/>
  <c r="BY11" i="37"/>
  <c r="BY11" i="36"/>
  <c r="BY11" i="40"/>
  <c r="AF54" i="39"/>
  <c r="AF54" i="37"/>
  <c r="AF54" i="38"/>
  <c r="AF54" i="40"/>
  <c r="AF54" i="36"/>
  <c r="DC35" i="39"/>
  <c r="DC35" i="38"/>
  <c r="DC35" i="37"/>
  <c r="DC35" i="36"/>
  <c r="DC35" i="40"/>
  <c r="CZ20" i="39"/>
  <c r="CZ20" i="38"/>
  <c r="CZ20" i="37"/>
  <c r="CZ20" i="40"/>
  <c r="CZ20" i="36"/>
  <c r="T49" i="39"/>
  <c r="T49" i="37"/>
  <c r="T49" i="38"/>
  <c r="T49" i="36"/>
  <c r="T49" i="40"/>
  <c r="DJ24" i="39"/>
  <c r="DJ24" i="38"/>
  <c r="DJ24" i="37"/>
  <c r="DJ24" i="36"/>
  <c r="DJ24" i="40"/>
  <c r="CS14" i="39"/>
  <c r="CS14" i="38"/>
  <c r="CS14" i="37"/>
  <c r="CS14" i="36"/>
  <c r="CS14" i="40"/>
  <c r="BS11" i="39"/>
  <c r="BS11" i="38"/>
  <c r="BS11" i="37"/>
  <c r="BS11" i="40"/>
  <c r="BS11" i="36"/>
  <c r="DM64" i="39"/>
  <c r="DM64" i="38"/>
  <c r="DM64" i="37"/>
  <c r="DM64" i="40"/>
  <c r="DM64" i="36"/>
  <c r="AR26" i="39"/>
  <c r="AR26" i="38"/>
  <c r="AR26" i="37"/>
  <c r="AR26" i="36"/>
  <c r="AR26" i="40"/>
  <c r="BB4" i="39"/>
  <c r="BB4" i="38"/>
  <c r="BB4" i="37"/>
  <c r="BB4" i="36"/>
  <c r="BB4" i="40"/>
  <c r="R48" i="39"/>
  <c r="R48" i="38"/>
  <c r="R48" i="37"/>
  <c r="R48" i="36"/>
  <c r="R48" i="40"/>
  <c r="BO44" i="39"/>
  <c r="BO44" i="38"/>
  <c r="BO44" i="36"/>
  <c r="BO44" i="40"/>
  <c r="BO44" i="37"/>
  <c r="BL36" i="39"/>
  <c r="BL36" i="38"/>
  <c r="BL36" i="37"/>
  <c r="BL36" i="36"/>
  <c r="BL36" i="40"/>
  <c r="DG60" i="39"/>
  <c r="DG60" i="38"/>
  <c r="DG60" i="37"/>
  <c r="DG60" i="40"/>
  <c r="DG60" i="36"/>
  <c r="BF44" i="39"/>
  <c r="BF44" i="38"/>
  <c r="BF44" i="37"/>
  <c r="BF44" i="36"/>
  <c r="BF44" i="40"/>
  <c r="AW36" i="39"/>
  <c r="AW36" i="38"/>
  <c r="AW36" i="37"/>
  <c r="AW36" i="36"/>
  <c r="AW36" i="40"/>
  <c r="AE31" i="39"/>
  <c r="AE31" i="38"/>
  <c r="AE31" i="37"/>
  <c r="AE31" i="40"/>
  <c r="AE31" i="36"/>
  <c r="BZ31" i="39"/>
  <c r="BZ31" i="38"/>
  <c r="BZ31" i="37"/>
  <c r="BZ31" i="36"/>
  <c r="BZ31" i="40"/>
  <c r="L37" i="39"/>
  <c r="L37" i="38"/>
  <c r="L37" i="37"/>
  <c r="L37" i="36"/>
  <c r="L37" i="40"/>
  <c r="V12" i="39"/>
  <c r="V12" i="38"/>
  <c r="V12" i="37"/>
  <c r="V12" i="36"/>
  <c r="V12" i="40"/>
  <c r="X4" i="39"/>
  <c r="X4" i="38"/>
  <c r="X4" i="37"/>
  <c r="X4" i="36"/>
  <c r="X4" i="40"/>
  <c r="CD32" i="39"/>
  <c r="CD32" i="38"/>
  <c r="CD32" i="37"/>
  <c r="CD32" i="40"/>
  <c r="CD32" i="36"/>
  <c r="O31" i="39"/>
  <c r="O31" i="38"/>
  <c r="O31" i="37"/>
  <c r="O31" i="40"/>
  <c r="O31" i="36"/>
  <c r="DM50" i="39"/>
  <c r="DM50" i="38"/>
  <c r="DM50" i="37"/>
  <c r="DM50" i="40"/>
  <c r="DM50" i="36"/>
  <c r="BR17" i="39"/>
  <c r="BR17" i="38"/>
  <c r="BR17" i="37"/>
  <c r="BR17" i="36"/>
  <c r="BR17" i="40"/>
  <c r="AQ57" i="39"/>
  <c r="AQ57" i="38"/>
  <c r="AQ57" i="36"/>
  <c r="AQ57" i="37"/>
  <c r="AQ57" i="40"/>
  <c r="CY56" i="39"/>
  <c r="CY56" i="38"/>
  <c r="CY56" i="37"/>
  <c r="CY56" i="36"/>
  <c r="CY56" i="40"/>
  <c r="BL53" i="39"/>
  <c r="BL53" i="38"/>
  <c r="BL53" i="37"/>
  <c r="BL53" i="36"/>
  <c r="BL53" i="40"/>
  <c r="DC36" i="39"/>
  <c r="DC36" i="38"/>
  <c r="DC36" i="36"/>
  <c r="DC36" i="40"/>
  <c r="DC36" i="37"/>
  <c r="AN5" i="39"/>
  <c r="AN5" i="38"/>
  <c r="AN5" i="37"/>
  <c r="AN5" i="36"/>
  <c r="AN5" i="40"/>
  <c r="DI12" i="39"/>
  <c r="DI12" i="38"/>
  <c r="DI12" i="36"/>
  <c r="DI12" i="37"/>
  <c r="DI12" i="40"/>
  <c r="CN38" i="39"/>
  <c r="CN38" i="37"/>
  <c r="CN38" i="38"/>
  <c r="CN38" i="36"/>
  <c r="CN38" i="40"/>
  <c r="AF48" i="39"/>
  <c r="AF48" i="38"/>
  <c r="AF48" i="37"/>
  <c r="AF48" i="36"/>
  <c r="AF48" i="40"/>
  <c r="DC60" i="39"/>
  <c r="DC60" i="38"/>
  <c r="DC60" i="37"/>
  <c r="DC60" i="36"/>
  <c r="DC60" i="40"/>
  <c r="AX54" i="39"/>
  <c r="AX54" i="38"/>
  <c r="AX54" i="36"/>
  <c r="AX54" i="37"/>
  <c r="AX54" i="40"/>
  <c r="AI47" i="39"/>
  <c r="AI47" i="38"/>
  <c r="AI47" i="37"/>
  <c r="AI47" i="36"/>
  <c r="AI47" i="40"/>
  <c r="W54" i="39"/>
  <c r="W54" i="38"/>
  <c r="W54" i="37"/>
  <c r="W54" i="36"/>
  <c r="W54" i="40"/>
  <c r="BW43" i="39"/>
  <c r="BW43" i="38"/>
  <c r="BW43" i="37"/>
  <c r="BW43" i="36"/>
  <c r="BW43" i="40"/>
  <c r="CS6" i="39"/>
  <c r="CS6" i="38"/>
  <c r="CS6" i="37"/>
  <c r="CS6" i="36"/>
  <c r="CS6" i="40"/>
  <c r="P60" i="39"/>
  <c r="P60" i="38"/>
  <c r="P60" i="36"/>
  <c r="P60" i="40"/>
  <c r="P60" i="37"/>
  <c r="CM37" i="39"/>
  <c r="CM37" i="38"/>
  <c r="CM37" i="36"/>
  <c r="CM37" i="37"/>
  <c r="CM37" i="40"/>
  <c r="BL32" i="39"/>
  <c r="BL32" i="38"/>
  <c r="BL32" i="37"/>
  <c r="BL32" i="36"/>
  <c r="BL32" i="40"/>
  <c r="AM53" i="39"/>
  <c r="AM53" i="38"/>
  <c r="AM53" i="37"/>
  <c r="AM53" i="36"/>
  <c r="AM53" i="40"/>
  <c r="BF33" i="39"/>
  <c r="BF33" i="38"/>
  <c r="BF33" i="37"/>
  <c r="BF33" i="36"/>
  <c r="BF33" i="40"/>
  <c r="BM25" i="39"/>
  <c r="BM25" i="38"/>
  <c r="BM25" i="37"/>
  <c r="BM25" i="36"/>
  <c r="BM25" i="40"/>
  <c r="AU21" i="39"/>
  <c r="AU21" i="38"/>
  <c r="AU21" i="37"/>
  <c r="AU21" i="36"/>
  <c r="AU21" i="40"/>
  <c r="BI26" i="39"/>
  <c r="BI26" i="37"/>
  <c r="BI26" i="36"/>
  <c r="BI26" i="38"/>
  <c r="BI26" i="40"/>
  <c r="DL38" i="39"/>
  <c r="DL38" i="38"/>
  <c r="DL38" i="37"/>
  <c r="DL38" i="36"/>
  <c r="DL38" i="40"/>
  <c r="BF4" i="39"/>
  <c r="BF4" i="38"/>
  <c r="BF4" i="37"/>
  <c r="BF4" i="36"/>
  <c r="BF4" i="40"/>
  <c r="BV49" i="39"/>
  <c r="BV49" i="38"/>
  <c r="BV49" i="37"/>
  <c r="BV49" i="40"/>
  <c r="BV49" i="36"/>
  <c r="AQ46" i="39"/>
  <c r="AQ46" i="38"/>
  <c r="AQ46" i="37"/>
  <c r="AQ46" i="36"/>
  <c r="AQ46" i="40"/>
  <c r="CR34" i="39"/>
  <c r="CR34" i="38"/>
  <c r="CR34" i="37"/>
  <c r="CR34" i="36"/>
  <c r="CR34" i="40"/>
  <c r="AM59" i="39"/>
  <c r="AM59" i="38"/>
  <c r="AM59" i="37"/>
  <c r="AM59" i="36"/>
  <c r="AM59" i="40"/>
  <c r="DJ41" i="39"/>
  <c r="DJ41" i="38"/>
  <c r="DJ41" i="37"/>
  <c r="DJ41" i="36"/>
  <c r="DJ41" i="40"/>
  <c r="AG33" i="39"/>
  <c r="AG33" i="38"/>
  <c r="AG33" i="37"/>
  <c r="AG33" i="40"/>
  <c r="AG33" i="36"/>
  <c r="DO28" i="39"/>
  <c r="DO28" i="38"/>
  <c r="DO28" i="37"/>
  <c r="DO28" i="36"/>
  <c r="DO28" i="40"/>
  <c r="DN35" i="39"/>
  <c r="DN35" i="38"/>
  <c r="DN35" i="37"/>
  <c r="DN35" i="36"/>
  <c r="DN35" i="40"/>
  <c r="AK20" i="39"/>
  <c r="AK20" i="38"/>
  <c r="AK20" i="37"/>
  <c r="AK20" i="36"/>
  <c r="AK20" i="40"/>
  <c r="DB9" i="39"/>
  <c r="DB9" i="38"/>
  <c r="DB9" i="37"/>
  <c r="DB9" i="40"/>
  <c r="DB9" i="36"/>
  <c r="X63" i="39"/>
  <c r="X63" i="38"/>
  <c r="X63" i="37"/>
  <c r="X63" i="36"/>
  <c r="X63" i="40"/>
  <c r="AA55" i="39"/>
  <c r="AA55" i="38"/>
  <c r="AA55" i="37"/>
  <c r="AA55" i="36"/>
  <c r="AA55" i="40"/>
  <c r="L66" i="39"/>
  <c r="L66" i="38"/>
  <c r="L66" i="37"/>
  <c r="L66" i="36"/>
  <c r="L66" i="40"/>
  <c r="AF4" i="39"/>
  <c r="AF4" i="38"/>
  <c r="AF4" i="37"/>
  <c r="AF4" i="36"/>
  <c r="AF4" i="40"/>
  <c r="CM8" i="39"/>
  <c r="CM8" i="38"/>
  <c r="CM8" i="37"/>
  <c r="CM8" i="36"/>
  <c r="CM8" i="40"/>
  <c r="BE54" i="39"/>
  <c r="BE54" i="38"/>
  <c r="BE54" i="37"/>
  <c r="BE54" i="40"/>
  <c r="BE54" i="36"/>
  <c r="DG45" i="39"/>
  <c r="DG45" i="38"/>
  <c r="DG45" i="37"/>
  <c r="DG45" i="36"/>
  <c r="DG45" i="40"/>
  <c r="BZ48" i="39"/>
  <c r="BZ48" i="38"/>
  <c r="BZ48" i="37"/>
  <c r="BZ48" i="36"/>
  <c r="BZ48" i="40"/>
  <c r="AS24" i="39"/>
  <c r="AS24" i="38"/>
  <c r="AS24" i="37"/>
  <c r="AS24" i="36"/>
  <c r="AS24" i="40"/>
  <c r="BV12" i="39"/>
  <c r="BV12" i="38"/>
  <c r="BV12" i="40"/>
  <c r="BV12" i="37"/>
  <c r="BV12" i="36"/>
  <c r="CB20" i="39"/>
  <c r="CB20" i="37"/>
  <c r="CB20" i="38"/>
  <c r="CB20" i="40"/>
  <c r="CB20" i="36"/>
  <c r="CT41" i="39"/>
  <c r="CT41" i="38"/>
  <c r="CT41" i="36"/>
  <c r="CT41" i="37"/>
  <c r="CT41" i="40"/>
  <c r="DQ6" i="39"/>
  <c r="DQ6" i="38"/>
  <c r="DQ6" i="37"/>
  <c r="DQ6" i="36"/>
  <c r="DQ6" i="40"/>
  <c r="BI24" i="39"/>
  <c r="BI24" i="38"/>
  <c r="BI24" i="37"/>
  <c r="BI24" i="36"/>
  <c r="BI24" i="40"/>
  <c r="AZ8" i="39"/>
  <c r="AZ8" i="38"/>
  <c r="AZ8" i="37"/>
  <c r="AZ8" i="36"/>
  <c r="AZ8" i="40"/>
  <c r="CJ3" i="39"/>
  <c r="CJ3" i="38"/>
  <c r="CJ3" i="37"/>
  <c r="CJ3" i="36"/>
  <c r="CJ3" i="40"/>
  <c r="BP63" i="39"/>
  <c r="BP63" i="38"/>
  <c r="BP63" i="36"/>
  <c r="BP63" i="37"/>
  <c r="BP63" i="40"/>
  <c r="CD59" i="39"/>
  <c r="CD59" i="38"/>
  <c r="CD59" i="37"/>
  <c r="CD59" i="36"/>
  <c r="CD59" i="40"/>
  <c r="DK63" i="39"/>
  <c r="DK63" i="38"/>
  <c r="DK63" i="37"/>
  <c r="DK63" i="36"/>
  <c r="DK63" i="40"/>
  <c r="BO22" i="39"/>
  <c r="BO22" i="38"/>
  <c r="BO22" i="37"/>
  <c r="BO22" i="36"/>
  <c r="BO22" i="40"/>
  <c r="AH35" i="39"/>
  <c r="AH35" i="38"/>
  <c r="AH35" i="37"/>
  <c r="AH35" i="36"/>
  <c r="AH35" i="40"/>
  <c r="AT47" i="39"/>
  <c r="AT47" i="38"/>
  <c r="AT47" i="37"/>
  <c r="AT47" i="36"/>
  <c r="AT47" i="40"/>
  <c r="BH5" i="39"/>
  <c r="BH5" i="38"/>
  <c r="BH5" i="37"/>
  <c r="BH5" i="40"/>
  <c r="BH5" i="36"/>
  <c r="BV59" i="39"/>
  <c r="BV59" i="38"/>
  <c r="BV59" i="37"/>
  <c r="BV59" i="36"/>
  <c r="BV59" i="40"/>
  <c r="BV3" i="39"/>
  <c r="BV3" i="38"/>
  <c r="BV3" i="37"/>
  <c r="BV3" i="40"/>
  <c r="BV3" i="36"/>
  <c r="CZ45" i="39"/>
  <c r="CZ45" i="37"/>
  <c r="CZ45" i="38"/>
  <c r="CZ45" i="36"/>
  <c r="CZ45" i="40"/>
  <c r="BL14" i="39"/>
  <c r="BL14" i="38"/>
  <c r="BL14" i="37"/>
  <c r="BL14" i="40"/>
  <c r="BL14" i="36"/>
  <c r="CZ57" i="39"/>
  <c r="CZ57" i="38"/>
  <c r="CZ57" i="37"/>
  <c r="CZ57" i="40"/>
  <c r="CZ57" i="36"/>
  <c r="CM6" i="39"/>
  <c r="CM6" i="38"/>
  <c r="CM6" i="37"/>
  <c r="CM6" i="36"/>
  <c r="CM6" i="40"/>
  <c r="J53" i="39"/>
  <c r="J53" i="38"/>
  <c r="J53" i="37"/>
  <c r="J53" i="36"/>
  <c r="J53" i="40"/>
  <c r="K60" i="39"/>
  <c r="K60" i="38"/>
  <c r="K60" i="37"/>
  <c r="K60" i="40"/>
  <c r="K60" i="36"/>
  <c r="CU4" i="39"/>
  <c r="CU4" i="38"/>
  <c r="CU4" i="37"/>
  <c r="CU4" i="36"/>
  <c r="CU4" i="40"/>
  <c r="CJ10" i="39"/>
  <c r="CJ10" i="38"/>
  <c r="CJ10" i="37"/>
  <c r="CJ10" i="36"/>
  <c r="CJ10" i="40"/>
  <c r="BW6" i="39"/>
  <c r="BW6" i="38"/>
  <c r="BW6" i="37"/>
  <c r="BW6" i="40"/>
  <c r="BW6" i="36"/>
  <c r="BU45" i="39"/>
  <c r="BU45" i="38"/>
  <c r="BU45" i="37"/>
  <c r="BU45" i="36"/>
  <c r="BU45" i="40"/>
  <c r="W42" i="39"/>
  <c r="W42" i="38"/>
  <c r="W42" i="37"/>
  <c r="W42" i="40"/>
  <c r="W42" i="36"/>
  <c r="BR53" i="39"/>
  <c r="BR53" i="38"/>
  <c r="BR53" i="37"/>
  <c r="BR53" i="36"/>
  <c r="BR53" i="40"/>
  <c r="CG32" i="39"/>
  <c r="CG32" i="38"/>
  <c r="CG32" i="37"/>
  <c r="CG32" i="36"/>
  <c r="CG32" i="40"/>
  <c r="CF8" i="39"/>
  <c r="CF8" i="38"/>
  <c r="CF8" i="37"/>
  <c r="CF8" i="40"/>
  <c r="CF8" i="36"/>
  <c r="AH59" i="39"/>
  <c r="AH59" i="38"/>
  <c r="AH59" i="37"/>
  <c r="AH59" i="36"/>
  <c r="AH59" i="40"/>
  <c r="AQ62" i="39"/>
  <c r="AQ62" i="38"/>
  <c r="AQ62" i="37"/>
  <c r="AQ62" i="36"/>
  <c r="AQ62" i="40"/>
  <c r="DC20" i="39"/>
  <c r="DC20" i="38"/>
  <c r="DC20" i="37"/>
  <c r="DC20" i="40"/>
  <c r="DC20" i="36"/>
  <c r="AV8" i="39"/>
  <c r="AV8" i="38"/>
  <c r="AV8" i="37"/>
  <c r="AV8" i="36"/>
  <c r="AV8" i="40"/>
  <c r="CD46" i="39"/>
  <c r="CD46" i="38"/>
  <c r="CD46" i="37"/>
  <c r="CD46" i="36"/>
  <c r="CD46" i="40"/>
  <c r="CC38" i="39"/>
  <c r="CC38" i="38"/>
  <c r="CC38" i="40"/>
  <c r="CC38" i="37"/>
  <c r="CC38" i="36"/>
  <c r="DO34" i="39"/>
  <c r="DO34" i="38"/>
  <c r="DO34" i="37"/>
  <c r="DO34" i="36"/>
  <c r="DO34" i="40"/>
  <c r="AT45" i="39"/>
  <c r="AT45" i="38"/>
  <c r="AT45" i="36"/>
  <c r="AT45" i="37"/>
  <c r="AT45" i="40"/>
  <c r="M26" i="39"/>
  <c r="M26" i="38"/>
  <c r="M26" i="37"/>
  <c r="M26" i="40"/>
  <c r="M26" i="36"/>
  <c r="CT14" i="39"/>
  <c r="CT14" i="38"/>
  <c r="CT14" i="37"/>
  <c r="CT14" i="36"/>
  <c r="CT14" i="40"/>
  <c r="BV54" i="39"/>
  <c r="BV54" i="38"/>
  <c r="BV54" i="37"/>
  <c r="BV54" i="36"/>
  <c r="BV54" i="40"/>
  <c r="AQ59" i="39"/>
  <c r="AQ59" i="37"/>
  <c r="AQ59" i="38"/>
  <c r="AQ59" i="36"/>
  <c r="AQ59" i="40"/>
  <c r="DD64" i="39"/>
  <c r="DD64" i="38"/>
  <c r="DD64" i="37"/>
  <c r="DD64" i="36"/>
  <c r="DD64" i="40"/>
  <c r="BC66" i="39"/>
  <c r="BC66" i="38"/>
  <c r="BC66" i="37"/>
  <c r="BC66" i="40"/>
  <c r="BC66" i="36"/>
  <c r="BV48" i="39"/>
  <c r="BV48" i="38"/>
  <c r="BV48" i="37"/>
  <c r="BV48" i="36"/>
  <c r="BV48" i="40"/>
  <c r="DI42" i="39"/>
  <c r="DI42" i="38"/>
  <c r="DI42" i="37"/>
  <c r="DI42" i="40"/>
  <c r="DI42" i="36"/>
  <c r="BS36" i="39"/>
  <c r="BS36" i="38"/>
  <c r="BS36" i="37"/>
  <c r="BS36" i="40"/>
  <c r="BS36" i="36"/>
  <c r="N37" i="39"/>
  <c r="N37" i="38"/>
  <c r="N37" i="37"/>
  <c r="N37" i="36"/>
  <c r="N37" i="40"/>
  <c r="AB43" i="39"/>
  <c r="AB43" i="38"/>
  <c r="AB43" i="37"/>
  <c r="AB43" i="40"/>
  <c r="AB43" i="36"/>
  <c r="BF5" i="39"/>
  <c r="BF5" i="38"/>
  <c r="BF5" i="37"/>
  <c r="BF5" i="36"/>
  <c r="BF5" i="40"/>
  <c r="AV9" i="39"/>
  <c r="AV9" i="38"/>
  <c r="AV9" i="37"/>
  <c r="AV9" i="36"/>
  <c r="AV9" i="40"/>
  <c r="CT30" i="39"/>
  <c r="CT30" i="38"/>
  <c r="CT30" i="37"/>
  <c r="CT30" i="36"/>
  <c r="CT30" i="40"/>
  <c r="BK42" i="39"/>
  <c r="BK42" i="38"/>
  <c r="BK42" i="37"/>
  <c r="BK42" i="36"/>
  <c r="BK42" i="40"/>
  <c r="BY62" i="39"/>
  <c r="BY62" i="38"/>
  <c r="BY62" i="37"/>
  <c r="BY62" i="36"/>
  <c r="BY62" i="40"/>
  <c r="AX11" i="39"/>
  <c r="AX11" i="38"/>
  <c r="AX11" i="37"/>
  <c r="AX11" i="36"/>
  <c r="AX11" i="40"/>
  <c r="AV49" i="39"/>
  <c r="AV49" i="38"/>
  <c r="AV49" i="37"/>
  <c r="AV49" i="36"/>
  <c r="AV49" i="40"/>
  <c r="BD28" i="39"/>
  <c r="BD28" i="37"/>
  <c r="BD28" i="38"/>
  <c r="BD28" i="36"/>
  <c r="BD28" i="40"/>
  <c r="CU68" i="39"/>
  <c r="CU68" i="38"/>
  <c r="CU68" i="37"/>
  <c r="CU68" i="36"/>
  <c r="CU68" i="40"/>
  <c r="DC53" i="39"/>
  <c r="DC53" i="38"/>
  <c r="DC53" i="37"/>
  <c r="DC53" i="36"/>
  <c r="DC53" i="40"/>
  <c r="AB60" i="39"/>
  <c r="AB60" i="38"/>
  <c r="AB60" i="36"/>
  <c r="AB60" i="37"/>
  <c r="AB60" i="40"/>
  <c r="AW46" i="39"/>
  <c r="AW46" i="38"/>
  <c r="AW46" i="37"/>
  <c r="AW46" i="40"/>
  <c r="AW46" i="36"/>
  <c r="M54" i="39"/>
  <c r="M54" i="38"/>
  <c r="M54" i="37"/>
  <c r="M54" i="36"/>
  <c r="M54" i="40"/>
  <c r="AY29" i="39"/>
  <c r="AY29" i="38"/>
  <c r="AY29" i="37"/>
  <c r="AY29" i="36"/>
  <c r="AY29" i="40"/>
  <c r="CM56" i="39"/>
  <c r="CM56" i="38"/>
  <c r="CM56" i="37"/>
  <c r="CM56" i="36"/>
  <c r="CM56" i="40"/>
  <c r="CB68" i="39"/>
  <c r="CB68" i="38"/>
  <c r="CB68" i="36"/>
  <c r="CB68" i="37"/>
  <c r="CB68" i="40"/>
  <c r="AI25" i="39"/>
  <c r="AI25" i="38"/>
  <c r="AI25" i="37"/>
  <c r="AI25" i="40"/>
  <c r="AI25" i="36"/>
  <c r="Z57" i="39"/>
  <c r="Z57" i="38"/>
  <c r="Z57" i="37"/>
  <c r="Z57" i="36"/>
  <c r="Z57" i="40"/>
  <c r="AR49" i="39"/>
  <c r="AR49" i="38"/>
  <c r="AR49" i="37"/>
  <c r="AR49" i="36"/>
  <c r="AR49" i="40"/>
  <c r="J57" i="39"/>
  <c r="J57" i="38"/>
  <c r="J57" i="37"/>
  <c r="J57" i="40"/>
  <c r="J57" i="36"/>
  <c r="BG59" i="39"/>
  <c r="BG59" i="38"/>
  <c r="BG59" i="37"/>
  <c r="BG59" i="36"/>
  <c r="BG59" i="40"/>
  <c r="BJ64" i="39"/>
  <c r="BJ64" i="38"/>
  <c r="BJ64" i="37"/>
  <c r="BJ64" i="36"/>
  <c r="BJ64" i="40"/>
  <c r="BK63" i="39"/>
  <c r="BK63" i="38"/>
  <c r="BK63" i="37"/>
  <c r="BK63" i="40"/>
  <c r="BK63" i="36"/>
  <c r="AX37" i="39"/>
  <c r="AX37" i="38"/>
  <c r="AX37" i="37"/>
  <c r="AX37" i="36"/>
  <c r="AX37" i="40"/>
  <c r="DA29" i="39"/>
  <c r="DA29" i="38"/>
  <c r="DA29" i="37"/>
  <c r="DA29" i="36"/>
  <c r="DA29" i="40"/>
  <c r="AM26" i="39"/>
  <c r="AM26" i="37"/>
  <c r="AM26" i="38"/>
  <c r="AM26" i="36"/>
  <c r="AM26" i="40"/>
  <c r="CP31" i="39"/>
  <c r="CP31" i="38"/>
  <c r="CP31" i="37"/>
  <c r="CP31" i="36"/>
  <c r="CP31" i="40"/>
  <c r="M19" i="39"/>
  <c r="M19" i="38"/>
  <c r="M19" i="37"/>
  <c r="M19" i="36"/>
  <c r="M19" i="40"/>
  <c r="AX9" i="39"/>
  <c r="AX9" i="38"/>
  <c r="AX9" i="37"/>
  <c r="AX9" i="36"/>
  <c r="AX9" i="40"/>
  <c r="R54" i="39"/>
  <c r="R54" i="38"/>
  <c r="R54" i="36"/>
  <c r="R54" i="37"/>
  <c r="R54" i="40"/>
  <c r="BL41" i="39"/>
  <c r="BL41" i="38"/>
  <c r="BL41" i="37"/>
  <c r="BL41" i="40"/>
  <c r="BL41" i="36"/>
  <c r="DK24" i="39"/>
  <c r="DK24" i="38"/>
  <c r="DK24" i="37"/>
  <c r="DK24" i="36"/>
  <c r="DK24" i="40"/>
  <c r="AV12" i="39"/>
  <c r="AV12" i="38"/>
  <c r="AV12" i="37"/>
  <c r="AV12" i="36"/>
  <c r="AV12" i="40"/>
  <c r="S11" i="39"/>
  <c r="S11" i="38"/>
  <c r="S11" i="37"/>
  <c r="S11" i="36"/>
  <c r="S11" i="40"/>
  <c r="AG58" i="39"/>
  <c r="AG58" i="38"/>
  <c r="AG58" i="37"/>
  <c r="AG58" i="40"/>
  <c r="AG58" i="36"/>
  <c r="CI50" i="39"/>
  <c r="CI50" i="38"/>
  <c r="CI50" i="37"/>
  <c r="CI50" i="36"/>
  <c r="CI50" i="40"/>
  <c r="AD64" i="39"/>
  <c r="AD64" i="38"/>
  <c r="AD64" i="37"/>
  <c r="AD64" i="36"/>
  <c r="AD64" i="40"/>
  <c r="BH41" i="39"/>
  <c r="BH41" i="38"/>
  <c r="BH41" i="37"/>
  <c r="BH41" i="36"/>
  <c r="BH41" i="40"/>
  <c r="AJ12" i="39"/>
  <c r="AJ12" i="38"/>
  <c r="AJ12" i="37"/>
  <c r="AJ12" i="36"/>
  <c r="AJ12" i="40"/>
  <c r="DB17" i="39"/>
  <c r="DB17" i="38"/>
  <c r="DB17" i="37"/>
  <c r="DB17" i="36"/>
  <c r="DB17" i="40"/>
  <c r="AF47" i="39"/>
  <c r="AF47" i="38"/>
  <c r="AF47" i="37"/>
  <c r="AF47" i="36"/>
  <c r="AF47" i="40"/>
  <c r="CU31" i="39"/>
  <c r="CU31" i="38"/>
  <c r="CU31" i="37"/>
  <c r="CU31" i="36"/>
  <c r="CU31" i="40"/>
  <c r="AN12" i="39"/>
  <c r="AN12" i="38"/>
  <c r="AN12" i="37"/>
  <c r="AN12" i="36"/>
  <c r="AN12" i="40"/>
  <c r="AY12" i="39"/>
  <c r="AY12" i="38"/>
  <c r="AY12" i="37"/>
  <c r="AY12" i="36"/>
  <c r="AY12" i="40"/>
  <c r="DA60" i="39"/>
  <c r="DA60" i="38"/>
  <c r="DA60" i="37"/>
  <c r="DA60" i="36"/>
  <c r="DA60" i="40"/>
  <c r="AW5" i="39"/>
  <c r="AW5" i="37"/>
  <c r="AW5" i="38"/>
  <c r="AW5" i="36"/>
  <c r="AW5" i="40"/>
  <c r="BQ3" i="39"/>
  <c r="BQ3" i="38"/>
  <c r="BQ3" i="37"/>
  <c r="BQ3" i="36"/>
  <c r="BQ3" i="40"/>
  <c r="CO35" i="39"/>
  <c r="CO35" i="38"/>
  <c r="CO35" i="37"/>
  <c r="CO35" i="36"/>
  <c r="CO35" i="40"/>
  <c r="CV9" i="39"/>
  <c r="CV9" i="38"/>
  <c r="CV9" i="36"/>
  <c r="CV9" i="37"/>
  <c r="CV9" i="40"/>
  <c r="P34" i="39"/>
  <c r="P34" i="37"/>
  <c r="P34" i="38"/>
  <c r="P34" i="36"/>
  <c r="P34" i="40"/>
  <c r="AY10" i="39"/>
  <c r="AY10" i="38"/>
  <c r="AY10" i="37"/>
  <c r="AY10" i="36"/>
  <c r="AY10" i="40"/>
  <c r="Q23" i="39"/>
  <c r="Q23" i="38"/>
  <c r="Q23" i="37"/>
  <c r="Q23" i="36"/>
  <c r="Q23" i="40"/>
  <c r="DN47" i="39"/>
  <c r="DN47" i="38"/>
  <c r="DN47" i="37"/>
  <c r="DN47" i="36"/>
  <c r="DN47" i="40"/>
  <c r="BX24" i="39"/>
  <c r="BX24" i="38"/>
  <c r="BX24" i="37"/>
  <c r="BX24" i="36"/>
  <c r="BX24" i="40"/>
  <c r="J55" i="39"/>
  <c r="J55" i="38"/>
  <c r="J55" i="37"/>
  <c r="J55" i="36"/>
  <c r="J55" i="40"/>
  <c r="S20" i="39"/>
  <c r="S20" i="38"/>
  <c r="S20" i="37"/>
  <c r="S20" i="36"/>
  <c r="S20" i="40"/>
  <c r="BN58" i="39"/>
  <c r="BN58" i="37"/>
  <c r="BN58" i="36"/>
  <c r="BN58" i="40"/>
  <c r="BN58" i="38"/>
  <c r="CM62" i="39"/>
  <c r="CM62" i="38"/>
  <c r="CM62" i="37"/>
  <c r="CM62" i="36"/>
  <c r="CM62" i="40"/>
  <c r="AY21" i="39"/>
  <c r="AY21" i="38"/>
  <c r="AY21" i="36"/>
  <c r="AY21" i="37"/>
  <c r="AY21" i="40"/>
  <c r="J32" i="39"/>
  <c r="J32" i="38"/>
  <c r="J32" i="37"/>
  <c r="J32" i="36"/>
  <c r="J32" i="40"/>
  <c r="DN41" i="39"/>
  <c r="DN41" i="38"/>
  <c r="DN41" i="37"/>
  <c r="DN41" i="40"/>
  <c r="DN41" i="36"/>
  <c r="AN41" i="39"/>
  <c r="AN41" i="38"/>
  <c r="AN41" i="37"/>
  <c r="AN41" i="36"/>
  <c r="AN41" i="40"/>
  <c r="CU32" i="39"/>
  <c r="CU32" i="38"/>
  <c r="CU32" i="37"/>
  <c r="CU32" i="36"/>
  <c r="CU32" i="40"/>
  <c r="DK66" i="39"/>
  <c r="DK66" i="38"/>
  <c r="DK66" i="37"/>
  <c r="DK66" i="40"/>
  <c r="DK66" i="36"/>
  <c r="DK22" i="39"/>
  <c r="DK22" i="38"/>
  <c r="DK22" i="37"/>
  <c r="DK22" i="36"/>
  <c r="DK22" i="40"/>
  <c r="BV56" i="39"/>
  <c r="BV56" i="38"/>
  <c r="BV56" i="37"/>
  <c r="BV56" i="36"/>
  <c r="BV56" i="40"/>
  <c r="BP48" i="39"/>
  <c r="BP48" i="38"/>
  <c r="BP48" i="37"/>
  <c r="BP48" i="36"/>
  <c r="BP48" i="40"/>
  <c r="DC44" i="39"/>
  <c r="DC44" i="38"/>
  <c r="DC44" i="36"/>
  <c r="DC44" i="37"/>
  <c r="DC44" i="40"/>
  <c r="CJ32" i="39"/>
  <c r="CJ32" i="38"/>
  <c r="CJ32" i="37"/>
  <c r="CJ32" i="36"/>
  <c r="CJ32" i="40"/>
  <c r="AJ57" i="39"/>
  <c r="AJ57" i="38"/>
  <c r="AJ57" i="37"/>
  <c r="AJ57" i="40"/>
  <c r="AJ57" i="36"/>
  <c r="CT49" i="39"/>
  <c r="CT49" i="38"/>
  <c r="CT49" i="37"/>
  <c r="CT49" i="36"/>
  <c r="CT49" i="40"/>
  <c r="BW50" i="39"/>
  <c r="BW50" i="38"/>
  <c r="BW50" i="37"/>
  <c r="BW50" i="36"/>
  <c r="BW50" i="40"/>
  <c r="CF61" i="39"/>
  <c r="CF61" i="38"/>
  <c r="CF61" i="36"/>
  <c r="CF61" i="37"/>
  <c r="CF61" i="40"/>
  <c r="CI66" i="39"/>
  <c r="CI66" i="37"/>
  <c r="CI66" i="38"/>
  <c r="CI66" i="36"/>
  <c r="CI66" i="40"/>
  <c r="Z44" i="39"/>
  <c r="Z44" i="38"/>
  <c r="Z44" i="37"/>
  <c r="Z44" i="40"/>
  <c r="Z44" i="36"/>
  <c r="CC33" i="39"/>
  <c r="CC33" i="38"/>
  <c r="CC33" i="37"/>
  <c r="CC33" i="36"/>
  <c r="CC33" i="40"/>
  <c r="CA28" i="39"/>
  <c r="CA28" i="37"/>
  <c r="CA28" i="38"/>
  <c r="CA28" i="40"/>
  <c r="CA28" i="36"/>
  <c r="BZ35" i="39"/>
  <c r="BZ35" i="38"/>
  <c r="BZ35" i="37"/>
  <c r="BZ35" i="36"/>
  <c r="BZ35" i="40"/>
  <c r="CN41" i="39"/>
  <c r="CN41" i="37"/>
  <c r="CN41" i="38"/>
  <c r="CN41" i="40"/>
  <c r="CN41" i="36"/>
  <c r="BV4" i="39"/>
  <c r="BV4" i="38"/>
  <c r="BV4" i="37"/>
  <c r="BV4" i="36"/>
  <c r="BV4" i="40"/>
  <c r="CR66" i="39"/>
  <c r="CR66" i="38"/>
  <c r="CR66" i="37"/>
  <c r="CR66" i="36"/>
  <c r="CR66" i="40"/>
  <c r="DC58" i="39"/>
  <c r="DC58" i="38"/>
  <c r="DC58" i="37"/>
  <c r="DC58" i="36"/>
  <c r="DC58" i="40"/>
  <c r="AR63" i="39"/>
  <c r="AR63" i="38"/>
  <c r="AR63" i="37"/>
  <c r="AR63" i="36"/>
  <c r="AR63" i="40"/>
  <c r="CI61" i="39"/>
  <c r="CI61" i="38"/>
  <c r="CI61" i="37"/>
  <c r="CI61" i="36"/>
  <c r="CI61" i="40"/>
  <c r="BN41" i="39"/>
  <c r="BN41" i="38"/>
  <c r="BN41" i="36"/>
  <c r="BN41" i="37"/>
  <c r="BN41" i="40"/>
  <c r="CK31" i="39"/>
  <c r="CK31" i="38"/>
  <c r="CK31" i="37"/>
  <c r="CK31" i="36"/>
  <c r="CK31" i="40"/>
  <c r="BS28" i="39"/>
  <c r="BS28" i="38"/>
  <c r="BS28" i="37"/>
  <c r="BS28" i="36"/>
  <c r="BS28" i="40"/>
  <c r="BI34" i="39"/>
  <c r="BI34" i="38"/>
  <c r="BI34" i="37"/>
  <c r="BI34" i="40"/>
  <c r="BI34" i="36"/>
  <c r="AZ43" i="39"/>
  <c r="AZ43" i="38"/>
  <c r="AZ43" i="37"/>
  <c r="AZ43" i="36"/>
  <c r="AZ43" i="40"/>
  <c r="CD5" i="39"/>
  <c r="CD5" i="38"/>
  <c r="CD5" i="37"/>
  <c r="CD5" i="36"/>
  <c r="CD5" i="40"/>
  <c r="DB23" i="39"/>
  <c r="DB23" i="38"/>
  <c r="DB23" i="37"/>
  <c r="DB23" i="40"/>
  <c r="DB23" i="36"/>
  <c r="AL55" i="39"/>
  <c r="AL55" i="38"/>
  <c r="AL55" i="37"/>
  <c r="AL55" i="36"/>
  <c r="AL55" i="40"/>
  <c r="DL5" i="39"/>
  <c r="DL5" i="37"/>
  <c r="DL5" i="38"/>
  <c r="DL5" i="40"/>
  <c r="DL5" i="36"/>
  <c r="BZ36" i="39"/>
  <c r="BZ36" i="38"/>
  <c r="BZ36" i="37"/>
  <c r="BZ36" i="36"/>
  <c r="BZ36" i="40"/>
  <c r="L4" i="39"/>
  <c r="L4" i="38"/>
  <c r="L4" i="37"/>
  <c r="L4" i="36"/>
  <c r="L4" i="40"/>
  <c r="BC17" i="39"/>
  <c r="BC17" i="38"/>
  <c r="BC17" i="37"/>
  <c r="BC17" i="36"/>
  <c r="BC17" i="40"/>
  <c r="CY30" i="39"/>
  <c r="CY30" i="38"/>
  <c r="CY30" i="37"/>
  <c r="CY30" i="36"/>
  <c r="CY30" i="40"/>
  <c r="CN55" i="39"/>
  <c r="CN55" i="38"/>
  <c r="CN55" i="36"/>
  <c r="CN55" i="40"/>
  <c r="CN55" i="37"/>
  <c r="DE58" i="39"/>
  <c r="DE58" i="37"/>
  <c r="DE58" i="38"/>
  <c r="DE58" i="36"/>
  <c r="DE58" i="40"/>
  <c r="CE9" i="39"/>
  <c r="CE9" i="38"/>
  <c r="CE9" i="37"/>
  <c r="CE9" i="36"/>
  <c r="CE9" i="40"/>
  <c r="BI12" i="39"/>
  <c r="BI12" i="38"/>
  <c r="BI12" i="37"/>
  <c r="BI12" i="40"/>
  <c r="BI12" i="36"/>
  <c r="CC60" i="39"/>
  <c r="CC60" i="38"/>
  <c r="CC60" i="37"/>
  <c r="CC60" i="36"/>
  <c r="CC60" i="40"/>
  <c r="CE68" i="39"/>
  <c r="CE68" i="37"/>
  <c r="CE68" i="38"/>
  <c r="CE68" i="40"/>
  <c r="CE68" i="36"/>
  <c r="DK48" i="39"/>
  <c r="DK48" i="38"/>
  <c r="DK48" i="37"/>
  <c r="DK48" i="36"/>
  <c r="DK48" i="40"/>
  <c r="CN61" i="39"/>
  <c r="CN61" i="38"/>
  <c r="CN61" i="37"/>
  <c r="CN61" i="36"/>
  <c r="CN61" i="40"/>
  <c r="T3" i="39"/>
  <c r="T3" i="38"/>
  <c r="T3" i="37"/>
  <c r="T3" i="36"/>
  <c r="T3" i="40"/>
  <c r="DB54" i="39"/>
  <c r="DB54" i="38"/>
  <c r="DB54" i="37"/>
  <c r="DB54" i="36"/>
  <c r="DB54" i="40"/>
  <c r="AN38" i="39"/>
  <c r="AN38" i="38"/>
  <c r="AN38" i="37"/>
  <c r="AN38" i="36"/>
  <c r="AN38" i="40"/>
  <c r="BW24" i="39"/>
  <c r="BW24" i="38"/>
  <c r="BW24" i="37"/>
  <c r="BW24" i="36"/>
  <c r="BW24" i="40"/>
  <c r="AN17" i="39"/>
  <c r="AN17" i="38"/>
  <c r="AN17" i="37"/>
  <c r="AN17" i="36"/>
  <c r="AN17" i="40"/>
  <c r="DL45" i="39"/>
  <c r="DL45" i="37"/>
  <c r="DL45" i="38"/>
  <c r="DL45" i="40"/>
  <c r="DL45" i="36"/>
  <c r="CL20" i="39"/>
  <c r="CL20" i="38"/>
  <c r="CL20" i="37"/>
  <c r="CL20" i="36"/>
  <c r="CL20" i="40"/>
  <c r="DA13" i="39"/>
  <c r="DA13" i="38"/>
  <c r="DA13" i="37"/>
  <c r="DA13" i="40"/>
  <c r="DA13" i="36"/>
  <c r="DO9" i="39"/>
  <c r="DO9" i="38"/>
  <c r="DO9" i="37"/>
  <c r="DO9" i="36"/>
  <c r="DO9" i="40"/>
  <c r="CO66" i="39"/>
  <c r="CO66" i="37"/>
  <c r="CO66" i="38"/>
  <c r="CO66" i="36"/>
  <c r="CO66" i="40"/>
  <c r="CN26" i="39"/>
  <c r="CN26" i="38"/>
  <c r="CN26" i="40"/>
  <c r="CN26" i="37"/>
  <c r="CN26" i="36"/>
  <c r="BZ4" i="39"/>
  <c r="BZ4" i="38"/>
  <c r="BZ4" i="37"/>
  <c r="BZ4" i="36"/>
  <c r="BZ4" i="40"/>
  <c r="BL59" i="39"/>
  <c r="BL59" i="38"/>
  <c r="BL59" i="37"/>
  <c r="BL59" i="36"/>
  <c r="BL59" i="40"/>
  <c r="CU41" i="39"/>
  <c r="CU41" i="38"/>
  <c r="CU41" i="37"/>
  <c r="CU41" i="36"/>
  <c r="CU41" i="40"/>
  <c r="BT27" i="39"/>
  <c r="BT27" i="38"/>
  <c r="BT27" i="37"/>
  <c r="BT27" i="36"/>
  <c r="BT27" i="40"/>
  <c r="AJ56" i="39"/>
  <c r="AJ56" i="37"/>
  <c r="AJ56" i="38"/>
  <c r="AJ56" i="36"/>
  <c r="AJ56" i="40"/>
  <c r="CD27" i="39"/>
  <c r="CD27" i="38"/>
  <c r="CD27" i="37"/>
  <c r="CD27" i="36"/>
  <c r="CD27" i="40"/>
  <c r="BM20" i="39"/>
  <c r="BM20" i="38"/>
  <c r="BM20" i="37"/>
  <c r="BM20" i="36"/>
  <c r="BM20" i="40"/>
  <c r="CA14" i="39"/>
  <c r="CA14" i="38"/>
  <c r="CA14" i="37"/>
  <c r="CA14" i="36"/>
  <c r="CA14" i="40"/>
  <c r="AD20" i="39"/>
  <c r="AD20" i="38"/>
  <c r="AD20" i="37"/>
  <c r="AD20" i="36"/>
  <c r="AD20" i="40"/>
  <c r="T35" i="39"/>
  <c r="T35" i="38"/>
  <c r="T35" i="37"/>
  <c r="T35" i="40"/>
  <c r="T35" i="36"/>
  <c r="AD11" i="39"/>
  <c r="AD11" i="38"/>
  <c r="AD11" i="37"/>
  <c r="AD11" i="36"/>
  <c r="AD11" i="40"/>
  <c r="CK37" i="39"/>
  <c r="CK37" i="38"/>
  <c r="CK37" i="37"/>
  <c r="CK37" i="36"/>
  <c r="CK37" i="40"/>
  <c r="N32" i="39"/>
  <c r="N32" i="38"/>
  <c r="N32" i="37"/>
  <c r="N32" i="36"/>
  <c r="N32" i="40"/>
  <c r="DI38" i="39"/>
  <c r="DI38" i="38"/>
  <c r="DI38" i="37"/>
  <c r="DI38" i="36"/>
  <c r="DI38" i="40"/>
  <c r="CH35" i="39"/>
  <c r="CH35" i="38"/>
  <c r="CH35" i="37"/>
  <c r="CH35" i="36"/>
  <c r="CH35" i="40"/>
  <c r="BF18" i="39"/>
  <c r="BF18" i="38"/>
  <c r="BF18" i="37"/>
  <c r="BF18" i="40"/>
  <c r="BF18" i="36"/>
  <c r="CA21" i="39"/>
  <c r="CA21" i="38"/>
  <c r="CA21" i="37"/>
  <c r="CA21" i="36"/>
  <c r="CA21" i="40"/>
  <c r="Z43" i="39"/>
  <c r="Z43" i="38"/>
  <c r="Z43" i="37"/>
  <c r="Z43" i="36"/>
  <c r="Z43" i="40"/>
  <c r="AZ17" i="39"/>
  <c r="AZ17" i="38"/>
  <c r="AZ17" i="37"/>
  <c r="AZ17" i="36"/>
  <c r="AZ17" i="40"/>
  <c r="CH45" i="38"/>
  <c r="CH45" i="39"/>
  <c r="CH45" i="37"/>
  <c r="CH45" i="36"/>
  <c r="CH45" i="40"/>
  <c r="DC13" i="39"/>
  <c r="DC13" i="38"/>
  <c r="DC13" i="37"/>
  <c r="DC13" i="36"/>
  <c r="DC13" i="40"/>
  <c r="DJ6" i="39"/>
  <c r="DJ6" i="38"/>
  <c r="DJ6" i="37"/>
  <c r="DJ6" i="36"/>
  <c r="DJ6" i="40"/>
  <c r="CL19" i="39"/>
  <c r="CL19" i="38"/>
  <c r="CL19" i="37"/>
  <c r="CL19" i="36"/>
  <c r="CL19" i="40"/>
  <c r="K66" i="39"/>
  <c r="K66" i="38"/>
  <c r="K66" i="37"/>
  <c r="K66" i="40"/>
  <c r="K66" i="36"/>
  <c r="K24" i="39"/>
  <c r="K24" i="38"/>
  <c r="K24" i="37"/>
  <c r="K24" i="36"/>
  <c r="K24" i="40"/>
  <c r="DP14" i="39"/>
  <c r="DP14" i="38"/>
  <c r="DP14" i="37"/>
  <c r="DP14" i="40"/>
  <c r="DP14" i="36"/>
  <c r="AI13" i="39"/>
  <c r="AI13" i="38"/>
  <c r="AI13" i="37"/>
  <c r="AI13" i="40"/>
  <c r="AI13" i="36"/>
  <c r="BE66" i="39"/>
  <c r="BE66" i="38"/>
  <c r="BE66" i="37"/>
  <c r="BE66" i="36"/>
  <c r="BE66" i="40"/>
  <c r="BM8" i="39"/>
  <c r="BM8" i="38"/>
  <c r="BM8" i="37"/>
  <c r="BM8" i="36"/>
  <c r="BM8" i="40"/>
  <c r="CY4" i="39"/>
  <c r="CY4" i="38"/>
  <c r="CY4" i="37"/>
  <c r="CY4" i="36"/>
  <c r="CY4" i="40"/>
  <c r="BY56" i="39"/>
  <c r="BY56" i="38"/>
  <c r="BY56" i="37"/>
  <c r="BY56" i="36"/>
  <c r="BY56" i="40"/>
  <c r="BJ20" i="39"/>
  <c r="BJ20" i="38"/>
  <c r="BJ20" i="37"/>
  <c r="BJ20" i="36"/>
  <c r="BJ20" i="40"/>
  <c r="U11" i="39"/>
  <c r="U11" i="38"/>
  <c r="U11" i="37"/>
  <c r="U11" i="40"/>
  <c r="U11" i="36"/>
  <c r="DH58" i="39"/>
  <c r="DH58" i="38"/>
  <c r="DH58" i="37"/>
  <c r="DH58" i="36"/>
  <c r="DH58" i="40"/>
  <c r="AI41" i="39"/>
  <c r="AI41" i="38"/>
  <c r="AI41" i="37"/>
  <c r="AI41" i="40"/>
  <c r="AI41" i="36"/>
  <c r="DH31" i="39"/>
  <c r="DH31" i="38"/>
  <c r="DH31" i="37"/>
  <c r="DH31" i="40"/>
  <c r="DH31" i="36"/>
  <c r="DO54" i="39"/>
  <c r="DO54" i="38"/>
  <c r="DO54" i="37"/>
  <c r="DO54" i="36"/>
  <c r="DO54" i="40"/>
  <c r="AP32" i="39"/>
  <c r="AP32" i="38"/>
  <c r="AP32" i="37"/>
  <c r="AP32" i="36"/>
  <c r="AP32" i="40"/>
  <c r="DI24" i="39"/>
  <c r="DI24" i="38"/>
  <c r="DI24" i="37"/>
  <c r="DI24" i="36"/>
  <c r="DI24" i="40"/>
  <c r="CY20" i="39"/>
  <c r="CY20" i="38"/>
  <c r="CY20" i="37"/>
  <c r="CY20" i="36"/>
  <c r="CY20" i="40"/>
  <c r="BR25" i="39"/>
  <c r="BR25" i="38"/>
  <c r="BR25" i="37"/>
  <c r="BR25" i="40"/>
  <c r="BR25" i="36"/>
  <c r="CF41" i="39"/>
  <c r="CF41" i="37"/>
  <c r="CF41" i="38"/>
  <c r="CF41" i="36"/>
  <c r="CF41" i="40"/>
  <c r="BN4" i="39"/>
  <c r="BN4" i="38"/>
  <c r="BN4" i="37"/>
  <c r="BN4" i="36"/>
  <c r="BN4" i="40"/>
  <c r="CS36" i="39"/>
  <c r="CS36" i="38"/>
  <c r="CS36" i="37"/>
  <c r="CS36" i="36"/>
  <c r="CS36" i="40"/>
  <c r="BB31" i="39"/>
  <c r="BB31" i="38"/>
  <c r="BB31" i="37"/>
  <c r="BB31" i="36"/>
  <c r="BB31" i="40"/>
  <c r="AW38" i="39"/>
  <c r="AW38" i="38"/>
  <c r="AW38" i="37"/>
  <c r="AW38" i="36"/>
  <c r="AW38" i="40"/>
  <c r="V35" i="39"/>
  <c r="V35" i="38"/>
  <c r="V35" i="37"/>
  <c r="V35" i="40"/>
  <c r="V35" i="36"/>
  <c r="BB17" i="39"/>
  <c r="BB17" i="38"/>
  <c r="BB17" i="37"/>
  <c r="BB17" i="36"/>
  <c r="BB17" i="40"/>
  <c r="O21" i="39"/>
  <c r="O21" i="38"/>
  <c r="O21" i="37"/>
  <c r="O21" i="36"/>
  <c r="O21" i="40"/>
  <c r="AP48" i="39"/>
  <c r="AP48" i="37"/>
  <c r="AP48" i="38"/>
  <c r="AP48" i="40"/>
  <c r="AP48" i="36"/>
  <c r="BO11" i="39"/>
  <c r="BO11" i="38"/>
  <c r="BO11" i="37"/>
  <c r="BO11" i="36"/>
  <c r="BO11" i="40"/>
  <c r="CV35" i="39"/>
  <c r="CV35" i="38"/>
  <c r="CV35" i="36"/>
  <c r="CV35" i="40"/>
  <c r="CV35" i="37"/>
  <c r="DQ55" i="39"/>
  <c r="DQ55" i="38"/>
  <c r="DQ55" i="36"/>
  <c r="DQ55" i="37"/>
  <c r="DQ55" i="40"/>
  <c r="AK11" i="39"/>
  <c r="AK11" i="38"/>
  <c r="AK11" i="37"/>
  <c r="AK11" i="36"/>
  <c r="AK11" i="40"/>
  <c r="DJ12" i="39"/>
  <c r="DJ12" i="38"/>
  <c r="DJ12" i="37"/>
  <c r="DJ12" i="40"/>
  <c r="DJ12" i="36"/>
  <c r="CU47" i="39"/>
  <c r="CU47" i="38"/>
  <c r="CU47" i="37"/>
  <c r="CU47" i="36"/>
  <c r="CU47" i="40"/>
  <c r="P36" i="39"/>
  <c r="P36" i="38"/>
  <c r="P36" i="37"/>
  <c r="P36" i="36"/>
  <c r="P36" i="40"/>
  <c r="AM61" i="39"/>
  <c r="AM61" i="38"/>
  <c r="AM61" i="37"/>
  <c r="AM61" i="36"/>
  <c r="AM61" i="40"/>
  <c r="CZ62" i="39"/>
  <c r="CZ62" i="38"/>
  <c r="CZ62" i="37"/>
  <c r="CZ62" i="40"/>
  <c r="CZ62" i="36"/>
  <c r="BG55" i="39"/>
  <c r="BG55" i="38"/>
  <c r="BG55" i="37"/>
  <c r="BG55" i="36"/>
  <c r="BG55" i="40"/>
  <c r="DP35" i="39"/>
  <c r="DP35" i="38"/>
  <c r="DP35" i="37"/>
  <c r="DP35" i="36"/>
  <c r="DP35" i="40"/>
  <c r="AU58" i="39"/>
  <c r="AU58" i="38"/>
  <c r="AU58" i="37"/>
  <c r="AU58" i="36"/>
  <c r="AU58" i="40"/>
  <c r="J35" i="39"/>
  <c r="J35" i="38"/>
  <c r="J35" i="37"/>
  <c r="J35" i="40"/>
  <c r="J35" i="36"/>
  <c r="CC30" i="39"/>
  <c r="CC30" i="38"/>
  <c r="CC30" i="37"/>
  <c r="CC30" i="36"/>
  <c r="CC30" i="40"/>
  <c r="BC26" i="39"/>
  <c r="BC26" i="38"/>
  <c r="BC26" i="37"/>
  <c r="BC26" i="36"/>
  <c r="BC26" i="40"/>
  <c r="BI32" i="39"/>
  <c r="BI32" i="38"/>
  <c r="BI32" i="37"/>
  <c r="BI32" i="36"/>
  <c r="BI32" i="40"/>
  <c r="CO19" i="39"/>
  <c r="CO19" i="38"/>
  <c r="CO19" i="36"/>
  <c r="CO19" i="37"/>
  <c r="CO19" i="40"/>
  <c r="DJ8" i="39"/>
  <c r="DJ8" i="38"/>
  <c r="DJ8" i="37"/>
  <c r="DJ8" i="36"/>
  <c r="DJ8" i="40"/>
  <c r="DH63" i="39"/>
  <c r="DH63" i="38"/>
  <c r="DH63" i="37"/>
  <c r="DH63" i="40"/>
  <c r="DH63" i="36"/>
  <c r="S57" i="39"/>
  <c r="S57" i="38"/>
  <c r="S57" i="37"/>
  <c r="S57" i="36"/>
  <c r="S57" i="40"/>
  <c r="L68" i="39"/>
  <c r="L68" i="38"/>
  <c r="L68" i="37"/>
  <c r="L68" i="36"/>
  <c r="L68" i="40"/>
  <c r="BT5" i="39"/>
  <c r="BT5" i="38"/>
  <c r="BT5" i="37"/>
  <c r="BT5" i="36"/>
  <c r="BT5" i="40"/>
  <c r="BO5" i="39"/>
  <c r="BO5" i="38"/>
  <c r="BO5" i="37"/>
  <c r="BO5" i="40"/>
  <c r="BO5" i="36"/>
  <c r="CS44" i="39"/>
  <c r="CS44" i="38"/>
  <c r="CS44" i="37"/>
  <c r="CS44" i="36"/>
  <c r="CS44" i="40"/>
  <c r="DO38" i="39"/>
  <c r="DO38" i="38"/>
  <c r="DO38" i="37"/>
  <c r="DO38" i="36"/>
  <c r="DO38" i="40"/>
  <c r="CX48" i="39"/>
  <c r="CX48" i="38"/>
  <c r="CX48" i="37"/>
  <c r="CX48" i="40"/>
  <c r="CX48" i="36"/>
  <c r="AK34" i="39"/>
  <c r="AK34" i="38"/>
  <c r="AK34" i="36"/>
  <c r="AK34" i="40"/>
  <c r="AK34" i="37"/>
  <c r="AZ9" i="39"/>
  <c r="AZ9" i="38"/>
  <c r="AZ9" i="37"/>
  <c r="AZ9" i="36"/>
  <c r="AZ9" i="40"/>
  <c r="BF32" i="39"/>
  <c r="BF32" i="37"/>
  <c r="BF32" i="38"/>
  <c r="BF32" i="36"/>
  <c r="BF32" i="40"/>
  <c r="CI6" i="39"/>
  <c r="CI6" i="38"/>
  <c r="CI6" i="37"/>
  <c r="CI6" i="36"/>
  <c r="CI6" i="40"/>
  <c r="BY22" i="39"/>
  <c r="BY22" i="38"/>
  <c r="BY22" i="37"/>
  <c r="BY22" i="36"/>
  <c r="BY22" i="40"/>
  <c r="Q20" i="39"/>
  <c r="Q20" i="38"/>
  <c r="Q20" i="37"/>
  <c r="Q20" i="36"/>
  <c r="Q20" i="40"/>
  <c r="DE32" i="39"/>
  <c r="DE32" i="38"/>
  <c r="DE32" i="37"/>
  <c r="DE32" i="36"/>
  <c r="DE32" i="40"/>
  <c r="AR47" i="39"/>
  <c r="AR47" i="38"/>
  <c r="AR47" i="37"/>
  <c r="AR47" i="40"/>
  <c r="AR47" i="36"/>
  <c r="BS35" i="39"/>
  <c r="BS35" i="38"/>
  <c r="BS35" i="37"/>
  <c r="BS35" i="36"/>
  <c r="BS35" i="40"/>
  <c r="BP43" i="39"/>
  <c r="BP43" i="38"/>
  <c r="BP43" i="37"/>
  <c r="BP43" i="40"/>
  <c r="BP43" i="36"/>
  <c r="AG46" i="39"/>
  <c r="AG46" i="38"/>
  <c r="AG46" i="36"/>
  <c r="AG46" i="37"/>
  <c r="AG46" i="40"/>
  <c r="AJ28" i="39"/>
  <c r="AJ28" i="38"/>
  <c r="AJ28" i="36"/>
  <c r="AJ28" i="37"/>
  <c r="AJ28" i="40"/>
  <c r="CC11" i="39"/>
  <c r="CC11" i="38"/>
  <c r="CC11" i="37"/>
  <c r="CC11" i="36"/>
  <c r="CC11" i="40"/>
  <c r="CG10" i="39"/>
  <c r="CG10" i="38"/>
  <c r="CG10" i="37"/>
  <c r="CG10" i="36"/>
  <c r="CG10" i="40"/>
  <c r="CT5" i="39"/>
  <c r="CT5" i="38"/>
  <c r="CT5" i="37"/>
  <c r="CT5" i="36"/>
  <c r="CT5" i="40"/>
  <c r="DQ23" i="39"/>
  <c r="DQ23" i="38"/>
  <c r="DQ23" i="37"/>
  <c r="DQ23" i="36"/>
  <c r="DQ23" i="40"/>
  <c r="CQ19" i="39"/>
  <c r="CQ19" i="38"/>
  <c r="CQ19" i="37"/>
  <c r="CQ19" i="36"/>
  <c r="CQ19" i="40"/>
  <c r="CX24" i="39"/>
  <c r="CX24" i="38"/>
  <c r="CX24" i="37"/>
  <c r="CX24" i="40"/>
  <c r="CX24" i="36"/>
  <c r="AR37" i="39"/>
  <c r="AR37" i="38"/>
  <c r="AR37" i="36"/>
  <c r="AR37" i="37"/>
  <c r="AR37" i="40"/>
  <c r="DN13" i="39"/>
  <c r="DN13" i="38"/>
  <c r="DN13" i="37"/>
  <c r="DN13" i="36"/>
  <c r="DN13" i="40"/>
  <c r="AV63" i="39"/>
  <c r="AV63" i="38"/>
  <c r="AV63" i="37"/>
  <c r="AV63" i="36"/>
  <c r="AV63" i="40"/>
  <c r="AY49" i="39"/>
  <c r="AY49" i="38"/>
  <c r="AY49" i="37"/>
  <c r="AY49" i="36"/>
  <c r="AY49" i="40"/>
  <c r="L61" i="39"/>
  <c r="L61" i="38"/>
  <c r="L61" i="37"/>
  <c r="L61" i="36"/>
  <c r="L61" i="40"/>
  <c r="DO64" i="39"/>
  <c r="DO64" i="38"/>
  <c r="DO64" i="37"/>
  <c r="DO64" i="36"/>
  <c r="DO64" i="40"/>
  <c r="R44" i="39"/>
  <c r="R44" i="38"/>
  <c r="R44" i="37"/>
  <c r="R44" i="36"/>
  <c r="R44" i="40"/>
  <c r="DQ35" i="39"/>
  <c r="DQ35" i="38"/>
  <c r="DQ35" i="37"/>
  <c r="DQ35" i="36"/>
  <c r="DQ35" i="40"/>
  <c r="CA31" i="39"/>
  <c r="CA31" i="38"/>
  <c r="CA31" i="37"/>
  <c r="CA31" i="40"/>
  <c r="CA31" i="36"/>
  <c r="DF37" i="39"/>
  <c r="DF37" i="38"/>
  <c r="DF37" i="37"/>
  <c r="DF37" i="36"/>
  <c r="DF37" i="40"/>
  <c r="CG19" i="39"/>
  <c r="CG19" i="38"/>
  <c r="CG19" i="37"/>
  <c r="CG19" i="36"/>
  <c r="CG19" i="40"/>
  <c r="BF9" i="39"/>
  <c r="BF9" i="38"/>
  <c r="BF9" i="37"/>
  <c r="BF9" i="36"/>
  <c r="BF9" i="40"/>
  <c r="BN21" i="39"/>
  <c r="BN21" i="38"/>
  <c r="BN21" i="37"/>
  <c r="BN21" i="40"/>
  <c r="BN21" i="36"/>
  <c r="BR59" i="39"/>
  <c r="BR59" i="38"/>
  <c r="BR59" i="37"/>
  <c r="BR59" i="36"/>
  <c r="BR59" i="40"/>
  <c r="AR8" i="39"/>
  <c r="AR8" i="38"/>
  <c r="AR8" i="37"/>
  <c r="AR8" i="40"/>
  <c r="AR8" i="36"/>
  <c r="BK12" i="39"/>
  <c r="BK12" i="38"/>
  <c r="BK12" i="37"/>
  <c r="BK12" i="36"/>
  <c r="BK12" i="40"/>
  <c r="AK19" i="39"/>
  <c r="AK19" i="38"/>
  <c r="AK19" i="37"/>
  <c r="AK19" i="36"/>
  <c r="AK19" i="40"/>
  <c r="O32" i="39"/>
  <c r="O32" i="38"/>
  <c r="O32" i="37"/>
  <c r="O32" i="36"/>
  <c r="O32" i="40"/>
  <c r="DL25" i="39"/>
  <c r="DL25" i="38"/>
  <c r="DL25" i="37"/>
  <c r="DL25" i="36"/>
  <c r="DL25" i="40"/>
  <c r="T59" i="39"/>
  <c r="T59" i="38"/>
  <c r="T59" i="37"/>
  <c r="T59" i="36"/>
  <c r="T59" i="40"/>
  <c r="AT43" i="39"/>
  <c r="AT43" i="38"/>
  <c r="AT43" i="37"/>
  <c r="AT43" i="36"/>
  <c r="AT43" i="40"/>
  <c r="AA12" i="39"/>
  <c r="AA12" i="38"/>
  <c r="AA12" i="36"/>
  <c r="AA12" i="37"/>
  <c r="AA12" i="40"/>
  <c r="AP11" i="39"/>
  <c r="AP11" i="38"/>
  <c r="AP11" i="37"/>
  <c r="AP11" i="36"/>
  <c r="AP11" i="40"/>
  <c r="CT22" i="39"/>
  <c r="CT22" i="38"/>
  <c r="CT22" i="37"/>
  <c r="CT22" i="36"/>
  <c r="CT22" i="40"/>
  <c r="DN37" i="39"/>
  <c r="DN37" i="38"/>
  <c r="DN37" i="36"/>
  <c r="DN37" i="37"/>
  <c r="DN37" i="40"/>
  <c r="BA17" i="39"/>
  <c r="BA17" i="38"/>
  <c r="BA17" i="37"/>
  <c r="BA17" i="40"/>
  <c r="BA17" i="36"/>
  <c r="CD6" i="39"/>
  <c r="CD6" i="38"/>
  <c r="CD6" i="37"/>
  <c r="CD6" i="36"/>
  <c r="CD6" i="40"/>
  <c r="R53" i="39"/>
  <c r="R53" i="38"/>
  <c r="R53" i="37"/>
  <c r="R53" i="36"/>
  <c r="R53" i="40"/>
  <c r="CE60" i="39"/>
  <c r="CE60" i="37"/>
  <c r="CE60" i="38"/>
  <c r="CE60" i="36"/>
  <c r="CE60" i="40"/>
  <c r="AQ19" i="39"/>
  <c r="AQ19" i="38"/>
  <c r="AQ19" i="37"/>
  <c r="AQ19" i="40"/>
  <c r="AQ19" i="36"/>
  <c r="P9" i="39"/>
  <c r="P9" i="38"/>
  <c r="P9" i="37"/>
  <c r="P9" i="36"/>
  <c r="P9" i="40"/>
  <c r="DK8" i="39"/>
  <c r="DK8" i="38"/>
  <c r="DK8" i="37"/>
  <c r="DK8" i="40"/>
  <c r="DK8" i="36"/>
  <c r="DI50" i="39"/>
  <c r="DI50" i="38"/>
  <c r="DI50" i="37"/>
  <c r="DI50" i="36"/>
  <c r="DI50" i="40"/>
  <c r="BS45" i="39"/>
  <c r="BS45" i="38"/>
  <c r="BS45" i="37"/>
  <c r="BS45" i="36"/>
  <c r="BS45" i="40"/>
  <c r="BB59" i="39"/>
  <c r="BB59" i="38"/>
  <c r="BB59" i="37"/>
  <c r="BB59" i="36"/>
  <c r="BB59" i="40"/>
  <c r="U32" i="39"/>
  <c r="U32" i="38"/>
  <c r="U32" i="37"/>
  <c r="U32" i="36"/>
  <c r="U32" i="40"/>
  <c r="T8" i="39"/>
  <c r="T8" i="38"/>
  <c r="T8" i="37"/>
  <c r="T8" i="36"/>
  <c r="T8" i="40"/>
  <c r="AP31" i="39"/>
  <c r="AP31" i="38"/>
  <c r="AP31" i="37"/>
  <c r="AP31" i="36"/>
  <c r="AP31" i="40"/>
  <c r="BS5" i="39"/>
  <c r="BS5" i="38"/>
  <c r="BS5" i="37"/>
  <c r="BS5" i="36"/>
  <c r="BS5" i="40"/>
  <c r="DM20" i="39"/>
  <c r="DM20" i="38"/>
  <c r="DM20" i="37"/>
  <c r="DM20" i="36"/>
  <c r="DM20" i="40"/>
  <c r="O44" i="39"/>
  <c r="O44" i="38"/>
  <c r="O44" i="37"/>
  <c r="O44" i="36"/>
  <c r="O44" i="40"/>
  <c r="CG24" i="39"/>
  <c r="CG24" i="38"/>
  <c r="CG24" i="37"/>
  <c r="CG24" i="36"/>
  <c r="CG24" i="40"/>
  <c r="BS37" i="39"/>
  <c r="BS37" i="38"/>
  <c r="BS37" i="37"/>
  <c r="BS37" i="36"/>
  <c r="BS37" i="40"/>
  <c r="BI50" i="39"/>
  <c r="BI50" i="38"/>
  <c r="BI50" i="36"/>
  <c r="BI50" i="40"/>
  <c r="BI50" i="37"/>
  <c r="DL57" i="39"/>
  <c r="DL57" i="38"/>
  <c r="DL57" i="37"/>
  <c r="DL57" i="36"/>
  <c r="DL57" i="40"/>
  <c r="CH41" i="39"/>
  <c r="CH41" i="38"/>
  <c r="CH41" i="37"/>
  <c r="CH41" i="36"/>
  <c r="CH41" i="40"/>
  <c r="BG11" i="39"/>
  <c r="BG11" i="38"/>
  <c r="BG11" i="36"/>
  <c r="BG11" i="40"/>
  <c r="BG11" i="37"/>
  <c r="BF10" i="39"/>
  <c r="BF10" i="38"/>
  <c r="BF10" i="37"/>
  <c r="BF10" i="36"/>
  <c r="BF10" i="40"/>
  <c r="AH22" i="39"/>
  <c r="AH22" i="38"/>
  <c r="AH22" i="36"/>
  <c r="AH22" i="37"/>
  <c r="AH22" i="40"/>
  <c r="DJ50" i="39"/>
  <c r="DJ50" i="38"/>
  <c r="DJ50" i="37"/>
  <c r="DJ50" i="40"/>
  <c r="DJ50" i="36"/>
  <c r="CE53" i="39"/>
  <c r="CE53" i="38"/>
  <c r="CE53" i="37"/>
  <c r="CE53" i="36"/>
  <c r="CE53" i="40"/>
  <c r="CZ33" i="39"/>
  <c r="CZ33" i="38"/>
  <c r="CZ33" i="37"/>
  <c r="CZ33" i="36"/>
  <c r="CZ33" i="40"/>
  <c r="W56" i="39"/>
  <c r="W56" i="37"/>
  <c r="W56" i="36"/>
  <c r="W56" i="40"/>
  <c r="W56" i="38"/>
  <c r="J33" i="39"/>
  <c r="J33" i="38"/>
  <c r="J33" i="37"/>
  <c r="J33" i="36"/>
  <c r="J33" i="40"/>
  <c r="DA22" i="39"/>
  <c r="DA22" i="38"/>
  <c r="DA22" i="37"/>
  <c r="DA22" i="40"/>
  <c r="DA22" i="36"/>
  <c r="BK18" i="39"/>
  <c r="BK18" i="38"/>
  <c r="BK18" i="37"/>
  <c r="BK18" i="36"/>
  <c r="BK18" i="40"/>
  <c r="CH23" i="39"/>
  <c r="CH23" i="38"/>
  <c r="CH23" i="37"/>
  <c r="CH23" i="36"/>
  <c r="CH23" i="40"/>
  <c r="L29" i="39"/>
  <c r="L29" i="38"/>
  <c r="L29" i="37"/>
  <c r="L29" i="36"/>
  <c r="L29" i="40"/>
  <c r="CH7" i="39"/>
  <c r="CH7" i="38"/>
  <c r="CH7" i="37"/>
  <c r="CH7" i="36"/>
  <c r="CH7" i="40"/>
  <c r="AN61" i="39"/>
  <c r="AN61" i="38"/>
  <c r="AN61" i="37"/>
  <c r="AN61" i="36"/>
  <c r="AN61" i="40"/>
  <c r="AI48" i="39"/>
  <c r="AI48" i="38"/>
  <c r="AI48" i="37"/>
  <c r="AI48" i="36"/>
  <c r="AI48" i="40"/>
  <c r="BL29" i="39"/>
  <c r="BL29" i="38"/>
  <c r="BL29" i="37"/>
  <c r="BL29" i="36"/>
  <c r="BL29" i="40"/>
  <c r="AB53" i="39"/>
  <c r="AB53" i="38"/>
  <c r="AB53" i="36"/>
  <c r="AB53" i="37"/>
  <c r="AB53" i="40"/>
  <c r="AX24" i="39"/>
  <c r="AX24" i="38"/>
  <c r="AX24" i="37"/>
  <c r="AX24" i="36"/>
  <c r="AX24" i="40"/>
  <c r="DI14" i="39"/>
  <c r="DI14" i="38"/>
  <c r="DI14" i="37"/>
  <c r="DI14" i="36"/>
  <c r="DI14" i="40"/>
  <c r="CI11" i="39"/>
  <c r="CI11" i="38"/>
  <c r="CI11" i="37"/>
  <c r="CI11" i="40"/>
  <c r="CI11" i="36"/>
  <c r="AS62" i="39"/>
  <c r="AS62" i="38"/>
  <c r="AS62" i="36"/>
  <c r="AS62" i="37"/>
  <c r="AS62" i="40"/>
  <c r="L24" i="39"/>
  <c r="L24" i="38"/>
  <c r="L24" i="37"/>
  <c r="L24" i="36"/>
  <c r="L24" i="40"/>
  <c r="BH13" i="39"/>
  <c r="BH13" i="38"/>
  <c r="BH13" i="37"/>
  <c r="BH13" i="36"/>
  <c r="BH13" i="40"/>
  <c r="DA21" i="39"/>
  <c r="DA21" i="38"/>
  <c r="DA21" i="36"/>
  <c r="DA21" i="37"/>
  <c r="DA21" i="40"/>
  <c r="BR21" i="39"/>
  <c r="BR21" i="38"/>
  <c r="BR21" i="37"/>
  <c r="BR21" i="36"/>
  <c r="BR21" i="40"/>
  <c r="DI22" i="39"/>
  <c r="DI22" i="38"/>
  <c r="DI22" i="37"/>
  <c r="DI22" i="36"/>
  <c r="DI22" i="40"/>
  <c r="BY38" i="39"/>
  <c r="BY38" i="38"/>
  <c r="BY38" i="37"/>
  <c r="BY38" i="36"/>
  <c r="BY38" i="40"/>
  <c r="AM54" i="39"/>
  <c r="AM54" i="38"/>
  <c r="AM54" i="37"/>
  <c r="AM54" i="36"/>
  <c r="AM54" i="40"/>
  <c r="CY29" i="39"/>
  <c r="CY29" i="38"/>
  <c r="CY29" i="37"/>
  <c r="CY29" i="36"/>
  <c r="CY29" i="40"/>
  <c r="CW50" i="39"/>
  <c r="CW50" i="38"/>
  <c r="CW50" i="37"/>
  <c r="CW50" i="36"/>
  <c r="CW50" i="40"/>
  <c r="AA9" i="39"/>
  <c r="AA9" i="38"/>
  <c r="AA9" i="36"/>
  <c r="AA9" i="40"/>
  <c r="AA9" i="37"/>
  <c r="DD31" i="39"/>
  <c r="DD31" i="38"/>
  <c r="DD31" i="37"/>
  <c r="DD31" i="36"/>
  <c r="DD31" i="40"/>
  <c r="BM14" i="39"/>
  <c r="BM14" i="38"/>
  <c r="BM14" i="36"/>
  <c r="BM14" i="40"/>
  <c r="BM14" i="37"/>
  <c r="CG13" i="39"/>
  <c r="CG13" i="38"/>
  <c r="CG13" i="37"/>
  <c r="CG13" i="36"/>
  <c r="CG13" i="40"/>
  <c r="BR56" i="39"/>
  <c r="BR56" i="38"/>
  <c r="BR56" i="37"/>
  <c r="BR56" i="40"/>
  <c r="BR56" i="36"/>
  <c r="DH38" i="39"/>
  <c r="DH38" i="38"/>
  <c r="DH38" i="37"/>
  <c r="DH38" i="36"/>
  <c r="DH38" i="40"/>
  <c r="CE24" i="39"/>
  <c r="CE24" i="38"/>
  <c r="CE24" i="37"/>
  <c r="CE24" i="40"/>
  <c r="CE24" i="36"/>
  <c r="DH6" i="39"/>
  <c r="DH6" i="38"/>
  <c r="DH6" i="37"/>
  <c r="DH6" i="36"/>
  <c r="DH6" i="40"/>
  <c r="J56" i="39"/>
  <c r="J56" i="38"/>
  <c r="J56" i="37"/>
  <c r="J56" i="36"/>
  <c r="J56" i="40"/>
  <c r="BO62" i="39"/>
  <c r="BO62" i="38"/>
  <c r="BO62" i="37"/>
  <c r="BO62" i="36"/>
  <c r="BO62" i="40"/>
  <c r="AA21" i="39"/>
  <c r="AA21" i="38"/>
  <c r="AA21" i="37"/>
  <c r="AA21" i="36"/>
  <c r="AA21" i="40"/>
  <c r="BD7" i="39"/>
  <c r="BD7" i="38"/>
  <c r="BD7" i="37"/>
  <c r="BD7" i="36"/>
  <c r="BD7" i="40"/>
  <c r="BW5" i="39"/>
  <c r="BW5" i="38"/>
  <c r="BW5" i="37"/>
  <c r="BW5" i="36"/>
  <c r="BW5" i="40"/>
  <c r="CC42" i="39"/>
  <c r="CC42" i="38"/>
  <c r="CC42" i="37"/>
  <c r="CC42" i="40"/>
  <c r="CC42" i="36"/>
  <c r="AM36" i="39"/>
  <c r="AM36" i="38"/>
  <c r="AM36" i="36"/>
  <c r="AM36" i="37"/>
  <c r="AM36" i="40"/>
  <c r="V47" i="39"/>
  <c r="V47" i="38"/>
  <c r="V47" i="37"/>
  <c r="V47" i="36"/>
  <c r="V47" i="40"/>
  <c r="U23" i="39"/>
  <c r="U23" i="38"/>
  <c r="U23" i="37"/>
  <c r="U23" i="40"/>
  <c r="U23" i="36"/>
  <c r="CL11" i="39"/>
  <c r="CL11" i="38"/>
  <c r="CL11" i="37"/>
  <c r="CL11" i="36"/>
  <c r="CL11" i="40"/>
  <c r="BN56" i="39"/>
  <c r="BN56" i="38"/>
  <c r="BN56" i="37"/>
  <c r="BN56" i="36"/>
  <c r="BN56" i="40"/>
  <c r="AI64" i="39"/>
  <c r="AI64" i="38"/>
  <c r="AI64" i="37"/>
  <c r="AI64" i="36"/>
  <c r="AI64" i="40"/>
  <c r="CU22" i="39"/>
  <c r="CU22" i="38"/>
  <c r="CU22" i="37"/>
  <c r="CU22" i="36"/>
  <c r="CU22" i="40"/>
  <c r="AJ3" i="39"/>
  <c r="AJ3" i="38"/>
  <c r="AJ3" i="36"/>
  <c r="AJ3" i="37"/>
  <c r="AJ3" i="40"/>
  <c r="AX47" i="39"/>
  <c r="AX47" i="38"/>
  <c r="AX47" i="37"/>
  <c r="AX47" i="36"/>
  <c r="AX47" i="40"/>
  <c r="DI41" i="39"/>
  <c r="DI41" i="38"/>
  <c r="DI41" i="37"/>
  <c r="DI41" i="36"/>
  <c r="DI41" i="40"/>
  <c r="AE36" i="39"/>
  <c r="AE36" i="38"/>
  <c r="AE36" i="37"/>
  <c r="AE36" i="36"/>
  <c r="AE36" i="40"/>
  <c r="BR45" i="39"/>
  <c r="BR45" i="38"/>
  <c r="BR45" i="37"/>
  <c r="BR45" i="36"/>
  <c r="BR45" i="40"/>
  <c r="DM23" i="39"/>
  <c r="DM23" i="38"/>
  <c r="DM23" i="37"/>
  <c r="DM23" i="36"/>
  <c r="DM23" i="40"/>
  <c r="CT12" i="39"/>
  <c r="CT12" i="38"/>
  <c r="CT12" i="37"/>
  <c r="CT12" i="40"/>
  <c r="CT12" i="36"/>
  <c r="DJ29" i="39"/>
  <c r="DJ29" i="38"/>
  <c r="DJ29" i="37"/>
  <c r="DJ29" i="40"/>
  <c r="DJ29" i="36"/>
  <c r="BC4" i="39"/>
  <c r="BC4" i="38"/>
  <c r="BC4" i="37"/>
  <c r="BC4" i="40"/>
  <c r="BC4" i="36"/>
  <c r="AS19" i="39"/>
  <c r="AS19" i="38"/>
  <c r="AS19" i="37"/>
  <c r="AS19" i="36"/>
  <c r="AS19" i="40"/>
  <c r="CA10" i="39"/>
  <c r="CA10" i="38"/>
  <c r="CA10" i="37"/>
  <c r="CA10" i="40"/>
  <c r="CA10" i="36"/>
  <c r="AR14" i="39"/>
  <c r="AR14" i="38"/>
  <c r="AR14" i="37"/>
  <c r="AR14" i="36"/>
  <c r="AR14" i="40"/>
  <c r="W45" i="39"/>
  <c r="W45" i="38"/>
  <c r="W45" i="36"/>
  <c r="W45" i="37"/>
  <c r="W45" i="40"/>
  <c r="CI28" i="39"/>
  <c r="CI28" i="38"/>
  <c r="CI28" i="37"/>
  <c r="CI28" i="36"/>
  <c r="CI28" i="40"/>
  <c r="AC50" i="39"/>
  <c r="AC50" i="38"/>
  <c r="AC50" i="37"/>
  <c r="AC50" i="36"/>
  <c r="AC50" i="40"/>
  <c r="BW8" i="39"/>
  <c r="BW8" i="38"/>
  <c r="BW8" i="37"/>
  <c r="BW8" i="36"/>
  <c r="BW8" i="40"/>
  <c r="DD30" i="39"/>
  <c r="DD30" i="38"/>
  <c r="DD30" i="37"/>
  <c r="DD30" i="40"/>
  <c r="DD30" i="36"/>
  <c r="DI13" i="39"/>
  <c r="DI13" i="38"/>
  <c r="DI13" i="37"/>
  <c r="DI13" i="40"/>
  <c r="DI13" i="36"/>
  <c r="U13" i="39"/>
  <c r="U13" i="38"/>
  <c r="U13" i="37"/>
  <c r="U13" i="36"/>
  <c r="U13" i="40"/>
  <c r="DN55" i="39"/>
  <c r="DN55" i="38"/>
  <c r="DN55" i="37"/>
  <c r="DN55" i="36"/>
  <c r="DN55" i="40"/>
  <c r="M9" i="39"/>
  <c r="M9" i="38"/>
  <c r="M9" i="37"/>
  <c r="M9" i="36"/>
  <c r="M9" i="40"/>
  <c r="N67" i="39"/>
  <c r="N67" i="38"/>
  <c r="N67" i="37"/>
  <c r="N67" i="36"/>
  <c r="N67" i="40"/>
  <c r="AX40" i="39"/>
  <c r="AX40" i="38"/>
  <c r="AX40" i="37"/>
  <c r="AX40" i="36"/>
  <c r="AX40" i="40"/>
  <c r="AC45" i="39"/>
  <c r="AC45" i="38"/>
  <c r="AC45" i="37"/>
  <c r="AC45" i="36"/>
  <c r="AC45" i="40"/>
  <c r="U16" i="39"/>
  <c r="U16" i="38"/>
  <c r="U16" i="37"/>
  <c r="U16" i="36"/>
  <c r="U16" i="40"/>
  <c r="BU39" i="39"/>
  <c r="BU39" i="38"/>
  <c r="BU39" i="36"/>
  <c r="BU39" i="37"/>
  <c r="BU39" i="40"/>
  <c r="Q35" i="39"/>
  <c r="Q35" i="38"/>
  <c r="Q35" i="37"/>
  <c r="Q35" i="36"/>
  <c r="Q35" i="40"/>
  <c r="I37" i="39"/>
  <c r="I37" i="38"/>
  <c r="I37" i="37"/>
  <c r="I37" i="36"/>
  <c r="I37" i="40"/>
  <c r="Q52" i="39"/>
  <c r="Q52" i="38"/>
  <c r="Q52" i="37"/>
  <c r="Q52" i="36"/>
  <c r="Q52" i="40"/>
  <c r="AJ51" i="39"/>
  <c r="AJ51" i="38"/>
  <c r="AJ51" i="37"/>
  <c r="AJ51" i="36"/>
  <c r="AJ51" i="40"/>
  <c r="CE15" i="39"/>
  <c r="CE15" i="38"/>
  <c r="CE15" i="37"/>
  <c r="CE15" i="36"/>
  <c r="CE15" i="40"/>
  <c r="AL3" i="39"/>
  <c r="AL3" i="38"/>
  <c r="AL3" i="37"/>
  <c r="AL3" i="40"/>
  <c r="AL3" i="36"/>
  <c r="CF16" i="39"/>
  <c r="CF16" i="38"/>
  <c r="CF16" i="37"/>
  <c r="CF16" i="36"/>
  <c r="CF16" i="40"/>
  <c r="CF52" i="39"/>
  <c r="CF52" i="38"/>
  <c r="CF52" i="36"/>
  <c r="CF52" i="37"/>
  <c r="CF52" i="40"/>
  <c r="AL40" i="39"/>
  <c r="AL40" i="38"/>
  <c r="AL40" i="37"/>
  <c r="AL40" i="40"/>
  <c r="AL40" i="36"/>
  <c r="CK15" i="39"/>
  <c r="CK15" i="38"/>
  <c r="CK15" i="37"/>
  <c r="CK15" i="36"/>
  <c r="CK15" i="40"/>
  <c r="V16" i="39"/>
  <c r="V16" i="38"/>
  <c r="V16" i="37"/>
  <c r="V16" i="36"/>
  <c r="V16" i="40"/>
  <c r="CX40" i="39"/>
  <c r="CX40" i="38"/>
  <c r="CX40" i="37"/>
  <c r="CX40" i="40"/>
  <c r="CX40" i="36"/>
  <c r="CL14" i="39"/>
  <c r="CL14" i="38"/>
  <c r="CL14" i="37"/>
  <c r="CL14" i="36"/>
  <c r="CL14" i="40"/>
  <c r="AK57" i="39"/>
  <c r="AK57" i="38"/>
  <c r="AK57" i="37"/>
  <c r="AK57" i="36"/>
  <c r="AK57" i="40"/>
  <c r="AT13" i="39"/>
  <c r="AT13" i="38"/>
  <c r="AT13" i="37"/>
  <c r="AT13" i="40"/>
  <c r="AT13" i="36"/>
  <c r="I13" i="39"/>
  <c r="I13" i="38"/>
  <c r="I13" i="37"/>
  <c r="I13" i="40"/>
  <c r="I13" i="36"/>
  <c r="O52" i="39"/>
  <c r="O52" i="38"/>
  <c r="O52" i="37"/>
  <c r="O52" i="36"/>
  <c r="O52" i="40"/>
  <c r="AQ16" i="39"/>
  <c r="AQ16" i="38"/>
  <c r="AQ16" i="36"/>
  <c r="AQ16" i="37"/>
  <c r="AQ16" i="40"/>
  <c r="I26" i="39"/>
  <c r="I26" i="38"/>
  <c r="I26" i="37"/>
  <c r="I26" i="36"/>
  <c r="I26" i="40"/>
  <c r="DN14" i="39"/>
  <c r="DN14" i="38"/>
  <c r="DN14" i="37"/>
  <c r="DN14" i="36"/>
  <c r="DN14" i="40"/>
  <c r="BY65" i="39"/>
  <c r="BY65" i="38"/>
  <c r="BY65" i="37"/>
  <c r="BY65" i="40"/>
  <c r="BY65" i="36"/>
  <c r="CF26" i="39"/>
  <c r="CF26" i="38"/>
  <c r="CF26" i="37"/>
  <c r="CF26" i="40"/>
  <c r="CF26" i="36"/>
  <c r="I52" i="39"/>
  <c r="I52" i="38"/>
  <c r="I52" i="37"/>
  <c r="I52" i="36"/>
  <c r="I52" i="40"/>
  <c r="I62" i="39"/>
  <c r="I62" i="38"/>
  <c r="I62" i="37"/>
  <c r="I62" i="36"/>
  <c r="I62" i="40"/>
  <c r="BH12" i="39"/>
  <c r="BH12" i="38"/>
  <c r="BH12" i="37"/>
  <c r="BH12" i="36"/>
  <c r="BH12" i="40"/>
  <c r="DM14" i="39"/>
  <c r="DM14" i="38"/>
  <c r="DM14" i="37"/>
  <c r="DM14" i="36"/>
  <c r="DM14" i="40"/>
  <c r="BB14" i="39"/>
  <c r="BB14" i="38"/>
  <c r="BB14" i="37"/>
  <c r="BB14" i="36"/>
  <c r="BB14" i="40"/>
  <c r="AK14" i="39"/>
  <c r="AK14" i="38"/>
  <c r="AK14" i="37"/>
  <c r="AK14" i="36"/>
  <c r="AK14" i="40"/>
  <c r="BM15" i="39"/>
  <c r="BM15" i="38"/>
  <c r="BM15" i="36"/>
  <c r="BM15" i="37"/>
  <c r="BM15" i="40"/>
  <c r="BI37" i="39"/>
  <c r="BI37" i="38"/>
  <c r="BI37" i="37"/>
  <c r="BI37" i="40"/>
  <c r="BI37" i="36"/>
  <c r="DJ15" i="39"/>
  <c r="DJ15" i="38"/>
  <c r="DJ15" i="37"/>
  <c r="DJ15" i="40"/>
  <c r="DJ15" i="36"/>
  <c r="DG38" i="39"/>
  <c r="DG38" i="38"/>
  <c r="DG38" i="37"/>
  <c r="DG38" i="36"/>
  <c r="DG38" i="40"/>
  <c r="CO28" i="39"/>
  <c r="CO28" i="38"/>
  <c r="CO28" i="37"/>
  <c r="CO28" i="36"/>
  <c r="CO28" i="40"/>
  <c r="AR28" i="39"/>
  <c r="AR28" i="38"/>
  <c r="AR28" i="36"/>
  <c r="AR28" i="37"/>
  <c r="AR28" i="40"/>
  <c r="AT5" i="39"/>
  <c r="AT5" i="38"/>
  <c r="AT5" i="37"/>
  <c r="AT5" i="36"/>
  <c r="AT5" i="40"/>
  <c r="AS23" i="39"/>
  <c r="AS23" i="38"/>
  <c r="AS23" i="37"/>
  <c r="AS23" i="36"/>
  <c r="AS23" i="40"/>
  <c r="U44" i="39"/>
  <c r="U44" i="38"/>
  <c r="U44" i="36"/>
  <c r="U44" i="37"/>
  <c r="U44" i="40"/>
  <c r="AK61" i="39"/>
  <c r="AK61" i="38"/>
  <c r="AK61" i="37"/>
  <c r="AK61" i="36"/>
  <c r="AK61" i="40"/>
  <c r="O46" i="39"/>
  <c r="O46" i="38"/>
  <c r="O46" i="37"/>
  <c r="O46" i="36"/>
  <c r="O46" i="40"/>
  <c r="AE35" i="39"/>
  <c r="AE35" i="38"/>
  <c r="AE35" i="37"/>
  <c r="AE35" i="40"/>
  <c r="AE35" i="36"/>
  <c r="CQ52" i="39"/>
  <c r="CQ52" i="38"/>
  <c r="CQ52" i="37"/>
  <c r="CQ52" i="36"/>
  <c r="CQ52" i="40"/>
  <c r="T50" i="39"/>
  <c r="T50" i="38"/>
  <c r="T50" i="37"/>
  <c r="T50" i="36"/>
  <c r="T50" i="40"/>
  <c r="CH26" i="39"/>
  <c r="CH26" i="38"/>
  <c r="CH26" i="37"/>
  <c r="CH26" i="36"/>
  <c r="CH26" i="40"/>
  <c r="Y16" i="39"/>
  <c r="Y16" i="38"/>
  <c r="Y16" i="37"/>
  <c r="Y16" i="36"/>
  <c r="Y16" i="40"/>
  <c r="CC45" i="39"/>
  <c r="CC45" i="38"/>
  <c r="CC45" i="37"/>
  <c r="CC45" i="36"/>
  <c r="CC45" i="40"/>
  <c r="DI57" i="39"/>
  <c r="DI57" i="38"/>
  <c r="DI57" i="37"/>
  <c r="DI57" i="36"/>
  <c r="DI57" i="40"/>
  <c r="BA29" i="39"/>
  <c r="BA29" i="38"/>
  <c r="BA29" i="37"/>
  <c r="BA29" i="36"/>
  <c r="BA29" i="40"/>
  <c r="CQ3" i="39"/>
  <c r="CQ3" i="38"/>
  <c r="CQ3" i="37"/>
  <c r="CQ3" i="36"/>
  <c r="CQ3" i="40"/>
  <c r="N34" i="39"/>
  <c r="N34" i="38"/>
  <c r="N34" i="37"/>
  <c r="N34" i="36"/>
  <c r="N34" i="40"/>
  <c r="CX50" i="39"/>
  <c r="CX50" i="38"/>
  <c r="CX50" i="37"/>
  <c r="CX50" i="36"/>
  <c r="CX50" i="40"/>
  <c r="CH65" i="39"/>
  <c r="CH65" i="37"/>
  <c r="CH65" i="38"/>
  <c r="CH65" i="36"/>
  <c r="CH65" i="40"/>
  <c r="S40" i="39"/>
  <c r="S40" i="38"/>
  <c r="S40" i="36"/>
  <c r="S40" i="40"/>
  <c r="S40" i="37"/>
  <c r="S21" i="39"/>
  <c r="S21" i="38"/>
  <c r="S21" i="36"/>
  <c r="S21" i="40"/>
  <c r="S21" i="37"/>
  <c r="AF36" i="39"/>
  <c r="AF36" i="38"/>
  <c r="AF36" i="37"/>
  <c r="AF36" i="36"/>
  <c r="AF36" i="40"/>
  <c r="L52" i="39"/>
  <c r="L52" i="38"/>
  <c r="L52" i="36"/>
  <c r="L52" i="37"/>
  <c r="L52" i="40"/>
  <c r="AY67" i="39"/>
  <c r="AY67" i="38"/>
  <c r="AY67" i="37"/>
  <c r="AY67" i="40"/>
  <c r="AY67" i="36"/>
  <c r="AX51" i="39"/>
  <c r="AX51" i="38"/>
  <c r="AX51" i="37"/>
  <c r="AX51" i="36"/>
  <c r="AX51" i="40"/>
  <c r="Y3" i="39"/>
  <c r="Y3" i="38"/>
  <c r="Y3" i="37"/>
  <c r="Y3" i="40"/>
  <c r="Y3" i="36"/>
  <c r="CH16" i="39"/>
  <c r="CH16" i="38"/>
  <c r="CH16" i="37"/>
  <c r="CH16" i="36"/>
  <c r="CH16" i="40"/>
  <c r="AX15" i="39"/>
  <c r="AX15" i="38"/>
  <c r="AX15" i="37"/>
  <c r="AX15" i="36"/>
  <c r="AX15" i="40"/>
  <c r="AK9" i="39"/>
  <c r="AK9" i="38"/>
  <c r="AK9" i="37"/>
  <c r="AK9" i="36"/>
  <c r="AK9" i="40"/>
  <c r="BI3" i="39"/>
  <c r="BI3" i="38"/>
  <c r="BI3" i="37"/>
  <c r="BI3" i="40"/>
  <c r="BI3" i="36"/>
  <c r="BB51" i="39"/>
  <c r="BB51" i="37"/>
  <c r="BB51" i="38"/>
  <c r="BB51" i="36"/>
  <c r="BB51" i="40"/>
  <c r="CI40" i="39"/>
  <c r="CI40" i="38"/>
  <c r="CI40" i="40"/>
  <c r="CI40" i="36"/>
  <c r="CI40" i="37"/>
  <c r="BU52" i="39"/>
  <c r="BU52" i="38"/>
  <c r="BU52" i="37"/>
  <c r="BU52" i="36"/>
  <c r="BU52" i="40"/>
  <c r="J6" i="39"/>
  <c r="J6" i="38"/>
  <c r="J6" i="37"/>
  <c r="J6" i="36"/>
  <c r="J6" i="40"/>
  <c r="AB20" i="39"/>
  <c r="AB20" i="38"/>
  <c r="AB20" i="37"/>
  <c r="AB20" i="36"/>
  <c r="AB20" i="40"/>
  <c r="CM16" i="39"/>
  <c r="CM16" i="38"/>
  <c r="CM16" i="37"/>
  <c r="CM16" i="36"/>
  <c r="CM16" i="40"/>
  <c r="CN20" i="39"/>
  <c r="CN20" i="38"/>
  <c r="CN20" i="37"/>
  <c r="CN20" i="36"/>
  <c r="CN20" i="40"/>
  <c r="CF51" i="39"/>
  <c r="CF51" i="38"/>
  <c r="CF51" i="36"/>
  <c r="CF51" i="40"/>
  <c r="CF51" i="37"/>
  <c r="BA60" i="39"/>
  <c r="BA60" i="38"/>
  <c r="BA60" i="37"/>
  <c r="BA60" i="36"/>
  <c r="BA60" i="40"/>
  <c r="U39" i="39"/>
  <c r="U39" i="38"/>
  <c r="U39" i="37"/>
  <c r="U39" i="36"/>
  <c r="U39" i="40"/>
  <c r="DE55" i="39"/>
  <c r="DE55" i="38"/>
  <c r="DE55" i="37"/>
  <c r="DE55" i="40"/>
  <c r="DE55" i="36"/>
  <c r="AD25" i="39"/>
  <c r="AD25" i="38"/>
  <c r="AD25" i="37"/>
  <c r="AD25" i="36"/>
  <c r="AD25" i="40"/>
  <c r="CQ25" i="39"/>
  <c r="CQ25" i="38"/>
  <c r="CQ25" i="37"/>
  <c r="CQ25" i="36"/>
  <c r="CQ25" i="40"/>
  <c r="AU49" i="39"/>
  <c r="AU49" i="38"/>
  <c r="AU49" i="37"/>
  <c r="AU49" i="36"/>
  <c r="AU49" i="40"/>
  <c r="CX34" i="39"/>
  <c r="CX34" i="38"/>
  <c r="CX34" i="36"/>
  <c r="CX34" i="37"/>
  <c r="CX34" i="40"/>
  <c r="X16" i="39"/>
  <c r="X16" i="38"/>
  <c r="X16" i="37"/>
  <c r="X16" i="36"/>
  <c r="X16" i="40"/>
  <c r="DI56" i="39"/>
  <c r="DI56" i="38"/>
  <c r="DI56" i="37"/>
  <c r="DI56" i="40"/>
  <c r="DI56" i="36"/>
  <c r="CC37" i="39"/>
  <c r="CC37" i="38"/>
  <c r="CC37" i="37"/>
  <c r="CC37" i="36"/>
  <c r="CC37" i="40"/>
  <c r="CC53" i="39"/>
  <c r="CC53" i="38"/>
  <c r="CC53" i="37"/>
  <c r="CC53" i="40"/>
  <c r="CC53" i="36"/>
  <c r="DQ65" i="39"/>
  <c r="DQ65" i="38"/>
  <c r="DQ65" i="37"/>
  <c r="DQ65" i="36"/>
  <c r="DQ65" i="40"/>
  <c r="AB65" i="39"/>
  <c r="AB65" i="38"/>
  <c r="AB65" i="37"/>
  <c r="AB65" i="40"/>
  <c r="AB65" i="36"/>
  <c r="BI23" i="39"/>
  <c r="BI23" i="38"/>
  <c r="BI23" i="37"/>
  <c r="BI23" i="36"/>
  <c r="BI23" i="40"/>
  <c r="BI44" i="39"/>
  <c r="BI44" i="38"/>
  <c r="BI44" i="37"/>
  <c r="BI44" i="40"/>
  <c r="BI44" i="36"/>
  <c r="AL60" i="39"/>
  <c r="AL60" i="38"/>
  <c r="AL60" i="37"/>
  <c r="AL60" i="40"/>
  <c r="AL60" i="36"/>
  <c r="BI53" i="39"/>
  <c r="BI53" i="38"/>
  <c r="BI53" i="37"/>
  <c r="BI53" i="40"/>
  <c r="BI53" i="36"/>
  <c r="BG52" i="39"/>
  <c r="BG52" i="38"/>
  <c r="BG52" i="37"/>
  <c r="BG52" i="36"/>
  <c r="BG52" i="40"/>
  <c r="DH20" i="39"/>
  <c r="DH20" i="38"/>
  <c r="DH20" i="37"/>
  <c r="DH20" i="40"/>
  <c r="DH20" i="36"/>
  <c r="CJ52" i="39"/>
  <c r="CJ52" i="38"/>
  <c r="CJ52" i="37"/>
  <c r="CJ52" i="40"/>
  <c r="CJ52" i="36"/>
  <c r="R45" i="39"/>
  <c r="R45" i="38"/>
  <c r="R45" i="37"/>
  <c r="R45" i="36"/>
  <c r="R45" i="40"/>
  <c r="AQ3" i="39"/>
  <c r="AQ3" i="38"/>
  <c r="AQ3" i="37"/>
  <c r="AQ3" i="36"/>
  <c r="AQ3" i="40"/>
  <c r="Q3" i="39"/>
  <c r="Q3" i="38"/>
  <c r="Q3" i="36"/>
  <c r="Q3" i="37"/>
  <c r="Q3" i="40"/>
  <c r="CN12" i="39"/>
  <c r="CN12" i="38"/>
  <c r="CN12" i="37"/>
  <c r="CN12" i="36"/>
  <c r="CN12" i="40"/>
  <c r="CN51" i="39"/>
  <c r="CN51" i="38"/>
  <c r="CN51" i="37"/>
  <c r="CN51" i="40"/>
  <c r="CN51" i="36"/>
  <c r="CO61" i="39"/>
  <c r="CO61" i="38"/>
  <c r="CO61" i="37"/>
  <c r="CO61" i="36"/>
  <c r="CO61" i="40"/>
  <c r="AS39" i="39"/>
  <c r="AS39" i="38"/>
  <c r="AS39" i="36"/>
  <c r="AS39" i="37"/>
  <c r="AS39" i="40"/>
  <c r="U57" i="39"/>
  <c r="U57" i="37"/>
  <c r="U57" i="38"/>
  <c r="U57" i="40"/>
  <c r="U57" i="36"/>
  <c r="CQ27" i="39"/>
  <c r="CQ27" i="38"/>
  <c r="CQ27" i="37"/>
  <c r="CQ27" i="36"/>
  <c r="CQ27" i="40"/>
  <c r="O27" i="39"/>
  <c r="O27" i="38"/>
  <c r="O27" i="37"/>
  <c r="O27" i="36"/>
  <c r="O27" i="40"/>
  <c r="BK49" i="39"/>
  <c r="BK49" i="38"/>
  <c r="BK49" i="37"/>
  <c r="BK49" i="36"/>
  <c r="BK49" i="40"/>
  <c r="M36" i="39"/>
  <c r="M36" i="38"/>
  <c r="M36" i="36"/>
  <c r="M36" i="40"/>
  <c r="M36" i="37"/>
  <c r="CB15" i="39"/>
  <c r="CB15" i="38"/>
  <c r="CB15" i="37"/>
  <c r="CB15" i="36"/>
  <c r="CB15" i="40"/>
  <c r="AB52" i="39"/>
  <c r="AB52" i="38"/>
  <c r="AB52" i="37"/>
  <c r="AB52" i="36"/>
  <c r="AB52" i="40"/>
  <c r="AG35" i="39"/>
  <c r="AG35" i="38"/>
  <c r="AG35" i="37"/>
  <c r="AG35" i="36"/>
  <c r="AG35" i="40"/>
  <c r="Y53" i="39"/>
  <c r="Y53" i="38"/>
  <c r="Y53" i="37"/>
  <c r="Y53" i="36"/>
  <c r="Y53" i="40"/>
  <c r="BM65" i="39"/>
  <c r="BM65" i="38"/>
  <c r="BM65" i="37"/>
  <c r="BM65" i="36"/>
  <c r="BM65" i="40"/>
  <c r="AJ65" i="39"/>
  <c r="AJ65" i="38"/>
  <c r="AJ65" i="37"/>
  <c r="AJ65" i="36"/>
  <c r="AJ65" i="40"/>
  <c r="BR28" i="39"/>
  <c r="BR28" i="38"/>
  <c r="BR28" i="37"/>
  <c r="BR28" i="40"/>
  <c r="BR28" i="36"/>
  <c r="DN46" i="39"/>
  <c r="DN46" i="38"/>
  <c r="DN46" i="37"/>
  <c r="DN46" i="36"/>
  <c r="DN46" i="40"/>
  <c r="DF60" i="39"/>
  <c r="DF60" i="38"/>
  <c r="DF60" i="37"/>
  <c r="DF60" i="40"/>
  <c r="DF60" i="36"/>
  <c r="S39" i="39"/>
  <c r="S39" i="38"/>
  <c r="S39" i="37"/>
  <c r="S39" i="36"/>
  <c r="S39" i="40"/>
  <c r="CV31" i="39"/>
  <c r="CV31" i="38"/>
  <c r="CV31" i="37"/>
  <c r="CV31" i="36"/>
  <c r="CV31" i="40"/>
  <c r="P22" i="39"/>
  <c r="P22" i="38"/>
  <c r="P22" i="37"/>
  <c r="P22" i="40"/>
  <c r="P22" i="36"/>
  <c r="CR52" i="39"/>
  <c r="CR52" i="38"/>
  <c r="CR52" i="36"/>
  <c r="CR52" i="37"/>
  <c r="CR52" i="40"/>
  <c r="AH45" i="39"/>
  <c r="AH45" i="38"/>
  <c r="AH45" i="40"/>
  <c r="AH45" i="37"/>
  <c r="AH45" i="36"/>
  <c r="CU3" i="39"/>
  <c r="CU3" i="36"/>
  <c r="CU3" i="38"/>
  <c r="CU3" i="37"/>
  <c r="CU3" i="40"/>
  <c r="BU3" i="39"/>
  <c r="BU3" i="38"/>
  <c r="BU3" i="37"/>
  <c r="BU3" i="36"/>
  <c r="BU3" i="40"/>
  <c r="DO52" i="39"/>
  <c r="DO52" i="38"/>
  <c r="DO52" i="37"/>
  <c r="DO52" i="36"/>
  <c r="DO52" i="40"/>
  <c r="CJ15" i="39"/>
  <c r="CJ15" i="38"/>
  <c r="CJ15" i="37"/>
  <c r="CJ15" i="36"/>
  <c r="CJ15" i="40"/>
  <c r="AN65" i="39"/>
  <c r="AN65" i="37"/>
  <c r="AN65" i="36"/>
  <c r="AN65" i="38"/>
  <c r="AN65" i="40"/>
  <c r="DD65" i="39"/>
  <c r="DD65" i="38"/>
  <c r="DD65" i="36"/>
  <c r="DD65" i="37"/>
  <c r="DD65" i="40"/>
  <c r="CZ52" i="39"/>
  <c r="CZ52" i="37"/>
  <c r="CZ52" i="38"/>
  <c r="CZ52" i="36"/>
  <c r="CZ52" i="40"/>
  <c r="I34" i="39"/>
  <c r="I34" i="38"/>
  <c r="I34" i="37"/>
  <c r="I34" i="36"/>
  <c r="I34" i="40"/>
  <c r="CP67" i="39"/>
  <c r="CP67" i="37"/>
  <c r="CP67" i="36"/>
  <c r="CP67" i="38"/>
  <c r="CP67" i="40"/>
  <c r="BP24" i="39"/>
  <c r="BP24" i="38"/>
  <c r="BP24" i="37"/>
  <c r="BP24" i="36"/>
  <c r="BP24" i="40"/>
  <c r="BA55" i="39"/>
  <c r="BA55" i="38"/>
  <c r="BA55" i="37"/>
  <c r="BA55" i="36"/>
  <c r="BA55" i="40"/>
  <c r="U65" i="39"/>
  <c r="U65" i="38"/>
  <c r="U65" i="37"/>
  <c r="U65" i="40"/>
  <c r="U65" i="36"/>
  <c r="BQ63" i="39"/>
  <c r="BQ63" i="38"/>
  <c r="BQ63" i="36"/>
  <c r="BQ63" i="37"/>
  <c r="BQ63" i="40"/>
  <c r="CS29" i="39"/>
  <c r="CS29" i="38"/>
  <c r="CS29" i="37"/>
  <c r="CS29" i="36"/>
  <c r="CS29" i="40"/>
  <c r="AB67" i="39"/>
  <c r="AB67" i="38"/>
  <c r="AB67" i="37"/>
  <c r="AB67" i="36"/>
  <c r="AB67" i="40"/>
  <c r="BI31" i="39"/>
  <c r="BI31" i="38"/>
  <c r="BI31" i="37"/>
  <c r="BI31" i="40"/>
  <c r="BI31" i="36"/>
  <c r="AL50" i="39"/>
  <c r="AL50" i="38"/>
  <c r="AL50" i="37"/>
  <c r="AL50" i="36"/>
  <c r="AL50" i="40"/>
  <c r="V65" i="39"/>
  <c r="V65" i="37"/>
  <c r="V65" i="38"/>
  <c r="V65" i="36"/>
  <c r="V65" i="40"/>
  <c r="CU39" i="39"/>
  <c r="CU39" i="38"/>
  <c r="CU39" i="37"/>
  <c r="CU39" i="40"/>
  <c r="CU39" i="36"/>
  <c r="AD33" i="39"/>
  <c r="AD33" i="38"/>
  <c r="AD33" i="37"/>
  <c r="AD33" i="36"/>
  <c r="AD33" i="40"/>
  <c r="DH22" i="39"/>
  <c r="DH22" i="38"/>
  <c r="DH22" i="37"/>
  <c r="DH22" i="36"/>
  <c r="DH22" i="40"/>
  <c r="CJ51" i="39"/>
  <c r="CJ51" i="38"/>
  <c r="CJ51" i="37"/>
  <c r="CJ51" i="36"/>
  <c r="CJ51" i="40"/>
  <c r="CD37" i="39"/>
  <c r="CD37" i="38"/>
  <c r="CD37" i="37"/>
  <c r="CD37" i="36"/>
  <c r="CD37" i="40"/>
  <c r="AN43" i="39"/>
  <c r="AN43" i="38"/>
  <c r="AN43" i="37"/>
  <c r="AN43" i="36"/>
  <c r="AN43" i="40"/>
  <c r="AH52" i="39"/>
  <c r="AH52" i="38"/>
  <c r="AH52" i="37"/>
  <c r="AH52" i="40"/>
  <c r="AH52" i="36"/>
  <c r="CI3" i="39"/>
  <c r="CI3" i="38"/>
  <c r="CI3" i="37"/>
  <c r="CI3" i="36"/>
  <c r="CI3" i="40"/>
  <c r="BS57" i="39"/>
  <c r="BS57" i="38"/>
  <c r="BS57" i="36"/>
  <c r="BS57" i="37"/>
  <c r="BS57" i="40"/>
  <c r="DI37" i="39"/>
  <c r="DI37" i="38"/>
  <c r="DI37" i="37"/>
  <c r="DI37" i="40"/>
  <c r="DI37" i="36"/>
  <c r="CS53" i="39"/>
  <c r="CS53" i="38"/>
  <c r="CS53" i="37"/>
  <c r="CS53" i="40"/>
  <c r="CS53" i="36"/>
  <c r="AO67" i="39"/>
  <c r="AO67" i="38"/>
  <c r="AO67" i="37"/>
  <c r="AO67" i="36"/>
  <c r="AO67" i="40"/>
  <c r="CF67" i="39"/>
  <c r="CF67" i="38"/>
  <c r="CF67" i="37"/>
  <c r="CF67" i="36"/>
  <c r="CF67" i="40"/>
  <c r="V36" i="39"/>
  <c r="V36" i="38"/>
  <c r="V36" i="37"/>
  <c r="V36" i="36"/>
  <c r="V36" i="40"/>
  <c r="CH52" i="39"/>
  <c r="CH52" i="38"/>
  <c r="CH52" i="37"/>
  <c r="CH52" i="36"/>
  <c r="CH52" i="40"/>
  <c r="DN67" i="39"/>
  <c r="DN67" i="38"/>
  <c r="DN67" i="37"/>
  <c r="DN67" i="36"/>
  <c r="DN67" i="40"/>
  <c r="K52" i="39"/>
  <c r="K52" i="38"/>
  <c r="K52" i="40"/>
  <c r="K52" i="36"/>
  <c r="K52" i="37"/>
  <c r="CA62" i="39"/>
  <c r="CA62" i="38"/>
  <c r="CA62" i="37"/>
  <c r="CA62" i="40"/>
  <c r="CA62" i="36"/>
  <c r="AN52" i="39"/>
  <c r="AN52" i="38"/>
  <c r="AN52" i="37"/>
  <c r="AN52" i="36"/>
  <c r="AN52" i="40"/>
  <c r="AJ40" i="39"/>
  <c r="AJ40" i="38"/>
  <c r="AJ40" i="37"/>
  <c r="AJ40" i="36"/>
  <c r="AJ40" i="40"/>
  <c r="BA15" i="39"/>
  <c r="BA15" i="38"/>
  <c r="BA15" i="37"/>
  <c r="BA15" i="36"/>
  <c r="BA15" i="40"/>
  <c r="N14" i="39"/>
  <c r="N14" i="38"/>
  <c r="N14" i="37"/>
  <c r="N14" i="36"/>
  <c r="N14" i="40"/>
  <c r="R15" i="39"/>
  <c r="R15" i="38"/>
  <c r="R15" i="37"/>
  <c r="R15" i="36"/>
  <c r="R15" i="40"/>
  <c r="AD14" i="39"/>
  <c r="AD14" i="38"/>
  <c r="AD14" i="37"/>
  <c r="AD14" i="36"/>
  <c r="AD14" i="40"/>
  <c r="CT7" i="39"/>
  <c r="CT7" i="38"/>
  <c r="CT7" i="37"/>
  <c r="CT7" i="36"/>
  <c r="CT7" i="40"/>
  <c r="CS15" i="39"/>
  <c r="CS15" i="38"/>
  <c r="CS15" i="37"/>
  <c r="CS15" i="36"/>
  <c r="CS15" i="40"/>
  <c r="CP33" i="39"/>
  <c r="CP33" i="38"/>
  <c r="CP33" i="36"/>
  <c r="CP33" i="37"/>
  <c r="CP33" i="40"/>
  <c r="DB14" i="39"/>
  <c r="DB14" i="38"/>
  <c r="DB14" i="37"/>
  <c r="DB14" i="36"/>
  <c r="DB14" i="40"/>
  <c r="BZ49" i="39"/>
  <c r="BZ49" i="38"/>
  <c r="BZ49" i="37"/>
  <c r="BZ49" i="36"/>
  <c r="BZ49" i="40"/>
  <c r="CI47" i="39"/>
  <c r="CI47" i="38"/>
  <c r="CI47" i="37"/>
  <c r="CI47" i="40"/>
  <c r="CI47" i="36"/>
  <c r="BA63" i="39"/>
  <c r="BA63" i="38"/>
  <c r="BA63" i="37"/>
  <c r="BA63" i="40"/>
  <c r="BA63" i="36"/>
  <c r="CW49" i="39"/>
  <c r="CW49" i="38"/>
  <c r="CW49" i="37"/>
  <c r="CW49" i="40"/>
  <c r="CW49" i="36"/>
  <c r="BR36" i="39"/>
  <c r="BR36" i="38"/>
  <c r="BR36" i="37"/>
  <c r="BR36" i="36"/>
  <c r="BR36" i="40"/>
  <c r="CY31" i="39"/>
  <c r="CY31" i="38"/>
  <c r="CY31" i="37"/>
  <c r="CY31" i="40"/>
  <c r="CY31" i="36"/>
  <c r="BK51" i="39"/>
  <c r="BK51" i="38"/>
  <c r="BK51" i="37"/>
  <c r="BK51" i="36"/>
  <c r="BK51" i="40"/>
  <c r="AC49" i="39"/>
  <c r="AC49" i="38"/>
  <c r="AC49" i="37"/>
  <c r="AC49" i="40"/>
  <c r="AC49" i="36"/>
  <c r="DI43" i="39"/>
  <c r="DI43" i="38"/>
  <c r="DI43" i="37"/>
  <c r="DI43" i="40"/>
  <c r="DI43" i="36"/>
  <c r="BU57" i="39"/>
  <c r="BU57" i="38"/>
  <c r="BU57" i="37"/>
  <c r="BU57" i="40"/>
  <c r="BU57" i="36"/>
  <c r="I7" i="39"/>
  <c r="I7" i="38"/>
  <c r="I7" i="37"/>
  <c r="I7" i="40"/>
  <c r="I7" i="36"/>
  <c r="DN16" i="39"/>
  <c r="DN16" i="38"/>
  <c r="DN16" i="40"/>
  <c r="DN16" i="37"/>
  <c r="DN16" i="36"/>
  <c r="DJ7" i="39"/>
  <c r="DJ7" i="38"/>
  <c r="DJ7" i="37"/>
  <c r="DJ7" i="40"/>
  <c r="DJ7" i="36"/>
  <c r="DM6" i="39"/>
  <c r="DM6" i="38"/>
  <c r="DM6" i="37"/>
  <c r="DM6" i="36"/>
  <c r="DM6" i="40"/>
  <c r="BY67" i="39"/>
  <c r="BY67" i="37"/>
  <c r="BY67" i="38"/>
  <c r="BY67" i="36"/>
  <c r="BY67" i="40"/>
  <c r="DN40" i="39"/>
  <c r="DN40" i="38"/>
  <c r="DN40" i="37"/>
  <c r="DN40" i="36"/>
  <c r="DN40" i="40"/>
  <c r="AM16" i="39"/>
  <c r="AM16" i="38"/>
  <c r="AM16" i="37"/>
  <c r="AM16" i="36"/>
  <c r="AM16" i="40"/>
  <c r="DA15" i="39"/>
  <c r="DA15" i="38"/>
  <c r="DA15" i="36"/>
  <c r="DA15" i="37"/>
  <c r="DA15" i="40"/>
  <c r="BJ34" i="39"/>
  <c r="BJ34" i="38"/>
  <c r="BJ34" i="36"/>
  <c r="BJ34" i="37"/>
  <c r="BJ34" i="40"/>
  <c r="Z15" i="39"/>
  <c r="Z15" i="38"/>
  <c r="Z15" i="37"/>
  <c r="Z15" i="36"/>
  <c r="Z15" i="40"/>
  <c r="AG51" i="39"/>
  <c r="AG51" i="38"/>
  <c r="AG51" i="37"/>
  <c r="AG51" i="36"/>
  <c r="AG51" i="40"/>
  <c r="AS49" i="39"/>
  <c r="AS49" i="38"/>
  <c r="AS49" i="37"/>
  <c r="AS49" i="40"/>
  <c r="AS49" i="36"/>
  <c r="AZ51" i="39"/>
  <c r="AZ51" i="38"/>
  <c r="AZ51" i="37"/>
  <c r="AZ51" i="36"/>
  <c r="AZ51" i="40"/>
  <c r="AW56" i="39"/>
  <c r="AW56" i="38"/>
  <c r="AW56" i="37"/>
  <c r="AW56" i="36"/>
  <c r="AW56" i="40"/>
  <c r="BQ37" i="39"/>
  <c r="BQ37" i="38"/>
  <c r="BQ37" i="37"/>
  <c r="BQ37" i="40"/>
  <c r="BQ37" i="36"/>
  <c r="AS55" i="39"/>
  <c r="AS55" i="38"/>
  <c r="AS55" i="37"/>
  <c r="AS55" i="36"/>
  <c r="AS55" i="40"/>
  <c r="BM18" i="39"/>
  <c r="BM18" i="38"/>
  <c r="BM18" i="37"/>
  <c r="BM18" i="36"/>
  <c r="BM18" i="40"/>
  <c r="O30" i="39"/>
  <c r="O30" i="38"/>
  <c r="O30" i="37"/>
  <c r="O30" i="36"/>
  <c r="O30" i="40"/>
  <c r="DG49" i="39"/>
  <c r="DG49" i="38"/>
  <c r="DG49" i="37"/>
  <c r="DG49" i="36"/>
  <c r="DG49" i="40"/>
  <c r="CN44" i="39"/>
  <c r="CN44" i="38"/>
  <c r="CN44" i="37"/>
  <c r="CN44" i="36"/>
  <c r="CN44" i="40"/>
  <c r="DP16" i="39"/>
  <c r="DP16" i="38"/>
  <c r="DP16" i="37"/>
  <c r="DP16" i="36"/>
  <c r="DP16" i="40"/>
  <c r="DM63" i="39"/>
  <c r="DM63" i="38"/>
  <c r="DM63" i="37"/>
  <c r="DM63" i="36"/>
  <c r="DM63" i="40"/>
  <c r="AO41" i="39"/>
  <c r="AO41" i="38"/>
  <c r="AO41" i="37"/>
  <c r="AO41" i="36"/>
  <c r="AO41" i="40"/>
  <c r="DQ56" i="39"/>
  <c r="DQ56" i="38"/>
  <c r="DQ56" i="36"/>
  <c r="DQ56" i="40"/>
  <c r="DQ56" i="37"/>
  <c r="AW68" i="39"/>
  <c r="AW68" i="38"/>
  <c r="AW68" i="37"/>
  <c r="AW68" i="36"/>
  <c r="AW68" i="40"/>
  <c r="DO3" i="39"/>
  <c r="DO3" i="37"/>
  <c r="DO3" i="36"/>
  <c r="DO3" i="40"/>
  <c r="DO3" i="38"/>
  <c r="BR34" i="39"/>
  <c r="BR34" i="38"/>
  <c r="BR34" i="36"/>
  <c r="BR34" i="37"/>
  <c r="BR34" i="40"/>
  <c r="AL52" i="39"/>
  <c r="AL52" i="38"/>
  <c r="AL52" i="37"/>
  <c r="AL52" i="40"/>
  <c r="AL52" i="36"/>
  <c r="BB66" i="39"/>
  <c r="BB66" i="37"/>
  <c r="BB66" i="36"/>
  <c r="BB66" i="38"/>
  <c r="BB66" i="40"/>
  <c r="BG40" i="39"/>
  <c r="BG40" i="38"/>
  <c r="BG40" i="37"/>
  <c r="BG40" i="36"/>
  <c r="BG40" i="40"/>
  <c r="AE54" i="39"/>
  <c r="AE54" i="38"/>
  <c r="AE54" i="37"/>
  <c r="AE54" i="40"/>
  <c r="AE54" i="36"/>
  <c r="X39" i="39"/>
  <c r="X39" i="38"/>
  <c r="X39" i="37"/>
  <c r="X39" i="40"/>
  <c r="X39" i="36"/>
  <c r="DP19" i="39"/>
  <c r="DP19" i="38"/>
  <c r="DP19" i="37"/>
  <c r="DP19" i="40"/>
  <c r="DP19" i="36"/>
  <c r="K59" i="39"/>
  <c r="K59" i="38"/>
  <c r="K59" i="37"/>
  <c r="K59" i="36"/>
  <c r="K59" i="40"/>
  <c r="BW3" i="39"/>
  <c r="BW3" i="38"/>
  <c r="BW3" i="37"/>
  <c r="BW3" i="36"/>
  <c r="BW3" i="40"/>
  <c r="CL67" i="39"/>
  <c r="CL67" i="38"/>
  <c r="CL67" i="37"/>
  <c r="CL67" i="36"/>
  <c r="CL67" i="40"/>
  <c r="AL15" i="39"/>
  <c r="AL15" i="38"/>
  <c r="AL15" i="36"/>
  <c r="AL15" i="40"/>
  <c r="AL15" i="37"/>
  <c r="AL6" i="39"/>
  <c r="AL6" i="38"/>
  <c r="AL6" i="37"/>
  <c r="AL6" i="36"/>
  <c r="AL6" i="40"/>
  <c r="I32" i="39"/>
  <c r="I32" i="38"/>
  <c r="I32" i="37"/>
  <c r="I32" i="36"/>
  <c r="I32" i="40"/>
  <c r="CG67" i="39"/>
  <c r="CG67" i="38"/>
  <c r="CG67" i="37"/>
  <c r="CG67" i="36"/>
  <c r="CG67" i="40"/>
  <c r="AD51" i="39"/>
  <c r="AD51" i="38"/>
  <c r="AD51" i="37"/>
  <c r="AD51" i="40"/>
  <c r="AD51" i="36"/>
  <c r="CQ39" i="39"/>
  <c r="CQ39" i="38"/>
  <c r="CQ39" i="37"/>
  <c r="CQ39" i="40"/>
  <c r="CQ39" i="36"/>
  <c r="CS39" i="39"/>
  <c r="CS39" i="38"/>
  <c r="CS39" i="36"/>
  <c r="CS39" i="37"/>
  <c r="CS39" i="40"/>
  <c r="BZ54" i="39"/>
  <c r="BZ54" i="38"/>
  <c r="BZ54" i="37"/>
  <c r="BZ54" i="36"/>
  <c r="BZ54" i="40"/>
  <c r="R40" i="39"/>
  <c r="R40" i="37"/>
  <c r="R40" i="36"/>
  <c r="R40" i="40"/>
  <c r="R40" i="38"/>
  <c r="AQ15" i="39"/>
  <c r="AQ15" i="38"/>
  <c r="AQ15" i="37"/>
  <c r="AQ15" i="36"/>
  <c r="AQ15" i="40"/>
  <c r="L8" i="39"/>
  <c r="L8" i="38"/>
  <c r="L8" i="37"/>
  <c r="L8" i="36"/>
  <c r="L8" i="40"/>
  <c r="T52" i="39"/>
  <c r="T52" i="38"/>
  <c r="T52" i="36"/>
  <c r="T52" i="37"/>
  <c r="T52" i="40"/>
  <c r="BA21" i="39"/>
  <c r="BA21" i="38"/>
  <c r="BA21" i="37"/>
  <c r="BA21" i="36"/>
  <c r="BA21" i="40"/>
  <c r="CW41" i="39"/>
  <c r="CW41" i="38"/>
  <c r="CW41" i="37"/>
  <c r="CW41" i="40"/>
  <c r="CW41" i="36"/>
  <c r="DE60" i="39"/>
  <c r="DE60" i="38"/>
  <c r="DE60" i="37"/>
  <c r="DE60" i="36"/>
  <c r="DE60" i="40"/>
  <c r="CH38" i="39"/>
  <c r="CH38" i="38"/>
  <c r="CH38" i="37"/>
  <c r="CH38" i="36"/>
  <c r="CH38" i="40"/>
  <c r="W33" i="39"/>
  <c r="W33" i="38"/>
  <c r="W33" i="37"/>
  <c r="W33" i="36"/>
  <c r="W33" i="40"/>
  <c r="CA51" i="39"/>
  <c r="CA51" i="38"/>
  <c r="CA51" i="37"/>
  <c r="CA51" i="40"/>
  <c r="CA51" i="36"/>
  <c r="M39" i="39"/>
  <c r="M39" i="38"/>
  <c r="M39" i="37"/>
  <c r="M39" i="40"/>
  <c r="M39" i="36"/>
  <c r="BL16" i="39"/>
  <c r="BL16" i="38"/>
  <c r="BL16" i="37"/>
  <c r="BL16" i="36"/>
  <c r="BL16" i="40"/>
  <c r="DI64" i="39"/>
  <c r="DI64" i="38"/>
  <c r="DI64" i="37"/>
  <c r="DI64" i="36"/>
  <c r="DI64" i="40"/>
  <c r="BE41" i="39"/>
  <c r="BE41" i="38"/>
  <c r="BE41" i="37"/>
  <c r="BE41" i="40"/>
  <c r="BE41" i="36"/>
  <c r="Q57" i="39"/>
  <c r="Q57" i="38"/>
  <c r="Q57" i="37"/>
  <c r="Q57" i="36"/>
  <c r="Q57" i="40"/>
  <c r="BE68" i="39"/>
  <c r="BE68" i="38"/>
  <c r="BE68" i="36"/>
  <c r="BE68" i="40"/>
  <c r="BE68" i="37"/>
  <c r="DD67" i="39"/>
  <c r="DD67" i="38"/>
  <c r="DD67" i="37"/>
  <c r="DD67" i="36"/>
  <c r="DD67" i="40"/>
  <c r="BI33" i="39"/>
  <c r="BI33" i="38"/>
  <c r="BI33" i="40"/>
  <c r="BI33" i="37"/>
  <c r="BI33" i="36"/>
  <c r="BR50" i="39"/>
  <c r="BR50" i="38"/>
  <c r="BR50" i="36"/>
  <c r="BR50" i="37"/>
  <c r="BR50" i="40"/>
  <c r="BB65" i="39"/>
  <c r="BB65" i="37"/>
  <c r="BB65" i="38"/>
  <c r="BB65" i="40"/>
  <c r="BB65" i="36"/>
  <c r="AY39" i="39"/>
  <c r="AY39" i="38"/>
  <c r="AY39" i="37"/>
  <c r="AY39" i="40"/>
  <c r="AY39" i="36"/>
  <c r="CU65" i="39"/>
  <c r="CU65" i="38"/>
  <c r="CU65" i="37"/>
  <c r="CU65" i="36"/>
  <c r="CU65" i="40"/>
  <c r="CZ35" i="39"/>
  <c r="CZ35" i="38"/>
  <c r="CZ35" i="37"/>
  <c r="CZ35" i="36"/>
  <c r="CZ35" i="40"/>
  <c r="BL20" i="39"/>
  <c r="BL20" i="37"/>
  <c r="BL20" i="38"/>
  <c r="BL20" i="36"/>
  <c r="BL20" i="40"/>
  <c r="S63" i="39"/>
  <c r="S63" i="38"/>
  <c r="S63" i="37"/>
  <c r="S63" i="36"/>
  <c r="S63" i="40"/>
  <c r="CT51" i="39"/>
  <c r="CT51" i="38"/>
  <c r="CT51" i="37"/>
  <c r="CT51" i="36"/>
  <c r="CT51" i="40"/>
  <c r="CW55" i="39"/>
  <c r="CW55" i="38"/>
  <c r="CW55" i="37"/>
  <c r="CW55" i="40"/>
  <c r="CW55" i="36"/>
  <c r="DF15" i="39"/>
  <c r="DF15" i="38"/>
  <c r="DF15" i="37"/>
  <c r="DF15" i="36"/>
  <c r="DF15" i="40"/>
  <c r="DM16" i="39"/>
  <c r="DM16" i="38"/>
  <c r="DM16" i="37"/>
  <c r="DM16" i="40"/>
  <c r="DM16" i="36"/>
  <c r="BH8" i="39"/>
  <c r="BH8" i="38"/>
  <c r="BH8" i="37"/>
  <c r="BH8" i="40"/>
  <c r="BH8" i="36"/>
  <c r="I24" i="39"/>
  <c r="I24" i="37"/>
  <c r="I24" i="38"/>
  <c r="I24" i="40"/>
  <c r="I24" i="36"/>
  <c r="AT67" i="39"/>
  <c r="AT67" i="38"/>
  <c r="AT67" i="37"/>
  <c r="AT67" i="36"/>
  <c r="AT67" i="40"/>
  <c r="I49" i="39"/>
  <c r="I49" i="38"/>
  <c r="I49" i="37"/>
  <c r="I49" i="40"/>
  <c r="I49" i="36"/>
  <c r="DN22" i="39"/>
  <c r="DN22" i="38"/>
  <c r="DN22" i="37"/>
  <c r="DN22" i="40"/>
  <c r="DN22" i="36"/>
  <c r="DB6" i="39"/>
  <c r="DB6" i="38"/>
  <c r="DB6" i="37"/>
  <c r="DB6" i="36"/>
  <c r="DB6" i="40"/>
  <c r="CD15" i="39"/>
  <c r="CD15" i="38"/>
  <c r="CD15" i="37"/>
  <c r="CD15" i="36"/>
  <c r="CD15" i="40"/>
  <c r="BW16" i="39"/>
  <c r="BW16" i="38"/>
  <c r="BW16" i="37"/>
  <c r="BW16" i="36"/>
  <c r="BW16" i="40"/>
  <c r="L20" i="39"/>
  <c r="L20" i="38"/>
  <c r="L20" i="37"/>
  <c r="L20" i="36"/>
  <c r="L20" i="40"/>
  <c r="AJ52" i="39"/>
  <c r="AJ52" i="38"/>
  <c r="AJ52" i="36"/>
  <c r="AJ52" i="37"/>
  <c r="AJ52" i="40"/>
  <c r="CG21" i="39"/>
  <c r="CG21" i="38"/>
  <c r="CG21" i="37"/>
  <c r="CG21" i="40"/>
  <c r="CG21" i="36"/>
  <c r="DE41" i="39"/>
  <c r="DE41" i="38"/>
  <c r="DE41" i="37"/>
  <c r="DE41" i="36"/>
  <c r="DE41" i="40"/>
  <c r="U61" i="39"/>
  <c r="U61" i="38"/>
  <c r="U61" i="37"/>
  <c r="U61" i="36"/>
  <c r="U61" i="40"/>
  <c r="BA45" i="39"/>
  <c r="BA45" i="38"/>
  <c r="BA45" i="37"/>
  <c r="BA45" i="36"/>
  <c r="BA45" i="40"/>
  <c r="O35" i="39"/>
  <c r="O35" i="38"/>
  <c r="O35" i="37"/>
  <c r="O35" i="36"/>
  <c r="O35" i="40"/>
  <c r="CI52" i="39"/>
  <c r="CI52" i="38"/>
  <c r="CI52" i="37"/>
  <c r="CI52" i="36"/>
  <c r="CI52" i="40"/>
  <c r="BK46" i="39"/>
  <c r="BK46" i="38"/>
  <c r="BK46" i="37"/>
  <c r="BK46" i="40"/>
  <c r="BK46" i="36"/>
  <c r="CU11" i="39"/>
  <c r="CU11" i="38"/>
  <c r="CU11" i="36"/>
  <c r="CU11" i="40"/>
  <c r="CU11" i="37"/>
  <c r="AC65" i="39"/>
  <c r="AC65" i="38"/>
  <c r="AC65" i="37"/>
  <c r="AC65" i="40"/>
  <c r="AC65" i="36"/>
  <c r="DA41" i="39"/>
  <c r="DA41" i="38"/>
  <c r="DA41" i="37"/>
  <c r="DA41" i="36"/>
  <c r="DA41" i="40"/>
  <c r="Y57" i="39"/>
  <c r="Y57" i="38"/>
  <c r="Y57" i="37"/>
  <c r="Y57" i="36"/>
  <c r="Y57" i="40"/>
  <c r="CC68" i="39"/>
  <c r="CC68" i="38"/>
  <c r="CC68" i="37"/>
  <c r="CC68" i="40"/>
  <c r="CC68" i="36"/>
  <c r="AZ67" i="39"/>
  <c r="AZ67" i="38"/>
  <c r="AZ67" i="37"/>
  <c r="AZ67" i="36"/>
  <c r="AZ67" i="40"/>
  <c r="BR26" i="39"/>
  <c r="BR26" i="38"/>
  <c r="BR26" i="36"/>
  <c r="BR26" i="37"/>
  <c r="BR26" i="40"/>
  <c r="BR46" i="39"/>
  <c r="BR46" i="38"/>
  <c r="BR46" i="37"/>
  <c r="BR46" i="36"/>
  <c r="BR46" i="40"/>
  <c r="CH60" i="39"/>
  <c r="CH60" i="38"/>
  <c r="CH60" i="37"/>
  <c r="CH60" i="40"/>
  <c r="CH60" i="36"/>
  <c r="DM25" i="39"/>
  <c r="DM25" i="38"/>
  <c r="DM25" i="37"/>
  <c r="DM25" i="36"/>
  <c r="DM25" i="40"/>
  <c r="AQ65" i="39"/>
  <c r="AQ65" i="38"/>
  <c r="AQ65" i="37"/>
  <c r="AQ65" i="36"/>
  <c r="AQ65" i="40"/>
  <c r="CZ19" i="39"/>
  <c r="CZ19" i="38"/>
  <c r="CZ19" i="37"/>
  <c r="CZ19" i="36"/>
  <c r="CZ19" i="40"/>
  <c r="DP51" i="39"/>
  <c r="DP51" i="38"/>
  <c r="DP51" i="37"/>
  <c r="DP51" i="36"/>
  <c r="DP51" i="40"/>
  <c r="CD42" i="39"/>
  <c r="CD42" i="38"/>
  <c r="CD42" i="37"/>
  <c r="CD42" i="36"/>
  <c r="CD42" i="40"/>
  <c r="AP51" i="39"/>
  <c r="AP51" i="38"/>
  <c r="AP51" i="37"/>
  <c r="AP51" i="40"/>
  <c r="AP51" i="36"/>
  <c r="AG3" i="39"/>
  <c r="AG3" i="38"/>
  <c r="AG3" i="36"/>
  <c r="AG3" i="40"/>
  <c r="AG3" i="37"/>
  <c r="CQ51" i="39"/>
  <c r="CQ51" i="38"/>
  <c r="CQ51" i="37"/>
  <c r="CQ51" i="36"/>
  <c r="CQ51" i="40"/>
  <c r="DB16" i="39"/>
  <c r="DB16" i="38"/>
  <c r="DB16" i="37"/>
  <c r="DB16" i="36"/>
  <c r="DB16" i="40"/>
  <c r="CL66" i="39"/>
  <c r="CL66" i="38"/>
  <c r="CL66" i="37"/>
  <c r="CL66" i="36"/>
  <c r="CL66" i="40"/>
  <c r="AV47" i="39"/>
  <c r="AV47" i="38"/>
  <c r="AV47" i="36"/>
  <c r="AV47" i="40"/>
  <c r="AV47" i="37"/>
  <c r="AY31" i="39"/>
  <c r="AY31" i="38"/>
  <c r="AY31" i="37"/>
  <c r="AY31" i="40"/>
  <c r="AY31" i="36"/>
  <c r="AN14" i="39"/>
  <c r="AN14" i="38"/>
  <c r="AN14" i="37"/>
  <c r="AN14" i="40"/>
  <c r="AN14" i="36"/>
  <c r="CU14" i="39"/>
  <c r="CU14" i="38"/>
  <c r="CU14" i="37"/>
  <c r="CU14" i="36"/>
  <c r="CU14" i="40"/>
  <c r="Y63" i="39"/>
  <c r="Y63" i="38"/>
  <c r="Y63" i="36"/>
  <c r="Y63" i="37"/>
  <c r="Y63" i="40"/>
  <c r="CC6" i="39"/>
  <c r="CC6" i="38"/>
  <c r="CC6" i="36"/>
  <c r="CC6" i="37"/>
  <c r="CC6" i="40"/>
  <c r="BA3" i="39"/>
  <c r="BA3" i="38"/>
  <c r="BA3" i="37"/>
  <c r="BA3" i="36"/>
  <c r="BA3" i="40"/>
  <c r="DM38" i="39"/>
  <c r="DM38" i="38"/>
  <c r="DM38" i="36"/>
  <c r="DM38" i="37"/>
  <c r="DM38" i="40"/>
  <c r="AR12" i="39"/>
  <c r="AR12" i="38"/>
  <c r="AR12" i="37"/>
  <c r="AR12" i="40"/>
  <c r="AR12" i="36"/>
  <c r="DJ68" i="39"/>
  <c r="DJ68" i="38"/>
  <c r="DJ68" i="37"/>
  <c r="DJ68" i="36"/>
  <c r="DJ68" i="40"/>
  <c r="X50" i="39"/>
  <c r="X50" i="38"/>
  <c r="X50" i="37"/>
  <c r="X50" i="36"/>
  <c r="X50" i="40"/>
  <c r="BW33" i="39"/>
  <c r="BW33" i="38"/>
  <c r="BW33" i="37"/>
  <c r="BW33" i="36"/>
  <c r="BW33" i="40"/>
  <c r="DP27" i="39"/>
  <c r="DP27" i="38"/>
  <c r="DP27" i="37"/>
  <c r="DP27" i="36"/>
  <c r="DP27" i="40"/>
  <c r="BX53" i="39"/>
  <c r="BX53" i="38"/>
  <c r="BX53" i="37"/>
  <c r="BX53" i="36"/>
  <c r="BX53" i="40"/>
  <c r="BN27" i="39"/>
  <c r="BN27" i="38"/>
  <c r="BN27" i="37"/>
  <c r="BN27" i="36"/>
  <c r="BN27" i="40"/>
  <c r="BU19" i="39"/>
  <c r="BU19" i="38"/>
  <c r="BU19" i="37"/>
  <c r="BU19" i="36"/>
  <c r="BU19" i="40"/>
  <c r="DG13" i="39"/>
  <c r="DG13" i="38"/>
  <c r="DG13" i="37"/>
  <c r="DG13" i="36"/>
  <c r="DG13" i="40"/>
  <c r="N20" i="39"/>
  <c r="N20" i="38"/>
  <c r="N20" i="37"/>
  <c r="N20" i="36"/>
  <c r="N20" i="40"/>
  <c r="AZ29" i="39"/>
  <c r="AZ29" i="37"/>
  <c r="AZ29" i="38"/>
  <c r="AZ29" i="36"/>
  <c r="AZ29" i="40"/>
  <c r="N8" i="39"/>
  <c r="N8" i="38"/>
  <c r="N8" i="37"/>
  <c r="N8" i="36"/>
  <c r="N8" i="40"/>
  <c r="CD50" i="39"/>
  <c r="CD50" i="38"/>
  <c r="CD50" i="37"/>
  <c r="CD50" i="36"/>
  <c r="CD50" i="40"/>
  <c r="CU46" i="39"/>
  <c r="CU46" i="38"/>
  <c r="CU46" i="37"/>
  <c r="CU46" i="36"/>
  <c r="CU46" i="40"/>
  <c r="CB28" i="39"/>
  <c r="CB28" i="38"/>
  <c r="CB28" i="37"/>
  <c r="CB28" i="36"/>
  <c r="CB28" i="40"/>
  <c r="CN54" i="39"/>
  <c r="CN54" i="38"/>
  <c r="CN54" i="37"/>
  <c r="CN54" i="36"/>
  <c r="CN54" i="40"/>
  <c r="Z29" i="39"/>
  <c r="Z29" i="38"/>
  <c r="Z29" i="37"/>
  <c r="Z29" i="36"/>
  <c r="Z29" i="40"/>
  <c r="BE21" i="39"/>
  <c r="BE21" i="38"/>
  <c r="BE21" i="37"/>
  <c r="BE21" i="36"/>
  <c r="BE21" i="40"/>
  <c r="DO14" i="39"/>
  <c r="DO14" i="38"/>
  <c r="DO14" i="37"/>
  <c r="DO14" i="36"/>
  <c r="DO14" i="40"/>
  <c r="CH21" i="39"/>
  <c r="CH21" i="38"/>
  <c r="CH21" i="37"/>
  <c r="CH21" i="36"/>
  <c r="CH21" i="40"/>
  <c r="CN33" i="39"/>
  <c r="CN33" i="38"/>
  <c r="CN33" i="37"/>
  <c r="CN33" i="36"/>
  <c r="CN33" i="40"/>
  <c r="CX9" i="39"/>
  <c r="CX9" i="38"/>
  <c r="CX9" i="37"/>
  <c r="CX9" i="36"/>
  <c r="CX9" i="40"/>
  <c r="CA53" i="39"/>
  <c r="CA53" i="38"/>
  <c r="CA53" i="37"/>
  <c r="CA53" i="36"/>
  <c r="CA53" i="40"/>
  <c r="CC58" i="39"/>
  <c r="CC58" i="38"/>
  <c r="CC58" i="37"/>
  <c r="CC58" i="40"/>
  <c r="CC58" i="36"/>
  <c r="BK17" i="39"/>
  <c r="BK17" i="38"/>
  <c r="BK17" i="37"/>
  <c r="BK17" i="36"/>
  <c r="BK17" i="40"/>
  <c r="BA28" i="39"/>
  <c r="BA28" i="38"/>
  <c r="BA28" i="37"/>
  <c r="BA28" i="40"/>
  <c r="BA28" i="36"/>
  <c r="AC13" i="39"/>
  <c r="AC13" i="38"/>
  <c r="AC13" i="37"/>
  <c r="AC13" i="36"/>
  <c r="AC13" i="40"/>
  <c r="K38" i="39"/>
  <c r="K38" i="38"/>
  <c r="K38" i="37"/>
  <c r="K38" i="36"/>
  <c r="K38" i="40"/>
  <c r="BN62" i="39"/>
  <c r="BN62" i="38"/>
  <c r="BN62" i="36"/>
  <c r="BN62" i="37"/>
  <c r="BN62" i="40"/>
  <c r="AN44" i="39"/>
  <c r="AN44" i="38"/>
  <c r="AN44" i="37"/>
  <c r="AN44" i="36"/>
  <c r="AN44" i="40"/>
  <c r="AY25" i="39"/>
  <c r="AY25" i="38"/>
  <c r="AY25" i="37"/>
  <c r="AY25" i="36"/>
  <c r="AY25" i="40"/>
  <c r="K14" i="39"/>
  <c r="K14" i="38"/>
  <c r="K14" i="37"/>
  <c r="K14" i="36"/>
  <c r="K14" i="40"/>
  <c r="AU14" i="39"/>
  <c r="AU14" i="38"/>
  <c r="AU14" i="37"/>
  <c r="AU14" i="36"/>
  <c r="AU14" i="40"/>
  <c r="CX4" i="39"/>
  <c r="CX4" i="38"/>
  <c r="CX4" i="36"/>
  <c r="CX4" i="37"/>
  <c r="CX4" i="40"/>
  <c r="BL61" i="39"/>
  <c r="BL61" i="38"/>
  <c r="BL61" i="37"/>
  <c r="BL61" i="40"/>
  <c r="BL61" i="36"/>
  <c r="AH61" i="39"/>
  <c r="AH61" i="37"/>
  <c r="AH61" i="38"/>
  <c r="AH61" i="40"/>
  <c r="AH61" i="36"/>
  <c r="CM53" i="39"/>
  <c r="CM53" i="38"/>
  <c r="CM53" i="36"/>
  <c r="CM53" i="37"/>
  <c r="CM53" i="40"/>
  <c r="W60" i="39"/>
  <c r="W60" i="38"/>
  <c r="W60" i="37"/>
  <c r="W60" i="36"/>
  <c r="W60" i="40"/>
  <c r="BT29" i="39"/>
  <c r="BT29" i="38"/>
  <c r="BT29" i="37"/>
  <c r="BT29" i="36"/>
  <c r="BT29" i="40"/>
  <c r="Z66" i="39"/>
  <c r="Z66" i="38"/>
  <c r="Z66" i="37"/>
  <c r="Z66" i="36"/>
  <c r="Z66" i="40"/>
  <c r="CR46" i="39"/>
  <c r="CR46" i="38"/>
  <c r="CR46" i="37"/>
  <c r="CR46" i="36"/>
  <c r="CR46" i="40"/>
  <c r="CU30" i="39"/>
  <c r="CU30" i="37"/>
  <c r="CU30" i="38"/>
  <c r="CU30" i="36"/>
  <c r="CU30" i="40"/>
  <c r="CB13" i="39"/>
  <c r="CB13" i="38"/>
  <c r="CB13" i="37"/>
  <c r="CB13" i="36"/>
  <c r="CB13" i="40"/>
  <c r="AZ46" i="39"/>
  <c r="AZ46" i="38"/>
  <c r="AZ46" i="37"/>
  <c r="AZ46" i="36"/>
  <c r="AZ46" i="40"/>
  <c r="BV20" i="39"/>
  <c r="BV20" i="38"/>
  <c r="BV20" i="37"/>
  <c r="BV20" i="36"/>
  <c r="BV20" i="40"/>
  <c r="CS10" i="39"/>
  <c r="CS10" i="38"/>
  <c r="CS10" i="37"/>
  <c r="CS10" i="40"/>
  <c r="CS10" i="36"/>
  <c r="BS7" i="39"/>
  <c r="BS7" i="38"/>
  <c r="BS7" i="36"/>
  <c r="BS7" i="37"/>
  <c r="BS7" i="40"/>
  <c r="BA48" i="39"/>
  <c r="BA48" i="38"/>
  <c r="BA48" i="37"/>
  <c r="BA48" i="36"/>
  <c r="BA48" i="40"/>
  <c r="AZ18" i="39"/>
  <c r="AZ18" i="38"/>
  <c r="AZ18" i="36"/>
  <c r="AZ18" i="40"/>
  <c r="AZ18" i="37"/>
  <c r="BH6" i="39"/>
  <c r="BH6" i="38"/>
  <c r="BH6" i="37"/>
  <c r="BH6" i="36"/>
  <c r="BH6" i="40"/>
  <c r="DH55" i="39"/>
  <c r="DH55" i="38"/>
  <c r="DH55" i="37"/>
  <c r="DH55" i="36"/>
  <c r="DH55" i="40"/>
  <c r="BW37" i="39"/>
  <c r="BW37" i="38"/>
  <c r="BW37" i="37"/>
  <c r="BW37" i="36"/>
  <c r="BW37" i="40"/>
  <c r="BD27" i="39"/>
  <c r="BD27" i="38"/>
  <c r="BD27" i="37"/>
  <c r="BD27" i="36"/>
  <c r="BD27" i="40"/>
  <c r="AR58" i="39"/>
  <c r="AR58" i="38"/>
  <c r="AR58" i="37"/>
  <c r="AR58" i="40"/>
  <c r="AR58" i="36"/>
  <c r="Z32" i="39"/>
  <c r="Z32" i="38"/>
  <c r="Z32" i="37"/>
  <c r="Z32" i="36"/>
  <c r="Z32" i="40"/>
  <c r="CS23" i="39"/>
  <c r="CS23" i="38"/>
  <c r="CS23" i="37"/>
  <c r="CS23" i="36"/>
  <c r="CS23" i="40"/>
  <c r="W20" i="39"/>
  <c r="W20" i="38"/>
  <c r="W20" i="37"/>
  <c r="W20" i="40"/>
  <c r="W20" i="36"/>
  <c r="BB25" i="39"/>
  <c r="BB25" i="38"/>
  <c r="BB25" i="37"/>
  <c r="BB25" i="40"/>
  <c r="BB25" i="36"/>
  <c r="BP35" i="39"/>
  <c r="BP35" i="37"/>
  <c r="BP35" i="38"/>
  <c r="BP35" i="36"/>
  <c r="BP35" i="40"/>
  <c r="AD12" i="39"/>
  <c r="AD12" i="38"/>
  <c r="AD12" i="37"/>
  <c r="AD12" i="36"/>
  <c r="AD12" i="40"/>
  <c r="R50" i="39"/>
  <c r="R50" i="38"/>
  <c r="R50" i="37"/>
  <c r="R50" i="36"/>
  <c r="R50" i="40"/>
  <c r="AI46" i="39"/>
  <c r="AI46" i="38"/>
  <c r="AI46" i="36"/>
  <c r="AI46" i="37"/>
  <c r="AI46" i="40"/>
  <c r="DP32" i="39"/>
  <c r="DP32" i="38"/>
  <c r="DP32" i="37"/>
  <c r="DP32" i="36"/>
  <c r="DP32" i="40"/>
  <c r="CV59" i="39"/>
  <c r="CV59" i="38"/>
  <c r="CV59" i="37"/>
  <c r="CV59" i="36"/>
  <c r="CV59" i="40"/>
  <c r="DB33" i="39"/>
  <c r="DB33" i="38"/>
  <c r="DB33" i="37"/>
  <c r="DB33" i="40"/>
  <c r="DB33" i="36"/>
  <c r="DI25" i="39"/>
  <c r="DI25" i="37"/>
  <c r="DI25" i="36"/>
  <c r="DI25" i="40"/>
  <c r="DI25" i="38"/>
  <c r="AE21" i="39"/>
  <c r="AE21" i="38"/>
  <c r="AE21" i="37"/>
  <c r="AE21" i="36"/>
  <c r="AE21" i="40"/>
  <c r="AD27" i="39"/>
  <c r="AD27" i="37"/>
  <c r="AD27" i="38"/>
  <c r="AD27" i="36"/>
  <c r="AD27" i="40"/>
  <c r="CV38" i="39"/>
  <c r="CV38" i="38"/>
  <c r="CV38" i="37"/>
  <c r="CV38" i="36"/>
  <c r="CV38" i="40"/>
  <c r="BZ17" i="39"/>
  <c r="BZ17" i="38"/>
  <c r="BZ17" i="37"/>
  <c r="BZ17" i="40"/>
  <c r="BZ17" i="36"/>
  <c r="BC61" i="39"/>
  <c r="BC61" i="38"/>
  <c r="BC61" i="36"/>
  <c r="BC61" i="37"/>
  <c r="BC61" i="40"/>
  <c r="BM55" i="39"/>
  <c r="BM55" i="38"/>
  <c r="BM55" i="36"/>
  <c r="BM55" i="37"/>
  <c r="BM55" i="40"/>
  <c r="DG14" i="39"/>
  <c r="DG14" i="38"/>
  <c r="DG14" i="37"/>
  <c r="DG14" i="36"/>
  <c r="DG14" i="40"/>
  <c r="BY27" i="39"/>
  <c r="BY27" i="38"/>
  <c r="BY27" i="37"/>
  <c r="BY27" i="36"/>
  <c r="BY27" i="40"/>
  <c r="DM11" i="39"/>
  <c r="DM11" i="38"/>
  <c r="DM11" i="37"/>
  <c r="DM11" i="36"/>
  <c r="DM11" i="40"/>
  <c r="DP33" i="39"/>
  <c r="DP33" i="38"/>
  <c r="DP33" i="36"/>
  <c r="DP33" i="37"/>
  <c r="DP33" i="40"/>
  <c r="BV50" i="39"/>
  <c r="BV50" i="38"/>
  <c r="BV50" i="37"/>
  <c r="BV50" i="36"/>
  <c r="BV50" i="40"/>
  <c r="BW45" i="39"/>
  <c r="BW45" i="37"/>
  <c r="BW45" i="36"/>
  <c r="BW45" i="38"/>
  <c r="BW45" i="40"/>
  <c r="BT25" i="39"/>
  <c r="BT25" i="37"/>
  <c r="BT25" i="38"/>
  <c r="BT25" i="40"/>
  <c r="BT25" i="36"/>
  <c r="DA36" i="39"/>
  <c r="DA36" i="38"/>
  <c r="DA36" i="37"/>
  <c r="DA36" i="36"/>
  <c r="DA36" i="40"/>
  <c r="M21" i="39"/>
  <c r="M21" i="38"/>
  <c r="M21" i="37"/>
  <c r="M21" i="36"/>
  <c r="M21" i="40"/>
  <c r="K23" i="39"/>
  <c r="K23" i="38"/>
  <c r="K23" i="37"/>
  <c r="K23" i="36"/>
  <c r="K23" i="40"/>
  <c r="AV30" i="39"/>
  <c r="AV30" i="38"/>
  <c r="AV30" i="37"/>
  <c r="AV30" i="36"/>
  <c r="AV30" i="40"/>
  <c r="DP61" i="39"/>
  <c r="DP61" i="38"/>
  <c r="DP61" i="37"/>
  <c r="DP61" i="36"/>
  <c r="DP61" i="40"/>
  <c r="AI21" i="39"/>
  <c r="AI21" i="38"/>
  <c r="AI21" i="37"/>
  <c r="AI21" i="36"/>
  <c r="AI21" i="40"/>
  <c r="Z53" i="39"/>
  <c r="Z53" i="38"/>
  <c r="Z53" i="37"/>
  <c r="Z53" i="36"/>
  <c r="Z53" i="40"/>
  <c r="CI62" i="39"/>
  <c r="CI62" i="38"/>
  <c r="CI62" i="37"/>
  <c r="CI62" i="40"/>
  <c r="CI62" i="36"/>
  <c r="DP68" i="39"/>
  <c r="DP68" i="38"/>
  <c r="DP68" i="37"/>
  <c r="DP68" i="36"/>
  <c r="DP68" i="40"/>
  <c r="AY62" i="39"/>
  <c r="AY62" i="38"/>
  <c r="AY62" i="37"/>
  <c r="AY62" i="36"/>
  <c r="AY62" i="40"/>
  <c r="DK20" i="39"/>
  <c r="DK20" i="38"/>
  <c r="DK20" i="36"/>
  <c r="DK20" i="40"/>
  <c r="DK20" i="37"/>
  <c r="DL3" i="39"/>
  <c r="DL3" i="38"/>
  <c r="DL3" i="37"/>
  <c r="DL3" i="36"/>
  <c r="DL3" i="40"/>
  <c r="AI4" i="39"/>
  <c r="AI4" i="38"/>
  <c r="AI4" i="37"/>
  <c r="AI4" i="36"/>
  <c r="AI4" i="40"/>
  <c r="BM42" i="39"/>
  <c r="BM42" i="38"/>
  <c r="BM42" i="36"/>
  <c r="BM42" i="40"/>
  <c r="BM42" i="37"/>
  <c r="CI36" i="39"/>
  <c r="CI36" i="38"/>
  <c r="CI36" i="37"/>
  <c r="CI36" i="40"/>
  <c r="CI36" i="36"/>
  <c r="BI46" i="39"/>
  <c r="BI46" i="38"/>
  <c r="BI46" i="37"/>
  <c r="BI46" i="36"/>
  <c r="BI46" i="40"/>
  <c r="DE22" i="39"/>
  <c r="DE22" i="38"/>
  <c r="DE22" i="37"/>
  <c r="DE22" i="36"/>
  <c r="DE22" i="40"/>
  <c r="CL12" i="39"/>
  <c r="CL12" i="37"/>
  <c r="CL12" i="38"/>
  <c r="CL12" i="40"/>
  <c r="CL12" i="36"/>
  <c r="DJ56" i="39"/>
  <c r="DJ56" i="38"/>
  <c r="DJ56" i="37"/>
  <c r="DJ56" i="36"/>
  <c r="DJ56" i="40"/>
  <c r="CE64" i="39"/>
  <c r="CE64" i="38"/>
  <c r="CE64" i="36"/>
  <c r="CE64" i="37"/>
  <c r="CE64" i="40"/>
  <c r="AI23" i="39"/>
  <c r="AI23" i="38"/>
  <c r="AI23" i="37"/>
  <c r="AI23" i="36"/>
  <c r="AI23" i="40"/>
  <c r="P6" i="39"/>
  <c r="P6" i="38"/>
  <c r="P6" i="37"/>
  <c r="P6" i="36"/>
  <c r="P6" i="40"/>
  <c r="AY9" i="39"/>
  <c r="AY9" i="38"/>
  <c r="AY9" i="37"/>
  <c r="AY9" i="36"/>
  <c r="AY9" i="40"/>
  <c r="BM54" i="39"/>
  <c r="BM54" i="38"/>
  <c r="BM54" i="37"/>
  <c r="BM54" i="36"/>
  <c r="BM54" i="40"/>
  <c r="DO45" i="39"/>
  <c r="DO45" i="38"/>
  <c r="DO45" i="37"/>
  <c r="DO45" i="36"/>
  <c r="DO45" i="40"/>
  <c r="CH48" i="39"/>
  <c r="CH48" i="38"/>
  <c r="CH48" i="37"/>
  <c r="CH48" i="40"/>
  <c r="CH48" i="36"/>
  <c r="CG28" i="39"/>
  <c r="CG28" i="38"/>
  <c r="CG28" i="37"/>
  <c r="CG28" i="36"/>
  <c r="CG28" i="40"/>
  <c r="BX5" i="39"/>
  <c r="BX5" i="38"/>
  <c r="BX5" i="37"/>
  <c r="BX5" i="36"/>
  <c r="BX5" i="40"/>
  <c r="BF61" i="39"/>
  <c r="BF61" i="38"/>
  <c r="BF61" i="36"/>
  <c r="BF61" i="40"/>
  <c r="BF61" i="37"/>
  <c r="BT38" i="39"/>
  <c r="BT38" i="38"/>
  <c r="BT38" i="37"/>
  <c r="BT38" i="40"/>
  <c r="BT38" i="36"/>
  <c r="BG25" i="39"/>
  <c r="BG25" i="37"/>
  <c r="BG25" i="38"/>
  <c r="BG25" i="40"/>
  <c r="BG25" i="36"/>
  <c r="BT10" i="39"/>
  <c r="BT10" i="38"/>
  <c r="BT10" i="37"/>
  <c r="BT10" i="40"/>
  <c r="BT10" i="36"/>
  <c r="K17" i="39"/>
  <c r="K17" i="38"/>
  <c r="K17" i="37"/>
  <c r="K17" i="36"/>
  <c r="K17" i="40"/>
  <c r="CK66" i="39"/>
  <c r="CK66" i="38"/>
  <c r="CK66" i="37"/>
  <c r="CK66" i="36"/>
  <c r="CK66" i="40"/>
  <c r="AG8" i="39"/>
  <c r="AG8" i="38"/>
  <c r="AG8" i="37"/>
  <c r="AG8" i="40"/>
  <c r="AG8" i="36"/>
  <c r="BS4" i="39"/>
  <c r="BS4" i="38"/>
  <c r="BS4" i="37"/>
  <c r="BS4" i="36"/>
  <c r="BS4" i="40"/>
  <c r="AK56" i="39"/>
  <c r="AK56" i="38"/>
  <c r="AK56" i="37"/>
  <c r="AK56" i="36"/>
  <c r="AK56" i="40"/>
  <c r="DL19" i="39"/>
  <c r="DL19" i="38"/>
  <c r="DL19" i="37"/>
  <c r="DL19" i="40"/>
  <c r="DL19" i="36"/>
  <c r="CO7" i="39"/>
  <c r="CO7" i="38"/>
  <c r="CO7" i="37"/>
  <c r="CO7" i="36"/>
  <c r="CO7" i="40"/>
  <c r="BO7" i="39"/>
  <c r="BO7" i="38"/>
  <c r="BO7" i="37"/>
  <c r="BO7" i="36"/>
  <c r="BO7" i="40"/>
  <c r="DA9" i="39"/>
  <c r="DA9" i="38"/>
  <c r="DA9" i="37"/>
  <c r="DA9" i="36"/>
  <c r="DA9" i="40"/>
  <c r="BZ28" i="39"/>
  <c r="BZ28" i="38"/>
  <c r="BZ28" i="37"/>
  <c r="BZ28" i="40"/>
  <c r="BZ28" i="36"/>
  <c r="BJ11" i="39"/>
  <c r="BJ11" i="38"/>
  <c r="BJ11" i="37"/>
  <c r="BJ11" i="36"/>
  <c r="BJ11" i="40"/>
  <c r="CR44" i="39"/>
  <c r="CR44" i="38"/>
  <c r="CR44" i="36"/>
  <c r="CR44" i="37"/>
  <c r="CR44" i="40"/>
  <c r="CA59" i="39"/>
  <c r="CA59" i="38"/>
  <c r="CA59" i="37"/>
  <c r="CA59" i="36"/>
  <c r="CA59" i="40"/>
  <c r="CJ47" i="39"/>
  <c r="CJ47" i="38"/>
  <c r="CJ47" i="37"/>
  <c r="CJ47" i="40"/>
  <c r="CJ47" i="36"/>
  <c r="DC28" i="39"/>
  <c r="DC28" i="38"/>
  <c r="DC28" i="37"/>
  <c r="DC28" i="40"/>
  <c r="DC28" i="36"/>
  <c r="BJ53" i="39"/>
  <c r="BJ53" i="38"/>
  <c r="BJ53" i="36"/>
  <c r="BJ53" i="40"/>
  <c r="BJ53" i="37"/>
  <c r="BC27" i="39"/>
  <c r="BC27" i="38"/>
  <c r="BC27" i="37"/>
  <c r="BC27" i="36"/>
  <c r="BC27" i="40"/>
  <c r="DJ5" i="39"/>
  <c r="DJ5" i="38"/>
  <c r="DJ5" i="36"/>
  <c r="DJ5" i="37"/>
  <c r="DJ5" i="40"/>
  <c r="BT34" i="39"/>
  <c r="BT34" i="38"/>
  <c r="BT34" i="37"/>
  <c r="BT34" i="36"/>
  <c r="BT34" i="40"/>
  <c r="AZ62" i="39"/>
  <c r="AZ62" i="38"/>
  <c r="AZ62" i="37"/>
  <c r="AZ62" i="36"/>
  <c r="AZ62" i="40"/>
  <c r="DB49" i="39"/>
  <c r="DB49" i="38"/>
  <c r="DB49" i="36"/>
  <c r="DB49" i="40"/>
  <c r="DB49" i="37"/>
  <c r="DC29" i="39"/>
  <c r="DC29" i="38"/>
  <c r="DC29" i="37"/>
  <c r="DC29" i="36"/>
  <c r="DC29" i="40"/>
  <c r="CL61" i="39"/>
  <c r="CL61" i="38"/>
  <c r="CL61" i="37"/>
  <c r="CL61" i="40"/>
  <c r="CL61" i="36"/>
  <c r="S12" i="39"/>
  <c r="S12" i="38"/>
  <c r="S12" i="36"/>
  <c r="S12" i="40"/>
  <c r="S12" i="37"/>
  <c r="X62" i="39"/>
  <c r="X62" i="37"/>
  <c r="X62" i="38"/>
  <c r="X62" i="40"/>
  <c r="X62" i="36"/>
  <c r="K57" i="39"/>
  <c r="K57" i="38"/>
  <c r="K57" i="37"/>
  <c r="K57" i="40"/>
  <c r="K57" i="36"/>
  <c r="T62" i="39"/>
  <c r="T62" i="38"/>
  <c r="T62" i="37"/>
  <c r="T62" i="40"/>
  <c r="T62" i="36"/>
  <c r="BK60" i="39"/>
  <c r="BK60" i="38"/>
  <c r="BK60" i="37"/>
  <c r="BK60" i="40"/>
  <c r="BK60" i="36"/>
  <c r="DB42" i="39"/>
  <c r="DB42" i="38"/>
  <c r="DB42" i="37"/>
  <c r="DB42" i="36"/>
  <c r="DB42" i="40"/>
  <c r="AW33" i="39"/>
  <c r="AW33" i="38"/>
  <c r="AW33" i="37"/>
  <c r="AW33" i="36"/>
  <c r="AW33" i="40"/>
  <c r="O29" i="39"/>
  <c r="O29" i="38"/>
  <c r="O29" i="37"/>
  <c r="O29" i="36"/>
  <c r="O29" i="40"/>
  <c r="BI35" i="39"/>
  <c r="BI35" i="38"/>
  <c r="BI35" i="37"/>
  <c r="BI35" i="36"/>
  <c r="BI35" i="40"/>
  <c r="AS22" i="39"/>
  <c r="AS22" i="38"/>
  <c r="AS22" i="37"/>
  <c r="AS22" i="36"/>
  <c r="AS22" i="40"/>
  <c r="Z12" i="39"/>
  <c r="Z12" i="38"/>
  <c r="Z12" i="37"/>
  <c r="Z12" i="36"/>
  <c r="Z12" i="40"/>
  <c r="AX56" i="39"/>
  <c r="AX56" i="38"/>
  <c r="AX56" i="37"/>
  <c r="AX56" i="40"/>
  <c r="AX56" i="36"/>
  <c r="AY59" i="39"/>
  <c r="AY59" i="37"/>
  <c r="AY59" i="38"/>
  <c r="AY59" i="40"/>
  <c r="AY59" i="36"/>
  <c r="AB63" i="39"/>
  <c r="AB63" i="38"/>
  <c r="AB63" i="37"/>
  <c r="AB63" i="36"/>
  <c r="AB63" i="40"/>
  <c r="BC68" i="38"/>
  <c r="BC68" i="39"/>
  <c r="BC68" i="37"/>
  <c r="BC68" i="36"/>
  <c r="BC68" i="40"/>
  <c r="AA4" i="39"/>
  <c r="AA4" i="38"/>
  <c r="AA4" i="37"/>
  <c r="AA4" i="36"/>
  <c r="AA4" i="40"/>
  <c r="DQ42" i="39"/>
  <c r="DQ42" i="38"/>
  <c r="DQ42" i="37"/>
  <c r="DQ42" i="36"/>
  <c r="DQ42" i="40"/>
  <c r="AE37" i="39"/>
  <c r="AE37" i="38"/>
  <c r="AE37" i="37"/>
  <c r="AE37" i="40"/>
  <c r="AE37" i="36"/>
  <c r="CP37" i="39"/>
  <c r="CP37" i="38"/>
  <c r="CP37" i="37"/>
  <c r="CP37" i="36"/>
  <c r="CP37" i="40"/>
  <c r="AK22" i="39"/>
  <c r="AK22" i="38"/>
  <c r="AK22" i="37"/>
  <c r="AK22" i="36"/>
  <c r="AK22" i="40"/>
  <c r="BN11" i="39"/>
  <c r="BN11" i="38"/>
  <c r="BN11" i="37"/>
  <c r="BN11" i="36"/>
  <c r="BN11" i="40"/>
  <c r="AP56" i="39"/>
  <c r="AP56" i="38"/>
  <c r="AP56" i="37"/>
  <c r="AP56" i="36"/>
  <c r="AP56" i="40"/>
  <c r="K61" i="39"/>
  <c r="K61" i="38"/>
  <c r="K61" i="37"/>
  <c r="K61" i="36"/>
  <c r="K61" i="40"/>
  <c r="AI20" i="39"/>
  <c r="AI20" i="38"/>
  <c r="AI20" i="37"/>
  <c r="AI20" i="36"/>
  <c r="AI20" i="40"/>
  <c r="DP9" i="39"/>
  <c r="DP9" i="38"/>
  <c r="DP9" i="37"/>
  <c r="DP9" i="40"/>
  <c r="DP9" i="36"/>
  <c r="CE14" i="39"/>
  <c r="CE14" i="38"/>
  <c r="CE14" i="37"/>
  <c r="CE14" i="36"/>
  <c r="CE14" i="40"/>
  <c r="Y66" i="39"/>
  <c r="Y66" i="38"/>
  <c r="Y66" i="37"/>
  <c r="Y66" i="36"/>
  <c r="Y66" i="40"/>
  <c r="CC7" i="39"/>
  <c r="CC7" i="37"/>
  <c r="CC7" i="38"/>
  <c r="CC7" i="36"/>
  <c r="CC7" i="40"/>
  <c r="BR63" i="39"/>
  <c r="BR63" i="38"/>
  <c r="BR63" i="37"/>
  <c r="BR63" i="36"/>
  <c r="BR63" i="40"/>
  <c r="M43" i="39"/>
  <c r="M43" i="38"/>
  <c r="M43" i="36"/>
  <c r="M43" i="37"/>
  <c r="M43" i="40"/>
  <c r="T12" i="39"/>
  <c r="T12" i="38"/>
  <c r="T12" i="37"/>
  <c r="T12" i="40"/>
  <c r="T12" i="36"/>
  <c r="CR29" i="39"/>
  <c r="CR29" i="38"/>
  <c r="CR29" i="36"/>
  <c r="CR29" i="40"/>
  <c r="CR29" i="37"/>
  <c r="DK6" i="39"/>
  <c r="DK6" i="38"/>
  <c r="DK6" i="37"/>
  <c r="DK6" i="36"/>
  <c r="DK6" i="40"/>
  <c r="CK8" i="39"/>
  <c r="CK8" i="38"/>
  <c r="CK8" i="37"/>
  <c r="CK8" i="36"/>
  <c r="CK8" i="40"/>
  <c r="V27" i="39"/>
  <c r="V27" i="38"/>
  <c r="V27" i="37"/>
  <c r="V27" i="36"/>
  <c r="V27" i="40"/>
  <c r="AR10" i="39"/>
  <c r="AR10" i="38"/>
  <c r="AR10" i="37"/>
  <c r="AR10" i="36"/>
  <c r="AR10" i="40"/>
  <c r="DP42" i="39"/>
  <c r="DP42" i="38"/>
  <c r="DP42" i="37"/>
  <c r="DP42" i="36"/>
  <c r="DP42" i="40"/>
  <c r="CJ8" i="39"/>
  <c r="CJ8" i="37"/>
  <c r="CJ8" i="38"/>
  <c r="CJ8" i="40"/>
  <c r="CJ8" i="36"/>
  <c r="P54" i="39"/>
  <c r="P54" i="38"/>
  <c r="P54" i="37"/>
  <c r="P54" i="36"/>
  <c r="P54" i="40"/>
  <c r="DC32" i="39"/>
  <c r="DC32" i="38"/>
  <c r="DC32" i="37"/>
  <c r="DC32" i="36"/>
  <c r="DC32" i="40"/>
  <c r="BL6" i="39"/>
  <c r="BL6" i="38"/>
  <c r="BL6" i="37"/>
  <c r="BL6" i="36"/>
  <c r="BL6" i="40"/>
  <c r="Q14" i="39"/>
  <c r="Q14" i="38"/>
  <c r="Q14" i="37"/>
  <c r="Q14" i="36"/>
  <c r="Q14" i="40"/>
  <c r="T43" i="39"/>
  <c r="T43" i="38"/>
  <c r="T43" i="37"/>
  <c r="T43" i="40"/>
  <c r="T43" i="36"/>
  <c r="DC57" i="39"/>
  <c r="DC57" i="37"/>
  <c r="DC57" i="38"/>
  <c r="DC57" i="36"/>
  <c r="DC57" i="40"/>
  <c r="CE62" i="39"/>
  <c r="CE62" i="37"/>
  <c r="CE62" i="38"/>
  <c r="CE62" i="36"/>
  <c r="CE62" i="40"/>
  <c r="BN59" i="39"/>
  <c r="BN59" i="38"/>
  <c r="BN59" i="37"/>
  <c r="BN59" i="40"/>
  <c r="BN59" i="36"/>
  <c r="CE59" i="39"/>
  <c r="CE59" i="38"/>
  <c r="CE59" i="37"/>
  <c r="CE59" i="36"/>
  <c r="CE59" i="40"/>
  <c r="AE55" i="39"/>
  <c r="AE55" i="38"/>
  <c r="AE55" i="37"/>
  <c r="AE55" i="36"/>
  <c r="AE55" i="40"/>
  <c r="DC26" i="39"/>
  <c r="DC26" i="38"/>
  <c r="DC26" i="37"/>
  <c r="DC26" i="36"/>
  <c r="DC26" i="40"/>
  <c r="CL58" i="39"/>
  <c r="CL58" i="38"/>
  <c r="CL58" i="37"/>
  <c r="CL58" i="36"/>
  <c r="CL58" i="40"/>
  <c r="X38" i="39"/>
  <c r="X38" i="38"/>
  <c r="X38" i="37"/>
  <c r="X38" i="36"/>
  <c r="X38" i="40"/>
  <c r="BG24" i="39"/>
  <c r="BG24" i="38"/>
  <c r="BG24" i="37"/>
  <c r="BG24" i="36"/>
  <c r="BG24" i="40"/>
  <c r="CZ11" i="39"/>
  <c r="CZ11" i="38"/>
  <c r="CZ11" i="37"/>
  <c r="CZ11" i="40"/>
  <c r="CZ11" i="36"/>
  <c r="BO12" i="39"/>
  <c r="BO12" i="38"/>
  <c r="BO12" i="37"/>
  <c r="BO12" i="36"/>
  <c r="BO12" i="40"/>
  <c r="DA58" i="39"/>
  <c r="DA58" i="38"/>
  <c r="DA58" i="37"/>
  <c r="DA58" i="36"/>
  <c r="DA58" i="40"/>
  <c r="AW4" i="39"/>
  <c r="AW4" i="38"/>
  <c r="AW4" i="37"/>
  <c r="AW4" i="36"/>
  <c r="AW4" i="40"/>
  <c r="AL64" i="39"/>
  <c r="AL64" i="38"/>
  <c r="AL64" i="37"/>
  <c r="AL64" i="36"/>
  <c r="AL64" i="40"/>
  <c r="CO43" i="39"/>
  <c r="CO43" i="38"/>
  <c r="CO43" i="36"/>
  <c r="CO43" i="37"/>
  <c r="CO43" i="40"/>
  <c r="CF14" i="39"/>
  <c r="CF14" i="38"/>
  <c r="CF14" i="37"/>
  <c r="CF14" i="36"/>
  <c r="CF14" i="40"/>
  <c r="BQ4" i="39"/>
  <c r="BQ4" i="37"/>
  <c r="BQ4" i="38"/>
  <c r="BQ4" i="36"/>
  <c r="BQ4" i="40"/>
  <c r="CZ47" i="39"/>
  <c r="CZ47" i="38"/>
  <c r="CZ47" i="37"/>
  <c r="CZ47" i="36"/>
  <c r="CZ47" i="40"/>
  <c r="AQ31" i="39"/>
  <c r="AQ31" i="37"/>
  <c r="AQ31" i="38"/>
  <c r="AQ31" i="36"/>
  <c r="AQ31" i="40"/>
  <c r="AF14" i="39"/>
  <c r="AF14" i="38"/>
  <c r="AF14" i="37"/>
  <c r="AF14" i="40"/>
  <c r="AF14" i="36"/>
  <c r="CF17" i="39"/>
  <c r="CF17" i="38"/>
  <c r="CF17" i="37"/>
  <c r="CF17" i="36"/>
  <c r="CF17" i="40"/>
  <c r="DJ19" i="39"/>
  <c r="DJ19" i="38"/>
  <c r="DJ19" i="36"/>
  <c r="DJ19" i="37"/>
  <c r="DJ19" i="40"/>
  <c r="DQ9" i="39"/>
  <c r="DQ9" i="38"/>
  <c r="DQ9" i="37"/>
  <c r="DQ9" i="40"/>
  <c r="DQ9" i="36"/>
  <c r="DG6" i="39"/>
  <c r="DG6" i="37"/>
  <c r="DG6" i="38"/>
  <c r="DG6" i="36"/>
  <c r="DG6" i="40"/>
  <c r="AS56" i="39"/>
  <c r="AS56" i="38"/>
  <c r="AS56" i="37"/>
  <c r="AS56" i="36"/>
  <c r="AS56" i="40"/>
  <c r="L21" i="39"/>
  <c r="L21" i="38"/>
  <c r="L21" i="37"/>
  <c r="L21" i="40"/>
  <c r="L21" i="36"/>
  <c r="BQ11" i="39"/>
  <c r="BQ11" i="38"/>
  <c r="BQ11" i="37"/>
  <c r="BQ11" i="40"/>
  <c r="BQ11" i="36"/>
  <c r="BL60" i="39"/>
  <c r="BL60" i="38"/>
  <c r="BL60" i="37"/>
  <c r="BL60" i="36"/>
  <c r="BL60" i="40"/>
  <c r="AA38" i="39"/>
  <c r="AA38" i="38"/>
  <c r="AA38" i="36"/>
  <c r="AA38" i="40"/>
  <c r="AA38" i="37"/>
  <c r="X31" i="39"/>
  <c r="X31" i="38"/>
  <c r="X31" i="37"/>
  <c r="X31" i="36"/>
  <c r="X31" i="40"/>
  <c r="CA55" i="39"/>
  <c r="CA55" i="38"/>
  <c r="CA55" i="37"/>
  <c r="CA55" i="40"/>
  <c r="CA55" i="36"/>
  <c r="J37" i="39"/>
  <c r="J37" i="38"/>
  <c r="J37" i="37"/>
  <c r="J37" i="36"/>
  <c r="J37" i="40"/>
  <c r="BU29" i="39"/>
  <c r="BU29" i="38"/>
  <c r="BU29" i="37"/>
  <c r="BU29" i="40"/>
  <c r="BU29" i="36"/>
  <c r="W25" i="39"/>
  <c r="W25" i="38"/>
  <c r="W25" i="36"/>
  <c r="W25" i="37"/>
  <c r="W25" i="40"/>
  <c r="BR24" i="39"/>
  <c r="BR24" i="38"/>
  <c r="BR24" i="37"/>
  <c r="BR24" i="36"/>
  <c r="BR24" i="40"/>
  <c r="DD29" i="39"/>
  <c r="DD29" i="38"/>
  <c r="DD29" i="37"/>
  <c r="DD29" i="36"/>
  <c r="DD29" i="40"/>
  <c r="BB7" i="39"/>
  <c r="BB7" i="38"/>
  <c r="BB7" i="37"/>
  <c r="BB7" i="36"/>
  <c r="BB7" i="40"/>
  <c r="AM68" i="39"/>
  <c r="AM68" i="38"/>
  <c r="AM68" i="37"/>
  <c r="AM68" i="36"/>
  <c r="AM68" i="40"/>
  <c r="J24" i="39"/>
  <c r="J24" i="38"/>
  <c r="J24" i="37"/>
  <c r="J24" i="40"/>
  <c r="J24" i="36"/>
  <c r="CI21" i="39"/>
  <c r="CI21" i="38"/>
  <c r="CI21" i="37"/>
  <c r="CI21" i="36"/>
  <c r="CI21" i="40"/>
  <c r="BQ34" i="39"/>
  <c r="BQ34" i="38"/>
  <c r="BQ34" i="37"/>
  <c r="BQ34" i="36"/>
  <c r="BQ34" i="40"/>
  <c r="CH5" i="39"/>
  <c r="CH5" i="38"/>
  <c r="CH5" i="37"/>
  <c r="CH5" i="36"/>
  <c r="CH5" i="40"/>
  <c r="S46" i="39"/>
  <c r="S46" i="38"/>
  <c r="S46" i="37"/>
  <c r="S46" i="36"/>
  <c r="S46" i="40"/>
  <c r="CT64" i="39"/>
  <c r="CT64" i="38"/>
  <c r="CT64" i="40"/>
  <c r="CT64" i="37"/>
  <c r="CT64" i="36"/>
  <c r="BT46" i="39"/>
  <c r="BT46" i="38"/>
  <c r="BT46" i="37"/>
  <c r="BT46" i="36"/>
  <c r="BT46" i="40"/>
  <c r="AQ32" i="39"/>
  <c r="AQ32" i="38"/>
  <c r="AQ32" i="37"/>
  <c r="AQ32" i="36"/>
  <c r="AQ32" i="40"/>
  <c r="CY60" i="39"/>
  <c r="CY60" i="38"/>
  <c r="CY60" i="37"/>
  <c r="CY60" i="36"/>
  <c r="CY60" i="40"/>
  <c r="W44" i="39"/>
  <c r="W44" i="38"/>
  <c r="W44" i="37"/>
  <c r="W44" i="36"/>
  <c r="W44" i="40"/>
  <c r="BJ21" i="39"/>
  <c r="BJ21" i="38"/>
  <c r="BJ21" i="37"/>
  <c r="BJ21" i="36"/>
  <c r="BJ21" i="40"/>
  <c r="BW55" i="39"/>
  <c r="BW55" i="38"/>
  <c r="BW55" i="37"/>
  <c r="BW55" i="36"/>
  <c r="BW55" i="40"/>
  <c r="BG41" i="39"/>
  <c r="BG41" i="38"/>
  <c r="BG41" i="37"/>
  <c r="BG41" i="36"/>
  <c r="BG41" i="40"/>
  <c r="DH62" i="39"/>
  <c r="DH62" i="38"/>
  <c r="DH62" i="37"/>
  <c r="DH62" i="36"/>
  <c r="DH62" i="40"/>
  <c r="BW35" i="39"/>
  <c r="BW35" i="38"/>
  <c r="BW35" i="37"/>
  <c r="BW35" i="40"/>
  <c r="BW35" i="36"/>
  <c r="L59" i="39"/>
  <c r="L59" i="38"/>
  <c r="L59" i="37"/>
  <c r="L59" i="36"/>
  <c r="L59" i="40"/>
  <c r="DC22" i="39"/>
  <c r="DC22" i="38"/>
  <c r="DC22" i="37"/>
  <c r="DC22" i="36"/>
  <c r="DC22" i="40"/>
  <c r="CW3" i="39"/>
  <c r="CW3" i="38"/>
  <c r="CW3" i="37"/>
  <c r="CW3" i="36"/>
  <c r="CW3" i="40"/>
  <c r="BD55" i="39"/>
  <c r="BD55" i="38"/>
  <c r="BD55" i="37"/>
  <c r="BD55" i="36"/>
  <c r="BD55" i="40"/>
  <c r="S33" i="39"/>
  <c r="S33" i="38"/>
  <c r="S33" i="37"/>
  <c r="S33" i="36"/>
  <c r="S33" i="40"/>
  <c r="BL27" i="39"/>
  <c r="BL27" i="38"/>
  <c r="BL27" i="37"/>
  <c r="BL27" i="40"/>
  <c r="BL27" i="36"/>
  <c r="T56" i="39"/>
  <c r="T56" i="38"/>
  <c r="T56" i="37"/>
  <c r="T56" i="36"/>
  <c r="T56" i="40"/>
  <c r="Z28" i="39"/>
  <c r="Z28" i="38"/>
  <c r="Z28" i="37"/>
  <c r="Z28" i="36"/>
  <c r="Z28" i="40"/>
  <c r="BE20" i="39"/>
  <c r="BE20" i="38"/>
  <c r="BE20" i="37"/>
  <c r="BE20" i="36"/>
  <c r="BE20" i="40"/>
  <c r="BS14" i="39"/>
  <c r="BS14" i="38"/>
  <c r="BS14" i="37"/>
  <c r="BS14" i="36"/>
  <c r="BS14" i="40"/>
  <c r="V20" i="39"/>
  <c r="V20" i="38"/>
  <c r="V20" i="37"/>
  <c r="V20" i="40"/>
  <c r="V20" i="36"/>
  <c r="AJ33" i="39"/>
  <c r="AJ33" i="38"/>
  <c r="AJ33" i="37"/>
  <c r="AJ33" i="36"/>
  <c r="AJ33" i="40"/>
  <c r="BR10" i="39"/>
  <c r="BR10" i="38"/>
  <c r="BR10" i="37"/>
  <c r="BR10" i="36"/>
  <c r="BR10" i="40"/>
  <c r="AF58" i="39"/>
  <c r="AF58" i="38"/>
  <c r="AF58" i="37"/>
  <c r="AF58" i="40"/>
  <c r="AF58" i="36"/>
  <c r="CE41" i="39"/>
  <c r="CE41" i="38"/>
  <c r="CE41" i="37"/>
  <c r="CE41" i="36"/>
  <c r="CE41" i="40"/>
  <c r="DH29" i="39"/>
  <c r="DH29" i="38"/>
  <c r="DH29" i="37"/>
  <c r="DH29" i="36"/>
  <c r="DH29" i="40"/>
  <c r="AE53" i="39"/>
  <c r="AE53" i="38"/>
  <c r="AE53" i="37"/>
  <c r="AE53" i="36"/>
  <c r="AE53" i="40"/>
  <c r="CL34" i="39"/>
  <c r="CL34" i="38"/>
  <c r="CL34" i="37"/>
  <c r="CL34" i="36"/>
  <c r="CL34" i="40"/>
  <c r="BU26" i="39"/>
  <c r="BU26" i="38"/>
  <c r="BU26" i="37"/>
  <c r="BU26" i="36"/>
  <c r="BU26" i="40"/>
  <c r="CY22" i="39"/>
  <c r="CY22" i="38"/>
  <c r="CY22" i="37"/>
  <c r="CY22" i="36"/>
  <c r="CY22" i="40"/>
  <c r="DF28" i="39"/>
  <c r="DF28" i="38"/>
  <c r="DF28" i="37"/>
  <c r="DF28" i="36"/>
  <c r="DF28" i="40"/>
  <c r="AJ38" i="39"/>
  <c r="AJ38" i="38"/>
  <c r="AJ38" i="37"/>
  <c r="AJ38" i="40"/>
  <c r="AJ38" i="36"/>
  <c r="CH17" i="39"/>
  <c r="CH17" i="38"/>
  <c r="CH17" i="37"/>
  <c r="CH17" i="36"/>
  <c r="CH17" i="40"/>
  <c r="DC68" i="39"/>
  <c r="DC68" i="38"/>
  <c r="DC68" i="37"/>
  <c r="DC68" i="36"/>
  <c r="DC68" i="40"/>
  <c r="BW48" i="39"/>
  <c r="BW48" i="38"/>
  <c r="BW48" i="37"/>
  <c r="BW48" i="36"/>
  <c r="BW48" i="40"/>
  <c r="CV60" i="39"/>
  <c r="CV60" i="38"/>
  <c r="CV60" i="37"/>
  <c r="CV60" i="36"/>
  <c r="CV60" i="40"/>
  <c r="DO66" i="39"/>
  <c r="DO66" i="38"/>
  <c r="DO66" i="37"/>
  <c r="DO66" i="36"/>
  <c r="DO66" i="40"/>
  <c r="S4" i="39"/>
  <c r="S4" i="38"/>
  <c r="S4" i="36"/>
  <c r="S4" i="40"/>
  <c r="S4" i="37"/>
  <c r="DQ43" i="39"/>
  <c r="DQ43" i="38"/>
  <c r="DQ43" i="36"/>
  <c r="DQ43" i="37"/>
  <c r="DQ43" i="40"/>
  <c r="W37" i="39"/>
  <c r="W37" i="38"/>
  <c r="W37" i="37"/>
  <c r="W37" i="36"/>
  <c r="W37" i="40"/>
  <c r="CH37" i="39"/>
  <c r="CH37" i="38"/>
  <c r="CH37" i="37"/>
  <c r="CH37" i="40"/>
  <c r="CH37" i="36"/>
  <c r="CN43" i="39"/>
  <c r="CN43" i="38"/>
  <c r="CN43" i="37"/>
  <c r="CN43" i="36"/>
  <c r="CN43" i="40"/>
  <c r="R6" i="39"/>
  <c r="R6" i="38"/>
  <c r="R6" i="37"/>
  <c r="R6" i="36"/>
  <c r="R6" i="40"/>
  <c r="BL10" i="39"/>
  <c r="BL10" i="38"/>
  <c r="BL10" i="37"/>
  <c r="BL10" i="40"/>
  <c r="BL10" i="36"/>
  <c r="BF31" i="39"/>
  <c r="BF31" i="38"/>
  <c r="BF31" i="37"/>
  <c r="BF31" i="36"/>
  <c r="BF31" i="40"/>
  <c r="W43" i="39"/>
  <c r="W43" i="38"/>
  <c r="W43" i="37"/>
  <c r="W43" i="36"/>
  <c r="W43" i="40"/>
  <c r="CW64" i="39"/>
  <c r="CW64" i="38"/>
  <c r="CW64" i="36"/>
  <c r="CW64" i="37"/>
  <c r="CW64" i="40"/>
  <c r="DJ11" i="39"/>
  <c r="DJ11" i="38"/>
  <c r="DJ11" i="37"/>
  <c r="DJ11" i="36"/>
  <c r="DJ11" i="40"/>
  <c r="BL50" i="39"/>
  <c r="BL50" i="38"/>
  <c r="BL50" i="37"/>
  <c r="BL50" i="40"/>
  <c r="BL50" i="36"/>
  <c r="AH3" i="39"/>
  <c r="AH3" i="38"/>
  <c r="AH3" i="37"/>
  <c r="AH3" i="36"/>
  <c r="AH3" i="40"/>
  <c r="R55" i="39"/>
  <c r="R55" i="38"/>
  <c r="R55" i="37"/>
  <c r="R55" i="40"/>
  <c r="R55" i="36"/>
  <c r="AI59" i="39"/>
  <c r="AI59" i="37"/>
  <c r="AI59" i="38"/>
  <c r="AI59" i="36"/>
  <c r="AI59" i="40"/>
  <c r="BX66" i="39"/>
  <c r="BX66" i="38"/>
  <c r="BX66" i="37"/>
  <c r="BX66" i="36"/>
  <c r="BX66" i="40"/>
  <c r="DJ20" i="39"/>
  <c r="DJ20" i="38"/>
  <c r="DJ20" i="37"/>
  <c r="DJ20" i="36"/>
  <c r="DJ20" i="40"/>
  <c r="DF23" i="39"/>
  <c r="DF23" i="38"/>
  <c r="DF23" i="37"/>
  <c r="DF23" i="36"/>
  <c r="DF23" i="40"/>
  <c r="AX49" i="39"/>
  <c r="AX49" i="38"/>
  <c r="AX49" i="37"/>
  <c r="AX49" i="36"/>
  <c r="AX49" i="40"/>
  <c r="BN50" i="39"/>
  <c r="BN50" i="38"/>
  <c r="BN50" i="37"/>
  <c r="BN50" i="36"/>
  <c r="BN50" i="40"/>
  <c r="DJ62" i="38"/>
  <c r="DJ62" i="39"/>
  <c r="DJ62" i="37"/>
  <c r="DJ62" i="36"/>
  <c r="DJ62" i="40"/>
  <c r="CU57" i="39"/>
  <c r="CU57" i="38"/>
  <c r="CU57" i="36"/>
  <c r="CU57" i="40"/>
  <c r="CU57" i="37"/>
  <c r="X5" i="39"/>
  <c r="X5" i="38"/>
  <c r="X5" i="37"/>
  <c r="X5" i="36"/>
  <c r="X5" i="40"/>
  <c r="CZ42" i="39"/>
  <c r="CZ42" i="38"/>
  <c r="CZ42" i="37"/>
  <c r="CZ42" i="36"/>
  <c r="CZ42" i="40"/>
  <c r="AP28" i="39"/>
  <c r="AP28" i="38"/>
  <c r="AP28" i="37"/>
  <c r="AP28" i="36"/>
  <c r="AP28" i="40"/>
  <c r="DP64" i="39"/>
  <c r="DP64" i="38"/>
  <c r="DP64" i="37"/>
  <c r="DP64" i="36"/>
  <c r="DP64" i="40"/>
  <c r="AQ55" i="39"/>
  <c r="AQ55" i="38"/>
  <c r="AQ55" i="37"/>
  <c r="AQ55" i="40"/>
  <c r="AQ55" i="36"/>
  <c r="AB66" i="39"/>
  <c r="AB66" i="38"/>
  <c r="AB66" i="37"/>
  <c r="AB66" i="40"/>
  <c r="AB66" i="36"/>
  <c r="X6" i="39"/>
  <c r="X6" i="38"/>
  <c r="X6" i="37"/>
  <c r="X6" i="36"/>
  <c r="X6" i="40"/>
  <c r="Z46" i="39"/>
  <c r="Z46" i="38"/>
  <c r="Z46" i="37"/>
  <c r="Z46" i="36"/>
  <c r="Z46" i="40"/>
  <c r="Y37" i="39"/>
  <c r="Y37" i="38"/>
  <c r="Y37" i="37"/>
  <c r="Y37" i="36"/>
  <c r="Y37" i="40"/>
  <c r="DG32" i="39"/>
  <c r="DG32" i="38"/>
  <c r="DG32" i="37"/>
  <c r="DG32" i="40"/>
  <c r="DG32" i="36"/>
  <c r="V43" i="39"/>
  <c r="V43" i="38"/>
  <c r="V43" i="37"/>
  <c r="V43" i="40"/>
  <c r="V43" i="36"/>
  <c r="U26" i="39"/>
  <c r="U26" i="38"/>
  <c r="U26" i="37"/>
  <c r="U26" i="36"/>
  <c r="U26" i="40"/>
  <c r="BN17" i="39"/>
  <c r="BN17" i="38"/>
  <c r="BN17" i="37"/>
  <c r="BN17" i="36"/>
  <c r="BN17" i="40"/>
  <c r="CD54" i="39"/>
  <c r="CD54" i="38"/>
  <c r="CD54" i="37"/>
  <c r="CD54" i="36"/>
  <c r="CD54" i="40"/>
  <c r="BO57" i="39"/>
  <c r="BO57" i="38"/>
  <c r="BO57" i="37"/>
  <c r="BO57" i="36"/>
  <c r="BO57" i="40"/>
  <c r="CN66" i="39"/>
  <c r="CN66" i="38"/>
  <c r="CN66" i="36"/>
  <c r="CN66" i="37"/>
  <c r="CN66" i="40"/>
  <c r="AM64" i="39"/>
  <c r="AM64" i="38"/>
  <c r="AM64" i="37"/>
  <c r="AM64" i="36"/>
  <c r="AM64" i="40"/>
  <c r="AX41" i="39"/>
  <c r="AX41" i="38"/>
  <c r="AX41" i="37"/>
  <c r="AX41" i="36"/>
  <c r="AX41" i="40"/>
  <c r="BU31" i="39"/>
  <c r="BU31" i="38"/>
  <c r="BU31" i="37"/>
  <c r="BU31" i="36"/>
  <c r="BU31" i="40"/>
  <c r="BC28" i="39"/>
  <c r="BC28" i="38"/>
  <c r="BC28" i="37"/>
  <c r="BC28" i="36"/>
  <c r="BC28" i="40"/>
  <c r="BB35" i="39"/>
  <c r="BB35" i="38"/>
  <c r="BB35" i="37"/>
  <c r="BB35" i="36"/>
  <c r="BB35" i="40"/>
  <c r="BQ19" i="39"/>
  <c r="BQ19" i="38"/>
  <c r="BQ19" i="37"/>
  <c r="BQ19" i="36"/>
  <c r="BQ19" i="40"/>
  <c r="AP9" i="39"/>
  <c r="AP9" i="38"/>
  <c r="AP9" i="37"/>
  <c r="AP9" i="40"/>
  <c r="AP9" i="36"/>
  <c r="BT62" i="39"/>
  <c r="BT62" i="38"/>
  <c r="BT62" i="37"/>
  <c r="BT62" i="36"/>
  <c r="BT62" i="40"/>
  <c r="BO54" i="39"/>
  <c r="BO54" i="38"/>
  <c r="BO54" i="37"/>
  <c r="BO54" i="36"/>
  <c r="BO54" i="40"/>
  <c r="AJ60" i="39"/>
  <c r="AJ60" i="37"/>
  <c r="AJ60" i="36"/>
  <c r="AJ60" i="38"/>
  <c r="AJ60" i="40"/>
  <c r="CQ59" i="39"/>
  <c r="CQ59" i="38"/>
  <c r="CQ59" i="37"/>
  <c r="CQ59" i="36"/>
  <c r="CQ59" i="40"/>
  <c r="AP43" i="39"/>
  <c r="AP43" i="38"/>
  <c r="AP43" i="37"/>
  <c r="AP43" i="36"/>
  <c r="AP43" i="40"/>
  <c r="CK34" i="39"/>
  <c r="CK34" i="38"/>
  <c r="CK34" i="37"/>
  <c r="CK34" i="36"/>
  <c r="CK34" i="40"/>
  <c r="BK29" i="39"/>
  <c r="BK29" i="37"/>
  <c r="BK29" i="38"/>
  <c r="BK29" i="36"/>
  <c r="BK29" i="40"/>
  <c r="BI29" i="39"/>
  <c r="BI29" i="38"/>
  <c r="BI29" i="37"/>
  <c r="BI29" i="36"/>
  <c r="BI29" i="40"/>
  <c r="BJ35" i="39"/>
  <c r="BJ35" i="38"/>
  <c r="BJ35" i="37"/>
  <c r="BJ35" i="36"/>
  <c r="BJ35" i="40"/>
  <c r="DN10" i="39"/>
  <c r="DN10" i="38"/>
  <c r="DN10" i="37"/>
  <c r="DN10" i="40"/>
  <c r="DN10" i="36"/>
  <c r="CI64" i="39"/>
  <c r="CI64" i="37"/>
  <c r="CI64" i="38"/>
  <c r="CI64" i="36"/>
  <c r="CI64" i="40"/>
  <c r="AP22" i="39"/>
  <c r="AP22" i="38"/>
  <c r="AP22" i="37"/>
  <c r="AP22" i="36"/>
  <c r="AP22" i="40"/>
  <c r="CY28" i="39"/>
  <c r="CY28" i="37"/>
  <c r="CY28" i="38"/>
  <c r="CY28" i="36"/>
  <c r="CY28" i="40"/>
  <c r="AC48" i="39"/>
  <c r="AC48" i="38"/>
  <c r="AC48" i="37"/>
  <c r="AC48" i="36"/>
  <c r="AC48" i="40"/>
  <c r="N12" i="39"/>
  <c r="N12" i="38"/>
  <c r="N12" i="37"/>
  <c r="N12" i="36"/>
  <c r="N12" i="40"/>
  <c r="DC63" i="39"/>
  <c r="DC63" i="38"/>
  <c r="DC63" i="36"/>
  <c r="DC63" i="37"/>
  <c r="DC63" i="40"/>
  <c r="BD17" i="39"/>
  <c r="BD17" i="38"/>
  <c r="BD17" i="37"/>
  <c r="BD17" i="36"/>
  <c r="BD17" i="40"/>
  <c r="BT61" i="39"/>
  <c r="BT61" i="38"/>
  <c r="BT61" i="37"/>
  <c r="BT61" i="36"/>
  <c r="BT61" i="40"/>
  <c r="AY47" i="39"/>
  <c r="AY47" i="38"/>
  <c r="AY47" i="37"/>
  <c r="AY47" i="36"/>
  <c r="AY47" i="40"/>
  <c r="BD30" i="39"/>
  <c r="BD30" i="38"/>
  <c r="BD30" i="37"/>
  <c r="BD30" i="40"/>
  <c r="BD30" i="36"/>
  <c r="DA25" i="39"/>
  <c r="DA25" i="38"/>
  <c r="DA25" i="37"/>
  <c r="DA25" i="36"/>
  <c r="DA25" i="40"/>
  <c r="M27" i="39"/>
  <c r="M27" i="38"/>
  <c r="M27" i="37"/>
  <c r="M27" i="36"/>
  <c r="M27" i="40"/>
  <c r="CF60" i="39"/>
  <c r="CF60" i="38"/>
  <c r="CF60" i="37"/>
  <c r="CF60" i="36"/>
  <c r="CF60" i="40"/>
  <c r="BO34" i="39"/>
  <c r="BO34" i="38"/>
  <c r="BO34" i="37"/>
  <c r="BO34" i="36"/>
  <c r="BO34" i="40"/>
  <c r="S68" i="39"/>
  <c r="S68" i="38"/>
  <c r="S68" i="37"/>
  <c r="S68" i="36"/>
  <c r="S68" i="40"/>
  <c r="T64" i="39"/>
  <c r="T64" i="38"/>
  <c r="T64" i="36"/>
  <c r="T64" i="37"/>
  <c r="T64" i="40"/>
  <c r="BD63" i="39"/>
  <c r="BD63" i="37"/>
  <c r="BD63" i="36"/>
  <c r="BD63" i="38"/>
  <c r="BD63" i="40"/>
  <c r="DB46" i="39"/>
  <c r="DB46" i="38"/>
  <c r="DB46" i="37"/>
  <c r="DB46" i="36"/>
  <c r="DB46" i="40"/>
  <c r="BD64" i="39"/>
  <c r="BD64" i="38"/>
  <c r="BD64" i="37"/>
  <c r="BD64" i="36"/>
  <c r="BD64" i="40"/>
  <c r="CE54" i="39"/>
  <c r="CE54" i="38"/>
  <c r="CE54" i="37"/>
  <c r="CE54" i="40"/>
  <c r="CE54" i="36"/>
  <c r="CB36" i="39"/>
  <c r="CB36" i="38"/>
  <c r="CB36" i="37"/>
  <c r="CB36" i="36"/>
  <c r="CB36" i="40"/>
  <c r="AE58" i="39"/>
  <c r="AE58" i="38"/>
  <c r="AE58" i="37"/>
  <c r="AE58" i="36"/>
  <c r="AE58" i="40"/>
  <c r="AH32" i="39"/>
  <c r="AH32" i="38"/>
  <c r="AH32" i="37"/>
  <c r="AH32" i="36"/>
  <c r="AH32" i="40"/>
  <c r="DA23" i="39"/>
  <c r="DA23" i="38"/>
  <c r="DA23" i="37"/>
  <c r="DA23" i="36"/>
  <c r="DA23" i="40"/>
  <c r="AE20" i="39"/>
  <c r="AE20" i="38"/>
  <c r="AE20" i="37"/>
  <c r="AE20" i="36"/>
  <c r="AE20" i="40"/>
  <c r="CH24" i="39"/>
  <c r="CH24" i="38"/>
  <c r="CH24" i="37"/>
  <c r="CH24" i="36"/>
  <c r="CH24" i="40"/>
  <c r="CN37" i="39"/>
  <c r="CN37" i="38"/>
  <c r="CN37" i="37"/>
  <c r="CN37" i="36"/>
  <c r="CN37" i="40"/>
  <c r="V17" i="39"/>
  <c r="V17" i="37"/>
  <c r="V17" i="38"/>
  <c r="V17" i="40"/>
  <c r="V17" i="36"/>
  <c r="CR63" i="39"/>
  <c r="CR63" i="38"/>
  <c r="CR63" i="37"/>
  <c r="CR63" i="36"/>
  <c r="CR63" i="40"/>
  <c r="CM61" i="39"/>
  <c r="CM61" i="38"/>
  <c r="CM61" i="37"/>
  <c r="CM61" i="36"/>
  <c r="CM61" i="40"/>
  <c r="AQ20" i="39"/>
  <c r="AQ20" i="38"/>
  <c r="AQ20" i="37"/>
  <c r="AQ20" i="40"/>
  <c r="AQ20" i="36"/>
  <c r="CR7" i="39"/>
  <c r="CR7" i="38"/>
  <c r="CR7" i="37"/>
  <c r="CR7" i="36"/>
  <c r="CR7" i="40"/>
  <c r="BO6" i="39"/>
  <c r="BO6" i="38"/>
  <c r="BO6" i="37"/>
  <c r="BO6" i="40"/>
  <c r="BO6" i="36"/>
  <c r="BM46" i="39"/>
  <c r="BM46" i="38"/>
  <c r="BM46" i="37"/>
  <c r="BM46" i="40"/>
  <c r="BM46" i="36"/>
  <c r="CA42" i="39"/>
  <c r="CA42" i="38"/>
  <c r="CA42" i="37"/>
  <c r="CA42" i="36"/>
  <c r="CA42" i="40"/>
  <c r="BZ55" i="39"/>
  <c r="BZ55" i="38"/>
  <c r="BZ55" i="37"/>
  <c r="BZ55" i="36"/>
  <c r="BZ55" i="40"/>
  <c r="BH31" i="39"/>
  <c r="BH31" i="38"/>
  <c r="BH31" i="37"/>
  <c r="BH31" i="40"/>
  <c r="BH31" i="36"/>
  <c r="AR7" i="39"/>
  <c r="AR7" i="38"/>
  <c r="AR7" i="37"/>
  <c r="AR7" i="40"/>
  <c r="AR7" i="36"/>
  <c r="Z63" i="39"/>
  <c r="Z63" i="38"/>
  <c r="Z63" i="37"/>
  <c r="Z63" i="36"/>
  <c r="Z63" i="40"/>
  <c r="BT42" i="39"/>
  <c r="BT42" i="38"/>
  <c r="BT42" i="37"/>
  <c r="BT42" i="36"/>
  <c r="BT42" i="40"/>
  <c r="AA27" i="39"/>
  <c r="AA27" i="38"/>
  <c r="AA27" i="37"/>
  <c r="AA27" i="40"/>
  <c r="AA27" i="36"/>
  <c r="CJ7" i="39"/>
  <c r="CJ7" i="38"/>
  <c r="CJ7" i="37"/>
  <c r="CJ7" i="36"/>
  <c r="CJ7" i="40"/>
  <c r="BW7" i="39"/>
  <c r="BW7" i="38"/>
  <c r="BW7" i="37"/>
  <c r="BW7" i="36"/>
  <c r="BW7" i="40"/>
  <c r="Y50" i="39"/>
  <c r="Y50" i="38"/>
  <c r="Y50" i="37"/>
  <c r="Y50" i="36"/>
  <c r="Y50" i="40"/>
  <c r="CQ44" i="39"/>
  <c r="CQ44" i="38"/>
  <c r="CQ44" i="36"/>
  <c r="CQ44" i="40"/>
  <c r="CQ44" i="37"/>
  <c r="AD59" i="39"/>
  <c r="AD59" i="38"/>
  <c r="AD59" i="37"/>
  <c r="AD59" i="40"/>
  <c r="AD59" i="36"/>
  <c r="BQ28" i="39"/>
  <c r="BQ28" i="38"/>
  <c r="BQ28" i="37"/>
  <c r="BQ28" i="36"/>
  <c r="BQ28" i="40"/>
  <c r="DL4" i="39"/>
  <c r="DL4" i="38"/>
  <c r="DL4" i="37"/>
  <c r="DL4" i="36"/>
  <c r="DL4" i="40"/>
  <c r="X26" i="39"/>
  <c r="X26" i="38"/>
  <c r="X26" i="37"/>
  <c r="X26" i="40"/>
  <c r="X26" i="36"/>
  <c r="CD47" i="39"/>
  <c r="CD47" i="37"/>
  <c r="CD47" i="38"/>
  <c r="CD47" i="40"/>
  <c r="CD47" i="36"/>
  <c r="AW12" i="39"/>
  <c r="AW12" i="38"/>
  <c r="AW12" i="37"/>
  <c r="AW12" i="36"/>
  <c r="AW12" i="40"/>
  <c r="V32" i="39"/>
  <c r="V32" i="38"/>
  <c r="V32" i="37"/>
  <c r="V32" i="40"/>
  <c r="V32" i="36"/>
  <c r="BJ14" i="39"/>
  <c r="BJ14" i="38"/>
  <c r="BJ14" i="37"/>
  <c r="BJ14" i="36"/>
  <c r="BJ14" i="40"/>
  <c r="AY66" i="39"/>
  <c r="AY66" i="38"/>
  <c r="AY66" i="37"/>
  <c r="AY66" i="40"/>
  <c r="AY66" i="36"/>
  <c r="AJ61" i="39"/>
  <c r="AJ61" i="38"/>
  <c r="AJ61" i="37"/>
  <c r="AJ61" i="36"/>
  <c r="AJ61" i="40"/>
  <c r="DJ53" i="39"/>
  <c r="DJ53" i="38"/>
  <c r="DJ53" i="36"/>
  <c r="DJ53" i="40"/>
  <c r="DJ53" i="37"/>
  <c r="DK57" i="39"/>
  <c r="DK57" i="37"/>
  <c r="DK57" i="36"/>
  <c r="DK57" i="38"/>
  <c r="DK57" i="40"/>
  <c r="AJ64" i="39"/>
  <c r="AJ64" i="38"/>
  <c r="AJ64" i="37"/>
  <c r="AJ64" i="40"/>
  <c r="AJ64" i="36"/>
  <c r="CC66" i="39"/>
  <c r="CC66" i="38"/>
  <c r="CC66" i="36"/>
  <c r="CC66" i="40"/>
  <c r="CC66" i="37"/>
  <c r="AL18" i="39"/>
  <c r="AL18" i="38"/>
  <c r="AL18" i="37"/>
  <c r="AL18" i="36"/>
  <c r="AL18" i="40"/>
  <c r="AQ47" i="39"/>
  <c r="AQ47" i="38"/>
  <c r="AQ47" i="37"/>
  <c r="AQ47" i="40"/>
  <c r="AQ47" i="36"/>
  <c r="AF35" i="39"/>
  <c r="AF35" i="38"/>
  <c r="AF35" i="37"/>
  <c r="AF35" i="36"/>
  <c r="AF35" i="40"/>
  <c r="DH57" i="39"/>
  <c r="DH57" i="38"/>
  <c r="DH57" i="37"/>
  <c r="DH57" i="36"/>
  <c r="DH57" i="40"/>
  <c r="BJ63" i="39"/>
  <c r="BJ63" i="38"/>
  <c r="BJ63" i="37"/>
  <c r="BJ63" i="36"/>
  <c r="BJ63" i="40"/>
  <c r="AN62" i="39"/>
  <c r="AN62" i="38"/>
  <c r="AN62" i="37"/>
  <c r="AN62" i="36"/>
  <c r="AN62" i="40"/>
  <c r="AP46" i="39"/>
  <c r="AP46" i="38"/>
  <c r="AP46" i="37"/>
  <c r="AP46" i="36"/>
  <c r="AP46" i="40"/>
  <c r="DK37" i="39"/>
  <c r="DK37" i="38"/>
  <c r="DK37" i="36"/>
  <c r="DK37" i="37"/>
  <c r="DK37" i="40"/>
  <c r="CJ27" i="39"/>
  <c r="CJ27" i="38"/>
  <c r="CJ27" i="37"/>
  <c r="CJ27" i="36"/>
  <c r="CJ27" i="40"/>
  <c r="AZ49" i="39"/>
  <c r="AZ49" i="38"/>
  <c r="AZ49" i="37"/>
  <c r="AZ49" i="36"/>
  <c r="AZ49" i="40"/>
  <c r="CR60" i="39"/>
  <c r="CR60" i="37"/>
  <c r="CR60" i="38"/>
  <c r="CR60" i="36"/>
  <c r="CR60" i="40"/>
  <c r="DK45" i="39"/>
  <c r="DK45" i="38"/>
  <c r="DK45" i="37"/>
  <c r="DK45" i="36"/>
  <c r="DK45" i="40"/>
  <c r="AX3" i="39"/>
  <c r="AX3" i="38"/>
  <c r="AX3" i="40"/>
  <c r="AX3" i="36"/>
  <c r="AX3" i="37"/>
  <c r="O60" i="39"/>
  <c r="O60" i="38"/>
  <c r="O60" i="37"/>
  <c r="O60" i="36"/>
  <c r="O60" i="40"/>
  <c r="CL36" i="39"/>
  <c r="CL36" i="38"/>
  <c r="CL36" i="37"/>
  <c r="CL36" i="36"/>
  <c r="CL36" i="40"/>
  <c r="CS26" i="39"/>
  <c r="CS26" i="38"/>
  <c r="CS26" i="37"/>
  <c r="CS26" i="40"/>
  <c r="CS26" i="36"/>
  <c r="W22" i="39"/>
  <c r="W22" i="38"/>
  <c r="W22" i="37"/>
  <c r="W22" i="36"/>
  <c r="W22" i="40"/>
  <c r="N28" i="39"/>
  <c r="N28" i="37"/>
  <c r="N28" i="38"/>
  <c r="N28" i="36"/>
  <c r="N28" i="40"/>
  <c r="L34" i="39"/>
  <c r="L34" i="38"/>
  <c r="L34" i="37"/>
  <c r="L34" i="40"/>
  <c r="L34" i="36"/>
  <c r="AL11" i="39"/>
  <c r="AL11" i="38"/>
  <c r="AL11" i="37"/>
  <c r="AL11" i="36"/>
  <c r="AL11" i="40"/>
  <c r="AP50" i="39"/>
  <c r="AP50" i="38"/>
  <c r="AP50" i="37"/>
  <c r="AP50" i="36"/>
  <c r="AP50" i="40"/>
  <c r="AA54" i="39"/>
  <c r="AA54" i="38"/>
  <c r="AA54" i="37"/>
  <c r="AA54" i="36"/>
  <c r="AA54" i="40"/>
  <c r="AF33" i="39"/>
  <c r="AF33" i="38"/>
  <c r="AF33" i="37"/>
  <c r="AF33" i="36"/>
  <c r="AF33" i="40"/>
  <c r="CA56" i="39"/>
  <c r="CA56" i="37"/>
  <c r="CA56" i="38"/>
  <c r="CA56" i="36"/>
  <c r="CA56" i="40"/>
  <c r="BN33" i="39"/>
  <c r="BN33" i="38"/>
  <c r="BN33" i="36"/>
  <c r="BN33" i="37"/>
  <c r="BN33" i="40"/>
  <c r="Y26" i="39"/>
  <c r="Y26" i="38"/>
  <c r="Y26" i="37"/>
  <c r="Y26" i="36"/>
  <c r="Y26" i="40"/>
  <c r="DO21" i="39"/>
  <c r="DO21" i="38"/>
  <c r="DO21" i="37"/>
  <c r="DO21" i="36"/>
  <c r="DO21" i="40"/>
  <c r="BB27" i="39"/>
  <c r="BB27" i="38"/>
  <c r="BB27" i="37"/>
  <c r="BB27" i="36"/>
  <c r="BB27" i="40"/>
  <c r="CF35" i="39"/>
  <c r="CF35" i="38"/>
  <c r="CF35" i="37"/>
  <c r="CF35" i="36"/>
  <c r="CF35" i="40"/>
  <c r="CP11" i="39"/>
  <c r="CP11" i="38"/>
  <c r="CP11" i="37"/>
  <c r="CP11" i="36"/>
  <c r="CP11" i="40"/>
  <c r="BE38" i="39"/>
  <c r="BE38" i="38"/>
  <c r="BE38" i="37"/>
  <c r="BE38" i="40"/>
  <c r="BE38" i="36"/>
  <c r="BZ32" i="39"/>
  <c r="BZ32" i="38"/>
  <c r="BZ32" i="37"/>
  <c r="BZ32" i="36"/>
  <c r="BZ32" i="40"/>
  <c r="CS33" i="39"/>
  <c r="CS33" i="38"/>
  <c r="CS33" i="37"/>
  <c r="CS33" i="36"/>
  <c r="CS33" i="40"/>
  <c r="AL29" i="39"/>
  <c r="AL29" i="38"/>
  <c r="AL29" i="37"/>
  <c r="AL29" i="36"/>
  <c r="AL29" i="40"/>
  <c r="BB43" i="39"/>
  <c r="BB43" i="38"/>
  <c r="BB43" i="36"/>
  <c r="BB43" i="37"/>
  <c r="BB43" i="40"/>
  <c r="AK50" i="39"/>
  <c r="AK50" i="38"/>
  <c r="AK50" i="37"/>
  <c r="AK50" i="36"/>
  <c r="AK50" i="40"/>
  <c r="AM19" i="39"/>
  <c r="AM19" i="38"/>
  <c r="AM19" i="37"/>
  <c r="AM19" i="36"/>
  <c r="AM19" i="40"/>
  <c r="CU12" i="39"/>
  <c r="CU12" i="38"/>
  <c r="CU12" i="37"/>
  <c r="CU12" i="36"/>
  <c r="CU12" i="40"/>
  <c r="AZ37" i="39"/>
  <c r="AZ37" i="38"/>
  <c r="AZ37" i="37"/>
  <c r="AZ37" i="36"/>
  <c r="AZ37" i="40"/>
  <c r="S5" i="39"/>
  <c r="S5" i="38"/>
  <c r="S5" i="37"/>
  <c r="S5" i="36"/>
  <c r="S5" i="40"/>
  <c r="CP7" i="39"/>
  <c r="CP7" i="38"/>
  <c r="CP7" i="36"/>
  <c r="CP7" i="37"/>
  <c r="CP7" i="40"/>
  <c r="DN63" i="39"/>
  <c r="DN63" i="38"/>
  <c r="DN63" i="37"/>
  <c r="DN63" i="36"/>
  <c r="DN63" i="40"/>
  <c r="CB59" i="39"/>
  <c r="CB59" i="38"/>
  <c r="CB59" i="36"/>
  <c r="CB59" i="37"/>
  <c r="CB59" i="40"/>
  <c r="AQ44" i="39"/>
  <c r="AQ44" i="38"/>
  <c r="AQ44" i="37"/>
  <c r="AQ44" i="40"/>
  <c r="AQ44" i="36"/>
  <c r="CB37" i="39"/>
  <c r="CB37" i="38"/>
  <c r="CB37" i="37"/>
  <c r="CB37" i="36"/>
  <c r="CB37" i="40"/>
  <c r="CY62" i="39"/>
  <c r="CY62" i="38"/>
  <c r="CY62" i="37"/>
  <c r="CY62" i="40"/>
  <c r="CY62" i="36"/>
  <c r="DP63" i="39"/>
  <c r="DP63" i="37"/>
  <c r="DP63" i="38"/>
  <c r="DP63" i="36"/>
  <c r="DP63" i="40"/>
  <c r="AQ61" i="39"/>
  <c r="AQ61" i="38"/>
  <c r="AQ61" i="36"/>
  <c r="AQ61" i="37"/>
  <c r="AQ61" i="40"/>
  <c r="DK19" i="39"/>
  <c r="DK19" i="38"/>
  <c r="DK19" i="37"/>
  <c r="DK19" i="40"/>
  <c r="DK19" i="36"/>
  <c r="CZ10" i="39"/>
  <c r="CZ10" i="38"/>
  <c r="CZ10" i="37"/>
  <c r="CZ10" i="36"/>
  <c r="CZ10" i="40"/>
  <c r="CU13" i="39"/>
  <c r="CU13" i="38"/>
  <c r="CU13" i="37"/>
  <c r="CU13" i="40"/>
  <c r="CU13" i="36"/>
  <c r="DQ66" i="39"/>
  <c r="DQ66" i="38"/>
  <c r="DQ66" i="37"/>
  <c r="DQ66" i="36"/>
  <c r="DQ66" i="40"/>
  <c r="Q9" i="39"/>
  <c r="Q9" i="38"/>
  <c r="Q9" i="37"/>
  <c r="Q9" i="40"/>
  <c r="Q9" i="36"/>
  <c r="BC5" i="39"/>
  <c r="BC5" i="38"/>
  <c r="BC5" i="36"/>
  <c r="BC5" i="37"/>
  <c r="BC5" i="40"/>
  <c r="U58" i="39"/>
  <c r="U58" i="38"/>
  <c r="U58" i="36"/>
  <c r="U58" i="37"/>
  <c r="U58" i="40"/>
  <c r="AJ21" i="39"/>
  <c r="AJ21" i="38"/>
  <c r="AJ21" i="37"/>
  <c r="AJ21" i="36"/>
  <c r="AJ21" i="40"/>
  <c r="CO11" i="39"/>
  <c r="CO11" i="37"/>
  <c r="CO11" i="38"/>
  <c r="CO11" i="36"/>
  <c r="CO11" i="40"/>
  <c r="DH54" i="39"/>
  <c r="DH54" i="38"/>
  <c r="DH54" i="37"/>
  <c r="DH54" i="36"/>
  <c r="DH54" i="40"/>
  <c r="BG35" i="39"/>
  <c r="BG35" i="38"/>
  <c r="BG35" i="37"/>
  <c r="BG35" i="36"/>
  <c r="BG35" i="40"/>
  <c r="DP22" i="39"/>
  <c r="DP22" i="38"/>
  <c r="DP22" i="37"/>
  <c r="DP22" i="36"/>
  <c r="DP22" i="40"/>
  <c r="BJ48" i="39"/>
  <c r="BJ48" i="38"/>
  <c r="BJ48" i="37"/>
  <c r="BJ48" i="36"/>
  <c r="BJ48" i="40"/>
  <c r="BV22" i="39"/>
  <c r="BV22" i="38"/>
  <c r="BV22" i="37"/>
  <c r="BV22" i="36"/>
  <c r="BV22" i="40"/>
  <c r="AG13" i="39"/>
  <c r="AG13" i="38"/>
  <c r="AG13" i="37"/>
  <c r="AG13" i="40"/>
  <c r="AG13" i="36"/>
  <c r="DG9" i="39"/>
  <c r="DG9" i="38"/>
  <c r="DG9" i="37"/>
  <c r="DG9" i="36"/>
  <c r="DG9" i="40"/>
  <c r="DE17" i="39"/>
  <c r="DE17" i="38"/>
  <c r="DE17" i="37"/>
  <c r="DE17" i="36"/>
  <c r="DE17" i="40"/>
  <c r="DL27" i="39"/>
  <c r="DL27" i="38"/>
  <c r="DL27" i="37"/>
  <c r="DL27" i="36"/>
  <c r="DL27" i="40"/>
  <c r="AL5" i="39"/>
  <c r="AL5" i="38"/>
  <c r="AL5" i="37"/>
  <c r="AL5" i="36"/>
  <c r="AL5" i="40"/>
  <c r="CS30" i="39"/>
  <c r="CS30" i="38"/>
  <c r="CS30" i="37"/>
  <c r="CS30" i="36"/>
  <c r="CS30" i="40"/>
  <c r="DN24" i="39"/>
  <c r="DN24" i="38"/>
  <c r="DN24" i="37"/>
  <c r="DN24" i="40"/>
  <c r="DN24" i="36"/>
  <c r="DA31" i="39"/>
  <c r="DA31" i="38"/>
  <c r="DA31" i="37"/>
  <c r="DA31" i="36"/>
  <c r="DA31" i="40"/>
  <c r="AD28" i="39"/>
  <c r="AD28" i="38"/>
  <c r="AD28" i="37"/>
  <c r="AD28" i="36"/>
  <c r="AD28" i="40"/>
  <c r="DJ46" i="39"/>
  <c r="DJ46" i="38"/>
  <c r="DJ46" i="36"/>
  <c r="DJ46" i="37"/>
  <c r="DJ46" i="40"/>
  <c r="CO48" i="39"/>
  <c r="CO48" i="38"/>
  <c r="CO48" i="37"/>
  <c r="CO48" i="36"/>
  <c r="CO48" i="40"/>
  <c r="AM29" i="39"/>
  <c r="AM29" i="38"/>
  <c r="AM29" i="37"/>
  <c r="AM29" i="36"/>
  <c r="AM29" i="40"/>
  <c r="AB55" i="39"/>
  <c r="AB55" i="38"/>
  <c r="AB55" i="37"/>
  <c r="AB55" i="40"/>
  <c r="AB55" i="36"/>
  <c r="AK58" i="39"/>
  <c r="AK58" i="38"/>
  <c r="AK58" i="37"/>
  <c r="AK58" i="40"/>
  <c r="AK58" i="36"/>
  <c r="S9" i="39"/>
  <c r="S9" i="38"/>
  <c r="S9" i="37"/>
  <c r="S9" i="36"/>
  <c r="S9" i="40"/>
  <c r="DF11" i="39"/>
  <c r="DF11" i="38"/>
  <c r="DF11" i="37"/>
  <c r="DF11" i="36"/>
  <c r="DF11" i="40"/>
  <c r="Q60" i="39"/>
  <c r="Q60" i="38"/>
  <c r="Q60" i="37"/>
  <c r="Q60" i="36"/>
  <c r="Q60" i="40"/>
  <c r="CM60" i="39"/>
  <c r="CM60" i="38"/>
  <c r="CM60" i="36"/>
  <c r="CM60" i="37"/>
  <c r="CM60" i="40"/>
  <c r="AY19" i="39"/>
  <c r="AY19" i="38"/>
  <c r="AY19" i="37"/>
  <c r="AY19" i="36"/>
  <c r="AY19" i="40"/>
  <c r="AN10" i="39"/>
  <c r="AN10" i="38"/>
  <c r="AN10" i="37"/>
  <c r="AN10" i="36"/>
  <c r="AN10" i="40"/>
  <c r="BG8" i="39"/>
  <c r="BG8" i="38"/>
  <c r="BG8" i="37"/>
  <c r="BG8" i="40"/>
  <c r="BG8" i="36"/>
  <c r="DA55" i="39"/>
  <c r="DA55" i="38"/>
  <c r="DA55" i="36"/>
  <c r="DA55" i="37"/>
  <c r="DA55" i="40"/>
  <c r="DG50" i="39"/>
  <c r="DG50" i="36"/>
  <c r="DG50" i="38"/>
  <c r="DG50" i="37"/>
  <c r="DG50" i="40"/>
  <c r="AD63" i="39"/>
  <c r="AD63" i="38"/>
  <c r="AD63" i="37"/>
  <c r="AD63" i="36"/>
  <c r="AD63" i="40"/>
  <c r="DE43" i="39"/>
  <c r="DE43" i="38"/>
  <c r="DE43" i="36"/>
  <c r="DE43" i="37"/>
  <c r="DE43" i="40"/>
  <c r="CF13" i="39"/>
  <c r="CF13" i="38"/>
  <c r="CF13" i="37"/>
  <c r="CF13" i="36"/>
  <c r="CF13" i="40"/>
  <c r="M4" i="39"/>
  <c r="M4" i="38"/>
  <c r="M4" i="37"/>
  <c r="M4" i="36"/>
  <c r="M4" i="40"/>
  <c r="AV54" i="39"/>
  <c r="AV54" i="38"/>
  <c r="AV54" i="37"/>
  <c r="AV54" i="36"/>
  <c r="AV54" i="40"/>
  <c r="DC34" i="39"/>
  <c r="DC34" i="38"/>
  <c r="DC34" i="37"/>
  <c r="DC34" i="40"/>
  <c r="DC34" i="36"/>
  <c r="DP26" i="39"/>
  <c r="DP26" i="38"/>
  <c r="DP26" i="37"/>
  <c r="DP26" i="40"/>
  <c r="DP26" i="36"/>
  <c r="BP55" i="39"/>
  <c r="BP55" i="38"/>
  <c r="BP55" i="37"/>
  <c r="BP55" i="36"/>
  <c r="BP55" i="40"/>
  <c r="R27" i="39"/>
  <c r="R27" i="38"/>
  <c r="R27" i="37"/>
  <c r="R27" i="36"/>
  <c r="R27" i="40"/>
  <c r="DA19" i="39"/>
  <c r="DA19" i="38"/>
  <c r="DA19" i="37"/>
  <c r="DA19" i="36"/>
  <c r="DA19" i="40"/>
  <c r="O14" i="39"/>
  <c r="O14" i="38"/>
  <c r="O14" i="36"/>
  <c r="O14" i="37"/>
  <c r="O14" i="40"/>
  <c r="BZ20" i="39"/>
  <c r="BZ20" i="38"/>
  <c r="BZ20" i="37"/>
  <c r="BZ20" i="36"/>
  <c r="BZ20" i="40"/>
  <c r="DL33" i="39"/>
  <c r="DL33" i="38"/>
  <c r="DL33" i="37"/>
  <c r="DL33" i="36"/>
  <c r="DL33" i="40"/>
  <c r="BZ10" i="39"/>
  <c r="BZ10" i="38"/>
  <c r="BZ10" i="37"/>
  <c r="BZ10" i="40"/>
  <c r="BZ10" i="36"/>
  <c r="AG30" i="39"/>
  <c r="AG30" i="38"/>
  <c r="AG30" i="37"/>
  <c r="AG30" i="40"/>
  <c r="AG30" i="36"/>
  <c r="BB24" i="39"/>
  <c r="BB24" i="38"/>
  <c r="BB24" i="40"/>
  <c r="BB24" i="36"/>
  <c r="BB24" i="37"/>
  <c r="AO31" i="39"/>
  <c r="AO31" i="38"/>
  <c r="AO31" i="37"/>
  <c r="AO31" i="36"/>
  <c r="AO31" i="40"/>
  <c r="BR27" i="39"/>
  <c r="BR27" i="38"/>
  <c r="BR27" i="37"/>
  <c r="BR27" i="36"/>
  <c r="BR27" i="40"/>
  <c r="R43" i="39"/>
  <c r="R43" i="38"/>
  <c r="R43" i="37"/>
  <c r="R43" i="36"/>
  <c r="R43" i="40"/>
  <c r="U48" i="39"/>
  <c r="U48" i="37"/>
  <c r="U48" i="38"/>
  <c r="U48" i="36"/>
  <c r="U48" i="40"/>
  <c r="BF42" i="39"/>
  <c r="BF42" i="38"/>
  <c r="BF42" i="37"/>
  <c r="BF42" i="36"/>
  <c r="BF42" i="40"/>
  <c r="DC6" i="39"/>
  <c r="DC6" i="38"/>
  <c r="DC6" i="37"/>
  <c r="DC6" i="36"/>
  <c r="DC6" i="40"/>
  <c r="T29" i="39"/>
  <c r="T29" i="38"/>
  <c r="T29" i="37"/>
  <c r="T29" i="36"/>
  <c r="T29" i="40"/>
  <c r="AG12" i="39"/>
  <c r="AG12" i="38"/>
  <c r="AG12" i="37"/>
  <c r="AG12" i="36"/>
  <c r="AG12" i="40"/>
  <c r="AC4" i="39"/>
  <c r="AC4" i="37"/>
  <c r="AC4" i="38"/>
  <c r="AC4" i="36"/>
  <c r="AC4" i="40"/>
  <c r="CT6" i="39"/>
  <c r="CT6" i="38"/>
  <c r="CT6" i="37"/>
  <c r="CT6" i="36"/>
  <c r="CT6" i="40"/>
  <c r="S43" i="39"/>
  <c r="S43" i="38"/>
  <c r="S43" i="37"/>
  <c r="S43" i="40"/>
  <c r="S43" i="36"/>
  <c r="CZ30" i="39"/>
  <c r="CZ30" i="38"/>
  <c r="CZ30" i="37"/>
  <c r="CZ30" i="36"/>
  <c r="CZ30" i="40"/>
  <c r="AE56" i="39"/>
  <c r="AE56" i="38"/>
  <c r="AE56" i="37"/>
  <c r="AE56" i="36"/>
  <c r="AE56" i="40"/>
  <c r="K68" i="39"/>
  <c r="K68" i="37"/>
  <c r="K68" i="38"/>
  <c r="K68" i="40"/>
  <c r="K68" i="36"/>
  <c r="DC48" i="39"/>
  <c r="DC48" i="38"/>
  <c r="DC48" i="37"/>
  <c r="DC48" i="36"/>
  <c r="DC48" i="40"/>
  <c r="CR30" i="39"/>
  <c r="CR30" i="38"/>
  <c r="CR30" i="37"/>
  <c r="CR30" i="36"/>
  <c r="CR30" i="40"/>
  <c r="CV57" i="39"/>
  <c r="CV57" i="38"/>
  <c r="CV57" i="37"/>
  <c r="CV57" i="36"/>
  <c r="CV57" i="40"/>
  <c r="CT29" i="39"/>
  <c r="CT29" i="37"/>
  <c r="CT29" i="36"/>
  <c r="CT29" i="38"/>
  <c r="CT29" i="40"/>
  <c r="Q25" i="39"/>
  <c r="Q25" i="38"/>
  <c r="Q25" i="37"/>
  <c r="Q25" i="36"/>
  <c r="Q25" i="40"/>
  <c r="AU20" i="39"/>
  <c r="AU20" i="38"/>
  <c r="AU20" i="37"/>
  <c r="AU20" i="36"/>
  <c r="AU20" i="40"/>
  <c r="CH25" i="39"/>
  <c r="CH25" i="38"/>
  <c r="CH25" i="37"/>
  <c r="CH25" i="40"/>
  <c r="CH25" i="36"/>
  <c r="DD37" i="39"/>
  <c r="DD37" i="38"/>
  <c r="DD37" i="36"/>
  <c r="DD37" i="37"/>
  <c r="DD37" i="40"/>
  <c r="AL17" i="39"/>
  <c r="AL17" i="38"/>
  <c r="AL17" i="37"/>
  <c r="AL17" i="36"/>
  <c r="AL17" i="40"/>
  <c r="DH3" i="39"/>
  <c r="DH3" i="38"/>
  <c r="DH3" i="37"/>
  <c r="DH3" i="40"/>
  <c r="DH3" i="36"/>
  <c r="DK49" i="39"/>
  <c r="DK49" i="38"/>
  <c r="DK49" i="36"/>
  <c r="DK49" i="40"/>
  <c r="DK49" i="37"/>
  <c r="BX61" i="39"/>
  <c r="BX61" i="38"/>
  <c r="BX61" i="36"/>
  <c r="BX61" i="37"/>
  <c r="BX61" i="40"/>
  <c r="O66" i="39"/>
  <c r="O66" i="38"/>
  <c r="O66" i="37"/>
  <c r="O66" i="36"/>
  <c r="O66" i="40"/>
  <c r="CD44" i="39"/>
  <c r="CD44" i="38"/>
  <c r="CD44" i="37"/>
  <c r="CD44" i="40"/>
  <c r="CD44" i="36"/>
  <c r="BU36" i="39"/>
  <c r="BU36" i="38"/>
  <c r="BU36" i="37"/>
  <c r="BU36" i="36"/>
  <c r="BU36" i="40"/>
  <c r="BC32" i="39"/>
  <c r="BC32" i="38"/>
  <c r="BC32" i="37"/>
  <c r="BC32" i="40"/>
  <c r="BC32" i="36"/>
  <c r="BB41" i="39"/>
  <c r="BB41" i="38"/>
  <c r="BB41" i="37"/>
  <c r="BB41" i="36"/>
  <c r="BB41" i="40"/>
  <c r="CO26" i="39"/>
  <c r="CO26" i="38"/>
  <c r="CO26" i="37"/>
  <c r="CO26" i="36"/>
  <c r="CO26" i="40"/>
  <c r="BP4" i="39"/>
  <c r="BP4" i="38"/>
  <c r="BP4" i="37"/>
  <c r="BP4" i="36"/>
  <c r="BP4" i="40"/>
  <c r="AH27" i="39"/>
  <c r="AH27" i="38"/>
  <c r="AH27" i="37"/>
  <c r="AH27" i="36"/>
  <c r="AH27" i="40"/>
  <c r="U3" i="39"/>
  <c r="U3" i="38"/>
  <c r="U3" i="37"/>
  <c r="U3" i="36"/>
  <c r="U3" i="40"/>
  <c r="CV13" i="39"/>
  <c r="CV13" i="38"/>
  <c r="CV13" i="37"/>
  <c r="CV13" i="40"/>
  <c r="CV13" i="36"/>
  <c r="AE45" i="39"/>
  <c r="AE45" i="38"/>
  <c r="AE45" i="37"/>
  <c r="AE45" i="36"/>
  <c r="AE45" i="40"/>
  <c r="AS26" i="39"/>
  <c r="AS26" i="38"/>
  <c r="AS26" i="37"/>
  <c r="AS26" i="36"/>
  <c r="AS26" i="40"/>
  <c r="BC50" i="39"/>
  <c r="BC50" i="38"/>
  <c r="BC50" i="37"/>
  <c r="BC50" i="36"/>
  <c r="BC50" i="40"/>
  <c r="AM22" i="39"/>
  <c r="AM22" i="38"/>
  <c r="AM22" i="37"/>
  <c r="AM22" i="36"/>
  <c r="AM22" i="40"/>
  <c r="AZ21" i="39"/>
  <c r="AZ21" i="38"/>
  <c r="AZ21" i="37"/>
  <c r="AZ21" i="36"/>
  <c r="AZ21" i="40"/>
  <c r="DQ13" i="39"/>
  <c r="DQ13" i="38"/>
  <c r="DQ13" i="37"/>
  <c r="DQ13" i="40"/>
  <c r="DQ13" i="36"/>
  <c r="BJ22" i="39"/>
  <c r="BJ22" i="38"/>
  <c r="BJ22" i="37"/>
  <c r="BJ22" i="36"/>
  <c r="BJ22" i="40"/>
  <c r="DA6" i="39"/>
  <c r="DA6" i="38"/>
  <c r="DA6" i="36"/>
  <c r="DA6" i="37"/>
  <c r="DA6" i="40"/>
  <c r="CL33" i="39"/>
  <c r="CL33" i="38"/>
  <c r="CL33" i="37"/>
  <c r="CL33" i="40"/>
  <c r="CL33" i="36"/>
  <c r="CW11" i="39"/>
  <c r="CW11" i="38"/>
  <c r="CW11" i="37"/>
  <c r="CW11" i="40"/>
  <c r="CW11" i="36"/>
  <c r="DQ18" i="39"/>
  <c r="DQ18" i="38"/>
  <c r="DQ18" i="37"/>
  <c r="DQ18" i="36"/>
  <c r="DQ18" i="40"/>
  <c r="DO12" i="39"/>
  <c r="DO12" i="38"/>
  <c r="DO12" i="37"/>
  <c r="DO12" i="40"/>
  <c r="DO12" i="36"/>
  <c r="DN18" i="39"/>
  <c r="DN18" i="38"/>
  <c r="DN18" i="37"/>
  <c r="DN18" i="36"/>
  <c r="DN18" i="40"/>
  <c r="AB30" i="39"/>
  <c r="AB30" i="37"/>
  <c r="AB30" i="38"/>
  <c r="AB30" i="40"/>
  <c r="AB30" i="36"/>
  <c r="DF8" i="39"/>
  <c r="DF8" i="38"/>
  <c r="DF8" i="36"/>
  <c r="DF8" i="37"/>
  <c r="DF8" i="40"/>
  <c r="BO68" i="39"/>
  <c r="BO68" i="37"/>
  <c r="BO68" i="38"/>
  <c r="BO68" i="36"/>
  <c r="BO68" i="40"/>
  <c r="CM44" i="39"/>
  <c r="CM44" i="38"/>
  <c r="CM44" i="37"/>
  <c r="CM44" i="36"/>
  <c r="CM44" i="40"/>
  <c r="CR35" i="39"/>
  <c r="CR35" i="38"/>
  <c r="CR35" i="37"/>
  <c r="CR35" i="36"/>
  <c r="CR35" i="40"/>
  <c r="BC59" i="39"/>
  <c r="BC59" i="38"/>
  <c r="BC59" i="37"/>
  <c r="BC59" i="36"/>
  <c r="BC59" i="40"/>
  <c r="R36" i="39"/>
  <c r="R36" i="38"/>
  <c r="R36" i="37"/>
  <c r="R36" i="40"/>
  <c r="R36" i="36"/>
  <c r="DI28" i="39"/>
  <c r="DI28" i="38"/>
  <c r="DI28" i="37"/>
  <c r="DI28" i="36"/>
  <c r="DI28" i="40"/>
  <c r="BS25" i="39"/>
  <c r="BS25" i="38"/>
  <c r="BS25" i="37"/>
  <c r="BS25" i="36"/>
  <c r="BS25" i="40"/>
  <c r="AD31" i="39"/>
  <c r="AD31" i="38"/>
  <c r="AD31" i="37"/>
  <c r="AD31" i="36"/>
  <c r="AD31" i="40"/>
  <c r="AZ38" i="39"/>
  <c r="AZ38" i="38"/>
  <c r="AZ38" i="37"/>
  <c r="AZ38" i="36"/>
  <c r="AZ38" i="40"/>
  <c r="AD17" i="39"/>
  <c r="AD17" i="38"/>
  <c r="AD17" i="37"/>
  <c r="AD17" i="36"/>
  <c r="AD17" i="40"/>
  <c r="AO35" i="39"/>
  <c r="AO35" i="38"/>
  <c r="AO35" i="37"/>
  <c r="AO35" i="36"/>
  <c r="AO35" i="40"/>
  <c r="CP36" i="39"/>
  <c r="CP36" i="38"/>
  <c r="CP36" i="37"/>
  <c r="CP36" i="36"/>
  <c r="CP36" i="40"/>
  <c r="BA18" i="39"/>
  <c r="BA18" i="38"/>
  <c r="BA18" i="37"/>
  <c r="BA18" i="36"/>
  <c r="BA18" i="40"/>
  <c r="CQ7" i="39"/>
  <c r="CQ7" i="38"/>
  <c r="CQ7" i="37"/>
  <c r="CQ7" i="36"/>
  <c r="CQ7" i="40"/>
  <c r="AR11" i="39"/>
  <c r="AR11" i="38"/>
  <c r="AR11" i="37"/>
  <c r="AR11" i="36"/>
  <c r="AR11" i="40"/>
  <c r="DO25" i="39"/>
  <c r="DO25" i="38"/>
  <c r="DO25" i="36"/>
  <c r="DO25" i="37"/>
  <c r="DO25" i="40"/>
  <c r="J47" i="39"/>
  <c r="J47" i="38"/>
  <c r="J47" i="37"/>
  <c r="J47" i="36"/>
  <c r="J47" i="40"/>
  <c r="AZ53" i="39"/>
  <c r="AZ53" i="38"/>
  <c r="AZ53" i="37"/>
  <c r="AZ53" i="36"/>
  <c r="AZ53" i="40"/>
  <c r="U64" i="39"/>
  <c r="U64" i="38"/>
  <c r="U64" i="37"/>
  <c r="U64" i="40"/>
  <c r="U64" i="36"/>
  <c r="AY7" i="39"/>
  <c r="AY7" i="38"/>
  <c r="AY7" i="37"/>
  <c r="AY7" i="36"/>
  <c r="AY7" i="40"/>
  <c r="CL4" i="39"/>
  <c r="CL4" i="38"/>
  <c r="CL4" i="37"/>
  <c r="CL4" i="36"/>
  <c r="CL4" i="40"/>
  <c r="DI63" i="39"/>
  <c r="DI63" i="38"/>
  <c r="DI63" i="37"/>
  <c r="DI63" i="36"/>
  <c r="DI63" i="40"/>
  <c r="AL31" i="39"/>
  <c r="AL31" i="38"/>
  <c r="AL31" i="37"/>
  <c r="AL31" i="36"/>
  <c r="AL31" i="40"/>
  <c r="BP36" i="39"/>
  <c r="BP36" i="38"/>
  <c r="BP36" i="37"/>
  <c r="BP36" i="36"/>
  <c r="BP36" i="40"/>
  <c r="DN12" i="39"/>
  <c r="DN12" i="38"/>
  <c r="DN12" i="37"/>
  <c r="DN12" i="36"/>
  <c r="DN12" i="40"/>
  <c r="CR62" i="39"/>
  <c r="CR62" i="38"/>
  <c r="CR62" i="37"/>
  <c r="CR62" i="36"/>
  <c r="CR62" i="40"/>
  <c r="DK55" i="39"/>
  <c r="DK55" i="38"/>
  <c r="DK55" i="37"/>
  <c r="DK55" i="40"/>
  <c r="DK55" i="36"/>
  <c r="AJ66" i="39"/>
  <c r="AJ66" i="38"/>
  <c r="AJ66" i="37"/>
  <c r="AJ66" i="40"/>
  <c r="AJ66" i="36"/>
  <c r="BD4" i="39"/>
  <c r="BD4" i="38"/>
  <c r="BD4" i="37"/>
  <c r="BD4" i="40"/>
  <c r="BD4" i="36"/>
  <c r="AQ4" i="39"/>
  <c r="AQ4" i="38"/>
  <c r="AQ4" i="37"/>
  <c r="AQ4" i="36"/>
  <c r="AQ4" i="40"/>
  <c r="AO43" i="39"/>
  <c r="AO43" i="38"/>
  <c r="AO43" i="37"/>
  <c r="AO43" i="40"/>
  <c r="AO43" i="36"/>
  <c r="AU37" i="39"/>
  <c r="AU37" i="38"/>
  <c r="AU37" i="37"/>
  <c r="AU37" i="40"/>
  <c r="AU37" i="36"/>
  <c r="CH47" i="39"/>
  <c r="CH47" i="38"/>
  <c r="CH47" i="37"/>
  <c r="CH47" i="36"/>
  <c r="CH47" i="40"/>
  <c r="AC25" i="39"/>
  <c r="AC25" i="38"/>
  <c r="AC25" i="37"/>
  <c r="AC25" i="36"/>
  <c r="AC25" i="40"/>
  <c r="DJ13" i="39"/>
  <c r="DJ13" i="38"/>
  <c r="DJ13" i="37"/>
  <c r="DJ13" i="36"/>
  <c r="DJ13" i="40"/>
  <c r="CT25" i="39"/>
  <c r="CT25" i="38"/>
  <c r="CT25" i="37"/>
  <c r="CT25" i="36"/>
  <c r="CT25" i="40"/>
  <c r="AD18" i="39"/>
  <c r="AD18" i="38"/>
  <c r="AD18" i="37"/>
  <c r="AD18" i="36"/>
  <c r="AD18" i="40"/>
  <c r="BX12" i="39"/>
  <c r="BX12" i="38"/>
  <c r="BX12" i="37"/>
  <c r="BX12" i="36"/>
  <c r="BX12" i="40"/>
  <c r="CY11" i="39"/>
  <c r="CY11" i="38"/>
  <c r="CY11" i="37"/>
  <c r="CY11" i="36"/>
  <c r="CY11" i="40"/>
  <c r="BQ17" i="39"/>
  <c r="BQ17" i="38"/>
  <c r="BQ17" i="37"/>
  <c r="BQ17" i="40"/>
  <c r="BQ17" i="36"/>
  <c r="DO30" i="39"/>
  <c r="DO30" i="38"/>
  <c r="DO30" i="37"/>
  <c r="DO30" i="36"/>
  <c r="DO30" i="40"/>
  <c r="T23" i="39"/>
  <c r="T23" i="38"/>
  <c r="T23" i="37"/>
  <c r="T23" i="36"/>
  <c r="T23" i="40"/>
  <c r="BO14" i="39"/>
  <c r="BO14" i="38"/>
  <c r="BO14" i="37"/>
  <c r="BO14" i="40"/>
  <c r="BO14" i="36"/>
  <c r="BQ62" i="39"/>
  <c r="BQ62" i="38"/>
  <c r="BQ62" i="37"/>
  <c r="BQ62" i="36"/>
  <c r="BQ62" i="40"/>
  <c r="CU6" i="39"/>
  <c r="CU6" i="38"/>
  <c r="CU6" i="37"/>
  <c r="CU6" i="36"/>
  <c r="CU6" i="40"/>
  <c r="Z4" i="39"/>
  <c r="Z4" i="38"/>
  <c r="Z4" i="37"/>
  <c r="Z4" i="36"/>
  <c r="Z4" i="40"/>
  <c r="AW63" i="39"/>
  <c r="AW63" i="38"/>
  <c r="AW63" i="37"/>
  <c r="AW63" i="36"/>
  <c r="AW63" i="40"/>
  <c r="DH61" i="39"/>
  <c r="DH61" i="38"/>
  <c r="DH61" i="37"/>
  <c r="DH61" i="36"/>
  <c r="DH61" i="40"/>
  <c r="AA47" i="39"/>
  <c r="AA47" i="38"/>
  <c r="AA47" i="37"/>
  <c r="AA47" i="40"/>
  <c r="AA47" i="36"/>
  <c r="DP28" i="39"/>
  <c r="DP28" i="38"/>
  <c r="DP28" i="37"/>
  <c r="DP28" i="36"/>
  <c r="DP28" i="40"/>
  <c r="BX55" i="39"/>
  <c r="BX55" i="38"/>
  <c r="BX55" i="37"/>
  <c r="BX55" i="36"/>
  <c r="BX55" i="40"/>
  <c r="CL27" i="39"/>
  <c r="CL27" i="38"/>
  <c r="CL27" i="37"/>
  <c r="CL27" i="36"/>
  <c r="CL27" i="40"/>
  <c r="BU17" i="39"/>
  <c r="BU17" i="38"/>
  <c r="BU17" i="37"/>
  <c r="BU17" i="36"/>
  <c r="BU17" i="40"/>
  <c r="CQ11" i="39"/>
  <c r="CQ11" i="38"/>
  <c r="CQ11" i="37"/>
  <c r="CQ11" i="36"/>
  <c r="CQ11" i="40"/>
  <c r="DE59" i="39"/>
  <c r="DE59" i="38"/>
  <c r="DE59" i="37"/>
  <c r="DE59" i="36"/>
  <c r="DE59" i="40"/>
  <c r="DL22" i="39"/>
  <c r="DL22" i="38"/>
  <c r="DL22" i="37"/>
  <c r="DL22" i="36"/>
  <c r="DL22" i="40"/>
  <c r="BQ13" i="39"/>
  <c r="BQ13" i="38"/>
  <c r="BQ13" i="37"/>
  <c r="BQ13" i="36"/>
  <c r="BQ13" i="40"/>
  <c r="CB56" i="39"/>
  <c r="CB56" i="38"/>
  <c r="CB56" i="36"/>
  <c r="CB56" i="37"/>
  <c r="CB56" i="40"/>
  <c r="BO43" i="39"/>
  <c r="BO43" i="38"/>
  <c r="BO43" i="37"/>
  <c r="BO43" i="40"/>
  <c r="BO43" i="36"/>
  <c r="CJ24" i="39"/>
  <c r="CJ24" i="38"/>
  <c r="CJ24" i="37"/>
  <c r="CJ24" i="36"/>
  <c r="CJ24" i="40"/>
  <c r="AR45" i="39"/>
  <c r="AR45" i="38"/>
  <c r="AR45" i="37"/>
  <c r="AR45" i="36"/>
  <c r="AR45" i="40"/>
  <c r="CD18" i="39"/>
  <c r="CD18" i="38"/>
  <c r="CD18" i="37"/>
  <c r="CD18" i="36"/>
  <c r="CD18" i="40"/>
  <c r="Y10" i="39"/>
  <c r="Y10" i="38"/>
  <c r="Y10" i="37"/>
  <c r="Y10" i="40"/>
  <c r="Y10" i="36"/>
  <c r="O7" i="39"/>
  <c r="O7" i="38"/>
  <c r="O7" i="37"/>
  <c r="O7" i="36"/>
  <c r="O7" i="40"/>
  <c r="CG50" i="39"/>
  <c r="CG50" i="38"/>
  <c r="CG50" i="37"/>
  <c r="CG50" i="36"/>
  <c r="CG50" i="40"/>
  <c r="L19" i="39"/>
  <c r="L19" i="38"/>
  <c r="L19" i="36"/>
  <c r="L19" i="40"/>
  <c r="L19" i="37"/>
  <c r="BY6" i="39"/>
  <c r="BY6" i="38"/>
  <c r="BY6" i="37"/>
  <c r="BY6" i="36"/>
  <c r="BY6" i="40"/>
  <c r="AM14" i="39"/>
  <c r="AM14" i="38"/>
  <c r="AM14" i="37"/>
  <c r="AM14" i="36"/>
  <c r="AM14" i="40"/>
  <c r="DM32" i="39"/>
  <c r="DM32" i="38"/>
  <c r="DM32" i="37"/>
  <c r="DM32" i="36"/>
  <c r="DM32" i="40"/>
  <c r="CC17" i="39"/>
  <c r="CC17" i="38"/>
  <c r="CC17" i="37"/>
  <c r="CC17" i="40"/>
  <c r="CC17" i="36"/>
  <c r="AC30" i="39"/>
  <c r="AC30" i="38"/>
  <c r="AC30" i="37"/>
  <c r="AC30" i="36"/>
  <c r="AC30" i="40"/>
  <c r="BP45" i="39"/>
  <c r="BP45" i="38"/>
  <c r="BP45" i="36"/>
  <c r="BP45" i="37"/>
  <c r="BP45" i="40"/>
  <c r="CA18" i="39"/>
  <c r="CA18" i="38"/>
  <c r="CA18" i="37"/>
  <c r="CA18" i="36"/>
  <c r="CA18" i="40"/>
  <c r="AX42" i="39"/>
  <c r="AX42" i="38"/>
  <c r="AX42" i="37"/>
  <c r="AX42" i="36"/>
  <c r="AX42" i="40"/>
  <c r="BO4" i="39"/>
  <c r="BO4" i="38"/>
  <c r="BO4" i="37"/>
  <c r="BO4" i="36"/>
  <c r="BO4" i="40"/>
  <c r="DD25" i="39"/>
  <c r="DD25" i="38"/>
  <c r="DD25" i="37"/>
  <c r="DD25" i="36"/>
  <c r="DD25" i="40"/>
  <c r="CK9" i="39"/>
  <c r="CK9" i="38"/>
  <c r="CK9" i="37"/>
  <c r="CK9" i="36"/>
  <c r="CK9" i="40"/>
  <c r="M7" i="39"/>
  <c r="M7" i="38"/>
  <c r="M7" i="37"/>
  <c r="M7" i="36"/>
  <c r="M7" i="40"/>
  <c r="CW66" i="39"/>
  <c r="CW66" i="38"/>
  <c r="CW66" i="37"/>
  <c r="CW66" i="36"/>
  <c r="CW66" i="40"/>
  <c r="BG61" i="39"/>
  <c r="BG61" i="38"/>
  <c r="BG61" i="37"/>
  <c r="BG61" i="36"/>
  <c r="BG61" i="40"/>
  <c r="K20" i="39"/>
  <c r="K20" i="38"/>
  <c r="K20" i="37"/>
  <c r="K20" i="36"/>
  <c r="K20" i="40"/>
  <c r="BS64" i="39"/>
  <c r="BS64" i="38"/>
  <c r="BS64" i="37"/>
  <c r="BS64" i="40"/>
  <c r="BS64" i="36"/>
  <c r="AN66" i="39"/>
  <c r="AN66" i="38"/>
  <c r="AN66" i="37"/>
  <c r="AN66" i="36"/>
  <c r="AN66" i="40"/>
  <c r="CM57" i="39"/>
  <c r="CM57" i="38"/>
  <c r="CM57" i="37"/>
  <c r="CM57" i="36"/>
  <c r="CM57" i="40"/>
  <c r="CN68" i="39"/>
  <c r="CN68" i="37"/>
  <c r="CN68" i="36"/>
  <c r="CN68" i="38"/>
  <c r="CN68" i="40"/>
  <c r="O68" i="39"/>
  <c r="O68" i="38"/>
  <c r="O68" i="36"/>
  <c r="O68" i="37"/>
  <c r="O68" i="40"/>
  <c r="CL44" i="39"/>
  <c r="CL44" i="38"/>
  <c r="CL44" i="37"/>
  <c r="CL44" i="40"/>
  <c r="CL44" i="36"/>
  <c r="BE34" i="39"/>
  <c r="BE34" i="38"/>
  <c r="BE34" i="37"/>
  <c r="BE34" i="36"/>
  <c r="BE34" i="40"/>
  <c r="AE29" i="39"/>
  <c r="AE29" i="38"/>
  <c r="AE29" i="37"/>
  <c r="AE29" i="36"/>
  <c r="AE29" i="40"/>
  <c r="AT36" i="39"/>
  <c r="AT36" i="38"/>
  <c r="AT36" i="37"/>
  <c r="AT36" i="36"/>
  <c r="AT36" i="40"/>
  <c r="CN42" i="39"/>
  <c r="CN42" i="38"/>
  <c r="CN42" i="37"/>
  <c r="CN42" i="36"/>
  <c r="CN42" i="40"/>
  <c r="Z5" i="39"/>
  <c r="Z5" i="38"/>
  <c r="Z5" i="37"/>
  <c r="Z5" i="36"/>
  <c r="Z5" i="40"/>
  <c r="BL68" i="39"/>
  <c r="BL68" i="38"/>
  <c r="BL68" i="36"/>
  <c r="BL68" i="37"/>
  <c r="BL68" i="40"/>
  <c r="BO59" i="39"/>
  <c r="BO59" i="38"/>
  <c r="BO59" i="37"/>
  <c r="BO59" i="36"/>
  <c r="BO59" i="40"/>
  <c r="DD63" i="39"/>
  <c r="DD63" i="38"/>
  <c r="DD63" i="37"/>
  <c r="DD63" i="36"/>
  <c r="DD63" i="40"/>
  <c r="BS62" i="39"/>
  <c r="BS62" i="38"/>
  <c r="BS62" i="37"/>
  <c r="BS62" i="36"/>
  <c r="BS62" i="40"/>
  <c r="Z42" i="39"/>
  <c r="Z42" i="38"/>
  <c r="Z42" i="37"/>
  <c r="Z42" i="36"/>
  <c r="Z42" i="40"/>
  <c r="BM33" i="39"/>
  <c r="BM33" i="38"/>
  <c r="BM33" i="37"/>
  <c r="BM33" i="36"/>
  <c r="BM33" i="40"/>
  <c r="W29" i="39"/>
  <c r="W29" i="38"/>
  <c r="W29" i="37"/>
  <c r="W29" i="36"/>
  <c r="W29" i="40"/>
  <c r="BR35" i="39"/>
  <c r="BR35" i="38"/>
  <c r="BR35" i="37"/>
  <c r="BR35" i="36"/>
  <c r="BR35" i="40"/>
  <c r="DL43" i="39"/>
  <c r="DL43" i="38"/>
  <c r="DL43" i="37"/>
  <c r="DL43" i="36"/>
  <c r="DL43" i="40"/>
  <c r="BN6" i="39"/>
  <c r="BN6" i="37"/>
  <c r="BN6" i="38"/>
  <c r="BN6" i="36"/>
  <c r="BN6" i="40"/>
  <c r="BV24" i="39"/>
  <c r="BV24" i="38"/>
  <c r="BV24" i="37"/>
  <c r="BV24" i="36"/>
  <c r="BV24" i="40"/>
  <c r="BI64" i="39"/>
  <c r="BI64" i="38"/>
  <c r="BI64" i="40"/>
  <c r="BI64" i="36"/>
  <c r="BI64" i="37"/>
  <c r="AZ11" i="39"/>
  <c r="AZ11" i="38"/>
  <c r="AZ11" i="36"/>
  <c r="AZ11" i="37"/>
  <c r="AZ11" i="40"/>
  <c r="O6" i="39"/>
  <c r="O6" i="38"/>
  <c r="O6" i="37"/>
  <c r="O6" i="36"/>
  <c r="O6" i="40"/>
  <c r="BP9" i="39"/>
  <c r="BP9" i="38"/>
  <c r="BP9" i="36"/>
  <c r="BP9" i="37"/>
  <c r="BP9" i="40"/>
  <c r="BC36" i="39"/>
  <c r="BC36" i="38"/>
  <c r="BC36" i="37"/>
  <c r="BC36" i="36"/>
  <c r="BC36" i="40"/>
  <c r="AU17" i="39"/>
  <c r="AU17" i="38"/>
  <c r="AU17" i="37"/>
  <c r="AU17" i="36"/>
  <c r="AU17" i="40"/>
  <c r="DQ47" i="39"/>
  <c r="DQ47" i="38"/>
  <c r="DQ47" i="37"/>
  <c r="DQ47" i="36"/>
  <c r="DQ47" i="40"/>
  <c r="BM50" i="39"/>
  <c r="BM50" i="38"/>
  <c r="BM50" i="37"/>
  <c r="BM50" i="36"/>
  <c r="BM50" i="40"/>
  <c r="AJ25" i="39"/>
  <c r="AJ25" i="38"/>
  <c r="AJ25" i="37"/>
  <c r="AJ25" i="40"/>
  <c r="AJ25" i="36"/>
  <c r="Y9" i="39"/>
  <c r="Y9" i="38"/>
  <c r="Y9" i="37"/>
  <c r="Y9" i="36"/>
  <c r="Y9" i="40"/>
  <c r="DM5" i="39"/>
  <c r="DM5" i="38"/>
  <c r="DM5" i="37"/>
  <c r="DM5" i="40"/>
  <c r="DM5" i="36"/>
  <c r="AC66" i="39"/>
  <c r="AC66" i="38"/>
  <c r="AC66" i="37"/>
  <c r="AC66" i="40"/>
  <c r="AC66" i="36"/>
  <c r="BJ15" i="39"/>
  <c r="BJ15" i="38"/>
  <c r="BJ15" i="37"/>
  <c r="BJ15" i="36"/>
  <c r="BJ15" i="40"/>
  <c r="BH16" i="39"/>
  <c r="BH16" i="38"/>
  <c r="BH16" i="37"/>
  <c r="BH16" i="36"/>
  <c r="BH16" i="40"/>
  <c r="BZ25" i="39"/>
  <c r="BZ25" i="38"/>
  <c r="BZ25" i="37"/>
  <c r="BZ25" i="36"/>
  <c r="BZ25" i="40"/>
  <c r="DE63" i="39"/>
  <c r="DE63" i="38"/>
  <c r="DE63" i="37"/>
  <c r="DE63" i="36"/>
  <c r="DE63" i="40"/>
  <c r="DM51" i="39"/>
  <c r="DM51" i="38"/>
  <c r="DM51" i="37"/>
  <c r="DM51" i="36"/>
  <c r="DM51" i="40"/>
  <c r="BZ46" i="39"/>
  <c r="BZ46" i="38"/>
  <c r="BZ46" i="37"/>
  <c r="BZ46" i="36"/>
  <c r="BZ46" i="40"/>
  <c r="BA31" i="39"/>
  <c r="BA31" i="38"/>
  <c r="BA31" i="37"/>
  <c r="BA31" i="36"/>
  <c r="BA31" i="40"/>
  <c r="T16" i="39"/>
  <c r="T16" i="38"/>
  <c r="T16" i="37"/>
  <c r="T16" i="36"/>
  <c r="T16" i="40"/>
  <c r="DQ24" i="39"/>
  <c r="DQ24" i="38"/>
  <c r="DQ24" i="37"/>
  <c r="DQ24" i="40"/>
  <c r="DQ24" i="36"/>
  <c r="M41" i="39"/>
  <c r="M41" i="38"/>
  <c r="M41" i="37"/>
  <c r="M41" i="36"/>
  <c r="M41" i="40"/>
  <c r="CW21" i="39"/>
  <c r="CW21" i="37"/>
  <c r="CW21" i="38"/>
  <c r="CW21" i="40"/>
  <c r="CW21" i="36"/>
  <c r="BH56" i="39"/>
  <c r="BH56" i="38"/>
  <c r="BH56" i="37"/>
  <c r="BH56" i="36"/>
  <c r="BH56" i="40"/>
  <c r="CP14" i="39"/>
  <c r="CP14" i="38"/>
  <c r="CP14" i="37"/>
  <c r="CP14" i="36"/>
  <c r="CP14" i="40"/>
  <c r="CP54" i="39"/>
  <c r="CP54" i="38"/>
  <c r="CP54" i="37"/>
  <c r="CP54" i="40"/>
  <c r="CP54" i="36"/>
  <c r="BC15" i="39"/>
  <c r="BC15" i="38"/>
  <c r="BC15" i="37"/>
  <c r="BC15" i="40"/>
  <c r="BC15" i="36"/>
  <c r="CC52" i="39"/>
  <c r="CC52" i="38"/>
  <c r="CC52" i="37"/>
  <c r="CC52" i="36"/>
  <c r="CC52" i="40"/>
  <c r="N5" i="39"/>
  <c r="N5" i="38"/>
  <c r="N5" i="37"/>
  <c r="N5" i="40"/>
  <c r="N5" i="36"/>
  <c r="BZ51" i="39"/>
  <c r="BZ51" i="38"/>
  <c r="BZ51" i="37"/>
  <c r="BZ51" i="40"/>
  <c r="BZ51" i="36"/>
  <c r="J19" i="39"/>
  <c r="J19" i="38"/>
  <c r="J19" i="37"/>
  <c r="J19" i="40"/>
  <c r="J19" i="36"/>
  <c r="AE16" i="39"/>
  <c r="AE16" i="38"/>
  <c r="AE16" i="37"/>
  <c r="AE16" i="36"/>
  <c r="AE16" i="40"/>
  <c r="Y52" i="39"/>
  <c r="Y52" i="38"/>
  <c r="Y52" i="37"/>
  <c r="Y52" i="36"/>
  <c r="Y52" i="40"/>
  <c r="CD16" i="39"/>
  <c r="CD16" i="38"/>
  <c r="CD16" i="37"/>
  <c r="CD16" i="36"/>
  <c r="CD16" i="40"/>
  <c r="AW16" i="39"/>
  <c r="AW16" i="38"/>
  <c r="AW16" i="37"/>
  <c r="AW16" i="36"/>
  <c r="AW16" i="40"/>
  <c r="AT46" i="39"/>
  <c r="AT46" i="38"/>
  <c r="AT46" i="37"/>
  <c r="AT46" i="36"/>
  <c r="AT46" i="40"/>
  <c r="CP16" i="39"/>
  <c r="CP16" i="38"/>
  <c r="CP16" i="36"/>
  <c r="CP16" i="37"/>
  <c r="CP16" i="40"/>
  <c r="V19" i="39"/>
  <c r="V19" i="38"/>
  <c r="V19" i="37"/>
  <c r="V19" i="36"/>
  <c r="V19" i="40"/>
  <c r="BN16" i="39"/>
  <c r="BN16" i="38"/>
  <c r="BN16" i="37"/>
  <c r="BN16" i="36"/>
  <c r="BN16" i="40"/>
  <c r="BI9" i="39"/>
  <c r="BI9" i="38"/>
  <c r="BI9" i="37"/>
  <c r="BI9" i="36"/>
  <c r="BI9" i="40"/>
  <c r="I63" i="39"/>
  <c r="I63" i="38"/>
  <c r="I63" i="36"/>
  <c r="I63" i="37"/>
  <c r="I63" i="40"/>
  <c r="R16" i="39"/>
  <c r="R16" i="38"/>
  <c r="R16" i="37"/>
  <c r="R16" i="36"/>
  <c r="R16" i="40"/>
  <c r="J15" i="39"/>
  <c r="J15" i="38"/>
  <c r="J15" i="37"/>
  <c r="J15" i="36"/>
  <c r="J15" i="40"/>
  <c r="BH39" i="39"/>
  <c r="BH39" i="38"/>
  <c r="BH39" i="37"/>
  <c r="BH39" i="36"/>
  <c r="BH39" i="40"/>
  <c r="BR19" i="39"/>
  <c r="BR19" i="38"/>
  <c r="BR19" i="37"/>
  <c r="BR19" i="36"/>
  <c r="BR19" i="40"/>
  <c r="AE15" i="39"/>
  <c r="AE15" i="38"/>
  <c r="AE15" i="37"/>
  <c r="AE15" i="40"/>
  <c r="AE15" i="36"/>
  <c r="Q16" i="39"/>
  <c r="Q16" i="38"/>
  <c r="Q16" i="37"/>
  <c r="Q16" i="36"/>
  <c r="Q16" i="40"/>
  <c r="CW44" i="39"/>
  <c r="CW44" i="37"/>
  <c r="CW44" i="38"/>
  <c r="CW44" i="36"/>
  <c r="CW44" i="40"/>
  <c r="BN19" i="39"/>
  <c r="BN19" i="38"/>
  <c r="BN19" i="37"/>
  <c r="BN19" i="36"/>
  <c r="BN19" i="40"/>
  <c r="AM47" i="39"/>
  <c r="AM47" i="38"/>
  <c r="AM47" i="37"/>
  <c r="AM47" i="36"/>
  <c r="AM47" i="40"/>
  <c r="BK38" i="39"/>
  <c r="BK38" i="38"/>
  <c r="BK38" i="37"/>
  <c r="BK38" i="36"/>
  <c r="BK38" i="40"/>
  <c r="AB32" i="39"/>
  <c r="AB32" i="38"/>
  <c r="AB32" i="37"/>
  <c r="AB32" i="36"/>
  <c r="AB32" i="40"/>
  <c r="DG25" i="39"/>
  <c r="DG25" i="38"/>
  <c r="DG25" i="37"/>
  <c r="DG25" i="36"/>
  <c r="DG25" i="40"/>
  <c r="AS28" i="39"/>
  <c r="AS28" i="38"/>
  <c r="AS28" i="37"/>
  <c r="AS28" i="36"/>
  <c r="AS28" i="40"/>
  <c r="DE44" i="39"/>
  <c r="DE44" i="38"/>
  <c r="DE44" i="37"/>
  <c r="DE44" i="36"/>
  <c r="DE44" i="40"/>
  <c r="BH63" i="39"/>
  <c r="BH63" i="38"/>
  <c r="BH63" i="37"/>
  <c r="BH63" i="36"/>
  <c r="BH63" i="40"/>
  <c r="CS51" i="39"/>
  <c r="CS51" i="38"/>
  <c r="CS51" i="37"/>
  <c r="CS51" i="36"/>
  <c r="CS51" i="40"/>
  <c r="AM39" i="39"/>
  <c r="AM39" i="38"/>
  <c r="AM39" i="37"/>
  <c r="AM39" i="36"/>
  <c r="AM39" i="40"/>
  <c r="AM67" i="39"/>
  <c r="AM67" i="38"/>
  <c r="AM67" i="37"/>
  <c r="AM67" i="36"/>
  <c r="AM67" i="40"/>
  <c r="BQ55" i="39"/>
  <c r="BQ55" i="38"/>
  <c r="BQ55" i="36"/>
  <c r="BQ55" i="40"/>
  <c r="BQ55" i="37"/>
  <c r="DL34" i="39"/>
  <c r="DL34" i="38"/>
  <c r="DL34" i="37"/>
  <c r="DL34" i="40"/>
  <c r="DL34" i="36"/>
  <c r="Y24" i="39"/>
  <c r="Y24" i="38"/>
  <c r="Y24" i="37"/>
  <c r="Y24" i="36"/>
  <c r="Y24" i="40"/>
  <c r="BE48" i="39"/>
  <c r="BE48" i="38"/>
  <c r="BE48" i="37"/>
  <c r="BE48" i="36"/>
  <c r="BE48" i="40"/>
  <c r="Q61" i="39"/>
  <c r="Q61" i="37"/>
  <c r="Q61" i="38"/>
  <c r="Q61" i="40"/>
  <c r="Q61" i="36"/>
  <c r="M44" i="39"/>
  <c r="M44" i="38"/>
  <c r="M44" i="37"/>
  <c r="M44" i="36"/>
  <c r="M44" i="40"/>
  <c r="W3" i="39"/>
  <c r="W3" i="38"/>
  <c r="W3" i="37"/>
  <c r="W3" i="36"/>
  <c r="W3" i="40"/>
  <c r="CP34" i="39"/>
  <c r="CP34" i="38"/>
  <c r="CP34" i="37"/>
  <c r="CP34" i="36"/>
  <c r="CP34" i="40"/>
  <c r="BI52" i="39"/>
  <c r="BI52" i="38"/>
  <c r="BI52" i="37"/>
  <c r="BI52" i="36"/>
  <c r="BI52" i="40"/>
  <c r="CX66" i="39"/>
  <c r="CX66" i="38"/>
  <c r="CX66" i="37"/>
  <c r="CX66" i="36"/>
  <c r="CX66" i="40"/>
  <c r="CE40" i="39"/>
  <c r="CE40" i="38"/>
  <c r="CE40" i="37"/>
  <c r="CE40" i="36"/>
  <c r="CE40" i="40"/>
  <c r="M53" i="39"/>
  <c r="M53" i="38"/>
  <c r="M53" i="37"/>
  <c r="M53" i="40"/>
  <c r="M53" i="36"/>
  <c r="AV39" i="39"/>
  <c r="AV39" i="38"/>
  <c r="AV39" i="36"/>
  <c r="AV39" i="40"/>
  <c r="AV39" i="37"/>
  <c r="AY53" i="39"/>
  <c r="AY53" i="38"/>
  <c r="AY53" i="36"/>
  <c r="AY53" i="37"/>
  <c r="AY53" i="40"/>
  <c r="DK67" i="39"/>
  <c r="DK67" i="38"/>
  <c r="DK67" i="37"/>
  <c r="DK67" i="36"/>
  <c r="DK67" i="40"/>
  <c r="DJ51" i="39"/>
  <c r="DJ51" i="38"/>
  <c r="DJ51" i="37"/>
  <c r="DJ51" i="36"/>
  <c r="DJ51" i="40"/>
  <c r="CQ46" i="39"/>
  <c r="CQ46" i="38"/>
  <c r="CQ46" i="37"/>
  <c r="CQ46" i="40"/>
  <c r="CQ46" i="36"/>
  <c r="AX16" i="39"/>
  <c r="AX16" i="38"/>
  <c r="AX16" i="37"/>
  <c r="AX16" i="36"/>
  <c r="AX16" i="40"/>
  <c r="CT15" i="39"/>
  <c r="CT15" i="38"/>
  <c r="CT15" i="37"/>
  <c r="CT15" i="36"/>
  <c r="CT15" i="40"/>
  <c r="M16" i="39"/>
  <c r="M16" i="38"/>
  <c r="M16" i="37"/>
  <c r="M16" i="36"/>
  <c r="M16" i="40"/>
  <c r="AD5" i="39"/>
  <c r="AD5" i="38"/>
  <c r="AD5" i="37"/>
  <c r="AD5" i="36"/>
  <c r="AD5" i="40"/>
  <c r="BR67" i="39"/>
  <c r="BR67" i="38"/>
  <c r="BR67" i="37"/>
  <c r="BR67" i="36"/>
  <c r="BR67" i="40"/>
  <c r="CW6" i="39"/>
  <c r="CW6" i="38"/>
  <c r="CW6" i="37"/>
  <c r="CW6" i="36"/>
  <c r="CW6" i="40"/>
  <c r="T24" i="39"/>
  <c r="T24" i="37"/>
  <c r="T24" i="38"/>
  <c r="T24" i="36"/>
  <c r="T24" i="40"/>
  <c r="BF7" i="39"/>
  <c r="BF7" i="38"/>
  <c r="BF7" i="37"/>
  <c r="BF7" i="40"/>
  <c r="BF7" i="36"/>
  <c r="BH32" i="39"/>
  <c r="BH32" i="37"/>
  <c r="BH32" i="38"/>
  <c r="BH32" i="36"/>
  <c r="BH32" i="40"/>
  <c r="AD13" i="39"/>
  <c r="AD13" i="38"/>
  <c r="AD13" i="37"/>
  <c r="AD13" i="36"/>
  <c r="AD13" i="40"/>
  <c r="AZ26" i="39"/>
  <c r="AZ26" i="38"/>
  <c r="AZ26" i="37"/>
  <c r="AZ26" i="36"/>
  <c r="AZ26" i="40"/>
  <c r="BJ52" i="39"/>
  <c r="BJ52" i="38"/>
  <c r="BJ52" i="37"/>
  <c r="BJ52" i="36"/>
  <c r="BJ52" i="40"/>
  <c r="AS20" i="39"/>
  <c r="AS20" i="38"/>
  <c r="AS20" i="37"/>
  <c r="AS20" i="36"/>
  <c r="AS20" i="40"/>
  <c r="AC41" i="39"/>
  <c r="AC41" i="38"/>
  <c r="AC41" i="37"/>
  <c r="AC41" i="40"/>
  <c r="AC41" i="36"/>
  <c r="BH58" i="39"/>
  <c r="BH58" i="38"/>
  <c r="BH58" i="37"/>
  <c r="BH58" i="36"/>
  <c r="BH58" i="40"/>
  <c r="AL34" i="39"/>
  <c r="AL34" i="38"/>
  <c r="AL34" i="36"/>
  <c r="AL34" i="37"/>
  <c r="AL34" i="40"/>
  <c r="W31" i="39"/>
  <c r="W31" i="38"/>
  <c r="W31" i="37"/>
  <c r="W31" i="40"/>
  <c r="W31" i="36"/>
  <c r="AM51" i="39"/>
  <c r="AM51" i="38"/>
  <c r="AM51" i="37"/>
  <c r="AM51" i="40"/>
  <c r="AM51" i="36"/>
  <c r="AE41" i="39"/>
  <c r="AE41" i="37"/>
  <c r="AE41" i="36"/>
  <c r="AE41" i="38"/>
  <c r="AE41" i="40"/>
  <c r="CJ16" i="39"/>
  <c r="CJ16" i="38"/>
  <c r="CJ16" i="37"/>
  <c r="CJ16" i="36"/>
  <c r="CJ16" i="40"/>
  <c r="AC61" i="39"/>
  <c r="AC61" i="38"/>
  <c r="AC61" i="37"/>
  <c r="AC61" i="36"/>
  <c r="AC61" i="40"/>
  <c r="CS40" i="39"/>
  <c r="CS40" i="38"/>
  <c r="CS40" i="37"/>
  <c r="CS40" i="36"/>
  <c r="CS40" i="40"/>
  <c r="BE56" i="39"/>
  <c r="BE56" i="38"/>
  <c r="BE56" i="37"/>
  <c r="BE56" i="36"/>
  <c r="BE56" i="40"/>
  <c r="DQ67" i="39"/>
  <c r="DQ67" i="38"/>
  <c r="DQ67" i="37"/>
  <c r="DQ67" i="36"/>
  <c r="DQ67" i="40"/>
  <c r="CN65" i="39"/>
  <c r="CN65" i="38"/>
  <c r="CN65" i="37"/>
  <c r="CN65" i="36"/>
  <c r="CN65" i="40"/>
  <c r="AL28" i="39"/>
  <c r="AL28" i="38"/>
  <c r="AL28" i="37"/>
  <c r="AL28" i="36"/>
  <c r="AL28" i="40"/>
  <c r="CX46" i="39"/>
  <c r="CX46" i="38"/>
  <c r="CX46" i="36"/>
  <c r="CX46" i="37"/>
  <c r="CX46" i="40"/>
  <c r="CX60" i="39"/>
  <c r="CX60" i="38"/>
  <c r="CX60" i="37"/>
  <c r="CX60" i="36"/>
  <c r="CX60" i="40"/>
  <c r="BW15" i="39"/>
  <c r="BW15" i="38"/>
  <c r="BW15" i="37"/>
  <c r="BW15" i="40"/>
  <c r="BW15" i="36"/>
  <c r="BG65" i="39"/>
  <c r="BG65" i="38"/>
  <c r="BG65" i="37"/>
  <c r="BG65" i="36"/>
  <c r="BG65" i="40"/>
  <c r="AV32" i="39"/>
  <c r="AV32" i="38"/>
  <c r="AV32" i="37"/>
  <c r="AV32" i="36"/>
  <c r="AV32" i="40"/>
  <c r="DH30" i="39"/>
  <c r="DH30" i="38"/>
  <c r="DH30" i="37"/>
  <c r="DH30" i="36"/>
  <c r="DH30" i="40"/>
  <c r="CE37" i="39"/>
  <c r="CE37" i="38"/>
  <c r="CE37" i="36"/>
  <c r="CE37" i="37"/>
  <c r="CE37" i="40"/>
  <c r="BF51" i="39"/>
  <c r="BF51" i="38"/>
  <c r="BF51" i="37"/>
  <c r="BF51" i="36"/>
  <c r="BF51" i="40"/>
  <c r="CR59" i="39"/>
  <c r="CR59" i="38"/>
  <c r="CR59" i="37"/>
  <c r="CR59" i="40"/>
  <c r="CR59" i="36"/>
  <c r="DD20" i="39"/>
  <c r="DD20" i="38"/>
  <c r="DD20" i="37"/>
  <c r="DD20" i="36"/>
  <c r="DD20" i="40"/>
  <c r="BP52" i="39"/>
  <c r="BP52" i="38"/>
  <c r="BP52" i="37"/>
  <c r="BP52" i="36"/>
  <c r="BP52" i="40"/>
  <c r="BY20" i="39"/>
  <c r="BY20" i="38"/>
  <c r="BY20" i="37"/>
  <c r="BY20" i="40"/>
  <c r="BY20" i="36"/>
  <c r="AK41" i="39"/>
  <c r="AK41" i="38"/>
  <c r="AK41" i="37"/>
  <c r="AK41" i="36"/>
  <c r="AK41" i="40"/>
  <c r="M60" i="39"/>
  <c r="M60" i="38"/>
  <c r="M60" i="37"/>
  <c r="M60" i="40"/>
  <c r="M60" i="36"/>
  <c r="CV34" i="39"/>
  <c r="CV34" i="38"/>
  <c r="CV34" i="37"/>
  <c r="CV34" i="36"/>
  <c r="CV34" i="40"/>
  <c r="AM31" i="39"/>
  <c r="AM31" i="38"/>
  <c r="AM31" i="37"/>
  <c r="AM31" i="40"/>
  <c r="AM31" i="36"/>
  <c r="AU51" i="39"/>
  <c r="AU51" i="38"/>
  <c r="AU51" i="37"/>
  <c r="AU51" i="36"/>
  <c r="AU51" i="40"/>
  <c r="CP41" i="39"/>
  <c r="CP41" i="38"/>
  <c r="CP41" i="37"/>
  <c r="CP41" i="36"/>
  <c r="CP41" i="40"/>
  <c r="AF16" i="39"/>
  <c r="AF16" i="38"/>
  <c r="AF16" i="37"/>
  <c r="AF16" i="36"/>
  <c r="AF16" i="40"/>
  <c r="AC57" i="39"/>
  <c r="AC57" i="38"/>
  <c r="AC57" i="37"/>
  <c r="AC57" i="40"/>
  <c r="AC57" i="36"/>
  <c r="CS37" i="39"/>
  <c r="CS37" i="38"/>
  <c r="CS37" i="37"/>
  <c r="CS37" i="40"/>
  <c r="CS37" i="36"/>
  <c r="CK53" i="39"/>
  <c r="CK53" i="37"/>
  <c r="CK53" i="38"/>
  <c r="CK53" i="40"/>
  <c r="CK53" i="36"/>
  <c r="Y67" i="39"/>
  <c r="Y67" i="38"/>
  <c r="Y67" i="37"/>
  <c r="Y67" i="36"/>
  <c r="Y67" i="40"/>
  <c r="CV65" i="39"/>
  <c r="CV65" i="38"/>
  <c r="CV65" i="37"/>
  <c r="CV65" i="36"/>
  <c r="CV65" i="40"/>
  <c r="DF30" i="39"/>
  <c r="DF30" i="38"/>
  <c r="DF30" i="37"/>
  <c r="DF30" i="36"/>
  <c r="DF30" i="40"/>
  <c r="DN49" i="39"/>
  <c r="DN49" i="38"/>
  <c r="DN49" i="37"/>
  <c r="DN49" i="40"/>
  <c r="DN49" i="36"/>
  <c r="DN62" i="39"/>
  <c r="DN62" i="38"/>
  <c r="DN62" i="36"/>
  <c r="DN62" i="37"/>
  <c r="DN62" i="40"/>
  <c r="CE39" i="39"/>
  <c r="CE39" i="38"/>
  <c r="CE39" i="37"/>
  <c r="CE39" i="36"/>
  <c r="CE39" i="40"/>
  <c r="BK27" i="39"/>
  <c r="BK27" i="38"/>
  <c r="BK27" i="37"/>
  <c r="BK27" i="36"/>
  <c r="BK27" i="40"/>
  <c r="DH32" i="39"/>
  <c r="DH32" i="38"/>
  <c r="DH32" i="37"/>
  <c r="DH32" i="36"/>
  <c r="DH32" i="40"/>
  <c r="BD36" i="39"/>
  <c r="BD36" i="38"/>
  <c r="BD36" i="37"/>
  <c r="BD36" i="36"/>
  <c r="BD36" i="40"/>
  <c r="J51" i="39"/>
  <c r="J51" i="38"/>
  <c r="J51" i="37"/>
  <c r="J51" i="36"/>
  <c r="J51" i="40"/>
  <c r="AI3" i="39"/>
  <c r="AI3" i="38"/>
  <c r="AI3" i="36"/>
  <c r="AI3" i="37"/>
  <c r="AI3" i="40"/>
  <c r="AZ66" i="39"/>
  <c r="AZ66" i="38"/>
  <c r="AZ66" i="36"/>
  <c r="AZ66" i="37"/>
  <c r="AZ66" i="40"/>
  <c r="BK67" i="39"/>
  <c r="BK67" i="38"/>
  <c r="BK67" i="37"/>
  <c r="BK67" i="40"/>
  <c r="BK67" i="36"/>
  <c r="AN16" i="39"/>
  <c r="AN16" i="38"/>
  <c r="AN16" i="37"/>
  <c r="AN16" i="36"/>
  <c r="AN16" i="40"/>
  <c r="CZ65" i="39"/>
  <c r="CZ65" i="37"/>
  <c r="CZ65" i="38"/>
  <c r="CZ65" i="36"/>
  <c r="CZ65" i="40"/>
  <c r="BK3" i="39"/>
  <c r="BK3" i="38"/>
  <c r="BK3" i="37"/>
  <c r="BK3" i="36"/>
  <c r="BK3" i="40"/>
  <c r="BX44" i="39"/>
  <c r="BX44" i="38"/>
  <c r="BX44" i="37"/>
  <c r="BX44" i="36"/>
  <c r="BX44" i="40"/>
  <c r="V15" i="39"/>
  <c r="V15" i="38"/>
  <c r="V15" i="37"/>
  <c r="V15" i="40"/>
  <c r="V15" i="36"/>
  <c r="BK39" i="39"/>
  <c r="BK39" i="38"/>
  <c r="BK39" i="37"/>
  <c r="BK39" i="40"/>
  <c r="BK39" i="36"/>
  <c r="CV26" i="39"/>
  <c r="CV26" i="38"/>
  <c r="CV26" i="37"/>
  <c r="CV26" i="36"/>
  <c r="CV26" i="40"/>
  <c r="AK25" i="39"/>
  <c r="AK25" i="38"/>
  <c r="AK25" i="37"/>
  <c r="AK25" i="36"/>
  <c r="AK25" i="40"/>
  <c r="DE68" i="39"/>
  <c r="DE68" i="38"/>
  <c r="DE68" i="37"/>
  <c r="DE68" i="40"/>
  <c r="DE68" i="36"/>
  <c r="AF15" i="39"/>
  <c r="AF15" i="38"/>
  <c r="AF15" i="37"/>
  <c r="AF15" i="36"/>
  <c r="AF15" i="40"/>
  <c r="DQ40" i="39"/>
  <c r="DQ40" i="38"/>
  <c r="DQ40" i="37"/>
  <c r="DQ40" i="36"/>
  <c r="DQ40" i="40"/>
  <c r="CN67" i="39"/>
  <c r="CN67" i="38"/>
  <c r="CN67" i="37"/>
  <c r="CN67" i="36"/>
  <c r="CN67" i="40"/>
  <c r="BB34" i="39"/>
  <c r="BB34" i="38"/>
  <c r="BB34" i="37"/>
  <c r="BB34" i="36"/>
  <c r="BB34" i="40"/>
  <c r="AD52" i="39"/>
  <c r="AD52" i="38"/>
  <c r="AD52" i="37"/>
  <c r="AD52" i="36"/>
  <c r="AD52" i="40"/>
  <c r="AL66" i="39"/>
  <c r="AL66" i="38"/>
  <c r="AL66" i="37"/>
  <c r="AL66" i="36"/>
  <c r="AL66" i="40"/>
  <c r="AY40" i="39"/>
  <c r="AY40" i="38"/>
  <c r="AY40" i="37"/>
  <c r="AY40" i="36"/>
  <c r="AY40" i="40"/>
  <c r="CC35" i="39"/>
  <c r="CC35" i="37"/>
  <c r="CC35" i="38"/>
  <c r="CC35" i="36"/>
  <c r="CC35" i="40"/>
  <c r="AV35" i="39"/>
  <c r="AV35" i="38"/>
  <c r="AV35" i="37"/>
  <c r="AV35" i="36"/>
  <c r="AV35" i="40"/>
  <c r="AV52" i="39"/>
  <c r="AV52" i="38"/>
  <c r="AV52" i="36"/>
  <c r="AV52" i="40"/>
  <c r="AV52" i="37"/>
  <c r="CT40" i="39"/>
  <c r="CT40" i="38"/>
  <c r="CT40" i="37"/>
  <c r="CT40" i="36"/>
  <c r="CT40" i="40"/>
  <c r="AV65" i="39"/>
  <c r="AV65" i="38"/>
  <c r="AV65" i="37"/>
  <c r="AV65" i="36"/>
  <c r="AV65" i="40"/>
  <c r="CT52" i="39"/>
  <c r="CT52" i="38"/>
  <c r="CT52" i="37"/>
  <c r="CT52" i="40"/>
  <c r="CT52" i="36"/>
  <c r="AU65" i="39"/>
  <c r="AU65" i="38"/>
  <c r="AU65" i="37"/>
  <c r="AU65" i="36"/>
  <c r="AU65" i="40"/>
  <c r="DG62" i="39"/>
  <c r="DG62" i="38"/>
  <c r="DG62" i="37"/>
  <c r="DG62" i="36"/>
  <c r="DG62" i="40"/>
  <c r="DI40" i="39"/>
  <c r="DI40" i="38"/>
  <c r="DI40" i="37"/>
  <c r="DI40" i="36"/>
  <c r="DI40" i="40"/>
  <c r="CK56" i="39"/>
  <c r="CK56" i="38"/>
  <c r="CK56" i="37"/>
  <c r="CK56" i="36"/>
  <c r="CK56" i="40"/>
  <c r="AG68" i="39"/>
  <c r="AG68" i="38"/>
  <c r="AG68" i="37"/>
  <c r="AG68" i="36"/>
  <c r="AG68" i="40"/>
  <c r="CC32" i="39"/>
  <c r="CC32" i="38"/>
  <c r="CC32" i="37"/>
  <c r="CC32" i="36"/>
  <c r="CC32" i="40"/>
  <c r="BB38" i="39"/>
  <c r="BB38" i="38"/>
  <c r="BB38" i="37"/>
  <c r="BB38" i="36"/>
  <c r="BB38" i="40"/>
  <c r="BR54" i="39"/>
  <c r="BR54" i="38"/>
  <c r="BR54" i="37"/>
  <c r="BR54" i="36"/>
  <c r="BR54" i="40"/>
  <c r="N18" i="39"/>
  <c r="N18" i="38"/>
  <c r="N18" i="36"/>
  <c r="N18" i="37"/>
  <c r="N18" i="40"/>
  <c r="BW52" i="39"/>
  <c r="BW52" i="38"/>
  <c r="BW52" i="37"/>
  <c r="BW52" i="40"/>
  <c r="BW52" i="36"/>
  <c r="AM65" i="39"/>
  <c r="AM65" i="38"/>
  <c r="AM65" i="37"/>
  <c r="AM65" i="36"/>
  <c r="AM65" i="40"/>
  <c r="AY61" i="39"/>
  <c r="AY61" i="38"/>
  <c r="AY61" i="37"/>
  <c r="AY61" i="36"/>
  <c r="AY61" i="40"/>
  <c r="BT67" i="39"/>
  <c r="BT67" i="38"/>
  <c r="BT67" i="37"/>
  <c r="BT67" i="36"/>
  <c r="BT67" i="40"/>
  <c r="DM15" i="39"/>
  <c r="DM15" i="38"/>
  <c r="DM15" i="37"/>
  <c r="DM15" i="36"/>
  <c r="DM15" i="40"/>
  <c r="AL14" i="39"/>
  <c r="AL14" i="38"/>
  <c r="AL14" i="36"/>
  <c r="AL14" i="37"/>
  <c r="AL14" i="40"/>
  <c r="CG6" i="39"/>
  <c r="CG6" i="38"/>
  <c r="CG6" i="37"/>
  <c r="CG6" i="40"/>
  <c r="CG6" i="36"/>
  <c r="CH6" i="39"/>
  <c r="CH6" i="38"/>
  <c r="CH6" i="37"/>
  <c r="CH6" i="40"/>
  <c r="CH6" i="36"/>
  <c r="I59" i="39"/>
  <c r="I59" i="38"/>
  <c r="I59" i="36"/>
  <c r="I59" i="37"/>
  <c r="I59" i="40"/>
  <c r="DQ16" i="39"/>
  <c r="DQ16" i="38"/>
  <c r="DQ16" i="37"/>
  <c r="DQ16" i="40"/>
  <c r="DQ16" i="36"/>
  <c r="BM40" i="39"/>
  <c r="BM40" i="38"/>
  <c r="BM40" i="37"/>
  <c r="BM40" i="36"/>
  <c r="BM40" i="40"/>
  <c r="CT16" i="39"/>
  <c r="CT16" i="38"/>
  <c r="CT16" i="37"/>
  <c r="CT16" i="36"/>
  <c r="CT16" i="40"/>
  <c r="AA15" i="39"/>
  <c r="AA15" i="38"/>
  <c r="AA15" i="37"/>
  <c r="AA15" i="36"/>
  <c r="AA15" i="40"/>
  <c r="AT58" i="39"/>
  <c r="AT58" i="38"/>
  <c r="AT58" i="37"/>
  <c r="AT58" i="36"/>
  <c r="AT58" i="40"/>
  <c r="U21" i="39"/>
  <c r="U21" i="38"/>
  <c r="U21" i="37"/>
  <c r="U21" i="40"/>
  <c r="U21" i="36"/>
  <c r="AC55" i="39"/>
  <c r="AC55" i="38"/>
  <c r="AC55" i="37"/>
  <c r="AC55" i="40"/>
  <c r="AC55" i="36"/>
  <c r="DL42" i="39"/>
  <c r="DL42" i="38"/>
  <c r="DL42" i="37"/>
  <c r="DL42" i="40"/>
  <c r="DL42" i="36"/>
  <c r="CI33" i="39"/>
  <c r="CI33" i="38"/>
  <c r="CI33" i="37"/>
  <c r="CI33" i="36"/>
  <c r="CI33" i="40"/>
  <c r="BK52" i="39"/>
  <c r="BK52" i="38"/>
  <c r="BK52" i="37"/>
  <c r="BK52" i="40"/>
  <c r="BK52" i="36"/>
  <c r="DF57" i="39"/>
  <c r="DF57" i="38"/>
  <c r="DF57" i="37"/>
  <c r="DF57" i="36"/>
  <c r="DF57" i="40"/>
  <c r="DI45" i="39"/>
  <c r="DI45" i="38"/>
  <c r="DI45" i="37"/>
  <c r="DI45" i="36"/>
  <c r="DI45" i="40"/>
  <c r="BU59" i="39"/>
  <c r="BU59" i="37"/>
  <c r="BU59" i="36"/>
  <c r="BU59" i="38"/>
  <c r="BU59" i="40"/>
  <c r="I28" i="39"/>
  <c r="I28" i="38"/>
  <c r="I28" i="37"/>
  <c r="I28" i="36"/>
  <c r="I28" i="40"/>
  <c r="I30" i="39"/>
  <c r="I30" i="38"/>
  <c r="I30" i="37"/>
  <c r="I30" i="36"/>
  <c r="I30" i="40"/>
  <c r="I43" i="39"/>
  <c r="I43" i="38"/>
  <c r="I43" i="37"/>
  <c r="I43" i="40"/>
  <c r="I43" i="36"/>
  <c r="U14" i="39"/>
  <c r="U14" i="38"/>
  <c r="U14" i="37"/>
  <c r="U14" i="40"/>
  <c r="U14" i="36"/>
  <c r="CW14" i="39"/>
  <c r="CW14" i="38"/>
  <c r="CW14" i="37"/>
  <c r="CW14" i="36"/>
  <c r="CW14" i="40"/>
  <c r="V51" i="39"/>
  <c r="V51" i="38"/>
  <c r="V51" i="37"/>
  <c r="V51" i="36"/>
  <c r="V51" i="40"/>
  <c r="DG16" i="39"/>
  <c r="DG16" i="38"/>
  <c r="DG16" i="37"/>
  <c r="DG16" i="36"/>
  <c r="DG16" i="40"/>
  <c r="BM16" i="39"/>
  <c r="BM16" i="38"/>
  <c r="BM16" i="37"/>
  <c r="BM16" i="40"/>
  <c r="BM16" i="36"/>
  <c r="BA41" i="39"/>
  <c r="BA41" i="38"/>
  <c r="BA41" i="37"/>
  <c r="BA41" i="36"/>
  <c r="BA41" i="40"/>
  <c r="AP19" i="39"/>
  <c r="AP19" i="38"/>
  <c r="AP19" i="37"/>
  <c r="AP19" i="36"/>
  <c r="AP19" i="40"/>
  <c r="BZ65" i="39"/>
  <c r="BZ65" i="37"/>
  <c r="BZ65" i="38"/>
  <c r="BZ65" i="36"/>
  <c r="BZ65" i="40"/>
  <c r="CC59" i="39"/>
  <c r="CC59" i="38"/>
  <c r="CC59" i="37"/>
  <c r="CC59" i="36"/>
  <c r="CC59" i="40"/>
  <c r="DL51" i="39"/>
  <c r="DL51" i="38"/>
  <c r="DL51" i="37"/>
  <c r="DL51" i="36"/>
  <c r="DL51" i="40"/>
  <c r="AW64" i="39"/>
  <c r="AW64" i="38"/>
  <c r="AW64" i="37"/>
  <c r="AW64" i="40"/>
  <c r="AW64" i="36"/>
  <c r="CG39" i="39"/>
  <c r="CG39" i="38"/>
  <c r="CG39" i="36"/>
  <c r="CG39" i="37"/>
  <c r="CG39" i="40"/>
  <c r="BQ57" i="39"/>
  <c r="BQ57" i="37"/>
  <c r="BQ57" i="38"/>
  <c r="BQ57" i="36"/>
  <c r="BQ57" i="40"/>
  <c r="Y32" i="39"/>
  <c r="Y32" i="38"/>
  <c r="Y32" i="37"/>
  <c r="Y32" i="36"/>
  <c r="Y32" i="40"/>
  <c r="O33" i="39"/>
  <c r="O33" i="38"/>
  <c r="O33" i="37"/>
  <c r="O33" i="36"/>
  <c r="O33" i="40"/>
  <c r="BS51" i="39"/>
  <c r="BS51" i="38"/>
  <c r="BS51" i="37"/>
  <c r="BS51" i="36"/>
  <c r="BS51" i="40"/>
  <c r="W49" i="39"/>
  <c r="W49" i="38"/>
  <c r="W49" i="37"/>
  <c r="W49" i="36"/>
  <c r="W49" i="40"/>
  <c r="BF21" i="39"/>
  <c r="BF21" i="38"/>
  <c r="BF21" i="37"/>
  <c r="BF21" i="36"/>
  <c r="BF21" i="40"/>
  <c r="BZ68" i="39"/>
  <c r="BZ68" i="38"/>
  <c r="BZ68" i="37"/>
  <c r="BZ68" i="40"/>
  <c r="BZ68" i="36"/>
  <c r="Q45" i="39"/>
  <c r="Q45" i="38"/>
  <c r="Q45" i="37"/>
  <c r="Q45" i="36"/>
  <c r="Q45" i="40"/>
  <c r="CC57" i="39"/>
  <c r="CC57" i="38"/>
  <c r="CC57" i="37"/>
  <c r="CC57" i="40"/>
  <c r="CC57" i="36"/>
  <c r="CT34" i="39"/>
  <c r="CT34" i="38"/>
  <c r="CT34" i="37"/>
  <c r="CT34" i="36"/>
  <c r="CT34" i="40"/>
  <c r="AU3" i="39"/>
  <c r="AU3" i="38"/>
  <c r="AU3" i="37"/>
  <c r="AU3" i="36"/>
  <c r="AU3" i="40"/>
  <c r="BI36" i="39"/>
  <c r="BI36" i="38"/>
  <c r="BI36" i="36"/>
  <c r="BI36" i="37"/>
  <c r="BI36" i="40"/>
  <c r="CX52" i="39"/>
  <c r="CX52" i="38"/>
  <c r="CX52" i="37"/>
  <c r="CX52" i="36"/>
  <c r="CX52" i="40"/>
  <c r="AT68" i="39"/>
  <c r="AT68" i="38"/>
  <c r="AT68" i="36"/>
  <c r="AT68" i="37"/>
  <c r="AT68" i="40"/>
  <c r="BW51" i="39"/>
  <c r="BW51" i="38"/>
  <c r="BW51" i="37"/>
  <c r="BW51" i="40"/>
  <c r="BW51" i="36"/>
  <c r="CI57" i="39"/>
  <c r="CI57" i="38"/>
  <c r="CI57" i="36"/>
  <c r="CI57" i="37"/>
  <c r="CI57" i="40"/>
  <c r="CJ39" i="39"/>
  <c r="CJ39" i="38"/>
  <c r="CJ39" i="36"/>
  <c r="CJ39" i="37"/>
  <c r="CJ39" i="40"/>
  <c r="CP49" i="39"/>
  <c r="CP49" i="38"/>
  <c r="CP49" i="40"/>
  <c r="CP49" i="36"/>
  <c r="CP49" i="37"/>
  <c r="AA67" i="39"/>
  <c r="AA67" i="38"/>
  <c r="AA67" i="37"/>
  <c r="AA67" i="36"/>
  <c r="AA67" i="40"/>
  <c r="K3" i="39"/>
  <c r="K3" i="38"/>
  <c r="K3" i="36"/>
  <c r="K3" i="37"/>
  <c r="K3" i="40"/>
  <c r="DI3" i="39"/>
  <c r="DI3" i="38"/>
  <c r="DI3" i="36"/>
  <c r="DI3" i="40"/>
  <c r="DI3" i="37"/>
  <c r="CX15" i="39"/>
  <c r="CX15" i="38"/>
  <c r="CX15" i="37"/>
  <c r="CX15" i="36"/>
  <c r="CX15" i="40"/>
  <c r="AC16" i="39"/>
  <c r="AC16" i="38"/>
  <c r="AC16" i="37"/>
  <c r="AC16" i="40"/>
  <c r="AC16" i="36"/>
  <c r="AC8" i="39"/>
  <c r="AC8" i="38"/>
  <c r="AC8" i="37"/>
  <c r="AC8" i="36"/>
  <c r="AC8" i="40"/>
  <c r="AH15" i="39"/>
  <c r="AH15" i="38"/>
  <c r="AH15" i="37"/>
  <c r="AH15" i="36"/>
  <c r="AH15" i="40"/>
  <c r="CX51" i="39"/>
  <c r="CX51" i="38"/>
  <c r="CX51" i="37"/>
  <c r="CX51" i="36"/>
  <c r="CX51" i="40"/>
  <c r="BK40" i="39"/>
  <c r="BK40" i="38"/>
  <c r="BK40" i="37"/>
  <c r="BK40" i="36"/>
  <c r="BK40" i="40"/>
  <c r="AW52" i="39"/>
  <c r="AW52" i="38"/>
  <c r="AW52" i="37"/>
  <c r="AW52" i="36"/>
  <c r="AW52" i="40"/>
  <c r="BY61" i="39"/>
  <c r="BY61" i="38"/>
  <c r="BY61" i="37"/>
  <c r="BY61" i="36"/>
  <c r="BY61" i="40"/>
  <c r="CL40" i="39"/>
  <c r="CL40" i="38"/>
  <c r="CL40" i="37"/>
  <c r="CL40" i="36"/>
  <c r="CL40" i="40"/>
  <c r="DK15" i="39"/>
  <c r="DK15" i="38"/>
  <c r="DK15" i="37"/>
  <c r="DK15" i="36"/>
  <c r="DK15" i="40"/>
  <c r="CV24" i="39"/>
  <c r="CV24" i="38"/>
  <c r="CV24" i="37"/>
  <c r="CV24" i="36"/>
  <c r="CV24" i="40"/>
  <c r="BK22" i="39"/>
  <c r="BK22" i="38"/>
  <c r="BK22" i="36"/>
  <c r="BK22" i="37"/>
  <c r="BK22" i="40"/>
  <c r="CG25" i="39"/>
  <c r="CG25" i="38"/>
  <c r="CG25" i="37"/>
  <c r="CG25" i="36"/>
  <c r="CG25" i="40"/>
  <c r="CG44" i="39"/>
  <c r="CG44" i="38"/>
  <c r="CG44" i="37"/>
  <c r="CG44" i="36"/>
  <c r="CG44" i="40"/>
  <c r="AC63" i="39"/>
  <c r="AC63" i="38"/>
  <c r="AC63" i="37"/>
  <c r="AC63" i="36"/>
  <c r="AC63" i="40"/>
  <c r="BY44" i="39"/>
  <c r="BY44" i="38"/>
  <c r="BY44" i="37"/>
  <c r="BY44" i="36"/>
  <c r="BY44" i="40"/>
  <c r="DG33" i="39"/>
  <c r="DG33" i="38"/>
  <c r="DG33" i="36"/>
  <c r="DG33" i="37"/>
  <c r="DG33" i="40"/>
  <c r="CA52" i="39"/>
  <c r="CA52" i="38"/>
  <c r="CA52" i="37"/>
  <c r="CA52" i="36"/>
  <c r="CA52" i="40"/>
  <c r="BI45" i="39"/>
  <c r="BI45" i="38"/>
  <c r="BI45" i="37"/>
  <c r="BI45" i="36"/>
  <c r="BI45" i="40"/>
  <c r="DL24" i="39"/>
  <c r="DL24" i="38"/>
  <c r="DL24" i="37"/>
  <c r="DL24" i="36"/>
  <c r="DL24" i="40"/>
  <c r="DF3" i="39"/>
  <c r="DF3" i="37"/>
  <c r="DF3" i="38"/>
  <c r="DF3" i="40"/>
  <c r="DF3" i="36"/>
  <c r="AG45" i="39"/>
  <c r="AG45" i="38"/>
  <c r="AG45" i="37"/>
  <c r="AG45" i="40"/>
  <c r="AG45" i="36"/>
  <c r="CK57" i="39"/>
  <c r="CK57" i="38"/>
  <c r="CK57" i="37"/>
  <c r="CK57" i="36"/>
  <c r="CK57" i="40"/>
  <c r="DM21" i="39"/>
  <c r="DM21" i="38"/>
  <c r="DM21" i="37"/>
  <c r="DM21" i="36"/>
  <c r="DM21" i="40"/>
  <c r="DG3" i="39"/>
  <c r="DG3" i="38"/>
  <c r="DG3" i="37"/>
  <c r="DG3" i="36"/>
  <c r="DG3" i="40"/>
  <c r="BZ34" i="39"/>
  <c r="BZ34" i="38"/>
  <c r="BZ34" i="37"/>
  <c r="BZ34" i="36"/>
  <c r="BZ34" i="40"/>
  <c r="AT52" i="39"/>
  <c r="AT52" i="38"/>
  <c r="AT52" i="37"/>
  <c r="AT52" i="40"/>
  <c r="AT52" i="36"/>
  <c r="BR66" i="39"/>
  <c r="BR66" i="37"/>
  <c r="BR66" i="38"/>
  <c r="BR66" i="36"/>
  <c r="BR66" i="40"/>
  <c r="DK39" i="39"/>
  <c r="DK39" i="38"/>
  <c r="DK39" i="37"/>
  <c r="DK39" i="40"/>
  <c r="DK39" i="36"/>
  <c r="BC39" i="39"/>
  <c r="BC39" i="38"/>
  <c r="BC39" i="37"/>
  <c r="BC39" i="36"/>
  <c r="BC39" i="40"/>
  <c r="AF39" i="39"/>
  <c r="AF39" i="38"/>
  <c r="AF39" i="37"/>
  <c r="AF39" i="36"/>
  <c r="AF39" i="40"/>
  <c r="N50" i="39"/>
  <c r="N50" i="38"/>
  <c r="N50" i="37"/>
  <c r="N50" i="36"/>
  <c r="N50" i="40"/>
  <c r="AI67" i="39"/>
  <c r="AI67" i="38"/>
  <c r="AI67" i="37"/>
  <c r="AI67" i="36"/>
  <c r="AI67" i="40"/>
  <c r="AX52" i="39"/>
  <c r="AX52" i="38"/>
  <c r="AX52" i="37"/>
  <c r="AX52" i="36"/>
  <c r="AX52" i="40"/>
  <c r="I5" i="39"/>
  <c r="I5" i="38"/>
  <c r="I5" i="37"/>
  <c r="I5" i="36"/>
  <c r="I5" i="40"/>
  <c r="BR16" i="39"/>
  <c r="BR16" i="38"/>
  <c r="BR16" i="37"/>
  <c r="BR16" i="36"/>
  <c r="BR16" i="40"/>
  <c r="CG9" i="39"/>
  <c r="CG9" i="38"/>
  <c r="CG9" i="37"/>
  <c r="CG9" i="36"/>
  <c r="CG9" i="40"/>
  <c r="CG14" i="39"/>
  <c r="CG14" i="38"/>
  <c r="CG14" i="37"/>
  <c r="CG14" i="40"/>
  <c r="CG14" i="36"/>
  <c r="V14" i="39"/>
  <c r="V14" i="38"/>
  <c r="V14" i="37"/>
  <c r="V14" i="36"/>
  <c r="V14" i="40"/>
  <c r="CP13" i="39"/>
  <c r="CP13" i="38"/>
  <c r="CP13" i="37"/>
  <c r="CP13" i="36"/>
  <c r="CP13" i="40"/>
  <c r="BE15" i="39"/>
  <c r="BE15" i="38"/>
  <c r="BE15" i="37"/>
  <c r="BE15" i="36"/>
  <c r="BE15" i="40"/>
  <c r="CH30" i="39"/>
  <c r="CH30" i="38"/>
  <c r="CH30" i="37"/>
  <c r="CH30" i="36"/>
  <c r="CH30" i="40"/>
  <c r="Z14" i="39"/>
  <c r="Z14" i="38"/>
  <c r="Z14" i="37"/>
  <c r="Z14" i="36"/>
  <c r="Z14" i="40"/>
  <c r="AD30" i="39"/>
  <c r="AD30" i="38"/>
  <c r="AD30" i="37"/>
  <c r="AD30" i="36"/>
  <c r="AD30" i="40"/>
  <c r="AK8" i="39"/>
  <c r="AK8" i="38"/>
  <c r="AK8" i="36"/>
  <c r="AK8" i="37"/>
  <c r="AK8" i="40"/>
  <c r="T26" i="39"/>
  <c r="T26" i="38"/>
  <c r="T26" i="37"/>
  <c r="T26" i="36"/>
  <c r="T26" i="40"/>
  <c r="DE23" i="39"/>
  <c r="DE23" i="37"/>
  <c r="DE23" i="38"/>
  <c r="DE23" i="36"/>
  <c r="DE23" i="40"/>
  <c r="M28" i="39"/>
  <c r="M28" i="38"/>
  <c r="M28" i="37"/>
  <c r="M28" i="36"/>
  <c r="M28" i="40"/>
  <c r="CO44" i="39"/>
  <c r="CO44" i="38"/>
  <c r="CO44" i="36"/>
  <c r="CO44" i="37"/>
  <c r="CO44" i="40"/>
  <c r="AS63" i="39"/>
  <c r="AS63" i="38"/>
  <c r="AS63" i="37"/>
  <c r="AS63" i="36"/>
  <c r="AS63" i="40"/>
  <c r="CY49" i="39"/>
  <c r="CY49" i="38"/>
  <c r="CY49" i="36"/>
  <c r="CY49" i="40"/>
  <c r="CY49" i="37"/>
  <c r="W39" i="39"/>
  <c r="W39" i="38"/>
  <c r="W39" i="37"/>
  <c r="W39" i="40"/>
  <c r="W39" i="36"/>
  <c r="DG65" i="39"/>
  <c r="DG65" i="38"/>
  <c r="DG65" i="37"/>
  <c r="DG65" i="36"/>
  <c r="DG65" i="40"/>
  <c r="DE49" i="39"/>
  <c r="DE49" i="38"/>
  <c r="DE49" i="37"/>
  <c r="DE49" i="40"/>
  <c r="DE49" i="36"/>
  <c r="BJ25" i="39"/>
  <c r="BJ25" i="38"/>
  <c r="BJ25" i="37"/>
  <c r="BJ25" i="36"/>
  <c r="BJ25" i="40"/>
  <c r="AW10" i="39"/>
  <c r="AW10" i="38"/>
  <c r="AW10" i="37"/>
  <c r="AW10" i="40"/>
  <c r="AW10" i="36"/>
  <c r="AW45" i="39"/>
  <c r="AW45" i="38"/>
  <c r="AW45" i="37"/>
  <c r="AW45" i="40"/>
  <c r="AW45" i="36"/>
  <c r="DA57" i="39"/>
  <c r="DA57" i="38"/>
  <c r="DA57" i="37"/>
  <c r="DA57" i="36"/>
  <c r="DA57" i="40"/>
  <c r="BU24" i="39"/>
  <c r="BU24" i="38"/>
  <c r="BU24" i="37"/>
  <c r="BU24" i="36"/>
  <c r="BU24" i="40"/>
  <c r="DL67" i="39"/>
  <c r="DL67" i="37"/>
  <c r="DL67" i="38"/>
  <c r="DL67" i="36"/>
  <c r="DL67" i="40"/>
  <c r="BZ30" i="39"/>
  <c r="BZ30" i="37"/>
  <c r="BZ30" i="38"/>
  <c r="BZ30" i="36"/>
  <c r="BZ30" i="40"/>
  <c r="BR49" i="39"/>
  <c r="BR49" i="38"/>
  <c r="BR49" i="37"/>
  <c r="BR49" i="36"/>
  <c r="BR49" i="40"/>
  <c r="BR62" i="39"/>
  <c r="BR62" i="37"/>
  <c r="BR62" i="38"/>
  <c r="BR62" i="36"/>
  <c r="BR62" i="40"/>
  <c r="BG39" i="39"/>
  <c r="BG39" i="38"/>
  <c r="BG39" i="37"/>
  <c r="BG39" i="36"/>
  <c r="BG39" i="40"/>
  <c r="DC65" i="39"/>
  <c r="DC65" i="38"/>
  <c r="DC65" i="37"/>
  <c r="DC65" i="36"/>
  <c r="DC65" i="40"/>
  <c r="CR28" i="39"/>
  <c r="CR28" i="38"/>
  <c r="CR28" i="37"/>
  <c r="CR28" i="36"/>
  <c r="CR28" i="40"/>
  <c r="BT52" i="39"/>
  <c r="BT52" i="38"/>
  <c r="BT52" i="37"/>
  <c r="BT52" i="36"/>
  <c r="BT52" i="40"/>
  <c r="L60" i="39"/>
  <c r="L60" i="38"/>
  <c r="L60" i="36"/>
  <c r="L60" i="37"/>
  <c r="L60" i="40"/>
  <c r="DB51" i="39"/>
  <c r="DB51" i="38"/>
  <c r="DB51" i="37"/>
  <c r="DB51" i="36"/>
  <c r="DB51" i="40"/>
  <c r="CU66" i="39"/>
  <c r="CU66" i="38"/>
  <c r="CU66" i="40"/>
  <c r="CU66" i="36"/>
  <c r="CU66" i="37"/>
  <c r="BV15" i="39"/>
  <c r="BV15" i="38"/>
  <c r="BV15" i="37"/>
  <c r="BV15" i="36"/>
  <c r="BV15" i="40"/>
  <c r="AP16" i="39"/>
  <c r="AP16" i="38"/>
  <c r="AP16" i="37"/>
  <c r="AP16" i="36"/>
  <c r="AP16" i="40"/>
  <c r="J61" i="39"/>
  <c r="J61" i="38"/>
  <c r="J61" i="37"/>
  <c r="J61" i="36"/>
  <c r="J61" i="40"/>
  <c r="CJ42" i="39"/>
  <c r="CJ42" i="38"/>
  <c r="CJ42" i="37"/>
  <c r="CJ42" i="36"/>
  <c r="CJ42" i="40"/>
  <c r="CM26" i="39"/>
  <c r="CM26" i="38"/>
  <c r="CM26" i="37"/>
  <c r="CM26" i="36"/>
  <c r="CM26" i="40"/>
  <c r="BT9" i="39"/>
  <c r="BT9" i="38"/>
  <c r="BT9" i="37"/>
  <c r="BT9" i="36"/>
  <c r="BT9" i="40"/>
  <c r="K10" i="39"/>
  <c r="K10" i="38"/>
  <c r="K10" i="37"/>
  <c r="K10" i="36"/>
  <c r="K10" i="40"/>
  <c r="BU54" i="39"/>
  <c r="BU54" i="38"/>
  <c r="BU54" i="37"/>
  <c r="BU54" i="36"/>
  <c r="BU54" i="40"/>
  <c r="O48" i="39"/>
  <c r="O48" i="38"/>
  <c r="O48" i="40"/>
  <c r="O48" i="37"/>
  <c r="O48" i="36"/>
  <c r="DF59" i="39"/>
  <c r="DF59" i="38"/>
  <c r="DF59" i="37"/>
  <c r="DF59" i="36"/>
  <c r="DF59" i="40"/>
  <c r="BQ30" i="39"/>
  <c r="BQ30" i="37"/>
  <c r="BQ30" i="38"/>
  <c r="BQ30" i="36"/>
  <c r="BQ30" i="40"/>
  <c r="AZ7" i="39"/>
  <c r="AZ7" i="38"/>
  <c r="AZ7" i="37"/>
  <c r="AZ7" i="36"/>
  <c r="AZ7" i="40"/>
  <c r="CD62" i="39"/>
  <c r="CD62" i="38"/>
  <c r="CD62" i="36"/>
  <c r="CD62" i="37"/>
  <c r="CD62" i="40"/>
  <c r="BT45" i="39"/>
  <c r="BT45" i="38"/>
  <c r="BT45" i="37"/>
  <c r="BT45" i="36"/>
  <c r="BT45" i="40"/>
  <c r="K29" i="39"/>
  <c r="K29" i="38"/>
  <c r="K29" i="37"/>
  <c r="K29" i="36"/>
  <c r="K29" i="40"/>
  <c r="BD23" i="39"/>
  <c r="BD23" i="38"/>
  <c r="BD23" i="37"/>
  <c r="BD23" i="36"/>
  <c r="BD23" i="40"/>
  <c r="AR46" i="39"/>
  <c r="AR46" i="38"/>
  <c r="AR46" i="37"/>
  <c r="AR46" i="36"/>
  <c r="AR46" i="40"/>
  <c r="BF22" i="39"/>
  <c r="BF22" i="38"/>
  <c r="BF22" i="37"/>
  <c r="BF22" i="36"/>
  <c r="BF22" i="40"/>
  <c r="BM12" i="39"/>
  <c r="BM12" i="38"/>
  <c r="BM12" i="37"/>
  <c r="BM12" i="36"/>
  <c r="BM12" i="40"/>
  <c r="AE9" i="39"/>
  <c r="AE9" i="38"/>
  <c r="AE9" i="37"/>
  <c r="AE9" i="36"/>
  <c r="AE9" i="40"/>
  <c r="CG59" i="39"/>
  <c r="CG59" i="37"/>
  <c r="CG59" i="36"/>
  <c r="CG59" i="38"/>
  <c r="CG59" i="40"/>
  <c r="AR23" i="39"/>
  <c r="AR23" i="38"/>
  <c r="AR23" i="36"/>
  <c r="AR23" i="37"/>
  <c r="AR23" i="40"/>
  <c r="DE13" i="39"/>
  <c r="DE13" i="38"/>
  <c r="DE13" i="37"/>
  <c r="DE13" i="36"/>
  <c r="DE13" i="40"/>
  <c r="X58" i="39"/>
  <c r="X58" i="38"/>
  <c r="X58" i="37"/>
  <c r="X58" i="36"/>
  <c r="X58" i="40"/>
  <c r="AA42" i="39"/>
  <c r="AA42" i="38"/>
  <c r="AA42" i="37"/>
  <c r="AA42" i="36"/>
  <c r="AA42" i="40"/>
  <c r="DH23" i="39"/>
  <c r="DH23" i="38"/>
  <c r="DH23" i="37"/>
  <c r="DH23" i="36"/>
  <c r="DH23" i="40"/>
  <c r="DD46" i="39"/>
  <c r="DD46" i="38"/>
  <c r="DD46" i="37"/>
  <c r="DD46" i="36"/>
  <c r="DD46" i="40"/>
  <c r="R24" i="39"/>
  <c r="R24" i="38"/>
  <c r="R24" i="37"/>
  <c r="R24" i="40"/>
  <c r="R24" i="36"/>
  <c r="Y14" i="39"/>
  <c r="Y14" i="38"/>
  <c r="Y14" i="37"/>
  <c r="Y14" i="36"/>
  <c r="Y14" i="40"/>
  <c r="AM10" i="39"/>
  <c r="AM10" i="38"/>
  <c r="AM10" i="37"/>
  <c r="AM10" i="36"/>
  <c r="AM10" i="40"/>
  <c r="AS17" i="39"/>
  <c r="AS17" i="38"/>
  <c r="AS17" i="37"/>
  <c r="AS17" i="36"/>
  <c r="AS17" i="40"/>
  <c r="AB27" i="39"/>
  <c r="AB27" i="38"/>
  <c r="AB27" i="37"/>
  <c r="AB27" i="40"/>
  <c r="AB27" i="36"/>
  <c r="BQ18" i="39"/>
  <c r="BQ18" i="38"/>
  <c r="BQ18" i="37"/>
  <c r="BQ18" i="36"/>
  <c r="BQ18" i="40"/>
  <c r="CF54" i="39"/>
  <c r="CF54" i="38"/>
  <c r="CF54" i="37"/>
  <c r="CF54" i="36"/>
  <c r="CF54" i="40"/>
  <c r="DA42" i="39"/>
  <c r="DA42" i="38"/>
  <c r="DA42" i="37"/>
  <c r="DA42" i="40"/>
  <c r="DA42" i="36"/>
  <c r="BK8" i="39"/>
  <c r="BK8" i="38"/>
  <c r="BK8" i="37"/>
  <c r="BK8" i="36"/>
  <c r="BK8" i="40"/>
  <c r="BA19" i="39"/>
  <c r="BA19" i="38"/>
  <c r="BA19" i="37"/>
  <c r="BA19" i="36"/>
  <c r="BA19" i="40"/>
  <c r="Z64" i="39"/>
  <c r="Z64" i="38"/>
  <c r="Z64" i="37"/>
  <c r="Z64" i="36"/>
  <c r="Z64" i="40"/>
  <c r="CU28" i="39"/>
  <c r="CU28" i="38"/>
  <c r="CU28" i="37"/>
  <c r="CU28" i="36"/>
  <c r="CU28" i="40"/>
  <c r="DJ57" i="38"/>
  <c r="DJ57" i="39"/>
  <c r="DJ57" i="37"/>
  <c r="DJ57" i="36"/>
  <c r="DJ57" i="40"/>
  <c r="AA62" i="39"/>
  <c r="AA62" i="38"/>
  <c r="AA62" i="37"/>
  <c r="AA62" i="36"/>
  <c r="AA62" i="40"/>
  <c r="CM20" i="39"/>
  <c r="CM20" i="38"/>
  <c r="CM20" i="37"/>
  <c r="CM20" i="36"/>
  <c r="CM20" i="40"/>
  <c r="BN46" i="39"/>
  <c r="BN46" i="38"/>
  <c r="BN46" i="37"/>
  <c r="BN46" i="36"/>
  <c r="BN46" i="40"/>
  <c r="BZ64" i="39"/>
  <c r="BZ64" i="38"/>
  <c r="BZ64" i="37"/>
  <c r="BZ64" i="36"/>
  <c r="BZ64" i="40"/>
  <c r="J63" i="39"/>
  <c r="J63" i="37"/>
  <c r="J63" i="38"/>
  <c r="J63" i="36"/>
  <c r="J63" i="40"/>
  <c r="AF44" i="39"/>
  <c r="AF44" i="38"/>
  <c r="AF44" i="37"/>
  <c r="AF44" i="36"/>
  <c r="AF44" i="40"/>
  <c r="CD56" i="39"/>
  <c r="CD56" i="38"/>
  <c r="CD56" i="37"/>
  <c r="CD56" i="36"/>
  <c r="CD56" i="40"/>
  <c r="BO42" i="39"/>
  <c r="BO42" i="38"/>
  <c r="BO42" i="37"/>
  <c r="BO42" i="36"/>
  <c r="BO42" i="40"/>
  <c r="AR53" i="39"/>
  <c r="AR53" i="38"/>
  <c r="AR53" i="37"/>
  <c r="AR53" i="40"/>
  <c r="AR53" i="36"/>
  <c r="BT8" i="39"/>
  <c r="BT8" i="38"/>
  <c r="BT8" i="37"/>
  <c r="BT8" i="40"/>
  <c r="BT8" i="36"/>
  <c r="BF60" i="39"/>
  <c r="BF60" i="37"/>
  <c r="BF60" i="38"/>
  <c r="BF60" i="36"/>
  <c r="BF60" i="40"/>
  <c r="X42" i="39"/>
  <c r="X42" i="38"/>
  <c r="X42" i="37"/>
  <c r="X42" i="40"/>
  <c r="X42" i="36"/>
  <c r="AA26" i="39"/>
  <c r="AA26" i="38"/>
  <c r="AA26" i="37"/>
  <c r="AA26" i="36"/>
  <c r="AA26" i="40"/>
  <c r="DP8" i="39"/>
  <c r="DP8" i="38"/>
  <c r="DP8" i="37"/>
  <c r="DP8" i="36"/>
  <c r="DP8" i="40"/>
  <c r="AI14" i="39"/>
  <c r="AI14" i="38"/>
  <c r="AI14" i="37"/>
  <c r="AI14" i="40"/>
  <c r="AI14" i="36"/>
  <c r="BU62" i="39"/>
  <c r="BU62" i="38"/>
  <c r="BU62" i="36"/>
  <c r="BU62" i="37"/>
  <c r="BU62" i="40"/>
  <c r="Q6" i="39"/>
  <c r="Q6" i="38"/>
  <c r="Q6" i="37"/>
  <c r="Q6" i="36"/>
  <c r="Q6" i="40"/>
  <c r="DM3" i="39"/>
  <c r="DM3" i="38"/>
  <c r="DM3" i="36"/>
  <c r="DM3" i="37"/>
  <c r="DM3" i="40"/>
  <c r="BA38" i="39"/>
  <c r="BA38" i="38"/>
  <c r="BA38" i="37"/>
  <c r="BA38" i="40"/>
  <c r="BA38" i="36"/>
  <c r="CF11" i="39"/>
  <c r="CF11" i="38"/>
  <c r="CF11" i="37"/>
  <c r="CF11" i="36"/>
  <c r="CF11" i="40"/>
  <c r="AX68" i="39"/>
  <c r="AX68" i="38"/>
  <c r="AX68" i="37"/>
  <c r="AX68" i="36"/>
  <c r="AX68" i="40"/>
  <c r="BT49" i="39"/>
  <c r="BT49" i="38"/>
  <c r="BT49" i="37"/>
  <c r="BT49" i="36"/>
  <c r="BT49" i="40"/>
  <c r="K33" i="39"/>
  <c r="K33" i="38"/>
  <c r="K33" i="37"/>
  <c r="K33" i="36"/>
  <c r="K33" i="40"/>
  <c r="CR22" i="39"/>
  <c r="CR22" i="38"/>
  <c r="CR22" i="40"/>
  <c r="CR22" i="36"/>
  <c r="CR22" i="37"/>
  <c r="L53" i="39"/>
  <c r="L53" i="38"/>
  <c r="L53" i="37"/>
  <c r="L53" i="36"/>
  <c r="L53" i="40"/>
  <c r="DB26" i="39"/>
  <c r="DB26" i="38"/>
  <c r="DB26" i="37"/>
  <c r="DB26" i="36"/>
  <c r="DB26" i="40"/>
  <c r="CK18" i="39"/>
  <c r="CK18" i="38"/>
  <c r="CK18" i="37"/>
  <c r="CK18" i="36"/>
  <c r="CK18" i="40"/>
  <c r="AU13" i="39"/>
  <c r="AU13" i="38"/>
  <c r="AU13" i="37"/>
  <c r="AU13" i="36"/>
  <c r="AU13" i="40"/>
  <c r="BR18" i="39"/>
  <c r="BR18" i="38"/>
  <c r="BR18" i="37"/>
  <c r="BR18" i="36"/>
  <c r="BR18" i="40"/>
  <c r="CF28" i="39"/>
  <c r="CF28" i="38"/>
  <c r="CF28" i="37"/>
  <c r="CF28" i="36"/>
  <c r="CF28" i="40"/>
  <c r="BI7" i="39"/>
  <c r="BI7" i="38"/>
  <c r="BI7" i="37"/>
  <c r="BI7" i="40"/>
  <c r="BI7" i="36"/>
  <c r="BT57" i="39"/>
  <c r="BT57" i="38"/>
  <c r="BT57" i="37"/>
  <c r="BT57" i="36"/>
  <c r="BT57" i="40"/>
  <c r="BW41" i="39"/>
  <c r="BW41" i="38"/>
  <c r="BW41" i="37"/>
  <c r="BW41" i="36"/>
  <c r="BW41" i="40"/>
  <c r="DH27" i="39"/>
  <c r="DH27" i="38"/>
  <c r="DH27" i="37"/>
  <c r="DH27" i="36"/>
  <c r="DH27" i="40"/>
  <c r="T54" i="39"/>
  <c r="T54" i="38"/>
  <c r="T54" i="37"/>
  <c r="T54" i="40"/>
  <c r="T54" i="36"/>
  <c r="BV28" i="39"/>
  <c r="BV28" i="38"/>
  <c r="BV28" i="37"/>
  <c r="BV28" i="36"/>
  <c r="BV28" i="40"/>
  <c r="DA20" i="39"/>
  <c r="DA20" i="38"/>
  <c r="DA20" i="37"/>
  <c r="DA20" i="36"/>
  <c r="DA20" i="40"/>
  <c r="BC14" i="39"/>
  <c r="BC14" i="38"/>
  <c r="BC14" i="37"/>
  <c r="BC14" i="36"/>
  <c r="BC14" i="40"/>
  <c r="V21" i="39"/>
  <c r="V21" i="38"/>
  <c r="V21" i="37"/>
  <c r="V21" i="36"/>
  <c r="V21" i="40"/>
  <c r="T33" i="39"/>
  <c r="T33" i="38"/>
  <c r="T33" i="37"/>
  <c r="T33" i="36"/>
  <c r="T33" i="40"/>
  <c r="AD9" i="39"/>
  <c r="AD9" i="38"/>
  <c r="AD9" i="36"/>
  <c r="AD9" i="40"/>
  <c r="AD9" i="37"/>
  <c r="L54" i="39"/>
  <c r="L54" i="38"/>
  <c r="L54" i="37"/>
  <c r="L54" i="36"/>
  <c r="L54" i="40"/>
  <c r="AO42" i="39"/>
  <c r="AO42" i="38"/>
  <c r="AO42" i="37"/>
  <c r="AO42" i="36"/>
  <c r="AO42" i="40"/>
  <c r="AU7" i="39"/>
  <c r="AU7" i="38"/>
  <c r="AU7" i="37"/>
  <c r="AU7" i="36"/>
  <c r="AU7" i="40"/>
  <c r="CF43" i="39"/>
  <c r="CF43" i="37"/>
  <c r="CF43" i="38"/>
  <c r="CF43" i="40"/>
  <c r="CF43" i="36"/>
  <c r="BF62" i="39"/>
  <c r="BF62" i="38"/>
  <c r="BF62" i="37"/>
  <c r="BF62" i="36"/>
  <c r="BF62" i="40"/>
  <c r="AV24" i="39"/>
  <c r="AV24" i="38"/>
  <c r="AV24" i="37"/>
  <c r="AV24" i="36"/>
  <c r="AV24" i="40"/>
  <c r="CZ59" i="39"/>
  <c r="CZ59" i="38"/>
  <c r="CZ59" i="37"/>
  <c r="CZ59" i="36"/>
  <c r="CZ59" i="40"/>
  <c r="CE38" i="39"/>
  <c r="CE38" i="38"/>
  <c r="CE38" i="37"/>
  <c r="CE38" i="36"/>
  <c r="CE38" i="40"/>
  <c r="DH9" i="39"/>
  <c r="DH9" i="38"/>
  <c r="DH9" i="37"/>
  <c r="DH9" i="40"/>
  <c r="DH9" i="36"/>
  <c r="CS20" i="39"/>
  <c r="CS20" i="38"/>
  <c r="CS20" i="36"/>
  <c r="CS20" i="37"/>
  <c r="CS20" i="40"/>
  <c r="CF27" i="39"/>
  <c r="CF27" i="38"/>
  <c r="CF27" i="37"/>
  <c r="CF27" i="36"/>
  <c r="CF27" i="40"/>
  <c r="DP17" i="39"/>
  <c r="DP17" i="38"/>
  <c r="DP17" i="37"/>
  <c r="DP17" i="36"/>
  <c r="DP17" i="40"/>
  <c r="CZ9" i="39"/>
  <c r="CZ9" i="38"/>
  <c r="CZ9" i="37"/>
  <c r="CZ9" i="36"/>
  <c r="CZ9" i="40"/>
  <c r="CR56" i="39"/>
  <c r="CR56" i="38"/>
  <c r="CR56" i="36"/>
  <c r="CR56" i="37"/>
  <c r="CR56" i="40"/>
  <c r="BJ54" i="39"/>
  <c r="BJ54" i="38"/>
  <c r="BJ54" i="36"/>
  <c r="BJ54" i="37"/>
  <c r="BJ54" i="40"/>
  <c r="DC66" i="39"/>
  <c r="DC66" i="38"/>
  <c r="DC66" i="37"/>
  <c r="DC66" i="36"/>
  <c r="DC66" i="40"/>
  <c r="DC17" i="39"/>
  <c r="DC17" i="38"/>
  <c r="DC17" i="37"/>
  <c r="DC17" i="36"/>
  <c r="DC17" i="40"/>
  <c r="CJ62" i="39"/>
  <c r="CJ62" i="38"/>
  <c r="CJ62" i="37"/>
  <c r="CJ62" i="36"/>
  <c r="CJ62" i="40"/>
  <c r="BW57" i="39"/>
  <c r="BW57" i="38"/>
  <c r="BW57" i="37"/>
  <c r="BW57" i="36"/>
  <c r="BW57" i="40"/>
  <c r="CF62" i="39"/>
  <c r="CF62" i="38"/>
  <c r="CF62" i="37"/>
  <c r="CF62" i="36"/>
  <c r="CF62" i="40"/>
  <c r="O61" i="39"/>
  <c r="O61" i="38"/>
  <c r="O61" i="36"/>
  <c r="O61" i="37"/>
  <c r="O61" i="40"/>
  <c r="BF43" i="39"/>
  <c r="BF43" i="38"/>
  <c r="BF43" i="37"/>
  <c r="BF43" i="36"/>
  <c r="BF43" i="40"/>
  <c r="AO34" i="39"/>
  <c r="AO34" i="38"/>
  <c r="AO34" i="37"/>
  <c r="AO34" i="36"/>
  <c r="AO34" i="40"/>
  <c r="CA29" i="39"/>
  <c r="CA29" i="38"/>
  <c r="CA29" i="37"/>
  <c r="CA29" i="36"/>
  <c r="CA29" i="40"/>
  <c r="N36" i="39"/>
  <c r="N36" i="38"/>
  <c r="N36" i="37"/>
  <c r="N36" i="40"/>
  <c r="N36" i="36"/>
  <c r="AR43" i="39"/>
  <c r="AR43" i="38"/>
  <c r="AR43" i="36"/>
  <c r="AR43" i="40"/>
  <c r="AR43" i="37"/>
  <c r="AX6" i="39"/>
  <c r="AX6" i="38"/>
  <c r="AX6" i="37"/>
  <c r="AX6" i="40"/>
  <c r="AX6" i="36"/>
  <c r="AV68" i="39"/>
  <c r="AV68" i="38"/>
  <c r="AV68" i="36"/>
  <c r="AV68" i="37"/>
  <c r="AV68" i="40"/>
  <c r="DK59" i="39"/>
  <c r="DK59" i="38"/>
  <c r="DK59" i="37"/>
  <c r="DK59" i="36"/>
  <c r="DK59" i="40"/>
  <c r="CN63" i="39"/>
  <c r="CN63" i="38"/>
  <c r="CN63" i="36"/>
  <c r="CN63" i="37"/>
  <c r="CN63" i="40"/>
  <c r="DO68" i="39"/>
  <c r="DO68" i="38"/>
  <c r="DO68" i="37"/>
  <c r="DO68" i="36"/>
  <c r="DO68" i="40"/>
  <c r="CM4" i="39"/>
  <c r="CM4" i="38"/>
  <c r="CM4" i="37"/>
  <c r="CM4" i="36"/>
  <c r="CM4" i="40"/>
  <c r="Q44" i="39"/>
  <c r="Q44" i="37"/>
  <c r="Q44" i="38"/>
  <c r="Q44" i="36"/>
  <c r="Q44" i="40"/>
  <c r="CQ37" i="39"/>
  <c r="CQ37" i="38"/>
  <c r="CQ37" i="36"/>
  <c r="CQ37" i="37"/>
  <c r="CQ37" i="40"/>
  <c r="V41" i="39"/>
  <c r="V41" i="38"/>
  <c r="V41" i="37"/>
  <c r="V41" i="36"/>
  <c r="V41" i="40"/>
  <c r="CW22" i="39"/>
  <c r="CW22" i="38"/>
  <c r="CW22" i="37"/>
  <c r="CW22" i="36"/>
  <c r="CW22" i="40"/>
  <c r="R12" i="39"/>
  <c r="R12" i="38"/>
  <c r="R12" i="36"/>
  <c r="R12" i="37"/>
  <c r="R12" i="40"/>
  <c r="DB56" i="39"/>
  <c r="DB56" i="38"/>
  <c r="DB56" i="37"/>
  <c r="DB56" i="40"/>
  <c r="DB56" i="36"/>
  <c r="CE61" i="39"/>
  <c r="CE61" i="37"/>
  <c r="CE61" i="38"/>
  <c r="CE61" i="36"/>
  <c r="CE61" i="40"/>
  <c r="CU20" i="39"/>
  <c r="CU20" i="38"/>
  <c r="CU20" i="37"/>
  <c r="CU20" i="36"/>
  <c r="CU20" i="40"/>
  <c r="DP5" i="39"/>
  <c r="DP5" i="38"/>
  <c r="DP5" i="37"/>
  <c r="DP5" i="36"/>
  <c r="DP5" i="40"/>
  <c r="BG10" i="39"/>
  <c r="BG10" i="38"/>
  <c r="BG10" i="37"/>
  <c r="BG10" i="36"/>
  <c r="BG10" i="40"/>
  <c r="Y58" i="39"/>
  <c r="Y58" i="38"/>
  <c r="Y58" i="36"/>
  <c r="Y58" i="37"/>
  <c r="Y58" i="40"/>
  <c r="CA50" i="39"/>
  <c r="CA50" i="38"/>
  <c r="CA50" i="37"/>
  <c r="CA50" i="36"/>
  <c r="CA50" i="40"/>
  <c r="V64" i="39"/>
  <c r="V64" i="38"/>
  <c r="V64" i="36"/>
  <c r="V64" i="40"/>
  <c r="V64" i="37"/>
  <c r="BY43" i="39"/>
  <c r="BY43" i="38"/>
  <c r="BY43" i="36"/>
  <c r="BY43" i="37"/>
  <c r="BY43" i="40"/>
  <c r="CV12" i="39"/>
  <c r="CV12" i="38"/>
  <c r="CV12" i="37"/>
  <c r="CV12" i="36"/>
  <c r="CV12" i="40"/>
  <c r="P31" i="39"/>
  <c r="P31" i="38"/>
  <c r="P31" i="37"/>
  <c r="P31" i="40"/>
  <c r="P31" i="36"/>
  <c r="DJ44" i="39"/>
  <c r="DJ44" i="38"/>
  <c r="DJ44" i="37"/>
  <c r="DJ44" i="36"/>
  <c r="DJ44" i="40"/>
  <c r="BC48" i="39"/>
  <c r="BC48" i="38"/>
  <c r="BC48" i="36"/>
  <c r="BC48" i="37"/>
  <c r="BC48" i="40"/>
  <c r="AC17" i="39"/>
  <c r="AC17" i="38"/>
  <c r="AC17" i="37"/>
  <c r="AC17" i="36"/>
  <c r="AC17" i="40"/>
  <c r="R17" i="39"/>
  <c r="R17" i="38"/>
  <c r="R17" i="37"/>
  <c r="R17" i="36"/>
  <c r="R17" i="40"/>
  <c r="CM59" i="39"/>
  <c r="CM59" i="38"/>
  <c r="CM59" i="37"/>
  <c r="CM59" i="36"/>
  <c r="CM59" i="40"/>
  <c r="AH68" i="39"/>
  <c r="AH68" i="38"/>
  <c r="AH68" i="37"/>
  <c r="AH68" i="36"/>
  <c r="AH68" i="40"/>
  <c r="P43" i="39"/>
  <c r="P43" i="38"/>
  <c r="P43" i="37"/>
  <c r="P43" i="36"/>
  <c r="P43" i="40"/>
  <c r="AI24" i="39"/>
  <c r="AI24" i="38"/>
  <c r="AI24" i="37"/>
  <c r="AI24" i="40"/>
  <c r="AI24" i="36"/>
  <c r="DK10" i="39"/>
  <c r="DK10" i="38"/>
  <c r="DK10" i="37"/>
  <c r="DK10" i="36"/>
  <c r="DK10" i="40"/>
  <c r="CQ10" i="39"/>
  <c r="CQ10" i="38"/>
  <c r="CQ10" i="37"/>
  <c r="CQ10" i="36"/>
  <c r="CQ10" i="40"/>
  <c r="BY12" i="39"/>
  <c r="BY12" i="38"/>
  <c r="BY12" i="37"/>
  <c r="BY12" i="36"/>
  <c r="BY12" i="40"/>
  <c r="DP13" i="39"/>
  <c r="DP13" i="38"/>
  <c r="DP13" i="37"/>
  <c r="DP13" i="36"/>
  <c r="DP13" i="40"/>
  <c r="CR27" i="39"/>
  <c r="CR27" i="38"/>
  <c r="CR27" i="37"/>
  <c r="CR27" i="36"/>
  <c r="CR27" i="40"/>
  <c r="BD61" i="39"/>
  <c r="BD61" i="38"/>
  <c r="BD61" i="36"/>
  <c r="BD61" i="37"/>
  <c r="BD61" i="40"/>
  <c r="BW20" i="39"/>
  <c r="BW20" i="38"/>
  <c r="BW20" i="37"/>
  <c r="BW20" i="40"/>
  <c r="BW20" i="36"/>
  <c r="AI66" i="39"/>
  <c r="AI66" i="38"/>
  <c r="AI66" i="36"/>
  <c r="AI66" i="40"/>
  <c r="AI66" i="37"/>
  <c r="AP34" i="39"/>
  <c r="AP34" i="38"/>
  <c r="AP34" i="37"/>
  <c r="AP34" i="40"/>
  <c r="AP34" i="36"/>
  <c r="CE66" i="39"/>
  <c r="CE66" i="38"/>
  <c r="CE66" i="37"/>
  <c r="CE66" i="36"/>
  <c r="CE66" i="40"/>
  <c r="DC49" i="39"/>
  <c r="DC49" i="38"/>
  <c r="DC49" i="37"/>
  <c r="DC49" i="36"/>
  <c r="DC49" i="40"/>
  <c r="CJ33" i="39"/>
  <c r="CJ33" i="38"/>
  <c r="CJ33" i="37"/>
  <c r="CJ33" i="36"/>
  <c r="CJ33" i="40"/>
  <c r="CY54" i="39"/>
  <c r="CY54" i="38"/>
  <c r="CY54" i="37"/>
  <c r="CY54" i="36"/>
  <c r="CY54" i="40"/>
  <c r="DB34" i="39"/>
  <c r="DB34" i="38"/>
  <c r="DB34" i="37"/>
  <c r="DB34" i="40"/>
  <c r="DB34" i="36"/>
  <c r="CC26" i="39"/>
  <c r="CC26" i="38"/>
  <c r="CC26" i="37"/>
  <c r="CC26" i="36"/>
  <c r="CC26" i="40"/>
  <c r="DO22" i="39"/>
  <c r="DO22" i="38"/>
  <c r="DO22" i="37"/>
  <c r="DO22" i="36"/>
  <c r="DO22" i="40"/>
  <c r="DF27" i="39"/>
  <c r="DF27" i="38"/>
  <c r="DF27" i="37"/>
  <c r="DF27" i="40"/>
  <c r="DF27" i="36"/>
  <c r="AR42" i="39"/>
  <c r="AR42" i="38"/>
  <c r="AR42" i="37"/>
  <c r="AR42" i="40"/>
  <c r="AR42" i="36"/>
  <c r="BV5" i="39"/>
  <c r="BV5" i="38"/>
  <c r="BV5" i="37"/>
  <c r="BV5" i="36"/>
  <c r="BV5" i="40"/>
  <c r="CB66" i="39"/>
  <c r="CB66" i="38"/>
  <c r="CB66" i="37"/>
  <c r="CB66" i="40"/>
  <c r="CB66" i="36"/>
  <c r="BW54" i="39"/>
  <c r="BW54" i="38"/>
  <c r="BW54" i="36"/>
  <c r="BW54" i="40"/>
  <c r="BW54" i="37"/>
  <c r="BT36" i="39"/>
  <c r="BT36" i="37"/>
  <c r="BT36" i="38"/>
  <c r="BT36" i="40"/>
  <c r="BT36" i="36"/>
  <c r="BC60" i="39"/>
  <c r="BC60" i="38"/>
  <c r="BC60" i="37"/>
  <c r="BC60" i="36"/>
  <c r="BC60" i="40"/>
  <c r="AX43" i="39"/>
  <c r="AX43" i="38"/>
  <c r="AX43" i="37"/>
  <c r="AX43" i="40"/>
  <c r="AX43" i="36"/>
  <c r="CS34" i="39"/>
  <c r="CS34" i="38"/>
  <c r="CS34" i="37"/>
  <c r="CS34" i="36"/>
  <c r="CS34" i="40"/>
  <c r="AM30" i="39"/>
  <c r="AM30" i="38"/>
  <c r="AM30" i="37"/>
  <c r="AM30" i="36"/>
  <c r="AM30" i="40"/>
  <c r="N31" i="39"/>
  <c r="N31" i="38"/>
  <c r="N31" i="37"/>
  <c r="N31" i="36"/>
  <c r="N31" i="40"/>
  <c r="BP41" i="39"/>
  <c r="BP41" i="38"/>
  <c r="BP41" i="37"/>
  <c r="BP41" i="36"/>
  <c r="BP41" i="40"/>
  <c r="DJ4" i="39"/>
  <c r="DJ4" i="38"/>
  <c r="DJ4" i="36"/>
  <c r="DJ4" i="40"/>
  <c r="DJ4" i="37"/>
  <c r="AN64" i="39"/>
  <c r="AN64" i="37"/>
  <c r="AN64" i="36"/>
  <c r="AN64" i="38"/>
  <c r="AN64" i="40"/>
  <c r="AQ56" i="39"/>
  <c r="AQ56" i="38"/>
  <c r="AQ56" i="37"/>
  <c r="AQ56" i="36"/>
  <c r="AQ56" i="40"/>
  <c r="BJ68" i="39"/>
  <c r="BJ68" i="38"/>
  <c r="BJ68" i="36"/>
  <c r="BJ68" i="37"/>
  <c r="BJ68" i="40"/>
  <c r="AV5" i="39"/>
  <c r="AV5" i="38"/>
  <c r="AV5" i="37"/>
  <c r="AV5" i="36"/>
  <c r="AV5" i="40"/>
  <c r="DC9" i="39"/>
  <c r="DC9" i="38"/>
  <c r="DC9" i="37"/>
  <c r="DC9" i="40"/>
  <c r="DC9" i="36"/>
  <c r="BU55" i="39"/>
  <c r="BU55" i="38"/>
  <c r="BU55" i="37"/>
  <c r="BU55" i="36"/>
  <c r="BU55" i="40"/>
  <c r="O50" i="39"/>
  <c r="O50" i="38"/>
  <c r="O50" i="37"/>
  <c r="O50" i="36"/>
  <c r="O50" i="40"/>
  <c r="DN53" i="39"/>
  <c r="DN53" i="38"/>
  <c r="DN53" i="37"/>
  <c r="DN53" i="36"/>
  <c r="DN53" i="40"/>
  <c r="BQ32" i="39"/>
  <c r="BQ32" i="38"/>
  <c r="BQ32" i="37"/>
  <c r="BQ32" i="36"/>
  <c r="BQ32" i="40"/>
  <c r="AJ7" i="39"/>
  <c r="AJ7" i="38"/>
  <c r="AJ7" i="37"/>
  <c r="AJ7" i="40"/>
  <c r="AJ7" i="36"/>
  <c r="CB22" i="39"/>
  <c r="CB22" i="38"/>
  <c r="CB22" i="37"/>
  <c r="CB22" i="40"/>
  <c r="CB22" i="36"/>
  <c r="CT43" i="39"/>
  <c r="CT43" i="38"/>
  <c r="CT43" i="37"/>
  <c r="CT43" i="36"/>
  <c r="CT43" i="40"/>
  <c r="AM45" i="39"/>
  <c r="AM45" i="38"/>
  <c r="AM45" i="37"/>
  <c r="AM45" i="36"/>
  <c r="AM45" i="40"/>
  <c r="DM66" i="39"/>
  <c r="DM66" i="38"/>
  <c r="DM66" i="37"/>
  <c r="DM66" i="36"/>
  <c r="DM66" i="40"/>
  <c r="CD13" i="39"/>
  <c r="CD13" i="38"/>
  <c r="CD13" i="36"/>
  <c r="CD13" i="37"/>
  <c r="CD13" i="40"/>
  <c r="AA59" i="39"/>
  <c r="AA59" i="38"/>
  <c r="AA59" i="37"/>
  <c r="AA59" i="36"/>
  <c r="AA59" i="40"/>
  <c r="BK58" i="39"/>
  <c r="BK58" i="38"/>
  <c r="BK58" i="37"/>
  <c r="BK58" i="40"/>
  <c r="BK58" i="36"/>
  <c r="X47" i="39"/>
  <c r="X47" i="38"/>
  <c r="X47" i="37"/>
  <c r="X47" i="40"/>
  <c r="X47" i="36"/>
  <c r="AQ28" i="39"/>
  <c r="AQ28" i="38"/>
  <c r="AQ28" i="37"/>
  <c r="AQ28" i="36"/>
  <c r="AQ28" i="40"/>
  <c r="O63" i="39"/>
  <c r="O63" i="38"/>
  <c r="O63" i="37"/>
  <c r="O63" i="40"/>
  <c r="O63" i="36"/>
  <c r="CY45" i="39"/>
  <c r="CY45" i="38"/>
  <c r="CY45" i="37"/>
  <c r="CY45" i="36"/>
  <c r="CY45" i="40"/>
  <c r="AB23" i="39"/>
  <c r="AB23" i="38"/>
  <c r="AB23" i="37"/>
  <c r="AB23" i="36"/>
  <c r="AB23" i="40"/>
  <c r="AI36" i="39"/>
  <c r="AI36" i="38"/>
  <c r="AI36" i="37"/>
  <c r="AI36" i="40"/>
  <c r="AI36" i="36"/>
  <c r="CU43" i="39"/>
  <c r="CU43" i="38"/>
  <c r="CU43" i="37"/>
  <c r="CU43" i="36"/>
  <c r="CU43" i="40"/>
  <c r="DJ54" i="39"/>
  <c r="DJ54" i="38"/>
  <c r="DJ54" i="36"/>
  <c r="DJ54" i="37"/>
  <c r="DJ54" i="40"/>
  <c r="AY48" i="39"/>
  <c r="AY48" i="38"/>
  <c r="AY48" i="37"/>
  <c r="AY48" i="36"/>
  <c r="AY48" i="40"/>
  <c r="BX59" i="39"/>
  <c r="BX59" i="37"/>
  <c r="BX59" i="38"/>
  <c r="BX59" i="36"/>
  <c r="BX59" i="40"/>
  <c r="AV20" i="39"/>
  <c r="AV20" i="38"/>
  <c r="AV20" i="37"/>
  <c r="AV20" i="40"/>
  <c r="AV20" i="36"/>
  <c r="Z54" i="39"/>
  <c r="Z54" i="37"/>
  <c r="Z54" i="36"/>
  <c r="Z54" i="38"/>
  <c r="Z54" i="40"/>
  <c r="AA61" i="39"/>
  <c r="AA61" i="38"/>
  <c r="AA61" i="36"/>
  <c r="AA61" i="37"/>
  <c r="AA61" i="40"/>
  <c r="CU19" i="39"/>
  <c r="CU19" i="38"/>
  <c r="CU19" i="37"/>
  <c r="CU19" i="40"/>
  <c r="CU19" i="36"/>
  <c r="AN7" i="39"/>
  <c r="AN7" i="38"/>
  <c r="AN7" i="37"/>
  <c r="AN7" i="36"/>
  <c r="AN7" i="40"/>
  <c r="CM7" i="39"/>
  <c r="CM7" i="38"/>
  <c r="CM7" i="40"/>
  <c r="CM7" i="37"/>
  <c r="CM7" i="36"/>
  <c r="Y47" i="39"/>
  <c r="Y47" i="38"/>
  <c r="Y47" i="36"/>
  <c r="Y47" i="37"/>
  <c r="Y47" i="40"/>
  <c r="BS43" i="39"/>
  <c r="BS43" i="38"/>
  <c r="BS43" i="37"/>
  <c r="BS43" i="36"/>
  <c r="BS43" i="40"/>
  <c r="CH55" i="39"/>
  <c r="CH55" i="38"/>
  <c r="CH55" i="37"/>
  <c r="CH55" i="36"/>
  <c r="CH55" i="40"/>
  <c r="CO34" i="39"/>
  <c r="CO34" i="38"/>
  <c r="CO34" i="37"/>
  <c r="CO34" i="40"/>
  <c r="CO34" i="36"/>
  <c r="DL9" i="39"/>
  <c r="DL9" i="37"/>
  <c r="DL9" i="36"/>
  <c r="DL9" i="38"/>
  <c r="DL9" i="40"/>
  <c r="DJ64" i="39"/>
  <c r="DJ64" i="38"/>
  <c r="DJ64" i="37"/>
  <c r="DJ64" i="36"/>
  <c r="DJ64" i="40"/>
  <c r="AF43" i="39"/>
  <c r="AF43" i="38"/>
  <c r="AF43" i="37"/>
  <c r="AF43" i="36"/>
  <c r="AF43" i="40"/>
  <c r="CE26" i="39"/>
  <c r="CE26" i="38"/>
  <c r="CE26" i="37"/>
  <c r="CE26" i="36"/>
  <c r="CE26" i="40"/>
  <c r="BL9" i="39"/>
  <c r="BL9" i="38"/>
  <c r="BL9" i="37"/>
  <c r="BL9" i="36"/>
  <c r="BL9" i="40"/>
  <c r="K13" i="39"/>
  <c r="K13" i="38"/>
  <c r="K13" i="37"/>
  <c r="K13" i="36"/>
  <c r="K13" i="40"/>
  <c r="DI60" i="39"/>
  <c r="DI60" i="38"/>
  <c r="DI60" i="37"/>
  <c r="DI60" i="36"/>
  <c r="DI60" i="40"/>
  <c r="BE5" i="39"/>
  <c r="BE5" i="38"/>
  <c r="BE5" i="37"/>
  <c r="BE5" i="36"/>
  <c r="BE5" i="40"/>
  <c r="BH3" i="39"/>
  <c r="BH3" i="38"/>
  <c r="BH3" i="37"/>
  <c r="BH3" i="40"/>
  <c r="BH3" i="36"/>
  <c r="CG43" i="39"/>
  <c r="CG43" i="38"/>
  <c r="CG43" i="37"/>
  <c r="CG43" i="36"/>
  <c r="CG43" i="40"/>
  <c r="L14" i="39"/>
  <c r="L14" i="38"/>
  <c r="L14" i="37"/>
  <c r="L14" i="40"/>
  <c r="L14" i="36"/>
  <c r="BA4" i="39"/>
  <c r="BA4" i="38"/>
  <c r="BA4" i="37"/>
  <c r="BA4" i="36"/>
  <c r="BA4" i="40"/>
  <c r="CZ55" i="39"/>
  <c r="CZ55" i="38"/>
  <c r="CZ55" i="37"/>
  <c r="CZ55" i="36"/>
  <c r="CZ55" i="40"/>
  <c r="BO33" i="39"/>
  <c r="BO33" i="37"/>
  <c r="BO33" i="36"/>
  <c r="BO33" i="40"/>
  <c r="BO33" i="38"/>
  <c r="AF26" i="39"/>
  <c r="AF26" i="38"/>
  <c r="AF26" i="37"/>
  <c r="AF26" i="40"/>
  <c r="AF26" i="36"/>
  <c r="BP57" i="39"/>
  <c r="BP57" i="38"/>
  <c r="BP57" i="37"/>
  <c r="BP57" i="36"/>
  <c r="BP57" i="40"/>
  <c r="R32" i="39"/>
  <c r="R32" i="38"/>
  <c r="R32" i="37"/>
  <c r="R32" i="36"/>
  <c r="R32" i="40"/>
  <c r="CK23" i="39"/>
  <c r="CK23" i="38"/>
  <c r="CK23" i="37"/>
  <c r="CK23" i="36"/>
  <c r="CK23" i="40"/>
  <c r="BK19" i="39"/>
  <c r="BK19" i="38"/>
  <c r="BK19" i="37"/>
  <c r="BK19" i="40"/>
  <c r="BK19" i="36"/>
  <c r="CG62" i="39"/>
  <c r="CG62" i="38"/>
  <c r="CG62" i="37"/>
  <c r="CG62" i="36"/>
  <c r="CG62" i="40"/>
  <c r="CV23" i="39"/>
  <c r="CV23" i="38"/>
  <c r="CV23" i="37"/>
  <c r="CV23" i="36"/>
  <c r="CV23" i="40"/>
  <c r="AK13" i="39"/>
  <c r="AK13" i="38"/>
  <c r="AK13" i="37"/>
  <c r="AK13" i="36"/>
  <c r="AK13" i="40"/>
  <c r="BS58" i="39"/>
  <c r="BS58" i="38"/>
  <c r="BS58" i="36"/>
  <c r="BS58" i="37"/>
  <c r="BS58" i="40"/>
  <c r="BM47" i="39"/>
  <c r="BM47" i="38"/>
  <c r="BM47" i="36"/>
  <c r="BM47" i="37"/>
  <c r="BM47" i="40"/>
  <c r="O12" i="39"/>
  <c r="O12" i="38"/>
  <c r="O12" i="37"/>
  <c r="O12" i="36"/>
  <c r="O12" i="40"/>
  <c r="AK24" i="39"/>
  <c r="AK24" i="38"/>
  <c r="AK24" i="37"/>
  <c r="AK24" i="40"/>
  <c r="AK24" i="36"/>
  <c r="U7" i="39"/>
  <c r="U7" i="38"/>
  <c r="U7" i="36"/>
  <c r="U7" i="37"/>
  <c r="U7" i="40"/>
  <c r="AY33" i="39"/>
  <c r="AY33" i="38"/>
  <c r="AY33" i="37"/>
  <c r="AY33" i="36"/>
  <c r="AY33" i="40"/>
  <c r="AH60" i="39"/>
  <c r="AH60" i="38"/>
  <c r="AH60" i="37"/>
  <c r="AH60" i="36"/>
  <c r="AH60" i="40"/>
  <c r="DH41" i="39"/>
  <c r="DH41" i="38"/>
  <c r="DH41" i="37"/>
  <c r="DH41" i="36"/>
  <c r="DH41" i="40"/>
  <c r="CM27" i="39"/>
  <c r="CM27" i="38"/>
  <c r="CM27" i="37"/>
  <c r="CM27" i="40"/>
  <c r="CM27" i="36"/>
  <c r="AZ47" i="39"/>
  <c r="AZ47" i="38"/>
  <c r="AZ47" i="36"/>
  <c r="AZ47" i="37"/>
  <c r="AZ47" i="40"/>
  <c r="CA23" i="39"/>
  <c r="CA23" i="38"/>
  <c r="CA23" i="37"/>
  <c r="CA23" i="36"/>
  <c r="CA23" i="40"/>
  <c r="L6" i="39"/>
  <c r="L6" i="38"/>
  <c r="L6" i="37"/>
  <c r="L6" i="40"/>
  <c r="L6" i="36"/>
  <c r="DK33" i="39"/>
  <c r="DK33" i="38"/>
  <c r="DK33" i="37"/>
  <c r="DK33" i="40"/>
  <c r="DK33" i="36"/>
  <c r="DC21" i="39"/>
  <c r="DC21" i="38"/>
  <c r="DC21" i="37"/>
  <c r="DC21" i="36"/>
  <c r="DC21" i="40"/>
  <c r="AF3" i="39"/>
  <c r="AF3" i="37"/>
  <c r="AF3" i="38"/>
  <c r="AF3" i="36"/>
  <c r="AF3" i="40"/>
  <c r="AY26" i="39"/>
  <c r="AY26" i="38"/>
  <c r="AY26" i="37"/>
  <c r="AY26" i="36"/>
  <c r="AY26" i="40"/>
  <c r="BJ45" i="39"/>
  <c r="BJ45" i="38"/>
  <c r="BJ45" i="37"/>
  <c r="BJ45" i="36"/>
  <c r="BJ45" i="40"/>
  <c r="CB19" i="39"/>
  <c r="CB19" i="38"/>
  <c r="CB19" i="37"/>
  <c r="CB19" i="36"/>
  <c r="CB19" i="40"/>
  <c r="AX18" i="39"/>
  <c r="AX18" i="38"/>
  <c r="AX18" i="37"/>
  <c r="AX18" i="36"/>
  <c r="AX18" i="40"/>
  <c r="P49" i="39"/>
  <c r="P49" i="38"/>
  <c r="P49" i="37"/>
  <c r="P49" i="36"/>
  <c r="P49" i="40"/>
  <c r="BO28" i="39"/>
  <c r="BO28" i="38"/>
  <c r="BO28" i="37"/>
  <c r="BO28" i="40"/>
  <c r="BO28" i="36"/>
  <c r="CZ22" i="39"/>
  <c r="CZ22" i="38"/>
  <c r="CZ22" i="37"/>
  <c r="CZ22" i="36"/>
  <c r="CZ22" i="40"/>
  <c r="AB49" i="39"/>
  <c r="AB49" i="38"/>
  <c r="AB49" i="37"/>
  <c r="AB49" i="36"/>
  <c r="AB49" i="40"/>
  <c r="R23" i="39"/>
  <c r="R23" i="38"/>
  <c r="R23" i="37"/>
  <c r="R23" i="36"/>
  <c r="R23" i="40"/>
  <c r="Y13" i="39"/>
  <c r="Y13" i="38"/>
  <c r="Y13" i="37"/>
  <c r="Y13" i="40"/>
  <c r="Y13" i="36"/>
  <c r="CY9" i="39"/>
  <c r="CY9" i="38"/>
  <c r="CY9" i="37"/>
  <c r="CY9" i="40"/>
  <c r="CY9" i="36"/>
  <c r="BA64" i="39"/>
  <c r="BA64" i="38"/>
  <c r="BA64" i="37"/>
  <c r="BA64" i="36"/>
  <c r="BA64" i="40"/>
  <c r="BJ26" i="39"/>
  <c r="BJ26" i="38"/>
  <c r="BJ26" i="36"/>
  <c r="BJ26" i="37"/>
  <c r="BJ26" i="40"/>
  <c r="BI4" i="39"/>
  <c r="BI4" i="38"/>
  <c r="BI4" i="37"/>
  <c r="BI4" i="36"/>
  <c r="BI4" i="40"/>
  <c r="CB53" i="39"/>
  <c r="CB53" i="38"/>
  <c r="CB53" i="37"/>
  <c r="CB53" i="36"/>
  <c r="CB53" i="40"/>
  <c r="AQ35" i="39"/>
  <c r="AQ35" i="38"/>
  <c r="AQ35" i="37"/>
  <c r="AQ35" i="36"/>
  <c r="AQ35" i="40"/>
  <c r="X25" i="39"/>
  <c r="X25" i="37"/>
  <c r="X25" i="38"/>
  <c r="X25" i="36"/>
  <c r="X25" i="40"/>
  <c r="AZ55" i="39"/>
  <c r="AZ55" i="38"/>
  <c r="AZ55" i="37"/>
  <c r="AZ55" i="36"/>
  <c r="AZ55" i="40"/>
  <c r="AP29" i="39"/>
  <c r="AP29" i="38"/>
  <c r="AP29" i="37"/>
  <c r="AP29" i="36"/>
  <c r="AP29" i="40"/>
  <c r="BM21" i="39"/>
  <c r="BM21" i="38"/>
  <c r="BM21" i="37"/>
  <c r="BM21" i="40"/>
  <c r="BM21" i="36"/>
  <c r="CA17" i="39"/>
  <c r="CA17" i="38"/>
  <c r="CA17" i="37"/>
  <c r="CA17" i="36"/>
  <c r="CA17" i="40"/>
  <c r="BZ22" i="39"/>
  <c r="BZ22" i="38"/>
  <c r="BZ22" i="37"/>
  <c r="BZ22" i="36"/>
  <c r="BZ22" i="40"/>
  <c r="AR31" i="39"/>
  <c r="AR31" i="38"/>
  <c r="AR31" i="37"/>
  <c r="AR31" i="36"/>
  <c r="AR31" i="40"/>
  <c r="DF9" i="39"/>
  <c r="DF9" i="38"/>
  <c r="DF9" i="36"/>
  <c r="DF9" i="37"/>
  <c r="DF9" i="40"/>
  <c r="DH59" i="39"/>
  <c r="DH59" i="38"/>
  <c r="DH59" i="36"/>
  <c r="DH59" i="37"/>
  <c r="DH59" i="40"/>
  <c r="DK43" i="39"/>
  <c r="DK43" i="38"/>
  <c r="DK43" i="37"/>
  <c r="DK43" i="36"/>
  <c r="DK43" i="40"/>
  <c r="BL35" i="39"/>
  <c r="BL35" i="38"/>
  <c r="BL35" i="37"/>
  <c r="BL35" i="36"/>
  <c r="BL35" i="40"/>
  <c r="AU60" i="39"/>
  <c r="AU60" i="38"/>
  <c r="AU60" i="37"/>
  <c r="AU60" i="36"/>
  <c r="AU60" i="40"/>
  <c r="DB43" i="39"/>
  <c r="DB43" i="38"/>
  <c r="DB43" i="37"/>
  <c r="DB43" i="36"/>
  <c r="DB43" i="40"/>
  <c r="BU35" i="39"/>
  <c r="BU35" i="38"/>
  <c r="BU35" i="37"/>
  <c r="BU35" i="36"/>
  <c r="BU35" i="40"/>
  <c r="W30" i="39"/>
  <c r="W30" i="38"/>
  <c r="W30" i="37"/>
  <c r="W30" i="36"/>
  <c r="W30" i="40"/>
  <c r="BI30" i="39"/>
  <c r="BI30" i="38"/>
  <c r="BI30" i="37"/>
  <c r="BI30" i="36"/>
  <c r="BI30" i="40"/>
  <c r="T36" i="38"/>
  <c r="T36" i="39"/>
  <c r="T36" i="37"/>
  <c r="T36" i="36"/>
  <c r="T36" i="40"/>
  <c r="BR11" i="39"/>
  <c r="BR11" i="38"/>
  <c r="BR11" i="37"/>
  <c r="BR11" i="36"/>
  <c r="BR11" i="40"/>
  <c r="DG66" i="39"/>
  <c r="DG66" i="38"/>
  <c r="DG66" i="37"/>
  <c r="DG66" i="36"/>
  <c r="DG66" i="40"/>
  <c r="BF23" i="39"/>
  <c r="BF23" i="38"/>
  <c r="BF23" i="37"/>
  <c r="BF23" i="40"/>
  <c r="BF23" i="36"/>
  <c r="DO29" i="39"/>
  <c r="DO29" i="38"/>
  <c r="DO29" i="37"/>
  <c r="DO29" i="40"/>
  <c r="DO29" i="36"/>
  <c r="CW48" i="39"/>
  <c r="CW48" i="38"/>
  <c r="CW48" i="37"/>
  <c r="CW48" i="36"/>
  <c r="CW48" i="40"/>
  <c r="BB13" i="39"/>
  <c r="BB13" i="38"/>
  <c r="BB13" i="37"/>
  <c r="BB13" i="36"/>
  <c r="BB13" i="40"/>
  <c r="DP38" i="39"/>
  <c r="DP38" i="38"/>
  <c r="DP38" i="37"/>
  <c r="DP38" i="40"/>
  <c r="DP38" i="36"/>
  <c r="X29" i="39"/>
  <c r="X29" i="38"/>
  <c r="X29" i="37"/>
  <c r="X29" i="36"/>
  <c r="X29" i="40"/>
  <c r="CB63" i="38"/>
  <c r="CB63" i="39"/>
  <c r="CB63" i="37"/>
  <c r="CB63" i="36"/>
  <c r="CB63" i="40"/>
  <c r="BG54" i="39"/>
  <c r="BG54" i="38"/>
  <c r="BG54" i="37"/>
  <c r="BG54" i="36"/>
  <c r="BG54" i="40"/>
  <c r="CN60" i="39"/>
  <c r="CN60" i="38"/>
  <c r="CN60" i="36"/>
  <c r="CN60" i="40"/>
  <c r="CN60" i="37"/>
  <c r="Q50" i="39"/>
  <c r="Q50" i="38"/>
  <c r="Q50" i="37"/>
  <c r="Q50" i="36"/>
  <c r="Q50" i="40"/>
  <c r="CW56" i="39"/>
  <c r="CW56" i="38"/>
  <c r="CW56" i="37"/>
  <c r="CW56" i="36"/>
  <c r="CW56" i="40"/>
  <c r="DH45" i="39"/>
  <c r="DH45" i="38"/>
  <c r="DH45" i="37"/>
  <c r="DH45" i="36"/>
  <c r="DH45" i="40"/>
  <c r="BD53" i="39"/>
  <c r="BD53" i="38"/>
  <c r="BD53" i="37"/>
  <c r="BD53" i="36"/>
  <c r="BD53" i="40"/>
  <c r="AX58" i="39"/>
  <c r="AX58" i="38"/>
  <c r="AX58" i="37"/>
  <c r="AX58" i="36"/>
  <c r="AX58" i="40"/>
  <c r="BW46" i="39"/>
  <c r="BW46" i="38"/>
  <c r="BW46" i="37"/>
  <c r="BW46" i="36"/>
  <c r="BW46" i="40"/>
  <c r="AE66" i="39"/>
  <c r="AE66" i="38"/>
  <c r="AE66" i="37"/>
  <c r="AE66" i="36"/>
  <c r="AE66" i="40"/>
  <c r="CM63" i="39"/>
  <c r="CM63" i="38"/>
  <c r="CM63" i="37"/>
  <c r="CM63" i="36"/>
  <c r="CM63" i="40"/>
  <c r="Y54" i="39"/>
  <c r="Y54" i="38"/>
  <c r="Y54" i="37"/>
  <c r="Y54" i="36"/>
  <c r="Y54" i="40"/>
  <c r="AH50" i="39"/>
  <c r="AH50" i="38"/>
  <c r="AH50" i="37"/>
  <c r="AH50" i="36"/>
  <c r="AH50" i="40"/>
  <c r="AA48" i="39"/>
  <c r="AA48" i="38"/>
  <c r="AA48" i="37"/>
  <c r="AA48" i="36"/>
  <c r="AA48" i="40"/>
  <c r="AZ60" i="39"/>
  <c r="AZ60" i="38"/>
  <c r="AZ60" i="36"/>
  <c r="AZ60" i="40"/>
  <c r="AZ60" i="37"/>
  <c r="AU64" i="39"/>
  <c r="AU64" i="38"/>
  <c r="AU64" i="37"/>
  <c r="AU64" i="36"/>
  <c r="AU64" i="40"/>
  <c r="AH38" i="39"/>
  <c r="AH38" i="38"/>
  <c r="AH38" i="36"/>
  <c r="AH38" i="37"/>
  <c r="AH38" i="40"/>
  <c r="BM30" i="39"/>
  <c r="BM30" i="38"/>
  <c r="BM30" i="36"/>
  <c r="BM30" i="40"/>
  <c r="BM30" i="37"/>
  <c r="CY26" i="39"/>
  <c r="CY26" i="37"/>
  <c r="CY26" i="38"/>
  <c r="CY26" i="36"/>
  <c r="CY26" i="40"/>
  <c r="AT32" i="39"/>
  <c r="AT32" i="38"/>
  <c r="AT32" i="37"/>
  <c r="AT32" i="36"/>
  <c r="AT32" i="40"/>
  <c r="BY19" i="39"/>
  <c r="BY19" i="38"/>
  <c r="BY19" i="37"/>
  <c r="BY19" i="36"/>
  <c r="BY19" i="40"/>
  <c r="DJ9" i="39"/>
  <c r="DJ9" i="38"/>
  <c r="DJ9" i="37"/>
  <c r="DJ9" i="36"/>
  <c r="DJ9" i="40"/>
  <c r="AV64" i="39"/>
  <c r="AV64" i="38"/>
  <c r="AV64" i="37"/>
  <c r="AV64" i="36"/>
  <c r="AV64" i="40"/>
  <c r="AY50" i="39"/>
  <c r="AY50" i="38"/>
  <c r="AY50" i="37"/>
  <c r="AY50" i="36"/>
  <c r="AY50" i="40"/>
  <c r="BJ61" i="39"/>
  <c r="BJ61" i="38"/>
  <c r="BJ61" i="37"/>
  <c r="BJ61" i="36"/>
  <c r="BJ61" i="40"/>
  <c r="CI58" i="39"/>
  <c r="CI58" i="38"/>
  <c r="CI58" i="37"/>
  <c r="CI58" i="36"/>
  <c r="CI58" i="40"/>
  <c r="DJ33" i="39"/>
  <c r="DJ33" i="38"/>
  <c r="DJ33" i="37"/>
  <c r="DJ33" i="36"/>
  <c r="DJ33" i="40"/>
  <c r="DQ25" i="39"/>
  <c r="DQ25" i="38"/>
  <c r="DQ25" i="37"/>
  <c r="DQ25" i="36"/>
  <c r="DQ25" i="40"/>
  <c r="CY21" i="39"/>
  <c r="CY21" i="38"/>
  <c r="CY21" i="37"/>
  <c r="CY21" i="36"/>
  <c r="CY21" i="40"/>
  <c r="CX27" i="39"/>
  <c r="CX27" i="38"/>
  <c r="CX27" i="37"/>
  <c r="CX27" i="40"/>
  <c r="CX27" i="36"/>
  <c r="CF37" i="39"/>
  <c r="CF37" i="38"/>
  <c r="CF37" i="37"/>
  <c r="CF37" i="36"/>
  <c r="CF37" i="40"/>
  <c r="N17" i="39"/>
  <c r="N17" i="38"/>
  <c r="N17" i="37"/>
  <c r="N17" i="36"/>
  <c r="N17" i="40"/>
  <c r="AQ68" i="39"/>
  <c r="AQ68" i="38"/>
  <c r="AQ68" i="37"/>
  <c r="AQ68" i="36"/>
  <c r="AQ68" i="40"/>
  <c r="K48" i="39"/>
  <c r="K48" i="38"/>
  <c r="K48" i="36"/>
  <c r="K48" i="37"/>
  <c r="K48" i="40"/>
  <c r="CJ34" i="39"/>
  <c r="CJ34" i="38"/>
  <c r="CJ34" i="37"/>
  <c r="CJ34" i="40"/>
  <c r="CJ34" i="36"/>
  <c r="CI53" i="39"/>
  <c r="CI53" i="38"/>
  <c r="CI53" i="37"/>
  <c r="CI53" i="36"/>
  <c r="CI53" i="40"/>
  <c r="DB35" i="39"/>
  <c r="DB35" i="38"/>
  <c r="DB35" i="37"/>
  <c r="DB35" i="36"/>
  <c r="DB35" i="40"/>
  <c r="Y28" i="39"/>
  <c r="Y28" i="38"/>
  <c r="Y28" i="37"/>
  <c r="Y28" i="36"/>
  <c r="Y28" i="40"/>
  <c r="CQ23" i="39"/>
  <c r="CQ23" i="38"/>
  <c r="CQ23" i="37"/>
  <c r="CQ23" i="36"/>
  <c r="CQ23" i="40"/>
  <c r="AT23" i="39"/>
  <c r="AT23" i="38"/>
  <c r="AT23" i="37"/>
  <c r="AT23" i="36"/>
  <c r="AT23" i="40"/>
  <c r="BP28" i="39"/>
  <c r="BP28" i="38"/>
  <c r="BP28" i="37"/>
  <c r="BP28" i="36"/>
  <c r="BP28" i="40"/>
  <c r="DF4" i="39"/>
  <c r="DF4" i="38"/>
  <c r="DF4" i="37"/>
  <c r="DF4" i="40"/>
  <c r="DF4" i="36"/>
  <c r="AU56" i="39"/>
  <c r="AU56" i="38"/>
  <c r="AU56" i="37"/>
  <c r="AU56" i="36"/>
  <c r="AU56" i="40"/>
  <c r="AW62" i="39"/>
  <c r="AW62" i="38"/>
  <c r="AW62" i="37"/>
  <c r="AW62" i="40"/>
  <c r="AW62" i="36"/>
  <c r="DO19" i="39"/>
  <c r="DO19" i="38"/>
  <c r="DO19" i="37"/>
  <c r="DO19" i="40"/>
  <c r="DO19" i="36"/>
  <c r="DE30" i="39"/>
  <c r="DE30" i="38"/>
  <c r="DE30" i="37"/>
  <c r="DE30" i="36"/>
  <c r="DE30" i="40"/>
  <c r="BY14" i="39"/>
  <c r="BY14" i="38"/>
  <c r="BY14" i="37"/>
  <c r="BY14" i="40"/>
  <c r="BY14" i="36"/>
  <c r="DK54" i="39"/>
  <c r="DK54" i="38"/>
  <c r="DK54" i="36"/>
  <c r="DK54" i="37"/>
  <c r="DK54" i="40"/>
  <c r="CB4" i="39"/>
  <c r="CB4" i="38"/>
  <c r="CB4" i="37"/>
  <c r="CB4" i="36"/>
  <c r="CB4" i="40"/>
  <c r="DH56" i="39"/>
  <c r="DH56" i="38"/>
  <c r="DH56" i="36"/>
  <c r="DH56" i="37"/>
  <c r="DH56" i="40"/>
  <c r="CE42" i="39"/>
  <c r="CE42" i="38"/>
  <c r="CE42" i="37"/>
  <c r="CE42" i="36"/>
  <c r="CE42" i="40"/>
  <c r="CB14" i="39"/>
  <c r="CB14" i="38"/>
  <c r="CB14" i="37"/>
  <c r="CB14" i="40"/>
  <c r="CB14" i="36"/>
  <c r="AO9" i="39"/>
  <c r="AO9" i="38"/>
  <c r="AO9" i="37"/>
  <c r="AO9" i="40"/>
  <c r="AO9" i="36"/>
  <c r="BX34" i="39"/>
  <c r="BX34" i="38"/>
  <c r="BX34" i="37"/>
  <c r="BX34" i="40"/>
  <c r="BX34" i="36"/>
  <c r="DH24" i="39"/>
  <c r="DH24" i="38"/>
  <c r="DH24" i="37"/>
  <c r="DH24" i="36"/>
  <c r="DH24" i="40"/>
  <c r="BT18" i="39"/>
  <c r="BT18" i="37"/>
  <c r="BT18" i="38"/>
  <c r="BT18" i="36"/>
  <c r="BT18" i="40"/>
  <c r="BL58" i="39"/>
  <c r="BL58" i="38"/>
  <c r="BL58" i="37"/>
  <c r="BL58" i="40"/>
  <c r="BL58" i="36"/>
  <c r="P35" i="39"/>
  <c r="P35" i="37"/>
  <c r="P35" i="38"/>
  <c r="P35" i="36"/>
  <c r="P35" i="40"/>
  <c r="DP54" i="39"/>
  <c r="DP54" i="38"/>
  <c r="DP54" i="37"/>
  <c r="DP54" i="36"/>
  <c r="DP54" i="40"/>
  <c r="CT23" i="39"/>
  <c r="CT23" i="38"/>
  <c r="CT23" i="37"/>
  <c r="CT23" i="36"/>
  <c r="CT23" i="40"/>
  <c r="CD49" i="39"/>
  <c r="CD49" i="38"/>
  <c r="CD49" i="37"/>
  <c r="CD49" i="40"/>
  <c r="CD49" i="36"/>
  <c r="BW47" i="39"/>
  <c r="BW47" i="38"/>
  <c r="BW47" i="37"/>
  <c r="BW47" i="36"/>
  <c r="BW47" i="40"/>
  <c r="AN31" i="39"/>
  <c r="AN31" i="38"/>
  <c r="AN31" i="37"/>
  <c r="AN31" i="36"/>
  <c r="AN31" i="40"/>
  <c r="DD54" i="39"/>
  <c r="DD54" i="38"/>
  <c r="DD54" i="37"/>
  <c r="DD54" i="36"/>
  <c r="DD54" i="40"/>
  <c r="J27" i="39"/>
  <c r="J27" i="38"/>
  <c r="J27" i="37"/>
  <c r="J27" i="36"/>
  <c r="J27" i="40"/>
  <c r="DA18" i="39"/>
  <c r="DA18" i="38"/>
  <c r="DA18" i="37"/>
  <c r="DA18" i="36"/>
  <c r="DA18" i="40"/>
  <c r="BC13" i="39"/>
  <c r="BC13" i="38"/>
  <c r="BC13" i="37"/>
  <c r="BC13" i="36"/>
  <c r="BC13" i="40"/>
  <c r="CP18" i="39"/>
  <c r="CP18" i="38"/>
  <c r="CP18" i="37"/>
  <c r="CP18" i="36"/>
  <c r="CP18" i="40"/>
  <c r="CF30" i="39"/>
  <c r="CF30" i="38"/>
  <c r="CF30" i="37"/>
  <c r="CF30" i="40"/>
  <c r="CF30" i="36"/>
  <c r="AT9" i="39"/>
  <c r="AT9" i="38"/>
  <c r="AT9" i="37"/>
  <c r="AT9" i="36"/>
  <c r="AT9" i="40"/>
  <c r="BL3" i="39"/>
  <c r="BL3" i="38"/>
  <c r="BL3" i="37"/>
  <c r="BL3" i="36"/>
  <c r="BL3" i="40"/>
  <c r="DK56" i="39"/>
  <c r="DK56" i="38"/>
  <c r="DK56" i="37"/>
  <c r="DK56" i="36"/>
  <c r="DK56" i="40"/>
  <c r="T66" i="39"/>
  <c r="T66" i="38"/>
  <c r="T66" i="36"/>
  <c r="T66" i="40"/>
  <c r="T66" i="37"/>
  <c r="AU63" i="39"/>
  <c r="AU63" i="38"/>
  <c r="AU63" i="37"/>
  <c r="AU63" i="36"/>
  <c r="AU63" i="40"/>
  <c r="R46" i="39"/>
  <c r="R46" i="38"/>
  <c r="R46" i="37"/>
  <c r="R46" i="36"/>
  <c r="R46" i="40"/>
  <c r="Q38" i="39"/>
  <c r="Q38" i="38"/>
  <c r="Q38" i="37"/>
  <c r="Q38" i="40"/>
  <c r="Q38" i="36"/>
  <c r="BC34" i="39"/>
  <c r="BC34" i="38"/>
  <c r="BC34" i="37"/>
  <c r="BC34" i="36"/>
  <c r="BC34" i="40"/>
  <c r="AT44" i="39"/>
  <c r="AT44" i="38"/>
  <c r="AT44" i="37"/>
  <c r="AT44" i="40"/>
  <c r="AT44" i="36"/>
  <c r="DM24" i="39"/>
  <c r="DM24" i="38"/>
  <c r="DM24" i="37"/>
  <c r="DM24" i="36"/>
  <c r="DM24" i="40"/>
  <c r="CT13" i="39"/>
  <c r="CT13" i="38"/>
  <c r="CT13" i="36"/>
  <c r="CT13" i="37"/>
  <c r="CT13" i="40"/>
  <c r="BV58" i="39"/>
  <c r="BV58" i="38"/>
  <c r="BV58" i="37"/>
  <c r="BV58" i="36"/>
  <c r="BV58" i="40"/>
  <c r="BG63" i="39"/>
  <c r="BG63" i="38"/>
  <c r="BG63" i="37"/>
  <c r="BG63" i="36"/>
  <c r="BG63" i="40"/>
  <c r="BW22" i="39"/>
  <c r="BW22" i="38"/>
  <c r="BW22" i="37"/>
  <c r="BW22" i="36"/>
  <c r="BW22" i="40"/>
  <c r="CQ64" i="39"/>
  <c r="CQ64" i="38"/>
  <c r="CQ64" i="37"/>
  <c r="CQ64" i="36"/>
  <c r="CQ64" i="40"/>
  <c r="CL47" i="39"/>
  <c r="CL47" i="38"/>
  <c r="CL47" i="37"/>
  <c r="CL47" i="36"/>
  <c r="CL47" i="40"/>
  <c r="AW42" i="39"/>
  <c r="AW42" i="38"/>
  <c r="AW42" i="37"/>
  <c r="AW42" i="40"/>
  <c r="AW42" i="36"/>
  <c r="DO35" i="39"/>
  <c r="DO35" i="38"/>
  <c r="DO35" i="37"/>
  <c r="DO35" i="36"/>
  <c r="DO35" i="40"/>
  <c r="BB47" i="39"/>
  <c r="BB47" i="38"/>
  <c r="BB47" i="37"/>
  <c r="BB47" i="36"/>
  <c r="BB47" i="40"/>
  <c r="CO22" i="39"/>
  <c r="CO22" i="38"/>
  <c r="CO22" i="36"/>
  <c r="CO22" i="37"/>
  <c r="CO22" i="40"/>
  <c r="BF11" i="39"/>
  <c r="BF11" i="38"/>
  <c r="BF11" i="37"/>
  <c r="BF11" i="36"/>
  <c r="BF11" i="40"/>
  <c r="P18" i="39"/>
  <c r="P18" i="38"/>
  <c r="P18" i="37"/>
  <c r="P18" i="36"/>
  <c r="P18" i="40"/>
  <c r="DJ37" i="39"/>
  <c r="DJ37" i="38"/>
  <c r="DJ37" i="37"/>
  <c r="DJ37" i="40"/>
  <c r="DJ37" i="36"/>
  <c r="AO5" i="39"/>
  <c r="AO5" i="38"/>
  <c r="AO5" i="37"/>
  <c r="AO5" i="36"/>
  <c r="AO5" i="40"/>
  <c r="AT22" i="39"/>
  <c r="AT22" i="38"/>
  <c r="AT22" i="37"/>
  <c r="AT22" i="36"/>
  <c r="AT22" i="40"/>
  <c r="BX6" i="39"/>
  <c r="BX6" i="38"/>
  <c r="BX6" i="37"/>
  <c r="BX6" i="36"/>
  <c r="BX6" i="40"/>
  <c r="AV60" i="39"/>
  <c r="AV60" i="38"/>
  <c r="AV60" i="37"/>
  <c r="AV60" i="40"/>
  <c r="AV60" i="36"/>
  <c r="X37" i="39"/>
  <c r="X37" i="38"/>
  <c r="X37" i="37"/>
  <c r="X37" i="40"/>
  <c r="X37" i="36"/>
  <c r="BL62" i="39"/>
  <c r="BL62" i="38"/>
  <c r="BL62" i="37"/>
  <c r="BL62" i="36"/>
  <c r="BL62" i="40"/>
  <c r="AI53" i="39"/>
  <c r="AI53" i="38"/>
  <c r="AI53" i="37"/>
  <c r="AI53" i="36"/>
  <c r="AI53" i="40"/>
  <c r="BT28" i="39"/>
  <c r="BT28" i="38"/>
  <c r="BT28" i="37"/>
  <c r="BT28" i="36"/>
  <c r="BT28" i="40"/>
  <c r="DA43" i="39"/>
  <c r="DA43" i="38"/>
  <c r="DA43" i="37"/>
  <c r="DA43" i="36"/>
  <c r="DA43" i="40"/>
  <c r="AS50" i="39"/>
  <c r="AS50" i="38"/>
  <c r="AS50" i="37"/>
  <c r="AS50" i="40"/>
  <c r="AS50" i="36"/>
  <c r="BW27" i="39"/>
  <c r="BW27" i="38"/>
  <c r="BW27" i="37"/>
  <c r="BW27" i="40"/>
  <c r="BW27" i="36"/>
  <c r="AV13" i="39"/>
  <c r="AV13" i="38"/>
  <c r="AV13" i="37"/>
  <c r="AV13" i="36"/>
  <c r="AV13" i="40"/>
  <c r="BD50" i="39"/>
  <c r="BD50" i="38"/>
  <c r="BD50" i="37"/>
  <c r="BD50" i="36"/>
  <c r="BD50" i="40"/>
  <c r="BL34" i="39"/>
  <c r="BL34" i="38"/>
  <c r="BL34" i="37"/>
  <c r="BL34" i="36"/>
  <c r="BL34" i="40"/>
  <c r="CZ53" i="39"/>
  <c r="CZ53" i="38"/>
  <c r="CZ53" i="37"/>
  <c r="CZ53" i="36"/>
  <c r="CZ53" i="40"/>
  <c r="AH23" i="39"/>
  <c r="AH23" i="38"/>
  <c r="AH23" i="37"/>
  <c r="AH23" i="40"/>
  <c r="AH23" i="36"/>
  <c r="AQ33" i="39"/>
  <c r="AQ33" i="38"/>
  <c r="AQ33" i="37"/>
  <c r="AQ33" i="36"/>
  <c r="AQ33" i="40"/>
  <c r="X23" i="39"/>
  <c r="X23" i="38"/>
  <c r="X23" i="37"/>
  <c r="X23" i="36"/>
  <c r="X23" i="40"/>
  <c r="T44" i="39"/>
  <c r="T44" i="38"/>
  <c r="T44" i="36"/>
  <c r="T44" i="37"/>
  <c r="T44" i="40"/>
  <c r="X56" i="39"/>
  <c r="X56" i="38"/>
  <c r="X56" i="37"/>
  <c r="X56" i="36"/>
  <c r="X56" i="40"/>
  <c r="AQ41" i="39"/>
  <c r="AQ41" i="38"/>
  <c r="AQ41" i="37"/>
  <c r="AQ41" i="40"/>
  <c r="AQ41" i="36"/>
  <c r="CB32" i="39"/>
  <c r="CB32" i="38"/>
  <c r="CB32" i="37"/>
  <c r="CB32" i="36"/>
  <c r="CB32" i="40"/>
  <c r="DO53" i="39"/>
  <c r="DO53" i="38"/>
  <c r="DO53" i="37"/>
  <c r="DO53" i="36"/>
  <c r="DO53" i="40"/>
  <c r="CT31" i="39"/>
  <c r="CT31" i="38"/>
  <c r="CT31" i="36"/>
  <c r="CT31" i="37"/>
  <c r="CT31" i="40"/>
  <c r="CK21" i="39"/>
  <c r="CK21" i="38"/>
  <c r="CK21" i="37"/>
  <c r="CK21" i="36"/>
  <c r="CK21" i="40"/>
  <c r="AM17" i="39"/>
  <c r="AM17" i="38"/>
  <c r="AM17" i="37"/>
  <c r="AM17" i="36"/>
  <c r="AM17" i="40"/>
  <c r="DN21" i="39"/>
  <c r="DN21" i="38"/>
  <c r="DN21" i="37"/>
  <c r="DN21" i="36"/>
  <c r="DN21" i="40"/>
  <c r="BJ27" i="39"/>
  <c r="BJ27" i="38"/>
  <c r="BJ27" i="37"/>
  <c r="BJ27" i="36"/>
  <c r="BJ27" i="40"/>
  <c r="BB5" i="39"/>
  <c r="BB5" i="38"/>
  <c r="BB5" i="37"/>
  <c r="BB5" i="36"/>
  <c r="BB5" i="40"/>
  <c r="X60" i="39"/>
  <c r="X60" i="38"/>
  <c r="X60" i="37"/>
  <c r="X60" i="36"/>
  <c r="X60" i="40"/>
  <c r="K47" i="39"/>
  <c r="K47" i="38"/>
  <c r="K47" i="37"/>
  <c r="K47" i="36"/>
  <c r="K47" i="40"/>
  <c r="X28" i="39"/>
  <c r="X28" i="38"/>
  <c r="X28" i="37"/>
  <c r="X28" i="36"/>
  <c r="X28" i="40"/>
  <c r="T57" i="39"/>
  <c r="T57" i="38"/>
  <c r="T57" i="37"/>
  <c r="T57" i="36"/>
  <c r="T57" i="40"/>
  <c r="AH28" i="39"/>
  <c r="AH28" i="38"/>
  <c r="AH28" i="37"/>
  <c r="AH28" i="40"/>
  <c r="AH28" i="36"/>
  <c r="Q21" i="39"/>
  <c r="Q21" i="38"/>
  <c r="Q21" i="37"/>
  <c r="Q21" i="36"/>
  <c r="Q21" i="40"/>
  <c r="AE17" i="39"/>
  <c r="AE17" i="38"/>
  <c r="AE17" i="36"/>
  <c r="AE17" i="37"/>
  <c r="AE17" i="40"/>
  <c r="AT21" i="39"/>
  <c r="AT21" i="38"/>
  <c r="AT21" i="37"/>
  <c r="AT21" i="36"/>
  <c r="AT21" i="40"/>
  <c r="DL28" i="39"/>
  <c r="DL28" i="38"/>
  <c r="DL28" i="37"/>
  <c r="DL28" i="36"/>
  <c r="DL28" i="40"/>
  <c r="N7" i="39"/>
  <c r="N7" i="38"/>
  <c r="N7" i="37"/>
  <c r="N7" i="36"/>
  <c r="N7" i="40"/>
  <c r="AW31" i="39"/>
  <c r="AW31" i="38"/>
  <c r="AW31" i="37"/>
  <c r="AW31" i="36"/>
  <c r="AW31" i="40"/>
  <c r="DN25" i="39"/>
  <c r="DN25" i="38"/>
  <c r="DN25" i="37"/>
  <c r="DN25" i="36"/>
  <c r="DN25" i="40"/>
  <c r="DA26" i="39"/>
  <c r="DA26" i="38"/>
  <c r="DA26" i="37"/>
  <c r="DA26" i="40"/>
  <c r="DA26" i="36"/>
  <c r="V23" i="39"/>
  <c r="V23" i="38"/>
  <c r="V23" i="37"/>
  <c r="V23" i="36"/>
  <c r="V23" i="40"/>
  <c r="BP49" i="39"/>
  <c r="BP49" i="37"/>
  <c r="BP49" i="38"/>
  <c r="BP49" i="36"/>
  <c r="BP49" i="40"/>
  <c r="BX43" i="39"/>
  <c r="BX43" i="38"/>
  <c r="BX43" i="37"/>
  <c r="BX43" i="36"/>
  <c r="BX43" i="40"/>
  <c r="M48" i="39"/>
  <c r="M48" i="38"/>
  <c r="M48" i="37"/>
  <c r="M48" i="36"/>
  <c r="M48" i="40"/>
  <c r="K8" i="39"/>
  <c r="K8" i="38"/>
  <c r="K8" i="37"/>
  <c r="K8" i="36"/>
  <c r="K8" i="40"/>
  <c r="AJ30" i="39"/>
  <c r="AJ30" i="37"/>
  <c r="AJ30" i="38"/>
  <c r="AJ30" i="36"/>
  <c r="AJ30" i="40"/>
  <c r="Y60" i="39"/>
  <c r="Y60" i="38"/>
  <c r="Y60" i="37"/>
  <c r="Y60" i="36"/>
  <c r="Y60" i="40"/>
  <c r="BQ12" i="39"/>
  <c r="BQ12" i="38"/>
  <c r="BQ12" i="37"/>
  <c r="BQ12" i="40"/>
  <c r="BQ12" i="36"/>
  <c r="AT55" i="39"/>
  <c r="AT55" i="38"/>
  <c r="AT55" i="37"/>
  <c r="AT55" i="36"/>
  <c r="AT55" i="40"/>
  <c r="P55" i="39"/>
  <c r="P55" i="38"/>
  <c r="P55" i="37"/>
  <c r="P55" i="36"/>
  <c r="P55" i="40"/>
  <c r="AQ37" i="39"/>
  <c r="AQ37" i="38"/>
  <c r="AQ37" i="36"/>
  <c r="AQ37" i="37"/>
  <c r="AQ37" i="40"/>
  <c r="P32" i="39"/>
  <c r="P32" i="38"/>
  <c r="P32" i="37"/>
  <c r="P32" i="36"/>
  <c r="P32" i="40"/>
  <c r="CA57" i="38"/>
  <c r="CA57" i="39"/>
  <c r="CA57" i="37"/>
  <c r="CA57" i="36"/>
  <c r="CA57" i="40"/>
  <c r="CZ3" i="39"/>
  <c r="CZ3" i="38"/>
  <c r="CZ3" i="37"/>
  <c r="CZ3" i="36"/>
  <c r="CZ3" i="40"/>
  <c r="BW56" i="39"/>
  <c r="BW56" i="38"/>
  <c r="BW56" i="37"/>
  <c r="BW56" i="40"/>
  <c r="BW56" i="36"/>
  <c r="DL66" i="39"/>
  <c r="DL66" i="38"/>
  <c r="DL66" i="37"/>
  <c r="DL66" i="40"/>
  <c r="DL66" i="36"/>
  <c r="AN6" i="39"/>
  <c r="AN6" i="38"/>
  <c r="AN6" i="36"/>
  <c r="AN6" i="40"/>
  <c r="AN6" i="37"/>
  <c r="K9" i="39"/>
  <c r="K9" i="38"/>
  <c r="K9" i="37"/>
  <c r="K9" i="36"/>
  <c r="K9" i="40"/>
  <c r="BE58" i="39"/>
  <c r="BE58" i="38"/>
  <c r="BE58" i="37"/>
  <c r="BE58" i="36"/>
  <c r="BE58" i="40"/>
  <c r="BM4" i="39"/>
  <c r="BM4" i="38"/>
  <c r="BM4" i="36"/>
  <c r="BM4" i="37"/>
  <c r="BM4" i="40"/>
  <c r="CX63" i="39"/>
  <c r="CX63" i="38"/>
  <c r="CX63" i="37"/>
  <c r="CX63" i="36"/>
  <c r="CX63" i="40"/>
  <c r="BA46" i="39"/>
  <c r="BA46" i="38"/>
  <c r="BA46" i="37"/>
  <c r="BA46" i="36"/>
  <c r="BA46" i="40"/>
  <c r="AJ14" i="39"/>
  <c r="AJ14" i="38"/>
  <c r="AJ14" i="37"/>
  <c r="AJ14" i="36"/>
  <c r="AJ14" i="40"/>
  <c r="CG4" i="39"/>
  <c r="CG4" i="38"/>
  <c r="CG4" i="37"/>
  <c r="CG4" i="36"/>
  <c r="CG4" i="40"/>
  <c r="BT48" i="39"/>
  <c r="BT48" i="38"/>
  <c r="BT48" i="37"/>
  <c r="BT48" i="36"/>
  <c r="BT48" i="40"/>
  <c r="DC30" i="39"/>
  <c r="DC30" i="38"/>
  <c r="DC30" i="37"/>
  <c r="DC30" i="36"/>
  <c r="DC30" i="40"/>
  <c r="CR17" i="39"/>
  <c r="CR17" i="38"/>
  <c r="CR17" i="37"/>
  <c r="CR17" i="36"/>
  <c r="CR17" i="40"/>
  <c r="CU17" i="39"/>
  <c r="CU17" i="38"/>
  <c r="CU17" i="37"/>
  <c r="CU17" i="36"/>
  <c r="CU17" i="40"/>
  <c r="AW66" i="39"/>
  <c r="AW66" i="38"/>
  <c r="AW66" i="36"/>
  <c r="AW66" i="37"/>
  <c r="AW66" i="40"/>
  <c r="BE8" i="39"/>
  <c r="BE8" i="38"/>
  <c r="BE8" i="37"/>
  <c r="BE8" i="36"/>
  <c r="BE8" i="40"/>
  <c r="AU5" i="39"/>
  <c r="AU5" i="38"/>
  <c r="AU5" i="37"/>
  <c r="AU5" i="36"/>
  <c r="AU5" i="40"/>
  <c r="CG58" i="39"/>
  <c r="CG58" i="38"/>
  <c r="CG58" i="37"/>
  <c r="CG58" i="36"/>
  <c r="CG58" i="40"/>
  <c r="AR22" i="39"/>
  <c r="AR22" i="38"/>
  <c r="AR22" i="37"/>
  <c r="AR22" i="40"/>
  <c r="AR22" i="36"/>
  <c r="CG11" i="39"/>
  <c r="CG11" i="38"/>
  <c r="CG11" i="37"/>
  <c r="CG11" i="36"/>
  <c r="CG11" i="40"/>
  <c r="AG25" i="39"/>
  <c r="AG25" i="37"/>
  <c r="AG25" i="38"/>
  <c r="AG25" i="36"/>
  <c r="AG25" i="40"/>
  <c r="CG38" i="39"/>
  <c r="CG38" i="38"/>
  <c r="CG38" i="36"/>
  <c r="CG38" i="37"/>
  <c r="CG38" i="40"/>
  <c r="AO26" i="39"/>
  <c r="AO26" i="38"/>
  <c r="AO26" i="37"/>
  <c r="AO26" i="36"/>
  <c r="AO26" i="40"/>
  <c r="N22" i="39"/>
  <c r="N22" i="38"/>
  <c r="N22" i="37"/>
  <c r="N22" i="36"/>
  <c r="N22" i="40"/>
  <c r="BJ37" i="39"/>
  <c r="BJ37" i="38"/>
  <c r="BJ37" i="37"/>
  <c r="BJ37" i="36"/>
  <c r="BJ37" i="40"/>
  <c r="L43" i="39"/>
  <c r="L43" i="38"/>
  <c r="L43" i="37"/>
  <c r="L43" i="40"/>
  <c r="L43" i="36"/>
  <c r="DG17" i="39"/>
  <c r="DG17" i="38"/>
  <c r="DG17" i="37"/>
  <c r="DG17" i="36"/>
  <c r="DG17" i="40"/>
  <c r="AI12" i="39"/>
  <c r="AI12" i="38"/>
  <c r="AI12" i="37"/>
  <c r="AI12" i="36"/>
  <c r="AI12" i="40"/>
  <c r="CF36" i="39"/>
  <c r="CF36" i="38"/>
  <c r="CF36" i="37"/>
  <c r="CF36" i="36"/>
  <c r="CF36" i="40"/>
  <c r="BG4" i="39"/>
  <c r="BG4" i="38"/>
  <c r="BG4" i="37"/>
  <c r="BG4" i="36"/>
  <c r="BG4" i="40"/>
  <c r="AD7" i="39"/>
  <c r="AD7" i="38"/>
  <c r="AD7" i="36"/>
  <c r="AD7" i="37"/>
  <c r="AD7" i="40"/>
  <c r="AT63" i="39"/>
  <c r="AT63" i="38"/>
  <c r="AT63" i="37"/>
  <c r="AT63" i="36"/>
  <c r="AT63" i="40"/>
  <c r="K56" i="39"/>
  <c r="K56" i="38"/>
  <c r="K56" i="37"/>
  <c r="K56" i="36"/>
  <c r="K56" i="40"/>
  <c r="AR66" i="39"/>
  <c r="AR66" i="37"/>
  <c r="AR66" i="36"/>
  <c r="AR66" i="40"/>
  <c r="AR66" i="38"/>
  <c r="CB5" i="39"/>
  <c r="CB5" i="38"/>
  <c r="CB5" i="36"/>
  <c r="CB5" i="37"/>
  <c r="CB5" i="40"/>
  <c r="J48" i="39"/>
  <c r="J48" i="38"/>
  <c r="J48" i="37"/>
  <c r="J48" i="36"/>
  <c r="J48" i="40"/>
  <c r="CK46" i="39"/>
  <c r="CK46" i="38"/>
  <c r="CK46" i="37"/>
  <c r="CK46" i="36"/>
  <c r="CK46" i="40"/>
  <c r="CY42" i="39"/>
  <c r="CY42" i="38"/>
  <c r="CY42" i="37"/>
  <c r="CY42" i="36"/>
  <c r="CY42" i="40"/>
  <c r="CH53" i="39"/>
  <c r="CH53" i="38"/>
  <c r="CH53" i="37"/>
  <c r="CH53" i="40"/>
  <c r="CH53" i="36"/>
  <c r="AS34" i="39"/>
  <c r="AS34" i="38"/>
  <c r="AS34" i="37"/>
  <c r="AS34" i="36"/>
  <c r="AS34" i="40"/>
  <c r="CV8" i="39"/>
  <c r="CV8" i="38"/>
  <c r="CV8" i="37"/>
  <c r="CV8" i="36"/>
  <c r="CV8" i="40"/>
  <c r="DJ63" i="39"/>
  <c r="DJ63" i="37"/>
  <c r="DJ63" i="38"/>
  <c r="DJ63" i="36"/>
  <c r="DJ63" i="40"/>
  <c r="DP47" i="39"/>
  <c r="DP47" i="38"/>
  <c r="DP47" i="37"/>
  <c r="DP47" i="36"/>
  <c r="DP47" i="40"/>
  <c r="AQ30" i="39"/>
  <c r="AQ30" i="38"/>
  <c r="AQ30" i="37"/>
  <c r="AQ30" i="36"/>
  <c r="AQ30" i="40"/>
  <c r="AV22" i="39"/>
  <c r="AV22" i="38"/>
  <c r="AV22" i="37"/>
  <c r="AV22" i="36"/>
  <c r="AV22" i="40"/>
  <c r="CF47" i="39"/>
  <c r="CF47" i="38"/>
  <c r="CF47" i="37"/>
  <c r="CF47" i="36"/>
  <c r="CF47" i="40"/>
  <c r="J22" i="39"/>
  <c r="J22" i="38"/>
  <c r="J22" i="37"/>
  <c r="J22" i="36"/>
  <c r="J22" i="40"/>
  <c r="CC12" i="39"/>
  <c r="CC12" i="38"/>
  <c r="CC12" i="37"/>
  <c r="CC12" i="36"/>
  <c r="CC12" i="40"/>
  <c r="AU9" i="39"/>
  <c r="AU9" i="38"/>
  <c r="AU9" i="37"/>
  <c r="AU9" i="36"/>
  <c r="AU9" i="40"/>
  <c r="CG66" i="39"/>
  <c r="CG66" i="38"/>
  <c r="CG66" i="37"/>
  <c r="CG66" i="36"/>
  <c r="CG66" i="40"/>
  <c r="AZ27" i="39"/>
  <c r="AZ27" i="37"/>
  <c r="AZ27" i="38"/>
  <c r="AZ27" i="40"/>
  <c r="AZ27" i="36"/>
  <c r="BR4" i="39"/>
  <c r="BR4" i="38"/>
  <c r="BR4" i="37"/>
  <c r="BR4" i="40"/>
  <c r="BR4" i="36"/>
  <c r="AG24" i="39"/>
  <c r="AG24" i="38"/>
  <c r="AG24" i="37"/>
  <c r="AG24" i="36"/>
  <c r="AG24" i="40"/>
  <c r="U38" i="39"/>
  <c r="U38" i="38"/>
  <c r="U38" i="37"/>
  <c r="U38" i="40"/>
  <c r="U38" i="36"/>
  <c r="CK25" i="39"/>
  <c r="CK25" i="37"/>
  <c r="CK25" i="38"/>
  <c r="CK25" i="36"/>
  <c r="CK25" i="40"/>
  <c r="BI21" i="39"/>
  <c r="BI21" i="38"/>
  <c r="BI21" i="37"/>
  <c r="BI21" i="36"/>
  <c r="BI21" i="40"/>
  <c r="AR34" i="39"/>
  <c r="AR34" i="38"/>
  <c r="AR34" i="37"/>
  <c r="AR34" i="36"/>
  <c r="AR34" i="40"/>
  <c r="DD41" i="39"/>
  <c r="DD41" i="38"/>
  <c r="DD41" i="37"/>
  <c r="DD41" i="40"/>
  <c r="DD41" i="36"/>
  <c r="W28" i="39"/>
  <c r="W28" i="38"/>
  <c r="W28" i="37"/>
  <c r="W28" i="36"/>
  <c r="W28" i="40"/>
  <c r="CS46" i="39"/>
  <c r="CS46" i="38"/>
  <c r="CS46" i="37"/>
  <c r="CS46" i="36"/>
  <c r="CS46" i="40"/>
  <c r="L23" i="39"/>
  <c r="L23" i="37"/>
  <c r="L23" i="38"/>
  <c r="L23" i="36"/>
  <c r="L23" i="40"/>
  <c r="BE7" i="39"/>
  <c r="BE7" i="38"/>
  <c r="BE7" i="37"/>
  <c r="BE7" i="36"/>
  <c r="BE7" i="40"/>
  <c r="BF34" i="39"/>
  <c r="BF34" i="38"/>
  <c r="BF34" i="37"/>
  <c r="BF34" i="36"/>
  <c r="BF34" i="40"/>
  <c r="BA12" i="39"/>
  <c r="BA12" i="38"/>
  <c r="BA12" i="37"/>
  <c r="BA12" i="36"/>
  <c r="BA12" i="40"/>
  <c r="AA36" i="39"/>
  <c r="AA36" i="38"/>
  <c r="AA36" i="37"/>
  <c r="AA36" i="40"/>
  <c r="AA36" i="36"/>
  <c r="DP25" i="39"/>
  <c r="DP25" i="38"/>
  <c r="DP25" i="37"/>
  <c r="DP25" i="36"/>
  <c r="DP25" i="40"/>
  <c r="T55" i="39"/>
  <c r="T55" i="38"/>
  <c r="T55" i="37"/>
  <c r="T55" i="36"/>
  <c r="T55" i="40"/>
  <c r="DP58" i="39"/>
  <c r="DP58" i="38"/>
  <c r="DP58" i="37"/>
  <c r="DP58" i="36"/>
  <c r="DP58" i="40"/>
  <c r="AI44" i="39"/>
  <c r="AI44" i="38"/>
  <c r="AI44" i="37"/>
  <c r="AI44" i="36"/>
  <c r="AI44" i="40"/>
  <c r="DH25" i="39"/>
  <c r="DH25" i="37"/>
  <c r="DH25" i="38"/>
  <c r="DH25" i="36"/>
  <c r="DH25" i="40"/>
  <c r="DL49" i="39"/>
  <c r="DL49" i="38"/>
  <c r="DL49" i="37"/>
  <c r="DL49" i="36"/>
  <c r="DL49" i="40"/>
  <c r="BF24" i="39"/>
  <c r="BF24" i="38"/>
  <c r="BF24" i="37"/>
  <c r="BF24" i="36"/>
  <c r="BF24" i="40"/>
  <c r="DQ19" i="39"/>
  <c r="DQ19" i="37"/>
  <c r="DQ19" i="38"/>
  <c r="DQ19" i="36"/>
  <c r="DQ19" i="40"/>
  <c r="BS13" i="39"/>
  <c r="BS13" i="38"/>
  <c r="BS13" i="37"/>
  <c r="BS13" i="40"/>
  <c r="BS13" i="36"/>
  <c r="CH20" i="39"/>
  <c r="CH20" i="38"/>
  <c r="CH20" i="37"/>
  <c r="CH20" i="36"/>
  <c r="CH20" i="40"/>
  <c r="CV30" i="39"/>
  <c r="CV30" i="37"/>
  <c r="CV30" i="38"/>
  <c r="CV30" i="40"/>
  <c r="CV30" i="36"/>
  <c r="BR9" i="39"/>
  <c r="BR9" i="38"/>
  <c r="BR9" i="37"/>
  <c r="BR9" i="36"/>
  <c r="BR9" i="40"/>
  <c r="CD48" i="39"/>
  <c r="CD48" i="38"/>
  <c r="CD48" i="37"/>
  <c r="CD48" i="36"/>
  <c r="CD48" i="40"/>
  <c r="AQ45" i="39"/>
  <c r="AQ45" i="38"/>
  <c r="AQ45" i="36"/>
  <c r="AQ45" i="37"/>
  <c r="AQ45" i="40"/>
  <c r="CJ36" i="39"/>
  <c r="CJ36" i="38"/>
  <c r="CJ36" i="37"/>
  <c r="CJ36" i="40"/>
  <c r="CJ36" i="36"/>
  <c r="DO59" i="39"/>
  <c r="DO59" i="38"/>
  <c r="DO59" i="37"/>
  <c r="DO59" i="36"/>
  <c r="DO59" i="40"/>
  <c r="CD36" i="39"/>
  <c r="CD36" i="38"/>
  <c r="CD36" i="37"/>
  <c r="CD36" i="40"/>
  <c r="CD36" i="36"/>
  <c r="DQ29" i="39"/>
  <c r="DQ29" i="38"/>
  <c r="DQ29" i="37"/>
  <c r="DQ29" i="36"/>
  <c r="DQ29" i="40"/>
  <c r="AU26" i="39"/>
  <c r="AU26" i="38"/>
  <c r="AU26" i="37"/>
  <c r="AU26" i="40"/>
  <c r="AU26" i="36"/>
  <c r="CX31" i="39"/>
  <c r="CX31" i="38"/>
  <c r="CX31" i="37"/>
  <c r="CX31" i="36"/>
  <c r="CX31" i="40"/>
  <c r="BQ20" i="39"/>
  <c r="BQ20" i="38"/>
  <c r="BQ20" i="37"/>
  <c r="BQ20" i="36"/>
  <c r="BQ20" i="40"/>
  <c r="J10" i="39"/>
  <c r="J10" i="38"/>
  <c r="J10" i="37"/>
  <c r="J10" i="36"/>
  <c r="J10" i="40"/>
  <c r="Z22" i="39"/>
  <c r="Z22" i="38"/>
  <c r="Z22" i="37"/>
  <c r="Z22" i="36"/>
  <c r="Z22" i="40"/>
  <c r="V61" i="39"/>
  <c r="V61" i="38"/>
  <c r="V61" i="37"/>
  <c r="V61" i="36"/>
  <c r="V61" i="40"/>
  <c r="DL8" i="39"/>
  <c r="DL8" i="38"/>
  <c r="DL8" i="37"/>
  <c r="DL8" i="36"/>
  <c r="DL8" i="40"/>
  <c r="O13" i="39"/>
  <c r="O13" i="38"/>
  <c r="O13" i="37"/>
  <c r="O13" i="36"/>
  <c r="O13" i="40"/>
  <c r="CW19" i="39"/>
  <c r="CW19" i="38"/>
  <c r="CW19" i="37"/>
  <c r="CW19" i="36"/>
  <c r="CW19" i="40"/>
  <c r="AU42" i="39"/>
  <c r="AU42" i="38"/>
  <c r="AU42" i="37"/>
  <c r="AU42" i="36"/>
  <c r="AU42" i="40"/>
  <c r="AB41" i="39"/>
  <c r="AB41" i="38"/>
  <c r="AB41" i="37"/>
  <c r="AB41" i="36"/>
  <c r="AB41" i="40"/>
  <c r="CD41" i="39"/>
  <c r="CD41" i="38"/>
  <c r="CD41" i="37"/>
  <c r="CD41" i="36"/>
  <c r="CD41" i="40"/>
  <c r="AG9" i="39"/>
  <c r="AG9" i="38"/>
  <c r="AG9" i="37"/>
  <c r="AG9" i="36"/>
  <c r="AG9" i="40"/>
  <c r="AR17" i="39"/>
  <c r="AR17" i="38"/>
  <c r="AR17" i="37"/>
  <c r="AR17" i="36"/>
  <c r="AR17" i="40"/>
  <c r="DE66" i="39"/>
  <c r="DE66" i="38"/>
  <c r="DE66" i="37"/>
  <c r="DE66" i="40"/>
  <c r="DE66" i="36"/>
  <c r="BF28" i="39"/>
  <c r="BF28" i="38"/>
  <c r="BF28" i="37"/>
  <c r="BF28" i="36"/>
  <c r="BF28" i="40"/>
  <c r="CO4" i="39"/>
  <c r="CO4" i="37"/>
  <c r="CO4" i="38"/>
  <c r="CO4" i="36"/>
  <c r="CO4" i="40"/>
  <c r="Y12" i="39"/>
  <c r="Y12" i="38"/>
  <c r="Y12" i="37"/>
  <c r="Y12" i="36"/>
  <c r="Y12" i="40"/>
  <c r="AM8" i="39"/>
  <c r="AM8" i="38"/>
  <c r="AM8" i="37"/>
  <c r="AM8" i="36"/>
  <c r="AM8" i="40"/>
  <c r="DM62" i="39"/>
  <c r="DM62" i="38"/>
  <c r="DM62" i="37"/>
  <c r="DM62" i="36"/>
  <c r="DM62" i="40"/>
  <c r="AB24" i="39"/>
  <c r="AB24" i="38"/>
  <c r="AB24" i="37"/>
  <c r="AB24" i="36"/>
  <c r="AB24" i="40"/>
  <c r="AK18" i="39"/>
  <c r="AK18" i="38"/>
  <c r="AK18" i="37"/>
  <c r="AK18" i="40"/>
  <c r="AK18" i="36"/>
  <c r="CR57" i="39"/>
  <c r="CR57" i="37"/>
  <c r="CR57" i="38"/>
  <c r="CR57" i="36"/>
  <c r="CR57" i="40"/>
  <c r="AY38" i="39"/>
  <c r="AY38" i="38"/>
  <c r="AY38" i="37"/>
  <c r="AY38" i="36"/>
  <c r="AY38" i="40"/>
  <c r="CJ30" i="39"/>
  <c r="CJ30" i="38"/>
  <c r="CJ30" i="37"/>
  <c r="CJ30" i="40"/>
  <c r="CJ30" i="36"/>
  <c r="AU53" i="39"/>
  <c r="AU53" i="37"/>
  <c r="AU53" i="36"/>
  <c r="AU53" i="38"/>
  <c r="AU53" i="40"/>
  <c r="Z31" i="39"/>
  <c r="Z31" i="37"/>
  <c r="Z31" i="38"/>
  <c r="Z31" i="36"/>
  <c r="Z31" i="40"/>
  <c r="AW23" i="39"/>
  <c r="AW23" i="38"/>
  <c r="AW23" i="36"/>
  <c r="AW23" i="37"/>
  <c r="AW23" i="40"/>
  <c r="CI19" i="39"/>
  <c r="CI19" i="37"/>
  <c r="CI19" i="38"/>
  <c r="CI19" i="36"/>
  <c r="CI19" i="40"/>
  <c r="AD24" i="39"/>
  <c r="AD24" i="38"/>
  <c r="AD24" i="37"/>
  <c r="AD24" i="40"/>
  <c r="AD24" i="36"/>
  <c r="BX31" i="39"/>
  <c r="BX31" i="38"/>
  <c r="BX31" i="37"/>
  <c r="BX31" i="36"/>
  <c r="BX31" i="40"/>
  <c r="BB9" i="39"/>
  <c r="BB9" i="38"/>
  <c r="BB9" i="37"/>
  <c r="BB9" i="36"/>
  <c r="BB9" i="40"/>
  <c r="BU28" i="39"/>
  <c r="BU28" i="38"/>
  <c r="BU28" i="36"/>
  <c r="BU28" i="37"/>
  <c r="BU28" i="40"/>
  <c r="AT29" i="39"/>
  <c r="AT29" i="38"/>
  <c r="AT29" i="37"/>
  <c r="AT29" i="40"/>
  <c r="AT29" i="36"/>
  <c r="AY17" i="39"/>
  <c r="AY17" i="38"/>
  <c r="AY17" i="37"/>
  <c r="AY17" i="36"/>
  <c r="AY17" i="40"/>
  <c r="CO3" i="39"/>
  <c r="CO3" i="38"/>
  <c r="CO3" i="36"/>
  <c r="CO3" i="40"/>
  <c r="CO3" i="37"/>
  <c r="BJ6" i="39"/>
  <c r="BJ6" i="38"/>
  <c r="BJ6" i="37"/>
  <c r="BJ6" i="36"/>
  <c r="BJ6" i="40"/>
  <c r="DG19" i="39"/>
  <c r="DG19" i="38"/>
  <c r="DG19" i="37"/>
  <c r="DG19" i="36"/>
  <c r="DG19" i="40"/>
  <c r="BK37" i="39"/>
  <c r="BK37" i="38"/>
  <c r="BK37" i="37"/>
  <c r="BK37" i="36"/>
  <c r="BK37" i="40"/>
  <c r="AQ10" i="39"/>
  <c r="AQ10" i="38"/>
  <c r="AQ10" i="37"/>
  <c r="AQ10" i="36"/>
  <c r="AQ10" i="40"/>
  <c r="BQ54" i="39"/>
  <c r="BQ54" i="38"/>
  <c r="BQ54" i="40"/>
  <c r="BQ54" i="36"/>
  <c r="BQ54" i="37"/>
  <c r="BE63" i="39"/>
  <c r="BE63" i="38"/>
  <c r="BE63" i="37"/>
  <c r="BE63" i="36"/>
  <c r="BE63" i="40"/>
  <c r="AD10" i="39"/>
  <c r="AD10" i="38"/>
  <c r="AD10" i="37"/>
  <c r="AD10" i="36"/>
  <c r="AD10" i="40"/>
  <c r="AW55" i="39"/>
  <c r="AW55" i="38"/>
  <c r="AW55" i="37"/>
  <c r="AW55" i="36"/>
  <c r="AW55" i="40"/>
  <c r="AL24" i="39"/>
  <c r="AL24" i="38"/>
  <c r="AL24" i="37"/>
  <c r="AL24" i="40"/>
  <c r="AL24" i="36"/>
  <c r="BX29" i="39"/>
  <c r="BX29" i="38"/>
  <c r="BX29" i="37"/>
  <c r="BX29" i="36"/>
  <c r="BX29" i="40"/>
  <c r="AL8" i="39"/>
  <c r="AL8" i="38"/>
  <c r="AL8" i="37"/>
  <c r="AL8" i="36"/>
  <c r="AL8" i="40"/>
  <c r="CM66" i="39"/>
  <c r="CM66" i="38"/>
  <c r="CM66" i="37"/>
  <c r="CM66" i="40"/>
  <c r="CM66" i="36"/>
  <c r="CU48" i="39"/>
  <c r="CU48" i="38"/>
  <c r="CU48" i="37"/>
  <c r="CU48" i="36"/>
  <c r="CU48" i="40"/>
  <c r="BJ60" i="39"/>
  <c r="BJ60" i="38"/>
  <c r="BJ60" i="37"/>
  <c r="BJ60" i="40"/>
  <c r="BJ60" i="36"/>
  <c r="BC64" i="39"/>
  <c r="BC64" i="38"/>
  <c r="BC64" i="37"/>
  <c r="BC64" i="36"/>
  <c r="BC64" i="40"/>
  <c r="BN43" i="39"/>
  <c r="BN43" i="38"/>
  <c r="BN43" i="37"/>
  <c r="BN43" i="36"/>
  <c r="BN43" i="40"/>
  <c r="DI34" i="39"/>
  <c r="DI34" i="38"/>
  <c r="DI34" i="37"/>
  <c r="DI34" i="36"/>
  <c r="DI34" i="40"/>
  <c r="BS30" i="39"/>
  <c r="BS30" i="38"/>
  <c r="BS30" i="37"/>
  <c r="BS30" i="36"/>
  <c r="BS30" i="40"/>
  <c r="AL37" i="39"/>
  <c r="AL37" i="38"/>
  <c r="AL37" i="37"/>
  <c r="AL37" i="36"/>
  <c r="AL37" i="40"/>
  <c r="U19" i="39"/>
  <c r="U19" i="38"/>
  <c r="U19" i="37"/>
  <c r="U19" i="36"/>
  <c r="U19" i="40"/>
  <c r="DB8" i="39"/>
  <c r="DB8" i="38"/>
  <c r="DB8" i="37"/>
  <c r="DB8" i="36"/>
  <c r="DB8" i="40"/>
  <c r="CT20" i="39"/>
  <c r="CT20" i="38"/>
  <c r="CT20" i="37"/>
  <c r="CT20" i="36"/>
  <c r="CT20" i="40"/>
  <c r="BI58" i="39"/>
  <c r="BI58" i="36"/>
  <c r="BI58" i="37"/>
  <c r="BI58" i="38"/>
  <c r="BI58" i="40"/>
  <c r="CF7" i="39"/>
  <c r="CF7" i="38"/>
  <c r="CF7" i="37"/>
  <c r="CF7" i="36"/>
  <c r="CF7" i="40"/>
  <c r="AE7" i="39"/>
  <c r="AE7" i="38"/>
  <c r="AE7" i="37"/>
  <c r="AE7" i="36"/>
  <c r="AE7" i="40"/>
  <c r="CN10" i="39"/>
  <c r="CN10" i="38"/>
  <c r="CN10" i="37"/>
  <c r="CN10" i="36"/>
  <c r="CN10" i="40"/>
  <c r="DG24" i="39"/>
  <c r="DG24" i="38"/>
  <c r="DG24" i="37"/>
  <c r="DG24" i="40"/>
  <c r="DG24" i="36"/>
  <c r="BF46" i="39"/>
  <c r="BF46" i="38"/>
  <c r="BF46" i="36"/>
  <c r="BF46" i="37"/>
  <c r="BF46" i="40"/>
  <c r="CM9" i="39"/>
  <c r="CM9" i="38"/>
  <c r="CM9" i="37"/>
  <c r="CM9" i="36"/>
  <c r="CM9" i="40"/>
  <c r="BH53" i="39"/>
  <c r="BH53" i="38"/>
  <c r="BH53" i="36"/>
  <c r="BH53" i="40"/>
  <c r="BH53" i="37"/>
  <c r="DA62" i="39"/>
  <c r="DA62" i="37"/>
  <c r="DA62" i="38"/>
  <c r="DA62" i="36"/>
  <c r="DA62" i="40"/>
  <c r="BZ9" i="39"/>
  <c r="BZ9" i="38"/>
  <c r="BZ9" i="37"/>
  <c r="BZ9" i="36"/>
  <c r="BZ9" i="40"/>
  <c r="CS54" i="39"/>
  <c r="CS54" i="38"/>
  <c r="CS54" i="37"/>
  <c r="CS54" i="36"/>
  <c r="CS54" i="40"/>
  <c r="AN57" i="39"/>
  <c r="AN57" i="38"/>
  <c r="AN57" i="37"/>
  <c r="AN57" i="36"/>
  <c r="AN57" i="40"/>
  <c r="BG42" i="39"/>
  <c r="BG42" i="38"/>
  <c r="BG42" i="37"/>
  <c r="BG42" i="36"/>
  <c r="BG42" i="40"/>
  <c r="AF24" i="39"/>
  <c r="AF24" i="38"/>
  <c r="AF24" i="36"/>
  <c r="AF24" i="37"/>
  <c r="AF24" i="40"/>
  <c r="CN47" i="39"/>
  <c r="CN47" i="38"/>
  <c r="CN47" i="37"/>
  <c r="CN47" i="36"/>
  <c r="CN47" i="40"/>
  <c r="CD22" i="39"/>
  <c r="CD22" i="38"/>
  <c r="CD22" i="37"/>
  <c r="CD22" i="36"/>
  <c r="CD22" i="40"/>
  <c r="DQ10" i="39"/>
  <c r="DQ10" i="38"/>
  <c r="DQ10" i="37"/>
  <c r="DQ10" i="36"/>
  <c r="DQ10" i="40"/>
  <c r="W7" i="39"/>
  <c r="W7" i="38"/>
  <c r="W7" i="37"/>
  <c r="W7" i="36"/>
  <c r="W7" i="40"/>
  <c r="U50" i="39"/>
  <c r="U50" i="38"/>
  <c r="U50" i="37"/>
  <c r="U50" i="40"/>
  <c r="U50" i="36"/>
  <c r="DL17" i="39"/>
  <c r="DL17" i="38"/>
  <c r="DL17" i="37"/>
  <c r="DL17" i="36"/>
  <c r="DL17" i="40"/>
  <c r="CO6" i="39"/>
  <c r="CO6" i="38"/>
  <c r="CO6" i="37"/>
  <c r="CO6" i="36"/>
  <c r="CO6" i="40"/>
  <c r="AN50" i="39"/>
  <c r="AN50" i="38"/>
  <c r="AN50" i="37"/>
  <c r="AN50" i="36"/>
  <c r="AN50" i="40"/>
  <c r="AA37" i="39"/>
  <c r="AA37" i="38"/>
  <c r="AA37" i="36"/>
  <c r="AA37" i="40"/>
  <c r="AA37" i="37"/>
  <c r="BL19" i="39"/>
  <c r="BL19" i="38"/>
  <c r="BL19" i="37"/>
  <c r="BL19" i="36"/>
  <c r="BL19" i="40"/>
  <c r="AA13" i="39"/>
  <c r="AA13" i="38"/>
  <c r="AA13" i="37"/>
  <c r="AA13" i="36"/>
  <c r="AA13" i="40"/>
  <c r="BM60" i="39"/>
  <c r="BM60" i="38"/>
  <c r="BM60" i="37"/>
  <c r="BM60" i="36"/>
  <c r="BM60" i="40"/>
  <c r="BU5" i="39"/>
  <c r="BU5" i="38"/>
  <c r="BU5" i="37"/>
  <c r="BU5" i="36"/>
  <c r="BU5" i="40"/>
  <c r="CX17" i="39"/>
  <c r="CX17" i="38"/>
  <c r="CX17" i="37"/>
  <c r="CX17" i="36"/>
  <c r="CX17" i="40"/>
  <c r="U42" i="39"/>
  <c r="U42" i="37"/>
  <c r="U42" i="38"/>
  <c r="U42" i="40"/>
  <c r="U42" i="36"/>
  <c r="AZ12" i="39"/>
  <c r="AZ12" i="38"/>
  <c r="AZ12" i="37"/>
  <c r="AZ12" i="36"/>
  <c r="AZ12" i="40"/>
  <c r="CD35" i="39"/>
  <c r="CD35" i="38"/>
  <c r="CD35" i="37"/>
  <c r="CD35" i="40"/>
  <c r="CD35" i="36"/>
  <c r="BS9" i="39"/>
  <c r="BS9" i="38"/>
  <c r="BS9" i="37"/>
  <c r="BS9" i="40"/>
  <c r="BS9" i="36"/>
  <c r="BA26" i="39"/>
  <c r="BA26" i="38"/>
  <c r="BA26" i="37"/>
  <c r="BA26" i="36"/>
  <c r="BA26" i="40"/>
  <c r="DO42" i="39"/>
  <c r="DO42" i="38"/>
  <c r="DO42" i="37"/>
  <c r="DO42" i="36"/>
  <c r="DO42" i="40"/>
  <c r="U24" i="39"/>
  <c r="U24" i="38"/>
  <c r="U24" i="37"/>
  <c r="U24" i="36"/>
  <c r="U24" i="40"/>
  <c r="CI45" i="39"/>
  <c r="CI45" i="38"/>
  <c r="CI45" i="37"/>
  <c r="CI45" i="36"/>
  <c r="CI45" i="40"/>
  <c r="CG48" i="39"/>
  <c r="CG48" i="37"/>
  <c r="CG48" i="38"/>
  <c r="CG48" i="36"/>
  <c r="CG48" i="40"/>
  <c r="CV36" i="39"/>
  <c r="CV36" i="38"/>
  <c r="CV36" i="36"/>
  <c r="CV36" i="37"/>
  <c r="CV36" i="40"/>
  <c r="BU43" i="39"/>
  <c r="BU43" i="38"/>
  <c r="BU43" i="37"/>
  <c r="BU43" i="40"/>
  <c r="BU43" i="36"/>
  <c r="BP20" i="39"/>
  <c r="BP20" i="38"/>
  <c r="BP20" i="37"/>
  <c r="BP20" i="36"/>
  <c r="BP20" i="40"/>
  <c r="Y5" i="39"/>
  <c r="Y5" i="38"/>
  <c r="Y5" i="37"/>
  <c r="Y5" i="36"/>
  <c r="Y5" i="40"/>
  <c r="DB36" i="39"/>
  <c r="DB36" i="38"/>
  <c r="DB36" i="37"/>
  <c r="DB36" i="36"/>
  <c r="DB36" i="40"/>
  <c r="AP10" i="39"/>
  <c r="AP10" i="38"/>
  <c r="AP10" i="37"/>
  <c r="AP10" i="40"/>
  <c r="AP10" i="36"/>
  <c r="CE56" i="39"/>
  <c r="CE56" i="38"/>
  <c r="CE56" i="37"/>
  <c r="CE56" i="36"/>
  <c r="CE56" i="40"/>
  <c r="DD62" i="39"/>
  <c r="DD62" i="38"/>
  <c r="DD62" i="37"/>
  <c r="DD62" i="36"/>
  <c r="DD62" i="40"/>
  <c r="DO58" i="39"/>
  <c r="DO58" i="38"/>
  <c r="DO58" i="37"/>
  <c r="DO58" i="36"/>
  <c r="DO58" i="40"/>
  <c r="AX50" i="39"/>
  <c r="AX50" i="38"/>
  <c r="AX50" i="37"/>
  <c r="AX50" i="36"/>
  <c r="AX50" i="40"/>
  <c r="K53" i="39"/>
  <c r="K53" i="36"/>
  <c r="K53" i="37"/>
  <c r="K53" i="40"/>
  <c r="K53" i="38"/>
  <c r="AJ62" i="39"/>
  <c r="AJ62" i="38"/>
  <c r="AJ62" i="37"/>
  <c r="AJ62" i="36"/>
  <c r="AJ62" i="40"/>
  <c r="CA60" i="39"/>
  <c r="CA60" i="38"/>
  <c r="CA60" i="36"/>
  <c r="CA60" i="37"/>
  <c r="CA60" i="40"/>
  <c r="BN37" i="39"/>
  <c r="BN37" i="38"/>
  <c r="BN37" i="36"/>
  <c r="BN37" i="37"/>
  <c r="BN37" i="40"/>
  <c r="CK27" i="39"/>
  <c r="CK27" i="37"/>
  <c r="CK27" i="38"/>
  <c r="CK27" i="36"/>
  <c r="CK27" i="40"/>
  <c r="AE23" i="39"/>
  <c r="AE23" i="38"/>
  <c r="AE23" i="37"/>
  <c r="AE23" i="40"/>
  <c r="AE23" i="36"/>
  <c r="AD29" i="39"/>
  <c r="AD29" i="37"/>
  <c r="AD29" i="38"/>
  <c r="AD29" i="40"/>
  <c r="AD29" i="36"/>
  <c r="AB35" i="39"/>
  <c r="AB35" i="38"/>
  <c r="AB35" i="37"/>
  <c r="AB35" i="36"/>
  <c r="AB35" i="40"/>
  <c r="CX11" i="39"/>
  <c r="CX11" i="38"/>
  <c r="CX11" i="36"/>
  <c r="CX11" i="37"/>
  <c r="CX11" i="40"/>
  <c r="DB50" i="39"/>
  <c r="DB50" i="38"/>
  <c r="DB50" i="37"/>
  <c r="DB50" i="36"/>
  <c r="DB50" i="40"/>
  <c r="CM54" i="39"/>
  <c r="CM54" i="38"/>
  <c r="CM54" i="37"/>
  <c r="CM54" i="36"/>
  <c r="CM54" i="40"/>
  <c r="CR33" i="39"/>
  <c r="CR33" i="38"/>
  <c r="CR33" i="37"/>
  <c r="CR33" i="36"/>
  <c r="CR33" i="40"/>
  <c r="AU57" i="39"/>
  <c r="AU57" i="38"/>
  <c r="AU57" i="36"/>
  <c r="AU57" i="37"/>
  <c r="AU57" i="40"/>
  <c r="Z34" i="39"/>
  <c r="Z34" i="38"/>
  <c r="Z34" i="37"/>
  <c r="Z34" i="36"/>
  <c r="Z34" i="40"/>
  <c r="CK26" i="39"/>
  <c r="CK26" i="38"/>
  <c r="CK26" i="37"/>
  <c r="CK26" i="36"/>
  <c r="CK26" i="40"/>
  <c r="O23" i="39"/>
  <c r="O23" i="38"/>
  <c r="O23" i="37"/>
  <c r="O23" i="40"/>
  <c r="O23" i="36"/>
  <c r="DN27" i="39"/>
  <c r="DN27" i="38"/>
  <c r="DN27" i="37"/>
  <c r="DN27" i="36"/>
  <c r="DN27" i="40"/>
  <c r="BJ36" i="39"/>
  <c r="BJ36" i="38"/>
  <c r="BJ36" i="37"/>
  <c r="BJ36" i="36"/>
  <c r="BJ36" i="40"/>
  <c r="AT12" i="39"/>
  <c r="AT12" i="38"/>
  <c r="AT12" i="37"/>
  <c r="AT12" i="36"/>
  <c r="AT12" i="40"/>
  <c r="DQ38" i="39"/>
  <c r="DQ38" i="38"/>
  <c r="DQ38" i="37"/>
  <c r="DQ38" i="40"/>
  <c r="DQ38" i="36"/>
  <c r="DF55" i="39"/>
  <c r="DF55" i="38"/>
  <c r="DF55" i="37"/>
  <c r="DF55" i="40"/>
  <c r="DF55" i="36"/>
  <c r="BP6" i="39"/>
  <c r="BP6" i="38"/>
  <c r="BP6" i="37"/>
  <c r="BP6" i="40"/>
  <c r="BP6" i="36"/>
  <c r="BB37" i="39"/>
  <c r="BB37" i="38"/>
  <c r="BB37" i="37"/>
  <c r="BB37" i="36"/>
  <c r="BB37" i="40"/>
  <c r="CF4" i="39"/>
  <c r="CF4" i="38"/>
  <c r="CF4" i="37"/>
  <c r="CF4" i="36"/>
  <c r="CF4" i="40"/>
  <c r="AU29" i="39"/>
  <c r="AU29" i="38"/>
  <c r="AU29" i="37"/>
  <c r="AU29" i="36"/>
  <c r="AU29" i="40"/>
  <c r="BH46" i="39"/>
  <c r="BH46" i="38"/>
  <c r="BH46" i="37"/>
  <c r="BH46" i="36"/>
  <c r="BH46" i="40"/>
  <c r="BX33" i="39"/>
  <c r="BX33" i="38"/>
  <c r="BX33" i="37"/>
  <c r="BX33" i="36"/>
  <c r="BX33" i="40"/>
  <c r="CK42" i="39"/>
  <c r="CK42" i="38"/>
  <c r="CK42" i="37"/>
  <c r="CK42" i="36"/>
  <c r="CK42" i="40"/>
  <c r="CN19" i="39"/>
  <c r="CN19" i="38"/>
  <c r="CN19" i="37"/>
  <c r="CN19" i="36"/>
  <c r="CN19" i="40"/>
  <c r="BU4" i="39"/>
  <c r="BU4" i="38"/>
  <c r="BU4" i="37"/>
  <c r="BU4" i="36"/>
  <c r="BU4" i="40"/>
  <c r="AP36" i="39"/>
  <c r="AP36" i="38"/>
  <c r="AP36" i="37"/>
  <c r="AP36" i="40"/>
  <c r="AP36" i="36"/>
  <c r="BV9" i="39"/>
  <c r="BV9" i="38"/>
  <c r="BV9" i="37"/>
  <c r="BV9" i="40"/>
  <c r="BV9" i="36"/>
  <c r="AR39" i="39"/>
  <c r="AR39" i="38"/>
  <c r="AR39" i="36"/>
  <c r="AR39" i="37"/>
  <c r="AR39" i="40"/>
  <c r="CY40" i="39"/>
  <c r="CY40" i="38"/>
  <c r="CY40" i="37"/>
  <c r="CY40" i="40"/>
  <c r="CY40" i="36"/>
  <c r="CG63" i="39"/>
  <c r="CG63" i="38"/>
  <c r="CG63" i="37"/>
  <c r="CG63" i="36"/>
  <c r="CG63" i="40"/>
  <c r="L36" i="39"/>
  <c r="L36" i="38"/>
  <c r="L36" i="37"/>
  <c r="L36" i="36"/>
  <c r="L36" i="40"/>
  <c r="CH19" i="39"/>
  <c r="CH19" i="38"/>
  <c r="CH19" i="37"/>
  <c r="CH19" i="36"/>
  <c r="CH19" i="40"/>
  <c r="AP6" i="39"/>
  <c r="AP6" i="38"/>
  <c r="AP6" i="37"/>
  <c r="AP6" i="36"/>
  <c r="AP6" i="40"/>
  <c r="BH47" i="39"/>
  <c r="BH47" i="38"/>
  <c r="BH47" i="37"/>
  <c r="BH47" i="40"/>
  <c r="BH47" i="36"/>
  <c r="AS16" i="39"/>
  <c r="AS16" i="38"/>
  <c r="AS16" i="37"/>
  <c r="AS16" i="36"/>
  <c r="AS16" i="40"/>
  <c r="BZ50" i="39"/>
  <c r="BZ50" i="38"/>
  <c r="BZ50" i="37"/>
  <c r="BZ50" i="36"/>
  <c r="BZ50" i="40"/>
  <c r="AS33" i="39"/>
  <c r="AS33" i="38"/>
  <c r="AS33" i="37"/>
  <c r="AS33" i="40"/>
  <c r="AS33" i="36"/>
  <c r="L16" i="39"/>
  <c r="L16" i="38"/>
  <c r="L16" i="37"/>
  <c r="L16" i="36"/>
  <c r="L16" i="40"/>
  <c r="O38" i="39"/>
  <c r="O38" i="38"/>
  <c r="O38" i="37"/>
  <c r="O38" i="36"/>
  <c r="O38" i="40"/>
  <c r="U40" i="39"/>
  <c r="U40" i="38"/>
  <c r="U40" i="37"/>
  <c r="U40" i="36"/>
  <c r="U40" i="40"/>
  <c r="AC37" i="39"/>
  <c r="AC37" i="38"/>
  <c r="AC37" i="37"/>
  <c r="AC37" i="40"/>
  <c r="AC37" i="36"/>
  <c r="AE39" i="39"/>
  <c r="AE39" i="38"/>
  <c r="AE39" i="37"/>
  <c r="AE39" i="36"/>
  <c r="AE39" i="40"/>
  <c r="DD32" i="39"/>
  <c r="DD32" i="38"/>
  <c r="DD32" i="37"/>
  <c r="DD32" i="36"/>
  <c r="DD32" i="40"/>
  <c r="I27" i="39"/>
  <c r="I27" i="38"/>
  <c r="I27" i="37"/>
  <c r="I27" i="36"/>
  <c r="I27" i="40"/>
  <c r="DO15" i="39"/>
  <c r="DO15" i="38"/>
  <c r="DO15" i="37"/>
  <c r="DO15" i="40"/>
  <c r="DO15" i="36"/>
  <c r="AP39" i="39"/>
  <c r="AP39" i="38"/>
  <c r="AP39" i="37"/>
  <c r="AP39" i="40"/>
  <c r="AP39" i="36"/>
  <c r="CY41" i="39"/>
  <c r="CY41" i="38"/>
  <c r="CY41" i="36"/>
  <c r="CY41" i="40"/>
  <c r="CY41" i="37"/>
  <c r="DI51" i="39"/>
  <c r="DI51" i="38"/>
  <c r="DI51" i="37"/>
  <c r="DI51" i="36"/>
  <c r="DI51" i="40"/>
  <c r="N13" i="39"/>
  <c r="N13" i="38"/>
  <c r="N13" i="37"/>
  <c r="N13" i="40"/>
  <c r="N13" i="36"/>
  <c r="AU38" i="39"/>
  <c r="AU38" i="38"/>
  <c r="AU38" i="37"/>
  <c r="AU38" i="36"/>
  <c r="AU38" i="40"/>
  <c r="AZ24" i="39"/>
  <c r="AZ24" i="38"/>
  <c r="AZ24" i="37"/>
  <c r="AZ24" i="36"/>
  <c r="AZ24" i="40"/>
  <c r="DJ16" i="39"/>
  <c r="DJ16" i="38"/>
  <c r="DJ16" i="37"/>
  <c r="DJ16" i="36"/>
  <c r="DJ16" i="40"/>
  <c r="N39" i="39"/>
  <c r="N39" i="38"/>
  <c r="N39" i="37"/>
  <c r="N39" i="36"/>
  <c r="N39" i="40"/>
  <c r="CD19" i="39"/>
  <c r="CD19" i="38"/>
  <c r="CD19" i="37"/>
  <c r="CD19" i="36"/>
  <c r="CD19" i="40"/>
  <c r="U25" i="39"/>
  <c r="U25" i="38"/>
  <c r="U25" i="37"/>
  <c r="U25" i="36"/>
  <c r="U25" i="40"/>
  <c r="U15" i="39"/>
  <c r="U15" i="38"/>
  <c r="U15" i="37"/>
  <c r="U15" i="40"/>
  <c r="U15" i="36"/>
  <c r="CO9" i="39"/>
  <c r="CO9" i="38"/>
  <c r="CO9" i="37"/>
  <c r="CO9" i="36"/>
  <c r="CO9" i="40"/>
  <c r="AR15" i="39"/>
  <c r="AR15" i="38"/>
  <c r="AR15" i="37"/>
  <c r="AR15" i="36"/>
  <c r="AR15" i="40"/>
  <c r="BY40" i="39"/>
  <c r="BY40" i="38"/>
  <c r="BY40" i="37"/>
  <c r="BY40" i="36"/>
  <c r="BY40" i="40"/>
  <c r="BB39" i="39"/>
  <c r="BB39" i="37"/>
  <c r="BB39" i="38"/>
  <c r="BB39" i="40"/>
  <c r="BB39" i="36"/>
  <c r="CQ15" i="39"/>
  <c r="CQ15" i="38"/>
  <c r="CQ15" i="37"/>
  <c r="CQ15" i="40"/>
  <c r="CQ15" i="36"/>
  <c r="CK16" i="39"/>
  <c r="CK16" i="38"/>
  <c r="CK16" i="37"/>
  <c r="CK16" i="36"/>
  <c r="CK16" i="40"/>
  <c r="BY49" i="39"/>
  <c r="BY49" i="38"/>
  <c r="BY49" i="37"/>
  <c r="BY49" i="36"/>
  <c r="BY49" i="40"/>
  <c r="R39" i="39"/>
  <c r="R39" i="37"/>
  <c r="R39" i="38"/>
  <c r="R39" i="36"/>
  <c r="R39" i="40"/>
  <c r="BZ57" i="39"/>
  <c r="BZ57" i="38"/>
  <c r="BZ57" i="37"/>
  <c r="BZ57" i="36"/>
  <c r="BZ57" i="40"/>
  <c r="AJ42" i="39"/>
  <c r="AJ42" i="38"/>
  <c r="AJ42" i="37"/>
  <c r="AJ42" i="36"/>
  <c r="AJ42" i="40"/>
  <c r="CF34" i="39"/>
  <c r="CF34" i="38"/>
  <c r="CF34" i="37"/>
  <c r="CF34" i="36"/>
  <c r="CF34" i="40"/>
  <c r="Q32" i="39"/>
  <c r="Q32" i="38"/>
  <c r="Q32" i="37"/>
  <c r="Q32" i="36"/>
  <c r="Q32" i="40"/>
  <c r="DM29" i="39"/>
  <c r="DM29" i="38"/>
  <c r="DM29" i="37"/>
  <c r="DM29" i="36"/>
  <c r="DM29" i="40"/>
  <c r="M47" i="39"/>
  <c r="M47" i="38"/>
  <c r="M47" i="37"/>
  <c r="M47" i="36"/>
  <c r="M47" i="40"/>
  <c r="CG65" i="39"/>
  <c r="CG65" i="38"/>
  <c r="CG65" i="37"/>
  <c r="CG65" i="36"/>
  <c r="CG65" i="40"/>
  <c r="BH60" i="39"/>
  <c r="BH60" i="38"/>
  <c r="BH60" i="37"/>
  <c r="BH60" i="36"/>
  <c r="BH60" i="40"/>
  <c r="BS41" i="39"/>
  <c r="BS41" i="38"/>
  <c r="BS41" i="37"/>
  <c r="BS41" i="36"/>
  <c r="BS41" i="40"/>
  <c r="DG67" i="39"/>
  <c r="DG67" i="38"/>
  <c r="DG67" i="36"/>
  <c r="DG67" i="40"/>
  <c r="DG67" i="37"/>
  <c r="Q59" i="39"/>
  <c r="Q59" i="38"/>
  <c r="Q59" i="37"/>
  <c r="Q59" i="36"/>
  <c r="Q59" i="40"/>
  <c r="AT41" i="39"/>
  <c r="AT41" i="38"/>
  <c r="AT41" i="37"/>
  <c r="AT41" i="40"/>
  <c r="AT41" i="36"/>
  <c r="Q29" i="39"/>
  <c r="Q29" i="38"/>
  <c r="Q29" i="37"/>
  <c r="Q29" i="36"/>
  <c r="Q29" i="40"/>
  <c r="AO49" i="39"/>
  <c r="AO49" i="38"/>
  <c r="AO49" i="37"/>
  <c r="AO49" i="36"/>
  <c r="AO49" i="40"/>
  <c r="CC61" i="39"/>
  <c r="CC61" i="37"/>
  <c r="CC61" i="38"/>
  <c r="CC61" i="40"/>
  <c r="CC61" i="36"/>
  <c r="BX48" i="39"/>
  <c r="BX48" i="38"/>
  <c r="BX48" i="37"/>
  <c r="BX48" i="40"/>
  <c r="BX48" i="36"/>
  <c r="CS56" i="39"/>
  <c r="CS56" i="38"/>
  <c r="CS56" i="37"/>
  <c r="CS56" i="36"/>
  <c r="CS56" i="40"/>
  <c r="N38" i="39"/>
  <c r="N38" i="38"/>
  <c r="N38" i="37"/>
  <c r="N38" i="36"/>
  <c r="N38" i="40"/>
  <c r="V54" i="39"/>
  <c r="V54" i="38"/>
  <c r="V54" i="37"/>
  <c r="V54" i="36"/>
  <c r="V54" i="40"/>
  <c r="CP68" i="39"/>
  <c r="CP68" i="38"/>
  <c r="CP68" i="37"/>
  <c r="CP68" i="36"/>
  <c r="CP68" i="40"/>
  <c r="AI51" i="39"/>
  <c r="AI51" i="38"/>
  <c r="AI51" i="37"/>
  <c r="AI51" i="36"/>
  <c r="AI51" i="40"/>
  <c r="AM55" i="39"/>
  <c r="AM55" i="37"/>
  <c r="AM55" i="38"/>
  <c r="AM55" i="36"/>
  <c r="AM55" i="40"/>
  <c r="DH39" i="39"/>
  <c r="DH39" i="38"/>
  <c r="DH39" i="37"/>
  <c r="DH39" i="36"/>
  <c r="DH39" i="40"/>
  <c r="CD24" i="39"/>
  <c r="CD24" i="37"/>
  <c r="CD24" i="38"/>
  <c r="CD24" i="40"/>
  <c r="CD24" i="36"/>
  <c r="P65" i="39"/>
  <c r="P65" i="38"/>
  <c r="P65" i="37"/>
  <c r="P65" i="36"/>
  <c r="P65" i="40"/>
  <c r="BN52" i="39"/>
  <c r="BN52" i="37"/>
  <c r="BN52" i="36"/>
  <c r="BN52" i="40"/>
  <c r="BN52" i="38"/>
  <c r="I4" i="39"/>
  <c r="I4" i="38"/>
  <c r="I4" i="37"/>
  <c r="I4" i="36"/>
  <c r="I4" i="40"/>
  <c r="R10" i="39"/>
  <c r="R10" i="38"/>
  <c r="R10" i="37"/>
  <c r="R10" i="36"/>
  <c r="R10" i="40"/>
  <c r="AZ15" i="39"/>
  <c r="AZ15" i="38"/>
  <c r="AZ15" i="37"/>
  <c r="AZ15" i="36"/>
  <c r="AZ15" i="40"/>
  <c r="M40" i="39"/>
  <c r="M40" i="37"/>
  <c r="M40" i="38"/>
  <c r="M40" i="36"/>
  <c r="M40" i="40"/>
  <c r="I56" i="39"/>
  <c r="I56" i="38"/>
  <c r="I56" i="36"/>
  <c r="I56" i="37"/>
  <c r="I56" i="40"/>
  <c r="AP15" i="39"/>
  <c r="AP15" i="38"/>
  <c r="AP15" i="37"/>
  <c r="AP15" i="36"/>
  <c r="AP15" i="40"/>
  <c r="I65" i="39"/>
  <c r="I65" i="38"/>
  <c r="I65" i="37"/>
  <c r="I65" i="40"/>
  <c r="I65" i="36"/>
  <c r="BS31" i="39"/>
  <c r="BS31" i="38"/>
  <c r="BS31" i="37"/>
  <c r="BS31" i="40"/>
  <c r="BS31" i="36"/>
  <c r="BF14" i="39"/>
  <c r="BF14" i="38"/>
  <c r="BF14" i="37"/>
  <c r="BF14" i="36"/>
  <c r="BF14" i="40"/>
  <c r="AJ39" i="39"/>
  <c r="AJ39" i="38"/>
  <c r="AJ39" i="37"/>
  <c r="AJ39" i="36"/>
  <c r="AJ39" i="40"/>
  <c r="AC31" i="39"/>
  <c r="AC31" i="38"/>
  <c r="AC31" i="37"/>
  <c r="AC31" i="36"/>
  <c r="AC31" i="40"/>
  <c r="BX28" i="39"/>
  <c r="BX28" i="38"/>
  <c r="BX28" i="37"/>
  <c r="BX28" i="36"/>
  <c r="BX28" i="40"/>
  <c r="CP6" i="39"/>
  <c r="CP6" i="38"/>
  <c r="CP6" i="37"/>
  <c r="CP6" i="36"/>
  <c r="CP6" i="40"/>
  <c r="BY23" i="39"/>
  <c r="BY23" i="38"/>
  <c r="BY23" i="37"/>
  <c r="BY23" i="36"/>
  <c r="BY23" i="40"/>
  <c r="AC44" i="39"/>
  <c r="AC44" i="38"/>
  <c r="AC44" i="37"/>
  <c r="AC44" i="40"/>
  <c r="AC44" i="36"/>
  <c r="BA61" i="39"/>
  <c r="BA61" i="38"/>
  <c r="BA61" i="37"/>
  <c r="BA61" i="36"/>
  <c r="BA61" i="40"/>
  <c r="CV40" i="39"/>
  <c r="CV40" i="38"/>
  <c r="CV40" i="37"/>
  <c r="CV40" i="36"/>
  <c r="CV40" i="40"/>
  <c r="BK33" i="39"/>
  <c r="BK33" i="38"/>
  <c r="BK33" i="37"/>
  <c r="BK33" i="36"/>
  <c r="BK33" i="40"/>
  <c r="DG51" i="39"/>
  <c r="DG51" i="38"/>
  <c r="DG51" i="37"/>
  <c r="DG51" i="40"/>
  <c r="DG51" i="36"/>
  <c r="W47" i="39"/>
  <c r="W47" i="38"/>
  <c r="W47" i="37"/>
  <c r="W47" i="40"/>
  <c r="W47" i="36"/>
  <c r="CW16" i="39"/>
  <c r="CW16" i="38"/>
  <c r="CW16" i="37"/>
  <c r="CW16" i="36"/>
  <c r="CW16" i="40"/>
  <c r="DF65" i="39"/>
  <c r="DF65" i="38"/>
  <c r="DF65" i="37"/>
  <c r="DF65" i="36"/>
  <c r="DF65" i="40"/>
  <c r="AG43" i="39"/>
  <c r="AG43" i="38"/>
  <c r="AG43" i="37"/>
  <c r="AG43" i="36"/>
  <c r="AG43" i="40"/>
  <c r="AO57" i="39"/>
  <c r="AO57" i="38"/>
  <c r="AO57" i="37"/>
  <c r="AO57" i="40"/>
  <c r="AO57" i="36"/>
  <c r="DA68" i="39"/>
  <c r="DA68" i="38"/>
  <c r="DA68" i="37"/>
  <c r="DA68" i="36"/>
  <c r="DA68" i="40"/>
  <c r="BP67" i="39"/>
  <c r="BP67" i="38"/>
  <c r="BP67" i="37"/>
  <c r="BP67" i="36"/>
  <c r="BP67" i="40"/>
  <c r="CX30" i="39"/>
  <c r="CX30" i="38"/>
  <c r="CX30" i="37"/>
  <c r="CX30" i="36"/>
  <c r="CX30" i="40"/>
  <c r="CX49" i="39"/>
  <c r="CX49" i="37"/>
  <c r="CX49" i="38"/>
  <c r="CX49" i="40"/>
  <c r="CX49" i="36"/>
  <c r="CX62" i="39"/>
  <c r="CX62" i="38"/>
  <c r="CX62" i="37"/>
  <c r="CX62" i="36"/>
  <c r="CX62" i="40"/>
  <c r="K39" i="39"/>
  <c r="K39" i="38"/>
  <c r="K39" i="37"/>
  <c r="K39" i="36"/>
  <c r="K39" i="40"/>
  <c r="BB26" i="39"/>
  <c r="BB26" i="38"/>
  <c r="BB26" i="37"/>
  <c r="BB26" i="36"/>
  <c r="BB26" i="40"/>
  <c r="AV36" i="39"/>
  <c r="AV36" i="38"/>
  <c r="AV36" i="36"/>
  <c r="AV36" i="37"/>
  <c r="AV36" i="40"/>
  <c r="L64" i="39"/>
  <c r="L64" i="38"/>
  <c r="L64" i="37"/>
  <c r="L64" i="36"/>
  <c r="L64" i="40"/>
  <c r="BG67" i="39"/>
  <c r="BG67" i="38"/>
  <c r="BG67" i="37"/>
  <c r="BG67" i="36"/>
  <c r="BG67" i="40"/>
  <c r="J52" i="39"/>
  <c r="J52" i="38"/>
  <c r="J52" i="37"/>
  <c r="J52" i="40"/>
  <c r="J52" i="36"/>
  <c r="AC20" i="39"/>
  <c r="AC20" i="38"/>
  <c r="AC20" i="37"/>
  <c r="AC20" i="36"/>
  <c r="AC20" i="40"/>
  <c r="BP26" i="39"/>
  <c r="BP26" i="38"/>
  <c r="BP26" i="37"/>
  <c r="BP26" i="40"/>
  <c r="BP26" i="36"/>
  <c r="DB7" i="39"/>
  <c r="DB7" i="38"/>
  <c r="DB7" i="37"/>
  <c r="DB7" i="36"/>
  <c r="DB7" i="40"/>
  <c r="CO23" i="39"/>
  <c r="CO23" i="37"/>
  <c r="CO23" i="38"/>
  <c r="CO23" i="40"/>
  <c r="CO23" i="36"/>
  <c r="AS44" i="39"/>
  <c r="AS44" i="38"/>
  <c r="AS44" i="37"/>
  <c r="AS44" i="36"/>
  <c r="AS44" i="40"/>
  <c r="BQ61" i="39"/>
  <c r="BQ61" i="38"/>
  <c r="BQ61" i="37"/>
  <c r="BQ61" i="36"/>
  <c r="BQ61" i="40"/>
  <c r="AD41" i="39"/>
  <c r="AD41" i="38"/>
  <c r="AD41" i="37"/>
  <c r="AD41" i="36"/>
  <c r="AD41" i="40"/>
  <c r="BS33" i="39"/>
  <c r="BS33" i="38"/>
  <c r="BS33" i="37"/>
  <c r="BS33" i="36"/>
  <c r="BS33" i="40"/>
  <c r="DO51" i="39"/>
  <c r="DO51" i="38"/>
  <c r="DO51" i="37"/>
  <c r="DO51" i="36"/>
  <c r="DO51" i="40"/>
  <c r="BQ47" i="39"/>
  <c r="BQ47" i="38"/>
  <c r="BQ47" i="37"/>
  <c r="BQ47" i="40"/>
  <c r="BQ47" i="36"/>
  <c r="CR16" i="39"/>
  <c r="CR16" i="38"/>
  <c r="CR16" i="37"/>
  <c r="CR16" i="36"/>
  <c r="CR16" i="40"/>
  <c r="AD62" i="39"/>
  <c r="AD62" i="38"/>
  <c r="AD62" i="37"/>
  <c r="AD62" i="40"/>
  <c r="AD62" i="36"/>
  <c r="DA40" i="39"/>
  <c r="DA40" i="38"/>
  <c r="DA40" i="37"/>
  <c r="DA40" i="36"/>
  <c r="DA40" i="40"/>
  <c r="BU56" i="39"/>
  <c r="BU56" i="38"/>
  <c r="BU56" i="37"/>
  <c r="BU56" i="36"/>
  <c r="BU56" i="40"/>
  <c r="Q68" i="39"/>
  <c r="Q68" i="38"/>
  <c r="Q68" i="37"/>
  <c r="Q68" i="36"/>
  <c r="Q68" i="40"/>
  <c r="L67" i="39"/>
  <c r="L67" i="38"/>
  <c r="L67" i="37"/>
  <c r="L67" i="36"/>
  <c r="L67" i="40"/>
  <c r="AD34" i="39"/>
  <c r="AD34" i="38"/>
  <c r="AD34" i="37"/>
  <c r="AD34" i="36"/>
  <c r="AD34" i="40"/>
  <c r="N52" i="39"/>
  <c r="N52" i="38"/>
  <c r="N52" i="37"/>
  <c r="N52" i="36"/>
  <c r="N52" i="40"/>
  <c r="DN65" i="39"/>
  <c r="DN65" i="38"/>
  <c r="DN65" i="37"/>
  <c r="DN65" i="36"/>
  <c r="DN65" i="40"/>
  <c r="AI40" i="39"/>
  <c r="AI40" i="38"/>
  <c r="AI40" i="37"/>
  <c r="AI40" i="36"/>
  <c r="AI40" i="40"/>
  <c r="AT3" i="39"/>
  <c r="AT3" i="38"/>
  <c r="AT3" i="37"/>
  <c r="AT3" i="36"/>
  <c r="AT3" i="40"/>
  <c r="CR36" i="39"/>
  <c r="CR36" i="37"/>
  <c r="CR36" i="38"/>
  <c r="CR36" i="36"/>
  <c r="CR36" i="40"/>
  <c r="BM68" i="39"/>
  <c r="BM68" i="38"/>
  <c r="BM68" i="36"/>
  <c r="BM68" i="37"/>
  <c r="BM68" i="40"/>
  <c r="S47" i="39"/>
  <c r="S47" i="37"/>
  <c r="S47" i="38"/>
  <c r="S47" i="36"/>
  <c r="S47" i="40"/>
  <c r="BN51" i="39"/>
  <c r="BN51" i="38"/>
  <c r="BN51" i="37"/>
  <c r="BN51" i="40"/>
  <c r="BN51" i="36"/>
  <c r="M65" i="39"/>
  <c r="M65" i="38"/>
  <c r="M65" i="37"/>
  <c r="M65" i="36"/>
  <c r="M65" i="40"/>
  <c r="CX22" i="39"/>
  <c r="CX22" i="37"/>
  <c r="CX22" i="38"/>
  <c r="CX22" i="36"/>
  <c r="CX22" i="40"/>
  <c r="CZ16" i="39"/>
  <c r="CZ16" i="38"/>
  <c r="CZ16" i="37"/>
  <c r="CZ16" i="36"/>
  <c r="CZ16" i="40"/>
  <c r="J67" i="39"/>
  <c r="J67" i="38"/>
  <c r="J67" i="36"/>
  <c r="J67" i="37"/>
  <c r="J67" i="40"/>
  <c r="BC55" i="39"/>
  <c r="BC55" i="38"/>
  <c r="BC55" i="37"/>
  <c r="BC55" i="36"/>
  <c r="BC55" i="40"/>
  <c r="BV51" i="39"/>
  <c r="BV51" i="38"/>
  <c r="BV51" i="37"/>
  <c r="BV51" i="36"/>
  <c r="BV51" i="40"/>
  <c r="AL16" i="39"/>
  <c r="AL16" i="38"/>
  <c r="AL16" i="37"/>
  <c r="AL16" i="36"/>
  <c r="AL16" i="40"/>
  <c r="AU40" i="39"/>
  <c r="AU40" i="38"/>
  <c r="AU40" i="36"/>
  <c r="AU40" i="37"/>
  <c r="AU40" i="40"/>
  <c r="T31" i="39"/>
  <c r="T31" i="38"/>
  <c r="T31" i="37"/>
  <c r="T31" i="36"/>
  <c r="T31" i="40"/>
  <c r="CG33" i="39"/>
  <c r="CG33" i="38"/>
  <c r="CG33" i="37"/>
  <c r="CG33" i="36"/>
  <c r="CG33" i="40"/>
  <c r="AC23" i="39"/>
  <c r="AC23" i="37"/>
  <c r="AC23" i="38"/>
  <c r="AC23" i="40"/>
  <c r="AC23" i="36"/>
  <c r="CR15" i="39"/>
  <c r="CR15" i="38"/>
  <c r="CR15" i="37"/>
  <c r="CR15" i="40"/>
  <c r="CR15" i="36"/>
  <c r="DO33" i="39"/>
  <c r="DO33" i="38"/>
  <c r="DO33" i="36"/>
  <c r="DO33" i="37"/>
  <c r="DO33" i="40"/>
  <c r="BC3" i="39"/>
  <c r="BC3" i="37"/>
  <c r="BC3" i="36"/>
  <c r="BC3" i="38"/>
  <c r="BC3" i="40"/>
  <c r="AL36" i="39"/>
  <c r="AL36" i="38"/>
  <c r="AL36" i="37"/>
  <c r="AL36" i="36"/>
  <c r="AL36" i="40"/>
  <c r="CP52" i="39"/>
  <c r="CP52" i="38"/>
  <c r="CP52" i="37"/>
  <c r="CP52" i="40"/>
  <c r="CP52" i="36"/>
  <c r="AD68" i="39"/>
  <c r="AD68" i="38"/>
  <c r="AD68" i="37"/>
  <c r="AD68" i="40"/>
  <c r="AD68" i="36"/>
  <c r="DK40" i="39"/>
  <c r="DK40" i="38"/>
  <c r="DK40" i="37"/>
  <c r="DK40" i="36"/>
  <c r="DK40" i="40"/>
  <c r="O54" i="39"/>
  <c r="O54" i="38"/>
  <c r="O54" i="37"/>
  <c r="O54" i="36"/>
  <c r="O54" i="40"/>
  <c r="DP36" i="39"/>
  <c r="DP36" i="38"/>
  <c r="DP36" i="37"/>
  <c r="DP36" i="36"/>
  <c r="DP36" i="40"/>
  <c r="DH52" i="39"/>
  <c r="DH52" i="38"/>
  <c r="DH52" i="37"/>
  <c r="DH52" i="40"/>
  <c r="DH52" i="36"/>
  <c r="DJ45" i="39"/>
  <c r="DJ45" i="38"/>
  <c r="DJ45" i="37"/>
  <c r="DJ45" i="36"/>
  <c r="DJ45" i="40"/>
  <c r="DH65" i="39"/>
  <c r="DH65" i="38"/>
  <c r="DH65" i="37"/>
  <c r="DH65" i="36"/>
  <c r="DH65" i="40"/>
  <c r="AX65" i="39"/>
  <c r="AX65" i="38"/>
  <c r="AX65" i="37"/>
  <c r="AX65" i="36"/>
  <c r="AX65" i="40"/>
  <c r="BM19" i="39"/>
  <c r="BM19" i="38"/>
  <c r="BM19" i="37"/>
  <c r="BM19" i="36"/>
  <c r="BM19" i="40"/>
  <c r="BM67" i="39"/>
  <c r="BM67" i="38"/>
  <c r="BM67" i="36"/>
  <c r="BM67" i="37"/>
  <c r="BM67" i="40"/>
  <c r="CS43" i="39"/>
  <c r="CS43" i="38"/>
  <c r="CS43" i="37"/>
  <c r="CS43" i="36"/>
  <c r="CS43" i="40"/>
  <c r="BM57" i="39"/>
  <c r="BM57" i="38"/>
  <c r="BM57" i="37"/>
  <c r="BM57" i="36"/>
  <c r="BM57" i="40"/>
  <c r="DQ68" i="39"/>
  <c r="DQ68" i="38"/>
  <c r="DQ68" i="37"/>
  <c r="DQ68" i="40"/>
  <c r="DQ68" i="36"/>
  <c r="BC65" i="39"/>
  <c r="BC65" i="37"/>
  <c r="BC65" i="36"/>
  <c r="BC65" i="38"/>
  <c r="BC65" i="40"/>
  <c r="BZ41" i="39"/>
  <c r="BZ41" i="38"/>
  <c r="BZ41" i="37"/>
  <c r="BZ41" i="36"/>
  <c r="BZ41" i="40"/>
  <c r="BR57" i="39"/>
  <c r="BR57" i="38"/>
  <c r="BR57" i="37"/>
  <c r="BR57" i="36"/>
  <c r="BR57" i="40"/>
  <c r="CW47" i="39"/>
  <c r="CW47" i="38"/>
  <c r="CW47" i="37"/>
  <c r="CW47" i="40"/>
  <c r="CW47" i="36"/>
  <c r="K65" i="39"/>
  <c r="K65" i="38"/>
  <c r="K65" i="37"/>
  <c r="K65" i="36"/>
  <c r="K65" i="40"/>
  <c r="BK54" i="39"/>
  <c r="BK54" i="38"/>
  <c r="BK54" i="37"/>
  <c r="BK54" i="36"/>
  <c r="BK54" i="40"/>
  <c r="CD26" i="39"/>
  <c r="CD26" i="37"/>
  <c r="CD26" i="38"/>
  <c r="CD26" i="36"/>
  <c r="CD26" i="40"/>
  <c r="CM3" i="39"/>
  <c r="CM3" i="38"/>
  <c r="CM3" i="37"/>
  <c r="CM3" i="36"/>
  <c r="CM3" i="40"/>
  <c r="CH15" i="39"/>
  <c r="CH15" i="38"/>
  <c r="CH15" i="37"/>
  <c r="CH15" i="36"/>
  <c r="CH15" i="40"/>
  <c r="AX7" i="39"/>
  <c r="AX7" i="38"/>
  <c r="AX7" i="37"/>
  <c r="AX7" i="36"/>
  <c r="AX7" i="40"/>
  <c r="BH11" i="39"/>
  <c r="BH11" i="38"/>
  <c r="BH11" i="37"/>
  <c r="BH11" i="36"/>
  <c r="BH11" i="40"/>
  <c r="V39" i="39"/>
  <c r="V39" i="38"/>
  <c r="V39" i="37"/>
  <c r="V39" i="36"/>
  <c r="V39" i="40"/>
  <c r="BK15" i="39"/>
  <c r="BK15" i="38"/>
  <c r="BK15" i="37"/>
  <c r="BK15" i="36"/>
  <c r="BK15" i="40"/>
  <c r="Q39" i="39"/>
  <c r="Q39" i="38"/>
  <c r="Q39" i="36"/>
  <c r="Q39" i="37"/>
  <c r="Q39" i="40"/>
  <c r="AK47" i="39"/>
  <c r="AK47" i="38"/>
  <c r="AK47" i="37"/>
  <c r="AK47" i="36"/>
  <c r="AK47" i="40"/>
  <c r="AH19" i="39"/>
  <c r="AH19" i="38"/>
  <c r="AH19" i="37"/>
  <c r="AH19" i="40"/>
  <c r="AH19" i="36"/>
  <c r="CU15" i="39"/>
  <c r="CU15" i="38"/>
  <c r="CU15" i="37"/>
  <c r="CU15" i="36"/>
  <c r="CU15" i="40"/>
  <c r="AR51" i="39"/>
  <c r="AR51" i="38"/>
  <c r="AR51" i="36"/>
  <c r="AR51" i="37"/>
  <c r="AR51" i="40"/>
  <c r="AK29" i="39"/>
  <c r="AK29" i="38"/>
  <c r="AK29" i="37"/>
  <c r="AK29" i="36"/>
  <c r="AK29" i="40"/>
  <c r="BA57" i="39"/>
  <c r="BA57" i="38"/>
  <c r="BA57" i="37"/>
  <c r="BA57" i="36"/>
  <c r="BA57" i="40"/>
  <c r="BH48" i="39"/>
  <c r="BH48" i="38"/>
  <c r="BH48" i="37"/>
  <c r="BH48" i="40"/>
  <c r="BH48" i="36"/>
  <c r="AE38" i="39"/>
  <c r="AE38" i="38"/>
  <c r="AE38" i="37"/>
  <c r="AE38" i="36"/>
  <c r="AE38" i="40"/>
  <c r="BK65" i="39"/>
  <c r="BK65" i="38"/>
  <c r="BK65" i="37"/>
  <c r="BK65" i="36"/>
  <c r="BK65" i="40"/>
  <c r="BS63" i="39"/>
  <c r="BS63" i="38"/>
  <c r="BS63" i="37"/>
  <c r="BS63" i="36"/>
  <c r="BS63" i="40"/>
  <c r="DQ48" i="39"/>
  <c r="DQ48" i="38"/>
  <c r="DQ48" i="37"/>
  <c r="DQ48" i="36"/>
  <c r="DQ48" i="40"/>
  <c r="AW61" i="39"/>
  <c r="AW61" i="38"/>
  <c r="AW61" i="37"/>
  <c r="AW61" i="36"/>
  <c r="AW61" i="40"/>
  <c r="I39" i="39"/>
  <c r="I39" i="38"/>
  <c r="I39" i="36"/>
  <c r="I39" i="37"/>
  <c r="I39" i="40"/>
  <c r="AS8" i="39"/>
  <c r="AS8" i="38"/>
  <c r="AS8" i="37"/>
  <c r="AS8" i="36"/>
  <c r="AS8" i="40"/>
  <c r="T15" i="39"/>
  <c r="T15" i="38"/>
  <c r="T15" i="37"/>
  <c r="T15" i="36"/>
  <c r="T15" i="40"/>
  <c r="CO16" i="39"/>
  <c r="CO16" i="38"/>
  <c r="CO16" i="37"/>
  <c r="CO16" i="40"/>
  <c r="CO16" i="36"/>
  <c r="DN6" i="39"/>
  <c r="DN6" i="38"/>
  <c r="DN6" i="37"/>
  <c r="DN6" i="36"/>
  <c r="DN6" i="40"/>
  <c r="CP51" i="39"/>
  <c r="CP51" i="38"/>
  <c r="CP51" i="37"/>
  <c r="CP51" i="36"/>
  <c r="CP51" i="40"/>
  <c r="CA39" i="39"/>
  <c r="CA39" i="38"/>
  <c r="CA39" i="37"/>
  <c r="CA39" i="40"/>
  <c r="CA39" i="36"/>
  <c r="Y39" i="39"/>
  <c r="Y39" i="38"/>
  <c r="Y39" i="37"/>
  <c r="Y39" i="36"/>
  <c r="Y39" i="40"/>
  <c r="DO47" i="39"/>
  <c r="DO47" i="38"/>
  <c r="DO47" i="37"/>
  <c r="DO47" i="36"/>
  <c r="DO47" i="40"/>
  <c r="BF39" i="39"/>
  <c r="BF39" i="38"/>
  <c r="BF39" i="37"/>
  <c r="BF39" i="36"/>
  <c r="BF39" i="40"/>
  <c r="AI15" i="39"/>
  <c r="AI15" i="38"/>
  <c r="AI15" i="37"/>
  <c r="AI15" i="36"/>
  <c r="AI15" i="40"/>
  <c r="CF24" i="39"/>
  <c r="CF24" i="38"/>
  <c r="CF24" i="37"/>
  <c r="CF24" i="36"/>
  <c r="CF24" i="40"/>
  <c r="DL52" i="39"/>
  <c r="DL52" i="38"/>
  <c r="DL52" i="36"/>
  <c r="DL52" i="37"/>
  <c r="DL52" i="40"/>
  <c r="AK21" i="39"/>
  <c r="AK21" i="38"/>
  <c r="AK21" i="37"/>
  <c r="AK21" i="40"/>
  <c r="AK21" i="36"/>
  <c r="CO41" i="39"/>
  <c r="CO41" i="38"/>
  <c r="CO41" i="37"/>
  <c r="CO41" i="36"/>
  <c r="CO41" i="40"/>
  <c r="CO60" i="39"/>
  <c r="CO60" i="37"/>
  <c r="CO60" i="38"/>
  <c r="CO60" i="36"/>
  <c r="CO60" i="40"/>
  <c r="AK37" i="39"/>
  <c r="AK37" i="38"/>
  <c r="AK37" i="37"/>
  <c r="AK37" i="36"/>
  <c r="AK37" i="40"/>
  <c r="CY33" i="39"/>
  <c r="CY33" i="38"/>
  <c r="CY33" i="37"/>
  <c r="CY33" i="36"/>
  <c r="CY33" i="40"/>
  <c r="BS52" i="39"/>
  <c r="BS52" i="38"/>
  <c r="BS52" i="37"/>
  <c r="BS52" i="36"/>
  <c r="BS52" i="40"/>
  <c r="DE53" i="39"/>
  <c r="DE53" i="38"/>
  <c r="DE53" i="37"/>
  <c r="DE53" i="40"/>
  <c r="DE53" i="36"/>
  <c r="AR32" i="39"/>
  <c r="AR32" i="38"/>
  <c r="AR32" i="37"/>
  <c r="AR32" i="36"/>
  <c r="AR32" i="40"/>
  <c r="AW19" i="39"/>
  <c r="AW19" i="38"/>
  <c r="AW19" i="37"/>
  <c r="AW19" i="36"/>
  <c r="AW19" i="40"/>
  <c r="DQ45" i="39"/>
  <c r="DQ45" i="38"/>
  <c r="DQ45" i="37"/>
  <c r="DQ45" i="40"/>
  <c r="DQ45" i="36"/>
  <c r="CK59" i="39"/>
  <c r="CK59" i="38"/>
  <c r="CK59" i="37"/>
  <c r="CK59" i="40"/>
  <c r="CK59" i="36"/>
  <c r="AB44" i="39"/>
  <c r="AB44" i="38"/>
  <c r="AB44" i="37"/>
  <c r="AB44" i="36"/>
  <c r="AB44" i="40"/>
  <c r="Y41" i="39"/>
  <c r="Y41" i="38"/>
  <c r="Y41" i="37"/>
  <c r="Y41" i="36"/>
  <c r="Y41" i="40"/>
  <c r="CX38" i="39"/>
  <c r="CX38" i="38"/>
  <c r="CX38" i="37"/>
  <c r="CX38" i="36"/>
  <c r="CX38" i="40"/>
  <c r="CX54" i="39"/>
  <c r="CX54" i="38"/>
  <c r="CX54" i="37"/>
  <c r="CX54" i="36"/>
  <c r="CX54" i="40"/>
  <c r="U17" i="39"/>
  <c r="U17" i="38"/>
  <c r="U17" i="37"/>
  <c r="U17" i="40"/>
  <c r="U17" i="36"/>
  <c r="AA52" i="39"/>
  <c r="AA52" i="38"/>
  <c r="AA52" i="37"/>
  <c r="AA52" i="40"/>
  <c r="AA52" i="36"/>
  <c r="W63" i="39"/>
  <c r="W63" i="38"/>
  <c r="W63" i="37"/>
  <c r="W63" i="36"/>
  <c r="W63" i="40"/>
  <c r="AN40" i="39"/>
  <c r="AN40" i="38"/>
  <c r="AN40" i="37"/>
  <c r="AN40" i="36"/>
  <c r="AN40" i="40"/>
  <c r="BV21" i="39"/>
  <c r="BV21" i="38"/>
  <c r="BV21" i="37"/>
  <c r="BV21" i="36"/>
  <c r="BV21" i="40"/>
  <c r="CM67" i="39"/>
  <c r="CM67" i="38"/>
  <c r="CM67" i="37"/>
  <c r="CM67" i="36"/>
  <c r="CM67" i="40"/>
  <c r="Z51" i="39"/>
  <c r="Z51" i="38"/>
  <c r="Z51" i="37"/>
  <c r="Z51" i="36"/>
  <c r="Z51" i="40"/>
  <c r="AW3" i="39"/>
  <c r="AW3" i="38"/>
  <c r="AW3" i="37"/>
  <c r="AW3" i="40"/>
  <c r="AW3" i="36"/>
  <c r="BB16" i="39"/>
  <c r="BB16" i="38"/>
  <c r="BB16" i="37"/>
  <c r="BB16" i="36"/>
  <c r="BB16" i="40"/>
  <c r="U9" i="39"/>
  <c r="U9" i="38"/>
  <c r="U9" i="36"/>
  <c r="U9" i="37"/>
  <c r="U9" i="40"/>
  <c r="BA14" i="39"/>
  <c r="BA14" i="38"/>
  <c r="BA14" i="37"/>
  <c r="BA14" i="36"/>
  <c r="BA14" i="40"/>
  <c r="BI8" i="39"/>
  <c r="BI8" i="38"/>
  <c r="BI8" i="37"/>
  <c r="BI8" i="36"/>
  <c r="BI8" i="40"/>
  <c r="AL67" i="39"/>
  <c r="AL67" i="38"/>
  <c r="AL67" i="37"/>
  <c r="AL67" i="36"/>
  <c r="AL67" i="40"/>
  <c r="AM52" i="39"/>
  <c r="AM52" i="38"/>
  <c r="AM52" i="37"/>
  <c r="AM52" i="36"/>
  <c r="AM52" i="40"/>
  <c r="DI52" i="39"/>
  <c r="DI52" i="38"/>
  <c r="DI52" i="37"/>
  <c r="DI52" i="36"/>
  <c r="DI52" i="40"/>
  <c r="N68" i="39"/>
  <c r="N68" i="38"/>
  <c r="N68" i="36"/>
  <c r="N68" i="37"/>
  <c r="N68" i="40"/>
  <c r="DJ10" i="39"/>
  <c r="DJ10" i="38"/>
  <c r="DJ10" i="37"/>
  <c r="DJ10" i="36"/>
  <c r="DJ10" i="40"/>
  <c r="BO16" i="39"/>
  <c r="BO16" i="38"/>
  <c r="BO16" i="37"/>
  <c r="BO16" i="36"/>
  <c r="BO16" i="40"/>
  <c r="L28" i="39"/>
  <c r="L28" i="38"/>
  <c r="L28" i="37"/>
  <c r="L28" i="36"/>
  <c r="L28" i="40"/>
  <c r="AJ31" i="39"/>
  <c r="AJ31" i="37"/>
  <c r="AJ31" i="38"/>
  <c r="AJ31" i="36"/>
  <c r="AJ31" i="40"/>
  <c r="CG29" i="39"/>
  <c r="CG29" i="38"/>
  <c r="CG29" i="37"/>
  <c r="CG29" i="36"/>
  <c r="CG29" i="40"/>
  <c r="CW45" i="39"/>
  <c r="CW45" i="38"/>
  <c r="CW45" i="37"/>
  <c r="CW45" i="36"/>
  <c r="CW45" i="40"/>
  <c r="BA65" i="39"/>
  <c r="BA65" i="38"/>
  <c r="BA65" i="37"/>
  <c r="BA65" i="36"/>
  <c r="BA65" i="40"/>
  <c r="BI49" i="39"/>
  <c r="BI49" i="38"/>
  <c r="BI49" i="37"/>
  <c r="BI49" i="36"/>
  <c r="BI49" i="40"/>
  <c r="CQ38" i="39"/>
  <c r="CQ38" i="38"/>
  <c r="CQ38" i="37"/>
  <c r="CQ38" i="36"/>
  <c r="CQ38" i="40"/>
  <c r="CQ65" i="39"/>
  <c r="CQ65" i="38"/>
  <c r="CQ65" i="37"/>
  <c r="CQ65" i="36"/>
  <c r="CQ65" i="40"/>
  <c r="BJ49" i="39"/>
  <c r="BJ49" i="38"/>
  <c r="BJ49" i="37"/>
  <c r="BJ49" i="40"/>
  <c r="BJ49" i="36"/>
  <c r="CV32" i="39"/>
  <c r="CV32" i="37"/>
  <c r="CV32" i="38"/>
  <c r="CV32" i="40"/>
  <c r="CV32" i="36"/>
  <c r="CS19" i="39"/>
  <c r="CS19" i="38"/>
  <c r="CS19" i="37"/>
  <c r="CS19" i="36"/>
  <c r="CS19" i="40"/>
  <c r="Y48" i="39"/>
  <c r="Y48" i="38"/>
  <c r="Y48" i="37"/>
  <c r="Y48" i="36"/>
  <c r="Y48" i="40"/>
  <c r="DA59" i="39"/>
  <c r="DA59" i="38"/>
  <c r="DA59" i="37"/>
  <c r="DA59" i="36"/>
  <c r="DA59" i="40"/>
  <c r="X35" i="39"/>
  <c r="X35" i="38"/>
  <c r="X35" i="37"/>
  <c r="X35" i="36"/>
  <c r="X35" i="40"/>
  <c r="AM3" i="39"/>
  <c r="AM3" i="38"/>
  <c r="AM3" i="37"/>
  <c r="AM3" i="36"/>
  <c r="AM3" i="40"/>
  <c r="CH36" i="39"/>
  <c r="CH36" i="38"/>
  <c r="CH36" i="37"/>
  <c r="CH36" i="36"/>
  <c r="CH36" i="40"/>
  <c r="DF52" i="39"/>
  <c r="DF52" i="38"/>
  <c r="DF52" i="37"/>
  <c r="DF52" i="36"/>
  <c r="DF52" i="40"/>
  <c r="BB68" i="39"/>
  <c r="BB68" i="38"/>
  <c r="BB68" i="37"/>
  <c r="BB68" i="36"/>
  <c r="BB68" i="40"/>
  <c r="BO40" i="39"/>
  <c r="BO40" i="38"/>
  <c r="BO40" i="37"/>
  <c r="BO40" i="40"/>
  <c r="BO40" i="36"/>
  <c r="AU54" i="39"/>
  <c r="AU54" i="38"/>
  <c r="AU54" i="37"/>
  <c r="AU54" i="36"/>
  <c r="AU54" i="40"/>
  <c r="CR39" i="39"/>
  <c r="CR39" i="38"/>
  <c r="CR39" i="37"/>
  <c r="CR39" i="40"/>
  <c r="CR39" i="36"/>
  <c r="AH24" i="39"/>
  <c r="AH24" i="38"/>
  <c r="AH24" i="37"/>
  <c r="AH24" i="36"/>
  <c r="AH24" i="40"/>
  <c r="CU67" i="39"/>
  <c r="CU67" i="38"/>
  <c r="CU67" i="37"/>
  <c r="CU67" i="40"/>
  <c r="CU67" i="36"/>
  <c r="DJ52" i="39"/>
  <c r="DJ52" i="38"/>
  <c r="DJ52" i="37"/>
  <c r="DJ52" i="36"/>
  <c r="DJ52" i="40"/>
  <c r="I44" i="39"/>
  <c r="I44" i="38"/>
  <c r="I44" i="37"/>
  <c r="I44" i="36"/>
  <c r="I44" i="40"/>
  <c r="I54" i="39"/>
  <c r="I54" i="38"/>
  <c r="I54" i="37"/>
  <c r="I54" i="40"/>
  <c r="I54" i="36"/>
  <c r="AT6" i="39"/>
  <c r="AT6" i="38"/>
  <c r="AT6" i="37"/>
  <c r="AT6" i="36"/>
  <c r="AT6" i="40"/>
  <c r="BQ40" i="39"/>
  <c r="BQ40" i="38"/>
  <c r="BQ40" i="37"/>
  <c r="BQ40" i="36"/>
  <c r="BQ40" i="40"/>
  <c r="BI19" i="39"/>
  <c r="BI19" i="38"/>
  <c r="BI19" i="37"/>
  <c r="BI19" i="36"/>
  <c r="BI19" i="40"/>
  <c r="W15" i="39"/>
  <c r="W15" i="38"/>
  <c r="W15" i="37"/>
  <c r="W15" i="40"/>
  <c r="W15" i="36"/>
  <c r="DQ15" i="39"/>
  <c r="DQ15" i="38"/>
  <c r="DQ15" i="37"/>
  <c r="DQ15" i="36"/>
  <c r="DQ15" i="40"/>
  <c r="CN36" i="39"/>
  <c r="CN36" i="38"/>
  <c r="CN36" i="37"/>
  <c r="CN36" i="36"/>
  <c r="CN36" i="40"/>
  <c r="CL15" i="39"/>
  <c r="CL15" i="38"/>
  <c r="CL15" i="37"/>
  <c r="CL15" i="36"/>
  <c r="CL15" i="40"/>
  <c r="BM37" i="39"/>
  <c r="BM37" i="38"/>
  <c r="BM37" i="37"/>
  <c r="BM37" i="36"/>
  <c r="BM37" i="40"/>
  <c r="DN26" i="39"/>
  <c r="DN26" i="38"/>
  <c r="DN26" i="37"/>
  <c r="DN26" i="36"/>
  <c r="DN26" i="40"/>
  <c r="AB28" i="39"/>
  <c r="AB28" i="38"/>
  <c r="AB28" i="36"/>
  <c r="AB28" i="37"/>
  <c r="AB28" i="40"/>
  <c r="CO31" i="39"/>
  <c r="CO31" i="38"/>
  <c r="CO31" i="37"/>
  <c r="CO31" i="36"/>
  <c r="CO31" i="40"/>
  <c r="CW29" i="39"/>
  <c r="CW29" i="38"/>
  <c r="CW29" i="37"/>
  <c r="CW29" i="36"/>
  <c r="CW29" i="40"/>
  <c r="DM45" i="39"/>
  <c r="DM45" i="38"/>
  <c r="DM45" i="37"/>
  <c r="DM45" i="40"/>
  <c r="DM45" i="36"/>
  <c r="BQ65" i="39"/>
  <c r="BQ65" i="38"/>
  <c r="BQ65" i="40"/>
  <c r="BQ65" i="37"/>
  <c r="BQ65" i="36"/>
  <c r="U60" i="39"/>
  <c r="U60" i="38"/>
  <c r="U60" i="37"/>
  <c r="U60" i="36"/>
  <c r="U60" i="40"/>
  <c r="BK41" i="39"/>
  <c r="BK41" i="38"/>
  <c r="BK41" i="36"/>
  <c r="BK41" i="37"/>
  <c r="BK41" i="40"/>
  <c r="AE67" i="39"/>
  <c r="AE67" i="38"/>
  <c r="AE67" i="36"/>
  <c r="AE67" i="37"/>
  <c r="AE67" i="40"/>
  <c r="W55" i="39"/>
  <c r="W55" i="38"/>
  <c r="W55" i="37"/>
  <c r="W55" i="36"/>
  <c r="W55" i="40"/>
  <c r="CK33" i="39"/>
  <c r="CK33" i="38"/>
  <c r="CK33" i="37"/>
  <c r="CK33" i="40"/>
  <c r="CK33" i="36"/>
  <c r="DI19" i="39"/>
  <c r="DI19" i="38"/>
  <c r="DI19" i="37"/>
  <c r="DI19" i="36"/>
  <c r="DI19" i="40"/>
  <c r="AO48" i="39"/>
  <c r="AO48" i="38"/>
  <c r="AO48" i="40"/>
  <c r="AO48" i="37"/>
  <c r="AO48" i="36"/>
  <c r="DQ59" i="39"/>
  <c r="DQ59" i="38"/>
  <c r="DQ59" i="37"/>
  <c r="DQ59" i="40"/>
  <c r="DQ59" i="36"/>
  <c r="CX42" i="39"/>
  <c r="CX42" i="38"/>
  <c r="CX42" i="36"/>
  <c r="CX42" i="37"/>
  <c r="CX42" i="40"/>
  <c r="CY3" i="39"/>
  <c r="CY3" i="38"/>
  <c r="CY3" i="37"/>
  <c r="CY3" i="36"/>
  <c r="CY3" i="40"/>
  <c r="BZ33" i="39"/>
  <c r="BZ33" i="38"/>
  <c r="BZ33" i="36"/>
  <c r="BZ33" i="40"/>
  <c r="BZ33" i="37"/>
  <c r="CH50" i="39"/>
  <c r="CH50" i="37"/>
  <c r="CH50" i="36"/>
  <c r="CH50" i="38"/>
  <c r="CH50" i="40"/>
  <c r="BR65" i="39"/>
  <c r="BR65" i="38"/>
  <c r="BR65" i="37"/>
  <c r="BR65" i="36"/>
  <c r="BR65" i="40"/>
  <c r="K40" i="39"/>
  <c r="K40" i="38"/>
  <c r="K40" i="37"/>
  <c r="K40" i="36"/>
  <c r="K40" i="40"/>
  <c r="AU18" i="39"/>
  <c r="AU18" i="37"/>
  <c r="AU18" i="38"/>
  <c r="AU18" i="36"/>
  <c r="AU18" i="40"/>
  <c r="DH35" i="39"/>
  <c r="DH35" i="38"/>
  <c r="DH35" i="37"/>
  <c r="DH35" i="40"/>
  <c r="DH35" i="36"/>
  <c r="BR22" i="39"/>
  <c r="BR22" i="38"/>
  <c r="BR22" i="37"/>
  <c r="BR22" i="36"/>
  <c r="BR22" i="40"/>
  <c r="AQ67" i="39"/>
  <c r="AQ67" i="38"/>
  <c r="AQ67" i="36"/>
  <c r="AQ67" i="37"/>
  <c r="AQ67" i="40"/>
  <c r="BF52" i="39"/>
  <c r="BF52" i="37"/>
  <c r="BF52" i="38"/>
  <c r="BF52" i="36"/>
  <c r="BF52" i="40"/>
  <c r="CM43" i="39"/>
  <c r="CM43" i="38"/>
  <c r="CM43" i="37"/>
  <c r="CM43" i="36"/>
  <c r="CM43" i="40"/>
  <c r="BR51" i="39"/>
  <c r="BR51" i="38"/>
  <c r="BR51" i="37"/>
  <c r="BR51" i="36"/>
  <c r="BR51" i="40"/>
  <c r="I16" i="39"/>
  <c r="I16" i="38"/>
  <c r="I16" i="37"/>
  <c r="I16" i="36"/>
  <c r="I16" i="40"/>
  <c r="M26" i="33"/>
  <c r="EK60" i="32"/>
  <c r="R55" i="26"/>
  <c r="R47" i="26"/>
  <c r="F5" i="44"/>
  <c r="F6" i="44"/>
  <c r="F57" i="44"/>
  <c r="J277" i="51"/>
  <c r="A265" i="51"/>
  <c r="I265" i="51" s="1"/>
  <c r="J264" i="51"/>
  <c r="I263" i="51"/>
  <c r="I326" i="51"/>
  <c r="A327" i="51"/>
  <c r="I327" i="51" s="1"/>
  <c r="J293" i="51"/>
  <c r="A341" i="51"/>
  <c r="I341" i="51" s="1"/>
  <c r="AZ19" i="33"/>
  <c r="ET19" i="32" s="1"/>
  <c r="EB19" i="32" s="1"/>
  <c r="ET53" i="32"/>
  <c r="EB53" i="32" s="1"/>
  <c r="A294" i="51"/>
  <c r="I294" i="51" s="1"/>
  <c r="I292" i="51"/>
  <c r="AZ46" i="33"/>
  <c r="ET46" i="32" s="1"/>
  <c r="EB46" i="32" s="1"/>
  <c r="A321" i="51"/>
  <c r="J321" i="51" s="1"/>
  <c r="AZ83" i="33"/>
  <c r="ET76" i="32" s="1"/>
  <c r="EB76" i="32" s="1"/>
  <c r="J320" i="51"/>
  <c r="A278" i="51"/>
  <c r="J278" i="51" s="1"/>
  <c r="ET65" i="32"/>
  <c r="EB65" i="32" s="1"/>
  <c r="A271" i="51"/>
  <c r="A272" i="51" s="1"/>
  <c r="AZ23" i="33"/>
  <c r="ET23" i="32" s="1"/>
  <c r="EB23" i="32" s="1"/>
  <c r="AZ75" i="33"/>
  <c r="EK52" i="32"/>
  <c r="J354" i="51"/>
  <c r="A335" i="51"/>
  <c r="I335" i="51" s="1"/>
  <c r="I334" i="51"/>
  <c r="I333" i="51"/>
  <c r="EK25" i="32"/>
  <c r="EB25" i="32"/>
  <c r="EB69" i="32"/>
  <c r="EK69" i="32"/>
  <c r="I270" i="51"/>
  <c r="EB24" i="32"/>
  <c r="EK17" i="32"/>
  <c r="EB17" i="32"/>
  <c r="V20" i="26"/>
  <c r="EK18" i="32"/>
  <c r="A356" i="51"/>
  <c r="J356" i="51" s="1"/>
  <c r="A306" i="51"/>
  <c r="J305" i="51"/>
  <c r="P51" i="26"/>
  <c r="R51" i="26" s="1"/>
  <c r="A12" i="51"/>
  <c r="I12" i="51" s="1"/>
  <c r="I11" i="51"/>
  <c r="I354" i="51"/>
  <c r="I355" i="51"/>
  <c r="J333" i="51"/>
  <c r="AZ15" i="33"/>
  <c r="ET15" i="32" s="1"/>
  <c r="EK15" i="32" s="1"/>
  <c r="J257" i="51"/>
  <c r="A258" i="51"/>
  <c r="FD16" i="32"/>
  <c r="FD20" i="32"/>
  <c r="FD24" i="32"/>
  <c r="FD29" i="32"/>
  <c r="FD33" i="32"/>
  <c r="FD37" i="32"/>
  <c r="FD41" i="32"/>
  <c r="FD49" i="32"/>
  <c r="FD53" i="32"/>
  <c r="FD62" i="32"/>
  <c r="FD66" i="32"/>
  <c r="FD70" i="32"/>
  <c r="FD78" i="32"/>
  <c r="FD88" i="32"/>
  <c r="FD28" i="32"/>
  <c r="FD32" i="32"/>
  <c r="FD36" i="32"/>
  <c r="FD40" i="32"/>
  <c r="FD44" i="32"/>
  <c r="FD48" i="32"/>
  <c r="FD56" i="32"/>
  <c r="FD61" i="32"/>
  <c r="FD65" i="32"/>
  <c r="FD69" i="32"/>
  <c r="FD73" i="32"/>
  <c r="FD77" i="32"/>
  <c r="FD91" i="32"/>
  <c r="FD18" i="32"/>
  <c r="FD22" i="32"/>
  <c r="FD31" i="32"/>
  <c r="FD35" i="32"/>
  <c r="FD43" i="32"/>
  <c r="FD47" i="32"/>
  <c r="FD51" i="32"/>
  <c r="FD55" i="32"/>
  <c r="FD60" i="32"/>
  <c r="FD72" i="32"/>
  <c r="FD80" i="32"/>
  <c r="FD82" i="32"/>
  <c r="FD90" i="32"/>
  <c r="FD17" i="32"/>
  <c r="FD21" i="32"/>
  <c r="FD25" i="32"/>
  <c r="FD30" i="32"/>
  <c r="FD34" i="32"/>
  <c r="FD38" i="32"/>
  <c r="FD50" i="32"/>
  <c r="FD63" i="32"/>
  <c r="FD67" i="32"/>
  <c r="FD75" i="32"/>
  <c r="FD79" i="32"/>
  <c r="EK79" i="32"/>
  <c r="EK73" i="32"/>
  <c r="EB33" i="32"/>
  <c r="EK33" i="32"/>
  <c r="EK38" i="32"/>
  <c r="EB38" i="32"/>
  <c r="EK40" i="32"/>
  <c r="EB40" i="32"/>
  <c r="EB48" i="32"/>
  <c r="EK48" i="32"/>
  <c r="V13" i="26"/>
  <c r="V14" i="26" s="1"/>
  <c r="V21" i="26"/>
  <c r="J340" i="51"/>
  <c r="J292" i="51"/>
  <c r="J263" i="51"/>
  <c r="AZ98" i="33"/>
  <c r="ET91" i="32"/>
  <c r="AZ27" i="33"/>
  <c r="ET27" i="32" s="1"/>
  <c r="ET28" i="32"/>
  <c r="J313" i="51"/>
  <c r="I313" i="51"/>
  <c r="A314" i="51"/>
  <c r="EK29" i="32"/>
  <c r="EB29" i="32"/>
  <c r="J362" i="51"/>
  <c r="I362" i="51"/>
  <c r="A363" i="51"/>
  <c r="I299" i="51"/>
  <c r="A300" i="51"/>
  <c r="J299" i="51"/>
  <c r="A349" i="51"/>
  <c r="I348" i="51"/>
  <c r="AZ120" i="33"/>
  <c r="ET94" i="32"/>
  <c r="ET93" i="32"/>
  <c r="EB64" i="32"/>
  <c r="EK64" i="32"/>
  <c r="EB47" i="32"/>
  <c r="EK47" i="32"/>
  <c r="A6" i="51"/>
  <c r="I5" i="51"/>
  <c r="J5" i="51"/>
  <c r="I243" i="51"/>
  <c r="A244" i="51"/>
  <c r="J243" i="51"/>
  <c r="AZ90" i="33"/>
  <c r="ET81" i="32" s="1"/>
  <c r="ET82" i="32"/>
  <c r="AZ78" i="33"/>
  <c r="ET72" i="32"/>
  <c r="I249" i="51"/>
  <c r="A250" i="51"/>
  <c r="J249" i="51"/>
  <c r="EK77" i="32"/>
  <c r="EB77" i="32"/>
  <c r="ET75" i="32"/>
  <c r="AZ81" i="33"/>
  <c r="ET74" i="32" s="1"/>
  <c r="AZ54" i="33"/>
  <c r="ET55" i="32"/>
  <c r="A285" i="51"/>
  <c r="J284" i="51"/>
  <c r="I284" i="51"/>
  <c r="EB20" i="32"/>
  <c r="EK20" i="32"/>
  <c r="CZ34" i="32" l="1"/>
  <c r="CZ77" i="32"/>
  <c r="CZ35" i="32"/>
  <c r="CZ65" i="32"/>
  <c r="CZ108" i="32"/>
  <c r="CZ104" i="32"/>
  <c r="CZ90" i="32"/>
  <c r="CZ42" i="32"/>
  <c r="CZ103" i="32"/>
  <c r="CH11" i="32"/>
  <c r="CZ61" i="32"/>
  <c r="CZ25" i="32"/>
  <c r="CZ109" i="32"/>
  <c r="CZ62" i="32"/>
  <c r="CZ58" i="32"/>
  <c r="CZ63" i="32"/>
  <c r="CZ57" i="32"/>
  <c r="CZ76" i="32"/>
  <c r="CZ59" i="32"/>
  <c r="CZ74" i="32"/>
  <c r="CZ45" i="32"/>
  <c r="CZ31" i="32"/>
  <c r="CZ111" i="32"/>
  <c r="CZ19" i="32"/>
  <c r="CZ23" i="32"/>
  <c r="CZ105" i="32"/>
  <c r="CZ75" i="32"/>
  <c r="CZ99" i="32"/>
  <c r="CZ44" i="32"/>
  <c r="CZ83" i="32"/>
  <c r="CZ10" i="32"/>
  <c r="CZ88" i="32"/>
  <c r="CZ112" i="32"/>
  <c r="CZ64" i="32"/>
  <c r="CZ40" i="32"/>
  <c r="CZ67" i="32"/>
  <c r="CZ15" i="32"/>
  <c r="CZ79" i="32"/>
  <c r="CZ55" i="32"/>
  <c r="CZ81" i="32"/>
  <c r="CZ68" i="32"/>
  <c r="CZ71" i="32"/>
  <c r="CZ101" i="32"/>
  <c r="CZ20" i="32"/>
  <c r="CZ69" i="32"/>
  <c r="CZ100" i="32"/>
  <c r="CZ66" i="32"/>
  <c r="CZ33" i="32"/>
  <c r="CZ27" i="32"/>
  <c r="CZ16" i="32"/>
  <c r="CZ87" i="32"/>
  <c r="CZ73" i="32"/>
  <c r="CZ43" i="32"/>
  <c r="CZ30" i="32"/>
  <c r="CZ50" i="32"/>
  <c r="CZ32" i="32"/>
  <c r="CQ11" i="32"/>
  <c r="CZ28" i="32"/>
  <c r="CZ39" i="32"/>
  <c r="CZ51" i="32"/>
  <c r="CZ52" i="32"/>
  <c r="CZ54" i="32"/>
  <c r="CZ29" i="32"/>
  <c r="CZ89" i="32"/>
  <c r="CZ107" i="32"/>
  <c r="R26" i="33"/>
  <c r="CZ46" i="32"/>
  <c r="CZ48" i="32"/>
  <c r="CZ114" i="32"/>
  <c r="CZ102" i="32"/>
  <c r="CZ97" i="32"/>
  <c r="CZ14" i="32"/>
  <c r="CZ11" i="32"/>
  <c r="CZ12" i="32"/>
  <c r="CZ38" i="32"/>
  <c r="CZ82" i="32"/>
  <c r="CZ22" i="32"/>
  <c r="CZ113" i="32"/>
  <c r="CZ13" i="32"/>
  <c r="CZ56" i="32"/>
  <c r="CZ72" i="32"/>
  <c r="CZ24" i="32"/>
  <c r="CZ21" i="32"/>
  <c r="CZ80" i="32"/>
  <c r="CZ36" i="32"/>
  <c r="CZ98" i="32"/>
  <c r="CZ78" i="32"/>
  <c r="CZ106" i="32"/>
  <c r="CZ85" i="32"/>
  <c r="CZ41" i="32"/>
  <c r="CZ53" i="32"/>
  <c r="CZ37" i="32"/>
  <c r="CZ49" i="32"/>
  <c r="J265" i="51"/>
  <c r="A266" i="51"/>
  <c r="J266" i="51" s="1"/>
  <c r="ET68" i="32"/>
  <c r="EB68" i="32" s="1"/>
  <c r="J327" i="51"/>
  <c r="A328" i="51"/>
  <c r="J328" i="51" s="1"/>
  <c r="A342" i="51"/>
  <c r="J342" i="51" s="1"/>
  <c r="EK46" i="32"/>
  <c r="EK53" i="32"/>
  <c r="I321" i="51"/>
  <c r="A295" i="51"/>
  <c r="I295" i="51" s="1"/>
  <c r="J341" i="51"/>
  <c r="EK19" i="32"/>
  <c r="J294" i="51"/>
  <c r="A322" i="51"/>
  <c r="J322" i="51" s="1"/>
  <c r="AZ45" i="33"/>
  <c r="ET45" i="32" s="1"/>
  <c r="J335" i="51"/>
  <c r="I271" i="51"/>
  <c r="I278" i="51"/>
  <c r="EK76" i="32"/>
  <c r="A336" i="51"/>
  <c r="J336" i="51" s="1"/>
  <c r="J271" i="51"/>
  <c r="A279" i="51"/>
  <c r="J279" i="51" s="1"/>
  <c r="EK65" i="32"/>
  <c r="I356" i="51"/>
  <c r="EB15" i="32"/>
  <c r="A357" i="51"/>
  <c r="A358" i="51" s="1"/>
  <c r="AZ14" i="33"/>
  <c r="ET14" i="32" s="1"/>
  <c r="I306" i="51"/>
  <c r="A307" i="51"/>
  <c r="J306" i="51"/>
  <c r="J258" i="51"/>
  <c r="I258" i="51"/>
  <c r="A259" i="51"/>
  <c r="A13" i="51"/>
  <c r="J12" i="51"/>
  <c r="EB94" i="32"/>
  <c r="EK94" i="32"/>
  <c r="EB28" i="32"/>
  <c r="EK28" i="32"/>
  <c r="EK91" i="32"/>
  <c r="EB91" i="32"/>
  <c r="I244" i="51"/>
  <c r="A245" i="51"/>
  <c r="J244" i="51"/>
  <c r="I6" i="51"/>
  <c r="J6" i="51"/>
  <c r="A7" i="51"/>
  <c r="I272" i="51"/>
  <c r="J272" i="51"/>
  <c r="A273" i="51"/>
  <c r="EB93" i="32"/>
  <c r="EK93" i="32"/>
  <c r="AZ119" i="33"/>
  <c r="ET92" i="32"/>
  <c r="A350" i="51"/>
  <c r="I349" i="51"/>
  <c r="J349" i="51"/>
  <c r="I300" i="51"/>
  <c r="J300" i="51"/>
  <c r="A301" i="51"/>
  <c r="J363" i="51"/>
  <c r="I363" i="51"/>
  <c r="A364" i="51"/>
  <c r="I314" i="51"/>
  <c r="A315" i="51"/>
  <c r="J314" i="51"/>
  <c r="EB27" i="32"/>
  <c r="EK27" i="32"/>
  <c r="AZ95" i="33"/>
  <c r="ET89" i="32"/>
  <c r="AV11" i="32"/>
  <c r="BO11" i="32"/>
  <c r="J285" i="51"/>
  <c r="A286" i="51"/>
  <c r="I285" i="51"/>
  <c r="EK75" i="32"/>
  <c r="EB75" i="32"/>
  <c r="EK72" i="32"/>
  <c r="EB72" i="32"/>
  <c r="EB82" i="32"/>
  <c r="EK82" i="32"/>
  <c r="EB55" i="32"/>
  <c r="EK55" i="32"/>
  <c r="EK74" i="32"/>
  <c r="EB74" i="32"/>
  <c r="A251" i="51"/>
  <c r="I250" i="51"/>
  <c r="J250" i="51"/>
  <c r="ET71" i="32"/>
  <c r="AZ65" i="33"/>
  <c r="EB81" i="32"/>
  <c r="EK81" i="32"/>
  <c r="AV105" i="32" l="1"/>
  <c r="BO105" i="32" s="1"/>
  <c r="BX105" i="32" s="1"/>
  <c r="AV97" i="32"/>
  <c r="BO97" i="32" s="1"/>
  <c r="BX97" i="32" s="1"/>
  <c r="AV113" i="32"/>
  <c r="BO113" i="32" s="1"/>
  <c r="BX113" i="32" s="1"/>
  <c r="AV107" i="32"/>
  <c r="BO107" i="32" s="1"/>
  <c r="BX107" i="32" s="1"/>
  <c r="AV100" i="32"/>
  <c r="BO100" i="32" s="1"/>
  <c r="BX100" i="32" s="1"/>
  <c r="AV99" i="32"/>
  <c r="BO99" i="32" s="1"/>
  <c r="BX99" i="32" s="1"/>
  <c r="AV101" i="32"/>
  <c r="BO101" i="32" s="1"/>
  <c r="BX101" i="32" s="1"/>
  <c r="AV112" i="32"/>
  <c r="BO112" i="32" s="1"/>
  <c r="BX112" i="32" s="1"/>
  <c r="AV111" i="32"/>
  <c r="BO111" i="32" s="1"/>
  <c r="BX111" i="32" s="1"/>
  <c r="AV10" i="32"/>
  <c r="AV108" i="32"/>
  <c r="BO108" i="32" s="1"/>
  <c r="BX108" i="32" s="1"/>
  <c r="AV102" i="32"/>
  <c r="BO102" i="32" s="1"/>
  <c r="BX102" i="32" s="1"/>
  <c r="AV106" i="32"/>
  <c r="BO106" i="32" s="1"/>
  <c r="BX106" i="32" s="1"/>
  <c r="AV114" i="32"/>
  <c r="BO114" i="32" s="1"/>
  <c r="BX114" i="32" s="1"/>
  <c r="AV98" i="32"/>
  <c r="BO98" i="32" s="1"/>
  <c r="BX98" i="32" s="1"/>
  <c r="AV103" i="32"/>
  <c r="BO103" i="32" s="1"/>
  <c r="BX103" i="32" s="1"/>
  <c r="AV110" i="32"/>
  <c r="BO110" i="32" s="1"/>
  <c r="BX110" i="32" s="1"/>
  <c r="CZ26" i="32"/>
  <c r="P26" i="33"/>
  <c r="Q26" i="33"/>
  <c r="DR26" i="32"/>
  <c r="N26" i="33"/>
  <c r="BO26" i="32"/>
  <c r="BX26" i="32" s="1"/>
  <c r="DI26" i="32"/>
  <c r="O26" i="33"/>
  <c r="CQ26" i="32"/>
  <c r="AV104" i="32"/>
  <c r="BO104" i="32" s="1"/>
  <c r="BX104" i="32" s="1"/>
  <c r="AV109" i="32"/>
  <c r="BO109" i="32" s="1"/>
  <c r="BX109" i="32" s="1"/>
  <c r="CZ84" i="32"/>
  <c r="DI11" i="32"/>
  <c r="DR49" i="32"/>
  <c r="DR19" i="32"/>
  <c r="DR102" i="32"/>
  <c r="DR76" i="32"/>
  <c r="DR104" i="32"/>
  <c r="DR51" i="32"/>
  <c r="DR75" i="32"/>
  <c r="DR20" i="32"/>
  <c r="DR68" i="32"/>
  <c r="DR11" i="32"/>
  <c r="DR66" i="32"/>
  <c r="DR22" i="32"/>
  <c r="DR65" i="32"/>
  <c r="DR30" i="32"/>
  <c r="DR21" i="32"/>
  <c r="DR89" i="32"/>
  <c r="DR74" i="32"/>
  <c r="DR45" i="32"/>
  <c r="DR105" i="32"/>
  <c r="DR63" i="32"/>
  <c r="DR78" i="32"/>
  <c r="DR80" i="32"/>
  <c r="DR35" i="32"/>
  <c r="DR103" i="32"/>
  <c r="DR110" i="32"/>
  <c r="DR62" i="32"/>
  <c r="DR67" i="32"/>
  <c r="DR47" i="32"/>
  <c r="DR42" i="32"/>
  <c r="DR37" i="32"/>
  <c r="DR31" i="32"/>
  <c r="DR72" i="32"/>
  <c r="DR97" i="32"/>
  <c r="DR90" i="32"/>
  <c r="DR98" i="32"/>
  <c r="DR52" i="32"/>
  <c r="DR55" i="32"/>
  <c r="DR69" i="32"/>
  <c r="DR28" i="32"/>
  <c r="DR32" i="32"/>
  <c r="DR44" i="32"/>
  <c r="DR25" i="32"/>
  <c r="DR14" i="32"/>
  <c r="DR91" i="32"/>
  <c r="DR38" i="32"/>
  <c r="DR54" i="32"/>
  <c r="DR48" i="32"/>
  <c r="DR50" i="32"/>
  <c r="DR83" i="32"/>
  <c r="DR84" i="32"/>
  <c r="DR109" i="32"/>
  <c r="DR101" i="32"/>
  <c r="DR53" i="32"/>
  <c r="DR106" i="32"/>
  <c r="DR108" i="32"/>
  <c r="DR85" i="32"/>
  <c r="DR18" i="32"/>
  <c r="DR39" i="32"/>
  <c r="DR15" i="32"/>
  <c r="DR60" i="32"/>
  <c r="DR87" i="32"/>
  <c r="DR114" i="32"/>
  <c r="DR59" i="32"/>
  <c r="DR34" i="32"/>
  <c r="DR57" i="32"/>
  <c r="DR41" i="32"/>
  <c r="DR33" i="32"/>
  <c r="DR77" i="32"/>
  <c r="DR12" i="32"/>
  <c r="DR17" i="32"/>
  <c r="DR24" i="32"/>
  <c r="DR81" i="32"/>
  <c r="DR86" i="32"/>
  <c r="DR46" i="32"/>
  <c r="DR71" i="32"/>
  <c r="DR99" i="32"/>
  <c r="DR112" i="32"/>
  <c r="DR88" i="32"/>
  <c r="DR111" i="32"/>
  <c r="DR58" i="32"/>
  <c r="DR70" i="32"/>
  <c r="DR73" i="32"/>
  <c r="DR40" i="32"/>
  <c r="DR13" i="32"/>
  <c r="DR113" i="32"/>
  <c r="DR23" i="32"/>
  <c r="DR100" i="32"/>
  <c r="DR36" i="32"/>
  <c r="DR61" i="32"/>
  <c r="DR64" i="32"/>
  <c r="DR56" i="32"/>
  <c r="DR79" i="32"/>
  <c r="DR82" i="32"/>
  <c r="DR107" i="32"/>
  <c r="A267" i="51"/>
  <c r="I267" i="51" s="1"/>
  <c r="I266" i="51"/>
  <c r="I342" i="51"/>
  <c r="EK68" i="32"/>
  <c r="I328" i="51"/>
  <c r="A329" i="51"/>
  <c r="I329" i="51" s="1"/>
  <c r="DR29" i="32"/>
  <c r="CZ70" i="32"/>
  <c r="A343" i="51"/>
  <c r="J343" i="51" s="1"/>
  <c r="A323" i="51"/>
  <c r="I323" i="51" s="1"/>
  <c r="I357" i="51"/>
  <c r="J295" i="51"/>
  <c r="I322" i="51"/>
  <c r="J357" i="51"/>
  <c r="A337" i="51"/>
  <c r="J337" i="51" s="1"/>
  <c r="I279" i="51"/>
  <c r="I336" i="51"/>
  <c r="A280" i="51"/>
  <c r="I280" i="51" s="1"/>
  <c r="CH106" i="32"/>
  <c r="CH98" i="32"/>
  <c r="CH100" i="32"/>
  <c r="DI99" i="32"/>
  <c r="DI101" i="32"/>
  <c r="CH105" i="32"/>
  <c r="CH109" i="32"/>
  <c r="CH108" i="32"/>
  <c r="CQ100" i="32"/>
  <c r="CQ110" i="32"/>
  <c r="CQ102" i="32"/>
  <c r="DI112" i="32"/>
  <c r="CH103" i="32"/>
  <c r="CH114" i="32"/>
  <c r="CQ99" i="32"/>
  <c r="CQ109" i="32"/>
  <c r="DI103" i="32"/>
  <c r="DI107" i="32"/>
  <c r="DI104" i="32"/>
  <c r="CH99" i="32"/>
  <c r="CQ97" i="32"/>
  <c r="CH101" i="32"/>
  <c r="DI106" i="32"/>
  <c r="DI109" i="32"/>
  <c r="CQ108" i="32"/>
  <c r="CH104" i="32"/>
  <c r="DI105" i="32"/>
  <c r="DI100" i="32"/>
  <c r="CQ104" i="32"/>
  <c r="DI113" i="32"/>
  <c r="CH112" i="32"/>
  <c r="CH107" i="32"/>
  <c r="DI111" i="32"/>
  <c r="DI108" i="32"/>
  <c r="CQ111" i="32"/>
  <c r="CQ103" i="32"/>
  <c r="CQ101" i="32"/>
  <c r="DI98" i="32"/>
  <c r="CQ114" i="32"/>
  <c r="CQ113" i="32"/>
  <c r="DI97" i="32"/>
  <c r="CQ98" i="32"/>
  <c r="DI114" i="32"/>
  <c r="CH111" i="32"/>
  <c r="CH97" i="32"/>
  <c r="CQ107" i="32"/>
  <c r="CQ105" i="32"/>
  <c r="CQ112" i="32"/>
  <c r="CH110" i="32"/>
  <c r="CH113" i="32"/>
  <c r="CQ106" i="32"/>
  <c r="M115" i="33"/>
  <c r="M103" i="33"/>
  <c r="N103" i="33"/>
  <c r="M113" i="33"/>
  <c r="N105" i="33"/>
  <c r="M106" i="33"/>
  <c r="O104" i="33"/>
  <c r="M114" i="33"/>
  <c r="M102" i="33"/>
  <c r="O114" i="33"/>
  <c r="M107" i="33"/>
  <c r="O106" i="33"/>
  <c r="N116" i="33"/>
  <c r="M116" i="33"/>
  <c r="M105" i="33"/>
  <c r="O103" i="33"/>
  <c r="O113" i="33"/>
  <c r="N107" i="33"/>
  <c r="N111" i="33"/>
  <c r="M118" i="33"/>
  <c r="M101" i="33"/>
  <c r="M104" i="33"/>
  <c r="N108" i="33"/>
  <c r="O101" i="33"/>
  <c r="N110" i="33"/>
  <c r="N113" i="33"/>
  <c r="O112" i="33"/>
  <c r="N109" i="33"/>
  <c r="N104" i="33"/>
  <c r="M112" i="33"/>
  <c r="O108" i="33"/>
  <c r="M109" i="33"/>
  <c r="N117" i="33"/>
  <c r="N115" i="33"/>
  <c r="N112" i="33"/>
  <c r="M108" i="33"/>
  <c r="O115" i="33"/>
  <c r="M110" i="33"/>
  <c r="M111" i="33"/>
  <c r="O107" i="33"/>
  <c r="O105" i="33"/>
  <c r="N102" i="33"/>
  <c r="O118" i="33"/>
  <c r="M117" i="33"/>
  <c r="O117" i="33"/>
  <c r="N101" i="33"/>
  <c r="O102" i="33"/>
  <c r="N118" i="33"/>
  <c r="O111" i="33"/>
  <c r="O109" i="33"/>
  <c r="O116" i="33"/>
  <c r="O110" i="33"/>
  <c r="EK23" i="32"/>
  <c r="DR10" i="32"/>
  <c r="DR27" i="32"/>
  <c r="DR43" i="32"/>
  <c r="I307" i="51"/>
  <c r="A308" i="51"/>
  <c r="J307" i="51"/>
  <c r="CH102" i="32"/>
  <c r="DI110" i="32"/>
  <c r="N114" i="33"/>
  <c r="J13" i="51"/>
  <c r="A14" i="51"/>
  <c r="I13" i="51"/>
  <c r="CZ110" i="32"/>
  <c r="DI102" i="32"/>
  <c r="N106" i="33"/>
  <c r="A260" i="51"/>
  <c r="I259" i="51"/>
  <c r="J259" i="51"/>
  <c r="EK89" i="32"/>
  <c r="EB89" i="32"/>
  <c r="J364" i="51"/>
  <c r="A365" i="51"/>
  <c r="I364" i="51"/>
  <c r="J350" i="51"/>
  <c r="A351" i="51"/>
  <c r="I350" i="51"/>
  <c r="EB92" i="32"/>
  <c r="EK92" i="32"/>
  <c r="I273" i="51"/>
  <c r="A274" i="51"/>
  <c r="J273" i="51"/>
  <c r="ET86" i="32"/>
  <c r="AZ94" i="33"/>
  <c r="J315" i="51"/>
  <c r="I315" i="51"/>
  <c r="A316" i="51"/>
  <c r="J301" i="51"/>
  <c r="A302" i="51"/>
  <c r="I301" i="51"/>
  <c r="A8" i="51"/>
  <c r="I7" i="51"/>
  <c r="J7" i="51"/>
  <c r="A246" i="51"/>
  <c r="J245" i="51"/>
  <c r="I245" i="51"/>
  <c r="CZ47" i="32"/>
  <c r="CZ86" i="32"/>
  <c r="ET58" i="32"/>
  <c r="AZ57" i="33"/>
  <c r="ET57" i="32" s="1"/>
  <c r="I251" i="51"/>
  <c r="A252" i="51"/>
  <c r="J251" i="51"/>
  <c r="CZ60" i="32"/>
  <c r="CZ18" i="32"/>
  <c r="J358" i="51"/>
  <c r="I358" i="51"/>
  <c r="CZ91" i="32"/>
  <c r="J286" i="51"/>
  <c r="I286" i="51"/>
  <c r="A287" i="51"/>
  <c r="AZ13" i="33"/>
  <c r="EK71" i="32"/>
  <c r="EB71" i="32"/>
  <c r="DR16" i="32"/>
  <c r="CZ17" i="32"/>
  <c r="EK45" i="32"/>
  <c r="EB45" i="32"/>
  <c r="EB14" i="32"/>
  <c r="EK14" i="32"/>
  <c r="J267" i="51" l="1"/>
  <c r="A330" i="51"/>
  <c r="J330" i="51" s="1"/>
  <c r="J329" i="51"/>
  <c r="A344" i="51"/>
  <c r="I344" i="51" s="1"/>
  <c r="I343" i="51"/>
  <c r="J323" i="51"/>
  <c r="I337" i="51"/>
  <c r="A281" i="51"/>
  <c r="I281" i="51" s="1"/>
  <c r="J280" i="51"/>
  <c r="I260" i="51"/>
  <c r="J260" i="51"/>
  <c r="A15" i="51"/>
  <c r="I14" i="51"/>
  <c r="J14" i="51"/>
  <c r="J8" i="51"/>
  <c r="I8" i="51"/>
  <c r="I302" i="51"/>
  <c r="J302" i="51"/>
  <c r="AZ93" i="33"/>
  <c r="ET85" i="32"/>
  <c r="J351" i="51"/>
  <c r="I351" i="51"/>
  <c r="J246" i="51"/>
  <c r="I246" i="51"/>
  <c r="I316" i="51"/>
  <c r="J316" i="51"/>
  <c r="EB86" i="32"/>
  <c r="EK86" i="32"/>
  <c r="I274" i="51"/>
  <c r="J274" i="51"/>
  <c r="I365" i="51"/>
  <c r="J365" i="51"/>
  <c r="I252" i="51"/>
  <c r="J252" i="51"/>
  <c r="A253" i="51"/>
  <c r="EK57" i="32"/>
  <c r="EB57" i="32"/>
  <c r="ET13" i="32"/>
  <c r="AZ12" i="33"/>
  <c r="J287" i="51"/>
  <c r="I287" i="51"/>
  <c r="A288" i="51"/>
  <c r="EB58" i="32"/>
  <c r="EK58" i="32"/>
  <c r="J344" i="51" l="1"/>
  <c r="I330" i="51"/>
  <c r="J281" i="51"/>
  <c r="I308" i="51"/>
  <c r="A309" i="51"/>
  <c r="J308" i="51"/>
  <c r="I15" i="51"/>
  <c r="J15" i="51"/>
  <c r="ET84" i="32"/>
  <c r="AZ92" i="33"/>
  <c r="ET83" i="32" s="1"/>
  <c r="EB85" i="32"/>
  <c r="EK85" i="32"/>
  <c r="ET12" i="32"/>
  <c r="AZ11" i="33"/>
  <c r="I288" i="51"/>
  <c r="J288" i="51"/>
  <c r="EK13" i="32"/>
  <c r="EB13" i="32"/>
  <c r="I253" i="51"/>
  <c r="J253" i="51"/>
  <c r="AZ10" i="33" l="1"/>
  <c r="ET10" i="32" s="1"/>
  <c r="EB10" i="32" s="1"/>
  <c r="I309" i="51"/>
  <c r="J309" i="51"/>
  <c r="EK83" i="32"/>
  <c r="EB83" i="32"/>
  <c r="EK84" i="32"/>
  <c r="EB84" i="32"/>
  <c r="EK12" i="32"/>
  <c r="EB12" i="32"/>
  <c r="EK10" i="32" l="1"/>
  <c r="GF2" i="32"/>
  <c r="P117" i="33" l="1"/>
  <c r="R112" i="33"/>
  <c r="R103" i="33"/>
  <c r="Q107" i="33"/>
  <c r="R113" i="33"/>
  <c r="Q115" i="33"/>
  <c r="P115" i="33"/>
  <c r="P113" i="33"/>
  <c r="P102" i="33"/>
  <c r="R115" i="33"/>
  <c r="P112" i="33"/>
  <c r="P107" i="33"/>
  <c r="P103" i="33"/>
  <c r="R104" i="33"/>
  <c r="Q112" i="33"/>
  <c r="R105" i="33"/>
  <c r="P114" i="33"/>
  <c r="P106" i="33"/>
  <c r="P111" i="33"/>
  <c r="R102" i="33"/>
  <c r="Q106" i="33"/>
  <c r="P116" i="33"/>
  <c r="Q109" i="33"/>
  <c r="R108" i="33"/>
  <c r="P118" i="33"/>
  <c r="R107" i="33"/>
  <c r="R117" i="33"/>
  <c r="Q116" i="33"/>
  <c r="P104" i="33"/>
  <c r="R116" i="33"/>
  <c r="Q117" i="33"/>
  <c r="P110" i="33"/>
  <c r="R111" i="33"/>
  <c r="R110" i="33"/>
  <c r="Q118" i="33"/>
  <c r="Q113" i="33"/>
  <c r="Q105" i="33"/>
  <c r="P105" i="33"/>
  <c r="P108" i="33"/>
  <c r="Q102" i="33"/>
  <c r="R114" i="33"/>
  <c r="Q104" i="33"/>
  <c r="R109" i="33"/>
  <c r="Q103" i="33"/>
  <c r="Q110" i="33"/>
  <c r="Q101" i="33"/>
  <c r="P101" i="33"/>
  <c r="Q111" i="33"/>
  <c r="Q108" i="33"/>
  <c r="R101" i="33"/>
  <c r="R106" i="33"/>
  <c r="P109" i="33"/>
  <c r="Q114" i="33"/>
  <c r="R118" i="33"/>
  <c r="AV83" i="32" l="1"/>
  <c r="BO83" i="32" s="1"/>
  <c r="BX83" i="32" s="1"/>
  <c r="AV32" i="32"/>
  <c r="BO32" i="32" s="1"/>
  <c r="BX32" i="32" s="1"/>
  <c r="AV37" i="32"/>
  <c r="BO37" i="32" s="1"/>
  <c r="BX37" i="32" s="1"/>
  <c r="BO10" i="32"/>
  <c r="BX10" i="32" s="1"/>
  <c r="AV65" i="32"/>
  <c r="BO65" i="32" s="1"/>
  <c r="BX65" i="32" s="1"/>
  <c r="AV54" i="32"/>
  <c r="BO54" i="32" s="1"/>
  <c r="BX54" i="32" s="1"/>
  <c r="AV41" i="32"/>
  <c r="BO41" i="32" s="1"/>
  <c r="BX41" i="32" s="1"/>
  <c r="AV14" i="32"/>
  <c r="BO14" i="32" s="1"/>
  <c r="BX14" i="32" s="1"/>
  <c r="AV63" i="32"/>
  <c r="BO63" i="32" s="1"/>
  <c r="BX63" i="32" s="1"/>
  <c r="CQ91" i="32"/>
  <c r="CH33" i="32"/>
  <c r="DI17" i="32"/>
  <c r="DI13" i="32"/>
  <c r="CH21" i="32"/>
  <c r="DI89" i="32"/>
  <c r="CQ63" i="32"/>
  <c r="CH19" i="32"/>
  <c r="DI51" i="32"/>
  <c r="DI84" i="32"/>
  <c r="DI80" i="32"/>
  <c r="CQ47" i="32"/>
  <c r="CQ67" i="32"/>
  <c r="CH91" i="32"/>
  <c r="CQ57" i="32"/>
  <c r="DI30" i="32"/>
  <c r="DI83" i="32"/>
  <c r="CQ27" i="32"/>
  <c r="CQ37" i="32"/>
  <c r="CH22" i="32"/>
  <c r="CH23" i="32"/>
  <c r="DI58" i="32"/>
  <c r="CH57" i="32"/>
  <c r="CQ86" i="32"/>
  <c r="CH45" i="32"/>
  <c r="CH87" i="32"/>
  <c r="DI43" i="32"/>
  <c r="CQ76" i="32"/>
  <c r="CH17" i="32"/>
  <c r="CH76" i="32"/>
  <c r="DI81" i="32"/>
  <c r="CQ41" i="32"/>
  <c r="CQ20" i="32"/>
  <c r="CH89" i="32"/>
  <c r="CQ73" i="32"/>
  <c r="DI24" i="32"/>
  <c r="CH29" i="32"/>
  <c r="CQ58" i="32"/>
  <c r="CQ71" i="32"/>
  <c r="CQ80" i="32"/>
  <c r="DI20" i="32"/>
  <c r="DI23" i="32"/>
  <c r="CH55" i="32"/>
  <c r="CH77" i="32"/>
  <c r="CQ51" i="32"/>
  <c r="CH24" i="32"/>
  <c r="DI25" i="32"/>
  <c r="CQ70" i="32"/>
  <c r="CH75" i="32"/>
  <c r="DI21" i="32"/>
  <c r="DI31" i="32"/>
  <c r="CQ10" i="32"/>
  <c r="CH50" i="32"/>
  <c r="CH40" i="32"/>
  <c r="CQ69" i="32"/>
  <c r="CH61" i="32"/>
  <c r="CQ72" i="32"/>
  <c r="CH68" i="32"/>
  <c r="DI27" i="32"/>
  <c r="CQ34" i="32"/>
  <c r="DI85" i="32"/>
  <c r="CH69" i="32"/>
  <c r="CH46" i="32"/>
  <c r="CH32" i="32"/>
  <c r="CH15" i="32"/>
  <c r="DI39" i="32"/>
  <c r="CQ24" i="32"/>
  <c r="CQ53" i="32"/>
  <c r="CQ60" i="32"/>
  <c r="DI32" i="32"/>
  <c r="DI79" i="32"/>
  <c r="CQ49" i="32"/>
  <c r="CQ48" i="32"/>
  <c r="DI28" i="32"/>
  <c r="DI74" i="32"/>
  <c r="DI50" i="32"/>
  <c r="CQ52" i="32"/>
  <c r="DI29" i="32"/>
  <c r="CQ31" i="32"/>
  <c r="DI76" i="32"/>
  <c r="CH51" i="32"/>
  <c r="DI18" i="32"/>
  <c r="DI37" i="32"/>
  <c r="CH78" i="32"/>
  <c r="CQ61" i="32"/>
  <c r="DI46" i="32"/>
  <c r="CQ22" i="32"/>
  <c r="CQ21" i="32"/>
  <c r="CH48" i="32"/>
  <c r="CH12" i="32"/>
  <c r="CH36" i="32"/>
  <c r="CQ65" i="32"/>
  <c r="DI90" i="32"/>
  <c r="DI73" i="32"/>
  <c r="CH38" i="32"/>
  <c r="DI75" i="32"/>
  <c r="DI35" i="32"/>
  <c r="CH49" i="32"/>
  <c r="CQ66" i="32"/>
  <c r="CQ62" i="32"/>
  <c r="DI62" i="32"/>
  <c r="DI47" i="32"/>
  <c r="CH65" i="32"/>
  <c r="CQ46" i="32"/>
  <c r="CQ50" i="32"/>
  <c r="CH52" i="32"/>
  <c r="CH44" i="32"/>
  <c r="CH83" i="32"/>
  <c r="CQ45" i="32"/>
  <c r="CH88" i="32"/>
  <c r="CQ84" i="32"/>
  <c r="DI19" i="32"/>
  <c r="CH30" i="32"/>
  <c r="CH39" i="32"/>
  <c r="CQ42" i="32"/>
  <c r="CH86" i="32"/>
  <c r="CQ79" i="32"/>
  <c r="CQ17" i="32"/>
  <c r="DI86" i="32"/>
  <c r="DI53" i="32"/>
  <c r="CQ83" i="32"/>
  <c r="CQ59" i="32"/>
  <c r="CQ39" i="32"/>
  <c r="DI49" i="32"/>
  <c r="DI91" i="32"/>
  <c r="CH90" i="32"/>
  <c r="DI56" i="32"/>
  <c r="CH81" i="32"/>
  <c r="DI22" i="32"/>
  <c r="CQ13" i="32"/>
  <c r="CQ14" i="32"/>
  <c r="CQ16" i="32"/>
  <c r="DI10" i="32"/>
  <c r="DI34" i="32"/>
  <c r="DI15" i="32"/>
  <c r="DI61" i="32"/>
  <c r="CH42" i="32"/>
  <c r="DI42" i="32"/>
  <c r="CH66" i="32"/>
  <c r="CQ77" i="32"/>
  <c r="DI88" i="32"/>
  <c r="CQ19" i="32"/>
  <c r="DI77" i="32"/>
  <c r="DI59" i="32"/>
  <c r="CH16" i="32"/>
  <c r="CQ68" i="32"/>
  <c r="CQ43" i="32"/>
  <c r="DI65" i="32"/>
  <c r="DI52" i="32"/>
  <c r="CQ15" i="32"/>
  <c r="CH14" i="32"/>
  <c r="CQ12" i="32"/>
  <c r="CQ75" i="32"/>
  <c r="CQ44" i="32"/>
  <c r="DI87" i="32"/>
  <c r="CH13" i="32"/>
  <c r="DI36" i="32"/>
  <c r="CQ54" i="32"/>
  <c r="CQ36" i="32"/>
  <c r="CQ32" i="32"/>
  <c r="CQ82" i="32"/>
  <c r="CH53" i="32"/>
  <c r="DI71" i="32"/>
  <c r="CH27" i="32"/>
  <c r="CQ78" i="32"/>
  <c r="DI70" i="32"/>
  <c r="CQ28" i="32"/>
  <c r="CQ87" i="32"/>
  <c r="CH58" i="32"/>
  <c r="DI64" i="32"/>
  <c r="CQ29" i="32"/>
  <c r="CQ85" i="32"/>
  <c r="CQ64" i="32"/>
  <c r="CH79" i="32"/>
  <c r="CQ25" i="32"/>
  <c r="CQ90" i="32"/>
  <c r="CH47" i="32"/>
  <c r="CH84" i="32"/>
  <c r="CH41" i="32"/>
  <c r="CH62" i="32"/>
  <c r="CH43" i="32"/>
  <c r="CH20" i="32"/>
  <c r="DI54" i="32"/>
  <c r="DI78" i="32"/>
  <c r="DI67" i="32"/>
  <c r="DI40" i="32"/>
  <c r="CH74" i="32"/>
  <c r="CH85" i="32"/>
  <c r="CH54" i="32"/>
  <c r="CQ35" i="32"/>
  <c r="CH18" i="32"/>
  <c r="DI33" i="32"/>
  <c r="DI44" i="32"/>
  <c r="CQ30" i="32"/>
  <c r="CH60" i="32"/>
  <c r="DI41" i="32"/>
  <c r="DI68" i="32"/>
  <c r="CQ74" i="32"/>
  <c r="DI72" i="32"/>
  <c r="CQ18" i="32"/>
  <c r="DI12" i="32"/>
  <c r="CQ38" i="32"/>
  <c r="CQ56" i="32"/>
  <c r="CQ40" i="32"/>
  <c r="CH71" i="32"/>
  <c r="DI69" i="32"/>
  <c r="CH63" i="32"/>
  <c r="DI57" i="32"/>
  <c r="CH10" i="32"/>
  <c r="CQ89" i="32"/>
  <c r="DI55" i="32"/>
  <c r="CQ55" i="32"/>
  <c r="DI66" i="32"/>
  <c r="CH80" i="32"/>
  <c r="CH73" i="32"/>
  <c r="CQ81" i="32"/>
  <c r="CH37" i="32"/>
  <c r="DI14" i="32"/>
  <c r="CH35" i="32"/>
  <c r="DI82" i="32"/>
  <c r="DI48" i="32"/>
  <c r="CH28" i="32"/>
  <c r="CH56" i="32"/>
  <c r="CQ23" i="32"/>
  <c r="CQ88" i="32"/>
  <c r="CH64" i="32"/>
  <c r="CH59" i="32"/>
  <c r="DI16" i="32"/>
  <c r="DI60" i="32"/>
  <c r="CH34" i="32"/>
  <c r="CH67" i="32"/>
  <c r="CH31" i="32"/>
  <c r="DI63" i="32"/>
  <c r="CH82" i="32"/>
  <c r="DI45" i="32"/>
  <c r="CH70" i="32"/>
  <c r="CH72" i="32"/>
  <c r="DI38" i="32"/>
  <c r="CQ33" i="32"/>
  <c r="AV17" i="32"/>
  <c r="BO17" i="32" s="1"/>
  <c r="BX17" i="32" s="1"/>
  <c r="AV13" i="32"/>
  <c r="BO13" i="32" s="1"/>
  <c r="BX13" i="32" s="1"/>
  <c r="AV89" i="32"/>
  <c r="BO89" i="32" s="1"/>
  <c r="BX89" i="32" s="1"/>
  <c r="AV51" i="32"/>
  <c r="BO51" i="32" s="1"/>
  <c r="BX51" i="32" s="1"/>
  <c r="AV84" i="32"/>
  <c r="BO84" i="32" s="1"/>
  <c r="BX84" i="32" s="1"/>
  <c r="AV80" i="32"/>
  <c r="BO80" i="32" s="1"/>
  <c r="BX80" i="32" s="1"/>
  <c r="AV30" i="32"/>
  <c r="BO30" i="32" s="1"/>
  <c r="BX30" i="32" s="1"/>
  <c r="AV58" i="32"/>
  <c r="BO58" i="32" s="1"/>
  <c r="BX58" i="32" s="1"/>
  <c r="AV43" i="32"/>
  <c r="BO43" i="32" s="1"/>
  <c r="BX43" i="32" s="1"/>
  <c r="AV81" i="32"/>
  <c r="BO81" i="32" s="1"/>
  <c r="BX81" i="32" s="1"/>
  <c r="AV24" i="32"/>
  <c r="BO24" i="32" s="1"/>
  <c r="BX24" i="32" s="1"/>
  <c r="AV20" i="32"/>
  <c r="BO20" i="32" s="1"/>
  <c r="BX20" i="32" s="1"/>
  <c r="AV23" i="32"/>
  <c r="BO23" i="32" s="1"/>
  <c r="BX23" i="32" s="1"/>
  <c r="AV21" i="32"/>
  <c r="BO21" i="32" s="1"/>
  <c r="BX21" i="32" s="1"/>
  <c r="AV31" i="32"/>
  <c r="BO31" i="32" s="1"/>
  <c r="BX31" i="32" s="1"/>
  <c r="AV27" i="32"/>
  <c r="BO27" i="32" s="1"/>
  <c r="BX27" i="32" s="1"/>
  <c r="AV85" i="32"/>
  <c r="BO85" i="32" s="1"/>
  <c r="BX85" i="32" s="1"/>
  <c r="AV39" i="32"/>
  <c r="BO39" i="32" s="1"/>
  <c r="BX39" i="32" s="1"/>
  <c r="AV79" i="32"/>
  <c r="BO79" i="32" s="1"/>
  <c r="BX79" i="32" s="1"/>
  <c r="AV28" i="32"/>
  <c r="BO28" i="32" s="1"/>
  <c r="BX28" i="32" s="1"/>
  <c r="AV74" i="32"/>
  <c r="BO74" i="32" s="1"/>
  <c r="BX74" i="32" s="1"/>
  <c r="AV50" i="32"/>
  <c r="BO50" i="32" s="1"/>
  <c r="BX50" i="32" s="1"/>
  <c r="AV29" i="32"/>
  <c r="BO29" i="32" s="1"/>
  <c r="BX29" i="32" s="1"/>
  <c r="AV76" i="32"/>
  <c r="BO76" i="32" s="1"/>
  <c r="BX76" i="32" s="1"/>
  <c r="AV18" i="32"/>
  <c r="BO18" i="32" s="1"/>
  <c r="BX18" i="32" s="1"/>
  <c r="AV46" i="32"/>
  <c r="BO46" i="32" s="1"/>
  <c r="BX46" i="32" s="1"/>
  <c r="AV90" i="32"/>
  <c r="BO90" i="32" s="1"/>
  <c r="BX90" i="32" s="1"/>
  <c r="AV73" i="32"/>
  <c r="BO73" i="32" s="1"/>
  <c r="BX73" i="32" s="1"/>
  <c r="AV75" i="32"/>
  <c r="BO75" i="32" s="1"/>
  <c r="BX75" i="32" s="1"/>
  <c r="AV35" i="32"/>
  <c r="BO35" i="32" s="1"/>
  <c r="BX35" i="32" s="1"/>
  <c r="AV62" i="32"/>
  <c r="BO62" i="32" s="1"/>
  <c r="BX62" i="32" s="1"/>
  <c r="AV47" i="32"/>
  <c r="BO47" i="32" s="1"/>
  <c r="BX47" i="32" s="1"/>
  <c r="AV19" i="32"/>
  <c r="BO19" i="32" s="1"/>
  <c r="BX19" i="32" s="1"/>
  <c r="AV86" i="32"/>
  <c r="BO86" i="32" s="1"/>
  <c r="BX86" i="32" s="1"/>
  <c r="AV53" i="32"/>
  <c r="BO53" i="32" s="1"/>
  <c r="BX53" i="32" s="1"/>
  <c r="AV49" i="32"/>
  <c r="BO49" i="32" s="1"/>
  <c r="BX49" i="32" s="1"/>
  <c r="AV91" i="32"/>
  <c r="BO91" i="32" s="1"/>
  <c r="BX91" i="32" s="1"/>
  <c r="AV56" i="32"/>
  <c r="BO56" i="32" s="1"/>
  <c r="BX56" i="32" s="1"/>
  <c r="AV22" i="32"/>
  <c r="BO22" i="32" s="1"/>
  <c r="BX22" i="32" s="1"/>
  <c r="AV34" i="32"/>
  <c r="BO34" i="32" s="1"/>
  <c r="BX34" i="32" s="1"/>
  <c r="AV15" i="32"/>
  <c r="BO15" i="32" s="1"/>
  <c r="BX15" i="32" s="1"/>
  <c r="AV61" i="32"/>
  <c r="BO61" i="32" s="1"/>
  <c r="BX61" i="32" s="1"/>
  <c r="AV42" i="32"/>
  <c r="BO42" i="32" s="1"/>
  <c r="BX42" i="32" s="1"/>
  <c r="AV88" i="32"/>
  <c r="BO88" i="32" s="1"/>
  <c r="BX88" i="32" s="1"/>
  <c r="AV77" i="32"/>
  <c r="BO77" i="32" s="1"/>
  <c r="BX77" i="32" s="1"/>
  <c r="AV59" i="32"/>
  <c r="BO59" i="32" s="1"/>
  <c r="BX59" i="32" s="1"/>
  <c r="AV52" i="32"/>
  <c r="BO52" i="32" s="1"/>
  <c r="BX52" i="32" s="1"/>
  <c r="AV87" i="32"/>
  <c r="BO87" i="32" s="1"/>
  <c r="BX87" i="32" s="1"/>
  <c r="AV36" i="32"/>
  <c r="BO36" i="32" s="1"/>
  <c r="BX36" i="32" s="1"/>
  <c r="AV71" i="32"/>
  <c r="BO71" i="32" s="1"/>
  <c r="BX71" i="32" s="1"/>
  <c r="AV70" i="32"/>
  <c r="BO70" i="32" s="1"/>
  <c r="BX70" i="32" s="1"/>
  <c r="AV64" i="32"/>
  <c r="BO64" i="32" s="1"/>
  <c r="BX64" i="32" s="1"/>
  <c r="AV78" i="32"/>
  <c r="BO78" i="32" s="1"/>
  <c r="BX78" i="32" s="1"/>
  <c r="AV67" i="32"/>
  <c r="BO67" i="32" s="1"/>
  <c r="BX67" i="32" s="1"/>
  <c r="AV40" i="32"/>
  <c r="BO40" i="32" s="1"/>
  <c r="BX40" i="32" s="1"/>
  <c r="AV33" i="32"/>
  <c r="BO33" i="32" s="1"/>
  <c r="BX33" i="32" s="1"/>
  <c r="AV44" i="32"/>
  <c r="BO44" i="32" s="1"/>
  <c r="BX44" i="32" s="1"/>
  <c r="AV68" i="32"/>
  <c r="BO68" i="32" s="1"/>
  <c r="BX68" i="32" s="1"/>
  <c r="AV72" i="32"/>
  <c r="BO72" i="32" s="1"/>
  <c r="BX72" i="32" s="1"/>
  <c r="AV12" i="32"/>
  <c r="BO12" i="32" s="1"/>
  <c r="BX12" i="32" s="1"/>
  <c r="AV69" i="32"/>
  <c r="BO69" i="32" s="1"/>
  <c r="BX69" i="32" s="1"/>
  <c r="AV57" i="32"/>
  <c r="BO57" i="32" s="1"/>
  <c r="BX57" i="32" s="1"/>
  <c r="AV55" i="32"/>
  <c r="BO55" i="32" s="1"/>
  <c r="BX55" i="32" s="1"/>
  <c r="AV66" i="32"/>
  <c r="BO66" i="32" s="1"/>
  <c r="BX66" i="32" s="1"/>
  <c r="AV82" i="32"/>
  <c r="BO82" i="32" s="1"/>
  <c r="BX82" i="32" s="1"/>
  <c r="AV48" i="32"/>
  <c r="BO48" i="32" s="1"/>
  <c r="BX48" i="32" s="1"/>
  <c r="AV16" i="32"/>
  <c r="BO16" i="32" s="1"/>
  <c r="BX16" i="32" s="1"/>
  <c r="AV60" i="32"/>
  <c r="BO60" i="32" s="1"/>
  <c r="BX60" i="32" s="1"/>
  <c r="AV45" i="32"/>
  <c r="BO45" i="32" s="1"/>
  <c r="BX45" i="32" s="1"/>
  <c r="AV38" i="32"/>
  <c r="BO38" i="32" s="1"/>
  <c r="BX38" i="32" s="1"/>
  <c r="H76" i="33"/>
  <c r="H19" i="33"/>
  <c r="H57" i="33"/>
  <c r="I57" i="33"/>
  <c r="L80" i="33"/>
  <c r="J70" i="33"/>
  <c r="I86" i="33"/>
  <c r="I47" i="33"/>
  <c r="H21" i="33"/>
  <c r="I46" i="33"/>
  <c r="I96" i="33"/>
  <c r="H48" i="33"/>
  <c r="G48" i="33"/>
  <c r="L64" i="33"/>
  <c r="I34" i="33"/>
  <c r="K94" i="33"/>
  <c r="I97" i="33"/>
  <c r="L68" i="33"/>
  <c r="L74" i="33"/>
  <c r="K60" i="33"/>
  <c r="J32" i="33"/>
  <c r="G84" i="33"/>
  <c r="L78" i="33"/>
  <c r="J47" i="33"/>
  <c r="I94" i="33"/>
  <c r="K44" i="33"/>
  <c r="L97" i="33"/>
  <c r="K79" i="33"/>
  <c r="J56" i="33"/>
  <c r="K10" i="33"/>
  <c r="G21" i="33"/>
  <c r="L22" i="33"/>
  <c r="G64" i="33"/>
  <c r="K62" i="33"/>
  <c r="I54" i="33"/>
  <c r="K68" i="33"/>
  <c r="J91" i="33"/>
  <c r="H39" i="33"/>
  <c r="K86" i="33"/>
  <c r="G62" i="33"/>
  <c r="J20" i="33"/>
  <c r="G23" i="33"/>
  <c r="H40" i="33"/>
  <c r="G75" i="33"/>
  <c r="I31" i="33"/>
  <c r="G98" i="33"/>
  <c r="G79" i="33"/>
  <c r="I38" i="33"/>
  <c r="G52" i="33"/>
  <c r="K52" i="33"/>
  <c r="L32" i="33"/>
  <c r="L90" i="33"/>
  <c r="J66" i="33"/>
  <c r="K23" i="33"/>
  <c r="H97" i="33"/>
  <c r="L49" i="33"/>
  <c r="K88" i="33"/>
  <c r="H35" i="33"/>
  <c r="L25" i="33"/>
  <c r="H32" i="33"/>
  <c r="L93" i="33"/>
  <c r="K32" i="33"/>
  <c r="H96" i="33"/>
  <c r="K29" i="33"/>
  <c r="J83" i="33"/>
  <c r="H72" i="33"/>
  <c r="I74" i="33"/>
  <c r="G45" i="33"/>
  <c r="L83" i="33"/>
  <c r="L55" i="33"/>
  <c r="G88" i="33"/>
  <c r="L87" i="33"/>
  <c r="J74" i="33"/>
  <c r="H78" i="33"/>
  <c r="J41" i="33"/>
  <c r="L44" i="33"/>
  <c r="I53" i="33"/>
  <c r="H20" i="33"/>
  <c r="J12" i="33"/>
  <c r="G100" i="33"/>
  <c r="L31" i="33"/>
  <c r="G47" i="33"/>
  <c r="L35" i="33"/>
  <c r="I41" i="33"/>
  <c r="G86" i="33"/>
  <c r="H46" i="33"/>
  <c r="G28" i="33"/>
  <c r="G74" i="33"/>
  <c r="G31" i="33"/>
  <c r="L39" i="33"/>
  <c r="L100" i="33"/>
  <c r="H70" i="33"/>
  <c r="J81" i="33"/>
  <c r="H34" i="33"/>
  <c r="L12" i="33"/>
  <c r="I25" i="33"/>
  <c r="L48" i="33"/>
  <c r="L18" i="33"/>
  <c r="G96" i="33"/>
  <c r="L77" i="33"/>
  <c r="K74" i="33"/>
  <c r="K27" i="33"/>
  <c r="I62" i="33"/>
  <c r="J38" i="33"/>
  <c r="G54" i="33"/>
  <c r="I30" i="33"/>
  <c r="H13" i="33"/>
  <c r="L56" i="33"/>
  <c r="L46" i="33"/>
  <c r="J95" i="33"/>
  <c r="J79" i="33"/>
  <c r="J73" i="33"/>
  <c r="G39" i="33"/>
  <c r="G83" i="33"/>
  <c r="K90" i="33"/>
  <c r="J69" i="33"/>
  <c r="I49" i="33"/>
  <c r="L98" i="33"/>
  <c r="G38" i="33"/>
  <c r="K82" i="33"/>
  <c r="G92" i="33"/>
  <c r="H84" i="33"/>
  <c r="J13" i="33"/>
  <c r="H54" i="33"/>
  <c r="L10" i="33"/>
  <c r="L40" i="33"/>
  <c r="G11" i="33"/>
  <c r="G43" i="33"/>
  <c r="G25" i="33"/>
  <c r="K53" i="33"/>
  <c r="I13" i="33"/>
  <c r="K63" i="33"/>
  <c r="I61" i="33"/>
  <c r="H25" i="33"/>
  <c r="I91" i="33"/>
  <c r="H90" i="33"/>
  <c r="G82" i="33"/>
  <c r="G22" i="33"/>
  <c r="L41" i="33"/>
  <c r="G17" i="33"/>
  <c r="G49" i="33"/>
  <c r="K64" i="33"/>
  <c r="K16" i="33"/>
  <c r="K24" i="33"/>
  <c r="H52" i="33"/>
  <c r="J82" i="33"/>
  <c r="J59" i="33"/>
  <c r="K76" i="33"/>
  <c r="I72" i="33"/>
  <c r="K77" i="33"/>
  <c r="I20" i="33"/>
  <c r="I43" i="33"/>
  <c r="L95" i="33"/>
  <c r="L76" i="33"/>
  <c r="I83" i="33"/>
  <c r="H28" i="33"/>
  <c r="K12" i="33"/>
  <c r="K35" i="33"/>
  <c r="K55" i="33"/>
  <c r="K67" i="33"/>
  <c r="I14" i="33"/>
  <c r="K87" i="33"/>
  <c r="K39" i="33"/>
  <c r="I12" i="33"/>
  <c r="L29" i="33"/>
  <c r="G85" i="33"/>
  <c r="K11" i="33"/>
  <c r="H44" i="33"/>
  <c r="J61" i="33"/>
  <c r="G14" i="33"/>
  <c r="I89" i="33"/>
  <c r="I80" i="33"/>
  <c r="K28" i="33"/>
  <c r="G72" i="33"/>
  <c r="K22" i="33"/>
  <c r="G81" i="33"/>
  <c r="G50" i="33"/>
  <c r="K83" i="33"/>
  <c r="H36" i="33"/>
  <c r="H29" i="33"/>
  <c r="J65" i="33"/>
  <c r="L19" i="33"/>
  <c r="I69" i="33"/>
  <c r="L28" i="33"/>
  <c r="I70" i="33"/>
  <c r="L50" i="33"/>
  <c r="J90" i="33"/>
  <c r="H55" i="33"/>
  <c r="I98" i="33"/>
  <c r="H23" i="33"/>
  <c r="L21" i="33"/>
  <c r="I56" i="33"/>
  <c r="K80" i="33"/>
  <c r="J63" i="33"/>
  <c r="I76" i="33"/>
  <c r="L82" i="33"/>
  <c r="G95" i="33"/>
  <c r="H51" i="33"/>
  <c r="J24" i="33"/>
  <c r="J53" i="33"/>
  <c r="K51" i="33"/>
  <c r="G76" i="33"/>
  <c r="H41" i="33"/>
  <c r="H62" i="33"/>
  <c r="K36" i="33"/>
  <c r="G80" i="33"/>
  <c r="G32" i="33"/>
  <c r="L17" i="33"/>
  <c r="L53" i="33"/>
  <c r="K38" i="33"/>
  <c r="K100" i="33"/>
  <c r="G10" i="33"/>
  <c r="H67" i="33"/>
  <c r="I85" i="33"/>
  <c r="J11" i="33"/>
  <c r="I79" i="33"/>
  <c r="I84" i="33"/>
  <c r="H95" i="33"/>
  <c r="G58" i="33"/>
  <c r="L52" i="33"/>
  <c r="I68" i="33"/>
  <c r="L69" i="33"/>
  <c r="K91" i="33"/>
  <c r="L85" i="33"/>
  <c r="I51" i="33"/>
  <c r="L59" i="33"/>
  <c r="G69" i="33"/>
  <c r="I99" i="33"/>
  <c r="J97" i="33"/>
  <c r="J21" i="33"/>
  <c r="K19" i="33"/>
  <c r="K37" i="33"/>
  <c r="J14" i="33"/>
  <c r="H65" i="33"/>
  <c r="J57" i="33"/>
  <c r="I37" i="33"/>
  <c r="G61" i="33"/>
  <c r="I77" i="33"/>
  <c r="J72" i="33"/>
  <c r="K46" i="33"/>
  <c r="I100" i="33"/>
  <c r="J35" i="33"/>
  <c r="L47" i="33"/>
  <c r="J40" i="33"/>
  <c r="L60" i="33"/>
  <c r="H10" i="33"/>
  <c r="I19" i="33"/>
  <c r="J99" i="33"/>
  <c r="H59" i="33"/>
  <c r="G12" i="33"/>
  <c r="L16" i="33"/>
  <c r="K71" i="33"/>
  <c r="L36" i="33"/>
  <c r="J92" i="33"/>
  <c r="G42" i="33"/>
  <c r="J25" i="33"/>
  <c r="G18" i="33"/>
  <c r="H47" i="33"/>
  <c r="J100" i="33"/>
  <c r="G16" i="33"/>
  <c r="K89" i="33"/>
  <c r="I93" i="33"/>
  <c r="K30" i="33"/>
  <c r="J96" i="33"/>
  <c r="J71" i="33"/>
  <c r="L73" i="33"/>
  <c r="I58" i="33"/>
  <c r="J45" i="33"/>
  <c r="L66" i="33"/>
  <c r="K40" i="33"/>
  <c r="I60" i="33"/>
  <c r="I35" i="33"/>
  <c r="I16" i="33"/>
  <c r="L57" i="33"/>
  <c r="I87" i="33"/>
  <c r="J43" i="33"/>
  <c r="K47" i="33"/>
  <c r="I40" i="33"/>
  <c r="G36" i="33"/>
  <c r="L88" i="33"/>
  <c r="H64" i="33"/>
  <c r="G94" i="33"/>
  <c r="J28" i="33"/>
  <c r="H11" i="33"/>
  <c r="L27" i="33"/>
  <c r="G91" i="33"/>
  <c r="L79" i="33"/>
  <c r="H68" i="33"/>
  <c r="H94" i="33"/>
  <c r="H58" i="33"/>
  <c r="J27" i="33"/>
  <c r="J23" i="33"/>
  <c r="I27" i="33"/>
  <c r="K96" i="33"/>
  <c r="I17" i="33"/>
  <c r="J46" i="33"/>
  <c r="J77" i="33"/>
  <c r="I50" i="33"/>
  <c r="I23" i="33"/>
  <c r="G59" i="33"/>
  <c r="K69" i="33"/>
  <c r="G35" i="33"/>
  <c r="H37" i="33"/>
  <c r="I18" i="33"/>
  <c r="H27" i="33"/>
  <c r="J42" i="33"/>
  <c r="L91" i="33"/>
  <c r="L51" i="33"/>
  <c r="K66" i="33"/>
  <c r="H85" i="33"/>
  <c r="J62" i="33"/>
  <c r="H18" i="33"/>
  <c r="K48" i="33"/>
  <c r="H24" i="33"/>
  <c r="K85" i="33"/>
  <c r="I66" i="33"/>
  <c r="L11" i="33"/>
  <c r="H31" i="33"/>
  <c r="K41" i="33"/>
  <c r="K14" i="33"/>
  <c r="H77" i="33"/>
  <c r="G53" i="33"/>
  <c r="J49" i="33"/>
  <c r="G93" i="33"/>
  <c r="J76" i="33"/>
  <c r="G37" i="33"/>
  <c r="I90" i="33"/>
  <c r="I88" i="33"/>
  <c r="G20" i="33"/>
  <c r="I29" i="33"/>
  <c r="L58" i="33"/>
  <c r="J22" i="33"/>
  <c r="J15" i="33"/>
  <c r="L23" i="33"/>
  <c r="K25" i="33"/>
  <c r="H87" i="33"/>
  <c r="I67" i="33"/>
  <c r="I36" i="33"/>
  <c r="I95" i="33"/>
  <c r="K31" i="33"/>
  <c r="H83" i="33"/>
  <c r="L14" i="33"/>
  <c r="G19" i="33"/>
  <c r="I59" i="33"/>
  <c r="H42" i="33"/>
  <c r="L20" i="33"/>
  <c r="G71" i="33"/>
  <c r="H89" i="33"/>
  <c r="I11" i="33"/>
  <c r="I28" i="33"/>
  <c r="L86" i="33"/>
  <c r="K59" i="33"/>
  <c r="L42" i="33"/>
  <c r="J67" i="33"/>
  <c r="L24" i="33"/>
  <c r="K57" i="33"/>
  <c r="I65" i="33"/>
  <c r="H33" i="33"/>
  <c r="L61" i="33"/>
  <c r="G99" i="33"/>
  <c r="I44" i="33"/>
  <c r="H14" i="33"/>
  <c r="I22" i="33"/>
  <c r="K97" i="33"/>
  <c r="I64" i="33"/>
  <c r="H30" i="33"/>
  <c r="J37" i="33"/>
  <c r="J34" i="33"/>
  <c r="J18" i="33"/>
  <c r="H75" i="33"/>
  <c r="G13" i="33"/>
  <c r="J55" i="33"/>
  <c r="K45" i="33"/>
  <c r="I75" i="33"/>
  <c r="J39" i="33"/>
  <c r="G27" i="33"/>
  <c r="G55" i="33"/>
  <c r="G41" i="33"/>
  <c r="I82" i="33"/>
  <c r="K98" i="33"/>
  <c r="I78" i="33"/>
  <c r="L75" i="33"/>
  <c r="K84" i="33"/>
  <c r="G97" i="33"/>
  <c r="J52" i="33"/>
  <c r="K81" i="33"/>
  <c r="H43" i="33"/>
  <c r="H98" i="33"/>
  <c r="L13" i="33"/>
  <c r="K50" i="33"/>
  <c r="G60" i="33"/>
  <c r="K20" i="33"/>
  <c r="G77" i="33"/>
  <c r="K54" i="33"/>
  <c r="G40" i="33"/>
  <c r="H92" i="33"/>
  <c r="J44" i="33"/>
  <c r="H50" i="33"/>
  <c r="K75" i="33"/>
  <c r="H49" i="33"/>
  <c r="I42" i="33"/>
  <c r="I32" i="33"/>
  <c r="L81" i="33"/>
  <c r="I71" i="33"/>
  <c r="I52" i="33"/>
  <c r="L15" i="33"/>
  <c r="K58" i="33"/>
  <c r="K17" i="33"/>
  <c r="H56" i="33"/>
  <c r="K72" i="33"/>
  <c r="H71" i="33"/>
  <c r="J29" i="33"/>
  <c r="L84" i="33"/>
  <c r="J88" i="33"/>
  <c r="L96" i="33"/>
  <c r="J58" i="33"/>
  <c r="L89" i="33"/>
  <c r="K43" i="33"/>
  <c r="H88" i="33"/>
  <c r="G73" i="33"/>
  <c r="K18" i="33"/>
  <c r="K92" i="33"/>
  <c r="G29" i="33"/>
  <c r="I15" i="33"/>
  <c r="G63" i="33"/>
  <c r="J98" i="33"/>
  <c r="L30" i="33"/>
  <c r="G56" i="33"/>
  <c r="H99" i="33"/>
  <c r="L34" i="33"/>
  <c r="G78" i="33"/>
  <c r="J85" i="33"/>
  <c r="H38" i="33"/>
  <c r="K15" i="33"/>
  <c r="L38" i="33"/>
  <c r="H86" i="33"/>
  <c r="G30" i="33"/>
  <c r="L43" i="33"/>
  <c r="H82" i="33"/>
  <c r="G51" i="33"/>
  <c r="L33" i="33"/>
  <c r="L63" i="33"/>
  <c r="J87" i="33"/>
  <c r="K65" i="33"/>
  <c r="K93" i="33"/>
  <c r="I39" i="33"/>
  <c r="I81" i="33"/>
  <c r="H69" i="33"/>
  <c r="I45" i="33"/>
  <c r="G67" i="33"/>
  <c r="K73" i="33"/>
  <c r="H81" i="33"/>
  <c r="J60" i="33"/>
  <c r="L70" i="33"/>
  <c r="H80" i="33"/>
  <c r="H74" i="33"/>
  <c r="L99" i="33"/>
  <c r="I73" i="33"/>
  <c r="J68" i="33"/>
  <c r="K33" i="33"/>
  <c r="G90" i="33"/>
  <c r="H73" i="33"/>
  <c r="L37" i="33"/>
  <c r="I24" i="33"/>
  <c r="G24" i="33"/>
  <c r="H66" i="33"/>
  <c r="K99" i="33"/>
  <c r="L45" i="33"/>
  <c r="I92" i="33"/>
  <c r="L54" i="33"/>
  <c r="L62" i="33"/>
  <c r="J93" i="33"/>
  <c r="J80" i="33"/>
  <c r="H53" i="33"/>
  <c r="H63" i="33"/>
  <c r="H45" i="33"/>
  <c r="K61" i="33"/>
  <c r="J31" i="33"/>
  <c r="K56" i="33"/>
  <c r="G33" i="33"/>
  <c r="J33" i="33"/>
  <c r="K49" i="33"/>
  <c r="J75" i="33"/>
  <c r="G34" i="33"/>
  <c r="J16" i="33"/>
  <c r="I48" i="33"/>
  <c r="H16" i="33"/>
  <c r="H91" i="33"/>
  <c r="K70" i="33"/>
  <c r="I63" i="33"/>
  <c r="H12" i="33"/>
  <c r="J84" i="33"/>
  <c r="J36" i="33"/>
  <c r="I33" i="33"/>
  <c r="L71" i="33"/>
  <c r="G44" i="33"/>
  <c r="J19" i="33"/>
  <c r="L94" i="33"/>
  <c r="J78" i="33"/>
  <c r="J64" i="33"/>
  <c r="J51" i="33"/>
  <c r="L72" i="33"/>
  <c r="J89" i="33"/>
  <c r="I10" i="33"/>
  <c r="J17" i="33"/>
  <c r="I55" i="33"/>
  <c r="L67" i="33"/>
  <c r="K78" i="33"/>
  <c r="J10" i="33"/>
  <c r="H79" i="33"/>
  <c r="K42" i="33"/>
  <c r="K21" i="33"/>
  <c r="H15" i="33"/>
  <c r="G65" i="33"/>
  <c r="I21" i="33"/>
  <c r="H61" i="33"/>
  <c r="J94" i="33"/>
  <c r="G46" i="33"/>
  <c r="G89" i="33"/>
  <c r="G57" i="33"/>
  <c r="J48" i="33"/>
  <c r="H60" i="33"/>
  <c r="H100" i="33"/>
  <c r="L92" i="33"/>
  <c r="K13" i="33"/>
  <c r="G70" i="33"/>
  <c r="J54" i="33"/>
  <c r="J86" i="33"/>
  <c r="H17" i="33"/>
  <c r="J30" i="33"/>
  <c r="H22" i="33"/>
  <c r="H93" i="33"/>
  <c r="G68" i="33"/>
  <c r="L65" i="33"/>
  <c r="K95" i="33"/>
  <c r="K34" i="33"/>
  <c r="J50" i="33"/>
  <c r="G87" i="33"/>
  <c r="G15" i="33"/>
  <c r="G66" i="33"/>
  <c r="M139" i="51"/>
  <c r="V209" i="51"/>
  <c r="Q28" i="51"/>
  <c r="U218" i="51"/>
  <c r="P313" i="51"/>
  <c r="P205" i="51"/>
  <c r="R220" i="51"/>
  <c r="O348" i="51"/>
  <c r="S319" i="51"/>
  <c r="M353" i="51"/>
  <c r="P327" i="51"/>
  <c r="T299" i="51"/>
  <c r="Q332" i="51"/>
  <c r="L356" i="51"/>
  <c r="R26" i="51"/>
  <c r="T20" i="51"/>
  <c r="S95" i="51"/>
  <c r="M185" i="51"/>
  <c r="P179" i="51"/>
  <c r="K211" i="51"/>
  <c r="M252" i="51"/>
  <c r="N40" i="51"/>
  <c r="P204" i="51"/>
  <c r="L321" i="51"/>
  <c r="S326" i="51"/>
  <c r="T97" i="51"/>
  <c r="L36" i="51"/>
  <c r="V245" i="51"/>
  <c r="O309" i="51"/>
  <c r="O143" i="51"/>
  <c r="T340" i="51"/>
  <c r="L332" i="51"/>
  <c r="N257" i="51"/>
  <c r="L126" i="51"/>
  <c r="P320" i="51"/>
  <c r="N208" i="51"/>
  <c r="L247" i="51"/>
  <c r="N73" i="51"/>
  <c r="T207" i="51"/>
  <c r="S320" i="51"/>
  <c r="N192" i="51"/>
  <c r="M282" i="51"/>
  <c r="U247" i="51"/>
  <c r="M355" i="51"/>
  <c r="V76" i="51"/>
  <c r="Q157" i="51"/>
  <c r="M260" i="51"/>
  <c r="U334" i="51"/>
  <c r="O258" i="51"/>
  <c r="O257" i="51"/>
  <c r="L272" i="51"/>
  <c r="V85" i="51"/>
  <c r="L351" i="51"/>
  <c r="L206" i="51"/>
  <c r="O331" i="51"/>
  <c r="V150" i="51"/>
  <c r="M37" i="51"/>
  <c r="Q338" i="51"/>
  <c r="Q357" i="51"/>
  <c r="U31" i="51"/>
  <c r="P194" i="51"/>
  <c r="U250" i="51"/>
  <c r="U326" i="51"/>
  <c r="O356" i="51"/>
  <c r="M115" i="51"/>
  <c r="N111" i="51"/>
  <c r="U180" i="51"/>
  <c r="T86" i="51"/>
  <c r="M235" i="51"/>
  <c r="T52" i="51"/>
  <c r="O288" i="51"/>
  <c r="N336" i="51"/>
  <c r="S334" i="51"/>
  <c r="Q162" i="51"/>
  <c r="P164" i="51"/>
  <c r="K162" i="51"/>
  <c r="R108" i="51"/>
  <c r="U171" i="51"/>
  <c r="N255" i="51"/>
  <c r="V57" i="51"/>
  <c r="T318" i="51"/>
  <c r="U58" i="51"/>
  <c r="R178" i="51"/>
  <c r="V24" i="51"/>
  <c r="S243" i="51"/>
  <c r="R247" i="51"/>
  <c r="P322" i="51"/>
  <c r="Q345" i="51"/>
  <c r="O269" i="51"/>
  <c r="Q135" i="51"/>
  <c r="T345" i="51"/>
  <c r="R329" i="51"/>
  <c r="O322" i="51"/>
  <c r="T339" i="51"/>
  <c r="S241" i="51"/>
  <c r="Q136" i="51"/>
  <c r="S216" i="51"/>
  <c r="U136" i="51"/>
  <c r="P128" i="51"/>
  <c r="V18" i="51"/>
  <c r="T76" i="51"/>
  <c r="S149" i="51"/>
  <c r="V338" i="51"/>
  <c r="R351" i="51"/>
  <c r="P49" i="51"/>
  <c r="O315" i="51"/>
  <c r="Q331" i="51"/>
  <c r="P105" i="51"/>
  <c r="K55" i="51"/>
  <c r="L74" i="51"/>
  <c r="U327" i="51"/>
  <c r="Q225" i="51"/>
  <c r="Q261" i="51"/>
  <c r="L183" i="51"/>
  <c r="T176" i="51"/>
  <c r="N347" i="51"/>
  <c r="O84" i="51"/>
  <c r="S90" i="51"/>
  <c r="O19" i="51"/>
  <c r="N197" i="51"/>
  <c r="O251" i="51"/>
  <c r="V334" i="51"/>
  <c r="R234" i="51"/>
  <c r="T287" i="51"/>
  <c r="P41" i="51"/>
  <c r="V170" i="51"/>
  <c r="S104" i="51"/>
  <c r="K79" i="51"/>
  <c r="R187" i="51"/>
  <c r="V347" i="51"/>
  <c r="O87" i="51"/>
  <c r="O299" i="51"/>
  <c r="L350" i="51"/>
  <c r="Q308" i="51"/>
  <c r="U133" i="51"/>
  <c r="S8" i="51"/>
  <c r="S328" i="51"/>
  <c r="S356" i="51"/>
  <c r="S51" i="51"/>
  <c r="Q214" i="51"/>
  <c r="O46" i="51"/>
  <c r="L271" i="51"/>
  <c r="M232" i="51"/>
  <c r="O18" i="51"/>
  <c r="S339" i="51"/>
  <c r="K307" i="51"/>
  <c r="L263" i="51"/>
  <c r="K288" i="51"/>
  <c r="R149" i="51"/>
  <c r="L261" i="51"/>
  <c r="V198" i="51"/>
  <c r="N320" i="51"/>
  <c r="N141" i="51"/>
  <c r="K72" i="51"/>
  <c r="K229" i="51"/>
  <c r="Q80" i="51"/>
  <c r="L305" i="51"/>
  <c r="S124" i="51"/>
  <c r="N211" i="51"/>
  <c r="V64" i="51"/>
  <c r="O59" i="51"/>
  <c r="P124" i="51"/>
  <c r="R340" i="51"/>
  <c r="V142" i="51"/>
  <c r="S307" i="51"/>
  <c r="R276" i="51"/>
  <c r="M62" i="51"/>
  <c r="Q46" i="51"/>
  <c r="N8" i="51"/>
  <c r="R302" i="51"/>
  <c r="K265" i="51"/>
  <c r="N59" i="51"/>
  <c r="P78" i="51"/>
  <c r="N322" i="51"/>
  <c r="P120" i="51"/>
  <c r="P315" i="51"/>
  <c r="Q99" i="51"/>
  <c r="P302" i="51"/>
  <c r="O91" i="51"/>
  <c r="S303" i="51"/>
  <c r="T267" i="51"/>
  <c r="S151" i="51"/>
  <c r="O43" i="51"/>
  <c r="N286" i="51"/>
  <c r="M342" i="51"/>
  <c r="Q8" i="51"/>
  <c r="P160" i="51"/>
  <c r="S39" i="51"/>
  <c r="K112" i="51"/>
  <c r="U49" i="51"/>
  <c r="O345" i="51"/>
  <c r="R61" i="51"/>
  <c r="N24" i="51"/>
  <c r="T261" i="51"/>
  <c r="T245" i="51"/>
  <c r="S52" i="51"/>
  <c r="U185" i="51"/>
  <c r="K332" i="51"/>
  <c r="N7" i="51"/>
  <c r="P182" i="51"/>
  <c r="T55" i="51"/>
  <c r="K77" i="51"/>
  <c r="T249" i="51"/>
  <c r="V292" i="51"/>
  <c r="N14" i="51"/>
  <c r="M116" i="51"/>
  <c r="K119" i="51"/>
  <c r="V365" i="51"/>
  <c r="P196" i="51"/>
  <c r="O327" i="51"/>
  <c r="P227" i="51"/>
  <c r="T150" i="51"/>
  <c r="Q184" i="51"/>
  <c r="S305" i="51"/>
  <c r="N333" i="51"/>
  <c r="N213" i="51"/>
  <c r="R85" i="51"/>
  <c r="N264" i="51"/>
  <c r="V234" i="51"/>
  <c r="U107" i="51"/>
  <c r="M15" i="51"/>
  <c r="T22" i="51"/>
  <c r="Q233" i="51"/>
  <c r="R67" i="51"/>
  <c r="O73" i="51"/>
  <c r="L27" i="51"/>
  <c r="U342" i="51"/>
  <c r="N31" i="51"/>
  <c r="S195" i="51"/>
  <c r="L83" i="51"/>
  <c r="R60" i="51"/>
  <c r="M292" i="51"/>
  <c r="V153" i="51"/>
  <c r="U131" i="51"/>
  <c r="P152" i="51"/>
  <c r="R37" i="51"/>
  <c r="P293" i="51"/>
  <c r="L20" i="51"/>
  <c r="V6" i="51"/>
  <c r="N361" i="51"/>
  <c r="R14" i="51"/>
  <c r="S296" i="51"/>
  <c r="Q238" i="51"/>
  <c r="U204" i="51"/>
  <c r="S48" i="51"/>
  <c r="K298" i="51"/>
  <c r="N190" i="51"/>
  <c r="S92" i="51"/>
  <c r="R63" i="51"/>
  <c r="O24" i="51"/>
  <c r="N193" i="51"/>
  <c r="U282" i="51"/>
  <c r="P56" i="51"/>
  <c r="M124" i="51"/>
  <c r="Q251" i="51"/>
  <c r="R212" i="51"/>
  <c r="V231" i="51"/>
  <c r="T74" i="51"/>
  <c r="K30" i="51"/>
  <c r="S10" i="51"/>
  <c r="Q341" i="51"/>
  <c r="R214" i="51"/>
  <c r="L168" i="51"/>
  <c r="M365" i="51"/>
  <c r="K178" i="51"/>
  <c r="N107" i="51"/>
  <c r="V78" i="51"/>
  <c r="L29" i="51"/>
  <c r="L22" i="51"/>
  <c r="T48" i="51"/>
  <c r="M138" i="51"/>
  <c r="M49" i="51"/>
  <c r="S131" i="51"/>
  <c r="R287" i="51"/>
  <c r="S75" i="51"/>
  <c r="Q160" i="51"/>
  <c r="O164" i="51"/>
  <c r="O153" i="51"/>
  <c r="N321" i="51"/>
  <c r="M9" i="51"/>
  <c r="Q262" i="51"/>
  <c r="M87" i="51"/>
  <c r="N201" i="51"/>
  <c r="S189" i="51"/>
  <c r="K29" i="51"/>
  <c r="L354" i="51"/>
  <c r="U308" i="51"/>
  <c r="U123" i="51"/>
  <c r="R94" i="51"/>
  <c r="N135" i="51"/>
  <c r="L134" i="51"/>
  <c r="V111" i="51"/>
  <c r="P352" i="51"/>
  <c r="R265" i="51"/>
  <c r="S123" i="51"/>
  <c r="M167" i="51"/>
  <c r="K340" i="51"/>
  <c r="O282" i="51"/>
  <c r="U290" i="51"/>
  <c r="P219" i="51"/>
  <c r="O207" i="51"/>
  <c r="U82" i="51"/>
  <c r="T152" i="51"/>
  <c r="L105" i="51"/>
  <c r="M89" i="51"/>
  <c r="L230" i="51"/>
  <c r="K46" i="51"/>
  <c r="O235" i="51"/>
  <c r="R213" i="51"/>
  <c r="N99" i="51"/>
  <c r="M85" i="51"/>
  <c r="S259" i="51"/>
  <c r="K248" i="51"/>
  <c r="Q296" i="51"/>
  <c r="U330" i="51"/>
  <c r="L111" i="51"/>
  <c r="T255" i="51"/>
  <c r="P17" i="51"/>
  <c r="T227" i="51"/>
  <c r="O220" i="51"/>
  <c r="O214" i="51"/>
  <c r="O193" i="51"/>
  <c r="M169" i="51"/>
  <c r="M307" i="51"/>
  <c r="M155" i="51"/>
  <c r="L189" i="51"/>
  <c r="O292" i="51"/>
  <c r="K350" i="51"/>
  <c r="M263" i="51"/>
  <c r="N103" i="51"/>
  <c r="Q58" i="51"/>
  <c r="S179" i="51"/>
  <c r="S54" i="51"/>
  <c r="Q68" i="51"/>
  <c r="L119" i="51"/>
  <c r="P233" i="51"/>
  <c r="V185" i="51"/>
  <c r="Q70" i="51"/>
  <c r="K266" i="51"/>
  <c r="L215" i="51"/>
  <c r="O142" i="51"/>
  <c r="K199" i="51"/>
  <c r="L140" i="51"/>
  <c r="R206" i="51"/>
  <c r="M90" i="51"/>
  <c r="V339" i="51"/>
  <c r="R217" i="51"/>
  <c r="Q65" i="51"/>
  <c r="V27" i="51"/>
  <c r="T17" i="51"/>
  <c r="V344" i="51"/>
  <c r="R161" i="51"/>
  <c r="R359" i="51"/>
  <c r="T293" i="51"/>
  <c r="N138" i="51"/>
  <c r="O93" i="51"/>
  <c r="L62" i="51"/>
  <c r="M19" i="51"/>
  <c r="T280" i="51"/>
  <c r="Q3" i="51"/>
  <c r="U248" i="51"/>
  <c r="Q166" i="51"/>
  <c r="S107" i="51"/>
  <c r="T44" i="51"/>
  <c r="P132" i="51"/>
  <c r="K26" i="51"/>
  <c r="U163" i="51"/>
  <c r="K245" i="51"/>
  <c r="M321" i="51"/>
  <c r="L156" i="51"/>
  <c r="V176" i="51"/>
  <c r="V295" i="51"/>
  <c r="K214" i="51"/>
  <c r="K293" i="51"/>
  <c r="P66" i="51"/>
  <c r="M10" i="51"/>
  <c r="P20" i="51"/>
  <c r="M357" i="51"/>
  <c r="Q49" i="51"/>
  <c r="M143" i="51"/>
  <c r="U188" i="51"/>
  <c r="Q306" i="51"/>
  <c r="O111" i="51"/>
  <c r="T135" i="51"/>
  <c r="K258" i="51"/>
  <c r="R127" i="51"/>
  <c r="K304" i="51"/>
  <c r="N214" i="51"/>
  <c r="M174" i="51"/>
  <c r="R354" i="51"/>
  <c r="Q228" i="51"/>
  <c r="S167" i="51"/>
  <c r="V174" i="51"/>
  <c r="K65" i="51"/>
  <c r="S77" i="51"/>
  <c r="S88" i="51"/>
  <c r="S45" i="51"/>
  <c r="P39" i="51"/>
  <c r="T174" i="51"/>
  <c r="K2" i="51"/>
  <c r="N183" i="51"/>
  <c r="U193" i="51"/>
  <c r="Q197" i="51"/>
  <c r="L241" i="51"/>
  <c r="T107" i="51"/>
  <c r="N298" i="51"/>
  <c r="U138" i="51"/>
  <c r="P12" i="51"/>
  <c r="T9" i="51"/>
  <c r="M165" i="51"/>
  <c r="R318" i="51"/>
  <c r="L299" i="51"/>
  <c r="U141" i="51"/>
  <c r="Q182" i="51"/>
  <c r="N304" i="51"/>
  <c r="T34" i="51"/>
  <c r="V257" i="51"/>
  <c r="N356" i="51"/>
  <c r="K263" i="51"/>
  <c r="V20" i="51"/>
  <c r="L361" i="51"/>
  <c r="Q50" i="51"/>
  <c r="V69" i="51"/>
  <c r="L303" i="51"/>
  <c r="T33" i="51"/>
  <c r="T143" i="51"/>
  <c r="L10" i="51"/>
  <c r="S251" i="51"/>
  <c r="N151" i="51"/>
  <c r="S58" i="51"/>
  <c r="L6" i="51"/>
  <c r="N34" i="51"/>
  <c r="P343" i="51"/>
  <c r="V28" i="51"/>
  <c r="K114" i="51"/>
  <c r="K333" i="51"/>
  <c r="V74" i="51"/>
  <c r="U325" i="51"/>
  <c r="R92" i="51"/>
  <c r="O280" i="51"/>
  <c r="Q109" i="51"/>
  <c r="T353" i="51"/>
  <c r="L322" i="51"/>
  <c r="U260" i="51"/>
  <c r="T279" i="51"/>
  <c r="V55" i="51"/>
  <c r="O256" i="51"/>
  <c r="R158" i="51"/>
  <c r="R255" i="51"/>
  <c r="P119" i="51"/>
  <c r="K227" i="51"/>
  <c r="P257" i="51"/>
  <c r="P2" i="51"/>
  <c r="U261" i="51"/>
  <c r="V364" i="51"/>
  <c r="V249" i="51"/>
  <c r="V2" i="51"/>
  <c r="V29" i="51"/>
  <c r="K238" i="51"/>
  <c r="R316" i="51"/>
  <c r="R64" i="51"/>
  <c r="N116" i="51"/>
  <c r="K363" i="51"/>
  <c r="O89" i="51"/>
  <c r="N303" i="51"/>
  <c r="L310" i="51"/>
  <c r="P37" i="51"/>
  <c r="O293" i="51"/>
  <c r="V203" i="51"/>
  <c r="L40" i="51"/>
  <c r="U100" i="51"/>
  <c r="L2" i="51"/>
  <c r="V215" i="51"/>
  <c r="M208" i="51"/>
  <c r="T359" i="51"/>
  <c r="S242" i="51"/>
  <c r="L250" i="51"/>
  <c r="M170" i="51"/>
  <c r="Q266" i="51"/>
  <c r="U9" i="51"/>
  <c r="M146" i="51"/>
  <c r="L218" i="51"/>
  <c r="V268" i="51"/>
  <c r="S266" i="51"/>
  <c r="M34" i="51"/>
  <c r="R275" i="51"/>
  <c r="L298" i="51"/>
  <c r="U91" i="51"/>
  <c r="U78" i="51"/>
  <c r="R8" i="51"/>
  <c r="Q192" i="51"/>
  <c r="V189" i="51"/>
  <c r="T336" i="51"/>
  <c r="K223" i="51"/>
  <c r="R75" i="51"/>
  <c r="M290" i="51"/>
  <c r="U262" i="51"/>
  <c r="R24" i="51"/>
  <c r="T226" i="51"/>
  <c r="N234" i="51"/>
  <c r="L260" i="51"/>
  <c r="P44" i="51"/>
  <c r="O267" i="51"/>
  <c r="T57" i="51"/>
  <c r="N134" i="51"/>
  <c r="M359" i="51"/>
  <c r="K353" i="51"/>
  <c r="R345" i="51"/>
  <c r="Q30" i="51"/>
  <c r="L276" i="51"/>
  <c r="M173" i="51"/>
  <c r="R125" i="51"/>
  <c r="Q59" i="51"/>
  <c r="N323" i="51"/>
  <c r="P73" i="51"/>
  <c r="P27" i="51"/>
  <c r="T361" i="51"/>
  <c r="T219" i="51"/>
  <c r="L345" i="51"/>
  <c r="K231" i="51"/>
  <c r="V361" i="51"/>
  <c r="T60" i="51"/>
  <c r="M117" i="51"/>
  <c r="R17" i="51"/>
  <c r="P201" i="51"/>
  <c r="S351" i="51"/>
  <c r="T322" i="51"/>
  <c r="L277" i="51"/>
  <c r="T72" i="51"/>
  <c r="O313" i="51"/>
  <c r="L172" i="51"/>
  <c r="V204" i="51"/>
  <c r="Q236" i="51"/>
  <c r="N46" i="51"/>
  <c r="L121" i="51"/>
  <c r="L84" i="51"/>
  <c r="M318" i="51"/>
  <c r="L229" i="51"/>
  <c r="M299" i="51"/>
  <c r="U22" i="51"/>
  <c r="V135" i="51"/>
  <c r="Q152" i="51"/>
  <c r="S186" i="51"/>
  <c r="Q202" i="51"/>
  <c r="K84" i="51"/>
  <c r="L21" i="51"/>
  <c r="L243" i="51"/>
  <c r="U196" i="51"/>
  <c r="T214" i="51"/>
  <c r="P290" i="51"/>
  <c r="P298" i="51"/>
  <c r="O94" i="51"/>
  <c r="L61" i="51"/>
  <c r="O353" i="51"/>
  <c r="O264" i="51"/>
  <c r="Q176" i="51"/>
  <c r="V88" i="51"/>
  <c r="O39" i="51"/>
  <c r="P67" i="51"/>
  <c r="N279" i="51"/>
  <c r="K262" i="51"/>
  <c r="P168" i="51"/>
  <c r="T113" i="51"/>
  <c r="P348" i="51"/>
  <c r="M242" i="51"/>
  <c r="P284" i="51"/>
  <c r="M295" i="51"/>
  <c r="U119" i="51"/>
  <c r="L304" i="51"/>
  <c r="S6" i="51"/>
  <c r="O88" i="51"/>
  <c r="R166" i="51"/>
  <c r="T342" i="51"/>
  <c r="K45" i="51"/>
  <c r="V163" i="51"/>
  <c r="S32" i="51"/>
  <c r="S202" i="51"/>
  <c r="U339" i="51"/>
  <c r="Q340" i="51"/>
  <c r="L348" i="51"/>
  <c r="P303" i="51"/>
  <c r="K240" i="51"/>
  <c r="N67" i="51"/>
  <c r="R171" i="51"/>
  <c r="Q34" i="51"/>
  <c r="U174" i="51"/>
  <c r="S250" i="51"/>
  <c r="M247" i="51"/>
  <c r="L106" i="51"/>
  <c r="L254" i="51"/>
  <c r="K134" i="51"/>
  <c r="T243" i="51"/>
  <c r="V60" i="51"/>
  <c r="O151" i="51"/>
  <c r="P360" i="51"/>
  <c r="T89" i="51"/>
  <c r="R250" i="51"/>
  <c r="P224" i="51"/>
  <c r="V54" i="51"/>
  <c r="O270" i="51"/>
  <c r="R145" i="51"/>
  <c r="Q349" i="51"/>
  <c r="P323" i="51"/>
  <c r="K179" i="51"/>
  <c r="R71" i="51"/>
  <c r="U222" i="51"/>
  <c r="P339" i="51"/>
  <c r="S68" i="51"/>
  <c r="N243" i="51"/>
  <c r="K145" i="51"/>
  <c r="S336" i="51"/>
  <c r="T221" i="51"/>
  <c r="U206" i="51"/>
  <c r="P117" i="51"/>
  <c r="R308" i="51"/>
  <c r="R348" i="51"/>
  <c r="T26" i="51"/>
  <c r="O312" i="51"/>
  <c r="M265" i="51"/>
  <c r="N307" i="51"/>
  <c r="L257" i="51"/>
  <c r="M236" i="51"/>
  <c r="L158" i="51"/>
  <c r="L347" i="51"/>
  <c r="S49" i="51"/>
  <c r="O189" i="51"/>
  <c r="L292" i="51"/>
  <c r="O31" i="51"/>
  <c r="Q16" i="51"/>
  <c r="P103" i="51"/>
  <c r="Q137" i="51"/>
  <c r="T186" i="51"/>
  <c r="N246" i="51"/>
  <c r="K311" i="51"/>
  <c r="T139" i="51"/>
  <c r="S60" i="51"/>
  <c r="S234" i="51"/>
  <c r="T151" i="51"/>
  <c r="T326" i="51"/>
  <c r="S214" i="51"/>
  <c r="P36" i="51"/>
  <c r="K141" i="51"/>
  <c r="L117" i="51"/>
  <c r="Q254" i="51"/>
  <c r="T43" i="51"/>
  <c r="R130" i="51"/>
  <c r="P24" i="51"/>
  <c r="T195" i="51"/>
  <c r="O234" i="51"/>
  <c r="S157" i="51"/>
  <c r="R249" i="51"/>
  <c r="T252" i="51"/>
  <c r="S299" i="51"/>
  <c r="Q335" i="51"/>
  <c r="Q41" i="51"/>
  <c r="L159" i="51"/>
  <c r="N177" i="51"/>
  <c r="O60" i="51"/>
  <c r="T208" i="51"/>
  <c r="O197" i="51"/>
  <c r="Q96" i="51"/>
  <c r="P250" i="51"/>
  <c r="V91" i="51"/>
  <c r="U129" i="51"/>
  <c r="M159" i="51"/>
  <c r="S81" i="51"/>
  <c r="R270" i="51"/>
  <c r="R280" i="51"/>
  <c r="U251" i="51"/>
  <c r="V22" i="51"/>
  <c r="Q94" i="51"/>
  <c r="S344" i="51"/>
  <c r="L315" i="51"/>
  <c r="U158" i="51"/>
  <c r="R189" i="51"/>
  <c r="M6" i="51"/>
  <c r="R221" i="51"/>
  <c r="U293" i="51"/>
  <c r="K306" i="51"/>
  <c r="Q148" i="51"/>
  <c r="M231" i="51"/>
  <c r="V61" i="51"/>
  <c r="N206" i="51"/>
  <c r="Q14" i="51"/>
  <c r="S144" i="51"/>
  <c r="M202" i="51"/>
  <c r="K135" i="51"/>
  <c r="R347" i="51"/>
  <c r="U10" i="51"/>
  <c r="U306" i="51"/>
  <c r="T205" i="51"/>
  <c r="V103" i="51"/>
  <c r="U30" i="51"/>
  <c r="V355" i="51"/>
  <c r="K33" i="51"/>
  <c r="Q164" i="51"/>
  <c r="V285" i="51"/>
  <c r="T95" i="51"/>
  <c r="T234" i="51"/>
  <c r="S73" i="51"/>
  <c r="P146" i="51"/>
  <c r="O104" i="51"/>
  <c r="S363" i="51"/>
  <c r="K152" i="51"/>
  <c r="Q62" i="51"/>
  <c r="L327" i="51"/>
  <c r="V97" i="51"/>
  <c r="R136" i="51"/>
  <c r="N55" i="51"/>
  <c r="V94" i="51"/>
  <c r="Q354" i="51"/>
  <c r="Q239" i="51"/>
  <c r="R133" i="51"/>
  <c r="S106" i="51"/>
  <c r="S115" i="51"/>
  <c r="Q110" i="51"/>
  <c r="U170" i="51"/>
  <c r="Q273" i="51"/>
  <c r="S110" i="51"/>
  <c r="N313" i="51"/>
  <c r="L64" i="51"/>
  <c r="L160" i="51"/>
  <c r="S55" i="51"/>
  <c r="U315" i="51"/>
  <c r="O49" i="51"/>
  <c r="N274" i="51"/>
  <c r="P310" i="51"/>
  <c r="S187" i="51"/>
  <c r="V140" i="51"/>
  <c r="L142" i="51"/>
  <c r="U298" i="51"/>
  <c r="V341" i="51"/>
  <c r="P276" i="51"/>
  <c r="U61" i="51"/>
  <c r="P153" i="51"/>
  <c r="Q2" i="51"/>
  <c r="O218" i="51"/>
  <c r="Q132" i="51"/>
  <c r="L54" i="51"/>
  <c r="T68" i="51"/>
  <c r="P286" i="51"/>
  <c r="R183" i="51"/>
  <c r="P84" i="51"/>
  <c r="N268" i="51"/>
  <c r="M65" i="51"/>
  <c r="N102" i="51"/>
  <c r="O276" i="51"/>
  <c r="L231" i="51"/>
  <c r="N203" i="51"/>
  <c r="N266" i="51"/>
  <c r="P25" i="51"/>
  <c r="K164" i="51"/>
  <c r="U362" i="51"/>
  <c r="P81" i="51"/>
  <c r="P175" i="51"/>
  <c r="T106" i="51"/>
  <c r="R140" i="51"/>
  <c r="T133" i="51"/>
  <c r="V99" i="51"/>
  <c r="V116" i="51"/>
  <c r="Q258" i="51"/>
  <c r="V128" i="51"/>
  <c r="K128" i="51"/>
  <c r="S13" i="51"/>
  <c r="L364" i="51"/>
  <c r="V130" i="51"/>
  <c r="K244" i="51"/>
  <c r="U274" i="51"/>
  <c r="L147" i="51"/>
  <c r="N179" i="51"/>
  <c r="M177" i="51"/>
  <c r="O294" i="51"/>
  <c r="V168" i="51"/>
  <c r="Q365" i="51"/>
  <c r="L190" i="51"/>
  <c r="O102" i="51"/>
  <c r="P230" i="51"/>
  <c r="O233" i="51"/>
  <c r="L152" i="51"/>
  <c r="T323" i="51"/>
  <c r="M36" i="51"/>
  <c r="L120" i="51"/>
  <c r="L256" i="51"/>
  <c r="P42" i="51"/>
  <c r="K331" i="51"/>
  <c r="L66" i="51"/>
  <c r="U96" i="51"/>
  <c r="S285" i="51"/>
  <c r="L3" i="51"/>
  <c r="V50" i="51"/>
  <c r="N308" i="51"/>
  <c r="N164" i="51"/>
  <c r="L91" i="51"/>
  <c r="V195" i="51"/>
  <c r="S70" i="51"/>
  <c r="V273" i="51"/>
  <c r="N195" i="51"/>
  <c r="T118" i="51"/>
  <c r="K226" i="51"/>
  <c r="S362" i="51"/>
  <c r="M97" i="51"/>
  <c r="S350" i="51"/>
  <c r="T170" i="51"/>
  <c r="T192" i="51"/>
  <c r="Q271" i="51"/>
  <c r="V358" i="51"/>
  <c r="L178" i="51"/>
  <c r="K187" i="51"/>
  <c r="U63" i="51"/>
  <c r="P361" i="51"/>
  <c r="U164" i="51"/>
  <c r="V181" i="51"/>
  <c r="V148" i="51"/>
  <c r="R76" i="51"/>
  <c r="T31" i="51"/>
  <c r="P207" i="51"/>
  <c r="O146" i="51"/>
  <c r="S327" i="51"/>
  <c r="P102" i="51"/>
  <c r="P211" i="51"/>
  <c r="V236" i="51"/>
  <c r="O42" i="51"/>
  <c r="P245" i="51"/>
  <c r="L24" i="51"/>
  <c r="K22" i="51"/>
  <c r="U14" i="51"/>
  <c r="U73" i="51"/>
  <c r="Q224" i="51"/>
  <c r="S85" i="51"/>
  <c r="M329" i="51"/>
  <c r="O275" i="51"/>
  <c r="V279" i="51"/>
  <c r="L166" i="51"/>
  <c r="V191" i="51"/>
  <c r="L103" i="51"/>
  <c r="S318" i="51"/>
  <c r="N63" i="51"/>
  <c r="O278" i="51"/>
  <c r="N233" i="51"/>
  <c r="U59" i="51"/>
  <c r="R119" i="51"/>
  <c r="S238" i="51"/>
  <c r="Q283" i="51"/>
  <c r="S22" i="51"/>
  <c r="R342" i="51"/>
  <c r="Q311" i="51"/>
  <c r="S321" i="51"/>
  <c r="O52" i="51"/>
  <c r="K324" i="51"/>
  <c r="S7" i="51"/>
  <c r="O80" i="51"/>
  <c r="P43" i="51"/>
  <c r="O175" i="51"/>
  <c r="V342" i="51"/>
  <c r="L210" i="51"/>
  <c r="Q215" i="51"/>
  <c r="M345" i="51"/>
  <c r="O252" i="51"/>
  <c r="S120" i="51"/>
  <c r="V260" i="51"/>
  <c r="K176" i="51"/>
  <c r="N124" i="51"/>
  <c r="T307" i="51"/>
  <c r="O268" i="51"/>
  <c r="O187" i="51"/>
  <c r="M108" i="51"/>
  <c r="N60" i="51"/>
  <c r="R297" i="51"/>
  <c r="T37" i="51"/>
  <c r="S4" i="51"/>
  <c r="T82" i="51"/>
  <c r="L145" i="51"/>
  <c r="U81" i="51"/>
  <c r="S99" i="51"/>
  <c r="K54" i="51"/>
  <c r="L275" i="51"/>
  <c r="K297" i="51"/>
  <c r="S323" i="51"/>
  <c r="U256" i="51"/>
  <c r="R177" i="51"/>
  <c r="R58" i="51"/>
  <c r="Q237" i="51"/>
  <c r="M5" i="51"/>
  <c r="M237" i="51"/>
  <c r="M218" i="51"/>
  <c r="S83" i="51"/>
  <c r="O311" i="51"/>
  <c r="N128" i="51"/>
  <c r="Q355" i="51"/>
  <c r="T19" i="51"/>
  <c r="R228" i="51"/>
  <c r="P13" i="51"/>
  <c r="T244" i="51"/>
  <c r="U74" i="51"/>
  <c r="V154" i="51"/>
  <c r="M46" i="51"/>
  <c r="L283" i="51"/>
  <c r="V254" i="51"/>
  <c r="O307" i="51"/>
  <c r="V201" i="51"/>
  <c r="U95" i="51"/>
  <c r="Q11" i="51"/>
  <c r="N293" i="51"/>
  <c r="T155" i="51"/>
  <c r="N311" i="51"/>
  <c r="R268" i="51"/>
  <c r="O99" i="51"/>
  <c r="R209" i="51"/>
  <c r="L30" i="51"/>
  <c r="S96" i="51"/>
  <c r="Q246" i="51"/>
  <c r="M22" i="51"/>
  <c r="V294" i="51"/>
  <c r="P222" i="51"/>
  <c r="O231" i="51"/>
  <c r="O230" i="51"/>
  <c r="M107" i="51"/>
  <c r="R18" i="51"/>
  <c r="S118" i="51"/>
  <c r="U92" i="51"/>
  <c r="V104" i="51"/>
  <c r="K28" i="51"/>
  <c r="T317" i="51"/>
  <c r="R120" i="51"/>
  <c r="Q286" i="51"/>
  <c r="M189" i="51"/>
  <c r="V354" i="51"/>
  <c r="V10" i="51"/>
  <c r="U72" i="51"/>
  <c r="U4" i="51"/>
  <c r="T285" i="51"/>
  <c r="S44" i="51"/>
  <c r="Q15" i="51"/>
  <c r="K120" i="51"/>
  <c r="L226" i="51"/>
  <c r="V305" i="51"/>
  <c r="Q57" i="51"/>
  <c r="P135" i="51"/>
  <c r="S165" i="51"/>
  <c r="S280" i="51"/>
  <c r="O147" i="51"/>
  <c r="K292" i="51"/>
  <c r="K235" i="51"/>
  <c r="R101" i="51"/>
  <c r="U44" i="51"/>
  <c r="L286" i="51"/>
  <c r="P57" i="51"/>
  <c r="N29" i="51"/>
  <c r="V137" i="51"/>
  <c r="P199" i="51"/>
  <c r="O100" i="51"/>
  <c r="P21" i="51"/>
  <c r="R285" i="51"/>
  <c r="U353" i="51"/>
  <c r="P353" i="51"/>
  <c r="U275" i="51"/>
  <c r="R281" i="51"/>
  <c r="O54" i="51"/>
  <c r="Q289" i="51"/>
  <c r="K13" i="51"/>
  <c r="N358" i="51"/>
  <c r="V286" i="51"/>
  <c r="S227" i="51"/>
  <c r="O12" i="51"/>
  <c r="P330" i="51"/>
  <c r="O107" i="51"/>
  <c r="L50" i="51"/>
  <c r="N43" i="51"/>
  <c r="T71" i="51"/>
  <c r="T32" i="51"/>
  <c r="L154" i="51"/>
  <c r="L285" i="51"/>
  <c r="N256" i="51"/>
  <c r="S133" i="51"/>
  <c r="O119" i="51"/>
  <c r="P185" i="51"/>
  <c r="K246" i="51"/>
  <c r="N210" i="51"/>
  <c r="K305" i="51"/>
  <c r="V26" i="51"/>
  <c r="M302" i="51"/>
  <c r="S262" i="51"/>
  <c r="V106" i="51"/>
  <c r="P192" i="51"/>
  <c r="L274" i="51"/>
  <c r="S86" i="51"/>
  <c r="M285" i="51"/>
  <c r="V19" i="51"/>
  <c r="S255" i="51"/>
  <c r="M243" i="51"/>
  <c r="M14" i="51"/>
  <c r="N78" i="51"/>
  <c r="Q45" i="51"/>
  <c r="T160" i="51"/>
  <c r="V100" i="51"/>
  <c r="O28" i="51"/>
  <c r="P274" i="51"/>
  <c r="K50" i="51"/>
  <c r="O295" i="51"/>
  <c r="V301" i="51"/>
  <c r="K165" i="51"/>
  <c r="U228" i="51"/>
  <c r="P107" i="51"/>
  <c r="L186" i="51"/>
  <c r="P251" i="51"/>
  <c r="K9" i="51"/>
  <c r="N150" i="51"/>
  <c r="K116" i="51"/>
  <c r="K283" i="51"/>
  <c r="Q92" i="51"/>
  <c r="M316" i="51"/>
  <c r="Q265" i="51"/>
  <c r="O136" i="51"/>
  <c r="R91" i="51"/>
  <c r="P261" i="51"/>
  <c r="N217" i="51"/>
  <c r="O85" i="51"/>
  <c r="K317" i="51"/>
  <c r="V144" i="51"/>
  <c r="Q103" i="51"/>
  <c r="Q272" i="51"/>
  <c r="L273" i="51"/>
  <c r="L339" i="51"/>
  <c r="U307" i="51"/>
  <c r="O113" i="51"/>
  <c r="M11" i="51"/>
  <c r="V160" i="51"/>
  <c r="K241" i="51"/>
  <c r="M134" i="51"/>
  <c r="K251" i="51"/>
  <c r="R229" i="51"/>
  <c r="K252" i="51"/>
  <c r="Q171" i="51"/>
  <c r="V283" i="51"/>
  <c r="M66" i="51"/>
  <c r="L148" i="51"/>
  <c r="M351" i="51"/>
  <c r="N10" i="51"/>
  <c r="K300" i="51"/>
  <c r="V127" i="51"/>
  <c r="O101" i="51"/>
  <c r="P137" i="51"/>
  <c r="Q339" i="51"/>
  <c r="N229" i="51"/>
  <c r="P241" i="51"/>
  <c r="U359" i="51"/>
  <c r="U194" i="51"/>
  <c r="P16" i="51"/>
  <c r="K4" i="51"/>
  <c r="M194" i="51"/>
  <c r="O63" i="51"/>
  <c r="O74" i="51"/>
  <c r="T56" i="51"/>
  <c r="L46" i="51"/>
  <c r="U90" i="51"/>
  <c r="L326" i="51"/>
  <c r="V183" i="51"/>
  <c r="L316" i="51"/>
  <c r="P108" i="51"/>
  <c r="P177" i="51"/>
  <c r="N160" i="51"/>
  <c r="R181" i="51"/>
  <c r="T298" i="51"/>
  <c r="U76" i="51"/>
  <c r="N104" i="51"/>
  <c r="N196" i="51"/>
  <c r="P321" i="51"/>
  <c r="S76" i="51"/>
  <c r="L44" i="51"/>
  <c r="V180" i="51"/>
  <c r="O185" i="51"/>
  <c r="T101" i="51"/>
  <c r="U289" i="51"/>
  <c r="K60" i="51"/>
  <c r="R96" i="51"/>
  <c r="N261" i="51"/>
  <c r="P277" i="51"/>
  <c r="S166" i="51"/>
  <c r="T271" i="51"/>
  <c r="R207" i="51"/>
  <c r="V119" i="51"/>
  <c r="S147" i="51"/>
  <c r="L112" i="51"/>
  <c r="R118" i="51"/>
  <c r="U216" i="51"/>
  <c r="M172" i="51"/>
  <c r="N248" i="51"/>
  <c r="M26" i="51"/>
  <c r="R222" i="51"/>
  <c r="L203" i="51"/>
  <c r="V3" i="51"/>
  <c r="V79" i="51"/>
  <c r="V233" i="51"/>
  <c r="M327" i="51"/>
  <c r="L252" i="51"/>
  <c r="V4" i="51"/>
  <c r="K57" i="51"/>
  <c r="S226" i="51"/>
  <c r="U365" i="51"/>
  <c r="P93" i="51"/>
  <c r="Q227" i="51"/>
  <c r="L318" i="51"/>
  <c r="N204" i="51"/>
  <c r="M325" i="51"/>
  <c r="Q89" i="51"/>
  <c r="M157" i="51"/>
  <c r="R261" i="51"/>
  <c r="V288" i="51"/>
  <c r="P184" i="51"/>
  <c r="R252" i="51"/>
  <c r="L264" i="51"/>
  <c r="M315" i="51"/>
  <c r="T8" i="51"/>
  <c r="K328" i="51"/>
  <c r="V80" i="51"/>
  <c r="V177" i="51"/>
  <c r="L249" i="51"/>
  <c r="N355" i="51"/>
  <c r="T69" i="51"/>
  <c r="O27" i="51"/>
  <c r="R29" i="51"/>
  <c r="T304" i="51"/>
  <c r="M228" i="51"/>
  <c r="P88" i="51"/>
  <c r="T276" i="51"/>
  <c r="U181" i="51"/>
  <c r="O180" i="51"/>
  <c r="U238" i="51"/>
  <c r="K268" i="51"/>
  <c r="L280" i="51"/>
  <c r="U352" i="51"/>
  <c r="P280" i="51"/>
  <c r="P187" i="51"/>
  <c r="R241" i="51"/>
  <c r="N186" i="51"/>
  <c r="M349" i="51"/>
  <c r="R327" i="51"/>
  <c r="O70" i="51"/>
  <c r="R205" i="51"/>
  <c r="N35" i="51"/>
  <c r="K75" i="51"/>
  <c r="K154" i="51"/>
  <c r="S263" i="51"/>
  <c r="K19" i="51"/>
  <c r="Q138" i="51"/>
  <c r="O323" i="51"/>
  <c r="R95" i="51"/>
  <c r="M56" i="51"/>
  <c r="P151" i="51"/>
  <c r="O48" i="51"/>
  <c r="S129" i="51"/>
  <c r="M39" i="51"/>
  <c r="T125" i="51"/>
  <c r="O157" i="51"/>
  <c r="M77" i="51"/>
  <c r="Q290" i="51"/>
  <c r="V58" i="51"/>
  <c r="K23" i="51"/>
  <c r="T6" i="51"/>
  <c r="N147" i="51"/>
  <c r="S29" i="51"/>
  <c r="P162" i="51"/>
  <c r="L67" i="51"/>
  <c r="L138" i="51"/>
  <c r="N215" i="51"/>
  <c r="L95" i="51"/>
  <c r="S84" i="51"/>
  <c r="V311" i="51"/>
  <c r="P309" i="51"/>
  <c r="V200" i="51"/>
  <c r="M92" i="51"/>
  <c r="T319" i="51"/>
  <c r="K354" i="51"/>
  <c r="P242" i="51"/>
  <c r="S91" i="51"/>
  <c r="P148" i="51"/>
  <c r="U319" i="51"/>
  <c r="Q352" i="51"/>
  <c r="Q179" i="51"/>
  <c r="L187" i="51"/>
  <c r="O20" i="51"/>
  <c r="M152" i="51"/>
  <c r="U220" i="51"/>
  <c r="P260" i="51"/>
  <c r="S173" i="51"/>
  <c r="T39" i="51"/>
  <c r="P317" i="51"/>
  <c r="R42" i="51"/>
  <c r="M192" i="51"/>
  <c r="U336" i="51"/>
  <c r="K15" i="51"/>
  <c r="L177" i="51"/>
  <c r="S290" i="51"/>
  <c r="N354" i="51"/>
  <c r="L19" i="51"/>
  <c r="V256" i="51"/>
  <c r="L37" i="51"/>
  <c r="K237" i="51"/>
  <c r="N360" i="51"/>
  <c r="P272" i="51"/>
  <c r="O283" i="51"/>
  <c r="O8" i="51"/>
  <c r="T28" i="51"/>
  <c r="N328" i="51"/>
  <c r="M209" i="51"/>
  <c r="R257" i="51"/>
  <c r="U276" i="51"/>
  <c r="K209" i="51"/>
  <c r="P247" i="51"/>
  <c r="O116" i="51"/>
  <c r="P23" i="51"/>
  <c r="L171" i="51"/>
  <c r="N364" i="51"/>
  <c r="M224" i="51"/>
  <c r="K185" i="51"/>
  <c r="O86" i="51"/>
  <c r="N273" i="51"/>
  <c r="U102" i="51"/>
  <c r="N312" i="51"/>
  <c r="Q234" i="51"/>
  <c r="P299" i="51"/>
  <c r="R279" i="51"/>
  <c r="O244" i="51"/>
  <c r="M317" i="51"/>
  <c r="N294" i="51"/>
  <c r="P332" i="51"/>
  <c r="T12" i="51"/>
  <c r="O245" i="51"/>
  <c r="K337" i="51"/>
  <c r="O82" i="51"/>
  <c r="N176" i="51"/>
  <c r="N27" i="51"/>
  <c r="O350" i="51"/>
  <c r="K70" i="51"/>
  <c r="T315" i="51"/>
  <c r="U109" i="51"/>
  <c r="O92" i="51"/>
  <c r="N216" i="51"/>
  <c r="V156" i="51"/>
  <c r="R134" i="51"/>
  <c r="M268" i="51"/>
  <c r="M47" i="51"/>
  <c r="L63" i="51"/>
  <c r="U239" i="51"/>
  <c r="M102" i="51"/>
  <c r="R84" i="51"/>
  <c r="M331" i="51"/>
  <c r="P342" i="51"/>
  <c r="O17" i="51"/>
  <c r="K314" i="51"/>
  <c r="T145" i="51"/>
  <c r="M119" i="51"/>
  <c r="P111" i="51"/>
  <c r="L288" i="51"/>
  <c r="N290" i="51"/>
  <c r="V107" i="51"/>
  <c r="R310" i="51"/>
  <c r="V171" i="51"/>
  <c r="T305" i="51"/>
  <c r="S125" i="51"/>
  <c r="O202" i="51"/>
  <c r="S203" i="51"/>
  <c r="Q158" i="51"/>
  <c r="U34" i="51"/>
  <c r="V47" i="51"/>
  <c r="L99" i="51"/>
  <c r="O90" i="51"/>
  <c r="T324" i="51"/>
  <c r="O5" i="51"/>
  <c r="U317" i="51"/>
  <c r="T64" i="51"/>
  <c r="V310" i="51"/>
  <c r="K148" i="51"/>
  <c r="K143" i="51"/>
  <c r="Q37" i="51"/>
  <c r="L151" i="51"/>
  <c r="P345" i="51"/>
  <c r="M168" i="51"/>
  <c r="V129" i="51"/>
  <c r="T364" i="51"/>
  <c r="L149" i="51"/>
  <c r="O103" i="51"/>
  <c r="N54" i="51"/>
  <c r="K36" i="51"/>
  <c r="M261" i="51"/>
  <c r="K17" i="51"/>
  <c r="P170" i="51"/>
  <c r="Q170" i="51"/>
  <c r="O145" i="51"/>
  <c r="T157" i="51"/>
  <c r="K188" i="51"/>
  <c r="P218" i="51"/>
  <c r="Q337" i="51"/>
  <c r="L248" i="51"/>
  <c r="L32" i="51"/>
  <c r="Q218" i="51"/>
  <c r="U25" i="51"/>
  <c r="K91" i="51"/>
  <c r="K163" i="51"/>
  <c r="L279" i="51"/>
  <c r="L176" i="51"/>
  <c r="O224" i="51"/>
  <c r="P365" i="51"/>
  <c r="S355" i="51"/>
  <c r="N32" i="51"/>
  <c r="O128" i="51"/>
  <c r="R208" i="51"/>
  <c r="S105" i="51"/>
  <c r="K230" i="51"/>
  <c r="O26" i="51"/>
  <c r="K289" i="51"/>
  <c r="O134" i="51"/>
  <c r="S287" i="51"/>
  <c r="S264" i="51"/>
  <c r="V23" i="51"/>
  <c r="K86" i="51"/>
  <c r="M244" i="51"/>
  <c r="K10" i="51"/>
  <c r="P266" i="51"/>
  <c r="N93" i="51"/>
  <c r="S24" i="51"/>
  <c r="N100" i="51"/>
  <c r="R112" i="51"/>
  <c r="K125" i="51"/>
  <c r="U128" i="51"/>
  <c r="T15" i="51"/>
  <c r="O227" i="51"/>
  <c r="R54" i="51"/>
  <c r="P18" i="51"/>
  <c r="L169" i="51"/>
  <c r="K21" i="51"/>
  <c r="M278" i="51"/>
  <c r="N199" i="51"/>
  <c r="P312" i="51"/>
  <c r="K167" i="51"/>
  <c r="P333" i="51"/>
  <c r="S109" i="51"/>
  <c r="Q173" i="51"/>
  <c r="M198" i="51"/>
  <c r="K8" i="51"/>
  <c r="K294" i="51"/>
  <c r="L128" i="51"/>
  <c r="R16" i="51"/>
  <c r="M191" i="51"/>
  <c r="V158" i="51"/>
  <c r="K14" i="51"/>
  <c r="L281" i="51"/>
  <c r="N221" i="51"/>
  <c r="L296" i="51"/>
  <c r="M54" i="51"/>
  <c r="R352" i="51"/>
  <c r="L77" i="51"/>
  <c r="S279" i="51"/>
  <c r="O213" i="51"/>
  <c r="O178" i="51"/>
  <c r="Q131" i="51"/>
  <c r="N236" i="51"/>
  <c r="O241" i="51"/>
  <c r="Q210" i="51"/>
  <c r="V12" i="51"/>
  <c r="T286" i="51"/>
  <c r="R226" i="51"/>
  <c r="N289" i="51"/>
  <c r="R122" i="51"/>
  <c r="T206" i="51"/>
  <c r="U199" i="51"/>
  <c r="N174" i="51"/>
  <c r="M205" i="51"/>
  <c r="S291" i="51"/>
  <c r="V213" i="51"/>
  <c r="U285" i="51"/>
  <c r="O62" i="51"/>
  <c r="O319" i="51"/>
  <c r="K224" i="51"/>
  <c r="T282" i="51"/>
  <c r="M38" i="51"/>
  <c r="V86" i="51"/>
  <c r="N222" i="51"/>
  <c r="N56" i="51"/>
  <c r="M348" i="51"/>
  <c r="T158" i="51"/>
  <c r="N288" i="51"/>
  <c r="Q84" i="51"/>
  <c r="L224" i="51"/>
  <c r="U270" i="51"/>
  <c r="P275" i="51"/>
  <c r="P319" i="51"/>
  <c r="N302" i="51"/>
  <c r="M286" i="51"/>
  <c r="N15" i="51"/>
  <c r="K208" i="51"/>
  <c r="Q217" i="51"/>
  <c r="U320" i="51"/>
  <c r="K151" i="51"/>
  <c r="K274" i="51"/>
  <c r="Q206" i="51"/>
  <c r="R361" i="51"/>
  <c r="K95" i="51"/>
  <c r="N351" i="51"/>
  <c r="N94" i="51"/>
  <c r="Q10" i="51"/>
  <c r="K115" i="51"/>
  <c r="M57" i="51"/>
  <c r="O271" i="51"/>
  <c r="P314" i="51"/>
  <c r="Q359" i="51"/>
  <c r="N300" i="51"/>
  <c r="R164" i="51"/>
  <c r="U357" i="51"/>
  <c r="N220" i="51"/>
  <c r="M308" i="51"/>
  <c r="R21" i="51"/>
  <c r="U189" i="51"/>
  <c r="N154" i="51"/>
  <c r="P363" i="51"/>
  <c r="N291" i="51"/>
  <c r="R70" i="51"/>
  <c r="O166" i="51"/>
  <c r="V112" i="51"/>
  <c r="M20" i="51"/>
  <c r="Q86" i="51"/>
  <c r="K39" i="51"/>
  <c r="M306" i="51"/>
  <c r="S247" i="51"/>
  <c r="K34" i="51"/>
  <c r="K315" i="51"/>
  <c r="U354" i="51"/>
  <c r="O47" i="51"/>
  <c r="M84" i="51"/>
  <c r="K195" i="51"/>
  <c r="T21" i="51"/>
  <c r="L240" i="51"/>
  <c r="M126" i="51"/>
  <c r="M259" i="51"/>
  <c r="V318" i="51"/>
  <c r="N272" i="51"/>
  <c r="P90" i="51"/>
  <c r="S200" i="51"/>
  <c r="V328" i="51"/>
  <c r="P101" i="51"/>
  <c r="M125" i="51"/>
  <c r="K271" i="51"/>
  <c r="L72" i="51"/>
  <c r="T23" i="51"/>
  <c r="T79" i="51"/>
  <c r="P7" i="51"/>
  <c r="T194" i="51"/>
  <c r="N278" i="51"/>
  <c r="N281" i="51"/>
  <c r="N348" i="51"/>
  <c r="K322" i="51"/>
  <c r="R97" i="51"/>
  <c r="K5" i="51"/>
  <c r="V353" i="51"/>
  <c r="U12" i="51"/>
  <c r="N159" i="51"/>
  <c r="R338" i="51"/>
  <c r="Q344" i="51"/>
  <c r="K254" i="51"/>
  <c r="L90" i="51"/>
  <c r="Q313" i="51"/>
  <c r="U277" i="51"/>
  <c r="U127" i="51"/>
  <c r="S19" i="51"/>
  <c r="R30" i="51"/>
  <c r="T40" i="51"/>
  <c r="O304" i="51"/>
  <c r="U231" i="51"/>
  <c r="L214" i="51"/>
  <c r="T81" i="51"/>
  <c r="K94" i="51"/>
  <c r="P305" i="51"/>
  <c r="M163" i="51"/>
  <c r="T335" i="51"/>
  <c r="T84" i="51"/>
  <c r="O144" i="51"/>
  <c r="N44" i="51"/>
  <c r="K191" i="51"/>
  <c r="U263" i="51"/>
  <c r="N314" i="51"/>
  <c r="P19" i="51"/>
  <c r="S38" i="51"/>
  <c r="Q216" i="51"/>
  <c r="L60" i="51"/>
  <c r="V251" i="51"/>
  <c r="V44" i="51"/>
  <c r="S102" i="51"/>
  <c r="M181" i="51"/>
  <c r="K352" i="51"/>
  <c r="S325" i="51"/>
  <c r="Q231" i="51"/>
  <c r="U322" i="51"/>
  <c r="U149" i="51"/>
  <c r="T91" i="51"/>
  <c r="K264" i="51"/>
  <c r="S114" i="51"/>
  <c r="N205" i="51"/>
  <c r="S142" i="51"/>
  <c r="K197" i="51"/>
  <c r="K92" i="51"/>
  <c r="O72" i="51"/>
  <c r="L232" i="51"/>
  <c r="T78" i="51"/>
  <c r="Q39" i="51"/>
  <c r="T251" i="51"/>
  <c r="U331" i="51"/>
  <c r="S158" i="51"/>
  <c r="M63" i="51"/>
  <c r="Q24" i="51"/>
  <c r="N342" i="51"/>
  <c r="U161" i="51"/>
  <c r="K360" i="51"/>
  <c r="O37" i="51"/>
  <c r="Q301" i="51"/>
  <c r="V360" i="51"/>
  <c r="P350" i="51"/>
  <c r="O329" i="51"/>
  <c r="U35" i="51"/>
  <c r="V217" i="51"/>
  <c r="V269" i="51"/>
  <c r="L188" i="51"/>
  <c r="L185" i="51"/>
  <c r="S359" i="51"/>
  <c r="P316" i="51"/>
  <c r="K365" i="51"/>
  <c r="P94" i="51"/>
  <c r="U337" i="51"/>
  <c r="S270" i="51"/>
  <c r="M246" i="51"/>
  <c r="K329" i="51"/>
  <c r="L259" i="51"/>
  <c r="V149" i="51"/>
  <c r="O287" i="51"/>
  <c r="M251" i="51"/>
  <c r="K140" i="51"/>
  <c r="P270" i="51"/>
  <c r="L343" i="51"/>
  <c r="L336" i="51"/>
  <c r="S87" i="51"/>
  <c r="R128" i="51"/>
  <c r="K83" i="51"/>
  <c r="T248" i="51"/>
  <c r="L216" i="51"/>
  <c r="L314" i="51"/>
  <c r="V258" i="51"/>
  <c r="V92" i="51"/>
  <c r="S245" i="51"/>
  <c r="T14" i="51"/>
  <c r="V159" i="51"/>
  <c r="R290" i="51"/>
  <c r="O53" i="51"/>
  <c r="L220" i="51"/>
  <c r="U345" i="51"/>
  <c r="P301" i="51"/>
  <c r="S64" i="51"/>
  <c r="Q287" i="51"/>
  <c r="L227" i="51"/>
  <c r="S345" i="51"/>
  <c r="O206" i="51"/>
  <c r="M128" i="51"/>
  <c r="S154" i="51"/>
  <c r="T328" i="51"/>
  <c r="T126" i="51"/>
  <c r="V349" i="51"/>
  <c r="U190" i="51"/>
  <c r="N283" i="51"/>
  <c r="R248" i="51"/>
  <c r="N47" i="51"/>
  <c r="P85" i="51"/>
  <c r="Q18" i="51"/>
  <c r="Q257" i="51"/>
  <c r="M270" i="51"/>
  <c r="K189" i="51"/>
  <c r="N218" i="51"/>
  <c r="N344" i="51"/>
  <c r="S31" i="51"/>
  <c r="L47" i="51"/>
  <c r="R38" i="51"/>
  <c r="U135" i="51"/>
  <c r="S169" i="51"/>
  <c r="P109" i="51"/>
  <c r="R289" i="51"/>
  <c r="N237" i="51"/>
  <c r="M309" i="51"/>
  <c r="S56" i="51"/>
  <c r="L98" i="51"/>
  <c r="O361" i="51"/>
  <c r="N130" i="51"/>
  <c r="O277" i="51"/>
  <c r="L110" i="51"/>
  <c r="O117" i="51"/>
  <c r="T49" i="51"/>
  <c r="L26" i="51"/>
  <c r="V207" i="51"/>
  <c r="P292" i="51"/>
  <c r="T235" i="51"/>
  <c r="U203" i="51"/>
  <c r="R25" i="51"/>
  <c r="K52" i="51"/>
  <c r="P268" i="51"/>
  <c r="N129" i="51"/>
  <c r="V35" i="51"/>
  <c r="O205" i="51"/>
  <c r="O219" i="51"/>
  <c r="P256" i="51"/>
  <c r="T116" i="51"/>
  <c r="M110" i="51"/>
  <c r="N51" i="51"/>
  <c r="Q53" i="51"/>
  <c r="O211" i="51"/>
  <c r="R126" i="51"/>
  <c r="M140" i="51"/>
  <c r="M81" i="51"/>
  <c r="N45" i="51"/>
  <c r="L258" i="51"/>
  <c r="K212" i="51"/>
  <c r="S3" i="51"/>
  <c r="K279" i="51"/>
  <c r="L96" i="51"/>
  <c r="T38" i="51"/>
  <c r="M137" i="51"/>
  <c r="T225" i="51"/>
  <c r="P140" i="51"/>
  <c r="R237" i="51"/>
  <c r="P65" i="51"/>
  <c r="U273" i="51"/>
  <c r="P244" i="51"/>
  <c r="T344" i="51"/>
  <c r="N224" i="51"/>
  <c r="O296" i="51"/>
  <c r="U117" i="51"/>
  <c r="S231" i="51"/>
  <c r="S358" i="51"/>
  <c r="T231" i="51"/>
  <c r="T220" i="51"/>
  <c r="Q284" i="51"/>
  <c r="V255" i="51"/>
  <c r="U240" i="51"/>
  <c r="M304" i="51"/>
  <c r="U309" i="51"/>
  <c r="T273" i="51"/>
  <c r="U157" i="51"/>
  <c r="R307" i="51"/>
  <c r="Q346" i="51"/>
  <c r="Q263" i="51"/>
  <c r="Q307" i="51"/>
  <c r="S146" i="51"/>
  <c r="U321" i="51"/>
  <c r="V248" i="51"/>
  <c r="Q124" i="51"/>
  <c r="M175" i="51"/>
  <c r="K166" i="51"/>
  <c r="R200" i="51"/>
  <c r="O341" i="51"/>
  <c r="T211" i="51"/>
  <c r="Q208" i="51"/>
  <c r="S97" i="51"/>
  <c r="O4" i="51"/>
  <c r="U172" i="51"/>
  <c r="O110" i="51"/>
  <c r="U257" i="51"/>
  <c r="P288" i="51"/>
  <c r="P246" i="51"/>
  <c r="Q252" i="51"/>
  <c r="M21" i="51"/>
  <c r="P340" i="51"/>
  <c r="K174" i="51"/>
  <c r="K175" i="51"/>
  <c r="P62" i="51"/>
  <c r="U316" i="51"/>
  <c r="N146" i="51"/>
  <c r="S288" i="51"/>
  <c r="S28" i="51"/>
  <c r="O228" i="51"/>
  <c r="T58" i="51"/>
  <c r="N253" i="51"/>
  <c r="U11" i="51"/>
  <c r="Q356" i="51"/>
  <c r="K11" i="51"/>
  <c r="V115" i="51"/>
  <c r="S313" i="51"/>
  <c r="V308" i="51"/>
  <c r="S137" i="51"/>
  <c r="K205" i="51"/>
  <c r="N66" i="51"/>
  <c r="Q295" i="51"/>
  <c r="V208" i="51"/>
  <c r="U45" i="51"/>
  <c r="M94" i="51"/>
  <c r="V118" i="51"/>
  <c r="S181" i="51"/>
  <c r="T115" i="51"/>
  <c r="M72" i="51"/>
  <c r="R362" i="51"/>
  <c r="Q48" i="51"/>
  <c r="V31" i="51"/>
  <c r="M249" i="51"/>
  <c r="V214" i="51"/>
  <c r="N297" i="51"/>
  <c r="N180" i="51"/>
  <c r="U281" i="51"/>
  <c r="O32" i="51"/>
  <c r="S361" i="51"/>
  <c r="T175" i="51"/>
  <c r="O192" i="51"/>
  <c r="S182" i="51"/>
  <c r="K217" i="51"/>
  <c r="U143" i="51"/>
  <c r="T161" i="51"/>
  <c r="M214" i="51"/>
  <c r="M364" i="51"/>
  <c r="K18" i="51"/>
  <c r="Q328" i="51"/>
  <c r="Q318" i="51"/>
  <c r="P262" i="51"/>
  <c r="V225" i="51"/>
  <c r="S253" i="51"/>
  <c r="P357" i="51"/>
  <c r="R110" i="51"/>
  <c r="T142" i="51"/>
  <c r="U21" i="51"/>
  <c r="P189" i="51"/>
  <c r="Q361" i="51"/>
  <c r="T363" i="51"/>
  <c r="P281" i="51"/>
  <c r="R328" i="51"/>
  <c r="M64" i="51"/>
  <c r="R175" i="51"/>
  <c r="Q35" i="51"/>
  <c r="R242" i="51"/>
  <c r="K338" i="51"/>
  <c r="S159" i="51"/>
  <c r="M100" i="51"/>
  <c r="M346" i="51"/>
  <c r="M132" i="51"/>
  <c r="S69" i="51"/>
  <c r="M335" i="51"/>
  <c r="K153" i="51"/>
  <c r="N239" i="51"/>
  <c r="S213" i="51"/>
  <c r="T117" i="51"/>
  <c r="U269" i="51"/>
  <c r="P197" i="51"/>
  <c r="L180" i="51"/>
  <c r="L269" i="51"/>
  <c r="L94" i="51"/>
  <c r="L68" i="51"/>
  <c r="M59" i="51"/>
  <c r="R72" i="51"/>
  <c r="U176" i="51"/>
  <c r="P83" i="51"/>
  <c r="V122" i="51"/>
  <c r="U264" i="51"/>
  <c r="V34" i="51"/>
  <c r="N339" i="51"/>
  <c r="V182" i="51"/>
  <c r="U224" i="51"/>
  <c r="M150" i="51"/>
  <c r="T228" i="51"/>
  <c r="K319" i="51"/>
  <c r="Q282" i="51"/>
  <c r="S57" i="51"/>
  <c r="V216" i="51"/>
  <c r="Q268" i="51"/>
  <c r="N292" i="51"/>
  <c r="V343" i="51"/>
  <c r="K133" i="51"/>
  <c r="M362" i="51"/>
  <c r="Q19" i="51"/>
  <c r="N327" i="51"/>
  <c r="O249" i="51"/>
  <c r="T88" i="51"/>
  <c r="O97" i="51"/>
  <c r="Q200" i="51"/>
  <c r="K308" i="51"/>
  <c r="T201" i="51"/>
  <c r="M339" i="51"/>
  <c r="R73" i="51"/>
  <c r="O58" i="51"/>
  <c r="P122" i="51"/>
  <c r="K326" i="51"/>
  <c r="K236" i="51"/>
  <c r="N175" i="51"/>
  <c r="O305" i="51"/>
  <c r="N28" i="51"/>
  <c r="T268" i="51"/>
  <c r="S35" i="51"/>
  <c r="L11" i="51"/>
  <c r="V39" i="51"/>
  <c r="S134" i="51"/>
  <c r="V40" i="51"/>
  <c r="N57" i="51"/>
  <c r="P6" i="51"/>
  <c r="M40" i="51"/>
  <c r="T356" i="51"/>
  <c r="M53" i="51"/>
  <c r="Q75" i="51"/>
  <c r="N68" i="51"/>
  <c r="O172" i="51"/>
  <c r="M76" i="51"/>
  <c r="P217" i="51"/>
  <c r="V114" i="51"/>
  <c r="U221" i="51"/>
  <c r="O64" i="51"/>
  <c r="U294" i="51"/>
  <c r="R231" i="51"/>
  <c r="U182" i="51"/>
  <c r="R20" i="51"/>
  <c r="U318" i="51"/>
  <c r="M79" i="51"/>
  <c r="K249" i="51"/>
  <c r="M280" i="51"/>
  <c r="T216" i="51"/>
  <c r="U84" i="51"/>
  <c r="N317" i="51"/>
  <c r="P271" i="51"/>
  <c r="R186" i="51"/>
  <c r="K155" i="51"/>
  <c r="V327" i="51"/>
  <c r="T124" i="51"/>
  <c r="Q101" i="51"/>
  <c r="T297" i="51"/>
  <c r="U210" i="51"/>
  <c r="O261" i="51"/>
  <c r="P87" i="51"/>
  <c r="T104" i="51"/>
  <c r="R353" i="51"/>
  <c r="Q274" i="51"/>
  <c r="O216" i="51"/>
  <c r="N332" i="51"/>
  <c r="Q150" i="51"/>
  <c r="R87" i="51"/>
  <c r="S161" i="51"/>
  <c r="Q125" i="51"/>
  <c r="O38" i="51"/>
  <c r="Q293" i="51"/>
  <c r="V194" i="51"/>
  <c r="P264" i="51"/>
  <c r="T355" i="51"/>
  <c r="M212" i="51"/>
  <c r="R78" i="51"/>
  <c r="P104" i="51"/>
  <c r="Q209" i="51"/>
  <c r="N309" i="51"/>
  <c r="O161" i="51"/>
  <c r="N11" i="51"/>
  <c r="V53" i="51"/>
  <c r="M144" i="51"/>
  <c r="U209" i="51"/>
  <c r="R296" i="51"/>
  <c r="M239" i="51"/>
  <c r="S265" i="51"/>
  <c r="T292" i="51"/>
  <c r="P9" i="51"/>
  <c r="M133" i="51"/>
  <c r="P344" i="51"/>
  <c r="Q117" i="51"/>
  <c r="O260" i="51"/>
  <c r="V15" i="51"/>
  <c r="R344" i="51"/>
  <c r="T321" i="51"/>
  <c r="L23" i="51"/>
  <c r="P126" i="51"/>
  <c r="R245" i="51"/>
  <c r="Q196" i="51"/>
  <c r="P143" i="51"/>
  <c r="R312" i="51"/>
  <c r="T13" i="51"/>
  <c r="S341" i="51"/>
  <c r="P359" i="51"/>
  <c r="M196" i="51"/>
  <c r="T320" i="51"/>
  <c r="R160" i="51"/>
  <c r="U355" i="51"/>
  <c r="T246" i="51"/>
  <c r="P225" i="51"/>
  <c r="K186" i="51"/>
  <c r="V325" i="51"/>
  <c r="R337" i="51"/>
  <c r="N16" i="51"/>
  <c r="O320" i="51"/>
  <c r="K170" i="51"/>
  <c r="K56" i="51"/>
  <c r="R284" i="51"/>
  <c r="P96" i="51"/>
  <c r="P289" i="51"/>
  <c r="U33" i="51"/>
  <c r="N70" i="51"/>
  <c r="Q276" i="51"/>
  <c r="L251" i="51"/>
  <c r="P212" i="51"/>
  <c r="S343" i="51"/>
  <c r="N240" i="51"/>
  <c r="L8" i="51"/>
  <c r="M320" i="51"/>
  <c r="U195" i="51"/>
  <c r="S208" i="51"/>
  <c r="Q291" i="51"/>
  <c r="V337" i="51"/>
  <c r="T332" i="51"/>
  <c r="S43" i="51"/>
  <c r="N20" i="51"/>
  <c r="R235" i="51"/>
  <c r="P336" i="51"/>
  <c r="U312" i="51"/>
  <c r="K273" i="51"/>
  <c r="P239" i="51"/>
  <c r="N284" i="51"/>
  <c r="V290" i="51"/>
  <c r="V302" i="51"/>
  <c r="R137" i="51"/>
  <c r="N178" i="51"/>
  <c r="V239" i="51"/>
  <c r="L201" i="51"/>
  <c r="P253" i="51"/>
  <c r="M74" i="51"/>
  <c r="R288" i="51"/>
  <c r="U177" i="51"/>
  <c r="Q336" i="51"/>
  <c r="P157" i="51"/>
  <c r="R271" i="51"/>
  <c r="P193" i="51"/>
  <c r="P32" i="51"/>
  <c r="N235" i="51"/>
  <c r="N125" i="51"/>
  <c r="V329" i="51"/>
  <c r="L211" i="51"/>
  <c r="P169" i="51"/>
  <c r="P142" i="51"/>
  <c r="V72" i="51"/>
  <c r="O36" i="51"/>
  <c r="U65" i="51"/>
  <c r="S183" i="51"/>
  <c r="R111" i="51"/>
  <c r="Q260" i="51"/>
  <c r="T238" i="51"/>
  <c r="P10" i="51"/>
  <c r="R204" i="51"/>
  <c r="O204" i="51"/>
  <c r="T187" i="51"/>
  <c r="O354" i="51"/>
  <c r="V186" i="51"/>
  <c r="S204" i="51"/>
  <c r="S17" i="51"/>
  <c r="U272" i="51"/>
  <c r="P22" i="51"/>
  <c r="P91" i="51"/>
  <c r="M30" i="51"/>
  <c r="N64" i="51"/>
  <c r="L365" i="51"/>
  <c r="R88" i="51"/>
  <c r="R59" i="51"/>
  <c r="U350" i="51"/>
  <c r="L267" i="51"/>
  <c r="R90" i="51"/>
  <c r="P338" i="51"/>
  <c r="N42" i="51"/>
  <c r="K334" i="51"/>
  <c r="S141" i="51"/>
  <c r="V109" i="51"/>
  <c r="P155" i="51"/>
  <c r="U67" i="51"/>
  <c r="R355" i="51"/>
  <c r="S306" i="51"/>
  <c r="N200" i="51"/>
  <c r="L15" i="51"/>
  <c r="R180" i="51"/>
  <c r="V284" i="51"/>
  <c r="O198" i="51"/>
  <c r="N9" i="51"/>
  <c r="T146" i="51"/>
  <c r="R49" i="51"/>
  <c r="V316" i="51"/>
  <c r="M227" i="51"/>
  <c r="P296" i="51"/>
  <c r="V228" i="51"/>
  <c r="R168" i="51"/>
  <c r="K106" i="51"/>
  <c r="K347" i="51"/>
  <c r="L237" i="51"/>
  <c r="R251" i="51"/>
  <c r="Q347" i="51"/>
  <c r="O149" i="51"/>
  <c r="T329" i="51"/>
  <c r="Q264" i="51"/>
  <c r="K160" i="51"/>
  <c r="U159" i="51"/>
  <c r="U242" i="51"/>
  <c r="S170" i="51"/>
  <c r="L307" i="51"/>
  <c r="L109" i="51"/>
  <c r="U108" i="51"/>
  <c r="N37" i="51"/>
  <c r="N207" i="51"/>
  <c r="L115" i="51"/>
  <c r="S352" i="51"/>
  <c r="M361" i="51"/>
  <c r="U184" i="51"/>
  <c r="S190" i="51"/>
  <c r="N17" i="51"/>
  <c r="M71" i="51"/>
  <c r="O159" i="51"/>
  <c r="P48" i="51"/>
  <c r="S111" i="51"/>
  <c r="R277" i="51"/>
  <c r="P354" i="51"/>
  <c r="O139" i="51"/>
  <c r="L291" i="51"/>
  <c r="U15" i="51"/>
  <c r="K107" i="51"/>
  <c r="T100" i="51"/>
  <c r="L150" i="51"/>
  <c r="P267" i="51"/>
  <c r="Q320" i="51"/>
  <c r="R262" i="51"/>
  <c r="S171" i="51"/>
  <c r="L320" i="51"/>
  <c r="T341" i="51"/>
  <c r="K192" i="51"/>
  <c r="U356" i="51"/>
  <c r="Q183" i="51"/>
  <c r="S136" i="51"/>
  <c r="O306" i="51"/>
  <c r="T296" i="51"/>
  <c r="M323" i="51"/>
  <c r="Q64" i="51"/>
  <c r="V155" i="51"/>
  <c r="L282" i="51"/>
  <c r="N249" i="51"/>
  <c r="U267" i="51"/>
  <c r="V81" i="51"/>
  <c r="P358" i="51"/>
  <c r="T169" i="51"/>
  <c r="V51" i="51"/>
  <c r="T350" i="51"/>
  <c r="K78" i="51"/>
  <c r="Q52" i="51"/>
  <c r="O302" i="51"/>
  <c r="N245" i="51"/>
  <c r="N172" i="51"/>
  <c r="Q326" i="51"/>
  <c r="V175" i="51"/>
  <c r="V351" i="51"/>
  <c r="U200" i="51"/>
  <c r="P291" i="51"/>
  <c r="M136" i="51"/>
  <c r="T102" i="51"/>
  <c r="Q142" i="51"/>
  <c r="M293" i="51"/>
  <c r="U287" i="51"/>
  <c r="O338" i="51"/>
  <c r="N12" i="51"/>
  <c r="P337" i="51"/>
  <c r="T300" i="51"/>
  <c r="N81" i="51"/>
  <c r="V37" i="51"/>
  <c r="V220" i="51"/>
  <c r="O184" i="51"/>
  <c r="K325" i="51"/>
  <c r="V77" i="51"/>
  <c r="S72" i="51"/>
  <c r="N167" i="51"/>
  <c r="L235" i="51"/>
  <c r="L329" i="51"/>
  <c r="U140" i="51"/>
  <c r="S248" i="51"/>
  <c r="V133" i="51"/>
  <c r="U348" i="51"/>
  <c r="P74" i="51"/>
  <c r="R343" i="51"/>
  <c r="V121" i="51"/>
  <c r="K108" i="51"/>
  <c r="R129" i="51"/>
  <c r="L255" i="51"/>
  <c r="M178" i="51"/>
  <c r="L122" i="51"/>
  <c r="K117" i="51"/>
  <c r="T50" i="51"/>
  <c r="T204" i="51"/>
  <c r="N362" i="51"/>
  <c r="O182" i="51"/>
  <c r="L289" i="51"/>
  <c r="N168" i="51"/>
  <c r="O109" i="51"/>
  <c r="V43" i="51"/>
  <c r="R321" i="51"/>
  <c r="S41" i="51"/>
  <c r="M350" i="51"/>
  <c r="R43" i="51"/>
  <c r="U329" i="51"/>
  <c r="T281" i="51"/>
  <c r="K129" i="51"/>
  <c r="T308" i="51"/>
  <c r="Q172" i="51"/>
  <c r="P53" i="51"/>
  <c r="Q66" i="51"/>
  <c r="M50" i="51"/>
  <c r="V346" i="51"/>
  <c r="V240" i="51"/>
  <c r="U132" i="51"/>
  <c r="T197" i="51"/>
  <c r="P26" i="51"/>
  <c r="U152" i="51"/>
  <c r="L293" i="51"/>
  <c r="L43" i="51"/>
  <c r="L194" i="51"/>
  <c r="T87" i="51"/>
  <c r="O124" i="51"/>
  <c r="U299" i="51"/>
  <c r="P110" i="51"/>
  <c r="L195" i="51"/>
  <c r="N269" i="51"/>
  <c r="N238" i="51"/>
  <c r="O240" i="51"/>
  <c r="Q153" i="51"/>
  <c r="U104" i="51"/>
  <c r="N25" i="51"/>
  <c r="M23" i="51"/>
  <c r="U42" i="51"/>
  <c r="M310" i="51"/>
  <c r="R150" i="51"/>
  <c r="M61" i="51"/>
  <c r="N247" i="51"/>
  <c r="U51" i="51"/>
  <c r="M203" i="51"/>
  <c r="L196" i="51"/>
  <c r="V7" i="51"/>
  <c r="N120" i="51"/>
  <c r="R334" i="51"/>
  <c r="Q230" i="51"/>
  <c r="M186" i="51"/>
  <c r="V237" i="51"/>
  <c r="T270" i="51"/>
  <c r="V45" i="51"/>
  <c r="K40" i="51"/>
  <c r="M207" i="51"/>
  <c r="N65" i="51"/>
  <c r="T334" i="51"/>
  <c r="T179" i="51"/>
  <c r="O114" i="51"/>
  <c r="U8" i="51"/>
  <c r="N41" i="51"/>
  <c r="Q120" i="51"/>
  <c r="U64" i="51"/>
  <c r="M182" i="51"/>
  <c r="K3" i="51"/>
  <c r="M82" i="51"/>
  <c r="V125" i="51"/>
  <c r="M266" i="51"/>
  <c r="L163" i="51"/>
  <c r="Q145" i="51"/>
  <c r="L205" i="51"/>
  <c r="M73" i="51"/>
  <c r="T120" i="51"/>
  <c r="S62" i="51"/>
  <c r="L33" i="51"/>
  <c r="O179" i="51"/>
  <c r="O339" i="51"/>
  <c r="M147" i="51"/>
  <c r="T230" i="51"/>
  <c r="U147" i="51"/>
  <c r="O176" i="51"/>
  <c r="O194" i="51"/>
  <c r="P77" i="51"/>
  <c r="R218" i="51"/>
  <c r="R364" i="51"/>
  <c r="Q114" i="51"/>
  <c r="K137" i="51"/>
  <c r="T209" i="51"/>
  <c r="K321" i="51"/>
  <c r="M154" i="51"/>
  <c r="S293" i="51"/>
  <c r="S224" i="51"/>
  <c r="T54" i="51"/>
  <c r="R346" i="51"/>
  <c r="Q191" i="51"/>
  <c r="U278" i="51"/>
  <c r="K138" i="51"/>
  <c r="V161" i="51"/>
  <c r="N277" i="51"/>
  <c r="O67" i="51"/>
  <c r="T30" i="51"/>
  <c r="P178" i="51"/>
  <c r="L162" i="51"/>
  <c r="M333" i="51"/>
  <c r="T105" i="51"/>
  <c r="S274" i="51"/>
  <c r="M13" i="51"/>
  <c r="L297" i="51"/>
  <c r="R123" i="51"/>
  <c r="T310" i="51"/>
  <c r="N157" i="51"/>
  <c r="V296" i="51"/>
  <c r="K99" i="51"/>
  <c r="K98" i="51"/>
  <c r="V52" i="51"/>
  <c r="K351" i="51"/>
  <c r="V289" i="51"/>
  <c r="L262" i="51"/>
  <c r="N71" i="51"/>
  <c r="L38" i="51"/>
  <c r="Q130" i="51"/>
  <c r="T4" i="51"/>
  <c r="Q180" i="51"/>
  <c r="P328" i="51"/>
  <c r="R182" i="51"/>
  <c r="N349" i="51"/>
  <c r="Q81" i="51"/>
  <c r="K310" i="51"/>
  <c r="L208" i="51"/>
  <c r="U5" i="51"/>
  <c r="S160" i="51"/>
  <c r="M332" i="51"/>
  <c r="O106" i="51"/>
  <c r="U236" i="51"/>
  <c r="R51" i="51"/>
  <c r="V359" i="51"/>
  <c r="S192" i="51"/>
  <c r="T236" i="51"/>
  <c r="V265" i="51"/>
  <c r="O44" i="51"/>
  <c r="V84" i="51"/>
  <c r="K335" i="51"/>
  <c r="L287" i="51"/>
  <c r="O279" i="51"/>
  <c r="N316" i="51"/>
  <c r="U124" i="51"/>
  <c r="Q12" i="51"/>
  <c r="M279" i="51"/>
  <c r="R203" i="51"/>
  <c r="U328" i="51"/>
  <c r="N230" i="51"/>
  <c r="Q87" i="51"/>
  <c r="R154" i="51"/>
  <c r="R286" i="51"/>
  <c r="Q219" i="51"/>
  <c r="T284" i="51"/>
  <c r="K25" i="51"/>
  <c r="K278" i="51"/>
  <c r="K62" i="51"/>
  <c r="T168" i="51"/>
  <c r="N113" i="51"/>
  <c r="P89" i="51"/>
  <c r="R291" i="51"/>
  <c r="N184" i="51"/>
  <c r="O352" i="51"/>
  <c r="S152" i="51"/>
  <c r="Q73" i="51"/>
  <c r="V287" i="51"/>
  <c r="U255" i="51"/>
  <c r="L319" i="51"/>
  <c r="M254" i="51"/>
  <c r="M42" i="51"/>
  <c r="P238" i="51"/>
  <c r="K280" i="51"/>
  <c r="T312" i="51"/>
  <c r="T313" i="51"/>
  <c r="O174" i="51"/>
  <c r="M337" i="51"/>
  <c r="L358" i="51"/>
  <c r="U130" i="51"/>
  <c r="R69" i="51"/>
  <c r="L82" i="51"/>
  <c r="U120" i="51"/>
  <c r="K157" i="51"/>
  <c r="N79" i="51"/>
  <c r="R81" i="51"/>
  <c r="R138" i="51"/>
  <c r="Q242" i="51"/>
  <c r="M17" i="51"/>
  <c r="T94" i="51"/>
  <c r="V73" i="51"/>
  <c r="K142" i="51"/>
  <c r="S221" i="51"/>
  <c r="V66" i="51"/>
  <c r="M101" i="51"/>
  <c r="K49" i="51"/>
  <c r="Q353" i="51"/>
  <c r="S14" i="51"/>
  <c r="M334" i="51"/>
  <c r="S315" i="51"/>
  <c r="M33" i="51"/>
  <c r="U98" i="51"/>
  <c r="Q93" i="51"/>
  <c r="L9" i="51"/>
  <c r="U3" i="51"/>
  <c r="U53" i="51"/>
  <c r="R184" i="51"/>
  <c r="M60" i="51"/>
  <c r="Q270" i="51"/>
  <c r="S80" i="51"/>
  <c r="Q304" i="51"/>
  <c r="Q322" i="51"/>
  <c r="T215" i="51"/>
  <c r="L174" i="51"/>
  <c r="N145" i="51"/>
  <c r="S93" i="51"/>
  <c r="V5" i="51"/>
  <c r="U169" i="51"/>
  <c r="K87" i="51"/>
  <c r="M176" i="51"/>
  <c r="V238" i="51"/>
  <c r="O363" i="51"/>
  <c r="P265" i="51"/>
  <c r="S298" i="51"/>
  <c r="V96" i="51"/>
  <c r="M55" i="51"/>
  <c r="K31" i="51"/>
  <c r="N4" i="51"/>
  <c r="N13" i="51"/>
  <c r="P331" i="51"/>
  <c r="Q298" i="51"/>
  <c r="L324" i="51"/>
  <c r="S12" i="51"/>
  <c r="T178" i="51"/>
  <c r="M166" i="51"/>
  <c r="K200" i="51"/>
  <c r="N231" i="51"/>
  <c r="P72" i="51"/>
  <c r="K348" i="51"/>
  <c r="U115" i="51"/>
  <c r="L238" i="51"/>
  <c r="U292" i="51"/>
  <c r="R311" i="51"/>
  <c r="L123" i="51"/>
  <c r="U234" i="51"/>
  <c r="R320" i="51"/>
  <c r="Q159" i="51"/>
  <c r="M217" i="51"/>
  <c r="R339" i="51"/>
  <c r="T295" i="51"/>
  <c r="R132" i="51"/>
  <c r="L236" i="51"/>
  <c r="V300" i="51"/>
  <c r="V222" i="51"/>
  <c r="K48" i="51"/>
  <c r="P14" i="51"/>
  <c r="O55" i="51"/>
  <c r="O51" i="51"/>
  <c r="M213" i="51"/>
  <c r="T96" i="51"/>
  <c r="P156" i="51"/>
  <c r="U106" i="51"/>
  <c r="L136" i="51"/>
  <c r="V252" i="51"/>
  <c r="U243" i="51"/>
  <c r="M230" i="51"/>
  <c r="V82" i="51"/>
  <c r="K358" i="51"/>
  <c r="O359" i="51"/>
  <c r="S219" i="51"/>
  <c r="M240" i="51"/>
  <c r="R68" i="51"/>
  <c r="R3" i="51"/>
  <c r="U324" i="51"/>
  <c r="N155" i="51"/>
  <c r="V332" i="51"/>
  <c r="K193" i="51"/>
  <c r="O129" i="51"/>
  <c r="V323" i="51"/>
  <c r="V202" i="51"/>
  <c r="K122" i="51"/>
  <c r="U301" i="51"/>
  <c r="T90" i="51"/>
  <c r="O253" i="51"/>
  <c r="V87" i="51"/>
  <c r="N83" i="51"/>
  <c r="U66" i="51"/>
  <c r="M256" i="51"/>
  <c r="P326" i="51"/>
  <c r="R335" i="51"/>
  <c r="S5" i="51"/>
  <c r="K357" i="51"/>
  <c r="O237" i="51"/>
  <c r="T109" i="51"/>
  <c r="O289" i="51"/>
  <c r="V281" i="51"/>
  <c r="P29" i="51"/>
  <c r="Q23" i="51"/>
  <c r="V348" i="51"/>
  <c r="K27" i="51"/>
  <c r="Q147" i="51"/>
  <c r="T18" i="51"/>
  <c r="M149" i="51"/>
  <c r="S218" i="51"/>
  <c r="T303" i="51"/>
  <c r="Q40" i="51"/>
  <c r="V313" i="51"/>
  <c r="N69" i="51"/>
  <c r="R196" i="51"/>
  <c r="K228" i="51"/>
  <c r="R147" i="51"/>
  <c r="R36" i="51"/>
  <c r="T163" i="51"/>
  <c r="K270" i="51"/>
  <c r="L217" i="51"/>
  <c r="U69" i="51"/>
  <c r="M24" i="51"/>
  <c r="V70" i="51"/>
  <c r="K136" i="51"/>
  <c r="K88" i="51"/>
  <c r="S71" i="51"/>
  <c r="Q38" i="51"/>
  <c r="S121" i="51"/>
  <c r="P98" i="51"/>
  <c r="U166" i="51"/>
  <c r="N209" i="51"/>
  <c r="Q43" i="51"/>
  <c r="M153" i="51"/>
  <c r="S249" i="51"/>
  <c r="Q334" i="51"/>
  <c r="S178" i="51"/>
  <c r="L239" i="51"/>
  <c r="P50" i="51"/>
  <c r="S217" i="51"/>
  <c r="P306" i="51"/>
  <c r="O301" i="51"/>
  <c r="P161" i="51"/>
  <c r="L108" i="51"/>
  <c r="P114" i="51"/>
  <c r="K35" i="51"/>
  <c r="K255" i="51"/>
  <c r="V232" i="51"/>
  <c r="L41" i="51"/>
  <c r="N166" i="51"/>
  <c r="M313" i="51"/>
  <c r="U340" i="51"/>
  <c r="U258" i="51"/>
  <c r="K232" i="51"/>
  <c r="R315" i="51"/>
  <c r="V306" i="51"/>
  <c r="U121" i="51"/>
  <c r="L246" i="51"/>
  <c r="O328" i="51"/>
  <c r="S25" i="51"/>
  <c r="P133" i="51"/>
  <c r="O131" i="51"/>
  <c r="M291" i="51"/>
  <c r="U288" i="51"/>
  <c r="M275" i="51"/>
  <c r="N338" i="51"/>
  <c r="T2" i="51"/>
  <c r="S108" i="51"/>
  <c r="P34" i="51"/>
  <c r="O209" i="51"/>
  <c r="P15" i="51"/>
  <c r="Q72" i="51"/>
  <c r="Q194" i="51"/>
  <c r="P86" i="51"/>
  <c r="S260" i="51"/>
  <c r="K100" i="51"/>
  <c r="O140" i="51"/>
  <c r="M264" i="51"/>
  <c r="P273" i="51"/>
  <c r="R349" i="51"/>
  <c r="V276" i="51"/>
  <c r="S103" i="51"/>
  <c r="O333" i="51"/>
  <c r="Q106" i="51"/>
  <c r="T110" i="51"/>
  <c r="V244" i="51"/>
  <c r="N305" i="51"/>
  <c r="T193" i="51"/>
  <c r="P231" i="51"/>
  <c r="U246" i="51"/>
  <c r="M283" i="51"/>
  <c r="M211" i="51"/>
  <c r="U202" i="51"/>
  <c r="M221" i="51"/>
  <c r="V164" i="51"/>
  <c r="P186" i="51"/>
  <c r="P278" i="51"/>
  <c r="U122" i="51"/>
  <c r="K204" i="51"/>
  <c r="R305" i="51"/>
  <c r="T325" i="51"/>
  <c r="P232" i="51"/>
  <c r="U219" i="51"/>
  <c r="M343" i="51"/>
  <c r="K299" i="51"/>
  <c r="O158" i="51"/>
  <c r="Q222" i="51"/>
  <c r="K97" i="51"/>
  <c r="N161" i="51"/>
  <c r="O98" i="51"/>
  <c r="U286" i="51"/>
  <c r="V141" i="51"/>
  <c r="T343" i="51"/>
  <c r="K177" i="51"/>
  <c r="L234" i="51"/>
  <c r="S267" i="51"/>
  <c r="V139" i="51"/>
  <c r="M4" i="51"/>
  <c r="R306" i="51"/>
  <c r="R45" i="51"/>
  <c r="U85" i="51"/>
  <c r="N259" i="51"/>
  <c r="L284" i="51"/>
  <c r="K356" i="51"/>
  <c r="K196" i="51"/>
  <c r="V157" i="51"/>
  <c r="V319" i="51"/>
  <c r="S153" i="51"/>
  <c r="P356" i="51"/>
  <c r="T61" i="51"/>
  <c r="V291" i="51"/>
  <c r="M223" i="51"/>
  <c r="N144" i="51"/>
  <c r="S59" i="51"/>
  <c r="L245" i="51"/>
  <c r="Q226" i="51"/>
  <c r="V331" i="51"/>
  <c r="S139" i="51"/>
  <c r="L52" i="51"/>
  <c r="K355" i="51"/>
  <c r="V71" i="51"/>
  <c r="Q220" i="51"/>
  <c r="T347" i="51"/>
  <c r="O291" i="51"/>
  <c r="O14" i="51"/>
  <c r="V16" i="51"/>
  <c r="Q98" i="51"/>
  <c r="P174" i="51"/>
  <c r="R269" i="51"/>
  <c r="Q17" i="51"/>
  <c r="N58" i="51"/>
  <c r="R278" i="51"/>
  <c r="O56" i="51"/>
  <c r="S273" i="51"/>
  <c r="U213" i="51"/>
  <c r="M12" i="51"/>
  <c r="T348" i="51"/>
  <c r="S132" i="51"/>
  <c r="V317" i="51"/>
  <c r="L302" i="51"/>
  <c r="O138" i="51"/>
  <c r="S256" i="51"/>
  <c r="U230" i="51"/>
  <c r="S302" i="51"/>
  <c r="V67" i="51"/>
  <c r="U71" i="51"/>
  <c r="U17" i="51"/>
  <c r="M344" i="51"/>
  <c r="L202" i="51"/>
  <c r="L221" i="51"/>
  <c r="K202" i="51"/>
  <c r="U197" i="51"/>
  <c r="T262" i="51"/>
  <c r="T247" i="51"/>
  <c r="T122" i="51"/>
  <c r="L118" i="51"/>
  <c r="T213" i="51"/>
  <c r="P52" i="51"/>
  <c r="N122" i="51"/>
  <c r="R356" i="51"/>
  <c r="U212" i="51"/>
  <c r="O171" i="51"/>
  <c r="L323" i="51"/>
  <c r="Q319" i="51"/>
  <c r="R309" i="51"/>
  <c r="U77" i="51"/>
  <c r="Q269" i="51"/>
  <c r="U160" i="51"/>
  <c r="R236" i="51"/>
  <c r="Q342" i="51"/>
  <c r="T291" i="51"/>
  <c r="K233" i="51"/>
  <c r="S9" i="51"/>
  <c r="O335" i="51"/>
  <c r="V321" i="51"/>
  <c r="R27" i="51"/>
  <c r="Q121" i="51"/>
  <c r="S164" i="51"/>
  <c r="K216" i="51"/>
  <c r="N89" i="51"/>
  <c r="S37" i="51"/>
  <c r="U111" i="51"/>
  <c r="K67" i="51"/>
  <c r="Q91" i="51"/>
  <c r="S308" i="51"/>
  <c r="K37" i="51"/>
  <c r="U43" i="51"/>
  <c r="V90" i="51"/>
  <c r="U341" i="51"/>
  <c r="O3" i="51"/>
  <c r="K243" i="51"/>
  <c r="R292" i="51"/>
  <c r="L59" i="51"/>
  <c r="R303" i="51"/>
  <c r="K64" i="51"/>
  <c r="K344" i="51"/>
  <c r="N271" i="51"/>
  <c r="Q116" i="51"/>
  <c r="S235" i="51"/>
  <c r="S67" i="51"/>
  <c r="T257" i="51"/>
  <c r="Q71" i="51"/>
  <c r="N343" i="51"/>
  <c r="Q61" i="51"/>
  <c r="U253" i="51"/>
  <c r="S94" i="51"/>
  <c r="M258" i="51"/>
  <c r="S229" i="51"/>
  <c r="O190" i="51"/>
  <c r="S145" i="51"/>
  <c r="U148" i="51"/>
  <c r="N223" i="51"/>
  <c r="N114" i="51"/>
  <c r="L338" i="51"/>
  <c r="V165" i="51"/>
  <c r="Q317" i="51"/>
  <c r="S21" i="51"/>
  <c r="P80" i="51"/>
  <c r="S180" i="51"/>
  <c r="O108" i="51"/>
  <c r="R323" i="51"/>
  <c r="R7" i="51"/>
  <c r="U232" i="51"/>
  <c r="M145" i="51"/>
  <c r="V324" i="51"/>
  <c r="K68" i="51"/>
  <c r="U343" i="51"/>
  <c r="L71" i="51"/>
  <c r="L65" i="51"/>
  <c r="N310" i="51"/>
  <c r="R157" i="51"/>
  <c r="T354" i="51"/>
  <c r="O168" i="51"/>
  <c r="Q292" i="51"/>
  <c r="L209" i="51"/>
  <c r="K323" i="51"/>
  <c r="Q259" i="51"/>
  <c r="R113" i="51"/>
  <c r="R331" i="51"/>
  <c r="U361" i="51"/>
  <c r="K156" i="51"/>
  <c r="P259" i="51"/>
  <c r="O325" i="51"/>
  <c r="R169" i="51"/>
  <c r="V42" i="51"/>
  <c r="Q85" i="51"/>
  <c r="Q122" i="51"/>
  <c r="U38" i="51"/>
  <c r="S188" i="51"/>
  <c r="V192" i="51"/>
  <c r="T119" i="51"/>
  <c r="N260" i="51"/>
  <c r="U47" i="51"/>
  <c r="T224" i="51"/>
  <c r="M257" i="51"/>
  <c r="K290" i="51"/>
  <c r="K218" i="51"/>
  <c r="T70" i="51"/>
  <c r="T127" i="51"/>
  <c r="R267" i="51"/>
  <c r="U79" i="51"/>
  <c r="N136" i="51"/>
  <c r="K295" i="51"/>
  <c r="V146" i="51"/>
  <c r="R293" i="51"/>
  <c r="R48" i="51"/>
  <c r="L53" i="51"/>
  <c r="S277" i="51"/>
  <c r="M122" i="51"/>
  <c r="R156" i="51"/>
  <c r="N251" i="51"/>
  <c r="M162" i="51"/>
  <c r="Q303" i="51"/>
  <c r="M113" i="51"/>
  <c r="Q199" i="51"/>
  <c r="R256" i="51"/>
  <c r="K182" i="51"/>
  <c r="S193" i="51"/>
  <c r="R77" i="51"/>
  <c r="U80" i="51"/>
  <c r="R167" i="51"/>
  <c r="S347" i="51"/>
  <c r="L219" i="51"/>
  <c r="Q119" i="51"/>
  <c r="S233" i="51"/>
  <c r="L131" i="51"/>
  <c r="T184" i="51"/>
  <c r="O298" i="51"/>
  <c r="R46" i="51"/>
  <c r="P181" i="51"/>
  <c r="M284" i="51"/>
  <c r="M45" i="51"/>
  <c r="V25" i="51"/>
  <c r="O35" i="51"/>
  <c r="Q155" i="51"/>
  <c r="Q305" i="51"/>
  <c r="R264" i="51"/>
  <c r="T233" i="51"/>
  <c r="R50" i="51"/>
  <c r="S220" i="51"/>
  <c r="U55" i="51"/>
  <c r="U153" i="51"/>
  <c r="O336" i="51"/>
  <c r="N267" i="51"/>
  <c r="Q168" i="51"/>
  <c r="L146" i="51"/>
  <c r="K234" i="51"/>
  <c r="P214" i="51"/>
  <c r="S304" i="51"/>
  <c r="U229" i="51"/>
  <c r="O75" i="51"/>
  <c r="M16" i="51"/>
  <c r="U150" i="51"/>
  <c r="R230" i="51"/>
  <c r="T123" i="51"/>
  <c r="S23" i="51"/>
  <c r="Q221" i="51"/>
  <c r="Q310" i="51"/>
  <c r="S337" i="51"/>
  <c r="M180" i="51"/>
  <c r="N254" i="51"/>
  <c r="T138" i="51"/>
  <c r="S100" i="51"/>
  <c r="O273" i="51"/>
  <c r="K260" i="51"/>
  <c r="U235" i="51"/>
  <c r="N3" i="51"/>
  <c r="O11" i="51"/>
  <c r="R202" i="51"/>
  <c r="T85" i="51"/>
  <c r="K161" i="51"/>
  <c r="O123" i="51"/>
  <c r="K51" i="51"/>
  <c r="T337" i="51"/>
  <c r="O247" i="51"/>
  <c r="T154" i="51"/>
  <c r="U332" i="51"/>
  <c r="S297" i="51"/>
  <c r="N280" i="51"/>
  <c r="M216" i="51"/>
  <c r="L244" i="51"/>
  <c r="L48" i="51"/>
  <c r="P237" i="51"/>
  <c r="R86" i="51"/>
  <c r="S89" i="51"/>
  <c r="S317" i="51"/>
  <c r="S78" i="51"/>
  <c r="S116" i="51"/>
  <c r="N91" i="51"/>
  <c r="S26" i="51"/>
  <c r="M123" i="51"/>
  <c r="S333" i="51"/>
  <c r="K61" i="51"/>
  <c r="P46" i="51"/>
  <c r="S314" i="51"/>
  <c r="M330" i="51"/>
  <c r="V267" i="51"/>
  <c r="P171" i="51"/>
  <c r="O9" i="51"/>
  <c r="L268" i="51"/>
  <c r="L330" i="51"/>
  <c r="V48" i="51"/>
  <c r="S275" i="51"/>
  <c r="Q299" i="51"/>
  <c r="O212" i="51"/>
  <c r="O10" i="51"/>
  <c r="T47" i="51"/>
  <c r="R99" i="51"/>
  <c r="S155" i="51"/>
  <c r="L17" i="51"/>
  <c r="R233" i="51"/>
  <c r="P355" i="51"/>
  <c r="Q33" i="51"/>
  <c r="T240" i="51"/>
  <c r="U7" i="51"/>
  <c r="V322" i="51"/>
  <c r="N162" i="51"/>
  <c r="Q151" i="51"/>
  <c r="S50" i="51"/>
  <c r="S210" i="51"/>
  <c r="U271" i="51"/>
  <c r="U279" i="51"/>
  <c r="L225" i="51"/>
  <c r="N363" i="51"/>
  <c r="T93" i="51"/>
  <c r="S61" i="51"/>
  <c r="V235" i="51"/>
  <c r="L309" i="51"/>
  <c r="K173" i="51"/>
  <c r="R66" i="51"/>
  <c r="U268" i="51"/>
  <c r="V304" i="51"/>
  <c r="M354" i="51"/>
  <c r="K80" i="51"/>
  <c r="V335" i="51"/>
  <c r="N341" i="51"/>
  <c r="L124" i="51"/>
  <c r="P279" i="51"/>
  <c r="T147" i="51"/>
  <c r="R57" i="51"/>
  <c r="K6" i="51"/>
  <c r="Q149" i="51"/>
  <c r="N346" i="51"/>
  <c r="R82" i="51"/>
  <c r="T306" i="51"/>
  <c r="S281" i="51"/>
  <c r="S212" i="51"/>
  <c r="S98" i="51"/>
  <c r="N49" i="51"/>
  <c r="R143" i="51"/>
  <c r="P149" i="51"/>
  <c r="N112" i="51"/>
  <c r="R172" i="51"/>
  <c r="P64" i="51"/>
  <c r="N86" i="51"/>
  <c r="O215" i="51"/>
  <c r="R170" i="51"/>
  <c r="O239" i="51"/>
  <c r="S194" i="51"/>
  <c r="N140" i="51"/>
  <c r="K194" i="51"/>
  <c r="Q112" i="51"/>
  <c r="Q13" i="51"/>
  <c r="K247" i="51"/>
  <c r="U364" i="51"/>
  <c r="R263" i="51"/>
  <c r="V167" i="51"/>
  <c r="R144" i="51"/>
  <c r="L242" i="51"/>
  <c r="L25" i="51"/>
  <c r="R240" i="51"/>
  <c r="T7" i="51"/>
  <c r="T360" i="51"/>
  <c r="U19" i="51"/>
  <c r="S322" i="51"/>
  <c r="P58" i="51"/>
  <c r="L49" i="51"/>
  <c r="Q22" i="51"/>
  <c r="N170" i="51"/>
  <c r="S246" i="51"/>
  <c r="M109" i="51"/>
  <c r="M93" i="51"/>
  <c r="N19" i="51"/>
  <c r="O199" i="51"/>
  <c r="V247" i="51"/>
  <c r="Q25" i="51"/>
  <c r="N335" i="51"/>
  <c r="P335" i="51"/>
  <c r="V345" i="51"/>
  <c r="R114" i="51"/>
  <c r="P249" i="51"/>
  <c r="Q240" i="51"/>
  <c r="Q88" i="51"/>
  <c r="R336" i="51"/>
  <c r="U311" i="51"/>
  <c r="L212" i="51"/>
  <c r="T346" i="51"/>
  <c r="Q312" i="51"/>
  <c r="M78" i="51"/>
  <c r="U280" i="51"/>
  <c r="R363" i="51"/>
  <c r="O210" i="51"/>
  <c r="V356" i="51"/>
  <c r="T103" i="51"/>
  <c r="M222" i="51"/>
  <c r="M7" i="51"/>
  <c r="V147" i="51"/>
  <c r="V314" i="51"/>
  <c r="V152" i="51"/>
  <c r="T269" i="51"/>
  <c r="K285" i="51"/>
  <c r="V136" i="51"/>
  <c r="L362" i="51"/>
  <c r="R80" i="51"/>
  <c r="U86" i="51"/>
  <c r="L100" i="51"/>
  <c r="L153" i="51"/>
  <c r="V297" i="51"/>
  <c r="T153" i="51"/>
  <c r="U57" i="51"/>
  <c r="P364" i="51"/>
  <c r="U198" i="51"/>
  <c r="K339" i="51"/>
  <c r="U175" i="51"/>
  <c r="K362" i="51"/>
  <c r="U20" i="51"/>
  <c r="K316" i="51"/>
  <c r="L349" i="51"/>
  <c r="K184" i="51"/>
  <c r="R131" i="51"/>
  <c r="N258" i="51"/>
  <c r="L135" i="51"/>
  <c r="U105" i="51"/>
  <c r="R299" i="51"/>
  <c r="K24" i="51"/>
  <c r="U101" i="51"/>
  <c r="V110" i="51"/>
  <c r="K349" i="51"/>
  <c r="O22" i="51"/>
  <c r="P183" i="51"/>
  <c r="Q44" i="51"/>
  <c r="R319" i="51"/>
  <c r="K126" i="51"/>
  <c r="V46" i="51"/>
  <c r="K291" i="51"/>
  <c r="M356" i="51"/>
  <c r="R115" i="51"/>
  <c r="O265" i="51"/>
  <c r="L93" i="51"/>
  <c r="R83" i="51"/>
  <c r="S271" i="51"/>
  <c r="P8" i="51"/>
  <c r="Q193" i="51"/>
  <c r="R39" i="51"/>
  <c r="R232" i="51"/>
  <c r="S357" i="51"/>
  <c r="Q351" i="51"/>
  <c r="P263" i="51"/>
  <c r="U36" i="51"/>
  <c r="L161" i="51"/>
  <c r="R224" i="51"/>
  <c r="N36" i="51"/>
  <c r="Q74" i="51"/>
  <c r="K242" i="51"/>
  <c r="Q185" i="51"/>
  <c r="T121" i="51"/>
  <c r="O225" i="51"/>
  <c r="K277" i="51"/>
  <c r="R53" i="51"/>
  <c r="K253" i="51"/>
  <c r="S278" i="51"/>
  <c r="K275" i="51"/>
  <c r="S18" i="51"/>
  <c r="V357" i="51"/>
  <c r="Q32" i="51"/>
  <c r="O281" i="51"/>
  <c r="M303" i="51"/>
  <c r="K44" i="51"/>
  <c r="K220" i="51"/>
  <c r="V162" i="51"/>
  <c r="N324" i="51"/>
  <c r="K158" i="51"/>
  <c r="U314" i="51"/>
  <c r="P113" i="51"/>
  <c r="N30" i="51"/>
  <c r="S236" i="51"/>
  <c r="S349" i="51"/>
  <c r="M83" i="51"/>
  <c r="L80" i="51"/>
  <c r="M51" i="51"/>
  <c r="Q203" i="51"/>
  <c r="M156" i="51"/>
  <c r="R146" i="51"/>
  <c r="L213" i="51"/>
  <c r="O196" i="51"/>
  <c r="L70" i="51"/>
  <c r="O308" i="51"/>
  <c r="O173" i="51"/>
  <c r="M241" i="51"/>
  <c r="M28" i="51"/>
  <c r="Q123" i="51"/>
  <c r="P190" i="51"/>
  <c r="L141" i="51"/>
  <c r="Q241" i="51"/>
  <c r="O65" i="51"/>
  <c r="U310" i="51"/>
  <c r="N48" i="51"/>
  <c r="U208" i="51"/>
  <c r="O290" i="51"/>
  <c r="N295" i="51"/>
  <c r="T141" i="51"/>
  <c r="T167" i="51"/>
  <c r="Q212" i="51"/>
  <c r="N96" i="51"/>
  <c r="N188" i="51"/>
  <c r="M219" i="51"/>
  <c r="L198" i="51"/>
  <c r="N263" i="51"/>
  <c r="N18" i="51"/>
  <c r="S11" i="51"/>
  <c r="M336" i="51"/>
  <c r="U154" i="51"/>
  <c r="O141" i="51"/>
  <c r="U207" i="51"/>
  <c r="Q244" i="51"/>
  <c r="U29" i="51"/>
  <c r="Q297" i="51"/>
  <c r="U191" i="51"/>
  <c r="R23" i="51"/>
  <c r="U284" i="51"/>
  <c r="M29" i="51"/>
  <c r="V293" i="51"/>
  <c r="Q163" i="51"/>
  <c r="K272" i="51"/>
  <c r="O21" i="51"/>
  <c r="O45" i="51"/>
  <c r="O191" i="51"/>
  <c r="P347" i="51"/>
  <c r="V315" i="51"/>
  <c r="O122" i="51"/>
  <c r="S312" i="51"/>
  <c r="V38" i="51"/>
  <c r="O30" i="51"/>
  <c r="Q42" i="51"/>
  <c r="R325" i="51"/>
  <c r="L179" i="51"/>
  <c r="T232" i="51"/>
  <c r="R273" i="51"/>
  <c r="T137" i="51"/>
  <c r="P154" i="51"/>
  <c r="P329" i="51"/>
  <c r="Q54" i="51"/>
  <c r="Q128" i="51"/>
  <c r="R193" i="51"/>
  <c r="L28" i="51"/>
  <c r="L144" i="51"/>
  <c r="M245" i="51"/>
  <c r="K139" i="51"/>
  <c r="P300" i="51"/>
  <c r="P191" i="51"/>
  <c r="T92" i="51"/>
  <c r="V134" i="51"/>
  <c r="M319" i="51"/>
  <c r="U75" i="51"/>
  <c r="Q278" i="51"/>
  <c r="K103" i="51"/>
  <c r="L167" i="51"/>
  <c r="L355" i="51"/>
  <c r="M229" i="51"/>
  <c r="U214" i="51"/>
  <c r="O318" i="51"/>
  <c r="O69" i="51"/>
  <c r="R62" i="51"/>
  <c r="K201" i="51"/>
  <c r="M225" i="51"/>
  <c r="S338" i="51"/>
  <c r="T253" i="51"/>
  <c r="S20" i="51"/>
  <c r="P141" i="51"/>
  <c r="P318" i="51"/>
  <c r="N182" i="51"/>
  <c r="V65" i="51"/>
  <c r="L133" i="51"/>
  <c r="S342" i="51"/>
  <c r="P82" i="51"/>
  <c r="N250" i="51"/>
  <c r="Q20" i="51"/>
  <c r="T51" i="51"/>
  <c r="U70" i="51"/>
  <c r="N326" i="51"/>
  <c r="S177" i="51"/>
  <c r="T63" i="51"/>
  <c r="T130" i="51"/>
  <c r="T309" i="51"/>
  <c r="L312" i="51"/>
  <c r="O23" i="51"/>
  <c r="K256" i="51"/>
  <c r="N84" i="51"/>
  <c r="K276" i="51"/>
  <c r="N337" i="51"/>
  <c r="T203" i="51"/>
  <c r="M164" i="51"/>
  <c r="S33" i="51"/>
  <c r="S119" i="51"/>
  <c r="O81" i="51"/>
  <c r="T289" i="51"/>
  <c r="O120" i="51"/>
  <c r="R304" i="51"/>
  <c r="S27" i="51"/>
  <c r="Q167" i="51"/>
  <c r="M238" i="51"/>
  <c r="M215" i="51"/>
  <c r="L129" i="51"/>
  <c r="U16" i="51"/>
  <c r="S252" i="51"/>
  <c r="N148" i="51"/>
  <c r="O347" i="51"/>
  <c r="M44" i="51"/>
  <c r="S257" i="51"/>
  <c r="O357" i="51"/>
  <c r="L125" i="51"/>
  <c r="M105" i="51"/>
  <c r="Q146" i="51"/>
  <c r="R357" i="51"/>
  <c r="O112" i="51"/>
  <c r="V282" i="51"/>
  <c r="V277" i="51"/>
  <c r="O125" i="51"/>
  <c r="P3" i="51"/>
  <c r="K131" i="51"/>
  <c r="U215" i="51"/>
  <c r="Q279" i="51"/>
  <c r="O346" i="51"/>
  <c r="P147" i="51"/>
  <c r="R5" i="51"/>
  <c r="S335" i="51"/>
  <c r="V188" i="51"/>
  <c r="U54" i="51"/>
  <c r="R330" i="51"/>
  <c r="T148" i="51"/>
  <c r="V178" i="51"/>
  <c r="V101" i="51"/>
  <c r="V218" i="51"/>
  <c r="T365" i="51"/>
  <c r="P351" i="51"/>
  <c r="S30" i="51"/>
  <c r="L306" i="51"/>
  <c r="K32" i="51"/>
  <c r="S65" i="51"/>
  <c r="P100" i="51"/>
  <c r="L39" i="51"/>
  <c r="L79" i="51"/>
  <c r="V210" i="51"/>
  <c r="K41" i="51"/>
  <c r="N152" i="51"/>
  <c r="U2" i="51"/>
  <c r="K250" i="51"/>
  <c r="O259" i="51"/>
  <c r="V21" i="51"/>
  <c r="L325" i="51"/>
  <c r="L116" i="51"/>
  <c r="Q205" i="51"/>
  <c r="N191" i="51"/>
  <c r="V49" i="51"/>
  <c r="O360" i="51"/>
  <c r="S365" i="51"/>
  <c r="O321" i="51"/>
  <c r="S209" i="51"/>
  <c r="P31" i="51"/>
  <c r="L104" i="51"/>
  <c r="V17" i="51"/>
  <c r="R239" i="51"/>
  <c r="M352" i="51"/>
  <c r="O343" i="51"/>
  <c r="N115" i="51"/>
  <c r="T131" i="51"/>
  <c r="V75" i="51"/>
  <c r="S140" i="51"/>
  <c r="L97" i="51"/>
  <c r="R98" i="51"/>
  <c r="T156" i="51"/>
  <c r="T59" i="51"/>
  <c r="R153" i="51"/>
  <c r="R162" i="51"/>
  <c r="P221" i="51"/>
  <c r="Q253" i="51"/>
  <c r="Q6" i="51"/>
  <c r="L265" i="51"/>
  <c r="U217" i="51"/>
  <c r="T45" i="51"/>
  <c r="R324" i="51"/>
  <c r="N77" i="51"/>
  <c r="K42" i="51"/>
  <c r="L300" i="51"/>
  <c r="K20" i="51"/>
  <c r="M120" i="51"/>
  <c r="S36" i="51"/>
  <c r="O130" i="51"/>
  <c r="O155" i="51"/>
  <c r="L114" i="51"/>
  <c r="P163" i="51"/>
  <c r="S201" i="51"/>
  <c r="L155" i="51"/>
  <c r="Q277" i="51"/>
  <c r="N119" i="51"/>
  <c r="M86" i="51"/>
  <c r="R124" i="51"/>
  <c r="U363" i="51"/>
  <c r="T294" i="51"/>
  <c r="V89" i="51"/>
  <c r="R55" i="51"/>
  <c r="Q250" i="51"/>
  <c r="L78" i="51"/>
  <c r="Q321" i="51"/>
  <c r="Q5" i="51"/>
  <c r="U333" i="51"/>
  <c r="Q118" i="51"/>
  <c r="K330" i="51"/>
  <c r="K198" i="51"/>
  <c r="L340" i="51"/>
  <c r="V205" i="51"/>
  <c r="K89" i="51"/>
  <c r="U99" i="51"/>
  <c r="R179" i="51"/>
  <c r="R238" i="51"/>
  <c r="T222" i="51"/>
  <c r="P71" i="51"/>
  <c r="P325" i="51"/>
  <c r="L317" i="51"/>
  <c r="V250" i="51"/>
  <c r="S206" i="51"/>
  <c r="R210" i="51"/>
  <c r="U227" i="51"/>
  <c r="U168" i="51"/>
  <c r="L357" i="51"/>
  <c r="Q133" i="51"/>
  <c r="M248" i="51"/>
  <c r="P99" i="51"/>
  <c r="L130" i="51"/>
  <c r="T35" i="51"/>
  <c r="P308" i="51"/>
  <c r="S346" i="51"/>
  <c r="O326" i="51"/>
  <c r="V263" i="51"/>
  <c r="Q302" i="51"/>
  <c r="Q67" i="51"/>
  <c r="N241" i="51"/>
  <c r="P4" i="51"/>
  <c r="P202" i="51"/>
  <c r="Q190" i="51"/>
  <c r="T277" i="51"/>
  <c r="N330" i="51"/>
  <c r="K225" i="51"/>
  <c r="P248" i="51"/>
  <c r="P129" i="51"/>
  <c r="V340" i="51"/>
  <c r="R117" i="51"/>
  <c r="Q280" i="51"/>
  <c r="V95" i="51"/>
  <c r="Q143" i="51"/>
  <c r="N143" i="51"/>
  <c r="M288" i="51"/>
  <c r="U173" i="51"/>
  <c r="K284" i="51"/>
  <c r="M296" i="51"/>
  <c r="S130" i="51"/>
  <c r="Q189" i="51"/>
  <c r="L337" i="51"/>
  <c r="Q144" i="51"/>
  <c r="O95" i="51"/>
  <c r="P252" i="51"/>
  <c r="M104" i="51"/>
  <c r="S222" i="51"/>
  <c r="M324" i="51"/>
  <c r="U201" i="51"/>
  <c r="K76" i="51"/>
  <c r="P216" i="51"/>
  <c r="U323" i="51"/>
  <c r="Q165" i="51"/>
  <c r="T136" i="51"/>
  <c r="V126" i="51"/>
  <c r="R295" i="51"/>
  <c r="L204" i="51"/>
  <c r="V14" i="51"/>
  <c r="U144" i="51"/>
  <c r="T358" i="51"/>
  <c r="P304" i="51"/>
  <c r="P131" i="51"/>
  <c r="M121" i="51"/>
  <c r="U300" i="51"/>
  <c r="K206" i="51"/>
  <c r="K130" i="51"/>
  <c r="L181" i="51"/>
  <c r="O300" i="51"/>
  <c r="M197" i="51"/>
  <c r="L184" i="51"/>
  <c r="K90" i="51"/>
  <c r="S138" i="51"/>
  <c r="R159" i="51"/>
  <c r="Q324" i="51"/>
  <c r="T311" i="51"/>
  <c r="P311" i="51"/>
  <c r="V350" i="51"/>
  <c r="O365" i="51"/>
  <c r="R47" i="51"/>
  <c r="O25" i="51"/>
  <c r="S47" i="51"/>
  <c r="M340" i="51"/>
  <c r="R253" i="51"/>
  <c r="T16" i="51"/>
  <c r="O330" i="51"/>
  <c r="U183" i="51"/>
  <c r="V187" i="51"/>
  <c r="M25" i="51"/>
  <c r="T108" i="51"/>
  <c r="V68" i="51"/>
  <c r="T333" i="51"/>
  <c r="O324" i="51"/>
  <c r="R197" i="51"/>
  <c r="O208" i="51"/>
  <c r="U167" i="51"/>
  <c r="P97" i="51"/>
  <c r="R148" i="51"/>
  <c r="P130" i="51"/>
  <c r="M161" i="51"/>
  <c r="O170" i="51"/>
  <c r="N110" i="51"/>
  <c r="U283" i="51"/>
  <c r="R79" i="51"/>
  <c r="U41" i="51"/>
  <c r="M58" i="51"/>
  <c r="N287" i="51"/>
  <c r="L58" i="51"/>
  <c r="O226" i="51"/>
  <c r="N26" i="51"/>
  <c r="Q126" i="51"/>
  <c r="K38" i="51"/>
  <c r="L197" i="51"/>
  <c r="M363" i="51"/>
  <c r="O105" i="51"/>
  <c r="R266" i="51"/>
  <c r="N92" i="51"/>
  <c r="M190" i="51"/>
  <c r="R65" i="51"/>
  <c r="Q243" i="51"/>
  <c r="V98" i="51"/>
  <c r="T11" i="51"/>
  <c r="S292" i="51"/>
  <c r="P95" i="51"/>
  <c r="U134" i="51"/>
  <c r="P213" i="51"/>
  <c r="Q195" i="51"/>
  <c r="O15" i="51"/>
  <c r="L173" i="51"/>
  <c r="T65" i="51"/>
  <c r="O364" i="51"/>
  <c r="Q154" i="51"/>
  <c r="L344" i="51"/>
  <c r="S225" i="51"/>
  <c r="N352" i="51"/>
  <c r="U145" i="51"/>
  <c r="O284" i="51"/>
  <c r="O351" i="51"/>
  <c r="S211" i="51"/>
  <c r="T144" i="51"/>
  <c r="P47" i="51"/>
  <c r="P346" i="51"/>
  <c r="S101" i="51"/>
  <c r="Q76" i="51"/>
  <c r="U233" i="51"/>
  <c r="Q29" i="51"/>
  <c r="P106" i="51"/>
  <c r="P116" i="51"/>
  <c r="P38" i="51"/>
  <c r="Q330" i="51"/>
  <c r="R141" i="51"/>
  <c r="V32" i="51"/>
  <c r="L55" i="51"/>
  <c r="R201" i="51"/>
  <c r="T352" i="51"/>
  <c r="N142" i="51"/>
  <c r="K287" i="51"/>
  <c r="R104" i="51"/>
  <c r="S239" i="51"/>
  <c r="M233" i="51"/>
  <c r="O83" i="51"/>
  <c r="V145" i="51"/>
  <c r="T212" i="51"/>
  <c r="P198" i="51"/>
  <c r="R192" i="51"/>
  <c r="T316" i="51"/>
  <c r="V271" i="51"/>
  <c r="Q26" i="51"/>
  <c r="U241" i="51"/>
  <c r="R259" i="51"/>
  <c r="N318" i="51"/>
  <c r="M158" i="51"/>
  <c r="S127" i="51"/>
  <c r="L143" i="51"/>
  <c r="P79" i="51"/>
  <c r="Q198" i="51"/>
  <c r="K301" i="51"/>
  <c r="U113" i="51"/>
  <c r="Q223" i="51"/>
  <c r="T190" i="51"/>
  <c r="P159" i="51"/>
  <c r="P176" i="51"/>
  <c r="R244" i="51"/>
  <c r="S258" i="51"/>
  <c r="P136" i="51"/>
  <c r="P60" i="51"/>
  <c r="R194" i="51"/>
  <c r="U265" i="51"/>
  <c r="Q281" i="51"/>
  <c r="M95" i="51"/>
  <c r="P235" i="51"/>
  <c r="P121" i="51"/>
  <c r="R32" i="51"/>
  <c r="L165" i="51"/>
  <c r="Q207" i="51"/>
  <c r="S112" i="51"/>
  <c r="S272" i="51"/>
  <c r="R191" i="51"/>
  <c r="N127" i="51"/>
  <c r="S66" i="51"/>
  <c r="O156" i="51"/>
  <c r="U24" i="51"/>
  <c r="K346" i="51"/>
  <c r="L335" i="51"/>
  <c r="M91" i="51"/>
  <c r="P118" i="51"/>
  <c r="Q113" i="51"/>
  <c r="L4" i="51"/>
  <c r="V62" i="51"/>
  <c r="V363" i="51"/>
  <c r="S191" i="51"/>
  <c r="O362" i="51"/>
  <c r="V190" i="51"/>
  <c r="R223" i="51"/>
  <c r="M297" i="51"/>
  <c r="M201" i="51"/>
  <c r="K146" i="51"/>
  <c r="O250" i="51"/>
  <c r="S324" i="51"/>
  <c r="K66" i="51"/>
  <c r="P255" i="51"/>
  <c r="L76" i="51"/>
  <c r="M341" i="51"/>
  <c r="Q140" i="51"/>
  <c r="R35" i="51"/>
  <c r="O297" i="51"/>
  <c r="O285" i="51"/>
  <c r="O236" i="51"/>
  <c r="R283" i="51"/>
  <c r="S197" i="51"/>
  <c r="K203" i="51"/>
  <c r="P254" i="51"/>
  <c r="Q275" i="51"/>
  <c r="N296" i="51"/>
  <c r="S261" i="51"/>
  <c r="P165" i="51"/>
  <c r="S237" i="51"/>
  <c r="M200" i="51"/>
  <c r="L86" i="51"/>
  <c r="N276" i="51"/>
  <c r="V8" i="51"/>
  <c r="O186" i="51"/>
  <c r="S353" i="51"/>
  <c r="M187" i="51"/>
  <c r="S143" i="51"/>
  <c r="P51" i="51"/>
  <c r="M8" i="51"/>
  <c r="S128" i="51"/>
  <c r="P54" i="51"/>
  <c r="O232" i="51"/>
  <c r="N319" i="51"/>
  <c r="S113" i="51"/>
  <c r="O121" i="51"/>
  <c r="K257" i="51"/>
  <c r="S309" i="51"/>
  <c r="O7" i="51"/>
  <c r="K180" i="51"/>
  <c r="T66" i="51"/>
  <c r="N232" i="51"/>
  <c r="K105" i="51"/>
  <c r="V179" i="51"/>
  <c r="Q55" i="51"/>
  <c r="R185" i="51"/>
  <c r="L75" i="51"/>
  <c r="M114" i="51"/>
  <c r="V221" i="51"/>
  <c r="R225" i="51"/>
  <c r="L334" i="51"/>
  <c r="U48" i="51"/>
  <c r="L290" i="51"/>
  <c r="P294" i="51"/>
  <c r="R89" i="51"/>
  <c r="K168" i="51"/>
  <c r="M301" i="51"/>
  <c r="O340" i="51"/>
  <c r="L223" i="51"/>
  <c r="L89" i="51"/>
  <c r="V303" i="51"/>
  <c r="N5" i="51"/>
  <c r="R103" i="51"/>
  <c r="S348" i="51"/>
  <c r="O148" i="51"/>
  <c r="T198" i="51"/>
  <c r="O344" i="51"/>
  <c r="Q77" i="51"/>
  <c r="V259" i="51"/>
  <c r="P144" i="51"/>
  <c r="N340" i="51"/>
  <c r="T62" i="51"/>
  <c r="K150" i="51"/>
  <c r="L69" i="51"/>
  <c r="U88" i="51"/>
  <c r="N88" i="51"/>
  <c r="N106" i="51"/>
  <c r="Q187" i="51"/>
  <c r="L35" i="51"/>
  <c r="K343" i="51"/>
  <c r="K109" i="51"/>
  <c r="T188" i="51"/>
  <c r="O255" i="51"/>
  <c r="M127" i="51"/>
  <c r="Q248" i="51"/>
  <c r="N265" i="51"/>
  <c r="L253" i="51"/>
  <c r="M171" i="51"/>
  <c r="V193" i="51"/>
  <c r="N315" i="51"/>
  <c r="U156" i="51"/>
  <c r="K127" i="51"/>
  <c r="U211" i="51"/>
  <c r="S286" i="51"/>
  <c r="M18" i="51"/>
  <c r="L191" i="51"/>
  <c r="U46" i="51"/>
  <c r="V117" i="51"/>
  <c r="V132" i="51"/>
  <c r="Q315" i="51"/>
  <c r="U252" i="51"/>
  <c r="R198" i="51"/>
  <c r="T182" i="51"/>
  <c r="P40" i="51"/>
  <c r="L56" i="51"/>
  <c r="U97" i="51"/>
  <c r="P68" i="51"/>
  <c r="T162" i="51"/>
  <c r="L200" i="51"/>
  <c r="R10" i="51"/>
  <c r="L266" i="51"/>
  <c r="O201" i="51"/>
  <c r="Q327" i="51"/>
  <c r="N262" i="51"/>
  <c r="N299" i="51"/>
  <c r="K222" i="51"/>
  <c r="V278" i="51"/>
  <c r="U205" i="51"/>
  <c r="Q100" i="51"/>
  <c r="R109" i="51"/>
  <c r="P223" i="51"/>
  <c r="P324" i="51"/>
  <c r="V262" i="51"/>
  <c r="O310" i="51"/>
  <c r="U37" i="51"/>
  <c r="L7" i="51"/>
  <c r="N301" i="51"/>
  <c r="S331" i="51"/>
  <c r="L157" i="51"/>
  <c r="R116" i="51"/>
  <c r="O127" i="51"/>
  <c r="T237" i="51"/>
  <c r="T263" i="51"/>
  <c r="L359" i="51"/>
  <c r="Q90" i="51"/>
  <c r="V59" i="51"/>
  <c r="O248" i="51"/>
  <c r="R33" i="51"/>
  <c r="T362" i="51"/>
  <c r="S196" i="51"/>
  <c r="Q186" i="51"/>
  <c r="S329" i="51"/>
  <c r="N133" i="51"/>
  <c r="N118" i="51"/>
  <c r="P226" i="51"/>
  <c r="L113" i="51"/>
  <c r="U296" i="51"/>
  <c r="Q7" i="51"/>
  <c r="R163" i="51"/>
  <c r="U40" i="51"/>
  <c r="R139" i="51"/>
  <c r="V41" i="51"/>
  <c r="O78" i="51"/>
  <c r="N38" i="51"/>
  <c r="Q350" i="51"/>
  <c r="V229" i="51"/>
  <c r="N126" i="51"/>
  <c r="O2" i="51"/>
  <c r="Q115" i="51"/>
  <c r="U116" i="51"/>
  <c r="Q83" i="51"/>
  <c r="L363" i="51"/>
  <c r="O254" i="51"/>
  <c r="V211" i="51"/>
  <c r="U112" i="51"/>
  <c r="T210" i="51"/>
  <c r="R188" i="51"/>
  <c r="N345" i="51"/>
  <c r="U146" i="51"/>
  <c r="U165" i="51"/>
  <c r="Q127" i="51"/>
  <c r="M75" i="51"/>
  <c r="Q285" i="51"/>
  <c r="N23" i="51"/>
  <c r="T149" i="51"/>
  <c r="L13" i="51"/>
  <c r="P180" i="51"/>
  <c r="T290" i="51"/>
  <c r="O195" i="51"/>
  <c r="U94" i="51"/>
  <c r="M27" i="51"/>
  <c r="L12" i="51"/>
  <c r="M32" i="51"/>
  <c r="K318" i="51"/>
  <c r="S163" i="51"/>
  <c r="Q111" i="51"/>
  <c r="M183" i="51"/>
  <c r="N139" i="51"/>
  <c r="T166" i="51"/>
  <c r="S53" i="51"/>
  <c r="N109" i="51"/>
  <c r="Q102" i="51"/>
  <c r="L57" i="51"/>
  <c r="L132" i="51"/>
  <c r="Q363" i="51"/>
  <c r="S360" i="51"/>
  <c r="R44" i="51"/>
  <c r="K159" i="51"/>
  <c r="T264" i="51"/>
  <c r="N137" i="51"/>
  <c r="N244" i="51"/>
  <c r="K181" i="51"/>
  <c r="R358" i="51"/>
  <c r="Q21" i="51"/>
  <c r="Q188" i="51"/>
  <c r="V309" i="51"/>
  <c r="L222" i="51"/>
  <c r="K144" i="51"/>
  <c r="O355" i="51"/>
  <c r="P33" i="51"/>
  <c r="Q247" i="51"/>
  <c r="P28" i="51"/>
  <c r="M294" i="51"/>
  <c r="V56" i="51"/>
  <c r="M118" i="51"/>
  <c r="T218" i="51"/>
  <c r="M193" i="51"/>
  <c r="S79" i="51"/>
  <c r="N325" i="51"/>
  <c r="N87" i="51"/>
  <c r="Q174" i="51"/>
  <c r="V172" i="51"/>
  <c r="Q329" i="51"/>
  <c r="N212" i="51"/>
  <c r="T165" i="51"/>
  <c r="K63" i="51"/>
  <c r="R6" i="51"/>
  <c r="T256" i="51"/>
  <c r="T98" i="51"/>
  <c r="T73" i="51"/>
  <c r="S300" i="51"/>
  <c r="V33" i="51"/>
  <c r="R15" i="51"/>
  <c r="L18" i="51"/>
  <c r="M99" i="51"/>
  <c r="M199" i="51"/>
  <c r="M281" i="51"/>
  <c r="N75" i="51"/>
  <c r="N350" i="51"/>
  <c r="N306" i="51"/>
  <c r="L228" i="51"/>
  <c r="U304" i="51"/>
  <c r="R313" i="51"/>
  <c r="N105" i="51"/>
  <c r="V270" i="51"/>
  <c r="P341" i="51"/>
  <c r="N219" i="51"/>
  <c r="M103" i="51"/>
  <c r="V362" i="51"/>
  <c r="N242" i="51"/>
  <c r="R333" i="51"/>
  <c r="M273" i="51"/>
  <c r="M210" i="51"/>
  <c r="O263" i="51"/>
  <c r="M328" i="51"/>
  <c r="T159" i="51"/>
  <c r="K342" i="51"/>
  <c r="P234" i="51"/>
  <c r="Q47" i="51"/>
  <c r="T283" i="51"/>
  <c r="K364" i="51"/>
  <c r="T112" i="51"/>
  <c r="L301" i="51"/>
  <c r="V333" i="51"/>
  <c r="T53" i="51"/>
  <c r="U142" i="51"/>
  <c r="V63" i="51"/>
  <c r="K282" i="51"/>
  <c r="O152" i="51"/>
  <c r="N39" i="51"/>
  <c r="L16" i="51"/>
  <c r="U223" i="51"/>
  <c r="Q177" i="51"/>
  <c r="K296" i="51"/>
  <c r="P75" i="51"/>
  <c r="V226" i="51"/>
  <c r="O238" i="51"/>
  <c r="N282" i="51"/>
  <c r="L193" i="51"/>
  <c r="L192" i="51"/>
  <c r="P35" i="51"/>
  <c r="R142" i="51"/>
  <c r="U266" i="51"/>
  <c r="T196" i="51"/>
  <c r="R135" i="51"/>
  <c r="P166" i="51"/>
  <c r="Q232" i="51"/>
  <c r="V299" i="51"/>
  <c r="N74" i="51"/>
  <c r="P139" i="51"/>
  <c r="N185" i="51"/>
  <c r="N331" i="51"/>
  <c r="Q364" i="51"/>
  <c r="R314" i="51"/>
  <c r="O66" i="51"/>
  <c r="N226" i="51"/>
  <c r="O317" i="51"/>
  <c r="K302" i="51"/>
  <c r="L88" i="51"/>
  <c r="P127" i="51"/>
  <c r="Q314" i="51"/>
  <c r="K327" i="51"/>
  <c r="O229" i="51"/>
  <c r="T265" i="51"/>
  <c r="K93" i="51"/>
  <c r="U62" i="51"/>
  <c r="K313" i="51"/>
  <c r="Q256" i="51"/>
  <c r="S283" i="51"/>
  <c r="V36" i="51"/>
  <c r="N85" i="51"/>
  <c r="K124" i="51"/>
  <c r="Q104" i="51"/>
  <c r="N334" i="51"/>
  <c r="N275" i="51"/>
  <c r="U23" i="51"/>
  <c r="O33" i="51"/>
  <c r="L73" i="51"/>
  <c r="M322" i="51"/>
  <c r="M151" i="51"/>
  <c r="N194" i="51"/>
  <c r="S282" i="51"/>
  <c r="S135" i="51"/>
  <c r="V242" i="51"/>
  <c r="U349" i="51"/>
  <c r="T172" i="51"/>
  <c r="T164" i="51"/>
  <c r="T42" i="51"/>
  <c r="N285" i="51"/>
  <c r="V261" i="51"/>
  <c r="V11" i="51"/>
  <c r="Q82" i="51"/>
  <c r="V266" i="51"/>
  <c r="P76" i="51"/>
  <c r="K336" i="51"/>
  <c r="R227" i="51"/>
  <c r="K111" i="51"/>
  <c r="M253" i="51"/>
  <c r="S34" i="51"/>
  <c r="K53" i="51"/>
  <c r="O188" i="51"/>
  <c r="R11" i="51"/>
  <c r="T302" i="51"/>
  <c r="O222" i="51"/>
  <c r="S176" i="51"/>
  <c r="P208" i="51"/>
  <c r="V274" i="51"/>
  <c r="K309" i="51"/>
  <c r="R332" i="51"/>
  <c r="S184" i="51"/>
  <c r="O163" i="51"/>
  <c r="T140" i="51"/>
  <c r="R151" i="51"/>
  <c r="R22" i="51"/>
  <c r="T349" i="51"/>
  <c r="S185" i="51"/>
  <c r="N198" i="51"/>
  <c r="O29" i="51"/>
  <c r="T260" i="51"/>
  <c r="L308" i="51"/>
  <c r="N365" i="51"/>
  <c r="Q175" i="51"/>
  <c r="P92" i="51"/>
  <c r="T111" i="51"/>
  <c r="N117" i="51"/>
  <c r="V143" i="51"/>
  <c r="N359" i="51"/>
  <c r="Q316" i="51"/>
  <c r="U26" i="51"/>
  <c r="R28" i="51"/>
  <c r="K123" i="51"/>
  <c r="R246" i="51"/>
  <c r="O41" i="51"/>
  <c r="V272" i="51"/>
  <c r="Q181" i="51"/>
  <c r="U139" i="51"/>
  <c r="Q105" i="51"/>
  <c r="V298" i="51"/>
  <c r="U297" i="51"/>
  <c r="V330" i="51"/>
  <c r="T189" i="51"/>
  <c r="Q235" i="51"/>
  <c r="V264" i="51"/>
  <c r="T338" i="51"/>
  <c r="T191" i="51"/>
  <c r="P55" i="51"/>
  <c r="S340" i="51"/>
  <c r="K183" i="51"/>
  <c r="U347" i="51"/>
  <c r="K81" i="51"/>
  <c r="T27" i="51"/>
  <c r="R298" i="51"/>
  <c r="U351" i="51"/>
  <c r="N173" i="51"/>
  <c r="L346" i="51"/>
  <c r="N108" i="51"/>
  <c r="R152" i="51"/>
  <c r="U254" i="51"/>
  <c r="K303" i="51"/>
  <c r="O316" i="51"/>
  <c r="R272" i="51"/>
  <c r="R121" i="51"/>
  <c r="O160" i="51"/>
  <c r="U225" i="51"/>
  <c r="M160" i="51"/>
  <c r="K359" i="51"/>
  <c r="O349" i="51"/>
  <c r="P145" i="51"/>
  <c r="P115" i="51"/>
  <c r="P188" i="51"/>
  <c r="R216" i="51"/>
  <c r="V243" i="51"/>
  <c r="M269" i="51"/>
  <c r="S284" i="51"/>
  <c r="P282" i="51"/>
  <c r="N62" i="51"/>
  <c r="O68" i="51"/>
  <c r="N163" i="51"/>
  <c r="K172" i="51"/>
  <c r="K312" i="51"/>
  <c r="L139" i="51"/>
  <c r="Q107" i="51"/>
  <c r="L34" i="51"/>
  <c r="N21" i="51"/>
  <c r="U358" i="51"/>
  <c r="U162" i="51"/>
  <c r="V212" i="51"/>
  <c r="P134" i="51"/>
  <c r="M234" i="51"/>
  <c r="V184" i="51"/>
  <c r="Q343" i="51"/>
  <c r="N76" i="51"/>
  <c r="U27" i="51"/>
  <c r="P258" i="51"/>
  <c r="S205" i="51"/>
  <c r="R215" i="51"/>
  <c r="S2" i="51"/>
  <c r="Q249" i="51"/>
  <c r="V124" i="51"/>
  <c r="K269" i="51"/>
  <c r="N270" i="51"/>
  <c r="O203" i="51"/>
  <c r="Q211" i="51"/>
  <c r="T327" i="51"/>
  <c r="R219" i="51"/>
  <c r="K261" i="51"/>
  <c r="U344" i="51"/>
  <c r="U126" i="51"/>
  <c r="Q294" i="51"/>
  <c r="T46" i="51"/>
  <c r="T114" i="51"/>
  <c r="Q69" i="51"/>
  <c r="K341" i="51"/>
  <c r="N171" i="51"/>
  <c r="K73" i="51"/>
  <c r="O154" i="51"/>
  <c r="Q245" i="51"/>
  <c r="S330" i="51"/>
  <c r="O96" i="51"/>
  <c r="O169" i="51"/>
  <c r="L42" i="51"/>
  <c r="T80" i="51"/>
  <c r="R100" i="51"/>
  <c r="S63" i="51"/>
  <c r="L331" i="51"/>
  <c r="U249" i="51"/>
  <c r="S15" i="51"/>
  <c r="S46" i="51"/>
  <c r="V312" i="51"/>
  <c r="L5" i="51"/>
  <c r="V9" i="51"/>
  <c r="T3" i="51"/>
  <c r="T75" i="51"/>
  <c r="U32" i="51"/>
  <c r="V105" i="51"/>
  <c r="M358" i="51"/>
  <c r="S148" i="51"/>
  <c r="O221" i="51"/>
  <c r="K149" i="51"/>
  <c r="Q255" i="51"/>
  <c r="U56" i="51"/>
  <c r="K207" i="51"/>
  <c r="V246" i="51"/>
  <c r="O262" i="51"/>
  <c r="R74" i="51"/>
  <c r="U335" i="51"/>
  <c r="U245" i="51"/>
  <c r="U87" i="51"/>
  <c r="L107" i="51"/>
  <c r="U178" i="51"/>
  <c r="V13" i="51"/>
  <c r="R301" i="51"/>
  <c r="S294" i="51"/>
  <c r="K47" i="51"/>
  <c r="R173" i="51"/>
  <c r="M179" i="51"/>
  <c r="V166" i="51"/>
  <c r="M98" i="51"/>
  <c r="Q79" i="51"/>
  <c r="U18" i="51"/>
  <c r="O314" i="51"/>
  <c r="M69" i="51"/>
  <c r="U155" i="51"/>
  <c r="P349" i="51"/>
  <c r="R254" i="51"/>
  <c r="Q300" i="51"/>
  <c r="T181" i="51"/>
  <c r="S175" i="51"/>
  <c r="S254" i="51"/>
  <c r="P362" i="51"/>
  <c r="L81" i="51"/>
  <c r="S122" i="51"/>
  <c r="Q141" i="51"/>
  <c r="K59" i="51"/>
  <c r="M52" i="51"/>
  <c r="O337" i="51"/>
  <c r="U303" i="51"/>
  <c r="S172" i="51"/>
  <c r="Q201" i="51"/>
  <c r="N153" i="51"/>
  <c r="T134" i="51"/>
  <c r="O118" i="51"/>
  <c r="M142" i="51"/>
  <c r="O242" i="51"/>
  <c r="P167" i="51"/>
  <c r="Q51" i="51"/>
  <c r="Q134" i="51"/>
  <c r="L295" i="51"/>
  <c r="P200" i="51"/>
  <c r="Q204" i="51"/>
  <c r="O76" i="51"/>
  <c r="M130" i="51"/>
  <c r="L85" i="51"/>
  <c r="S215" i="51"/>
  <c r="S332" i="51"/>
  <c r="T259" i="51"/>
  <c r="N156" i="51"/>
  <c r="K85" i="51"/>
  <c r="L31" i="51"/>
  <c r="L87" i="51"/>
  <c r="R260" i="51"/>
  <c r="L182" i="51"/>
  <c r="R107" i="51"/>
  <c r="R9" i="51"/>
  <c r="N82" i="51"/>
  <c r="K43" i="51"/>
  <c r="S295" i="51"/>
  <c r="N169" i="51"/>
  <c r="M184" i="51"/>
  <c r="N181" i="51"/>
  <c r="N187" i="51"/>
  <c r="K169" i="51"/>
  <c r="U110" i="51"/>
  <c r="N53" i="51"/>
  <c r="L14" i="51"/>
  <c r="S301" i="51"/>
  <c r="S199" i="51"/>
  <c r="T128" i="51"/>
  <c r="U125" i="51"/>
  <c r="O266" i="51"/>
  <c r="M204" i="51"/>
  <c r="Q56" i="51"/>
  <c r="V336" i="51"/>
  <c r="P138" i="51"/>
  <c r="N97" i="51"/>
  <c r="M67" i="51"/>
  <c r="O34" i="51"/>
  <c r="O272" i="51"/>
  <c r="U114" i="51"/>
  <c r="O183" i="51"/>
  <c r="K96" i="51"/>
  <c r="P236" i="51"/>
  <c r="N6" i="51"/>
  <c r="N90" i="51"/>
  <c r="T278" i="51"/>
  <c r="K69" i="51"/>
  <c r="T239" i="51"/>
  <c r="R211" i="51"/>
  <c r="M68" i="51"/>
  <c r="L353" i="51"/>
  <c r="V138" i="51"/>
  <c r="L360" i="51"/>
  <c r="O223" i="51"/>
  <c r="S198" i="51"/>
  <c r="Q78" i="51"/>
  <c r="S289" i="51"/>
  <c r="M106" i="51"/>
  <c r="O200" i="51"/>
  <c r="V102" i="51"/>
  <c r="P269" i="51"/>
  <c r="T275" i="51"/>
  <c r="Q213" i="51"/>
  <c r="M43" i="51"/>
  <c r="M298" i="51"/>
  <c r="U244" i="51"/>
  <c r="P69" i="51"/>
  <c r="T24" i="51"/>
  <c r="V326" i="51"/>
  <c r="U39" i="51"/>
  <c r="P215" i="51"/>
  <c r="P5" i="51"/>
  <c r="K104" i="51"/>
  <c r="M131" i="51"/>
  <c r="R31" i="51"/>
  <c r="Q27" i="51"/>
  <c r="K82" i="51"/>
  <c r="R41" i="51"/>
  <c r="P203" i="51"/>
  <c r="Q129" i="51"/>
  <c r="O135" i="51"/>
  <c r="K113" i="51"/>
  <c r="N252" i="51"/>
  <c r="S42" i="51"/>
  <c r="K239" i="51"/>
  <c r="V197" i="51"/>
  <c r="U259" i="51"/>
  <c r="R199" i="51"/>
  <c r="V169" i="51"/>
  <c r="L278" i="51"/>
  <c r="M195" i="51"/>
  <c r="M135" i="51"/>
  <c r="L311" i="51"/>
  <c r="P210" i="51"/>
  <c r="K7" i="51"/>
  <c r="T29" i="51"/>
  <c r="V83" i="51"/>
  <c r="M3" i="51"/>
  <c r="N225" i="51"/>
  <c r="P295" i="51"/>
  <c r="P61" i="51"/>
  <c r="R4" i="51"/>
  <c r="M277" i="51"/>
  <c r="O126" i="51"/>
  <c r="K147" i="51"/>
  <c r="T199" i="51"/>
  <c r="P229" i="51"/>
  <c r="R34" i="51"/>
  <c r="O165" i="51"/>
  <c r="T5" i="51"/>
  <c r="N121" i="51"/>
  <c r="M220" i="51"/>
  <c r="U187" i="51"/>
  <c r="R190" i="51"/>
  <c r="S40" i="51"/>
  <c r="Q108" i="51"/>
  <c r="M2" i="51"/>
  <c r="V151" i="51"/>
  <c r="M262" i="51"/>
  <c r="S207" i="51"/>
  <c r="V173" i="51"/>
  <c r="M338" i="51"/>
  <c r="R102" i="51"/>
  <c r="R155" i="51"/>
  <c r="Q323" i="51"/>
  <c r="M360" i="51"/>
  <c r="L175" i="51"/>
  <c r="T254" i="51"/>
  <c r="P285" i="51"/>
  <c r="T77" i="51"/>
  <c r="U338" i="51"/>
  <c r="P123" i="51"/>
  <c r="T183" i="51"/>
  <c r="P172" i="51"/>
  <c r="U13" i="51"/>
  <c r="U295" i="51"/>
  <c r="R195" i="51"/>
  <c r="K121" i="51"/>
  <c r="N80" i="51"/>
  <c r="N189" i="51"/>
  <c r="T83" i="51"/>
  <c r="L51" i="51"/>
  <c r="Q63" i="51"/>
  <c r="K345" i="51"/>
  <c r="T185" i="51"/>
  <c r="S354" i="51"/>
  <c r="K171" i="51"/>
  <c r="P45" i="51"/>
  <c r="V131" i="51"/>
  <c r="K118" i="51"/>
  <c r="U186" i="51"/>
  <c r="R300" i="51"/>
  <c r="O150" i="51"/>
  <c r="T314" i="51"/>
  <c r="L294" i="51"/>
  <c r="V113" i="51"/>
  <c r="T330" i="51"/>
  <c r="T25" i="51"/>
  <c r="K219" i="51"/>
  <c r="M111" i="51"/>
  <c r="R360" i="51"/>
  <c r="V108" i="51"/>
  <c r="Q360" i="51"/>
  <c r="T129" i="51"/>
  <c r="O177" i="51"/>
  <c r="N227" i="51"/>
  <c r="Q325" i="51"/>
  <c r="Q348" i="51"/>
  <c r="O115" i="51"/>
  <c r="S126" i="51"/>
  <c r="M206" i="51"/>
  <c r="R106" i="51"/>
  <c r="M226" i="51"/>
  <c r="P287" i="51"/>
  <c r="R243" i="51"/>
  <c r="T357" i="51"/>
  <c r="P150" i="51"/>
  <c r="V227" i="51"/>
  <c r="L233" i="51"/>
  <c r="V253" i="51"/>
  <c r="M271" i="51"/>
  <c r="T331" i="51"/>
  <c r="Q229" i="51"/>
  <c r="U60" i="51"/>
  <c r="N329" i="51"/>
  <c r="O162" i="51"/>
  <c r="Q333" i="51"/>
  <c r="L92" i="51"/>
  <c r="L137" i="51"/>
  <c r="T217" i="51"/>
  <c r="K320" i="51"/>
  <c r="S74" i="51"/>
  <c r="U103" i="51"/>
  <c r="N61" i="51"/>
  <c r="N98" i="51"/>
  <c r="P125" i="51"/>
  <c r="U313" i="51"/>
  <c r="K267" i="51"/>
  <c r="S230" i="51"/>
  <c r="R317" i="51"/>
  <c r="K132" i="51"/>
  <c r="U291" i="51"/>
  <c r="N131" i="51"/>
  <c r="P334" i="51"/>
  <c r="O217" i="51"/>
  <c r="U28" i="51"/>
  <c r="K102" i="51"/>
  <c r="P59" i="51"/>
  <c r="T10" i="51"/>
  <c r="R19" i="51"/>
  <c r="V307" i="51"/>
  <c r="N2" i="51"/>
  <c r="T180" i="51"/>
  <c r="O334" i="51"/>
  <c r="T99" i="51"/>
  <c r="R176" i="51"/>
  <c r="N33" i="51"/>
  <c r="O181" i="51"/>
  <c r="Q4" i="51"/>
  <c r="L328" i="51"/>
  <c r="P240" i="51"/>
  <c r="S228" i="51"/>
  <c r="T202" i="51"/>
  <c r="K286" i="51"/>
  <c r="R13" i="51"/>
  <c r="O61" i="51"/>
  <c r="S117" i="51"/>
  <c r="N353" i="51"/>
  <c r="T229" i="51"/>
  <c r="V120" i="51"/>
  <c r="M289" i="51"/>
  <c r="M267" i="51"/>
  <c r="R294" i="51"/>
  <c r="L270" i="51"/>
  <c r="O246" i="51"/>
  <c r="P209" i="51"/>
  <c r="Q95" i="51"/>
  <c r="Q267" i="51"/>
  <c r="M250" i="51"/>
  <c r="K221" i="51"/>
  <c r="K361" i="51"/>
  <c r="O167" i="51"/>
  <c r="T288" i="51"/>
  <c r="V93" i="51"/>
  <c r="U93" i="51"/>
  <c r="S162" i="51"/>
  <c r="O332" i="51"/>
  <c r="N123" i="51"/>
  <c r="M300" i="51"/>
  <c r="U179" i="51"/>
  <c r="Q362" i="51"/>
  <c r="V224" i="51"/>
  <c r="S244" i="51"/>
  <c r="R365" i="51"/>
  <c r="V352" i="51"/>
  <c r="M31" i="51"/>
  <c r="M141" i="51"/>
  <c r="O16" i="51"/>
  <c r="N149" i="51"/>
  <c r="M188" i="51"/>
  <c r="T200" i="51"/>
  <c r="T351" i="51"/>
  <c r="U237" i="51"/>
  <c r="M35" i="51"/>
  <c r="P63" i="51"/>
  <c r="V30" i="51"/>
  <c r="N101" i="51"/>
  <c r="O13" i="51"/>
  <c r="T36" i="51"/>
  <c r="Q156" i="51"/>
  <c r="T41" i="51"/>
  <c r="O137" i="51"/>
  <c r="R326" i="51"/>
  <c r="U52" i="51"/>
  <c r="K110" i="51"/>
  <c r="T274" i="51"/>
  <c r="L127" i="51"/>
  <c r="Q288" i="51"/>
  <c r="L45" i="51"/>
  <c r="N95" i="51"/>
  <c r="S276" i="51"/>
  <c r="N165" i="51"/>
  <c r="R105" i="51"/>
  <c r="P220" i="51"/>
  <c r="K190" i="51"/>
  <c r="T266" i="51"/>
  <c r="M311" i="51"/>
  <c r="L199" i="51"/>
  <c r="M112" i="51"/>
  <c r="O243" i="51"/>
  <c r="P206" i="51"/>
  <c r="R12" i="51"/>
  <c r="U302" i="51"/>
  <c r="O358" i="51"/>
  <c r="O303" i="51"/>
  <c r="P11" i="51"/>
  <c r="L102" i="51"/>
  <c r="P30" i="51"/>
  <c r="M96" i="51"/>
  <c r="Q97" i="51"/>
  <c r="M70" i="51"/>
  <c r="T301" i="51"/>
  <c r="K74" i="51"/>
  <c r="R174" i="51"/>
  <c r="O57" i="51"/>
  <c r="U226" i="51"/>
  <c r="N50" i="51"/>
  <c r="U118" i="51"/>
  <c r="K210" i="51"/>
  <c r="N202" i="51"/>
  <c r="M80" i="51"/>
  <c r="R258" i="51"/>
  <c r="S240" i="51"/>
  <c r="R274" i="51"/>
  <c r="V196" i="51"/>
  <c r="Q9" i="51"/>
  <c r="L333" i="51"/>
  <c r="P195" i="51"/>
  <c r="U137" i="51"/>
  <c r="U6" i="51"/>
  <c r="R282" i="51"/>
  <c r="T258" i="51"/>
  <c r="N52" i="51"/>
  <c r="O71" i="51"/>
  <c r="Q36" i="51"/>
  <c r="U83" i="51"/>
  <c r="S150" i="51"/>
  <c r="O50" i="51"/>
  <c r="L164" i="51"/>
  <c r="S311" i="51"/>
  <c r="Q161" i="51"/>
  <c r="P297" i="51"/>
  <c r="O342" i="51"/>
  <c r="U50" i="51"/>
  <c r="U151" i="51"/>
  <c r="L207" i="51"/>
  <c r="O77" i="51"/>
  <c r="N228" i="51"/>
  <c r="O79" i="51"/>
  <c r="K215" i="51"/>
  <c r="M274" i="51"/>
  <c r="S316" i="51"/>
  <c r="M312" i="51"/>
  <c r="P158" i="51"/>
  <c r="L342" i="51"/>
  <c r="V219" i="51"/>
  <c r="V199" i="51"/>
  <c r="Q358" i="51"/>
  <c r="V123" i="51"/>
  <c r="T67" i="51"/>
  <c r="U68" i="51"/>
  <c r="Q31" i="51"/>
  <c r="T272" i="51"/>
  <c r="L170" i="51"/>
  <c r="K281" i="51"/>
  <c r="M305" i="51"/>
  <c r="M148" i="51"/>
  <c r="R322" i="51"/>
  <c r="R350" i="51"/>
  <c r="K71" i="51"/>
  <c r="S223" i="51"/>
  <c r="M326" i="51"/>
  <c r="N357" i="51"/>
  <c r="P173" i="51"/>
  <c r="V223" i="51"/>
  <c r="K16" i="51"/>
  <c r="R40" i="51"/>
  <c r="S364" i="51"/>
  <c r="U305" i="51"/>
  <c r="U346" i="51"/>
  <c r="M255" i="51"/>
  <c r="P307" i="51"/>
  <c r="T241" i="51"/>
  <c r="T171" i="51"/>
  <c r="M276" i="51"/>
  <c r="M88" i="51"/>
  <c r="M41" i="51"/>
  <c r="O6" i="51"/>
  <c r="Q169" i="51"/>
  <c r="S268" i="51"/>
  <c r="O40" i="51"/>
  <c r="V280" i="51"/>
  <c r="S174" i="51"/>
  <c r="T242" i="51"/>
  <c r="R165" i="51"/>
  <c r="O286" i="51"/>
  <c r="S156" i="51"/>
  <c r="R341" i="51"/>
  <c r="U192" i="51"/>
  <c r="V230" i="51"/>
  <c r="K259" i="51"/>
  <c r="R52" i="51"/>
  <c r="T173" i="51"/>
  <c r="N158" i="51"/>
  <c r="P112" i="51"/>
  <c r="O132" i="51"/>
  <c r="S82" i="51"/>
  <c r="N72" i="51"/>
  <c r="Q60" i="51"/>
  <c r="T177" i="51"/>
  <c r="V275" i="51"/>
  <c r="S168" i="51"/>
  <c r="K101" i="51"/>
  <c r="Q178" i="51"/>
  <c r="S269" i="51"/>
  <c r="M129" i="51"/>
  <c r="M347" i="51"/>
  <c r="P228" i="51"/>
  <c r="K213" i="51"/>
  <c r="L341" i="51"/>
  <c r="V241" i="51"/>
  <c r="S16" i="51"/>
  <c r="L313" i="51"/>
  <c r="R93" i="51"/>
  <c r="M272" i="51"/>
  <c r="M48" i="51"/>
  <c r="Q139" i="51"/>
  <c r="N132" i="51"/>
  <c r="L352" i="51"/>
  <c r="R2" i="51"/>
  <c r="M314" i="51"/>
  <c r="P70" i="51"/>
  <c r="N22" i="51"/>
  <c r="K58" i="51"/>
  <c r="T132" i="51"/>
  <c r="L101" i="51"/>
  <c r="S232" i="51"/>
  <c r="Q309" i="51"/>
  <c r="M287" i="51"/>
  <c r="S310" i="51"/>
  <c r="U89" i="51"/>
  <c r="P283" i="51"/>
  <c r="U360" i="51"/>
  <c r="V206" i="51"/>
  <c r="V320" i="51"/>
  <c r="O274" i="51"/>
  <c r="T250" i="51"/>
  <c r="K12" i="51"/>
  <c r="P243" i="51"/>
  <c r="O133" i="51"/>
  <c r="T223" i="51"/>
  <c r="R56" i="51"/>
  <c r="AV25" i="32" l="1"/>
  <c r="BO25" i="32" s="1"/>
  <c r="BX25" i="32" s="1"/>
  <c r="M95" i="33"/>
  <c r="O42" i="33"/>
  <c r="P31" i="33"/>
  <c r="O96" i="33"/>
  <c r="N98" i="33"/>
  <c r="O95" i="33"/>
  <c r="P82" i="33"/>
  <c r="N91" i="33"/>
  <c r="M64" i="33"/>
  <c r="M58" i="33"/>
  <c r="N58" i="33"/>
  <c r="Q13" i="33"/>
  <c r="Q76" i="33"/>
  <c r="O62" i="33"/>
  <c r="R30" i="33"/>
  <c r="N90" i="33"/>
  <c r="O89" i="33"/>
  <c r="N37" i="33"/>
  <c r="Q61" i="33"/>
  <c r="O18" i="33"/>
  <c r="P90" i="33"/>
  <c r="P60" i="33"/>
  <c r="R89" i="33"/>
  <c r="N24" i="33"/>
  <c r="P20" i="33"/>
  <c r="N31" i="33"/>
  <c r="O76" i="33"/>
  <c r="P55" i="33"/>
  <c r="N67" i="33"/>
  <c r="R61" i="33"/>
  <c r="N48" i="33"/>
  <c r="P86" i="33"/>
  <c r="M21" i="33"/>
  <c r="O71" i="33"/>
  <c r="P37" i="33"/>
  <c r="P19" i="33"/>
  <c r="O80" i="33"/>
  <c r="O32" i="33"/>
  <c r="P15" i="33"/>
  <c r="N51" i="33"/>
  <c r="P67" i="33"/>
  <c r="R88" i="33"/>
  <c r="M54" i="33"/>
  <c r="O43" i="33"/>
  <c r="Q69" i="33"/>
  <c r="N96" i="33"/>
  <c r="O64" i="33"/>
  <c r="O81" i="33"/>
  <c r="N74" i="33"/>
  <c r="N53" i="33"/>
  <c r="O53" i="33"/>
  <c r="M46" i="33"/>
  <c r="N63" i="33"/>
  <c r="O73" i="33"/>
  <c r="M51" i="33"/>
  <c r="Q63" i="33"/>
  <c r="R68" i="33"/>
  <c r="Q20" i="33"/>
  <c r="P58" i="33"/>
  <c r="P80" i="33"/>
  <c r="Q47" i="33"/>
  <c r="Q22" i="33"/>
  <c r="P76" i="33"/>
  <c r="Q45" i="33"/>
  <c r="R78" i="33"/>
  <c r="Q91" i="33"/>
  <c r="O13" i="33"/>
  <c r="M13" i="33"/>
  <c r="P65" i="33"/>
  <c r="R27" i="33"/>
  <c r="O90" i="33"/>
  <c r="M33" i="33"/>
  <c r="R75" i="33"/>
  <c r="Q70" i="33"/>
  <c r="P23" i="33"/>
  <c r="O28" i="33"/>
  <c r="N64" i="33"/>
  <c r="O12" i="33"/>
  <c r="R20" i="33"/>
  <c r="P97" i="33"/>
  <c r="M83" i="33"/>
  <c r="Q55" i="33"/>
  <c r="M53" i="33"/>
  <c r="M98" i="33"/>
  <c r="M39" i="33"/>
  <c r="P73" i="33"/>
  <c r="P10" i="33"/>
  <c r="O85" i="33"/>
  <c r="P43" i="33"/>
  <c r="N77" i="33"/>
  <c r="P51" i="33"/>
  <c r="O40" i="33"/>
  <c r="Q48" i="33"/>
  <c r="P99" i="33"/>
  <c r="M36" i="33"/>
  <c r="O45" i="33"/>
  <c r="M16" i="33"/>
  <c r="R60" i="33"/>
  <c r="M50" i="33"/>
  <c r="Q75" i="33"/>
  <c r="O51" i="33"/>
  <c r="R90" i="33"/>
  <c r="M87" i="33"/>
  <c r="M99" i="33"/>
  <c r="Q14" i="33"/>
  <c r="Q68" i="33"/>
  <c r="P84" i="33"/>
  <c r="R24" i="33"/>
  <c r="M17" i="33"/>
  <c r="R42" i="33"/>
  <c r="P42" i="33"/>
  <c r="N41" i="33"/>
  <c r="N10" i="33"/>
  <c r="R41" i="33"/>
  <c r="Q96" i="33"/>
  <c r="M81" i="33"/>
  <c r="Q43" i="33"/>
  <c r="M22" i="33"/>
  <c r="Q10" i="33"/>
  <c r="O84" i="33"/>
  <c r="N87" i="33"/>
  <c r="R22" i="33"/>
  <c r="Q42" i="33"/>
  <c r="Q86" i="33"/>
  <c r="O23" i="33"/>
  <c r="O68" i="33"/>
  <c r="R81" i="33"/>
  <c r="O65" i="33"/>
  <c r="Q73" i="33"/>
  <c r="O44" i="33"/>
  <c r="M37" i="33"/>
  <c r="Q27" i="33"/>
  <c r="N15" i="33"/>
  <c r="R52" i="33"/>
  <c r="O66" i="33"/>
  <c r="O24" i="33"/>
  <c r="M25" i="33"/>
  <c r="R21" i="33"/>
  <c r="Q100" i="33"/>
  <c r="M89" i="33"/>
  <c r="P95" i="33"/>
  <c r="P16" i="33"/>
  <c r="R82" i="33"/>
  <c r="O91" i="33"/>
  <c r="M56" i="33"/>
  <c r="Q92" i="33"/>
  <c r="N71" i="33"/>
  <c r="N28" i="33"/>
  <c r="N68" i="33"/>
  <c r="N19" i="33"/>
  <c r="Q37" i="33"/>
  <c r="O11" i="33"/>
  <c r="N39" i="33"/>
  <c r="Q31" i="33"/>
  <c r="P52" i="33"/>
  <c r="P68" i="33"/>
  <c r="Q97" i="33"/>
  <c r="Q93" i="33"/>
  <c r="N60" i="33"/>
  <c r="Q88" i="33"/>
  <c r="M35" i="33"/>
  <c r="R85" i="33"/>
  <c r="M65" i="33"/>
  <c r="O93" i="33"/>
  <c r="Q82" i="33"/>
  <c r="Q94" i="33"/>
  <c r="R58" i="33"/>
  <c r="R16" i="33"/>
  <c r="N27" i="33"/>
  <c r="O55" i="33"/>
  <c r="M68" i="33"/>
  <c r="P28" i="33"/>
  <c r="O25" i="33"/>
  <c r="N84" i="33"/>
  <c r="R71" i="33"/>
  <c r="R76" i="33"/>
  <c r="M59" i="33"/>
  <c r="O29" i="33"/>
  <c r="N86" i="33"/>
  <c r="M14" i="33"/>
  <c r="Q34" i="33"/>
  <c r="Q85" i="33"/>
  <c r="N89" i="33"/>
  <c r="N95" i="33"/>
  <c r="Q15" i="33"/>
  <c r="N16" i="33"/>
  <c r="O57" i="33"/>
  <c r="N75" i="33"/>
  <c r="Q24" i="33"/>
  <c r="R48" i="33"/>
  <c r="R65" i="33"/>
  <c r="P59" i="33"/>
  <c r="N45" i="33"/>
  <c r="O74" i="33"/>
  <c r="R77" i="33"/>
  <c r="M10" i="33"/>
  <c r="N50" i="33"/>
  <c r="N23" i="33"/>
  <c r="M67" i="33"/>
  <c r="Q59" i="33"/>
  <c r="N46" i="33"/>
  <c r="M34" i="33"/>
  <c r="Q62" i="33"/>
  <c r="R63" i="33"/>
  <c r="Q87" i="33"/>
  <c r="M71" i="33"/>
  <c r="R55" i="33"/>
  <c r="R33" i="33"/>
  <c r="M27" i="33"/>
  <c r="R40" i="33"/>
  <c r="P11" i="33"/>
  <c r="O33" i="33"/>
  <c r="R34" i="33"/>
  <c r="P22" i="33"/>
  <c r="O37" i="33"/>
  <c r="N83" i="33"/>
  <c r="Q41" i="33"/>
  <c r="O38" i="33"/>
  <c r="R86" i="33"/>
  <c r="N32" i="33"/>
  <c r="N22" i="33"/>
  <c r="Q81" i="33"/>
  <c r="O31" i="33"/>
  <c r="M94" i="33"/>
  <c r="Q18" i="33"/>
  <c r="M31" i="33"/>
  <c r="R66" i="33"/>
  <c r="Q46" i="33"/>
  <c r="P92" i="33"/>
  <c r="Q36" i="33"/>
  <c r="Q77" i="33"/>
  <c r="R35" i="33"/>
  <c r="R44" i="33"/>
  <c r="M97" i="33"/>
  <c r="O39" i="33"/>
  <c r="R93" i="33"/>
  <c r="P34" i="33"/>
  <c r="O87" i="33"/>
  <c r="P50" i="33"/>
  <c r="O69" i="33"/>
  <c r="M100" i="33"/>
  <c r="M92" i="33"/>
  <c r="M48" i="33"/>
  <c r="O63" i="33"/>
  <c r="O10" i="33"/>
  <c r="N92" i="33"/>
  <c r="P21" i="33"/>
  <c r="R74" i="33"/>
  <c r="O54" i="33"/>
  <c r="M45" i="33"/>
  <c r="Q12" i="33"/>
  <c r="N36" i="33"/>
  <c r="P79" i="33"/>
  <c r="O50" i="33"/>
  <c r="N18" i="33"/>
  <c r="R49" i="33"/>
  <c r="M69" i="33"/>
  <c r="R36" i="33"/>
  <c r="R17" i="33"/>
  <c r="N80" i="33"/>
  <c r="P54" i="33"/>
  <c r="Q99" i="33"/>
  <c r="P56" i="33"/>
  <c r="P93" i="33"/>
  <c r="M30" i="33"/>
  <c r="M78" i="33"/>
  <c r="N52" i="33"/>
  <c r="M41" i="33"/>
  <c r="R19" i="33"/>
  <c r="O83" i="33"/>
  <c r="P49" i="33"/>
  <c r="Q71" i="33"/>
  <c r="O20" i="33"/>
  <c r="N93" i="33"/>
  <c r="P38" i="33"/>
  <c r="Q79" i="33"/>
  <c r="Q54" i="33"/>
  <c r="M86" i="33"/>
  <c r="P96" i="33"/>
  <c r="N25" i="33"/>
  <c r="O47" i="33"/>
  <c r="N99" i="33"/>
  <c r="O48" i="33"/>
  <c r="M72" i="33"/>
  <c r="R79" i="33"/>
  <c r="M38" i="33"/>
  <c r="P24" i="33"/>
  <c r="P41" i="33"/>
  <c r="R92" i="33"/>
  <c r="P69" i="33"/>
  <c r="Q21" i="33"/>
  <c r="M96" i="33"/>
  <c r="O100" i="33"/>
  <c r="P72" i="33"/>
  <c r="P83" i="33"/>
  <c r="M66" i="33"/>
  <c r="P30" i="33"/>
  <c r="Q44" i="33"/>
  <c r="M12" i="33"/>
  <c r="N11" i="33"/>
  <c r="R64" i="33"/>
  <c r="Q23" i="33"/>
  <c r="N49" i="33"/>
  <c r="R98" i="33"/>
  <c r="N17" i="33"/>
  <c r="O67" i="33"/>
  <c r="R46" i="33"/>
  <c r="CH25" i="32"/>
  <c r="R25" i="33"/>
  <c r="R47" i="33"/>
  <c r="M19" i="33"/>
  <c r="N88" i="33"/>
  <c r="P57" i="33"/>
  <c r="P48" i="33"/>
  <c r="N97" i="33"/>
  <c r="O14" i="33"/>
  <c r="M91" i="33"/>
  <c r="M23" i="33"/>
  <c r="M93" i="33"/>
  <c r="N73" i="33"/>
  <c r="M85" i="33"/>
  <c r="Q19" i="33"/>
  <c r="P98" i="33"/>
  <c r="P74" i="33"/>
  <c r="M84" i="33"/>
  <c r="P40" i="33"/>
  <c r="N14" i="33"/>
  <c r="N62" i="33"/>
  <c r="R99" i="33"/>
  <c r="Q32" i="33"/>
  <c r="R31" i="33"/>
  <c r="R84" i="33"/>
  <c r="M76" i="33"/>
  <c r="O99" i="33"/>
  <c r="N35" i="33"/>
  <c r="R67" i="33"/>
  <c r="M77" i="33"/>
  <c r="P45" i="33"/>
  <c r="R62" i="33"/>
  <c r="N76" i="33"/>
  <c r="O86" i="33"/>
  <c r="N34" i="33"/>
  <c r="N66" i="33"/>
  <c r="O36" i="33"/>
  <c r="O58" i="33"/>
  <c r="O46" i="33"/>
  <c r="R12" i="33"/>
  <c r="R51" i="33"/>
  <c r="M88" i="33"/>
  <c r="N30" i="33"/>
  <c r="P70" i="33"/>
  <c r="O72" i="33"/>
  <c r="R50" i="33"/>
  <c r="N47" i="33"/>
  <c r="P25" i="33"/>
  <c r="N42" i="33"/>
  <c r="Q95" i="33"/>
  <c r="M75" i="33"/>
  <c r="M42" i="33"/>
  <c r="Q58" i="33"/>
  <c r="Q90" i="33"/>
  <c r="N29" i="33"/>
  <c r="N78" i="33"/>
  <c r="N69" i="33"/>
  <c r="M63" i="33"/>
  <c r="P88" i="33"/>
  <c r="P64" i="33"/>
  <c r="Q56" i="33"/>
  <c r="Q83" i="33"/>
  <c r="N33" i="33"/>
  <c r="P94" i="33"/>
  <c r="O94" i="33"/>
  <c r="M55" i="33"/>
  <c r="P18" i="33"/>
  <c r="R96" i="33"/>
  <c r="R57" i="33"/>
  <c r="M47" i="33"/>
  <c r="Q29" i="33"/>
  <c r="O70" i="33"/>
  <c r="P71" i="33"/>
  <c r="Q39" i="33"/>
  <c r="Q49" i="33"/>
  <c r="P35" i="33"/>
  <c r="Q89" i="33"/>
  <c r="P39" i="33"/>
  <c r="M40" i="33"/>
  <c r="M15" i="33"/>
  <c r="M73" i="33"/>
  <c r="R13" i="33"/>
  <c r="Q57" i="33"/>
  <c r="P77" i="33"/>
  <c r="R37" i="33"/>
  <c r="R32" i="33"/>
  <c r="Q74" i="33"/>
  <c r="P13" i="33"/>
  <c r="O82" i="33"/>
  <c r="Q11" i="33"/>
  <c r="O22" i="33"/>
  <c r="R43" i="33"/>
  <c r="R28" i="33"/>
  <c r="P46" i="33"/>
  <c r="Q53" i="33"/>
  <c r="Q72" i="33"/>
  <c r="N59" i="33"/>
  <c r="Q80" i="33"/>
  <c r="R38" i="33"/>
  <c r="O30" i="33"/>
  <c r="R11" i="33"/>
  <c r="N38" i="33"/>
  <c r="R97" i="33"/>
  <c r="Q50" i="33"/>
  <c r="Q40" i="33"/>
  <c r="Q38" i="33"/>
  <c r="Q98" i="33"/>
  <c r="O49" i="33"/>
  <c r="R39" i="33"/>
  <c r="R91" i="33"/>
  <c r="M62" i="33"/>
  <c r="R54" i="33"/>
  <c r="Q66" i="33"/>
  <c r="N21" i="33"/>
  <c r="P81" i="33"/>
  <c r="M61" i="33"/>
  <c r="P29" i="33"/>
  <c r="N65" i="33"/>
  <c r="Q35" i="33"/>
  <c r="R29" i="33"/>
  <c r="M24" i="33"/>
  <c r="O17" i="33"/>
  <c r="O60" i="33"/>
  <c r="M52" i="33"/>
  <c r="M43" i="33"/>
  <c r="P27" i="33"/>
  <c r="Q67" i="33"/>
  <c r="P66" i="33"/>
  <c r="M28" i="33"/>
  <c r="Q78" i="33"/>
  <c r="N82" i="33"/>
  <c r="N94" i="33"/>
  <c r="P63" i="33"/>
  <c r="O35" i="33"/>
  <c r="P78" i="33"/>
  <c r="O27" i="33"/>
  <c r="M20" i="33"/>
  <c r="N57" i="33"/>
  <c r="O92" i="33"/>
  <c r="R87" i="33"/>
  <c r="N70" i="33"/>
  <c r="R100" i="33"/>
  <c r="O78" i="33"/>
  <c r="Q33" i="33"/>
  <c r="O34" i="33"/>
  <c r="Q52" i="33"/>
  <c r="N55" i="33"/>
  <c r="R72" i="33"/>
  <c r="M82" i="33"/>
  <c r="Q17" i="33"/>
  <c r="O77" i="33"/>
  <c r="N79" i="33"/>
  <c r="R70" i="33"/>
  <c r="R56" i="33"/>
  <c r="M57" i="33"/>
  <c r="M79" i="33"/>
  <c r="N81" i="33"/>
  <c r="M90" i="33"/>
  <c r="P100" i="33"/>
  <c r="P85" i="33"/>
  <c r="R23" i="33"/>
  <c r="P75" i="33"/>
  <c r="O21" i="33"/>
  <c r="M60" i="33"/>
  <c r="Q30" i="33"/>
  <c r="M80" i="33"/>
  <c r="P87" i="33"/>
  <c r="M44" i="33"/>
  <c r="O16" i="33"/>
  <c r="O98" i="33"/>
  <c r="R80" i="33"/>
  <c r="O75" i="33"/>
  <c r="P91" i="33"/>
  <c r="P17" i="33"/>
  <c r="Q65" i="33"/>
  <c r="P53" i="33"/>
  <c r="O19" i="33"/>
  <c r="N61" i="33"/>
  <c r="M29" i="33"/>
  <c r="O56" i="33"/>
  <c r="M74" i="33"/>
  <c r="P44" i="33"/>
  <c r="P32" i="33"/>
  <c r="N20" i="33"/>
  <c r="Q28" i="33"/>
  <c r="P61" i="33"/>
  <c r="P14" i="33"/>
  <c r="N56" i="33"/>
  <c r="O41" i="33"/>
  <c r="P47" i="33"/>
  <c r="R15" i="33"/>
  <c r="N72" i="33"/>
  <c r="O97" i="33"/>
  <c r="R94" i="33"/>
  <c r="M70" i="33"/>
  <c r="Q60" i="33"/>
  <c r="O79" i="33"/>
  <c r="R73" i="33"/>
  <c r="N13" i="33"/>
  <c r="R95" i="33"/>
  <c r="P33" i="33"/>
  <c r="N12" i="33"/>
  <c r="Q51" i="33"/>
  <c r="P62" i="33"/>
  <c r="R18" i="33"/>
  <c r="N85" i="33"/>
  <c r="R59" i="33"/>
  <c r="P36" i="33"/>
  <c r="R53" i="33"/>
  <c r="R10" i="33"/>
  <c r="O88" i="33"/>
  <c r="N100" i="33"/>
  <c r="R69" i="33"/>
  <c r="P12" i="33"/>
  <c r="Q16" i="33"/>
  <c r="N44" i="33"/>
  <c r="Q84" i="33"/>
  <c r="O61" i="33"/>
  <c r="Q25" i="33"/>
  <c r="R45" i="33"/>
  <c r="N40" i="33"/>
  <c r="N43" i="33"/>
  <c r="O52" i="33"/>
  <c r="R14" i="33"/>
  <c r="M11" i="33"/>
  <c r="R83" i="33"/>
  <c r="M49" i="33"/>
  <c r="P89" i="33"/>
  <c r="N54" i="33"/>
  <c r="O59" i="33"/>
  <c r="M32" i="33"/>
  <c r="M18" i="33"/>
  <c r="O15" i="33"/>
  <c r="Q64" i="33"/>
  <c r="BX43" i="45"/>
  <c r="BO137" i="45"/>
  <c r="DZ43" i="45"/>
  <c r="DZ32" i="45"/>
  <c r="DZ151" i="45"/>
  <c r="CP30" i="45"/>
  <c r="ER180" i="45"/>
  <c r="BF98" i="45"/>
  <c r="FA43" i="45"/>
  <c r="CY49" i="45"/>
  <c r="FA82" i="45"/>
  <c r="CP160" i="45"/>
  <c r="CY81" i="45"/>
  <c r="ER31" i="45"/>
  <c r="BO27" i="45"/>
  <c r="CY116" i="45"/>
  <c r="BX119" i="45"/>
  <c r="CG39" i="45"/>
  <c r="CP98" i="45"/>
  <c r="CG63" i="45"/>
  <c r="CG81" i="45"/>
  <c r="BO98" i="45"/>
  <c r="DZ134" i="45"/>
  <c r="EI185" i="45"/>
  <c r="CY169" i="45"/>
  <c r="DH85" i="45"/>
  <c r="CP57" i="45"/>
  <c r="CY124" i="45"/>
  <c r="DQ139" i="45"/>
  <c r="FA93" i="45"/>
  <c r="FA75" i="45"/>
  <c r="DZ74" i="45"/>
  <c r="EI153" i="45"/>
  <c r="CG129" i="45"/>
  <c r="DZ119" i="45"/>
  <c r="DZ17" i="45"/>
  <c r="DQ152" i="45"/>
  <c r="DH60" i="45"/>
  <c r="BX184" i="45"/>
  <c r="CY127" i="45"/>
  <c r="BF155" i="45"/>
  <c r="BO131" i="45"/>
  <c r="DH129" i="45"/>
  <c r="BF164" i="45"/>
  <c r="BX20" i="45"/>
  <c r="CP126" i="45"/>
  <c r="CG170" i="45"/>
  <c r="FA157" i="45"/>
  <c r="ER164" i="45"/>
  <c r="BO61" i="45"/>
  <c r="FA102" i="45"/>
  <c r="BX93" i="45"/>
  <c r="DZ179" i="45"/>
  <c r="DZ125" i="45"/>
  <c r="FA57" i="45"/>
  <c r="BX88" i="45"/>
  <c r="EI130" i="45"/>
  <c r="CY171" i="45"/>
  <c r="BO180" i="45"/>
  <c r="EI76" i="45"/>
  <c r="ER26" i="45"/>
  <c r="DH158" i="45"/>
  <c r="CY126" i="45"/>
  <c r="BX69" i="45"/>
  <c r="DH33" i="45"/>
  <c r="CY55" i="45"/>
  <c r="BF83" i="45"/>
  <c r="DH95" i="45"/>
  <c r="ER105" i="45"/>
  <c r="BX134" i="45"/>
  <c r="DQ165" i="45"/>
  <c r="EI43" i="45"/>
  <c r="BX37" i="45"/>
  <c r="BX157" i="45"/>
  <c r="EI19" i="45"/>
  <c r="BX83" i="45"/>
  <c r="FA143" i="45"/>
  <c r="BF102" i="45"/>
  <c r="CY156" i="45"/>
  <c r="ER88" i="45"/>
  <c r="DH42" i="45"/>
  <c r="CP32" i="45"/>
  <c r="DQ28" i="45"/>
  <c r="DQ133" i="45"/>
  <c r="CG103" i="45"/>
  <c r="BO177" i="45"/>
  <c r="CY87" i="45"/>
  <c r="DQ30" i="45"/>
  <c r="BO94" i="45"/>
  <c r="BO157" i="45"/>
  <c r="BO144" i="45"/>
  <c r="BX153" i="45"/>
  <c r="DH157" i="45"/>
  <c r="BO34" i="45"/>
  <c r="EI145" i="45"/>
  <c r="CP178" i="45"/>
  <c r="BX41" i="45"/>
  <c r="DQ69" i="45"/>
  <c r="FA110" i="45"/>
  <c r="BF27" i="45"/>
  <c r="DZ51" i="45"/>
  <c r="FA99" i="45"/>
  <c r="BX102" i="45"/>
  <c r="CG136" i="45"/>
  <c r="EI54" i="45"/>
  <c r="EI110" i="45"/>
  <c r="EI27" i="45"/>
  <c r="BX107" i="45"/>
  <c r="BF91" i="45"/>
  <c r="FA151" i="45"/>
  <c r="CP25" i="45"/>
  <c r="BF46" i="45"/>
  <c r="ER25" i="45"/>
  <c r="EI109" i="45"/>
  <c r="DZ71" i="45"/>
  <c r="BX142" i="45"/>
  <c r="DH179" i="45"/>
  <c r="BX50" i="45"/>
  <c r="BX89" i="45"/>
  <c r="BF184" i="45"/>
  <c r="BX91" i="45"/>
  <c r="BF19" i="45"/>
  <c r="DQ36" i="45"/>
  <c r="BO60" i="45"/>
  <c r="DQ183" i="45"/>
  <c r="CG165" i="45"/>
  <c r="BX183" i="45"/>
  <c r="DH149" i="45"/>
  <c r="FA97" i="45"/>
  <c r="BF128" i="45"/>
  <c r="EI181" i="45"/>
  <c r="BF147" i="45"/>
  <c r="BF34" i="45"/>
  <c r="DH118" i="45"/>
  <c r="ER178" i="45"/>
  <c r="ER96" i="45"/>
  <c r="DQ25" i="45"/>
  <c r="ER158" i="45"/>
  <c r="DZ140" i="45"/>
  <c r="CP37" i="45"/>
  <c r="CP40" i="45"/>
  <c r="CG53" i="45"/>
  <c r="EI97" i="45"/>
  <c r="DH10" i="45"/>
  <c r="BX47" i="45"/>
  <c r="CG16" i="45"/>
  <c r="DQ120" i="45"/>
  <c r="DZ70" i="45"/>
  <c r="DZ105" i="45"/>
  <c r="CY119" i="45"/>
  <c r="CG18" i="45"/>
  <c r="DZ42" i="45"/>
  <c r="BX97" i="45"/>
  <c r="DQ103" i="45"/>
  <c r="DH165" i="45"/>
  <c r="DZ182" i="45"/>
  <c r="DH28" i="45"/>
  <c r="CG95" i="45"/>
  <c r="BX98" i="45"/>
  <c r="BO171" i="45"/>
  <c r="CG29" i="45"/>
  <c r="CG172" i="45"/>
  <c r="DH143" i="45"/>
  <c r="FA52" i="45"/>
  <c r="EI84" i="45"/>
  <c r="DQ166" i="45"/>
  <c r="BO54" i="45"/>
  <c r="EI162" i="45"/>
  <c r="BX35" i="45"/>
  <c r="ER32" i="45"/>
  <c r="FA77" i="45"/>
  <c r="CY100" i="45"/>
  <c r="DZ26" i="45"/>
  <c r="BX12" i="45"/>
  <c r="DH25" i="45"/>
  <c r="CY162" i="45"/>
  <c r="CP58" i="45"/>
  <c r="ER115" i="45"/>
  <c r="BX82" i="45"/>
  <c r="BF94" i="45"/>
  <c r="DH166" i="45"/>
  <c r="CP186" i="45"/>
  <c r="DQ62" i="45"/>
  <c r="CG76" i="45"/>
  <c r="CP68" i="45"/>
  <c r="CP21" i="45"/>
  <c r="FA10" i="45"/>
  <c r="BF53" i="45"/>
  <c r="CP26" i="45"/>
  <c r="FA171" i="45"/>
  <c r="EI115" i="45"/>
  <c r="DQ16" i="45"/>
  <c r="FA30" i="45"/>
  <c r="CY77" i="45"/>
  <c r="EI134" i="45"/>
  <c r="DQ56" i="45"/>
  <c r="CY70" i="45"/>
  <c r="ER107" i="45"/>
  <c r="BO78" i="45"/>
  <c r="BO128" i="45"/>
  <c r="BO186" i="45"/>
  <c r="CP182" i="45"/>
  <c r="BX55" i="45"/>
  <c r="DQ75" i="45"/>
  <c r="DH161" i="45"/>
  <c r="CY157" i="45"/>
  <c r="BX72" i="45"/>
  <c r="BO80" i="45"/>
  <c r="EI41" i="45"/>
  <c r="BO65" i="45"/>
  <c r="FA183" i="45"/>
  <c r="CY93" i="45"/>
  <c r="CG146" i="45"/>
  <c r="BO74" i="45"/>
  <c r="DQ177" i="45"/>
  <c r="EI137" i="45"/>
  <c r="DZ52" i="45"/>
  <c r="FA48" i="45"/>
  <c r="ER12" i="45"/>
  <c r="BF25" i="45"/>
  <c r="DH62" i="45"/>
  <c r="DH78" i="45"/>
  <c r="DH66" i="45"/>
  <c r="CY94" i="45"/>
  <c r="DZ49" i="45"/>
  <c r="FA135" i="45"/>
  <c r="ER160" i="45"/>
  <c r="BX116" i="45"/>
  <c r="DZ162" i="45"/>
  <c r="ER75" i="45"/>
  <c r="BO29" i="45"/>
  <c r="ER94" i="45"/>
  <c r="DQ13" i="45"/>
  <c r="FA176" i="45"/>
  <c r="ER138" i="45"/>
  <c r="CG36" i="45"/>
  <c r="DQ186" i="45"/>
  <c r="BX127" i="45"/>
  <c r="ER51" i="45"/>
  <c r="BF12" i="45"/>
  <c r="EI180" i="45"/>
  <c r="CY135" i="45"/>
  <c r="DH114" i="45"/>
  <c r="CG134" i="45"/>
  <c r="CY176" i="45"/>
  <c r="BX63" i="45"/>
  <c r="CY166" i="45"/>
  <c r="BF121" i="45"/>
  <c r="CG77" i="45"/>
  <c r="ER55" i="45"/>
  <c r="CY139" i="45"/>
  <c r="BX31" i="45"/>
  <c r="BO114" i="45"/>
  <c r="CP99" i="45"/>
  <c r="FA81" i="45"/>
  <c r="FA28" i="45"/>
  <c r="CP132" i="45"/>
  <c r="DH96" i="45"/>
  <c r="CY16" i="45"/>
  <c r="DH150" i="45"/>
  <c r="FA123" i="45"/>
  <c r="DH54" i="45"/>
  <c r="BF130" i="45"/>
  <c r="CG19" i="45"/>
  <c r="DQ161" i="45"/>
  <c r="BF81" i="45"/>
  <c r="DZ165" i="45"/>
  <c r="BO18" i="45"/>
  <c r="CP117" i="45"/>
  <c r="ER125" i="45"/>
  <c r="BX74" i="45"/>
  <c r="EI163" i="45"/>
  <c r="CP73" i="45"/>
  <c r="DQ91" i="45"/>
  <c r="DH50" i="45"/>
  <c r="FA12" i="45"/>
  <c r="DH173" i="45"/>
  <c r="CP151" i="45"/>
  <c r="BF142" i="45"/>
  <c r="ER54" i="45"/>
  <c r="DQ173" i="45"/>
  <c r="CP136" i="45"/>
  <c r="CY34" i="45"/>
  <c r="FA126" i="45"/>
  <c r="ER137" i="45"/>
  <c r="BF41" i="45"/>
  <c r="CY37" i="45"/>
  <c r="BO163" i="45"/>
  <c r="DQ21" i="45"/>
  <c r="DH48" i="45"/>
  <c r="BF70" i="45"/>
  <c r="BO76" i="45"/>
  <c r="BX13" i="45"/>
  <c r="FA20" i="45"/>
  <c r="FA118" i="45"/>
  <c r="BX100" i="45"/>
  <c r="DH36" i="45"/>
  <c r="DZ61" i="45"/>
  <c r="BX92" i="45"/>
  <c r="DH26" i="45"/>
  <c r="CG145" i="45"/>
  <c r="DZ72" i="45"/>
  <c r="DH53" i="45"/>
  <c r="BF42" i="45"/>
  <c r="DQ92" i="45"/>
  <c r="DZ163" i="45"/>
  <c r="BO20" i="45"/>
  <c r="DH84" i="45"/>
  <c r="EI165" i="45"/>
  <c r="DQ164" i="45"/>
  <c r="BO87" i="45"/>
  <c r="FA22" i="45"/>
  <c r="EI150" i="45"/>
  <c r="DH153" i="45"/>
  <c r="FA84" i="45"/>
  <c r="DH13" i="45"/>
  <c r="ER66" i="45"/>
  <c r="EI175" i="45"/>
  <c r="DH141" i="45"/>
  <c r="CY165" i="45"/>
  <c r="BF114" i="45"/>
  <c r="DQ171" i="45"/>
  <c r="BF13" i="45"/>
  <c r="CY118" i="45"/>
  <c r="EI148" i="45"/>
  <c r="DH136" i="45"/>
  <c r="CP15" i="45"/>
  <c r="BF62" i="45"/>
  <c r="FA17" i="45"/>
  <c r="BX48" i="45"/>
  <c r="CP13" i="45"/>
  <c r="DQ109" i="45"/>
  <c r="CG73" i="45"/>
  <c r="ER38" i="45"/>
  <c r="CG100" i="45"/>
  <c r="DQ22" i="45"/>
  <c r="ER109" i="45"/>
  <c r="CY96" i="45"/>
  <c r="BX73" i="45"/>
  <c r="CG23" i="45"/>
  <c r="BO105" i="45"/>
  <c r="BX90" i="45"/>
  <c r="CP36" i="45"/>
  <c r="BF85" i="45"/>
  <c r="EI182" i="45"/>
  <c r="EI12" i="45"/>
  <c r="BO185" i="45"/>
  <c r="BF15" i="45"/>
  <c r="BX172" i="45"/>
  <c r="DQ185" i="45"/>
  <c r="CG14" i="45"/>
  <c r="CY14" i="45"/>
  <c r="BO170" i="45"/>
  <c r="EI86" i="45"/>
  <c r="DZ175" i="45"/>
  <c r="BO183" i="45"/>
  <c r="DZ36" i="45"/>
  <c r="FA29" i="45"/>
  <c r="DH73" i="45"/>
  <c r="EI114" i="45"/>
  <c r="EI117" i="45"/>
  <c r="DZ46" i="45"/>
  <c r="DZ91" i="45"/>
  <c r="DZ13" i="45"/>
  <c r="DZ112" i="45"/>
  <c r="BX178" i="45"/>
  <c r="ER130" i="45"/>
  <c r="EI119" i="45"/>
  <c r="FA96" i="45"/>
  <c r="BX64" i="45"/>
  <c r="FA108" i="45"/>
  <c r="DZ133" i="45"/>
  <c r="CG51" i="45"/>
  <c r="CG135" i="45"/>
  <c r="BF21" i="45"/>
  <c r="FA37" i="45"/>
  <c r="ER181" i="45"/>
  <c r="CY67" i="45"/>
  <c r="DZ55" i="45"/>
  <c r="DQ123" i="45"/>
  <c r="DH124" i="45"/>
  <c r="CP55" i="45"/>
  <c r="ER176" i="45"/>
  <c r="BO58" i="45"/>
  <c r="CG174" i="45"/>
  <c r="BO99" i="45"/>
  <c r="DQ68" i="45"/>
  <c r="FA69" i="45"/>
  <c r="ER70" i="45"/>
  <c r="DH80" i="45"/>
  <c r="DZ58" i="45"/>
  <c r="DH123" i="45"/>
  <c r="DZ126" i="45"/>
  <c r="EI143" i="45"/>
  <c r="ER28" i="45"/>
  <c r="BF66" i="45"/>
  <c r="CP177" i="45"/>
  <c r="DZ94" i="45"/>
  <c r="DZ149" i="45"/>
  <c r="BO118" i="45"/>
  <c r="DZ69" i="45"/>
  <c r="EI172" i="45"/>
  <c r="DQ116" i="45"/>
  <c r="CY21" i="45"/>
  <c r="BO123" i="45"/>
  <c r="EI68" i="45"/>
  <c r="CP79" i="45"/>
  <c r="BX105" i="45"/>
  <c r="CP158" i="45"/>
  <c r="BO41" i="45"/>
  <c r="BF157" i="45"/>
  <c r="CP159" i="45"/>
  <c r="FA13" i="45"/>
  <c r="DZ64" i="45"/>
  <c r="EI87" i="45"/>
  <c r="BX70" i="45"/>
  <c r="DH67" i="45"/>
  <c r="BX56" i="45"/>
  <c r="FA76" i="45"/>
  <c r="FA155" i="45"/>
  <c r="ER62" i="45"/>
  <c r="DH47" i="45"/>
  <c r="ER23" i="45"/>
  <c r="FA100" i="45"/>
  <c r="BX130" i="45"/>
  <c r="DZ146" i="45"/>
  <c r="CY13" i="45"/>
  <c r="DZ150" i="45"/>
  <c r="EI55" i="45"/>
  <c r="ER85" i="45"/>
  <c r="CY62" i="45"/>
  <c r="CG69" i="45"/>
  <c r="CG72" i="45"/>
  <c r="DH44" i="45"/>
  <c r="DZ184" i="45"/>
  <c r="ER39" i="45"/>
  <c r="BX132" i="45"/>
  <c r="CY121" i="45"/>
  <c r="FA85" i="45"/>
  <c r="DQ159" i="45"/>
  <c r="EI161" i="45"/>
  <c r="DQ53" i="45"/>
  <c r="EI112" i="45"/>
  <c r="DH92" i="45"/>
  <c r="DQ102" i="45"/>
  <c r="BX109" i="45"/>
  <c r="CP166" i="45"/>
  <c r="BX137" i="45"/>
  <c r="CG159" i="45"/>
  <c r="BF154" i="45"/>
  <c r="CP14" i="45"/>
  <c r="DQ162" i="45"/>
  <c r="DZ28" i="45"/>
  <c r="EI102" i="45"/>
  <c r="ER52" i="45"/>
  <c r="CY24" i="45"/>
  <c r="EI133" i="45"/>
  <c r="FA53" i="45"/>
  <c r="DH162" i="45"/>
  <c r="ER117" i="45"/>
  <c r="EI26" i="45"/>
  <c r="BF144" i="45"/>
  <c r="BF82" i="45"/>
  <c r="CP145" i="45"/>
  <c r="BF32" i="45"/>
  <c r="ER122" i="45"/>
  <c r="CP53" i="45"/>
  <c r="CG166" i="45"/>
  <c r="CP125" i="45"/>
  <c r="BF67" i="45"/>
  <c r="DZ177" i="45"/>
  <c r="DZ77" i="45"/>
  <c r="ER93" i="45"/>
  <c r="BO91" i="45"/>
  <c r="DZ82" i="45"/>
  <c r="BX114" i="45"/>
  <c r="CP154" i="45"/>
  <c r="BO33" i="45"/>
  <c r="DH138" i="45"/>
  <c r="CP81" i="45"/>
  <c r="DH74" i="45"/>
  <c r="EI178" i="45"/>
  <c r="DH131" i="45"/>
  <c r="BX158" i="45"/>
  <c r="BF18" i="45"/>
  <c r="CG67" i="45"/>
  <c r="CY131" i="45"/>
  <c r="ER145" i="45"/>
  <c r="ER83" i="45"/>
  <c r="ER91" i="45"/>
  <c r="DZ86" i="45"/>
  <c r="DQ147" i="45"/>
  <c r="CY60" i="45"/>
  <c r="EI13" i="45"/>
  <c r="DQ115" i="45"/>
  <c r="EI38" i="45"/>
  <c r="DZ131" i="45"/>
  <c r="CG33" i="45"/>
  <c r="EI171" i="45"/>
  <c r="CP56" i="45"/>
  <c r="CY183" i="45"/>
  <c r="FA185" i="45"/>
  <c r="FA165" i="45"/>
  <c r="EI125" i="45"/>
  <c r="CY64" i="45"/>
  <c r="DH31" i="45"/>
  <c r="BX182" i="45"/>
  <c r="DZ21" i="45"/>
  <c r="BO26" i="45"/>
  <c r="DH116" i="45"/>
  <c r="EI173" i="45"/>
  <c r="BO138" i="45"/>
  <c r="BX62" i="45"/>
  <c r="EI42" i="45"/>
  <c r="FA149" i="45"/>
  <c r="DZ170" i="45"/>
  <c r="DH71" i="45"/>
  <c r="CP155" i="45"/>
  <c r="CG184" i="45"/>
  <c r="DH183" i="45"/>
  <c r="CP120" i="45"/>
  <c r="CG105" i="45"/>
  <c r="BO161" i="45"/>
  <c r="BO38" i="45"/>
  <c r="CG88" i="45"/>
  <c r="DH147" i="45"/>
  <c r="BX59" i="45"/>
  <c r="DH110" i="45"/>
  <c r="CP47" i="45"/>
  <c r="ER19" i="45"/>
  <c r="DQ82" i="45"/>
  <c r="FA106" i="45"/>
  <c r="FA98" i="45"/>
  <c r="CG78" i="45"/>
  <c r="BO50" i="45"/>
  <c r="CG108" i="45"/>
  <c r="DQ95" i="45"/>
  <c r="CG109" i="45"/>
  <c r="DQ59" i="45"/>
  <c r="CY108" i="45"/>
  <c r="BF59" i="45"/>
  <c r="BO69" i="45"/>
  <c r="BX14" i="45"/>
  <c r="BX24" i="45"/>
  <c r="DZ78" i="45"/>
  <c r="ER127" i="45"/>
  <c r="CP41" i="45"/>
  <c r="DH35" i="45"/>
  <c r="FA74" i="45"/>
  <c r="EI83" i="45"/>
  <c r="BF101" i="45"/>
  <c r="ER43" i="45"/>
  <c r="CG140" i="45"/>
  <c r="BO126" i="45"/>
  <c r="ER157" i="45"/>
  <c r="EI152" i="45"/>
  <c r="BO116" i="45"/>
  <c r="CP133" i="45"/>
  <c r="BX177" i="45"/>
  <c r="CP118" i="45"/>
  <c r="CP19" i="45"/>
  <c r="BO72" i="45"/>
  <c r="DZ148" i="45"/>
  <c r="ER33" i="45"/>
  <c r="DQ160" i="45"/>
  <c r="CP75" i="45"/>
  <c r="BX26" i="45"/>
  <c r="ER95" i="45"/>
  <c r="BO52" i="45"/>
  <c r="BX150" i="45"/>
  <c r="BF88" i="45"/>
  <c r="DZ31" i="45"/>
  <c r="ER111" i="45"/>
  <c r="DH38" i="45"/>
  <c r="CY71" i="45"/>
  <c r="BO10" i="45"/>
  <c r="DQ39" i="45"/>
  <c r="DQ145" i="45"/>
  <c r="ER182" i="45"/>
  <c r="CP137" i="45"/>
  <c r="EI124" i="45"/>
  <c r="BO127" i="45"/>
  <c r="DQ89" i="45"/>
  <c r="DZ173" i="45"/>
  <c r="BO173" i="45"/>
  <c r="BO56" i="45"/>
  <c r="CY15" i="45"/>
  <c r="DQ38" i="45"/>
  <c r="BF100" i="45"/>
  <c r="BO82" i="45"/>
  <c r="BO67" i="45"/>
  <c r="DH97" i="45"/>
  <c r="EI50" i="45"/>
  <c r="BO16" i="45"/>
  <c r="CP128" i="45"/>
  <c r="FA121" i="45"/>
  <c r="ER59" i="45"/>
  <c r="ER86" i="45"/>
  <c r="DQ132" i="45"/>
  <c r="CY63" i="45"/>
  <c r="DH20" i="45"/>
  <c r="CY147" i="45"/>
  <c r="BO141" i="45"/>
  <c r="DZ138" i="45"/>
  <c r="EI108" i="45"/>
  <c r="DH93" i="45"/>
  <c r="BF178" i="45"/>
  <c r="BX67" i="45"/>
  <c r="BO46" i="45"/>
  <c r="BO73" i="45"/>
  <c r="CG75" i="45"/>
  <c r="DQ110" i="45"/>
  <c r="BF185" i="45"/>
  <c r="BX66" i="45"/>
  <c r="BX96" i="45"/>
  <c r="BF150" i="45"/>
  <c r="CY32" i="45"/>
  <c r="EI52" i="45"/>
  <c r="CY53" i="45"/>
  <c r="DH172" i="45"/>
  <c r="BF137" i="45"/>
  <c r="CY134" i="45"/>
  <c r="CG107" i="45"/>
  <c r="ER73" i="45"/>
  <c r="CY48" i="45"/>
  <c r="EI57" i="45"/>
  <c r="BF16" i="45"/>
  <c r="CP80" i="45"/>
  <c r="CG111" i="45"/>
  <c r="DZ147" i="45"/>
  <c r="BF139" i="45"/>
  <c r="FA159" i="45"/>
  <c r="CG112" i="45"/>
  <c r="CG59" i="45"/>
  <c r="ER97" i="45"/>
  <c r="BF115" i="45"/>
  <c r="BF134" i="45"/>
  <c r="ER87" i="45"/>
  <c r="CP107" i="45"/>
  <c r="DZ65" i="45"/>
  <c r="DQ66" i="45"/>
  <c r="ER72" i="45"/>
  <c r="BX33" i="45"/>
  <c r="EI93" i="45"/>
  <c r="EI156" i="45"/>
  <c r="DH174" i="45"/>
  <c r="BX36" i="45"/>
  <c r="EI136" i="45"/>
  <c r="BF125" i="45"/>
  <c r="CP78" i="45"/>
  <c r="CP91" i="45"/>
  <c r="EI60" i="45"/>
  <c r="ER149" i="45"/>
  <c r="FA172" i="45"/>
  <c r="CP20" i="45"/>
  <c r="DZ97" i="45"/>
  <c r="BO83" i="45"/>
  <c r="BX58" i="45"/>
  <c r="DQ83" i="45"/>
  <c r="CG124" i="45"/>
  <c r="CY129" i="45"/>
  <c r="BF87" i="45"/>
  <c r="EI176" i="45"/>
  <c r="BX165" i="45"/>
  <c r="BF110" i="45"/>
  <c r="CY66" i="45"/>
  <c r="CP83" i="45"/>
  <c r="CG99" i="45"/>
  <c r="DH70" i="45"/>
  <c r="DH156" i="45"/>
  <c r="CP62" i="45"/>
  <c r="CG52" i="45"/>
  <c r="DZ53" i="45"/>
  <c r="CY59" i="45"/>
  <c r="FA145" i="45"/>
  <c r="DQ114" i="45"/>
  <c r="EI39" i="45"/>
  <c r="BX95" i="45"/>
  <c r="DQ142" i="45"/>
  <c r="BO35" i="45"/>
  <c r="CG32" i="45"/>
  <c r="BF181" i="45"/>
  <c r="CP139" i="45"/>
  <c r="FA83" i="45"/>
  <c r="DZ135" i="45"/>
  <c r="FA148" i="45"/>
  <c r="CG61" i="45"/>
  <c r="EI73" i="45"/>
  <c r="BX133" i="45"/>
  <c r="DH59" i="45"/>
  <c r="BX185" i="45"/>
  <c r="EI98" i="45"/>
  <c r="FA142" i="45"/>
  <c r="DQ98" i="45"/>
  <c r="DZ68" i="45"/>
  <c r="CY174" i="45"/>
  <c r="BF163" i="45"/>
  <c r="CY158" i="45"/>
  <c r="BO135" i="45"/>
  <c r="CY163" i="45"/>
  <c r="EI144" i="45"/>
  <c r="CP33" i="45"/>
  <c r="BF97" i="45"/>
  <c r="CP146" i="45"/>
  <c r="DQ99" i="45"/>
  <c r="ER63" i="45"/>
  <c r="DQ174" i="45"/>
  <c r="BO129" i="45"/>
  <c r="EI111" i="45"/>
  <c r="BX79" i="45"/>
  <c r="BO55" i="45"/>
  <c r="CY17" i="45"/>
  <c r="CY97" i="45"/>
  <c r="CY91" i="45"/>
  <c r="CY186" i="45"/>
  <c r="CY46" i="45"/>
  <c r="DQ104" i="45"/>
  <c r="CP185" i="45"/>
  <c r="CP152" i="45"/>
  <c r="CG22" i="45"/>
  <c r="BX87" i="45"/>
  <c r="EI65" i="45"/>
  <c r="DZ101" i="45"/>
  <c r="ER47" i="45"/>
  <c r="BF51" i="45"/>
  <c r="CY28" i="45"/>
  <c r="CY73" i="45"/>
  <c r="CY105" i="45"/>
  <c r="EI44" i="45"/>
  <c r="CY133" i="45"/>
  <c r="DH39" i="45"/>
  <c r="BO14" i="45"/>
  <c r="CP149" i="45"/>
  <c r="BX49" i="45"/>
  <c r="ER170" i="45"/>
  <c r="EI140" i="45"/>
  <c r="DH55" i="45"/>
  <c r="FA31" i="45"/>
  <c r="DZ128" i="45"/>
  <c r="DZ54" i="45"/>
  <c r="CG27" i="45"/>
  <c r="DZ183" i="45"/>
  <c r="CP141" i="45"/>
  <c r="CP169" i="45"/>
  <c r="BO109" i="45"/>
  <c r="DQ157" i="45"/>
  <c r="BF151" i="45"/>
  <c r="CP113" i="45"/>
  <c r="EI177" i="45"/>
  <c r="ER49" i="45"/>
  <c r="EI170" i="45"/>
  <c r="DZ113" i="45"/>
  <c r="BO77" i="45"/>
  <c r="CG24" i="45"/>
  <c r="BO155" i="45"/>
  <c r="CY125" i="45"/>
  <c r="DZ25" i="45"/>
  <c r="DQ44" i="45"/>
  <c r="BO17" i="45"/>
  <c r="FA90" i="45"/>
  <c r="BX149" i="45"/>
  <c r="BX179" i="45"/>
  <c r="BO45" i="45"/>
  <c r="ER126" i="45"/>
  <c r="DH177" i="45"/>
  <c r="CG91" i="45"/>
  <c r="CP22" i="45"/>
  <c r="CY161" i="45"/>
  <c r="CP183" i="45"/>
  <c r="CP43" i="45"/>
  <c r="ER143" i="45"/>
  <c r="CY80" i="45"/>
  <c r="CG104" i="45"/>
  <c r="DZ106" i="45"/>
  <c r="DH57" i="45"/>
  <c r="BF148" i="45"/>
  <c r="BX115" i="45"/>
  <c r="CY54" i="45"/>
  <c r="FA61" i="45"/>
  <c r="DQ47" i="45"/>
  <c r="DQ80" i="45"/>
  <c r="BF135" i="45"/>
  <c r="CP42" i="45"/>
  <c r="DH148" i="45"/>
  <c r="CG153" i="45"/>
  <c r="BF104" i="45"/>
  <c r="BO107" i="45"/>
  <c r="ER76" i="45"/>
  <c r="CG150" i="45"/>
  <c r="DZ50" i="45"/>
  <c r="BF73" i="45"/>
  <c r="ER89" i="45"/>
  <c r="ER36" i="45"/>
  <c r="BF10" i="45"/>
  <c r="EI91" i="45"/>
  <c r="CY137" i="45"/>
  <c r="CG70" i="45"/>
  <c r="BX146" i="45"/>
  <c r="BX40" i="45"/>
  <c r="BO70" i="45"/>
  <c r="EI51" i="45"/>
  <c r="CY99" i="45"/>
  <c r="CP101" i="45"/>
  <c r="ER56" i="45"/>
  <c r="EI82" i="45"/>
  <c r="CY128" i="45"/>
  <c r="DZ176" i="45"/>
  <c r="BX124" i="45"/>
  <c r="DH90" i="45"/>
  <c r="CG121" i="45"/>
  <c r="DH91" i="45"/>
  <c r="EI69" i="45"/>
  <c r="EI139" i="45"/>
  <c r="BF156" i="45"/>
  <c r="CG117" i="45"/>
  <c r="EI15" i="45"/>
  <c r="CP165" i="45"/>
  <c r="CY138" i="45"/>
  <c r="CY45" i="45"/>
  <c r="FA119" i="45"/>
  <c r="BO92" i="45"/>
  <c r="CP131" i="45"/>
  <c r="CG45" i="45"/>
  <c r="CY82" i="45"/>
  <c r="FA34" i="45"/>
  <c r="ER110" i="45"/>
  <c r="BO40" i="45"/>
  <c r="BF90" i="45"/>
  <c r="CY29" i="45"/>
  <c r="EI31" i="45"/>
  <c r="EI128" i="45"/>
  <c r="DZ186" i="45"/>
  <c r="EI120" i="45"/>
  <c r="DZ118" i="45"/>
  <c r="ER112" i="45"/>
  <c r="CP51" i="45"/>
  <c r="DZ104" i="45"/>
  <c r="BX181" i="45"/>
  <c r="ER150" i="45"/>
  <c r="CG106" i="45"/>
  <c r="DZ22" i="45"/>
  <c r="DZ23" i="45"/>
  <c r="DQ42" i="45"/>
  <c r="DQ127" i="45"/>
  <c r="CG31" i="45"/>
  <c r="DZ156" i="45"/>
  <c r="BF99" i="45"/>
  <c r="BO156" i="45"/>
  <c r="ER48" i="45"/>
  <c r="DH186" i="45"/>
  <c r="CP92" i="45"/>
  <c r="DH76" i="45"/>
  <c r="ER50" i="45"/>
  <c r="DZ81" i="45"/>
  <c r="CY148" i="45"/>
  <c r="ER13" i="45"/>
  <c r="FA51" i="45"/>
  <c r="BX85" i="45"/>
  <c r="CG119" i="45"/>
  <c r="DH106" i="45"/>
  <c r="CG93" i="45"/>
  <c r="BO152" i="45"/>
  <c r="DZ95" i="45"/>
  <c r="DZ157" i="45"/>
  <c r="CY109" i="45"/>
  <c r="BX143" i="45"/>
  <c r="CP150" i="45"/>
  <c r="DH160" i="45"/>
  <c r="DQ124" i="45"/>
  <c r="DZ19" i="45"/>
  <c r="DZ88" i="45"/>
  <c r="CG49" i="45"/>
  <c r="DQ87" i="45"/>
  <c r="BF22" i="45"/>
  <c r="DH19" i="45"/>
  <c r="EI147" i="45"/>
  <c r="CP122" i="45"/>
  <c r="CG50" i="45"/>
  <c r="BF118" i="45"/>
  <c r="FA107" i="45"/>
  <c r="BX140" i="45"/>
  <c r="DH63" i="45"/>
  <c r="CY111" i="45"/>
  <c r="CP100" i="45"/>
  <c r="DH133" i="45"/>
  <c r="CY104" i="45"/>
  <c r="CG151" i="45"/>
  <c r="BX136" i="45"/>
  <c r="ER71" i="45"/>
  <c r="BX160" i="45"/>
  <c r="CY155" i="45"/>
  <c r="BO149" i="45"/>
  <c r="DQ85" i="45"/>
  <c r="CG116" i="45"/>
  <c r="FA19" i="45"/>
  <c r="CG185" i="45"/>
  <c r="DQ170" i="45"/>
  <c r="DH77" i="45"/>
  <c r="ER44" i="45"/>
  <c r="EI78" i="45"/>
  <c r="DH32" i="45"/>
  <c r="BF96" i="45"/>
  <c r="DQ93" i="45"/>
  <c r="DQ65" i="45"/>
  <c r="CG160" i="45"/>
  <c r="FA161" i="45"/>
  <c r="FA120" i="45"/>
  <c r="EI85" i="45"/>
  <c r="DQ29" i="45"/>
  <c r="BX23" i="45"/>
  <c r="BO48" i="45"/>
  <c r="ER155" i="45"/>
  <c r="CP86" i="45"/>
  <c r="EI20" i="45"/>
  <c r="CP48" i="45"/>
  <c r="EI64" i="45"/>
  <c r="BO85" i="45"/>
  <c r="EI59" i="45"/>
  <c r="DZ48" i="45"/>
  <c r="CP90" i="45"/>
  <c r="BF116" i="45"/>
  <c r="CG138" i="45"/>
  <c r="BF79" i="45"/>
  <c r="EI94" i="45"/>
  <c r="DH34" i="45"/>
  <c r="DQ130" i="45"/>
  <c r="DZ121" i="45"/>
  <c r="BO63" i="45"/>
  <c r="FA87" i="45"/>
  <c r="DH180" i="45"/>
  <c r="EI129" i="45"/>
  <c r="DH99" i="45"/>
  <c r="BF122" i="45"/>
  <c r="DH12" i="45"/>
  <c r="CY12" i="45"/>
  <c r="CY120" i="45"/>
  <c r="CY112" i="45"/>
  <c r="DH113" i="45"/>
  <c r="CP124" i="45"/>
  <c r="CP156" i="45"/>
  <c r="CG54" i="45"/>
  <c r="DQ41" i="45"/>
  <c r="DH155" i="45"/>
  <c r="DQ54" i="45"/>
  <c r="CP147" i="45"/>
  <c r="EI34" i="45"/>
  <c r="CP89" i="45"/>
  <c r="BX84" i="45"/>
  <c r="CG101" i="45"/>
  <c r="CG123" i="45"/>
  <c r="DZ38" i="45"/>
  <c r="DH30" i="45"/>
  <c r="DQ117" i="45"/>
  <c r="DQ107" i="45"/>
  <c r="CY184" i="45"/>
  <c r="BF35" i="45"/>
  <c r="FA184" i="45"/>
  <c r="DH27" i="45"/>
  <c r="CP84" i="45"/>
  <c r="FA95" i="45"/>
  <c r="DQ18" i="45"/>
  <c r="DQ72" i="45"/>
  <c r="ER82" i="45"/>
  <c r="BF112" i="45"/>
  <c r="FA18" i="45"/>
  <c r="BF29" i="45"/>
  <c r="BF65" i="45"/>
  <c r="DZ79" i="45"/>
  <c r="ER146" i="45"/>
  <c r="CY42" i="45"/>
  <c r="BF129" i="45"/>
  <c r="BF165" i="45"/>
  <c r="BX121" i="45"/>
  <c r="BO36" i="45"/>
  <c r="CY31" i="45"/>
  <c r="CG21" i="45"/>
  <c r="EI99" i="45"/>
  <c r="FA160" i="45"/>
  <c r="BO158" i="45"/>
  <c r="CP184" i="45"/>
  <c r="FA68" i="45"/>
  <c r="BF84" i="45"/>
  <c r="ER114" i="45"/>
  <c r="CP46" i="45"/>
  <c r="BO160" i="45"/>
  <c r="BX30" i="45"/>
  <c r="BF86" i="45"/>
  <c r="BO122" i="45"/>
  <c r="DZ159" i="45"/>
  <c r="DH37" i="45"/>
  <c r="CY35" i="45"/>
  <c r="ER15" i="45"/>
  <c r="DQ90" i="45"/>
  <c r="CG30" i="45"/>
  <c r="CG142" i="45"/>
  <c r="BF103" i="45"/>
  <c r="BX159" i="45"/>
  <c r="BO174" i="45"/>
  <c r="BX123" i="45"/>
  <c r="EI131" i="45"/>
  <c r="CP71" i="45"/>
  <c r="FA158" i="45"/>
  <c r="BO90" i="45"/>
  <c r="DQ48" i="45"/>
  <c r="CY68" i="45"/>
  <c r="DZ18" i="45"/>
  <c r="BF36" i="45"/>
  <c r="BF149" i="45"/>
  <c r="DZ142" i="45"/>
  <c r="BO102" i="45"/>
  <c r="CY26" i="45"/>
  <c r="CY140" i="45"/>
  <c r="FA101" i="45"/>
  <c r="DQ144" i="45"/>
  <c r="CY113" i="45"/>
  <c r="DH21" i="45"/>
  <c r="FA35" i="45"/>
  <c r="FA154" i="45"/>
  <c r="DQ181" i="45"/>
  <c r="EI135" i="45"/>
  <c r="BF159" i="45"/>
  <c r="FA50" i="45"/>
  <c r="ER131" i="45"/>
  <c r="CG83" i="45"/>
  <c r="ER77" i="45"/>
  <c r="BO53" i="45"/>
  <c r="DQ140" i="45"/>
  <c r="EI126" i="45"/>
  <c r="FA173" i="45"/>
  <c r="CP29" i="45"/>
  <c r="BX86" i="45"/>
  <c r="CY52" i="45"/>
  <c r="EI58" i="45"/>
  <c r="CY173" i="45"/>
  <c r="CY115" i="45"/>
  <c r="BO101" i="45"/>
  <c r="CY75" i="45"/>
  <c r="BO23" i="45"/>
  <c r="BF49" i="45"/>
  <c r="DQ175" i="45"/>
  <c r="BO96" i="45"/>
  <c r="CG57" i="45"/>
  <c r="EI186" i="45"/>
  <c r="DQ100" i="45"/>
  <c r="BF174" i="45"/>
  <c r="BF113" i="45"/>
  <c r="DQ184" i="45"/>
  <c r="CP70" i="45"/>
  <c r="DZ87" i="45"/>
  <c r="CG125" i="45"/>
  <c r="CP63" i="45"/>
  <c r="CY164" i="45"/>
  <c r="FA32" i="45"/>
  <c r="DZ76" i="45"/>
  <c r="CY141" i="45"/>
  <c r="FA132" i="45"/>
  <c r="CP108" i="45"/>
  <c r="EI21" i="45"/>
  <c r="BX99" i="45"/>
  <c r="BX38" i="45"/>
  <c r="BX65" i="45"/>
  <c r="CY19" i="45"/>
  <c r="CP65" i="45"/>
  <c r="FA133" i="45"/>
  <c r="DH79" i="45"/>
  <c r="CY136" i="45"/>
  <c r="DQ34" i="45"/>
  <c r="EI151" i="45"/>
  <c r="BX156" i="45"/>
  <c r="DZ141" i="45"/>
  <c r="DH105" i="45"/>
  <c r="BX131" i="45"/>
  <c r="DQ55" i="45"/>
  <c r="DZ152" i="45"/>
  <c r="BO154" i="45"/>
  <c r="ER78" i="45"/>
  <c r="CG176" i="45"/>
  <c r="FA73" i="45"/>
  <c r="EI88" i="45"/>
  <c r="DH49" i="45"/>
  <c r="DQ88" i="45"/>
  <c r="CY179" i="45"/>
  <c r="CP157" i="45"/>
  <c r="CP35" i="45"/>
  <c r="DQ86" i="45"/>
  <c r="CP49" i="45"/>
  <c r="CP109" i="45"/>
  <c r="ER156" i="45"/>
  <c r="EI74" i="45"/>
  <c r="BF161" i="45"/>
  <c r="ER64" i="45"/>
  <c r="FA40" i="45"/>
  <c r="BO68" i="45"/>
  <c r="CY170" i="45"/>
  <c r="DH40" i="45"/>
  <c r="EI23" i="45"/>
  <c r="DH24" i="45"/>
  <c r="BX15" i="45"/>
  <c r="CP153" i="45"/>
  <c r="DH82" i="45"/>
  <c r="CY153" i="45"/>
  <c r="DH127" i="45"/>
  <c r="DH146" i="45"/>
  <c r="BF17" i="45"/>
  <c r="BO104" i="45"/>
  <c r="DQ37" i="45"/>
  <c r="DQ77" i="45"/>
  <c r="CG13" i="45"/>
  <c r="CY123" i="45"/>
  <c r="CY74" i="45"/>
  <c r="CY101" i="45"/>
  <c r="CG60" i="45"/>
  <c r="CP115" i="45"/>
  <c r="DQ64" i="45"/>
  <c r="CY177" i="45"/>
  <c r="BF14" i="45"/>
  <c r="CG180" i="45"/>
  <c r="DQ113" i="45"/>
  <c r="CG89" i="45"/>
  <c r="DQ129" i="45"/>
  <c r="FA72" i="45"/>
  <c r="BO79" i="45"/>
  <c r="CG68" i="45"/>
  <c r="CG35" i="45"/>
  <c r="EI24" i="45"/>
  <c r="FA14" i="45"/>
  <c r="BX126" i="45"/>
  <c r="BO108" i="45"/>
  <c r="DZ24" i="45"/>
  <c r="BF47" i="45"/>
  <c r="FA23" i="45"/>
  <c r="CG41" i="45"/>
  <c r="CP129" i="45"/>
  <c r="CP88" i="45"/>
  <c r="CP164" i="45"/>
  <c r="DH126" i="45"/>
  <c r="FA109" i="45"/>
  <c r="DZ114" i="45"/>
  <c r="BO132" i="45"/>
  <c r="BX186" i="45"/>
  <c r="FA141" i="45"/>
  <c r="CP74" i="45"/>
  <c r="BX174" i="45"/>
  <c r="BF55" i="45"/>
  <c r="DQ179" i="45"/>
  <c r="DH22" i="45"/>
  <c r="FA44" i="45"/>
  <c r="BF146" i="45"/>
  <c r="ER69" i="45"/>
  <c r="DQ150" i="45"/>
  <c r="EI67" i="45"/>
  <c r="BF152" i="45"/>
  <c r="CP45" i="45"/>
  <c r="FA47" i="45"/>
  <c r="CG114" i="45"/>
  <c r="CG178" i="45"/>
  <c r="BX78" i="45"/>
  <c r="CY18" i="45"/>
  <c r="BO165" i="45"/>
  <c r="ER104" i="45"/>
  <c r="EI48" i="45"/>
  <c r="BF166" i="45"/>
  <c r="DQ45" i="45"/>
  <c r="DZ109" i="45"/>
  <c r="BF39" i="45"/>
  <c r="BX53" i="45"/>
  <c r="FA41" i="45"/>
  <c r="CG43" i="45"/>
  <c r="DH101" i="45"/>
  <c r="FA66" i="45"/>
  <c r="BF119" i="45"/>
  <c r="CG62" i="45"/>
  <c r="BX60" i="45"/>
  <c r="FA166" i="45"/>
  <c r="CP162" i="45"/>
  <c r="DH120" i="45"/>
  <c r="BF64" i="45"/>
  <c r="BF95" i="45"/>
  <c r="DZ139" i="45"/>
  <c r="FA127" i="45"/>
  <c r="CP39" i="45"/>
  <c r="BX28" i="45"/>
  <c r="CP34" i="45"/>
  <c r="BX144" i="45"/>
  <c r="CP105" i="45"/>
  <c r="BX57" i="45"/>
  <c r="CG115" i="45"/>
  <c r="DQ71" i="45"/>
  <c r="BF57" i="45"/>
  <c r="CP135" i="45"/>
  <c r="DH184" i="45"/>
  <c r="FA114" i="45"/>
  <c r="DQ61" i="45"/>
  <c r="CP106" i="45"/>
  <c r="BO59" i="45"/>
  <c r="EI96" i="45"/>
  <c r="CY40" i="45"/>
  <c r="BO57" i="45"/>
  <c r="FA134" i="45"/>
  <c r="CP24" i="45"/>
  <c r="BF143" i="45"/>
  <c r="EI63" i="45"/>
  <c r="BO120" i="45"/>
  <c r="CY51" i="45"/>
  <c r="EI142" i="45"/>
  <c r="CG141" i="45"/>
  <c r="EI10" i="45"/>
  <c r="FA45" i="45"/>
  <c r="EI95" i="45"/>
  <c r="CG17" i="45"/>
  <c r="BX112" i="45"/>
  <c r="BO75" i="45"/>
  <c r="EI122" i="45"/>
  <c r="CG154" i="45"/>
  <c r="BO143" i="45"/>
  <c r="DZ111" i="45"/>
  <c r="DH108" i="45"/>
  <c r="FA116" i="45"/>
  <c r="CY106" i="45"/>
  <c r="DH125" i="45"/>
  <c r="BX125" i="45"/>
  <c r="FA70" i="45"/>
  <c r="CY172" i="45"/>
  <c r="CG90" i="45"/>
  <c r="ER18" i="45"/>
  <c r="DH135" i="45"/>
  <c r="EI45" i="45"/>
  <c r="BF28" i="45"/>
  <c r="DZ145" i="45"/>
  <c r="CP181" i="45"/>
  <c r="CY78" i="45"/>
  <c r="DQ57" i="45"/>
  <c r="CP111" i="45"/>
  <c r="DH164" i="45"/>
  <c r="ER120" i="45"/>
  <c r="BF108" i="45"/>
  <c r="BF109" i="45"/>
  <c r="DH171" i="45"/>
  <c r="ER20" i="45"/>
  <c r="BO182" i="45"/>
  <c r="DZ57" i="45"/>
  <c r="DH178" i="45"/>
  <c r="DH81" i="45"/>
  <c r="DH72" i="45"/>
  <c r="ER103" i="45"/>
  <c r="ER142" i="45"/>
  <c r="ER175" i="45"/>
  <c r="BO31" i="45"/>
  <c r="BO43" i="45"/>
  <c r="CP66" i="45"/>
  <c r="CP93" i="45"/>
  <c r="BO164" i="45"/>
  <c r="DQ60" i="45"/>
  <c r="ER179" i="45"/>
  <c r="DQ149" i="45"/>
  <c r="FA138" i="45"/>
  <c r="EI22" i="45"/>
  <c r="CP163" i="45"/>
  <c r="CY92" i="45"/>
  <c r="CG169" i="45"/>
  <c r="BX151" i="45"/>
  <c r="ER163" i="45"/>
  <c r="CY84" i="45"/>
  <c r="CY98" i="45"/>
  <c r="ER184" i="45"/>
  <c r="DQ33" i="45"/>
  <c r="EI121" i="45"/>
  <c r="DQ51" i="45"/>
  <c r="CY143" i="45"/>
  <c r="ER68" i="45"/>
  <c r="ER61" i="45"/>
  <c r="BF43" i="45"/>
  <c r="DH56" i="45"/>
  <c r="DH169" i="45"/>
  <c r="CG144" i="45"/>
  <c r="DZ62" i="45"/>
  <c r="ER185" i="45"/>
  <c r="BX22" i="45"/>
  <c r="FA78" i="45"/>
  <c r="ER162" i="45"/>
  <c r="BF141" i="45"/>
  <c r="BO21" i="45"/>
  <c r="BO133" i="45"/>
  <c r="DH23" i="45"/>
  <c r="ER129" i="45"/>
  <c r="CG64" i="45"/>
  <c r="BX138" i="45"/>
  <c r="BX152" i="45"/>
  <c r="EI92" i="45"/>
  <c r="BO12" i="45"/>
  <c r="CG162" i="45"/>
  <c r="DH89" i="45"/>
  <c r="CP67" i="45"/>
  <c r="ER139" i="45"/>
  <c r="BO86" i="45"/>
  <c r="BF23" i="45"/>
  <c r="BX68" i="45"/>
  <c r="BX110" i="45"/>
  <c r="CG183" i="45"/>
  <c r="BX44" i="45"/>
  <c r="DQ126" i="45"/>
  <c r="EI90" i="45"/>
  <c r="BX164" i="45"/>
  <c r="ER169" i="45"/>
  <c r="CG74" i="45"/>
  <c r="DZ85" i="45"/>
  <c r="CY152" i="45"/>
  <c r="CP138" i="45"/>
  <c r="DQ35" i="45"/>
  <c r="ER147" i="45"/>
  <c r="DH16" i="45"/>
  <c r="ER166" i="45"/>
  <c r="EI29" i="45"/>
  <c r="CG127" i="45"/>
  <c r="DQ118" i="45"/>
  <c r="BO49" i="45"/>
  <c r="FA104" i="45"/>
  <c r="BO148" i="45"/>
  <c r="BO176" i="45"/>
  <c r="CY43" i="45"/>
  <c r="BO119" i="45"/>
  <c r="BF140" i="45"/>
  <c r="CY79" i="45"/>
  <c r="DH103" i="45"/>
  <c r="EI159" i="45"/>
  <c r="ER60" i="45"/>
  <c r="DZ93" i="45"/>
  <c r="CY110" i="45"/>
  <c r="DH151" i="45"/>
  <c r="CG94" i="45"/>
  <c r="CG20" i="45"/>
  <c r="DZ66" i="45"/>
  <c r="FA130" i="45"/>
  <c r="CP23" i="45"/>
  <c r="CP76" i="45"/>
  <c r="DZ130" i="45"/>
  <c r="FA152" i="45"/>
  <c r="DZ73" i="45"/>
  <c r="DH117" i="45"/>
  <c r="BF177" i="45"/>
  <c r="ER101" i="45"/>
  <c r="BO13" i="45"/>
  <c r="ER65" i="45"/>
  <c r="DZ107" i="45"/>
  <c r="BF40" i="45"/>
  <c r="BO140" i="45"/>
  <c r="BO89" i="45"/>
  <c r="BO37" i="45"/>
  <c r="CP148" i="45"/>
  <c r="CY65" i="45"/>
  <c r="CY185" i="45"/>
  <c r="CG12" i="45"/>
  <c r="CY41" i="45"/>
  <c r="DH185" i="45"/>
  <c r="EI132" i="45"/>
  <c r="DH159" i="45"/>
  <c r="DH121" i="45"/>
  <c r="CP134" i="45"/>
  <c r="ER128" i="45"/>
  <c r="FA175" i="45"/>
  <c r="CG147" i="45"/>
  <c r="FA60" i="45"/>
  <c r="DQ32" i="45"/>
  <c r="CP143" i="45"/>
  <c r="CG149" i="45"/>
  <c r="ER124" i="45"/>
  <c r="CP72" i="45"/>
  <c r="EI40" i="45"/>
  <c r="DZ160" i="45"/>
  <c r="DH43" i="45"/>
  <c r="CY132" i="45"/>
  <c r="BF74" i="45"/>
  <c r="BO66" i="45"/>
  <c r="EI56" i="45"/>
  <c r="DH139" i="45"/>
  <c r="ER186" i="45"/>
  <c r="DZ102" i="45"/>
  <c r="DZ115" i="45"/>
  <c r="DZ144" i="45"/>
  <c r="DH144" i="45"/>
  <c r="FA16" i="45"/>
  <c r="FA15" i="45"/>
  <c r="DZ98" i="45"/>
  <c r="FA59" i="45"/>
  <c r="CY22" i="45"/>
  <c r="FA55" i="45"/>
  <c r="DQ96" i="45"/>
  <c r="CY58" i="45"/>
  <c r="FA67" i="45"/>
  <c r="EI123" i="45"/>
  <c r="ER81" i="45"/>
  <c r="BF127" i="45"/>
  <c r="CY57" i="45"/>
  <c r="FA139" i="45"/>
  <c r="DH107" i="45"/>
  <c r="FA146" i="45"/>
  <c r="BO103" i="45"/>
  <c r="CP82" i="45"/>
  <c r="ER154" i="45"/>
  <c r="DQ180" i="45"/>
  <c r="BO30" i="45"/>
  <c r="ER134" i="45"/>
  <c r="CP103" i="45"/>
  <c r="FA140" i="45"/>
  <c r="ER177" i="45"/>
  <c r="CG96" i="45"/>
  <c r="DQ97" i="45"/>
  <c r="BX175" i="45"/>
  <c r="DH61" i="45"/>
  <c r="CP64" i="45"/>
  <c r="CG155" i="45"/>
  <c r="BX52" i="45"/>
  <c r="DH100" i="45"/>
  <c r="DZ164" i="45"/>
  <c r="CG82" i="45"/>
  <c r="DQ10" i="45"/>
  <c r="FA63" i="45"/>
  <c r="ER29" i="45"/>
  <c r="DQ112" i="45"/>
  <c r="DH18" i="45"/>
  <c r="CG47" i="45"/>
  <c r="DH122" i="45"/>
  <c r="FA62" i="45"/>
  <c r="DZ154" i="45"/>
  <c r="EI61" i="45"/>
  <c r="DQ19" i="45"/>
  <c r="DZ166" i="45"/>
  <c r="DH45" i="45"/>
  <c r="FA131" i="45"/>
  <c r="DQ17" i="45"/>
  <c r="BX111" i="45"/>
  <c r="FA25" i="45"/>
  <c r="DZ40" i="45"/>
  <c r="BX45" i="45"/>
  <c r="BF162" i="45"/>
  <c r="DZ153" i="45"/>
  <c r="BO166" i="45"/>
  <c r="BF45" i="45"/>
  <c r="FA170" i="45"/>
  <c r="DZ59" i="45"/>
  <c r="EI14" i="45"/>
  <c r="DQ23" i="45"/>
  <c r="CG28" i="45"/>
  <c r="DH69" i="45"/>
  <c r="DQ169" i="45"/>
  <c r="ER133" i="45"/>
  <c r="EI47" i="45"/>
  <c r="DH52" i="45"/>
  <c r="EI118" i="45"/>
  <c r="FA71" i="45"/>
  <c r="BF172" i="45"/>
  <c r="DZ103" i="45"/>
  <c r="DZ143" i="45"/>
  <c r="ER171" i="45"/>
  <c r="BO139" i="45"/>
  <c r="CY146" i="45"/>
  <c r="FA39" i="45"/>
  <c r="CP38" i="45"/>
  <c r="BX128" i="45"/>
  <c r="CG92" i="45"/>
  <c r="CY36" i="45"/>
  <c r="BO44" i="45"/>
  <c r="CY180" i="45"/>
  <c r="BO84" i="45"/>
  <c r="DQ27" i="45"/>
  <c r="BO142" i="45"/>
  <c r="FA180" i="45"/>
  <c r="DQ58" i="45"/>
  <c r="FA113" i="45"/>
  <c r="BF183" i="45"/>
  <c r="BF93" i="45"/>
  <c r="FA42" i="45"/>
  <c r="FA86" i="45"/>
  <c r="BF24" i="45"/>
  <c r="EI71" i="45"/>
  <c r="DQ105" i="45"/>
  <c r="BF133" i="45"/>
  <c r="DH152" i="45"/>
  <c r="CY178" i="45"/>
  <c r="DQ135" i="45"/>
  <c r="ER98" i="45"/>
  <c r="BO25" i="45"/>
  <c r="BO81" i="45"/>
  <c r="BF111" i="45"/>
  <c r="BF136" i="45"/>
  <c r="DQ153" i="45"/>
  <c r="FA150" i="45"/>
  <c r="CP114" i="45"/>
  <c r="EI25" i="45"/>
  <c r="ER132" i="45"/>
  <c r="CG48" i="45"/>
  <c r="ER172" i="45"/>
  <c r="ER35" i="45"/>
  <c r="DH46" i="45"/>
  <c r="DH102" i="45"/>
  <c r="CP179" i="45"/>
  <c r="DZ10" i="45"/>
  <c r="CY117" i="45"/>
  <c r="FA33" i="45"/>
  <c r="BX61" i="45"/>
  <c r="CG158" i="45"/>
  <c r="BF179" i="45"/>
  <c r="DZ92" i="45"/>
  <c r="EI184" i="45"/>
  <c r="BX39" i="45"/>
  <c r="DZ172" i="45"/>
  <c r="BF78" i="45"/>
  <c r="BF48" i="45"/>
  <c r="BO125" i="45"/>
  <c r="DZ84" i="45"/>
  <c r="DH98" i="45"/>
  <c r="BF92" i="45"/>
  <c r="EI158" i="45"/>
  <c r="BX120" i="45"/>
  <c r="DZ127" i="45"/>
  <c r="BO28" i="45"/>
  <c r="DQ40" i="45"/>
  <c r="DH68" i="45"/>
  <c r="CP17" i="45"/>
  <c r="DQ106" i="45"/>
  <c r="BX170" i="45"/>
  <c r="BF106" i="45"/>
  <c r="BF117" i="45"/>
  <c r="CG97" i="45"/>
  <c r="CY56" i="45"/>
  <c r="FA38" i="45"/>
  <c r="CG171" i="45"/>
  <c r="CG87" i="45"/>
  <c r="CY154" i="45"/>
  <c r="DQ158" i="45"/>
  <c r="CP112" i="45"/>
  <c r="BX173" i="45"/>
  <c r="BX106" i="45"/>
  <c r="CY33" i="45"/>
  <c r="CP180" i="45"/>
  <c r="CG143" i="45"/>
  <c r="BO95" i="45"/>
  <c r="DH109" i="45"/>
  <c r="EI46" i="45"/>
  <c r="DZ180" i="45"/>
  <c r="BO179" i="45"/>
  <c r="ER173" i="45"/>
  <c r="BO151" i="45"/>
  <c r="CG65" i="45"/>
  <c r="DQ121" i="45"/>
  <c r="FA186" i="45"/>
  <c r="CG157" i="45"/>
  <c r="DZ75" i="45"/>
  <c r="BX108" i="45"/>
  <c r="EI18" i="45"/>
  <c r="DZ99" i="45"/>
  <c r="ER57" i="45"/>
  <c r="BO113" i="45"/>
  <c r="CG152" i="45"/>
  <c r="CG120" i="45"/>
  <c r="DZ80" i="45"/>
  <c r="DH86" i="45"/>
  <c r="CG44" i="45"/>
  <c r="CP121" i="45"/>
  <c r="CG40" i="45"/>
  <c r="EI164" i="45"/>
  <c r="ER74" i="45"/>
  <c r="DQ12" i="45"/>
  <c r="BX76" i="45"/>
  <c r="DH15" i="45"/>
  <c r="BF132" i="45"/>
  <c r="BX75" i="45"/>
  <c r="DZ96" i="45"/>
  <c r="DH154" i="45"/>
  <c r="DZ20" i="45"/>
  <c r="CP95" i="45"/>
  <c r="BX46" i="45"/>
  <c r="ER58" i="45"/>
  <c r="BO134" i="45"/>
  <c r="ER144" i="45"/>
  <c r="CG55" i="45"/>
  <c r="DZ137" i="45"/>
  <c r="DQ78" i="45"/>
  <c r="CY103" i="45"/>
  <c r="CP140" i="45"/>
  <c r="CG186" i="45"/>
  <c r="CP85" i="45"/>
  <c r="DQ81" i="45"/>
  <c r="CP54" i="45"/>
  <c r="CG177" i="45"/>
  <c r="CG26" i="45"/>
  <c r="FA46" i="45"/>
  <c r="DQ43" i="45"/>
  <c r="BX180" i="45"/>
  <c r="CG164" i="45"/>
  <c r="DQ79" i="45"/>
  <c r="BO172" i="45"/>
  <c r="CY145" i="45"/>
  <c r="BF158" i="45"/>
  <c r="DZ63" i="45"/>
  <c r="CG133" i="45"/>
  <c r="CY25" i="45"/>
  <c r="BO32" i="45"/>
  <c r="ER14" i="45"/>
  <c r="FA56" i="45"/>
  <c r="FA178" i="45"/>
  <c r="FA163" i="45"/>
  <c r="BX81" i="45"/>
  <c r="BX113" i="45"/>
  <c r="ER40" i="45"/>
  <c r="ER136" i="45"/>
  <c r="CY175" i="45"/>
  <c r="DH163" i="45"/>
  <c r="FA92" i="45"/>
  <c r="BF131" i="45"/>
  <c r="CP77" i="45"/>
  <c r="ER100" i="45"/>
  <c r="DZ16" i="45"/>
  <c r="DH132" i="45"/>
  <c r="FA129" i="45"/>
  <c r="CY50" i="45"/>
  <c r="BO184" i="45"/>
  <c r="BO136" i="45"/>
  <c r="ER41" i="45"/>
  <c r="EI49" i="45"/>
  <c r="DZ124" i="45"/>
  <c r="BO47" i="45"/>
  <c r="DQ63" i="45"/>
  <c r="DZ100" i="45"/>
  <c r="BF52" i="45"/>
  <c r="DQ178" i="45"/>
  <c r="ER174" i="45"/>
  <c r="ER30" i="45"/>
  <c r="CY27" i="45"/>
  <c r="CG130" i="45"/>
  <c r="BF61" i="45"/>
  <c r="ER90" i="45"/>
  <c r="DZ169" i="45"/>
  <c r="BF123" i="45"/>
  <c r="EI36" i="45"/>
  <c r="CP28" i="45"/>
  <c r="CG179" i="45"/>
  <c r="ER140" i="45"/>
  <c r="BX51" i="45"/>
  <c r="CP176" i="45"/>
  <c r="CY159" i="45"/>
  <c r="ER183" i="45"/>
  <c r="DZ155" i="45"/>
  <c r="BF170" i="45"/>
  <c r="BF186" i="45"/>
  <c r="ER80" i="45"/>
  <c r="EI16" i="45"/>
  <c r="FA49" i="45"/>
  <c r="BX104" i="45"/>
  <c r="BX155" i="45"/>
  <c r="FA179" i="45"/>
  <c r="DQ156" i="45"/>
  <c r="FA94" i="45"/>
  <c r="BX16" i="45"/>
  <c r="DH140" i="45"/>
  <c r="EI160" i="45"/>
  <c r="DZ110" i="45"/>
  <c r="CG102" i="45"/>
  <c r="BO181" i="45"/>
  <c r="DH182" i="45"/>
  <c r="BX94" i="45"/>
  <c r="BF20" i="45"/>
  <c r="BF145" i="45"/>
  <c r="BO175" i="45"/>
  <c r="BO64" i="45"/>
  <c r="FA169" i="45"/>
  <c r="DQ131" i="45"/>
  <c r="DQ128" i="45"/>
  <c r="BX141" i="45"/>
  <c r="BX135" i="45"/>
  <c r="DQ50" i="45"/>
  <c r="EI146" i="45"/>
  <c r="DQ14" i="45"/>
  <c r="EI113" i="45"/>
  <c r="EI169" i="45"/>
  <c r="BF169" i="45"/>
  <c r="DH111" i="45"/>
  <c r="DQ67" i="45"/>
  <c r="FA54" i="45"/>
  <c r="DZ108" i="45"/>
  <c r="BO153" i="45"/>
  <c r="BX171" i="45"/>
  <c r="ER165" i="45"/>
  <c r="FA112" i="45"/>
  <c r="EI81" i="45"/>
  <c r="CG113" i="45"/>
  <c r="EI104" i="45"/>
  <c r="CG46" i="45"/>
  <c r="DH142" i="45"/>
  <c r="CY130" i="45"/>
  <c r="DZ89" i="45"/>
  <c r="DH175" i="45"/>
  <c r="BO145" i="45"/>
  <c r="BO22" i="45"/>
  <c r="CY47" i="45"/>
  <c r="DQ134" i="45"/>
  <c r="ER45" i="45"/>
  <c r="CG110" i="45"/>
  <c r="DQ119" i="45"/>
  <c r="CP119" i="45"/>
  <c r="CP144" i="45"/>
  <c r="DH130" i="45"/>
  <c r="CY10" i="45"/>
  <c r="CP31" i="45"/>
  <c r="FA21" i="45"/>
  <c r="EI138" i="45"/>
  <c r="BF69" i="45"/>
  <c r="CY85" i="45"/>
  <c r="EI155" i="45"/>
  <c r="ER159" i="45"/>
  <c r="DQ24" i="45"/>
  <c r="DQ122" i="45"/>
  <c r="EI174" i="45"/>
  <c r="BF180" i="45"/>
  <c r="DH83" i="45"/>
  <c r="DZ29" i="45"/>
  <c r="BO162" i="45"/>
  <c r="FA177" i="45"/>
  <c r="ER121" i="45"/>
  <c r="CG122" i="45"/>
  <c r="BX139" i="45"/>
  <c r="ER161" i="45"/>
  <c r="CP10" i="45"/>
  <c r="DZ14" i="45"/>
  <c r="DQ182" i="45"/>
  <c r="CG86" i="45"/>
  <c r="FA89" i="45"/>
  <c r="BF171" i="45"/>
  <c r="DQ163" i="45"/>
  <c r="CP44" i="45"/>
  <c r="DH170" i="45"/>
  <c r="DZ83" i="45"/>
  <c r="DZ30" i="45"/>
  <c r="BX54" i="45"/>
  <c r="CP96" i="45"/>
  <c r="CG38" i="45"/>
  <c r="BO24" i="45"/>
  <c r="FA136" i="45"/>
  <c r="BX147" i="45"/>
  <c r="CG118" i="45"/>
  <c r="ER108" i="45"/>
  <c r="CY144" i="45"/>
  <c r="DH41" i="45"/>
  <c r="CP87" i="45"/>
  <c r="DZ67" i="45"/>
  <c r="DQ125" i="45"/>
  <c r="ER42" i="45"/>
  <c r="BO159" i="45"/>
  <c r="DZ185" i="45"/>
  <c r="BF76" i="45"/>
  <c r="EI127" i="45"/>
  <c r="BO110" i="45"/>
  <c r="CY30" i="45"/>
  <c r="DQ146" i="45"/>
  <c r="DZ34" i="45"/>
  <c r="DZ90" i="45"/>
  <c r="DH64" i="45"/>
  <c r="BX148" i="45"/>
  <c r="DH145" i="45"/>
  <c r="DH176" i="45"/>
  <c r="DZ129" i="45"/>
  <c r="BX25" i="45"/>
  <c r="BX163" i="45"/>
  <c r="EI157" i="45"/>
  <c r="DZ123" i="45"/>
  <c r="ER118" i="45"/>
  <c r="EI37" i="45"/>
  <c r="EI75" i="45"/>
  <c r="CG56" i="45"/>
  <c r="CP61" i="45"/>
  <c r="BX161" i="45"/>
  <c r="DQ20" i="45"/>
  <c r="BF173" i="45"/>
  <c r="BF38" i="45"/>
  <c r="DQ101" i="45"/>
  <c r="BF44" i="45"/>
  <c r="DZ174" i="45"/>
  <c r="CP142" i="45"/>
  <c r="CG80" i="45"/>
  <c r="ER116" i="45"/>
  <c r="BF175" i="45"/>
  <c r="EI179" i="45"/>
  <c r="DQ74" i="45"/>
  <c r="BO111" i="45"/>
  <c r="BO19" i="45"/>
  <c r="CP12" i="45"/>
  <c r="FA103" i="45"/>
  <c r="ER92" i="45"/>
  <c r="FA182" i="45"/>
  <c r="FA79" i="45"/>
  <c r="BO147" i="45"/>
  <c r="ER37" i="45"/>
  <c r="CP60" i="45"/>
  <c r="ER53" i="45"/>
  <c r="EI66" i="45"/>
  <c r="BF56" i="45"/>
  <c r="DZ178" i="45"/>
  <c r="BX145" i="45"/>
  <c r="EI62" i="45"/>
  <c r="FA181" i="45"/>
  <c r="EI89" i="45"/>
  <c r="CY142" i="45"/>
  <c r="BO88" i="45"/>
  <c r="DQ176" i="45"/>
  <c r="CG161" i="45"/>
  <c r="BF120" i="45"/>
  <c r="BF54" i="45"/>
  <c r="ER123" i="45"/>
  <c r="BO62" i="45"/>
  <c r="CP59" i="45"/>
  <c r="BF124" i="45"/>
  <c r="CY61" i="45"/>
  <c r="DQ26" i="45"/>
  <c r="EI154" i="45"/>
  <c r="DQ31" i="45"/>
  <c r="DQ155" i="45"/>
  <c r="CP18" i="45"/>
  <c r="DH14" i="45"/>
  <c r="BF26" i="45"/>
  <c r="BF89" i="45"/>
  <c r="CG66" i="45"/>
  <c r="DQ46" i="45"/>
  <c r="ER113" i="45"/>
  <c r="BF71" i="45"/>
  <c r="BX77" i="45"/>
  <c r="DZ33" i="45"/>
  <c r="BX17" i="45"/>
  <c r="CP116" i="45"/>
  <c r="BF37" i="45"/>
  <c r="CP52" i="45"/>
  <c r="DH119" i="45"/>
  <c r="EI77" i="45"/>
  <c r="DZ56" i="45"/>
  <c r="ER79" i="45"/>
  <c r="BF50" i="45"/>
  <c r="DZ12" i="45"/>
  <c r="BO146" i="45"/>
  <c r="FA64" i="45"/>
  <c r="EI183" i="45"/>
  <c r="ER34" i="45"/>
  <c r="EI72" i="45"/>
  <c r="EI166" i="45"/>
  <c r="CG42" i="45"/>
  <c r="DH65" i="45"/>
  <c r="BX162" i="45"/>
  <c r="DH58" i="45"/>
  <c r="FA24" i="45"/>
  <c r="CY89" i="45"/>
  <c r="DZ120" i="45"/>
  <c r="CY39" i="45"/>
  <c r="DH17" i="45"/>
  <c r="EI116" i="45"/>
  <c r="FA26" i="45"/>
  <c r="BF80" i="45"/>
  <c r="ER10" i="45"/>
  <c r="BF77" i="45"/>
  <c r="CY38" i="45"/>
  <c r="DH128" i="45"/>
  <c r="CY114" i="45"/>
  <c r="DZ60" i="45"/>
  <c r="BF107" i="45"/>
  <c r="DQ76" i="45"/>
  <c r="CP94" i="45"/>
  <c r="CY23" i="45"/>
  <c r="CG156" i="45"/>
  <c r="FA115" i="45"/>
  <c r="CY88" i="45"/>
  <c r="EI141" i="45"/>
  <c r="CP97" i="45"/>
  <c r="BO169" i="45"/>
  <c r="CG182" i="45"/>
  <c r="FA137" i="45"/>
  <c r="EI105" i="45"/>
  <c r="BF72" i="45"/>
  <c r="ER24" i="45"/>
  <c r="FA124" i="45"/>
  <c r="CY83" i="45"/>
  <c r="EI28" i="45"/>
  <c r="CY182" i="45"/>
  <c r="DQ151" i="45"/>
  <c r="BF31" i="45"/>
  <c r="DZ35" i="45"/>
  <c r="CG132" i="45"/>
  <c r="DQ148" i="45"/>
  <c r="FA91" i="45"/>
  <c r="CY90" i="45"/>
  <c r="EI70" i="45"/>
  <c r="ER16" i="45"/>
  <c r="DQ172" i="45"/>
  <c r="BO106" i="45"/>
  <c r="DZ132" i="45"/>
  <c r="ER27" i="45"/>
  <c r="CG181" i="45"/>
  <c r="CY150" i="45"/>
  <c r="BX101" i="45"/>
  <c r="BX10" i="45"/>
  <c r="DZ181" i="45"/>
  <c r="BO93" i="45"/>
  <c r="CY20" i="45"/>
  <c r="DQ73" i="45"/>
  <c r="CG34" i="45"/>
  <c r="DQ15" i="45"/>
  <c r="DZ117" i="45"/>
  <c r="DH134" i="45"/>
  <c r="BO115" i="45"/>
  <c r="CP69" i="45"/>
  <c r="EI100" i="45"/>
  <c r="CY160" i="45"/>
  <c r="CY149" i="45"/>
  <c r="CP102" i="45"/>
  <c r="DQ84" i="45"/>
  <c r="DZ44" i="45"/>
  <c r="DQ52" i="45"/>
  <c r="CP173" i="45"/>
  <c r="EI107" i="45"/>
  <c r="BX34" i="45"/>
  <c r="EI17" i="45"/>
  <c r="ER141" i="45"/>
  <c r="BF182" i="45"/>
  <c r="DZ27" i="45"/>
  <c r="BO112" i="45"/>
  <c r="CY151" i="45"/>
  <c r="BO178" i="45"/>
  <c r="DZ116" i="45"/>
  <c r="FA111" i="45"/>
  <c r="CP16" i="45"/>
  <c r="DH87" i="45"/>
  <c r="DQ154" i="45"/>
  <c r="ER106" i="45"/>
  <c r="CP123" i="45"/>
  <c r="DH115" i="45"/>
  <c r="DZ41" i="45"/>
  <c r="FA125" i="45"/>
  <c r="ER17" i="45"/>
  <c r="BO51" i="45"/>
  <c r="BF105" i="45"/>
  <c r="ER135" i="45"/>
  <c r="BO117" i="45"/>
  <c r="BO130" i="45"/>
  <c r="CP130" i="45"/>
  <c r="BX103" i="45"/>
  <c r="BF30" i="45"/>
  <c r="CG137" i="45"/>
  <c r="CY44" i="45"/>
  <c r="DZ158" i="45"/>
  <c r="CY122" i="45"/>
  <c r="CP110" i="45"/>
  <c r="BO150" i="45"/>
  <c r="CG15" i="45"/>
  <c r="CY69" i="45"/>
  <c r="BX80" i="45"/>
  <c r="BO71" i="45"/>
  <c r="CG98" i="45"/>
  <c r="BF63" i="45"/>
  <c r="DH137" i="45"/>
  <c r="DQ138" i="45"/>
  <c r="BX29" i="45"/>
  <c r="CP127" i="45"/>
  <c r="FA122" i="45"/>
  <c r="CG71" i="45"/>
  <c r="CG58" i="45"/>
  <c r="BF138" i="45"/>
  <c r="FA164" i="45"/>
  <c r="BF160" i="45"/>
  <c r="CP171" i="45"/>
  <c r="CY181" i="45"/>
  <c r="CY102" i="45"/>
  <c r="BX19" i="45"/>
  <c r="BO97" i="45"/>
  <c r="CY72" i="45"/>
  <c r="DQ137" i="45"/>
  <c r="CY107" i="45"/>
  <c r="ER102" i="45"/>
  <c r="ER22" i="45"/>
  <c r="ER67" i="45"/>
  <c r="CP172" i="45"/>
  <c r="BF153" i="45"/>
  <c r="BX129" i="45"/>
  <c r="CG175" i="45"/>
  <c r="FA162" i="45"/>
  <c r="FA144" i="45"/>
  <c r="FA105" i="45"/>
  <c r="FA65" i="45"/>
  <c r="EI33" i="45"/>
  <c r="BX117" i="45"/>
  <c r="EI149" i="45"/>
  <c r="BX166" i="45"/>
  <c r="DH94" i="45"/>
  <c r="CG25" i="45"/>
  <c r="ER153" i="45"/>
  <c r="DH88" i="45"/>
  <c r="DZ161" i="45"/>
  <c r="DH104" i="45"/>
  <c r="CP170" i="45"/>
  <c r="DZ45" i="45"/>
  <c r="BF33" i="45"/>
  <c r="DZ47" i="45"/>
  <c r="FA153" i="45"/>
  <c r="DH75" i="45"/>
  <c r="CP175" i="45"/>
  <c r="CG173" i="45"/>
  <c r="EI35" i="45"/>
  <c r="CG10" i="45"/>
  <c r="BF126" i="45"/>
  <c r="BX71" i="45"/>
  <c r="BF176" i="45"/>
  <c r="CY76" i="45"/>
  <c r="BX18" i="45"/>
  <c r="CG85" i="45"/>
  <c r="DZ15" i="45"/>
  <c r="FA156" i="45"/>
  <c r="DH181" i="45"/>
  <c r="DZ136" i="45"/>
  <c r="ER21" i="45"/>
  <c r="DZ37" i="45"/>
  <c r="BO42" i="45"/>
  <c r="CG126" i="45"/>
  <c r="FA88" i="45"/>
  <c r="BF68" i="45"/>
  <c r="FA80" i="45"/>
  <c r="DQ141" i="45"/>
  <c r="BO124" i="45"/>
  <c r="DZ171" i="45"/>
  <c r="EI106" i="45"/>
  <c r="CP50" i="45"/>
  <c r="CG148" i="45"/>
  <c r="DH29" i="45"/>
  <c r="EI103" i="45"/>
  <c r="DQ108" i="45"/>
  <c r="ER152" i="45"/>
  <c r="EI32" i="45"/>
  <c r="FA27" i="45"/>
  <c r="BO121" i="45"/>
  <c r="CG128" i="45"/>
  <c r="CP174" i="45"/>
  <c r="BX27" i="45"/>
  <c r="CY86" i="45"/>
  <c r="BO100" i="45"/>
  <c r="BX169" i="45"/>
  <c r="CG79" i="45"/>
  <c r="ER84" i="45"/>
  <c r="FA36" i="45"/>
  <c r="DZ39" i="45"/>
  <c r="BX21" i="45"/>
  <c r="DQ111" i="45"/>
  <c r="ER151" i="45"/>
  <c r="BX42" i="45"/>
  <c r="CG163" i="45"/>
  <c r="DQ136" i="45"/>
  <c r="FA174" i="45"/>
  <c r="DQ49" i="45"/>
  <c r="DQ94" i="45"/>
  <c r="BX122" i="45"/>
  <c r="CG139" i="45"/>
  <c r="BX176" i="45"/>
  <c r="EI53" i="45"/>
  <c r="ER46" i="45"/>
  <c r="CY95" i="45"/>
  <c r="FA117" i="45"/>
  <c r="EI30" i="45"/>
  <c r="CP27" i="45"/>
  <c r="ER99" i="45"/>
  <c r="FA58" i="45"/>
  <c r="BX118" i="45"/>
  <c r="CG84" i="45"/>
  <c r="CP104" i="45"/>
  <c r="CG37" i="45"/>
  <c r="BO15" i="45"/>
  <c r="EI80" i="45"/>
  <c r="CG131" i="45"/>
  <c r="FA147" i="45"/>
  <c r="BF60" i="45"/>
  <c r="CP161" i="45"/>
  <c r="BX154" i="45"/>
  <c r="DZ122" i="45"/>
  <c r="EI79" i="45"/>
  <c r="DQ70" i="45"/>
  <c r="DQ143" i="45"/>
  <c r="BF75" i="45"/>
  <c r="DH112" i="45"/>
  <c r="EI101" i="45"/>
  <c r="BO39" i="45"/>
  <c r="BF58" i="45"/>
  <c r="ER119" i="45"/>
  <c r="DH51" i="45"/>
  <c r="ER148" i="45"/>
  <c r="FA128" i="45"/>
  <c r="BX32" i="45"/>
  <c r="FK77" i="45" l="1"/>
  <c r="FK92" i="45"/>
  <c r="FK30" i="45"/>
  <c r="FK80" i="45"/>
  <c r="FK120" i="45"/>
  <c r="FK38" i="45"/>
  <c r="FK20" i="45"/>
  <c r="FK183" i="45"/>
  <c r="FK45" i="45"/>
  <c r="FK87" i="45"/>
  <c r="FK48" i="45"/>
  <c r="FK115" i="45"/>
  <c r="FK176" i="45"/>
  <c r="FK60" i="45"/>
  <c r="FK105" i="45"/>
  <c r="FK71" i="45"/>
  <c r="FK44" i="45"/>
  <c r="FK171" i="45"/>
  <c r="FK127" i="45"/>
  <c r="FK23" i="45"/>
  <c r="FK43" i="45"/>
  <c r="FK152" i="45"/>
  <c r="FK55" i="45"/>
  <c r="FK17" i="45"/>
  <c r="FK149" i="45"/>
  <c r="FK148" i="45"/>
  <c r="FK150" i="45"/>
  <c r="FK85" i="45"/>
  <c r="FK62" i="45"/>
  <c r="FK42" i="45"/>
  <c r="FK121" i="45"/>
  <c r="FK12" i="45"/>
  <c r="FK184" i="45"/>
  <c r="FK46" i="45"/>
  <c r="FK98" i="45"/>
  <c r="FK75" i="45"/>
  <c r="FK182" i="45"/>
  <c r="FK54" i="45"/>
  <c r="FK145" i="45"/>
  <c r="FK61" i="45"/>
  <c r="FK93" i="45"/>
  <c r="FK49" i="45"/>
  <c r="FK36" i="45"/>
  <c r="FK65" i="45"/>
  <c r="FK118" i="45"/>
  <c r="FK99" i="45"/>
  <c r="FK73" i="45"/>
  <c r="FK97" i="45"/>
  <c r="FK139" i="45"/>
  <c r="FK178" i="45"/>
  <c r="FK101" i="45"/>
  <c r="FK82" i="45"/>
  <c r="FK21" i="45"/>
  <c r="FK142" i="45"/>
  <c r="FK130" i="45"/>
  <c r="FK76" i="45"/>
  <c r="FK84" i="45"/>
  <c r="FK29" i="45"/>
  <c r="FK41" i="45"/>
  <c r="FK173" i="45"/>
  <c r="FK136" i="45"/>
  <c r="FK39" i="45"/>
  <c r="FK159" i="45"/>
  <c r="FK51" i="45"/>
  <c r="FK137" i="45"/>
  <c r="FK59" i="45"/>
  <c r="FK18" i="45"/>
  <c r="FK126" i="45"/>
  <c r="FK33" i="45"/>
  <c r="FK160" i="45"/>
  <c r="FK169" i="45"/>
  <c r="FK170" i="45"/>
  <c r="FK146" i="45"/>
  <c r="FK66" i="45"/>
  <c r="FK15" i="45"/>
  <c r="FK25" i="45"/>
  <c r="FK164" i="45"/>
  <c r="FK58" i="45"/>
  <c r="FK50" i="45"/>
  <c r="FK26" i="45"/>
  <c r="FK124" i="45"/>
  <c r="FK69" i="45"/>
  <c r="FK117" i="45"/>
  <c r="FK78" i="45"/>
  <c r="FK172" i="45"/>
  <c r="FK162" i="45"/>
  <c r="FK119" i="45"/>
  <c r="FK86" i="45"/>
  <c r="FK129" i="45"/>
  <c r="FK79" i="45"/>
  <c r="FK151" i="45"/>
  <c r="FK16" i="45"/>
  <c r="FK88" i="45"/>
  <c r="FK157" i="45"/>
  <c r="FK13" i="45"/>
  <c r="FK70" i="45"/>
  <c r="FK83" i="45"/>
  <c r="FK132" i="45"/>
  <c r="FK179" i="45"/>
  <c r="FK156" i="45"/>
  <c r="FK135" i="45"/>
  <c r="FK144" i="45"/>
  <c r="FK175" i="45"/>
  <c r="FK109" i="45"/>
  <c r="FK122" i="45"/>
  <c r="FK134" i="45"/>
  <c r="FK34" i="45"/>
  <c r="FK91" i="45"/>
  <c r="FK56" i="45"/>
  <c r="FK111" i="45"/>
  <c r="FK74" i="45"/>
  <c r="FK177" i="45"/>
  <c r="FK108" i="45"/>
  <c r="FK103" i="45"/>
  <c r="FK165" i="45"/>
  <c r="FK90" i="45"/>
  <c r="FK53" i="45"/>
  <c r="FK138" i="45"/>
  <c r="FK63" i="45"/>
  <c r="FK72" i="45"/>
  <c r="FK180" i="45"/>
  <c r="FK123" i="45"/>
  <c r="FK131" i="45"/>
  <c r="FK158" i="45"/>
  <c r="FK106" i="45"/>
  <c r="FK24" i="45"/>
  <c r="FK140" i="45"/>
  <c r="FK95" i="45"/>
  <c r="FK166" i="45"/>
  <c r="FK47" i="45"/>
  <c r="FK161" i="45"/>
  <c r="FK22" i="45"/>
  <c r="FK10" i="45"/>
  <c r="FK104" i="45"/>
  <c r="FK181" i="45"/>
  <c r="FK154" i="45"/>
  <c r="FK81" i="45"/>
  <c r="FK128" i="45"/>
  <c r="FK19" i="45"/>
  <c r="FK113" i="45"/>
  <c r="FK96" i="45"/>
  <c r="FK67" i="45"/>
  <c r="FK102" i="45"/>
  <c r="FK107" i="45"/>
  <c r="FK37" i="45"/>
  <c r="FK186" i="45"/>
  <c r="FK133" i="45"/>
  <c r="FK57" i="45"/>
  <c r="FK174" i="45"/>
  <c r="FK185" i="45"/>
  <c r="FK100" i="45"/>
  <c r="FK89" i="45"/>
  <c r="FK28" i="45"/>
  <c r="FK14" i="45"/>
  <c r="FK112" i="45"/>
  <c r="FK35" i="45"/>
  <c r="FK94" i="45"/>
  <c r="FK147" i="45"/>
  <c r="FK27" i="45"/>
  <c r="FK68" i="45"/>
  <c r="FK153" i="45"/>
  <c r="FK31" i="45"/>
  <c r="FK52" i="45"/>
  <c r="FK40" i="45"/>
  <c r="FK141" i="45"/>
  <c r="FK143" i="45"/>
  <c r="FK64" i="45"/>
  <c r="FK116" i="45"/>
  <c r="FK163" i="45"/>
  <c r="FK110" i="45"/>
  <c r="FK125" i="45"/>
  <c r="FK32" i="45"/>
  <c r="FK114" i="45"/>
  <c r="FK155" i="45"/>
</calcChain>
</file>

<file path=xl/comments1.xml><?xml version="1.0" encoding="utf-8"?>
<comments xmlns="http://schemas.openxmlformats.org/spreadsheetml/2006/main">
  <authors>
    <author>fkadoche</author>
  </authors>
  <commentList>
    <comment ref="C7" authorId="0">
      <text>
        <r>
          <rPr>
            <b/>
            <sz val="12"/>
            <color indexed="81"/>
            <rFont val="Tahoma"/>
            <family val="2"/>
          </rPr>
          <t>=IF(WEEKDAY(TODAY()-E7)=2,TODAY()-E7-3,TODAY()-E7-1)</t>
        </r>
      </text>
    </comment>
  </commentList>
</comments>
</file>

<file path=xl/comments2.xml><?xml version="1.0" encoding="utf-8"?>
<comments xmlns="http://schemas.openxmlformats.org/spreadsheetml/2006/main">
  <authors>
    <author>fkadoche</author>
  </authors>
  <commentList>
    <comment ref="A1" authorId="0">
      <text>
        <r>
          <rPr>
            <b/>
            <sz val="11"/>
            <color indexed="81"/>
            <rFont val="Tahoma"/>
            <family val="2"/>
          </rPr>
          <t>SQL QUERY
select * from hypo_krm..cutnumnm where 
cut_id='HG' order by cut_num</t>
        </r>
      </text>
    </comment>
  </commentList>
</comments>
</file>

<file path=xl/connections.xml><?xml version="1.0" encoding="utf-8"?>
<connections xmlns="http://schemas.openxmlformats.org/spreadsheetml/2006/main">
  <connection id="1" name="Connection" type="1" refreshedVersion="4" savePassword="1" background="1" saveData="1">
    <dbPr connection="DSN=DEPFA_KRM_C_Spread;Description=DEPFA or HYPO KRM;UID=NKENNEDY;Trusted_Connection=Yes;APP=Microsoft Office 2010;WSID=DWDPUSNY00003;DATABASE=HYPO_KRM" command="SELECT stc_out.RUN_ID, stc_out.RF_NUM, RISKFACT.CURRENCY1, RISKFACT.CURRENCY2, RISKFACT.CATEGORY2, RISKFACT.RF_GROUP, RISKFACT.SYMBOL, RISKFACT.VOLATILITY, RF_VALUE.RF_VAL,        stc_out.CUT_NUM, stc_out.OA_VALUE  FROM hypo_krm.dbo.stc_out stc_out, DEPFA_KRM.dbo.RISKFACT RISKFACT, DEPFA_KRM.dbo.RF_VALUE RF_VALUE WHERE (stc_out.OA_VALUE&lt;&gt;0) AND (stc_out.RUN_ID='GB') and (stc_out.CUT_NUM in ('638', '637', '636', '635', '634', '629', '628', '626', '627', '625', '624', '655', '654', '729', '714', '699', '697', '688', '684', '679', '678', '704', '677', '676', '675', '674', '795')) and stc_out.RF_NUM=RF_VALUE.RF_NUMBER and stc_out.RF_NUM=RISKFACT.RF_NUMBER and RISKFACT.RISKFACTID=RF_VALUE.RISKFACTID and RF_VALUE.RF_DATE='20160530' union SELECT stc_out.RUN_ID, stc_out.RF_NUM, RISKFACT.CURRENCY1, RISKFACT.CURRENCY2, RISKFACT.CATEGORY2, RISKFACT.RF_GROUP, RISKFACT.SYMBOL, RISKFACT.VOLATILITY, RF_VALUE.RF_VAL,        stc_out.CUT_NUM, stc_out.OA_VALUE  FROM hypo_krm.dbo.stc_out stc_out, DEPFA_KRM.dbo.RISKFACT RISKFACT, DEPFA_KRM.dbo.RF_VALUE RF_VALUE WHERE (stc_out.OA_VALUE&lt;&gt;0) AND (stc_out.RUN_ID='GF') and (stc_out.CUT_NUM in ('100','110','813','844','117')) and stc_out.RF_NUM=RF_VALUE.RF_NUMBER and stc_out.RF_NUM=RISKFACT.RF_NUMBER and RISKFACT.RISKFACTID=RF_VALUE.RISKFACTID and RF_VALUE.RF_DATE='20160530' "/>
  </connection>
  <connection id="2" name="Connection1" type="1" refreshedVersion="4" background="1" saveData="1">
    <dbPr connection="DSN=DEPFA_KRM_C_Spread;Description=DEPFA or HYPO KRM;UID=NKENNEDY;Trusted_Connection=Yes;APP=Microsoft Office 2010;WSID=DWDPUSNY00003;DATABASE=HYPO_KRM" command="SELECT rf_number1, rf_number2,correlatn FROM hypo_krm.dbo.rf_corr WHERE rf_number1 in (select distinct stc_out.rf_num from hypo_krm.dbo.stc_out stc_out where stc_out.cut_num in ('638', '637', '636', '635', '634', '629', '628', '626', '627', '625', '624', '655', '654', '729', '714', '699', '697', '688', '684', '679', '678', '704', '677', '676', '675', '674', '795') and stc_out.oa_value &lt;&gt; 0 AND stc_out.run_id='GB')  and rf_number2 in (select distinct stc_out.rf_num from hypo_krm.dbo.stc_out stc_out where stc_out.cut_num in ('638', '637', '636', '635', '634', '629', '628', '626', '627', '625', '624', '655', '654', '729', '714', '699', '697', '688', '684', '679', '678', '704', '677', '676', '675', '674', '795') and stc_out.oa_value &lt;&gt; 0 AND stc_out.run_id='GB') ORDER BY rf_number1,rf_number2"/>
  </connection>
  <connection id="3" name="Connection10" type="1" refreshedVersion="4">
    <dbPr connection="DSN=DEPFA_KRM_C_Spread;UID=rbahar;Trusted_Connection=Yes;APP=Microsoft Office 2010;WSID=DWDPUSNY00004;DATABASE=HYPO_KRM" command="SELECT vrr_out.RUN_ID, vrr_out.CUT_NUM, vrr_out.CURR_DT, vrr_out.OA_VALUE, vrr_out.DEFLT_ADJ, vrr_out.RF_GROUP FROM hypo_krm.dbo.vrr_out vrr_out WHERE  vrr_out.CUT_NUM in ('638', '637', '636', '635', '634', '629', '628', '626', '627', '625', '624', '655', '654', '729', '714', '699', '697', '688', '684', '679', '678', '704', '677', '676', '675', '674', '795') and  (vrr_out.CURR_DT='20160526') AND (vrr_out.OA_VALUE&lt;&gt;0) AND (vrr_out.RUN_ID='GB') ORDER BY vrr_out.RUN_ID, vrr_out.CUT_NUM, vrr_out.RF_GROUP"/>
  </connection>
  <connection id="4" name="Connection11" type="1" refreshedVersion="4">
    <dbPr connection="DSN=DEPFA_KRM_C_Spread;UID=rbahar;Trusted_Connection=Yes;APP=Microsoft Office XP;WSID=DWDPUSNY00004;DATABASE=HYPO_KRM" command="SELECT stc_out.RUN_ID, stc_out.RF_NUM, RISKFACT.CURRENCY1, RISKFACT.CURRENCY2, RISKFACT.CATEGORY2, RISKFACT.RF_GROUP,        RISKFACT.SYMBOL, RISKFACT.VOLATILITY, RF_VALUE.RF_VAL, stc_out.CUT_NUM, stc_out.OA_VALUE FROM hypo_krm.dbo.stc_out stc_out, DEPFA_KRM.dbo.RISKFACT RISKFACT, DEPFA_KRM.dbo.RF_VALUE RF_VALUE WHERE (stc_out.OA_VALUE&lt;&gt;0) AND (stc_out.RUN_ID='GB') and RF_VALUE.RF_DATE='20160526' and       stc_out.RF_NUM=RF_VALUE.RF_NUMBER and stc_out.RF_NUM=RISKFACT.RF_NUMBER and RISKFACT.RISKFACTID=RF_VALUE.RISKFACTID and RISKFACT.riskfactid = 'DG' and       stc_out.CUT_NUM in ('638', '637', '636', '635', '634', '629', '628', '626', '627', '625', '624', '655', '654', '729', '714', '699', '697', '688', '684', '679', '678', '704', '677', '676', '675', '674', '795')ORDER BY stc_out.RF_NUM, stc_out.RUN_ID, stc_out.CUT_NUM"/>
  </connection>
  <connection id="5" name="Connection2" type="1" refreshedVersion="4" background="1" saveData="1">
    <dbPr connection="DSN=DEPFA_KRM_C_Spread;Description=DEPFA or HYPO KRM;UID=NKENNEDY;Trusted_Connection=Yes;APP=Microsoft Office 2010;WSID=DWDPUSNY00003;DATABASE=HYPO_KRM" command="SELECT distinct RF_NUM FROM hypo_krm.dbo.stc_out stc_out WHERE (stc_out.OA_VALUE&lt;&gt;0 AND stc_out.RUN_ID='GB' and stc_out.CUT_NUM in ('638', '637', '636', '635', '634', '629', '628', '626', '627', '625', '624', '655', '654', '729', '714', '699', '697', '688', '684', '679', '678', '704', '677', '676', '675', '674', '795') ) Or  (stc_out.OA_VALUE&lt;&gt;0 AND stc_out.RUN_ID='GF' and stc_out.CUT_NUM in ('100','110','813','844','117')) ORDER BY stc_out.RF_NUM"/>
  </connection>
  <connection id="6" name="Connection3" type="1" refreshedVersion="2">
    <dbPr connection="DSN=KRM_TEST;UID=FKadoche;APP=Microsoft Office XP;WSID=NYCPC1063;DATABASE=HYPO_KRM;Trusted_Connection=Yes" command="SELECT stc_out.RUN_ID, stc_out.RF_NUM, stc_out.CUT_NUM, stc_out.OA_VALUE_x000d__x000a_FROM hypo_krm.dbo.stc_out stc_out_x000d__x000a_WHERE (stc_out.OA_VALUE&lt;&gt;0) AND (stc_out.RUN_ID='GB') AND (stc_out.CUT_NUM In (117,624,625,626,634,635,636,638,674,676,677,678,679,684,688,697,699,814,844,920,921,922,924,925,969,970,628,629,637,654,655,675,714,729,734,735,812,813,918,919,923,926,927,929,931,932,933,934,935,956,962,967,968,972,804,805,806,937))_x000d__x000a_ORDER BY stc_out.RUN_ID, stc_out.CUT_NUM, stc_out.RF_NUM"/>
  </connection>
  <connection id="7" name="Connection4" type="1" refreshedVersion="2">
    <dbPr connection="DSN=KRM_PRODUCTION;UID=FKadoche;APP=Microsoft Office XP;WSID=NYCPC1063;DATABASE=HYPO_KRM;Trusted_Connection=Yes" command="select rf_number1, rf_number2,correlatn from hypo_krm.dbo.rf_corr where      rf_number1 in (select rf_num from hypo_krm.dbo.stc_out where run_id = 'GE' and oa_value &lt;&gt; 0)  and rf_number2 in (select rf_num from hypo_krm.dbo.stc_out where run_id = 'GE' and oa_value &lt;&gt; 0) Union select rf_num, rf_num, 1 from hypo_krm.dbo.stc_out where run_id = 'GE' and oa_value &lt;&gt; 0 Union select rf_number2, rf_number1,correlatn from hypo_krm.dbo.rf_corr where      rf_number1 in (select rf_num from hypo_krm.dbo.stc_out where run_id = 'GE' and oa_value &lt;&gt; 0)  and rf_number2 in (select rf_num from hypo_krm.dbo.stc_out where run_id = 'GE' and oa_value &lt;&gt; 0) "/>
  </connection>
  <connection id="8" name="Connection5" type="1" refreshedVersion="4">
    <dbPr connection="DSN=Depfa_KRM_Current_Spread;Description=SWDPDEDCDBC001B\SWDPDEDCDBC001B;Trusted_Connection=Yes;APP=Microsoft Office 2003;WSID=NYCPC1063;DATABASE=KRM_REPORTING" command="SELECT cutnumnm.CUT_ID, cutnumnm.CUT_NUM, cutnumnm.CUT_DESC_x000d__x000a_FROM hypo_krm.dbo.cutnumnm cutnumnm_x000d__x000a_WHERE (cutnumnm.CUT_ID='HA')"/>
  </connection>
  <connection id="9" name="Connection6" type="1" refreshedVersion="4">
    <dbPr connection="DSN=DEPFA_KRM_C_Spread;Description=DEPFA_KRM;UID=NKENNEDY;Trusted_Connection=Yes;APP=Microsoft Office 2010;WSID=DWDPUSNY00003;DATABASE=HYPO_KRM" command="SELECT FXSPOT.DATA_DATE, FXSPOT.CURRENCY1, FXSPOT.FXRATE FROM DEPFA_KRM.dbo.FXSPOT FXSPOT WHERE FXSPOT.DATA_DATE In ('20160530','20160530') AND (FXSPOT.CURRENCY1 In ('USD')) order by FXSPOT.DATA_DATE desc"/>
  </connection>
  <connection id="10" name="Connection7" type="1" refreshedVersion="4">
    <dbPr connection="DSN=DEPFA_KRM_C_Spread;UID=NKENNEDY;Trusted_Connection=Yes;APP=Microsoft Office 2010;WSID=DWDPUSNY00003;DATABASE=HYPO_KRM" command="SELECT vrr_out.RUN_ID, vrr_out.CUT_NUM, vrr_out.CURR_DT, vrr_out.OA_VALUE, vrr_out.DEFLT_ADJ, vrr_out.RF_GROUP FROM hypo_krm.dbo.vrr_out vrr_out WHERE  vrr_out.CUT_NUM in ('638', '637', '636', '635', '634', '629', '628', '626', '627', '625', '624', '655', '654', '729', '714', '699', '697', '688', '684', '679', '678', '704', '677', '676', '675', '674', '795') and  (vrr_out.CURR_DT='20160530') AND (vrr_out.OA_VALUE&lt;&gt;0) AND (vrr_out.RUN_ID='GB') ORDER BY vrr_out.RUN_ID, vrr_out.CUT_NUM, vrr_out.RF_GROUP"/>
  </connection>
  <connection id="11" name="Connection8" type="1" refreshedVersion="4">
    <dbPr connection="DSN=DEPFA_KRM_C_Spread;UID=NKENNEDY;Trusted_Connection=Yes;APP=Microsoft Office XP;WSID=DWDPUSNY00003;DATABASE=HYPO_KRM" command="SELECT stc_out.RUN_ID, stc_out.RF_NUM, RISKFACT.CURRENCY1, RISKFACT.CURRENCY2, RISKFACT.CATEGORY2, RISKFACT.RF_GROUP,        RISKFACT.SYMBOL, RISKFACT.VOLATILITY, RF_VALUE.RF_VAL, stc_out.CUT_NUM, stc_out.OA_VALUE FROM hypo_krm.dbo.stc_out stc_out, DEPFA_KRM.dbo.RISKFACT RISKFACT, DEPFA_KRM.dbo.RF_VALUE RF_VALUE WHERE (stc_out.OA_VALUE&lt;&gt;0) AND (stc_out.RUN_ID='GB') and RF_VALUE.RF_DATE='20160530' and       stc_out.RF_NUM=RF_VALUE.RF_NUMBER and stc_out.RF_NUM=RISKFACT.RF_NUMBER and RISKFACT.RISKFACTID=RF_VALUE.RISKFACTID and RISKFACT.riskfactid = 'DG' and       stc_out.CUT_NUM in ('638', '637', '636', '635', '634', '629', '628', '626', '627', '625', '624', '655', '654', '729', '714', '699', '697', '688', '684', '679', '678', '704', '677', '676', '675', '674', '795')ORDER BY stc_out.RF_NUM, stc_out.RUN_ID, stc_out.CUT_NUM"/>
  </connection>
  <connection id="12" name="Connection9" type="1" refreshedVersion="4">
    <dbPr connection="DSN=DEPFA_KRM_C_Spread;Description=DEPFA_KRM;UID=rbahar;Trusted_Connection=Yes;APP=Microsoft Office 2010;WSID=DWDPUSNY00004" command="SELECT FXSPOT.DATA_DATE, FXSPOT.CURRENCY1, FXSPOT.FXRATE FROM DEPFA_KRM.dbo.FXSPOT FXSPOT WHERE FXSPOT.DATA_DATE In ('20160526','20160526') AND (FXSPOT.CURRENCY1 In ('USD')) order by FXSPOT.DATA_DATE desc"/>
  </connection>
</connections>
</file>

<file path=xl/sharedStrings.xml><?xml version="1.0" encoding="utf-8"?>
<sst xmlns="http://schemas.openxmlformats.org/spreadsheetml/2006/main" count="10992" uniqueCount="577">
  <si>
    <t>SYMBOL</t>
  </si>
  <si>
    <t>VOLATILITY</t>
  </si>
  <si>
    <t>RF_VAL</t>
  </si>
  <si>
    <t>CUT_NUM</t>
  </si>
  <si>
    <t>CUT_DESC</t>
  </si>
  <si>
    <t>CURR_DT</t>
  </si>
  <si>
    <t>RF_GROUP</t>
  </si>
  <si>
    <t>7Y</t>
  </si>
  <si>
    <t>10Y</t>
  </si>
  <si>
    <t>CAD</t>
  </si>
  <si>
    <t>1M</t>
  </si>
  <si>
    <t>3M</t>
  </si>
  <si>
    <t>6M</t>
  </si>
  <si>
    <t>1Y</t>
  </si>
  <si>
    <t>2Y</t>
  </si>
  <si>
    <t>CURRENCY1</t>
  </si>
  <si>
    <t>USD</t>
  </si>
  <si>
    <t>BMA</t>
  </si>
  <si>
    <t>EUR</t>
  </si>
  <si>
    <t>Sum of correlatn</t>
  </si>
  <si>
    <t>rf_number1</t>
  </si>
  <si>
    <t>rf_number2</t>
  </si>
  <si>
    <t>RUN_ID</t>
  </si>
  <si>
    <t>(All)</t>
  </si>
  <si>
    <t>ALL</t>
  </si>
  <si>
    <t>YC</t>
  </si>
  <si>
    <t>FX</t>
  </si>
  <si>
    <t>DP</t>
  </si>
  <si>
    <t>SPD</t>
  </si>
  <si>
    <t>CATEGORY2</t>
  </si>
  <si>
    <t>CURRENCY2</t>
  </si>
  <si>
    <t>JPY</t>
  </si>
  <si>
    <t>AUD</t>
  </si>
  <si>
    <t>3Y</t>
  </si>
  <si>
    <t>5Y</t>
  </si>
  <si>
    <t>15Y</t>
  </si>
  <si>
    <t>20Y</t>
  </si>
  <si>
    <t>30Y</t>
  </si>
  <si>
    <t>Sum of OA_VALUE</t>
  </si>
  <si>
    <t>GBP</t>
  </si>
  <si>
    <t>IDX</t>
  </si>
  <si>
    <t>CUT</t>
  </si>
  <si>
    <t>Grand Total</t>
  </si>
  <si>
    <t>GB</t>
  </si>
  <si>
    <t>PROD</t>
  </si>
  <si>
    <t>N</t>
  </si>
  <si>
    <t>DSN</t>
  </si>
  <si>
    <t>Test DSN</t>
  </si>
  <si>
    <t>Prod DSN</t>
  </si>
  <si>
    <t>KRM_TEST</t>
  </si>
  <si>
    <t>PrevBizDate</t>
  </si>
  <si>
    <t>DB Format</t>
  </si>
  <si>
    <t>RF_NUM</t>
  </si>
  <si>
    <t>1-3 Treasury</t>
  </si>
  <si>
    <t>4 Liquidity Management</t>
  </si>
  <si>
    <t>TL_LIQSIR_L</t>
  </si>
  <si>
    <t>3 US Credit Portfolio Management</t>
  </si>
  <si>
    <t>UP_ABS_L</t>
  </si>
  <si>
    <t>UP_AGCYSBA_L</t>
  </si>
  <si>
    <t>UP_CAGOVPR_L</t>
  </si>
  <si>
    <t>UP_CMBS_L</t>
  </si>
  <si>
    <t>UP_CORPFIN_L</t>
  </si>
  <si>
    <t>UP_MUNICDS_T</t>
  </si>
  <si>
    <t>UP_RMBS_L</t>
  </si>
  <si>
    <t>UP_STUDNBK_L</t>
  </si>
  <si>
    <t>4 Halcyon and Pegasus</t>
  </si>
  <si>
    <t>3 Municipal Products</t>
  </si>
  <si>
    <t>AM_BANKBND_L</t>
  </si>
  <si>
    <t>AM_CAMUNI_L</t>
  </si>
  <si>
    <t>AM_DIRPLCM_L</t>
  </si>
  <si>
    <t>AM_GICS_F</t>
  </si>
  <si>
    <t>AM_IRSWPS_T</t>
  </si>
  <si>
    <t>AM_LIQFAC_L</t>
  </si>
  <si>
    <t>AM_USMUNI_L</t>
  </si>
  <si>
    <t>4 Structured Products Americas</t>
  </si>
  <si>
    <t>AS_STRMUNI_L</t>
  </si>
  <si>
    <t>AS_TRS_L</t>
  </si>
  <si>
    <t>IF_IFU_L</t>
  </si>
  <si>
    <t>C_CM_IRates</t>
  </si>
  <si>
    <t>C_TreasuryFunding_NY</t>
  </si>
  <si>
    <t>G_CM_IRates</t>
  </si>
  <si>
    <t>A_EquityInvestment</t>
  </si>
  <si>
    <t>C_GICs_HypoRepo</t>
  </si>
  <si>
    <t>C_GICs_HYR_ASSET_ACCRUAL</t>
  </si>
  <si>
    <t>G_GICs_Asset_Accrual</t>
  </si>
  <si>
    <t>G_GICs_NY</t>
  </si>
  <si>
    <t>G_GICs_Pallas</t>
  </si>
  <si>
    <t>H_GICs_HYR</t>
  </si>
  <si>
    <t>PallasSPV</t>
  </si>
  <si>
    <t>SanSabiaSPV</t>
  </si>
  <si>
    <t>C_CDOGuarantee_NY</t>
  </si>
  <si>
    <t>C_HALCYON_Asset_Accrual</t>
  </si>
  <si>
    <t>C_HALCYON_NY</t>
  </si>
  <si>
    <t>C_CMBS_Asset_Accrual_NY</t>
  </si>
  <si>
    <t>C_CMBSTrading_NY</t>
  </si>
  <si>
    <t>C_CreditArb_NY</t>
  </si>
  <si>
    <t>C_PassRelEstLong_NY</t>
  </si>
  <si>
    <t>C_SHORTDURNY_ASSET_ACCRUAL</t>
  </si>
  <si>
    <t>A_SecuredLending_NY</t>
  </si>
  <si>
    <t>C_CS_LOC</t>
  </si>
  <si>
    <t>C_HomeEQ_NY</t>
  </si>
  <si>
    <t>C_TRS_NY</t>
  </si>
  <si>
    <t>C_US_MBS1</t>
  </si>
  <si>
    <t>G_GICs_HLB</t>
  </si>
  <si>
    <t>G_GICs_SanSabia</t>
  </si>
  <si>
    <t>G_TRS_NY</t>
  </si>
  <si>
    <t>AMERICAS</t>
  </si>
  <si>
    <t>AM_GICS_T</t>
  </si>
  <si>
    <t>AM_GICS_V</t>
  </si>
  <si>
    <t>G_GICs_ASSET_ACCRUAL</t>
  </si>
  <si>
    <t>AM_PALLAS_T</t>
  </si>
  <si>
    <t>AM_SANSABI_T</t>
  </si>
  <si>
    <t>UP_ABS_A</t>
  </si>
  <si>
    <t>UP_AGCYSBA_T</t>
  </si>
  <si>
    <t>UP_CORPFIN_T</t>
  </si>
  <si>
    <t>IF_IFU_A</t>
  </si>
  <si>
    <t>IF_IFU_V</t>
  </si>
  <si>
    <t>AS_CDOGUAR_L</t>
  </si>
  <si>
    <t>AS_TRS_V</t>
  </si>
  <si>
    <t>UH_HLCYPEG_L</t>
  </si>
  <si>
    <t>UH_HLCYPEG_T</t>
  </si>
  <si>
    <t>C_HALCYON_ASSET_ACCRUAL</t>
  </si>
  <si>
    <t>From Reza's Specifications</t>
  </si>
  <si>
    <t>CUT_ID</t>
  </si>
  <si>
    <t>UP_AGCYSBA_A</t>
  </si>
  <si>
    <t>From the KRM database (table cutnumnm)</t>
  </si>
  <si>
    <t>AsOfDate</t>
  </si>
  <si>
    <t>NEWYORK</t>
  </si>
  <si>
    <t>Value Portfolio</t>
  </si>
  <si>
    <t>Value Portfolio Americas</t>
  </si>
  <si>
    <t>Municipal Products</t>
  </si>
  <si>
    <t>Municipal Portfolio</t>
  </si>
  <si>
    <t>US Muni Liquidity</t>
  </si>
  <si>
    <t>US IR Derivatives</t>
  </si>
  <si>
    <t>C_CM_Irates</t>
  </si>
  <si>
    <t>G_CM_Irates</t>
  </si>
  <si>
    <t>S</t>
  </si>
  <si>
    <t>P</t>
  </si>
  <si>
    <t>Canadian Muni</t>
  </si>
  <si>
    <t>GIC</t>
  </si>
  <si>
    <t>Pallas (SPV)</t>
  </si>
  <si>
    <t>San Sabia (SPV)</t>
  </si>
  <si>
    <t>Structured Products Americas</t>
  </si>
  <si>
    <t>CDO guarantee</t>
  </si>
  <si>
    <t>Structured muni products</t>
  </si>
  <si>
    <t>TRS</t>
  </si>
  <si>
    <t>H&amp;P</t>
  </si>
  <si>
    <t>H&amp;P_NY</t>
  </si>
  <si>
    <t>CMBS</t>
  </si>
  <si>
    <t>RMBS</t>
  </si>
  <si>
    <t>ABS</t>
  </si>
  <si>
    <t>Agency/SBAs</t>
  </si>
  <si>
    <t>Muni CDS</t>
  </si>
  <si>
    <t>Halcyon and Pegasus</t>
  </si>
  <si>
    <t>US Credit Portfolio Management</t>
  </si>
  <si>
    <t>Portfolio Mgmt Americas</t>
  </si>
  <si>
    <t>Equity Investment</t>
  </si>
  <si>
    <t>Liquidity Management</t>
  </si>
  <si>
    <t>Treasury (4th)</t>
  </si>
  <si>
    <t>Treasury (3rd)</t>
  </si>
  <si>
    <t>Consolidation &amp; Others</t>
  </si>
  <si>
    <t>Desk Structure</t>
  </si>
  <si>
    <t>VaR</t>
  </si>
  <si>
    <t>Change</t>
  </si>
  <si>
    <t>CDS</t>
  </si>
  <si>
    <t>CS</t>
  </si>
  <si>
    <t>MtD</t>
  </si>
  <si>
    <t>DtD</t>
  </si>
  <si>
    <t>YtD</t>
  </si>
  <si>
    <t>DV01</t>
  </si>
  <si>
    <t>Level</t>
  </si>
  <si>
    <t>Name</t>
  </si>
  <si>
    <t>System</t>
  </si>
  <si>
    <t>A</t>
  </si>
  <si>
    <t>Re-CUT_NUM</t>
  </si>
  <si>
    <t>KRM-Available</t>
  </si>
  <si>
    <t>Comment</t>
  </si>
  <si>
    <t>A1</t>
  </si>
  <si>
    <t>KRM</t>
  </si>
  <si>
    <t>Y</t>
  </si>
  <si>
    <t>Id</t>
  </si>
  <si>
    <t>Hierarchy</t>
  </si>
  <si>
    <t>F</t>
  </si>
  <si>
    <t>A1B1</t>
  </si>
  <si>
    <t>A1B1C1</t>
  </si>
  <si>
    <t>A1B1C1D1</t>
  </si>
  <si>
    <t>A1B1C1D2</t>
  </si>
  <si>
    <t>Base Level</t>
  </si>
  <si>
    <t>BaseList</t>
  </si>
  <si>
    <t>A1B1C1D1E1</t>
  </si>
  <si>
    <t>A1B1C1D1E1F1</t>
  </si>
  <si>
    <t>A1B1C1D1E1F2</t>
  </si>
  <si>
    <t>A1B1C1D1E1F3</t>
  </si>
  <si>
    <t>A1B1C1D1E2</t>
  </si>
  <si>
    <t>A1B1C1D1E2F1</t>
  </si>
  <si>
    <t>A1B1C1D1E2F2</t>
  </si>
  <si>
    <t>A1B1C1D1E2F3</t>
  </si>
  <si>
    <t>A1B1C1D1E3</t>
  </si>
  <si>
    <t>A1B1C1D1E3F1</t>
  </si>
  <si>
    <t>A1B1C1D1E3F2</t>
  </si>
  <si>
    <t>A1B1C1D1E4</t>
  </si>
  <si>
    <t>A1B1C1D1E4F1</t>
  </si>
  <si>
    <t>A1B1C1D1E4F2</t>
  </si>
  <si>
    <t>A1B1C1D1E4F3</t>
  </si>
  <si>
    <t>A1B1C1D1E4F4</t>
  </si>
  <si>
    <t>A1B1C1D1E4F5</t>
  </si>
  <si>
    <t>A1B1C1D1E4F6</t>
  </si>
  <si>
    <t>A1B1C1D1E4F7</t>
  </si>
  <si>
    <t>A1B1C1D1E4F8</t>
  </si>
  <si>
    <t>A1B1C1D1E4F9</t>
  </si>
  <si>
    <t>A1B1C1D1E4F10</t>
  </si>
  <si>
    <t>A1B1C1D1E4F11</t>
  </si>
  <si>
    <t>A1B1C1D1E5</t>
  </si>
  <si>
    <t>A1B1C1D1E5F1</t>
  </si>
  <si>
    <t>A1B1C1D1E5F2</t>
  </si>
  <si>
    <t>A1B1C1D1E6</t>
  </si>
  <si>
    <t>A1B1C1D1E6F1</t>
  </si>
  <si>
    <t>A1B1C1D1E6F2</t>
  </si>
  <si>
    <t>A1B1C2</t>
  </si>
  <si>
    <t>A1B1C2D1</t>
  </si>
  <si>
    <t>A1B1C2D2</t>
  </si>
  <si>
    <t>A1B1C1D2E1</t>
  </si>
  <si>
    <t>A1B1C1D2E1F1</t>
  </si>
  <si>
    <t>A1B1C1D2E1F2</t>
  </si>
  <si>
    <t>A1B1C1D2E1F3</t>
  </si>
  <si>
    <t>A1B1C1D2E1F4</t>
  </si>
  <si>
    <t>A1B1C1D2E1F5</t>
  </si>
  <si>
    <t>A1B1C1D2E2</t>
  </si>
  <si>
    <t>A1B1C1D2E2F1</t>
  </si>
  <si>
    <t>A1B1C1D2E3</t>
  </si>
  <si>
    <t>A1B1C1D2E3F1</t>
  </si>
  <si>
    <t>A1B1C1D2E3F2</t>
  </si>
  <si>
    <t>A1B1C2D1E1</t>
  </si>
  <si>
    <t>A1B1C2D1E1F1</t>
  </si>
  <si>
    <t>A1B1C2D1E1F3</t>
  </si>
  <si>
    <t>A1B1C2D1E2</t>
  </si>
  <si>
    <t>A1B1C2D1E2F1</t>
  </si>
  <si>
    <t>A1B1C2D2E1</t>
  </si>
  <si>
    <t>A1B1C2D2E2</t>
  </si>
  <si>
    <t>A1B1C2D2E3</t>
  </si>
  <si>
    <t>A1B1C2D2E4</t>
  </si>
  <si>
    <t>A1B1C2D2E5</t>
  </si>
  <si>
    <t>A1B1C2D2E6</t>
  </si>
  <si>
    <t>A1B1C2D2E8</t>
  </si>
  <si>
    <t>A1B1C2D2E1F1</t>
  </si>
  <si>
    <t>A1B1C2D2E1F2</t>
  </si>
  <si>
    <t>A1B1C2D2E1F3</t>
  </si>
  <si>
    <t>A1B1C2D2E1F4</t>
  </si>
  <si>
    <t>A1B1C2D2E2F1</t>
  </si>
  <si>
    <t>A1B1C2D2E2F2</t>
  </si>
  <si>
    <t>A1B1C2D2E2F3</t>
  </si>
  <si>
    <t>A1B1C2D2E3F1</t>
  </si>
  <si>
    <t>A1B1C2D2E3F2</t>
  </si>
  <si>
    <t>A1B1C2D2E4F1</t>
  </si>
  <si>
    <t>A1B1C2D2E4F2</t>
  </si>
  <si>
    <t>A1B1C2D2E5F1</t>
  </si>
  <si>
    <t>A1B1C2D2E6F1</t>
  </si>
  <si>
    <t>A1B1C2D2E6F2</t>
  </si>
  <si>
    <t>A1B1C2D2E6F3</t>
  </si>
  <si>
    <t>A1B1C2D2E6F4</t>
  </si>
  <si>
    <t>A1B1C2D2E8F1</t>
  </si>
  <si>
    <t>A2</t>
  </si>
  <si>
    <t>A2B1</t>
  </si>
  <si>
    <t>A2B1C1</t>
  </si>
  <si>
    <t>A2B1C1D1</t>
  </si>
  <si>
    <t>A2B1C1D1E1</t>
  </si>
  <si>
    <t>A2B1C1D1E1F1</t>
  </si>
  <si>
    <t>A2B1C1D1E2</t>
  </si>
  <si>
    <t>A2B1C1D1E2F1</t>
  </si>
  <si>
    <t>A2B1C1D1E2F2</t>
  </si>
  <si>
    <t>Process</t>
  </si>
  <si>
    <t>ColNb</t>
  </si>
  <si>
    <t>OA_VALUE</t>
  </si>
  <si>
    <t>KRM SENSITIVITIES</t>
  </si>
  <si>
    <t>SENSIS_COLNB</t>
  </si>
  <si>
    <t>ShortName</t>
  </si>
  <si>
    <t>1_VALUE_PORT</t>
  </si>
  <si>
    <t>2_VALUE_PORT_AM</t>
  </si>
  <si>
    <t>3_MUNI_PROD</t>
  </si>
  <si>
    <t>4_MUNI_PORT</t>
  </si>
  <si>
    <t>5_US_MUNI_LIQ</t>
  </si>
  <si>
    <t>5_US_IR_DER</t>
  </si>
  <si>
    <t>5_CAN_MUNI</t>
  </si>
  <si>
    <t>5_GIC</t>
  </si>
  <si>
    <t>5_PALLAS</t>
  </si>
  <si>
    <t>5_SAN_SABIA</t>
  </si>
  <si>
    <t>4_STRUCT_PROD</t>
  </si>
  <si>
    <t>5_CDO_GUAR</t>
  </si>
  <si>
    <t>5_STRUCT_MUNI</t>
  </si>
  <si>
    <t>5_TRS</t>
  </si>
  <si>
    <t>3_US_CRED_PORT</t>
  </si>
  <si>
    <t>4_HAL_PEG</t>
  </si>
  <si>
    <t>5_HAL_PEG</t>
  </si>
  <si>
    <t>5_HAL_PEG_NY</t>
  </si>
  <si>
    <t>4_PORT_MGMT_AM</t>
  </si>
  <si>
    <t>5_CMBS</t>
  </si>
  <si>
    <t>5_RMBS</t>
  </si>
  <si>
    <t>5_ABS</t>
  </si>
  <si>
    <t>5_AGY_SBA</t>
  </si>
  <si>
    <t>5_CAD_GOVT</t>
  </si>
  <si>
    <t>5_CORP</t>
  </si>
  <si>
    <t>5_MUNI_CDS</t>
  </si>
  <si>
    <t>5_US_STUD</t>
  </si>
  <si>
    <t>1_OTHER</t>
  </si>
  <si>
    <t>2_TREAS</t>
  </si>
  <si>
    <t>3_TREAS</t>
  </si>
  <si>
    <t>4_TREAS</t>
  </si>
  <si>
    <t>5_EQUITY</t>
  </si>
  <si>
    <t>5_LIQ_MGGMT</t>
  </si>
  <si>
    <t>ALL ORIGINAL Sensitivities Vectors</t>
  </si>
  <si>
    <t>(Modified) Sensitivities Vectors</t>
  </si>
  <si>
    <t>Total</t>
  </si>
  <si>
    <t>Americas Business Area</t>
  </si>
  <si>
    <t>New York Branch</t>
  </si>
  <si>
    <t>4 Portfolio Mgmt</t>
  </si>
  <si>
    <t>4 Municipal Portfolio</t>
  </si>
  <si>
    <t>US and Canadian Muni</t>
  </si>
  <si>
    <t>GICs</t>
  </si>
  <si>
    <t>CDO Guarantee</t>
  </si>
  <si>
    <t>HP</t>
  </si>
  <si>
    <t>Agency / SBAs</t>
  </si>
  <si>
    <t>Corporate/Financial institutions</t>
  </si>
  <si>
    <t>1-4 Infrastructure Finance</t>
  </si>
  <si>
    <t>Will be Closed out by YE Deposit</t>
  </si>
  <si>
    <t>HA</t>
  </si>
  <si>
    <t>1-2 Value Management</t>
  </si>
  <si>
    <t>Count of CUT_ID</t>
  </si>
  <si>
    <t>Desk</t>
  </si>
  <si>
    <t>DIFFERENCE (KRM - LOCAL RECALC)</t>
  </si>
  <si>
    <t>check 706 - Reza's specs are ambiguous</t>
  </si>
  <si>
    <t>Treasury</t>
  </si>
  <si>
    <t>Value-at-Risk, 99% confidence, 10 days holding period</t>
  </si>
  <si>
    <t>Economic Performance</t>
  </si>
  <si>
    <t>Previous Business Date</t>
  </si>
  <si>
    <t>Report Date</t>
  </si>
  <si>
    <t>Contact</t>
  </si>
  <si>
    <t>Reza Bahar +1 212 905 4626</t>
  </si>
  <si>
    <t>Noel Kennedy +1 212 905 4704</t>
  </si>
  <si>
    <t xml:space="preserve">Student Loans (Non bk bds &amp; dir plcts) </t>
  </si>
  <si>
    <t>Corp./FI (incl. Corp CDS tdg)</t>
  </si>
  <si>
    <t>Canadian Provinces/Govt/Mtg</t>
  </si>
  <si>
    <t>VaR EUR</t>
  </si>
  <si>
    <t>%U</t>
  </si>
  <si>
    <t>Max of FXRATE</t>
  </si>
  <si>
    <t>DATA_DATE</t>
  </si>
  <si>
    <t>in $ million</t>
  </si>
  <si>
    <t>VAR_CST</t>
  </si>
  <si>
    <t>in $ thnd</t>
  </si>
  <si>
    <t>USE_LOCAL</t>
  </si>
  <si>
    <t>VAR_COL</t>
  </si>
  <si>
    <t>IR_COL</t>
  </si>
  <si>
    <t>CDS_COL</t>
  </si>
  <si>
    <t>FX_COL</t>
  </si>
  <si>
    <t>BMA_COL</t>
  </si>
  <si>
    <t>CS_COL</t>
  </si>
  <si>
    <t>VAR_ZERO_CORR</t>
  </si>
  <si>
    <t>VaR Zero Corr</t>
  </si>
  <si>
    <t>Using KRM</t>
  </si>
  <si>
    <t>Using LOCAL</t>
  </si>
  <si>
    <t>VAR_0_COL</t>
  </si>
  <si>
    <t>Type</t>
  </si>
  <si>
    <t>Date</t>
  </si>
  <si>
    <t>Company</t>
  </si>
  <si>
    <t>Currency</t>
  </si>
  <si>
    <t>SAPCode</t>
  </si>
  <si>
    <t>Grouping</t>
  </si>
  <si>
    <t>CSVaRValue</t>
  </si>
  <si>
    <t>1DCSVaRValue</t>
  </si>
  <si>
    <t>HPFB</t>
  </si>
  <si>
    <t/>
  </si>
  <si>
    <t xml:space="preserve">NON-TRADING         </t>
  </si>
  <si>
    <t xml:space="preserve">TOTAL               </t>
  </si>
  <si>
    <t xml:space="preserve">TRADING             </t>
  </si>
  <si>
    <t>HPFB - No Capital Investment Book</t>
  </si>
  <si>
    <t>BusinessArea</t>
  </si>
  <si>
    <t>Value Management Americas</t>
  </si>
  <si>
    <t>Department</t>
  </si>
  <si>
    <t>Portfolio Management Europe/RoW</t>
  </si>
  <si>
    <t>Us Credit Portfolio Management</t>
  </si>
  <si>
    <t>ProfitCentre</t>
  </si>
  <si>
    <t>Trading Assets</t>
  </si>
  <si>
    <t>Segment</t>
  </si>
  <si>
    <t>HPFB_DUB</t>
  </si>
  <si>
    <t>C_CDO_HTM</t>
  </si>
  <si>
    <t>C_CDO_LN</t>
  </si>
  <si>
    <t>C_CMBSPassive_LN</t>
  </si>
  <si>
    <t>C_CreditBaskets_LN</t>
  </si>
  <si>
    <t>C_CreditTrading_LN</t>
  </si>
  <si>
    <t>C_CredTenantLease</t>
  </si>
  <si>
    <t>C_Depfa_IG_Hedging</t>
  </si>
  <si>
    <t>C_Relative_Value</t>
  </si>
  <si>
    <t>H_CredTenantLease</t>
  </si>
  <si>
    <t>REWarehouse_Germany</t>
  </si>
  <si>
    <t>T_LiquidAssets</t>
  </si>
  <si>
    <t>HPFB_LUX</t>
  </si>
  <si>
    <t>PubSectorBondsAFS</t>
  </si>
  <si>
    <t>HPFB_NY</t>
  </si>
  <si>
    <t>CSVaR</t>
  </si>
  <si>
    <t>CSVaR Mapping</t>
  </si>
  <si>
    <t>Value</t>
  </si>
  <si>
    <t>KEY</t>
  </si>
  <si>
    <t>Ccy</t>
  </si>
  <si>
    <t>in Thousands of USD</t>
  </si>
  <si>
    <t>Notes</t>
  </si>
  <si>
    <t>Interest Rate Sensitivities by Tenor for all Aggregates</t>
  </si>
  <si>
    <t>Horizon</t>
  </si>
  <si>
    <t>Percentile</t>
  </si>
  <si>
    <t>LocalSavedDate</t>
  </si>
  <si>
    <t>VaR USD</t>
  </si>
  <si>
    <t>MonthEndRefDate</t>
  </si>
  <si>
    <t>MonthRef</t>
  </si>
  <si>
    <t>ACCESS Format</t>
  </si>
  <si>
    <t>YTD PnL</t>
  </si>
  <si>
    <t>PNL_COL</t>
  </si>
  <si>
    <t>NP</t>
  </si>
  <si>
    <t>LOCAL</t>
  </si>
  <si>
    <t>FX USD/EUR</t>
  </si>
  <si>
    <t>At this point, the CSVaR figures must have been copied in the CSVaR tab</t>
  </si>
  <si>
    <t>DateCheck</t>
  </si>
  <si>
    <t>CSVaR Date</t>
  </si>
  <si>
    <t>HIDE</t>
  </si>
  <si>
    <t>Never</t>
  </si>
  <si>
    <t>Always</t>
  </si>
  <si>
    <t>Manual</t>
  </si>
  <si>
    <t>US &amp; Canadian Muni</t>
  </si>
  <si>
    <t>CA_AGCYSBA_A</t>
  </si>
  <si>
    <t>CA_AGCYSBA_L</t>
  </si>
  <si>
    <t>CA_AGCYSBA_U</t>
  </si>
  <si>
    <t>CA_BKSTDMU_A</t>
  </si>
  <si>
    <t>CA_BKSTDMU_L</t>
  </si>
  <si>
    <t>CA_BKSTDMU_U</t>
  </si>
  <si>
    <t>CA_CAGOVPR_A</t>
  </si>
  <si>
    <t>CA_CAGOVPR_L</t>
  </si>
  <si>
    <t>CA_CAGOVPR_U</t>
  </si>
  <si>
    <t>CA_CAMUNI_A</t>
  </si>
  <si>
    <t>CA_CAMUNI_L</t>
  </si>
  <si>
    <t>CA_CAMUNI_U</t>
  </si>
  <si>
    <t>CA_CORPFIN_A</t>
  </si>
  <si>
    <t>CA_CORPFIN_L</t>
  </si>
  <si>
    <t>CA_CORPFIN_U</t>
  </si>
  <si>
    <t>CA_USMUNI_A</t>
  </si>
  <si>
    <t>CA_USMUNI_L</t>
  </si>
  <si>
    <t>CA_USMUNI_U</t>
  </si>
  <si>
    <t>F1</t>
  </si>
  <si>
    <t>F2</t>
  </si>
  <si>
    <t>F3</t>
  </si>
  <si>
    <t>F4</t>
  </si>
  <si>
    <t>F5</t>
  </si>
  <si>
    <t>F6</t>
  </si>
  <si>
    <t>F7</t>
  </si>
  <si>
    <t>F8</t>
  </si>
  <si>
    <t>F9</t>
  </si>
  <si>
    <t>F10</t>
  </si>
  <si>
    <t>F11</t>
  </si>
  <si>
    <t>F12</t>
  </si>
  <si>
    <t>F13</t>
  </si>
  <si>
    <t>F14</t>
  </si>
  <si>
    <t>F15</t>
  </si>
  <si>
    <t>F16</t>
  </si>
  <si>
    <t>F17</t>
  </si>
  <si>
    <t>F18</t>
  </si>
  <si>
    <t>NB_OF_SQL_EXT</t>
  </si>
  <si>
    <t>USE_CUT_LIST</t>
  </si>
  <si>
    <t>correlatn</t>
  </si>
  <si>
    <t>RISK FACTORS</t>
  </si>
  <si>
    <t>CORR_MATRIX</t>
  </si>
  <si>
    <t>RF CORRELATIONS</t>
  </si>
  <si>
    <t>Old Code:</t>
  </si>
  <si>
    <t>Coverpools</t>
  </si>
  <si>
    <t>COL</t>
  </si>
  <si>
    <t>RF_KEY_CCY</t>
  </si>
  <si>
    <t>RF_KEY_ALL</t>
  </si>
  <si>
    <t>Source</t>
  </si>
  <si>
    <t>Missing NY Trades</t>
  </si>
  <si>
    <t>NA</t>
  </si>
  <si>
    <t>Source_ColNb</t>
  </si>
  <si>
    <t>101</t>
  </si>
  <si>
    <t>113</t>
  </si>
  <si>
    <t>122</t>
  </si>
  <si>
    <t>352</t>
  </si>
  <si>
    <t>121</t>
  </si>
  <si>
    <t>902</t>
  </si>
  <si>
    <t>At this point, PnL figures from FINBRIDGE, FRANKFURT &amp; GROUP REPORT must have been copied in the PnL Extracts tab. The DB figures will be loaded by the macro</t>
  </si>
  <si>
    <t>FRANKFURT</t>
  </si>
  <si>
    <t>FORCE_UPLOAD_ASOFDATE</t>
  </si>
  <si>
    <t>UPLOAD_ASOFDATE</t>
  </si>
  <si>
    <t>PATH_CSVAR</t>
  </si>
  <si>
    <t>PREFIX_CSVAR</t>
  </si>
  <si>
    <t xml:space="preserve">Prime CSVaR </t>
  </si>
  <si>
    <t>PATH_PNL_FINBRIDGE</t>
  </si>
  <si>
    <t>PREFIX_PNL_FINBRIDGE</t>
  </si>
  <si>
    <t>YTD_PnL_Americas_</t>
  </si>
  <si>
    <t>PATH_PNL_GROUP</t>
  </si>
  <si>
    <t>PREFIX_PNL_GROUP</t>
  </si>
  <si>
    <t>DepfaPLC_pnl_report_</t>
  </si>
  <si>
    <t>Check</t>
  </si>
  <si>
    <t>DtD 10day</t>
  </si>
  <si>
    <t>DtD 1day</t>
  </si>
  <si>
    <t>FinBridge Date</t>
  </si>
  <si>
    <t>Frankfurt Date</t>
  </si>
  <si>
    <t>Group PnL Date</t>
  </si>
  <si>
    <t>TL_COLL_L</t>
  </si>
  <si>
    <t>ARCHIVE_PATH</t>
  </si>
  <si>
    <t>ARCHIVE_FILENAME</t>
  </si>
  <si>
    <t>Note</t>
  </si>
  <si>
    <t>A1B1C2D1E2F2</t>
  </si>
  <si>
    <t>TRADING</t>
  </si>
  <si>
    <t>TOTAL</t>
  </si>
  <si>
    <t>Public Finance products</t>
  </si>
  <si>
    <t>Structured products Europe</t>
  </si>
  <si>
    <t>EP_ABSPU_G_L</t>
  </si>
  <si>
    <t>MarketRiskNewYork@depfa.com</t>
  </si>
  <si>
    <t>US</t>
  </si>
  <si>
    <t>Infrastructure Finance</t>
  </si>
  <si>
    <t>A3</t>
  </si>
  <si>
    <t>IFU</t>
  </si>
  <si>
    <t>A3B1C1D1E1</t>
  </si>
  <si>
    <t>A3B1C1D1E1F3</t>
  </si>
  <si>
    <t>1_IFU</t>
  </si>
  <si>
    <t>5_IFU</t>
  </si>
  <si>
    <t>VGR</t>
  </si>
  <si>
    <t>10Y_10Y</t>
  </si>
  <si>
    <t>SWP_LIBOR_10Y_10Y</t>
  </si>
  <si>
    <t>CCB</t>
  </si>
  <si>
    <t>TSB</t>
  </si>
  <si>
    <t>EONIA</t>
  </si>
  <si>
    <t>XOIS</t>
  </si>
  <si>
    <t>EO3M</t>
  </si>
  <si>
    <t>XO3M</t>
  </si>
  <si>
    <t>Q:\001890_DP_USNY_RISK_IT_Market_Risk\Reports\DailyReport\Local Sensis and VaR\DAILY RUN KRM</t>
  </si>
  <si>
    <t>\\depfa.loc\dfs_shares\001890_DP_USNY_RISK_IT_Market_Risk\Reports\DailyReport\Local Sensis and VaR\DAILY RUN KRM</t>
  </si>
  <si>
    <t>OIS</t>
  </si>
  <si>
    <t>LO3M</t>
  </si>
  <si>
    <t>LO1M</t>
  </si>
  <si>
    <t>File Save Locations</t>
  </si>
  <si>
    <t>Root Folder for Excel file</t>
  </si>
  <si>
    <t>Year</t>
  </si>
  <si>
    <t>Month</t>
  </si>
  <si>
    <t>Run Date</t>
  </si>
  <si>
    <t>Save Date</t>
  </si>
  <si>
    <t>Save File Name</t>
  </si>
  <si>
    <t>Full Path and File Name</t>
  </si>
  <si>
    <t>Root Folder for PDF file</t>
  </si>
  <si>
    <t>Specific Folder</t>
  </si>
  <si>
    <t>Save PDF Name</t>
  </si>
  <si>
    <t>PATH_PNL_AMERICAS</t>
  </si>
  <si>
    <t>PREFIX_PNL_AMERICAS</t>
  </si>
  <si>
    <t>ARCHIVE_PNL_AMERICAS</t>
  </si>
  <si>
    <t>\\depfa.loc\dfs_shares\001890_DP_USNY_RISK_IT_Market_Risk\Reports\DailyReport\Local Sensis and VaR\Excel ARCHIVE KRM Report\AMERICAS\</t>
  </si>
  <si>
    <t>\\depfa.loc\dfs_shares\001890_DP_USNY_RISK_IT_Market_Risk\Reports\DailyReport\PDF Reports _ARCHIVES\</t>
  </si>
  <si>
    <t>\\depfa.loc\dfs_shares\001890_DP_USNY_RISK_IT_Market_Risk\Reports\DailyReport\Local Sensis and VaR\DAILY RUN KRM\Americas PnL</t>
  </si>
  <si>
    <t>\\depfa.loc\dfs_shares\001890_DP_USNY_RISK_IT_Market_Risk\Reports\DailyReport\Local Sensis and VaR\DAILY RUN KRM\New_PnL_files</t>
  </si>
  <si>
    <t>Sum of usd_dtd_pnl</t>
  </si>
  <si>
    <t>Sum of usd_ytd_pnl</t>
  </si>
  <si>
    <t>Average of current_fx_rate</t>
  </si>
  <si>
    <t>Average of previous_fx_rate</t>
  </si>
  <si>
    <t>Average of ye_fx_rate</t>
  </si>
  <si>
    <t>Sum of new_dtdpnleuro</t>
  </si>
  <si>
    <t>Sum of new_ytdpnleuro</t>
  </si>
  <si>
    <t>AM_USMUN_G_L</t>
  </si>
  <si>
    <t>Depfa Bank Plc New York</t>
  </si>
  <si>
    <t>HPFB USA</t>
  </si>
  <si>
    <t>3 Treasury</t>
  </si>
  <si>
    <t>FG_EXTGUAR_L</t>
  </si>
  <si>
    <t>DEPFA_KRM_C_Spread</t>
  </si>
  <si>
    <t>desk</t>
  </si>
  <si>
    <t>currency</t>
  </si>
  <si>
    <t>CHF</t>
  </si>
  <si>
    <t>SV_BTOBV_T</t>
  </si>
  <si>
    <t>AM_GICMAC_T</t>
  </si>
  <si>
    <t>AM_GICCOLL_L</t>
  </si>
  <si>
    <t>AM_GICMAC_F</t>
  </si>
  <si>
    <t>AM_GICMI_F</t>
  </si>
  <si>
    <t>AM_GICCOLL_T</t>
  </si>
  <si>
    <t>AM_GICSAB_T</t>
  </si>
  <si>
    <t>AM_GICCOLL_A</t>
  </si>
  <si>
    <t>GF</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</si>
</sst>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_-* #,##0_-;\-* #,##0_-;_-* &quot;-&quot;??_-;_-@_-"/>
    <numFmt numFmtId="165" formatCode="[$-409]d\-mmm\-yyyy;@"/>
    <numFmt numFmtId="166" formatCode="[$-409]d\-mmm\-yy;@"/>
    <numFmt numFmtId="167" formatCode="_(* #,##0_);_(* \(#,##0\);_(* &quot;-&quot;??_);_(@_)"/>
    <numFmt numFmtId="168" formatCode="#,###.00,,"/>
    <numFmt numFmtId="169" formatCode="#,###,"/>
    <numFmt numFmtId="170" formatCode="yyyymmdd"/>
    <numFmt numFmtId="171" formatCode="0.0000"/>
  </numFmts>
  <fonts count="29" x14ac:knownFonts="1">
    <font>
      <sz val="10"/>
      <name val="Arial"/>
    </font>
    <font>
      <sz val="10"/>
      <name val="Arial"/>
      <family val="2"/>
    </font>
    <font>
      <sz val="8"/>
      <name val="Arial"/>
      <family val="2"/>
    </font>
    <font>
      <b/>
      <sz val="10"/>
      <name val="Arial"/>
      <family val="2"/>
    </font>
    <font>
      <u/>
      <sz val="10"/>
      <color indexed="12"/>
      <name val="Arial"/>
      <family val="2"/>
    </font>
    <font>
      <sz val="9"/>
      <name val="Arial"/>
      <family val="2"/>
    </font>
    <font>
      <b/>
      <sz val="9"/>
      <name val="Arial"/>
      <family val="2"/>
    </font>
    <font>
      <b/>
      <sz val="9"/>
      <name val="Arial"/>
      <family val="2"/>
    </font>
    <font>
      <sz val="10"/>
      <name val="Arial"/>
      <family val="2"/>
    </font>
    <font>
      <b/>
      <sz val="12"/>
      <color indexed="9"/>
      <name val="Arial"/>
      <family val="2"/>
    </font>
    <font>
      <sz val="12"/>
      <color indexed="9"/>
      <name val="Arial"/>
      <family val="2"/>
    </font>
    <font>
      <b/>
      <sz val="10"/>
      <color indexed="9"/>
      <name val="Arial"/>
      <family val="2"/>
    </font>
    <font>
      <b/>
      <sz val="12"/>
      <name val="Arial"/>
      <family val="2"/>
    </font>
    <font>
      <b/>
      <sz val="9"/>
      <color indexed="9"/>
      <name val="Arial"/>
      <family val="2"/>
    </font>
    <font>
      <sz val="9"/>
      <color indexed="9"/>
      <name val="Arial"/>
      <family val="2"/>
    </font>
    <font>
      <sz val="10"/>
      <color indexed="8"/>
      <name val="Arial"/>
      <family val="2"/>
    </font>
    <font>
      <b/>
      <sz val="10"/>
      <color indexed="8"/>
      <name val="Arial"/>
      <family val="2"/>
    </font>
    <font>
      <sz val="9"/>
      <name val="Arial"/>
      <family val="2"/>
    </font>
    <font>
      <sz val="9"/>
      <color indexed="10"/>
      <name val="Arial"/>
      <family val="2"/>
    </font>
    <font>
      <b/>
      <sz val="8"/>
      <name val="Arial"/>
      <family val="2"/>
    </font>
    <font>
      <sz val="8"/>
      <name val="Arial"/>
      <family val="2"/>
    </font>
    <font>
      <b/>
      <sz val="11"/>
      <color indexed="81"/>
      <name val="Tahoma"/>
      <family val="2"/>
    </font>
    <font>
      <b/>
      <sz val="12"/>
      <color indexed="81"/>
      <name val="Tahoma"/>
      <family val="2"/>
    </font>
    <font>
      <u/>
      <sz val="10"/>
      <name val="Arial"/>
      <family val="2"/>
    </font>
    <font>
      <sz val="11"/>
      <color indexed="8"/>
      <name val="Calibri"/>
      <family val="2"/>
    </font>
    <font>
      <sz val="10"/>
      <color rgb="FFFF0000"/>
      <name val="Arial"/>
      <family val="2"/>
    </font>
    <font>
      <b/>
      <sz val="10"/>
      <color theme="1"/>
      <name val="Arial"/>
      <family val="2"/>
    </font>
    <font>
      <sz val="10"/>
      <color theme="0"/>
      <name val="Arial"/>
      <family val="2"/>
    </font>
    <font>
      <b/>
      <sz val="10"/>
      <color rgb="FFFF0000"/>
      <name val="Arial"/>
      <family val="2"/>
    </font>
  </fonts>
  <fills count="2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1"/>
        <bgColor indexed="64"/>
      </patternFill>
    </fill>
    <fill>
      <patternFill patternType="solid">
        <fgColor indexed="43"/>
        <bgColor indexed="64"/>
      </patternFill>
    </fill>
    <fill>
      <patternFill patternType="solid">
        <fgColor indexed="41"/>
        <bgColor indexed="64"/>
      </patternFill>
    </fill>
    <fill>
      <patternFill patternType="solid">
        <fgColor indexed="46"/>
        <bgColor indexed="64"/>
      </patternFill>
    </fill>
    <fill>
      <patternFill patternType="solid">
        <fgColor indexed="47"/>
        <bgColor indexed="64"/>
      </patternFill>
    </fill>
    <fill>
      <patternFill patternType="solid">
        <fgColor indexed="12"/>
        <bgColor indexed="64"/>
      </patternFill>
    </fill>
    <fill>
      <patternFill patternType="solid">
        <fgColor indexed="44"/>
        <bgColor indexed="64"/>
      </patternFill>
    </fill>
    <fill>
      <patternFill patternType="solid">
        <fgColor indexed="42"/>
        <bgColor indexed="64"/>
      </patternFill>
    </fill>
    <fill>
      <patternFill patternType="solid">
        <fgColor indexed="52"/>
        <bgColor indexed="64"/>
      </patternFill>
    </fill>
    <fill>
      <patternFill patternType="solid">
        <fgColor indexed="43"/>
        <bgColor indexed="8"/>
      </patternFill>
    </fill>
    <fill>
      <patternFill patternType="solid">
        <fgColor indexed="43"/>
        <bgColor indexed="0"/>
      </patternFill>
    </fill>
    <fill>
      <patternFill patternType="solid">
        <fgColor indexed="13"/>
        <bgColor indexed="64"/>
      </patternFill>
    </fill>
    <fill>
      <patternFill patternType="solid">
        <fgColor theme="0" tint="-0.249977111117893"/>
        <bgColor indexed="64"/>
      </patternFill>
    </fill>
    <fill>
      <patternFill patternType="solid">
        <fgColor theme="0"/>
        <bgColor indexed="64"/>
      </patternFill>
    </fill>
    <fill>
      <patternFill patternType="solid">
        <fgColor theme="4"/>
      </patternFill>
    </fill>
    <fill>
      <patternFill patternType="solid">
        <fgColor indexed="65"/>
        <bgColor rgb="FFFFFFFF"/>
      </patternFill>
    </fill>
    <fill>
      <patternFill patternType="solid">
        <fgColor theme="4" tint="0.59999389629810485"/>
        <bgColor indexed="64"/>
      </patternFill>
    </fill>
    <fill>
      <patternFill patternType="solid">
        <fgColor theme="4" tint="0.79998168889431442"/>
        <bgColor theme="4" tint="0.79998168889431442"/>
      </patternFill>
    </fill>
    <fill>
      <patternFill patternType="solid">
        <fgColor theme="8"/>
      </patternFill>
    </fill>
  </fills>
  <borders count="68">
    <border>
      <left/>
      <right/>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bottom/>
      <diagonal/>
    </border>
    <border>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65"/>
      </top>
      <bottom/>
      <diagonal/>
    </border>
    <border>
      <left style="thin">
        <color indexed="65"/>
      </left>
      <right/>
      <top style="thin">
        <color indexed="8"/>
      </top>
      <bottom style="thin">
        <color indexed="8"/>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5"/>
      </left>
      <right/>
      <top style="medium">
        <color indexed="64"/>
      </top>
      <bottom style="medium">
        <color indexed="64"/>
      </bottom>
      <diagonal/>
    </border>
    <border>
      <left style="thin">
        <color indexed="65"/>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8"/>
      </top>
      <bottom/>
      <diagonal/>
    </border>
    <border>
      <left style="thin">
        <color indexed="8"/>
      </left>
      <right/>
      <top style="thin">
        <color indexed="65"/>
      </top>
      <bottom style="thin">
        <color indexed="8"/>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theme="4" tint="0.39997558519241921"/>
      </bottom>
      <diagonal/>
    </border>
    <border>
      <left/>
      <right/>
      <top style="medium">
        <color indexed="64"/>
      </top>
      <bottom style="thin">
        <color theme="4" tint="0.39997558519241921"/>
      </bottom>
      <diagonal/>
    </border>
    <border>
      <left/>
      <right style="medium">
        <color indexed="64"/>
      </right>
      <top style="medium">
        <color indexed="64"/>
      </top>
      <bottom style="thin">
        <color theme="4" tint="0.39997558519241921"/>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4">
    <xf numFmtId="0" fontId="0"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4" fillId="0" borderId="0" applyNumberFormat="0" applyFill="0" applyBorder="0" applyAlignment="0" applyProtection="0">
      <alignment vertical="top"/>
      <protection locked="0"/>
    </xf>
    <xf numFmtId="0" fontId="8" fillId="0" borderId="0"/>
    <xf numFmtId="0" fontId="15" fillId="0" borderId="0"/>
    <xf numFmtId="0" fontId="1" fillId="0" borderId="0" applyNumberFormat="0" applyFill="0" applyBorder="0" applyAlignment="0" applyProtection="0"/>
    <xf numFmtId="0" fontId="1" fillId="0" borderId="0" applyNumberFormat="0" applyFill="0" applyBorder="0" applyAlignment="0" applyProtection="0"/>
    <xf numFmtId="0" fontId="15" fillId="0" borderId="0"/>
    <xf numFmtId="9" fontId="1" fillId="0" borderId="0" applyFont="0" applyFill="0" applyBorder="0" applyAlignment="0" applyProtection="0"/>
    <xf numFmtId="0" fontId="24" fillId="0" borderId="0"/>
    <xf numFmtId="0" fontId="1" fillId="0" borderId="0" applyNumberFormat="0" applyFill="0" applyBorder="0" applyAlignment="0" applyProtection="0"/>
    <xf numFmtId="0" fontId="27" fillId="18" borderId="0" applyNumberFormat="0" applyBorder="0" applyAlignment="0" applyProtection="0"/>
    <xf numFmtId="0" fontId="27" fillId="22" borderId="0" applyNumberFormat="0" applyBorder="0" applyAlignment="0" applyProtection="0"/>
  </cellStyleXfs>
  <cellXfs count="642">
    <xf numFmtId="0" fontId="0" fillId="0" borderId="0" xfId="0"/>
    <xf numFmtId="0" fontId="0" fillId="2" borderId="0" xfId="0" applyFill="1"/>
    <xf numFmtId="14" fontId="0" fillId="2" borderId="0" xfId="0" applyNumberFormat="1" applyFill="1"/>
    <xf numFmtId="0" fontId="3" fillId="2" borderId="0" xfId="0" applyFont="1" applyFill="1"/>
    <xf numFmtId="0" fontId="0" fillId="0" borderId="1" xfId="0" pivotButton="1" applyBorder="1"/>
    <xf numFmtId="0" fontId="0" fillId="0" borderId="2" xfId="0" applyBorder="1"/>
    <xf numFmtId="0" fontId="0" fillId="0" borderId="3" xfId="0" applyBorder="1"/>
    <xf numFmtId="0" fontId="0" fillId="0" borderId="1" xfId="0" applyBorder="1"/>
    <xf numFmtId="0" fontId="0" fillId="0" borderId="1" xfId="0" applyNumberFormat="1" applyBorder="1"/>
    <xf numFmtId="0" fontId="0" fillId="0" borderId="4" xfId="0" applyNumberFormat="1" applyBorder="1"/>
    <xf numFmtId="0" fontId="0" fillId="0" borderId="5" xfId="0" applyBorder="1"/>
    <xf numFmtId="3" fontId="0" fillId="0" borderId="0" xfId="0" applyNumberFormat="1"/>
    <xf numFmtId="0" fontId="0" fillId="0" borderId="5" xfId="0" applyNumberFormat="1" applyBorder="1"/>
    <xf numFmtId="0" fontId="0" fillId="0" borderId="4" xfId="0" applyBorder="1"/>
    <xf numFmtId="0" fontId="0" fillId="0" borderId="0" xfId="0" applyNumberFormat="1"/>
    <xf numFmtId="0" fontId="3" fillId="3" borderId="0" xfId="0" applyFont="1" applyFill="1" applyAlignment="1">
      <alignment horizontal="centerContinuous" vertical="center"/>
    </xf>
    <xf numFmtId="0" fontId="0" fillId="3" borderId="0" xfId="0" applyFill="1" applyAlignment="1">
      <alignment horizontal="centerContinuous" vertical="center"/>
    </xf>
    <xf numFmtId="0" fontId="0" fillId="0" borderId="6" xfId="0" applyBorder="1"/>
    <xf numFmtId="0" fontId="0" fillId="0" borderId="7" xfId="0" applyBorder="1"/>
    <xf numFmtId="3" fontId="0" fillId="0" borderId="1" xfId="0" applyNumberFormat="1" applyBorder="1"/>
    <xf numFmtId="3" fontId="0" fillId="0" borderId="5" xfId="0" applyNumberFormat="1" applyBorder="1"/>
    <xf numFmtId="3" fontId="0" fillId="0" borderId="6" xfId="0" applyNumberFormat="1" applyBorder="1"/>
    <xf numFmtId="3" fontId="0" fillId="0" borderId="4" xfId="0" applyNumberFormat="1" applyBorder="1"/>
    <xf numFmtId="3" fontId="0" fillId="0" borderId="8" xfId="0" applyNumberFormat="1" applyBorder="1"/>
    <xf numFmtId="3" fontId="0" fillId="0" borderId="7" xfId="0" applyNumberFormat="1" applyBorder="1"/>
    <xf numFmtId="3" fontId="0" fillId="0" borderId="9" xfId="0" applyNumberFormat="1" applyBorder="1"/>
    <xf numFmtId="3" fontId="0" fillId="0" borderId="10" xfId="0" applyNumberFormat="1" applyBorder="1"/>
    <xf numFmtId="0" fontId="0" fillId="0" borderId="11" xfId="0" applyBorder="1"/>
    <xf numFmtId="0" fontId="0" fillId="0" borderId="12" xfId="0" applyBorder="1"/>
    <xf numFmtId="0" fontId="0" fillId="0" borderId="10" xfId="0" applyBorder="1"/>
    <xf numFmtId="0" fontId="0" fillId="0" borderId="10" xfId="0" pivotButton="1" applyBorder="1"/>
    <xf numFmtId="0" fontId="0" fillId="0" borderId="0" xfId="0" applyBorder="1"/>
    <xf numFmtId="0" fontId="0" fillId="0" borderId="7" xfId="0" applyNumberFormat="1" applyBorder="1"/>
    <xf numFmtId="0" fontId="0" fillId="0" borderId="9" xfId="0" applyNumberFormat="1" applyBorder="1"/>
    <xf numFmtId="0" fontId="0" fillId="0" borderId="6" xfId="0" applyNumberFormat="1" applyBorder="1"/>
    <xf numFmtId="0" fontId="0" fillId="0" borderId="8" xfId="0" applyNumberFormat="1" applyBorder="1"/>
    <xf numFmtId="0" fontId="0" fillId="0" borderId="10" xfId="0" applyNumberFormat="1" applyBorder="1"/>
    <xf numFmtId="14" fontId="0" fillId="0" borderId="0" xfId="0" applyNumberFormat="1"/>
    <xf numFmtId="0" fontId="0" fillId="0" borderId="13" xfId="0" applyBorder="1"/>
    <xf numFmtId="0" fontId="0" fillId="0" borderId="14" xfId="0" applyBorder="1"/>
    <xf numFmtId="0" fontId="0" fillId="0" borderId="15" xfId="0" applyBorder="1"/>
    <xf numFmtId="0" fontId="0" fillId="3" borderId="14" xfId="0" applyFill="1" applyBorder="1"/>
    <xf numFmtId="0" fontId="0" fillId="3" borderId="16" xfId="0" applyFill="1" applyBorder="1"/>
    <xf numFmtId="0" fontId="0" fillId="0" borderId="17" xfId="0" applyBorder="1"/>
    <xf numFmtId="14" fontId="0" fillId="0" borderId="18" xfId="0" applyNumberFormat="1" applyBorder="1"/>
    <xf numFmtId="14" fontId="0" fillId="2" borderId="15" xfId="0" applyNumberFormat="1" applyFill="1" applyBorder="1"/>
    <xf numFmtId="14" fontId="0" fillId="2" borderId="14" xfId="0" applyNumberFormat="1" applyFill="1" applyBorder="1"/>
    <xf numFmtId="0" fontId="3" fillId="4" borderId="14" xfId="0" applyFont="1" applyFill="1" applyBorder="1"/>
    <xf numFmtId="0" fontId="3" fillId="4" borderId="15" xfId="0" applyFont="1" applyFill="1" applyBorder="1"/>
    <xf numFmtId="0" fontId="3" fillId="4" borderId="14" xfId="0" applyFont="1" applyFill="1" applyBorder="1" applyAlignment="1">
      <alignment horizontal="center"/>
    </xf>
    <xf numFmtId="0" fontId="3" fillId="4" borderId="17" xfId="0" applyFont="1" applyFill="1" applyBorder="1" applyAlignment="1">
      <alignment horizontal="center"/>
    </xf>
    <xf numFmtId="0" fontId="0" fillId="0" borderId="19" xfId="0" applyBorder="1"/>
    <xf numFmtId="0" fontId="0" fillId="0" borderId="17" xfId="0" applyFill="1" applyBorder="1"/>
    <xf numFmtId="0" fontId="3" fillId="3" borderId="20" xfId="0" applyFont="1" applyFill="1" applyBorder="1" applyAlignment="1">
      <alignment horizontal="centerContinuous"/>
    </xf>
    <xf numFmtId="0" fontId="3" fillId="3" borderId="16" xfId="0" applyFont="1" applyFill="1" applyBorder="1" applyAlignment="1">
      <alignment horizontal="centerContinuous"/>
    </xf>
    <xf numFmtId="0" fontId="3" fillId="3" borderId="21" xfId="0" applyFont="1" applyFill="1" applyBorder="1" applyAlignment="1">
      <alignment horizontal="centerContinuous"/>
    </xf>
    <xf numFmtId="0" fontId="3" fillId="3" borderId="22" xfId="0" applyFont="1" applyFill="1" applyBorder="1" applyAlignment="1">
      <alignment horizontal="centerContinuous"/>
    </xf>
    <xf numFmtId="0" fontId="3" fillId="3" borderId="0" xfId="0" applyFont="1" applyFill="1" applyBorder="1" applyAlignment="1">
      <alignment horizontal="centerContinuous"/>
    </xf>
    <xf numFmtId="0" fontId="3" fillId="0" borderId="20" xfId="0" applyFont="1" applyBorder="1" applyAlignment="1"/>
    <xf numFmtId="0" fontId="3" fillId="0" borderId="23" xfId="0" applyFont="1" applyBorder="1" applyAlignment="1"/>
    <xf numFmtId="0" fontId="0" fillId="0" borderId="0" xfId="0" applyFill="1"/>
    <xf numFmtId="0" fontId="0" fillId="5" borderId="0" xfId="0" applyFill="1"/>
    <xf numFmtId="0" fontId="0" fillId="0" borderId="0" xfId="0" applyFill="1" applyBorder="1"/>
    <xf numFmtId="0" fontId="0" fillId="5" borderId="0" xfId="0" applyFill="1" applyBorder="1"/>
    <xf numFmtId="0" fontId="5" fillId="3" borderId="0" xfId="0" applyFont="1" applyFill="1"/>
    <xf numFmtId="0" fontId="5" fillId="0" borderId="0" xfId="0" applyFont="1" applyFill="1"/>
    <xf numFmtId="0" fontId="5" fillId="0" borderId="0" xfId="0" applyFont="1" applyFill="1" applyBorder="1"/>
    <xf numFmtId="0" fontId="5" fillId="0" borderId="24" xfId="0" applyFont="1" applyFill="1" applyBorder="1"/>
    <xf numFmtId="0" fontId="5" fillId="0" borderId="25" xfId="0" applyFont="1" applyFill="1" applyBorder="1"/>
    <xf numFmtId="0" fontId="5" fillId="0" borderId="26" xfId="0" applyFont="1" applyFill="1" applyBorder="1"/>
    <xf numFmtId="0" fontId="5" fillId="0" borderId="27" xfId="0" applyFont="1" applyFill="1" applyBorder="1"/>
    <xf numFmtId="0" fontId="5" fillId="0" borderId="28" xfId="0" applyFont="1" applyFill="1" applyBorder="1"/>
    <xf numFmtId="0" fontId="3" fillId="0" borderId="0" xfId="0" applyFont="1" applyBorder="1"/>
    <xf numFmtId="0" fontId="3" fillId="0" borderId="0" xfId="0" applyFont="1" applyFill="1" applyBorder="1"/>
    <xf numFmtId="0" fontId="5" fillId="5" borderId="0" xfId="0" applyFont="1" applyFill="1" applyBorder="1"/>
    <xf numFmtId="0" fontId="0" fillId="6" borderId="0" xfId="0" applyFill="1" applyBorder="1"/>
    <xf numFmtId="0" fontId="5" fillId="6" borderId="0" xfId="0" applyFont="1" applyFill="1" applyBorder="1"/>
    <xf numFmtId="0" fontId="0" fillId="6" borderId="0" xfId="0" applyFill="1"/>
    <xf numFmtId="0" fontId="0" fillId="7" borderId="0" xfId="0" applyFill="1"/>
    <xf numFmtId="0" fontId="8" fillId="0" borderId="0" xfId="0" applyFont="1" applyFill="1" applyBorder="1"/>
    <xf numFmtId="0" fontId="0" fillId="8" borderId="0" xfId="0" applyFill="1"/>
    <xf numFmtId="0" fontId="3" fillId="0" borderId="23" xfId="0" applyFont="1" applyBorder="1"/>
    <xf numFmtId="0" fontId="0" fillId="0" borderId="19" xfId="0" applyFill="1" applyBorder="1"/>
    <xf numFmtId="0" fontId="11" fillId="9" borderId="0" xfId="0" applyFont="1" applyFill="1" applyAlignment="1">
      <alignment horizontal="center" vertical="center"/>
    </xf>
    <xf numFmtId="167" fontId="0" fillId="0" borderId="0" xfId="1" applyNumberFormat="1" applyFont="1" applyFill="1" applyBorder="1"/>
    <xf numFmtId="0" fontId="3" fillId="0" borderId="23" xfId="0" applyFont="1" applyFill="1" applyBorder="1"/>
    <xf numFmtId="0" fontId="3" fillId="0" borderId="29" xfId="0" applyFont="1" applyBorder="1"/>
    <xf numFmtId="0" fontId="0" fillId="0" borderId="29" xfId="0" applyBorder="1"/>
    <xf numFmtId="0" fontId="0" fillId="0" borderId="30" xfId="0" applyBorder="1"/>
    <xf numFmtId="0" fontId="3" fillId="0" borderId="17" xfId="0" applyFont="1" applyBorder="1"/>
    <xf numFmtId="0" fontId="0" fillId="0" borderId="1" xfId="0" applyFill="1" applyBorder="1"/>
    <xf numFmtId="0" fontId="0" fillId="0" borderId="31" xfId="0" applyFill="1" applyBorder="1"/>
    <xf numFmtId="43" fontId="0" fillId="0" borderId="0" xfId="1" applyFont="1" applyFill="1"/>
    <xf numFmtId="0" fontId="0" fillId="0" borderId="32" xfId="0" applyBorder="1"/>
    <xf numFmtId="0" fontId="0" fillId="0" borderId="33" xfId="0" applyFill="1" applyBorder="1"/>
    <xf numFmtId="0" fontId="5" fillId="8" borderId="0" xfId="0" applyFont="1" applyFill="1" applyBorder="1"/>
    <xf numFmtId="167" fontId="8" fillId="0" borderId="30" xfId="1" applyNumberFormat="1" applyFont="1" applyFill="1" applyBorder="1"/>
    <xf numFmtId="167" fontId="8" fillId="0" borderId="13" xfId="1" applyNumberFormat="1" applyFont="1" applyFill="1" applyBorder="1"/>
    <xf numFmtId="0" fontId="3" fillId="0" borderId="34" xfId="0" applyFont="1" applyFill="1" applyBorder="1" applyAlignment="1">
      <alignment horizontal="centerContinuous"/>
    </xf>
    <xf numFmtId="0" fontId="0" fillId="0" borderId="35" xfId="0" applyFill="1" applyBorder="1" applyAlignment="1">
      <alignment horizontal="centerContinuous"/>
    </xf>
    <xf numFmtId="0" fontId="5" fillId="0" borderId="29" xfId="0" applyFont="1" applyFill="1" applyBorder="1" applyAlignment="1">
      <alignment horizontal="centerContinuous"/>
    </xf>
    <xf numFmtId="0" fontId="3" fillId="0" borderId="34" xfId="0" applyFont="1" applyFill="1" applyBorder="1" applyAlignment="1">
      <alignment horizontal="centerContinuous" vertical="center"/>
    </xf>
    <xf numFmtId="0" fontId="3" fillId="0" borderId="35" xfId="0" applyFont="1" applyFill="1" applyBorder="1" applyAlignment="1">
      <alignment horizontal="centerContinuous" vertical="center"/>
    </xf>
    <xf numFmtId="167" fontId="3" fillId="0" borderId="29" xfId="1" applyNumberFormat="1" applyFont="1" applyFill="1" applyBorder="1" applyAlignment="1">
      <alignment horizontal="centerContinuous" vertical="center"/>
    </xf>
    <xf numFmtId="0" fontId="3" fillId="0" borderId="20" xfId="0" applyFont="1" applyFill="1" applyBorder="1"/>
    <xf numFmtId="0" fontId="3" fillId="0" borderId="20" xfId="0" applyFont="1" applyFill="1" applyBorder="1" applyAlignment="1">
      <alignment horizontal="right"/>
    </xf>
    <xf numFmtId="0" fontId="3" fillId="0" borderId="23" xfId="0" applyFont="1" applyFill="1" applyBorder="1" applyAlignment="1">
      <alignment horizontal="right"/>
    </xf>
    <xf numFmtId="0" fontId="6" fillId="0" borderId="16" xfId="0" applyFont="1" applyFill="1" applyBorder="1" applyAlignment="1">
      <alignment horizontal="right"/>
    </xf>
    <xf numFmtId="167" fontId="3" fillId="0" borderId="16" xfId="1" applyNumberFormat="1" applyFont="1" applyFill="1" applyBorder="1"/>
    <xf numFmtId="167" fontId="8" fillId="0" borderId="36" xfId="1" applyNumberFormat="1" applyFont="1" applyFill="1" applyBorder="1" applyAlignment="1">
      <alignment horizontal="right"/>
    </xf>
    <xf numFmtId="167" fontId="8" fillId="0" borderId="0" xfId="1" applyNumberFormat="1" applyFont="1" applyFill="1" applyBorder="1" applyAlignment="1">
      <alignment horizontal="right"/>
    </xf>
    <xf numFmtId="167" fontId="8" fillId="0" borderId="30" xfId="1" applyNumberFormat="1" applyFont="1" applyFill="1" applyBorder="1" applyAlignment="1">
      <alignment horizontal="right"/>
    </xf>
    <xf numFmtId="0" fontId="8" fillId="0" borderId="36" xfId="0" applyFont="1" applyFill="1" applyBorder="1"/>
    <xf numFmtId="167" fontId="8" fillId="0" borderId="37" xfId="1" applyNumberFormat="1" applyFont="1" applyFill="1" applyBorder="1" applyAlignment="1">
      <alignment horizontal="right"/>
    </xf>
    <xf numFmtId="167" fontId="8" fillId="0" borderId="18" xfId="1" applyNumberFormat="1" applyFont="1" applyFill="1" applyBorder="1" applyAlignment="1">
      <alignment horizontal="right"/>
    </xf>
    <xf numFmtId="167" fontId="8" fillId="0" borderId="13" xfId="1" applyNumberFormat="1" applyFont="1" applyFill="1" applyBorder="1" applyAlignment="1">
      <alignment horizontal="right"/>
    </xf>
    <xf numFmtId="0" fontId="8" fillId="0" borderId="37" xfId="0" applyFont="1" applyFill="1" applyBorder="1"/>
    <xf numFmtId="0" fontId="3" fillId="5" borderId="0" xfId="0" applyFont="1" applyFill="1" applyBorder="1"/>
    <xf numFmtId="0" fontId="8" fillId="5" borderId="0" xfId="0" applyFont="1" applyFill="1" applyBorder="1"/>
    <xf numFmtId="167" fontId="8" fillId="5" borderId="36" xfId="1" applyNumberFormat="1" applyFont="1" applyFill="1" applyBorder="1" applyAlignment="1">
      <alignment horizontal="right"/>
    </xf>
    <xf numFmtId="167" fontId="8" fillId="5" borderId="0" xfId="1" applyNumberFormat="1" applyFont="1" applyFill="1" applyBorder="1" applyAlignment="1">
      <alignment horizontal="right"/>
    </xf>
    <xf numFmtId="167" fontId="8" fillId="5" borderId="30" xfId="1" applyNumberFormat="1" applyFont="1" applyFill="1" applyBorder="1" applyAlignment="1">
      <alignment horizontal="right"/>
    </xf>
    <xf numFmtId="0" fontId="8" fillId="5" borderId="36" xfId="0" applyFont="1" applyFill="1" applyBorder="1"/>
    <xf numFmtId="167" fontId="3" fillId="5" borderId="30" xfId="1" applyNumberFormat="1" applyFont="1" applyFill="1" applyBorder="1"/>
    <xf numFmtId="167" fontId="8" fillId="5" borderId="30" xfId="1" applyNumberFormat="1" applyFont="1" applyFill="1" applyBorder="1"/>
    <xf numFmtId="0" fontId="5" fillId="10" borderId="24" xfId="0" applyFont="1" applyFill="1" applyBorder="1"/>
    <xf numFmtId="0" fontId="5" fillId="10" borderId="0" xfId="0" applyFont="1" applyFill="1" applyBorder="1"/>
    <xf numFmtId="0" fontId="5" fillId="10" borderId="25" xfId="0" applyFont="1" applyFill="1" applyBorder="1"/>
    <xf numFmtId="0" fontId="7" fillId="3" borderId="38" xfId="0" applyFont="1" applyFill="1" applyBorder="1"/>
    <xf numFmtId="0" fontId="7" fillId="3" borderId="39" xfId="0" applyFont="1" applyFill="1" applyBorder="1"/>
    <xf numFmtId="0" fontId="7" fillId="3" borderId="40" xfId="0" applyFont="1" applyFill="1" applyBorder="1"/>
    <xf numFmtId="0" fontId="7" fillId="0" borderId="0" xfId="0" applyFont="1" applyFill="1" applyBorder="1"/>
    <xf numFmtId="0" fontId="7" fillId="0" borderId="0" xfId="0" applyFont="1" applyFill="1"/>
    <xf numFmtId="49" fontId="5" fillId="0" borderId="0" xfId="0" applyNumberFormat="1" applyFont="1" applyFill="1" applyBorder="1" applyAlignment="1">
      <alignment horizontal="left"/>
    </xf>
    <xf numFmtId="0" fontId="5" fillId="0" borderId="0" xfId="0" applyFont="1" applyFill="1" applyBorder="1" applyAlignment="1">
      <alignment horizontal="left"/>
    </xf>
    <xf numFmtId="0" fontId="7" fillId="3" borderId="0" xfId="0" applyFont="1" applyFill="1"/>
    <xf numFmtId="0" fontId="7" fillId="0" borderId="24" xfId="0" applyFont="1" applyFill="1" applyBorder="1"/>
    <xf numFmtId="0" fontId="7" fillId="0" borderId="25" xfId="0" applyFont="1" applyFill="1" applyBorder="1"/>
    <xf numFmtId="0" fontId="5" fillId="11" borderId="0" xfId="0" applyFont="1" applyFill="1" applyBorder="1"/>
    <xf numFmtId="0" fontId="5" fillId="11" borderId="25" xfId="0" applyFont="1" applyFill="1" applyBorder="1"/>
    <xf numFmtId="0" fontId="5" fillId="5" borderId="25" xfId="0" applyFont="1" applyFill="1" applyBorder="1"/>
    <xf numFmtId="0" fontId="5" fillId="8" borderId="25" xfId="0" applyFont="1" applyFill="1" applyBorder="1"/>
    <xf numFmtId="0" fontId="5" fillId="11" borderId="27" xfId="0" applyFont="1" applyFill="1" applyBorder="1"/>
    <xf numFmtId="0" fontId="5" fillId="12" borderId="0" xfId="0" applyFont="1" applyFill="1" applyBorder="1"/>
    <xf numFmtId="0" fontId="5" fillId="12" borderId="25" xfId="0" applyFont="1" applyFill="1" applyBorder="1"/>
    <xf numFmtId="0" fontId="5" fillId="12" borderId="27" xfId="0" applyFont="1" applyFill="1" applyBorder="1"/>
    <xf numFmtId="0" fontId="3" fillId="3" borderId="20" xfId="0" applyFont="1" applyFill="1" applyBorder="1" applyAlignment="1">
      <alignment horizontal="centerContinuous" vertical="center"/>
    </xf>
    <xf numFmtId="0" fontId="3" fillId="3" borderId="23" xfId="0" applyFont="1" applyFill="1" applyBorder="1" applyAlignment="1">
      <alignment horizontal="centerContinuous" vertical="center"/>
    </xf>
    <xf numFmtId="0" fontId="3" fillId="3" borderId="16" xfId="0" applyFont="1" applyFill="1" applyBorder="1" applyAlignment="1">
      <alignment horizontal="centerContinuous" vertical="center"/>
    </xf>
    <xf numFmtId="0" fontId="7" fillId="0" borderId="0" xfId="0" applyFont="1" applyFill="1" applyAlignment="1">
      <alignment vertical="center"/>
    </xf>
    <xf numFmtId="0" fontId="7" fillId="3" borderId="20" xfId="0" applyFont="1" applyFill="1" applyBorder="1" applyAlignment="1">
      <alignment vertical="center"/>
    </xf>
    <xf numFmtId="0" fontId="5" fillId="3" borderId="23" xfId="0" applyFont="1" applyFill="1" applyBorder="1"/>
    <xf numFmtId="0" fontId="5" fillId="3" borderId="16" xfId="0" applyFont="1" applyFill="1" applyBorder="1"/>
    <xf numFmtId="0" fontId="5" fillId="2" borderId="0" xfId="0" applyFont="1" applyFill="1"/>
    <xf numFmtId="0" fontId="6" fillId="2" borderId="0" xfId="0" applyFont="1" applyFill="1" applyBorder="1" applyAlignment="1"/>
    <xf numFmtId="0" fontId="5" fillId="3" borderId="38" xfId="0" applyFont="1" applyFill="1" applyBorder="1"/>
    <xf numFmtId="0" fontId="13" fillId="3" borderId="38" xfId="0" applyFont="1" applyFill="1" applyBorder="1"/>
    <xf numFmtId="0" fontId="14" fillId="3" borderId="38" xfId="0" applyFont="1" applyFill="1" applyBorder="1"/>
    <xf numFmtId="3" fontId="5" fillId="3" borderId="38" xfId="0" applyNumberFormat="1" applyFont="1" applyFill="1" applyBorder="1" applyAlignment="1">
      <alignment horizontal="right"/>
    </xf>
    <xf numFmtId="0" fontId="6" fillId="3" borderId="38" xfId="0" applyFont="1" applyFill="1" applyBorder="1" applyAlignment="1"/>
    <xf numFmtId="0" fontId="5" fillId="3" borderId="39" xfId="0" applyFont="1" applyFill="1" applyBorder="1"/>
    <xf numFmtId="0" fontId="13" fillId="3" borderId="40" xfId="0" applyFont="1" applyFill="1" applyBorder="1" applyAlignment="1">
      <alignment vertical="center"/>
    </xf>
    <xf numFmtId="168" fontId="5" fillId="0" borderId="24" xfId="0" applyNumberFormat="1" applyFont="1" applyFill="1" applyBorder="1" applyAlignment="1">
      <alignment horizontal="center" readingOrder="1"/>
    </xf>
    <xf numFmtId="168" fontId="0" fillId="0" borderId="0" xfId="0" applyNumberFormat="1" applyBorder="1" applyAlignment="1"/>
    <xf numFmtId="168" fontId="0" fillId="0" borderId="25" xfId="0" applyNumberFormat="1" applyBorder="1" applyAlignment="1"/>
    <xf numFmtId="168" fontId="5" fillId="0" borderId="0" xfId="0" applyNumberFormat="1" applyFont="1" applyFill="1"/>
    <xf numFmtId="49" fontId="7" fillId="0" borderId="0" xfId="0" applyNumberFormat="1" applyFont="1" applyFill="1" applyBorder="1" applyAlignment="1">
      <alignment horizontal="left"/>
    </xf>
    <xf numFmtId="0" fontId="7" fillId="0" borderId="0" xfId="0" applyFont="1" applyFill="1" applyBorder="1" applyAlignment="1">
      <alignment horizontal="left"/>
    </xf>
    <xf numFmtId="49" fontId="7" fillId="3" borderId="41" xfId="0" applyNumberFormat="1" applyFont="1" applyFill="1" applyBorder="1" applyAlignment="1">
      <alignment horizontal="left"/>
    </xf>
    <xf numFmtId="49" fontId="7" fillId="3" borderId="42" xfId="0" applyNumberFormat="1" applyFont="1" applyFill="1" applyBorder="1" applyAlignment="1">
      <alignment horizontal="left"/>
    </xf>
    <xf numFmtId="0" fontId="7" fillId="3" borderId="42" xfId="0" applyFont="1" applyFill="1" applyBorder="1" applyAlignment="1">
      <alignment horizontal="left"/>
    </xf>
    <xf numFmtId="0" fontId="7" fillId="3" borderId="42" xfId="0" applyFont="1" applyFill="1" applyBorder="1"/>
    <xf numFmtId="0" fontId="7" fillId="3" borderId="43" xfId="0" applyFont="1" applyFill="1" applyBorder="1"/>
    <xf numFmtId="0" fontId="7" fillId="3" borderId="38" xfId="0" applyFont="1" applyFill="1" applyBorder="1" applyAlignment="1">
      <alignment horizontal="centerContinuous"/>
    </xf>
    <xf numFmtId="0" fontId="7" fillId="3" borderId="39" xfId="0" applyFont="1" applyFill="1" applyBorder="1" applyAlignment="1">
      <alignment horizontal="centerContinuous"/>
    </xf>
    <xf numFmtId="0" fontId="5" fillId="3" borderId="20" xfId="0" applyFont="1" applyFill="1" applyBorder="1"/>
    <xf numFmtId="43" fontId="5" fillId="3" borderId="0" xfId="1" applyFont="1" applyFill="1"/>
    <xf numFmtId="0" fontId="3" fillId="8" borderId="0" xfId="0" applyFont="1" applyFill="1"/>
    <xf numFmtId="0" fontId="3" fillId="0" borderId="35" xfId="0" applyFont="1" applyFill="1" applyBorder="1" applyAlignment="1">
      <alignment vertical="center"/>
    </xf>
    <xf numFmtId="43" fontId="0" fillId="0" borderId="0" xfId="1" applyFont="1"/>
    <xf numFmtId="0" fontId="3" fillId="8" borderId="23" xfId="0" applyFont="1" applyFill="1" applyBorder="1"/>
    <xf numFmtId="0" fontId="8" fillId="5" borderId="34" xfId="0" applyFont="1" applyFill="1" applyBorder="1"/>
    <xf numFmtId="0" fontId="3" fillId="5" borderId="35" xfId="0" applyFont="1" applyFill="1" applyBorder="1"/>
    <xf numFmtId="167" fontId="3" fillId="5" borderId="29" xfId="1" applyNumberFormat="1" applyFont="1" applyFill="1" applyBorder="1"/>
    <xf numFmtId="0" fontId="8" fillId="0" borderId="18" xfId="0" applyFont="1" applyFill="1" applyBorder="1"/>
    <xf numFmtId="0" fontId="0" fillId="3" borderId="17" xfId="0" applyFill="1" applyBorder="1" applyAlignment="1">
      <alignment horizontal="center"/>
    </xf>
    <xf numFmtId="0" fontId="0" fillId="3" borderId="29" xfId="0" applyFill="1"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3" fillId="4" borderId="19" xfId="0" applyFont="1" applyFill="1" applyBorder="1" applyAlignment="1">
      <alignment horizontal="center"/>
    </xf>
    <xf numFmtId="0" fontId="3" fillId="4" borderId="15" xfId="0" applyFont="1" applyFill="1" applyBorder="1" applyAlignment="1">
      <alignment horizontal="center"/>
    </xf>
    <xf numFmtId="43" fontId="5" fillId="3" borderId="0" xfId="1" applyFont="1" applyFill="1" applyAlignment="1">
      <alignment horizontal="left"/>
    </xf>
    <xf numFmtId="43" fontId="7" fillId="3" borderId="0" xfId="1" applyFont="1" applyFill="1" applyAlignment="1">
      <alignment horizontal="left"/>
    </xf>
    <xf numFmtId="169" fontId="5" fillId="0" borderId="24" xfId="0" applyNumberFormat="1" applyFont="1" applyFill="1" applyBorder="1" applyAlignment="1">
      <alignment horizontal="center" readingOrder="1"/>
    </xf>
    <xf numFmtId="14" fontId="0" fillId="0" borderId="1" xfId="0" applyNumberFormat="1" applyBorder="1"/>
    <xf numFmtId="0" fontId="3" fillId="4" borderId="20" xfId="0" applyFont="1" applyFill="1" applyBorder="1" applyAlignment="1">
      <alignment horizontal="centerContinuous"/>
    </xf>
    <xf numFmtId="0" fontId="3" fillId="4" borderId="16" xfId="0" applyFont="1" applyFill="1" applyBorder="1" applyAlignment="1">
      <alignment horizontal="centerContinuous"/>
    </xf>
    <xf numFmtId="0" fontId="0" fillId="0" borderId="14" xfId="0" applyFill="1" applyBorder="1" applyAlignment="1">
      <alignment horizontal="center"/>
    </xf>
    <xf numFmtId="0" fontId="0" fillId="0" borderId="16" xfId="0" applyFill="1" applyBorder="1" applyAlignment="1">
      <alignment horizontal="center"/>
    </xf>
    <xf numFmtId="167" fontId="8" fillId="5" borderId="0" xfId="0" applyNumberFormat="1" applyFont="1" applyFill="1" applyBorder="1"/>
    <xf numFmtId="167" fontId="3" fillId="5" borderId="35" xfId="1" applyNumberFormat="1" applyFont="1" applyFill="1" applyBorder="1"/>
    <xf numFmtId="167" fontId="8" fillId="5" borderId="0" xfId="1" applyNumberFormat="1" applyFont="1" applyFill="1" applyBorder="1"/>
    <xf numFmtId="167" fontId="8" fillId="0" borderId="0" xfId="1" applyNumberFormat="1" applyFont="1" applyFill="1" applyBorder="1"/>
    <xf numFmtId="167" fontId="8" fillId="0" borderId="18" xfId="1" applyNumberFormat="1" applyFont="1" applyFill="1" applyBorder="1"/>
    <xf numFmtId="0" fontId="8" fillId="5" borderId="35" xfId="0" applyFont="1" applyFill="1" applyBorder="1"/>
    <xf numFmtId="0" fontId="16" fillId="0" borderId="14" xfId="8" applyFont="1" applyFill="1" applyBorder="1" applyAlignment="1">
      <alignment horizontal="center" wrapText="1"/>
    </xf>
    <xf numFmtId="164" fontId="0" fillId="0" borderId="0" xfId="1" applyNumberFormat="1" applyFont="1" applyFill="1"/>
    <xf numFmtId="0" fontId="3" fillId="0" borderId="14" xfId="0" applyFont="1" applyFill="1" applyBorder="1" applyAlignment="1">
      <alignment horizontal="center"/>
    </xf>
    <xf numFmtId="0" fontId="0" fillId="0" borderId="36" xfId="0" applyFill="1" applyBorder="1"/>
    <xf numFmtId="0" fontId="0" fillId="0" borderId="30" xfId="0" applyFill="1" applyBorder="1"/>
    <xf numFmtId="0" fontId="0" fillId="0" borderId="37" xfId="0" applyFill="1" applyBorder="1"/>
    <xf numFmtId="0" fontId="0" fillId="0" borderId="18" xfId="0" applyFill="1" applyBorder="1"/>
    <xf numFmtId="0" fontId="3" fillId="3" borderId="23" xfId="0" applyFont="1" applyFill="1" applyBorder="1" applyAlignment="1">
      <alignment horizontal="centerContinuous"/>
    </xf>
    <xf numFmtId="0" fontId="3" fillId="0" borderId="20" xfId="0" applyFont="1" applyFill="1" applyBorder="1" applyAlignment="1">
      <alignment horizontal="center"/>
    </xf>
    <xf numFmtId="0" fontId="3" fillId="0" borderId="23" xfId="0" applyFont="1" applyFill="1" applyBorder="1" applyAlignment="1">
      <alignment horizontal="center"/>
    </xf>
    <xf numFmtId="0" fontId="16" fillId="0" borderId="16" xfId="8" applyFont="1" applyFill="1" applyBorder="1" applyAlignment="1">
      <alignment horizontal="center" wrapText="1"/>
    </xf>
    <xf numFmtId="0" fontId="0" fillId="0" borderId="15" xfId="0" applyFill="1" applyBorder="1"/>
    <xf numFmtId="0" fontId="15" fillId="11" borderId="19" xfId="8" applyFont="1" applyFill="1" applyBorder="1" applyAlignment="1">
      <alignment wrapText="1"/>
    </xf>
    <xf numFmtId="0" fontId="15" fillId="0" borderId="19" xfId="8" applyFont="1" applyFill="1" applyBorder="1" applyAlignment="1">
      <alignment wrapText="1"/>
    </xf>
    <xf numFmtId="0" fontId="15" fillId="0" borderId="15" xfId="8" applyFont="1" applyFill="1" applyBorder="1" applyAlignment="1">
      <alignment wrapText="1"/>
    </xf>
    <xf numFmtId="43" fontId="3" fillId="3" borderId="16" xfId="1" applyFont="1" applyFill="1" applyBorder="1" applyAlignment="1">
      <alignment horizontal="centerContinuous"/>
    </xf>
    <xf numFmtId="43" fontId="16" fillId="0" borderId="16" xfId="1" applyFont="1" applyFill="1" applyBorder="1" applyAlignment="1">
      <alignment horizontal="center" wrapText="1"/>
    </xf>
    <xf numFmtId="43" fontId="0" fillId="0" borderId="30" xfId="1" applyFont="1" applyFill="1" applyBorder="1"/>
    <xf numFmtId="43" fontId="0" fillId="0" borderId="13" xfId="1" applyFont="1" applyFill="1" applyBorder="1"/>
    <xf numFmtId="0" fontId="15" fillId="11" borderId="30" xfId="8" applyFont="1" applyFill="1" applyBorder="1" applyAlignment="1">
      <alignment wrapText="1"/>
    </xf>
    <xf numFmtId="0" fontId="15" fillId="0" borderId="30" xfId="8" applyFont="1" applyFill="1" applyBorder="1" applyAlignment="1">
      <alignment wrapText="1"/>
    </xf>
    <xf numFmtId="0" fontId="0" fillId="11" borderId="36" xfId="0" applyFill="1" applyBorder="1"/>
    <xf numFmtId="0" fontId="0" fillId="11" borderId="19" xfId="0" applyFill="1" applyBorder="1"/>
    <xf numFmtId="0" fontId="0" fillId="11" borderId="0" xfId="0" applyFill="1" applyBorder="1"/>
    <xf numFmtId="43" fontId="0" fillId="11" borderId="30" xfId="1" applyFont="1" applyFill="1" applyBorder="1"/>
    <xf numFmtId="0" fontId="0" fillId="11" borderId="34" xfId="0" applyFill="1" applyBorder="1"/>
    <xf numFmtId="0" fontId="0" fillId="11" borderId="17" xfId="0" applyFill="1" applyBorder="1"/>
    <xf numFmtId="0" fontId="0" fillId="11" borderId="35" xfId="0" applyFill="1" applyBorder="1"/>
    <xf numFmtId="0" fontId="15" fillId="11" borderId="17" xfId="8" applyFont="1" applyFill="1" applyBorder="1" applyAlignment="1">
      <alignment wrapText="1"/>
    </xf>
    <xf numFmtId="0" fontId="15" fillId="11" borderId="29" xfId="8" applyFont="1" applyFill="1" applyBorder="1" applyAlignment="1">
      <alignment wrapText="1"/>
    </xf>
    <xf numFmtId="43" fontId="0" fillId="11" borderId="29" xfId="1" applyFont="1" applyFill="1" applyBorder="1"/>
    <xf numFmtId="0" fontId="15" fillId="0" borderId="13" xfId="8" applyFont="1" applyFill="1" applyBorder="1" applyAlignment="1">
      <alignment wrapText="1"/>
    </xf>
    <xf numFmtId="167" fontId="3" fillId="6" borderId="44" xfId="1" applyNumberFormat="1" applyFont="1" applyFill="1" applyBorder="1"/>
    <xf numFmtId="167" fontId="3" fillId="6" borderId="45" xfId="1" applyNumberFormat="1" applyFont="1" applyFill="1" applyBorder="1"/>
    <xf numFmtId="167" fontId="3" fillId="6" borderId="17" xfId="1" applyNumberFormat="1" applyFont="1" applyFill="1" applyBorder="1"/>
    <xf numFmtId="167" fontId="3" fillId="6" borderId="46" xfId="1" applyNumberFormat="1" applyFont="1" applyFill="1" applyBorder="1"/>
    <xf numFmtId="0" fontId="3" fillId="0" borderId="18" xfId="0" applyFont="1" applyFill="1" applyBorder="1"/>
    <xf numFmtId="167" fontId="3" fillId="0" borderId="18" xfId="1" applyNumberFormat="1" applyFont="1" applyFill="1" applyBorder="1"/>
    <xf numFmtId="0" fontId="3" fillId="0" borderId="37" xfId="0" applyFont="1" applyFill="1" applyBorder="1"/>
    <xf numFmtId="0" fontId="3" fillId="0" borderId="20" xfId="0" applyFont="1" applyFill="1" applyBorder="1" applyAlignment="1">
      <alignment horizontal="centerContinuous" vertical="center"/>
    </xf>
    <xf numFmtId="0" fontId="3" fillId="0" borderId="23" xfId="0" applyFont="1" applyFill="1" applyBorder="1" applyAlignment="1">
      <alignment vertical="center"/>
    </xf>
    <xf numFmtId="167" fontId="3" fillId="0" borderId="16" xfId="1" applyNumberFormat="1" applyFont="1" applyFill="1" applyBorder="1" applyAlignment="1">
      <alignment horizontal="centerContinuous" vertical="center"/>
    </xf>
    <xf numFmtId="0" fontId="3" fillId="4" borderId="0" xfId="0" applyFont="1" applyFill="1" applyBorder="1" applyAlignment="1">
      <alignment horizontal="center"/>
    </xf>
    <xf numFmtId="167" fontId="3" fillId="5" borderId="0" xfId="1" applyNumberFormat="1" applyFont="1" applyFill="1" applyBorder="1"/>
    <xf numFmtId="167" fontId="0" fillId="0" borderId="1" xfId="1" applyNumberFormat="1" applyFont="1" applyBorder="1"/>
    <xf numFmtId="167" fontId="0" fillId="0" borderId="5" xfId="1" applyNumberFormat="1" applyFont="1" applyBorder="1"/>
    <xf numFmtId="167" fontId="0" fillId="5" borderId="0" xfId="1" applyNumberFormat="1" applyFont="1" applyFill="1" applyBorder="1"/>
    <xf numFmtId="167" fontId="0" fillId="0" borderId="0" xfId="1" applyNumberFormat="1" applyFont="1"/>
    <xf numFmtId="0" fontId="5" fillId="3" borderId="23" xfId="0" applyFont="1" applyFill="1" applyBorder="1" applyAlignment="1">
      <alignment horizontal="centerContinuous"/>
    </xf>
    <xf numFmtId="0" fontId="0" fillId="0" borderId="27" xfId="0" applyFill="1" applyBorder="1"/>
    <xf numFmtId="169" fontId="0" fillId="0" borderId="0" xfId="0" applyNumberFormat="1" applyBorder="1" applyAlignment="1"/>
    <xf numFmtId="169" fontId="0" fillId="0" borderId="25" xfId="0" applyNumberFormat="1" applyBorder="1" applyAlignment="1"/>
    <xf numFmtId="169" fontId="5" fillId="0" borderId="24" xfId="0" applyNumberFormat="1" applyFont="1" applyFill="1" applyBorder="1"/>
    <xf numFmtId="169" fontId="5" fillId="0" borderId="0" xfId="0" applyNumberFormat="1" applyFont="1" applyFill="1" applyBorder="1"/>
    <xf numFmtId="169" fontId="5" fillId="0" borderId="25" xfId="0" applyNumberFormat="1" applyFont="1" applyFill="1" applyBorder="1"/>
    <xf numFmtId="0" fontId="5" fillId="0" borderId="0" xfId="0" applyFont="1" applyFill="1" applyAlignment="1">
      <alignment horizontal="centerContinuous"/>
    </xf>
    <xf numFmtId="0" fontId="17" fillId="3" borderId="0" xfId="0" applyFont="1" applyFill="1"/>
    <xf numFmtId="169" fontId="5" fillId="0" borderId="0" xfId="0" applyNumberFormat="1" applyFont="1" applyFill="1" applyBorder="1" applyAlignment="1">
      <alignment horizontal="center" readingOrder="1"/>
    </xf>
    <xf numFmtId="169" fontId="7" fillId="0" borderId="0" xfId="0" applyNumberFormat="1" applyFont="1" applyFill="1" applyBorder="1" applyAlignment="1"/>
    <xf numFmtId="169" fontId="0" fillId="0" borderId="0" xfId="0" applyNumberFormat="1" applyFill="1" applyBorder="1" applyAlignment="1"/>
    <xf numFmtId="0" fontId="3" fillId="3" borderId="14" xfId="0" applyFont="1" applyFill="1" applyBorder="1" applyAlignment="1">
      <alignment horizontal="centerContinuous" vertical="center"/>
    </xf>
    <xf numFmtId="168" fontId="7" fillId="0" borderId="26" xfId="0" applyNumberFormat="1" applyFont="1" applyFill="1" applyBorder="1" applyAlignment="1"/>
    <xf numFmtId="0" fontId="3" fillId="0" borderId="20" xfId="0" applyFont="1" applyFill="1" applyBorder="1" applyAlignment="1">
      <alignment vertical="center"/>
    </xf>
    <xf numFmtId="0" fontId="5" fillId="0" borderId="18" xfId="0" applyFont="1" applyFill="1" applyBorder="1"/>
    <xf numFmtId="0" fontId="3" fillId="0" borderId="19" xfId="0" applyFont="1" applyFill="1" applyBorder="1" applyAlignment="1">
      <alignment horizontal="centerContinuous" vertical="center"/>
    </xf>
    <xf numFmtId="9" fontId="0" fillId="0" borderId="14" xfId="9" applyFont="1" applyBorder="1"/>
    <xf numFmtId="0" fontId="5" fillId="3" borderId="14" xfId="0" applyFont="1" applyFill="1" applyBorder="1"/>
    <xf numFmtId="166" fontId="18" fillId="0" borderId="29" xfId="0" applyNumberFormat="1" applyFont="1" applyFill="1" applyBorder="1"/>
    <xf numFmtId="0" fontId="0" fillId="4" borderId="14" xfId="0" applyFill="1" applyBorder="1"/>
    <xf numFmtId="0" fontId="3" fillId="5" borderId="19" xfId="0" applyFont="1" applyFill="1" applyBorder="1"/>
    <xf numFmtId="0" fontId="8" fillId="5" borderId="19" xfId="0" applyFont="1" applyFill="1" applyBorder="1"/>
    <xf numFmtId="0" fontId="8" fillId="0" borderId="19" xfId="0" applyFont="1" applyFill="1" applyBorder="1"/>
    <xf numFmtId="0" fontId="8" fillId="0" borderId="15" xfId="0" applyFont="1" applyFill="1" applyBorder="1"/>
    <xf numFmtId="43" fontId="0" fillId="0" borderId="0" xfId="1" applyFont="1" applyFill="1" applyBorder="1"/>
    <xf numFmtId="43" fontId="3" fillId="5" borderId="19" xfId="1" applyFont="1" applyFill="1" applyBorder="1"/>
    <xf numFmtId="43" fontId="8" fillId="5" borderId="19" xfId="1" applyFont="1" applyFill="1" applyBorder="1"/>
    <xf numFmtId="43" fontId="8" fillId="0" borderId="19" xfId="1" applyFont="1" applyFill="1" applyBorder="1"/>
    <xf numFmtId="43" fontId="8" fillId="0" borderId="15" xfId="1" applyFont="1" applyFill="1" applyBorder="1"/>
    <xf numFmtId="168" fontId="5" fillId="3" borderId="47" xfId="0" applyNumberFormat="1" applyFont="1" applyFill="1" applyBorder="1"/>
    <xf numFmtId="168" fontId="5" fillId="3" borderId="48" xfId="0" applyNumberFormat="1" applyFont="1" applyFill="1" applyBorder="1"/>
    <xf numFmtId="167" fontId="3" fillId="0" borderId="35" xfId="1" applyNumberFormat="1" applyFont="1" applyFill="1" applyBorder="1" applyAlignment="1">
      <alignment horizontal="centerContinuous" vertical="center"/>
    </xf>
    <xf numFmtId="167" fontId="3" fillId="0" borderId="13" xfId="1" applyNumberFormat="1" applyFont="1" applyFill="1" applyBorder="1"/>
    <xf numFmtId="0" fontId="3" fillId="0" borderId="23" xfId="0" applyFont="1" applyFill="1" applyBorder="1" applyAlignment="1">
      <alignment horizontal="centerContinuous" vertical="center"/>
    </xf>
    <xf numFmtId="167" fontId="3" fillId="0" borderId="23" xfId="1" applyNumberFormat="1" applyFont="1" applyFill="1" applyBorder="1" applyAlignment="1">
      <alignment horizontal="centerContinuous" vertical="center"/>
    </xf>
    <xf numFmtId="0" fontId="15" fillId="0" borderId="0" xfId="8" applyFont="1" applyFill="1" applyBorder="1" applyAlignment="1">
      <alignment wrapText="1"/>
    </xf>
    <xf numFmtId="15" fontId="15" fillId="0" borderId="0" xfId="8" applyNumberFormat="1" applyFont="1" applyFill="1" applyBorder="1" applyAlignment="1">
      <alignment horizontal="right" wrapText="1"/>
    </xf>
    <xf numFmtId="164" fontId="15" fillId="0" borderId="0" xfId="1" applyNumberFormat="1" applyFont="1" applyFill="1" applyBorder="1" applyAlignment="1">
      <alignment horizontal="right" wrapText="1"/>
    </xf>
    <xf numFmtId="0" fontId="15" fillId="5" borderId="37" xfId="8" applyFont="1" applyFill="1" applyBorder="1" applyAlignment="1">
      <alignment wrapText="1"/>
    </xf>
    <xf numFmtId="15" fontId="15" fillId="5" borderId="18" xfId="8" applyNumberFormat="1" applyFont="1" applyFill="1" applyBorder="1" applyAlignment="1">
      <alignment horizontal="right" wrapText="1"/>
    </xf>
    <xf numFmtId="0" fontId="15" fillId="5" borderId="18" xfId="8" applyFont="1" applyFill="1" applyBorder="1" applyAlignment="1">
      <alignment wrapText="1"/>
    </xf>
    <xf numFmtId="164" fontId="15" fillId="5" borderId="18" xfId="1" applyNumberFormat="1" applyFont="1" applyFill="1" applyBorder="1" applyAlignment="1">
      <alignment horizontal="right" wrapText="1"/>
    </xf>
    <xf numFmtId="164" fontId="15" fillId="5" borderId="13" xfId="1" applyNumberFormat="1" applyFont="1" applyFill="1" applyBorder="1" applyAlignment="1">
      <alignment horizontal="right" wrapText="1"/>
    </xf>
    <xf numFmtId="0" fontId="15" fillId="13" borderId="0" xfId="8" applyFont="1" applyFill="1" applyBorder="1" applyAlignment="1">
      <alignment wrapText="1"/>
    </xf>
    <xf numFmtId="15" fontId="15" fillId="13" borderId="0" xfId="8" applyNumberFormat="1" applyFont="1" applyFill="1" applyBorder="1" applyAlignment="1">
      <alignment horizontal="right" wrapText="1"/>
    </xf>
    <xf numFmtId="164" fontId="15" fillId="13" borderId="0" xfId="1" applyNumberFormat="1" applyFont="1" applyFill="1" applyBorder="1" applyAlignment="1">
      <alignment horizontal="right" wrapText="1"/>
    </xf>
    <xf numFmtId="0" fontId="15" fillId="14" borderId="34" xfId="8" applyFont="1" applyFill="1" applyBorder="1" applyAlignment="1">
      <alignment horizontal="center"/>
    </xf>
    <xf numFmtId="0" fontId="15" fillId="14" borderId="35" xfId="8" applyFont="1" applyFill="1" applyBorder="1" applyAlignment="1">
      <alignment horizontal="center"/>
    </xf>
    <xf numFmtId="164" fontId="15" fillId="14" borderId="35" xfId="1" applyNumberFormat="1" applyFont="1" applyFill="1" applyBorder="1" applyAlignment="1">
      <alignment horizontal="center"/>
    </xf>
    <xf numFmtId="164" fontId="15" fillId="14" borderId="29" xfId="1" applyNumberFormat="1" applyFont="1" applyFill="1" applyBorder="1" applyAlignment="1">
      <alignment horizontal="center"/>
    </xf>
    <xf numFmtId="0" fontId="15" fillId="13" borderId="36" xfId="8" applyFont="1" applyFill="1" applyBorder="1" applyAlignment="1">
      <alignment wrapText="1"/>
    </xf>
    <xf numFmtId="164" fontId="15" fillId="13" borderId="30" xfId="1" applyNumberFormat="1" applyFont="1" applyFill="1" applyBorder="1" applyAlignment="1">
      <alignment horizontal="right" wrapText="1"/>
    </xf>
    <xf numFmtId="167" fontId="5" fillId="3" borderId="0" xfId="1" applyNumberFormat="1" applyFont="1" applyFill="1"/>
    <xf numFmtId="167" fontId="7" fillId="3" borderId="0" xfId="1" applyNumberFormat="1" applyFont="1" applyFill="1"/>
    <xf numFmtId="167" fontId="7" fillId="3" borderId="34" xfId="1" applyNumberFormat="1" applyFont="1" applyFill="1" applyBorder="1"/>
    <xf numFmtId="167" fontId="7" fillId="3" borderId="35" xfId="1" applyNumberFormat="1" applyFont="1" applyFill="1" applyBorder="1"/>
    <xf numFmtId="167" fontId="7" fillId="3" borderId="36" xfId="1" applyNumberFormat="1" applyFont="1" applyFill="1" applyBorder="1"/>
    <xf numFmtId="167" fontId="7" fillId="3" borderId="0" xfId="1" applyNumberFormat="1" applyFont="1" applyFill="1" applyBorder="1"/>
    <xf numFmtId="167" fontId="5" fillId="3" borderId="36" xfId="1" applyNumberFormat="1" applyFont="1" applyFill="1" applyBorder="1"/>
    <xf numFmtId="167" fontId="5" fillId="3" borderId="0" xfId="1" applyNumberFormat="1" applyFont="1" applyFill="1" applyBorder="1"/>
    <xf numFmtId="167" fontId="5" fillId="3" borderId="37" xfId="1" applyNumberFormat="1" applyFont="1" applyFill="1" applyBorder="1"/>
    <xf numFmtId="167" fontId="5" fillId="3" borderId="18" xfId="1" applyNumberFormat="1" applyFont="1" applyFill="1" applyBorder="1"/>
    <xf numFmtId="167" fontId="7" fillId="3" borderId="17" xfId="1" applyNumberFormat="1" applyFont="1" applyFill="1" applyBorder="1"/>
    <xf numFmtId="167" fontId="7" fillId="3" borderId="19" xfId="1" applyNumberFormat="1" applyFont="1" applyFill="1" applyBorder="1"/>
    <xf numFmtId="167" fontId="5" fillId="3" borderId="19" xfId="1" applyNumberFormat="1" applyFont="1" applyFill="1" applyBorder="1"/>
    <xf numFmtId="167" fontId="5" fillId="3" borderId="15" xfId="1" applyNumberFormat="1" applyFont="1" applyFill="1" applyBorder="1"/>
    <xf numFmtId="166" fontId="0" fillId="0" borderId="20" xfId="0" applyNumberFormat="1" applyBorder="1"/>
    <xf numFmtId="0" fontId="3" fillId="3" borderId="20" xfId="0" applyFont="1" applyFill="1" applyBorder="1"/>
    <xf numFmtId="0" fontId="3" fillId="3" borderId="14" xfId="0" applyFont="1" applyFill="1" applyBorder="1"/>
    <xf numFmtId="0" fontId="0" fillId="15" borderId="20" xfId="0" applyFill="1" applyBorder="1" applyAlignment="1">
      <alignment horizontal="centerContinuous" wrapText="1"/>
    </xf>
    <xf numFmtId="0" fontId="0" fillId="15" borderId="23" xfId="0" applyFill="1" applyBorder="1" applyAlignment="1">
      <alignment horizontal="centerContinuous" wrapText="1"/>
    </xf>
    <xf numFmtId="0" fontId="0" fillId="15" borderId="16" xfId="0" applyFill="1" applyBorder="1" applyAlignment="1">
      <alignment horizontal="centerContinuous" wrapText="1"/>
    </xf>
    <xf numFmtId="43" fontId="20" fillId="3" borderId="0" xfId="1" applyFont="1" applyFill="1"/>
    <xf numFmtId="43" fontId="20" fillId="0" borderId="0" xfId="1" applyFont="1" applyFill="1"/>
    <xf numFmtId="0" fontId="7" fillId="3" borderId="0" xfId="0" applyFont="1" applyFill="1" applyAlignment="1">
      <alignment vertical="top"/>
    </xf>
    <xf numFmtId="43" fontId="19" fillId="3" borderId="0" xfId="1" applyFont="1" applyFill="1" applyAlignment="1">
      <alignment horizontal="left" vertical="top"/>
    </xf>
    <xf numFmtId="0" fontId="7" fillId="0" borderId="0" xfId="0" applyFont="1" applyFill="1" applyAlignment="1">
      <alignment vertical="top"/>
    </xf>
    <xf numFmtId="0" fontId="7" fillId="0" borderId="0" xfId="0" applyFont="1" applyFill="1" applyBorder="1" applyAlignment="1">
      <alignment vertical="top"/>
    </xf>
    <xf numFmtId="168" fontId="7" fillId="0" borderId="0" xfId="0" applyNumberFormat="1" applyFont="1" applyFill="1" applyBorder="1" applyAlignment="1">
      <alignment vertical="top"/>
    </xf>
    <xf numFmtId="167" fontId="7" fillId="3" borderId="0" xfId="1" applyNumberFormat="1" applyFont="1" applyFill="1" applyAlignment="1">
      <alignment vertical="top"/>
    </xf>
    <xf numFmtId="0" fontId="0" fillId="0" borderId="0" xfId="0" applyFill="1" applyBorder="1" applyAlignment="1">
      <alignment horizontal="center"/>
    </xf>
    <xf numFmtId="0" fontId="3" fillId="0" borderId="20" xfId="0" applyFont="1" applyBorder="1"/>
    <xf numFmtId="0" fontId="3" fillId="4" borderId="20" xfId="0" applyFont="1" applyFill="1" applyBorder="1" applyAlignment="1">
      <alignment horizontal="center" vertical="center"/>
    </xf>
    <xf numFmtId="0" fontId="3" fillId="0" borderId="16" xfId="0" applyFont="1" applyBorder="1" applyAlignment="1">
      <alignment horizontal="center" vertical="center"/>
    </xf>
    <xf numFmtId="0" fontId="3" fillId="0" borderId="16" xfId="0" applyFont="1" applyFill="1" applyBorder="1"/>
    <xf numFmtId="0" fontId="3" fillId="3" borderId="0" xfId="0" applyFont="1" applyFill="1"/>
    <xf numFmtId="0" fontId="23" fillId="0" borderId="0" xfId="0" applyFont="1"/>
    <xf numFmtId="0" fontId="8" fillId="11" borderId="0" xfId="0" applyFont="1" applyFill="1" applyBorder="1"/>
    <xf numFmtId="167" fontId="0" fillId="11" borderId="0" xfId="1" applyNumberFormat="1" applyFont="1" applyFill="1" applyBorder="1"/>
    <xf numFmtId="0" fontId="0" fillId="11" borderId="37" xfId="0" applyFill="1" applyBorder="1"/>
    <xf numFmtId="0" fontId="0" fillId="11" borderId="18" xfId="0" applyFill="1" applyBorder="1"/>
    <xf numFmtId="167" fontId="0" fillId="11" borderId="29" xfId="1" applyNumberFormat="1" applyFont="1" applyFill="1" applyBorder="1"/>
    <xf numFmtId="167" fontId="0" fillId="11" borderId="30" xfId="1" applyNumberFormat="1" applyFont="1" applyFill="1" applyBorder="1"/>
    <xf numFmtId="167" fontId="0" fillId="11" borderId="13" xfId="1" applyNumberFormat="1" applyFont="1" applyFill="1" applyBorder="1"/>
    <xf numFmtId="0" fontId="0" fillId="11" borderId="29" xfId="0" applyFill="1" applyBorder="1"/>
    <xf numFmtId="0" fontId="0" fillId="11" borderId="30" xfId="0" applyFill="1" applyBorder="1"/>
    <xf numFmtId="0" fontId="0" fillId="11" borderId="13" xfId="0" applyFill="1" applyBorder="1"/>
    <xf numFmtId="167" fontId="0" fillId="11" borderId="17" xfId="1" applyNumberFormat="1" applyFont="1" applyFill="1" applyBorder="1"/>
    <xf numFmtId="167" fontId="0" fillId="11" borderId="19" xfId="1" applyNumberFormat="1" applyFont="1" applyFill="1" applyBorder="1"/>
    <xf numFmtId="167" fontId="0" fillId="11" borderId="15" xfId="1" applyNumberFormat="1" applyFont="1" applyFill="1" applyBorder="1"/>
    <xf numFmtId="0" fontId="0" fillId="11" borderId="15" xfId="0" applyFill="1" applyBorder="1"/>
    <xf numFmtId="43" fontId="0" fillId="11" borderId="19" xfId="1" applyFont="1" applyFill="1" applyBorder="1"/>
    <xf numFmtId="167" fontId="0" fillId="11" borderId="34" xfId="1" applyNumberFormat="1" applyFont="1" applyFill="1" applyBorder="1"/>
    <xf numFmtId="167" fontId="0" fillId="11" borderId="35" xfId="1" applyNumberFormat="1" applyFont="1" applyFill="1" applyBorder="1"/>
    <xf numFmtId="167" fontId="5" fillId="11" borderId="35" xfId="1" applyNumberFormat="1" applyFont="1" applyFill="1" applyBorder="1"/>
    <xf numFmtId="167" fontId="0" fillId="11" borderId="36" xfId="1" applyNumberFormat="1" applyFont="1" applyFill="1" applyBorder="1"/>
    <xf numFmtId="167" fontId="5" fillId="11" borderId="0" xfId="1" applyNumberFormat="1" applyFont="1" applyFill="1" applyBorder="1"/>
    <xf numFmtId="167" fontId="0" fillId="11" borderId="37" xfId="1" applyNumberFormat="1" applyFont="1" applyFill="1" applyBorder="1"/>
    <xf numFmtId="167" fontId="0" fillId="11" borderId="18" xfId="1" applyNumberFormat="1" applyFont="1" applyFill="1" applyBorder="1"/>
    <xf numFmtId="167" fontId="5" fillId="11" borderId="18" xfId="1" applyNumberFormat="1" applyFont="1" applyFill="1" applyBorder="1"/>
    <xf numFmtId="167" fontId="8" fillId="5" borderId="29" xfId="1" applyNumberFormat="1" applyFont="1" applyFill="1" applyBorder="1"/>
    <xf numFmtId="167" fontId="8" fillId="5" borderId="13" xfId="1" applyNumberFormat="1" applyFont="1" applyFill="1" applyBorder="1"/>
    <xf numFmtId="0" fontId="5" fillId="0" borderId="41" xfId="0" applyFont="1" applyFill="1" applyBorder="1"/>
    <xf numFmtId="0" fontId="5" fillId="0" borderId="42" xfId="0" applyFont="1" applyFill="1" applyBorder="1"/>
    <xf numFmtId="0" fontId="5" fillId="0" borderId="43" xfId="0" applyFont="1" applyFill="1" applyBorder="1"/>
    <xf numFmtId="0" fontId="5" fillId="3" borderId="33" xfId="0" applyFont="1" applyFill="1" applyBorder="1"/>
    <xf numFmtId="0" fontId="5" fillId="3" borderId="47" xfId="0" applyFont="1" applyFill="1" applyBorder="1"/>
    <xf numFmtId="0" fontId="5" fillId="3" borderId="48" xfId="0" applyFont="1" applyFill="1" applyBorder="1"/>
    <xf numFmtId="0" fontId="5" fillId="3" borderId="25" xfId="0" applyFont="1" applyFill="1" applyBorder="1"/>
    <xf numFmtId="0" fontId="5" fillId="3" borderId="28" xfId="0" applyFont="1" applyFill="1" applyBorder="1"/>
    <xf numFmtId="0" fontId="5" fillId="0" borderId="38" xfId="0" applyFont="1" applyFill="1" applyBorder="1"/>
    <xf numFmtId="11" fontId="5" fillId="3" borderId="47" xfId="0" applyNumberFormat="1" applyFont="1" applyFill="1" applyBorder="1"/>
    <xf numFmtId="0" fontId="5" fillId="3" borderId="0" xfId="0" applyFont="1" applyFill="1" applyBorder="1"/>
    <xf numFmtId="167" fontId="3" fillId="5" borderId="19" xfId="1" applyNumberFormat="1" applyFont="1" applyFill="1" applyBorder="1"/>
    <xf numFmtId="167" fontId="8" fillId="5" borderId="19" xfId="1" applyNumberFormat="1" applyFont="1" applyFill="1" applyBorder="1"/>
    <xf numFmtId="167" fontId="8" fillId="0" borderId="19" xfId="1" applyNumberFormat="1" applyFont="1" applyFill="1" applyBorder="1"/>
    <xf numFmtId="0" fontId="0" fillId="0" borderId="42" xfId="0" applyFill="1" applyBorder="1"/>
    <xf numFmtId="167" fontId="5" fillId="3" borderId="34" xfId="1" applyNumberFormat="1" applyFont="1" applyFill="1" applyBorder="1"/>
    <xf numFmtId="167" fontId="5" fillId="3" borderId="35" xfId="1" applyNumberFormat="1" applyFont="1" applyFill="1" applyBorder="1"/>
    <xf numFmtId="167" fontId="5" fillId="3" borderId="17" xfId="1" applyNumberFormat="1" applyFont="1" applyFill="1" applyBorder="1"/>
    <xf numFmtId="0" fontId="1" fillId="0" borderId="0" xfId="0" applyFont="1"/>
    <xf numFmtId="0" fontId="3" fillId="3" borderId="49" xfId="0" applyFont="1" applyFill="1" applyBorder="1" applyAlignment="1">
      <alignment horizontal="center"/>
    </xf>
    <xf numFmtId="0" fontId="1" fillId="0" borderId="49" xfId="0" applyFont="1" applyBorder="1" applyAlignment="1">
      <alignment horizontal="center"/>
    </xf>
    <xf numFmtId="170" fontId="1" fillId="0" borderId="49" xfId="0" applyNumberFormat="1" applyFont="1" applyBorder="1" applyAlignment="1">
      <alignment horizontal="center"/>
    </xf>
    <xf numFmtId="0" fontId="1" fillId="0" borderId="49" xfId="0" applyFont="1" applyBorder="1"/>
    <xf numFmtId="0" fontId="7" fillId="5" borderId="0" xfId="0" applyFont="1" applyFill="1" applyBorder="1"/>
    <xf numFmtId="0" fontId="12" fillId="0" borderId="0" xfId="0" applyFont="1" applyFill="1" applyBorder="1"/>
    <xf numFmtId="14" fontId="5" fillId="0" borderId="0" xfId="0" applyNumberFormat="1" applyFont="1" applyFill="1" applyBorder="1" applyAlignment="1"/>
    <xf numFmtId="0" fontId="0" fillId="0" borderId="0" xfId="0" applyFill="1" applyBorder="1" applyAlignment="1"/>
    <xf numFmtId="49" fontId="5" fillId="2" borderId="0" xfId="3" applyNumberFormat="1" applyFont="1" applyFill="1" applyAlignment="1" applyProtection="1"/>
    <xf numFmtId="0" fontId="17" fillId="2" borderId="0" xfId="0" applyFont="1" applyFill="1" applyBorder="1" applyAlignment="1"/>
    <xf numFmtId="0" fontId="17" fillId="0" borderId="0" xfId="3" applyFont="1" applyFill="1" applyAlignment="1" applyProtection="1"/>
    <xf numFmtId="0" fontId="3" fillId="0" borderId="15" xfId="0" applyFont="1" applyFill="1" applyBorder="1"/>
    <xf numFmtId="14" fontId="0" fillId="0" borderId="18" xfId="0" applyNumberFormat="1" applyFill="1" applyBorder="1"/>
    <xf numFmtId="14" fontId="0" fillId="0" borderId="15" xfId="0" applyNumberFormat="1" applyFill="1" applyBorder="1"/>
    <xf numFmtId="0" fontId="17" fillId="2" borderId="0" xfId="0" applyFont="1" applyFill="1"/>
    <xf numFmtId="167" fontId="8" fillId="5" borderId="14" xfId="1" applyNumberFormat="1" applyFont="1" applyFill="1" applyBorder="1"/>
    <xf numFmtId="167" fontId="3" fillId="5" borderId="45" xfId="1" applyNumberFormat="1" applyFont="1" applyFill="1" applyBorder="1"/>
    <xf numFmtId="0" fontId="8" fillId="15" borderId="0" xfId="0" applyFont="1" applyFill="1" applyBorder="1"/>
    <xf numFmtId="165" fontId="0" fillId="0" borderId="0" xfId="0" applyNumberFormat="1"/>
    <xf numFmtId="0" fontId="0" fillId="0" borderId="20" xfId="0" applyNumberFormat="1" applyBorder="1"/>
    <xf numFmtId="0" fontId="0" fillId="0" borderId="20" xfId="0" applyNumberFormat="1" applyBorder="1" applyAlignment="1">
      <alignment horizontal="right"/>
    </xf>
    <xf numFmtId="0" fontId="3" fillId="0" borderId="14" xfId="0" applyFont="1" applyFill="1" applyBorder="1"/>
    <xf numFmtId="43" fontId="3" fillId="0" borderId="14" xfId="1" applyFont="1" applyFill="1" applyBorder="1"/>
    <xf numFmtId="167" fontId="3" fillId="0" borderId="14" xfId="1" applyNumberFormat="1" applyFont="1" applyFill="1" applyBorder="1"/>
    <xf numFmtId="167" fontId="3" fillId="0" borderId="45" xfId="1" applyNumberFormat="1" applyFont="1" applyFill="1" applyBorder="1"/>
    <xf numFmtId="168" fontId="5" fillId="0" borderId="0" xfId="0" applyNumberFormat="1" applyFont="1" applyFill="1" applyBorder="1"/>
    <xf numFmtId="0" fontId="7" fillId="0" borderId="41" xfId="0" applyFont="1" applyFill="1" applyBorder="1" applyAlignment="1">
      <alignment vertical="top"/>
    </xf>
    <xf numFmtId="49" fontId="7" fillId="0" borderId="42" xfId="0" applyNumberFormat="1" applyFont="1" applyFill="1" applyBorder="1" applyAlignment="1">
      <alignment horizontal="left" vertical="top"/>
    </xf>
    <xf numFmtId="0" fontId="7" fillId="0" borderId="42" xfId="0" applyFont="1" applyFill="1" applyBorder="1" applyAlignment="1">
      <alignment horizontal="left" vertical="top"/>
    </xf>
    <xf numFmtId="0" fontId="7" fillId="0" borderId="42" xfId="0" applyFont="1" applyFill="1" applyBorder="1" applyAlignment="1">
      <alignment vertical="top"/>
    </xf>
    <xf numFmtId="0" fontId="7" fillId="0" borderId="43" xfId="0" applyFont="1" applyFill="1" applyBorder="1" applyAlignment="1">
      <alignment vertical="top"/>
    </xf>
    <xf numFmtId="169" fontId="5" fillId="3" borderId="0" xfId="0" applyNumberFormat="1" applyFont="1" applyFill="1"/>
    <xf numFmtId="169" fontId="5" fillId="3" borderId="0" xfId="0" applyNumberFormat="1" applyFont="1" applyFill="1" applyBorder="1"/>
    <xf numFmtId="14" fontId="1" fillId="0" borderId="23" xfId="0" applyNumberFormat="1" applyFont="1" applyBorder="1"/>
    <xf numFmtId="166" fontId="18" fillId="0" borderId="17" xfId="0" applyNumberFormat="1" applyFont="1" applyFill="1" applyBorder="1"/>
    <xf numFmtId="168" fontId="7" fillId="3" borderId="33" xfId="0" applyNumberFormat="1" applyFont="1" applyFill="1" applyBorder="1" applyAlignment="1">
      <alignment vertical="top"/>
    </xf>
    <xf numFmtId="167" fontId="8" fillId="0" borderId="15" xfId="1" applyNumberFormat="1" applyFont="1" applyFill="1" applyBorder="1"/>
    <xf numFmtId="43" fontId="0" fillId="11" borderId="36" xfId="1" applyFont="1" applyFill="1" applyBorder="1"/>
    <xf numFmtId="43" fontId="0" fillId="11" borderId="34" xfId="1" applyFont="1" applyFill="1" applyBorder="1"/>
    <xf numFmtId="43" fontId="0" fillId="11" borderId="37" xfId="1" applyFont="1" applyFill="1" applyBorder="1"/>
    <xf numFmtId="43" fontId="8" fillId="0" borderId="0" xfId="1" applyFont="1" applyFill="1" applyBorder="1"/>
    <xf numFmtId="43" fontId="8" fillId="5" borderId="19" xfId="1" applyNumberFormat="1" applyFont="1" applyFill="1" applyBorder="1"/>
    <xf numFmtId="0" fontId="8" fillId="0" borderId="14" xfId="0" quotePrefix="1" applyFont="1" applyFill="1" applyBorder="1"/>
    <xf numFmtId="0" fontId="8" fillId="0" borderId="49" xfId="0" applyFont="1" applyBorder="1" applyAlignment="1">
      <alignment horizontal="center"/>
    </xf>
    <xf numFmtId="0" fontId="4" fillId="0" borderId="49" xfId="3" applyBorder="1" applyAlignment="1" applyProtection="1">
      <alignment horizontal="center"/>
    </xf>
    <xf numFmtId="0" fontId="8" fillId="0" borderId="14" xfId="0" applyFont="1" applyBorder="1"/>
    <xf numFmtId="0" fontId="16" fillId="3" borderId="41" xfId="5" applyFont="1" applyFill="1" applyBorder="1"/>
    <xf numFmtId="0" fontId="16" fillId="3" borderId="43" xfId="5" applyFont="1" applyFill="1" applyBorder="1"/>
    <xf numFmtId="0" fontId="15" fillId="0" borderId="0" xfId="5"/>
    <xf numFmtId="0" fontId="8" fillId="0" borderId="0" xfId="4"/>
    <xf numFmtId="0" fontId="15" fillId="2" borderId="34" xfId="5" applyFill="1" applyBorder="1"/>
    <xf numFmtId="0" fontId="4" fillId="2" borderId="35" xfId="3" applyFill="1" applyBorder="1" applyAlignment="1" applyProtection="1"/>
    <xf numFmtId="0" fontId="8" fillId="2" borderId="35" xfId="4" applyFill="1" applyBorder="1"/>
    <xf numFmtId="0" fontId="8" fillId="2" borderId="29" xfId="4" applyFill="1" applyBorder="1"/>
    <xf numFmtId="0" fontId="15" fillId="2" borderId="36" xfId="5" applyFill="1" applyBorder="1"/>
    <xf numFmtId="0" fontId="15" fillId="2" borderId="0" xfId="5" applyFill="1" applyBorder="1"/>
    <xf numFmtId="0" fontId="8" fillId="2" borderId="0" xfId="4" applyFill="1" applyBorder="1"/>
    <xf numFmtId="0" fontId="8" fillId="2" borderId="30" xfId="4" applyFill="1" applyBorder="1"/>
    <xf numFmtId="0" fontId="25" fillId="2" borderId="37" xfId="5" applyFont="1" applyFill="1" applyBorder="1"/>
    <xf numFmtId="0" fontId="25" fillId="0" borderId="18" xfId="0" applyFont="1" applyBorder="1"/>
    <xf numFmtId="0" fontId="0" fillId="0" borderId="18" xfId="0" applyBorder="1"/>
    <xf numFmtId="0" fontId="0" fillId="16" borderId="0" xfId="0" applyFill="1"/>
    <xf numFmtId="0" fontId="4" fillId="0" borderId="35" xfId="3" applyBorder="1" applyAlignment="1" applyProtection="1"/>
    <xf numFmtId="0" fontId="15" fillId="2" borderId="37" xfId="5" applyFill="1" applyBorder="1"/>
    <xf numFmtId="0" fontId="15" fillId="2" borderId="18" xfId="5" applyFill="1" applyBorder="1"/>
    <xf numFmtId="0" fontId="8" fillId="2" borderId="18" xfId="4" applyFill="1" applyBorder="1"/>
    <xf numFmtId="0" fontId="8" fillId="2" borderId="13" xfId="4" applyFill="1" applyBorder="1"/>
    <xf numFmtId="0" fontId="1" fillId="0" borderId="14" xfId="0" applyFont="1" applyBorder="1" applyAlignment="1">
      <alignment horizontal="center"/>
    </xf>
    <xf numFmtId="0" fontId="0" fillId="17" borderId="0" xfId="0" applyFill="1"/>
    <xf numFmtId="0" fontId="27" fillId="18" borderId="0" xfId="12"/>
    <xf numFmtId="0" fontId="0" fillId="19" borderId="0" xfId="0" applyFill="1"/>
    <xf numFmtId="0" fontId="28" fillId="20" borderId="53" xfId="0" applyFont="1" applyFill="1" applyBorder="1"/>
    <xf numFmtId="0" fontId="28" fillId="20" borderId="54" xfId="0" applyFont="1" applyFill="1" applyBorder="1"/>
    <xf numFmtId="0" fontId="28" fillId="20" borderId="55" xfId="0" applyFont="1" applyFill="1" applyBorder="1"/>
    <xf numFmtId="0" fontId="28" fillId="20" borderId="36" xfId="0" applyFont="1" applyFill="1" applyBorder="1"/>
    <xf numFmtId="167" fontId="0" fillId="0" borderId="0" xfId="0" applyNumberFormat="1" applyBorder="1"/>
    <xf numFmtId="167" fontId="0" fillId="0" borderId="30" xfId="0" applyNumberFormat="1" applyBorder="1"/>
    <xf numFmtId="171" fontId="0" fillId="0" borderId="0" xfId="0" applyNumberFormat="1" applyBorder="1"/>
    <xf numFmtId="171" fontId="0" fillId="0" borderId="30" xfId="0" applyNumberFormat="1" applyBorder="1"/>
    <xf numFmtId="0" fontId="28" fillId="20" borderId="56" xfId="0" applyFont="1" applyFill="1" applyBorder="1"/>
    <xf numFmtId="171" fontId="26" fillId="21" borderId="57" xfId="0" applyNumberFormat="1" applyFont="1" applyFill="1" applyBorder="1"/>
    <xf numFmtId="171" fontId="26" fillId="21" borderId="58" xfId="0" applyNumberFormat="1" applyFont="1" applyFill="1" applyBorder="1"/>
    <xf numFmtId="167" fontId="26" fillId="21" borderId="57" xfId="0" applyNumberFormat="1" applyFont="1" applyFill="1" applyBorder="1"/>
    <xf numFmtId="167" fontId="26" fillId="21" borderId="58" xfId="0" applyNumberFormat="1" applyFont="1" applyFill="1" applyBorder="1"/>
    <xf numFmtId="167" fontId="3" fillId="0" borderId="0" xfId="1" applyNumberFormat="1" applyFont="1" applyFill="1" applyBorder="1" applyAlignment="1">
      <alignment horizontal="right"/>
    </xf>
    <xf numFmtId="168" fontId="5" fillId="0" borderId="24" xfId="0" applyNumberFormat="1" applyFont="1" applyFill="1" applyBorder="1" applyAlignment="1">
      <alignment horizontal="center" readingOrder="1"/>
    </xf>
    <xf numFmtId="168" fontId="0" fillId="0" borderId="0" xfId="0" applyNumberFormat="1" applyBorder="1" applyAlignment="1"/>
    <xf numFmtId="168" fontId="0" fillId="0" borderId="25" xfId="0" applyNumberFormat="1" applyBorder="1" applyAlignment="1"/>
    <xf numFmtId="0" fontId="0" fillId="0" borderId="4" xfId="0" applyFill="1" applyBorder="1"/>
    <xf numFmtId="43" fontId="8" fillId="0" borderId="0" xfId="1" applyNumberFormat="1" applyFont="1" applyFill="1" applyBorder="1"/>
    <xf numFmtId="0" fontId="1" fillId="0" borderId="13" xfId="0" applyFont="1" applyBorder="1"/>
    <xf numFmtId="169" fontId="5" fillId="0" borderId="0" xfId="0" applyNumberFormat="1" applyFont="1" applyFill="1" applyBorder="1" applyAlignment="1">
      <alignment horizontal="center" readingOrder="1"/>
    </xf>
    <xf numFmtId="169" fontId="5" fillId="12" borderId="0" xfId="0" applyNumberFormat="1" applyFont="1" applyFill="1" applyBorder="1" applyAlignment="1">
      <alignment horizontal="center" readingOrder="1"/>
    </xf>
    <xf numFmtId="169" fontId="5" fillId="11" borderId="0" xfId="0" applyNumberFormat="1" applyFont="1" applyFill="1" applyBorder="1" applyAlignment="1">
      <alignment horizontal="center" readingOrder="1"/>
    </xf>
    <xf numFmtId="169" fontId="0" fillId="12" borderId="0" xfId="0" applyNumberFormat="1" applyFill="1" applyBorder="1" applyAlignment="1"/>
    <xf numFmtId="169" fontId="0" fillId="11" borderId="0" xfId="0" applyNumberFormat="1" applyFill="1" applyBorder="1" applyAlignment="1"/>
    <xf numFmtId="169" fontId="0" fillId="0" borderId="0" xfId="0" applyNumberFormat="1" applyBorder="1" applyAlignment="1"/>
    <xf numFmtId="169" fontId="5" fillId="10" borderId="0" xfId="0" applyNumberFormat="1" applyFont="1" applyFill="1" applyBorder="1" applyAlignment="1">
      <alignment horizontal="center" readingOrder="1"/>
    </xf>
    <xf numFmtId="169" fontId="0" fillId="10" borderId="0" xfId="0" applyNumberFormat="1" applyFill="1" applyBorder="1" applyAlignment="1"/>
    <xf numFmtId="169" fontId="0" fillId="8" borderId="0" xfId="0" applyNumberFormat="1" applyFill="1" applyBorder="1" applyAlignment="1"/>
    <xf numFmtId="169" fontId="5" fillId="8" borderId="0" xfId="0" applyNumberFormat="1" applyFont="1" applyFill="1" applyBorder="1" applyAlignment="1">
      <alignment horizontal="center" readingOrder="1"/>
    </xf>
    <xf numFmtId="169" fontId="0" fillId="5" borderId="0" xfId="0" applyNumberFormat="1" applyFill="1" applyBorder="1" applyAlignment="1"/>
    <xf numFmtId="169" fontId="5" fillId="5" borderId="0" xfId="0" applyNumberFormat="1" applyFont="1" applyFill="1" applyBorder="1" applyAlignment="1">
      <alignment horizontal="center" readingOrder="1"/>
    </xf>
    <xf numFmtId="169" fontId="7" fillId="0" borderId="0" xfId="0" applyNumberFormat="1" applyFont="1" applyFill="1" applyBorder="1" applyAlignment="1">
      <alignment horizontal="center" vertical="top"/>
    </xf>
    <xf numFmtId="169" fontId="7" fillId="0" borderId="0" xfId="0" applyNumberFormat="1" applyFont="1" applyBorder="1" applyAlignment="1">
      <alignment vertical="top"/>
    </xf>
    <xf numFmtId="43" fontId="27" fillId="18" borderId="19" xfId="12" applyNumberFormat="1" applyBorder="1"/>
    <xf numFmtId="43" fontId="27" fillId="22" borderId="19" xfId="13" applyNumberFormat="1" applyBorder="1"/>
    <xf numFmtId="43" fontId="27" fillId="22" borderId="29" xfId="13" applyNumberFormat="1" applyBorder="1"/>
    <xf numFmtId="0" fontId="5" fillId="0" borderId="0" xfId="0" applyFont="1" applyFill="1" applyBorder="1" applyAlignment="1"/>
    <xf numFmtId="169" fontId="0" fillId="0" borderId="0" xfId="0" applyNumberFormat="1" applyBorder="1" applyAlignment="1">
      <alignment readingOrder="1"/>
    </xf>
    <xf numFmtId="0" fontId="5" fillId="3" borderId="0" xfId="0" applyFont="1" applyFill="1" applyBorder="1" applyAlignment="1"/>
    <xf numFmtId="169" fontId="5" fillId="3" borderId="0" xfId="0" applyNumberFormat="1" applyFont="1" applyFill="1" applyBorder="1" applyAlignment="1"/>
    <xf numFmtId="169" fontId="5" fillId="3" borderId="47" xfId="0" applyNumberFormat="1" applyFont="1" applyFill="1" applyBorder="1" applyAlignment="1"/>
    <xf numFmtId="169" fontId="5" fillId="3" borderId="48" xfId="0" applyNumberFormat="1" applyFont="1" applyFill="1" applyBorder="1" applyAlignment="1"/>
    <xf numFmtId="0" fontId="7" fillId="3" borderId="0" xfId="0" applyFont="1" applyFill="1" applyBorder="1" applyAlignment="1">
      <alignment vertical="top"/>
    </xf>
    <xf numFmtId="168" fontId="5" fillId="11" borderId="0" xfId="0" applyNumberFormat="1" applyFont="1" applyFill="1" applyBorder="1" applyAlignment="1">
      <alignment horizontal="center"/>
    </xf>
    <xf numFmtId="168" fontId="5" fillId="0" borderId="0" xfId="0" applyNumberFormat="1" applyFont="1" applyFill="1" applyBorder="1" applyAlignment="1">
      <alignment horizontal="center"/>
    </xf>
    <xf numFmtId="168" fontId="5" fillId="12" borderId="0" xfId="0" applyNumberFormat="1" applyFont="1" applyFill="1" applyBorder="1" applyAlignment="1">
      <alignment horizontal="center"/>
    </xf>
    <xf numFmtId="168" fontId="6" fillId="0" borderId="0" xfId="0" applyNumberFormat="1" applyFont="1" applyFill="1" applyBorder="1" applyAlignment="1">
      <alignment horizontal="center" vertical="top"/>
    </xf>
    <xf numFmtId="168" fontId="5" fillId="10" borderId="0" xfId="0" applyNumberFormat="1" applyFont="1" applyFill="1" applyBorder="1" applyAlignment="1">
      <alignment horizontal="center"/>
    </xf>
    <xf numFmtId="168" fontId="5" fillId="5" borderId="0" xfId="0" applyNumberFormat="1" applyFont="1" applyFill="1" applyBorder="1" applyAlignment="1">
      <alignment horizontal="center"/>
    </xf>
    <xf numFmtId="168" fontId="5" fillId="8" borderId="0" xfId="0" applyNumberFormat="1" applyFont="1" applyFill="1" applyBorder="1" applyAlignment="1">
      <alignment horizontal="center"/>
    </xf>
    <xf numFmtId="166" fontId="18" fillId="0" borderId="59" xfId="0" applyNumberFormat="1" applyFont="1" applyFill="1" applyBorder="1"/>
    <xf numFmtId="169" fontId="7" fillId="3" borderId="60" xfId="0" applyNumberFormat="1" applyFont="1" applyFill="1" applyBorder="1" applyAlignment="1">
      <alignment vertical="top"/>
    </xf>
    <xf numFmtId="169" fontId="6" fillId="3" borderId="61" xfId="0" applyNumberFormat="1" applyFont="1" applyFill="1" applyBorder="1" applyAlignment="1">
      <alignment vertical="top"/>
    </xf>
    <xf numFmtId="169" fontId="7" fillId="3" borderId="62" xfId="0" applyNumberFormat="1" applyFont="1" applyFill="1" applyBorder="1" applyAlignment="1">
      <alignment vertical="top"/>
    </xf>
    <xf numFmtId="169" fontId="6" fillId="3" borderId="63" xfId="0" applyNumberFormat="1" applyFont="1" applyFill="1" applyBorder="1" applyAlignment="1">
      <alignment vertical="top"/>
    </xf>
    <xf numFmtId="169" fontId="5" fillId="3" borderId="62" xfId="0" applyNumberFormat="1" applyFont="1" applyFill="1" applyBorder="1"/>
    <xf numFmtId="169" fontId="5" fillId="3" borderId="30" xfId="0" applyNumberFormat="1" applyFont="1" applyFill="1" applyBorder="1"/>
    <xf numFmtId="169" fontId="5" fillId="3" borderId="64" xfId="0" applyNumberFormat="1" applyFont="1" applyFill="1" applyBorder="1"/>
    <xf numFmtId="169" fontId="5" fillId="3" borderId="65" xfId="0" applyNumberFormat="1" applyFont="1" applyFill="1" applyBorder="1"/>
    <xf numFmtId="0" fontId="5" fillId="3" borderId="36" xfId="0" applyFont="1" applyFill="1" applyBorder="1"/>
    <xf numFmtId="0" fontId="5" fillId="3" borderId="30" xfId="0" applyFont="1" applyFill="1" applyBorder="1"/>
    <xf numFmtId="0" fontId="5" fillId="3" borderId="60" xfId="0" applyFont="1" applyFill="1" applyBorder="1"/>
    <xf numFmtId="0" fontId="5" fillId="3" borderId="66" xfId="0" applyFont="1" applyFill="1" applyBorder="1"/>
    <xf numFmtId="169" fontId="5" fillId="3" borderId="60" xfId="0" applyNumberFormat="1" applyFont="1" applyFill="1" applyBorder="1"/>
    <xf numFmtId="0" fontId="5" fillId="3" borderId="62" xfId="0" applyFont="1" applyFill="1" applyBorder="1"/>
    <xf numFmtId="0" fontId="5" fillId="3" borderId="67" xfId="0" applyFont="1" applyFill="1" applyBorder="1"/>
    <xf numFmtId="0" fontId="5" fillId="3" borderId="13" xfId="0" applyFont="1" applyFill="1" applyBorder="1"/>
    <xf numFmtId="169" fontId="5" fillId="0" borderId="24" xfId="0" applyNumberFormat="1" applyFont="1" applyFill="1" applyBorder="1" applyAlignment="1">
      <alignment horizontal="center" readingOrder="1"/>
    </xf>
    <xf numFmtId="169" fontId="5" fillId="0" borderId="0" xfId="0" applyNumberFormat="1" applyFont="1" applyFill="1" applyBorder="1" applyAlignment="1">
      <alignment horizontal="center" readingOrder="1"/>
    </xf>
    <xf numFmtId="169" fontId="5" fillId="0" borderId="25" xfId="0" applyNumberFormat="1" applyFont="1" applyFill="1" applyBorder="1" applyAlignment="1">
      <alignment horizontal="center" readingOrder="1"/>
    </xf>
    <xf numFmtId="169" fontId="5" fillId="11" borderId="24" xfId="0" applyNumberFormat="1" applyFont="1" applyFill="1" applyBorder="1" applyAlignment="1">
      <alignment horizontal="center" readingOrder="1"/>
    </xf>
    <xf numFmtId="169" fontId="5" fillId="11" borderId="0" xfId="0" applyNumberFormat="1" applyFont="1" applyFill="1" applyBorder="1" applyAlignment="1">
      <alignment horizontal="center" readingOrder="1"/>
    </xf>
    <xf numFmtId="169" fontId="5" fillId="11" borderId="25" xfId="0" applyNumberFormat="1" applyFont="1" applyFill="1" applyBorder="1" applyAlignment="1">
      <alignment horizontal="center" readingOrder="1"/>
    </xf>
    <xf numFmtId="168" fontId="5" fillId="0" borderId="24" xfId="0" applyNumberFormat="1" applyFont="1" applyFill="1" applyBorder="1" applyAlignment="1">
      <alignment horizontal="center" readingOrder="1"/>
    </xf>
    <xf numFmtId="168" fontId="0" fillId="0" borderId="0" xfId="0" applyNumberFormat="1" applyFill="1" applyBorder="1" applyAlignment="1"/>
    <xf numFmtId="168" fontId="0" fillId="0" borderId="25" xfId="0" applyNumberFormat="1" applyFill="1" applyBorder="1" applyAlignment="1"/>
    <xf numFmtId="168" fontId="5" fillId="0" borderId="41" xfId="0" applyNumberFormat="1" applyFont="1" applyFill="1" applyBorder="1" applyAlignment="1">
      <alignment horizontal="center" readingOrder="1"/>
    </xf>
    <xf numFmtId="168" fontId="0" fillId="0" borderId="42" xfId="0" applyNumberFormat="1" applyFill="1" applyBorder="1" applyAlignment="1"/>
    <xf numFmtId="168" fontId="0" fillId="0" borderId="43" xfId="0" applyNumberFormat="1" applyFill="1" applyBorder="1" applyAlignment="1"/>
    <xf numFmtId="169" fontId="5" fillId="5" borderId="24" xfId="0" applyNumberFormat="1" applyFont="1" applyFill="1" applyBorder="1" applyAlignment="1">
      <alignment horizontal="center" readingOrder="1"/>
    </xf>
    <xf numFmtId="169" fontId="5" fillId="5" borderId="0" xfId="0" applyNumberFormat="1" applyFont="1" applyFill="1" applyBorder="1" applyAlignment="1">
      <alignment horizontal="center" readingOrder="1"/>
    </xf>
    <xf numFmtId="169" fontId="5" fillId="5" borderId="25" xfId="0" applyNumberFormat="1" applyFont="1" applyFill="1" applyBorder="1" applyAlignment="1">
      <alignment horizontal="center" readingOrder="1"/>
    </xf>
    <xf numFmtId="168" fontId="5" fillId="0" borderId="26" xfId="0" applyNumberFormat="1" applyFont="1" applyFill="1" applyBorder="1" applyAlignment="1">
      <alignment horizontal="center" readingOrder="1"/>
    </xf>
    <xf numFmtId="168" fontId="0" fillId="0" borderId="27" xfId="0" applyNumberFormat="1" applyFill="1" applyBorder="1" applyAlignment="1"/>
    <xf numFmtId="168" fontId="0" fillId="0" borderId="28" xfId="0" applyNumberFormat="1" applyFill="1" applyBorder="1" applyAlignment="1"/>
    <xf numFmtId="168" fontId="5" fillId="0" borderId="27" xfId="0" applyNumberFormat="1" applyFont="1" applyFill="1" applyBorder="1" applyAlignment="1">
      <alignment horizontal="center" readingOrder="1"/>
    </xf>
    <xf numFmtId="168" fontId="5" fillId="0" borderId="0" xfId="0" applyNumberFormat="1" applyFont="1" applyFill="1" applyBorder="1" applyAlignment="1">
      <alignment horizontal="center" readingOrder="1"/>
    </xf>
    <xf numFmtId="168" fontId="5" fillId="0" borderId="42" xfId="0" applyNumberFormat="1" applyFont="1" applyFill="1" applyBorder="1" applyAlignment="1">
      <alignment horizontal="center" readingOrder="1"/>
    </xf>
    <xf numFmtId="168" fontId="0" fillId="0" borderId="0" xfId="0" applyNumberFormat="1" applyBorder="1" applyAlignment="1"/>
    <xf numFmtId="168" fontId="0" fillId="0" borderId="25" xfId="0" applyNumberFormat="1" applyBorder="1" applyAlignment="1"/>
    <xf numFmtId="168" fontId="5" fillId="8" borderId="24" xfId="0" applyNumberFormat="1" applyFont="1" applyFill="1" applyBorder="1" applyAlignment="1">
      <alignment horizontal="center" readingOrder="1"/>
    </xf>
    <xf numFmtId="168" fontId="0" fillId="8" borderId="0" xfId="0" applyNumberFormat="1" applyFill="1" applyBorder="1" applyAlignment="1"/>
    <xf numFmtId="168" fontId="0" fillId="8" borderId="25" xfId="0" applyNumberFormat="1" applyFill="1" applyBorder="1" applyAlignment="1"/>
    <xf numFmtId="168" fontId="5" fillId="11" borderId="24" xfId="0" applyNumberFormat="1" applyFont="1" applyFill="1" applyBorder="1" applyAlignment="1">
      <alignment horizontal="center" readingOrder="1"/>
    </xf>
    <xf numFmtId="168" fontId="0" fillId="11" borderId="0" xfId="0" applyNumberFormat="1" applyFill="1" applyBorder="1" applyAlignment="1"/>
    <xf numFmtId="168" fontId="0" fillId="11" borderId="25" xfId="0" applyNumberFormat="1" applyFill="1" applyBorder="1" applyAlignment="1"/>
    <xf numFmtId="168" fontId="5" fillId="12" borderId="24" xfId="0" applyNumberFormat="1" applyFont="1" applyFill="1" applyBorder="1" applyAlignment="1">
      <alignment horizontal="center" readingOrder="1"/>
    </xf>
    <xf numFmtId="168" fontId="0" fillId="12" borderId="0" xfId="0" applyNumberFormat="1" applyFill="1" applyBorder="1" applyAlignment="1"/>
    <xf numFmtId="168" fontId="0" fillId="12" borderId="25" xfId="0" applyNumberFormat="1" applyFill="1" applyBorder="1" applyAlignment="1"/>
    <xf numFmtId="168" fontId="7" fillId="0" borderId="41" xfId="0" applyNumberFormat="1" applyFont="1" applyFill="1" applyBorder="1" applyAlignment="1">
      <alignment horizontal="center" vertical="top"/>
    </xf>
    <xf numFmtId="168" fontId="7" fillId="0" borderId="42" xfId="0" applyNumberFormat="1" applyFont="1" applyBorder="1" applyAlignment="1">
      <alignment vertical="top"/>
    </xf>
    <xf numFmtId="168" fontId="7" fillId="0" borderId="43" xfId="0" applyNumberFormat="1" applyFont="1" applyBorder="1" applyAlignment="1">
      <alignment vertical="top"/>
    </xf>
    <xf numFmtId="168" fontId="7" fillId="0" borderId="0" xfId="0" applyNumberFormat="1" applyFont="1" applyFill="1" applyBorder="1" applyAlignment="1">
      <alignment horizontal="center" vertical="top"/>
    </xf>
    <xf numFmtId="168" fontId="7" fillId="0" borderId="0" xfId="0" applyNumberFormat="1" applyFont="1" applyBorder="1" applyAlignment="1">
      <alignment vertical="top"/>
    </xf>
    <xf numFmtId="169" fontId="7" fillId="0" borderId="41" xfId="0" applyNumberFormat="1" applyFont="1" applyFill="1" applyBorder="1" applyAlignment="1">
      <alignment horizontal="center" vertical="top"/>
    </xf>
    <xf numFmtId="169" fontId="7" fillId="0" borderId="42" xfId="0" applyNumberFormat="1" applyFont="1" applyBorder="1" applyAlignment="1">
      <alignment vertical="top"/>
    </xf>
    <xf numFmtId="169" fontId="7" fillId="0" borderId="43" xfId="0" applyNumberFormat="1" applyFont="1" applyBorder="1" applyAlignment="1">
      <alignment vertical="top"/>
    </xf>
    <xf numFmtId="169" fontId="0" fillId="11" borderId="0" xfId="0" applyNumberFormat="1" applyFill="1" applyBorder="1" applyAlignment="1"/>
    <xf numFmtId="169" fontId="0" fillId="11" borderId="25" xfId="0" applyNumberFormat="1" applyFill="1" applyBorder="1" applyAlignment="1"/>
    <xf numFmtId="169" fontId="0" fillId="0" borderId="0" xfId="0" applyNumberFormat="1" applyBorder="1" applyAlignment="1"/>
    <xf numFmtId="169" fontId="0" fillId="0" borderId="25" xfId="0" applyNumberFormat="1" applyBorder="1" applyAlignment="1"/>
    <xf numFmtId="168" fontId="5" fillId="11" borderId="0" xfId="0" applyNumberFormat="1" applyFont="1" applyFill="1" applyBorder="1" applyAlignment="1">
      <alignment horizontal="center" readingOrder="1"/>
    </xf>
    <xf numFmtId="168" fontId="5" fillId="10" borderId="24" xfId="0" applyNumberFormat="1" applyFont="1" applyFill="1" applyBorder="1" applyAlignment="1">
      <alignment horizontal="center" readingOrder="1"/>
    </xf>
    <xf numFmtId="168" fontId="0" fillId="10" borderId="0" xfId="0" applyNumberFormat="1" applyFill="1" applyBorder="1" applyAlignment="1"/>
    <xf numFmtId="168" fontId="0" fillId="10" borderId="25" xfId="0" applyNumberFormat="1" applyFill="1" applyBorder="1" applyAlignment="1"/>
    <xf numFmtId="168" fontId="5" fillId="5" borderId="24" xfId="0" applyNumberFormat="1" applyFont="1" applyFill="1" applyBorder="1" applyAlignment="1">
      <alignment horizontal="center" readingOrder="1"/>
    </xf>
    <xf numFmtId="168" fontId="0" fillId="5" borderId="0" xfId="0" applyNumberFormat="1" applyFill="1" applyBorder="1" applyAlignment="1"/>
    <xf numFmtId="168" fontId="0" fillId="5" borderId="25" xfId="0" applyNumberFormat="1" applyFill="1" applyBorder="1" applyAlignment="1"/>
    <xf numFmtId="169" fontId="7" fillId="0" borderId="42" xfId="0" applyNumberFormat="1" applyFont="1" applyFill="1" applyBorder="1" applyAlignment="1">
      <alignment horizontal="center" vertical="top"/>
    </xf>
    <xf numFmtId="169" fontId="0" fillId="5" borderId="0" xfId="0" applyNumberFormat="1" applyFill="1" applyBorder="1" applyAlignment="1"/>
    <xf numFmtId="169" fontId="0" fillId="5" borderId="25" xfId="0" applyNumberFormat="1" applyFill="1" applyBorder="1" applyAlignment="1"/>
    <xf numFmtId="169" fontId="5" fillId="8" borderId="0" xfId="0" applyNumberFormat="1" applyFont="1" applyFill="1" applyBorder="1" applyAlignment="1">
      <alignment horizontal="center" readingOrder="1"/>
    </xf>
    <xf numFmtId="169" fontId="0" fillId="8" borderId="0" xfId="0" applyNumberFormat="1" applyFill="1" applyBorder="1" applyAlignment="1"/>
    <xf numFmtId="169" fontId="0" fillId="8" borderId="25" xfId="0" applyNumberFormat="1" applyFill="1" applyBorder="1" applyAlignment="1"/>
    <xf numFmtId="169" fontId="5" fillId="8" borderId="24" xfId="0" applyNumberFormat="1" applyFont="1" applyFill="1" applyBorder="1" applyAlignment="1">
      <alignment horizontal="center" readingOrder="1"/>
    </xf>
    <xf numFmtId="169" fontId="5" fillId="8" borderId="25" xfId="0" applyNumberFormat="1" applyFont="1" applyFill="1" applyBorder="1" applyAlignment="1">
      <alignment horizontal="center" readingOrder="1"/>
    </xf>
    <xf numFmtId="169" fontId="5" fillId="10" borderId="24" xfId="0" applyNumberFormat="1" applyFont="1" applyFill="1" applyBorder="1" applyAlignment="1">
      <alignment horizontal="center" readingOrder="1"/>
    </xf>
    <xf numFmtId="169" fontId="0" fillId="10" borderId="0" xfId="0" applyNumberFormat="1" applyFill="1" applyBorder="1" applyAlignment="1"/>
    <xf numFmtId="169" fontId="0" fillId="10" borderId="25" xfId="0" applyNumberFormat="1" applyFill="1" applyBorder="1" applyAlignment="1"/>
    <xf numFmtId="169" fontId="5" fillId="12" borderId="24" xfId="0" applyNumberFormat="1" applyFont="1" applyFill="1" applyBorder="1" applyAlignment="1">
      <alignment horizontal="center" readingOrder="1"/>
    </xf>
    <xf numFmtId="169" fontId="0" fillId="12" borderId="0" xfId="0" applyNumberFormat="1" applyFill="1" applyBorder="1" applyAlignment="1"/>
    <xf numFmtId="169" fontId="0" fillId="12" borderId="25" xfId="0" applyNumberFormat="1" applyFill="1" applyBorder="1" applyAlignment="1"/>
    <xf numFmtId="169" fontId="5" fillId="12" borderId="0" xfId="0" applyNumberFormat="1" applyFont="1" applyFill="1" applyBorder="1" applyAlignment="1">
      <alignment horizontal="center" readingOrder="1"/>
    </xf>
    <xf numFmtId="169" fontId="0" fillId="0" borderId="0" xfId="0" applyNumberFormat="1" applyFill="1" applyBorder="1" applyAlignment="1"/>
    <xf numFmtId="169" fontId="0" fillId="0" borderId="25" xfId="0" applyNumberFormat="1" applyFill="1" applyBorder="1" applyAlignment="1"/>
    <xf numFmtId="169" fontId="5" fillId="12" borderId="25" xfId="0" applyNumberFormat="1" applyFont="1" applyFill="1" applyBorder="1" applyAlignment="1">
      <alignment horizontal="center" readingOrder="1"/>
    </xf>
    <xf numFmtId="3" fontId="5" fillId="10" borderId="24" xfId="0" applyNumberFormat="1" applyFont="1" applyFill="1" applyBorder="1" applyAlignment="1">
      <alignment horizontal="center" readingOrder="1"/>
    </xf>
    <xf numFmtId="3" fontId="0" fillId="10" borderId="0" xfId="0" applyNumberFormat="1" applyFill="1" applyBorder="1" applyAlignment="1"/>
    <xf numFmtId="3" fontId="0" fillId="10" borderId="25" xfId="0" applyNumberFormat="1" applyFill="1" applyBorder="1" applyAlignment="1"/>
    <xf numFmtId="168" fontId="5" fillId="8" borderId="0" xfId="0" applyNumberFormat="1" applyFont="1" applyFill="1" applyBorder="1" applyAlignment="1">
      <alignment horizontal="center" readingOrder="1"/>
    </xf>
    <xf numFmtId="168" fontId="5" fillId="12" borderId="0" xfId="0" applyNumberFormat="1" applyFont="1" applyFill="1" applyBorder="1" applyAlignment="1">
      <alignment horizontal="center" readingOrder="1"/>
    </xf>
    <xf numFmtId="168" fontId="5" fillId="5" borderId="0" xfId="0" applyNumberFormat="1" applyFont="1" applyFill="1" applyBorder="1" applyAlignment="1">
      <alignment horizontal="center" readingOrder="1"/>
    </xf>
    <xf numFmtId="14" fontId="5" fillId="0" borderId="0" xfId="0" applyNumberFormat="1" applyFont="1" applyFill="1" applyBorder="1" applyAlignment="1"/>
    <xf numFmtId="0" fontId="0" fillId="0" borderId="0" xfId="0" applyFill="1" applyBorder="1" applyAlignment="1"/>
    <xf numFmtId="168" fontId="5" fillId="10" borderId="0" xfId="0" applyNumberFormat="1" applyFont="1" applyFill="1" applyBorder="1" applyAlignment="1">
      <alignment horizontal="center" readingOrder="1"/>
    </xf>
    <xf numFmtId="169" fontId="5" fillId="10" borderId="0" xfId="0" applyNumberFormat="1" applyFont="1" applyFill="1" applyBorder="1" applyAlignment="1">
      <alignment horizontal="center" readingOrder="1"/>
    </xf>
    <xf numFmtId="0" fontId="5" fillId="3" borderId="23" xfId="0" applyFont="1" applyFill="1" applyBorder="1" applyAlignment="1"/>
    <xf numFmtId="0" fontId="0" fillId="0" borderId="23" xfId="0" applyBorder="1" applyAlignment="1"/>
    <xf numFmtId="0" fontId="0" fillId="0" borderId="16" xfId="0" applyBorder="1" applyAlignment="1"/>
    <xf numFmtId="169" fontId="5" fillId="0" borderId="27" xfId="0" applyNumberFormat="1" applyFont="1" applyFill="1" applyBorder="1" applyAlignment="1">
      <alignment horizontal="center" readingOrder="1"/>
    </xf>
    <xf numFmtId="169" fontId="0" fillId="0" borderId="27" xfId="0" applyNumberFormat="1" applyBorder="1" applyAlignment="1"/>
    <xf numFmtId="169" fontId="0" fillId="0" borderId="28" xfId="0" applyNumberFormat="1" applyBorder="1" applyAlignment="1"/>
    <xf numFmtId="169" fontId="5" fillId="0" borderId="26" xfId="0" applyNumberFormat="1" applyFont="1" applyFill="1" applyBorder="1" applyAlignment="1">
      <alignment horizontal="center" readingOrder="1"/>
    </xf>
    <xf numFmtId="168" fontId="7" fillId="3" borderId="50" xfId="0" applyNumberFormat="1" applyFont="1" applyFill="1" applyBorder="1" applyAlignment="1">
      <alignment horizontal="center" readingOrder="1"/>
    </xf>
    <xf numFmtId="168" fontId="7" fillId="3" borderId="51" xfId="0" applyNumberFormat="1" applyFont="1" applyFill="1" applyBorder="1" applyAlignment="1"/>
    <xf numFmtId="168" fontId="7" fillId="3" borderId="52" xfId="0" applyNumberFormat="1" applyFont="1" applyFill="1" applyBorder="1" applyAlignment="1"/>
    <xf numFmtId="168" fontId="7" fillId="3" borderId="49" xfId="0" applyNumberFormat="1" applyFont="1" applyFill="1" applyBorder="1" applyAlignment="1">
      <alignment horizontal="center" readingOrder="1"/>
    </xf>
    <xf numFmtId="168" fontId="7" fillId="3" borderId="49" xfId="0" applyNumberFormat="1" applyFont="1" applyFill="1" applyBorder="1" applyAlignment="1"/>
    <xf numFmtId="169" fontId="0" fillId="0" borderId="48" xfId="0" applyNumberFormat="1" applyBorder="1" applyAlignment="1"/>
    <xf numFmtId="169" fontId="0" fillId="0" borderId="47" xfId="0" applyNumberFormat="1" applyBorder="1" applyAlignment="1"/>
    <xf numFmtId="169" fontId="0" fillId="11" borderId="47" xfId="0" applyNumberFormat="1" applyFill="1" applyBorder="1" applyAlignment="1"/>
    <xf numFmtId="169" fontId="0" fillId="11" borderId="33" xfId="0" applyNumberFormat="1" applyFill="1" applyBorder="1" applyAlignment="1"/>
    <xf numFmtId="169" fontId="7" fillId="0" borderId="24" xfId="0" applyNumberFormat="1" applyFont="1" applyFill="1" applyBorder="1" applyAlignment="1">
      <alignment horizontal="center" readingOrder="1"/>
    </xf>
    <xf numFmtId="169" fontId="7" fillId="0" borderId="0" xfId="0" applyNumberFormat="1" applyFont="1" applyBorder="1" applyAlignment="1"/>
    <xf numFmtId="169" fontId="7" fillId="0" borderId="25" xfId="0" applyNumberFormat="1" applyFont="1" applyBorder="1" applyAlignment="1"/>
    <xf numFmtId="168" fontId="7" fillId="0" borderId="24" xfId="0" applyNumberFormat="1" applyFont="1" applyFill="1" applyBorder="1" applyAlignment="1">
      <alignment horizontal="center" readingOrder="1"/>
    </xf>
    <xf numFmtId="168" fontId="7" fillId="0" borderId="0" xfId="0" applyNumberFormat="1" applyFont="1" applyBorder="1" applyAlignment="1"/>
    <xf numFmtId="168" fontId="7" fillId="0" borderId="25" xfId="0" applyNumberFormat="1" applyFont="1" applyBorder="1" applyAlignment="1"/>
    <xf numFmtId="169" fontId="5" fillId="0" borderId="41" xfId="0" applyNumberFormat="1" applyFont="1" applyFill="1" applyBorder="1" applyAlignment="1">
      <alignment horizontal="center" readingOrder="1"/>
    </xf>
    <xf numFmtId="169" fontId="0" fillId="0" borderId="42" xfId="0" applyNumberFormat="1" applyFill="1" applyBorder="1" applyAlignment="1"/>
    <xf numFmtId="169" fontId="0" fillId="0" borderId="43" xfId="0" applyNumberFormat="1" applyFill="1" applyBorder="1" applyAlignment="1"/>
    <xf numFmtId="168" fontId="0" fillId="0" borderId="27" xfId="0" applyNumberFormat="1" applyBorder="1" applyAlignment="1"/>
    <xf numFmtId="168" fontId="0" fillId="0" borderId="28" xfId="0" applyNumberFormat="1" applyBorder="1" applyAlignment="1"/>
    <xf numFmtId="169" fontId="5" fillId="0" borderId="28" xfId="0" applyNumberFormat="1" applyFont="1" applyFill="1" applyBorder="1" applyAlignment="1">
      <alignment horizontal="center" readingOrder="1"/>
    </xf>
    <xf numFmtId="169" fontId="5" fillId="0" borderId="42" xfId="0" applyNumberFormat="1" applyFont="1" applyFill="1" applyBorder="1" applyAlignment="1">
      <alignment horizontal="center" readingOrder="1"/>
    </xf>
    <xf numFmtId="169" fontId="5" fillId="0" borderId="43" xfId="0" applyNumberFormat="1" applyFont="1" applyFill="1" applyBorder="1" applyAlignment="1">
      <alignment horizontal="center" readingOrder="1"/>
    </xf>
    <xf numFmtId="169" fontId="0" fillId="0" borderId="27" xfId="0" applyNumberFormat="1" applyFill="1" applyBorder="1" applyAlignment="1"/>
    <xf numFmtId="169" fontId="0" fillId="0" borderId="28" xfId="0" applyNumberFormat="1" applyFill="1" applyBorder="1" applyAlignment="1"/>
    <xf numFmtId="0" fontId="9" fillId="9" borderId="18" xfId="0" applyFont="1" applyFill="1" applyBorder="1" applyAlignment="1">
      <alignment horizontal="center" vertical="center"/>
    </xf>
    <xf numFmtId="0" fontId="10" fillId="9" borderId="18" xfId="0" applyFont="1" applyFill="1" applyBorder="1" applyAlignment="1">
      <alignment horizontal="center" vertical="center"/>
    </xf>
  </cellXfs>
  <cellStyles count="14">
    <cellStyle name="Accent1" xfId="12" builtinId="29"/>
    <cellStyle name="Accent5" xfId="13" builtinId="45"/>
    <cellStyle name="Comma" xfId="1" builtinId="3"/>
    <cellStyle name="Comma 3" xfId="2"/>
    <cellStyle name="Hyperlink" xfId="3" builtinId="8"/>
    <cellStyle name="Normal" xfId="0" builtinId="0"/>
    <cellStyle name="Normal 2" xfId="4"/>
    <cellStyle name="Normal 2 3" xfId="5"/>
    <cellStyle name="Normal 3" xfId="6"/>
    <cellStyle name="Normal 4" xfId="7"/>
    <cellStyle name="Normal_New Structure" xfId="8"/>
    <cellStyle name="Percent" xfId="9" builtinId="5"/>
    <cellStyle name="Standard 2" xfId="10"/>
    <cellStyle name="Style 1" xfId="11"/>
  </cellStyles>
  <dxfs count="27">
    <dxf>
      <fill>
        <patternFill>
          <bgColor indexed="10"/>
        </patternFill>
      </fill>
    </dxf>
    <dxf>
      <fill>
        <patternFill>
          <bgColor indexed="22"/>
        </patternFill>
      </fill>
    </dxf>
    <dxf>
      <fill>
        <patternFill>
          <bgColor indexed="22"/>
        </patternFill>
      </fill>
    </dxf>
    <dxf>
      <fill>
        <patternFill>
          <bgColor indexed="10"/>
        </patternFill>
      </fill>
    </dxf>
    <dxf>
      <fill>
        <patternFill>
          <bgColor indexed="22"/>
        </patternFill>
      </fill>
    </dxf>
    <dxf>
      <fill>
        <patternFill>
          <bgColor indexed="2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patternType="solid">
          <bgColor indexed="43"/>
        </patternFill>
      </fill>
    </dxf>
    <dxf>
      <fill>
        <patternFill patternType="solid">
          <bgColor indexed="13"/>
        </patternFill>
      </fill>
    </dxf>
    <dxf>
      <fill>
        <patternFill patternType="solid">
          <bgColor indexed="13"/>
        </patternFill>
      </fill>
    </dxf>
    <dxf>
      <fill>
        <patternFill patternType="solid">
          <bgColor indexed="13"/>
        </patternFill>
      </fill>
    </dxf>
    <dxf>
      <fill>
        <patternFill patternType="solid">
          <bgColor indexed="13"/>
        </patternFill>
      </fill>
    </dxf>
    <dxf>
      <fill>
        <patternFill patternType="none"/>
      </fill>
    </dxf>
    <dxf>
      <fill>
        <patternFill patternType="solid">
          <bgColor indexed="13"/>
        </patternFill>
      </fill>
    </dxf>
    <dxf>
      <fill>
        <patternFill patternType="solid">
          <bgColor indexed="13"/>
        </patternFill>
      </fill>
    </dxf>
    <dxf>
      <fill>
        <patternFill patternType="solid">
          <bgColor indexed="13"/>
        </patternFill>
      </fill>
    </dxf>
    <dxf>
      <fill>
        <patternFill patternType="solid">
          <bgColor indexed="13"/>
        </patternFill>
      </fill>
    </dxf>
    <dxf>
      <fill>
        <patternFill patternType="solid">
          <bgColor indexed="13"/>
        </patternFill>
      </fill>
    </dxf>
    <dxf>
      <fill>
        <patternFill patternType="solid">
          <bgColor indexed="13"/>
        </patternFill>
      </fill>
    </dxf>
    <dxf>
      <fill>
        <patternFill patternType="none"/>
      </fill>
    </dxf>
    <dxf>
      <fill>
        <patternFill patternType="none"/>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4.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3.xml"/><Relationship Id="rId30" Type="http://schemas.openxmlformats.org/officeDocument/2006/relationships/pivotCacheDefinition" Target="pivotCache/pivotCacheDefinition6.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23.png"/></Relationships>
</file>

<file path=xl/drawings/_rels/drawing4.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0.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11.emf"/><Relationship Id="rId17" Type="http://schemas.openxmlformats.org/officeDocument/2006/relationships/image" Target="../media/image5.emf"/><Relationship Id="rId2" Type="http://schemas.openxmlformats.org/officeDocument/2006/relationships/image" Target="../media/image19.emf"/><Relationship Id="rId16" Type="http://schemas.openxmlformats.org/officeDocument/2006/relationships/image" Target="../media/image7.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6.emf"/><Relationship Id="rId5" Type="http://schemas.openxmlformats.org/officeDocument/2006/relationships/image" Target="../media/image16.emf"/><Relationship Id="rId15" Type="http://schemas.openxmlformats.org/officeDocument/2006/relationships/image" Target="../media/image8.emf"/><Relationship Id="rId10" Type="http://schemas.openxmlformats.org/officeDocument/2006/relationships/image" Target="../media/image4.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xdr:from>
      <xdr:col>7</xdr:col>
      <xdr:colOff>228600</xdr:colOff>
      <xdr:row>5</xdr:row>
      <xdr:rowOff>57150</xdr:rowOff>
    </xdr:from>
    <xdr:to>
      <xdr:col>18</xdr:col>
      <xdr:colOff>304800</xdr:colOff>
      <xdr:row>71</xdr:row>
      <xdr:rowOff>152400</xdr:rowOff>
    </xdr:to>
    <xdr:sp macro="" textlink="">
      <xdr:nvSpPr>
        <xdr:cNvPr id="44760" name="AutoShape 34"/>
        <xdr:cNvSpPr>
          <a:spLocks noChangeArrowheads="1"/>
        </xdr:cNvSpPr>
      </xdr:nvSpPr>
      <xdr:spPr bwMode="auto">
        <a:xfrm>
          <a:off x="7105650" y="904875"/>
          <a:ext cx="7839075" cy="11182350"/>
        </a:xfrm>
        <a:prstGeom prst="roundRect">
          <a:avLst>
            <a:gd name="adj" fmla="val 648"/>
          </a:avLst>
        </a:prstGeom>
        <a:noFill/>
        <a:ln w="3810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533400</xdr:colOff>
      <xdr:row>10</xdr:row>
      <xdr:rowOff>38100</xdr:rowOff>
    </xdr:from>
    <xdr:to>
      <xdr:col>9</xdr:col>
      <xdr:colOff>590550</xdr:colOff>
      <xdr:row>70</xdr:row>
      <xdr:rowOff>123825</xdr:rowOff>
    </xdr:to>
    <xdr:sp macro="" textlink="">
      <xdr:nvSpPr>
        <xdr:cNvPr id="44761" name="AutoShape 35"/>
        <xdr:cNvSpPr>
          <a:spLocks noChangeArrowheads="1"/>
        </xdr:cNvSpPr>
      </xdr:nvSpPr>
      <xdr:spPr bwMode="auto">
        <a:xfrm>
          <a:off x="7410450" y="1743075"/>
          <a:ext cx="1381125" cy="10153650"/>
        </a:xfrm>
        <a:prstGeom prst="roundRect">
          <a:avLst>
            <a:gd name="adj" fmla="val 648"/>
          </a:avLst>
        </a:prstGeom>
        <a:noFill/>
        <a:ln w="3810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57150</xdr:colOff>
      <xdr:row>10</xdr:row>
      <xdr:rowOff>38100</xdr:rowOff>
    </xdr:from>
    <xdr:to>
      <xdr:col>18</xdr:col>
      <xdr:colOff>152400</xdr:colOff>
      <xdr:row>70</xdr:row>
      <xdr:rowOff>123825</xdr:rowOff>
    </xdr:to>
    <xdr:sp macro="" textlink="">
      <xdr:nvSpPr>
        <xdr:cNvPr id="44762" name="AutoShape 36"/>
        <xdr:cNvSpPr>
          <a:spLocks noChangeArrowheads="1"/>
        </xdr:cNvSpPr>
      </xdr:nvSpPr>
      <xdr:spPr bwMode="auto">
        <a:xfrm>
          <a:off x="8934450" y="1743075"/>
          <a:ext cx="5857875" cy="10153650"/>
        </a:xfrm>
        <a:prstGeom prst="roundRect">
          <a:avLst>
            <a:gd name="adj" fmla="val 648"/>
          </a:avLst>
        </a:prstGeom>
        <a:noFill/>
        <a:ln w="3810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11</xdr:col>
          <xdr:colOff>0</xdr:colOff>
          <xdr:row>14</xdr:row>
          <xdr:rowOff>104775</xdr:rowOff>
        </xdr:from>
        <xdr:to>
          <xdr:col>13</xdr:col>
          <xdr:colOff>523875</xdr:colOff>
          <xdr:row>17</xdr:row>
          <xdr:rowOff>104775</xdr:rowOff>
        </xdr:to>
        <xdr:sp macro="" textlink="">
          <xdr:nvSpPr>
            <xdr:cNvPr id="14345" name="Refresh_KRM_VaR_Pivot" hidden="1">
              <a:extLst>
                <a:ext uri="{63B3BB69-23CF-44E3-9099-C40C66FF867C}">
                  <a14:compatExt spid="_x0000_s14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152400</xdr:colOff>
          <xdr:row>18</xdr:row>
          <xdr:rowOff>57150</xdr:rowOff>
        </xdr:from>
        <xdr:to>
          <xdr:col>17</xdr:col>
          <xdr:colOff>123825</xdr:colOff>
          <xdr:row>21</xdr:row>
          <xdr:rowOff>47625</xdr:rowOff>
        </xdr:to>
        <xdr:sp macro="" textlink="">
          <xdr:nvSpPr>
            <xdr:cNvPr id="14347" name="Refresh_KRM_Corr_Pivot" hidden="1">
              <a:extLst>
                <a:ext uri="{63B3BB69-23CF-44E3-9099-C40C66FF867C}">
                  <a14:compatExt spid="_x0000_s14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25</xdr:row>
          <xdr:rowOff>133350</xdr:rowOff>
        </xdr:from>
        <xdr:to>
          <xdr:col>13</xdr:col>
          <xdr:colOff>523875</xdr:colOff>
          <xdr:row>28</xdr:row>
          <xdr:rowOff>152400</xdr:rowOff>
        </xdr:to>
        <xdr:sp macro="" textlink="">
          <xdr:nvSpPr>
            <xdr:cNvPr id="14348" name="Get_KRM_Sensitivities" hidden="1">
              <a:extLst>
                <a:ext uri="{63B3BB69-23CF-44E3-9099-C40C66FF867C}">
                  <a14:compatExt spid="_x0000_s14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22</xdr:row>
          <xdr:rowOff>19050</xdr:rowOff>
        </xdr:from>
        <xdr:to>
          <xdr:col>13</xdr:col>
          <xdr:colOff>523875</xdr:colOff>
          <xdr:row>25</xdr:row>
          <xdr:rowOff>19050</xdr:rowOff>
        </xdr:to>
        <xdr:sp macro="" textlink="">
          <xdr:nvSpPr>
            <xdr:cNvPr id="14349" name="Refresh_KRM_Sensis_RF_Pivot" hidden="1">
              <a:extLst>
                <a:ext uri="{63B3BB69-23CF-44E3-9099-C40C66FF867C}">
                  <a14:compatExt spid="_x0000_s14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29</xdr:row>
          <xdr:rowOff>104775</xdr:rowOff>
        </xdr:from>
        <xdr:to>
          <xdr:col>13</xdr:col>
          <xdr:colOff>523875</xdr:colOff>
          <xdr:row>32</xdr:row>
          <xdr:rowOff>95250</xdr:rowOff>
        </xdr:to>
        <xdr:sp macro="" textlink="">
          <xdr:nvSpPr>
            <xdr:cNvPr id="14350" name="Fill_In_Sensis_Sheets" hidden="1">
              <a:extLst>
                <a:ext uri="{63B3BB69-23CF-44E3-9099-C40C66FF867C}">
                  <a14:compatExt spid="_x0000_s14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123825</xdr:rowOff>
        </xdr:from>
        <xdr:to>
          <xdr:col>13</xdr:col>
          <xdr:colOff>523875</xdr:colOff>
          <xdr:row>42</xdr:row>
          <xdr:rowOff>142875</xdr:rowOff>
        </xdr:to>
        <xdr:sp macro="" textlink="">
          <xdr:nvSpPr>
            <xdr:cNvPr id="14351" name="Calculate_VaR_Figures" hidden="1">
              <a:extLst>
                <a:ext uri="{63B3BB69-23CF-44E3-9099-C40C66FF867C}">
                  <a14:compatExt spid="_x0000_s14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xdr:row>
          <xdr:rowOff>152400</xdr:rowOff>
        </xdr:from>
        <xdr:to>
          <xdr:col>13</xdr:col>
          <xdr:colOff>523875</xdr:colOff>
          <xdr:row>13</xdr:row>
          <xdr:rowOff>142875</xdr:rowOff>
        </xdr:to>
        <xdr:sp macro="" textlink="">
          <xdr:nvSpPr>
            <xdr:cNvPr id="14352" name="SavePreviousDayFigures" hidden="1">
              <a:extLst>
                <a:ext uri="{63B3BB69-23CF-44E3-9099-C40C66FF867C}">
                  <a14:compatExt spid="_x0000_s14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61</xdr:row>
          <xdr:rowOff>104775</xdr:rowOff>
        </xdr:from>
        <xdr:to>
          <xdr:col>13</xdr:col>
          <xdr:colOff>390525</xdr:colOff>
          <xdr:row>64</xdr:row>
          <xdr:rowOff>123825</xdr:rowOff>
        </xdr:to>
        <xdr:sp macro="" textlink="">
          <xdr:nvSpPr>
            <xdr:cNvPr id="14353" name="Get_PnL_Figures" hidden="1">
              <a:extLst>
                <a:ext uri="{63B3BB69-23CF-44E3-9099-C40C66FF867C}">
                  <a14:compatExt spid="_x0000_s14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590550</xdr:colOff>
          <xdr:row>6</xdr:row>
          <xdr:rowOff>123825</xdr:rowOff>
        </xdr:from>
        <xdr:to>
          <xdr:col>9</xdr:col>
          <xdr:colOff>581025</xdr:colOff>
          <xdr:row>9</xdr:row>
          <xdr:rowOff>114300</xdr:rowOff>
        </xdr:to>
        <xdr:sp macro="" textlink="">
          <xdr:nvSpPr>
            <xdr:cNvPr id="14355" name="All_Ticked_Macros" hidden="1">
              <a:extLst>
                <a:ext uri="{63B3BB69-23CF-44E3-9099-C40C66FF867C}">
                  <a14:compatExt spid="_x0000_s14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11</xdr:row>
          <xdr:rowOff>28575</xdr:rowOff>
        </xdr:from>
        <xdr:to>
          <xdr:col>9</xdr:col>
          <xdr:colOff>85725</xdr:colOff>
          <xdr:row>13</xdr:row>
          <xdr:rowOff>47625</xdr:rowOff>
        </xdr:to>
        <xdr:sp macro="" textlink="">
          <xdr:nvSpPr>
            <xdr:cNvPr id="14356" name="RUN_SavePreviousFigures" hidden="1">
              <a:extLst>
                <a:ext uri="{63B3BB69-23CF-44E3-9099-C40C66FF867C}">
                  <a14:compatExt spid="_x0000_s14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14</xdr:row>
          <xdr:rowOff>142875</xdr:rowOff>
        </xdr:from>
        <xdr:to>
          <xdr:col>9</xdr:col>
          <xdr:colOff>85725</xdr:colOff>
          <xdr:row>17</xdr:row>
          <xdr:rowOff>0</xdr:rowOff>
        </xdr:to>
        <xdr:sp macro="" textlink="">
          <xdr:nvSpPr>
            <xdr:cNvPr id="14357" name="RUN_Refresh_KRM_VaR_Pivot" hidden="1">
              <a:extLst>
                <a:ext uri="{63B3BB69-23CF-44E3-9099-C40C66FF867C}">
                  <a14:compatExt spid="_x0000_s14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18</xdr:row>
          <xdr:rowOff>104775</xdr:rowOff>
        </xdr:from>
        <xdr:to>
          <xdr:col>9</xdr:col>
          <xdr:colOff>85725</xdr:colOff>
          <xdr:row>20</xdr:row>
          <xdr:rowOff>123825</xdr:rowOff>
        </xdr:to>
        <xdr:sp macro="" textlink="">
          <xdr:nvSpPr>
            <xdr:cNvPr id="14358" name="RUN_Refresh_KRM_Corr_Pivot" hidden="1">
              <a:extLst>
                <a:ext uri="{63B3BB69-23CF-44E3-9099-C40C66FF867C}">
                  <a14:compatExt spid="_x0000_s14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22</xdr:row>
          <xdr:rowOff>66675</xdr:rowOff>
        </xdr:from>
        <xdr:to>
          <xdr:col>9</xdr:col>
          <xdr:colOff>85725</xdr:colOff>
          <xdr:row>24</xdr:row>
          <xdr:rowOff>85725</xdr:rowOff>
        </xdr:to>
        <xdr:sp macro="" textlink="">
          <xdr:nvSpPr>
            <xdr:cNvPr id="14359" name="RUN_Refresh_KRM_Sensis_RF_Pivot" hidden="1">
              <a:extLst>
                <a:ext uri="{63B3BB69-23CF-44E3-9099-C40C66FF867C}">
                  <a14:compatExt spid="_x0000_s14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26</xdr:row>
          <xdr:rowOff>28575</xdr:rowOff>
        </xdr:from>
        <xdr:to>
          <xdr:col>9</xdr:col>
          <xdr:colOff>85725</xdr:colOff>
          <xdr:row>28</xdr:row>
          <xdr:rowOff>66675</xdr:rowOff>
        </xdr:to>
        <xdr:sp macro="" textlink="">
          <xdr:nvSpPr>
            <xdr:cNvPr id="14360" name="RUN_Get_KRM_Sensitivities" hidden="1">
              <a:extLst>
                <a:ext uri="{63B3BB69-23CF-44E3-9099-C40C66FF867C}">
                  <a14:compatExt spid="_x0000_s14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30</xdr:row>
          <xdr:rowOff>9525</xdr:rowOff>
        </xdr:from>
        <xdr:to>
          <xdr:col>9</xdr:col>
          <xdr:colOff>85725</xdr:colOff>
          <xdr:row>32</xdr:row>
          <xdr:rowOff>28575</xdr:rowOff>
        </xdr:to>
        <xdr:sp macro="" textlink="">
          <xdr:nvSpPr>
            <xdr:cNvPr id="14361" name="RUN_Fill_In_Sensis_Sheets" hidden="1">
              <a:extLst>
                <a:ext uri="{63B3BB69-23CF-44E3-9099-C40C66FF867C}">
                  <a14:compatExt spid="_x0000_s14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39</xdr:row>
          <xdr:rowOff>123825</xdr:rowOff>
        </xdr:from>
        <xdr:to>
          <xdr:col>9</xdr:col>
          <xdr:colOff>85725</xdr:colOff>
          <xdr:row>42</xdr:row>
          <xdr:rowOff>0</xdr:rowOff>
        </xdr:to>
        <xdr:sp macro="" textlink="">
          <xdr:nvSpPr>
            <xdr:cNvPr id="14362" name="RUN_Calculate_VaR_Figures" hidden="1">
              <a:extLst>
                <a:ext uri="{63B3BB69-23CF-44E3-9099-C40C66FF867C}">
                  <a14:compatExt spid="_x0000_s14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62</xdr:row>
          <xdr:rowOff>76200</xdr:rowOff>
        </xdr:from>
        <xdr:to>
          <xdr:col>9</xdr:col>
          <xdr:colOff>85725</xdr:colOff>
          <xdr:row>64</xdr:row>
          <xdr:rowOff>114300</xdr:rowOff>
        </xdr:to>
        <xdr:sp macro="" textlink="">
          <xdr:nvSpPr>
            <xdr:cNvPr id="14364" name="RUN_Get_PnL_Figures" hidden="1">
              <a:extLst>
                <a:ext uri="{63B3BB69-23CF-44E3-9099-C40C66FF867C}">
                  <a14:compatExt spid="_x0000_s14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200025</xdr:colOff>
          <xdr:row>0</xdr:row>
          <xdr:rowOff>57150</xdr:rowOff>
        </xdr:from>
        <xdr:to>
          <xdr:col>25</xdr:col>
          <xdr:colOff>533400</xdr:colOff>
          <xdr:row>3</xdr:row>
          <xdr:rowOff>57150</xdr:rowOff>
        </xdr:to>
        <xdr:sp macro="" textlink="">
          <xdr:nvSpPr>
            <xdr:cNvPr id="14375" name="BuildSQLDeskList" hidden="1">
              <a:extLst>
                <a:ext uri="{63B3BB69-23CF-44E3-9099-C40C66FF867C}">
                  <a14:compatExt spid="_x0000_s143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18</xdr:row>
          <xdr:rowOff>57150</xdr:rowOff>
        </xdr:from>
        <xdr:to>
          <xdr:col>13</xdr:col>
          <xdr:colOff>533400</xdr:colOff>
          <xdr:row>21</xdr:row>
          <xdr:rowOff>47625</xdr:rowOff>
        </xdr:to>
        <xdr:sp macro="" textlink="">
          <xdr:nvSpPr>
            <xdr:cNvPr id="14376" name="ExtractCorrelationMatrix" hidden="1">
              <a:extLst>
                <a:ext uri="{63B3BB69-23CF-44E3-9099-C40C66FF867C}">
                  <a14:compatExt spid="_x0000_s143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33</xdr:row>
          <xdr:rowOff>104775</xdr:rowOff>
        </xdr:from>
        <xdr:to>
          <xdr:col>13</xdr:col>
          <xdr:colOff>504825</xdr:colOff>
          <xdr:row>36</xdr:row>
          <xdr:rowOff>104775</xdr:rowOff>
        </xdr:to>
        <xdr:sp macro="" textlink="">
          <xdr:nvSpPr>
            <xdr:cNvPr id="14377" name="Load_CSVaR" hidden="1">
              <a:extLst>
                <a:ext uri="{63B3BB69-23CF-44E3-9099-C40C66FF867C}">
                  <a14:compatExt spid="_x0000_s143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33</xdr:row>
          <xdr:rowOff>133350</xdr:rowOff>
        </xdr:from>
        <xdr:to>
          <xdr:col>9</xdr:col>
          <xdr:colOff>85725</xdr:colOff>
          <xdr:row>35</xdr:row>
          <xdr:rowOff>152400</xdr:rowOff>
        </xdr:to>
        <xdr:sp macro="" textlink="">
          <xdr:nvSpPr>
            <xdr:cNvPr id="14378" name="RUN_Load_CSVaR" hidden="1">
              <a:extLst>
                <a:ext uri="{63B3BB69-23CF-44E3-9099-C40C66FF867C}">
                  <a14:compatExt spid="_x0000_s143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295275</xdr:colOff>
          <xdr:row>44</xdr:row>
          <xdr:rowOff>123825</xdr:rowOff>
        </xdr:from>
        <xdr:to>
          <xdr:col>13</xdr:col>
          <xdr:colOff>495300</xdr:colOff>
          <xdr:row>47</xdr:row>
          <xdr:rowOff>123825</xdr:rowOff>
        </xdr:to>
        <xdr:sp macro="" textlink="">
          <xdr:nvSpPr>
            <xdr:cNvPr id="14379" name="Load_Finbridge_PnL" hidden="1">
              <a:extLst>
                <a:ext uri="{63B3BB69-23CF-44E3-9099-C40C66FF867C}">
                  <a14:compatExt spid="_x0000_s14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44</xdr:row>
          <xdr:rowOff>76200</xdr:rowOff>
        </xdr:from>
        <xdr:to>
          <xdr:col>9</xdr:col>
          <xdr:colOff>85725</xdr:colOff>
          <xdr:row>46</xdr:row>
          <xdr:rowOff>95250</xdr:rowOff>
        </xdr:to>
        <xdr:sp macro="" textlink="">
          <xdr:nvSpPr>
            <xdr:cNvPr id="14380" name="RUN_Load_Finbridge_PnL" hidden="1">
              <a:extLst>
                <a:ext uri="{63B3BB69-23CF-44E3-9099-C40C66FF867C}">
                  <a14:compatExt spid="_x0000_s143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49</xdr:row>
          <xdr:rowOff>57150</xdr:rowOff>
        </xdr:from>
        <xdr:to>
          <xdr:col>13</xdr:col>
          <xdr:colOff>485775</xdr:colOff>
          <xdr:row>52</xdr:row>
          <xdr:rowOff>66675</xdr:rowOff>
        </xdr:to>
        <xdr:sp macro="" textlink="">
          <xdr:nvSpPr>
            <xdr:cNvPr id="14381" name="Load_Frankfurt_PnL" hidden="1">
              <a:extLst>
                <a:ext uri="{63B3BB69-23CF-44E3-9099-C40C66FF867C}">
                  <a14:compatExt spid="_x0000_s143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49</xdr:row>
          <xdr:rowOff>123825</xdr:rowOff>
        </xdr:from>
        <xdr:to>
          <xdr:col>9</xdr:col>
          <xdr:colOff>85725</xdr:colOff>
          <xdr:row>51</xdr:row>
          <xdr:rowOff>142875</xdr:rowOff>
        </xdr:to>
        <xdr:sp macro="" textlink="">
          <xdr:nvSpPr>
            <xdr:cNvPr id="14382" name="RUN_Load_Frankfurt_PnL" hidden="1">
              <a:extLst>
                <a:ext uri="{63B3BB69-23CF-44E3-9099-C40C66FF867C}">
                  <a14:compatExt spid="_x0000_s143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54</xdr:row>
          <xdr:rowOff>9525</xdr:rowOff>
        </xdr:from>
        <xdr:to>
          <xdr:col>13</xdr:col>
          <xdr:colOff>466725</xdr:colOff>
          <xdr:row>57</xdr:row>
          <xdr:rowOff>28575</xdr:rowOff>
        </xdr:to>
        <xdr:sp macro="" textlink="">
          <xdr:nvSpPr>
            <xdr:cNvPr id="14383" name="Load_Group_PnL" hidden="1">
              <a:extLst>
                <a:ext uri="{63B3BB69-23CF-44E3-9099-C40C66FF867C}">
                  <a14:compatExt spid="_x0000_s14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54</xdr:row>
          <xdr:rowOff>85725</xdr:rowOff>
        </xdr:from>
        <xdr:to>
          <xdr:col>9</xdr:col>
          <xdr:colOff>85725</xdr:colOff>
          <xdr:row>56</xdr:row>
          <xdr:rowOff>114300</xdr:rowOff>
        </xdr:to>
        <xdr:sp macro="" textlink="">
          <xdr:nvSpPr>
            <xdr:cNvPr id="14384" name="RUN_Load_Group_PnL" hidden="1">
              <a:extLst>
                <a:ext uri="{63B3BB69-23CF-44E3-9099-C40C66FF867C}">
                  <a14:compatExt spid="_x0000_s143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314325</xdr:colOff>
          <xdr:row>66</xdr:row>
          <xdr:rowOff>104775</xdr:rowOff>
        </xdr:from>
        <xdr:to>
          <xdr:col>13</xdr:col>
          <xdr:colOff>381000</xdr:colOff>
          <xdr:row>69</xdr:row>
          <xdr:rowOff>123825</xdr:rowOff>
        </xdr:to>
        <xdr:sp macro="" textlink="">
          <xdr:nvSpPr>
            <xdr:cNvPr id="14385" name="Save_And_Archive" hidden="1">
              <a:extLst>
                <a:ext uri="{63B3BB69-23CF-44E3-9099-C40C66FF867C}">
                  <a14:compatExt spid="_x0000_s14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66</xdr:row>
          <xdr:rowOff>152400</xdr:rowOff>
        </xdr:from>
        <xdr:to>
          <xdr:col>9</xdr:col>
          <xdr:colOff>66675</xdr:colOff>
          <xdr:row>67</xdr:row>
          <xdr:rowOff>152400</xdr:rowOff>
        </xdr:to>
        <xdr:sp macro="" textlink="">
          <xdr:nvSpPr>
            <xdr:cNvPr id="44440" name="Run_Save_And_Archive" hidden="1">
              <a:extLst>
                <a:ext uri="{63B3BB69-23CF-44E3-9099-C40C66FF867C}">
                  <a14:compatExt spid="_x0000_s444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533400</xdr:colOff>
          <xdr:row>1</xdr:row>
          <xdr:rowOff>76200</xdr:rowOff>
        </xdr:from>
        <xdr:to>
          <xdr:col>20</xdr:col>
          <xdr:colOff>2095500</xdr:colOff>
          <xdr:row>4</xdr:row>
          <xdr:rowOff>66675</xdr:rowOff>
        </xdr:to>
        <xdr:sp macro="" textlink="">
          <xdr:nvSpPr>
            <xdr:cNvPr id="44753" name="CommandButton1" hidden="1">
              <a:extLst>
                <a:ext uri="{63B3BB69-23CF-44E3-9099-C40C66FF867C}">
                  <a14:compatExt spid="_x0000_s4475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1066800</xdr:colOff>
          <xdr:row>0</xdr:row>
          <xdr:rowOff>152400</xdr:rowOff>
        </xdr:from>
        <xdr:to>
          <xdr:col>3</xdr:col>
          <xdr:colOff>76200</xdr:colOff>
          <xdr:row>1</xdr:row>
          <xdr:rowOff>257175</xdr:rowOff>
        </xdr:to>
        <xdr:sp macro="" textlink="">
          <xdr:nvSpPr>
            <xdr:cNvPr id="18496" name="ExtractBaseList" hidden="1">
              <a:extLst>
                <a:ext uri="{63B3BB69-23CF-44E3-9099-C40C66FF867C}">
                  <a14:compatExt spid="_x0000_s1849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0</xdr:colOff>
      <xdr:row>1</xdr:row>
      <xdr:rowOff>76200</xdr:rowOff>
    </xdr:from>
    <xdr:to>
      <xdr:col>65</xdr:col>
      <xdr:colOff>47625</xdr:colOff>
      <xdr:row>4</xdr:row>
      <xdr:rowOff>9525</xdr:rowOff>
    </xdr:to>
    <xdr:pic>
      <xdr:nvPicPr>
        <xdr:cNvPr id="45387"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09825" y="228600"/>
          <a:ext cx="42481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47625</xdr:colOff>
      <xdr:row>0</xdr:row>
      <xdr:rowOff>9525</xdr:rowOff>
    </xdr:from>
    <xdr:to>
      <xdr:col>169</xdr:col>
      <xdr:colOff>38100</xdr:colOff>
      <xdr:row>124</xdr:row>
      <xdr:rowOff>28575</xdr:rowOff>
    </xdr:to>
    <xdr:sp macro="" textlink="">
      <xdr:nvSpPr>
        <xdr:cNvPr id="45388" name="AutoShape 2"/>
        <xdr:cNvSpPr>
          <a:spLocks noChangeArrowheads="1"/>
        </xdr:cNvSpPr>
      </xdr:nvSpPr>
      <xdr:spPr bwMode="auto">
        <a:xfrm>
          <a:off x="1990725" y="9525"/>
          <a:ext cx="10972800" cy="11039475"/>
        </a:xfrm>
        <a:prstGeom prst="roundRect">
          <a:avLst>
            <a:gd name="adj" fmla="val 648"/>
          </a:avLst>
        </a:prstGeom>
        <a:noFill/>
        <a:ln w="3810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75</xdr:col>
      <xdr:colOff>38100</xdr:colOff>
      <xdr:row>2</xdr:row>
      <xdr:rowOff>38100</xdr:rowOff>
    </xdr:from>
    <xdr:to>
      <xdr:col>156</xdr:col>
      <xdr:colOff>66675</xdr:colOff>
      <xdr:row>4</xdr:row>
      <xdr:rowOff>38100</xdr:rowOff>
    </xdr:to>
    <xdr:sp macro="" textlink="">
      <xdr:nvSpPr>
        <xdr:cNvPr id="20490" name="Rectangle 10"/>
        <xdr:cNvSpPr>
          <a:spLocks noChangeArrowheads="1"/>
        </xdr:cNvSpPr>
      </xdr:nvSpPr>
      <xdr:spPr bwMode="auto">
        <a:xfrm>
          <a:off x="7248525" y="342900"/>
          <a:ext cx="4800600" cy="361950"/>
        </a:xfrm>
        <a:prstGeom prst="rect">
          <a:avLst/>
        </a:prstGeom>
        <a:solidFill>
          <a:srgbClr val="FFFF99"/>
        </a:solidFill>
        <a:ln w="9525" algn="ctr">
          <a:solidFill>
            <a:srgbClr val="000000"/>
          </a:solidFill>
          <a:miter lim="800000"/>
          <a:headEnd/>
          <a:tailEnd/>
        </a:ln>
        <a:effectLst/>
      </xdr:spPr>
      <xdr:txBody>
        <a:bodyPr vertOverflow="clip" wrap="square" lIns="36576" tIns="22860" rIns="36576" bIns="0" anchor="t" upright="1"/>
        <a:lstStyle/>
        <a:p>
          <a:pPr algn="ctr" rtl="0">
            <a:defRPr sz="1000"/>
          </a:pPr>
          <a:r>
            <a:rPr lang="en-US" sz="1200" b="1" i="1" strike="noStrike">
              <a:solidFill>
                <a:srgbClr val="000000"/>
              </a:solidFill>
              <a:latin typeface="Arial"/>
              <a:cs typeface="Arial"/>
            </a:rPr>
            <a:t>AMERICAS - Consolidated Risk Report - Source KRM</a:t>
          </a:r>
          <a:endParaRPr lang="en-US" sz="2000" b="1" i="1" strike="noStrike">
            <a:solidFill>
              <a:srgbClr val="000000"/>
            </a:solidFill>
            <a:latin typeface="Arial"/>
            <a:cs typeface="Arial"/>
          </a:endParaRPr>
        </a:p>
        <a:p>
          <a:pPr algn="ctr" rtl="0">
            <a:defRPr sz="1000"/>
          </a:pPr>
          <a:endParaRPr lang="en-US" sz="2000" b="1" i="1"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4</xdr:col>
          <xdr:colOff>0</xdr:colOff>
          <xdr:row>7</xdr:row>
          <xdr:rowOff>0</xdr:rowOff>
        </xdr:to>
        <xdr:sp macro="" textlink="">
          <xdr:nvSpPr>
            <xdr:cNvPr id="20484" name="HideZeroRows" hidden="1">
              <a:extLst>
                <a:ext uri="{63B3BB69-23CF-44E3-9099-C40C66FF867C}">
                  <a14:compatExt spid="_x0000_s2048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1</xdr:row>
      <xdr:rowOff>76200</xdr:rowOff>
    </xdr:from>
    <xdr:to>
      <xdr:col>66</xdr:col>
      <xdr:colOff>0</xdr:colOff>
      <xdr:row>4</xdr:row>
      <xdr:rowOff>9525</xdr:rowOff>
    </xdr:to>
    <xdr:pic>
      <xdr:nvPicPr>
        <xdr:cNvPr id="46405"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57475" y="228600"/>
          <a:ext cx="42862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47625</xdr:colOff>
      <xdr:row>0</xdr:row>
      <xdr:rowOff>9525</xdr:rowOff>
    </xdr:from>
    <xdr:to>
      <xdr:col>176</xdr:col>
      <xdr:colOff>38100</xdr:colOff>
      <xdr:row>195</xdr:row>
      <xdr:rowOff>28575</xdr:rowOff>
    </xdr:to>
    <xdr:sp macro="" textlink="">
      <xdr:nvSpPr>
        <xdr:cNvPr id="46406" name="AutoShape 2"/>
        <xdr:cNvSpPr>
          <a:spLocks noChangeArrowheads="1"/>
        </xdr:cNvSpPr>
      </xdr:nvSpPr>
      <xdr:spPr bwMode="auto">
        <a:xfrm>
          <a:off x="2238375" y="9525"/>
          <a:ext cx="11039475" cy="10039350"/>
        </a:xfrm>
        <a:prstGeom prst="roundRect">
          <a:avLst>
            <a:gd name="adj" fmla="val 648"/>
          </a:avLst>
        </a:prstGeom>
        <a:noFill/>
        <a:ln w="3810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77</xdr:col>
      <xdr:colOff>0</xdr:colOff>
      <xdr:row>2</xdr:row>
      <xdr:rowOff>9525</xdr:rowOff>
    </xdr:from>
    <xdr:to>
      <xdr:col>155</xdr:col>
      <xdr:colOff>47625</xdr:colOff>
      <xdr:row>4</xdr:row>
      <xdr:rowOff>38100</xdr:rowOff>
    </xdr:to>
    <xdr:sp macro="" textlink="">
      <xdr:nvSpPr>
        <xdr:cNvPr id="24580" name="Rectangle 4"/>
        <xdr:cNvSpPr>
          <a:spLocks noChangeArrowheads="1"/>
        </xdr:cNvSpPr>
      </xdr:nvSpPr>
      <xdr:spPr bwMode="auto">
        <a:xfrm>
          <a:off x="7572375" y="314325"/>
          <a:ext cx="4505325" cy="390525"/>
        </a:xfrm>
        <a:prstGeom prst="rect">
          <a:avLst/>
        </a:prstGeom>
        <a:solidFill>
          <a:srgbClr val="FFFF99"/>
        </a:solidFill>
        <a:ln w="9525" algn="ctr">
          <a:solidFill>
            <a:srgbClr val="000000"/>
          </a:solidFill>
          <a:miter lim="800000"/>
          <a:headEnd/>
          <a:tailEnd/>
        </a:ln>
        <a:effectLst/>
      </xdr:spPr>
      <xdr:txBody>
        <a:bodyPr vertOverflow="clip" wrap="square" lIns="36576" tIns="22860" rIns="36576" bIns="0" anchor="t" upright="1"/>
        <a:lstStyle/>
        <a:p>
          <a:pPr algn="ctr" rtl="0">
            <a:defRPr sz="1000"/>
          </a:pPr>
          <a:r>
            <a:rPr lang="en-US" sz="1200" b="1" i="1" strike="noStrike">
              <a:solidFill>
                <a:srgbClr val="000000"/>
              </a:solidFill>
              <a:latin typeface="Arial"/>
              <a:cs typeface="Arial"/>
            </a:rPr>
            <a:t>AMERICAS - Consolidated Risk Report - Source KRM</a:t>
          </a:r>
          <a:endParaRPr lang="en-US" sz="2000" b="1" i="1" strike="noStrike">
            <a:solidFill>
              <a:srgbClr val="000000"/>
            </a:solidFill>
            <a:latin typeface="Arial"/>
            <a:cs typeface="Arial"/>
          </a:endParaRPr>
        </a:p>
        <a:p>
          <a:pPr algn="ctr" rtl="0">
            <a:defRPr sz="1000"/>
          </a:pPr>
          <a:endParaRPr lang="en-US" sz="2000" b="1" i="1"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macro="" textlink="">
          <xdr:nvSpPr>
            <xdr:cNvPr id="24579" name="HideSensisZeroRows" hidden="1">
              <a:extLst>
                <a:ext uri="{63B3BB69-23CF-44E3-9099-C40C66FF867C}">
                  <a14:compatExt spid="_x0000_s2457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ILY%20RUN%20KRM/DepfaPLC_pnl_report_201305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Marlin Check"/>
      <sheetName val="Final Sheet"/>
      <sheetName val="Final Grouped"/>
      <sheetName val="Comments"/>
      <sheetName val="Input Aida"/>
      <sheetName val="Lux"/>
    </sheetNames>
    <sheetDataSet>
      <sheetData sheetId="0"/>
      <sheetData sheetId="1"/>
      <sheetData sheetId="2"/>
      <sheetData sheetId="3"/>
      <sheetData sheetId="4"/>
      <sheetData sheetId="5"/>
      <sheetData sheetId="6">
        <row r="1">
          <cell r="B1" t="str">
            <v>Desk</v>
          </cell>
          <cell r="C1" t="str">
            <v>Company</v>
          </cell>
          <cell r="D1" t="str">
            <v>SumOfPnlTotalYtd</v>
          </cell>
          <cell r="E1" t="str">
            <v>SumOfPnlTotalDtd</v>
          </cell>
        </row>
        <row r="2">
          <cell r="B2" t="str">
            <v>ET_COVBOND_L</v>
          </cell>
          <cell r="C2" t="str">
            <v>DEPFA_HPBI</v>
          </cell>
          <cell r="D2">
            <v>209666.67</v>
          </cell>
          <cell r="E2">
            <v>892.5</v>
          </cell>
        </row>
        <row r="3">
          <cell r="B3" t="str">
            <v>AM_USMUNI_L</v>
          </cell>
          <cell r="C3" t="str">
            <v>DEPFA_HPBI</v>
          </cell>
          <cell r="D3">
            <v>26894.28</v>
          </cell>
          <cell r="E3">
            <v>-21.52</v>
          </cell>
        </row>
        <row r="4">
          <cell r="B4" t="str">
            <v>TL_COLL_L</v>
          </cell>
          <cell r="C4" t="str">
            <v>DEPFA_HPBI</v>
          </cell>
          <cell r="D4">
            <v>-124679.17</v>
          </cell>
          <cell r="E4">
            <v>-1022.7</v>
          </cell>
        </row>
        <row r="5">
          <cell r="B5" t="str">
            <v>EP_SUBSOVN_L</v>
          </cell>
          <cell r="C5" t="str">
            <v>DEPFA_HPBI</v>
          </cell>
          <cell r="D5">
            <v>25116122.719999999</v>
          </cell>
          <cell r="E5">
            <v>-106817.86</v>
          </cell>
        </row>
        <row r="6">
          <cell r="B6" t="str">
            <v>EP_GOVGUAR_L</v>
          </cell>
          <cell r="C6" t="str">
            <v>DEPFA_HPBI</v>
          </cell>
          <cell r="D6">
            <v>2353850.2599999998</v>
          </cell>
          <cell r="E6">
            <v>-11365.26</v>
          </cell>
        </row>
        <row r="7">
          <cell r="B7" t="str">
            <v>UP_STUDNBK_L</v>
          </cell>
          <cell r="C7" t="str">
            <v>DEPFA_HPBI</v>
          </cell>
          <cell r="D7">
            <v>8235449.8200000003</v>
          </cell>
          <cell r="E7">
            <v>100233.54</v>
          </cell>
        </row>
        <row r="8">
          <cell r="B8" t="str">
            <v>TF_SUBORDS_F</v>
          </cell>
          <cell r="C8" t="str">
            <v>DEPFA_HPBI</v>
          </cell>
          <cell r="D8">
            <v>-619524.94999999995</v>
          </cell>
          <cell r="E8">
            <v>-5153.26</v>
          </cell>
        </row>
        <row r="9">
          <cell r="B9" t="str">
            <v>UP_CAGOVPR_L</v>
          </cell>
          <cell r="C9" t="str">
            <v>DEPFA_HPBI</v>
          </cell>
          <cell r="D9">
            <v>2780869.72</v>
          </cell>
          <cell r="E9">
            <v>58822.68</v>
          </cell>
        </row>
        <row r="10">
          <cell r="B10" t="str">
            <v>TL_LIQSIR_V</v>
          </cell>
          <cell r="C10" t="str">
            <v>DEPFA_HPBI</v>
          </cell>
          <cell r="D10">
            <v>60169.94</v>
          </cell>
          <cell r="E10">
            <v>409.01</v>
          </cell>
        </row>
        <row r="11">
          <cell r="B11" t="str">
            <v>TA_EQUITY_L</v>
          </cell>
          <cell r="C11" t="str">
            <v>DEPFA_HPBI</v>
          </cell>
          <cell r="D11">
            <v>317279.88</v>
          </cell>
          <cell r="E11">
            <v>-63721.919999999998</v>
          </cell>
        </row>
        <row r="12">
          <cell r="B12" t="str">
            <v>UP_CMBS_L</v>
          </cell>
          <cell r="C12" t="str">
            <v>DEPFA_HPBI</v>
          </cell>
          <cell r="D12">
            <v>49299.54</v>
          </cell>
          <cell r="E12">
            <v>3180.56</v>
          </cell>
        </row>
        <row r="13">
          <cell r="B13" t="str">
            <v>EP_SUPRANT_L</v>
          </cell>
          <cell r="C13" t="str">
            <v>DEPFA_HPBI</v>
          </cell>
          <cell r="D13">
            <v>-31465.42</v>
          </cell>
          <cell r="E13">
            <v>1124.52</v>
          </cell>
        </row>
        <row r="14">
          <cell r="B14" t="str">
            <v>TF_PUBCVBS_F</v>
          </cell>
          <cell r="C14" t="str">
            <v>DEPFA_HPBI</v>
          </cell>
          <cell r="D14">
            <v>-502747.54</v>
          </cell>
          <cell r="E14">
            <v>-11423.49</v>
          </cell>
        </row>
        <row r="15">
          <cell r="B15" t="str">
            <v>TF_PUBCVBV_F</v>
          </cell>
          <cell r="C15" t="str">
            <v>DEPFA_HPBI</v>
          </cell>
          <cell r="D15">
            <v>-9788256.9600000009</v>
          </cell>
          <cell r="E15">
            <v>-144972.1</v>
          </cell>
        </row>
        <row r="16">
          <cell r="B16" t="str">
            <v>EP_AGENCY_L</v>
          </cell>
          <cell r="C16" t="str">
            <v>DEPFA_HPBI</v>
          </cell>
          <cell r="D16">
            <v>751214.74</v>
          </cell>
          <cell r="E16">
            <v>52693.8</v>
          </cell>
        </row>
        <row r="17">
          <cell r="B17" t="str">
            <v>ET_FININST_L</v>
          </cell>
          <cell r="C17" t="str">
            <v>DEPFA_HPBI</v>
          </cell>
          <cell r="D17">
            <v>1625954.57</v>
          </cell>
          <cell r="E17">
            <v>52009.29</v>
          </cell>
        </row>
        <row r="18">
          <cell r="B18" t="str">
            <v>EP_ABSPUB_L</v>
          </cell>
          <cell r="C18" t="str">
            <v>DEPFA_HPBI</v>
          </cell>
          <cell r="D18">
            <v>6482792.2300000004</v>
          </cell>
          <cell r="E18">
            <v>266714.06</v>
          </cell>
        </row>
        <row r="19">
          <cell r="B19" t="str">
            <v>EP_SOVRN_L</v>
          </cell>
          <cell r="C19" t="str">
            <v>DEPFA_HPBI</v>
          </cell>
          <cell r="D19">
            <v>3412757.06</v>
          </cell>
          <cell r="E19">
            <v>277797.01</v>
          </cell>
        </row>
        <row r="20">
          <cell r="B20" t="str">
            <v>TL_LIQSIR_L</v>
          </cell>
          <cell r="C20" t="str">
            <v>DEPFA_HPBI</v>
          </cell>
          <cell r="D20">
            <v>1540376.65</v>
          </cell>
          <cell r="E20">
            <v>84.85</v>
          </cell>
        </row>
      </sheetData>
    </sheetDataSet>
  </externalBook>
</externalLink>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invalid="1" refreshedBy="fkadoche" refreshedDate="40155.581254629629" createdVersion="1" refreshedVersion="2" recordCount="718" upgradeOnRefresh="1">
  <cacheSource type="external" connectionId="6"/>
  <cacheFields count="4">
    <cacheField name="RUN_ID" numFmtId="0" sqlType="12">
      <sharedItems count="1">
        <s v="GB"/>
      </sharedItems>
    </cacheField>
    <cacheField name="RF_NUM" numFmtId="0" sqlType="2">
      <sharedItems containsSemiMixedTypes="0" containsString="0" containsNumber="1" containsInteger="1" minValue="1" maxValue="960" count="312">
        <n v="1"/>
        <n v="2"/>
        <n v="4"/>
        <n v="5"/>
        <n v="13"/>
        <n v="14"/>
        <n v="15"/>
        <n v="16"/>
        <n v="17"/>
        <n v="25"/>
        <n v="26"/>
        <n v="27"/>
        <n v="28"/>
        <n v="29"/>
        <n v="30"/>
        <n v="31"/>
        <n v="32"/>
        <n v="33"/>
        <n v="34"/>
        <n v="35"/>
        <n v="36"/>
        <n v="37"/>
        <n v="38"/>
        <n v="39"/>
        <n v="40"/>
        <n v="41"/>
        <n v="42"/>
        <n v="43"/>
        <n v="44"/>
        <n v="45"/>
        <n v="49"/>
        <n v="50"/>
        <n v="51"/>
        <n v="61"/>
        <n v="62"/>
        <n v="73"/>
        <n v="74"/>
        <n v="85"/>
        <n v="86"/>
        <n v="87"/>
        <n v="88"/>
        <n v="89"/>
        <n v="90"/>
        <n v="91"/>
        <n v="92"/>
        <n v="93"/>
        <n v="94"/>
        <n v="95"/>
        <n v="96"/>
        <n v="97"/>
        <n v="98"/>
        <n v="106"/>
        <n v="107"/>
        <n v="115"/>
        <n v="116"/>
        <n v="124"/>
        <n v="125"/>
        <n v="142"/>
        <n v="151"/>
        <n v="152"/>
        <n v="177"/>
        <n v="185"/>
        <n v="197"/>
        <n v="205"/>
        <n v="209"/>
        <n v="217"/>
        <n v="3"/>
        <n v="6"/>
        <n v="7"/>
        <n v="8"/>
        <n v="9"/>
        <n v="10"/>
        <n v="11"/>
        <n v="52"/>
        <n v="53"/>
        <n v="54"/>
        <n v="99"/>
        <n v="100"/>
        <n v="101"/>
        <n v="102"/>
        <n v="103"/>
        <n v="353"/>
        <n v="912"/>
        <n v="619"/>
        <n v="620"/>
        <n v="622"/>
        <n v="623"/>
        <n v="624"/>
        <n v="625"/>
        <n v="626"/>
        <n v="627"/>
        <n v="12"/>
        <n v="46"/>
        <n v="47"/>
        <n v="48"/>
        <n v="186"/>
        <n v="187"/>
        <n v="188"/>
        <n v="55"/>
        <n v="56"/>
        <n v="57"/>
        <n v="58"/>
        <n v="59"/>
        <n v="60"/>
        <n v="104"/>
        <n v="105"/>
        <n v="117"/>
        <n v="118"/>
        <n v="119"/>
        <n v="120"/>
        <n v="153"/>
        <n v="154"/>
        <n v="155"/>
        <n v="156"/>
        <n v="157"/>
        <n v="158"/>
        <n v="159"/>
        <n v="198"/>
        <n v="199"/>
        <n v="200"/>
        <n v="206"/>
        <n v="207"/>
        <n v="208"/>
        <n v="224"/>
        <n v="226"/>
        <n v="781" u="1"/>
        <n v="225" u="1"/>
        <n v="449" u="1"/>
        <n v="641" u="1"/>
        <n v="813" u="1"/>
        <n v="233" u="1"/>
        <n v="296" u="1"/>
        <n v="241" u="1"/>
        <n v="794" u="1"/>
        <n v="960" u="1"/>
        <n v="249" u="1"/>
        <n v="826" u="1"/>
        <n v="65" u="1"/>
        <n v="769" u="1"/>
        <n v="69" u="1"/>
        <n v="635" u="1"/>
        <n v="77" u="1"/>
        <n v="392" u="1"/>
        <n v="954" u="1"/>
        <n v="81" u="1"/>
        <n v="322" u="1"/>
        <n v="763" u="1"/>
        <n v="18" u="1"/>
        <n v="370" u="1"/>
        <n v="19" u="1"/>
        <n v="20" u="1"/>
        <n v="21" u="1"/>
        <n v="418" u="1"/>
        <n v="668" u="1"/>
        <n v="22" u="1"/>
        <n v="109" u="1"/>
        <n v="133" u="1"/>
        <n v="434" u="1"/>
        <n v="23" u="1"/>
        <n v="113" u="1"/>
        <n v="141" u="1"/>
        <n v="281" u="1"/>
        <n v="643" u="1"/>
        <n v="732" u="1"/>
        <n v="24" u="1"/>
        <n v="121" u="1"/>
        <n v="796" u="1"/>
        <n v="656" u="1"/>
        <n v="828" u="1"/>
        <n v="431" u="1"/>
        <n v="138" u="1"/>
        <n v="275" u="1"/>
        <n v="637" u="1"/>
        <n v="146" u="1"/>
        <n v="784" u="1"/>
        <n v="162" u="1"/>
        <n v="323" u="1"/>
        <n v="816" u="1"/>
        <n v="425" u="1"/>
        <n v="511" u="1"/>
        <n v="229" u="1"/>
        <n v="371" u="1"/>
        <n v="237" u="1"/>
        <n v="772" u="1"/>
        <n v="210" u="1"/>
        <n v="419" u="1"/>
        <n v="753" u="1"/>
        <n v="67" u="1"/>
        <n v="218" u="1"/>
        <n v="266" u="1"/>
        <n v="71" u="1"/>
        <n v="451" u="1"/>
        <n v="645" u="1"/>
        <n v="900" u="1"/>
        <n v="75" u="1"/>
        <n v="234" u="1"/>
        <n v="766" u="1"/>
        <n v="79" u="1"/>
        <n v="83" u="1"/>
        <n v="945" u="1"/>
        <n v="362" u="1"/>
        <n v="639" u="1"/>
        <n v="308" u="1"/>
        <n v="324" u="1"/>
        <n v="410" u="1"/>
        <n v="646" u="1"/>
        <n v="64" u="1"/>
        <n v="933" u="1"/>
        <n v="68" u="1"/>
        <n v="111" u="1"/>
        <n v="356" u="1"/>
        <n v="72" u="1"/>
        <n v="372" u="1"/>
        <n v="76" u="1"/>
        <n v="80" u="1"/>
        <n v="123" u="1"/>
        <n v="127" u="1"/>
        <n v="420" u="1"/>
        <n v="134" u="1"/>
        <n v="787" u="1"/>
        <n v="819" u="1"/>
        <n v="902" u="1"/>
        <n v="660" u="1"/>
        <n v="108" u="1"/>
        <n v="347" u="1"/>
        <n v="775" u="1"/>
        <n v="112" u="1"/>
        <n v="139" u="1"/>
        <n v="147" u="1"/>
        <n v="379" u="1"/>
        <n v="395" u="1"/>
        <n v="163" u="1"/>
        <n v="171" u="1"/>
        <n v="136" u="1"/>
        <n v="179" u="1"/>
        <n v="222" u="1"/>
        <n v="144" u="1"/>
        <n v="230" u="1"/>
        <n v="238" u="1"/>
        <n v="389" u="1"/>
        <n v="948" u="1"/>
        <n v="160" u="1"/>
        <n v="246" u="1"/>
        <n v="211" u="1"/>
        <n v="254" u="1"/>
        <n v="421" u="1"/>
        <n v="219" u="1"/>
        <n v="227" u="1"/>
        <n v="235" u="1"/>
        <n v="936" u="1"/>
        <n v="63" u="1"/>
        <n v="332" u="1"/>
        <n v="66" u="1"/>
        <n v="70" u="1"/>
        <n v="278" u="1"/>
        <n v="232" u="1"/>
        <n v="380" u="1"/>
        <n v="78" u="1"/>
        <n v="240" u="1"/>
        <n v="790" u="1"/>
        <n v="82" u="1"/>
        <n v="326" u="1"/>
        <n v="822" u="1"/>
        <n v="428" u="1"/>
        <n v="682" u="1"/>
        <n v="631" u="1"/>
        <n v="374" u="1"/>
        <n v="422" u="1"/>
        <n v="110" u="1"/>
        <n v="135" u="1"/>
        <n v="269" u="1"/>
        <n v="114" u="1"/>
        <n v="143" u="1"/>
        <n v="368" u="1"/>
        <n v="454" u="1"/>
        <n v="683" u="1"/>
        <n v="122" u="1"/>
        <n v="317" u="1"/>
        <n v="400" u="1"/>
        <n v="715" u="1"/>
        <n v="126" u="1"/>
        <n v="416" u="1"/>
        <n v="263" u="1"/>
        <n v="951" u="1"/>
        <n v="140" u="1"/>
        <n v="365" u="1"/>
        <n v="381" u="1"/>
        <n v="311" u="1"/>
        <n v="792" u="1"/>
        <n v="164" u="1"/>
        <n v="413" u="1"/>
        <n v="824" u="1"/>
        <n v="172" u="1"/>
        <n v="939" u="1"/>
        <n v="137" u="1"/>
        <n v="180" u="1"/>
        <n v="223" u="1"/>
        <n v="231" u="1"/>
        <n v="239" u="1"/>
        <n v="247" u="1"/>
        <n v="640" u="1"/>
        <n v="169" u="1"/>
        <n v="212" u="1"/>
        <n v="220" u="1"/>
        <n v="793" u="1"/>
        <n v="228" u="1"/>
        <n v="286" u="1"/>
        <n v="825" u="1"/>
        <n v="302" u="1"/>
        <n v="244" u="1"/>
        <n v="401" u="1"/>
        <n v="487" u="1"/>
      </sharedItems>
    </cacheField>
    <cacheField name="CUT_NUM" numFmtId="0" sqlType="2">
      <sharedItems containsSemiMixedTypes="0" containsString="0" containsNumber="1" containsInteger="1" minValue="10" maxValue="983" count="281">
        <n v="117"/>
        <n v="625"/>
        <n v="626"/>
        <n v="628"/>
        <n v="629"/>
        <n v="634"/>
        <n v="636"/>
        <n v="637"/>
        <n v="638"/>
        <n v="674"/>
        <n v="675"/>
        <n v="676"/>
        <n v="677"/>
        <n v="679"/>
        <n v="684"/>
        <n v="699"/>
        <n v="729"/>
        <n v="734"/>
        <n v="805"/>
        <n v="812"/>
        <n v="813"/>
        <n v="814"/>
        <n v="844"/>
        <n v="918"/>
        <n v="919"/>
        <n v="920"/>
        <n v="921"/>
        <n v="922"/>
        <n v="923"/>
        <n v="924"/>
        <n v="925"/>
        <n v="926"/>
        <n v="927"/>
        <n v="929"/>
        <n v="931"/>
        <n v="932"/>
        <n v="933"/>
        <n v="934"/>
        <n v="935"/>
        <n v="937"/>
        <n v="956"/>
        <n v="962"/>
        <n v="967"/>
        <n v="968"/>
        <n v="969"/>
        <n v="970"/>
        <n v="972"/>
        <n v="503" u="1"/>
        <n v="832" u="1"/>
        <n v="11" u="1"/>
        <n v="864" u="1"/>
        <n v="558" u="1"/>
        <n v="12" u="1"/>
        <n v="673" u="1"/>
        <n v="845" u="1"/>
        <n v="622" u="1"/>
        <n v="13" u="1"/>
        <n v="571" u="1"/>
        <n v="826" u="1"/>
        <n v="603" u="1"/>
        <n v="858" u="1"/>
        <n v="941" u="1"/>
        <n v="274" u="1"/>
        <n v="890" u="1"/>
        <n v="73" u="1"/>
        <n v="750" u="1"/>
        <n v="833" u="1"/>
        <n v="77" u="1"/>
        <n v="527" u="1"/>
        <n v="610" u="1"/>
        <n v="865" u="1"/>
        <n v="954" u="1"/>
        <n v="81" u="1"/>
        <n v="85" u="1"/>
        <n v="510" u="1"/>
        <n v="846" u="1"/>
        <n v="540" u="1"/>
        <n v="623" u="1"/>
        <n v="878" u="1"/>
        <n v="572" u="1"/>
        <n v="827" u="1"/>
        <n v="910" u="1"/>
        <n v="386" u="1"/>
        <n v="515" u="1"/>
        <n v="859" u="1"/>
        <n v="942" u="1"/>
        <n v="20" u="1"/>
        <n v="101" u="1"/>
        <n v="547" u="1"/>
        <n v="891" u="1"/>
        <n v="974" u="1"/>
        <n v="21" u="1"/>
        <n v="751" u="1"/>
        <n v="834" u="1"/>
        <n v="22" u="1"/>
        <n v="611" u="1"/>
        <n v="866" u="1"/>
        <n v="23" u="1"/>
        <n v="113" u="1"/>
        <n v="141" u="1"/>
        <n v="898" u="1"/>
        <n v="24" u="1"/>
        <n v="149" u="1"/>
        <n v="847" u="1"/>
        <n v="157" u="1"/>
        <n v="541" u="1"/>
        <n v="879" u="1"/>
        <n v="165" u="1"/>
        <n v="573" u="1"/>
        <n v="828" u="1"/>
        <n v="803" u="1"/>
        <n v="892" u="1"/>
        <n v="580" u="1"/>
        <n v="752" u="1"/>
        <n v="835" u="1"/>
        <n v="30" u="1"/>
        <n v="612" u="1"/>
        <n v="31" u="1"/>
        <n v="816" u="1"/>
        <n v="899" u="1"/>
        <n v="32" u="1"/>
        <n v="213" u="1"/>
        <n v="848" u="1"/>
        <n v="542" u="1"/>
        <n v="880" u="1"/>
        <n v="574" u="1"/>
        <n v="829" u="1"/>
        <n v="912" u="1"/>
        <n v="387" u="1"/>
        <n v="517" u="1"/>
        <n v="40" u="1"/>
        <n v="549" u="1"/>
        <n v="893" u="1"/>
        <n v="976" u="1"/>
        <n v="210" u="1"/>
        <n v="581" u="1"/>
        <n v="670" u="1"/>
        <n v="836" u="1"/>
        <n v="530" u="1"/>
        <n v="613" u="1"/>
        <n v="868" u="1"/>
        <n v="71" u="1"/>
        <n v="900" u="1"/>
        <n v="75" u="1"/>
        <n v="594" u="1"/>
        <n v="79" u="1"/>
        <n v="543" u="1"/>
        <n v="964" u="1"/>
        <n v="83" u="1"/>
        <n v="830" u="1"/>
        <n v="913" u="1"/>
        <n v="260" u="1"/>
        <n v="862" u="1"/>
        <n v="977" u="1"/>
        <n v="582" u="1"/>
        <n v="671" u="1"/>
        <n v="99" u="1"/>
        <n v="531" u="1"/>
        <n v="869" u="1"/>
        <n v="103" u="1"/>
        <n v="818" u="1"/>
        <n v="850" u="1"/>
        <n v="111" u="1"/>
        <n v="710" u="1"/>
        <n v="965" u="1"/>
        <n v="72" u="1"/>
        <n v="831" u="1"/>
        <n v="914" u="1"/>
        <n v="76" u="1"/>
        <n v="388" u="1"/>
        <n v="519" u="1"/>
        <n v="863" u="1"/>
        <n v="80" u="1"/>
        <n v="490" u="1"/>
        <n v="978" u="1"/>
        <n v="127" u="1"/>
        <n v="583" u="1"/>
        <n v="532" u="1"/>
        <n v="870" u="1"/>
        <n v="564" u="1"/>
        <n v="819" u="1"/>
        <n v="596" u="1"/>
        <n v="100" u="1"/>
        <n v="883" u="1"/>
        <n v="500" u="1"/>
        <n v="660" u="1"/>
        <n v="33" u="1"/>
        <n v="112" u="1"/>
        <n v="190" u="1"/>
        <n v="584" u="1"/>
        <n v="155" u="1"/>
        <n v="533" u="1"/>
        <n v="871" u="1"/>
        <n v="565" u="1"/>
        <n v="820" u="1"/>
        <n v="903" u="1"/>
        <n v="597" u="1"/>
        <n v="852" u="1"/>
        <n v="712" u="1"/>
        <n v="884" u="1"/>
        <n v="661" u="1"/>
        <n v="916" u="1"/>
        <n v="389" u="1"/>
        <n v="203" u="1"/>
        <n v="491" u="1"/>
        <n v="980" u="1"/>
        <n v="840" u="1"/>
        <n v="872" u="1"/>
        <n v="566" u="1"/>
        <n v="821" u="1"/>
        <n v="904" u="1"/>
        <n v="598" u="1"/>
        <n v="200" u="1"/>
        <n v="713" u="1"/>
        <n v="885" u="1"/>
        <n v="501" u="1"/>
        <n v="662" u="1"/>
        <n v="917" u="1"/>
        <n v="949" u="1"/>
        <n v="70" u="1"/>
        <n v="981" u="1"/>
        <n v="74" u="1"/>
        <n v="294" u="1"/>
        <n v="586" u="1"/>
        <n v="841" u="1"/>
        <n v="873" u="1"/>
        <n v="82" u="1"/>
        <n v="650" u="1"/>
        <n v="905" u="1"/>
        <n v="854" u="1"/>
        <n v="663" u="1"/>
        <n v="98" u="1"/>
        <n v="102" u="1"/>
        <n v="492" u="1"/>
        <n v="555" u="1"/>
        <n v="982" u="1"/>
        <n v="842" u="1"/>
        <n v="110" u="1"/>
        <n v="874" u="1"/>
        <n v="114" u="1"/>
        <n v="143" u="1"/>
        <n v="568" u="1"/>
        <n v="651" u="1"/>
        <n v="823" u="1"/>
        <n v="906" u="1"/>
        <n v="600" u="1"/>
        <n v="400" u="1"/>
        <n v="502" u="1"/>
        <n v="263" u="1"/>
        <n v="140" u="1"/>
        <n v="183" u="1"/>
        <n v="983" u="1"/>
        <n v="148" u="1"/>
        <n v="588" u="1"/>
        <n v="156" u="1"/>
        <n v="620" u="1"/>
        <n v="875" u="1"/>
        <n v="164" u="1"/>
        <n v="824" u="1"/>
        <n v="907" u="1"/>
        <n v="601" u="1"/>
        <n v="939" u="1"/>
        <n v="180" u="1"/>
        <n v="888" u="1"/>
        <n v="971" u="1"/>
        <n v="525" u="1"/>
        <n v="493" u="1"/>
        <n v="557" u="1"/>
        <n v="589" u="1"/>
        <n v="621" u="1"/>
        <n v="570" u="1"/>
        <n v="653" u="1"/>
        <n v="825" u="1"/>
        <n v="385" u="1"/>
        <n v="513" u="1"/>
        <n v="602" u="1"/>
        <n v="857" u="1"/>
        <n v="10" u="1"/>
        <n v="401" u="1"/>
        <n v="545" u="1"/>
        <n v="800" u="1"/>
      </sharedItems>
    </cacheField>
    <cacheField name="OA_VALUE" numFmtId="0" sqlType="2">
      <sharedItems containsSemiMixedTypes="0" containsString="0" containsNumber="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invalid="1" refreshedBy="fkadoche" refreshedDate="40213.38753414352" createdVersion="1" refreshedVersion="2" recordCount="17689" upgradeOnRefresh="1">
  <cacheSource type="external" connectionId="7"/>
  <cacheFields count="3">
    <cacheField name="rf_number1" numFmtId="0" sqlType="2">
      <sharedItems containsSemiMixedTypes="0" containsString="0" containsNumber="1" containsInteger="1" minValue="1" maxValue="912" count="152">
        <n v="625"/>
        <n v="36"/>
        <n v="624"/>
        <n v="62"/>
        <n v="52"/>
        <n v="623"/>
        <n v="2"/>
        <n v="57"/>
        <n v="95"/>
        <n v="14"/>
        <n v="105"/>
        <n v="33"/>
        <n v="238"/>
        <n v="44"/>
        <n v="227"/>
        <n v="198"/>
        <n v="223"/>
        <n v="67"/>
        <n v="200"/>
        <n v="13"/>
        <n v="4"/>
        <n v="228"/>
        <n v="7"/>
        <n v="51"/>
        <n v="115"/>
        <n v="156"/>
        <n v="37"/>
        <n v="73"/>
        <n v="151"/>
        <n v="34"/>
        <n v="97"/>
        <n v="185"/>
        <n v="119"/>
        <n v="88"/>
        <n v="117"/>
        <n v="61"/>
        <n v="93"/>
        <n v="209"/>
        <n v="9"/>
        <n v="153"/>
        <n v="224"/>
        <n v="46"/>
        <n v="106"/>
        <n v="154"/>
        <n v="76"/>
        <n v="125"/>
        <n v="5"/>
        <n v="56"/>
        <n v="27"/>
        <n v="30"/>
        <n v="98"/>
        <n v="35"/>
        <n v="75"/>
        <n v="86"/>
        <n v="199"/>
        <n v="104"/>
        <n v="28"/>
        <n v="80"/>
        <n v="158"/>
        <n v="1"/>
        <n v="39"/>
        <n v="89"/>
        <n v="142"/>
        <n v="53"/>
        <n v="100"/>
        <n v="217"/>
        <n v="40"/>
        <n v="10"/>
        <n v="45"/>
        <n v="85"/>
        <n v="152"/>
        <n v="48"/>
        <n v="12"/>
        <n v="66"/>
        <n v="38"/>
        <n v="11"/>
        <n v="222"/>
        <n v="157"/>
        <n v="627"/>
        <n v="620"/>
        <n v="29"/>
        <n v="54"/>
        <n v="226"/>
        <n v="96"/>
        <n v="619"/>
        <n v="133"/>
        <n v="59"/>
        <n v="42"/>
        <n v="101"/>
        <n v="155"/>
        <n v="47"/>
        <n v="205"/>
        <n v="74"/>
        <n v="55"/>
        <n v="207"/>
        <n v="79"/>
        <n v="32"/>
        <n v="3"/>
        <n v="87"/>
        <n v="91"/>
        <n v="94"/>
        <n v="41"/>
        <n v="50"/>
        <n v="107"/>
        <n v="6"/>
        <n v="103"/>
        <n v="116"/>
        <n v="25"/>
        <n v="49"/>
        <n v="622"/>
        <n v="353"/>
        <n v="912"/>
        <n v="77"/>
        <n v="92"/>
        <n v="626"/>
        <n v="43"/>
        <n v="124"/>
        <n v="60"/>
        <n v="102"/>
        <n v="8"/>
        <n v="26"/>
        <n v="90"/>
        <n v="78"/>
        <n v="63"/>
        <n v="206"/>
        <n v="197"/>
        <n v="99"/>
        <n v="660"/>
        <n v="208"/>
        <n v="159"/>
        <n v="118"/>
        <n v="58"/>
        <n v="31"/>
        <n v="15" u="1"/>
        <n v="16" u="1"/>
        <n v="17" u="1"/>
        <n v="65" u="1"/>
        <n v="120" u="1"/>
        <n v="143" u="1"/>
        <n v="177" u="1"/>
        <n v="186" u="1"/>
        <n v="187" u="1"/>
        <n v="188" u="1"/>
        <n v="193" u="1"/>
        <n v="225" u="1"/>
        <n v="230" u="1"/>
        <n v="231" u="1"/>
        <n v="233" u="1"/>
        <n v="237" u="1"/>
        <n v="241" u="1"/>
        <n v="244" u="1"/>
        <n v="645" u="1"/>
      </sharedItems>
    </cacheField>
    <cacheField name="rf_number2" numFmtId="0" sqlType="2">
      <sharedItems containsSemiMixedTypes="0" containsString="0" containsNumber="1" containsInteger="1" minValue="1" maxValue="912" count="152">
        <n v="125"/>
        <n v="89"/>
        <n v="29"/>
        <n v="93"/>
        <n v="47"/>
        <n v="85"/>
        <n v="158"/>
        <n v="185"/>
        <n v="45"/>
        <n v="620"/>
        <n v="54"/>
        <n v="104"/>
        <n v="86"/>
        <n v="78"/>
        <n v="227"/>
        <n v="208"/>
        <n v="619"/>
        <n v="35"/>
        <n v="48"/>
        <n v="66"/>
        <n v="154"/>
        <n v="124"/>
        <n v="74"/>
        <n v="39"/>
        <n v="41"/>
        <n v="100"/>
        <n v="102"/>
        <n v="224"/>
        <n v="205"/>
        <n v="199"/>
        <n v="2"/>
        <n v="53"/>
        <n v="63"/>
        <n v="623"/>
        <n v="52"/>
        <n v="8"/>
        <n v="26"/>
        <n v="155"/>
        <n v="207"/>
        <n v="115"/>
        <n v="77"/>
        <n v="46"/>
        <n v="157"/>
        <n v="49"/>
        <n v="106"/>
        <n v="61"/>
        <n v="11"/>
        <n v="12"/>
        <n v="30"/>
        <n v="3"/>
        <n v="223"/>
        <n v="1"/>
        <n v="105"/>
        <n v="238"/>
        <n v="4"/>
        <n v="627"/>
        <n v="58"/>
        <n v="33"/>
        <n v="625"/>
        <n v="80"/>
        <n v="31"/>
        <n v="76"/>
        <n v="62"/>
        <n v="55"/>
        <n v="107"/>
        <n v="626"/>
        <n v="94"/>
        <n v="159"/>
        <n v="88"/>
        <n v="27"/>
        <n v="117"/>
        <n v="622"/>
        <n v="156"/>
        <n v="228"/>
        <n v="152"/>
        <n v="87"/>
        <n v="198"/>
        <n v="200"/>
        <n v="28"/>
        <n v="7"/>
        <n v="44"/>
        <n v="151"/>
        <n v="34"/>
        <n v="660"/>
        <n v="222"/>
        <n v="32"/>
        <n v="99"/>
        <n v="353"/>
        <n v="67"/>
        <n v="36"/>
        <n v="133"/>
        <n v="101"/>
        <n v="103"/>
        <n v="14"/>
        <n v="59"/>
        <n v="142"/>
        <n v="912"/>
        <n v="217"/>
        <n v="197"/>
        <n v="92"/>
        <n v="118"/>
        <n v="624"/>
        <n v="97"/>
        <n v="13"/>
        <n v="5"/>
        <n v="6"/>
        <n v="226"/>
        <n v="91"/>
        <n v="73"/>
        <n v="50"/>
        <n v="116"/>
        <n v="96"/>
        <n v="79"/>
        <n v="209"/>
        <n v="9"/>
        <n v="42"/>
        <n v="60"/>
        <n v="40"/>
        <n v="43"/>
        <n v="10"/>
        <n v="37"/>
        <n v="51"/>
        <n v="206"/>
        <n v="153"/>
        <n v="90"/>
        <n v="119"/>
        <n v="57"/>
        <n v="95"/>
        <n v="75"/>
        <n v="56"/>
        <n v="25"/>
        <n v="38"/>
        <n v="98"/>
        <n v="15" u="1"/>
        <n v="16" u="1"/>
        <n v="17" u="1"/>
        <n v="65" u="1"/>
        <n v="120" u="1"/>
        <n v="143" u="1"/>
        <n v="177" u="1"/>
        <n v="186" u="1"/>
        <n v="187" u="1"/>
        <n v="188" u="1"/>
        <n v="193" u="1"/>
        <n v="225" u="1"/>
        <n v="230" u="1"/>
        <n v="231" u="1"/>
        <n v="233" u="1"/>
        <n v="237" u="1"/>
        <n v="241" u="1"/>
        <n v="244" u="1"/>
        <n v="645" u="1"/>
      </sharedItems>
    </cacheField>
    <cacheField name="correlatn" numFmtId="0" sqlType="2">
      <sharedItems containsSemiMixedTypes="0" containsString="0" containsNumber="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Noel Kennedy" refreshedDate="42338.60986099537" createdVersion="4" refreshedVersion="4" recordCount="91">
  <cacheSource type="external" connectionId="8"/>
  <cacheFields count="3">
    <cacheField name="CUT_ID" numFmtId="0" sqlType="12">
      <sharedItems count="1">
        <s v="HA"/>
      </sharedItems>
    </cacheField>
    <cacheField name="CUT_NUM" numFmtId="0" sqlType="2">
      <sharedItems containsSemiMixedTypes="0" containsString="0" containsNumber="1" containsInteger="1" minValue="72" maxValue="980" count="91">
        <n v="704"/>
        <n v="577"/>
        <n v="600"/>
        <n v="610"/>
        <n v="620"/>
        <n v="795"/>
        <n v="790"/>
        <n v="624"/>
        <n v="72"/>
        <n v="83"/>
        <n v="100"/>
        <n v="110"/>
        <n v="117"/>
        <n v="625"/>
        <n v="626"/>
        <n v="627"/>
        <n v="628"/>
        <n v="629"/>
        <n v="634"/>
        <n v="635"/>
        <n v="636"/>
        <n v="637"/>
        <n v="638"/>
        <n v="650"/>
        <n v="654"/>
        <n v="655"/>
        <n v="660"/>
        <n v="670"/>
        <n v="674"/>
        <n v="675"/>
        <n v="676"/>
        <n v="677"/>
        <n v="678"/>
        <n v="679"/>
        <n v="684"/>
        <n v="688"/>
        <n v="697"/>
        <n v="699"/>
        <n v="702"/>
        <n v="703"/>
        <n v="705"/>
        <n v="706"/>
        <n v="707"/>
        <n v="708"/>
        <n v="709"/>
        <n v="710"/>
        <n v="714"/>
        <n v="729"/>
        <n v="734"/>
        <n v="735"/>
        <n v="746"/>
        <n v="747"/>
        <n v="749"/>
        <n v="751"/>
        <n v="752"/>
        <n v="753"/>
        <n v="754"/>
        <n v="755"/>
        <n v="800"/>
        <n v="804"/>
        <n v="805"/>
        <n v="806"/>
        <n v="812"/>
        <n v="813"/>
        <n v="814"/>
        <n v="844"/>
        <n v="918"/>
        <n v="919"/>
        <n v="920"/>
        <n v="921"/>
        <n v="922"/>
        <n v="923"/>
        <n v="924"/>
        <n v="925"/>
        <n v="926"/>
        <n v="927"/>
        <n v="929"/>
        <n v="931"/>
        <n v="932"/>
        <n v="933"/>
        <n v="934"/>
        <n v="937"/>
        <n v="935"/>
        <n v="956"/>
        <n v="962"/>
        <n v="967"/>
        <n v="968"/>
        <n v="969"/>
        <n v="970"/>
        <n v="972"/>
        <n v="980"/>
      </sharedItems>
    </cacheField>
    <cacheField name="CUT_DESC" numFmtId="0" sqlType="12">
      <sharedItems count="94">
        <s v="AM_GICS_T"/>
        <s v="EP_ABSPU_G_L"/>
        <s v="1-2 Value Management"/>
        <s v="3 US Credit Portfolio Management"/>
        <s v="4 Portfolio Mgmt"/>
        <s v="AM_USMUN_G_L"/>
        <s v="FG_EXTGUAR_L"/>
        <s v="UP_ABS_A"/>
        <s v="Depfa Bank Plc New York"/>
        <s v="HPFB USA"/>
        <s v="3 Treasury"/>
        <s v="4 Liquidity Management"/>
        <s v="TL_LIQSIR_L"/>
        <s v="UP_ABS_L"/>
        <s v="UP_AGCYSBA_L"/>
        <s v="UP_AGCYSBA_A"/>
        <s v="UP_CAGOVPR_L"/>
        <s v="UP_CMBS_L"/>
        <s v="UP_CORPFIN_L"/>
        <s v="UP_CORPFIN_T"/>
        <s v="UP_MUNICDS_T"/>
        <s v="UP_RMBS_L"/>
        <s v="UP_STUDNBK_L"/>
        <s v="4 Halcyon and Pegasus"/>
        <s v="UH_HLCYPEG_L"/>
        <s v="UH_HLCYPEG_T"/>
        <s v="3 Municipal Products"/>
        <s v="4 Municipal Portfolio"/>
        <s v="AM_BANKBND_L"/>
        <s v="AM_CAMUNI_L"/>
        <s v="AM_DIRPLCM_L"/>
        <s v="AM_GICS_F"/>
        <s v="AM_GICS_V"/>
        <s v="AM_IRSWPS_T"/>
        <s v="AM_LIQFAC_L"/>
        <s v="AM_PALLAS_T"/>
        <s v="AM_SANSABI_T"/>
        <s v="AM_USMUNI_L"/>
        <s v="US Muni Liquidity"/>
        <s v="US IR Derivatives"/>
        <s v="US and Canadian Muni"/>
        <s v="GIC"/>
        <s v="GICs"/>
        <s v="Pallas (SPV)"/>
        <s v="San Sabia (SPV)"/>
        <s v="4 Structured Products Americas"/>
        <s v="AS_CDOGUAR_L"/>
        <s v="AS_STRMUNI_L"/>
        <s v="AS_TRS_L"/>
        <s v="AS_TRS_V"/>
        <s v="CDO Guarantee"/>
        <s v="TRS"/>
        <s v="HP"/>
        <s v="CMBS"/>
        <s v="RMBS"/>
        <s v="ABS"/>
        <s v="Agency / SBAs"/>
        <s v="Corporate/Financial institutions"/>
        <s v="1-4 Infrastructure Finance"/>
        <s v="IF_IFU_A"/>
        <s v="IF_IFU_L"/>
        <s v="IF_IFU_V"/>
        <s v="C_CM_IRates"/>
        <s v="C_TreasuryFunding_NY"/>
        <s v="G_CM_IRates"/>
        <s v="A_EquityInvestment"/>
        <s v="C_GICs_HypoRepo"/>
        <s v="C_GICs_HYR_ASSET_ACCRUAL"/>
        <s v="G_GICs_Asset_Accrual"/>
        <s v="G_GICs_NY"/>
        <s v="G_GICs_Pallas"/>
        <s v="H_GICs_HYR"/>
        <s v="PallasSPV"/>
        <s v="SanSabiaSPV"/>
        <s v="C_CDOGuarantee_NY"/>
        <s v="C_HALCYON_Asset_Accrual"/>
        <s v="C_HALCYON_NY"/>
        <s v="C_CMBS_Asset_Accrual_NY"/>
        <s v="C_CMBSTrading_NY"/>
        <s v="C_CreditArb_NY"/>
        <s v="C_PassRelEstLong_NY"/>
        <s v="A_SecuredLending_NY"/>
        <s v="C_SHORTDURNY_ASSET_ACCRUAL"/>
        <s v="C_CS_LOC"/>
        <s v="C_HomeEQ_NY"/>
        <s v="C_TRS_NY"/>
        <s v="C_US_MBS1"/>
        <s v="G_GICs_HLB"/>
        <s v="G_GICs_SanSabia"/>
        <s v="G_TRS_NY"/>
        <s v="Will be Closed out by YE Deposit"/>
        <s v="Americas Business Area" u="1"/>
        <s v="New York Branch" u="1"/>
        <s v="1-3 Treasury"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Noel Kennedy" refreshedDate="42521.463613310189" refreshedVersion="4" recordCount="1">
  <cacheSource type="external" connectionId="9"/>
  <cacheFields count="3">
    <cacheField name="DATA_DATE" numFmtId="0" sqlType="11">
      <sharedItems containsSemiMixedTypes="0" containsNonDate="0" containsDate="1" containsString="0" minDate="2009-11-04T00:00:00" maxDate="2016-05-31T00:00:00" count="1429">
        <d v="2016-05-30T00:00:00"/>
        <d v="2010-09-29T00:00:00" u="1"/>
        <d v="2011-09-29T00:00:00" u="1"/>
        <d v="2010-10-25T00:00:00" u="1"/>
        <d v="2012-10-25T00:00:00" u="1"/>
        <d v="2009-12-17T00:00:00" u="1"/>
        <d v="2011-11-21T00:00:00" u="1"/>
        <d v="2015-09-29T00:00:00" u="1"/>
        <d v="2012-12-17T00:00:00" u="1"/>
        <d v="2013-12-17T00:00:00" u="1"/>
        <d v="2014-12-17T00:00:00" u="1"/>
        <d v="2015-12-17T00:00:00" u="1"/>
        <d v="2010-10-27T00:00:00" u="1"/>
        <d v="2011-10-27T00:00:00" u="1"/>
        <d v="2010-11-23T00:00:00" u="1"/>
        <d v="2012-11-23T00:00:00" u="1"/>
        <d v="2014-10-27T00:00:00" u="1"/>
        <d v="2011-12-19T00:00:00" u="1"/>
        <d v="2015-10-27T00:00:00" u="1"/>
        <d v="2012-12-19T00:00:00" u="1"/>
        <d v="2013-12-19T00:00:00" u="1"/>
        <d v="2015-11-23T00:00:00" u="1"/>
        <d v="2014-12-19T00:00:00" u="1"/>
        <d v="2010-10-29T00:00:00" u="1"/>
        <d v="2010-11-25T00:00:00" u="1"/>
        <d v="2011-11-25T00:00:00" u="1"/>
        <d v="2013-10-29T00:00:00" u="1"/>
        <d v="2014-10-29T00:00:00" u="1"/>
        <d v="2011-12-21T00:00:00" u="1"/>
        <d v="2015-10-29T00:00:00" u="1"/>
        <d v="2015-12-21T00:00:00" u="1"/>
        <d v="2014-01-02T00:00:00" u="1"/>
        <d v="2011-10-31T00:00:00" u="1"/>
        <d v="2012-10-31T00:00:00" u="1"/>
        <d v="2013-10-31T00:00:00" u="1"/>
        <d v="2012-11-27T00:00:00" u="1"/>
        <d v="2013-12-23T00:00:00" u="1"/>
        <d v="2015-11-27T00:00:00" u="1"/>
        <d v="2010-01-04T00:00:00" u="1"/>
        <d v="2016-01-04T00:00:00" u="1"/>
        <d v="2010-11-29T00:00:00" u="1"/>
        <d v="2011-11-29T00:00:00" u="1"/>
        <d v="2012-11-29T00:00:00" u="1"/>
        <d v="2010-01-06T00:00:00" u="1"/>
        <d v="2010-02-02T00:00:00" u="1"/>
        <d v="2011-02-02T00:00:00" u="1"/>
        <d v="2012-02-02T00:00:00" u="1"/>
        <d v="2014-01-06T00:00:00" u="1"/>
        <d v="2015-01-06T00:00:00" u="1"/>
        <d v="2016-01-06T00:00:00" u="1"/>
        <d v="2015-02-02T00:00:00" u="1"/>
        <d v="2016-02-02T00:00:00" u="1"/>
        <d v="2011-12-27T00:00:00" u="1"/>
        <d v="2012-12-27T00:00:00" u="1"/>
        <d v="2010-01-08T00:00:00" u="1"/>
        <d v="2010-02-04T00:00:00" u="1"/>
        <d v="2011-02-04T00:00:00" u="1"/>
        <d v="2014-01-08T00:00:00" u="1"/>
        <d v="2013-02-04T00:00:00" u="1"/>
        <d v="2015-01-08T00:00:00" u="1"/>
        <d v="2014-02-04T00:00:00" u="1"/>
        <d v="2016-01-08T00:00:00" u="1"/>
        <d v="2015-02-04T00:00:00" u="1"/>
        <d v="2016-02-04T00:00:00" u="1"/>
        <d v="2009-12-29T00:00:00" u="1"/>
        <d v="2011-01-10T00:00:00" u="1"/>
        <d v="2012-01-10T00:00:00" u="1"/>
        <d v="2013-01-10T00:00:00" u="1"/>
        <d v="2010-03-02T00:00:00" u="1"/>
        <d v="2012-02-06T00:00:00" u="1"/>
        <d v="2014-01-10T00:00:00" u="1"/>
        <d v="2011-03-02T00:00:00" u="1"/>
        <d v="2013-02-06T00:00:00" u="1"/>
        <d v="2012-03-02T00:00:00" u="1"/>
        <d v="2014-02-06T00:00:00" u="1"/>
        <d v="2015-02-06T00:00:00" u="1"/>
        <d v="2015-03-02T00:00:00" u="1"/>
        <d v="2016-03-02T00:00:00" u="1"/>
        <d v="2009-12-31T00:00:00" u="1"/>
        <d v="2012-12-31T00:00:00" u="1"/>
        <d v="2013-12-31T00:00:00" u="1"/>
        <d v="2015-12-31T00:00:00" u="1"/>
        <d v="2010-01-12T00:00:00" u="1"/>
        <d v="2011-01-12T00:00:00" u="1"/>
        <d v="2010-02-08T00:00:00" u="1"/>
        <d v="2012-01-12T00:00:00" u="1"/>
        <d v="2011-02-08T00:00:00" u="1"/>
        <d v="2010-03-04T00:00:00" u="1"/>
        <d v="2012-02-08T00:00:00" u="1"/>
        <d v="2011-03-04T00:00:00" u="1"/>
        <d v="2013-02-08T00:00:00" u="1"/>
        <d v="2015-01-12T00:00:00" u="1"/>
        <d v="2016-01-12T00:00:00" u="1"/>
        <d v="2013-03-04T00:00:00" u="1"/>
        <d v="2014-03-04T00:00:00" u="1"/>
        <d v="2016-02-08T00:00:00" u="1"/>
        <d v="2015-03-04T00:00:00" u="1"/>
        <d v="2016-03-04T00:00:00" u="1"/>
        <d v="2010-01-14T00:00:00" u="1"/>
        <d v="2010-02-10T00:00:00" u="1"/>
        <d v="2011-02-10T00:00:00" u="1"/>
        <d v="2013-01-14T00:00:00" u="1"/>
        <d v="2012-02-10T00:00:00" u="1"/>
        <d v="2014-01-14T00:00:00" u="1"/>
        <d v="2015-01-14T00:00:00" u="1"/>
        <d v="2012-03-06T00:00:00" u="1"/>
        <d v="2014-02-10T00:00:00" u="1"/>
        <d v="2016-01-14T00:00:00" u="1"/>
        <d v="2013-03-06T00:00:00" u="1"/>
        <d v="2015-02-10T00:00:00" u="1"/>
        <d v="2012-04-02T00:00:00" u="1"/>
        <d v="2014-03-06T00:00:00" u="1"/>
        <d v="2016-02-10T00:00:00" u="1"/>
        <d v="2013-04-02T00:00:00" u="1"/>
        <d v="2015-03-06T00:00:00" u="1"/>
        <d v="2014-04-02T00:00:00" u="1"/>
        <d v="2015-04-02T00:00:00" u="1"/>
        <d v="2013-01-16T00:00:00" u="1"/>
        <d v="2010-03-08T00:00:00" u="1"/>
        <d v="2014-01-16T00:00:00" u="1"/>
        <d v="2011-03-08T00:00:00" u="1"/>
        <d v="2013-02-12T00:00:00" u="1"/>
        <d v="2012-03-08T00:00:00" u="1"/>
        <d v="2014-02-12T00:00:00" u="1"/>
        <d v="2011-04-04T00:00:00" u="1"/>
        <d v="2013-03-08T00:00:00" u="1"/>
        <d v="2015-02-12T00:00:00" u="1"/>
        <d v="2012-04-04T00:00:00" u="1"/>
        <d v="2013-04-04T00:00:00" u="1"/>
        <d v="2014-04-04T00:00:00" u="1"/>
        <d v="2016-03-08T00:00:00" u="1"/>
        <d v="2016-04-04T00:00:00" u="1"/>
        <d v="2010-01-18T00:00:00" u="1"/>
        <d v="2011-01-18T00:00:00" u="1"/>
        <d v="2011-02-14T00:00:00" u="1"/>
        <d v="2010-03-10T00:00:00" u="1"/>
        <d v="2012-02-14T00:00:00" u="1"/>
        <d v="2011-03-10T00:00:00" u="1"/>
        <d v="2013-02-14T00:00:00" u="1"/>
        <d v="2010-04-06T00:00:00" u="1"/>
        <d v="2014-02-14T00:00:00" u="1"/>
        <d v="2016-01-18T00:00:00" u="1"/>
        <d v="2011-04-06T00:00:00" u="1"/>
        <d v="2014-03-10T00:00:00" u="1"/>
        <d v="2015-03-10T00:00:00" u="1"/>
        <d v="2012-05-02T00:00:00" u="1"/>
        <d v="2016-03-10T00:00:00" u="1"/>
        <d v="2013-05-02T00:00:00" u="1"/>
        <d v="2014-05-02T00:00:00" u="1"/>
        <d v="2016-04-06T00:00:00" u="1"/>
        <d v="2016-05-02T00:00:00" u="1"/>
        <d v="2010-01-20T00:00:00" u="1"/>
        <d v="2011-01-20T00:00:00" u="1"/>
        <d v="2010-02-16T00:00:00" u="1"/>
        <d v="2011-02-16T00:00:00" u="1"/>
        <d v="2010-03-12T00:00:00" u="1"/>
        <d v="2012-02-16T00:00:00" u="1"/>
        <d v="2015-01-20T00:00:00" u="1"/>
        <d v="2012-03-12T00:00:00" u="1"/>
        <d v="2016-01-20T00:00:00" u="1"/>
        <d v="2011-04-08T00:00:00" u="1"/>
        <d v="2013-03-12T00:00:00" u="1"/>
        <d v="2015-02-16T00:00:00" u="1"/>
        <d v="2010-05-04T00:00:00" u="1"/>
        <d v="2014-03-12T00:00:00" u="1"/>
        <d v="2016-02-16T00:00:00" u="1"/>
        <d v="2011-05-04T00:00:00" u="1"/>
        <d v="2013-04-08T00:00:00" u="1"/>
        <d v="2015-03-12T00:00:00" u="1"/>
        <d v="2012-05-04T00:00:00" u="1"/>
        <d v="2014-04-08T00:00:00" u="1"/>
        <d v="2015-04-08T00:00:00" u="1"/>
        <d v="2016-04-08T00:00:00" u="1"/>
        <d v="2016-05-04T00:00:00" u="1"/>
        <d v="2010-01-22T00:00:00" u="1"/>
        <d v="2010-02-18T00:00:00" u="1"/>
        <d v="2013-01-22T00:00:00" u="1"/>
        <d v="2014-01-22T00:00:00" u="1"/>
        <d v="2011-03-14T00:00:00" u="1"/>
        <d v="2013-02-18T00:00:00" u="1"/>
        <d v="2015-01-22T00:00:00" u="1"/>
        <d v="2012-03-14T00:00:00" u="1"/>
        <d v="2014-02-18T00:00:00" u="1"/>
        <d v="2016-01-22T00:00:00" u="1"/>
        <d v="2013-03-14T00:00:00" u="1"/>
        <d v="2015-02-18T00:00:00" u="1"/>
        <d v="2010-05-06T00:00:00" u="1"/>
        <d v="2012-04-10T00:00:00" u="1"/>
        <d v="2014-03-14T00:00:00" u="1"/>
        <d v="2016-02-18T00:00:00" u="1"/>
        <d v="2011-05-06T00:00:00" u="1"/>
        <d v="2013-04-10T00:00:00" u="1"/>
        <d v="2010-06-02T00:00:00" u="1"/>
        <d v="2014-04-10T00:00:00" u="1"/>
        <d v="2016-03-14T00:00:00" u="1"/>
        <d v="2011-06-02T00:00:00" u="1"/>
        <d v="2013-05-06T00:00:00" u="1"/>
        <d v="2015-04-10T00:00:00" u="1"/>
        <d v="2014-05-06T00:00:00" u="1"/>
        <d v="2015-05-06T00:00:00" u="1"/>
        <d v="2014-06-02T00:00:00" u="1"/>
        <d v="2016-05-06T00:00:00" u="1"/>
        <d v="2015-06-02T00:00:00" u="1"/>
        <d v="2011-01-24T00:00:00" u="1"/>
        <d v="2013-01-24T00:00:00" u="1"/>
        <d v="2012-02-20T00:00:00" u="1"/>
        <d v="2014-01-24T00:00:00" u="1"/>
        <d v="2011-03-16T00:00:00" u="1"/>
        <d v="2013-02-20T00:00:00" u="1"/>
        <d v="2010-04-12T00:00:00" u="1"/>
        <d v="2012-03-16T00:00:00" u="1"/>
        <d v="2014-02-20T00:00:00" u="1"/>
        <d v="2011-04-12T00:00:00" u="1"/>
        <d v="2012-04-12T00:00:00" u="1"/>
        <d v="2013-04-12T00:00:00" u="1"/>
        <d v="2015-03-16T00:00:00" u="1"/>
        <d v="2010-06-04T00:00:00" u="1"/>
        <d v="2012-05-08T00:00:00" u="1"/>
        <d v="2016-03-16T00:00:00" u="1"/>
        <d v="2013-05-08T00:00:00" u="1"/>
        <d v="2012-06-04T00:00:00" u="1"/>
        <d v="2014-05-08T00:00:00" u="1"/>
        <d v="2016-04-12T00:00:00" u="1"/>
        <d v="2013-06-04T00:00:00" u="1"/>
        <d v="2015-05-08T00:00:00" u="1"/>
        <d v="2014-06-04T00:00:00" u="1"/>
        <d v="2015-06-04T00:00:00" u="1"/>
        <d v="2010-01-26T00:00:00" u="1"/>
        <d v="2011-01-26T00:00:00" u="1"/>
        <d v="2010-02-22T00:00:00" u="1"/>
        <d v="2011-02-22T00:00:00" u="1"/>
        <d v="2012-02-22T00:00:00" u="1"/>
        <d v="2011-03-18T00:00:00" u="1"/>
        <d v="2013-02-22T00:00:00" u="1"/>
        <d v="2015-01-26T00:00:00" u="1"/>
        <d v="2010-04-14T00:00:00" u="1"/>
        <d v="2016-01-26T00:00:00" u="1"/>
        <d v="2011-04-14T00:00:00" u="1"/>
        <d v="2013-03-18T00:00:00" u="1"/>
        <d v="2010-05-10T00:00:00" u="1"/>
        <d v="2014-03-18T00:00:00" u="1"/>
        <d v="2016-02-22T00:00:00" u="1"/>
        <d v="2011-05-10T00:00:00" u="1"/>
        <d v="2015-03-18T00:00:00" u="1"/>
        <d v="2012-05-10T00:00:00" u="1"/>
        <d v="2014-04-14T00:00:00" u="1"/>
        <d v="2016-03-18T00:00:00" u="1"/>
        <d v="2011-06-06T00:00:00" u="1"/>
        <d v="2013-05-10T00:00:00" u="1"/>
        <d v="2015-04-14T00:00:00" u="1"/>
        <d v="2012-06-06T00:00:00" u="1"/>
        <d v="2016-04-14T00:00:00" u="1"/>
        <d v="2013-06-06T00:00:00" u="1"/>
        <d v="2014-06-06T00:00:00" u="1"/>
        <d v="2016-05-10T00:00:00" u="1"/>
        <d v="2013-07-02T00:00:00" u="1"/>
        <d v="2014-07-02T00:00:00" u="1"/>
        <d v="2015-07-02T00:00:00" u="1"/>
        <d v="2010-01-28T00:00:00" u="1"/>
        <d v="2011-01-28T00:00:00" u="1"/>
        <d v="2010-02-24T00:00:00" u="1"/>
        <d v="2011-02-24T00:00:00" u="1"/>
        <d v="2013-01-28T00:00:00" u="1"/>
        <d v="2012-02-24T00:00:00" u="1"/>
        <d v="2014-01-28T00:00:00" u="1"/>
        <d v="2015-01-28T00:00:00" u="1"/>
        <d v="2010-04-16T00:00:00" u="1"/>
        <d v="2012-03-20T00:00:00" u="1"/>
        <d v="2014-02-24T00:00:00" u="1"/>
        <d v="2016-01-28T00:00:00" u="1"/>
        <d v="2013-03-20T00:00:00" u="1"/>
        <d v="2015-02-24T00:00:00" u="1"/>
        <d v="2010-05-12T00:00:00" u="1"/>
        <d v="2012-04-16T00:00:00" u="1"/>
        <d v="2014-03-20T00:00:00" u="1"/>
        <d v="2016-02-24T00:00:00" u="1"/>
        <d v="2011-05-12T00:00:00" u="1"/>
        <d v="2013-04-16T00:00:00" u="1"/>
        <d v="2015-03-20T00:00:00" u="1"/>
        <d v="2010-06-08T00:00:00" u="1"/>
        <d v="2014-04-16T00:00:00" u="1"/>
        <d v="2011-06-08T00:00:00" u="1"/>
        <d v="2015-04-16T00:00:00" u="1"/>
        <d v="2012-06-08T00:00:00" u="1"/>
        <d v="2014-05-12T00:00:00" u="1"/>
        <d v="2011-07-04T00:00:00" u="1"/>
        <d v="2015-05-12T00:00:00" u="1"/>
        <d v="2012-07-04T00:00:00" u="1"/>
        <d v="2016-05-12T00:00:00" u="1"/>
        <d v="2013-07-04T00:00:00" u="1"/>
        <d v="2015-06-08T00:00:00" u="1"/>
        <d v="2010-02-26T00:00:00" u="1"/>
        <d v="2012-01-30T00:00:00" u="1"/>
        <d v="2010-03-22T00:00:00" u="1"/>
        <d v="2014-01-30T00:00:00" u="1"/>
        <d v="2011-03-22T00:00:00" u="1"/>
        <d v="2013-02-26T00:00:00" u="1"/>
        <d v="2015-01-30T00:00:00" u="1"/>
        <d v="2012-03-22T00:00:00" u="1"/>
        <d v="2014-02-26T00:00:00" u="1"/>
        <d v="2011-04-18T00:00:00" u="1"/>
        <d v="2013-03-22T00:00:00" u="1"/>
        <d v="2015-02-26T00:00:00" u="1"/>
        <d v="2010-05-14T00:00:00" u="1"/>
        <d v="2012-04-18T00:00:00" u="1"/>
        <d v="2016-02-26T00:00:00" u="1"/>
        <d v="2013-04-18T00:00:00" u="1"/>
        <d v="2010-06-10T00:00:00" u="1"/>
        <d v="2012-05-14T00:00:00" u="1"/>
        <d v="2016-03-22T00:00:00" u="1"/>
        <d v="2011-06-10T00:00:00" u="1"/>
        <d v="2013-05-14T00:00:00" u="1"/>
        <d v="2010-07-06T00:00:00" u="1"/>
        <d v="2014-05-14T00:00:00" u="1"/>
        <d v="2016-04-18T00:00:00" u="1"/>
        <d v="2011-07-06T00:00:00" u="1"/>
        <d v="2013-06-10T00:00:00" u="1"/>
        <d v="2015-05-14T00:00:00" u="1"/>
        <d v="2012-07-06T00:00:00" u="1"/>
        <d v="2014-06-10T00:00:00" u="1"/>
        <d v="2011-08-02T00:00:00" u="1"/>
        <d v="2015-06-10T00:00:00" u="1"/>
        <d v="2012-08-02T00:00:00" u="1"/>
        <d v="2013-08-02T00:00:00" u="1"/>
        <d v="2015-07-06T00:00:00" u="1"/>
        <d v="2011-02-28T00:00:00" u="1"/>
        <d v="2010-03-24T00:00:00" u="1"/>
        <d v="2012-02-28T00:00:00" u="1"/>
        <d v="2011-03-24T00:00:00" u="1"/>
        <d v="2013-02-28T00:00:00" u="1"/>
        <d v="2010-04-20T00:00:00" u="1"/>
        <d v="2014-02-28T00:00:00" u="1"/>
        <d v="2011-04-20T00:00:00" u="1"/>
        <d v="2012-04-20T00:00:00" u="1"/>
        <d v="2014-03-24T00:00:00" u="1"/>
        <d v="2011-05-16T00:00:00" u="1"/>
        <d v="2013-05-16T00:00:00" u="1"/>
        <d v="2015-04-20T00:00:00" u="1"/>
        <d v="2010-07-08T00:00:00" u="1"/>
        <d v="2012-06-12T00:00:00" u="1"/>
        <d v="2014-05-16T00:00:00" u="1"/>
        <d v="2016-04-20T00:00:00" u="1"/>
        <d v="2011-07-08T00:00:00" u="1"/>
        <d v="2013-06-12T00:00:00" u="1"/>
        <d v="2010-08-04T00:00:00" u="1"/>
        <d v="2014-06-12T00:00:00" u="1"/>
        <d v="2016-05-16T00:00:00" u="1"/>
        <d v="2011-08-04T00:00:00" u="1"/>
        <d v="2013-07-08T00:00:00" u="1"/>
        <d v="2015-06-12T00:00:00" u="1"/>
        <d v="2014-07-08T00:00:00" u="1"/>
        <d v="2015-07-08T00:00:00" u="1"/>
        <d v="2014-08-04T00:00:00" u="1"/>
        <d v="2015-08-04T00:00:00" u="1"/>
        <d v="2010-03-26T00:00:00" u="1"/>
        <d v="2010-04-22T00:00:00" u="1"/>
        <d v="2012-03-26T00:00:00" u="1"/>
        <d v="2011-04-22T00:00:00" u="1"/>
        <d v="2013-03-26T00:00:00" u="1"/>
        <d v="2010-05-18T00:00:00" u="1"/>
        <d v="2014-03-26T00:00:00" u="1"/>
        <d v="2011-05-18T00:00:00" u="1"/>
        <d v="2013-04-22T00:00:00" u="1"/>
        <d v="2015-03-26T00:00:00" u="1"/>
        <d v="2010-06-14T00:00:00" u="1"/>
        <d v="2012-05-18T00:00:00" u="1"/>
        <d v="2014-04-22T00:00:00" u="1"/>
        <d v="2011-06-14T00:00:00" u="1"/>
        <d v="2015-04-22T00:00:00" u="1"/>
        <d v="2012-06-14T00:00:00" u="1"/>
        <d v="2016-04-22T00:00:00" u="1"/>
        <d v="2013-06-14T00:00:00" u="1"/>
        <d v="2015-05-18T00:00:00" u="1"/>
        <d v="2010-08-06T00:00:00" u="1"/>
        <d v="2012-07-10T00:00:00" u="1"/>
        <d v="2016-05-18T00:00:00" u="1"/>
        <d v="2013-07-10T00:00:00" u="1"/>
        <d v="2010-09-02T00:00:00" u="1"/>
        <d v="2012-08-06T00:00:00" u="1"/>
        <d v="2014-07-10T00:00:00" u="1"/>
        <d v="2013-08-06T00:00:00" u="1"/>
        <d v="2015-07-10T00:00:00" u="1"/>
        <d v="2014-08-06T00:00:00" u="1"/>
        <d v="2013-09-02T00:00:00" u="1"/>
        <d v="2015-08-06T00:00:00" u="1"/>
        <d v="2015-09-02T00:00:00" u="1"/>
        <d v="2011-03-28T00:00:00" u="1"/>
        <d v="2012-03-28T00:00:00" u="1"/>
        <d v="2013-03-28T00:00:00" u="1"/>
        <d v="2010-05-20T00:00:00" u="1"/>
        <d v="2012-04-24T00:00:00" u="1"/>
        <d v="2014-03-28T00:00:00" u="1"/>
        <d v="2011-05-20T00:00:00" u="1"/>
        <d v="2013-04-24T00:00:00" u="1"/>
        <d v="2010-06-16T00:00:00" u="1"/>
        <d v="2014-04-24T00:00:00" u="1"/>
        <d v="2011-06-16T00:00:00" u="1"/>
        <d v="2013-05-20T00:00:00" u="1"/>
        <d v="2010-07-12T00:00:00" u="1"/>
        <d v="2014-05-20T00:00:00" u="1"/>
        <d v="2011-07-12T00:00:00" u="1"/>
        <d v="2015-05-20T00:00:00" u="1"/>
        <d v="2012-07-12T00:00:00" u="1"/>
        <d v="2014-06-16T00:00:00" u="1"/>
        <d v="2016-05-20T00:00:00" u="1"/>
        <d v="2011-08-08T00:00:00" u="1"/>
        <d v="2013-07-12T00:00:00" u="1"/>
        <d v="2015-06-16T00:00:00" u="1"/>
        <d v="2012-08-08T00:00:00" u="1"/>
        <d v="2013-08-08T00:00:00" u="1"/>
        <d v="2012-09-04T00:00:00" u="1"/>
        <d v="2014-08-08T00:00:00" u="1"/>
        <d v="2013-09-04T00:00:00" u="1"/>
        <d v="2014-09-04T00:00:00" u="1"/>
        <d v="2010-03-30T00:00:00" u="1"/>
        <d v="2011-03-30T00:00:00" u="1"/>
        <d v="2010-04-26T00:00:00" u="1"/>
        <d v="2012-03-30T00:00:00" u="1"/>
        <d v="2011-04-26T00:00:00" u="1"/>
        <d v="2012-04-26T00:00:00" u="1"/>
        <d v="2013-04-26T00:00:00" u="1"/>
        <d v="2015-03-30T00:00:00" u="1"/>
        <d v="2010-06-18T00:00:00" u="1"/>
        <d v="2012-05-22T00:00:00" u="1"/>
        <d v="2016-03-30T00:00:00" u="1"/>
        <d v="2013-05-22T00:00:00" u="1"/>
        <d v="2010-07-14T00:00:00" u="1"/>
        <d v="2012-06-18T00:00:00" u="1"/>
        <d v="2014-05-22T00:00:00" u="1"/>
        <d v="2016-04-26T00:00:00" u="1"/>
        <d v="2011-07-14T00:00:00" u="1"/>
        <d v="2013-06-18T00:00:00" u="1"/>
        <d v="2010-08-10T00:00:00" u="1"/>
        <d v="2014-06-18T00:00:00" u="1"/>
        <d v="2011-08-10T00:00:00" u="1"/>
        <d v="2015-06-18T00:00:00" u="1"/>
        <d v="2010-09-06T00:00:00" u="1"/>
        <d v="2012-08-10T00:00:00" u="1"/>
        <d v="2014-07-14T00:00:00" u="1"/>
        <d v="2011-09-06T00:00:00" u="1"/>
        <d v="2015-07-14T00:00:00" u="1"/>
        <d v="2012-09-06T00:00:00" u="1"/>
        <d v="2013-09-06T00:00:00" u="1"/>
        <d v="2015-08-10T00:00:00" u="1"/>
        <d v="2013-10-02T00:00:00" u="1"/>
        <d v="2014-10-02T00:00:00" u="1"/>
        <d v="2015-10-02T00:00:00" u="1"/>
        <d v="2011-04-28T00:00:00" u="1"/>
        <d v="2010-05-24T00:00:00" u="1"/>
        <d v="2011-05-24T00:00:00" u="1"/>
        <d v="2012-05-24T00:00:00" u="1"/>
        <d v="2014-04-28T00:00:00" u="1"/>
        <d v="2011-06-20T00:00:00" u="1"/>
        <d v="2015-04-28T00:00:00" u="1"/>
        <d v="2010-07-16T00:00:00" u="1"/>
        <d v="2012-06-20T00:00:00" u="1"/>
        <d v="2016-04-28T00:00:00" u="1"/>
        <d v="2013-06-20T00:00:00" u="1"/>
        <d v="2010-08-12T00:00:00" u="1"/>
        <d v="2012-07-16T00:00:00" u="1"/>
        <d v="2014-06-20T00:00:00" u="1"/>
        <d v="2011-08-12T00:00:00" u="1"/>
        <d v="2013-07-16T00:00:00" u="1"/>
        <d v="2010-09-08T00:00:00" u="1"/>
        <d v="2014-07-16T00:00:00" u="1"/>
        <d v="2011-09-08T00:00:00" u="1"/>
        <d v="2013-08-12T00:00:00" u="1"/>
        <d v="2015-07-16T00:00:00" u="1"/>
        <d v="2014-08-12T00:00:00" u="1"/>
        <d v="2015-08-12T00:00:00" u="1"/>
        <d v="2012-10-04T00:00:00" u="1"/>
        <d v="2014-09-08T00:00:00" u="1"/>
        <d v="2013-10-04T00:00:00" u="1"/>
        <d v="2015-09-08T00:00:00" u="1"/>
        <d v="2010-05-26T00:00:00" u="1"/>
        <d v="2011-05-26T00:00:00" u="1"/>
        <d v="2013-04-30T00:00:00" u="1"/>
        <d v="2010-06-22T00:00:00" u="1"/>
        <d v="2014-04-30T00:00:00" u="1"/>
        <d v="2011-06-22T00:00:00" u="1"/>
        <d v="2015-04-30T00:00:00" u="1"/>
        <d v="2012-06-22T00:00:00" u="1"/>
        <d v="2011-07-18T00:00:00" u="1"/>
        <d v="2015-05-26T00:00:00" u="1"/>
        <d v="2012-07-18T00:00:00" u="1"/>
        <d v="2016-05-26T00:00:00" u="1"/>
        <d v="2013-07-18T00:00:00" u="1"/>
        <d v="2015-06-22T00:00:00" u="1"/>
        <d v="2010-09-10T00:00:00" u="1"/>
        <d v="2012-08-14T00:00:00" u="1"/>
        <d v="2014-07-18T00:00:00" u="1"/>
        <d v="2013-08-14T00:00:00" u="1"/>
        <d v="2010-10-06T00:00:00" u="1"/>
        <d v="2012-09-10T00:00:00" u="1"/>
        <d v="2014-08-14T00:00:00" u="1"/>
        <d v="2011-10-06T00:00:00" u="1"/>
        <d v="2013-09-10T00:00:00" u="1"/>
        <d v="2015-08-14T00:00:00" u="1"/>
        <d v="2010-11-02T00:00:00" u="1"/>
        <d v="2011-11-02T00:00:00" u="1"/>
        <d v="2015-09-10T00:00:00" u="1"/>
        <d v="2012-11-02T00:00:00" u="1"/>
        <d v="2014-10-06T00:00:00" u="1"/>
        <d v="2015-10-06T00:00:00" u="1"/>
        <d v="2010-06-24T00:00:00" u="1"/>
        <d v="2011-06-24T00:00:00" u="1"/>
        <d v="2013-05-28T00:00:00" u="1"/>
        <d v="2010-07-20T00:00:00" u="1"/>
        <d v="2014-05-28T00:00:00" u="1"/>
        <d v="2011-07-20T00:00:00" u="1"/>
        <d v="2013-06-24T00:00:00" u="1"/>
        <d v="2015-05-28T00:00:00" u="1"/>
        <d v="2010-08-16T00:00:00" u="1"/>
        <d v="2012-07-20T00:00:00" u="1"/>
        <d v="2014-06-24T00:00:00" u="1"/>
        <d v="2011-08-16T00:00:00" u="1"/>
        <d v="2015-06-24T00:00:00" u="1"/>
        <d v="2012-08-16T00:00:00" u="1"/>
        <d v="2011-09-12T00:00:00" u="1"/>
        <d v="2013-08-16T00:00:00" u="1"/>
        <d v="2015-07-20T00:00:00" u="1"/>
        <d v="2012-09-12T00:00:00" u="1"/>
        <d v="2009-11-04T00:00:00" u="1"/>
        <d v="2013-09-12T00:00:00" u="1"/>
        <d v="2010-11-04T00:00:00" u="1"/>
        <d v="2012-10-08T00:00:00" u="1"/>
        <d v="2011-11-04T00:00:00" u="1"/>
        <d v="2013-10-08T00:00:00" u="1"/>
        <d v="2014-10-08T00:00:00" u="1"/>
        <d v="2013-11-04T00:00:00" u="1"/>
        <d v="2015-10-08T00:00:00" u="1"/>
        <d v="2015-11-04T00:00:00" u="1"/>
        <d v="2011-05-30T00:00:00" u="1"/>
        <d v="2012-05-30T00:00:00" u="1"/>
        <d v="2013-05-30T00:00:00" u="1"/>
        <d v="2010-07-22T00:00:00" u="1"/>
        <d v="2012-06-26T00:00:00" u="1"/>
        <d v="2014-05-30T00:00:00" u="1"/>
        <d v="2011-07-22T00:00:00" u="1"/>
        <d v="2013-06-26T00:00:00" u="1"/>
        <d v="2010-08-18T00:00:00" u="1"/>
        <d v="2014-06-26T00:00:00" u="1"/>
        <d v="2011-08-18T00:00:00" u="1"/>
        <d v="2013-07-22T00:00:00" u="1"/>
        <d v="2015-06-26T00:00:00" u="1"/>
        <d v="2010-09-14T00:00:00" u="1"/>
        <d v="2014-07-22T00:00:00" u="1"/>
        <d v="2011-09-14T00:00:00" u="1"/>
        <d v="2015-07-22T00:00:00" u="1"/>
        <d v="2012-09-14T00:00:00" u="1"/>
        <d v="2014-08-18T00:00:00" u="1"/>
        <d v="2015-08-18T00:00:00" u="1"/>
        <d v="2012-10-10T00:00:00" u="1"/>
        <d v="2013-10-10T00:00:00" u="1"/>
        <d v="2015-09-14T00:00:00" u="1"/>
        <d v="2010-12-02T00:00:00" u="1"/>
        <d v="2012-11-06T00:00:00" u="1"/>
        <d v="2011-12-02T00:00:00" u="1"/>
        <d v="2013-11-06T00:00:00" u="1"/>
        <d v="2013-12-02T00:00:00" u="1"/>
        <d v="2015-11-06T00:00:00" u="1"/>
        <d v="2014-12-02T00:00:00" u="1"/>
        <d v="2015-12-02T00:00:00" u="1"/>
        <d v="2011-06-28T00:00:00" u="1"/>
        <d v="2012-06-28T00:00:00" u="1"/>
        <d v="2013-06-28T00:00:00" u="1"/>
        <d v="2010-08-20T00:00:00" u="1"/>
        <d v="2012-07-24T00:00:00" u="1"/>
        <d v="2013-07-24T00:00:00" u="1"/>
        <d v="2010-09-16T00:00:00" u="1"/>
        <d v="2012-08-20T00:00:00" u="1"/>
        <d v="2014-07-24T00:00:00" u="1"/>
        <d v="2011-09-16T00:00:00" u="1"/>
        <d v="2013-08-20T00:00:00" u="1"/>
        <d v="2015-07-24T00:00:00" u="1"/>
        <d v="2010-10-12T00:00:00" u="1"/>
        <d v="2014-08-20T00:00:00" u="1"/>
        <d v="2011-10-12T00:00:00" u="1"/>
        <d v="2013-09-16T00:00:00" u="1"/>
        <d v="2015-08-20T00:00:00" u="1"/>
        <d v="2010-11-08T00:00:00" u="1"/>
        <d v="2012-10-12T00:00:00" u="1"/>
        <d v="2014-09-16T00:00:00" u="1"/>
        <d v="2011-11-08T00:00:00" u="1"/>
        <d v="2015-09-16T00:00:00" u="1"/>
        <d v="2012-11-08T00:00:00" u="1"/>
        <d v="2015-10-12T00:00:00" u="1"/>
        <d v="2012-12-04T00:00:00" u="1"/>
        <d v="2013-12-04T00:00:00" u="1"/>
        <d v="2014-12-04T00:00:00" u="1"/>
        <d v="2015-12-04T00:00:00" u="1"/>
        <d v="2010-06-30T00:00:00" u="1"/>
        <d v="2011-06-30T00:00:00" u="1"/>
        <d v="2010-07-26T00:00:00" u="1"/>
        <d v="2011-07-26T00:00:00" u="1"/>
        <d v="2012-07-26T00:00:00" u="1"/>
        <d v="2014-06-30T00:00:00" u="1"/>
        <d v="2011-08-22T00:00:00" u="1"/>
        <d v="2013-07-26T00:00:00" u="1"/>
        <d v="2015-06-30T00:00:00" u="1"/>
        <d v="2012-08-22T00:00:00" u="1"/>
        <d v="2013-08-22T00:00:00" u="1"/>
        <d v="2010-10-14T00:00:00" u="1"/>
        <d v="2012-09-18T00:00:00" u="1"/>
        <d v="2014-08-22T00:00:00" u="1"/>
        <d v="2011-10-14T00:00:00" u="1"/>
        <d v="2013-09-18T00:00:00" u="1"/>
        <d v="2014-09-18T00:00:00" u="1"/>
        <d v="2013-10-14T00:00:00" u="1"/>
        <d v="2015-09-18T00:00:00" u="1"/>
        <d v="2010-12-06T00:00:00" u="1"/>
        <d v="2014-10-14T00:00:00" u="1"/>
        <d v="2011-12-06T00:00:00" u="1"/>
        <d v="2015-10-14T00:00:00" u="1"/>
        <d v="2012-12-06T00:00:00" u="1"/>
        <d v="2010-07-28T00:00:00" u="1"/>
        <d v="2011-07-28T00:00:00" u="1"/>
        <d v="2011-08-24T00:00:00" u="1"/>
        <d v="2010-09-20T00:00:00" u="1"/>
        <d v="2012-08-24T00:00:00" u="1"/>
        <d v="2014-07-28T00:00:00" u="1"/>
        <d v="2011-09-20T00:00:00" u="1"/>
        <d v="2015-07-28T00:00:00" u="1"/>
        <d v="2012-09-20T00:00:00" u="1"/>
        <d v="2013-09-20T00:00:00" u="1"/>
        <d v="2015-08-24T00:00:00" u="1"/>
        <d v="2010-11-12T00:00:00" u="1"/>
        <d v="2012-10-16T00:00:00" u="1"/>
        <d v="2013-10-16T00:00:00" u="1"/>
        <d v="2010-12-08T00:00:00" u="1"/>
        <d v="2012-11-12T00:00:00" u="1"/>
        <d v="2014-10-16T00:00:00" u="1"/>
        <d v="2011-12-08T00:00:00" u="1"/>
        <d v="2015-10-16T00:00:00" u="1"/>
        <d v="2014-12-08T00:00:00" u="1"/>
        <d v="2015-12-08T00:00:00" u="1"/>
        <d v="2010-07-30T00:00:00" u="1"/>
        <d v="2010-08-26T00:00:00" u="1"/>
        <d v="2012-07-30T00:00:00" u="1"/>
        <d v="2011-08-26T00:00:00" u="1"/>
        <d v="2013-07-30T00:00:00" u="1"/>
        <d v="2010-09-22T00:00:00" u="1"/>
        <d v="2014-07-30T00:00:00" u="1"/>
        <d v="2011-09-22T00:00:00" u="1"/>
        <d v="2013-08-26T00:00:00" u="1"/>
        <d v="2015-07-30T00:00:00" u="1"/>
        <d v="2010-10-18T00:00:00" u="1"/>
        <d v="2014-08-26T00:00:00" u="1"/>
        <d v="2011-10-18T00:00:00" u="1"/>
        <d v="2015-08-26T00:00:00" u="1"/>
        <d v="2012-10-18T00:00:00" u="1"/>
        <d v="2014-09-22T00:00:00" u="1"/>
        <d v="2011-11-14T00:00:00" u="1"/>
        <d v="2013-10-18T00:00:00" u="1"/>
        <d v="2015-09-22T00:00:00" u="1"/>
        <d v="2010-12-10T00:00:00" u="1"/>
        <d v="2012-11-14T00:00:00" u="1"/>
        <d v="2012-12-10T00:00:00" u="1"/>
        <d v="2013-12-10T00:00:00" u="1"/>
        <d v="2014-12-10T00:00:00" u="1"/>
        <d v="2015-12-10T00:00:00" u="1"/>
        <d v="2010-09-24T00:00:00" u="1"/>
        <d v="2012-08-28T00:00:00" u="1"/>
        <d v="2013-08-28T00:00:00" u="1"/>
        <d v="2012-09-24T00:00:00" u="1"/>
        <d v="2014-08-28T00:00:00" u="1"/>
        <d v="2011-10-20T00:00:00" u="1"/>
        <d v="2013-09-24T00:00:00" u="1"/>
        <d v="2015-08-28T00:00:00" u="1"/>
        <d v="2010-11-16T00:00:00" u="1"/>
        <d v="2011-11-16T00:00:00" u="1"/>
        <d v="2015-09-24T00:00:00" u="1"/>
        <d v="2012-11-16T00:00:00" u="1"/>
        <d v="2014-10-20T00:00:00" u="1"/>
        <d v="2011-12-12T00:00:00" u="1"/>
        <d v="2015-10-20T00:00:00" u="1"/>
        <d v="2012-12-12T00:00:00" u="1"/>
        <d v="2013-12-12T00:00:00" u="1"/>
        <d v="2015-11-16T00:00:00" u="1"/>
        <d v="2014-12-12T00:00:00" u="1"/>
        <d v="2010-08-30T00:00:00" u="1"/>
        <d v="2011-08-30T00:00:00" u="1"/>
        <d v="2012-08-30T00:00:00" u="1"/>
        <d v="2011-09-26T00:00:00" u="1"/>
        <d v="2012-09-26T00:00:00" u="1"/>
        <d v="2013-09-26T00:00:00" u="1"/>
        <d v="2010-11-18T00:00:00" u="1"/>
        <d v="2012-10-22T00:00:00" u="1"/>
        <d v="2014-09-26T00:00:00" u="1"/>
        <d v="2013-10-22T00:00:00" u="1"/>
        <d v="2010-12-14T00:00:00" u="1"/>
        <d v="2014-10-22T00:00:00" u="1"/>
        <d v="2011-12-14T00:00:00" u="1"/>
        <d v="2015-10-22T00:00:00" u="1"/>
        <d v="2012-12-14T00:00:00" u="1"/>
        <d v="2015-11-18T00:00:00" u="1"/>
        <d v="2015-12-14T00:00:00" u="1"/>
        <d v="2010-09-28T00:00:00" u="1"/>
        <d v="2011-09-28T00:00:00" u="1"/>
        <d v="2012-09-28T00:00:00" u="1"/>
        <d v="2011-10-24T00:00:00" u="1"/>
        <d v="2012-10-24T00:00:00" u="1"/>
        <d v="2009-12-16T00:00:00" u="1"/>
        <d v="2013-10-24T00:00:00" u="1"/>
        <d v="2015-09-28T00:00:00" u="1"/>
        <d v="2010-12-16T00:00:00" u="1"/>
        <d v="2012-11-20T00:00:00" u="1"/>
        <d v="2014-10-24T00:00:00" u="1"/>
        <d v="2011-12-16T00:00:00" u="1"/>
        <d v="2014-11-20T00:00:00" u="1"/>
        <d v="2013-12-16T00:00:00" u="1"/>
        <d v="2015-11-20T00:00:00" u="1"/>
        <d v="2014-12-16T00:00:00" u="1"/>
        <d v="2015-12-16T00:00:00" u="1"/>
        <d v="2010-09-30T00:00:00" u="1"/>
        <d v="2010-10-26T00:00:00" u="1"/>
        <d v="2011-10-26T00:00:00" u="1"/>
        <d v="2013-09-30T00:00:00" u="1"/>
        <d v="2010-11-22T00:00:00" u="1"/>
        <d v="2009-12-18T00:00:00" u="1"/>
        <d v="2011-11-22T00:00:00" u="1"/>
        <d v="2015-09-30T00:00:00" u="1"/>
        <d v="2012-11-22T00:00:00" u="1"/>
        <d v="2012-12-18T00:00:00" u="1"/>
        <d v="2013-12-18T00:00:00" u="1"/>
        <d v="2014-12-18T00:00:00" u="1"/>
        <d v="2015-12-18T00:00:00" u="1"/>
        <d v="2011-10-28T00:00:00" u="1"/>
        <d v="2011-11-24T00:00:00" u="1"/>
        <d v="2011-12-20T00:00:00" u="1"/>
        <d v="2015-10-28T00:00:00" u="1"/>
        <d v="2012-12-20T00:00:00" u="1"/>
        <d v="2013-12-20T00:00:00" u="1"/>
        <d v="2015-11-24T00:00:00" u="1"/>
        <d v="2010-11-26T00:00:00" u="1"/>
        <d v="2012-10-30T00:00:00" u="1"/>
        <d v="2013-10-30T00:00:00" u="1"/>
        <d v="2012-11-26T00:00:00" u="1"/>
        <d v="2011-12-22T00:00:00" u="1"/>
        <d v="2015-10-30T00:00:00" u="1"/>
        <d v="2014-12-22T00:00:00" u="1"/>
        <d v="2014-01-03T00:00:00" u="1"/>
        <d v="2011-11-28T00:00:00" u="1"/>
        <d v="2012-11-28T00:00:00" u="1"/>
        <d v="2014-11-28T00:00:00" u="1"/>
        <d v="2010-01-05T00:00:00" u="1"/>
        <d v="2010-02-01T00:00:00" u="1"/>
        <d v="2011-02-01T00:00:00" u="1"/>
        <d v="2012-02-01T00:00:00" u="1"/>
        <d v="2013-02-01T00:00:00" u="1"/>
        <d v="2015-01-05T00:00:00" u="1"/>
        <d v="2010-11-30T00:00:00" u="1"/>
        <d v="2011-11-30T00:00:00" u="1"/>
        <d v="2012-11-30T00:00:00" u="1"/>
        <d v="2015-11-30T00:00:00" u="1"/>
        <d v="2010-01-07T00:00:00" u="1"/>
        <d v="2011-01-07T00:00:00" u="1"/>
        <d v="2010-02-03T00:00:00" u="1"/>
        <d v="2011-02-03T00:00:00" u="1"/>
        <d v="2012-02-03T00:00:00" u="1"/>
        <d v="2014-01-07T00:00:00" u="1"/>
        <d v="2015-01-07T00:00:00" u="1"/>
        <d v="2014-02-03T00:00:00" u="1"/>
        <d v="2016-01-07T00:00:00" u="1"/>
        <d v="2015-02-03T00:00:00" u="1"/>
        <d v="2016-02-03T00:00:00" u="1"/>
        <d v="2010-02-05T00:00:00" u="1"/>
        <d v="2010-03-01T00:00:00" u="1"/>
        <d v="2014-01-09T00:00:00" u="1"/>
        <d v="2011-03-01T00:00:00" u="1"/>
        <d v="2013-02-05T00:00:00" u="1"/>
        <d v="2015-01-09T00:00:00" u="1"/>
        <d v="2012-03-01T00:00:00" u="1"/>
        <d v="2014-02-05T00:00:00" u="1"/>
        <d v="2013-03-01T00:00:00" u="1"/>
        <d v="2015-02-05T00:00:00" u="1"/>
        <d v="2016-03-01T00:00:00" u="1"/>
        <d v="2011-12-30T00:00:00" u="1"/>
        <d v="2010-01-11T00:00:00" u="1"/>
        <d v="2011-01-11T00:00:00" u="1"/>
        <d v="2011-02-07T00:00:00" u="1"/>
        <d v="2013-01-11T00:00:00" u="1"/>
        <d v="2010-03-03T00:00:00" u="1"/>
        <d v="2012-02-07T00:00:00" u="1"/>
        <d v="2011-03-03T00:00:00" u="1"/>
        <d v="2013-02-07T00:00:00" u="1"/>
        <d v="2014-02-07T00:00:00" u="1"/>
        <d v="2016-01-11T00:00:00" u="1"/>
        <d v="2014-03-03T00:00:00" u="1"/>
        <d v="2015-03-03T00:00:00" u="1"/>
        <d v="2016-03-03T00:00:00" u="1"/>
        <d v="2010-01-13T00:00:00" u="1"/>
        <d v="2011-01-13T00:00:00" u="1"/>
        <d v="2010-02-09T00:00:00" u="1"/>
        <d v="2011-02-09T00:00:00" u="1"/>
        <d v="2010-03-05T00:00:00" u="1"/>
        <d v="2012-02-09T00:00:00" u="1"/>
        <d v="2014-01-13T00:00:00" u="1"/>
        <d v="2015-01-13T00:00:00" u="1"/>
        <d v="2010-04-01T00:00:00" u="1"/>
        <d v="2012-03-05T00:00:00" u="1"/>
        <d v="2016-01-13T00:00:00" u="1"/>
        <d v="2011-04-01T00:00:00" u="1"/>
        <d v="2013-03-05T00:00:00" u="1"/>
        <d v="2015-02-09T00:00:00" u="1"/>
        <d v="2014-03-05T00:00:00" u="1"/>
        <d v="2016-02-09T00:00:00" u="1"/>
        <d v="2015-03-05T00:00:00" u="1"/>
        <d v="2015-04-01T00:00:00" u="1"/>
        <d v="2010-02-11T00:00:00" u="1"/>
        <d v="2011-02-11T00:00:00" u="1"/>
        <d v="2013-01-15T00:00:00" u="1"/>
        <d v="2014-01-15T00:00:00" u="1"/>
        <d v="2011-03-07T00:00:00" u="1"/>
        <d v="2013-02-11T00:00:00" u="1"/>
        <d v="2015-01-15T00:00:00" u="1"/>
        <d v="2012-03-07T00:00:00" u="1"/>
        <d v="2014-02-11T00:00:00" u="1"/>
        <d v="2013-03-07T00:00:00" u="1"/>
        <d v="2015-02-11T00:00:00" u="1"/>
        <d v="2012-04-03T00:00:00" u="1"/>
        <d v="2014-03-07T00:00:00" u="1"/>
        <d v="2016-02-11T00:00:00" u="1"/>
        <d v="2013-04-03T00:00:00" u="1"/>
        <d v="2014-04-03T00:00:00" u="1"/>
        <d v="2016-03-07T00:00:00" u="1"/>
        <d v="2011-01-17T00:00:00" u="1"/>
        <d v="2013-01-17T00:00:00" u="1"/>
        <d v="2010-03-09T00:00:00" u="1"/>
        <d v="2012-02-13T00:00:00" u="1"/>
        <d v="2014-01-17T00:00:00" u="1"/>
        <d v="2011-03-09T00:00:00" u="1"/>
        <d v="2013-02-13T00:00:00" u="1"/>
        <d v="2010-04-05T00:00:00" u="1"/>
        <d v="2012-03-09T00:00:00" u="1"/>
        <d v="2014-02-13T00:00:00" u="1"/>
        <d v="2011-04-05T00:00:00" u="1"/>
        <d v="2012-04-05T00:00:00" u="1"/>
        <d v="2013-04-05T00:00:00" u="1"/>
        <d v="2015-03-09T00:00:00" u="1"/>
        <d v="2012-05-01T00:00:00" u="1"/>
        <d v="2016-03-09T00:00:00" u="1"/>
        <d v="2016-04-05T00:00:00" u="1"/>
        <d v="2010-01-19T00:00:00" u="1"/>
        <d v="2011-01-19T00:00:00" u="1"/>
        <d v="2010-02-15T00:00:00" u="1"/>
        <d v="2011-02-15T00:00:00" u="1"/>
        <d v="2010-03-11T00:00:00" u="1"/>
        <d v="2012-02-15T00:00:00" u="1"/>
        <d v="2011-03-11T00:00:00" u="1"/>
        <d v="2015-01-19T00:00:00" u="1"/>
        <d v="2010-04-07T00:00:00" u="1"/>
        <d v="2016-01-19T00:00:00" u="1"/>
        <d v="2011-04-07T00:00:00" u="1"/>
        <d v="2013-03-11T00:00:00" u="1"/>
        <d v="2010-05-03T00:00:00" u="1"/>
        <d v="2014-03-11T00:00:00" u="1"/>
        <d v="2016-02-15T00:00:00" u="1"/>
        <d v="2011-05-03T00:00:00" u="1"/>
        <d v="2015-03-11T00:00:00" u="1"/>
        <d v="2012-05-03T00:00:00" u="1"/>
        <d v="2014-04-07T00:00:00" u="1"/>
        <d v="2016-03-11T00:00:00" u="1"/>
        <d v="2013-05-03T00:00:00" u="1"/>
        <d v="2015-04-07T00:00:00" u="1"/>
        <d v="2016-04-07T00:00:00" u="1"/>
        <d v="2016-05-03T00:00:00" u="1"/>
        <d v="2010-01-21T00:00:00" u="1"/>
        <d v="2011-01-21T00:00:00" u="1"/>
        <d v="2010-02-17T00:00:00" u="1"/>
        <d v="2011-02-17T00:00:00" u="1"/>
        <d v="2013-01-21T00:00:00" u="1"/>
        <d v="2014-01-21T00:00:00" u="1"/>
        <d v="2015-01-21T00:00:00" u="1"/>
        <d v="2010-04-09T00:00:00" u="1"/>
        <d v="2012-03-13T00:00:00" u="1"/>
        <d v="2016-01-21T00:00:00" u="1"/>
        <d v="2013-03-13T00:00:00" u="1"/>
        <d v="2010-05-05T00:00:00" u="1"/>
        <d v="2014-03-13T00:00:00" u="1"/>
        <d v="2016-02-17T00:00:00" u="1"/>
        <d v="2011-05-05T00:00:00" u="1"/>
        <d v="2013-04-09T00:00:00" u="1"/>
        <d v="2015-03-13T00:00:00" u="1"/>
        <d v="2010-06-01T00:00:00" u="1"/>
        <d v="2014-04-09T00:00:00" u="1"/>
        <d v="2011-06-01T00:00:00" u="1"/>
        <d v="2015-04-09T00:00:00" u="1"/>
        <d v="2012-06-01T00:00:00" u="1"/>
        <d v="2014-05-05T00:00:00" u="1"/>
        <d v="2015-05-05T00:00:00" u="1"/>
        <d v="2016-05-05T00:00:00" u="1"/>
        <d v="2010-02-19T00:00:00" u="1"/>
        <d v="2013-01-23T00:00:00" u="1"/>
        <d v="2014-01-23T00:00:00" u="1"/>
        <d v="2011-03-15T00:00:00" u="1"/>
        <d v="2013-02-19T00:00:00" u="1"/>
        <d v="2015-01-23T00:00:00" u="1"/>
        <d v="2012-03-15T00:00:00" u="1"/>
        <d v="2014-02-19T00:00:00" u="1"/>
        <d v="2011-04-11T00:00:00" u="1"/>
        <d v="2013-03-15T00:00:00" u="1"/>
        <d v="2015-02-19T00:00:00" u="1"/>
        <d v="2010-05-07T00:00:00" u="1"/>
        <d v="2012-04-11T00:00:00" u="1"/>
        <d v="2016-02-19T00:00:00" u="1"/>
        <d v="2013-04-11T00:00:00" u="1"/>
        <d v="2010-06-03T00:00:00" u="1"/>
        <d v="2012-05-07T00:00:00" u="1"/>
        <d v="2014-04-11T00:00:00" u="1"/>
        <d v="2016-03-15T00:00:00" u="1"/>
        <d v="2013-05-07T00:00:00" u="1"/>
        <d v="2014-05-07T00:00:00" u="1"/>
        <d v="2016-04-11T00:00:00" u="1"/>
        <d v="2013-06-03T00:00:00" u="1"/>
        <d v="2015-05-07T00:00:00" u="1"/>
        <d v="2014-06-03T00:00:00" u="1"/>
        <d v="2015-06-03T00:00:00" u="1"/>
        <d v="2010-01-25T00:00:00" u="1"/>
        <d v="2011-01-25T00:00:00" u="1"/>
        <d v="2011-02-21T00:00:00" u="1"/>
        <d v="2013-01-25T00:00:00" u="1"/>
        <d v="2010-03-17T00:00:00" u="1"/>
        <d v="2012-02-21T00:00:00" u="1"/>
        <d v="2011-03-17T00:00:00" u="1"/>
        <d v="2013-02-21T00:00:00" u="1"/>
        <d v="2010-04-13T00:00:00" u="1"/>
        <d v="2014-02-21T00:00:00" u="1"/>
        <d v="2016-01-25T00:00:00" u="1"/>
        <d v="2011-04-13T00:00:00" u="1"/>
        <d v="2012-04-13T00:00:00" u="1"/>
        <d v="2014-03-17T00:00:00" u="1"/>
        <d v="2011-05-09T00:00:00" u="1"/>
        <d v="2015-03-17T00:00:00" u="1"/>
        <d v="2012-05-09T00:00:00" u="1"/>
        <d v="2016-03-17T00:00:00" u="1"/>
        <d v="2013-05-09T00:00:00" u="1"/>
        <d v="2015-04-13T00:00:00" u="1"/>
        <d v="2010-07-01T00:00:00" u="1"/>
        <d v="2012-06-05T00:00:00" u="1"/>
        <d v="2014-05-09T00:00:00" u="1"/>
        <d v="2016-04-13T00:00:00" u="1"/>
        <d v="2013-06-05T00:00:00" u="1"/>
        <d v="2014-06-05T00:00:00" u="1"/>
        <d v="2016-05-09T00:00:00" u="1"/>
        <d v="2013-07-01T00:00:00" u="1"/>
        <d v="2015-06-05T00:00:00" u="1"/>
        <d v="2014-07-01T00:00:00" u="1"/>
        <d v="2015-07-01T00:00:00" u="1"/>
        <d v="2010-01-27T00:00:00" u="1"/>
        <d v="2011-01-27T00:00:00" u="1"/>
        <d v="2010-02-23T00:00:00" u="1"/>
        <d v="2011-02-23T00:00:00" u="1"/>
        <d v="2010-03-19T00:00:00" u="1"/>
        <d v="2012-02-23T00:00:00" u="1"/>
        <d v="2014-01-27T00:00:00" u="1"/>
        <d v="2015-01-27T00:00:00" u="1"/>
        <d v="2010-04-15T00:00:00" u="1"/>
        <d v="2012-03-19T00:00:00" u="1"/>
        <d v="2016-01-27T00:00:00" u="1"/>
        <d v="2011-04-15T00:00:00" u="1"/>
        <d v="2015-02-23T00:00:00" u="1"/>
        <d v="2010-05-11T00:00:00" u="1"/>
        <d v="2014-03-19T00:00:00" u="1"/>
        <d v="2016-02-23T00:00:00" u="1"/>
        <d v="2011-05-11T00:00:00" u="1"/>
        <d v="2013-04-15T00:00:00" u="1"/>
        <d v="2015-03-19T00:00:00" u="1"/>
        <d v="2010-06-07T00:00:00" u="1"/>
        <d v="2012-05-11T00:00:00" u="1"/>
        <d v="2014-04-15T00:00:00" u="1"/>
        <d v="2011-06-07T00:00:00" u="1"/>
        <d v="2015-04-15T00:00:00" u="1"/>
        <d v="2012-06-07T00:00:00" u="1"/>
        <d v="2016-04-15T00:00:00" u="1"/>
        <d v="2013-06-07T00:00:00" u="1"/>
        <d v="2015-05-11T00:00:00" u="1"/>
        <d v="2016-05-11T00:00:00" u="1"/>
        <d v="2014-07-03T00:00:00" u="1"/>
        <d v="2015-07-03T00:00:00" u="1"/>
        <d v="2010-01-29T00:00:00" u="1"/>
        <d v="2010-02-25T00:00:00" u="1"/>
        <d v="2011-02-25T00:00:00" u="1"/>
        <d v="2013-01-29T00:00:00" u="1"/>
        <d v="2014-01-29T00:00:00" u="1"/>
        <d v="2011-03-21T00:00:00" u="1"/>
        <d v="2013-02-25T00:00:00" u="1"/>
        <d v="2012-03-21T00:00:00" u="1"/>
        <d v="2014-02-25T00:00:00" u="1"/>
        <d v="2013-03-21T00:00:00" u="1"/>
        <d v="2015-02-25T00:00:00" u="1"/>
        <d v="2010-05-13T00:00:00" u="1"/>
        <d v="2012-04-17T00:00:00" u="1"/>
        <d v="2014-03-21T00:00:00" u="1"/>
        <d v="2016-02-25T00:00:00" u="1"/>
        <d v="2011-05-13T00:00:00" u="1"/>
        <d v="2013-04-17T00:00:00" u="1"/>
        <d v="2010-06-09T00:00:00" u="1"/>
        <d v="2014-04-17T00:00:00" u="1"/>
        <d v="2016-03-21T00:00:00" u="1"/>
        <d v="2011-06-09T00:00:00" u="1"/>
        <d v="2013-05-13T00:00:00" u="1"/>
        <d v="2015-04-17T00:00:00" u="1"/>
        <d v="2010-07-05T00:00:00" u="1"/>
        <d v="2014-05-13T00:00:00" u="1"/>
        <d v="2011-07-05T00:00:00" u="1"/>
        <d v="2015-05-13T00:00:00" u="1"/>
        <d v="2012-07-05T00:00:00" u="1"/>
        <d v="2016-05-13T00:00:00" u="1"/>
        <d v="2013-07-05T00:00:00" u="1"/>
        <d v="2015-06-09T00:00:00" u="1"/>
        <d v="2012-08-01T00:00:00" u="1"/>
        <d v="2013-08-01T00:00:00" u="1"/>
        <d v="2014-08-01T00:00:00" u="1"/>
        <d v="2011-01-31T00:00:00" u="1"/>
        <d v="2012-01-31T00:00:00" u="1"/>
        <d v="2013-01-31T00:00:00" u="1"/>
        <d v="2010-03-23T00:00:00" u="1"/>
        <d v="2012-02-27T00:00:00" u="1"/>
        <d v="2014-01-31T00:00:00" u="1"/>
        <d v="2011-03-23T00:00:00" u="1"/>
        <d v="2013-02-27T00:00:00" u="1"/>
        <d v="2010-04-19T00:00:00" u="1"/>
        <d v="2012-03-23T00:00:00" u="1"/>
        <d v="2014-02-27T00:00:00" u="1"/>
        <d v="2011-04-19T00:00:00" u="1"/>
        <d v="2015-02-27T00:00:00" u="1"/>
        <d v="2012-04-19T00:00:00" u="1"/>
        <d v="2013-04-19T00:00:00" u="1"/>
        <d v="2015-03-23T00:00:00" u="1"/>
        <d v="2010-06-11T00:00:00" u="1"/>
        <d v="2012-05-15T00:00:00" u="1"/>
        <d v="2016-03-23T00:00:00" u="1"/>
        <d v="2013-05-15T00:00:00" u="1"/>
        <d v="2010-07-07T00:00:00" u="1"/>
        <d v="2012-06-11T00:00:00" u="1"/>
        <d v="2014-05-15T00:00:00" u="1"/>
        <d v="2016-04-19T00:00:00" u="1"/>
        <d v="2011-07-07T00:00:00" u="1"/>
        <d v="2013-06-11T00:00:00" u="1"/>
        <d v="2015-05-15T00:00:00" u="1"/>
        <d v="2010-08-03T00:00:00" u="1"/>
        <d v="2014-06-11T00:00:00" u="1"/>
        <d v="2011-08-03T00:00:00" u="1"/>
        <d v="2015-06-11T00:00:00" u="1"/>
        <d v="2012-08-03T00:00:00" u="1"/>
        <d v="2014-07-07T00:00:00" u="1"/>
        <d v="2015-07-07T00:00:00" u="1"/>
        <d v="2010-03-25T00:00:00" u="1"/>
        <d v="2012-02-29T00:00:00" u="1"/>
        <d v="2011-03-25T00:00:00" u="1"/>
        <d v="2010-04-21T00:00:00" u="1"/>
        <d v="2013-03-25T00:00:00" u="1"/>
        <d v="2010-05-17T00:00:00" u="1"/>
        <d v="2014-03-25T00:00:00" u="1"/>
        <d v="2011-05-17T00:00:00" u="1"/>
        <d v="2015-03-25T00:00:00" u="1"/>
        <d v="2012-05-17T00:00:00" u="1"/>
        <d v="2013-05-17T00:00:00" u="1"/>
        <d v="2015-04-21T00:00:00" u="1"/>
        <d v="2010-07-09T00:00:00" u="1"/>
        <d v="2012-06-13T00:00:00" u="1"/>
        <d v="2016-04-21T00:00:00" u="1"/>
        <d v="2013-06-13T00:00:00" u="1"/>
        <d v="2010-08-05T00:00:00" u="1"/>
        <d v="2014-06-13T00:00:00" u="1"/>
        <d v="2016-05-17T00:00:00" u="1"/>
        <d v="2011-08-05T00:00:00" u="1"/>
        <d v="2013-07-09T00:00:00" u="1"/>
        <d v="2010-09-01T00:00:00" u="1"/>
        <d v="2014-07-09T00:00:00" u="1"/>
        <d v="2011-09-01T00:00:00" u="1"/>
        <d v="2013-08-05T00:00:00" u="1"/>
        <d v="2015-07-09T00:00:00" u="1"/>
        <d v="2014-08-05T00:00:00" u="1"/>
        <d v="2015-08-05T00:00:00" u="1"/>
        <d v="2014-09-01T00:00:00" u="1"/>
        <d v="2015-09-01T00:00:00" u="1"/>
        <d v="2010-04-23T00:00:00" u="1"/>
        <d v="2012-03-27T00:00:00" u="1"/>
        <d v="2013-03-27T00:00:00" u="1"/>
        <d v="2010-05-19T00:00:00" u="1"/>
        <d v="2012-04-23T00:00:00" u="1"/>
        <d v="2014-03-27T00:00:00" u="1"/>
        <d v="2011-05-19T00:00:00" u="1"/>
        <d v="2013-04-23T00:00:00" u="1"/>
        <d v="2015-03-27T00:00:00" u="1"/>
        <d v="2010-06-15T00:00:00" u="1"/>
        <d v="2014-04-23T00:00:00" u="1"/>
        <d v="2011-06-15T00:00:00" u="1"/>
        <d v="2012-06-15T00:00:00" u="1"/>
        <d v="2014-05-19T00:00:00" u="1"/>
        <d v="2011-07-11T00:00:00" u="1"/>
        <d v="2015-05-19T00:00:00" u="1"/>
        <d v="2012-07-11T00:00:00" u="1"/>
        <d v="2016-05-19T00:00:00" u="1"/>
        <d v="2013-07-11T00:00:00" u="1"/>
        <d v="2015-06-15T00:00:00" u="1"/>
        <d v="2012-08-07T00:00:00" u="1"/>
        <d v="2014-07-11T00:00:00" u="1"/>
        <d v="2013-08-07T00:00:00" u="1"/>
        <d v="2012-09-03T00:00:00" u="1"/>
        <d v="2014-08-07T00:00:00" u="1"/>
        <d v="2013-09-03T00:00:00" u="1"/>
        <d v="2015-08-07T00:00:00" u="1"/>
        <d v="2014-09-03T00:00:00" u="1"/>
        <d v="2015-09-03T00:00:00" u="1"/>
        <d v="2010-03-29T00:00:00" u="1"/>
        <d v="2011-03-29T00:00:00" u="1"/>
        <d v="2012-03-29T00:00:00" u="1"/>
        <d v="2010-05-21T00:00:00" u="1"/>
        <d v="2012-04-25T00:00:00" u="1"/>
        <d v="2013-04-25T00:00:00" u="1"/>
        <d v="2010-06-17T00:00:00" u="1"/>
        <d v="2012-05-21T00:00:00" u="1"/>
        <d v="2014-04-25T00:00:00" u="1"/>
        <d v="2016-03-29T00:00:00" u="1"/>
        <d v="2011-06-17T00:00:00" u="1"/>
        <d v="2013-05-21T00:00:00" u="1"/>
        <d v="2010-07-13T00:00:00" u="1"/>
        <d v="2014-05-21T00:00:00" u="1"/>
        <d v="2016-04-25T00:00:00" u="1"/>
        <d v="2011-07-13T00:00:00" u="1"/>
        <d v="2013-06-17T00:00:00" u="1"/>
        <d v="2015-05-21T00:00:00" u="1"/>
        <d v="2010-08-09T00:00:00" u="1"/>
        <d v="2012-07-13T00:00:00" u="1"/>
        <d v="2014-06-17T00:00:00" u="1"/>
        <d v="2011-08-09T00:00:00" u="1"/>
        <d v="2015-06-17T00:00:00" u="1"/>
        <d v="2012-08-09T00:00:00" u="1"/>
        <d v="2011-09-05T00:00:00" u="1"/>
        <d v="2013-08-09T00:00:00" u="1"/>
        <d v="2015-07-13T00:00:00" u="1"/>
        <d v="2012-09-05T00:00:00" u="1"/>
        <d v="2013-09-05T00:00:00" u="1"/>
        <d v="2012-10-01T00:00:00" u="1"/>
        <d v="2014-09-05T00:00:00" u="1"/>
        <d v="2013-10-01T00:00:00" u="1"/>
        <d v="2014-10-01T00:00:00" u="1"/>
        <d v="2015-10-01T00:00:00" u="1"/>
        <d v="2010-03-31T00:00:00" u="1"/>
        <d v="2011-03-31T00:00:00" u="1"/>
        <d v="2010-04-27T00:00:00" u="1"/>
        <d v="2012-04-27T00:00:00" u="1"/>
        <d v="2014-03-31T00:00:00" u="1"/>
        <d v="2011-05-23T00:00:00" u="1"/>
        <d v="2015-03-31T00:00:00" u="1"/>
        <d v="2012-05-23T00:00:00" u="1"/>
        <d v="2016-03-31T00:00:00" u="1"/>
        <d v="2013-05-23T00:00:00" u="1"/>
        <d v="2015-04-27T00:00:00" u="1"/>
        <d v="2010-07-15T00:00:00" u="1"/>
        <d v="2012-06-19T00:00:00" u="1"/>
        <d v="2014-05-23T00:00:00" u="1"/>
        <d v="2016-04-27T00:00:00" u="1"/>
        <d v="2011-07-15T00:00:00" u="1"/>
        <d v="2013-06-19T00:00:00" u="1"/>
        <d v="2010-08-11T00:00:00" u="1"/>
        <d v="2014-06-19T00:00:00" u="1"/>
        <d v="2016-05-23T00:00:00" u="1"/>
        <d v="2011-08-11T00:00:00" u="1"/>
        <d v="2013-07-15T00:00:00" u="1"/>
        <d v="2015-06-19T00:00:00" u="1"/>
        <d v="2010-09-07T00:00:00" u="1"/>
        <d v="2014-07-15T00:00:00" u="1"/>
        <d v="2011-09-07T00:00:00" u="1"/>
        <d v="2015-07-15T00:00:00" u="1"/>
        <d v="2012-09-07T00:00:00" u="1"/>
        <d v="2011-10-03T00:00:00" u="1"/>
        <d v="2015-08-11T00:00:00" u="1"/>
        <d v="2012-10-03T00:00:00" u="1"/>
        <d v="2013-10-03T00:00:00" u="1"/>
        <d v="2015-09-07T00:00:00" u="1"/>
        <d v="2014-10-03T00:00:00" u="1"/>
        <d v="2010-04-29T00:00:00" u="1"/>
        <d v="2011-04-29T00:00:00" u="1"/>
        <d v="2010-05-25T00:00:00" u="1"/>
        <d v="2011-05-25T00:00:00" u="1"/>
        <d v="2013-04-29T00:00:00" u="1"/>
        <d v="2010-06-21T00:00:00" u="1"/>
        <d v="2014-04-29T00:00:00" u="1"/>
        <d v="2011-06-21T00:00:00" u="1"/>
        <d v="2015-04-29T00:00:00" u="1"/>
        <d v="2012-06-21T00:00:00" u="1"/>
        <d v="2013-06-21T00:00:00" u="1"/>
        <d v="2015-05-25T00:00:00" u="1"/>
        <d v="2010-08-13T00:00:00" u="1"/>
        <d v="2012-07-17T00:00:00" u="1"/>
        <d v="2016-05-25T00:00:00" u="1"/>
        <d v="2013-07-17T00:00:00" u="1"/>
        <d v="2010-09-09T00:00:00" u="1"/>
        <d v="2012-08-13T00:00:00" u="1"/>
        <d v="2014-07-17T00:00:00" u="1"/>
        <d v="2011-09-09T00:00:00" u="1"/>
        <d v="2013-08-13T00:00:00" u="1"/>
        <d v="2015-07-17T00:00:00" u="1"/>
        <d v="2014-08-13T00:00:00" u="1"/>
        <d v="2011-10-05T00:00:00" u="1"/>
        <d v="2013-09-09T00:00:00" u="1"/>
        <d v="2015-08-13T00:00:00" u="1"/>
        <d v="2010-11-01T00:00:00" u="1"/>
        <d v="2014-09-09T00:00:00" u="1"/>
        <d v="2011-11-01T00:00:00" u="1"/>
        <d v="2015-09-09T00:00:00" u="1"/>
        <d v="2012-11-01T00:00:00" u="1"/>
        <d v="2013-11-01T00:00:00" u="1"/>
        <d v="2010-05-27T00:00:00" u="1"/>
        <d v="2010-06-23T00:00:00" u="1"/>
        <d v="2011-06-23T00:00:00" u="1"/>
        <d v="2013-05-27T00:00:00" u="1"/>
        <d v="2010-07-19T00:00:00" u="1"/>
        <d v="2014-05-27T00:00:00" u="1"/>
        <d v="2011-07-19T00:00:00" u="1"/>
        <d v="2015-05-27T00:00:00" u="1"/>
        <d v="2012-07-19T00:00:00" u="1"/>
        <d v="2014-06-23T00:00:00" u="1"/>
        <d v="2011-08-15T00:00:00" u="1"/>
        <d v="2013-07-19T00:00:00" u="1"/>
        <d v="2015-06-23T00:00:00" u="1"/>
        <d v="2012-08-15T00:00:00" u="1"/>
        <d v="2013-08-15T00:00:00" u="1"/>
        <d v="2010-10-07T00:00:00" u="1"/>
        <d v="2012-09-11T00:00:00" u="1"/>
        <d v="2014-08-15T00:00:00" u="1"/>
        <d v="2013-09-11T00:00:00" u="1"/>
        <d v="2010-11-03T00:00:00" u="1"/>
        <d v="2011-11-03T00:00:00" u="1"/>
        <d v="2013-10-07T00:00:00" u="1"/>
        <d v="2015-09-11T00:00:00" u="1"/>
        <d v="2014-10-07T00:00:00" u="1"/>
        <d v="2015-10-07T00:00:00" u="1"/>
        <d v="2010-06-25T00:00:00" u="1"/>
        <d v="2012-05-29T00:00:00" u="1"/>
        <d v="2013-05-29T00:00:00" u="1"/>
        <d v="2010-07-21T00:00:00" u="1"/>
        <d v="2012-06-25T00:00:00" u="1"/>
        <d v="2014-05-29T00:00:00" u="1"/>
        <d v="2011-07-21T00:00:00" u="1"/>
        <d v="2013-06-25T00:00:00" u="1"/>
        <d v="2015-05-29T00:00:00" u="1"/>
        <d v="2010-08-17T00:00:00" u="1"/>
        <d v="2014-06-25T00:00:00" u="1"/>
        <d v="2011-08-17T00:00:00" u="1"/>
        <d v="2015-06-25T00:00:00" u="1"/>
        <d v="2010-09-13T00:00:00" u="1"/>
        <d v="2012-08-17T00:00:00" u="1"/>
        <d v="2014-07-21T00:00:00" u="1"/>
        <d v="2011-09-13T00:00:00" u="1"/>
        <d v="2015-07-21T00:00:00" u="1"/>
        <d v="2012-09-13T00:00:00" u="1"/>
        <d v="2009-11-05T00:00:00" u="1"/>
        <d v="2013-09-13T00:00:00" u="1"/>
        <d v="2015-08-17T00:00:00" u="1"/>
        <d v="2010-11-05T00:00:00" u="1"/>
        <d v="2012-10-09T00:00:00" u="1"/>
        <d v="2013-10-09T00:00:00" u="1"/>
        <d v="2012-11-05T00:00:00" u="1"/>
        <d v="2014-10-09T00:00:00" u="1"/>
        <d v="2011-12-01T00:00:00" u="1"/>
        <d v="2013-11-05T00:00:00" u="1"/>
        <d v="2015-11-05T00:00:00" u="1"/>
        <d v="2014-12-01T00:00:00" u="1"/>
        <d v="2015-12-01T00:00:00" u="1"/>
        <d v="2010-05-31T00:00:00" u="1"/>
        <d v="2011-05-31T00:00:00" u="1"/>
        <d v="2012-05-31T00:00:00" u="1"/>
        <d v="2013-05-31T00:00:00" u="1"/>
        <d v="2010-07-23T00:00:00" u="1"/>
        <d v="2012-06-27T00:00:00" u="1"/>
        <d v="2013-06-27T00:00:00" u="1"/>
        <d v="2010-08-19T00:00:00" u="1"/>
        <d v="2012-07-23T00:00:00" u="1"/>
        <d v="2014-06-27T00:00:00" u="1"/>
        <d v="2011-08-19T00:00:00" u="1"/>
        <d v="2013-07-23T00:00:00" u="1"/>
        <d v="2010-09-15T00:00:00" u="1"/>
        <d v="2014-07-23T00:00:00" u="1"/>
        <d v="2011-09-15T00:00:00" u="1"/>
        <d v="2013-08-19T00:00:00" u="1"/>
        <d v="2015-07-23T00:00:00" u="1"/>
        <d v="2010-10-11T00:00:00" u="1"/>
        <d v="2014-08-19T00:00:00" u="1"/>
        <d v="2011-10-11T00:00:00" u="1"/>
        <d v="2015-08-19T00:00:00" u="1"/>
        <d v="2012-10-11T00:00:00" u="1"/>
        <d v="2011-11-07T00:00:00" u="1"/>
        <d v="2015-09-15T00:00:00" u="1"/>
        <d v="2010-12-03T00:00:00" u="1"/>
        <d v="2012-11-07T00:00:00" u="1"/>
        <d v="2012-12-03T00:00:00" u="1"/>
        <d v="2013-12-03T00:00:00" u="1"/>
        <d v="2014-12-03T00:00:00" u="1"/>
        <d v="2015-12-03T00:00:00" u="1"/>
        <d v="2010-06-29T00:00:00" u="1"/>
        <d v="2011-06-29T00:00:00" u="1"/>
        <d v="2012-06-29T00:00:00" u="1"/>
        <d v="2011-07-25T00:00:00" u="1"/>
        <d v="2012-07-25T00:00:00" u="1"/>
        <d v="2013-07-25T00:00:00" u="1"/>
        <d v="2015-06-29T00:00:00" u="1"/>
        <d v="2010-09-17T00:00:00" u="1"/>
        <d v="2012-08-21T00:00:00" u="1"/>
        <d v="2014-07-25T00:00:00" u="1"/>
        <d v="2013-08-21T00:00:00" u="1"/>
        <d v="2010-10-13T00:00:00" u="1"/>
        <d v="2012-09-17T00:00:00" u="1"/>
        <d v="2014-08-21T00:00:00" u="1"/>
        <d v="2011-10-13T00:00:00" u="1"/>
        <d v="2013-09-17T00:00:00" u="1"/>
        <d v="2015-08-21T00:00:00" u="1"/>
        <d v="2010-11-09T00:00:00" u="1"/>
        <d v="2014-09-17T00:00:00" u="1"/>
        <d v="2011-11-09T00:00:00" u="1"/>
        <d v="2015-09-17T00:00:00" u="1"/>
        <d v="2014-10-13T00:00:00" u="1"/>
        <d v="2011-12-05T00:00:00" u="1"/>
        <d v="2015-10-13T00:00:00" u="1"/>
        <d v="2012-12-05T00:00:00" u="1"/>
        <d v="2015-11-09T00:00:00" u="1"/>
        <d v="2014-12-05T00:00:00" u="1"/>
        <d v="2010-07-27T00:00:00" u="1"/>
        <d v="2011-07-27T00:00:00" u="1"/>
        <d v="2010-08-23T00:00:00" u="1"/>
        <d v="2012-07-27T00:00:00" u="1"/>
        <d v="2011-08-23T00:00:00" u="1"/>
        <d v="2012-08-23T00:00:00" u="1"/>
        <d v="2011-09-19T00:00:00" u="1"/>
        <d v="2013-08-23T00:00:00" u="1"/>
        <d v="2015-07-27T00:00:00" u="1"/>
        <d v="2010-10-15T00:00:00" u="1"/>
        <d v="2012-09-19T00:00:00" u="1"/>
        <d v="2013-09-19T00:00:00" u="1"/>
        <d v="2010-11-11T00:00:00" u="1"/>
        <d v="2012-10-15T00:00:00" u="1"/>
        <d v="2011-11-11T00:00:00" u="1"/>
        <d v="2013-10-15T00:00:00" u="1"/>
        <d v="2010-12-07T00:00:00" u="1"/>
        <d v="2014-10-15T00:00:00" u="1"/>
        <d v="2011-12-07T00:00:00" u="1"/>
        <d v="2015-10-15T00:00:00" u="1"/>
        <d v="2012-12-07T00:00:00" u="1"/>
        <d v="2015-11-11T00:00:00" u="1"/>
        <d v="2015-12-07T00:00:00" u="1"/>
        <d v="2010-07-29T00:00:00" u="1"/>
        <d v="2011-07-29T00:00:00" u="1"/>
        <d v="2010-08-25T00:00:00" u="1"/>
        <d v="2011-08-25T00:00:00" u="1"/>
        <d v="2013-07-29T00:00:00" u="1"/>
        <d v="2010-09-21T00:00:00" u="1"/>
        <d v="2014-07-29T00:00:00" u="1"/>
        <d v="2011-09-21T00:00:00" u="1"/>
        <d v="2015-07-29T00:00:00" u="1"/>
        <d v="2012-09-21T00:00:00" u="1"/>
        <d v="2014-08-25T00:00:00" u="1"/>
        <d v="2011-10-17T00:00:00" u="1"/>
        <d v="2015-08-25T00:00:00" u="1"/>
        <d v="2012-10-17T00:00:00" u="1"/>
        <d v="2013-10-17T00:00:00" u="1"/>
        <d v="2015-09-21T00:00:00" u="1"/>
        <d v="2010-12-09T00:00:00" u="1"/>
        <d v="2012-11-13T00:00:00" u="1"/>
        <d v="2014-10-17T00:00:00" u="1"/>
        <d v="2011-12-09T00:00:00" u="1"/>
        <d v="2013-12-09T00:00:00" u="1"/>
        <d v="2015-11-13T00:00:00" u="1"/>
        <d v="2014-12-09T00:00:00" u="1"/>
        <d v="2015-12-09T00:00:00" u="1"/>
        <d v="2010-08-27T00:00:00" u="1"/>
        <d v="2012-07-31T00:00:00" u="1"/>
        <d v="2013-07-31T00:00:00" u="1"/>
        <d v="2012-08-27T00:00:00" u="1"/>
        <d v="2014-07-31T00:00:00" u="1"/>
        <d v="2011-09-23T00:00:00" u="1"/>
        <d v="2013-08-27T00:00:00" u="1"/>
        <d v="2015-07-31T00:00:00" u="1"/>
        <d v="2014-08-27T00:00:00" u="1"/>
        <d v="2011-10-19T00:00:00" u="1"/>
        <d v="2013-09-23T00:00:00" u="1"/>
        <d v="2015-08-27T00:00:00" u="1"/>
        <d v="2010-11-15T00:00:00" u="1"/>
        <d v="2012-10-19T00:00:00" u="1"/>
        <d v="2011-11-15T00:00:00" u="1"/>
        <d v="2015-09-23T00:00:00" u="1"/>
        <d v="2012-11-15T00:00:00" u="1"/>
        <d v="2015-10-19T00:00:00" u="1"/>
        <d v="2012-12-11T00:00:00" u="1"/>
        <d v="2013-12-11T00:00:00" u="1"/>
        <d v="2014-12-11T00:00:00" u="1"/>
        <d v="2015-12-11T00:00:00" u="1"/>
        <d v="2011-08-29T00:00:00" u="1"/>
        <d v="2012-08-29T00:00:00" u="1"/>
        <d v="2013-08-29T00:00:00" u="1"/>
        <d v="2012-09-25T00:00:00" u="1"/>
        <d v="2014-08-29T00:00:00" u="1"/>
        <d v="2011-10-21T00:00:00" u="1"/>
        <d v="2013-09-25T00:00:00" u="1"/>
        <d v="2010-11-17T00:00:00" u="1"/>
        <d v="2014-09-25T00:00:00" u="1"/>
        <d v="2011-11-17T00:00:00" u="1"/>
        <d v="2013-10-21T00:00:00" u="1"/>
        <d v="2015-09-25T00:00:00" u="1"/>
        <d v="2010-12-13T00:00:00" u="1"/>
        <d v="2014-10-21T00:00:00" u="1"/>
        <d v="2011-12-13T00:00:00" u="1"/>
        <d v="2015-10-21T00:00:00" u="1"/>
        <d v="2012-12-13T00:00:00" u="1"/>
        <d v="2014-11-17T00:00:00" u="1"/>
        <d v="2013-12-13T00:00:00" u="1"/>
        <d v="2015-11-17T00:00:00" u="1"/>
        <d v="2010-08-31T00:00:00" u="1"/>
        <d v="2011-08-31T00:00:00" u="1"/>
        <d v="2010-09-27T00:00:00" u="1"/>
        <d v="2011-09-27T00:00:00" u="1"/>
        <d v="2012-09-27T00:00:00" u="1"/>
        <d v="2013-09-27T00:00:00" u="1"/>
        <d v="2015-08-31T00:00:00" u="1"/>
        <d v="2010-11-19T00:00:00" u="1"/>
        <d v="2012-10-23T00:00:00" u="1"/>
        <d v="2013-10-23T00:00:00" u="1"/>
        <d v="2010-12-15T00:00:00" u="1"/>
        <d v="2012-11-19T00:00:00" u="1"/>
        <d v="2014-10-23T00:00:00" u="1"/>
        <d v="2011-12-15T00:00:00" u="1"/>
        <d v="2015-10-23T00:00:00" u="1"/>
        <d v="2014-11-19T00:00:00" u="1"/>
        <d v="2015-11-19T00:00:00" u="1"/>
        <d v="2014-12-15T00:00:00" u="1"/>
        <d v="2015-12-15T00:00:00" u="1"/>
      </sharedItems>
    </cacheField>
    <cacheField name="CURRENCY1" numFmtId="0" sqlType="12">
      <sharedItems count="1">
        <s v="USD"/>
      </sharedItems>
    </cacheField>
    <cacheField name="FXRATE" numFmtId="0" sqlType="2">
      <sharedItems containsSemiMixedTypes="0" containsString="0" containsNumber="1" minValue="1.1138999999999999" maxValue="1.1138999999999999" count="1">
        <n v="1.1138999999999999"/>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Noel Kennedy" refreshedDate="42521.463642708331" refreshedVersion="4" recordCount="52">
  <cacheSource type="external" connectionId="10"/>
  <cacheFields count="6">
    <cacheField name="RUN_ID" numFmtId="0" sqlType="12">
      <sharedItems count="4">
        <s v="GB"/>
        <s v="GF" u="1"/>
        <s v="GA" u="1"/>
        <s v="GE" u="1"/>
      </sharedItems>
    </cacheField>
    <cacheField name="CUT_NUM" numFmtId="0" sqlType="2">
      <sharedItems containsSemiMixedTypes="0" containsString="0" containsNumber="1" containsInteger="1" minValue="10" maxValue="999" count="536">
        <n v="625"/>
        <n v="626"/>
        <n v="628"/>
        <n v="629"/>
        <n v="638"/>
        <n v="675"/>
        <n v="677"/>
        <n v="679"/>
        <n v="699"/>
        <n v="704"/>
        <n v="729"/>
        <n v="795"/>
        <n v="582" u="1"/>
        <n v="517" u="1"/>
        <n v="94" u="1"/>
        <n v="287" u="1"/>
        <n v="908" u="1"/>
        <n v="843" u="1"/>
        <n v="778" u="1"/>
        <n v="713" u="1"/>
        <n v="583" u="1"/>
        <n v="385" u="1"/>
        <n v="23" u="1"/>
        <n v="320" u="1"/>
        <n v="974" u="1"/>
        <n v="223" u="1"/>
        <n v="844" u="1"/>
        <n v="714" u="1"/>
        <n v="584" u="1"/>
        <n v="519" u="1"/>
        <n v="21" u="1"/>
        <n v="910" u="1"/>
        <n v="845" u="1"/>
        <n v="780" u="1"/>
        <n v="650" u="1"/>
        <n v="142" u="1"/>
        <n v="386" u="1"/>
        <n v="321" u="1"/>
        <n v="19" u="1"/>
        <n v="70" u="1"/>
        <n v="976" u="1"/>
        <n v="911" u="1"/>
        <n v="846" u="1"/>
        <n v="781" u="1"/>
        <n v="716" u="1"/>
        <n v="651" u="1"/>
        <n v="586" u="1"/>
        <n v="127" u="1"/>
        <n v="63" u="1"/>
        <n v="977" u="1"/>
        <n v="912" u="1"/>
        <n v="847" u="1"/>
        <n v="652" u="1"/>
        <n v="387" u="1"/>
        <n v="322" u="1"/>
        <n v="978" u="1"/>
        <n v="913" u="1"/>
        <n v="848" u="1"/>
        <n v="783" u="1"/>
        <n v="718" u="1"/>
        <n v="653" u="1"/>
        <n v="588" u="1"/>
        <n v="111" u="1"/>
        <n v="420" u="1"/>
        <n v="914" u="1"/>
        <n v="719" u="1"/>
        <n v="654" u="1"/>
        <n v="589" u="1"/>
        <n v="143" u="1"/>
        <n v="103" u="1"/>
        <n v="388" u="1"/>
        <n v="323" u="1"/>
        <n v="980" u="1"/>
        <n v="915" u="1"/>
        <n v="850" u="1"/>
        <n v="51" u="1"/>
        <n v="785" u="1"/>
        <n v="192" u="1"/>
        <n v="655" u="1"/>
        <n v="525" u="1"/>
        <n v="421" u="1"/>
        <n v="981" u="1"/>
        <n v="916" u="1"/>
        <n v="851" u="1"/>
        <n v="786" u="1"/>
        <n v="389" u="1"/>
        <n v="982" u="1"/>
        <n v="917" u="1"/>
        <n v="225" u="1"/>
        <n v="852" u="1"/>
        <n v="722" u="1"/>
        <n v="160" u="1"/>
        <n v="527" u="1"/>
        <n v="422" u="1"/>
        <n v="79" u="1"/>
        <n v="983" u="1"/>
        <n v="918" u="1"/>
        <n v="853" u="1"/>
        <n v="788" u="1"/>
        <n v="39" u="1"/>
        <n v="144" u="1"/>
        <n v="528" u="1"/>
        <n v="390" u="1"/>
        <n v="71" u="1"/>
        <n v="260" u="1"/>
        <n v="919" u="1"/>
        <n v="854" u="1"/>
        <n v="789" u="1"/>
        <n v="724" u="1"/>
        <n v="594" u="1"/>
        <n v="529" u="1"/>
        <n v="423" u="1"/>
        <n v="920" u="1"/>
        <n v="855" u="1"/>
        <n v="790" u="1"/>
        <n v="725" u="1"/>
        <n v="660" u="1"/>
        <n v="530" u="1"/>
        <n v="120" u="1"/>
        <n v="921" u="1"/>
        <n v="726" u="1"/>
        <n v="661" u="1"/>
        <n v="161" u="1"/>
        <n v="596" u="1"/>
        <n v="531" u="1"/>
        <n v="112" u="1"/>
        <n v="294" u="1"/>
        <n v="922" u="1"/>
        <n v="857" u="1"/>
        <n v="210" u="1"/>
        <n v="792" u="1"/>
        <n v="662" u="1"/>
        <n v="597" u="1"/>
        <n v="145" u="1"/>
        <n v="532" u="1"/>
        <n v="392" u="1"/>
        <n v="262" u="1"/>
        <n v="923" u="1"/>
        <n v="858" u="1"/>
        <n v="793" u="1"/>
        <n v="194" u="1"/>
        <n v="728" u="1"/>
        <n v="663" u="1"/>
        <n v="598" u="1"/>
        <n v="533" u="1"/>
        <n v="490" u="1"/>
        <n v="360" u="1"/>
        <n v="295" u="1"/>
        <n v="924" u="1"/>
        <n v="859" u="1"/>
        <n v="794" u="1"/>
        <n v="263" u="1"/>
        <n v="925" u="1"/>
        <n v="860" u="1"/>
        <n v="730" u="1"/>
        <n v="162" u="1"/>
        <n v="600" u="1"/>
        <n v="491" u="1"/>
        <n v="361" u="1"/>
        <n v="80" u="1"/>
        <n v="991" u="1"/>
        <n v="926" u="1"/>
        <n v="731" u="1"/>
        <n v="601" u="1"/>
        <n v="394" u="1"/>
        <n v="72" u="1"/>
        <n v="992" u="1"/>
        <n v="927" u="1"/>
        <n v="862" u="1"/>
        <n v="797" u="1"/>
        <n v="195" u="1"/>
        <n v="732" u="1"/>
        <n v="602" u="1"/>
        <n v="130" u="1"/>
        <n v="492" u="1"/>
        <n v="362" u="1"/>
        <n v="297" u="1"/>
        <n v="928" u="1"/>
        <n v="863" u="1"/>
        <n v="798" u="1"/>
        <n v="733" u="1"/>
        <n v="603" u="1"/>
        <n v="121" u="1"/>
        <n v="460" u="1"/>
        <n v="395" u="1"/>
        <n v="330" u="1"/>
        <n v="60" u="1"/>
        <n v="929" u="1"/>
        <n v="864" u="1"/>
        <n v="734" u="1"/>
        <n v="493" u="1"/>
        <n v="113" u="1"/>
        <n v="298" u="1"/>
        <n v="995" u="1"/>
        <n v="865" u="1"/>
        <n v="212" u="1"/>
        <n v="800" u="1"/>
        <n v="735" u="1"/>
        <n v="670" u="1"/>
        <n v="540" u="1"/>
        <n v="461" u="1"/>
        <n v="331" u="1"/>
        <n v="266" u="1"/>
        <n v="996" u="1"/>
        <n v="931" u="1"/>
        <n v="866" u="1"/>
        <n v="52" u="1"/>
        <n v="801" u="1"/>
        <n v="196" u="1"/>
        <n v="671" u="1"/>
        <n v="541" u="1"/>
        <n v="997" u="1"/>
        <n v="245" u="1"/>
        <n v="932" u="1"/>
        <n v="180" u="1"/>
        <n v="542" u="1"/>
        <n v="267" u="1"/>
        <n v="998" u="1"/>
        <n v="933" u="1"/>
        <n v="868" u="1"/>
        <n v="803" u="1"/>
        <n v="673" u="1"/>
        <n v="164" u="1"/>
        <n v="543" u="1"/>
        <n v="430" u="1"/>
        <n v="81" u="1"/>
        <n v="300" u="1"/>
        <n v="999" u="1"/>
        <n v="934" u="1"/>
        <n v="869" u="1"/>
        <n v="213" u="1"/>
        <n v="804" u="1"/>
        <n v="674" u="1"/>
        <n v="40" u="1"/>
        <n v="148" u="1"/>
        <n v="73" u="1"/>
        <n v="268" u="1"/>
        <n v="935" u="1"/>
        <n v="870" u="1"/>
        <n v="805" u="1"/>
        <n v="197" u="1"/>
        <n v="740" u="1"/>
        <n v="610" u="1"/>
        <n v="545" u="1"/>
        <n v="132" u="1"/>
        <n v="431" u="1"/>
        <n v="301" u="1"/>
        <n v="246" u="1"/>
        <n v="936" u="1"/>
        <n v="871" u="1"/>
        <n v="741" u="1"/>
        <n v="676" u="1"/>
        <n v="611" u="1"/>
        <n v="546" u="1"/>
        <n v="32" u="1"/>
        <n v="122" u="1"/>
        <n v="937" u="1"/>
        <n v="872" u="1"/>
        <n v="742" u="1"/>
        <n v="165" u="1"/>
        <n v="612" u="1"/>
        <n v="547" u="1"/>
        <n v="30" u="1"/>
        <n v="114" u="1"/>
        <n v="432" u="1"/>
        <n v="302" u="1"/>
        <n v="938" u="1"/>
        <n v="873" u="1"/>
        <n v="613" u="1"/>
        <n v="149" u="1"/>
        <n v="28" u="1"/>
        <n v="400" u="1"/>
        <n v="335" u="1"/>
        <n v="939" u="1"/>
        <n v="874" u="1"/>
        <n v="809" u="1"/>
        <n v="198" u="1"/>
        <n v="549" u="1"/>
        <n v="433" u="1"/>
        <n v="26" u="1"/>
        <n v="98" u="1"/>
        <n v="940" u="1"/>
        <n v="875" u="1"/>
        <n v="810" u="1"/>
        <n v="745" u="1"/>
        <n v="401" u="1"/>
        <n v="24" u="1"/>
        <n v="90" u="1"/>
        <n v="941" u="1"/>
        <n v="811" u="1"/>
        <n v="746" u="1"/>
        <n v="369" u="1"/>
        <n v="22" u="1"/>
        <n v="82" u="1"/>
        <n v="304" u="1"/>
        <n v="942" u="1"/>
        <n v="877" u="1"/>
        <n v="812" u="1"/>
        <n v="747" u="1"/>
        <n v="150" u="1"/>
        <n v="402" u="1"/>
        <n v="20" u="1"/>
        <n v="74" u="1"/>
        <n v="943" u="1"/>
        <n v="878" u="1"/>
        <n v="813" u="1"/>
        <n v="199" u="1"/>
        <n v="500" u="1"/>
        <n v="305" u="1"/>
        <n v="248" u="1"/>
        <n v="944" u="1"/>
        <n v="879" u="1"/>
        <n v="814" u="1"/>
        <n v="749" u="1"/>
        <n v="183" u="1"/>
        <n v="684" u="1"/>
        <n v="403" u="1"/>
        <n v="338" u="1"/>
        <n v="61" u="1"/>
        <n v="945" u="1"/>
        <n v="880" u="1"/>
        <n v="815" u="1"/>
        <n v="750" u="1"/>
        <n v="620" u="1"/>
        <n v="555" u="1"/>
        <n v="501" u="1"/>
        <n v="115" u="1"/>
        <n v="946" u="1"/>
        <n v="816" u="1"/>
        <n v="751" u="1"/>
        <n v="621" u="1"/>
        <n v="151" u="1"/>
        <n v="556" u="1"/>
        <n v="339" u="1"/>
        <n v="274" u="1"/>
        <n v="947" u="1"/>
        <n v="53" u="1"/>
        <n v="200" u="1"/>
        <n v="752" u="1"/>
        <n v="622" u="1"/>
        <n v="557" u="1"/>
        <n v="502" u="1"/>
        <n v="99" u="1"/>
        <n v="307" u="1"/>
        <n v="249" u="1"/>
        <n v="948" u="1"/>
        <n v="883" u="1"/>
        <n v="818" u="1"/>
        <n v="13" u="1"/>
        <n v="753" u="1"/>
        <n v="623" u="1"/>
        <n v="558" u="1"/>
        <n v="470" u="1"/>
        <n v="91" u="1"/>
        <n v="340" u="1"/>
        <n v="949" u="1"/>
        <n v="884" u="1"/>
        <n v="819" u="1"/>
        <n v="754" u="1"/>
        <n v="12" u="1"/>
        <n v="559" u="1"/>
        <n v="503" u="1"/>
        <n v="83" u="1"/>
        <n v="308" u="1"/>
        <n v="885" u="1"/>
        <n v="820" u="1"/>
        <n v="755" u="1"/>
        <n v="11" u="1"/>
        <n v="152" u="1"/>
        <n v="471" u="1"/>
        <n v="341" u="1"/>
        <n v="75" u="1"/>
        <n v="886" u="1"/>
        <n v="821" u="1"/>
        <n v="201" u="1"/>
        <n v="756" u="1"/>
        <n v="10" u="1"/>
        <n v="374" u="1"/>
        <n v="952" u="1"/>
        <n v="887" u="1"/>
        <n v="757" u="1"/>
        <n v="185" u="1"/>
        <n v="627" u="1"/>
        <n v="33" u="1"/>
        <n v="124" u="1"/>
        <n v="407" u="1"/>
        <n v="342" u="1"/>
        <n v="953" u="1"/>
        <n v="888" u="1"/>
        <n v="823" u="1"/>
        <n v="758" u="1"/>
        <n v="116" u="1"/>
        <n v="440" u="1"/>
        <n v="375" u="1"/>
        <n v="310" u="1"/>
        <n v="954" u="1"/>
        <n v="889" u="1"/>
        <n v="824" u="1"/>
        <n v="564" u="1"/>
        <n v="408" u="1"/>
        <n v="955" u="1"/>
        <n v="890" u="1"/>
        <n v="825" u="1"/>
        <n v="202" u="1"/>
        <n v="760" u="1"/>
        <n v="565" u="1"/>
        <n v="506" u="1"/>
        <n v="441" u="1"/>
        <n v="100" u="1"/>
        <n v="311" u="1"/>
        <n v="956" u="1"/>
        <n v="891" u="1"/>
        <n v="826" u="1"/>
        <n v="566" u="1"/>
        <n v="409" u="1"/>
        <n v="92" u="1"/>
        <n v="957" u="1"/>
        <n v="235" u="1"/>
        <n v="892" u="1"/>
        <n v="827" u="1"/>
        <n v="762" u="1"/>
        <n v="507" u="1"/>
        <n v="442" u="1"/>
        <n v="84" u="1"/>
        <n v="893" u="1"/>
        <n v="828" u="1"/>
        <n v="763" u="1"/>
        <n v="568" u="1"/>
        <n v="410" u="1"/>
        <n v="76" u="1"/>
        <n v="959" u="1"/>
        <n v="894" u="1"/>
        <n v="829" u="1"/>
        <n v="203" u="1"/>
        <n v="634" u="1"/>
        <n v="443" u="1"/>
        <n v="378" u="1"/>
        <n v="895" u="1"/>
        <n v="830" u="1"/>
        <n v="765" u="1"/>
        <n v="570" u="1"/>
        <n v="411" u="1"/>
        <n v="62" u="1"/>
        <n v="236" u="1"/>
        <n v="896" u="1"/>
        <n v="831" u="1"/>
        <n v="766" u="1"/>
        <n v="636" u="1"/>
        <n v="571" u="1"/>
        <n v="509" u="1"/>
        <n v="117" u="1"/>
        <n v="379" u="1"/>
        <n v="962" u="1"/>
        <n v="897" u="1"/>
        <n v="220" u="1"/>
        <n v="832" u="1"/>
        <n v="702" u="1"/>
        <n v="637" u="1"/>
        <n v="155" u="1"/>
        <n v="572" u="1"/>
        <n v="412" u="1"/>
        <n v="898" u="1"/>
        <n v="833" u="1"/>
        <n v="703" u="1"/>
        <n v="573" u="1"/>
        <n v="510" u="1"/>
        <n v="101" u="1"/>
        <n v="380" u="1"/>
        <n v="964" u="1"/>
        <n v="899" u="1"/>
        <n v="834" u="1"/>
        <n v="50" u="1"/>
        <n v="574" u="1"/>
        <n v="93" u="1"/>
        <n v="965" u="1"/>
        <n v="900" u="1"/>
        <n v="835" u="1"/>
        <n v="770" u="1"/>
        <n v="705" u="1"/>
        <n v="640" u="1"/>
        <n v="511" u="1"/>
        <n v="381" u="1"/>
        <n v="85" u="1"/>
        <n v="901" u="1"/>
        <n v="836" u="1"/>
        <n v="706" u="1"/>
        <n v="156" u="1"/>
        <n v="77" u="1"/>
        <n v="284" u="1"/>
        <n v="967" u="1"/>
        <n v="772" u="1"/>
        <n v="707" u="1"/>
        <n v="642" u="1"/>
        <n v="38" u="1"/>
        <n v="140" u="1"/>
        <n v="512" u="1"/>
        <n v="382" u="1"/>
        <n v="968" u="1"/>
        <n v="903" u="1"/>
        <n v="838" u="1"/>
        <n v="708" u="1"/>
        <n v="513" u="1"/>
        <n v="480" u="1"/>
        <n v="415" u="1"/>
        <n v="969" u="1"/>
        <n v="904" u="1"/>
        <n v="839" u="1"/>
        <n v="774" u="1"/>
        <n v="709" u="1"/>
        <n v="31" u="1"/>
        <n v="118" u="1"/>
        <n v="970" u="1"/>
        <n v="905" u="1"/>
        <n v="222" u="1"/>
        <n v="840" u="1"/>
        <n v="775" u="1"/>
        <n v="710" u="1"/>
        <n v="157" u="1"/>
        <n v="580" u="1"/>
        <n v="515" u="1"/>
        <n v="481" u="1"/>
        <n v="29" u="1"/>
        <n v="110" u="1"/>
        <n v="971" u="1"/>
        <n v="906" u="1"/>
        <n v="841" u="1"/>
        <n v="581" u="1"/>
        <n v="141" u="1"/>
        <n v="27" u="1"/>
        <n v="102" u="1"/>
        <n v="972" u="1"/>
        <n v="907" u="1"/>
        <n v="842" u="1"/>
        <n v="777" u="1"/>
        <n v="190" u="1"/>
        <n v="712" u="1"/>
      </sharedItems>
    </cacheField>
    <cacheField name="CURR_DT" numFmtId="0" sqlType="11">
      <sharedItems containsSemiMixedTypes="0" containsNonDate="0" containsDate="1" containsString="0" minDate="2009-11-04T00:00:00" maxDate="2016-05-31T00:00:00" count="1404">
        <d v="2016-05-30T00:00:00"/>
        <d v="2010-09-29T00:00:00" u="1"/>
        <d v="2011-09-29T00:00:00" u="1"/>
        <d v="2010-10-25T00:00:00" u="1"/>
        <d v="2012-10-25T00:00:00" u="1"/>
        <d v="2009-12-17T00:00:00" u="1"/>
        <d v="2011-11-21T00:00:00" u="1"/>
        <d v="2015-09-29T00:00:00" u="1"/>
        <d v="2012-12-17T00:00:00" u="1"/>
        <d v="2013-12-17T00:00:00" u="1"/>
        <d v="2014-12-17T00:00:00" u="1"/>
        <d v="2015-12-17T00:00:00" u="1"/>
        <d v="2010-10-27T00:00:00" u="1"/>
        <d v="2011-10-27T00:00:00" u="1"/>
        <d v="2010-11-23T00:00:00" u="1"/>
        <d v="2012-11-23T00:00:00" u="1"/>
        <d v="2014-10-27T00:00:00" u="1"/>
        <d v="2011-12-19T00:00:00" u="1"/>
        <d v="2015-10-27T00:00:00" u="1"/>
        <d v="2012-12-19T00:00:00" u="1"/>
        <d v="2013-12-19T00:00:00" u="1"/>
        <d v="2015-11-23T00:00:00" u="1"/>
        <d v="2014-12-19T00:00:00" u="1"/>
        <d v="2010-10-29T00:00:00" u="1"/>
        <d v="2010-11-25T00:00:00" u="1"/>
        <d v="2011-11-25T00:00:00" u="1"/>
        <d v="2013-10-29T00:00:00" u="1"/>
        <d v="2014-10-29T00:00:00" u="1"/>
        <d v="2011-12-21T00:00:00" u="1"/>
        <d v="2015-10-29T00:00:00" u="1"/>
        <d v="2015-12-21T00:00:00" u="1"/>
        <d v="2014-01-02T00:00:00" u="1"/>
        <d v="2011-10-31T00:00:00" u="1"/>
        <d v="2012-10-31T00:00:00" u="1"/>
        <d v="2013-10-31T00:00:00" u="1"/>
        <d v="2012-11-27T00:00:00" u="1"/>
        <d v="2013-12-23T00:00:00" u="1"/>
        <d v="2015-11-27T00:00:00" u="1"/>
        <d v="2016-01-04T00:00:00" u="1"/>
        <d v="2010-11-29T00:00:00" u="1"/>
        <d v="2011-11-29T00:00:00" u="1"/>
        <d v="2012-11-29T00:00:00" u="1"/>
        <d v="2010-01-06T00:00:00" u="1"/>
        <d v="2010-02-02T00:00:00" u="1"/>
        <d v="2011-02-02T00:00:00" u="1"/>
        <d v="2012-02-02T00:00:00" u="1"/>
        <d v="2014-01-06T00:00:00" u="1"/>
        <d v="2015-01-06T00:00:00" u="1"/>
        <d v="2016-01-06T00:00:00" u="1"/>
        <d v="2015-02-02T00:00:00" u="1"/>
        <d v="2016-02-02T00:00:00" u="1"/>
        <d v="2011-12-27T00:00:00" u="1"/>
        <d v="2012-12-27T00:00:00" u="1"/>
        <d v="2010-01-08T00:00:00" u="1"/>
        <d v="2010-02-04T00:00:00" u="1"/>
        <d v="2011-02-04T00:00:00" u="1"/>
        <d v="2014-01-08T00:00:00" u="1"/>
        <d v="2013-02-04T00:00:00" u="1"/>
        <d v="2015-01-08T00:00:00" u="1"/>
        <d v="2014-02-04T00:00:00" u="1"/>
        <d v="2016-01-08T00:00:00" u="1"/>
        <d v="2015-02-04T00:00:00" u="1"/>
        <d v="2016-02-04T00:00:00" u="1"/>
        <d v="2011-01-10T00:00:00" u="1"/>
        <d v="2012-01-10T00:00:00" u="1"/>
        <d v="2013-01-10T00:00:00" u="1"/>
        <d v="2010-03-02T00:00:00" u="1"/>
        <d v="2012-02-06T00:00:00" u="1"/>
        <d v="2014-01-10T00:00:00" u="1"/>
        <d v="2011-03-02T00:00:00" u="1"/>
        <d v="2013-02-06T00:00:00" u="1"/>
        <d v="2012-03-02T00:00:00" u="1"/>
        <d v="2014-02-06T00:00:00" u="1"/>
        <d v="2015-02-06T00:00:00" u="1"/>
        <d v="2015-03-02T00:00:00" u="1"/>
        <d v="2016-03-02T00:00:00" u="1"/>
        <d v="2012-12-31T00:00:00" u="1"/>
        <d v="2013-12-31T00:00:00" u="1"/>
        <d v="2015-12-31T00:00:00" u="1"/>
        <d v="2010-01-12T00:00:00" u="1"/>
        <d v="2011-01-12T00:00:00" u="1"/>
        <d v="2010-02-08T00:00:00" u="1"/>
        <d v="2012-01-12T00:00:00" u="1"/>
        <d v="2011-02-08T00:00:00" u="1"/>
        <d v="2010-03-04T00:00:00" u="1"/>
        <d v="2012-02-08T00:00:00" u="1"/>
        <d v="2011-03-04T00:00:00" u="1"/>
        <d v="2013-02-08T00:00:00" u="1"/>
        <d v="2015-01-12T00:00:00" u="1"/>
        <d v="2016-01-12T00:00:00" u="1"/>
        <d v="2013-03-04T00:00:00" u="1"/>
        <d v="2014-03-04T00:00:00" u="1"/>
        <d v="2016-02-08T00:00:00" u="1"/>
        <d v="2015-03-04T00:00:00" u="1"/>
        <d v="2016-03-04T00:00:00" u="1"/>
        <d v="2010-01-14T00:00:00" u="1"/>
        <d v="2010-02-10T00:00:00" u="1"/>
        <d v="2011-02-10T00:00:00" u="1"/>
        <d v="2013-01-14T00:00:00" u="1"/>
        <d v="2012-02-10T00:00:00" u="1"/>
        <d v="2014-01-14T00:00:00" u="1"/>
        <d v="2015-01-14T00:00:00" u="1"/>
        <d v="2012-03-06T00:00:00" u="1"/>
        <d v="2014-02-10T00:00:00" u="1"/>
        <d v="2016-01-14T00:00:00" u="1"/>
        <d v="2013-03-06T00:00:00" u="1"/>
        <d v="2015-02-10T00:00:00" u="1"/>
        <d v="2012-04-02T00:00:00" u="1"/>
        <d v="2014-03-06T00:00:00" u="1"/>
        <d v="2016-02-10T00:00:00" u="1"/>
        <d v="2013-04-02T00:00:00" u="1"/>
        <d v="2015-03-06T00:00:00" u="1"/>
        <d v="2014-04-02T00:00:00" u="1"/>
        <d v="2013-01-16T00:00:00" u="1"/>
        <d v="2010-03-08T00:00:00" u="1"/>
        <d v="2014-01-16T00:00:00" u="1"/>
        <d v="2011-03-08T00:00:00" u="1"/>
        <d v="2013-02-12T00:00:00" u="1"/>
        <d v="2012-03-08T00:00:00" u="1"/>
        <d v="2014-02-12T00:00:00" u="1"/>
        <d v="2011-04-04T00:00:00" u="1"/>
        <d v="2013-03-08T00:00:00" u="1"/>
        <d v="2015-02-12T00:00:00" u="1"/>
        <d v="2012-04-04T00:00:00" u="1"/>
        <d v="2013-04-04T00:00:00" u="1"/>
        <d v="2014-04-04T00:00:00" u="1"/>
        <d v="2016-03-08T00:00:00" u="1"/>
        <d v="2016-04-04T00:00:00" u="1"/>
        <d v="2010-01-18T00:00:00" u="1"/>
        <d v="2011-01-18T00:00:00" u="1"/>
        <d v="2011-02-14T00:00:00" u="1"/>
        <d v="2010-03-10T00:00:00" u="1"/>
        <d v="2012-02-14T00:00:00" u="1"/>
        <d v="2011-03-10T00:00:00" u="1"/>
        <d v="2013-02-14T00:00:00" u="1"/>
        <d v="2010-04-06T00:00:00" u="1"/>
        <d v="2014-02-14T00:00:00" u="1"/>
        <d v="2016-01-18T00:00:00" u="1"/>
        <d v="2011-04-06T00:00:00" u="1"/>
        <d v="2014-03-10T00:00:00" u="1"/>
        <d v="2015-03-10T00:00:00" u="1"/>
        <d v="2012-05-02T00:00:00" u="1"/>
        <d v="2016-03-10T00:00:00" u="1"/>
        <d v="2013-05-02T00:00:00" u="1"/>
        <d v="2014-05-02T00:00:00" u="1"/>
        <d v="2016-04-06T00:00:00" u="1"/>
        <d v="2010-01-20T00:00:00" u="1"/>
        <d v="2011-01-20T00:00:00" u="1"/>
        <d v="2010-02-16T00:00:00" u="1"/>
        <d v="2011-02-16T00:00:00" u="1"/>
        <d v="2010-03-12T00:00:00" u="1"/>
        <d v="2012-02-16T00:00:00" u="1"/>
        <d v="2015-01-20T00:00:00" u="1"/>
        <d v="2012-03-12T00:00:00" u="1"/>
        <d v="2016-01-20T00:00:00" u="1"/>
        <d v="2011-04-08T00:00:00" u="1"/>
        <d v="2013-03-12T00:00:00" u="1"/>
        <d v="2015-02-16T00:00:00" u="1"/>
        <d v="2010-05-04T00:00:00" u="1"/>
        <d v="2014-03-12T00:00:00" u="1"/>
        <d v="2016-02-16T00:00:00" u="1"/>
        <d v="2011-05-04T00:00:00" u="1"/>
        <d v="2013-04-08T00:00:00" u="1"/>
        <d v="2015-03-12T00:00:00" u="1"/>
        <d v="2012-05-04T00:00:00" u="1"/>
        <d v="2014-04-08T00:00:00" u="1"/>
        <d v="2015-04-08T00:00:00" u="1"/>
        <d v="2016-04-08T00:00:00" u="1"/>
        <d v="2016-05-04T00:00:00" u="1"/>
        <d v="2010-01-22T00:00:00" u="1"/>
        <d v="2010-02-18T00:00:00" u="1"/>
        <d v="2013-01-22T00:00:00" u="1"/>
        <d v="2014-01-22T00:00:00" u="1"/>
        <d v="2011-03-14T00:00:00" u="1"/>
        <d v="2013-02-18T00:00:00" u="1"/>
        <d v="2015-01-22T00:00:00" u="1"/>
        <d v="2012-03-14T00:00:00" u="1"/>
        <d v="2014-02-18T00:00:00" u="1"/>
        <d v="2016-01-22T00:00:00" u="1"/>
        <d v="2013-03-14T00:00:00" u="1"/>
        <d v="2015-02-18T00:00:00" u="1"/>
        <d v="2010-05-06T00:00:00" u="1"/>
        <d v="2012-04-10T00:00:00" u="1"/>
        <d v="2014-03-14T00:00:00" u="1"/>
        <d v="2016-02-18T00:00:00" u="1"/>
        <d v="2011-05-06T00:00:00" u="1"/>
        <d v="2013-04-10T00:00:00" u="1"/>
        <d v="2010-06-02T00:00:00" u="1"/>
        <d v="2014-04-10T00:00:00" u="1"/>
        <d v="2016-03-14T00:00:00" u="1"/>
        <d v="2011-06-02T00:00:00" u="1"/>
        <d v="2013-05-06T00:00:00" u="1"/>
        <d v="2015-04-10T00:00:00" u="1"/>
        <d v="2014-05-06T00:00:00" u="1"/>
        <d v="2015-05-06T00:00:00" u="1"/>
        <d v="2014-06-02T00:00:00" u="1"/>
        <d v="2016-05-06T00:00:00" u="1"/>
        <d v="2015-06-02T00:00:00" u="1"/>
        <d v="2011-01-24T00:00:00" u="1"/>
        <d v="2013-01-24T00:00:00" u="1"/>
        <d v="2012-02-20T00:00:00" u="1"/>
        <d v="2014-01-24T00:00:00" u="1"/>
        <d v="2011-03-16T00:00:00" u="1"/>
        <d v="2013-02-20T00:00:00" u="1"/>
        <d v="2010-04-12T00:00:00" u="1"/>
        <d v="2012-03-16T00:00:00" u="1"/>
        <d v="2014-02-20T00:00:00" u="1"/>
        <d v="2011-04-12T00:00:00" u="1"/>
        <d v="2012-04-12T00:00:00" u="1"/>
        <d v="2013-04-12T00:00:00" u="1"/>
        <d v="2012-05-08T00:00:00" u="1"/>
        <d v="2013-05-08T00:00:00" u="1"/>
        <d v="2012-06-04T00:00:00" u="1"/>
        <d v="2014-05-08T00:00:00" u="1"/>
        <d v="2016-04-12T00:00:00" u="1"/>
        <d v="2013-06-04T00:00:00" u="1"/>
        <d v="2015-05-08T00:00:00" u="1"/>
        <d v="2014-06-04T00:00:00" u="1"/>
        <d v="2015-06-04T00:00:00" u="1"/>
        <d v="2010-01-26T00:00:00" u="1"/>
        <d v="2011-01-26T00:00:00" u="1"/>
        <d v="2010-02-22T00:00:00" u="1"/>
        <d v="2011-02-22T00:00:00" u="1"/>
        <d v="2012-02-22T00:00:00" u="1"/>
        <d v="2011-03-18T00:00:00" u="1"/>
        <d v="2013-02-22T00:00:00" u="1"/>
        <d v="2015-01-26T00:00:00" u="1"/>
        <d v="2010-04-14T00:00:00" u="1"/>
        <d v="2016-01-26T00:00:00" u="1"/>
        <d v="2011-04-14T00:00:00" u="1"/>
        <d v="2013-03-18T00:00:00" u="1"/>
        <d v="2010-05-10T00:00:00" u="1"/>
        <d v="2014-03-18T00:00:00" u="1"/>
        <d v="2016-02-22T00:00:00" u="1"/>
        <d v="2011-05-10T00:00:00" u="1"/>
        <d v="2015-03-18T00:00:00" u="1"/>
        <d v="2012-05-10T00:00:00" u="1"/>
        <d v="2014-04-14T00:00:00" u="1"/>
        <d v="2016-03-18T00:00:00" u="1"/>
        <d v="2011-06-06T00:00:00" u="1"/>
        <d v="2013-05-10T00:00:00" u="1"/>
        <d v="2015-04-14T00:00:00" u="1"/>
        <d v="2012-06-06T00:00:00" u="1"/>
        <d v="2016-04-14T00:00:00" u="1"/>
        <d v="2013-06-06T00:00:00" u="1"/>
        <d v="2016-05-10T00:00:00" u="1"/>
        <d v="2013-07-02T00:00:00" u="1"/>
        <d v="2014-07-02T00:00:00" u="1"/>
        <d v="2015-07-02T00:00:00" u="1"/>
        <d v="2010-01-28T00:00:00" u="1"/>
        <d v="2011-01-28T00:00:00" u="1"/>
        <d v="2010-02-24T00:00:00" u="1"/>
        <d v="2011-02-24T00:00:00" u="1"/>
        <d v="2013-01-28T00:00:00" u="1"/>
        <d v="2012-02-24T00:00:00" u="1"/>
        <d v="2014-01-28T00:00:00" u="1"/>
        <d v="2015-01-28T00:00:00" u="1"/>
        <d v="2010-04-16T00:00:00" u="1"/>
        <d v="2012-03-20T00:00:00" u="1"/>
        <d v="2014-02-24T00:00:00" u="1"/>
        <d v="2016-01-28T00:00:00" u="1"/>
        <d v="2013-03-20T00:00:00" u="1"/>
        <d v="2015-02-24T00:00:00" u="1"/>
        <d v="2010-05-12T00:00:00" u="1"/>
        <d v="2012-04-16T00:00:00" u="1"/>
        <d v="2014-03-20T00:00:00" u="1"/>
        <d v="2016-02-24T00:00:00" u="1"/>
        <d v="2011-05-12T00:00:00" u="1"/>
        <d v="2013-04-16T00:00:00" u="1"/>
        <d v="2015-03-20T00:00:00" u="1"/>
        <d v="2010-06-08T00:00:00" u="1"/>
        <d v="2014-04-16T00:00:00" u="1"/>
        <d v="2011-06-08T00:00:00" u="1"/>
        <d v="2015-04-16T00:00:00" u="1"/>
        <d v="2012-06-08T00:00:00" u="1"/>
        <d v="2014-05-12T00:00:00" u="1"/>
        <d v="2011-07-04T00:00:00" u="1"/>
        <d v="2015-05-12T00:00:00" u="1"/>
        <d v="2012-07-04T00:00:00" u="1"/>
        <d v="2016-05-12T00:00:00" u="1"/>
        <d v="2013-07-04T00:00:00" u="1"/>
        <d v="2015-06-08T00:00:00" u="1"/>
        <d v="2010-02-26T00:00:00" u="1"/>
        <d v="2012-01-30T00:00:00" u="1"/>
        <d v="2010-03-22T00:00:00" u="1"/>
        <d v="2014-01-30T00:00:00" u="1"/>
        <d v="2011-03-22T00:00:00" u="1"/>
        <d v="2013-02-26T00:00:00" u="1"/>
        <d v="2012-03-22T00:00:00" u="1"/>
        <d v="2014-02-26T00:00:00" u="1"/>
        <d v="2011-04-18T00:00:00" u="1"/>
        <d v="2013-03-22T00:00:00" u="1"/>
        <d v="2015-02-26T00:00:00" u="1"/>
        <d v="2010-05-14T00:00:00" u="1"/>
        <d v="2012-04-18T00:00:00" u="1"/>
        <d v="2016-02-26T00:00:00" u="1"/>
        <d v="2013-04-18T00:00:00" u="1"/>
        <d v="2010-06-10T00:00:00" u="1"/>
        <d v="2012-05-14T00:00:00" u="1"/>
        <d v="2016-03-22T00:00:00" u="1"/>
        <d v="2011-06-10T00:00:00" u="1"/>
        <d v="2013-05-14T00:00:00" u="1"/>
        <d v="2010-07-06T00:00:00" u="1"/>
        <d v="2014-05-14T00:00:00" u="1"/>
        <d v="2016-04-18T00:00:00" u="1"/>
        <d v="2011-07-06T00:00:00" u="1"/>
        <d v="2013-06-10T00:00:00" u="1"/>
        <d v="2015-05-14T00:00:00" u="1"/>
        <d v="2012-07-06T00:00:00" u="1"/>
        <d v="2014-06-10T00:00:00" u="1"/>
        <d v="2011-08-02T00:00:00" u="1"/>
        <d v="2015-06-10T00:00:00" u="1"/>
        <d v="2012-08-02T00:00:00" u="1"/>
        <d v="2013-08-02T00:00:00" u="1"/>
        <d v="2015-07-06T00:00:00" u="1"/>
        <d v="2011-02-28T00:00:00" u="1"/>
        <d v="2010-03-24T00:00:00" u="1"/>
        <d v="2012-02-28T00:00:00" u="1"/>
        <d v="2011-03-24T00:00:00" u="1"/>
        <d v="2013-02-28T00:00:00" u="1"/>
        <d v="2010-04-20T00:00:00" u="1"/>
        <d v="2014-02-28T00:00:00" u="1"/>
        <d v="2011-04-20T00:00:00" u="1"/>
        <d v="2012-04-20T00:00:00" u="1"/>
        <d v="2014-03-24T00:00:00" u="1"/>
        <d v="2011-05-16T00:00:00" u="1"/>
        <d v="2013-05-16T00:00:00" u="1"/>
        <d v="2015-04-20T00:00:00" u="1"/>
        <d v="2010-07-08T00:00:00" u="1"/>
        <d v="2012-06-12T00:00:00" u="1"/>
        <d v="2014-05-16T00:00:00" u="1"/>
        <d v="2016-04-20T00:00:00" u="1"/>
        <d v="2011-07-08T00:00:00" u="1"/>
        <d v="2013-06-12T00:00:00" u="1"/>
        <d v="2010-08-04T00:00:00" u="1"/>
        <d v="2014-06-12T00:00:00" u="1"/>
        <d v="2016-05-16T00:00:00" u="1"/>
        <d v="2011-08-04T00:00:00" u="1"/>
        <d v="2013-07-08T00:00:00" u="1"/>
        <d v="2015-06-12T00:00:00" u="1"/>
        <d v="2014-07-08T00:00:00" u="1"/>
        <d v="2015-07-08T00:00:00" u="1"/>
        <d v="2014-08-04T00:00:00" u="1"/>
        <d v="2015-08-04T00:00:00" u="1"/>
        <d v="2010-03-26T00:00:00" u="1"/>
        <d v="2010-04-22T00:00:00" u="1"/>
        <d v="2012-03-26T00:00:00" u="1"/>
        <d v="2011-04-22T00:00:00" u="1"/>
        <d v="2013-03-26T00:00:00" u="1"/>
        <d v="2010-05-18T00:00:00" u="1"/>
        <d v="2014-03-26T00:00:00" u="1"/>
        <d v="2011-05-18T00:00:00" u="1"/>
        <d v="2013-04-22T00:00:00" u="1"/>
        <d v="2015-03-26T00:00:00" u="1"/>
        <d v="2010-06-14T00:00:00" u="1"/>
        <d v="2012-05-18T00:00:00" u="1"/>
        <d v="2014-04-22T00:00:00" u="1"/>
        <d v="2011-06-14T00:00:00" u="1"/>
        <d v="2015-04-22T00:00:00" u="1"/>
        <d v="2012-06-14T00:00:00" u="1"/>
        <d v="2016-04-22T00:00:00" u="1"/>
        <d v="2013-06-14T00:00:00" u="1"/>
        <d v="2015-05-18T00:00:00" u="1"/>
        <d v="2010-08-06T00:00:00" u="1"/>
        <d v="2012-07-10T00:00:00" u="1"/>
        <d v="2016-05-18T00:00:00" u="1"/>
        <d v="2013-07-10T00:00:00" u="1"/>
        <d v="2010-09-02T00:00:00" u="1"/>
        <d v="2012-08-06T00:00:00" u="1"/>
        <d v="2014-07-10T00:00:00" u="1"/>
        <d v="2013-08-06T00:00:00" u="1"/>
        <d v="2015-07-10T00:00:00" u="1"/>
        <d v="2014-08-06T00:00:00" u="1"/>
        <d v="2013-09-02T00:00:00" u="1"/>
        <d v="2015-08-06T00:00:00" u="1"/>
        <d v="2015-09-02T00:00:00" u="1"/>
        <d v="2011-03-28T00:00:00" u="1"/>
        <d v="2012-03-28T00:00:00" u="1"/>
        <d v="2013-03-28T00:00:00" u="1"/>
        <d v="2010-05-20T00:00:00" u="1"/>
        <d v="2012-04-24T00:00:00" u="1"/>
        <d v="2014-03-28T00:00:00" u="1"/>
        <d v="2011-05-20T00:00:00" u="1"/>
        <d v="2013-04-24T00:00:00" u="1"/>
        <d v="2010-06-16T00:00:00" u="1"/>
        <d v="2014-04-24T00:00:00" u="1"/>
        <d v="2011-06-16T00:00:00" u="1"/>
        <d v="2010-07-12T00:00:00" u="1"/>
        <d v="2014-05-20T00:00:00" u="1"/>
        <d v="2011-07-12T00:00:00" u="1"/>
        <d v="2015-05-20T00:00:00" u="1"/>
        <d v="2012-07-12T00:00:00" u="1"/>
        <d v="2014-06-16T00:00:00" u="1"/>
        <d v="2016-05-20T00:00:00" u="1"/>
        <d v="2011-08-08T00:00:00" u="1"/>
        <d v="2013-07-12T00:00:00" u="1"/>
        <d v="2015-06-16T00:00:00" u="1"/>
        <d v="2012-08-08T00:00:00" u="1"/>
        <d v="2013-08-08T00:00:00" u="1"/>
        <d v="2012-09-04T00:00:00" u="1"/>
        <d v="2014-08-08T00:00:00" u="1"/>
        <d v="2013-09-04T00:00:00" u="1"/>
        <d v="2014-09-04T00:00:00" u="1"/>
        <d v="2010-03-30T00:00:00" u="1"/>
        <d v="2011-03-30T00:00:00" u="1"/>
        <d v="2010-04-26T00:00:00" u="1"/>
        <d v="2012-03-30T00:00:00" u="1"/>
        <d v="2011-04-26T00:00:00" u="1"/>
        <d v="2012-04-26T00:00:00" u="1"/>
        <d v="2013-04-26T00:00:00" u="1"/>
        <d v="2015-03-30T00:00:00" u="1"/>
        <d v="2010-06-18T00:00:00" u="1"/>
        <d v="2012-05-22T00:00:00" u="1"/>
        <d v="2016-03-30T00:00:00" u="1"/>
        <d v="2013-05-22T00:00:00" u="1"/>
        <d v="2010-07-14T00:00:00" u="1"/>
        <d v="2012-06-18T00:00:00" u="1"/>
        <d v="2014-05-22T00:00:00" u="1"/>
        <d v="2016-04-26T00:00:00" u="1"/>
        <d v="2011-07-14T00:00:00" u="1"/>
        <d v="2013-06-18T00:00:00" u="1"/>
        <d v="2010-08-10T00:00:00" u="1"/>
        <d v="2014-06-18T00:00:00" u="1"/>
        <d v="2011-08-10T00:00:00" u="1"/>
        <d v="2015-06-18T00:00:00" u="1"/>
        <d v="2010-09-06T00:00:00" u="1"/>
        <d v="2012-08-10T00:00:00" u="1"/>
        <d v="2014-07-14T00:00:00" u="1"/>
        <d v="2011-09-06T00:00:00" u="1"/>
        <d v="2015-07-14T00:00:00" u="1"/>
        <d v="2012-09-06T00:00:00" u="1"/>
        <d v="2013-09-06T00:00:00" u="1"/>
        <d v="2015-08-10T00:00:00" u="1"/>
        <d v="2013-10-02T00:00:00" u="1"/>
        <d v="2014-10-02T00:00:00" u="1"/>
        <d v="2015-10-02T00:00:00" u="1"/>
        <d v="2011-04-28T00:00:00" u="1"/>
        <d v="2010-05-24T00:00:00" u="1"/>
        <d v="2011-05-24T00:00:00" u="1"/>
        <d v="2012-05-24T00:00:00" u="1"/>
        <d v="2014-04-28T00:00:00" u="1"/>
        <d v="2011-06-20T00:00:00" u="1"/>
        <d v="2015-04-28T00:00:00" u="1"/>
        <d v="2010-07-16T00:00:00" u="1"/>
        <d v="2012-06-20T00:00:00" u="1"/>
        <d v="2016-04-28T00:00:00" u="1"/>
        <d v="2013-06-20T00:00:00" u="1"/>
        <d v="2010-08-12T00:00:00" u="1"/>
        <d v="2012-07-16T00:00:00" u="1"/>
        <d v="2014-06-20T00:00:00" u="1"/>
        <d v="2011-08-12T00:00:00" u="1"/>
        <d v="2013-07-16T00:00:00" u="1"/>
        <d v="2010-09-08T00:00:00" u="1"/>
        <d v="2014-07-16T00:00:00" u="1"/>
        <d v="2011-09-08T00:00:00" u="1"/>
        <d v="2013-08-12T00:00:00" u="1"/>
        <d v="2015-07-16T00:00:00" u="1"/>
        <d v="2014-08-12T00:00:00" u="1"/>
        <d v="2015-08-12T00:00:00" u="1"/>
        <d v="2012-10-04T00:00:00" u="1"/>
        <d v="2014-09-08T00:00:00" u="1"/>
        <d v="2013-10-04T00:00:00" u="1"/>
        <d v="2015-09-08T00:00:00" u="1"/>
        <d v="2010-05-26T00:00:00" u="1"/>
        <d v="2011-05-26T00:00:00" u="1"/>
        <d v="2013-04-30T00:00:00" u="1"/>
        <d v="2010-06-22T00:00:00" u="1"/>
        <d v="2011-06-22T00:00:00" u="1"/>
        <d v="2012-06-22T00:00:00" u="1"/>
        <d v="2011-07-18T00:00:00" u="1"/>
        <d v="2015-05-26T00:00:00" u="1"/>
        <d v="2012-07-18T00:00:00" u="1"/>
        <d v="2016-05-26T00:00:00" u="1"/>
        <d v="2013-07-18T00:00:00" u="1"/>
        <d v="2015-06-22T00:00:00" u="1"/>
        <d v="2010-09-10T00:00:00" u="1"/>
        <d v="2012-08-14T00:00:00" u="1"/>
        <d v="2014-07-18T00:00:00" u="1"/>
        <d v="2013-08-14T00:00:00" u="1"/>
        <d v="2010-10-06T00:00:00" u="1"/>
        <d v="2012-09-10T00:00:00" u="1"/>
        <d v="2014-08-14T00:00:00" u="1"/>
        <d v="2011-10-06T00:00:00" u="1"/>
        <d v="2013-09-10T00:00:00" u="1"/>
        <d v="2015-08-14T00:00:00" u="1"/>
        <d v="2010-11-02T00:00:00" u="1"/>
        <d v="2011-11-02T00:00:00" u="1"/>
        <d v="2015-09-10T00:00:00" u="1"/>
        <d v="2012-11-02T00:00:00" u="1"/>
        <d v="2014-10-06T00:00:00" u="1"/>
        <d v="2015-10-06T00:00:00" u="1"/>
        <d v="2010-06-24T00:00:00" u="1"/>
        <d v="2011-06-24T00:00:00" u="1"/>
        <d v="2013-05-28T00:00:00" u="1"/>
        <d v="2010-07-20T00:00:00" u="1"/>
        <d v="2011-07-20T00:00:00" u="1"/>
        <d v="2013-06-24T00:00:00" u="1"/>
        <d v="2015-05-28T00:00:00" u="1"/>
        <d v="2010-08-16T00:00:00" u="1"/>
        <d v="2012-07-20T00:00:00" u="1"/>
        <d v="2014-06-24T00:00:00" u="1"/>
        <d v="2011-08-16T00:00:00" u="1"/>
        <d v="2015-06-24T00:00:00" u="1"/>
        <d v="2012-08-16T00:00:00" u="1"/>
        <d v="2011-09-12T00:00:00" u="1"/>
        <d v="2013-08-16T00:00:00" u="1"/>
        <d v="2015-07-20T00:00:00" u="1"/>
        <d v="2012-09-12T00:00:00" u="1"/>
        <d v="2009-11-04T00:00:00" u="1"/>
        <d v="2013-09-12T00:00:00" u="1"/>
        <d v="2010-11-04T00:00:00" u="1"/>
        <d v="2012-10-08T00:00:00" u="1"/>
        <d v="2011-11-04T00:00:00" u="1"/>
        <d v="2013-10-08T00:00:00" u="1"/>
        <d v="2014-10-08T00:00:00" u="1"/>
        <d v="2013-11-04T00:00:00" u="1"/>
        <d v="2015-10-08T00:00:00" u="1"/>
        <d v="2015-11-04T00:00:00" u="1"/>
        <d v="2011-05-30T00:00:00" u="1"/>
        <d v="2012-05-30T00:00:00" u="1"/>
        <d v="2013-05-30T00:00:00" u="1"/>
        <d v="2010-07-22T00:00:00" u="1"/>
        <d v="2012-06-26T00:00:00" u="1"/>
        <d v="2014-05-30T00:00:00" u="1"/>
        <d v="2011-07-22T00:00:00" u="1"/>
        <d v="2013-06-26T00:00:00" u="1"/>
        <d v="2010-08-18T00:00:00" u="1"/>
        <d v="2014-06-26T00:00:00" u="1"/>
        <d v="2011-08-18T00:00:00" u="1"/>
        <d v="2013-07-22T00:00:00" u="1"/>
        <d v="2015-06-26T00:00:00" u="1"/>
        <d v="2010-09-14T00:00:00" u="1"/>
        <d v="2014-07-22T00:00:00" u="1"/>
        <d v="2011-09-14T00:00:00" u="1"/>
        <d v="2015-07-22T00:00:00" u="1"/>
        <d v="2012-09-14T00:00:00" u="1"/>
        <d v="2014-08-18T00:00:00" u="1"/>
        <d v="2015-08-18T00:00:00" u="1"/>
        <d v="2012-10-10T00:00:00" u="1"/>
        <d v="2009-12-02T00:00:00" u="1"/>
        <d v="2013-10-10T00:00:00" u="1"/>
        <d v="2015-09-14T00:00:00" u="1"/>
        <d v="2010-12-02T00:00:00" u="1"/>
        <d v="2012-11-06T00:00:00" u="1"/>
        <d v="2011-12-02T00:00:00" u="1"/>
        <d v="2013-11-06T00:00:00" u="1"/>
        <d v="2013-12-02T00:00:00" u="1"/>
        <d v="2015-11-06T00:00:00" u="1"/>
        <d v="2014-12-02T00:00:00" u="1"/>
        <d v="2015-12-02T00:00:00" u="1"/>
        <d v="2011-06-28T00:00:00" u="1"/>
        <d v="2012-06-28T00:00:00" u="1"/>
        <d v="2013-06-28T00:00:00" u="1"/>
        <d v="2010-08-20T00:00:00" u="1"/>
        <d v="2012-07-24T00:00:00" u="1"/>
        <d v="2013-07-24T00:00:00" u="1"/>
        <d v="2010-09-16T00:00:00" u="1"/>
        <d v="2012-08-20T00:00:00" u="1"/>
        <d v="2014-07-24T00:00:00" u="1"/>
        <d v="2011-09-16T00:00:00" u="1"/>
        <d v="2013-08-20T00:00:00" u="1"/>
        <d v="2015-07-24T00:00:00" u="1"/>
        <d v="2010-10-12T00:00:00" u="1"/>
        <d v="2014-08-20T00:00:00" u="1"/>
        <d v="2011-10-12T00:00:00" u="1"/>
        <d v="2013-09-16T00:00:00" u="1"/>
        <d v="2015-08-20T00:00:00" u="1"/>
        <d v="2010-11-08T00:00:00" u="1"/>
        <d v="2012-10-12T00:00:00" u="1"/>
        <d v="2014-09-16T00:00:00" u="1"/>
        <d v="2011-11-08T00:00:00" u="1"/>
        <d v="2015-09-16T00:00:00" u="1"/>
        <d v="2012-11-08T00:00:00" u="1"/>
        <d v="2015-10-12T00:00:00" u="1"/>
        <d v="2012-12-04T00:00:00" u="1"/>
        <d v="2013-12-04T00:00:00" u="1"/>
        <d v="2014-12-04T00:00:00" u="1"/>
        <d v="2015-12-04T00:00:00" u="1"/>
        <d v="2010-06-30T00:00:00" u="1"/>
        <d v="2011-06-30T00:00:00" u="1"/>
        <d v="2010-07-26T00:00:00" u="1"/>
        <d v="2011-07-26T00:00:00" u="1"/>
        <d v="2012-07-26T00:00:00" u="1"/>
        <d v="2014-06-30T00:00:00" u="1"/>
        <d v="2011-08-22T00:00:00" u="1"/>
        <d v="2013-07-26T00:00:00" u="1"/>
        <d v="2015-06-30T00:00:00" u="1"/>
        <d v="2012-08-22T00:00:00" u="1"/>
        <d v="2013-08-22T00:00:00" u="1"/>
        <d v="2010-10-14T00:00:00" u="1"/>
        <d v="2012-09-18T00:00:00" u="1"/>
        <d v="2014-08-22T00:00:00" u="1"/>
        <d v="2011-10-14T00:00:00" u="1"/>
        <d v="2013-09-18T00:00:00" u="1"/>
        <d v="2014-09-18T00:00:00" u="1"/>
        <d v="2013-10-14T00:00:00" u="1"/>
        <d v="2015-09-18T00:00:00" u="1"/>
        <d v="2010-12-06T00:00:00" u="1"/>
        <d v="2014-10-14T00:00:00" u="1"/>
        <d v="2011-12-06T00:00:00" u="1"/>
        <d v="2015-10-14T00:00:00" u="1"/>
        <d v="2012-12-06T00:00:00" u="1"/>
        <d v="2010-07-28T00:00:00" u="1"/>
        <d v="2011-07-28T00:00:00" u="1"/>
        <d v="2011-08-24T00:00:00" u="1"/>
        <d v="2010-09-20T00:00:00" u="1"/>
        <d v="2012-08-24T00:00:00" u="1"/>
        <d v="2014-07-28T00:00:00" u="1"/>
        <d v="2011-09-20T00:00:00" u="1"/>
        <d v="2015-07-28T00:00:00" u="1"/>
        <d v="2012-09-20T00:00:00" u="1"/>
        <d v="2013-09-20T00:00:00" u="1"/>
        <d v="2015-08-24T00:00:00" u="1"/>
        <d v="2010-11-12T00:00:00" u="1"/>
        <d v="2012-10-16T00:00:00" u="1"/>
        <d v="2009-12-08T00:00:00" u="1"/>
        <d v="2013-10-16T00:00:00" u="1"/>
        <d v="2010-12-08T00:00:00" u="1"/>
        <d v="2012-11-12T00:00:00" u="1"/>
        <d v="2014-10-16T00:00:00" u="1"/>
        <d v="2011-12-08T00:00:00" u="1"/>
        <d v="2015-10-16T00:00:00" u="1"/>
        <d v="2014-12-08T00:00:00" u="1"/>
        <d v="2015-12-08T00:00:00" u="1"/>
        <d v="2010-07-30T00:00:00" u="1"/>
        <d v="2010-08-26T00:00:00" u="1"/>
        <d v="2012-07-30T00:00:00" u="1"/>
        <d v="2011-08-26T00:00:00" u="1"/>
        <d v="2013-07-30T00:00:00" u="1"/>
        <d v="2010-09-22T00:00:00" u="1"/>
        <d v="2014-07-30T00:00:00" u="1"/>
        <d v="2011-09-22T00:00:00" u="1"/>
        <d v="2013-08-26T00:00:00" u="1"/>
        <d v="2015-07-30T00:00:00" u="1"/>
        <d v="2010-10-18T00:00:00" u="1"/>
        <d v="2014-08-26T00:00:00" u="1"/>
        <d v="2011-10-18T00:00:00" u="1"/>
        <d v="2015-08-26T00:00:00" u="1"/>
        <d v="2012-10-18T00:00:00" u="1"/>
        <d v="2014-09-22T00:00:00" u="1"/>
        <d v="2011-11-14T00:00:00" u="1"/>
        <d v="2013-10-18T00:00:00" u="1"/>
        <d v="2015-09-22T00:00:00" u="1"/>
        <d v="2010-12-10T00:00:00" u="1"/>
        <d v="2012-11-14T00:00:00" u="1"/>
        <d v="2012-12-10T00:00:00" u="1"/>
        <d v="2013-12-10T00:00:00" u="1"/>
        <d v="2014-12-10T00:00:00" u="1"/>
        <d v="2015-12-10T00:00:00" u="1"/>
        <d v="2010-09-24T00:00:00" u="1"/>
        <d v="2012-08-28T00:00:00" u="1"/>
        <d v="2013-08-28T00:00:00" u="1"/>
        <d v="2012-09-24T00:00:00" u="1"/>
        <d v="2014-08-28T00:00:00" u="1"/>
        <d v="2011-10-20T00:00:00" u="1"/>
        <d v="2013-09-24T00:00:00" u="1"/>
        <d v="2015-08-28T00:00:00" u="1"/>
        <d v="2010-11-16T00:00:00" u="1"/>
        <d v="2011-11-16T00:00:00" u="1"/>
        <d v="2015-09-24T00:00:00" u="1"/>
        <d v="2012-11-16T00:00:00" u="1"/>
        <d v="2014-10-20T00:00:00" u="1"/>
        <d v="2011-12-12T00:00:00" u="1"/>
        <d v="2015-10-20T00:00:00" u="1"/>
        <d v="2012-12-12T00:00:00" u="1"/>
        <d v="2013-12-12T00:00:00" u="1"/>
        <d v="2015-11-16T00:00:00" u="1"/>
        <d v="2014-12-12T00:00:00" u="1"/>
        <d v="2010-08-30T00:00:00" u="1"/>
        <d v="2011-08-30T00:00:00" u="1"/>
        <d v="2012-08-30T00:00:00" u="1"/>
        <d v="2011-09-26T00:00:00" u="1"/>
        <d v="2012-09-26T00:00:00" u="1"/>
        <d v="2013-09-26T00:00:00" u="1"/>
        <d v="2010-11-18T00:00:00" u="1"/>
        <d v="2012-10-22T00:00:00" u="1"/>
        <d v="2014-09-26T00:00:00" u="1"/>
        <d v="2013-10-22T00:00:00" u="1"/>
        <d v="2010-12-14T00:00:00" u="1"/>
        <d v="2014-10-22T00:00:00" u="1"/>
        <d v="2011-12-14T00:00:00" u="1"/>
        <d v="2015-10-22T00:00:00" u="1"/>
        <d v="2012-12-14T00:00:00" u="1"/>
        <d v="2015-11-18T00:00:00" u="1"/>
        <d v="2015-12-14T00:00:00" u="1"/>
        <d v="2010-09-28T00:00:00" u="1"/>
        <d v="2011-09-28T00:00:00" u="1"/>
        <d v="2012-09-28T00:00:00" u="1"/>
        <d v="2011-10-24T00:00:00" u="1"/>
        <d v="2012-10-24T00:00:00" u="1"/>
        <d v="2013-10-24T00:00:00" u="1"/>
        <d v="2015-09-28T00:00:00" u="1"/>
        <d v="2010-12-16T00:00:00" u="1"/>
        <d v="2012-11-20T00:00:00" u="1"/>
        <d v="2011-12-16T00:00:00" u="1"/>
        <d v="2014-11-20T00:00:00" u="1"/>
        <d v="2013-12-16T00:00:00" u="1"/>
        <d v="2015-11-20T00:00:00" u="1"/>
        <d v="2014-12-16T00:00:00" u="1"/>
        <d v="2015-12-16T00:00:00" u="1"/>
        <d v="2010-09-30T00:00:00" u="1"/>
        <d v="2010-10-26T00:00:00" u="1"/>
        <d v="2011-10-26T00:00:00" u="1"/>
        <d v="2013-09-30T00:00:00" u="1"/>
        <d v="2010-11-22T00:00:00" u="1"/>
        <d v="2009-12-18T00:00:00" u="1"/>
        <d v="2011-11-22T00:00:00" u="1"/>
        <d v="2015-09-30T00:00:00" u="1"/>
        <d v="2012-11-22T00:00:00" u="1"/>
        <d v="2012-12-18T00:00:00" u="1"/>
        <d v="2013-12-18T00:00:00" u="1"/>
        <d v="2014-12-18T00:00:00" u="1"/>
        <d v="2015-12-18T00:00:00" u="1"/>
        <d v="2011-10-28T00:00:00" u="1"/>
        <d v="2011-11-24T00:00:00" u="1"/>
        <d v="2011-12-20T00:00:00" u="1"/>
        <d v="2015-10-28T00:00:00" u="1"/>
        <d v="2012-12-20T00:00:00" u="1"/>
        <d v="2013-12-20T00:00:00" u="1"/>
        <d v="2015-11-24T00:00:00" u="1"/>
        <d v="2010-11-26T00:00:00" u="1"/>
        <d v="2012-10-30T00:00:00" u="1"/>
        <d v="2013-10-30T00:00:00" u="1"/>
        <d v="2012-11-26T00:00:00" u="1"/>
        <d v="2011-12-22T00:00:00" u="1"/>
        <d v="2015-10-30T00:00:00" u="1"/>
        <d v="2014-12-22T00:00:00" u="1"/>
        <d v="2014-01-03T00:00:00" u="1"/>
        <d v="2011-11-28T00:00:00" u="1"/>
        <d v="2012-11-28T00:00:00" u="1"/>
        <d v="2014-11-28T00:00:00" u="1"/>
        <d v="2010-02-01T00:00:00" u="1"/>
        <d v="2011-02-01T00:00:00" u="1"/>
        <d v="2012-02-01T00:00:00" u="1"/>
        <d v="2013-02-01T00:00:00" u="1"/>
        <d v="2015-01-05T00:00:00" u="1"/>
        <d v="2010-11-30T00:00:00" u="1"/>
        <d v="2011-11-30T00:00:00" u="1"/>
        <d v="2012-11-30T00:00:00" u="1"/>
        <d v="2015-11-30T00:00:00" u="1"/>
        <d v="2010-01-07T00:00:00" u="1"/>
        <d v="2011-01-07T00:00:00" u="1"/>
        <d v="2010-02-03T00:00:00" u="1"/>
        <d v="2011-02-03T00:00:00" u="1"/>
        <d v="2012-02-03T00:00:00" u="1"/>
        <d v="2014-01-07T00:00:00" u="1"/>
        <d v="2015-01-07T00:00:00" u="1"/>
        <d v="2014-02-03T00:00:00" u="1"/>
        <d v="2016-01-07T00:00:00" u="1"/>
        <d v="2015-02-03T00:00:00" u="1"/>
        <d v="2016-02-03T00:00:00" u="1"/>
        <d v="2010-02-05T00:00:00" u="1"/>
        <d v="2010-03-01T00:00:00" u="1"/>
        <d v="2014-01-09T00:00:00" u="1"/>
        <d v="2011-03-01T00:00:00" u="1"/>
        <d v="2013-02-05T00:00:00" u="1"/>
        <d v="2015-01-09T00:00:00" u="1"/>
        <d v="2012-03-01T00:00:00" u="1"/>
        <d v="2014-02-05T00:00:00" u="1"/>
        <d v="2013-03-01T00:00:00" u="1"/>
        <d v="2015-02-05T00:00:00" u="1"/>
        <d v="2016-03-01T00:00:00" u="1"/>
        <d v="2011-12-30T00:00:00" u="1"/>
        <d v="2011-01-11T00:00:00" u="1"/>
        <d v="2011-02-07T00:00:00" u="1"/>
        <d v="2013-01-11T00:00:00" u="1"/>
        <d v="2010-03-03T00:00:00" u="1"/>
        <d v="2012-02-07T00:00:00" u="1"/>
        <d v="2011-03-03T00:00:00" u="1"/>
        <d v="2013-02-07T00:00:00" u="1"/>
        <d v="2014-02-07T00:00:00" u="1"/>
        <d v="2016-01-11T00:00:00" u="1"/>
        <d v="2014-03-03T00:00:00" u="1"/>
        <d v="2015-03-03T00:00:00" u="1"/>
        <d v="2016-03-03T00:00:00" u="1"/>
        <d v="2010-01-13T00:00:00" u="1"/>
        <d v="2011-01-13T00:00:00" u="1"/>
        <d v="2010-02-09T00:00:00" u="1"/>
        <d v="2011-02-09T00:00:00" u="1"/>
        <d v="2010-03-05T00:00:00" u="1"/>
        <d v="2012-02-09T00:00:00" u="1"/>
        <d v="2014-01-13T00:00:00" u="1"/>
        <d v="2015-01-13T00:00:00" u="1"/>
        <d v="2012-03-05T00:00:00" u="1"/>
        <d v="2016-01-13T00:00:00" u="1"/>
        <d v="2011-04-01T00:00:00" u="1"/>
        <d v="2013-03-05T00:00:00" u="1"/>
        <d v="2015-02-09T00:00:00" u="1"/>
        <d v="2014-03-05T00:00:00" u="1"/>
        <d v="2016-02-09T00:00:00" u="1"/>
        <d v="2015-03-05T00:00:00" u="1"/>
        <d v="2015-04-01T00:00:00" u="1"/>
        <d v="2010-02-11T00:00:00" u="1"/>
        <d v="2011-02-11T00:00:00" u="1"/>
        <d v="2013-01-15T00:00:00" u="1"/>
        <d v="2014-01-15T00:00:00" u="1"/>
        <d v="2011-03-07T00:00:00" u="1"/>
        <d v="2013-02-11T00:00:00" u="1"/>
        <d v="2015-01-15T00:00:00" u="1"/>
        <d v="2012-03-07T00:00:00" u="1"/>
        <d v="2014-02-11T00:00:00" u="1"/>
        <d v="2013-03-07T00:00:00" u="1"/>
        <d v="2015-02-11T00:00:00" u="1"/>
        <d v="2012-04-03T00:00:00" u="1"/>
        <d v="2014-03-07T00:00:00" u="1"/>
        <d v="2016-02-11T00:00:00" u="1"/>
        <d v="2013-04-03T00:00:00" u="1"/>
        <d v="2014-04-03T00:00:00" u="1"/>
        <d v="2016-03-07T00:00:00" u="1"/>
        <d v="2011-01-17T00:00:00" u="1"/>
        <d v="2013-01-17T00:00:00" u="1"/>
        <d v="2010-03-09T00:00:00" u="1"/>
        <d v="2012-02-13T00:00:00" u="1"/>
        <d v="2014-01-17T00:00:00" u="1"/>
        <d v="2011-03-09T00:00:00" u="1"/>
        <d v="2013-02-13T00:00:00" u="1"/>
        <d v="2010-04-05T00:00:00" u="1"/>
        <d v="2012-03-09T00:00:00" u="1"/>
        <d v="2014-02-13T00:00:00" u="1"/>
        <d v="2011-04-05T00:00:00" u="1"/>
        <d v="2012-04-05T00:00:00" u="1"/>
        <d v="2013-04-05T00:00:00" u="1"/>
        <d v="2015-03-09T00:00:00" u="1"/>
        <d v="2012-05-01T00:00:00" u="1"/>
        <d v="2016-03-09T00:00:00" u="1"/>
        <d v="2016-04-05T00:00:00" u="1"/>
        <d v="2010-01-19T00:00:00" u="1"/>
        <d v="2011-01-19T00:00:00" u="1"/>
        <d v="2010-02-15T00:00:00" u="1"/>
        <d v="2011-02-15T00:00:00" u="1"/>
        <d v="2010-03-11T00:00:00" u="1"/>
        <d v="2012-02-15T00:00:00" u="1"/>
        <d v="2011-03-11T00:00:00" u="1"/>
        <d v="2015-01-19T00:00:00" u="1"/>
        <d v="2010-04-07T00:00:00" u="1"/>
        <d v="2016-01-19T00:00:00" u="1"/>
        <d v="2011-04-07T00:00:00" u="1"/>
        <d v="2013-03-11T00:00:00" u="1"/>
        <d v="2010-05-03T00:00:00" u="1"/>
        <d v="2014-03-11T00:00:00" u="1"/>
        <d v="2016-02-15T00:00:00" u="1"/>
        <d v="2011-05-03T00:00:00" u="1"/>
        <d v="2015-03-11T00:00:00" u="1"/>
        <d v="2012-05-03T00:00:00" u="1"/>
        <d v="2014-04-07T00:00:00" u="1"/>
        <d v="2016-03-11T00:00:00" u="1"/>
        <d v="2013-05-03T00:00:00" u="1"/>
        <d v="2015-04-07T00:00:00" u="1"/>
        <d v="2016-04-07T00:00:00" u="1"/>
        <d v="2016-05-03T00:00:00" u="1"/>
        <d v="2010-01-21T00:00:00" u="1"/>
        <d v="2011-01-21T00:00:00" u="1"/>
        <d v="2010-02-17T00:00:00" u="1"/>
        <d v="2011-02-17T00:00:00" u="1"/>
        <d v="2013-01-21T00:00:00" u="1"/>
        <d v="2014-01-21T00:00:00" u="1"/>
        <d v="2015-01-21T00:00:00" u="1"/>
        <d v="2010-04-09T00:00:00" u="1"/>
        <d v="2012-03-13T00:00:00" u="1"/>
        <d v="2016-01-21T00:00:00" u="1"/>
        <d v="2013-03-13T00:00:00" u="1"/>
        <d v="2010-05-05T00:00:00" u="1"/>
        <d v="2014-03-13T00:00:00" u="1"/>
        <d v="2016-02-17T00:00:00" u="1"/>
        <d v="2011-05-05T00:00:00" u="1"/>
        <d v="2013-04-09T00:00:00" u="1"/>
        <d v="2015-03-13T00:00:00" u="1"/>
        <d v="2010-06-01T00:00:00" u="1"/>
        <d v="2014-04-09T00:00:00" u="1"/>
        <d v="2011-06-01T00:00:00" u="1"/>
        <d v="2015-04-09T00:00:00" u="1"/>
        <d v="2012-06-01T00:00:00" u="1"/>
        <d v="2014-05-05T00:00:00" u="1"/>
        <d v="2015-05-05T00:00:00" u="1"/>
        <d v="2016-05-05T00:00:00" u="1"/>
        <d v="2010-02-19T00:00:00" u="1"/>
        <d v="2013-01-23T00:00:00" u="1"/>
        <d v="2014-01-23T00:00:00" u="1"/>
        <d v="2011-03-15T00:00:00" u="1"/>
        <d v="2013-02-19T00:00:00" u="1"/>
        <d v="2015-01-23T00:00:00" u="1"/>
        <d v="2012-03-15T00:00:00" u="1"/>
        <d v="2014-02-19T00:00:00" u="1"/>
        <d v="2011-04-11T00:00:00" u="1"/>
        <d v="2013-03-15T00:00:00" u="1"/>
        <d v="2015-02-19T00:00:00" u="1"/>
        <d v="2010-05-07T00:00:00" u="1"/>
        <d v="2012-04-11T00:00:00" u="1"/>
        <d v="2013-04-11T00:00:00" u="1"/>
        <d v="2010-06-03T00:00:00" u="1"/>
        <d v="2012-05-07T00:00:00" u="1"/>
        <d v="2014-04-11T00:00:00" u="1"/>
        <d v="2016-03-15T00:00:00" u="1"/>
        <d v="2013-05-07T00:00:00" u="1"/>
        <d v="2014-05-07T00:00:00" u="1"/>
        <d v="2016-04-11T00:00:00" u="1"/>
        <d v="2013-06-03T00:00:00" u="1"/>
        <d v="2015-05-07T00:00:00" u="1"/>
        <d v="2014-06-03T00:00:00" u="1"/>
        <d v="2015-06-03T00:00:00" u="1"/>
        <d v="2010-01-25T00:00:00" u="1"/>
        <d v="2011-01-25T00:00:00" u="1"/>
        <d v="2011-02-21T00:00:00" u="1"/>
        <d v="2013-01-25T00:00:00" u="1"/>
        <d v="2010-03-17T00:00:00" u="1"/>
        <d v="2012-02-21T00:00:00" u="1"/>
        <d v="2011-03-17T00:00:00" u="1"/>
        <d v="2013-02-21T00:00:00" u="1"/>
        <d v="2010-04-13T00:00:00" u="1"/>
        <d v="2014-02-21T00:00:00" u="1"/>
        <d v="2016-01-25T00:00:00" u="1"/>
        <d v="2011-04-13T00:00:00" u="1"/>
        <d v="2012-04-13T00:00:00" u="1"/>
        <d v="2014-03-17T00:00:00" u="1"/>
        <d v="2011-05-09T00:00:00" u="1"/>
        <d v="2015-03-17T00:00:00" u="1"/>
        <d v="2012-05-09T00:00:00" u="1"/>
        <d v="2016-03-17T00:00:00" u="1"/>
        <d v="2015-04-13T00:00:00" u="1"/>
        <d v="2010-07-01T00:00:00" u="1"/>
        <d v="2012-06-05T00:00:00" u="1"/>
        <d v="2014-05-09T00:00:00" u="1"/>
        <d v="2016-04-13T00:00:00" u="1"/>
        <d v="2013-06-05T00:00:00" u="1"/>
        <d v="2014-06-05T00:00:00" u="1"/>
        <d v="2016-05-09T00:00:00" u="1"/>
        <d v="2013-07-01T00:00:00" u="1"/>
        <d v="2015-06-05T00:00:00" u="1"/>
        <d v="2014-07-01T00:00:00" u="1"/>
        <d v="2015-07-01T00:00:00" u="1"/>
        <d v="2010-01-27T00:00:00" u="1"/>
        <d v="2011-01-27T00:00:00" u="1"/>
        <d v="2010-02-23T00:00:00" u="1"/>
        <d v="2011-02-23T00:00:00" u="1"/>
        <d v="2010-03-19T00:00:00" u="1"/>
        <d v="2012-02-23T00:00:00" u="1"/>
        <d v="2014-01-27T00:00:00" u="1"/>
        <d v="2015-01-27T00:00:00" u="1"/>
        <d v="2010-04-15T00:00:00" u="1"/>
        <d v="2012-03-19T00:00:00" u="1"/>
        <d v="2016-01-27T00:00:00" u="1"/>
        <d v="2011-04-15T00:00:00" u="1"/>
        <d v="2015-02-23T00:00:00" u="1"/>
        <d v="2010-05-11T00:00:00" u="1"/>
        <d v="2014-03-19T00:00:00" u="1"/>
        <d v="2016-02-23T00:00:00" u="1"/>
        <d v="2011-05-11T00:00:00" u="1"/>
        <d v="2013-04-15T00:00:00" u="1"/>
        <d v="2015-03-19T00:00:00" u="1"/>
        <d v="2010-06-07T00:00:00" u="1"/>
        <d v="2012-05-11T00:00:00" u="1"/>
        <d v="2014-04-15T00:00:00" u="1"/>
        <d v="2011-06-07T00:00:00" u="1"/>
        <d v="2015-04-15T00:00:00" u="1"/>
        <d v="2012-06-07T00:00:00" u="1"/>
        <d v="2016-04-15T00:00:00" u="1"/>
        <d v="2013-06-07T00:00:00" u="1"/>
        <d v="2015-05-11T00:00:00" u="1"/>
        <d v="2016-05-11T00:00:00" u="1"/>
        <d v="2014-07-03T00:00:00" u="1"/>
        <d v="2015-07-03T00:00:00" u="1"/>
        <d v="2010-01-29T00:00:00" u="1"/>
        <d v="2010-02-25T00:00:00" u="1"/>
        <d v="2011-02-25T00:00:00" u="1"/>
        <d v="2013-01-29T00:00:00" u="1"/>
        <d v="2014-01-29T00:00:00" u="1"/>
        <d v="2011-03-21T00:00:00" u="1"/>
        <d v="2013-02-25T00:00:00" u="1"/>
        <d v="2012-03-21T00:00:00" u="1"/>
        <d v="2014-02-25T00:00:00" u="1"/>
        <d v="2013-03-21T00:00:00" u="1"/>
        <d v="2015-02-25T00:00:00" u="1"/>
        <d v="2010-05-13T00:00:00" u="1"/>
        <d v="2012-04-17T00:00:00" u="1"/>
        <d v="2014-03-21T00:00:00" u="1"/>
        <d v="2016-02-25T00:00:00" u="1"/>
        <d v="2011-05-13T00:00:00" u="1"/>
        <d v="2013-04-17T00:00:00" u="1"/>
        <d v="2010-06-09T00:00:00" u="1"/>
        <d v="2016-03-21T00:00:00" u="1"/>
        <d v="2011-06-09T00:00:00" u="1"/>
        <d v="2013-05-13T00:00:00" u="1"/>
        <d v="2015-04-17T00:00:00" u="1"/>
        <d v="2010-07-05T00:00:00" u="1"/>
        <d v="2014-05-13T00:00:00" u="1"/>
        <d v="2011-07-05T00:00:00" u="1"/>
        <d v="2015-05-13T00:00:00" u="1"/>
        <d v="2012-07-05T00:00:00" u="1"/>
        <d v="2016-05-13T00:00:00" u="1"/>
        <d v="2013-07-05T00:00:00" u="1"/>
        <d v="2015-06-09T00:00:00" u="1"/>
        <d v="2012-08-01T00:00:00" u="1"/>
        <d v="2013-08-01T00:00:00" u="1"/>
        <d v="2014-08-01T00:00:00" u="1"/>
        <d v="2011-01-31T00:00:00" u="1"/>
        <d v="2012-01-31T00:00:00" u="1"/>
        <d v="2013-01-31T00:00:00" u="1"/>
        <d v="2010-03-23T00:00:00" u="1"/>
        <d v="2012-02-27T00:00:00" u="1"/>
        <d v="2014-01-31T00:00:00" u="1"/>
        <d v="2011-03-23T00:00:00" u="1"/>
        <d v="2013-02-27T00:00:00" u="1"/>
        <d v="2010-04-19T00:00:00" u="1"/>
        <d v="2012-03-23T00:00:00" u="1"/>
        <d v="2014-02-27T00:00:00" u="1"/>
        <d v="2011-04-19T00:00:00" u="1"/>
        <d v="2015-02-27T00:00:00" u="1"/>
        <d v="2012-04-19T00:00:00" u="1"/>
        <d v="2013-04-19T00:00:00" u="1"/>
        <d v="2015-03-23T00:00:00" u="1"/>
        <d v="2010-06-11T00:00:00" u="1"/>
        <d v="2012-05-15T00:00:00" u="1"/>
        <d v="2016-03-23T00:00:00" u="1"/>
        <d v="2013-05-15T00:00:00" u="1"/>
        <d v="2010-07-07T00:00:00" u="1"/>
        <d v="2012-06-11T00:00:00" u="1"/>
        <d v="2014-05-15T00:00:00" u="1"/>
        <d v="2016-04-19T00:00:00" u="1"/>
        <d v="2011-07-07T00:00:00" u="1"/>
        <d v="2013-06-11T00:00:00" u="1"/>
        <d v="2015-05-15T00:00:00" u="1"/>
        <d v="2010-08-03T00:00:00" u="1"/>
        <d v="2014-06-11T00:00:00" u="1"/>
        <d v="2011-08-03T00:00:00" u="1"/>
        <d v="2015-06-11T00:00:00" u="1"/>
        <d v="2012-08-03T00:00:00" u="1"/>
        <d v="2014-07-07T00:00:00" u="1"/>
        <d v="2015-07-07T00:00:00" u="1"/>
        <d v="2010-03-25T00:00:00" u="1"/>
        <d v="2012-02-29T00:00:00" u="1"/>
        <d v="2011-03-25T00:00:00" u="1"/>
        <d v="2010-04-21T00:00:00" u="1"/>
        <d v="2013-03-25T00:00:00" u="1"/>
        <d v="2010-05-17T00:00:00" u="1"/>
        <d v="2014-03-25T00:00:00" u="1"/>
        <d v="2011-05-17T00:00:00" u="1"/>
        <d v="2015-03-25T00:00:00" u="1"/>
        <d v="2012-05-17T00:00:00" u="1"/>
        <d v="2013-05-17T00:00:00" u="1"/>
        <d v="2015-04-21T00:00:00" u="1"/>
        <d v="2010-07-09T00:00:00" u="1"/>
        <d v="2012-06-13T00:00:00" u="1"/>
        <d v="2016-04-21T00:00:00" u="1"/>
        <d v="2013-06-13T00:00:00" u="1"/>
        <d v="2010-08-05T00:00:00" u="1"/>
        <d v="2014-06-13T00:00:00" u="1"/>
        <d v="2016-05-17T00:00:00" u="1"/>
        <d v="2011-08-05T00:00:00" u="1"/>
        <d v="2013-07-09T00:00:00" u="1"/>
        <d v="2010-09-01T00:00:00" u="1"/>
        <d v="2014-07-09T00:00:00" u="1"/>
        <d v="2011-09-01T00:00:00" u="1"/>
        <d v="2013-08-05T00:00:00" u="1"/>
        <d v="2015-07-09T00:00:00" u="1"/>
        <d v="2014-08-05T00:00:00" u="1"/>
        <d v="2015-08-05T00:00:00" u="1"/>
        <d v="2014-09-01T00:00:00" u="1"/>
        <d v="2015-09-01T00:00:00" u="1"/>
        <d v="2010-04-23T00:00:00" u="1"/>
        <d v="2012-03-27T00:00:00" u="1"/>
        <d v="2013-03-27T00:00:00" u="1"/>
        <d v="2010-05-19T00:00:00" u="1"/>
        <d v="2012-04-23T00:00:00" u="1"/>
        <d v="2014-03-27T00:00:00" u="1"/>
        <d v="2011-05-19T00:00:00" u="1"/>
        <d v="2013-04-23T00:00:00" u="1"/>
        <d v="2015-03-27T00:00:00" u="1"/>
        <d v="2010-06-15T00:00:00" u="1"/>
        <d v="2014-04-23T00:00:00" u="1"/>
        <d v="2011-06-15T00:00:00" u="1"/>
        <d v="2012-06-15T00:00:00" u="1"/>
        <d v="2014-05-19T00:00:00" u="1"/>
        <d v="2011-07-11T00:00:00" u="1"/>
        <d v="2015-05-19T00:00:00" u="1"/>
        <d v="2012-07-11T00:00:00" u="1"/>
        <d v="2016-05-19T00:00:00" u="1"/>
        <d v="2013-07-11T00:00:00" u="1"/>
        <d v="2015-06-15T00:00:00" u="1"/>
        <d v="2012-08-07T00:00:00" u="1"/>
        <d v="2014-07-11T00:00:00" u="1"/>
        <d v="2013-08-07T00:00:00" u="1"/>
        <d v="2012-09-03T00:00:00" u="1"/>
        <d v="2014-08-07T00:00:00" u="1"/>
        <d v="2013-09-03T00:00:00" u="1"/>
        <d v="2015-08-07T00:00:00" u="1"/>
        <d v="2014-09-03T00:00:00" u="1"/>
        <d v="2015-09-03T00:00:00" u="1"/>
        <d v="2010-03-29T00:00:00" u="1"/>
        <d v="2011-03-29T00:00:00" u="1"/>
        <d v="2012-03-29T00:00:00" u="1"/>
        <d v="2010-05-21T00:00:00" u="1"/>
        <d v="2012-04-25T00:00:00" u="1"/>
        <d v="2013-04-25T00:00:00" u="1"/>
        <d v="2010-06-17T00:00:00" u="1"/>
        <d v="2012-05-21T00:00:00" u="1"/>
        <d v="2014-04-25T00:00:00" u="1"/>
        <d v="2016-03-29T00:00:00" u="1"/>
        <d v="2011-06-17T00:00:00" u="1"/>
        <d v="2013-05-21T00:00:00" u="1"/>
        <d v="2010-07-13T00:00:00" u="1"/>
        <d v="2014-05-21T00:00:00" u="1"/>
        <d v="2016-04-25T00:00:00" u="1"/>
        <d v="2011-07-13T00:00:00" u="1"/>
        <d v="2013-06-17T00:00:00" u="1"/>
        <d v="2015-05-21T00:00:00" u="1"/>
        <d v="2010-08-09T00:00:00" u="1"/>
        <d v="2012-07-13T00:00:00" u="1"/>
        <d v="2014-06-17T00:00:00" u="1"/>
        <d v="2011-08-09T00:00:00" u="1"/>
        <d v="2015-06-17T00:00:00" u="1"/>
        <d v="2012-08-09T00:00:00" u="1"/>
        <d v="2011-09-05T00:00:00" u="1"/>
        <d v="2013-08-09T00:00:00" u="1"/>
        <d v="2015-07-13T00:00:00" u="1"/>
        <d v="2012-09-05T00:00:00" u="1"/>
        <d v="2013-09-05T00:00:00" u="1"/>
        <d v="2012-10-01T00:00:00" u="1"/>
        <d v="2014-09-05T00:00:00" u="1"/>
        <d v="2013-10-01T00:00:00" u="1"/>
        <d v="2014-10-01T00:00:00" u="1"/>
        <d v="2015-10-01T00:00:00" u="1"/>
        <d v="2010-03-31T00:00:00" u="1"/>
        <d v="2011-03-31T00:00:00" u="1"/>
        <d v="2010-04-27T00:00:00" u="1"/>
        <d v="2012-04-27T00:00:00" u="1"/>
        <d v="2014-03-31T00:00:00" u="1"/>
        <d v="2011-05-23T00:00:00" u="1"/>
        <d v="2015-03-31T00:00:00" u="1"/>
        <d v="2012-05-23T00:00:00" u="1"/>
        <d v="2016-03-31T00:00:00" u="1"/>
        <d v="2013-05-23T00:00:00" u="1"/>
        <d v="2015-04-27T00:00:00" u="1"/>
        <d v="2010-07-15T00:00:00" u="1"/>
        <d v="2012-06-19T00:00:00" u="1"/>
        <d v="2014-05-23T00:00:00" u="1"/>
        <d v="2016-04-27T00:00:00" u="1"/>
        <d v="2011-07-15T00:00:00" u="1"/>
        <d v="2013-06-19T00:00:00" u="1"/>
        <d v="2010-08-11T00:00:00" u="1"/>
        <d v="2014-06-19T00:00:00" u="1"/>
        <d v="2016-05-23T00:00:00" u="1"/>
        <d v="2011-08-11T00:00:00" u="1"/>
        <d v="2013-07-15T00:00:00" u="1"/>
        <d v="2015-06-19T00:00:00" u="1"/>
        <d v="2010-09-07T00:00:00" u="1"/>
        <d v="2014-07-15T00:00:00" u="1"/>
        <d v="2011-09-07T00:00:00" u="1"/>
        <d v="2015-07-15T00:00:00" u="1"/>
        <d v="2012-09-07T00:00:00" u="1"/>
        <d v="2011-10-03T00:00:00" u="1"/>
        <d v="2015-08-11T00:00:00" u="1"/>
        <d v="2012-10-03T00:00:00" u="1"/>
        <d v="2015-09-07T00:00:00" u="1"/>
        <d v="2014-10-03T00:00:00" u="1"/>
        <d v="2010-04-29T00:00:00" u="1"/>
        <d v="2011-04-29T00:00:00" u="1"/>
        <d v="2010-05-25T00:00:00" u="1"/>
        <d v="2011-05-25T00:00:00" u="1"/>
        <d v="2013-04-29T00:00:00" u="1"/>
        <d v="2010-06-21T00:00:00" u="1"/>
        <d v="2014-04-29T00:00:00" u="1"/>
        <d v="2011-06-21T00:00:00" u="1"/>
        <d v="2015-04-29T00:00:00" u="1"/>
        <d v="2012-06-21T00:00:00" u="1"/>
        <d v="2013-06-21T00:00:00" u="1"/>
        <d v="2015-05-25T00:00:00" u="1"/>
        <d v="2010-08-13T00:00:00" u="1"/>
        <d v="2012-07-17T00:00:00" u="1"/>
        <d v="2016-05-25T00:00:00" u="1"/>
        <d v="2013-07-17T00:00:00" u="1"/>
        <d v="2010-09-09T00:00:00" u="1"/>
        <d v="2012-08-13T00:00:00" u="1"/>
        <d v="2014-07-17T00:00:00" u="1"/>
        <d v="2011-09-09T00:00:00" u="1"/>
        <d v="2013-08-13T00:00:00" u="1"/>
        <d v="2015-07-17T00:00:00" u="1"/>
        <d v="2014-08-13T00:00:00" u="1"/>
        <d v="2011-10-05T00:00:00" u="1"/>
        <d v="2013-09-09T00:00:00" u="1"/>
        <d v="2015-08-13T00:00:00" u="1"/>
        <d v="2010-11-01T00:00:00" u="1"/>
        <d v="2014-09-09T00:00:00" u="1"/>
        <d v="2011-11-01T00:00:00" u="1"/>
        <d v="2015-09-09T00:00:00" u="1"/>
        <d v="2012-11-01T00:00:00" u="1"/>
        <d v="2013-11-01T00:00:00" u="1"/>
        <d v="2010-05-27T00:00:00" u="1"/>
        <d v="2010-06-23T00:00:00" u="1"/>
        <d v="2011-06-23T00:00:00" u="1"/>
        <d v="2013-05-27T00:00:00" u="1"/>
        <d v="2010-07-19T00:00:00" u="1"/>
        <d v="2014-05-27T00:00:00" u="1"/>
        <d v="2011-07-19T00:00:00" u="1"/>
        <d v="2015-05-27T00:00:00" u="1"/>
        <d v="2012-07-19T00:00:00" u="1"/>
        <d v="2014-06-23T00:00:00" u="1"/>
        <d v="2011-08-15T00:00:00" u="1"/>
        <d v="2013-07-19T00:00:00" u="1"/>
        <d v="2015-06-23T00:00:00" u="1"/>
        <d v="2012-08-15T00:00:00" u="1"/>
        <d v="2013-08-15T00:00:00" u="1"/>
        <d v="2010-10-07T00:00:00" u="1"/>
        <d v="2012-09-11T00:00:00" u="1"/>
        <d v="2014-08-15T00:00:00" u="1"/>
        <d v="2013-09-11T00:00:00" u="1"/>
        <d v="2010-11-03T00:00:00" u="1"/>
        <d v="2011-11-03T00:00:00" u="1"/>
        <d v="2013-10-07T00:00:00" u="1"/>
        <d v="2015-09-11T00:00:00" u="1"/>
        <d v="2014-10-07T00:00:00" u="1"/>
        <d v="2015-10-07T00:00:00" u="1"/>
        <d v="2010-06-25T00:00:00" u="1"/>
        <d v="2012-05-29T00:00:00" u="1"/>
        <d v="2013-05-29T00:00:00" u="1"/>
        <d v="2010-07-21T00:00:00" u="1"/>
        <d v="2012-06-25T00:00:00" u="1"/>
        <d v="2011-07-21T00:00:00" u="1"/>
        <d v="2013-06-25T00:00:00" u="1"/>
        <d v="2010-08-17T00:00:00" u="1"/>
        <d v="2014-06-25T00:00:00" u="1"/>
        <d v="2011-08-17T00:00:00" u="1"/>
        <d v="2015-06-25T00:00:00" u="1"/>
        <d v="2010-09-13T00:00:00" u="1"/>
        <d v="2012-08-17T00:00:00" u="1"/>
        <d v="2014-07-21T00:00:00" u="1"/>
        <d v="2011-09-13T00:00:00" u="1"/>
        <d v="2015-07-21T00:00:00" u="1"/>
        <d v="2012-09-13T00:00:00" u="1"/>
        <d v="2009-11-05T00:00:00" u="1"/>
        <d v="2013-09-13T00:00:00" u="1"/>
        <d v="2015-08-17T00:00:00" u="1"/>
        <d v="2010-11-05T00:00:00" u="1"/>
        <d v="2012-10-09T00:00:00" u="1"/>
        <d v="2013-10-09T00:00:00" u="1"/>
        <d v="2012-11-05T00:00:00" u="1"/>
        <d v="2014-10-09T00:00:00" u="1"/>
        <d v="2011-12-01T00:00:00" u="1"/>
        <d v="2013-11-05T00:00:00" u="1"/>
        <d v="2015-11-05T00:00:00" u="1"/>
        <d v="2014-12-01T00:00:00" u="1"/>
        <d v="2015-12-01T00:00:00" u="1"/>
        <d v="2010-05-31T00:00:00" u="1"/>
        <d v="2011-05-31T00:00:00" u="1"/>
        <d v="2012-05-31T00:00:00" u="1"/>
        <d v="2013-05-31T00:00:00" u="1"/>
        <d v="2010-07-23T00:00:00" u="1"/>
        <d v="2012-06-27T00:00:00" u="1"/>
        <d v="2013-06-27T00:00:00" u="1"/>
        <d v="2010-08-19T00:00:00" u="1"/>
        <d v="2012-07-23T00:00:00" u="1"/>
        <d v="2014-06-27T00:00:00" u="1"/>
        <d v="2011-08-19T00:00:00" u="1"/>
        <d v="2013-07-23T00:00:00" u="1"/>
        <d v="2010-09-15T00:00:00" u="1"/>
        <d v="2014-07-23T00:00:00" u="1"/>
        <d v="2011-09-15T00:00:00" u="1"/>
        <d v="2013-08-19T00:00:00" u="1"/>
        <d v="2015-07-23T00:00:00" u="1"/>
        <d v="2010-10-11T00:00:00" u="1"/>
        <d v="2014-08-19T00:00:00" u="1"/>
        <d v="2011-10-11T00:00:00" u="1"/>
        <d v="2015-08-19T00:00:00" u="1"/>
        <d v="2012-10-11T00:00:00" u="1"/>
        <d v="2011-11-07T00:00:00" u="1"/>
        <d v="2015-09-15T00:00:00" u="1"/>
        <d v="2010-12-03T00:00:00" u="1"/>
        <d v="2012-11-07T00:00:00" u="1"/>
        <d v="2012-12-03T00:00:00" u="1"/>
        <d v="2013-12-03T00:00:00" u="1"/>
        <d v="2014-12-03T00:00:00" u="1"/>
        <d v="2015-12-03T00:00:00" u="1"/>
        <d v="2010-06-29T00:00:00" u="1"/>
        <d v="2011-06-29T00:00:00" u="1"/>
        <d v="2012-06-29T00:00:00" u="1"/>
        <d v="2011-07-25T00:00:00" u="1"/>
        <d v="2012-07-25T00:00:00" u="1"/>
        <d v="2013-07-25T00:00:00" u="1"/>
        <d v="2015-06-29T00:00:00" u="1"/>
        <d v="2010-09-17T00:00:00" u="1"/>
        <d v="2012-08-21T00:00:00" u="1"/>
        <d v="2014-07-25T00:00:00" u="1"/>
        <d v="2013-08-21T00:00:00" u="1"/>
        <d v="2010-10-13T00:00:00" u="1"/>
        <d v="2012-09-17T00:00:00" u="1"/>
        <d v="2014-08-21T00:00:00" u="1"/>
        <d v="2011-10-13T00:00:00" u="1"/>
        <d v="2013-09-17T00:00:00" u="1"/>
        <d v="2015-08-21T00:00:00" u="1"/>
        <d v="2010-11-09T00:00:00" u="1"/>
        <d v="2014-09-17T00:00:00" u="1"/>
        <d v="2011-11-09T00:00:00" u="1"/>
        <d v="2015-09-17T00:00:00" u="1"/>
        <d v="2014-10-13T00:00:00" u="1"/>
        <d v="2011-12-05T00:00:00" u="1"/>
        <d v="2015-10-13T00:00:00" u="1"/>
        <d v="2012-12-05T00:00:00" u="1"/>
        <d v="2015-11-09T00:00:00" u="1"/>
        <d v="2014-12-05T00:00:00" u="1"/>
        <d v="2010-07-27T00:00:00" u="1"/>
        <d v="2011-07-27T00:00:00" u="1"/>
        <d v="2010-08-23T00:00:00" u="1"/>
        <d v="2012-07-27T00:00:00" u="1"/>
        <d v="2011-08-23T00:00:00" u="1"/>
        <d v="2012-08-23T00:00:00" u="1"/>
        <d v="2011-09-19T00:00:00" u="1"/>
        <d v="2013-08-23T00:00:00" u="1"/>
        <d v="2015-07-27T00:00:00" u="1"/>
        <d v="2010-10-15T00:00:00" u="1"/>
        <d v="2012-09-19T00:00:00" u="1"/>
        <d v="2013-09-19T00:00:00" u="1"/>
        <d v="2010-11-11T00:00:00" u="1"/>
        <d v="2012-10-15T00:00:00" u="1"/>
        <d v="2011-11-11T00:00:00" u="1"/>
        <d v="2013-10-15T00:00:00" u="1"/>
        <d v="2010-12-07T00:00:00" u="1"/>
        <d v="2014-10-15T00:00:00" u="1"/>
        <d v="2011-12-07T00:00:00" u="1"/>
        <d v="2015-10-15T00:00:00" u="1"/>
        <d v="2012-12-07T00:00:00" u="1"/>
        <d v="2015-11-11T00:00:00" u="1"/>
        <d v="2015-12-07T00:00:00" u="1"/>
        <d v="2010-07-29T00:00:00" u="1"/>
        <d v="2011-07-29T00:00:00" u="1"/>
        <d v="2010-08-25T00:00:00" u="1"/>
        <d v="2011-08-25T00:00:00" u="1"/>
        <d v="2013-07-29T00:00:00" u="1"/>
        <d v="2010-09-21T00:00:00" u="1"/>
        <d v="2014-07-29T00:00:00" u="1"/>
        <d v="2011-09-21T00:00:00" u="1"/>
        <d v="2015-07-29T00:00:00" u="1"/>
        <d v="2012-09-21T00:00:00" u="1"/>
        <d v="2014-08-25T00:00:00" u="1"/>
        <d v="2011-10-17T00:00:00" u="1"/>
        <d v="2015-08-25T00:00:00" u="1"/>
        <d v="2012-10-17T00:00:00" u="1"/>
        <d v="2013-10-17T00:00:00" u="1"/>
        <d v="2015-09-21T00:00:00" u="1"/>
        <d v="2010-12-09T00:00:00" u="1"/>
        <d v="2012-11-13T00:00:00" u="1"/>
        <d v="2014-10-17T00:00:00" u="1"/>
        <d v="2011-12-09T00:00:00" u="1"/>
        <d v="2013-12-09T00:00:00" u="1"/>
        <d v="2015-11-13T00:00:00" u="1"/>
        <d v="2014-12-09T00:00:00" u="1"/>
        <d v="2015-12-09T00:00:00" u="1"/>
        <d v="2010-08-27T00:00:00" u="1"/>
        <d v="2012-07-31T00:00:00" u="1"/>
        <d v="2013-07-31T00:00:00" u="1"/>
        <d v="2012-08-27T00:00:00" u="1"/>
        <d v="2014-07-31T00:00:00" u="1"/>
        <d v="2011-09-23T00:00:00" u="1"/>
        <d v="2013-08-27T00:00:00" u="1"/>
        <d v="2014-08-27T00:00:00" u="1"/>
        <d v="2011-10-19T00:00:00" u="1"/>
        <d v="2013-09-23T00:00:00" u="1"/>
        <d v="2015-08-27T00:00:00" u="1"/>
        <d v="2010-11-15T00:00:00" u="1"/>
        <d v="2012-10-19T00:00:00" u="1"/>
        <d v="2011-11-15T00:00:00" u="1"/>
        <d v="2015-09-23T00:00:00" u="1"/>
        <d v="2012-11-15T00:00:00" u="1"/>
        <d v="2015-10-19T00:00:00" u="1"/>
        <d v="2012-12-11T00:00:00" u="1"/>
        <d v="2013-12-11T00:00:00" u="1"/>
        <d v="2014-12-11T00:00:00" u="1"/>
        <d v="2015-12-11T00:00:00" u="1"/>
        <d v="2011-08-29T00:00:00" u="1"/>
        <d v="2012-08-29T00:00:00" u="1"/>
        <d v="2013-08-29T00:00:00" u="1"/>
        <d v="2012-09-25T00:00:00" u="1"/>
        <d v="2014-08-29T00:00:00" u="1"/>
        <d v="2011-10-21T00:00:00" u="1"/>
        <d v="2013-09-25T00:00:00" u="1"/>
        <d v="2010-11-17T00:00:00" u="1"/>
        <d v="2014-09-25T00:00:00" u="1"/>
        <d v="2011-11-17T00:00:00" u="1"/>
        <d v="2013-10-21T00:00:00" u="1"/>
        <d v="2015-09-25T00:00:00" u="1"/>
        <d v="2010-12-13T00:00:00" u="1"/>
        <d v="2014-10-21T00:00:00" u="1"/>
        <d v="2011-12-13T00:00:00" u="1"/>
        <d v="2015-10-21T00:00:00" u="1"/>
        <d v="2012-12-13T00:00:00" u="1"/>
        <d v="2014-11-17T00:00:00" u="1"/>
        <d v="2013-12-13T00:00:00" u="1"/>
        <d v="2015-11-17T00:00:00" u="1"/>
        <d v="2010-08-31T00:00:00" u="1"/>
        <d v="2011-08-31T00:00:00" u="1"/>
        <d v="2010-09-27T00:00:00" u="1"/>
        <d v="2011-09-27T00:00:00" u="1"/>
        <d v="2012-09-27T00:00:00" u="1"/>
        <d v="2013-09-27T00:00:00" u="1"/>
        <d v="2010-11-19T00:00:00" u="1"/>
        <d v="2012-10-23T00:00:00" u="1"/>
        <d v="2013-10-23T00:00:00" u="1"/>
        <d v="2010-12-15T00:00:00" u="1"/>
        <d v="2012-11-19T00:00:00" u="1"/>
        <d v="2014-10-23T00:00:00" u="1"/>
        <d v="2011-12-15T00:00:00" u="1"/>
        <d v="2015-10-23T00:00:00" u="1"/>
        <d v="2014-11-19T00:00:00" u="1"/>
        <d v="2015-11-19T00:00:00" u="1"/>
        <d v="2014-12-15T00:00:00" u="1"/>
        <d v="2015-12-15T00:00:00" u="1"/>
      </sharedItems>
    </cacheField>
    <cacheField name="OA_VALUE" numFmtId="0" sqlType="2">
      <sharedItems containsSemiMixedTypes="0" containsString="0" containsNumber="1" minValue="93.82" maxValue="2249759.33"/>
    </cacheField>
    <cacheField name="DEFLT_ADJ" numFmtId="0" sqlType="2">
      <sharedItems containsString="0" containsBlank="1" count="1">
        <m/>
      </sharedItems>
    </cacheField>
    <cacheField name="RF_GROUP" numFmtId="0" sqlType="12">
      <sharedItems count="11">
        <s v="ALL"/>
        <s v="CCB"/>
        <s v="OIS"/>
        <s v="YC"/>
        <s v="TSB"/>
        <s v="SPD"/>
        <s v="VGR"/>
        <s v="DP" u="1"/>
        <s v="FX" u="1"/>
        <s v="INF" u="1"/>
        <s v="IDX"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Noel Kennedy" refreshedDate="42521.463869212967" refreshedVersion="4" recordCount="400">
  <cacheSource type="external" connectionId="11"/>
  <cacheFields count="11">
    <cacheField name="RUN_ID" numFmtId="0" sqlType="12">
      <sharedItems count="3">
        <s v="GB"/>
        <s v="GA" u="1"/>
        <s v="GE" u="1"/>
      </sharedItems>
    </cacheField>
    <cacheField name="RF_NUM" numFmtId="0" sqlType="2">
      <sharedItems containsSemiMixedTypes="0" containsString="0" containsNumber="1" containsInteger="1" minValue="1" maxValue="993" count="466">
        <n v="1"/>
        <n v="2"/>
        <n v="3"/>
        <n v="4"/>
        <n v="5"/>
        <n v="6"/>
        <n v="7"/>
        <n v="8"/>
        <n v="9"/>
        <n v="10"/>
        <n v="11"/>
        <n v="12"/>
        <n v="40"/>
        <n v="41"/>
        <n v="76"/>
        <n v="77"/>
        <n v="78"/>
        <n v="79"/>
        <n v="80"/>
        <n v="81"/>
        <n v="82"/>
        <n v="83"/>
        <n v="84"/>
        <n v="85"/>
        <n v="86"/>
        <n v="87"/>
        <n v="286"/>
        <n v="287"/>
        <n v="288"/>
        <n v="289"/>
        <n v="290"/>
        <n v="291"/>
        <n v="292"/>
        <n v="293"/>
        <n v="294"/>
        <n v="295"/>
        <n v="297"/>
        <n v="298"/>
        <n v="396"/>
        <n v="397"/>
        <n v="398"/>
        <n v="399"/>
        <n v="402"/>
        <n v="403"/>
        <n v="404"/>
        <n v="405"/>
        <n v="406"/>
        <n v="407"/>
        <n v="408"/>
        <n v="409"/>
        <n v="432"/>
        <n v="433"/>
        <n v="435"/>
        <n v="436"/>
        <n v="437"/>
        <n v="438"/>
        <n v="439"/>
        <n v="440"/>
        <n v="441"/>
        <n v="442"/>
        <n v="443"/>
        <n v="444"/>
        <n v="660"/>
        <n v="797"/>
        <n v="800"/>
        <n v="990"/>
        <n v="96" u="1"/>
        <n v="135" u="1"/>
        <n v="206" u="1"/>
        <n v="511" u="1"/>
        <n v="723" u="1"/>
        <n v="57" u="1"/>
        <n v="121" u="1"/>
        <n v="185" u="1"/>
        <n v="469" u="1"/>
        <n v="781" u="1"/>
        <n v="34" u="1"/>
        <n v="75" u="1"/>
        <n v="356" u="1"/>
        <n v="626" u="1"/>
        <n v="768" u="1"/>
        <n v="910" u="1"/>
        <n v="100" u="1"/>
        <n v="143" u="1"/>
        <n v="385" u="1"/>
        <n v="755" u="1"/>
        <n v="826" u="1"/>
        <n v="13" u="1"/>
        <n v="59" u="1"/>
        <n v="125" u="1"/>
        <n v="193" u="1"/>
        <n v="742" u="1"/>
        <n v="813" u="1"/>
        <n v="36" u="1"/>
        <n v="516" u="1"/>
        <n v="729" u="1"/>
        <n v="104" u="1"/>
        <n v="151" u="1"/>
        <n v="222" u="1"/>
        <n v="401" u="1"/>
        <n v="472" u="1"/>
        <n v="645" u="1"/>
        <n v="858" u="1"/>
        <n v="61" u="1"/>
        <n v="501" u="1"/>
        <n v="632" u="1"/>
        <n v="703" u="1"/>
        <n v="774" u="1"/>
        <n v="987" u="1"/>
        <n v="38" u="1"/>
        <n v="317" u="1"/>
        <n v="388" u="1"/>
        <n v="619" u="1"/>
        <n v="761" u="1"/>
        <n v="903" u="1"/>
        <n v="108" u="1"/>
        <n v="159" u="1"/>
        <n v="230" u="1"/>
        <n v="748" u="1"/>
        <n v="890" u="1"/>
        <n v="961" u="1"/>
        <n v="14" u="1"/>
        <n v="63" u="1"/>
        <n v="138" u="1"/>
        <n v="209" u="1"/>
        <n v="375" u="1"/>
        <n v="522" u="1"/>
        <n v="735" u="1"/>
        <n v="806" u="1"/>
        <n v="188" u="1"/>
        <n v="722" u="1"/>
        <n v="238" u="1"/>
        <n v="504" u="1"/>
        <n v="709" u="1"/>
        <n v="780" u="1"/>
        <n v="993" u="1"/>
        <n v="66" u="1"/>
        <n v="146" u="1"/>
        <n v="217" u="1"/>
        <n v="625" u="1"/>
        <n v="767" u="1"/>
        <n v="909" u="1"/>
        <n v="42" u="1"/>
        <n v="91" u="1"/>
        <n v="278" u="1"/>
        <n v="349" u="1"/>
        <n v="754" u="1"/>
        <n v="896" u="1"/>
        <n v="116" u="1"/>
        <n v="246" u="1"/>
        <n v="378" u="1"/>
        <n v="449" u="1"/>
        <n v="741" u="1"/>
        <n v="812" u="1"/>
        <n v="954" u="1"/>
        <n v="15" u="1"/>
        <n v="70" u="1"/>
        <n v="154" u="1"/>
        <n v="225" u="1"/>
        <n v="478" u="1"/>
        <n v="515" u="1"/>
        <n v="728" u="1"/>
        <n v="44" u="1"/>
        <n v="95" u="1"/>
        <n v="133" u="1"/>
        <n v="365" u="1"/>
        <n v="507" u="1"/>
        <n v="786" u="1"/>
        <n v="857" u="1"/>
        <n v="120" u="1"/>
        <n v="254" u="1"/>
        <n v="465" u="1"/>
        <n v="702" u="1"/>
        <n v="773" u="1"/>
        <n v="986" u="1"/>
        <n v="74" u="1"/>
        <n v="233" u="1"/>
        <n v="281" u="1"/>
        <n v="352" u="1"/>
        <n v="618" u="1"/>
        <n v="760" u="1"/>
        <n v="831" u="1"/>
        <n v="902" u="1"/>
        <n v="46" u="1"/>
        <n v="99" u="1"/>
        <n v="141" u="1"/>
        <n v="212" u="1"/>
        <n v="747" u="1"/>
        <n v="818" u="1"/>
        <n v="889" u="1"/>
        <n v="124" u="1"/>
        <n v="410" u="1"/>
        <n v="521" u="1"/>
        <n v="734" u="1"/>
        <n v="805" u="1"/>
        <n v="16" u="1"/>
        <n v="241" u="1"/>
        <n v="368" u="1"/>
        <n v="510" u="1"/>
        <n v="721" u="1"/>
        <n v="48" u="1"/>
        <n v="103" u="1"/>
        <n v="326" u="1"/>
        <n v="468" u="1"/>
        <n v="708" u="1"/>
        <n v="779" u="1"/>
        <n v="992" u="1"/>
        <n v="128" u="1"/>
        <n v="199" u="1"/>
        <n v="624" u="1"/>
        <n v="908" u="1"/>
        <n v="17" u="1"/>
        <n v="249" u="1"/>
        <n v="384" u="1"/>
        <n v="455" u="1"/>
        <n v="824" u="1"/>
        <n v="895" u="1"/>
        <n v="966" u="1"/>
        <n v="50" u="1"/>
        <n v="107" u="1"/>
        <n v="157" u="1"/>
        <n v="228" u="1"/>
        <n v="342" u="1"/>
        <n v="740" u="1"/>
        <n v="811" u="1"/>
        <n v="136" u="1"/>
        <n v="207" u="1"/>
        <n v="514" u="1"/>
        <n v="727" u="1"/>
        <n v="18" u="1"/>
        <n v="186" u="1"/>
        <n v="258" u="1"/>
        <n v="400" u="1"/>
        <n v="471" u="1"/>
        <n v="785" u="1"/>
        <n v="856" u="1"/>
        <n v="52" u="1"/>
        <n v="500" u="1"/>
        <n v="701" u="1"/>
        <n v="772" u="1"/>
        <n v="914" u="1"/>
        <n v="985" u="1"/>
        <n v="65" u="1"/>
        <n v="387" u="1"/>
        <n v="759" u="1"/>
        <n v="830" u="1"/>
        <n v="972" u="1"/>
        <n v="19" u="1"/>
        <n v="90" u="1"/>
        <n v="416" u="1"/>
        <n v="746" u="1"/>
        <n v="817" u="1"/>
        <n v="54" u="1"/>
        <n v="115" u="1"/>
        <n v="244" u="1"/>
        <n v="520" u="1"/>
        <n v="733" u="1"/>
        <n v="804" u="1"/>
        <n v="69" u="1"/>
        <n v="152" u="1"/>
        <n v="223" u="1"/>
        <n v="332" u="1"/>
        <n v="791" u="1"/>
        <n v="20" u="1"/>
        <n v="94" u="1"/>
        <n v="361" u="1"/>
        <n v="503" u="1"/>
        <n v="707" u="1"/>
        <n v="778" u="1"/>
        <n v="991" u="1"/>
        <n v="56" u="1"/>
        <n v="119" u="1"/>
        <n v="461" u="1"/>
        <n v="623" u="1"/>
        <n v="907" u="1"/>
        <n v="33" u="1"/>
        <n v="73" u="1"/>
        <n v="231" u="1"/>
        <n v="752" u="1"/>
        <n v="823" u="1"/>
        <n v="894" u="1"/>
        <n v="21" u="1"/>
        <n v="98" u="1"/>
        <n v="139" u="1"/>
        <n v="210" u="1"/>
        <n v="377" u="1"/>
        <n v="739" u="1"/>
        <n v="58" u="1"/>
        <n v="123" u="1"/>
        <n v="477" u="1"/>
        <n v="513" u="1"/>
        <n v="726" u="1"/>
        <n v="35" u="1"/>
        <n v="239" u="1"/>
        <n v="506" u="1"/>
        <n v="784" u="1"/>
        <n v="926" u="1"/>
        <n v="22" u="1"/>
        <n v="102" u="1"/>
        <n v="147" u="1"/>
        <n v="464" u="1"/>
        <n v="700" u="1"/>
        <n v="771" u="1"/>
        <n v="913" u="1"/>
        <n v="984" u="1"/>
        <n v="60" u="1"/>
        <n v="127" u="1"/>
        <n v="197" u="1"/>
        <n v="351" u="1"/>
        <n v="422" u="1"/>
        <n v="758" u="1"/>
        <n v="829" u="1"/>
        <n v="37" u="1"/>
        <n v="247" u="1"/>
        <n v="451" u="1"/>
        <n v="745" u="1"/>
        <n v="23" u="1"/>
        <n v="106" u="1"/>
        <n v="155" u="1"/>
        <n v="226" u="1"/>
        <n v="519" u="1"/>
        <n v="732" u="1"/>
        <n v="803" u="1"/>
        <n v="62" u="1"/>
        <n v="134" u="1"/>
        <n v="205" u="1"/>
        <n v="509" u="1"/>
        <n v="719" u="1"/>
        <n v="39" u="1"/>
        <n v="467" u="1"/>
        <n v="635" u="1"/>
        <n v="706" u="1"/>
        <n v="777" u="1"/>
        <n v="24" u="1"/>
        <n v="354" u="1"/>
        <n v="425" u="1"/>
        <n v="622" u="1"/>
        <n v="977" u="1"/>
        <n v="64" u="1"/>
        <n v="142" u="1"/>
        <n v="383" u="1"/>
        <n v="454" u="1"/>
        <n v="751" u="1"/>
        <n v="893" u="1"/>
        <n v="89" u="1"/>
        <n v="738" u="1"/>
        <n v="25" u="1"/>
        <n v="171" u="1"/>
        <n v="512" u="1"/>
        <n v="725" u="1"/>
        <n v="796" u="1"/>
        <n v="68" u="1"/>
        <n v="470" u="1"/>
        <n v="783" u="1"/>
        <n v="925" u="1"/>
        <n v="43" u="1"/>
        <n v="93" u="1"/>
        <n v="200" u="1"/>
        <n v="428" u="1"/>
        <n v="699" u="1"/>
        <n v="770" u="1"/>
        <n v="912" u="1"/>
        <n v="26" u="1"/>
        <n v="118" u="1"/>
        <n v="386" u="1"/>
        <n v="757" u="1"/>
        <n v="72" u="1"/>
        <n v="158" u="1"/>
        <n v="229" u="1"/>
        <n v="744" u="1"/>
        <n v="815" u="1"/>
        <n v="45" u="1"/>
        <n v="97" u="1"/>
        <n v="137" u="1"/>
        <n v="208" u="1"/>
        <n v="518" u="1"/>
        <n v="731" u="1"/>
        <n v="802" u="1"/>
        <n v="873" u="1"/>
        <n v="27" u="1"/>
        <n v="122" u="1"/>
        <n v="187" u="1"/>
        <n v="718" u="1"/>
        <n v="789" u="1"/>
        <n v="237" u="1"/>
        <n v="431" u="1"/>
        <n v="502" u="1"/>
        <n v="705" u="1"/>
        <n v="776" u="1"/>
        <n v="989" u="1"/>
        <n v="47" u="1"/>
        <n v="101" u="1"/>
        <n v="145" u="1"/>
        <n v="389" u="1"/>
        <n v="905" u="1"/>
        <n v="28" u="1"/>
        <n v="126" u="1"/>
        <n v="347" u="1"/>
        <n v="750" u="1"/>
        <n v="892" u="1"/>
        <n v="376" u="1"/>
        <n v="737" u="1"/>
        <n v="49" u="1"/>
        <n v="105" u="1"/>
        <n v="153" u="1"/>
        <n v="224" u="1"/>
        <n v="263" u="1"/>
        <n v="476" u="1"/>
        <n v="724" u="1"/>
        <n v="795" u="1"/>
        <n v="29" u="1"/>
        <n v="434" u="1"/>
        <n v="505" u="1"/>
        <n v="782" u="1"/>
        <n v="924" u="1"/>
        <n v="627" u="1"/>
        <n v="911" u="1"/>
        <n v="982" u="1"/>
        <n v="51" u="1"/>
        <n v="109" u="1"/>
        <n v="232" u="1"/>
        <n v="350" u="1"/>
        <n v="827" u="1"/>
        <n v="30" u="1"/>
        <n v="140" u="1"/>
        <n v="211" u="1"/>
        <n v="743" u="1"/>
        <n v="814" u="1"/>
        <n v="88" u="1"/>
        <n v="266" u="1"/>
        <n v="517" u="1"/>
        <n v="730" u="1"/>
        <n v="801" u="1"/>
        <n v="872" u="1"/>
        <n v="53" u="1"/>
        <n v="169" u="1"/>
        <n v="508" u="1"/>
        <n v="717" u="1"/>
        <n v="788" u="1"/>
        <n v="859" u="1"/>
        <n v="31" u="1"/>
        <n v="67" u="1"/>
        <n v="148" u="1"/>
        <n v="466" u="1"/>
        <n v="704" u="1"/>
        <n v="775" u="1"/>
        <n v="988" u="1"/>
        <n v="92" u="1"/>
        <n v="198" u="1"/>
        <n v="353" u="1"/>
        <n v="620" u="1"/>
        <n v="904" u="1"/>
        <n v="55" u="1"/>
        <n v="117" u="1"/>
        <n v="177" u="1"/>
        <n v="382" u="1"/>
        <n v="749" u="1"/>
        <n v="820" u="1"/>
        <n v="891" u="1"/>
        <n v="962" u="1"/>
        <n v="32" u="1"/>
        <n v="71" u="1"/>
        <n v="156" u="1"/>
        <n v="227" u="1"/>
        <n v="523" u="1"/>
        <n v="736" u="1"/>
      </sharedItems>
    </cacheField>
    <cacheField name="CURRENCY1" numFmtId="0" sqlType="12">
      <sharedItems count="38">
        <s v="EUR"/>
        <s v="USD"/>
        <s v="CAD"/>
        <s v="PEN" u="1"/>
        <s v="SGD" u="1"/>
        <s v="RON" u="1"/>
        <s v="LVL" u="1"/>
        <s v="BGN" u="1"/>
        <s v="SEK" u="1"/>
        <s v="CLP" u="1"/>
        <s v="ISK" u="1"/>
        <s v="ZAR" u="1"/>
        <s v="NOK" u="1"/>
        <s v="HRK" u="1"/>
        <s v="SKK" u="1"/>
        <s v="CZK" u="1"/>
        <s v="HKD" u="1"/>
        <s v="JPY" u="1"/>
        <s v="PHP" u="1"/>
        <s v="IDR" u="1"/>
        <s v="MXN" u="1"/>
        <s v="PLN" u="1"/>
        <s v="GBP" u="1"/>
        <s v="AUD" u="1"/>
        <s v="HUF" u="1"/>
        <s v="COP" u="1"/>
        <s v="TRY" u="1"/>
        <s v="TWD" u="1"/>
        <s v="BRL" u="1"/>
        <s v="NZD" u="1"/>
        <s v="CHF" u="1"/>
        <s v="INR" u="1"/>
        <s v="RUB" u="1"/>
        <s v="KRW" u="1"/>
        <s v="THB" u="1"/>
        <s v="VND" u="1"/>
        <s v="DKK" u="1"/>
        <s v="CYP" u="1"/>
      </sharedItems>
    </cacheField>
    <cacheField name="CURRENCY2" numFmtId="0" sqlType="12">
      <sharedItems containsBlank="1" count="7">
        <s v=""/>
        <m u="1"/>
        <s v="USD" u="1"/>
        <s v="NUL" u="1"/>
        <s v="JPY" u="1"/>
        <s v="EUR" u="1"/>
        <s v="CHF" u="1"/>
      </sharedItems>
    </cacheField>
    <cacheField name="CATEGORY2" numFmtId="0" sqlType="12">
      <sharedItems containsBlank="1" count="407">
        <s v="EONIA"/>
        <s v="EO3M"/>
        <s v="LO3M"/>
        <s v="XO3M"/>
        <s v="XOIS"/>
        <s v="US"/>
        <s v="LO1M"/>
        <s v="SWP_LIBOR_10Y_10Y"/>
        <s v="CL_USD_RF1" u="1"/>
        <s v="MX_MXN_RF2" u="1"/>
        <s v="MY_USD_RF1" u="1"/>
        <s v="CALIFORNUS03" u="1"/>
        <s v="PUGLIAREIT03" u="1"/>
        <m u="1"/>
        <s v="DENMARK" u="1"/>
        <s v="IN_JPY_RF1" u="1"/>
        <s v="RU_RUB_RF2" u="1"/>
        <s v="INFL" u="1"/>
        <s v="KR_JPY_RF2" u="1"/>
        <s v="RU_USD_RF1" u="1"/>
        <s v="SA_USD_RF1" u="1"/>
        <s v="SALLIEMAEUS" u="1"/>
        <s v="SLOVENIASI01" u="1"/>
        <s v="SWP_BA_10Y_10Y" u="1"/>
        <s v="BCTNTNTT" u="1"/>
        <s v="VTBRRUMM" u="1"/>
        <s v="CN_USD_RF1" u="1"/>
        <s v="LATVIALV01" u="1"/>
        <s v="NZEALANDNZ01" u="1"/>
        <s v="RTEEDFTRSAFR" u="1"/>
        <s v="SE" u="1"/>
        <s v="INFL_EU" u="1"/>
        <s v="BFEARUMM" u="1"/>
        <s v="SPGEBE10" u="1"/>
        <s v="EE_EUR_RF1" u="1"/>
        <s v="SI_EUR_RF1" u="1"/>
        <s v="SV_USD_RF2" u="1"/>
        <s v="INF_CPIFR_6M_20Y" u="1"/>
        <s v="FRANCE" u="1"/>
        <s v="BR_BRL_RF1" u="1"/>
        <s v="DO_USD_RF2" u="1"/>
        <s v="VN_USD_RF1" u="1"/>
        <s v="ZA_USD_RF2" u="1"/>
        <s v="CL_USD_RF2" u="1"/>
        <s v="MY_USD_RF2" u="1"/>
        <s v="TN_EUR_RF1" u="1"/>
        <s v="HR_EUR_RF1" u="1"/>
        <s v="IN_JPY_RF2" u="1"/>
        <s v="IO_USD_RF1" u="1"/>
        <s v="SK_EUR_RF1" u="1"/>
        <s v="TH_USD_RF1" u="1"/>
        <s v="IBRDUS33" u="1"/>
        <s v="CHINAREP01" u="1"/>
        <s v="KW_USD_RF1" u="1"/>
        <s v="RU_USD_RF2" u="1"/>
        <s v="SA_USD_RF2" u="1"/>
        <s v="ALIMARATUAE" u="1"/>
        <s v="IS" u="1"/>
        <s v="CPIUK" u="1"/>
        <s v="CN_USD_RF2" u="1"/>
        <s v="IN_INR_RF1" u="1"/>
        <s v="MEXICOMX01" u="1"/>
        <s v="FARMMACUS02" u="1"/>
        <s v="FXV_AUD_JPY" u="1"/>
        <s v="BUNDREDEDE01" u="1"/>
        <s v="SI" u="1"/>
        <s v="NEWYORK" u="1"/>
        <s v="INFL_FRF" u="1"/>
        <s v="PORTUGAL2" u="1"/>
        <s v="AR_EUR_RF1" u="1"/>
        <s v="BR_JPY_RF1" u="1"/>
        <s v="EE_EUR_RF2" u="1"/>
        <s v="IRISHGOVIE" u="1"/>
        <s v="SI_EUR_RF2" u="1"/>
        <s v="NO" u="1"/>
        <s v="CPIEU" u="1"/>
        <s v="LAZIO" u="1"/>
        <s v="EGYPTEG01" u="1"/>
        <s v="BR_BRL_RF2" u="1"/>
        <s v="DZ_JPY_RF1" u="1"/>
        <s v="EC_USD_RF1" u="1"/>
        <s v="VN_USD_RF2" u="1"/>
        <s v="COSTARICR01" u="1"/>
        <s v="COLOMBIACO01" u="1"/>
        <s v="BS" u="1"/>
        <s v="EO1M" u="1"/>
        <s v="FKYGA" u="1"/>
        <s v="TN_EUR_RF2" u="1"/>
        <s v="TR_EUR_RF1" u="1"/>
        <s v="QUEBEC" u="1"/>
        <s v="HR_EUR_RF2" u="1"/>
        <s v="IO_USD_RF2" u="1"/>
        <s v="QA_USD_RF1" u="1"/>
        <s v="SK_EUR_RF2" u="1"/>
        <s v="TH_USD_RF2" u="1"/>
        <s v="ARGENTINA01" u="1"/>
        <s v="XO1M" u="1"/>
        <s v="FRODR" u="1"/>
        <s v="KW_USD_RF2" u="1"/>
        <s v="CA" u="1"/>
        <s v="CAFCVECA" u="1"/>
        <s v="DE_MXN_RF1" u="1"/>
        <s v="IN_INR_RF2" u="1"/>
        <s v="UNITED_KING" u="1"/>
        <s v="AR_EUR_RF2" u="1"/>
        <s v="BR_JPY_RF2" u="1"/>
        <s v="MO_JPY_RF1" u="1"/>
        <s v="CAP_EURIB_6M_10Y" u="1"/>
        <s v="CZ" u="1"/>
        <s v="SONIA" u="1"/>
        <s v="REPITALY" u="1"/>
        <s v="EPICPLCIE" u="1"/>
        <s v="DZ_JPY_RF2" u="1"/>
        <s v="EC_USD_RF2" u="1"/>
        <s v="HR_USD_RF1" u="1"/>
        <s v="SK_USD_RF1" u="1"/>
        <s v="VE_EUR_RF1" u="1"/>
        <s v="TR_EUR_RF2" u="1"/>
        <s v="AT" u="1"/>
        <s v="LO6M" u="1"/>
        <s v="QA_USD_RF2" u="1"/>
        <s v="SLOVREPSK01" u="1"/>
        <s v="INF_CPIUK_6M_20Y" u="1"/>
        <s v="REPPOLAND" u="1"/>
        <s v="AR_USD_RF1" u="1"/>
        <s v="ISREALIL01" u="1"/>
        <s v="STATOILASANO" u="1"/>
        <s v="KANAGAWA" u="1"/>
        <s v="KODBKRSE" u="1"/>
        <s v="CHILECL01" u="1"/>
        <s v="REGUMBRIA" u="1"/>
        <s v="DE_MXN_RF2" u="1"/>
        <s v="BB" u="1"/>
        <s v="EO6M" u="1"/>
        <s v="MO_JPY_RF2" u="1"/>
        <s v="TR_USD_RF1" u="1"/>
        <s v="HR_USD_RF2" u="1"/>
        <s v="REPHUNGARY" u="1"/>
        <s v="SK_USD_RF2" u="1"/>
        <s v="VE_EUR_RF2" u="1"/>
        <s v="INDONESIA01" u="1"/>
        <s v="ROMANIARO01" u="1"/>
        <s v="INF_CPIEU_6M_20Y" u="1"/>
        <s v="FR" u="1"/>
        <s v="MT" u="1"/>
        <s v="XO6M" u="1"/>
        <s v="SWEDEN" u="1"/>
        <s v="MX_EUR_RF1" u="1"/>
        <s v="ARIESDE09" u="1"/>
        <s v="CTYRIGALV" u="1"/>
        <s v="PL_EUR_RF1" u="1"/>
        <s v="TT_USD_RF1" u="1"/>
        <s v="FREDDIEUS02" u="1"/>
        <s v="OSAKAJPN" u="1"/>
        <s v="PERUPE01" u="1"/>
        <s v="AR_USD_RF2" u="1"/>
        <s v="BB_USD_RF1" u="1"/>
        <s v="ID_USD_RF1" u="1"/>
        <s v="KR_EUR_RF1" u="1"/>
        <s v="REPAUSTRIA" u="1"/>
        <s v="JAMAICAJM01" u="1"/>
        <s v="REPUBTUNISIA" u="1"/>
        <s v="SPAIN" u="1"/>
        <s v="UY_USD_RF1" u="1"/>
        <s v="VE_USD_RF1" u="1"/>
        <s v="SU" u="1"/>
        <s v="XBMA" u="1"/>
        <s v="MT_USD_RF1" u="1"/>
        <s v="TR_USD_RF2" u="1"/>
        <s v="ESTONIAEE01" u="1"/>
        <s v="PH_USD_RF1" u="1"/>
        <s v="REGABRUZZO" u="1"/>
        <s v="KINGBEFIBE02" u="1"/>
        <s v="REGGIOEMILIT" u="1"/>
        <s v="GB" u="1"/>
        <s v="MX" u="1"/>
        <s v="CO_EUR_RF1" u="1"/>
        <s v="MX_EUR_RF2" u="1"/>
        <s v="OAOROSNOIL" u="1"/>
        <s v="ES" u="1"/>
        <s v="PL" u="1"/>
        <s v="KLHBAT2K" u="1"/>
        <s v="PANAMA01" u="1"/>
        <s v="BRAZILBR01" u="1"/>
        <s v="IN_EUR_RF1" u="1"/>
        <s v="PL_EUR_RF2" u="1"/>
        <s v="REGLIGURIA" u="1"/>
        <s v="TT_USD_RF2" u="1"/>
        <s v="KR" u="1"/>
        <s v="AZ_USD_RF1" u="1"/>
        <s v="BB_USD_RF2" u="1"/>
        <s v="ID_USD_RF2" u="1"/>
        <s v="KR_EUR_RF2" u="1"/>
        <s v="SWP_STIBO_10Y_10Y" u="1"/>
        <s v="L6M" u="1"/>
        <s v="TUSCANYIT" u="1"/>
        <s v="CO_COP_RF1" u="1"/>
        <s v="RO_CHF_RF1" u="1"/>
        <s v="RU_JPY_RF1" u="1"/>
        <s v="UY_USD_RF2" u="1"/>
        <s v="VE_USD_RF2" u="1"/>
        <s v="FINLAND" u="1"/>
        <s v="JM_USD_RF1" u="1"/>
        <s v="MT_USD_RF2" u="1"/>
        <s v="MX_USD_RF1" u="1"/>
        <s v="SWP_EURIB_10Y_10Y" u="1"/>
        <s v="NAPLES" u="1"/>
        <s v="REPGREECE" u="1"/>
        <s v="BH_USD_RF1" u="1"/>
        <s v="PH_USD_RF2" u="1"/>
        <s v="PL_USD_RF1" u="1"/>
        <s v="MBIAINCUS09" u="1"/>
        <s v="AMBACASSUS09" u="1"/>
        <s v="AE_USD_RF1" u="1"/>
        <s v="CO_EUR_RF2" u="1"/>
        <s v="KR_USD_RF1" u="1"/>
        <s v="NETHERLANDS" u="1"/>
        <s v="CPIFR" u="1"/>
        <s v="CITYMILAN" u="1"/>
        <s v="IN_EUR_RF2" u="1"/>
        <s v="NEWYORKUS03" u="1"/>
        <s v="GRUPPOIRIDIT" u="1"/>
        <s v="INFUK" u="1"/>
        <s v="AZ_USD_RF2" u="1"/>
        <s v="ILLINOISUS03" u="1"/>
        <s v="EFGBGRAA" u="1"/>
        <s v="CO_COP_RF2" u="1"/>
        <s v="RO_CHF_RF2" u="1"/>
        <s v="RU_GBP_RF1" u="1"/>
        <s v="RU_JPY_RF2" u="1"/>
        <s v="FREEPORTMT02" u="1"/>
        <s v="E12M" u="1"/>
        <s v="INFEU" u="1"/>
        <s v="SBINGB2L" u="1"/>
        <s v="BR_EUR_RF1" u="1"/>
        <s v="CO_USD_RF1" u="1"/>
        <s v="JM_USD_RF2" u="1"/>
        <s v="MALAYSIA01" u="1"/>
        <s v="MK_EUR_RF1" u="1"/>
        <s v="MX_USD_RF2" u="1"/>
        <s v="REPOFICELA" u="1"/>
        <s v="LOMBARDYIT03" u="1"/>
        <s v="BH_USD_RF2" u="1"/>
        <s v="DZ_EUR_RF1" u="1"/>
        <s v="IN_USD_RF1" u="1"/>
        <s v="PL_USD_RF2" u="1"/>
        <s v="NL" u="1"/>
        <s v="LIBOR" u="1"/>
        <s v="AE_USD_RF2" u="1"/>
        <s v="KR_USD_RF2" u="1"/>
        <s v="LB_USD_RF1" u="1"/>
        <s v="OM_USD_RF1" u="1"/>
        <s v="REDELCTRICES" u="1"/>
        <s v="TRINITOBTT01" u="1"/>
        <s v="PT" u="1"/>
        <s v="QUEBECHYDR" u="1"/>
        <s v="UKRAINEO01" u="1"/>
        <s v="VTBCAPLU01" u="1"/>
        <s v="REGSICILY" u="1"/>
        <s v="PEMEXFINMX02" u="1"/>
        <s v="NORWAY" u="1"/>
        <s v="BTELECOM" u="1"/>
        <s v="CY_EUR_RF1" u="1"/>
        <s v="DE_EUR_RF1" u="1"/>
        <s v="RU_GBP_RF2" u="1"/>
        <s v="FI" u="1"/>
        <s v="IT" u="1"/>
        <s v="USAUS01" u="1"/>
        <s v="BR_EUR_RF2" u="1"/>
        <s v="CO_USD_RF2" u="1"/>
        <s v="MK_EUR_RF2" u="1"/>
        <s v="MO_EUR_RF1" u="1"/>
        <s v="VALLEDAOST" u="1"/>
        <s v="FXV_EUR_CHF" u="1"/>
        <s v="VIETNAMVN01" u="1"/>
        <s v="EIBIINBB" u="1"/>
        <s v="DZ_EUR_RF2" u="1"/>
        <s v="HU_EUR_RF1" u="1"/>
        <s v="IN_USD_RF2" u="1"/>
        <s v="TN_JPY_RF1" u="1"/>
        <s v="CHIBAJPN" u="1"/>
        <s v="DUBAIAECDS" u="1"/>
        <s v="KZ_USD_RF1" u="1"/>
        <s v="LB_USD_RF2" u="1"/>
        <s v="OM_USD_RF2" u="1"/>
        <s v="DOBAATWW" u="1"/>
        <s v="GAZPROMRU10" u="1"/>
        <s v="BLUEPIPENL10" u="1"/>
        <s v="EXIKKRSE" u="1"/>
        <s v="CITYTURIN" u="1"/>
        <s v="BR_USD_RF1" u="1"/>
        <s v="MK_USD_RF1" u="1"/>
        <s v="DE" u="1"/>
        <s v="CFRRO02" u="1"/>
        <s v="AR_JPY_RF1" u="1"/>
        <s v="CY_EUR_RF2" u="1"/>
        <s v="DE_EUR_RF2" u="1"/>
        <s v="DZ_USD_RF1" u="1"/>
        <s v="CROATIAHR01" u="1"/>
        <s v="HELLENTELOGR" u="1"/>
        <s v="STHKOREAKR01" u="1"/>
        <s v="REGMARCHE" u="1"/>
        <s v="MO_EUR_RF2" u="1"/>
        <s v="MBIAINSILLUS" u="1"/>
        <s v="REPULITHUA01" u="1"/>
        <s v="HU" u="1"/>
        <s v="HU_EUR_RF2" u="1"/>
        <s v="TN_JPY_RF2" u="1"/>
        <s v="CHZECHRPBLC" u="1"/>
        <s v="CAP_LIBOR_3M_10Y" u="1"/>
        <s v="GR" u="1"/>
        <s v="REPSERBIA" u="1"/>
        <s v="KZ_USD_RF2" u="1"/>
        <s v="PA_USD_RF1" u="1"/>
        <s v="RO_EUR_RF1" u="1"/>
        <s v="MUTAN" u="1"/>
        <s v="CY_USD_RF1" u="1"/>
        <s v="FXV_EUR_USD" u="1"/>
        <s v="MFBDEVBKHU02" u="1"/>
        <s v="AU" u="1"/>
        <s v="BR_USD_RF2" u="1"/>
        <s v="MK_USD_RF2" u="1"/>
        <s v="MO_USD_RF1" u="1"/>
        <s v="OIS" u="1"/>
        <s v="AR_JPY_RF2" u="1"/>
        <s v="DZ_USD_RF2" u="1"/>
        <s v="ID_JPY_RF1" u="1"/>
        <s v="RUSSIARU01" u="1"/>
        <s v="STFLORIDAUS" u="1"/>
        <s v="FINFU" u="1"/>
        <s v="CITYOFROME" u="1"/>
        <s v="BULGARIABG01" u="1"/>
        <s v="IE" u="1"/>
        <s v="FANNIEMAE" u="1"/>
        <s v="BG_EUR_RF1" u="1"/>
        <s v="CYPRUSCY01" u="1"/>
        <s v="LT_EUR_RF1" u="1"/>
        <s v="MOLISEIT03" u="1"/>
        <s v="VENEZUELA01" u="1"/>
        <s v="DK" u="1"/>
        <s v="PA_USD_RF2" u="1"/>
        <s v="PE_USD_RF1" u="1"/>
        <s v="RO_EUR_RF2" u="1"/>
        <s v="ZA_EUR_RF1" u="1"/>
        <s v="ECUADOREC01" u="1"/>
        <s v="KAZAKHSTKZ01" u="1"/>
        <s v="UNITEDSTAT01" u="1"/>
        <s v="CH" u="1"/>
        <s v="L1M" u="1"/>
        <s v="INFCA" u="1"/>
        <s v="CY_USD_RF2" u="1"/>
        <s v="MY_EUR_RF1" u="1"/>
        <s v="BE" u="1"/>
        <s v="PEMEXMX02" u="1"/>
        <s v="LV_EUR_RF1" u="1"/>
        <s v="MO_USD_RF2" u="1"/>
        <s v="UA_USD_RF1" u="1"/>
        <s v="FRANCETELFR" u="1"/>
        <s v="SULTANOMANOM" u="1"/>
        <s v="NZ" u="1"/>
        <s v="BMA" u="1"/>
        <s v="AW_USD_RF1" u="1"/>
        <s v="ID_JPY_RF2" u="1"/>
        <s v="RU_EUR_RF1" u="1"/>
        <s v="KINGDOSAUDSA" u="1"/>
        <s v="E1M" u="1"/>
        <s v="L3M" u="1"/>
        <s v="CN_EUR_RF1" u="1"/>
        <s v="RO_USD_RF1" u="1"/>
        <s v="LT" u="1"/>
        <s v="EO12M" u="1"/>
        <s v="QATARQA01" u="1"/>
        <s v="BG_EUR_RF2" u="1"/>
        <s v="LT_EUR_RF2" u="1"/>
        <s v="MX_MXN_RF1" u="1"/>
        <s v="EESTIENEREE" u="1"/>
        <s v="THAILANDTH01" u="1"/>
        <s v="INFFR" u="1"/>
        <s v="RUAGRUMM" u="1"/>
        <s v="PE_USD_RF2" u="1"/>
        <s v="RU_RUB_RF1" u="1"/>
        <s v="ZA_EUR_RF2" u="1"/>
        <s v="ELSALVASV01" u="1"/>
        <s v="DEUTSCHTELDE" u="1"/>
        <s v="SOUTHAFRICA1" u="1"/>
        <s v="E3M" u="1"/>
        <s v="SARDINIA" u="1"/>
        <s v="KR_JPY_RF1" u="1"/>
        <s v="MY_EUR_RF2" u="1"/>
        <s v="FXV_USD_JPY" u="1"/>
        <s v="LV" u="1"/>
        <s v="NULL" u="1"/>
        <s v="LV_EUR_RF2" u="1"/>
        <s v="UA_USD_RF2" u="1"/>
        <s v="AW_USD_RF2" u="1"/>
        <s v="RU_EUR_RF2" u="1"/>
        <s v="SV_USD_RF1" u="1"/>
        <s v="NJTRANSITUS" u="1"/>
        <s v="JP" u="1"/>
        <s v="BYLAN" u="1"/>
        <s v="CN_EUR_RF2" u="1"/>
        <s v="DO_USD_RF1" u="1"/>
        <s v="JAPGOVERNM" u="1"/>
        <s v="RO_USD_RF2" u="1"/>
        <s v="ZA_USD_RF1" u="1"/>
        <s v="PHILIPPINE01" u="1"/>
        <s v="TUERKEIREPUB" u="1"/>
      </sharedItems>
    </cacheField>
    <cacheField name="RF_GROUP" numFmtId="0" sqlType="12">
      <sharedItems count="10">
        <s v="OIS"/>
        <s v="YC"/>
        <s v="CCB"/>
        <s v="SPD"/>
        <s v="TSB"/>
        <s v="VGR"/>
        <s v="DP" u="1"/>
        <s v="FX" u="1"/>
        <s v="INF" u="1"/>
        <s v="IDX" u="1"/>
      </sharedItems>
    </cacheField>
    <cacheField name="SYMBOL" numFmtId="0" sqlType="12">
      <sharedItems containsBlank="1" count="21">
        <s v="1M"/>
        <s v="3M"/>
        <s v="6M"/>
        <s v="1Y"/>
        <s v="2Y"/>
        <s v="3Y"/>
        <s v="5Y"/>
        <s v="7Y"/>
        <s v="10Y"/>
        <s v="15Y"/>
        <s v="20Y"/>
        <s v="30Y"/>
        <s v="10Y_10Y"/>
        <m u="1"/>
        <s v="6M_20Y" u="1"/>
        <s v="QUSS1" u="1"/>
        <s v="6M_10Y" u="1"/>
        <s v="QITS2" u="1"/>
        <s v="QDES1" u="1"/>
        <s v="3M_10Y" u="1"/>
        <s v="NULL" u="1"/>
      </sharedItems>
    </cacheField>
    <cacheField name="VOLATILITY" numFmtId="0" sqlType="2">
      <sharedItems containsSemiMixedTypes="0" containsString="0" containsNumber="1" minValue="0" maxValue="769.88596299999995" count="8000">
        <n v="7.4569999999999997E-2"/>
        <n v="9.7599000000000005E-2"/>
        <n v="5.7598999999999997E-2"/>
        <n v="5.9708999999999998E-2"/>
        <n v="5.9305999999999998E-2"/>
        <n v="5.4671999999999998E-2"/>
        <n v="5.3830000000000003E-2"/>
        <n v="6.0436999999999998E-2"/>
        <n v="7.2090000000000001E-2"/>
        <n v="6.6474000000000005E-2"/>
        <n v="6.4450999999999994E-2"/>
        <n v="6.8002999999999994E-2"/>
        <n v="7.5635999999999995E-2"/>
        <n v="6.0235999999999998E-2"/>
        <n v="0.551145"/>
        <n v="0.48457499999999998"/>
        <n v="0.47259000000000001"/>
        <n v="0.51757299999999995"/>
        <n v="0.50378800000000001"/>
        <n v="0.60518700000000003"/>
        <n v="0.71015399999999995"/>
        <n v="0.74883299999999997"/>
        <n v="0.75163899999999995"/>
        <n v="0.76102199999999998"/>
        <n v="0.76340300000000005"/>
        <n v="0.76615900000000003"/>
        <n v="0.71867899999999996"/>
        <n v="0.60087599999999997"/>
        <n v="0.28931800000000002"/>
        <n v="0.30314200000000002"/>
        <n v="0.40704699999999999"/>
        <n v="0.46587299999999998"/>
        <n v="0.63723099999999999"/>
        <n v="0.68046200000000001"/>
        <n v="0.75277400000000005"/>
        <n v="0.74741199999999997"/>
        <n v="0.72546200000000005"/>
        <n v="0.67335800000000001"/>
        <n v="0.834094"/>
        <n v="0.56807700000000005"/>
        <n v="0.23209299999999999"/>
        <n v="0.213587"/>
        <n v="0.20330300000000001"/>
        <n v="0.203261"/>
        <n v="0.21453700000000001"/>
        <n v="0.22616"/>
        <n v="0.22253600000000001"/>
        <n v="0.22564999999999999"/>
        <n v="0.221994"/>
        <n v="0.224439"/>
        <n v="0.73588799999999999"/>
        <n v="0.56261700000000003"/>
        <n v="0.49225799999999997"/>
        <n v="0.460984"/>
        <n v="0.19539699999999999"/>
        <n v="0.148288"/>
        <n v="0.160362"/>
        <n v="0.168266"/>
        <n v="0.16292100000000001"/>
        <n v="0.165104"/>
        <n v="0.16415199999999999"/>
        <n v="0.16548299999999999"/>
        <n v="0.18845799999999999"/>
        <n v="0.100286"/>
        <n v="4.4502E-2"/>
        <n v="36.003245"/>
        <n v="0" u="1"/>
        <n v="0.13356000000000001" u="1"/>
        <n v="0.24052899999999999" u="1"/>
        <n v="0.75165700000000002" u="1"/>
        <n v="15.702128999999999" u="1"/>
        <n v="55.872781000000003" u="1"/>
        <n v="103.901442" u="1"/>
        <n v="31.286975000000002" u="1"/>
        <n v="52.450144999999999" u="1"/>
        <n v="0.14654600000000001" u="1"/>
        <n v="31.689983999999999" u="1"/>
        <n v="135.191607" u="1"/>
        <n v="6.6529000000000005E-2" u="1"/>
        <n v="8.9163999999999993E-2" u="1"/>
        <n v="0.185255" u="1"/>
        <n v="0.200345" u="1"/>
        <n v="18.45213" u="1"/>
        <n v="65.188368999999994" u="1"/>
        <n v="369.40628099999998" u="1"/>
        <n v="0.13011700000000001" u="1"/>
        <n v="0.145207" u="1"/>
        <n v="0.20690600000000001" u="1"/>
        <n v="0.23708599999999999" u="1"/>
        <n v="22.960484999999998" u="1"/>
        <n v="0.46828999999999998" u="1"/>
        <n v="0.50814700000000002" u="1"/>
        <n v="52.133268999999999" u="1"/>
        <n v="71.323047000000003" u="1"/>
        <n v="5.7749000000000002E-2" u="1"/>
        <n v="18.959022999999998" u="1"/>
        <n v="29.694312" u="1"/>
        <n v="58.600940999999999" u="1"/>
        <n v="99.710550999999995" u="1"/>
        <n v="126.372693" u="1"/>
        <n v="0.30197499999999999" u="1"/>
        <n v="11.076636000000001" u="1"/>
        <n v="14.866709999999999" u="1"/>
        <n v="54.581550999999997" u="1"/>
        <n v="68.236981" u="1"/>
        <n v="3.7725000000000002E-2" u="1"/>
        <n v="3.8217000000000001E-2" u="1"/>
        <n v="0.15685399999999999" u="1"/>
        <n v="0.18837300000000001" u="1"/>
        <n v="0.357742" u="1"/>
        <n v="29.158054" u="1"/>
        <n v="4.629143" u="1"/>
        <n v="7.2593379999999996" u="1"/>
        <n v="19.966047" u="1"/>
        <n v="25.515215999999999" u="1"/>
        <n v="30.116788" u="1"/>
        <n v="41.097763999999998" u="1"/>
        <n v="2.5692E-2" u="1"/>
        <n v="118.71144" u="1"/>
        <n v="4.5235999999999998E-2" u="1"/>
        <n v="22.320592000000001" u="1"/>
        <n v="48.632707000000003" u="1"/>
        <n v="5.9833999999999998E-2" u="1"/>
        <n v="25.401983000000001" u="1"/>
        <n v="33.713897000000003" u="1"/>
        <n v="80.241493000000006" u="1"/>
        <n v="102.307756" u="1"/>
        <n v="55.364167999999999" u="1"/>
        <n v="0.28388200000000002" u="1"/>
        <n v="0.56518599999999997" u="1"/>
        <n v="28.726948" u="1"/>
        <n v="32.954051999999997" u="1"/>
        <n v="38.718997999999999" u="1"/>
        <n v="57.269678999999996" u="1"/>
        <n v="186.12052800000001" u="1"/>
        <n v="3.2231000000000003E-2" u="1"/>
        <n v="7.0751520000000001" u="1"/>
        <n v="10.056062000000001" u="1"/>
        <n v="17.467086999999999" u="1"/>
        <n v="28.558911999999999" u="1"/>
        <n v="85.860933000000003" u="1"/>
        <n v="0.108931" u="1"/>
        <n v="5.4865999999999998E-2" u="1"/>
        <n v="0.298647" u="1"/>
        <n v="0.67415499999999995" u="1"/>
        <n v="62.855972000000001" u="1"/>
        <n v="0.28743999999999997" u="1"/>
        <n v="19.509481000000001" u="1"/>
        <n v="158.003964" u="1"/>
        <n v="0.10399700000000001" u="1"/>
        <n v="0.18340200000000001" u="1"/>
        <n v="0.27891100000000002" u="1"/>
        <n v="0.70625000000000004" u="1"/>
        <n v="12.879966" u="1"/>
        <n v="20.212955000000001" u="1"/>
        <n v="2.1115439999999999" u="1"/>
        <n v="8.1195930000000001" u="1"/>
        <n v="23.046866999999999" u="1"/>
        <n v="53.175997000000002" u="1"/>
        <n v="6.1885000000000003E-2" u="1"/>
        <n v="5.1873000000000002E-2" u="1"/>
        <n v="0.15634000000000001" u="1"/>
        <n v="0.211478" u="1"/>
        <n v="0.233129" u="1"/>
        <n v="0.43019600000000002" u="1"/>
        <n v="0.67542000000000002" u="1"/>
        <n v="26.446102" u="1"/>
        <n v="65.809556000000001" u="1"/>
        <n v="0.14647199999999999" u="1"/>
        <n v="0.17009099999999999" u="1"/>
        <n v="0.20161000000000001" u="1"/>
        <n v="0.31532700000000002" u="1"/>
        <n v="0.30412" u="1"/>
        <n v="8.9779630000000008" u="1"/>
        <n v="11.082952000000001" u="1"/>
        <n v="2.2754E-2" u="1"/>
        <n v="3.9359999999999999E-2" u="1"/>
        <n v="5.6425000000000003E-2" u="1"/>
        <n v="15.426403000000001" u="1"/>
        <n v="18.239834999999999" u="1"/>
        <n v="29.409835000000001" u="1"/>
        <n v="0.17651600000000001" u="1"/>
        <n v="0.18307699999999999" u="1"/>
        <n v="0.26120300000000002" u="1"/>
        <n v="0.28678999999999999" u="1"/>
        <n v="0.43183899999999997" u="1"/>
        <n v="26.044090000000001" u="1"/>
        <n v="5.3957999999999999E-2" u="1"/>
        <n v="0.36027199999999998" u="1"/>
        <n v="0.50145600000000001" u="1"/>
        <n v="54.500813999999998" u="1"/>
        <n v="6.1503000000000002E-2" u="1"/>
        <n v="0.60511800000000004" u="1"/>
        <n v="14.811336000000001" u="1"/>
        <n v="18.869558999999999" u="1"/>
        <n v="29.581475999999999" u="1"/>
        <n v="58.000805" u="1"/>
        <n v="68.424460999999994" u="1"/>
        <n v="28.298627" u="1"/>
        <n v="2.027E-2" u="1"/>
        <n v="4.3912E-2" u="1"/>
        <n v="7.4543999999999999E-2" u="1"/>
        <n v="8.2088999999999995E-2" u="1"/>
        <n v="0.10965800000000001" u="1"/>
        <n v="0.186195" u="1"/>
        <n v="16.838308999999999" u="1"/>
        <n v="0.124748" u="1"/>
        <n v="0.13958599999999999" u="1"/>
        <n v="0.148115" u="1"/>
        <n v="0.49843500000000002" u="1"/>
        <n v="49.338791999999998" u="1"/>
        <n v="4.8989999999999999E-2" u="1"/>
        <n v="5.7869710000000003" u="1"/>
        <n v="149.65761900000001" u="1"/>
        <n v="0.17632700000000001" u="1"/>
        <n v="0.675929" u="1"/>
        <n v="27.156265999999999" u="1"/>
        <n v="56.798915999999998" u="1"/>
        <n v="68.914642999999998" u="1"/>
        <n v="585.58900200000005" u="1"/>
        <n v="4.8464E-2" u="1"/>
        <n v="0.174988" u="1"/>
        <n v="0.51775800000000005" u="1"/>
        <n v="68.041044999999997" u="1"/>
        <n v="0.15779399999999999" u="1"/>
        <n v="0.166323" u="1"/>
        <n v="9.0779060000000005" u="1"/>
        <n v="20.827784999999999" u="1"/>
        <n v="26.123232999999999" u="1"/>
        <n v="42.360542000000002" u="1"/>
        <n v="54.046784000000002" u="1"/>
        <n v="2.9845E-2" u="1"/>
        <n v="5.3541999999999999E-2" u="1"/>
        <n v="0.17288400000000001" u="1"/>
        <n v="0.592611" u="1"/>
        <n v="19.847218000000002" u="1"/>
        <n v="53.758524999999999" u="1"/>
        <n v="3.5985000000000003E-2" u="1"/>
        <n v="0.15645500000000001" u="1"/>
        <n v="0.16301599999999999" u="1"/>
        <n v="185.88096100000001" u="1"/>
        <n v="0.32014999999999999" u="1"/>
        <n v="0.47372799999999998" u="1"/>
        <n v="0.596441" u="1"/>
        <n v="48.542520000000003" u="1"/>
        <n v="29.964168999999998" u="1"/>
        <n v="6.6167000000000004E-2" u="1"/>
        <n v="109.21463799999999" u="1"/>
        <n v="0.12939300000000001" u="1"/>
        <n v="0.15301200000000001" u="1"/>
        <n v="0.48657800000000001" u="1"/>
        <n v="25.483339999999998" u="1"/>
        <n v="0.283084" u="1"/>
        <n v="0.28767700000000002" u="1"/>
        <n v="0.321793" u="1"/>
        <n v="0.41501100000000002" u="1"/>
        <n v="45.995475999999996" u="1"/>
        <n v="0.38674599999999998" u="1"/>
        <n v="0.39527499999999999" u="1"/>
        <n v="8.8971400000000003" u="1"/>
        <n v="21.817129999999999" u="1"/>
        <n v="28.650687000000001" u="1"/>
        <n v="67.722455999999994" u="1"/>
        <n v="39.884112000000002" u="1"/>
        <n v="50.478642000000001" u="1"/>
        <n v="61.701079" u="1"/>
        <n v="65.608605999999995" u="1"/>
        <n v="0.606348" u="1"/>
        <n v="7.6714029999999998" u="1"/>
        <n v="0.17122000000000001" u="1"/>
        <n v="0.18434200000000001" u="1"/>
        <n v="32.523617000000002" u="1"/>
        <n v="13.086728000000001" u="1"/>
        <n v="24.434716000000002" u="1"/>
        <n v="32.979612000000003" u="1"/>
        <n v="59.101120999999999" u="1"/>
        <n v="0.28664200000000001" u="1"/>
        <n v="0.40151100000000001" u="1"/>
        <n v="25.586404000000002" u="1"/>
        <n v="2.4368000000000001E-2" u="1"/>
        <n v="6.0144999999999997E-2" u="1"/>
        <n v="6.5584619999999996" u="1"/>
        <n v="16.965441999999999" u="1"/>
        <n v="0.19795699999999999" u="1"/>
        <n v="23.820283" u="1"/>
        <n v="48.111291000000001" u="1"/>
        <n v="54.770099999999999" u="1"/>
        <n v="79.592892000000006" u="1"/>
        <n v="5.7678E-2" u="1"/>
        <n v="0.12772900000000001" u="1"/>
        <n v="0.13428999999999999" u="1"/>
        <n v="0.53604600000000002" u="1"/>
        <n v="0.271227" u="1"/>
        <n v="0.40315400000000001" u="1"/>
        <n v="62.117539999999998" u="1"/>
        <n v="447.17454700000002" u="1"/>
        <n v="0.22483" u="1"/>
        <n v="0.353238" u="1"/>
        <n v="19.559656" u="1"/>
        <n v="30.304542999999999" u="1"/>
        <n v="42.334358999999999" u="1"/>
        <n v="56.402943" u="1"/>
        <n v="0.137408" u="1"/>
        <n v="0.20763599999999999" u="1"/>
        <n v="0.31885000000000002" u="1"/>
        <n v="12.408927" u="1"/>
        <n v="0.104619" u="1"/>
        <n v="0.11118" u="1"/>
        <n v="0.176117" u="1"/>
        <n v="30.747035" u="1"/>
        <n v="34.026544999999999" u="1"/>
        <n v="5.2218000000000001E-2" u="1"/>
        <n v="0.197768" u="1"/>
        <n v="0.29911399999999999" u="1"/>
        <n v="0.32076500000000002" u="1"/>
        <n v="0.46975" u="1"/>
        <n v="7.6658020000000002" u="1"/>
        <n v="0.22794800000000001" u="1"/>
        <n v="0.243038" u="1"/>
        <n v="0.29643599999999998" u="1"/>
        <n v="0.91067799999999999" u="1"/>
        <n v="28.390402000000002" u="1"/>
        <n v="16.374081" u="1"/>
        <n v="58.401400000000002" u="1"/>
        <n v="0.18776399999999999" u="1"/>
        <n v="0.52353899999999998" u="1"/>
        <n v="13.700191" u="1"/>
        <n v="25.399868999999999" u="1"/>
        <n v="3.9704999999999997E-2" u="1"/>
        <n v="0.13262599999999999" u="1"/>
        <n v="0.462864" u="1"/>
        <n v="0.237627" u="1"/>
        <n v="0.239595" u="1"/>
        <n v="0.28561399999999998" u="1"/>
        <n v="0.28954999999999997" u="1"/>
        <n v="0.40441899999999997" u="1"/>
        <n v="0.52736899999999998" u="1"/>
        <n v="15.369425" u="1"/>
        <n v="31.081467" u="1"/>
        <n v="203.602248" u="1"/>
        <n v="0.11633400000000001" u="1"/>
        <n v="0.19101799999999999" u="1"/>
        <n v="0.27249200000000001" u="1"/>
        <n v="0.43459900000000001" u="1"/>
        <n v="0.44312800000000002" u="1"/>
        <n v="0.92900099999999997" u="1"/>
        <n v="27.592891000000002" u="1"/>
        <n v="28.109133" u="1"/>
        <n v="0.18235299999999999" u="1"/>
        <n v="11.467162" u="1"/>
        <n v="2.1676000000000001E-2" u="1"/>
        <n v="0.30699300000000002" u="1"/>
        <n v="3.6712000000000002E-2" u="1"/>
        <n v="4.4256999999999998E-2" u="1"/>
        <n v="0.135744" u="1"/>
        <n v="16.677879999999998" u="1"/>
        <n v="3.4244999999999998E-2" u="1"/>
        <n v="0.172485" u="1"/>
        <n v="0.18101400000000001" u="1"/>
        <n v="0.30037900000000001" u="1"/>
        <n v="31.667802999999999" u="1"/>
        <n v="49.934100000000001" u="1"/>
        <n v="0.156056" u="1"/>
        <n v="51.341048000000001" u="1"/>
        <n v="57.187525000000001" u="1"/>
        <n v="5.7273199999999997" u="1"/>
        <n v="51.329090999999998" u="1"/>
        <n v="5.8820999999999998E-2" u="1"/>
        <n v="0.16248099999999999" u="1"/>
        <n v="33.300345" u="1"/>
        <n v="0.250191" u="1"/>
        <n v="11.629839" u="1"/>
        <n v="21.345120999999999" u="1"/>
        <n v="21.969152000000001" u="1"/>
        <n v="0.14408399999999999" u="1"/>
        <n v="0.150645" u="1"/>
        <n v="0.19922200000000001" u="1"/>
        <n v="5.3700570000000001" u="1"/>
        <n v="0.18935399999999999" u="1"/>
        <n v="0.252106" u="1"/>
        <n v="0.26916400000000001" u="1"/>
        <n v="0.28228599999999998" u="1"/>
        <n v="0.59228000000000003" u="1"/>
        <n v="41.185310999999999" u="1"/>
        <n v="193.69946200000001" u="1"/>
        <n v="0.35117500000000001" u="1"/>
        <n v="0.50950600000000001" u="1"/>
        <n v="17.567765999999999" u="1"/>
        <n v="30.221071999999999" u="1"/>
        <n v="0.20233999999999999" u="1"/>
        <n v="17.922485000000002" u="1"/>
        <n v="21.921859000000001" u="1"/>
        <n v="2.1222000000000001E-2" u="1"/>
        <n v="3.5804000000000002E-2" u="1"/>
        <n v="5.3360999999999999E-2" u="1"/>
        <n v="0.14917" u="1"/>
        <n v="0.22595899999999999" u="1"/>
        <n v="0.60475199999999996" u="1"/>
        <n v="24.720984000000001" u="1"/>
        <n v="30.677067000000001" u="1"/>
        <n v="32.662987999999999" u="1"/>
        <n v="0.27539999999999998" u="1"/>
        <n v="0.27999299999999999" u="1"/>
        <n v="0.288522" u="1"/>
        <n v="0.37714700000000001" u="1"/>
        <n v="19.023795" u="1"/>
        <n v="23.444376999999999" u="1"/>
        <n v="34.796033999999999" u="1"/>
        <n v="73.289796999999993" u="1"/>
        <n v="9.7036999999999998E-2" u="1"/>
        <n v="0.192472" u="1"/>
        <n v="0.34428900000000001" u="1"/>
        <n v="29.924482999999999" u="1"/>
        <n v="0.16095300000000001" u="1"/>
        <n v="0.77462500000000001" u="1"/>
        <n v="4.7083120000000003" u="1"/>
        <n v="0.15884899999999999" u="1"/>
        <n v="0.35320299999999999" u="1"/>
        <n v="0.38338299999999997" u="1"/>
        <n v="0.59097999999999995" u="1"/>
        <n v="50.461604999999999" u="1"/>
        <n v="0.167378" u="1"/>
        <n v="0.30328699999999997" u="1"/>
        <n v="8.3505999999999997E-2" u="1"/>
        <n v="0.25998500000000002" u="1"/>
        <n v="0.53444999999999998" u="1"/>
        <n v="9.1051000000000007E-2" u="1"/>
        <n v="0.15554200000000001" u="1"/>
        <n v="0.17916099999999999" u="1"/>
        <n v="0.24085999999999999" u="1"/>
        <n v="21.194713" u="1"/>
        <n v="0.30060900000000002" u="1"/>
        <n v="0.42400700000000002" u="1"/>
        <n v="49.295600999999998" u="1"/>
        <n v="54.188560000000003" u="1"/>
        <n v="63.609847000000002" u="1"/>
        <n v="2.0767999999999998E-2" u="1"/>
        <n v="2.6020000000000001E-2" u="1"/>
        <n v="7.0958999999999994E-2" u="1"/>
        <n v="20.323202999999999" u="1"/>
        <n v="51.966172999999998" u="1"/>
        <n v="5.2944999999999999E-2" u="1"/>
        <n v="32.787556000000002" u="1"/>
        <n v="157.208326" u="1"/>
        <n v="0.403999" u="1"/>
        <n v="5.4277490000000004" u="1"/>
        <n v="37.133597000000002" u="1"/>
        <n v="2.8313000000000001E-2" u="1"/>
        <n v="0.205898" u="1"/>
        <n v="0.285194" u="1"/>
        <n v="0.35408299999999998" u="1"/>
        <n v="7.5853890000000002" u="1"/>
        <n v="52.581054000000002" u="1"/>
        <n v="54.681877999999998" u="1"/>
        <n v="0.13567000000000001" u="1"/>
        <n v="0.38885599999999998" u="1"/>
        <n v="21.069244999999999" u="1"/>
        <n v="23.795916999999999" u="1"/>
        <n v="0.203794" u="1"/>
        <n v="32.555844999999998" u="1"/>
        <n v="0.26124999999999998" u="1"/>
        <n v="1.8284000000000002E-2" u="1"/>
        <n v="4.7484999999999999E-2" u="1"/>
        <n v="0.18539700000000001" u="1"/>
        <n v="0.46206599999999998" u="1"/>
        <n v="6.4509590000000001" u="1"/>
        <n v="22.485790999999999" u="1"/>
        <n v="37.825833000000003" u="1"/>
        <n v="3.0589000000000002E-2" u="1"/>
        <n v="0.13222700000000001" u="1"/>
        <n v="0.39049899999999999" u="1"/>
        <n v="0.39902799999999999" u="1"/>
        <n v="0.61641900000000005" u="1"/>
        <n v="38.312981000000001" u="1"/>
        <n v="3.7439E-2" u="1"/>
        <n v="0.49416100000000002" u="1"/>
        <n v="6.3919430000000004" u="1"/>
        <n v="9.6712000000000006E-2" u="1"/>
        <n v="0.11934699999999999" u="1"/>
        <n v="0.19901199999999999" u="1"/>
        <n v="18.507429999999999" u="1"/>
        <n v="32.021895000000001" u="1"/>
        <n v="89.714293999999995" u="1"/>
        <n v="7.6688000000000006E-2" u="1"/>
        <n v="0.19048300000000001" u="1"/>
        <n v="0.28454400000000002" u="1"/>
        <n v="26.074075000000001" u="1"/>
        <n v="5.9582000000000003E-2" u="1"/>
        <n v="38.866596000000001" u="1"/>
        <n v="69.225279999999998" u="1"/>
        <n v="134.56285700000001" u="1"/>
        <n v="0.33828999999999998" u="1"/>
        <n v="15.631214" u="1"/>
        <n v="30.585785999999999" u="1"/>
        <n v="40.304696999999997" u="1"/>
        <n v="22.900735000000001" u="1"/>
        <n v="2.2835999999999999E-2" u="1"/>
        <n v="3.9523999999999997E-2" u="1"/>
        <n v="0.120906" u="1"/>
        <n v="0.23230999999999999" u="1"/>
        <n v="15.797796" u="1"/>
        <n v="19.468501" u="1"/>
        <n v="107.172663" u="1"/>
        <n v="4.6577E-2" u="1"/>
        <n v="55.799424999999999" u="1"/>
        <n v="0.11597200000000001" u="1"/>
        <n v="0.37864199999999998" u="1"/>
        <n v="0.60976300000000005" u="1"/>
        <n v="15.857259000000001" u="1"/>
        <n v="24.453614999999999" u="1"/>
        <n v="92.245530000000002" u="1"/>
        <n v="99.867249000000001" u="1"/>
        <n v="0.244093" u="1"/>
        <n v="0.36158400000000002" u="1"/>
        <n v="5.4087999999999997E-2" u="1"/>
        <n v="0.45212400000000003" u="1"/>
        <n v="0.71140400000000004" u="1"/>
        <n v="58.741053999999998" u="1"/>
        <n v="0.264158" u="1"/>
        <n v="59.973525000000002" u="1"/>
        <n v="3.4063999999999997E-2" u="1"/>
        <n v="8.2417000000000004E-2" u="1"/>
        <n v="0.28121600000000002" u="1"/>
        <n v="26.601431999999999" u="1"/>
        <n v="4.1609E-2" u="1"/>
        <n v="0.16386100000000001" u="1"/>
        <n v="0.26147999999999999" u="1"/>
        <n v="0.346169" u="1"/>
        <n v="0.75214099999999995" u="1"/>
        <n v="14.862918000000001" u="1"/>
        <n v="0.304782" u="1"/>
        <n v="5.4200600000000003" u="1"/>
        <n v="8.0275440000000007" u="1"/>
        <n v="19.800844999999999" u="1"/>
        <n v="54.523786000000001" u="1"/>
        <n v="335.795344" u="1"/>
        <n v="27.594953" u="1"/>
        <n v="3.8615999999999998E-2" u="1"/>
        <n v="0.49286099999999999" u="1"/>
        <n v="32.397753000000002" u="1"/>
        <n v="5.6173000000000001E-2" u="1"/>
        <n v="0.22211700000000001" u="1"/>
        <n v="0.22867799999999999" u="1"/>
        <n v="5.4775099999999997" u="1"/>
        <n v="5.3705999999999997E-2" u="1"/>
        <n v="7.2481000000000004E-2" u="1"/>
        <n v="0.29789599999999999" u="1"/>
        <n v="0.30248900000000001" u="1"/>
        <n v="0.39111400000000002" u="1"/>
        <n v="0.39964300000000003" u="1"/>
        <n v="15.073112" u="1"/>
        <n v="0.18518699999999999" u="1"/>
        <n v="0.48329699999999998" u="1"/>
        <n v="7.7719310000000004" u="1"/>
        <n v="44.679108999999997" u="1"/>
        <n v="143.66441900000001" u="1"/>
        <n v="0.14513899999999999" u="1"/>
        <n v="0.1517" u="1"/>
        <n v="0.16875799999999999" u="1"/>
        <n v="0.20027700000000001" u="1"/>
        <n v="14.42117" u="1"/>
        <n v="30.490628999999998" u="1"/>
        <n v="0.16022900000000001" u="1"/>
        <n v="0.26274500000000001" u="1"/>
        <n v="0.27586699999999997" u="1"/>
        <n v="0.29292499999999999" u="1"/>
        <n v="0.69097600000000003" u="1"/>
        <n v="59.523071000000002" u="1"/>
        <n v="2.7179999999999999E-2" u="1"/>
        <n v="11.161101" u="1"/>
        <n v="0.211924" u="1"/>
        <n v="51.921616999999998" u="1"/>
        <n v="5.3289999999999997E-2" u="1"/>
        <n v="0.105779" u="1"/>
        <n v="0.15678600000000001" u="1"/>
        <n v="0.255859" u="1"/>
        <n v="0.120869" u="1"/>
        <n v="0.21714600000000001" u="1"/>
        <n v="0.29916100000000001" u="1"/>
        <n v="0.30769000000000002" u="1"/>
        <n v="0.33787" u="1"/>
        <n v="0.34639900000000001" u="1"/>
        <n v="17.519179000000001" u="1"/>
        <n v="5.2763999999999998E-2" u="1"/>
        <n v="16.601196000000002" u="1"/>
        <n v="6.5662999999999999E-2" u="1"/>
        <n v="0.10077700000000001" u="1"/>
        <n v="0.115867" u="1"/>
        <n v="0.168433" u="1"/>
        <n v="0.25356600000000001" u="1"/>
        <n v="0.43273099999999998" u="1"/>
        <n v="136.585578" u="1"/>
        <n v="0.15659699999999999" u="1"/>
        <n v="0.26209500000000002" u="1"/>
        <n v="17.603047" u="1"/>
        <n v="28.525568" u="1"/>
        <n v="89.211400999999995" u="1"/>
        <n v="0.173655" u="1"/>
        <n v="0.18021599999999999" u="1"/>
        <n v="0.40446599999999999" u="1"/>
        <n v="0.43923899999999999" u="1"/>
        <n v="0.57076499999999997" u="1"/>
        <n v="17.203123000000001" u="1"/>
        <n v="40.912019999999998" u="1"/>
        <n v="0.53331399999999995" u="1"/>
        <n v="8.7390120000000007" u="1"/>
        <n v="55.584069999999997" u="1"/>
        <n v="0.43043799999999999" u="1"/>
        <n v="24.668220999999999" u="1"/>
        <n v="0.10988100000000001" u="1"/>
        <n v="0.124971" u="1"/>
        <n v="0.13806399999999999" u="1"/>
        <n v="0.14003199999999999" u="1"/>
        <n v="0.19320200000000001" u="1"/>
        <n v="0.20173099999999999" u="1"/>
        <n v="22.672028999999998" u="1"/>
        <n v="28.041747000000001" u="1"/>
        <n v="48.879586000000003" u="1"/>
        <n v="0.13150300000000001" u="1"/>
        <n v="0.15512200000000001" u="1"/>
        <n v="0.247001" u="1"/>
        <n v="0.42775999999999997" u="1"/>
        <n v="0.57607200000000003" u="1"/>
        <n v="21.642900999999998" u="1"/>
        <n v="48.442787000000003" u="1"/>
        <n v="0.29189700000000002" u="1"/>
        <n v="0.35619299999999998" u="1"/>
        <n v="0.15181500000000001" u="1"/>
        <n v="0.21351400000000001" u="1"/>
        <n v="0.408024" u="1"/>
        <n v="18.620189" u="1"/>
        <n v="626.49754800000005" u="1"/>
        <n v="5.2347999999999999E-2" u="1"/>
        <n v="9.1415999999999997E-2" u="1"/>
        <n v="0.13462099999999999" u="1"/>
        <n v="21.574324000000001" u="1"/>
        <n v="5.9893000000000002E-2" u="1"/>
        <n v="22.028502" u="1"/>
        <n v="26.821211000000002" u="1"/>
        <n v="46.960448999999997" u="1"/>
        <n v="4.9881000000000002E-2" u="1"/>
        <n v="0.28894700000000001" u="1"/>
        <n v="0.40381600000000001" u="1"/>
        <n v="0.54322099999999995" u="1"/>
        <n v="39.889282000000001" u="1"/>
        <n v="3.9869000000000002E-2" u="1"/>
        <n v="0.32104199999999999" u="1"/>
        <n v="0.10052" u="1"/>
        <n v="0.45756200000000002" u="1"/>
        <n v="3.9343000000000003E-2" u="1"/>
        <n v="4.6887999999999999E-2" u="1"/>
        <n v="468.886551" u="1"/>
        <n v="3.6875999999999999E-2" u="1"/>
        <n v="8.9025000000000007E-2" u="1"/>
        <n v="0.17314099999999999" u="1"/>
        <n v="0.58980900000000003" u="1"/>
        <n v="9.6402099999999997" u="1"/>
        <n v="6.9001000000000007E-2" u="1"/>
        <n v="0.15149000000000001" u="1"/>
        <n v="0.24993000000000001" u="1"/>
        <n v="47.166576999999997" u="1"/>
        <n v="119.119187" u="1"/>
        <n v="332.27862699999997" u="1"/>
        <n v="51.376005999999997" u="1"/>
        <n v="1.6489E-2" u="1"/>
        <n v="0.51086500000000001" u="1"/>
        <n v="78.275234999999995" u="1"/>
        <n v="0.15657599999999999" u="1"/>
        <n v="0.35325000000000001" u="1"/>
        <n v="0.38342999999999999" u="1"/>
        <n v="56.108468000000002" u="1"/>
        <n v="0.11978" u="1"/>
        <n v="0.26003199999999999" u="1"/>
        <n v="17.831455999999999" u="1"/>
        <n v="57.714334000000001" u="1"/>
        <n v="85.735359000000003" u="1"/>
        <n v="314.51395100000002" u="1"/>
        <n v="5.6517999999999999E-2" u="1"/>
        <n v="0.18478800000000001" u="1"/>
        <n v="0.21496799999999999" u="1"/>
        <n v="0.346636" u="1"/>
        <n v="0.49102800000000002" u="1"/>
        <n v="29.165037999999999" u="1"/>
        <n v="52.946542999999998" u="1"/>
        <n v="158.04121900000001" u="1"/>
        <n v="233.12223" u="1"/>
        <n v="0.16835900000000001" u="1"/>
        <n v="0.183449" u="1"/>
        <n v="0.26194699999999999" u="1"/>
        <n v="0.37222300000000003" u="1"/>
        <n v="8.8729580000000006" u="1"/>
        <n v="17.39284" u="1"/>
        <n v="64.852114" u="1"/>
        <n v="2.631E-2" u="1"/>
        <n v="0.17478399999999999" u="1"/>
        <n v="0.18790599999999999" u="1"/>
        <n v="0.59233899999999995" u="1"/>
        <n v="32.504272999999998" u="1"/>
        <n v="377.344223" u="1"/>
        <n v="2.1304E-2" u="1"/>
        <n v="3.6459999999999999E-2" u="1"/>
        <n v="0.122323" u="1"/>
        <n v="0.18134500000000001" u="1"/>
        <n v="0.218086" u="1"/>
        <n v="12.411388000000001" u="1"/>
        <n v="20.905037" u="1"/>
        <n v="0.241705" u="1"/>
        <n v="0.45587699999999998" u="1"/>
        <n v="55.012008999999999" u="1"/>
        <n v="0.18656700000000001" u="1"/>
        <n v="0.28524100000000002" u="1"/>
        <n v="17.755068999999999" u="1"/>
        <n v="18.636177" u="1"/>
        <n v="56.816792999999997" u="1"/>
        <n v="78.225153000000006" u="1"/>
        <n v="83.535173" u="1"/>
        <n v="4.3478999999999997E-2" u="1"/>
        <n v="9.2449349999999999" u="1"/>
        <n v="23.785422000000001" u="1"/>
        <n v="37.743079000000002" u="1"/>
        <n v="8.1223000000000004E-2" u="1"/>
        <n v="0.14441499999999999" u="1"/>
        <n v="36.693935000000003" u="1"/>
        <n v="49.504111000000002" u="1"/>
        <n v="54.641150000000003" u="1"/>
        <n v="4.1012E-2" u="1"/>
        <n v="0.15950500000000001" u="1"/>
        <n v="0.25276799999999999" u="1"/>
        <n v="21.114820999999999" u="1"/>
        <n v="64.418290999999996" u="1"/>
        <n v="132.640613" u="1"/>
        <n v="0.174595" u="1"/>
        <n v="0.198214" u="1"/>
        <n v="0.43193300000000001" u="1"/>
        <n v="0.462113" u="1"/>
        <n v="0.59945499999999996" u="1"/>
        <n v="0.61651299999999998" u="1"/>
        <n v="0.35643000000000002" u="1"/>
        <n v="0.60530600000000001" u="1"/>
        <n v="12.905151999999999" u="1"/>
        <n v="23.369907000000001" u="1"/>
        <n v="25.065633999999999" u="1"/>
        <n v="47.6629" u="1"/>
        <n v="3.0862000000000001E-2" u="1"/>
        <n v="3.8510999999999997E-2" u="1"/>
        <n v="23.772915999999999" u="1"/>
        <n v="31.431239000000001" u="1"/>
        <n v="2.5856000000000001E-2" u="1"/>
        <n v="2.6102E-2" u="1"/>
        <n v="6.3741999999999993E-2" u="1"/>
        <n v="0.232851" u="1"/>
        <n v="0.11394600000000001" u="1"/>
        <n v="0.17968100000000001" u="1"/>
        <n v="0.20789299999999999" u="1"/>
        <n v="0.22298299999999999" u="1"/>
        <n v="10.094601000000001" u="1"/>
        <n v="21.656500999999999" u="1"/>
        <n v="0.131104" u="1"/>
        <n v="68.789126999999993" u="1"/>
        <n v="0.20655399999999999" u="1"/>
        <n v="0.59869899999999998" u="1"/>
        <n v="39.522821999999998" u="1"/>
        <n v="42.419347000000002" u="1"/>
        <n v="63.118665" u="1"/>
        <n v="15.186321" u="1"/>
        <n v="27.807597000000001" u="1"/>
        <n v="3.3050999999999997E-2" u="1"/>
        <n v="0.20444999999999999" u="1"/>
        <n v="18.023261000000002" u="1"/>
        <n v="50.640355999999997" u="1"/>
        <n v="53.345744000000003" u="1"/>
        <n v="0.24315899999999999" u="1"/>
        <n v="0.29935600000000001" u="1"/>
        <n v="0.93740599999999996" u="1"/>
        <n v="47.128408" u="1"/>
        <n v="52.164690999999998" u="1"/>
        <n v="4.7648999999999997E-2" u="1"/>
        <n v="0.118116" u="1"/>
        <n v="0.172931" u="1"/>
        <n v="0.20114299999999999" u="1"/>
        <n v="0.38989600000000002" u="1"/>
        <n v="0.40301799999999999" u="1"/>
        <n v="0.532439" u="1"/>
        <n v="16.693667999999999" u="1"/>
        <n v="20.174983000000001" u="1"/>
        <n v="30.633178999999998" u="1"/>
        <n v="0.132883" u="1"/>
        <n v="0.27109100000000003" u="1"/>
        <n v="0.493558" u="1"/>
        <n v="39.666643999999998" u="1"/>
        <n v="0.23774799999999999" u="1"/>
        <n v="0.246277" u="1"/>
        <n v="0.28979199999999999" u="1"/>
        <n v="0.30750699999999997" u="1"/>
        <n v="15.601276" u="1"/>
        <n v="29.142063" u="1"/>
        <n v="34.174337000000001" u="1"/>
        <n v="65.567842999999996" u="1"/>
        <n v="146.79895500000001" u="1"/>
        <n v="3.5136000000000001E-2" u="1"/>
        <n v="0.119675" u="1"/>
        <n v="0.22788" u="1"/>
        <n v="0.54288999999999998" u="1"/>
        <n v="25.735018" u="1"/>
        <n v="28.284056" u="1"/>
        <n v="0.25759100000000001" u="1"/>
        <n v="0.26152700000000001" u="1"/>
        <n v="0.415105" u="1"/>
        <n v="17.326477000000001" u="1"/>
        <n v="25.323408000000001" u="1"/>
        <n v="27.729122" u="1"/>
        <n v="5.3058370000000004" u="1"/>
        <n v="53.480657999999998" u="1"/>
        <n v="106.02008499999999" u="1"/>
        <n v="5.7244999999999997E-2" u="1"/>
        <n v="0.187696" u="1"/>
        <n v="0.21787599999999999" u="1"/>
        <n v="14.482286999999999" u="1"/>
        <n v="37.077002999999998" u="1"/>
        <n v="54.477812999999998" u="1"/>
        <n v="0.25070500000000001" u="1"/>
        <n v="7.6943960000000002" u="1"/>
        <n v="0.123845" u="1"/>
        <n v="0.19947899999999999" u="1"/>
        <n v="0.48170099999999999" u="1"/>
        <n v="0.486294" u="1"/>
        <n v="27.182445999999999" u="1"/>
        <n v="27.393049999999999" u="1"/>
        <n v="68.361372000000003" u="1"/>
        <n v="18.503325" u="1"/>
        <n v="20.934228000000001" u="1"/>
        <n v="22.867564999999999" u="1"/>
        <n v="23.436793000000002" u="1"/>
        <n v="38.616900000000001" u="1"/>
        <n v="46.498260999999999" u="1"/>
        <n v="123.080618" u="1"/>
        <n v="0.55585700000000005" u="1"/>
        <n v="84.661078000000003" u="1"/>
        <n v="2.5440000000000001E-2" u="1"/>
        <n v="0.12911500000000001" u="1"/>
        <n v="30.749445999999999" u="1"/>
        <n v="5.1784999999999998E-2" u="1"/>
        <n v="9.1273999999999994E-2" u="1"/>
        <n v="0.189475" u="1"/>
        <n v="0.21965499999999999" u="1"/>
        <n v="19.133049" u="1"/>
        <n v="25.968423000000001" u="1"/>
        <n v="29.813535000000002" u="1"/>
        <n v="31.279191000000001" u="1"/>
        <n v="43.987614999999998" u="1"/>
        <n v="5.9330000000000001E-2" u="1"/>
        <n v="0.140898" u="1"/>
        <n v="0.164517" u="1"/>
        <n v="7.2166319999999997" u="1"/>
        <n v="35.894309999999997" u="1"/>
        <n v="0.29297200000000001" u="1"/>
        <n v="49.327176999999999" u="1"/>
        <n v="1.5518000000000001E-2" u="1"/>
        <n v="44.329827999999999" u="1"/>
        <n v="4.8792000000000002E-2" u="1"/>
        <n v="27.696849" u="1"/>
        <n v="3.9272000000000001E-2" u="1"/>
        <n v="7.7743000000000007E-2" u="1"/>
        <n v="0.13089400000000001" u="1"/>
        <n v="0.222773" u="1"/>
        <n v="2.3579940000000001" u="1"/>
        <n v="36.541412999999999" u="1"/>
        <n v="50.239167000000002" u="1"/>
        <n v="6.5264000000000003E-2" u="1"/>
        <n v="0.182725" u="1"/>
        <n v="0.19781499999999999" u="1"/>
        <n v="0.29920799999999997" u="1"/>
        <n v="0.40948400000000001" u="1"/>
        <n v="0.42260599999999998" u="1"/>
        <n v="24.951978" u="1"/>
        <n v="33.754494000000001" u="1"/>
        <n v="0.204376" u="1"/>
        <n v="0.33791700000000002" u="1"/>
        <n v="22.699228999999999" u="1"/>
        <n v="50.438056000000003" u="1"/>
        <n v="5.3836000000000002E-2" u="1"/>
        <n v="6.1380999999999998E-2" u="1"/>
        <n v="0.142541" u="1"/>
        <n v="59.290635000000002" u="1"/>
        <n v="0.109482" u="1"/>
        <n v="0.59529399999999999" u="1"/>
        <n v="28.464175000000001" u="1"/>
        <n v="32.346975" u="1"/>
        <n v="41.542338000000001" u="1"/>
        <n v="47.977787999999997" u="1"/>
        <n v="3.3812000000000002E-2" u="1"/>
        <n v="0.18584300000000001" u="1"/>
        <n v="0.35727500000000001" u="1"/>
        <n v="0.24620300000000001" u="1"/>
        <n v="0.36580400000000002" u="1"/>
        <n v="0.53876400000000002" u="1"/>
        <n v="0.52755700000000005" u="1"/>
        <n v="11.173097" u="1"/>
        <n v="12.809361000000001" u="1"/>
        <n v="18.599575999999999" u="1"/>
        <n v="34.591093999999998" u="1"/>
        <n v="0.118586" u="1"/>
        <n v="0.18896099999999999" u="1"/>
        <n v="0.40030500000000002" u="1"/>
        <n v="21.793928999999999" u="1"/>
        <n v="2.2256000000000001E-2" u="1"/>
        <n v="0.20601900000000001" u="1"/>
        <n v="0.46066499999999999" u="1"/>
        <n v="0.48231600000000002" u="1"/>
        <n v="27.401257000000001" u="1"/>
        <n v="35.893138999999998" u="1"/>
        <n v="3.8364000000000002E-2" u="1"/>
        <n v="0.157442" u="1"/>
        <n v="0.25717099999999998" u="1"/>
        <n v="0.26569999999999999" u="1"/>
        <n v="40.929422000000002" u="1"/>
        <n v="0.202712" u="1"/>
        <n v="0.43240000000000001" u="1"/>
        <n v="0.471109" u="1"/>
        <n v="0.50257799999999997" u="1"/>
        <n v="0.766432" u="1"/>
        <n v="57.183995000000003" u="1"/>
        <n v="0.36936200000000002" u="1"/>
        <n v="54.627147000000001" u="1"/>
        <n v="0.138909" u="1"/>
        <n v="0.153999" u="1"/>
        <n v="0.16908899999999999" u="1"/>
        <n v="0.239317" u="1"/>
        <n v="33.096798999999997" u="1"/>
        <n v="0.199269" u="1"/>
        <n v="0.24587800000000001" u="1"/>
        <n v="26.065670999999998" u="1"/>
        <n v="61.958995999999999" u="1"/>
        <n v="0.103716" u="1"/>
        <n v="0.35394700000000001" u="1"/>
        <n v="0.60952600000000001" u="1"/>
        <n v="77.527524" u="1"/>
        <n v="6.7549999999999999E-2" u="1"/>
        <n v="6.8533999999999998E-2" u="1"/>
        <n v="0.16564599999999999" u="1"/>
        <n v="0.248996" u="1"/>
        <n v="31.289186000000001" u="1"/>
        <n v="35.003379000000002" u="1"/>
        <n v="4.7468000000000003E-2" u="1"/>
        <n v="4.7960000000000003E-2" u="1"/>
        <n v="0.172207" u="1"/>
        <n v="0.45733699999999999" u="1"/>
        <n v="121.078402" u="1"/>
        <n v="0.30835200000000001" u="1"/>
        <n v="0.34706100000000001" u="1"/>
        <n v="7.2825610000000003" u="1"/>
        <n v="19.290793000000001" u="1"/>
        <n v="6.2616000000000005E-2" u="1"/>
        <n v="0.258436" u="1"/>
        <n v="0.43366500000000002" u="1"/>
        <n v="46.197198999999998" u="1"/>
        <n v="2.9329999999999998E-2" u="1"/>
        <n v="7.7637999999999999E-2" u="1"/>
        <n v="20.312111000000002" u="1"/>
        <n v="3.4955E-2" u="1"/>
        <n v="0.14380599999999999" u="1"/>
        <n v="0.150367" u="1"/>
        <n v="28.219180999999999" u="1"/>
        <n v="5.0044999999999999E-2" u="1"/>
        <n v="0.18907599999999999" u="1"/>
        <n v="0.29025899999999999" u="1"/>
        <n v="5.7590000000000002E-2" u="1"/>
        <n v="0.133938" u="1"/>
        <n v="0.22581699999999999" u="1"/>
        <n v="50.419083000000001" u="1"/>
        <n v="2.6845999999999998E-2" u="1"/>
        <n v="0.16201399999999999" u="1"/>
        <n v="155.25426300000001" u="1"/>
        <n v="0.15545300000000001" u="1"/>
        <n v="0.18563299999999999" u="1"/>
        <n v="198.89393999999999" u="1"/>
        <n v="0.130495" u="1"/>
        <n v="0.22237399999999999" u="1"/>
        <n v="0.335204" u="1"/>
        <n v="0.36538399999999999" u="1"/>
        <n v="33.36412" u="1"/>
        <n v="94.737961999999996" u="1"/>
        <n v="0.24402499999999999" u="1"/>
        <n v="0.50965899999999997" u="1"/>
        <n v="0.518845" u="1"/>
        <n v="44.387639" u="1"/>
        <n v="136.718558" u="1"/>
        <n v="0.19741600000000001" u="1"/>
        <n v="32.689439999999998" u="1"/>
        <n v="37.690936000000001" u="1"/>
        <n v="49.748007999999999" u="1"/>
        <n v="5.1603999999999997E-2" u="1"/>
        <n v="0.25090000000000001" u="1"/>
        <n v="8.3366999999999997E-2" u="1"/>
        <n v="9.6088179999999994" u="1"/>
        <n v="65.311188999999999" u="1"/>
        <n v="0.406393" u="1"/>
        <n v="42.754196" u="1"/>
        <n v="9.3522999999999995E-2" u="1"/>
        <n v="0.45363100000000001" u="1"/>
        <n v="0.52213100000000001" u="1"/>
        <n v="0.52798199999999995" u="1"/>
        <n v="49.610854000000003" u="1"/>
        <n v="64.453153" u="1"/>
        <n v="173.261427" u="1"/>
        <n v="0.763571" u="1"/>
        <n v="1.4733E-2" u="1"/>
        <n v="4.9103000000000001E-2" u="1"/>
        <n v="47.318351" u="1"/>
        <n v="3.9091000000000001E-2" u="1"/>
        <n v="0.13017000000000001" u="1"/>
        <n v="0.15182100000000001" u="1"/>
        <n v="0.16034999999999999" u="1"/>
        <n v="0.23713899999999999" u="1"/>
        <n v="0.57992600000000005" u="1"/>
        <n v="40.643951000000001" u="1"/>
        <n v="5.3689000000000001E-2" u="1"/>
        <n v="0.17544000000000001" u="1"/>
        <n v="0.21874199999999999" u="1"/>
        <n v="0.319411" u="1"/>
        <n v="0.46839599999999998" u="1"/>
        <n v="0.52339599999999997" u="1"/>
        <n v="33.889088999999998" u="1"/>
        <n v="0.165572" u="1"/>
        <n v="0.24236099999999999" u="1"/>
        <n v="0.405358" u="1"/>
        <n v="6.4099320000000004" u="1"/>
        <n v="41.026195999999999" u="1"/>
        <n v="66.633296999999999" u="1"/>
        <n v="0.248922" u="1"/>
        <n v="0.44013099999999999" u="1"/>
        <n v="0.487369" u="1"/>
        <n v="31.320464999999999" u="1"/>
        <n v="1.7952030000000001" u="1"/>
        <n v="5.7953869999999998" u="1"/>
        <n v="69.860590999999999" u="1"/>
        <n v="0.17855799999999999" u="1"/>
        <n v="9.5763320000000007" u="1"/>
        <n v="14.300874" u="1"/>
        <n v="42.624251999999998" u="1"/>
        <n v="44.362026999999998" u="1"/>
        <n v="91.472454999999997" u="1"/>
        <n v="0.162129" u="1"/>
        <n v="27.363658999999998" u="1"/>
        <n v="28.075462999999999" u="1"/>
        <n v="63.010899000000002" u="1"/>
        <n v="4.8721E-2" u="1"/>
        <n v="0.18378" u="1"/>
        <n v="0.19886999999999999" u="1"/>
        <n v="0.31444" u="1"/>
        <n v="0.44636700000000001" u="1"/>
        <n v="25.350608000000001" u="1"/>
        <n v="28.593522" u="1"/>
        <n v="42.783138000000001" u="1"/>
        <n v="0.29278900000000002" u="1"/>
        <n v="16.953752999999999" u="1"/>
        <n v="55.962561999999998" u="1"/>
        <n v="4.8195000000000002E-2" u="1"/>
        <n v="0.21185599999999999" u="1"/>
        <n v="24.761364" u="1"/>
        <n v="38.413182999999997" u="1"/>
        <n v="63.014504000000002" u="1"/>
        <n v="476.07735700000001" u="1"/>
        <n v="3.8183000000000002E-2" u="1"/>
        <n v="3.8675000000000001E-2" u="1"/>
        <n v="0.17180799999999999" u="1"/>
        <n v="159.54750300000001" u="1"/>
        <n v="0.121819" u="1"/>
        <n v="0.13175999999999999" u="1"/>
        <n v="0.180337" u="1"/>
        <n v="15.135733" u="1"/>
        <n v="72.193978000000001" u="1"/>
        <n v="0.316083" u="1"/>
        <n v="0.469661" u="1"/>
        <n v="0.52794700000000006" u="1"/>
        <n v="27.433752999999999" u="1"/>
        <n v="48.867994000000003" u="1"/>
        <n v="106.56658" u="1"/>
        <n v="2.0915E-2" u="1"/>
        <n v="0.41974499999999998" u="1"/>
        <n v="17.949611000000001" u="1"/>
        <n v="35.641283999999999" u="1"/>
        <n v="102.139506" u="1"/>
        <n v="5.0279999999999998E-2" u="1"/>
        <n v="0.220196" u="1"/>
        <n v="0.28754600000000002" u="1"/>
        <n v="0.34790599999999999" u="1"/>
        <n v="0.37414999999999998" u="1"/>
        <n v="8.2417899999999999" u="1"/>
        <n v="18.574909999999999" u="1"/>
        <n v="27.788201000000001" u="1"/>
        <n v="31.427133999999999" u="1"/>
        <n v="6.8239999999999995E-2" u="1"/>
        <n v="0.158497" u="1"/>
        <n v="0.17358699999999999" u="1"/>
        <n v="0.23394699999999999" u="1"/>
        <n v="0.28946100000000002" u="1"/>
        <n v="0.57836500000000002" u="1"/>
        <n v="0.59542300000000004" u="1"/>
        <n v="8.2242610000000003" u="1"/>
        <n v="43.004286" u="1"/>
        <n v="26.333960000000001" u="1"/>
        <n v="5.5323999999999998E-2" u="1"/>
        <n v="0.20166300000000001" u="1"/>
        <n v="0.216753" u="1"/>
        <n v="27.261541000000001" u="1"/>
        <n v="36.762509000000001" u="1"/>
        <n v="0.26092399999999999" u="1"/>
        <n v="17.576664000000001" u="1"/>
        <n v="5.2857000000000001E-2" u="1"/>
        <n v="0.13009599999999999" u="1"/>
        <n v="7.6526170000000002" u="1"/>
        <n v="24.433322" u="1"/>
        <n v="26.339652999999998" u="1"/>
        <n v="31.691721000000001" u="1"/>
        <n v="52.803642000000004" u="1"/>
        <n v="0.136657" u="1"/>
        <n v="0.17536599999999999" u="1"/>
        <n v="0.237065" u="1"/>
        <n v="5.4164849999999998" u="1"/>
        <n v="0.28449000000000002" u="1"/>
        <n v="15.721024999999999" u="1"/>
        <n v="40.126415000000001" u="1"/>
        <n v="41.943156000000002" u="1"/>
        <n v="26.002313000000001" u="1"/>
        <n v="38.656063000000003" u="1"/>
        <n v="4.2319000000000002E-2" u="1"/>
        <n v="7.2342000000000004E-2" u="1"/>
        <n v="0.18835199999999999" u="1"/>
        <n v="53.691161999999998" u="1"/>
        <n v="5.7409000000000002E-2" u="1"/>
        <n v="0.101538" u="1"/>
        <n v="0.14174300000000001" u="1"/>
        <n v="0.218532" u="1"/>
        <n v="0.31899100000000002" u="1"/>
        <n v="0.38788" u="1"/>
        <n v="0.47256900000000002" u="1"/>
        <n v="7.6627369999999999" u="1"/>
        <n v="0.13187499999999999" u="1"/>
        <n v="0.178484" u="1"/>
        <n v="0.20866399999999999" u="1"/>
        <n v="0.24018300000000001" u="1"/>
        <n v="85.008906999999994" u="1"/>
        <n v="8.4753450000000008" u="1"/>
        <n v="22.725608999999999" u="1"/>
        <n v="43.76296" u="1"/>
        <n v="47.590144000000002" u="1"/>
        <n v="66.973962" u="1"/>
        <n v="4.6871000000000003E-2" u="1"/>
        <n v="5.4415999999999999E-2" u="1"/>
        <n v="0.18490899999999999" u="1"/>
        <n v="43.376539000000001" u="1"/>
        <n v="3.6859000000000003E-2" u="1"/>
        <n v="0.15339" u="1"/>
        <n v="0.16651199999999999" u="1"/>
        <n v="0.24526899999999999" u="1"/>
        <n v="0.40264499999999998" u="1"/>
        <n v="0.175041" u="1"/>
        <n v="0.19669200000000001" u="1"/>
        <n v="0.60506899999999997" u="1"/>
        <n v="29.700921999999998" u="1"/>
        <n v="45.539127000000001" u="1"/>
        <n v="0.16306899999999999" u="1"/>
        <n v="11.125780000000001" u="1"/>
        <n v="24.264714999999999" u="1"/>
        <n v="64.723427000000001" u="1"/>
        <n v="86.364334999999997" u="1"/>
        <n v="2.7798E-2" u="1"/>
        <n v="0.10564" u="1"/>
        <n v="0.18668799999999999" u="1"/>
        <n v="0.47776999999999997" u="1"/>
        <n v="7.7673120000000004" u="1"/>
        <n v="20.142510000000001" u="1"/>
        <n v="40.330902999999999" u="1"/>
        <n v="5.6993000000000002E-2" u="1"/>
        <n v="0.193249" u="1"/>
        <n v="0.499421" u="1"/>
        <n v="55.194090000000003" u="1"/>
        <n v="7.7521129999999996" u="1"/>
        <n v="32.897727000000003" u="1"/>
        <n v="53.135834000000003" u="1"/>
        <n v="59.329768999999999" u="1"/>
        <n v="6.5523999999999999E-2" u="1"/>
        <n v="4.6455000000000003E-2" u="1"/>
        <n v="0.32189899999999999" u="1"/>
        <n v="0.16484799999999999" u="1"/>
        <n v="0.57752499999999996" u="1"/>
        <n v="7.4578259999999998" u="1"/>
        <n v="38.865195999999997" u="1"/>
        <n v="0.13988999999999999" u="1"/>
        <n v="0.26345400000000002" u="1"/>
        <n v="14.721584999999999" u="1"/>
        <n v="20.167399" u="1"/>
        <n v="0.414354" u="1"/>
        <n v="61.761918000000001" u="1"/>
        <n v="2.7344E-2" u="1"/>
        <n v="2.759E-2" u="1"/>
        <n v="0.246723" u="1"/>
        <n v="0.27362599999999998" u="1"/>
        <n v="4.854E-2" u="1"/>
        <n v="0.22176499999999999" u="1"/>
        <n v="8.9668709999999994" u="1"/>
        <n v="47.026434999999999" u="1"/>
        <n v="32.240603" u="1"/>
        <n v="160.70334399999999" u="1"/>
        <n v="0.14943300000000001" u="1"/>
        <n v="0.58262000000000003" u="1"/>
        <n v="14.931779000000001" u="1"/>
        <n v="17.689723000000001" u="1"/>
        <n v="0.17827399999999999" u="1"/>
        <n v="0.56501800000000002" u="1"/>
        <n v="34.934004999999999" u="1"/>
        <n v="39.069713" u="1"/>
        <n v="272.86042099999997" u="1"/>
        <n v="0.10897800000000001" u="1"/>
        <n v="0.37499500000000002" u="1"/>
        <n v="0.19139600000000001" u="1"/>
        <n v="0.245195" u="1"/>
        <n v="8.0778320000000008" u="1"/>
        <n v="30.200182000000002" u="1"/>
        <n v="32.742770999999998" u="1"/>
        <n v="231.31880100000001" u="1"/>
        <n v="0.21291099999999999" u="1"/>
        <n v="24.167740999999999" u="1"/>
        <n v="87.661270999999999" u="1"/>
        <n v="109.050318" u="1"/>
        <n v="0.142683" u="1"/>
        <n v="0.15974099999999999" u="1"/>
        <n v="18.930451999999999" u="1"/>
        <n v="24.970673999999999" u="1"/>
        <n v="29.652238000000001" u="1"/>
        <n v="514.74668699999995" u="1"/>
        <n v="2.7136E-2" u="1"/>
        <n v="0.16630200000000001" u="1"/>
        <n v="0.25324000000000002" u="1"/>
        <n v="0.29654199999999997" u="1"/>
        <n v="0.57546900000000001" u="1"/>
        <n v="32.640403999999997" u="1"/>
        <n v="34.309674000000001" u="1"/>
        <n v="34.905358999999997" u="1"/>
        <n v="57.947015999999998" u="1"/>
        <n v="0.224694" u="1"/>
        <n v="0.49342200000000003" u="1"/>
        <n v="32.005755999999998" u="1"/>
        <n v="46.577078999999998" u="1"/>
        <n v="0.23322300000000001" u="1"/>
        <n v="0.40873300000000001" u="1"/>
        <n v="0.46909299999999998" u="1"/>
        <n v="0.51893900000000004" u="1"/>
        <n v="8.1039150000000006" u="1"/>
        <n v="25.068045000000001" u="1"/>
        <n v="26.387219999999999" u="1"/>
        <n v="31.207726000000001" u="1"/>
        <n v="43.473855" u="1"/>
        <n v="0.13924" u="1"/>
        <n v="9.1914619999999996" u="1"/>
        <n v="24.878724999999999" u="1"/>
        <n v="45.172666999999997" u="1"/>
        <n v="0.105535" u="1"/>
        <n v="0.120625" u="1"/>
        <n v="0.40452500000000002" u="1"/>
        <n v="24.282491" u="1"/>
        <n v="55.105542999999997" u="1"/>
        <n v="100.46505999999999" u="1"/>
        <n v="9.3056E-2" u="1"/>
        <n v="0.48653600000000002" u="1"/>
        <n v="5.4771299999999998" u="1"/>
        <n v="7.0627560000000003" u="1"/>
        <n v="15.479936" u="1"/>
        <n v="66.247168000000002" u="1"/>
        <n v="0.16808100000000001" u="1"/>
        <n v="6.4317260000000003" u="1"/>
        <n v="48.54853" u="1"/>
        <n v="105.134118" u="1"/>
        <n v="5.9694999999999998E-2" u="1"/>
        <n v="0.12803300000000001" u="1"/>
        <n v="0.43662000000000001" u="1"/>
        <n v="29.763083000000002" u="1"/>
        <n v="9.7204230000000003" u="1"/>
        <n v="43.258775" u="1"/>
        <n v="44.739472999999997" u="1"/>
        <n v="0.20271800000000001" u="1"/>
        <n v="35.212214000000003" u="1"/>
        <n v="44.329680000000003" u="1"/>
        <n v="5.7228000000000001E-2" u="1"/>
        <n v="0.14101900000000001" u="1"/>
        <n v="0.54256899999999997" u="1"/>
        <n v="0.65743799999999997" u="1"/>
        <n v="20.189080000000001" u="1"/>
        <n v="39.69538" u="1"/>
        <n v="85.977760000000004" u="1"/>
        <n v="150.90324799999999" u="1"/>
        <n v="0.13115099999999999" u="1"/>
        <n v="0.19284999999999999" u="1"/>
        <n v="0.31486500000000001" u="1"/>
        <n v="0.83266700000000005" u="1"/>
        <n v="0.83851799999999999" u="1"/>
        <n v="31.033425999999999" u="1"/>
        <n v="0.161331" u="1"/>
        <n v="0.388347" u="1"/>
        <n v="20.143875000000001" u="1"/>
        <n v="2.1659000000000001E-2" u="1"/>
        <n v="30.060639999999999" u="1"/>
        <n v="37.601795000000003" u="1"/>
        <n v="61.095813" u="1"/>
        <n v="0.71321199999999996" u="1"/>
        <n v="5.1768000000000002E-2" u="1"/>
        <n v="0.12770799999999999" u="1"/>
        <n v="0.197936" u="1"/>
        <n v="20.354208" u="1"/>
        <n v="38.521566" u="1"/>
        <n v="0.24976699999999999" u="1"/>
        <n v="16.991819" u="1"/>
        <n v="25.564219999999999" u="1"/>
        <n v="0.16444900000000001" u="1"/>
        <n v="0.194629" u="1"/>
        <n v="0.44641399999999998" u="1"/>
        <n v="0.76821600000000001" u="1"/>
        <n v="36.076889000000001" u="1"/>
        <n v="37.600155000000001" u="1"/>
        <n v="0.11282300000000001" u="1"/>
        <n v="0.18596399999999999" u="1"/>
        <n v="148.55582899999999" u="1"/>
        <n v="9.2799000000000006E-2" u="1"/>
        <n v="0.152477" u="1"/>
        <n v="5.4286810000000001" u="1"/>
        <n v="32.298985000000002" u="1"/>
        <n v="4.6800000000000001E-2" u="1"/>
        <n v="0.107889" u="1"/>
        <n v="0.176096" u="1"/>
        <n v="0.27282800000000001" u="1"/>
        <n v="0.65794699999999995" u="1"/>
        <n v="32.509318" u="1"/>
        <n v="0.122979" u="1"/>
        <n v="16.798323" u="1"/>
        <n v="27.672554000000002" u="1"/>
        <n v="16.132244" u="1"/>
        <n v="30.432196000000001" u="1"/>
        <n v="31.469104999999999" u="1"/>
        <n v="48.331238999999997" u="1"/>
        <n v="23.11355" u="1"/>
        <n v="51.219954000000001" u="1"/>
        <n v="52.764026999999999" u="1"/>
        <n v="6.7773E-2" u="1"/>
        <n v="0.28759299999999999" u="1"/>
        <n v="0.47987999999999997" u="1"/>
        <n v="25.259029999999999" u="1"/>
        <n v="40.632136000000003" u="1"/>
        <n v="0.32236599999999999" u="1"/>
        <n v="10.788836999999999" u="1"/>
        <n v="6.2839000000000006E-2" u="1"/>
        <n v="0.169346" u="1"/>
        <n v="0.17787500000000001" u="1"/>
        <n v="0.192965" u="1"/>
        <n v="14.675249000000001" u="1"/>
        <n v="66.419085999999993" u="1"/>
        <n v="0.104446" u="1"/>
        <n v="44.276491" u="1"/>
        <n v="58.625523999999999" u="1"/>
        <n v="98.637921000000006" u="1"/>
        <n v="1.8721000000000002E-2" u="1"/>
        <n v="0.60213799999999995" u="1"/>
        <n v="36.990814999999998" u="1"/>
        <n v="0.174432" u="1"/>
        <n v="0.252442" u="1"/>
        <n v="0.26097100000000001" u="1"/>
        <n v="0.38436900000000002" u="1"/>
        <n v="0.57387299999999997" u="1"/>
        <n v="55.401806000000001" u="1"/>
        <n v="0.31739499999999998" u="1"/>
        <n v="6.7455809999999996" u="1"/>
        <n v="23.576505999999998" u="1"/>
        <n v="42.880929000000002" u="1"/>
        <n v="50.773705" u="1"/>
        <n v="0.38628400000000002" u="1"/>
        <n v="0.60596799999999995" u="1"/>
        <n v="18.281058000000002" u="1"/>
        <n v="41.083384000000002" u="1"/>
        <n v="6.5957000000000002E-2" u="1"/>
        <n v="7.3501999999999998E-2" u="1"/>
        <n v="0.27179999999999999" u="1"/>
        <n v="0.360425" u="1"/>
        <n v="5.0936000000000002E-2" u="1"/>
        <n v="0.19920099999999999" u="1"/>
        <n v="0.205762" u="1"/>
        <n v="0.288858" u="1"/>
        <n v="0.35381099999999999" u="1"/>
        <n v="0.55091500000000004" u="1"/>
        <n v="10.148171" u="1"/>
        <n v="148.48599999999999" u="1"/>
        <n v="4.0924000000000002E-2" u="1"/>
        <n v="0.13750200000000001" u="1"/>
        <n v="0.15259200000000001" u="1"/>
        <n v="0.167682" u="1"/>
        <n v="0.33216000000000001" u="1"/>
        <n v="0.36234" u="1"/>
        <n v="27.148679000000001" u="1"/>
        <n v="29.302489000000001" u="1"/>
        <n v="23.771248" u="1"/>
        <n v="50.492685000000002" u="1"/>
        <n v="58.261875000000003" u="1"/>
        <n v="7.7326249999999996" u="1"/>
        <n v="43.183636999999997" u="1"/>
        <n v="6.8500000000000005E-2" u="1"/>
        <n v="0.180668" u="1"/>
        <n v="0.189197" u="1"/>
        <n v="17.625845000000002" u="1"/>
        <n v="29.846257000000001" u="1"/>
        <n v="0.13405900000000001" u="1"/>
        <n v="0.149149" u="1"/>
        <n v="0.283887" u="1"/>
        <n v="0.29241600000000001" u="1"/>
        <n v="0.42434300000000003" u="1"/>
        <n v="0.58427499999999999" u="1"/>
        <n v="0.59346100000000002" u="1"/>
        <n v="5.3698319999999997" u="1"/>
        <n v="0.83692200000000005" u="1"/>
        <n v="49.427920999999998" u="1"/>
        <n v="33.831895000000003" u="1"/>
        <n v="3.5430000000000003E-2" u="1"/>
        <n v="0.17391799999999999" u="1"/>
        <n v="78.912580000000005" u="1"/>
        <n v="6.0040000000000003E-2" u="1"/>
        <n v="0.25535000000000002" u="1"/>
        <n v="0.31570999999999999" u="1"/>
        <n v="24.733587" u="1"/>
        <n v="29.25102" u="1"/>
        <n v="0.23427799999999999" u="1"/>
        <n v="0.240839" u="1"/>
        <n v="29.635352999999999" u="1"/>
        <n v="68.152308000000005" u="1"/>
        <n v="2.3064999999999999E-2" u="1"/>
        <n v="0.187669" u="1"/>
        <n v="0.57433299999999998" u="1"/>
        <n v="71.754608000000005" u="1"/>
        <n v="0.17047499999999999" u="1"/>
        <n v="0.49285400000000001" u="1"/>
        <n v="0.50276600000000005" u="1"/>
        <n v="42.698425" u="1"/>
        <n v="3.0609999999999998E-2" u="1"/>
        <n v="4.7527E-2" u="1"/>
        <n v="0.179004" u="1"/>
        <n v="0.19409399999999999" u="1"/>
        <n v="6.3821950000000003" u="1"/>
        <n v="8.1080670000000001" u="1"/>
        <n v="0.38230599999999998" u="1"/>
        <n v="0.72075299999999998" u="1"/>
        <n v="4.6919190000000004" u="1"/>
        <n v="99.069993999999994" u="1"/>
        <n v="9.6864000000000006E-2" u="1"/>
        <n v="1.9271510000000001" u="1"/>
        <n v="0.12908800000000001" u="1"/>
        <n v="0.477439" u="1"/>
        <n v="0.49056100000000002" u="1"/>
        <n v="46.280987000000003" u="1"/>
        <n v="58.516170000000002" u="1"/>
        <n v="3.4521999999999997E-2" u="1"/>
        <n v="9.0878E-2" u="1"/>
        <n v="0.13551299999999999" u="1"/>
        <n v="0.218863" u="1"/>
        <n v="0.34983300000000001" u="1"/>
        <n v="5.9624000000000003E-2" u="1"/>
        <n v="0.157164" u="1"/>
        <n v="0.24904299999999999" u="1"/>
        <n v="0.79358499999999998" u="1"/>
        <n v="6.4079610000000002" u="1"/>
        <n v="39.766542000000001" u="1"/>
        <n v="0.140735" u="1"/>
        <n v="0.215556" u="1"/>
        <n v="0.217524" u="1"/>
        <n v="0.33862599999999998" u="1"/>
        <n v="19.029585000000001" u="1"/>
        <n v="0.22408500000000001" u="1"/>
        <n v="0.26705899999999999" u="1"/>
        <n v="0.390457" u="1"/>
        <n v="0.52771000000000001" u="1"/>
        <n v="7.2537419999999999" u="1"/>
        <n v="24.055999" u="1"/>
        <n v="109.376192" u="1"/>
        <n v="3.9565999999999997E-2" u="1"/>
        <n v="7.0587840000000002" u="1"/>
        <n v="33.794325999999998" u="1"/>
        <n v="0.39477800000000002" u="1"/>
        <n v="53.346338000000003" u="1"/>
        <n v="106.287988" u="1"/>
        <n v="0.135324" u="1"/>
        <n v="0.198991" u="1"/>
        <n v="0.22720299999999999" u="1"/>
        <n v="0.24560000000000001" u="1"/>
        <n v="29.006845999999999" u="1"/>
        <n v="6.1709E-2" u="1"/>
        <n v="0.17403299999999999" u="1"/>
        <n v="0.235732" u="1"/>
        <n v="0.29494599999999999" u="1"/>
        <n v="21.660402999999999" u="1"/>
        <n v="0.55188400000000004" u="1"/>
        <n v="32.615808999999999" u="1"/>
        <n v="58.503613000000001" u="1"/>
        <n v="90.320532" u="1"/>
        <n v="0.46137400000000001" u="1"/>
        <n v="80.333101999999997" u="1"/>
        <n v="21.309560000000001" u="1"/>
        <n v="38.030189999999997" u="1"/>
        <n v="74.941551000000004" u="1"/>
        <n v="7.7566999999999997E-2" u="1"/>
        <n v="0.119242" u="1"/>
        <n v="0.26640900000000001" u="1"/>
        <n v="0.48887599999999998" u="1"/>
        <n v="0.59262099999999995" u="1"/>
        <n v="15.762299000000001" u="1"/>
        <n v="7.6565640000000004" u="1"/>
        <n v="16.91986" u="1"/>
        <n v="0.46061099999999999" u="1"/>
        <n v="22.525099999999998" u="1"/>
        <n v="5.3747999999999997E-2" u="1"/>
        <n v="0.18879799999999999" u="1"/>
        <n v="0.28970299999999999" u="1"/>
        <n v="23.815729999999999" u="1"/>
        <n v="0.37171399999999999" u="1"/>
        <n v="0.14022100000000001" u="1"/>
        <n v="0.155311" u="1"/>
        <n v="0.28308899999999998" u="1"/>
        <n v="0.35465600000000003" u="1"/>
        <n v="0.63718799999999998" u="1"/>
        <n v="24.563859999999998" u="1"/>
        <n v="33.008898000000002" u="1"/>
        <n v="50.558247999999999" u="1"/>
        <n v="57.687573999999998" u="1"/>
        <n v="0.25723000000000001" u="1"/>
        <n v="19.749596" u="1"/>
        <n v="32.805804000000002" u="1"/>
        <n v="39.214247999999998" u="1"/>
        <n v="5.0755000000000002E-2" u="1"/>
        <n v="8.1669000000000005E-2" u="1"/>
        <n v="9.5774999999999999E-2" u="1"/>
        <n v="0.334648" u="1"/>
        <n v="0.36089199999999999" u="1"/>
        <n v="0.369421" u="1"/>
        <n v="0.39107199999999998" u="1"/>
        <n v="6.789536" u="1"/>
        <n v="48.195101999999999" u="1"/>
        <n v="2.7217999999999999E-2" u="1"/>
        <n v="0.16039700000000001" u="1"/>
        <n v="10.320099000000001" u="1"/>
        <n v="14.490081" u="1"/>
        <n v="0.11841" u="1"/>
        <n v="0.22731799999999999" u="1"/>
        <n v="0.93642300000000001" u="1"/>
        <n v="7.3830390000000001" u="1"/>
        <n v="44.690935000000003" u="1"/>
        <n v="37.880479000000001" u="1"/>
        <n v="2.2194999999999999E-2" u="1"/>
        <n v="3.7749999999999999E-2" u="1"/>
        <n v="25.756028000000001" u="1"/>
        <n v="48.233494" u="1"/>
        <n v="84.599844000000004" u="1"/>
        <n v="0.11340799999999999" u="1"/>
        <n v="0.15498600000000001" u="1"/>
        <n v="0.172044" u="1"/>
        <n v="156.25937500000001" u="1"/>
        <n v="0.120953" u="1"/>
        <n v="0.17860500000000001" u="1"/>
        <n v="0.208785" u="1"/>
        <n v="0.52101900000000001" u="1"/>
        <n v="50.162376999999999" u="1"/>
        <n v="6.5814999999999999E-2" u="1"/>
        <n v="0.15364700000000001" u="1"/>
        <n v="0.21534600000000001" u="1"/>
        <n v="0.411688" u="1"/>
        <n v="14.146898" u="1"/>
        <n v="47.013477999999999" u="1"/>
        <n v="63.314794999999997" u="1"/>
        <n v="136.26060100000001" u="1"/>
        <n v="0.26270300000000002" u="1"/>
        <n v="14.961517000000001" u="1"/>
        <n v="31.679112" u="1"/>
        <n v="9.1483840000000001" u="1"/>
        <n v="100.082044" u="1"/>
        <n v="4.9847000000000002E-2" u="1"/>
        <n v="0.205342" u="1"/>
        <n v="0.22043199999999999" u="1"/>
        <n v="69.416103000000007" u="1"/>
        <n v="78.166886000000005" u="1"/>
        <n v="0.102488" u="1"/>
        <n v="0.17841599999999999" u="1"/>
        <n v="0.27287499999999998" u="1"/>
        <n v="9.2226540000000004" u="1"/>
        <n v="0.19350600000000001" u="1"/>
        <n v="0.26434600000000003" u="1"/>
        <n v="0.285997" u="1"/>
        <n v="0.32470599999999999" u="1"/>
        <n v="39.192812000000004" u="1"/>
        <n v="57.876471000000002" u="1"/>
        <n v="0.75251699999999999" u="1"/>
        <n v="32.604646000000002" u="1"/>
        <n v="32.869503999999999" u="1"/>
        <n v="36.716982000000002" u="1"/>
        <n v="44.532373999999997" u="1"/>
        <n v="0.58647400000000005" u="1"/>
        <n v="31.448740999999998" u="1"/>
        <n v="60.510644999999997" u="1"/>
        <n v="6.2435999999999998E-2" u="1"/>
        <n v="0.13823199999999999" u="1"/>
        <n v="0.159883" u="1"/>
        <n v="0.41563099999999997" u="1"/>
        <n v="39.597887" u="1"/>
        <n v="0.13492499999999999" u="1"/>
        <n v="0.245201" u="1"/>
        <n v="0.37232900000000002" u="1"/>
        <n v="35.601869000000001" u="1"/>
        <n v="104.239411" u="1"/>
        <n v="0.42148200000000002" u="1"/>
        <n v="4.8938269999999999" u="1"/>
        <n v="25.396284000000001" u="1"/>
        <n v="38.755442000000002" u="1"/>
        <n v="0.25516699999999998" u="1"/>
        <n v="9.5787800000000001" u="1"/>
        <n v="7.1475999999999998E-2" u="1"/>
        <n v="0.13148199999999999" u="1"/>
        <n v="31.017634999999999" u="1"/>
        <n v="72.367947000000001" u="1"/>
        <n v="0.15510099999999999" u="1"/>
        <n v="0.238451" u="1"/>
        <n v="0.59304599999999996" u="1"/>
        <n v="0.24698000000000001" u="1"/>
        <n v="0.25708199999999998" u="1"/>
        <n v="0.42771799999999999" u="1"/>
        <n v="26.341244" u="1"/>
        <n v="52.339385" u="1"/>
        <n v="67.822417000000002" u="1"/>
        <n v="0.145233" u="1"/>
        <n v="0.30891299999999999" u="1"/>
        <n v="0.49660700000000002" u="1"/>
        <n v="0.60808300000000004" u="1"/>
        <n v="21.392734000000001" u="1"/>
        <n v="15.247648" u="1"/>
        <n v="3.6917999999999999E-2" u="1"/>
        <n v="0.25019599999999997" u="1"/>
        <n v="0.54313699999999998" u="1"/>
        <n v="17.734304999999999" u="1"/>
        <n v="0.18839900000000001" u="1"/>
        <n v="0.203489" u="1"/>
        <n v="22.573487" u="1"/>
        <n v="0.24023" u="1"/>
        <n v="0.26063999999999998" u="1"/>
        <n v="0.37091600000000002" u="1"/>
        <n v="0.55483899999999997" u="1"/>
        <n v="16.272283000000002" u="1"/>
        <n v="50.659198000000004" u="1"/>
        <n v="8.9684E-2" u="1"/>
        <n v="41.357863000000002" u="1"/>
        <n v="0.154776" u="1"/>
        <n v="0.16986599999999999" u="1"/>
        <n v="15.96072" u="1"/>
        <n v="18.158598000000001" u="1"/>
        <n v="19.162537" u="1"/>
        <n v="5.6068E-2" u="1"/>
        <n v="0.12981799999999999" u="1"/>
        <n v="0.28201900000000002" u="1"/>
        <n v="88.008403999999999" u="1"/>
        <n v="0.159998" u="1"/>
        <n v="0.22169700000000001" u="1"/>
        <n v="0.53319499999999997" u="1"/>
        <n v="0.314114" u="1"/>
        <n v="5.7696509999999996" u="1"/>
        <n v="6.0522520000000002" u="1"/>
        <n v="26.884712" u="1"/>
        <n v="31.388642000000001" u="1"/>
        <n v="60.769613999999997" u="1"/>
        <n v="5.3566999999999997E-2" u="1"/>
        <n v="0.12637499999999999" u="1"/>
        <n v="32.449089999999998" u="1"/>
        <n v="0.14146500000000001" u="1"/>
        <n v="0.34861500000000001" u="1"/>
        <n v="24.997577" u="1"/>
        <n v="57.475253000000002" u="1"/>
        <n v="0.16311600000000001" u="1"/>
        <n v="40.963061000000003" u="1"/>
        <n v="0.12403400000000001" u="1"/>
        <n v="0.19985700000000001" u="1"/>
        <n v="0.53446000000000005" u="1"/>
        <n v="4.1054E-2" u="1"/>
        <n v="0.129493" u="1"/>
        <n v="57.439895" u="1"/>
        <n v="0.174763" u="1"/>
        <n v="0.18132400000000001" u="1"/>
        <n v="0.18329200000000001" u="1"/>
        <n v="54.854458999999999" u="1"/>
        <n v="0.21806500000000001" u="1"/>
        <n v="0.378417" u="1"/>
        <n v="17.674755000000001" u="1"/>
        <n v="41.324469999999998" u="1"/>
        <n v="57.088261000000003" u="1"/>
        <n v="0.171456" u="1"/>
        <n v="0.17998500000000001" u="1"/>
        <n v="0.195075" u="1"/>
        <n v="0.302257" u="1"/>
        <n v="0.43024800000000002" u="1"/>
        <n v="25.427562999999999" u="1"/>
        <n v="32.807392" u="1"/>
        <n v="134.55034699999999" u="1"/>
        <n v="5.2658999999999997E-2" u="1"/>
        <n v="5.3150999999999997E-2" u="1"/>
        <n v="0.28952" u="1"/>
        <n v="0.31117099999999998" u="1"/>
        <n v="17.058505" u="1"/>
        <n v="42.727241999999997" u="1"/>
        <n v="56.421362000000002" u="1"/>
        <n v="3.5594000000000001E-2" u="1"/>
        <n v="4.2646999999999997E-2" u="1"/>
        <n v="0.22315099999999999" u="1"/>
        <n v="0.23168" u="1"/>
        <n v="0.55021799999999998" u="1"/>
        <n v="0.61057799999999995" u="1"/>
        <n v="2.8416E-2" u="1"/>
        <n v="0.108112" u="1"/>
        <n v="0.13783300000000001" u="1"/>
        <n v="0.168013" u="1"/>
        <n v="0.189664" u="1"/>
        <n v="0.256662" u="1"/>
        <n v="0.26519100000000001" u="1"/>
        <n v="32.151907999999999" u="1"/>
        <n v="0.22837299999999999" u="1"/>
        <n v="0.33014399999999999" u="1"/>
        <n v="25.532715" u="1"/>
        <n v="44.937643000000001" u="1"/>
        <n v="2.8153000000000001E-2" u="1"/>
        <n v="0.39050400000000002" u="1"/>
        <n v="32.171104" u="1"/>
        <n v="0.59680599999999995" u="1"/>
        <n v="30.691558000000001" u="1"/>
        <n v="0.15604100000000001" u="1"/>
        <n v="0.46830699999999997" u="1"/>
        <n v="0.124761" u="1"/>
        <n v="0.36196699999999998" u="1"/>
        <n v="0.446656" u="1"/>
        <n v="19.944583000000002" u="1"/>
        <n v="196.06829999999999" u="1"/>
        <n v="0.18488199999999999" u="1"/>
        <n v="0.21640100000000001" u="1"/>
        <n v="0.24002000000000001" u="1"/>
        <n v="0.251691" u="1"/>
        <n v="21.029782000000001" u="1"/>
        <n v="0.29499300000000001" u="1"/>
        <n v="2.5669000000000001E-2" u="1"/>
        <n v="39.884129000000001" u="1"/>
        <n v="63.775982999999997" u="1"/>
        <n v="0.320965" u="1"/>
        <n v="4.2230999999999998E-2" u="1"/>
        <n v="6.4620999999999998E-2" u="1"/>
        <n v="0.17947099999999999" u="1"/>
        <n v="0.402976" u="1"/>
        <n v="0.43709199999999998" u="1"/>
        <n v="17.037918000000001" u="1"/>
        <n v="21.048978000000002" u="1"/>
        <n v="0.19456100000000001" u="1"/>
        <n v="0.249699" u="1"/>
        <n v="0.41150500000000001" u="1"/>
        <n v="0.53235500000000002" u="1"/>
        <n v="0.60977300000000001" u="1"/>
        <n v="15.646815" u="1"/>
        <n v="22.988278999999999" u="1"/>
        <n v="0.21818000000000001" u="1"/>
        <n v="24.280726000000001" u="1"/>
        <n v="30.501937999999999" u="1"/>
        <n v="91.816266999999996" u="1"/>
        <n v="3.9238000000000002E-2" u="1"/>
        <n v="0.162906" u="1"/>
        <n v="0.17799599999999999" u="1"/>
        <n v="6.8913130000000002" u="1"/>
        <n v="0.13794799999999999" u="1"/>
        <n v="0.184557" u="1"/>
        <n v="0.19964699999999999" u="1"/>
        <n v="0.25104100000000001" u="1"/>
        <n v="0.596001" u="1"/>
        <n v="19.468001000000001" u="1"/>
        <n v="5.4328000000000001E-2" u="1"/>
        <n v="0.22129799999999999" u="1"/>
        <n v="0.22785900000000001" u="1"/>
        <n v="0.40194099999999999" u="1"/>
        <n v="0.45645000000000002" u="1"/>
        <n v="0.73711400000000005" u="1"/>
        <n v="0.189779" u="1"/>
        <n v="56.683408999999997" u="1"/>
        <n v="71.130870999999999" u="1"/>
        <n v="15.777156" u="1"/>
        <n v="18.265664000000001" u="1"/>
        <n v="49.358798999999998" u="1"/>
        <n v="54.161377000000002" u="1"/>
        <n v="0.44103500000000001" u="1"/>
        <n v="0.51399700000000004" u="1"/>
        <n v="28.340046999999998" u="1"/>
        <n v="47.721750999999998" u="1"/>
        <n v="4.1814999999999998E-2" u="1"/>
        <n v="0.15615599999999999" u="1"/>
        <n v="0.21129400000000001" u="1"/>
        <n v="0.32616600000000001" u="1"/>
        <n v="35.516109999999998" u="1"/>
        <n v="0.26772099999999999" u="1"/>
        <n v="0.27625" u="1"/>
        <n v="0.46000799999999997" u="1"/>
        <n v="0.46460099999999999" u="1"/>
        <n v="30.351009999999999" u="1"/>
        <n v="52.609465" u="1"/>
        <n v="0.146288" u="1"/>
        <n v="0.20798700000000001" u="1"/>
        <n v="3.1768999999999999E-2" u="1"/>
        <n v="0.53232000000000002" u="1"/>
        <n v="2.4737420000000001" u="1"/>
        <n v="31.832228000000001" u="1"/>
        <n v="0.38423299999999999" u="1"/>
        <n v="18.662680000000002" u="1"/>
        <n v="43.023505" u="1"/>
        <n v="0.28248600000000001" u="1"/>
        <n v="59.119163" u="1"/>
        <n v="0.37302600000000002" u="1"/>
        <n v="9.4238599999999995" u="1"/>
        <n v="19.847338000000001" u="1"/>
        <n v="49.346241999999997" u="1"/>
        <n v="0.63981200000000005" u="1"/>
        <n v="7.7871350000000001" u="1"/>
        <n v="0.155831" u="1"/>
        <n v="0.17092099999999999" u="1"/>
        <n v="0.177482" u="1"/>
        <n v="6.5017690000000004" u="1"/>
        <n v="0.429178" u="1"/>
        <n v="24.733512999999999" u="1"/>
        <n v="0.39632000000000001" u="1"/>
        <n v="56.790774999999996" u="1"/>
        <n v="101.852087" u="1"/>
        <n v="0.16761400000000001" u="1"/>
        <n v="0.29916599999999999" u="1"/>
        <n v="0.61483299999999996" u="1"/>
        <n v="7.6769590000000001" u="1"/>
        <n v="128.205209" u="1"/>
        <n v="0.28183599999999998" u="1"/>
        <n v="8.4160160000000008" u="1"/>
        <n v="36.025488000000003" u="1"/>
        <n v="49.848410000000001" u="1"/>
        <n v="0.49577399999999999" u="1"/>
        <n v="0.14252000000000001" u="1"/>
        <n v="0.17269999999999999" u="1"/>
        <n v="0.38549800000000001" u="1"/>
        <n v="6.3532000000000005E-2" u="1"/>
        <n v="0.120297" u="1"/>
        <n v="0.33951799999999999" u="1"/>
        <n v="0.424207" u="1"/>
        <n v="0.46750900000000001" u="1"/>
        <n v="0.471445" u="1"/>
        <n v="16.328848000000001" u="1"/>
        <n v="21.195827000000001" u="1"/>
        <n v="31.013133" u="1"/>
        <n v="44.814663000000003" u="1"/>
        <n v="0.154303" u="1"/>
        <n v="0.48456700000000003" u="1"/>
        <n v="5.2779999999999996" u="1"/>
        <n v="51.456811999999999" u="1"/>
        <n v="0.130548" u="1"/>
        <n v="2.4799000000000002E-2" u="1"/>
        <n v="6.6074999999999995E-2" u="1"/>
        <n v="0.22242700000000001" u="1"/>
        <n v="16.739637999999999" u="1"/>
        <n v="7.3620000000000005E-2" u="1"/>
        <n v="0.12920899999999999" u="1"/>
        <n v="0.16594999999999999" u="1"/>
        <n v="0.21912000000000001" u="1"/>
        <n v="0.22108800000000001" u="1"/>
        <n v="0.54196599999999995" u="1"/>
        <n v="0.75131099999999995" u="1"/>
        <n v="12.996926999999999" u="1"/>
        <n v="42.183523000000001" u="1"/>
        <n v="44.222554000000002" u="1"/>
        <n v="199.50908000000001" u="1"/>
        <n v="0.18760099999999999" u="1"/>
        <n v="0.19613" u="1"/>
        <n v="0.43235800000000002" u="1"/>
        <n v="4.6264500000000002" u="1"/>
        <n v="3.9965000000000001E-2" u="1"/>
        <n v="0.30896000000000001" u="1"/>
        <n v="0.617363" u="1"/>
        <n v="0.75514099999999995" u="1"/>
        <n v="35.825428000000002" u="1"/>
        <n v="6.7634E-2" u="1"/>
        <n v="0.26145000000000002" u="1"/>
        <n v="19.881525" u="1"/>
        <n v="333.43337500000001" u="1"/>
        <n v="3.7497999999999997E-2" u="1"/>
        <n v="9.6829999999999999E-2" u="1"/>
        <n v="0.10535899999999999" u="1"/>
        <n v="0.21764500000000001" u="1"/>
        <n v="0.24585699999999999" u="1"/>
        <n v="36.935267000000003" u="1"/>
        <n v="0.169068" u="1"/>
        <n v="0.17562900000000001" u="1"/>
        <n v="0.293545" u="1"/>
        <n v="15.875495000000001" u="1"/>
        <n v="21.582425000000001" u="1"/>
        <n v="41.730035000000001" u="1"/>
        <n v="229.274171" u="1"/>
        <n v="5.2588000000000003E-2" u="1"/>
        <n v="0.12902" u="1"/>
        <n v="0.22942799999999999" u="1"/>
        <n v="5.2617570000000002" u="1"/>
        <n v="0.41426499999999999" u="1"/>
        <n v="31.842223000000001" u="1"/>
        <n v="4.2049999999999997E-2" u="1"/>
        <n v="12.802657999999999" u="1"/>
        <n v="22.64686" u="1"/>
        <n v="30.333728000000001" u="1"/>
        <n v="1.9338999999999999E-2" u="1"/>
        <n v="0.187276" u="1"/>
        <n v="0.39693499999999998" u="1"/>
        <n v="0.44023699999999999" u="1"/>
        <n v="5.2665559999999996" u="1"/>
        <n v="0.12200800000000001" u="1"/>
        <n v="0.22401699999999999" u="1"/>
        <n v="0.32536799999999999" u="1"/>
        <n v="0.170847" u="1"/>
        <n v="0.18593699999999999" u="1"/>
        <n v="0.20102700000000001" u="1"/>
        <n v="0.610707" u="1"/>
        <n v="25.224962999999999" u="1"/>
        <n v="30.399397" u="1"/>
        <n v="44.345511000000002" u="1"/>
        <n v="149.31957700000001" u="1"/>
        <n v="4.7093999999999997E-2" u="1"/>
        <n v="8.0907999999999994E-2" u="1"/>
        <n v="0.27124399999999999" u="1"/>
        <n v="0.43335099999999999" u="1"/>
        <n v="2.1614999999999999E-2" u="1"/>
        <n v="0.130663" u="1"/>
        <n v="0.19236200000000001" u="1"/>
        <n v="0.30142400000000003" u="1"/>
        <n v="28.395944" u="1"/>
        <n v="44.200575999999998" u="1"/>
        <n v="0.23566400000000001" u="1"/>
        <n v="0.70261799999999996" u="1"/>
        <n v="22.176271" u="1"/>
        <n v="51.758890999999998" u="1"/>
        <n v="403.62090999999998" u="1"/>
        <n v="0.28168799999999999" u="1"/>
        <n v="0.290217" u="1"/>
        <n v="25.848174" u="1"/>
        <n v="25.914663000000001" u="1"/>
        <n v="0.23432500000000001" u="1"/>
        <n v="16.528162999999999" u="1"/>
        <n v="31.989671999999999" u="1"/>
        <n v="32.739159999999998" u="1"/>
        <n v="4.4101000000000001E-2" u="1"/>
        <n v="5.1645999999999997E-2" u="1"/>
        <n v="32.080070999999997" u="1"/>
        <n v="162.542449" u="1"/>
        <n v="9.8541000000000004E-2" u="1"/>
        <n v="0.15543199999999999" u="1"/>
        <n v="0.161993" u="1"/>
        <n v="0.17905099999999999" u="1"/>
        <n v="0.37654900000000002" u="1"/>
        <n v="117.406916" u="1"/>
        <n v="4.9179E-2" u="1"/>
        <n v="0.17052200000000001" u="1"/>
        <n v="5.9061399999999997" u="1"/>
        <n v="36.340947" u="1"/>
        <n v="0.38699299999999998" u="1"/>
        <n v="16.697196000000002" u="1"/>
        <n v="37.046238000000002" u="1"/>
        <n v="58.143391999999999" u="1"/>
        <n v="79.798609999999996" u="1"/>
        <n v="134.85853800000001" u="1"/>
        <n v="0.17574400000000001" u="1"/>
        <n v="8.2376609999999992" u="1"/>
        <n v="24.537776999999998" u="1"/>
        <n v="31.625055" u="1"/>
        <n v="34.270733999999997" u="1"/>
        <n v="55.909590000000001" u="1"/>
        <n v="30.050070999999999" u="1"/>
        <n v="6.4986000000000002E-2" u="1"/>
        <n v="7.2530999999999998E-2" u="1"/>
        <n v="4.6352460000000004" u="1"/>
        <n v="7.6071879999999998" u="1"/>
        <n v="16.726261000000001" u="1"/>
        <n v="36.355967" u="1"/>
        <n v="6.1275999999999997E-2" u="1"/>
        <n v="35.470953999999999" u="1"/>
        <n v="4.3719000000000001E-2" u="1"/>
        <n v="0.11025600000000001" u="1"/>
        <n v="0.14868200000000001" u="1"/>
        <n v="0.187391" u="1"/>
        <n v="0.20248099999999999" u="1"/>
        <n v="0.30853999999999998" u="1"/>
        <n v="32.133482999999998" u="1"/>
        <n v="32.578063" u="1"/>
        <n v="0.20904200000000001" u="1"/>
        <n v="0.36890000000000001" u="1"/>
        <n v="0.47524" u="1"/>
        <n v="26.537573999999999" u="1"/>
        <n v="26.574449000000001" u="1"/>
        <n v="48.178762999999996" u="1"/>
        <n v="2.3682999999999999E-2" u="1"/>
        <n v="4.8271000000000001E-2" u="1"/>
        <n v="0.160329" u="1"/>
        <n v="0.16689000000000001" u="1"/>
        <n v="0.17541899999999999" u="1"/>
        <n v="0.23055700000000001" u="1"/>
        <n v="0.29771799999999998" u="1"/>
        <n v="0.37322100000000002" u="1"/>
        <n v="8.7049319999999994" u="1"/>
        <n v="40.670797" u="1"/>
        <n v="54.847918" u="1"/>
        <n v="0.12684200000000001" u="1"/>
        <n v="0.1439" u="1"/>
        <n v="0.19050900000000001" u="1"/>
        <n v="0.32789800000000002" u="1"/>
        <n v="0.44670300000000002" u="1"/>
        <n v="73.285529999999994" u="1"/>
        <n v="0.42696699999999999" u="1"/>
        <n v="0.62697400000000003" u="1"/>
        <n v="5.2545149999999996" u="1"/>
        <n v="8.9396810000000002" u="1"/>
        <n v="0.51210500000000003" u="1"/>
        <n v="0.25605899999999998" u="1"/>
        <n v="17.957091999999999" u="1"/>
        <n v="0.12536700000000001" u="1"/>
        <n v="0.18706600000000001" u="1"/>
        <n v="7.5586089999999997" u="1"/>
        <n v="136.54528300000001" u="1"/>
        <n v="30.11544" u="1"/>
        <n v="50.040066000000003" u="1"/>
        <n v="0.12353" u="1"/>
        <n v="0.18375900000000001" u="1"/>
        <n v="0.27962500000000001" u="1"/>
        <n v="61.567393000000003" u="1"/>
        <n v="51.205499000000003" u="1"/>
        <n v="0.12848499999999999" u="1"/>
        <n v="0.211835" u="1"/>
        <n v="6.8323999999999996E-2" u="1"/>
        <n v="0.15013599999999999" u="1"/>
        <n v="0.235454" u="1"/>
        <n v="0.24398300000000001" u="1"/>
        <n v="2.3509380000000002" u="1"/>
        <n v="4.7855000000000002E-2" u="1"/>
        <n v="5.5399999999999998E-2" u="1"/>
        <n v="0.195406" u="1"/>
        <n v="0.21049599999999999" u="1"/>
        <n v="2.7867489999999999" u="1"/>
        <n v="22.815989999999999" u="1"/>
        <n v="0.240676" u="1"/>
        <n v="0.35475000000000001" u="1"/>
        <n v="0.47547" u="1"/>
        <n v="19.034210000000002" u="1"/>
        <n v="4.4861999999999999E-2" u="1"/>
        <n v="0.14669299999999999" u="1"/>
        <n v="0.27897499999999997" u="1"/>
        <n v="32.895733" u="1"/>
        <n v="2.0745E-2" u="1"/>
        <n v="0.19196299999999999" u="1"/>
        <n v="16.358436000000001" u="1"/>
        <n v="20.034244000000001" u="1"/>
        <n v="21.901091999999998" u="1"/>
        <n v="0.19852400000000001" u="1"/>
        <n v="0.213614" u="1"/>
        <n v="19.763393000000001" u="1"/>
        <n v="5.5421569999999996" u="1"/>
        <n v="0.47749799999999998" u="1"/>
        <n v="7.0857739999999998" u="1"/>
        <n v="7.6524669999999997" u="1"/>
        <n v="5.6959000000000003E-2" u="1"/>
        <n v="0.20361000000000001" u="1"/>
        <n v="0.57571600000000001" u="1"/>
        <n v="39.057943999999999" u="1"/>
        <n v="51.270296999999999" u="1"/>
        <n v="7.4052999999999994E-2" u="1"/>
        <n v="0.116712" u="1"/>
        <n v="0.193742" u="1"/>
        <n v="0.24035100000000001" u="1"/>
        <n v="0.457762" u="1"/>
        <n v="25.545718000000001" u="1"/>
        <n v="0.27400400000000003" u="1"/>
        <n v="0.37307299999999999" u="1"/>
        <n v="19.74907" u="1"/>
        <n v="117.897544" u="1"/>
        <n v="0.24557300000000001" u="1"/>
        <n v="19.825157000000001" u="1"/>
        <n v="9.6619999999999998E-2" u="1"/>
        <n v="26.358249000000001" u="1"/>
        <n v="98.877813000000003" u="1"/>
        <n v="2.0291E-2" u="1"/>
        <n v="0.16667999999999999" u="1"/>
        <n v="0.18176999999999999" u="1"/>
        <n v="0.188331" u="1"/>
        <n v="0.288769" u="1"/>
        <n v="20.563417999999999" u="1"/>
        <n v="101.297478" u="1"/>
        <n v="0.45940500000000001" u="1"/>
        <n v="4.1979000000000002E-2" u="1"/>
        <n v="0.233601" u="1"/>
        <n v="0.52247200000000005" u="1"/>
        <n v="7.736205" u="1"/>
        <n v="7.1221819999999996" u="1"/>
        <n v="48.676479999999998" u="1"/>
        <n v="64.944986" u="1"/>
        <n v="0.169798" u="1"/>
        <n v="16.657509999999998" u="1"/>
        <n v="36.709789000000001" u="1"/>
        <n v="41.469256999999999" u="1"/>
        <n v="176.631496" u="1"/>
        <n v="0.120814" u="1"/>
        <n v="17.273211" u="1"/>
        <n v="19.833935" u="1"/>
        <n v="20.268646" u="1"/>
        <n v="32.081688" u="1"/>
        <n v="104.99578700000001" u="1"/>
        <n v="0.10079" u="1"/>
        <n v="0.168459" u="1"/>
        <n v="0.23671900000000001" u="1"/>
        <n v="0.24524799999999999" u="1"/>
        <n v="0.40260299999999999" u="1"/>
        <n v="0.55200199999999999" u="1"/>
        <n v="10.15972" u="1"/>
        <n v="0.128411" u="1"/>
        <n v="0.32250699999999999" u="1"/>
        <n v="0.52373700000000001" u="1"/>
        <n v="0.73308200000000001" u="1"/>
        <n v="18.027583" u="1"/>
        <n v="136.351989" u="1"/>
        <n v="0.15859100000000001" u="1"/>
        <n v="27.957851000000002" u="1"/>
        <n v="3.6484999999999997E-2" u="1"/>
        <n v="0.14139699999999999" u="1"/>
        <n v="0.149926" u="1"/>
        <n v="1.773471" u="1"/>
        <n v="63.843986000000001" u="1"/>
        <n v="350.93104399999999" u="1"/>
        <n v="0.14005799999999999" u="1"/>
        <n v="0.186667" u="1"/>
        <n v="0.29003400000000001" u="1"/>
        <n v="21.221387" u="1"/>
        <n v="0.146619" u="1"/>
        <n v="0.15318000000000001" u="1"/>
        <n v="0.208318" u="1"/>
        <n v="0.80591400000000002" u="1"/>
        <n v="0.29588500000000001" u="1"/>
        <n v="4.1036999999999997E-2" u="1"/>
        <n v="0.103908" u="1"/>
        <n v="0.111453" u="1"/>
        <n v="0.13464699999999999" u="1"/>
        <n v="0.183224" u="1"/>
        <n v="0.18978500000000001" u="1"/>
        <n v="16.192613999999999" u="1"/>
        <n v="0.12808600000000001" u="1"/>
        <n v="0.29167700000000002" u="1"/>
        <n v="0.17335600000000001" u="1"/>
        <n v="17.252624000000001" u="1"/>
        <n v="3.8044000000000001E-2" u="1"/>
        <n v="58.942646000000003" u="1"/>
        <n v="2.4881E-2" u="1"/>
        <n v="0.10807799999999999" u="1"/>
        <n v="8.0508999999999997E-2" u="1"/>
        <n v="0.198125" u="1"/>
        <n v="0.282113" u="1"/>
        <n v="0.46193499999999998" u="1"/>
        <n v="131.42829399999999" u="1"/>
        <n v="0.58991300000000002" u="1"/>
        <n v="1.997557" u="1"/>
        <n v="21.961165000000001" u="1"/>
        <n v="0.22830500000000001" u="1"/>
        <n v="0.56749899999999998" u="1"/>
        <n v="26.703496000000001" u="1"/>
        <n v="34.609788000000002" u="1"/>
        <n v="43.252034000000002" u="1"/>
        <n v="0.17303099999999999" u="1"/>
        <n v="0.24981999999999999" u="1"/>
        <n v="15.896195000000001" u="1"/>
        <n v="101.83965499999999" u="1"/>
        <n v="137.757541" u="1"/>
        <n v="0.12642200000000001" u="1"/>
        <n v="0.344773" u="1"/>
        <n v="23.382135999999999" u="1"/>
        <n v="31.726005000000001" u="1"/>
        <n v="35.677030000000002" u="1"/>
        <n v="3.7662000000000001E-2" u="1"/>
        <n v="0.105687" u="1"/>
        <n v="0.22486200000000001" u="1"/>
        <n v="38.741290999999997" u="1"/>
        <n v="350.36661600000002" u="1"/>
        <n v="2.1888000000000001E-2" u="1"/>
        <n v="0.311915" u="1"/>
        <n v="0.44384200000000001" u="1"/>
        <n v="7.4827149999999998" u="1"/>
        <n v="0.37227500000000002" u="1"/>
        <n v="197.50007099999999" u="1"/>
        <n v="0.136101" u="1"/>
        <n v="17.470438000000001" u="1"/>
        <n v="105.340115" u="1"/>
        <n v="4.2706000000000001E-2" u="1"/>
        <n v="0.15972" u="1"/>
        <n v="0.25319799999999998" u="1"/>
        <n v="0.35494500000000001" u="1"/>
        <n v="5.3401990000000001" u="1"/>
        <n v="32.609090999999999" u="1"/>
        <n v="44.942464999999999" u="1"/>
        <n v="49.405366000000001" u="1"/>
        <n v="50.118437999999998" u="1"/>
        <n v="0.141323" u="1"/>
        <n v="50.788941999999999" u="1"/>
        <n v="3.2168000000000002E-2" u="1"/>
        <n v="5.8337209999999997" u="1"/>
        <n v="11.383924" u="1"/>
        <n v="8.2973239999999997" u="1"/>
        <n v="14.434023" u="1"/>
        <n v="14.874577" u="1"/>
        <n v="23.541270999999998" u="1"/>
        <n v="74.531745999999998" u="1"/>
        <n v="149.08396200000001" u="1"/>
        <n v="5.4802999999999998E-2" u="1"/>
        <n v="0.18645700000000001" u="1"/>
        <n v="0.193018" u="1"/>
        <n v="17.701505999999998" u="1"/>
        <n v="43.417558999999997" u="1"/>
        <n v="3.7246000000000001E-2" u="1"/>
        <n v="0.16805999999999999" u="1"/>
        <n v="0.48190100000000002" u="1"/>
        <n v="17.379757000000001" u="1"/>
        <n v="22.176891000000001" u="1"/>
        <n v="157.50534099999999" u="1"/>
        <n v="0.18315000000000001" u="1"/>
        <n v="0.18971099999999999" u="1"/>
        <n v="0.44510699999999997" u="1"/>
        <n v="53.614224" u="1"/>
        <n v="68.586506999999997" u="1"/>
        <n v="0.47528700000000002" u="1"/>
        <n v="6.6151650000000002" u="1"/>
        <n v="9.2310079999999992" u="1"/>
        <n v="28.464321000000002" u="1"/>
        <n v="769.88596299999995" u="1"/>
        <n v="33.718359" u="1"/>
        <n v="52.203099999999999" u="1"/>
        <n v="0.10543" u="1"/>
        <n v="0.10641399999999999" u="1"/>
        <n v="0.22631599999999999" u="1"/>
        <n v="0.37326799999999999" u="1"/>
        <n v="10.471374000000001" u="1"/>
        <n v="16.70326" u="1"/>
        <n v="37.674345000000002" u="1"/>
        <n v="6.3755000000000006E-2" u="1"/>
        <n v="7.1300000000000002E-2" u="1"/>
        <n v="0.17970700000000001" u="1"/>
        <n v="0.31941599999999998" u="1"/>
        <n v="22.453164000000001" u="1"/>
        <n v="27.935843999999999" u="1"/>
        <n v="0.27611400000000003" u="1"/>
        <n v="23.947884999999999" u="1"/>
        <n v="44.839497999999999" u="1"/>
        <n v="61.328318000000003" u="1"/>
        <n v="0.13755500000000001" u="1"/>
        <n v="2.6495000000000001E-2" u="1"/>
        <n v="0.152645" u="1"/>
        <n v="0.176264" u="1"/>
        <n v="75.024390999999994" u="1"/>
        <n v="3.6830000000000002E-2" u="1"/>
        <n v="5.3894999999999998E-2" u="1"/>
        <n v="0.14277699999999999" u="1"/>
        <n v="0.35976799999999998" u="1"/>
        <n v="33.569218999999997" u="1"/>
        <n v="6.1440000000000002E-2" u="1"/>
        <n v="0.10303900000000001" u="1"/>
        <n v="28.580338999999999" u="1"/>
        <n v="42.472175999999997" u="1"/>
        <n v="7.4911940000000001" u="1"/>
        <n v="8.4791969999999992" u="1"/>
        <n v="24.657052" u="1"/>
        <n v="25.832111999999999" u="1"/>
        <n v="67.124758999999997" u="1"/>
        <n v="0.170853" u="1"/>
        <n v="0.27546399999999999" u="1"/>
        <n v="9.0773689999999991" u="1"/>
        <n v="29.903939000000001" u="1"/>
        <n v="5.1394000000000002E-2" u="1"/>
        <n v="0.132773" u="1"/>
        <n v="0.67109099999999999" u="1"/>
        <n v="178.21248800000001" u="1"/>
        <n v="0.16098499999999999" u="1"/>
        <n v="0.21612300000000001" u="1"/>
        <n v="0.23777400000000001" u="1"/>
        <n v="0.25572800000000001" u="1"/>
        <n v="0.27278599999999997" u="1"/>
        <n v="0.34435300000000002" u="1"/>
        <n v="0.38765500000000003" u="1"/>
        <n v="0.55622199999999999" u="1"/>
        <n v="21.916606000000002" u="1"/>
        <n v="0.14455599999999999" u="1"/>
        <n v="0.22134499999999999" u="1"/>
        <n v="4.8401E-2" u="1"/>
        <n v="0.142452" u="1"/>
        <n v="22.617992000000001" u="1"/>
        <n v="36.757007999999999" u="1"/>
        <n v="331.22910100000001" u="1"/>
        <n v="2.6041000000000002E-2" u="1"/>
        <n v="5.5946000000000003E-2" u="1"/>
        <n v="6.4481999999999998E-2" u="1"/>
        <n v="0.13589100000000001" u="1"/>
        <n v="0.22777" u="1"/>
        <n v="0.39782699999999999" u="1"/>
        <n v="1.9054219999999999" u="1"/>
        <n v="17.895128" u="1"/>
        <n v="31.598846000000002" u="1"/>
        <n v="39.501330000000003" u="1"/>
        <n v="0.12124699999999999" u="1"/>
        <n v="0.126023" u="1"/>
        <n v="0.13914499999999999" u="1"/>
        <n v="0.23102400000000001" u="1"/>
        <n v="1.6688510000000001" u="1"/>
        <n v="15.393230000000001" u="1"/>
        <n v="50.910727999999999" u="1"/>
        <n v="521.72670100000005" u="1"/>
        <n v="0.59543299999999999" u="1"/>
        <n v="17.969127" u="1"/>
        <n v="99.040625000000006" u="1"/>
        <n v="0.26360699999999998" u="1"/>
        <n v="18.659098" u="1"/>
        <n v="2.8563000000000002E-2" u="1"/>
        <n v="6.0498000000000003E-2" u="1"/>
        <n v="0.1087" u="1"/>
        <n v="0.13766999999999999" u="1"/>
        <n v="0.28525800000000001" u="1"/>
        <n v="0.29378700000000002" u="1"/>
        <n v="0.51544999999999996" u="1"/>
        <n v="150.00159099999999" u="1"/>
        <n v="0.20593" u="1"/>
        <n v="0.48607400000000001" u="1"/>
        <n v="0.59286799999999995" u="1"/>
        <n v="0.79636200000000001" u="1"/>
        <n v="80.024499000000006" u="1"/>
        <n v="0.19606199999999999" u="1"/>
        <n v="0.28258" u="1"/>
        <n v="0.317353" u="1"/>
        <n v="6.7599999999999993E-2" u="1"/>
        <n v="32.455500000000001" u="1"/>
        <n v="60.561515" u="1"/>
        <n v="0.67411600000000005" u="1"/>
        <n v="27.267554000000001" u="1"/>
        <n v="49.389426999999998" u="1"/>
        <n v="3.7973E-2" u="1"/>
        <n v="0.140788" u="1"/>
        <n v="0.15587799999999999" u="1"/>
        <n v="22.967714999999998" u="1"/>
        <n v="6.2665999999999999E-2" u="1"/>
        <n v="9.7780000000000006E-2" u="1"/>
        <n v="0.12041499999999999" u="1"/>
        <n v="0.20114799999999999" u="1"/>
        <n v="0.41615000000000002" u="1"/>
        <n v="0.13748099999999999" u="1"/>
        <n v="0.207709" u="1"/>
        <n v="0.38394899999999998" u="1"/>
        <n v="0.401007" u="1"/>
        <n v="44.842827999999997" u="1"/>
        <n v="27.953348999999999" u="1"/>
        <n v="57.687790999999997" u="1"/>
        <n v="0.40532800000000002" u="1"/>
        <n v="0.43550800000000001" u="1"/>
        <n v="7.3796939999999998" u="1"/>
        <n v="100.50542799999999" u="1"/>
        <n v="2.3102999999999999E-2" u="1"/>
        <n v="0.121974" u="1"/>
        <n v="0.13403799999999999" u="1"/>
        <n v="0.44403700000000002" u="1"/>
        <n v="4.7602999999999999E-2" u="1"/>
        <n v="0.17077899999999999" u="1"/>
        <n v="32.013953999999998" u="1"/>
        <n v="3.9531999999999998E-2" u="1"/>
        <n v="0.48466100000000001" u="1"/>
        <n v="9.3379010000000005" u="1"/>
        <n v="17.221145" u="1"/>
        <n v="31.706512" u="1"/>
        <n v="13.873123" u="1"/>
        <n v="24.411238000000001" u="1"/>
        <n v="2.5624999999999998E-2" u="1"/>
        <n v="52.684654999999999" u="1"/>
        <n v="9.6948000000000006E-2" u="1"/>
        <n v="0.18898699999999999" u="1"/>
        <n v="0.59868399999999999" u="1"/>
        <n v="1.7199199999999999" u="1"/>
        <n v="24.085584000000001" u="1"/>
        <n v="33.892459000000002" u="1"/>
        <n v="0.47777500000000001" u="1"/>
        <n v="0.49089699999999997" u="1"/>
        <n v="15.389538" u="1"/>
        <n v="23.502853000000002" u="1"/>
        <n v="188.961082" u="1"/>
        <n v="0.36749900000000002" u="1"/>
        <n v="0.40227200000000002" u="1"/>
        <n v="4.2109000000000001E-2" u="1"/>
        <n v="0.52253099999999997" u="1"/>
        <n v="0.13040599999999999" u="1"/>
        <n v="0.14549599999999999" u="1"/>
        <n v="18.548349999999999" u="1"/>
        <n v="19.857927" u="1"/>
        <n v="28.291385999999999" u="1"/>
        <n v="28.923197999999999" u="1"/>
        <n v="5.6707E-2" u="1"/>
        <n v="0.154025" u="1"/>
        <n v="0.511324" u="1"/>
        <n v="0.58874199999999999" u="1"/>
        <n v="23.685908999999999" u="1"/>
        <n v="27.038150999999999" u="1"/>
        <n v="39.138503999999998" u="1"/>
        <n v="0.16058600000000001" u="1"/>
        <n v="0.57753500000000002" u="1"/>
        <n v="18.222695999999999" u="1"/>
        <n v="74.681280000000001" u="1"/>
        <n v="3.9115999999999998E-2" u="1"/>
        <n v="23.806652" u="1"/>
        <n v="5.4205999999999997E-2" u="1"/>
        <n v="0.29796" u="1"/>
        <n v="5.4303650000000001" u="1"/>
        <n v="3.6649000000000001E-2" u="1"/>
        <n v="0.135492" u="1"/>
        <n v="0.2359" u="1"/>
        <n v="0.24902199999999999" u="1"/>
        <n v="0.30648900000000001" u="1"/>
        <n v="4.6278790000000001" u="1"/>
        <n v="49.218308999999998" u="1"/>
        <n v="0.172233" u="1"/>
        <n v="0.18076200000000001" u="1"/>
        <n v="0.28675299999999998" u="1"/>
        <n v="0.217503" u="1"/>
        <n v="79.326365999999993" u="1"/>
        <n v="24.821456999999999" u="1"/>
        <n v="23.022366000000002" u="1"/>
        <n v="44.193412000000002" u="1"/>
        <n v="0.16222900000000001" u="1"/>
        <n v="0.23901800000000001" u="1"/>
        <n v="0.26674500000000001" u="1"/>
        <n v="0.29692499999999999" u="1"/>
        <n v="9.7758070000000004" u="1"/>
        <n v="29.723223000000001" u="1"/>
        <n v="31.442322000000001" u="1"/>
        <n v="141.62081699999999" u="1"/>
        <n v="0.13530300000000001" u="1"/>
        <n v="0.30151800000000001" u="1"/>
        <n v="0.36647099999999999" u="1"/>
        <n v="0.174012" u="1"/>
        <n v="0.28178199999999998" u="1"/>
        <n v="162.23122100000001" u="1"/>
        <n v="0.32049100000000003" u="1"/>
        <n v="0.64042500000000002" u="1"/>
        <n v="62.852601" u="1"/>
        <n v="70.644014999999996" u="1"/>
        <n v="2.9722999999999999E-2" u="1"/>
        <n v="0.25592300000000001" u="1"/>
        <n v="17.621466000000002" u="1"/>
        <n v="20.168686999999998" u="1"/>
        <n v="102.249465" u="1"/>
        <n v="2.4962999999999999E-2" u="1"/>
        <n v="0.12088500000000001" u="1"/>
        <n v="7.6779029999999997" u="1"/>
        <n v="14.851675999999999" u="1"/>
        <n v="30.198414" u="1"/>
        <n v="30.800612000000001" u="1"/>
        <n v="0.26177400000000001" u="1"/>
        <n v="0.69821999999999995" u="1"/>
        <n v="0.19222" u="1"/>
        <n v="0.288018" u="1"/>
        <n v="21.53876" u="1"/>
        <n v="29.098891999999999" u="1"/>
        <n v="31.022631000000001" u="1"/>
        <n v="41.961575000000003" u="1"/>
        <n v="16.566329" u="1"/>
        <n v="154.83358200000001" u="1"/>
        <n v="262.01893799999999" u="1"/>
        <n v="0.127078" u="1"/>
        <n v="0.20386699999999999" u="1"/>
        <n v="0.42158800000000002" u="1"/>
        <n v="0.53344199999999997" u="1"/>
        <n v="6.3115100000000002" u="1"/>
        <n v="27.991589000000001" u="1"/>
        <n v="30.299661" u="1"/>
        <n v="0.40185199999999999" u="1"/>
        <n v="8.1001700000000003" u="1"/>
        <n v="22.978407000000001" u="1"/>
        <n v="32.437921000000003" u="1"/>
        <n v="0.453683" u="1"/>
        <n v="0.46221200000000001" u="1"/>
        <n v="0.59380200000000005" u="1"/>
        <n v="3.7791999999999999E-2" u="1"/>
        <n v="0.17680499999999999" u="1"/>
        <n v="8.8542819999999995" u="1"/>
        <n v="16.305076" u="1"/>
        <n v="20.614512999999999" u="1"/>
        <n v="26.679924" u="1"/>
        <n v="0.17024400000000001" u="1"/>
        <n v="0.29589700000000002" u="1"/>
        <n v="5.1355930000000001" u="1"/>
        <n v="6.5165879999999996" u="1"/>
        <n v="18.727649" u="1"/>
        <n v="24.783190999999999" u="1"/>
        <n v="52.466192999999997" u="1"/>
        <n v="0.145286" u="1"/>
        <n v="0.15381500000000001" u="1"/>
        <n v="0.16037599999999999" u="1"/>
        <n v="0.23716499999999999" u="1"/>
        <n v="0.39496599999999998" u="1"/>
        <n v="0.45800400000000002" u="1"/>
        <n v="0.92130199999999995" u="1"/>
        <n v="25.907872999999999" u="1"/>
        <n v="98.691567000000006" u="1"/>
        <n v="0.27616099999999999" u="1"/>
        <n v="19.296606000000001" u="1"/>
        <n v="345.37333599999999" u="1"/>
        <n v="0.35817199999999999" u="1"/>
        <n v="29.817385999999999" u="1"/>
        <n v="36.967260000000003" u="1"/>
        <n v="28.686982" u="1"/>
        <n v="0.14840400000000001" u="1"/>
        <n v="0.39267299999999999" u="1"/>
        <n v="7.3448399999999996" u="1"/>
        <n v="8.5557549999999996" u="1"/>
        <n v="2.2024999999999999E-2" u="1"/>
        <n v="0.185145" u="1"/>
        <n v="0.44844000000000001" u="1"/>
        <n v="25.580131000000002" u="1"/>
        <n v="42.735810999999998" u="1"/>
        <n v="48.255094999999997" u="1"/>
        <n v="51.569194000000003" u="1"/>
        <n v="55.186571999999998" u="1"/>
        <n v="0.13000700000000001" u="1"/>
        <n v="0.19367400000000001" u="1"/>
        <n v="0.23894399999999999" u="1"/>
        <n v="0.36440800000000001" u="1"/>
        <n v="0.53799300000000005" u="1"/>
        <n v="39.305394" u="1"/>
        <n v="0.15362600000000001" u="1"/>
        <n v="0.82273499999999999" u="1"/>
        <n v="31.118881999999999" u="1"/>
        <n v="0.104131" u="1"/>
        <n v="0.14496100000000001" u="1"/>
        <n v="0.17514099999999999" u="1"/>
        <n v="0.181702" u="1"/>
        <n v="51.864663" u="1"/>
        <n v="95.405839" u="1"/>
        <n v="0.19023100000000001" u="1"/>
        <n v="0.23353299999999999" u="1"/>
        <n v="17.039131999999999" u="1"/>
        <n v="18.672274999999999" u="1"/>
        <n v="521.25918200000001" u="1"/>
        <n v="0.22697200000000001" u="1"/>
        <n v="0.18692400000000001" u="1"/>
        <n v="0.202014" u="1"/>
        <n v="0.21054300000000001" u="1"/>
        <n v="0.30760599999999999" u="1"/>
        <n v="28.957262" u="1"/>
        <n v="31.112888999999999" u="1"/>
        <n v="85.819850000000002" u="1"/>
        <n v="19.149553999999998" u="1"/>
        <n v="39.183259999999997" u="1"/>
        <n v="147.77713700000001" u="1"/>
        <n v="0.13164999999999999" u="1"/>
        <n v="0.34210699999999999" u="1"/>
        <n v="0.50842799999999999" u="1"/>
        <n v="19.350289" u="1"/>
        <n v="4.6514E-2" u="1"/>
        <n v="0.238619" u="1"/>
        <n v="0.26201099999999999" u="1"/>
        <n v="0.26594699999999999" u="1"/>
        <n v="35.679093000000002" u="1"/>
        <n v="45.860196000000002" u="1"/>
        <n v="6.5642000000000006E-2" u="1"/>
        <n v="0.16839100000000001" u="1"/>
        <n v="0.18348100000000001" u="1"/>
        <n v="0.317778" u="1"/>
        <n v="17.932922999999999" u="1"/>
        <n v="26.686313999999999" u="1"/>
        <n v="81.811304000000007" u="1"/>
        <n v="0.15196200000000001" u="1"/>
        <n v="0.220222" u="1"/>
        <n v="0.26786199999999999" u="1"/>
        <n v="345.60396700000001" u="1"/>
        <n v="0.50105100000000002" u="1"/>
        <n v="0.91974100000000003" u="1"/>
        <n v="30.471178999999999" u="1"/>
        <n v="4.4012999999999997E-2" u="1"/>
        <n v="0.18659899999999999" u="1"/>
        <n v="0.52675099999999997" u="1"/>
        <n v="11.898872000000001" u="1"/>
        <n v="199.783039" u="1"/>
        <n v="0.180038" u="1"/>
        <n v="0.49464999999999998" u="1"/>
        <n v="0.240398" u="1"/>
        <n v="0.32401400000000002" u="1"/>
        <n v="0.35419400000000001" u="1"/>
        <n v="0.54178800000000005" u="1"/>
        <n v="0.59296199999999999" u="1"/>
        <n v="0.64544999999999997" u="1"/>
        <n v="0.91132500000000005" u="1"/>
        <n v="46.081915000000002" u="1"/>
        <n v="0.176731" u="1"/>
        <n v="0.265569" u="1"/>
        <n v="0.52139500000000005" u="1"/>
        <n v="0.58175500000000002" u="1"/>
        <n v="36.902113999999997" u="1"/>
        <n v="0.12998599999999999" u="1"/>
        <n v="22.278935000000001" u="1"/>
        <n v="362.215352" u="1"/>
        <n v="3.8552999999999997E-2" u="1"/>
        <n v="9.9923999999999999E-2" u="1"/>
        <n v="0.15163699999999999" u="1"/>
        <n v="0.36895899999999998" u="1"/>
        <n v="30.967654" u="1"/>
        <n v="2.1363E-2" u="1"/>
        <n v="0.18181700000000001" u="1"/>
        <n v="0.28886299999999998" u="1"/>
        <n v="25.874479999999998" u="1"/>
        <n v="0.156859" u="1"/>
        <n v="0.20346800000000001" u="1"/>
        <n v="0.23364799999999999" u="1"/>
        <n v="0.31051400000000001" u="1"/>
        <n v="0.505602" u="1"/>
        <n v="0.57716900000000004" u="1"/>
        <n v="33.732379000000002" u="1"/>
        <n v="40.358966000000002" u="1"/>
        <n v="105.140916" u="1"/>
        <n v="5.3116999999999998E-2" u="1"/>
        <n v="0.60926400000000003" u="1"/>
        <n v="19.994484" u="1"/>
        <n v="6.0662000000000001E-2" u="1"/>
        <n v="0.13966500000000001" u="1"/>
        <n v="28.472598999999999" u="1"/>
        <n v="3.3584999999999997E-2" u="1"/>
        <n v="0.191496" u="1"/>
        <n v="0.28197699999999998" u="1"/>
        <n v="0.29050599999999999" u="1"/>
        <n v="0.38372400000000001" u="1"/>
        <n v="12.268761" u="1"/>
        <n v="5.8194999999999997E-2" u="1"/>
        <n v="0.16653799999999999" u="1"/>
        <n v="4.745247" u="1"/>
        <n v="15.802391999999999" u="1"/>
        <n v="19.044799000000001" u="1"/>
        <n v="26.724405999999998" u="1"/>
        <n v="0.236766" u="1"/>
        <n v="0.25371199999999999" u="1"/>
        <n v="24.112513" u="1"/>
        <n v="44.572000000000003" u="1"/>
        <n v="49.635289" u="1"/>
        <n v="0.31407200000000002" u="1"/>
        <n v="18.017488" u="1"/>
        <n v="24.157169" u="1"/>
        <n v="26.423940999999999" u="1"/>
        <n v="4.0604000000000001E-2" u="1"/>
        <n v="0.20314299999999999" u="1"/>
        <n v="0.44179099999999999" u="1"/>
        <n v="5.0964619999999998" u="1"/>
        <n v="5.5202000000000001E-2" u="1"/>
        <n v="52.352063000000001" u="1"/>
        <n v="2.5915000000000001E-2" u="1"/>
        <n v="4.5682E-2" u="1"/>
        <n v="0.15653400000000001" u="1"/>
        <n v="0.413526" u="1"/>
        <n v="17.543814000000001" u="1"/>
        <n v="0.43058400000000002" u="1"/>
        <n v="0.46076400000000001" u="1"/>
        <n v="76.445255000000003" u="1"/>
        <n v="109.680499" u="1"/>
        <n v="23.570262" u="1"/>
        <n v="31.567193" u="1"/>
        <n v="40.727584999999998" u="1"/>
        <n v="64.528400000000005" u="1"/>
        <n v="3.5636000000000001E-2" u="1"/>
        <n v="6.787185" u="1"/>
        <n v="8.4045269999999999" u="1"/>
        <n v="48.086981999999999" u="1"/>
        <n v="0.108196" u="1"/>
        <n v="0.18327099999999999" u="1"/>
        <n v="0.25306200000000001" u="1"/>
        <n v="65.950880999999995" u="1"/>
        <n v="105.58315399999999" u="1"/>
        <n v="5.7778999999999997E-2" u="1"/>
        <n v="0.14125499999999999" u="1"/>
        <n v="0.19639300000000001" u="1"/>
        <n v="17.769708999999999" u="1"/>
        <n v="43.821930000000002" u="1"/>
        <n v="52.779412000000001" u="1"/>
        <n v="52.862012" u="1"/>
        <n v="0.23510200000000001" u="1"/>
        <n v="0.24166299999999999" u="1"/>
        <n v="0.25497700000000001" u="1"/>
        <n v="0.41708400000000001" u="1"/>
        <n v="67.353110999999998" u="1"/>
        <n v="3.7720999999999998E-2" u="1"/>
        <n v="0.17129900000000001" u="1"/>
        <n v="0.319658" u="1"/>
        <n v="0.34983799999999998" u="1"/>
        <n v="3.8206910000000001" u="1"/>
        <n v="5.8048650000000004" u="1"/>
        <n v="9.4693360000000002" u="1"/>
        <n v="2.5707000000000001E-2" u="1"/>
        <n v="27.157997000000002" u="1"/>
        <n v="42.878186999999997" u="1"/>
        <n v="81.762810000000002" u="1"/>
        <n v="162.82426799999999" u="1"/>
        <n v="0.17652100000000001" u="1"/>
        <n v="0.18308199999999999" u="1"/>
        <n v="0.19817199999999999" u="1"/>
        <n v="17.687358" u="1"/>
        <n v="6.8654999999999994E-2" u="1"/>
        <n v="0.21326200000000001" u="1"/>
        <n v="0.36028199999999999" u="1"/>
        <n v="0.39899099999999998" u="1"/>
        <n v="0.60513799999999995" u="1"/>
        <n v="8.0709420000000005" u="1"/>
        <n v="22.569379000000001" u="1"/>
        <n v="0.13436899999999999" u="1"/>
        <n v="137.60427300000001" u="1"/>
        <n v="520.28217800000004" u="1"/>
        <n v="5.9830000000000001E-2" u="1"/>
        <n v="0.11885900000000001" u="1"/>
        <n v="0.127808" u="1"/>
        <n v="0.15798799999999999" u="1"/>
        <n v="6.7704199999999997" u="1"/>
        <n v="49.234642000000001" u="1"/>
        <n v="3.2260999999999998E-2" u="1"/>
        <n v="0.17307800000000001" u="1"/>
        <n v="0.17963899999999999" u="1"/>
        <n v="0.1862" u="1"/>
        <n v="0.31009399999999998" u="1"/>
        <n v="0.46367199999999997" u="1"/>
        <n v="0.63083800000000001" u="1"/>
        <n v="23.606017000000001" u="1"/>
        <n v="0.224909" u="1"/>
        <n v="0.50476200000000004" u="1"/>
        <n v="8.5062870000000004" u="1"/>
        <n v="22.005844" u="1"/>
        <n v="126.601067" u="1"/>
        <n v="0.15468100000000001" u="1"/>
        <n v="13.797969" u="1"/>
        <n v="0.197847" u="1"/>
        <n v="0.41807699999999998" u="1"/>
        <n v="7.2580989999999996" u="1"/>
        <n v="3.6812999999999999E-2" u="1"/>
        <n v="6.1914999999999998E-2" u="1"/>
        <n v="0.144677" u="1"/>
        <n v="0.53429199999999999" u="1"/>
        <n v="17.324009" u="1"/>
        <n v="25.811993000000001" u="1"/>
        <n v="0.15123800000000001" u="1"/>
        <n v="0.46722999999999998" u="1"/>
        <n v="6.44977" u="1"/>
        <n v="22.882776" u="1"/>
        <n v="24.213636999999999" u="1"/>
        <n v="34.015586999999996" u="1"/>
        <n v="4.3832000000000003E-2" u="1"/>
        <n v="124.93425999999999" u="1"/>
        <n v="2.0230000000000001E-2" u="1"/>
        <n v="0.141234" u="1"/>
        <n v="0.23311299999999999" u="1"/>
        <n v="57.980649" u="1"/>
        <n v="0.25952799999999998" u="1"/>
        <n v="0.29823699999999997" u="1"/>
        <n v="0.40457700000000002" u="1"/>
        <n v="17.661048999999998" u="1"/>
        <n v="0.16944600000000001" u="1"/>
        <n v="0.473466" u="1"/>
        <n v="0.22980600000000001" u="1"/>
        <n v="5.762054" u="1"/>
        <n v="30.629591000000001" u="1"/>
        <n v="49.954352999999998" u="1"/>
        <n v="641.53946299999996" u="1"/>
        <n v="18.543424999999999" u="1"/>
        <n v="23.825648000000001" u="1"/>
        <n v="36.658068999999998" u="1"/>
        <n v="233.80987500000001" u="1"/>
        <n v="2.2506000000000002E-2" u="1"/>
        <n v="0.172564" u="1"/>
        <n v="0.18765399999999999" u="1"/>
        <n v="0.53097099999999997" u="1"/>
        <n v="0.122197" u="1"/>
        <n v="0.13251599999999999" u="1"/>
        <n v="0.18962200000000001" u="1"/>
        <n v="0.46657999999999999" u="1"/>
        <n v="15.582997000000001" u="1"/>
        <n v="0.109718" u="1"/>
        <n v="0.12595500000000001" u="1"/>
        <n v="0.17122499999999999" u="1"/>
        <n v="0.28932999999999998" u="1"/>
        <n v="0.267679" u="1"/>
        <n v="0.28473700000000002" u="1"/>
        <n v="0.477024" u="1"/>
        <n v="23.565933999999999" u="1"/>
        <n v="28.992272" u="1"/>
        <n v="33.608828000000003" u="1"/>
        <n v="0.16912099999999999" u="1"/>
        <n v="0.11621099999999999" u="1"/>
        <n v="16.459709" u="1"/>
        <n v="0.15925300000000001" u="1"/>
        <n v="0.214391" u="1"/>
        <n v="0.31070900000000001" u="1"/>
        <n v="5.5032059999999996" u="1"/>
        <n v="38.625343999999998" u="1"/>
        <n v="144.07874100000001" u="1"/>
        <n v="7.6162999999999995E-2" u="1"/>
        <n v="0.18287200000000001" u="1"/>
        <n v="0.18943299999999999" u="1"/>
        <n v="0.39272000000000001" u="1"/>
        <n v="0.71331599999999995" u="1"/>
        <n v="41.514059000000003" u="1"/>
        <n v="54.653993" u="1"/>
        <n v="0.23470299999999999" u="1"/>
        <n v="502.20817" u="1"/>
        <n v="14.771723" u="1"/>
        <n v="19.741285999999999" u="1"/>
        <n v="110.433803" u="1"/>
        <n v="0.40748499999999999" u="1"/>
        <n v="87.356261000000003" u="1"/>
        <n v="95.990725999999995" u="1"/>
        <n v="126.59436100000001" u="1"/>
        <n v="4.5501E-2" u="1"/>
        <n v="0.16433900000000001" u="1"/>
        <n v="0.58467499999999994" u="1"/>
        <n v="0.63918399999999997" u="1"/>
        <n v="17.772891000000001" u="1"/>
        <n v="21.582944999999999" u="1"/>
        <n v="73.530231999999998" u="1"/>
        <n v="5.3046000000000003E-2" u="1"/>
        <n v="6.0590999999999999E-2" u="1"/>
        <n v="0.152503" u="1"/>
        <n v="0.16759299999999999" u="1"/>
        <n v="0.237821" u="1"/>
        <n v="7.8497560000000002" u="1"/>
        <n v="36.265774" u="1"/>
        <n v="88.867541000000003" u="1"/>
        <n v="150.63540599999999" u="1"/>
        <n v="0.20630200000000001" u="1"/>
        <n v="6.5174999999999997E-2" u="1"/>
        <n v="0.20419799999999999" u="1"/>
        <n v="30.045469000000001" u="1"/>
        <n v="7.2720000000000007E-2" u="1"/>
        <n v="0.12292400000000001" u="1"/>
        <n v="0.12740899999999999" u="1"/>
        <n v="0.151028" u="1"/>
        <n v="0.109461" u="1"/>
        <n v="0.11799" u="1"/>
        <n v="0.18776899999999999" u="1"/>
        <n v="0.21928800000000001" u="1"/>
        <n v="0.249468" u="1"/>
        <n v="0.28764499999999998" u="1"/>
        <n v="0.31388899999999997" u="1"/>
        <n v="0.44581599999999999" u="1"/>
        <n v="14.694442" u="1"/>
        <n v="27.706764" u="1"/>
        <n v="28.042016" u="1"/>
        <n v="0.14772099999999999" u="1"/>
        <n v="0.63509300000000002" u="1"/>
        <n v="0.81032199999999999" u="1"/>
        <n v="36.440748999999997" u="1"/>
        <n v="175.37773799999999" u="1"/>
        <n v="520.28347199999996" u="1"/>
        <n v="22.029042" u="1"/>
        <n v="27.749331999999999" u="1"/>
        <n v="55.049588999999997" u="1"/>
        <n v="0.169236" u="1"/>
        <n v="0.20597699999999999" u="1"/>
        <n v="7.6443979999999998" u="1"/>
        <n v="32.721004000000001" u="1"/>
        <n v="0.15936800000000001" u="1"/>
        <n v="0.16592899999999999" u="1"/>
        <n v="0.410665" u="1"/>
        <n v="86.782589000000002" u="1"/>
        <n v="91.359243000000006" u="1"/>
        <n v="2.4365999999999999E-2" u="1"/>
        <n v="0.42772300000000002" u="1"/>
        <n v="0.60809299999999999" u="1"/>
        <n v="8.6434280000000001" u="1"/>
        <n v="14.69131" u="1"/>
        <n v="27.768528" u="1"/>
        <n v="1.9113999999999999E-2" u="1"/>
        <n v="0.17891499999999999" u="1"/>
        <n v="0.43204399999999998" u="1"/>
        <n v="17.021553000000001" u="1"/>
        <n v="0.13886699999999999" u="1"/>
        <n v="0.187444" u="1"/>
        <n v="0.19400500000000001" u="1"/>
        <n v="30.006205999999999" u="1"/>
        <n v="32.374043999999998" u="1"/>
        <n v="48.472808999999998" u="1"/>
        <n v="81.425766999999993" u="1"/>
        <n v="0.60552799999999996" u="1"/>
        <n v="21.241129000000001" u="1"/>
        <n v="0.26725900000000002" u="1"/>
        <n v="46.563093000000002" u="1"/>
        <n v="4.6643999999999998E-2" u="1"/>
        <n v="50.097870999999998" u="1"/>
        <n v="56.019167000000003" u="1"/>
        <n v="91.358101000000005" u="1"/>
        <n v="2.1635999999999999E-2" u="1"/>
        <n v="0.122667" u="1"/>
        <n v="38.337879000000001" u="1"/>
        <n v="5.4189000000000001E-2" u="1"/>
        <n v="0.143953" u="1"/>
        <n v="0.22074199999999999" u="1"/>
        <n v="0.242393" u="1"/>
        <n v="22.702331000000001" u="1"/>
        <n v="102.443355" u="1"/>
        <n v="5.1721999999999997E-2" u="1"/>
        <n v="6.8513000000000004E-2" u="1"/>
        <n v="0.189223" u="1"/>
        <n v="0.202345" u="1"/>
        <n v="0.20431299999999999" u="1"/>
        <n v="0.29055300000000001" u="1"/>
        <n v="0.41854400000000003" u="1"/>
        <n v="55.667504000000001" u="1"/>
        <n v="0.24105399999999999" u="1"/>
        <n v="56.28763" u="1"/>
        <n v="0.15573600000000001" u="1"/>
        <n v="0.52401900000000001" u="1"/>
        <n v="20.454754999999999" u="1"/>
        <n v="56.299045" u="1"/>
        <n v="88.408986999999996" u="1"/>
        <n v="34.672117" u="1"/>
        <n v="0.183812" u="1"/>
        <n v="0.41165800000000002" u="1"/>
        <n v="80.125613999999999" u="1"/>
        <n v="9.2706999999999998E-2" u="1"/>
        <n v="0.13064200000000001" u="1"/>
        <n v="0.158854" u="1"/>
        <n v="0.23564299999999999" u="1"/>
        <n v="0.50439599999999996" u="1"/>
        <n v="19.488211" u="1"/>
        <n v="32.200434000000001" u="1"/>
        <n v="0.15229300000000001" u="1"/>
        <n v="0.41357300000000002" u="1"/>
        <n v="32.797187999999998" u="1"/>
        <n v="0.21265300000000001" u="1"/>
        <n v="7.6650850000000004" u="1"/>
        <n v="4.6227999999999998E-2" u="1"/>
        <n v="7.1631E-2" u="1"/>
        <n v="26.802681" u="1"/>
        <n v="85.211675" u="1"/>
        <n v="6.0825999999999998E-2" u="1"/>
        <n v="6.1317999999999998E-2" u="1"/>
        <n v="0.13375999999999999" u="1"/>
        <n v="0.15541099999999999" u="1"/>
        <n v="0.23416799999999999" u="1"/>
        <n v="0.32467600000000002" u="1"/>
        <n v="41.808653" u="1"/>
        <n v="2.8726999999999999E-2" u="1"/>
        <n v="5.1305999999999997E-2" u="1"/>
        <n v="0.10935599999999999" u="1"/>
        <n v="0.16394" u="1"/>
        <n v="0.17902999999999999" u="1"/>
        <n v="0.19215199999999999" u="1"/>
        <n v="6.363029" u="1"/>
        <n v="53.726035000000003" u="1"/>
        <n v="3.3749000000000001E-2" u="1"/>
        <n v="0.124446" u="1"/>
        <n v="0.21577099999999999" u="1"/>
        <n v="0.32659100000000002" u="1"/>
        <n v="0.61719500000000005" u="1"/>
        <n v="20.095831" u="1"/>
        <n v="23.806425999999998" u="1"/>
        <n v="0.123394" u="1"/>
        <n v="0.50949100000000003" u="1"/>
        <n v="49.370573" u="1"/>
        <n v="0.17558699999999999" u="1"/>
        <n v="0.18870899999999999" u="1"/>
        <n v="0.28952499999999998" u="1"/>
        <n v="0.39980100000000002" u="1"/>
        <n v="0.16705800000000001" u="1"/>
        <n v="0.30658299999999999" u="1"/>
        <n v="0.33676299999999998" u="1"/>
        <n v="0.61260899999999996" u="1"/>
        <n v="0.16375100000000001" u="1"/>
        <n v="0.25666699999999998" u="1"/>
        <n v="0.349885" u="1"/>
        <n v="59.715265000000002" u="1"/>
        <n v="0.64470400000000005" u="1"/>
        <n v="23.519984000000001" u="1"/>
        <n v="0.18526599999999999" u="1"/>
        <n v="25.443173999999999" u="1"/>
        <n v="3.5307999999999999E-2" u="1"/>
        <n v="3.5799999999999998E-2" u="1"/>
        <n v="0.20035600000000001" u="1"/>
        <n v="15.528320000000001" u="1"/>
        <n v="24.369389999999999" u="1"/>
        <n v="9.3434000000000003E-2" u="1"/>
        <n v="0.138657" u="1"/>
        <n v="0.14521800000000001" u="1"/>
        <n v="0.15374699999999999" u="1"/>
        <n v="0.16030800000000001" u="1"/>
        <n v="0.22397500000000001" u="1"/>
        <n v="0.28455399999999997" u="1"/>
        <n v="5.4278339999999998" u="1"/>
        <n v="28.066482000000001" u="1"/>
        <n v="35.991118" u="1"/>
        <n v="38.470582" u="1"/>
        <n v="6.5865000000000007E-2" u="1"/>
        <n v="0.197049" u="1"/>
        <n v="0.27602500000000002" u="1"/>
        <n v="0.81201199999999996" u="1"/>
        <n v="0.35344300000000001" u="1"/>
        <n v="0.37509399999999998" u="1"/>
        <n v="75.192245999999997" u="1"/>
        <n v="0.75548199999999999" u="1"/>
        <n v="7.3958370000000002" u="1"/>
        <n v="28.372640000000001" u="1"/>
        <n v="37.300944000000001" u="1"/>
        <n v="2.325E-2" u="1"/>
        <n v="0.156865" u="1"/>
        <n v="0.40959499999999999" u="1"/>
        <n v="14.60345" u="1"/>
        <n v="35.581296000000002" u="1"/>
        <n v="46.573661999999999" u="1"/>
        <n v="48.772677000000002" u="1"/>
        <n v="52.444580000000002" u="1"/>
        <n v="4.7405000000000003E-2" u="1"/>
        <n v="0.61513899999999999" u="1"/>
        <n v="141.294264" u="1"/>
        <n v="3.7885000000000002E-2" u="1"/>
        <n v="5.4949999999999999E-2" u="1"/>
        <n v="0.131907" u="1"/>
        <n v="0.14699699999999999" u="1"/>
        <n v="0.153558" u="1"/>
        <n v="0.217225" u="1"/>
        <n v="0.23231499999999999" u="1"/>
        <n v="24.852361999999999" u="1"/>
        <n v="0.19226699999999999" u="1"/>
        <n v="0.35967900000000003" u="1"/>
        <n v="0.50612100000000004" u="1"/>
        <n v="0.53236499999999998" u="1"/>
        <n v="0.60393200000000002" u="1"/>
        <n v="34.941403000000001" u="1"/>
        <n v="2.5526E-2" u="1"/>
        <n v="9.6551999999999999E-2" u="1"/>
        <n v="0.35700100000000001" u="1"/>
        <n v="477.36443200000002" u="1"/>
        <n v="6.9967000000000001E-2" u="1"/>
        <n v="7.7511999999999998E-2" u="1"/>
        <n v="0.18360199999999999" u="1"/>
        <n v="43.322395999999998" u="1"/>
        <n v="351.02173699999997" u="1"/>
        <n v="6.5032999999999994E-2" u="1"/>
        <n v="0.12846399999999999" u="1"/>
        <n v="0.16520499999999999" u="1"/>
        <n v="11.026691" u="1"/>
        <n v="12.444691000000001" u="1"/>
        <n v="0.235433" u="1"/>
        <n v="0.28581899999999999" u="1"/>
        <n v="0.51859299999999997" u="1"/>
        <n v="7.7733400000000001" u="1"/>
        <n v="0.20391400000000001" u="1"/>
        <n v="0.210475" u="1"/>
        <n v="0.27269700000000002" u="1"/>
        <n v="0.46498400000000001" u="1"/>
        <n v="51.215142999999998" u="1"/>
        <n v="73.579392999999996" u="1"/>
        <n v="4.9456E-2" u="1"/>
        <n v="6.1195469999999998" u="1"/>
        <n v="0.108267" u="1"/>
        <n v="0.23855100000000001" u="1"/>
        <n v="0.252689" u="1"/>
        <n v="15.987920000000001" u="1"/>
        <n v="25.011496999999999" u="1"/>
        <n v="29.468954" u="1"/>
        <n v="74.927610999999999" u="1"/>
        <n v="30.357842999999999" u="1"/>
        <n v="176.67032699999999" u="1"/>
        <n v="0.151894" u="1"/>
        <n v="118.79265599999999" u="1"/>
        <n v="12.920926" u="1"/>
        <n v="0.15831899999999999" u="1"/>
        <n v="0.17996999999999999" u="1"/>
        <n v="7.7941019999999996" u="1"/>
        <n v="30.583217999999999" u="1"/>
        <n v="53.830618999999999" u="1"/>
        <n v="6.8151000000000003E-2" u="1"/>
        <n v="0.11081000000000001" u="1"/>
        <n v="0.13992199999999999" u="1"/>
        <n v="0.188499" u="1"/>
        <n v="0.24032999999999999" u="1"/>
        <n v="0.248859" u="1"/>
        <n v="0.405889" u="1"/>
        <n v="0.185192" u="1"/>
        <n v="0.20028199999999999" u="1"/>
        <n v="0.43147600000000003" u="1"/>
        <n v="0.453127" u="1"/>
        <n v="0.53818100000000002" u="1"/>
        <n v="33.761744" u="1"/>
        <n v="0.80586500000000005" u="1"/>
        <n v="0.15156900000000001" u="1"/>
        <n v="4.6573000000000003E-2" u="1"/>
        <n v="0.17518800000000001" u="1"/>
        <n v="0.190278" u="1"/>
        <n v="0.22045799999999999" u="1"/>
        <n v="17.206671" u="1"/>
        <n v="30.910388999999999" u="1"/>
        <n v="133.189144" u="1"/>
        <n v="0.34055800000000003" u="1"/>
        <n v="38.166983999999999" u="1"/>
        <n v="256.91588200000001" u="1"/>
        <n v="0.25586900000000001" u="1"/>
        <n v="0.14812600000000001" u="1"/>
        <n v="24.271844999999999" u="1"/>
        <n v="55.824871000000002" u="1"/>
        <n v="0.163216" u="1"/>
        <n v="0.184867" u="1"/>
        <n v="0.26871899999999999" u="1"/>
        <n v="16.220110999999999" u="1"/>
        <n v="28.64931" u="1"/>
        <n v="31.375982" u="1"/>
        <n v="0.13169700000000001" u="1"/>
        <n v="0.23866599999999999" u="1"/>
        <n v="0.34220099999999998" u="1"/>
        <n v="0.35072999999999999" u="1"/>
        <n v="33.366942000000002" u="1"/>
        <n v="9.6515000000000004E-2" u="1"/>
        <n v="0.23013700000000001" u="1"/>
        <n v="6.9475189999999998" u="1"/>
        <n v="37.320363" u="1"/>
        <n v="29.26474" u="1"/>
        <n v="6.8877999999999995E-2" u="1"/>
        <n v="0.57280600000000004" u="1"/>
        <n v="47.041294999999998" u="1"/>
        <n v="3.8120000000000001E-2" u="1"/>
        <n v="0.220133" u="1"/>
        <n v="30.564968" u="1"/>
        <n v="0.164995" u="1"/>
        <n v="0.17155599999999999" u="1"/>
        <n v="0.180085" u="1"/>
        <n v="0.241784" u="1"/>
        <n v="0.26374799999999998" u="1"/>
        <n v="0.615564" u="1"/>
        <n v="0.80785099999999999" u="1"/>
        <n v="22.302630000000001" u="1"/>
        <n v="83.350252999999995" u="1"/>
        <n v="135.68838099999999" u="1"/>
        <n v="0.20829700000000001" u="1"/>
        <n v="0.223387" u="1"/>
        <n v="0.315579" u="1"/>
        <n v="0.59314999999999996" u="1"/>
        <n v="20.380707999999998" u="1"/>
        <n v="121.24368200000001" u="1"/>
        <n v="3.5618999999999998E-2" u="1"/>
        <n v="2.4656000000000001E-2" u="1"/>
        <n v="6.5503000000000006E-2" u="1"/>
        <n v="0.17664199999999999" u="1"/>
        <n v="5.9290330000000004" u="1"/>
        <n v="90.930300000000003" u="1"/>
        <n v="0.19173200000000001" u="1"/>
        <n v="0.63388699999999998" u="1"/>
        <n v="7.7240890000000002" u="1"/>
        <n v="0.42547699999999999" u="1"/>
        <n v="0.53405499999999995" u="1"/>
        <n v="7.2991809999999999" u="1"/>
        <n v="28.170639999999999" u="1"/>
        <n v="46.580523999999997" u="1"/>
        <n v="51.184184000000002" u="1"/>
        <n v="23.870801" u="1"/>
        <n v="28.332682999999999" u="1"/>
        <n v="33.389142999999997" u="1"/>
        <n v="58.193016" u="1"/>
        <n v="0.154802" u="1"/>
        <n v="0.16136300000000001" u="1"/>
        <n v="120.02139699999999" u="1"/>
        <n v="120.257696" u="1"/>
        <n v="0.12984399999999999" u="1"/>
        <n v="0.21516199999999999" u="1"/>
        <n v="0.312251" u="1"/>
        <n v="20.526340000000001" u="1"/>
        <n v="35.205342000000002" u="1"/>
        <n v="0.17511399999999999" u="1"/>
        <n v="0.236813" u="1"/>
        <n v="0.37720399999999998" u="1"/>
        <n v="32.921162000000002" u="1"/>
        <n v="35.345032000000003" u="1"/>
        <n v="79.387251000000006" u="1"/>
        <n v="17.957014999999998" u="1"/>
        <n v="20.276772999999999" u="1"/>
        <n v="21.070108000000001" u="1"/>
        <n v="37.851472999999999" u="1"/>
        <n v="2.4448000000000001E-2" u="1"/>
        <n v="31.255635999999999" u="1"/>
        <n v="65.797462999999993" u="1"/>
        <n v="1.9196000000000001E-2" u="1"/>
        <n v="1.9442000000000001E-2" u="1"/>
        <n v="7.2216000000000002E-2" u="1"/>
        <n v="0.16644900000000001" u="1"/>
        <n v="30.251697" u="1"/>
        <n v="32.206449999999997" u="1"/>
        <n v="0.121436" u="1"/>
        <n v="0.12640100000000001" u="1"/>
        <n v="0.14805199999999999" u="1"/>
        <n v="0.17167099999999999" u="1"/>
        <n v="15.033348999999999" u="1"/>
        <n v="0.101412" u="1"/>
        <n v="0.43067800000000001" u="1"/>
        <n v="0.51952699999999996" u="1"/>
        <n v="134.97861599999999" u="1"/>
        <n v="16.623517" u="1"/>
        <n v="29.195291999999998" u="1"/>
        <n v="49.627524999999999" u="1"/>
        <n v="4.6808000000000002E-2" u="1"/>
        <n v="6.6229999999999997E-2" u="1"/>
        <n v="35.39481" u="1"/>
        <n v="51.836886" u="1"/>
        <n v="2.1718000000000001E-2" u="1"/>
        <n v="3.7288000000000002E-2" u="1"/>
        <n v="6.1898000000000002E-2" u="1"/>
        <n v="0.119045" u="1"/>
        <n v="0.261685" u="1"/>
        <n v="15.841081000000001" u="1"/>
        <n v="43.635044000000001" u="1"/>
        <n v="0.22661999999999999" u="1"/>
        <n v="0.343696" u="1"/>
        <n v="47.930706999999998" u="1"/>
        <n v="120.286536" u="1"/>
        <n v="0.92242400000000002" u="1"/>
        <n v="9.3516010000000005" u="1"/>
        <n v="9.0424000000000004E-2" u="1"/>
        <n v="29.136313000000001" u="1"/>
        <n v="45.770626" u="1"/>
        <n v="0.44708599999999998" u="1"/>
        <n v="25.803538" u="1"/>
        <n v="42.422809000000001" u="1"/>
        <n v="0.131298" u="1"/>
        <n v="0.192997" u="1"/>
        <n v="0.59564499999999998" u="1"/>
        <n v="5.6438000000000002E-2" u="1"/>
        <n v="0.13785900000000001" u="1"/>
        <n v="0.229738" u="1"/>
        <n v="58.610343999999998" u="1"/>
        <n v="0.453594" u="1"/>
        <n v="0.68810000000000004" u="1"/>
        <n v="11.056926000000001" u="1"/>
        <n v="57.858308999999998" u="1"/>
        <n v="0.15937399999999999" u="1"/>
        <n v="57.764820999999998" u="1"/>
        <n v="2.1264000000000002E-2" u="1"/>
        <n v="2.1510000000000001E-2" u="1"/>
        <n v="5.3936999999999999E-2" u="1"/>
        <n v="7.9504000000000005E-2" u="1"/>
        <n v="0.189554" u="1"/>
        <n v="0.325988" u="1"/>
        <n v="0.72883699999999996" u="1"/>
        <n v="7.4341160000000004" u="1"/>
        <n v="57.207000999999998" u="1"/>
        <n v="4.3924999999999999E-2" u="1"/>
        <n v="6.0990000000000003E-2" u="1"/>
        <n v="6.1482000000000002E-2" u="1"/>
        <n v="0.15606700000000001" u="1"/>
        <n v="0.249914" u="1"/>
        <n v="0.38175500000000001" u="1"/>
        <n v="10.128935" u="1"/>
        <n v="35.162498999999997" u="1"/>
        <n v="41.669134" u="1"/>
        <n v="219.622761" u="1"/>
        <n v="0.29313" u="1"/>
        <n v="0.31478099999999998" u="1"/>
        <n v="0.49001" u="1"/>
        <n v="0.78919700000000004" u="1"/>
        <n v="5.9056230000000003" u="1"/>
        <n v="7.8429859999999998" u="1"/>
        <n v="29.1295" u="1"/>
        <n v="38.390891000000003" u="1"/>
        <n v="198.32398000000001" u="1"/>
        <n v="33.088652000000003" u="1"/>
        <n v="53.873134999999998" u="1"/>
        <n v="184.63709900000001" u="1"/>
        <n v="0.246471" u="1"/>
        <n v="60.141888999999999" u="1"/>
        <n v="0.17624300000000001" u="1"/>
        <n v="0.191333" u="1"/>
        <n v="0.19789399999999999" u="1"/>
        <n v="0.21954499999999999" u="1"/>
        <n v="0.48705999999999999" u="1"/>
        <n v="12.42179" u="1"/>
        <n v="21.149947999999998" u="1"/>
        <n v="0.127666" u="1"/>
        <n v="0.14275599999999999" u="1"/>
        <n v="0.151285" u="1"/>
        <n v="20.198995" u="1"/>
        <n v="20.245467999999999" u="1"/>
        <n v="46.961922999999999" u="1"/>
        <n v="0.249725" u="1"/>
        <n v="0.25797900000000001" u="1"/>
        <n v="0.53245900000000002" u="1"/>
        <n v="19.563278" u="1"/>
        <n v="25.84111" u="1"/>
        <n v="520.80074500000001" u="1"/>
        <n v="3.8431E-2" u="1"/>
        <n v="0.24106" u="1"/>
        <n v="10.867456000000001" u="1"/>
        <n v="105.420834" u="1"/>
        <n v="0.17936099999999999" u="1"/>
        <n v="0.16293199999999999" u="1"/>
        <n v="0.17605399999999999" u="1"/>
        <n v="0.46311600000000003" u="1"/>
        <n v="42.723847999999997" u="1"/>
        <n v="45.998984" u="1"/>
        <n v="0.123942" u="1"/>
        <n v="0.19967299999999999" u="1"/>
        <n v="0.246282" u="1"/>
        <n v="0.50162899999999999" u="1"/>
        <n v="15.476948" u="1"/>
        <n v="33.306195000000002" u="1"/>
        <n v="64.783024999999995" u="1"/>
        <n v="0.229853" u="1"/>
        <n v="0.486682" u="1"/>
        <n v="47.993836000000002" u="1"/>
        <n v="1.9406209999999999" u="1"/>
        <n v="11.932264999999999" u="1"/>
        <n v="31.475415000000002" u="1"/>
        <n v="32.100701000000001" u="1"/>
        <n v="5.0528000000000003E-2" u="1"/>
        <n v="0.15948899999999999" u="1"/>
        <n v="0.23627799999999999" u="1"/>
        <n v="0.38925599999999999" u="1"/>
        <n v="47.073493999999997" u="1"/>
        <n v="0.26585799999999998" u="1"/>
        <n v="0.30456699999999998" u="1"/>
        <n v="18.584228" u="1"/>
        <n v="47.525855" u="1"/>
        <n v="5.5606000000000003E-2" u="1"/>
        <n v="0.11795600000000001" u="1"/>
        <n v="0.20935200000000001" u="1"/>
        <n v="32.689644999999999" u="1"/>
        <n v="43.121113000000001" u="1"/>
        <n v="0.248061" u="1"/>
        <n v="11.689584999999999" u="1"/>
        <n v="28.897012" u="1"/>
        <n v="66.425100999999998" u="1"/>
        <n v="13.794574000000001" u="1"/>
        <n v="23.560264" u="1"/>
        <n v="29.403385" u="1"/>
        <n v="29.937555" u="1"/>
        <n v="0.29768099999999997" u="1"/>
        <n v="0.73591799999999996" u="1"/>
        <n v="29.970524999999999" u="1"/>
        <n v="1.5841999999999998E-2" u="1"/>
        <n v="7.7840000000000006E-2" u="1"/>
        <n v="0.13764899999999999" u="1"/>
        <n v="0.310803" u="1"/>
        <n v="20.944465999999998" u="1"/>
        <n v="0.1593" u="1"/>
        <n v="0.609842" u="1"/>
        <n v="17.424458999999999" u="1"/>
        <n v="0.180951" u="1"/>
        <n v="0.49647599999999997" u="1"/>
        <n v="8.2979810000000001" u="1"/>
        <n v="20.607126000000001" u="1"/>
        <n v="24.339276000000002" u="1"/>
        <n v="88.416984999999997" u="1"/>
        <n v="0.13420599999999999" u="1"/>
        <n v="0.155857" u="1"/>
        <n v="0.16241800000000001" u="1"/>
        <n v="0.23264599999999999" u="1"/>
        <n v="0.239207" u="1"/>
        <n v="15.785147" u="1"/>
        <n v="31.940708000000001" u="1"/>
        <n v="40.277999999999999" u="1"/>
        <n v="0.567805" u="1"/>
        <n v="41.551969999999997" u="1"/>
        <n v="69.936375999999996" u="1"/>
        <n v="0.17616899999999999" u="1"/>
        <n v="0.222778" u="1"/>
        <n v="0.35766300000000001" u="1"/>
        <n v="0.48106100000000002" u="1"/>
        <n v="0.522482" u="1"/>
        <n v="32.664062000000001" u="1"/>
        <n v="38.113771999999997" u="1"/>
        <n v="47.929260999999997" u="1"/>
        <n v="0.571635" u="1"/>
        <n v="0.15241399999999999" u="1"/>
        <n v="43.383760000000002" u="1"/>
        <n v="127.96658499999999" u="1"/>
        <n v="130.90652299999999" u="1"/>
        <n v="0.21080599999999999" u="1"/>
        <n v="0.268766" u="1"/>
        <n v="21.929905999999999" u="1"/>
        <n v="0.37242799999999998" u="1"/>
        <n v="21.405334" u="1"/>
        <n v="46.568486" u="1"/>
        <n v="3.4113999999999998E-2" u="1"/>
        <n v="0.262152" u="1"/>
        <n v="0.270681" u="1"/>
        <n v="0.39407900000000001" u="1"/>
        <n v="0.28380300000000003" u="1"/>
        <n v="0.48461900000000002" u="1"/>
        <n v="0.58410700000000004" u="1"/>
        <n v="40.409309" u="1"/>
        <n v="66.893773999999993" u="1"/>
        <n v="7.8566999999999998E-2" u="1"/>
        <n v="0.192273" u="1"/>
        <n v="12.039718000000001" u="1"/>
        <n v="3.9191999999999998E-2" u="1"/>
        <n v="0.120242" u="1"/>
        <n v="0.16928299999999999" u="1"/>
        <n v="5.4044489999999996" u="1"/>
        <n v="6.3975410000000004" u="1"/>
        <n v="119.35167" u="1"/>
        <n v="0.35433500000000001" u="1"/>
        <n v="8.1893969999999996" u="1"/>
        <n v="24.480732" u="1"/>
        <n v="48.562767000000001" u="1"/>
        <n v="148.70068900000001" u="1"/>
        <n v="34.456288999999998" u="1"/>
        <n v="0.371778" u="1"/>
        <n v="0.12441199999999999" u="1"/>
        <n v="0.24918999999999999" u="1"/>
        <n v="0.256909" u="1"/>
        <n v="36.715998999999996" u="1"/>
        <n v="146.71502599999999" u="1"/>
        <n v="9.0282000000000001E-2" u="1"/>
        <n v="0.194052" u="1"/>
        <n v="12.09125" u="1"/>
        <n v="42.555764000000003" u="1"/>
        <n v="50.703052" u="1"/>
        <n v="0.154004" u="1"/>
        <n v="0.52829800000000005" u="1"/>
        <n v="8.5789030000000004" u="1"/>
        <n v="27.766734" u="1"/>
        <n v="135.23328699999999" u="1"/>
        <n v="0.16042899999999999" u="1"/>
        <n v="4.8295999999999999E-2" u="1"/>
        <n v="4.8787999999999998E-2" u="1"/>
        <n v="0.27626699999999998" u="1"/>
        <n v="0.93376000000000003" u="1"/>
        <n v="3.8283999999999999E-2" u="1"/>
        <n v="0.17551900000000001" u="1"/>
        <n v="0.214228" u="1"/>
        <n v="0.54076999999999997" u="1"/>
        <n v="10.200620000000001" u="1"/>
        <n v="13.808261" u="1"/>
        <n v="0.35368500000000003" u="1"/>
        <n v="17.927323999999999" u="1"/>
        <n v="0.20239199999999999" u="1"/>
        <n v="0.48752699999999999" u="1"/>
        <n v="11.792723000000001" u="1"/>
        <n v="22.088740999999999" u="1"/>
        <n v="70.050676999999993" u="1"/>
        <n v="22.146899999999999" u="1"/>
        <n v="17.802405" u="1"/>
        <n v="2.4738E-2" u="1"/>
        <n v="0.168769" u="1"/>
        <n v="20.435582" u="1"/>
        <n v="22.466560999999999" u="1"/>
        <n v="32.473719000000003" u="1"/>
        <n v="0.25817400000000001" u="1"/>
        <n v="0.323127" u="1"/>
        <n v="0.44193199999999999" u="1"/>
        <n v="9.3280659999999997" u="1"/>
        <n v="66.684560000000005" u="1"/>
        <n v="0.16743" u="1"/>
        <n v="0.370365" u="1"/>
        <n v="18.402515000000001" u="1"/>
        <n v="0.26008900000000001" u="1"/>
        <n v="0.29879800000000001" u="1"/>
        <n v="33.431910999999999" u="1"/>
        <n v="68.345478" u="1"/>
        <n v="0.15023600000000001" u="1"/>
        <n v="26.330869" u="1"/>
        <n v="64.209740999999994" u="1"/>
        <n v="0.28606100000000001" u="1"/>
        <n v="0.34642099999999998" u="1"/>
        <n v="4.6732880000000003" u="1"/>
        <n v="6.0966089999999999" u="1"/>
        <n v="51.289785000000002" u="1"/>
        <n v="67.588198000000006" u="1"/>
        <n v="366.132587" u="1"/>
        <n v="3.7867999999999999E-2" u="1"/>
        <n v="0.148897" u="1"/>
        <n v="0.17054800000000001" u="1"/>
        <n v="0.37660100000000002" u="1"/>
        <n v="0.44549" u="1"/>
        <n v="0.45008300000000001" u="1"/>
        <n v="0.78676100000000004" u="1"/>
        <n v="5.0406709999999997" u="1"/>
        <n v="6.4483459999999999" u="1"/>
        <n v="174.96670399999999" u="1"/>
        <n v="0.21581800000000001" u="1"/>
        <n v="0.45861200000000002" u="1"/>
        <n v="370.93545899999998" u="1"/>
        <n v="0.16054399999999999" u="1"/>
        <n v="0.33100600000000002" u="1"/>
        <n v="0.34806399999999998" u="1"/>
        <n v="32.379631000000003" u="1"/>
        <n v="62.137186999999997" u="1"/>
        <n v="1.9524E-2" u="1"/>
        <n v="5.9977000000000003E-2" u="1"/>
        <n v="0.19728499999999999" u="1"/>
        <n v="0.41301700000000002" u="1"/>
        <n v="0.60694599999999999" u="1"/>
        <n v="27.273741000000001" u="1"/>
        <n v="50.594268999999997" u="1"/>
        <n v="0.13361799999999999" u="1"/>
        <n v="0.142147" u="1"/>
        <n v="0.18875600000000001" u="1"/>
        <n v="0.28961900000000002" u="1"/>
        <n v="0.354572" u="1"/>
        <n v="0.36310100000000001" u="1"/>
        <n v="14.866033" u="1"/>
        <n v="17.955546999999999" u="1"/>
        <n v="32.308446000000004" u="1"/>
        <n v="50.122683000000002" u="1"/>
        <n v="0.17232700000000001" u="1"/>
        <n v="21.007324000000001" u="1"/>
        <n v="3.2374E-2" u="1"/>
        <n v="0.15513299999999999" u="1"/>
        <n v="17.516931" u="1"/>
        <n v="20.660385999999999" u="1"/>
        <n v="28.573969000000002" u="1"/>
        <n v="0.29979099999999997" u="1"/>
        <n v="5.5009000000000002E-2" u="1"/>
        <n v="0.25255300000000003" u="1"/>
        <n v="0.58196700000000001" u="1"/>
        <n v="42.817239999999998" u="1"/>
        <n v="0.14526500000000001" u="1"/>
        <n v="449.266369" u="1"/>
        <n v="0.29317700000000002" u="1"/>
        <n v="7.2140690000000003" u="1"/>
        <n v="20.934842" u="1"/>
        <n v="29.854181000000001" u="1"/>
        <n v="32.549360999999998" u="1"/>
        <n v="45.269156000000002" u="1"/>
        <n v="27.230602000000001" u="1"/>
        <n v="46.574278999999997" u="1"/>
        <n v="4.2004E-2" u="1"/>
        <n v="0.141822" u="1"/>
        <n v="0.15035100000000001" u="1"/>
        <n v="0.156912" u="1"/>
        <n v="17.802802" u="1"/>
        <n v="24.261624000000001" u="1"/>
        <n v="34.393079" u="1"/>
        <n v="0.19365299999999999" u="1"/>
        <n v="0.202182" u="1"/>
        <n v="0.29482000000000003" u="1"/>
        <n v="34.677162000000003" u="1"/>
        <n v="0.14704400000000001" u="1"/>
        <n v="0.23236200000000001" u="1"/>
        <n v="17.364186" u="1"/>
        <n v="37.405892999999999" u="1"/>
        <n v="5.6568E-2" u="1"/>
        <n v="0.15346899999999999" u="1"/>
        <n v="0.16855899999999999" u="1"/>
        <n v="34.356651999999997" u="1"/>
        <n v="36.103306000000003" u="1"/>
        <n v="4.6556E-2" u="1"/>
        <n v="0.196771" u="1"/>
        <n v="0.43298300000000001" u="1"/>
        <n v="0.50374399999999997" u="1"/>
        <n v="56.143535" u="1"/>
        <n v="59.831029000000001" u="1"/>
        <n v="153.93570399999999" u="1"/>
        <n v="0.15016199999999999" u="1"/>
        <n v="0.25573299999999999" u="1"/>
        <n v="0.24204100000000001" u="1"/>
        <n v="0.45654899999999998" u="1"/>
        <n v="0.70319600000000004" u="1"/>
        <n v="19.918917" u="1"/>
        <n v="55.410696000000002" u="1"/>
        <n v="519.40072899999996" u="1"/>
        <n v="0.36333100000000002" u="1"/>
        <n v="44.179380000000002" u="1"/>
        <n v="3.4042999999999997E-2" u="1"/>
        <n v="0.49104999999999999" u="1"/>
        <n v="8.2414760000000005" u="1"/>
        <n v="9.7464999999999996E-2" u="1"/>
        <n v="0.155248" u="1"/>
        <n v="0.31582100000000002" u="1"/>
        <n v="0.38471" u="1"/>
        <n v="0.57657599999999998" u="1"/>
        <n v="0.13028999999999999" u="1"/>
        <n v="0.16180900000000001" u="1"/>
        <n v="0.19198899999999999" u="1"/>
        <n v="0.47984300000000002" u="1"/>
        <n v="5.7749519999999999" u="1"/>
        <n v="9.8277359999999998" u="1"/>
        <n v="17.386987000000001" u="1"/>
        <n v="34.293745999999999" u="1"/>
        <n v="38.039399000000003" u="1"/>
        <n v="48.899856" u="1"/>
        <n v="6.3909999999999995E-2" u="1"/>
        <n v="0.16689499999999999" u="1"/>
        <n v="0.61529199999999995" u="1"/>
        <n v="41.357103000000002" u="1"/>
        <n v="0.235155" u="1"/>
        <n v="0.293792" u="1"/>
        <n v="46.431806999999999" u="1"/>
        <n v="0.37120999999999998" u="1"/>
        <n v="0.621143" u="1"/>
        <n v="0.75307000000000002" u="1"/>
        <n v="7.4968370000000002" u="1"/>
        <n v="27.950334999999999" u="1"/>
        <n v="32.206873000000002" u="1"/>
        <n v="0.24037700000000001" u="1"/>
        <n v="0.24693799999999999" u="1"/>
        <n v="0.52131099999999997" u="1"/>
        <n v="10.840229000000001" u="1"/>
        <n v="31.649243999999999" u="1"/>
        <n v="46.622914999999999" u="1"/>
        <n v="64.921047999999999" u="1"/>
        <n v="7.8842179999999997" u="1"/>
        <n v="18.366734000000001" u="1"/>
        <n v="26.326789999999999" u="1"/>
        <n v="47.881323000000002" u="1"/>
        <n v="48.169553000000001" u="1"/>
        <n v="6.0704000000000001E-2" u="1"/>
        <n v="6.6452999999999998E-2" u="1"/>
        <n v="1.3367E-2" u="1"/>
        <n v="0.20675399999999999" u="1"/>
        <n v="0.30855700000000003" u="1"/>
        <n v="0.73727699999999996" u="1"/>
        <n v="49.943184000000002" u="1"/>
        <n v="6.9064E-2" u="1"/>
        <n v="10.278782" u="1"/>
        <n v="14.815048000000001" u="1"/>
        <n v="27.333814" u="1"/>
        <n v="27.610907000000001" u="1"/>
        <n v="0.26717000000000002" u="1"/>
        <n v="0.30587900000000001" u="1"/>
        <n v="0.31047200000000003" u="1"/>
        <n v="2.1095130000000002" u="1"/>
        <n v="11.602122" u="1"/>
        <n v="22.083022" u="1"/>
        <n v="41.148192999999999" u="1"/>
        <n v="8.3101999999999995E-2" u="1"/>
        <n v="20.161100000000001" u="1"/>
        <n v="27.653475" u="1"/>
        <n v="58.128864" u="1"/>
        <n v="68.228730999999996" u="1"/>
        <n v="0.15473400000000001" u="1"/>
        <n v="0.171792" u="1"/>
        <n v="0.233491" u="1"/>
        <n v="0.405333" u="1"/>
        <n v="18.449781999999999" u="1"/>
        <n v="5.2776999999999998E-2" u="1"/>
        <n v="9.3257999999999994E-2" u="1"/>
        <n v="0.129776" u="1"/>
        <n v="0.184914" u="1"/>
        <n v="0.206565" u="1"/>
        <n v="0.208533" u="1"/>
        <n v="162.46324100000001" u="1"/>
        <n v="0.13830500000000001" u="1"/>
        <n v="0.46569300000000002" u="1"/>
        <n v="39.249892000000003" u="1"/>
        <n v="49.369202000000001" u="1"/>
        <n v="2.0667000000000001E-2" u="1"/>
        <n v="0.25367000000000001" u="1"/>
        <n v="25.329540999999999" u="1"/>
        <n v="5.9796000000000002E-2" u="1"/>
        <n v="0.166381" u="1"/>
        <n v="17.987794000000001" u="1"/>
        <n v="27.400003000000002" u="1"/>
        <n v="28.410931999999999" u="1"/>
        <n v="29.736619999999998" u="1"/>
        <n v="68.163145" u="1"/>
        <n v="2.8212000000000001E-2" u="1"/>
        <n v="0.318351" u="1"/>
        <n v="0.53248300000000004" u="1"/>
        <n v="0.54954099999999995" u="1"/>
        <n v="30.007200000000001" u="1"/>
        <n v="0.21165100000000001" u="1"/>
        <n v="0.33540900000000001" u="1"/>
        <n v="127.765531" u="1"/>
        <n v="0.47777999999999998" u="1"/>
        <n v="14.284483" u="1"/>
        <n v="0.19325400000000001" u="1"/>
        <n v="4.7282999999999999E-2" u="1"/>
        <n v="31.428170999999999" u="1"/>
        <n v="32.524543000000001" u="1"/>
        <n v="5.4828000000000002E-2" u="1"/>
        <n v="0.144541" u="1"/>
        <n v="75.502204000000006" u="1"/>
        <n v="134.788532" u="1"/>
        <n v="4.4816000000000002E-2" u="1"/>
        <n v="0.16816" u="1"/>
        <n v="0.287136" u="1"/>
        <n v="0.18981100000000001" u="1"/>
        <n v="0.34355999999999998" u="1"/>
        <n v="0.37374000000000002" u="1"/>
        <n v="0.41244900000000001" u="1"/>
        <n v="27.559138000000001" u="1"/>
        <n v="42.764302999999998" u="1"/>
        <n v="57.077480000000001" u="1"/>
        <n v="99.871756000000005" u="1"/>
        <n v="363.415076" u="1"/>
        <n v="2.8004000000000001E-2" u="1"/>
        <n v="6.3805000000000001E-2" u="1"/>
        <n v="38.686754000000001" u="1"/>
        <n v="39.083520999999998" u="1"/>
        <n v="0.13975899999999999" u="1"/>
        <n v="0.15484899999999999" u="1"/>
        <n v="0.17127800000000001" u="1"/>
        <n v="7.3010020000000004" u="1"/>
        <n v="49.932563000000002" u="1"/>
        <n v="0.16141" u="1"/>
        <n v="0.16797100000000001" u="1"/>
        <n v="0.17649999999999999" u="1"/>
        <n v="0.23819899999999999" u="1"/>
        <n v="5.5410680000000001" u="1"/>
        <n v="20.222293000000001" u="1"/>
        <n v="30.250202999999999" u="1"/>
        <n v="57.517884000000002" u="1"/>
        <n v="134.858756" u="1"/>
        <n v="0.10809100000000001" u="1"/>
        <n v="0.12989100000000001" u="1"/>
        <n v="0.18948599999999999" u="1"/>
        <n v="23.535571999999998" u="1"/>
        <n v="30.257984" u="1"/>
        <n v="50.782218" u="1"/>
        <n v="3.6854999999999999E-2" u="1"/>
        <n v="0.198015" u="1"/>
        <n v="0.20457600000000001" u="1"/>
        <n v="20.239671999999999" u="1"/>
        <n v="6.1464999999999999E-2" u="1"/>
        <n v="0.45510099999999998" u="1"/>
        <n v="30.020102999999999" u="1"/>
        <n v="0.27987200000000001" u="1"/>
        <n v="9.4142220000000005" u="1"/>
        <n v="19.857676000000001" u="1"/>
        <n v="63.879013" u="1"/>
        <n v="134.78689800000001" u="1"/>
        <n v="54.270223000000001" u="1"/>
        <n v="0.139434" u="1"/>
        <n v="0.15452399999999999" u="1"/>
        <n v="49.276508" u="1"/>
        <n v="60.935744" u="1"/>
        <n v="0.12956599999999999" u="1"/>
        <n v="0.21291599999999999" u="1"/>
        <n v="0.22800599999999999" u="1"/>
        <n v="0.29004400000000002" u="1"/>
        <n v="26.42165" u="1"/>
        <n v="41.195160000000001" u="1"/>
        <n v="75.520495999999994" u="1"/>
        <n v="0.22997400000000001" u="1"/>
        <n v="0.393706" u="1"/>
        <n v="0.58871700000000005" u="1"/>
        <n v="51.957425999999998" u="1"/>
        <n v="0.122349" u="1"/>
        <n v="0.16630700000000001" u="1"/>
        <n v="19.919440000000002" u="1"/>
        <n v="28.955096999999999" u="1"/>
        <n v="30.157954" u="1"/>
        <n v="48.172809999999998" u="1"/>
        <n v="4.5959E-2" u="1"/>
        <n v="0.300873" u="1"/>
        <n v="27.925968999999998" u="1"/>
        <n v="5.3504000000000003E-2" u="1"/>
        <n v="0.14777399999999999" u="1"/>
        <n v="0.16942499999999999" u="1"/>
        <n v="0.20291200000000001" u="1"/>
        <n v="0.25095699999999999" u="1"/>
        <n v="0.52962200000000004" u="1"/>
        <n v="33.288786999999999" u="1"/>
        <n v="0.25948599999999999" u="1"/>
        <n v="0.50135700000000005" u="1"/>
        <n v="0.59583299999999995" u="1"/>
        <n v="18.106574999999999" u="1"/>
        <n v="18.622817000000001" u="1"/>
        <n v="20.359843999999999" u="1"/>
        <n v="96.580139000000003" u="1"/>
        <n v="0.214695" u="1"/>
        <n v="13.852956000000001" u="1"/>
        <n v="171.87170699999999" u="1"/>
        <n v="3.2953999999999997E-2" u="1"/>
        <n v="3.3445999999999997E-2" u="1"/>
        <n v="45.134984000000003" u="1"/>
        <n v="51.239606999999999" u="1"/>
        <n v="8.1181000000000003E-2" u="1"/>
        <n v="0.12924099999999999" u="1"/>
        <n v="0.34581800000000001" u="1"/>
        <n v="20.092348999999999" u="1"/>
        <n v="53.266680999999998" u="1"/>
        <n v="0.20272299999999999" u="1"/>
        <n v="0.28277999999999998" u="1"/>
        <n v="0.458009" u="1"/>
        <n v="0.54794500000000002" u="1"/>
        <n v="8.6303350000000005" u="1"/>
        <n v="17.554725999999999" u="1"/>
        <n v="4.8044000000000003E-2" u="1"/>
        <n v="5.5589E-2" u="1"/>
        <n v="0.219781" u="1"/>
        <n v="21.709900999999999" u="1"/>
        <n v="99.833867999999995" u="1"/>
        <n v="2.2072999999999999E-2" u="1"/>
        <n v="6.3768000000000005E-2" u="1"/>
        <n v="0.24143200000000001" u="1"/>
        <n v="0.41662199999999999" u="1"/>
        <n v="0.71781799999999996" u="1"/>
        <n v="6.7904350000000004" u="1"/>
        <n v="26.243445000000001" u="1"/>
        <n v="3.7997999999999997E-2" u="1"/>
        <n v="0.43827300000000002" u="1"/>
        <n v="5.3612710000000003" u="1"/>
        <n v="23.382256000000002" u="1"/>
        <n v="30.708683000000001" u="1"/>
        <n v="49.838799999999999" u="1"/>
        <n v="63.895969000000001" u="1"/>
        <n v="4.5543E-2" u="1"/>
        <n v="61.225368000000003" u="1"/>
        <n v="0.192719" u="1"/>
        <n v="0.19928000000000001" u="1"/>
        <n v="15.349615" u="1"/>
        <n v="32.722043999999997" u="1"/>
        <n v="0.16120000000000001" u="1"/>
        <n v="0.174322" u="1"/>
        <n v="3.8144930000000001" u="1"/>
        <n v="23.818235000000001" u="1"/>
        <n v="31.197648000000001" u="1"/>
        <n v="0.20450199999999999" u="1"/>
        <n v="0.213031" u="1"/>
        <n v="0.22812099999999999" u="1"/>
        <n v="0.290931" u="1"/>
        <n v="0.35981999999999997" u="1"/>
        <n v="0.46156700000000001" u="1"/>
        <n v="0.39" u="1"/>
        <n v="18.33165" u="1"/>
        <n v="22.962835999999999" u="1"/>
        <n v="3.2537999999999997E-2" u="1"/>
        <n v="8.6910000000000001E-2" u="1"/>
        <n v="28.491989" u="1"/>
        <n v="135.83863299999999" u="1"/>
        <n v="0.15578900000000001" u="1"/>
        <n v="0.25386500000000001" u="1"/>
        <n v="17.140999000000001" u="1"/>
        <n v="36.265642999999997" u="1"/>
        <n v="0.194498" u="1"/>
        <n v="8.2673959999999997" u="1"/>
        <n v="12.434396" u="1"/>
        <n v="25.829718" u="1"/>
        <n v="148.269612" u="1"/>
        <n v="0.36605599999999999" u="1"/>
        <n v="35.266877000000001" u="1"/>
        <n v="0.46512500000000001" u="1"/>
        <n v="0.48677599999999999" u="1"/>
        <n v="21.800459" u="1"/>
        <n v="5.4647000000000001E-2" u="1"/>
        <n v="28.809562" u="1"/>
        <n v="153.698826" u="1"/>
        <n v="0.118649" u="1"/>
        <n v="28.027913000000002" u="1"/>
        <n v="108.28883399999999" u="1"/>
        <n v="193.80577700000001" u="1"/>
        <n v="0.227796" u="1"/>
        <n v="21.268626000000001" u="1"/>
        <n v="0.14113899999999999" u="1"/>
        <n v="0.23435700000000001" u="1"/>
        <n v="0.249447" u="1"/>
        <n v="0.19430900000000001" u="1"/>
        <n v="66.542653000000001" u="1"/>
        <n v="3.2121999999999998E-2" u="1"/>
        <n v="22.819689" u="1"/>
        <n v="3.9175000000000001E-2" u="1"/>
        <n v="0.35228399999999999" u="1"/>
        <n v="0.246004" u="1"/>
        <n v="0.72692000000000001" u="1"/>
        <n v="66.796593999999999" u="1"/>
        <n v="68.554663000000005" u="1"/>
        <n v="0.50636800000000004" u="1"/>
        <n v="0.541798" u="1"/>
        <n v="64.519682000000003" u="1"/>
        <n v="72.853403999999998" u="1"/>
        <n v="18.605535" u="1"/>
        <n v="29.707229000000002" u="1"/>
        <n v="520.99358299999994" u="1"/>
        <n v="3.6673999999999998E-2" u="1"/>
        <n v="0.165772" u="1"/>
        <n v="0.19595199999999999" u="1"/>
        <n v="6.7880669999999999" u="1"/>
        <n v="18.659789" u="1"/>
        <n v="53.130321000000002" u="1"/>
        <n v="3.4207000000000001E-2" u="1"/>
        <n v="0.11781700000000001" u="1"/>
        <n v="0.15393599999999999" u="1"/>
        <n v="0.202513" u="1"/>
        <n v="0.21760299999999999" u="1"/>
        <n v="0.32566200000000001" u="1"/>
        <n v="0.59625799999999995" u="1"/>
        <n v="0.67701100000000003" u="1"/>
        <n v="11.592984" u="1"/>
        <n v="100.568764" u="1"/>
        <n v="0.13228500000000001" u="1"/>
        <n v="0.247783" u="1"/>
        <n v="12.223492" u="1"/>
        <n v="0.13094600000000001" u="1"/>
        <n v="23.011793999999998" u="1"/>
        <n v="41.474690000000002" u="1"/>
        <n v="0.19054099999999999" u="1"/>
        <n v="28.383329" u="1"/>
        <n v="43.450316999999998" u="1"/>
        <n v="0.10033599999999999" u="1"/>
        <n v="0.20563100000000001" u="1"/>
        <n v="24.707521" u="1"/>
        <n v="33.331007" u="1"/>
        <n v="73.918961999999993" u="1"/>
        <n v="0.23581099999999999" u="1"/>
        <n v="0.24434" u="1"/>
        <n v="0.46114699999999997" u="1"/>
        <n v="0.41390900000000003" u="1"/>
        <n v="7.7795930000000002" u="1"/>
        <n v="27.629206" u="1"/>
        <n v="33.050528999999997" u="1"/>
        <n v="459.26957399999998" u="1"/>
        <n v="0.23447200000000001" u="1"/>
        <n v="24.247350000000001" u="1"/>
        <n v="31.941998999999999" u="1"/>
        <n v="520.09526400000004" u="1"/>
        <n v="27.192406999999999" u="1"/>
        <n v="0.140489" u="1"/>
        <n v="6.818632" u="1"/>
        <n v="20.134743" u="1"/>
        <n v="29.653672" u="1"/>
        <n v="36.990924" u="1"/>
        <n v="4.3311000000000002E-2" u="1"/>
        <n v="8.9415999999999995E-2" u="1"/>
        <n v="0.123546" u="1"/>
        <n v="0.13062099999999999" u="1"/>
        <n v="0.18575900000000001" u="1"/>
        <n v="0.33545599999999998" u="1"/>
        <n v="0.475912" u="1"/>
        <n v="8.3669180000000001" u="1"/>
        <n v="0.26388899999999998" u="1"/>
        <n v="0.197542" u="1"/>
        <n v="0.40040900000000001" u="1"/>
        <n v="0.55346499999999998" u="1"/>
        <n v="6.3463940000000001" u="1"/>
        <n v="26.652244" u="1"/>
        <n v="35.118560000000002" u="1"/>
        <n v="105.295706" u="1"/>
        <n v="378.52701500000001" u="1"/>
        <n v="22.055845000000001" u="1"/>
        <n v="31.288602999999998" u="1"/>
        <n v="3.1023999999999999E-2" u="1"/>
        <n v="5.5407999999999999E-2" u="1"/>
        <n v="0.173787" u="1"/>
        <n v="18.033099" u="1"/>
        <n v="55.216948000000002" u="1"/>
        <n v="55.439238000000003" u="1"/>
        <n v="3.7851000000000003E-2" u="1"/>
        <n v="0.133739" u="1"/>
        <n v="0.25306699999999999" u="1"/>
        <n v="42.388615999999999" u="1"/>
        <n v="0.261596" u="1"/>
        <n v="0.470941" u="1"/>
        <n v="0.75822400000000001" u="1"/>
        <n v="20.183004" u="1"/>
        <n v="2.5755E-2" u="1"/>
        <n v="9.3586000000000003E-2" u="1"/>
        <n v="0.20066000000000001" u="1"/>
        <n v="0.239369" u="1"/>
        <n v="0.25038899999999997" u="1"/>
        <n v="32.592323" u="1"/>
        <n v="40.392153" u="1"/>
        <n v="15.718384" u="1"/>
        <n v="17.985806" u="1"/>
        <n v="81.091621000000004" u="1"/>
        <n v="108.058111" u="1"/>
        <n v="6.0451999999999999E-2" u="1"/>
        <n v="0.130296" u="1"/>
        <n v="0.40828799999999998" u="1"/>
        <n v="26.871625999999999" u="1"/>
        <n v="0.175566" u="1"/>
        <n v="0.28488999999999998" u="1"/>
        <n v="40.461697999999998" u="1"/>
        <n v="4.0427999999999999E-2" u="1"/>
        <n v="0.20574600000000001" u="1"/>
        <n v="0.233958" u="1"/>
        <n v="0.40167399999999998" u="1"/>
        <n v="0.47717700000000002" u="1"/>
        <n v="16.027009" u="1"/>
        <n v="47.825797999999999" u="1"/>
        <n v="58.557453000000002" u="1"/>
        <n v="0.16569800000000001" u="1"/>
        <n v="0.172259" u="1"/>
        <n v="0.24904799999999999" u="1"/>
        <n v="135.59804500000001" u="1"/>
        <n v="514.70670199999995" u="1"/>
        <n v="18.946877000000001" u="1"/>
        <n v="39.572508999999997" u="1"/>
        <n v="0.44470399999999999" u="1"/>
        <n v="99.184066999999999" u="1"/>
        <n v="0.17868400000000001" u="1"/>
        <n v="0.193774" u="1"/>
        <n v="0.230515" u="1"/>
        <n v="32.536129000000003" u="1"/>
        <n v="45.568595000000002" u="1"/>
        <n v="6.2574000000000005E-2" u="1"/>
        <n v="0.177345" u="1"/>
        <n v="0.190467" u="1"/>
        <n v="0.455148" u="1"/>
        <n v="0.54807399999999995" u="1"/>
        <n v="6.9067000000000003E-2" u="1"/>
        <n v="0.35340100000000002" u="1"/>
        <n v="157.436598" u="1"/>
        <n v="4.1986999999999997E-2" u="1"/>
        <n v="0.35772199999999998" u="1"/>
        <n v="24.360709" u="1"/>
        <n v="206.49106900000001" u="1"/>
        <n v="4.2479000000000003E-2" u="1"/>
        <n v="57.585093000000001" u="1"/>
        <n v="83.355759000000006" u="1"/>
        <n v="0.18046300000000001" u="1"/>
        <n v="0.187024" u="1"/>
        <n v="0.28615499999999999" u="1"/>
        <n v="45.462052" u="1"/>
        <n v="110.982378" u="1"/>
        <n v="5.7077000000000003E-2" u="1"/>
        <n v="0.14041500000000001" u="1"/>
        <n v="0.18568499999999999" u="1"/>
        <n v="0.21720400000000001" u="1"/>
        <n v="0.23885500000000001" u="1"/>
        <n v="0.36816599999999999" u="1"/>
        <n v="19.635757000000002" u="1"/>
        <n v="21.007918" u="1"/>
        <n v="31.659859000000001" u="1"/>
        <n v="2.2817E-2" u="1"/>
        <n v="0.45017699999999999" u="1"/>
        <n v="0.15340100000000001" u="1"/>
        <n v="0.55798099999999995" u="1"/>
        <n v="0.128443" u="1"/>
        <n v="0.27926899999999999" u="1"/>
        <n v="7.3059560000000001" u="1"/>
        <n v="33.084470000000003" u="1"/>
        <n v="35.988776000000001" u="1"/>
        <n v="0.165184" u="1"/>
        <n v="0.18224199999999999" u="1"/>
        <n v="0.23541200000000001" u="1"/>
        <n v="0.37440200000000001" u="1"/>
        <n v="0.50347200000000003" u="1"/>
        <n v="47.187840999999999" u="1"/>
        <n v="6.1629000000000003E-2" u="1"/>
        <n v="0.14219399999999999" u="1"/>
        <n v="0.45641300000000001" u="1"/>
        <n v="17.955321000000001" u="1"/>
        <n v="25.757759" u="1"/>
        <n v="85.124584999999996" u="1"/>
        <n v="519.51813100000004" u="1"/>
        <n v="2.0333E-2" u="1"/>
        <n v="94.176052999999996" u="1"/>
        <n v="0.16370899999999999" u="1"/>
        <n v="16.042997" u="1"/>
        <n v="24.539311000000001" u="1"/>
        <n v="28.328081000000001" u="1"/>
        <n v="28.349364999999999" u="1"/>
        <n v="2.7632E-2" u="1"/>
        <n v="4.9116E-2" u="1"/>
        <n v="0.15518000000000001" u="1"/>
        <n v="0.20044999999999999" u="1"/>
        <n v="0.28742000000000001" u="1"/>
        <n v="0.59719199999999995" u="1"/>
        <n v="18.449978999999999" u="1"/>
        <n v="0.143208" u="1"/>
        <n v="24.767022999999998" u="1"/>
        <n v="24.915043000000001" u="1"/>
        <n v="9.4056000000000001E-2" u="1"/>
        <n v="0.15695899999999999" u="1"/>
        <n v="0.203568" u="1"/>
        <n v="0.21209700000000001" u="1"/>
        <n v="0.24030899999999999" u="1"/>
        <n v="0.52305999999999997" u="1"/>
        <n v="0.26932699999999998" u="1"/>
        <n v="0.39272499999999999" u="1"/>
        <n v="23.513788000000002" u="1"/>
        <n v="34.720346999999997" u="1"/>
        <n v="0.20879" u="1"/>
        <n v="0.47473599999999999" u="1"/>
        <n v="37.998047999999997" u="1"/>
        <n v="35.456791000000003" u="1"/>
        <n v="0.15154799999999999" u="1"/>
        <n v="0.111689" u="1"/>
        <n v="0.160077" u="1"/>
        <n v="0.181728" u="1"/>
        <n v="0.183696" u="1"/>
        <n v="0.29721399999999998" u="1"/>
        <n v="0.43307699999999999" u="1"/>
        <n v="20.597525000000001" u="1"/>
        <n v="31.083518000000002" u="1"/>
        <n v="0.19681799999999999" u="1"/>
        <n v="0.38316099999999997" u="1"/>
        <n v="29.707452" u="1"/>
        <n v="0.357574" u="1"/>
        <n v="30.387554000000002" u="1"/>
        <n v="0.42225499999999999" u="1"/>
        <n v="0.19337499999999999" u="1"/>
        <n v="0.100769" u="1"/>
        <n v="0.238645" u="1"/>
        <n v="0.350688" u="1"/>
        <n v="17.599181999999999" u="1"/>
        <n v="50.257072000000001" u="1"/>
        <n v="0.19203600000000001" u="1"/>
        <n v="0.28765000000000002" u="1"/>
        <n v="25.808534000000002" u="1"/>
        <n v="200.66048900000001" u="1"/>
        <n v="0.196493" u="1"/>
        <n v="0.28344200000000003" u="1"/>
        <n v="12.492231" u="1"/>
        <n v="32.410584" u="1"/>
        <n v="39.150924000000003" u="1"/>
        <n v="128.14186799999999" u="1"/>
        <n v="0.12823300000000001" u="1"/>
        <n v="0.134794" u="1"/>
        <n v="0.14332300000000001" u="1"/>
        <n v="0.35233100000000001" u="1"/>
        <n v="0.36086000000000001" u="1"/>
        <n v="9.2021739999999994" u="1"/>
        <n v="27.935067" u="1"/>
        <n v="0.16497400000000001" u="1"/>
        <n v="0.180064" u="1"/>
        <n v="0.70995600000000003" u="1"/>
        <n v="21.874828999999998" u="1"/>
        <n v="102.039264" u="1"/>
        <n v="0.140016" u="1"/>
        <n v="25.779169" u="1"/>
        <n v="80.685004000000006" u="1"/>
        <n v="3.7746000000000002E-2" u="1"/>
        <n v="0.131351" u="1"/>
        <n v="0.16809199999999999" u="1"/>
        <n v="0.17005999999999999" u="1"/>
        <n v="0.35003800000000002" u="1"/>
        <n v="39.235517999999999" u="1"/>
        <n v="6.9757E-2" u="1"/>
        <n v="0.213362" u="1"/>
        <n v="0.30865100000000001" u="1"/>
        <n v="0.31718000000000002" u="1"/>
        <n v="0.35588900000000001" u="1"/>
        <n v="16.495484000000001" u="1"/>
        <n v="29.530515000000001" u="1"/>
        <n v="60.176321999999999" u="1"/>
        <n v="57.805394999999997" u="1"/>
        <n v="30.507176999999999" u="1"/>
        <n v="4.9842999999999998E-2" u="1"/>
        <n v="0.12656899999999999" u="1"/>
        <n v="14.83934" u="1"/>
        <n v="25.591636999999999" u="1"/>
        <n v="25.661481999999999" u="1"/>
        <n v="134.97682900000001" u="1"/>
        <n v="3.2286000000000002E-2" u="1"/>
        <n v="0.194829" u="1"/>
        <n v="5.365945" u="1"/>
        <n v="20.981735" u="1"/>
        <n v="31.310110000000002" u="1"/>
        <n v="45.783081000000003" u="1"/>
        <n v="519.972714" u="1"/>
        <n v="12.598017" u="1"/>
        <n v="17.003644999999999" u="1"/>
        <n v="41.202793" u="1"/>
        <n v="44.781750000000002" u="1"/>
        <n v="10.150888999999999" u="1"/>
        <n v="27.847991" u="1"/>
        <n v="346.91893499999998" u="1"/>
        <n v="2.1493000000000002E-2" u="1"/>
        <n v="0.14477699999999999" u="1"/>
        <n v="10.397323999999999" u="1"/>
        <n v="18.387221" u="1"/>
        <n v="24.606894" u="1"/>
        <n v="1.6733000000000001E-2" u="1"/>
        <n v="3.6838000000000003E-2" u="1"/>
        <n v="0.16642799999999999" u="1"/>
        <n v="0.37689" u="1"/>
        <n v="25.743262000000001" u="1"/>
        <n v="50.784005999999998" u="1"/>
        <n v="51.727178000000002" u="1"/>
        <n v="51.926096000000001" u="1"/>
        <n v="722.42966799999999" u="1"/>
        <n v="5.1928000000000002E-2" u="1"/>
        <n v="0.1106" u="1"/>
        <n v="0.134909" u="1"/>
        <n v="0.196608" u="1"/>
        <n v="0.27514300000000003" u="1"/>
        <n v="18.272171" u="1"/>
        <n v="24.938241000000001" u="1"/>
        <n v="0.15656" u="1"/>
        <n v="0.16312099999999999" u="1"/>
        <n v="0.17165" u="1"/>
        <n v="0.21825900000000001" u="1"/>
        <n v="9.1000669999999992" u="1"/>
        <n v="21.008441000000001" u="1"/>
        <n v="191.884309" u="1"/>
        <n v="0.129498" u="1"/>
        <n v="22.667293000000001" u="1"/>
        <n v="45.602758999999999" u="1"/>
        <n v="0.168207" u="1"/>
        <n v="0.42834299999999997" u="1"/>
        <n v="29.635096000000001" u="1"/>
        <n v="80.422832" u="1"/>
        <n v="0.189858" u="1"/>
        <n v="0.54897300000000004" u="1"/>
        <n v="15.598101" u="1"/>
        <n v="32.679870000000001" u="1"/>
        <n v="123.280261" u="1"/>
        <n v="8.3534649999999999" u="1"/>
        <n v="18.756959999999999" u="1"/>
        <n v="19.092212" u="1"/>
        <n v="0.162796" u="1"/>
        <n v="18.273688" u="1"/>
        <n v="0.116329" u="1"/>
        <n v="0.17132500000000001" u="1"/>
        <n v="0.293466" u="1"/>
        <n v="0.31511699999999998" u="1"/>
        <n v="0.42539300000000002" u="1"/>
        <n v="0.46869499999999997" u="1"/>
        <n v="34.901685999999998" u="1"/>
        <n v="90.177950999999993" u="1"/>
        <n v="0.131277" u="1"/>
        <n v="22.815013" u="1"/>
        <n v="51.179631000000001" u="1"/>
        <n v="143.33409399999999" u="1"/>
        <n v="0.17654700000000001" u="1"/>
        <n v="0.25667200000000001" u="1"/>
        <n v="68.085635999999994" u="1"/>
        <n v="24.670175" u="1"/>
        <n v="0.111327" u="1"/>
        <n v="0.182972" u="1"/>
        <n v="26.211639999999999" u="1"/>
        <n v="195.842952" u="1"/>
        <n v="5.5572000000000003E-2" u="1"/>
        <n v="0.204623" u="1"/>
        <n v="0.228242" u="1"/>
        <n v="0.29970200000000002" u="1"/>
        <n v="0.59884700000000002" u="1"/>
        <n v="34.300727000000002" u="1"/>
        <n v="2.6100000000000002E-2" u="1"/>
        <n v="0.17113600000000001" u="1"/>
        <n v="0.23480300000000001" u="1"/>
        <n v="60.795631" u="1"/>
        <n v="176.660101" u="1"/>
        <n v="0.19475500000000001" u="1"/>
        <n v="0.49390400000000001" u="1"/>
        <n v="30.208926000000002" u="1"/>
        <n v="4.5525999999999997E-2" u="1"/>
        <n v="43.394792000000002" u="1"/>
        <n v="44.372751000000001" u="1"/>
        <n v="51.615830000000003" u="1"/>
        <n v="0.13095200000000001" u="1"/>
        <n v="0.13948099999999999" u="1"/>
        <n v="0.20118" u="1"/>
        <n v="84.310963000000001" u="1"/>
        <n v="88.479962" u="1"/>
        <n v="4.3059E-2" u="1"/>
        <n v="0.38794899999999999" u="1"/>
        <n v="0.40500700000000001" u="1"/>
        <n v="0.25602200000000003" u="1"/>
        <n v="0.46995999999999999" u="1"/>
        <n v="0.48308200000000001" u="1"/>
        <n v="7.2389330000000003" u="1"/>
        <n v="28.639634999999998" u="1"/>
        <n v="30.136444000000001" u="1"/>
        <n v="0.60394199999999998" u="1"/>
        <n v="56.518593000000003" u="1"/>
        <n v="4.0065999999999997E-2" u="1"/>
        <n v="0.53237500000000004" u="1"/>
        <n v="0.42436499999999999" u="1"/>
        <n v="36.754607999999998" u="1"/>
        <n v="45.081617999999999" u="1"/>
        <n v="4.7611000000000001E-2" u="1"/>
        <n v="0.12617" u="1"/>
        <n v="0.13273099999999999" u="1"/>
        <n v="0.28784500000000002" u="1"/>
        <n v="7.0446999999999996E-2" u="1"/>
        <n v="0.2397" u="1"/>
        <n v="0.39150699999999999" u="1"/>
        <n v="18.681819000000001" u="1"/>
        <n v="19.968024" u="1"/>
        <n v="91.471339999999998" u="1"/>
        <n v="0.19309100000000001" u="1"/>
        <n v="6.2175000000000001E-2" u="1"/>
        <n v="135.69714300000001" u="1"/>
        <n v="5.2655E-2" u="1"/>
        <n v="45.021819000000001" u="1"/>
        <n v="78.060175999999998" u="1"/>
        <n v="4.2151000000000001E-2" u="1"/>
        <n v="9.2030000000000001E-2" u="1"/>
        <n v="0.15093899999999999" u="1"/>
        <n v="0.1575" u="1"/>
        <n v="27.537754" u="1"/>
        <n v="44.526860999999997" u="1"/>
        <n v="59.289321000000001" u="1"/>
        <n v="0.13450999999999999" u="1"/>
        <n v="0.16602900000000001" u="1"/>
        <n v="0.181119" u="1"/>
        <n v="0.43645200000000001" u="1"/>
        <n v="0.54813299999999998" u="1"/>
        <n v="20.859998000000001" u="1"/>
        <n v="37.350791000000001" u="1"/>
        <n v="49.785434000000002" u="1"/>
        <n v="0.41671599999999998" u="1"/>
        <n v="30.469308000000002" u="1"/>
        <n v="66.657475000000005" u="1"/>
        <n v="7.8415119999999998" u="1"/>
        <n v="38.939996999999998" u="1"/>
        <n v="9.3589000000000006E-2" u="1"/>
        <n v="0.101134" u="1"/>
        <n v="0.17111499999999999" u="1"/>
        <n v="438.62020899999999" u="1"/>
        <n v="0.60390699999999997" u="1"/>
        <n v="66.536410000000004" u="1"/>
        <n v="97.183126000000001" u="1"/>
        <n v="0.22097800000000001" u="1"/>
        <n v="5.0908160000000002" u="1"/>
        <n v="16.595465999999998" u="1"/>
        <n v="54.368785000000003" u="1"/>
        <n v="0.174369" u="1"/>
        <n v="0.25231599999999998" u="1"/>
        <n v="0.269374" u="1"/>
        <n v="0.73047799999999996" u="1"/>
        <n v="20.081954" u="1"/>
        <n v="88.154430000000005" u="1"/>
        <n v="0.48331200000000002" u="1"/>
        <n v="7.6107999999999995E-2" u="1"/>
        <n v="3.4189999999999998E-2" u="1"/>
        <n v="0.20441300000000001" u="1"/>
        <n v="0.34717700000000001" u="1"/>
        <n v="6.0716999999999999" u="1"/>
        <n v="0.16239700000000001" u="1"/>
        <n v="0.28873199999999999" u="1"/>
        <n v="0.578928" u="1"/>
        <n v="51.678417000000003" u="1"/>
        <n v="69.902794" u="1"/>
        <n v="0.297261" u="1"/>
        <n v="0.33596999999999999" u="1"/>
        <n v="16.189549" u="1"/>
        <n v="26.576083000000001" u="1"/>
        <n v="0.38780100000000001" u="1"/>
        <n v="24.864764999999998" u="1"/>
        <n v="2.2690999999999999E-2" u="1"/>
        <n v="3.1689000000000002E-2" u="1"/>
        <n v="5.6791000000000001E-2" u="1"/>
        <n v="0.100302" u="1"/>
        <n v="0.16092200000000001" u="1"/>
        <n v="0.189134" u="1"/>
        <n v="165.582278" u="1"/>
        <n v="0.337613" u="1"/>
        <n v="0.149086" u="1"/>
        <n v="0.172705" u="1"/>
        <n v="0.234404" u="1"/>
        <n v="0.257517" u="1"/>
        <n v="9.0887779999999996" u="1"/>
        <n v="17.514417000000002" u="1"/>
        <n v="27.074646000000001" u="1"/>
        <n v="29.723143" u="1"/>
        <n v="45.838081000000003" u="1"/>
        <n v="0.27916800000000003" u="1"/>
        <n v="47.759183" u="1"/>
        <n v="6.6747000000000001E-2" u="1"/>
        <n v="3.3773999999999998E-2" u="1"/>
        <n v="5.0839000000000002E-2" u="1"/>
        <n v="6.2439200000000001" u="1"/>
        <n v="49.985174999999998" u="1"/>
        <n v="0.154172" u="1"/>
        <n v="0.167294" u="1"/>
        <n v="0.374029" u="1"/>
        <n v="80.283637999999996" u="1"/>
        <n v="0.129214" u="1"/>
        <n v="17.307417999999998" u="1"/>
        <n v="2.7243E-2" u="1"/>
        <n v="2.2237E-2" u="1"/>
        <n v="0.21898899999999999" u="1"/>
        <n v="17.999206000000001" u="1"/>
        <n v="49.072614000000002" u="1"/>
        <n v="3.8325999999999999E-2" u="1"/>
        <n v="0.13563900000000001" u="1"/>
        <n v="0.14219999999999999" u="1"/>
        <n v="0.18090899999999999" u="1"/>
        <n v="0.60180199999999995" u="1"/>
        <n v="12.352192000000001" u="1"/>
        <n v="0.249169" u="1"/>
        <n v="0.42750300000000002" u="1"/>
        <n v="0.54729300000000003" u="1"/>
        <n v="48.421306000000001" u="1"/>
        <n v="51.247159000000003" u="1"/>
        <n v="0.39923799999999998" u="1"/>
        <n v="30.461103999999999" u="1"/>
        <n v="148.64211399999999" u="1"/>
        <n v="0.17760200000000001" u="1"/>
        <n v="52.665522000000003" u="1"/>
        <n v="171.31707299999999" u="1"/>
        <n v="0.10102899999999999" u="1"/>
        <n v="0.52285800000000004" u="1"/>
        <n v="6.5915000000000001E-2" u="1"/>
        <n v="0.108574" u="1"/>
        <n v="0.12268" u="1"/>
        <n v="0.15384700000000001" u="1"/>
        <n v="0.44686100000000001" u="1"/>
        <n v="29.506246000000001" u="1"/>
        <n v="0.128889" u="1"/>
        <n v="0.143979" u="1"/>
        <n v="0.35364299999999999" u="1"/>
        <n v="0.39235199999999998" u="1"/>
        <n v="84.673582999999994" u="1"/>
        <n v="4.0411000000000002E-2" u="1"/>
        <n v="0.15054000000000001" u="1"/>
        <n v="0.17415900000000001" u="1"/>
        <n v="0.25648900000000002" u="1"/>
        <n v="19.967300999999999" u="1"/>
        <n v="42.729509999999998" u="1"/>
        <n v="16.492228000000001" u="1"/>
        <n v="19.731508000000002" u="1"/>
        <n v="81.317955999999995" u="1"/>
        <n v="2.7035E-2" u="1"/>
        <n v="17.195702000000001" u="1"/>
        <n v="3.7909999999999999E-2" u="1"/>
        <n v="0.125446" u="1"/>
        <n v="0.38546599999999998" u="1"/>
        <n v="31.702352999999999" u="1"/>
        <n v="4.4963000000000003E-2" u="1"/>
        <n v="0.27518999999999999" u="1"/>
        <n v="0.30536999999999997" u="1"/>
        <n v="0.42023899999999997" u="1"/>
        <n v="8.0880340000000004" u="1"/>
        <n v="28.194032" u="1"/>
        <n v="0.34867199999999998" u="1"/>
        <n v="0.38738099999999998" u="1"/>
        <n v="0.61018300000000003" u="1"/>
        <n v="27.164904" u="1"/>
        <n v="0.167409" u="1"/>
        <n v="0.22910800000000001" u="1"/>
        <n v="0.43068299999999998" u="1"/>
        <n v="9.0644360000000006" u="1"/>
        <n v="442.579294" u="1"/>
        <n v="18.867508000000001" u="1"/>
        <n v="63.380443999999997" u="1"/>
        <n v="7.2627999999999998E-2" u="1"/>
        <n v="0.182363" u="1"/>
        <n v="0.29454799999999998" u="1"/>
        <n v="81.770128999999997" u="1"/>
        <n v="5.7551999999999999E-2" u="1"/>
        <n v="0.29848400000000003" u="1"/>
        <n v="19.943629000000001" u="1"/>
        <n v="0.17905599999999999" u="1"/>
        <n v="0.37196600000000002" u="1"/>
        <n v="55.915045999999997" u="1"/>
        <n v="179.36137099999999" u="1"/>
        <n v="49.580323" u="1"/>
        <n v="4.7014E-2" u="1"/>
        <n v="0.123407" u="1"/>
        <n v="9.0594870000000007" u="1"/>
        <n v="5.4559000000000003E-2" u="1"/>
        <n v="6.8268999999999996E-2" u="1"/>
        <n v="0.17364499999999999" u="1"/>
        <n v="0.24387300000000001" u="1"/>
        <n v="0.25939699999999999" u="1"/>
        <n v="0.38673099999999999" u="1"/>
        <n v="0.39132400000000001" u="1"/>
        <n v="0.41691099999999998" u="1"/>
        <n v="0.110928" u="1"/>
        <n v="0.18873500000000001" u="1"/>
        <n v="0.19070300000000001" u="1"/>
        <n v="0.34140799999999999" u="1"/>
        <n v="0.45168399999999997" u="1"/>
        <n v="0.55235299999999998" u="1"/>
        <n v="0.61271299999999995" u="1"/>
        <n v="30.840140999999999" u="1"/>
        <n v="39.943984999999998" u="1"/>
        <n v="0.20382500000000001" u="1"/>
        <n v="0.22744400000000001" u="1"/>
        <n v="9.5942910000000001" u="1"/>
        <n v="5.1566000000000001E-2" u="1"/>
        <n v="8.5545209999999994" u="1"/>
        <n v="38.918213000000002" u="1"/>
        <n v="4.1554000000000001E-2" u="1"/>
        <n v="5.9110999999999997E-2" u="1"/>
        <n v="0.17216999999999999" u="1"/>
        <n v="0.25251099999999999" u="1"/>
        <n v="23.891534" u="1"/>
        <n v="35.530363999999999" u="1"/>
        <n v="128.03782000000001" u="1"/>
        <n v="3.1542000000000001E-2" u="1"/>
        <n v="0.308278" u="1"/>
        <n v="519.40058599999998" u="1"/>
        <n v="0.138683" u="1"/>
        <n v="0.22203300000000001" u="1"/>
        <n v="37.054698999999999" u="1"/>
        <n v="38.380116000000001" u="1"/>
        <n v="58.564211" u="1"/>
        <n v="19.141393000000001" u="1"/>
        <n v="36.629314999999998" u="1"/>
        <n v="150.164163" u="1"/>
        <n v="0.48121399999999998" u="1"/>
        <n v="27.974226999999999" u="1"/>
        <n v="162.573396" u="1"/>
        <n v="3.6586E-2" u="1"/>
        <n v="0.15032999999999999" u="1"/>
        <n v="0.20546800000000001" u="1"/>
        <n v="0.22711899999999999" u="1"/>
        <n v="22.791740999999998" u="1"/>
        <n v="47.97692" u="1"/>
        <n v="0.16542000000000001" u="1"/>
        <n v="6.3680630000000003" u="1"/>
        <n v="35.085213000000003" u="1"/>
        <n v="56.462815999999997" u="1"/>
        <n v="62.102594000000003" u="1"/>
        <n v="0.217251" u="1"/>
        <n v="0.32495800000000002" u="1"/>
        <n v="8.3114310000000007" u="1"/>
        <n v="117.554576" u="1"/>
        <n v="34.781362999999999" u="1"/>
        <n v="5.8694999999999997E-2" u="1"/>
        <n v="8.9020000000000002E-2" u="1"/>
        <n v="0.10410999999999999" u="1"/>
        <n v="1.9381109999999999" u="1"/>
        <n v="27.100629000000001" u="1"/>
        <n v="1.8637000000000001E-2" u="1"/>
        <n v="0.257712" u="1"/>
        <n v="0.41128999999999999" u="1"/>
        <n v="17.181775999999999" u="1"/>
        <n v="28.127669000000001" u="1"/>
        <n v="31.444852999999998" u="1"/>
        <n v="0.135051" u="1"/>
        <n v="0.137019" u="1"/>
        <n v="0.150141" u="1"/>
        <n v="0.22889799999999999" u="1"/>
        <n v="0.301014" u="1"/>
        <n v="5.2916049999999997" u="1"/>
        <n v="65.027431000000007" u="1"/>
        <n v="0.24202000000000001" u="1"/>
        <n v="32.5548" u="1"/>
        <n v="66.804666999999995" u="1"/>
        <n v="0.27274900000000002" u="1"/>
        <n v="67.644945000000007" u="1"/>
        <n v="0.15656600000000001" u="1"/>
        <n v="2.1159000000000001E-2" u="1"/>
        <n v="0.121743" u="1"/>
        <n v="0.131608" u="1"/>
        <n v="0.133576" u="1"/>
        <n v="6.6604999999999998E-2" u="1"/>
        <n v="0.14013700000000001" u="1"/>
        <n v="0.155227" u="1"/>
        <n v="0.24054500000000001" u="1"/>
        <n v="18.524571999999999" u="1"/>
        <n v="19.095617000000001" u="1"/>
        <n v="8.1695000000000004E-2" u="1"/>
        <n v="0.115825" u="1"/>
        <n v="0.20049700000000001" u="1"/>
        <n v="0.46274300000000002" u="1"/>
        <n v="6.2986469999999999" u="1"/>
        <n v="28.006626000000001" u="1"/>
        <n v="51.986288999999999" u="1"/>
        <n v="7.3097999999999996E-2" u="1"/>
        <n v="0.50290400000000002" u="1"/>
        <n v="49.389437999999998" u="1"/>
        <n v="75.144514999999998" u="1"/>
        <n v="26.061332" u="1"/>
        <n v="29.612492" u="1"/>
        <n v="30.308185000000002" u="1"/>
        <n v="4.0230000000000002E-2" u="1"/>
        <n v="4.7774999999999998E-2" u="1"/>
        <n v="0.16687399999999999" u="1"/>
        <n v="0.18196399999999999" u="1"/>
        <n v="0.228573" u="1"/>
        <n v="3.0980000000000001E-2" u="1"/>
        <n v="0.19508600000000001" u="1"/>
        <n v="0.26750600000000002" u="1"/>
        <n v="0.66638200000000003" u="1"/>
        <n v="0.841611" u="1"/>
        <n v="105.744429" u="1"/>
        <n v="0.371168" u="1"/>
        <n v="52.040242999999997" u="1"/>
        <n v="52.784497000000002" u="1"/>
        <n v="67.392325" u="1"/>
        <n v="0.17865700000000001" u="1"/>
        <n v="4.6393279999999999" u="1"/>
        <n v="31.339100999999999" u="1"/>
        <n v="3.7728999999999999E-2" u="1"/>
        <n v="0.26521299999999998" u="1"/>
        <n v="0.42731999999999998" u="1"/>
        <n v="20.406711000000001" u="1"/>
        <n v="2.5711000000000001E-2" u="1"/>
        <n v="5.2818999999999998E-2" u="1"/>
        <n v="0.44897100000000001" u="1"/>
        <n v="17.270246" u="1"/>
        <n v="56.958596999999997" u="1"/>
        <n v="0.13847300000000001" u="1"/>
        <n v="13.281064000000001" u="1"/>
        <n v="16.604167" u="1"/>
        <n v="34.875673999999997" u="1"/>
        <n v="36.976497999999999" u="1"/>
        <n v="53.866788" u="1"/>
        <n v="0.54157100000000002" u="1"/>
        <n v="0.56781499999999996" u="1"/>
        <n v="32.563974999999999" u="1"/>
        <n v="4.2280999999999999E-2" u="1"/>
        <n v="0.30583700000000003" u="1"/>
        <n v="0.49812400000000001" u="1"/>
        <n v="15.223226" u="1"/>
        <n v="20.248273000000001" u="1"/>
        <n v="23.072586999999999" u="1"/>
        <n v="26.542216" u="1"/>
        <n v="45.439022000000001" u="1"/>
        <n v="68.600252999999995" u="1"/>
        <n v="445.71633300000002" u="1"/>
        <n v="5.7370999999999998E-2" u="1"/>
        <n v="0.13306200000000001" u="1"/>
        <n v="0.18820000000000001" u="1"/>
        <n v="0.24199899999999999" u="1"/>
        <n v="16.371459000000002" u="1"/>
        <n v="0.17833199999999999" u="1"/>
        <n v="0.41775600000000002" u="1"/>
        <n v="30.866423999999999" u="1"/>
        <n v="0.35931099999999999" u="1"/>
        <n v="17.989011000000001" u="1"/>
        <n v="26.126701000000001" u="1"/>
        <n v="34.075254999999999" u="1"/>
        <n v="0.42426399999999997" u="1"/>
        <n v="22.633700000000001" u="1"/>
        <n v="3.7312999999999999E-2" u="1"/>
        <n v="0.221498" u="1"/>
        <n v="7.9837689999999997" u="1"/>
        <n v="20.070888" u="1"/>
        <n v="29.412182999999999" u="1"/>
        <n v="123.561483" u="1"/>
        <n v="4.4858000000000002E-2" u="1"/>
        <n v="183.762148" u="1"/>
        <n v="3.4354000000000003E-2" u="1"/>
        <n v="0.141402" u="1"/>
        <n v="0.14337" u="1"/>
        <n v="0.29206500000000002" u="1"/>
        <n v="0.30518699999999999" u="1"/>
        <n v="0.322245" u="1"/>
        <n v="0.58942399999999995" u="1"/>
        <n v="27.129819999999999" u="1"/>
        <n v="482.96558299999998" u="1"/>
        <n v="5.9456000000000002E-2" u="1"/>
        <n v="0.15649199999999999" u="1"/>
        <n v="0.33536700000000003" u="1"/>
        <n v="0.46461599999999997" u="1"/>
        <n v="279.739374" u="1"/>
        <n v="0.186672" u="1"/>
        <n v="0.93786099999999994" u="1"/>
        <n v="0.28977199999999997" u="1"/>
        <n v="0.61364700000000005" u="1"/>
        <n v="27.884191999999999" u="1"/>
        <n v="3.1852999999999999E-2" u="1"/>
        <n v="4.9410000000000003E-2" u="1"/>
        <n v="0.120654" u="1"/>
        <n v="0.13139799999999999" u="1"/>
        <n v="29.704567000000001" u="1"/>
        <n v="39.317666000000003" u="1"/>
        <n v="2.2773000000000002E-2" u="1"/>
        <n v="3.9398000000000002E-2" u="1"/>
        <n v="29.862185" u="1"/>
        <n v="7.3061000000000001E-2" u="1"/>
        <n v="0.123265" u="1"/>
        <n v="0.21340899999999999" u="1"/>
        <n v="0.47085199999999999" u="1"/>
        <n v="0.47544500000000001" u="1"/>
        <n v="186.499852" u="1"/>
        <n v="0.15171000000000001" u="1"/>
        <n v="0.20488000000000001" u="1"/>
        <n v="0.39075599999999999" u="1"/>
        <n v="44.135263999999999" u="1"/>
        <n v="27.767054000000002" u="1"/>
        <n v="5.3962000000000003E-2" u="1"/>
        <n v="6.1506999999999999E-2" u="1"/>
        <n v="0.25002799999999997" u="1"/>
        <n v="17.136396999999999" u="1"/>
        <n v="36.213870999999997" u="1"/>
        <n v="61.134062" u="1"/>
        <n v="2.0289000000000001E-2" u="1"/>
        <n v="0.13317699999999999" u="1"/>
        <n v="0.18831500000000001" u="1"/>
        <n v="0.29332999999999998" u="1"/>
        <n v="0.46396599999999999" u="1"/>
        <n v="13.893072999999999" u="1"/>
        <n v="3.3938000000000003E-2" u="1"/>
        <n v="0.609012" u="1"/>
        <n v="0.1048" u="1"/>
        <n v="0.36681200000000003" u="1"/>
        <n v="0.152724" u="1"/>
        <n v="45.432034999999999" u="1"/>
        <n v="49.923011000000002" u="1"/>
        <n v="0.12973399999999999" u="1"/>
        <n v="0.27791500000000002" u="1"/>
        <n v="4.8502000000000003E-2" u="1"/>
        <n v="0.213084" u="1"/>
        <n v="0.221613" u="1"/>
        <n v="5.9715939999999996" u="1"/>
        <n v="17.764033000000001" u="1"/>
        <n v="6.4684000000000005E-2" u="1"/>
        <n v="0.194687" u="1"/>
        <n v="0.39863500000000002" u="1"/>
        <n v="0.156607" u="1"/>
        <n v="0.48917500000000003" u="1"/>
        <n v="18.625125000000001" u="1"/>
        <n v="36.368009999999998" u="1"/>
        <n v="6.6750679999999996" u="1"/>
        <n v="21.727799999999998" u="1"/>
        <n v="33.522931999999997" u="1"/>
        <n v="55.886304000000003" u="1"/>
        <n v="80.536778999999996" u="1"/>
        <n v="0.25129299999999999" u="1"/>
        <n v="0.26441500000000001" u="1"/>
        <n v="0.45210899999999998" u="1"/>
        <n v="5.0587E-2" u="1"/>
        <n v="0.12954499999999999" u="1"/>
        <n v="0.138074" u="1"/>
        <n v="0.151196" u="1"/>
        <n v="0.214863" u="1"/>
        <n v="40.785207" u="1"/>
        <n v="5.8132000000000003E-2" u="1"/>
        <n v="0.14463500000000001" u="1"/>
        <n v="0.24504300000000001" u="1"/>
        <n v="15.461653999999999" u="1"/>
        <n v="163.26587799999999" u="1"/>
        <n v="0.87337500000000001" u="1"/>
        <n v="4.4428960000000002" u="1"/>
        <n v="8.85623" u="1"/>
        <n v="20.659708999999999" u="1"/>
        <n v="32.243687999999999" u="1"/>
        <n v="56.964961000000002" u="1"/>
        <n v="6.8786E-2" u="1"/>
        <n v="6.7163500000000003" u="1"/>
        <n v="32.477392999999999" u="1"/>
        <n v="5.5139000000000001E-2" u="1"/>
        <n v="0.12610199999999999" u="1"/>
        <n v="0.134631" u="1"/>
        <n v="0.18124000000000001" u="1"/>
        <n v="0.22454199999999999" u="1"/>
        <n v="0.36119099999999998" u="1"/>
        <n v="58.329312000000002" u="1"/>
        <n v="4.5619E-2" u="1"/>
        <n v="0.156282" u="1"/>
        <n v="0.171372" u="1"/>
        <n v="0.233071" u="1"/>
        <n v="0.24816099999999999" u="1"/>
        <n v="22.969048999999998" u="1"/>
        <n v="29.469170999999999" u="1"/>
        <n v="349.68218400000001" u="1"/>
        <n v="0.20155200000000001" u="1"/>
        <n v="0.26797300000000002" u="1"/>
        <n v="0.28962399999999999" u="1"/>
        <n v="0.55244700000000002" u="1"/>
        <n v="32.117949000000003" u="1"/>
        <n v="33.455323" u="1"/>
        <n v="0.58454200000000001" u="1"/>
        <n v="0.63905100000000004" u="1"/>
        <n v="11.149084999999999" u="1"/>
        <n v="76.156773999999999" u="1"/>
        <n v="5.2637999999999997E-2" u="1"/>
        <n v="0.119565" u="1"/>
        <n v="12.504761" u="1"/>
        <n v="18.926286999999999" u="1"/>
        <n v="53.417655000000003" u="1"/>
        <n v="0.14430999999999999" u="1"/>
        <n v="0.165961" u="1"/>
        <n v="0.16792899999999999" u="1"/>
        <n v="11.242701" u="1"/>
        <n v="63.723925999999999" u="1"/>
        <n v="0.18958" u="1"/>
        <n v="0.252558" u="1"/>
        <n v="0.29979600000000001" u="1"/>
        <n v="0.488147" u="1"/>
        <n v="23.381656" u="1"/>
        <n v="5.7716000000000003E-2" u="1"/>
        <n v="0.61407199999999995" u="1"/>
        <n v="33.505130000000001" u="1"/>
        <n v="36.448369999999997" u="1"/>
        <n v="51.475687999999998" u="1"/>
        <n v="52.641150000000003" u="1"/>
        <n v="53.487200000000001" u="1"/>
        <n v="7.5820540000000003" u="1"/>
        <n v="0.109629" u="1"/>
        <n v="0.19269800000000001" u="1"/>
        <n v="0.20122699999999999" u="1"/>
        <n v="11.411220999999999" u="1"/>
        <n v="0.231407" u="1"/>
        <n v="136.11285799999999" u="1"/>
        <n v="0.15265000000000001" u="1"/>
        <n v="0.17626900000000001" u="1"/>
        <n v="0.26923799999999998" u="1"/>
        <n v="0.27776699999999999" u="1"/>
        <n v="0.28629599999999999" u="1"/>
        <n v="0.45299600000000001" u="1"/>
        <n v="0.47005400000000003" u="1"/>
        <n v="25.193950000000001" u="1"/>
        <n v="45.486812" u="1"/>
        <n v="38.957873999999997" u="1"/>
        <n v="9.8709000000000005E-2" u="1"/>
        <n v="0.14920700000000001" u="1"/>
        <n v="0.17085800000000001" u="1"/>
        <n v="0.17282600000000001" u="1"/>
        <n v="0.41133700000000001" u="1"/>
        <n v="0.41593000000000002" u="1"/>
        <n v="0.43298799999999998" u="1"/>
        <n v="44.846919" u="1"/>
        <n v="0.10131999999999999" u="1"/>
        <n v="0.13933899999999999" u="1"/>
        <n v="8.4649699999999992" u="1"/>
        <n v="19.273921999999999" u="1"/>
        <n v="38.762560999999998" u="1"/>
        <n v="3.1671999999999999E-2" u="1"/>
        <n v="0.15442900000000001" u="1"/>
        <n v="0.404723" u="1"/>
        <n v="9.9559359999999995" u="1"/>
        <n v="42.348230000000001" u="1"/>
        <n v="104.201104" u="1"/>
        <n v="31.878667" u="1"/>
        <n v="34.423758999999997" u="1"/>
        <n v="3.9217000000000002E-2" u="1"/>
        <n v="0.17594399999999999" u="1"/>
        <n v="0.439224" u="1"/>
        <n v="24.708041000000001" u="1"/>
        <n v="55.153160999999997" u="1"/>
        <n v="5.3815000000000002E-2" u="1"/>
        <n v="0.144425" u="1"/>
        <n v="0.23433599999999999" u="1"/>
        <n v="0.23630399999999999" u="1"/>
        <n v="0.315826" u="1"/>
        <n v="0.59364399999999995" u="1"/>
        <n v="9.5931470000000001" u="1"/>
        <n v="92.393241000000003" u="1"/>
        <n v="0.279032" u="1"/>
        <n v="0.70649200000000001" u="1"/>
        <n v="11.072426999999999" u="1"/>
        <n v="13.294404" u="1"/>
        <n v="6.7696999999999993E-2" u="1"/>
        <n v="0.16397200000000001" u="1"/>
        <n v="3.6508080000000001" u="1"/>
        <n v="26.734843999999999" u="1"/>
        <n v="3.4249000000000002E-2" u="1"/>
        <n v="12.511711" u="1"/>
        <n v="1.8964999999999999E-2" u="1"/>
        <n v="4.1301999999999998E-2" u="1"/>
        <n v="0.26361699999999999" u="1"/>
        <n v="61.143459999999997" u="1"/>
        <n v="67.740971000000002" u="1"/>
        <n v="0.184284" u="1"/>
        <n v="0.272146" u="1"/>
        <n v="0.46443299999999998" u="1"/>
        <n v="0.12914600000000001" u="1"/>
        <n v="68.177199000000002" u="1"/>
        <n v="31.094629999999999" u="1"/>
        <n v="0.15066099999999999" u="1"/>
        <n v="19.951636000000001" u="1"/>
        <n v="28.036339999999999" u="1"/>
        <n v="0.16575100000000001" u="1"/>
        <n v="0.180841" u="1"/>
        <n v="0.19593099999999999" u="1"/>
        <n v="0.29084700000000002" u="1"/>
        <n v="48.411678999999999" u="1"/>
        <n v="0.12570300000000001" u="1"/>
        <n v="0.25864599999999999" u="1"/>
        <n v="29.612591999999999" u="1"/>
        <n v="34.211185999999998" u="1"/>
        <n v="39.637523999999999" u="1"/>
        <n v="0.177534" u="1"/>
        <n v="0.44240400000000002" u="1"/>
        <n v="21.366364999999998" u="1"/>
        <n v="54.668475999999998" u="1"/>
        <n v="0.36624400000000001" u="1"/>
        <n v="0.10854" u="1"/>
        <n v="0.48543399999999998" u="1"/>
        <n v="0.49396299999999999" u="1"/>
        <n v="6.367286" u="1"/>
        <n v="47.533904999999997" u="1"/>
        <n v="163.608577" u="1"/>
        <n v="0.14391100000000001" u="1"/>
        <n v="0.14587900000000001" u="1"/>
        <n v="23.952798000000001" u="1"/>
        <n v="0.159001" u="1"/>
        <n v="0.18065200000000001" u="1"/>
        <n v="0.195742" u="1"/>
        <n v="0.27341100000000002" u="1"/>
        <n v="0.29046899999999998" u="1"/>
        <n v="0.12748200000000001" u="1"/>
        <n v="1.8494E-2" u="1"/>
        <n v="0.24954100000000001" u="1"/>
        <n v="27.226593999999999" u="1"/>
        <n v="126.90991699999999" u="1"/>
        <n v="291.36278900000002" u="1"/>
        <n v="0.34662100000000001" u="1"/>
        <n v="13.408744" u="1"/>
        <n v="25.679407000000001" u="1"/>
        <n v="0.18573799999999999" u="1"/>
        <n v="0.24087600000000001" u="1"/>
        <n v="0.81340500000000004" u="1"/>
        <n v="30.060506" u="1"/>
        <n v="27.046872" u="1"/>
        <n v="5.2456999999999997E-2" u="1"/>
        <n v="0.25531799999999999" u="1"/>
        <n v="40.898936999999997" u="1"/>
        <n v="89.374790000000004" u="1"/>
        <n v="261.51772499999998" u="1"/>
        <n v="0.57628999999999997" u="1"/>
        <n v="37.963478000000002" u="1"/>
        <n v="56.697515000000003" u="1"/>
        <n v="0.173766" u="1"/>
        <n v="0.188856" u="1"/>
        <n v="0.28981899999999999" u="1"/>
        <n v="7.6482250000000001" u="1"/>
        <n v="0.12715699999999999" u="1"/>
        <n v="6.7659999999999998E-2" u="1"/>
        <n v="0.18554899999999999" u="1"/>
        <n v="0.24068700000000001" u="1"/>
        <n v="0.24265500000000001" u="1"/>
        <n v="0.28714099999999998" u="1"/>
        <n v="7.7523530000000003" u="1"/>
        <n v="0.14746899999999999" u="1"/>
        <n v="0.194078" u="1"/>
        <n v="22.423715999999999" u="1"/>
        <n v="0.57170399999999999" u="1"/>
        <n v="59.944004999999997" u="1"/>
        <n v="28.219815000000001" u="1"/>
        <n v="0.104333" u="1"/>
        <n v="0.16045499999999999" u="1"/>
        <n v="34.266534" u="1"/>
        <n v="0.126968" u="1"/>
        <n v="0.128936" u="1"/>
        <n v="0.28484799999999999" u="1"/>
        <n v="0.44695499999999999" u="1"/>
        <n v="18.455224000000001" u="1"/>
        <n v="27.167314999999999" u="1"/>
        <n v="30.016818000000001" u="1"/>
        <n v="0.15911600000000001" u="1"/>
        <n v="63.646518999999998" u="1"/>
        <n v="0.18076700000000001" u="1"/>
        <n v="35.529615999999997" u="1"/>
        <n v="6.4216999999999996E-2" u="1"/>
        <n v="50.431766000000003" u="1"/>
        <n v="189.01300900000001" u="1"/>
        <n v="4.9574E-2" u="1"/>
        <n v="5.6626999999999997E-2" u="1"/>
        <n v="0.13861499999999999" u="1"/>
        <n v="0.248891" u="1"/>
        <n v="58.111102000000002" u="1"/>
        <n v="2.2855E-2" u="1"/>
        <n v="0.232462" u="1"/>
        <n v="0.245584" u="1"/>
        <n v="0.34291500000000003" u="1"/>
        <n v="0.34685100000000002" u="1"/>
        <n v="0.20750399999999999" u="1"/>
        <n v="0.60249900000000001" u="1"/>
        <n v="32.854838999999998" u="1"/>
        <n v="50.642069999999997" u="1"/>
        <n v="0.493815" u="1"/>
        <n v="30.513293000000001" u="1"/>
        <n v="43.551164999999997" u="1"/>
        <n v="3.0137000000000001E-2" u="1"/>
        <n v="5.4839399999999996" u="1"/>
        <n v="5.5565889999999998" u="1"/>
        <n v="52.423482" u="1"/>
        <n v="6.1670999999999997E-2" u="1"/>
        <n v="0.103501" u="1"/>
        <n v="0.15879099999999999" u="1"/>
        <n v="0.22048999999999999" u="1"/>
        <n v="43.344436999999999" u="1"/>
        <n v="57.685689000000004" u="1"/>
        <n v="0.15026200000000001" u="1"/>
        <n v="0.17191300000000001" u="1"/>
        <n v="0.290049" u="1"/>
        <n v="47.441181999999998" u="1"/>
        <n v="0.47839999999999999" u="1"/>
        <n v="30.565459000000001" u="1"/>
        <n v="49.343088000000002" u="1"/>
        <n v="5.1132999999999998E-2" u="1"/>
        <n v="0.15548400000000001" u="1"/>
        <n v="5.8678000000000001E-2" u="1"/>
        <n v="101.362807" u="1"/>
        <n v="2.7653E-2" u="1"/>
        <n v="0.185528" u="1"/>
        <n v="0.19864999999999999" u="1"/>
        <n v="24.607288" u="1"/>
        <n v="27.644023000000001" u="1"/>
        <n v="74.824251000000004" u="1"/>
        <n v="80.611500000000007" u="1"/>
        <n v="0.13039000000000001" u="1"/>
        <n v="0.23735899999999999" u="1"/>
        <n v="0.45839200000000002" u="1"/>
        <n v="0.59201300000000001" u="1"/>
        <n v="20.151648000000002" u="1"/>
        <n v="26.039425000000001" u="1"/>
        <n v="6.5012E-2" u="1"/>
        <n v="7.2556999999999996E-2" u="1"/>
        <n v="0.41306900000000002" u="1"/>
        <n v="0.41700500000000001" u="1"/>
        <n v="9.8389349999999993" u="1"/>
        <n v="18.762079" u="1"/>
        <n v="0.35855999999999999" u="1"/>
        <n v="0.46030700000000002" u="1"/>
        <n v="15.745684000000001" u="1"/>
        <n v="16.951301999999998" u="1"/>
        <n v="68.788075000000006" u="1"/>
        <n v="0.16502700000000001" u="1"/>
        <n v="18.184521" u="1"/>
        <n v="38.680948999999998" u="1"/>
        <n v="180.110838" u="1"/>
        <n v="6.1254999999999997E-2" u="1"/>
        <n v="8.3158930000000009" u="1"/>
        <n v="18.011312" u="1"/>
        <n v="29.450074999999998" u="1"/>
        <n v="0.17024900000000001" u="1"/>
        <n v="0.208958" u="1"/>
        <n v="0.15382000000000001" u="1"/>
        <n v="0.22208" u="1"/>
        <n v="0.38644699999999998" u="1"/>
        <n v="56.030839" u="1"/>
        <n v="101.473236" u="1"/>
        <n v="1.9900000000000001E-2" u="1"/>
        <n v="0.136626" u="1"/>
        <n v="96.198003" u="1"/>
        <n v="0.17336699999999999" u="1"/>
        <n v="0.22850500000000001" u="1"/>
        <n v="0.66610999999999998" u="1"/>
        <n v="137.20218499999999" u="1"/>
        <n v="196.68983600000001" u="1"/>
        <n v="0.16680600000000001" u="1"/>
        <n v="0.19698599999999999" u="1"/>
        <n v="0.29295700000000002" u="1"/>
        <n v="0.141848" u="1"/>
        <n v="0.17202799999999999" u="1"/>
        <n v="0.41433399999999998" u="1"/>
        <n v="29.018968999999998" u="1"/>
        <n v="58.481656999999998" u="1"/>
        <n v="154.124011" u="1"/>
        <n v="0.202208" u="1"/>
        <n v="0.29946499999999998" u="1"/>
        <n v="0.47010099999999999" u="1"/>
        <n v="28.685534000000001" u="1"/>
        <n v="28.718503999999999" u="1"/>
        <n v="34.913888999999998" u="1"/>
        <n v="0.25195499999999998" u="1"/>
        <n v="0.36835400000000001" u="1"/>
        <n v="0.12987599999999999" u="1"/>
        <n v="5.5235810000000001" u="1"/>
        <n v="6.9780639999999998" u="1"/>
        <n v="27.888293999999998" u="1"/>
        <n v="36.944597000000002" u="1"/>
        <n v="81.192886000000001" u="1"/>
        <n v="23.109088" u="1"/>
        <n v="47.645069999999997" u="1"/>
        <n v="87.214909000000006" u="1"/>
        <n v="7.3284000000000002E-2" u="1"/>
        <n v="60.761631999999999" u="1"/>
        <n v="0.158717" u="1"/>
        <n v="0.32275900000000002" u="1"/>
        <n v="0.49798799999999999" u="1"/>
        <n v="25.582559" u="1"/>
        <n v="7.9777000000000001E-2" u="1"/>
        <n v="8.5335970000000003" u="1"/>
        <n v="0.18679299999999999" u="1"/>
        <n v="0.26863500000000001" u="1"/>
        <n v="18.520990000000001" u="1"/>
        <n v="47.121495000000003" u="1"/>
        <n v="3.7822000000000001E-2" u="1"/>
        <n v="0.13821600000000001" u="1"/>
        <n v="0.346053" u="1"/>
        <n v="0.57082900000000003" u="1"/>
        <n v="7.6186920000000002" u="1"/>
        <n v="0.27448600000000001" u="1"/>
        <n v="0.41100599999999998" u="1"/>
        <n v="27.901496999999999" u="1"/>
        <n v="31.31814" u="1"/>
        <n v="0.174821" u="1"/>
        <n v="26.303141" u="1"/>
        <n v="45.156156000000003" u="1"/>
        <n v="64.459739999999996" u="1"/>
        <n v="2.9267000000000001E-2" u="1"/>
        <n v="0.33063799999999999" u="1"/>
        <n v="0.34769600000000001" u="1"/>
        <n v="24.702967999999998" u="1"/>
        <n v="0.14330200000000001" u="1"/>
        <n v="0.25054199999999999" u="1"/>
        <n v="0.53464299999999998" u="1"/>
        <n v="0.63245399999999996" u="1"/>
        <n v="19.687968999999999" u="1"/>
        <n v="0.57794500000000004" u="1"/>
        <n v="0.67575600000000002" u="1"/>
        <n v="22.963853" u="1"/>
        <n v="30.544001000000002" u="1"/>
        <n v="3.2328000000000003E-2" u="1"/>
        <n v="16.524498000000001" u="1"/>
        <n v="22.231285" u="1"/>
        <n v="2.6783000000000001E-2" u="1"/>
        <n v="3.9380999999999999E-2" u="1"/>
        <n v="0.10158" u="1"/>
        <n v="0.170039" u="1"/>
        <n v="0.57335899999999995" u="1"/>
        <n v="65.731498999999999" u="1"/>
        <n v="67.466738000000007" u="1"/>
        <n v="90.823601999999994" u="1"/>
        <n v="140.47799000000001" u="1"/>
        <n v="0.46612300000000001" u="1"/>
        <n v="65.684754999999996" u="1"/>
        <n v="90.052897999999999" u="1"/>
        <n v="207.743537" u="1"/>
        <n v="0.16673199999999999" u="1"/>
        <n v="0.25409999999999999" u="1"/>
        <n v="0.53590800000000005" u="1"/>
        <n v="0.57921" u="1"/>
        <n v="0.18182200000000001" u="1"/>
        <n v="0.81479900000000005" u="1"/>
        <n v="25.526364999999998" u="1"/>
        <n v="30.459833" u="1"/>
        <n v="30.917916000000002" u="1"/>
        <n v="90.966354999999993" u="1"/>
        <n v="174.48177000000001" u="1"/>
        <n v="3.6880000000000003E-2" u="1"/>
        <n v="20.969449000000001" u="1"/>
        <n v="39.015604000000003" u="1"/>
        <n v="3.3921E-2" u="1"/>
        <n v="0.32337399999999999" u="1"/>
        <n v="0.35355399999999998" u="1"/>
        <n v="21.293015" u="1"/>
        <n v="23.939695" u="1"/>
        <n v="41.127842999999999" u="1"/>
        <n v="9.8205000000000001E-2" u="1"/>
        <n v="0.13310900000000001" u="1"/>
        <n v="0.15476000000000001" u="1"/>
        <n v="0.233517" u="1"/>
        <n v="30.825966999999999" u="1"/>
        <n v="36.886163000000003" u="1"/>
        <n v="99.375394" u="1"/>
        <n v="177.39264299999999" u="1"/>
        <n v="2.3789999999999999E-2" u="1"/>
        <n v="0.17837900000000001" u="1"/>
        <n v="0.251807" u="1"/>
        <n v="25.475715999999998" u="1"/>
        <n v="25.610233000000001" u="1"/>
        <n v="53.816456000000002" u="1"/>
        <n v="194.19923499999999" u="1"/>
        <n v="1.9029999999999998E-2" u="1"/>
        <n v="11.896953999999999" u="1"/>
        <n v="34.305942999999999" u="1"/>
        <n v="37.739994000000003" u="1"/>
        <n v="8.4673999999999999E-2" u="1"/>
        <n v="37.053899000000001" u="1"/>
        <n v="41.174016000000002" u="1"/>
        <n v="4.6510000000000003E-2" u="1"/>
        <n v="0.17493600000000001" u="1"/>
        <n v="0.59496800000000005" u="1"/>
        <n v="120.6568" u="1"/>
        <n v="156.77934200000001" u="1"/>
        <n v="3.6498000000000003E-2" u="1"/>
        <n v="0.56468200000000002" u="1"/>
        <n v="5.7744600000000004" u="1"/>
        <n v="45.032879999999999" u="1"/>
        <n v="52.415649000000002" u="1"/>
        <n v="0.28554499999999999" u="1"/>
        <n v="0.52723100000000001" u="1"/>
        <n v="174.15251699999999" u="1"/>
        <n v="5.3529E-2" u="1"/>
        <n v="53.140135999999998" u="1"/>
        <n v="519.12186799999995" u="1"/>
        <n v="0.14787400000000001" u="1"/>
        <n v="0.25115700000000002" u="1"/>
        <n v="0.12947700000000001" u="1"/>
        <n v="0.13800599999999999" u="1"/>
        <n v="0.144567" u="1"/>
        <n v="0.354819" u="1"/>
        <n v="29.912856999999999" u="1"/>
        <n v="0.25700800000000001" u="1"/>
        <n v="4.0523999999999998E-2" u="1"/>
        <n v="0.18983700000000001" u="1"/>
        <n v="0.29178100000000001" u="1"/>
        <n v="102.193162" u="1"/>
        <n v="1.8575999999999999E-2" u="1"/>
        <n v="0.58885600000000005" u="1"/>
        <n v="27.798259000000002" u="1"/>
        <n v="2.6120999999999998E-2" u="1"/>
        <n v="0.12603400000000001" u="1"/>
        <n v="0.141124" u="1"/>
        <n v="0.37811299999999998" u="1"/>
        <n v="0.52007999999999999" u="1"/>
        <n v="19.263252999999999" u="1"/>
        <n v="0.42535099999999998" u="1"/>
        <n v="9.0704019999999996" u="1"/>
        <n v="0.186394" u="1"/>
        <n v="0.21657399999999999" u="1"/>
        <n v="0.477182" u="1"/>
        <n v="12.362137000000001" u="1"/>
        <n v="17.452476000000001" u="1"/>
        <n v="47.541285999999999" u="1"/>
        <n v="0.246754" u="1"/>
        <n v="22.925287000000001" u="1"/>
        <n v="3.5555999999999997E-2" u="1"/>
        <n v="19.853494000000001" u="1"/>
        <n v="0.10803599999999999" u="1"/>
        <n v="0.1613" u="1"/>
        <n v="0.40140700000000001" u="1"/>
        <n v="179.97359" u="1"/>
        <n v="0.182951" u="1"/>
        <n v="0.21313099999999999" u="1"/>
        <n v="0.27800900000000001" u="1"/>
        <n v="25.556376" u="1"/>
        <n v="30.643037" u="1"/>
        <n v="30.787151999999999" u="1"/>
        <n v="0.110647" u="1"/>
        <n v="0.25827299999999997" u="1"/>
        <n v="0.42037999999999998" u="1"/>
        <n v="14.530343999999999" u="1"/>
        <n v="118.424232" u="1"/>
        <n v="0.41185100000000002" u="1"/>
        <n v="39.905016000000003" u="1"/>
        <n v="58.564233999999999" u="1"/>
        <n v="134.49677600000001" u="1"/>
        <n v="0.48533300000000001" u="1"/>
        <n v="0.49386200000000002" u="1"/>
        <n v="5.6893229999999999" u="1"/>
        <n v="9.0747909999999994" u="1"/>
        <n v="50.908797" u="1"/>
        <n v="4.7653000000000001E-2" u="1"/>
        <n v="5.4705999999999998E-2" u="1"/>
        <n v="0.28424500000000003" u="1"/>
        <n v="0.29277399999999998" u="1"/>
        <n v="9.9100599999999996" u="1"/>
        <n v="3.7641000000000001E-2" u="1"/>
        <n v="0.15454999999999999" u="1"/>
        <n v="0.2379" u="1"/>
        <n v="0.34460499999999999" u="1"/>
        <n v="0.36166300000000001" u="1"/>
        <n v="42.398431000000002" u="1"/>
        <n v="92.238235000000003" u="1"/>
        <n v="0.50221700000000002" u="1"/>
        <n v="25.766159999999999" u="1"/>
        <n v="34.271408000000001" u="1"/>
        <n v="5.5264959999999999" u="1"/>
        <n v="46.784475" u="1"/>
        <n v="0.12748799999999999" u="1"/>
        <n v="0.15110699999999999" u="1"/>
        <n v="0.21936700000000001" u="1"/>
        <n v="0.24954699999999999" u="1"/>
        <n v="6.5813899999999999" u="1"/>
        <n v="21.351271000000001" u="1"/>
        <n v="64.672780000000003" u="1"/>
        <n v="71.954279999999997" u="1"/>
        <n v="89.450716" u="1"/>
        <n v="0.16619700000000001" u="1"/>
        <n v="0.17275799999999999" u="1"/>
        <n v="0.17931900000000001" u="1"/>
        <n v="0.194409" u="1"/>
        <n v="0.45450299999999999" u="1"/>
        <n v="5.4213240000000003" u="1"/>
        <n v="26.976527000000001" u="1"/>
        <n v="45.555608999999997" u="1"/>
        <n v="5.7283000000000001E-2" u="1"/>
        <n v="0.156329" u="1"/>
        <n v="37.205227000000001" u="1"/>
        <n v="0.25100899999999998" u="1"/>
        <n v="0.39999400000000002" u="1"/>
        <n v="0.94841600000000004" u="1"/>
        <n v="33.443983000000003" u="1"/>
        <n v="4.6745000000000002E-2" u="1"/>
        <n v="4.7237000000000001E-2" u="1"/>
        <n v="0.175876" u="1"/>
        <n v="0.29403899999999999" u="1"/>
        <n v="7.6942560000000002" u="1"/>
        <n v="25.804552000000001" u="1"/>
        <n v="32.808266000000003" u="1"/>
        <n v="2.5458999999999999E-2" u="1"/>
        <n v="8.8738999999999998E-2" u="1"/>
        <n v="0.12286900000000001" u="1"/>
        <n v="0.137796" u="1"/>
        <n v="0.18440500000000001" u="1"/>
        <n v="0.22967499999999999" u="1"/>
        <n v="0.32421899999999998" u="1"/>
        <n v="60.959927" u="1"/>
        <n v="4.4277999999999998E-2" u="1"/>
        <n v="0.14435700000000001" u="1"/>
        <n v="0.40163700000000002" u="1"/>
        <n v="0.50474699999999995" u="1"/>
        <n v="58.987904999999998" u="1"/>
        <n v="6.7663000000000001E-2" u="1"/>
        <n v="0.386494" u="1"/>
        <n v="28.681031999999998" u="1"/>
        <n v="0.36063499999999998" u="1"/>
        <n v="12.093298000000001" u="1"/>
        <n v="26.700951" u="1"/>
        <n v="53.83784" u="1"/>
        <n v="4.9321999999999998E-2" u="1"/>
        <n v="0.105388" u="1"/>
        <n v="0.171094" u="1"/>
        <n v="0.18421599999999999" u="1"/>
        <n v="0.24788299999999999" u="1"/>
        <n v="0.41640199999999999" u="1"/>
        <n v="3.1765000000000002E-2" u="1"/>
        <n v="0.19930600000000001" u="1"/>
        <n v="0.20127400000000001" u="1"/>
        <n v="26.821694000000001" u="1"/>
        <n v="55.119591" u="1"/>
        <n v="137.108847" u="1"/>
        <n v="0.16778699999999999" u="1"/>
        <n v="0.35795700000000003" u="1"/>
        <n v="0.18077299999999999" u="1"/>
        <n v="8.2907539999999997" u="1"/>
        <n v="35.971584999999997" u="1"/>
        <n v="78.823644999999999" u="1"/>
        <n v="175.82585" u="1"/>
        <n v="0.19586300000000001" u="1"/>
        <n v="0.26053100000000001" u="1"/>
        <n v="0.28218199999999999" u="1"/>
        <n v="0.325484" u="1"/>
        <n v="50.542907999999997" u="1"/>
        <n v="4.3861999999999998E-2" u="1"/>
        <n v="9.4467999999999996E-2" u="1"/>
        <n v="0.15581500000000001" u="1"/>
        <n v="0.22604299999999999" u="1"/>
        <n v="6.1021900000000002" u="1"/>
        <n v="0.38584400000000002" u="1"/>
        <n v="35.601795000000003" u="1"/>
        <n v="59.134233999999999" u="1"/>
        <n v="3.3815999999999999E-2" u="1"/>
        <n v="0.19242000000000001" u="1"/>
        <n v="8.1627139999999994" u="1"/>
        <n v="25.074497999999998" u="1"/>
        <n v="2.7281E-2" u="1"/>
        <n v="8.9466000000000004E-2" u="1"/>
        <n v="0.20751" u="1"/>
        <n v="0.35730699999999999" u="1"/>
        <n v="0.37042900000000001" u="1"/>
        <n v="19.400680999999999" u="1"/>
        <n v="44.882294000000002" u="1"/>
        <n v="0.191081" u="1"/>
        <n v="0.25556000000000001" u="1"/>
        <n v="0.43931799999999999" u="1"/>
        <n v="0.456376" u="1"/>
        <n v="19.276033000000002" u="1"/>
        <n v="52.030816000000002" u="1"/>
        <n v="0.127414" u="1"/>
        <n v="0.29886200000000002" u="1"/>
        <n v="0.329042" u="1"/>
        <n v="0.61422500000000002" u="1"/>
        <n v="35.740913999999997" u="1"/>
        <n v="139.200784" u="1"/>
        <n v="0.26600400000000002" u="1"/>
        <n v="0.28765499999999999" u="1"/>
        <n v="136.20717999999999" u="1"/>
        <n v="25.828320999999999" u="1"/>
        <n v="51.945109000000002" u="1"/>
        <n v="0.18567" u="1"/>
        <n v="0.283447" u="1"/>
        <n v="50.681455999999997" u="1"/>
        <n v="2.4797E-2" u="1"/>
        <n v="7.8546000000000005E-2" u="1"/>
        <n v="0.13053200000000001" u="1"/>
        <n v="0.21584999999999999" u="1"/>
        <n v="0.36086499999999999" u="1"/>
        <n v="0.80979800000000002" u="1"/>
        <n v="0.83604199999999995" u="1"/>
        <n v="26.660868000000001" u="1"/>
        <n v="34.321980000000003" u="1"/>
        <n v="55.885503999999997" u="1"/>
        <n v="0.25911800000000001" u="1"/>
        <n v="0.46911999999999998" u="1"/>
        <n v="21.939820999999998" u="1"/>
        <n v="0.60428300000000001" u="1"/>
        <n v="1.9774E-2" u="1"/>
        <n v="0.122764" u="1"/>
        <n v="0.38415899999999997" u="1"/>
        <n v="6.7739050000000001" u="1"/>
        <n v="17.020375999999999" u="1"/>
        <n v="18.977084999999999" u="1"/>
        <n v="140.76226700000001" u="1"/>
        <n v="0.23602600000000001" u="1"/>
        <n v="6.411321" u="1"/>
        <n v="0.19597800000000001" u="1"/>
        <n v="0.32177800000000001" u="1"/>
        <n v="35.033411999999998" u="1"/>
        <n v="0.15593000000000001" u="1"/>
        <n v="0.23271900000000001" u="1"/>
        <n v="0.360487" u="1"/>
        <n v="0.43790499999999999" u="1"/>
        <n v="0.91270399999999996" u="1"/>
        <n v="14.168362" u="1"/>
        <n v="121.125044" u="1"/>
        <n v="26.042259000000001" u="1"/>
        <n v="29.905298999999999" u="1"/>
        <n v="5.5017000000000003E-2" u="1"/>
        <n v="0.15382599999999999" u="1"/>
        <n v="0.24570500000000001" u="1"/>
        <n v="36.343237999999999" u="1"/>
        <n v="2.9349E-2" u="1"/>
        <n v="4.5005000000000003E-2" u="1"/>
        <n v="0.207625" u="1"/>
        <n v="4.2537999999999999E-2" u="1"/>
        <n v="0.12886800000000001" u="1"/>
        <n v="0.220747" u="1"/>
        <n v="0.23583699999999999" u="1"/>
        <n v="0.353601" u="1"/>
        <n v="0.18922800000000001" u="1"/>
        <n v="0.25185400000000002" u="1"/>
        <n v="0.28203400000000001" u="1"/>
        <n v="0.44414100000000001" u="1"/>
        <n v="0.48285" u="1"/>
        <n v="33.579149000000001" u="1"/>
        <n v="4.2012000000000001E-2" u="1"/>
        <n v="0.25617499999999999" u="1"/>
        <n v="35.687753999999998" u="1"/>
        <n v="0.13198599999999999" u="1"/>
        <n v="16.620152000000001" u="1"/>
        <n v="26.102205999999999" u="1"/>
        <n v="51.416728999999997" u="1"/>
        <n v="2.6865E-2" u="1"/>
        <n v="3.9544999999999997E-2" u="1"/>
        <n v="50.523935000000002" u="1"/>
        <n v="66.812693999999993" u="1"/>
        <n v="0.162166" u="1"/>
        <n v="0.177256" u="1"/>
        <n v="0.18381700000000001" u="1"/>
        <n v="0.24748400000000001" u="1"/>
        <n v="0.28367700000000001" u="1"/>
        <n v="0.34010099999999999" u="1"/>
        <n v="0.49367899999999998" u="1"/>
        <n v="0.123559" u="1"/>
        <n v="0.36568800000000001" u="1"/>
        <n v="7.1512029999999998" u="1"/>
        <n v="7.3287000000000005E-2" u="1"/>
        <n v="0.12854299999999999" u="1"/>
        <n v="53.018419000000002" u="1"/>
        <n v="68.523961" u="1"/>
        <n v="136.16469599999999" u="1"/>
        <n v="6.1654E-2" u="1"/>
        <n v="0.14363300000000001" u="1"/>
        <n v="4.6154630000000001" u="1"/>
        <n v="12.438060999999999" u="1"/>
        <n v="32.875822999999997" u="1"/>
        <n v="83.854001999999994" u="1"/>
        <n v="0.111012" u="1"/>
        <n v="0.21055399999999999" u="1"/>
        <n v="0.24404100000000001" u="1"/>
        <n v="0.27285500000000001" u="1"/>
        <n v="0.28991299999999998" u="1"/>
        <n v="0.29844199999999999" u="1"/>
        <n v="0.14032600000000001" u="1"/>
        <n v="0.142294" u="1"/>
        <n v="0.20399300000000001" u="1"/>
        <n v="0.58511999999999997" u="1"/>
        <n v="0.81485799999999997" u="1"/>
        <n v="48.885247" u="1"/>
        <n v="3.4050999999999998E-2" u="1"/>
        <n v="0.24926300000000001" u="1"/>
        <n v="0.25311899999999998" u="1"/>
        <n v="0.29182799999999998" u="1"/>
        <n v="0.30035699999999999" u="1"/>
        <n v="17.597811" u="1"/>
        <n v="23.639849999999999" u="1"/>
        <n v="52.413313000000002" u="1"/>
        <n v="19.256663" u="1"/>
        <n v="1.8866000000000001E-2" u="1"/>
        <n v="0.47990699999999997" u="1"/>
        <n v="43.887355999999997" u="1"/>
        <n v="52.888503999999998" u="1"/>
        <n v="3.9128999999999997E-2" u="1"/>
        <n v="0.136883" u="1"/>
        <n v="0.151973" u="1"/>
        <n v="0.15394099999999999" u="1"/>
        <n v="0.31780000000000003" u="1"/>
        <n v="0.34798000000000001" u="1"/>
        <n v="32.929777000000001" u="1"/>
        <n v="40.671447999999998" u="1"/>
        <n v="0.16706299999999999" u="1"/>
        <n v="0.175592" u="1"/>
        <n v="0.24582000000000001" u="1"/>
        <n v="0.61465000000000003" u="1"/>
        <n v="23.969109" u="1"/>
        <n v="0.31512200000000001" u="1"/>
        <n v="0.31971500000000003" u="1"/>
        <n v="0.48575800000000002" u="1"/>
        <n v="58.703798999999997" u="1"/>
        <n v="5.2073999999999998" u="1"/>
        <n v="8.1955969999999994" u="1"/>
        <n v="41.438502999999997" u="1"/>
        <n v="0.12687899999999999" u="1"/>
        <n v="0.20366799999999999" u="1"/>
        <n v="29.184294000000001" u="1"/>
        <n v="33.471977000000003" u="1"/>
        <n v="35.938414999999999" u="1"/>
        <n v="6.1238000000000001E-2" u="1"/>
        <n v="0.116741" u="1"/>
        <n v="0.18723899999999999" u="1"/>
        <n v="0.233848" u="1"/>
        <n v="39.470627999999998" u="1"/>
        <n v="134.54120700000001" u="1"/>
        <n v="5.8770999999999997E-2" u="1"/>
        <n v="0.45328499999999999" u="1"/>
        <n v="0.153752" u="1"/>
        <n v="0.24563099999999999" u="1"/>
        <n v="22.793229" u="1"/>
        <n v="29.913477" u="1"/>
        <n v="150.66003499999999" u="1"/>
        <n v="4.8232999999999998E-2" u="1"/>
        <n v="7.1080750000000004" u="1"/>
        <n v="41.461303999999998" u="1"/>
        <n v="120.58167899999999" u="1"/>
        <n v="0.17526700000000001" u="1"/>
        <n v="14.664277" u="1"/>
        <n v="28.794488000000001" u="1"/>
        <n v="0.13521900000000001" u="1"/>
        <n v="0.150309" u="1"/>
        <n v="0.16539899999999999" u="1"/>
        <n v="0.22709799999999999" u="1"/>
        <n v="0.28161399999999998" u="1"/>
        <n v="0.43978499999999998" u="1"/>
        <n v="7.9236000000000001E-2" u="1"/>
        <n v="0.195579" u="1"/>
        <n v="0.31638699999999997" u="1"/>
        <n v="0.69459800000000005" u="1"/>
        <n v="8.9447600000000005" u="1"/>
        <n v="32.963422000000001" u="1"/>
        <n v="2.5940000000000001E-2" u="1"/>
        <n v="23.190245000000001" u="1"/>
        <n v="39.075825999999999" u="1"/>
        <n v="41.787925999999999" u="1"/>
        <n v="6.0330000000000002E-2" u="1"/>
        <n v="38.077060000000003" u="1"/>
        <n v="42.614750999999998" u="1"/>
        <n v="442.83314899999999" u="1"/>
        <n v="0.18360699999999999" u="1"/>
        <n v="0.190168" u="1"/>
        <n v="0.20722599999999999" u="1"/>
        <n v="0.38959700000000003" u="1"/>
        <n v="7.4217630000000003" u="1"/>
        <n v="8.8340000000000002E-2" u="1"/>
        <n v="0.13699800000000001" u="1"/>
        <n v="0.19869700000000001" u="1"/>
        <n v="32.487631" u="1"/>
        <n v="45.967241999999999" u="1"/>
        <n v="54.296816999999997" u="1"/>
        <n v="0.413163" u="1"/>
        <n v="17.900490000000001" u="1"/>
        <n v="19.062047" u="1"/>
        <n v="7.7061719999999996" u="1"/>
        <n v="4.7816999999999998E-2" u="1"/>
        <n v="0.188693" u="1"/>
        <n v="0.20378299999999999" u="1"/>
        <n v="0.28555700000000001" u="1"/>
        <n v="0.31573699999999999" u="1"/>
        <n v="20.903706" u="1"/>
        <n v="0.14011599999999999" u="1"/>
        <n v="0.16373499999999999" u="1"/>
        <n v="0.72539299999999995" u="1"/>
        <n v="56.845826000000002" u="1"/>
        <n v="91.549403999999996" u="1"/>
        <n v="0.247085" u="1"/>
        <n v="0.43645699999999998" u="1"/>
        <n v="0.47122999999999998" u="1"/>
        <n v="47.552272000000002" u="1"/>
        <n v="46.109994999999998" u="1"/>
        <n v="29.510345000000001" u="1"/>
        <n v="49.391843000000001" u="1"/>
        <n v="3.4812000000000003E-2" u="1"/>
        <n v="3.5304000000000002E-2" u="1"/>
        <n v="5.2368999999999999E-2" u="1"/>
        <n v="0.13011200000000001" u="1"/>
        <n v="0.22199099999999999" u="1"/>
        <n v="55.863149" u="1"/>
        <n v="102.368702" u="1"/>
        <n v="0.40792" u="1"/>
        <n v="26.290531999999999" u="1"/>
        <n v="31.127897000000001" u="1"/>
        <n v="38.866886999999998" u="1"/>
        <n v="0.25893500000000003" u="1"/>
        <n v="0.45122200000000001" u="1"/>
        <n v="27.276271999999999" u="1"/>
        <n v="497.26570099999998" u="1"/>
        <n v="0.13336600000000001" u="1"/>
        <n v="0.58352400000000004" u="1"/>
        <n v="5.6264269999999996" u="1"/>
        <n v="28.666360999999998" u="1"/>
        <n v="4.9953969999999996" u="1"/>
        <n v="7.6417599999999997" u="1"/>
        <n v="0.24676000000000001" u="1"/>
        <n v="0.45745799999999998" u="1"/>
        <n v="0.124181" u="1"/>
        <n v="0.15157399999999999" u="1"/>
        <n v="0.16997100000000001" u="1"/>
        <n v="0.31240899999999999" u="1"/>
        <n v="0.57893799999999995" u="1"/>
        <n v="52.790506999999998" u="1"/>
        <n v="2.5541000000000001E-2" u="1"/>
        <n v="0.26249299999999998" u="1"/>
        <n v="0.55269400000000002" u="1"/>
        <n v="2.5277999999999998E-2" u="1"/>
        <n v="2.0271999999999998E-2" u="1"/>
        <n v="28.595696" u="1"/>
        <n v="67.163357000000005" u="1"/>
        <n v="76.292750999999996" u="1"/>
        <n v="0.20326900000000001" u="1"/>
        <n v="17.400507000000001" u="1"/>
        <n v="51.507116000000003" u="1"/>
        <n v="519.90356999999995" u="1"/>
        <n v="3.4396000000000003E-2" u="1"/>
        <n v="0.348825" u="1"/>
        <n v="64.426244999999994" u="1"/>
        <n v="7.0601999999999998E-2" u="1"/>
        <n v="0.178311" u="1"/>
        <n v="0.199962" u="1"/>
        <n v="0.312031" u="1"/>
        <n v="35.536597" u="1"/>
        <n v="29.799821000000001" u="1"/>
        <n v="31.103954000000002" u="1"/>
        <n v="31.639662999999999" u="1"/>
        <n v="32.643706000000002" u="1"/>
        <n v="28.770693000000001" u="1"/>
        <n v="86.430143999999999" u="1"/>
        <n v="513.29560000000004" u="1"/>
        <n v="17.366717000000001" u="1"/>
        <n v="30.723496999999998" u="1"/>
        <n v="1.7788000000000002E-2" u="1"/>
        <n v="0.159778" u="1"/>
        <n v="36.394033" u="1"/>
        <n v="0.13482" u="1"/>
        <n v="0.14138100000000001" u="1"/>
        <n v="0.48431000000000002" u="1"/>
        <n v="0.64182799999999995" u="1"/>
        <n v="0.89649599999999996" u="1"/>
        <n v="24.724025999999999" u="1"/>
        <n v="30.103891000000001" u="1"/>
        <n v="50.107348999999999" u="1"/>
        <n v="0.18009" u="1"/>
        <n v="0.25063600000000003" u="1"/>
        <n v="0.272287" u="1"/>
        <n v="12.595032" u="1"/>
        <n v="48.383553999999997" u="1"/>
        <n v="92.966262999999998" u="1"/>
        <n v="0.33264700000000003" u="1"/>
        <n v="0.44751600000000002" u="1"/>
        <n v="0.48622500000000002" u="1"/>
        <n v="0.117363" u="1"/>
        <n v="0.17142499999999999" u="1"/>
        <n v="0.298259" u="1"/>
        <n v="19.482831999999998" u="1"/>
        <n v="3.3980000000000003E-2" u="1"/>
        <n v="0.13793800000000001" u="1"/>
        <n v="0.153028" u="1"/>
        <n v="0.23178499999999999" u="1"/>
        <n v="0.35402600000000001" u="1"/>
        <n v="50.230905999999997" u="1"/>
        <n v="7.7314999999999995E-2" u="1"/>
        <n v="0.10488400000000001" u="1"/>
        <n v="0.119974" u="1"/>
        <n v="0.24490700000000001" u="1"/>
        <n v="0.29164499999999999" u="1"/>
        <n v="23.825239" u="1"/>
        <n v="28.090019999999999" u="1"/>
        <n v="0.22847799999999999" u="1"/>
        <n v="0.32182500000000003" u="1"/>
        <n v="0.462281" u="1"/>
        <n v="80.129007999999999" u="1"/>
        <n v="4.8543999999999997E-2" u="1"/>
        <n v="34.907519000000001" u="1"/>
        <n v="48.613053999999998" u="1"/>
        <n v="171.50294600000001" u="1"/>
        <n v="4.5585000000000001E-2" u="1"/>
        <n v="0.14302400000000001" u="1"/>
        <n v="0.25851499999999999" u="1"/>
        <n v="0.52565899999999999" u="1"/>
        <n v="8.6578320000000009" u="1"/>
        <n v="0.133156" u="1"/>
        <n v="0.542717" u="1"/>
        <n v="0.54856799999999994" u="1"/>
        <n v="49.614356000000001" u="1"/>
        <n v="0.13971700000000001" u="1"/>
        <n v="0.24012500000000001" u="1"/>
        <n v="0.29060999999999998" u="1"/>
        <n v="0.41400799999999999" u="1"/>
        <n v="20.983246000000001" u="1"/>
        <n v="58.384335" u="1"/>
        <n v="1.3968E-2" u="1"/>
        <n v="24.288744000000001" u="1"/>
        <n v="30.430242" u="1"/>
        <n v="39.653931999999998" u="1"/>
        <n v="6.0641E-2" u="1"/>
        <n v="0.115547" u="1"/>
        <n v="0.16123199999999999" u="1"/>
        <n v="0.18288299999999999" u="1"/>
        <n v="87.492363999999995" u="1"/>
        <n v="0.12971299999999999" u="1"/>
        <n v="30.129777000000001" u="1"/>
        <n v="49.878672000000002" u="1"/>
        <n v="9.5522999999999997E-2" u="1"/>
        <n v="0.151364" u="1"/>
        <n v="0.39859299999999998" u="1"/>
        <n v="4.8162000000000003E-2" u="1"/>
        <n v="0.12640599999999999" u="1"/>
        <n v="0.18154400000000001" u="1"/>
        <n v="0.28831699999999999" u="1"/>
        <n v="0.296846" u="1"/>
        <n v="0.32702599999999998" u="1"/>
        <n v="17.505535999999999" u="1"/>
        <n v="34.383372999999999" u="1"/>
        <n v="41.567224000000003" u="1"/>
        <n v="53.032245000000003" u="1"/>
        <n v="346.04140699999999" u="1"/>
        <n v="4.4744299999999999" u="1"/>
        <n v="26.484850999999999" u="1"/>
        <n v="40.542521000000001" u="1"/>
        <n v="22.337457000000001" u="1"/>
        <n v="0.22470999999999999" u="1"/>
        <n v="0.40023599999999998" u="1"/>
        <n v="54.209093000000003" u="1"/>
        <n v="0.18466199999999999" u="1"/>
        <n v="0.193191" u="1"/>
        <n v="0.43041600000000002" u="1"/>
        <n v="0.44353799999999999" u="1"/>
        <n v="26.178664000000001" u="1"/>
        <n v="31.341411999999998" u="1"/>
        <n v="0.35491299999999998" u="1"/>
        <n v="8.5354849999999995" u="1"/>
        <n v="5.6237789999999999" u="1"/>
        <n v="23.506523999999999" u="1"/>
        <n v="41.188012999999998" u="1"/>
        <n v="42.213785000000001" u="1"/>
        <n v="378.57910500000003" u="1"/>
        <n v="5.9733000000000001E-2" u="1"/>
        <n v="0.15103900000000001" u="1"/>
        <n v="0.26601599999999997" u="1"/>
        <n v="0.39794299999999999" u="1"/>
        <n v="4.9721000000000001E-2" u="1"/>
        <n v="0.12225999999999999" u="1"/>
        <n v="0.28307399999999999" u="1"/>
        <n v="26.141518000000001" u="1"/>
        <n v="35.781939999999999" u="1"/>
        <n v="54.402737000000002" u="1"/>
        <n v="128.60570000000001" u="1"/>
        <n v="15.831652999999999" u="1"/>
        <n v="16.193051000000001" u="1"/>
        <n v="0.43003799999999998" u="1"/>
        <n v="0.59768600000000005" u="1"/>
        <n v="23.313299000000001" u="1"/>
        <n v="23.607251000000002" u="1"/>
        <n v="0.231711" u="1"/>
        <n v="0.595665" u="1"/>
        <n v="7.7447309999999998" u="1"/>
        <n v="2.1677999999999999E-2" u="1"/>
        <n v="8.2143999999999995E-2" u="1"/>
        <n v="16.610354000000001" u="1"/>
        <n v="20.755659999999999" u="1"/>
        <n v="30.357189000000002" u="1"/>
        <n v="30.886934" u="1"/>
        <n v="44.716020999999998" u="1"/>
        <n v="0.13772799999999999" u="1"/>
        <n v="0.11133999999999999" u="1"/>
        <n v="49.541429000000001" u="1"/>
        <n v="81.146946999999997" u="1"/>
        <n v="139.362604" u="1"/>
        <n v="0.51032599999999995" u="1"/>
        <n v="32.158746000000001" u="1"/>
        <n v="57.770248000000002" u="1"/>
        <n v="0.13442100000000001" u="1"/>
        <n v="0.403416" u="1"/>
        <n v="16.518405000000001" u="1"/>
        <n v="131.03242900000001" u="1"/>
        <n v="178.53461899999999" u="1"/>
        <n v="3.4215000000000002E-2" u="1"/>
        <n v="5.1771999999999999E-2" u="1"/>
        <n v="0.37755699999999998" u="1"/>
        <n v="19.130026999999998" u="1"/>
        <n v="0.17955499999999999" u="1"/>
        <n v="0.19267699999999999" u="1"/>
        <n v="5.6849999999999998E-2" u="1"/>
        <n v="0.186116" u="1"/>
        <n v="0.34469899999999998" u="1"/>
        <n v="0.44644600000000001" u="1"/>
        <n v="0.56812099999999999" u="1"/>
        <n v="5.737635" u="1"/>
        <n v="42.937643000000001" u="1"/>
        <n v="0.15459700000000001" u="1"/>
        <n v="0.169687" u="1"/>
        <n v="0.17624799999999999" u="1"/>
        <n v="0.357821" u="1"/>
        <n v="0.63433200000000001" u="1"/>
        <n v="6.0743780000000003" u="1"/>
        <n v="0.40965200000000002" u="1"/>
        <n v="0.54570700000000005" u="1"/>
        <n v="2.6476E-2" u="1"/>
        <n v="4.6090479999999996" u="1"/>
        <n v="2.1154609999999998" u="1"/>
        <n v="12.391078" u="1"/>
        <n v="5.3857000000000002E-2" u="1"/>
        <n v="0.102963" u="1"/>
        <n v="0.23450399999999999" u="1"/>
        <n v="75.386458000000005" u="1"/>
        <n v="0.202985" u="1"/>
        <n v="14.444385" u="1"/>
        <n v="18.273807999999999" u="1"/>
        <n v="19.560013000000001" u="1"/>
        <n v="0.13065299999999999" u="1"/>
        <n v="0.59612500000000002" u="1"/>
        <n v="195.193219" u="1"/>
        <n v="9.6976999999999994E-2" u="1"/>
        <n v="0.14574300000000001" u="1"/>
        <n v="0.15427199999999999" u="1"/>
        <n v="0.25542399999999998" u="1"/>
        <n v="9.9370630000000002" u="1"/>
        <n v="25.374040000000001" u="1"/>
        <n v="0.16936200000000001" u="1"/>
        <n v="0.19101299999999999" u="1"/>
        <n v="0.44311800000000001" u="1"/>
        <n v="22.267188999999998" u="1"/>
        <n v="28.55489" u="1"/>
        <n v="72.878319000000005" u="1"/>
        <n v="3.8877000000000002E-2" u="1"/>
        <n v="0.135875" u="1"/>
        <n v="0.23628299999999999" u="1"/>
        <n v="0.25733899999999998" u="1"/>
        <n v="54.961351000000001" u="1"/>
        <n v="0.242844" u="1"/>
        <n v="0.274397" u="1"/>
        <n v="16.445352" u="1"/>
        <n v="24.095344999999998" u="1"/>
        <n v="32.126393" u="1"/>
        <n v="62.191403999999999" u="1"/>
        <n v="96.539530999999997" u="1"/>
        <n v="0.44962600000000003" u="1"/>
        <n v="0.48833500000000002" u="1"/>
        <n v="25.494512" u="1"/>
        <n v="32.557946999999999" u="1"/>
        <n v="45.090238999999997" u="1"/>
        <n v="4.5895999999999999E-2" u="1"/>
        <n v="30.741399000000001" u="1"/>
        <n v="5.3441000000000002E-2" u="1"/>
        <n v="0.14752199999999999" u="1"/>
        <n v="0.20266000000000001" u="1"/>
        <n v="0.37778699999999998" u="1"/>
        <n v="20.834232" u="1"/>
        <n v="21.044836" u="1"/>
        <n v="131.65318199999999" u="1"/>
        <n v="0.39943800000000002" u="1"/>
        <n v="0.45126899999999998" u="1"/>
        <n v="0.867865" u="1"/>
        <n v="0.137654" u="1"/>
        <n v="0.58361799999999997" u="1"/>
        <n v="20.149954000000001" u="1"/>
        <n v="0.15064" u="1"/>
        <n v="29.162239" u="1"/>
        <n v="46.933414999999997" u="1"/>
        <n v="349.98883000000001" u="1"/>
        <n v="0.44438299999999997" u="1"/>
        <n v="0.57520199999999999" u="1"/>
        <n v="17.744759999999999" u="1"/>
        <n v="8.3666000000000004E-2" u="1"/>
        <n v="20.081377" u="1"/>
        <n v="29.047188999999999" u="1"/>
        <n v="49.217565999999998" u="1"/>
        <n v="94.115443999999997" u="1"/>
        <n v="136.80254500000001" u="1"/>
        <n v="0.155862" u="1"/>
        <n v="0.24774099999999999" u="1"/>
        <n v="0.41611799999999999" u="1"/>
        <n v="5.5E-2" u="1"/>
        <n v="0.14719699999999999" u="1"/>
        <n v="0.27566200000000002" u="1"/>
        <n v="51.368738999999998" u="1"/>
        <n v="194.27546100000001" u="1"/>
        <n v="3.7935000000000003E-2" u="1"/>
        <n v="13.799543" u="1"/>
        <n v="17.528162999999999" u="1"/>
        <n v="30.808855999999999" u="1"/>
        <n v="174.571687" u="1"/>
        <n v="0.14585799999999999" u="1"/>
        <n v="0.192467" u="1"/>
        <n v="0.19902800000000001" u="1"/>
        <n v="26.043153" u="1"/>
        <n v="42.348922000000002" u="1"/>
        <n v="51.992499000000002" u="1"/>
        <n v="0.38758100000000001" u="1"/>
        <n v="32.879821999999997" u="1"/>
        <n v="38.926285999999998" u="1"/>
        <n v="0.76339800000000002" u="1"/>
        <n v="28.951335" u="1"/>
        <n v="34.404156999999998" u="1"/>
        <n v="0.31207800000000002" u="1"/>
        <n v="0.50873000000000002" u="1"/>
        <n v="0.79549300000000001" u="1"/>
        <n v="24.341432999999999" u="1"/>
        <n v="39.919806999999999" u="1"/>
        <n v="345.55420500000002" u="1"/>
        <n v="25.760066999999999" u="1"/>
        <n v="26.222574999999999" u="1"/>
        <n v="61.425172000000003" u="1"/>
        <n v="6.676E-2" u="1"/>
        <n v="8.8281559999999999" u="1"/>
        <n v="84.208344999999994" u="1"/>
        <n v="0.207368" u="1"/>
        <n v="19.856698999999999" u="1"/>
        <n v="25.409223999999998" u="1"/>
        <n v="31.024882000000002" u="1"/>
        <n v="62.041122000000001" u="1"/>
        <n v="0.20080700000000001" u="1"/>
        <n v="0.31372100000000003" u="1"/>
        <n v="0.43444100000000002" u="1"/>
        <n v="4.0827600000000004" u="1"/>
        <n v="12.968923" u="1"/>
        <n v="149.06733299999999" u="1"/>
        <n v="0.11097799999999999" u="1"/>
        <n v="65.440416999999997" u="1"/>
        <n v="0.47747099999999998" u="1"/>
        <n v="37.364953" u="1"/>
        <n v="39.119388000000001" u="1"/>
        <n v="39.629908" u="1"/>
        <n v="40.406384000000003" u="1"/>
        <n v="72.659610999999998" u="1"/>
        <n v="5.9662E-2" u="1"/>
        <n v="0.46041300000000002" u="1"/>
        <n v="30.228909999999999" u="1"/>
        <n v="58.984071" u="1"/>
        <n v="80.505613999999994" u="1"/>
        <n v="0.249195" u="1"/>
        <n v="0.59069899999999997" u="1"/>
        <n v="20.499376999999999" u="1"/>
        <n v="21.493447" u="1"/>
        <n v="54.279654999999998" u="1"/>
        <n v="101.805862" u="1"/>
        <n v="52.692985" u="1"/>
        <n v="55.011952000000001" u="1"/>
        <n v="7.0861999999999994E-2" u="1"/>
        <n v="8.7956699999999994" u="1"/>
        <n v="21.403586000000001" u="1"/>
        <n v="3.9604E-2" u="1"/>
        <n v="0.145344" u="1"/>
        <n v="0.16043399999999999" u="1"/>
        <n v="0.39048899999999998" u="1"/>
        <n v="34.807563000000002" u="1"/>
        <n v="56.457833999999998" u="1"/>
        <n v="1.787E-2" u="1"/>
        <n v="0.23066200000000001" u="1"/>
        <n v="0.288742" u="1"/>
        <n v="0.41214000000000001" u="1"/>
        <n v="17.501583" u="1"/>
        <n v="38.031252000000002" u="1"/>
        <n v="46.595601000000002" u="1"/>
        <n v="0.19061400000000001" u="1"/>
        <n v="0.51454599999999995" u="1"/>
        <n v="0.43570599999999998" u="1"/>
        <n v="24.414583" u="1"/>
        <n v="3.0158000000000001E-2" u="1"/>
        <n v="6.1220999999999998E-2" u="1"/>
        <n v="6.1712999999999997E-2" u="1"/>
        <n v="0.141901" u="1"/>
        <n v="231.59200100000001" u="1"/>
        <n v="5.1700999999999997E-2" u="1"/>
        <n v="0.29957099999999998" u="1"/>
        <n v="0.52903900000000004" u="1"/>
        <n v="6.2074670000000003" u="1"/>
        <n v="29.437092" u="1"/>
        <n v="6.2552999999999997E-2" u="1"/>
        <n v="0.147123" u="1"/>
        <n v="0.170742" u="1"/>
        <n v="0.19239300000000001" u="1"/>
        <n v="0.29689300000000002" u="1"/>
        <n v="0.327073" u="1"/>
        <n v="0.35725299999999999" u="1"/>
        <n v="47.113331000000002" u="1"/>
        <n v="50.804459000000001" u="1"/>
        <n v="4.1162999999999998E-2" u="1"/>
        <n v="34.034120999999999" u="1"/>
        <n v="4.8708000000000001E-2" u="1"/>
        <n v="47.755217999999999" u="1"/>
        <n v="63.632762" u="1"/>
        <n v="6.5096000000000001E-2" u="1"/>
        <n v="0.14368" u="1"/>
        <n v="0.15220900000000001" u="1"/>
        <n v="0.22899800000000001" u="1"/>
        <n v="5.0783579999999997" u="1"/>
        <n v="5.3786E-2" u="1"/>
        <n v="0.46523599999999998" u="1"/>
        <n v="21.556728" u="1"/>
        <n v="40.633673000000002" u="1"/>
        <n v="39.280707999999997" u="1"/>
        <n v="12.385222000000001" u="1"/>
        <n v="46.780864000000001" u="1"/>
        <n v="1.4009000000000001E-2" u="1"/>
        <n v="5.3260000000000002E-2" u="1"/>
        <n v="0.161888" u="1"/>
        <n v="62.364933000000001" u="1"/>
        <n v="0.12342" u="1"/>
        <n v="0.198629" u="1"/>
        <n v="0.21371899999999999" u="1"/>
        <n v="0.24720600000000001" u="1"/>
        <n v="7.9921230000000003" u="1"/>
        <n v="11.271442" u="1"/>
        <n v="26.53612" u="1"/>
        <n v="48.199227" u="1"/>
        <n v="3.3236000000000002E-2" u="1"/>
        <n v="9.6835000000000004E-2" u="1"/>
        <n v="0.145459" u="1"/>
        <n v="0.17563899999999999" u="1"/>
        <n v="0.222248" u="1"/>
        <n v="0.68640500000000004" u="1"/>
        <n v="2.0402480000000001" u="1"/>
        <n v="11.443866999999999" u="1"/>
        <n v="63.308076" u="1"/>
        <n v="0.19728999999999999" u="1"/>
        <n v="0.74474399999999996" u="1"/>
        <n v="51.461337" u="1"/>
        <n v="55.082861999999999" u="1"/>
        <n v="126.981084" u="1"/>
        <n v="6.8213999999999997E-2" u="1"/>
        <n v="0.195186" u="1"/>
        <n v="0.464586" u="1"/>
        <n v="44.351207000000002" u="1"/>
        <n v="45.898913999999998" u="1"/>
        <n v="0.349717" u="1"/>
        <n v="55.351354000000001" u="1"/>
        <n v="56.111170000000001" u="1"/>
        <n v="57.090198000000001" u="1"/>
        <n v="76.406251999999995" u="1"/>
        <n v="0.121029" u="1"/>
        <n v="0.41466999999999998" u="1"/>
        <n v="0.52162699999999995" u="1"/>
        <n v="30.227219000000002" u="1"/>
        <n v="31.911259999999999" u="1"/>
        <n v="0.18531800000000001" u="1"/>
        <n v="0.31292300000000001" u="1"/>
        <n v="0.36016100000000001" u="1"/>
        <n v="0.711893" u="1"/>
        <n v="57.506160999999999" u="1"/>
        <n v="5.2844000000000002E-2" u="1"/>
        <n v="6.0388999999999998E-2" u="1"/>
        <n v="0.151695" u="1"/>
        <n v="33.813195999999998" u="1"/>
        <n v="55.900266000000002" u="1"/>
        <n v="183.553865" u="1"/>
        <n v="0.16022400000000001" u="1"/>
        <n v="0.28897899999999999" u="1"/>
        <n v="28.5899" u="1"/>
        <n v="55.911681000000002" u="1"/>
        <n v="0.122588" u="1"/>
        <n v="0.218616" u="1"/>
        <n v="8.3347890000000007" u="1"/>
        <n v="100.43772300000001" u="1"/>
        <n v="0.156917" u="1"/>
        <n v="38.537847999999997" u="1"/>
        <n v="114.86304199999999" u="1"/>
        <n v="18.047015999999999" u="1"/>
        <n v="26.490344" u="1"/>
        <n v="45.203369000000002" u="1"/>
        <n v="0.42254900000000001" u="1"/>
        <n v="9.39" u="1"/>
        <n v="15.648486" u="1"/>
        <n v="2.1760000000000002E-2" u="1"/>
        <n v="0.14494499999999999" u="1"/>
        <n v="0.33785999999999999" u="1"/>
        <n v="0.73552300000000004" u="1"/>
        <n v="49.849055" u="1"/>
        <n v="148.15568500000001" u="1"/>
        <n v="0.45464399999999999" u="1"/>
        <n v="25.984967999999999" u="1"/>
        <n v="34.978057999999997" u="1"/>
        <n v="6.0749250000000004" u="1"/>
        <n v="17.384022000000002" u="1"/>
        <n v="45.896673999999997" u="1"/>
        <n v="50.503968" u="1"/>
        <n v="56.74935" u="1"/>
        <n v="3.4379E-2" u="1"/>
        <n v="6.7834029999999998" u="1"/>
        <n v="33.598087" u="1"/>
        <n v="38.100478000000003" u="1"/>
        <n v="50.698709999999998" u="1"/>
        <n v="0.21039099999999999" u="1"/>
        <n v="0.14016300000000001" u="1"/>
        <n v="0.155253" u="1"/>
        <n v="0.376191" u="1"/>
        <n v="0.59365400000000002" u="1"/>
        <n v="21.14161" u="1"/>
        <n v="0.23860300000000001" u="1"/>
        <n v="0.419493" u="1"/>
        <n v="3.9423E-2" u="1"/>
        <n v="0.27023599999999998" u="1"/>
        <n v="17.892182999999999" u="1"/>
        <n v="30.185047999999998" u="1"/>
        <n v="32.532809999999998" u="1"/>
        <n v="59.070824000000002" u="1"/>
        <n v="4.6968000000000003E-2" u="1"/>
        <n v="0.10068000000000001" u="1"/>
        <n v="0.22006999999999999" u="1"/>
        <n v="21.494240999999999" u="1"/>
        <n v="94.206543999999994" u="1"/>
        <n v="98.373405000000005" u="1"/>
        <n v="0.149842" u="1"/>
        <n v="0.16689999999999999" u="1"/>
        <n v="0.18002199999999999" u="1"/>
        <n v="70.740572" u="1"/>
        <n v="14.653995" u="1"/>
        <n v="35.108825000000003" u="1"/>
        <n v="0.21873100000000001" u="1"/>
        <n v="0.37121999999999999" u="1"/>
        <n v="0.48608899999999999" u="1"/>
        <n v="0.62116300000000002" u="1"/>
        <n v="0.21662699999999999" u="1"/>
        <n v="69.967671999999993" u="1"/>
        <n v="0.225156" u="1"/>
        <n v="0.38866299999999998" u="1"/>
        <n v="34.360394999999997" u="1"/>
        <n v="0.31250299999999998" u="1"/>
        <n v="0.19166900000000001" u="1"/>
        <n v="0.22184899999999999" u="1"/>
        <n v="16.018522000000001" u="1"/>
        <n v="27.274477999999998" u="1"/>
        <n v="45.839908999999999" u="1"/>
        <n v="15.187754999999999" u="1"/>
        <n v="68.804203999999999" u="1"/>
        <n v="73.615632000000005" u="1"/>
        <n v="0.12248299999999999" u="1"/>
        <n v="0.39030599999999999" u="1"/>
        <n v="18.717917" u="1"/>
        <n v="0.17313600000000001" u="1"/>
        <n v="0.188226" u="1"/>
        <n v="0.53910999999999998" u="1"/>
        <n v="35.092633999999997" u="1"/>
        <n v="2.1080999999999999E-2" u="1"/>
        <n v="0.17179700000000001" u="1"/>
        <n v="0.409279" u="1"/>
        <n v="0.29047400000000001" u="1"/>
        <n v="22.758042" u="1"/>
        <n v="73.244173000000004" u="1"/>
        <n v="76.487087000000002" u="1"/>
        <n v="178.816891" u="1"/>
        <n v="4.0599999999999997E-2" u="1"/>
        <n v="0.34662599999999999" u="1"/>
        <n v="1.8613999999999999E-2" u="1"/>
        <n v="0.17491499999999999" u="1"/>
        <n v="0.23005300000000001" u="1"/>
        <n v="0.59488399999999997" u="1"/>
        <n v="24.552956999999999" u="1"/>
        <n v="4.8145E-2" u="1"/>
        <n v="0.13486699999999999" u="1"/>
        <n v="17.48179" u="1"/>
        <n v="0.14995700000000001" u="1"/>
        <n v="4.9542950000000001" u="1"/>
        <n v="8.7039679999999997" u="1"/>
        <n v="50.005628000000002" u="1"/>
        <n v="5.5655999999999997E-2" u="1"/>
        <n v="5.9208939999999997" u="1"/>
        <n v="31.417396" u="1"/>
        <n v="4.5643999999999997E-2" u="1"/>
        <n v="39.239156999999999" u="1"/>
        <n v="43.927982" u="1"/>
        <n v="0.28523100000000001" u="1"/>
        <n v="0.30688199999999999" u="1"/>
        <n v="22.747872999999998" u="1"/>
        <n v="22.796434000000001" u="1"/>
        <n v="46.352891999999997" u="1"/>
        <n v="49.786943000000001" u="1"/>
        <n v="0.15307499999999999" u="1"/>
        <n v="0.65448799999999996" u="1"/>
        <n v="27.908804" u="1"/>
        <n v="29.826820999999999" u="1"/>
        <n v="0.115733" u="1"/>
        <n v="7.9215499999999999" u="1"/>
        <n v="54.336049000000003" u="1"/>
        <n v="6.0207999999999998E-2" u="1"/>
        <n v="0.45384600000000003" u="1"/>
        <n v="37.266036999999997" u="1"/>
        <n v="57.511924999999998" u="1"/>
        <n v="0.18967999999999999" u="1"/>
        <n v="13.106610999999999" u="1"/>
        <n v="34.529496000000002" u="1"/>
        <n v="51.197496000000001" u="1"/>
        <n v="90.505018000000007" u="1"/>
        <n v="99.026769999999999" u="1"/>
        <n v="0.122226" u="1"/>
        <n v="0.12798100000000001" u="1"/>
        <n v="0.14963199999999999" u="1"/>
        <n v="0.158161" u="1"/>
        <n v="0.11729199999999999" u="1"/>
        <n v="0.16472200000000001" u="1"/>
        <n v="0.39512900000000001" u="1"/>
        <n v="0.216553" u="1"/>
        <n v="55.862920000000003" u="1"/>
        <n v="3.0693999999999999E-2" u="1"/>
        <n v="18.576287000000001" u="1"/>
        <n v="2.5687999999999999E-2" u="1"/>
        <n v="5.4747999999999998E-2" u="1"/>
        <n v="21.516919000000001" u="1"/>
        <n v="80.002291999999997" u="1"/>
        <n v="97.647694999999999" u="1"/>
        <n v="6.2293000000000001E-2" u="1"/>
        <n v="0.19145899999999999" u="1"/>
        <n v="0.22297800000000001" u="1"/>
        <n v="31.114543000000001" u="1"/>
        <n v="31.519639999999999" u="1"/>
        <n v="52.705142000000002" u="1"/>
        <n v="159.56271599999999" u="1"/>
        <n v="0.136321" u="1"/>
        <n v="0.18293000000000001" u="1"/>
        <n v="5.1639670000000004" u="1"/>
        <n v="6.9648659999999998" u="1"/>
        <n v="21.723617999999998" u="1"/>
        <n v="2.0419E-2" u="1"/>
        <n v="0.14288200000000001" u="1"/>
        <n v="0.157972" u="1"/>
        <n v="6.3644999999999993E-2" u="1"/>
        <n v="0.48069800000000001" u="1"/>
        <n v="25.204661999999999" u="1"/>
        <n v="50.174757999999997" u="1"/>
        <n v="4.2235000000000002E-2" u="1"/>
        <n v="0.28420299999999998" u="1"/>
        <n v="0.218196" u="1"/>
        <n v="0.27108100000000002" u="1"/>
        <n v="0.13943900000000001" u="1"/>
        <n v="0.16305800000000001" u="1"/>
        <n v="0.24640799999999999" u="1"/>
        <n v="0.26446700000000001" u="1"/>
        <n v="31.981328000000001" u="1"/>
        <n v="45.223610999999998" u="1"/>
        <n v="56.380108" u="1"/>
        <n v="147.56204600000001" u="1"/>
        <n v="0.47840500000000002" u="1"/>
        <n v="86.438038000000006" u="1"/>
        <n v="1.4277E-2" u="1"/>
        <n v="28.150987000000001" u="1"/>
        <n v="49.362924" u="1"/>
        <n v="85.783652000000004" u="1"/>
        <n v="2.5233999999999999E-2" u="1"/>
        <n v="6.1385000000000002E-2" u="1"/>
        <n v="0.15961500000000001" u="1"/>
        <n v="0.22787499999999999" u="1"/>
        <n v="0.236404" u="1"/>
        <n v="12.753270000000001" u="1"/>
        <n v="30.045632000000001" u="1"/>
        <n v="40.927377" u="1"/>
        <n v="47.725876" u="1"/>
        <n v="0.18782699999999999" u="1"/>
        <n v="0.22653599999999999" u="1"/>
        <n v="0.257581" u="1"/>
        <n v="0.458397" u="1"/>
        <n v="0.531663" u="1"/>
        <n v="18.922104999999998" u="1"/>
        <n v="27.254287999999999" u="1"/>
        <n v="33.723232000000003" u="1"/>
        <n v="70.830026000000004" u="1"/>
        <n v="0.14121800000000001" u="1"/>
        <n v="0.156308" u="1"/>
        <n v="0.52045600000000003" u="1"/>
        <n v="16.185563999999999" u="1"/>
        <n v="17.892976999999998" u="1"/>
        <n v="20.481497999999998" u="1"/>
        <n v="46.493375999999998" u="1"/>
        <n v="55.069682" u="1"/>
        <n v="8.6640350000000002" u="1"/>
        <n v="11.524179999999999" u="1"/>
        <n v="36.572983999999998" u="1"/>
        <n v="6.2812999999999994E-2" u="1"/>
        <n v="0.11203299999999999" u="1"/>
        <n v="0.246083" u="1"/>
        <n v="11.282544" u="1"/>
        <n v="2.2749999999999999E-2" u="1"/>
        <n v="8.4463999999999997E-2" u="1"/>
        <n v="0.169294" u="1"/>
        <n v="0.192913" u="1"/>
        <n v="0.20800299999999999" u="1"/>
        <n v="17.680285000000001" u="1"/>
        <n v="0.150897" u="1"/>
        <n v="0.16795499999999999" u="1"/>
        <n v="0.379944" u="1"/>
        <n v="23.139593000000001" u="1"/>
        <n v="196.590203" u="1"/>
        <n v="0.174516" u="1"/>
        <n v="0.29131899999999999" u="1"/>
        <n v="0.48360599999999998" u="1"/>
        <n v="22.714479999999998" u="1"/>
        <n v="0.20259199999999999" u="1"/>
        <n v="0.21768199999999999" u="1"/>
        <n v="65.232598999999993" u="1"/>
        <n v="0.14089299999999999" u="1"/>
        <n v="0.149422" u="1"/>
        <n v="0.116203" u="1"/>
        <n v="0.171073" u="1"/>
        <n v="0.53419300000000003" u="1"/>
        <n v="0.90958099999999997" u="1"/>
        <n v="8.9618000000000003E-2" u="1"/>
        <n v="0.131025" u="1"/>
        <n v="0.16120499999999999" u="1"/>
        <n v="1.9757E-2" u="1"/>
        <n v="0.38809500000000002" u="1"/>
        <n v="0.42680400000000002" u="1"/>
        <n v="25.542399" u="1"/>
        <n v="51.017997000000001" u="1"/>
        <n v="103.550299" u="1"/>
        <n v="132.658131" u="1"/>
        <n v="1.5311E-2" u="1"/>
        <n v="19.893771000000001" u="1"/>
        <n v="35.534655000000001" u="1"/>
        <n v="4.8455999999999999E-2" u="1"/>
        <n v="0.19584199999999999" u="1"/>
        <n v="2.2296E-2" u="1"/>
        <n v="0.482956" u="1"/>
        <n v="0.53545799999999999" u="1"/>
        <n v="0.61489700000000003" u="1"/>
        <n v="17.823829" u="1"/>
        <n v="0.24111199999999999" u="1"/>
        <n v="0.249641" u="1"/>
        <n v="0.41598200000000002" u="1"/>
        <n v="0.507193" u="1"/>
        <n v="38.33296" u="1"/>
        <n v="0.12135700000000001" u="1"/>
        <n v="0.19450300000000001" u="1"/>
        <n v="0.54715999999999998" u="1"/>
        <n v="12.688298" u="1"/>
        <n v="47.688277999999997" u="1"/>
        <n v="48.525478" u="1"/>
        <n v="2.9578E-2" u="1"/>
        <n v="0.120305" u="1"/>
        <n v="0.29690499999999997" u="1"/>
        <n v="7.4093419999999997" u="1"/>
        <n v="0.15235099999999999" u="1"/>
        <n v="0.61031100000000005" u="1"/>
        <n v="20.096294" u="1"/>
        <n v="77.742855000000006" u="1"/>
        <n v="2.4572E-2" u="1"/>
        <n v="4.2995999999999999E-2" u="1"/>
        <n v="0.169409" u="1"/>
        <n v="104.890107" u="1"/>
        <n v="5.8085999999999999E-2" u="1"/>
        <n v="0.10782600000000001" u="1"/>
        <n v="28.326930000000001" u="1"/>
        <n v="0.227801" u="1"/>
        <n v="0.242891" u="1"/>
        <n v="0.56881800000000005" u="1"/>
        <n v="28.429745" u="1"/>
        <n v="51.698247000000002" u="1"/>
        <n v="11.145239999999999" u="1"/>
        <n v="21.459854" u="1"/>
        <n v="25.163459" u="1"/>
        <n v="2.6848E-2" u="1"/>
        <n v="2.7094E-2" u="1"/>
        <n v="0.219136" u="1"/>
        <n v="16.361507" u="1"/>
        <n v="45.960278000000002" u="1"/>
        <n v="0.124475" u="1"/>
        <n v="1.848052" u="1"/>
        <n v="45.024887" u="1"/>
        <n v="47.738056" u="1"/>
        <n v="0.352294" u="1"/>
        <n v="0.41724699999999998" u="1"/>
        <n v="0.30237799999999998" u="1"/>
        <n v="22.404813999999998" u="1"/>
        <n v="25.642555000000002" u="1"/>
        <n v="29.269801999999999" u="1"/>
        <n v="6.2112000000000001E-2" u="1"/>
        <n v="0.160555" u="1"/>
        <n v="19.779418" u="1"/>
        <n v="25.56438" u="1"/>
        <n v="3.5034999999999997E-2" u="1"/>
        <n v="19.027383" u="1"/>
        <n v="22.691504999999999" u="1"/>
        <n v="53.236503999999996" u="1"/>
        <n v="58.686214" u="1"/>
        <n v="0.20582500000000001" u="1"/>
        <n v="10.602095" u="1"/>
        <n v="0.308614" u="1"/>
        <n v="10.923844000000001" u="1"/>
        <n v="24.642492000000001" u="1"/>
        <n v="28.417759" u="1"/>
        <n v="0.28696300000000002" u="1"/>
        <n v="0.33420100000000003" u="1"/>
        <n v="0.47925000000000001" u="1"/>
        <n v="31.189087000000001" u="1"/>
        <n v="10.896307" u="1"/>
        <n v="26.655272" u="1"/>
        <n v="69.059303999999997" u="1"/>
        <n v="0.13215399999999999" u="1"/>
        <n v="0.17086299999999999" u="1"/>
        <n v="7.9284249999999998" u="1"/>
        <n v="4.7132E-2" u="1"/>
        <n v="6.6878000000000007E-2" u="1"/>
        <n v="0.24765200000000001" u="1"/>
        <n v="0.55041099999999998" u="1"/>
        <n v="30.232140999999999" u="1"/>
        <n v="36.782442000000003" u="1"/>
        <n v="38.473472999999998" u="1"/>
        <n v="0.35749500000000001" u="1"/>
        <n v="0.48942200000000002" u="1"/>
        <n v="14.523554000000001" u="1"/>
        <n v="16.898461999999999" u="1"/>
        <n v="7.4606690000000002" u="1"/>
        <n v="38.714959" u="1"/>
        <n v="0.150362" u="1"/>
        <n v="0.16545199999999999" u="1"/>
        <n v="0.49133700000000002" u="1"/>
        <n v="0.69535400000000003" u="1"/>
        <n v="58.556269999999998" u="1"/>
        <n v="4.4138999999999998E-2" u="1"/>
        <n v="6.1696000000000001E-2" u="1"/>
        <n v="11.294777" u="1"/>
        <n v="34.621819000000002" u="1"/>
        <n v="39.744335999999997" u="1"/>
        <n v="0.20219300000000001" u="1"/>
        <n v="0.34667300000000001" u="1"/>
        <n v="58.178699000000002" u="1"/>
        <n v="0.29216399999999998" u="1"/>
        <n v="0.40703299999999998" u="1"/>
        <n v="0.45033499999999999" u="1"/>
        <n v="23.984919999999999" u="1"/>
        <n v="0.139155" u="1"/>
        <n v="0.28363500000000003" u="1"/>
        <n v="0.47592200000000001" u="1"/>
        <n v="0.49757299999999999" u="1"/>
        <n v="0.51220399999999999" u="1"/>
        <n v="29.691707000000001" u="1"/>
        <n v="25.738806" u="1"/>
        <n v="30.395181000000001" u="1"/>
        <n v="0.14361199999999999" u="1"/>
        <n v="85.333895999999996" u="1"/>
        <n v="0.22236900000000001" u="1"/>
        <n v="0.237459" u="1"/>
        <n v="0.28527799999999998" u="1"/>
        <n v="6.4045259999999997" u="1"/>
        <n v="27.032792000000001" u="1"/>
        <n v="33.151964999999997" u="1"/>
        <n v="38.460915999999997" u="1"/>
        <n v="2.1426000000000001E-2" u="1"/>
        <n v="0.18888199999999999" u="1"/>
        <n v="0.197411" u="1"/>
        <n v="0.22562299999999999" u="1"/>
        <n v="0.32005099999999997" u="1"/>
        <n v="0.36335299999999998" u="1"/>
        <n v="0.46903600000000001" u="1"/>
        <n v="7.7693529999999997" u="1"/>
        <n v="0.14883399999999999" u="1"/>
        <n v="0.25701299999999999" u="1"/>
        <n v="11.268134" u="1"/>
        <n v="25.173454" u="1"/>
        <n v="67.577247" u="1"/>
        <n v="0.42371300000000001" u="1"/>
        <n v="50.205288000000003" u="1"/>
        <n v="6.6621E-2" u="1"/>
        <n v="0.247138" u="1"/>
        <n v="16.876058" u="1"/>
        <n v="0.36040299999999997" u="1"/>
        <n v="37.357218000000003" u="1"/>
        <n v="80.366557999999998" u="1"/>
        <n v="0.151952" u="1"/>
        <n v="16.497418" u="1"/>
        <n v="0.18410000000000001" u="1"/>
        <n v="0.32360899999999998" u="1"/>
        <n v="0.47718699999999997" u="1"/>
        <n v="16.136977000000002" u="1"/>
        <n v="36.350642000000001" u="1"/>
        <n v="0.30655100000000002" u="1"/>
        <n v="21.050429000000001" u="1"/>
        <n v="32.803907000000002" u="1"/>
        <n v="16.090233000000001" u="1"/>
        <n v="27.684797" u="1"/>
        <n v="59.185571000000003" u="1"/>
        <n v="19.773821999999999" u="1"/>
        <n v="39.281925000000001" u="1"/>
        <n v="55.092430999999998" u="1"/>
        <n v="2.5978000000000001E-2" u="1"/>
        <n v="5.3352999999999998E-2" u="1"/>
        <n v="0.172128" u="1"/>
        <n v="0.29113600000000001" u="1"/>
        <n v="0.41847000000000001" u="1"/>
        <n v="0.45324300000000001" u="1"/>
        <n v="9.5282350000000005" u="1"/>
        <n v="16.914449999999999" u="1"/>
        <n v="29.331962999999998" u="1"/>
        <n v="37.960113" u="1"/>
        <n v="0.12099500000000001" u="1"/>
        <n v="0.14717" u="1"/>
        <n v="0.33837400000000001" u="1"/>
        <n v="0.35149599999999998" u="1"/>
        <n v="0.47030100000000002" u="1"/>
        <n v="9.3695730000000008" u="1"/>
        <n v="5.2826999999999999E-2" u="1"/>
        <n v="17.816842000000001" u="1"/>
        <n v="25.367376" u="1"/>
        <n v="2.0955000000000001E-2" u="1"/>
        <n v="0.16015599999999999" u="1"/>
        <n v="127.92668999999999" u="1"/>
        <n v="0.123538" u="1"/>
        <n v="0.15359500000000001" u="1"/>
        <n v="0.47194399999999997" u="1"/>
        <n v="19.420891000000001" u="1"/>
        <n v="9.5968999999999999E-2" u="1"/>
        <n v="0.10351399999999999" u="1"/>
        <n v="0.128637" u="1"/>
        <n v="52.546455999999999" u="1"/>
        <n v="123.447129" u="1"/>
        <n v="0.150288" u="1"/>
        <n v="0.15881700000000001" u="1"/>
        <n v="0.64334000000000002" u="1"/>
        <n v="6.545509" u="1"/>
        <n v="35.714325000000002" u="1"/>
        <n v="56.194986999999998" u="1"/>
        <n v="99.340194999999994" u="1"/>
        <n v="2.3231000000000002E-2" u="1"/>
        <n v="47.287854000000003" u="1"/>
        <n v="4.696758" u="1"/>
        <n v="2.5770000000000001E-2" u="1"/>
        <n v="0.170464" u="1"/>
        <n v="0.23872399999999999" u="1"/>
        <n v="0.27074999999999999" u="1"/>
        <n v="0.30092999999999998" u="1"/>
        <n v="18.432243" u="1"/>
        <n v="2.5506999999999998E-2" u="1"/>
        <n v="0.25762800000000002" u="1"/>
        <n v="19.135717" u="1"/>
        <n v="35.549622999999997" u="1"/>
        <n v="0.23738500000000001" u="1"/>
        <n v="21.014251000000002" u="1"/>
        <n v="109.272471" u="1"/>
        <n v="2.0747000000000002E-2" u="1"/>
        <n v="8.1361679999999996" u="1"/>
        <n v="50.385804" u="1"/>
        <n v="56.824888000000001" u="1"/>
        <n v="69.426728999999995" u="1"/>
        <n v="0.143402" u="1"/>
        <n v="0.16505300000000001" u="1"/>
        <n v="0.40432000000000001" u="1"/>
        <n v="0.203762" u="1"/>
        <n v="0.21688399999999999" u="1"/>
        <n v="0.25074200000000002" u="1"/>
        <n v="0.59540300000000002" u="1"/>
        <n v="56.337710999999999" u="1"/>
        <n v="0.163714" u="1"/>
        <n v="14.623559999999999" u="1"/>
        <n v="40.500169999999997" u="1"/>
        <n v="0.17027500000000001" u="1"/>
        <n v="0.185365" u="1"/>
        <n v="0.45347300000000001" u="1"/>
        <n v="0.483653" u="1"/>
        <n v="0.54805899999999996" u="1"/>
        <n v="51.542914000000003" u="1"/>
        <n v="76.979257000000004" u="1"/>
        <n v="11.384141" u="1"/>
        <n v="78.207552000000007" u="1"/>
        <n v="6.6516000000000006E-2" u="1"/>
        <n v="0.198351" u="1"/>
        <n v="0.28715800000000002" u="1"/>
        <n v="5.0372560000000002" u="1"/>
        <n v="19.665161999999999" u="1"/>
        <n v="5.4496000000000003E-2" u="1"/>
        <n v="6.9126999999999994E-2" u="1"/>
        <n v="0.158303" u="1"/>
        <n v="0.17536099999999999" u="1"/>
        <n v="0.356047" u="1"/>
        <n v="51.869535999999997" u="1"/>
        <n v="2.5316000000000002E-2" u="1"/>
        <n v="0.110802" u="1"/>
        <n v="0.81519900000000001" u="1"/>
        <n v="44.576079" u="1"/>
        <n v="0.242282" u="1"/>
        <n v="5.8348680000000002" u="1"/>
        <n v="57.444414000000002" u="1"/>
        <n v="31.844522999999999" u="1"/>
        <n v="0.19356899999999999" u="1"/>
        <n v="0.30777399999999999" u="1"/>
        <n v="9.7670729999999999" u="1"/>
        <n v="0.40749999999999997" u="1"/>
        <n v="0.63921399999999995" u="1"/>
        <n v="31.206989" u="1"/>
        <n v="52.512462999999997" u="1"/>
        <n v="136.13157699999999" u="1"/>
        <n v="0.183701" u="1"/>
        <n v="0.41602899999999998" u="1"/>
        <n v="0.433087" u="1"/>
        <n v="53.778652000000001" u="1"/>
        <n v="53.919410999999997" u="1"/>
        <n v="69.476260999999994" u="1"/>
        <n v="4.6745970000000003" u="1"/>
        <n v="27.876031000000001" u="1"/>
        <n v="54.717647999999997" u="1"/>
        <n v="100.972661" u="1"/>
        <n v="7.3229000000000002E-2" u="1"/>
        <n v="0.42887900000000001" u="1"/>
        <n v="47.900993" u="1"/>
        <n v="96.673862" u="1"/>
        <n v="0.49776799999999999" u="1"/>
        <n v="0.504722" u="1"/>
        <n v="0.24851799999999999" u="1"/>
        <n v="0.25556499999999999" u="1"/>
        <n v="17.826017" u="1"/>
        <n v="18.370056000000002" u="1"/>
        <n v="49.424258999999999" u="1"/>
        <n v="0.216999" u="1"/>
        <n v="0.23208899999999999" u="1"/>
        <n v="0.32904699999999998" u="1"/>
        <n v="25.827373000000001" u="1"/>
        <n v="31.046462999999999" u="1"/>
        <n v="35.036262999999998" u="1"/>
        <n v="35.457470999999998" u="1"/>
        <n v="104.17237799999999" u="1"/>
        <n v="316.97911299999998" u="1"/>
        <n v="1.9838999999999999E-2" u="1"/>
        <n v="4.3541999999999997E-2" u="1"/>
        <n v="19.418379999999999" u="1"/>
        <n v="53.754708999999998" u="1"/>
        <n v="59.344109000000003" u="1"/>
        <n v="94.780632999999995" u="1"/>
        <n v="14.012732" u="1"/>
        <n v="0.174847" u="1"/>
        <n v="0.238514" u="1"/>
        <n v="0.253272" u="1"/>
        <n v="0.41078599999999998" u="1"/>
        <n v="9.3711640000000003" u="1"/>
        <n v="31.900293999999999" u="1"/>
        <n v="0.18337600000000001" u="1"/>
        <n v="0.18993699999999999" u="1"/>
        <n v="0.43243700000000002" u="1"/>
        <n v="0.46721000000000001" u="1"/>
        <n v="0.55513999999999997" u="1"/>
        <n v="26.337622" u="1"/>
        <n v="161.85072600000001" u="1"/>
        <n v="0.18859799999999999" u="1"/>
        <n v="0.28930299999999998" u="1"/>
        <n v="0.52889600000000003" u="1"/>
        <n v="29.344743000000001" u="1"/>
        <n v="35.928485999999999" u="1"/>
        <n v="37.159888000000002" u="1"/>
        <n v="49.137993999999999" u="1"/>
        <n v="108.21128899999999" u="1"/>
        <n v="6.0717E-2" u="1"/>
        <n v="0.100609" u="1"/>
        <n v="0.14644599999999999" u="1"/>
        <n v="0.154975" u="1"/>
        <n v="0.168097" u="1"/>
        <n v="0.18515499999999999" u="1"/>
        <n v="0.27848099999999998" u="1"/>
        <n v="21.441278000000001" u="1"/>
        <n v="346.28362600000003" u="1"/>
        <n v="25.374162999999999" u="1"/>
        <n v="0.51895400000000003" u="1"/>
        <n v="45.154431000000002" u="1"/>
        <n v="0.21979199999999999" u="1"/>
        <n v="25.707326999999999" u="1"/>
        <n v="47.855643000000001" u="1"/>
        <n v="0.151532" u="1"/>
        <n v="0.19814100000000001" u="1"/>
        <n v="0.33004" u="1"/>
        <n v="51.164496999999997" u="1"/>
        <n v="0.28012399999999998" u="1"/>
        <n v="0.38187100000000002" u="1"/>
        <n v="18.967507000000001" u="1"/>
        <n v="29.231210000000001" u="1"/>
        <n v="37.899366000000001" u="1"/>
        <n v="0.26891700000000002" u="1"/>
        <n v="4.6259430000000004" u="1"/>
        <n v="12.356700999999999" u="1"/>
        <n v="15.418486" u="1"/>
        <n v="33.914763000000001" u="1"/>
        <n v="519.89920500000005" u="1"/>
        <n v="23.368072999999999" u="1"/>
        <n v="229.73332600000001" u="1"/>
        <n v="0.15465000000000001" u="1"/>
        <n v="0.17630100000000001" u="1"/>
        <n v="0.23143900000000001" u="1"/>
        <n v="37.091707999999997" u="1"/>
        <n v="2.4445999999999999E-2" u="1"/>
        <n v="0.15790399999999999" u="1"/>
        <n v="0.21304200000000001" u="1"/>
        <n v="0.39395799999999997" u="1"/>
        <n v="0.51765399999999995" u="1"/>
        <n v="0.61212999999999995" u="1"/>
        <n v="0.25350200000000001" u="1"/>
        <n v="0.26203100000000001" u="1"/>
        <n v="0.31386199999999997" u="1"/>
        <n v="5.9912169999999998" u="1"/>
        <n v="9.0587129999999991" u="1"/>
        <n v="44.349806999999998" u="1"/>
        <n v="3.2205999999999999E-2" u="1"/>
        <n v="0.126249" u="1"/>
        <n v="0.187948" u="1"/>
        <n v="0.21812799999999999" u="1"/>
        <n v="13.594979" u="1"/>
        <n v="31.382111999999999" u="1"/>
        <n v="0.16955100000000001" u="1"/>
        <n v="0.25514500000000001" u="1"/>
        <n v="0.40019399999999999" u="1"/>
        <n v="0.43890299999999999" u="1"/>
        <n v="0.547184" u="1"/>
        <n v="15.396008" u="1"/>
        <n v="16.360486999999999" u="1"/>
        <n v="29.402031000000001" u="1"/>
        <n v="19.372032999999998" u="1"/>
        <n v="34.366011" u="1"/>
        <n v="15.826554" u="1"/>
        <n v="24.688765" u="1"/>
        <n v="39.433447000000001" u="1"/>
        <n v="76.286050000000003" u="1"/>
        <n v="5.4315000000000002E-2" u="1"/>
        <n v="0.221246" u="1"/>
        <n v="0.103879" u="1"/>
        <n v="0.11896900000000001" u="1"/>
        <n v="0.45366800000000002" u="1"/>
        <n v="44.020974000000002" u="1"/>
        <n v="5.9393000000000001E-2" u="1"/>
        <n v="7.1375999999999995E-2" u="1"/>
        <n v="0.164769" u="1"/>
        <n v="0.42999599999999999" u="1"/>
        <n v="0.61465999999999998" u="1"/>
        <n v="56.783337000000003" u="1"/>
        <n v="92.832429000000005" u="1"/>
        <n v="0.40834500000000001" u="1"/>
        <n v="0.51482799999999995" u="1"/>
        <n v="13.105454" u="1"/>
        <n v="17.220011" u="1"/>
        <n v="6.2779000000000001E-2" u="1"/>
        <n v="5.6399999999999999E-2" u="1"/>
        <n v="0.50641199999999997" u="1"/>
        <n v="9.1673600000000004" u="1"/>
        <n v="55.668224000000002" u="1"/>
        <n v="3.8843000000000003E-2" u="1"/>
        <n v="0.161326" u="1"/>
        <n v="0.17444799999999999" u="1"/>
        <n v="0.42310999999999999" u="1"/>
        <n v="0.617946" u="1"/>
        <n v="17.958272000000001" u="1"/>
        <n v="485.56169599999998" u="1"/>
        <n v="0.52144900000000005" u="1"/>
        <n v="0.53850699999999996" u="1"/>
        <n v="24.302043999999999" u="1"/>
        <n v="30.769196000000001" u="1"/>
        <n v="34.411613000000003" u="1"/>
        <n v="0.39025199999999999" u="1"/>
        <n v="0.89481599999999994" u="1"/>
        <n v="20.64752" u="1"/>
        <n v="24.600421000000001" u="1"/>
        <n v="28.297512999999999" u="1"/>
        <n v="0.102063" u="1"/>
        <n v="17.529254000000002" u="1"/>
        <n v="5.1431999999999999E-2" u="1"/>
        <n v="0.16444400000000001" u="1"/>
        <n v="0.36439300000000002" u="1"/>
        <n v="0.54179299999999997" u="1"/>
        <n v="32.695569999999996" u="1"/>
        <n v="69.568235999999999" u="1"/>
        <n v="8.9583999999999997E-2" u="1"/>
        <n v="0.40960999999999997" u="1"/>
        <n v="5.4328729999999998" u="1"/>
        <n v="0.16966600000000001" u="1"/>
        <n v="53.932414000000001" u="1"/>
        <n v="0.60598300000000005" u="1"/>
        <n v="0.66634300000000002" u="1"/>
        <n v="6.9491999999999998E-2" u="1"/>
        <n v="0.19118099999999999" u="1"/>
        <n v="519.46901000000003" u="1"/>
        <n v="9.1143000000000002E-2" u="1"/>
        <n v="0.12948200000000001" u="1"/>
        <n v="0.221361" u="1"/>
        <n v="0.23645099999999999" u="1"/>
        <n v="0.27741100000000002" u="1"/>
        <n v="0.28594000000000003" u="1"/>
        <n v="161.540448" u="1"/>
        <n v="3.8427000000000003E-2" u="1"/>
        <n v="0.14260400000000001" u="1"/>
        <n v="0.157694" u="1"/>
        <n v="0.16425500000000001" u="1"/>
        <n v="0.17278399999999999" u="1"/>
        <n v="0.25767499999999999" u="1"/>
        <n v="0.54305800000000004" u="1"/>
        <n v="0.12617500000000001" u="1"/>
        <n v="0.141265" u="1"/>
        <n v="0.20296400000000001" u="1"/>
        <n v="0.44143300000000002" u="1"/>
        <n v="12.164583" u="1"/>
        <n v="3.5926E-2" u="1"/>
        <n v="0.1326" u="1"/>
        <n v="6.083304" u="1"/>
        <n v="4.3471000000000003E-2" u="1"/>
        <n v="0.16278000000000001" u="1"/>
        <n v="0.267847" u="1"/>
        <n v="0.41289599999999999" u="1"/>
        <n v="0.79111900000000002" u="1"/>
        <n v="31.487660999999999" u="1"/>
        <n v="38.046489000000001" u="1"/>
        <n v="139.67341300000001" u="1"/>
        <n v="0.137822" u="1"/>
        <n v="0.199521" u="1"/>
        <n v="0.14438300000000001" u="1"/>
        <n v="17.183012999999999" u="1"/>
        <n v="47.132773" u="1"/>
        <n v="74.95384" u="1"/>
        <n v="0.42793300000000001" u="1"/>
        <n v="0.172459" u="1"/>
        <n v="0.257025" u="1"/>
        <n v="0.57385299999999995" u="1"/>
        <n v="26.838795999999999" u="1"/>
        <n v="63.789329000000002" u="1"/>
        <n v="5.5567999999999999E-2" u="1"/>
        <n v="0.11788" u="1"/>
        <n v="0.22428999999999999" u="1"/>
        <n v="0.492614" u="1"/>
        <n v="17.639008" u="1"/>
        <n v="35.110458999999999" u="1"/>
        <n v="54.519146999999997" u="1"/>
        <n v="3.8011000000000003E-2" u="1"/>
        <n v="0.24790899999999999" u="1"/>
        <n v="0.25041099999999999" u="1"/>
        <n v="37.854781000000003" u="1"/>
        <n v="101.599278" u="1"/>
        <n v="6.2742000000000006E-2" u="1"/>
        <n v="0.13107199999999999" u="1"/>
        <n v="17.722875999999999" u="1"/>
        <n v="37.702064999999997" u="1"/>
        <n v="65.287786999999994" u="1"/>
        <n v="0.11189399999999999" u="1"/>
        <n v="29.372243000000001" u="1"/>
        <n v="7.7764E-2" u="1"/>
        <n v="9.1869999999999993E-2" u="1"/>
        <n v="0.165709" u="1"/>
        <n v="10.996623" u="1"/>
        <n v="18.435948" u="1"/>
        <n v="26.111129999999999" u="1"/>
        <n v="0.12762899999999999" u="1"/>
        <n v="0.42728300000000002" u="1"/>
        <n v="0.43121900000000002" u="1"/>
        <n v="0.45746300000000001" u="1"/>
        <n v="27.693895000000001" u="1"/>
        <n v="0.14928" u="1"/>
        <n v="0.19588900000000001" u="1"/>
        <n v="0.50940200000000002" u="1"/>
        <n v="9.9303600000000003" u="1"/>
        <n v="4.9582000000000001E-2" u="1"/>
        <n v="0.26249800000000001" u="1"/>
        <n v="0.27102700000000002" u="1"/>
        <n v="50.791049999999998" u="1"/>
        <n v="9.4412999999999997E-2" u="1"/>
        <n v="0.26681899999999997" u="1"/>
        <n v="8.0084379999999999" u="1"/>
        <n v="99.913246000000001" u="1"/>
        <n v="0.15570500000000001" u="1"/>
        <n v="0.17735600000000001" u="1"/>
        <n v="0.18588499999999999" u="1"/>
        <n v="0.28387699999999999" u="1"/>
        <n v="0.35735899999999998" u="1"/>
        <n v="0.39213199999999998" u="1"/>
        <n v="0.61049900000000001" u="1"/>
        <n v="0.26873399999999997" u="1"/>
        <n v="23.311705" u="1"/>
        <n v="32.991833" u="1"/>
        <n v="0.19766800000000001" u="1"/>
        <n v="0.46102100000000001" u="1"/>
        <n v="34.512534000000002" u="1"/>
        <n v="35.521645999999997" u="1"/>
        <n v="41.891156000000002" u="1"/>
        <n v="0.33341500000000002" u="1"/>
        <n v="639.08614899999998" u="1"/>
        <n v="0.15748400000000001" u="1"/>
        <n v="0.24083399999999999" u="1"/>
        <n v="12.392779000000001" u="1"/>
        <n v="18.773985" u="1"/>
        <n v="31.078536" u="1"/>
        <n v="0.132526" u="1"/>
        <n v="0.32220799999999999" u="1"/>
        <n v="0.33533000000000002" u="1"/>
        <n v="0.250641" u="1"/>
        <n v="0.56108499999999994" u="1"/>
        <n v="32.410069999999997" u="1"/>
        <n v="0.10014199999999999" u="1"/>
        <n v="18.087890000000002" u="1"/>
        <n v="32.784534000000001" u="1"/>
        <n v="69.992895000000004" u="1"/>
        <n v="71.133915999999999" u="1"/>
        <n v="6.6012000000000001E-2" u="1"/>
        <n v="0.17569199999999999" u="1"/>
        <n v="0.182253" u="1"/>
        <n v="0.26349099999999998" u="1"/>
        <n v="1.7839769999999999" u="1"/>
        <n v="0.129083" u="1"/>
        <n v="0.19734299999999999" u="1"/>
        <n v="0.41706900000000002" u="1"/>
        <n v="0.48202200000000001" u="1"/>
        <n v="0.52440399999999998" u="1"/>
        <n v="0.61302900000000005" u="1"/>
        <n v="15.378466" u="1"/>
        <n v="55.478704" u="1"/>
        <n v="4.4232E-2" u="1"/>
        <n v="0.242613" u="1"/>
        <n v="0.38421100000000002" u="1"/>
        <n v="47.607689000000001" u="1"/>
        <n v="78.036747000000005" u="1"/>
        <n v="0.187475" u="1"/>
        <n v="0.19600400000000001" u="1"/>
        <n v="0.47081499999999998" u="1"/>
        <n v="34.724831999999999" u="1"/>
        <n v="120.915539" u="1"/>
        <n v="6.3551500000000001" u="1"/>
        <n v="23.342286999999999" u="1"/>
        <n v="27.887516999999999" u="1"/>
        <n v="0.12564" u="1"/>
        <n v="0.45348500000000003" u="1"/>
        <n v="0.138762" u="1"/>
        <n v="0.15385199999999999" u="1"/>
        <n v="0.17550299999999999" u="1"/>
        <n v="0.17747099999999999" u="1"/>
        <n v="8.2739189999999994" u="1"/>
        <n v="177.025274" u="1"/>
        <n v="0.16894200000000001" u="1"/>
        <n v="0.28476400000000002" u="1"/>
        <n v="9.0826949999999993" u="1"/>
        <n v="15.309889" u="1"/>
        <n v="0.21421200000000001" u="1"/>
        <n v="23.659859999999998" u="1"/>
        <n v="0.197018" u="1"/>
        <n v="0.13531899999999999" u="1"/>
        <n v="0.158938" u="1"/>
        <n v="0.25622699999999998" u="1"/>
        <n v="25.973105" u="1"/>
        <n v="49.064414999999997" u="1"/>
        <n v="0.13201199999999999" u="1"/>
        <n v="0.18715000000000001" u="1"/>
        <n v="0.27787800000000001" u="1"/>
        <n v="0.33823799999999998" u="1"/>
        <n v="4.0498070000000004" u="1"/>
        <n v="52.339551" u="1"/>
        <n v="63.001089999999998" u="1"/>
        <n v="6.0880999999999998E-2" u="1"/>
        <n v="0.20224" u="1"/>
        <n v="0.39400499999999999" u="1"/>
        <n v="0.41171999999999997" u="1"/>
        <n v="29.480877" u="1"/>
        <n v="0.17072100000000001" u="1"/>
        <n v="0.200901" u="1"/>
        <n v="24.941889" u="1"/>
        <n v="0.153527" u="1"/>
        <n v="0.59314500000000003" u="1"/>
        <n v="38.641255000000001" u="1"/>
        <n v="4.3290000000000002E-2" u="1"/>
        <n v="0.100869" u="1"/>
        <n v="0.19223599999999999" u="1"/>
        <n v="92.475344000000007" u="1"/>
        <n v="0.137098" u="1"/>
        <n v="0.15218799999999999" u="1"/>
        <n v="0.18370700000000001" u="1"/>
        <n v="0.235538" u="1"/>
        <n v="18.496020999999999" u="1"/>
        <n v="25.764289000000002" u="1"/>
        <n v="2.7258000000000001E-2" u="1"/>
        <n v="0.14365900000000001" u="1"/>
        <n v="0.268314" u="1"/>
        <n v="0.28996499999999997" u="1"/>
        <n v="0.20401900000000001" u="1"/>
        <n v="0.303087" u="1"/>
        <n v="0.33326699999999998" u="1"/>
        <n v="33.779420000000002" u="1"/>
        <n v="64.866808000000006" u="1"/>
        <n v="0.24928900000000001" u="1"/>
        <n v="0.688886" u="1"/>
        <n v="20.370650000000001" u="1"/>
        <n v="28.385508999999999" u="1"/>
        <n v="30.352087000000001" u="1"/>
        <n v="38.869686000000002" u="1"/>
        <n v="53.776539" u="1"/>
        <n v="57.885241000000001" u="1"/>
        <n v="139.127602" u="1"/>
        <n v="0.14021600000000001" u="1"/>
        <n v="0.16383500000000001" u="1"/>
        <n v="0.17039599999999999" u="1"/>
        <n v="0.176957" u="1"/>
        <n v="9.5062040000000003" u="1"/>
        <n v="29.903601999999999" u="1"/>
        <n v="51.940573000000001" u="1"/>
        <n v="0.18548600000000001" u="1"/>
        <n v="0.29620099999999999" u="1"/>
        <n v="0.49701699999999999" u="1"/>
        <n v="0.50524100000000005" u="1"/>
        <n v="16.850372" u="1"/>
        <n v="136.28607099999999" u="1"/>
        <n v="0.34803200000000001" u="1"/>
        <n v="21.803307" u="1"/>
        <n v="53.521998000000004" u="1"/>
        <n v="56.26632" u="1"/>
        <n v="59.615206000000001" u="1"/>
        <n v="5.2394000000000003E-2" u="1"/>
        <n v="0.50907100000000005" u="1"/>
        <n v="34.320008999999999" u="1"/>
        <n v="4.2382000000000003E-2" u="1"/>
        <n v="5.9938999999999999E-2" u="1"/>
        <n v="25.513902000000002" u="1"/>
        <n v="31.990652000000001" u="1"/>
        <n v="3.2370000000000003E-2" u="1"/>
        <n v="0.22731299999999999" u="1"/>
        <n v="10.386901999999999" u="1"/>
        <n v="0.14199500000000001" u="1"/>
        <n v="0.14855599999999999" u="1"/>
        <n v="0.157085" u="1"/>
        <n v="0.60098200000000002" u="1"/>
        <n v="0.46645900000000001" u="1"/>
        <n v="0.56484500000000004" u="1"/>
        <n v="0.61016800000000004" u="1"/>
        <n v="28.402068" u="1"/>
        <n v="2.6786999999999998E-2" u="1"/>
        <n v="58.339567000000002" u="1"/>
        <n v="69.522709000000006" u="1"/>
        <n v="5.4970999999999999E-2" u="1"/>
        <n v="15.632745" u="1"/>
        <n v="29.762543000000001" u="1"/>
        <n v="9.6661999999999998E-2" u="1"/>
        <n v="0.153642" u="1"/>
        <n v="0.16873199999999999" u="1"/>
        <n v="0.215341" u="1"/>
        <n v="0.230431" u="1"/>
        <n v="2.9326000000000001E-2" u="1"/>
        <n v="0.111752" u="1"/>
        <n v="0.175293" u="1"/>
        <n v="0.29287299999999999" u="1"/>
        <n v="0.39462000000000003" u="1"/>
        <n v="131.24725799999999" u="1"/>
        <n v="0.16542499999999999" u="1"/>
        <n v="4.804608" u="1"/>
        <n v="20.734396" u="1"/>
        <n v="22.020600999999999" u="1"/>
        <n v="166.27064100000001" u="1"/>
        <n v="0.27313700000000002" u="1"/>
        <n v="0.38800600000000002" u="1"/>
        <n v="34.065936999999998" u="1"/>
        <n v="40.606290000000001" u="1"/>
        <n v="0.14166999999999999" u="1"/>
        <n v="0.17841099999999999" u="1"/>
        <n v="26.115528999999999" u="1"/>
        <n v="28.563291" u="1"/>
        <n v="54.280672000000003" u="1"/>
        <n v="31.264773999999999" u="1"/>
        <n v="37.129128999999999" u="1"/>
        <n v="5.7056000000000003E-2" u="1"/>
        <n v="0.131802" u="1"/>
        <n v="25.620571000000002" u="1"/>
        <n v="269.321707" u="1"/>
        <n v="0.18363299999999999" u="1"/>
        <n v="0.42442200000000002" u="1"/>
        <n v="40.531998000000002" u="1"/>
        <n v="0.19872300000000001" u="1"/>
        <n v="0.48478199999999999" u="1"/>
        <n v="0.52073800000000003" u="1"/>
        <n v="48.795603999999997" u="1"/>
        <n v="5.4543869999999997" u="1"/>
        <n v="0.190058" u="1"/>
        <n v="34.976286999999999" u="1"/>
        <n v="8.3350999999999995E-2" u="1"/>
        <n v="0.17166100000000001" u="1"/>
        <n v="0.18018999999999999" u="1"/>
        <n v="0.20184099999999999" u="1"/>
        <n v="0.21037" u="1"/>
        <n v="0.34137600000000001" u="1"/>
        <n v="25.272812999999999" u="1"/>
        <n v="25.918127999999999" u="1"/>
        <n v="49.450488" u="1"/>
        <n v="0.34596900000000003" u="1"/>
        <n v="41.463155" u="1"/>
        <n v="3.4005000000000001E-2" u="1"/>
        <n v="4.1057999999999997E-2" u="1"/>
        <n v="8.9843999999999993E-2" u="1"/>
        <n v="19.575624000000001" u="1"/>
        <n v="49.379303" u="1"/>
        <n v="0.112479" u="1"/>
        <n v="0.185276" u="1"/>
        <n v="0.27412999999999998" u="1"/>
        <n v="0.42770799999999998" u="1"/>
        <n v="0.12817000000000001" u="1"/>
        <n v="0.19839799999999999" u="1"/>
        <n v="0.22201699999999999" u="1"/>
        <n v="0.33449000000000001" u="1"/>
        <n v="0.53064500000000003" u="1"/>
        <n v="6.4885999999999999E-2" u="1"/>
        <n v="0.166879" u="1"/>
        <n v="0.39944299999999999" u="1"/>
        <n v="519.999819" u="1"/>
        <n v="0.18853" u="1"/>
        <n v="0.25898700000000002" u="1"/>
        <n v="31.811326999999999" u="1"/>
        <n v="5.3155000000000001E-2" u="1"/>
        <n v="0.19495499999999999" u="1"/>
        <n v="4.3635E-2" u="1"/>
        <n v="0.139817" u="1"/>
        <n v="0.39255699999999999" u="1"/>
        <n v="34.078716999999997" u="1"/>
        <n v="0.124194" u="1"/>
        <n v="0.13847799999999999" u="1"/>
        <n v="0.24678600000000001" u="1"/>
        <n v="0.31246099999999999" u="1"/>
        <n v="0.34723399999999999" u="1"/>
        <n v="13.386685999999999" u="1"/>
        <n v="2.8400999999999999E-2" u="1"/>
        <n v="74.957845000000006" u="1"/>
        <n v="0.45483200000000001" u="1"/>
        <n v="6.8987999999999994E-2" u="1"/>
        <n v="9.6557000000000004E-2" u="1"/>
        <n v="0.158025" u="1"/>
        <n v="0.17508299999999999" u="1"/>
        <n v="0.26227299999999998" u="1"/>
        <n v="3.0939999999999999E-2" u="1"/>
        <n v="5.5731999999999997E-2" u="1"/>
        <n v="0.40732200000000002" u="1"/>
        <n v="22.823931000000002" u="1"/>
        <n v="0.203295" u="1"/>
        <n v="0.22494600000000001" u="1"/>
        <n v="44.730834999999999" u="1"/>
        <n v="0.17177600000000001" u="1"/>
        <n v="0.24856500000000001" u="1"/>
        <n v="0.25565900000000003" u="1"/>
        <n v="0.439417" u="1"/>
        <n v="0.51994700000000005" u="1"/>
        <n v="16.144086999999999" u="1"/>
        <n v="16.847560999999999" u="1"/>
        <n v="0.119767" u="1"/>
        <n v="0.13159199999999999" u="1"/>
        <n v="59.106845" u="1"/>
        <n v="60.026645000000002" u="1"/>
        <n v="6.0283999999999997E-2" u="1"/>
        <n v="0.138153" u="1"/>
        <n v="0.21494199999999999" u="1"/>
        <n v="0.223471" u="1"/>
        <n v="4.2727000000000001E-2" u="1"/>
        <n v="0.14471400000000001" u="1"/>
        <n v="0.183423" u="1"/>
        <n v="0.29207499999999997" u="1"/>
        <n v="0.60983699999999996" u="1"/>
        <n v="38.352972999999999" u="1"/>
        <n v="6.4560999999999993E-2" u="1"/>
        <n v="0.12828500000000001" u="1"/>
        <n v="0.143375" u="1"/>
        <n v="0.23525399999999999" u="1"/>
        <n v="0.36096400000000001" u="1"/>
        <n v="0.60065100000000005" u="1"/>
        <n v="30.983902" u="1"/>
        <n v="37.237889000000003" u="1"/>
        <n v="0.12618099999999999" u="1"/>
        <n v="16.048233" u="1"/>
        <n v="21.932653999999999" u="1"/>
        <n v="4.0225999999999998E-2" u="1"/>
        <n v="0.75625699999999996" u="1"/>
        <n v="19.531365000000001" u="1"/>
        <n v="0.14127100000000001" u="1"/>
        <n v="0.178012" u="1"/>
        <n v="0.193102" u="1"/>
        <n v="0.26353799999999999" u="1"/>
        <n v="19.708449999999999" u="1"/>
        <n v="30.262748999999999" u="1"/>
        <n v="31.547136999999999" u="1"/>
        <n v="34.080111000000002" u="1"/>
        <n v="42.453322999999997" u="1"/>
        <n v="5.4823999999999998E-2" u="1"/>
        <n v="0.137964" u="1"/>
        <n v="0.139932" u="1"/>
        <n v="0.37572899999999998" u="1"/>
        <n v="0.50744" u="1"/>
        <n v="0.104897" u="1"/>
        <n v="0.14649300000000001" u="1"/>
        <n v="0.19176299999999999" u="1"/>
        <n v="44.440365" u="1"/>
        <n v="0.15947900000000001" u="1"/>
        <n v="31.823409999999999" u="1"/>
        <n v="5.2323000000000001E-2" u="1"/>
        <n v="0.118935" u="1"/>
        <n v="7.5004520000000001" u="1"/>
        <n v="16.932946000000001" u="1"/>
        <n v="29.755555999999999" u="1"/>
        <n v="0.16470099999999999" u="1"/>
        <n v="0.52778400000000003" u="1"/>
        <n v="0.13318199999999999" u="1"/>
        <n v="23.711428999999999" u="1"/>
        <n v="28.925346000000001" u="1"/>
        <n v="30.369168999999999" u="1"/>
        <n v="53.507424" u="1"/>
        <n v="2.2978999999999999E-2" u="1"/>
        <n v="3.2265000000000002E-2" u="1"/>
        <n v="0.32784099999999999" u="1"/>
        <n v="23.808800000000002" u="1"/>
        <n v="4.6863000000000002E-2" u="1"/>
        <n v="8.1430000000000002E-2" u="1"/>
        <n v="0.18487700000000001" u="1"/>
        <n v="29.928464999999999" u="1"/>
        <n v="33.696694999999998" u="1"/>
        <n v="35.692616000000001" u="1"/>
        <n v="0.27524700000000002" u="1"/>
        <n v="3.6817000000000003E-2" u="1"/>
        <n v="0.17946599999999999" u="1"/>
        <n v="59.758946999999999" u="1"/>
        <n v="2.0249E-2" u="1"/>
        <n v="0.12629599999999999" u="1"/>
        <n v="0.13941799999999999" u="1"/>
        <n v="0.187995" u="1"/>
        <n v="0.20308499999999999" u="1"/>
        <n v="0.249694" u="1"/>
        <n v="0.296626" u="1"/>
        <n v="0.14138600000000001" u="1"/>
        <n v="0.147947" u="1"/>
        <n v="0.209646" u="1"/>
        <n v="0.61691799999999997" u="1"/>
        <n v="0.75671699999999997" u="1"/>
        <n v="63.500424000000002" u="1"/>
        <n v="0.18468799999999999" u="1"/>
        <n v="0.26442500000000002" u="1"/>
        <n v="0.27295399999999997" u="1"/>
        <n v="0.59067400000000003" u="1"/>
        <n v="6.0130359999999996" u="1"/>
        <n v="136.31241900000001" u="1"/>
        <n v="0.495421" u="1"/>
        <n v="8.1172450000000005" u="1"/>
        <n v="40.821274000000003" u="1"/>
        <n v="48.016539999999999" u="1"/>
        <n v="3.8901999999999999E-2" u="1"/>
        <n v="0.129414" u="1"/>
        <n v="61.952145999999999" u="1"/>
        <n v="4.5955000000000003E-2" u="1"/>
        <n v="6.4523999999999998E-2" u="1"/>
        <n v="0.17468400000000001" u="1"/>
        <n v="0.187806" u="1"/>
        <n v="0.23638300000000001" u="1"/>
        <n v="32.849502999999999" u="1"/>
        <n v="8.7159E-2" u="1"/>
        <n v="0.34348600000000001" u="1"/>
        <n v="0.36513699999999999" u="1"/>
        <n v="17.845632999999999" u="1"/>
        <n v="21.285647999999998" u="1"/>
        <n v="25.493808999999999" u="1"/>
        <n v="49.603180999999999" u="1"/>
        <n v="0.254861" u="1"/>
        <n v="0.184363" u="1"/>
        <n v="29.019508999999999" u="1"/>
        <n v="0.12922500000000001" u="1"/>
        <n v="0.42128900000000002" u="1"/>
        <n v="0.59320399999999995" u="1"/>
        <n v="7.1886729999999996" u="1"/>
        <n v="31.356126" u="1"/>
        <n v="42.788549000000003" u="1"/>
        <n v="63.215198999999998" u="1"/>
        <n v="9.6263000000000001E-2" u="1"/>
        <n v="0.11135299999999999" u="1"/>
        <n v="0.23816200000000001" u="1"/>
        <n v="0.44026199999999999" u="1"/>
        <n v="31.208106000000001" u="1"/>
        <n v="42.301372000000001" u="1"/>
        <n v="0.17449500000000001" u="1"/>
        <n v="0.54454599999999997" u="1"/>
        <n v="17.736276" u="1"/>
        <n v="18.700731999999999" u="1"/>
        <n v="65.267123999999995" u="1"/>
        <n v="5.8018E-2" u="1"/>
        <n v="0.58784800000000004" u="1"/>
        <n v="5.4510670000000001" u="1"/>
        <n v="23.935932999999999" u="1"/>
        <n v="0.11784600000000001" u="1"/>
        <n v="0.19600999999999999" u="1"/>
        <n v="10.285042000000001" u="1"/>
        <n v="43.903061999999998" u="1"/>
        <n v="450.06336199999998" u="1"/>
        <n v="3.7994E-2" u="1"/>
        <n v="5.5551000000000003E-2" u="1"/>
        <n v="7.0473350000000003" u="1"/>
        <n v="45.310009999999998" u="1"/>
        <n v="19.351739999999999" u="1"/>
        <n v="19.374841" u="1"/>
        <n v="4.3038E-2" u="1"/>
        <n v="0.145958" u="1"/>
        <n v="0.15251899999999999" u="1"/>
        <n v="27.950597999999999" u="1"/>
        <n v="39.193401000000001" u="1"/>
        <n v="55.210635000000003" u="1"/>
        <n v="0.123" u="1"/>
        <n v="68.791881000000004" u="1"/>
        <n v="0.12756100000000001" u="1"/>
        <n v="0.38969599999999999" u="1"/>
        <n v="41.290049000000003" u="1"/>
        <n v="56.905270999999999" u="1"/>
        <n v="0.17072699999999999" u="1"/>
        <n v="8.471133" u="1"/>
        <n v="0.13067899999999999" u="1"/>
        <n v="0.13264699999999999" u="1"/>
        <n v="54.243519999999997" u="1"/>
        <n v="0.387403" u="1"/>
        <n v="32.713714000000003" u="1"/>
        <n v="0.16742000000000001" u="1"/>
        <n v="0.199568" u="1"/>
        <n v="33.033653000000001" u="1"/>
        <n v="36.557015999999997" u="1"/>
        <n v="0.49959399999999998" u="1"/>
        <n v="0.50503900000000002" u="1"/>
        <n v="0.86670400000000003" u="1"/>
        <n v="22.461105" u="1"/>
        <n v="32.604635000000002" u="1"/>
        <n v="35.091880000000003" u="1"/>
        <n v="5.2142000000000001E-2" u="1"/>
        <n v="31.450289000000001" u="1"/>
        <n v="0.181035" u="1"/>
        <n v="0.265648" u="1"/>
        <n v="0.45793499999999998" u="1"/>
        <n v="17.645023999999999" u="1"/>
        <n v="3.2118000000000001E-2" u="1"/>
        <n v="0.121184" u="1"/>
        <n v="0.12589700000000001" u="1"/>
        <n v="0.13245799999999999" u="1"/>
        <n v="0.30042099999999999" u="1"/>
        <n v="0.37783899999999998" u="1"/>
        <n v="0.46252799999999999" u="1"/>
        <n v="7.507924" u="1"/>
        <n v="0.177728" u="1"/>
        <n v="17.876912000000001" u="1"/>
        <n v="16.623677000000001" u="1"/>
        <n v="80.598810999999998" u="1"/>
        <n v="0.175624" u="1"/>
        <n v="29.522373999999999" u="1"/>
        <n v="40.360227999999999" u="1"/>
        <n v="46.445655000000002" u="1"/>
        <n v="0.137544" u="1"/>
        <n v="6.8588999999999997E-2" u="1"/>
        <n v="0.16575599999999999" u="1"/>
        <n v="0.18937499999999999" u="1"/>
        <n v="0.22089400000000001" u="1"/>
        <n v="0.592364" u="1"/>
        <n v="14.396668" u="1"/>
        <n v="19.279955000000001" u="1"/>
        <n v="30.537728000000001" u="1"/>
        <n v="31.798743999999999" u="1"/>
        <n v="0.42737700000000001" u="1"/>
        <n v="66.682899000000006" u="1"/>
        <n v="210.22901100000001" u="1"/>
        <n v="0.132133" u="1"/>
        <n v="0.208922" u="1"/>
        <n v="0.155752" u="1"/>
        <n v="0.21745100000000001" u="1"/>
        <n v="0.28003499999999998" u="1"/>
        <n v="0.34700900000000001" u="1"/>
        <n v="0.41196199999999999" u="1"/>
        <n v="0.46379300000000001" u="1"/>
        <n v="60.473635999999999" u="1"/>
        <n v="0.31021500000000002" u="1"/>
        <n v="349.35473200000001" u="1"/>
        <n v="700.27407000000005" u="1"/>
        <n v="27.738302999999998" u="1"/>
        <n v="6.5145999999999996E-2" u="1"/>
        <n v="0.18052099999999999" u="1"/>
        <n v="0.40507599999999999" u="1"/>
        <n v="8.0698650000000001" u="1"/>
        <n v="30.956028" u="1"/>
        <n v="47.055788999999997" u="1"/>
        <n v="0.12538299999999999" u="1"/>
        <n v="0.29020699999999999" u="1"/>
        <n v="0.42672700000000002" u="1"/>
        <n v="0.149002" u="1"/>
        <n v="0.24940999999999999" u="1"/>
        <n v="0.34663100000000002" u="1"/>
        <n v="0.40239799999999998" u="1"/>
        <n v="0.15556300000000001" u="1"/>
        <n v="0.17918200000000001" u="1"/>
        <n v="0.18574299999999999" u="1"/>
        <n v="0.26194200000000001" u="1"/>
        <n v="6.724634" u="1"/>
        <n v="16.094629000000001" u="1"/>
        <n v="3.3752999999999998E-2" u="1"/>
        <n v="17.924602" u="1"/>
        <n v="5.0818000000000002E-2" u="1"/>
        <n v="0.15212000000000001" u="1"/>
        <n v="0.188861" u="1"/>
        <n v="0.190829" u="1"/>
        <n v="0.255056" u="1"/>
        <n v="0.50955499999999998" u="1"/>
        <n v="17.263695999999999" u="1"/>
        <n v="349.98708699999997" u="1"/>
        <n v="0.150781" u="1"/>
        <n v="0.39742699999999997" u="1"/>
        <n v="0.21904100000000001" u="1"/>
        <n v="28.946033" u="1"/>
        <n v="30.902742" u="1"/>
        <n v="3.8304999999999999E-2" u="1"/>
        <n v="0.13358700000000001" u="1"/>
        <n v="252.42622800000001" u="1"/>
        <n v="0.17032800000000001" u="1"/>
        <n v="0.26982099999999998" u="1"/>
        <n v="0.27834999999999999" u="1"/>
        <n v="14.704083000000001" u="1"/>
        <n v="25.573775000000001" u="1"/>
        <n v="0.23724899999999999" u="1"/>
        <n v="0.26129200000000002" u="1"/>
        <n v="0.30000100000000002" u="1"/>
        <n v="0.30853000000000003" u="1"/>
        <n v="0.38660499999999998" u="1"/>
        <n v="0.42339900000000003" u="1"/>
        <n v="0.45357900000000001" u="1"/>
        <n v="44.695647999999998" u="1"/>
        <n v="0.21559800000000001" u="1"/>
        <n v="0.23921700000000001" u="1"/>
        <n v="0.39054100000000003" u="1"/>
        <n v="0.40825600000000001" u="1"/>
        <n v="0.41678500000000002" u="1"/>
        <n v="0.51082000000000005" u="1"/>
        <n v="97.393567000000004" u="1"/>
        <n v="0.26320700000000002" u="1"/>
        <n v="0.30191600000000002" u="1"/>
        <n v="0.36227599999999999" u="1"/>
        <n v="0.16688500000000001" u="1"/>
        <n v="0.26752799999999999" u="1"/>
        <n v="28.715661999999998" u="1"/>
        <n v="2.8275000000000002E-2" u="1"/>
        <n v="3.2844999999999999E-2" u="1"/>
        <n v="0.122638" u="1"/>
        <n v="0.141927" u="1"/>
        <n v="19.824120000000001" u="1"/>
        <n v="2.3269000000000001E-2" u="1"/>
        <n v="0.33641700000000002" u="1"/>
        <n v="18.767195000000001" u="1"/>
        <n v="30.134295999999999" u="1"/>
        <n v="0.20228699999999999" u="1"/>
        <n v="0.28650100000000001" u="1"/>
        <n v="38.458545000000001" u="1"/>
        <n v="47.547936" u="1"/>
        <n v="3.0550999999999998E-2" u="1"/>
        <n v="0.15567800000000001" u="1"/>
        <n v="9.8934350000000002" u="1"/>
        <n v="17.590046999999998" u="1"/>
        <n v="41.338410000000003" u="1"/>
        <n v="119.091976" u="1"/>
        <n v="0.138484" u="1"/>
        <n v="31.480996999999999" u="1"/>
        <n v="48.179476999999999" u="1"/>
        <n v="176.782715" u="1"/>
        <n v="5.4954000000000003E-2" u="1"/>
        <n v="0.147013" u="1"/>
        <n v="0.15357399999999999" u="1"/>
        <n v="0.17719299999999999" u="1"/>
        <n v="0.245453" u="1"/>
        <n v="345.61746799999997" u="1"/>
        <n v="5.2486999999999999E-2" u="1"/>
        <n v="0.46337299999999998" u="1"/>
        <n v="6.0032000000000002E-2" u="1"/>
        <n v="0.39180599999999999" u="1"/>
        <n v="14.792339999999999" u="1"/>
        <n v="0.165357" u="1"/>
        <n v="12.103316" u="1"/>
        <n v="37.151752999999999" u="1"/>
        <n v="50.658369999999998" u="1"/>
        <n v="31.153255000000001" u="1"/>
        <n v="0.13370199999999999" u="1"/>
        <n v="20.464438999999999" u="1"/>
        <n v="520.24092700000006" u="1"/>
        <n v="0.140263" u="1"/>
        <n v="0.15535299999999999" u="1"/>
        <n v="0.238703" u="1"/>
        <n v="0.39344899999999999" u="1"/>
        <n v="10.580273999999999" u="1"/>
        <n v="22.662904999999999" u="1"/>
        <n v="46.467039" u="1"/>
        <n v="55.273415999999997" u="1"/>
        <n v="67.444554999999994" u="1"/>
        <n v="497.11337900000001" u="1"/>
        <n v="1.8055000000000002E-2" u="1"/>
        <n v="35.817984000000003" u="1"/>
        <n v="52.759165000000003" u="1"/>
        <n v="54.181704000000003" u="1"/>
        <n v="97.580721999999994" u="1"/>
        <n v="6.5615999999999994E-2" u="1"/>
        <n v="0.37830599999999998" u="1"/>
        <n v="0.40848600000000002" u="1"/>
        <n v="29.038108000000001" u="1"/>
        <n v="58.262858000000001" u="1"/>
        <n v="2.5336999999999998E-2" u="1"/>
        <n v="0.13682" u="1"/>
        <n v="0.15190999999999999" u="1"/>
        <n v="18.770499999999998" u="1"/>
        <n v="49.133434999999999" u="1"/>
        <n v="2.0330999999999998E-2" u="1"/>
        <n v="6.1591E-2" u="1"/>
        <n v="0.158471" u="1"/>
        <n v="0.16503200000000001" u="1"/>
        <n v="8.5072109999999999" u="1"/>
        <n v="18.982921000000001" u="1"/>
        <n v="58.090916999999997" u="1"/>
        <n v="0.12695200000000001" u="1"/>
        <n v="0.23392099999999999" u="1"/>
        <n v="0.34123999999999999" u="1"/>
        <n v="0.48628900000000003" u="1"/>
        <n v="7.6678230000000003" u="1"/>
        <n v="16.949853999999998" u="1"/>
        <n v="19.286470999999999" u="1"/>
        <n v="32.971266" u="1"/>
        <n v="5.9089999999999997E-2" u="1"/>
        <n v="15.263366" u="1"/>
        <n v="18.715426000000001" u="1"/>
        <n v="92.552544999999995" u="1"/>
        <n v="4.4802160000000004" u="1"/>
        <n v="148.20496" u="1"/>
        <n v="5.6623E-2" u="1"/>
        <n v="0.136631" u="1"/>
        <n v="0.18520800000000001" u="1"/>
        <n v="0.20685899999999999" u="1"/>
        <n v="0.22850999999999999" u="1"/>
        <n v="0.23047799999999999" u="1"/>
        <n v="43.121186999999999" u="1"/>
        <n v="4.6611E-2" u="1"/>
        <n v="0.16025" u="1"/>
        <n v="0.39930700000000002" u="1"/>
        <n v="0.53622400000000003" u="1"/>
        <n v="48.976514000000002" u="1"/>
        <n v="0.122601" u="1"/>
        <n v="19.970448999999999" u="1"/>
        <n v="37.878176000000003" u="1"/>
        <n v="50.449401999999999" u="1"/>
        <n v="5.3629999999999997E-2" u="1"/>
        <n v="39.000498999999998" u="1"/>
        <n v="49.380519999999997" u="1"/>
        <n v="59.866512999999998" u="1"/>
        <n v="0.10907" u="1"/>
        <n v="0.14827799999999999" u="1"/>
        <n v="0.169929" u="1"/>
        <n v="0.18698699999999999" u="1"/>
        <n v="0.24015700000000001" u="1"/>
        <n v="0.24868599999999999" u="1"/>
        <n v="0.14693899999999999" u="1"/>
        <n v="0.193548" u="1"/>
        <n v="0.32085399999999997" u="1"/>
        <n v="40.247463000000003" u="1"/>
        <n v="58.171306000000001" u="1"/>
        <n v="0.16858999999999999" u="1"/>
        <n v="0.215199" u="1"/>
        <n v="5.5987200000000001" u="1"/>
        <n v="260.342265" u="1"/>
        <n v="3.3571999999999998E-2" u="1"/>
        <n v="0.22162399999999999" u="1"/>
        <n v="15.907227000000001" u="1"/>
        <n v="49.606414999999998" u="1"/>
        <n v="96.543187000000003" u="1"/>
        <n v="5.5032209999999999" u="1"/>
        <n v="47.521152999999998" u="1"/>
        <n v="0.14152799999999999" u="1"/>
        <n v="0.15992500000000001" u="1"/>
        <n v="0.190105" u="1"/>
        <n v="0.300846" u="1"/>
        <n v="0.44589499999999999" u="1"/>
        <n v="26.372629" u="1"/>
        <n v="0.16514699999999999" u="1"/>
        <n v="0.248497" u="1"/>
        <n v="36.551617" u="1"/>
        <n v="50.533966999999997" u="1"/>
        <n v="0.15661800000000001" u="1"/>
        <n v="0.195327" u="1"/>
        <n v="0.255523" u="1"/>
        <n v="0.29423199999999999" u="1"/>
        <n v="0.43075200000000002" u="1"/>
        <n v="0.48651899999999998" u="1"/>
        <n v="87.903975000000003" u="1"/>
        <n v="174.869686" u="1"/>
        <n v="6.7948769999999996" u="1"/>
        <n v="7.5462030000000002" u="1"/>
        <n v="5.2721999999999998E-2" u="1"/>
        <n v="0.17813300000000001" u="1"/>
        <n v="0.290024" u="1"/>
        <n v="40.523164999999999" u="1"/>
        <n v="3.5657000000000001E-2" u="1"/>
        <n v="4.2709999999999998E-2" u="1"/>
        <n v="9.3147999999999995E-2" u="1"/>
        <n v="0.14005300000000001" u="1"/>
        <n v="0.14661399999999999" u="1"/>
        <n v="0.229964" u="1"/>
        <n v="6.9055" u="1"/>
        <n v="0.108238" u="1"/>
        <n v="0.12332799999999999" u="1"/>
        <n v="0.18335499999999999" u="1"/>
        <n v="0.189916" u="1"/>
        <n v="0.27881699999999998" u="1"/>
        <n v="0.28734599999999999" u="1"/>
        <n v="36.687102000000003" u="1"/>
        <n v="50.498609000000002" u="1"/>
        <n v="0.14330699999999999" u="1"/>
        <n v="0.22862499999999999" u="1"/>
        <n v="0.36935699999999999" u="1"/>
        <n v="0.54586999999999997" u="1"/>
        <n v="0.122276" u="1"/>
        <n v="125.863698" u="1"/>
        <n v="5.7765999999999998E-2" u="1"/>
        <n v="7.7922459999999996" u="1"/>
        <n v="68.184522999999999" u="1"/>
        <n v="93.392944" u="1"/>
        <n v="0.186473" u="1"/>
        <n v="0.41698000000000002" u="1"/>
        <n v="47.075431000000002" u="1"/>
        <n v="49.375172999999997" u="1"/>
        <n v="0.19500200000000001" u="1"/>
        <n v="0.35394199999999998" u="1"/>
        <n v="17.339756999999999" u="1"/>
        <n v="32.940877999999998" u="1"/>
        <n v="41.235666000000002" u="1"/>
        <n v="173.86011099999999" u="1"/>
        <n v="0.15495400000000001" u="1"/>
        <n v="0.170044" u="1"/>
        <n v="0.44448199999999999" u="1"/>
        <n v="0.20022400000000001" u="1"/>
        <n v="0.46613300000000002" u="1"/>
        <n v="4.1011090000000001" u="1"/>
        <n v="42.603650999999999" u="1"/>
        <n v="70.182438000000005" u="1"/>
        <n v="2.9472999999999999E-2" u="1"/>
        <n v="0.16794000000000001" u="1"/>
        <n v="0.18303" u="1"/>
        <n v="56.118048999999999" u="1"/>
        <n v="0.142982" u="1"/>
        <n v="0.19811999999999999" u="1"/>
        <n v="8.1299379999999992" u="1"/>
        <n v="8.4651899999999998" u="1"/>
        <n v="4.2293999999999998E-2" u="1"/>
        <n v="0.15807199999999999" u="1"/>
        <n v="0.27155299999999999" u="1"/>
        <n v="0.50711899999999999" u="1"/>
        <n v="9.0692050000000002" u="1"/>
        <n v="0.17316200000000001" u="1"/>
        <n v="0.593723" u="1"/>
        <n v="21.266649000000001" u="1"/>
        <n v="31.308062" u="1"/>
        <n v="34.568475999999997" u="1"/>
        <n v="101.654866" u="1"/>
        <n v="0.27740399999999998" u="1"/>
        <n v="0.43098199999999998" u="1"/>
        <n v="18.841988000000001" u="1"/>
        <n v="32.136825000000002" u="1"/>
        <n v="70.255559000000005" u="1"/>
        <n v="0.21632799999999999" u="1"/>
        <n v="6.1792129999999998" u="1"/>
        <n v="29.672830999999999" u="1"/>
        <n v="30.466166000000001" u="1"/>
        <n v="0.10142" u="1"/>
        <n v="0.163158" u="1"/>
        <n v="0.37494300000000003" u="1"/>
        <n v="0.38347199999999998" u="1"/>
        <n v="2.1736999999999999E-2" u="1"/>
        <n v="0.19989899999999999" u="1"/>
        <n v="0.29484700000000003" u="1"/>
        <n v="12.57076" u="1"/>
        <n v="25.930534000000002" u="1"/>
        <n v="62.814152" u="1"/>
        <n v="154.06044900000001" u="1"/>
        <n v="5.4391000000000002E-2" u="1"/>
        <n v="0.11157599999999999" u="1"/>
        <n v="0.15132200000000001" u="1"/>
        <n v="0.50636300000000001" u="1"/>
        <n v="31.422812" u="1"/>
        <n v="78.294663999999997" u="1"/>
        <n v="27.851635999999999" u="1"/>
        <n v="38.297967" u="1"/>
        <n v="2.9019E-2" u="1"/>
        <n v="5.1889999999999999E-2" u="1"/>
        <n v="0.27943200000000001" u="1"/>
        <n v="0.29648999999999998" u="1"/>
        <n v="7.5911650000000002" u="1"/>
        <n v="25.212737000000001" u="1"/>
        <n v="35.371358000000001" u="1"/>
        <n v="128.73597699999999" u="1"/>
        <n v="0.15640799999999999" u="1"/>
        <n v="0.203017" u="1"/>
        <n v="0.45006800000000002" u="1"/>
        <n v="34.204827000000002" u="1"/>
        <n v="40.161979000000002" u="1"/>
        <n v="0.162969" u="1"/>
        <n v="0.178059" u="1"/>
        <n v="0.186588" u="1"/>
        <n v="0.43033199999999999" u="1"/>
        <n v="13.998991999999999" u="1"/>
        <n v="33.452792000000002" u="1"/>
        <n v="99.887244999999993" u="1"/>
        <n v="345.78992899999997" u="1"/>
        <n v="2.6535E-2" u="1"/>
        <n v="25.824262000000001" u="1"/>
        <n v="28.044561000000002" u="1"/>
        <n v="2.1529E-2" u="1"/>
        <n v="4.6429999999999999E-2" u="1"/>
        <n v="6.5474000000000004E-2" u="1"/>
        <n v="0.29151899999999997" u="1"/>
        <n v="0.53917899999999996" u="1"/>
        <n v="20.302890000000001" u="1"/>
        <n v="50.506641999999999" u="1"/>
        <n v="0.12603900000000001" u="1"/>
        <n v="0.219886" u="1"/>
        <n v="0.58833199999999997" u="1"/>
        <n v="34.769857000000002" u="1"/>
        <n v="48.354371" u="1"/>
        <n v="0.179838" u="1"/>
        <n v="0.25013200000000002" u="1"/>
        <n v="0.29343399999999997" u="1"/>
        <n v="0.45554099999999997" u="1"/>
        <n v="0.54300899999999996" u="1"/>
        <n v="23.729130999999999" u="1"/>
        <n v="41.551696" u="1"/>
        <n v="59.694195000000001" u="1"/>
        <n v="97.042550000000006" u="1"/>
        <n v="11.092737" u="1"/>
        <n v="83.348400999999996" u="1"/>
        <n v="6.3733690000000003" u="1"/>
        <n v="2.3805E-2" u="1"/>
        <n v="3.3917000000000003E-2" u="1"/>
        <n v="5.0982E-2" u="1"/>
        <n v="8.9667999999999998E-2" u="1"/>
        <n v="0.124782" u="1"/>
        <n v="0.28463300000000002" u="1"/>
        <n v="0.37123699999999998" u="1"/>
        <n v="6.9643999999999998E-2" u="1"/>
        <n v="0.22300400000000001" u="1"/>
        <n v="0.24465500000000001" u="1"/>
        <n v="0.388295" u="1"/>
        <n v="0.40141700000000002" u="1"/>
        <n v="0.18295600000000001" u="1"/>
        <n v="0.51217900000000005" u="1"/>
        <n v="14.480026000000001" u="1"/>
        <n v="18.273427999999999" u="1"/>
        <n v="34.129935000000003" u="1"/>
        <n v="35.006068999999997" u="1"/>
        <n v="20.304407000000001" u="1"/>
        <n v="0.118796" u="1"/>
        <n v="0.134243" u="1"/>
        <n v="0.496278" u="1"/>
        <n v="31.049294" u="1"/>
        <n v="45.986477999999998" u="1"/>
        <n v="74.813550000000006" u="1"/>
        <n v="3.8469000000000003E-2" u="1"/>
        <n v="0.14277200000000001" u="1"/>
        <n v="0.234651" u="1"/>
        <n v="0.40305999999999997" u="1"/>
        <n v="41.745866999999997" u="1"/>
        <n v="66.264221000000006" u="1"/>
        <n v="0.17951300000000001" u="1"/>
        <n v="0.27113300000000001" u="1"/>
        <n v="0.29278399999999999" u="1"/>
        <n v="49.974685999999998" u="1"/>
        <n v="55.256630999999999" u="1"/>
        <n v="0.13946500000000001" u="1"/>
        <n v="0.154555" u="1"/>
        <n v="0.344615" u="1"/>
        <n v="7.2649140000000001" u="1"/>
        <n v="26.994845999999999" u="1"/>
        <n v="59.353375999999997" u="1"/>
        <n v="0.42662600000000001" u="1"/>
        <n v="0.47386400000000001" u="1"/>
        <n v="8.6141670000000001" u="1"/>
        <n v="16.359016" u="1"/>
        <n v="22.537389000000001" u="1"/>
        <n v="4.3020999999999997E-2" u="1"/>
        <n v="0.18263099999999999" u="1"/>
        <n v="49.779373" u="1"/>
        <n v="5.0566E-2" u="1"/>
        <n v="8.1291000000000002E-2" u="1"/>
        <n v="0.12946099999999999" u="1"/>
        <n v="0.18459900000000001" u="1"/>
        <n v="0.19116" u="1"/>
        <n v="0.19772100000000001" u="1"/>
        <n v="0.20624999999999999" u="1"/>
        <n v="0.302956" u="1"/>
        <n v="51.466769999999997" u="1"/>
        <n v="0.22134000000000001" u="1"/>
        <n v="0.59414800000000001" u="1"/>
        <n v="8.1102450000000008" u="1"/>
        <n v="25.603189" u="1"/>
        <n v="42.918539000000003" u="1"/>
        <n v="95.568787" u="1"/>
        <n v="0.257633" u="1"/>
        <n v="0.28781299999999999" u="1"/>
        <n v="0.33505099999999999" u="1"/>
        <n v="0.51470899999999997" u="1"/>
        <n v="0.60333400000000004" u="1"/>
        <n v="16.933665999999999" u="1"/>
        <n v="43.779082000000002" u="1"/>
        <n v="71.244778999999994" u="1"/>
        <n v="7.6379349999999997" u="1"/>
        <n v="13.69134" u="1"/>
        <n v="15.958112" u="1"/>
        <n v="33.944367999999997" u="1"/>
        <n v="45.525706999999997" u="1"/>
        <n v="126.57380499999999" u="1"/>
        <n v="3.7560999999999997E-2" u="1"/>
        <n v="0.13914000000000001" u="1"/>
        <n v="0.14110800000000001" u="1"/>
        <n v="0.24807699999999999" u="1"/>
        <n v="0.40826099999999999" u="1"/>
        <n v="20.642444000000001" u="1"/>
        <n v="0.20802899999999999" u="1"/>
        <n v="0.59541299999999997" u="1"/>
        <n v="61.148710000000001" u="1"/>
        <n v="0.13780100000000001" u="1"/>
        <n v="35.912740999999997" u="1"/>
        <n v="54.643143999999999" u="1"/>
        <n v="0.93466400000000005" u="1"/>
        <n v="22.100290000000001" u="1"/>
        <n v="108.176194" u="1"/>
        <n v="156.79244800000001" u="1"/>
        <n v="5.9670000000000001E-2" u="1"/>
        <n v="24.693984" u="1"/>
        <n v="38.668478" u="1"/>
        <n v="44.924748000000001" u="1"/>
        <n v="0.17243800000000001" u="1"/>
        <n v="27.606071" u="1"/>
        <n v="5.7202999999999997E-2" u="1"/>
        <n v="0.23935899999999999" u="1"/>
        <n v="6.6996E-2" u="1"/>
        <n v="0.34752300000000003" u="1"/>
        <n v="0.89262699999999995" u="1"/>
        <n v="37.802661000000001" u="1"/>
        <n v="125.058103" u="1"/>
        <n v="0.29760700000000001" u="1"/>
        <n v="21.706059" u="1"/>
        <n v="30.928947999999998" u="1"/>
        <n v="124.87942099999999" u="1"/>
        <n v="0.13747599999999999" u="1"/>
        <n v="0.34916599999999998" u="1"/>
        <n v="0.11121399999999999" u="1"/>
        <n v="0.15256600000000001" u="1"/>
        <n v="0.25201200000000001" u="1"/>
        <n v="0.25594800000000001" u="1"/>
        <n v="19.300865000000002" u="1"/>
        <n v="0.204397" u="1"/>
        <n v="49.542856999999998" u="1"/>
        <n v="0.249667" u="1"/>
        <n v="16.879560000000001" u="1"/>
        <n v="0.140594" u="1"/>
        <n v="51.943325999999999" u="1"/>
        <n v="2.7695000000000001E-2" u="1"/>
        <n v="4.1696999999999998E-2" u="1"/>
        <n v="0.15568399999999999" u="1"/>
        <n v="0.23247300000000001" u="1"/>
        <n v="9.8821329999999996" u="1"/>
        <n v="20.206341999999999" u="1"/>
        <n v="0.13728699999999999" u="1"/>
        <n v="0.19242500000000001" u="1"/>
        <n v="0.584171" u="1"/>
        <n v="5.0849080000000004" u="1"/>
        <n v="16.616489999999999" u="1"/>
        <n v="3.9230000000000001E-2" u="1"/>
        <n v="0.13072600000000001" u="1"/>
        <n v="0.43079899999999999" u="1"/>
        <n v="24.548749000000001" u="1"/>
        <n v="29.651520999999999" u="1"/>
        <n v="60.051651" u="1"/>
        <n v="0.19108600000000001" u="1"/>
        <n v="0.41767700000000002" u="1"/>
        <n v="65.239964000000001" u="1"/>
        <n v="98.848076000000006" u="1"/>
        <n v="3.6728999999999998E-2" u="1"/>
        <n v="0.21260100000000001" u="1"/>
        <n v="4.6647990000000004" u="1"/>
        <n v="17.843716000000001" u="1"/>
        <n v="58.892358999999999" u="1"/>
        <n v="0.18567500000000001" u="1"/>
        <n v="0.27033499999999999" u="1"/>
        <n v="0.313637" u="1"/>
        <n v="0.440971" u="1"/>
        <n v="39.745964000000001" u="1"/>
        <n v="6.6670999999999994E-2" u="1"/>
        <n v="5.1292999999999998E-2" u="1"/>
        <n v="0.13040099999999999" u="1"/>
        <n v="0.42123500000000003" u="1"/>
        <n v="14.858803" u="1"/>
        <n v="17.828125" u="1"/>
        <n v="0.15401999999999999" u="1"/>
        <n v="0.22228000000000001" u="1"/>
        <n v="0.23737" u="1"/>
        <n v="99.739699000000002" u="1"/>
        <n v="365.91817300000002" u="1"/>
        <n v="0.44261400000000001" u="1"/>
        <n v="0.46426499999999998" u="1"/>
        <n v="0.52634099999999995" u="1"/>
        <n v="0.577515" u="1"/>
        <n v="15.031228" u="1"/>
        <n v="135.520757" u="1"/>
        <n v="176.298768" u="1"/>
        <n v="9.1916999999999999E-2" u="1"/>
        <n v="0.12906200000000001" u="1"/>
        <n v="0.142184" u="1"/>
        <n v="0.23603099999999999" u="1"/>
        <n v="0.28510000000000002" u="1"/>
        <n v="0.353989" u="1"/>
        <n v="34.213082999999997" u="1"/>
        <n v="33.386229" u="1"/>
        <n v="6.4280000000000004E-2" u="1"/>
        <n v="0.193879" u="1"/>
        <n v="20.657861" u="1"/>
        <n v="39.517857999999997" u="1"/>
        <n v="5.3378000000000002E-2" u="1"/>
        <n v="0.15579899999999999" u="1"/>
        <n v="31.234983" u="1"/>
        <n v="50.904426000000001" u="1"/>
        <n v="50.997371999999999" u="1"/>
        <n v="0.17745" u="1"/>
        <n v="0.137402" u="1"/>
        <n v="26.418901999999999" u="1"/>
        <n v="35.631416999999999" u="1"/>
        <n v="3.3320000000000002E-2" u="1"/>
        <n v="37.049779999999998" u="1"/>
        <n v="46.760365999999998" u="1"/>
        <n v="128.13032799999999" u="1"/>
        <n v="158.770275" u="1"/>
        <n v="0.18909699999999999" u="1"/>
        <n v="0.383519" u="1"/>
        <n v="0.40516999999999997" u="1"/>
        <n v="5.6497549999999999" u="1"/>
        <n v="19.109853999999999" u="1"/>
        <n v="37.233106999999997" u="1"/>
        <n v="48.108086" u="1"/>
        <n v="56.657386000000002" u="1"/>
        <n v="81.626069000000001" u="1"/>
        <n v="0.18056800000000001" u="1"/>
        <n v="0.20221900000000001" u="1"/>
        <n v="0.21074799999999999" u="1"/>
        <n v="22.538183" u="1"/>
        <n v="0.14052000000000001" u="1"/>
        <n v="0.25350699999999998" u="1"/>
        <n v="0.35525400000000001" u="1"/>
        <n v="0.919296" u="1"/>
        <n v="15.707015" u="1"/>
        <n v="31.449192" u="1"/>
        <n v="138.99681100000001" u="1"/>
        <n v="503.252971" u="1"/>
        <n v="9.0599170000000004" u="1"/>
        <n v="3.7872000000000003E-2" u="1"/>
        <n v="34.382784000000001" u="1"/>
        <n v="41.107532999999997" u="1"/>
        <n v="0.14363799999999999" u="1"/>
        <n v="0.16203500000000001" u="1"/>
        <n v="0.192215" u="1"/>
        <n v="0.26635700000000001" u="1"/>
        <n v="0.46323700000000001" u="1"/>
        <n v="22.122668000000001" u="1"/>
        <n v="30.487821" u="1"/>
        <n v="56.609001999999997" u="1"/>
        <n v="5.2470000000000003E-2" u="1"/>
        <n v="0.14560600000000001" u="1"/>
        <n v="2.4285999999999999E-2" u="1"/>
        <n v="0.173818" u="1"/>
        <n v="0.197437" u="1"/>
        <n v="0.21252699999999999" u="1"/>
        <n v="0.28992299999999999" u="1"/>
        <n v="0.306981" u="1"/>
        <n v="6.2903830000000003" u="1"/>
        <n v="0.106682" u="1"/>
        <n v="0.12707299999999999" u="1"/>
        <n v="0.19533300000000001" u="1"/>
        <n v="33.735081000000001" u="1"/>
        <n v="36.401505999999998" u="1"/>
        <n v="5.7514000000000003E-2" u="1"/>
        <n v="0.14216300000000001" u="1"/>
        <n v="0.16381399999999999" u="1"/>
        <n v="0.37625500000000001" u="1"/>
        <n v="0.116838" u="1"/>
        <n v="0.17890400000000001" u="1"/>
        <n v="0.26138600000000001" u="1"/>
        <n v="0.43661499999999998" u="1"/>
        <n v="0.539273" u="1"/>
        <n v="0.608819" u="1"/>
        <n v="21.166989999999998" u="1"/>
        <n v="31.633516" u="1"/>
        <n v="83.485102999999995" u="1"/>
        <n v="0.34799000000000002" u="1"/>
        <n v="32.482843000000003" u="1"/>
        <n v="98.984007000000005" u="1"/>
        <n v="0.58640499999999995" u="1"/>
        <n v="15.830469000000001" u="1"/>
        <n v="3.6963999999999997E-2" u="1"/>
        <n v="5.4521E-2" u="1"/>
        <n v="0.60625399999999996" u="1"/>
        <n v="26.466591999999999" u="1"/>
        <n v="0.31485999999999997" u="1"/>
        <n v="57.239942999999997" u="1"/>
        <n v="0.49861800000000001" u="1"/>
        <n v="26.599021" u="1"/>
        <n v="57.364041999999998" u="1"/>
        <n v="58.061551999999999" u="1"/>
        <n v="4.2042000000000003E-2" u="1"/>
        <n v="0.256415" u="1"/>
        <n v="4.1515999999999997E-2" u="1"/>
        <n v="0.20233400000000001" u="1"/>
        <n v="16.321543999999999" u="1"/>
        <n v="49.883082000000002" u="1"/>
        <n v="176.68082200000001" u="1"/>
        <n v="3.1995999999999997E-2" u="1"/>
        <n v="7.0735999999999993E-2" u="1"/>
        <n v="41.930535999999996" u="1"/>
        <n v="54.284717000000001" u="1"/>
        <n v="75.181363000000005" u="1"/>
        <n v="60.298959000000004" u="1"/>
        <n v="67.493674999999996" u="1"/>
        <n v="3.9049E-2" u="1"/>
        <n v="0.25805800000000001" u="1"/>
        <n v="0.41622900000000002" u="1"/>
        <n v="0.122567" u="1"/>
        <n v="28.145907999999999" u="1"/>
        <n v="34.640684" u="1"/>
        <n v="67.683171999999999" u="1"/>
        <n v="2.1347999999999999E-2" u="1"/>
        <n v="14.265976999999999" u="1"/>
        <n v="52.96651" u="1"/>
        <n v="58.945965000000001" u="1"/>
        <n v="5.1145999999999997E-2" u="1"/>
        <n v="6.1650000000000003E-2" u="1"/>
        <n v="0.165268" u="1"/>
        <n v="0.26888699999999999" u="1"/>
        <n v="8.3681920000000005" u="1"/>
        <n v="0.29906700000000003" u="1"/>
        <n v="0.47823199999999999" u="1"/>
        <n v="12.395737" u="1"/>
        <n v="5.8691E-2" u="1"/>
        <n v="0.15540000000000001" u="1"/>
        <n v="0.17705099999999999" u="1"/>
        <n v="0.402729" u="1"/>
        <n v="0.49135400000000001" u="1"/>
        <n v="36.074609000000002" u="1"/>
        <n v="53.351320000000001" u="1"/>
        <n v="0.25768000000000002" u="1"/>
        <n v="0.93349300000000002" u="1"/>
        <n v="30.071435000000001" u="1"/>
        <n v="32.586033" u="1"/>
        <n v="39.606822000000001" u="1"/>
        <n v="40.004657999999999" u="1"/>
        <n v="94.026342" u="1"/>
        <n v="4.1099999999999998E-2" u="1"/>
        <n v="5.6189999999999997E-2" u="1"/>
        <n v="0.14998900000000001" u="1"/>
        <n v="0.241868" u="1"/>
        <n v="0.39124999999999999" u="1"/>
        <n v="0.54635400000000001" u="1"/>
        <n v="0.72158299999999997" u="1"/>
        <n v="30.002858" u="1"/>
        <n v="0.180169" u="1"/>
        <n v="0.188698" u="1"/>
        <n v="0.19525899999999999" u="1"/>
        <n v="0.25079400000000002" u="1"/>
        <n v="25.547218000000001" u="1"/>
        <n v="33.770662000000002" u="1"/>
        <n v="68.102637999999999" u="1"/>
      </sharedItems>
    </cacheField>
    <cacheField name="RF_VAL" numFmtId="0" sqlType="2">
      <sharedItems containsSemiMixedTypes="0" containsString="0" containsNumber="1" minValue="-1.6643289999999999" maxValue="318.32" count="8000">
        <n v="9.1219999999999999E-3"/>
        <n v="-7.1818000000000007E-2"/>
        <n v="-8.4699999999999998E-2"/>
        <n v="-0.10199800000000001"/>
        <n v="-0.11437600000000001"/>
        <n v="-0.1197"/>
        <n v="-0.12860099999999999"/>
        <n v="-0.12739600000000001"/>
        <n v="-0.11984599999999999"/>
        <n v="-0.109224"/>
        <n v="-9.6359E-2"/>
        <n v="-7.3179999999999995E-2"/>
        <n v="1.6434230000000001"/>
        <n v="1.723997"/>
        <n v="0.45909800000000001"/>
        <n v="0.68354499999999996"/>
        <n v="0.77804300000000004"/>
        <n v="0.86588299999999996"/>
        <n v="1.0463899999999999"/>
        <n v="1.16421"/>
        <n v="1.3708"/>
        <n v="1.5163500000000001"/>
        <n v="1.70431"/>
        <n v="1.95662"/>
        <n v="2.0989200000000001"/>
        <n v="2.2057899999999999"/>
        <n v="0.72573399999999999"/>
        <n v="0.83213499999999996"/>
        <n v="0.87851199999999996"/>
        <n v="0.97754799999999997"/>
        <n v="1.04806"/>
        <n v="1.0482100000000001"/>
        <n v="1.15194"/>
        <n v="1.31335"/>
        <n v="1.6130500000000001"/>
        <n v="2.02121"/>
        <n v="2.1767099999999999"/>
        <n v="2.0987900000000002"/>
        <n v="0.107832"/>
        <n v="0.10090300000000001"/>
        <n v="0.103986"/>
        <n v="0.11558599999999999"/>
        <n v="0.18387600000000001"/>
        <n v="0.24636"/>
        <n v="0.34176099999999998"/>
        <n v="0.40585599999999999"/>
        <n v="0.42437599999999998"/>
        <n v="0.35858400000000001"/>
        <n v="0.26371899999999998"/>
        <n v="0.15287000000000001"/>
        <n v="0.43052000000000001"/>
        <n v="0.29132599999999997"/>
        <n v="0.29210399999999997"/>
        <n v="0.32369500000000001"/>
        <n v="0.345246"/>
        <n v="0.36593999999999999"/>
        <n v="0.39416099999999998"/>
        <n v="0.41123599999999999"/>
        <n v="0.39711600000000002"/>
        <n v="0.34028399999999998"/>
        <n v="0.279609"/>
        <n v="0.20871000000000001"/>
        <n v="0.15975200000000001"/>
        <n v="-0.12967400000000001"/>
        <n v="-0.13882"/>
        <n v="30.92"/>
        <n v="-0.106119" u="1"/>
        <n v="0" u="1"/>
        <n v="1.6794500000000001" u="1"/>
        <n v="1.97742" u="1"/>
        <n v="2.1962799999999998" u="1"/>
        <n v="0.82907500000000001" u="1"/>
        <n v="31.71" u="1"/>
        <n v="-0.25060500000000002" u="1"/>
        <n v="2.3246600000000002" u="1"/>
        <n v="7.4074000000000001E-2" u="1"/>
        <n v="0.33051199999999997" u="1"/>
        <n v="1.00752" u="1"/>
        <n v="-0.199293" u="1"/>
        <n v="0.123294" u="1"/>
        <n v="0.651281" u="1"/>
        <n v="0.91311399999999998" u="1"/>
        <n v="1.4903999999999999" u="1"/>
        <n v="-0.13759399999999999" u="1"/>
        <n v="-0.123752" u="1"/>
        <n v="0.276003" u="1"/>
        <n v="0.45555299999999999" u="1"/>
        <n v="2.7212900000000002" u="1"/>
        <n v="5.5281999999999998E-2" u="1"/>
        <n v="0.13323499999999999" u="1"/>
        <n v="0.139796" u="1"/>
        <n v="0.37545699999999999" u="1"/>
        <n v="0.98796700000000004" u="1"/>
        <n v="16.84" u="1"/>
        <n v="-0.13218299999999999" u="1"/>
        <n v="0.240204" u="1"/>
        <n v="1.5494600000000001" u="1"/>
        <n v="-0.41206199999999998" u="1"/>
        <n v="-0.120377" u="1"/>
        <n v="0.49158400000000002" u="1"/>
        <n v="0.69584800000000002" u="1"/>
        <n v="1.4363999999999999" u="1"/>
        <n v="6.9647000000000001E-2" u="1"/>
        <n v="2.2063999999999999" u="1"/>
        <n v="5.9833999999999998E-2" u="1"/>
        <n v="0.136353" u="1"/>
        <n v="2.1304099999999999" u="1"/>
        <n v="2.85473" u="1"/>
        <n v="0.37442199999999998" u="1"/>
        <n v="1.1333" u="1"/>
        <n v="2.3871699999999998" u="1"/>
        <n v="-8.6821999999999996E-2" u="1"/>
        <n v="0.34883500000000001" u="1"/>
        <n v="0.37901499999999999" u="1"/>
        <n v="318.32" u="1"/>
        <n v="-0.40709099999999998" u="1"/>
        <n v="-0.155613" u="1"/>
        <n v="-0.11700199999999999" u="1"/>
        <n v="0.13291" u="1"/>
        <n v="0.14799999999999999" u="1"/>
        <n v="1.02024" u="1"/>
        <n v="309.05" u="1"/>
        <n v="8.9890999999999999E-2" u="1"/>
        <n v="0.16309000000000001" u="1"/>
        <n v="0.19327" u="1"/>
        <n v="0.20179900000000001" u="1"/>
        <n v="0.307176" u="1"/>
        <n v="0.99049699999999996" u="1"/>
        <n v="0.12402100000000001" u="1"/>
        <n v="1.85249" u="1"/>
        <n v="4.0560099999999997" u="1"/>
        <n v="-0.62462399999999996" u="1"/>
        <n v="0.70625000000000004" u="1"/>
        <n v="-0.175789" u="1"/>
        <n v="-0.12721199999999999" u="1"/>
        <n v="-0.10445500000000001" u="1"/>
        <n v="2.5484E-2" u="1"/>
        <n v="1.1434899999999999" u="1"/>
        <n v="1.2000200000000001" u="1"/>
        <n v="1.32074" u="1"/>
        <n v="2.0748000000000002" u="1"/>
        <n v="-9.1976000000000002E-2" u="1"/>
        <n v="6.1885000000000003E-2" u="1"/>
        <n v="0.14124999999999999" u="1"/>
        <n v="0.45846100000000001" u="1"/>
        <n v="-0.24271000000000001" u="1"/>
        <n v="9.1450000000000004E-2" u="1"/>
        <n v="0.10654" u="1"/>
        <n v="0.15634000000000001" u="1"/>
        <n v="0.233129" u="1"/>
        <n v="0.28514699999999998" u="1"/>
        <n v="0.32385599999999998" u="1"/>
        <n v="0.70166399999999995" u="1"/>
        <n v="0.73577999999999999" u="1"/>
        <n v="1.3156099999999999" u="1"/>
        <n v="-0.453679" u="1"/>
        <n v="0.20161000000000001" u="1"/>
        <n v="0.23179" u="1"/>
        <n v="0.53228600000000004" u="1"/>
        <n v="1.25908" u="1"/>
        <n v="1.3797999999999999" u="1"/>
        <n v="1.9757400000000001" u="1"/>
        <n v="-0.686249" u="1"/>
        <n v="0.418989" u="1"/>
        <n v="1.0253000000000001" u="1"/>
        <n v="-1.3669999999999999E-3" u="1"/>
        <n v="3.1815000000000003E-2" u="1"/>
        <n v="1.68543" u="1"/>
        <n v="2.2586499999999998" u="1"/>
        <n v="6.5439999999999998E-2" u="1"/>
        <n v="-4.6642000000000003E-2" u="1"/>
        <n v="0.13450000000000001" u="1"/>
        <n v="0.19816700000000001" u="1"/>
        <n v="0.46201900000000001" u="1"/>
        <n v="1.02017" u="1"/>
        <n v="1.3181400000000001" u="1"/>
        <n v="-3.6630000000000003E-2" u="1"/>
        <n v="0.26705400000000001" u="1"/>
        <n v="0.28870499999999999" u="1"/>
        <n v="0.31888499999999997" u="1"/>
        <n v="2.75685" u="1"/>
        <n v="0.82950000000000002" u="1"/>
        <n v="0.98767099999999997" u="1"/>
        <n v="1.6237699999999999" u="1"/>
        <n v="5.4469200000000004" u="1"/>
        <n v="-0.84235000000000004" u="1"/>
        <n v="-0.10525" u="1"/>
        <n v="-5.1720000000000002E-2" u="1"/>
        <n v="8.3072999999999994E-2" u="1"/>
        <n v="6.1085900000000004" u="1"/>
        <n v="-0.40732099999999999" u="1"/>
        <n v="5.851E-2" u="1"/>
        <n v="5.9001999999999999E-2" u="1"/>
        <n v="0.13105700000000001" u="1"/>
        <n v="0.22490399999999999" u="1"/>
        <n v="1.25648" u="1"/>
        <n v="1.4979199999999999" u="1"/>
        <n v="-1.400109" u="1"/>
        <n v="4.8989999999999999E-2" u="1"/>
        <n v="1.4413899999999999" u="1"/>
        <n v="29.71" u="1"/>
        <n v="-0.183804" u="1"/>
        <n v="6.9610000000000005E-2" u="1"/>
        <n v="0.14480799999999999" u="1"/>
        <n v="0.33824300000000002" u="1"/>
        <n v="0.78161199999999997" u="1"/>
        <n v="1.38486" u="1"/>
        <n v="1.6186400000000001" u="1"/>
        <n v="2.2790300000000001" u="1"/>
        <n v="7.2350000000000001E-3" u="1"/>
        <n v="0.83076499999999998" u="1"/>
        <n v="1.32833" u="1"/>
        <n v="1.5621100000000001" u="1"/>
        <n v="1.80355" u="1"/>
        <n v="-0.31180999999999998" u="1"/>
        <n v="-0.152285" u="1"/>
        <n v="0.12761400000000001" u="1"/>
        <n v="1.6263000000000001" u="1"/>
        <n v="2.0899800000000002" u="1"/>
        <n v="6.2975000000000003" u="1"/>
        <n v="30.399699999999999" u="1"/>
        <n v="-1.3540300000000001" u="1"/>
        <n v="0.107267" u="1"/>
        <n v="0.27099699999999999" u="1"/>
        <n v="0.30117699999999997" u="1"/>
        <n v="8.6259000000000002E-2" u="1"/>
        <n v="0.187974" u="1"/>
        <n v="0.53810199999999997" u="1"/>
        <n v="-0.125223" u="1"/>
        <n v="0.13283600000000001" u="1"/>
        <n v="0.23324400000000001" u="1"/>
        <n v="0.60764799999999997" u="1"/>
        <n v="0.756633" u="1"/>
        <n v="0.90561800000000003" u="1"/>
        <n v="1.0185599999999999" u="1"/>
        <n v="1.26667" u="1"/>
        <n v="-0.37649100000000002" u="1"/>
        <n v="-0.161964" u="1"/>
        <n v="-4.3267E-2" u="1"/>
        <n v="6.0560999999999997E-2" u="1"/>
        <n v="0.55313900000000005" u="1"/>
        <n v="0.92984100000000003" u="1"/>
        <n v="1.5081100000000001" u="1"/>
        <n v="26.01" u="1"/>
        <n v="1.9268000000000001" u="1"/>
        <n v="-0.145535" u="1"/>
        <n v="2.5779200000000002" u="1"/>
        <n v="4.5320400000000003" u="1"/>
        <n v="5.01492" u="1"/>
        <n v="-8.8275999999999993E-2" u="1"/>
        <n v="-4.0765999999999997E-2" u="1"/>
        <n v="0.26602599999999998" u="1"/>
        <n v="0.35465099999999999" u="1"/>
        <n v="0.18778500000000001" u="1"/>
        <n v="0.317857" u="1"/>
        <n v="0.42354000000000003" u="1"/>
        <n v="0.45372000000000001" u="1"/>
        <n v="0.59972700000000001" u="1"/>
        <n v="0.63515699999999997" u="1"/>
        <n v="1.44645" u="1"/>
        <n v="-0.19722999999999999" u="1"/>
        <n v="0.32638600000000001" u="1"/>
        <n v="0.403804" u="1"/>
        <n v="0.48849300000000001" u="1"/>
        <n v="1.08528" u="1"/>
        <n v="1.206" u="1"/>
        <n v="2.6333899999999999" u="1"/>
        <n v="2.9374799999999999" u="1"/>
        <n v="-0.25271500000000002" u="1"/>
        <n v="-0.17030400000000001" u="1"/>
        <n v="0.14104" u="1"/>
        <n v="2.0241099999999999" u="1"/>
        <n v="0.29784899999999997" u="1"/>
        <n v="0.31490699999999999" u="1"/>
        <n v="0.585955" u="1"/>
        <n v="1.01596" u="1"/>
        <n v="2.391689" u="1"/>
        <n v="1.2574000000000001" u="1"/>
        <n v="3.8405900000000002" u="1"/>
        <n v="4.1640600000000001" u="1"/>
        <n v="-0.15373899999999999" u="1"/>
        <n v="-0.13012000000000001" u="1"/>
        <n v="0.22961200000000001" u="1"/>
        <n v="0.28664200000000001" u="1"/>
        <n v="-0.43811600000000001" u="1"/>
        <n v="0.10700999999999999" u="1"/>
        <n v="2.7381700000000002" u="1"/>
        <n v="0.1221" u="1"/>
        <n v="0.13428999999999999" u="1"/>
        <n v="0.219608" u="1"/>
        <n v="0.99218700000000004" u="1"/>
        <n v="-6.7419999999999994E-2" u="1"/>
        <n v="4.7666E-2" u="1"/>
        <n v="0.102076" u="1"/>
        <n v="0.14938000000000001" u="1"/>
        <n v="0.279756" u="1"/>
        <n v="0.36444500000000002" u="1"/>
        <n v="0.42480499999999999" u="1"/>
        <n v="0.50778100000000004" u="1"/>
        <n v="0.61931499999999995" u="1"/>
        <n v="0.63052200000000003" u="1"/>
        <n v="0.73418399999999995" u="1"/>
        <n v="0.74336999999999998" u="1"/>
        <n v="0.33617999999999998" u="1"/>
        <n v="1.2375160000000001" u="1"/>
        <n v="1.62209" u="1"/>
        <n v="-0.351134" u="1"/>
        <n v="-0.13846" u="1"/>
        <n v="0.50242500000000001" u="1"/>
        <n v="0.137408" u="1"/>
        <n v="0.31885000000000002" u="1"/>
        <n v="2.7432300000000001" u="1"/>
        <n v="0.16758799999999999" u="1"/>
        <n v="0.39626800000000001" u="1"/>
        <n v="17.920000000000002" u="1"/>
        <n v="0.51106700000000005" u="1"/>
        <n v="0.81822300000000003" u="1"/>
        <n v="0.97305900000000001" u="1"/>
        <n v="1.56043" u="1"/>
        <n v="2.4544600000000001" u="1"/>
        <n v="-3.4889999999999997E-2" u="1"/>
        <n v="0.14263000000000001" u="1"/>
        <n v="0.25772699999999998" u="1"/>
        <n v="1.7453399999999999" u="1"/>
        <n v="-0.10571999999999999" u="1"/>
        <n v="-7.1590000000000001E-2" u="1"/>
        <n v="0.82205300000000003" u="1"/>
        <n v="28.4" u="1"/>
        <n v="0.18776399999999999" u="1"/>
        <n v="0.25351899999999999" u="1"/>
        <n v="1.0800799999999999" u="1"/>
        <n v="0.68756099999999998" u="1"/>
        <n v="0.83654600000000001" u="1"/>
        <n v="1.44224" u="1"/>
        <n v="-5.6999000000000001E-2" u="1"/>
        <n v="0.34138099999999999" u="1"/>
        <n v="0.94020800000000004" u="1"/>
        <n v="-8.8238999999999998E-2" u="1"/>
        <n v="0.107737" u="1"/>
        <n v="0.39321200000000001" u="1"/>
        <n v="0.98094499999999996" u="1"/>
        <n v="1.81206" u="1"/>
        <n v="2.0290300000000001" u="1"/>
        <n v="6.1814000000000001E-2" u="1"/>
        <n v="5.36578" u="1"/>
        <n v="0.61928000000000005" u="1"/>
        <n v="0.74" u="1"/>
        <n v="0.85486899999999999" u="1"/>
        <n v="0.98477499999999996" u="1"/>
        <n v="2.28579" u="1"/>
        <n v="-5.1539000000000001E-2" u="1"/>
        <n v="0.156056" u="1"/>
        <n v="0.82660400000000001" u="1"/>
        <n v="0.83245499999999995" u="1"/>
        <n v="1.0902700000000001" u="1"/>
        <n v="1.4447700000000001" u="1"/>
        <n v="3.6060500000000002" u="1"/>
        <n v="-0.18518399999999999" u="1"/>
        <n v="-0.133353" u="1"/>
        <n v="-0.119978" u="1"/>
        <n v="0.13886200000000001" u="1"/>
        <n v="2.2755299999999998" u="1"/>
        <n v="7.0232000000000003E-2" u="1"/>
        <n v="0.11190700000000001" u="1"/>
        <n v="0.190693" u="1"/>
        <n v="0.25872000000000001" u="1"/>
        <n v="1.2058599999999999" u="1"/>
        <n v="2.5169700000000002" u="1"/>
        <n v="3.8796999999999998E-2" u="1"/>
        <n v="0.150645" u="1"/>
        <n v="0.16770299999999999" u="1"/>
        <n v="0.19922200000000001" u="1"/>
        <n v="0.40109099999999998" u="1"/>
        <n v="0.56603599999999998" u="1"/>
        <n v="0.83907600000000004" u="1"/>
        <n v="1.2700499999999999" u="1"/>
        <n v="3.1282299999999998" u="1"/>
        <n v="3.1786400000000001" u="1"/>
        <n v="0.174264" u="1"/>
        <n v="1.4473" u="1"/>
        <n v="3.5484599999999999" u="1"/>
        <n v="1.3907700000000001" u="1"/>
        <n v="2.4563000000000001" u="1"/>
        <n v="-7.9862000000000002E-2" u="1"/>
        <n v="1.45496" u="1"/>
        <n v="-6.1169000000000001E-2" u="1"/>
        <n v="-9.3899999999999997E-2" u="1"/>
        <n v="0.109516" u="1"/>
        <n v="0.23252" u="1"/>
        <n v="0.98932600000000004" u="1"/>
        <n v="1.081" u="1"/>
        <n v="9.7036999999999998E-2" u="1"/>
        <n v="0.60858199999999996" u="1"/>
        <n v="1.7478" u="1"/>
        <n v="7.3349999999999999E-2" u="1"/>
        <n v="0.64269799999999999" u="1"/>
        <n v="3.19902" u="1"/>
        <n v="1.0782999999999999E-2" u="1"/>
        <n v="1.3409000000000001E-2" u="1"/>
        <n v="8.8440000000000005E-2" u="1"/>
        <n v="2.5897399999999999" u="1"/>
        <n v="2.8311799999999998" u="1"/>
        <n v="-0.454376" u="1"/>
        <n v="0.10353" u="1"/>
        <n v="2.4903460000000002" u="1"/>
        <n v="-0.37428" u="1"/>
        <n v="0.14045199999999999" u="1"/>
        <n v="0.21920899999999999" u="1"/>
        <n v="1.012507" u="1"/>
        <n v="-0.14136799999999999" u="1"/>
        <n v="-8.2979999999999998E-2" u="1"/>
        <n v="3.0779999999999998E-2" u="1"/>
        <n v="5.5446000000000002E-2" u="1"/>
        <n v="0.49557400000000001" u="1"/>
        <n v="1.3958299999999999" u="1"/>
        <n v="2.6925400000000002" u="1"/>
        <n v="-0.87151400000000001" u="1"/>
        <n v="-0.17154800000000001" u="1"/>
        <n v="-0.13283900000000001" u="1"/>
        <n v="0.12123100000000001" u="1"/>
        <n v="1.26844" u="1"/>
        <n v="-0.13150000000000001" u="1"/>
        <n v="2.6020000000000001E-2" u="1"/>
        <n v="2.7078600000000002" u="1"/>
        <n v="-0.39363799999999999" u="1"/>
        <n v="-0.14659" u="1"/>
        <n v="5.2944999999999999E-2" u="1"/>
        <n v="9.2609999999999998E-2" u="1"/>
        <n v="34.361199999999997" u="1"/>
        <n v="6.0490000000000002E-2" u="1"/>
        <n v="0.15209900000000001" u="1"/>
        <n v="0.245946" u="1"/>
        <n v="0.82449899999999998" u="1"/>
        <n v="2.4190900000000002" u="1"/>
        <n v="3.61097" u="1"/>
        <n v="-7.3043999999999998E-2" u="1"/>
        <n v="0.27666499999999999" u="1"/>
        <n v="0.35408299999999998" u="1"/>
        <n v="0.41712100000000002" u="1"/>
        <n v="0.50947100000000001" u="1"/>
        <n v="1.3274999999999999" u="1"/>
        <n v="27.09" u="1"/>
        <n v="-5.7759999999999999E-2" u="1"/>
        <n v="4.2407E-2" u="1"/>
        <n v="0.15076000000000001" u="1"/>
        <n v="0.32849600000000001" u="1"/>
        <n v="1.0295300000000001" u="1"/>
        <n v="-0.10224" u="1"/>
        <n v="0.58486800000000005" u="1"/>
        <n v="1.21444" u="1"/>
        <n v="5.7496999999999999E-2" u="1"/>
        <n v="0.610568" u="1"/>
        <n v="8.9234999999999995E-2" u="1"/>
        <n v="0.117788" u="1"/>
        <n v="0.25665700000000002" u="1"/>
        <n v="0.26977899999999999" u="1"/>
        <n v="0.440415" u="1"/>
        <n v="1.0244" u="1"/>
        <n v="0.82576400000000005" u="1"/>
        <n v="0.89531000000000005" u="1"/>
        <n v="0.938612" u="1"/>
        <n v="0.95567000000000002" u="1"/>
        <n v="2.9441000000000002" u="1"/>
        <n v="-0.30829899999999999" u="1"/>
        <n v="-0.13639699999999999" u="1"/>
        <n v="37.844999999999999" u="1"/>
        <n v="-0.26691199999999998" u="1"/>
        <n v="0.314724" u="1"/>
        <n v="0.35802600000000001" u="1"/>
        <n v="2.28749" u="1"/>
        <n v="0.29958099999999999" u="1"/>
        <n v="0.396735" u="1"/>
        <n v="2.1744300000000001" u="1"/>
        <n v="0.21079500000000001" u="1"/>
        <n v="0.82500799999999996" u="1"/>
        <n v="-0.41360400000000003" u="1"/>
        <n v="-0.14607600000000001" u="1"/>
        <n v="-3.9787000000000003E-2" u="1"/>
        <n v="2.2835999999999999E-2" u="1"/>
        <n v="-3.9260999999999997E-2" u="1"/>
        <n v="0.80538500000000002" u="1"/>
        <n v="2.2925499999999999" u="1"/>
        <n v="-0.11544599999999999" u="1"/>
        <n v="0.123517" u="1"/>
        <n v="0.137124" u="1"/>
        <n v="0.33140399999999998" u="1"/>
        <n v="0.34846199999999999" u="1"/>
        <n v="2.4209299999999998" u="1"/>
        <n v="2.4713400000000001" u="1"/>
        <n v="-8.7876999999999997E-2" u="1"/>
        <n v="0.16730400000000001" u="1"/>
        <n v="0.36158400000000002" u="1"/>
        <n v="1.09365" u="1"/>
        <n v="1.2143699999999999" u="1"/>
        <n v="-0.102967" u="1"/>
        <n v="-0.12620400000000001" u="1"/>
        <n v="0.44791599999999998" u="1"/>
        <n v="1.8889929999999999" u="1"/>
        <n v="2.52373" u="1"/>
        <n v="19" u="1"/>
        <n v="8.2417000000000004E-2" u="1"/>
        <n v="8.9962E-2" u="1"/>
        <n v="0.18029000000000001" u="1"/>
        <n v="0.32451799999999997" u="1"/>
        <n v="-0.20941799999999999" u="1"/>
        <n v="-0.12454999999999999" u="1"/>
        <n v="-9.7964999999999997E-2" u="1"/>
        <n v="-9.042E-2" u="1"/>
        <n v="0.24065" u="1"/>
        <n v="0.26147999999999999" u="1"/>
        <n v="0.61102800000000002" u="1"/>
        <n v="1.1527099999999999" u="1"/>
        <n v="1.5713999999999999" u="1"/>
        <n v="1.9900899999999999" u="1"/>
        <n v="2.2976100000000002" u="1"/>
        <n v="-0.13919000000000001" u="1"/>
        <n v="0.28313100000000002" u="1"/>
        <n v="0.44523800000000002" u="1"/>
        <n v="0.48853999999999997" u="1"/>
        <n v="0.827538" u="1"/>
        <n v="1.2734300000000001" u="1"/>
        <n v="1.6921200000000001" u="1"/>
        <n v="-0.119616" u="1"/>
        <n v="-0.10551000000000001" u="1"/>
        <n v="1.1603699999999999" u="1"/>
        <n v="1.33762" u="1"/>
        <n v="10.862500000000001" u="1"/>
        <n v="2.5287899999999999" u="1"/>
        <n v="0.11415599999999999" u="1"/>
        <n v="1.0910500000000001" u="1"/>
        <n v="1.21177" u="1"/>
        <n v="-0.107069" u="1"/>
        <n v="0.29789599999999999" u="1"/>
        <n v="0.421294" u="1"/>
        <n v="0.42982300000000001" u="1"/>
        <n v="2.0612300000000001" u="1"/>
        <n v="-0.20266799999999999" u="1"/>
        <n v="-9.4589999999999994E-2" u="1"/>
        <n v="-8.7044999999999997E-2" u="1"/>
        <n v="0.133492" u="1"/>
        <n v="0.24898999999999999" u="1"/>
        <n v="0.37137799999999999" u="1"/>
        <n v="0.388436" u="1"/>
        <n v="0.76844299999999999" u="1"/>
        <n v="1.0987100000000001" u="1"/>
        <n v="2.7229000000000001" u="1"/>
        <n v="4.0083500000000001" u="1"/>
        <n v="-0.71174700000000002" u="1"/>
        <n v="-0.16261999999999999" u="1"/>
        <n v="1.5174000000000001" u="1"/>
        <n v="-0.131101" u="1"/>
        <n v="0.27395199999999997" u="1"/>
        <n v="2.88835" u="1"/>
        <n v="0.20683799999999999" u="1"/>
        <n v="0.29100999999999999" u="1"/>
        <n v="1.0041850000000001" u="1"/>
        <n v="2.1793499999999999" u="1"/>
        <n v="2.77529" u="1"/>
        <n v="25.78" u="1"/>
        <n v="8.9130000000000001E-2" u="1"/>
        <n v="0.16678999999999999" u="1"/>
        <n v="0.39926499999999998" u="1"/>
        <n v="0.56440500000000005" u="1"/>
        <n v="0.77375000000000005" u="1"/>
        <n v="1.08691" u="1"/>
        <n v="1.3350200000000001" u="1"/>
        <n v="2.3077299999999998" u="1"/>
        <n v="10.841699999999999" u="1"/>
        <n v="-0.21431500000000001" u="1"/>
        <n v="-0.16770599999999999" u="1"/>
        <n v="-8.8604000000000002E-2" u="1"/>
        <n v="0.12870999999999999" u="1"/>
        <n v="0.20549899999999999" u="1"/>
        <n v="0.42944500000000002" u="1"/>
        <n v="1.0303800000000001" u="1"/>
        <n v="2.5862400000000001" u="1"/>
        <n v="-6.8580000000000002E-2" u="1"/>
        <n v="0.22058900000000001" u="1"/>
        <n v="0.35328500000000002" u="1"/>
        <n v="0.74931499999999995" u="1"/>
        <n v="4.5013500000000004" u="1"/>
        <n v="0.25853700000000002" u="1"/>
        <n v="0.288717" u="1"/>
        <n v="0.150225" u="1"/>
        <n v="0.16531499999999999" u="1"/>
        <n v="0.50531000000000004" u="1"/>
        <n v="1.5147999999999999" u="1"/>
        <n v="0.852433" u="1"/>
        <n v="1.08944" u="1"/>
        <n v="1.33755" u="1"/>
        <n v="-0.292464" u="1"/>
        <n v="0.120869" u="1"/>
        <n v="0.131828" u="1"/>
        <n v="0.193527" u="1"/>
        <n v="0.65812499999999996" u="1"/>
        <n v="-9.2773999999999995E-2" u="1"/>
        <n v="0.83920499999999998" u="1"/>
        <n v="1.5224599999999999" u="1"/>
        <n v="1.609064" u="1"/>
        <n v="1.9411499999999999" u="1"/>
        <n v="3.4573399999999999" u="1"/>
        <n v="-1.17933" u="1"/>
        <n v="-0.24627399999999999" u="1"/>
        <n v="-0.10031900000000001" u="1"/>
        <n v="3.2529699999999999" u="1"/>
        <n v="0.27521699999999999" u="1"/>
        <n v="3.13991" u="1"/>
        <n v="-7.2681999999999997E-2" u="1"/>
        <n v="0.33557700000000001" u="1"/>
        <n v="0.38740799999999997" u="1"/>
        <n v="0.42420200000000002" u="1"/>
        <n v="0.64435299999999995" u="1"/>
        <n v="21.39" u="1"/>
        <n v="-0.14242299999999999" u="1"/>
        <n v="0.173655" u="1"/>
        <n v="1.0919700000000001" u="1"/>
        <n v="1.4608000000000001" u="1"/>
        <n v="1.70224" u="1"/>
        <n v="7.0899999999999999E-3" u="1"/>
        <n v="-0.50084099999999998" u="1"/>
        <n v="-0.37409700000000001" u="1"/>
        <n v="0.13806399999999999" u="1"/>
        <n v="0.21026" u="1"/>
        <n v="0.30703999999999998" u="1"/>
        <n v="0.98103899999999999" u="1"/>
        <n v="8.9857000000000006E-2" u="1"/>
        <n v="0.170212" u="1"/>
        <n v="0.21682100000000001" u="1"/>
        <n v="0.33722000000000002" u="1"/>
        <n v="0.69679199999999997" u="1"/>
        <n v="0.81166099999999997" u="1"/>
        <n v="1.8178300000000001" u="1"/>
        <n v="-0.16916" u="1"/>
        <n v="-0.13045100000000001" u="1"/>
        <n v="2.1185399999999999" u="1"/>
        <n v="17.690000000000001" u="1"/>
        <n v="0.87" u="1"/>
        <n v="1.2794099999999999" u="1"/>
        <n v="-0.88285000000000002" u="1"/>
        <n v="-0.27399299999999999" u="1"/>
        <n v="0.313276" u="1"/>
        <n v="4.2335999999999999E-2" u="1"/>
        <n v="6.3847000000000001E-2" u="1"/>
        <n v="2.65381" u="1"/>
        <n v="7.9592000000000001" u="1"/>
        <n v="0.30206899999999998" u="1"/>
        <n v="0.34930699999999998" u="1"/>
        <n v="1.1535599999999999" u="1"/>
        <n v="-0.13222999999999999" u="1"/>
        <n v="-0.10598" u="1"/>
        <n v="0.35389999999999999" u="1"/>
        <n v="0.66191999999999995" u="1"/>
        <n v="0.85622799999999999" u="1"/>
        <n v="0.92577399999999999" u="1"/>
        <n v="1.0970299999999999" u="1"/>
        <n v="1.395" u="1"/>
        <n v="2.7195399999999998" u="1"/>
        <n v="5.6899999999999999E-2" u="1"/>
        <n v="0.10052" u="1"/>
        <n v="2.7719299999999998" u="1"/>
        <n v="8.1479999999999997E-2" u="1"/>
        <n v="0.61605299999999996" u="1"/>
        <n v="-0.167632" u="1"/>
        <n v="0.144929" u="1"/>
        <n v="0.17314099999999999" u="1"/>
        <n v="0.355543" u="1"/>
        <n v="0.66722700000000001" u="1"/>
        <n v="0.91200199999999998" u="1"/>
        <n v="2.4831599999999998" u="1"/>
        <n v="-0.143877" u="1"/>
        <n v="0.24993000000000001" u="1"/>
        <n v="0.31022" u="1"/>
        <n v="0.62775499999999995" u="1"/>
        <n v="0.74262399999999995" u="1"/>
        <n v="0.814191" u="1"/>
        <n v="0.94611800000000001" u="1"/>
        <n v="0.12653200000000001" u="1"/>
        <n v="0.34039999999999998" u="1"/>
        <n v="1.22028" u="1"/>
        <n v="-0.28646500000000003" u="1"/>
        <n v="2.904E-2" u="1"/>
        <n v="1.1637500000000001" u="1"/>
        <n v="0.22483600000000001" u="1"/>
        <n v="0.29480499999999998" u="1"/>
        <n v="0.59107399999999999" u="1"/>
        <n v="1.3358699999999999" u="1"/>
        <n v="2.6639300000000001" u="1"/>
        <n v="8.5650000000000004E-2" u="1"/>
        <n v="0.10074" u="1"/>
        <n v="0.20840700000000001" u="1"/>
        <n v="1.0379" u="1"/>
        <n v="1.6980299999999999" u="1"/>
        <n v="3.9215399999999998" u="1"/>
        <n v="0.16835900000000001" u="1"/>
        <n v="0.27047599999999999" u="1"/>
        <n v="0.38534499999999999" u="1"/>
        <n v="1.3435299999999999" u="1"/>
        <n v="-0.36159000000000002" u="1"/>
        <n v="-0.158778" u="1"/>
        <n v="-0.14565600000000001" u="1"/>
        <n v="0.96827099999999999" u="1"/>
        <n v="1.16628" u="1"/>
        <n v="-0.31167400000000001" u="1"/>
        <n v="-0.11432" u="1"/>
        <n v="3.6459999999999999E-2" u="1"/>
        <n v="0.503714" u="1"/>
        <n v="0.34827900000000001" u="1"/>
        <n v="0.39551700000000001" u="1"/>
        <n v="0.98276399999999997" u="1"/>
        <n v="1.87781" u="1"/>
        <n v="4.9709399999999997" u="1"/>
        <n v="-0.59398200000000001" u="1"/>
        <n v="7.4730000000000005E-2" u="1"/>
        <n v="0.43029000000000001" u="1"/>
        <n v="0.74515399999999998" u="1"/>
        <n v="1.2818700000000001" u="1"/>
        <n v="1.5233099999999999" u="1"/>
        <n v="2.7873709999999998" u="1"/>
        <n v="3.5720999999999998" u="1"/>
        <n v="-0.215695" u="1"/>
        <n v="0.28103299999999998" u="1"/>
        <n v="1.5874999999999999" u="1"/>
        <n v="-0.76385499999999995" u="1"/>
        <n v="-0.35661900000000002" u="1"/>
        <n v="-0.14546700000000001" u="1"/>
        <n v="0.20808199999999999" u="1"/>
        <n v="0.214643" u="1"/>
        <n v="-0.62405600000000006" u="1"/>
        <n v="-0.30210999999999999" u="1"/>
        <n v="0.14638300000000001" u="1"/>
        <n v="0.152944" u="1"/>
        <n v="0.16147300000000001" u="1"/>
        <n v="0.38469500000000001" u="1"/>
        <n v="2.4326099999999999" u="1"/>
        <n v="-7.6746999999999996E-2" u="1"/>
        <n v="1.5181800000000001" u="1"/>
        <n v="2.5609899999999999" u="1"/>
        <n v="0.35643000000000002" u="1"/>
        <n v="5.0552000000000001" u="1"/>
        <n v="0.98200799999999999" u="1"/>
        <n v="1.0506200000000001" u="1"/>
        <n v="-0.12559500000000001" u="1"/>
        <n v="8.6376999999999995E-2" u="1"/>
        <n v="0.49" u="1"/>
        <n v="0.52532299999999998" u="1"/>
        <n v="1.2227399999999999" u="1"/>
        <n v="-7.8306000000000001E-2" u="1"/>
        <n v="-5.2845999999999997E-2" u="1"/>
        <n v="0.40137499999999998" u="1"/>
        <n v="0.40531099999999998" u="1"/>
        <n v="0.55741799999999997" u="1"/>
        <n v="2.6791100000000001" u="1"/>
        <n v="-0.100941" u="1"/>
        <n v="-9.3396000000000007E-2" u="1"/>
        <n v="0.108028" u="1"/>
        <n v="0.985294" u="1"/>
        <n v="1.10968" u="1"/>
        <n v="-0.12871299999999999" u="1"/>
        <n v="0.31668600000000002" u="1"/>
        <n v="1.94706" u="1"/>
        <n v="3.2558999999999998E-2" u="1"/>
        <n v="1.3511200000000001" u="1"/>
        <n v="2.0225" u="1"/>
        <n v="2.5190459999999999" u="1"/>
        <n v="0.39842499999999997" u="1"/>
        <n v="3.9520400000000002" u="1"/>
        <n v="-0.10249999999999999" u="1"/>
        <n v="4.7648999999999997E-2" u="1"/>
        <n v="0.24972" u="1"/>
        <n v="0.51538099999999998" u="1"/>
        <n v="0.30980000000000002" u="1"/>
        <n v="0.34457300000000002" u="1"/>
        <n v="1.1620699999999999" u="1"/>
        <n v="1.10554" u="1"/>
        <n v="3.8287200000000001" u="1"/>
        <n v="-0.15348200000000001" u="1"/>
        <n v="-8.7000000000000001E-4" u="1"/>
        <n v="2.3820600000000001" u="1"/>
        <n v="4.6231999999999998" u="1"/>
        <n v="0.15439800000000001" u="1"/>
        <n v="0.27273399999999998" u="1"/>
        <n v="0.28979199999999999" u="1"/>
        <n v="2.4477899999999999" u="1"/>
        <n v="-0.104059" u="1"/>
        <n v="0.206229" u="1"/>
        <n v="0.33768700000000001" u="1"/>
        <n v="0.495201" u="1"/>
        <n v="2.8022900000000002" u="1"/>
        <n v="-9.1579999999999995E-2" u="1"/>
        <n v="-7.6490000000000002E-2" u="1"/>
        <n v="0.18127099999999999" u="1"/>
        <n v="0.41116900000000001" u="1"/>
        <n v="1.0438799999999999" u="1"/>
        <n v="2.13036" u="1"/>
        <n v="-0.12175999999999999" u="1"/>
        <n v="0.48005799999999998" u="1"/>
        <n v="0.81844600000000001" u="1"/>
        <n v="0.87295500000000004" u="1"/>
        <n v="0.211315" u="1"/>
        <n v="0.21787599999999999" u="1"/>
        <n v="0.92489900000000003" u="1"/>
        <n v="2.5659100000000001" u="1"/>
        <n v="0.147648" u="1"/>
        <n v="0.16273799999999999" u="1"/>
        <n v="0.70101199999999997" u="1"/>
        <n v="2.4687570000000001" u="1"/>
        <n v="0.53294799999999998" u="1"/>
        <n v="0.61238700000000001" u="1"/>
        <n v="0.85918300000000003" u="1"/>
        <n v="1.7697400000000001" u="1"/>
        <n v="-1.1258490000000001" u="1"/>
        <n v="0.59330799999999995" u="1"/>
        <n v="1.2878499999999999" u="1"/>
        <n v="2.0223599999999999" u="1"/>
        <n v="2.6183000000000001" u="1"/>
        <n v="-0.11083999999999999" u="1"/>
        <n v="1.1106" u="1"/>
        <n v="1.95465" u="1"/>
        <n v="3.3426200000000001" u="1"/>
        <n v="-7.671E-2" u="1"/>
        <n v="3.4710000000000001" u="1"/>
        <n v="4.4240000000000002E-2" u="1"/>
        <n v="0.35600999999999999" u="1"/>
        <n v="-6.3178999999999999E-2" u="1"/>
        <n v="0.17107800000000001" u="1"/>
        <n v="1.04894" u="1"/>
        <n v="5.8804000000000002E-2" u="1"/>
        <n v="0.14732300000000001" u="1"/>
        <n v="0.162413" u="1"/>
        <n v="1.53182" u="1"/>
        <n v="2.7888099999999998" u="1"/>
        <n v="4.7750300000000001" u="1"/>
        <n v="0.29729299999999997" u="1"/>
        <n v="-0.65657600000000005" u="1"/>
        <n v="1.4624999999999999" u="1"/>
        <n v="2.2585999999999999" u="1"/>
        <n v="2.4050630000000002" u="1"/>
        <n v="2.5626899999999999" u="1"/>
        <n v="5.2885499999999999" u="1"/>
        <n v="29.25" u="1"/>
        <n v="0.31233" u="1"/>
        <n v="0.37077500000000002" u="1"/>
        <n v="0.53749899999999995" u="1"/>
        <n v="2.6910699999999999" u="1"/>
        <n v="1.64741" u="1"/>
        <n v="2.0324800000000001" u="1"/>
        <n v="1.5908800000000001" u="1"/>
        <n v="3.1113" u="1"/>
        <n v="0.140573" u="1"/>
        <n v="0.38553999999999999" u="1"/>
        <n v="0.90244999999999997" u="1"/>
        <n v="-0.316077" u="1"/>
        <n v="0.14910200000000001" u="1"/>
        <n v="0.24951000000000001" u="1"/>
        <n v="3.05063" u="1"/>
        <n v="-0.15327199999999999" u="1"/>
        <n v="-8.9915999999999996E-2" u="1"/>
        <n v="1.11053" u="1"/>
        <n v="1.23125" u="1"/>
        <n v="1.4085000000000001" u="1"/>
        <n v="2.2789799999999998" u="1"/>
        <n v="2.63348" u="1"/>
        <n v="3.8253599999999999" u="1"/>
        <n v="-0.41946699999999998" u="1"/>
        <n v="0.13713" u="1"/>
        <n v="1.17472" u="1"/>
        <n v="2.5204200000000001" u="1"/>
        <n v="1.5291000000000001E-2" u="1"/>
        <n v="6.9365999999999997E-2" u="1"/>
        <n v="0.10448" u="1"/>
        <n v="0.112025" u="1"/>
        <n v="0.40030500000000002" u="1"/>
        <n v="0.45213599999999998" u="1"/>
        <n v="0.35038900000000001" u="1"/>
        <n v="0.90037999999999996" u="1"/>
        <n v="25.319900000000001" u="1"/>
        <n v="290" u="1"/>
        <n v="0.53084299999999995" u="1"/>
        <n v="1.1695899999999999" u="1"/>
        <n v="-0.14130000000000001" u="1"/>
        <n v="1.95044" u="1"/>
        <n v="4.0657500000000004" u="1"/>
        <n v="-0.70186400000000004" u="1"/>
        <n v="-0.11411" u="1"/>
        <n v="0.18551799999999999" u="1"/>
        <n v="0.28314299999999998" u="1"/>
        <n v="3.5371E-2" u="1"/>
        <n v="6.5990999999999994E-2" u="1"/>
        <n v="9.3560000000000004E-2" u="1"/>
        <n v="0.101105" u="1"/>
        <n v="0.10865" u="1"/>
        <n v="0.51122000000000001" u="1"/>
        <n v="0.51707099999999995" u="1"/>
        <n v="0.92203800000000002" u="1"/>
        <n v="1.0513999999999999" u="1"/>
        <n v="2.6909299999999998" u="1"/>
        <n v="0.11619500000000001" u="1"/>
        <n v="0.19073999999999999" u="1"/>
        <n v="1.1721200000000001" u="1"/>
        <n v="1.29284" u="1"/>
        <n v="3.1111599999999999" u="1"/>
        <n v="0.22092000000000001" u="1"/>
        <n v="0.23601" u="1"/>
        <n v="-0.42073199999999999" u="1"/>
        <n v="-0.10319" u="1"/>
        <n v="0.28238000000000002" u="1"/>
        <n v="1.655" u="1"/>
        <n v="0.44027899999999998" u="1"/>
        <n v="-0.12665000000000001" u="1"/>
        <n v="0.110209" u="1"/>
        <n v="0.940361" u="1"/>
        <n v="1.52915" u="1"/>
        <n v="5.2510599999999998" u="1"/>
        <n v="0.34706100000000001" u="1"/>
        <n v="0.58788200000000002" u="1"/>
        <n v="1.17465" u="1"/>
        <n v="1.3519000000000001" u="1"/>
        <n v="1.94784" u="1"/>
        <n v="2.3414899999999998" u="1"/>
        <n v="-2.5689E-2" u="1"/>
        <n v="0.13081999999999999" u="1"/>
        <n v="0.28861599999999998" u="1"/>
        <n v="1.89131" u="1"/>
        <n v="0.31879600000000002" u="1"/>
        <n v="1.9555" u="1"/>
        <n v="-0.40723199999999998" u="1"/>
        <n v="-0.16650899999999999" u="1"/>
        <n v="4.4967E-2" u="1"/>
        <n v="8.5182999999999995E-2" u="1"/>
        <n v="4.8256300000000003" u="1"/>
        <n v="0.128716" u="1"/>
        <n v="0.14380599999999999" u="1"/>
        <n v="0.24421399999999999" u="1"/>
        <n v="0.25155" u="1"/>
        <n v="0.43263000000000001" u="1"/>
        <n v="1.11398" u="1"/>
        <n v="2.2705600000000001" u="1"/>
        <n v="27.94" u="1"/>
        <n v="-0.14141500000000001" u="1"/>
        <n v="2.1575000000000002" u="1"/>
        <n v="2.3989400000000001" u="1"/>
        <n v="0.108393" u="1"/>
        <n v="0.192194" u="1"/>
        <n v="0.36538399999999999" u="1"/>
        <n v="0.68105800000000005" u="1"/>
        <n v="0.82802200000000004" u="1"/>
        <n v="1.2861" u="1"/>
        <n v="1.65493" u="1"/>
        <n v="-8.8827000000000003E-2" u="1"/>
        <n v="0.26363700000000001" u="1"/>
        <n v="0.34832600000000002" u="1"/>
        <n v="3.18899" u="1"/>
        <n v="3.4674999999999998" u="1"/>
        <n v="-0.50545099999999998" u="1"/>
        <n v="0.65662299999999996" u="1"/>
        <n v="-0.32189299999999998" u="1"/>
        <n v="0.90927000000000002" u="1"/>
        <n v="1.2372300000000001" u="1"/>
        <n v="1.2925089999999999" u="1"/>
        <n v="-9.8983000000000002E-2" u="1"/>
        <n v="0.127052" u="1"/>
        <n v="0.17366100000000001" u="1"/>
        <n v="0.21237" u="1"/>
        <n v="0.106002" u="1"/>
        <n v="0.15723200000000001" u="1"/>
        <n v="0.26987299999999997" u="1"/>
        <n v="0.759741" u="1"/>
        <n v="2.4697300000000002" u="1"/>
        <n v="-1.525533" u="1"/>
        <n v="-0.17127000000000001" u="1"/>
        <n v="-0.113021" u="1"/>
        <n v="0.330233" u="1"/>
        <n v="0.85219599999999995" u="1"/>
        <n v="1.3528199999999999" u="1"/>
        <n v="1.7781800000000001" u="1"/>
        <n v="-0.51792300000000002" u="1"/>
        <n v="1.8846999999999999E-2" u="1"/>
        <n v="0.250137" u="1"/>
        <n v="0.51677499999999998" u="1"/>
        <n v="1.0548500000000001" u="1"/>
        <n v="1.17557" u="1"/>
        <n v="-0.89129000000000003" u="1"/>
        <n v="-0.51256699999999999" u="1"/>
        <n v="5.6647999999999997E-2" u="1"/>
        <n v="0.56007700000000005" u="1"/>
        <n v="1.23976" u="1"/>
        <n v="6.4902000000000001E-2" u="1"/>
        <n v="0.13017000000000001" u="1"/>
        <n v="0.168879" u="1"/>
        <n v="0.2437" u="1"/>
        <n v="0.17544000000000001" u="1"/>
        <n v="-0.21965799999999999" u="1"/>
        <n v="-0.13433999999999999" u="1"/>
        <n v="-5.3918000000000001E-2" u="1"/>
        <n v="0.13539200000000001" u="1"/>
        <n v="0.165572" u="1"/>
        <n v="0.67823199999999995" u="1"/>
        <n v="1.11391" u="1"/>
        <n v="1.41188" u="1"/>
        <n v="2.3932180000000001" u="1"/>
        <n v="-0.16452" u="1"/>
        <n v="-9.554E-2" u="1"/>
        <n v="1.05738" u="1"/>
        <n v="1.47607" u="1"/>
        <n v="2.4826130000000002" u="1"/>
        <n v="0.71032700000000004" u="1"/>
        <n v="2.2857400000000001" u="1"/>
        <n v="3.6059999999999999" u="1"/>
        <n v="0.117649" u="1"/>
        <n v="0.187087" u="1"/>
        <n v="0.200209" u="1"/>
        <n v="3.2515000000000001" u="1"/>
        <n v="4.1175999999999997E-2" u="1"/>
        <n v="2.0966900000000002" u="1"/>
        <n v="0.111731" u="1"/>
        <n v="0.30131799999999997" u="1"/>
        <n v="0.31444" u="1"/>
        <n v="0.69070399999999998" u="1"/>
        <n v="0.9375" u="1"/>
        <n v="1.9604900000000001" u="1"/>
        <n v="2.16242" u="1"/>
        <n v="2.2250700000000001" u="1"/>
        <n v="3.91317" u="1"/>
        <n v="0.12864200000000001" u="1"/>
        <n v="1.4785999999999999" u="1"/>
        <n v="1.9039600000000001" u="1"/>
        <n v="0.90387899999999999" u="1"/>
        <n v="2.6453000000000002" u="1"/>
        <n v="1.4629E-2" u="1"/>
        <n v="5.5739999999999998E-2" u="1"/>
        <n v="1.5427900000000001" u="1"/>
        <n v="7.1614999999999998E-2" u="1"/>
        <n v="0.106729" u="1"/>
        <n v="0.114274" u="1"/>
        <n v="0.24859700000000001" u="1"/>
        <n v="0.50170300000000001" u="1"/>
        <n v="0.54500499999999996" u="1"/>
        <n v="2.2805399999999998" u="1"/>
        <n v="0.15537899999999999" u="1"/>
        <n v="0.33314100000000002" u="1"/>
        <n v="2.76342" u="1"/>
        <n v="3.06751" u="1"/>
        <n v="-0.10881399999999999" u="1"/>
        <n v="0.14685000000000001" u="1"/>
        <n v="0.16194" u="1"/>
        <n v="0.63746000000000003" u="1"/>
        <n v="1.8356300000000001" u="1"/>
        <n v="5.3592399999999998" u="1"/>
        <n v="-8.1244999999999998E-2" u="1"/>
        <n v="0.15327499999999999" u="1"/>
        <n v="3.2463000000000002" u="1"/>
        <n v="-1.326789" u="1"/>
        <n v="0.40241500000000002" u="1"/>
        <n v="1.1138399999999999" u="1"/>
        <n v="0.27901700000000002" u="1"/>
        <n v="0.33084799999999998" u="1"/>
        <n v="-0.22767299999999999" u="1"/>
        <n v="0.158497" u="1"/>
        <n v="0.16702600000000001" u="1"/>
        <n v="0.26780999999999999" u="1"/>
        <n v="0.29405399999999998" u="1"/>
        <n v="0.29798999999999998" u="1"/>
        <n v="0.425981" u="1"/>
        <n v="1.89469" u="1"/>
        <n v="2.7684799999999998" u="1"/>
        <n v="-0.102828" u="1"/>
        <n v="-6.8697999999999995E-2" u="1"/>
        <n v="0.71029200000000003" u="1"/>
        <n v="0.77983800000000003" u="1"/>
        <n v="0.91176500000000005" u="1"/>
        <n v="1.41947" u="1"/>
        <n v="1.95888" u="1"/>
        <n v="-0.20271500000000001" u="1"/>
        <n v="0.55010000000000003" u="1"/>
        <n v="-1.50936" u="1"/>
        <n v="-0.28927199999999997" u="1"/>
        <n v="8.2278000000000004E-2" u="1"/>
        <n v="2.0965500000000001" u="1"/>
        <n v="-0.638347" u="1"/>
        <n v="6.3238000000000003E-2" u="1"/>
        <n v="6.9799E-2" u="1"/>
        <n v="0.13996400000000001" u="1"/>
        <n v="0.16161500000000001" u="1"/>
        <n v="0.26092399999999999" u="1"/>
        <n v="0.29110399999999997" u="1"/>
        <n v="0.32396200000000003" u="1"/>
        <n v="0.44927499999999998" u="1"/>
        <n v="1.1504859999999999" u="1"/>
        <n v="-3.7504000000000003E-2" u="1"/>
        <n v="0.33440599999999998" u="1"/>
        <n v="0.427624" u="1"/>
        <n v="1.30128" u="1"/>
        <n v="2.1118700000000001" u="1"/>
        <n v="2.4271240000000001" u="1"/>
        <n v="0.920902" u="1"/>
        <n v="2.5187599999999999" u="1"/>
        <n v="-0.15266299999999999" u="1"/>
        <n v="-0.150695" u="1"/>
        <n v="5.2331000000000003E-2" u="1"/>
        <n v="0.645841" u="1"/>
        <n v="0.77776800000000001" u="1"/>
        <n v="6.4796999999999993E-2" u="1"/>
        <n v="0.16670099999999999" u="1"/>
        <n v="0.27568900000000002" u="1"/>
        <n v="0.46404000000000001" u="1"/>
        <n v="1.2396199999999999" u="1"/>
        <n v="0.233622" u="1"/>
        <n v="0.25201699999999999" u="1"/>
        <n v="0.40953099999999998" u="1"/>
        <n v="0.96748999999999996" u="1"/>
        <n v="2.3583699999999999" u="1"/>
        <n v="3.5502500000000001" u="1"/>
        <n v="0.16339400000000001" u="1"/>
        <n v="0.43118200000000001" u="1"/>
        <n v="0.68657800000000002" u="1"/>
        <n v="0.75612400000000002" u="1"/>
        <n v="1.4245300000000001" u="1"/>
        <n v="1.7224999999999999" u="1"/>
        <n v="-0.459258" u="1"/>
        <n v="-0.75776699999999997" u="1"/>
        <n v="-0.22926299999999999" u="1"/>
        <n v="-0.12364700000000001" u="1"/>
        <n v="-0.43952200000000002" u="1"/>
        <n v="0.15339" u="1"/>
        <n v="0.16847999999999999" u="1"/>
        <n v="1.4194" u="1"/>
        <n v="-9.6009999999999998E-2" u="1"/>
        <n v="7.6511999999999997E-2" u="1"/>
        <n v="0.10408100000000001" u="1"/>
        <n v="0.25366" u="1"/>
        <n v="0.26218900000000001" u="1"/>
        <n v="0.45447599999999999" u="1"/>
        <n v="1.6043099999999999" u="1"/>
        <n v="2.71793" u="1"/>
        <n v="2.8073250000000001" u="1"/>
        <n v="-0.12737999999999999" u="1"/>
        <n v="9.1602000000000003E-2" u="1"/>
        <n v="0.211782" u="1"/>
        <n v="0.34420000000000001" u="1"/>
        <n v="0.34879300000000002" u="1"/>
        <n v="0.83682800000000002" u="1"/>
        <n v="1.42706" u="1"/>
        <n v="2.0459999999999998" u="1"/>
        <n v="-0.21073" u="1"/>
        <n v="0.27263300000000001" u="1"/>
        <n v="1.2498100000000001" u="1"/>
        <n v="-0.15756000000000001" u="1"/>
        <n v="2.1743800000000002" u="1"/>
        <n v="4.9447999999999999E-2" u="1"/>
        <n v="7.0526000000000005E-2" u="1"/>
        <n v="7.1510000000000004E-2" u="1"/>
        <n v="0.248387" u="1"/>
        <n v="0.255303" u="1"/>
        <n v="0.28548299999999999" u="1"/>
        <n v="0.53629300000000002" u="1"/>
        <n v="0.80014700000000005" u="1"/>
        <n v="0.64782700000000004" u="1"/>
        <n v="0.68527800000000005" u="1"/>
        <n v="0.78893999999999997" u="1"/>
        <n v="0.83224200000000004" u="1"/>
        <n v="1.29454" u="1"/>
        <n v="-8.5089999999999999E-2" u="1"/>
        <n v="0.13811100000000001" u="1"/>
        <n v="0.27886899999999998" u="1"/>
        <n v="0.64580599999999999" u="1"/>
        <n v="0.79479100000000003" u="1"/>
        <n v="1.35873" u="1"/>
        <n v="1.60684" u="1"/>
        <n v="-0.43034299999999998" u="1"/>
        <n v="-0.12281499999999999" u="1"/>
        <n v="-4.6718000000000003E-2" u="1"/>
        <n v="1.1249499999999999" u="1"/>
        <n v="1.3022" u="1"/>
        <n v="2.2925" u="1"/>
        <n v="2.5339399999999999" u="1"/>
        <n v="4.74817" u="1"/>
        <n v="-0.63039100000000003" u="1"/>
        <n v="2.17944" u="1"/>
        <n v="-0.530559" u="1"/>
        <n v="-2.1409999999999998E-2" u="1"/>
        <n v="9.4719999999999999E-2" u="1"/>
        <n v="1.0712109999999999" u="1"/>
        <n v="0.82432099999999997" u="1"/>
        <n v="0.833507" u="1"/>
        <n v="1.96387" u="1"/>
        <n v="0.1249" u="1"/>
        <n v="0.13988999999999999" u="1"/>
        <n v="1.90734" u="1"/>
        <n v="3.6025" u="1"/>
        <n v="9.3293999999999997" u="1"/>
        <n v="-0.110268" u="1"/>
        <n v="-0.10928400000000001" u="1"/>
        <n v="1.18401" u="1"/>
        <n v="3.2480000000000002" u="1"/>
        <n v="1.97153" u="1"/>
        <n v="2.78044" u="1"/>
        <n v="-0.66375099999999998" u="1"/>
        <n v="-7.0220000000000005E-2" u="1"/>
        <n v="0.26968999999999999" u="1"/>
        <n v="4.3801899999999998" u="1"/>
        <n v="2.2584E-2" u="1"/>
        <n v="6.9694000000000006E-2" u="1"/>
        <n v="0.286748" u="1"/>
        <n v="6.4759999999999998E-2" u="1"/>
        <n v="0.81437899999999996" u="1"/>
        <n v="1.12235" u="1"/>
        <n v="-0.50301499999999999" u="1"/>
        <n v="-0.15901399999999999" u="1"/>
        <n v="0.918041" u="1"/>
        <n v="1.00929" u="1"/>
        <n v="1.3072600000000001" u="1"/>
        <n v="2.8225699999999998" u="1"/>
        <n v="0.31004199999999998" u="1"/>
        <n v="0.17630599999999999" u="1"/>
        <n v="0.35334399999999999" u="1"/>
        <n v="-2.8500999999999999E-2" u="1"/>
        <n v="6.6319000000000003E-2" u="1"/>
        <n v="0.16974500000000001" u="1"/>
        <n v="0.42223300000000002" u="1"/>
        <n v="0.76446999999999998" u="1"/>
        <n v="1.1814100000000001" u="1"/>
        <n v="1.9622599999999999" u="1"/>
        <n v="5.8924399999999997" u="1"/>
        <n v="1.0683499999999999" u="1"/>
        <n v="1.6077600000000001" u="1"/>
        <n v="2.7136E-2" u="1"/>
        <n v="0.102992" u="1"/>
        <n v="0.19648199999999999" u="1"/>
        <n v="0.22800100000000001" u="1"/>
        <n v="0.34837299999999999" u="1"/>
        <n v="0.59252700000000003" u="1"/>
        <n v="1.0066900000000001" u="1"/>
        <n v="0.14790500000000001" u="1"/>
        <n v="0.276806" u="1"/>
        <n v="0.43038399999999999" u="1"/>
        <n v="0.60756399999999999" u="1"/>
        <n v="1.24813" u="1"/>
        <n v="1.5461" u="1"/>
        <n v="1.66682" u="1"/>
        <n v="2.4258000000000002" u="1"/>
        <n v="2.646077" u="1"/>
        <n v="1.61029" u="1"/>
        <n v="3.7460599999999999" u="1"/>
        <n v="0.120625" u="1"/>
        <n v="3.633" u="1"/>
        <n v="4.1537899999999999" u="1"/>
        <n v="-0.98257399999999995" u="1"/>
        <n v="-0.136849" u="1"/>
        <n v="-0.10761999999999999" u="1"/>
        <n v="-8.4985000000000005E-2" u="1"/>
        <n v="0.10716199999999999" u="1"/>
        <n v="0.37166700000000003" u="1"/>
        <n v="0.40184700000000001" u="1"/>
        <n v="0.59379199999999999" u="1"/>
        <n v="0.60882899999999995" u="1"/>
        <n v="2.64364" u="1"/>
        <n v="3.9401700000000002" u="1"/>
        <n v="-0.14341000000000001" u="1"/>
        <n v="0.49697999999999998" u="1"/>
        <n v="0.69745400000000002" u="1"/>
        <n v="1.07341" u="1"/>
        <n v="1.3071900000000001" u="1"/>
        <n v="2.1760799999999998" u="1"/>
        <n v="2.5305800000000001" u="1"/>
        <n v="-0.34129799999999999" u="1"/>
        <n v="4.9682999999999998E-2" u="1"/>
        <n v="1.4921" u="1"/>
        <n v="8.7069999999999995E-2" u="1"/>
        <n v="1.1248100000000001" u="1"/>
        <n v="3.32063" u="1"/>
        <n v="3.5620699999999998" u="1"/>
        <n v="0.19284999999999999" u="1"/>
        <n v="0.33651599999999998" u="1"/>
        <n v="1.0117499999999999" u="1"/>
        <n v="1.1890000000000001" u="1"/>
        <n v="1.30972" u="1"/>
        <n v="1.5435000000000001" u="1"/>
        <n v="2.422841" u="1"/>
        <n v="-9.6699999999999994E-2" u="1"/>
        <n v="-5.4989999999999997E-2" u="1"/>
        <n v="1.6076900000000001" u="1"/>
        <n v="2.0527600000000001" u="1"/>
        <n v="3.9318900000000001" u="1"/>
        <n v="-0.11179" u="1"/>
        <n v="0.57264300000000001" u="1"/>
        <n v="1.37391" u="1"/>
        <n v="2.11849" u="1"/>
        <n v="20.5669" u="1"/>
        <n v="6.9588999999999998E-2" u="1"/>
        <n v="0.25221199999999999" u="1"/>
        <n v="-0.12876000000000001" u="1"/>
        <n v="0.118809" u="1"/>
        <n v="0.56422700000000003" u="1"/>
        <n v="1.2480599999999999" u="1"/>
        <n v="-5.1997000000000002E-2" u="1"/>
        <n v="-3.4439999999999998E-2" u="1"/>
        <n v="0.17101" u="1"/>
        <n v="0.219587" u="1"/>
        <n v="0.25806299999999999" u="1"/>
        <n v="0.58713599999999999" u="1"/>
        <n v="0.79648099999999999" u="1"/>
        <n v="-0.156836" u="1"/>
        <n v="0.13292999999999999" u="1"/>
        <n v="0.194629" u="1"/>
        <n v="0.29283599999999999" u="1"/>
        <n v="1.135" u="1"/>
        <n v="1.2557199999999999" u="1"/>
        <n v="1.61022" u="1"/>
        <n v="0.27550599999999997" u="1"/>
        <n v="0.73995100000000003" u="1"/>
        <n v="0.77740200000000004" u="1"/>
        <n v="-0.97133199999999997" u="1"/>
        <n v="4.1722000000000002E-2" u="1"/>
        <n v="0.120368" u="1"/>
        <n v="6.5229999999999996E-2" u="1"/>
        <n v="0.13935500000000001" u="1"/>
        <n v="0.154445" u="1"/>
        <n v="0.22467300000000001" u="1"/>
        <n v="-6.5687999999999996E-2" u="1"/>
        <n v="0.25577" u="1"/>
        <n v="1.00248" u="1"/>
        <n v="1.49203" u="1"/>
        <n v="1.84653" u="1"/>
        <n v="0.35090300000000002" u="1"/>
        <n v="1.3147800000000001" u="1"/>
        <n v="1.79" u="1"/>
        <n v="1.7334700000000001" u="1"/>
        <n v="2.4831099999999999" u="1"/>
        <n v="5.6596000000000002" u="1"/>
        <n v="-0.255581" u="1"/>
        <n v="-0.15664700000000001" u="1"/>
        <n v="0.39393299999999998" u="1"/>
        <n v="1.306859" u="1"/>
        <n v="2.6507360000000002" u="1"/>
        <n v="0.10288700000000001" u="1"/>
        <n v="0.117977" u="1"/>
        <n v="32.770000000000003" u="1"/>
        <n v="0.132605" u="1"/>
        <n v="0.39978399999999997" u="1"/>
        <n v="0.51224800000000004" u="1"/>
        <n v="1.00501" u="1"/>
        <n v="1.1257299999999999" u="1"/>
        <n v="-0.19325200000000001" u="1"/>
        <n v="0.192965" u="1"/>
        <n v="0.58764499999999997" u="1"/>
        <n v="0.71038599999999996" u="1"/>
        <n v="1.36717" u="1"/>
        <n v="1.736" u="1"/>
        <n v="3.8186900000000001" u="1"/>
        <n v="-0.15320400000000001" u="1"/>
        <n v="-2.7630999999999999E-2" u="1"/>
        <n v="1.1899200000000001" u="1"/>
        <n v="1.5587500000000001" u="1"/>
        <n v="0.25512000000000001" u="1"/>
        <n v="0.76232999999999995" u="1"/>
        <n v="4.1470700000000003" u="1"/>
        <n v="-0.69294999999999995" u="1"/>
        <n v="3.8346999999999999E-2" u="1"/>
        <n v="0.21251200000000001" u="1"/>
        <n v="0.35878199999999999" u="1"/>
        <n v="1.1165579999999999" u="1"/>
        <n v="0.107057" u="1"/>
        <n v="0.26097100000000001" u="1"/>
        <n v="0.27409299999999998" u="1"/>
        <n v="0.57589400000000002" u="1"/>
        <n v="0.70579999999999998" u="1"/>
        <n v="0.768181" u="1"/>
        <n v="1.97231" u="1"/>
        <n v="0.12585499999999999" u="1"/>
        <n v="0.29574400000000001" u="1"/>
        <n v="-0.36252899999999999" u="1"/>
        <n v="0.12109499999999999" u="1"/>
        <n v="0.84357800000000005" u="1"/>
        <n v="-0.17860200000000001" u="1"/>
        <n v="-0.124232" u="1"/>
        <n v="6.0948000000000002E-2" u="1"/>
        <n v="0.13228000000000001" u="1"/>
        <n v="2.0627399999999998" u="1"/>
        <n v="5.8480999999999998E-2" u="1"/>
        <n v="0.17755000000000001" u="1"/>
        <n v="0.25867800000000002" u="1"/>
        <n v="0.45949400000000001" u="1"/>
        <n v="-0.13644999999999999" u="1"/>
        <n v="-0.12318" u="1"/>
        <n v="9.6137E-2" u="1"/>
        <n v="0.26912199999999997" u="1"/>
        <n v="0.43122899999999997" u="1"/>
        <n v="0.54889399999999999" u="1"/>
        <n v="0.76742500000000002" u="1"/>
        <n v="1.42876" u="1"/>
        <n v="3.383" u="1"/>
        <n v="0.47453099999999998" u="1"/>
        <n v="1.9824999999999999" u="1"/>
        <n v="-0.14167199999999999" u="1"/>
        <n v="0.71876700000000004" u="1"/>
        <n v="0.11772000000000001" u="1"/>
        <n v="0.15570999999999999" u="1"/>
        <n v="0.398756" u="1"/>
        <n v="0.667049" u="1"/>
        <n v="0.88558000000000003" u="1"/>
        <n v="2.30924" u="1"/>
        <n v="0.19245100000000001" u="1"/>
        <n v="0.26223600000000002" u="1"/>
        <n v="26.671099999999999" u="1"/>
        <n v="2.32456" u="1"/>
        <n v="3.2749999999999999" u="1"/>
        <n v="-0.14479" u="1"/>
        <n v="2.5659999999999998" u="1"/>
        <n v="3.5430000000000003E-2" u="1"/>
        <n v="8.5149000000000002E-2" u="1"/>
        <n v="4.9644000000000004" u="1"/>
        <n v="7.2669999999999998E-2" u="1"/>
        <n v="0.13386999999999999" u="1"/>
        <n v="0.25535000000000002" u="1"/>
        <n v="0.277001" u="1"/>
        <n v="0.400399" u="1"/>
        <n v="0.74573199999999995" u="1"/>
        <n v="1.0716600000000001" u="1"/>
        <n v="2.3769499999999999" u="1"/>
        <n v="0.10285" u="1"/>
        <n v="0.204098" u="1"/>
        <n v="0.49093900000000001" u="1"/>
        <n v="0.771976" u="1"/>
        <n v="0.97929999999999995" u="1"/>
        <n v="1.3130999999999999" u="1"/>
        <n v="2.4426800000000002" u="1"/>
        <n v="-0.27221899999999999" u="1"/>
        <n v="0.60057700000000003" u="1"/>
        <n v="-0.69084500000000004" u="1"/>
        <n v="-0.48222100000000001" u="1"/>
        <n v="-0.11643000000000001" u="1"/>
        <n v="3.2040700000000002" u="1"/>
        <n v="0.35671900000000001" u="1"/>
        <n v="0.70369499999999996" u="1"/>
        <n v="1.07419" u="1"/>
        <n v="0.59801199999999999" u="1"/>
        <n v="1.01766" u="1"/>
        <n v="1.1383799999999999" u="1"/>
        <n v="-0.25286799999999998" u="1"/>
        <n v="3.6989000000000001E-2" u="1"/>
        <n v="0.220967" u="1"/>
        <n v="0.44725900000000002" u="1"/>
        <n v="2.6891799999999999" u="1"/>
        <n v="0.118447" u="1"/>
        <n v="0.50403100000000001" u="1"/>
        <n v="1.37982" u="1"/>
        <n v="2.6131899999999999" u="1"/>
        <n v="6.4293000000000003E-2" u="1"/>
        <n v="7.8398999999999996E-2" u="1"/>
        <n v="7.9382999999999995E-2" u="1"/>
        <n v="0.24904299999999999" u="1"/>
        <n v="0.36689100000000002" u="1"/>
        <n v="0.62754200000000004" u="1"/>
        <n v="0.27826600000000001" u="1"/>
        <n v="0.34715499999999999" u="1"/>
        <n v="0.51065199999999999" u="1"/>
        <n v="3.5163000000000002" u="1"/>
        <n v="-5.6894E-2" u="1"/>
        <n v="-1.46458" u="1"/>
        <n v="2.13537" u="1"/>
        <n v="0.84935899999999998" u="1"/>
        <n v="2.7313100000000001" u="1"/>
        <n v="-0.23678399999999999" u="1"/>
        <n v="0.198991" u="1"/>
        <n v="0.27138000000000001" u="1"/>
        <n v="0.49843999999999999" u="1"/>
        <n v="1.0083899999999999" u="1"/>
        <n v="1.4337500000000001" u="1"/>
        <n v="0.3921" u="1"/>
        <n v="0.72328300000000001" u="1"/>
        <n v="-0.110596" u="1"/>
        <n v="0.426873" u="1"/>
        <n v="1.0160499999999999" u="1"/>
        <n v="1.1933" u="1"/>
        <n v="2.6706400000000001" u="1"/>
        <n v="-0.29284199999999999" u="1"/>
        <n v="0.36383500000000002" u="1"/>
        <n v="0.59518599999999999" u="1"/>
        <n v="0.66675300000000004" u="1"/>
        <n v="2.2030799999999999" u="1"/>
        <n v="2.7990200000000001" u="1"/>
        <n v="0.22375999999999999" u="1"/>
        <n v="-0.81535999999999997" u="1"/>
        <n v="9.7590999999999997E-2" u="1"/>
        <n v="0.14041000000000001" u="1"/>
        <n v="0.16862199999999999" u="1"/>
        <n v="-0.32034400000000002" u="1"/>
        <n v="0.119242" u="1"/>
        <n v="0.192241" u="1"/>
        <n v="0.60180699999999998" u="1"/>
        <n v="2.7887599999999999" u="1"/>
        <n v="-0.12948999999999999" u="1"/>
        <n v="0.37859999999999999" u="1"/>
        <n v="0.40877999999999998" u="1"/>
        <n v="0.57556300000000005" u="1"/>
        <n v="3.2345700000000002" u="1"/>
        <n v="1.86263" u="1"/>
        <n v="-0.48015799999999997" u="1"/>
        <n v="-0.15967000000000001" u="1"/>
        <n v="0.128438" u="1"/>
        <n v="2.6283699999999999" u="1"/>
        <n v="4.8323799999999997" u="1"/>
        <n v="-0.75828600000000002" u="1"/>
        <n v="7.9126000000000002E-2" u="1"/>
        <n v="0.11423999999999999" u="1"/>
        <n v="1.8574999999999999" u="1"/>
        <n v="4.3735999999999997E-2" u="1"/>
        <n v="0.13366" u="1"/>
        <n v="0.21897800000000001" u="1"/>
        <n v="0.2321" u="1"/>
        <n v="1.01345" u="1"/>
        <n v="4.8630199999999997" u="1"/>
        <n v="0.101761" u="1"/>
        <n v="0.29161799999999999" u="1"/>
        <n v="1.4963299999999999" u="1"/>
        <n v="0.83532600000000001" u="1"/>
        <n v="1.8651599999999999" u="1"/>
        <n v="10.106" u="1"/>
        <n v="0.32611899999999999" u="1"/>
        <n v="0.26308100000000001" u="1"/>
        <n v="0.34777000000000002" u="1"/>
        <n v="0.43830999999999998" u="1"/>
        <n v="2.3159999999999998" u="1"/>
        <n v="13.49615" u="1"/>
        <n v="0.12691" u="1"/>
        <n v="0.14199999999999999" u="1"/>
        <n v="0.33262700000000001" u="1"/>
        <n v="0.35821399999999998" u="1"/>
        <n v="1.2260949999999999" u="1"/>
        <n v="1.3781399999999999" u="1"/>
        <n v="-0.11132300000000001" u="1"/>
        <n v="-3.0859000000000001E-2" u="1"/>
        <n v="0.52943499999999999" u="1"/>
        <n v="0.83659099999999997" u="1"/>
        <n v="2.6858200000000001" u="1"/>
        <n v="-9.1299000000000005E-2" u="1"/>
        <n v="7.5683E-2" u="1"/>
        <n v="0.59258599999999995" u="1"/>
        <n v="1.14436" u="1"/>
        <n v="2.9739999999999999E-2" u="1"/>
        <n v="0.24030399999999999" u="1"/>
        <n v="2.1422699999999999" u="1"/>
        <n v="-1.5574250000000001" u="1"/>
        <n v="0.22387499999999999" u="1"/>
        <n v="0.35592099999999999" u="1"/>
        <n v="0.35985699999999998" u="1"/>
        <n v="0.53605599999999998" u="1"/>
        <n v="0.27123199999999997" u="1"/>
        <n v="0.38150800000000001" u="1"/>
        <n v="0.50779099999999999" u="1"/>
        <n v="0.64759" u="1"/>
        <n v="1.01851" u="1"/>
        <n v="1.13923" u="1"/>
        <n v="1.85589" u="1"/>
        <n v="2.75353" u="1"/>
        <n v="0.96978299999999995" u="1"/>
        <n v="-0.17621400000000001" u="1"/>
        <n v="1.02617" u="1"/>
        <n v="2.0189499999999998" u="1"/>
        <n v="-0.68466300000000002" u="1"/>
        <n v="-0.49618800000000002" u="1"/>
        <n v="5.7391999999999999E-2" u="1"/>
        <n v="0.114967" u="1"/>
        <n v="0.17841599999999999" u="1"/>
        <n v="0.56558600000000003" u="1"/>
        <n v="1.37554" u="1"/>
        <n v="1.4962599999999999" u="1"/>
        <n v="0.125246" u="1"/>
        <n v="0.53732100000000005" u="1"/>
        <n v="-0.54098500000000005" u="1"/>
        <n v="-7.4393000000000001E-2" u="1"/>
        <n v="0.33782800000000002" u="1"/>
        <n v="1.1417600000000001" u="1"/>
        <n v="2.1" u="1"/>
        <n v="5.5550499999999996" u="1"/>
        <n v="-0.145845" u="1"/>
        <n v="0.16185099999999999" u="1"/>
        <n v="0.17497299999999999" u="1"/>
        <n v="0.22355" u="1"/>
        <n v="0.78740299999999996" u="1"/>
        <n v="7.7394999999999996" u="1"/>
        <n v="-0.49515300000000001" u="1"/>
        <n v="5.2423999999999998E-2" u="1"/>
        <n v="0.183502" u="1"/>
        <n v="0.25746000000000002" u="1"/>
        <n v="0.62923200000000001" u="1"/>
        <n v="-0.13584099999999999" u="1"/>
        <n v="0.12836400000000001" u="1"/>
        <n v="0.88773000000000002" u="1"/>
        <n v="1.0235700000000001" u="1"/>
        <n v="1.20082" u="1"/>
        <n v="2.0393300000000001" u="1"/>
        <n v="2.3178399999999999" u="1"/>
        <n v="-0.15749199999999999" u="1"/>
        <n v="-0.12928000000000001" u="1"/>
        <n v="0.28955500000000001" u="1"/>
        <n v="0.57855299999999998" u="1"/>
        <n v="2.7010000000000001" u="1"/>
        <n v="-0.63672600000000001" u="1"/>
        <n v="-0.179143" u="1"/>
        <n v="2.09172" u="1"/>
        <n v="-0.29204400000000003" u="1"/>
        <n v="0.10659" u="1"/>
        <n v="2.2705099999999998" u="1"/>
        <n v="2.8664499999999999" u="1"/>
        <n v="0.15510099999999999" u="1"/>
        <n v="0.58517399999999997" u="1"/>
        <n v="0.59304599999999996" u="1"/>
        <n v="2.5119500000000001" u="1"/>
        <n v="-8.6040000000000005E-2" u="1"/>
        <n v="1.0261" u="1"/>
        <n v="2.3988900000000002" u="1"/>
        <n v="-0.30221599999999998" u="1"/>
        <n v="0.30891299999999999" u="1"/>
        <n v="1.86348" u="1"/>
        <n v="7.3035000000000003E-2" u="1"/>
        <n v="0.89282499999999998" u="1"/>
        <n v="1.38826" u="1"/>
        <n v="-9.6196000000000004E-2" u="1"/>
        <n v="0.52810000000000001" u="1"/>
        <n v="0.14312900000000001" u="1"/>
        <n v="0.16674800000000001" u="1"/>
        <n v="0.86735099999999998" u="1"/>
        <n v="1.26241" u="1"/>
        <n v="-0.17225699999999999" u="1"/>
        <n v="0.14179" u="1"/>
        <n v="0.21004999999999999" u="1"/>
        <n v="2.6453899999999999" u="1"/>
        <n v="1.1493500000000001" u="1"/>
        <n v="1.27007" u="1"/>
        <n v="1.74529" u="1"/>
        <n v="-0.1053" u="1"/>
        <n v="0.14624699999999999" u="1"/>
        <n v="1.39079" u="1"/>
        <n v="1.9301999999999999" u="1"/>
        <n v="2.45634" u="1"/>
        <n v="0.25183899999999998" u="1"/>
        <n v="5.6559999999999999E-2" u="1"/>
        <n v="0.112319" u="1"/>
        <n v="0.12981799999999999" u="1"/>
        <n v="0.27349000000000001" u="1"/>
        <n v="0.54642299999999999" u="1"/>
        <n v="0.68420099999999995" u="1"/>
        <n v="-0.111793" u="1"/>
        <n v="9.9839999999999998E-2" u="1"/>
        <n v="0.75374699999999994" u="1"/>
        <n v="0.804921" u="1"/>
        <n v="0.98014999999999997" u="1"/>
        <n v="2.2046399999999999" u="1"/>
        <n v="4.2683600000000004" u="1"/>
        <n v="-2.9988999999999998E-2" u="1"/>
        <n v="0.11493" u="1"/>
        <n v="0.27540500000000001" u="1"/>
        <n v="0.47228500000000001" u="1"/>
        <n v="0.63685700000000001" u="1"/>
        <n v="0.94603400000000004" u="1"/>
        <n v="1.0810200000000001" u="1"/>
        <n v="-7.9289999999999999E-2" u="1"/>
        <n v="3.0573399999999999" u="1"/>
        <n v="-0.45438099999999998" u="1"/>
        <n v="3.601E-2" u="1"/>
        <n v="0.102383" u="1"/>
        <n v="0.218254" u="1"/>
        <n v="2.5271300000000001" u="1"/>
        <n v="2.8816299999999999" u="1"/>
        <n v="0.178206" u="1"/>
        <n v="1.14008" u="1"/>
        <n v="-0.115963" u="1"/>
        <n v="0.22347600000000001" u="1"/>
        <n v="1.45238" u="1"/>
        <n v="1.6597040000000001" u="1"/>
        <n v="-0.118574" u="1"/>
        <n v="2.7079" u="1"/>
        <n v="0.60012699999999997" u="1"/>
        <n v="2.8866900000000002" u="1"/>
        <n v="-0.53074699999999997" u="1"/>
        <n v="2.5692599999999999" u="1"/>
        <n v="0.18654599999999999" u="1"/>
        <n v="0.255019" u="1"/>
        <n v="0.39547500000000002" u="1"/>
        <n v="2.1643500000000002" u="1"/>
        <n v="2.8107000000000002" u="1"/>
        <n v="0.88284799999999997" u="1"/>
        <n v="1.1502699999999999" u="1"/>
        <n v="1.32752" u="1"/>
        <n v="2.1017000000000001" u="1"/>
        <n v="2.5845799999999999" u="1"/>
        <n v="3.3593099999999998" u="1"/>
        <n v="-0.14544599999999999" u="1"/>
        <n v="-0.108638" u="1"/>
        <n v="0.131272" u="1"/>
        <n v="0.192971" u="1"/>
        <n v="0.65590099999999996" u="1"/>
        <n v="0.69920300000000002" u="1"/>
        <n v="2.3955299999999999" u="1"/>
        <n v="0.17457400000000001" u="1"/>
        <n v="0.191632" u="1"/>
        <n v="1.4431099999999999" u="1"/>
        <n v="0.59937099999999999" u="1"/>
        <n v="0.74633499999999997" u="1"/>
        <n v="0.82577400000000001" u="1"/>
        <n v="-0.150532" u="1"/>
        <n v="-0.128881" u="1"/>
        <n v="-8.7562000000000001E-2" u="1"/>
        <n v="0.92943600000000004" u="1"/>
        <n v="1.4507699999999999" u="1"/>
        <n v="2.7027000000000001" u="1"/>
        <n v="-0.248972" u="1"/>
        <n v="9.4580999999999998E-2" u="1"/>
        <n v="-1.1785000000000001" u="1"/>
        <n v="0.17113100000000001" u="1"/>
        <n v="0.17965999999999999" u="1"/>
        <n v="0.327851" u="1"/>
        <n v="1.08348" u="1"/>
        <n v="0.18488199999999999" u="1"/>
        <n v="1.3249200000000001" u="1"/>
        <n v="1.93519" u="1"/>
        <n v="-0.87734000000000001" u="1"/>
        <n v="-8.9121000000000006E-2" u="1"/>
        <n v="0.41839100000000001" u="1"/>
        <n v="0.79877399999999998" u="1"/>
        <n v="1.3891100000000001" u="1"/>
        <n v="1.50983" u="1"/>
        <n v="-1.3582799999999999" u="1"/>
        <n v="-0.95273699999999995" u="1"/>
        <n v="-0.28436" u="1"/>
        <n v="6.2254999999999998E-2" u="1"/>
        <n v="1.4533" u="1"/>
        <n v="2.0358299999999998" u="1"/>
        <n v="0.206397" u="1"/>
        <n v="1.226353" u="1"/>
        <n v="0.27104899999999998" u="1"/>
        <n v="0.34655200000000003" u="1"/>
        <n v="0.368203" u="1"/>
        <n v="0.61512900000000004" u="1"/>
        <n v="1.5046999999999999" u="1"/>
        <n v="0.188" u="1"/>
        <n v="0.19652900000000001" u="1"/>
        <n v="0.30122900000000002" u="1"/>
        <n v="0.88281299999999996" u="1"/>
        <n v="1.32745" u="1"/>
        <n v="1.44817" u="1"/>
        <n v="1.5688899999999999" u="1"/>
        <n v="2.2925900000000001" u="1"/>
        <n v="-0.202038" u="1"/>
        <n v="0.23327000000000001" u="1"/>
        <n v="1.0936699999999999" u="1"/>
        <n v="2.1168800000000001" u="1"/>
        <n v="-0.38966499999999998" u="1"/>
        <n v="-0.1469" u="1"/>
        <n v="-9.4274999999999998E-2" u="1"/>
        <n v="4.9250000000000002E-2" u="1"/>
        <n v="0.34425899999999998" u="1"/>
        <n v="1.2143900000000001" u="1"/>
        <n v="1.33511" u="1"/>
        <n v="3.9238000000000002E-2" u="1"/>
        <n v="0.147816" u="1"/>
        <n v="2.8412000000000002" u="1"/>
        <n v="0.13794799999999999" u="1"/>
        <n v="0.25104100000000001" u="1"/>
        <n v="1.3865099999999999" u="1"/>
        <n v="2.4107099999999999" u="1"/>
        <n v="-1.579836" u="1"/>
        <n v="-0.123403" u="1"/>
        <n v="5.4328000000000001E-2" u="1"/>
        <n v="9.6360000000000001E-2" u="1"/>
        <n v="0.35470299999999999" u="1"/>
        <n v="0.69179100000000004" u="1"/>
        <n v="0.92940100000000003" u="1"/>
        <n v="-0.11092399999999999" u="1"/>
        <n v="0.15107000000000001" u="1"/>
        <n v="0.505355" u="1"/>
        <n v="0.85581300000000005" u="1"/>
        <n v="1.4507000000000001" u="1"/>
        <n v="-1.1784300000000001" u="1"/>
        <n v="-0.43461" u="1"/>
        <n v="-0.40443000000000001" u="1"/>
        <n v="1.5148900000000001" u="1"/>
        <n v="1.9335800000000001" u="1"/>
        <n v="-0.13358900000000001" u="1"/>
        <n v="0.74958599999999997" u="1"/>
        <n v="2.4004500000000002" u="1"/>
        <n v="-0.249087" u="1"/>
        <n v="0.356346" u="1"/>
        <n v="3.5449999999999999" u="1"/>
        <n v="0.16927800000000001" u="1"/>
        <n v="1.50976" u="1"/>
        <n v="0.13119800000000001" u="1"/>
        <n v="0.29790100000000003" u="1"/>
        <n v="0.77047399999999999" u="1"/>
        <n v="0.93651700000000004" u="1"/>
        <n v="1.87192" u="1"/>
        <n v="-1.4789300000000001" u="1"/>
        <n v="0.81962699999999999" u="1"/>
        <n v="40.958010000000002" u="1"/>
        <n v="-0.22858600000000001" u="1"/>
        <n v="1.4480999999999999" u="1"/>
        <n v="1.7588600000000001" u="1"/>
        <n v="0.26936399999999999" u="1"/>
        <n v="0.97725399999999996" u="1"/>
        <n v="-0.17331199999999999" u="1"/>
        <n v="0.204544" u="1"/>
        <n v="0.85117799999999999" u="1"/>
        <n v="-0.141793" u="1"/>
        <n v="-0.122571" u="1"/>
        <n v="-3.6091999999999999E-2" u="1"/>
        <n v="0.164496" u="1"/>
        <n v="0.26274999999999998" u="1"/>
        <n v="0.613568" u="1"/>
        <n v="-0.17197299999999999" u="1"/>
        <n v="-0.109108" u="1"/>
        <n v="-1.636E-2" u="1"/>
        <n v="3.6320999999999999E-2" u="1"/>
        <n v="6.0930999999999999E-2" u="1"/>
        <n v="0.177482" u="1"/>
        <n v="0.66551199999999999" u="1"/>
        <n v="1.0632649999999999" u="1"/>
        <n v="3.8068200000000001" u="1"/>
        <n v="-0.35971500000000001" u="1"/>
        <n v="9.6102999999999994E-2" u="1"/>
        <n v="0.23128099999999999" u="1"/>
        <n v="0.28412900000000002" u="1"/>
        <n v="1.69207" u="1"/>
        <n v="3.7308300000000001" u="1"/>
        <n v="0.103648" u="1"/>
        <n v="0.19123299999999999" u="1"/>
        <n v="0.26045699999999999" u="1"/>
        <n v="0.387791" u="1"/>
        <n v="0.39632000000000001" u="1"/>
        <n v="0.42649999999999999" u="1"/>
        <n v="0.99557700000000005" u="1"/>
        <n v="1.5148200000000001" u="1"/>
        <n v="1.99004" u="1"/>
        <n v="-0.14491100000000001" u="1"/>
        <n v="-1.0855E-2" u="1"/>
        <n v="0.33787499999999998" u="1"/>
        <n v="0.44421500000000003" u="1"/>
        <n v="1.0329299999999999" u="1"/>
        <n v="1.57901" u="1"/>
        <n v="3.9249399999999999" u="1"/>
        <n v="0.36805500000000002" u="1"/>
        <n v="0.52620800000000001" u="1"/>
        <n v="2.5913400000000002" u="1"/>
        <n v="3.3290000000000002" u="1"/>
        <n v="-0.37907299999999999" u="1"/>
        <n v="-0.12848200000000001" u="1"/>
        <n v="5.5470999999999999E-2" u="1"/>
        <n v="2.1608499999999999" u="1"/>
        <n v="3.8489499999999999" u="1"/>
        <n v="-0.57115300000000002" u="1"/>
        <n v="0.14252000000000001" u="1"/>
        <n v="0.22783800000000001" u="1"/>
        <n v="0.35925400000000002" u="1"/>
        <n v="0.38090499999999999" u="1"/>
        <n v="2.1895099999999998" u="1"/>
        <n v="2.5440100000000001" u="1"/>
        <n v="0.18779000000000001" u="1"/>
        <n v="-0.13159999999999999" u="1"/>
        <n v="-6.3990000000000005E-2" u="1"/>
        <n v="1.3334299999999999" u="1"/>
        <n v="2.1135199999999998" u="1"/>
        <n v="2.4680200000000001" u="1"/>
        <n v="-0.585646" u="1"/>
        <n v="-0.11582099999999999" u="1"/>
        <n v="0.20733699999999999" u="1"/>
        <n v="2.8378399999999999" u="1"/>
        <n v="9.2660000000000006E-2" u="1"/>
        <n v="0.14563799999999999" u="1"/>
        <n v="4.8257599999999998" u="1"/>
        <n v="0.10775" u="1"/>
        <n v="0.19090799999999999" u="1"/>
        <n v="0.23751700000000001" u="1"/>
        <n v="0.28539399999999998" u="1"/>
        <n v="2.9989999999999999E-3" u="1"/>
        <n v="0.12284" u="1"/>
        <n v="0.13577" u="1"/>
        <n v="0.14429900000000001" u="1"/>
        <n v="-0.12231400000000001" u="1"/>
        <n v="0.18104000000000001" u="1"/>
        <n v="0.27877999999999997" u="1"/>
        <n v="0.50451500000000005" u="1"/>
        <n v="1.2493559999999999" u="1"/>
        <n v="1.5132099999999999" u="1"/>
        <n v="-0.38695200000000002" u="1"/>
        <n v="-0.11738" u="1"/>
        <n v="-4.7773000000000003E-2" u="1"/>
        <n v="0.502494" u="1"/>
        <n v="0.75514099999999995" u="1"/>
        <n v="0.96448599999999995" u="1"/>
        <n v="3.1347499999999999" u="1"/>
        <n v="3.3761899999999998" u="1"/>
        <n v="4.7509999999999997E-2" u="1"/>
        <n v="0.26145000000000002" u="1"/>
        <n v="4.2483500000000003" u="1"/>
        <n v="1.7062999999999998E-2" u="1"/>
        <n v="9.6829999999999999E-2" u="1"/>
        <n v="0.194026" u="1"/>
        <n v="0.39529199999999998" u="1"/>
        <n v="0.51113600000000003" u="1"/>
        <n v="4.84E-4" u="1"/>
        <n v="0.297481" u="1"/>
        <n v="1.0893900000000001" u="1"/>
        <n v="1.21011" u="1"/>
        <n v="1.8769100000000001" u="1"/>
        <n v="4.1536900000000001" u="1"/>
        <n v="0.11192000000000001" u="1"/>
        <n v="0.73551800000000001" u="1"/>
        <n v="0.86744500000000002" u="1"/>
        <n v="5.2061999999999997E-2" u="1"/>
        <n v="0.91659800000000002" u="1"/>
        <n v="4.0017100000000001" u="1"/>
        <n v="-0.78046300000000002" u="1"/>
        <n v="-0.45086999999999999" u="1"/>
        <n v="-0.10646" u="1"/>
        <n v="-9.8915000000000003E-2" u="1"/>
        <n v="2.2890899999999998" u="1"/>
        <n v="6.4258999999999997E-2" u="1"/>
        <n v="0.114463" u="1"/>
        <n v="3.2530000000000003E-2" u="1"/>
        <n v="0.20236599999999999" u="1"/>
        <n v="0.48747499999999999" u="1"/>
        <n v="0.52945900000000001" u="1"/>
        <n v="1.09192" u="1"/>
        <n v="2.6589100000000001" u="1"/>
        <n v="33.808100000000003" u="1"/>
        <n v="-9.3912999999999996E-2" u="1"/>
        <n v="0.15575700000000001" u="1"/>
        <n v="0.36867" u="1"/>
        <n v="0.81420099999999995" u="1"/>
        <n v="1.03539" u="1"/>
        <n v="1.3333600000000001" u="1"/>
        <n v="1.5748" u="1"/>
        <n v="8.35" u="1"/>
        <n v="1.46174" u="1"/>
        <n v="1.58246" u="1"/>
        <n v="0.19892299999999999" u="1"/>
        <n v="2.7770299999999999" u="1"/>
        <n v="0.15887499999999999" u="1"/>
        <n v="2.1810900000000002" u="1"/>
        <n v="0.29481000000000002" u="1"/>
        <n v="1.03792" u="1"/>
        <n v="22.35" u="1"/>
        <n v="-0.279584" u="1"/>
        <n v="9.0011999999999995E-2" u="1"/>
        <n v="0.99654600000000004" u="1"/>
        <n v="0.106086" u="1"/>
        <n v="0.17708299999999999" u="1"/>
        <n v="0.23222100000000001" u="1"/>
        <n v="0.36802000000000001" u="1"/>
        <n v="0.3982" u="1"/>
        <n v="3.3780299999999999" u="1"/>
        <n v="7.25" u="1"/>
        <n v="7.7533000000000005E-2" u="1"/>
        <n v="0.57731200000000005" u="1"/>
        <n v="1.3949499999999999" u="1"/>
        <n v="9.2622999999999997E-2" u="1"/>
        <n v="2.3437770000000002" u="1"/>
        <n v="-0.57693399999999995" u="1"/>
        <n v="-0.39341799999999999" u="1"/>
        <n v="-0.144512" u="1"/>
        <n v="-0.13139000000000001" u="1"/>
        <n v="-0.10062599999999999" u="1"/>
        <n v="4.8653000000000002E-2" u="1"/>
        <n v="0.285246" u="1"/>
        <n v="1.28189" u="1"/>
        <n v="1.99855" u="1"/>
        <n v="2.23854" u="1"/>
        <n v="-0.95030099999999995" u="1"/>
        <n v="-0.16616300000000001" u="1"/>
        <n v="1.9420200000000001" u="1"/>
        <n v="3.81358" u="1"/>
        <n v="0.11519" u="1"/>
        <n v="0.18873000000000001" u="1"/>
        <n v="1.2767599999999999" u="1"/>
        <n v="2.4173300000000002" u="1"/>
        <n v="0.13556000000000001" u="1"/>
        <n v="0.49497600000000003" u="1"/>
        <n v="1.2202299999999999" u="1"/>
        <n v="1.3974800000000001" u="1"/>
        <n v="-0.12597900000000001" u="1"/>
        <n v="-9.4640000000000002E-2" u="1"/>
        <n v="0.30853999999999998" u="1"/>
        <n v="1.1637" u="1"/>
        <n v="2.4697200000000001" u="1"/>
        <n v="-0.17781" u="1"/>
        <n v="-0.16272" u="1"/>
        <n v="0.19395200000000001" u="1"/>
        <n v="0.483769" u="1"/>
        <n v="0.59946500000000003" u="1"/>
        <n v="1.46167" u="1"/>
        <n v="0.10427" u="1"/>
        <n v="0.18198" u="1"/>
        <n v="0.19707" u="1"/>
        <n v="0.74386399999999997" u="1"/>
        <n v="0.19050900000000001" u="1"/>
        <n v="0.45523200000000003" u="1"/>
        <n v="0.59154399999999996" u="1"/>
        <n v="0.97026699999999999" u="1"/>
        <n v="1.2227600000000001" u="1"/>
        <n v="-0.32973000000000002" u="1"/>
        <n v="0.40531600000000001" u="1"/>
        <n v="0.89870000000000005" u="1"/>
        <n v="1.76217" u="1"/>
        <n v="1.796286" u="1"/>
        <n v="2.0072199999999998" u="1"/>
        <n v="2.6031599999999999" u="1"/>
        <n v="-0.46357199999999998" u="1"/>
        <n v="-0.17302799999999999" u="1"/>
        <n v="-0.20976900000000001" u="1"/>
        <n v="-0.18811800000000001" u="1"/>
        <n v="-0.18615000000000001" u="1"/>
        <n v="0.29476799999999997" u="1"/>
        <n v="0.80165900000000001" u="1"/>
        <n v="2.37704" u="1"/>
        <n v="2.7819500000000001" u="1"/>
        <n v="5.3315000000000001E-2" u="1"/>
        <n v="0.18706600000000001" u="1"/>
        <n v="0.23233599999999999" u="1"/>
        <n v="0.32954099999999997" u="1"/>
        <n v="0.34659899999999999" u="1"/>
        <n v="9.3350000000000002E-2" u="1"/>
        <n v="0.162108" u="1"/>
        <n v="0.24742600000000001" u="1"/>
        <n v="1.99848" u="1"/>
        <n v="3.87609" u="1"/>
        <n v="4.2350599999999998" u="1"/>
        <n v="0.12353" u="1"/>
        <n v="0.18375900000000001" u="1"/>
        <n v="0.45026100000000002" u="1"/>
        <n v="1.28948" u="1"/>
        <n v="1.9419500000000001" u="1"/>
        <n v="2.382361" u="1"/>
        <n v="3.2041599999999999" u="1"/>
        <n v="-0.82418999999999998" u="1"/>
        <n v="-8.7889999999999996E-2" u="1"/>
        <n v="-7.2800000000000004E-2" u="1"/>
        <n v="0.62490400000000002" u="1"/>
        <n v="0.67941300000000004" u="1"/>
        <n v="-0.14462700000000001" u="1"/>
        <n v="0.49788399999999999" u="1"/>
        <n v="0.14357500000000001" u="1"/>
        <n v="0.35283500000000001" u="1"/>
        <n v="0.42172399999999999" u="1"/>
        <n v="0.53573499999999996" u="1"/>
        <n v="1.7595700000000001" u="1"/>
        <n v="36.630000000000003" u="1"/>
        <n v="-0.110457" u="1"/>
        <n v="5.5399999999999998E-2" u="1"/>
        <n v="2.0020199999999999" u="1"/>
        <n v="2.2434599999999998" u="1"/>
        <n v="4.4713000000000003" u="1"/>
        <n v="-0.117018" u="1"/>
        <n v="0.61113200000000001" u="1"/>
        <n v="1.94448" u="1"/>
        <n v="-0.37429699999999999" u="1"/>
        <n v="-0.25089899999999998" u="1"/>
        <n v="5.4873999999999999E-2" u="1"/>
        <n v="-1.5290760000000001" u="1"/>
        <n v="-0.15296699999999999" u="1"/>
        <n v="3.4849999999999999E-2" u="1"/>
        <n v="7.7427999999999997E-2" u="1"/>
        <n v="0.120087" u="1"/>
        <n v="0.27438200000000001" u="1"/>
        <n v="0.29603299999999999" u="1"/>
        <n v="-1.0772600000000001" u="1"/>
        <n v="-0.99532799999999999" u="1"/>
        <n v="-0.431979" u="1"/>
        <n v="5.9951999999999998E-2" u="1"/>
        <n v="0.14338600000000001" u="1"/>
        <n v="0.40428799999999998" u="1"/>
        <n v="1.107002" u="1"/>
        <n v="1.1594899999999999" u="1"/>
        <n v="1.45746" u="1"/>
        <n v="2.0482E-2" u="1"/>
        <n v="7.2494000000000003E-2" u="1"/>
        <n v="0.93076000000000003" u="1"/>
        <n v="1.2802100000000001" u="1"/>
        <n v="2.8444600000000002" u="1"/>
        <n v="-0.261071" u="1"/>
        <n v="-0.12590499999999999" u="1"/>
        <n v="0.830928" u="1"/>
        <n v="1.04643" u="1"/>
        <n v="1.3444" u="1"/>
        <n v="31.52" u="1"/>
        <n v="-0.343082" u="1"/>
        <n v="0.106556" u="1"/>
        <n v="0.29374" u="1"/>
        <n v="2.0594700000000001" u="1"/>
        <n v="0.56652999999999998" u="1"/>
        <n v="0.72267999999999999" u="1"/>
        <n v="1.4599899999999999" u="1"/>
        <n v="0.32124200000000003" u="1"/>
        <n v="0.51" u="1"/>
        <n v="1.1620200000000001" u="1"/>
        <n v="3.4454600000000002" u="1"/>
        <n v="0.53624400000000005" u="1"/>
        <n v="2.3819599999999999" u="1"/>
        <n v="2.465773" u="1"/>
        <n v="5.4457999999999999E-2" u="1"/>
        <n v="1.1696800000000001" u="1"/>
        <n v="6.2003000000000003E-2" u="1"/>
        <n v="6.8067000000000003E-2" u="1"/>
        <n v="0.288769" u="1"/>
        <n v="0.31041999999999997" u="1"/>
        <n v="0.70890799999999998" u="1"/>
        <n v="2.1302599999999998" u="1"/>
        <n v="16.649999999999999" u="1"/>
        <n v="27.82" u="1"/>
        <n v="-0.35976200000000003" u="1"/>
        <n v="-7.6429999999999996E-3" u="1"/>
        <n v="0.150251" u="1"/>
        <n v="1.6397699999999999" u="1"/>
        <n v="0.58081099999999997" u="1"/>
        <n v="0.61694800000000005" u="1"/>
        <n v="1.16455" u="1"/>
        <n v="1.3418000000000001" u="1"/>
        <n v="1.7039599999999999" u="1"/>
        <n v="5.4674199999999997" u="1"/>
        <n v="-8.6225999999999997E-2" u="1"/>
        <n v="5.901E-2" u="1"/>
        <n v="0.184888" u="1"/>
        <n v="0.28188299999999999" u="1"/>
        <n v="1.5909" u="1"/>
        <n v="2.8698999999999999" u="1"/>
        <n v="-0.35287600000000002" u="1"/>
        <n v="8.5699999999999998E-2" u="1"/>
        <n v="0.131718" u="1"/>
        <n v="0.19341700000000001" u="1"/>
        <n v="0.31206299999999998" u="1"/>
        <n v="0.32059199999999999" u="1"/>
        <n v="2.7939099999999999" u="1"/>
        <n v="317.05" u="1"/>
        <n v="-5.6279999999999997E-2" u="1"/>
        <n v="7.3220999999999994E-2" u="1"/>
        <n v="0.363894" u="1"/>
        <n v="0.74428899999999998" u="1"/>
        <n v="1.04636" u="1"/>
        <n v="1.5215799999999999" u="1"/>
        <n v="0.12244099999999999" u="1"/>
        <n v="0.30938500000000002" u="1"/>
        <n v="0.36121599999999998" u="1"/>
        <n v="0.80262800000000001" u="1"/>
        <n v="-0.127359" u="1"/>
        <n v="-4.6760000000000003E-2" u="1"/>
        <n v="6.4624000000000001E-2" u="1"/>
        <n v="0.23538000000000001" u="1"/>
        <n v="2.39208" u="1"/>
        <n v="0.67655200000000004" u="1"/>
        <n v="2.0242399999999998" u="1"/>
        <n v="2.4291499999999999" u="1"/>
        <n v="-0.98737200000000003" u="1"/>
        <n v="0.18010599999999999" u="1"/>
        <n v="0.35700799999999999" u="1"/>
        <n v="0.124" u="1"/>
        <n v="0.13808999999999999" u="1"/>
        <n v="0.20175699999999999" u="1"/>
        <n v="0.77381900000000003" u="1"/>
        <n v="1.1054200000000001" u="1"/>
        <n v="1.8220799999999999" u="1"/>
        <n v="2.4444699999999999" u="1"/>
        <n v="23.43" u="1"/>
        <n v="8.9870000000000005E-2" u="1"/>
        <n v="0.10496" u="1"/>
        <n v="0.94369199999999998" u="1"/>
        <n v="2.6099199999999998" u="1"/>
        <n v="0.17679900000000001" u="1"/>
        <n v="0.41075400000000001" u="1"/>
        <n v="0.43240499999999998" u="1"/>
        <n v="0.44093399999999999" u="1"/>
        <n v="3.70208" u="1"/>
        <n v="-1.1387799999999999" u="1"/>
        <n v="-8.4409999999999999E-2" u="1"/>
        <n v="1.8939299999999999" u="1"/>
        <n v="-0.37579200000000001" u="1"/>
        <n v="5.5634999999999997E-2" u="1"/>
        <n v="7.6339000000000004E-2" u="1"/>
        <n v="0.19831399999999999" u="1"/>
        <n v="1.2286699999999999" u="1"/>
        <n v="1.7038899999999999" u="1"/>
        <n v="0.17991699999999999" u="1"/>
        <n v="0.25029000000000001" u="1"/>
        <n v="1.05142" u="1"/>
        <n v="1.0855360000000001" u="1"/>
        <n v="1.3493900000000001" u="1"/>
        <n v="2.4866000000000001" u="1"/>
        <n v="2.72804" u="1"/>
        <n v="-0.113538" u="1"/>
        <n v="1.8888" u="1"/>
        <n v="-0.162436" u="1"/>
        <n v="-0.13225600000000001" u="1"/>
        <n v="1.6550199999999999" u="1"/>
        <n v="1.8322700000000001" u="1"/>
        <n v="1.5291699999999999" u="1"/>
        <n v="5.8212E-2" u="1"/>
        <n v="0.75978599999999996" u="1"/>
        <n v="2.31595" u="1"/>
        <n v="-0.17408299999999999" u="1"/>
        <n v="0.37303799999999998" u="1"/>
        <n v="-0.86126100000000005" u="1"/>
        <n v="-0.44862400000000002" u="1"/>
        <n v="0.179592" u="1"/>
        <n v="0.45504899999999998" u="1"/>
        <n v="0.49375799999999997" u="1"/>
        <n v="1.4675100000000001" u="1"/>
        <n v="-0.14046" u="1"/>
        <n v="0.14807300000000001" u="1"/>
        <n v="0.608236" u="1"/>
        <n v="0.78346499999999997" u="1"/>
        <n v="0.98695900000000003" u="1"/>
        <n v="1.1628700000000001" u="1"/>
        <n v="2.0138400000000001" u="1"/>
        <n v="-7.0046999999999998E-2" u="1"/>
        <n v="0.35062399999999999" u="1"/>
        <n v="1.9503900000000001" u="1"/>
        <n v="-1E-3" u="1"/>
        <n v="0.10463500000000001" u="1"/>
        <n v="2.2706" u="1"/>
        <n v="3.6042000000000001" u="1"/>
        <n v="26.51" u="1"/>
        <n v="-0.38329299999999999" u="1"/>
        <n v="0.15972" u="1"/>
        <n v="0.33980199999999999" u="1"/>
        <n v="1.6549499999999999" u="1"/>
        <n v="-0.13371" u="1"/>
        <n v="0.218112" u="1"/>
        <n v="0.59244300000000005" u="1"/>
        <n v="0.73022100000000001" u="1"/>
        <n v="0.90544999999999998" u="1"/>
        <n v="1.4777" u="1"/>
        <n v="2.764383" u="1"/>
        <n v="-0.16389000000000001" u="1"/>
        <n v="5.1980000000000004E-3" u="1"/>
        <n v="2.2756599999999998" u="1"/>
        <n v="6.7129999999999995E-2" u="1"/>
        <n v="0.108805" u="1"/>
        <n v="0.38283200000000001" u="1"/>
        <n v="2.3127300000000002" u="1"/>
        <n v="2.6958899999999999" u="1"/>
        <n v="4.0016600000000002" u="1"/>
        <n v="8.1236000000000003E-2" u="1"/>
        <n v="0.12935099999999999" u="1"/>
        <n v="26.509699999999999" u="1"/>
        <n v="0.31979400000000002" u="1"/>
        <n v="1.2244600000000001" u="1"/>
        <n v="1.4659" u="1"/>
        <n v="2.6419999999999998E-3" u="1"/>
        <n v="0.18971099999999999" u="1"/>
        <n v="0.261349" u="1"/>
        <n v="0.44510699999999997" u="1"/>
        <n v="2.8613400000000002" u="1"/>
        <n v="5.17685" u="1"/>
        <n v="-1.4875579999999999" u="1"/>
        <n v="-0.32813399999999998" u="1"/>
        <n v="-6.9214999999999999E-2" u="1"/>
        <n v="0.16595599999999999" u="1"/>
        <n v="0.96707500000000002" u="1"/>
        <n v="-1.3785400000000001" u="1"/>
        <n v="-0.133521" u="1"/>
        <n v="2.8979000000000001E-2" u="1"/>
        <n v="0.95586800000000005" u="1"/>
        <n v="22.12" u="1"/>
        <n v="-1.2654799999999999" u="1"/>
        <n v="9.8868999999999999E-2" u="1"/>
        <n v="0.334559" u="1"/>
        <n v="4.44733" u="1"/>
        <n v="26.6982" u="1"/>
        <n v="0.156088" u="1"/>
        <n v="2.2704599999999999" u="1"/>
        <n v="2.33311" u="1"/>
        <n v="-8.5863999999999996E-2" u="1"/>
        <n v="0.69863500000000001" u="1"/>
        <n v="1.29118" u="1"/>
        <n v="-0.132046" u="1"/>
        <n v="-0.130078" u="1"/>
        <n v="0.64412599999999998" u="1"/>
        <n v="3.7695099999999999" u="1"/>
        <n v="-0.40785199999999999" u="1"/>
        <n v="-0.254274" u="1"/>
        <n v="-9.9970000000000003E-2" u="1"/>
        <n v="8.5337999999999997E-2" u="1"/>
        <n v="1.1781200000000001" u="1"/>
        <n v="-0.12873899999999999" u="1"/>
        <n v="0.191354" u="1"/>
        <n v="0.27775699999999998" u="1"/>
        <n v="1.106009" u="1"/>
        <n v="2.6692659999999999" u="1"/>
        <n v="8.0404000000000003E-2" u="1"/>
        <n v="0.12306300000000001" u="1"/>
        <n v="0.36829699999999999" u="1"/>
        <n v="0.56080799999999997" u="1"/>
        <n v="2.63002" u="1"/>
        <n v="18.420000000000002" u="1"/>
        <n v="-0.13516400000000001" u="1"/>
        <n v="5.7149999999999996E-3" u="1"/>
        <n v="0.15786700000000001" u="1"/>
        <n v="0.24318500000000001" u="1"/>
        <n v="0.79639700000000002" u="1"/>
        <n v="-0.28609699999999999" u="1"/>
        <n v="-0.21851400000000001" u="1"/>
        <n v="0.30985200000000002" u="1"/>
        <n v="0.46343000000000001" u="1"/>
        <n v="-0.32480599999999998" u="1"/>
        <n v="1.6466000000000001E-2" u="1"/>
        <n v="4.3848999999999999E-2" u="1"/>
        <n v="0.283993" u="1"/>
        <n v="2.7191540000000001" u="1"/>
        <n v="28.9" u="1"/>
        <n v="0.145895" u="1"/>
        <n v="1.775339" u="1"/>
        <n v="3.9029500000000001" u="1"/>
        <n v="0.251135" u="1"/>
        <n v="0.27278599999999997" u="1"/>
        <n v="0.51089899999999999" u="1"/>
        <n v="0.57328000000000001" u="1"/>
        <n v="0.119688" u="1"/>
        <n v="0.19969400000000001" u="1"/>
        <n v="0.93877500000000003" u="1"/>
        <n v="2.3432300000000001" u="1"/>
        <n v="2.58467" u="1"/>
        <n v="-6.9942000000000004E-2" u="1"/>
        <n v="0.49984600000000001" u="1"/>
        <n v="1.9563699999999999" u="1"/>
        <n v="-0.49774200000000002" u="1"/>
        <n v="-0.165155" u="1"/>
        <n v="-0.15859400000000001" u="1"/>
        <n v="2.1541800000000002" u="1"/>
        <n v="0.249421" u="1"/>
        <n v="0.43259999999999998" u="1"/>
        <n v="1.29111" u="1"/>
        <n v="0.126023" u="1"/>
        <n v="0.26590000000000003" u="1"/>
        <n v="0.27902199999999999" u="1"/>
        <n v="0.66317000000000004" u="1"/>
        <n v="0.74058800000000002" u="1"/>
        <n v="0.91581699999999999" u="1"/>
        <n v="9.6806000000000001" u="1"/>
        <n v="-7.9046000000000005E-2" u="1"/>
        <n v="6.1024000000000002E-2" u="1"/>
        <n v="0.147674" u="1"/>
        <n v="1.0007999999999999" u="1"/>
        <n v="1.5325500000000001" u="1"/>
        <n v="2.1068500000000001" u="1"/>
        <n v="0.32817499999999999" u="1"/>
        <n v="0.71030199999999999" u="1"/>
        <n v="0.78186900000000004" u="1"/>
        <n v="1.6308560000000001" u="1"/>
        <n v="-0.185331" u="1"/>
        <n v="4.1775599999999997" u="1"/>
        <n v="-0.360844" u="1"/>
        <n v="8.1130999999999995E-2" u="1"/>
        <n v="0.1087" u="1"/>
        <n v="0.12379" u="1"/>
        <n v="0.19084000000000001" u="1"/>
        <n v="2.6925300000000001" u="1"/>
        <n v="9.6221000000000001E-2" u="1"/>
        <n v="0.23610999999999999" u="1"/>
        <n v="24.51" u="1"/>
        <n v="-0.38222299999999998" u="1"/>
        <n v="-0.10324" u="1"/>
        <n v="0.165882" u="1"/>
        <n v="0.25240000000000001" u="1"/>
        <n v="0.943326" u="1"/>
        <n v="1.3012999999999999" u="1"/>
        <n v="2.5034800000000001" u="1"/>
        <n v="-0.50003500000000001" u="1"/>
        <n v="6.7599999999999993E-2" u="1"/>
        <n v="0.32588200000000001" u="1"/>
        <n v="0.37312000000000001" u="1"/>
        <n v="0.81725000000000003" u="1"/>
        <n v="0.93211900000000003" u="1"/>
        <n v="2.03592" u="1"/>
        <n v="2.56921" u="1"/>
        <n v="0.13225899999999999" u="1"/>
        <n v="2.1016499999999998" u="1"/>
        <n v="5.5530000000000003E-2" u="1"/>
        <n v="0.39056299999999999" u="1"/>
        <n v="9.7780000000000006E-2" u="1"/>
        <n v="0.11287" u="1"/>
        <n v="0.16900000000000001" u="1"/>
        <n v="0.18409" u="1"/>
        <n v="0.284223" u="1"/>
        <n v="0.23788899999999999" u="1"/>
        <n v="1.83558" u="1"/>
        <n v="0.40953600000000001" u="1"/>
        <n v="1.1831100000000001" u="1"/>
        <n v="1.42455" u="1"/>
        <n v="1.77905" u="1"/>
        <n v="2.5742699999999998" u="1"/>
        <n v="9.1794000000000001E-2" u="1"/>
        <n v="1.5452699999999999" u="1"/>
        <n v="2.4612099999999999" u="1"/>
        <n v="22.133600000000001" u="1"/>
        <n v="-0.13508999999999999" u="1"/>
        <n v="6.0082000000000003E-2" u="1"/>
        <n v="0.158996" u="1"/>
        <n v="0.19770499999999999" u="1"/>
        <n v="0.73853199999999997" u="1"/>
        <n v="3.5400299999999998" u="1"/>
        <n v="-1.3937200000000001" u="1"/>
        <n v="0.346883" u="1"/>
        <n v="3.7814700000000001" u="1"/>
        <n v="0.30090299999999998" u="1"/>
        <n v="0.37247000000000002" u="1"/>
        <n v="0.59539799999999998" u="1"/>
        <n v="-0.45237699999999997" u="1"/>
        <n v="-0.16316600000000001" u="1"/>
        <n v="-0.108969" u="1"/>
        <n v="-0.101424" u="1"/>
        <n v="0.11704000000000001" u="1"/>
        <n v="0.35273399999999999" u="1"/>
        <n v="0.567133" u="1"/>
        <n v="0.661609" u="1"/>
        <n v="-0.964557" u="1"/>
        <n v="-0.223526" u="1"/>
        <n v="1.8079999999999999E-2" u="1"/>
        <n v="0.92344199999999999" u="1"/>
        <n v="2.5793300000000001" u="1"/>
        <n v="2.6419800000000002" u="1"/>
        <n v="-9.6490000000000006E-2" u="1"/>
        <n v="0.137156" u="1"/>
        <n v="0.22903499999999999" u="1"/>
        <n v="0.33999699999999999" u="1"/>
        <n v="2.21149" u="1"/>
        <n v="2.3532099999999998" u="1"/>
        <n v="2.0618999999999998E-2" u="1"/>
        <n v="0.22247400000000001" u="1"/>
        <n v="1.7199199999999999" u="1"/>
        <n v="0.197516" u="1"/>
        <n v="1.0531200000000001" u="1"/>
        <n v="1.17384" u="1"/>
        <n v="-0.45861299999999999" u="1"/>
        <n v="27.59" u="1"/>
        <n v="1.4794700000000001" u="1"/>
        <n v="-0.49070799999999998" u="1"/>
        <n v="0.18554399999999999" u="1"/>
        <n v="0.24921099999999999" u="1"/>
        <n v="2.5339800000000001" u="1"/>
        <n v="3.6128" u="1"/>
        <n v="6.3393000000000005E-2" u="1"/>
        <n v="0.18751200000000001" u="1"/>
        <n v="0.261544" u="1"/>
        <n v="0.470889" u="1"/>
        <n v="1.8996999999999999" u="1"/>
        <n v="2.4053390000000001" u="1"/>
        <n v="-7.0412000000000002E-2" u="1"/>
        <n v="5.6707E-2" u="1"/>
        <n v="1.05565" u="1"/>
        <n v="1.9638899999999999" u="1"/>
        <n v="2.2318699999999998" u="1"/>
        <n v="-0.13788300000000001" u="1"/>
        <n v="0.28510999999999997" u="1"/>
        <n v="0.45574599999999998" u="1"/>
        <n v="0.60377899999999995" u="1"/>
        <n v="0.69240400000000002" u="1"/>
        <n v="8.1545000000000005" u="1"/>
        <n v="21.687899999999999" u="1"/>
        <n v="-0.12801499999999999" u="1"/>
        <n v="0.32381900000000002" u="1"/>
        <n v="1.36128" u="1"/>
        <n v="2.41066" u="1"/>
        <n v="5.4673699999999998" u="1"/>
        <n v="-0.136544" u="1"/>
        <n v="4.6661000000000001E-2" u="1"/>
        <n v="0.61242099999999999" u="1"/>
        <n v="0.14205300000000001" u="1"/>
        <n v="0.25197999999999998" u="1"/>
        <n v="0.172233" u="1"/>
        <n v="0.24246100000000001" u="1"/>
        <n v="1.8955599999999999" u="1"/>
        <n v="2.5914299999999999" u="1"/>
        <n v="-0.24140900000000001" u="1"/>
        <n v="-0.18627099999999999" u="1"/>
        <n v="-0.17971000000000001" u="1"/>
        <n v="0.47051100000000001" u="1"/>
        <n v="1.29962" u="1"/>
        <n v="2.5287799999999998" u="1"/>
        <n v="-0.14622299999999999" u="1"/>
        <n v="1.24309" u="1"/>
        <n v="1.7825" u="1"/>
        <n v="23.2" u="1"/>
        <n v="-0.44014199999999998" u="1"/>
        <n v="0.10521999999999999" u="1"/>
        <n v="0.13861000000000001" u="1"/>
        <n v="2.09829" u="1"/>
        <n v="2.6942300000000001" u="1"/>
        <n v="-0.58044300000000004" u="1"/>
        <n v="0.17535100000000001" u="1"/>
        <n v="0.455096" u="1"/>
        <n v="0.78557999999999995" u="1"/>
        <n v="0.82303099999999996" u="1"/>
        <n v="2.4681099999999998" u="1"/>
        <n v="0.13530300000000001" u="1"/>
        <n v="0.22914999999999999" u="1"/>
        <n v="1.2379599999999999" u="1"/>
        <n v="-0.151309" u="1"/>
        <n v="0.35334900000000002" u="1"/>
        <n v="0.41370899999999999" u="1"/>
        <n v="0.44388899999999998" u="1"/>
        <n v="0.65163199999999999" u="1"/>
        <n v="1.3586800000000001" u="1"/>
        <n v="2.8379300000000001" u="1"/>
        <n v="4.1604400000000004" u="1"/>
        <n v="2.77528" u="1"/>
        <n v="-0.16309199999999999" u="1"/>
        <n v="2.14E-3" u="1"/>
        <n v="6.4119999999999996E-2" u="1"/>
        <n v="0.43968099999999999" u="1"/>
        <n v="1.60778" u="1"/>
        <n v="2.1033499999999998" u="1"/>
        <n v="2.69929" u="1"/>
        <n v="-1.0940700000000001" u="1"/>
        <n v="-0.14144100000000001" u="1"/>
        <n v="5.3297999999999998E-2" u="1"/>
        <n v="9.4299999999999995E-2" u="1"/>
        <n v="0.12529899999999999" u="1"/>
        <n v="0.14891799999999999" u="1"/>
        <n v="0.210617" u="1"/>
        <n v="0.30775400000000003" u="1"/>
        <n v="1.1197699999999999" u="1"/>
        <n v="19.5" u="1"/>
        <n v="7.4275999999999995E-2" u="1"/>
        <n v="0.16203999999999999" u="1"/>
        <n v="0.27948899999999999" u="1"/>
        <n v="0.51511899999999999" u="1"/>
        <n v="0.57750000000000001" u="1"/>
        <n v="0.84720499999999999" u="1"/>
        <n v="2.4731700000000001" u="1"/>
        <n v="0.17713000000000001" u="1"/>
        <n v="-8.8840000000000002E-2" u="1"/>
        <n v="0.34837800000000002" u="1"/>
        <n v="0.37855800000000001" u="1"/>
        <n v="0.62463199999999997" u="1"/>
        <n v="0.93178799999999995" u="1"/>
        <n v="0.96590399999999998" u="1"/>
        <n v="-0.13799800000000001" u="1"/>
        <n v="-0.13603000000000001" u="1"/>
        <n v="-0.10392999999999999" u="1"/>
        <n v="0.128417" u="1"/>
        <n v="2.0579999999999998" u="1"/>
        <n v="2.1710600000000002" u="1"/>
        <n v="29.98" u="1"/>
        <n v="-0.11902" u="1"/>
        <n v="0.103404" u="1"/>
        <n v="0.36122799999999999" u="1"/>
        <n v="-0.11042299999999999" u="1"/>
        <n v="-0.102878" u="1"/>
        <n v="0.14019999999999999" u="1"/>
        <n v="0.30278300000000002" u="1"/>
        <n v="0.59582299999999999" u="1"/>
        <n v="1.4202699999999999" u="1"/>
        <n v="2.8327300000000002" u="1"/>
        <n v="9.8470000000000002E-2" u="1"/>
        <n v="0.33296300000000001" u="1"/>
        <n v="1.18649" u="1"/>
        <n v="2.7567400000000002" u="1"/>
        <n v="-7.0374999999999993E-2" u="1"/>
        <n v="0.17890900000000001" u="1"/>
        <n v="0.492392" u="1"/>
        <n v="0.84644900000000001" u="1"/>
        <n v="0.97837600000000002" u="1"/>
        <n v="2.2265299999999999" u="1"/>
        <n v="2.7854000000000001" u="1"/>
        <n v="-1.1556599999999999" u="1"/>
        <n v="-9.3009999999999995E-2" u="1"/>
        <n v="2.4175599999999999" u="1"/>
        <n v="8.5922999999999999E-2" u="1"/>
        <n v="0.51966999999999997" u="1"/>
        <n v="3.5467900000000001" u="1"/>
        <n v="5.9935000000000002E-2" u="1"/>
        <n v="0.21551400000000001" u="1"/>
        <n v="0.35625699999999999" u="1"/>
        <n v="0.37331500000000001" u="1"/>
        <n v="0.39496599999999998" u="1"/>
        <n v="0.45800400000000002" u="1"/>
        <n v="0.59708799999999995" u="1"/>
        <n v="0.166937" u="1"/>
        <n v="0.25451000000000001" u="1"/>
        <n v="0.43826799999999999" u="1"/>
        <n v="0.90424400000000005" u="1"/>
        <n v="-0.34294599999999997" u="1"/>
        <n v="-0.18294299999999999" u="1"/>
        <n v="-0.180975" u="1"/>
        <n v="0.94218999999999997" u="1"/>
        <n v="0.121612" u="1"/>
        <n v="-0.40789900000000001" u="1"/>
        <n v="0.126753" u="1"/>
        <n v="26.049900000000001" u="1"/>
        <n v="2.2024999999999999E-2" u="1"/>
        <n v="0.87926499999999996" u="1"/>
        <n v="0.88845099999999999" u="1"/>
        <n v="1.1772199999999999" u="1"/>
        <n v="-0.201151" u="1"/>
        <n v="0.36440800000000001" u="1"/>
        <n v="0.78861899999999996" u="1"/>
        <n v="1.3688" u="1"/>
        <n v="2.2703139999999999" u="1"/>
        <n v="3.2780000000000001E-3" u="1"/>
        <n v="1.06416" u="1"/>
        <n v="8.9040999999999995E-2" u="1"/>
        <n v="2.54074" u="1"/>
        <n v="6.9016999999999995E-2" u="1"/>
        <n v="0.30109799999999998" u="1"/>
        <n v="0.40743800000000002" u="1"/>
        <n v="3.9114100000000001" u="1"/>
        <n v="0.12656400000000001" u="1"/>
        <n v="0.33587099999999998" u="1"/>
        <n v="0.59043199999999996" u="1"/>
        <n v="2.0105300000000002" u="1"/>
        <n v="0.19545299999999999" u="1"/>
        <n v="0.69409399999999999" u="1"/>
        <n v="0.86347200000000002" u="1"/>
        <n v="0.84105799999999997" u="1"/>
        <n v="2.6588599999999998" u="1"/>
        <n v="2.5828700000000002" u="1"/>
        <n v="-0.31135299999999999" u="1"/>
        <n v="0.22352900000000001" u="1"/>
        <n v="0.79519099999999998" u="1"/>
        <n v="2.11531" u="1"/>
        <n v="-1.2773000000000001" u="1"/>
        <n v="0.13687199999999999" u="1"/>
        <n v="0.27054" u="1"/>
        <n v="0.37420199999999998" u="1"/>
        <n v="1.3029999999999999" u="1"/>
        <n v="1.4802500000000001" u="1"/>
        <n v="2.24369" u="1"/>
        <n v="3.4489100000000001" u="1"/>
        <n v="-0.469252" u="1"/>
        <n v="-0.28549400000000003" u="1"/>
        <n v="-0.13582" u="1"/>
        <n v="0.220222" u="1"/>
        <n v="1.12575" u="1"/>
        <n v="1.7360199999999999" u="1"/>
        <n v="2.1810399999999999" u="1"/>
        <n v="18.190000000000001" u="1"/>
        <n v="-6.1832999999999999E-2" u="1"/>
        <n v="5.6740000000000002E-3" u="1"/>
        <n v="5.4024999999999997E-2" u="1"/>
        <n v="1.3106599999999999" u="1"/>
        <n v="2.6639200000000001" u="1"/>
        <n v="0.10986" u="1"/>
        <n v="0.49464999999999998" u="1"/>
        <n v="0.76234000000000002" u="1"/>
        <n v="2.4748700000000001" u="1"/>
        <n v="4.8088199999999999" u="1"/>
        <n v="-3.4229999999999997E-2" u="1"/>
        <n v="4.1546E-2" u="1"/>
        <n v="0.28721999999999998" u="1"/>
        <n v="0.97168500000000002" u="1"/>
        <n v="1.1848099999999999" u="1"/>
        <n v="1.6034999999999999" u="1"/>
        <n v="0.21543999999999999" u="1"/>
        <n v="0.312807" u="1"/>
        <n v="0.94927099999999998" u="1"/>
        <n v="1.00756" u="1"/>
        <n v="1.3055300000000001" u="1"/>
        <n v="-0.12906999999999999" u="1"/>
        <n v="0.59679199999999999" u="1"/>
        <n v="3.0234800000000002" u="1"/>
        <n v="-0.135631" u="1"/>
        <n v="0.79186999999999996" u="1"/>
        <n v="-0.67918800000000001" u="1"/>
        <n v="0.37748799999999999" u="1"/>
        <n v="-1.5987020000000001" u="1"/>
        <n v="7.9899999999999999E-2" u="1"/>
        <n v="0.194939" u="1"/>
        <n v="0.305921" u="1"/>
        <n v="0.45949899999999999" u="1"/>
        <n v="0.48967899999999998" u="1"/>
        <n v="0.93549899999999997" u="1"/>
        <n v="-0.18076500000000001" u="1"/>
        <n v="0.40958299999999997" u="1"/>
        <n v="-0.35564800000000002" u="1"/>
        <n v="5.3116999999999998E-2" u="1"/>
        <n v="0.72998399999999997" u="1"/>
        <n v="6.1154E-2" u="1"/>
        <n v="2.11517" u="1"/>
        <n v="-0.36609199999999997" u="1"/>
        <n v="-0.18598700000000001" u="1"/>
        <n v="0.109028" u="1"/>
        <n v="2.77684" u="1"/>
        <n v="8.9004E-2" u="1"/>
        <n v="0.32527899999999998" u="1"/>
        <n v="1.54437" u="1"/>
        <n v="2.13049" u="1"/>
        <n v="2.3719299999999999" u="1"/>
        <n v="-0.14383499999999999" u="1"/>
        <n v="-8.0933000000000005E-2" u="1"/>
        <n v="-5.7931999999999997E-2" u="1"/>
        <n v="1.18987" u="1"/>
        <n v="1.60856" u="1"/>
        <n v="0.344252" u="1"/>
        <n v="0.99510299999999996" u="1"/>
        <n v="1.85" u="1"/>
        <n v="24.28" u="1"/>
        <n v="1.61622" u="1"/>
        <n v="2.272275" u="1"/>
        <n v="-0.42415900000000001" u="1"/>
        <n v="0.32692199999999999" u="1"/>
        <n v="3.1990500000000002" u="1"/>
        <n v="5.7743000000000002" u="1"/>
        <n v="2.5915000000000001E-2" u="1"/>
        <n v="0.26388400000000001" u="1"/>
        <n v="0.44764199999999998" u="1"/>
        <n v="0.91178499999999996" u="1"/>
        <n v="1.07168" u="1"/>
        <n v="-0.247361" u="1"/>
        <n v="0.14666599999999999" u="1"/>
        <n v="0.35901699999999998" u="1"/>
        <n v="0.36754599999999998" u="1"/>
        <n v="0.452235" u="1"/>
        <n v="1.1923999999999999" u="1"/>
        <n v="-0.34379100000000001" u="1"/>
        <n v="-0.31820399999999999" u="1"/>
        <n v="1.1358699999999999" u="1"/>
        <n v="1.3131200000000001" u="1"/>
        <n v="20.58" u="1"/>
        <n v="-0.13905300000000001" u="1"/>
        <n v="0.11969100000000001" u="1"/>
        <n v="0.144562" u="1"/>
        <n v="1.2565900000000001" u="1"/>
        <n v="2.1879400000000002" u="1"/>
        <n v="4.2349600000000001" u="1"/>
        <n v="0.108196" u="1"/>
        <n v="0.13800100000000001" u="1"/>
        <n v="2.36673" u="1"/>
        <n v="3.7629800000000002" u="1"/>
        <n v="8.8172E-2" u="1"/>
        <n v="0.128133" u="1"/>
        <n v="1.4287099999999999" u="1"/>
        <n v="0.58096400000000004" u="1"/>
        <n v="0.19505400000000001" u="1"/>
        <n v="0.332395" u="1"/>
        <n v="1.31565" u="1"/>
        <n v="31.06" u="1"/>
        <n v="-0.31716899999999998" u="1"/>
        <n v="0.10221" u="1"/>
        <n v="0.248088" u="1"/>
        <n v="0.55215499999999995" u="1"/>
        <n v="2.4848499999999998" u="1"/>
        <n v="-0.33488400000000001" u="1"/>
        <n v="0.13977999999999999" u="1"/>
        <n v="0.17129900000000001" u="1"/>
        <n v="0.244781" u="1"/>
        <n v="2.2587299999999999" u="1"/>
        <n v="-0.222078" u="1"/>
        <n v="-9.6750000000000003E-2" u="1"/>
        <n v="1.1266" u="1"/>
        <n v="1.8499300000000001" u="1"/>
        <n v="2.77868" u="1"/>
        <n v="0.37734000000000001" u="1"/>
        <n v="1.4389000000000001" u="1"/>
        <n v="2.794" u="1"/>
        <n v="-0.55560699999999996" u="1"/>
        <n v="9.1289999999999996E-2" u="1"/>
        <n v="1.4903" u="1"/>
        <n v="-9.8308999999999994E-2" u="1"/>
        <n v="0.113925" u="1"/>
        <n v="0.12146999999999999" u="1"/>
        <n v="0.25826300000000002" u="1"/>
        <n v="-0.187116" u="1"/>
        <n v="7.8811000000000006E-2" u="1"/>
        <n v="0.20981900000000001" u="1"/>
        <n v="0.34486699999999998" u="1"/>
        <n v="0.72329299999999996" u="1"/>
        <n v="1.2498499999999999" u="1"/>
        <n v="1.6186799999999999" u="1"/>
        <n v="2.5423" u="1"/>
        <n v="2.7466699999999999" u="1"/>
        <n v="-0.73614299999999999" u="1"/>
        <n v="-0.15362899999999999" u="1"/>
        <n v="-8.5830000000000004E-2" u="1"/>
        <n v="0.23147000000000001" u="1"/>
        <n v="0.24656" u="1"/>
        <n v="1.1933199999999999" u="1"/>
        <n v="1.6752100000000001" u="1"/>
        <n v="2.1878000000000002" u="1"/>
        <n v="2.4292400000000001" u="1"/>
        <n v="-4.7087999999999998E-2" u="1"/>
        <n v="5.6836999999999999E-2" u="1"/>
        <n v="0.93061700000000003" u="1"/>
        <n v="2.8494700000000002" u="1"/>
        <n v="3.9280000000000002E-2" u="1"/>
        <n v="8.7914999999999993E-2" u="1"/>
        <n v="0.182757" u="1"/>
        <n v="0.197847" u="1"/>
        <n v="0.51138300000000003" u="1"/>
        <n v="0.142709" u="1"/>
        <n v="0.35503899999999999" u="1"/>
        <n v="0.76402999999999999" u="1"/>
        <n v="2.1271300000000002" u="1"/>
        <n v="0.43704999999999999" u="1"/>
        <n v="2.8647900000000002" u="1"/>
        <n v="0.70750000000000002" u="1"/>
        <n v="1.25238" u="1"/>
        <n v="1.3731" u="1"/>
        <n v="-0.33779199999999998" u="1"/>
        <n v="-0.13375699999999999" u="1"/>
        <n v="-9.0983999999999995E-2" u="1"/>
        <n v="-0.68087799999999998" u="1"/>
        <n v="-0.17049800000000001" u="1"/>
        <n v="7.5368000000000004E-2" u="1"/>
        <n v="0.352746" u="1"/>
        <n v="0.52970600000000001" u="1"/>
        <n v="22.97" u="1"/>
        <n v="0.17797499999999999" u="1"/>
        <n v="0.391455" u="1"/>
        <n v="0.30282999999999999" u="1"/>
        <n v="1.07" u="1"/>
        <n v="-4.9139000000000002E-2" u="1"/>
        <n v="0.78618299999999997" u="1"/>
        <n v="1.92171" u="1"/>
        <n v="-0.14540400000000001" u="1"/>
        <n v="-4.6179999999999999E-2" u="1"/>
        <n v="0.71461600000000003" u="1"/>
        <n v="2.4393600000000002" u="1"/>
        <n v="-1.6611419999999999" u="1"/>
        <n v="4.4376699999999998" u="1"/>
        <n v="1.3705000000000001" u="1"/>
        <n v="-0.51555600000000001" u="1"/>
        <n v="0.201405" u="1"/>
        <n v="0.46849499999999999" u="1"/>
        <n v="0.71003000000000005" u="1"/>
        <n v="4.7952500000000002" u="1"/>
        <n v="-0.45786199999999999" u="1"/>
        <n v="0.49014600000000003" u="1"/>
        <n v="0.98558599999999996" u="1"/>
        <n v="1.3781600000000001" u="1"/>
        <n v="1.6195999999999999" u="1"/>
        <n v="-0.104258" u="1"/>
        <n v="5.0960999999999999E-2" u="1"/>
        <n v="0.19273999999999999" u="1"/>
        <n v="0.68122099999999997" u="1"/>
        <n v="2.1269900000000002" u="1"/>
        <n v="3.20581" u="1"/>
        <n v="0.24457100000000001" u="1"/>
        <n v="0.308031" u="1"/>
        <n v="0.79991999999999996" u="1"/>
        <n v="0.99220699999999995" u="1"/>
        <n v="0.49638199999999999" u="1"/>
        <n v="-0.24874099999999999" u="1"/>
        <n v="-0.135211" u="1"/>
        <n v="1.38069" u="1"/>
        <n v="0.232599" u="1"/>
        <n v="0.24112800000000001" u="1"/>
        <n v="0.26702900000000002" u="1"/>
        <n v="0.38583400000000001" u="1"/>
        <n v="0.81441300000000005" u="1"/>
        <n v="2.2604299999999999" u="1"/>
        <n v="-7.8179999999999999E-2" u="1"/>
        <n v="0.13741300000000001" u="1"/>
        <n v="0.32279600000000003" u="1"/>
        <n v="0.40480699999999997" u="1"/>
        <n v="0.62595599999999996" u="1"/>
        <n v="0.95016999999999996" u="1"/>
        <n v="1.3755599999999999" u="1"/>
        <n v="-0.14685799999999999" u="1"/>
        <n v="-9.3270000000000006E-2" u="1"/>
        <n v="5.2519999999999997E-2" u="1"/>
        <n v="0.41792899999999999" u="1"/>
        <n v="0.44810899999999998" u="1"/>
        <n v="1.19831" u="1"/>
        <n v="1.9149700000000001" u="1"/>
        <n v="-0.114921" u="1"/>
        <n v="-0.10836" u="1"/>
        <n v="4.2999999999999997E-2" u="1"/>
        <n v="1.0210600000000001" u="1"/>
        <n v="1.14178" u="1"/>
        <n v="1.68119" u="1"/>
        <n v="-0.95181300000000002" u="1"/>
        <n v="0.31197399999999997" u="1"/>
        <n v="2.1371099999999998" u="1"/>
        <n v="2.4916100000000001" u="1"/>
        <n v="0.12292400000000001" u="1"/>
        <n v="0.36774099999999998" u="1"/>
        <n v="1.1366499999999999" u="1"/>
        <n v="2.0240499999999999" u="1"/>
        <n v="0.10290000000000001" u="1"/>
        <n v="0.18580099999999999" u="1"/>
        <n v="0.234378" u="1"/>
        <n v="0.42416500000000001" u="1"/>
        <n v="0.523559" u="1"/>
        <n v="0.85564499999999999" u="1"/>
        <n v="1.3139000000000001" u="1"/>
        <n v="3.28166" u="1"/>
        <n v="0.17924000000000001" u="1"/>
        <n v="0.33094699999999999" u="1"/>
        <n v="0.339476" u="1"/>
        <n v="0.49305399999999999" u="1"/>
        <n v="1.02359" u="1"/>
        <n v="1.9175" u="1"/>
        <n v="0.52941000000000005" u="1"/>
        <n v="-0.24510899999999999" u="1"/>
        <n v="0.145617" u="1"/>
        <n v="1.80444" u="1"/>
        <n v="0.15414600000000001" u="1"/>
        <n v="0.50060099999999996" u="1"/>
        <n v="-0.22211900000000001" u="1"/>
        <n v="0.14427799999999999" u="1"/>
        <n v="0.17579700000000001" u="1"/>
        <n v="0.80573600000000001" u="1"/>
        <n v="1.38062" u="1"/>
        <n v="2.2705500000000001" u="1"/>
        <n v="2.5119899999999999" u="1"/>
        <n v="0.11461499999999999" u="1"/>
        <n v="1.9200299999999999" u="1"/>
        <n v="0.46643200000000001" u="1"/>
        <n v="0.59103499999999998" u="1"/>
        <n v="1.74278" u="1"/>
        <n v="2.2602899999999999" u="1"/>
        <n v="2.5643799999999999" u="1"/>
        <n v="-0.12163400000000001" u="1"/>
        <n v="4.2091999999999997E-2" u="1"/>
        <n v="2.14723" u="1"/>
        <n v="2.2098800000000001" u="1"/>
        <n v="7.9433000000000004E-2" u="1"/>
        <n v="0.14083499999999999" u="1"/>
        <n v="1.2624299999999999" u="1"/>
        <n v="0.25873000000000002" u="1"/>
        <n v="1.2059" u="1"/>
        <n v="1.50387" u="1"/>
        <n v="-0.28221299999999999" u="1"/>
        <n v="0.13752800000000001" u="1"/>
        <n v="0.34074100000000002" u="1"/>
        <n v="1.0785100000000001" u="1"/>
        <n v="1.62459" u="1"/>
        <n v="3.0656599999999998" u="1"/>
        <n v="-0.38193899999999997" u="1"/>
        <n v="-0.166656" u="1"/>
        <n v="2.8612899999999999" u="1"/>
        <n v="5.4808399999999997" u="1"/>
        <n v="136.27000000000001" u="1"/>
        <n v="-0.87485500000000005" u="1"/>
        <n v="-0.55064100000000005" u="1"/>
        <n v="0.396893" u="1"/>
        <n v="5.9267E-2" u="1"/>
        <n v="0.34697699999999998" u="1"/>
        <n v="0.45725300000000002" u="1"/>
        <n v="1.2582899999999999" u="1"/>
        <n v="1.5064" u="1"/>
        <n v="3.60093" u="1"/>
        <n v="3.6379999999999999" u="1"/>
        <n v="0.56732099999999996" u="1"/>
        <n v="0.946044" u="1"/>
        <n v="1.80437" u="1"/>
        <n v="-0.104728" u="1"/>
        <n v="0.22386" u="1"/>
        <n v="0.12027599999999999" u="1"/>
        <n v="0.18578" u="1"/>
        <n v="0.20086999999999999" u="1"/>
        <n v="2.2200000000000002" u="1"/>
        <n v="3.2988200000000001" u="1"/>
        <n v="7.7617000000000005E-2" u="1"/>
        <n v="9.2706999999999998E-2" u="1"/>
        <n v="0.38732899999999998" u="1"/>
        <n v="-0.13615099999999999" u="1"/>
        <n v="-0.12959000000000001" u="1"/>
        <n v="0.22908200000000001" u="1"/>
        <n v="0.28164600000000001" u="1"/>
        <n v="1.31735" u="1"/>
        <n v="2.5642399999999999" u="1"/>
        <n v="0.38924399999999998" u="1"/>
        <n v="0.46081100000000003" u="1"/>
        <n v="0.80619600000000002" u="1"/>
        <n v="0.83243999999999996" u="1"/>
        <n v="1.38154" u="1"/>
        <n v="3.53" u="1"/>
        <n v="-1.10927" u="1"/>
        <n v="-0.21160100000000001" u="1"/>
        <n v="0.76087300000000002" u="1"/>
        <n v="1.2042900000000001" u="1"/>
        <n v="2.87141" u="1"/>
        <n v="0.140321" u="1"/>
        <n v="0.15541099999999999" u="1"/>
        <n v="1.5876129999999999" u="1"/>
        <n v="2.99979" u="1"/>
        <n v="-0.201733" u="1"/>
        <n v="0.74124999999999996" u="1"/>
        <n v="0.91849999999999998" u="1"/>
        <n v="0.97885999999999995" u="1"/>
        <n v="0.28328900000000001" u="1"/>
        <n v="1.3198799999999999" u="1"/>
        <n v="1.61785" u="1"/>
        <n v="-0.13793" u="1"/>
        <n v="-8.9789999999999995E-2" u="1"/>
        <n v="0.39548" u="1"/>
        <n v="2.3703999999999999E-2" u="1"/>
        <n v="0.136878" u="1"/>
        <n v="0.22875699999999999" u="1"/>
        <n v="0.85076300000000005" u="1"/>
        <n v="1.3275399999999999" u="1"/>
        <n v="2.4562400000000002" u="1"/>
        <n v="-0.34345999999999999" u="1"/>
        <n v="-0.30475099999999999" u="1"/>
        <n v="0.18870899999999999" u="1"/>
        <n v="2.2671899999999998" u="1"/>
        <n v="3.4220000000000002" u="1"/>
        <n v="4.1367000000000003" u="1"/>
        <n v="-1.1759900000000001" u="1"/>
        <n v="0.11846" u="1"/>
        <n v="0.477219" u="1"/>
        <n v="-0.134487" u="1"/>
        <n v="9.8435999999999996E-2" u="1"/>
        <n v="0.22741800000000001" u="1"/>
        <n v="0.24054" u="1"/>
        <n v="0.35841400000000001" u="1"/>
        <n v="0.36694300000000002" u="1"/>
        <n v="3.5247999999999999" u="1"/>
        <n v="0.44501800000000002" u="1"/>
        <n v="1.2658799999999999" u="1"/>
        <n v="-7.8869999999999996E-2" u="1"/>
        <n v="4.5319999999999999E-2" u="1"/>
        <n v="3.5401199999999999" u="1"/>
        <n v="-0.96853999999999996" u="1"/>
        <n v="2.8681899999999998" u="1"/>
        <n v="0.10754" u="1"/>
        <n v="0.22397500000000001" u="1"/>
        <n v="0.64798999999999995" u="1"/>
        <n v="6.5865000000000007E-2" u="1"/>
        <n v="1.5021899999999999" u="1"/>
        <n v="2.0965400000000001" u="1"/>
        <n v="-8.0429E-2" u="1"/>
        <n v="9.6045000000000005E-2" u="1"/>
        <n v="0.17405899999999999" u="1"/>
        <n v="0.89861599999999997" u="1"/>
        <n v="1.6229100000000001" u="1"/>
        <n v="-0.103064" u="1"/>
        <n v="0.80999100000000002" u="1"/>
        <n v="0.98521999999999998" u="1"/>
        <n v="1.0911599999999999" u="1"/>
        <n v="0.156865" u="1"/>
        <n v="0.233654" u="1"/>
        <n v="0.40959499999999999" u="1"/>
        <n v="1.0374209999999999" u="1"/>
        <n v="1.2829029999999999" u="1"/>
        <n v="2.9492400000000001" u="1"/>
        <n v="-0.69676499999999997" u="1"/>
        <n v="0.16539400000000001" u="1"/>
        <n v="0.32096999999999998" u="1"/>
        <n v="0.92229499999999998" u="1"/>
        <n v="0.56062999999999996" u="1"/>
        <n v="1.3839999999999999" u="1"/>
        <n v="2.2013199999999999" u="1"/>
        <n v="2.9389799999999999" u="1"/>
        <n v="-8.9533000000000001E-2" u="1"/>
        <n v="0.266461" u="1"/>
        <n v="0.28811199999999998" u="1"/>
        <n v="0.35967900000000003" u="1"/>
        <n v="0.38985900000000001" u="1"/>
        <n v="0.59272499999999995" u="1"/>
        <n v="1.3274699999999999" u="1"/>
        <n v="3.7763599999999999" u="1"/>
        <n v="-0.176125" u="1"/>
        <n v="1.8668800000000001" u="1"/>
        <n v="-0.337839" u="1"/>
        <n v="2.052E-2" u="1"/>
        <n v="1.5123800000000001" u="1"/>
        <n v="2.9913699999999999" u="1"/>
        <n v="-0.36342600000000003" u="1"/>
        <n v="0.14355399999999999" u="1"/>
        <n v="0.34426400000000001" u="1"/>
        <n v="2.3954300000000002" u="1"/>
        <n v="4.9540300000000004" u="1"/>
        <n v="-5.2186000000000003E-2" u="1"/>
        <n v="9.9163000000000001E-2" u="1"/>
        <n v="0.15864400000000001" u="1"/>
        <n v="0.65970600000000001" u="1"/>
        <n v="0.72793799999999997" u="1"/>
        <n v="1.2658100000000001" u="1"/>
        <n v="2.5238100000000001" u="1"/>
        <n v="2.76525" u="1"/>
        <n v="-0.12607299999999999" u="1"/>
        <n v="0.56774599999999997" u="1"/>
        <n v="2.4478200000000001" u="1"/>
        <n v="1.33" u="1"/>
        <n v="2.3347600000000002" u="1"/>
        <n v="2.2721100000000001" u="1"/>
        <n v="0.101706" u="1"/>
        <n v="0.69710799999999995" u="1"/>
        <n v="8.0698000000000006E-2" u="1"/>
        <n v="0.12335699999999999" u="1"/>
        <n v="0.14533299999999999" u="1"/>
        <n v="0.817828" u="1"/>
        <n v="1.02023" u="1"/>
        <n v="2.52887" u="1"/>
        <n v="0.16042300000000001" u="1"/>
        <n v="0.16698399999999999" u="1"/>
        <n v="0.369473" u="1"/>
        <n v="0.75544699999999998" u="1"/>
        <n v="1.9850000000000001" u="1"/>
        <n v="-0.34571800000000003" u="1"/>
        <n v="1.4196E-2" u="1"/>
        <n v="0.25919700000000001" u="1"/>
        <n v="0.54074599999999995" u="1"/>
        <n v="1.1552800000000001" u="1"/>
        <n v="1.6305000000000001" u="1"/>
        <n v="-0.30433100000000002" u="1"/>
        <n v="-0.189551" u="1"/>
        <n v="-0.118881" u="1"/>
        <n v="-0.117897" u="1"/>
        <n v="5.1540999999999997E-2" u="1"/>
        <n v="0.403974" u="1"/>
        <n v="1.69469" u="1"/>
        <n v="1.81541" u="1"/>
        <n v="0.1268" u="1"/>
        <n v="0.14188999999999999" u="1"/>
        <n v="0.233769" u="1"/>
        <n v="0.24032999999999999" u="1"/>
        <n v="0.40129599999999999" u="1"/>
        <n v="1.4481200000000001" u="1"/>
        <n v="2.360722" u="1"/>
        <n v="2.5339299999999998" u="1"/>
        <n v="-0.10535" u="1"/>
        <n v="-9.0260000000000007E-2" u="1"/>
        <n v="0.26936900000000003" u="1"/>
        <n v="0.29102" u="1"/>
        <n v="0.29561300000000001" u="1"/>
        <n v="0.32119999999999999" u="1"/>
        <n v="0.41441800000000001" u="1"/>
        <n v="0.45772000000000002" u="1"/>
        <n v="0.46165600000000001" u="1"/>
        <n v="1.1434800000000001" u="1"/>
        <n v="-0.207759" u="1"/>
        <n v="-0.12044000000000001" u="1"/>
        <n v="0.38156000000000001" u="1"/>
        <n v="0.41173999999999999" u="1"/>
        <n v="0.83413000000000004" u="1"/>
        <n v="0.93779199999999996" u="1"/>
        <n v="1.4557800000000001" u="1"/>
        <n v="2.63673" u="1"/>
        <n v="4.37005" u="1"/>
        <n v="35.933753000000003" u="1"/>
        <n v="-1.1126499999999999" u="1"/>
        <n v="0.19161700000000001" u="1"/>
        <n v="0.80586500000000005" u="1"/>
        <n v="1.5765" u="1"/>
        <n v="3.0691999999999999" u="1"/>
        <n v="-0.12305099999999999" u="1"/>
        <n v="5.9940000000000002E-3" u="1"/>
        <n v="6.5759999999999999E-2" u="1"/>
        <n v="0.15353700000000001" u="1"/>
        <n v="2.0561099999999999" u="1"/>
        <n v="0.18831000000000001" u="1"/>
        <n v="0.20536799999999999" u="1"/>
        <n v="1.08182" u="1"/>
        <n v="2.8934899999999999" u="1"/>
        <n v="-0.114454" u="1"/>
        <n v="0.126611" u="1"/>
        <n v="0.327436" u="1"/>
        <n v="0.34908699999999998" u="1"/>
        <n v="1.02529" u="1"/>
        <n v="3.41344" u="1"/>
        <n v="3.9096600000000001" u="1"/>
        <n v="2.9870000000000001E-2" u="1"/>
        <n v="0.23358000000000001" u="1"/>
        <n v="0.54529700000000003" u="1"/>
        <n v="-0.283945" u="1"/>
        <n v="-0.25376500000000002" u="1"/>
        <n v="-0.13930999999999999" u="1"/>
        <n v="-0.12461" u="1"/>
        <n v="0.14812600000000001" u="1"/>
        <n v="2.5287299999999999" u="1"/>
        <n v="2.41567" u="1"/>
        <n v="2.6571099999999999" u="1"/>
        <n v="0.39403199999999999" u="1"/>
        <n v="0.79537899999999995" u="1"/>
        <n v="0.10406" u="1"/>
        <n v="0.183528" u="1"/>
        <n v="0.57482699999999998" u="1"/>
        <n v="1.2050700000000001" u="1"/>
        <n v="-3.1043999999999999E-2" u="1"/>
        <n v="0.21370800000000001" u="1"/>
        <n v="0.39135399999999998" u="1"/>
        <n v="0.98564499999999999" u="1"/>
        <n v="1.2692600000000001" u="1"/>
        <n v="2.22662" u="1"/>
        <n v="-8.3510000000000001E-2" u="1"/>
        <n v="2.3920699999999999" u="1"/>
        <n v="3.7883200000000001" u="1"/>
        <n v="-6.447E-2" u="1"/>
        <n v="9.9057999999999993E-2" u="1"/>
        <n v="2.7752300000000001" u="1"/>
        <n v="2.8378800000000002" u="1"/>
        <n v="0.22669400000000001" u="1"/>
        <n v="0.241784" u="1"/>
        <n v="0.24834500000000001" u="1"/>
        <n v="0.29852099999999998" u="1"/>
        <n v="0.40420400000000001" u="1"/>
        <n v="0.98307999999999995" u="1"/>
        <n v="1.3848499999999999" u="1"/>
        <n v="2.16595" u="1"/>
        <n v="0.20829700000000001" u="1"/>
        <n v="0.223387" u="1"/>
        <n v="0.29392800000000002" u="1"/>
        <n v="5.0314399999999999" u="1"/>
        <n v="-0.18559400000000001" u="1"/>
        <n v="0.86619000000000002" u="1"/>
        <n v="1.8178700000000001" u="1"/>
        <n v="3.665" u="1"/>
        <n v="2.956" u="1"/>
        <n v="5.1835500000000003" u="1"/>
        <n v="3.1347900000000002" u="1"/>
        <n v="4.2484299999999999" u="1"/>
        <n v="0.30016399999999999" u="1"/>
        <n v="0.37364599999999998" u="1"/>
        <n v="0.44062000000000001" u="1"/>
        <n v="0.77500000000000002" u="1"/>
        <n v="0.83535999999999999" u="1"/>
        <n v="0.103228" u="1"/>
        <n v="0.26730599999999999" u="1"/>
        <n v="0.38217499999999999" u="1"/>
        <n v="1.9976499999999999" u="1"/>
        <n v="-1.8284999999999999E-2" u="1"/>
        <n v="0.11831800000000001" u="1"/>
        <n v="0.179896" u="1"/>
        <n v="1.2743199999999999" u="1"/>
        <n v="-0.12567400000000001" u="1"/>
        <n v="-9.7767999999999994E-2" u="1"/>
        <n v="-0.14732500000000001" u="1"/>
        <n v="8.3136000000000002E-2" u="1"/>
        <n v="1.0277499999999999" u="1"/>
        <n v="2.6436299999999999" u="1"/>
        <n v="2.9981300000000002" u="1"/>
        <n v="0.216501" u="1"/>
        <n v="0.32345800000000002" u="1"/>
        <n v="0.21319399999999999" u="1"/>
        <n v="0.312251" u="1"/>
        <n v="1.38991" u="1"/>
        <n v="1.8086" u="1"/>
        <n v="1.9293199999999999" u="1"/>
        <n v="3.06386" u="1"/>
        <n v="0.38573299999999999" u="1"/>
        <n v="0.59567999999999999" u="1"/>
        <n v="3.19224" u="1"/>
        <n v="36.39" u="1"/>
        <n v="-0.41380899999999998" u="1"/>
        <n v="-0.17406199999999999" u="1"/>
        <n v="0.95198899999999997" u="1"/>
        <n v="-0.18062300000000001" u="1"/>
        <n v="9.2240000000000003E-2" u="1"/>
        <n v="0.106346" u="1"/>
        <n v="0.10732999999999999" u="1"/>
        <n v="7.9760999999999999E-2" u="1"/>
        <n v="8.7305999999999995E-2" u="1"/>
        <n v="0.17301" u="1"/>
        <n v="0.27124900000000002" u="1"/>
        <n v="0.156581" u="1"/>
        <n v="0.20319000000000001" u="1"/>
        <n v="0.23336999999999999" u="1"/>
        <n v="0.37031799999999998" u="1"/>
        <n v="0.38344" u="1"/>
        <n v="0.40902699999999997" u="1"/>
        <n v="1.56969" u="1"/>
        <n v="2.18113" u="1"/>
        <n v="-0.10187" u="1"/>
        <n v="0.101412" u="1"/>
        <n v="0.23993100000000001" u="1"/>
        <n v="0.40049800000000002" u="1"/>
        <n v="0.44379999999999997" u="1"/>
        <n v="3.5518000000000001" u="1"/>
        <n v="-5.4615999999999998E-2" u="1"/>
        <n v="5.6820000000000002E-2" u="1"/>
        <n v="0.47398000000000001" u="1"/>
        <n v="-1.4258" u="1"/>
        <n v="4.7300000000000002E-2" u="1"/>
        <n v="1.9395100000000001" u="1"/>
        <n v="2.5253700000000001" u="1"/>
        <n v="4.0999999999999996" u="1"/>
        <n v="0.33325199999999999" u="1"/>
        <n v="0.37196099999999999" u="1"/>
        <n v="1.1535299999999999" u="1"/>
        <n v="4.4340999999999998E-2" u="1"/>
        <n v="0.1115" u="1"/>
        <n v="0.31810899999999998" u="1"/>
        <n v="1.4515" u="1"/>
        <n v="-0.15864700000000001" u="1"/>
        <n v="-7.5859999999999997E-2" u="1"/>
        <n v="0.134741" u="1"/>
        <n v="0.14983099999999999" u="1"/>
        <n v="0.18135000000000001" u="1"/>
        <n v="1.1611899999999999" u="1"/>
        <n v="2.4647000000000001" u="1"/>
        <n v="-0.212446" u="1"/>
        <n v="0.39552700000000002" u="1"/>
        <n v="0.86791499999999999" u="1"/>
        <n v="2.2385799999999998" u="1"/>
        <n v="-0.26149600000000001" u="1"/>
        <n v="3.8136199999999998" u="1"/>
        <n v="-0.12113" u="1"/>
        <n v="3.4961899999999999" u="1"/>
        <n v="3.1828000000000002E-2" u="1"/>
        <n v="7.0400000000000004E-2" u="1"/>
        <n v="8.5489999999999997E-2" u="1"/>
        <n v="0.33681" u="1"/>
        <n v="0.35846099999999997" u="1"/>
        <n v="0.80498999999999998" u="1"/>
        <n v="1.02867" u="1"/>
        <n v="1.27678" u="1"/>
        <n v="1.3975" u="1"/>
        <n v="-0.22212499999999999" u="1"/>
        <n v="-0.130246" u="1"/>
        <n v="0.28689399999999998" u="1"/>
        <n v="0.34993200000000002" u="1"/>
        <n v="0.38011200000000001" u="1"/>
        <n v="0.44900099999999998" u="1"/>
        <n v="0.78591100000000003" u="1"/>
        <n v="0.891594" u="1"/>
        <n v="3.91642" u="1"/>
        <n v="-0.153865" u="1"/>
        <n v="-6.4939999999999998E-2" u="1"/>
        <n v="0.86332900000000001" u="1"/>
        <n v="0.88038700000000003" u="1"/>
        <n v="2.5981399999999999" u="1"/>
        <n v="1.4795000000000001E-2" u="1"/>
        <n v="0.107073" u="1"/>
        <n v="0.114618" u="1"/>
        <n v="1.70313" u="1"/>
        <n v="2.2436400000000001" u="1"/>
        <n v="0.19611500000000001" u="1"/>
        <n v="0.20464399999999999" u="1"/>
        <n v="0.60811700000000002" u="1"/>
        <n v="1.63381" u="1"/>
        <n v="-1.3743300000000001" u="1"/>
        <n v="0.15606700000000001" u="1"/>
        <n v="0.40340599999999999" u="1"/>
        <n v="0.61396799999999996" u="1"/>
        <n v="0.90406600000000004" u="1"/>
        <n v="1.4565600000000001" u="1"/>
        <n v="3.1467499999999999" u="1"/>
        <n v="-0.248862" u="1"/>
        <n v="-0.148454" u="1"/>
        <n v="-0.13336400000000001" u="1"/>
        <n v="-6.7483000000000001E-2" u="1"/>
        <n v="5.1470000000000002E-2" u="1"/>
        <n v="0.30625200000000002" u="1"/>
        <n v="1.22278" u="1"/>
        <n v="1.8187199999999999" u="1"/>
        <n v="1.8752500000000001" u="1"/>
        <n v="2.5878800000000002" u="1"/>
        <n v="-1.596147" u="1"/>
        <n v="0.57449600000000001" u="1"/>
        <n v="0.90789600000000004" u="1"/>
        <n v="2.04433" u="1"/>
        <n v="2.2486999999999999" u="1"/>
        <n v="0.11124299999999999" u="1"/>
        <n v="0.15459200000000001" u="1"/>
        <n v="0.23794199999999999" u="1"/>
        <n v="0.37946200000000002" u="1"/>
        <n v="3.0234299999999998" u="1"/>
        <n v="4.8476999999999999E-2" u="1"/>
        <n v="8.4657999999999997E-2" u="1"/>
        <n v="0.31642399999999998" u="1"/>
        <n v="0.41817100000000001" u="1"/>
        <n v="0.66055600000000003" u="1"/>
        <n v="1.2109799999999999" u="1"/>
        <n v="3.2648700000000002" u="1"/>
        <n v="1.2751699999999999" u="1"/>
        <n v="0.53245900000000002" u="1"/>
        <n v="4.4139299999999997" u="1"/>
        <n v="-0.286055" u="1"/>
        <n v="-0.28146199999999999" u="1"/>
        <n v="-0.24867300000000001" u="1"/>
        <n v="0.24106" u="1"/>
        <n v="-0.67521500000000001" u="1"/>
        <n v="0.12133099999999999" u="1"/>
        <n v="0.17936099999999999" u="1"/>
        <n v="0.18789" u="1"/>
        <n v="0.201012" u="1"/>
        <n v="0.31806699999999999" u="1"/>
        <n v="-1.0446759999999999" u="1"/>
        <n v="3.5964000000000003E-2" u="1"/>
        <n v="0.21807000000000001" u="1"/>
        <n v="0.224631" u="1"/>
        <n v="0.30100900000000003" u="1"/>
        <n v="0.85410799999999998" u="1"/>
        <n v="-0.13170000000000001" u="1"/>
        <n v="0.46962399999999999" u="1"/>
        <n v="0.84290100000000001" u="1"/>
        <n v="1.2135100000000001" u="1"/>
        <n v="-6.6651000000000002E-2" u="1"/>
        <n v="0.93535599999999997" u="1"/>
        <n v="1.1004499999999999" u="1"/>
        <n v="1.9444999999999999" u="1"/>
        <n v="0.10780000000000001" u="1"/>
        <n v="0.115345" u="1"/>
        <n v="2.37188" u="1"/>
        <n v="2.4089499999999999" u="1"/>
        <n v="2.6133199999999999" u="1"/>
        <n v="0.12930900000000001" u="1"/>
        <n v="0.67429300000000003" u="1"/>
        <n v="3.03355" u="1"/>
        <n v="0.15096000000000001" u="1"/>
        <n v="0.18114" u="1"/>
        <n v="0.19622999999999999" u="1"/>
        <n v="0.242839" u="1"/>
        <n v="0.40631400000000001" u="1"/>
        <n v="2.12018" u="1"/>
        <n v="2.18283" u="1"/>
        <n v="0.18770100000000001" u="1"/>
        <n v="0.20935200000000001" u="1"/>
        <n v="0.33081100000000002" u="1"/>
        <n v="0.479796" u="1"/>
        <n v="-0.13347899999999999" u="1"/>
        <n v="1.0387900000000001" u="1"/>
        <n v="1.28023" u="1"/>
        <n v="-0.17022000000000001" u="1"/>
        <n v="5.5079999999999997E-2" u="1"/>
        <n v="0.64985800000000005" u="1"/>
        <n v="1.1029800000000001" u="1"/>
        <n v="2.1355" u="1"/>
        <n v="-0.3175" u="1"/>
        <n v="-0.13017200000000001" u="1"/>
        <n v="0.11197" u="1"/>
        <n v="7.7840000000000006E-2" u="1"/>
        <n v="9.9490999999999996E-2" u="1"/>
        <n v="0.20590900000000001" u="1"/>
        <n v="0.48603200000000002" u="1"/>
        <n v="1.2157789999999999" u="1"/>
        <n v="1.2750999999999999" u="1"/>
        <n v="6.0158000000000003E-2" u="1"/>
        <n v="0.12912000000000001" u="1"/>
        <n v="0.14421" u="1"/>
        <n v="0.15273900000000001" u="1"/>
        <n v="0.85461699999999996" u="1"/>
        <n v="6.3925000000000001" u="1"/>
        <n v="-6.4835000000000004E-2" u="1"/>
        <n v="0.20457" u="1"/>
        <n v="6.4309000000000005E-2" u="1"/>
        <n v="1.2262299999999999" u="1"/>
        <n v="1.5242" u="1"/>
        <n v="1.6449199999999999" u="1"/>
        <n v="1.8221700000000001" u="1"/>
        <n v="-9.5015000000000002E-2" u="1"/>
        <n v="4.0099999999999997E-2" u="1"/>
        <n v="5.8891" u="1"/>
        <n v="-0.65861700000000001" u="1"/>
        <n v="3.0668999999999998E-2" u="1"/>
        <n v="0.241175" u="1"/>
        <n v="0.26252999999999999" u="1"/>
        <n v="3.1433900000000001" u="1"/>
        <n v="-0.29060599999999998" u="1"/>
        <n v="4.7153E-2" u="1"/>
        <n v="0.34060499999999999" u="1"/>
        <n v="0.34454099999999999" u="1"/>
        <n v="0.62231400000000003" u="1"/>
        <n v="0.75424100000000005" u="1"/>
        <n v="0.77715000000000001" u="1"/>
        <n v="0.81460100000000002" u="1"/>
        <n v="0.94652800000000004" u="1"/>
        <n v="2.6131799999999998" u="1"/>
        <n v="-1.2467999999999999" u="1"/>
        <n v="-2.1759000000000001E-2" u="1"/>
        <n v="0.20768800000000001" u="1"/>
        <n v="0.396372" u="1"/>
        <n v="1.0438499999999999" u="1"/>
        <n v="1.2211000000000001" u="1"/>
        <n v="0.70356200000000002" u="1"/>
        <n v="3.3374999999999999" u="1"/>
        <n v="-0.16855600000000001" u="1"/>
        <n v="-7.6550000000000007E-2" u="1"/>
        <n v="0.15241399999999999" u="1"/>
        <n v="0.195716" u="1"/>
        <n v="0.24429300000000001" u="1"/>
        <n v="0.24951499999999999" u="1"/>
        <n v="0.35537000000000002" u="1"/>
        <n v="0.41113699999999997" u="1"/>
        <n v="0.64648799999999995" u="1"/>
        <n v="1.28016" u="1"/>
        <n v="1.8195699999999999" u="1"/>
        <n v="2.7939500000000002" u="1"/>
        <n v="4.9167699999999996" u="1"/>
        <n v="-0.134933" u="1"/>
        <n v="0.121294" u="1"/>
        <n v="0.30939" u="1"/>
        <n v="0.80465900000000001" u="1"/>
        <n v="1.5216000000000001" u="1"/>
        <n v="-0.40050400000000003" u="1"/>
        <n v="0.77639400000000003" u="1"/>
        <n v="-0.138187" u="1"/>
        <n v="1.9479500000000001" u="1"/>
        <n v="2.1877499999999999" u="1"/>
        <n v="2.78369" u="1"/>
        <n v="3.5840000000000001" u="1"/>
        <n v="0.139103" u="1"/>
        <n v="0.40031499999999998" u="1"/>
        <n v="0.75677099999999997" u="1"/>
        <n v="1.04125" u="1"/>
        <n v="2.6706300000000001" u="1"/>
        <n v="0.19093399999999999" u="1"/>
        <n v="0.28544599999999998" u="1"/>
        <n v="0.29397499999999999" u="1"/>
        <n v="0.77382899999999999" u="1"/>
        <n v="1.99935" u="1"/>
        <n v="-0.11576599999999999" u="1"/>
        <n v="0.53288400000000002" u="1"/>
        <n v="0.98115300000000005" u="1"/>
        <n v="1.8221000000000001" u="1"/>
        <n v="2.1270799999999999" u="1"/>
        <n v="3.9282400000000002" u="1"/>
        <n v="4.3393600000000001" u="1"/>
        <n v="-0.213501" u="1"/>
        <n v="-0.16492399999999999" u="1"/>
        <n v="0.38910800000000001" u="1"/>
        <n v="1.88629" u="1"/>
        <n v="2.6099600000000001" u="1"/>
        <n v="-1.19533" u="1"/>
        <n v="147.41" u="1"/>
        <n v="-0.69067699999999999" u="1"/>
        <n v="6.1301000000000001E-2" u="1"/>
        <n v="0.110306" u="1"/>
        <n v="5.8833999999999997E-2" u="1"/>
        <n v="8.9298000000000002E-2" u="1"/>
        <n v="0.20258100000000001" u="1"/>
        <n v="1.1578299999999999" u="1"/>
        <n v="0.177623" u="1"/>
        <n v="0.35204200000000002" u="1"/>
        <n v="2.48664" u="1"/>
        <n v="3.0455100000000002" u="1"/>
        <n v="-0.34993800000000003" u="1"/>
        <n v="-0.13983000000000001" u="1"/>
        <n v="-6.9732000000000002E-2" u="1"/>
        <n v="6.99" u="1"/>
        <n v="-0.119936" u="1"/>
        <n v="0.23721800000000001" u="1"/>
        <n v="2.2605200000000001" u="1"/>
        <n v="-0.151613" u="1"/>
        <n v="0.19717000000000001" u="1"/>
        <n v="0.332034" u="1"/>
        <n v="1.257676" u="1"/>
        <n v="9.1841000000000006E-2" u="1"/>
        <n v="0.11447599999999999" u="1"/>
        <n v="0.172212" u="1"/>
        <n v="0.17418" u="1"/>
        <n v="0.22078900000000001" u="1"/>
        <n v="1.4650000000000001" u="1"/>
        <n v="1.7629699999999999" u="1"/>
        <n v="0.20239199999999999" u="1"/>
        <n v="0.26506000000000002" u="1"/>
        <n v="0.78220999999999996" u="1"/>
        <n v="0.93119499999999999" u="1"/>
        <n v="2.6047600000000002" u="1"/>
        <n v="-0.77800199999999997" u="1"/>
        <n v="-0.13308" u="1"/>
        <n v="-8.6380999999999999E-2" u="1"/>
        <n v="2.67049" u="1"/>
        <n v="-0.34890300000000002" u="1"/>
        <n v="7.8310000000000005E-2" u="1"/>
        <n v="0.89172300000000004" u="1"/>
        <n v="0.147118" u="1"/>
        <n v="0.63066" u="1"/>
        <n v="2.4443700000000002" u="1"/>
        <n v="-7.3833999999999997E-2" u="1"/>
        <n v="-1.6074000000000001E-2" u="1"/>
        <n v="0.19894899999999999" u="1"/>
        <n v="0.725136" u="1"/>
        <n v="0.83798399999999995" u="1"/>
        <n v="1.5882499999999999" u="1"/>
        <n v="-0.129637" u="1"/>
        <n v="0.53082799999999997" u="1"/>
        <n v="0.57413000000000003" u="1"/>
        <n v="0.81174000000000002" u="1"/>
        <n v="1.46086" u="1"/>
        <n v="1.88622" u="1"/>
        <n v="1.47519" u="1"/>
        <n v="2.6755499999999999" u="1"/>
        <n v="9.3699999999999992" u="1"/>
        <n v="-0.17293900000000001" u="1"/>
        <n v="-0.12633" u="1"/>
        <n v="0.39633699999999999" u="1"/>
        <n v="1.04983" u="1"/>
        <n v="2.62514" u="1"/>
        <n v="0.118578" u="1"/>
        <n v="0.165326" u="1"/>
        <n v="9.7570000000000004E-2" u="1"/>
        <n v="0.146929" u="1"/>
        <n v="0.32477" u="1"/>
        <n v="0.33329900000000001" u="1"/>
        <n v="-0.13275500000000001" u="1"/>
        <n v="0.11266" u="1"/>
        <n v="0.45008300000000001" u="1"/>
        <n v="0.50584899999999999" u="1"/>
        <n v="0.52290700000000001" u="1"/>
        <n v="0.715194" u="1"/>
        <n v="1.83222" u="1"/>
        <n v="16.9345" u="1"/>
        <n v="-0.25109900000000002" u="1"/>
        <n v="0.555002" u="1"/>
        <n v="1.77569" u="1"/>
        <n v="2.0189400000000002" u="1"/>
        <n v="3.0977600000000001" u="1"/>
        <n v="-0.36329" u="1"/>
        <n v="0.21371399999999999" u="1"/>
        <n v="3.22614" u="1"/>
        <n v="-0.189808" u="1"/>
        <n v="0.13692499999999999" u="1"/>
        <n v="0.143486" u="1"/>
        <n v="0.145454" u="1"/>
        <n v="0.34806399999999998" u="1"/>
        <n v="0.115203" u="1"/>
        <n v="-0.26586399999999999" u="1"/>
        <n v="0.127057" u="1"/>
        <n v="0.15723699999999999" u="1"/>
        <n v="0.38868799999999998" u="1"/>
        <n v="0.73351699999999997" u="1"/>
        <n v="0.85959300000000005" u="1"/>
        <n v="0.88048099999999996" u="1"/>
        <n v="0.93498999999999999" u="1"/>
        <n v="-0.14962400000000001" u="1"/>
        <n v="0.61662700000000004" u="1"/>
        <n v="0.92378300000000002" u="1"/>
        <n v="2.98976" u="1"/>
        <n v="2.6806E-2" u="1"/>
        <n v="4.7463999999999999E-2" u="1"/>
        <n v="0.427782" u="1"/>
        <n v="0.54785099999999998" u="1"/>
        <n v="0.87206499999999998" u="1"/>
        <n v="0.85167199999999998" u="1"/>
        <n v="2.4966200000000001" u="1"/>
        <n v="9.6738000000000005E-2" u="1"/>
        <n v="0.76304700000000003" u="1"/>
        <n v="0.823407" u="1"/>
        <n v="1.94367" u="1"/>
        <n v="-0.103757" u="1"/>
        <n v="0.29317700000000002" u="1"/>
        <n v="1.17048" u="1"/>
        <n v="1.958" u="1"/>
        <n v="0.110776" u="1"/>
        <n v="0.18843099999999999" u="1"/>
        <n v="1.2346699999999999" u="1"/>
        <n v="1.8306100000000001" u="1"/>
        <n v="-1.1396500000000001" u="1"/>
        <n v="-0.22819200000000001" u="1"/>
        <n v="0.37097999999999998" u="1"/>
        <n v="7.0727999999999999E-2" u="1"/>
        <n v="0.45299099999999998" u="1"/>
        <n v="-0.14077000000000001" u="1"/>
        <n v="0.47004899999999999" u="1"/>
        <n v="0.75846100000000005" u="1"/>
        <n v="1.1653500000000001" u="1"/>
        <n v="2.6300599999999998" u="1"/>
        <n v="-0.12139" u="1"/>
        <n v="0.23236200000000001" u="1"/>
        <n v="0.238923" u="1"/>
        <n v="0.42013299999999998" u="1"/>
        <n v="0.71898899999999999" u="1"/>
        <n v="1.6482300000000001" u="1"/>
        <n v="3.1466000000000001E-2" u="1"/>
        <n v="1.1164799999999999" u="1"/>
        <n v="-0.91291900000000004" u="1"/>
        <n v="-0.43115100000000001" u="1"/>
        <n v="0.14494000000000001" u="1"/>
        <n v="2.7955100000000002" u="1"/>
        <n v="-0.36811300000000002" u="1"/>
        <n v="5.7450000000000001E-3" u="1"/>
        <n v="-0.18915799999999999" u="1"/>
        <n v="6.8336999999999995E-2" u="1"/>
        <n v="0.135072" u="1"/>
        <n v="0.158691" u="1"/>
        <n v="0.344358" u="1"/>
        <n v="0.35748000000000002" u="1"/>
        <n v="0.38306699999999999" u="1"/>
        <n v="1.4093199999999999" u="1"/>
        <n v="2.4407489999999998" u="1"/>
        <n v="-0.15107799999999999" u="1"/>
        <n v="0.44801999999999997" u="1"/>
        <n v="2.6351200000000001" u="1"/>
        <n v="-8.2901000000000002E-2" u="1"/>
        <n v="0.70904699999999998" u="1"/>
        <n v="0.78646499999999997" u="1"/>
        <n v="0.85803200000000002" u="1"/>
        <n v="1.71495" u="1"/>
        <n v="2.5220600000000002" u="1"/>
        <n v="3.4725000000000001" u="1"/>
        <n v="-0.88793999999999995" u="1"/>
        <n v="-9.0445999999999999E-2" u="1"/>
        <n v="7.4829999999999994E-2" u="1"/>
        <n v="0.32894299999999999" u="1"/>
        <n v="2.5591300000000001" u="1"/>
        <n v="-0.75601300000000005" u="1"/>
        <n v="-0.16286100000000001" u="1"/>
        <n v="8.992E-2" u="1"/>
        <n v="0.15328" u="1"/>
        <n v="0.1201" u="1"/>
        <n v="0.27049800000000002" u="1"/>
        <n v="0.45819199999999999" u="1"/>
        <n v="0.79510700000000001" u="1"/>
        <n v="2.5744500000000001" u="1"/>
        <n v="-0.79674999999999996" u="1"/>
        <n v="0.37809599999999999" u="1"/>
        <n v="-0.31103900000000001" u="1"/>
        <n v="1.7740100000000001" u="1"/>
        <n v="3.7189999999999999" u="1"/>
        <n v="-0.52168899999999996" u="1"/>
        <n v="1.8382000000000001" u="1"/>
        <n v="-0.11464000000000001" u="1"/>
        <n v="-1.7479999999999999E-2" u="1"/>
        <n v="5.3192999999999997E-2" u="1"/>
        <n v="0.26754800000000001" u="1"/>
        <n v="0.293792" u="1"/>
        <n v="3.28851" u="1"/>
        <n v="-1.266E-3" u="1"/>
        <n v="0.18001700000000001" u="1"/>
        <n v="0.75104899999999997" u="1"/>
        <n v="2.57951" u="1"/>
        <n v="0.10918" u="1"/>
        <n v="0.375803" u="1"/>
        <n v="0.38433200000000001" u="1"/>
        <n v="0.73065599999999997" u="1"/>
        <n v="1.9537899999999999" u="1"/>
        <n v="0.146394" u="1"/>
        <n v="1.1806000000000001" u="1"/>
        <n v="2.8666000000000001E-2" u="1"/>
        <n v="0.108128" u="1"/>
        <n v="3.4066299999999998" u="1"/>
        <n v="0.12321799999999999" u="1"/>
        <n v="6.9064E-2" u="1"/>
        <n v="0.25864100000000001" u="1"/>
        <n v="0.90332000000000001" u="1"/>
        <n v="1.4169099999999999" u="1"/>
        <n v="-0.15909300000000001" u="1"/>
        <n v="0.53378300000000001" u="1"/>
        <n v="0.65450299999999995" u="1"/>
        <n v="0.87303399999999998" u="1"/>
        <n v="1.1688000000000001" u="1"/>
        <n v="2.8260100000000001" u="1"/>
        <n v="-0.111197" u="1"/>
        <n v="2.99146" u="1"/>
        <n v="0.89594300000000004" u="1"/>
        <n v="1.1764600000000001" u="1"/>
        <n v="-0.30569000000000002" u="1"/>
        <n v="-0.26238800000000001" u="1"/>
        <n v="0.98200299999999996" u="1"/>
        <n v="-0.361842" u="1"/>
        <n v="-0.33166200000000001" u="1"/>
        <n v="-0.167433" u="1"/>
        <n v="0.26219900000000002" u="1"/>
        <n v="1.1148" u="1"/>
        <n v="-0.46550399999999997" u="1"/>
        <n v="0.24317" u="1"/>
        <n v="2.0831499999999998" u="1"/>
        <n v="0.30522899999999997" u="1"/>
        <n v="2.56603" u="1"/>
        <n v="0.149952" u="1"/>
        <n v="0.19656100000000001" u="1"/>
        <n v="0.86254799999999998" u="1"/>
        <n v="-0.13381000000000001" u="1"/>
        <n v="-9.4291E-2" u="1"/>
        <n v="0.10131" u="1"/>
        <n v="0.10885499999999999" u="1"/>
        <n v="45.49" u="1"/>
        <n v="-0.36080699999999999" u="1"/>
        <n v="1.0860050000000001" u="1"/>
        <n v="2.6841499999999998" u="1"/>
        <n v="3.0015800000000001" u="1"/>
        <n v="8.4920000000000009" u="1"/>
        <n v="-1.2449E-2" u="1"/>
        <n v="5.4828000000000002E-2" u="1"/>
        <n v="0.13797999999999999" u="1"/>
        <n v="2.9255900000000001" u="1"/>
        <n v="5.2360999999999998E-2" u="1"/>
        <n v="0.16816" u="1"/>
        <n v="0.57371499999999997" u="1"/>
        <n v="2.4580299999999999" u="1"/>
        <n v="3.6632500000000001" u="1"/>
        <n v="0.47548699999999999" u="1"/>
        <n v="0.68656300000000003" u="1"/>
        <n v="1.3613" u="1"/>
        <n v="2.4106999999999998" u="1"/>
        <n v="-0.13228200000000001" u="1"/>
        <n v="0.113025" u="1"/>
        <n v="0.19489699999999999" u="1"/>
        <n v="0.27172099999999999" u="1"/>
        <n v="8.6440000000000003E-2" u="1"/>
        <n v="0.10153" u="1"/>
        <n v="0.13975899999999999" u="1"/>
        <n v="0.201458" u="1"/>
        <n v="0.44695000000000001" u="1"/>
        <n v="0.77645299999999995" u="1"/>
        <n v="0.778474" u="1"/>
        <n v="1.17126" u="1"/>
        <n v="2.1589999999999998" u="1"/>
        <n v="2.2720600000000002" u="1"/>
        <n v="-8.5914000000000004E-2" u="1"/>
        <n v="3.9356000000000002E-2" u="1"/>
        <n v="6.6416000000000003E-2" u="1"/>
        <n v="0.16797100000000001" u="1"/>
        <n v="0.30381599999999997" u="1"/>
        <n v="0.37538300000000002" u="1"/>
        <n v="0.55792200000000003" u="1"/>
        <n v="0.64452600000000004" u="1"/>
        <n v="0.81975500000000001" u="1"/>
        <n v="2.7045300000000001" u="1"/>
        <n v="0.32546700000000001" u="1"/>
        <n v="0.59001700000000001" u="1"/>
        <n v="2.2873800000000002" u="1"/>
        <n v="-0.13539999999999999" u="1"/>
        <n v="-5.4183000000000002E-2" u="1"/>
        <n v="1.12239" u="1"/>
        <n v="1.2431099999999999" u="1"/>
        <n v="2.4157600000000001" u="1"/>
        <n v="-0.273447" u="1"/>
        <n v="0.34290999999999999" u="1"/>
        <n v="-1.21228" u="1"/>
        <n v="0.26281399999999999" u="1"/>
        <n v="0.38161899999999999" u="1"/>
        <n v="0.62156800000000001" u="1"/>
        <n v="0.71937899999999999" u="1"/>
        <n v="-0.17200499999999999" u="1"/>
        <n v="-0.11765299999999999" u="1"/>
        <n v="9.0609999999999996E-2" u="1"/>
        <n v="0.75147399999999998" u="1"/>
        <n v="1.9546399999999999" u="1"/>
        <n v="-0.649455" u="1"/>
        <n v="0.1057" u="1"/>
        <n v="0.42224299999999998" u="1"/>
        <n v="1.3587" u="1"/>
        <n v="-0.26656099999999999" u="1"/>
        <n v="-7.7604999999999993E-2" u="1"/>
        <n v="1.84158" u="1"/>
        <n v="3.5367099999999998" u="1"/>
        <n v="11.45" u="1"/>
        <n v="0.112193" u="1"/>
        <n v="0.18470400000000001" u="1"/>
        <n v="0.27298600000000001" u="1"/>
        <n v="6.9325000000000001" u="1"/>
        <n v="-0.12851399999999999" u="1"/>
        <n v="0.25784299999999999" u="1"/>
        <n v="0.841364" u="1"/>
        <n v="1.29704" u="1"/>
        <n v="3.8413999999999997E-2" u="1"/>
        <n v="0.114804" u="1"/>
        <n v="0.43700800000000001" u="1"/>
        <n v="0.66411399999999998" u="1"/>
        <n v="-0.16722300000000001" u="1"/>
        <n v="1.60267" u="1"/>
        <n v="2.0427200000000001" u="1"/>
        <n v="17.38" u="1"/>
        <n v="-0.14882600000000001" u="1"/>
        <n v="1.2353799999999999" u="1"/>
        <n v="-0.179006" u="1"/>
        <n v="0.16942499999999999" u="1"/>
        <n v="0.38682" u="1"/>
        <n v="0.96536999999999995" u="1"/>
        <n v="1.2995699999999999" u="1"/>
        <n v="2.4629500000000002" u="1"/>
        <n v="25.212800000000001" u="1"/>
        <n v="7.4688000000000004E-2" u="1"/>
        <n v="0.25948599999999999" u="1"/>
        <n v="1.12232" u="1"/>
        <n v="0.89178199999999996" u="1"/>
        <n v="1.8389800000000001" u="1"/>
        <n v="2.5153400000000001" u="1"/>
        <n v="2.8984999999999999" u="1"/>
        <n v="-0.124366" u="1"/>
        <n v="0.20602999999999999" u="1"/>
        <n v="1.6052" u="1"/>
        <n v="0.16794999999999999" u="1"/>
        <n v="-0.65581500000000004" u="1"/>
        <n v="0.31755299999999997" u="1"/>
        <n v="-0.11838" u="1"/>
        <n v="-3.0983E-2" u="1"/>
        <n v="0.66866499999999995" u="1"/>
        <n v="0.79140600000000005" u="1"/>
        <n v="0.98369300000000004" u="1"/>
        <n v="2.6334599999999999" u="1"/>
        <n v="4.0594200000000003" u="1"/>
        <n v="-0.36268699999999998" u="1"/>
        <n v="0.179733" u="1"/>
        <n v="0.24143200000000001" u="1"/>
        <n v="0.27157300000000001" u="1"/>
        <n v="0.35626200000000002" u="1"/>
        <n v="0.377913" u="1"/>
        <n v="0.425151" u="1"/>
        <n v="1.11818" u="1"/>
        <n v="-0.170152" u="1"/>
        <n v="0.16253899999999999" u="1"/>
        <n v="0.48551100000000003" u="1"/>
        <n v="-0.37313099999999999" u="1"/>
        <n v="-0.239041" u="1"/>
        <n v="8.5350999999999996E-2" u="1"/>
        <n v="0.11292000000000001" u="1"/>
        <n v="0.120465" u="1"/>
        <n v="0.14610999999999999" u="1"/>
        <n v="-1.6596249999999999" u="1"/>
        <n v="-9.2369999999999994E-2" u="1"/>
        <n v="0.28240199999999999" u="1"/>
        <n v="0.58332600000000001" u="1"/>
        <n v="1.4818800000000001" u="1"/>
        <n v="1.72332" u="1"/>
        <n v="2.7145100000000002" u="1"/>
        <n v="-0.16014800000000001" u="1"/>
        <n v="8.0417000000000002E-2" u="1"/>
        <n v="0.81689400000000001" u="1"/>
        <n v="2.2840199999999999" u="1"/>
        <n v="3.92171" u="1"/>
        <n v="-0.48111399999999999" u="1"/>
        <n v="-0.126661" u="1"/>
        <n v="-7.3330000000000006E-2" u="1"/>
        <n v="0.79650100000000001" u="1"/>
        <n v="1.0641799999999999" u="1"/>
        <n v="1.1207100000000001" u="1"/>
        <n v="1.24143" u="1"/>
        <n v="5.7639999999999997E-2" u="1"/>
        <n v="0.210927" u="1"/>
        <n v="1.9082300000000001" u="1"/>
        <n v="9.6941000000000006" u="1"/>
        <n v="0.16431799999999999" u="1"/>
        <n v="1.6616599999999999" u="1"/>
        <n v="0.11709" u="1"/>
        <n v="0.124635" u="1"/>
        <n v="0.27092300000000002" u="1"/>
        <n v="0.30110300000000001" u="1"/>
        <n v="1.11558" u="1"/>
        <n v="-0.35935899999999998" u="1"/>
        <n v="-3.7352999999999997E-2" u="1"/>
        <n v="0.13936000000000001" u="1"/>
        <n v="-0.16192699999999999" u="1"/>
        <n v="-9.6540000000000001E-2" u="1"/>
        <n v="-4.4898E-2" u="1"/>
        <n v="0.62253700000000001" u="1"/>
        <n v="0.73740600000000001" u="1"/>
        <n v="1.0025200000000001" u="1"/>
        <n v="1.12324" u="1"/>
        <n v="1.96729" u="1"/>
        <n v="2.5305200000000001" u="1"/>
        <n v="-0.14352999999999999" u="1"/>
        <n v="0.11208799999999999" u="1"/>
        <n v="1.06671" u="1"/>
        <n v="-0.13696900000000001" u="1"/>
        <n v="5.0248999999999997" u="1"/>
        <n v="-0.25952700000000001" u="1"/>
        <n v="0.151007" u="1"/>
        <n v="0.164129" u="1"/>
        <n v="2.4698500000000001" u="1"/>
        <n v="-0.149955" u="1"/>
        <n v="0.10617" u="1"/>
        <n v="0.14113899999999999" u="1"/>
        <n v="0.32631199999999999" u="1"/>
        <n v="2.4072" u="1"/>
        <n v="-0.186696" u="1"/>
        <n v="-0.17160600000000001" u="1"/>
        <n v="1.00505" u="1"/>
        <n v="3.37296" u="1"/>
        <n v="-0.449521" u="1"/>
        <n v="-6.658E-2" u="1"/>
        <n v="0.123803" u="1"/>
        <n v="0.17774400000000001" u="1"/>
        <n v="0.27218799999999999" u="1"/>
        <n v="0.88509099999999996" u="1"/>
        <n v="0.486126" u="1"/>
        <n v="0.77940799999999999" u="1"/>
        <n v="0.82271000000000005" u="1"/>
        <n v="16.07" u="1"/>
        <n v="1.0075799999999999" u="1"/>
        <n v="-8.3228999999999997E-2" u="1"/>
        <n v="2.4275799999999998" u="1"/>
        <n v="0.30007499999999998" u="1"/>
        <n v="0.41887999999999997" u="1"/>
        <n v="0.18742300000000001" u="1"/>
        <n v="-0.21655099999999999" u="1"/>
        <n v="-0.18637100000000001" u="1"/>
        <n v="0.12042799999999999" u="1"/>
        <n v="0.36896400000000001" u="1"/>
        <n v="2.12547" u="1"/>
        <n v="2.65876" u="1"/>
        <n v="2.7214100000000001" u="1"/>
        <n v="0.13094600000000001" u="1"/>
        <n v="1.18736" u="1"/>
        <n v="5.6327999999999996" u="1"/>
        <n v="-0.20668300000000001" u="1"/>
        <n v="1.8926999999999999E-2" u="1"/>
        <n v="3.0285799999999998" u="1"/>
        <n v="3.9163700000000001" u="1"/>
        <n v="-0.16007399999999999" u="1"/>
        <n v="8.4262000000000004E-2" u="1"/>
        <n v="0.18398" u="1"/>
        <n v="0.34042699999999998" u="1"/>
        <n v="-0.52431300000000003" u="1"/>
        <n v="2.3566500000000001" u="1"/>
        <n v="34.347900000000003" u="1"/>
        <n v="0.114442" u="1"/>
        <n v="1.9630799999999999" u="1"/>
        <n v="-0.1149" u="1"/>
        <n v="2.1676000000000002" u="1"/>
        <n v="22.85" u="1"/>
        <n v="-0.86099899999999996" u="1"/>
        <n v="0.14704999999999999" u="1"/>
        <n v="1.43133" u="1"/>
        <n v="1.5520499999999999" u="1"/>
        <n v="0.10944" u="1"/>
        <n v="0.23236799999999999" u="1"/>
        <n v="0.25803799999999999" u="1"/>
        <n v="0.104506" u="1"/>
        <n v="1.1282300000000001" u="1"/>
        <n v="2.7819400000000001" u="1"/>
        <n v="8.5792000000000002" u="1"/>
        <n v="-0.159749" u="1"/>
        <n v="0.31572" u="1"/>
        <n v="0.894737" u="1"/>
        <n v="0.91179500000000002" u="1"/>
        <n v="2.4140999999999999" u="1"/>
        <n v="0.54225800000000002" u="1"/>
        <n v="2.3514499999999998" u="1"/>
        <n v="3.7477" u="1"/>
        <n v="-0.12823000000000001" u="1"/>
        <n v="0.173787" u="1"/>
        <n v="0.302983" u="1"/>
        <n v="0.43491000000000002" u="1"/>
        <n v="2.4430860000000001" u="1"/>
        <n v="8.3430000000000004E-2" u="1"/>
        <n v="0.15539" u="1"/>
        <n v="0.22561800000000001" u="1"/>
        <n v="0.63750399999999996" u="1"/>
        <n v="2.3667699999999998" u="1"/>
        <n v="5.0754999999999999" u="1"/>
        <n v="-8.2904000000000005E-2" u="1"/>
        <n v="0.11361" u="1"/>
        <n v="0.13239999999999999" u="1"/>
        <n v="0.308834" u="1"/>
        <n v="0.43223200000000001" u="1"/>
        <n v="1.2514799999999999" u="1"/>
        <n v="-0.113084" u="1"/>
        <n v="-1.7108000000000002E-2" u="1"/>
        <n v="0.44535400000000003" u="1"/>
        <n v="1.3156699999999999" u="1"/>
        <n v="1.3722000000000001" u="1"/>
        <n v="-0.152999" u="1"/>
        <n v="1.49292" u="1"/>
        <n v="1.61364" u="1"/>
        <n v="18.46" u="1"/>
        <n v="-4.3158000000000002E-2" u="1"/>
        <n v="2.1303899999999998" u="1"/>
        <n v="5.4370399999999997" u="1"/>
        <n v="-0.51105" u="1"/>
        <n v="2.8294E-2" u="1"/>
        <n v="0.16047600000000001" u="1"/>
        <n v="0.175566" u="1"/>
        <n v="0.38663700000000001" u="1"/>
        <n v="0.859321" u="1"/>
        <n v="1.36707" u="1"/>
        <n v="7.6955" u="1"/>
        <n v="8.7599999999999997E-2" u="1"/>
        <n v="0.212307" u="1"/>
        <n v="0.31507000000000002" u="1"/>
        <n v="0.40167399999999998" u="1"/>
        <n v="-0.122188" u="1"/>
        <n v="1.0059" u="1"/>
        <n v="1.9706699999999999" u="1"/>
        <n v="0.148504" u="1"/>
        <n v="0.47056300000000001" u="1"/>
        <n v="0.59011100000000005" u="1"/>
        <n v="0.748282" u="1"/>
        <n v="2.3615699999999999" u="1"/>
        <n v="-0.133127" u="1"/>
        <n v="0.116728" u="1"/>
        <n v="0.291126" u="1"/>
        <n v="-1.09579" u="1"/>
        <n v="0.79103999999999997" u="1"/>
        <n v="1.7882899999999999" u="1"/>
        <n v="-0.94806299999999999" u="1"/>
        <n v="-5.4729E-2" u="1"/>
        <n v="0.16225500000000001" u="1"/>
        <n v="1.24221" u="1"/>
        <n v="0.455148" u="1"/>
        <n v="1.9090100000000001" u="1"/>
        <n v="3.3797199999999998" u="1"/>
        <n v="-0.14280599999999999" u="1"/>
        <n v="0.35340100000000002" u="1"/>
        <n v="1.6187" u="1"/>
        <n v="-0.52680800000000005" u="1"/>
        <n v="0.26450400000000002" u="1"/>
        <n v="0.85851599999999995" u="1"/>
        <n v="2.6233900000000001" u="1"/>
        <n v="0.23885500000000001" u="1"/>
        <n v="0.35504400000000003" u="1"/>
        <n v="1.7342900000000001" u="1"/>
        <n v="2.0645199999999999" u="1"/>
        <n v="0.70750999999999997" u="1"/>
        <n v="1.2524" u="1"/>
        <n v="1.4296500000000001" u="1"/>
        <n v="22.633800000000001" u="1"/>
        <n v="-0.14458499999999999" u="1"/>
        <n v="1.0751500000000001" u="1"/>
        <n v="2.9676300000000002" u="1"/>
        <n v="0.10080600000000001" u="1"/>
        <n v="0.108351" u="1"/>
        <n v="0.42623299999999997" u="1"/>
        <n v="0.85392999999999997" u="1"/>
        <n v="1.00583" u="1"/>
        <n v="-1.6614230000000001" u="1"/>
        <n v="0.98050099999999996" u="1"/>
        <n v="1.85754" u="1"/>
        <n v="2.42408" u="1"/>
        <n v="2.6655199999999999" u="1"/>
        <n v="-0.17462900000000001" u="1"/>
        <n v="0.10990999999999999" u="1"/>
        <n v="0.33301500000000001" u="1"/>
        <n v="0.35007300000000002" u="1"/>
        <n v="1.43218" u="1"/>
        <n v="-0.408329" u="1"/>
        <n v="0.28550500000000001" u="1"/>
        <n v="2.1979600000000001" u="1"/>
        <n v="32.04" u="1"/>
        <n v="9.0870000000000006E-2" u="1"/>
        <n v="0.125" u="1"/>
        <n v="0.210318" u="1"/>
        <n v="0.39769599999999999" u="1"/>
        <n v="0.92676199999999997" u="1"/>
        <n v="2.6048499999999999" u="1"/>
        <n v="3.93845" u="1"/>
        <n v="-0.11953999999999999" u="1"/>
        <n v="0.130222" u="1"/>
        <n v="0.21554000000000001" u="1"/>
        <n v="0.23063" u="1"/>
        <n v="0.79866499999999996" u="1"/>
        <n v="1.4912399999999999" u="1"/>
        <n v="1.66849" u="1"/>
        <n v="0.77827199999999996" u="1"/>
        <n v="1.73268" u="1"/>
        <n v="2.20302" u="1"/>
        <n v="2.5575199999999998" u="1"/>
        <n v="-1.2189700000000001" u="1"/>
        <n v="-0.10050000000000001" u="1"/>
        <n v="1.1367400000000001" u="1"/>
        <n v="7.9949999999999993E-2" u="1"/>
        <n v="0.84142300000000003" u="1"/>
        <n v="-0.90397000000000005" u="1"/>
        <n v="5.3668E-2" u="1"/>
        <n v="9.5039999999999999E-2" u="1"/>
        <n v="0.59462700000000002" u="1"/>
        <n v="1.0108900000000001" u="1"/>
        <n v="1.18814" u="1"/>
        <n v="1.249539" u="1"/>
        <n v="1.7275499999999999" u="1"/>
        <n v="2.2554099999999999" u="1"/>
        <n v="0.14843000000000001" u="1"/>
        <n v="0.25620500000000002" u="1"/>
        <n v="0.60966399999999998" u="1"/>
        <n v="0.94891499999999995" u="1"/>
        <n v="0.99423799999999996" u="1"/>
        <n v="0.22388" u="1"/>
        <n v="0.93972900000000004" u="1"/>
        <n v="1.07508" u="1"/>
        <n v="-0.12371" u="1"/>
        <n v="1.4372400000000001" u="1"/>
        <n v="-0.15260000000000001" u="1"/>
        <n v="-9.7125000000000003E-2" u="1"/>
        <n v="0.21521499999999999" u="1"/>
        <n v="1.06995" u="1"/>
        <n v="2.9694699999999998" u="1"/>
        <n v="3.2869000000000002" u="1"/>
        <n v="5.2143199999999998" u="1"/>
        <n v="0.111689" u="1"/>
        <n v="0.11824999999999999" u="1"/>
        <n v="0.26703399999999999" u="1"/>
        <n v="2.4417620000000002" u="1"/>
        <n v="8.412E-2" u="1"/>
        <n v="0.30574299999999999" u="1"/>
        <n v="2.9847899999999998" u="1"/>
        <n v="-7.6049000000000005E-2" u="1"/>
        <n v="9.9210000000000007E-2" u="1"/>
        <n v="0.57347800000000004" u="1"/>
        <n v="1.02108" u="1"/>
        <n v="1.1983299999999999" u="1"/>
        <n v="0.73750000000000004" u="1"/>
        <n v="-0.30555399999999999" u="1"/>
        <n v="-0.18786600000000001" u="1"/>
        <n v="6.4028000000000002E-2" u="1"/>
        <n v="1.6812100000000001" u="1"/>
        <n v="2.4916499999999999" u="1"/>
        <n v="4.8423800000000004" u="1"/>
        <n v="0.10570300000000001" u="1"/>
        <n v="0.51640399999999997" u="1"/>
        <n v="1.0724800000000001" u="1"/>
        <n v="2.1371500000000001" u="1"/>
        <n v="-0.19232299999999999" u="1"/>
        <n v="0.138237" u="1"/>
        <n v="0.223555" u="1"/>
        <n v="0.238645" u="1"/>
        <n v="0.77823699999999996" u="1"/>
        <n v="1.25739" u="1"/>
        <n v="2.3864130000000001" u="1"/>
        <n v="3.1029100000000001" u="1"/>
        <n v="38.200000000000003" u="1"/>
        <n v="0.97052400000000005" u="1"/>
        <n v="1.0801400000000001" u="1"/>
        <n v="2.18954" u="1"/>
        <n v="-0.15093599999999999" u="1"/>
        <n v="2.4677000000000001E-2" u="1"/>
        <n v="0.174842" u="1"/>
        <n v="1.32158" u="1"/>
        <n v="1.4422999999999999" u="1"/>
        <n v="3.68859" u="1"/>
        <n v="9.5767000000000005E-2" u="1"/>
        <n v="0.25517699999999999" u="1"/>
        <n v="2.4967100000000002" u="1"/>
        <n v="4.4475899999999999" u="1"/>
        <n v="0.11741799999999999" u="1"/>
        <n v="0.13345499999999999" u="1"/>
        <n v="0.16497400000000001" u="1"/>
        <n v="0.24176300000000001" u="1"/>
        <n v="0.29388599999999998" u="1"/>
        <n v="0.73619999999999997" u="1"/>
        <n v="1.1392" u="1"/>
        <n v="1.2599199999999999" u="1"/>
        <n v="1.4371700000000001" u="1"/>
        <n v="2.3076599999999998" u="1"/>
        <n v="-0.116892" u="1"/>
        <n v="0.124963" u="1"/>
        <n v="0.216805" u="1"/>
        <n v="0.20813999999999999" u="1"/>
        <n v="0.84571300000000005" u="1"/>
        <n v="2.4360400000000002" u="1"/>
        <n v="2.61483" u="1"/>
        <n v="20.23" u="1"/>
        <n v="-0.16258300000000001" u="1"/>
        <n v="-0.16061500000000001" u="1"/>
        <n v="0.82023900000000005" u="1"/>
        <n v="0.136573" u="1"/>
        <n v="0.52812000000000003" u="1"/>
        <n v="0.53599200000000002" u="1"/>
        <n v="2.8715899999999999" u="1"/>
        <n v="0.14313400000000001" u="1"/>
        <n v="0.91854499999999994" u="1"/>
        <n v="1.01434" u="1"/>
        <n v="1.38317" u="1"/>
        <n v="9.1340000000000005E-2" u="1"/>
        <n v="-0.155833" u="1"/>
        <n v="-0.134182" u="1"/>
        <n v="7.2300000000000003E-2" u="1"/>
        <n v="0.10643" u="1"/>
        <n v="0.31488699999999997" u="1"/>
        <n v="-1.3089E-2" u="1"/>
        <n v="0.13313" u="1"/>
        <n v="0.14821999999999999" u="1"/>
        <n v="0.21648000000000001" u="1"/>
        <n v="0.33194499999999999" u="1"/>
        <n v="1.5552900000000001" u="1"/>
        <n v="14.3871" u="1"/>
        <n v="0.42707800000000001" u="1"/>
        <n v="0.66131200000000001" u="1"/>
        <n v="1.25065" u="1"/>
        <n v="1.61948" u="1"/>
        <n v="-0.258274" u="1"/>
        <n v="-0.10097" u="1"/>
        <n v="1.3856999999999999" u="1"/>
        <n v="-0.214089" u="1"/>
        <n v="1.9816400000000001" u="1"/>
        <n v="2.20472" u="1"/>
        <n v="-0.18913099999999999" u="1"/>
        <n v="8.7965000000000002E-2" u="1"/>
        <n v="9.6493999999999996E-2" u="1"/>
        <n v="0.33818100000000001" u="1"/>
        <n v="4.4206300000000001" u="1"/>
        <n v="-0.18257000000000001" u="1"/>
        <n v="1.6733000000000001E-2" u="1"/>
        <n v="0.16642799999999999" u="1"/>
        <n v="0.24321699999999999" u="1"/>
        <n v="0.44184299999999999" u="1"/>
        <n v="0.1106" u="1"/>
        <n v="0.20316899999999999" u="1"/>
        <n v="0.30532300000000001" u="1"/>
        <n v="9.0576000000000004E-2" u="1"/>
        <n v="0.18673999999999999" u="1"/>
        <n v="0.65137" u="1"/>
        <n v="0.84365699999999999" u="1"/>
        <n v="1.19665" u="1"/>
        <n v="2.0309900000000001" u="1"/>
        <n v="0.499525" u="1"/>
        <n v="0.95519100000000001" u="1"/>
        <n v="3.33901" u="1"/>
        <n v="26.32" u="1"/>
        <n v="-0.14563999999999999" u="1"/>
        <n v="1.92764" u="1"/>
        <n v="-0.13907900000000001" u="1"/>
        <n v="7.8029000000000001E-2" u="1"/>
        <n v="1.628582" u="1"/>
        <n v="2.0207299999999999" u="1"/>
        <n v="17.812000000000001" u="1"/>
        <n v="3.8922999999999999E-2" u="1"/>
        <n v="9.9680000000000005E-2" u="1"/>
        <n v="0.166239" u="1"/>
        <n v="0.33321000000000001" u="1"/>
        <n v="0.75448800000000005" u="1"/>
        <n v="3.9502700000000002" u="1"/>
        <n v="13.610099999999999" u="1"/>
        <n v="0.11477" u="1"/>
        <n v="0.189858" u="1"/>
        <n v="1.2557100000000001" u="1"/>
        <n v="1.6744000000000001" u="1"/>
        <n v="-8.0114000000000005E-2" u="1"/>
        <n v="1.02193" u="1"/>
        <n v="1.3199000000000001" u="1"/>
        <n v="2.7347899999999998" u="1"/>
        <n v="7.9588000000000006E-2" u="1"/>
        <n v="0.16476399999999999" u="1"/>
        <n v="0.27181499999999997" u="1"/>
        <n v="22.62" u="1"/>
        <n v="2.8830000000000001E-2" u="1"/>
        <n v="0.13783799999999999" u="1"/>
        <n v="0.45163700000000001" u="1"/>
        <n v="1.0167999999999999" u="1"/>
        <n v="-0.17027300000000001" u="1"/>
        <n v="1.1375200000000001" u="1"/>
        <n v="1.9183699999999999" u="1"/>
        <n v="28.9817" u="1"/>
        <n v="0.17654700000000001" u="1"/>
        <n v="0.837001" u="1"/>
        <n v="1.32243" u="1"/>
        <n v="0.26099299999999998" u="1"/>
        <n v="1.2659" u="1"/>
        <n v="22.348600000000001" u="1"/>
        <n v="0.19806199999999999" u="1"/>
        <n v="0.33447500000000002" u="1"/>
        <n v="1.0193300000000001" u="1"/>
        <n v="2.6267900000000002" u="1"/>
        <n v="-0.12678200000000001" u="1"/>
        <n v="0.12148299999999999" u="1"/>
        <n v="0.41648600000000002" u="1"/>
        <n v="0.57643299999999997" u="1"/>
        <n v="0.93809799999999999" u="1"/>
        <n v="1.67946" u="1"/>
        <n v="-0.55516699999999997" u="1"/>
        <n v="1.50221" u="1"/>
        <n v="1.62293" u="1"/>
        <n v="3.7713399999999999" u="1"/>
        <n v="-8.5843000000000003E-2" u="1"/>
        <n v="-1.0185740000000001" u="1"/>
        <n v="-0.16874500000000001" u="1"/>
        <n v="0.52269399999999999" u="1"/>
        <n v="1.1991099999999999" u="1"/>
        <n v="29.4" u="1"/>
        <n v="-5.2808000000000001E-2" u="1"/>
        <n v="6.0616000000000003E-2" u="1"/>
        <n v="6.5293000000000004E-2" u="1"/>
        <n v="0.66047199999999995" u="1"/>
        <n v="1.02186" u="1"/>
        <n v="1.1425799999999999" u="1"/>
        <n v="18.23" u="1"/>
        <n v="0.123042" u="1"/>
        <n v="0.52652399999999999" u="1"/>
        <n v="0.79825000000000002" u="1"/>
        <n v="0.85275900000000004" u="1"/>
        <n v="1.85924" u="1"/>
        <n v="2.76023" u="1"/>
        <n v="-0.1235" u="1"/>
        <n v="-8.8900000000000003E-3" u="1"/>
        <n v="0.14915999999999999" u="1"/>
        <n v="2.4639630000000001" u="1"/>
        <n v="2.6215899999999999" u="1"/>
        <n v="-0.27748400000000001" u="1"/>
        <n v="5.7623000000000001E-2" u="1"/>
        <n v="0.110495" u="1"/>
        <n v="0.11705599999999999" u="1"/>
        <n v="0.270787" u="1"/>
        <n v="0.45454499999999998" u="1"/>
        <n v="-0.225662" u="1"/>
        <n v="0.19442999999999999" u="1"/>
        <n v="1.0809200000000001" u="1"/>
        <n v="1.20164" u="1"/>
        <n v="-7.4855000000000005E-2" u="1"/>
        <n v="0.20952000000000001" u="1"/>
        <n v="0.2397" u="1"/>
        <n v="0.24626100000000001" u="1"/>
        <n v="0.39150699999999999" u="1"/>
        <n v="1.4996100000000001" u="1"/>
        <n v="0.53566100000000005" u="1"/>
        <n v="2.5762399999999999" u="1"/>
        <n v="3.5097999999999997E-2" u="1"/>
        <n v="1.2606999999999999" u="1"/>
        <n v="-0.69345400000000001" u="1"/>
        <n v="9.2030000000000001E-2" u="1"/>
        <n v="0.14437800000000001" u="1"/>
        <n v="1.3248899999999999" u="1"/>
        <n v="1.50214" u="1"/>
        <n v="-9.1504000000000002E-2" u="1"/>
        <n v="0.27893800000000002" u="1"/>
        <n v="0.50280999999999998" u="1"/>
        <n v="1.14764" u="1"/>
        <n v="1.7435799999999999" u="1"/>
        <n v="3.1248499999999999" u="1"/>
        <n v="-8.6569999999999994E-2" u="1"/>
        <n v="0.48828300000000002" u="1"/>
        <n v="0.59728599999999998" u="1"/>
        <n v="2.2114799999999999" u="1"/>
        <n v="3.3036400000000001" u="1"/>
        <n v="2.0357699999999999" u="1"/>
        <n v="2.4529200000000002" u="1"/>
        <n v="-0.40149000000000001" u="1"/>
        <n v="6.6019999999999995E-2" u="1"/>
        <n v="2.82274" u="1"/>
        <n v="-0.37322499999999997" u="1"/>
        <n v="5.4739999999999997E-2" u="1"/>
        <n v="1.2380249999999999" u="1"/>
        <n v="1.6253899999999999" u="1"/>
        <n v="-0.20680399999999999" u="1"/>
        <n v="2.0881599999999998" u="1"/>
        <n v="0.16780800000000001" u="1"/>
        <n v="0.18289800000000001" u="1"/>
        <n v="0.197988" u="1"/>
        <n v="0.26084499999999999" u="1"/>
        <n v="0.44001000000000001" u="1"/>
        <n v="0.73047799999999996" u="1"/>
        <n v="-0.160195" u="1"/>
        <n v="-0.31057200000000001" u="1"/>
        <n v="-0.156888" u="1"/>
        <n v="4.5489199999999999" u="1"/>
        <n v="13.96175" u="1"/>
        <n v="0.48763299999999998" u="1"/>
        <n v="1.68445" u="1"/>
        <n v="3.95703" u="1"/>
        <n v="0.82238900000000004" u="1"/>
        <n v="-0.154784" u="1"/>
        <n v="0.120394" u="1"/>
        <n v="3.7309100000000002" u="1"/>
        <n v="0.582758" u="1"/>
        <n v="0.68002499999999999" u="1"/>
        <n v="1.2102200000000001" u="1"/>
        <n v="2.14561" u="1"/>
        <n v="0.174044" u="1"/>
        <n v="0.43935999999999997" u="1"/>
        <n v="2.7702100000000001" u="1"/>
        <n v="-0.18152099999999999" u="1"/>
        <n v="-0.107321" u="1"/>
        <n v="8.0278000000000002E-2" u="1"/>
        <n v="0.133996" u="1"/>
        <n v="0.63136700000000001" u="1"/>
        <n v="0.65761099999999995" u="1"/>
        <n v="0.77248000000000006" u="1"/>
        <n v="0.88401399999999997" u="1"/>
        <n v="1.0201800000000001" u="1"/>
        <n v="1.1409" u="1"/>
        <n v="0.234404" u="1"/>
        <n v="0.28769699999999998" u="1"/>
        <n v="0.39403700000000003" u="1"/>
        <n v="0.419624" u="1"/>
        <n v="1.8718900000000001" u="1"/>
        <n v="2.4527800000000002" u="1"/>
        <n v="5.7304000000000004" u="1"/>
        <n v="0.454397" u="1"/>
        <n v="1.39" u="1"/>
        <n v="-0.12504399999999999" u="1"/>
        <n v="16.920000000000002" u="1"/>
        <n v="-0.90988000000000002" u="1"/>
        <n v="-0.14013400000000001" u="1"/>
        <n v="1.9961E-2" u="1"/>
        <n v="0.109406" u="1"/>
        <n v="0.80201" u="1"/>
        <n v="-5.8612999999999998E-2" u="1"/>
        <n v="8.9382000000000003E-2" u="1"/>
        <n v="0.18238399999999999" u="1"/>
        <n v="0.40420899999999998" u="1"/>
        <n v="0.49742700000000001" u="1"/>
        <n v="0.70419900000000002" u="1"/>
        <n v="0.95684599999999997" u="1"/>
        <n v="2.5049090000000001" u="1"/>
        <n v="0.20600299999999999" u="1"/>
        <n v="0.48621999999999999" u="1"/>
        <n v="0.61355300000000002" u="1"/>
        <n v="0.84914199999999995" u="1"/>
        <n v="-0.29182900000000001" u="1"/>
        <n v="0.64766900000000005" u="1"/>
        <n v="0.95482500000000003" u="1"/>
        <n v="0.12711" u="1"/>
        <n v="1.7476999999999999E-2" u="1"/>
        <n v="9.9470000000000003E-2" u="1"/>
        <n v="0.14219999999999999" u="1"/>
        <n v="0.95226" u="1"/>
        <n v="-0.15623799999999999" u="1"/>
        <n v="0.41897400000000001" u="1"/>
        <n v="-0.186418" u="1"/>
        <n v="-0.13980899999999999" u="1"/>
        <n v="-0.12059499999999999" u="1"/>
        <n v="0.23274" u="1"/>
        <n v="0.82618400000000003" u="1"/>
        <n v="1.0894299999999999" u="1"/>
        <n v="1.1459600000000001" u="1"/>
        <n v="1.3874" u="1"/>
        <n v="1.5081199999999999" u="1"/>
        <n v="1.9833400000000001" u="1"/>
        <n v="-0.13128000000000001" u="1"/>
        <n v="-0.12157900000000001" u="1"/>
        <n v="-4.3140999999999999E-2" u="1"/>
        <n v="0.42088900000000001" u="1"/>
        <n v="-1.3565700000000001" u="1"/>
        <n v="-0.10155500000000001" u="1"/>
        <n v="1.81375" u="1"/>
        <n v="23.7" u="1"/>
        <n v="7.3459999999999998E-2" u="1"/>
        <n v="0.116119" u="1"/>
        <n v="0.184027" u="1"/>
        <n v="0.19911699999999999" u="1"/>
        <n v="0.245726" u="1"/>
        <n v="3.2396099999999999" u="1"/>
        <n v="4.48475" u="1"/>
        <n v="0.10364" u="1"/>
        <n v="0.24438699999999999" u="1"/>
        <n v="2.2891699999999999" u="1"/>
        <n v="2.82246" u="1"/>
        <n v="0.44877600000000001" u="1"/>
        <n v="1.2692099999999999" u="1"/>
        <n v="0.13411100000000001" u="1"/>
        <n v="0.19581000000000001" u="1"/>
        <n v="0.79918400000000001" u="1"/>
        <n v="1.21268" u="1"/>
        <n v="1.3899300000000001" u="1"/>
        <n v="1.51065" u="1"/>
        <n v="2.9508399999999999" u="1"/>
        <n v="-0.45520100000000002" u="1"/>
        <n v="-0.15470999999999999" u="1"/>
        <n v="-6.3065999999999997E-2" u="1"/>
        <n v="-0.16980000000000001" u="1"/>
        <n v="0.15562599999999999" u="1"/>
        <n v="2.1658499999999998" u="1"/>
        <n v="4.5455000000000002E-2" u="1"/>
        <n v="6.2539999999999998E-2" u="1"/>
        <n v="0.11930499999999999" u="1"/>
        <n v="0.12028899999999999" u="1"/>
        <n v="2.64873" u="1"/>
        <n v="20" u="1"/>
        <n v="-0.112218" u="1"/>
        <n v="9.2719999999999997E-2" u="1"/>
        <n v="0.207457" u="1"/>
        <n v="0.33161400000000002" u="1"/>
        <n v="0.38738099999999998" u="1"/>
        <n v="0.59110399999999996" u="1"/>
        <n v="0.70799400000000001" u="1"/>
        <n v="1.9883999999999999" u="1"/>
        <n v="-0.38527699999999998" u="1"/>
        <n v="-0.20640500000000001" u="1"/>
        <n v="-8.4649000000000002E-2" u="1"/>
        <n v="0.167409" u="1"/>
        <n v="0.22910800000000001" u="1"/>
        <n v="1.6338999999999999" u="1"/>
        <n v="-0.97146999999999994" u="1"/>
        <n v="-0.37215500000000001" u="1"/>
        <n v="0.53659500000000004" u="1"/>
        <n v="0.65146400000000004" u="1"/>
        <n v="0.789242" u="1"/>
        <n v="1.87534" u="1"/>
        <n v="2.0425300000000002" u="1"/>
        <n v="3.0842800000000001" u="1"/>
        <n v="-0.18997600000000001" u="1"/>
        <n v="6.4099000000000003E-2" u="1"/>
        <n v="-7.3949999999999997E-3" u="1"/>
        <n v="3.245E-2" u="1"/>
        <n v="0.127225" u="1"/>
        <n v="0.34637899999999999" u="1"/>
        <n v="0.57733199999999996" u="1"/>
        <n v="0.59641100000000002" u="1"/>
        <n v="1.21008" u="1"/>
        <n v="3.8456700000000001" u="1"/>
        <n v="0.484157" u="1"/>
        <n v="2.16065" u="1"/>
        <n v="2.4647399999999999" u="1"/>
        <n v="-0.57897500000000002" u="1"/>
        <n v="-0.12942699999999999" u="1"/>
        <n v="-1.8180000000000002E-2" u="1"/>
        <n v="0.25748199999999999" u="1"/>
        <n v="6.8268999999999996E-2" u="1"/>
        <n v="0.25939699999999999" u="1"/>
        <n v="0.36508000000000002" u="1"/>
        <n v="0.39526" u="1"/>
        <n v="1.51058" u="1"/>
        <n v="0.11847299999999999" u="1"/>
        <n v="0.29810599999999998" u="1"/>
        <n v="2.90029" u="1"/>
        <n v="3.4962300000000002" u="1"/>
        <n v="3.73767" u="1"/>
        <n v="0.35846600000000001" u="1"/>
        <n v="1.0286900000000001" u="1"/>
        <n v="0.52993900000000005" u="1"/>
        <n v="1.93693" u="1"/>
        <n v="-0.18634400000000001" u="1"/>
        <n v="2.1810299999999998" u="1"/>
        <n v="0.69675200000000004" u="1"/>
        <n v="-0.13106999999999999" u="1"/>
        <n v="0.14524400000000001" u="1"/>
        <n v="0.22400100000000001" u="1"/>
        <n v="0.98351500000000003" u="1"/>
        <n v="22.201499999999999" u="1"/>
        <n v="9.2395000000000005E-2" u="1"/>
        <n v="9.9940000000000001E-2" u="1"/>
        <n v="0.16675899999999999" u="1"/>
        <n v="-0.73431999999999997" u="1"/>
        <n v="0.21859000000000001" u="1"/>
        <n v="0.23368" u="1"/>
        <n v="3.3779699999999999" u="1"/>
        <n v="-3.6323000000000001E-2" u="1"/>
        <n v="1.38825" u="1"/>
        <n v="28.062000000000001" u="1"/>
        <n v="-0.117115" u="1"/>
        <n v="-0.10957" u="1"/>
        <n v="-0.102025" u="1"/>
        <n v="2.1101000000000001" u="1"/>
        <n v="22.39" u="1"/>
        <n v="1.1544700000000001" u="1"/>
        <n v="1.5233000000000001" u="1"/>
        <n v="2.23848" u="1"/>
        <n v="4.71427" u="1"/>
        <n v="-0.16958999999999999" u="1"/>
        <n v="0.10410999999999999" u="1"/>
        <n v="0.230237" u="1"/>
        <n v="-0.56237700000000002" u="1"/>
        <n v="-0.461289" u="1"/>
        <n v="0.16853799999999999" u="1"/>
        <n v="0.42441200000000001" u="1"/>
        <n v="0.77669999999999995" u="1"/>
        <n v="5.6228E-2" u="1"/>
        <n v="0.22692999999999999" u="1"/>
        <n v="0.30954300000000001" u="1"/>
        <n v="0.81081599999999998" u="1"/>
        <n v="1.14934" u="1"/>
        <n v="1.93686" u="1"/>
        <n v="2.2282199999999999" u="1"/>
        <n v="0.57320599999999999" u="1"/>
        <n v="1.5115000000000001" u="1"/>
        <n v="5.5702000000000002E-2" u="1"/>
        <n v="1.0138659999999999" u="1"/>
        <n v="1.157" u="1"/>
        <n v="1.8238000000000001" u="1"/>
        <n v="2.2435399999999999" u="1"/>
        <n v="-0.296232" u="1"/>
        <n v="-0.18123700000000001" u="1"/>
        <n v="2.4613149999999999" u="1"/>
        <n v="-0.65226700000000004" u="1"/>
        <n v="5.3234999999999998E-2" u="1"/>
        <n v="9.3189999999999995E-2" u="1"/>
        <n v="0.48641499999999999" u="1"/>
        <n v="0.146698" u="1"/>
        <n v="0.18540699999999999" u="1"/>
        <n v="1.03115" u="1"/>
        <n v="-1.6643289999999999" u="1"/>
        <n v="-0.39568599999999998" u="1"/>
        <n v="0.191968" u="1"/>
        <n v="1.39331" u="1"/>
        <n v="1.8120000000000001" u="1"/>
        <n v="-0.47769699999999998" u="1"/>
        <n v="-0.14430699999999999" u="1"/>
        <n v="0.34787400000000002" u="1"/>
        <n v="1.03881" u="1"/>
        <n v="1.4575" u="1"/>
        <n v="18" u="1"/>
        <n v="-0.34577000000000002" u="1"/>
        <n v="0.70104200000000005" u="1"/>
        <n v="0.404026" u="1"/>
        <n v="0.72089099999999995" u="1"/>
        <n v="2.3513999999999999" u="1"/>
        <n v="0.17343500000000001" u="1"/>
        <n v="0.26750600000000002" u="1"/>
        <n v="0.55151300000000003" u="1"/>
        <n v="0.841611" u="1"/>
        <n v="2.8342800000000001" u="1"/>
        <n v="5.6529400000000001" u="1"/>
        <n v="1.0978699999999999" u="1"/>
        <n v="1.39584" u="1"/>
        <n v="1.33931" u="1"/>
        <n v="1.4600299999999999" u="1"/>
        <n v="1.758" u="1"/>
        <n v="-0.58858600000000005" u="1"/>
        <n v="7.0707000000000006E-2" u="1"/>
        <n v="0.32097999999999999" u="1"/>
        <n v="0.24544199999999999" u="1"/>
        <n v="0.34263100000000002" u="1"/>
        <n v="0.45750000000000002" u="1"/>
        <n v="1.0362100000000001" u="1"/>
        <n v="-9.1831999999999997E-2" u="1"/>
        <n v="0.28418599999999999" u="1"/>
        <n v="1.3983699999999999" u="1"/>
        <n v="-0.10036100000000001" u="1"/>
        <n v="-1.934E-2" u="1"/>
        <n v="0.327488" u="1"/>
        <n v="27.616" u="1"/>
        <n v="24.78" u="1"/>
        <n v="-1.31101" u="1"/>
        <n v="-0.40280199999999999" u="1"/>
        <n v="0.14159099999999999" u="1"/>
        <n v="0.18820000000000001" u="1"/>
        <n v="0.91570799999999997" u="1"/>
        <n v="2.2957900000000002" u="1"/>
        <n v="3.0201099999999999" u="1"/>
        <n v="-0.995313" u="1"/>
        <n v="-2.6868E-2" u="1"/>
        <n v="0.281893" u="1"/>
        <n v="0.44400000000000001" u="1"/>
        <n v="-0.16219" u="1"/>
        <n v="-3.9551000000000003E-2" u="1"/>
        <n v="-7.064E-3" u="1"/>
        <n v="0.13172300000000001" u="1"/>
        <n v="0.29895100000000002" u="1"/>
        <n v="-0.16085099999999999" u="1"/>
        <n v="-0.13919999999999999" u="1"/>
        <n v="-0.11701" u="1"/>
        <n v="0.168464" u="1"/>
        <n v="0.57493099999999997" u="1"/>
        <n v="1.0464" u="1"/>
        <n v="1.2236499999999999" u="1"/>
        <n v="1.6988700000000001" u="1"/>
        <n v="1.94031" u="1"/>
        <n v="3.5687199999999999" u="1"/>
        <n v="-0.182502" u="1"/>
        <n v="-0.16741200000000001" u="1"/>
        <n v="0.97989800000000005" u="1"/>
        <n v="1.88378" u="1"/>
        <n v="9.6460000000000004E-2" u="1"/>
        <n v="0.11155" u="1"/>
        <n v="1.238143" u="1"/>
        <n v="-0.13589300000000001" u="1"/>
        <n v="7.6436000000000004E-2" u="1"/>
        <n v="0.19653999999999999" u="1"/>
        <n v="0.205069" u="1"/>
        <n v="0.22015899999999999" u="1"/>
        <n v="0.45417200000000002" u="1"/>
        <n v="0.60063100000000003" u="1"/>
        <n v="1.5164899999999999" u="1"/>
        <n v="-5.2139999999999999E-2" u="1"/>
        <n v="0.106616" u="1"/>
        <n v="0.27232899999999999" u="1"/>
        <n v="0.357018" u="1"/>
        <n v="3.1535500000000001" u="1"/>
        <n v="-0.163969" u="1"/>
        <n v="0.186672" u="1"/>
        <n v="0.76263199999999998" u="1"/>
        <n v="2.450132" u="1"/>
        <n v="2.97784" u="1"/>
        <n v="-0.34370699999999998" u="1"/>
        <n v="-3.2115999999999999E-2" u="1"/>
        <n v="2.61" u="1"/>
        <n v="31.56" u="1"/>
        <n v="-0.13245000000000001" u="1"/>
        <n v="0.963561" u="1"/>
        <n v="0.14648800000000001" u="1"/>
        <n v="0.17469999999999999" u="1"/>
        <n v="0.18978999999999999" u="1"/>
        <n v="0.71676499999999999" u="1"/>
        <n v="1.3983000000000001" u="1"/>
        <n v="0.317274" u="1"/>
        <n v="1.93771" u="1"/>
        <n v="-0.15065799999999999" u="1"/>
        <n v="0.21997" u="1"/>
        <n v="0.352047" u="1"/>
        <n v="-0.11026" u="1"/>
        <n v="1.1013200000000001" u="1"/>
        <n v="2.3736199999999998" u="1"/>
        <n v="-0.180838" u="1"/>
        <n v="2.5524100000000001" u="1"/>
        <n v="27.86" u="1"/>
        <n v="-0.14079" u="1"/>
        <n v="-3.5490000000000001E-3" u="1"/>
        <n v="0.25653599999999999" u="1"/>
        <n v="1.2169099999999999" u="1"/>
        <n v="1.46502" u="1"/>
        <n v="2.4764200000000001" u="1"/>
        <n v="0.273594" u="1"/>
        <n v="1.6499299999999999" u="1"/>
        <n v="2.7835899999999998" u="1"/>
        <n v="-1.0653600000000001" u="1"/>
        <n v="-0.61399000000000004" u="1"/>
        <n v="-0.162305" u="1"/>
        <n v="-0.10427400000000001" u="1"/>
        <n v="1.10385" u="1"/>
        <n v="1.7064600000000001" u="1"/>
        <n v="-5.6309999999999999E-2" u="1"/>
        <n v="7.7162999999999995E-2" u="1"/>
        <n v="0.299566" u="1"/>
        <n v="1.7706500000000001" u="1"/>
        <n v="2.4157500000000001" u="1"/>
        <n v="-1.25027" u="1"/>
        <n v="9.2253000000000002E-2" u="1"/>
        <n v="0.15138499999999999" u="1"/>
        <n v="0.98314900000000005" u="1"/>
        <n v="1.8220499999999999" u="1"/>
        <n v="-0.32064300000000001" u="1"/>
        <n v="3.8490000000000003E-2" u="1"/>
        <n v="7.9773999999999998E-2" u="1"/>
        <n v="1.1552500000000001" u="1"/>
        <n v="2.0765699999999998" u="1"/>
        <n v="5.4302200000000003" u="1"/>
        <n v="-0.18051300000000001" u="1"/>
        <n v="-7.9247999999999999E-2" u="1"/>
        <n v="0.11390400000000001" u="1"/>
        <n v="0.31853900000000002" u="1"/>
        <n v="0.636521" u="1"/>
        <n v="1.5882700000000001" u="1"/>
        <n v="7.8712999999999997" u="1"/>
        <n v="-0.133904" u="1"/>
        <n v="7.1177000000000004E-2" u="1"/>
        <n v="3.8304" u="1"/>
        <n v="-9.4338000000000005E-2" u="1"/>
        <n v="0.231292" u="1"/>
        <n v="2.6622499999999998" u="1"/>
        <n v="23.47" u="1"/>
        <n v="0.12954499999999999" u="1"/>
        <n v="0.34642600000000001" u="1"/>
        <n v="1.3992199999999999" u="1"/>
        <n v="-5.0816E-2" u="1"/>
        <n v="0.111513" u="1"/>
        <n v="0.85833800000000005" u="1"/>
        <n v="-0.51870899999999998" u="1"/>
        <n v="0.58327700000000005" u="1"/>
        <n v="0.80180799999999997" u="1"/>
        <n v="2.6149200000000001" u="1"/>
        <n v="-8.3418000000000006E-2" u="1"/>
        <n v="4.8085999999999997E-2" u="1"/>
        <n v="0.172711" u="1"/>
        <n v="1.1089100000000001" u="1"/>
        <n v="0.110461" u="1"/>
        <n v="0.18124000000000001" u="1"/>
        <n v="0.22454199999999999" u="1"/>
        <n v="3.4049700000000001" u="1"/>
        <n v="0.50329400000000002" u="1"/>
        <n v="1.6997199999999999" u="1"/>
        <n v="0.17793300000000001" u="1"/>
        <n v="0.69022499999999998" u="1"/>
        <n v="-8.4976999999999997E-2" u="1"/>
        <n v="-0.28484199999999998" u="1"/>
        <n v="2.068E-3" u="1"/>
        <n v="0.19944799999999999" u="1"/>
        <n v="0.35430499999999998" u="1"/>
        <n v="0.93500000000000005" u="1"/>
        <n v="2.3025500000000001" u="1"/>
        <n v="0.14430999999999999" u="1"/>
        <n v="0.44025199999999998" u="1"/>
        <n v="-7.2429999999999994E-2" u="1"/>
        <n v="0.18958" u="1"/>
        <n v="0.26108700000000001" u="1"/>
        <n v="0.488147" u="1"/>
        <n v="1.4608099999999999" u="1"/>
        <n v="-0.12164999999999999" u="1"/>
        <n v="0.16462199999999999" u="1"/>
        <n v="0.77224300000000001" u="1"/>
        <n v="1.40428" u="1"/>
        <n v="1.5249999999999999" u="1"/>
        <n v="2.6250399999999998" u="1"/>
        <n v="0.293182" u="1"/>
        <n v="0.50838899999999998" u="1"/>
        <n v="-0.73058400000000001" u="1"/>
        <n v="1.29122" u="1"/>
        <n v="-0.132051" u="1"/>
        <n v="2.7904900000000001" u="1"/>
        <n v="-0.77973700000000001" u="1"/>
        <n v="9.715E-2" u="1"/>
        <n v="0.366392" u="1"/>
        <n v="0.61735799999999996" u="1"/>
        <n v="0.94157199999999996" u="1"/>
        <n v="-0.230355" u="1"/>
        <n v="-2.5544000000000001E-2" u="1"/>
        <n v="0.15265000000000001" u="1"/>
        <n v="0.26070900000000002" u="1"/>
        <n v="-9.1689999999999994E-2" u="1"/>
        <n v="1.6879999999999999E-2" u="1"/>
        <n v="0.21301" u="1"/>
        <n v="0.54376999999999998" u="1"/>
        <n v="-0.12664" u="1"/>
        <n v="5.1729999999999998E-2" u="1"/>
        <n v="1.4710000000000001" u="1"/>
        <n v="-0.10678" u="1"/>
        <n v="0.78800099999999995" u="1"/>
        <n v="4.07951" u="1"/>
        <n v="0.106254" u="1"/>
        <n v="0.14920700000000001" u="1"/>
        <n v="0.43298799999999998" u="1"/>
        <n v="0.56744899999999998" u="1"/>
        <n v="0.61277199999999998" u="1"/>
        <n v="0.76175700000000002" u="1"/>
        <n v="1.6431199999999999" u="1"/>
        <n v="-4.9492000000000001E-2" u="1"/>
        <n v="0.10131999999999999" u="1"/>
        <n v="1.11137" u="1"/>
        <n v="2.7482199999999999" u="1"/>
        <n v="2.81087" u="1"/>
        <n v="-0.45253500000000002" u="1"/>
        <n v="-8.5704000000000002E-2" u="1"/>
        <n v="-3.9480000000000001E-2" u="1"/>
        <n v="1.2886200000000001" u="1"/>
        <n v="1.40934" u="1"/>
        <n v="1.53006" u="1"/>
        <n v="-0.15337700000000001" u="1"/>
        <n v="2.43079" u="1"/>
        <n v="-1.4992300000000001" u="1"/>
        <n v="0.145764" u="1"/>
        <n v="1.5249299999999999" u="1"/>
        <n v="3.6749999999999998E-2" u="1"/>
        <n v="0.206124" u="1"/>
        <n v="0.35059899999999999" u="1"/>
        <n v="0.477933" u="1"/>
        <n v="0.52743300000000004" u="1"/>
        <n v="-0.13484399999999999" u="1"/>
        <n v="0.60282999999999998" u="1"/>
        <n v="2.3330500000000001" u="1"/>
        <n v="0.993255" u="1"/>
        <n v="0.29188199999999997" u="1"/>
        <n v="1.77403" u="1"/>
        <n v="22.16" u="1"/>
        <n v="2.0309400000000002" u="1"/>
        <n v="0.19084499999999999" u="1"/>
        <n v="0.852912" u="1"/>
        <n v="2.4511699999999998" u="1"/>
        <n v="3.5804" u="1"/>
        <n v="3.8218399999999999" u="1"/>
        <n v="-0.161581" u="1"/>
        <n v="-5.8596000000000002E-2" u="1"/>
        <n v="1.7688999999999999" u="1"/>
        <n v="-0.51913399999999998" u="1"/>
        <n v="-8.4872000000000003E-2" u="1"/>
        <n v="6.2740000000000001E-3" u="1"/>
        <n v="0.12914600000000001" u="1"/>
        <n v="2.5035599999999998" u="1"/>
        <n v="3.3542800000000002" u="1"/>
        <n v="0.19593099999999999" u="1"/>
        <n v="0.26526" u="1"/>
        <n v="0.29543999999999998" u="1"/>
        <n v="0.33874199999999999" u="1"/>
        <n v="0.34267799999999998" u="1"/>
        <n v="0.50371900000000003" u="1"/>
        <n v="1.52999" u="1"/>
        <n v="1.6507099999999999" u="1"/>
        <n v="2.419486" u="1"/>
        <n v="-0.114" u="1"/>
        <n v="0.12570300000000001" u="1"/>
        <n v="0.20249200000000001" u="1"/>
        <n v="0.239233" u="1"/>
        <n v="2.69767" u="1"/>
        <n v="0.28423300000000001" u="1"/>
        <n v="0.30588399999999999" u="1"/>
        <n v="0.44240400000000002" u="1"/>
        <n v="0.45093299999999997" u="1"/>
        <n v="1.0481" u="1"/>
        <n v="1.16882" u="1"/>
        <n v="1.2895399999999999" u="1"/>
        <n v="1.41693" u="1"/>
        <n v="-0.11661100000000001" u="1"/>
        <n v="0.90715999999999997" u="1"/>
        <n v="-3.3604000000000002E-2" u="1"/>
        <n v="0.10854" u="1"/>
        <n v="0.12882099999999999" u="1"/>
        <n v="5.8443000000000002E-2" u="1"/>
        <n v="0.12363" u="1"/>
        <n v="0.37056499999999998" u="1"/>
        <n v="0.915802" u="1"/>
        <n v="-0.22817699999999999" u="1"/>
        <n v="1.40513" u="1"/>
        <n v="2.0934499999999998" u="1"/>
        <n v="2.25692" u="1"/>
        <n v="0.32917800000000003" u="1"/>
        <n v="0.34229999999999999" u="1"/>
        <n v="0.50881399999999999" u="1"/>
        <n v="1.3486" u="1"/>
        <n v="-0.132991" u="1"/>
        <n v="0.41118900000000003" u="1"/>
        <n v="1.1148199999999999" u="1"/>
        <n v="3.5924999999999998" u="1"/>
        <n v="9.8603999999999997E-2" u="1"/>
        <n v="2.1591800000000001" u="1"/>
        <n v="-0.83265" u="1"/>
        <n v="7.7595999999999998E-2" u="1"/>
        <n v="4.7344600000000003" u="1"/>
        <n v="5.2983000000000002E-2" u="1"/>
        <n v="0.11271" u="1"/>
        <n v="0.13059999999999999" u="1"/>
        <n v="0.458812" u="1"/>
        <n v="0.46734100000000001" u="1"/>
        <n v="0.25531799999999999" u="1"/>
        <n v="-0.10725" u="1"/>
        <n v="0.32420700000000002" u="1"/>
        <n v="0.47778500000000002" u="1"/>
        <n v="1.2946" u="1"/>
        <n v="6.0002E-2" u="1"/>
        <n v="4.999E-2" u="1"/>
        <n v="0.31147000000000002" u="1"/>
        <n v="2.0882499999999999" u="1"/>
        <n v="2.4427500000000002" u="1"/>
        <n v="24.55" u="1"/>
        <n v="0.110319" u="1"/>
        <n v="0.253025" u="1"/>
        <n v="0.53042299999999998" u="1"/>
        <n v="0.654478" u="1"/>
        <n v="1.58744" u="1"/>
        <n v="2.2670400000000002" u="1"/>
        <n v="-0.15628500000000001" u="1"/>
        <n v="0.31338500000000002" u="1"/>
        <n v="0.31732100000000002" u="1"/>
        <n v="2.3954200000000001" u="1"/>
        <n v="1.068E-2" u="1"/>
        <n v="7.4152999999999997E-2" u="1"/>
        <n v="0.53425299999999998" u="1"/>
        <n v="0.87885999999999997" u="1"/>
        <n v="0.91297600000000001" u="1"/>
        <n v="0.95627799999999996" u="1"/>
        <n v="1.3536600000000001" u="1"/>
        <n v="-0.83135000000000003" u="1"/>
        <n v="1.53857" u="1"/>
        <n v="2.3194300000000001" u="1"/>
        <n v="2.7340779999999998" u="1"/>
        <n v="3.6530300000000002" u="1"/>
        <n v="4.453E-2" u="1"/>
        <n v="0.153894" u="1"/>
        <n v="0.27631899999999998" u="1"/>
        <n v="2.44781" u="1"/>
        <n v="0.31502799999999997" u="1"/>
        <n v="0.455484" u="1"/>
        <n v="9.1854000000000005E-2" u="1"/>
        <n v="9.9399000000000001E-2" u="1"/>
        <n v="0.150587" u="1"/>
        <n v="0.25198999999999999" u="1"/>
        <n v="0.38391700000000001" u="1"/>
        <n v="0.82178600000000002" u="1"/>
        <n v="2.6419199999999998" u="1"/>
        <n v="0.33400099999999999" u="1"/>
        <n v="2.28742" u="1"/>
        <n v="-0.17971500000000001" u="1"/>
        <n v="0.84267400000000003" u="1"/>
        <n v="0.57242499999999996" u="1"/>
        <n v="2.4528699999999999" u="1"/>
        <n v="0.12098200000000001" u="1"/>
        <n v="0.14058300000000001" u="1"/>
        <n v="0.329793" u="1"/>
        <n v="0.368502" u="1"/>
        <n v="0.98324299999999998" u="1"/>
        <n v="1.0530900000000001" u="1"/>
        <n v="2.3453919999999999" u="1"/>
        <n v="0.31858599999999998" u="1"/>
        <n v="0.76854199999999995" u="1"/>
        <n v="1.5925" u="1"/>
        <n v="2.76004" u="1"/>
        <n v="0.17521999999999999" u="1"/>
        <n v="1.5359700000000001" u="1"/>
        <n v="2.6469800000000001" u="1"/>
        <n v="0.19031000000000001" u="1"/>
        <n v="2.5131000000000001E-2" u="1"/>
        <n v="1.2328699999999999" u="1"/>
        <n v="0.23558000000000001" u="1"/>
        <n v="0.25593300000000002" u="1"/>
        <n v="0.42656899999999998" u="1"/>
        <n v="0.50212299999999999" u="1"/>
        <n v="0.57369000000000003" u="1"/>
        <n v="0.67735199999999995" u="1"/>
        <n v="0.78303500000000004" u="1"/>
        <n v="3.2326600000000001" u="1"/>
        <n v="5.9204E-2" u="1"/>
        <n v="0.19553200000000001" u="1"/>
        <n v="0.29464200000000002" u="1"/>
        <n v="1.893" u="1"/>
        <n v="2.2688799999999998" u="1"/>
        <n v="2.82775" u="1"/>
        <n v="3.36104" u="1"/>
        <n v="-0.124626" u="1"/>
        <n v="0.81310899999999997" u="1"/>
        <n v="-0.105586" u="1"/>
        <n v="5.8678000000000001E-2" u="1"/>
        <n v="0.75860000000000005" u="1"/>
        <n v="2.44767" u="1"/>
        <n v="-0.13800299999999999" u="1"/>
        <n v="-0.11969200000000001" u="1"/>
        <n v="0.10506" u="1"/>
        <n v="0.18356" u="1"/>
        <n v="2.9305500000000002" u="1"/>
        <n v="0.12015000000000001" u="1"/>
        <n v="0.13695099999999999" u="1"/>
        <n v="0.14548" u="1"/>
        <n v="0.23735899999999999" u="1"/>
        <n v="0.92207799999999995" u="1"/>
        <n v="1.9520599999999999" u="1"/>
        <n v="0.15204100000000001" u="1"/>
        <n v="0.15860199999999999" u="1"/>
        <n v="0.22883000000000001" u="1"/>
        <n v="0.39141799999999999" u="1"/>
        <n v="0.56172699999999998" u="1"/>
        <n v="1.05148" u="1"/>
        <n v="2.1455600000000001" u="1"/>
        <n v="3.22438" u="1"/>
        <n v="0.281142" u="1"/>
        <n v="0.35855999999999999" u="1"/>
        <n v="1.2430600000000001" u="1"/>
        <n v="1.839" u="1"/>
        <n v="2.0325000000000002" u="1"/>
        <n v="3.1113200000000001" u="1"/>
        <n v="-1.6164270000000001" u="1"/>
        <n v="7.9049999999999995E-2" u="1"/>
        <n v="1.4844999999999999" u="1"/>
        <n v="-0.13456000000000001" u="1"/>
        <n v="0.114164" u="1"/>
        <n v="0.10922999999999999" u="1"/>
        <n v="0.24900600000000001" u="1"/>
        <n v="1.3586499999999999" u="1"/>
        <n v="1.5359" u="1"/>
        <n v="3.3686000000000001E-2" u="1"/>
        <n v="0.75729999999999997" u="1"/>
        <n v="0.87802000000000002" u="1"/>
        <n v="1.24559" u="1"/>
        <n v="1.8980600000000001" u="1"/>
        <n v="-0.12914900000000001" u="1"/>
        <n v="-0.10377" u="1"/>
        <n v="-9.6225000000000005E-2" u="1"/>
        <n v="0.136626" u="1"/>
        <n v="0.79524600000000001" u="1"/>
        <n v="1.7849999999999999" u="1"/>
        <n v="-0.77398" u="1"/>
        <n v="-0.204599" u="1"/>
        <n v="-0.12781000000000001" u="1"/>
        <n v="0.23703399999999999" u="1"/>
        <n v="0.20354700000000001" u="1"/>
        <n v="0.50591799999999998" u="1"/>
        <n v="0.32773000000000002" u="1"/>
        <n v="0.68901900000000005" u="1"/>
        <n v="0.33817399999999997" u="1"/>
        <n v="1.05654" u="1"/>
        <n v="1.42537" u="1"/>
        <n v="1.54609" u="1"/>
        <n v="-7.7759999999999996E-2" u="1"/>
        <n v="4.5256999999999999E-2" u="1"/>
        <n v="0.80771800000000005" u="1"/>
        <n v="-0.353128" u="1"/>
        <n v="0.119893" u="1"/>
        <n v="0.13184399999999999" u="1"/>
        <n v="2.5912299999999999" u="1"/>
        <n v="1.83893" u="1"/>
        <n v="2.47817" u="1"/>
        <n v="0.309637" u="1"/>
        <n v="1.1155999999999999" u="1"/>
        <n v="1.5342899999999999" u="1"/>
        <n v="2.1103299999999998" u="1"/>
        <n v="-0.260295" u="1"/>
        <n v="-4.3019000000000002E-2" u="1"/>
        <n v="-0.134046" u="1"/>
        <n v="-0.102938" u="1"/>
        <n v="2.21313" u="1"/>
        <n v="4.7342000000000002E-2" u="1"/>
        <n v="0.156613" u="1"/>
        <n v="0.195322" u="1"/>
        <n v="0.298815" u="1"/>
        <n v="2.1000700000000001" u="1"/>
        <n v="3.3206099999999998" u="1"/>
        <n v="0.31587300000000001" u="1"/>
        <n v="1.17466" u="1"/>
        <n v="1.59335" u="1"/>
        <n v="1.71407" u="1"/>
        <n v="-0.154222" u="1"/>
        <n v="-0.14569299999999999" u="1"/>
        <n v="-0.13913200000000001" u="1"/>
        <n v="0.25742799999999999" u="1"/>
        <n v="0.585866" u="1"/>
        <n v="0.864757" u="1"/>
        <n v="2.5203000000000002" u="1"/>
        <n v="-7.6927999999999996E-2" u="1"/>
        <n v="-1.197E-2" u="1"/>
        <n v="0.32631700000000002" u="1"/>
        <n v="0.47136600000000001" u="1"/>
        <n v="0.89887300000000003" u="1"/>
        <n v="1.60101" u="1"/>
        <n v="1.8491200000000001" u="1"/>
        <n v="-9.2018000000000003E-2" u="1"/>
        <n v="2.5356200000000002" u="1"/>
        <n v="3.3730000000000002" u="1"/>
        <n v="-0.236233" u="1"/>
        <n v="0.18335000000000001" u="1"/>
        <n v="0.36934699999999998" u="1"/>
        <n v="0.68696299999999999" u="1"/>
        <n v="-0.14224999999999999" u="1"/>
        <n v="-0.12716" u="1"/>
        <n v="1.17719" u="1"/>
        <n v="2.1708599999999998" u="1"/>
        <n v="2.2335099999999999" u="1"/>
        <n v="-0.27861799999999998" u="1"/>
        <n v="7.1468000000000004E-2" u="1"/>
        <n v="0.31549500000000003" u="1"/>
        <n v="0.43430000000000002" u="1"/>
        <n v="-0.49255599999999999" u="1"/>
        <n v="-0.18095900000000001" u="1"/>
        <n v="0.64749100000000004" u="1"/>
        <n v="0.76821099999999998" u="1"/>
        <n v="1.18485" u="1"/>
        <n v="1.85165" u="1"/>
        <n v="0.14641999999999999" u="1"/>
        <n v="1.4262900000000001" u="1"/>
        <n v="2.3363100000000001" u="1"/>
        <n v="317.39" u="1"/>
        <n v="-0.20783199999999999" u="1"/>
        <n v="0.170039" u="1"/>
        <n v="0.50381299999999996" u="1"/>
        <n v="0.58456600000000003" u="1"/>
        <n v="37.8855" u="1"/>
        <n v="-3.9118E-2" u="1"/>
        <n v="0.33026" u="1"/>
        <n v="0.46612300000000001" u="1"/>
        <n v="1.35697" u="1"/>
        <n v="1.4776899999999999" u="1"/>
        <n v="0.28427999999999998" u="1"/>
        <n v="0.82398499999999997" u="1"/>
        <n v="-0.10366499999999999" u="1"/>
        <n v="-9.6119999999999997E-2" u="1"/>
        <n v="5.3945E-2" u="1"/>
        <n v="0.46803800000000001" u="1"/>
        <n v="-0.12563199999999999" u="1"/>
        <n v="-0.11121" u="1"/>
        <n v="2.0999300000000001" u="1"/>
        <n v="-0.63334100000000004" u="1"/>
        <n v="7.5569999999999998E-2" u="1"/>
        <n v="0.19480800000000001" u="1"/>
        <n v="0.32337399999999999" u="1"/>
        <n v="0.148199" u="1"/>
        <n v="0.246639" u="1"/>
        <n v="0.75187400000000004" u="1"/>
        <n v="1.0049999999999999" u="1"/>
        <n v="1.3594999999999999" u="1"/>
        <n v="2.1152500000000001" u="1"/>
        <n v="7.4390999999999998" u="1"/>
        <n v="-5.9251999999999999E-2" u="1"/>
        <n v="-5.876E-2" u="1"/>
        <n v="2.3789999999999999E-2" u="1"/>
        <n v="4.1466000000000003E-2" u="1"/>
        <n v="0.290516" u="1"/>
        <n v="0.58047499999999996" u="1"/>
        <n v="2.0021900000000001" u="1"/>
        <n v="0.83312200000000003" u="1"/>
        <n v="0.87642399999999998" u="1"/>
        <n v="1.5444100000000001" u="1"/>
        <n v="3.8557399999999999" u="1"/>
        <n v="-1.39286" u="1"/>
        <n v="-0.30547000000000002" u="1"/>
        <n v="-0.24424799999999999" u="1"/>
        <n v="-0.152369" u="1"/>
        <n v="-0.12875" u="1"/>
        <n v="1.6086" u="1"/>
        <n v="3.1838099999999998" u="1"/>
        <n v="-0.11538" u="1"/>
        <n v="0.325017" u="1"/>
        <n v="1.12059" u="1"/>
        <n v="1.2413099999999999" u="1"/>
        <n v="0.12239899999999999" u="1"/>
        <n v="0.28362999999999999" u="1"/>
        <n v="0.31380999999999998" u="1"/>
        <n v="1.66" u="1"/>
        <n v="-1.0841780000000001" u="1"/>
        <n v="-2.997E-2" u="1"/>
        <n v="1.00753" u="1"/>
        <n v="-0.148926" u="1"/>
        <n v="-5.3792E-2" u="1"/>
        <n v="0.25536500000000001" u="1"/>
        <n v="0.28554499999999999" u="1"/>
        <n v="0.44765199999999999" u="1"/>
        <n v="0.51017299999999999" u="1"/>
        <n v="1.42622" u="1"/>
        <n v="-0.84723700000000002" u="1"/>
        <n v="1.3696900000000001" u="1"/>
        <n v="2.3010799999999998" u="1"/>
        <n v="0.26821499999999998" u="1"/>
        <n v="5.8606999999999999E-2" u="1"/>
        <n v="0.146535" u="1"/>
        <n v="0.208234" u="1"/>
        <n v="0.96374899999999997" u="1"/>
        <n v="1.36456" u="1"/>
        <n v="4.0051699999999997" u="1"/>
        <n v="0.55676099999999995" u="1"/>
        <n v="1.05992" u="1"/>
        <n v="1.1307799999999999" u="1"/>
        <n v="-6.4899999999999995E-4" u="1"/>
        <n v="0.36066999999999999" u="1"/>
        <n v="1.8575999999999999E-2" u="1"/>
        <n v="1.9116299999999999" u="1"/>
        <n v="9.7212999999999994" u="1"/>
        <n v="-9.8405999999999993E-2" u="1"/>
        <n v="0.25012200000000001" u="1"/>
        <n v="0.38664199999999999" u="1"/>
        <n v="0.49691800000000003" u="1"/>
        <n v="0.88426099999999996" u="1"/>
        <n v="0.201484" u="1"/>
        <n v="0.66370899999999999" u="1"/>
        <n v="2.1675" u="1"/>
        <n v="-0.44489800000000002" u="1"/>
        <n v="-0.138733" u="1"/>
        <n v="0.75949900000000004" u="1"/>
        <n v="0.21446999999999999" u="1"/>
        <n v="0.45744600000000002" u="1"/>
        <n v="1.1266400000000001" u="1"/>
        <n v="38.603000000000002" u="1"/>
        <n v="8.5401000000000005E-2" u="1"/>
        <n v="1.6033999999999999" u="1"/>
        <n v="2.10683" u="1"/>
        <n v="5.7474999999999996" u="1"/>
        <n v="0.85141" u="1"/>
        <n v="0.98333700000000002" u="1"/>
        <n v="-0.12676100000000001" u="1"/>
        <n v="0.63670899999999997" u="1"/>
        <n v="2.4140000000000001" u="1"/>
        <n v="1.12917" u="1"/>
        <n v="0.56793300000000002" u="1"/>
        <n v="33.160499999999999" u="1"/>
        <n v="0.2379" u="1"/>
        <n v="0.25597999999999999" u="1"/>
        <n v="0.32295400000000002" u="1"/>
        <n v="0.36166300000000001" u="1"/>
        <n v="0.41349399999999997" u="1"/>
        <n v="2.0492400000000002" u="1"/>
        <n v="0.197852" u="1"/>
        <n v="0.19982" u="1"/>
        <n v="0.49156899999999998" u="1"/>
        <n v="0.62293699999999996" u="1"/>
        <n v="2.7735599999999998" u="1"/>
        <n v="-3.4910999999999998E-2" u="1"/>
        <n v="0.23656099999999999" u="1"/>
        <n v="0.31634000000000001" u="1"/>
        <n v="0.64918100000000001" u="1"/>
        <n v="1.1882299999999999" u="1"/>
        <n v="1.73431" u="1"/>
        <n v="1.42967" u="1"/>
        <n v="2.7888799999999998" u="1"/>
        <n v="-0.28137800000000002" u="1"/>
        <n v="-0.121836" u="1"/>
        <n v="0.10621999999999999" u="1"/>
        <n v="0.10720399999999999" u="1"/>
        <n v="0.234457" u="1"/>
        <n v="0.381021" u="1"/>
        <n v="0.181287" u="1"/>
        <n v="2.0543" u="1"/>
        <n v="-0.21041499999999999" u="1"/>
        <n v="0.12131" u="1"/>
        <n v="0.13270999999999999" u="1"/>
        <n v="1.0623800000000001" u="1"/>
        <n v="1.1831" u="1"/>
        <n v="-0.20188600000000001" u="1"/>
        <n v="-0.155277" u="1"/>
        <n v="-0.14018700000000001" u="1"/>
        <n v="-0.12509700000000001" u="1"/>
        <n v="-3.1918000000000002E-2" u="1"/>
        <n v="1.2997E-2" u="1"/>
        <n v="0.25953799999999999" u="1"/>
        <n v="3.02006" u="1"/>
        <n v="3.6160000000000001" u="1"/>
        <n v="-0.50512500000000005" u="1"/>
        <n v="-0.22353700000000001" u="1"/>
        <n v="-0.16183800000000001" u="1"/>
        <n v="-0.11584999999999999" u="1"/>
        <n v="0.24610399999999999" u="1"/>
        <n v="0.32842700000000002" u="1"/>
        <n v="1.0135099999999999" u="1"/>
        <n v="1.8575600000000001" u="1"/>
        <n v="3.9858199999999999" u="1"/>
        <n v="-8.9264999999999997E-2" u="1"/>
        <n v="-8.1720000000000001E-2" u="1"/>
        <n v="8.1139999999999997E-3" u="1"/>
        <n v="2.5895700000000001" u="1"/>
        <n v="4.1504300000000001" u="1"/>
        <n v="7.3649000000000006E-2" u="1"/>
        <n v="0.137796" u="1"/>
        <n v="0.150918" u="1"/>
        <n v="0.60457899999999998" u="1"/>
        <n v="0.61961599999999994" u="1"/>
        <n v="0.75941499999999995" u="1"/>
        <n v="2.6553" u="1"/>
        <n v="-0.14330499999999999" u="1"/>
        <n v="7.6259999999999994E-2" u="1"/>
        <n v="0.16600799999999999" u="1"/>
        <n v="0.28742499999999999" u="1"/>
        <n v="2.1877399999999998" u="1"/>
        <n v="-7.5733999999999996E-2" u="1"/>
        <n v="0.80069599999999996" u="1"/>
        <n v="5.3997599999999997" u="1"/>
        <n v="-9.8368999999999998E-2" u="1"/>
        <n v="2.019E-2" u="1"/>
        <n v="0.80654700000000001" u="1"/>
        <n v="1.7326999999999999" u="1"/>
        <n v="3.508" u="1"/>
        <n v="-0.29117199999999999" u="1"/>
        <n v="-0.27805000000000002" u="1"/>
        <n v="0.105388" u="1"/>
        <n v="2.4815700000000001" u="1"/>
        <n v="0.66620400000000002" u="1"/>
        <n v="0.80398199999999997" u="1"/>
        <n v="1.36541" u="1"/>
        <n v="-0.17660300000000001" u="1"/>
        <n v="0.238015" u="1"/>
        <n v="0.25620999999999999" u="1"/>
        <n v="0.41831699999999999" u="1"/>
        <n v="0.91683000000000003" u="1"/>
        <n v="1.1881600000000001" u="1"/>
        <n v="2.2554500000000002" u="1"/>
        <n v="3.7391800000000002" u="1"/>
        <n v="-0.107473" u="1"/>
        <n v="-6.4813999999999997E-2" u="1"/>
        <n v="0.14403199999999999" u="1"/>
        <n v="0.95679700000000001" u="1"/>
        <n v="3.5130599999999998" u="1"/>
        <n v="-0.46804400000000002" u="1"/>
        <n v="2.1168100000000001" u="1"/>
        <n v="3.4" u="1"/>
        <n v="0.26053100000000001" u="1"/>
        <n v="0.29924000000000001" u="1"/>
        <n v="0.249662" u="1"/>
        <n v="0.91093000000000002" u="1"/>
        <n v="1.7866299999999999" u="1"/>
        <n v="2.1321300000000001" u="1"/>
        <n v="5.1407000000000001E-2" u="1"/>
        <n v="1.9073500000000001" u="1"/>
        <n v="2.6520800000000002" u="1"/>
        <n v="-0.124122" u="1"/>
        <n v="-0.109032" u="1"/>
        <n v="0.50192099999999995" u="1"/>
        <n v="0.55642999999999998" u="1"/>
        <n v="1.25488" u="1"/>
        <n v="1.3755999999999999" u="1"/>
        <n v="8.4250000000000007" u="1"/>
        <n v="-0.129805" u="1"/>
        <n v="3.3323999999999999E-2" u="1"/>
        <n v="1.9150100000000001" u="1"/>
        <n v="2.7178100000000001" u="1"/>
        <n v="0.20751" u="1"/>
        <n v="1.2497499999999999" u="1"/>
        <n v="-2.3623000000000002E-2" u="1"/>
        <n v="8.4531999999999996E-2" u="1"/>
        <n v="0.167462" u="1"/>
        <n v="0.28573999999999999" u="1"/>
        <n v="0.45244000000000001" u="1"/>
        <n v="0.89513699999999996" u="1"/>
        <n v="1.0725" u="1"/>
        <n v="1.1932199999999999" u="1"/>
        <n v="-0.16641" u="1"/>
        <n v="5.5959000000000002E-2" u="1"/>
        <n v="0.13594300000000001" u="1"/>
        <n v="0.93641799999999997" u="1"/>
        <n v="0.94428999999999996" u="1"/>
        <n v="1.2574099999999999" u="1"/>
        <n v="2.6200700000000001" u="1"/>
        <n v="3.0402999999999998" u="1"/>
        <n v="-0.12833" u="1"/>
        <n v="2.2578119999999999" u="1"/>
        <n v="1.61957" u="1"/>
        <n v="1.91754" u="1"/>
        <n v="2.1269300000000002" u="1"/>
        <n v="0.11366" u="1"/>
        <n v="0.187638" u="1"/>
        <n v="-0.82904299999999997" u="1"/>
        <n v="0.23750099999999999" u="1"/>
        <n v="-0.10065499999999999" u="1"/>
        <n v="-9.3109999999999998E-2" u="1"/>
        <n v="-8.5565000000000002E-2" u="1"/>
        <n v="-7.8020000000000006E-2" u="1"/>
        <n v="0.169241" u="1"/>
        <n v="0.23094000000000001" u="1"/>
        <n v="0.25911800000000001" u="1"/>
        <n v="0.37398700000000001" u="1"/>
        <n v="0.58924600000000005" u="1"/>
        <n v="2.3836900000000001" u="1"/>
        <n v="3.7543600000000001" u="1"/>
        <n v="3.9958" u="1"/>
        <n v="-0.115745" u="1"/>
        <n v="-4.3182999999999999E-2" u="1"/>
        <n v="1.1325499999999999" u="1"/>
        <n v="3.2867999999999999" u="1"/>
        <n v="-0.29572300000000001" u="1"/>
        <n v="17.838899999999999" u="1"/>
        <n v="-0.15176000000000001" u="1"/>
        <n v="0.115219" u="1"/>
        <n v="0.23405799999999999" u="1"/>
        <n v="3.2108099999999999" u="1"/>
        <n v="0.11028499999999999" u="1"/>
        <n v="0.54720899999999995" u="1"/>
        <n v="1.55278" u="1"/>
        <n v="27.496500000000001" u="1"/>
        <n v="0.14083999999999999" u="1"/>
        <n v="0.440583" u="1"/>
        <n v="1.4962500000000001" u="1"/>
        <n v="1.9714700000000001" u="1"/>
        <n v="-0.33213900000000002" u="1"/>
        <n v="-0.13125899999999999" u="1"/>
        <n v="-8.2189999999999999E-2" u="1"/>
        <n v="0.22419" u="1"/>
        <n v="0.36901600000000001" u="1"/>
        <n v="1.0143599999999999" u="1"/>
        <n v="2.4915500000000002" u="1"/>
        <n v="-0.12992000000000001" u="1"/>
        <n v="2.9349E-2" u="1"/>
        <n v="5.2549999999999999E-2" u="1"/>
        <n v="0.13739699999999999" u="1"/>
        <n v="0.20565700000000001" u="1"/>
        <n v="0.207625" u="1"/>
        <n v="0.34900799999999998" u="1"/>
        <n v="0.33195000000000002" u="1"/>
        <n v="0.95010600000000001" u="1"/>
        <n v="1.54864" u="1"/>
        <n v="1.37E-2" u="1"/>
        <n v="0.47432099999999999" u="1"/>
        <n v="0.78991400000000001" u="1"/>
        <n v="0.87066699999999997" u="1"/>
        <n v="22.8767" u="1"/>
        <n v="-0.653779" u="1"/>
        <n v="-0.12647700000000001" u="1"/>
        <n v="1.0168900000000001" u="1"/>
        <n v="0.470113" u="1"/>
        <n v="0.10945299999999999" u="1"/>
        <n v="0.42413299999999998" u="1"/>
        <n v="2.0661200000000002" u="1"/>
        <n v="-0.23134199999999999" u="1"/>
        <n v="7.4339000000000002E-2" u="1"/>
        <n v="1.1324799999999999" u="1"/>
        <n v="1.92" u="1"/>
        <n v="-0.24643200000000001" u="1"/>
        <n v="0.50441599999999998" u="1"/>
        <n v="2.4515210000000001" u="1"/>
        <n v="0.76291399999999998" u="1"/>
        <n v="2.3228800000000001" u="1"/>
        <n v="24.848700000000001" u="1"/>
        <n v="-0.33531899999999998" u="1"/>
        <n v="0.15216199999999999" u="1"/>
        <n v="0.25120399999999998" u="1"/>
        <n v="5.0145299999999997" u="1"/>
        <n v="0.56806199999999996" u="1"/>
        <n v="1.0142899999999999" u="1"/>
        <n v="1.8516699999999999" u="1"/>
        <n v="1.97906" u="1"/>
        <n v="3.15" u="1"/>
        <n v="0.45393499999999998" u="1"/>
        <n v="0.51355300000000004" u="1"/>
        <n v="0.55685499999999999" u="1"/>
        <n v="0.73208399999999996" u="1"/>
        <n v="1.4971699999999999" u="1"/>
        <n v="2.4409999999999998" u="1"/>
        <n v="1.98672" u="1"/>
        <n v="-0.22325300000000001" u="1"/>
        <n v="4.1596000000000001E-2" u="1"/>
        <n v="3.1584000000000001E-2" u="1"/>
        <n v="0.34798000000000001" u="1"/>
        <n v="0.99337299999999995" u="1"/>
        <n v="2.13889" u="1"/>
        <n v="-0.14435999999999999" u="1"/>
        <n v="0.14541200000000001" u="1"/>
        <n v="0.19068199999999999" u="1"/>
        <n v="0.22220100000000001" u="1"/>
        <n v="0.28494199999999997" u="1"/>
        <n v="2.2672699999999999" u="1"/>
        <n v="-0.10055" u="1"/>
        <n v="5.4219000000000003E-2" u="1"/>
        <n v="1.4355100000000001" u="1"/>
        <n v="-7.9542000000000002E-2" u="1"/>
        <n v="-3.6399000000000001E-2" u="1"/>
        <n v="0.84821800000000003" u="1"/>
        <n v="1.3789800000000001" u="1"/>
        <n v="2.6875" u="1"/>
        <n v="-0.71208300000000002" u="1"/>
        <n v="2.61151" u="1"/>
        <n v="3.1703800000000002" u="1"/>
        <n v="6.1238000000000001E-2" u="1"/>
        <n v="0.16361999999999999" u="1"/>
        <n v="3.7189899999999998" u="1"/>
        <n v="0.20232900000000001" u="1"/>
        <n v="0.26952700000000002" u="1"/>
        <n v="-0.12376" u="1"/>
        <n v="0.16228100000000001" u="1"/>
        <n v="0.40336899999999998" u="1"/>
        <n v="1.1400699999999999" u="1"/>
        <n v="1.1966000000000001" u="1"/>
        <n v="1.7360100000000001" u="1"/>
        <n v="2.4143759999999999" u="1"/>
        <n v="3.6429999999999998" u="1"/>
        <n v="-0.10471999999999999" u="1"/>
        <n v="-0.10373599999999999" u="1"/>
        <n v="0.43354900000000002" u="1"/>
        <n v="1.0835399999999999" u="1"/>
        <n v="1.92092" u="1"/>
        <n v="0.10419399999999999" u="1"/>
        <n v="0.14374799999999999" u="1"/>
        <n v="0.26264100000000001" u="1"/>
        <n v="0.292821" u="1"/>
        <n v="0.30135000000000001" u="1"/>
        <n v="0.77737199999999995" u="1"/>
        <n v="0.84691799999999995" u="1"/>
        <n v="0.106805" u="1"/>
        <n v="0.212008" u="1"/>
        <n v="0.55681999999999998" u="1"/>
        <n v="0.59093600000000002" u="1"/>
        <n v="1.0218799999999999" u="1"/>
        <n v="2.92374" u="1"/>
        <n v="0.27308500000000002" u="1"/>
        <n v="0.105753" u="1"/>
        <n v="0.53440600000000005" u="1"/>
        <n v="1.0860700000000001" u="1"/>
        <n v="1.26332" u="1"/>
        <n v="1.8027299999999999" u="1"/>
        <n v="-0.14595" u="1"/>
        <n v="3.2175699999999998" u="1"/>
        <n v="3.5350000000000001" u="1"/>
        <n v="-0.116435" u="1"/>
        <n v="-0.10889" u="1"/>
        <n v="-3.3500000000000001E-4" u="1"/>
        <n v="0.12084300000000001" u="1"/>
        <n v="0.329237" u="1"/>
        <n v="-1.572236" u="1"/>
        <n v="0.26619900000000002" u="1"/>
        <n v="0.38106800000000002" u="1"/>
        <n v="0.47620099999999999" u="1"/>
        <n v="0.79569500000000004" u="1"/>
        <n v="8.8340000000000002E-2" u="1"/>
        <n v="38.693010000000001" u="1"/>
        <n v="-0.18121599999999999" u="1"/>
        <n v="-5.7599999999999998E-2" u="1"/>
        <n v="3.2726999999999999E-2" u="1"/>
        <n v="0.25958500000000001" u="1"/>
        <n v="0.60723800000000006" u="1"/>
        <n v="-1.4122699999999999" u="1"/>
        <n v="-4.8079999999999998E-2" u="1"/>
        <n v="5.7828999999999998E-2" u="1"/>
        <n v="0.83162000000000003" u="1"/>
        <n v="1.3865700000000001" u="1"/>
        <n v="1.50729" u="1"/>
        <n v="2.62669" u="1"/>
        <n v="-0.50904899999999997" u="1"/>
        <n v="0.210344" u="1"/>
        <n v="0.34591699999999997" u="1"/>
        <n v="3.1095700000000002" u="1"/>
        <n v="4.8596599999999999" u="1"/>
        <n v="-0.322162" u="1"/>
        <n v="9.7444000000000003E-2" u="1"/>
        <n v="0.17685699999999999" u="1"/>
        <n v="0.61970999999999998" u="1"/>
        <n v="0.45810800000000002" u="1"/>
        <n v="1.02027" u="1"/>
        <n v="1.86432" u="1"/>
        <n v="27.657" u="1"/>
        <n v="-0.93435999999999997" u="1"/>
        <n v="-0.13772499999999999" u="1"/>
        <n v="0.30885099999999999" u="1"/>
        <n v="0.849943" u="1"/>
        <n v="1.08446" u="1"/>
        <n v="2.6943999999999999" u="1"/>
        <n v="0.106548" u="1"/>
        <n v="0.18194299999999999" u="1"/>
        <n v="0.19506499999999999" u="1"/>
        <n v="-4.2585999999999999E-2" u="1"/>
        <n v="8.7508000000000002E-2" u="1"/>
        <n v="1.25658" u="1"/>
        <n v="1.3773" u="1"/>
        <n v="1.5046900000000001" u="1"/>
        <n v="2.0882000000000001" u="1"/>
        <n v="3.4084599999999998" u="1"/>
        <n v="2.8008000000000002E-2" u="1"/>
        <n v="2.2536499999999999" u="1"/>
        <n v="2.74987" u="1"/>
        <n v="-0.21418899999999999" u="1"/>
        <n v="-0.15248999999999999" u="1"/>
        <n v="-0.11611" u="1"/>
        <n v="0.160103" u="1"/>
        <n v="1.25911" u="1"/>
        <n v="-0.23583999999999999" u="1"/>
        <n v="0.45937299999999998" u="1"/>
        <n v="0.63929800000000003" u="1"/>
        <n v="0.71671600000000002" u="1"/>
        <n v="1.3232999999999999" u="1"/>
        <n v="3.2851400000000002" u="1"/>
        <n v="9.5560000000000006E-2" u="1"/>
        <n v="0.11065" u="1"/>
        <n v="0.17308899999999999" u="1"/>
        <n v="1.0253300000000001" u="1"/>
        <n v="-0.15771199999999999" u="1"/>
        <n v="9.2929999999999992E-3" u="1"/>
        <n v="0.181618" u="1"/>
        <n v="0.33570299999999997" u="1"/>
        <n v="0.14157" u="1"/>
        <n v="0.59928199999999998" u="1"/>
        <n v="0.731209" u="1"/>
        <n v="0.80862699999999998" u="1"/>
        <n v="2.0830000000000002" u="1"/>
        <n v="2.7702499999999999" u="1"/>
        <n v="-0.661829" u="1"/>
        <n v="0.18684000000000001" u="1"/>
        <n v="0.86111499999999996" u="1"/>
        <n v="1.5596099999999999" u="1"/>
        <n v="2.2113800000000001" u="1"/>
        <n v="2.8073199999999998" u="1"/>
        <n v="-0.13064999999999999" u="1"/>
        <n v="-0.12028" u="1"/>
        <n v="-0.10519000000000001" u="1"/>
        <n v="-7.8604999999999994E-2" u="1"/>
        <n v="0.13170200000000001" u="1"/>
        <n v="0.54275200000000001" u="1"/>
        <n v="0.65762100000000001" u="1"/>
        <n v="1.87191" u="1"/>
        <n v="3.5316399999999999" u="1"/>
        <n v="3.4069999999999999E-3" u="1"/>
        <n v="0.83870100000000003" u="1"/>
        <n v="1.02786" u="1"/>
        <n v="1.44655" u="1"/>
        <n v="-0.70256600000000002" u="1"/>
        <n v="9.9729999999999999E-2" u="1"/>
        <n v="7.6619999999999999" u="1"/>
        <n v="0.11482000000000001" u="1"/>
        <n v="2.5709399999999998" u="1"/>
        <n v="0.83613599999999999" u="1"/>
        <n v="1.19998" u="1"/>
        <n v="1.9875" u="1"/>
        <n v="2.2790900000000001" u="1"/>
        <n v="2.5205299999999999" u="1"/>
        <n v="-0.14229700000000001" u="1"/>
        <n v="0.18009" u="1"/>
        <n v="0.28081600000000001" u="1"/>
        <n v="1.38489" u="1"/>
        <n v="1.5056099999999999" u="1"/>
        <n v="2.5069999999999999E-2" u="1"/>
        <n v="2.6993200000000002" u="1"/>
        <n v="43.304673999999999" u="1"/>
        <n v="-9.0319999999999998E-2" u="1"/>
        <n v="2.8277000000000001" u="1"/>
        <n v="3.8438699999999999" u="1"/>
        <n v="8.9793999999999999E-2" u="1"/>
        <n v="9.7338999999999995E-2" u="1"/>
        <n v="0.153028" u="1"/>
        <n v="0.32843899999999998" u="1"/>
        <n v="0.67337899999999995" u="1"/>
        <n v="2.7517100000000001" u="1"/>
        <n v="-2.3705E-2" u="1"/>
        <n v="5.8590000000000003E-2" u="1"/>
        <n v="0.112429" u="1"/>
        <n v="0.19173699999999999" u="1"/>
        <n v="0.45768799999999998" u="1"/>
        <n v="0.59979099999999996" u="1"/>
        <n v="-0.19068499999999999" u="1"/>
        <n v="-0.16050500000000001" u="1"/>
        <n v="-5.8819000000000003E-2" u="1"/>
        <n v="0.20682700000000001" u="1"/>
        <n v="0.27852300000000002" u="1"/>
        <n v="0.44063000000000002" u="1"/>
        <n v="0.78289200000000003" u="1"/>
        <n v="1.0252600000000001" u="1"/>
        <n v="7.6262999999999997E-2" u="1"/>
        <n v="0.98436500000000005" u="1"/>
        <n v="1.21017" u="1"/>
        <n v="6.0548099999999998" u="1"/>
        <n v="22.27" u="1"/>
        <n v="-0.14407600000000001" u="1"/>
        <n v="5.9319999999999998E-3" u="1"/>
        <n v="2.0324499999999999" u="1"/>
        <n v="2.3869500000000001" u="1"/>
        <n v="-0.78251400000000004" u="1"/>
        <n v="-0.44437700000000002" u="1"/>
        <n v="6.4768000000000006E-2" u="1"/>
        <n v="9.8898E-2" u="1"/>
        <n v="0.44686599999999999" u="1"/>
        <n v="0.71794599999999997" u="1"/>
        <n v="0.82362899999999994" u="1"/>
        <n v="0.84987299999999999" u="1"/>
        <n v="2.1608299999999998" u="1"/>
        <n v="1.02779" u="1"/>
        <n v="0.13971700000000001" u="1"/>
        <n v="0.16333600000000001" u="1"/>
        <n v="0.231596" u="1"/>
        <n v="0.53736099999999998" u="1"/>
        <n v="-0.40731099999999998" u="1"/>
        <n v="-6.5868999999999997E-2" u="1"/>
        <n v="3.5539000000000001E-2" u="1"/>
        <n v="0.22293099999999999" u="1"/>
        <n v="0.31226100000000001" u="1"/>
        <n v="0.94817899999999999" u="1"/>
        <n v="1.005376" u="1"/>
        <n v="1.38995" u="1"/>
        <n v="-1.11768" u="1"/>
        <n v="-0.12879699999999999" u="1"/>
        <n v="2.6334499999999998" u="1"/>
        <n v="0.15792500000000001" u="1"/>
        <n v="0.16645399999999999" u="1"/>
        <n v="0.27978799999999998" u="1"/>
        <n v="0.902312" u="1"/>
        <n v="1.0303199999999999" u="1"/>
        <n v="1.3848199999999999" u="1"/>
        <n v="-0.13522200000000001" u="1"/>
        <n v="0.79460799999999998" u="1"/>
        <n v="1.1510400000000001" u="1"/>
        <n v="2.0528300000000002" u="1"/>
        <n v="-0.18902099999999999" u="1"/>
        <n v="0.17943999999999999" u="1"/>
        <n v="0.75715699999999997" u="1"/>
        <n v="6.7886000000000002E-2" u="1"/>
        <n v="0.19453000000000001" u="1"/>
        <n v="5.8451000000000004" u="1"/>
        <n v="-0.42399100000000001" u="1"/>
        <n v="0.233239" u="1"/>
        <n v="2.6385100000000001" u="1"/>
        <n v="-0.11262999999999999" u="1"/>
        <n v="0.120701" u="1"/>
        <n v="0.169572" u="1"/>
        <n v="0.193191" u="1"/>
        <n v="0.23980000000000001" u="1"/>
        <n v="0.59642099999999998" u="1"/>
        <n v="1.13924" u="1"/>
        <n v="4.1742999999999997" u="1"/>
        <n v="-0.30950699999999998" u="1"/>
        <n v="0.21484200000000001" u="1"/>
        <n v="0.31161100000000003" u="1"/>
        <n v="2.0949599999999999" u="1"/>
        <n v="3.67" u="1"/>
        <n v="37.820999999999998" u="1"/>
        <n v="-1.3012410000000001" u="1"/>
        <n v="-0.167181" u="1"/>
        <n v="-0.143562" u="1"/>
        <n v="1.6929799999999999" u="1"/>
        <n v="1.99095" u="1"/>
        <n v="2.51519" u="1"/>
        <n v="-0.29830000000000001" u="1"/>
        <n v="-0.16062000000000001" u="1"/>
        <n v="0.20286999999999999" u="1"/>
        <n v="0.1497" u="1"/>
        <n v="0.211399" u="1"/>
        <n v="0.41691600000000001" u="1"/>
        <n v="1.08524" u="1"/>
        <n v="-0.77455799999999997" u="1"/>
        <n v="-0.30453599999999997" u="1"/>
        <n v="-0.1168" u="1"/>
        <n v="0.21662100000000001" u="1"/>
        <n v="0.61272300000000002" u="1"/>
        <n v="2.5829" u="1"/>
        <n v="7.0179999999999999E-3" u="1"/>
        <n v="0.280781" u="1"/>
        <n v="0.13116700000000001" u="1"/>
        <n v="0.15937899999999999" u="1"/>
        <n v="0.35819899999999999" u="1"/>
        <n v="0.78538699999999995" u="1"/>
        <n v="2.29413" u="1"/>
        <n v="9.6250000000000002E-2" u="1"/>
        <n v="0.56685600000000003" u="1"/>
        <n v="0.88904899999999998" u="1"/>
        <n v="0.33846300000000001" u="1"/>
        <n v="1.26502" u="1"/>
        <n v="2.21814" u="1"/>
        <n v="2.4595799999999999" u="1"/>
        <n v="-9.0789999999999996E-2" u="1"/>
        <n v="0.631046" u="1"/>
        <n v="1.32921" u="1"/>
        <n v="2.7010200000000002" u="1"/>
        <n v="-0.165517" u="1"/>
        <n v="-5.9580000000000001E-2" u="1"/>
        <n v="0.15593599999999999" u="1"/>
        <n v="-0.94903099999999996" u="1"/>
        <n v="-0.13203000000000001" u="1"/>
        <n v="2.7163400000000002" u="1"/>
        <n v="0.19464500000000001" u="1"/>
        <n v="2.0444100000000001" u="1"/>
        <n v="0.10042" u="1"/>
        <n v="1.93435" u="1"/>
        <n v="3.8979599999999999" u="1"/>
        <n v="1.21102" u="1"/>
        <n v="-0.82038999999999995" u="1"/>
        <n v="-0.13514799999999999" u="1"/>
        <n v="1.2438849999999999" u="1"/>
        <n v="1.3959299999999999" u="1"/>
        <n v="2.2755899999999998" u="1"/>
        <n v="4.7143499999999996" u="1"/>
        <n v="-0.15876699999999999" u="1"/>
        <n v="-0.143677" u="1"/>
        <n v="0.18923400000000001" u="1"/>
        <n v="1.6463999999999999E-2" u="1"/>
        <n v="0.22794300000000001" u="1"/>
        <n v="0.77873099999999995" u="1"/>
        <n v="5.5548099999999998" u="1"/>
        <n v="0.432946" u="1"/>
        <n v="0.690106" u="1"/>
        <n v="0.32267000000000001" u="1"/>
        <n v="0.38302999999999998" u="1"/>
        <n v="0.57321599999999995" u="1"/>
        <n v="0.75631700000000002" u="1"/>
        <n v="1.09283" u="1"/>
        <n v="1.2135499999999999" u="1"/>
        <n v="1.75963" u="1"/>
        <n v="1.88035" u="1"/>
        <n v="5.2813600000000003" u="1"/>
        <n v="-0.78420400000000001" u="1"/>
        <n v="-0.24720300000000001" u="1"/>
        <n v="2.5220899999999999" u="1"/>
        <n v="4.8397000000000003E-2" u="1"/>
        <n v="4.8889000000000002E-2" u="1"/>
        <n v="0.473298" u="1"/>
        <n v="0.80623999999999996" u="1"/>
        <n v="0.38467299999999999" u="1"/>
        <n v="0.60476700000000005" u="1"/>
        <n v="-8.3972000000000005E-2" u="1"/>
        <n v="0.16605500000000001" u="1"/>
        <n v="0.19623499999999999" u="1"/>
        <n v="0.44109700000000002" u="1"/>
        <n v="0.81794199999999995" u="1"/>
        <n v="1.5140499999999999" u="1"/>
        <n v="0.53703000000000001" u="1"/>
        <n v="1.3368" u="1"/>
        <n v="7.8511999999999998E-2" u="1"/>
        <n v="0.18756999999999999" u="1"/>
        <n v="9.665E-3" u="1"/>
        <n v="0.23283999999999999" u="1"/>
        <n v="0.101147" u="1"/>
        <n v="0.19279199999999999" u="1"/>
        <n v="2.3010299999999999" u="1"/>
        <n v="0.20788200000000001" u="1"/>
        <n v="0.77005400000000002" u="1"/>
        <n v="0.94528299999999998" u="1"/>
        <n v="1.57311" u="1"/>
        <n v="3.0757599999999998" u="1"/>
        <n v="1.116425" u="1"/>
        <n v="-0.18187200000000001" u="1"/>
        <n v="-0.94490499999999999" u="1"/>
        <n v="0.10369" u="1"/>
        <n v="0.16572999999999999" u="1"/>
        <n v="0.174259" u="1"/>
        <n v="0.26521800000000001" u="1"/>
        <n v="0.384023" u="1"/>
        <n v="0.53775099999999998" u="1"/>
        <n v="0.76748899999999998" u="1"/>
        <n v="1.09276" u="1"/>
        <n v="3.0837E-2" u="1"/>
        <n v="0.12568199999999999" u="1"/>
        <n v="0.19591" u="1"/>
        <n v="0.31245600000000001" u="1"/>
        <n v="0.32098500000000002" u="1"/>
        <n v="0.87115100000000001" u="1"/>
        <n v="1.51145" u="1"/>
        <n v="-8.3140000000000006E-2" u="1"/>
        <n v="1.45492" u="1"/>
        <n v="1.7528900000000001" u="1"/>
        <n v="0.28419100000000003" u="1"/>
        <n v="0.61112699999999998" u="1"/>
        <n v="2.37182" u="1"/>
        <n v="23.35" u="1"/>
        <n v="4.4988E-2" u="1"/>
        <n v="9.7703999999999999E-2" u="1"/>
        <n v="1.27254" u="1"/>
        <n v="0.13732900000000001" u="1"/>
        <n v="2.1827700000000001" u="1"/>
        <n v="-0.15989600000000001" u="1"/>
        <n v="0.33766499999999999" u="1"/>
        <n v="1.6347" u="1"/>
        <n v="2.4476140000000002" u="1"/>
        <n v="-0.55569599999999997" u="1"/>
        <n v="-0.134938" u="1"/>
        <n v="0.106808" u="1"/>
        <n v="0.586148" u="1"/>
        <n v="1.9403300000000001" u="1"/>
        <n v="32.47" u="1"/>
        <n v="-0.26858700000000002" u="1"/>
        <n v="4.7072999999999997E-2" u="1"/>
        <n v="0.12189800000000001" u="1"/>
        <n v="0.15750500000000001" u="1"/>
        <n v="0.247416" u="1"/>
        <n v="0.55148799999999998" u="1"/>
        <n v="1.0677460000000001" u="1"/>
        <n v="1.57304" u="1"/>
        <n v="4.7565000000000003E-2" u="1"/>
        <n v="5.5109999999999999E-2" u="1"/>
        <n v="0.253361" u="1"/>
        <n v="0.25068299999999999" u="1"/>
        <n v="0.86247399999999996" u="1"/>
        <n v="-1.36496" u="1"/>
        <n v="-0.68303700000000001" u="1"/>
        <n v="-9.6414E-2" u="1"/>
        <n v="0.123457" u="1"/>
        <n v="1.0346200000000001" u="1"/>
        <n v="1.7014199999999999" u="1"/>
        <n v="2.2402199999999999" u="1"/>
        <n v="4.6436099999999998" u="1"/>
        <n v="0.104417" u="1"/>
        <n v="5.1264900000000004" u="1"/>
        <n v="0.18227399999999999" u="1"/>
        <n v="0.188835" u="1"/>
        <n v="0.32389299999999999" u="1"/>
        <n v="5.9669499999999998" u="1"/>
        <n v="-9.1411999999999993E-2" u="1"/>
        <n v="3.456E-2" u="1"/>
        <n v="4.2104999999999997E-2" u="1"/>
        <n v="0.29830600000000002" u="1"/>
        <n v="0.34554400000000002" u="1"/>
        <n v="0.69053100000000001" u="1"/>
        <n v="0.89200400000000002" u="1"/>
        <n v="1.6962900000000001" u="1"/>
        <n v="0.249195" u="1"/>
        <n v="0.31727899999999998" u="1"/>
        <n v="0.50207400000000002" u="1"/>
        <n v="0.63400100000000004" u="1"/>
        <n v="0.67730299999999999" u="1"/>
        <n v="1.15787" u="1"/>
        <n v="-0.12060800000000001" u="1"/>
        <n v="-9.4022999999999995E-2" u="1"/>
        <n v="1.94539" u="1"/>
        <n v="2.6655099999999998" u="1"/>
        <n v="0.209011" u="1"/>
        <n v="2.0562299999999998" u="1"/>
        <n v="0.19717499999999999" u="1"/>
        <n v="0.25856200000000001" u="1"/>
        <n v="0.41673300000000002" u="1"/>
        <n v="1.4507099999999999" u="1"/>
        <n v="2.9069500000000001" u="1"/>
        <n v="4.4544199999999998" u="1"/>
        <n v="0.21423300000000001" u="1"/>
        <n v="0.33663700000000002" u="1"/>
        <n v="0.60902199999999995" u="1"/>
        <n v="0.72389099999999995" u="1"/>
        <n v="4.1503300000000003" u="1"/>
        <n v="0.26047700000000001" u="1"/>
        <n v="0.47441499999999998" u="1"/>
        <n v="1.33765" u="1"/>
        <n v="-1.524856" u="1"/>
        <n v="-2.9055999999999998E-2" u="1"/>
        <n v="0.141901" u="1"/>
        <n v="2.2874099999999999" u="1"/>
        <n v="2.78363" u="1"/>
        <n v="3.3291599999999999" u="1"/>
        <n v="-0.84958900000000004" u="1"/>
        <n v="0.15043000000000001" u="1"/>
        <n v="0.242309" u="1"/>
        <n v="0.27332699999999999" u="1"/>
        <n v="2.17435" u="1"/>
        <n v="9.2300000000000004E-3" u="1"/>
        <n v="3.4144000000000001E-2" u="1"/>
        <n v="0.30809999999999998" u="1"/>
        <n v="0.31662899999999999" u="1"/>
        <n v="1.7578800000000001" u="1"/>
        <n v="2.5575100000000002" u="1"/>
        <n v="-0.13951" u="1"/>
        <n v="0.170742" u="1"/>
        <n v="0.247531" u="1"/>
        <n v="0.50077400000000005" u="1"/>
        <n v="38.630000000000003" u="1"/>
        <n v="-0.63434400000000002" u="1"/>
        <n v="3.3618000000000002E-2" u="1"/>
        <n v="0.441942" u="1"/>
        <n v="0.45047100000000001" u="1"/>
        <n v="1.58829" u="1"/>
        <n v="-0.82460999999999995" u="1"/>
        <n v="-0.29019600000000001" u="1"/>
        <n v="-0.12964200000000001" u="1"/>
        <n v="4.2652299999999999" u="1"/>
        <n v="8.5120000000000001E-2" u="1"/>
        <n v="0.11924999999999999" u="1"/>
        <n v="0.34451599999999999" u="1"/>
        <n v="-3.1068999999999999E-2" u="1"/>
        <n v="0.15876999999999999" u="1"/>
        <n v="0.16533100000000001" u="1"/>
        <n v="2.0036999999999998" u="1"/>
        <n v="22.04" u="1"/>
        <n v="0.35036699999999998" u="1"/>
        <n v="0.47835800000000001" u="1"/>
        <n v="0.42384899999999998" u="1"/>
        <n v="5.9233000000000002" u="1"/>
        <n v="-0.36138500000000001" u="1"/>
        <n v="-0.20954900000000001" u="1"/>
        <n v="1.3427100000000001" u="1"/>
        <n v="2.5389699999999999" u="1"/>
        <n v="4.0492299999999997" u="1"/>
        <n v="4.3248000000000002E-2" u="1"/>
        <n v="0.12342" u="1"/>
        <n v="0.30477199999999999" u="1"/>
        <n v="0.309365" u="1"/>
        <n v="0.33954499999999999" u="1"/>
        <n v="0.64310299999999998" u="1"/>
        <n v="-5.0529999999999999E-2" u="1"/>
        <n v="0.17563899999999999" u="1"/>
        <n v="0.33495200000000003" u="1"/>
        <n v="0.34807399999999999" u="1"/>
        <n v="0.69559099999999996" u="1"/>
        <n v="1.8769899999999999" u="1"/>
        <n v="14.420999999999999" u="1"/>
        <n v="-0.15096799999999999" u="1"/>
        <n v="1.9675000000000002E-2" u="1"/>
        <n v="0.1822" u="1"/>
        <n v="0.39990500000000001" u="1"/>
        <n v="0.44714300000000001" u="1"/>
        <n v="0.46879399999999999" u="1"/>
        <n v="2.8461400000000001" u="1"/>
        <n v="4.0746999999999998E-2" u="1"/>
        <n v="1.0472699999999999" u="1"/>
        <n v="7" u="1"/>
        <n v="0.31100800000000001" u="1"/>
        <n v="1.061763" u="1"/>
        <n v="1.09867" u="1"/>
        <n v="0.39301900000000001" u="1"/>
        <n v="0.60823099999999997" u="1"/>
        <n v="17.649999999999999" u="1"/>
        <n v="-0.16261500000000001" u="1"/>
        <n v="-4.5561999999999998E-2" u="1"/>
        <n v="0.351632" u="1"/>
        <n v="0.36016100000000001" u="1"/>
        <n v="3.4471400000000001" u="1"/>
        <n v="-0.37117899999999998" u="1"/>
        <n v="7.7317999999999998E-2" u="1"/>
        <n v="0.87793600000000005" u="1"/>
        <n v="1.10633" u="1"/>
        <n v="1.4043000000000001" u="1"/>
        <n v="2.4490000000000001E-2" u="1"/>
        <n v="4.7784700000000004" u="1"/>
        <n v="-9.9427000000000001E-2" u="1"/>
        <n v="3.2820000000000002E-2" u="1"/>
        <n v="0.220584" u="1"/>
        <n v="0.76635299999999995" u="1"/>
        <n v="0.14182700000000001" u="1"/>
        <n v="0.39657700000000001" u="1"/>
        <n v="2.3600400000000001" u="1"/>
        <n v="2.60148" u="1"/>
        <n v="0.28630100000000003" u="1"/>
        <n v="0.43135000000000001" u="1"/>
        <n v="0.470059" u="1"/>
        <n v="-0.48960599999999999" u="1"/>
        <n v="6.7381999999999997E-2" u="1"/>
        <n v="3.2260800000000001" u="1"/>
        <n v="0.217141" u="1"/>
        <n v="0.32080199999999998" u="1"/>
        <n v="1.1602600000000001" u="1"/>
        <n v="0.97111199999999998" u="1"/>
        <n v="1.0471999999999999" u="1"/>
        <n v="2.1996500000000001" u="1"/>
        <n v="-0.13733200000000001" u="1"/>
        <n v="0.190215" u="1"/>
        <n v="0.61863299999999999" u="1"/>
        <n v="4.2851900000000001" u="1"/>
        <n v="4.4104900000000002" u="1"/>
        <n v="0.18154999999999999" u="1"/>
        <n v="0.383077" u="1"/>
        <n v="0.87128000000000005" u="1"/>
        <n v="1.1113900000000001" u="1"/>
        <n v="2.0106000000000002" u="1"/>
        <n v="2.7349199999999998" u="1"/>
        <n v="2.8479800000000002" u="1"/>
        <n v="2.9288000000000002E-2" u="1"/>
        <n v="3.4379E-2" u="1"/>
        <n v="0.12837999999999999" u="1"/>
        <n v="1.5300800000000001" u="1"/>
        <n v="0.36574699999999999" u="1"/>
        <n v="1.2835099999999999" u="1"/>
        <n v="-5.9218E-2" u="1"/>
        <n v="4.1924000000000003E-2" u="1"/>
        <n v="0.195301" u="1"/>
        <n v="0.28565099999999999" u="1"/>
        <n v="0.30270900000000001" u="1"/>
        <n v="1.22698" u="1"/>
        <n v="2.4461499999999998" u="1"/>
        <n v="-9.3660999999999994E-2" u="1"/>
        <n v="2.4383919999999999" u="1"/>
        <n v="-0.24607999999999999" u="1"/>
        <n v="-0.13911100000000001" u="1"/>
        <n v="1.4938999999999999E-2" u="1"/>
        <n v="-0.14433299999999999" u="1"/>
        <n v="-0.108751" u="1"/>
        <n v="0.97620700000000005" u="1"/>
        <n v="2.67733" u="1"/>
        <n v="0.10068000000000001" u="1"/>
        <n v="0.22006999999999999" u="1"/>
        <n v="0.32206699999999999" u="1"/>
        <n v="2.3228300000000002" u="1"/>
        <n v="-0.65363599999999999" u="1"/>
        <n v="0.149842" u="1"/>
        <n v="0.54576599999999997" u="1"/>
        <n v="1.15865" u="1"/>
        <n v="1.88198" u="1"/>
        <n v="3.0471499999999998" u="1"/>
        <n v="39.124580999999999" u="1"/>
        <n v="0.26362200000000002" u="1"/>
        <n v="0.31938899999999998" u="1"/>
        <n v="1.5916699999999999" u="1"/>
        <n v="-0.14088999999999999" u="1"/>
        <n v="-0.1258" u="1"/>
        <n v="-0.11031000000000001" u="1"/>
        <n v="0.31086000000000003" u="1"/>
        <n v="0.96243500000000004" u="1"/>
        <n v="2.5036" u="1"/>
        <n v="8.9760000000000006E-2" u="1"/>
        <n v="0.148367" u="1"/>
        <n v="2.5693299999999999" u="1"/>
        <n v="0.10485" u="1"/>
        <n v="-0.16896600000000001" u="1"/>
        <n v="-2.7469E-2" u="1"/>
        <n v="0.11994" u="1"/>
        <n v="0.14505999999999999" u="1"/>
        <n v="1.1611800000000001" u="1"/>
        <n v="2.4933399999999999" u="1"/>
        <n v="3.29365" u="1"/>
        <n v="-9.2828999999999995E-2" u="1"/>
        <n v="0.17524000000000001" u="1"/>
        <n v="0.97288600000000003" u="1"/>
        <n v="1.34609" u="1"/>
        <n v="1.71492" u="1"/>
        <n v="3.1550099999999999" u="1"/>
        <n v="6.8729999999999998E-3" u="1"/>
        <n v="0.142956" u="1"/>
        <n v="0.38177699999999998" u="1"/>
        <n v="1.28956" u="1"/>
        <n v="2.26722" u="1"/>
        <n v="-0.13414000000000001" u="1"/>
        <n v="0.107393" u="1"/>
        <n v="0.114938" u="1"/>
        <n v="16.34" u="1"/>
        <n v="0.14161699999999999" u="1"/>
        <n v="0.19675500000000001" u="1"/>
        <n v="0.203316" u="1"/>
        <n v="0.31020999999999999" u="1"/>
        <n v="0.71433899999999995" u="1"/>
        <n v="1.3409599999999999" u="1"/>
        <n v="1.7097899999999999" u="1"/>
        <n v="2.3700199999999998" u="1"/>
        <n v="0.25176500000000002" u="1"/>
        <n v="1.4051499999999999" u="1"/>
        <n v="2.2569599999999999" u="1"/>
        <n v="3.0943399999999999" u="1"/>
        <n v="-0.14712600000000001" u="1"/>
        <n v="0.35936299999999999" u="1"/>
        <n v="1.2279" u="1"/>
        <n v="2.490316" u="1"/>
        <n v="-0.21404699999999999" u="1"/>
        <n v="-0.19895699999999999" u="1"/>
        <n v="-0.117023" u="1"/>
        <n v="2.0679099999999999" u="1"/>
        <n v="4.0599999999999997E-2" u="1"/>
        <n v="0.13817399999999999" u="1"/>
        <n v="0.32497500000000001" u="1"/>
        <n v="0.78132000000000001" u="1"/>
        <n v="0.144735" u="1"/>
        <n v="0.26193699999999998" u="1"/>
        <n v="0.94534200000000002" u="1"/>
        <n v="2.4377300000000002" u="1"/>
        <n v="-0.38323099999999999" u="1"/>
        <n v="-0.12859300000000001" u="1"/>
        <n v="-6.8377999999999994E-2" u="1"/>
        <n v="0.25340800000000002" u="1"/>
        <n v="0.275059" u="1"/>
        <n v="0.45028800000000002" u="1"/>
        <n v="1.1662399999999999" u="1"/>
        <n v="0.38724999999999998" u="1"/>
        <n v="0.75688500000000003" u="1"/>
        <n v="0.79100099999999995" u="1"/>
        <n v="0.60456500000000002" u="1"/>
        <n v="1.0600130000000001" u="1"/>
        <n v="1.1738999999999999" u="1"/>
        <n v="1.47187" u="1"/>
        <n v="-1.5479999999999999E-3" u="1"/>
        <n v="-0.13247600000000001" u="1"/>
        <n v="7.8007999999999994E-2" u="1"/>
        <n v="0.76219199999999998" u="1"/>
        <n v="23.12" u="1"/>
        <n v="-0.112596" u="1"/>
        <n v="0.358713" u="1"/>
        <n v="2.0882900000000002" u="1"/>
        <n v="2.3297300000000001" u="1"/>
        <n v="2.9256700000000002" u="1"/>
        <n v="0.24495400000000001" u="1"/>
        <n v="0.30879699999999999" u="1"/>
        <n v="0.72272000000000003" u="1"/>
        <n v="0.84677500000000006" u="1"/>
        <n v="1.5866999999999999E-2" u="1"/>
        <n v="0.852626" u="1"/>
        <n v="1.35368" u="1"/>
        <n v="0.11468100000000001" u="1"/>
        <n v="0.28293800000000002" u="1"/>
        <n v="4.0183999999999997E-2" u="1"/>
        <n v="0.143071" u="1"/>
        <n v="0.20477000000000001" u="1"/>
        <n v="0.23494999999999999" u="1"/>
        <n v="0.89538399999999996" u="1"/>
        <n v="2.9811399999999999" u="1"/>
        <n v="-0.13349" u="1"/>
        <n v="0.55411200000000005" u="1"/>
        <n v="0.82381700000000002" u="1"/>
        <n v="1.22783" u="1"/>
        <n v="1.9444900000000001" u="1"/>
        <n v="-0.11774999999999999" u="1"/>
        <n v="0.201463" u="1"/>
        <n v="0.36227100000000001" u="1"/>
        <n v="0.44696000000000002" u="1"/>
        <n v="0.60326500000000005" u="1"/>
        <n v="2.1223359999999998" u="1"/>
        <n v="-9.6741999999999995E-2" u="1"/>
        <n v="-9.0180999999999997E-2" u="1"/>
        <n v="1.53346" u="1"/>
        <n v="2.1961499999999998" u="1"/>
        <n v="2.67903" u="1"/>
        <n v="0.11229" u="1"/>
        <n v="0.99446000000000001" u="1"/>
        <n v="2.80741" u="1"/>
        <n v="29.9" u="1"/>
        <n v="-0.28439199999999998" u="1"/>
        <n v="-6.2030000000000002E-2" u="1"/>
        <n v="0.15141099999999999" u="1"/>
        <n v="0.37309999999999999" u="1"/>
        <n v="0.48731200000000002" u="1"/>
        <n v="0.69315499999999997" u="1"/>
        <n v="0.79883800000000005" u="1"/>
        <n v="0.90249999999999997" u="1"/>
        <n v="2.9357899999999999" u="1"/>
        <n v="18.73" u="1"/>
        <n v="-0.37493199999999999" u="1"/>
        <n v="-0.10682999999999999" u="1"/>
        <n v="0.16650100000000001" u="1"/>
        <n v="0.24985099999999999" u="1"/>
        <n v="0.92874400000000001" u="1"/>
        <n v="3.1772300000000002" u="1"/>
        <n v="-0.39199000000000001" u="1"/>
        <n v="-0.14183000000000001" u="1"/>
        <n v="6.3644999999999993E-2" u="1"/>
        <n v="0.43346000000000001" u="1"/>
        <n v="2.1507999999999998" u="1"/>
        <n v="-0.43988500000000003" u="1"/>
        <n v="-0.12192" u="1"/>
        <n v="4.9287999999999998E-2" u="1"/>
        <n v="3.2429600000000001" u="1"/>
        <n v="0.75680099999999995" u="1"/>
        <n v="1.1687000000000001" u="1"/>
        <n v="2.5710299999999999" u="1"/>
        <n v="-1.9054000000000001E-2" u="1"/>
        <n v="0.10137" u="1"/>
        <n v="0.11645999999999999" u="1"/>
        <n v="0.51919099999999996" u="1"/>
        <n v="1.23289" u="1"/>
        <n v="2.2165300000000001" u="1"/>
        <n v="-6.5729999999999997E-2" u="1"/>
        <n v="0.34188499999999999" u="1"/>
        <n v="0.500112" u="1"/>
        <n v="1.29708" u="1"/>
        <n v="1.7723" u="1"/>
        <n v="-1.267501" u="1"/>
        <n v="-0.49335899999999999" u="1"/>
        <n v="-5.4594999999999998E-2" u="1"/>
        <n v="0.85844200000000004" u="1"/>
        <n v="1.9572099999999999" u="1"/>
        <n v="2.0274800000000002" u="1"/>
        <n v="-0.63368199999999997" u="1"/>
        <n v="-0.111" u="1"/>
        <n v="1.5385200000000001" u="1"/>
        <n v="0.15961500000000001" u="1"/>
        <n v="0.27923199999999998" u="1"/>
        <n v="0.36785699999999999" u="1"/>
        <n v="1.4692000000000001" u="1"/>
        <n v="3.76797" u="1"/>
        <n v="0.10292900000000001" u="1"/>
        <n v="0.46692600000000001" u="1"/>
        <n v="0.93329499999999999" u="1"/>
        <n v="1.16456" u="1"/>
        <n v="1.3561399999999999" u="1"/>
        <n v="0.17139799999999999" u="1"/>
        <n v="0.18648799999999999" u="1"/>
        <n v="1.17889" u="1"/>
        <n v="2.3870399999999998" u="1"/>
        <n v="-0.15525600000000001" u="1"/>
        <n v="5.1339000000000003E-2" u="1"/>
        <n v="0.80519799999999997" u="1"/>
        <n v="0.84264899999999998" u="1"/>
        <n v="0.89382300000000003" u="1"/>
        <n v="2.5658300000000001" u="1"/>
        <n v="-0.32628099999999999" u="1"/>
        <n v="-0.120104" u="1"/>
        <n v="0.37409300000000001" u="1"/>
        <n v="1.95974" u="1"/>
        <n v="2.3029660000000001" u="1"/>
        <n v="3.8859999999999999E-2" u="1"/>
        <n v="0.152865" u="1"/>
        <n v="0.165987" u="1"/>
        <n v="0.34976400000000002" u="1"/>
        <n v="0.37600800000000001" u="1"/>
        <n v="0.40618799999999999" u="1"/>
        <n v="1.4152" u="1"/>
        <n v="1.89042" u="1"/>
        <n v="22.9038" u="1"/>
        <n v="0.12790699999999999" u="1"/>
        <n v="1.35867" u="1"/>
        <n v="1.47939" u="1"/>
        <n v="-0.43819999999999998" u="1"/>
        <n v="6.4371999999999999E-2" u="1"/>
        <n v="2.3472719999999998" u="1"/>
        <n v="-0.13341600000000001" u="1"/>
        <n v="-8.6549000000000001E-2" u="1"/>
        <n v="2.2790400000000002" u="1"/>
        <n v="-9.7179999999999992E-3" u="1"/>
        <n v="0.16451199999999999" u="1"/>
        <n v="0.34747099999999997" u="1"/>
        <n v="0.39077299999999998" u="1"/>
        <n v="6.0969000000000002E-2" u="1"/>
        <n v="3.6650299999999998" u="1"/>
        <n v="4.92685" u="1"/>
        <n v="0.35791499999999998" u="1"/>
        <n v="0.594553" u="1"/>
        <n v="32.58" u="1"/>
        <n v="2.6385999999999998" u="1"/>
        <n v="-0.18180399999999999" u="1"/>
        <n v="-0.17524300000000001" u="1"/>
        <n v="3.3629199999999999" u="1"/>
        <n v="8.7210000000000001" u="1"/>
        <n v="145.30000000000001" u="1"/>
        <n v="0.26901799999999998" u="1"/>
        <n v="0.28214" u="1"/>
        <n v="-1.08992" u="1"/>
        <n v="0.127582" u="1"/>
        <n v="0.675257" u="1"/>
        <n v="1.22868" u="1"/>
        <n v="1.3493999999999999" u="1"/>
        <n v="-0.14162" u="1"/>
        <n v="-0.12653" u="1"/>
        <n v="-0.11822000000000001" u="1"/>
        <n v="5.4198500000000003" u="1"/>
        <n v="-0.26882899999999998" u="1"/>
        <n v="1.23634" u="1"/>
        <n v="1.30053" u="1"/>
        <n v="0.43468299999999999" u="1"/>
        <n v="0.59910399999999997" u="1"/>
        <n v="0.10782600000000001" u="1"/>
        <n v="0.19762099999999999" u="1"/>
        <n v="0.76312599999999997" u="1"/>
        <n v="0.89505299999999999" u="1"/>
        <n v="1.47265" u="1"/>
        <n v="1.59337" u="1"/>
        <n v="2.2789000000000001" u="1"/>
        <n v="-0.10730000000000001" u="1"/>
        <n v="0.39788899999999999" u="1"/>
        <n v="0.70861700000000005" u="1"/>
        <n v="0.81227899999999997" u="1"/>
        <n v="2.52034" u="1"/>
        <n v="2.7617799999999999" u="1"/>
        <n v="27.9" u="1"/>
        <n v="-0.63284200000000002" u="1"/>
        <n v="-0.16505" u="1"/>
        <n v="-8.7276000000000006E-2" u="1"/>
        <n v="0.87263900000000005" u="1"/>
        <n v="1.7217499999999999" u="1"/>
        <n v="2.6857899999999999" u="1"/>
        <n v="-1.20804" u="1"/>
        <n v="-0.117456" u="1"/>
        <n v="-6.8236000000000005E-2" u="1"/>
        <n v="2.7094E-2" u="1"/>
        <n v="0.23422599999999999" u="1"/>
        <n v="0.26568999999999998" u="1"/>
        <n v="2.0898500000000002" u="1"/>
        <n v="7.5255000000000002E-2" u="1"/>
        <n v="0.202707" u="1"/>
        <n v="0.40221000000000001" u="1"/>
        <n v="1.5317099999999999" u="1"/>
        <n v="2.7011099999999999" u="1"/>
        <n v="0.48422100000000001" u="1"/>
        <n v="0.80971400000000004" u="1"/>
        <n v="0.91337599999999997" u="1"/>
        <n v="1.4751799999999999" u="1"/>
        <n v="-1.2029099999999999" u="1"/>
        <n v="0.41265400000000002" u="1"/>
        <n v="0.67576599999999998" u="1"/>
        <n v="1.29793" u="1"/>
        <n v="2.8799000000000001" u="1"/>
        <n v="3.3627799999999999" u="1"/>
        <n v="5.9229700000000003" u="1"/>
        <n v="-8.4885000000000002E-2" u="1"/>
        <n v="0.971715" u="1"/>
        <n v="-0.12812000000000001" u="1"/>
        <n v="7.6813999999999993E-2" u="1"/>
        <n v="0.21238599999999999" u="1"/>
        <n v="2.5777899999999998" u="1"/>
        <n v="24.2" u="1"/>
        <n v="-5.4619999999999998E-3" u="1"/>
        <n v="0.39723900000000001" u="1"/>
        <n v="0.94290600000000002" u="1"/>
        <n v="2.5931099999999998" u="1"/>
        <n v="54.204087999999999" u="1"/>
        <n v="-4.9369999999999997E-2" u="1"/>
        <n v="0.51885999999999999" u="1"/>
        <n v="0.59627799999999997" u="1"/>
        <n v="3.9637799999999999" u="1"/>
        <n v="4.5624200000000004" u="1"/>
        <n v="1.12321" u="1"/>
        <n v="1.5419" u="1"/>
        <n v="3.9586999999999997E-2" u="1"/>
        <n v="1.1746099999999999" u="1"/>
        <n v="2.4252229999999999" u="1"/>
        <n v="2.4544700000000002" u="1"/>
        <n v="0.14724400000000001" u="1"/>
        <n v="0.24765200000000001" u="1"/>
        <n v="0.429062" u="1"/>
        <n v="1.2953300000000001" u="1"/>
        <n v="3.712E-2" u="1"/>
        <n v="0.123643" u="1"/>
        <n v="0.15246599999999999" u="1"/>
        <n v="0.18398500000000001" u="1"/>
        <n v="0.22925499999999999" u="1"/>
        <n v="1.95546" u="1"/>
        <n v="-0.136324" u="1"/>
        <n v="0.60875000000000001" u="1"/>
        <n v="0.86139699999999997" u="1"/>
        <n v="4.6466799999999999" u="1"/>
        <n v="1.8424" u="1"/>
        <n v="-0.44593100000000002" u="1"/>
        <n v="2.7009699999999999" u="1"/>
        <n v="9.7632999999999998E-2" u="1"/>
        <n v="0.14902299999999999" u="1"/>
        <n v="1.29786" u="1"/>
        <n v="0.14049400000000001" u="1"/>
        <n v="0.45427099999999998" u="1"/>
        <n v="0.99661" u="1"/>
        <n v="1.5392999999999999" u="1"/>
        <n v="1.71655" u="1"/>
        <n v="2.2334100000000001" u="1"/>
        <n v="4.7041300000000001" u="1"/>
        <n v="-0.18471199999999999" u="1"/>
        <n v="-0.178151" u="1"/>
        <n v="0.58377100000000004" u="1"/>
        <n v="1.05741" u="1"/>
        <n v="1.30552" u="1"/>
        <n v="2.22315" u="1"/>
        <n v="5.9266500000000004" u="1"/>
        <n v="-0.25326599999999999" u="1"/>
        <n v="1.8887000000000001E-2" u="1"/>
        <n v="7.7540999999999999E-2" u="1"/>
        <n v="0.13048999999999999" u="1"/>
        <n v="-0.18337300000000001" u="1"/>
        <n v="5.6236000000000001E-2" u="1"/>
        <n v="0.17576" u="1"/>
        <n v="0.22236900000000001" u="1"/>
        <n v="0.22892999999999999" u="1"/>
        <n v="0.44344899999999998" u="1"/>
        <n v="-0.11473999999999999" u="1"/>
        <n v="2.1426000000000001E-2" u="1"/>
        <n v="0.197411" u="1"/>
        <n v="0.43885600000000002" u="1"/>
        <n v="2.5929700000000002" u="1"/>
        <n v="0.62833799999999995" u="1"/>
        <n v="0.699905" u="1"/>
        <n v="0.73402100000000003" u="1"/>
        <n v="2.5169800000000002" u="1"/>
        <n v="0.39353300000000002" u="1"/>
        <n v="0.863927" u="1"/>
        <n v="1.0599400000000001" u="1"/>
        <n v="1.7267399999999999" u="1"/>
        <n v="2.8241499999999999" u="1"/>
        <n v="-0.99951800000000002" u="1"/>
        <n v="6.6621E-2" u="1"/>
        <n v="1.1241300000000001" u="1"/>
        <n v="2.4696500000000001" u="1"/>
        <n v="-0.75988699999999998" u="1"/>
        <n v="0.20709" u="1"/>
        <n v="0.29610700000000001" u="1"/>
        <n v="0.36040299999999997" u="1"/>
        <n v="0.10434599999999999" u="1"/>
        <n v="0.15392" u="1"/>
        <n v="-0.167958" u="1"/>
        <n v="0.190661" u="1"/>
        <n v="0.43847799999999998" u="1"/>
        <n v="0.59750800000000004" u="1"/>
        <n v="1.2397199999999999" u="1"/>
        <n v="1.96305" u="1"/>
        <n v="0.97087500000000004" u="1"/>
        <n v="2.4089800000000001" u="1"/>
        <n v="-0.76317299999999999" u="1"/>
        <n v="1.8679000000000001E-2" u="1"/>
        <n v="0.20364699999999999" u="1"/>
        <n v="0.32793" u="1"/>
        <n v="2.1068699999999998" u="1"/>
        <n v="0.598773" u="1"/>
        <n v="0.89674299999999996" u="1"/>
        <n v="0.90795000000000003" u="1"/>
        <n v="1.47603" u="1"/>
        <n v="1.5967499999999999" u="1"/>
        <n v="0.13208" u="1"/>
        <n v="0.21543000000000001" u="1"/>
        <n v="3.0859700000000001" u="1"/>
        <n v="3.32741" u="1"/>
        <n v="4.9132800000000003" u="1"/>
        <n v="-0.12145300000000001" u="1"/>
        <n v="4.5282000000000003E-2" u="1"/>
        <n v="0.85727100000000001" u="1"/>
        <n v="0.97214" u="1"/>
        <n v="-7.3859999999999995E-2" u="1"/>
        <n v="0.145066" u="1"/>
        <n v="0.16015599999999999" u="1"/>
        <n v="2.33805" u="1"/>
        <n v="0.108448" u="1"/>
        <n v="0.122554" u="1"/>
        <n v="0.28425" u="1"/>
        <n v="0.55875699999999995" u="1"/>
        <n v="5.0360000000000002E-2" u="1"/>
        <n v="0.128637" u="1"/>
        <n v="0.21198700000000001" u="1"/>
        <n v="0.49818800000000002" u="1"/>
        <n v="0.66241899999999998" u="1"/>
        <n v="0.78313900000000003" u="1"/>
        <n v="1.4220299999999999" u="1"/>
        <n v="1.4785600000000001" u="1"/>
        <n v="1.72" u="1"/>
        <n v="1.3654999999999999" u="1"/>
        <n v="1.9115800000000001" u="1"/>
        <n v="35.347099999999998" u="1"/>
        <n v="-0.19450600000000001" u="1"/>
        <n v="-0.124639" u="1"/>
        <n v="6.7348000000000005E-2" u="1"/>
        <n v="1.18825" u="1"/>
        <n v="1.60694" u="1"/>
        <n v="2.6157119999999998" u="1"/>
        <n v="-0.61671799999999999" u="1"/>
        <n v="9.7528000000000004E-2" u="1"/>
        <n v="0.247253" u="1"/>
        <n v="0.43679299999999999" u="1"/>
        <n v="2.7129300000000001" u="1"/>
        <n v="0.33111000000000002" u="1"/>
        <n v="0.41973500000000002" u="1"/>
        <n v="0.46697300000000003" u="1"/>
        <n v="0.65247699999999997" u="1"/>
        <n v="2.8917199999999998" u="1"/>
        <n v="0.37834800000000002" u="1"/>
        <n v="0.50934299999999999" u="1"/>
        <n v="1.00587" u="1"/>
        <n v="-0.54258600000000001" u="1"/>
        <n v="-0.27449699999999999" u="1"/>
        <n v="1.7867200000000001" u="1"/>
        <n v="18.5" u="1"/>
        <n v="-0.32632800000000001" u="1"/>
        <n v="-7.9520999999999994E-2" u="1"/>
        <n v="0.203762" u="1"/>
        <n v="0.21688399999999999" u="1"/>
        <n v="0.45155800000000001" u="1"/>
        <n v="0.47320899999999999" u="1"/>
        <n v="2.2351100000000002" u="1"/>
        <n v="0.101698" u="1"/>
        <n v="0.24050299999999999" u="1"/>
        <n v="1.3629" u="1"/>
        <n v="2.8463699999999998" u="1"/>
        <n v="0.116788" u="1"/>
        <n v="0.274308" u="1"/>
        <n v="0.56511699999999998" u="1"/>
        <n v="1.72506" u="1"/>
        <n v="0.70289500000000005" u="1"/>
        <n v="0.80070600000000003" u="1"/>
        <n v="1.37056" u="1"/>
        <n v="1.4912799999999999" u="1"/>
        <n v="-0.32797100000000001" u="1"/>
        <n v="-0.32403500000000002" u="1"/>
        <n v="1.6120000000000001" u="1"/>
        <n v="0.136652" u="1"/>
        <n v="0.145181" u="1"/>
        <n v="0.48797400000000002" u="1"/>
        <n v="1.0032700000000001" u="1"/>
        <n v="1.12399" u="1"/>
        <n v="1.30124" u="1"/>
        <n v="0.110802" u="1"/>
        <n v="2.4056199999999999" u="1"/>
        <n v="2.6604000000000001" u="1"/>
        <n v="5.8621999999999996" u="1"/>
        <n v="3.4977800000000001" u="1"/>
        <n v="-0.12770000000000001" u="1"/>
        <n v="0.83608700000000002" u="1"/>
        <n v="1.67106" u="1"/>
        <n v="-0.37291600000000003" u="1"/>
        <n v="0.16994999999999999" u="1"/>
        <n v="1.9125000000000001" u="1"/>
        <n v="2.463266" u="1"/>
        <n v="0.13186999999999999" u="1"/>
        <n v="1.3037700000000001" u="1"/>
        <n v="-1.1124E-2" u="1"/>
        <n v="0.18504000000000001" u="1"/>
        <n v="0.32942500000000002" u="1"/>
        <n v="1.1907099999999999" u="1"/>
        <n v="1.6659299999999999" u="1"/>
        <n v="0.160082" u="1"/>
        <n v="0.183701" u="1"/>
        <n v="0.26245099999999999" u="1"/>
        <n v="0.27098" u="1"/>
        <n v="1.168296" u="1"/>
        <n v="2.1845599999999998" u="1"/>
        <n v="2.2976200000000002" u="1"/>
        <n v="5.4200799999999996" u="1"/>
        <n v="-1.4013199999999999" u="1"/>
        <n v="-0.13603999999999999" u="1"/>
        <n v="0.19012599999999999" u="1"/>
        <n v="0.59334699999999996" u="1"/>
        <n v="3.8726600000000002" u="1"/>
        <n v="0.21177699999999999" u="1"/>
        <n v="0.27530100000000002" u="1"/>
        <n v="4.4068000000000003E-2" u="1"/>
        <n v="0.10997" u="1"/>
        <n v="0.16516800000000001" u="1"/>
        <n v="0.94047000000000003" u="1"/>
        <n v="1.1223799999999999" u="1"/>
        <n v="1.265514" u="1"/>
        <n v="2.49173" u="1"/>
        <n v="-0.27051900000000001" u="1"/>
        <n v="0.43932300000000002" u="1"/>
        <n v="4.6905599999999996" u="1"/>
        <n v="1.00932" u="1"/>
        <n v="1.43468" u="1"/>
        <n v="-0.112055" u="1"/>
        <n v="0.55130999999999997" u="1"/>
        <n v="2.1896200000000001" u="1"/>
        <n v="2.8359700000000001" u="1"/>
        <n v="0.16828599999999999" u="1"/>
        <n v="-1.09921" u="1"/>
        <n v="1.7275199999999999" u="1"/>
        <n v="4.4439200000000003" u="1"/>
        <n v="-0.12718599999999999" u="1"/>
        <n v="0.36087000000000002" u="1"/>
        <n v="0.42122999999999999" u="1"/>
        <n v="0.64961599999999997" u="1"/>
        <n v="-9.8524E-2" u="1"/>
        <n v="-6.3409999999999994E-2" u="1"/>
        <n v="1.9124300000000001" u="1"/>
        <n v="40.824010000000001" u="1"/>
        <n v="-7.0955000000000004E-2" u="1"/>
        <n v="0.22520299999999999" u="1"/>
        <n v="0.20158400000000001" u="1"/>
        <n v="0.231764" u="1"/>
        <n v="0.99215299999999995" u="1"/>
        <n v="4.2279200000000001" u="1"/>
        <n v="6.5426999999999999E-2" u="1"/>
        <n v="-0.37085299999999999" u="1"/>
        <n v="-0.22084400000000001" u="1"/>
        <n v="0.29133100000000001" u="1"/>
        <n v="1.85843" u="1"/>
        <n v="2.7956799999999999" u="1"/>
        <n v="5.7723999999999998E-2" u="1"/>
        <n v="0.228321" u="1"/>
        <n v="0.37334200000000001" u="1"/>
        <n v="0.117258" u="1"/>
        <n v="0.32342599999999999" u="1"/>
        <n v="0.86684700000000003" u="1"/>
        <n v="-0.30819999999999997" u="1"/>
        <n v="-0.117716" u="1"/>
        <n v="0.148225" u="1"/>
        <n v="0.52224000000000004" u="1"/>
        <n v="0.812338" u="1"/>
        <n v="1.67605" u="1"/>
        <n v="-0.35543799999999998" u="1"/>
        <n v="-0.11278199999999999" u="1"/>
        <n v="-0.105237" u="1"/>
        <n v="0.26891700000000002" u="1"/>
        <n v="5.5078899999999997" u="1"/>
        <n v="-0.15570200000000001" u="1"/>
        <n v="0.13955999999999999" u="1"/>
        <n v="1.4356" u="1"/>
        <n v="2.5963699999999998" u="1"/>
        <n v="2.9138000000000002" u="1"/>
        <n v="-1.502086" u="1"/>
        <n v="0.28636" u="1"/>
        <n v="-0.11173" u="1"/>
        <n v="0.129692" u="1"/>
        <n v="0.34212700000000001" u="1"/>
        <n v="0.61212999999999995" u="1"/>
        <n v="0.84186799999999995" u="1"/>
        <n v="2.3075999999999999" u="1"/>
        <n v="23.97" u="1"/>
        <n v="0.288275" u="1"/>
        <n v="0.44578899999999999" u="1"/>
        <n v="1.4304699999999999" u="1"/>
        <n v="-0.26451999999999998" u="1"/>
        <n v="-9.9251000000000006E-2" u="1"/>
        <n v="0.211703" u="1"/>
        <n v="0.29680400000000001" u="1"/>
        <n v="0.84569799999999995" u="1"/>
        <n v="1.5511900000000001" u="1"/>
        <n v="1.9200200000000001" u="1"/>
        <n v="3.3864200000000002" u="1"/>
        <n v="6.4595E-2" u="1"/>
        <n v="1.4946600000000001" u="1"/>
        <n v="8.7230000000000002E-2" u="1"/>
        <n v="0.10231999999999999" u="1"/>
        <n v="0.91469999999999996" u="1"/>
        <n v="2.2469299999999999" u="1"/>
        <n v="0.13281000000000001" u="1"/>
        <n v="0.23321800000000001" u="1"/>
        <n v="0.26826699999999998" u="1"/>
        <n v="1.2480899999999999" u="1"/>
        <n v="2.1338699999999999" u="1"/>
        <n v="2.4883700000000002" u="1"/>
        <n v="-1.007145" u="1"/>
        <n v="-0.30487199999999998" u="1"/>
        <n v="-6.6680000000000003E-2" u="1"/>
        <n v="1.07084" u="1"/>
        <n v="1.7875000000000001" u="1"/>
        <n v="1.90822" u="1"/>
        <n v="0.38898700000000003" u="1"/>
        <n v="0.89228600000000002" u="1"/>
        <n v="1.4330000000000001" u="1"/>
        <n v="-0.37835400000000002" u="1"/>
        <n v="-0.15863099999999999" u="1"/>
        <n v="1.3764700000000001" u="1"/>
        <n v="3.7612999999999999" u="1"/>
        <n v="6.1859999999999998E-2" u="1"/>
        <n v="0.111424" u="1"/>
        <n v="0.42348799999999998" u="1"/>
        <n v="2.1236100000000002" u="1"/>
        <n v="-0.13564100000000001" u="1"/>
        <n v="8.3854999999999999E-2" u="1"/>
        <n v="0.11896900000000001" u="1"/>
        <n v="0.317805" u="1"/>
        <n v="0.976325" u="1"/>
        <n v="1.1298999999999999" u="1"/>
        <n v="2.9763099999999998" u="1"/>
        <n v="-0.49486599999999997" u="1"/>
        <n v="-1.1704000000000001E-2" u="1"/>
        <n v="0.15623999999999999" u="1"/>
        <n v="-7.0849999999999996E-2" u="1"/>
        <n v="1.1940900000000001" u="1"/>
        <n v="1.43553" u="1"/>
        <n v="2.8006000000000002" u="1"/>
        <n v="30.75" u="1"/>
        <n v="-0.12007" u="1"/>
        <n v="-8.5940000000000003E-2" u="1"/>
        <n v="9.7892999999999994E-2" u="1"/>
        <n v="140.81" u="1"/>
        <n v="-9.3484999999999999E-2" u="1"/>
        <n v="3.1789999999999999E-2" u="1"/>
        <n v="0.34109899999999999" u="1"/>
        <n v="2.9289800000000001" u="1"/>
        <n v="3.20749" u="1"/>
        <n v="-0.60307500000000003" u="1"/>
        <n v="-1.2965000000000001E-2" u="1"/>
        <n v="0.13114600000000001" u="1"/>
        <n v="0.23811499999999999" u="1"/>
        <n v="1.13243" u="1"/>
        <n v="2.4984899999999999" u="1"/>
        <n v="2.8529900000000001" u="1"/>
        <n v="4.67727" u="1"/>
        <n v="0.18953800000000001" u="1"/>
        <n v="0.31677" u="1"/>
        <n v="1.0759000000000001" u="1"/>
        <n v="2.7399300000000002" u="1"/>
        <n v="-0.33631699999999998" u="1"/>
        <n v="2.6251E-2" u="1"/>
        <n v="0.36860100000000001" u="1"/>
        <n v="0.59886700000000004" u="1"/>
        <n v="1.0193700000000001" u="1"/>
        <n v="-0.15040600000000001" u="1"/>
        <n v="-2.5149000000000001E-2" u="1"/>
        <n v="0.195963" u="1"/>
        <n v="0.33421299999999998" u="1"/>
        <n v="1.26081" u="1"/>
        <n v="1.5587800000000001" u="1"/>
        <n v="1.6795" u="1"/>
        <n v="3.6341999999999999E-2" u="1"/>
        <n v="0.23467199999999999" u="1"/>
        <n v="2.4882300000000002" u="1"/>
        <n v="-0.125448" u="1"/>
        <n v="0.24976200000000001" u="1"/>
        <n v="0.305948" u="1"/>
        <n v="0.433282" u="1"/>
        <n v="0.44181100000000001" u="1"/>
        <n v="0.73407999999999995" u="1"/>
        <n v="1.13496" u="1"/>
        <n v="1.2556799999999999" u="1"/>
        <n v="2.2621099999999998" u="1"/>
        <n v="0.201185" u="1"/>
        <n v="0.36171500000000001" u="1"/>
        <n v="0.67957100000000004" u="1"/>
        <n v="0.68875699999999995" u="1"/>
        <n v="1.0075700000000001" u="1"/>
        <n v="1.07843" u="1"/>
        <n v="1.7309000000000001" u="1"/>
        <n v="2.9864299999999999" u="1"/>
        <n v="4.1571800000000003" u="1"/>
        <n v="-0.56967999999999996" u="1"/>
        <n v="-0.342553" u="1"/>
        <n v="0.24645500000000001" u="1"/>
        <n v="0.30326999999999998" u="1"/>
        <n v="0.44372600000000001" u="1"/>
        <n v="0.62304099999999996" u="1"/>
        <n v="1.0219" u="1"/>
        <n v="1.3764000000000001" u="1"/>
        <n v="1.91581" u="1"/>
        <n v="26.36" u="1"/>
        <n v="-7.7562999999999993E-2" u="1"/>
        <n v="4.0894E-2" u="1"/>
        <n v="0.44831900000000002" u="1"/>
        <n v="1.3198700000000001" u="1"/>
        <n v="1.98" u="1"/>
        <n v="0.29906199999999999" u="1"/>
        <n v="0.86142099999999999" u="1"/>
        <n v="2.4428800000000002" u="1"/>
        <n v="0.3463" u="1"/>
        <n v="0.37647999999999998" u="1"/>
        <n v="-0.10669099999999999" u="1"/>
        <n v="-8.4056000000000006E-2" u="1"/>
        <n v="-5.5721E-2" u="1"/>
        <n v="7.2103E-2" u="1"/>
        <n v="0.29244799999999999" u="1"/>
        <n v="0.40272400000000003" u="1"/>
        <n v="1.85415" u="1"/>
        <n v="0.141265" u="1"/>
        <n v="0.82779999999999998" u="1"/>
        <n v="2.43262" u="1"/>
        <n v="-0.12512300000000001" u="1"/>
        <n v="6.3506000000000007E-2" u="1"/>
        <n v="-0.238653" u="1"/>
        <n v="-9.4212000000000004E-2" u="1"/>
        <n v="0.20086000000000001" u="1"/>
        <n v="22.66" u="1"/>
        <n v="4.3471000000000003E-2" u="1"/>
        <n v="0.115337" u="1"/>
        <n v="0.16081200000000001" u="1"/>
        <n v="0.24612999999999999" u="1"/>
        <n v="0.28556199999999998" u="1"/>
        <n v="0.35253600000000002" u="1"/>
        <n v="2.27223" u="1"/>
        <n v="0.544323" u="1"/>
        <n v="0.63879900000000001" u="1"/>
        <n v="0.67625000000000002" u="1"/>
        <n v="0.73660999999999999" u="1"/>
        <n v="2.7183660000000001" u="1"/>
        <n v="0.14438300000000001" u="1"/>
        <n v="0.26123299999999999" u="1"/>
        <n v="0.37610199999999999" u="1"/>
        <n v="0.67089399999999999" u="1"/>
        <n v="0.99510799999999999" u="1"/>
        <n v="-0.16694999999999999" u="1"/>
        <n v="-7.5746999999999995E-2" u="1"/>
        <n v="1.0202899999999999" u="1"/>
        <n v="1.19754" u="1"/>
        <n v="2.3772709999999999" u="1"/>
        <n v="3.1619999999999999" u="1"/>
        <n v="-0.36279099999999997" u="1"/>
        <n v="1.1410100000000001" u="1"/>
        <n v="-7.1469999999999997E-3" u="1"/>
        <n v="0.36068699999999998" u="1"/>
        <n v="2.3903500000000002" u="1"/>
        <n v="2.5852E-2" u="1"/>
        <n v="0.21772900000000001" u="1"/>
        <n v="1.56124" u="1"/>
        <n v="3.2277300000000002" u="1"/>
        <n v="0.60594800000000004" u="1"/>
        <n v="1.97993" u="1"/>
        <n v="-0.29095199999999999" u="1"/>
        <n v="-0.119965" u="1"/>
        <n v="1.20007" u="1"/>
        <n v="2.0882399999999999" u="1"/>
        <n v="-0.47471000000000002" u="1"/>
        <n v="0.128968" u="1"/>
        <n v="0.16767699999999999" u="1"/>
        <n v="0.54887399999999997" u="1"/>
        <n v="0.74116099999999996" u="1"/>
        <n v="2.2536900000000002" u="1"/>
        <n v="2.6368499999999999" u="1"/>
        <n v="29.44" u="1"/>
        <n v="0.12762899999999999" u="1"/>
        <n v="0.86188100000000001" u="1"/>
        <n v="0.12205000000000001" u="1"/>
        <n v="0.16436999999999999" u="1"/>
        <n v="1.68449" u="1"/>
        <n v="0.44625599999999999" u="1"/>
        <n v="0.99763800000000002" u="1"/>
        <n v="-0.208588" u="1"/>
        <n v="-0.15675700000000001" u="1"/>
        <n v="0.10195799999999999" u="1"/>
        <n v="2.0933000000000002" u="1"/>
        <n v="2.1303700000000001" u="1"/>
        <n v="2.8176199999999998" u="1"/>
        <n v="3.6549999999999998" u="1"/>
        <n v="4.1198199999999998" u="1"/>
        <n v="-0.131799" u="1"/>
        <n v="7.4388999999999997E-2" u="1"/>
        <n v="0.124593" u="1"/>
        <n v="0.31012099999999998" u="1"/>
        <n v="2.7416299999999998" u="1"/>
        <n v="9.604E-2" u="1"/>
        <n v="0.29699900000000001" u="1"/>
        <n v="0.45910600000000001" u="1"/>
        <n v="2.08304" u="1"/>
        <n v="2.9986510000000002" u="1"/>
        <n v="4.32925" u="1"/>
        <n v="-8.8953000000000004E-2" u="1"/>
        <n v="0.38753900000000002" u="1"/>
        <n v="0.77249999999999996" u="1"/>
        <n v="0.851939" u="1"/>
        <n v="2.2114199999999999" u="1"/>
        <n v="0.34615200000000002" u="1"/>
        <n v="0.46102100000000001" u="1"/>
        <n v="-0.53855399999999998" u="1"/>
        <n v="-0.52936799999999995" u="1"/>
        <n v="-0.29681000000000002" u="1"/>
        <n v="-0.13491700000000001" u="1"/>
        <n v="3.1771799999999999" u="1"/>
        <n v="-0.38735000000000003" u="1"/>
        <n v="-9.1564000000000006E-2" u="1"/>
        <n v="2.85975" u="1"/>
        <n v="5.0956999999999999" u="1"/>
        <n v="0.187664" u="1"/>
        <n v="0.55140400000000001" u="1"/>
        <n v="0.83029500000000001" u="1"/>
        <n v="1.01509" u="1"/>
        <n v="-0.17152200000000001" u="1"/>
        <n v="0.132526" u="1"/>
        <n v="0.22440499999999999" u="1"/>
        <n v="0.53817599999999999" u="1"/>
        <n v="0.86238999999999999" u="1"/>
        <n v="1.07928" u="1"/>
        <n v="1.2" u="1"/>
        <n v="-1.2257" u="1"/>
        <n v="-1.16917" u="1"/>
        <n v="0.10014199999999999" u="1"/>
        <n v="0.20721100000000001" u="1"/>
        <n v="1.3849100000000001" u="1"/>
        <n v="1.62635" u="1"/>
        <n v="3.8285900000000002" u="1"/>
        <n v="6.5028000000000002E-2" u="1"/>
        <n v="7.2572999999999999E-2" u="1"/>
        <n v="-0.13669600000000001" u="1"/>
        <n v="-6.9199999999999999E-3" u="1"/>
        <n v="5.4244000000000001E-2" u="1"/>
        <n v="0.12711500000000001" u="1"/>
        <n v="0.30679299999999998" u="1"/>
        <n v="0.319915" u="1"/>
        <n v="2.4476599999999999" u="1"/>
        <n v="0.27393499999999998" u="1"/>
        <n v="0.358624" u="1"/>
        <n v="1.5004999999999999" u="1"/>
        <n v="1.91919" u="1"/>
        <n v="-0.164772" u="1"/>
        <n v="-0.15624299999999999" u="1"/>
        <n v="0.28705700000000001" u="1"/>
        <n v="1.2025300000000001" u="1"/>
        <n v="0.14863000000000001" u="1"/>
        <n v="0.16372" u="1"/>
        <n v="0.17881" u="1"/>
        <n v="0.11679100000000001" u="1"/>
        <n v="0.138762" u="1"/>
        <n v="0.49219400000000002" u="1"/>
        <n v="2.8698700000000001" u="1"/>
        <n v="-0.10477" u="1"/>
        <n v="0.28476400000000002" u="1"/>
        <n v="1.5595600000000001" u="1"/>
        <n v="2.4023099999999999" u="1"/>
        <n v="20.66" u="1"/>
        <n v="-0.118876" u="1"/>
        <n v="0.205683" u="1"/>
        <n v="0.98766100000000001" u="1"/>
        <n v="1.4464999999999999" u="1"/>
        <n v="1.74447" u="1"/>
        <n v="1.9217200000000001" u="1"/>
        <n v="5.7035999999999998" u="1"/>
        <n v="-1.5218970000000001" u="1"/>
        <n v="-0.32136900000000002" u="1"/>
        <n v="-0.142932" u="1"/>
        <n v="-0.12981000000000001" u="1"/>
        <n v="1.68794" u="1"/>
        <n v="8.4220000000000003E-2" u="1"/>
        <n v="2.5051100000000002" u="1"/>
        <n v="3.5839300000000001" u="1"/>
        <n v="6.4196000000000003E-2" u="1"/>
        <n v="0.1144" u="1"/>
        <n v="0.33823799999999998" u="1"/>
        <n v="0.470165" u="1"/>
        <n v="1.1434" u="1"/>
        <n v="0.101921" u="1"/>
        <n v="0.15563099999999999" u="1"/>
        <n v="0.20224" u="1"/>
        <n v="0.21733" u="1"/>
        <n v="0.23241999999999999" u="1"/>
        <n v="0.31658700000000001" u="1"/>
        <n v="0.81571800000000005" u="1"/>
        <n v="1.08687" u="1"/>
        <n v="0.185811" u="1"/>
        <n v="0.200901" u="1"/>
        <n v="1.03034" u="1"/>
        <n v="2.68588" u="1"/>
        <n v="5.5349300000000001" u="1"/>
        <n v="-0.43060999999999999" u="1"/>
        <n v="0.49766700000000003" u="1"/>
        <n v="1.86772" u="1"/>
        <n v="0.79407399999999995" u="1"/>
        <n v="2.4597600000000002" u="1"/>
        <n v="3.55192" u="1"/>
        <n v="-1.3616699999999999" u="1"/>
        <n v="4.0822999999999998E-2" u="1"/>
        <n v="5.8380000000000001E-2" u="1"/>
        <n v="8.8389999999999996E-2" u="1"/>
        <n v="0.15218799999999999" u="1"/>
        <n v="0.37006099999999997" u="1"/>
        <n v="-9.5408999999999994E-2" u="1"/>
        <n v="0.10348" u="1"/>
        <n v="0.16531000000000001" u="1"/>
        <n v="0.16727800000000001" u="1"/>
        <n v="0.182368" u="1"/>
        <n v="0.28996499999999997" u="1"/>
        <n v="0.86028499999999997" u="1"/>
        <n v="1.2666500000000001" u="1"/>
        <n v="0.18892900000000001" u="1"/>
        <n v="0.34179599999999999" u="1"/>
        <n v="0.77166000000000001" u="1"/>
        <n v="4.1743800000000002" u="1"/>
        <n v="2.0950000000000002" u="1"/>
        <n v="-0.73918700000000004" u="1"/>
        <n v="0.133655" u="1"/>
        <n v="0.31593700000000002" u="1"/>
        <n v="0.34611700000000001" u="1"/>
        <n v="0.269957" u="1"/>
        <n v="0.20713699999999999" u="1"/>
        <n v="0.466837" u="1"/>
        <n v="0.48848799999999998" u="1"/>
        <n v="1.1983200000000001" u="1"/>
        <n v="2.5676199999999998" u="1"/>
        <n v="3.4049999999999998" u="1"/>
        <n v="9.2560000000000003E-2" u="1"/>
        <n v="1.0852599999999999" u="1"/>
        <n v="1.98584" u="1"/>
        <n v="4.1065300000000002" u="1"/>
        <n v="-0.39316600000000002" u="1"/>
        <n v="-0.134518" u="1"/>
        <n v="-0.122214" u="1"/>
        <n v="0.11414299999999999" u="1"/>
        <n v="0.15842400000000001" u="1"/>
        <n v="0.71" u="1"/>
        <n v="2.5202900000000001" u="1"/>
        <n v="-1.491492" u="1"/>
        <n v="0.12690499999999999" u="1"/>
        <n v="0.30637300000000001" u="1"/>
        <n v="0.36279699999999998" u="1"/>
        <n v="2.6486700000000001" u="1"/>
        <n v="4.1639799999999996" u="1"/>
        <n v="-9.4576999999999994E-2" u="1"/>
        <n v="0.102648" u="1"/>
        <n v="0.14855599999999999" u="1"/>
        <n v="0.252521" u="1"/>
        <n v="2.03939" u="1"/>
        <n v="0.299759" u="1"/>
        <n v="0.61016800000000004" u="1"/>
        <n v="-0.12475700000000001" u="1"/>
        <n v="2.62507" u="1"/>
        <n v="0.215341" u="1"/>
        <n v="0.37756200000000001" u="1"/>
        <n v="-8.8591000000000003E-2" u="1"/>
        <n v="6.2024000000000003E-2" u="1"/>
        <n v="0.45957300000000001" u="1"/>
        <n v="0.99802800000000003" u="1"/>
        <n v="1.50135" u="1"/>
        <n v="2.3989500000000001" u="1"/>
        <n v="-0.118771" u="1"/>
        <n v="0.14377400000000001" u="1"/>
        <n v="0.40506399999999998" u="1"/>
        <n v="0.80371999999999999" u="1"/>
        <n v="1.5655399999999999" u="1"/>
        <n v="-0.13419300000000001" u="1"/>
        <n v="0.465424" u="1"/>
        <n v="0.54571700000000001" u="1"/>
        <n v="0.79836399999999996" u="1"/>
        <n v="1.09032" u="1"/>
        <n v="1.50901" u="1"/>
        <n v="-1.23674" u="1"/>
        <n v="-0.524451" u="1"/>
        <n v="0.14166999999999999" u="1"/>
        <n v="0.37067600000000001" u="1"/>
        <n v="0.15676000000000001" u="1"/>
        <n v="0.20202999999999999" u="1"/>
        <n v="0.26040000000000002" u="1"/>
        <n v="0.32075999999999999" u="1"/>
        <n v="2.27563" u="1"/>
        <n v="2.4544199999999998" u="1"/>
        <n v="0.14689199999999999" u="1"/>
        <n v="0.16198199999999999" u="1"/>
        <n v="3.85067" u="1"/>
        <n v="-0.38754499999999997" u="1"/>
        <n v="-9.3744999999999995E-2" u="1"/>
        <n v="0.18363299999999999" u="1"/>
        <n v="0.57524699999999995" u="1"/>
        <n v="1.5038800000000001" u="1"/>
        <n v="3.5332400000000002" u="1"/>
        <n v="0.11487" u="1"/>
        <n v="0.122415" u="1"/>
        <n v="2.1523099999999999" u="1"/>
        <n v="4.1637000000000004" u="1"/>
        <n v="-1.06202" u="1"/>
        <n v="9.4846E-2" u="1"/>
        <n v="0.71045999999999998" u="1"/>
        <n v="2.7635700000000001" u="1"/>
        <n v="0.19528000000000001" u="1"/>
        <n v="0.324318" u="1"/>
        <n v="0.80625000000000002" u="1"/>
        <n v="-0.13908999999999999" u="1"/>
        <n v="-0.125968" u="1"/>
        <n v="-0.1245" u="1"/>
        <n v="0.44503799999999999" u="1"/>
        <n v="0.65393000000000001" u="1"/>
        <n v="1.2726299999999999" u="1"/>
        <n v="1.6913199999999999" u="1"/>
        <n v="-0.15418000000000001" u="1"/>
        <n v="-0.34118700000000002" u="1"/>
        <n v="-0.21454000000000001" u="1"/>
        <n v="0.42770799999999998" u="1"/>
        <n v="8.4909999999999999E-2" u="1"/>
        <n v="0.11904000000000001" u="1"/>
        <n v="0.22004899999999999" u="1"/>
        <n v="0.25707200000000002" u="1"/>
        <n v="0.29578100000000002" u="1"/>
        <n v="0.41917900000000002" u="1"/>
        <n v="1.5654699999999999" u="1"/>
        <n v="2.911E-3" u="1"/>
        <n v="0.1" u="1"/>
        <n v="0.243668" u="1"/>
        <n v="0.54366099999999995" u="1"/>
        <n v="1.2675000000000001" u="1"/>
        <n v="2.4512" u="1"/>
        <n v="8.4469999999999996E-3" u="1"/>
        <n v="0.28916700000000001" u="1"/>
        <n v="0.29769600000000002" u="1"/>
        <n v="0.442745" u="1"/>
        <n v="0.74382000000000004" u="1"/>
        <n v="0.88493299999999997" u="1"/>
        <n v="2.1120199999999998" u="1"/>
        <n v="-0.13234000000000001" u="1"/>
        <n v="-9.4539999999999999E-2" u="1"/>
        <n v="2.1118999999999999E-2" u="1"/>
        <n v="2.40387" u="1"/>
        <n v="-0.17747399999999999" u="1"/>
        <n v="-0.101033" u="1"/>
        <n v="-2.4760000000000001E-2" u="1"/>
        <n v="-6.5370000000000003E-3" u="1"/>
        <n v="0.16999700000000001" u="1"/>
        <n v="0.75629199999999996" u="1"/>
        <n v="0.87116099999999996" u="1"/>
        <n v="1.5680000000000001" u="1"/>
        <n v="-0.16894500000000001" u="1"/>
        <n v="-0.123668" u="1"/>
        <n v="-0.116123" u="1"/>
        <n v="0.76214300000000001" u="1"/>
        <n v="1.5114700000000001" u="1"/>
        <n v="-0.38383899999999999" u="1"/>
        <n v="-0.111189" u="1"/>
        <n v="0.45483200000000001" u="1"/>
        <n v="1.69638" u="1"/>
        <n v="1.8170999999999999" u="1"/>
        <n v="2.23014" u="1"/>
        <n v="0.17508299999999999" u="1"/>
        <n v="0.26227299999999998" u="1"/>
        <n v="0.18820500000000001" u="1"/>
        <n v="0.34034799999999998" u="1"/>
        <n v="0.437502" u="1"/>
        <n v="0.85738899999999996" u="1"/>
        <n v="1.15184" u="1"/>
        <n v="0.32722600000000002" u="1"/>
        <n v="0.49786200000000003" u="1"/>
        <n v="-0.17072399999999999" u="1"/>
        <n v="-0.12545400000000001" u="1"/>
        <n v="-1.0172E-2" u="1"/>
        <n v="1.1595" u="1"/>
        <n v="3.44042" u="1"/>
        <n v="0.90452100000000002" u="1"/>
        <n v="2.5897000000000001" u="1"/>
        <n v="6.3002000000000002E-2" u="1"/>
        <n v="6.97" u="1"/>
        <n v="0.35904900000000001" u="1"/>
        <n v="0.47391800000000001" u="1"/>
        <n v="0.81535199999999997" u="1"/>
        <n v="-0.137101" u="1"/>
        <n v="7.3158000000000001E-2" u="1"/>
        <n v="2.57944" u="1"/>
        <n v="2.7838099999999999" u="1"/>
        <n v="0.143375" u="1"/>
        <n v="1.46" u="1"/>
        <n v="2.2249400000000001" u="1"/>
        <n v="3.30376" u="1"/>
        <n v="-0.31162200000000001" u="1"/>
        <n v="1.5807199999999999" u="1"/>
        <n v="1.9994099999999999" u="1"/>
        <n v="5.7291000000000002E-2" u="1"/>
        <n v="17.0288" u="1"/>
        <n v="0.17998" u="1"/>
        <n v="0.193102" u="1"/>
        <n v="0.24823999999999999" u="1"/>
        <n v="0.43023800000000001" u="1"/>
        <n v="0.79955900000000002" u="1"/>
        <n v="1.63212" u="1"/>
        <n v="-0.11685" u="1"/>
        <n v="-0.10176" u="1"/>
        <n v="0.124921" u="1"/>
        <n v="0.32389800000000002" u="1"/>
        <n v="0.49912699999999999" u="1"/>
        <n v="0.831654" u="1"/>
        <n v="1.138528" u="1"/>
        <n v="-0.12439500000000001" u="1"/>
        <n v="-9.6825999999999995E-2" u="1"/>
        <n v="0.71678500000000001" u="1"/>
        <n v="2.23" u="1"/>
        <n v="3.6633200000000001" u="1"/>
        <n v="-0.29352899999999998" u="1"/>
        <n v="-0.16053100000000001" u="1"/>
        <n v="9.6299999999999997E-2" u="1"/>
        <n v="1.4625300000000001" u="1"/>
        <n v="2.11694" u="1"/>
        <n v="0.261245" u="1"/>
        <n v="0.11139" u="1"/>
        <n v="0.12795999999999999" u="1"/>
        <n v="0.22639999999999999" u="1"/>
        <n v="0.29142499999999999" u="1"/>
        <n v="-1.2477799999999999" u="1"/>
        <n v="0.21983900000000001" u="1"/>
        <n v="0.89529999999999998" u="1"/>
        <n v="0.17979100000000001" u="1"/>
        <n v="4.3292000000000002" u="1"/>
        <n v="-0.12102" u="1"/>
        <n v="1.3942000000000001" u="1"/>
        <n v="4.9329999999999999E-2" u="1"/>
        <n v="9.2924999999999994E-2" u="1"/>
        <n v="3.4422600000000001" u="1"/>
        <n v="7.2900999999999994E-2" u="1"/>
        <n v="0.50280499999999995" u="1"/>
        <n v="0.12973899999999999" u="1"/>
        <n v="0.60061600000000004" u="1"/>
        <n v="1.87862" u="1"/>
        <n v="4.3866500000000004" u="1"/>
        <n v="-8.8449E-2" u="1"/>
        <n v="-7.0020000000000004E-3" u="1"/>
        <n v="0.1363" u="1"/>
        <n v="0.38158700000000001" u="1"/>
        <n v="1.1552899999999999" u="1"/>
        <n v="1.45326" u="1"/>
        <n v="0.27524700000000002" u="1"/>
        <n v="0.74222399999999999" u="1"/>
        <n v="1.09876" u="1"/>
        <n v="1.39673" u="1"/>
        <n v="2.7229999999999999" u="1"/>
        <n v="-0.173957" u="1"/>
        <n v="-7.5969999999999996E-2" u="1"/>
        <n v="0.40296599999999999" u="1"/>
        <n v="2.1641300000000001" u="1"/>
        <n v="4.0865200000000002" u="1"/>
        <n v="3.4349999999999999E-2" u="1"/>
        <n v="0.172905" u="1"/>
        <n v="0.29269000000000001" u="1"/>
        <n v="2.4712999999999998" u="1"/>
        <n v="-3.4086999999999999E-2" u="1"/>
        <n v="0.21817500000000001" u="1"/>
        <n v="0.30121900000000001" u="1"/>
        <n v="1.041142" u="1"/>
        <n v="1.1501600000000001" u="1"/>
        <n v="2.1794500000000001" u="1"/>
        <n v="2.3819050000000002" u="1"/>
        <n v="7.5674999999999999" u="1"/>
        <n v="0.765903" u="1"/>
        <n v="0.93194600000000005" u="1"/>
        <n v="1.0370999999999999" u="1"/>
        <n v="1.33507" u="1"/>
        <n v="3.1956199999999999" u="1"/>
        <n v="-6.9984000000000005E-2" u="1"/>
        <n v="-1.8884000000000001E-2" u="1"/>
        <n v="1.9453400000000001" u="1"/>
        <n v="-0.16720699999999999" u="1"/>
        <n v="-3.1620000000000002E-2" u="1"/>
        <n v="0.31598399999999999" u="1"/>
        <n v="0.80384900000000004" u="1"/>
        <n v="1.1012900000000001" u="1"/>
        <n v="1.1723129999999999" u="1"/>
        <n v="1.0319700000000001" u="1"/>
        <n v="3.007E-2" u="1"/>
        <n v="6.4523999999999998E-2" u="1"/>
        <n v="0.107183" u="1"/>
        <n v="0.26147500000000001" u="1"/>
        <n v="0.98772000000000004" u="1"/>
        <n v="-0.31120199999999998" u="1"/>
        <n v="-0.18019299999999999" u="1"/>
        <n v="1.3375999999999999" u="1"/>
        <n v="1.63557" u="1"/>
        <n v="2.2502399999999998" u="1"/>
        <n v="0.38678800000000002" u="1"/>
        <n v="1.16035" u="1"/>
        <n v="1.2810699999999999" u="1"/>
        <n v="-0.23202400000000001" u="1"/>
        <n v="-0.109268" u="1"/>
        <n v="2.73312" u="1"/>
        <n v="7.3627999999999999E-2" u="1"/>
        <n v="0.27623999999999999" u="1"/>
        <n v="0.64973400000000003" u="1"/>
        <n v="-2.8441999999999999E-2" u="1"/>
        <n v="0.45146900000000001" u="1"/>
        <n v="0.55192300000000005" u="1"/>
        <n v="-0.86711700000000003" u="1"/>
        <n v="0.15940499999999999" u="1"/>
        <n v="0.43632599999999999" u="1"/>
        <n v="0.61026199999999997" u="1"/>
        <n v="2.1135799999999998" u="1"/>
        <n v="5.4301000000000004" u="1"/>
        <n v="-0.25899299999999997" u="1"/>
        <n v="-8.9176000000000005E-2" u="1"/>
        <n v="4.0460999999999997E-2" u="1"/>
        <n v="0.29980600000000002" u="1"/>
        <n v="0.36016599999999999" u="1"/>
        <n v="1.34013" u="1"/>
        <n v="5.8018E-2" u="1"/>
        <n v="0.16583000000000001" u="1"/>
        <n v="0.11883000000000001" u="1"/>
        <n v="0.21766099999999999" u="1"/>
        <n v="1.335" u="1"/>
        <n v="0.105367" u="1"/>
        <n v="1.8744099999999999" u="1"/>
        <n v="3.3238599999999998" u="1"/>
        <n v="-0.11337" u="1"/>
        <n v="-9.8280000000000006E-2" u="1"/>
        <n v="-4.5275999999999997E-2" u="1"/>
        <n v="8.6327000000000001E-2" u="1"/>
        <n v="0.30144900000000002" u="1"/>
        <n v="1.5764400000000001" u="1"/>
        <n v="2.4731399999999999" u="1"/>
        <n v="1.1654100000000001" u="1"/>
        <n v="1.8820699999999999" u="1"/>
        <n v="3.80674" u="1"/>
        <n v="-0.13192000000000001" u="1"/>
        <n v="4.1743300000000003" u="1"/>
        <n v="9.282E-2" u="1"/>
        <n v="0.17613799999999999" u="1"/>
        <n v="0.23783699999999999" u="1"/>
        <n v="0.37072300000000002" u="1"/>
        <n v="1.2168099999999999" u="1"/>
        <n v="0.10791000000000001" u="1"/>
        <n v="0.25585400000000003" u="1"/>
        <n v="0.29062700000000002" u="1"/>
        <n v="0.316214" u="1"/>
        <n v="0.44814100000000001" u="1"/>
        <n v="4.8628099999999996" u="1"/>
        <n v="-7.2270000000000001E-2" u="1"/>
        <n v="0.14921200000000001" u="1"/>
        <n v="0.20435" u="1"/>
        <n v="0.38969599999999999" u="1"/>
        <n v="-1.0770999999999999E-2" u="1"/>
        <n v="0.17283100000000001" u="1"/>
        <n v="0.203011" u="1"/>
        <n v="0.85625300000000004" u="1"/>
        <n v="2.3651399999999998" u="1"/>
        <n v="2.4782000000000002" u="1"/>
        <n v="-0.30749599999999999" u="1"/>
        <n v="-8.2425999999999999E-2" u="1"/>
        <n v="6.6809999999999994E-2" u="1"/>
        <n v="0.67900300000000002" u="1"/>
        <n v="1.46591" u="1"/>
        <n v="2.2520799999999999" u="1"/>
        <n v="0.13067899999999999" u="1"/>
        <n v="0.305392" u="1"/>
        <n v="0.200907" u="1"/>
        <n v="9.6990000000000007E-2" u="1"/>
        <n v="0.11208" u="1"/>
        <n v="0.16742000000000001" u="1"/>
        <n v="0.26400499999999999" u="1"/>
        <n v="2.55925" u="1"/>
        <n v="-7.6439999999999994E-2" u="1"/>
        <n v="0.38472499999999998" u="1"/>
        <n v="0.857518" u="1"/>
        <n v="1.2270000000000001" u="1"/>
        <n v="1.9436599999999999" u="1"/>
        <n v="-9.153E-2" u="1"/>
        <n v="1.1637999999999999" u="1"/>
        <n v="1.5891599999999999" u="1"/>
        <n v="1.88713" u="1"/>
        <n v="2.61164" u="1"/>
        <n v="3.2075800000000001" u="1"/>
        <n v="0.21255399999999999" u="1"/>
        <n v="-1.555E-2" u="1"/>
        <n v="0.265648" u="1"/>
        <n v="0.58524799999999999" u="1"/>
        <n v="2.32287" u="1"/>
        <n v="-0.171454" u="1"/>
        <n v="3.2118000000000001E-2" u="1"/>
        <n v="0.121184" u="1"/>
        <n v="0.12589700000000001" u="1"/>
        <n v="9.3615000000000004E-2" u="1"/>
        <n v="0.24795600000000001" u="1"/>
        <n v="1.5275000000000001" u="1"/>
        <n v="-0.109163" u="1"/>
        <n v="2.7297600000000002" u="1"/>
        <n v="-0.221946" u="1"/>
        <n v="2.2622" u="1"/>
        <n v="0.137544" u="1"/>
        <n v="0.36701699999999998" u="1"/>
        <n v="0.45564199999999999" u="1"/>
        <n v="7.6077000000000004" u="1"/>
        <n v="0.40572599999999998" u="1"/>
        <n v="1.09701" u="1"/>
        <n v="4.0053799999999997" u="1"/>
        <n v="0.26527000000000001" u="1"/>
        <n v="0.42737700000000001" u="1"/>
        <n v="0.95785900000000002" u="1"/>
        <n v="2.6064400000000001" u="1"/>
        <n v="3.68526" u="1"/>
        <n v="-3.4431999999999997E-2" u="1"/>
        <n v="0.78263000000000005" u="1"/>
        <n v="1.94872" u="1"/>
        <n v="0.132133" u="1"/>
        <n v="0.208922" u="1"/>
        <n v="2.4173900000000001" u="1"/>
        <n v="0.17084199999999999" u="1"/>
        <n v="0.36865999999999999" u="1"/>
        <n v="1.9435899999999999" u="1"/>
        <n v="0.17740300000000001" u="1"/>
        <n v="0.420491" u="1"/>
        <n v="-1.2943E-2" u="1"/>
        <n v="0.152445" u="1"/>
        <n v="0.54830599999999996" u="1"/>
        <n v="1.4617" u="1"/>
        <n v="2.3700600000000001" u="1"/>
        <n v="-0.213092" u="1"/>
        <n v="5.0740000000000004E-3" u="1"/>
        <n v="0.46964400000000001" u="1"/>
        <n v="1.2279199999999999" u="1"/>
        <n v="-0.188134" u="1"/>
        <n v="2.6268199999999999" u="1"/>
        <n v="5.3810999999999998E-2" u="1"/>
        <n v="0.17396" u="1"/>
        <n v="0.19561100000000001" u="1"/>
        <n v="0.32038699999999998" u="1"/>
        <n v="2.3932030000000002" u="1"/>
        <n v="2.5508299999999999" u="1"/>
        <n v="0.133912" u="1"/>
        <n v="0.24940999999999999" u="1"/>
        <n v="0.94737300000000002" u="1"/>
        <n v="1.40004" u="1"/>
        <n v="5.8011999999999997" u="1"/>
        <n v="26.171099999999999" u="1"/>
        <n v="0.29212199999999999" u="1"/>
        <n v="0.84754099999999999" u="1"/>
        <n v="1.7622" u="1"/>
        <n v="1.8829199999999999" u="1"/>
        <n v="3.2124999999999999" u="1"/>
        <n v="3.5670000000000002" u="1"/>
        <n v="-0.169601" u="1"/>
        <n v="1.1662600000000001" u="1"/>
        <n v="1.4077" u="1"/>
        <n v="2.5034999999999998" u="1"/>
        <n v="2.6165600000000002" u="1"/>
        <n v="-0.522949" u="1"/>
        <n v="-1.9819E-2" u="1"/>
        <n v="0.10443" u="1"/>
        <n v="0.228909" u="1"/>
        <n v="0.39157599999999998" u="1"/>
        <n v="0.11099100000000001" u="1"/>
        <n v="0.17573900000000001" u="1"/>
        <n v="0.26358500000000001" u="1"/>
        <n v="0.58697299999999997" u="1"/>
        <n v="2.7973300000000001" u="1"/>
        <n v="-0.43670999999999999" u="1"/>
        <n v="0.32000899999999999" u="1"/>
        <n v="1.22532" u="1"/>
        <n v="3.57206" u="1"/>
        <n v="-0.52825599999999995" u="1"/>
        <n v="-0.46689000000000003" u="1"/>
        <n v="-0.14316799999999999" u="1"/>
        <n v="0.26550000000000001" u="1"/>
        <n v="1.16879" u="1"/>
        <n v="3.4590000000000001" u="1"/>
        <n v="0.38468999999999998" u="1"/>
        <n v="2.67401" u="1"/>
        <n v="-0.375587" u="1"/>
        <n v="0.330181" u="1"/>
        <n v="0.84624100000000002" u="1"/>
        <n v="-0.223075" u="1"/>
        <n v="-0.146286" u="1"/>
        <n v="0.18407899999999999" u="1"/>
        <n v="1.94451" u="1"/>
        <n v="-0.16137599999999999" u="1"/>
        <n v="-7.2959999999999997E-2" u="1"/>
        <n v="0.30191600000000002" u="1"/>
        <n v="0.58621699999999999" u="1"/>
        <n v="1.7672600000000001" u="1"/>
        <n v="2.7550599999999998" u="1"/>
        <n v="-0.78216799999999997" u="1"/>
        <n v="-0.15806899999999999" u="1"/>
        <n v="6.4889000000000002E-2" u="1"/>
        <n v="4.2987900000000003" u="1"/>
        <n v="0.24233499999999999" u="1"/>
        <n v="0.99649100000000002" u="1"/>
        <n v="1.4641599999999999" u="1"/>
        <n v="2.32457" u="1"/>
        <n v="-0.102088" u="1"/>
        <n v="7.5045000000000001E-2" u="1"/>
        <n v="8.2589999999999997E-2" u="1"/>
        <n v="0.29503000000000001" u="1"/>
        <n v="0.659049" u="1"/>
        <n v="1.1096600000000001" u="1"/>
        <n v="1.23038" u="1"/>
        <n v="0.54418" u="1"/>
        <n v="1.4718199999999999" u="1"/>
        <n v="1.8905099999999999" u="1"/>
        <n v="-1.2560800000000001" u="1"/>
        <n v="1.0009999999999999E-3" u="1"/>
        <n v="0.72526000000000002" u="1"/>
        <n v="0.26255699999999998" u="1"/>
        <n v="2.5265029999999999" u="1"/>
        <n v="3.5975000000000001" u="1"/>
        <n v="2.6841300000000001" u="1"/>
        <n v="0.15223500000000001" u="1"/>
        <n v="0.205405" u="1"/>
        <n v="0.21393400000000001" u="1"/>
        <n v="0.22705600000000001" u="1"/>
        <n v="0.617012" u="1"/>
        <n v="1.1435150000000001" u="1"/>
        <n v="2.5710700000000002" u="1"/>
        <n v="3.58724" u="1"/>
        <n v="3.89133" u="1"/>
        <n v="-9.8712999999999995E-2" u="1"/>
        <n v="1.17638" u="1"/>
        <n v="-0.33978599999999998" u="1"/>
        <n v="1.0489900000000001" u="1"/>
        <n v="0.10671600000000001" u="1"/>
        <n v="0.13173399999999999" u="1"/>
        <n v="0.180311" u="1"/>
        <n v="2.4477500000000001" u="1"/>
        <n v="0.101782" u="1"/>
        <n v="0.10932699999999999" u="1"/>
        <n v="0.15535299999999999" u="1"/>
        <n v="0.35474" u="1"/>
        <n v="1.8055000000000002E-2" u="1"/>
        <n v="0.42822199999999999" u="1"/>
        <n v="0.52248700000000003" u="1"/>
        <n v="-0.17791999999999999" u="1"/>
        <n v="0.48858200000000002" u="1"/>
        <n v="1.2287699999999999" u="1"/>
        <n v="1.5975999999999999" u="1"/>
        <n v="0.13682" u="1"/>
        <n v="0.58946799999999999" u="1"/>
        <n v="2.499879" u="1"/>
        <n v="2.0330999999999998E-2" u="1"/>
        <n v="0.16700000000000001" u="1"/>
        <n v="0.25069999999999998" u="1"/>
        <n v="0.41280699999999998" u="1"/>
        <n v="0.79679199999999994" u="1"/>
        <n v="-0.117905" u="1"/>
        <n v="-0.11036" u="1"/>
        <n v="0.20374100000000001" u="1"/>
        <n v="0.21030199999999999" u="1"/>
        <n v="0.31958900000000001" u="1"/>
        <n v="0.35829800000000001" u="1"/>
        <n v="0.80466400000000005" u="1"/>
        <n v="0.84009400000000001" u="1"/>
        <n v="1.2236400000000001" u="1"/>
        <n v="2.3768199999999999" u="1"/>
        <n v="-0.132461" u="1"/>
        <n v="0.269673" u="1"/>
        <n v="0.67990200000000001" u="1"/>
        <n v="5.9089999999999997E-2" u="1"/>
        <n v="0.69696000000000002" u="1"/>
        <n v="0.82888700000000004" u="1"/>
        <n v="1.0540499999999999" u="1"/>
        <n v="1.2496719999999999" u="1"/>
        <n v="7.077E-2" u="1"/>
        <n v="7.8314999999999996E-2" u="1"/>
        <n v="1.1747700000000001" u="1"/>
        <n v="-0.36663800000000002" u="1"/>
        <n v="0.15172099999999999" u="1"/>
        <n v="0.56246799999999997" u="1"/>
        <n v="0.17534" u="1"/>
        <n v="0.24360000000000001" u="1"/>
        <n v="0.45507399999999998" u="1"/>
        <n v="4.4440499999999998" u="1"/>
        <n v="-0.45296999999999998" u="1"/>
        <n v="-0.18937799999999999" u="1"/>
        <n v="-9.9440000000000001E-2" u="1"/>
        <n v="0.18190100000000001" u="1"/>
        <n v="0.27590900000000002" u="1"/>
        <n v="0.95289299999999999" u="1"/>
        <n v="1.16964" u="1"/>
        <n v="1.4110799999999999" u="1"/>
        <n v="2.9888999999999999E-2" u="1"/>
        <n v="0.35792000000000002" u="1"/>
        <n v="0.74939900000000004" u="1"/>
        <n v="2.5102600000000002" u="1"/>
        <n v="-9.4506000000000007E-2" u="1"/>
        <n v="5.3629999999999997E-2" u="1"/>
        <n v="9.3979999999999994E-2" u="1"/>
        <n v="2.3972000000000002" u="1"/>
        <n v="4.1974099999999996" u="1"/>
        <n v="0.102509" u="1"/>
        <n v="2.5626500000000001" u="1"/>
        <n v="3.3003100000000001" u="1"/>
        <n v="0.260494" u="1"/>
        <n v="0.27755200000000002" u="1"/>
        <n v="0.33791199999999999" u="1"/>
        <n v="1.2286999999999999" u="1"/>
        <n v="-0.17740600000000001" u="1"/>
        <n v="0.13841000000000001" u="1"/>
        <n v="0.59582800000000002" u="1"/>
        <n v="1.83897" u="1"/>
        <n v="2.2738800000000001" u="1"/>
        <n v="2.6283799999999999" u="1"/>
        <n v="2.8698199999999998" u="1"/>
        <n v="1.41361" u="1"/>
        <n v="3.1112600000000001" u="1"/>
        <n v="3.9486400000000001" u="1"/>
        <n v="-0.67488899999999996" u="1"/>
        <n v="0.44589499999999999" u="1"/>
        <n v="2.26362" u="1"/>
        <n v="2.2736190000000001" u="1"/>
        <n v="3.6598700000000002" u="1"/>
        <n v="6.4019999999999994E-2" u="1"/>
        <n v="0.47607500000000003" u="1"/>
        <n v="0.52956800000000004" u="1"/>
        <n v="1.8768670000000001" u="1"/>
        <n v="-0.372224" u="1"/>
        <n v="-0.149005" u="1"/>
        <n v="0.11422400000000001" u="1"/>
        <n v="0.28570299999999998" u="1"/>
        <n v="0.32441199999999998" u="1"/>
        <n v="0.72902" u="1"/>
        <n v="2.0375000000000001" u="1"/>
        <n v="2.1001500000000002" u="1"/>
        <n v="2.27894" u="1"/>
        <n v="-4.5440000000000001E-2" u="1"/>
        <n v="0.20188800000000001" u="1"/>
        <n v="1.5368599999999999" u="1"/>
        <n v="1.71411" u="1"/>
        <n v="2.7618200000000002" u="1"/>
        <n v="3.00326" u="1"/>
        <n v="0.120717" u="1"/>
        <n v="0.19322300000000001" u="1"/>
        <n v="0.229964" u="1"/>
        <n v="0.231932" u="1"/>
        <n v="0.328733" u="1"/>
        <n v="0.74351299999999998" u="1"/>
        <n v="0.83213800000000004" u="1"/>
        <n v="1.0488500000000001" u="1"/>
        <n v="3.5232100000000002" u="1"/>
        <n v="7.3123999999999995E-2" u="1"/>
        <n v="0.42386600000000002" u="1"/>
        <n v="1.2902899999999999" u="1"/>
        <n v="0.600379" u="1"/>
        <n v="0.74734299999999998" u="1"/>
        <n v="1.4110100000000001" u="1"/>
        <n v="1.8297000000000001" u="1"/>
        <n v="2.7011500000000002" u="1"/>
        <n v="3.3475000000000001" u="1"/>
        <n v="5.4401700000000002" u="1"/>
        <n v="-0.129133" u="1"/>
        <n v="1.0565100000000001" u="1"/>
        <n v="1.17723" u="1"/>
        <n v="1.2979499999999999" u="1"/>
        <n v="9.4707E-2" u="1"/>
        <n v="1.53939" u="1"/>
        <n v="-0.33898800000000001" u="1"/>
        <n v="0.27193099999999998" u="1"/>
        <n v="0.28045999999999999" u="1"/>
        <n v="0.43403799999999998" u="1"/>
        <n v="0.44716" u="1"/>
        <n v="0.13986399999999999" u="1"/>
        <n v="0.210092" u="1"/>
        <n v="1.47007" u="1"/>
        <n v="1.5907899999999999" u="1"/>
        <n v="3.35256" u="1"/>
        <n v="-0.13881199999999999" u="1"/>
        <n v="1.2501E-2" u="1"/>
        <n v="8.9773000000000006E-2" u="1"/>
        <n v="1.2928200000000001" u="1"/>
        <n v="1.53426" u="1"/>
        <n v="2.1473399999999998" u="1"/>
        <n v="2.6435599999999999" u="1"/>
        <n v="-9.7776000000000002E-2" u="1"/>
        <n v="-2.5832000000000001E-2" u="1"/>
        <n v="0.17660500000000001" u="1"/>
        <n v="1.35701" u="1"/>
        <n v="0.29981799999999997" u="1"/>
        <n v="0.59628800000000004" u="1"/>
        <n v="1.7191700000000001" u="1"/>
        <n v="0.12986" u="1"/>
        <n v="0.19811999999999999" u="1"/>
        <n v="0.21977099999999999" u="1"/>
        <n v="0.61613700000000005" u="1"/>
        <n v="2.6959499999999998" u="1"/>
        <n v="5.9851000000000001E-2" u="1"/>
        <n v="0.166601" u="1"/>
        <n v="0.19481299999999999" u="1"/>
        <n v="0.23682900000000001" u="1"/>
        <n v="0.360178" u="1"/>
        <n v="0.41200900000000001" u="1"/>
        <n v="2.34145" u="1"/>
        <n v="-0.10688" u="1"/>
        <n v="7.9837000000000005E-2" u="1"/>
        <n v="0.31879099999999999" u="1"/>
        <n v="0.48549100000000001" u="1"/>
        <n v="2.3311899999999999" u="1"/>
        <n v="3.4860000000000002" u="1"/>
        <n v="4.34267" u="1"/>
        <n v="-0.13403000000000001" u="1"/>
        <n v="5.7349999999999998E-2" u="1"/>
        <n v="0.93882500000000002" u="1"/>
        <n v="18.38" u="1"/>
        <n v="0.10896500000000001" u="1"/>
        <n v="0.11651" u="1"/>
        <n v="0.13819999999999999" u="1"/>
        <n v="-0.123529" u="1"/>
        <n v="-3.0384000000000001E-2" u="1"/>
        <n v="0.402445" u="1"/>
        <n v="1.24135" u="1"/>
        <n v="1.3620699999999999" u="1"/>
        <n v="1.4186000000000001" u="1"/>
        <n v="2.2705199999999999" u="1"/>
        <n v="-0.17388899999999999" u="1"/>
        <n v="-0.15223800000000001" u="1"/>
        <n v="-0.11105" u="1"/>
        <n v="-0.103505" u="1"/>
        <n v="2.3988999999999998" u="1"/>
        <n v="-0.28153600000000001" u="1"/>
        <n v="0.94008999999999998" u="1"/>
        <n v="1.60351" u="1"/>
        <n v="2.6403400000000001" u="1"/>
        <n v="3.3780000000000001" u="1"/>
        <n v="-0.38519799999999998" u="1"/>
        <n v="-9.8571000000000006E-2" u="1"/>
        <n v="5.1889999999999999E-2" u="1"/>
        <n v="0.28796100000000002" u="1"/>
        <n v="0.30501899999999998" u="1"/>
        <n v="2.4646300000000001" u="1"/>
        <n v="0.22466800000000001" u="1"/>
        <n v="1.0405979999999999" u="1"/>
        <n v="1.47766" u="1"/>
        <n v="0.10559" u="1"/>
        <n v="0.13145000000000001" u="1"/>
        <n v="0.69072900000000004" u="1"/>
        <n v="1.3646" u="1"/>
        <n v="2.7584599999999999" u="1"/>
        <n v="1.18068" u="1"/>
        <n v="318.02999999999997" u="1"/>
        <n v="-0.11522" u="1"/>
        <n v="0.14443600000000001" u="1"/>
        <n v="0.35455700000000001" u="1"/>
        <n v="2.4696899999999999" u="1"/>
        <n v="8.0563999999999997E-2" u="1"/>
        <n v="0.10813300000000001" u="1"/>
        <n v="0.196267" u="1"/>
        <n v="0.74065199999999998" u="1"/>
        <n v="1.9554100000000001" u="1"/>
        <n v="0.81806999999999996" u="1"/>
        <n v="1.3528" u="1"/>
        <n v="2.9525700000000001" u="1"/>
        <n v="13.55635" u="1"/>
        <n v="-0.157135" u="1"/>
        <n v="0.241537" u="1"/>
        <n v="0.59751799999999999" u="1"/>
        <n v="1.0624899999999999" u="1"/>
        <n v="2.4090199999999999" u="1"/>
        <n v="0.26757500000000001" u="1"/>
        <n v="-0.239146" u="1"/>
        <n v="0.13112499999999999" u="1"/>
        <n v="0.137686" u="1"/>
        <n v="1.8372200000000001" u="1"/>
        <n v="0.112303" u="1"/>
        <n v="0.14621500000000001" u="1"/>
        <n v="0.84760000000000002" u="1"/>
        <n v="1.3553299999999999" u="1"/>
        <n v="2.3483499999999999" u="1"/>
        <n v="0.50097199999999997" u="1"/>
        <n v="0.84224399999999999" u="1"/>
        <n v="1.0573600000000001" u="1"/>
        <n v="2.2856999999999998" u="1"/>
        <n v="0.98335700000000004" u="1"/>
        <n v="1.24227" u="1"/>
        <n v="3.6059600000000001" u="1"/>
        <n v="36.090000000000003" u="1"/>
        <n v="2.4511500000000002" u="1"/>
        <n v="2.69259" u="1"/>
        <n v="4.7613799999999999" u="1"/>
        <n v="0.17295199999999999" u="1"/>
        <n v="0.18804199999999999" u="1"/>
        <n v="2.5795300000000001" u="1"/>
        <n v="-9.0701000000000004E-2" u="1"/>
        <n v="0.13290399999999999" u="1"/>
        <n v="0.14799399999999999" u="1"/>
        <n v="0.55876700000000001" u="1"/>
        <n v="1.90394" u="1"/>
        <n v="2.1119699999999999" u="1"/>
        <n v="3.55863" u="1"/>
        <n v="0.66827999999999999" u="1"/>
        <n v="-0.40287099999999998" u="1"/>
        <n v="-0.16203200000000001" u="1"/>
        <n v="5.3032999999999997E-2" u="1"/>
        <n v="1.2447999999999999" u="1"/>
        <n v="6.0578E-2" u="1"/>
        <n v="0.14588999999999999" u="1"/>
        <n v="2.6976499999999999" u="1"/>
        <n v="8.1291000000000002E-2" u="1"/>
        <n v="0.20624999999999999" u="1"/>
        <n v="0.32919999999999999" u="1"/>
        <n v="0.68610800000000005" u="1"/>
        <n v="0.151112" u="1"/>
        <n v="0.212811" u="1"/>
        <n v="0.22134000000000001" u="1"/>
        <n v="0.34625800000000001" u="1"/>
        <n v="0.384967" u="1"/>
        <n v="1.1754800000000001" u="1"/>
        <n v="2.3877169999999999" u="1"/>
        <n v="2.7129699999999999" u="1"/>
        <n v="0.118032" u="1"/>
        <n v="0.79359999999999997" u="1"/>
        <n v="1.36039" u="1"/>
        <n v="-0.10340000000000001" u="1"/>
        <n v="0.47157100000000002" u="1"/>
        <n v="0.71284700000000001" u="1"/>
        <n v="1.30386" u="1"/>
        <n v="1.5452999999999999" u="1"/>
        <n v="2.8917600000000001" u="1"/>
        <n v="10.95" u="1"/>
        <n v="-0.33754000000000001" u="1"/>
        <n v="6.7760000000000001E-2" u="1"/>
        <n v="0.64407099999999995" u="1"/>
        <n v="4.1199500000000002" u="1"/>
        <n v="0.11303000000000001" u="1"/>
        <n v="0.16932" u="1"/>
        <n v="0.25927600000000001" u="1"/>
        <n v="0.26386900000000002" u="1"/>
        <n v="1.17801" u="1"/>
        <n v="-0.168268" u="1"/>
        <n v="-6.9845000000000004E-2" u="1"/>
        <n v="1.12148" u="1"/>
        <n v="1.3063899999999999" u="1"/>
        <n v="2.78376" u="1"/>
        <n v="1.8458000000000001" u="1"/>
        <n v="-0.30238900000000002" u="1"/>
        <n v="2.8149E-2" u="1"/>
        <n v="7.1929999999999994E-2" u="1"/>
        <n v="0.107044" u="1"/>
        <n v="0.187528" u="1"/>
        <n v="0.13239000000000001" u="1"/>
        <n v="0.23935899999999999" u="1"/>
        <n v="1.5992299999999999" u="1"/>
        <n v="-0.16348599999999999" u="1"/>
        <n v="0.43806299999999998" u="1"/>
        <n v="2.9018799999999998" u="1"/>
        <n v="3.9653800000000001" u="1"/>
        <n v="0.29760700000000001" u="1"/>
        <n v="1.1881999999999999" u="1"/>
        <n v="-0.17857600000000001" u="1"/>
        <n v="-1.062E-3" u="1"/>
        <n v="0.184085" u="1"/>
        <n v="4.44428" u="1"/>
        <n v="23.348800000000001" u="1"/>
        <n v="23.85" u="1"/>
        <n v="6.1754999999999997E-2" u="1"/>
        <n v="0.144037" u="1"/>
        <n v="8.8579000000000005E-2" u="1"/>
        <n v="0.11121399999999999" u="1"/>
        <n v="0.26906999999999998" u="1"/>
        <n v="1.30379" u="1"/>
        <n v="2.5997699999999999" u="1"/>
        <n v="-2.9059999999999999E-2" u="1"/>
        <n v="7.6100000000000001E-2" u="1"/>
        <n v="0.66951000000000005" u="1"/>
        <n v="1.1265400000000001" u="1"/>
        <n v="1.36798" u="1"/>
        <n v="1.8431999999999999" u="1"/>
        <n v="-9.0663999999999995E-2" u="1"/>
        <n v="-1.3687E-2" u="1"/>
        <n v="0.761965" u="1"/>
        <n v="-0.366035" u="1"/>
        <n v="-0.14820700000000001" u="1"/>
        <n v="2.2350099999999999" u="1"/>
        <n v="7.1097999999999995E-2" u="1"/>
        <n v="2.12195" u="1"/>
        <n v="0.13728699999999999" u="1"/>
        <n v="0.19242500000000001" u="1"/>
        <n v="0.56711299999999998" u="1"/>
        <n v="0.13072600000000001" u="1"/>
        <n v="0.400619" u="1"/>
        <n v="0.58214999999999995" u="1"/>
        <n v="0.88012000000000001" u="1"/>
        <n v="-0.39392199999999999" u="1"/>
        <n v="-6.5638000000000002E-2" u="1"/>
        <n v="1.2873000000000001E-2" u="1"/>
        <n v="0.25557000000000002" u="1"/>
        <n v="0.57094299999999998" u="1"/>
        <n v="0.77443700000000004" u="1"/>
        <n v="2.5288400000000002" u="1"/>
        <n v="-0.29217500000000002" u="1"/>
        <n v="-2.1569999999999999E-2" u="1"/>
        <n v="1.0658700000000001" u="1"/>
        <n v="1.61195" u="1"/>
        <n v="2.06128" u="1"/>
        <n v="2.3531300000000002" u="1"/>
        <n v="3.3948800000000001" u="1"/>
        <n v="3.6236999999999998E-2" u="1"/>
        <n v="0.16733100000000001" u="1"/>
        <n v="0.30712899999999999" u="1"/>
        <n v="0.57958500000000002" u="1"/>
        <n v="2.8360099999999999" u="1"/>
        <n v="0.204072" u="1"/>
        <n v="0.242781" u="1"/>
        <n v="0.36748900000000001" u="1"/>
        <n v="0.393733" u="1"/>
        <n v="3.56033" u="1"/>
        <n v="-9.4766000000000003E-2" u="1"/>
        <n v="6.7723000000000005E-2" u="1"/>
        <n v="0.179114" u="1"/>
        <n v="0.18567500000000001" u="1"/>
        <n v="0.25721300000000002" u="1"/>
        <n v="0.30051499999999998" u="1"/>
        <n v="0.313637" u="1"/>
        <n v="0.46262199999999998" u="1"/>
        <n v="0.86432699999999996" u="1"/>
        <n v="0.90762900000000002" u="1"/>
        <n v="1.7275400000000001" u="1"/>
        <n v="-0.19511999999999999" u="1"/>
        <n v="-0.178062" u="1"/>
        <n v="0.69494900000000004" u="1"/>
        <n v="-0.60211599999999998" u="1"/>
        <n v="0.939724" u="1"/>
        <n v="0.95678200000000002" u="1"/>
        <n v="7.4420999999999999" u="1"/>
        <n v="9.1280000000000007E-3" u="1"/>
        <n v="0.25491999999999998" u="1"/>
        <n v="2.3077800000000002" u="1"/>
        <n v="2.54922" u="1"/>
        <n v="0.19928999999999999" u="1"/>
        <n v="0.24589900000000001" u="1"/>
        <n v="0.39537600000000001" u="1"/>
        <n v="0.74487199999999998" u="1"/>
        <n v="0.88467099999999999" u="1"/>
        <n v="-0.10387" u="1"/>
        <n v="0.31528" u="1"/>
        <n v="0.71862800000000004" u="1"/>
        <n v="1.0632699999999999" u="1"/>
        <n v="-0.13653899999999999" u="1"/>
        <n v="-8.4830000000000003E-2" u="1"/>
        <n v="-7.7285000000000006E-2" u="1"/>
        <n v="-2.6121999999999999E-2" u="1"/>
        <n v="0.180893" u="1"/>
        <n v="0.50392700000000001" u="1"/>
        <n v="0.66209799999999996" u="1"/>
        <n v="1.1274599999999999" u="1"/>
        <n v="1.30471" u="1"/>
        <n v="7.9113000000000003E-2" u="1"/>
        <n v="0.153946" u="1"/>
        <n v="1.4355500000000001" u="1"/>
        <n v="0.42972900000000003" u="1"/>
        <n v="-0.13614000000000001" u="1"/>
      </sharedItems>
    </cacheField>
    <cacheField name="CUT_NUM" numFmtId="0" sqlType="2">
      <sharedItems containsSemiMixedTypes="0" containsString="0" containsNumber="1" containsInteger="1" minValue="72" maxValue="980" count="89">
        <n v="625"/>
        <n v="626"/>
        <n v="628"/>
        <n v="629"/>
        <n v="638"/>
        <n v="677"/>
        <n v="679"/>
        <n v="699"/>
        <n v="704"/>
        <n v="729"/>
        <n v="795"/>
        <n v="675"/>
        <n v="710" u="1"/>
        <n v="923" u="1"/>
        <n v="235" u="1"/>
        <n v="100" u="1"/>
        <n v="684" u="1"/>
        <n v="755" u="1"/>
        <n v="968" u="1"/>
        <n v="600" u="1"/>
        <n v="813" u="1"/>
        <n v="800" u="1"/>
        <n v="929" u="1"/>
        <n v="703" u="1"/>
        <n v="83" u="1"/>
        <n v="735" u="1"/>
        <n v="935" u="1"/>
        <n v="709" u="1"/>
        <n v="922" u="1"/>
        <n v="980" u="1"/>
        <n v="754" u="1"/>
        <n v="967" u="1"/>
        <n v="246" u="1"/>
        <n v="670" u="1"/>
        <n v="812" u="1"/>
        <n v="225" u="1"/>
        <n v="702" u="1"/>
        <n v="844" u="1"/>
        <n v="676" u="1"/>
        <n v="747" u="1"/>
        <n v="734" u="1"/>
        <n v="805" u="1"/>
        <n v="650" u="1"/>
        <n v="934" u="1"/>
        <n v="637" u="1"/>
        <n v="708" u="1"/>
        <n v="921" u="1"/>
        <n v="249" u="1"/>
        <n v="753" u="1"/>
        <n v="714" u="1"/>
        <n v="927" u="1"/>
        <n v="236" u="1"/>
        <n v="972" u="1"/>
        <n v="746" u="1"/>
        <n v="804" u="1"/>
        <n v="933" u="1"/>
        <n v="636" u="1"/>
        <n v="707" u="1"/>
        <n v="920" u="1"/>
        <n v="610" u="1"/>
        <n v="752" u="1"/>
        <n v="655" u="1"/>
        <n v="926" u="1"/>
        <n v="674" u="1"/>
        <n v="932" u="1"/>
        <n v="706" u="1"/>
        <n v="919" u="1"/>
        <n v="110" u="1"/>
        <n v="751" u="1"/>
        <n v="654" u="1"/>
        <n v="925" u="1"/>
        <n v="970" u="1"/>
        <n v="72" u="1"/>
        <n v="660" u="1"/>
        <n v="931" u="1"/>
        <n v="634" u="1"/>
        <n v="918" u="1"/>
        <n v="245" u="1"/>
        <n v="937" u="1"/>
        <n v="924" u="1"/>
        <n v="627" u="1"/>
        <n v="969" u="1"/>
        <n v="814" u="1"/>
        <n v="956" u="1"/>
        <n v="620" u="1"/>
        <n v="117" u="1"/>
        <n v="248" u="1"/>
        <n v="749" u="1"/>
        <n v="962" u="1"/>
      </sharedItems>
    </cacheField>
    <cacheField name="OA_VALUE" numFmtId="0" sqlType="2">
      <sharedItems containsSemiMixedTypes="0" containsString="0" containsNumber="1" minValue="-27636.54" maxValue="39413.23000000000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1">
  <r>
    <x v="0"/>
    <x v="0"/>
    <x v="0"/>
  </r>
  <r>
    <x v="0"/>
    <x v="1"/>
    <x v="1"/>
  </r>
  <r>
    <x v="0"/>
    <x v="2"/>
    <x v="2"/>
  </r>
  <r>
    <x v="0"/>
    <x v="3"/>
    <x v="3"/>
  </r>
  <r>
    <x v="0"/>
    <x v="4"/>
    <x v="4"/>
  </r>
  <r>
    <x v="0"/>
    <x v="5"/>
    <x v="5"/>
  </r>
  <r>
    <x v="0"/>
    <x v="6"/>
    <x v="6"/>
  </r>
  <r>
    <x v="0"/>
    <x v="7"/>
    <x v="7"/>
  </r>
  <r>
    <x v="0"/>
    <x v="8"/>
    <x v="8"/>
  </r>
  <r>
    <x v="0"/>
    <x v="9"/>
    <x v="9"/>
  </r>
  <r>
    <x v="0"/>
    <x v="10"/>
    <x v="10"/>
  </r>
  <r>
    <x v="0"/>
    <x v="11"/>
    <x v="11"/>
  </r>
  <r>
    <x v="0"/>
    <x v="12"/>
    <x v="12"/>
  </r>
  <r>
    <x v="0"/>
    <x v="13"/>
    <x v="13"/>
  </r>
  <r>
    <x v="0"/>
    <x v="14"/>
    <x v="14"/>
  </r>
  <r>
    <x v="0"/>
    <x v="15"/>
    <x v="15"/>
  </r>
  <r>
    <x v="0"/>
    <x v="16"/>
    <x v="16"/>
  </r>
  <r>
    <x v="0"/>
    <x v="17"/>
    <x v="17"/>
  </r>
  <r>
    <x v="0"/>
    <x v="18"/>
    <x v="18"/>
  </r>
  <r>
    <x v="0"/>
    <x v="19"/>
    <x v="19"/>
  </r>
  <r>
    <x v="0"/>
    <x v="20"/>
    <x v="20"/>
  </r>
  <r>
    <x v="0"/>
    <x v="21"/>
    <x v="21"/>
  </r>
  <r>
    <x v="0"/>
    <x v="22"/>
    <x v="22"/>
  </r>
  <r>
    <x v="0"/>
    <x v="23"/>
    <x v="23"/>
  </r>
  <r>
    <x v="0"/>
    <x v="24"/>
    <x v="24"/>
  </r>
  <r>
    <x v="0"/>
    <x v="25"/>
    <x v="25"/>
  </r>
  <r>
    <x v="0"/>
    <x v="26"/>
    <x v="26"/>
  </r>
  <r>
    <x v="0"/>
    <x v="27"/>
    <x v="27"/>
  </r>
  <r>
    <x v="0"/>
    <x v="28"/>
    <x v="28"/>
  </r>
  <r>
    <x v="0"/>
    <x v="29"/>
    <x v="29"/>
  </r>
  <r>
    <x v="0"/>
    <x v="30"/>
    <x v="30"/>
  </r>
  <r>
    <x v="0"/>
    <x v="31"/>
    <x v="31"/>
  </r>
  <r>
    <x v="0"/>
    <x v="32"/>
    <x v="32"/>
  </r>
  <r>
    <x v="0"/>
    <x v="33"/>
    <x v="33"/>
  </r>
  <r>
    <x v="0"/>
    <x v="34"/>
    <x v="34"/>
  </r>
  <r>
    <x v="0"/>
    <x v="35"/>
    <x v="35"/>
  </r>
  <r>
    <x v="0"/>
    <x v="36"/>
    <x v="36"/>
  </r>
  <r>
    <x v="0"/>
    <x v="37"/>
    <x v="37"/>
  </r>
  <r>
    <x v="0"/>
    <x v="38"/>
    <x v="38"/>
  </r>
  <r>
    <x v="0"/>
    <x v="39"/>
    <x v="39"/>
  </r>
  <r>
    <x v="0"/>
    <x v="40"/>
    <x v="40"/>
  </r>
  <r>
    <x v="0"/>
    <x v="41"/>
    <x v="41"/>
  </r>
  <r>
    <x v="0"/>
    <x v="42"/>
    <x v="42"/>
  </r>
  <r>
    <x v="0"/>
    <x v="43"/>
    <x v="43"/>
  </r>
  <r>
    <x v="0"/>
    <x v="44"/>
    <x v="44"/>
  </r>
  <r>
    <x v="0"/>
    <x v="45"/>
    <x v="45"/>
  </r>
  <r>
    <x v="0"/>
    <x v="46"/>
    <x v="46"/>
  </r>
  <r>
    <x v="0"/>
    <x v="47"/>
    <x v="47"/>
  </r>
  <r>
    <x v="0"/>
    <x v="48"/>
    <x v="48"/>
  </r>
  <r>
    <x v="0"/>
    <x v="49"/>
    <x v="49"/>
  </r>
  <r>
    <x v="0"/>
    <x v="50"/>
    <x v="50"/>
  </r>
  <r>
    <x v="0"/>
    <x v="51"/>
    <x v="51"/>
  </r>
  <r>
    <x v="0"/>
    <x v="52"/>
    <x v="52"/>
  </r>
  <r>
    <x v="0"/>
    <x v="53"/>
    <x v="53"/>
  </r>
  <r>
    <x v="0"/>
    <x v="54"/>
    <x v="54"/>
  </r>
  <r>
    <x v="0"/>
    <x v="55"/>
    <x v="55"/>
  </r>
  <r>
    <x v="0"/>
    <x v="56"/>
    <x v="56"/>
  </r>
  <r>
    <x v="0"/>
    <x v="57"/>
    <x v="57"/>
  </r>
  <r>
    <x v="0"/>
    <x v="58"/>
    <x v="58"/>
  </r>
  <r>
    <x v="0"/>
    <x v="59"/>
    <x v="59"/>
  </r>
  <r>
    <x v="0"/>
    <x v="60"/>
    <x v="60"/>
  </r>
  <r>
    <x v="0"/>
    <x v="61"/>
    <x v="61"/>
  </r>
  <r>
    <x v="0"/>
    <x v="62"/>
    <x v="62"/>
  </r>
  <r>
    <x v="0"/>
    <x v="63"/>
    <x v="63"/>
  </r>
  <r>
    <x v="0"/>
    <x v="64"/>
    <x v="64"/>
  </r>
  <r>
    <x v="0"/>
    <x v="65"/>
    <x v="65"/>
  </r>
  <r>
    <x v="0"/>
    <x v="66"/>
    <x v="66"/>
  </r>
  <r>
    <x v="0"/>
    <x v="67"/>
    <x v="67"/>
  </r>
  <r>
    <x v="0"/>
    <x v="68"/>
    <x v="68"/>
  </r>
  <r>
    <x v="0"/>
    <x v="69"/>
    <x v="69"/>
  </r>
  <r>
    <x v="0"/>
    <x v="70"/>
    <x v="70"/>
  </r>
  <r>
    <x v="0"/>
    <x v="71"/>
    <x v="71"/>
  </r>
  <r>
    <x v="0"/>
    <x v="72"/>
    <x v="72"/>
  </r>
  <r>
    <x v="0"/>
    <x v="73"/>
    <x v="73"/>
  </r>
  <r>
    <x v="0"/>
    <x v="74"/>
    <x v="74"/>
  </r>
  <r>
    <x v="0"/>
    <x v="75"/>
    <x v="75"/>
  </r>
  <r>
    <x v="0"/>
    <x v="76"/>
    <x v="76"/>
  </r>
  <r>
    <x v="0"/>
    <x v="77"/>
    <x v="77"/>
  </r>
  <r>
    <x v="0"/>
    <x v="78"/>
    <x v="78"/>
  </r>
  <r>
    <x v="0"/>
    <x v="79"/>
    <x v="79"/>
  </r>
  <r>
    <x v="0"/>
    <x v="80"/>
    <x v="80"/>
  </r>
  <r>
    <x v="0"/>
    <x v="81"/>
    <x v="81"/>
  </r>
  <r>
    <x v="0"/>
    <x v="82"/>
    <x v="82"/>
  </r>
  <r>
    <x v="0"/>
    <x v="83"/>
    <x v="83"/>
  </r>
  <r>
    <x v="0"/>
    <x v="84"/>
    <x v="84"/>
  </r>
  <r>
    <x v="0"/>
    <x v="85"/>
    <x v="85"/>
  </r>
  <r>
    <x v="0"/>
    <x v="86"/>
    <x v="86"/>
  </r>
  <r>
    <x v="0"/>
    <x v="87"/>
    <x v="87"/>
  </r>
  <r>
    <x v="0"/>
    <x v="88"/>
    <x v="88"/>
  </r>
  <r>
    <x v="0"/>
    <x v="89"/>
    <x v="89"/>
  </r>
  <r>
    <x v="0"/>
    <x v="90"/>
    <x v="90"/>
  </r>
</pivotCacheRecords>
</file>

<file path=xl/pivotCache/pivotCacheRecords2.xml><?xml version="1.0" encoding="utf-8"?>
<pivotCacheRecords xmlns="http://schemas.openxmlformats.org/spreadsheetml/2006/main" xmlns:r="http://schemas.openxmlformats.org/officeDocument/2006/relationships" count="1">
  <r>
    <x v="0"/>
    <x v="0"/>
    <x v="0"/>
  </r>
</pivotCacheRecords>
</file>

<file path=xl/pivotCache/pivotCacheRecords3.xml><?xml version="1.0" encoding="utf-8"?>
<pivotCacheRecords xmlns="http://schemas.openxmlformats.org/spreadsheetml/2006/main" xmlns:r="http://schemas.openxmlformats.org/officeDocument/2006/relationships" count="52">
  <r>
    <x v="0"/>
    <x v="0"/>
    <x v="0"/>
    <n v="2081785.76"/>
    <x v="0"/>
    <x v="0"/>
  </r>
  <r>
    <x v="0"/>
    <x v="0"/>
    <x v="0"/>
    <n v="537050.87"/>
    <x v="0"/>
    <x v="1"/>
  </r>
  <r>
    <x v="0"/>
    <x v="0"/>
    <x v="0"/>
    <n v="153512.38"/>
    <x v="0"/>
    <x v="2"/>
  </r>
  <r>
    <x v="0"/>
    <x v="0"/>
    <x v="0"/>
    <n v="2010630.01"/>
    <x v="0"/>
    <x v="3"/>
  </r>
  <r>
    <x v="0"/>
    <x v="1"/>
    <x v="0"/>
    <n v="29385.08"/>
    <x v="0"/>
    <x v="0"/>
  </r>
  <r>
    <x v="0"/>
    <x v="1"/>
    <x v="0"/>
    <n v="44352.99"/>
    <x v="0"/>
    <x v="1"/>
  </r>
  <r>
    <x v="0"/>
    <x v="1"/>
    <x v="0"/>
    <n v="4864.6499999999996"/>
    <x v="0"/>
    <x v="2"/>
  </r>
  <r>
    <x v="0"/>
    <x v="1"/>
    <x v="0"/>
    <n v="44116.94"/>
    <x v="0"/>
    <x v="3"/>
  </r>
  <r>
    <x v="0"/>
    <x v="2"/>
    <x v="0"/>
    <n v="86852"/>
    <x v="0"/>
    <x v="0"/>
  </r>
  <r>
    <x v="0"/>
    <x v="2"/>
    <x v="0"/>
    <n v="110607.3"/>
    <x v="0"/>
    <x v="1"/>
  </r>
  <r>
    <x v="0"/>
    <x v="2"/>
    <x v="0"/>
    <n v="15015.38"/>
    <x v="0"/>
    <x v="2"/>
  </r>
  <r>
    <x v="0"/>
    <x v="2"/>
    <x v="0"/>
    <n v="89244.89"/>
    <x v="0"/>
    <x v="3"/>
  </r>
  <r>
    <x v="0"/>
    <x v="3"/>
    <x v="0"/>
    <n v="2059847.64"/>
    <x v="0"/>
    <x v="0"/>
  </r>
  <r>
    <x v="0"/>
    <x v="3"/>
    <x v="0"/>
    <n v="444765.99"/>
    <x v="0"/>
    <x v="1"/>
  </r>
  <r>
    <x v="0"/>
    <x v="3"/>
    <x v="0"/>
    <n v="146408.92000000001"/>
    <x v="0"/>
    <x v="2"/>
  </r>
  <r>
    <x v="0"/>
    <x v="3"/>
    <x v="0"/>
    <n v="4587.3900000000003"/>
    <x v="0"/>
    <x v="4"/>
  </r>
  <r>
    <x v="0"/>
    <x v="3"/>
    <x v="0"/>
    <n v="1992262.3"/>
    <x v="0"/>
    <x v="3"/>
  </r>
  <r>
    <x v="0"/>
    <x v="4"/>
    <x v="0"/>
    <n v="781333.63"/>
    <x v="0"/>
    <x v="0"/>
  </r>
  <r>
    <x v="0"/>
    <x v="4"/>
    <x v="0"/>
    <n v="1244824.8999999999"/>
    <x v="0"/>
    <x v="1"/>
  </r>
  <r>
    <x v="0"/>
    <x v="4"/>
    <x v="0"/>
    <n v="158484.39000000001"/>
    <x v="0"/>
    <x v="2"/>
  </r>
  <r>
    <x v="0"/>
    <x v="4"/>
    <x v="0"/>
    <n v="1018386.16"/>
    <x v="0"/>
    <x v="3"/>
  </r>
  <r>
    <x v="0"/>
    <x v="5"/>
    <x v="0"/>
    <n v="353.34"/>
    <x v="0"/>
    <x v="0"/>
  </r>
  <r>
    <x v="0"/>
    <x v="5"/>
    <x v="0"/>
    <n v="564.49"/>
    <x v="0"/>
    <x v="1"/>
  </r>
  <r>
    <x v="0"/>
    <x v="5"/>
    <x v="0"/>
    <n v="93.82"/>
    <x v="0"/>
    <x v="2"/>
  </r>
  <r>
    <x v="0"/>
    <x v="5"/>
    <x v="0"/>
    <n v="592.66"/>
    <x v="0"/>
    <x v="3"/>
  </r>
  <r>
    <x v="0"/>
    <x v="6"/>
    <x v="0"/>
    <n v="877785.26"/>
    <x v="0"/>
    <x v="0"/>
  </r>
  <r>
    <x v="0"/>
    <x v="6"/>
    <x v="0"/>
    <n v="184799.95"/>
    <x v="0"/>
    <x v="1"/>
  </r>
  <r>
    <x v="0"/>
    <x v="6"/>
    <x v="0"/>
    <n v="65273.99"/>
    <x v="0"/>
    <x v="2"/>
  </r>
  <r>
    <x v="0"/>
    <x v="6"/>
    <x v="0"/>
    <n v="845665.09"/>
    <x v="0"/>
    <x v="3"/>
  </r>
  <r>
    <x v="0"/>
    <x v="7"/>
    <x v="0"/>
    <n v="2248335.7000000002"/>
    <x v="0"/>
    <x v="0"/>
  </r>
  <r>
    <x v="0"/>
    <x v="7"/>
    <x v="0"/>
    <n v="11931.08"/>
    <x v="0"/>
    <x v="1"/>
  </r>
  <r>
    <x v="0"/>
    <x v="7"/>
    <x v="0"/>
    <n v="3430.73"/>
    <x v="0"/>
    <x v="2"/>
  </r>
  <r>
    <x v="0"/>
    <x v="7"/>
    <x v="0"/>
    <n v="35940.660000000003"/>
    <x v="0"/>
    <x v="4"/>
  </r>
  <r>
    <x v="0"/>
    <x v="7"/>
    <x v="0"/>
    <n v="2249759.33"/>
    <x v="0"/>
    <x v="3"/>
  </r>
  <r>
    <x v="0"/>
    <x v="8"/>
    <x v="0"/>
    <n v="479430.37"/>
    <x v="0"/>
    <x v="0"/>
  </r>
  <r>
    <x v="0"/>
    <x v="8"/>
    <x v="0"/>
    <n v="424312.47"/>
    <x v="0"/>
    <x v="1"/>
  </r>
  <r>
    <x v="0"/>
    <x v="8"/>
    <x v="0"/>
    <n v="77625.789999999994"/>
    <x v="0"/>
    <x v="2"/>
  </r>
  <r>
    <x v="0"/>
    <x v="8"/>
    <x v="0"/>
    <n v="482994.87"/>
    <x v="0"/>
    <x v="3"/>
  </r>
  <r>
    <x v="0"/>
    <x v="9"/>
    <x v="0"/>
    <n v="348100.53"/>
    <x v="0"/>
    <x v="0"/>
  </r>
  <r>
    <x v="0"/>
    <x v="9"/>
    <x v="0"/>
    <n v="69699.37"/>
    <x v="0"/>
    <x v="1"/>
  </r>
  <r>
    <x v="0"/>
    <x v="9"/>
    <x v="0"/>
    <n v="26303.84"/>
    <x v="0"/>
    <x v="2"/>
  </r>
  <r>
    <x v="0"/>
    <x v="9"/>
    <x v="0"/>
    <n v="64982.42"/>
    <x v="0"/>
    <x v="5"/>
  </r>
  <r>
    <x v="0"/>
    <x v="9"/>
    <x v="0"/>
    <n v="1691.57"/>
    <x v="0"/>
    <x v="6"/>
  </r>
  <r>
    <x v="0"/>
    <x v="9"/>
    <x v="0"/>
    <n v="325902.03999999998"/>
    <x v="0"/>
    <x v="3"/>
  </r>
  <r>
    <x v="0"/>
    <x v="10"/>
    <x v="0"/>
    <n v="12313.96"/>
    <x v="0"/>
    <x v="0"/>
  </r>
  <r>
    <x v="0"/>
    <x v="10"/>
    <x v="0"/>
    <n v="21172.19"/>
    <x v="0"/>
    <x v="1"/>
  </r>
  <r>
    <x v="0"/>
    <x v="10"/>
    <x v="0"/>
    <n v="2305.65"/>
    <x v="0"/>
    <x v="2"/>
  </r>
  <r>
    <x v="0"/>
    <x v="10"/>
    <x v="0"/>
    <n v="18323.650000000001"/>
    <x v="0"/>
    <x v="3"/>
  </r>
  <r>
    <x v="0"/>
    <x v="11"/>
    <x v="0"/>
    <n v="362327.4"/>
    <x v="0"/>
    <x v="0"/>
  </r>
  <r>
    <x v="0"/>
    <x v="11"/>
    <x v="0"/>
    <n v="81279.92"/>
    <x v="0"/>
    <x v="1"/>
  </r>
  <r>
    <x v="0"/>
    <x v="11"/>
    <x v="0"/>
    <n v="30628.74"/>
    <x v="0"/>
    <x v="2"/>
  </r>
  <r>
    <x v="0"/>
    <x v="11"/>
    <x v="0"/>
    <n v="347425.98"/>
    <x v="0"/>
    <x v="3"/>
  </r>
</pivotCacheRecords>
</file>

<file path=xl/pivotCache/pivotCacheRecords4.xml><?xml version="1.0" encoding="utf-8"?>
<pivotCacheRecords xmlns="http://schemas.openxmlformats.org/spreadsheetml/2006/main" xmlns:r="http://schemas.openxmlformats.org/officeDocument/2006/relationships" count="400">
  <r>
    <x v="0"/>
    <x v="0"/>
    <x v="0"/>
    <x v="0"/>
    <x v="0"/>
    <x v="0"/>
    <x v="0"/>
    <x v="0"/>
    <x v="0"/>
    <x v="0"/>
    <n v="-5815.6"/>
  </r>
  <r>
    <x v="0"/>
    <x v="0"/>
    <x v="0"/>
    <x v="0"/>
    <x v="0"/>
    <x v="0"/>
    <x v="0"/>
    <x v="0"/>
    <x v="0"/>
    <x v="1"/>
    <n v="-236.11"/>
  </r>
  <r>
    <x v="0"/>
    <x v="0"/>
    <x v="0"/>
    <x v="0"/>
    <x v="0"/>
    <x v="0"/>
    <x v="0"/>
    <x v="0"/>
    <x v="0"/>
    <x v="2"/>
    <n v="-2743.07"/>
  </r>
  <r>
    <x v="0"/>
    <x v="0"/>
    <x v="0"/>
    <x v="0"/>
    <x v="0"/>
    <x v="0"/>
    <x v="0"/>
    <x v="0"/>
    <x v="0"/>
    <x v="3"/>
    <n v="-553.01"/>
  </r>
  <r>
    <x v="0"/>
    <x v="0"/>
    <x v="0"/>
    <x v="0"/>
    <x v="0"/>
    <x v="0"/>
    <x v="0"/>
    <x v="0"/>
    <x v="0"/>
    <x v="4"/>
    <n v="-19399.259999999998"/>
  </r>
  <r>
    <x v="0"/>
    <x v="0"/>
    <x v="0"/>
    <x v="0"/>
    <x v="0"/>
    <x v="0"/>
    <x v="0"/>
    <x v="0"/>
    <x v="0"/>
    <x v="5"/>
    <n v="-171.47"/>
  </r>
  <r>
    <x v="0"/>
    <x v="0"/>
    <x v="0"/>
    <x v="0"/>
    <x v="0"/>
    <x v="0"/>
    <x v="0"/>
    <x v="0"/>
    <x v="0"/>
    <x v="6"/>
    <n v="4.7"/>
  </r>
  <r>
    <x v="0"/>
    <x v="0"/>
    <x v="0"/>
    <x v="0"/>
    <x v="0"/>
    <x v="0"/>
    <x v="0"/>
    <x v="0"/>
    <x v="0"/>
    <x v="7"/>
    <n v="-5096.51"/>
  </r>
  <r>
    <x v="0"/>
    <x v="0"/>
    <x v="0"/>
    <x v="0"/>
    <x v="0"/>
    <x v="0"/>
    <x v="0"/>
    <x v="0"/>
    <x v="0"/>
    <x v="8"/>
    <n v="-16.16"/>
  </r>
  <r>
    <x v="0"/>
    <x v="0"/>
    <x v="0"/>
    <x v="0"/>
    <x v="0"/>
    <x v="0"/>
    <x v="0"/>
    <x v="0"/>
    <x v="0"/>
    <x v="9"/>
    <n v="-237.9"/>
  </r>
  <r>
    <x v="0"/>
    <x v="0"/>
    <x v="0"/>
    <x v="0"/>
    <x v="0"/>
    <x v="0"/>
    <x v="0"/>
    <x v="0"/>
    <x v="0"/>
    <x v="10"/>
    <n v="-895.95"/>
  </r>
  <r>
    <x v="0"/>
    <x v="1"/>
    <x v="0"/>
    <x v="0"/>
    <x v="0"/>
    <x v="0"/>
    <x v="1"/>
    <x v="1"/>
    <x v="1"/>
    <x v="0"/>
    <n v="-2613.34"/>
  </r>
  <r>
    <x v="0"/>
    <x v="1"/>
    <x v="0"/>
    <x v="0"/>
    <x v="0"/>
    <x v="0"/>
    <x v="1"/>
    <x v="1"/>
    <x v="1"/>
    <x v="1"/>
    <n v="-494.65"/>
  </r>
  <r>
    <x v="0"/>
    <x v="1"/>
    <x v="0"/>
    <x v="0"/>
    <x v="0"/>
    <x v="0"/>
    <x v="1"/>
    <x v="1"/>
    <x v="1"/>
    <x v="2"/>
    <n v="-1472.02"/>
  </r>
  <r>
    <x v="0"/>
    <x v="1"/>
    <x v="0"/>
    <x v="0"/>
    <x v="0"/>
    <x v="0"/>
    <x v="1"/>
    <x v="1"/>
    <x v="1"/>
    <x v="3"/>
    <n v="-87.08"/>
  </r>
  <r>
    <x v="0"/>
    <x v="1"/>
    <x v="0"/>
    <x v="0"/>
    <x v="0"/>
    <x v="0"/>
    <x v="1"/>
    <x v="1"/>
    <x v="1"/>
    <x v="4"/>
    <n v="-23410.3"/>
  </r>
  <r>
    <x v="0"/>
    <x v="1"/>
    <x v="0"/>
    <x v="0"/>
    <x v="0"/>
    <x v="0"/>
    <x v="1"/>
    <x v="1"/>
    <x v="1"/>
    <x v="11"/>
    <n v="-20.66"/>
  </r>
  <r>
    <x v="0"/>
    <x v="1"/>
    <x v="0"/>
    <x v="0"/>
    <x v="0"/>
    <x v="0"/>
    <x v="1"/>
    <x v="1"/>
    <x v="1"/>
    <x v="5"/>
    <n v="4.49"/>
  </r>
  <r>
    <x v="0"/>
    <x v="1"/>
    <x v="0"/>
    <x v="0"/>
    <x v="0"/>
    <x v="0"/>
    <x v="1"/>
    <x v="1"/>
    <x v="1"/>
    <x v="6"/>
    <n v="65.33"/>
  </r>
  <r>
    <x v="0"/>
    <x v="1"/>
    <x v="0"/>
    <x v="0"/>
    <x v="0"/>
    <x v="0"/>
    <x v="1"/>
    <x v="1"/>
    <x v="1"/>
    <x v="7"/>
    <n v="-7447.71"/>
  </r>
  <r>
    <x v="0"/>
    <x v="1"/>
    <x v="0"/>
    <x v="0"/>
    <x v="0"/>
    <x v="0"/>
    <x v="1"/>
    <x v="1"/>
    <x v="1"/>
    <x v="8"/>
    <n v="-19.75"/>
  </r>
  <r>
    <x v="0"/>
    <x v="1"/>
    <x v="0"/>
    <x v="0"/>
    <x v="0"/>
    <x v="0"/>
    <x v="1"/>
    <x v="1"/>
    <x v="1"/>
    <x v="9"/>
    <n v="-253.16"/>
  </r>
  <r>
    <x v="0"/>
    <x v="1"/>
    <x v="0"/>
    <x v="0"/>
    <x v="0"/>
    <x v="0"/>
    <x v="1"/>
    <x v="1"/>
    <x v="1"/>
    <x v="10"/>
    <n v="-1.8"/>
  </r>
  <r>
    <x v="0"/>
    <x v="2"/>
    <x v="0"/>
    <x v="0"/>
    <x v="0"/>
    <x v="0"/>
    <x v="2"/>
    <x v="2"/>
    <x v="2"/>
    <x v="0"/>
    <n v="-127.48"/>
  </r>
  <r>
    <x v="0"/>
    <x v="2"/>
    <x v="0"/>
    <x v="0"/>
    <x v="0"/>
    <x v="0"/>
    <x v="2"/>
    <x v="2"/>
    <x v="2"/>
    <x v="1"/>
    <n v="-1053.5"/>
  </r>
  <r>
    <x v="0"/>
    <x v="2"/>
    <x v="0"/>
    <x v="0"/>
    <x v="0"/>
    <x v="0"/>
    <x v="2"/>
    <x v="2"/>
    <x v="2"/>
    <x v="2"/>
    <n v="1.1399999999999999"/>
  </r>
  <r>
    <x v="0"/>
    <x v="2"/>
    <x v="0"/>
    <x v="0"/>
    <x v="0"/>
    <x v="0"/>
    <x v="2"/>
    <x v="2"/>
    <x v="2"/>
    <x v="3"/>
    <n v="-32.32"/>
  </r>
  <r>
    <x v="0"/>
    <x v="2"/>
    <x v="0"/>
    <x v="0"/>
    <x v="0"/>
    <x v="0"/>
    <x v="2"/>
    <x v="2"/>
    <x v="2"/>
    <x v="4"/>
    <n v="-114.01"/>
  </r>
  <r>
    <x v="0"/>
    <x v="2"/>
    <x v="0"/>
    <x v="0"/>
    <x v="0"/>
    <x v="0"/>
    <x v="2"/>
    <x v="2"/>
    <x v="2"/>
    <x v="5"/>
    <n v="-614.51"/>
  </r>
  <r>
    <x v="0"/>
    <x v="2"/>
    <x v="0"/>
    <x v="0"/>
    <x v="0"/>
    <x v="0"/>
    <x v="2"/>
    <x v="2"/>
    <x v="2"/>
    <x v="6"/>
    <n v="119.54"/>
  </r>
  <r>
    <x v="0"/>
    <x v="2"/>
    <x v="0"/>
    <x v="0"/>
    <x v="0"/>
    <x v="0"/>
    <x v="2"/>
    <x v="2"/>
    <x v="2"/>
    <x v="7"/>
    <n v="28.72"/>
  </r>
  <r>
    <x v="0"/>
    <x v="2"/>
    <x v="0"/>
    <x v="0"/>
    <x v="0"/>
    <x v="0"/>
    <x v="2"/>
    <x v="2"/>
    <x v="2"/>
    <x v="8"/>
    <n v="74.06"/>
  </r>
  <r>
    <x v="0"/>
    <x v="2"/>
    <x v="0"/>
    <x v="0"/>
    <x v="0"/>
    <x v="0"/>
    <x v="2"/>
    <x v="2"/>
    <x v="2"/>
    <x v="9"/>
    <n v="-281"/>
  </r>
  <r>
    <x v="0"/>
    <x v="2"/>
    <x v="0"/>
    <x v="0"/>
    <x v="0"/>
    <x v="0"/>
    <x v="2"/>
    <x v="2"/>
    <x v="2"/>
    <x v="10"/>
    <n v="-11.22"/>
  </r>
  <r>
    <x v="0"/>
    <x v="3"/>
    <x v="0"/>
    <x v="0"/>
    <x v="0"/>
    <x v="0"/>
    <x v="3"/>
    <x v="3"/>
    <x v="3"/>
    <x v="0"/>
    <n v="-560.19000000000005"/>
  </r>
  <r>
    <x v="0"/>
    <x v="3"/>
    <x v="0"/>
    <x v="0"/>
    <x v="0"/>
    <x v="0"/>
    <x v="3"/>
    <x v="3"/>
    <x v="3"/>
    <x v="1"/>
    <n v="39.049999999999997"/>
  </r>
  <r>
    <x v="0"/>
    <x v="3"/>
    <x v="0"/>
    <x v="0"/>
    <x v="0"/>
    <x v="0"/>
    <x v="3"/>
    <x v="3"/>
    <x v="3"/>
    <x v="2"/>
    <n v="-17.72"/>
  </r>
  <r>
    <x v="0"/>
    <x v="3"/>
    <x v="0"/>
    <x v="0"/>
    <x v="0"/>
    <x v="0"/>
    <x v="3"/>
    <x v="3"/>
    <x v="3"/>
    <x v="3"/>
    <n v="-263.94"/>
  </r>
  <r>
    <x v="0"/>
    <x v="3"/>
    <x v="0"/>
    <x v="0"/>
    <x v="0"/>
    <x v="0"/>
    <x v="3"/>
    <x v="3"/>
    <x v="3"/>
    <x v="4"/>
    <n v="108.63"/>
  </r>
  <r>
    <x v="0"/>
    <x v="3"/>
    <x v="0"/>
    <x v="0"/>
    <x v="0"/>
    <x v="0"/>
    <x v="3"/>
    <x v="3"/>
    <x v="3"/>
    <x v="5"/>
    <n v="367.63"/>
  </r>
  <r>
    <x v="0"/>
    <x v="3"/>
    <x v="0"/>
    <x v="0"/>
    <x v="0"/>
    <x v="0"/>
    <x v="3"/>
    <x v="3"/>
    <x v="3"/>
    <x v="6"/>
    <n v="134.86000000000001"/>
  </r>
  <r>
    <x v="0"/>
    <x v="3"/>
    <x v="0"/>
    <x v="0"/>
    <x v="0"/>
    <x v="0"/>
    <x v="3"/>
    <x v="3"/>
    <x v="3"/>
    <x v="7"/>
    <n v="82.59"/>
  </r>
  <r>
    <x v="0"/>
    <x v="3"/>
    <x v="0"/>
    <x v="0"/>
    <x v="0"/>
    <x v="0"/>
    <x v="3"/>
    <x v="3"/>
    <x v="3"/>
    <x v="8"/>
    <n v="144.99"/>
  </r>
  <r>
    <x v="0"/>
    <x v="3"/>
    <x v="0"/>
    <x v="0"/>
    <x v="0"/>
    <x v="0"/>
    <x v="3"/>
    <x v="3"/>
    <x v="3"/>
    <x v="9"/>
    <n v="2.69"/>
  </r>
  <r>
    <x v="0"/>
    <x v="3"/>
    <x v="0"/>
    <x v="0"/>
    <x v="0"/>
    <x v="0"/>
    <x v="3"/>
    <x v="3"/>
    <x v="3"/>
    <x v="10"/>
    <n v="-41.74"/>
  </r>
  <r>
    <x v="0"/>
    <x v="4"/>
    <x v="0"/>
    <x v="0"/>
    <x v="0"/>
    <x v="0"/>
    <x v="4"/>
    <x v="4"/>
    <x v="4"/>
    <x v="0"/>
    <n v="-1147.32"/>
  </r>
  <r>
    <x v="0"/>
    <x v="4"/>
    <x v="0"/>
    <x v="0"/>
    <x v="0"/>
    <x v="0"/>
    <x v="4"/>
    <x v="4"/>
    <x v="4"/>
    <x v="1"/>
    <n v="68.23"/>
  </r>
  <r>
    <x v="0"/>
    <x v="4"/>
    <x v="0"/>
    <x v="0"/>
    <x v="0"/>
    <x v="0"/>
    <x v="4"/>
    <x v="4"/>
    <x v="4"/>
    <x v="2"/>
    <n v="-29.83"/>
  </r>
  <r>
    <x v="0"/>
    <x v="4"/>
    <x v="0"/>
    <x v="0"/>
    <x v="0"/>
    <x v="0"/>
    <x v="4"/>
    <x v="4"/>
    <x v="4"/>
    <x v="3"/>
    <n v="811.56"/>
  </r>
  <r>
    <x v="0"/>
    <x v="4"/>
    <x v="0"/>
    <x v="0"/>
    <x v="0"/>
    <x v="0"/>
    <x v="4"/>
    <x v="4"/>
    <x v="4"/>
    <x v="4"/>
    <n v="5.39"/>
  </r>
  <r>
    <x v="0"/>
    <x v="4"/>
    <x v="0"/>
    <x v="0"/>
    <x v="0"/>
    <x v="0"/>
    <x v="4"/>
    <x v="4"/>
    <x v="4"/>
    <x v="5"/>
    <n v="152.62"/>
  </r>
  <r>
    <x v="0"/>
    <x v="4"/>
    <x v="0"/>
    <x v="0"/>
    <x v="0"/>
    <x v="0"/>
    <x v="4"/>
    <x v="4"/>
    <x v="4"/>
    <x v="6"/>
    <n v="98.04"/>
  </r>
  <r>
    <x v="0"/>
    <x v="4"/>
    <x v="0"/>
    <x v="0"/>
    <x v="0"/>
    <x v="0"/>
    <x v="4"/>
    <x v="4"/>
    <x v="4"/>
    <x v="7"/>
    <n v="1019.84"/>
  </r>
  <r>
    <x v="0"/>
    <x v="4"/>
    <x v="0"/>
    <x v="0"/>
    <x v="0"/>
    <x v="0"/>
    <x v="4"/>
    <x v="4"/>
    <x v="4"/>
    <x v="8"/>
    <n v="201.1"/>
  </r>
  <r>
    <x v="0"/>
    <x v="4"/>
    <x v="0"/>
    <x v="0"/>
    <x v="0"/>
    <x v="0"/>
    <x v="4"/>
    <x v="4"/>
    <x v="4"/>
    <x v="9"/>
    <n v="4.49"/>
  </r>
  <r>
    <x v="0"/>
    <x v="4"/>
    <x v="0"/>
    <x v="0"/>
    <x v="0"/>
    <x v="0"/>
    <x v="4"/>
    <x v="4"/>
    <x v="4"/>
    <x v="10"/>
    <n v="-95.17"/>
  </r>
  <r>
    <x v="0"/>
    <x v="5"/>
    <x v="0"/>
    <x v="0"/>
    <x v="0"/>
    <x v="0"/>
    <x v="5"/>
    <x v="5"/>
    <x v="5"/>
    <x v="0"/>
    <n v="-7769.55"/>
  </r>
  <r>
    <x v="0"/>
    <x v="5"/>
    <x v="0"/>
    <x v="0"/>
    <x v="0"/>
    <x v="0"/>
    <x v="5"/>
    <x v="5"/>
    <x v="5"/>
    <x v="1"/>
    <n v="152.16999999999999"/>
  </r>
  <r>
    <x v="0"/>
    <x v="5"/>
    <x v="0"/>
    <x v="0"/>
    <x v="0"/>
    <x v="0"/>
    <x v="5"/>
    <x v="5"/>
    <x v="5"/>
    <x v="2"/>
    <n v="-74.290000000000006"/>
  </r>
  <r>
    <x v="0"/>
    <x v="5"/>
    <x v="0"/>
    <x v="0"/>
    <x v="0"/>
    <x v="0"/>
    <x v="5"/>
    <x v="5"/>
    <x v="5"/>
    <x v="3"/>
    <n v="7743.96"/>
  </r>
  <r>
    <x v="0"/>
    <x v="5"/>
    <x v="0"/>
    <x v="0"/>
    <x v="0"/>
    <x v="0"/>
    <x v="5"/>
    <x v="5"/>
    <x v="5"/>
    <x v="11"/>
    <n v="0.34"/>
  </r>
  <r>
    <x v="0"/>
    <x v="5"/>
    <x v="0"/>
    <x v="0"/>
    <x v="0"/>
    <x v="0"/>
    <x v="5"/>
    <x v="5"/>
    <x v="5"/>
    <x v="5"/>
    <n v="578.6"/>
  </r>
  <r>
    <x v="0"/>
    <x v="5"/>
    <x v="0"/>
    <x v="0"/>
    <x v="0"/>
    <x v="0"/>
    <x v="5"/>
    <x v="5"/>
    <x v="5"/>
    <x v="6"/>
    <n v="198.3"/>
  </r>
  <r>
    <x v="0"/>
    <x v="5"/>
    <x v="0"/>
    <x v="0"/>
    <x v="0"/>
    <x v="0"/>
    <x v="5"/>
    <x v="5"/>
    <x v="5"/>
    <x v="7"/>
    <n v="3003.86"/>
  </r>
  <r>
    <x v="0"/>
    <x v="5"/>
    <x v="0"/>
    <x v="0"/>
    <x v="0"/>
    <x v="0"/>
    <x v="5"/>
    <x v="5"/>
    <x v="5"/>
    <x v="8"/>
    <n v="238.8"/>
  </r>
  <r>
    <x v="0"/>
    <x v="5"/>
    <x v="0"/>
    <x v="0"/>
    <x v="0"/>
    <x v="0"/>
    <x v="5"/>
    <x v="5"/>
    <x v="5"/>
    <x v="9"/>
    <n v="10.32"/>
  </r>
  <r>
    <x v="0"/>
    <x v="5"/>
    <x v="0"/>
    <x v="0"/>
    <x v="0"/>
    <x v="0"/>
    <x v="5"/>
    <x v="5"/>
    <x v="5"/>
    <x v="10"/>
    <n v="-249.13"/>
  </r>
  <r>
    <x v="0"/>
    <x v="6"/>
    <x v="0"/>
    <x v="0"/>
    <x v="0"/>
    <x v="0"/>
    <x v="6"/>
    <x v="6"/>
    <x v="6"/>
    <x v="0"/>
    <n v="-19194.28"/>
  </r>
  <r>
    <x v="0"/>
    <x v="6"/>
    <x v="0"/>
    <x v="0"/>
    <x v="0"/>
    <x v="0"/>
    <x v="6"/>
    <x v="6"/>
    <x v="6"/>
    <x v="1"/>
    <n v="200.2"/>
  </r>
  <r>
    <x v="0"/>
    <x v="6"/>
    <x v="0"/>
    <x v="0"/>
    <x v="0"/>
    <x v="0"/>
    <x v="6"/>
    <x v="6"/>
    <x v="6"/>
    <x v="2"/>
    <n v="-174.03"/>
  </r>
  <r>
    <x v="0"/>
    <x v="6"/>
    <x v="0"/>
    <x v="0"/>
    <x v="0"/>
    <x v="0"/>
    <x v="6"/>
    <x v="6"/>
    <x v="6"/>
    <x v="3"/>
    <n v="19174.52"/>
  </r>
  <r>
    <x v="0"/>
    <x v="6"/>
    <x v="0"/>
    <x v="0"/>
    <x v="0"/>
    <x v="0"/>
    <x v="6"/>
    <x v="6"/>
    <x v="6"/>
    <x v="4"/>
    <n v="-8.98"/>
  </r>
  <r>
    <x v="0"/>
    <x v="6"/>
    <x v="0"/>
    <x v="0"/>
    <x v="0"/>
    <x v="0"/>
    <x v="6"/>
    <x v="6"/>
    <x v="6"/>
    <x v="11"/>
    <n v="0.35"/>
  </r>
  <r>
    <x v="0"/>
    <x v="6"/>
    <x v="0"/>
    <x v="0"/>
    <x v="0"/>
    <x v="0"/>
    <x v="6"/>
    <x v="6"/>
    <x v="6"/>
    <x v="5"/>
    <n v="1690.46"/>
  </r>
  <r>
    <x v="0"/>
    <x v="6"/>
    <x v="0"/>
    <x v="0"/>
    <x v="0"/>
    <x v="0"/>
    <x v="6"/>
    <x v="6"/>
    <x v="6"/>
    <x v="6"/>
    <n v="303.27999999999997"/>
  </r>
  <r>
    <x v="0"/>
    <x v="6"/>
    <x v="0"/>
    <x v="0"/>
    <x v="0"/>
    <x v="0"/>
    <x v="6"/>
    <x v="6"/>
    <x v="6"/>
    <x v="7"/>
    <n v="2247.96"/>
  </r>
  <r>
    <x v="0"/>
    <x v="6"/>
    <x v="0"/>
    <x v="0"/>
    <x v="0"/>
    <x v="0"/>
    <x v="6"/>
    <x v="6"/>
    <x v="6"/>
    <x v="8"/>
    <n v="877.55"/>
  </r>
  <r>
    <x v="0"/>
    <x v="6"/>
    <x v="0"/>
    <x v="0"/>
    <x v="0"/>
    <x v="0"/>
    <x v="6"/>
    <x v="6"/>
    <x v="6"/>
    <x v="9"/>
    <n v="18.399999999999999"/>
  </r>
  <r>
    <x v="0"/>
    <x v="6"/>
    <x v="0"/>
    <x v="0"/>
    <x v="0"/>
    <x v="0"/>
    <x v="6"/>
    <x v="6"/>
    <x v="6"/>
    <x v="10"/>
    <n v="-474.9"/>
  </r>
  <r>
    <x v="0"/>
    <x v="7"/>
    <x v="0"/>
    <x v="0"/>
    <x v="0"/>
    <x v="0"/>
    <x v="7"/>
    <x v="7"/>
    <x v="7"/>
    <x v="0"/>
    <n v="-27636.54"/>
  </r>
  <r>
    <x v="0"/>
    <x v="7"/>
    <x v="0"/>
    <x v="0"/>
    <x v="0"/>
    <x v="0"/>
    <x v="7"/>
    <x v="7"/>
    <x v="7"/>
    <x v="1"/>
    <n v="244.94"/>
  </r>
  <r>
    <x v="0"/>
    <x v="7"/>
    <x v="0"/>
    <x v="0"/>
    <x v="0"/>
    <x v="0"/>
    <x v="7"/>
    <x v="7"/>
    <x v="7"/>
    <x v="2"/>
    <n v="-199.14"/>
  </r>
  <r>
    <x v="0"/>
    <x v="7"/>
    <x v="0"/>
    <x v="0"/>
    <x v="0"/>
    <x v="0"/>
    <x v="7"/>
    <x v="7"/>
    <x v="7"/>
    <x v="3"/>
    <n v="27648.66"/>
  </r>
  <r>
    <x v="0"/>
    <x v="7"/>
    <x v="0"/>
    <x v="0"/>
    <x v="0"/>
    <x v="0"/>
    <x v="7"/>
    <x v="7"/>
    <x v="7"/>
    <x v="4"/>
    <n v="8.98"/>
  </r>
  <r>
    <x v="0"/>
    <x v="7"/>
    <x v="0"/>
    <x v="0"/>
    <x v="0"/>
    <x v="0"/>
    <x v="7"/>
    <x v="7"/>
    <x v="7"/>
    <x v="11"/>
    <n v="0.23"/>
  </r>
  <r>
    <x v="0"/>
    <x v="7"/>
    <x v="0"/>
    <x v="0"/>
    <x v="0"/>
    <x v="0"/>
    <x v="7"/>
    <x v="7"/>
    <x v="7"/>
    <x v="5"/>
    <n v="7560.38"/>
  </r>
  <r>
    <x v="0"/>
    <x v="7"/>
    <x v="0"/>
    <x v="0"/>
    <x v="0"/>
    <x v="0"/>
    <x v="7"/>
    <x v="7"/>
    <x v="7"/>
    <x v="6"/>
    <n v="344"/>
  </r>
  <r>
    <x v="0"/>
    <x v="7"/>
    <x v="0"/>
    <x v="0"/>
    <x v="0"/>
    <x v="0"/>
    <x v="7"/>
    <x v="7"/>
    <x v="7"/>
    <x v="7"/>
    <n v="6340.18"/>
  </r>
  <r>
    <x v="0"/>
    <x v="7"/>
    <x v="0"/>
    <x v="0"/>
    <x v="0"/>
    <x v="0"/>
    <x v="7"/>
    <x v="7"/>
    <x v="7"/>
    <x v="8"/>
    <n v="249.42"/>
  </r>
  <r>
    <x v="0"/>
    <x v="7"/>
    <x v="0"/>
    <x v="0"/>
    <x v="0"/>
    <x v="0"/>
    <x v="7"/>
    <x v="7"/>
    <x v="7"/>
    <x v="9"/>
    <n v="35.01"/>
  </r>
  <r>
    <x v="0"/>
    <x v="7"/>
    <x v="0"/>
    <x v="0"/>
    <x v="0"/>
    <x v="0"/>
    <x v="7"/>
    <x v="7"/>
    <x v="7"/>
    <x v="10"/>
    <n v="-1300.98"/>
  </r>
  <r>
    <x v="0"/>
    <x v="8"/>
    <x v="0"/>
    <x v="0"/>
    <x v="0"/>
    <x v="0"/>
    <x v="8"/>
    <x v="8"/>
    <x v="8"/>
    <x v="0"/>
    <n v="-5049.5200000000004"/>
  </r>
  <r>
    <x v="0"/>
    <x v="8"/>
    <x v="0"/>
    <x v="0"/>
    <x v="0"/>
    <x v="0"/>
    <x v="8"/>
    <x v="8"/>
    <x v="8"/>
    <x v="1"/>
    <n v="111.92"/>
  </r>
  <r>
    <x v="0"/>
    <x v="8"/>
    <x v="0"/>
    <x v="0"/>
    <x v="0"/>
    <x v="0"/>
    <x v="8"/>
    <x v="8"/>
    <x v="8"/>
    <x v="2"/>
    <n v="-155.57"/>
  </r>
  <r>
    <x v="0"/>
    <x v="8"/>
    <x v="0"/>
    <x v="0"/>
    <x v="0"/>
    <x v="0"/>
    <x v="8"/>
    <x v="8"/>
    <x v="8"/>
    <x v="3"/>
    <n v="5050.42"/>
  </r>
  <r>
    <x v="0"/>
    <x v="8"/>
    <x v="0"/>
    <x v="0"/>
    <x v="0"/>
    <x v="0"/>
    <x v="8"/>
    <x v="8"/>
    <x v="8"/>
    <x v="4"/>
    <n v="-2.87"/>
  </r>
  <r>
    <x v="0"/>
    <x v="8"/>
    <x v="0"/>
    <x v="0"/>
    <x v="0"/>
    <x v="0"/>
    <x v="8"/>
    <x v="8"/>
    <x v="8"/>
    <x v="11"/>
    <n v="-0.23"/>
  </r>
  <r>
    <x v="0"/>
    <x v="8"/>
    <x v="0"/>
    <x v="0"/>
    <x v="0"/>
    <x v="0"/>
    <x v="8"/>
    <x v="8"/>
    <x v="8"/>
    <x v="5"/>
    <n v="8555.8799999999992"/>
  </r>
  <r>
    <x v="0"/>
    <x v="8"/>
    <x v="0"/>
    <x v="0"/>
    <x v="0"/>
    <x v="0"/>
    <x v="8"/>
    <x v="8"/>
    <x v="8"/>
    <x v="6"/>
    <n v="84.08"/>
  </r>
  <r>
    <x v="0"/>
    <x v="8"/>
    <x v="0"/>
    <x v="0"/>
    <x v="0"/>
    <x v="0"/>
    <x v="8"/>
    <x v="8"/>
    <x v="8"/>
    <x v="7"/>
    <n v="13533.78"/>
  </r>
  <r>
    <x v="0"/>
    <x v="8"/>
    <x v="0"/>
    <x v="0"/>
    <x v="0"/>
    <x v="0"/>
    <x v="8"/>
    <x v="8"/>
    <x v="8"/>
    <x v="8"/>
    <n v="-983.87"/>
  </r>
  <r>
    <x v="0"/>
    <x v="8"/>
    <x v="0"/>
    <x v="0"/>
    <x v="0"/>
    <x v="0"/>
    <x v="8"/>
    <x v="8"/>
    <x v="8"/>
    <x v="9"/>
    <n v="42.56"/>
  </r>
  <r>
    <x v="0"/>
    <x v="8"/>
    <x v="0"/>
    <x v="0"/>
    <x v="0"/>
    <x v="0"/>
    <x v="8"/>
    <x v="8"/>
    <x v="8"/>
    <x v="10"/>
    <n v="-6803.24"/>
  </r>
  <r>
    <x v="0"/>
    <x v="9"/>
    <x v="0"/>
    <x v="0"/>
    <x v="0"/>
    <x v="0"/>
    <x v="9"/>
    <x v="9"/>
    <x v="9"/>
    <x v="2"/>
    <n v="-3.58"/>
  </r>
  <r>
    <x v="0"/>
    <x v="9"/>
    <x v="0"/>
    <x v="0"/>
    <x v="0"/>
    <x v="0"/>
    <x v="9"/>
    <x v="9"/>
    <x v="9"/>
    <x v="4"/>
    <n v="1.97"/>
  </r>
  <r>
    <x v="0"/>
    <x v="9"/>
    <x v="0"/>
    <x v="0"/>
    <x v="0"/>
    <x v="0"/>
    <x v="9"/>
    <x v="9"/>
    <x v="9"/>
    <x v="5"/>
    <n v="-490.53"/>
  </r>
  <r>
    <x v="0"/>
    <x v="9"/>
    <x v="0"/>
    <x v="0"/>
    <x v="0"/>
    <x v="0"/>
    <x v="9"/>
    <x v="9"/>
    <x v="9"/>
    <x v="6"/>
    <n v="21.68"/>
  </r>
  <r>
    <x v="0"/>
    <x v="9"/>
    <x v="0"/>
    <x v="0"/>
    <x v="0"/>
    <x v="0"/>
    <x v="9"/>
    <x v="9"/>
    <x v="9"/>
    <x v="7"/>
    <n v="1206.93"/>
  </r>
  <r>
    <x v="0"/>
    <x v="9"/>
    <x v="0"/>
    <x v="0"/>
    <x v="0"/>
    <x v="0"/>
    <x v="9"/>
    <x v="9"/>
    <x v="9"/>
    <x v="8"/>
    <n v="-556.96"/>
  </r>
  <r>
    <x v="0"/>
    <x v="9"/>
    <x v="0"/>
    <x v="0"/>
    <x v="0"/>
    <x v="0"/>
    <x v="9"/>
    <x v="9"/>
    <x v="9"/>
    <x v="9"/>
    <n v="5.0199999999999996"/>
  </r>
  <r>
    <x v="0"/>
    <x v="9"/>
    <x v="0"/>
    <x v="0"/>
    <x v="0"/>
    <x v="0"/>
    <x v="9"/>
    <x v="9"/>
    <x v="9"/>
    <x v="10"/>
    <n v="-1169.95"/>
  </r>
  <r>
    <x v="0"/>
    <x v="10"/>
    <x v="0"/>
    <x v="0"/>
    <x v="0"/>
    <x v="0"/>
    <x v="10"/>
    <x v="10"/>
    <x v="10"/>
    <x v="5"/>
    <n v="5996.95"/>
  </r>
  <r>
    <x v="0"/>
    <x v="10"/>
    <x v="0"/>
    <x v="0"/>
    <x v="0"/>
    <x v="0"/>
    <x v="10"/>
    <x v="10"/>
    <x v="10"/>
    <x v="6"/>
    <n v="154.57"/>
  </r>
  <r>
    <x v="0"/>
    <x v="10"/>
    <x v="0"/>
    <x v="0"/>
    <x v="0"/>
    <x v="0"/>
    <x v="10"/>
    <x v="10"/>
    <x v="10"/>
    <x v="7"/>
    <n v="-41.29"/>
  </r>
  <r>
    <x v="0"/>
    <x v="10"/>
    <x v="0"/>
    <x v="0"/>
    <x v="0"/>
    <x v="0"/>
    <x v="10"/>
    <x v="10"/>
    <x v="10"/>
    <x v="8"/>
    <n v="8521.41"/>
  </r>
  <r>
    <x v="0"/>
    <x v="11"/>
    <x v="0"/>
    <x v="0"/>
    <x v="0"/>
    <x v="0"/>
    <x v="11"/>
    <x v="11"/>
    <x v="11"/>
    <x v="5"/>
    <n v="683.19"/>
  </r>
  <r>
    <x v="0"/>
    <x v="11"/>
    <x v="0"/>
    <x v="0"/>
    <x v="0"/>
    <x v="0"/>
    <x v="11"/>
    <x v="11"/>
    <x v="11"/>
    <x v="6"/>
    <n v="24.44"/>
  </r>
  <r>
    <x v="0"/>
    <x v="11"/>
    <x v="0"/>
    <x v="0"/>
    <x v="0"/>
    <x v="0"/>
    <x v="11"/>
    <x v="11"/>
    <x v="11"/>
    <x v="8"/>
    <n v="899.54"/>
  </r>
  <r>
    <x v="0"/>
    <x v="12"/>
    <x v="0"/>
    <x v="0"/>
    <x v="1"/>
    <x v="1"/>
    <x v="0"/>
    <x v="12"/>
    <x v="12"/>
    <x v="4"/>
    <n v="-1175"/>
  </r>
  <r>
    <x v="0"/>
    <x v="13"/>
    <x v="0"/>
    <x v="0"/>
    <x v="1"/>
    <x v="1"/>
    <x v="1"/>
    <x v="13"/>
    <x v="13"/>
    <x v="4"/>
    <n v="-419"/>
  </r>
  <r>
    <x v="0"/>
    <x v="14"/>
    <x v="1"/>
    <x v="0"/>
    <x v="2"/>
    <x v="1"/>
    <x v="0"/>
    <x v="14"/>
    <x v="14"/>
    <x v="0"/>
    <n v="-6280.63"/>
  </r>
  <r>
    <x v="0"/>
    <x v="14"/>
    <x v="1"/>
    <x v="0"/>
    <x v="2"/>
    <x v="1"/>
    <x v="0"/>
    <x v="14"/>
    <x v="14"/>
    <x v="1"/>
    <n v="-270.22000000000003"/>
  </r>
  <r>
    <x v="0"/>
    <x v="14"/>
    <x v="1"/>
    <x v="0"/>
    <x v="2"/>
    <x v="1"/>
    <x v="0"/>
    <x v="14"/>
    <x v="14"/>
    <x v="2"/>
    <n v="-1770.36"/>
  </r>
  <r>
    <x v="0"/>
    <x v="14"/>
    <x v="1"/>
    <x v="0"/>
    <x v="2"/>
    <x v="1"/>
    <x v="0"/>
    <x v="14"/>
    <x v="14"/>
    <x v="3"/>
    <n v="-623.94000000000005"/>
  </r>
  <r>
    <x v="0"/>
    <x v="14"/>
    <x v="1"/>
    <x v="0"/>
    <x v="2"/>
    <x v="1"/>
    <x v="0"/>
    <x v="14"/>
    <x v="14"/>
    <x v="4"/>
    <n v="-19807.88"/>
  </r>
  <r>
    <x v="0"/>
    <x v="14"/>
    <x v="1"/>
    <x v="0"/>
    <x v="2"/>
    <x v="1"/>
    <x v="0"/>
    <x v="14"/>
    <x v="14"/>
    <x v="5"/>
    <n v="-194.81"/>
  </r>
  <r>
    <x v="0"/>
    <x v="14"/>
    <x v="1"/>
    <x v="0"/>
    <x v="2"/>
    <x v="1"/>
    <x v="0"/>
    <x v="14"/>
    <x v="14"/>
    <x v="6"/>
    <n v="-1345.72"/>
  </r>
  <r>
    <x v="0"/>
    <x v="14"/>
    <x v="1"/>
    <x v="0"/>
    <x v="2"/>
    <x v="1"/>
    <x v="0"/>
    <x v="14"/>
    <x v="14"/>
    <x v="7"/>
    <n v="-5373.01"/>
  </r>
  <r>
    <x v="0"/>
    <x v="14"/>
    <x v="1"/>
    <x v="0"/>
    <x v="2"/>
    <x v="1"/>
    <x v="0"/>
    <x v="14"/>
    <x v="14"/>
    <x v="8"/>
    <n v="-13.47"/>
  </r>
  <r>
    <x v="0"/>
    <x v="14"/>
    <x v="1"/>
    <x v="0"/>
    <x v="2"/>
    <x v="1"/>
    <x v="0"/>
    <x v="14"/>
    <x v="14"/>
    <x v="9"/>
    <n v="-259.45"/>
  </r>
  <r>
    <x v="0"/>
    <x v="14"/>
    <x v="1"/>
    <x v="0"/>
    <x v="2"/>
    <x v="1"/>
    <x v="0"/>
    <x v="14"/>
    <x v="14"/>
    <x v="10"/>
    <n v="-964.18"/>
  </r>
  <r>
    <x v="0"/>
    <x v="15"/>
    <x v="1"/>
    <x v="0"/>
    <x v="2"/>
    <x v="1"/>
    <x v="1"/>
    <x v="15"/>
    <x v="15"/>
    <x v="0"/>
    <n v="-2613.34"/>
  </r>
  <r>
    <x v="0"/>
    <x v="15"/>
    <x v="1"/>
    <x v="0"/>
    <x v="2"/>
    <x v="1"/>
    <x v="1"/>
    <x v="15"/>
    <x v="15"/>
    <x v="1"/>
    <n v="-494.66"/>
  </r>
  <r>
    <x v="0"/>
    <x v="15"/>
    <x v="1"/>
    <x v="0"/>
    <x v="2"/>
    <x v="1"/>
    <x v="1"/>
    <x v="15"/>
    <x v="15"/>
    <x v="2"/>
    <n v="-1078.19"/>
  </r>
  <r>
    <x v="0"/>
    <x v="15"/>
    <x v="1"/>
    <x v="0"/>
    <x v="2"/>
    <x v="1"/>
    <x v="1"/>
    <x v="15"/>
    <x v="15"/>
    <x v="3"/>
    <n v="56.56"/>
  </r>
  <r>
    <x v="0"/>
    <x v="15"/>
    <x v="1"/>
    <x v="0"/>
    <x v="2"/>
    <x v="1"/>
    <x v="1"/>
    <x v="15"/>
    <x v="15"/>
    <x v="4"/>
    <n v="-22991.3"/>
  </r>
  <r>
    <x v="0"/>
    <x v="15"/>
    <x v="1"/>
    <x v="0"/>
    <x v="2"/>
    <x v="1"/>
    <x v="1"/>
    <x v="15"/>
    <x v="15"/>
    <x v="5"/>
    <n v="4.49"/>
  </r>
  <r>
    <x v="0"/>
    <x v="15"/>
    <x v="1"/>
    <x v="0"/>
    <x v="2"/>
    <x v="1"/>
    <x v="1"/>
    <x v="15"/>
    <x v="15"/>
    <x v="6"/>
    <n v="-650.87"/>
  </r>
  <r>
    <x v="0"/>
    <x v="15"/>
    <x v="1"/>
    <x v="0"/>
    <x v="2"/>
    <x v="1"/>
    <x v="1"/>
    <x v="15"/>
    <x v="15"/>
    <x v="7"/>
    <n v="-7254.69"/>
  </r>
  <r>
    <x v="0"/>
    <x v="15"/>
    <x v="1"/>
    <x v="0"/>
    <x v="2"/>
    <x v="1"/>
    <x v="1"/>
    <x v="15"/>
    <x v="15"/>
    <x v="8"/>
    <n v="-19.75"/>
  </r>
  <r>
    <x v="0"/>
    <x v="15"/>
    <x v="1"/>
    <x v="0"/>
    <x v="2"/>
    <x v="1"/>
    <x v="1"/>
    <x v="15"/>
    <x v="15"/>
    <x v="9"/>
    <n v="-253.16"/>
  </r>
  <r>
    <x v="0"/>
    <x v="15"/>
    <x v="1"/>
    <x v="0"/>
    <x v="2"/>
    <x v="1"/>
    <x v="1"/>
    <x v="15"/>
    <x v="15"/>
    <x v="10"/>
    <n v="-1.8"/>
  </r>
  <r>
    <x v="0"/>
    <x v="16"/>
    <x v="1"/>
    <x v="0"/>
    <x v="2"/>
    <x v="1"/>
    <x v="2"/>
    <x v="16"/>
    <x v="16"/>
    <x v="0"/>
    <n v="-127.48"/>
  </r>
  <r>
    <x v="0"/>
    <x v="16"/>
    <x v="1"/>
    <x v="0"/>
    <x v="2"/>
    <x v="1"/>
    <x v="2"/>
    <x v="16"/>
    <x v="16"/>
    <x v="1"/>
    <n v="-1053.5"/>
  </r>
  <r>
    <x v="0"/>
    <x v="16"/>
    <x v="1"/>
    <x v="0"/>
    <x v="2"/>
    <x v="1"/>
    <x v="2"/>
    <x v="16"/>
    <x v="16"/>
    <x v="2"/>
    <n v="0.45"/>
  </r>
  <r>
    <x v="0"/>
    <x v="16"/>
    <x v="1"/>
    <x v="0"/>
    <x v="2"/>
    <x v="1"/>
    <x v="2"/>
    <x v="16"/>
    <x v="16"/>
    <x v="3"/>
    <n v="310.62"/>
  </r>
  <r>
    <x v="0"/>
    <x v="16"/>
    <x v="1"/>
    <x v="0"/>
    <x v="2"/>
    <x v="1"/>
    <x v="2"/>
    <x v="16"/>
    <x v="16"/>
    <x v="4"/>
    <n v="-114.01"/>
  </r>
  <r>
    <x v="0"/>
    <x v="16"/>
    <x v="1"/>
    <x v="0"/>
    <x v="2"/>
    <x v="1"/>
    <x v="2"/>
    <x v="16"/>
    <x v="16"/>
    <x v="5"/>
    <n v="-614.51"/>
  </r>
  <r>
    <x v="0"/>
    <x v="16"/>
    <x v="1"/>
    <x v="0"/>
    <x v="2"/>
    <x v="1"/>
    <x v="2"/>
    <x v="16"/>
    <x v="16"/>
    <x v="6"/>
    <n v="8248.9500000000007"/>
  </r>
  <r>
    <x v="0"/>
    <x v="16"/>
    <x v="1"/>
    <x v="0"/>
    <x v="2"/>
    <x v="1"/>
    <x v="2"/>
    <x v="16"/>
    <x v="16"/>
    <x v="7"/>
    <n v="22.44"/>
  </r>
  <r>
    <x v="0"/>
    <x v="16"/>
    <x v="1"/>
    <x v="0"/>
    <x v="2"/>
    <x v="1"/>
    <x v="2"/>
    <x v="16"/>
    <x v="16"/>
    <x v="8"/>
    <n v="74.06"/>
  </r>
  <r>
    <x v="0"/>
    <x v="16"/>
    <x v="1"/>
    <x v="0"/>
    <x v="2"/>
    <x v="1"/>
    <x v="2"/>
    <x v="16"/>
    <x v="16"/>
    <x v="9"/>
    <n v="-280.99"/>
  </r>
  <r>
    <x v="0"/>
    <x v="16"/>
    <x v="1"/>
    <x v="0"/>
    <x v="2"/>
    <x v="1"/>
    <x v="2"/>
    <x v="16"/>
    <x v="16"/>
    <x v="10"/>
    <n v="-11.22"/>
  </r>
  <r>
    <x v="0"/>
    <x v="17"/>
    <x v="1"/>
    <x v="0"/>
    <x v="2"/>
    <x v="1"/>
    <x v="3"/>
    <x v="17"/>
    <x v="17"/>
    <x v="0"/>
    <n v="-560.20000000000005"/>
  </r>
  <r>
    <x v="0"/>
    <x v="17"/>
    <x v="1"/>
    <x v="0"/>
    <x v="2"/>
    <x v="1"/>
    <x v="3"/>
    <x v="17"/>
    <x v="17"/>
    <x v="1"/>
    <n v="39.049999999999997"/>
  </r>
  <r>
    <x v="0"/>
    <x v="17"/>
    <x v="1"/>
    <x v="0"/>
    <x v="2"/>
    <x v="1"/>
    <x v="3"/>
    <x v="17"/>
    <x v="17"/>
    <x v="2"/>
    <n v="-18.41"/>
  </r>
  <r>
    <x v="0"/>
    <x v="17"/>
    <x v="1"/>
    <x v="0"/>
    <x v="2"/>
    <x v="1"/>
    <x v="3"/>
    <x v="17"/>
    <x v="17"/>
    <x v="3"/>
    <n v="221.74"/>
  </r>
  <r>
    <x v="0"/>
    <x v="17"/>
    <x v="1"/>
    <x v="0"/>
    <x v="2"/>
    <x v="1"/>
    <x v="3"/>
    <x v="17"/>
    <x v="17"/>
    <x v="4"/>
    <n v="108.63"/>
  </r>
  <r>
    <x v="0"/>
    <x v="17"/>
    <x v="1"/>
    <x v="0"/>
    <x v="2"/>
    <x v="1"/>
    <x v="3"/>
    <x v="17"/>
    <x v="17"/>
    <x v="5"/>
    <n v="367.63"/>
  </r>
  <r>
    <x v="0"/>
    <x v="17"/>
    <x v="1"/>
    <x v="0"/>
    <x v="2"/>
    <x v="1"/>
    <x v="3"/>
    <x v="17"/>
    <x v="17"/>
    <x v="6"/>
    <n v="4374.2700000000004"/>
  </r>
  <r>
    <x v="0"/>
    <x v="17"/>
    <x v="1"/>
    <x v="0"/>
    <x v="2"/>
    <x v="1"/>
    <x v="3"/>
    <x v="17"/>
    <x v="17"/>
    <x v="7"/>
    <n v="54.76"/>
  </r>
  <r>
    <x v="0"/>
    <x v="17"/>
    <x v="1"/>
    <x v="0"/>
    <x v="2"/>
    <x v="1"/>
    <x v="3"/>
    <x v="17"/>
    <x v="17"/>
    <x v="8"/>
    <n v="144.99"/>
  </r>
  <r>
    <x v="0"/>
    <x v="17"/>
    <x v="1"/>
    <x v="0"/>
    <x v="2"/>
    <x v="1"/>
    <x v="3"/>
    <x v="17"/>
    <x v="17"/>
    <x v="9"/>
    <n v="2.69"/>
  </r>
  <r>
    <x v="0"/>
    <x v="17"/>
    <x v="1"/>
    <x v="0"/>
    <x v="2"/>
    <x v="1"/>
    <x v="3"/>
    <x v="17"/>
    <x v="17"/>
    <x v="10"/>
    <n v="-41.74"/>
  </r>
  <r>
    <x v="0"/>
    <x v="18"/>
    <x v="1"/>
    <x v="0"/>
    <x v="2"/>
    <x v="1"/>
    <x v="4"/>
    <x v="18"/>
    <x v="18"/>
    <x v="0"/>
    <n v="-1147.32"/>
  </r>
  <r>
    <x v="0"/>
    <x v="18"/>
    <x v="1"/>
    <x v="0"/>
    <x v="2"/>
    <x v="1"/>
    <x v="4"/>
    <x v="18"/>
    <x v="18"/>
    <x v="1"/>
    <n v="68.23"/>
  </r>
  <r>
    <x v="0"/>
    <x v="18"/>
    <x v="1"/>
    <x v="0"/>
    <x v="2"/>
    <x v="1"/>
    <x v="4"/>
    <x v="18"/>
    <x v="18"/>
    <x v="2"/>
    <n v="-30.53"/>
  </r>
  <r>
    <x v="0"/>
    <x v="18"/>
    <x v="1"/>
    <x v="0"/>
    <x v="2"/>
    <x v="1"/>
    <x v="4"/>
    <x v="18"/>
    <x v="18"/>
    <x v="3"/>
    <n v="904.03"/>
  </r>
  <r>
    <x v="0"/>
    <x v="18"/>
    <x v="1"/>
    <x v="0"/>
    <x v="2"/>
    <x v="1"/>
    <x v="4"/>
    <x v="18"/>
    <x v="18"/>
    <x v="4"/>
    <n v="5.39"/>
  </r>
  <r>
    <x v="0"/>
    <x v="18"/>
    <x v="1"/>
    <x v="0"/>
    <x v="2"/>
    <x v="1"/>
    <x v="4"/>
    <x v="18"/>
    <x v="18"/>
    <x v="5"/>
    <n v="152.62"/>
  </r>
  <r>
    <x v="0"/>
    <x v="18"/>
    <x v="1"/>
    <x v="0"/>
    <x v="2"/>
    <x v="1"/>
    <x v="4"/>
    <x v="18"/>
    <x v="18"/>
    <x v="6"/>
    <n v="216.36"/>
  </r>
  <r>
    <x v="0"/>
    <x v="18"/>
    <x v="1"/>
    <x v="0"/>
    <x v="2"/>
    <x v="1"/>
    <x v="4"/>
    <x v="18"/>
    <x v="18"/>
    <x v="7"/>
    <n v="923.78"/>
  </r>
  <r>
    <x v="0"/>
    <x v="18"/>
    <x v="1"/>
    <x v="0"/>
    <x v="2"/>
    <x v="1"/>
    <x v="4"/>
    <x v="18"/>
    <x v="18"/>
    <x v="8"/>
    <n v="201.1"/>
  </r>
  <r>
    <x v="0"/>
    <x v="18"/>
    <x v="1"/>
    <x v="0"/>
    <x v="2"/>
    <x v="1"/>
    <x v="4"/>
    <x v="18"/>
    <x v="18"/>
    <x v="9"/>
    <n v="4.49"/>
  </r>
  <r>
    <x v="0"/>
    <x v="18"/>
    <x v="1"/>
    <x v="0"/>
    <x v="2"/>
    <x v="1"/>
    <x v="4"/>
    <x v="18"/>
    <x v="18"/>
    <x v="10"/>
    <n v="-95.17"/>
  </r>
  <r>
    <x v="0"/>
    <x v="19"/>
    <x v="1"/>
    <x v="0"/>
    <x v="2"/>
    <x v="1"/>
    <x v="5"/>
    <x v="19"/>
    <x v="19"/>
    <x v="0"/>
    <n v="-7769.55"/>
  </r>
  <r>
    <x v="0"/>
    <x v="19"/>
    <x v="1"/>
    <x v="0"/>
    <x v="2"/>
    <x v="1"/>
    <x v="5"/>
    <x v="19"/>
    <x v="19"/>
    <x v="1"/>
    <n v="152.16999999999999"/>
  </r>
  <r>
    <x v="0"/>
    <x v="19"/>
    <x v="1"/>
    <x v="0"/>
    <x v="2"/>
    <x v="1"/>
    <x v="5"/>
    <x v="19"/>
    <x v="19"/>
    <x v="2"/>
    <n v="-79.45"/>
  </r>
  <r>
    <x v="0"/>
    <x v="19"/>
    <x v="1"/>
    <x v="0"/>
    <x v="2"/>
    <x v="1"/>
    <x v="5"/>
    <x v="19"/>
    <x v="19"/>
    <x v="3"/>
    <n v="7744.41"/>
  </r>
  <r>
    <x v="0"/>
    <x v="19"/>
    <x v="1"/>
    <x v="0"/>
    <x v="2"/>
    <x v="1"/>
    <x v="5"/>
    <x v="19"/>
    <x v="19"/>
    <x v="5"/>
    <n v="578.6"/>
  </r>
  <r>
    <x v="0"/>
    <x v="19"/>
    <x v="1"/>
    <x v="0"/>
    <x v="2"/>
    <x v="1"/>
    <x v="5"/>
    <x v="19"/>
    <x v="19"/>
    <x v="6"/>
    <n v="561.99"/>
  </r>
  <r>
    <x v="0"/>
    <x v="19"/>
    <x v="1"/>
    <x v="0"/>
    <x v="2"/>
    <x v="1"/>
    <x v="5"/>
    <x v="19"/>
    <x v="19"/>
    <x v="7"/>
    <n v="1890.65"/>
  </r>
  <r>
    <x v="0"/>
    <x v="19"/>
    <x v="1"/>
    <x v="0"/>
    <x v="2"/>
    <x v="1"/>
    <x v="5"/>
    <x v="19"/>
    <x v="19"/>
    <x v="8"/>
    <n v="238.8"/>
  </r>
  <r>
    <x v="0"/>
    <x v="19"/>
    <x v="1"/>
    <x v="0"/>
    <x v="2"/>
    <x v="1"/>
    <x v="5"/>
    <x v="19"/>
    <x v="19"/>
    <x v="9"/>
    <n v="10.32"/>
  </r>
  <r>
    <x v="0"/>
    <x v="19"/>
    <x v="1"/>
    <x v="0"/>
    <x v="2"/>
    <x v="1"/>
    <x v="5"/>
    <x v="19"/>
    <x v="19"/>
    <x v="10"/>
    <n v="-249.13"/>
  </r>
  <r>
    <x v="0"/>
    <x v="20"/>
    <x v="1"/>
    <x v="0"/>
    <x v="2"/>
    <x v="1"/>
    <x v="6"/>
    <x v="20"/>
    <x v="20"/>
    <x v="0"/>
    <n v="-19194.27"/>
  </r>
  <r>
    <x v="0"/>
    <x v="20"/>
    <x v="1"/>
    <x v="0"/>
    <x v="2"/>
    <x v="1"/>
    <x v="6"/>
    <x v="20"/>
    <x v="20"/>
    <x v="1"/>
    <n v="200.2"/>
  </r>
  <r>
    <x v="0"/>
    <x v="20"/>
    <x v="1"/>
    <x v="0"/>
    <x v="2"/>
    <x v="1"/>
    <x v="6"/>
    <x v="20"/>
    <x v="20"/>
    <x v="2"/>
    <n v="-164.73"/>
  </r>
  <r>
    <x v="0"/>
    <x v="20"/>
    <x v="1"/>
    <x v="0"/>
    <x v="2"/>
    <x v="1"/>
    <x v="6"/>
    <x v="20"/>
    <x v="20"/>
    <x v="3"/>
    <n v="19174.97"/>
  </r>
  <r>
    <x v="0"/>
    <x v="20"/>
    <x v="1"/>
    <x v="0"/>
    <x v="2"/>
    <x v="1"/>
    <x v="6"/>
    <x v="20"/>
    <x v="20"/>
    <x v="4"/>
    <n v="-8.98"/>
  </r>
  <r>
    <x v="0"/>
    <x v="20"/>
    <x v="1"/>
    <x v="0"/>
    <x v="2"/>
    <x v="1"/>
    <x v="6"/>
    <x v="20"/>
    <x v="20"/>
    <x v="5"/>
    <n v="1690.46"/>
  </r>
  <r>
    <x v="0"/>
    <x v="20"/>
    <x v="1"/>
    <x v="0"/>
    <x v="2"/>
    <x v="1"/>
    <x v="6"/>
    <x v="20"/>
    <x v="20"/>
    <x v="6"/>
    <n v="1085.3800000000001"/>
  </r>
  <r>
    <x v="0"/>
    <x v="20"/>
    <x v="1"/>
    <x v="0"/>
    <x v="2"/>
    <x v="1"/>
    <x v="6"/>
    <x v="20"/>
    <x v="20"/>
    <x v="7"/>
    <n v="514.86"/>
  </r>
  <r>
    <x v="0"/>
    <x v="20"/>
    <x v="1"/>
    <x v="0"/>
    <x v="2"/>
    <x v="1"/>
    <x v="6"/>
    <x v="20"/>
    <x v="20"/>
    <x v="8"/>
    <n v="877.55"/>
  </r>
  <r>
    <x v="0"/>
    <x v="20"/>
    <x v="1"/>
    <x v="0"/>
    <x v="2"/>
    <x v="1"/>
    <x v="6"/>
    <x v="20"/>
    <x v="20"/>
    <x v="9"/>
    <n v="18.399999999999999"/>
  </r>
  <r>
    <x v="0"/>
    <x v="20"/>
    <x v="1"/>
    <x v="0"/>
    <x v="2"/>
    <x v="1"/>
    <x v="6"/>
    <x v="20"/>
    <x v="20"/>
    <x v="10"/>
    <n v="-474.9"/>
  </r>
  <r>
    <x v="0"/>
    <x v="21"/>
    <x v="1"/>
    <x v="0"/>
    <x v="2"/>
    <x v="1"/>
    <x v="7"/>
    <x v="21"/>
    <x v="21"/>
    <x v="0"/>
    <n v="-27636.53"/>
  </r>
  <r>
    <x v="0"/>
    <x v="21"/>
    <x v="1"/>
    <x v="0"/>
    <x v="2"/>
    <x v="1"/>
    <x v="7"/>
    <x v="21"/>
    <x v="21"/>
    <x v="1"/>
    <n v="244.94"/>
  </r>
  <r>
    <x v="0"/>
    <x v="21"/>
    <x v="1"/>
    <x v="0"/>
    <x v="2"/>
    <x v="1"/>
    <x v="7"/>
    <x v="21"/>
    <x v="21"/>
    <x v="2"/>
    <n v="-220.25"/>
  </r>
  <r>
    <x v="0"/>
    <x v="21"/>
    <x v="1"/>
    <x v="0"/>
    <x v="2"/>
    <x v="1"/>
    <x v="7"/>
    <x v="21"/>
    <x v="21"/>
    <x v="3"/>
    <n v="27648.66"/>
  </r>
  <r>
    <x v="0"/>
    <x v="21"/>
    <x v="1"/>
    <x v="0"/>
    <x v="2"/>
    <x v="1"/>
    <x v="7"/>
    <x v="21"/>
    <x v="21"/>
    <x v="4"/>
    <n v="8.98"/>
  </r>
  <r>
    <x v="0"/>
    <x v="21"/>
    <x v="1"/>
    <x v="0"/>
    <x v="2"/>
    <x v="1"/>
    <x v="7"/>
    <x v="21"/>
    <x v="21"/>
    <x v="5"/>
    <n v="7560.38"/>
  </r>
  <r>
    <x v="0"/>
    <x v="21"/>
    <x v="1"/>
    <x v="0"/>
    <x v="2"/>
    <x v="1"/>
    <x v="7"/>
    <x v="21"/>
    <x v="21"/>
    <x v="6"/>
    <n v="1889.46"/>
  </r>
  <r>
    <x v="0"/>
    <x v="21"/>
    <x v="1"/>
    <x v="0"/>
    <x v="2"/>
    <x v="1"/>
    <x v="7"/>
    <x v="21"/>
    <x v="21"/>
    <x v="7"/>
    <n v="986.48"/>
  </r>
  <r>
    <x v="0"/>
    <x v="21"/>
    <x v="1"/>
    <x v="0"/>
    <x v="2"/>
    <x v="1"/>
    <x v="7"/>
    <x v="21"/>
    <x v="21"/>
    <x v="8"/>
    <n v="249.42"/>
  </r>
  <r>
    <x v="0"/>
    <x v="21"/>
    <x v="1"/>
    <x v="0"/>
    <x v="2"/>
    <x v="1"/>
    <x v="7"/>
    <x v="21"/>
    <x v="21"/>
    <x v="9"/>
    <n v="35.020000000000003"/>
  </r>
  <r>
    <x v="0"/>
    <x v="21"/>
    <x v="1"/>
    <x v="0"/>
    <x v="2"/>
    <x v="1"/>
    <x v="7"/>
    <x v="21"/>
    <x v="21"/>
    <x v="10"/>
    <n v="-1300.98"/>
  </r>
  <r>
    <x v="0"/>
    <x v="22"/>
    <x v="1"/>
    <x v="0"/>
    <x v="2"/>
    <x v="1"/>
    <x v="8"/>
    <x v="22"/>
    <x v="22"/>
    <x v="0"/>
    <n v="-5049.5200000000004"/>
  </r>
  <r>
    <x v="0"/>
    <x v="22"/>
    <x v="1"/>
    <x v="0"/>
    <x v="2"/>
    <x v="1"/>
    <x v="8"/>
    <x v="22"/>
    <x v="22"/>
    <x v="1"/>
    <n v="111.92"/>
  </r>
  <r>
    <x v="0"/>
    <x v="22"/>
    <x v="1"/>
    <x v="0"/>
    <x v="2"/>
    <x v="1"/>
    <x v="8"/>
    <x v="22"/>
    <x v="22"/>
    <x v="2"/>
    <n v="-144.22999999999999"/>
  </r>
  <r>
    <x v="0"/>
    <x v="22"/>
    <x v="1"/>
    <x v="0"/>
    <x v="2"/>
    <x v="1"/>
    <x v="8"/>
    <x v="22"/>
    <x v="22"/>
    <x v="3"/>
    <n v="5050.42"/>
  </r>
  <r>
    <x v="0"/>
    <x v="22"/>
    <x v="1"/>
    <x v="0"/>
    <x v="2"/>
    <x v="1"/>
    <x v="8"/>
    <x v="22"/>
    <x v="22"/>
    <x v="4"/>
    <n v="-2.87"/>
  </r>
  <r>
    <x v="0"/>
    <x v="22"/>
    <x v="1"/>
    <x v="0"/>
    <x v="2"/>
    <x v="1"/>
    <x v="8"/>
    <x v="22"/>
    <x v="22"/>
    <x v="5"/>
    <n v="8555.8799999999992"/>
  </r>
  <r>
    <x v="0"/>
    <x v="22"/>
    <x v="1"/>
    <x v="0"/>
    <x v="2"/>
    <x v="1"/>
    <x v="8"/>
    <x v="22"/>
    <x v="22"/>
    <x v="6"/>
    <n v="12625.85"/>
  </r>
  <r>
    <x v="0"/>
    <x v="22"/>
    <x v="1"/>
    <x v="0"/>
    <x v="2"/>
    <x v="1"/>
    <x v="8"/>
    <x v="22"/>
    <x v="22"/>
    <x v="7"/>
    <n v="6382.68"/>
  </r>
  <r>
    <x v="0"/>
    <x v="22"/>
    <x v="1"/>
    <x v="0"/>
    <x v="2"/>
    <x v="1"/>
    <x v="8"/>
    <x v="22"/>
    <x v="22"/>
    <x v="8"/>
    <n v="-983.87"/>
  </r>
  <r>
    <x v="0"/>
    <x v="22"/>
    <x v="1"/>
    <x v="0"/>
    <x v="2"/>
    <x v="1"/>
    <x v="8"/>
    <x v="22"/>
    <x v="22"/>
    <x v="9"/>
    <n v="42.55"/>
  </r>
  <r>
    <x v="0"/>
    <x v="22"/>
    <x v="1"/>
    <x v="0"/>
    <x v="2"/>
    <x v="1"/>
    <x v="8"/>
    <x v="22"/>
    <x v="22"/>
    <x v="10"/>
    <n v="-6803.24"/>
  </r>
  <r>
    <x v="0"/>
    <x v="23"/>
    <x v="1"/>
    <x v="0"/>
    <x v="2"/>
    <x v="1"/>
    <x v="9"/>
    <x v="23"/>
    <x v="23"/>
    <x v="4"/>
    <n v="1.97"/>
  </r>
  <r>
    <x v="0"/>
    <x v="23"/>
    <x v="1"/>
    <x v="0"/>
    <x v="2"/>
    <x v="1"/>
    <x v="9"/>
    <x v="23"/>
    <x v="23"/>
    <x v="5"/>
    <n v="-490.53"/>
  </r>
  <r>
    <x v="0"/>
    <x v="23"/>
    <x v="1"/>
    <x v="0"/>
    <x v="2"/>
    <x v="1"/>
    <x v="9"/>
    <x v="23"/>
    <x v="23"/>
    <x v="6"/>
    <n v="39413.230000000003"/>
  </r>
  <r>
    <x v="0"/>
    <x v="23"/>
    <x v="1"/>
    <x v="0"/>
    <x v="2"/>
    <x v="1"/>
    <x v="9"/>
    <x v="23"/>
    <x v="23"/>
    <x v="7"/>
    <n v="1208.3599999999999"/>
  </r>
  <r>
    <x v="0"/>
    <x v="23"/>
    <x v="1"/>
    <x v="0"/>
    <x v="2"/>
    <x v="1"/>
    <x v="9"/>
    <x v="23"/>
    <x v="23"/>
    <x v="8"/>
    <n v="-556.96"/>
  </r>
  <r>
    <x v="0"/>
    <x v="23"/>
    <x v="1"/>
    <x v="0"/>
    <x v="2"/>
    <x v="1"/>
    <x v="9"/>
    <x v="23"/>
    <x v="23"/>
    <x v="9"/>
    <n v="5.0199999999999996"/>
  </r>
  <r>
    <x v="0"/>
    <x v="23"/>
    <x v="1"/>
    <x v="0"/>
    <x v="2"/>
    <x v="1"/>
    <x v="9"/>
    <x v="23"/>
    <x v="23"/>
    <x v="10"/>
    <n v="-1169.95"/>
  </r>
  <r>
    <x v="0"/>
    <x v="24"/>
    <x v="1"/>
    <x v="0"/>
    <x v="2"/>
    <x v="1"/>
    <x v="10"/>
    <x v="24"/>
    <x v="24"/>
    <x v="5"/>
    <n v="5996.95"/>
  </r>
  <r>
    <x v="0"/>
    <x v="24"/>
    <x v="1"/>
    <x v="0"/>
    <x v="2"/>
    <x v="1"/>
    <x v="10"/>
    <x v="24"/>
    <x v="24"/>
    <x v="7"/>
    <n v="-42.2"/>
  </r>
  <r>
    <x v="0"/>
    <x v="24"/>
    <x v="1"/>
    <x v="0"/>
    <x v="2"/>
    <x v="1"/>
    <x v="10"/>
    <x v="24"/>
    <x v="24"/>
    <x v="8"/>
    <n v="8522.31"/>
  </r>
  <r>
    <x v="0"/>
    <x v="25"/>
    <x v="1"/>
    <x v="0"/>
    <x v="2"/>
    <x v="1"/>
    <x v="11"/>
    <x v="25"/>
    <x v="25"/>
    <x v="5"/>
    <n v="683.19"/>
  </r>
  <r>
    <x v="0"/>
    <x v="25"/>
    <x v="1"/>
    <x v="0"/>
    <x v="2"/>
    <x v="1"/>
    <x v="11"/>
    <x v="25"/>
    <x v="25"/>
    <x v="8"/>
    <n v="899.54"/>
  </r>
  <r>
    <x v="0"/>
    <x v="26"/>
    <x v="2"/>
    <x v="0"/>
    <x v="3"/>
    <x v="1"/>
    <x v="0"/>
    <x v="26"/>
    <x v="26"/>
    <x v="2"/>
    <n v="-1249.6600000000001"/>
  </r>
  <r>
    <x v="0"/>
    <x v="26"/>
    <x v="2"/>
    <x v="0"/>
    <x v="3"/>
    <x v="1"/>
    <x v="0"/>
    <x v="26"/>
    <x v="26"/>
    <x v="11"/>
    <n v="-0.69"/>
  </r>
  <r>
    <x v="0"/>
    <x v="26"/>
    <x v="2"/>
    <x v="0"/>
    <x v="3"/>
    <x v="1"/>
    <x v="0"/>
    <x v="26"/>
    <x v="26"/>
    <x v="6"/>
    <n v="0.69"/>
  </r>
  <r>
    <x v="0"/>
    <x v="27"/>
    <x v="2"/>
    <x v="0"/>
    <x v="3"/>
    <x v="1"/>
    <x v="1"/>
    <x v="27"/>
    <x v="27"/>
    <x v="2"/>
    <n v="-350.46"/>
  </r>
  <r>
    <x v="0"/>
    <x v="27"/>
    <x v="2"/>
    <x v="0"/>
    <x v="3"/>
    <x v="1"/>
    <x v="1"/>
    <x v="27"/>
    <x v="27"/>
    <x v="11"/>
    <n v="-20.65"/>
  </r>
  <r>
    <x v="0"/>
    <x v="27"/>
    <x v="2"/>
    <x v="0"/>
    <x v="3"/>
    <x v="1"/>
    <x v="1"/>
    <x v="27"/>
    <x v="27"/>
    <x v="6"/>
    <n v="70.23"/>
  </r>
  <r>
    <x v="0"/>
    <x v="28"/>
    <x v="2"/>
    <x v="0"/>
    <x v="3"/>
    <x v="1"/>
    <x v="2"/>
    <x v="28"/>
    <x v="28"/>
    <x v="2"/>
    <n v="0.69"/>
  </r>
  <r>
    <x v="0"/>
    <x v="28"/>
    <x v="2"/>
    <x v="0"/>
    <x v="3"/>
    <x v="1"/>
    <x v="2"/>
    <x v="28"/>
    <x v="28"/>
    <x v="6"/>
    <n v="-1.38"/>
  </r>
  <r>
    <x v="0"/>
    <x v="29"/>
    <x v="2"/>
    <x v="0"/>
    <x v="3"/>
    <x v="1"/>
    <x v="3"/>
    <x v="29"/>
    <x v="29"/>
    <x v="2"/>
    <n v="0.69"/>
  </r>
  <r>
    <x v="0"/>
    <x v="29"/>
    <x v="2"/>
    <x v="0"/>
    <x v="3"/>
    <x v="1"/>
    <x v="3"/>
    <x v="29"/>
    <x v="29"/>
    <x v="6"/>
    <n v="-2.0699999999999998"/>
  </r>
  <r>
    <x v="0"/>
    <x v="30"/>
    <x v="2"/>
    <x v="0"/>
    <x v="3"/>
    <x v="1"/>
    <x v="4"/>
    <x v="30"/>
    <x v="30"/>
    <x v="2"/>
    <n v="0.69"/>
  </r>
  <r>
    <x v="0"/>
    <x v="30"/>
    <x v="2"/>
    <x v="0"/>
    <x v="3"/>
    <x v="1"/>
    <x v="4"/>
    <x v="30"/>
    <x v="30"/>
    <x v="6"/>
    <n v="-3.44"/>
  </r>
  <r>
    <x v="0"/>
    <x v="31"/>
    <x v="2"/>
    <x v="0"/>
    <x v="3"/>
    <x v="1"/>
    <x v="5"/>
    <x v="31"/>
    <x v="31"/>
    <x v="2"/>
    <n v="5.17"/>
  </r>
  <r>
    <x v="0"/>
    <x v="31"/>
    <x v="2"/>
    <x v="0"/>
    <x v="3"/>
    <x v="1"/>
    <x v="5"/>
    <x v="31"/>
    <x v="31"/>
    <x v="11"/>
    <n v="0.34"/>
  </r>
  <r>
    <x v="0"/>
    <x v="31"/>
    <x v="2"/>
    <x v="0"/>
    <x v="3"/>
    <x v="1"/>
    <x v="5"/>
    <x v="31"/>
    <x v="31"/>
    <x v="6"/>
    <n v="-8.9499999999999993"/>
  </r>
  <r>
    <x v="0"/>
    <x v="32"/>
    <x v="2"/>
    <x v="0"/>
    <x v="3"/>
    <x v="1"/>
    <x v="6"/>
    <x v="32"/>
    <x v="32"/>
    <x v="2"/>
    <n v="-9.3000000000000007"/>
  </r>
  <r>
    <x v="0"/>
    <x v="32"/>
    <x v="2"/>
    <x v="0"/>
    <x v="3"/>
    <x v="1"/>
    <x v="6"/>
    <x v="32"/>
    <x v="32"/>
    <x v="11"/>
    <n v="0.35"/>
  </r>
  <r>
    <x v="0"/>
    <x v="32"/>
    <x v="2"/>
    <x v="0"/>
    <x v="3"/>
    <x v="1"/>
    <x v="6"/>
    <x v="32"/>
    <x v="32"/>
    <x v="6"/>
    <n v="-64.38"/>
  </r>
  <r>
    <x v="0"/>
    <x v="33"/>
    <x v="2"/>
    <x v="0"/>
    <x v="3"/>
    <x v="1"/>
    <x v="7"/>
    <x v="33"/>
    <x v="33"/>
    <x v="2"/>
    <n v="21.12"/>
  </r>
  <r>
    <x v="0"/>
    <x v="33"/>
    <x v="2"/>
    <x v="0"/>
    <x v="3"/>
    <x v="1"/>
    <x v="7"/>
    <x v="33"/>
    <x v="33"/>
    <x v="11"/>
    <n v="0.22"/>
  </r>
  <r>
    <x v="0"/>
    <x v="33"/>
    <x v="2"/>
    <x v="0"/>
    <x v="3"/>
    <x v="1"/>
    <x v="7"/>
    <x v="33"/>
    <x v="33"/>
    <x v="6"/>
    <n v="-6993.14"/>
  </r>
  <r>
    <x v="0"/>
    <x v="34"/>
    <x v="2"/>
    <x v="0"/>
    <x v="3"/>
    <x v="1"/>
    <x v="8"/>
    <x v="34"/>
    <x v="34"/>
    <x v="2"/>
    <n v="-11.34"/>
  </r>
  <r>
    <x v="0"/>
    <x v="34"/>
    <x v="2"/>
    <x v="0"/>
    <x v="3"/>
    <x v="1"/>
    <x v="8"/>
    <x v="34"/>
    <x v="34"/>
    <x v="11"/>
    <n v="-0.23"/>
  </r>
  <r>
    <x v="0"/>
    <x v="34"/>
    <x v="2"/>
    <x v="0"/>
    <x v="3"/>
    <x v="1"/>
    <x v="8"/>
    <x v="34"/>
    <x v="34"/>
    <x v="6"/>
    <n v="585.61"/>
  </r>
  <r>
    <x v="0"/>
    <x v="35"/>
    <x v="2"/>
    <x v="0"/>
    <x v="3"/>
    <x v="1"/>
    <x v="9"/>
    <x v="35"/>
    <x v="35"/>
    <x v="2"/>
    <n v="-3.58"/>
  </r>
  <r>
    <x v="0"/>
    <x v="35"/>
    <x v="2"/>
    <x v="0"/>
    <x v="3"/>
    <x v="1"/>
    <x v="9"/>
    <x v="35"/>
    <x v="35"/>
    <x v="6"/>
    <n v="1244.01"/>
  </r>
  <r>
    <x v="0"/>
    <x v="36"/>
    <x v="2"/>
    <x v="0"/>
    <x v="3"/>
    <x v="1"/>
    <x v="10"/>
    <x v="36"/>
    <x v="36"/>
    <x v="6"/>
    <n v="9410.9699999999993"/>
  </r>
  <r>
    <x v="0"/>
    <x v="37"/>
    <x v="2"/>
    <x v="0"/>
    <x v="3"/>
    <x v="1"/>
    <x v="11"/>
    <x v="37"/>
    <x v="37"/>
    <x v="6"/>
    <n v="2962.34"/>
  </r>
  <r>
    <x v="0"/>
    <x v="38"/>
    <x v="2"/>
    <x v="0"/>
    <x v="4"/>
    <x v="2"/>
    <x v="0"/>
    <x v="38"/>
    <x v="38"/>
    <x v="2"/>
    <n v="-1249.6500000000001"/>
  </r>
  <r>
    <x v="0"/>
    <x v="38"/>
    <x v="2"/>
    <x v="0"/>
    <x v="4"/>
    <x v="2"/>
    <x v="0"/>
    <x v="38"/>
    <x v="38"/>
    <x v="11"/>
    <n v="-0.69"/>
  </r>
  <r>
    <x v="0"/>
    <x v="39"/>
    <x v="2"/>
    <x v="0"/>
    <x v="4"/>
    <x v="2"/>
    <x v="1"/>
    <x v="39"/>
    <x v="39"/>
    <x v="2"/>
    <n v="-350.46"/>
  </r>
  <r>
    <x v="0"/>
    <x v="39"/>
    <x v="2"/>
    <x v="0"/>
    <x v="4"/>
    <x v="2"/>
    <x v="1"/>
    <x v="39"/>
    <x v="39"/>
    <x v="11"/>
    <n v="-20.66"/>
  </r>
  <r>
    <x v="0"/>
    <x v="39"/>
    <x v="2"/>
    <x v="0"/>
    <x v="4"/>
    <x v="2"/>
    <x v="1"/>
    <x v="39"/>
    <x v="39"/>
    <x v="6"/>
    <n v="0.69"/>
  </r>
  <r>
    <x v="0"/>
    <x v="40"/>
    <x v="2"/>
    <x v="0"/>
    <x v="4"/>
    <x v="2"/>
    <x v="2"/>
    <x v="40"/>
    <x v="40"/>
    <x v="2"/>
    <n v="0.69"/>
  </r>
  <r>
    <x v="0"/>
    <x v="40"/>
    <x v="2"/>
    <x v="0"/>
    <x v="4"/>
    <x v="2"/>
    <x v="2"/>
    <x v="40"/>
    <x v="40"/>
    <x v="6"/>
    <n v="1.03"/>
  </r>
  <r>
    <x v="0"/>
    <x v="41"/>
    <x v="2"/>
    <x v="0"/>
    <x v="4"/>
    <x v="2"/>
    <x v="3"/>
    <x v="41"/>
    <x v="41"/>
    <x v="2"/>
    <n v="0.69"/>
  </r>
  <r>
    <x v="0"/>
    <x v="41"/>
    <x v="2"/>
    <x v="0"/>
    <x v="4"/>
    <x v="2"/>
    <x v="3"/>
    <x v="41"/>
    <x v="41"/>
    <x v="6"/>
    <n v="3.79"/>
  </r>
  <r>
    <x v="0"/>
    <x v="42"/>
    <x v="2"/>
    <x v="0"/>
    <x v="4"/>
    <x v="2"/>
    <x v="4"/>
    <x v="42"/>
    <x v="42"/>
    <x v="2"/>
    <n v="0.69"/>
  </r>
  <r>
    <x v="0"/>
    <x v="42"/>
    <x v="2"/>
    <x v="0"/>
    <x v="4"/>
    <x v="2"/>
    <x v="4"/>
    <x v="42"/>
    <x v="42"/>
    <x v="6"/>
    <n v="8.26"/>
  </r>
  <r>
    <x v="0"/>
    <x v="43"/>
    <x v="2"/>
    <x v="0"/>
    <x v="4"/>
    <x v="2"/>
    <x v="5"/>
    <x v="43"/>
    <x v="43"/>
    <x v="2"/>
    <n v="5.17"/>
  </r>
  <r>
    <x v="0"/>
    <x v="43"/>
    <x v="2"/>
    <x v="0"/>
    <x v="4"/>
    <x v="2"/>
    <x v="5"/>
    <x v="43"/>
    <x v="43"/>
    <x v="11"/>
    <n v="0.34"/>
  </r>
  <r>
    <x v="0"/>
    <x v="43"/>
    <x v="2"/>
    <x v="0"/>
    <x v="4"/>
    <x v="2"/>
    <x v="5"/>
    <x v="43"/>
    <x v="43"/>
    <x v="6"/>
    <n v="21"/>
  </r>
  <r>
    <x v="0"/>
    <x v="44"/>
    <x v="2"/>
    <x v="0"/>
    <x v="4"/>
    <x v="2"/>
    <x v="6"/>
    <x v="44"/>
    <x v="44"/>
    <x v="2"/>
    <n v="-9.3000000000000007"/>
  </r>
  <r>
    <x v="0"/>
    <x v="44"/>
    <x v="2"/>
    <x v="0"/>
    <x v="4"/>
    <x v="2"/>
    <x v="6"/>
    <x v="44"/>
    <x v="44"/>
    <x v="11"/>
    <n v="0.35"/>
  </r>
  <r>
    <x v="0"/>
    <x v="44"/>
    <x v="2"/>
    <x v="0"/>
    <x v="4"/>
    <x v="2"/>
    <x v="6"/>
    <x v="44"/>
    <x v="44"/>
    <x v="6"/>
    <n v="53.7"/>
  </r>
  <r>
    <x v="0"/>
    <x v="45"/>
    <x v="2"/>
    <x v="0"/>
    <x v="4"/>
    <x v="2"/>
    <x v="7"/>
    <x v="45"/>
    <x v="45"/>
    <x v="2"/>
    <n v="21.11"/>
  </r>
  <r>
    <x v="0"/>
    <x v="45"/>
    <x v="2"/>
    <x v="0"/>
    <x v="4"/>
    <x v="2"/>
    <x v="7"/>
    <x v="45"/>
    <x v="45"/>
    <x v="11"/>
    <n v="0.23"/>
  </r>
  <r>
    <x v="0"/>
    <x v="45"/>
    <x v="2"/>
    <x v="0"/>
    <x v="4"/>
    <x v="2"/>
    <x v="7"/>
    <x v="45"/>
    <x v="45"/>
    <x v="6"/>
    <n v="87.1"/>
  </r>
  <r>
    <x v="0"/>
    <x v="46"/>
    <x v="2"/>
    <x v="0"/>
    <x v="4"/>
    <x v="2"/>
    <x v="8"/>
    <x v="46"/>
    <x v="46"/>
    <x v="2"/>
    <n v="-11.33"/>
  </r>
  <r>
    <x v="0"/>
    <x v="46"/>
    <x v="2"/>
    <x v="0"/>
    <x v="4"/>
    <x v="2"/>
    <x v="8"/>
    <x v="46"/>
    <x v="46"/>
    <x v="11"/>
    <n v="-0.23"/>
  </r>
  <r>
    <x v="0"/>
    <x v="46"/>
    <x v="2"/>
    <x v="0"/>
    <x v="4"/>
    <x v="2"/>
    <x v="8"/>
    <x v="46"/>
    <x v="46"/>
    <x v="6"/>
    <n v="19.14"/>
  </r>
  <r>
    <x v="0"/>
    <x v="47"/>
    <x v="2"/>
    <x v="0"/>
    <x v="4"/>
    <x v="2"/>
    <x v="9"/>
    <x v="47"/>
    <x v="47"/>
    <x v="2"/>
    <n v="-3.58"/>
  </r>
  <r>
    <x v="0"/>
    <x v="47"/>
    <x v="2"/>
    <x v="0"/>
    <x v="4"/>
    <x v="2"/>
    <x v="9"/>
    <x v="47"/>
    <x v="47"/>
    <x v="6"/>
    <n v="-20.52"/>
  </r>
  <r>
    <x v="0"/>
    <x v="48"/>
    <x v="2"/>
    <x v="0"/>
    <x v="4"/>
    <x v="2"/>
    <x v="10"/>
    <x v="48"/>
    <x v="48"/>
    <x v="6"/>
    <n v="154.57"/>
  </r>
  <r>
    <x v="0"/>
    <x v="49"/>
    <x v="2"/>
    <x v="0"/>
    <x v="4"/>
    <x v="2"/>
    <x v="11"/>
    <x v="49"/>
    <x v="49"/>
    <x v="6"/>
    <n v="24.44"/>
  </r>
  <r>
    <x v="0"/>
    <x v="50"/>
    <x v="1"/>
    <x v="0"/>
    <x v="4"/>
    <x v="2"/>
    <x v="0"/>
    <x v="50"/>
    <x v="50"/>
    <x v="0"/>
    <n v="-6280.64"/>
  </r>
  <r>
    <x v="0"/>
    <x v="50"/>
    <x v="1"/>
    <x v="0"/>
    <x v="4"/>
    <x v="2"/>
    <x v="0"/>
    <x v="50"/>
    <x v="50"/>
    <x v="1"/>
    <n v="-270.22000000000003"/>
  </r>
  <r>
    <x v="0"/>
    <x v="50"/>
    <x v="1"/>
    <x v="0"/>
    <x v="4"/>
    <x v="2"/>
    <x v="0"/>
    <x v="50"/>
    <x v="50"/>
    <x v="2"/>
    <n v="-1770.36"/>
  </r>
  <r>
    <x v="0"/>
    <x v="50"/>
    <x v="1"/>
    <x v="0"/>
    <x v="4"/>
    <x v="2"/>
    <x v="0"/>
    <x v="50"/>
    <x v="50"/>
    <x v="3"/>
    <n v="-564.67999999999995"/>
  </r>
  <r>
    <x v="0"/>
    <x v="50"/>
    <x v="1"/>
    <x v="0"/>
    <x v="4"/>
    <x v="2"/>
    <x v="0"/>
    <x v="50"/>
    <x v="50"/>
    <x v="4"/>
    <n v="-19807.88"/>
  </r>
  <r>
    <x v="0"/>
    <x v="50"/>
    <x v="1"/>
    <x v="0"/>
    <x v="4"/>
    <x v="2"/>
    <x v="0"/>
    <x v="50"/>
    <x v="50"/>
    <x v="5"/>
    <n v="-194.81"/>
  </r>
  <r>
    <x v="0"/>
    <x v="50"/>
    <x v="1"/>
    <x v="0"/>
    <x v="4"/>
    <x v="2"/>
    <x v="0"/>
    <x v="50"/>
    <x v="50"/>
    <x v="6"/>
    <n v="9.8800000000000008"/>
  </r>
  <r>
    <x v="0"/>
    <x v="50"/>
    <x v="1"/>
    <x v="0"/>
    <x v="4"/>
    <x v="2"/>
    <x v="0"/>
    <x v="50"/>
    <x v="50"/>
    <x v="7"/>
    <n v="-5566.92"/>
  </r>
  <r>
    <x v="0"/>
    <x v="50"/>
    <x v="1"/>
    <x v="0"/>
    <x v="4"/>
    <x v="2"/>
    <x v="0"/>
    <x v="50"/>
    <x v="50"/>
    <x v="8"/>
    <n v="-13.47"/>
  </r>
  <r>
    <x v="0"/>
    <x v="50"/>
    <x v="1"/>
    <x v="0"/>
    <x v="4"/>
    <x v="2"/>
    <x v="0"/>
    <x v="50"/>
    <x v="50"/>
    <x v="9"/>
    <n v="-259.45"/>
  </r>
  <r>
    <x v="0"/>
    <x v="50"/>
    <x v="1"/>
    <x v="0"/>
    <x v="4"/>
    <x v="2"/>
    <x v="0"/>
    <x v="50"/>
    <x v="50"/>
    <x v="10"/>
    <n v="-964.18"/>
  </r>
  <r>
    <x v="0"/>
    <x v="51"/>
    <x v="1"/>
    <x v="0"/>
    <x v="4"/>
    <x v="2"/>
    <x v="1"/>
    <x v="51"/>
    <x v="51"/>
    <x v="0"/>
    <n v="-2613.34"/>
  </r>
  <r>
    <x v="0"/>
    <x v="51"/>
    <x v="1"/>
    <x v="0"/>
    <x v="4"/>
    <x v="2"/>
    <x v="1"/>
    <x v="51"/>
    <x v="51"/>
    <x v="1"/>
    <n v="-494.65"/>
  </r>
  <r>
    <x v="0"/>
    <x v="51"/>
    <x v="1"/>
    <x v="0"/>
    <x v="4"/>
    <x v="2"/>
    <x v="1"/>
    <x v="51"/>
    <x v="51"/>
    <x v="2"/>
    <n v="-1078.19"/>
  </r>
  <r>
    <x v="0"/>
    <x v="51"/>
    <x v="1"/>
    <x v="0"/>
    <x v="4"/>
    <x v="2"/>
    <x v="1"/>
    <x v="51"/>
    <x v="51"/>
    <x v="3"/>
    <n v="-87.08"/>
  </r>
  <r>
    <x v="0"/>
    <x v="51"/>
    <x v="1"/>
    <x v="0"/>
    <x v="4"/>
    <x v="2"/>
    <x v="1"/>
    <x v="51"/>
    <x v="51"/>
    <x v="4"/>
    <n v="-22991.3"/>
  </r>
  <r>
    <x v="0"/>
    <x v="51"/>
    <x v="1"/>
    <x v="0"/>
    <x v="4"/>
    <x v="2"/>
    <x v="1"/>
    <x v="51"/>
    <x v="51"/>
    <x v="5"/>
    <n v="4.49"/>
  </r>
  <r>
    <x v="0"/>
    <x v="51"/>
    <x v="1"/>
    <x v="0"/>
    <x v="4"/>
    <x v="2"/>
    <x v="1"/>
    <x v="51"/>
    <x v="51"/>
    <x v="6"/>
    <n v="64.64"/>
  </r>
  <r>
    <x v="0"/>
    <x v="51"/>
    <x v="1"/>
    <x v="0"/>
    <x v="4"/>
    <x v="2"/>
    <x v="1"/>
    <x v="51"/>
    <x v="51"/>
    <x v="7"/>
    <n v="-7447.71"/>
  </r>
  <r>
    <x v="0"/>
    <x v="51"/>
    <x v="1"/>
    <x v="0"/>
    <x v="4"/>
    <x v="2"/>
    <x v="1"/>
    <x v="51"/>
    <x v="51"/>
    <x v="8"/>
    <n v="-19.75"/>
  </r>
  <r>
    <x v="0"/>
    <x v="51"/>
    <x v="1"/>
    <x v="0"/>
    <x v="4"/>
    <x v="2"/>
    <x v="1"/>
    <x v="51"/>
    <x v="51"/>
    <x v="9"/>
    <n v="-253.16"/>
  </r>
  <r>
    <x v="0"/>
    <x v="51"/>
    <x v="1"/>
    <x v="0"/>
    <x v="4"/>
    <x v="2"/>
    <x v="1"/>
    <x v="51"/>
    <x v="51"/>
    <x v="10"/>
    <n v="-1.8"/>
  </r>
  <r>
    <x v="0"/>
    <x v="52"/>
    <x v="1"/>
    <x v="0"/>
    <x v="4"/>
    <x v="2"/>
    <x v="2"/>
    <x v="52"/>
    <x v="52"/>
    <x v="0"/>
    <n v="-127.48"/>
  </r>
  <r>
    <x v="0"/>
    <x v="52"/>
    <x v="1"/>
    <x v="0"/>
    <x v="4"/>
    <x v="2"/>
    <x v="2"/>
    <x v="52"/>
    <x v="52"/>
    <x v="1"/>
    <n v="-1053.5"/>
  </r>
  <r>
    <x v="0"/>
    <x v="52"/>
    <x v="1"/>
    <x v="0"/>
    <x v="4"/>
    <x v="2"/>
    <x v="2"/>
    <x v="52"/>
    <x v="52"/>
    <x v="2"/>
    <n v="0.45"/>
  </r>
  <r>
    <x v="0"/>
    <x v="52"/>
    <x v="1"/>
    <x v="0"/>
    <x v="4"/>
    <x v="2"/>
    <x v="2"/>
    <x v="52"/>
    <x v="52"/>
    <x v="3"/>
    <n v="-32.32"/>
  </r>
  <r>
    <x v="0"/>
    <x v="52"/>
    <x v="1"/>
    <x v="0"/>
    <x v="4"/>
    <x v="2"/>
    <x v="2"/>
    <x v="52"/>
    <x v="52"/>
    <x v="4"/>
    <n v="-114.01"/>
  </r>
  <r>
    <x v="0"/>
    <x v="52"/>
    <x v="1"/>
    <x v="0"/>
    <x v="4"/>
    <x v="2"/>
    <x v="2"/>
    <x v="52"/>
    <x v="52"/>
    <x v="5"/>
    <n v="-614.51"/>
  </r>
  <r>
    <x v="0"/>
    <x v="52"/>
    <x v="1"/>
    <x v="0"/>
    <x v="4"/>
    <x v="2"/>
    <x v="2"/>
    <x v="52"/>
    <x v="52"/>
    <x v="6"/>
    <n v="118.5"/>
  </r>
  <r>
    <x v="0"/>
    <x v="52"/>
    <x v="1"/>
    <x v="0"/>
    <x v="4"/>
    <x v="2"/>
    <x v="2"/>
    <x v="52"/>
    <x v="52"/>
    <x v="7"/>
    <n v="28.72"/>
  </r>
  <r>
    <x v="0"/>
    <x v="52"/>
    <x v="1"/>
    <x v="0"/>
    <x v="4"/>
    <x v="2"/>
    <x v="2"/>
    <x v="52"/>
    <x v="52"/>
    <x v="8"/>
    <n v="74.06"/>
  </r>
  <r>
    <x v="0"/>
    <x v="52"/>
    <x v="1"/>
    <x v="0"/>
    <x v="4"/>
    <x v="2"/>
    <x v="2"/>
    <x v="52"/>
    <x v="52"/>
    <x v="9"/>
    <n v="-281"/>
  </r>
  <r>
    <x v="0"/>
    <x v="52"/>
    <x v="1"/>
    <x v="0"/>
    <x v="4"/>
    <x v="2"/>
    <x v="2"/>
    <x v="52"/>
    <x v="52"/>
    <x v="10"/>
    <n v="-11.22"/>
  </r>
  <r>
    <x v="0"/>
    <x v="53"/>
    <x v="1"/>
    <x v="0"/>
    <x v="4"/>
    <x v="2"/>
    <x v="3"/>
    <x v="53"/>
    <x v="53"/>
    <x v="0"/>
    <n v="-560.19000000000005"/>
  </r>
  <r>
    <x v="0"/>
    <x v="53"/>
    <x v="1"/>
    <x v="0"/>
    <x v="4"/>
    <x v="2"/>
    <x v="3"/>
    <x v="53"/>
    <x v="53"/>
    <x v="1"/>
    <n v="39.049999999999997"/>
  </r>
  <r>
    <x v="0"/>
    <x v="53"/>
    <x v="1"/>
    <x v="0"/>
    <x v="4"/>
    <x v="2"/>
    <x v="3"/>
    <x v="53"/>
    <x v="53"/>
    <x v="2"/>
    <n v="-18.41"/>
  </r>
  <r>
    <x v="0"/>
    <x v="53"/>
    <x v="1"/>
    <x v="0"/>
    <x v="4"/>
    <x v="2"/>
    <x v="3"/>
    <x v="53"/>
    <x v="53"/>
    <x v="3"/>
    <n v="-263.94"/>
  </r>
  <r>
    <x v="0"/>
    <x v="53"/>
    <x v="1"/>
    <x v="0"/>
    <x v="4"/>
    <x v="2"/>
    <x v="3"/>
    <x v="53"/>
    <x v="53"/>
    <x v="4"/>
    <n v="108.63"/>
  </r>
  <r>
    <x v="0"/>
    <x v="53"/>
    <x v="1"/>
    <x v="0"/>
    <x v="4"/>
    <x v="2"/>
    <x v="3"/>
    <x v="53"/>
    <x v="53"/>
    <x v="5"/>
    <n v="367.63"/>
  </r>
  <r>
    <x v="0"/>
    <x v="53"/>
    <x v="1"/>
    <x v="0"/>
    <x v="4"/>
    <x v="2"/>
    <x v="3"/>
    <x v="53"/>
    <x v="53"/>
    <x v="6"/>
    <n v="131.07"/>
  </r>
  <r>
    <x v="0"/>
    <x v="53"/>
    <x v="1"/>
    <x v="0"/>
    <x v="4"/>
    <x v="2"/>
    <x v="3"/>
    <x v="53"/>
    <x v="53"/>
    <x v="7"/>
    <n v="82.59"/>
  </r>
  <r>
    <x v="0"/>
    <x v="53"/>
    <x v="1"/>
    <x v="0"/>
    <x v="4"/>
    <x v="2"/>
    <x v="3"/>
    <x v="53"/>
    <x v="53"/>
    <x v="8"/>
    <n v="144.99"/>
  </r>
  <r>
    <x v="0"/>
    <x v="53"/>
    <x v="1"/>
    <x v="0"/>
    <x v="4"/>
    <x v="2"/>
    <x v="3"/>
    <x v="53"/>
    <x v="53"/>
    <x v="9"/>
    <n v="2.69"/>
  </r>
  <r>
    <x v="0"/>
    <x v="53"/>
    <x v="1"/>
    <x v="0"/>
    <x v="4"/>
    <x v="2"/>
    <x v="3"/>
    <x v="53"/>
    <x v="53"/>
    <x v="10"/>
    <n v="-41.74"/>
  </r>
  <r>
    <x v="0"/>
    <x v="54"/>
    <x v="1"/>
    <x v="0"/>
    <x v="4"/>
    <x v="2"/>
    <x v="4"/>
    <x v="54"/>
    <x v="54"/>
    <x v="0"/>
    <n v="-1147.32"/>
  </r>
  <r>
    <x v="0"/>
    <x v="54"/>
    <x v="1"/>
    <x v="0"/>
    <x v="4"/>
    <x v="2"/>
    <x v="4"/>
    <x v="54"/>
    <x v="54"/>
    <x v="1"/>
    <n v="68.23"/>
  </r>
  <r>
    <x v="0"/>
    <x v="54"/>
    <x v="1"/>
    <x v="0"/>
    <x v="4"/>
    <x v="2"/>
    <x v="4"/>
    <x v="54"/>
    <x v="54"/>
    <x v="2"/>
    <n v="-30.52"/>
  </r>
  <r>
    <x v="0"/>
    <x v="54"/>
    <x v="1"/>
    <x v="0"/>
    <x v="4"/>
    <x v="2"/>
    <x v="4"/>
    <x v="54"/>
    <x v="54"/>
    <x v="3"/>
    <n v="811.56"/>
  </r>
  <r>
    <x v="0"/>
    <x v="54"/>
    <x v="1"/>
    <x v="0"/>
    <x v="4"/>
    <x v="2"/>
    <x v="4"/>
    <x v="54"/>
    <x v="54"/>
    <x v="4"/>
    <n v="5.39"/>
  </r>
  <r>
    <x v="0"/>
    <x v="54"/>
    <x v="1"/>
    <x v="0"/>
    <x v="4"/>
    <x v="2"/>
    <x v="4"/>
    <x v="54"/>
    <x v="54"/>
    <x v="5"/>
    <n v="152.62"/>
  </r>
  <r>
    <x v="0"/>
    <x v="54"/>
    <x v="1"/>
    <x v="0"/>
    <x v="4"/>
    <x v="2"/>
    <x v="4"/>
    <x v="54"/>
    <x v="54"/>
    <x v="6"/>
    <n v="89.77"/>
  </r>
  <r>
    <x v="0"/>
    <x v="54"/>
    <x v="1"/>
    <x v="0"/>
    <x v="4"/>
    <x v="2"/>
    <x v="4"/>
    <x v="54"/>
    <x v="54"/>
    <x v="7"/>
    <n v="1019.84"/>
  </r>
  <r>
    <x v="0"/>
    <x v="54"/>
    <x v="1"/>
    <x v="0"/>
    <x v="4"/>
    <x v="2"/>
    <x v="4"/>
    <x v="54"/>
    <x v="54"/>
    <x v="8"/>
    <n v="201.1"/>
  </r>
  <r>
    <x v="0"/>
    <x v="54"/>
    <x v="1"/>
    <x v="0"/>
    <x v="4"/>
    <x v="2"/>
    <x v="4"/>
    <x v="54"/>
    <x v="54"/>
    <x v="9"/>
    <n v="4.49"/>
  </r>
  <r>
    <x v="0"/>
    <x v="54"/>
    <x v="1"/>
    <x v="0"/>
    <x v="4"/>
    <x v="2"/>
    <x v="4"/>
    <x v="54"/>
    <x v="54"/>
    <x v="10"/>
    <n v="-95.17"/>
  </r>
  <r>
    <x v="0"/>
    <x v="55"/>
    <x v="1"/>
    <x v="0"/>
    <x v="4"/>
    <x v="2"/>
    <x v="5"/>
    <x v="55"/>
    <x v="55"/>
    <x v="0"/>
    <n v="-7769.55"/>
  </r>
  <r>
    <x v="0"/>
    <x v="55"/>
    <x v="1"/>
    <x v="0"/>
    <x v="4"/>
    <x v="2"/>
    <x v="5"/>
    <x v="55"/>
    <x v="55"/>
    <x v="1"/>
    <n v="152.16999999999999"/>
  </r>
  <r>
    <x v="0"/>
    <x v="55"/>
    <x v="1"/>
    <x v="0"/>
    <x v="4"/>
    <x v="2"/>
    <x v="5"/>
    <x v="55"/>
    <x v="55"/>
    <x v="2"/>
    <n v="-79.45"/>
  </r>
  <r>
    <x v="0"/>
    <x v="55"/>
    <x v="1"/>
    <x v="0"/>
    <x v="4"/>
    <x v="2"/>
    <x v="5"/>
    <x v="55"/>
    <x v="55"/>
    <x v="3"/>
    <n v="7743.96"/>
  </r>
  <r>
    <x v="0"/>
    <x v="55"/>
    <x v="1"/>
    <x v="0"/>
    <x v="4"/>
    <x v="2"/>
    <x v="5"/>
    <x v="55"/>
    <x v="55"/>
    <x v="5"/>
    <n v="578.6"/>
  </r>
  <r>
    <x v="0"/>
    <x v="55"/>
    <x v="1"/>
    <x v="0"/>
    <x v="4"/>
    <x v="2"/>
    <x v="5"/>
    <x v="55"/>
    <x v="55"/>
    <x v="6"/>
    <n v="177.3"/>
  </r>
  <r>
    <x v="0"/>
    <x v="55"/>
    <x v="1"/>
    <x v="0"/>
    <x v="4"/>
    <x v="2"/>
    <x v="5"/>
    <x v="55"/>
    <x v="55"/>
    <x v="7"/>
    <n v="3003.86"/>
  </r>
  <r>
    <x v="0"/>
    <x v="55"/>
    <x v="1"/>
    <x v="0"/>
    <x v="4"/>
    <x v="2"/>
    <x v="5"/>
    <x v="55"/>
    <x v="55"/>
    <x v="8"/>
    <n v="238.8"/>
  </r>
  <r>
    <x v="0"/>
    <x v="55"/>
    <x v="1"/>
    <x v="0"/>
    <x v="4"/>
    <x v="2"/>
    <x v="5"/>
    <x v="55"/>
    <x v="55"/>
    <x v="9"/>
    <n v="10.32"/>
  </r>
  <r>
    <x v="0"/>
    <x v="55"/>
    <x v="1"/>
    <x v="0"/>
    <x v="4"/>
    <x v="2"/>
    <x v="5"/>
    <x v="55"/>
    <x v="55"/>
    <x v="10"/>
    <n v="-249.13"/>
  </r>
  <r>
    <x v="0"/>
    <x v="56"/>
    <x v="1"/>
    <x v="0"/>
    <x v="4"/>
    <x v="2"/>
    <x v="6"/>
    <x v="56"/>
    <x v="56"/>
    <x v="0"/>
    <n v="-19194.28"/>
  </r>
  <r>
    <x v="0"/>
    <x v="56"/>
    <x v="1"/>
    <x v="0"/>
    <x v="4"/>
    <x v="2"/>
    <x v="6"/>
    <x v="56"/>
    <x v="56"/>
    <x v="1"/>
    <n v="200.2"/>
  </r>
  <r>
    <x v="0"/>
    <x v="56"/>
    <x v="1"/>
    <x v="0"/>
    <x v="4"/>
    <x v="2"/>
    <x v="6"/>
    <x v="56"/>
    <x v="56"/>
    <x v="2"/>
    <n v="-164.73"/>
  </r>
  <r>
    <x v="0"/>
    <x v="56"/>
    <x v="1"/>
    <x v="0"/>
    <x v="4"/>
    <x v="2"/>
    <x v="6"/>
    <x v="56"/>
    <x v="56"/>
    <x v="3"/>
    <n v="19174.52"/>
  </r>
  <r>
    <x v="0"/>
    <x v="56"/>
    <x v="1"/>
    <x v="0"/>
    <x v="4"/>
    <x v="2"/>
    <x v="6"/>
    <x v="56"/>
    <x v="56"/>
    <x v="4"/>
    <n v="-8.98"/>
  </r>
  <r>
    <x v="0"/>
    <x v="56"/>
    <x v="1"/>
    <x v="0"/>
    <x v="4"/>
    <x v="2"/>
    <x v="6"/>
    <x v="56"/>
    <x v="56"/>
    <x v="5"/>
    <n v="1690.46"/>
  </r>
  <r>
    <x v="0"/>
    <x v="56"/>
    <x v="1"/>
    <x v="0"/>
    <x v="4"/>
    <x v="2"/>
    <x v="6"/>
    <x v="56"/>
    <x v="56"/>
    <x v="6"/>
    <n v="249.57"/>
  </r>
  <r>
    <x v="0"/>
    <x v="56"/>
    <x v="1"/>
    <x v="0"/>
    <x v="4"/>
    <x v="2"/>
    <x v="6"/>
    <x v="56"/>
    <x v="56"/>
    <x v="7"/>
    <n v="2247.96"/>
  </r>
  <r>
    <x v="0"/>
    <x v="56"/>
    <x v="1"/>
    <x v="0"/>
    <x v="4"/>
    <x v="2"/>
    <x v="6"/>
    <x v="56"/>
    <x v="56"/>
    <x v="8"/>
    <n v="877.55"/>
  </r>
  <r>
    <x v="0"/>
    <x v="56"/>
    <x v="1"/>
    <x v="0"/>
    <x v="4"/>
    <x v="2"/>
    <x v="6"/>
    <x v="56"/>
    <x v="56"/>
    <x v="9"/>
    <n v="18.399999999999999"/>
  </r>
  <r>
    <x v="0"/>
    <x v="56"/>
    <x v="1"/>
    <x v="0"/>
    <x v="4"/>
    <x v="2"/>
    <x v="6"/>
    <x v="56"/>
    <x v="56"/>
    <x v="10"/>
    <n v="-474.9"/>
  </r>
  <r>
    <x v="0"/>
    <x v="57"/>
    <x v="1"/>
    <x v="0"/>
    <x v="4"/>
    <x v="2"/>
    <x v="7"/>
    <x v="57"/>
    <x v="57"/>
    <x v="0"/>
    <n v="-27636.54"/>
  </r>
  <r>
    <x v="0"/>
    <x v="57"/>
    <x v="1"/>
    <x v="0"/>
    <x v="4"/>
    <x v="2"/>
    <x v="7"/>
    <x v="57"/>
    <x v="57"/>
    <x v="1"/>
    <n v="244.94"/>
  </r>
  <r>
    <x v="0"/>
    <x v="57"/>
    <x v="1"/>
    <x v="0"/>
    <x v="4"/>
    <x v="2"/>
    <x v="7"/>
    <x v="57"/>
    <x v="57"/>
    <x v="2"/>
    <n v="-220.25"/>
  </r>
  <r>
    <x v="0"/>
    <x v="57"/>
    <x v="1"/>
    <x v="0"/>
    <x v="4"/>
    <x v="2"/>
    <x v="7"/>
    <x v="57"/>
    <x v="57"/>
    <x v="3"/>
    <n v="27648.66"/>
  </r>
  <r>
    <x v="0"/>
    <x v="57"/>
    <x v="1"/>
    <x v="0"/>
    <x v="4"/>
    <x v="2"/>
    <x v="7"/>
    <x v="57"/>
    <x v="57"/>
    <x v="4"/>
    <n v="8.98"/>
  </r>
  <r>
    <x v="0"/>
    <x v="57"/>
    <x v="1"/>
    <x v="0"/>
    <x v="4"/>
    <x v="2"/>
    <x v="7"/>
    <x v="57"/>
    <x v="57"/>
    <x v="5"/>
    <n v="7560.38"/>
  </r>
  <r>
    <x v="0"/>
    <x v="57"/>
    <x v="1"/>
    <x v="0"/>
    <x v="4"/>
    <x v="2"/>
    <x v="7"/>
    <x v="57"/>
    <x v="57"/>
    <x v="6"/>
    <n v="256.91000000000003"/>
  </r>
  <r>
    <x v="0"/>
    <x v="57"/>
    <x v="1"/>
    <x v="0"/>
    <x v="4"/>
    <x v="2"/>
    <x v="7"/>
    <x v="57"/>
    <x v="57"/>
    <x v="7"/>
    <n v="6340.18"/>
  </r>
  <r>
    <x v="0"/>
    <x v="57"/>
    <x v="1"/>
    <x v="0"/>
    <x v="4"/>
    <x v="2"/>
    <x v="7"/>
    <x v="57"/>
    <x v="57"/>
    <x v="8"/>
    <n v="249.42"/>
  </r>
  <r>
    <x v="0"/>
    <x v="57"/>
    <x v="1"/>
    <x v="0"/>
    <x v="4"/>
    <x v="2"/>
    <x v="7"/>
    <x v="57"/>
    <x v="57"/>
    <x v="9"/>
    <n v="35.01"/>
  </r>
  <r>
    <x v="0"/>
    <x v="57"/>
    <x v="1"/>
    <x v="0"/>
    <x v="4"/>
    <x v="2"/>
    <x v="7"/>
    <x v="57"/>
    <x v="57"/>
    <x v="10"/>
    <n v="-1300.98"/>
  </r>
  <r>
    <x v="0"/>
    <x v="58"/>
    <x v="1"/>
    <x v="0"/>
    <x v="4"/>
    <x v="2"/>
    <x v="8"/>
    <x v="58"/>
    <x v="58"/>
    <x v="0"/>
    <n v="-5049.5200000000004"/>
  </r>
  <r>
    <x v="0"/>
    <x v="58"/>
    <x v="1"/>
    <x v="0"/>
    <x v="4"/>
    <x v="2"/>
    <x v="8"/>
    <x v="58"/>
    <x v="58"/>
    <x v="1"/>
    <n v="111.92"/>
  </r>
  <r>
    <x v="0"/>
    <x v="58"/>
    <x v="1"/>
    <x v="0"/>
    <x v="4"/>
    <x v="2"/>
    <x v="8"/>
    <x v="58"/>
    <x v="58"/>
    <x v="2"/>
    <n v="-144.24"/>
  </r>
  <r>
    <x v="0"/>
    <x v="58"/>
    <x v="1"/>
    <x v="0"/>
    <x v="4"/>
    <x v="2"/>
    <x v="8"/>
    <x v="58"/>
    <x v="58"/>
    <x v="3"/>
    <n v="5050.42"/>
  </r>
  <r>
    <x v="0"/>
    <x v="58"/>
    <x v="1"/>
    <x v="0"/>
    <x v="4"/>
    <x v="2"/>
    <x v="8"/>
    <x v="58"/>
    <x v="58"/>
    <x v="4"/>
    <n v="-2.87"/>
  </r>
  <r>
    <x v="0"/>
    <x v="58"/>
    <x v="1"/>
    <x v="0"/>
    <x v="4"/>
    <x v="2"/>
    <x v="8"/>
    <x v="58"/>
    <x v="58"/>
    <x v="5"/>
    <n v="8555.8799999999992"/>
  </r>
  <r>
    <x v="0"/>
    <x v="58"/>
    <x v="1"/>
    <x v="0"/>
    <x v="4"/>
    <x v="2"/>
    <x v="8"/>
    <x v="58"/>
    <x v="58"/>
    <x v="6"/>
    <n v="64.94"/>
  </r>
  <r>
    <x v="0"/>
    <x v="58"/>
    <x v="1"/>
    <x v="0"/>
    <x v="4"/>
    <x v="2"/>
    <x v="8"/>
    <x v="58"/>
    <x v="58"/>
    <x v="7"/>
    <n v="13533.77"/>
  </r>
  <r>
    <x v="0"/>
    <x v="58"/>
    <x v="1"/>
    <x v="0"/>
    <x v="4"/>
    <x v="2"/>
    <x v="8"/>
    <x v="58"/>
    <x v="58"/>
    <x v="8"/>
    <n v="-983.87"/>
  </r>
  <r>
    <x v="0"/>
    <x v="58"/>
    <x v="1"/>
    <x v="0"/>
    <x v="4"/>
    <x v="2"/>
    <x v="8"/>
    <x v="58"/>
    <x v="58"/>
    <x v="9"/>
    <n v="42.56"/>
  </r>
  <r>
    <x v="0"/>
    <x v="58"/>
    <x v="1"/>
    <x v="0"/>
    <x v="4"/>
    <x v="2"/>
    <x v="8"/>
    <x v="58"/>
    <x v="58"/>
    <x v="10"/>
    <n v="-6803.24"/>
  </r>
  <r>
    <x v="0"/>
    <x v="59"/>
    <x v="1"/>
    <x v="0"/>
    <x v="4"/>
    <x v="2"/>
    <x v="9"/>
    <x v="59"/>
    <x v="59"/>
    <x v="4"/>
    <n v="1.97"/>
  </r>
  <r>
    <x v="0"/>
    <x v="59"/>
    <x v="1"/>
    <x v="0"/>
    <x v="4"/>
    <x v="2"/>
    <x v="9"/>
    <x v="59"/>
    <x v="59"/>
    <x v="5"/>
    <n v="-490.53"/>
  </r>
  <r>
    <x v="0"/>
    <x v="59"/>
    <x v="1"/>
    <x v="0"/>
    <x v="4"/>
    <x v="2"/>
    <x v="9"/>
    <x v="59"/>
    <x v="59"/>
    <x v="6"/>
    <n v="42.19"/>
  </r>
  <r>
    <x v="0"/>
    <x v="59"/>
    <x v="1"/>
    <x v="0"/>
    <x v="4"/>
    <x v="2"/>
    <x v="9"/>
    <x v="59"/>
    <x v="59"/>
    <x v="7"/>
    <n v="1208.73"/>
  </r>
  <r>
    <x v="0"/>
    <x v="59"/>
    <x v="1"/>
    <x v="0"/>
    <x v="4"/>
    <x v="2"/>
    <x v="9"/>
    <x v="59"/>
    <x v="59"/>
    <x v="8"/>
    <n v="-556.96"/>
  </r>
  <r>
    <x v="0"/>
    <x v="59"/>
    <x v="1"/>
    <x v="0"/>
    <x v="4"/>
    <x v="2"/>
    <x v="9"/>
    <x v="59"/>
    <x v="59"/>
    <x v="9"/>
    <n v="5.0199999999999996"/>
  </r>
  <r>
    <x v="0"/>
    <x v="59"/>
    <x v="1"/>
    <x v="0"/>
    <x v="4"/>
    <x v="2"/>
    <x v="9"/>
    <x v="59"/>
    <x v="59"/>
    <x v="10"/>
    <n v="-1169.95"/>
  </r>
  <r>
    <x v="0"/>
    <x v="60"/>
    <x v="1"/>
    <x v="0"/>
    <x v="4"/>
    <x v="2"/>
    <x v="10"/>
    <x v="60"/>
    <x v="60"/>
    <x v="5"/>
    <n v="5996.95"/>
  </r>
  <r>
    <x v="0"/>
    <x v="60"/>
    <x v="1"/>
    <x v="0"/>
    <x v="4"/>
    <x v="2"/>
    <x v="10"/>
    <x v="60"/>
    <x v="60"/>
    <x v="7"/>
    <n v="-42.2"/>
  </r>
  <r>
    <x v="0"/>
    <x v="60"/>
    <x v="1"/>
    <x v="0"/>
    <x v="4"/>
    <x v="2"/>
    <x v="10"/>
    <x v="60"/>
    <x v="60"/>
    <x v="8"/>
    <n v="8522.31"/>
  </r>
  <r>
    <x v="0"/>
    <x v="61"/>
    <x v="1"/>
    <x v="0"/>
    <x v="4"/>
    <x v="2"/>
    <x v="11"/>
    <x v="61"/>
    <x v="61"/>
    <x v="5"/>
    <n v="683.19"/>
  </r>
  <r>
    <x v="0"/>
    <x v="61"/>
    <x v="1"/>
    <x v="0"/>
    <x v="4"/>
    <x v="2"/>
    <x v="11"/>
    <x v="61"/>
    <x v="61"/>
    <x v="8"/>
    <n v="899.54"/>
  </r>
  <r>
    <x v="0"/>
    <x v="62"/>
    <x v="0"/>
    <x v="0"/>
    <x v="5"/>
    <x v="3"/>
    <x v="8"/>
    <x v="62"/>
    <x v="62"/>
    <x v="8"/>
    <n v="-7411"/>
  </r>
  <r>
    <x v="0"/>
    <x v="63"/>
    <x v="1"/>
    <x v="0"/>
    <x v="6"/>
    <x v="4"/>
    <x v="3"/>
    <x v="63"/>
    <x v="63"/>
    <x v="3"/>
    <n v="979.44"/>
  </r>
  <r>
    <x v="0"/>
    <x v="63"/>
    <x v="1"/>
    <x v="0"/>
    <x v="6"/>
    <x v="4"/>
    <x v="3"/>
    <x v="63"/>
    <x v="63"/>
    <x v="6"/>
    <n v="7702.67"/>
  </r>
  <r>
    <x v="0"/>
    <x v="64"/>
    <x v="1"/>
    <x v="0"/>
    <x v="6"/>
    <x v="4"/>
    <x v="6"/>
    <x v="64"/>
    <x v="64"/>
    <x v="3"/>
    <n v="23.34"/>
  </r>
  <r>
    <x v="0"/>
    <x v="65"/>
    <x v="1"/>
    <x v="0"/>
    <x v="7"/>
    <x v="5"/>
    <x v="12"/>
    <x v="65"/>
    <x v="65"/>
    <x v="8"/>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29" dataOnRows="1" applyNumberFormats="0" applyBorderFormats="0" applyFontFormats="0" applyPatternFormats="0" applyAlignmentFormats="0" applyWidthHeightFormats="1" dataCaption="Data" updatedVersion="4" showMemberPropertyTips="0" useAutoFormatting="1" itemPrintTitles="1" createdVersion="1" indent="0" compact="0" compactData="0" gridDropZones="1" fieldListSortAscending="1">
  <location ref="N7:P10" firstHeaderRow="1" firstDataRow="2" firstDataCol="1"/>
  <pivotFields count="3">
    <pivotField axis="axisCol" compact="0" outline="0" subtotalTop="0" showAll="0" includeNewItemsInFilter="1">
      <items count="1430">
        <item h="1" m="1" x="1251"/>
        <item h="1" m="1" x="522"/>
        <item h="1" m="1" x="5"/>
        <item h="1" m="1" x="702"/>
        <item m="1" x="719"/>
        <item m="1" x="64"/>
        <item m="1" x="78"/>
        <item m="1" x="745"/>
        <item m="1" x="43"/>
        <item m="1" x="755"/>
        <item m="1" x="54"/>
        <item m="1" x="38"/>
        <item m="1" x="778"/>
        <item m="1" x="82"/>
        <item m="1" x="791"/>
        <item m="1" x="98"/>
        <item m="1" x="132"/>
        <item m="1" x="843"/>
        <item m="1" x="151"/>
        <item m="1" x="867"/>
        <item m="1" x="174"/>
        <item m="1" x="918"/>
        <item m="1" x="227"/>
        <item m="1" x="949"/>
        <item m="1" x="258"/>
        <item m="1" x="980"/>
        <item m="1" x="746"/>
        <item m="1" x="44"/>
        <item m="1" x="757"/>
        <item m="1" x="55"/>
        <item m="1" x="766"/>
        <item m="1" x="84"/>
        <item m="1" x="793"/>
        <item m="1" x="99"/>
        <item m="1" x="809"/>
        <item m="1" x="845"/>
        <item m="1" x="153"/>
        <item m="1" x="869"/>
        <item m="1" x="175"/>
        <item m="1" x="892"/>
        <item m="1" x="229"/>
        <item m="1" x="951"/>
        <item m="1" x="260"/>
        <item m="1" x="981"/>
        <item m="1" x="291"/>
        <item m="1" x="767"/>
        <item m="1" x="68"/>
        <item m="1" x="782"/>
        <item m="1" x="87"/>
        <item m="1" x="795"/>
        <item m="1" x="118"/>
        <item m="1" x="828"/>
        <item m="1" x="135"/>
        <item m="1" x="847"/>
        <item m="1" x="155"/>
        <item m="1" x="922"/>
        <item m="1" x="953"/>
        <item m="1" x="293"/>
        <item m="1" x="1017"/>
        <item m="1" x="326"/>
        <item m="1" x="1048"/>
        <item m="1" x="354"/>
        <item m="1" x="1107"/>
        <item m="1" x="414"/>
        <item m="1" x="1141"/>
        <item m="1" x="799"/>
        <item m="1" x="833"/>
        <item m="1" x="139"/>
        <item m="1" x="851"/>
        <item m="1" x="874"/>
        <item m="1" x="209"/>
        <item m="1" x="926"/>
        <item m="1" x="235"/>
        <item m="1" x="957"/>
        <item m="1" x="266"/>
        <item m="1" x="1022"/>
        <item m="1" x="330"/>
        <item m="1" x="1051"/>
        <item m="1" x="355"/>
        <item m="1" x="1078"/>
        <item m="1" x="416"/>
        <item m="1" x="1143"/>
        <item m="1" x="1175"/>
        <item m="1" x="855"/>
        <item m="1" x="163"/>
        <item m="1" x="878"/>
        <item m="1" x="186"/>
        <item m="1" x="903"/>
        <item m="1" x="239"/>
        <item m="1" x="962"/>
        <item m="1" x="272"/>
        <item m="1" x="991"/>
        <item m="1" x="303"/>
        <item m="1" x="1053"/>
        <item m="1" x="359"/>
        <item m="1" x="1081"/>
        <item m="1" x="389"/>
        <item m="1" x="1110"/>
        <item m="1" x="448"/>
        <item m="1" x="1177"/>
        <item m="1" x="474"/>
        <item m="1" x="1207"/>
        <item m="1" x="1264"/>
        <item m="1" x="884"/>
        <item m="1" x="192"/>
        <item m="1" x="907"/>
        <item m="1" x="216"/>
        <item m="1" x="968"/>
        <item m="1" x="279"/>
        <item m="1" x="997"/>
        <item m="1" x="307"/>
        <item m="1" x="1030"/>
        <item m="1" x="364"/>
        <item m="1" x="1087"/>
        <item m="1" x="394"/>
        <item m="1" x="1113"/>
        <item m="1" x="422"/>
        <item m="1" x="1180"/>
        <item m="1" x="477"/>
        <item m="1" x="1208"/>
        <item m="1" x="504"/>
        <item m="1" x="1232"/>
        <item m="1" x="1294"/>
        <item m="1" x="591"/>
        <item m="1" x="938"/>
        <item m="1" x="1003"/>
        <item m="1" x="312"/>
        <item m="1" x="1034"/>
        <item m="1" x="338"/>
        <item m="1" x="1060"/>
        <item m="1" x="398"/>
        <item m="1" x="1119"/>
        <item m="1" x="426"/>
        <item m="1" x="1152"/>
        <item m="1" x="454"/>
        <item m="1" x="1211"/>
        <item m="1" x="507"/>
        <item m="1" x="1235"/>
        <item m="1" x="535"/>
        <item m="1" x="1268"/>
        <item m="1" x="593"/>
        <item m="1" x="1321"/>
        <item m="1" x="615"/>
        <item m="1" x="1344"/>
        <item m="1" x="636"/>
        <item m="1" x="1041"/>
        <item m="1" x="344"/>
        <item m="1" x="1064"/>
        <item m="1" x="373"/>
        <item m="1" x="1125"/>
        <item m="1" x="432"/>
        <item m="1" x="1158"/>
        <item m="1" x="458"/>
        <item m="1" x="1187"/>
        <item m="1" x="512"/>
        <item m="1" x="1241"/>
        <item m="1" x="540"/>
        <item m="1" x="1271"/>
        <item m="1" x="566"/>
        <item m="1" x="1323"/>
        <item m="1" x="1346"/>
        <item m="1" x="637"/>
        <item m="1" x="1368"/>
        <item m="1" x="680"/>
        <item m="1" x="1410"/>
        <item m="1" x="1069"/>
        <item m="1" x="377"/>
        <item m="1" x="436"/>
        <item m="1" x="1164"/>
        <item m="1" x="463"/>
        <item m="1" x="1191"/>
        <item m="1" x="488"/>
        <item m="1" x="1245"/>
        <item m="1" x="545"/>
        <item m="1" x="1276"/>
        <item m="1" x="569"/>
        <item m="1" x="1301"/>
        <item m="1" x="618"/>
        <item m="1" x="1349"/>
        <item m="1" x="641"/>
        <item m="1" x="661"/>
        <item m="1" x="1412"/>
        <item m="1" x="697"/>
        <item m="1" x="1"/>
        <item m="1" x="714"/>
        <item m="1" x="492"/>
        <item m="1" x="1222"/>
        <item m="1" x="1281"/>
        <item m="1" x="575"/>
        <item m="1" x="1305"/>
        <item m="1" x="602"/>
        <item m="1" x="1330"/>
        <item m="1" x="646"/>
        <item m="1" x="3"/>
        <item m="1" x="715"/>
        <item m="1" x="12"/>
        <item m="1" x="23"/>
        <item m="1" x="1201"/>
        <item m="1" x="498"/>
        <item m="1" x="1226"/>
        <item m="1" x="524"/>
        <item m="1" x="1254"/>
        <item m="1" x="580"/>
        <item m="1" x="1311"/>
        <item m="1" x="1333"/>
        <item m="1" x="626"/>
        <item m="1" x="1380"/>
        <item m="1" x="669"/>
        <item m="1" x="1397"/>
        <item m="1" x="686"/>
        <item m="1" x="1417"/>
        <item m="1" x="718"/>
        <item m="1" x="14"/>
        <item m="1" x="24"/>
        <item m="1" x="734"/>
        <item m="1" x="40"/>
        <item m="1" x="751"/>
        <item m="1" x="555"/>
        <item m="1" x="1288"/>
        <item m="1" x="610"/>
        <item m="1" x="1337"/>
        <item m="1" x="629"/>
        <item m="1" x="1360"/>
        <item m="1" x="655"/>
        <item m="1" x="1402"/>
        <item m="1" x="690"/>
        <item m="1" x="1420"/>
        <item m="1" x="705"/>
        <item m="1" x="756"/>
        <item m="1" x="65"/>
        <item m="1" x="779"/>
        <item m="1" x="83"/>
        <item m="1" x="792"/>
        <item m="1" x="826"/>
        <item m="1" x="133"/>
        <item m="1" x="844"/>
        <item m="1" x="152"/>
        <item m="1" x="868"/>
        <item m="1" x="203"/>
        <item m="1" x="919"/>
        <item m="1" x="228"/>
        <item m="1" x="950"/>
        <item m="1" x="259"/>
        <item m="1" x="1014"/>
        <item m="1" x="747"/>
        <item m="1" x="45"/>
        <item m="1" x="758"/>
        <item m="1" x="56"/>
        <item m="1" x="780"/>
        <item m="1" x="86"/>
        <item m="1" x="794"/>
        <item m="1" x="100"/>
        <item m="1" x="810"/>
        <item m="1" x="134"/>
        <item m="1" x="846"/>
        <item m="1" x="154"/>
        <item m="1" x="870"/>
        <item m="1" x="920"/>
        <item m="1" x="230"/>
        <item m="1" x="952"/>
        <item m="1" x="261"/>
        <item m="1" x="982"/>
        <item m="1" x="325"/>
        <item m="1" x="769"/>
        <item m="1" x="71"/>
        <item m="1" x="784"/>
        <item m="1" x="89"/>
        <item m="1" x="813"/>
        <item m="1" x="120"/>
        <item m="1" x="831"/>
        <item m="1" x="137"/>
        <item m="1" x="849"/>
        <item m="1" x="178"/>
        <item m="1" x="895"/>
        <item m="1" x="207"/>
        <item m="1" x="924"/>
        <item m="1" x="232"/>
        <item m="1" x="985"/>
        <item m="1" x="295"/>
        <item m="1" x="1020"/>
        <item m="1" x="328"/>
        <item m="1" x="1050"/>
        <item m="1" x="386"/>
        <item m="1" x="1108"/>
        <item m="1" x="415"/>
        <item m="1" x="1142"/>
        <item m="1" x="802"/>
        <item m="1" x="124"/>
        <item m="1" x="836"/>
        <item m="1" x="142"/>
        <item m="1" x="853"/>
        <item m="1" x="160"/>
        <item m="1" x="900"/>
        <item m="1" x="212"/>
        <item m="1" x="929"/>
        <item m="1" x="237"/>
        <item m="1" x="960"/>
        <item m="1" x="300"/>
        <item m="1" x="1025"/>
        <item m="1" x="332"/>
        <item m="1" x="357"/>
        <item m="1" x="418"/>
        <item m="1" x="447"/>
        <item m="1" x="1176"/>
        <item m="1" x="858"/>
        <item m="1" x="166"/>
        <item m="1" x="881"/>
        <item m="1" x="190"/>
        <item m="1" x="932"/>
        <item m="1" x="242"/>
        <item m="1" x="965"/>
        <item m="1" x="276"/>
        <item m="1" x="995"/>
        <item m="1" x="335"/>
        <item m="1" x="1055"/>
        <item m="1" x="361"/>
        <item m="1" x="1084"/>
        <item m="1" x="392"/>
        <item m="1" x="1146"/>
        <item m="1" x="449"/>
        <item m="1" x="1178"/>
        <item m="1" x="475"/>
        <item m="1" x="532"/>
        <item m="1" x="1265"/>
        <item m="1" x="886"/>
        <item m="1" x="195"/>
        <item m="1" x="247"/>
        <item m="1" x="971"/>
        <item m="1" x="281"/>
        <item m="1" x="1000"/>
        <item m="1" x="310"/>
        <item m="1" x="367"/>
        <item m="1" x="1089"/>
        <item m="1" x="396"/>
        <item m="1" x="1117"/>
        <item m="1" x="452"/>
        <item m="1" x="1182"/>
        <item m="1" x="479"/>
        <item m="1" x="1209"/>
        <item m="1" x="505"/>
        <item m="1" x="563"/>
        <item m="1" x="1295"/>
        <item m="1" x="592"/>
        <item m="1" x="285"/>
        <item m="1" x="1005"/>
        <item m="1" x="315"/>
        <item m="1" x="1038"/>
        <item m="1" x="342"/>
        <item m="1" x="1092"/>
        <item m="1" x="400"/>
        <item m="1" x="1122"/>
        <item m="1" x="430"/>
        <item m="1" x="1156"/>
        <item m="1" x="482"/>
        <item m="1" x="1213"/>
        <item m="1" x="509"/>
        <item m="1" x="1238"/>
        <item m="1" x="538"/>
        <item m="1" x="1297"/>
        <item m="1" x="594"/>
        <item m="1" x="1322"/>
        <item m="1" x="616"/>
        <item m="1" x="1345"/>
        <item m="1" x="320"/>
        <item m="1" x="1043"/>
        <item m="1" x="347"/>
        <item m="1" x="1067"/>
        <item m="1" x="405"/>
        <item m="1" x="1128"/>
        <item m="1" x="434"/>
        <item m="1" x="1161"/>
        <item m="1" x="461"/>
        <item m="1" x="1217"/>
        <item m="1" x="515"/>
        <item m="1" x="1243"/>
        <item m="1" x="542"/>
        <item m="1" x="1274"/>
        <item m="1" x="597"/>
        <item m="1" x="1325"/>
        <item m="1" x="617"/>
        <item m="1" x="1347"/>
        <item m="1" x="639"/>
        <item m="1" x="1390"/>
        <item m="1" x="681"/>
        <item m="1" x="1411"/>
        <item m="1" x="1071"/>
        <item m="1" x="1131"/>
        <item m="1" x="439"/>
        <item m="1" x="1166"/>
        <item m="1" x="465"/>
        <item m="1" x="1194"/>
        <item m="1" x="518"/>
        <item m="1" x="1248"/>
        <item m="1" x="547"/>
        <item m="1" x="1278"/>
        <item m="1" x="572"/>
        <item m="1" x="1327"/>
        <item m="1" x="621"/>
        <item m="1" x="1351"/>
        <item m="1" x="643"/>
        <item m="1" x="1373"/>
        <item m="1" x="683"/>
        <item m="1" x="1413"/>
        <item m="1" x="698"/>
        <item m="1" x="2"/>
        <item m="1" x="1169"/>
        <item m="1" x="1198"/>
        <item m="1" x="495"/>
        <item m="1" x="1283"/>
        <item m="1" x="577"/>
        <item m="1" x="1308"/>
        <item m="1" x="605"/>
        <item m="1" x="1355"/>
        <item m="1" x="648"/>
        <item m="1" x="1377"/>
        <item m="1" x="666"/>
        <item m="1" x="1395"/>
        <item m="1" x="700"/>
        <item m="1" x="716"/>
        <item m="1" x="13"/>
        <item m="1" x="727"/>
        <item m="1" x="32"/>
        <item m="1" x="1203"/>
        <item m="1" x="499"/>
        <item m="1" x="1227"/>
        <item m="1" x="526"/>
        <item m="1" x="1286"/>
        <item m="1" x="583"/>
        <item m="1" x="1313"/>
        <item m="1" x="1335"/>
        <item m="1" x="652"/>
        <item m="1" x="1382"/>
        <item m="1" x="670"/>
        <item m="1" x="1399"/>
        <item m="1" x="6"/>
        <item m="1" x="720"/>
        <item m="1" x="728"/>
        <item m="1" x="25"/>
        <item m="1" x="742"/>
        <item m="1" x="41"/>
        <item m="1" x="752"/>
        <item m="1" x="1259"/>
        <item m="1" x="557"/>
        <item m="1" x="1316"/>
        <item m="1" x="612"/>
        <item m="1" x="1339"/>
        <item m="1" x="632"/>
        <item m="1" x="1363"/>
        <item m="1" x="674"/>
        <item m="1" x="1404"/>
        <item m="1" x="692"/>
        <item m="1" x="1423"/>
        <item m="1" x="708"/>
        <item m="1" x="17"/>
        <item m="1" x="729"/>
        <item m="1" x="28"/>
        <item m="1" x="738"/>
        <item m="1" x="52"/>
        <item m="1" x="777"/>
        <item m="1" x="66"/>
        <item m="1" x="85"/>
        <item m="1" x="292"/>
        <item m="1" x="1015"/>
        <item m="1" x="748"/>
        <item m="1" x="46"/>
        <item m="1" x="759"/>
        <item m="1" x="69"/>
        <item m="1" x="783"/>
        <item m="1" x="88"/>
        <item m="1" x="796"/>
        <item m="1" x="102"/>
        <item m="1" x="829"/>
        <item m="1" x="136"/>
        <item m="1" x="848"/>
        <item m="1" x="156"/>
        <item m="1" x="205"/>
        <item m="1" x="923"/>
        <item m="1" x="231"/>
        <item m="1" x="954"/>
        <item m="1" x="263"/>
        <item m="1" x="1018"/>
        <item m="1" x="327"/>
        <item m="1" x="1049"/>
        <item m="1" x="772"/>
        <item m="1" x="73"/>
        <item m="1" x="800"/>
        <item m="1" x="105"/>
        <item m="1" x="816"/>
        <item m="1" x="122"/>
        <item m="1" x="834"/>
        <item m="1" x="158"/>
        <item m="1" x="875"/>
        <item m="1" x="181"/>
        <item m="1" x="898"/>
        <item m="1" x="210"/>
        <item m="1" x="958"/>
        <item m="1" x="267"/>
        <item m="1" x="987"/>
        <item m="1" x="298"/>
        <item m="1" x="1023"/>
        <item m="1" x="356"/>
        <item m="1" x="1079"/>
        <item m="1" x="387"/>
        <item m="1" x="1109"/>
        <item m="1" x="417"/>
        <item m="1" x="110"/>
        <item m="1" x="820"/>
        <item m="1" x="127"/>
        <item m="1" x="837"/>
        <item m="1" x="187"/>
        <item m="1" x="904"/>
        <item m="1" x="213"/>
        <item m="1" x="930"/>
        <item m="1" x="273"/>
        <item m="1" x="992"/>
        <item m="1" x="304"/>
        <item m="1" x="1027"/>
        <item m="1" x="333"/>
        <item m="1" x="1082"/>
        <item m="1" x="390"/>
        <item m="1" x="1111"/>
        <item m="1" x="419"/>
        <item m="1" x="1144"/>
        <item m="1" x="840"/>
        <item m="1" x="145"/>
        <item m="1" x="860"/>
        <item m="1" x="169"/>
        <item m="1" x="908"/>
        <item m="1" x="217"/>
        <item m="1" x="934"/>
        <item m="1" x="244"/>
        <item m="1" x="969"/>
        <item m="1" x="308"/>
        <item m="1" x="1031"/>
        <item m="1" x="1057"/>
        <item m="1" x="365"/>
        <item m="1" x="1114"/>
        <item m="1" x="423"/>
        <item m="1" x="1148"/>
        <item m="1" x="450"/>
        <item m="1" x="1233"/>
        <item m="1" x="533"/>
        <item m="1" x="1266"/>
        <item m="1" x="888"/>
        <item m="1" x="220"/>
        <item m="1" x="939"/>
        <item m="1" x="250"/>
        <item m="1" x="973"/>
        <item m="1" x="283"/>
        <item m="1" x="1035"/>
        <item m="1" x="339"/>
        <item m="1" x="1061"/>
        <item m="1" x="369"/>
        <item m="1" x="1090"/>
        <item m="1" x="427"/>
        <item m="1" x="1153"/>
        <item m="1" x="455"/>
        <item m="1" x="1184"/>
        <item m="1" x="481"/>
        <item m="1" x="1236"/>
        <item m="1" x="536"/>
        <item m="1" x="1269"/>
        <item m="1" x="564"/>
        <item m="1" x="1296"/>
        <item m="1" x="287"/>
        <item m="1" x="1007"/>
        <item m="1" x="318"/>
        <item m="1" x="374"/>
        <item m="1" x="1094"/>
        <item m="1" x="402"/>
        <item m="1" x="1126"/>
        <item m="1" x="459"/>
        <item m="1" x="1188"/>
        <item m="1" x="484"/>
        <item m="1" x="1215"/>
        <item m="1" x="513"/>
        <item m="1" x="1272"/>
        <item m="1" x="567"/>
        <item m="1" x="1298"/>
        <item m="1" x="595"/>
        <item m="1" x="1324"/>
        <item m="1" x="638"/>
        <item m="1" x="1369"/>
        <item m="1" x="1011"/>
        <item m="1" x="322"/>
        <item m="1" x="1045"/>
        <item m="1" x="378"/>
        <item m="1" x="1098"/>
        <item m="1" x="408"/>
        <item m="1" x="1130"/>
        <item m="1" x="437"/>
        <item m="1" x="1192"/>
        <item m="1" x="489"/>
        <item m="1" x="1220"/>
        <item m="1" x="517"/>
        <item m="1" x="1246"/>
        <item m="1" x="570"/>
        <item m="1" x="1302"/>
        <item m="1" x="600"/>
        <item m="1" x="1326"/>
        <item m="1" x="619"/>
        <item m="1" x="1371"/>
        <item m="1" x="662"/>
        <item m="1" x="1391"/>
        <item m="1" x="682"/>
        <item m="1" x="1101"/>
        <item m="1" x="410"/>
        <item m="1" x="1134"/>
        <item m="1" x="441"/>
        <item m="1" x="1168"/>
        <item m="1" x="493"/>
        <item m="1" x="1223"/>
        <item m="1" x="521"/>
        <item m="1" x="1250"/>
        <item m="1" x="549"/>
        <item m="1" x="1306"/>
        <item m="1" x="603"/>
        <item m="1" x="1331"/>
        <item m="1" x="623"/>
        <item m="1" x="1353"/>
        <item m="1" x="664"/>
        <item m="1" x="1393"/>
        <item m="1" x="684"/>
        <item m="1" x="1414"/>
        <item m="1" x="699"/>
        <item m="1" x="1136"/>
        <item m="1" x="1171"/>
        <item m="1" x="470"/>
        <item m="1" x="525"/>
        <item m="1" x="1255"/>
        <item m="1" x="552"/>
        <item m="1" x="1285"/>
        <item m="1" x="581"/>
        <item m="1" x="1334"/>
        <item m="1" x="627"/>
        <item m="1" x="1357"/>
        <item m="1" x="650"/>
        <item m="1" x="1381"/>
        <item m="1" x="687"/>
        <item m="1" x="1418"/>
        <item m="1" x="701"/>
        <item m="1" x="4"/>
        <item m="1" x="735"/>
        <item m="1" x="33"/>
        <item m="1" x="1205"/>
        <item m="1" x="501"/>
        <item m="1" x="1257"/>
        <item m="1" x="556"/>
        <item m="1" x="1289"/>
        <item m="1" x="585"/>
        <item m="1" x="630"/>
        <item m="1" x="1361"/>
        <item m="1" x="656"/>
        <item m="1" x="1384"/>
        <item m="1" x="672"/>
        <item m="1" x="1421"/>
        <item m="1" x="706"/>
        <item m="1" x="722"/>
        <item m="1" x="15"/>
        <item m="1" x="737"/>
        <item m="1" x="35"/>
        <item m="1" x="743"/>
        <item m="1" x="42"/>
        <item m="1" x="753"/>
        <item m="1" x="1290"/>
        <item m="1" x="587"/>
        <item m="1" x="1318"/>
        <item m="1" x="614"/>
        <item m="1" x="1341"/>
        <item m="1" x="657"/>
        <item m="1" x="1386"/>
        <item m="1" x="676"/>
        <item m="1" x="1406"/>
        <item m="1" x="694"/>
        <item m="1" x="8"/>
        <item m="1" x="723"/>
        <item m="1" x="19"/>
        <item m="1" x="731"/>
        <item m="1" x="53"/>
        <item m="1" x="79"/>
        <item m="1" x="67"/>
        <item m="1" x="781"/>
        <item m="1" x="101"/>
        <item m="1" x="811"/>
        <item m="1" x="117"/>
        <item m="1" x="827"/>
        <item m="1" x="871"/>
        <item m="1" x="176"/>
        <item m="1" x="893"/>
        <item m="1" x="204"/>
        <item m="1" x="921"/>
        <item m="1" x="262"/>
        <item m="1" x="983"/>
        <item m="1" x="1016"/>
        <item m="1" x="749"/>
        <item m="1" x="58"/>
        <item m="1" x="770"/>
        <item m="1" x="72"/>
        <item m="1" x="785"/>
        <item m="1" x="90"/>
        <item m="1" x="814"/>
        <item m="1" x="121"/>
        <item m="1" x="832"/>
        <item m="1" x="138"/>
        <item m="1" x="179"/>
        <item m="1" x="896"/>
        <item m="1" x="208"/>
        <item m="1" x="925"/>
        <item m="1" x="233"/>
        <item m="1" x="986"/>
        <item m="1" x="296"/>
        <item m="1" x="1021"/>
        <item m="1" x="329"/>
        <item m="1" x="774"/>
        <item m="1" x="93"/>
        <item m="1" x="803"/>
        <item m="1" x="108"/>
        <item m="1" x="818"/>
        <item m="1" x="125"/>
        <item m="1" x="854"/>
        <item m="1" x="161"/>
        <item m="1" x="877"/>
        <item m="1" x="184"/>
        <item m="1" x="901"/>
        <item m="1" x="238"/>
        <item m="1" x="270"/>
        <item m="1" x="989"/>
        <item m="1" x="301"/>
        <item m="1" x="1052"/>
        <item m="1" x="358"/>
        <item m="1" x="1080"/>
        <item m="1" x="388"/>
        <item m="1" x="113"/>
        <item m="1" x="823"/>
        <item m="1" x="128"/>
        <item m="1" x="838"/>
        <item m="1" x="167"/>
        <item m="1" x="882"/>
        <item m="1" x="191"/>
        <item m="1" x="906"/>
        <item m="1" x="214"/>
        <item m="1" x="966"/>
        <item m="1" x="277"/>
        <item m="1" x="996"/>
        <item m="1" x="306"/>
        <item m="1" x="1028"/>
        <item m="1" x="362"/>
        <item m="1" x="1085"/>
        <item m="1" x="393"/>
        <item m="1" x="1112"/>
        <item m="1" x="420"/>
        <item m="1" x="1179"/>
        <item m="1" x="476"/>
        <item m="1" x="147"/>
        <item m="1" x="863"/>
        <item m="1" x="196"/>
        <item m="1" x="911"/>
        <item m="1" x="219"/>
        <item m="1" x="936"/>
        <item m="1" x="248"/>
        <item m="1" x="1001"/>
        <item m="1" x="311"/>
        <item m="1" x="1033"/>
        <item m="1" x="336"/>
        <item m="1" x="1058"/>
        <item m="1" x="397"/>
        <item m="1" x="1118"/>
        <item m="1" x="425"/>
        <item m="1" x="1150"/>
        <item m="1" x="1210"/>
        <item m="1" x="506"/>
        <item m="1" x="1234"/>
        <item m="1" x="534"/>
        <item m="1" x="1267"/>
        <item m="1" x="914"/>
        <item m="1" x="223"/>
        <item m="1" x="942"/>
        <item m="1" x="252"/>
        <item m="1" x="975"/>
        <item m="1" x="316"/>
        <item m="1" x="1039"/>
        <item m="1" x="343"/>
        <item m="1" x="1063"/>
        <item m="1" x="371"/>
        <item m="1" x="1123"/>
        <item m="1" x="431"/>
        <item m="1" x="1157"/>
        <item m="1" x="457"/>
        <item m="1" x="1185"/>
        <item m="1" x="510"/>
        <item m="1" x="1239"/>
        <item m="1" x="539"/>
        <item m="1" x="1270"/>
        <item m="1" x="565"/>
        <item m="1" x="945"/>
        <item m="1" x="255"/>
        <item m="1" x="289"/>
        <item m="1" x="1009"/>
        <item m="1" x="348"/>
        <item m="1" x="1068"/>
        <item m="1" x="376"/>
        <item m="1" x="1096"/>
        <item m="1" x="406"/>
        <item m="1" x="1162"/>
        <item m="1" x="462"/>
        <item m="1" x="1190"/>
        <item m="1" x="486"/>
        <item m="1" x="1218"/>
        <item m="1" x="543"/>
        <item m="1" x="1275"/>
        <item m="1" x="568"/>
        <item m="1" x="1299"/>
        <item m="1" x="598"/>
        <item m="1" x="1348"/>
        <item m="1" x="640"/>
        <item m="1" x="1370"/>
        <item m="1" x="1012"/>
        <item m="1" x="323"/>
        <item m="1" x="1072"/>
        <item m="1" x="380"/>
        <item m="1" x="1100"/>
        <item m="1" x="409"/>
        <item m="1" x="1132"/>
        <item m="1" x="466"/>
        <item m="1" x="1195"/>
        <item m="1" x="491"/>
        <item m="1" x="1221"/>
        <item m="1" x="519"/>
        <item m="1" x="1279"/>
        <item m="1" x="573"/>
        <item m="1" x="1304"/>
        <item m="1" x="601"/>
        <item m="1" x="1328"/>
        <item m="1" x="644"/>
        <item m="1" x="1374"/>
        <item m="1" x="663"/>
        <item m="1" x="1392"/>
        <item m="1" x="383"/>
        <item m="1" x="1103"/>
        <item m="1" x="412"/>
        <item m="1" x="1135"/>
        <item m="1" x="442"/>
        <item m="1" x="1199"/>
        <item m="1" x="496"/>
        <item m="1" x="1225"/>
        <item m="1" x="523"/>
        <item m="1" x="1252"/>
        <item m="1" x="578"/>
        <item m="1" x="1309"/>
        <item m="1" x="606"/>
        <item m="1" x="1332"/>
        <item m="1" x="624"/>
        <item m="1" x="1378"/>
        <item m="1" x="667"/>
        <item m="1" x="1396"/>
        <item m="1" x="685"/>
        <item m="1" x="1415"/>
        <item m="1" x="717"/>
        <item m="1" x="1138"/>
        <item m="1" x="444"/>
        <item m="1" x="1172"/>
        <item m="1" x="472"/>
        <item m="1" x="1228"/>
        <item m="1" x="527"/>
        <item m="1" x="1256"/>
        <item m="1" x="553"/>
        <item m="1" x="608"/>
        <item m="1" x="1336"/>
        <item m="1" x="628"/>
        <item m="1" x="1358"/>
        <item m="1" x="653"/>
        <item m="1" x="1400"/>
        <item m="1" x="689"/>
        <item m="1" x="1419"/>
        <item m="1" x="703"/>
        <item m="1" x="26"/>
        <item m="1" x="736"/>
        <item m="1" x="34"/>
        <item m="1" x="1206"/>
        <item m="1" x="529"/>
        <item m="1" x="1260"/>
        <item m="1" x="558"/>
        <item m="1" x="559"/>
        <item m="1" x="1291"/>
        <item m="1" x="588"/>
        <item m="1" x="1364"/>
        <item m="1" x="658"/>
        <item m="1" x="1387"/>
        <item m="1" x="677"/>
        <item m="1" x="1408"/>
        <item m="1" x="710"/>
        <item m="1" x="9"/>
        <item m="1" x="724"/>
        <item m="1" x="20"/>
        <item m="1" x="732"/>
        <item m="1" x="36"/>
        <item m="1" x="80"/>
        <item m="1" x="31"/>
        <item m="1" x="741"/>
        <item m="1" x="47"/>
        <item m="1" x="760"/>
        <item m="1" x="57"/>
        <item m="1" x="768"/>
        <item m="1" x="70"/>
        <item m="1" x="797"/>
        <item m="1" x="103"/>
        <item m="1" x="812"/>
        <item m="1" x="119"/>
        <item m="1" x="830"/>
        <item m="1" x="872"/>
        <item m="1" x="177"/>
        <item m="1" x="894"/>
        <item m="1" x="206"/>
        <item m="1" x="955"/>
        <item m="1" x="264"/>
        <item m="1" x="984"/>
        <item m="1" x="294"/>
        <item m="1" x="1019"/>
        <item m="1" x="762"/>
        <item m="1" x="60"/>
        <item m="1" x="773"/>
        <item m="1" x="74"/>
        <item m="1" x="786"/>
        <item m="1" x="106"/>
        <item m="1" x="817"/>
        <item m="1" x="123"/>
        <item m="1" x="835"/>
        <item m="1" x="140"/>
        <item m="1" x="182"/>
        <item m="1" x="899"/>
        <item m="1" x="211"/>
        <item m="1" x="927"/>
        <item m="1" x="268"/>
        <item m="1" x="988"/>
        <item m="1" x="299"/>
        <item m="1" x="1024"/>
        <item m="1" x="331"/>
        <item m="1" x="788"/>
        <item m="1" x="94"/>
        <item m="1" x="805"/>
        <item m="1" x="111"/>
        <item m="1" x="821"/>
        <item m="1" x="143"/>
        <item m="1" x="856"/>
        <item m="1" x="164"/>
        <item m="1" x="879"/>
        <item m="1" x="188"/>
        <item m="1" x="931"/>
        <item m="1" x="240"/>
        <item m="1" x="963"/>
        <item m="1" x="274"/>
        <item m="1" x="993"/>
        <item m="1" x="334"/>
        <item m="1" x="1054"/>
        <item m="1" x="360"/>
        <item m="1" x="1083"/>
        <item m="1" x="391"/>
        <item m="1" x="1145"/>
        <item m="1" x="115"/>
        <item m="1" x="824"/>
        <item m="1" x="129"/>
        <item m="1" x="861"/>
        <item m="1" x="170"/>
        <item m="1" x="885"/>
        <item m="1" x="193"/>
        <item m="1" x="909"/>
        <item m="1" x="245"/>
        <item m="1" x="970"/>
        <item m="1" x="280"/>
        <item m="1" x="998"/>
        <item m="1" x="366"/>
        <item m="1" x="1088"/>
        <item m="1" x="395"/>
        <item m="1" x="1115"/>
        <item m="1" x="451"/>
        <item m="1" x="1181"/>
        <item m="1" x="478"/>
        <item m="1" x="148"/>
        <item m="1" x="889"/>
        <item m="1" x="198"/>
        <item m="1" x="912"/>
        <item m="1" x="221"/>
        <item m="1" x="940"/>
        <item m="1" x="284"/>
        <item m="1" x="1004"/>
        <item m="1" x="313"/>
        <item m="1" x="1036"/>
        <item m="1" x="340"/>
        <item m="1" x="1091"/>
        <item m="1" x="399"/>
        <item m="1" x="1120"/>
        <item m="1" x="428"/>
        <item m="1" x="1154"/>
        <item m="1" x="1212"/>
        <item m="1" x="508"/>
        <item m="1" x="1237"/>
        <item m="1" x="537"/>
        <item m="1" x="200"/>
        <item m="1" x="916"/>
        <item m="1" x="225"/>
        <item m="1" x="943"/>
        <item m="1" x="253"/>
        <item m="1" x="319"/>
        <item m="1" x="1042"/>
        <item m="1" x="345"/>
        <item m="1" x="1065"/>
        <item m="1" x="403"/>
        <item m="1" x="1127"/>
        <item m="1" x="433"/>
        <item m="1" x="1159"/>
        <item m="1" x="460"/>
        <item m="1" x="1216"/>
        <item m="1" x="514"/>
        <item m="1" x="1242"/>
        <item m="1" x="541"/>
        <item m="1" x="1273"/>
        <item m="1" x="596"/>
        <item m="1" x="947"/>
        <item m="1" x="256"/>
        <item m="1" x="978"/>
        <item m="1" x="1046"/>
        <item m="1" x="350"/>
        <item m="1" x="1070"/>
        <item m="1" x="379"/>
        <item m="1" x="1099"/>
        <item m="1" x="438"/>
        <item m="1" x="1165"/>
        <item m="1" x="464"/>
        <item m="1" x="1193"/>
        <item m="1" x="490"/>
        <item m="1" x="1247"/>
        <item m="1" x="546"/>
        <item m="1" x="1277"/>
        <item m="1" x="571"/>
        <item m="1" x="1303"/>
        <item m="1" x="620"/>
        <item m="1" x="1350"/>
        <item m="1" x="642"/>
        <item m="1" x="1372"/>
        <item m="1" x="1013"/>
        <item m="1" x="352"/>
        <item m="1" x="1074"/>
        <item m="1" x="382"/>
        <item m="1" x="1102"/>
        <item m="1" x="411"/>
        <item m="1" x="468"/>
        <item m="1" x="1197"/>
        <item m="1" x="494"/>
        <item m="1" x="1224"/>
        <item m="1" x="550"/>
        <item m="1" x="1282"/>
        <item m="1" x="576"/>
        <item m="1" x="1307"/>
        <item m="1" x="604"/>
        <item m="1" x="1354"/>
        <item m="1" x="647"/>
        <item m="1" x="1376"/>
        <item m="1" x="665"/>
        <item m="1" x="1394"/>
        <item m="1" x="1076"/>
        <item m="1" x="1105"/>
        <item m="1" x="413"/>
        <item m="1" x="1137"/>
        <item m="1" x="471"/>
        <item m="1" x="1202"/>
        <item m="1" x="582"/>
        <item m="1" x="1312"/>
        <item m="1" x="607"/>
        <item m="1" x="651"/>
        <item m="1" x="1398"/>
        <item m="1" x="688"/>
        <item m="1" x="1139"/>
        <item m="1" x="445"/>
        <item m="1" x="1174"/>
        <item m="1" x="502"/>
        <item m="1" x="1230"/>
        <item m="1" x="528"/>
        <item m="1" x="1258"/>
        <item m="1" x="1315"/>
        <item m="1" x="611"/>
        <item m="1" x="1338"/>
        <item m="1" x="631"/>
        <item m="1" x="1362"/>
        <item m="1" x="673"/>
        <item m="1" x="1403"/>
        <item m="1" x="691"/>
        <item m="1" x="1422"/>
        <item m="1" x="707"/>
        <item m="1" x="16"/>
        <item m="1" x="27"/>
        <item m="1" x="1407"/>
        <item m="1" x="1425"/>
        <item m="1" x="709"/>
        <item m="1" x="744"/>
        <item m="1" x="1262"/>
        <item m="1" x="561"/>
        <item m="1" x="1292"/>
        <item m="1" x="589"/>
        <item m="1" x="1320"/>
        <item m="1" x="634"/>
        <item m="1" x="1366"/>
        <item m="1" x="659"/>
        <item m="1" x="1388"/>
        <item m="1" x="679"/>
        <item m="1" x="1427"/>
        <item m="1" x="712"/>
        <item m="1" x="10"/>
        <item m="1" x="725"/>
        <item m="1" x="22"/>
        <item m="1" x="740"/>
        <item m="1" x="750"/>
        <item m="1" x="48"/>
        <item m="1" x="761"/>
        <item m="1" x="59"/>
        <item m="1" x="771"/>
        <item m="1" x="91"/>
        <item m="1" x="798"/>
        <item m="1" x="104"/>
        <item m="1" x="815"/>
        <item m="1" x="850"/>
        <item m="1" x="157"/>
        <item m="1" x="873"/>
        <item m="1" x="180"/>
        <item m="1" x="897"/>
        <item m="1" x="234"/>
        <item m="1" x="956"/>
        <item m="1" x="265"/>
        <item m="1" x="297"/>
        <item m="1" x="50"/>
        <item m="1" x="764"/>
        <item m="1" x="62"/>
        <item m="1" x="775"/>
        <item m="1" x="75"/>
        <item m="1" x="804"/>
        <item m="1" x="109"/>
        <item m="1" x="819"/>
        <item m="1" x="126"/>
        <item m="1" x="162"/>
        <item m="1" x="185"/>
        <item m="1" x="902"/>
        <item m="1" x="961"/>
        <item m="1" x="271"/>
        <item m="1" x="990"/>
        <item m="1" x="302"/>
        <item m="1" x="1026"/>
        <item m="1" x="76"/>
        <item m="1" x="789"/>
        <item m="1" x="96"/>
        <item m="1" x="807"/>
        <item m="1" x="114"/>
        <item m="1" x="839"/>
        <item m="1" x="144"/>
        <item m="1" x="859"/>
        <item m="1" x="168"/>
        <item m="1" x="883"/>
        <item m="1" x="215"/>
        <item m="1" x="933"/>
        <item m="1" x="243"/>
        <item m="1" x="967"/>
        <item m="1" x="278"/>
        <item m="1" x="1029"/>
        <item m="1" x="1056"/>
        <item m="1" x="363"/>
        <item m="1" x="1086"/>
        <item m="1" x="421"/>
        <item m="1" x="1147"/>
        <item m="1" x="808"/>
        <item m="1" x="116"/>
        <item m="1" x="864"/>
        <item m="1" x="171"/>
        <item m="1" x="887"/>
        <item m="1" x="197"/>
        <item m="1" x="937"/>
        <item m="1" x="249"/>
        <item m="1" x="972"/>
        <item m="1" x="282"/>
        <item m="1" x="1002"/>
        <item m="1" x="337"/>
        <item m="1" x="1059"/>
        <item m="1" x="368"/>
        <item m="1" x="1151"/>
        <item m="1" x="453"/>
        <item m="1" x="1183"/>
        <item m="1" x="480"/>
        <item m="1" x="890"/>
        <item m="1" x="199"/>
        <item m="1" x="915"/>
        <item m="1" x="224"/>
        <item m="1" x="976"/>
        <item m="1" x="286"/>
        <item m="1" x="1006"/>
        <item m="1" x="317"/>
        <item m="1" x="1040"/>
        <item m="1" x="372"/>
        <item m="1" x="1093"/>
        <item m="1" x="401"/>
        <item m="1" x="1124"/>
        <item m="1" x="1186"/>
        <item m="1" x="483"/>
        <item m="1" x="1214"/>
        <item m="1" x="511"/>
        <item m="1" x="1240"/>
        <item m="1" x="202"/>
        <item m="1" x="917"/>
        <item m="1" x="226"/>
        <item m="1" x="946"/>
        <item m="1" x="290"/>
        <item m="1" x="1010"/>
        <item m="1" x="321"/>
        <item m="1" x="1044"/>
        <item m="1" x="349"/>
        <item m="1" x="1097"/>
        <item m="1" x="407"/>
        <item m="1" x="1129"/>
        <item m="1" x="435"/>
        <item m="1" x="1163"/>
        <item m="1" x="487"/>
        <item m="1" x="1219"/>
        <item m="1" x="516"/>
        <item m="1" x="1244"/>
        <item m="1" x="544"/>
        <item m="1" x="1300"/>
        <item m="1" x="599"/>
        <item m="1" x="948"/>
        <item m="1" x="257"/>
        <item m="1" x="979"/>
        <item m="1" x="324"/>
        <item m="1" x="1047"/>
        <item m="1" x="351"/>
        <item m="1" x="1073"/>
        <item m="1" x="381"/>
        <item m="1" x="1133"/>
        <item m="1" x="440"/>
        <item m="1" x="1167"/>
        <item m="1" x="467"/>
        <item m="1" x="1196"/>
        <item m="1" x="520"/>
        <item m="1" x="1249"/>
        <item m="1" x="548"/>
        <item m="1" x="1280"/>
        <item m="1" x="574"/>
        <item m="1" x="1329"/>
        <item m="1" x="622"/>
        <item m="1" x="1352"/>
        <item m="1" x="645"/>
        <item m="1" x="1375"/>
        <item m="1" x="353"/>
        <item m="1" x="1075"/>
        <item m="1" x="384"/>
        <item m="1" x="1104"/>
        <item m="1" x="443"/>
        <item m="1" x="1170"/>
        <item m="1" x="469"/>
        <item m="1" x="1200"/>
        <item m="1" x="497"/>
        <item m="1" x="1253"/>
        <item m="1" x="551"/>
        <item m="1" x="1284"/>
        <item m="1" x="579"/>
        <item m="1" x="1310"/>
        <item m="1" x="625"/>
        <item m="1" x="1356"/>
        <item m="1" x="649"/>
        <item m="1" x="1379"/>
        <item m="1" x="668"/>
        <item m="1" x="1416"/>
        <item m="1" x="1077"/>
        <item m="1" x="385"/>
        <item m="1" x="1106"/>
        <item m="1" x="1173"/>
        <item m="1" x="473"/>
        <item m="1" x="1204"/>
        <item m="1" x="500"/>
        <item m="1" x="1229"/>
        <item m="1" x="554"/>
        <item m="1" x="1287"/>
        <item m="1" x="584"/>
        <item m="1" x="1314"/>
        <item m="1" x="609"/>
        <item m="1" x="1359"/>
        <item m="1" x="654"/>
        <item m="1" x="1383"/>
        <item m="1" x="671"/>
        <item m="1" x="1401"/>
        <item m="1" x="704"/>
        <item m="1" x="7"/>
        <item m="1" x="721"/>
        <item m="1" x="1140"/>
        <item m="1" x="446"/>
        <item m="1" x="503"/>
        <item m="1" x="1231"/>
        <item m="1" x="530"/>
        <item m="1" x="586"/>
        <item m="1" x="1317"/>
        <item m="1" x="613"/>
        <item m="1" x="1340"/>
        <item m="1" x="633"/>
        <item m="1" x="1385"/>
        <item m="1" x="675"/>
        <item m="1" x="1405"/>
        <item m="1" x="693"/>
        <item m="1" x="1424"/>
        <item m="1" x="18"/>
        <item m="1" x="730"/>
        <item m="1" x="29"/>
        <item m="1" x="739"/>
        <item m="1" x="531"/>
        <item m="1" x="1261"/>
        <item m="1" x="560"/>
        <item m="1" x="1319"/>
        <item m="1" x="1342"/>
        <item m="1" x="1365"/>
        <item m="1" x="678"/>
        <item m="1" x="1409"/>
        <item m="1" x="695"/>
        <item m="1" x="1426"/>
        <item m="1" x="711"/>
        <item m="1" x="21"/>
        <item m="1" x="733"/>
        <item m="1" x="37"/>
        <item m="1" x="754"/>
        <item m="1" x="1263"/>
        <item m="1" x="562"/>
        <item m="1" x="1293"/>
        <item m="1" x="590"/>
        <item m="1" x="1343"/>
        <item m="1" x="635"/>
        <item m="1" x="1367"/>
        <item m="1" x="660"/>
        <item m="1" x="1389"/>
        <item m="1" x="696"/>
        <item m="1" x="1428"/>
        <item m="1" x="713"/>
        <item m="1" x="11"/>
        <item m="1" x="726"/>
        <item m="1" x="30"/>
        <item m="1" x="81"/>
        <item m="1" x="39"/>
        <item m="1" x="49"/>
        <item m="1" x="763"/>
        <item m="1" x="61"/>
        <item m="1" x="787"/>
        <item m="1" x="92"/>
        <item m="1" x="801"/>
        <item m="1" x="107"/>
        <item m="1" x="141"/>
        <item m="1" x="852"/>
        <item m="1" x="159"/>
        <item m="1" x="876"/>
        <item m="1" x="183"/>
        <item m="1" x="928"/>
        <item m="1" x="236"/>
        <item m="1" x="959"/>
        <item m="1" x="269"/>
        <item m="1" x="51"/>
        <item m="1" x="765"/>
        <item m="1" x="63"/>
        <item m="1" x="95"/>
        <item m="1" x="806"/>
        <item m="1" x="112"/>
        <item m="1" x="822"/>
        <item m="1" x="857"/>
        <item m="1" x="165"/>
        <item m="1" x="880"/>
        <item m="1" x="189"/>
        <item m="1" x="905"/>
        <item m="1" x="241"/>
        <item m="1" x="964"/>
        <item m="1" x="275"/>
        <item m="1" x="994"/>
        <item m="1" x="305"/>
        <item m="1" x="776"/>
        <item m="1" x="77"/>
        <item m="1" x="790"/>
        <item m="1" x="97"/>
        <item m="1" x="825"/>
        <item m="1" x="130"/>
        <item m="1" x="841"/>
        <item m="1" x="146"/>
        <item m="1" x="862"/>
        <item m="1" x="194"/>
        <item m="1" x="910"/>
        <item m="1" x="218"/>
        <item m="1" x="935"/>
        <item m="1" x="246"/>
        <item m="1" x="999"/>
        <item m="1" x="309"/>
        <item m="1" x="1032"/>
        <item m="1" x="1116"/>
        <item m="1" x="424"/>
        <item m="1" x="1149"/>
        <item m="1" x="131"/>
        <item m="1" x="842"/>
        <item m="1" x="149"/>
        <item m="1" x="865"/>
        <item m="1" x="172"/>
        <item m="1" x="913"/>
        <item m="1" x="222"/>
        <item m="1" x="941"/>
        <item m="1" x="251"/>
        <item m="1" x="974"/>
        <item m="1" x="314"/>
        <item m="1" x="1037"/>
        <item m="1" x="341"/>
        <item m="1" x="1062"/>
        <item m="1" x="370"/>
        <item m="1" x="1121"/>
        <item m="1" x="429"/>
        <item m="1" x="1155"/>
        <item m="1" x="456"/>
        <item m="1" x="150"/>
        <item m="1" x="866"/>
        <item m="1" x="173"/>
        <item m="1" x="891"/>
        <item m="1" x="201"/>
        <item m="1" x="944"/>
        <item m="1" x="254"/>
        <item m="1" x="977"/>
        <item m="1" x="288"/>
        <item m="1" x="1008"/>
        <item m="1" x="346"/>
        <item m="1" x="1066"/>
        <item m="1" x="375"/>
        <item m="1" x="1095"/>
        <item m="1" x="404"/>
        <item m="1" x="1160"/>
        <item m="1" x="1189"/>
        <item m="1" x="485"/>
        <item x="0"/>
        <item t="default"/>
      </items>
    </pivotField>
    <pivotField axis="axisRow" compact="0" outline="0" subtotalTop="0" showAll="0" includeNewItemsInFilter="1">
      <items count="2">
        <item x="0"/>
        <item t="default"/>
      </items>
    </pivotField>
    <pivotField dataField="1" compact="0" outline="0" subtotalTop="0" showAll="0" includeNewItemsInFilter="1"/>
  </pivotFields>
  <rowFields count="1">
    <field x="1"/>
  </rowFields>
  <rowItems count="2">
    <i>
      <x/>
    </i>
    <i t="grand">
      <x/>
    </i>
  </rowItems>
  <colFields count="1">
    <field x="0"/>
  </colFields>
  <colItems count="2">
    <i>
      <x v="1428"/>
    </i>
    <i t="grand">
      <x/>
    </i>
  </colItems>
  <dataFields count="1">
    <dataField name="Max of FXRATE" fld="2" subtotal="max" baseField="0" baseItem="0"/>
  </dataField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2" cacheId="32" dataOnRows="1" applyNumberFormats="0" applyBorderFormats="0" applyFontFormats="0" applyPatternFormats="0" applyAlignmentFormats="0" applyWidthHeightFormats="1" dataCaption="Data" updatedVersion="4" showMemberPropertyTips="0" useAutoFormatting="1" itemPrintTitles="1" createdVersion="1" indent="0" compact="0" compactData="0" gridDropZones="1" fieldListSortAscending="1">
  <location ref="A9:I23" firstHeaderRow="1" firstDataRow="2" firstDataCol="1" rowPageCount="2" colPageCount="1"/>
  <pivotFields count="6">
    <pivotField axis="axisPage" compact="0" outline="0" subtotalTop="0" showAll="0" includeNewItemsInFilter="1">
      <items count="5">
        <item x="0"/>
        <item m="1" x="2"/>
        <item m="1" x="3"/>
        <item m="1" x="1"/>
        <item t="default"/>
      </items>
    </pivotField>
    <pivotField axis="axisRow" compact="0" outline="0" subtotalTop="0" showAll="0" includeNewItemsInFilter="1">
      <items count="537">
        <item m="1" x="376"/>
        <item m="1" x="367"/>
        <item m="1" x="359"/>
        <item m="1" x="301"/>
        <item m="1" x="30"/>
        <item m="1" x="292"/>
        <item m="1" x="262"/>
        <item m="1" x="509"/>
        <item m="1" x="254"/>
        <item m="1" x="233"/>
        <item m="1" x="39"/>
        <item m="1" x="103"/>
        <item m="1" x="165"/>
        <item m="1" x="235"/>
        <item m="1" x="302"/>
        <item m="1" x="371"/>
        <item m="1" x="429"/>
        <item m="1" x="487"/>
        <item m="1" x="94"/>
        <item m="1" x="159"/>
        <item m="1" x="225"/>
        <item m="1" x="293"/>
        <item m="1" x="362"/>
        <item m="1" x="423"/>
        <item m="1" x="482"/>
        <item m="1" x="342"/>
        <item m="1" x="408"/>
        <item m="1" x="466"/>
        <item m="1" x="529"/>
        <item m="1" x="522"/>
        <item m="1" x="125"/>
        <item m="1" x="118"/>
        <item m="1" x="182"/>
        <item m="1" x="255"/>
        <item m="1" x="173"/>
        <item m="1" x="244"/>
        <item m="1" x="494"/>
        <item m="1" x="527"/>
        <item m="1" x="35"/>
        <item m="1" x="299"/>
        <item m="1" x="331"/>
        <item m="1" x="368"/>
        <item m="1" x="91"/>
        <item m="1" x="122"/>
        <item m="1" x="155"/>
        <item m="1" x="534"/>
        <item m="1" x="77"/>
        <item m="1" x="129"/>
        <item m="1" x="195"/>
        <item m="1" x="454"/>
        <item m="1" x="513"/>
        <item m="1" x="226"/>
        <item m="1" x="246"/>
        <item m="1" x="265"/>
        <item m="1" x="394"/>
        <item m="1" x="409"/>
        <item m="1" x="23"/>
        <item m="1" x="37"/>
        <item m="1" x="54"/>
        <item m="1" x="185"/>
        <item m="1" x="201"/>
        <item m="1" x="354"/>
        <item m="1" x="370"/>
        <item m="1" x="386"/>
        <item m="1" x="146"/>
        <item m="1" x="175"/>
        <item m="1" x="467"/>
        <item m="1" x="481"/>
        <item m="1" x="496"/>
        <item m="1" x="102"/>
        <item m="1" x="135"/>
        <item m="1" x="428"/>
        <item m="1" x="441"/>
        <item m="1" x="460"/>
        <item m="1" x="63"/>
        <item m="1" x="80"/>
        <item m="1" x="93"/>
        <item m="1" x="392"/>
        <item m="1" x="422"/>
        <item m="1" x="183"/>
        <item m="1" x="200"/>
        <item m="1" x="352"/>
        <item m="1" x="369"/>
        <item m="1" x="502"/>
        <item m="1" x="520"/>
        <item m="1" x="145"/>
        <item m="1" x="157"/>
        <item m="1" x="156"/>
        <item m="1" x="163"/>
        <item m="1" x="172"/>
        <item m="1" x="323"/>
        <item m="1" x="339"/>
        <item m="1" x="479"/>
        <item m="1" x="492"/>
        <item m="1" x="34"/>
        <item m="1" x="45"/>
        <item m="1" x="52"/>
        <item x="9"/>
        <item m="1" x="478"/>
        <item m="1" x="485"/>
        <item m="1" x="491"/>
        <item m="1" x="508"/>
        <item m="1" x="19"/>
        <item m="1" x="44"/>
        <item m="1" x="59"/>
        <item m="1" x="65"/>
        <item m="1" x="90"/>
        <item m="1" x="108"/>
        <item m="1" x="115"/>
        <item m="1" x="120"/>
        <item m="1" x="141"/>
        <item m="1" x="154"/>
        <item m="1" x="162"/>
        <item m="1" x="171"/>
        <item m="1" x="180"/>
        <item m="1" x="197"/>
        <item m="1" x="241"/>
        <item m="1" x="258"/>
        <item m="1" x="284"/>
        <item m="1" x="290"/>
        <item m="1" x="298"/>
        <item m="1" x="313"/>
        <item m="1" x="322"/>
        <item m="1" x="349"/>
        <item m="1" x="358"/>
        <item m="1" x="366"/>
        <item m="1" x="375"/>
        <item m="1" x="380"/>
        <item m="1" x="390"/>
        <item m="1" x="404"/>
        <item m="1" x="420"/>
        <item m="1" x="426"/>
        <item m="1" x="439"/>
        <item m="1" x="446"/>
        <item m="1" x="477"/>
        <item m="1" x="490"/>
        <item m="1" x="507"/>
        <item m="1" x="515"/>
        <item m="1" x="533"/>
        <item m="1" x="18"/>
        <item m="1" x="43"/>
        <item m="1" x="58"/>
        <item m="1" x="76"/>
        <item m="1" x="84"/>
        <item m="1" x="98"/>
        <item m="1" x="107"/>
        <item m="1" x="114"/>
        <item m="1" x="130"/>
        <item m="1" x="139"/>
        <item m="1" x="150"/>
        <item x="11"/>
        <item m="1" x="169"/>
        <item m="1" x="179"/>
        <item m="1" x="196"/>
        <item m="1" x="207"/>
        <item m="1" x="231"/>
        <item m="1" x="275"/>
        <item m="1" x="283"/>
        <item m="1" x="289"/>
        <item m="1" x="297"/>
        <item m="1" x="305"/>
        <item m="1" x="312"/>
        <item m="1" x="321"/>
        <item m="1" x="328"/>
        <item m="1" x="347"/>
        <item m="1" x="397"/>
        <item m="1" x="402"/>
        <item m="1" x="419"/>
        <item m="1" x="425"/>
        <item m="1" x="432"/>
        <item m="1" x="470"/>
        <item m="1" x="476"/>
        <item m="1" x="484"/>
        <item m="1" x="499"/>
        <item m="1" x="514"/>
        <item m="1" x="525"/>
        <item m="1" x="532"/>
        <item m="1" x="17"/>
        <item m="1" x="42"/>
        <item m="1" x="57"/>
        <item m="1" x="83"/>
        <item m="1" x="106"/>
        <item m="1" x="113"/>
        <item m="1" x="128"/>
        <item m="1" x="149"/>
        <item m="1" x="153"/>
        <item m="1" x="168"/>
        <item m="1" x="205"/>
        <item m="1" x="238"/>
        <item m="1" x="249"/>
        <item m="1" x="257"/>
        <item m="1" x="274"/>
        <item m="1" x="282"/>
        <item m="1" x="296"/>
        <item m="1" x="304"/>
        <item m="1" x="356"/>
        <item m="1" x="372"/>
        <item m="1" x="379"/>
        <item m="1" x="396"/>
        <item m="1" x="401"/>
        <item m="1" x="411"/>
        <item m="1" x="418"/>
        <item m="1" x="424"/>
        <item m="1" x="431"/>
        <item m="1" x="437"/>
        <item m="1" x="444"/>
        <item m="1" x="453"/>
        <item m="1" x="461"/>
        <item m="1" x="469"/>
        <item m="1" x="475"/>
        <item m="1" x="483"/>
        <item m="1" x="512"/>
        <item m="1" x="16"/>
        <item m="1" x="31"/>
        <item m="1" x="41"/>
        <item m="1" x="50"/>
        <item m="1" x="73"/>
        <item m="1" x="82"/>
        <item m="1" x="152"/>
        <item m="1" x="177"/>
        <item m="1" x="248"/>
        <item m="1" x="266"/>
        <item m="1" x="273"/>
        <item m="1" x="281"/>
        <item m="1" x="288"/>
        <item m="1" x="295"/>
        <item m="1" x="303"/>
        <item m="1" x="310"/>
        <item m="1" x="319"/>
        <item m="1" x="327"/>
        <item m="1" x="378"/>
        <item m="1" x="387"/>
        <item m="1" x="395"/>
        <item m="1" x="400"/>
        <item m="1" x="416"/>
        <item m="1" x="430"/>
        <item m="1" x="468"/>
        <item m="1" x="474"/>
        <item m="1" x="227"/>
        <item m="1" x="270"/>
        <item m="1" x="521"/>
        <item m="1" x="493"/>
        <item m="1" x="99"/>
        <item m="1" x="287"/>
        <item m="1" x="353"/>
        <item m="1" x="415"/>
        <item m="1" x="473"/>
        <item m="1" x="14"/>
        <item m="1" x="307"/>
        <item m="1" x="341"/>
        <item m="1" x="465"/>
        <item m="1" x="495"/>
        <item m="1" x="357"/>
        <item m="1" x="365"/>
        <item m="1" x="97"/>
        <item m="1" x="64"/>
        <item m="1" x="87"/>
        <item m="1" x="96"/>
        <item m="1" x="161"/>
        <item m="1" x="167"/>
        <item m="1" x="335"/>
        <item m="1" x="345"/>
        <item m="1" x="211"/>
        <item m="1" x="217"/>
        <item m="1" x="348"/>
        <item m="1" x="22"/>
        <item m="1" x="286"/>
        <item m="1" x="383"/>
        <item m="1" x="280"/>
        <item m="1" x="69"/>
        <item m="1" x="62"/>
        <item m="1" x="191"/>
        <item m="1" x="263"/>
        <item m="1" x="450"/>
        <item m="1" x="47"/>
        <item m="1" x="68"/>
        <item m="1" x="234"/>
        <item m="1" x="269"/>
        <item m="1" x="458"/>
        <item m="1" x="486"/>
        <item m="1" x="517"/>
        <item m="1" x="222"/>
        <item m="1" x="259"/>
        <item m="1" x="214"/>
        <item m="1" x="314"/>
        <item m="1" x="337"/>
        <item m="1" x="374"/>
        <item m="1" x="403"/>
        <item m="1" x="433"/>
        <item m="1" x="230"/>
        <item m="1" x="104"/>
        <item m="1" x="151"/>
        <item m="1" x="334"/>
        <item m="1" x="126"/>
        <item m="1" x="21"/>
        <item m="1" x="36"/>
        <item m="1" x="53"/>
        <item m="1" x="70"/>
        <item m="1" x="85"/>
        <item m="1" x="271"/>
        <item m="1" x="285"/>
        <item m="1" x="174"/>
        <item m="1" x="190"/>
        <item m="1" x="325"/>
        <item m="1" x="361"/>
        <item m="1" x="501"/>
        <item m="1" x="519"/>
        <item m="1" x="13"/>
        <item m="1" x="29"/>
        <item m="1" x="79"/>
        <item m="1" x="92"/>
        <item m="1" x="117"/>
        <item m="1" x="124"/>
        <item m="1" x="134"/>
        <item m="1" x="144"/>
        <item m="1" x="199"/>
        <item m="1" x="210"/>
        <item m="1" x="215"/>
        <item m="1" x="223"/>
        <item m="1" x="243"/>
        <item m="1" x="261"/>
        <item m="1" x="277"/>
        <item m="1" x="324"/>
        <item m="1" x="340"/>
        <item m="1" x="351"/>
        <item m="1" x="398"/>
        <item m="1" x="405"/>
        <item m="1" x="413"/>
        <item m="1" x="427"/>
        <item m="1" x="440"/>
        <item m="1" x="448"/>
        <item m="1" x="459"/>
        <item m="1" x="464"/>
        <item m="1" x="472"/>
        <item m="1" x="518"/>
        <item m="1" x="526"/>
        <item m="1" x="12"/>
        <item m="1" x="20"/>
        <item m="1" x="28"/>
        <item m="1" x="46"/>
        <item m="1" x="61"/>
        <item m="1" x="67"/>
        <item m="1" x="109"/>
        <item m="1" x="123"/>
        <item m="1" x="132"/>
        <item m="1" x="143"/>
        <item m="1" x="181"/>
        <item m="1" x="242"/>
        <item m="1" x="252"/>
        <item m="1" x="260"/>
        <item m="1" x="268"/>
        <item m="1" x="330"/>
        <item m="1" x="350"/>
        <item x="0"/>
        <item x="1"/>
        <item x="2"/>
        <item x="3"/>
        <item m="1" x="434"/>
        <item m="1" x="447"/>
        <item m="1" x="457"/>
        <item x="4"/>
        <item m="1" x="60"/>
        <item m="1" x="116"/>
        <item m="1" x="121"/>
        <item m="1" x="131"/>
        <item m="1" x="142"/>
        <item m="1" x="198"/>
        <item m="1" x="209"/>
        <item m="1" x="221"/>
        <item m="1" x="232"/>
        <item x="5"/>
        <item m="1" x="251"/>
        <item x="6"/>
        <item x="7"/>
        <item m="1" x="315"/>
        <item x="8"/>
        <item m="1" x="516"/>
        <item m="1" x="535"/>
        <item x="10"/>
        <item m="1" x="189"/>
        <item m="1" x="220"/>
        <item m="1" x="239"/>
        <item m="1" x="373"/>
        <item m="1" x="389"/>
        <item m="1" x="412"/>
        <item m="1" x="438"/>
        <item m="1" x="445"/>
        <item m="1" x="455"/>
        <item m="1" x="462"/>
        <item m="1" x="26"/>
        <item m="1" x="32"/>
        <item m="1" x="51"/>
        <item m="1" x="74"/>
        <item m="1" x="89"/>
        <item m="1" x="138"/>
        <item m="1" x="178"/>
        <item m="1" x="188"/>
        <item m="1" x="194"/>
        <item m="1" x="219"/>
        <item m="1" x="229"/>
        <item m="1" x="267"/>
        <item m="1" x="311"/>
        <item m="1" x="320"/>
        <item m="1" x="346"/>
        <item m="1" x="364"/>
        <item m="1" x="388"/>
        <item m="1" x="498"/>
        <item m="1" x="505"/>
        <item m="1" x="524"/>
        <item m="1" x="531"/>
        <item m="1" x="56"/>
        <item m="1" x="105"/>
        <item m="1" x="112"/>
        <item m="1" x="119"/>
        <item m="1" x="127"/>
        <item m="1" x="137"/>
        <item m="1" x="148"/>
        <item m="1" x="187"/>
        <item m="1" x="204"/>
        <item m="1" x="213"/>
        <item m="1" x="218"/>
        <item m="1" x="228"/>
        <item m="1" x="237"/>
        <item m="1" x="256"/>
        <item m="1" x="355"/>
        <item m="1" x="410"/>
        <item m="1" x="452"/>
        <item m="1" x="489"/>
        <item m="1" x="497"/>
        <item m="1" x="504"/>
        <item m="1" x="511"/>
        <item m="1" x="523"/>
        <item m="1" x="530"/>
        <item m="1" x="24"/>
        <item m="1" x="40"/>
        <item m="1" x="49"/>
        <item m="1" x="55"/>
        <item m="1" x="72"/>
        <item m="1" x="81"/>
        <item m="1" x="86"/>
        <item m="1" x="95"/>
        <item m="1" x="329"/>
        <item m="1" x="338"/>
        <item m="1" x="236"/>
        <item m="1" x="176"/>
        <item m="1" x="294"/>
        <item m="1" x="253"/>
        <item m="1" x="332"/>
        <item m="1" x="360"/>
        <item m="1" x="382"/>
        <item m="1" x="506"/>
        <item m="1" x="456"/>
        <item m="1" x="463"/>
        <item m="1" x="500"/>
        <item m="1" x="38"/>
        <item m="1" x="279"/>
        <item m="1" x="528"/>
        <item m="1" x="471"/>
        <item m="1" x="75"/>
        <item m="1" x="206"/>
        <item m="1" x="336"/>
        <item m="1" x="186"/>
        <item m="1" x="318"/>
        <item m="1" x="442"/>
        <item m="1" x="48"/>
        <item m="1" x="326"/>
        <item m="1" x="391"/>
        <item m="1" x="510"/>
        <item m="1" x="384"/>
        <item m="1" x="100"/>
        <item m="1" x="133"/>
        <item m="1" x="381"/>
        <item m="1" x="140"/>
        <item m="1" x="170"/>
        <item m="1" x="208"/>
        <item m="1" x="240"/>
        <item m="1" x="276"/>
        <item m="1" x="306"/>
        <item m="1" x="25"/>
        <item m="1" x="88"/>
        <item m="1" x="417"/>
        <item m="1" x="247"/>
        <item m="1" x="309"/>
        <item m="1" x="344"/>
        <item m="1" x="136"/>
        <item m="1" x="202"/>
        <item m="1" x="216"/>
        <item m="1" x="488"/>
        <item m="1" x="15"/>
        <item m="1" x="147"/>
        <item m="1" x="192"/>
        <item m="1" x="308"/>
        <item m="1" x="343"/>
        <item m="1" x="363"/>
        <item m="1" x="71"/>
        <item m="1" x="272"/>
        <item m="1" x="317"/>
        <item m="1" x="333"/>
        <item m="1" x="158"/>
        <item m="1" x="291"/>
        <item m="1" x="377"/>
        <item m="1" x="393"/>
        <item m="1" x="436"/>
        <item m="1" x="451"/>
        <item m="1" x="164"/>
        <item m="1" x="184"/>
        <item m="1" x="300"/>
        <item m="1" x="316"/>
        <item m="1" x="385"/>
        <item m="1" x="399"/>
        <item m="1" x="414"/>
        <item m="1" x="503"/>
        <item m="1" x="111"/>
        <item m="1" x="224"/>
        <item m="1" x="245"/>
        <item m="1" x="264"/>
        <item m="1" x="278"/>
        <item m="1" x="407"/>
        <item m="1" x="435"/>
        <item m="1" x="406"/>
        <item m="1" x="421"/>
        <item m="1" x="449"/>
        <item m="1" x="480"/>
        <item m="1" x="101"/>
        <item m="1" x="110"/>
        <item m="1" x="250"/>
        <item m="1" x="33"/>
        <item m="1" x="160"/>
        <item m="1" x="166"/>
        <item m="1" x="193"/>
        <item m="1" x="203"/>
        <item m="1" x="212"/>
        <item m="1" x="443"/>
        <item m="1" x="66"/>
        <item m="1" x="78"/>
        <item m="1" x="27"/>
        <item t="default"/>
      </items>
    </pivotField>
    <pivotField axis="axisPage" compact="0" outline="0" subtotalTop="0" showAll="0" includeNewItemsInFilter="1">
      <items count="1405">
        <item m="1" x="1228"/>
        <item m="1" x="539"/>
        <item m="1" x="508"/>
        <item m="1" x="615"/>
        <item m="1" x="5"/>
        <item m="1" x="705"/>
        <item m="1" x="42"/>
        <item m="1" x="740"/>
        <item m="1" x="53"/>
        <item m="1" x="79"/>
        <item m="1" x="775"/>
        <item m="1" x="95"/>
        <item m="1" x="128"/>
        <item m="1" x="826"/>
        <item m="1" x="146"/>
        <item m="1" x="850"/>
        <item m="1" x="169"/>
        <item m="1" x="900"/>
        <item m="1" x="219"/>
        <item m="1" x="930"/>
        <item m="1" x="249"/>
        <item m="1" x="961"/>
        <item m="1" x="731"/>
        <item m="1" x="43"/>
        <item m="1" x="742"/>
        <item m="1" x="54"/>
        <item m="1" x="751"/>
        <item m="1" x="81"/>
        <item m="1" x="777"/>
        <item m="1" x="96"/>
        <item m="1" x="792"/>
        <item m="1" x="828"/>
        <item m="1" x="148"/>
        <item m="1" x="852"/>
        <item m="1" x="170"/>
        <item m="1" x="875"/>
        <item m="1" x="221"/>
        <item m="1" x="932"/>
        <item m="1" x="251"/>
        <item m="1" x="962"/>
        <item m="1" x="282"/>
        <item m="1" x="752"/>
        <item m="1" x="66"/>
        <item m="1" x="766"/>
        <item m="1" x="84"/>
        <item m="1" x="779"/>
        <item m="1" x="114"/>
        <item m="1" x="811"/>
        <item m="1" x="131"/>
        <item m="1" x="830"/>
        <item m="1" x="150"/>
        <item m="1" x="904"/>
        <item m="1" x="934"/>
        <item m="1" x="284"/>
        <item m="1" x="997"/>
        <item m="1" x="316"/>
        <item m="1" x="1028"/>
        <item m="1" x="344"/>
        <item m="1" x="1087"/>
        <item m="1" x="403"/>
        <item m="1" x="1121"/>
        <item m="1" x="816"/>
        <item m="1" x="135"/>
        <item m="1" x="834"/>
        <item m="1" x="857"/>
        <item m="1" x="204"/>
        <item m="1" x="908"/>
        <item m="1" x="227"/>
        <item m="1" x="938"/>
        <item m="1" x="257"/>
        <item m="1" x="1002"/>
        <item m="1" x="320"/>
        <item m="1" x="1031"/>
        <item m="1" x="345"/>
        <item m="1" x="1058"/>
        <item m="1" x="405"/>
        <item m="1" x="1123"/>
        <item m="1" x="1154"/>
        <item m="1" x="838"/>
        <item m="1" x="158"/>
        <item m="1" x="861"/>
        <item m="1" x="181"/>
        <item m="1" x="886"/>
        <item m="1" x="231"/>
        <item m="1" x="943"/>
        <item m="1" x="263"/>
        <item m="1" x="972"/>
        <item m="1" x="293"/>
        <item m="1" x="1033"/>
        <item m="1" x="349"/>
        <item m="1" x="1061"/>
        <item m="1" x="379"/>
        <item m="1" x="1090"/>
        <item m="1" x="437"/>
        <item m="1" x="1156"/>
        <item m="1" x="463"/>
        <item m="1" x="1186"/>
        <item m="1" x="1241"/>
        <item m="1" x="867"/>
        <item m="1" x="187"/>
        <item m="1" x="889"/>
        <item m="1" x="949"/>
        <item m="1" x="270"/>
        <item m="1" x="978"/>
        <item m="1" x="297"/>
        <item m="1" x="1010"/>
        <item m="1" x="354"/>
        <item m="1" x="1067"/>
        <item m="1" x="384"/>
        <item m="1" x="1093"/>
        <item m="1" x="411"/>
        <item m="1" x="1159"/>
        <item m="1" x="466"/>
        <item m="1" x="1187"/>
        <item m="1" x="491"/>
        <item m="1" x="1211"/>
        <item m="1" x="1271"/>
        <item m="1" x="578"/>
        <item m="1" x="919"/>
        <item m="1" x="983"/>
        <item m="1" x="302"/>
        <item m="1" x="1014"/>
        <item m="1" x="328"/>
        <item m="1" x="1040"/>
        <item m="1" x="387"/>
        <item m="1" x="1099"/>
        <item m="1" x="415"/>
        <item m="1" x="1132"/>
        <item m="1" x="443"/>
        <item m="1" x="1190"/>
        <item m="1" x="494"/>
        <item m="1" x="1214"/>
        <item m="1" x="521"/>
        <item m="1" x="1245"/>
        <item m="1" x="580"/>
        <item m="1" x="1298"/>
        <item m="1" x="602"/>
        <item m="1" x="1321"/>
        <item m="1" x="624"/>
        <item m="1" x="1021"/>
        <item m="1" x="334"/>
        <item m="1" x="1044"/>
        <item m="1" x="363"/>
        <item m="1" x="1105"/>
        <item m="1" x="421"/>
        <item m="1" x="1138"/>
        <item m="1" x="447"/>
        <item m="1" x="1166"/>
        <item m="1" x="498"/>
        <item m="1" x="1218"/>
        <item m="1" x="526"/>
        <item m="1" x="1248"/>
        <item m="1" x="553"/>
        <item m="1" x="1300"/>
        <item m="1" x="1323"/>
        <item m="1" x="625"/>
        <item m="1" x="1345"/>
        <item m="1" x="668"/>
        <item m="1" x="1386"/>
        <item m="1" x="1049"/>
        <item m="1" x="367"/>
        <item m="1" x="425"/>
        <item m="1" x="1144"/>
        <item m="1" x="452"/>
        <item m="1" x="1170"/>
        <item m="1" x="475"/>
        <item m="1" x="1222"/>
        <item m="1" x="531"/>
        <item m="1" x="1253"/>
        <item m="1" x="556"/>
        <item m="1" x="1278"/>
        <item m="1" x="605"/>
        <item m="1" x="1326"/>
        <item m="1" x="629"/>
        <item m="1" x="649"/>
        <item m="1" x="1388"/>
        <item m="1" x="685"/>
        <item m="1" x="1"/>
        <item m="1" x="700"/>
        <item m="1" x="479"/>
        <item m="1" x="1201"/>
        <item m="1" x="1258"/>
        <item m="1" x="562"/>
        <item m="1" x="1282"/>
        <item m="1" x="589"/>
        <item m="1" x="1307"/>
        <item m="1" x="634"/>
        <item m="1" x="3"/>
        <item m="1" x="701"/>
        <item m="1" x="12"/>
        <item m="1" x="23"/>
        <item m="1" x="1180"/>
        <item m="1" x="485"/>
        <item m="1" x="1205"/>
        <item m="1" x="510"/>
        <item m="1" x="1231"/>
        <item m="1" x="567"/>
        <item m="1" x="1288"/>
        <item m="1" x="1310"/>
        <item m="1" x="613"/>
        <item m="1" x="1356"/>
        <item m="1" x="657"/>
        <item m="1" x="1373"/>
        <item m="1" x="674"/>
        <item m="1" x="1392"/>
        <item m="1" x="704"/>
        <item m="1" x="14"/>
        <item m="1" x="24"/>
        <item m="1" x="720"/>
        <item m="1" x="39"/>
        <item m="1" x="736"/>
        <item m="1" x="542"/>
        <item m="1" x="1265"/>
        <item m="1" x="597"/>
        <item m="1" x="1314"/>
        <item m="1" x="617"/>
        <item m="1" x="1337"/>
        <item m="1" x="643"/>
        <item m="1" x="1378"/>
        <item m="1" x="678"/>
        <item m="1" x="1395"/>
        <item m="1" x="692"/>
        <item m="1" x="741"/>
        <item m="1" x="63"/>
        <item m="1" x="763"/>
        <item m="1" x="80"/>
        <item m="1" x="776"/>
        <item m="1" x="809"/>
        <item m="1" x="129"/>
        <item m="1" x="827"/>
        <item m="1" x="147"/>
        <item m="1" x="851"/>
        <item m="1" x="198"/>
        <item m="1" x="901"/>
        <item m="1" x="220"/>
        <item m="1" x="931"/>
        <item m="1" x="250"/>
        <item m="1" x="994"/>
        <item m="1" x="732"/>
        <item m="1" x="44"/>
        <item m="1" x="743"/>
        <item m="1" x="55"/>
        <item m="1" x="764"/>
        <item m="1" x="83"/>
        <item m="1" x="778"/>
        <item m="1" x="97"/>
        <item m="1" x="793"/>
        <item m="1" x="130"/>
        <item m="1" x="829"/>
        <item m="1" x="149"/>
        <item m="1" x="853"/>
        <item m="1" x="902"/>
        <item m="1" x="222"/>
        <item m="1" x="933"/>
        <item m="1" x="252"/>
        <item m="1" x="963"/>
        <item m="1" x="315"/>
        <item m="1" x="754"/>
        <item m="1" x="69"/>
        <item m="1" x="768"/>
        <item m="1" x="86"/>
        <item m="1" x="796"/>
        <item m="1" x="116"/>
        <item m="1" x="814"/>
        <item m="1" x="133"/>
        <item m="1" x="832"/>
        <item m="1" x="173"/>
        <item m="1" x="878"/>
        <item m="1" x="202"/>
        <item m="1" x="906"/>
        <item m="1" x="224"/>
        <item m="1" x="966"/>
        <item m="1" x="286"/>
        <item m="1" x="1000"/>
        <item m="1" x="318"/>
        <item m="1" x="1030"/>
        <item m="1" x="376"/>
        <item m="1" x="1088"/>
        <item m="1" x="404"/>
        <item m="1" x="1122"/>
        <item m="1" x="785"/>
        <item m="1" x="120"/>
        <item m="1" x="819"/>
        <item m="1" x="138"/>
        <item m="1" x="836"/>
        <item m="1" x="155"/>
        <item m="1" x="883"/>
        <item m="1" x="207"/>
        <item m="1" x="911"/>
        <item m="1" x="229"/>
        <item m="1" x="941"/>
        <item m="1" x="290"/>
        <item m="1" x="1005"/>
        <item m="1" x="322"/>
        <item m="1" x="347"/>
        <item m="1" x="407"/>
        <item m="1" x="436"/>
        <item m="1" x="1155"/>
        <item m="1" x="841"/>
        <item m="1" x="161"/>
        <item m="1" x="864"/>
        <item m="1" x="185"/>
        <item m="1" x="914"/>
        <item m="1" x="234"/>
        <item m="1" x="946"/>
        <item m="1" x="267"/>
        <item m="1" x="976"/>
        <item m="1" x="325"/>
        <item m="1" x="1035"/>
        <item m="1" x="351"/>
        <item m="1" x="1064"/>
        <item m="1" x="382"/>
        <item m="1" x="1126"/>
        <item m="1" x="438"/>
        <item m="1" x="1157"/>
        <item m="1" x="464"/>
        <item m="1" x="518"/>
        <item m="1" x="1242"/>
        <item m="1" x="869"/>
        <item m="1" x="190"/>
        <item m="1" x="239"/>
        <item m="1" x="952"/>
        <item m="1" x="272"/>
        <item m="1" x="980"/>
        <item m="1" x="300"/>
        <item m="1" x="357"/>
        <item m="1" x="1069"/>
        <item m="1" x="386"/>
        <item m="1" x="1097"/>
        <item m="1" x="441"/>
        <item m="1" x="1161"/>
        <item m="1" x="467"/>
        <item m="1" x="1188"/>
        <item m="1" x="492"/>
        <item m="1" x="550"/>
        <item m="1" x="1272"/>
        <item m="1" x="579"/>
        <item m="1" x="276"/>
        <item m="1" x="985"/>
        <item m="1" x="305"/>
        <item m="1" x="1018"/>
        <item m="1" x="332"/>
        <item m="1" x="1072"/>
        <item m="1" x="389"/>
        <item m="1" x="1102"/>
        <item m="1" x="419"/>
        <item m="1" x="1136"/>
        <item m="1" x="469"/>
        <item m="1" x="1192"/>
        <item m="1" x="495"/>
        <item m="1" x="1216"/>
        <item m="1" x="524"/>
        <item m="1" x="1274"/>
        <item m="1" x="581"/>
        <item m="1" x="1299"/>
        <item m="1" x="603"/>
        <item m="1" x="1322"/>
        <item m="1" x="310"/>
        <item m="1" x="1023"/>
        <item m="1" x="337"/>
        <item m="1" x="1047"/>
        <item m="1" x="394"/>
        <item m="1" x="1108"/>
        <item m="1" x="423"/>
        <item m="1" x="1141"/>
        <item m="1" x="450"/>
        <item m="1" x="1196"/>
        <item m="1" x="501"/>
        <item m="1" x="1220"/>
        <item m="1" x="528"/>
        <item m="1" x="1251"/>
        <item m="1" x="584"/>
        <item m="1" x="1302"/>
        <item m="1" x="604"/>
        <item m="1" x="1324"/>
        <item m="1" x="627"/>
        <item m="1" x="1366"/>
        <item m="1" x="669"/>
        <item m="1" x="1387"/>
        <item m="1" x="1051"/>
        <item m="1" x="1111"/>
        <item m="1" x="428"/>
        <item m="1" x="1146"/>
        <item m="1" x="454"/>
        <item m="1" x="1173"/>
        <item m="1" x="504"/>
        <item m="1" x="1225"/>
        <item m="1" x="533"/>
        <item m="1" x="1255"/>
        <item m="1" x="559"/>
        <item m="1" x="1304"/>
        <item m="1" x="608"/>
        <item m="1" x="1328"/>
        <item m="1" x="631"/>
        <item m="1" x="1350"/>
        <item m="1" x="671"/>
        <item m="1" x="1389"/>
        <item m="1" x="686"/>
        <item m="1" x="2"/>
        <item m="1" x="1149"/>
        <item m="1" x="1177"/>
        <item m="1" x="482"/>
        <item m="1" x="1260"/>
        <item m="1" x="564"/>
        <item m="1" x="1285"/>
        <item m="1" x="592"/>
        <item m="1" x="1332"/>
        <item m="1" x="636"/>
        <item m="1" x="1353"/>
        <item m="1" x="654"/>
        <item m="1" x="1371"/>
        <item m="1" x="688"/>
        <item m="1" x="702"/>
        <item m="1" x="13"/>
        <item m="1" x="713"/>
        <item m="1" x="32"/>
        <item m="1" x="1182"/>
        <item m="1" x="486"/>
        <item m="1" x="1206"/>
        <item m="1" x="512"/>
        <item m="1" x="1263"/>
        <item m="1" x="570"/>
        <item m="1" x="1290"/>
        <item m="1" x="1312"/>
        <item m="1" x="640"/>
        <item m="1" x="1358"/>
        <item m="1" x="658"/>
        <item m="1" x="1375"/>
        <item m="1" x="6"/>
        <item m="1" x="706"/>
        <item m="1" x="714"/>
        <item m="1" x="25"/>
        <item m="1" x="728"/>
        <item m="1" x="40"/>
        <item m="1" x="737"/>
        <item m="1" x="1236"/>
        <item m="1" x="544"/>
        <item m="1" x="1293"/>
        <item m="1" x="599"/>
        <item m="1" x="1316"/>
        <item m="1" x="620"/>
        <item m="1" x="1340"/>
        <item m="1" x="662"/>
        <item m="1" x="1380"/>
        <item m="1" x="680"/>
        <item m="1" x="1398"/>
        <item m="1" x="694"/>
        <item m="1" x="17"/>
        <item m="1" x="715"/>
        <item m="1" x="28"/>
        <item m="1" x="724"/>
        <item m="1" x="51"/>
        <item m="1" x="762"/>
        <item m="1" x="64"/>
        <item m="1" x="82"/>
        <item m="1" x="283"/>
        <item m="1" x="995"/>
        <item m="1" x="733"/>
        <item m="1" x="45"/>
        <item m="1" x="744"/>
        <item m="1" x="67"/>
        <item m="1" x="767"/>
        <item m="1" x="85"/>
        <item m="1" x="780"/>
        <item m="1" x="99"/>
        <item m="1" x="812"/>
        <item m="1" x="132"/>
        <item m="1" x="831"/>
        <item m="1" x="151"/>
        <item m="1" x="200"/>
        <item m="1" x="905"/>
        <item m="1" x="223"/>
        <item m="1" x="935"/>
        <item m="1" x="254"/>
        <item m="1" x="998"/>
        <item m="1" x="317"/>
        <item m="1" x="1029"/>
        <item m="1" x="757"/>
        <item m="1" x="71"/>
        <item m="1" x="783"/>
        <item m="1" x="102"/>
        <item m="1" x="799"/>
        <item m="1" x="118"/>
        <item m="1" x="817"/>
        <item m="1" x="153"/>
        <item m="1" x="858"/>
        <item m="1" x="176"/>
        <item m="1" x="881"/>
        <item m="1" x="205"/>
        <item m="1" x="939"/>
        <item m="1" x="258"/>
        <item m="1" x="968"/>
        <item m="1" x="288"/>
        <item m="1" x="1003"/>
        <item m="1" x="346"/>
        <item m="1" x="1059"/>
        <item m="1" x="377"/>
        <item m="1" x="1089"/>
        <item m="1" x="406"/>
        <item m="1" x="107"/>
        <item m="1" x="803"/>
        <item m="1" x="123"/>
        <item m="1" x="820"/>
        <item m="1" x="182"/>
        <item m="1" x="887"/>
        <item m="1" x="208"/>
        <item m="1" x="912"/>
        <item m="1" x="264"/>
        <item m="1" x="973"/>
        <item m="1" x="294"/>
        <item m="1" x="1007"/>
        <item m="1" x="323"/>
        <item m="1" x="1062"/>
        <item m="1" x="380"/>
        <item m="1" x="1091"/>
        <item m="1" x="408"/>
        <item m="1" x="1124"/>
        <item m="1" x="823"/>
        <item m="1" x="141"/>
        <item m="1" x="843"/>
        <item m="1" x="164"/>
        <item m="1" x="890"/>
        <item m="1" x="210"/>
        <item m="1" x="916"/>
        <item m="1" x="236"/>
        <item m="1" x="950"/>
        <item m="1" x="298"/>
        <item m="1" x="1011"/>
        <item m="1" x="1037"/>
        <item m="1" x="355"/>
        <item m="1" x="1094"/>
        <item m="1" x="412"/>
        <item m="1" x="1128"/>
        <item m="1" x="439"/>
        <item m="1" x="1212"/>
        <item m="1" x="519"/>
        <item m="1" x="1243"/>
        <item m="1" x="871"/>
        <item m="1" x="212"/>
        <item m="1" x="920"/>
        <item m="1" x="242"/>
        <item m="1" x="954"/>
        <item m="1" x="274"/>
        <item m="1" x="1015"/>
        <item m="1" x="329"/>
        <item m="1" x="1041"/>
        <item m="1" x="359"/>
        <item m="1" x="1070"/>
        <item m="1" x="416"/>
        <item m="1" x="1133"/>
        <item m="1" x="444"/>
        <item m="1" x="1163"/>
        <item m="1" x="468"/>
        <item m="1" x="1215"/>
        <item m="1" x="522"/>
        <item m="1" x="1246"/>
        <item m="1" x="551"/>
        <item m="1" x="1273"/>
        <item m="1" x="278"/>
        <item m="1" x="987"/>
        <item m="1" x="308"/>
        <item m="1" x="364"/>
        <item m="1" x="1074"/>
        <item m="1" x="391"/>
        <item m="1" x="1106"/>
        <item m="1" x="448"/>
        <item m="1" x="1167"/>
        <item m="1" x="471"/>
        <item m="1" x="1194"/>
        <item m="1" x="499"/>
        <item m="1" x="1249"/>
        <item m="1" x="554"/>
        <item m="1" x="1275"/>
        <item m="1" x="582"/>
        <item m="1" x="1301"/>
        <item m="1" x="626"/>
        <item m="1" x="1346"/>
        <item m="1" x="991"/>
        <item m="1" x="312"/>
        <item m="1" x="1025"/>
        <item m="1" x="368"/>
        <item m="1" x="1078"/>
        <item m="1" x="397"/>
        <item m="1" x="1110"/>
        <item m="1" x="426"/>
        <item m="1" x="1171"/>
        <item m="1" x="476"/>
        <item m="1" x="1199"/>
        <item m="1" x="503"/>
        <item m="1" x="1223"/>
        <item m="1" x="557"/>
        <item m="1" x="1279"/>
        <item m="1" x="587"/>
        <item m="1" x="1303"/>
        <item m="1" x="606"/>
        <item m="1" x="1348"/>
        <item m="1" x="650"/>
        <item m="1" x="1367"/>
        <item m="1" x="670"/>
        <item m="1" x="1081"/>
        <item m="1" x="399"/>
        <item m="1" x="1114"/>
        <item m="1" x="430"/>
        <item m="1" x="1148"/>
        <item m="1" x="480"/>
        <item m="1" x="1202"/>
        <item m="1" x="507"/>
        <item m="1" x="1227"/>
        <item m="1" x="535"/>
        <item m="1" x="1283"/>
        <item m="1" x="590"/>
        <item m="1" x="1308"/>
        <item m="1" x="610"/>
        <item m="1" x="1330"/>
        <item m="1" x="652"/>
        <item m="1" x="1369"/>
        <item m="1" x="672"/>
        <item m="1" x="1390"/>
        <item m="1" x="687"/>
        <item m="1" x="1116"/>
        <item m="1" x="1151"/>
        <item m="1" x="459"/>
        <item m="1" x="511"/>
        <item m="1" x="1232"/>
        <item m="1" x="538"/>
        <item m="1" x="1262"/>
        <item m="1" x="568"/>
        <item m="1" x="1311"/>
        <item m="1" x="614"/>
        <item m="1" x="1334"/>
        <item m="1" x="638"/>
        <item m="1" x="1357"/>
        <item m="1" x="675"/>
        <item m="1" x="1393"/>
        <item m="1" x="689"/>
        <item m="1" x="4"/>
        <item m="1" x="721"/>
        <item m="1" x="33"/>
        <item m="1" x="1184"/>
        <item m="1" x="488"/>
        <item m="1" x="1234"/>
        <item m="1" x="543"/>
        <item m="1" x="1266"/>
        <item m="1" x="572"/>
        <item m="1" x="618"/>
        <item m="1" x="1338"/>
        <item m="1" x="644"/>
        <item m="1" x="1360"/>
        <item m="1" x="660"/>
        <item m="1" x="1396"/>
        <item m="1" x="693"/>
        <item m="1" x="708"/>
        <item m="1" x="15"/>
        <item m="1" x="723"/>
        <item m="1" x="35"/>
        <item m="1" x="729"/>
        <item m="1" x="41"/>
        <item m="1" x="738"/>
        <item m="1" x="1267"/>
        <item m="1" x="574"/>
        <item m="1" x="1295"/>
        <item m="1" x="601"/>
        <item m="1" x="1318"/>
        <item m="1" x="645"/>
        <item m="1" x="1362"/>
        <item m="1" x="664"/>
        <item m="1" x="1382"/>
        <item m="1" x="682"/>
        <item m="1" x="8"/>
        <item m="1" x="709"/>
        <item m="1" x="19"/>
        <item m="1" x="717"/>
        <item m="1" x="52"/>
        <item m="1" x="76"/>
        <item m="1" x="65"/>
        <item m="1" x="765"/>
        <item m="1" x="98"/>
        <item m="1" x="794"/>
        <item m="1" x="113"/>
        <item m="1" x="810"/>
        <item m="1" x="854"/>
        <item m="1" x="171"/>
        <item m="1" x="876"/>
        <item m="1" x="199"/>
        <item m="1" x="903"/>
        <item m="1" x="253"/>
        <item m="1" x="964"/>
        <item m="1" x="996"/>
        <item m="1" x="734"/>
        <item m="1" x="57"/>
        <item m="1" x="755"/>
        <item m="1" x="70"/>
        <item m="1" x="769"/>
        <item m="1" x="87"/>
        <item m="1" x="797"/>
        <item m="1" x="117"/>
        <item m="1" x="815"/>
        <item m="1" x="134"/>
        <item m="1" x="174"/>
        <item m="1" x="879"/>
        <item m="1" x="203"/>
        <item m="1" x="907"/>
        <item m="1" x="225"/>
        <item m="1" x="967"/>
        <item m="1" x="287"/>
        <item m="1" x="1001"/>
        <item m="1" x="319"/>
        <item m="1" x="759"/>
        <item m="1" x="90"/>
        <item m="1" x="786"/>
        <item m="1" x="105"/>
        <item m="1" x="801"/>
        <item m="1" x="121"/>
        <item m="1" x="837"/>
        <item m="1" x="156"/>
        <item m="1" x="860"/>
        <item m="1" x="179"/>
        <item m="1" x="884"/>
        <item m="1" x="230"/>
        <item m="1" x="261"/>
        <item m="1" x="970"/>
        <item m="1" x="291"/>
        <item m="1" x="1032"/>
        <item m="1" x="348"/>
        <item m="1" x="1060"/>
        <item m="1" x="378"/>
        <item m="1" x="110"/>
        <item m="1" x="806"/>
        <item m="1" x="124"/>
        <item m="1" x="821"/>
        <item m="1" x="162"/>
        <item m="1" x="865"/>
        <item m="1" x="186"/>
        <item m="1" x="888"/>
        <item m="1" x="209"/>
        <item m="1" x="947"/>
        <item m="1" x="268"/>
        <item m="1" x="977"/>
        <item m="1" x="296"/>
        <item m="1" x="1008"/>
        <item m="1" x="352"/>
        <item m="1" x="1065"/>
        <item m="1" x="383"/>
        <item m="1" x="1092"/>
        <item m="1" x="409"/>
        <item m="1" x="1158"/>
        <item m="1" x="465"/>
        <item m="1" x="143"/>
        <item m="1" x="846"/>
        <item m="1" x="191"/>
        <item m="1" x="893"/>
        <item m="1" x="211"/>
        <item m="1" x="240"/>
        <item m="1" x="981"/>
        <item m="1" x="301"/>
        <item m="1" x="1013"/>
        <item m="1" x="326"/>
        <item m="1" x="1038"/>
        <item m="1" x="1098"/>
        <item m="1" x="414"/>
        <item m="1" x="1130"/>
        <item m="1" x="1189"/>
        <item m="1" x="493"/>
        <item m="1" x="1213"/>
        <item m="1" x="520"/>
        <item m="1" x="1244"/>
        <item m="1" x="896"/>
        <item m="1" x="215"/>
        <item m="1" x="923"/>
        <item m="1" x="244"/>
        <item m="1" x="956"/>
        <item m="1" x="306"/>
        <item m="1" x="1019"/>
        <item m="1" x="333"/>
        <item m="1" x="1043"/>
        <item m="1" x="361"/>
        <item m="1" x="1103"/>
        <item m="1" x="420"/>
        <item m="1" x="1137"/>
        <item m="1" x="446"/>
        <item m="1" x="1164"/>
        <item m="1" x="496"/>
        <item m="1" x="1217"/>
        <item m="1" x="525"/>
        <item m="1" x="1247"/>
        <item m="1" x="552"/>
        <item m="1" x="926"/>
        <item m="1" x="246"/>
        <item m="1" x="280"/>
        <item m="1" x="989"/>
        <item m="1" x="338"/>
        <item m="1" x="1048"/>
        <item m="1" x="366"/>
        <item m="1" x="1076"/>
        <item m="1" x="395"/>
        <item m="1" x="1142"/>
        <item m="1" x="451"/>
        <item m="1" x="1169"/>
        <item m="1" x="473"/>
        <item m="1" x="1197"/>
        <item m="1" x="529"/>
        <item m="1" x="1252"/>
        <item m="1" x="555"/>
        <item m="1" x="1276"/>
        <item m="1" x="585"/>
        <item m="1" x="1325"/>
        <item m="1" x="628"/>
        <item m="1" x="1347"/>
        <item m="1" x="992"/>
        <item m="1" x="313"/>
        <item m="1" x="1052"/>
        <item m="1" x="370"/>
        <item m="1" x="1080"/>
        <item m="1" x="398"/>
        <item m="1" x="1112"/>
        <item m="1" x="455"/>
        <item m="1" x="1174"/>
        <item m="1" x="478"/>
        <item m="1" x="1200"/>
        <item m="1" x="505"/>
        <item m="1" x="1256"/>
        <item m="1" x="560"/>
        <item m="1" x="1281"/>
        <item m="1" x="588"/>
        <item m="1" x="1305"/>
        <item m="1" x="632"/>
        <item m="1" x="1351"/>
        <item m="1" x="651"/>
        <item m="1" x="1368"/>
        <item m="1" x="373"/>
        <item m="1" x="1083"/>
        <item m="1" x="401"/>
        <item m="1" x="1115"/>
        <item m="1" x="431"/>
        <item m="1" x="1178"/>
        <item m="1" x="483"/>
        <item m="1" x="1204"/>
        <item m="1" x="509"/>
        <item m="1" x="1229"/>
        <item m="1" x="565"/>
        <item m="1" x="1286"/>
        <item m="1" x="593"/>
        <item m="1" x="1309"/>
        <item m="1" x="611"/>
        <item m="1" x="1354"/>
        <item m="1" x="655"/>
        <item m="1" x="1372"/>
        <item m="1" x="673"/>
        <item m="1" x="1391"/>
        <item m="1" x="703"/>
        <item m="1" x="1118"/>
        <item m="1" x="433"/>
        <item m="1" x="461"/>
        <item m="1" x="1207"/>
        <item m="1" x="513"/>
        <item m="1" x="1233"/>
        <item m="1" x="540"/>
        <item m="1" x="595"/>
        <item m="1" x="1313"/>
        <item m="1" x="616"/>
        <item m="1" x="1335"/>
        <item m="1" x="641"/>
        <item m="1" x="1376"/>
        <item m="1" x="677"/>
        <item m="1" x="1394"/>
        <item m="1" x="690"/>
        <item m="1" x="26"/>
        <item m="1" x="722"/>
        <item m="1" x="34"/>
        <item m="1" x="1185"/>
        <item m="1" x="515"/>
        <item m="1" x="1237"/>
        <item m="1" x="545"/>
        <item m="1" x="546"/>
        <item m="1" x="1268"/>
        <item m="1" x="575"/>
        <item m="1" x="1341"/>
        <item m="1" x="646"/>
        <item m="1" x="1363"/>
        <item m="1" x="665"/>
        <item m="1" x="1384"/>
        <item m="1" x="696"/>
        <item m="1" x="9"/>
        <item m="1" x="710"/>
        <item m="1" x="20"/>
        <item m="1" x="718"/>
        <item m="1" x="36"/>
        <item m="1" x="77"/>
        <item m="1" x="31"/>
        <item m="1" x="727"/>
        <item m="1" x="46"/>
        <item m="1" x="745"/>
        <item m="1" x="56"/>
        <item m="1" x="753"/>
        <item m="1" x="68"/>
        <item m="1" x="781"/>
        <item m="1" x="100"/>
        <item m="1" x="795"/>
        <item m="1" x="115"/>
        <item m="1" x="813"/>
        <item m="1" x="855"/>
        <item m="1" x="172"/>
        <item m="1" x="877"/>
        <item m="1" x="201"/>
        <item m="1" x="936"/>
        <item m="1" x="255"/>
        <item m="1" x="965"/>
        <item m="1" x="285"/>
        <item m="1" x="999"/>
        <item m="1" x="747"/>
        <item m="1" x="59"/>
        <item m="1" x="758"/>
        <item m="1" x="72"/>
        <item m="1" x="770"/>
        <item m="1" x="103"/>
        <item m="1" x="800"/>
        <item m="1" x="119"/>
        <item m="1" x="818"/>
        <item m="1" x="136"/>
        <item m="1" x="177"/>
        <item m="1" x="882"/>
        <item m="1" x="206"/>
        <item m="1" x="909"/>
        <item m="1" x="259"/>
        <item m="1" x="969"/>
        <item m="1" x="289"/>
        <item m="1" x="1004"/>
        <item m="1" x="321"/>
        <item m="1" x="772"/>
        <item m="1" x="91"/>
        <item m="1" x="788"/>
        <item m="1" x="108"/>
        <item m="1" x="804"/>
        <item m="1" x="139"/>
        <item m="1" x="839"/>
        <item m="1" x="159"/>
        <item m="1" x="862"/>
        <item m="1" x="183"/>
        <item m="1" x="913"/>
        <item m="1" x="232"/>
        <item m="1" x="944"/>
        <item m="1" x="265"/>
        <item m="1" x="974"/>
        <item m="1" x="324"/>
        <item m="1" x="1034"/>
        <item m="1" x="350"/>
        <item m="1" x="1063"/>
        <item m="1" x="381"/>
        <item m="1" x="1125"/>
        <item m="1" x="112"/>
        <item m="1" x="807"/>
        <item m="1" x="125"/>
        <item m="1" x="844"/>
        <item m="1" x="165"/>
        <item m="1" x="868"/>
        <item m="1" x="188"/>
        <item m="1" x="891"/>
        <item m="1" x="237"/>
        <item m="1" x="951"/>
        <item m="1" x="271"/>
        <item m="1" x="356"/>
        <item m="1" x="1068"/>
        <item m="1" x="385"/>
        <item m="1" x="1095"/>
        <item m="1" x="440"/>
        <item m="1" x="1160"/>
        <item m="1" x="144"/>
        <item m="1" x="872"/>
        <item m="1" x="193"/>
        <item m="1" x="894"/>
        <item m="1" x="213"/>
        <item m="1" x="921"/>
        <item m="1" x="275"/>
        <item m="1" x="984"/>
        <item m="1" x="303"/>
        <item m="1" x="1016"/>
        <item m="1" x="330"/>
        <item m="1" x="1071"/>
        <item m="1" x="388"/>
        <item m="1" x="1100"/>
        <item m="1" x="417"/>
        <item m="1" x="1134"/>
        <item m="1" x="1191"/>
        <item m="1" x="523"/>
        <item m="1" x="195"/>
        <item m="1" x="898"/>
        <item m="1" x="217"/>
        <item m="1" x="924"/>
        <item m="1" x="309"/>
        <item m="1" x="1022"/>
        <item m="1" x="335"/>
        <item m="1" x="1045"/>
        <item m="1" x="392"/>
        <item m="1" x="1107"/>
        <item m="1" x="422"/>
        <item m="1" x="1139"/>
        <item m="1" x="449"/>
        <item m="1" x="1195"/>
        <item m="1" x="500"/>
        <item m="1" x="1219"/>
        <item m="1" x="527"/>
        <item m="1" x="1250"/>
        <item m="1" x="583"/>
        <item m="1" x="928"/>
        <item m="1" x="247"/>
        <item m="1" x="959"/>
        <item m="1" x="1026"/>
        <item m="1" x="340"/>
        <item m="1" x="1050"/>
        <item m="1" x="369"/>
        <item m="1" x="1079"/>
        <item m="1" x="427"/>
        <item m="1" x="1145"/>
        <item m="1" x="453"/>
        <item m="1" x="1172"/>
        <item m="1" x="477"/>
        <item m="1" x="1224"/>
        <item m="1" x="532"/>
        <item m="1" x="1254"/>
        <item m="1" x="558"/>
        <item m="1" x="1280"/>
        <item m="1" x="607"/>
        <item m="1" x="1327"/>
        <item m="1" x="630"/>
        <item m="1" x="1349"/>
        <item m="1" x="993"/>
        <item m="1" x="342"/>
        <item m="1" x="1054"/>
        <item m="1" x="372"/>
        <item m="1" x="1082"/>
        <item m="1" x="400"/>
        <item m="1" x="457"/>
        <item m="1" x="1176"/>
        <item m="1" x="481"/>
        <item m="1" x="1203"/>
        <item m="1" x="536"/>
        <item m="1" x="1259"/>
        <item m="1" x="563"/>
        <item m="1" x="1284"/>
        <item m="1" x="591"/>
        <item m="1" x="1331"/>
        <item m="1" x="635"/>
        <item m="1" x="1352"/>
        <item m="1" x="653"/>
        <item m="1" x="1370"/>
        <item m="1" x="1056"/>
        <item m="1" x="1085"/>
        <item m="1" x="402"/>
        <item m="1" x="1117"/>
        <item m="1" x="460"/>
        <item m="1" x="1181"/>
        <item m="1" x="569"/>
        <item m="1" x="1289"/>
        <item m="1" x="594"/>
        <item m="1" x="639"/>
        <item m="1" x="1374"/>
        <item m="1" x="676"/>
        <item m="1" x="1119"/>
        <item m="1" x="434"/>
        <item m="1" x="1153"/>
        <item m="1" x="489"/>
        <item m="1" x="1209"/>
        <item m="1" x="514"/>
        <item m="1" x="1235"/>
        <item m="1" x="1292"/>
        <item m="1" x="598"/>
        <item m="1" x="1315"/>
        <item m="1" x="619"/>
        <item m="1" x="1339"/>
        <item m="1" x="661"/>
        <item m="1" x="1379"/>
        <item m="1" x="679"/>
        <item m="1" x="1397"/>
        <item m="1" x="16"/>
        <item m="1" x="27"/>
        <item m="1" x="1383"/>
        <item m="1" x="1400"/>
        <item m="1" x="695"/>
        <item m="1" x="730"/>
        <item m="1" x="1239"/>
        <item m="1" x="548"/>
        <item m="1" x="1269"/>
        <item m="1" x="576"/>
        <item m="1" x="1297"/>
        <item m="1" x="622"/>
        <item m="1" x="1343"/>
        <item m="1" x="647"/>
        <item m="1" x="1364"/>
        <item m="1" x="667"/>
        <item m="1" x="1402"/>
        <item m="1" x="698"/>
        <item m="1" x="10"/>
        <item m="1" x="711"/>
        <item m="1" x="22"/>
        <item m="1" x="726"/>
        <item m="1" x="735"/>
        <item m="1" x="47"/>
        <item m="1" x="746"/>
        <item m="1" x="58"/>
        <item m="1" x="756"/>
        <item m="1" x="88"/>
        <item m="1" x="782"/>
        <item m="1" x="101"/>
        <item m="1" x="798"/>
        <item m="1" x="833"/>
        <item m="1" x="152"/>
        <item m="1" x="856"/>
        <item m="1" x="175"/>
        <item m="1" x="880"/>
        <item m="1" x="226"/>
        <item m="1" x="937"/>
        <item m="1" x="256"/>
        <item m="1" x="49"/>
        <item m="1" x="749"/>
        <item m="1" x="61"/>
        <item m="1" x="760"/>
        <item m="1" x="73"/>
        <item m="1" x="787"/>
        <item m="1" x="106"/>
        <item m="1" x="802"/>
        <item m="1" x="122"/>
        <item m="1" x="157"/>
        <item m="1" x="180"/>
        <item m="1" x="885"/>
        <item m="1" x="942"/>
        <item m="1" x="262"/>
        <item m="1" x="971"/>
        <item m="1" x="292"/>
        <item m="1" x="1006"/>
        <item m="1" x="74"/>
        <item m="1" x="773"/>
        <item m="1" x="93"/>
        <item m="1" x="790"/>
        <item m="1" x="111"/>
        <item m="1" x="822"/>
        <item m="1" x="140"/>
        <item m="1" x="842"/>
        <item m="1" x="163"/>
        <item m="1" x="866"/>
        <item m="1" x="915"/>
        <item m="1" x="235"/>
        <item m="1" x="948"/>
        <item m="1" x="269"/>
        <item m="1" x="1009"/>
        <item m="1" x="1036"/>
        <item m="1" x="353"/>
        <item m="1" x="1066"/>
        <item m="1" x="410"/>
        <item m="1" x="1127"/>
        <item m="1" x="791"/>
        <item m="1" x="847"/>
        <item m="1" x="166"/>
        <item m="1" x="870"/>
        <item m="1" x="192"/>
        <item m="1" x="918"/>
        <item m="1" x="241"/>
        <item m="1" x="953"/>
        <item m="1" x="273"/>
        <item m="1" x="982"/>
        <item m="1" x="327"/>
        <item m="1" x="1039"/>
        <item m="1" x="358"/>
        <item m="1" x="1131"/>
        <item m="1" x="442"/>
        <item m="1" x="1162"/>
        <item m="1" x="873"/>
        <item m="1" x="194"/>
        <item m="1" x="897"/>
        <item m="1" x="216"/>
        <item m="1" x="957"/>
        <item m="1" x="277"/>
        <item m="1" x="986"/>
        <item m="1" x="307"/>
        <item m="1" x="1020"/>
        <item m="1" x="362"/>
        <item m="1" x="1073"/>
        <item m="1" x="390"/>
        <item m="1" x="1104"/>
        <item m="1" x="1165"/>
        <item m="1" x="470"/>
        <item m="1" x="1193"/>
        <item m="1" x="497"/>
        <item m="1" x="197"/>
        <item m="1" x="899"/>
        <item m="1" x="218"/>
        <item m="1" x="927"/>
        <item m="1" x="281"/>
        <item m="1" x="990"/>
        <item m="1" x="311"/>
        <item m="1" x="1024"/>
        <item m="1" x="339"/>
        <item m="1" x="1077"/>
        <item m="1" x="396"/>
        <item m="1" x="1109"/>
        <item m="1" x="424"/>
        <item m="1" x="1143"/>
        <item m="1" x="474"/>
        <item m="1" x="1198"/>
        <item m="1" x="502"/>
        <item m="1" x="1221"/>
        <item m="1" x="530"/>
        <item m="1" x="1277"/>
        <item m="1" x="586"/>
        <item m="1" x="929"/>
        <item m="1" x="248"/>
        <item m="1" x="960"/>
        <item m="1" x="314"/>
        <item m="1" x="1027"/>
        <item m="1" x="341"/>
        <item m="1" x="1053"/>
        <item m="1" x="371"/>
        <item m="1" x="1113"/>
        <item m="1" x="429"/>
        <item m="1" x="1147"/>
        <item m="1" x="456"/>
        <item m="1" x="1175"/>
        <item m="1" x="506"/>
        <item m="1" x="1226"/>
        <item m="1" x="534"/>
        <item m="1" x="1257"/>
        <item m="1" x="561"/>
        <item m="1" x="1306"/>
        <item m="1" x="609"/>
        <item m="1" x="1329"/>
        <item m="1" x="633"/>
        <item m="1" x="343"/>
        <item m="1" x="1055"/>
        <item m="1" x="374"/>
        <item m="1" x="1084"/>
        <item m="1" x="432"/>
        <item m="1" x="1150"/>
        <item m="1" x="458"/>
        <item m="1" x="1179"/>
        <item m="1" x="484"/>
        <item m="1" x="1230"/>
        <item m="1" x="537"/>
        <item m="1" x="1261"/>
        <item m="1" x="566"/>
        <item m="1" x="1287"/>
        <item m="1" x="612"/>
        <item m="1" x="1333"/>
        <item m="1" x="637"/>
        <item m="1" x="1355"/>
        <item m="1" x="656"/>
        <item m="1" x="1057"/>
        <item m="1" x="375"/>
        <item m="1" x="1086"/>
        <item m="1" x="1152"/>
        <item m="1" x="462"/>
        <item m="1" x="1183"/>
        <item m="1" x="487"/>
        <item m="1" x="1208"/>
        <item m="1" x="541"/>
        <item m="1" x="1264"/>
        <item m="1" x="571"/>
        <item m="1" x="1291"/>
        <item m="1" x="596"/>
        <item m="1" x="1336"/>
        <item m="1" x="642"/>
        <item m="1" x="1359"/>
        <item m="1" x="659"/>
        <item m="1" x="1377"/>
        <item m="1" x="691"/>
        <item m="1" x="7"/>
        <item m="1" x="707"/>
        <item m="1" x="1120"/>
        <item m="1" x="435"/>
        <item m="1" x="490"/>
        <item m="1" x="1210"/>
        <item m="1" x="516"/>
        <item m="1" x="573"/>
        <item m="1" x="1294"/>
        <item m="1" x="600"/>
        <item m="1" x="1317"/>
        <item m="1" x="621"/>
        <item m="1" x="1361"/>
        <item m="1" x="663"/>
        <item m="1" x="1381"/>
        <item m="1" x="681"/>
        <item m="1" x="1399"/>
        <item m="1" x="18"/>
        <item m="1" x="716"/>
        <item m="1" x="29"/>
        <item m="1" x="725"/>
        <item m="1" x="517"/>
        <item m="1" x="1238"/>
        <item m="1" x="547"/>
        <item m="1" x="1296"/>
        <item m="1" x="1319"/>
        <item m="1" x="1342"/>
        <item m="1" x="666"/>
        <item m="1" x="1385"/>
        <item m="1" x="683"/>
        <item m="1" x="1401"/>
        <item m="1" x="697"/>
        <item m="1" x="21"/>
        <item m="1" x="719"/>
        <item m="1" x="37"/>
        <item m="1" x="739"/>
        <item m="1" x="1240"/>
        <item m="1" x="549"/>
        <item m="1" x="1270"/>
        <item m="1" x="577"/>
        <item m="1" x="1320"/>
        <item m="1" x="623"/>
        <item m="1" x="1344"/>
        <item m="1" x="648"/>
        <item m="1" x="1365"/>
        <item m="1" x="684"/>
        <item m="1" x="1403"/>
        <item m="1" x="699"/>
        <item m="1" x="11"/>
        <item m="1" x="712"/>
        <item m="1" x="30"/>
        <item m="1" x="78"/>
        <item m="1" x="38"/>
        <item m="1" x="48"/>
        <item m="1" x="748"/>
        <item m="1" x="60"/>
        <item m="1" x="771"/>
        <item m="1" x="89"/>
        <item m="1" x="784"/>
        <item m="1" x="104"/>
        <item m="1" x="137"/>
        <item m="1" x="835"/>
        <item m="1" x="154"/>
        <item m="1" x="859"/>
        <item m="1" x="178"/>
        <item m="1" x="910"/>
        <item m="1" x="228"/>
        <item m="1" x="940"/>
        <item m="1" x="260"/>
        <item m="1" x="50"/>
        <item m="1" x="750"/>
        <item m="1" x="62"/>
        <item m="1" x="92"/>
        <item m="1" x="789"/>
        <item m="1" x="109"/>
        <item m="1" x="805"/>
        <item m="1" x="840"/>
        <item m="1" x="160"/>
        <item m="1" x="863"/>
        <item m="1" x="184"/>
        <item m="1" x="233"/>
        <item m="1" x="945"/>
        <item m="1" x="266"/>
        <item m="1" x="975"/>
        <item m="1" x="295"/>
        <item m="1" x="761"/>
        <item m="1" x="75"/>
        <item m="1" x="774"/>
        <item m="1" x="94"/>
        <item m="1" x="808"/>
        <item m="1" x="126"/>
        <item m="1" x="824"/>
        <item m="1" x="142"/>
        <item m="1" x="845"/>
        <item m="1" x="189"/>
        <item m="1" x="892"/>
        <item m="1" x="917"/>
        <item m="1" x="238"/>
        <item m="1" x="979"/>
        <item m="1" x="299"/>
        <item m="1" x="1012"/>
        <item m="1" x="1096"/>
        <item m="1" x="413"/>
        <item m="1" x="1129"/>
        <item m="1" x="127"/>
        <item m="1" x="825"/>
        <item m="1" x="145"/>
        <item m="1" x="848"/>
        <item m="1" x="167"/>
        <item m="1" x="895"/>
        <item m="1" x="214"/>
        <item m="1" x="922"/>
        <item m="1" x="243"/>
        <item m="1" x="955"/>
        <item m="1" x="304"/>
        <item m="1" x="1017"/>
        <item m="1" x="331"/>
        <item m="1" x="1042"/>
        <item m="1" x="360"/>
        <item m="1" x="1101"/>
        <item m="1" x="418"/>
        <item m="1" x="1135"/>
        <item m="1" x="445"/>
        <item m="1" x="849"/>
        <item m="1" x="168"/>
        <item m="1" x="874"/>
        <item m="1" x="196"/>
        <item m="1" x="925"/>
        <item m="1" x="245"/>
        <item m="1" x="958"/>
        <item m="1" x="279"/>
        <item m="1" x="988"/>
        <item m="1" x="336"/>
        <item m="1" x="1046"/>
        <item m="1" x="365"/>
        <item m="1" x="1075"/>
        <item m="1" x="393"/>
        <item m="1" x="1140"/>
        <item m="1" x="1168"/>
        <item m="1" x="472"/>
        <item x="0"/>
        <item t="default"/>
      </items>
    </pivotField>
    <pivotField dataField="1" compact="0" outline="0" subtotalTop="0" showAll="0" includeNewItemsInFilter="1"/>
    <pivotField compact="0" outline="0" subtotalTop="0" showAll="0" includeNewItemsInFilter="1"/>
    <pivotField axis="axisCol" compact="0" outline="0" subtotalTop="0" showAll="0" includeNewItemsInFilter="1">
      <items count="12">
        <item x="0"/>
        <item m="1" x="7"/>
        <item m="1" x="8"/>
        <item m="1" x="10"/>
        <item x="5"/>
        <item x="3"/>
        <item m="1" x="9"/>
        <item x="6"/>
        <item x="1"/>
        <item x="4"/>
        <item x="2"/>
        <item t="default"/>
      </items>
    </pivotField>
  </pivotFields>
  <rowFields count="1">
    <field x="1"/>
  </rowFields>
  <rowItems count="13">
    <i>
      <x v="97"/>
    </i>
    <i>
      <x v="150"/>
    </i>
    <i>
      <x v="353"/>
    </i>
    <i>
      <x v="354"/>
    </i>
    <i>
      <x v="355"/>
    </i>
    <i>
      <x v="356"/>
    </i>
    <i>
      <x v="360"/>
    </i>
    <i>
      <x v="370"/>
    </i>
    <i>
      <x v="372"/>
    </i>
    <i>
      <x v="373"/>
    </i>
    <i>
      <x v="375"/>
    </i>
    <i>
      <x v="378"/>
    </i>
    <i t="grand">
      <x/>
    </i>
  </rowItems>
  <colFields count="1">
    <field x="5"/>
  </colFields>
  <colItems count="8">
    <i>
      <x/>
    </i>
    <i>
      <x v="4"/>
    </i>
    <i>
      <x v="5"/>
    </i>
    <i>
      <x v="7"/>
    </i>
    <i>
      <x v="8"/>
    </i>
    <i>
      <x v="9"/>
    </i>
    <i>
      <x v="10"/>
    </i>
    <i t="grand">
      <x/>
    </i>
  </colItems>
  <pageFields count="2">
    <pageField fld="2" hier="0"/>
    <pageField fld="0" hier="0"/>
  </pageFields>
  <dataFields count="1">
    <dataField name="Sum of OA_VALUE" fld="3" baseField="0" baseItem="0" numFmtId="3"/>
  </dataFields>
  <formats count="14">
    <format dxfId="13">
      <pivotArea outline="0" fieldPosition="0">
        <references count="2">
          <reference field="1" count="1" selected="0">
            <x v="159"/>
          </reference>
          <reference field="5" count="1" selected="0">
            <x v="0"/>
          </reference>
        </references>
      </pivotArea>
    </format>
    <format dxfId="14">
      <pivotArea outline="0" fieldPosition="0">
        <references count="1">
          <reference field="1" count="1" selected="0">
            <x v="449"/>
          </reference>
        </references>
      </pivotArea>
    </format>
    <format dxfId="15">
      <pivotArea dataOnly="0" labelOnly="1" outline="0" fieldPosition="0">
        <references count="1">
          <reference field="1" count="1">
            <x v="449"/>
          </reference>
        </references>
      </pivotArea>
    </format>
    <format dxfId="16">
      <pivotArea outline="0" fieldPosition="0">
        <references count="1">
          <reference field="1" count="1" selected="0">
            <x v="347"/>
          </reference>
        </references>
      </pivotArea>
    </format>
    <format dxfId="17">
      <pivotArea dataOnly="0" labelOnly="1" outline="0" fieldPosition="0">
        <references count="1">
          <reference field="1" count="1">
            <x v="347"/>
          </reference>
        </references>
      </pivotArea>
    </format>
    <format dxfId="18">
      <pivotArea outline="0" fieldPosition="0">
        <references count="2">
          <reference field="1" count="1" selected="0">
            <x v="159"/>
          </reference>
          <reference field="5" count="1" selected="0">
            <x v="0"/>
          </reference>
        </references>
      </pivotArea>
    </format>
    <format dxfId="19">
      <pivotArea outline="0" fieldPosition="0">
        <references count="1">
          <reference field="1" count="1" selected="0">
            <x v="124"/>
          </reference>
        </references>
      </pivotArea>
    </format>
    <format dxfId="20">
      <pivotArea dataOnly="0" labelOnly="1" outline="0" fieldPosition="0">
        <references count="1">
          <reference field="1" count="1">
            <x v="124"/>
          </reference>
        </references>
      </pivotArea>
    </format>
    <format dxfId="21">
      <pivotArea outline="0" fieldPosition="0">
        <references count="1">
          <reference field="1" count="1" selected="0">
            <x v="90"/>
          </reference>
        </references>
      </pivotArea>
    </format>
    <format dxfId="22">
      <pivotArea dataOnly="0" labelOnly="1" outline="0" fieldPosition="0">
        <references count="1">
          <reference field="1" count="1">
            <x v="90"/>
          </reference>
        </references>
      </pivotArea>
    </format>
    <format dxfId="23">
      <pivotArea outline="0" fieldPosition="0">
        <references count="1">
          <reference field="1" count="3" selected="0">
            <x v="12"/>
            <x v="22"/>
            <x v="26"/>
          </reference>
        </references>
      </pivotArea>
    </format>
    <format dxfId="24">
      <pivotArea dataOnly="0" labelOnly="1" outline="0" fieldPosition="0">
        <references count="1">
          <reference field="1" count="3">
            <x v="12"/>
            <x v="22"/>
            <x v="26"/>
          </reference>
        </references>
      </pivotArea>
    </format>
    <format dxfId="25">
      <pivotArea outline="0" fieldPosition="0">
        <references count="1">
          <reference field="1" count="8" selected="0">
            <x v="12"/>
            <x v="22"/>
            <x v="26"/>
            <x v="87"/>
            <x v="90"/>
            <x v="124"/>
            <x v="347"/>
            <x v="449"/>
          </reference>
        </references>
      </pivotArea>
    </format>
    <format dxfId="26">
      <pivotArea dataOnly="0" labelOnly="1" outline="0" fieldPosition="0">
        <references count="1">
          <reference field="1" count="8">
            <x v="12"/>
            <x v="22"/>
            <x v="26"/>
            <x v="87"/>
            <x v="90"/>
            <x v="124"/>
            <x v="347"/>
            <x v="449"/>
          </reference>
        </references>
      </pivotArea>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3" cacheId="18" dataOnRows="1" applyNumberFormats="0" applyBorderFormats="0" applyFontFormats="0" applyPatternFormats="0" applyAlignmentFormats="0" applyWidthHeightFormats="1" dataCaption="Data" updatedVersion="2" showMemberPropertyTips="0" useAutoFormatting="1" itemPrintTitles="1" createdVersion="1" indent="0" compact="0" compactData="0" gridDropZones="1" fieldListSortAscending="1">
  <location ref="A3:AW130" firstHeaderRow="1" firstDataRow="2" firstDataCol="1" rowPageCount="1" colPageCount="1"/>
  <pivotFields count="4">
    <pivotField axis="axisPage" compact="0" outline="0" subtotalTop="0" showAll="0" includeNewItemsInFilter="1">
      <items count="2">
        <item x="0"/>
        <item t="default"/>
      </items>
    </pivotField>
    <pivotField axis="axisRow" compact="0" outline="0" subtotalTop="0" showAll="0" includeNewItemsInFilter="1">
      <items count="313">
        <item x="0"/>
        <item x="1"/>
        <item x="66"/>
        <item x="2"/>
        <item x="3"/>
        <item x="67"/>
        <item x="68"/>
        <item x="69"/>
        <item x="70"/>
        <item x="71"/>
        <item x="72"/>
        <item x="91"/>
        <item x="4"/>
        <item x="5"/>
        <item x="6"/>
        <item x="7"/>
        <item x="8"/>
        <item m="1" x="147"/>
        <item m="1" x="149"/>
        <item m="1" x="150"/>
        <item m="1" x="151"/>
        <item m="1" x="154"/>
        <item m="1" x="158"/>
        <item m="1" x="164"/>
        <item x="9"/>
        <item x="10"/>
        <item x="11"/>
        <item x="12"/>
        <item x="13"/>
        <item x="14"/>
        <item x="15"/>
        <item x="16"/>
        <item x="17"/>
        <item x="18"/>
        <item x="19"/>
        <item x="20"/>
        <item x="21"/>
        <item x="22"/>
        <item x="23"/>
        <item x="24"/>
        <item x="25"/>
        <item x="26"/>
        <item x="27"/>
        <item x="28"/>
        <item x="29"/>
        <item x="92"/>
        <item x="93"/>
        <item x="94"/>
        <item x="30"/>
        <item x="31"/>
        <item x="32"/>
        <item x="73"/>
        <item x="74"/>
        <item x="75"/>
        <item x="98"/>
        <item x="99"/>
        <item x="100"/>
        <item x="101"/>
        <item x="102"/>
        <item x="103"/>
        <item x="33"/>
        <item x="34"/>
        <item m="1" x="250"/>
        <item m="1" x="206"/>
        <item m="1" x="137"/>
        <item m="1" x="252"/>
        <item m="1" x="187"/>
        <item m="1" x="208"/>
        <item m="1" x="139"/>
        <item m="1" x="253"/>
        <item m="1" x="190"/>
        <item m="1" x="211"/>
        <item x="35"/>
        <item x="36"/>
        <item m="1" x="194"/>
        <item m="1" x="213"/>
        <item m="1" x="141"/>
        <item m="1" x="257"/>
        <item m="1" x="197"/>
        <item m="1" x="214"/>
        <item m="1" x="144"/>
        <item m="1" x="260"/>
        <item m="1" x="198"/>
        <item x="37"/>
        <item x="38"/>
        <item x="39"/>
        <item x="40"/>
        <item x="41"/>
        <item x="42"/>
        <item x="43"/>
        <item x="44"/>
        <item x="45"/>
        <item x="46"/>
        <item x="47"/>
        <item x="48"/>
        <item x="49"/>
        <item x="50"/>
        <item x="76"/>
        <item x="77"/>
        <item x="78"/>
        <item x="79"/>
        <item x="80"/>
        <item x="104"/>
        <item x="105"/>
        <item x="51"/>
        <item x="52"/>
        <item m="1" x="223"/>
        <item m="1" x="155"/>
        <item m="1" x="268"/>
        <item m="1" x="209"/>
        <item m="1" x="226"/>
        <item m="1" x="159"/>
        <item m="1" x="271"/>
        <item x="53"/>
        <item x="54"/>
        <item x="106"/>
        <item x="107"/>
        <item x="108"/>
        <item x="109"/>
        <item m="1" x="165"/>
        <item m="1" x="276"/>
        <item m="1" x="215"/>
        <item x="55"/>
        <item x="56"/>
        <item m="1" x="280"/>
        <item m="1" x="216"/>
        <item m="1" x="156"/>
        <item m="1" x="218"/>
        <item m="1" x="269"/>
        <item m="1" x="233"/>
        <item m="1" x="294"/>
        <item m="1" x="170"/>
        <item m="1" x="227"/>
        <item m="1" x="284"/>
        <item m="1" x="160"/>
        <item x="57"/>
        <item m="1" x="272"/>
        <item m="1" x="236"/>
        <item m="1" x="173"/>
        <item m="1" x="228"/>
        <item x="58"/>
        <item x="59"/>
        <item x="110"/>
        <item x="111"/>
        <item x="112"/>
        <item x="113"/>
        <item x="114"/>
        <item x="115"/>
        <item x="116"/>
        <item m="1" x="241"/>
        <item m="1" x="175"/>
        <item m="1" x="231"/>
        <item m="1" x="289"/>
        <item m="1" x="301"/>
        <item m="1" x="232"/>
        <item m="1" x="292"/>
        <item x="60"/>
        <item m="1" x="234"/>
        <item m="1" x="295"/>
        <item x="61"/>
        <item x="95"/>
        <item x="96"/>
        <item x="97"/>
        <item x="62"/>
        <item x="117"/>
        <item x="118"/>
        <item x="119"/>
        <item x="63"/>
        <item x="120"/>
        <item x="121"/>
        <item x="122"/>
        <item x="64"/>
        <item m="1" x="184"/>
        <item m="1" x="243"/>
        <item m="1" x="302"/>
        <item x="65"/>
        <item m="1" x="188"/>
        <item m="1" x="246"/>
        <item m="1" x="303"/>
        <item m="1" x="235"/>
        <item m="1" x="296"/>
        <item x="123"/>
        <item m="1" x="126"/>
        <item x="124"/>
        <item m="1" x="247"/>
        <item m="1" x="305"/>
        <item m="1" x="180"/>
        <item m="1" x="237"/>
        <item m="1" x="297"/>
        <item m="1" x="255"/>
        <item m="1" x="130"/>
        <item m="1" x="195"/>
        <item m="1" x="248"/>
        <item m="1" x="182"/>
        <item m="1" x="238"/>
        <item m="1" x="298"/>
        <item m="1" x="258"/>
        <item m="1" x="132"/>
        <item m="1" x="309"/>
        <item m="1" x="242"/>
        <item m="1" x="299"/>
        <item m="1" x="135"/>
        <item m="1" x="244"/>
        <item m="1" x="282"/>
        <item m="1" x="189"/>
        <item m="1" x="270"/>
        <item m="1" x="171"/>
        <item m="1" x="254"/>
        <item m="1" x="161"/>
        <item m="1" x="306"/>
        <item m="1" x="131"/>
        <item m="1" x="308"/>
        <item m="1" x="202"/>
        <item m="1" x="287"/>
        <item m="1" x="277"/>
        <item m="1" x="145"/>
        <item m="1" x="176"/>
        <item m="1" x="203"/>
        <item m="1" x="261"/>
        <item m="1" x="251"/>
        <item m="1" x="224"/>
        <item x="81"/>
        <item m="1" x="210"/>
        <item m="1" x="200"/>
        <item m="1" x="285"/>
        <item m="1" x="273"/>
        <item m="1" x="148"/>
        <item m="1" x="181"/>
        <item m="1" x="212"/>
        <item m="1" x="266"/>
        <item m="1" x="229"/>
        <item m="1" x="256"/>
        <item m="1" x="286"/>
        <item m="1" x="239"/>
        <item m="1" x="142"/>
        <item m="1" x="230"/>
        <item m="1" x="278"/>
        <item m="1" x="310"/>
        <item m="1" x="204"/>
        <item m="1" x="290"/>
        <item m="1" x="281"/>
        <item m="1" x="152"/>
        <item m="1" x="185"/>
        <item m="1" x="217"/>
        <item m="1" x="245"/>
        <item m="1" x="267"/>
        <item m="1" x="178"/>
        <item m="1" x="263"/>
        <item m="1" x="169"/>
        <item m="1" x="157"/>
        <item m="1" x="127"/>
        <item m="1" x="191"/>
        <item m="1" x="274"/>
        <item m="1" x="311"/>
        <item m="1" x="179"/>
        <item x="83"/>
        <item x="84"/>
        <item x="85"/>
        <item x="86"/>
        <item x="87"/>
        <item x="88"/>
        <item x="89"/>
        <item x="90"/>
        <item m="1" x="265"/>
        <item m="1" x="140"/>
        <item m="1" x="172"/>
        <item m="1" x="201"/>
        <item m="1" x="300"/>
        <item m="1" x="128"/>
        <item m="1" x="162"/>
        <item m="1" x="192"/>
        <item m="1" x="205"/>
        <item m="1" x="167"/>
        <item m="1" x="222"/>
        <item m="1" x="153"/>
        <item m="1" x="264"/>
        <item m="1" x="275"/>
        <item m="1" x="279"/>
        <item m="1" x="163"/>
        <item m="1" x="186"/>
        <item m="1" x="146"/>
        <item m="1" x="196"/>
        <item m="1" x="138"/>
        <item m="1" x="183"/>
        <item m="1" x="225"/>
        <item m="1" x="125"/>
        <item m="1" x="174"/>
        <item m="1" x="219"/>
        <item m="1" x="259"/>
        <item m="1" x="288"/>
        <item m="1" x="304"/>
        <item m="1" x="133"/>
        <item m="1" x="166"/>
        <item m="1" x="129"/>
        <item m="1" x="177"/>
        <item m="1" x="220"/>
        <item m="1" x="262"/>
        <item m="1" x="291"/>
        <item m="1" x="307"/>
        <item m="1" x="136"/>
        <item m="1" x="168"/>
        <item m="1" x="193"/>
        <item m="1" x="221"/>
        <item x="82"/>
        <item m="1" x="207"/>
        <item m="1" x="249"/>
        <item m="1" x="293"/>
        <item m="1" x="199"/>
        <item m="1" x="240"/>
        <item m="1" x="283"/>
        <item m="1" x="143"/>
        <item m="1" x="134"/>
        <item t="default"/>
      </items>
    </pivotField>
    <pivotField axis="axisCol" compact="0" outline="0" subtotalTop="0" showAll="0" includeNewItemsInFilter="1">
      <items count="282">
        <item m="1" x="277"/>
        <item m="1" x="49"/>
        <item m="1" x="52"/>
        <item m="1" x="56"/>
        <item m="1" x="86"/>
        <item m="1" x="91"/>
        <item m="1" x="94"/>
        <item m="1" x="97"/>
        <item m="1" x="101"/>
        <item m="1" x="115"/>
        <item m="1" x="117"/>
        <item m="1" x="120"/>
        <item m="1" x="186"/>
        <item m="1" x="130"/>
        <item m="1" x="219"/>
        <item m="1" x="141"/>
        <item m="1" x="165"/>
        <item m="1" x="64"/>
        <item m="1" x="221"/>
        <item m="1" x="143"/>
        <item m="1" x="168"/>
        <item m="1" x="67"/>
        <item m="1" x="145"/>
        <item m="1" x="172"/>
        <item m="1" x="72"/>
        <item m="1" x="226"/>
        <item m="1" x="148"/>
        <item m="1" x="73"/>
        <item m="1" x="231"/>
        <item m="1" x="156"/>
        <item m="1" x="182"/>
        <item m="1" x="87"/>
        <item m="1" x="232"/>
        <item m="1" x="159"/>
        <item m="1" x="237"/>
        <item m="1" x="162"/>
        <item m="1" x="187"/>
        <item m="1" x="98"/>
        <item m="1" x="239"/>
        <item x="0"/>
        <item m="1" x="175"/>
        <item m="1" x="249"/>
        <item m="1" x="99"/>
        <item m="1" x="240"/>
        <item m="1" x="252"/>
        <item m="1" x="102"/>
        <item m="1" x="190"/>
        <item m="1" x="254"/>
        <item m="1" x="104"/>
        <item m="1" x="257"/>
        <item m="1" x="107"/>
        <item m="1" x="262"/>
        <item m="1" x="250"/>
        <item m="1" x="188"/>
        <item m="1" x="212"/>
        <item m="1" x="203"/>
        <item m="1" x="134"/>
        <item m="1" x="121"/>
        <item m="1" x="151"/>
        <item m="1" x="248"/>
        <item m="1" x="62"/>
        <item m="1" x="222"/>
        <item m="1" x="273"/>
        <item m="1" x="82"/>
        <item m="1" x="128"/>
        <item m="1" x="169"/>
        <item m="1" x="202"/>
        <item m="1" x="246"/>
        <item m="1" x="278"/>
        <item m="1" x="173"/>
        <item m="1" x="204"/>
        <item m="1" x="233"/>
        <item m="1" x="266"/>
        <item m="1" x="184"/>
        <item m="1" x="215"/>
        <item m="1" x="247"/>
        <item m="1" x="47"/>
        <item m="1" x="74"/>
        <item m="1" x="274"/>
        <item m="1" x="83"/>
        <item m="1" x="129"/>
        <item m="1" x="170"/>
        <item m="1" x="265"/>
        <item m="1" x="68"/>
        <item m="1" x="138"/>
        <item m="1" x="157"/>
        <item m="1" x="177"/>
        <item m="1" x="191"/>
        <item m="1" x="76"/>
        <item m="1" x="105"/>
        <item m="1" x="123"/>
        <item m="1" x="146"/>
        <item m="1" x="279"/>
        <item m="1" x="88"/>
        <item m="1" x="131"/>
        <item m="1" x="234"/>
        <item m="1" x="267"/>
        <item m="1" x="51"/>
        <item m="1" x="179"/>
        <item m="1" x="193"/>
        <item m="1" x="208"/>
        <item m="1" x="241"/>
        <item m="1" x="270"/>
        <item m="1" x="57"/>
        <item m="1" x="79"/>
        <item m="1" x="108"/>
        <item m="1" x="125"/>
        <item m="1" x="112"/>
        <item m="1" x="135"/>
        <item m="1" x="154"/>
        <item m="1" x="176"/>
        <item m="1" x="189"/>
        <item m="1" x="223"/>
        <item m="1" x="253"/>
        <item m="1" x="268"/>
        <item m="1" x="144"/>
        <item m="1" x="181"/>
        <item m="1" x="196"/>
        <item m="1" x="211"/>
        <item m="1" x="245"/>
        <item m="1" x="260"/>
        <item m="1" x="275"/>
        <item m="1" x="59"/>
        <item m="1" x="69"/>
        <item m="1" x="95"/>
        <item m="1" x="116"/>
        <item m="1" x="139"/>
        <item m="1" x="255"/>
        <item m="1" x="269"/>
        <item m="1" x="55"/>
        <item m="1" x="77"/>
        <item x="1"/>
        <item x="2"/>
        <item x="3"/>
        <item x="4"/>
        <item x="5"/>
        <item x="6"/>
        <item x="7"/>
        <item x="8"/>
        <item m="1" x="227"/>
        <item m="1" x="242"/>
        <item m="1" x="271"/>
        <item m="1" x="185"/>
        <item m="1" x="200"/>
        <item m="1" x="216"/>
        <item m="1" x="230"/>
        <item m="1" x="136"/>
        <item m="1" x="155"/>
        <item m="1" x="53"/>
        <item x="9"/>
        <item x="10"/>
        <item x="11"/>
        <item x="12"/>
        <item x="13"/>
        <item x="14"/>
        <item x="15"/>
        <item m="1" x="163"/>
        <item m="1" x="198"/>
        <item m="1" x="213"/>
        <item x="16"/>
        <item x="17"/>
        <item m="1" x="65"/>
        <item m="1" x="92"/>
        <item m="1" x="113"/>
        <item m="1" x="280"/>
        <item m="1" x="110"/>
        <item x="18"/>
        <item x="19"/>
        <item x="20"/>
        <item x="21"/>
        <item m="1" x="118"/>
        <item m="1" x="160"/>
        <item m="1" x="180"/>
        <item m="1" x="194"/>
        <item m="1" x="209"/>
        <item m="1" x="243"/>
        <item m="1" x="258"/>
        <item m="1" x="272"/>
        <item m="1" x="58"/>
        <item m="1" x="80"/>
        <item m="1" x="109"/>
        <item m="1" x="126"/>
        <item m="1" x="149"/>
        <item m="1" x="166"/>
        <item m="1" x="48"/>
        <item m="1" x="66"/>
        <item m="1" x="93"/>
        <item m="1" x="114"/>
        <item m="1" x="137"/>
        <item m="1" x="206"/>
        <item m="1" x="224"/>
        <item m="1" x="236"/>
        <item x="22"/>
        <item m="1" x="54"/>
        <item m="1" x="75"/>
        <item m="1" x="103"/>
        <item m="1" x="122"/>
        <item m="1" x="161"/>
        <item m="1" x="197"/>
        <item m="1" x="229"/>
        <item m="1" x="276"/>
        <item m="1" x="60"/>
        <item m="1" x="84"/>
        <item m="1" x="152"/>
        <item m="1" x="171"/>
        <item m="1" x="50"/>
        <item m="1" x="70"/>
        <item m="1" x="96"/>
        <item m="1" x="140"/>
        <item m="1" x="158"/>
        <item m="1" x="178"/>
        <item m="1" x="192"/>
        <item m="1" x="207"/>
        <item m="1" x="225"/>
        <item m="1" x="238"/>
        <item m="1" x="256"/>
        <item m="1" x="78"/>
        <item m="1" x="106"/>
        <item m="1" x="124"/>
        <item m="1" x="183"/>
        <item m="1" x="199"/>
        <item m="1" x="214"/>
        <item m="1" x="263"/>
        <item m="1" x="63"/>
        <item m="1" x="89"/>
        <item m="1" x="111"/>
        <item m="1" x="132"/>
        <item m="1" x="100"/>
        <item m="1" x="119"/>
        <item m="1" x="142"/>
        <item m="1" x="195"/>
        <item m="1" x="210"/>
        <item m="1" x="228"/>
        <item m="1" x="244"/>
        <item m="1" x="259"/>
        <item m="1" x="81"/>
        <item m="1" x="127"/>
        <item m="1" x="150"/>
        <item m="1" x="167"/>
        <item m="1" x="201"/>
        <item m="1" x="217"/>
        <item x="23"/>
        <item x="24"/>
        <item x="25"/>
        <item x="26"/>
        <item x="27"/>
        <item x="28"/>
        <item x="29"/>
        <item x="30"/>
        <item x="31"/>
        <item x="32"/>
        <item x="33"/>
        <item x="34"/>
        <item x="35"/>
        <item x="36"/>
        <item x="37"/>
        <item x="38"/>
        <item x="39"/>
        <item m="1" x="261"/>
        <item m="1" x="61"/>
        <item m="1" x="85"/>
        <item m="1" x="218"/>
        <item m="1" x="71"/>
        <item x="40"/>
        <item x="41"/>
        <item m="1" x="147"/>
        <item m="1" x="164"/>
        <item x="42"/>
        <item x="43"/>
        <item x="44"/>
        <item x="45"/>
        <item m="1" x="264"/>
        <item x="46"/>
        <item m="1" x="90"/>
        <item m="1" x="133"/>
        <item m="1" x="153"/>
        <item m="1" x="174"/>
        <item m="1" x="205"/>
        <item m="1" x="220"/>
        <item m="1" x="235"/>
        <item m="1" x="251"/>
        <item t="default"/>
      </items>
    </pivotField>
    <pivotField dataField="1" compact="0" outline="0" subtotalTop="0" showAll="0" includeNewItemsInFilter="1"/>
  </pivotFields>
  <rowFields count="1">
    <field x="1"/>
  </rowFields>
  <rowItems count="126">
    <i>
      <x/>
    </i>
    <i>
      <x v="1"/>
    </i>
    <i>
      <x v="2"/>
    </i>
    <i>
      <x v="3"/>
    </i>
    <i>
      <x v="4"/>
    </i>
    <i>
      <x v="5"/>
    </i>
    <i>
      <x v="6"/>
    </i>
    <i>
      <x v="7"/>
    </i>
    <i>
      <x v="8"/>
    </i>
    <i>
      <x v="9"/>
    </i>
    <i>
      <x v="10"/>
    </i>
    <i>
      <x v="11"/>
    </i>
    <i>
      <x v="12"/>
    </i>
    <i>
      <x v="13"/>
    </i>
    <i>
      <x v="14"/>
    </i>
    <i>
      <x v="15"/>
    </i>
    <i>
      <x v="16"/>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72"/>
    </i>
    <i>
      <x v="73"/>
    </i>
    <i>
      <x v="83"/>
    </i>
    <i>
      <x v="84"/>
    </i>
    <i>
      <x v="85"/>
    </i>
    <i>
      <x v="86"/>
    </i>
    <i>
      <x v="87"/>
    </i>
    <i>
      <x v="88"/>
    </i>
    <i>
      <x v="89"/>
    </i>
    <i>
      <x v="90"/>
    </i>
    <i>
      <x v="91"/>
    </i>
    <i>
      <x v="92"/>
    </i>
    <i>
      <x v="93"/>
    </i>
    <i>
      <x v="94"/>
    </i>
    <i>
      <x v="95"/>
    </i>
    <i>
      <x v="96"/>
    </i>
    <i>
      <x v="97"/>
    </i>
    <i>
      <x v="98"/>
    </i>
    <i>
      <x v="99"/>
    </i>
    <i>
      <x v="100"/>
    </i>
    <i>
      <x v="101"/>
    </i>
    <i>
      <x v="102"/>
    </i>
    <i>
      <x v="103"/>
    </i>
    <i>
      <x v="104"/>
    </i>
    <i>
      <x v="105"/>
    </i>
    <i>
      <x v="113"/>
    </i>
    <i>
      <x v="114"/>
    </i>
    <i>
      <x v="115"/>
    </i>
    <i>
      <x v="116"/>
    </i>
    <i>
      <x v="117"/>
    </i>
    <i>
      <x v="118"/>
    </i>
    <i>
      <x v="122"/>
    </i>
    <i>
      <x v="123"/>
    </i>
    <i>
      <x v="135"/>
    </i>
    <i>
      <x v="140"/>
    </i>
    <i>
      <x v="141"/>
    </i>
    <i>
      <x v="142"/>
    </i>
    <i>
      <x v="143"/>
    </i>
    <i>
      <x v="144"/>
    </i>
    <i>
      <x v="145"/>
    </i>
    <i>
      <x v="146"/>
    </i>
    <i>
      <x v="147"/>
    </i>
    <i>
      <x v="148"/>
    </i>
    <i>
      <x v="156"/>
    </i>
    <i>
      <x v="159"/>
    </i>
    <i>
      <x v="160"/>
    </i>
    <i>
      <x v="161"/>
    </i>
    <i>
      <x v="162"/>
    </i>
    <i>
      <x v="163"/>
    </i>
    <i>
      <x v="164"/>
    </i>
    <i>
      <x v="165"/>
    </i>
    <i>
      <x v="166"/>
    </i>
    <i>
      <x v="167"/>
    </i>
    <i>
      <x v="168"/>
    </i>
    <i>
      <x v="169"/>
    </i>
    <i>
      <x v="170"/>
    </i>
    <i>
      <x v="171"/>
    </i>
    <i>
      <x v="175"/>
    </i>
    <i>
      <x v="181"/>
    </i>
    <i>
      <x v="183"/>
    </i>
    <i>
      <x v="221"/>
    </i>
    <i>
      <x v="255"/>
    </i>
    <i>
      <x v="256"/>
    </i>
    <i>
      <x v="257"/>
    </i>
    <i>
      <x v="258"/>
    </i>
    <i>
      <x v="259"/>
    </i>
    <i>
      <x v="260"/>
    </i>
    <i>
      <x v="261"/>
    </i>
    <i>
      <x v="262"/>
    </i>
    <i>
      <x v="303"/>
    </i>
    <i t="grand">
      <x/>
    </i>
  </rowItems>
  <colFields count="1">
    <field x="2"/>
  </colFields>
  <colItems count="48">
    <i>
      <x v="39"/>
    </i>
    <i>
      <x v="131"/>
    </i>
    <i>
      <x v="132"/>
    </i>
    <i>
      <x v="133"/>
    </i>
    <i>
      <x v="134"/>
    </i>
    <i>
      <x v="135"/>
    </i>
    <i>
      <x v="136"/>
    </i>
    <i>
      <x v="137"/>
    </i>
    <i>
      <x v="138"/>
    </i>
    <i>
      <x v="149"/>
    </i>
    <i>
      <x v="150"/>
    </i>
    <i>
      <x v="151"/>
    </i>
    <i>
      <x v="152"/>
    </i>
    <i>
      <x v="153"/>
    </i>
    <i>
      <x v="154"/>
    </i>
    <i>
      <x v="155"/>
    </i>
    <i>
      <x v="159"/>
    </i>
    <i>
      <x v="160"/>
    </i>
    <i>
      <x v="166"/>
    </i>
    <i>
      <x v="167"/>
    </i>
    <i>
      <x v="168"/>
    </i>
    <i>
      <x v="169"/>
    </i>
    <i>
      <x v="192"/>
    </i>
    <i>
      <x v="241"/>
    </i>
    <i>
      <x v="242"/>
    </i>
    <i>
      <x v="243"/>
    </i>
    <i>
      <x v="244"/>
    </i>
    <i>
      <x v="245"/>
    </i>
    <i>
      <x v="246"/>
    </i>
    <i>
      <x v="247"/>
    </i>
    <i>
      <x v="248"/>
    </i>
    <i>
      <x v="249"/>
    </i>
    <i>
      <x v="250"/>
    </i>
    <i>
      <x v="251"/>
    </i>
    <i>
      <x v="252"/>
    </i>
    <i>
      <x v="253"/>
    </i>
    <i>
      <x v="254"/>
    </i>
    <i>
      <x v="255"/>
    </i>
    <i>
      <x v="256"/>
    </i>
    <i>
      <x v="257"/>
    </i>
    <i>
      <x v="263"/>
    </i>
    <i>
      <x v="264"/>
    </i>
    <i>
      <x v="267"/>
    </i>
    <i>
      <x v="268"/>
    </i>
    <i>
      <x v="269"/>
    </i>
    <i>
      <x v="270"/>
    </i>
    <i>
      <x v="272"/>
    </i>
    <i t="grand">
      <x/>
    </i>
  </colItems>
  <pageFields count="1">
    <pageField fld="0" item="0" hier="0"/>
  </pageFields>
  <dataFields count="1">
    <dataField name="Sum of OA_VALUE" fld="3" baseField="0" baseItem="0" numFmtId="3"/>
  </dataField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5" cacheId="19" dataOnRows="1" applyNumberFormats="0" applyBorderFormats="0" applyFontFormats="0" applyPatternFormats="0" applyAlignmentFormats="0" applyWidthHeightFormats="1" dataCaption="Data" updatedVersion="2" asteriskTotals="1" showMemberPropertyTips="0" useAutoFormatting="1" itemPrintTitles="1" createdVersion="1" indent="0" compact="0" compactData="0" gridDropZones="1" fieldListSortAscending="1">
  <location ref="A3:EE138" firstHeaderRow="1" firstDataRow="2" firstDataCol="1"/>
  <pivotFields count="3">
    <pivotField axis="axisRow" compact="0" outline="0" subtotalTop="0" showAll="0" includeNewItemsInFilter="1" sortType="ascending" rankBy="0">
      <items count="153">
        <item x="59"/>
        <item x="6"/>
        <item x="97"/>
        <item x="20"/>
        <item x="46"/>
        <item x="104"/>
        <item x="22"/>
        <item x="119"/>
        <item x="38"/>
        <item x="67"/>
        <item x="75"/>
        <item x="72"/>
        <item x="19"/>
        <item x="9"/>
        <item m="1" x="133"/>
        <item m="1" x="134"/>
        <item m="1" x="135"/>
        <item x="107"/>
        <item x="120"/>
        <item x="48"/>
        <item x="56"/>
        <item x="80"/>
        <item x="49"/>
        <item x="132"/>
        <item x="96"/>
        <item x="11"/>
        <item x="29"/>
        <item x="51"/>
        <item x="1"/>
        <item x="26"/>
        <item x="74"/>
        <item x="60"/>
        <item x="66"/>
        <item x="101"/>
        <item x="87"/>
        <item x="115"/>
        <item x="13"/>
        <item x="68"/>
        <item x="41"/>
        <item x="90"/>
        <item x="71"/>
        <item x="108"/>
        <item x="102"/>
        <item x="23"/>
        <item x="4"/>
        <item x="63"/>
        <item x="81"/>
        <item x="93"/>
        <item x="47"/>
        <item x="7"/>
        <item x="131"/>
        <item x="86"/>
        <item x="117"/>
        <item x="35"/>
        <item x="3"/>
        <item x="123"/>
        <item m="1" x="136"/>
        <item x="73"/>
        <item x="17"/>
        <item x="27"/>
        <item x="92"/>
        <item x="52"/>
        <item x="44"/>
        <item x="112"/>
        <item x="122"/>
        <item x="95"/>
        <item x="57"/>
        <item x="69"/>
        <item x="53"/>
        <item x="98"/>
        <item x="33"/>
        <item x="61"/>
        <item x="121"/>
        <item x="99"/>
        <item x="113"/>
        <item x="36"/>
        <item x="100"/>
        <item x="8"/>
        <item x="83"/>
        <item x="30"/>
        <item x="50"/>
        <item x="126"/>
        <item x="64"/>
        <item x="88"/>
        <item x="118"/>
        <item x="105"/>
        <item x="55"/>
        <item x="10"/>
        <item x="42"/>
        <item x="103"/>
        <item x="24"/>
        <item x="106"/>
        <item x="34"/>
        <item x="130"/>
        <item x="32"/>
        <item m="1" x="137"/>
        <item x="116"/>
        <item x="45"/>
        <item x="85"/>
        <item x="62"/>
        <item m="1" x="138"/>
        <item x="28"/>
        <item x="70"/>
        <item x="39"/>
        <item x="43"/>
        <item x="89"/>
        <item x="25"/>
        <item x="77"/>
        <item x="58"/>
        <item x="129"/>
        <item m="1" x="139"/>
        <item x="31"/>
        <item m="1" x="140"/>
        <item m="1" x="141"/>
        <item m="1" x="142"/>
        <item m="1" x="143"/>
        <item x="125"/>
        <item x="15"/>
        <item x="54"/>
        <item x="18"/>
        <item x="91"/>
        <item x="124"/>
        <item x="94"/>
        <item x="128"/>
        <item x="37"/>
        <item x="65"/>
        <item x="76"/>
        <item x="16"/>
        <item x="40"/>
        <item m="1" x="144"/>
        <item x="82"/>
        <item x="14"/>
        <item x="21"/>
        <item m="1" x="145"/>
        <item m="1" x="146"/>
        <item m="1" x="147"/>
        <item m="1" x="148"/>
        <item x="12"/>
        <item m="1" x="149"/>
        <item m="1" x="150"/>
        <item x="110"/>
        <item x="84"/>
        <item x="79"/>
        <item x="109"/>
        <item x="5"/>
        <item x="2"/>
        <item x="0"/>
        <item x="114"/>
        <item x="78"/>
        <item m="1" x="151"/>
        <item x="127"/>
        <item x="111"/>
        <item t="default"/>
      </items>
    </pivotField>
    <pivotField axis="axisCol" compact="0" outline="0" subtotalTop="0" showAll="0" includeNewItemsInFilter="1" sortType="ascending" rankBy="0">
      <items count="153">
        <item x="51"/>
        <item x="30"/>
        <item x="49"/>
        <item x="54"/>
        <item x="104"/>
        <item x="105"/>
        <item x="79"/>
        <item x="35"/>
        <item x="114"/>
        <item x="119"/>
        <item x="46"/>
        <item x="47"/>
        <item x="103"/>
        <item x="93"/>
        <item m="1" x="133"/>
        <item m="1" x="134"/>
        <item m="1" x="135"/>
        <item x="130"/>
        <item x="36"/>
        <item x="69"/>
        <item x="78"/>
        <item x="2"/>
        <item x="48"/>
        <item x="60"/>
        <item x="85"/>
        <item x="57"/>
        <item x="82"/>
        <item x="17"/>
        <item x="89"/>
        <item x="120"/>
        <item x="131"/>
        <item x="23"/>
        <item x="117"/>
        <item x="24"/>
        <item x="115"/>
        <item x="118"/>
        <item x="80"/>
        <item x="8"/>
        <item x="41"/>
        <item x="4"/>
        <item x="18"/>
        <item x="43"/>
        <item x="109"/>
        <item x="121"/>
        <item x="34"/>
        <item x="31"/>
        <item x="10"/>
        <item x="63"/>
        <item x="129"/>
        <item x="126"/>
        <item x="56"/>
        <item x="94"/>
        <item x="116"/>
        <item x="45"/>
        <item x="62"/>
        <item x="32"/>
        <item m="1" x="136"/>
        <item x="19"/>
        <item x="88"/>
        <item x="108"/>
        <item x="22"/>
        <item x="128"/>
        <item x="61"/>
        <item x="40"/>
        <item x="13"/>
        <item x="112"/>
        <item x="59"/>
        <item x="5"/>
        <item x="12"/>
        <item x="75"/>
        <item x="68"/>
        <item x="1"/>
        <item x="124"/>
        <item x="107"/>
        <item x="99"/>
        <item x="3"/>
        <item x="66"/>
        <item x="127"/>
        <item x="111"/>
        <item x="102"/>
        <item x="132"/>
        <item x="86"/>
        <item x="25"/>
        <item x="91"/>
        <item x="26"/>
        <item x="92"/>
        <item x="11"/>
        <item x="52"/>
        <item x="44"/>
        <item x="64"/>
        <item x="39"/>
        <item x="110"/>
        <item x="70"/>
        <item x="100"/>
        <item x="125"/>
        <item m="1" x="137"/>
        <item x="21"/>
        <item x="0"/>
        <item x="90"/>
        <item x="95"/>
        <item m="1" x="138"/>
        <item x="81"/>
        <item x="74"/>
        <item x="123"/>
        <item x="20"/>
        <item x="37"/>
        <item x="72"/>
        <item x="42"/>
        <item x="6"/>
        <item x="67"/>
        <item m="1" x="139"/>
        <item x="7"/>
        <item m="1" x="140"/>
        <item m="1" x="141"/>
        <item m="1" x="142"/>
        <item m="1" x="143"/>
        <item x="98"/>
        <item x="76"/>
        <item x="29"/>
        <item x="77"/>
        <item x="28"/>
        <item x="122"/>
        <item x="38"/>
        <item x="15"/>
        <item x="113"/>
        <item x="97"/>
        <item x="84"/>
        <item x="50"/>
        <item x="27"/>
        <item m="1" x="144"/>
        <item x="106"/>
        <item x="14"/>
        <item x="73"/>
        <item m="1" x="145"/>
        <item m="1" x="146"/>
        <item m="1" x="147"/>
        <item m="1" x="148"/>
        <item x="53"/>
        <item m="1" x="149"/>
        <item m="1" x="150"/>
        <item x="87"/>
        <item x="16"/>
        <item x="9"/>
        <item x="71"/>
        <item x="33"/>
        <item x="101"/>
        <item x="58"/>
        <item x="65"/>
        <item x="55"/>
        <item m="1" x="151"/>
        <item x="83"/>
        <item x="96"/>
        <item t="default"/>
      </items>
    </pivotField>
    <pivotField dataField="1" compact="0" outline="0" subtotalTop="0" showAll="0" includeNewItemsInFilter="1"/>
  </pivotFields>
  <rowFields count="1">
    <field x="0"/>
  </rowFields>
  <rowItems count="134">
    <i>
      <x/>
    </i>
    <i>
      <x v="1"/>
    </i>
    <i>
      <x v="2"/>
    </i>
    <i>
      <x v="3"/>
    </i>
    <i>
      <x v="4"/>
    </i>
    <i>
      <x v="5"/>
    </i>
    <i>
      <x v="6"/>
    </i>
    <i>
      <x v="7"/>
    </i>
    <i>
      <x v="8"/>
    </i>
    <i>
      <x v="9"/>
    </i>
    <i>
      <x v="10"/>
    </i>
    <i>
      <x v="11"/>
    </i>
    <i>
      <x v="12"/>
    </i>
    <i>
      <x v="13"/>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6"/>
    </i>
    <i>
      <x v="97"/>
    </i>
    <i>
      <x v="98"/>
    </i>
    <i>
      <x v="99"/>
    </i>
    <i>
      <x v="101"/>
    </i>
    <i>
      <x v="102"/>
    </i>
    <i>
      <x v="103"/>
    </i>
    <i>
      <x v="104"/>
    </i>
    <i>
      <x v="105"/>
    </i>
    <i>
      <x v="106"/>
    </i>
    <i>
      <x v="107"/>
    </i>
    <i>
      <x v="108"/>
    </i>
    <i>
      <x v="109"/>
    </i>
    <i>
      <x v="111"/>
    </i>
    <i>
      <x v="116"/>
    </i>
    <i>
      <x v="117"/>
    </i>
    <i>
      <x v="118"/>
    </i>
    <i>
      <x v="119"/>
    </i>
    <i>
      <x v="120"/>
    </i>
    <i>
      <x v="121"/>
    </i>
    <i>
      <x v="122"/>
    </i>
    <i>
      <x v="123"/>
    </i>
    <i>
      <x v="124"/>
    </i>
    <i>
      <x v="125"/>
    </i>
    <i>
      <x v="126"/>
    </i>
    <i>
      <x v="127"/>
    </i>
    <i>
      <x v="128"/>
    </i>
    <i>
      <x v="130"/>
    </i>
    <i>
      <x v="131"/>
    </i>
    <i>
      <x v="132"/>
    </i>
    <i>
      <x v="137"/>
    </i>
    <i>
      <x v="140"/>
    </i>
    <i>
      <x v="141"/>
    </i>
    <i>
      <x v="142"/>
    </i>
    <i>
      <x v="143"/>
    </i>
    <i>
      <x v="144"/>
    </i>
    <i>
      <x v="145"/>
    </i>
    <i>
      <x v="146"/>
    </i>
    <i>
      <x v="147"/>
    </i>
    <i>
      <x v="148"/>
    </i>
    <i>
      <x v="150"/>
    </i>
    <i>
      <x v="151"/>
    </i>
    <i t="grand">
      <x/>
    </i>
  </rowItems>
  <colFields count="1">
    <field x="1"/>
  </colFields>
  <colItems count="134">
    <i>
      <x/>
    </i>
    <i>
      <x v="1"/>
    </i>
    <i>
      <x v="2"/>
    </i>
    <i>
      <x v="3"/>
    </i>
    <i>
      <x v="4"/>
    </i>
    <i>
      <x v="5"/>
    </i>
    <i>
      <x v="6"/>
    </i>
    <i>
      <x v="7"/>
    </i>
    <i>
      <x v="8"/>
    </i>
    <i>
      <x v="9"/>
    </i>
    <i>
      <x v="10"/>
    </i>
    <i>
      <x v="11"/>
    </i>
    <i>
      <x v="12"/>
    </i>
    <i>
      <x v="13"/>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6"/>
    </i>
    <i>
      <x v="97"/>
    </i>
    <i>
      <x v="98"/>
    </i>
    <i>
      <x v="99"/>
    </i>
    <i>
      <x v="101"/>
    </i>
    <i>
      <x v="102"/>
    </i>
    <i>
      <x v="103"/>
    </i>
    <i>
      <x v="104"/>
    </i>
    <i>
      <x v="105"/>
    </i>
    <i>
      <x v="106"/>
    </i>
    <i>
      <x v="107"/>
    </i>
    <i>
      <x v="108"/>
    </i>
    <i>
      <x v="109"/>
    </i>
    <i>
      <x v="111"/>
    </i>
    <i>
      <x v="116"/>
    </i>
    <i>
      <x v="117"/>
    </i>
    <i>
      <x v="118"/>
    </i>
    <i>
      <x v="119"/>
    </i>
    <i>
      <x v="120"/>
    </i>
    <i>
      <x v="121"/>
    </i>
    <i>
      <x v="122"/>
    </i>
    <i>
      <x v="123"/>
    </i>
    <i>
      <x v="124"/>
    </i>
    <i>
      <x v="125"/>
    </i>
    <i>
      <x v="126"/>
    </i>
    <i>
      <x v="127"/>
    </i>
    <i>
      <x v="128"/>
    </i>
    <i>
      <x v="130"/>
    </i>
    <i>
      <x v="131"/>
    </i>
    <i>
      <x v="132"/>
    </i>
    <i>
      <x v="137"/>
    </i>
    <i>
      <x v="140"/>
    </i>
    <i>
      <x v="141"/>
    </i>
    <i>
      <x v="142"/>
    </i>
    <i>
      <x v="143"/>
    </i>
    <i>
      <x v="144"/>
    </i>
    <i>
      <x v="145"/>
    </i>
    <i>
      <x v="146"/>
    </i>
    <i>
      <x v="147"/>
    </i>
    <i>
      <x v="148"/>
    </i>
    <i>
      <x v="150"/>
    </i>
    <i>
      <x v="151"/>
    </i>
    <i t="grand">
      <x/>
    </i>
  </colItems>
  <dataFields count="1">
    <dataField name="Sum of correlatn" fld="2" baseField="0" baseItem="0"/>
  </dataField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1" cacheId="46" dataOnRows="1" applyNumberFormats="0" applyBorderFormats="0" applyFontFormats="0" applyPatternFormats="0" applyAlignmentFormats="0" applyWidthHeightFormats="1" dataCaption="Data" updatedVersion="4" showMemberPropertyTips="0" useAutoFormatting="1" itemPrintTitles="1" createdVersion="1" indent="0" compact="0" compactData="0" gridDropZones="1" fieldListSortAscending="1">
  <location ref="A3:U71" firstHeaderRow="1" firstDataRow="2" firstDataCol="8" rowPageCount="1" colPageCount="1"/>
  <pivotFields count="11">
    <pivotField axis="axisPage" compact="0" outline="0" subtotalTop="0" showAll="0" includeNewItemsInFilter="1">
      <items count="4">
        <item x="0"/>
        <item m="1" x="2"/>
        <item m="1" x="1"/>
        <item t="default"/>
      </items>
    </pivotField>
    <pivotField axis="axisRow" compact="0" outline="0" subtotalTop="0" showAll="0" includeNewItemsInFilter="1" sortType="ascending" rankBy="0" defaultSubtotal="0">
      <items count="466">
        <item x="0"/>
        <item x="1"/>
        <item x="2"/>
        <item x="3"/>
        <item x="4"/>
        <item x="5"/>
        <item x="6"/>
        <item x="7"/>
        <item x="8"/>
        <item x="9"/>
        <item x="10"/>
        <item x="11"/>
        <item m="1" x="87"/>
        <item m="1" x="121"/>
        <item m="1" x="155"/>
        <item m="1" x="195"/>
        <item m="1" x="211"/>
        <item m="1" x="229"/>
        <item m="1" x="247"/>
        <item m="1" x="263"/>
        <item m="1" x="281"/>
        <item m="1" x="297"/>
        <item m="1" x="316"/>
        <item m="1" x="333"/>
        <item m="1" x="346"/>
        <item m="1" x="362"/>
        <item m="1" x="379"/>
        <item m="1" x="395"/>
        <item m="1" x="410"/>
        <item m="1" x="423"/>
        <item m="1" x="440"/>
        <item m="1" x="460"/>
        <item m="1" x="275"/>
        <item m="1" x="76"/>
        <item m="1" x="292"/>
        <item m="1" x="93"/>
        <item m="1" x="312"/>
        <item m="1" x="109"/>
        <item m="1" x="328"/>
        <item x="12"/>
        <item x="13"/>
        <item m="1" x="142"/>
        <item m="1" x="355"/>
        <item m="1" x="162"/>
        <item m="1" x="371"/>
        <item m="1" x="183"/>
        <item m="1" x="390"/>
        <item m="1" x="200"/>
        <item m="1" x="402"/>
        <item m="1" x="218"/>
        <item m="1" x="418"/>
        <item m="1" x="236"/>
        <item m="1" x="434"/>
        <item m="1" x="252"/>
        <item m="1" x="452"/>
        <item m="1" x="270"/>
        <item m="1" x="71"/>
        <item m="1" x="287"/>
        <item m="1" x="88"/>
        <item m="1" x="305"/>
        <item m="1" x="103"/>
        <item m="1" x="323"/>
        <item m="1" x="122"/>
        <item m="1" x="338"/>
        <item m="1" x="242"/>
        <item m="1" x="136"/>
        <item m="1" x="441"/>
        <item m="1" x="351"/>
        <item m="1" x="258"/>
        <item m="1" x="156"/>
        <item m="1" x="461"/>
        <item m="1" x="366"/>
        <item m="1" x="276"/>
        <item m="1" x="175"/>
        <item m="1" x="77"/>
        <item x="14"/>
        <item x="15"/>
        <item x="16"/>
        <item x="17"/>
        <item x="18"/>
        <item x="19"/>
        <item x="20"/>
        <item x="21"/>
        <item x="22"/>
        <item x="23"/>
        <item x="24"/>
        <item x="25"/>
        <item m="1" x="428"/>
        <item m="1" x="344"/>
        <item m="1" x="248"/>
        <item m="1" x="143"/>
        <item m="1" x="447"/>
        <item m="1" x="356"/>
        <item m="1" x="264"/>
        <item m="1" x="163"/>
        <item m="1" x="66"/>
        <item m="1" x="372"/>
        <item m="1" x="282"/>
        <item m="1" x="184"/>
        <item m="1" x="82"/>
        <item m="1" x="391"/>
        <item m="1" x="298"/>
        <item m="1" x="201"/>
        <item m="1" x="96"/>
        <item m="1" x="403"/>
        <item m="1" x="317"/>
        <item m="1" x="219"/>
        <item m="1" x="115"/>
        <item m="1" x="419"/>
        <item m="1" x="253"/>
        <item m="1" x="148"/>
        <item m="1" x="453"/>
        <item m="1" x="363"/>
        <item m="1" x="271"/>
        <item m="1" x="169"/>
        <item m="1" x="72"/>
        <item m="1" x="380"/>
        <item m="1" x="288"/>
        <item m="1" x="190"/>
        <item m="1" x="89"/>
        <item m="1" x="396"/>
        <item m="1" x="306"/>
        <item m="1" x="207"/>
        <item m="1" x="164"/>
        <item m="1" x="324"/>
        <item m="1" x="67"/>
        <item m="1" x="225"/>
        <item m="1" x="373"/>
        <item m="1" x="123"/>
        <item m="1" x="283"/>
        <item m="1" x="424"/>
        <item m="1" x="185"/>
        <item m="1" x="339"/>
        <item m="1" x="83"/>
        <item m="1" x="392"/>
        <item m="1" x="137"/>
        <item m="1" x="299"/>
        <item m="1" x="442"/>
        <item m="1" x="97"/>
        <item m="1" x="259"/>
        <item m="1" x="404"/>
        <item m="1" x="157"/>
        <item m="1" x="318"/>
        <item m="1" x="462"/>
        <item m="1" x="220"/>
        <item m="1" x="367"/>
        <item m="1" x="116"/>
        <item m="1" x="435"/>
        <item m="1" x="347"/>
        <item m="1" x="454"/>
        <item m="1" x="73"/>
        <item m="1" x="230"/>
        <item m="1" x="381"/>
        <item m="1" x="129"/>
        <item m="1" x="90"/>
        <item m="1" x="307"/>
        <item m="1" x="448"/>
        <item m="1" x="208"/>
        <item m="1" x="357"/>
        <item m="1" x="325"/>
        <item m="1" x="68"/>
        <item m="1" x="226"/>
        <item m="1" x="374"/>
        <item m="1" x="124"/>
        <item m="1" x="284"/>
        <item m="1" x="425"/>
        <item m="1" x="186"/>
        <item m="1" x="138"/>
        <item m="1" x="98"/>
        <item m="1" x="260"/>
        <item m="1" x="405"/>
        <item m="1" x="158"/>
        <item m="1" x="319"/>
        <item m="1" x="463"/>
        <item m="1" x="221"/>
        <item m="1" x="368"/>
        <item m="1" x="117"/>
        <item m="1" x="277"/>
        <item m="1" x="420"/>
        <item m="1" x="176"/>
        <item m="1" x="384"/>
        <item m="1" x="131"/>
        <item m="1" x="293"/>
        <item m="1" x="196"/>
        <item m="1" x="254"/>
        <item m="1" x="149"/>
        <item m="1" x="313"/>
        <item m="1" x="212"/>
        <item m="1" x="170"/>
        <item m="1" x="231"/>
        <item m="1" x="406"/>
        <item m="1" x="429"/>
        <item m="1" x="144"/>
        <item m="1" x="177"/>
        <item x="26"/>
        <item x="27"/>
        <item x="28"/>
        <item x="29"/>
        <item x="30"/>
        <item x="31"/>
        <item x="32"/>
        <item x="33"/>
        <item x="34"/>
        <item x="35"/>
        <item x="36"/>
        <item x="37"/>
        <item m="1" x="110"/>
        <item m="1" x="202"/>
        <item m="1" x="261"/>
        <item m="1" x="222"/>
        <item m="1" x="397"/>
        <item m="1" x="145"/>
        <item m="1" x="421"/>
        <item m="1" x="308"/>
        <item m="1" x="178"/>
        <item m="1" x="449"/>
        <item m="1" x="334"/>
        <item m="1" x="78"/>
        <item m="1" x="265"/>
        <item m="1" x="165"/>
        <item m="1" x="197"/>
        <item m="1" x="125"/>
        <item m="1" x="400"/>
        <item m="1" x="285"/>
        <item m="1" x="150"/>
        <item m="1" x="455"/>
        <item m="1" x="340"/>
        <item m="1" x="213"/>
        <item m="1" x="84"/>
        <item m="1" x="364"/>
        <item m="1" x="243"/>
        <item m="1" x="111"/>
        <item m="1" x="393"/>
        <item x="38"/>
        <item x="39"/>
        <item x="40"/>
        <item x="41"/>
        <item m="1" x="232"/>
        <item m="1" x="99"/>
        <item x="42"/>
        <item x="43"/>
        <item x="44"/>
        <item x="45"/>
        <item x="46"/>
        <item x="47"/>
        <item x="48"/>
        <item x="49"/>
        <item m="1" x="191"/>
        <item m="1" x="249"/>
        <item m="1" x="309"/>
        <item m="1" x="335"/>
        <item m="1" x="358"/>
        <item m="1" x="385"/>
        <item x="50"/>
        <item x="51"/>
        <item m="1" x="411"/>
        <item x="52"/>
        <item x="53"/>
        <item x="54"/>
        <item x="55"/>
        <item x="56"/>
        <item x="57"/>
        <item x="58"/>
        <item x="59"/>
        <item x="60"/>
        <item x="61"/>
        <item m="1" x="151"/>
        <item m="1" x="314"/>
        <item m="1" x="341"/>
        <item m="1" x="214"/>
        <item m="1" x="272"/>
        <item m="1" x="300"/>
        <item m="1" x="171"/>
        <item m="1" x="443"/>
        <item m="1" x="329"/>
        <item m="1" x="203"/>
        <item m="1" x="74"/>
        <item m="1" x="352"/>
        <item m="1" x="233"/>
        <item m="1" x="100"/>
        <item m="1" x="407"/>
        <item m="1" x="289"/>
        <item m="1" x="159"/>
        <item m="1" x="237"/>
        <item m="1" x="104"/>
        <item m="1" x="386"/>
        <item m="1" x="266"/>
        <item m="1" x="132"/>
        <item m="1" x="412"/>
        <item m="1" x="294"/>
        <item m="1" x="166"/>
        <item m="1" x="436"/>
        <item m="1" x="326"/>
        <item m="1" x="198"/>
        <item m="1" x="69"/>
        <item m="1" x="348"/>
        <item m="1" x="290"/>
        <item m="1" x="227"/>
        <item m="1" x="160"/>
        <item m="1" x="94"/>
        <item m="1" x="430"/>
        <item m="1" x="375"/>
        <item m="1" x="320"/>
        <item m="1" x="255"/>
        <item m="1" x="192"/>
        <item m="1" x="126"/>
        <item m="1" x="464"/>
        <item m="1" x="179"/>
        <item m="1" x="112"/>
        <item m="1" x="450"/>
        <item m="1" x="336"/>
        <item m="1" x="273"/>
        <item m="1" x="209"/>
        <item m="1" x="139"/>
        <item m="1" x="79"/>
        <item m="1" x="415"/>
        <item m="1" x="105"/>
        <item m="1" x="330"/>
        <item m="1" x="101"/>
        <item x="62"/>
        <item m="1" x="359"/>
        <item m="1" x="301"/>
        <item m="1" x="238"/>
        <item m="1" x="172"/>
        <item m="1" x="106"/>
        <item m="1" x="444"/>
        <item m="1" x="387"/>
        <item m="1" x="331"/>
        <item m="1" x="267"/>
        <item m="1" x="204"/>
        <item m="1" x="133"/>
        <item m="1" x="437"/>
        <item m="1" x="382"/>
        <item m="1" x="327"/>
        <item m="1" x="199"/>
        <item m="1" x="130"/>
        <item m="1" x="70"/>
        <item m="1" x="408"/>
        <item m="1" x="349"/>
        <item m="1" x="291"/>
        <item m="1" x="228"/>
        <item m="1" x="161"/>
        <item m="1" x="95"/>
        <item m="1" x="431"/>
        <item m="1" x="376"/>
        <item m="1" x="321"/>
        <item m="1" x="256"/>
        <item m="1" x="193"/>
        <item m="1" x="127"/>
        <item m="1" x="465"/>
        <item m="1" x="401"/>
        <item m="1" x="345"/>
        <item m="1" x="286"/>
        <item m="1" x="223"/>
        <item m="1" x="152"/>
        <item m="1" x="91"/>
        <item m="1" x="426"/>
        <item m="1" x="369"/>
        <item m="1" x="315"/>
        <item m="1" x="250"/>
        <item m="1" x="187"/>
        <item m="1" x="118"/>
        <item m="1" x="456"/>
        <item m="1" x="398"/>
        <item m="1" x="342"/>
        <item m="1" x="278"/>
        <item m="1" x="146"/>
        <item m="1" x="85"/>
        <item m="1" x="365"/>
        <item m="1" x="310"/>
        <item m="1" x="244"/>
        <item m="1" x="180"/>
        <item m="1" x="113"/>
        <item m="1" x="140"/>
        <item m="1" x="80"/>
        <item m="1" x="360"/>
        <item m="1" x="302"/>
        <item m="1" x="239"/>
        <item m="1" x="173"/>
        <item m="1" x="107"/>
        <item m="1" x="445"/>
        <item m="1" x="388"/>
        <item m="1" x="332"/>
        <item m="1" x="268"/>
        <item m="1" x="205"/>
        <item m="1" x="134"/>
        <item m="1" x="75"/>
        <item m="1" x="413"/>
        <item m="1" x="353"/>
        <item m="1" x="295"/>
        <item m="1" x="234"/>
        <item m="1" x="167"/>
        <item m="1" x="438"/>
        <item m="1" x="383"/>
        <item m="1" x="262"/>
        <item m="1" x="409"/>
        <item m="1" x="350"/>
        <item x="63"/>
        <item x="64"/>
        <item m="1" x="432"/>
        <item m="1" x="377"/>
        <item m="1" x="322"/>
        <item m="1" x="257"/>
        <item m="1" x="194"/>
        <item m="1" x="128"/>
        <item m="1" x="224"/>
        <item m="1" x="153"/>
        <item m="1" x="92"/>
        <item m="1" x="427"/>
        <item m="1" x="370"/>
        <item m="1" x="251"/>
        <item m="1" x="188"/>
        <item m="1" x="457"/>
        <item m="1" x="279"/>
        <item m="1" x="215"/>
        <item m="1" x="86"/>
        <item m="1" x="422"/>
        <item m="1" x="311"/>
        <item m="1" x="245"/>
        <item m="1" x="181"/>
        <item m="1" x="235"/>
        <item m="1" x="168"/>
        <item m="1" x="102"/>
        <item m="1" x="439"/>
        <item m="1" x="433"/>
        <item m="1" x="378"/>
        <item m="1" x="189"/>
        <item m="1" x="119"/>
        <item m="1" x="458"/>
        <item m="1" x="399"/>
        <item m="1" x="343"/>
        <item m="1" x="280"/>
        <item m="1" x="216"/>
        <item m="1" x="147"/>
        <item m="1" x="182"/>
        <item m="1" x="114"/>
        <item m="1" x="451"/>
        <item m="1" x="394"/>
        <item m="1" x="274"/>
        <item m="1" x="210"/>
        <item m="1" x="141"/>
        <item m="1" x="81"/>
        <item m="1" x="416"/>
        <item m="1" x="361"/>
        <item m="1" x="303"/>
        <item m="1" x="240"/>
        <item m="1" x="414"/>
        <item m="1" x="354"/>
        <item m="1" x="296"/>
        <item m="1" x="154"/>
        <item m="1" x="120"/>
        <item m="1" x="459"/>
        <item m="1" x="217"/>
        <item m="1" x="246"/>
        <item m="1" x="337"/>
        <item m="1" x="417"/>
        <item m="1" x="304"/>
        <item m="1" x="241"/>
        <item m="1" x="174"/>
        <item m="1" x="108"/>
        <item m="1" x="446"/>
        <item m="1" x="389"/>
        <item x="65"/>
        <item m="1" x="269"/>
        <item m="1" x="206"/>
        <item m="1" x="135"/>
      </items>
    </pivotField>
    <pivotField axis="axisRow" compact="0" outline="0" subtotalTop="0" showAll="0" includeNewItemsInFilter="1" defaultSubtotal="0">
      <items count="38">
        <item m="1" x="23"/>
        <item m="1" x="7"/>
        <item m="1" x="28"/>
        <item x="2"/>
        <item m="1" x="30"/>
        <item m="1" x="9"/>
        <item m="1" x="25"/>
        <item m="1" x="37"/>
        <item m="1" x="15"/>
        <item m="1" x="36"/>
        <item x="0"/>
        <item m="1" x="22"/>
        <item m="1" x="16"/>
        <item m="1" x="13"/>
        <item m="1" x="24"/>
        <item m="1" x="19"/>
        <item m="1" x="31"/>
        <item m="1" x="10"/>
        <item m="1" x="17"/>
        <item m="1" x="33"/>
        <item m="1" x="6"/>
        <item m="1" x="20"/>
        <item m="1" x="12"/>
        <item m="1" x="29"/>
        <item m="1" x="3"/>
        <item m="1" x="18"/>
        <item m="1" x="21"/>
        <item m="1" x="5"/>
        <item m="1" x="32"/>
        <item m="1" x="8"/>
        <item m="1" x="4"/>
        <item m="1" x="14"/>
        <item m="1" x="34"/>
        <item m="1" x="26"/>
        <item m="1" x="27"/>
        <item x="1"/>
        <item m="1" x="35"/>
        <item m="1" x="11"/>
      </items>
    </pivotField>
    <pivotField axis="axisRow" compact="0" outline="0" subtotalTop="0" showAll="0" includeNewItemsInFilter="1" defaultSubtotal="0">
      <items count="7">
        <item m="1" x="5"/>
        <item m="1" x="3"/>
        <item m="1" x="1"/>
        <item x="0"/>
        <item m="1" x="2"/>
        <item m="1" x="6"/>
        <item m="1" x="4"/>
      </items>
    </pivotField>
    <pivotField axis="axisRow" compact="0" outline="0" subtotalTop="0" showAll="0" includeNewItemsInFilter="1" defaultSubtotal="0">
      <items count="407">
        <item m="1" x="213"/>
        <item m="1" x="248"/>
        <item m="1" x="56"/>
        <item m="1" x="212"/>
        <item m="1" x="69"/>
        <item m="1" x="104"/>
        <item m="1" x="294"/>
        <item m="1" x="324"/>
        <item m="1" x="124"/>
        <item m="1" x="155"/>
        <item m="1" x="95"/>
        <item m="1" x="148"/>
        <item m="1" x="118"/>
        <item m="1" x="319"/>
        <item m="1" x="361"/>
        <item m="1" x="394"/>
        <item m="1" x="189"/>
        <item m="1" x="223"/>
        <item m="1" x="132"/>
        <item m="1" x="156"/>
        <item m="1" x="190"/>
        <item m="1" x="24"/>
        <item m="1" x="352"/>
        <item m="1" x="32"/>
        <item m="1" x="334"/>
        <item m="1" x="372"/>
        <item m="1" x="208"/>
        <item m="1" x="242"/>
        <item m="1" x="287"/>
        <item m="1" x="360"/>
        <item m="1" x="39"/>
        <item m="1" x="78"/>
        <item m="1" x="234"/>
        <item m="1" x="268"/>
        <item m="1" x="70"/>
        <item m="1" x="105"/>
        <item m="1" x="290"/>
        <item m="1" x="320"/>
        <item m="1" x="183"/>
        <item m="1" x="261"/>
        <item m="1" x="331"/>
        <item m="1" x="64"/>
        <item m="1" x="399"/>
        <item m="1" x="99"/>
        <item m="1" x="100"/>
        <item m="1" x="11"/>
        <item m="1" x="293"/>
        <item m="1" x="347"/>
        <item m="1" x="280"/>
        <item m="1" x="129"/>
        <item m="1" x="52"/>
        <item m="1" x="308"/>
        <item m="1" x="218"/>
        <item m="1" x="330"/>
        <item m="1" x="289"/>
        <item m="1" x="8"/>
        <item m="1" x="43"/>
        <item m="1" x="367"/>
        <item m="1" x="400"/>
        <item m="1" x="26"/>
        <item m="1" x="59"/>
        <item m="1" x="196"/>
        <item m="1" x="226"/>
        <item m="1" x="176"/>
        <item m="1" x="214"/>
        <item m="1" x="235"/>
        <item m="1" x="269"/>
        <item m="1" x="83"/>
        <item m="1" x="82"/>
        <item m="1" x="298"/>
        <item m="1" x="149"/>
        <item m="1" x="262"/>
        <item m="1" x="295"/>
        <item m="1" x="316"/>
        <item m="1" x="350"/>
        <item m="1" x="335"/>
        <item m="1" x="108"/>
        <item m="1" x="292"/>
        <item m="1" x="263"/>
        <item m="1" x="296"/>
        <item m="1" x="101"/>
        <item m="1" x="131"/>
        <item m="1" x="14"/>
        <item m="1" x="383"/>
        <item m="1" x="339"/>
        <item m="1" x="401"/>
        <item m="1" x="40"/>
        <item m="1" x="285"/>
        <item m="1" x="281"/>
        <item m="1" x="243"/>
        <item m="1" x="276"/>
        <item m="1" x="79"/>
        <item m="1" x="112"/>
        <item m="1" x="297"/>
        <item m="1" x="325"/>
        <item m="1" x="80"/>
        <item m="1" x="113"/>
        <item m="1" x="344"/>
        <item m="1" x="34"/>
        <item m="1" x="71"/>
        <item m="1" x="375"/>
        <item m="1" x="225"/>
        <item m="1" x="77"/>
        <item m="1" x="275"/>
        <item m="1" x="382"/>
        <item m="1" x="111"/>
        <item m="1" x="179"/>
        <item m="1" x="169"/>
        <item m="1" x="288"/>
        <item m="1" x="333"/>
        <item m="1" x="62"/>
        <item m="1" x="265"/>
        <item m="1" x="329"/>
        <item m="1" x="201"/>
        <item m="1" x="86"/>
        <item m="1" x="143"/>
        <item m="1" x="38"/>
        <item m="1" x="357"/>
        <item m="1" x="152"/>
        <item m="1" x="230"/>
        <item m="1" x="97"/>
        <item m="1" x="286"/>
        <item m="1" x="174"/>
        <item m="1" x="310"/>
        <item m="1" x="221"/>
        <item m="1" x="46"/>
        <item m="1" x="90"/>
        <item m="1" x="114"/>
        <item m="1" x="136"/>
        <item m="1" x="305"/>
        <item m="1" x="277"/>
        <item m="1" x="306"/>
        <item m="1" x="51"/>
        <item m="1" x="326"/>
        <item m="1" x="362"/>
        <item m="1" x="157"/>
        <item m="1" x="191"/>
        <item m="1" x="332"/>
        <item m="1" x="224"/>
        <item m="1" x="184"/>
        <item m="1" x="219"/>
        <item m="1" x="60"/>
        <item m="1" x="102"/>
        <item m="1" x="15"/>
        <item m="1" x="47"/>
        <item m="1" x="244"/>
        <item m="1" x="278"/>
        <item m="1" x="140"/>
        <item m="1" x="17"/>
        <item m="1" x="31"/>
        <item m="1" x="67"/>
        <item m="1" x="48"/>
        <item m="1" x="91"/>
        <item m="1" x="72"/>
        <item m="1" x="57"/>
        <item m="1" x="125"/>
        <item m="1" x="266"/>
        <item m="1" x="160"/>
        <item m="1" x="402"/>
        <item m="1" x="202"/>
        <item m="1" x="236"/>
        <item m="1" x="398"/>
        <item m="1" x="127"/>
        <item m="1" x="345"/>
        <item m="1" x="172"/>
        <item m="1" x="364"/>
        <item m="1" x="181"/>
        <item m="1" x="128"/>
        <item m="1" x="188"/>
        <item m="1" x="158"/>
        <item m="1" x="192"/>
        <item m="1" x="387"/>
        <item m="1" x="18"/>
        <item m="1" x="215"/>
        <item m="1" x="249"/>
        <item m="1" x="53"/>
        <item m="1" x="98"/>
        <item m="1" x="282"/>
        <item m="1" x="312"/>
        <item m="1" x="27"/>
        <item m="1" x="76"/>
        <item m="1" x="250"/>
        <item m="1" x="283"/>
        <item m="1" x="247"/>
        <item m="1" x="241"/>
        <item m="1" x="369"/>
        <item m="1" x="336"/>
        <item m="1" x="373"/>
        <item m="1" x="390"/>
        <item m="1" x="354"/>
        <item m="1" x="392"/>
        <item m="1" x="237"/>
        <item m="1" x="211"/>
        <item m="1" x="303"/>
        <item m="1" x="61"/>
        <item m="1" x="318"/>
        <item m="1" x="238"/>
        <item m="1" x="270"/>
        <item m="1" x="291"/>
        <item m="1" x="321"/>
        <item m="1" x="271"/>
        <item m="1" x="302"/>
        <item m="1" x="106"/>
        <item m="1" x="134"/>
        <item m="1" x="322"/>
        <item m="1" x="355"/>
        <item m="1" x="337"/>
        <item m="1" x="144"/>
        <item m="1" x="167"/>
        <item m="1" x="203"/>
        <item m="1" x="175"/>
        <item m="1" x="147"/>
        <item m="1" x="177"/>
        <item m="1" x="374"/>
        <item m="1" x="9"/>
        <item m="1" x="204"/>
        <item m="1" x="239"/>
        <item m="1" x="351"/>
        <item m="1" x="388"/>
        <item m="1" x="10"/>
        <item m="1" x="44"/>
        <item m="1" x="206"/>
        <item m="1" x="216"/>
        <item m="1" x="66"/>
        <item m="1" x="220"/>
        <item m="1" x="397"/>
        <item m="1" x="246"/>
        <item m="1" x="74"/>
        <item m="1" x="260"/>
        <item m="1" x="391"/>
        <item m="1" x="359"/>
        <item m="1" x="28"/>
        <item m="1" x="178"/>
        <item m="1" x="251"/>
        <item m="1" x="284"/>
        <item m="1" x="153"/>
        <item m="1" x="313"/>
        <item m="1" x="340"/>
        <item m="1" x="182"/>
        <item m="1" x="341"/>
        <item m="1" x="379"/>
        <item m="1" x="259"/>
        <item m="1" x="353"/>
        <item m="1" x="154"/>
        <item m="1" x="170"/>
        <item m="1" x="209"/>
        <item m="1" x="405"/>
        <item m="1" x="180"/>
        <item m="1" x="150"/>
        <item m="1" x="185"/>
        <item m="1" x="210"/>
        <item m="1" x="245"/>
        <item m="1" x="68"/>
        <item m="1" x="254"/>
        <item m="1" x="12"/>
        <item m="1" x="92"/>
        <item m="1" x="120"/>
        <item m="1" x="371"/>
        <item m="1" x="89"/>
        <item m="1" x="255"/>
        <item m="1" x="252"/>
        <item m="1" x="171"/>
        <item m="1" x="173"/>
        <item m="1" x="186"/>
        <item m="1" x="301"/>
        <item m="1" x="258"/>
        <item m="1" x="130"/>
        <item m="1" x="159"/>
        <item m="1" x="207"/>
        <item m="1" x="137"/>
        <item m="1" x="110"/>
        <item m="1" x="240"/>
        <item m="1" x="123"/>
        <item m="1" x="311"/>
        <item m="1" x="161"/>
        <item m="1" x="304"/>
        <item m="1" x="197"/>
        <item m="1" x="227"/>
        <item m="1" x="314"/>
        <item m="1" x="342"/>
        <item m="1" x="368"/>
        <item m="1" x="403"/>
        <item m="1" x="141"/>
        <item m="1" x="29"/>
        <item m="1" x="363"/>
        <item m="1" x="395"/>
        <item m="1" x="228"/>
        <item m="1" x="264"/>
        <item m="1" x="198"/>
        <item m="1" x="229"/>
        <item m="1" x="380"/>
        <item m="1" x="16"/>
        <item m="1" x="19"/>
        <item m="1" x="54"/>
        <item m="1" x="378"/>
        <item m="1" x="327"/>
        <item m="1" x="20"/>
        <item m="1" x="55"/>
        <item m="1" x="21"/>
        <item m="1" x="386"/>
        <item m="1" x="233"/>
        <item m="1" x="30"/>
        <item m="1" x="65"/>
        <item m="1" x="35"/>
        <item m="1" x="73"/>
        <item m="1" x="49"/>
        <item m="1" x="93"/>
        <item m="1" x="115"/>
        <item m="1" x="138"/>
        <item m="1" x="22"/>
        <item m="1" x="121"/>
        <item m="1" x="384"/>
        <item m="1" x="162"/>
        <item m="1" x="33"/>
        <item m="1" x="126"/>
        <item m="1" x="328"/>
        <item m="1" x="300"/>
        <item m="1" x="165"/>
        <item m="1" x="358"/>
        <item m="1" x="396"/>
        <item m="1" x="36"/>
        <item m="1" x="146"/>
        <item m="1" x="50"/>
        <item m="1" x="94"/>
        <item m="1" x="376"/>
        <item m="1" x="45"/>
        <item m="1" x="87"/>
        <item m="1" x="279"/>
        <item m="1" x="307"/>
        <item m="1" x="88"/>
        <item m="1" x="117"/>
        <item m="1" x="135"/>
        <item m="1" x="168"/>
        <item m="1" x="253"/>
        <item m="1" x="151"/>
        <item m="1" x="187"/>
        <item m="1" x="406"/>
        <item m="1" x="195"/>
        <item m="1" x="356"/>
        <item m="1" x="393"/>
        <item m="1" x="256"/>
        <item m="1" x="103"/>
        <item m="1" x="346"/>
        <item x="5"/>
        <item m="1" x="267"/>
        <item m="1" x="163"/>
        <item m="1" x="199"/>
        <item m="1" x="272"/>
        <item m="1" x="116"/>
        <item m="1" x="139"/>
        <item m="1" x="164"/>
        <item m="1" x="200"/>
        <item m="1" x="338"/>
        <item m="1" x="274"/>
        <item m="1" x="41"/>
        <item m="1" x="81"/>
        <item m="1" x="257"/>
        <item m="1" x="25"/>
        <item m="1" x="343"/>
        <item m="1" x="381"/>
        <item m="1" x="404"/>
        <item m="1" x="42"/>
        <item m="1" x="13"/>
        <item m="1" x="232"/>
        <item m="1" x="377"/>
        <item m="1" x="222"/>
        <item m="1" x="349"/>
        <item m="1" x="107"/>
        <item m="1" x="309"/>
        <item m="1" x="205"/>
        <item x="7"/>
        <item m="1" x="193"/>
        <item m="1" x="317"/>
        <item m="1" x="84"/>
        <item m="1" x="75"/>
        <item m="1" x="217"/>
        <item m="1" x="58"/>
        <item m="1" x="231"/>
        <item m="1" x="365"/>
        <item m="1" x="348"/>
        <item m="1" x="385"/>
        <item m="1" x="366"/>
        <item m="1" x="194"/>
        <item m="1" x="142"/>
        <item m="1" x="37"/>
        <item x="0"/>
        <item x="4"/>
        <item m="1" x="166"/>
        <item x="1"/>
        <item m="1" x="133"/>
        <item x="3"/>
        <item m="1" x="85"/>
        <item m="1" x="370"/>
        <item m="1" x="96"/>
        <item m="1" x="145"/>
        <item m="1" x="323"/>
        <item m="1" x="299"/>
        <item m="1" x="122"/>
        <item x="2"/>
        <item x="6"/>
        <item m="1" x="119"/>
        <item m="1" x="273"/>
        <item m="1" x="109"/>
        <item m="1" x="389"/>
        <item m="1" x="63"/>
        <item m="1" x="23"/>
        <item m="1" x="315"/>
      </items>
    </pivotField>
    <pivotField axis="axisRow" compact="0" outline="0" subtotalTop="0" showAll="0" includeNewItemsInFilter="1" defaultSubtotal="0">
      <items count="10">
        <item m="1" x="6"/>
        <item m="1" x="7"/>
        <item m="1" x="9"/>
        <item x="3"/>
        <item x="1"/>
        <item m="1" x="8"/>
        <item x="5"/>
        <item x="2"/>
        <item x="4"/>
        <item x="0"/>
      </items>
    </pivotField>
    <pivotField axis="axisRow" compact="0" outline="0" subtotalTop="0" showAll="0" includeNewItemsInFilter="1" defaultSubtotal="0">
      <items count="21">
        <item x="8"/>
        <item x="9"/>
        <item x="0"/>
        <item x="3"/>
        <item x="10"/>
        <item x="4"/>
        <item x="11"/>
        <item x="1"/>
        <item x="5"/>
        <item x="6"/>
        <item x="2"/>
        <item x="7"/>
        <item m="1" x="20"/>
        <item m="1" x="15"/>
        <item m="1" x="17"/>
        <item m="1" x="18"/>
        <item m="1" x="13"/>
        <item m="1" x="16"/>
        <item m="1" x="19"/>
        <item x="12"/>
        <item m="1" x="14"/>
      </items>
    </pivotField>
    <pivotField axis="axisRow" compact="0" outline="0" subtotalTop="0" showAll="0" includeNewItemsInFilter="1" defaultSubtotal="0">
      <items count="8000">
        <item m="1" x="1811"/>
        <item m="1" x="4486"/>
        <item m="1" x="691"/>
        <item m="1" x="832"/>
        <item m="1" x="1896"/>
        <item m="1" x="3115"/>
        <item m="1" x="7059"/>
        <item m="1" x="2553"/>
        <item m="1" x="4140"/>
        <item m="1" x="240"/>
        <item m="1" x="1898"/>
        <item m="1" x="2990"/>
        <item m="1" x="7375"/>
        <item m="1" x="4771"/>
        <item m="1" x="7177"/>
        <item m="1" x="2315"/>
        <item m="1" x="7591"/>
        <item m="1" x="4972"/>
        <item m="1" x="4651"/>
        <item m="1" x="3058"/>
        <item m="1" x="6263"/>
        <item m="1" x="6022"/>
        <item m="1" x="3858"/>
        <item m="1" x="7095"/>
        <item m="1" x="3573"/>
        <item m="1" x="6347"/>
        <item m="1" x="1531"/>
        <item m="1" x="6893"/>
        <item m="1" x="4211"/>
        <item m="1" x="2731"/>
        <item m="1" x="928"/>
        <item m="1" x="4585"/>
        <item m="1" x="4393"/>
        <item m="1" x="7792"/>
        <item m="1" x="349"/>
        <item m="1" x="7637"/>
        <item m="1" x="3813"/>
        <item m="1" x="3619"/>
        <item m="1" x="1376"/>
        <item m="1" x="7774"/>
        <item m="1" x="7887"/>
        <item m="1" x="1659"/>
        <item m="1" x="6205"/>
        <item m="1" x="6415"/>
        <item m="1" x="4736"/>
        <item m="1" x="1038"/>
        <item m="1" x="7627"/>
        <item m="1" x="4368"/>
        <item m="1" x="4839"/>
        <item m="1" x="2182"/>
        <item m="1" x="1530"/>
        <item m="1" x="1223"/>
        <item m="1" x="6488"/>
        <item m="1" x="4371"/>
        <item m="1" x="4124"/>
        <item m="1" x="6363"/>
        <item m="1" x="550"/>
        <item m="1" x="5570"/>
        <item m="1" x="7861"/>
        <item m="1" x="3590"/>
        <item m="1" x="322"/>
        <item m="1" x="272"/>
        <item m="1" x="1613"/>
        <item m="1" x="2373"/>
        <item m="1" x="3371"/>
        <item m="1" x="3185"/>
        <item m="1" x="1775"/>
        <item m="1" x="6682"/>
        <item m="1" x="6608"/>
        <item m="1" x="2788"/>
        <item m="1" x="509"/>
        <item m="1" x="2570"/>
        <item m="1" x="1629"/>
        <item m="1" x="3428"/>
        <item m="1" x="7770"/>
        <item m="1" x="5884"/>
        <item m="1" x="2275"/>
        <item m="1" x="6410"/>
        <item m="1" x="3716"/>
        <item m="1" x="5049"/>
        <item m="1" x="3620"/>
        <item m="1" x="4396"/>
        <item m="1" x="6612"/>
        <item m="1" x="5345"/>
        <item m="1" x="4102"/>
        <item m="1" x="6069"/>
        <item m="1" x="2807"/>
        <item m="1" x="7589"/>
        <item m="1" x="2163"/>
        <item m="1" x="1851"/>
        <item m="1" x="1838"/>
        <item m="1" x="7214"/>
        <item m="1" x="4760"/>
        <item m="1" x="3402"/>
        <item m="1" x="739"/>
        <item m="1" x="1654"/>
        <item m="1" x="2601"/>
        <item m="1" x="510"/>
        <item m="1" x="798"/>
        <item m="1" x="5591"/>
        <item m="1" x="4149"/>
        <item m="1" x="1288"/>
        <item m="1" x="1753"/>
        <item m="1" x="1979"/>
        <item m="1" x="5430"/>
        <item m="1" x="5273"/>
        <item m="1" x="3576"/>
        <item m="1" x="3007"/>
        <item m="1" x="4742"/>
        <item m="1" x="3682"/>
        <item m="1" x="4555"/>
        <item m="1" x="5400"/>
        <item m="1" x="3307"/>
        <item m="1" x="2240"/>
        <item m="1" x="4485"/>
        <item m="1" x="4037"/>
        <item m="1" x="4166"/>
        <item m="1" x="3288"/>
        <item m="1" x="755"/>
        <item m="1" x="7798"/>
        <item m="1" x="3346"/>
        <item m="1" x="1869"/>
        <item m="1" x="5221"/>
        <item m="1" x="4797"/>
        <item m="1" x="3697"/>
        <item m="1" x="817"/>
        <item m="1" x="1653"/>
        <item m="1" x="2151"/>
        <item m="1" x="5986"/>
        <item m="1" x="7389"/>
        <item m="1" x="1090"/>
        <item m="1" x="5902"/>
        <item m="1" x="770"/>
        <item m="1" x="2433"/>
        <item m="1" x="138"/>
        <item m="1" x="137"/>
        <item m="1" x="4144"/>
        <item m="1" x="7999"/>
        <item m="1" x="2191"/>
        <item m="1" x="1737"/>
        <item m="1" x="6535"/>
        <item m="1" x="5916"/>
        <item m="1" x="1101"/>
        <item m="1" x="5879"/>
        <item m="1" x="3522"/>
        <item m="1" x="1283"/>
        <item m="1" x="5864"/>
        <item m="1" x="5461"/>
        <item m="1" x="2173"/>
        <item m="1" x="2271"/>
        <item m="1" x="7823"/>
        <item m="1" x="1022"/>
        <item m="1" x="1635"/>
        <item m="1" x="3014"/>
        <item m="1" x="1143"/>
        <item m="1" x="5616"/>
        <item m="1" x="1037"/>
        <item m="1" x="2385"/>
        <item m="1" x="5167"/>
        <item m="1" x="6606"/>
        <item m="1" x="3502"/>
        <item m="1" x="4980"/>
        <item m="1" x="326"/>
        <item m="1" x="7386"/>
        <item m="1" x="2266"/>
        <item m="1" x="1334"/>
        <item m="1" x="6788"/>
        <item m="1" x="3589"/>
        <item m="1" x="1963"/>
        <item m="1" x="2686"/>
        <item m="1" x="6839"/>
        <item m="1" x="1035"/>
        <item m="1" x="1861"/>
        <item m="1" x="6503"/>
        <item m="1" x="2455"/>
        <item m="1" x="1970"/>
        <item m="1" x="4010"/>
        <item m="1" x="1690"/>
        <item m="1" x="3179"/>
        <item m="1" x="4159"/>
        <item m="1" x="1228"/>
        <item m="1" x="1961"/>
        <item m="1" x="4932"/>
        <item m="1" x="6956"/>
        <item m="1" x="1060"/>
        <item m="1" x="1616"/>
        <item m="1" x="3354"/>
        <item m="1" x="830"/>
        <item m="1" x="4217"/>
        <item m="1" x="260"/>
        <item m="1" x="366"/>
        <item m="1" x="5317"/>
        <item m="1" x="3882"/>
        <item m="1" x="1346"/>
        <item m="1" x="3588"/>
        <item m="1" x="2668"/>
        <item m="1" x="5587"/>
        <item m="1" x="5723"/>
        <item m="1" x="6380"/>
        <item m="1" x="1576"/>
        <item m="1" x="1605"/>
        <item m="1" x="4207"/>
        <item m="1" x="5976"/>
        <item m="1" x="5466"/>
        <item m="1" x="6168"/>
        <item m="1" x="235"/>
        <item m="1" x="4702"/>
        <item m="1" x="5200"/>
        <item m="1" x="3411"/>
        <item m="1" x="1828"/>
        <item m="1" x="6193"/>
        <item m="1" x="795"/>
        <item m="1" x="4985"/>
        <item m="1" x="3660"/>
        <item m="1" x="4682"/>
        <item m="1" x="7927"/>
        <item m="1" x="958"/>
        <item m="1" x="2200"/>
        <item m="1" x="6223"/>
        <item m="1" x="809"/>
        <item m="1" x="2791"/>
        <item m="1" x="7894"/>
        <item m="1" x="7437"/>
        <item m="1" x="7213"/>
        <item m="1" x="5051"/>
        <item m="1" x="4122"/>
        <item m="1" x="3548"/>
        <item m="1" x="3171"/>
        <item m="1" x="2131"/>
        <item m="1" x="2915"/>
        <item m="1" x="4137"/>
        <item m="1" x="5219"/>
        <item m="1" x="7967"/>
        <item m="1" x="5867"/>
        <item m="1" x="3172"/>
        <item m="1" x="7693"/>
        <item m="1" x="6036"/>
        <item m="1" x="6350"/>
        <item m="1" x="4864"/>
        <item m="1" x="584"/>
        <item m="1" x="4652"/>
        <item m="1" x="5279"/>
        <item m="1" x="3325"/>
        <item m="1" x="6926"/>
        <item m="1" x="3600"/>
        <item m="1" x="2427"/>
        <item m="1" x="1123"/>
        <item m="1" x="5346"/>
        <item m="1" x="5020"/>
        <item m="1" x="7265"/>
        <item m="1" x="6173"/>
        <item m="1" x="3328"/>
        <item m="1" x="500"/>
        <item m="1" x="6510"/>
        <item m="1" x="5960"/>
        <item m="1" x="132"/>
        <item m="1" x="5472"/>
        <item m="1" x="7612"/>
        <item m="1" x="5989"/>
        <item m="1" x="897"/>
        <item m="1" x="174"/>
        <item m="1" x="1627"/>
        <item m="1" x="6083"/>
        <item m="1" x="2876"/>
        <item m="1" x="1836"/>
        <item m="1" x="1668"/>
        <item m="1" x="1192"/>
        <item m="1" x="1119"/>
        <item m="1" x="2913"/>
        <item m="1" x="1957"/>
        <item m="1" x="2550"/>
        <item m="1" x="6806"/>
        <item m="1" x="2646"/>
        <item m="1" x="3796"/>
        <item m="1" x="3489"/>
        <item m="1" x="883"/>
        <item m="1" x="4460"/>
        <item m="1" x="5117"/>
        <item m="1" x="7575"/>
        <item m="1" x="5087"/>
        <item m="1" x="981"/>
        <item m="1" x="4603"/>
        <item m="1" x="6908"/>
        <item m="1" x="7853"/>
        <item m="1" x="7387"/>
        <item m="1" x="3399"/>
        <item m="1" x="3390"/>
        <item m="1" x="3434"/>
        <item m="1" x="1225"/>
        <item m="1" x="6994"/>
        <item m="1" x="7707"/>
        <item m="1" x="2176"/>
        <item m="1" x="5000"/>
        <item m="1" x="247"/>
        <item m="1" x="6110"/>
        <item m="1" x="4737"/>
        <item m="1" x="7498"/>
        <item m="1" x="7924"/>
        <item m="1" x="4491"/>
        <item m="1" x="1966"/>
        <item m="1" x="5636"/>
        <item m="1" x="6324"/>
        <item m="1" x="3258"/>
        <item m="1" x="2819"/>
        <item m="1" x="2866"/>
        <item m="1" x="2766"/>
        <item m="1" x="1261"/>
        <item m="1" x="118"/>
        <item m="1" x="1856"/>
        <item m="1" x="2436"/>
        <item m="1" x="6024"/>
        <item m="1" x="5496"/>
        <item m="1" x="3822"/>
        <item m="1" x="7785"/>
        <item m="1" x="3763"/>
        <item m="1" x="1943"/>
        <item m="1" x="4854"/>
        <item m="1" x="5078"/>
        <item m="1" x="7920"/>
        <item m="1" x="5920"/>
        <item m="1" x="3597"/>
        <item m="1" x="1267"/>
        <item m="1" x="5512"/>
        <item m="1" x="6807"/>
        <item m="1" x="4979"/>
        <item m="1" x="4876"/>
        <item m="1" x="1290"/>
        <item m="1" x="6331"/>
        <item m="1" x="5298"/>
        <item m="1" x="3152"/>
        <item m="1" x="5499"/>
        <item m="1" x="1655"/>
        <item m="1" x="7230"/>
        <item m="1" x="7644"/>
        <item m="1" x="1544"/>
        <item m="1" x="4680"/>
        <item m="1" x="742"/>
        <item m="1" x="5022"/>
        <item m="1" x="7793"/>
        <item m="1" x="6226"/>
        <item m="1" x="2207"/>
        <item m="1" x="4203"/>
        <item m="1" x="3925"/>
        <item m="1" x="1596"/>
        <item m="1" x="7948"/>
        <item m="1" x="7456"/>
        <item m="1" x="1219"/>
        <item m="1" x="7201"/>
        <item m="1" x="7168"/>
        <item m="1" x="849"/>
        <item m="1" x="3289"/>
        <item m="1" x="1971"/>
        <item m="1" x="5583"/>
        <item m="1" x="3214"/>
        <item m="1" x="6873"/>
        <item m="1" x="5294"/>
        <item m="1" x="794"/>
        <item m="1" x="3144"/>
        <item m="1" x="5827"/>
        <item m="1" x="5207"/>
        <item m="1" x="4151"/>
        <item m="1" x="4838"/>
        <item m="1" x="7733"/>
        <item m="1" x="140"/>
        <item m="1" x="5358"/>
        <item m="1" x="3950"/>
        <item m="1" x="4427"/>
        <item m="1" x="3358"/>
        <item m="1" x="3907"/>
        <item m="1" x="5476"/>
        <item m="1" x="3883"/>
        <item m="1" x="5492"/>
        <item m="1" x="4184"/>
        <item m="1" x="5682"/>
        <item m="1" x="3723"/>
        <item m="1" x="173"/>
        <item m="1" x="6323"/>
        <item m="1" x="7802"/>
        <item m="1" x="2130"/>
        <item m="1" x="2167"/>
        <item m="1" x="2894"/>
        <item m="1" x="950"/>
        <item m="1" x="2025"/>
        <item m="1" x="5299"/>
        <item m="1" x="1151"/>
        <item m="1" x="7520"/>
        <item m="1" x="1125"/>
        <item m="1" x="1826"/>
        <item m="1" x="72"/>
        <item m="1" x="1271"/>
        <item m="1" x="4487"/>
        <item m="1" x="1650"/>
        <item m="1" x="1834"/>
        <item m="1" x="1310"/>
        <item m="1" x="6713"/>
        <item m="1" x="3156"/>
        <item m="1" x="6250"/>
        <item m="1" x="764"/>
        <item m="1" x="4569"/>
        <item m="1" x="2099"/>
        <item m="1" x="675"/>
        <item m="1" x="5885"/>
        <item m="1" x="7773"/>
        <item m="1" x="608"/>
        <item m="1" x="7984"/>
        <item m="1" x="6465"/>
        <item m="1" x="5797"/>
        <item m="1" x="4849"/>
        <item m="1" x="4266"/>
        <item m="1" x="569"/>
        <item m="1" x="1444"/>
        <item m="1" x="2619"/>
        <item m="1" x="7191"/>
        <item m="1" x="1982"/>
        <item m="1" x="866"/>
        <item m="1" x="4109"/>
        <item m="1" x="1059"/>
        <item m="1" x="1142"/>
        <item m="1" x="4966"/>
        <item m="1" x="5511"/>
        <item m="1" x="2404"/>
        <item m="1" x="7273"/>
        <item m="1" x="5997"/>
        <item m="1" x="5009"/>
        <item m="1" x="3309"/>
        <item m="1" x="1989"/>
        <item m="1" x="6315"/>
        <item m="1" x="7209"/>
        <item m="1" x="972"/>
        <item m="1" x="1785"/>
        <item m="1" x="7812"/>
        <item m="1" x="2600"/>
        <item m="1" x="3277"/>
        <item m="1" x="6971"/>
        <item m="1" x="7761"/>
        <item m="1" x="6452"/>
        <item m="1" x="4835"/>
        <item m="1" x="2445"/>
        <item m="1" x="4038"/>
        <item m="1" x="3429"/>
        <item m="1" x="4452"/>
        <item m="1" x="4011"/>
        <item m="1" x="3065"/>
        <item m="1" x="3981"/>
        <item m="1" x="5690"/>
        <item m="1" x="4490"/>
        <item m="1" x="259"/>
        <item m="1" x="6299"/>
        <item m="1" x="5860"/>
        <item m="1" x="2549"/>
        <item m="1" x="1066"/>
        <item m="1" x="7634"/>
        <item m="1" x="4050"/>
        <item m="1" x="1201"/>
        <item m="1" x="6852"/>
        <item m="1" x="7936"/>
        <item m="1" x="7951"/>
        <item m="1" x="4983"/>
        <item m="1" x="3779"/>
        <item m="1" x="3710"/>
        <item m="1" x="1418"/>
        <item m="1" x="4110"/>
        <item m="1" x="6554"/>
        <item m="1" x="5977"/>
        <item m="1" x="6742"/>
        <item m="1" x="4187"/>
        <item m="1" x="1933"/>
        <item m="1" x="3840"/>
        <item m="1" x="4580"/>
        <item m="1" x="860"/>
        <item m="1" x="1855"/>
        <item m="1" x="6338"/>
        <item m="1" x="3901"/>
        <item m="1" x="2367"/>
        <item m="1" x="4295"/>
        <item m="1" x="5664"/>
        <item m="1" x="7703"/>
        <item m="1" x="2063"/>
        <item m="1" x="2514"/>
        <item m="1" x="692"/>
        <item m="1" x="4337"/>
        <item m="1" x="7139"/>
        <item m="1" x="5944"/>
        <item m="1" x="3768"/>
        <item m="1" x="7868"/>
        <item m="1" x="5347"/>
        <item m="1" x="936"/>
        <item m="1" x="3757"/>
        <item m="1" x="7982"/>
        <item m="1" x="1964"/>
        <item m="1" x="7606"/>
        <item m="1" x="5334"/>
        <item m="1" x="112"/>
        <item m="1" x="7235"/>
        <item m="1" x="4515"/>
        <item m="1" x="1809"/>
        <item m="1" x="3070"/>
        <item m="1" x="1575"/>
        <item m="1" x="5506"/>
        <item m="1" x="6269"/>
        <item m="1" x="560"/>
        <item m="1" x="6485"/>
        <item m="1" x="3909"/>
        <item m="1" x="5552"/>
        <item m="1" x="3308"/>
        <item m="1" x="3917"/>
        <item m="1" x="5890"/>
        <item m="1" x="7293"/>
        <item m="1" x="2750"/>
        <item m="1" x="2855"/>
        <item m="1" x="3705"/>
        <item m="1" x="5903"/>
        <item m="1" x="7983"/>
        <item m="1" x="3155"/>
        <item m="1" x="3536"/>
        <item m="1" x="1051"/>
        <item m="1" x="1745"/>
        <item m="1" x="3517"/>
        <item m="1" x="3442"/>
        <item m="1" x="4810"/>
        <item m="1" x="4895"/>
        <item m="1" x="2017"/>
        <item m="1" x="4186"/>
        <item m="1" x="136"/>
        <item m="1" x="2754"/>
        <item m="1" x="3923"/>
        <item m="1" x="555"/>
        <item m="1" x="5571"/>
        <item m="1" x="406"/>
        <item m="1" x="1040"/>
        <item m="1" x="2030"/>
        <item m="1" x="6396"/>
        <item m="1" x="1950"/>
        <item m="1" x="7013"/>
        <item m="1" x="4865"/>
        <item m="1" x="615"/>
        <item m="1" x="84"/>
        <item m="1" x="504"/>
        <item m="1" x="5159"/>
        <item m="1" x="2091"/>
        <item m="1" x="2048"/>
        <item m="1" x="1724"/>
        <item m="1" x="519"/>
        <item m="1" x="783"/>
        <item m="1" x="127"/>
        <item m="1" x="6694"/>
        <item m="1" x="5553"/>
        <item m="1" x="4343"/>
        <item m="1" x="5361"/>
        <item m="1" x="4728"/>
        <item m="1" x="3099"/>
        <item m="1" x="6490"/>
        <item m="1" x="7210"/>
        <item m="1" x="6626"/>
        <item m="1" x="6128"/>
        <item m="1" x="4863"/>
        <item m="1" x="5385"/>
        <item m="1" x="4468"/>
        <item m="1" x="6536"/>
        <item m="1" x="6378"/>
        <item m="1" x="408"/>
        <item m="1" x="1543"/>
        <item m="1" x="6821"/>
        <item m="1" x="1112"/>
        <item m="1" x="6931"/>
        <item m="1" x="4693"/>
        <item m="1" x="6018"/>
        <item m="1" x="3330"/>
        <item m="1" x="2543"/>
        <item m="1" x="7043"/>
        <item m="1" x="1913"/>
        <item m="1" x="1319"/>
        <item m="1" x="1852"/>
        <item m="1" x="2337"/>
        <item m="1" x="5322"/>
        <item m="1" x="6308"/>
        <item m="1" x="6776"/>
        <item m="1" x="2575"/>
        <item m="1" x="2820"/>
        <item m="1" x="5675"/>
        <item m="1" x="2767"/>
        <item m="1" x="5326"/>
        <item m="1" x="7811"/>
        <item m="1" x="3558"/>
        <item m="1" x="4780"/>
        <item m="1" x="6914"/>
        <item m="1" x="154"/>
        <item m="1" x="299"/>
        <item m="1" x="4820"/>
        <item m="1" x="5548"/>
        <item m="1" x="3826"/>
        <item m="1" x="6388"/>
        <item m="1" x="4320"/>
        <item m="1" x="7931"/>
        <item m="1" x="1289"/>
        <item m="1" x="807"/>
        <item m="1" x="5715"/>
        <item m="1" x="2910"/>
        <item m="1" x="835"/>
        <item m="1" x="5896"/>
        <item m="1" x="5132"/>
        <item m="1" x="784"/>
        <item m="1" x="4539"/>
        <item m="1" x="7956"/>
        <item m="1" x="5718"/>
        <item m="1" x="5028"/>
        <item m="1" x="4241"/>
        <item m="1" x="2248"/>
        <item m="1" x="256"/>
        <item m="1" x="3894"/>
        <item m="1" x="6264"/>
        <item m="1" x="7312"/>
        <item m="1" x="1043"/>
        <item m="1" x="5695"/>
        <item m="1" x="5495"/>
        <item m="1" x="4873"/>
        <item m="1" x="7539"/>
        <item m="1" x="2991"/>
        <item m="1" x="2117"/>
        <item m="1" x="2267"/>
        <item m="1" x="3137"/>
        <item m="1" x="6386"/>
        <item m="1" x="4179"/>
        <item m="1" x="6929"/>
        <item m="1" x="4793"/>
        <item m="1" x="7344"/>
        <item m="1" x="4429"/>
        <item m="1" x="5578"/>
        <item m="1" x="5261"/>
        <item m="1" x="5121"/>
        <item m="1" x="3008"/>
        <item m="1" x="1837"/>
        <item m="1" x="1173"/>
        <item m="1" x="5656"/>
        <item m="1" x="5501"/>
        <item m="1" x="1297"/>
        <item m="1" x="3803"/>
        <item m="1" x="7493"/>
        <item m="1" x="3902"/>
        <item m="1" x="6334"/>
        <item m="1" x="3416"/>
        <item m="1" x="6765"/>
        <item m="1" x="6361"/>
        <item m="1" x="7980"/>
        <item m="1" x="6318"/>
        <item m="1" x="219"/>
        <item m="1" x="2426"/>
        <item m="1" x="713"/>
        <item m="1" x="3085"/>
        <item m="1" x="4060"/>
        <item m="1" x="1599"/>
        <item m="1" x="6665"/>
        <item m="1" x="6366"/>
        <item m="1" x="5966"/>
        <item m="1" x="344"/>
        <item m="1" x="4783"/>
        <item m="1" x="5339"/>
        <item m="1" x="2914"/>
        <item m="1" x="2787"/>
        <item m="1" x="7134"/>
        <item m="1" x="5090"/>
        <item m="1" x="6115"/>
        <item m="1" x="5859"/>
        <item m="1" x="5919"/>
        <item m="1" x="2364"/>
        <item m="1" x="1318"/>
        <item m="1" x="4840"/>
        <item m="1" x="3096"/>
        <item m="1" x="6539"/>
        <item m="1" x="6007"/>
        <item m="1" x="1194"/>
        <item m="1" x="4339"/>
        <item m="1" x="6450"/>
        <item m="1" x="6823"/>
        <item m="1" x="1383"/>
        <item m="1" x="5938"/>
        <item m="1" x="1172"/>
        <item m="1" x="3301"/>
        <item m="1" x="2370"/>
        <item m="1" x="3462"/>
        <item m="1" x="6058"/>
        <item m="1" x="2695"/>
        <item m="1" x="2522"/>
        <item m="1" x="6376"/>
        <item m="1" x="6998"/>
        <item m="1" x="5451"/>
        <item m="1" x="3184"/>
        <item m="1" x="3949"/>
        <item m="1" x="4233"/>
        <item m="1" x="7442"/>
        <item m="1" x="5064"/>
        <item m="1" x="7921"/>
        <item m="1" x="2691"/>
        <item m="1" x="1303"/>
        <item m="1" x="6790"/>
        <item m="1" x="4567"/>
        <item m="1" x="4571"/>
        <item m="1" x="5459"/>
        <item m="1" x="2485"/>
        <item m="1" x="3345"/>
        <item m="1" x="2303"/>
        <item m="1" x="1586"/>
        <item m="1" x="3483"/>
        <item m="1" x="7348"/>
        <item m="1" x="475"/>
        <item m="1" x="7721"/>
        <item m="1" x="5352"/>
        <item m="1" x="2801"/>
        <item m="1" x="7406"/>
        <item m="1" x="1781"/>
        <item m="1" x="2957"/>
        <item m="1" x="7638"/>
        <item m="1" x="3153"/>
        <item m="1" x="1675"/>
        <item m="1" x="7005"/>
        <item m="1" x="1044"/>
        <item m="1" x="1349"/>
        <item m="1" x="1073"/>
        <item m="1" x="1513"/>
        <item m="1" x="1207"/>
        <item m="1" x="2463"/>
        <item m="1" x="5751"/>
        <item m="1" x="4363"/>
        <item m="1" x="2871"/>
        <item m="1" x="7138"/>
        <item m="1" x="3512"/>
        <item m="1" x="2231"/>
        <item m="1" x="690"/>
        <item m="1" x="5569"/>
        <item m="1" x="4705"/>
        <item m="1" x="6143"/>
        <item m="1" x="339"/>
        <item m="1" x="7224"/>
        <item m="1" x="7407"/>
        <item m="1" x="2210"/>
        <item m="1" x="1340"/>
        <item m="1" x="7633"/>
        <item m="1" x="955"/>
        <item m="1" x="4597"/>
        <item m="1" x="2974"/>
        <item m="1" x="6877"/>
        <item m="1" x="4290"/>
        <item m="1" x="6228"/>
        <item m="1" x="2252"/>
        <item m="1" x="5652"/>
        <item m="1" x="3036"/>
        <item m="1" x="5280"/>
        <item m="1" x="6582"/>
        <item m="1" x="7244"/>
        <item m="1" x="6707"/>
        <item m="1" x="5842"/>
        <item m="1" x="2178"/>
        <item m="1" x="7750"/>
        <item m="1" x="2809"/>
        <item m="1" x="1429"/>
        <item m="1" x="3482"/>
        <item m="1" x="6960"/>
        <item m="1" x="2103"/>
        <item m="1" x="3111"/>
        <item m="1" x="2121"/>
        <item m="1" x="5841"/>
        <item m="1" x="467"/>
        <item m="1" x="6550"/>
        <item m="1" x="1161"/>
        <item m="1" x="1784"/>
        <item m="1" x="3899"/>
        <item m="1" x="833"/>
        <item m="1" x="3262"/>
        <item m="1" x="5379"/>
        <item m="1" x="2679"/>
        <item m="1" x="4977"/>
        <item m="1" x="631"/>
        <item m="1" x="1904"/>
        <item m="1" x="1816"/>
        <item m="1" x="7631"/>
        <item m="1" x="3516"/>
        <item m="1" x="3715"/>
        <item m="1" x="5642"/>
        <item m="1" x="5106"/>
        <item m="1" x="1106"/>
        <item m="1" x="70"/>
        <item m="1" x="1881"/>
        <item m="1" x="7991"/>
        <item m="1" x="3528"/>
        <item m="1" x="3877"/>
        <item m="1" x="2693"/>
        <item m="1" x="3327"/>
        <item m="1" x="3886"/>
        <item m="1" x="6753"/>
        <item m="1" x="2631"/>
        <item m="1" x="3094"/>
        <item m="1" x="1417"/>
        <item m="1" x="7909"/>
        <item m="1" x="3880"/>
        <item m="1" x="5076"/>
        <item m="1" x="323"/>
        <item m="1" x="644"/>
        <item m="1" x="7417"/>
        <item m="1" x="1939"/>
        <item m="1" x="2316"/>
        <item m="1" x="4160"/>
        <item m="1" x="7580"/>
        <item m="1" x="407"/>
        <item m="1" x="7176"/>
        <item m="1" x="6630"/>
        <item m="1" x="3553"/>
        <item m="1" x="7857"/>
        <item m="1" x="5021"/>
        <item m="1" x="7001"/>
        <item m="1" x="7234"/>
        <item m="1" x="1897"/>
        <item m="1" x="626"/>
        <item m="1" x="6574"/>
        <item m="1" x="1540"/>
        <item m="1" x="6441"/>
        <item m="1" x="3010"/>
        <item m="1" x="994"/>
        <item m="1" x="3200"/>
        <item m="1" x="5779"/>
        <item m="1" x="152"/>
        <item m="1" x="3962"/>
        <item m="1" x="5798"/>
        <item m="1" x="1218"/>
        <item m="1" x="7253"/>
        <item m="1" x="4971"/>
        <item m="1" x="1438"/>
        <item m="1" x="6356"/>
        <item m="1" x="2265"/>
        <item m="1" x="7922"/>
        <item m="1" x="1972"/>
        <item m="1" x="7062"/>
        <item m="1" x="3602"/>
        <item m="1" x="1524"/>
        <item m="1" x="533"/>
        <item m="1" x="5758"/>
        <item m="1" x="5974"/>
        <item m="1" x="3322"/>
        <item m="1" x="3372"/>
        <item m="1" x="4089"/>
        <item m="1" x="5737"/>
        <item m="1" x="831"/>
        <item m="1" x="5043"/>
        <item m="1" x="1527"/>
        <item m="1" x="7151"/>
        <item m="1" x="268"/>
        <item m="1" x="3934"/>
        <item m="1" x="2465"/>
        <item m="1" x="887"/>
        <item m="1" x="1548"/>
        <item m="1" x="2376"/>
        <item m="1" x="4789"/>
        <item m="1" x="3690"/>
        <item m="1" x="6262"/>
        <item m="1" x="4018"/>
        <item m="1" x="5088"/>
        <item m="1" x="2372"/>
        <item m="1" x="6679"/>
        <item m="1" x="6613"/>
        <item m="1" x="6034"/>
        <item m="1" x="5589"/>
        <item m="1" x="4260"/>
        <item m="1" x="3621"/>
        <item m="1" x="1091"/>
        <item m="1" x="3518"/>
        <item m="1" x="4931"/>
        <item m="1" x="6153"/>
        <item m="1" x="5608"/>
        <item m="1" x="482"/>
        <item m="1" x="4965"/>
        <item m="1" x="171"/>
        <item m="1" x="888"/>
        <item m="1" x="2494"/>
        <item m="1" x="2305"/>
        <item m="1" x="7806"/>
        <item m="1" x="6504"/>
        <item m="1" x="2887"/>
        <item m="1" x="2998"/>
        <item m="1" x="6166"/>
        <item m="1" x="4594"/>
        <item m="1" x="3559"/>
        <item m="1" x="4941"/>
        <item m="1" x="3490"/>
        <item m="1" x="2598"/>
        <item m="1" x="3928"/>
        <item m="1" x="7595"/>
        <item m="1" x="5444"/>
        <item m="1" x="1609"/>
        <item m="1" x="5335"/>
        <item m="1" x="7197"/>
        <item m="1" x="2389"/>
        <item m="1" x="5241"/>
        <item m="1" x="157"/>
        <item m="1" x="1015"/>
        <item m="1" x="1610"/>
        <item m="1" x="2992"/>
        <item m="1" x="2812"/>
        <item m="1" x="2495"/>
        <item m="1" x="1728"/>
        <item m="1" x="5017"/>
        <item m="1" x="451"/>
        <item m="1" x="7223"/>
        <item m="1" x="4532"/>
        <item m="1" x="3013"/>
        <item m="1" x="858"/>
        <item m="1" x="7132"/>
        <item m="1" x="2044"/>
        <item m="1" x="6851"/>
        <item m="1" x="2354"/>
        <item m="1" x="5708"/>
        <item m="1" x="3196"/>
        <item m="1" x="2478"/>
        <item m="1" x="5800"/>
        <item m="1" x="6428"/>
        <item m="1" x="3365"/>
        <item m="1" x="295"/>
        <item m="1" x="5080"/>
        <item m="1" x="4708"/>
        <item m="1" x="3595"/>
        <item m="1" x="4722"/>
        <item m="1" x="1203"/>
        <item m="1" x="5595"/>
        <item m="1" x="7306"/>
        <item m="1" x="7116"/>
        <item m="1" x="5592"/>
        <item m="1" x="495"/>
        <item m="1" x="2538"/>
        <item m="1" x="6964"/>
        <item m="1" x="2382"/>
        <item m="1" x="4586"/>
        <item m="1" x="4872"/>
        <item m="1" x="4791"/>
        <item m="1" x="5145"/>
        <item m="1" x="3323"/>
        <item m="1" x="7383"/>
        <item m="1" x="7875"/>
        <item m="1" x="6576"/>
        <item m="1" x="812"/>
        <item m="1" x="7203"/>
        <item m="1" x="7752"/>
        <item m="1" x="76"/>
        <item m="1" x="7658"/>
        <item m="1" x="7882"/>
        <item m="1" x="6938"/>
        <item m="1" x="3994"/>
        <item m="1" x="5527"/>
        <item m="1" x="7409"/>
        <item m="1" x="4622"/>
        <item m="1" x="3176"/>
        <item m="1" x="460"/>
        <item m="1" x="7476"/>
        <item m="1" x="294"/>
        <item m="1" x="6015"/>
        <item m="1" x="1221"/>
        <item m="1" x="1081"/>
        <item m="1" x="4806"/>
        <item m="1" x="989"/>
        <item m="1" x="494"/>
        <item m="1" x="4180"/>
        <item m="1" x="2995"/>
        <item m="1" x="3366"/>
        <item m="1" x="4646"/>
        <item m="1" x="1230"/>
        <item m="1" x="1824"/>
        <item m="1" x="6470"/>
        <item m="1" x="6941"/>
        <item m="1" x="7755"/>
        <item m="1" x="2192"/>
        <item m="1" x="1407"/>
        <item m="1" x="1273"/>
        <item m="1" x="2462"/>
        <item m="1" x="1765"/>
        <item m="1" x="7378"/>
        <item m="1" x="1763"/>
        <item m="1" x="1443"/>
        <item m="1" x="6171"/>
        <item m="1" x="5602"/>
        <item m="1" x="229"/>
        <item m="1" x="4415"/>
        <item m="1" x="459"/>
        <item m="1" x="4215"/>
        <item m="1" x="7307"/>
        <item m="1" x="3165"/>
        <item m="1" x="3598"/>
        <item m="1" x="5318"/>
        <item m="1" x="685"/>
        <item m="1" x="1597"/>
        <item m="1" x="3119"/>
        <item m="1" x="3259"/>
        <item m="1" x="2827"/>
        <item m="1" x="6530"/>
        <item m="1" x="1398"/>
        <item m="1" x="5796"/>
        <item m="1" x="1516"/>
        <item m="1" x="2552"/>
        <item m="1" x="5849"/>
        <item m="1" x="6206"/>
        <item m="1" x="6610"/>
        <item m="1" x="6537"/>
        <item m="1" x="4681"/>
        <item m="1" x="2583"/>
        <item m="1" x="2189"/>
        <item m="1" x="6085"/>
        <item m="1" x="2692"/>
        <item m="1" x="4035"/>
        <item m="1" x="266"/>
        <item m="1" x="1667"/>
        <item m="1" x="7549"/>
        <item m="1" x="7747"/>
        <item m="1" x="2637"/>
        <item m="1" x="1269"/>
        <item m="1" x="1666"/>
        <item m="1" x="5175"/>
        <item m="1" x="7618"/>
        <item m="1" x="5325"/>
        <item m="1" x="3400"/>
        <item m="1" x="877"/>
        <item m="1" x="6988"/>
        <item m="1" x="7085"/>
        <item m="1" x="3383"/>
        <item m="1" x="292"/>
        <item m="1" x="7935"/>
        <item m="1" x="5609"/>
        <item m="1" x="2833"/>
        <item m="1" x="4424"/>
        <item m="1" x="5209"/>
        <item m="1" x="1481"/>
        <item m="1" x="1581"/>
        <item m="1" x="6180"/>
        <item m="1" x="4642"/>
        <item m="1" x="5058"/>
        <item m="1" x="5133"/>
        <item m="1" x="2355"/>
        <item m="1" x="6688"/>
        <item m="1" x="5060"/>
        <item m="1" x="6583"/>
        <item m="1" x="7866"/>
        <item m="1" x="5376"/>
        <item m="1" x="7569"/>
        <item m="1" x="6286"/>
        <item m="1" x="5180"/>
        <item m="1" x="6234"/>
        <item m="1" x="4606"/>
        <item m="1" x="5500"/>
        <item m="1" x="7944"/>
        <item m="1" x="1980"/>
        <item m="1" x="1397"/>
        <item m="1" x="4627"/>
        <item m="1" x="1426"/>
        <item m="1" x="1960"/>
        <item m="1" x="2503"/>
        <item m="1" x="2865"/>
        <item m="1" x="5218"/>
        <item m="1" x="563"/>
        <item m="1" x="7357"/>
        <item m="1" x="4786"/>
        <item m="1" x="7149"/>
        <item m="1" x="4142"/>
        <item m="1" x="4583"/>
        <item m="1" x="1041"/>
        <item m="1" x="3922"/>
        <item m="1" x="3622"/>
        <item m="1" x="7518"/>
        <item m="1" x="5887"/>
        <item m="1" x="6532"/>
        <item m="1" x="2410"/>
        <item m="1" x="130"/>
        <item m="1" x="1906"/>
        <item m="1" x="7808"/>
        <item m="1" x="7735"/>
        <item m="1" x="708"/>
        <item m="1" x="4538"/>
        <item m="1" x="4223"/>
        <item m="1" x="1350"/>
        <item m="1" x="6594"/>
        <item m="1" x="532"/>
        <item m="1" x="1998"/>
        <item m="1" x="3944"/>
        <item m="1" x="4868"/>
        <item m="1" x="1871"/>
        <item m="1" x="2061"/>
        <item m="1" x="2447"/>
        <item m="1" x="5252"/>
        <item m="1" x="2853"/>
        <item m="1" x="6838"/>
        <item m="1" x="4548"/>
        <item m="1" x="3079"/>
        <item m="1" x="5225"/>
        <item m="1" x="6456"/>
        <item m="1" x="2956"/>
        <item m="1" x="3926"/>
        <item m="1" x="4176"/>
        <item m="1" x="3837"/>
        <item m="1" x="3175"/>
        <item m="1" x="7858"/>
        <item m="1" x="2222"/>
        <item m="1" x="5967"/>
        <item m="1" x="3741"/>
        <item m="1" x="6297"/>
        <item m="1" x="5942"/>
        <item m="1" x="3764"/>
        <item m="1" x="2785"/>
        <item m="1" x="1937"/>
        <item m="1" x="698"/>
        <item m="1" x="4167"/>
        <item m="1" x="2345"/>
        <item m="1" x="2228"/>
        <item m="1" x="4093"/>
        <item m="1" x="3543"/>
        <item m="1" x="7742"/>
        <item m="1" x="3815"/>
        <item m="1" x="282"/>
        <item m="1" x="4562"/>
        <item m="1" x="6884"/>
        <item m="1" x="7567"/>
        <item m="1" x="4920"/>
        <item m="1" x="3051"/>
        <item m="1" x="5085"/>
        <item m="1" x="5515"/>
        <item m="1" x="6799"/>
        <item m="1" x="5387"/>
        <item m="1" x="2402"/>
        <item m="1" x="5698"/>
        <item m="1" x="1425"/>
        <item m="1" x="2916"/>
        <item m="1" x="2344"/>
        <item m="1" x="196"/>
        <item m="1" x="811"/>
        <item m="1" x="2936"/>
        <item m="1" x="5432"/>
        <item m="1" x="1465"/>
        <item m="1" x="1196"/>
        <item m="1" x="4372"/>
        <item m="1" x="4526"/>
        <item m="1" x="3823"/>
        <item m="1" x="6572"/>
        <item m="1" x="5848"/>
        <item m="1" x="6515"/>
        <item m="1" x="2944"/>
        <item m="1" x="5014"/>
        <item m="1" x="1648"/>
        <item m="1" x="7004"/>
        <item m="1" x="2783"/>
        <item m="1" x="2638"/>
        <item m="1" x="405"/>
        <item m="1" x="1278"/>
        <item m="1" x="5760"/>
        <item m="1" x="2786"/>
        <item m="1" x="1902"/>
        <item m="1" x="2943"/>
        <item m="1" x="7971"/>
        <item m="1" x="4390"/>
        <item m="1" x="5026"/>
        <item m="1" x="4019"/>
        <item m="1" x="7904"/>
        <item m="1" x="4509"/>
        <item m="1" x="1894"/>
        <item m="1" x="3336"/>
        <item m="1" x="2978"/>
        <item m="1" x="3092"/>
        <item m="1" x="4942"/>
        <item m="1" x="2141"/>
        <item m="1" x="5305"/>
        <item m="1" x="684"/>
        <item m="1" x="6021"/>
        <item m="1" x="5287"/>
        <item m="1" x="2120"/>
        <item m="1" x="5033"/>
        <item m="1" x="4133"/>
        <item m="1" x="7068"/>
        <item m="1" x="7090"/>
        <item m="1" x="3342"/>
        <item m="1" x="5262"/>
        <item m="1" x="95"/>
        <item m="1" x="2229"/>
        <item m="1" x="6840"/>
        <item m="1" x="2381"/>
        <item m="1" x="4246"/>
        <item m="1" x="1108"/>
        <item m="1" x="3848"/>
        <item m="1" x="5725"/>
        <item m="1" x="2746"/>
        <item m="1" x="7881"/>
        <item m="1" x="7408"/>
        <item m="1" x="7547"/>
        <item m="1" x="7893"/>
        <item m="1" x="6969"/>
        <item m="1" x="5384"/>
        <item m="1" x="3398"/>
        <item m="1" x="5468"/>
        <item m="1" x="5693"/>
        <item m="1" x="3816"/>
        <item m="1" x="7420"/>
        <item m="1" x="3114"/>
        <item m="1" x="2085"/>
        <item m="1" x="3761"/>
        <item m="1" x="1257"/>
        <item m="1" x="5201"/>
        <item m="1" x="616"/>
        <item m="1" x="5863"/>
        <item m="1" x="5228"/>
        <item m="1" x="457"/>
        <item m="1" x="5952"/>
        <item m="1" x="6420"/>
        <item m="1" x="4475"/>
        <item m="1" x="5034"/>
        <item m="1" x="5543"/>
        <item m="1" x="6987"/>
        <item m="1" x="1994"/>
        <item m="1" x="6190"/>
        <item m="1" x="3046"/>
        <item m="1" x="3995"/>
        <item m="1" x="5634"/>
        <item m="1" x="4952"/>
        <item m="1" x="5954"/>
        <item m="1" x="3441"/>
        <item m="1" x="6970"/>
        <item m="1" x="2515"/>
        <item m="1" x="4356"/>
        <item m="1" x="6199"/>
        <item m="1" x="4954"/>
        <item m="1" x="5567"/>
        <item m="1" x="456"/>
        <item m="1" x="7614"/>
        <item m="1" x="5736"/>
        <item m="1" x="1494"/>
        <item m="1" x="7797"/>
        <item m="1" x="743"/>
        <item m="1" x="5256"/>
        <item m="1" x="3776"/>
        <item m="1" x="520"/>
        <item m="1" x="7613"/>
        <item m="1" x="6222"/>
        <item m="1" x="3478"/>
        <item m="1" x="2446"/>
        <item m="1" x="6493"/>
        <item m="1" x="1484"/>
        <item m="1" x="1496"/>
        <item m="1" x="1585"/>
        <item m="1" x="5716"/>
        <item m="1" x="5947"/>
        <item m="1" x="5679"/>
        <item m="1" x="4701"/>
        <item m="1" x="6311"/>
        <item m="1" x="4749"/>
        <item m="1" x="2204"/>
        <item m="1" x="5871"/>
        <item m="1" x="6824"/>
        <item m="1" x="6928"/>
        <item m="1" x="6927"/>
        <item m="1" x="4130"/>
        <item m="1" x="7558"/>
        <item m="1" x="2989"/>
        <item m="1" x="7578"/>
        <item m="1" x="6650"/>
        <item m="1" x="7457"/>
        <item m="1" x="2419"/>
        <item m="1" x="700"/>
        <item m="1" x="693"/>
        <item m="1" x="3466"/>
        <item m="1" x="430"/>
        <item m="1" x="7870"/>
        <item m="1" x="728"/>
        <item m="1" x="6985"/>
        <item m="1" x="265"/>
        <item m="1" x="7238"/>
        <item m="1" x="7848"/>
        <item m="1" x="1121"/>
        <item m="1" x="5522"/>
        <item m="1" x="853"/>
        <item m="1" x="6721"/>
        <item m="1" x="5296"/>
        <item m="1" x="447"/>
        <item m="1" x="2296"/>
        <item m="1" x="5720"/>
        <item m="1" x="2765"/>
        <item m="1" x="3713"/>
        <item m="1" x="1942"/>
        <item m="1" x="5227"/>
        <item m="1" x="4967"/>
        <item m="1" x="393"/>
        <item m="1" x="2694"/>
        <item m="1" x="7107"/>
        <item m="1" x="5217"/>
        <item m="1" x="2900"/>
        <item m="1" x="4210"/>
        <item m="1" x="2160"/>
        <item m="1" x="6822"/>
        <item m="1" x="4455"/>
        <item m="1" x="5093"/>
        <item m="1" x="4880"/>
        <item m="1" x="440"/>
        <item m="1" x="3896"/>
        <item m="1" x="4129"/>
        <item m="1" x="6624"/>
        <item m="1" x="5535"/>
        <item m="1" x="4463"/>
        <item m="1" x="7060"/>
        <item m="1" x="6104"/>
        <item m="1" x="7895"/>
        <item m="1" x="2451"/>
        <item m="1" x="5674"/>
        <item m="1" x="1924"/>
        <item m="1" x="4851"/>
        <item m="1" x="3737"/>
        <item m="1" x="6751"/>
        <item m="1" x="7432"/>
        <item m="1" x="7593"/>
        <item m="1" x="6486"/>
        <item m="1" x="193"/>
        <item m="1" x="6475"/>
        <item m="1" x="3578"/>
        <item m="1" x="4933"/>
        <item m="1" x="468"/>
        <item m="1" x="474"/>
        <item m="1" x="2403"/>
        <item m="1" x="2942"/>
        <item m="1" x="715"/>
        <item m="1" x="5404"/>
        <item m="1" x="5181"/>
        <item m="1" x="3612"/>
        <item m="1" x="2634"/>
        <item m="1" x="992"/>
        <item m="1" x="437"/>
        <item m="1" x="749"/>
        <item m="1" x="716"/>
        <item m="1" x="4563"/>
        <item m="1" x="6703"/>
        <item m="1" x="5774"/>
        <item m="1" x="2090"/>
        <item m="1" x="4256"/>
        <item m="1" x="2461"/>
        <item m="1" x="3643"/>
        <item m="1" x="799"/>
        <item m="1" x="7583"/>
        <item m="1" x="6469"/>
        <item m="1" x="7279"/>
        <item m="1" x="1951"/>
        <item m="1" x="4173"/>
        <item m="1" x="6524"/>
        <item m="1" x="1313"/>
        <item m="1" x="3704"/>
        <item m="1" x="6035"/>
        <item m="1" x="3090"/>
        <item m="1" x="111"/>
        <item m="1" x="959"/>
        <item m="1" x="6473"/>
        <item m="1" x="6272"/>
        <item m="1" x="6647"/>
        <item m="1" x="5366"/>
        <item m="1" x="281"/>
        <item m="1" x="3130"/>
        <item m="1" x="3631"/>
        <item m="1" x="3251"/>
        <item m="1" x="2442"/>
        <item m="1" x="5899"/>
        <item m="1" x="2081"/>
        <item m="1" x="6224"/>
        <item m="1" x="198"/>
        <item m="1" x="1783"/>
        <item m="1" x="1526"/>
        <item m="1" x="114"/>
        <item m="1" x="6392"/>
        <item m="1" x="3121"/>
        <item m="1" x="5142"/>
        <item m="1" x="725"/>
        <item m="1" x="7376"/>
        <item m="1" x="5536"/>
        <item m="1" x="3707"/>
        <item m="1" x="7371"/>
        <item m="1" x="6020"/>
        <item m="1" x="7023"/>
        <item m="1" x="3261"/>
        <item m="1" x="7458"/>
        <item m="1" x="6546"/>
        <item m="1" x="4596"/>
        <item m="1" x="1347"/>
        <item m="1" x="2177"/>
        <item m="1" x="1665"/>
        <item m="1" x="1447"/>
        <item m="1" x="7159"/>
        <item m="1" x="2319"/>
        <item m="1" x="6156"/>
        <item m="1" x="4027"/>
        <item m="1" x="2653"/>
        <item m="1" x="4352"/>
        <item m="1" x="4380"/>
        <item m="1" x="2269"/>
        <item m="1" x="6266"/>
        <item m="1" x="3131"/>
        <item m="1" x="3455"/>
        <item m="1" x="5171"/>
        <item m="1" x="7047"/>
        <item m="1" x="1401"/>
        <item m="1" x="1722"/>
        <item m="1" x="445"/>
        <item m="1" x="288"/>
        <item m="1" x="3782"/>
        <item m="1" x="2951"/>
        <item m="1" x="6196"/>
        <item m="1" x="2371"/>
        <item m="1" x="2492"/>
        <item m="1" x="5024"/>
        <item m="1" x="2803"/>
        <item m="1" x="5655"/>
        <item m="1" x="4076"/>
        <item m="1" x="6644"/>
        <item m="1" x="1178"/>
        <item m="1" x="542"/>
        <item m="1" x="3426"/>
        <item m="1" x="1388"/>
        <item m="1" x="7568"/>
        <item m="1" x="1109"/>
        <item m="1" x="3653"/>
        <item m="1" x="5154"/>
        <item m="1" x="2729"/>
        <item m="1" x="3060"/>
        <item m="1" x="120"/>
        <item m="1" x="1619"/>
        <item m="1" x="1529"/>
        <item m="1" x="2006"/>
        <item m="1" x="7449"/>
        <item m="1" x="5555"/>
        <item m="1" x="3249"/>
        <item m="1" x="415"/>
        <item m="1" x="4003"/>
        <item m="1" x="5826"/>
        <item m="1" x="4221"/>
        <item m="1" x="6432"/>
        <item m="1" x="3932"/>
        <item m="1" x="6091"/>
        <item m="1" x="2565"/>
        <item m="1" x="7525"/>
        <item m="1" x="4546"/>
        <item m="1" x="7809"/>
        <item m="1" x="1726"/>
        <item m="1" x="423"/>
        <item m="1" x="3437"/>
        <item m="1" x="4283"/>
        <item m="1" x="4772"/>
        <item m="1" x="2980"/>
        <item m="1" x="327"/>
        <item m="1" x="7813"/>
        <item m="1" x="1865"/>
        <item m="1" x="7317"/>
        <item m="1" x="3190"/>
        <item m="1" x="1681"/>
        <item m="1" x="1766"/>
        <item m="1" x="4218"/>
        <item m="1" x="3961"/>
        <item m="1" x="5494"/>
        <item m="1" x="4910"/>
        <item m="1" x="2889"/>
        <item m="1" x="2808"/>
        <item m="1" x="536"/>
        <item m="1" x="5431"/>
        <item m="1" x="7759"/>
        <item m="1" x="1510"/>
        <item m="1" x="656"/>
        <item m="1" x="6958"/>
        <item m="1" x="6178"/>
        <item m="1" x="5593"/>
        <item m="1" x="1149"/>
        <item m="1" x="6158"/>
        <item m="1" x="881"/>
        <item m="1" x="3781"/>
        <item m="1" x="2468"/>
        <item m="1" x="6169"/>
        <item m="1" x="2425"/>
        <item m="1" x="275"/>
        <item m="1" x="1612"/>
        <item m="1" x="7050"/>
        <item m="1" x="7266"/>
        <item m="1" x="6435"/>
        <item m="1" x="4501"/>
        <item m="1" x="4072"/>
        <item m="1" x="372"/>
        <item m="1" x="3719"/>
        <item m="1" x="4878"/>
        <item m="1" x="3093"/>
        <item m="1" x="1399"/>
        <item m="1" x="3814"/>
        <item m="1" x="993"/>
        <item m="1" x="3503"/>
        <item m="1" x="705"/>
        <item m="1" x="2268"/>
        <item m="1" x="6084"/>
        <item m="1" x="2487"/>
        <item m="1" x="7474"/>
        <item m="1" x="6395"/>
        <item m="1" x="2665"/>
        <item m="1" x="5485"/>
        <item m="1" x="7016"/>
        <item m="1" x="3929"/>
        <item m="1" x="3245"/>
        <item m="1" x="5516"/>
        <item m="1" x="6581"/>
        <item m="1" x="1445"/>
        <item m="1" x="919"/>
        <item m="1" x="727"/>
        <item m="1" x="1697"/>
        <item m="1" x="2907"/>
        <item m="1" x="2162"/>
        <item m="1" x="7701"/>
        <item m="1" x="5638"/>
        <item m="1" x="667"/>
        <item m="1" x="5971"/>
        <item m="1" x="6603"/>
        <item m="1" x="6986"/>
        <item m="1" x="1071"/>
        <item m="1" x="4447"/>
        <item m="1" x="4511"/>
        <item m="1" x="873"/>
        <item m="1" x="2043"/>
        <item m="1" x="1808"/>
        <item m="1" x="7346"/>
        <item m="1" x="5851"/>
        <item m="1" x="6090"/>
        <item m="1" x="1457"/>
        <item m="1" x="6520"/>
        <item m="1" x="3646"/>
        <item m="1" x="1321"/>
        <item m="1" x="4919"/>
        <item m="1" x="6101"/>
        <item m="1" x="7204"/>
        <item m="1" x="2585"/>
        <item m="1" x="90"/>
        <item m="1" x="4947"/>
        <item m="1" x="1768"/>
        <item m="1" x="5817"/>
        <item m="1" x="3892"/>
        <item m="1" x="3811"/>
        <item m="1" x="6261"/>
        <item m="1" x="3610"/>
        <item m="1" x="4098"/>
        <item m="1" x="1274"/>
        <item m="1" x="2834"/>
        <item m="1" x="2776"/>
        <item m="1" x="2947"/>
        <item m="1" x="385"/>
        <item m="1" x="6113"/>
        <item m="1" x="2340"/>
        <item m="1" x="3147"/>
        <item m="1" x="872"/>
        <item m="1" x="1366"/>
        <item m="1" x="7056"/>
        <item m="1" x="6585"/>
        <item m="1" x="1825"/>
        <item m="1" x="918"/>
        <item m="1" x="506"/>
        <item m="1" x="3604"/>
        <item m="1" x="7064"/>
        <item m="1" x="6060"/>
        <item m="1" x="7694"/>
        <item m="1" x="7835"/>
        <item m="1" x="3642"/>
        <item m="1" x="5378"/>
        <item m="1" x="472"/>
        <item m="1" x="3480"/>
        <item m="1" x="4670"/>
        <item m="1" x="6690"/>
        <item m="1" x="5554"/>
        <item m="1" x="3163"/>
        <item m="1" x="657"/>
        <item m="1" x="5070"/>
        <item m="1" x="1204"/>
        <item m="1" x="7933"/>
        <item m="1" x="1810"/>
        <item m="1" x="1050"/>
        <item m="1" x="1316"/>
        <item m="1" x="6609"/>
        <item m="1" x="6936"/>
        <item m="1" x="1210"/>
        <item m="1" x="3287"/>
        <item m="1" x="6793"/>
        <item m="1" x="3306"/>
        <item m="1" x="6961"/>
        <item m="1" x="5374"/>
        <item m="1" x="1677"/>
        <item m="1" x="7321"/>
        <item m="1" x="1324"/>
        <item m="1" x="1917"/>
        <item m="1" x="296"/>
        <item m="1" x="210"/>
        <item m="1" x="2899"/>
        <item m="1" x="316"/>
        <item m="1" x="790"/>
        <item m="1" x="600"/>
        <item m="1" x="6189"/>
        <item m="1" x="4384"/>
        <item m="1" x="5264"/>
        <item m="1" x="5781"/>
        <item m="1" x="7652"/>
        <item m="1" x="413"/>
        <item m="1" x="3291"/>
        <item m="1" x="2539"/>
        <item m="1" x="3002"/>
        <item m="1" x="5780"/>
        <item m="1" x="1645"/>
        <item m="1" x="209"/>
        <item m="1" x="984"/>
        <item m="1" x="7919"/>
        <item m="1" x="6336"/>
        <item m="1" x="7625"/>
        <item m="1" x="7304"/>
        <item m="1" x="5293"/>
        <item m="1" x="7717"/>
        <item m="1" x="409"/>
        <item m="1" x="7849"/>
        <item m="1" x="3539"/>
        <item m="1" x="7716"/>
        <item m="1" x="4523"/>
        <item m="1" x="4288"/>
        <item m="1" x="7332"/>
        <item m="1" x="4303"/>
        <item m="1" x="1907"/>
        <item m="1" x="4885"/>
        <item m="1" x="598"/>
        <item m="1" x="5268"/>
        <item m="1" x="2113"/>
        <item m="1" x="3321"/>
        <item m="1" x="4987"/>
        <item m="1" x="2562"/>
        <item m="1" x="7416"/>
        <item m="1" x="6235"/>
        <item m="1" x="2137"/>
        <item m="1" x="2280"/>
        <item m="1" x="7540"/>
        <item m="1" x="6558"/>
        <item m="1" x="5747"/>
        <item m="1" x="3091"/>
        <item m="1" x="2828"/>
        <item m="1" x="3450"/>
        <item m="1" x="5226"/>
        <item m="1" x="1255"/>
        <item m="1" x="7286"/>
        <item m="1" x="7481"/>
        <item m="1" x="6859"/>
        <item m="1" x="4611"/>
        <item m="1" x="525"/>
        <item m="1" x="446"/>
        <item m="1" x="4476"/>
        <item m="1" x="2709"/>
        <item m="1" x="6427"/>
        <item m="1" x="6072"/>
        <item m="1" x="4099"/>
        <item m="1" x="6500"/>
        <item m="1" x="1854"/>
        <item m="1" x="7684"/>
        <item m="1" x="2544"/>
        <item m="1" x="5427"/>
        <item m="1" x="7263"/>
        <item m="1" x="3526"/>
        <item m="1" x="7435"/>
        <item m="1" x="5709"/>
        <item m="1" x="6487"/>
        <item m="1" x="1839"/>
        <item m="1" x="6385"/>
        <item m="1" x="6204"/>
        <item m="1" x="6210"/>
        <item m="1" x="717"/>
        <item m="1" x="7499"/>
        <item m="1" x="6654"/>
        <item m="1" x="4074"/>
        <item m="1" x="7674"/>
        <item m="1" x="6800"/>
        <item m="1" x="3112"/>
        <item m="1" x="6251"/>
        <item m="1" x="2840"/>
        <item m="1" x="3351"/>
        <item m="1" x="4774"/>
        <item m="1" x="3687"/>
        <item m="1" x="6438"/>
        <item m="1" x="5959"/>
        <item m="1" x="3638"/>
        <item m="1" x="2159"/>
        <item m="1" x="3594"/>
        <item m="1" x="5763"/>
        <item m="1" x="2795"/>
        <item m="1" x="842"/>
        <item m="1" x="5816"/>
        <item m="1" x="3074"/>
        <item m="1" x="5082"/>
        <item m="1" x="587"/>
        <item m="1" x="1718"/>
        <item m="1" x="297"/>
        <item m="1" x="7732"/>
        <item m="1" x="4768"/>
        <item m="1" x="2649"/>
        <item m="1" x="3053"/>
        <item m="1" x="5071"/>
        <item m="1" x="1651"/>
        <item m="1" x="5140"/>
        <item m="1" x="4528"/>
        <item m="1" x="1705"/>
        <item m="1" x="7022"/>
        <item m="1" x="2971"/>
        <item m="1" x="6639"/>
        <item m="1" x="6711"/>
        <item m="1" x="754"/>
        <item m="1" x="954"/>
        <item m="1" x="2930"/>
        <item m="1" x="432"/>
        <item m="1" x="305"/>
        <item m="1" x="6358"/>
        <item m="1" x="4254"/>
        <item m="1" x="418"/>
        <item m="1" x="5254"/>
        <item m="1" x="3072"/>
        <item m="1" x="4388"/>
        <item m="1" x="5001"/>
        <item m="1" x="3592"/>
        <item m="1" x="3864"/>
        <item m="1" x="821"/>
        <item m="1" x="6934"/>
        <item m="1" x="2481"/>
        <item m="1" x="7647"/>
        <item m="1" x="4316"/>
        <item m="1" x="5211"/>
        <item m="1" x="2073"/>
        <item m="1" x="1264"/>
        <item m="1" x="633"/>
        <item m="1" x="4916"/>
        <item m="1" x="3225"/>
        <item m="1" x="7148"/>
        <item m="1" x="6810"/>
        <item m="1" x="6906"/>
        <item m="1" x="2815"/>
        <item m="1" x="4733"/>
        <item m="1" x="2661"/>
        <item m="1" x="752"/>
        <item m="1" x="6231"/>
        <item m="1" x="5673"/>
        <item m="1" x="735"/>
        <item m="1" x="4626"/>
        <item m="1" x="844"/>
        <item m="1" x="3467"/>
        <item m="1" x="3915"/>
        <item m="1" x="1801"/>
        <item m="1" x="999"/>
        <item m="1" x="101"/>
        <item m="1" x="4816"/>
        <item m="1" x="6172"/>
        <item m="1" x="5911"/>
        <item m="1" x="5542"/>
        <item m="1" x="1882"/>
        <item m="1" x="792"/>
        <item m="1" x="6176"/>
        <item m="1" x="6437"/>
        <item m="1" x="1754"/>
        <item m="1" x="1833"/>
        <item m="1" x="512"/>
        <item m="1" x="2659"/>
        <item m="1" x="2476"/>
        <item m="1" x="1969"/>
        <item m="1" x="2023"/>
        <item m="1" x="6724"/>
        <item m="1" x="1534"/>
        <item m="1" x="4387"/>
        <item m="1" x="4619"/>
        <item m="1" x="4108"/>
        <item m="1" x="4643"/>
        <item m="1" x="5613"/>
        <item m="1" x="227"/>
        <item m="1" x="3052"/>
        <item m="1" x="4216"/>
        <item m="1" x="4769"/>
        <item m="1" x="4092"/>
        <item m="1" x="6812"/>
        <item m="1" x="2045"/>
        <item m="1" x="1323"/>
        <item m="1" x="5488"/>
        <item m="1" x="4875"/>
        <item m="1" x="7163"/>
        <item m="1" x="3275"/>
        <item m="1" x="4717"/>
        <item m="1" x="1796"/>
        <item m="1" x="93"/>
        <item m="1" x="2293"/>
        <item m="1" x="6050"/>
        <item m="1" x="1018"/>
        <item m="1" x="4713"/>
        <item m="1" x="1163"/>
        <item m="1" x="3447"/>
        <item m="1" x="2014"/>
        <item m="1" x="5684"/>
        <item m="1" x="232"/>
        <item m="1" x="6017"/>
        <item m="1" x="815"/>
        <item m="1" x="6600"/>
        <item m="1" x="2961"/>
        <item m="1" x="1024"/>
        <item m="1" x="666"/>
        <item m="1" x="3810"/>
        <item m="1" x="6384"/>
        <item m="1" x="2379"/>
        <item m="1" x="977"/>
        <item m="1" x="4329"/>
        <item m="1" x="5465"/>
        <item m="1" x="7035"/>
        <item m="1" x="876"/>
        <item m="1" x="6377"/>
        <item m="1" x="3237"/>
        <item m="1" x="1545"/>
        <item m="1" x="973"/>
        <item m="1" x="5464"/>
        <item m="1" x="3167"/>
        <item m="1" x="5364"/>
        <item m="1" x="4419"/>
        <item m="1" x="1712"/>
        <item m="1" x="5316"/>
        <item m="1" x="1140"/>
        <item m="1" x="7350"/>
        <item m="1" x="185"/>
        <item m="1" x="5629"/>
        <item m="1" x="1370"/>
        <item m="1" x="5260"/>
        <item m="1" x="6813"/>
        <item m="1" x="1842"/>
        <item m="1" x="998"/>
        <item m="1" x="3215"/>
        <item m="1" x="6733"/>
        <item m="1" x="7939"/>
        <item m="1" x="4332"/>
        <item m="1" x="2132"/>
        <item m="1" x="804"/>
        <item m="1" x="3891"/>
        <item m="1" x="1698"/>
        <item m="1" x="6320"/>
        <item m="1" x="5598"/>
        <item m="1" x="1021"/>
        <item m="1" x="1176"/>
        <item m="1" x="3134"/>
        <item m="1" x="5621"/>
        <item m="1" x="3382"/>
        <item m="1" x="4081"/>
        <item m="1" x="3913"/>
        <item m="1" x="4781"/>
        <item m="1" x="3721"/>
        <item m="1" x="5018"/>
        <item m="1" x="125"/>
        <item m="1" x="2698"/>
        <item m="1" x="2826"/>
        <item m="1" x="6391"/>
        <item m="1" x="6677"/>
        <item m="1" x="3747"/>
        <item m="1" x="2188"/>
        <item m="1" x="4799"/>
        <item m="1" x="592"/>
        <item m="1" x="4048"/>
        <item m="1" x="620"/>
        <item m="1" x="6598"/>
        <item m="1" x="4703"/>
        <item m="1" x="7302"/>
        <item m="1" x="1198"/>
        <item m="1" x="6455"/>
        <item m="1" x="2186"/>
        <item m="1" x="7029"/>
        <item m="1" x="6521"/>
        <item m="1" x="7839"/>
        <item m="1" x="6933"/>
        <item m="1" x="3765"/>
        <item m="1" x="6787"/>
        <item m="1" x="6477"/>
        <item m="1" x="5694"/>
        <item m="1" x="3824"/>
        <item m="1" x="1620"/>
        <item m="1" x="4671"/>
        <item m="1" x="2880"/>
        <item m="1" x="1427"/>
        <item m="1" x="1518"/>
        <item m="1" x="7666"/>
        <item m="1" x="477"/>
        <item m="1" x="6836"/>
        <item m="1" x="1566"/>
        <item m="1" x="2962"/>
        <item m="1" x="7345"/>
        <item m="1" x="4699"/>
        <item m="1" x="2573"/>
        <item m="1" x="6616"/>
        <item m="1" x="3341"/>
        <item m="1" x="6861"/>
        <item m="1" x="3751"/>
        <item m="1" x="151"/>
        <item m="1" x="7722"/>
        <item m="1" x="3056"/>
        <item m="1" x="3293"/>
        <item m="1" x="1260"/>
        <item m="1" x="880"/>
        <item m="1" x="720"/>
        <item m="1" x="6709"/>
        <item m="1" x="2896"/>
        <item m="1" x="6268"/>
        <item m="1" x="287"/>
        <item m="1" x="2161"/>
        <item m="1" x="687"/>
        <item m="1" x="7334"/>
        <item m="1" x="6543"/>
        <item m="1" x="1157"/>
        <item m="1" x="347"/>
        <item m="1" x="5165"/>
        <item m="1" x="6439"/>
        <item m="1" x="3630"/>
        <item m="1" x="6975"/>
        <item m="1" x="3887"/>
        <item m="1" x="627"/>
        <item m="1" x="1883"/>
        <item m="1" x="3040"/>
        <item m="1" x="3736"/>
        <item m="1" x="1099"/>
        <item m="1" x="689"/>
        <item m="1" x="5645"/>
        <item m="1" x="2917"/>
        <item m="1" x="1375"/>
        <item m="1" x="88"/>
        <item m="1" x="2327"/>
        <item m="1" x="4779"/>
        <item m="1" x="6292"/>
        <item m="1" x="80"/>
        <item m="1" x="6734"/>
        <item m="1" x="726"/>
        <item m="1" x="7699"/>
        <item m="1" x="2858"/>
        <item m="1" x="6907"/>
        <item m="1" x="7379"/>
        <item m="1" x="3174"/>
        <item m="1" x="1086"/>
        <item m="1" x="1233"/>
        <item m="1" x="5248"/>
        <item m="1" x="5951"/>
        <item m="1" x="4621"/>
        <item m="1" x="3545"/>
        <item m="1" x="226"/>
        <item m="1" x="5489"/>
        <item m="1" x="6542"/>
        <item m="1" x="6218"/>
        <item m="1" x="7596"/>
        <item m="1" x="2128"/>
        <item m="1" x="318"/>
        <item m="1" x="6842"/>
        <item m="1" x="6698"/>
        <item m="1" x="2359"/>
        <item m="1" x="4445"/>
        <item m="1" x="1001"/>
        <item m="1" x="3783"/>
        <item m="1" x="5631"/>
        <item m="1" x="3644"/>
        <item m="1" x="6249"/>
        <item m="1" x="1013"/>
        <item m="1" x="6279"/>
        <item m="1" x="1845"/>
        <item m="1" x="3438"/>
        <item m="1" x="1302"/>
        <item m="1" x="3515"/>
        <item m="1" x="4347"/>
        <item m="1" x="6786"/>
        <item m="1" x="3340"/>
        <item m="1" x="3057"/>
        <item m="1" x="4744"/>
        <item m="1" x="4853"/>
        <item m="1" x="6149"/>
        <item m="1" x="7042"/>
        <item m="1" x="1164"/>
        <item m="1" x="3069"/>
        <item m="1" x="428"/>
        <item m="1" x="5131"/>
        <item m="1" x="7505"/>
        <item m="1" x="3146"/>
        <item m="1" x="7662"/>
        <item m="1" x="564"/>
        <item m="1" x="312"/>
        <item m="1" x="4494"/>
        <item m="1" x="2603"/>
        <item m="1" x="2105"/>
        <item m="1" x="4373"/>
        <item m="1" x="899"/>
        <item m="1" x="4604"/>
        <item m="1" x="1008"/>
        <item m="1" x="623"/>
        <item m="1" x="6423"/>
        <item m="1" x="7195"/>
        <item m="1" x="2924"/>
        <item m="1" x="6967"/>
        <item m="1" x="3692"/>
        <item m="1" x="1446"/>
        <item m="1" x="3113"/>
        <item m="1" x="1741"/>
        <item m="1" x="5619"/>
        <item m="1" x="1092"/>
        <item m="1" x="2111"/>
        <item m="1" x="4800"/>
        <item m="1" x="3324"/>
        <item m="1" x="2898"/>
        <item m="1" x="3317"/>
        <item m="1" x="6116"/>
        <item m="1" x="1820"/>
        <item m="1" x="7318"/>
        <item m="1" x="7676"/>
        <item m="1" x="2955"/>
        <item m="1" x="1345"/>
        <item m="1" x="5712"/>
        <item m="1" x="6741"/>
        <item m="1" x="2388"/>
        <item m="1" x="7439"/>
        <item m="1" x="6995"/>
        <item m="1" x="7121"/>
        <item m="1" x="5445"/>
        <item m="1" x="4489"/>
        <item m="1" x="947"/>
        <item m="1" x="7976"/>
        <item m="1" x="2527"/>
        <item m="1" x="1029"/>
        <item m="1" x="163"/>
        <item m="1" x="380"/>
        <item m="1" x="4837"/>
        <item m="1" x="4984"/>
        <item m="1" x="4545"/>
        <item m="1" x="6791"/>
        <item m="1" x="1672"/>
        <item m="1" x="4148"/>
        <item m="1" x="5283"/>
        <item m="1" x="7424"/>
        <item m="1" x="1430"/>
        <item m="1" x="2078"/>
        <item m="1" x="4015"/>
        <item m="1" x="2012"/>
        <item m="1" x="5632"/>
        <item m="1" x="3415"/>
        <item m="1" x="4488"/>
        <item m="1" x="1999"/>
        <item m="1" x="7562"/>
        <item m="1" x="5487"/>
        <item m="1" x="5059"/>
        <item m="1" x="768"/>
        <item m="1" x="5356"/>
        <item m="1" x="6479"/>
        <item m="1" x="6889"/>
        <item m="1" x="3720"/>
        <item m="1" x="4889"/>
        <item m="1" x="3232"/>
        <item m="1" x="7508"/>
        <item m="1" x="1049"/>
        <item m="1" x="1725"/>
        <item m="1" x="4006"/>
        <item m="1" x="1589"/>
        <item m="1" x="6979"/>
        <item m="1" x="1139"/>
        <item m="1" x="252"/>
        <item m="1" x="4155"/>
        <item m="1" x="4668"/>
        <item m="1" x="6714"/>
        <item m="1" x="6461"/>
        <item m="1" x="2922"/>
        <item m="1" x="4739"/>
        <item m="1" x="7689"/>
        <item m="1" x="1488"/>
        <item m="1" x="4831"/>
        <item m="1" x="3652"/>
        <item m="1" x="1884"/>
        <item m="1" x="3385"/>
        <item m="1" x="7570"/>
        <item m="1" x="2457"/>
        <item m="1" x="2581"/>
        <item m="1" x="5050"/>
        <item m="1" x="7728"/>
        <item m="1" x="7551"/>
        <item m="1" x="5396"/>
        <item m="1" x="2484"/>
        <item m="1" x="1412"/>
        <item m="1" x="2725"/>
        <item m="1" x="1920"/>
        <item m="1" x="6010"/>
        <item m="1" x="2335"/>
        <item m="1" x="7205"/>
        <item m="1" x="5933"/>
        <item m="1" x="1542"/>
        <item m="1" x="4735"/>
        <item m="1" x="4324"/>
        <item m="1" x="6825"/>
        <item m="1" x="429"/>
        <item m="1" x="4326"/>
        <item m="1" x="5250"/>
        <item m="1" x="2005"/>
        <item m="1" x="4446"/>
        <item m="1" x="3446"/>
        <item m="1" x="5562"/>
        <item m="1" x="5191"/>
        <item m="1" x="2100"/>
        <item m="1" x="3746"/>
        <item m="1" x="3580"/>
        <item m="1" x="7815"/>
        <item m="1" x="3432"/>
        <item m="1" x="507"/>
        <item m="1" x="2396"/>
        <item m="1" x="7030"/>
        <item m="1" x="3786"/>
        <item m="1" x="3772"/>
        <item m="1" x="1522"/>
        <item m="1" x="2032"/>
        <item m="1" x="982"/>
        <item m="1" x="3851"/>
        <item m="1" x="829"/>
        <item m="1" x="605"/>
        <item m="1" x="7277"/>
        <item m="1" x="4821"/>
        <item m="1" x="3835"/>
        <item m="1" x="5205"/>
        <item m="1" x="3193"/>
        <item m="1" x="4360"/>
        <item m="1" x="570"/>
        <item m="1" x="2424"/>
        <item m="1" x="7301"/>
        <item m="1" x="6552"/>
        <item m="1" x="7462"/>
        <item m="1" x="6794"/>
        <item m="1" x="2743"/>
        <item m="1" x="3311"/>
        <item m="1" x="1974"/>
        <item m="1" x="4405"/>
        <item m="1" x="4685"/>
        <item m="1" x="2250"/>
        <item m="1" x="6508"/>
        <item m="1" x="4978"/>
        <item m="1" x="7101"/>
        <item m="1" x="3425"/>
        <item m="1" x="7040"/>
        <item m="1" x="3586"/>
        <item m="1" x="1305"/>
        <item m="1" x="2225"/>
        <item m="1" x="3469"/>
        <item m="1" x="5301"/>
        <item m="1" x="5101"/>
        <item m="1" x="5559"/>
        <item m="1" x="5752"/>
        <item m="1" x="771"/>
        <item m="1" x="5524"/>
        <item m="1" x="6135"/>
        <item m="1" x="189"/>
        <item m="1" x="5375"/>
        <item m="1" x="2953"/>
        <item m="1" x="5659"/>
        <item m="1" x="5377"/>
        <item m="1" x="968"/>
        <item m="1" x="4065"/>
        <item m="1" x="2844"/>
        <item m="1" x="2969"/>
        <item m="1" x="6675"/>
        <item m="1" x="1217"/>
        <item m="1" x="4021"/>
        <item m="1" x="1693"/>
        <item m="1" x="3299"/>
        <item m="1" x="7484"/>
        <item m="1" x="2421"/>
        <item m="1" x="2547"/>
        <item m="1" x="3945"/>
        <item m="1" x="6293"/>
        <item m="1" x="2717"/>
        <item m="1" x="7122"/>
        <item m="1" x="7188"/>
        <item m="1" x="1065"/>
        <item m="1" x="800"/>
        <item m="1" x="3350"/>
        <item m="1" x="5143"/>
        <item m="1" x="1676"/>
        <item m="1" x="68"/>
        <item m="1" x="2792"/>
        <item m="1" x="3353"/>
        <item m="1" x="1185"/>
        <item m="1" x="6661"/>
        <item m="1" x="5186"/>
        <item m="1" x="6595"/>
        <item m="1" x="5824"/>
        <item m="1" x="4114"/>
        <item m="1" x="760"/>
        <item m="1" x="6580"/>
        <item m="1" x="6498"/>
        <item m="1" x="6098"/>
        <item m="1" x="6640"/>
        <item m="1" x="4661"/>
        <item m="1" x="404"/>
        <item m="1" x="5036"/>
        <item m="1" x="4413"/>
        <item m="1" x="211"/>
        <item m="1" x="1189"/>
        <item m="1" x="3703"/>
        <item m="1" x="2655"/>
        <item m="1" x="7250"/>
        <item m="1" x="2197"/>
        <item m="1" x="3854"/>
        <item m="1" x="7187"/>
        <item m="1" x="1097"/>
        <item m="1" x="3850"/>
        <item m="1" x="4379"/>
        <item m="1" x="2557"/>
        <item m="1" x="6032"/>
        <item m="1" x="3535"/>
        <item m="1" x="3088"/>
        <item m="1" x="935"/>
        <item m="1" x="3333"/>
        <item m="1" x="2054"/>
        <item m="1" x="7865"/>
        <item m="1" x="3911"/>
        <item m="1" x="4434"/>
        <item m="1" x="6364"/>
        <item m="1" x="5440"/>
        <item m="1" x="5648"/>
        <item m="1" x="3946"/>
        <item m="1" x="2689"/>
        <item m="1" x="4150"/>
        <item m="1" x="6294"/>
        <item m="1" x="2467"/>
        <item m="1" x="197"/>
        <item m="1" x="1476"/>
        <item m="1" x="5965"/>
        <item m="1" x="4850"/>
        <item m="1" x="7077"/>
        <item m="1" x="4855"/>
        <item m="1" x="2175"/>
        <item m="1" x="6645"/>
        <item m="1" x="7126"/>
        <item m="1" x="1962"/>
        <item m="1" x="4788"/>
        <item m="1" x="557"/>
        <item m="1" x="6855"/>
        <item m="1" x="3628"/>
        <item m="1" x="1830"/>
        <item m="1" x="5443"/>
        <item m="1" x="7917"/>
        <item m="1" x="2690"/>
        <item m="1" x="6633"/>
        <item m="1" x="1380"/>
        <item m="1" x="5837"/>
        <item m="1" x="6275"/>
        <item m="1" x="4432"/>
        <item m="1" x="476"/>
        <item m="1" x="607"/>
        <item m="1" x="5297"/>
        <item m="1" x="3044"/>
        <item m="1" x="7766"/>
        <item m="1" x="3421"/>
        <item m="1" x="2346"/>
        <item m="1" x="4944"/>
        <item m="1" x="585"/>
        <item m="1" x="332"/>
        <item m="1" x="4516"/>
        <item m="1" x="4036"/>
        <item m="1" x="3195"/>
        <item m="1" x="3160"/>
        <item m="1" x="4718"/>
        <item m="1" x="6448"/>
        <item m="1" x="4219"/>
        <item m="1" x="7217"/>
        <item m="1" x="6749"/>
        <item m="1" x="787"/>
        <item m="1" x="7542"/>
        <item m="1" x="7598"/>
        <item m="1" x="642"/>
        <item m="1" x="945"/>
        <item m="1" x="6796"/>
        <item m="1" x="2429"/>
        <item m="1" x="1515"/>
        <item m="1" x="6808"/>
        <item m="1" x="2223"/>
        <item m="1" x="5303"/>
        <item m="1" x="2358"/>
        <item m="1" x="396"/>
        <item m="1" x="4448"/>
        <item m="1" x="864"/>
        <item m="1" x="3021"/>
        <item m="1" x="4055"/>
        <item m="1" x="4353"/>
        <item m="1" x="907"/>
        <item m="1" x="3488"/>
        <item m="1" x="4039"/>
        <item m="1" x="6496"/>
        <item m="1" x="2034"/>
        <item m="1" x="7838"/>
        <item m="1" x="2241"/>
        <item m="1" x="6146"/>
        <item m="1" x="443"/>
        <item m="1" x="7452"/>
        <item m="1" x="1735"/>
        <item m="1" x="4599"/>
        <item m="1" x="2274"/>
        <item m="1" x="946"/>
        <item m="1" x="449"/>
        <item m="1" x="2574"/>
        <item m="1" x="653"/>
        <item m="1" x="3189"/>
        <item m="1" x="1731"/>
        <item m="1" x="7965"/>
        <item m="1" x="3108"/>
        <item m="1" x="5532"/>
        <item m="1" x="343"/>
        <item m="1" x="4986"/>
        <item m="1" x="541"/>
        <item m="1" x="3979"/>
        <item m="1" x="1468"/>
        <item m="1" x="3304"/>
        <item m="1" x="147"/>
        <item m="1" x="7884"/>
        <item m="1" x="7705"/>
        <item m="1" x="3268"/>
        <item m="1" x="3361"/>
        <item m="1" x="6623"/>
        <item m="1" x="6804"/>
        <item m="1" x="4442"/>
        <item m="1" x="7995"/>
        <item m="1" x="7039"/>
        <item m="1" x="2863"/>
        <item m="1" x="2727"/>
        <item m="1" x="1460"/>
        <item m="1" x="7745"/>
        <item m="1" x="6138"/>
        <item m="1" x="2669"/>
        <item m="1" x="5985"/>
        <item m="1" x="4165"/>
        <item m="1" x="6977"/>
        <item m="1" x="2928"/>
        <item m="1" x="5955"/>
        <item m="1" x="5344"/>
        <item m="1" x="5005"/>
        <item m="1" x="4231"/>
        <item m="1" x="5393"/>
        <item m="1" x="6097"/>
        <item m="1" x="5775"/>
        <item m="1" x="5203"/>
        <item m="1" x="1621"/>
        <item m="1" x="5908"/>
        <item m="1" x="2925"/>
        <item m="1" x="758"/>
        <item m="1" x="2052"/>
        <item m="1" x="6220"/>
        <item m="1" x="2521"/>
        <item m="1" x="2777"/>
        <item m="1" x="7020"/>
        <item m="1" x="6656"/>
        <item m="1" x="3825"/>
        <item m="1" x="5130"/>
        <item m="1" x="1710"/>
        <item m="1" x="164"/>
        <item m="1" x="378"/>
        <item m="1" x="1798"/>
        <item m="1" x="7617"/>
        <item m="1" x="4691"/>
        <item m="1" x="5906"/>
        <item m="1" x="4492"/>
        <item m="1" x="7081"/>
        <item m="1" x="3025"/>
        <item m="1" x="1790"/>
        <item m="1" x="7469"/>
        <item m="1" x="7076"/>
        <item m="1" x="6726"/>
        <item m="1" x="6728"/>
        <item m="1" x="1017"/>
        <item m="1" x="704"/>
        <item m="1" x="707"/>
        <item m="1" x="6081"/>
        <item m="1" x="471"/>
        <item m="1" x="79"/>
        <item m="1" x="4051"/>
        <item m="1" x="86"/>
        <item m="1" x="4858"/>
        <item m="1" x="6481"/>
        <item m="1" x="2477"/>
        <item m="1" x="6095"/>
        <item m="1" x="5995"/>
        <item m="1" x="3024"/>
        <item m="1" x="4866"/>
        <item m="1" x="7746"/>
        <item m="1" x="2973"/>
        <item m="1" x="1846"/>
        <item m="1" x="6890"/>
        <item m="1" x="1734"/>
        <item m="1" x="4340"/>
        <item m="1" x="7347"/>
        <item m="1" x="6009"/>
        <item m="1" x="7560"/>
        <item m="1" x="3533"/>
        <item m="1" x="4047"/>
        <item m="1" x="1448"/>
        <item m="1" x="7686"/>
        <item m="1" x="939"/>
        <item m="1" x="5426"/>
        <item m="1" x="3374"/>
        <item m="1" x="6000"/>
        <item m="1" x="7430"/>
        <item m="1" x="4414"/>
        <item m="1" x="759"/>
        <item m="1" x="6507"/>
        <item m="1" x="859"/>
        <item m="1" x="5518"/>
        <item m="1" x="6785"/>
        <item m="1" x="368"/>
        <item m="1" x="2622"/>
        <item m="1" x="1137"/>
        <item m="1" x="6858"/>
        <item m="1" x="6087"/>
        <item m="1" x="7259"/>
        <item m="1" x="6246"/>
        <item m="1" x="7671"/>
        <item m="1" x="2578"/>
        <item m="1" x="6353"/>
        <item m="1" x="3082"/>
        <item m="1" x="3020"/>
        <item m="1" x="6815"/>
        <item m="1" x="7339"/>
        <item m="1" x="7930"/>
        <item m="1" x="5996"/>
        <item m="1" x="6141"/>
        <item m="1" x="5560"/>
        <item m="1" x="6151"/>
        <item m="1" x="7641"/>
        <item m="1" x="5970"/>
        <item m="1" x="862"/>
        <item m="1" x="3905"/>
        <item m="1" x="331"/>
        <item m="1" x="4740"/>
        <item m="1" x="1764"/>
        <item m="1" x="7564"/>
        <item m="1" x="1711"/>
        <item m="1" x="706"/>
        <item m="1" x="4172"/>
        <item m="1" x="6692"/>
        <item m="1" x="3078"/>
        <item m="1" x="5507"/>
        <item m="1" x="2498"/>
        <item m="1" x="362"/>
        <item m="1" x="6467"/>
        <item m="1" x="7467"/>
        <item m="1" x="1953"/>
        <item m="1" x="6495"/>
        <item m="1" x="661"/>
        <item m="1" x="1480"/>
        <item m="1" x="5410"/>
        <item m="1" x="4639"/>
        <item m="1" x="2782"/>
        <item m="1" x="3830"/>
        <item m="1" x="7974"/>
        <item m="1" x="7579"/>
        <item m="1" x="5771"/>
        <item m="1" x="1539"/>
        <item m="1" x="5705"/>
        <item m="1" x="6211"/>
        <item m="1" x="3659"/>
        <item m="1" x="5623"/>
        <item m="1" x="2506"/>
        <item m="1" x="4826"/>
        <item m="1" x="745"/>
        <item m="1" x="4285"/>
        <item m="1" x="5177"/>
        <item m="1" x="4565"/>
        <item m="1" x="7094"/>
        <item m="1" x="753"/>
        <item m="1" x="7380"/>
        <item m="1" x="1903"/>
        <item m="1" x="3636"/>
        <item m="1" x="4688"/>
        <item m="1" x="1381"/>
        <item m="1" x="335"/>
        <item m="1" x="850"/>
        <item m="1" x="2831"/>
        <item m="1" x="7876"/>
        <item m="1" x="6909"/>
        <item m="1" x="3495"/>
        <item m="1" x="3873"/>
        <item m="1" x="4126"/>
        <item m="1" x="6406"/>
        <item m="1" x="6219"/>
        <item m="1" x="192"/>
        <item m="1" x="6157"/>
        <item m="1" x="3698"/>
        <item m="1" x="3872"/>
        <item m="1" x="367"/>
        <item m="1" x="6328"/>
        <item m="1" x="1769"/>
        <item m="1" x="7258"/>
        <item m="1" x="4440"/>
        <item m="1" x="788"/>
        <item m="1" x="7934"/>
        <item m="1" x="2400"/>
        <item m="1" x="1227"/>
        <item m="1" x="6030"/>
        <item m="1" x="2300"/>
        <item m="1" x="1588"/>
        <item m="1" x="2918"/>
        <item m="1" x="6049"/>
        <item m="1" x="5161"/>
        <item m="1" x="2762"/>
        <item m="1" x="1485"/>
        <item m="1" x="2708"/>
        <item m="1" x="7659"/>
        <item m="1" x="3401"/>
        <item m="1" x="988"/>
        <item m="1" x="7145"/>
        <item m="1" x="3841"/>
        <item m="1" x="681"/>
        <item m="1" x="6959"/>
        <item m="1" x="4220"/>
        <item m="1" x="2911"/>
        <item m="1" x="2124"/>
        <item m="1" x="3531"/>
        <item m="1" x="6131"/>
        <item m="1" x="7140"/>
        <item m="1" x="2022"/>
        <item m="1" x="6604"/>
        <item m="1" x="7298"/>
        <item m="1" x="7669"/>
        <item m="1" x="4973"/>
        <item m="1" x="1827"/>
        <item m="1" x="1451"/>
        <item m="1" x="7480"/>
        <item m="1" x="2292"/>
        <item m="1" x="1405"/>
        <item m="1" x="2308"/>
        <item m="1" x="3338"/>
        <item m="1" x="4007"/>
        <item m="1" x="2763"/>
        <item m="1" x="5992"/>
        <item m="1" x="2885"/>
        <item m="1" x="1193"/>
        <item m="1" x="655"/>
        <item m="1" x="4474"/>
        <item m="1" x="7272"/>
        <item m="1" x="5309"/>
        <item m="1" x="1791"/>
        <item m="1" x="1889"/>
        <item m="1" x="4381"/>
        <item m="1" x="4695"/>
        <item m="1" x="4264"/>
        <item m="1" x="4028"/>
        <item m="1" x="3030"/>
        <item m="1" x="5606"/>
        <item m="1" x="7164"/>
        <item m="1" x="6882"/>
        <item m="1" x="6717"/>
        <item m="1" x="1322"/>
        <item m="1" x="665"/>
        <item m="1" x="5869"/>
        <item m="1" x="128"/>
        <item m="1" x="820"/>
        <item m="1" x="4443"/>
        <item m="1" x="3487"/>
        <item m="1" x="4277"/>
        <item m="1" x="5204"/>
        <item m="1" x="4289"/>
        <item m="1" x="5755"/>
        <item m="1" x="6413"/>
        <item m="1" x="6463"/>
        <item m="1" x="6298"/>
        <item m="1" x="1716"/>
        <item m="1" x="7805"/>
        <item m="1" x="4392"/>
        <item m="1" x="4953"/>
        <item m="1" x="1789"/>
        <item m="1" x="3593"/>
        <item m="1" x="4904"/>
        <item m="1" x="5152"/>
        <item m="1" x="4044"/>
        <item m="1" x="2923"/>
        <item m="1" x="1660"/>
        <item m="1" x="6556"/>
        <item m="1" x="4258"/>
        <item m="1" x="4301"/>
        <item m="1" x="2508"/>
        <item m="1" x="1911"/>
        <item m="1" x="5245"/>
        <item m="1" x="2983"/>
        <item m="1" x="5363"/>
        <item m="1" x="4078"/>
        <item m="1" x="2211"/>
        <item m="1" x="7531"/>
        <item m="1" x="3393"/>
        <item m="1" x="5057"/>
        <item m="1" x="3709"/>
        <item m="1" x="6177"/>
        <item m="1" x="5187"/>
        <item m="1" x="7109"/>
        <item m="1" x="6827"/>
        <item m="1" x="6394"/>
        <item m="1" x="2513"/>
        <item m="1" x="522"/>
        <item m="1" x="2133"/>
        <item m="1" x="2114"/>
        <item m="1" x="2392"/>
        <item m="1" x="2920"/>
        <item m="1" x="1899"/>
        <item m="1" x="6981"/>
        <item m="1" x="2202"/>
        <item m="1" x="108"/>
        <item m="1" x="1462"/>
        <item m="1" x="3018"/>
        <item m="1" x="3801"/>
        <item m="1" x="2384"/>
        <item m="1" x="4796"/>
        <item m="1" x="4893"/>
        <item m="1" x="464"/>
        <item m="1" x="1633"/>
        <item m="1" x="267"/>
        <item m="1" x="3974"/>
        <item m="1" x="3650"/>
        <item m="1" x="3992"/>
        <item m="1" x="1047"/>
        <item m="1" x="922"/>
        <item m="1" x="6523"/>
        <item m="1" x="6649"/>
        <item m="1" x="4305"/>
        <item m="1" x="7032"/>
        <item m="1" x="1068"/>
        <item m="1" x="1292"/>
        <item m="1" x="6841"/>
        <item m="1" x="964"/>
        <item m="1" x="7414"/>
        <item m="1" x="6605"/>
        <item m="1" x="7751"/>
        <item m="1" x="6419"/>
        <item m="1" x="7897"/>
        <item m="1" x="1631"/>
        <item m="1" x="4348"/>
        <item m="1" x="7061"/>
        <item m="1" x="3212"/>
        <item m="1" x="218"/>
        <item m="1" x="2593"/>
        <item m="1" x="4185"/>
        <item m="1" x="7192"/>
        <item m="1" x="836"/>
        <item m="1" x="1590"/>
        <item m="1" x="1435"/>
        <item m="1" x="5858"/>
        <item m="1" x="5894"/>
        <item m="1" x="1719"/>
        <item m="1" x="1915"/>
        <item m="1" x="1508"/>
        <item m="1" x="7519"/>
        <item m="1" x="5414"/>
        <item m="1" x="1482"/>
        <item m="1" x="6300"/>
        <item m="1" x="618"/>
        <item m="1" x="4959"/>
        <item m="1" x="3161"/>
        <item m="1" x="3154"/>
        <item m="1" x="5168"/>
        <item m="1" x="2724"/>
        <item m="1" x="2584"/>
        <item m="1" x="903"/>
        <item m="1" x="4964"/>
        <item m="1" x="6041"/>
        <item m="1" x="7360"/>
        <item m="1" x="1374"/>
        <item m="1" x="220"/>
        <item m="1" x="7896"/>
        <item m="1" x="4112"/>
        <item m="1" x="182"/>
        <item m="1" x="1128"/>
        <item m="1" x="948"/>
        <item m="1" x="4023"/>
        <item m="1" x="5236"/>
        <item m="1" x="2055"/>
        <item m="1" x="3413"/>
        <item m="1" x="6719"/>
        <item m="1" x="5194"/>
        <item m="1" x="2667"/>
        <item m="1" x="1026"/>
        <item m="1" x="5120"/>
        <item m="1" x="7137"/>
        <item m="1" x="5662"/>
        <item m="1" x="1940"/>
        <item m="1" x="3647"/>
        <item m="1" x="6659"/>
        <item m="1" x="5478"/>
        <item m="1" x="4843"/>
        <item m="1" x="2395"/>
        <item m="1" x="493"/>
        <item m="1" x="4678"/>
        <item m="1" x="823"/>
        <item m="1" x="7065"/>
        <item m="1" x="1912"/>
        <item m="1" x="5184"/>
        <item m="1" x="6067"/>
        <item m="1" x="7648"/>
        <item m="1" x="2591"/>
        <item m="1" x="7115"/>
        <item m="1" x="7970"/>
        <item m="1" x="3572"/>
        <item m="1" x="1992"/>
        <item m="1" x="976"/>
        <item m="1" x="7099"/>
        <item m="1" x="561"/>
        <item m="1" x="7311"/>
        <item m="1" x="5541"/>
        <item m="1" x="6309"/>
        <item m="1" x="2959"/>
        <item m="1" x="2470"/>
        <item m="1" x="7668"/>
        <item m="1" x="4480"/>
        <item m="1" x="4807"/>
        <item m="1" x="7362"/>
        <item m="1" x="2707"/>
        <item m="1" x="3042"/>
        <item m="1" x="7196"/>
        <item m="1" x="7400"/>
        <item m="1" x="1162"/>
        <item m="1" x="1254"/>
        <item m="1" x="6725"/>
        <item m="1" x="2082"/>
        <item m="1" x="3534"/>
        <item m="1" x="556"/>
        <item m="1" x="1985"/>
        <item m="1" x="3431"/>
        <item m="1" x="553"/>
        <item m="1" x="4892"/>
        <item m="1" x="1025"/>
        <item m="1" x="1752"/>
        <item m="1" x="6638"/>
        <item m="1" x="6421"/>
        <item m="1" x="5178"/>
        <item m="1" x="2997"/>
        <item m="1" x="7994"/>
        <item m="1" x="3688"/>
        <item m="1" x="6888"/>
        <item m="1" x="5582"/>
        <item m="1" x="1337"/>
        <item m="1" x="6055"/>
        <item m="1" x="5311"/>
        <item m="1" x="1325"/>
        <item m="1" x="2999"/>
        <item m="1" x="1634"/>
        <item m="1" x="3665"/>
        <item m="1" x="4847"/>
        <item m="1" x="7993"/>
        <item m="1" x="4367"/>
        <item m="1" x="4471"/>
        <item m="1" x="3865"/>
        <item m="1" x="5349"/>
        <item m="1" x="4115"/>
        <item m="1" x="7113"/>
        <item m="1" x="4450"/>
        <item m="1" x="5945"/>
        <item m="1" x="3724"/>
        <item m="1" x="5202"/>
        <item m="1" x="5788"/>
        <item m="1" x="7125"/>
        <item m="1" x="2190"/>
        <item m="1" x="5700"/>
        <item m="1" x="7262"/>
        <item m="1" x="5397"/>
        <item m="1" x="2576"/>
        <item m="1" x="4382"/>
        <item m="1" x="4753"/>
        <item m="1" x="1800"/>
        <item m="1" x="1159"/>
        <item m="1" x="6302"/>
        <item m="1" x="7189"/>
        <item m="1" x="7555"/>
        <item m="1" x="4578"/>
        <item m="1" x="3878"/>
        <item m="1" x="7055"/>
        <item m="1" x="7683"/>
        <item m="1" x="1918"/>
        <item m="1" x="2929"/>
        <item m="1" x="4852"/>
        <item m="1" x="1729"/>
        <item m="1" x="2684"/>
        <item m="1" x="397"/>
        <item m="1" x="3852"/>
        <item m="1" x="5505"/>
        <item m="1" x="4349"/>
        <item m="1" x="4262"/>
        <item m="1" x="574"/>
        <item m="1" x="2572"/>
        <item m="1" x="3988"/>
        <item m="1" x="2542"/>
        <item m="1" x="1509"/>
        <item m="1" x="2326"/>
        <item m="1" x="7419"/>
        <item m="1" x="91"/>
        <item m="1" x="3281"/>
        <item m="1" x="3027"/>
        <item m="1" x="3272"/>
        <item m="1" x="6209"/>
        <item m="1" x="2905"/>
        <item m="1" x="342"/>
        <item m="1" x="1602"/>
        <item m="1" x="1408"/>
        <item m="1" x="2927"/>
        <item m="1" x="7323"/>
        <item m="1" x="5604"/>
        <item m="1" x="4707"/>
        <item m="1" x="5097"/>
        <item m="1" x="7310"/>
        <item m="1" x="363"/>
        <item m="1" x="484"/>
        <item m="1" x="2405"/>
        <item m="1" x="916"/>
        <item m="1" x="2284"/>
        <item m="1" x="3430"/>
        <item m="1" x="4778"/>
        <item m="1" x="202"/>
        <item m="1" x="2715"/>
        <item m="1" x="4988"/>
        <item m="1" x="1506"/>
        <item m="1" x="7987"/>
        <item m="1" x="7840"/>
        <item m="1" x="2569"/>
        <item m="1" x="148"/>
        <item m="1" x="417"/>
        <item m="1" x="6555"/>
        <item m="1" x="6280"/>
        <item m="1" x="5713"/>
        <item m="1" x="6248"/>
        <item m="1" x="5529"/>
        <item m="1" x="5006"/>
        <item m="1" x="654"/>
        <item m="1" x="1079"/>
        <item m="1" x="1984"/>
        <item m="1" x="1089"/>
        <item m="1" x="2636"/>
        <item m="1" x="1501"/>
        <item m="1" x="1386"/>
        <item m="1" x="6185"/>
        <item m="1" x="7587"/>
        <item m="1" x="1520"/>
        <item m="1" x="3752"/>
        <item m="1" x="2060"/>
        <item m="1" x="5010"/>
        <item m="1" x="1395"/>
        <item m="1" x="4649"/>
        <item m="1" x="1532"/>
        <item m="1" x="181"/>
        <item m="1" x="1658"/>
        <item m="1" x="545"/>
        <item m="1" x="3150"/>
        <item m="1" x="5105"/>
        <item m="1" x="2589"/>
        <item m="1" x="4193"/>
        <item m="1" x="4374"/>
        <item m="1" x="1679"/>
        <item m="1" x="949"/>
        <item m="1" x="1537"/>
        <item m="1" x="7713"/>
        <item m="1" x="7073"/>
        <item m="1" x="4425"/>
        <item m="1" x="2723"/>
        <item m="1" x="4975"/>
        <item m="1" x="6102"/>
        <item m="1" x="3800"/>
        <item m="1" x="5266"/>
        <item m="1" x="4467"/>
        <item m="1" x="3831"/>
        <item m="1" x="6077"/>
        <item m="1" x="2875"/>
        <item m="1" x="293"/>
        <item m="1" x="4927"/>
        <item m="1" x="4613"/>
        <item m="1" x="7119"/>
        <item m="1" x="3310"/>
        <item m="1" x="658"/>
        <item m="1" x="6844"/>
        <item m="1" x="5932"/>
        <item m="1" x="7850"/>
        <item m="1" x="2172"/>
        <item m="1" x="5126"/>
        <item m="1" x="1850"/>
        <item m="1" x="2230"/>
        <item m="1" x="1437"/>
        <item m="1" x="785"/>
        <item m="1" x="303"/>
        <item m="1" x="4238"/>
        <item m="1" x="4361"/>
        <item m="1" x="4232"/>
        <item m="1" x="3362"/>
        <item m="1" x="304"/>
        <item m="1" x="1981"/>
        <item m="1" x="6778"/>
        <item m="1" x="4937"/>
        <item m="1" x="7482"/>
        <item m="1" x="5807"/>
        <item m="1" x="678"/>
        <item m="1" x="5391"/>
        <item m="1" x="1878"/>
        <item m="1" x="3668"/>
        <item m="1" x="3990"/>
        <item m="1" x="5359"/>
        <item m="1" x="3006"/>
        <item m="1" x="1664"/>
        <item m="1" x="4282"/>
        <item m="1" x="5525"/>
        <item m="1" x="7058"/>
        <item m="1" x="5538"/>
        <item m="1" x="4398"/>
        <item m="1" x="1153"/>
        <item m="1" x="6446"/>
        <item m="1" x="3766"/>
        <item m="1" x="6494"/>
        <item m="1" x="1595"/>
        <item m="1" x="7880"/>
        <item m="1" x="2096"/>
        <item m="1" x="7702"/>
        <item m="1" x="4120"/>
        <item m="1" x="5692"/>
        <item m="1" x="7287"/>
        <item m="1" x="6375"/>
        <item m="1" x="170"/>
        <item m="1" x="255"/>
        <item m="1" x="5304"/>
        <item m="1" x="1127"/>
        <item m="1" x="2670"/>
        <item m="1" x="5498"/>
        <item m="1" x="3276"/>
        <item m="1" x="1391"/>
        <item m="1" x="1095"/>
        <item m="1" x="5267"/>
        <item m="1" x="5898"/>
        <item m="1" x="4136"/>
        <item m="1" x="3546"/>
        <item m="1" x="1813"/>
        <item m="1" x="6774"/>
        <item m="1" x="3888"/>
        <item m="1" x="2273"/>
        <item m="1" x="2343"/>
        <item m="1" x="733"/>
        <item m="1" x="4687"/>
        <item m="1" x="5277"/>
        <item m="1" x="4308"/>
        <item m="1" x="1976"/>
        <item m="1" x="4527"/>
        <item m="1" x="7104"/>
        <item m="1" x="960"/>
        <item m="1" x="5905"/>
        <item m="1" x="7949"/>
        <item m="1" x="3827"/>
        <item m="1" x="1371"/>
        <item m="1" x="3339"/>
        <item m="1" x="6996"/>
        <item m="1" x="5934"/>
        <item m="1" x="243"/>
        <item m="1" x="1048"/>
        <item m="1" x="7790"/>
        <item m="1" x="5041"/>
        <item m="1" x="4500"/>
        <item m="1" x="234"/>
        <item m="1" x="501"/>
        <item m="1" x="3395"/>
        <item m="1" x="559"/>
        <item m="1" x="5577"/>
        <item m="1" x="6900"/>
        <item m="1" x="416"/>
        <item m="1" x="4163"/>
        <item m="1" x="7529"/>
        <item m="1" x="1804"/>
        <item m="1" x="3300"/>
        <item m="1" x="7757"/>
        <item m="1" x="3023"/>
        <item m="1" x="3819"/>
        <item m="1" x="7292"/>
        <item m="1" x="1299"/>
        <item m="1" x="7147"/>
        <item m="1" x="1214"/>
        <item m="1" x="4359"/>
        <item m="1" x="4014"/>
        <item m="1" x="7609"/>
        <item m="1" x="6405"/>
        <item m="1" x="4537"/>
        <item m="1" x="6031"/>
        <item m="1" x="1947"/>
        <item m="1" x="1742"/>
        <item m="1" x="2860"/>
        <item m="1" x="6505"/>
        <item m="1" x="7495"/>
        <item m="1" x="2912"/>
        <item m="1" x="7654"/>
        <item m="1" x="4720"/>
        <item m="1" x="7296"/>
        <item m="1" x="4071"/>
        <item m="1" x="1751"/>
        <item m="1" x="2597"/>
        <item m="1" x="6625"/>
        <item m="1" x="737"/>
        <item m="1" x="2802"/>
        <item m="1" x="7673"/>
        <item m="1" x="2752"/>
        <item m="1" x="7479"/>
        <item m="1" x="6046"/>
        <item m="1" x="2350"/>
        <item m="1" x="4951"/>
        <item m="1" x="4369"/>
        <item m="1" x="834"/>
        <item m="1" x="7451"/>
        <item m="1" x="7038"/>
        <item m="1" x="7588"/>
        <item m="1" x="7123"/>
        <item m="1" x="6389"/>
        <item m="1" x="7251"/>
        <item m="1" x="1469"/>
        <item m="1" x="3422"/>
        <item m="1" x="6760"/>
        <item m="1" x="5042"/>
        <item m="1" x="1034"/>
        <item m="1" x="3689"/>
        <item m="1" x="5937"/>
        <item m="1" x="257"/>
        <item m="1" x="187"/>
        <item m="1" x="7091"/>
        <item m="1" x="422"/>
        <item m="1" x="4069"/>
        <item m="1" x="337"/>
        <item m="1" x="808"/>
        <item m="1" x="3498"/>
        <item m="1" x="4934"/>
        <item m="1" x="6777"/>
        <item m="1" x="5127"/>
        <item m="1" x="6274"/>
        <item m="1" x="6056"/>
        <item m="1" x="6614"/>
        <item m="1" x="6903"/>
        <item m="1" x="7264"/>
        <item m="1" x="1558"/>
        <item m="1" x="2041"/>
        <item m="1" x="5565"/>
        <item m="1" x="6534"/>
        <item m="1" x="2545"/>
        <item m="1" x="5523"/>
        <item m="1" x="5618"/>
        <item m="1" x="4169"/>
        <item m="1" x="1794"/>
        <item m="1" x="6880"/>
        <item m="1" x="6809"/>
        <item m="1" x="2037"/>
        <item m="1" x="1879"/>
        <item m="1" x="2590"/>
        <item m="1" x="1774"/>
        <item m="1" x="1928"/>
        <item m="1" x="6761"/>
        <item m="1" x="6801"/>
        <item m="1" x="438"/>
        <item m="1" x="4648"/>
        <item m="1" x="5342"/>
        <item m="1" x="7630"/>
        <item m="1" x="2363"/>
        <item m="1" x="1504"/>
        <item m="1" x="2407"/>
        <item m="1" x="824"/>
        <item m="1" x="2728"/>
        <item m="1" x="6335"/>
        <item m="1" x="2505"/>
        <item m="1" x="3844"/>
        <item m="1" x="5749"/>
        <item m="1" x="7561"/>
        <item m="1" x="5054"/>
        <item m="1" x="7403"/>
        <item m="1" x="7182"/>
        <item m="1" x="1670"/>
        <item m="1" x="1533"/>
        <item m="1" x="7888"/>
        <item m="1" x="7685"/>
        <item m="1" x="639"/>
        <item m="1" x="3135"/>
        <item m="1" x="4676"/>
        <item m="1" x="7801"/>
        <item m="1" x="6943"/>
        <item m="1" x="5717"/>
        <item m="1" x="1874"/>
        <item m="1" x="6277"/>
        <item m="1" x="5330"/>
        <item m="1" x="1773"/>
        <item m="1" x="2588"/>
        <item m="1" x="6797"/>
        <item m="1" x="2412"/>
        <item m="1" x="1135"/>
        <item m="1" x="201"/>
        <item m="1" x="2156"/>
        <item m="1" x="7819"/>
        <item m="1" x="1860"/>
        <item m="1" x="7778"/>
        <item m="1" x="2532"/>
        <item m="1" x="4077"/>
        <item m="1" x="4304"/>
        <item m="1" x="3855"/>
        <item m="1" x="7255"/>
        <item m="1" x="3874"/>
        <item m="1" x="1821"/>
        <item m="1" x="3246"/>
        <item m="1" x="6946"/>
        <item m="1" x="6897"/>
        <item m="1" x="4996"/>
        <item m="1" x="7278"/>
        <item m="1" x="4777"/>
        <item m="1" x="5539"/>
        <item m="1" x="7906"/>
        <item m="1" x="636"/>
        <item m="1" x="3369"/>
        <item m="1" x="4631"/>
        <item m="1" x="7534"/>
        <item m="1" x="3648"/>
        <item m="1" x="4935"/>
        <item m="1" x="7619"/>
        <item m="1" x="109"/>
        <item m="1" x="5667"/>
        <item m="1" x="2333"/>
        <item m="1" x="5563"/>
        <item m="1" x="2087"/>
        <item m="1" x="5446"/>
        <item m="1" x="6514"/>
        <item m="1" x="2533"/>
        <item m="1" x="3337"/>
        <item m="1" x="5247"/>
        <item m="1" x="3436"/>
        <item m="1" x="3989"/>
        <item m="1" x="336"/>
        <item m="1" x="2314"/>
        <item m="1" x="6586"/>
        <item m="1" x="7338"/>
        <item m="1" x="7847"/>
        <item m="1" x="7711"/>
        <item m="1" x="6935"/>
        <item m="1" x="3481"/>
        <item m="1" x="2317"/>
        <item m="1" x="3332"/>
        <item m="1" x="2864"/>
        <item m="1" x="6870"/>
        <item m="1" x="786"/>
        <item m="1" x="6426"/>
        <item m="1" x="6789"/>
        <item m="1" x="7492"/>
        <item m="1" x="3730"/>
        <item m="1" x="926"/>
        <item m="1" x="3758"/>
        <item m="1" x="767"/>
        <item m="1" x="552"/>
        <item m="1" x="4009"/>
        <item m="1" x="3031"/>
        <item m="1" x="1622"/>
        <item m="1" x="6830"/>
        <item m="1" x="2945"/>
        <item m="1" x="6916"/>
        <item m="1" x="7720"/>
        <item m="1" x="4696"/>
        <item m="1" x="7464"/>
        <item m="1" x="5924"/>
        <item m="1" x="3651"/>
        <item m="1" x="1525"/>
        <item m="1" x="3474"/>
        <item m="1" x="1563"/>
        <item m="1" x="6899"/>
        <item m="1" x="5973"/>
        <item m="1" x="5031"/>
        <item m="1" x="6686"/>
        <item m="1" x="6636"/>
        <item m="1" x="2699"/>
        <item m="1" x="3906"/>
        <item m="1" x="5686"/>
        <item m="1" x="4170"/>
        <item m="1" x="2196"/>
        <item m="1" x="1378"/>
        <item m="1" x="4521"/>
        <item m="1" x="4763"/>
        <item m="1" x="3860"/>
        <item m="1" x="6863"/>
        <item m="1" x="258"/>
        <item m="1" x="6942"/>
        <item m="1" x="2328"/>
        <item m="1" x="1120"/>
        <item m="1" x="3708"/>
        <item m="1" x="7577"/>
        <item m="1" x="4333"/>
        <item m="1" x="7923"/>
        <item m="1" x="6579"/>
        <item m="1" x="6992"/>
        <item m="1" x="4252"/>
        <item m="1" x="2453"/>
        <item m="1" x="5056"/>
        <item m="1" x="2322"/>
        <item m="1" x="4900"/>
        <item m="1" x="6666"/>
        <item m="1" x="3138"/>
        <item m="1" x="6074"/>
        <item m="1" x="3201"/>
        <item m="1" x="1568"/>
        <item m="1" x="2612"/>
        <item m="1" x="2046"/>
        <item m="1" x="7767"/>
        <item m="1" x="572"/>
        <item m="1" x="149"/>
        <item m="1" x="2611"/>
        <item m="1" x="2035"/>
        <item m="1" x="4664"/>
        <item m="1" x="3731"/>
        <item m="1" x="2311"/>
        <item m="1" x="3980"/>
        <item m="1" x="5520"/>
        <item m="1" x="5144"/>
        <item m="1" x="2706"/>
        <item m="1" x="4240"/>
        <item m="1" x="3567"/>
        <item m="1" x="1052"/>
        <item m="1" x="491"/>
        <item m="1" x="4257"/>
        <item m="1" x="7891"/>
        <item m="1" x="2993"/>
        <item m="1" x="7820"/>
        <item m="1" x="1458"/>
        <item m="1" x="2415"/>
        <item m="1" x="3702"/>
        <item m="1" x="2289"/>
        <item m="1" x="5029"/>
        <item m="1" x="7743"/>
        <item m="1" x="4992"/>
        <item m="1" x="466"/>
        <item m="1" x="2643"/>
        <item m="1" x="3561"/>
        <item m="1" x="2448"/>
        <item m="1" x="7749"/>
        <item m="1" x="6109"/>
        <item m="1" x="1158"/>
        <item m="1" x="3985"/>
        <item m="1" x="1093"/>
        <item m="1" x="4121"/>
        <item m="1" x="5434"/>
        <item m="1" x="2287"/>
        <item m="1" x="2205"/>
        <item m="1" x="7447"/>
        <item m="1" x="4328"/>
        <item m="1" x="7021"/>
        <item m="1" x="7100"/>
        <item m="1" x="1617"/>
        <item m="1" x="5123"/>
        <item m="1" x="3912"/>
        <item m="1" x="1138"/>
        <item m="1" x="4610"/>
        <item m="1" x="5972"/>
        <item m="1" x="2336"/>
        <item m="1" x="7548"/>
        <item m="1" x="3661"/>
        <item m="1" x="7513"/>
        <item m="1" x="2884"/>
        <item m="1" x="2482"/>
        <item m="1" x="7624"/>
        <item m="1" x="6775"/>
        <item m="1" x="6849"/>
        <item m="1" x="2745"/>
        <item m="1" x="1771"/>
        <item m="1" x="668"/>
        <item m="1" x="4357"/>
        <item m="1" x="7533"/>
        <item m="1" x="2555"/>
        <item m="1" x="248"/>
        <item m="1" x="1546"/>
        <item m="1" x="7586"/>
        <item m="1" x="6837"/>
        <item m="1" x="2732"/>
        <item m="1" x="3142"/>
        <item m="1" x="5409"/>
        <item m="1" x="465"/>
        <item m="1" x="6643"/>
        <item m="1" x="934"/>
        <item m="1" x="6028"/>
        <item m="1" x="1216"/>
        <item m="1" x="1757"/>
        <item m="1" x="5331"/>
        <item m="1" x="5699"/>
        <item m="1" x="3881"/>
        <item m="1" x="6301"/>
        <item m="1" x="4504"/>
        <item m="1" x="1491"/>
        <item m="1" x="4990"/>
        <item m="1" x="6792"/>
        <item m="1" x="7731"/>
        <item m="1" x="7172"/>
        <item m="1" x="1463"/>
        <item m="1" x="4061"/>
        <item m="1" x="7440"/>
        <item m="1" x="5269"/>
        <item m="1" x="892"/>
        <item m="1" x="2816"/>
        <item m="1" x="6133"/>
        <item m="1" x="470"/>
        <item m="1" x="1695"/>
        <item m="1" x="1702"/>
        <item m="1" x="4342"/>
        <item m="1" x="4522"/>
        <item m="1" x="4298"/>
        <item m="1" x="2440"/>
        <item m="1" x="400"/>
        <item m="1" x="1055"/>
        <item m="1" x="2641"/>
        <item m="1" x="1406"/>
        <item m="1" x="6864"/>
        <item m="1" x="4595"/>
        <item m="1" x="4029"/>
        <item m="1" x="4804"/>
        <item m="1" x="6399"/>
        <item m="1" x="1014"/>
        <item m="1" x="3739"/>
        <item m="1" x="4213"/>
        <item m="1" x="7532"/>
        <item m="1" x="308"/>
        <item m="1" x="4918"/>
        <item m="1" x="4214"/>
        <item m="1" x="595"/>
        <item m="1" x="5306"/>
        <item m="1" x="5742"/>
        <item m="1" x="7736"/>
        <item m="1" x="5278"/>
        <item m="1" x="3188"/>
        <item m="1" x="5773"/>
        <item m="1" x="3793"/>
        <item m="1" x="6240"/>
        <item m="1" x="2701"/>
        <item m="1" x="3477"/>
        <item m="1" x="3081"/>
        <item m="1" x="178"/>
        <item m="1" x="7942"/>
        <item m="1" x="732"/>
        <item m="1" x="6367"/>
        <item m="1" x="7913"/>
        <item m="1" x="3033"/>
        <item m="1" x="5328"/>
        <item m="1" x="6134"/>
        <item m="1" x="2608"/>
        <item m="1" x="3199"/>
        <item m="1" x="6092"/>
        <item m="1" x="5597"/>
        <item m="1" x="4976"/>
        <item m="1" x="2064"/>
        <item m="1" x="5290"/>
        <item m="1" x="1623"/>
        <item m="1" x="5671"/>
        <item m="1" x="590"/>
        <item m="1" x="5174"/>
        <item m="1" x="5605"/>
        <item m="1" x="4400"/>
        <item m="1" x="3767"/>
        <item m="1" x="2843"/>
        <item m="1" x="7878"/>
        <item m="1" x="3388"/>
        <item m="1" x="2841"/>
        <item m="1" x="5961"/>
        <item m="1" x="3267"/>
        <item m="1" x="246"/>
        <item m="1" x="7744"/>
        <item m="1" x="2949"/>
        <item m="1" x="2700"/>
        <item m="1" x="3159"/>
        <item m="1" x="7010"/>
        <item m="1" x="4974"/>
        <item m="1" x="6715"/>
        <item m="1" x="7833"/>
        <item m="1" x="1206"/>
        <item m="1" x="3987"/>
        <item m="1" x="5663"/>
        <item m="1" x="6982"/>
        <item m="1" x="646"/>
        <item m="1" x="3552"/>
        <item m="1" x="7775"/>
        <item m="1" x="7158"/>
        <item m="1" x="7328"/>
        <item m="1" x="1291"/>
        <item m="1" x="4484"/>
        <item m="1" x="4079"/>
        <item m="1" x="4052"/>
        <item m="1" x="613"/>
        <item m="1" x="4243"/>
        <item m="1" x="1922"/>
        <item m="1" x="1936"/>
        <item m="1" x="5271"/>
        <item m="1" x="5912"/>
        <item m="1" x="1587"/>
        <item m="1" x="4399"/>
        <item m="1" x="7946"/>
        <item m="1" x="3204"/>
        <item m="1" x="6779"/>
        <item m="1" x="3182"/>
        <item m="1" x="2790"/>
        <item m="1" x="4097"/>
        <item m="1" x="3492"/>
        <item m="1" x="1603"/>
        <item m="1" x="521"/>
        <item m="1" x="3574"/>
        <item m="1" x="714"/>
        <item m="1" x="6016"/>
        <item m="1" x="1956"/>
        <item m="1" x="4747"/>
        <item m="1" x="805"/>
        <item m="1" x="1598"/>
        <item m="1" x="2086"/>
        <item m="1" x="2264"/>
        <item m="1" x="3778"/>
        <item m="1" x="3017"/>
        <item m="1" x="4667"/>
        <item m="1" x="673"/>
        <item m="1" x="5019"/>
        <item m="1" x="3927"/>
        <item m="1" x="7706"/>
        <item m="1" x="1361"/>
        <item m="1" x="4408"/>
        <item m="1" x="2067"/>
        <item m="1" x="1243"/>
        <item m="1" x="2778"/>
        <item m="1" x="3871"/>
        <item m="1" x="6856"/>
        <item m="1" x="5579"/>
        <item m="1" x="3671"/>
        <item m="1" x="6112"/>
        <item m="1" x="5215"/>
        <item m="1" x="5395"/>
        <item m="1" x="1409"/>
        <item m="1" x="5726"/>
        <item m="1" x="424"/>
        <item m="1" x="6562"/>
        <item m="1" x="3952"/>
        <item m="1" x="1582"/>
        <item m="1" x="2797"/>
        <item m="1" x="5158"/>
        <item m="1" x="1777"/>
        <item m="1" x="1453"/>
        <item m="1" x="515"/>
        <item m="1" x="2115"/>
        <item m="1" x="4325"/>
        <item m="1" x="793"/>
        <item m="1" x="5958"/>
        <item m="1" x="67"/>
        <item m="1" x="4358"/>
        <item m="1" x="3821"/>
        <item m="1" x="1730"/>
        <item m="1" x="2473"/>
        <item m="1" x="843"/>
        <item m="1" x="2486"/>
        <item m="1" x="6973"/>
        <item m="1" x="7367"/>
        <item m="1" x="2443"/>
        <item m="1" x="1385"/>
        <item m="1" x="578"/>
        <item m="1" x="5734"/>
        <item m="1" x="4375"/>
        <item m="1" x="4505"/>
        <item m="1" x="7133"/>
        <item m="1" x="5730"/>
        <item m="1" x="3387"/>
        <item m="1" x="1475"/>
        <item m="1" x="7826"/>
        <item m="1" x="6359"/>
        <item m="1" x="5012"/>
        <item m="1" x="3727"/>
        <item m="1" x="1954"/>
        <item m="1" x="7009"/>
        <item m="1" x="3920"/>
        <item m="1" x="4056"/>
        <item m="1" x="7276"/>
        <item m="1" x="1156"/>
        <item m="1" x="3802"/>
        <item m="1" x="3530"/>
        <item m="1" x="2825"/>
        <item m="1" x="3603"/>
        <item m="1" x="1578"/>
        <item m="1" x="7268"/>
        <item m="1" x="505"/>
        <item m="1" x="6147"/>
        <item m="1" x="6183"/>
        <item m="1" x="7434"/>
        <item m="1" x="5772"/>
        <item m="1" x="2127"/>
        <item m="1" x="3497"/>
        <item m="1" x="309"/>
        <item m="1" x="2954"/>
        <item m="1" x="3045"/>
        <item m="1" x="4640"/>
        <item m="1" x="7610"/>
        <item m="1" x="6747"/>
        <item m="1" x="5962"/>
        <item m="1" x="2500"/>
        <item m="1" x="7708"/>
        <item m="1" x="6748"/>
        <item m="1" x="6447"/>
        <item m="1" x="2568"/>
        <item m="1" x="2822"/>
        <item m="1" x="2713"/>
        <item m="1" x="2536"/>
        <item m="1" x="7972"/>
        <item m="1" x="5156"/>
        <item m="1" x="2464"/>
        <item m="1" x="98"/>
        <item m="1" x="1147"/>
        <item m="1" x="855"/>
        <item m="1" x="2028"/>
        <item m="1" x="7900"/>
        <item m="1" x="3067"/>
        <item m="1" x="7190"/>
        <item m="1" x="6676"/>
        <item m="1" x="549"/>
        <item m="1" x="6271"/>
        <item m="1" x="254"/>
        <item m="1" x="6673"/>
        <item m="1" x="3034"/>
        <item m="1" x="4692"/>
        <item m="1" x="3745"/>
        <item m="1" x="1762"/>
        <item m="1" x="702"/>
        <item m="1" x="5438"/>
        <item m="1" x="1171"/>
        <item m="1" x="2454"/>
        <item m="1" x="5918"/>
        <item m="1" x="3239"/>
        <item m="1" x="5421"/>
        <item m="1" x="2671"/>
        <item m="1" x="2256"/>
        <item m="1" x="1486"/>
        <item m="1" x="1000"/>
        <item m="1" x="7584"/>
        <item m="1" x="7413"/>
        <item m="1" x="4171"/>
        <item m="1" x="3274"/>
        <item m="1" x="6811"/>
        <item m="1" x="5337"/>
        <item m="1" x="2877"/>
        <item m="1" x="3491"/>
        <item m="1" x="1557"/>
        <item m="1" x="3507"/>
        <item m="1" x="5275"/>
        <item m="1" x="7448"/>
        <item m="1" x="6952"/>
        <item m="1" x="1019"/>
        <item m="1" x="5125"/>
        <item m="1" x="5223"/>
        <item m="1" x="7597"/>
        <item m="1" x="3433"/>
        <item m="1" x="6697"/>
        <item m="1" x="5843"/>
        <item m="1" x="4141"/>
        <item m="1" x="5491"/>
        <item m="1" x="3616"/>
        <item m="1" x="7063"/>
        <item m="1" x="7267"/>
        <item m="1" x="1010"/>
        <item m="1" x="4043"/>
        <item m="1" x="7390"/>
        <item m="1" x="2711"/>
        <item m="1" x="4106"/>
        <item m="1" x="5530"/>
        <item m="1" x="6402"/>
        <item m="1" x="2718"/>
        <item m="1" x="479"/>
        <item m="1" x="4645"/>
        <item m="1" x="893"/>
        <item m="1" x="5724"/>
        <item m="1" x="7080"/>
        <item m="1" x="2517"/>
        <item m="1" x="2677"/>
        <item m="1" x="2933"/>
        <item m="1" x="311"/>
        <item m="1" x="7528"/>
        <item m="1" x="7700"/>
        <item m="1" x="6631"/>
        <item m="1" x="5846"/>
        <item m="1" x="4730"/>
        <item m="1" x="3290"/>
        <item m="1" x="870"/>
        <item m="1" x="2164"/>
        <item m="1" x="5452"/>
        <item m="1" x="5809"/>
        <item m="1" x="3375"/>
        <item m="1" x="1329"/>
        <item m="1" x="7800"/>
        <item m="1" x="6154"/>
        <item m="1" x="2512"/>
        <item m="1" x="2966"/>
        <item m="1" x="5411"/>
        <item m="1" x="5803"/>
        <item m="1" x="338"/>
        <item m="1" x="3110"/>
        <item m="1" x="1413"/>
        <item m="1" x="4244"/>
        <item m="1" x="1739"/>
        <item m="1" x="283"/>
        <item m="1" x="359"/>
        <item m="1" x="2334"/>
        <item m="1" x="2805"/>
        <item m="1" x="6674"/>
        <item m="1" x="5703"/>
        <item m="1" x="2399"/>
        <item m="1" x="5040"/>
        <item m="1" x="4750"/>
        <item m="1" x="5307"/>
        <item m="1" x="3133"/>
        <item m="1" x="4154"/>
        <item m="1" x="1772"/>
        <item m="1" x="1990"/>
        <item m="1" x="894"/>
        <item m="1" x="4083"/>
        <item m="1" x="5537"/>
        <item m="1" x="1888"/>
        <item m="1" x="7211"/>
        <item m="1" x="5103"/>
        <item m="1" x="7087"/>
        <item m="1" x="5102"/>
        <item m="1" x="6125"/>
        <item m="1" x="1160"/>
        <item m="1" x="4995"/>
        <item m="1" x="4999"/>
        <item m="1" x="2931"/>
        <item m="1" x="896"/>
        <item m="1" x="324"/>
        <item m="1" x="4025"/>
        <item m="1" x="1012"/>
        <item m="1" x="1780"/>
        <item m="1" x="3476"/>
        <item m="1" x="7274"/>
        <item m="1" x="6150"/>
        <item m="1" x="3544"/>
        <item m="1" x="6027"/>
        <item m="1" x="1926"/>
        <item m="1" x="2988"/>
        <item m="1" x="4462"/>
        <item m="1" x="3673"/>
        <item m="1" x="330"/>
        <item m="1" x="7199"/>
        <item m="1" x="5048"/>
        <item m="1" x="6993"/>
        <item m="1" x="7405"/>
        <item m="1" x="7573"/>
        <item m="1" x="4955"/>
        <item m="1" x="1134"/>
        <item m="1" x="4803"/>
        <item m="1" x="306"/>
        <item m="1" x="2236"/>
        <item m="1" x="6962"/>
        <item m="1" x="924"/>
        <item m="1" x="2564"/>
        <item m="1" x="2261"/>
        <item m="1" x="6509"/>
        <item m="1" x="734"/>
        <item m="1" x="1499"/>
        <item m="1" x="2062"/>
        <item m="1" x="1723"/>
        <item m="1" x="5310"/>
        <item m="1" x="3118"/>
        <item m="1" x="648"/>
        <item m="1" x="7397"/>
        <item m="1" x="5644"/>
        <item m="1" x="5208"/>
        <item m="1" x="7758"/>
        <item m="1" x="4968"/>
        <item m="1" x="7041"/>
        <item m="1" x="5253"/>
        <item m="1" x="5658"/>
        <item m="1" x="7794"/>
        <item m="1" x="7810"/>
        <item m="1" x="7343"/>
        <item m="1" x="4345"/>
        <item m="1" x="7353"/>
        <item m="1" x="7000"/>
        <item m="1" x="387"/>
        <item m="1" x="4319"/>
        <item m="1" x="7816"/>
        <item m="1" x="5572"/>
        <item m="1" x="7007"/>
        <item m="1" x="4024"/>
        <item m="1" x="2391"/>
        <item m="1" x="5794"/>
        <item m="1" x="7730"/>
        <item m="1" x="5367"/>
        <item m="1" x="290"/>
        <item m="1" x="963"/>
        <item m="1" x="1258"/>
        <item m="1" x="4656"/>
        <item m="1" x="4464"/>
        <item m="1" x="6716"/>
        <item m="1" x="730"/>
        <item m="1" x="6484"/>
        <item m="1" x="5429"/>
        <item m="1" x="4756"/>
        <item m="1" x="1394"/>
        <item m="1" x="7377"/>
        <item m="1" x="1222"/>
        <item m="1" x="906"/>
        <item m="1" x="4481"/>
        <item m="1" x="5314"/>
        <item m="1" x="4620"/>
        <item m="1" x="5519"/>
        <item m="1" x="4274"/>
        <item m="1" x="2710"/>
        <item m="1" x="6065"/>
        <item m="1" x="7786"/>
        <item m="1" x="5721"/>
        <item m="1" x="490"/>
        <item m="1" x="3397"/>
        <item m="1" x="996"/>
        <item m="1" x="5061"/>
        <item m="1" x="1782"/>
        <item m="1" x="1727"/>
        <item m="1" x="6411"/>
        <item m="1" x="7918"/>
        <item m="1" x="2614"/>
        <item m="1" x="78"/>
        <item m="1" x="2599"/>
        <item m="1" x="2042"/>
        <item m="1" x="2624"/>
        <item m="1" x="3726"/>
        <item m="1" x="6197"/>
        <item m="1" x="3754"/>
        <item m="1" x="2208"/>
        <item m="1" x="6051"/>
        <item m="1" x="5441"/>
        <item m="1" x="2596"/>
        <item m="1" x="2234"/>
        <item m="1" x="2758"/>
        <item m="1" x="1331"/>
        <item m="1" x="87"/>
        <item m="1" x="2830"/>
        <item m="1" x="7719"/>
        <item m="1" x="4969"/>
        <item m="1" x="2774"/>
        <item m="1" x="5769"/>
        <item m="1" x="6547"/>
        <item m="1" x="4002"/>
        <item m="1" x="6076"/>
        <item m="1" x="5929"/>
        <item m="1" x="7300"/>
        <item m="1" x="2047"/>
        <item m="1" x="2621"/>
        <item m="1" x="2420"/>
        <item m="1" x="4058"/>
        <item m="1" x="3364"/>
        <item m="1" x="2617"/>
        <item m="1" x="7585"/>
        <item m="1" x="355"/>
        <item m="1" x="5610"/>
        <item m="1" x="1743"/>
        <item m="1" x="1343"/>
        <item m="1" x="4117"/>
        <item m="1" x="6381"/>
        <item m="1" x="6337"/>
        <item m="1" x="4989"/>
        <item m="1" x="2985"/>
        <item m="1" x="3885"/>
        <item m="1" x="4591"/>
        <item m="1" x="1032"/>
        <item m="1" x="3359"/>
        <item m="1" x="680"/>
        <item m="1" x="1684"/>
        <item m="1" x="4615"/>
        <item m="1" x="6911"/>
        <item m="1" x="3344"/>
        <item m="1" x="2437"/>
        <item m="1" x="238"/>
        <item m="1" x="5308"/>
        <item m="1" x="5402"/>
        <item m="1" x="588"/>
        <item m="1" x="6968"/>
        <item m="1" x="6652"/>
        <item m="1" x="4784"/>
        <item m="1" x="1367"/>
        <item m="1" x="7975"/>
        <item m="1" x="4278"/>
        <item m="1" x="7221"/>
        <item m="1" x="5683"/>
        <item m="1" x="3109"/>
        <item m="1" x="3733"/>
        <item m="1" x="538"/>
        <item m="1" x="5889"/>
        <item m="1" x="6567"/>
        <item m="1" x="2741"/>
        <item m="1" x="3900"/>
        <item m="1" x="5657"/>
        <item m="1" x="2298"/>
        <item m="1" x="162"/>
        <item m="1" x="4016"/>
        <item m="1" x="4119"/>
        <item m="1" x="421"/>
        <item m="1" x="1559"/>
        <item m="1" x="99"/>
        <item m="1" x="5474"/>
        <item m="1" x="6179"/>
        <item m="1" x="5557"/>
        <item m="1" x="3940"/>
        <item m="1" x="4924"/>
        <item m="1" x="2366"/>
        <item m="1" x="4022"/>
        <item m="1" x="3248"/>
        <item m="1" x="1986"/>
        <item m="1" x="2221"/>
        <item m="1" x="640"/>
        <item m="1" x="6754"/>
        <item m="1" x="7592"/>
        <item m="1" x="3540"/>
        <item m="1" x="5845"/>
        <item m="1" x="3461"/>
        <item m="1" x="2829"/>
        <item m="1" x="3838"/>
        <item m="1" x="3773"/>
        <item m="1" x="6466"/>
        <item m="1" x="1175"/>
        <item m="1" x="5813"/>
        <item m="1" x="386"/>
        <item m="1" x="250"/>
        <item m="1" x="205"/>
        <item m="1" x="6045"/>
        <item m="1" x="5482"/>
        <item m="1" x="4255"/>
        <item m="1" x="5704"/>
        <item m="1" x="6955"/>
        <item m="1" x="6374"/>
        <item m="1" x="7246"/>
        <item m="1" x="5776"/>
        <item m="1" x="4084"/>
        <item m="1" x="3570"/>
        <item m="1" x="4514"/>
        <item m="1" x="1507"/>
        <item m="1" x="6662"/>
        <item m="1" x="3791"/>
        <item m="1" x="917"/>
        <item m="1" x="3389"/>
        <item m="1" x="1521"/>
        <item m="1" x="7366"/>
        <item m="1" x="3983"/>
        <item m="1" x="2362"/>
        <item m="1" x="7120"/>
        <item m="1" x="1630"/>
        <item m="1" x="7772"/>
        <item m="1" x="2794"/>
        <item m="1" x="6459"/>
        <item m="1" x="3218"/>
        <item m="1" x="7052"/>
        <item m="1" x="5222"/>
        <item m="1" x="6442"/>
        <item m="1" x="2859"/>
        <item m="1" x="5407"/>
        <item m="1" x="1853"/>
        <item m="1" x="7642"/>
        <item m="1" x="3513"/>
        <item m="1" x="3257"/>
        <item m="1" x="6107"/>
        <item m="1" x="7490"/>
        <item m="1" x="7429"/>
        <item m="1" x="4909"/>
        <item m="1" x="7910"/>
        <item m="1" x="3998"/>
        <item m="1" x="1873"/>
        <item m="1" x="7601"/>
        <item m="1" x="4860"/>
        <item m="1" x="4275"/>
        <item m="1" x="4013"/>
        <item m="1" x="7171"/>
        <item m="1" x="4312"/>
        <item m="1" x="3297"/>
        <item m="1" x="902"/>
        <item m="1" x="5782"/>
        <item m="1" x="7830"/>
        <item m="1" x="2286"/>
        <item m="1" x="4195"/>
        <item m="1" x="2263"/>
        <item m="1" x="4655"/>
        <item m="1" x="7410"/>
        <item m="1" x="4867"/>
        <item m="1" x="2212"/>
        <item m="1" x="7691"/>
        <item m="1" x="2604"/>
        <item m="1" x="2760"/>
        <item m="1" x="2383"/>
        <item m="1" x="6460"/>
        <item m="1" x="2968"/>
        <item m="1" x="7037"/>
        <item m="1" x="2753"/>
        <item m="1" x="2193"/>
        <item m="1" x="2937"/>
        <item m="1" x="7018"/>
        <item m="1" x="4588"/>
        <item m="1" x="3798"/>
        <item m="1" x="2823"/>
        <item m="1" x="4327"/>
        <item m="1" x="388"/>
        <item m="1" x="1187"/>
        <item m="1" x="1286"/>
        <item m="1" x="444"/>
        <item m="1" x="3712"/>
        <item m="1" x="696"/>
        <item m="1" x="1823"/>
        <item m="1" x="1930"/>
        <item m="1" x="5490"/>
        <item m="1" x="1246"/>
        <item m="1" x="3674"/>
        <item m="1" x="1170"/>
        <item m="1" x="7450"/>
        <item m="1" x="1704"/>
        <item m="1" x="7873"/>
        <item m="1" x="2029"/>
        <item m="1" x="3812"/>
        <item m="1" x="177"/>
        <item m="1" x="7459"/>
        <item m="1" x="6351"/>
        <item m="1" x="5470"/>
        <item m="1" x="7282"/>
        <item m="1" x="376"/>
        <item m="1" x="3221"/>
        <item m="1" x="7572"/>
        <item m="1" x="3409"/>
        <item m="1" x="1849"/>
        <item m="1" x="4896"/>
        <item m="1" x="1795"/>
        <item m="1" x="2369"/>
        <item m="1" x="3403"/>
        <item m="1" x="455"/>
        <item m="1" x="2489"/>
        <item m="1" x="6518"/>
        <item m="1" x="4787"/>
        <item m="1" x="403"/>
        <item m="1" x="4917"/>
        <item m="1" x="85"/>
        <item m="1" x="7741"/>
        <item m="1" x="1473"/>
        <item m="1" x="5689"/>
        <item m="1" x="6587"/>
        <item m="1" x="1495"/>
        <item m="1" x="7036"/>
        <item m="1" x="2077"/>
        <item m="1" x="6653"/>
        <item m="1" x="1312"/>
        <item m="1" x="1442"/>
        <item m="1" x="6592"/>
        <item m="1" x="5735"/>
        <item m="1" x="695"/>
        <item m="1" x="2080"/>
        <item m="1" x="5550"/>
        <item m="1" x="6202"/>
        <item m="1" x="5214"/>
        <item m="1" x="4961"/>
        <item m="1" x="7496"/>
        <item m="1" x="7443"/>
        <item m="1" x="4857"/>
        <item m="1" x="1387"/>
        <item m="1" x="3282"/>
        <item m="1" x="1420"/>
        <item m="1" x="5874"/>
        <item m="1" x="4403"/>
        <item m="1" x="942"/>
        <item m="1" x="3414"/>
        <item m="1" x="3617"/>
        <item m="1" x="2878"/>
        <item m="1" x="7270"/>
        <item m="1" x="4311"/>
        <item m="1" x="6831"/>
        <item m="1" x="3585"/>
        <item m="1" x="2838"/>
        <item m="1" x="6089"/>
        <item m="1" x="1607"/>
        <item m="1" x="1116"/>
        <item m="1" x="2299"/>
        <item m="1" x="7507"/>
        <item m="1" x="3187"/>
        <item m="1" x="5508"/>
        <item m="1" x="6589"/>
        <item m="1" x="602"/>
        <item m="1" x="1977"/>
        <item m="1" x="2813"/>
        <item m="1" x="1077"/>
        <item m="1" x="2528"/>
        <item m="1" x="2965"/>
        <item m="1" x="4842"/>
        <item m="1" x="4247"/>
        <item m="1" x="4062"/>
        <item m="1" x="4478"/>
        <item m="1" x="3313"/>
        <item m="1" x="7271"/>
        <item m="1" x="1925"/>
        <item m="1" x="503"/>
        <item m="1" x="7646"/>
        <item m="1" x="498"/>
        <item m="1" x="3064"/>
        <item m="1" x="1110"/>
        <item m="1" x="1661"/>
        <item m="1" x="3207"/>
        <item m="1" x="1876"/>
        <item m="1" x="5183"/>
        <item m="1" x="3192"/>
        <item m="1" x="3254"/>
        <item m="1" x="6480"/>
        <item m="1" x="6819"/>
        <item m="1" x="351"/>
        <item m="1" x="6860"/>
        <item m="1" x="6282"/>
        <item m="1" x="1259"/>
        <item m="1" x="4734"/>
        <item m="1" x="5982"/>
        <item m="1" x="995"/>
        <item m="1" x="3334"/>
        <item m="1" x="4416"/>
        <item m="1" x="3427"/>
        <item m="1" x="5783"/>
        <item m="1" x="5876"/>
        <item m="1" x="3449"/>
        <item m="1" x="2393"/>
        <item m="1" x="5246"/>
        <item m="1" x="974"/>
        <item m="1" x="1538"/>
        <item m="1" x="1215"/>
        <item m="1" x="780"/>
        <item m="1" x="908"/>
        <item m="1" x="3255"/>
        <item m="1" x="4302"/>
        <item m="1" x="1410"/>
        <item m="1" x="1083"/>
        <item m="1" x="1067"/>
        <item m="1" x="4913"/>
        <item m="1" x="4175"/>
        <item m="1" x="5643"/>
        <item m="1" x="757"/>
        <item m="1" x="6966"/>
        <item m="1" x="5875"/>
        <item m="1" x="4833"/>
        <item m="1" x="2984"/>
        <item m="1" x="7503"/>
        <item m="1" x="2975"/>
        <item m="1" x="5748"/>
        <item m="1" x="6048"/>
        <item m="1" x="2352"/>
        <item m="1" x="7969"/>
        <item m="1" x="313"/>
        <item m="1" x="389"/>
        <item m="1" x="6111"/>
        <item m="1" x="544"/>
        <item m="1" x="1669"/>
        <item m="1" x="3634"/>
        <item m="1" x="4506"/>
        <item m="1" x="6668"/>
        <item m="1" x="2541"/>
        <item m="1" x="6019"/>
        <item m="1" x="2217"/>
        <item m="1" x="4561"/>
        <item m="1" x="7892"/>
        <item m="1" x="4925"/>
        <item m="1" x="1276"/>
        <item m="1" x="3655"/>
        <item m="1" x="721"/>
        <item m="1" x="7161"/>
        <item m="1" x="431"/>
        <item m="1" x="7352"/>
        <item m="1" x="2076"/>
        <item m="1" x="4542"/>
        <item m="1" x="7729"/>
        <item m="1" x="610"/>
        <item m="1" x="6348"/>
        <item m="1" x="153"/>
        <item m="1" x="4557"/>
        <item m="1" x="3394"/>
        <item m="1" x="4263"/>
        <item m="1" x="1253"/>
        <item m="1" x="7992"/>
        <item m="1" x="5258"/>
        <item m="1" x="1154"/>
        <item m="1" x="2165"/>
        <item m="1" x="5129"/>
        <item m="1" x="5509"/>
        <item m="1" x="5428"/>
        <item m="1" x="2450"/>
        <item m="1" x="1432"/>
        <item m="1" x="4091"/>
        <item m="1" x="329"/>
        <item m="1" x="776"/>
        <item m="1" x="5647"/>
        <item m="1" x="5302"/>
        <item m="1" x="3569"/>
        <item m="1" x="2323"/>
        <item m="1" x="6757"/>
        <item m="1" x="5914"/>
        <item m="1" x="5053"/>
        <item m="1" x="1758"/>
        <item m="1" x="3107"/>
        <item m="1" x="410"/>
        <item m="1" x="7045"/>
        <item m="1" x="4641"/>
        <item m="1" x="5927"/>
        <item m="1" x="4066"/>
        <item m="1" x="1561"/>
        <item m="1" x="6170"/>
        <item m="1" x="7445"/>
        <item m="1" x="3550"/>
        <item m="1" x="2780"/>
        <item m="1" x="7604"/>
        <item m="1" x="83"/>
        <item m="1" x="3505"/>
        <item m="1" x="2092"/>
        <item m="1" x="3493"/>
        <item m="1" x="169"/>
        <item m="1" x="3486"/>
        <item m="1" x="6194"/>
        <item m="1" x="3965"/>
        <item m="1" x="5166"/>
        <item m="1" x="7275"/>
        <item m="1" x="3508"/>
        <item m="1" x="7316"/>
        <item m="1" x="3222"/>
        <item m="1" x="4267"/>
        <item m="1" x="3959"/>
        <item m="1" x="2469"/>
        <item m="1" x="2277"/>
        <item m="1" x="7198"/>
        <item m="1" x="4602"/>
        <item m="1" x="3208"/>
        <item m="1" x="4164"/>
        <item m="1" x="1875"/>
        <item m="1" x="7401"/>
        <item m="1" x="579"/>
        <item m="1" x="5173"/>
        <item m="1" x="7932"/>
        <item m="1" x="3797"/>
        <item m="1" x="4362"/>
        <item m="1" x="1031"/>
        <item m="1" x="4679"/>
        <item m="1" x="4746"/>
        <item m="1" x="530"/>
        <item m="1" x="4236"/>
        <item m="1" x="1779"/>
        <item m="1" x="5380"/>
        <item m="1" x="5806"/>
        <item m="1" x="307"/>
        <item m="1" x="6684"/>
        <item m="1" x="966"/>
        <item m="1" x="5370"/>
        <item m="1" x="2775"/>
        <item m="1" x="4825"/>
        <item m="1" x="6259"/>
        <item m="1" x="6124"/>
        <item m="1" x="4095"/>
        <item m="1" x="3972"/>
        <item m="1" x="4551"/>
        <item m="1" x="4225"/>
        <item m="1" x="6632"/>
        <item m="1" x="3406"/>
        <item m="1" x="2260"/>
        <item m="1" x="1919"/>
        <item m="1" x="7486"/>
        <item m="1" x="3471"/>
        <item m="1" x="3566"/>
        <item m="1" x="5469"/>
        <item m="1" x="1993"/>
        <item m="1" x="6704"/>
        <item m="1" x="5793"/>
        <item m="1" x="3169"/>
        <item m="1" x="5624"/>
        <item m="1" x="1863"/>
        <item m="1" x="253"/>
        <item m="1" x="1389"/>
        <item m="1" x="2674"/>
        <item m="1" x="7515"/>
        <item m="1" x="3694"/>
        <item m="1" x="882"/>
        <item m="1" x="2594"/>
        <item m="1" x="7817"/>
        <item m="1" x="1309"/>
        <item m="1" x="4350"/>
        <item m="1" x="4453"/>
        <item m="1" x="650"/>
        <item m="1" x="7124"/>
        <item m="1" x="2784"/>
        <item m="1" x="1132"/>
        <item m="1" x="2290"/>
        <item m="1" x="6885"/>
        <item m="1" x="6683"/>
        <item m="1" x="3132"/>
        <item m="1" x="813"/>
        <item m="1" x="3775"/>
        <item m="1" x="6920"/>
        <item m="1" x="1626"/>
        <item m="1" x="1281"/>
        <item m="1" x="333"/>
        <item m="1" x="1199"/>
        <item m="1" x="5978"/>
        <item m="1" x="5936"/>
        <item m="1" x="4741"/>
        <item m="1" x="7461"/>
        <item m="1" x="4529"/>
        <item m="1" x="7535"/>
        <item m="1" x="722"/>
        <item m="1" x="4064"/>
        <item m="1" x="601"/>
        <item m="1" x="2904"/>
        <item m="1" x="5035"/>
        <item m="1" x="2756"/>
        <item m="1" x="581"/>
        <item m="1" x="4669"/>
        <item m="1" x="4376"/>
        <item m="1" x="7855"/>
        <item m="1" x="5213"/>
        <item m="1" x="4902"/>
        <item m="1" x="1384"/>
        <item m="1" x="6947"/>
        <item m="1" x="3001"/>
        <item m="1" x="1036"/>
        <item m="1" x="1673"/>
        <item m="1" x="7854"/>
        <item m="1" x="3672"/>
        <item m="1" x="4439"/>
        <item m="1" x="4383"/>
        <item m="1" x="5823"/>
        <item m="1" x="2627"/>
        <item m="1" x="1348"/>
        <item m="1" x="6876"/>
        <item m="1" x="4828"/>
        <item m="1" x="5483"/>
        <item m="1" x="6316"/>
        <item m="1" x="4128"/>
        <item m="1" x="2057"/>
        <item m="1" x="1186"/>
        <item m="1" x="1867"/>
        <item m="1" x="6834"/>
        <item m="1" x="2001"/>
        <item m="1" x="6722"/>
        <item m="1" x="1848"/>
        <item m="1" x="7240"/>
        <item m="1" x="3676"/>
        <item m="1" x="7260"/>
        <item m="1" x="3667"/>
        <item m="1" x="6648"/>
        <item m="1" x="4782"/>
        <item m="1" x="7239"/>
        <item m="1" x="2118"/>
        <item m="1" x="7295"/>
        <item m="1" x="1266"/>
        <item m="1" x="5240"/>
        <item m="1" x="6400"/>
        <item m="1" x="4196"/>
        <item m="1" x="6737"/>
        <item m="1" x="1680"/>
        <item m="1" x="4724"/>
        <item m="1" x="825"/>
        <item m="1" x="2678"/>
        <item m="1" x="478"/>
        <item m="1" x="6130"/>
        <item m="1" x="6963"/>
        <item m="1" x="4886"/>
        <item m="1" x="1004"/>
        <item m="1" x="2079"/>
        <item m="1" x="543"/>
        <item m="1" x="4657"/>
        <item m="1" x="987"/>
        <item m="1" x="3895"/>
        <item m="1" x="2566"/>
        <item m="1" x="3789"/>
        <item m="1" x="6354"/>
        <item m="1" x="222"/>
        <item m="1" x="7821"/>
        <item m="1" x="4411"/>
        <item m="1" x="450"/>
        <item m="1" x="6273"/>
        <item m="1" x="5164"/>
        <item m="1" x="6276"/>
        <item m="1" x="5999"/>
        <item m="1" x="2868"/>
        <item m="1" x="4456"/>
        <item m="1" x="4182"/>
        <item m="1" x="3392"/>
        <item m="1" x="2253"/>
        <item m="1" x="6258"/>
        <item m="1" x="4943"/>
        <item m="1" x="7841"/>
        <item m="1" x="3404"/>
        <item m="1" x="1084"/>
        <item m="1" x="7227"/>
        <item m="1" x="7696"/>
        <item m="1" x="2793"/>
        <item m="1" x="2656"/>
        <item m="1" x="6984"/>
        <item m="1" x="5814"/>
        <item m="1" x="6073"/>
        <item m="1" x="2964"/>
        <item m="1" x="2852"/>
        <item m="1" x="458"/>
        <item m="1" x="6341"/>
        <item m="1" x="641"/>
        <item m="1" x="3639"/>
        <item m="1" x="7269"/>
        <item m="1" x="5074"/>
        <item m="1" x="1030"/>
        <item m="1" x="4404"/>
        <item m="1" x="7822"/>
        <item m="1" x="6023"/>
        <item m="1" x="1226"/>
        <item m="1" x="2921"/>
        <item m="1" x="6379"/>
        <item m="1" x="7468"/>
        <item m="1" x="3363"/>
        <item m="1" x="5801"/>
        <item m="1" x="3164"/>
        <item m="1" x="1935"/>
        <item m="1" x="7285"/>
        <item m="1" x="7220"/>
        <item m="1" x="5004"/>
        <item m="1" x="3089"/>
        <item m="1" x="7245"/>
        <item m="1" x="6611"/>
        <item m="1" x="886"/>
        <item m="1" x="508"/>
        <item m="1" x="2199"/>
        <item m="1" x="1611"/>
        <item m="1" x="686"/>
        <item m="1" x="1910"/>
        <item m="1" x="7522"/>
        <item m="1" x="5450"/>
        <item m="1" x="5216"/>
        <item m="1" x="4663"/>
        <item m="1" x="669"/>
        <item m="1" x="621"/>
        <item m="1" x="2301"/>
        <item m="1" x="6105"/>
        <item m="1" x="3186"/>
        <item m="1" x="5503"/>
        <item m="1" x="274"/>
        <item m="1" x="4473"/>
        <item m="1" x="5416"/>
        <item m="1" x="4070"/>
        <item m="1" x="6483"/>
        <item m="1" x="6252"/>
        <item m="1" x="789"/>
        <item m="1" x="6913"/>
        <item m="1" x="3582"/>
        <item m="1" x="672"/>
        <item m="1" x="5702"/>
        <item m="1" x="612"/>
        <item m="1" x="7206"/>
        <item m="1" x="6756"/>
        <item m="1" x="2148"/>
        <item m="1" x="3086"/>
        <item m="1" x="2171"/>
        <item m="1" x="7622"/>
        <item m="1" x="2074"/>
        <item m="1" x="7776"/>
        <item m="1" x="395"/>
        <item m="1" x="1351"/>
        <item m="1" x="6559"/>
        <item m="1" x="7782"/>
        <item m="1" x="2755"/>
        <item m="1" x="146"/>
        <item m="1" x="1474"/>
        <item m="1" x="1793"/>
        <item m="1" x="2749"/>
        <item m="1" x="3320"/>
        <item m="1" x="7014"/>
        <item m="1" x="4230"/>
        <item m="1" x="4000"/>
        <item m="1" x="878"/>
        <item m="1" x="4248"/>
        <item m="1" x="7978"/>
        <item m="1" x="1955"/>
        <item m="1" x="6875"/>
        <item m="1" x="4437"/>
        <item m="1" x="1931"/>
        <item m="1" x="2226"/>
        <item m="1" x="3654"/>
        <item m="1" x="5917"/>
        <item m="1" x="1703"/>
        <item m="1" x="401"/>
        <item m="1" x="5110"/>
        <item m="1" x="6846"/>
        <item m="1" x="863"/>
        <item m="1" x="3459"/>
        <item m="1" x="6497"/>
        <item m="1" x="6560"/>
        <item m="1" x="895"/>
        <item m="1" x="7356"/>
        <item m="1" x="2535"/>
        <item m="1" x="1205"/>
        <item m="1" x="6449"/>
        <item m="1" x="6762"/>
        <item m="1" x="2004"/>
        <item m="1" x="710"/>
        <item m="1" x="6114"/>
        <item m="1" x="3396"/>
        <item m="1" x="213"/>
        <item m="1" x="628"/>
        <item m="1" x="7355"/>
        <item m="1" x="7212"/>
        <item m="1" x="2095"/>
        <item m="1" x="643"/>
        <item m="1" x="5521"/>
        <item m="1" x="2757"/>
        <item m="1" x="1815"/>
        <item m="1" x="5442"/>
        <item m="1" x="4818"/>
        <item m="1" x="191"/>
        <item m="1" x="4568"/>
        <item m="1" x="3755"/>
        <item m="1" x="3148"/>
        <item m="1" x="6850"/>
        <item m="1" x="1847"/>
        <item m="1" x="1087"/>
        <item m="1" x="7185"/>
        <item m="1" x="7989"/>
        <item m="1" x="3496"/>
        <item m="1" x="4426"/>
        <item m="1" x="4251"/>
        <item m="1" x="3978"/>
        <item m="1" x="6902"/>
        <item m="1" x="4519"/>
        <item m="1" x="7737"/>
        <item m="1" x="2799"/>
        <item m="1" x="1072"/>
        <item m="1" x="593"/>
        <item m="1" x="7795"/>
        <item m="1" x="7093"/>
        <item m="1" x="5861"/>
        <item m="1" x="5649"/>
        <item m="1" x="5907"/>
        <item m="1" x="7902"/>
        <item m="1" x="3632"/>
        <item m="1" x="7180"/>
        <item m="1" x="6429"/>
        <item m="1" x="6214"/>
        <item m="1" x="3453"/>
        <item m="1" x="7111"/>
        <item m="1" x="5160"/>
        <item m="1" x="1512"/>
        <item m="1" x="2325"/>
        <item m="1" x="1242"/>
        <item m="1" x="5870"/>
        <item m="1" x="4922"/>
        <item m="1" x="1467"/>
        <item m="1" x="6783"/>
        <item m="1" x="4592"/>
        <item m="1" x="2938"/>
        <item m="1" x="5439"/>
        <item m="1" x="7836"/>
        <item m="1" x="3626"/>
        <item m="1" x="7611"/>
        <item m="1" x="6127"/>
        <item m="1" x="5988"/>
        <item m="1" x="6681"/>
        <item m="1" x="7057"/>
        <item m="1" x="2239"/>
        <item m="1" x="5338"/>
        <item m="1" x="4189"/>
        <item m="1" x="2089"/>
        <item m="1" x="4402"/>
        <item m="1" x="5030"/>
        <item m="1" x="2259"/>
        <item m="1" x="206"/>
        <item m="1" x="901"/>
        <item m="1" x="5406"/>
        <item m="1" x="967"/>
        <item m="1" x="5141"/>
        <item m="1" x="4710"/>
        <item m="1" x="7436"/>
        <item m="1" x="6932"/>
        <item m="1" x="502"/>
        <item m="1" x="7202"/>
        <item m="1" x="6247"/>
        <item m="1" x="1300"/>
        <item m="1" x="4188"/>
        <item m="1" x="6879"/>
        <item m="1" x="6671"/>
        <item m="1" x="3068"/>
        <item m="1" x="953"/>
        <item m="1" x="3956"/>
        <item m="1" x="5547"/>
        <item m="1" x="7455"/>
        <item m="1" x="5037"/>
        <item m="1" x="845"/>
        <item m="1" x="2246"/>
        <item m="1" x="5354"/>
        <item m="1" x="1493"/>
        <item m="1" x="3376"/>
        <item m="1" x="4401"/>
        <item m="1" x="6739"/>
        <item m="1" x="6186"/>
        <item m="1" x="5408"/>
        <item m="1" x="5812"/>
        <item m="1" x="4174"/>
        <item m="1" x="3295"/>
        <item m="1" x="2493"/>
        <item m="1" x="1624"/>
        <item m="1" x="1987"/>
        <item m="1" x="5913"/>
        <item m="1" x="6593"/>
        <item m="1" x="4822"/>
        <item m="1" x="6917"/>
        <item m="1" x="4197"/>
        <item m="1" x="6404"/>
        <item m="1" x="6828"/>
        <item m="1" x="314"/>
        <item m="1" x="2439"/>
        <item m="1" x="7640"/>
        <item m="1" x="2901"/>
        <item m="1" x="6738"/>
        <item m="1" x="3966"/>
        <item m="1" x="4201"/>
        <item m="1" x="2324"/>
        <item m="1" x="7990"/>
        <item m="1" x="315"/>
        <item m="1" x="1608"/>
        <item m="1" x="4845"/>
        <item m="1" x="4080"/>
        <item m="1" x="7233"/>
        <item m="1" x="4428"/>
        <item m="1" x="5063"/>
        <item m="1" x="6414"/>
        <item m="1" x="2245"/>
        <item m="1" x="5759"/>
        <item m="1" x="6502"/>
        <item m="1" x="2000"/>
        <item m="1" x="1369"/>
        <item m="1" x="2072"/>
        <item m="1" x="3641"/>
        <item m="1" x="2394"/>
        <item m="1" x="5285"/>
        <item m="1" x="4766"/>
        <item m="1" x="2906"/>
        <item m="1" x="411"/>
        <item m="1" x="353"/>
        <item m="1" x="5950"/>
        <item m="1" x="3664"/>
        <item m="1" x="2342"/>
        <item m="1" x="3296"/>
        <item m="1" x="441"/>
        <item m="1" x="6601"/>
        <item m="1" x="3039"/>
        <item m="1" x="1449"/>
        <item m="1" x="5925"/>
        <item m="1" x="7599"/>
        <item m="1" x="1190"/>
        <item m="1" x="6798"/>
        <item m="1" x="7530"/>
        <item m="1" x="3238"/>
        <item m="1" x="3050"/>
        <item m="1" x="3960"/>
        <item m="1" x="1941"/>
        <item m="1" x="2705"/>
        <item m="1" x="1560"/>
        <item m="1" x="4495"/>
        <item m="1" x="7396"/>
        <item m="1" x="7110"/>
        <item m="1" x="6744"/>
        <item m="1" x="3035"/>
        <item m="1" x="3470"/>
        <item m="1" x="4547"/>
        <item m="1" x="979"/>
        <item m="1" x="2318"/>
        <item m="1" x="2658"/>
        <item m="1" x="2059"/>
        <item m="1" x="548"/>
        <item m="1" x="6422"/>
        <item m="1" x="3675"/>
        <item m="1" x="3243"/>
        <item m="1" x="3744"/>
        <item m="1" x="925"/>
        <item m="1" x="4689"/>
        <item m="1" x="1831"/>
        <item m="1" x="1054"/>
        <item m="1" x="2769"/>
        <item m="1" x="1756"/>
        <item m="1" x="3047"/>
        <item m="1" x="3677"/>
        <item m="1" x="3845"/>
        <item m="1" x="2472"/>
        <item m="1" x="325"/>
        <item m="1" x="5754"/>
        <item m="1" x="2546"/>
        <item m="1" x="3613"/>
        <item m="1" x="3866"/>
        <item m="1" x="1747"/>
        <item m="1" x="5688"/>
        <item m="1" x="6618"/>
        <item m="1" x="7963"/>
        <item m="1" x="6732"/>
        <item m="1" x="5383"/>
        <item m="1" x="3742"/>
        <item m="1" x="1285"/>
        <item m="1" x="7514"/>
        <item m="1" x="7114"/>
        <item m="1" x="3549"/>
        <item m="1" x="2471"/>
        <item m="1" x="4100"/>
        <item m="1" x="6919"/>
        <item m="1" x="7160"/>
        <item m="1" x="4581"/>
        <item m="1" x="7874"/>
        <item m="1" x="3380"/>
        <item m="1" x="6245"/>
        <item m="1" x="4714"/>
        <item m="1" x="7354"/>
        <item m="1" x="6710"/>
        <item m="1" x="1440"/>
        <item m="1" x="2071"/>
        <item m="1" x="4096"/>
        <item m="1" x="5746"/>
        <item m="1" x="3084"/>
        <item m="1" x="4829"/>
        <item m="1" x="2147"/>
        <item m="1" x="6474"/>
        <item m="1" x="4928"/>
        <item m="1" x="439"/>
        <item m="1" x="7248"/>
        <item m="1" x="6212"/>
        <item m="1" x="3828"/>
        <item m="1" x="1150"/>
        <item m="1" x="6802"/>
        <item m="1" x="2759"/>
        <item m="1" x="3658"/>
        <item m="1" x="5611"/>
        <item m="1" x="7098"/>
        <item m="1" x="4438"/>
        <item m="1" x="7667"/>
        <item m="1" x="822"/>
        <item m="1" x="3842"/>
        <item m="1" x="5418"/>
        <item m="1" x="6213"/>
        <item m="1" x="1632"/>
        <item m="1" x="2648"/>
        <item m="1" x="2033"/>
        <item m="1" x="5399"/>
        <item m="1" x="4926"/>
        <item m="1" x="1696"/>
        <item m="1" x="1732"/>
        <item m="1" x="5286"/>
        <item m="1" x="2556"/>
        <item m="1" x="1748"/>
        <item m="1" x="5419"/>
        <item m="1" x="4726"/>
        <item m="1" x="1682"/>
        <item m="1" x="3316"/>
        <item m="1" x="6895"/>
        <item m="1" x="5672"/>
        <item m="1" x="7862"/>
        <item m="1" x="3465"/>
        <item m="1" x="2408"/>
        <item m="1" x="5956"/>
        <item m="1" x="7358"/>
        <item m="1" x="5799"/>
        <item m="1" x="3749"/>
        <item m="1" x="2615"/>
        <item m="1" x="3884"/>
        <item m="1" x="4812"/>
        <item m="1" x="7901"/>
        <item m="1" x="3571"/>
        <item m="1" x="2518"/>
        <item m="1" x="513"/>
        <item m="1" x="3637"/>
        <item m="1" x="629"/>
        <item m="1" x="7985"/>
        <item m="1" x="5457"/>
        <item m="1" x="204"/>
        <item m="1" x="3349"/>
        <item m="1" x="2432"/>
        <item m="1" x="2836"/>
        <item m="1" x="3541"/>
        <item m="1" x="7829"/>
        <item m="1" x="3889"/>
        <item m="1" x="4819"/>
        <item m="1" x="5083"/>
        <item m="1" x="2845"/>
        <item m="1" x="4059"/>
        <item m="1" x="1184"/>
        <item m="1" x="3910"/>
        <item m="1" x="6767"/>
        <item m="1" x="4323"/>
        <item m="1" x="4004"/>
        <item m="1" x="2008"/>
        <item m="1" x="4711"/>
        <item m="1" x="4662"/>
        <item m="1" x="6664"/>
        <item m="1" x="4008"/>
        <item m="1" x="1352"/>
        <item m="1" x="1767"/>
        <item m="1" x="6343"/>
        <item m="1" x="7229"/>
        <item m="1" x="3629"/>
        <item m="1" x="5764"/>
        <item m="1" x="7682"/>
        <item m="1" x="779"/>
        <item m="1" x="2144"/>
        <item m="1" x="4905"/>
        <item m="1" x="7254"/>
        <item m="1" x="4930"/>
        <item m="1" x="1641"/>
        <item m="1" x="354"/>
        <item m="1" x="7576"/>
        <item m="1" x="4834"/>
        <item m="1" x="7491"/>
        <item m="1" x="7485"/>
        <item m="1" x="5188"/>
        <item m="1" x="3173"/>
        <item m="1" x="7524"/>
        <item m="1" x="4410"/>
        <item m="1" x="4497"/>
        <item m="1" x="638"/>
        <item m="1" x="3537"/>
        <item m="1" x="6001"/>
        <item m="1" x="5882"/>
        <item m="1" x="2530"/>
        <item m="1" x="7208"/>
        <item m="1" x="7864"/>
        <item m="1" x="7314"/>
        <item m="1" x="1646"/>
        <item m="1" x="374"/>
        <item m="1" x="699"/>
        <item m="1" x="7959"/>
        <item m="1" x="1078"/>
        <item m="1" x="1945"/>
        <item m="1" x="951"/>
        <item m="1" x="6512"/>
        <item m="1" x="3581"/>
        <item m="1" x="3666"/>
        <item m="1" x="5714"/>
        <item m="1" x="6557"/>
        <item m="1" x="6445"/>
        <item m="1" x="7373"/>
        <item m="1" x="1932"/>
        <item m="1" x="3524"/>
        <item m="1" x="777"/>
        <item m="1" x="4300"/>
        <item m="1" x="237"/>
        <item m="1" x="5564"/>
        <item m="1" x="4034"/>
        <item m="1" x="2053"/>
        <item m="1" x="4321"/>
        <item m="1" x="664"/>
        <item m="1" x="6454"/>
        <item m="1" x="1152"/>
        <item m="1" x="2660"/>
        <item m="1" x="1080"/>
        <item m="1" x="116"/>
        <item m="1" x="2926"/>
        <item m="1" x="1721"/>
        <item m="1" x="264"/>
        <item m="1" x="6307"/>
        <item m="1" x="6227"/>
        <item m="1" x="1452"/>
        <item m="1" x="4836"/>
        <item m="1" x="1606"/>
        <item m="1" x="7501"/>
        <item m="1" x="839"/>
        <item m="1" x="5265"/>
        <item m="1" x="1649"/>
        <item m="1" x="4706"/>
        <item m="1" x="5901"/>
        <item m="1" x="461"/>
        <item m="1" x="7438"/>
        <item m="1" x="6489"/>
        <item m="1" x="2607"/>
        <item m="1" x="3484"/>
        <item m="1" x="7218"/>
        <item m="1" x="7365"/>
        <item m="1" x="2281"/>
        <item m="1" x="4607"/>
        <item m="1" x="7526"/>
        <item m="1" x="2488"/>
        <item m="1" x="3435"/>
        <item m="1" x="2209"/>
        <item m="1" x="4518"/>
        <item m="1" x="7368"/>
        <item m="1" x="5084"/>
        <item m="1" x="978"/>
        <item m="1" x="2347"/>
        <item m="1" x="1168"/>
        <item m="1" x="7237"/>
        <item m="1" x="2244"/>
        <item m="1" x="4861"/>
        <item m="1" x="7615"/>
        <item m="1" x="496"/>
        <item m="1" x="7663"/>
        <item m="1" x="1006"/>
        <item m="1" x="1126"/>
        <item m="1" x="2206"/>
        <item m="1" x="5100"/>
        <item m="1" x="6285"/>
        <item m="1" x="1996"/>
        <item m="1" x="7712"/>
        <item m="1" x="1107"/>
        <item m="1" x="2630"/>
        <item m="1" x="5351"/>
        <item m="1" x="7051"/>
        <item m="1" x="4903"/>
        <item m="1" x="1736"/>
        <item m="1" x="7385"/>
        <item m="1" x="2180"/>
        <item m="1" x="1857"/>
        <item m="1" x="1844"/>
        <item m="1" x="5558"/>
        <item m="1" x="6026"/>
        <item m="1" x="751"/>
        <item m="1" x="7028"/>
        <item m="1" x="175"/>
        <item m="1" x="4152"/>
        <item m="1" x="4235"/>
        <item m="1" x="5274"/>
        <item m="1" x="6944"/>
        <item m="1" x="3326"/>
        <item m="1" x="377"/>
        <item m="1" x="6691"/>
        <item m="1" x="3506"/>
        <item m="1" x="3283"/>
        <item m="1" x="4520"/>
        <item m="1" x="4993"/>
        <item m="1" x="5300"/>
        <item m="1" x="1514"/>
        <item m="1" x="6773"/>
        <item m="1" x="7008"/>
        <item m="1" x="3568"/>
        <item m="1" x="6740"/>
        <item m="1" x="3357"/>
        <item m="1" x="701"/>
        <item m="1" x="2798"/>
        <item m="1" x="5635"/>
        <item m="1" x="6314"/>
        <item m="1" x="531"/>
        <item m="1" x="5739"/>
        <item m="1" x="4732"/>
        <item m="1" x="6238"/>
        <item m="1" x="2846"/>
        <item m="1" x="7603"/>
        <item m="1" x="931"/>
        <item m="1" x="3615"/>
        <item m="1" x="7083"/>
        <item m="1" x="884"/>
        <item m="1" x="1011"/>
        <item m="1" x="4053"/>
        <item m="1" x="6869"/>
        <item m="1" x="488"/>
        <item m="1" x="5153"/>
        <item m="1" x="7715"/>
        <item m="1" x="1567"/>
        <item m="1" x="7471"/>
        <item m="1" x="6398"/>
        <item m="1" x="3180"/>
        <item m="1" x="1541"/>
        <item m="1" x="3605"/>
        <item m="1" x="3028"/>
        <item m="1" x="3623"/>
        <item m="1" x="4135"/>
        <item m="1" x="5193"/>
        <item m="1" x="2097"/>
        <item m="1" x="3971"/>
        <item m="1" x="5081"/>
        <item m="1" x="2716"/>
        <item m="1" x="1471"/>
        <item m="1" x="6670"/>
        <item m="1" x="1909"/>
        <item m="1" x="6096"/>
        <item m="1" x="2676"/>
        <item m="1" x="2895"/>
        <item m="1" x="6373"/>
        <item m="1" x="5784"/>
        <item m="1" x="166"/>
        <item m="1" x="373"/>
        <item m="1" x="6658"/>
        <item m="1" x="1415"/>
        <item m="1" x="7608"/>
        <item m="1" x="997"/>
        <item m="1" x="5398"/>
        <item m="1" x="302"/>
        <item m="1" x="2770"/>
        <item m="1" x="3250"/>
        <item m="1" x="328"/>
        <item m="1" x="5729"/>
        <item m="1" x="3219"/>
        <item m="1" x="2645"/>
        <item m="1" x="5818"/>
        <item m="1" x="7510"/>
        <item m="1" x="1362"/>
        <item m="1" x="3976"/>
        <item m="1" x="7718"/>
        <item m="1" x="4075"/>
        <item m="1" x="5627"/>
        <item m="1" x="454"/>
        <item m="1" x="5819"/>
        <item m="1" x="4346"/>
        <item m="1" x="6573"/>
        <item m="1" x="7867"/>
        <item m="1" x="3936"/>
        <item m="1" x="4378"/>
        <item m="1" x="7494"/>
        <item m="1" x="7898"/>
        <item m="1" x="682"/>
        <item m="1" x="4809"/>
        <item m="1" x="594"/>
        <item m="1" x="4957"/>
        <item m="1" x="4570"/>
        <item m="1" x="4202"/>
        <item m="1" x="6198"/>
        <item m="1" x="3381"/>
        <item m="1" x="340"/>
        <item m="1" x="3701"/>
        <item m="1" x="6239"/>
        <item m="1" x="6910"/>
        <item m="1" x="634"/>
        <item m="1" x="5777"/>
        <item m="1" x="2952"/>
        <item m="1" x="6457"/>
        <item m="1" x="7664"/>
        <item m="1" x="5281"/>
        <item m="1" x="6217"/>
        <item m="1" x="3942"/>
        <item m="1" x="3230"/>
        <item m="1" x="2523"/>
        <item m="1" x="4449"/>
        <item m="1" x="6047"/>
        <item m="1" x="2496"/>
        <item m="1" x="4757"/>
        <item m="1" x="3202"/>
        <item m="1" x="5719"/>
        <item m="1" x="4395"/>
        <item m="1" x="4908"/>
        <item m="1" x="383"/>
        <item m="1" x="5099"/>
        <item m="1" x="92"/>
        <item m="1" x="1392"/>
        <item m="1" x="2839"/>
        <item m="1" x="7072"/>
        <item m="1" x="7600"/>
        <item m="1" x="7232"/>
        <item m="1" x="5341"/>
        <item m="1" x="3143"/>
        <item m="1" x="2013"/>
        <item m="1" x="2582"/>
        <item m="1" x="3412"/>
        <item m="1" x="6651"/>
        <item m="1" x="7129"/>
        <item m="1" x="3696"/>
        <item m="1" x="2109"/>
        <item m="1" x="7863"/>
        <item m="1" x="2009"/>
        <item m="1" x="1519"/>
        <item m="1" x="3955"/>
        <item m="1" x="957"/>
        <item m="1" x="203"/>
        <item m="1" x="2136"/>
        <item m="1" x="3181"/>
        <item m="1" x="6088"/>
        <item m="1" x="5067"/>
        <item m="1" x="3876"/>
        <item m="1" x="5449"/>
        <item m="1" x="7193"/>
        <item m="1" x="452"/>
        <item m="1" x="1803"/>
        <item m="1" x="3792"/>
        <item m="1" x="4125"/>
        <item m="1" x="3158"/>
        <item m="1" x="6701"/>
        <item m="1" x="1356"/>
        <item m="1" x="6706"/>
        <item m="1" x="1353"/>
        <item m="1" x="2781"/>
        <item m="1" x="2605"/>
        <item m="1" x="576"/>
        <item m="1" x="5946"/>
        <item m="1" x="4946"/>
        <item m="1" x="7851"/>
        <item m="1" x="3456"/>
        <item m="1" x="4498"/>
        <item m="1" x="2516"/>
        <item m="1" x="2892"/>
        <item m="1" x="4503"/>
        <item m="1" x="5601"/>
        <item m="1" x="2908"/>
        <item m="1" x="5112"/>
        <item m="1" x="2056"/>
        <item m="1" x="3897"/>
        <item m="1" x="2657"/>
        <item m="1" x="3784"/>
        <item m="1" x="4939"/>
        <item m="1" x="2939"/>
        <item m="1" x="961"/>
        <item m="1" x="3211"/>
        <item m="1" x="3370"/>
        <item m="1" x="5151"/>
        <item m="1" x="168"/>
        <item m="1" x="350"/>
        <item m="1" x="5185"/>
        <item m="1" x="526"/>
        <item m="1" x="1421"/>
        <item m="1" x="6424"/>
        <item m="1" x="718"/>
        <item m="1" x="7472"/>
        <item m="1" x="5850"/>
        <item m="1" x="4808"/>
        <item m="1" x="7297"/>
        <item m="1" x="4994"/>
        <item m="1" x="6921"/>
        <item m="1" x="7284"/>
        <item m="1" x="3178"/>
        <item m="1" x="7681"/>
        <item m="1" x="1770"/>
        <item m="1" x="375"/>
        <item m="1" x="5993"/>
        <item m="1" x="5940"/>
        <item m="1" x="1167"/>
        <item m="1" x="2184"/>
        <item m="1" x="6360"/>
        <item m="1" x="6770"/>
        <item m="1" x="5757"/>
        <item m="1" x="7088"/>
        <item m="1" x="5055"/>
        <item m="1" x="7219"/>
        <item m="1" x="4553"/>
        <item m="1" x="2736"/>
        <item m="1" x="674"/>
        <item m="1" x="7954"/>
        <item m="1" x="7460"/>
        <item m="1" x="778"/>
        <item m="1" x="5353"/>
        <item m="1" x="2418"/>
        <item m="1" x="2142"/>
        <item m="1" x="4090"/>
        <item m="1" x="2422"/>
        <item m="1" x="6365"/>
        <item m="1" x="1333"/>
        <item m="1" x="5413"/>
        <item m="1" x="427"/>
        <item m="1" x="6106"/>
        <item m="1" x="5109"/>
        <item m="1" x="2361"/>
        <item m="1" x="4559"/>
        <item m="1" x="1402"/>
        <item m="1" x="3938"/>
        <item m="1" x="2662"/>
        <item m="1" x="2664"/>
        <item m="1" x="1341"/>
        <item m="1" x="1687"/>
        <item m="1" x="1938"/>
        <item m="1" x="3685"/>
        <item m="1" x="4259"/>
        <item m="1" x="4296"/>
        <item m="1" x="5002"/>
        <item m="1" x="7441"/>
        <item m="1" x="4208"/>
        <item m="1" x="2534"/>
        <item m="1" x="3601"/>
        <item m="1" x="7257"/>
        <item m="1" x="4882"/>
        <item m="1" x="6868"/>
        <item m="1" x="4899"/>
        <item m="1" x="4147"/>
        <item m="1" x="3234"/>
        <item m="1" x="5327"/>
        <item m="1" x="7639"/>
        <item m="1" x="7288"/>
        <item m="1" x="679"/>
        <item m="1" x="2935"/>
        <item m="1" x="4790"/>
        <item m="1" x="4659"/>
        <item m="1" x="6881"/>
        <item m="1" x="5836"/>
        <item m="1" x="4775"/>
        <item m="1" x="221"/>
        <item m="1" x="1424"/>
        <item m="1" x="1133"/>
        <item m="1" x="3555"/>
        <item m="1" x="6602"/>
        <item m="1" x="747"/>
        <item m="1" x="1929"/>
        <item m="1" x="3235"/>
        <item m="1" x="7636"/>
        <item m="1" x="6163"/>
        <item m="1" x="6408"/>
        <item m="1" x="775"/>
        <item m="1" x="113"/>
        <item m="1" x="7335"/>
        <item m="1" x="5607"/>
        <item m="1" x="6086"/>
        <item m="1" x="3562"/>
        <item m="1" x="2302"/>
        <item m="1" x="5761"/>
        <item m="1" x="3233"/>
        <item m="1" x="2740"/>
        <item m="1" x="6184"/>
        <item m="1" x="3240"/>
        <item m="1" x="5484"/>
        <item m="1" x="2849"/>
        <item m="1" x="4068"/>
        <item m="1" x="2739"/>
        <item m="1" x="1840"/>
        <item m="1" x="5313"/>
        <item m="1" x="5596"/>
        <item m="1" x="7131"/>
        <item m="1" x="2154"/>
        <item m="1" x="1997"/>
        <item m="1" x="434"/>
        <item m="1" x="7632"/>
        <item m="1" x="207"/>
        <item m="1" x="3203"/>
        <item m="1" x="6232"/>
        <item m="1" x="2856"/>
        <item m="1" x="5987"/>
        <item m="1" x="7824"/>
        <item m="1" x="2247"/>
        <item m="1" x="2227"/>
        <item m="1" x="7677"/>
        <item m="1" x="5454"/>
        <item m="1" x="5455"/>
        <item m="1" x="6317"/>
        <item m="1" x="865"/>
        <item m="1" x="7222"/>
        <item m="1" x="6241"/>
        <item m="1" x="184"/>
        <item m="1" x="3226"/>
        <item m="1" x="2480"/>
        <item m="1" x="619"/>
        <item m="1" x="6401"/>
        <item m="1" x="7006"/>
        <item m="1" x="2519"/>
        <item m="1" x="2108"/>
        <item m="1" x="2967"/>
        <item m="1" x="2050"/>
        <item m="1" x="7135"/>
        <item m="1" x="3479"/>
        <item m="1" x="448"/>
        <item m="1" x="2452"/>
        <item m="1" x="748"/>
        <item m="1" x="3439"/>
        <item m="1" x="6878"/>
        <item m="1" x="3315"/>
        <item m="1" x="5115"/>
        <item m="1" x="1923"/>
        <item m="1" x="7418"/>
        <item m="1" x="1100"/>
        <item m="1" x="5574"/>
        <item m="1" x="2796"/>
        <item m="1" x="492"/>
        <item m="1" x="2216"/>
        <item m="1" x="529"/>
        <item m="1" x="4334"/>
        <item m="1" x="7325"/>
        <item m="1" x="7136"/>
        <item m="1" x="2306"/>
        <item m="1" x="1652"/>
        <item m="1" x="4276"/>
        <item m="1" x="5139"/>
        <item m="1" x="161"/>
        <item m="1" x="4856"/>
        <item m="1" x="1279"/>
        <item m="1" x="469"/>
        <item m="1" x="5343"/>
        <item m="1" x="1900"/>
        <item m="1" x="970"/>
        <item m="1" x="6444"/>
        <item m="1" x="6766"/>
        <item m="1" x="3041"/>
        <item m="1" x="5676"/>
        <item m="1" x="6430"/>
        <item m="1" x="7105"/>
        <item m="1" x="6577"/>
        <item m="1" x="637"/>
        <item m="1" x="3996"/>
        <item m="1" x="2702"/>
        <item m="1" x="5878"/>
        <item m="1" x="2038"/>
        <item m="1" x="6321"/>
        <item m="1" x="7825"/>
        <item m="1" x="2185"/>
        <item m="1" x="3183"/>
        <item m="1" x="6669"/>
        <item m="1" x="2789"/>
        <item m="1" x="7903"/>
        <item m="1" x="2714"/>
        <item m="1" x="1551"/>
        <item m="1" x="489"/>
        <item m="1" x="1569"/>
        <item m="1" x="390"/>
        <item m="1" x="6243"/>
        <item m="1" x="3997"/>
        <item m="1" x="6006"/>
        <item m="1" x="2610"/>
        <item m="1" x="7488"/>
        <item m="1" x="1208"/>
        <item m="1" x="6068"/>
        <item m="1" x="4242"/>
        <item m="1" x="3066"/>
        <item m="1" x="4813"/>
        <item m="1" x="3807"/>
        <item m="1" x="5666"/>
        <item m="1" x="803"/>
        <item m="1" x="7602"/>
        <item m="1" x="2051"/>
        <item m="1" x="1298"/>
        <item m="1" x="3468"/>
        <item m="1" x="2867"/>
        <item m="1" x="392"/>
        <item m="1" x="4517"/>
        <item m="1" x="7156"/>
        <item m="1" x="3335"/>
        <item m="1" x="567"/>
        <item m="1" x="2551"/>
        <item m="1" x="7661"/>
        <item m="1" x="2606"/>
        <item m="1" x="6816"/>
        <item m="1" x="194"/>
        <item m="1" x="5838"/>
        <item m="1" x="1797"/>
        <item m="1" x="6780"/>
        <item m="1" x="5514"/>
        <item m="1" x="1336"/>
        <item m="1" x="6014"/>
        <item m="1" x="1241"/>
        <item m="1" x="7049"/>
        <item m="1" x="4054"/>
        <item m="1" x="7695"/>
        <item m="1" x="3958"/>
        <item m="1" x="7003"/>
        <item m="1" x="4675"/>
        <item m="1" x="4073"/>
        <item m="1" x="7536"/>
        <item m="1" x="3419"/>
        <item m="1" x="1959"/>
        <item m="1" x="1103"/>
        <item m="1" x="7019"/>
        <item m="1" x="6296"/>
        <item m="1" x="4654"/>
        <item m="1" x="6025"/>
        <item m="1" x="1886"/>
        <item m="1" x="1637"/>
        <item m="1" x="186"/>
        <item m="1" x="1647"/>
        <item m="1" x="3769"/>
        <item m="1" x="4673"/>
        <item m="1" x="3386"/>
        <item m="1" x="6291"/>
        <item m="1" x="1657"/>
        <item m="1" x="3473"/>
        <item m="1" x="3611"/>
        <item m="1" x="782"/>
        <item m="1" x="6680"/>
        <item m="1" x="7628"/>
        <item m="1" x="6458"/>
        <item m="1" x="4307"/>
        <item m="1" x="5561"/>
        <item m="1" x="1042"/>
        <item m="1" x="3004"/>
        <item m="1" x="321"/>
        <item m="1" x="3448"/>
        <item m="1" x="2618"/>
        <item m="1" x="3104"/>
        <item m="1" x="6142"/>
        <item m="1" x="898"/>
        <item m="1" x="2016"/>
        <item m="1" x="1088"/>
        <item m="1" x="6119"/>
        <item m="1" x="4574"/>
        <item m="1" x="7361"/>
        <item m="1" x="5157"/>
        <item m="1" x="3504"/>
        <item m="1" x="1805"/>
        <item m="1" x="2015"/>
        <item m="1" x="1023"/>
        <item m="1" x="2119"/>
        <item m="1" x="3525"/>
        <item m="1" x="3049"/>
        <item m="1" x="279"/>
        <item m="1" x="426"/>
        <item m="1" x="2818"/>
        <item m="1" x="5868"/>
        <item m="1" x="5770"/>
        <item m="1" x="4284"/>
        <item m="1" x="7739"/>
        <item m="1" x="1483"/>
        <item m="1" x="3951"/>
        <item m="1" x="1760"/>
        <item m="1" x="630"/>
        <item m="1" x="5066"/>
        <item m="1" x="6517"/>
        <item m="1" x="7070"/>
        <item m="1" x="4940"/>
        <item m="1" x="7374"/>
        <item m="1" x="3732"/>
        <item m="1" x="381"/>
        <item m="1" x="7034"/>
        <item m="1" x="1315"/>
        <item m="1" x="208"/>
        <item m="1" x="7291"/>
        <item m="1" x="2272"/>
        <item m="1" x="1330"/>
        <item m="1" x="6635"/>
        <item m="1" x="7423"/>
        <item m="1" x="7391"/>
        <item m="1" x="2733"/>
        <item m="1" x="1268"/>
        <item m="1" x="582"/>
        <item m="1" x="1708"/>
        <item m="1" x="159"/>
        <item m="1" x="6195"/>
        <item m="1" x="7763"/>
        <item m="1" x="7960"/>
        <item m="1" x="4101"/>
        <item m="1" x="3026"/>
        <item m="1" x="5231"/>
        <item m="1" x="558"/>
        <item m="1" x="1688"/>
        <item m="1" x="7907"/>
        <item m="1" x="5239"/>
        <item m="1" x="7395"/>
        <item m="1" x="1864"/>
        <item m="1" x="2428"/>
        <item m="1" x="971"/>
        <item m="1" x="7337"/>
        <item m="1" x="5741"/>
        <item m="1" x="4192"/>
        <item m="1" x="176"/>
        <item m="1" x="3140"/>
        <item m="1" x="7834"/>
        <item m="1" x="135"/>
        <item m="1" x="676"/>
        <item m="1" x="7678"/>
        <item m="1" x="723"/>
        <item m="1" x="7709"/>
        <item m="1" x="2397"/>
        <item m="1" x="6221"/>
        <item m="1" x="7289"/>
        <item m="1" x="2187"/>
        <item m="1" x="7574"/>
        <item m="1" x="5949"/>
        <item m="1" x="2779"/>
        <item m="1" x="2850"/>
        <item m="1" x="694"/>
        <item m="1" x="5669"/>
        <item m="1" x="1094"/>
        <item m="1" x="6148"/>
        <item m="1" x="2126"/>
        <item m="1" x="5617"/>
        <item m="1" x="6570"/>
        <item m="1" x="6039"/>
        <item m="1" x="7950"/>
        <item m="1" x="1642"/>
        <item m="1" x="1895"/>
        <item m="1" x="4698"/>
        <item m="1" x="5762"/>
        <item m="1" x="1111"/>
        <item m="1" x="2650"/>
        <item m="1" x="4879"/>
        <item m="1" x="816"/>
        <item m="1" x="7369"/>
        <item m="1" x="6887"/>
        <item m="1" x="6615"/>
        <item m="1" x="1270"/>
        <item m="1" x="6871"/>
        <item m="1" x="3756"/>
        <item m="1" x="6342"/>
        <item m="1" x="3101"/>
        <item m="1" x="1505"/>
        <item m="1" x="6991"/>
        <item m="1" x="2066"/>
        <item m="1" x="7142"/>
        <item m="1" x="5910"/>
        <item m="1" x="4322"/>
        <item m="1" x="3762"/>
        <item m="1" x="6326"/>
        <item m="1" x="6705"/>
        <item m="1" x="3859"/>
        <item m="1" x="5114"/>
        <item m="1" x="7303"/>
        <item m="1" x="5825"/>
        <item m="1" x="1574"/>
        <item m="1" x="4582"/>
        <item m="1" x="7781"/>
        <item m="1" x="5750"/>
        <item m="1" x="155"/>
        <item m="1" x="1450"/>
        <item m="1" x="6289"/>
        <item m="1" x="1117"/>
        <item m="1" x="4370"/>
        <item m="1" x="239"/>
        <item m="1" x="4224"/>
        <item m="1" x="249"/>
        <item m="1" x="5614"/>
        <item m="1" x="4351"/>
        <item m="1" x="199"/>
        <item m="1" x="4690"/>
        <item m="1" x="5095"/>
        <item m="1" x="915"/>
        <item m="1" x="3105"/>
        <item m="1" x="7281"/>
        <item m="1" x="6772"/>
        <item m="1" x="6100"/>
        <item m="1" x="2558"/>
        <item m="1" x="4191"/>
        <item m="1" x="4653"/>
        <item m="1" x="2106"/>
        <item m="1" x="2129"/>
        <item m="1" x="703"/>
        <item m="1" x="75"/>
        <item m="1" x="6327"/>
        <item m="1" x="5857"/>
        <item m="1" x="4085"/>
        <item m="1" x="3532"/>
        <item m="1" x="2946"/>
        <item m="1" x="6283"/>
        <item m="1" x="3735"/>
        <item m="1" x="1301"/>
        <item m="1" x="5155"/>
        <item m="1" x="4897"/>
        <item m="1" x="5170"/>
        <item m="1" x="7294"/>
        <item m="1" x="3743"/>
        <item m="1" x="103"/>
        <item m="1" x="7404"/>
        <item m="1" x="2413"/>
        <item m="1" x="3083"/>
        <item m="1" x="7643"/>
        <item m="1" x="7157"/>
        <item m="1" x="1717"/>
        <item m="1" x="5811"/>
        <item m="1" x="5895"/>
        <item m="1" x="7544"/>
        <item m="1" x="1914"/>
        <item m="1" x="3847"/>
        <item m="1" x="6260"/>
        <item m="1" x="1070"/>
        <item m="1" x="7215"/>
        <item m="1" x="7118"/>
        <item m="1" x="6117"/>
        <item m="1" x="7326"/>
        <item m="1" x="2449"/>
        <item m="1" x="5169"/>
        <item m="1" x="3618"/>
        <item m="1" x="2406"/>
        <item m="1" x="6727"/>
        <item m="1" x="3440"/>
        <item m="1" x="7082"/>
        <item m="1" x="3343"/>
        <item m="1" x="4638"/>
        <item m="1" x="3579"/>
        <item m="1" x="3228"/>
        <item m="1" x="2254"/>
        <item m="1" x="5953"/>
        <item m="1" x="7475"/>
        <item m="1" x="1761"/>
        <item m="1" x="1786"/>
        <item m="1" x="6339"/>
        <item m="1" x="4566"/>
        <item m="1" x="7454"/>
        <item m="1" x="4525"/>
        <item m="1" x="7783"/>
        <item m="1" x="5710"/>
        <item m="1" x="6663"/>
        <item m="1" x="7738"/>
        <item m="1" x="6620"/>
        <item m="1" x="212"/>
        <item m="1" x="4672"/>
        <item m="1" x="1045"/>
        <item m="1" x="6094"/>
        <item m="1" x="4550"/>
        <item m="1" x="5249"/>
        <item m="1" x="5998"/>
        <item m="1" x="5315"/>
        <item m="1" x="3606"/>
        <item m="1" x="3080"/>
        <item m="1" x="4776"/>
        <item m="1" x="609"/>
        <item m="1" x="5852"/>
        <item m="1" x="4420"/>
        <item m="1" x="4614"/>
        <item m="1" x="2375"/>
        <item m="1" x="5568"/>
        <item m="1" x="5653"/>
        <item m="1" x="481"/>
        <item m="1" x="3139"/>
        <item m="1" x="2738"/>
        <item m="1" x="6782"/>
        <item m="1" x="6371"/>
        <item m="1" x="391"/>
        <item m="1" x="4721"/>
        <item m="1" x="4314"/>
        <item m="1" x="2635"/>
        <item m="1" x="3759"/>
        <item m="1" x="3377"/>
        <item m="1" x="2417"/>
        <item m="1" x="5581"/>
        <item m="1" x="4113"/>
        <item m="1" x="6066"/>
        <item m="1" x="7165"/>
        <item m="1" x="480"/>
        <item m="1" x="6743"/>
        <item m="1" x="1806"/>
        <item m="1" x="890"/>
        <item m="1" x="398"/>
        <item m="1" x="6242"/>
        <item m="1" x="7106"/>
        <item m="1" x="158"/>
        <item m="1" x="3266"/>
        <item m="1" x="1354"/>
        <item m="1" x="5628"/>
        <item m="1" x="2101"/>
        <item m="1" x="6362"/>
        <item m="1" x="365"/>
        <item m="1" x="851"/>
        <item m="1" x="7504"/>
        <item m="1" x="3303"/>
        <item m="1" x="5163"/>
        <item m="1" x="1868"/>
        <item m="1" x="3005"/>
        <item m="1" x="7955"/>
        <item m="1" x="1618"/>
        <item m="1" x="4168"/>
        <item m="1" x="2459"/>
        <item m="1" x="4001"/>
        <item m="1" x="4104"/>
        <item m="1" x="4677"/>
        <item m="1" x="1058"/>
        <item m="1" x="7714"/>
        <item m="1" x="2751"/>
        <item m="1" x="5510"/>
        <item m="1" x="5969"/>
        <item m="1" x="1517"/>
        <item m="1" x="7660"/>
        <item m="1" x="746"/>
        <item m="1" x="1372"/>
        <item m="1" x="4279"/>
        <item m="1" x="2288"/>
        <item m="1" x="1639"/>
        <item m="1" x="3790"/>
        <item m="1" x="1033"/>
        <item m="1" x="371"/>
        <item m="1" x="4496"/>
        <item m="1" x="5513"/>
        <item m="1" x="5417"/>
        <item m="1" x="7905"/>
        <item m="1" x="7889"/>
        <item m="1" x="1663"/>
        <item m="1" x="2720"/>
        <item m="1" x="2771"/>
        <item m="1" x="2219"/>
        <item m="1" x="2011"/>
        <item m="1" x="1360"/>
        <item m="1" x="3177"/>
        <item m="1" x="4921"/>
        <item m="1" x="5711"/>
        <item m="1" x="5415"/>
        <item m="1" x="2474"/>
        <item m="1" x="6866"/>
        <item m="1" x="2270"/>
        <item m="1" x="5821"/>
        <item m="1" x="1511"/>
        <item m="1" x="6687"/>
        <item m="1" x="4805"/>
        <item m="1" x="7655"/>
        <item m="1" x="5045"/>
        <item m="1" x="4005"/>
        <item m="1" x="4310"/>
        <item m="1" x="4712"/>
        <item m="1" x="4138"/>
        <item m="1" x="3890"/>
        <item m="1" x="7243"/>
        <item m="1" x="4270"/>
        <item m="1" x="7762"/>
        <item m="1" x="6330"/>
        <item m="1" x="2249"/>
        <item m="1" x="3252"/>
        <item m="1" x="179"/>
        <item m="1" x="1691"/>
        <item m="1" x="7150"/>
        <item m="1" x="756"/>
        <item m="1" x="4554"/>
        <item m="1" x="3407"/>
        <item m="1" x="6033"/>
        <item m="1" x="3774"/>
        <item m="1" x="3054"/>
        <item m="1" x="4364"/>
        <item m="1" x="6078"/>
        <item m="1" x="920"/>
        <item m="1" x="3607"/>
        <item m="1" x="6174"/>
        <item m="1" x="436"/>
        <item m="1" x="4041"/>
        <item m="1" x="6175"/>
        <item m="1" x="1431"/>
        <item m="1" x="857"/>
        <item m="1" x="980"/>
        <item m="1" x="7071"/>
        <item m="1" x="2651"/>
        <item m="1" x="5576"/>
        <item m="1" x="1272"/>
        <item m="1" x="6566"/>
        <item m="1" x="5805"/>
        <item m="1" x="5680"/>
        <item m="1" x="3832"/>
        <item m="1" x="712"/>
        <item m="1" x="4030"/>
        <item m="1" x="1250"/>
        <item m="1" x="3804"/>
        <item m="1" x="3241"/>
        <item m="1" x="6745"/>
        <item m="1" x="2380"/>
        <item m="1" x="6891"/>
        <item m="1" x="2491"/>
        <item m="1" x="4531"/>
        <item m="1" x="3043"/>
        <item m="1" x="2722"/>
        <item m="1" x="7330"/>
        <item m="1" x="2587"/>
        <item m="1" x="2018"/>
        <item m="1" x="7162"/>
        <item m="1" x="5220"/>
        <item m="1" x="7143"/>
        <item m="1" x="3379"/>
        <item m="1" x="4421"/>
        <item m="1" x="5122"/>
        <item m="1" x="2107"/>
        <item m="1" x="4309"/>
        <item m="1" x="891"/>
        <item m="1" x="2688"/>
        <item m="1" x="3210"/>
        <item m="1" x="1470"/>
        <item m="1" x="5329"/>
        <item m="1" x="107"/>
        <item m="1" x="5224"/>
        <item m="1" x="3957"/>
        <item m="1" x="1294"/>
        <item m="1" x="7846"/>
        <item m="1" x="562"/>
        <item m="1" x="6564"/>
        <item m="1" x="5092"/>
        <item m="1" x="4815"/>
        <item m="1" x="2475"/>
        <item m="1" x="6191"/>
        <item m="1" x="5292"/>
        <item m="1" x="5975"/>
        <item m="1" x="3953"/>
        <item m="1" x="6845"/>
        <item m="1" x="6284"/>
        <item m="1" x="4118"/>
        <item m="1" x="1464"/>
        <item m="1" x="4543"/>
        <item m="1" x="2307"/>
        <item m="1" x="1556"/>
        <item m="1" x="2497"/>
        <item m="1" x="348"/>
        <item m="1" x="2747"/>
        <item m="1" x="2958"/>
        <item m="1" x="4338"/>
        <item m="1" x="2157"/>
        <item m="1" x="1822"/>
        <item m="1" x="914"/>
        <item m="1" x="4644"/>
        <item m="1" x="6312"/>
        <item m="1" x="3451"/>
        <item m="1" x="6207"/>
        <item m="1" x="6434"/>
        <item m="1" x="1400"/>
        <item m="1" x="1191"/>
        <item m="1" x="3284"/>
        <item m="1" x="3527"/>
        <item m="1" x="1674"/>
        <item m="1" x="4792"/>
        <item m="1" x="2310"/>
        <item m="1" x="6937"/>
        <item m="1" x="6657"/>
        <item m="1" x="5650"/>
        <item m="1" x="6108"/>
        <item m="1" x="4997"/>
        <item m="1" x="7777"/>
        <item m="1" x="5594"/>
        <item m="1" x="6578"/>
        <item m="1" x="6989"/>
        <item m="1" x="2862"/>
        <item m="1" x="4435"/>
        <item m="1" x="6233"/>
        <item m="1" x="1434"/>
        <item m="1" x="5295"/>
        <item m="1" x="3662"/>
        <item m="1" x="5573"/>
        <item m="1" x="7327"/>
        <item m="1" x="3348"/>
        <item m="1" x="2571"/>
        <item m="1" x="5830"/>
        <item m="1" x="683"/>
        <item m="1" x="5480"/>
        <item m="1" x="4814"/>
        <item m="1" x="7724"/>
        <item m="1" x="2139"/>
        <item m="1" x="6847"/>
        <item m="1" x="2285"/>
        <item m="1" x="5789"/>
        <item m="1" x="1686"/>
        <item m="1" x="7803"/>
        <item m="1" x="5276"/>
        <item m="1" x="5654"/>
        <item m="1" x="2138"/>
        <item m="1" x="1075"/>
        <item m="1" x="6345"/>
        <item m="1" x="1396"/>
        <item m="1" x="1978"/>
        <item m="1" x="156"/>
        <item m="1" x="2242"/>
        <item m="1" x="5948"/>
        <item m="1" x="2704"/>
        <item m="1" x="4483"/>
        <item m="1" x="6244"/>
        <item m="1" x="6383"/>
        <item m="1" x="3098"/>
        <item m="1" x="5979"/>
        <item m="1" x="5502"/>
        <item m="1" x="7228"/>
        <item m="1" x="6122"/>
        <item m="1" x="3993"/>
        <item m="1" x="709"/>
        <item m="1" x="5096"/>
        <item m="1" x="2873"/>
        <item m="1" x="4012"/>
        <item m="1" x="5585"/>
        <item m="1" x="3560"/>
        <item m="1" x="2719"/>
        <item m="1" x="7871"/>
        <item m="1" x="909"/>
        <item m="1" x="2934"/>
        <item m="1" x="6997"/>
        <item m="1" x="2251"/>
        <item m="1" x="6162"/>
        <item m="1" x="102"/>
        <item m="1" x="711"/>
        <item m="1" x="2466"/>
        <item m="1" x="7173"/>
        <item m="1" x="1249"/>
        <item m="1" x="7565"/>
        <item m="1" x="2330"/>
        <item m="1" x="7623"/>
        <item m="1" x="7814"/>
        <item m="1" x="7075"/>
        <item m="1" x="2194"/>
        <item m="1" x="6883"/>
        <item m="1" x="6080"/>
        <item m="1" x="7973"/>
        <item m="1" x="4630"/>
        <item m="1" x="7885"/>
        <item m="1" x="838"/>
        <item m="1" x="4634"/>
        <item m="1" x="6431"/>
        <item m="1" x="3347"/>
        <item m="1" x="7545"/>
        <item m="1" x="910"/>
        <item m="1" x="7427"/>
        <item m="1" x="3799"/>
        <item m="1" x="2122"/>
        <item m="1" x="2644"/>
        <item m="1" x="3022"/>
        <item m="1" x="5722"/>
        <item m="1" x="2870"/>
        <item m="1" x="5877"/>
        <item m="1" x="6896"/>
        <item m="1" x="577"/>
        <item m="1" x="7872"/>
        <item m="1" x="3916"/>
        <item m="1" x="1988"/>
        <item m="1" x="4200"/>
        <item m="1" x="3162"/>
        <item m="1" x="6253"/>
        <item m="1" x="4647"/>
        <item m="1" x="4686"/>
        <item m="1" x="7322"/>
        <item m="1" x="3075"/>
        <item m="1" x="2524"/>
        <item m="1" x="3725"/>
        <item m="1" x="4628"/>
        <item m="1" x="6053"/>
        <item m="1" x="6267"/>
        <item m="1" x="3868"/>
        <item m="1" x="3037"/>
        <item m="1" x="5707"/>
        <item m="1" x="571"/>
        <item m="1" x="6139"/>
        <item m="1" x="3331"/>
        <item m="1" x="4317"/>
        <item m="1" x="2233"/>
        <item m="1" x="5651"/>
        <item m="1" x="4454"/>
        <item m="1" x="6349"/>
        <item m="1" x="7167"/>
        <item m="1" x="1200"/>
        <item m="1" x="869"/>
        <item m="1" x="2021"/>
        <item m="1" x="527"/>
        <item m="1" x="6005"/>
        <item m="1" x="912"/>
        <item m="1" x="7487"/>
        <item m="1" x="4589"/>
        <item m="1" x="241"/>
        <item m="1" x="289"/>
        <item m="1" x="5957"/>
        <item m="1" x="5696"/>
        <item m="1" x="2435"/>
        <item m="1" x="3930"/>
        <item m="1" x="635"/>
        <item m="1" x="5234"/>
        <item m="1" x="6867"/>
        <item m="1" x="6332"/>
        <item m="1" x="7336"/>
        <item m="1" x="2804"/>
        <item m="1" x="4906"/>
        <item m="1" x="463"/>
        <item m="1" x="358"/>
        <item m="1" x="1535"/>
        <item m="1" x="4431"/>
        <item m="1" x="5822"/>
        <item m="1" x="7556"/>
        <item m="1" x="2948"/>
        <item m="1" x="4841"/>
        <item m="1" x="4466"/>
        <item m="1" x="1678"/>
        <item m="1" x="1027"/>
        <item m="1" x="2663"/>
        <item m="1" x="3329"/>
        <item m="1" x="4817"/>
        <item m="1" x="7069"/>
        <item m="1" x="1213"/>
        <item m="1" x="1991"/>
        <item m="1" x="580"/>
        <item m="1" x="7725"/>
        <item m="1" x="6013"/>
        <item m="1" x="2183"/>
        <item m="1" x="6464"/>
        <item m="1" x="7078"/>
        <item m="1" x="905"/>
        <item m="1" x="6954"/>
        <item m="1" x="298"/>
        <item m="1" x="5403"/>
        <item m="1" x="7226"/>
        <item m="1" x="5369"/>
        <item m="1" x="4723"/>
        <item m="1" x="1817"/>
        <item m="1" x="1020"/>
        <item m="1" x="1436"/>
        <item m="1" x="7941"/>
        <item m="1" x="7928"/>
        <item m="1" x="6160"/>
        <item m="1" x="7541"/>
        <item m="1" x="6655"/>
        <item m="1" x="6832"/>
        <item m="1" x="7977"/>
        <item m="1" x="5820"/>
        <item m="1" x="2666"/>
        <item m="1" x="1456"/>
        <item m="1" x="4754"/>
        <item m="1" x="2897"/>
        <item m="1" x="3269"/>
        <item m="1" x="5068"/>
        <item m="1" x="81"/>
        <item m="1" x="2977"/>
        <item m="1" x="2806"/>
        <item m="1" x="1252"/>
        <item m="1" x="1144"/>
        <item m="1" x="2744"/>
        <item m="1" x="3964"/>
        <item m="1" x="4605"/>
        <item m="1" x="6525"/>
        <item m="1" x="7425"/>
        <item m="1" x="4297"/>
        <item m="1" x="2304"/>
        <item m="1" x="3278"/>
        <item m="1" x="3129"/>
        <item m="1" x="5192"/>
        <item m="1" x="3373"/>
        <item m="1" x="7320"/>
        <item m="1" x="7911"/>
        <item m="1" x="1307"/>
        <item m="1" x="1220"/>
        <item m="1" x="6230"/>
        <item m="1" x="4477"/>
        <item m="1" x="6939"/>
        <item m="1" x="6357"/>
        <item m="1" x="3106"/>
        <item m="1" x="1579"/>
        <item m="1" x="5847"/>
        <item m="1" x="4082"/>
        <item m="1" x="5630"/>
        <item m="1" x="3919"/>
        <item m="1" x="3565"/>
        <item m="1" x="1983"/>
        <item m="1" x="352"/>
        <item m="1" x="2414"/>
        <item m="1" x="2726"/>
        <item m="1" x="4848"/>
        <item m="1" x="6541"/>
        <item m="1" x="1740"/>
        <item m="1" x="1275"/>
        <item m="1" x="6482"/>
        <item m="1" x="652"/>
        <item m="1" x="2135"/>
        <item m="1" x="2020"/>
        <item m="1" x="4956"/>
        <item m="1" x="4507"/>
        <item m="1" x="867"/>
        <item m="1" x="1232"/>
        <item m="1" x="1102"/>
        <item m="1" x="5069"/>
        <item m="1" x="6965"/>
        <item m="1" x="7305"/>
        <item m="1" x="3903"/>
        <item m="1" x="284"/>
        <item m="1" x="6062"/>
        <item m="1" x="4354"/>
        <item m="1" x="5077"/>
        <item m="1" x="4479"/>
        <item m="1" x="5272"/>
        <item m="1" x="7563"/>
        <item m="1" x="2353"/>
        <item m="1" x="875"/>
        <item m="1" x="1256"/>
        <item m="1" x="3862"/>
        <item m="1" x="4907"/>
        <item m="1" x="5810"/>
        <item m="1" x="3599"/>
        <item m="1" x="929"/>
        <item m="1" x="6412"/>
        <item m="1" x="1195"/>
        <item m="1" x="2258"/>
        <item m="1" x="4658"/>
        <item m="1" x="7765"/>
        <item m="1" x="4444"/>
        <item m="1" x="4269"/>
        <item m="1" x="7511"/>
        <item m="1" x="3649"/>
        <item m="1" x="6453"/>
        <item m="1" x="3777"/>
        <item m="1" x="4601"/>
        <item m="1" x="6129"/>
        <item m="1" x="5853"/>
        <item m="1" x="3048"/>
        <item m="1" x="4451"/>
        <item m="1" x="7054"/>
        <item m="1" x="6288"/>
        <item m="1" x="1714"/>
        <item m="1" x="2560"/>
        <item m="1" x="4441"/>
        <item m="1" x="82"/>
        <item m="1" x="3149"/>
        <item m="1" x="6082"/>
        <item m="1" x="2088"/>
        <item m="1" x="7723"/>
        <item m="1" x="1357"/>
        <item m="1" x="2065"/>
        <item m="1" x="1390"/>
        <item m="1" x="3904"/>
        <item m="1" x="6126"/>
        <item m="1" x="360"/>
        <item m="1" x="2010"/>
        <item m="1" x="1778"/>
        <item m="1" x="874"/>
        <item m="1" x="6915"/>
        <item m="1" x="5880"/>
        <item m="1" x="2341"/>
        <item m="1" x="6950"/>
        <item m="1" x="3499"/>
        <item m="1" x="1136"/>
        <item m="1" x="1858"/>
        <item m="1" x="2351"/>
        <item m="1" x="3706"/>
        <item m="1" x="1229"/>
        <item m="1" x="741"/>
        <item m="1" x="2559"/>
        <item m="1" x="7411"/>
        <item m="1" x="3986"/>
        <item m="1" x="4253"/>
        <item m="1" x="990"/>
        <item m="1" x="7582"/>
        <item m="1" x="3445"/>
        <item m="1" x="4145"/>
        <item m="1" x="7645"/>
        <item m="1" x="2881"/>
        <item m="1" x="5795"/>
        <item m="1" x="5768"/>
        <item m="1" x="2312"/>
        <item m="1" x="5052"/>
        <item m="1" x="5182"/>
        <item m="1" x="3424"/>
        <item m="1" x="6491"/>
        <item m="1" x="4237"/>
        <item m="1" x="7242"/>
        <item m="1" x="568"/>
        <item m="1" x="4962"/>
        <item m="1" x="5984"/>
        <item m="1" x="7940"/>
        <item m="1" x="2712"/>
        <item m="1" x="1477"/>
        <item m="1" x="4963"/>
        <item m="1" x="7128"/>
        <item m="1" x="6548"/>
        <item m="1" x="7620"/>
        <item m="1" x="7512"/>
        <item m="1" x="2179"/>
        <item m="1" x="2854"/>
        <item m="1" x="2981"/>
        <item m="1" x="5420"/>
        <item m="1" x="6203"/>
        <item m="1" x="6164"/>
        <item m="1" x="7261"/>
        <item m="1" x="5104"/>
        <item m="1" x="2687"/>
        <item m="1" x="277"/>
        <item m="1" x="6976"/>
        <item m="1" x="611"/>
        <item m="1" x="4719"/>
        <item m="1" x="106"/>
        <item m="1" x="1818"/>
        <item m="1" x="273"/>
        <item m="1" x="1265"/>
        <item m="1" x="5015"/>
        <item m="1" x="2075"/>
        <item m="1" x="7753"/>
        <item m="1" x="3417"/>
        <item m="1" x="5098"/>
        <item m="1" x="7516"/>
        <item m="1" x="7112"/>
        <item m="1" x="4229"/>
        <item m="1" x="123"/>
        <item m="1" x="1335"/>
        <item m="1" x="3352"/>
        <item m="1" x="2214"/>
        <item m="1" x="7412"/>
        <item m="1" x="6549"/>
        <item m="1" x="2386"/>
        <item m="1" x="5639"/>
        <item m="1" x="4158"/>
        <item m="1" x="7550"/>
        <item m="1" x="537"/>
        <item m="1" x="105"/>
        <item m="1" x="2602"/>
        <item m="1" x="7015"/>
        <item m="1" x="3564"/>
        <item m="1" x="7680"/>
        <item m="1" x="4344"/>
        <item m="1" x="6575"/>
        <item m="1" x="4844"/>
        <item m="1" x="7768"/>
        <item m="1" x="7446"/>
        <item m="1" x="2329"/>
        <item m="1" x="4265"/>
        <item m="1" x="2835"/>
        <item m="1" x="5545"/>
        <item m="1" x="4040"/>
        <item m="1" x="4131"/>
        <item m="1" x="7788"/>
        <item m="1" x="2125"/>
        <item m="1" x="7799"/>
        <item m="1" x="4146"/>
        <item m="1" x="3197"/>
        <item m="1" x="4600"/>
        <item m="1" x="2640"/>
        <item m="1" x="4406"/>
        <item m="1" x="420"/>
        <item m="1" x="4049"/>
        <item m="1" x="6637"/>
        <item m="1" x="2994"/>
        <item m="1" x="1098"/>
        <item m="1" x="7144"/>
        <item m="1" x="3829"/>
        <item m="1" x="6200"/>
        <item m="1" x="142"/>
        <item m="1" x="3087"/>
        <item m="1" x="7938"/>
        <item m="1" x="861"/>
        <item m="1" x="4386"/>
        <item m="1" x="6689"/>
        <item m="1" x="2409"/>
        <item m="1" x="904"/>
        <item m="1" x="6313"/>
        <item m="1" x="3312"/>
        <item m="1" x="7502"/>
        <item m="1" x="1304"/>
        <item m="1" x="5765"/>
        <item m="1" x="5237"/>
        <item m="1" x="5147"/>
        <item m="1" x="7179"/>
        <item m="1" x="1455"/>
        <item m="1" x="5263"/>
        <item m="1" x="6281"/>
        <item m="1" x="5600"/>
        <item m="1" x="2817"/>
        <item m="1" x="801"/>
        <item m="1" x="4031"/>
        <item m="1" x="2893"/>
        <item m="1" x="5433"/>
        <item m="1" x="7146"/>
        <item m="1" x="2198"/>
        <item m="1" x="2832"/>
        <item m="1" x="599"/>
        <item m="1" x="2941"/>
        <item m="1" x="7017"/>
        <item m="1" x="4912"/>
        <item m="1" x="3683"/>
        <item m="1" x="5197"/>
        <item m="1" x="1479"/>
        <item m="1" x="5939"/>
        <item m="1" x="3640"/>
        <item m="1" x="5756"/>
        <item m="1" x="6833"/>
        <item m="1" x="3806"/>
        <item m="1" x="2232"/>
        <item m="1" x="1901"/>
        <item m="1" x="6872"/>
        <item m="1" x="2213"/>
        <item m="1" x="3861"/>
        <item m="1" x="7981"/>
        <item m="1" x="6769"/>
        <item m="1" x="2150"/>
        <item m="1" x="6187"/>
        <item m="1" x="6980"/>
        <item m="1" x="2368"/>
        <item m="1" x="7044"/>
        <item m="1" x="3059"/>
        <item m="1" x="3748"/>
        <item m="1" x="4190"/>
        <item m="1" x="3834"/>
        <item m="1" x="5116"/>
        <item m="1" x="649"/>
        <item m="1" x="6440"/>
        <item m="1" x="6702"/>
        <item m="1" x="5504"/>
        <item m="1" x="956"/>
        <item m="1" x="4794"/>
        <item m="1" x="4139"/>
        <item m="1" x="7831"/>
        <item m="1" x="1580"/>
        <item m="1" x="1916"/>
        <item m="1" x="3969"/>
        <item m="1" x="2837"/>
        <item m="1" x="4704"/>
        <item m="1" x="7433"/>
        <item m="1" x="3209"/>
        <item m="1" x="1877"/>
        <item m="1" x="2950"/>
        <item m="1" x="4770"/>
        <item m="1" x="3460"/>
        <item m="1" x="2680"/>
        <item m="1" x="1326"/>
        <item m="1" x="1327"/>
        <item m="1" x="3991"/>
        <item m="1" x="7635"/>
        <item m="1" x="697"/>
        <item m="1" x="781"/>
        <item m="1" x="597"/>
        <item m="1" x="5921"/>
        <item m="1" x="4764"/>
        <item m="1" x="3391"/>
        <item m="1" x="3625"/>
        <item m="1" x="6057"/>
        <item m="1" x="818"/>
        <item m="1" x="4294"/>
        <item m="1" x="3270"/>
        <item m="1" x="589"/>
        <item m="1" x="3217"/>
        <item m="1" x="231"/>
        <item m="1" x="3198"/>
        <item m="1" x="2093"/>
        <item m="1" x="4635"/>
        <item m="1" x="7952"/>
        <item m="1" x="3519"/>
        <item m="1" x="2444"/>
        <item m="1" x="4436"/>
        <item m="1" x="7025"/>
        <item m="1" x="225"/>
        <item m="1" x="7899"/>
        <item m="1" x="2083"/>
        <item m="1" x="1733"/>
        <item m="1" x="7384"/>
        <item m="1" x="1905"/>
        <item m="1" x="5437"/>
        <item m="1" x="1671"/>
        <item m="1" x="6310"/>
        <item m="1" x="5599"/>
        <item m="1" x="5458"/>
        <item m="1" x="2633"/>
        <item m="1" x="852"/>
        <item m="1" x="7856"/>
        <item m="1" x="1439"/>
        <item m="1" x="5575"/>
        <item m="1" x="6071"/>
        <item m="1" x="2357"/>
        <item m="1" x="7319"/>
        <item m="1" x="3627"/>
        <item m="1" x="1180"/>
        <item m="1" x="6571"/>
        <item m="1" x="6628"/>
        <item m="1" x="7500"/>
        <item m="1" x="5243"/>
        <item m="1" x="2501"/>
        <item m="1" x="1819"/>
        <item m="1" x="3019"/>
        <item m="1" x="744"/>
        <item m="1" x="3867"/>
        <item m="1" x="7827"/>
        <item m="1" x="3223"/>
        <item m="1" x="7594"/>
        <item m="1" x="740"/>
        <item m="1" x="5368"/>
        <item m="1" x="4560"/>
        <item m="1" x="5790"/>
        <item m="1" x="4458"/>
        <item m="1" x="5388"/>
        <item m="1" x="5137"/>
        <item m="1" x="6904"/>
        <item m="1" x="6892"/>
        <item m="1" x="1287"/>
        <item m="1" x="6642"/>
        <item m="1" x="3753"/>
        <item m="1" x="1528"/>
        <item m="1" x="3898"/>
        <item m="1" x="6215"/>
        <item m="1" x="2026"/>
        <item m="1" x="7937"/>
        <item m="1" x="4385"/>
        <item m="1" x="1454"/>
        <item m="1" x="5785"/>
        <item m="1" x="2672"/>
        <item m="1" x="7791"/>
        <item m="1" x="645"/>
        <item m="1" x="497"/>
        <item m="1" x="5862"/>
        <item m="1" x="1570"/>
        <item m="1" x="7656"/>
        <item m="1" x="5282"/>
        <item m="1" x="2652"/>
        <item m="1" x="7175"/>
        <item m="1" x="3423"/>
        <item m="1" x="6254"/>
        <item m="1" x="6735"/>
        <item m="1" x="2847"/>
        <item m="1" x="5270"/>
        <item m="1" x="1921"/>
        <item m="1" x="7860"/>
        <item m="1" x="6165"/>
        <item m="1" x="5373"/>
        <item m="1" x="4209"/>
        <item m="1" x="3500"/>
        <item m="1" x="4751"/>
        <item m="1" x="1113"/>
        <item m="1" x="4624"/>
        <item m="1" x="3279"/>
        <item m="1" x="3624"/>
        <item m="1" x="3009"/>
        <item m="1" x="7313"/>
        <item m="1" x="3914"/>
        <item m="1" x="4573"/>
        <item m="1" x="7097"/>
        <item m="1" x="524"/>
        <item m="1" x="3285"/>
        <item m="1" x="7489"/>
        <item m="1" x="4094"/>
        <item m="1" x="4823"/>
        <item m="1" x="1604"/>
        <item m="1" x="1644"/>
        <item m="1" x="3263"/>
        <item m="1" x="5622"/>
        <item m="1" x="5179"/>
        <item m="1" x="1244"/>
        <item m="1" x="7552"/>
        <item m="1" x="5872"/>
        <item m="1" x="2181"/>
        <item m="1" x="2987"/>
        <item m="1" x="5448"/>
        <item m="1" x="2626"/>
        <item m="1" x="7688"/>
        <item m="1" x="4929"/>
        <item m="1" x="236"/>
        <item m="1" x="310"/>
        <item m="1" x="1122"/>
        <item m="1" x="1247"/>
        <item m="1" x="5626"/>
        <item m="1" x="6563"/>
        <item m="1" x="7843"/>
        <item m="1" x="3523"/>
        <item m="1" x="6607"/>
        <item m="1" x="5436"/>
        <item m="1" x="1547"/>
        <item m="1" x="5424"/>
        <item m="1" x="6544"/>
        <item m="1" x="3657"/>
        <item m="1" x="5681"/>
        <item m="1" x="847"/>
        <item m="1" x="4239"/>
        <item m="1" x="7754"/>
        <item m="1" x="1472"/>
        <item m="1" x="1814"/>
        <item m="1" x="7399"/>
        <item m="1" x="4335"/>
        <item m="1" x="846"/>
        <item m="1" x="6901"/>
        <item m="1" x="3298"/>
        <item m="1" x="4970"/>
        <item m="1" x="4911"/>
        <item m="1" x="1181"/>
        <item m="1" x="719"/>
        <item m="1" x="2374"/>
        <item m="1" x="6972"/>
        <item m="1" x="6731"/>
        <item m="1" x="6208"/>
        <item m="1" x="736"/>
        <item m="1" x="6758"/>
        <item m="1" x="1237"/>
        <item m="1" x="3265"/>
        <item m="1" x="2390"/>
        <item m="1" x="1799"/>
        <item m="1" x="6188"/>
        <item m="1" x="1202"/>
        <item m="1" x="4725"/>
        <item m="1" x="7473"/>
        <item m="1" x="774"/>
        <item m="1" x="2685"/>
        <item m="1" x="6416"/>
        <item m="1" x="1069"/>
        <item m="1" x="7231"/>
        <item m="1" x="3071"/>
        <item m="1" x="5360"/>
        <item m="1" x="1614"/>
        <item m="1" x="837"/>
        <item m="1" x="3273"/>
        <item m="1" x="6848"/>
        <item m="1" x="6538"/>
        <item m="1" x="7962"/>
        <item m="1" x="3584"/>
        <item m="1" x="3305"/>
        <item m="1" x="3076"/>
        <item m="1" x="2499"/>
        <item m="1" x="1536"/>
        <item m="1" x="356"/>
        <item m="1" x="6905"/>
        <item m="1" x="5678"/>
        <item m="1" x="617"/>
        <item m="1" x="4743"/>
        <item m="1" x="2456"/>
        <item m="1" x="5235"/>
        <item m="1" x="1364"/>
        <item m="1" x="2282"/>
        <item m="1" x="2224"/>
        <item m="1" x="2174"/>
        <item m="1" x="3191"/>
        <item m="1" x="5362"/>
        <item m="1" x="7012"/>
        <item m="1" x="826"/>
        <item m="1" x="603"/>
        <item m="1" x="5641"/>
        <item m="1" x="4870"/>
        <item m="1" x="6182"/>
        <item m="1" x="5195"/>
        <item m="1" x="6409"/>
        <item m="1" x="435"/>
        <item m="1" x="5062"/>
        <item m="1" x="3314"/>
        <item m="1" x="4389"/>
        <item m="1" x="6746"/>
        <item m="1" x="2647"/>
        <item m="1" x="2507"/>
        <item m="1" x="5897"/>
        <item m="1" x="889"/>
        <item m="1" x="486"/>
        <item m="1" x="3714"/>
        <item m="1" x="5355"/>
        <item m="1" x="4341"/>
        <item m="1" x="4558"/>
        <item m="1" x="769"/>
        <item m="1" x="97"/>
        <item m="1" x="7247"/>
        <item m="1" x="4598"/>
        <item m="1" x="7393"/>
        <item m="1" x="3378"/>
        <item m="1" x="5968"/>
        <item m="1" x="1377"/>
        <item m="1" x="2332"/>
        <item m="1" x="5244"/>
        <item m="1" x="1131"/>
        <item m="1" x="4577"/>
        <item m="1" x="7710"/>
        <item m="1" x="5038"/>
        <item m="1" x="5834"/>
        <item m="1" x="1550"/>
        <item m="1" x="2976"/>
        <item m="1" x="7506"/>
        <item m="1" x="1129"/>
        <item m="1" x="7333"/>
        <item m="1" x="6403"/>
        <item m="1" x="6999"/>
        <item m="1" x="6854"/>
        <item m="1" x="2529"/>
        <item m="1" x="1155"/>
        <item m="1" x="5013"/>
        <item m="1" x="2040"/>
        <item m="1" x="2313"/>
        <item m="1" x="3577"/>
        <item m="1" x="6584"/>
        <item m="1" x="4026"/>
        <item m="1" x="369"/>
        <item m="1" x="5904"/>
        <item m="1" x="1908"/>
        <item m="1" x="251"/>
        <item m="1" x="5108"/>
        <item m="1" x="2842"/>
        <item m="1" x="4862"/>
        <item m="1" x="2735"/>
        <item m="1" x="3663"/>
        <item m="1" x="5791"/>
        <item m="1" x="3095"/>
        <item m="1" x="6121"/>
        <item m="1" x="3463"/>
        <item m="1" x="4273"/>
        <item m="1" x="1802"/>
        <item m="1" x="6290"/>
        <item m="1" x="4593"/>
        <item m="1" x="2215"/>
        <item m="1" x="7844"/>
        <item m="1" x="6329"/>
        <item m="1" x="3029"/>
        <item m="1" x="6040"/>
        <item m="1" x="6270"/>
        <item m="1" x="200"/>
        <item m="1" x="7466"/>
        <item m="1" x="1251"/>
        <item m="1" x="4355"/>
        <item m="1" x="6699"/>
        <item m="1" x="4801"/>
        <item m="1" x="6099"/>
        <item m="1" x="4261"/>
        <item m="1" x="2377"/>
        <item m="1" x="2579"/>
        <item m="1" x="1709"/>
        <item m="1" x="1183"/>
        <item m="1" x="2888"/>
        <item m="1" x="5531"/>
        <item m="1" x="6857"/>
        <item m="1" x="7392"/>
        <item m="1" x="7784"/>
        <item m="1" x="5766"/>
        <item m="1" x="4315"/>
        <item m="1" x="4063"/>
        <item m="1" x="5032"/>
        <item m="1" x="3645"/>
        <item m="1" x="4660"/>
        <item m="1" x="4430"/>
        <item m="1" x="433"/>
        <item m="1" x="7537"/>
        <item m="1" x="4407"/>
        <item m="1" x="7169"/>
        <item m="1" x="7155"/>
        <item m="1" x="2007"/>
        <item m="1" x="5855"/>
        <item m="1" x="3695"/>
        <item m="1" x="121"/>
        <item m="1" x="1146"/>
        <item m="1" x="3122"/>
        <item m="1" x="729"/>
        <item m="1" x="6319"/>
        <item m="1" x="2278"/>
        <item m="1" x="6278"/>
        <item m="1" x="546"/>
        <item m="1" x="5212"/>
        <item m="1" x="3975"/>
        <item m="1" x="2349"/>
        <item m="1" x="3984"/>
        <item m="1" x="1893"/>
        <item m="1" x="3454"/>
        <item m="1" x="4609"/>
        <item m="1" x="2049"/>
        <item m="1" x="3458"/>
        <item m="1" x="5829"/>
        <item m="1" x="1124"/>
        <item m="1" x="5744"/>
        <item m="1" x="1968"/>
        <item m="1" x="2027"/>
        <item m="1" x="535"/>
        <item m="1" x="5386"/>
        <item m="1" x="4948"/>
        <item m="1" x="3063"/>
        <item m="1" x="1235"/>
        <item m="1" x="6346"/>
        <item m="1" x="5046"/>
        <item m="1" x="1792"/>
        <item m="1" x="3280"/>
        <item m="1" x="4552"/>
        <item m="1" x="2490"/>
        <item m="1" x="6236"/>
        <item m="1" x="4795"/>
        <item m="1" x="110"/>
        <item m="1" x="7349"/>
        <item m="1" x="4377"/>
        <item m="1" x="6476"/>
        <item m="1" x="4716"/>
        <item m="1" x="4798"/>
        <item m="1" x="4222"/>
        <item m="1" x="1870"/>
        <item m="1" x="4087"/>
        <item m="1" x="7092"/>
        <item m="1" x="6397"/>
        <item m="1" x="5832"/>
        <item m="1" x="2166"/>
        <item m="1" x="5915"/>
        <item m="1" x="2104"/>
        <item m="1" x="228"/>
        <item m="1" x="5320"/>
        <item m="1" x="7842"/>
        <item m="1" x="5251"/>
        <item m="1" x="6369"/>
        <item m="1" x="1007"/>
        <item m="1" x="7650"/>
        <item m="1" x="663"/>
        <item m="1" x="1787"/>
        <item m="1" x="5372"/>
        <item m="1" x="5148"/>
        <item m="1" x="278"/>
        <item m="1" x="1744"/>
        <item m="1" x="285"/>
        <item m="1" x="5025"/>
        <item m="1" x="1339"/>
        <item m="1" x="2730"/>
        <item m="1" x="3213"/>
        <item m="1" x="5994"/>
        <item m="1" x="3556"/>
        <item m="1" x="7908"/>
        <item m="1" x="117"/>
        <item m="1" x="2416"/>
        <item m="1" x="2320"/>
        <item m="1" x="1958"/>
        <item m="1" x="5685"/>
        <item m="1" x="4998"/>
        <item m="1" x="7771"/>
        <item m="1" x="2639"/>
        <item m="1" x="1311"/>
        <item m="1" x="188"/>
        <item m="1" x="3943"/>
        <item m="1" x="6712"/>
        <item m="1" x="7329"/>
        <item m="1" x="5196"/>
        <item m="1" x="2036"/>
        <item m="1" x="319"/>
        <item m="1" x="7027"/>
        <item m="1" x="6052"/>
        <item m="1" x="3770"/>
        <item m="1" x="6522"/>
        <item m="1" x="7760"/>
        <item m="1" x="7178"/>
        <item m="1" x="7053"/>
        <item m="1" x="565"/>
        <item m="1" x="5804"/>
        <item m="1" x="2848"/>
        <item m="1" x="2170"/>
        <item m="1" x="5425"/>
        <item m="1" x="2800"/>
        <item m="1" x="4758"/>
        <item m="1" x="3318"/>
        <item m="1" x="4306"/>
        <item m="1" x="6912"/>
        <item m="1" x="7869"/>
        <item m="1" x="7084"/>
        <item m="1" x="6874"/>
        <item m="1" x="5941"/>
        <item m="1" x="1689"/>
        <item m="1" x="6599"/>
        <item m="1" x="5517"/>
        <item m="1" x="4033"/>
        <item m="1" x="6853"/>
        <item m="1" x="4461"/>
        <item m="1" x="6155"/>
        <item m="1" x="2682"/>
        <item m="1" x="6619"/>
        <item m="1" x="3728"/>
        <item m="1" x="3836"/>
        <item m="1" x="1306"/>
        <item m="1" x="6862"/>
        <item m="1" x="575"/>
        <item m="1" x="4299"/>
        <item m="1" x="4508"/>
        <item m="1" x="214"/>
        <item m="1" x="6723"/>
        <item m="1" x="4365"/>
        <item m="1" x="1118"/>
        <item m="1" x="1832"/>
        <item m="1" x="3614"/>
        <item m="1" x="5475"/>
        <item m="1" x="944"/>
        <item m="1" x="1368"/>
        <item m="1" x="2279"/>
        <item m="1" x="4234"/>
        <item m="1" x="4612"/>
        <item m="1" x="6693"/>
        <item m="1" x="5128"/>
        <item m="1" x="4042"/>
        <item m="1" x="3302"/>
        <item m="1" x="89"/>
        <item m="1" x="6527"/>
        <item m="1" x="2734"/>
        <item m="1" x="1885"/>
        <item m="1" x="4465"/>
        <item m="1" x="2919"/>
        <item m="1" x="7979"/>
        <item m="1" x="1973"/>
        <item m="1" x="4564"/>
        <item m="1" x="5073"/>
        <item m="1" x="2149"/>
        <item m="1" x="5422"/>
        <item m="1" x="3367"/>
        <item m="1" x="2218"/>
        <item m="1" x="3557"/>
        <item m="1" x="167"/>
        <item m="1" x="215"/>
        <item m="1" x="5259"/>
        <item m="1" x="523"/>
        <item m="1" x="3722"/>
        <item m="1" x="165"/>
        <item m="1" x="7166"/>
        <item m="1" x="4633"/>
        <item m="1" x="4331"/>
        <item m="1" x="94"/>
        <item m="1" x="5831"/>
        <item m="1" x="2331"/>
        <item m="1" x="547"/>
        <item m="1" x="1755"/>
        <item m="1" x="583"/>
        <item m="1" x="1995"/>
        <item m="1" x="5738"/>
        <item m="1" x="7697"/>
        <item m="1" x="6736"/>
        <item m="1" x="145"/>
        <item m="1" x="3869"/>
        <item m="1" x="3843"/>
        <item m="1" x="5786"/>
        <item m="1" x="2511"/>
        <item m="1" x="871"/>
        <item m="1" x="3128"/>
        <item m="1" x="2580"/>
        <item m="1" x="7957"/>
        <item m="1" x="3457"/>
        <item m="1" x="3870"/>
        <item m="1" x="1046"/>
        <item m="1" x="2821"/>
        <item m="1" x="6617"/>
        <item m="1" x="6764"/>
        <item m="1" x="7945"/>
        <item m="1" x="6042"/>
        <item m="1" x="2982"/>
        <item m="1" x="5588"/>
        <item m="1" x="346"/>
        <item m="1" x="6103"/>
        <item m="1" x="3856"/>
        <item m="1" x="6940"/>
        <item m="1" x="7571"/>
        <item m="1" x="1554"/>
        <item m="1" x="810"/>
        <item m="1" x="3633"/>
        <item m="1" x="6003"/>
        <item m="1" x="7048"/>
        <item m="1" x="854"/>
        <item m="1" x="6144"/>
        <item m="1" x="7590"/>
        <item m="1" x="2195"/>
        <item m="1" x="100"/>
        <item m="1" x="6983"/>
        <item m="1" x="5086"/>
        <item m="1" x="5162"/>
        <item m="1" x="4869"/>
        <item m="1" x="2890"/>
        <item m="1" x="6795"/>
        <item m="1" x="6451"/>
        <item m="1" x="6012"/>
        <item m="1" x="2339"/>
        <item m="1" x="345"/>
        <item m="1" x="7966"/>
        <item m="1" x="7877"/>
        <item m="1" x="7351"/>
        <item m="1" x="3740"/>
        <item m="1" x="4318"/>
        <item m="1" x="4981"/>
        <item m="1" x="5732"/>
        <item m="1" x="7914"/>
        <item m="1" x="4683"/>
        <item m="1" x="2255"/>
        <item m="1" x="662"/>
        <item m="1" x="6161"/>
        <item m="1" x="6629"/>
        <item m="1" x="6826"/>
        <item m="1" x="3510"/>
        <item m="1" x="2882"/>
        <item m="1" x="2940"/>
        <item m="1" x="5230"/>
        <item m="1" x="4199"/>
        <item m="1" x="5586"/>
        <item m="1" x="2737"/>
        <item m="1" x="7527"/>
        <item m="1" x="4936"/>
        <item m="1" x="6528"/>
        <item m="1" x="4958"/>
        <item m="1" x="806"/>
        <item m="1" x="6287"/>
        <item m="1" x="5740"/>
        <item m="1" x="6008"/>
        <item m="1" x="6641"/>
        <item m="1" x="4745"/>
        <item m="1" x="6322"/>
        <item m="1" x="4871"/>
        <item m="1" x="1562"/>
        <item m="1" x="6755"/>
        <item m="1" x="5324"/>
        <item m="1" x="263"/>
        <item m="1" x="1284"/>
        <item m="1" x="2291"/>
        <item m="1" x="6436"/>
        <item m="1" x="1498"/>
        <item m="1" x="1332"/>
        <item m="1" x="772"/>
        <item m="1" x="6814"/>
        <item m="1" x="4894"/>
        <item m="1" x="624"/>
        <item m="1" x="7690"/>
        <item m="1" x="7764"/>
        <item m="1" x="2620"/>
        <item m="1" x="2024"/>
        <item m="1" x="74"/>
        <item m="1" x="4748"/>
        <item m="1" x="566"/>
        <item m="1" x="5011"/>
        <item m="1" x="1061"/>
        <item m="1" x="4502"/>
        <item m="1" x="3935"/>
        <item m="1" x="5787"/>
        <item m="1" x="6949"/>
        <item m="1" x="4366"/>
        <item m="1" x="271"/>
        <item m="1" x="6865"/>
        <item m="1" x="4524"/>
        <item m="1" x="5065"/>
        <item m="1" x="5150"/>
        <item m="1" x="3678"/>
        <item m="1" x="4423"/>
        <item m="1" x="6506"/>
        <item m="1" x="4417"/>
        <item m="1" x="2098"/>
        <item m="1" x="1552"/>
        <item m="1" x="394"/>
        <item m="1" x="1500"/>
        <item m="1" x="2768"/>
        <item m="1" x="4608"/>
        <item m="1" x="5615"/>
        <item m="1" x="4271"/>
        <item m="1" x="7153"/>
        <item m="1" x="6145"/>
        <item m="1" x="7727"/>
        <item m="1" x="4020"/>
        <item m="1" x="5423"/>
        <item m="1" x="7280"/>
        <item m="1" x="143"/>
        <item m="1" x="2483"/>
        <item m="1" x="4982"/>
        <item m="1" x="5138"/>
        <item m="1" x="1571"/>
        <item m="1" x="6216"/>
        <item m="1" x="134"/>
        <item m="1" x="4409"/>
        <item m="1" x="2525"/>
        <item m="1" x="160"/>
        <item m="1" x="3253"/>
        <item m="1" x="1713"/>
        <item m="1" x="3717"/>
        <item m="1" x="6561"/>
        <item m="1" x="7538"/>
        <item m="1" x="6132"/>
        <item m="1" x="7364"/>
        <item m="1" x="1028"/>
        <item m="1" x="5323"/>
        <item m="1" x="773"/>
        <item m="1" x="4459"/>
        <item m="1" x="2909"/>
        <item m="1" x="2003"/>
        <item m="1" x="3794"/>
        <item m="1" x="6306"/>
        <item m="1" x="2295"/>
        <item m="1" x="2123"/>
        <item m="1" x="126"/>
        <item m="1" x="5697"/>
        <item m="1" x="2510"/>
        <item m="1" x="4755"/>
        <item m="1" x="2861"/>
        <item m="1" x="3937"/>
        <item m="1" x="2683"/>
        <item m="1" x="5640"/>
        <item m="1" x="1759"/>
        <item m="1" x="7033"/>
        <item m="1" x="7372"/>
        <item m="1" x="1064"/>
        <item m="1" x="632"/>
        <item m="1" x="4493"/>
        <item m="1" x="3236"/>
        <item m="1" x="4960"/>
        <item m="1" x="7249"/>
        <item m="1" x="4293"/>
        <item m="1" x="5390"/>
        <item m="1" x="7748"/>
        <item m="1" x="1738"/>
        <item m="1" x="133"/>
        <item m="1" x="3542"/>
        <item m="1" x="1174"/>
        <item m="1" x="3853"/>
        <item m="1" x="131"/>
        <item m="1" x="7968"/>
        <item m="1" x="4499"/>
        <item m="1" x="1411"/>
        <item m="1" x="2094"/>
        <item m="1" x="5526"/>
        <item m="1" x="3011"/>
        <item m="1" x="7067"/>
        <item m="1" x="625"/>
        <item m="1" x="766"/>
        <item m="1" x="1082"/>
        <item m="1" x="4513"/>
        <item m="1" x="5229"/>
        <item m="1" x="2438"/>
        <item m="1" x="2851"/>
        <item m="1" x="1363"/>
        <item m="1" x="6237"/>
        <item m="1" x="1057"/>
        <item m="1" x="487"/>
        <item m="1" x="5023"/>
        <item m="1" x="6974"/>
        <item m="1" x="4616"/>
        <item m="1" x="2031"/>
        <item m="1" x="4249"/>
        <item m="1" x="4830"/>
        <item m="1" x="5111"/>
        <item m="1" x="6478"/>
        <item m="1" x="1573"/>
        <item m="1" x="2996"/>
        <item m="1" x="1165"/>
        <item m="1" x="765"/>
        <item m="1" x="216"/>
        <item m="1" x="5745"/>
        <item m="1" x="7394"/>
        <item m="1" x="3103"/>
        <item m="1" x="7359"/>
        <item m="1" x="5922"/>
        <item m="1" x="7653"/>
        <item m="1" x="6588"/>
        <item m="1" x="7002"/>
        <item m="1" x="3420"/>
        <item m="1" x="2387"/>
        <item m="1" x="5332"/>
        <item m="1" x="3921"/>
        <item m="1" x="1807"/>
        <item m="1" x="7241"/>
        <item m="1" x="3575"/>
        <item m="1" x="7421"/>
        <item m="1" x="2537"/>
        <item m="1" x="4177"/>
        <item m="1" x="1720"/>
        <item m="1" x="5340"/>
        <item m="1" x="361"/>
        <item m="1" x="7388"/>
        <item m="1" x="2398"/>
        <item m="1" x="4915"/>
        <item m="1" x="1115"/>
        <item m="1" x="927"/>
        <item m="1" x="965"/>
        <item m="1" x="551"/>
        <item m="1" x="1231"/>
        <item m="1" x="7103"/>
        <item m="1" x="3893"/>
        <item m="1" x="5546"/>
        <item m="1" x="7324"/>
        <item m="1" x="6002"/>
        <item m="1" x="1636"/>
        <item m="1" x="3224"/>
        <item m="1" x="3973"/>
        <item m="1" x="1105"/>
        <item m="1" x="3127"/>
        <item m="1" x="5928"/>
        <item m="1" x="2134"/>
        <item m="1" x="7886"/>
        <item m="1" x="1656"/>
        <item m="1" x="4762"/>
        <item m="1" x="1699"/>
        <item m="1" x="3977"/>
        <item m="1" x="5792"/>
        <item m="1" x="2609"/>
        <item m="1" x="3656"/>
        <item m="1" x="7523"/>
        <item m="1" x="6818"/>
        <item m="1" x="3102"/>
        <item m="1" x="5625"/>
        <item m="1" x="2675"/>
        <item m="1" x="7616"/>
        <item m="1" x="4046"/>
        <item m="1" x="1308"/>
        <item m="1" x="3729"/>
        <item m="1" x="3521"/>
        <item m="1" x="483"/>
        <item m="1" x="5668"/>
        <item m="1" x="300"/>
        <item m="1" x="2561"/>
        <item m="1" x="1625"/>
        <item m="1" x="7497"/>
        <item m="1" x="796"/>
        <item m="1" x="671"/>
        <item m="1" x="4666"/>
        <item m="1" x="4336"/>
        <item m="1" x="5199"/>
        <item m="1" x="4625"/>
        <item m="1" x="7194"/>
        <item m="1" x="2563"/>
        <item m="1" x="3738"/>
        <item m="1" x="5892"/>
        <item m="1" x="3691"/>
        <item m="1" x="7859"/>
        <item m="1" x="6340"/>
        <item m="1" x="6948"/>
        <item m="1" x="7046"/>
        <item m="1" x="4086"/>
        <item m="1" x="1002"/>
        <item m="1" x="5382"/>
        <item m="1" x="6167"/>
        <item m="1" x="827"/>
        <item m="1" x="4153"/>
        <item m="1" x="7626"/>
        <item m="1" x="6685"/>
        <item m="1" x="5590"/>
        <item m="1" x="6531"/>
        <item m="1" x="1074"/>
        <item m="1" x="5497"/>
        <item m="1" x="5840"/>
        <item m="1" x="1009"/>
        <item m="1" x="3679"/>
        <item m="1" x="5981"/>
        <item m="1" x="885"/>
        <item m="1" x="5134"/>
        <item m="1" x="7315"/>
        <item m="1" x="573"/>
        <item m="1" x="3205"/>
        <item m="1" x="1422"/>
        <item m="1" x="230"/>
        <item m="1" x="6225"/>
        <item m="1" x="3003"/>
        <item m="1" x="2886"/>
        <item m="1" x="1344"/>
        <item m="1" x="7832"/>
        <item m="1" x="4832"/>
        <item m="1" x="5856"/>
        <item m="1" x="2297"/>
        <item m="1" x="370"/>
        <item m="1" x="5935"/>
        <item m="1" x="1365"/>
        <item m="1" x="1841"/>
        <item m="1" x="5603"/>
        <item m="1" x="6621"/>
        <item m="1" x="4157"/>
        <item m="1" x="1177"/>
        <item m="1" x="7543"/>
        <item m="1" x="1683"/>
        <item m="1" x="7465"/>
        <item m="1" x="5350"/>
        <item m="1" x="1592"/>
        <item m="1" x="4752"/>
        <item m="1" x="3908"/>
        <item m="1" x="2891"/>
        <item m="1" x="670"/>
        <item m="1" x="660"/>
        <item m="1" x="2502"/>
        <item m="1" x="3136"/>
        <item m="1" x="2963"/>
        <item m="1" x="797"/>
        <item m="1" x="6803"/>
        <item m="1" x="3699"/>
        <item m="1" x="2203"/>
        <item m="1" x="4422"/>
        <item m="1" x="7883"/>
        <item m="1" x="4470"/>
        <item m="1" x="453"/>
        <item m="1" x="2577"/>
        <item m="1" x="5176"/>
        <item m="1" x="1240"/>
        <item m="1" x="4512"/>
        <item m="1" x="1583"/>
        <item m="1" x="2697"/>
        <item m="1" x="5189"/>
        <item m="1" x="7879"/>
        <item m="1" x="7200"/>
        <item m="1" x="3970"/>
        <item m="1" x="2294"/>
        <item m="1" x="5463"/>
        <item m="1" x="1701"/>
        <item m="1" x="540"/>
        <item m="1" x="4107"/>
        <item m="1" x="1414"/>
        <item m="1" x="4540"/>
        <item m="1" x="7342"/>
        <item m="1" x="4587"/>
        <item m="1" x="1829"/>
        <item m="1" x="1638"/>
        <item m="1" x="6591"/>
        <item m="1" x="4544"/>
        <item m="1" x="2070"/>
        <item m="1" x="2625"/>
        <item m="1" x="6501"/>
        <item m="1" x="6516"/>
        <item m="1" x="614"/>
        <item m="1" x="7252"/>
        <item m="1" x="5075"/>
        <item m="1" x="5733"/>
        <item m="1" x="7117"/>
        <item m="1" x="3839"/>
        <item m="1" x="3464"/>
        <item m="1" x="1262"/>
        <item m="1" x="7186"/>
        <item m="1" x="382"/>
        <item m="1" x="1640"/>
        <item m="1" x="6533"/>
        <item m="1" x="1404"/>
        <item m="1" x="2069"/>
        <item m="1" x="2586"/>
        <item m="1" x="6393"/>
        <item m="1" x="2356"/>
        <item m="1" x="5232"/>
        <item m="1" x="261"/>
        <item m="1" x="7986"/>
        <item m="1" x="6784"/>
        <item m="1" x="2283"/>
        <item m="1" x="6750"/>
        <item m="1" x="3538"/>
        <item m="1" x="2365"/>
        <item m="1" x="4394"/>
        <item m="1" x="1934"/>
        <item m="1" x="3967"/>
        <item m="1" x="4469"/>
        <item m="1" x="7431"/>
        <item m="1" x="5348"/>
        <item m="1" x="1952"/>
        <item m="1" x="1130"/>
        <item m="1" x="2883"/>
        <item m="1" x="1358"/>
        <item m="1" x="5943"/>
        <item m="1" x="7679"/>
        <item m="1" x="940"/>
        <item m="1" x="3256"/>
        <item m="1" x="7807"/>
        <item m="1" x="6075"/>
        <item m="1" x="1320"/>
        <item m="1" x="3012"/>
        <item m="1" x="6951"/>
        <item m="1" x="77"/>
        <item m="1" x="3547"/>
        <item m="1" x="4330"/>
        <item m="1" x="2348"/>
        <item m="1" x="3817"/>
        <item m="1" x="3418"/>
        <item m="1" x="3151"/>
        <item m="1" x="5839"/>
        <item m="1" x="3472"/>
        <item m="1" x="291"/>
        <item m="1" x="2932"/>
        <item m="1" x="4132"/>
        <item m="1" x="320"/>
        <item m="1" x="4923"/>
        <item m="1" x="4017"/>
        <item m="1" x="4510"/>
        <item m="1" x="606"/>
        <item m="1" x="5926"/>
        <item m="1" x="1489"/>
        <item m="1" x="473"/>
        <item m="1" x="7698"/>
        <item m="1" x="991"/>
        <item m="1" x="6118"/>
        <item m="1" x="3750"/>
        <item m="1" x="1944"/>
        <item m="1" x="2628"/>
        <item m="1" x="5551"/>
        <item m="1" x="425"/>
        <item m="1" x="233"/>
        <item m="1" x="4883"/>
        <item m="1" x="5881"/>
        <item m="1" x="3117"/>
        <item m="1" x="4898"/>
        <item m="1" x="6265"/>
        <item m="1" x="6553"/>
        <item m="1" x="7997"/>
        <item m="1" x="3875"/>
        <item m="1" x="7796"/>
        <item m="1" x="2903"/>
        <item m="1" x="3849"/>
        <item m="1" x="4212"/>
        <item m="1" x="4877"/>
        <item m="1" x="5633"/>
        <item m="1" x="4045"/>
        <item m="1" x="5731"/>
        <item m="1" x="7331"/>
        <item m="1" x="4759"/>
        <item m="1" x="3319"/>
        <item m="1" x="5549"/>
        <item m="1" x="1967"/>
        <item m="1" x="384"/>
        <item m="1" x="5891"/>
        <item m="1" x="4738"/>
        <item m="1" x="4482"/>
        <item m="1" x="5118"/>
        <item m="1" x="7483"/>
        <item m="1" x="4945"/>
        <item m="1" x="139"/>
        <item m="1" x="2902"/>
        <item m="1" x="1949"/>
        <item m="1" x="7422"/>
        <item m="1" x="2360"/>
        <item m="1" x="6471"/>
        <item m="1" x="244"/>
        <item m="1" x="930"/>
        <item m="1" x="2613"/>
        <item m="1" x="2441"/>
        <item m="1" x="7837"/>
        <item m="1" x="5727"/>
        <item m="1" x="6418"/>
        <item m="1" x="1039"/>
        <item m="1" x="2540"/>
        <item m="1" x="7953"/>
        <item m="1" x="2058"/>
        <item m="1" x="2262"/>
        <item m="1" x="962"/>
        <item m="1" x="1890"/>
        <item m="1" x="334"/>
        <item m="1" x="5728"/>
        <item m="1" x="1502"/>
        <item m="1" x="357"/>
        <item m="1" x="5447"/>
        <item m="1" x="1245"/>
        <item m="1" x="3494"/>
        <item m="1" x="6093"/>
        <item m="1" x="2979"/>
        <item m="1" x="6181"/>
        <item m="1" x="5544"/>
        <item m="1" x="223"/>
        <item m="1" x="4914"/>
        <item m="1" x="4123"/>
        <item m="1" x="5190"/>
        <item m="1" x="4827"/>
        <item m="1" x="5113"/>
        <item m="1" x="4890"/>
        <item m="1" x="3511"/>
        <item m="1" x="7769"/>
        <item m="1" x="1063"/>
        <item m="1" x="6894"/>
        <item m="1" x="7546"/>
        <item m="1" x="6695"/>
        <item m="1" x="596"/>
        <item m="1" x="217"/>
        <item m="1" x="724"/>
        <item m="1" x="6433"/>
        <item m="1" x="1085"/>
        <item m="1" x="3452"/>
        <item m="1" x="604"/>
        <item m="1" x="5687"/>
        <item m="1" x="5660"/>
        <item m="1" x="1263"/>
        <item m="1" x="7704"/>
        <item m="1" x="6255"/>
        <item m="1" x="1293"/>
        <item m="1" x="5460"/>
        <item m="1" x="4938"/>
        <item m="1" x="1692"/>
        <item m="1" x="5533"/>
        <item m="1" x="1492"/>
        <item m="1" x="2629"/>
        <item m="1" x="1662"/>
        <item m="1" x="6382"/>
        <item m="1" x="5039"/>
        <item m="1" x="6462"/>
        <item m="1" x="2276"/>
        <item m="1" x="1188"/>
        <item m="1" x="6192"/>
        <item m="1" x="6407"/>
        <item m="1" x="7890"/>
        <item m="1" x="7958"/>
        <item m="1" x="195"/>
        <item m="1" x="1700"/>
        <item m="1" x="4156"/>
        <item m="1" x="5124"/>
        <item m="1" x="262"/>
        <item m="1" x="6140"/>
        <item m="1" x="2168"/>
        <item m="1" x="5467"/>
        <item m="1" x="4181"/>
        <item m="1" x="6079"/>
        <item m="1" x="5691"/>
        <item m="1" x="4206"/>
        <item m="1" x="7649"/>
        <item m="1" x="7256"/>
        <item m="1" x="276"/>
        <item m="1" x="5146"/>
        <item m="1" x="2434"/>
        <item m="1" x="180"/>
        <item m="1" x="1212"/>
        <item m="1" x="5242"/>
        <item m="1" x="5815"/>
        <item m="1" x="6529"/>
        <item m="1" x="2423"/>
        <item m="1" x="7102"/>
        <item m="1" x="6257"/>
        <item m="1" x="3670"/>
        <item m="1" x="5991"/>
        <item m="1" x="412"/>
        <item m="1" x="7444"/>
        <item m="1" x="6924"/>
        <item m="1" x="3168"/>
        <item m="1" x="4111"/>
        <item m="1" x="2152"/>
        <item m="1" x="6038"/>
        <item m="1" x="6886"/>
        <item m="1" x="4700"/>
        <item m="1" x="4767"/>
        <item m="1" x="4950"/>
        <item m="1" x="1238"/>
        <item m="1" x="73"/>
        <item m="1" x="5828"/>
        <item m="1" x="4057"/>
        <item m="1" x="3015"/>
        <item m="1" x="4541"/>
        <item m="1" x="3141"/>
        <item m="1" x="7929"/>
        <item m="1" x="5210"/>
        <item m="1" x="104"/>
        <item m="1" x="761"/>
        <item m="1" x="983"/>
        <item m="1" x="6752"/>
        <item m="1" x="6708"/>
        <item m="1" x="677"/>
        <item m="1" x="7216"/>
        <item m="1" x="4617"/>
        <item m="1" x="4286"/>
        <item m="1" x="848"/>
        <item m="1" x="5007"/>
        <item m="1" x="7926"/>
        <item m="1" x="7341"/>
        <item m="1" x="1148"/>
        <item m="1" x="3681"/>
        <item m="1" x="4901"/>
        <item m="1" x="828"/>
        <item m="1" x="6387"/>
        <item m="1" x="4194"/>
        <item m="1" x="2567"/>
        <item m="1" x="3788"/>
        <item m="1" x="952"/>
        <item m="1" x="6990"/>
        <item m="1" x="1338"/>
        <item m="1" x="856"/>
        <item m="1" x="96"/>
        <item m="1" x="2742"/>
        <item m="1" x="5198"/>
        <item m="1" x="2879"/>
        <item m="1" x="6678"/>
        <item m="1" x="6829"/>
        <item m="1" x="1382"/>
        <item m="1" x="6590"/>
        <item m="1" x="3700"/>
        <item m="1" x="6443"/>
        <item m="1" x="7478"/>
        <item m="1" x="7024"/>
        <item m="1" x="1277"/>
        <item m="1" x="6565"/>
        <item m="1" x="6043"/>
        <item m="1" x="1419"/>
        <item m="1" x="7225"/>
        <item m="1" x="5238"/>
        <item m="1" x="6730"/>
        <item m="1" x="6513"/>
        <item m="1" x="7804"/>
        <item m="1" x="3100"/>
        <item m="1" x="4536"/>
        <item m="1" x="3918"/>
        <item m="1" x="4891"/>
        <item m="1" x="4888"/>
        <item m="1" x="6344"/>
        <item m="1" x="3120"/>
        <item m="1" x="7477"/>
        <item m="1" x="4859"/>
        <item m="1" x="485"/>
        <item m="1" x="4198"/>
        <item m="1" x="5149"/>
        <item m="1" x="5540"/>
        <item m="1" x="1497"/>
        <item m="1" x="1835"/>
        <item m="1" x="2773"/>
        <item m="1" x="4397"/>
        <item m="1" x="6059"/>
        <item m="1" x="245"/>
        <item m="1" x="3242"/>
        <item m="1" x="5008"/>
        <item m="1" x="5534"/>
        <item m="1" x="3809"/>
        <item m="1" x="518"/>
        <item m="1" x="2874"/>
        <item m="1" x="3718"/>
        <item m="1" x="5661"/>
        <item m="1" x="4632"/>
        <item m="1" x="1553"/>
        <item m="1" x="7381"/>
        <item m="1" x="3145"/>
        <item m="1" x="1441"/>
        <item m="1" x="923"/>
        <item m="1" x="2960"/>
        <item m="1" x="7818"/>
        <item m="1" x="6918"/>
        <item m="1" x="7915"/>
        <item m="1" x="122"/>
        <item m="1" x="3032"/>
        <item m="1" x="3194"/>
        <item m="1" x="6472"/>
        <item m="1" x="2696"/>
        <item m="1" x="1056"/>
        <item m="1" x="1466"/>
        <item m="1" x="1239"/>
        <item m="1" x="7170"/>
        <item m="1" x="3485"/>
        <item m="1" x="5107"/>
        <item m="1" x="7031"/>
        <item m="1" x="4088"/>
        <item m="1" x="911"/>
        <item m="1" x="3818"/>
        <item m="1" x="3780"/>
        <item m="1" x="1076"/>
        <item m="1" x="6054"/>
        <item m="1" x="2431"/>
        <item m="1" x="7308"/>
        <item m="1" x="3684"/>
        <item m="1" x="364"/>
        <item m="1" x="6805"/>
        <item m="1" x="1096"/>
        <item m="1" x="3062"/>
        <item m="1" x="3292"/>
        <item m="1" x="3016"/>
        <item m="1" x="6597"/>
        <item m="1" x="1965"/>
        <item m="1" x="2140"/>
        <item m="1" x="738"/>
        <item m="1" x="1572"/>
        <item m="1" x="1577"/>
        <item m="1" x="6295"/>
        <item m="1" x="6136"/>
        <item m="1" x="7470"/>
        <item m="1" x="6325"/>
        <item m="1" x="3356"/>
        <item m="1" x="4884"/>
        <item m="1" x="5808"/>
        <item m="1" x="7554"/>
        <item m="1" x="1062"/>
        <item m="1" x="190"/>
        <item m="1" x="115"/>
        <item m="1" x="1872"/>
        <item m="1" x="5706"/>
        <item m="1" x="1423"/>
        <item m="1" x="150"/>
        <item m="1" x="2378"/>
        <item m="1" x="6159"/>
        <item m="1" x="7517"/>
        <item m="1" x="5321"/>
        <item m="1" x="7426"/>
        <item m="1" x="4391"/>
        <item m="1" x="941"/>
        <item m="1" x="7756"/>
        <item m="1" x="2595"/>
        <item m="1" x="3583"/>
        <item m="1" x="4765"/>
        <item m="1" x="5701"/>
        <item m="1" x="3286"/>
        <item m="1" x="868"/>
        <item m="1" x="3294"/>
        <item m="1" x="6925"/>
        <item m="1" x="3551"/>
        <item m="1" x="4134"/>
        <item m="1" x="286"/>
        <item m="1" x="5136"/>
        <item m="1" x="651"/>
        <item m="1" x="7998"/>
        <item m="1" x="1478"/>
        <item m="1" x="6729"/>
        <item m="1" x="5003"/>
        <item m="1" x="3410"/>
        <item m="1" x="3999"/>
        <item m="1" x="2673"/>
        <item m="1" x="534"/>
        <item m="1" x="5931"/>
        <item m="1" x="462"/>
        <item m="1" x="3514"/>
        <item m="1" x="1224"/>
        <item m="1" x="7566"/>
        <item m="1" x="6368"/>
        <item m="1" x="3787"/>
        <item m="1" x="762"/>
        <item m="1" x="5288"/>
        <item m="1" x="1601"/>
        <item m="1" x="943"/>
        <item m="1" x="3711"/>
        <item m="1" x="6922"/>
        <item m="1" x="5473"/>
        <item m="1" x="7621"/>
        <item m="1" x="688"/>
        <item m="1" x="3360"/>
        <item m="1" x="4623"/>
        <item m="1" x="5089"/>
        <item m="1" x="2642"/>
        <item m="1" x="1812"/>
        <item m="1" x="6898"/>
        <item m="1" x="1600"/>
        <item m="1" x="5284"/>
        <item m="1" x="7581"/>
        <item m="1" x="5392"/>
        <item m="1" x="2721"/>
        <item m="1" x="511"/>
        <item m="1" x="2811"/>
        <item m="1" x="6660"/>
        <item m="1" x="3771"/>
        <item m="1" x="7299"/>
        <item m="1" x="414"/>
        <item m="1" x="4204"/>
        <item m="1" x="1053"/>
        <item m="1" x="1594"/>
        <item m="1" x="7174"/>
        <item m="1" x="975"/>
        <item m="1" x="879"/>
        <item m="1" x="5486"/>
        <item m="1" x="402"/>
        <item m="1" x="2401"/>
        <item m="1" x="2460"/>
        <item m="1" x="5923"/>
        <item m="1" x="6511"/>
        <item m="1" x="819"/>
        <item m="1" x="71"/>
        <item m="1" x="7026"/>
        <item m="1" x="5528"/>
        <item m="1" x="7428"/>
        <item m="1" x="7828"/>
        <item m="1" x="2110"/>
        <item m="1" x="1628"/>
        <item m="1" x="2153"/>
        <item m="1" x="5456"/>
        <item m="1" x="5357"/>
        <item m="1" x="3247"/>
        <item m="1" x="4949"/>
        <item m="1" x="7521"/>
        <item m="1" x="7402"/>
        <item m="1" x="2509"/>
        <item m="1" x="3216"/>
        <item m="1" x="4292"/>
        <item m="1" x="750"/>
        <item m="1" x="7079"/>
        <item m="1" x="4636"/>
        <item m="1" x="2039"/>
        <item m="1" x="1892"/>
        <item m="1" x="1328"/>
        <item m="1" x="4618"/>
        <item m="1" x="3846"/>
        <item m="1" x="791"/>
        <item m="1" x="7011"/>
        <item m="1" x="6622"/>
        <item m="1" x="4576"/>
        <item m="1" x="841"/>
        <item m="1" x="4629"/>
        <item m="1" x="3609"/>
        <item m="1" x="3734"/>
        <item m="1" x="7236"/>
        <item m="1" x="7309"/>
        <item m="1" x="4226"/>
        <item m="1" x="3038"/>
        <item m="1" x="3805"/>
        <item m="1" x="3116"/>
        <item m="1" x="1355"/>
        <item m="1" x="6718"/>
        <item m="1" x="7787"/>
        <item m="1" x="5477"/>
        <item m="1" x="3939"/>
        <item m="1" x="270"/>
        <item m="1" x="7183"/>
        <item m="1" x="2554"/>
        <item m="1" x="4281"/>
        <item m="1" x="4650"/>
        <item m="1" x="3271"/>
        <item m="1" x="2158"/>
        <item m="1" x="3125"/>
        <item m="1" x="4729"/>
        <item m="1" x="5584"/>
        <item m="1" x="539"/>
        <item m="1" x="4127"/>
        <item m="1" x="7141"/>
        <item m="1" x="7553"/>
        <item m="1" x="5930"/>
        <item m="1" x="6569"/>
        <item m="1" x="2592"/>
        <item m="1" x="2019"/>
        <item m="1" x="5319"/>
        <item m="1" x="7605"/>
        <item m="1" x="6930"/>
        <item m="1" x="4161"/>
        <item m="1" x="7925"/>
        <item m="1" x="6256"/>
        <item m="1" x="5471"/>
        <item m="1" x="3097"/>
        <item m="1" x="1209"/>
        <item m="1" x="6355"/>
        <item m="1" x="2632"/>
        <item m="1" x="1715"/>
        <item m="1" x="7665"/>
        <item m="1" x="2824"/>
        <item m="1" x="7154"/>
        <item m="1" x="1859"/>
        <item m="1" x="4227"/>
        <item m="1" x="7152"/>
        <item m="1" x="5753"/>
        <item m="1" x="141"/>
        <item m="1" x="6945"/>
        <item m="1" x="4684"/>
        <item m="1" x="1342"/>
        <item m="1" x="3596"/>
        <item m="1" x="5778"/>
        <item m="1" x="3879"/>
        <item m="1" x="1946"/>
        <item m="1" x="5206"/>
        <item m="1" x="5637"/>
        <item m="1" x="2235"/>
        <item m="1" x="4761"/>
        <item m="1" x="7916"/>
        <item m="1" x="2145"/>
        <item m="1" x="763"/>
        <item m="1" x="5909"/>
        <item m="1" x="7509"/>
        <item m="1" x="3669"/>
        <item m="1" x="6720"/>
        <item m="1" x="3206"/>
        <item m="1" x="1707"/>
        <item m="1" x="2243"/>
        <item m="1" x="5365"/>
        <item m="1" x="4549"/>
        <item m="1" x="2458"/>
        <item m="1" x="3444"/>
        <item m="1" x="7096"/>
        <item m="1" x="6627"/>
        <item m="1" x="6120"/>
        <item m="1" x="3760"/>
        <item m="1" x="6425"/>
        <item m="1" x="5394"/>
        <item m="1" x="5990"/>
        <item m="1" x="2321"/>
        <item m="1" x="7740"/>
        <item m="1" x="2872"/>
        <item m="1" x="5044"/>
        <item m="1" x="6763"/>
        <item m="1" x="7789"/>
        <item m="1" x="814"/>
        <item m="1" x="5336"/>
        <item m="1" x="4533"/>
        <item m="1" x="4881"/>
        <item m="1" x="7780"/>
        <item m="1" x="6596"/>
        <item m="1" x="4846"/>
        <item m="1" x="7130"/>
        <item m="1" x="4674"/>
        <item m="1" x="66"/>
        <item m="1" x="5405"/>
        <item m="1" x="2479"/>
        <item m="1" x="2681"/>
        <item m="1" x="1145"/>
        <item m="1" x="7363"/>
        <item m="1" x="2748"/>
        <item m="1" x="3055"/>
        <item m="1" x="4874"/>
        <item m="1" x="6492"/>
        <item m="1" x="5389"/>
        <item m="1" x="7734"/>
        <item m="1" x="5556"/>
        <item m="1" x="2220"/>
        <item m="1" x="7398"/>
        <item m="1" x="7651"/>
        <item m="1" x="3220"/>
        <item m="1" x="514"/>
        <item m="1" x="986"/>
        <item m="1" x="6545"/>
        <item m="1" x="7726"/>
        <item m="1" x="3443"/>
        <item m="1" x="5135"/>
        <item m="1" x="7692"/>
        <item m="1" x="1927"/>
        <item m="1" x="3963"/>
        <item m="1" x="1197"/>
        <item m="1" x="7559"/>
        <item m="1" x="183"/>
        <item m="1" x="4178"/>
        <item m="1" x="1706"/>
        <item m="1" x="3693"/>
        <item m="1" x="6667"/>
        <item m="1" x="6953"/>
        <item m="1" x="1433"/>
        <item m="1" x="499"/>
        <item m="1" x="1234"/>
        <item m="1" x="1750"/>
        <item m="1" x="3529"/>
        <item m="1" x="5172"/>
        <item m="1" x="5888"/>
        <item m="1" x="1788"/>
        <item m="1" x="7657"/>
        <item m="1" x="6123"/>
        <item m="1" x="6305"/>
        <item m="1" x="3820"/>
        <item m="1" x="5743"/>
        <item m="1" x="3857"/>
        <item m="1" x="4268"/>
        <item m="1" x="6781"/>
        <item m="1" x="2155"/>
        <item m="1" x="7845"/>
        <item m="1" x="2084"/>
        <item m="1" x="4472"/>
        <item m="1" x="7207"/>
        <item m="1" x="2257"/>
        <item m="1" x="4991"/>
        <item m="1" x="129"/>
        <item m="1" x="379"/>
        <item m="1" x="7415"/>
        <item m="1" x="1746"/>
        <item m="1" x="2143"/>
        <item m="1" x="2411"/>
        <item m="1" x="6070"/>
        <item m="1" x="3680"/>
        <item m="1" x="2002"/>
        <item m="1" x="5233"/>
        <item m="1" x="2616"/>
        <item m="1" x="1694"/>
        <item m="1" x="5493"/>
        <item m="1" x="2112"/>
        <item m="1" x="5312"/>
        <item m="1" x="1891"/>
        <item m="1" x="1296"/>
        <item m="1" x="6646"/>
        <item m="1" x="3924"/>
        <item m="1" x="3405"/>
        <item m="1" x="4287"/>
        <item m="1" x="3795"/>
        <item m="1" x="5435"/>
        <item m="1" x="5091"/>
        <item m="1" x="6037"/>
        <item m="1" x="1416"/>
        <item m="1" x="4205"/>
        <item m="1" x="1236"/>
        <item m="1" x="7629"/>
        <item m="1" x="2972"/>
        <item m="1" x="7557"/>
        <item m="1" x="2504"/>
        <item m="1" x="921"/>
        <item m="1" x="6372"/>
        <item m="1" x="7181"/>
        <item m="1" x="3808"/>
        <item m="1" x="985"/>
        <item m="1" x="3954"/>
        <item m="1" x="3509"/>
        <item m="1" x="6551"/>
        <item m="1" x="6957"/>
        <item m="1" x="5844"/>
        <item m="1" x="6333"/>
        <item m="1" x="6011"/>
        <item m="1" x="5333"/>
        <item m="1" x="1615"/>
        <item m="1" x="2309"/>
        <item m="1" x="1685"/>
        <item m="1" x="4116"/>
        <item m="1" x="5289"/>
        <item m="1" x="5119"/>
        <item m="1" x="6526"/>
        <item m="1" x="6352"/>
        <item m="1" x="3475"/>
        <item m="1" x="3073"/>
        <item m="1" x="4272"/>
        <item m="1" x="442"/>
        <item m="1" x="5677"/>
        <item m="1" x="2102"/>
        <item m="1" x="4575"/>
        <item m="1" x="1428"/>
        <item m="1" x="7453"/>
        <item m="1" x="4162"/>
        <item m="1" x="7127"/>
        <item m="1" x="900"/>
        <item m="1" x="4584"/>
        <item m="1" x="932"/>
        <item m="1" x="6672"/>
        <item m="1" x="1016"/>
        <item m="1" x="7961"/>
        <item m="1" x="6303"/>
        <item m="1" x="659"/>
        <item m="1" x="69"/>
        <item m="1" x="341"/>
        <item m="1" x="3635"/>
        <item m="1" x="1282"/>
        <item m="1" x="1179"/>
        <item m="1" x="1975"/>
        <item m="1" x="2623"/>
        <item m="1" x="4418"/>
        <item m="1" x="4228"/>
        <item m="1" x="2772"/>
        <item m="1" x="3231"/>
        <item m="1" x="2068"/>
        <item m="1" x="5665"/>
        <item m="1" x="6137"/>
        <item m="1" x="5866"/>
        <item m="1" x="3157"/>
        <item m="1" x="3264"/>
        <item m="1" x="913"/>
        <item m="1" x="5865"/>
        <item m="1" x="4887"/>
        <item m="1" x="3260"/>
        <item m="1" x="4694"/>
        <item m="1" x="2654"/>
        <item m="1" x="1749"/>
        <item m="1" x="4433"/>
        <item m="1" x="5401"/>
        <item m="1" x="7382"/>
        <item m="1" x="5802"/>
        <item m="1" x="5291"/>
        <item m="1" x="6004"/>
        <item m="1" x="5257"/>
        <item m="1" x="4183"/>
        <item m="1" x="7074"/>
        <item m="1" x="5381"/>
        <item m="1" x="5964"/>
        <item m="1" x="3863"/>
        <item m="1" x="6843"/>
        <item m="1" x="6417"/>
        <item m="1" x="1314"/>
        <item m="1" x="5767"/>
        <item m="1" x="554"/>
        <item m="1" x="6063"/>
        <item m="1" x="7852"/>
        <item m="1" x="6768"/>
        <item m="1" x="2970"/>
        <item m="1" x="5833"/>
        <item m="1" x="1776"/>
        <item m="1" x="1549"/>
        <item m="1" x="1114"/>
        <item m="1" x="622"/>
        <item m="1" x="7675"/>
        <item m="1" x="5893"/>
        <item m="1" x="4280"/>
        <item m="1" x="1843"/>
        <item m="1" x="4811"/>
        <item m="1" x="301"/>
        <item m="1" x="1280"/>
        <item m="1" x="6820"/>
        <item m="1" x="5886"/>
        <item m="1" x="7370"/>
        <item m="1" x="2146"/>
        <item m="1" x="3166"/>
        <item m="1" x="1887"/>
        <item m="1" x="6044"/>
        <item m="1" x="5900"/>
        <item m="1" x="6152"/>
        <item m="1" x="7912"/>
        <item m="1" x="5027"/>
        <item m="1" x="1880"/>
        <item m="1" x="4103"/>
        <item m="1" x="119"/>
        <item m="1" x="5646"/>
        <item m="1" x="2857"/>
        <item m="1" x="5620"/>
        <item m="1" x="3077"/>
        <item m="1" x="6634"/>
        <item m="1" x="4032"/>
        <item m="1" x="1166"/>
        <item m="1" x="3591"/>
        <item m="1" x="7108"/>
        <item m="1" x="1169"/>
        <item m="1" x="1862"/>
        <item m="1" x="591"/>
        <item m="1" x="5980"/>
        <item m="1" x="7947"/>
        <item m="1" x="1373"/>
        <item m="1" x="3933"/>
        <item m="1" x="6499"/>
        <item m="1" x="2761"/>
        <item m="1" x="5255"/>
        <item m="1" x="242"/>
        <item m="1" x="4556"/>
        <item m="1" x="1591"/>
        <item m="1" x="6229"/>
        <item m="1" x="3833"/>
        <item m="1" x="2764"/>
        <item m="1" x="7290"/>
        <item m="1" x="5072"/>
        <item m="1" x="7066"/>
        <item m="1" x="7184"/>
        <item m="1" x="3520"/>
        <item m="1" x="1211"/>
        <item m="1" x="3563"/>
        <item m="1" x="2237"/>
        <item m="1" x="6817"/>
        <item m="1" x="7943"/>
        <item m="1" x="5371"/>
        <item m="1" x="3368"/>
        <item m="1" x="517"/>
        <item m="1" x="5883"/>
        <item m="1" x="6370"/>
        <item m="1" x="1359"/>
        <item m="1" x="3686"/>
        <item m="1" x="3355"/>
        <item m="1" x="802"/>
        <item m="1" x="7996"/>
        <item m="1" x="7463"/>
        <item m="1" x="6061"/>
        <item m="1" x="1866"/>
        <item m="1" x="6568"/>
        <item m="1" x="1490"/>
        <item m="1" x="6759"/>
        <item m="1" x="4245"/>
        <item m="1" x="4250"/>
        <item m="1" x="6390"/>
        <item m="1" x="7340"/>
        <item m="1" x="5670"/>
        <item m="1" x="2814"/>
        <item m="1" x="6540"/>
        <item m="1" x="1503"/>
        <item m="1" x="5094"/>
        <item m="1" x="3170"/>
        <item m="1" x="3227"/>
        <item m="1" x="3947"/>
        <item m="1" x="4697"/>
        <item m="1" x="3968"/>
        <item m="1" x="7964"/>
        <item m="1" x="1379"/>
        <item m="1" x="2703"/>
        <item m="1" x="3061"/>
        <item m="1" x="4785"/>
        <item m="1" x="3408"/>
        <item m="1" x="7672"/>
        <item m="1" x="6304"/>
        <item m="1" x="4067"/>
        <item m="1" x="731"/>
        <item m="1" x="3948"/>
        <item m="1" x="3244"/>
        <item m="1" x="4709"/>
        <item m="1" x="4143"/>
        <item m="1" x="399"/>
        <item m="1" x="2531"/>
        <item m="1" x="4590"/>
        <item m="1" x="4579"/>
        <item m="1" x="1584"/>
        <item m="1" x="3982"/>
        <item m="1" x="6771"/>
        <item m="1" x="6519"/>
        <item m="1" x="6201"/>
        <item m="1" x="6064"/>
        <item m="1" x="7687"/>
        <item m="1" x="2201"/>
        <item m="1" x="2520"/>
        <item m="1" x="840"/>
        <item m="1" x="1104"/>
        <item m="1" x="7988"/>
        <item m="1" x="4802"/>
        <item m="1" x="2986"/>
        <item m="1" x="5453"/>
        <item m="1" x="937"/>
        <item m="1" x="7670"/>
        <item m="1" x="6700"/>
        <item m="1" x="5079"/>
        <item m="1" x="5481"/>
        <item m="1" x="3126"/>
        <item m="1" x="5580"/>
        <item m="1" x="5479"/>
        <item m="1" x="3931"/>
        <item m="1" x="6923"/>
        <item m="1" x="4572"/>
        <item m="1" x="1461"/>
        <item m="1" x="7607"/>
        <item m="1" x="4637"/>
        <item m="1" x="7283"/>
        <item m="1" x="1555"/>
        <item m="1" x="124"/>
        <item m="1" x="1459"/>
        <item m="1" x="5873"/>
        <item m="1" x="6835"/>
        <item m="1" x="5047"/>
        <item m="1" x="969"/>
        <item m="1" x="4412"/>
        <item m="1" x="7086"/>
        <item m="1" x="1564"/>
        <item m="1" x="1643"/>
        <item m="1" x="4824"/>
        <item m="1" x="224"/>
        <item m="1" x="4665"/>
        <item m="1" x="933"/>
        <item m="1" x="1403"/>
        <item m="1" x="938"/>
        <item m="1" x="5963"/>
        <item m="1" x="1003"/>
        <item m="1" x="4715"/>
        <item m="1" x="4773"/>
        <item m="1" x="5983"/>
        <item m="1" x="6696"/>
        <item m="1" x="516"/>
        <item m="1" x="1593"/>
        <item m="1" x="2548"/>
        <item m="1" x="1005"/>
        <item m="1" x="3941"/>
        <item m="1" x="2526"/>
        <item m="1" x="1141"/>
        <item m="1" x="2169"/>
        <item m="1" x="4313"/>
        <item m="1" x="3000"/>
        <item m="1" x="3554"/>
        <item m="1" x="3229"/>
        <item m="1" x="2430"/>
        <item m="1" x="4530"/>
        <item m="1" x="7779"/>
        <item m="1" x="1182"/>
        <item m="1" x="5566"/>
        <item m="1" x="3501"/>
        <item m="1" x="5016"/>
        <item m="1" x="5854"/>
        <item m="1" x="269"/>
        <item m="1" x="586"/>
        <item m="1" x="4534"/>
        <item m="1" x="4727"/>
        <item m="1" x="5612"/>
        <item m="1" x="4731"/>
        <item m="1" x="419"/>
        <item m="1" x="3124"/>
        <item m="1" x="1948"/>
        <item m="1" x="280"/>
        <item m="1" x="2116"/>
        <item m="1" x="172"/>
        <item m="1" x="6468"/>
        <item m="1" x="1487"/>
        <item m="1" x="3608"/>
        <item m="1" x="5412"/>
        <item m="1" x="647"/>
        <item m="1" x="4457"/>
        <item m="1" x="5462"/>
        <item m="1" x="3587"/>
        <item m="1" x="2338"/>
        <item m="1" x="317"/>
        <item m="1" x="5835"/>
        <item m="1" x="1565"/>
        <item m="1" x="1248"/>
        <item m="1" x="4105"/>
        <item m="1" x="2810"/>
        <item m="1" x="1523"/>
        <item m="1" x="144"/>
        <item m="1" x="1295"/>
        <item m="1" x="3123"/>
        <item m="1" x="3384"/>
        <item m="1" x="4535"/>
        <item m="1" x="4291"/>
        <item m="1" x="1317"/>
        <item m="1" x="3785"/>
        <item m="1" x="2869"/>
        <item m="1" x="6029"/>
        <item m="1" x="528"/>
        <item m="1" x="6978"/>
        <item m="1" x="2238"/>
        <item m="1" x="7089"/>
        <item m="1" x="13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s>
    </pivotField>
    <pivotField axis="axisRow" compact="0" outline="0" subtotalTop="0" showAll="0" includeNewItemsInFilter="1">
      <items count="8001">
        <item m="1" x="5956"/>
        <item m="1" x="7269"/>
        <item m="1" x="3205"/>
        <item m="1" x="6246"/>
        <item m="1" x="1355"/>
        <item m="1" x="4108"/>
        <item m="1" x="5504"/>
        <item m="1" x="7379"/>
        <item m="1" x="6665"/>
        <item m="1" x="3013"/>
        <item m="1" x="6835"/>
        <item m="1" x="2780"/>
        <item m="1" x="4133"/>
        <item m="1" x="5515"/>
        <item m="1" x="7079"/>
        <item m="1" x="6234"/>
        <item m="1" x="1796"/>
        <item m="1" x="965"/>
        <item m="1" x="4869"/>
        <item m="1" x="4252"/>
        <item m="1" x="5000"/>
        <item m="1" x="454"/>
        <item m="1" x="3422"/>
        <item m="1" x="7039"/>
        <item m="1" x="2402"/>
        <item m="1" x="7628"/>
        <item m="1" x="259"/>
        <item m="1" x="5949"/>
        <item m="1" x="3318"/>
        <item m="1" x="1904"/>
        <item m="1" x="3964"/>
        <item m="1" x="1064"/>
        <item m="1" x="7713"/>
        <item m="1" x="756"/>
        <item m="1" x="7948"/>
        <item m="1" x="5341"/>
        <item m="1" x="1634"/>
        <item m="1" x="4292"/>
        <item m="1" x="241"/>
        <item m="1" x="4150"/>
        <item m="1" x="634"/>
        <item m="1" x="4405"/>
        <item m="1" x="2854"/>
        <item m="1" x="1199"/>
        <item m="1" x="7150"/>
        <item m="1" x="1467"/>
        <item m="1" x="4269"/>
        <item m="1" x="4087"/>
        <item m="1" x="1517"/>
        <item m="1" x="7262"/>
        <item m="1" x="7894"/>
        <item m="1" x="876"/>
        <item m="1" x="4959"/>
        <item m="1" x="5860"/>
        <item m="1" x="7145"/>
        <item m="1" x="6191"/>
        <item m="1" x="2875"/>
        <item m="1" x="4830"/>
        <item m="1" x="6313"/>
        <item m="1" x="3357"/>
        <item m="1" x="5824"/>
        <item m="1" x="5296"/>
        <item m="1" x="247"/>
        <item m="1" x="7827"/>
        <item m="1" x="2147"/>
        <item m="1" x="3591"/>
        <item m="1" x="1574"/>
        <item m="1" x="6432"/>
        <item m="1" x="1184"/>
        <item m="1" x="3177"/>
        <item m="1" x="7166"/>
        <item m="1" x="4166"/>
        <item m="1" x="3199"/>
        <item m="1" x="189"/>
        <item m="1" x="2050"/>
        <item m="1" x="7598"/>
        <item m="1" x="7271"/>
        <item m="1" x="1229"/>
        <item m="1" x="5632"/>
        <item m="1" x="782"/>
        <item m="1" x="3462"/>
        <item m="1" x="2181"/>
        <item m="1" x="4031"/>
        <item m="1" x="586"/>
        <item m="1" x="3375"/>
        <item m="1" x="248"/>
        <item m="1" x="1852"/>
        <item m="1" x="7448"/>
        <item m="1" x="6602"/>
        <item m="1" x="6218"/>
        <item m="1" x="3516"/>
        <item m="1" x="5299"/>
        <item m="1" x="791"/>
        <item m="1" x="1049"/>
        <item m="1" x="5851"/>
        <item m="1" x="778"/>
        <item m="1" x="2347"/>
        <item m="1" x="1549"/>
        <item m="1" x="6675"/>
        <item m="1" x="2643"/>
        <item m="1" x="6384"/>
        <item m="1" x="2984"/>
        <item m="1" x="1766"/>
        <item m="1" x="5399"/>
        <item m="1" x="1950"/>
        <item m="1" x="344"/>
        <item m="1" x="2699"/>
        <item m="1" x="7367"/>
        <item m="1" x="1839"/>
        <item m="1" x="6220"/>
        <item m="1" x="2529"/>
        <item m="1" x="2250"/>
        <item m="1" x="5270"/>
        <item m="1" x="3163"/>
        <item m="1" x="4677"/>
        <item m="1" x="3498"/>
        <item m="1" x="6586"/>
        <item m="1" x="3898"/>
        <item m="1" x="6737"/>
        <item m="1" x="5952"/>
        <item m="1" x="3279"/>
        <item m="1" x="6470"/>
        <item m="1" x="5238"/>
        <item m="1" x="7424"/>
        <item m="1" x="6374"/>
        <item m="1" x="3904"/>
        <item m="1" x="5660"/>
        <item m="1" x="2816"/>
        <item m="1" x="4420"/>
        <item m="1" x="2912"/>
        <item m="1" x="6364"/>
        <item m="1" x="7192"/>
        <item m="1" x="6414"/>
        <item m="1" x="1841"/>
        <item m="1" x="6482"/>
        <item m="1" x="4946"/>
        <item m="1" x="2502"/>
        <item m="1" x="6327"/>
        <item m="1" x="600"/>
        <item m="1" x="5724"/>
        <item m="1" x="6449"/>
        <item m="1" x="1706"/>
        <item m="1" x="3126"/>
        <item m="1" x="6736"/>
        <item m="1" x="1654"/>
        <item m="1" x="5069"/>
        <item m="1" x="1545"/>
        <item m="1" x="2582"/>
        <item m="1" x="2929"/>
        <item m="1" x="2641"/>
        <item m="1" x="106"/>
        <item m="1" x="1893"/>
        <item m="1" x="184"/>
        <item m="1" x="7063"/>
        <item m="1" x="5781"/>
        <item m="1" x="4862"/>
        <item m="1" x="5173"/>
        <item m="1" x="1259"/>
        <item m="1" x="279"/>
        <item m="1" x="4857"/>
        <item m="1" x="4493"/>
        <item m="1" x="5602"/>
        <item m="1" x="6122"/>
        <item m="1" x="7952"/>
        <item m="1" x="4570"/>
        <item m="1" x="5262"/>
        <item m="1" x="2996"/>
        <item m="1" x="6541"/>
        <item m="1" x="3830"/>
        <item m="1" x="3646"/>
        <item m="1" x="6489"/>
        <item m="1" x="7418"/>
        <item m="1" x="3763"/>
        <item m="1" x="5336"/>
        <item m="1" x="4452"/>
        <item m="1" x="5700"/>
        <item m="1" x="6986"/>
        <item m="1" x="818"/>
        <item m="1" x="6762"/>
        <item m="1" x="606"/>
        <item m="1" x="1222"/>
        <item m="1" x="4303"/>
        <item m="1" x="666"/>
        <item m="1" x="1410"/>
        <item m="1" x="1855"/>
        <item m="1" x="5443"/>
        <item m="1" x="7699"/>
        <item m="1" x="653"/>
        <item m="1" x="265"/>
        <item m="1" x="5806"/>
        <item m="1" x="2203"/>
        <item m="1" x="6556"/>
        <item m="1" x="2157"/>
        <item m="1" x="5212"/>
        <item m="1" x="298"/>
        <item m="1" x="2748"/>
        <item m="1" x="3232"/>
        <item m="1" x="6620"/>
        <item m="1" x="4212"/>
        <item m="1" x="847"/>
        <item m="1" x="3628"/>
        <item m="1" x="7537"/>
        <item m="1" x="3150"/>
        <item m="1" x="1890"/>
        <item m="1" x="7021"/>
        <item m="1" x="6099"/>
        <item m="1" x="4598"/>
        <item m="1" x="4833"/>
        <item m="1" x="4782"/>
        <item m="1" x="2532"/>
        <item m="1" x="4283"/>
        <item m="1" x="4945"/>
        <item m="1" x="7900"/>
        <item m="1" x="278"/>
        <item m="1" x="3075"/>
        <item m="1" x="485"/>
        <item m="1" x="3201"/>
        <item m="1" x="7695"/>
        <item m="1" x="6423"/>
        <item m="1" x="7236"/>
        <item m="1" x="7341"/>
        <item m="1" x="1970"/>
        <item m="1" x="1966"/>
        <item m="1" x="6007"/>
        <item m="1" x="7745"/>
        <item m="1" x="6771"/>
        <item m="1" x="3862"/>
        <item m="1" x="5791"/>
        <item m="1" x="5995"/>
        <item m="1" x="4550"/>
        <item m="1" x="181"/>
        <item m="1" x="1238"/>
        <item m="1" x="4635"/>
        <item m="1" x="2168"/>
        <item m="1" x="3352"/>
        <item m="1" x="1778"/>
        <item m="1" x="7218"/>
        <item m="1" x="5277"/>
        <item m="1" x="7077"/>
        <item m="1" x="1194"/>
        <item m="1" x="7792"/>
        <item m="1" x="4157"/>
        <item m="1" x="1910"/>
        <item m="1" x="3471"/>
        <item m="1" x="3766"/>
        <item m="1" x="6379"/>
        <item m="1" x="130"/>
        <item m="1" x="342"/>
        <item m="1" x="4246"/>
        <item m="1" x="1431"/>
        <item m="1" x="4868"/>
        <item m="1" x="4013"/>
        <item m="1" x="4395"/>
        <item m="1" x="7656"/>
        <item m="1" x="1104"/>
        <item m="1" x="6712"/>
        <item m="1" x="1224"/>
        <item m="1" x="7229"/>
        <item m="1" x="1352"/>
        <item m="1" x="4010"/>
        <item m="1" x="1596"/>
        <item m="1" x="4046"/>
        <item m="1" x="448"/>
        <item m="1" x="5973"/>
        <item m="1" x="2981"/>
        <item m="1" x="2473"/>
        <item m="1" x="738"/>
        <item m="1" x="1299"/>
        <item m="1" x="3261"/>
        <item m="1" x="6529"/>
        <item m="1" x="5251"/>
        <item m="1" x="1263"/>
        <item m="1" x="7033"/>
        <item m="1" x="3376"/>
        <item m="1" x="6662"/>
        <item m="1" x="4018"/>
        <item m="1" x="4588"/>
        <item m="1" x="7748"/>
        <item m="1" x="5755"/>
        <item m="1" x="5279"/>
        <item m="1" x="5855"/>
        <item m="1" x="3077"/>
        <item m="1" x="6977"/>
        <item m="1" x="3061"/>
        <item m="1" x="5615"/>
        <item m="1" x="1742"/>
        <item m="1" x="2946"/>
        <item m="1" x="3371"/>
        <item m="1" x="6882"/>
        <item m="1" x="6717"/>
        <item m="1" x="6955"/>
        <item m="1" x="2721"/>
        <item m="1" x="4006"/>
        <item m="1" x="6864"/>
        <item m="1" x="211"/>
        <item m="1" x="6608"/>
        <item m="1" x="3464"/>
        <item m="1" x="1047"/>
        <item m="1" x="415"/>
        <item m="1" x="1348"/>
        <item m="1" x="3354"/>
        <item m="1" x="5487"/>
        <item m="1" x="4190"/>
        <item m="1" x="1817"/>
        <item m="1" x="467"/>
        <item m="1" x="1633"/>
        <item m="1" x="5372"/>
        <item m="1" x="6229"/>
        <item m="1" x="6679"/>
        <item m="1" x="7133"/>
        <item m="1" x="7548"/>
        <item m="1" x="5764"/>
        <item m="1" x="3347"/>
        <item m="1" x="866"/>
        <item m="1" x="5671"/>
        <item m="1" x="5250"/>
        <item m="1" x="3467"/>
        <item m="1" x="4817"/>
        <item m="1" x="6825"/>
        <item m="1" x="5684"/>
        <item m="1" x="6132"/>
        <item m="1" x="3327"/>
        <item m="1" x="6388"/>
        <item m="1" x="3864"/>
        <item m="1" x="4786"/>
        <item m="1" x="5539"/>
        <item m="1" x="1848"/>
        <item m="1" x="1511"/>
        <item m="1" x="1424"/>
        <item m="1" x="3011"/>
        <item m="1" x="6207"/>
        <item m="1" x="751"/>
        <item m="1" x="4291"/>
        <item m="1" x="5542"/>
        <item m="1" x="4247"/>
        <item m="1" x="4436"/>
        <item m="1" x="1310"/>
        <item m="1" x="7233"/>
        <item m="1" x="1653"/>
        <item m="1" x="6319"/>
        <item m="1" x="3244"/>
        <item m="1" x="3027"/>
        <item m="1" x="6947"/>
        <item m="1" x="3478"/>
        <item m="1" x="3280"/>
        <item m="1" x="3563"/>
        <item m="1" x="4285"/>
        <item m="1" x="277"/>
        <item m="1" x="3562"/>
        <item m="1" x="877"/>
        <item m="1" x="3006"/>
        <item m="1" x="4955"/>
        <item m="1" x="2923"/>
        <item m="1" x="5356"/>
        <item m="1" x="2117"/>
        <item m="1" x="5550"/>
        <item m="1" x="5811"/>
        <item m="1" x="5025"/>
        <item m="1" x="6401"/>
        <item m="1" x="6648"/>
        <item m="1" x="1039"/>
        <item m="1" x="6055"/>
        <item m="1" x="5709"/>
        <item m="1" x="934"/>
        <item m="1" x="1568"/>
        <item m="1" x="1211"/>
        <item m="1" x="5868"/>
        <item m="1" x="3186"/>
        <item m="1" x="5033"/>
        <item m="1" x="1753"/>
        <item m="1" x="3301"/>
        <item m="1" x="390"/>
        <item m="1" x="4970"/>
        <item m="1" x="1472"/>
        <item m="1" x="3151"/>
        <item m="1" x="6422"/>
        <item m="1" x="4163"/>
        <item m="1" x="2426"/>
        <item m="1" x="6110"/>
        <item m="1" x="3893"/>
        <item m="1" x="1003"/>
        <item m="1" x="5289"/>
        <item m="1" x="1555"/>
        <item m="1" x="1882"/>
        <item m="1" x="5524"/>
        <item m="1" x="4074"/>
        <item m="1" x="1266"/>
        <item m="1" x="4056"/>
        <item m="1" x="5044"/>
        <item m="1" x="2370"/>
        <item m="1" x="6232"/>
        <item m="1" x="7871"/>
        <item m="1" x="5427"/>
        <item m="1" x="3008"/>
        <item m="1" x="3322"/>
        <item m="1" x="1322"/>
        <item m="1" x="5987"/>
        <item m="1" x="765"/>
        <item m="1" x="5520"/>
        <item m="1" x="2933"/>
        <item m="1" x="5608"/>
        <item m="1" x="182"/>
        <item m="1" x="3860"/>
        <item m="1" x="2185"/>
        <item m="1" x="7447"/>
        <item m="1" x="7261"/>
        <item m="1" x="6769"/>
        <item m="1" x="7390"/>
        <item m="1" x="4433"/>
        <item m="1" x="1929"/>
        <item m="1" x="2902"/>
        <item m="1" x="2501"/>
        <item m="1" x="6393"/>
        <item m="1" x="7398"/>
        <item m="1" x="2567"/>
        <item m="1" x="774"/>
        <item m="1" x="3056"/>
        <item m="1" x="4012"/>
        <item m="1" x="5705"/>
        <item m="1" x="2036"/>
        <item m="1" x="6834"/>
        <item m="1" x="1369"/>
        <item m="1" x="1245"/>
        <item m="1" x="5686"/>
        <item m="1" x="5216"/>
        <item m="1" x="2882"/>
        <item m="1" x="6243"/>
        <item m="1" x="2382"/>
        <item m="1" x="7639"/>
        <item m="1" x="1270"/>
        <item m="1" x="5280"/>
        <item m="1" x="6275"/>
        <item m="1" x="6689"/>
        <item m="1" x="3502"/>
        <item m="1" x="4560"/>
        <item m="1" x="160"/>
        <item m="1" x="4002"/>
        <item m="1" x="7823"/>
        <item m="1" x="3200"/>
        <item m="1" x="1501"/>
        <item m="1" x="7282"/>
        <item m="1" x="2858"/>
        <item m="1" x="1649"/>
        <item m="1" x="3228"/>
        <item m="1" x="5422"/>
        <item m="1" x="5381"/>
        <item m="1" x="4993"/>
        <item m="1" x="674"/>
        <item m="1" x="7567"/>
        <item m="1" x="6879"/>
        <item m="1" x="4195"/>
        <item m="1" x="2747"/>
        <item m="1" x="2004"/>
        <item m="1" x="4272"/>
        <item m="1" x="6038"/>
        <item m="1" x="2460"/>
        <item m="1" x="718"/>
        <item m="1" x="3497"/>
        <item m="1" x="4776"/>
        <item m="1" x="3377"/>
        <item m="1" x="4907"/>
        <item m="1" x="3066"/>
        <item m="1" x="2082"/>
        <item m="1" x="1676"/>
        <item m="1" x="5117"/>
        <item m="1" x="5629"/>
        <item m="1" x="2950"/>
        <item m="1" x="1889"/>
        <item m="1" x="6291"/>
        <item m="1" x="7256"/>
        <item m="1" x="544"/>
        <item m="1" x="3019"/>
        <item m="1" x="6363"/>
        <item m="1" x="1327"/>
        <item m="1" x="3193"/>
        <item m="1" x="6706"/>
        <item m="1" x="1687"/>
        <item m="1" x="831"/>
        <item m="1" x="5849"/>
        <item m="1" x="2072"/>
        <item m="1" x="1495"/>
        <item m="1" x="6137"/>
        <item m="1" x="3752"/>
        <item m="1" x="3803"/>
        <item m="1" x="3599"/>
        <item m="1" x="356"/>
        <item m="1" x="7622"/>
        <item m="1" x="6338"/>
        <item m="1" x="6943"/>
        <item m="1" x="7366"/>
        <item m="1" x="7453"/>
        <item m="1" x="4652"/>
        <item m="1" x="6361"/>
        <item m="1" x="1256"/>
        <item m="1" x="1010"/>
        <item m="1" x="2437"/>
        <item m="1" x="6878"/>
        <item m="1" x="6337"/>
        <item m="1" x="686"/>
        <item m="1" x="7820"/>
        <item m="1" x="5442"/>
        <item m="1" x="7468"/>
        <item m="1" x="3256"/>
        <item m="1" x="4063"/>
        <item m="1" x="838"/>
        <item m="1" x="4540"/>
        <item m="1" x="1334"/>
        <item m="1" x="2169"/>
        <item m="1" x="7511"/>
        <item m="1" x="4517"/>
        <item m="1" x="6170"/>
        <item m="1" x="881"/>
        <item m="1" x="7560"/>
        <item m="1" x="7044"/>
        <item m="1" x="912"/>
        <item m="1" x="4736"/>
        <item m="1" x="6932"/>
        <item m="1" x="6070"/>
        <item m="1" x="6546"/>
        <item m="1" x="3402"/>
        <item m="1" x="6609"/>
        <item m="1" x="3751"/>
        <item m="1" x="7009"/>
        <item m="1" x="2826"/>
        <item m="1" x="6626"/>
        <item m="1" x="5184"/>
        <item m="1" x="5151"/>
        <item m="1" x="7298"/>
        <item m="1" x="7292"/>
        <item m="1" x="2400"/>
        <item m="1" x="4567"/>
        <item m="1" x="4828"/>
        <item m="1" x="4816"/>
        <item m="1" x="6993"/>
        <item m="1" x="616"/>
        <item m="1" x="3286"/>
        <item m="1" x="4974"/>
        <item m="1" x="7458"/>
        <item m="1" x="967"/>
        <item m="1" x="2025"/>
        <item m="1" x="4204"/>
        <item m="1" x="5303"/>
        <item m="1" x="5981"/>
        <item m="1" x="2459"/>
        <item m="1" x="4897"/>
        <item m="1" x="2096"/>
        <item m="1" x="5720"/>
        <item m="1" x="4917"/>
        <item m="1" x="518"/>
        <item m="1" x="2156"/>
        <item m="1" x="7045"/>
        <item m="1" x="2002"/>
        <item m="1" x="4734"/>
        <item m="1" x="7092"/>
        <item m="1" x="6511"/>
        <item m="1" x="1166"/>
        <item m="1" x="5099"/>
        <item m="1" x="5398"/>
        <item m="1" x="854"/>
        <item m="1" x="6024"/>
        <item m="1" x="4891"/>
        <item m="1" x="5118"/>
        <item m="1" x="7680"/>
        <item m="1" x="300"/>
        <item m="1" x="6899"/>
        <item m="1" x="4220"/>
        <item m="1" x="2500"/>
        <item m="1" x="3670"/>
        <item m="1" x="3297"/>
        <item m="1" x="4428"/>
        <item m="1" x="3086"/>
        <item m="1" x="1931"/>
        <item m="1" x="2309"/>
        <item m="1" x="4770"/>
        <item m="1" x="7300"/>
        <item m="1" x="3230"/>
        <item m="1" x="4754"/>
        <item m="1" x="2217"/>
        <item m="1" x="3941"/>
        <item m="1" x="3016"/>
        <item m="1" x="2654"/>
        <item m="1" x="6079"/>
        <item m="1" x="5614"/>
        <item m="1" x="407"/>
        <item m="1" x="6653"/>
        <item m="1" x="1062"/>
        <item m="1" x="2822"/>
        <item m="1" x="7930"/>
        <item m="1" x="2024"/>
        <item m="1" x="4323"/>
        <item m="1" x="5980"/>
        <item m="1" x="4149"/>
        <item m="1" x="4384"/>
        <item m="1" x="2136"/>
        <item m="1" x="7043"/>
        <item m="1" x="1407"/>
        <item m="1" x="5226"/>
        <item m="1" x="5842"/>
        <item m="1" x="1836"/>
        <item m="1" x="1446"/>
        <item m="1" x="3725"/>
        <item m="1" x="75"/>
        <item m="1" x="1156"/>
        <item m="1" x="458"/>
        <item m="1" x="4364"/>
        <item m="1" x="1030"/>
        <item m="1" x="7781"/>
        <item m="1" x="5898"/>
        <item m="1" x="4119"/>
        <item m="1" x="6682"/>
        <item m="1" x="6851"/>
        <item m="1" x="4565"/>
        <item m="1" x="1006"/>
        <item m="1" x="4194"/>
        <item m="1" x="4181"/>
        <item m="1" x="710"/>
        <item m="1" x="7975"/>
        <item m="1" x="3850"/>
        <item m="1" x="7120"/>
        <item m="1" x="1739"/>
        <item m="1" x="3834"/>
        <item m="1" x="929"/>
        <item m="1" x="3548"/>
        <item m="1" x="3059"/>
        <item m="1" x="2390"/>
        <item m="1" x="7800"/>
        <item m="1" x="3863"/>
        <item m="1" x="5664"/>
        <item m="1" x="4914"/>
        <item m="1" x="3515"/>
        <item m="1" x="5819"/>
        <item m="1" x="1133"/>
        <item m="1" x="5041"/>
        <item m="1" x="5267"/>
        <item m="1" x="2791"/>
        <item m="1" x="1788"/>
        <item m="1" x="5302"/>
        <item m="1" x="2397"/>
        <item m="1" x="3469"/>
        <item m="1" x="164"/>
        <item m="1" x="2729"/>
        <item m="1" x="3826"/>
        <item m="1" x="597"/>
        <item m="1" x="381"/>
        <item m="1" x="7881"/>
        <item m="1" x="5850"/>
        <item m="1" x="7108"/>
        <item m="1" x="4004"/>
        <item m="1" x="2684"/>
        <item m="1" x="7344"/>
        <item m="1" x="6096"/>
        <item m="1" x="258"/>
        <item m="1" x="2538"/>
        <item m="1" x="2774"/>
        <item m="1" x="5012"/>
        <item m="1" x="5284"/>
        <item m="1" x="2164"/>
        <item m="1" x="5390"/>
        <item m="1" x="5885"/>
        <item m="1" x="7653"/>
        <item m="1" x="3265"/>
        <item m="1" x="5522"/>
        <item m="1" x="4389"/>
        <item m="1" x="1522"/>
        <item m="1" x="4511"/>
        <item m="1" x="6797"/>
        <item m="1" x="7659"/>
        <item m="1" x="7423"/>
        <item m="1" x="4548"/>
        <item m="1" x="6798"/>
        <item m="1" x="7156"/>
        <item m="1" x="5706"/>
        <item m="1" x="1705"/>
        <item m="1" x="1868"/>
        <item m="1" x="1674"/>
        <item m="1" x="2475"/>
        <item m="1" x="510"/>
        <item m="1" x="3226"/>
        <item m="1" x="6695"/>
        <item m="1" x="7001"/>
        <item m="1" x="3388"/>
        <item m="1" x="4942"/>
        <item m="1" x="6469"/>
        <item m="1" x="936"/>
        <item m="1" x="6716"/>
        <item m="1" x="1071"/>
        <item m="1" x="5950"/>
        <item m="1" x="1175"/>
        <item m="1" x="924"/>
        <item m="1" x="7492"/>
        <item m="1" x="3948"/>
        <item m="1" x="112"/>
        <item m="1" x="2115"/>
        <item m="1" x="2416"/>
        <item m="1" x="813"/>
        <item m="1" x="208"/>
        <item m="1" x="3024"/>
        <item m="1" x="5699"/>
        <item m="1" x="3624"/>
        <item m="1" x="3620"/>
        <item m="1" x="6238"/>
        <item m="1" x="2792"/>
        <item m="1" x="5535"/>
        <item m="1" x="3810"/>
        <item m="1" x="6347"/>
        <item m="1" x="3906"/>
        <item m="1" x="1663"/>
        <item m="1" x="4224"/>
        <item m="1" x="5061"/>
        <item m="1" x="1797"/>
        <item m="1" x="659"/>
        <item m="1" x="6237"/>
        <item m="1" x="2683"/>
        <item m="1" x="6021"/>
        <item m="1" x="212"/>
        <item m="1" x="6581"/>
        <item m="1" x="7617"/>
        <item m="1" x="2195"/>
        <item m="1" x="6531"/>
        <item m="1" x="3334"/>
        <item m="1" x="1416"/>
        <item m="1" x="2560"/>
        <item m="1" x="3780"/>
        <item m="1" x="1442"/>
        <item m="1" x="5026"/>
        <item m="1" x="1716"/>
        <item m="1" x="4314"/>
        <item m="1" x="1600"/>
        <item m="1" x="6615"/>
        <item m="1" x="5488"/>
        <item m="1" x="2071"/>
        <item m="1" x="2838"/>
        <item m="1" x="3875"/>
        <item m="1" x="5468"/>
        <item m="1" x="3999"/>
        <item m="1" x="580"/>
        <item m="1" x="2271"/>
        <item m="1" x="946"/>
        <item m="1" x="5738"/>
        <item m="1" x="3160"/>
        <item m="1" x="167"/>
        <item m="1" x="5996"/>
        <item m="1" x="7059"/>
        <item m="1" x="5607"/>
        <item m="1" x="4169"/>
        <item m="1" x="138"/>
        <item m="1" x="1167"/>
        <item m="1" x="5094"/>
        <item m="1" x="5365"/>
        <item m="1" x="3088"/>
        <item m="1" x="3389"/>
        <item m="1" x="6072"/>
        <item m="1" x="4697"/>
        <item m="1" x="4499"/>
        <item m="1" x="1173"/>
        <item m="1" x="4553"/>
        <item m="1" x="7771"/>
        <item m="1" x="7293"/>
        <item m="1" x="5628"/>
        <item m="1" x="5982"/>
        <item m="1" x="4584"/>
        <item m="1" x="3129"/>
        <item m="1" x="1306"/>
        <item m="1" x="5729"/>
        <item m="1" x="6409"/>
        <item m="1" x="2648"/>
        <item m="1" x="7858"/>
        <item m="1" x="7921"/>
        <item m="1" x="5001"/>
        <item m="1" x="6438"/>
        <item m="1" x="3594"/>
        <item m="1" x="2032"/>
        <item m="1" x="7893"/>
        <item m="1" x="2714"/>
        <item m="1" x="305"/>
        <item m="1" x="4809"/>
        <item m="1" x="2029"/>
        <item m="1" x="6102"/>
        <item m="1" x="1273"/>
        <item m="1" x="2436"/>
        <item m="1" x="4542"/>
        <item m="1" x="6623"/>
        <item m="1" x="6604"/>
        <item m="1" x="1608"/>
        <item m="1" x="2014"/>
        <item m="1" x="1451"/>
        <item m="1" x="5073"/>
        <item m="1" x="318"/>
        <item m="1" x="2067"/>
        <item m="1" x="420"/>
        <item m="1" x="2478"/>
        <item m="1" x="5088"/>
        <item m="1" x="6103"/>
        <item m="1" x="3052"/>
        <item m="1" x="4057"/>
        <item m="1" x="6517"/>
        <item m="1" x="81"/>
        <item m="1" x="5785"/>
        <item m="1" x="6970"/>
        <item m="1" x="4302"/>
        <item m="1" x="5865"/>
        <item m="1" x="6574"/>
        <item m="1" x="4203"/>
        <item m="1" x="862"/>
        <item m="1" x="4831"/>
        <item m="1" x="5521"/>
        <item m="1" x="7759"/>
        <item m="1" x="2317"/>
        <item m="1" x="6573"/>
        <item m="1" x="3342"/>
        <item m="1" x="2886"/>
        <item m="1" x="6881"/>
        <item m="1" x="2191"/>
        <item m="1" x="7614"/>
        <item m="1" x="7086"/>
        <item m="1" x="5161"/>
        <item m="1" x="1741"/>
        <item m="1" x="4458"/>
        <item m="1" x="6853"/>
        <item m="1" x="3386"/>
        <item m="1" x="244"/>
        <item m="1" x="7201"/>
        <item m="1" x="5460"/>
        <item m="1" x="1920"/>
        <item m="1" x="3539"/>
        <item m="1" x="429"/>
        <item m="1" x="3614"/>
        <item m="1" x="6297"/>
        <item m="1" x="3787"/>
        <item m="1" x="2264"/>
        <item m="1" x="2524"/>
        <item m="1" x="4639"/>
        <item m="1" x="2428"/>
        <item m="1" x="7646"/>
        <item m="1" x="7231"/>
        <item m="1" x="7142"/>
        <item m="1" x="1974"/>
        <item m="1" x="6147"/>
        <item m="1" x="6104"/>
        <item m="1" x="6758"/>
        <item m="1" x="599"/>
        <item m="1" x="1114"/>
        <item m="1" x="2899"/>
        <item m="1" x="6448"/>
        <item m="1" x="251"/>
        <item m="1" x="4791"/>
        <item m="1" x="5478"/>
        <item m="1" x="7203"/>
        <item m="1" x="3886"/>
        <item m="1" x="3740"/>
        <item m="1" x="4789"/>
        <item m="1" x="3118"/>
        <item m="1" x="6592"/>
        <item m="1" x="2192"/>
        <item m="1" x="2215"/>
        <item m="1" x="1697"/>
        <item m="1" x="1012"/>
        <item m="1" x="4965"/>
        <item m="1" x="5272"/>
        <item m="1" x="87"/>
        <item m="1" x="132"/>
        <item m="1" x="5068"/>
        <item m="1" x="6930"/>
        <item m="1" x="4082"/>
        <item m="1" x="242"/>
        <item m="1" x="6512"/>
        <item m="1" x="762"/>
        <item m="1" x="5375"/>
        <item m="1" x="4773"/>
        <item m="1" x="4413"/>
        <item m="1" x="4880"/>
        <item m="1" x="6392"/>
        <item m="1" x="6143"/>
        <item m="1" x="5926"/>
        <item m="1" x="2790"/>
        <item m="1" x="2290"/>
        <item m="1" x="1214"/>
        <item m="1" x="5213"/>
        <item m="1" x="5711"/>
        <item m="1" x="3248"/>
        <item m="1" x="7670"/>
        <item m="1" x="6540"/>
        <item m="1" x="7374"/>
        <item m="1" x="2916"/>
        <item m="1" x="4664"/>
        <item m="1" x="2970"/>
        <item m="1" x="944"/>
        <item m="1" x="5241"/>
        <item m="1" x="6292"/>
        <item m="1" x="7947"/>
        <item m="1" x="7005"/>
        <item m="1" x="2625"/>
        <item m="1" x="5935"/>
        <item m="1" x="732"/>
        <item m="1" x="6094"/>
        <item m="1" x="546"/>
        <item m="1" x="2694"/>
        <item m="1" x="4991"/>
        <item m="1" x="68"/>
        <item m="1" x="7109"/>
        <item m="1" x="1387"/>
        <item m="1" x="4143"/>
        <item m="1" x="3198"/>
        <item m="1" x="1516"/>
        <item m="1" x="7751"/>
        <item m="1" x="5222"/>
        <item m="1" x="1286"/>
        <item m="1" x="4620"/>
        <item m="1" x="6396"/>
        <item m="1" x="7786"/>
        <item m="1" x="4532"/>
        <item m="1" x="1239"/>
        <item m="1" x="7074"/>
        <item m="1" x="3429"/>
        <item m="1" x="5340"/>
        <item m="1" x="5813"/>
        <item m="1" x="3115"/>
        <item m="1" x="1037"/>
        <item m="1" x="2689"/>
        <item m="1" x="102"/>
        <item m="1" x="4263"/>
        <item m="1" x="7860"/>
        <item m="1" x="5366"/>
        <item m="1" x="2638"/>
        <item m="1" x="4081"/>
        <item m="1" x="7394"/>
        <item m="1" x="7743"/>
        <item m="1" x="3612"/>
        <item m="1" x="5516"/>
        <item m="1" x="352"/>
        <item m="1" x="3325"/>
        <item m="1" x="1447"/>
        <item m="1" x="3269"/>
        <item m="1" x="2302"/>
        <item m="1" x="7305"/>
        <item m="1" x="6822"/>
        <item m="1" x="2245"/>
        <item m="1" x="498"/>
        <item m="1" x="393"/>
        <item m="1" x="142"/>
        <item m="1" x="2135"/>
        <item m="1" x="5858"/>
        <item m="1" x="5103"/>
        <item m="1" x="5570"/>
        <item m="1" x="4505"/>
        <item m="1" x="4092"/>
        <item m="1" x="3977"/>
        <item m="1" x="7041"/>
        <item m="1" x="1610"/>
        <item m="1" x="2216"/>
        <item m="1" x="6815"/>
        <item m="1" x="3555"/>
        <item m="1" x="721"/>
        <item m="1" x="439"/>
        <item m="1" x="6756"/>
        <item m="1" x="2030"/>
        <item m="1" x="2260"/>
        <item m="1" x="4595"/>
        <item m="1" x="3643"/>
        <item m="1" x="7225"/>
        <item m="1" x="1998"/>
        <item m="1" x="594"/>
        <item m="1" x="3613"/>
        <item m="1" x="2331"/>
        <item m="1" x="6140"/>
        <item m="1" x="5446"/>
        <item m="1" x="4236"/>
        <item m="1" x="7575"/>
        <item m="1" x="5820"/>
        <item m="1" x="6077"/>
        <item m="1" x="6536"/>
        <item m="1" x="7373"/>
        <item m="1" x="2554"/>
        <item m="1" x="7546"/>
        <item m="1" x="1658"/>
        <item m="1" x="1002"/>
        <item m="1" x="5619"/>
        <item m="1" x="1237"/>
        <item m="1" x="4114"/>
        <item m="1" x="6009"/>
        <item m="1" x="1757"/>
        <item m="1" x="3176"/>
        <item m="1" x="5034"/>
        <item m="1" x="4348"/>
        <item m="1" x="499"/>
        <item m="1" x="986"/>
        <item m="1" x="6937"/>
        <item m="1" x="2574"/>
        <item m="1" x="5875"/>
        <item m="1" x="4492"/>
        <item m="1" x="6976"/>
        <item m="1" x="3452"/>
        <item m="1" x="7606"/>
        <item m="1" x="1681"/>
        <item m="1" x="5297"/>
        <item m="1" x="1510"/>
        <item m="1" x="3380"/>
        <item m="1" x="6913"/>
        <item m="1" x="5383"/>
        <item m="1" x="4518"/>
        <item m="1" x="1641"/>
        <item m="1" x="7327"/>
        <item m="1" x="5800"/>
        <item m="1" x="588"/>
        <item m="1" x="2236"/>
        <item m="1" x="4653"/>
        <item m="1" x="7565"/>
        <item m="1" x="4651"/>
        <item m="1" x="7078"/>
        <item m="1" x="1193"/>
        <item m="1" x="5234"/>
        <item m="1" x="4753"/>
        <item m="1" x="2468"/>
        <item m="1" x="5906"/>
        <item m="1" x="4873"/>
        <item m="1" x="1721"/>
        <item m="1" x="709"/>
        <item m="1" x="7364"/>
        <item m="1" x="6467"/>
        <item m="1" x="6017"/>
        <item m="1" x="4336"/>
        <item m="1" x="3195"/>
        <item m="1" x="6773"/>
        <item m="1" x="6478"/>
        <item m="1" x="6694"/>
        <item m="1" x="3622"/>
        <item m="1" x="330"/>
        <item m="1" x="4001"/>
        <item m="1" x="4890"/>
        <item m="1" x="3174"/>
        <item m="1" x="5466"/>
        <item m="1" x="4372"/>
        <item m="1" x="2617"/>
        <item m="1" x="1582"/>
        <item m="1" x="6141"/>
        <item m="1" x="911"/>
        <item m="1" x="3962"/>
        <item m="1" x="985"/>
        <item m="1" x="5258"/>
        <item m="1" x="681"/>
        <item m="1" x="7632"/>
        <item m="1" x="4641"/>
        <item m="1" x="4718"/>
        <item m="1" x="2266"/>
        <item m="1" x="5586"/>
        <item m="1" x="740"/>
        <item m="1" x="1728"/>
        <item m="1" x="4941"/>
        <item m="1" x="355"/>
        <item m="1" x="4981"/>
        <item m="1" x="6123"/>
        <item m="1" x="1861"/>
        <item m="1" x="5227"/>
        <item m="1" x="519"/>
        <item m="1" x="7571"/>
        <item m="1" x="1896"/>
        <item m="1" x="4208"/>
        <item m="1" x="5159"/>
        <item m="1" x="3717"/>
        <item m="1" x="4343"/>
        <item m="1" x="7130"/>
        <item m="1" x="3942"/>
        <item m="1" x="3028"/>
        <item m="1" x="1565"/>
        <item m="1" x="6862"/>
        <item m="1" x="2763"/>
        <item m="1" x="3074"/>
        <item m="1" x="7943"/>
        <item m="1" x="7726"/>
        <item m="1" x="1445"/>
        <item m="1" x="4995"/>
        <item m="1" x="7629"/>
        <item m="1" x="1269"/>
        <item m="1" x="2553"/>
        <item m="1" x="2817"/>
        <item m="1" x="3146"/>
        <item m="1" x="1400"/>
        <item m="1" x="6429"/>
        <item m="1" x="3451"/>
        <item m="1" x="493"/>
        <item m="1" x="4506"/>
        <item m="1" x="2448"/>
        <item m="1" x="6743"/>
        <item m="1" x="4167"/>
        <item m="1" x="3690"/>
        <item m="1" x="1389"/>
        <item m="1" x="4152"/>
        <item m="1" x="3304"/>
        <item m="1" x="2414"/>
        <item m="1" x="2563"/>
        <item m="1" x="7933"/>
        <item m="1" x="7377"/>
        <item m="1" x="5338"/>
        <item m="1" x="3144"/>
        <item m="1" x="7831"/>
        <item m="1" x="2518"/>
        <item m="1" x="2418"/>
        <item m="1" x="6629"/>
        <item m="1" x="1279"/>
        <item m="1" x="7863"/>
        <item m="1" x="4379"/>
        <item m="1" x="141"/>
        <item m="1" x="4629"/>
        <item m="1" x="1934"/>
        <item m="1" x="3458"/>
        <item m="1" x="1161"/>
        <item m="1" x="5048"/>
        <item m="1" x="4439"/>
        <item m="1" x="3815"/>
        <item m="1" x="4714"/>
        <item m="1" x="5652"/>
        <item m="1" x="153"/>
        <item m="1" x="3127"/>
        <item m="1" x="1366"/>
        <item m="1" x="3042"/>
        <item m="1" x="1383"/>
        <item m="1" x="4315"/>
        <item m="1" x="2925"/>
        <item m="1" x="2692"/>
        <item m="1" x="90"/>
        <item m="1" x="5056"/>
        <item m="1" x="5281"/>
        <item m="1" x="5836"/>
        <item m="1" x="4566"/>
        <item m="1" x="4162"/>
        <item m="1" x="440"/>
        <item m="1" x="7085"/>
        <item m="1" x="3308"/>
        <item m="1" x="401"/>
        <item m="1" x="5091"/>
        <item m="1" x="1990"/>
        <item m="1" x="3288"/>
        <item m="1" x="252"/>
        <item m="1" x="7183"/>
        <item m="1" x="795"/>
        <item m="1" x="7689"/>
        <item m="1" x="186"/>
        <item m="1" x="3534"/>
        <item m="1" x="6999"/>
        <item m="1" x="6504"/>
        <item m="1" x="235"/>
        <item m="1" x="953"/>
        <item m="1" x="3773"/>
        <item m="1" x="2528"/>
        <item m="1" x="7886"/>
        <item m="1" x="6204"/>
        <item m="1" x="3165"/>
        <item m="1" x="3350"/>
        <item m="1" x="7749"/>
        <item m="1" x="5990"/>
        <item m="1" x="1164"/>
        <item m="1" x="2094"/>
        <item m="1" x="3579"/>
        <item m="1" x="6920"/>
        <item m="1" x="337"/>
        <item m="1" x="901"/>
        <item m="1" x="5675"/>
        <item m="1" x="3258"/>
        <item m="1" x="3050"/>
        <item m="1" x="3331"/>
        <item m="1" x="2770"/>
        <item m="1" x="3014"/>
        <item m="1" x="7289"/>
        <item m="1" x="6445"/>
        <item m="1" x="3178"/>
        <item m="1" x="7188"/>
        <item m="1" x="7677"/>
        <item m="1" x="5166"/>
        <item m="1" x="2092"/>
        <item m="1" x="4915"/>
        <item m="1" x="4986"/>
        <item m="1" x="6622"/>
        <item m="1" x="4864"/>
        <item m="1" x="7655"/>
        <item m="1" x="6632"/>
        <item m="1" x="2143"/>
        <item m="1" x="1318"/>
        <item m="1" x="2364"/>
        <item m="1" x="2744"/>
        <item m="1" x="845"/>
        <item m="1" x="4409"/>
        <item m="1" x="2253"/>
        <item m="1" x="2607"/>
        <item m="1" x="3276"/>
        <item m="1" x="935"/>
        <item m="1" x="433"/>
        <item m="1" x="3782"/>
        <item m="1" x="6310"/>
        <item m="1" x="6008"/>
        <item m="1" x="1126"/>
        <item m="1" x="5826"/>
        <item m="1" x="7779"/>
        <item m="1" x="5564"/>
        <item m="1" x="2848"/>
        <item m="1" x="1980"/>
        <item m="1" x="1242"/>
        <item m="1" x="1435"/>
        <item m="1" x="5593"/>
        <item m="1" x="3577"/>
        <item m="1" x="3480"/>
        <item m="1" x="2204"/>
        <item m="1" x="5598"/>
        <item m="1" x="7674"/>
        <item m="1" x="2034"/>
        <item m="1" x="4170"/>
        <item m="1" x="6350"/>
        <item m="1" x="6301"/>
        <item m="1" x="589"/>
        <item m="1" x="5742"/>
        <item m="1" x="2452"/>
        <item m="1" x="1178"/>
        <item m="1" x="3598"/>
        <item m="1" x="3245"/>
        <item m="1" x="7569"/>
        <item m="1" x="1346"/>
        <item m="1" x="3139"/>
        <item m="1" x="5269"/>
        <item m="1" x="6276"/>
        <item m="1" x="3466"/>
        <item m="1" x="4808"/>
        <item m="1" x="5368"/>
        <item m="1" x="6720"/>
        <item m="1" x="2725"/>
        <item m="1" x="4069"/>
        <item m="1" x="1869"/>
        <item m="1" x="491"/>
        <item m="1" x="6468"/>
        <item m="1" x="5857"/>
        <item m="1" x="1376"/>
        <item m="1" x="3767"/>
        <item m="1" x="5189"/>
        <item m="1" x="2803"/>
        <item m="1" x="1490"/>
        <item m="1" x="3309"/>
        <item m="1" x="2132"/>
        <item m="1" x="1858"/>
        <item m="1" x="6761"/>
        <item m="1" x="5376"/>
        <item m="1" x="4478"/>
        <item m="1" x="5672"/>
        <item m="1" x="1810"/>
        <item m="1" x="7369"/>
        <item m="1" x="689"/>
        <item m="1" x="1070"/>
        <item m="1" x="648"/>
        <item m="1" x="2493"/>
        <item m="1" x="5053"/>
        <item m="1" x="4529"/>
        <item m="1" x="909"/>
        <item m="1" x="4957"/>
        <item m="1" x="7512"/>
        <item m="1" x="3390"/>
        <item m="1" x="7789"/>
        <item m="1" x="4258"/>
        <item m="1" x="3943"/>
        <item m="1" x="2275"/>
        <item m="1" x="6164"/>
        <item m="1" x="4260"/>
        <item m="1" x="4244"/>
        <item m="1" x="2623"/>
        <item m="1" x="4612"/>
        <item m="1" x="2788"/>
        <item m="1" x="1465"/>
        <item m="1" x="7276"/>
        <item m="1" x="3797"/>
        <item m="1" x="1715"/>
        <item m="1" x="1871"/>
        <item m="1" x="3736"/>
        <item m="1" x="571"/>
        <item m="1" x="1329"/>
        <item m="1" x="3781"/>
        <item m="1" x="4813"/>
        <item m="1" x="5648"/>
        <item m="1" x="1001"/>
        <item m="1" x="7490"/>
        <item m="1" x="2674"/>
        <item m="1" x="5882"/>
        <item m="1" x="2746"/>
        <item m="1" x="7721"/>
        <item m="1" x="374"/>
        <item m="1" x="2679"/>
        <item m="1" x="4023"/>
        <item m="1" x="560"/>
        <item m="1" x="1505"/>
        <item m="1" x="5382"/>
        <item m="1" x="563"/>
        <item m="1" x="5162"/>
        <item m="1" x="2828"/>
        <item m="1" x="7017"/>
        <item m="1" x="746"/>
        <item m="1" x="3951"/>
        <item m="1" x="434"/>
        <item m="1" x="7836"/>
        <item m="1" x="7315"/>
        <item m="1" x="5119"/>
        <item m="1" x="2420"/>
        <item m="1" x="2913"/>
        <item m="1" x="6789"/>
        <item m="1" x="655"/>
        <item m="1" x="6946"/>
        <item m="1" x="89"/>
        <item m="1" x="7501"/>
        <item m="1" x="3156"/>
        <item m="1" x="4349"/>
        <item m="1" x="6752"/>
        <item m="1" x="6624"/>
        <item m="1" x="7720"/>
        <item m="1" x="2520"/>
        <item m="1" x="4064"/>
        <item m="1" x="1552"/>
        <item m="1" x="2682"/>
        <item m="1" x="3635"/>
        <item m="1" x="267"/>
        <item m="1" x="7255"/>
        <item m="1" x="143"/>
        <item m="1" x="5469"/>
        <item m="1" x="3981"/>
        <item m="1" x="325"/>
        <item m="1" x="7415"/>
        <item m="1" x="2374"/>
        <item m="1" x="4313"/>
        <item m="1" x="2469"/>
        <item m="1" x="6371"/>
        <item m="1" x="1572"/>
        <item m="1" x="1293"/>
        <item m="1" x="1586"/>
        <item m="1" x="6433"/>
        <item m="1" x="2939"/>
        <item m="1" x="7705"/>
        <item m="1" x="5406"/>
        <item m="1" x="3049"/>
        <item m="1" x="1525"/>
        <item m="1" x="7774"/>
        <item m="1" x="6963"/>
        <item m="1" x="4988"/>
        <item m="1" x="5028"/>
        <item m="1" x="2565"/>
        <item m="1" x="1187"/>
        <item m="1" x="3015"/>
        <item m="1" x="7346"/>
        <item m="1" x="3479"/>
        <item m="1" x="2035"/>
        <item m="1" x="3896"/>
        <item m="1" x="3837"/>
        <item m="1" x="2090"/>
        <item m="1" x="4861"/>
        <item m="1" x="6041"/>
        <item m="1" x="377"/>
        <item m="1" x="2404"/>
        <item m="1" x="3000"/>
        <item m="1" x="4003"/>
        <item m="1" x="507"/>
        <item m="1" x="6179"/>
        <item m="1" x="7752"/>
        <item m="1" x="6033"/>
        <item m="1" x="5135"/>
        <item m="1" x="6064"/>
        <item m="1" x="543"/>
        <item m="1" x="5042"/>
        <item m="1" x="3712"/>
        <item m="1" x="341"/>
        <item m="1" x="1842"/>
        <item m="1" x="96"/>
        <item m="1" x="103"/>
        <item m="1" x="5331"/>
        <item m="1" x="4822"/>
        <item m="1" x="6812"/>
        <item m="1" x="720"/>
        <item m="1" x="7835"/>
        <item m="1" x="557"/>
        <item m="1" x="7944"/>
        <item m="1" x="894"/>
        <item m="1" x="3909"/>
        <item m="1" x="270"/>
        <item m="1" x="7285"/>
        <item m="1" x="2967"/>
        <item m="1" x="4746"/>
        <item m="1" x="1295"/>
        <item m="1" x="3934"/>
        <item m="1" x="5354"/>
        <item m="1" x="7486"/>
        <item m="1" x="3433"/>
        <item m="1" x="4324"/>
        <item m="1" x="1630"/>
        <item m="1" x="5295"/>
        <item m="1" x="6600"/>
        <item m="1" x="1823"/>
        <item m="1" x="4507"/>
        <item m="1" x="1249"/>
        <item m="1" x="7263"/>
        <item m="1" x="7411"/>
        <item m="1" x="2797"/>
        <item m="1" x="7187"/>
        <item m="1" x="4121"/>
        <item m="1" x="3762"/>
        <item m="1" x="7184"/>
        <item m="1" x="6093"/>
        <item m="1" x="604"/>
        <item m="1" x="346"/>
        <item m="1" x="268"/>
        <item m="1" x="992"/>
        <item m="1" x="3275"/>
        <item m="1" x="2644"/>
        <item m="1" x="6394"/>
        <item m="1" x="1969"/>
        <item m="1" x="1456"/>
        <item m="1" x="2976"/>
        <item m="1" x="7755"/>
        <item m="1" x="3103"/>
        <item m="1" x="6925"/>
        <item m="1" x="5870"/>
        <item m="1" x="1179"/>
        <item m="1" x="7861"/>
        <item m="1" x="4594"/>
        <item m="1" x="5063"/>
        <item m="1" x="2112"/>
        <item m="1" x="6885"/>
        <item m="1" x="7762"/>
        <item m="1" x="5207"/>
        <item m="1" x="7939"/>
        <item m="1" x="6786"/>
        <item m="1" x="5420"/>
        <item m="1" x="286"/>
        <item m="1" x="1965"/>
        <item m="1" x="5780"/>
        <item m="1" x="4998"/>
        <item m="1" x="7173"/>
        <item m="1" x="537"/>
        <item m="1" x="734"/>
        <item m="1" x="2686"/>
        <item m="1" x="2722"/>
        <item m="1" x="6513"/>
        <item m="1" x="2130"/>
        <item m="1" x="1722"/>
        <item m="1" x="3007"/>
        <item m="1" x="6741"/>
        <item m="1" x="5669"/>
        <item m="1" x="442"/>
        <item m="1" x="7320"/>
        <item m="1" x="523"/>
        <item m="1" x="2389"/>
        <item m="1" x="6326"/>
        <item m="1" x="7992"/>
        <item m="1" x="3779"/>
        <item m="1" x="951"/>
        <item m="1" x="7100"/>
        <item m="1" x="4947"/>
        <item m="1" x="5309"/>
        <item m="1" x="649"/>
        <item m="1" x="819"/>
        <item m="1" x="6625"/>
        <item m="1" x="234"/>
        <item m="1" x="7476"/>
        <item m="1" x="5492"/>
        <item m="1" x="2311"/>
        <item m="1" x="3636"/>
        <item m="1" x="5266"/>
        <item m="1" x="772"/>
        <item m="1" x="6747"/>
        <item m="1" x="4928"/>
        <item m="1" x="6671"/>
        <item m="1" x="6247"/>
        <item m="1" x="6149"/>
        <item m="1" x="383"/>
        <item m="1" x="1551"/>
        <item m="1" x="380"/>
        <item m="1" x="931"/>
        <item m="1" x="183"/>
        <item m="1" x="5204"/>
        <item m="1" x="4378"/>
        <item m="1" x="7538"/>
        <item m="1" x="4898"/>
        <item m="1" x="3881"/>
        <item m="1" x="418"/>
        <item m="1" x="1382"/>
        <item m="1" x="3009"/>
        <item m="1" x="7675"/>
        <item m="1" x="3188"/>
        <item m="1" x="6796"/>
        <item m="1" x="6982"/>
        <item m="1" x="1514"/>
        <item m="1" x="5859"/>
        <item m="1" x="4286"/>
        <item m="1" x="6389"/>
        <item m="1" x="2081"/>
        <item m="1" x="5072"/>
        <item m="1" x="3221"/>
        <item m="1" x="5131"/>
        <item m="1" x="2054"/>
        <item m="1" x="358"/>
        <item m="1" x="815"/>
        <item m="1" x="7316"/>
        <item m="1" x="6777"/>
        <item m="1" x="6890"/>
        <item m="1" x="5233"/>
        <item m="1" x="821"/>
        <item m="1" x="2087"/>
        <item m="1" x="7642"/>
        <item m="1" x="4879"/>
        <item m="1" x="4103"/>
        <item m="1" x="4837"/>
        <item m="1" x="6150"/>
        <item m="1" x="5108"/>
        <item m="1" x="2350"/>
        <item m="1" x="5435"/>
        <item m="1" x="3983"/>
        <item m="1" x="5770"/>
        <item m="1" x="2314"/>
        <item m="1" x="809"/>
        <item m="1" x="2227"/>
        <item m="1" x="5579"/>
        <item m="1" x="1712"/>
        <item m="1" x="6598"/>
        <item m="1" x="4357"/>
        <item m="1" x="4602"/>
        <item m="1" x="1094"/>
        <item m="1" x="7291"/>
        <item m="1" x="3397"/>
        <item m="1" x="1185"/>
        <item m="1" x="3526"/>
        <item m="1" x="3114"/>
        <item m="1" x="1411"/>
        <item m="1" x="7536"/>
        <item m="1" x="5200"/>
        <item m="1" x="4305"/>
        <item m="1" x="3855"/>
        <item m="1" x="6180"/>
        <item m="1" x="7406"/>
        <item m="1" x="2990"/>
        <item m="1" x="101"/>
        <item m="1" x="836"/>
        <item m="1" x="1360"/>
        <item m="1" x="865"/>
        <item m="1" x="4201"/>
        <item m="1" x="1461"/>
        <item m="1" x="900"/>
        <item m="1" x="2075"/>
        <item m="1" x="4424"/>
        <item m="1" x="6960"/>
        <item m="1" x="868"/>
        <item m="1" x="2621"/>
        <item m="1" x="5733"/>
        <item m="1" x="7164"/>
        <item m="1" x="6163"/>
        <item m="1" x="5249"/>
        <item m="1" x="7793"/>
        <item m="1" x="7864"/>
        <item m="1" x="1325"/>
        <item m="1" x="1528"/>
        <item m="1" x="4225"/>
        <item m="1" x="4235"/>
        <item m="1" x="124"/>
        <item m="1" x="7843"/>
        <item m="1" x="4964"/>
        <item m="1" x="7111"/>
        <item m="1" x="3676"/>
        <item m="1" x="731"/>
        <item m="1" x="7437"/>
        <item m="1" x="5778"/>
        <item m="1" x="7970"/>
        <item m="1" x="5429"/>
        <item m="1" x="5662"/>
        <item m="1" x="4123"/>
        <item m="1" x="6090"/>
        <item m="1" x="7365"/>
        <item m="1" x="553"/>
        <item m="1" x="7061"/>
        <item m="1" x="1004"/>
        <item m="1" x="745"/>
        <item m="1" x="4626"/>
        <item m="1" x="6359"/>
        <item m="1" x="825"/>
        <item m="1" x="7879"/>
        <item m="1" x="7549"/>
        <item m="1" x="1730"/>
        <item m="1" x="4633"/>
        <item m="1" x="712"/>
        <item m="1" x="4984"/>
        <item m="1" x="7532"/>
        <item m="1" x="6380"/>
        <item m="1" x="3723"/>
        <item m="1" x="3065"/>
        <item m="1" x="7223"/>
        <item m="1" x="4268"/>
        <item m="1" x="3527"/>
        <item m="1" x="6040"/>
        <item m="1" x="2193"/>
        <item m="1" x="5939"/>
        <item m="1" x="7259"/>
        <item m="1" x="1941"/>
        <item m="1" x="7452"/>
        <item m="1" x="4448"/>
        <item m="1" x="1180"/>
        <item m="1" x="2097"/>
        <item m="1" x="5497"/>
        <item m="1" x="2474"/>
        <item m="1" x="7330"/>
        <item m="1" x="2279"/>
        <item m="1" x="1726"/>
        <item m="1" x="5985"/>
        <item m="1" x="6754"/>
        <item m="1" x="2891"/>
        <item m="1" x="4125"/>
        <item m="1" x="1768"/>
        <item m="1" x="7608"/>
        <item m="1" x="2905"/>
        <item m="1" x="2481"/>
        <item m="1" x="4345"/>
        <item m="1" x="4582"/>
        <item m="1" x="4892"/>
        <item m="1" x="4545"/>
        <item m="1" x="6155"/>
        <item m="1" x="7176"/>
        <item m="1" x="323"/>
        <item m="1" x="7880"/>
        <item m="1" x="7467"/>
        <item m="1" x="1294"/>
        <item m="1" x="7883"/>
        <item m="1" x="2993"/>
        <item m="1" x="7008"/>
        <item m="1" x="1736"/>
        <item m="1" x="7053"/>
        <item m="1" x="7729"/>
        <item m="1" x="7010"/>
        <item m="1" x="3661"/>
        <item m="1" x="4222"/>
        <item m="1" x="7312"/>
        <item m="1" x="958"/>
        <item m="1" x="3072"/>
        <item m="1" x="4636"/>
        <item m="1" x="6400"/>
        <item m="1" x="4370"/>
        <item m="1" x="2753"/>
        <item m="1" x="4669"/>
        <item m="1" x="6045"/>
        <item m="1" x="6298"/>
        <item m="1" x="6340"/>
        <item m="1" x="2160"/>
        <item m="1" x="5498"/>
        <item m="1" x="717"/>
        <item m="1" x="3699"/>
        <item m="1" x="166"/>
        <item m="1" x="1615"/>
        <item m="1" x="1392"/>
        <item m="1" x="4771"/>
        <item m="1" x="758"/>
        <item m="1" x="1272"/>
        <item m="1" x="7775"/>
        <item m="1" x="6460"/>
        <item m="1" x="7735"/>
        <item m="1" x="7844"/>
        <item m="1" x="4994"/>
        <item m="1" x="609"/>
        <item m="1" x="5682"/>
        <item m="1" x="4024"/>
        <item m="1" x="4931"/>
        <item m="1" x="7609"/>
        <item m="1" x="833"/>
        <item m="1" x="6969"/>
        <item m="1" x="2569"/>
        <item m="1" x="2850"/>
        <item m="1" x="5938"/>
        <item m="1" x="6678"/>
        <item m="1" x="5291"/>
        <item m="1" x="7853"/>
        <item m="1" x="71"/>
        <item m="1" x="3668"/>
        <item m="1" x="3542"/>
        <item m="1" x="3076"/>
        <item m="1" x="4818"/>
        <item m="1" x="5074"/>
        <item m="1" x="4410"/>
        <item m="1" x="5293"/>
        <item m="1" x="3626"/>
        <item m="1" x="4763"/>
        <item m="1" x="4853"/>
        <item m="1" x="3721"/>
        <item m="1" x="4578"/>
        <item m="1" x="2070"/>
        <item m="1" x="4695"/>
        <item m="1" x="2489"/>
        <item m="1" x="1399"/>
        <item m="1" x="1365"/>
        <item m="1" x="5013"/>
        <item m="1" x="2696"/>
        <item m="1" x="627"/>
        <item m="1" x="4356"/>
        <item m="1" x="6714"/>
        <item m="1" x="1710"/>
        <item m="1" x="3260"/>
        <item m="1" x="5958"/>
        <item m="1" x="5350"/>
        <item m="1" x="7051"/>
        <item m="1" x="1093"/>
        <item m="1" x="276"/>
        <item m="1" x="4895"/>
        <item m="1" x="176"/>
        <item m="1" x="4973"/>
        <item m="1" x="4457"/>
        <item m="1" x="4985"/>
        <item m="1" x="2717"/>
        <item m="1" x="6774"/>
        <item m="1" x="4820"/>
        <item m="1" x="3392"/>
        <item m="1" x="1578"/>
        <item m="1" x="6026"/>
        <item m="1" x="6419"/>
        <item m="1" x="4856"/>
        <item m="1" x="6006"/>
        <item m="1" x="5551"/>
        <item m="1" x="1240"/>
        <item m="1" x="1332"/>
        <item m="1" x="170"/>
        <item m="1" x="6390"/>
        <item m="1" x="6107"/>
        <item m="1" x="6792"/>
        <item m="1" x="1958"/>
        <item m="1" x="4583"/>
        <item m="1" x="5822"/>
        <item m="1" x="2284"/>
        <item m="1" x="5647"/>
        <item m="1" x="7048"/>
        <item m="1" x="4717"/>
        <item m="1" x="2281"/>
        <item m="1" x="7179"/>
        <item m="1" x="4086"/>
        <item m="1" x="376"/>
        <item m="1" x="2313"/>
        <item m="1" x="2379"/>
        <item m="1" x="6154"/>
        <item m="1" x="5897"/>
        <item m="1" x="7072"/>
        <item m="1" x="3300"/>
        <item m="1" x="7172"/>
        <item m="1" x="1137"/>
        <item m="1" x="1333"/>
        <item m="1" x="7421"/>
        <item m="1" x="4655"/>
        <item m="1" x="3827"/>
        <item m="1" x="3533"/>
        <item m="1" x="906"/>
        <item m="1" x="3183"/>
        <item m="1" x="6233"/>
        <item m="1" x="6742"/>
        <item m="1" x="419"/>
        <item m="1" x="7834"/>
        <item m="1" x="99"/>
        <item m="1" x="5479"/>
        <item m="1" x="3923"/>
        <item m="1" x="3073"/>
        <item m="1" x="3768"/>
        <item m="1" x="3149"/>
        <item m="1" x="6117"/>
        <item m="1" x="5379"/>
        <item m="1" x="4525"/>
        <item m="1" x="7593"/>
        <item m="1" x="1569"/>
        <item m="1" x="3558"/>
        <item m="1" x="1953"/>
        <item m="1" x="1928"/>
        <item m="1" x="7478"/>
        <item m="1" x="7885"/>
        <item m="1" x="3973"/>
        <item m="1" x="3054"/>
        <item m="1" x="3152"/>
        <item m="1" x="5691"/>
        <item m="1" x="6962"/>
        <item m="1" x="1973"/>
        <item m="1" x="2980"/>
        <item m="1" x="159"/>
        <item m="1" x="939"/>
        <item m="1" x="539"/>
        <item m="1" x="3590"/>
        <item m="1" x="7069"/>
        <item m="1" x="2977"/>
        <item m="1" x="3774"/>
        <item m="1" x="615"/>
        <item m="1" x="7564"/>
        <item m="1" x="4628"/>
        <item m="1" x="5695"/>
        <item m="1" x="7990"/>
        <item m="1" x="5534"/>
        <item m="1" x="6568"/>
        <item m="1" x="1183"/>
        <item m="1" x="2885"/>
        <item m="1" x="6539"/>
        <item m="1" x="974"/>
        <item m="1" x="2603"/>
        <item m="1" x="954"/>
        <item m="1" x="1205"/>
        <item m="1" x="7790"/>
        <item m="1" x="5783"/>
        <item m="1" x="7264"/>
        <item m="1" x="670"/>
        <item m="1" x="6271"/>
        <item m="1" x="1488"/>
        <item m="1" x="5308"/>
        <item m="1" x="339"/>
        <item m="1" x="1236"/>
        <item m="1" x="5817"/>
        <item m="1" x="4774"/>
        <item m="1" x="6611"/>
        <item m="1" x="302"/>
        <item m="1" x="6652"/>
        <item m="1" x="2482"/>
        <item m="1" x="2575"/>
        <item m="1" x="1695"/>
        <item m="1" x="4581"/>
        <item m="1" x="4992"/>
        <item m="1" x="6332"/>
        <item m="1" x="5741"/>
        <item m="1" x="2949"/>
        <item m="1" x="2701"/>
        <item m="1" x="4459"/>
        <item m="1" x="4902"/>
        <item m="1" x="427"/>
        <item m="1" x="7648"/>
        <item m="1" x="5465"/>
        <item m="1" x="3572"/>
        <item m="1" x="1267"/>
        <item m="1" x="1927"/>
        <item m="1" x="7376"/>
        <item m="1" x="3503"/>
        <item m="1" x="3109"/>
        <item m="1" x="2978"/>
        <item m="1" x="5687"/>
        <item m="1" x="1944"/>
        <item m="1" x="7228"/>
        <item m="1" x="7499"/>
        <item m="1" x="2052"/>
        <item m="1" x="3080"/>
        <item m="1" x="5903"/>
        <item m="1" x="7637"/>
        <item m="1" x="2546"/>
        <item m="1" x="1521"/>
        <item m="1" x="2408"/>
        <item m="1" x="776"/>
        <item m="1" x="2162"/>
        <item m="1" x="4298"/>
        <item m="1" x="3741"/>
        <item m="1" x="2305"/>
        <item m="1" x="6538"/>
        <item m="1" x="715"/>
        <item m="1" x="2989"/>
        <item m="1" x="257"/>
        <item m="1" x="7113"/>
        <item m="1" x="5750"/>
        <item m="1" x="105"/>
        <item m="1" x="1475"/>
        <item m="1" x="2712"/>
        <item m="1" x="1087"/>
        <item m="1" x="5014"/>
        <item m="1" x="1992"/>
        <item m="1" x="4465"/>
        <item m="1" x="202"/>
        <item m="1" x="5833"/>
        <item m="1" x="6763"/>
        <item m="1" x="4391"/>
        <item m="1" x="6023"/>
        <item m="1" x="5470"/>
        <item m="1" x="2640"/>
        <item m="1" x="3100"/>
        <item m="1" x="1468"/>
        <item m="1" x="266"/>
        <item m="1" x="5749"/>
        <item m="1" x="3033"/>
        <item m="1" x="5029"/>
        <item m="1" x="6850"/>
        <item m="1" x="5086"/>
        <item m="1" x="2066"/>
        <item m="1" x="457"/>
        <item m="1" x="1420"/>
        <item m="1" x="5718"/>
        <item m="1" x="4936"/>
        <item m="1" x="1874"/>
        <item m="1" x="136"/>
        <item m="1" x="4982"/>
        <item m="1" x="3784"/>
        <item m="1" x="2543"/>
        <item m="1" x="2772"/>
        <item m="1" x="232"/>
        <item m="1" x="1362"/>
        <item m="1" x="2480"/>
        <item m="1" x="6806"/>
        <item m="1" x="3996"/>
        <item m="1" x="4840"/>
        <item m="1" x="1312"/>
        <item m="1" x="864"/>
        <item m="1" x="2564"/>
        <item m="1" x="6318"/>
        <item m="1" x="2031"/>
        <item m="1" x="4377"/>
        <item m="1" x="5253"/>
        <item m="1" x="4989"/>
        <item m="1" x="897"/>
        <item m="1" x="3472"/>
        <item m="1" x="6543"/>
        <item m="1" x="3010"/>
        <item m="1" x="2327"/>
        <item m="1" x="4035"/>
        <item m="1" x="5083"/>
        <item m="1" x="895"/>
        <item m="1" x="4180"/>
        <item m="1" x="7856"/>
        <item m="1" x="7417"/>
        <item m="1" x="1772"/>
        <item m="1" x="5936"/>
        <item m="1" x="3623"/>
        <item m="1" x="919"/>
        <item m="1" x="6101"/>
        <item m="1" x="5325"/>
        <item m="1" x="4153"/>
        <item m="1" x="7912"/>
        <item m="1" x="3439"/>
        <item m="1" x="7868"/>
        <item m="1" x="2182"/>
        <item m="1" x="3141"/>
        <item m="1" x="2620"/>
        <item m="1" x="1625"/>
        <item m="1" x="4218"/>
        <item m="1" x="2224"/>
        <item m="1" x="1781"/>
        <item m="1" x="7520"/>
        <item m="1" x="3814"/>
        <item m="1" x="2228"/>
        <item m="1" x="997"/>
        <item m="1" x="6804"/>
        <item m="1" x="6961"/>
        <item m="1" x="3929"/>
        <item m="1" x="1725"/>
        <item m="1" x="1264"/>
        <item m="1" x="7588"/>
        <item m="1" x="1732"/>
        <item m="1" x="5229"/>
        <item m="1" x="363"/>
        <item m="1" x="4967"/>
        <item m="1" x="3104"/>
        <item m="1" x="5894"/>
        <item m="1" x="2080"/>
        <item m="1" x="3196"/>
        <item m="1" x="2613"/>
        <item m="1" x="4916"/>
        <item m="1" x="6413"/>
        <item m="1" x="6240"/>
        <item m="1" x="5218"/>
        <item m="1" x="3691"/>
        <item m="1" x="7076"/>
        <item m="1" x="7888"/>
        <item m="1" x="871"/>
        <item m="1" x="7662"/>
        <item m="1" x="3520"/>
        <item m="1" x="1287"/>
        <item m="1" x="7480"/>
        <item m="1" x="5620"/>
        <item m="1" x="1341"/>
        <item m="1" x="1434"/>
        <item m="1" x="3187"/>
        <item m="1" x="2332"/>
        <item m="1" x="3358"/>
        <item m="1" x="1502"/>
        <item m="1" x="3792"/>
        <item m="1" x="1981"/>
        <item m="1" x="4501"/>
        <item m="1" x="5030"/>
        <item m="1" x="3270"/>
        <item m="1" x="1463"/>
        <item m="1" x="7737"/>
        <item m="1" x="5095"/>
        <item m="1" x="6931"/>
        <item m="1" x="3506"/>
        <item m="1" x="6903"/>
        <item m="1" x="7566"/>
        <item m="1" x="1372"/>
        <item m="1" x="3425"/>
        <item m="1" x="1875"/>
        <item m="1" x="285"/>
        <item m="1" x="4216"/>
        <item m="1" x="3416"/>
        <item m="1" x="956"/>
        <item m="1" x="5867"/>
        <item m="1" x="145"/>
        <item m="1" x="2057"/>
        <item m="1" x="5597"/>
        <item m="1" x="158"/>
        <item m="1" x="7232"/>
        <item m="1" x="5096"/>
        <item m="1" x="185"/>
        <item m="1" x="7429"/>
        <item m="1" x="1696"/>
        <item m="1" x="2513"/>
        <item m="1" x="6089"/>
        <item m="1" x="6523"/>
        <item m="1" x="4232"/>
        <item m="1" x="6157"/>
        <item m="1" x="989"/>
        <item m="1" x="6995"/>
        <item m="1" x="1303"/>
        <item m="1" x="444"/>
        <item m="1" x="3994"/>
        <item m="1" x="1956"/>
        <item m="1" x="1579"/>
        <item m="1" x="6891"/>
        <item m="1" x="7251"/>
        <item m="1" x="4014"/>
        <item m="1" x="7717"/>
        <item m="1" x="533"/>
        <item m="1" x="2732"/>
        <item m="1" x="365"/>
        <item m="1" x="7015"/>
        <item m="1" x="1477"/>
        <item m="1" x="1864"/>
        <item m="1" x="7274"/>
        <item m="1" x="411"/>
        <item m="1" x="1583"/>
        <item m="1" x="6266"/>
        <item m="1" x="7056"/>
        <item m="1" x="7736"/>
        <item m="1" x="1089"/>
        <item m="1" x="7307"/>
        <item m="1" x="874"/>
        <item m="1" x="2587"/>
        <item m="1" x="5517"/>
        <item m="1" x="810"/>
        <item m="1" x="7660"/>
        <item m="1" x="2403"/>
        <item m="1" x="2849"/>
        <item m="1" x="6732"/>
        <item m="1" x="770"/>
        <item m="1" x="905"/>
        <item m="1" x="3737"/>
        <item m="1" x="4332"/>
        <item m="1" x="4948"/>
        <item m="1" x="5081"/>
        <item m="1" x="7505"/>
        <item m="1" x="1951"/>
        <item m="1" x="5473"/>
        <item m="1" x="6658"/>
        <item m="1" x="6454"/>
        <item m="1" x="4154"/>
        <item m="1" x="2285"/>
        <item m="1" x="1793"/>
        <item m="1" x="1700"/>
        <item m="1" x="3044"/>
        <item m="1" x="3032"/>
        <item m="1" x="4528"/>
        <item m="1" x="4824"/>
        <item m="1" x="7703"/>
        <item m="1" x="5424"/>
        <item m="1" x="1486"/>
        <item m="1" x="5814"/>
        <item m="1" x="5624"/>
        <item m="1" x="5077"/>
        <item m="1" x="1918"/>
        <item m="1" x="5196"/>
        <item m="1" x="2785"/>
        <item m="1" x="3649"/>
        <item m="1" x="7222"/>
        <item m="1" x="7132"/>
        <item m="1" x="6219"/>
        <item m="1" x="1746"/>
        <item m="1" x="7317"/>
        <item m="1" x="3811"/>
        <item m="1" x="5943"/>
        <item m="1" x="759"/>
        <item m="1" x="5794"/>
        <item m="1" x="3648"/>
        <item m="1" x="7983"/>
        <item m="1" x="4407"/>
        <item m="1" x="6200"/>
        <item m="1" x="1745"/>
        <item m="1" x="6061"/>
        <item m="1" x="2519"/>
        <item m="1" x="4676"/>
        <item m="1" x="3310"/>
        <item m="1" x="4759"/>
        <item m="1" x="4867"/>
        <item m="1" x="1415"/>
        <item m="1" x="5759"/>
        <item m="1" x="4611"/>
        <item m="1" x="5202"/>
        <item m="1" x="1188"/>
        <item m="1" x="5552"/>
        <item m="1" x="7719"/>
        <item m="1" x="1612"/>
        <item m="1" x="882"/>
        <item m="1" x="4568"/>
        <item m="1" x="4400"/>
        <item m="1" x="7911"/>
        <item m="1" x="4112"/>
        <item m="1" x="1651"/>
        <item m="1" x="7828"/>
        <item m="1" x="7685"/>
        <item m="1" x="579"/>
        <item m="1" x="999"/>
        <item m="1" x="4650"/>
        <item m="1" x="7557"/>
        <item m="1" x="6788"/>
        <item m="1" x="6366"/>
        <item m="1" x="5359"/>
        <item m="1" x="5419"/>
        <item m="1" x="5636"/>
        <item m="1" x="805"/>
        <item m="1" x="5737"/>
        <item m="1" x="408"/>
        <item m="1" x="1656"/>
        <item m="1" x="2890"/>
        <item m="1" x="2455"/>
        <item m="1" x="304"/>
        <item m="1" x="6195"/>
        <item m="1" x="3750"/>
        <item m="1" x="5722"/>
        <item m="1" x="4088"/>
        <item m="1" x="6475"/>
        <item m="1" x="1282"/>
        <item m="1" x="6352"/>
        <item m="1" x="2033"/>
        <item m="1" x="6527"/>
        <item m="1" x="4341"/>
        <item m="1" x="6659"/>
        <item m="1" x="7207"/>
        <item m="1" x="1506"/>
        <item m="1" x="295"/>
        <item m="1" x="5797"/>
        <item m="1" x="1412"/>
        <item m="1" x="5914"/>
        <item m="1" x="1277"/>
        <item m="1" x="459"/>
        <item m="1" x="3828"/>
        <item m="1" x="3219"/>
        <item m="1" x="4537"/>
        <item m="1" x="3882"/>
        <item m="1" x="5578"/>
        <item m="1" x="5680"/>
        <item m="1" x="7534"/>
        <item m="1" x="1691"/>
        <item m="1" x="7977"/>
        <item m="1" x="688"/>
        <item m="1" x="310"/>
        <item m="1" x="5799"/>
        <item m="1" x="4683"/>
        <item m="1" x="3396"/>
        <item m="1" x="110"/>
        <item m="1" x="2003"/>
        <item m="1" x="5890"/>
        <item m="1" x="5960"/>
        <item m="1" x="1707"/>
        <item m="1" x="5232"/>
        <item m="1" x="2043"/>
        <item m="1" x="7065"/>
        <item m="1" x="6018"/>
        <item m="1" x="4382"/>
        <item m="1" x="2576"/>
        <item m="1" x="5702"/>
        <item m="1" x="4008"/>
        <item m="1" x="5915"/>
        <item m="1" x="660"/>
        <item m="1" x="3250"/>
        <item m="1" x="7013"/>
        <item m="1" x="4173"/>
        <item m="1" x="4454"/>
        <item m="1" x="5412"/>
        <item m="1" x="5518"/>
        <item m="1" x="6431"/>
        <item m="1" x="952"/>
        <item m="1" x="6860"/>
        <item m="1" x="5617"/>
        <item m="1" x="7462"/>
        <item m="1" x="3306"/>
        <item m="1" x="2443"/>
        <item m="1" x="6594"/>
        <item m="1" x="7547"/>
        <item m="1" x="6839"/>
        <item m="1" x="2351"/>
        <item m="1" x="657"/>
        <item m="1" x="6081"/>
        <item m="1" x="6950"/>
        <item m="1" x="3432"/>
        <item m="1" x="2953"/>
        <item m="1" x="6726"/>
        <item m="1" x="651"/>
        <item m="1" x="4040"/>
        <item m="1" x="5397"/>
        <item m="1" x="763"/>
        <item m="1" x="6942"/>
        <item m="1" x="2836"/>
        <item m="1" x="2815"/>
        <item m="1" x="1160"/>
        <item m="1" x="7954"/>
        <item m="1" x="1482"/>
        <item m="1" x="4136"/>
        <item m="1" x="2876"/>
        <item m="1" x="3680"/>
        <item m="1" x="3756"/>
        <item m="1" x="5315"/>
        <item m="1" x="2365"/>
        <item m="1" x="4134"/>
        <item m="1" x="6522"/>
        <item m="1" x="4888"/>
        <item m="1" x="916"/>
        <item m="1" x="3117"/>
        <item m="1" x="1385"/>
        <item m="1" x="272"/>
        <item m="1" x="5805"/>
        <item m="1" x="2440"/>
        <item m="1" x="4887"/>
        <item m="1" x="3003"/>
        <item m="1" x="4053"/>
        <item m="1" x="3578"/>
        <item m="1" x="315"/>
        <item m="1" x="3645"/>
        <item m="1" x="3251"/>
        <item m="1" x="5839"/>
        <item m="1" x="1244"/>
        <item m="1" x="6509"/>
        <item m="1" x="7877"/>
        <item m="1" x="6524"/>
        <item m="1" x="842"/>
        <item m="1" x="5453"/>
        <item m="1" x="7728"/>
        <item m="1" x="445"/>
        <item m="1" x="5562"/>
        <item m="1" x="4944"/>
        <item m="1" x="5240"/>
        <item m="1" x="2924"/>
        <item m="1" x="326"/>
        <item m="1" x="6516"/>
        <item m="1" x="5947"/>
        <item m="1" x="511"/>
        <item m="1" x="5640"/>
        <item m="1" x="2458"/>
        <item m="1" x="224"/>
        <item m="1" x="7347"/>
        <item m="1" x="4340"/>
        <item m="1" x="4365"/>
        <item m="1" x="2088"/>
        <item m="1" x="5301"/>
        <item m="1" x="7210"/>
        <item m="1" x="7119"/>
        <item m="1" x="7769"/>
        <item m="1" x="729"/>
        <item m="1" x="1507"/>
        <item m="1" x="4600"/>
        <item m="1" x="3771"/>
        <item m="1" x="2315"/>
        <item m="1" x="6593"/>
        <item m="1" x="2394"/>
        <item m="1" x="2308"/>
        <item m="1" x="2103"/>
        <item m="1" x="2779"/>
        <item m="1" x="3368"/>
        <item m="1" x="2959"/>
        <item m="1" x="6354"/>
        <item m="1" x="728"/>
        <item m="1" x="1206"/>
        <item m="1" x="5837"/>
        <item m="1" x="231"/>
        <item m="1" x="4494"/>
        <item m="1" x="5333"/>
        <item m="1" x="7270"/>
        <item m="1" x="7841"/>
        <item m="1" x="7239"/>
        <item m="1" x="2059"/>
        <item m="1" x="4262"/>
        <item m="1" x="3411"/>
        <item m="1" x="2106"/>
        <item m="1" x="1307"/>
        <item m="1" x="852"/>
        <item m="1" x="6386"/>
        <item m="1" x="1059"/>
        <item m="1" x="4631"/>
        <item m="1" x="4483"/>
        <item m="1" x="4219"/>
        <item m="1" x="801"/>
        <item m="1" x="4369"/>
        <item m="1" x="3655"/>
        <item m="1" x="4732"/>
        <item m="1" x="4823"/>
        <item m="1" x="6656"/>
        <item m="1" x="2125"/>
        <item m="1" x="5471"/>
        <item m="1" x="3370"/>
        <item m="1" x="4486"/>
        <item m="1" x="2724"/>
        <item m="1" x="2814"/>
        <item m="1" x="5963"/>
        <item m="1" x="4843"/>
        <item m="1" x="1018"/>
        <item m="1" x="5327"/>
        <item m="1" x="7146"/>
        <item m="1" x="719"/>
        <item m="1" x="3012"/>
        <item m="1" x="3277"/>
        <item m="1" x="4710"/>
        <item m="1" x="4660"/>
        <item m="1" x="6519"/>
        <item m="1" x="4500"/>
        <item m="1" x="3459"/>
        <item m="1" x="6998"/>
        <item m="1" x="4392"/>
        <item m="1" x="4007"/>
        <item m="1" x="1134"/>
        <item m="1" x="6619"/>
        <item m="1" x="7822"/>
        <item m="1" x="6576"/>
        <item m="1" x="5237"/>
        <item m="1" x="2297"/>
        <item m="1" x="6532"/>
        <item m="1" x="1231"/>
        <item m="1" x="6832"/>
        <item m="1" x="6015"/>
        <item m="1" x="2154"/>
        <item m="1" x="6588"/>
        <item m="1" x="7362"/>
        <item m="1" x="1735"/>
        <item m="1" x="6757"/>
        <item m="1" x="2243"/>
        <item m="1" x="1978"/>
        <item m="1" x="4673"/>
        <item m="1" x="7643"/>
        <item m="1" x="6174"/>
        <item m="1" x="1883"/>
        <item m="1" x="2113"/>
        <item m="1" x="6867"/>
        <item m="1" x="1905"/>
        <item m="1" x="2749"/>
        <item m="1" x="6424"/>
        <item m="1" x="780"/>
        <item m="1" x="492"/>
        <item m="1" x="2368"/>
        <item m="1" x="3938"/>
        <item m="1" x="3281"/>
        <item m="1" x="4326"/>
        <item m="1" x="7556"/>
        <item m="1" x="1478"/>
        <item m="1" x="2610"/>
        <item m="1" x="7237"/>
        <item m="1" x="1637"/>
        <item m="1" x="7154"/>
        <item m="1" x="2740"/>
        <item m="1" x="2664"/>
        <item m="1" x="1620"/>
        <item m="1" x="2794"/>
        <item m="1" x="1647"/>
        <item m="1" x="2280"/>
        <item m="1" x="5494"/>
        <item m="1" x="7455"/>
        <item m="1" x="6836"/>
        <item m="1" x="6251"/>
        <item m="1" x="5174"/>
        <item m="1" x="4814"/>
        <item m="1" x="5927"/>
        <item m="1" x="474"/>
        <item m="1" x="3116"/>
        <item m="1" x="3595"/>
        <item m="1" x="5541"/>
        <item m="1" x="2845"/>
        <item m="1" x="5364"/>
        <item m="1" x="4705"/>
        <item m="1" x="2229"/>
        <item m="1" x="1423"/>
        <item m="1" x="332"/>
        <item m="1" x="5739"/>
        <item m="1" x="4427"/>
        <item m="1" x="3294"/>
        <item m="1" x="5019"/>
        <item m="1" x="1588"/>
        <item m="1" x="6320"/>
        <item m="1" x="7636"/>
        <item m="1" x="2859"/>
        <item m="1" x="585"/>
        <item m="1" x="6997"/>
        <item m="1" x="4919"/>
        <item m="1" x="5900"/>
        <item m="1" x="3340"/>
        <item m="1" x="2127"/>
        <item m="1" x="7428"/>
        <item m="1" x="85"/>
        <item m="1" x="3445"/>
        <item m="1" x="2759"/>
        <item m="1" x="197"/>
        <item m="1" x="6339"/>
        <item m="1" x="2768"/>
        <item m="1" x="3540"/>
        <item m="1" x="5211"/>
        <item m="1" x="2246"/>
        <item m="1" x="7128"/>
        <item m="1" x="7060"/>
        <item m="1" x="3663"/>
        <item m="1" x="7361"/>
        <item m="1" x="93"/>
        <item m="1" x="591"/>
        <item m="1" x="945"/>
        <item m="1" x="2647"/>
        <item m="1" x="6053"/>
        <item m="1" x="1163"/>
        <item m="1" x="7960"/>
        <item m="1" x="4165"/>
        <item m="1" x="2677"/>
        <item m="1" x="1762"/>
        <item m="1" x="4698"/>
        <item m="1" x="3231"/>
        <item m="1" x="119"/>
        <item m="1" x="3901"/>
        <item m="1" x="1043"/>
        <item m="1" x="2872"/>
        <item m="1" x="4027"/>
        <item m="1" x="6633"/>
        <item m="1" x="5685"/>
        <item m="1" x="4475"/>
        <item m="1" x="2995"/>
        <item m="1" x="2304"/>
        <item m="1" x="3249"/>
        <item m="1" x="6494"/>
        <item m="1" x="7616"/>
        <item m="1" x="5076"/>
        <item m="1" x="2662"/>
        <item m="1" x="1154"/>
        <item m="1" x="3062"/>
        <item m="1" x="5861"/>
        <item m="1" x="6256"/>
        <item m="1" x="5815"/>
        <item m="1" x="1790"/>
        <item m="1" x="1816"/>
        <item m="1" x="3485"/>
        <item m="1" x="118"/>
        <item m="1" x="5225"/>
        <item m="1" x="7126"/>
        <item m="1" x="2806"/>
        <item m="1" x="2727"/>
        <item m="1" x="7123"/>
        <item m="1" x="5655"/>
        <item m="1" x="5879"/>
        <item m="1" x="2516"/>
        <item m="1" x="2166"/>
        <item m="1" x="4441"/>
        <item m="1" x="1081"/>
        <item m="1" x="4596"/>
        <item m="1" x="6645"/>
        <item m="1" x="4849"/>
        <item m="1" x="749"/>
        <item m="1" x="5005"/>
        <item m="1" x="7994"/>
        <item m="1" x="4617"/>
        <item m="1" x="3096"/>
        <item m="1" x="3876"/>
        <item m="1" x="3338"/>
        <item m="1" x="692"/>
        <item m="1" x="6493"/>
        <item m="1" x="5458"/>
        <item m="1" x="6226"/>
        <item m="1" x="360"/>
        <item m="1" x="4347"/>
        <item m="1" x="6928"/>
        <item m="1" x="5585"/>
        <item m="1" x="6205"/>
        <item m="1" x="917"/>
        <item m="1" x="4029"/>
        <item m="1" x="1100"/>
        <item m="1" x="7477"/>
        <item m="1" x="7249"/>
        <item m="1" x="1186"/>
        <item m="1" x="7023"/>
        <item m="1" x="7446"/>
        <item m="1" x="4790"/>
        <item m="1" x="1377"/>
        <item m="1" x="4623"/>
        <item m="1" x="2209"/>
        <item m="1" x="3735"/>
        <item m="1" x="4019"/>
        <item m="1" x="4036"/>
        <item m="1" x="4743"/>
        <item m="1" x="2463"/>
        <item m="1" x="1302"/>
        <item m="1" x="1226"/>
        <item m="1" x="1314"/>
        <item m="1" x="1440"/>
        <item m="1" x="4198"/>
        <item m="1" x="1092"/>
        <item m="1" x="5312"/>
        <item m="1" x="4306"/>
        <item m="1" x="6257"/>
        <item m="1" x="455"/>
        <item m="1" x="7966"/>
        <item m="1" x="1051"/>
        <item m="1" x="7267"/>
        <item m="1" x="4712"/>
        <item m="1" x="1181"/>
        <item m="1" x="5316"/>
        <item m="1" x="6353"/>
        <item m="1" x="2895"/>
        <item m="1" x="2586"/>
        <item m="1" x="4329"/>
        <item m="1" x="957"/>
        <item m="1" x="2889"/>
        <item m="1" x="555"/>
        <item m="1" x="2659"/>
        <item m="1" x="7062"/>
        <item m="1" x="697"/>
        <item m="1" x="4680"/>
        <item m="1" x="7087"/>
        <item m="1" x="2053"/>
        <item m="1" x="2595"/>
        <item m="1" x="5802"/>
        <item m="1" x="547"/>
        <item m="1" x="5612"/>
        <item m="1" x="942"/>
        <item m="1" x="2735"/>
        <item m="1" x="3246"/>
        <item m="1" x="1819"/>
        <item m="1" x="7750"/>
        <item m="1" x="5054"/>
        <item m="1" x="4376"/>
        <item m="1" x="2723"/>
        <item m="1" x="4429"/>
        <item m="1" x="7384"/>
        <item m="1" x="980"/>
        <item m="1" x="1589"/>
        <item m="1" x="125"/>
        <item m="1" x="3353"/>
        <item m="1" x="6004"/>
        <item m="1" x="7014"/>
        <item m="1" x="6718"/>
        <item m="1" x="2247"/>
        <item m="1" x="3381"/>
        <item m="1" x="6790"/>
        <item m="1" x="590"/>
        <item m="1" x="5501"/>
        <item m="1" x="1254"/>
        <item m="1" x="4524"/>
        <item m="1" x="7579"/>
        <item m="1" x="7621"/>
        <item m="1" x="7902"/>
        <item m="1" x="3625"/>
        <item m="1" x="4229"/>
        <item m="1" x="1585"/>
        <item m="1" x="6883"/>
        <item m="1" x="2589"/>
        <item m="1" x="3509"/>
        <item m="1" x="7747"/>
        <item m="1" x="5991"/>
        <item m="1" x="4878"/>
        <item m="1" x="3971"/>
        <item m="1" x="2695"/>
        <item m="1" x="6893"/>
        <item m="1" x="3686"/>
        <item m="1" x="345"/>
        <item m="1" x="6800"/>
        <item m="1" x="5998"/>
        <item m="1" x="5287"/>
        <item m="1" x="5027"/>
        <item m="1" x="3694"/>
        <item m="1" x="2898"/>
        <item m="1" x="1460"/>
        <item m="1" x="5031"/>
        <item m="1" x="2570"/>
        <item m="1" x="6334"/>
        <item m="1" x="3384"/>
        <item m="1" x="2322"/>
        <item m="1" x="2968"/>
        <item m="1" x="6870"/>
        <item m="1" x="5410"/>
        <item m="1" x="680"/>
        <item m="1" x="4580"/>
        <item m="1" x="3627"/>
        <item m="1" x="3949"/>
        <item m="1" x="6249"/>
        <item m="1" x="6188"/>
        <item m="1" x="5641"/>
        <item m="1" x="1717"/>
        <item m="1" x="3493"/>
        <item m="1" x="6277"/>
        <item m="1" x="6967"/>
        <item m="1" x="2941"/>
        <item m="1" x="7526"/>
        <item m="1" x="6901"/>
        <item m="1" x="1539"/>
        <item m="1" x="2220"/>
        <item m="1" x="1679"/>
        <item m="1" x="875"/>
        <item m="1" x="6451"/>
        <item m="1" x="3603"/>
        <item m="1" x="3637"/>
        <item m="1" x="1573"/>
        <item m="1" x="6750"/>
        <item m="1" x="5788"/>
        <item m="1" x="2660"/>
        <item m="1" x="984"/>
        <item m="1" x="5569"/>
        <item m="1" x="5847"/>
        <item m="1" x="3314"/>
        <item m="1" x="2505"/>
        <item m="1" x="7279"/>
        <item m="1" x="198"/>
        <item m="1" x="5967"/>
        <item m="1" x="4124"/>
        <item m="1" x="4290"/>
        <item m="1" x="7064"/>
        <item m="1" x="3671"/>
        <item m="1" x="6838"/>
        <item m="1" x="7780"/>
        <item m="1" x="3206"/>
        <item m="1" x="968"/>
        <item m="1" x="4953"/>
        <item m="1" x="4281"/>
        <item m="1" x="6721"/>
        <item m="1" x="983"/>
        <item m="1" x="7221"/>
        <item m="1" x="3759"/>
        <item m="1" x="5923"/>
        <item m="1" x="7306"/>
        <item m="1" x="1683"/>
        <item m="1" x="976"/>
        <item m="1" x="858"/>
        <item m="1" x="1246"/>
        <item m="1" x="6702"/>
        <item m="1" x="6307"/>
        <item m="1" x="6688"/>
        <item m="1" x="5230"/>
        <item m="1" x="5100"/>
        <item m="1" x="3106"/>
        <item m="1" x="5871"/>
        <item m="1" x="755"/>
        <item m="1" x="7273"/>
        <item m="1" x="404"/>
        <item m="1" x="6724"/>
        <item m="1" x="6896"/>
        <item m="1" x="5992"/>
        <item m="1" x="1782"/>
        <item m="1" x="2328"/>
        <item m="1" x="1022"/>
        <item m="1" x="7825"/>
        <item m="1" x="6577"/>
        <item m="1" x="1253"/>
        <item m="1" x="1464"/>
        <item m="1" x="7573"/>
        <item m="1" x="294"/>
        <item m="1" x="5263"/>
        <item m="1" x="5024"/>
        <item m="1" x="2047"/>
        <item m="1" x="3361"/>
        <item m="1" x="2355"/>
        <item m="1" x="3835"/>
        <item m="1" x="3319"/>
        <item m="1" x="7942"/>
        <item m="1" x="6479"/>
        <item m="1" x="4722"/>
        <item m="1" x="2630"/>
        <item m="1" x="7395"/>
        <item m="1" x="5892"/>
        <item m="1" x="6126"/>
        <item m="1" x="5854"/>
        <item m="1" x="7148"/>
        <item m="1" x="7029"/>
        <item m="1" x="4720"/>
        <item m="1" x="7457"/>
        <item m="1" x="4233"/>
        <item m="1" x="1029"/>
        <item m="1" x="7162"/>
        <item m="1" x="6120"/>
        <item m="1" x="2391"/>
        <item m="1" x="5525"/>
        <item m="1" x="328"/>
        <item m="1" x="2852"/>
        <item m="1" x="1140"/>
        <item m="1" x="1274"/>
        <item m="1" x="461"/>
        <item m="1" x="4265"/>
        <item m="1" x="6823"/>
        <item m="1" x="2251"/>
        <item m="1" x="981"/>
        <item m="1" x="7938"/>
        <item m="1" x="6312"/>
        <item m="1" x="4547"/>
        <item m="1" x="7393"/>
        <item m="1" x="413"/>
        <item m="1" x="3545"/>
        <item m="1" x="7324"/>
        <item m="1" x="209"/>
        <item m="1" x="6387"/>
        <item m="1" x="1364"/>
        <item m="1" x="2868"/>
        <item m="1" x="4120"/>
        <item m="1" x="7527"/>
        <item m="1" x="7425"/>
        <item m="1" x="7309"/>
        <item m="1" x="7134"/>
        <item m="1" x="6558"/>
        <item m="1" x="5247"/>
        <item m="1" x="5489"/>
        <item m="1" x="6375"/>
        <item m="1" x="2016"/>
        <item m="1" x="2776"/>
        <item m="1" x="7589"/>
        <item m="1" x="6892"/>
        <item m="1" x="1172"/>
        <item m="1" x="4318"/>
        <item m="1" x="5153"/>
        <item m="1" x="4939"/>
        <item m="1" x="1967"/>
        <item m="1" x="1162"/>
        <item m="1" x="6550"/>
        <item m="1" x="7392"/>
        <item m="1" x="4577"/>
        <item m="1" x="5796"/>
        <item m="1" x="6657"/>
        <item m="1" x="786"/>
        <item m="1" x="3414"/>
        <item m="1" x="1338"/>
        <item m="1" x="2027"/>
        <item m="1" x="1977"/>
        <item m="1" x="2819"/>
        <item m="1" x="2969"/>
        <item m="1" x="3877"/>
        <item m="1" x="7509"/>
        <item m="1" x="1542"/>
        <item m="1" x="2618"/>
        <item m="1" x="750"/>
        <item m="1" x="6456"/>
        <item m="1" x="3166"/>
        <item m="1" x="4267"/>
        <item m="1" x="4455"/>
        <item m="1" x="2197"/>
        <item m="1" x="1296"/>
        <item m="1" x="2282"/>
        <item m="1" x="1276"/>
        <item m="1" x="1704"/>
        <item m="1" x="1220"/>
        <item m="1" x="6268"/>
        <item m="1" x="6497"/>
        <item m="1" x="6063"/>
        <item m="1" x="131"/>
        <item m="1" x="806"/>
        <item m="1" x="6459"/>
        <item m="1" x="3053"/>
        <item m="1" x="1466"/>
        <item m="1" x="4397"/>
        <item m="1" x="6177"/>
        <item m="1" x="5172"/>
        <item m="1" x="3332"/>
        <item m="1" x="2231"/>
        <item m="1" x="210"/>
        <item m="1" x="1074"/>
        <item m="1" x="6971"/>
        <item m="1" x="2198"/>
        <item m="1" x="572"/>
        <item m="1" x="4495"/>
        <item m="1" x="7116"/>
        <item m="1" x="7442"/>
        <item m="1" x="6939"/>
        <item m="1" x="3793"/>
        <item m="1" x="367"/>
        <item m="1" x="5848"/>
        <item m="1" x="796"/>
        <item m="1" x="2310"/>
        <item m="1" x="6211"/>
        <item m="1" x="5856"/>
        <item m="1" x="290"/>
        <item m="1" x="7552"/>
        <item m="1" x="6630"/>
        <item m="1" x="3998"/>
        <item m="1" x="5961"/>
        <item m="1" x="7409"/>
        <item m="1" x="885"/>
        <item m="1" x="6474"/>
        <item m="1" x="6661"/>
        <item m="1" x="6455"/>
        <item m="1" x="1997"/>
        <item m="1" x="6076"/>
        <item m="1" x="1718"/>
        <item m="1" x="3169"/>
        <item m="1" x="1894"/>
        <item m="1" x="7473"/>
        <item m="1" x="6819"/>
        <item m="1" x="7058"/>
        <item m="1" x="6471"/>
        <item m="1" x="5988"/>
        <item m="1" x="2084"/>
        <item m="1" x="1428"/>
        <item m="1" x="2104"/>
        <item m="1" x="3997"/>
        <item m="1" x="1106"/>
        <item m="1" x="4966"/>
        <item m="1" x="2074"/>
        <item m="1" x="1976"/>
        <item m="1" x="2952"/>
        <item m="1" x="2265"/>
        <item m="1" x="4854"/>
        <item m="1" x="4765"/>
        <item m="1" x="5273"/>
        <item m="1" x="3214"/>
        <item m="1" x="3324"/>
        <item m="1" x="3831"/>
        <item m="1" x="2839"/>
        <item m="1" x="2880"/>
        <item m="1" x="6248"/>
        <item m="1" x="5543"/>
        <item m="1" x="6418"/>
        <item m="1" x="7848"/>
        <item m="1" x="5993"/>
        <item m="1" x="5810"/>
        <item m="1" x="3683"/>
        <item m="1" x="2295"/>
        <item m="1" x="1403"/>
        <item m="1" x="884"/>
        <item m="1" x="7055"/>
        <item m="1" x="2972"/>
        <item m="1" x="1153"/>
        <item m="1" x="7147"/>
        <item m="1" x="7989"/>
        <item m="1" x="4749"/>
        <item m="1" x="6968"/>
        <item m="1" x="7601"/>
        <item m="1" x="3262"/>
        <item m="1" x="6972"/>
        <item m="1" x="229"/>
        <item m="1" x="1526"/>
        <item m="1" x="5246"/>
        <item m="1" x="104"/>
        <item m="1" x="2258"/>
        <item m="1" x="4022"/>
        <item m="1" x="5895"/>
        <item m="1" x="1131"/>
        <item m="1" x="263"/>
        <item m="1" x="5265"/>
        <item m="1" x="2894"/>
        <item m="1" x="5600"/>
        <item m="1" x="1007"/>
        <item m="1" x="1724"/>
        <item m="1" x="1497"/>
        <item m="1" x="6791"/>
        <item m="1" x="4129"/>
        <item m="1" x="6911"/>
        <item m="1" x="6923"/>
        <item m="1" x="5934"/>
        <item m="1" x="6686"/>
        <item m="1" x="2435"/>
        <item m="1" x="4446"/>
        <item m="1" x="6919"/>
        <item m="1" x="3911"/>
        <item m="1" x="1859"/>
        <item m="1" x="4307"/>
        <item m="1" x="4189"/>
        <item m="1" x="3197"/>
        <item m="1" x="7795"/>
        <item m="1" x="6450"/>
        <item m="1" x="6591"/>
        <item m="1" x="2609"/>
        <item m="1" x="1895"/>
        <item m="1" x="6047"/>
        <item m="1" x="2395"/>
        <item m="1" x="4146"/>
        <item m="1" x="1289"/>
        <item m="1" x="826"/>
        <item m="1" x="7209"/>
        <item m="1" x="1632"/>
        <item m="1" x="5344"/>
        <item m="1" x="7612"/>
        <item m="1" x="6817"/>
        <item m="1" x="7988"/>
        <item m="1" x="2973"/>
        <item m="1" x="2842"/>
        <item m="1" x="3675"/>
        <item m="1" x="797"/>
        <item m="1" x="2150"/>
        <item m="1" x="334"/>
        <item m="1" x="7806"/>
        <item m="1" x="7095"/>
        <item m="1" x="7131"/>
        <item m="1" x="5128"/>
        <item m="1" x="4954"/>
        <item m="1" x="4310"/>
        <item m="1" x="1228"/>
        <item m="1" x="7351"/>
        <item m="1" x="1603"/>
        <item m="1" x="2490"/>
        <item m="1" x="165"/>
        <item m="1" x="3461"/>
        <item m="1" x="3481"/>
        <item m="1" x="5104"/>
        <item m="1" x="2012"/>
        <item m="1" x="466"/>
        <item m="1" x="3155"/>
        <item m="1" x="925"/>
        <item m="1" x="5195"/>
        <item m="1" x="7463"/>
        <item m="1" x="7449"/>
        <item m="1" x="840"/>
        <item m="1" x="5190"/>
        <item m="1" x="7892"/>
        <item m="1" x="713"/>
        <item m="1" x="6417"/>
        <item m="1" x="2697"/>
        <item m="1" x="5716"/>
        <item m="1" x="4197"/>
        <item m="1" x="799"/>
        <item m="1" x="6274"/>
        <item m="1" x="2940"/>
        <item m="1" x="863"/>
        <item m="1" x="7969"/>
        <item m="1" x="2202"/>
        <item m="1" x="1209"/>
        <item m="1" x="2601"/>
        <item m="1" x="2547"/>
        <item m="1" x="2457"/>
        <item m="1" x="1499"/>
        <item m="1" x="3600"/>
        <item m="1" x="4338"/>
        <item m="1" x="907"/>
        <item m="1" x="7355"/>
        <item m="1" x="3427"/>
        <item m="1" x="598"/>
        <item m="1" x="3247"/>
        <item m="1" x="3465"/>
        <item m="1" x="4741"/>
        <item m="1" x="2691"/>
        <item m="1" x="2833"/>
        <item m="1" x="6086"/>
        <item m="1" x="7919"/>
        <item m="1" x="2653"/>
        <item m="1" x="2556"/>
        <item m="1" x="2366"/>
        <item m="1" x="5946"/>
        <item m="1" x="3547"/>
        <item m="1" x="4257"/>
        <item m="1" x="1038"/>
        <item m="1" x="3063"/>
        <item m="1" x="7304"/>
        <item m="1" x="1605"/>
        <item m="1" x="2296"/>
        <item m="1" x="3182"/>
        <item m="1" x="3589"/>
        <item m="1" x="4913"/>
        <item m="1" x="4729"/>
        <item m="1" x="2881"/>
        <item m="1" x="5177"/>
        <item m="1" x="4956"/>
        <item m="1" x="2040"/>
        <item m="1" x="191"/>
        <item m="1" x="5186"/>
        <item m="1" x="6027"/>
        <item m="1" x="1317"/>
        <item m="1" x="4502"/>
        <item m="1" x="5574"/>
        <item m="1" x="7517"/>
        <item m="1" x="993"/>
        <item m="1" x="5835"/>
        <item m="1" x="723"/>
        <item m="1" x="1078"/>
        <item m="1" x="6442"/>
        <item m="1" x="1483"/>
        <item m="1" x="6874"/>
        <item m="1" x="7460"/>
        <item m="1" x="7817"/>
        <item m="1" x="6315"/>
        <item m="1" x="1008"/>
        <item m="1" x="2454"/>
        <item m="1" x="5499"/>
        <item m="1" x="3474"/>
        <item m="1" x="2207"/>
        <item m="1" x="7855"/>
        <item m="1" x="2999"/>
        <item m="1" x="1670"/>
        <item m="1" x="1698"/>
        <item m="1" x="638"/>
        <item m="1" x="7204"/>
        <item m="1" x="1168"/>
        <item m="1" x="4711"/>
        <item m="1" x="496"/>
        <item m="1" x="5540"/>
        <item m="1" x="7342"/>
        <item m="1" x="3222"/>
        <item m="1" x="1662"/>
        <item m="1" x="6108"/>
        <item m="1" x="7611"/>
        <item m="1" x="5957"/>
        <item m="1" x="6358"/>
        <item m="1" x="892"/>
        <item m="1" x="898"/>
        <item m="1" x="2485"/>
        <item m="1" x="4960"/>
        <item m="1" x="971"/>
        <item m="1" x="6151"/>
        <item m="1" x="5391"/>
        <item m="1" x="6492"/>
        <item m="1" x="3902"/>
        <item m="1" x="2515"/>
        <item m="1" x="1252"/>
        <item m="1" x="5512"/>
        <item m="1" x="5283"/>
        <item m="1" x="7778"/>
        <item m="1" x="7687"/>
        <item m="1" x="708"/>
        <item m="1" x="1546"/>
        <item m="1" x="7896"/>
        <item m="1" x="2752"/>
        <item m="1" x="1458"/>
        <item m="1" x="2931"/>
        <item m="1" x="7318"/>
        <item m="1" x="7666"/>
        <item m="1" x="3434"/>
        <item m="1" x="2270"/>
        <item m="1" x="6082"/>
        <item m="1" x="5332"/>
        <item m="1" x="987"/>
        <item m="1" x="769"/>
        <item m="1" x="4811"/>
        <item m="1" x="4034"/>
        <item m="1" x="2360"/>
        <item m="1" x="3040"/>
        <item m="1" x="4131"/>
        <item m="1" x="1515"/>
        <item m="1" x="798"/>
        <item m="1" x="7354"/>
        <item m="1" x="1792"/>
        <item m="1" x="1425"/>
        <item m="1" x="3848"/>
        <item m="1" x="6331"/>
        <item m="1" x="4199"/>
        <item m="1" x="6446"/>
        <item m="1" x="7574"/>
        <item m="1" x="2288"/>
        <item m="1" x="3967"/>
        <item m="1" x="1881"/>
        <item m="1" x="1437"/>
        <item m="1" x="3816"/>
        <item m="1" x="6827"/>
        <item m="1" x="2177"/>
        <item m="1" x="2255"/>
        <item m="1" x="679"/>
        <item m="1" x="7121"/>
        <item m="1" x="837"/>
        <item m="1" x="6073"/>
        <item m="1" x="5510"/>
        <item m="1" x="2467"/>
        <item m="1" x="4688"/>
        <item m="1" x="2921"/>
        <item m="1" x="309"/>
        <item m="1" x="5901"/>
        <item m="1" x="2678"/>
        <item m="1" x="4295"/>
        <item m="1" x="3364"/>
        <item m="1" x="3798"/>
        <item m="1" x="1204"/>
        <item m="1" x="2988"/>
        <item m="1" x="2773"/>
        <item m="1" x="7211"/>
        <item m="1" x="4311"/>
        <item m="1" x="5363"/>
        <item m="1" x="1111"/>
        <item m="1" x="2039"/>
        <item m="1" x="532"/>
        <item m="1" x="151"/>
        <item m="1" x="3785"/>
        <item m="1" x="4062"/>
        <item m="1" x="4908"/>
        <item m="1" x="1652"/>
        <item m="1" x="7071"/>
        <item m="1" x="216"/>
        <item m="1" x="2492"/>
        <item m="1" x="4449"/>
        <item m="1" x="7487"/>
        <item m="1" x="4079"/>
        <item m="1" x="3084"/>
        <item m="1" x="5777"/>
        <item m="1" x="843"/>
        <item m="1" x="1171"/>
        <item m="1" x="5047"/>
        <item m="1" x="5231"/>
        <item m="1" x="1213"/>
        <item m="1" x="5954"/>
        <item m="1" x="5556"/>
        <item m="1" x="7118"/>
        <item m="1" x="5771"/>
        <item m="1" x="1826"/>
        <item m="1" x="2698"/>
        <item m="1" x="5744"/>
        <item m="1" x="5730"/>
        <item m="1" x="5734"/>
        <item m="1" x="5066"/>
        <item m="1" x="2616"/>
        <item m="1" x="7170"/>
        <item m="1" x="1212"/>
        <item m="1" x="4521"/>
        <item m="1" x="4472"/>
        <item m="1" x="1636"/>
        <item m="1" x="3910"/>
        <item m="1" x="6616"/>
        <item m="1" x="848"/>
        <item m="1" x="2174"/>
        <item m="1" x="1814"/>
        <item m="1" x="3522"/>
        <item m="1" x="4048"/>
        <item m="1" x="2241"/>
        <item m="1" x="878"/>
        <item m="1" x="4503"/>
        <item m="1" x="5763"/>
        <item m="1" x="5786"/>
        <item m="1" x="6426"/>
        <item m="1" x="2422"/>
        <item m="1" x="2584"/>
        <item m="1" x="3677"/>
        <item m="1" x="3950"/>
        <item m="1" x="7887"/>
        <item m="1" x="4925"/>
        <item m="1" x="5146"/>
        <item m="1" x="6799"/>
        <item m="1" x="2133"/>
        <item m="1" x="1233"/>
        <item m="1" x="5183"/>
        <item m="1" x="3804"/>
        <item m="1" x="1141"/>
        <item m="1" x="4168"/>
        <item m="1" x="1780"/>
        <item m="1" x="2269"/>
        <item m="1" x="396"/>
        <item m="1" x="6283"/>
        <item m="1" x="7963"/>
        <item m="1" x="2809"/>
        <item m="1" x="426"/>
        <item m="1" x="3079"/>
        <item m="1" x="1878"/>
        <item m="1" x="596"/>
        <item m="1" x="5197"/>
        <item m="1" x="4535"/>
        <item m="1" x="7257"/>
        <item m="1" x="722"/>
        <item m="1" x="5367"/>
        <item m="1" x="5911"/>
        <item m="1" x="1879"/>
        <item m="1" x="7278"/>
        <item m="1" x="644"/>
        <item m="1" x="4842"/>
        <item m="1" x="375"/>
        <item m="1" x="5143"/>
        <item m="1" x="3317"/>
        <item m="1" x="2920"/>
        <item m="1" x="1601"/>
        <item m="1" x="4390"/>
        <item m="1" x="1802"/>
        <item m="1" x="7946"/>
        <item m="1" x="7959"/>
        <item m="1" x="7522"/>
        <item m="1" x="7094"/>
        <item m="1" x="1136"/>
        <item m="1" x="2800"/>
        <item m="1" x="6745"/>
        <item m="1" x="4151"/>
        <item m="1" x="2294"/>
        <item m="1" x="2259"/>
        <item m="1" x="527"/>
        <item m="1" x="1557"/>
        <item m="1" x="7787"/>
        <item m="1" x="7036"/>
        <item m="1" x="3730"/>
        <item m="1" x="3801"/>
        <item m="1" x="5430"/>
        <item m="1" x="4308"/>
        <item m="1" x="2909"/>
        <item m="1" x="3450"/>
        <item m="1" x="2606"/>
        <item m="1" x="3085"/>
        <item m="1" x="322"/>
        <item m="1" x="6201"/>
        <item m="1" x="2935"/>
        <item m="1" x="7268"/>
        <item m="1" x="3777"/>
        <item m="1" x="6264"/>
        <item m="1" x="5105"/>
        <item m="1" x="1066"/>
        <item m="1" x="3795"/>
        <item m="1" x="3847"/>
        <item m="1" x="3818"/>
        <item m="1" x="7303"/>
        <item m="1" x="7839"/>
        <item m="1" x="5261"/>
        <item m="1" x="3944"/>
        <item m="1" x="5772"/>
        <item m="1" x="5595"/>
        <item m="1" x="6001"/>
        <item m="1" x="5841"/>
        <item m="1" x="4476"/>
        <item m="1" x="3428"/>
        <item m="1" x="6447"/>
        <item m="1" x="3921"/>
        <item m="1" x="4949"/>
        <item m="1" x="6410"/>
        <item m="1" x="4597"/>
        <item m="1" x="5409"/>
        <item m="1" x="4748"/>
        <item m="1" x="6341"/>
        <item m="1" x="6000"/>
        <item m="1" x="3391"/>
        <item m="1" x="3099"/>
        <item m="1" x="7329"/>
        <item m="1" x="2956"/>
        <item m="1" x="1806"/>
        <item m="1" x="4783"/>
        <item m="1" x="2179"/>
        <item m="1" x="817"/>
        <item m="1" x="6225"/>
        <item m="1" x="7323"/>
        <item m="1" x="4077"/>
        <item m="1" x="77"/>
        <item m="1" x="5649"/>
        <item m="1" x="4223"/>
        <item m="1" x="4621"/>
        <item m="1" x="3688"/>
        <item m="1" x="4058"/>
        <item m="1" x="601"/>
        <item m="1" x="7829"/>
        <item m="1" x="5405"/>
        <item m="1" x="3640"/>
        <item m="1" x="4802"/>
        <item m="1" x="1216"/>
        <item m="1" x="7413"/>
        <item m="1" x="3442"/>
        <item m="1" x="5983"/>
        <item m="1" x="5133"/>
        <item m="1" x="275"/>
        <item m="1" x="4962"/>
        <item m="1" x="6118"/>
        <item m="1" x="497"/>
        <item m="1" x="463"/>
        <item m="1" x="4766"/>
        <item m="1" x="2676"/>
        <item m="1" x="4649"/>
        <item m="1" x="4564"/>
        <item m="1" x="6655"/>
        <item m="1" x="3289"/>
        <item m="1" x="7681"/>
        <item m="1" x="5627"/>
        <item m="1" x="2017"/>
        <item m="1" x="4751"/>
        <item m="1" x="3888"/>
        <item m="1" x="1105"/>
        <item m="1" x="435"/>
        <item m="1" x="4430"/>
        <item m="1" x="2464"/>
        <item m="1" x="3359"/>
        <item m="1" x="1774"/>
        <item m="1" x="3593"/>
        <item m="1" x="7139"/>
        <item m="1" x="6404"/>
        <item m="1" x="2300"/>
        <item m="1" x="4645"/>
        <item m="1" x="2254"/>
        <item m="1" x="1508"/>
        <item m="1" x="7407"/>
        <item m="1" x="803"/>
        <item m="1" x="3291"/>
        <item m="1" x="682"/>
        <item m="1" x="5873"/>
        <item m="1" x="5310"/>
        <item m="1" x="5572"/>
        <item m="1" x="3608"/>
        <item m="1" x="488"/>
        <item m="1" x="5999"/>
        <item m="1" x="297"/>
        <item m="1" x="7489"/>
        <item m="1" x="7199"/>
        <item m="1" x="4972"/>
        <item m="1" x="4922"/>
        <item m="1" x="6299"/>
        <item m="1" x="7724"/>
        <item m="1" x="6599"/>
        <item m="1" x="988"/>
        <item m="1" x="3907"/>
        <item m="1" x="642"/>
        <item m="1" x="3989"/>
        <item m="1" x="1107"/>
        <item m="1" x="2718"/>
        <item m="1" x="1324"/>
        <item m="1" x="5486"/>
        <item m="1" x="932"/>
        <item m="1" x="4202"/>
        <item m="1" x="7350"/>
        <item m="1" x="808"/>
        <item m="1" x="4442"/>
        <item m="1" x="7910"/>
        <item m="1" x="3316"/>
        <item m="1" x="3611"/>
        <item m="1" x="3423"/>
        <item m="1" x="5483"/>
        <item m="1" x="1339"/>
        <item m="1" x="4997"/>
        <item m="1" x="664"/>
        <item m="1" x="1053"/>
        <item m="1" x="3284"/>
        <item m="1" x="6895"/>
        <item m="1" x="3035"/>
        <item m="1" x="7873"/>
        <item m="1" x="705"/>
        <item m="1" x="3482"/>
        <item m="1" x="2138"/>
        <item m="1" x="5278"/>
        <item m="1" x="3213"/>
        <item m="1" x="1685"/>
        <item m="1" x="1606"/>
        <item m="1" x="7649"/>
        <item m="1" x="3344"/>
        <item m="1" x="370"/>
        <item m="1" x="1009"/>
        <item m="1" x="177"/>
        <item m="1" x="5804"/>
        <item m="1" x="1368"/>
        <item m="1" x="1759"/>
        <item m="1" x="204"/>
        <item m="1" x="473"/>
        <item m="1" x="7901"/>
        <item m="1" x="5610"/>
        <item m="1" x="3476"/>
        <item m="1" x="5078"/>
        <item m="1" x="940"/>
        <item m="1" x="5170"/>
        <item m="1" x="7665"/>
        <item m="1" x="2439"/>
        <item m="1" x="3069"/>
        <item m="1" x="7875"/>
        <item m="1" x="4259"/>
        <item m="1" x="4009"/>
        <item m="1" x="5978"/>
        <item m="1" x="2971"/>
        <item m="1" x="2462"/>
        <item m="1" x="3931"/>
        <item m="1" x="7090"/>
        <item m="1" x="1471"/>
        <item m="1" x="2680"/>
        <item m="1" x="631"/>
        <item m="1" x="3609"/>
        <item m="1" x="1429"/>
        <item m="1" x="4756"/>
        <item m="1" x="6669"/>
        <item m="1" x="1235"/>
        <item m="1" x="5827"/>
        <item m="1" x="7899"/>
        <item m="1" x="4015"/>
        <item m="1" x="1044"/>
        <item m="1" x="4489"/>
        <item m="1" x="6084"/>
        <item m="1" x="7738"/>
        <item m="1" x="3356"/>
        <item m="1" x="7668"/>
        <item m="1" x="2730"/>
        <item m="1" x="7862"/>
        <item m="1" x="82"/>
        <item m="1" x="850"/>
        <item m="1" x="6487"/>
        <item m="1" x="3093"/>
        <item m="1" x="92"/>
        <item m="1" x="915"/>
        <item m="1" x="4287"/>
        <item m="1" x="3584"/>
        <item m="1" x="2267"/>
        <item m="1" x="3602"/>
        <item m="1" x="5214"/>
        <item m="1" x="3770"/>
        <item m="1" x="1454"/>
        <item m="1" x="5519"/>
        <item m="1" x="4692"/>
        <item m="1" x="7978"/>
        <item m="1" x="581"/>
        <item m="1" x="6617"/>
        <item m="1" x="314"/>
        <item m="1" x="6973"/>
        <item m="1" x="2114"/>
        <item m="1" x="3842"/>
        <item m="1" x="2512"/>
        <item m="1" x="3339"/>
        <item m="1" x="7073"/>
        <item m="1" x="6642"/>
        <item m="1" x="630"/>
        <item m="1" x="6490"/>
        <item m="1" x="5242"/>
        <item m="1" x="777"/>
        <item m="1" x="5111"/>
        <item m="1" x="190"/>
        <item m="1" x="4835"/>
        <item m="1" x="1297"/>
        <item m="1" x="5472"/>
        <item m="1" x="5878"/>
        <item m="1" x="7644"/>
        <item m="1" x="5475"/>
        <item m="1" x="6651"/>
        <item m="1" x="2887"/>
        <item m="1" x="4118"/>
        <item m="1" x="6453"/>
        <item m="1" x="2710"/>
        <item m="1" x="824"/>
        <item m="1" x="1909"/>
        <item m="1" x="3285"/>
        <item m="1" x="2398"/>
        <item m="1" x="2289"/>
        <item m="1" x="7845"/>
        <item m="1" x="6190"/>
        <item m="1" x="2276"/>
        <item m="1" x="5944"/>
        <item m="1" x="4381"/>
        <item m="1" x="6601"/>
        <item m="1" x="1891"/>
        <item m="1" x="6303"/>
        <item m="1" x="1351"/>
        <item m="1" x="4607"/>
        <item m="1" x="6614"/>
        <item m="1" x="5414"/>
        <item m="1" x="6273"/>
        <item m="1" x="2877"/>
        <item m="1" x="4709"/>
        <item m="1" x="1640"/>
        <item m="1" x="6160"/>
        <item m="1" x="891"/>
        <item m="1" x="1719"/>
        <item m="1" x="1232"/>
        <item m="1" x="7190"/>
        <item m="1" x="5507"/>
        <item m="1" x="4453"/>
        <item m="1" x="3417"/>
        <item m="1" x="3507"/>
        <item m="1" x="7137"/>
        <item m="1" x="7337"/>
        <item m="1" x="3722"/>
        <item m="1" x="3796"/>
        <item m="1" x="5575"/>
        <item m="1" x="6868"/>
        <item m="1" x="7623"/>
        <item m="1" x="5573"/>
        <item m="1" x="7349"/>
        <item m="1" x="7066"/>
        <item m="1" x="2434"/>
        <item m="1" x="7690"/>
        <item m="1" x="1487"/>
        <item m="1" x="635"/>
        <item m="1" x="5490"/>
        <item m="1" x="2558"/>
        <item m="1" x="2559"/>
        <item m="1" x="1285"/>
        <item m="1" x="1260"/>
        <item m="1" x="230"/>
        <item m="1" x="7046"/>
        <item m="1" x="3651"/>
        <item m="1" x="405"/>
        <item m="1" x="4554"/>
        <item m="1" x="4396"/>
        <item m="1" x="1561"/>
        <item m="1" x="239"/>
        <item m="1" x="7707"/>
        <item m="1" x="5740"/>
        <item m="1" x="960"/>
        <item m="1" x="5408"/>
        <item m="1" x="2210"/>
        <item m="1" x="5635"/>
        <item m="1" x="4245"/>
        <item m="1" x="1666"/>
        <item m="1" x="4393"/>
        <item m="1" x="5688"/>
        <item m="1" x="3865"/>
        <item m="1" x="1370"/>
        <item m="1" x="4674"/>
        <item m="1" x="2430"/>
        <item m="1" x="1082"/>
        <item m="1" x="5154"/>
        <item m="1" x="364"/>
        <item m="1" x="4557"/>
        <item m="1" x="2829"/>
        <item m="1" x="1547"/>
        <item m="1" x="2381"/>
        <item m="1" x="3058"/>
        <item m="1" x="1388"/>
        <item m="1" x="6443"/>
        <item m="1" x="4358"/>
        <item m="1" x="5621"/>
        <item m="1" x="2703"/>
        <item m="1" x="1911"/>
        <item m="1" x="6673"/>
        <item m="1" x="903"/>
        <item m="1" x="800"/>
        <item m="1" x="5639"/>
        <item m="1" x="7924"/>
        <item m="1" x="3037"/>
        <item m="1" x="1083"/>
        <item m="1" x="5451"/>
        <item m="1" x="2159"/>
        <item m="1" x="7322"/>
        <item m="1" x="3067"/>
        <item m="1" x="1408"/>
        <item m="1" x="4630"/>
        <item m="1" x="5374"/>
        <item m="1" x="2415"/>
        <item m="1" x="221"/>
        <item m="1" x="2966"/>
        <item m="1" x="2802"/>
        <item m="1" x="1682"/>
        <item m="1" x="4113"/>
        <item m="1" x="6637"/>
        <item m="1" x="7386"/>
        <item m="1" x="2892"/>
        <item m="1" x="2200"/>
        <item m="1" x="4834"/>
        <item m="1" x="5059"/>
        <item m="1" x="5228"/>
        <item m="1" x="3017"/>
        <item m="1" x="6564"/>
        <item m="1" x="1024"/>
        <item m="1" x="950"/>
        <item m="1" x="4334"/>
        <item m="1" x="6035"/>
        <item m="1" x="1942"/>
        <item m="1" x="4755"/>
        <item m="1" x="1822"/>
        <item m="1" x="481"/>
        <item m="1" x="7136"/>
        <item m="1" x="726"/>
        <item m="1" x="3238"/>
        <item m="1" x="6855"/>
        <item m="1" x="5070"/>
        <item m="1" x="7572"/>
        <item m="1" x="7882"/>
        <item m="1" x="5773"/>
        <item m="1" x="1145"/>
        <item m="1" x="479"/>
        <item m="1" x="7739"/>
        <item m="1" x="996"/>
        <item m="1" x="3046"/>
        <item m="1" x="5121"/>
        <item m="1" x="3321"/>
        <item m="1" x="1326"/>
        <item m="1" x="4534"/>
        <item m="1" x="6585"/>
        <item m="1" x="2963"/>
        <item m="1" x="403"/>
        <item m="1" x="3400"/>
        <item m="1" x="2903"/>
        <item m="1" x="3845"/>
        <item m="1" x="3716"/>
        <item m="1" x="5970"/>
        <item m="1" x="2793"/>
        <item m="1" x="2429"/>
        <item m="1" x="6162"/>
        <item m="1" x="3629"/>
        <item m="1" x="6178"/>
        <item m="1" x="955"/>
        <item m="1" x="3092"/>
        <item m="1" x="2853"/>
        <item m="1" x="5701"/>
        <item m="1" x="2425"/>
        <item m="1" x="1827"/>
        <item m="1" x="6067"/>
        <item m="1" x="6768"/>
        <item m="1" x="5335"/>
        <item m="1" x="2713"/>
        <item m="1" x="4654"/>
        <item m="1" x="2256"/>
        <item m="1" x="5544"/>
        <item m="1" x="1479"/>
        <item m="1" x="3089"/>
        <item m="1" x="3036"/>
        <item m="1" x="6105"/>
        <item m="1" x="7381"/>
        <item m="1" x="896"/>
        <item m="1" x="1448"/>
        <item m="1" x="4558"/>
        <item m="1" x="7676"/>
        <item m="1" x="1548"/>
        <item m="1" x="3632"/>
        <item m="1" x="4619"/>
        <item m="1" x="137"/>
        <item m="1" x="7540"/>
        <item m="1" x="678"/>
        <item m="1" x="7815"/>
        <item m="1" x="7842"/>
        <item m="1" x="4950"/>
        <item m="1" x="1835"/>
        <item m="1" x="1760"/>
        <item m="1" x="6691"/>
        <item m="1" x="5951"/>
        <item m="1" x="5219"/>
        <item m="1" x="5930"/>
        <item m="1" x="6978"/>
        <item m="1" x="7898"/>
        <item m="1" x="1870"/>
        <item m="1" x="3030"/>
        <item m="1" x="2598"/>
        <item m="1" x="3142"/>
        <item m="1" x="1853"/>
        <item m="1" x="3413"/>
        <item m="1" x="2371"/>
        <item m="1" x="7949"/>
        <item m="1" x="3326"/>
        <item m="1" x="3435"/>
        <item m="1" x="4979"/>
        <item m="1" x="366"/>
        <item m="1" x="340"/>
        <item m="1" x="7186"/>
        <item m="1" x="2550"/>
        <item m="1" x="7657"/>
        <item m="1" x="5876"/>
        <item m="1" x="7099"/>
        <item m="1" x="3087"/>
        <item m="1" x="1576"/>
        <item m="1" x="5710"/>
        <item m="1" x="4466"/>
        <item m="1" x="2750"/>
        <item m="1" x="7702"/>
        <item m="1" x="4240"/>
        <item m="1" x="3786"/>
        <item m="1" x="3588"/>
        <item m="1" x="3580"/>
        <item m="1" x="3936"/>
        <item m="1" x="7584"/>
        <item m="1" x="2299"/>
        <item m="1" x="5746"/>
        <item m="1" x="3695"/>
        <item m="1" x="7799"/>
        <item m="1" x="4549"/>
        <item m="1" x="7485"/>
        <item m="1" x="2908"/>
        <item m="1" x="1862"/>
        <item m="1" x="2095"/>
        <item m="1" x="1947"/>
        <item m="1" x="5902"/>
        <item m="1" x="3513"/>
        <item m="1" x="7189"/>
        <item m="1" x="5257"/>
        <item m="1" x="2000"/>
        <item m="1" x="2760"/>
        <item m="1" x="5500"/>
        <item m="1" x="4463"/>
        <item m="1" x="7325"/>
        <item m="1" x="1713"/>
        <item m="1" x="4551"/>
        <item m="1" x="7814"/>
        <item m="1" x="6566"/>
        <item m="1" x="5217"/>
        <item m="1" x="7348"/>
        <item m="1" x="807"/>
        <item m="1" x="3229"/>
        <item m="1" x="2579"/>
        <item m="1" x="7084"/>
        <item m="1" x="2338"/>
        <item m="1" x="7810"/>
        <item m="1" x="4468"/>
        <item m="1" x="3138"/>
        <item m="1" x="3846"/>
        <item m="1" x="3571"/>
        <item m="1" x="7672"/>
        <item m="1" x="1723"/>
        <item m="1" x="2170"/>
        <item m="1" x="3698"/>
        <item m="1" x="7638"/>
        <item m="1" x="2301"/>
        <item m="1" x="1926"/>
        <item m="1" x="2102"/>
        <item m="1" x="7141"/>
        <item m="1" x="4587"/>
        <item m="1" x="4126"/>
        <item m="1" x="6553"/>
        <item m="1" x="6884"/>
        <item m="1" x="2645"/>
        <item m="1" x="2523"/>
        <item m="1" x="4299"/>
        <item m="1" x="6649"/>
        <item m="1" x="1709"/>
        <item m="1" x="5955"/>
        <item m="1" x="860"/>
        <item m="1" x="6544"/>
        <item m="1" x="7200"/>
        <item m="1" x="1849"/>
        <item m="1" x="2962"/>
        <item m="1" x="2427"/>
        <item m="1" x="3956"/>
        <item m="1" x="7950"/>
        <item m="1" x="3775"/>
        <item m="1" x="612"/>
        <item m="1" x="1315"/>
        <item m="1" x="820"/>
        <item m="1" x="6667"/>
        <item m="1" x="385"/>
        <item m="1" x="2386"/>
        <item m="1" x="6175"/>
        <item m="1" x="7399"/>
        <item m="1" x="3982"/>
        <item m="1" x="5505"/>
        <item m="1" x="4530"/>
        <item m="1" x="6560"/>
        <item m="1" x="2303"/>
        <item m="1" x="4346"/>
        <item m="1" x="5768"/>
        <item m="1" x="6119"/>
        <item m="1" x="3880"/>
        <item m="1" x="7640"/>
        <item m="1" x="3812"/>
        <item m="1" x="5666"/>
        <item m="1" x="6314"/>
        <item m="1" x="7916"/>
        <item m="1" x="2261"/>
        <item m="1" x="7754"/>
        <item m="1" x="195"/>
        <item m="1" x="6858"/>
        <item m="1" x="7897"/>
        <item m="1" x="2656"/>
        <item m="1" x="4768"/>
        <item m="1" x="4353"/>
        <item m="1" x="5416"/>
        <item m="1" x="6014"/>
        <item m="1" x="2286"/>
        <item m="1" x="3041"/>
        <item m="1" x="423"/>
        <item m="1" x="636"/>
        <item m="1" x="3840"/>
        <item m="1" x="7213"/>
        <item m="1" x="6514"/>
        <item m="1" x="168"/>
        <item m="1" x="4870"/>
        <item m="1" x="2163"/>
        <item m="1" x="6242"/>
        <item m="1" x="1668"/>
        <item m="1" x="3656"/>
        <item m="1" x="3001"/>
        <item m="1" x="6583"/>
        <item m="1" x="225"/>
        <item m="1" x="7434"/>
        <item m="1" x="3252"/>
        <item m="1" x="1954"/>
        <item m="1" x="6463"/>
        <item m="1" x="3415"/>
        <item m="1" x="1622"/>
        <item m="1" x="7701"/>
        <item m="1" x="3362"/>
        <item m="1" x="3131"/>
        <item m="1" x="5731"/>
        <item m="1" x="2312"/>
        <item m="1" x="6330"/>
        <item m="1" x="2042"/>
        <item m="1" x="3754"/>
        <item m="1" x="7125"/>
        <item m="1" x="4437"/>
        <item m="1" x="7432"/>
        <item m="1" x="4513"/>
        <item m="1" x="7047"/>
        <item m="1" x="7697"/>
        <item m="1" x="7296"/>
        <item m="1" x="792"/>
        <item m="1" x="2274"/>
        <item m="1" x="1176"/>
        <item m="1" x="4975"/>
        <item m="1" x="6912"/>
        <item m="1" x="6711"/>
        <item m="1" x="1152"/>
        <item m="1" x="4333"/>
        <item m="1" x="5402"/>
        <item m="1" x="4924"/>
        <item m="1" x="2201"/>
        <item m="1" x="5527"/>
        <item m="1" x="4337"/>
        <item m="1" x="7356"/>
        <item m="1" x="7038"/>
        <item m="1" x="3887"/>
        <item m="1" x="4627"/>
        <item m="1" x="1067"/>
        <item m="1" x="460"/>
        <item m="1" x="1513"/>
        <item m="1" x="2600"/>
        <item m="1" x="5275"/>
        <item m="1" x="6548"/>
        <item m="1" x="6699"/>
        <item m="1" x="899"/>
        <item m="1" x="1241"/>
        <item m="1" x="5377"/>
        <item m="1" x="5432"/>
        <item m="1" x="6034"/>
        <item m="1" x="2510"/>
        <item m="1" x="1672"/>
        <item m="1" x="1050"/>
        <item m="1" x="4215"/>
        <item m="1" x="5869"/>
        <item m="1" x="1413"/>
        <item m="1" x="1824"/>
        <item m="1" x="6690"/>
        <item m="1" x="292"/>
        <item m="1" x="7482"/>
        <item m="1" x="767"/>
        <item m="1" x="2438"/>
        <item m="1" x="88"/>
        <item m="1" x="7809"/>
        <item m="1" x="6807"/>
        <item m="1" x="1529"/>
        <item m="1" x="5712"/>
        <item m="1" x="5447"/>
        <item m="1" x="5051"/>
        <item m="1" x="5306"/>
        <item m="1" x="1880"/>
        <item m="1" x="4294"/>
        <item m="1" x="2784"/>
        <item m="1" x="760"/>
        <item m="1" x="7169"/>
        <item m="1" x="7426"/>
        <item m="1" x="6441"/>
        <item m="1" x="6134"/>
        <item m="1" x="369"/>
        <item m="1" x="4060"/>
        <item m="1" x="6416"/>
        <item m="1" x="5678"/>
        <item m="1" x="3454"/>
        <item m="1" x="5693"/>
        <item m="1" x="5165"/>
        <item m="1" x="6346"/>
        <item m="1" x="3568"/>
        <item m="1" x="3407"/>
        <item m="1" x="1119"/>
        <item m="1" x="3669"/>
        <item m="1" x="7514"/>
        <item m="1" x="2633"/>
        <item m="1" x="3778"/>
        <item m="1" x="4760"/>
        <item m="1" x="7673"/>
        <item m="1" x="2594"/>
        <item m="1" x="2353"/>
        <item m="1" x="7550"/>
        <item m="1" x="5057"/>
        <item m="1" x="6621"/>
        <item m="1" x="7582"/>
        <item m="1" x="6293"/>
        <item m="1" x="7714"/>
        <item m="1" x="3120"/>
        <item m="1" x="4184"/>
        <item m="1" x="2412"/>
        <item m="1" x="6518"/>
        <item m="1" x="3607"/>
        <item m="1" x="1097"/>
        <item m="1" x="1795"/>
        <item m="1" x="4049"/>
        <item m="1" x="5396"/>
        <item m="1" x="4846"/>
        <item m="1" x="7098"/>
        <item m="1" x="2234"/>
        <item m="1" x="4261"/>
        <item m="1" x="5676"/>
        <item m="1" x="593"/>
        <item m="1" x="554"/>
        <item m="1" x="4841"/>
        <item m="1" x="2911"/>
        <item m="1" x="5311"/>
        <item m="1" x="6916"/>
        <item m="1" x="2183"/>
        <item m="1" x="5775"/>
        <item m="1" x="4586"/>
        <item m="1" x="6192"/>
        <item m="1" x="7332"/>
        <item m="1" x="5319"/>
        <item m="1" x="6672"/>
        <item m="1" x="4576"/>
        <item m="1" x="5864"/>
        <item m="1" x="3945"/>
        <item m="1" x="2948"/>
        <item m="1" x="5611"/>
        <item m="1" x="6029"/>
        <item m="1" x="1357"/>
        <item m="1" x="7785"/>
        <item m="1" x="656"/>
        <item m="1" x="7826"/>
        <item m="1" x="6058"/>
        <item m="1" x="1800"/>
        <item m="1" x="3133"/>
        <item m="1" x="1801"/>
        <item m="1" x="3617"/>
        <item m="1" x="6159"/>
        <item m="1" x="2805"/>
        <item m="1" x="4579"/>
        <item m="1" x="4921"/>
        <item m="1" x="120"/>
        <item m="1" x="306"/>
        <item m="1" x="4055"/>
        <item m="1" x="4059"/>
        <item m="1" x="4164"/>
        <item m="1" x="4255"/>
        <item m="1" x="3884"/>
        <item m="1" x="2028"/>
        <item m="1" x="941"/>
        <item m="1" x="6360"/>
        <item m="1" x="7495"/>
        <item m="1" x="7734"/>
        <item m="1" x="1837"/>
        <item m="1" x="4504"/>
        <item m="1" x="3159"/>
        <item m="1" x="6168"/>
        <item m="1" x="3701"/>
        <item m="1" x="2099"/>
        <item m="1" x="2406"/>
        <item m="1" x="2298"/>
        <item m="1" x="2064"/>
        <item m="1" x="2142"/>
        <item m="1" x="1559"/>
        <item m="1" x="7984"/>
        <item m="1" x="7161"/>
        <item m="1" x="6996"/>
        <item m="1" x="6348"/>
        <item m="1" x="2675"/>
        <item m="1" x="2340"/>
        <item m="1" x="534"/>
        <item m="1" x="4147"/>
        <item m="1" x="7715"/>
        <item m="1" x="4700"/>
        <item m="1" x="2396"/>
        <item m="1" x="3421"/>
        <item m="1" x="3239"/>
        <item m="1" x="4672"/>
        <item m="1" x="2221"/>
        <item m="1" x="7026"/>
        <item m="1" x="3273"/>
        <item m="1" x="7037"/>
        <item m="1" x="4804"/>
        <item m="1" x="2385"/>
        <item m="1" x="741"/>
        <item m="1" x="1598"/>
        <item m="1" x="3449"/>
        <item m="1" x="3565"/>
        <item m="1" x="711"/>
        <item m="1" x="3856"/>
        <item m="1" x="273"/>
        <item m="1" x="1225"/>
        <item m="1" x="5555"/>
        <item m="1" x="6897"/>
        <item m="1" x="4304"/>
        <item m="1" x="5203"/>
        <item m="1" x="7313"/>
        <item m="1" x="154"/>
        <item m="1" x="1125"/>
        <item m="1" x="1538"/>
        <item m="1" x="6304"/>
        <item m="1" x="1462"/>
        <item m="1" x="2444"/>
        <item m="1" x="4877"/>
        <item m="1" x="5495"/>
        <item m="1" x="6953"/>
        <item m="1" x="5328"/>
        <item m="1" x="126"/>
        <item m="1" x="3387"/>
        <item m="1" x="5109"/>
        <item m="1" x="6139"/>
        <item m="1" x="5725"/>
        <item m="1" x="2672"/>
        <item m="1" x="7138"/>
        <item m="1" x="1469"/>
        <item m="1" x="7688"/>
        <item m="1" x="4522"/>
        <item m="1" x="4781"/>
        <item m="1" x="6808"/>
        <item m="1" x="7962"/>
        <item m="1" x="1607"/>
        <item m="1" x="1661"/>
        <item m="1" x="2844"/>
        <item m="1" x="1375"/>
        <item m="1" x="172"/>
        <item m="1" x="6436"/>
        <item m="1" x="2419"/>
        <item m="1" x="3765"/>
        <item m="1" x="610"/>
        <item m="1" x="1936"/>
        <item m="1" x="2336"/>
        <item m="1" x="4590"/>
        <item m="1" x="3223"/>
        <item m="1" x="1945"/>
        <item m="1" x="7387"/>
        <item m="1" x="2291"/>
        <item m="1" x="1962"/>
        <item m="1" x="1378"/>
        <item m="1" x="4373"/>
        <item m="1" x="3585"/>
        <item m="1" x="4038"/>
        <item m="1" x="6324"/>
        <item m="1" x="5032"/>
        <item m="1" x="7980"/>
        <item m="1" x="3504"/>
        <item m="1" x="2329"/>
        <item m="1" x="2622"/>
        <item m="1" x="5646"/>
        <item m="1" x="6124"/>
        <item m="1" x="6464"/>
        <item m="1" x="1737"/>
        <item m="1" x="964"/>
        <item m="1" x="4028"/>
        <item m="1" x="5526"/>
        <item m="1" x="573"/>
        <item m="1" x="1921"/>
        <item m="1" x="3706"/>
        <item m="1" x="7586"/>
        <item m="1" x="1922"/>
        <item m="1" x="4533"/>
        <item m="1" x="607"/>
        <item m="1" x="475"/>
        <item m="1" x="3894"/>
        <item m="1" x="6507"/>
        <item m="1" x="3372"/>
        <item m="1" x="6918"/>
        <item m="1" x="1127"/>
        <item m="1" x="4352"/>
        <item m="1" x="6496"/>
        <item m="1" x="4041"/>
        <item m="1" x="2782"/>
        <item m="1" x="7832"/>
        <item m="1" x="1080"/>
        <item m="1" x="1727"/>
        <item m="1" x="814"/>
        <item m="1" x="5548"/>
        <item m="1" x="6668"/>
        <item m="1" x="619"/>
        <item m="1" x="7671"/>
        <item m="1" x="1543"/>
        <item m="1" x="6452"/>
        <item m="1" x="6476"/>
        <item m="1" x="1032"/>
        <item m="1" x="288"/>
        <item m="1" x="1518"/>
        <item m="1" x="5645"/>
        <item m="1" x="139"/>
        <item m="1" x="3984"/>
        <item m="1" x="7338"/>
        <item m="1" x="1169"/>
        <item m="1" x="5765"/>
        <item m="1" x="4017"/>
        <item m="1" x="6054"/>
        <item m="1" x="5093"/>
        <item m="1" x="7846"/>
        <item m="1" x="549"/>
        <item m="1" x="3672"/>
        <item m="1" x="472"/>
        <item m="1" x="3298"/>
        <item m="1" x="6335"/>
        <item m="1" x="6088"/>
        <item m="1" x="6269"/>
        <item m="1" x="7732"/>
        <item m="1" x="3426"/>
        <item m="1" x="1536"/>
        <item m="1" x="1946"/>
        <item m="1" x="4663"/>
        <item m="1" x="1201"/>
        <item m="1" x="5909"/>
        <item m="1" x="5384"/>
        <item m="1" x="4523"/>
        <item m="1" x="2557"/>
        <item m="1" x="2964"/>
        <item m="1" x="7838"/>
        <item m="1" x="975"/>
        <item m="1" x="3351"/>
        <item m="1" x="4431"/>
        <item m="1" x="4785"/>
        <item m="1" x="6290"/>
        <item m="1" x="3363"/>
        <item m="1" x="2635"/>
        <item m="1" x="282"/>
        <item m="1" x="1328"/>
        <item m="1" x="7903"/>
        <item m="1" x="6979"/>
        <item m="1" x="7405"/>
        <item m="1" x="4836"/>
        <item m="1" x="2432"/>
        <item m="1" x="2362"/>
        <item m="1" x="5361"/>
        <item m="1" x="3992"/>
        <item m="1" x="6589"/>
        <item m="1" x="1776"/>
        <item m="1" x="2798"/>
        <item m="1" x="1091"/>
        <item m="1" x="3496"/>
        <item m="1" x="3444"/>
        <item m="1" x="3455"/>
        <item m="1" x="4792"/>
        <item m="1" x="6002"/>
        <item m="1" x="1729"/>
        <item m="1" x="6845"/>
        <item m="1" x="4929"/>
        <item m="1" x="2514"/>
        <item m="1" x="1964"/>
        <item m="1" x="3031"/>
        <item m="1" x="6660"/>
        <item m="1" x="4624"/>
        <item m="1" x="2562"/>
        <item m="1" x="6830"/>
        <item m="1" x="2078"/>
        <item m="1" x="1752"/>
        <item m="1" x="1563"/>
        <item m="1" x="7794"/>
        <item m="1" x="5209"/>
        <item m="1" x="6286"/>
        <item m="1" x="5459"/>
        <item m="1" x="1350"/>
        <item m="1" x="3783"/>
        <item m="1" x="4894"/>
        <item m="1" x="1123"/>
        <item m="1" x="501"/>
        <item m="1" x="6486"/>
        <item m="1" x="2590"/>
        <item m="1" x="2137"/>
        <item m="1" x="424"/>
        <item m="1" x="7927"/>
        <item m="1" x="1804"/>
        <item m="1" x="6032"/>
        <item m="1" x="227"/>
        <item m="1" x="6437"/>
        <item m="1" x="484"/>
        <item m="1" x="1520"/>
        <item m="1" x="397"/>
        <item m="1" x="5883"/>
        <item m="1" x="1316"/>
        <item m="1" x="1192"/>
        <item m="1" x="7630"/>
        <item m="1" x="7075"/>
        <item m="1" x="6765"/>
        <item m="1" x="4793"/>
        <item m="1" x="3806"/>
        <item m="1" x="416"/>
        <item m="1" x="1347"/>
        <item m="1" x="1122"/>
        <item m="1" x="4418"/>
        <item m="1" x="5343"/>
        <item m="1" x="6136"/>
        <item m="1" x="7275"/>
        <item m="1" x="6263"/>
        <item m="1" x="4745"/>
        <item m="1" x="1580"/>
        <item m="1" x="5342"/>
        <item m="1" x="7193"/>
        <item m="1" x="3227"/>
        <item m="1" x="5393"/>
        <item m="1" x="3952"/>
        <item m="1" x="5215"/>
        <item m="1" x="6824"/>
        <item m="1" x="2357"/>
        <item m="1" x="4901"/>
        <item m="1" x="3543"/>
        <item m="1" x="6019"/>
        <item m="1" x="4658"/>
        <item m="1" x="4054"/>
        <item m="1" x="6861"/>
        <item m="1" x="1354"/>
        <item m="1" x="1665"/>
        <item m="1" x="7951"/>
        <item m="1" x="6704"/>
        <item m="1" x="5809"/>
        <item m="1" x="7710"/>
        <item m="1" x="889"/>
        <item m="1" x="725"/>
        <item m="1" x="3974"/>
        <item m="1" x="1320"/>
        <item m="1" x="2549"/>
        <item m="1" x="6849"/>
        <item m="1" x="3926"/>
        <item m="1" x="2837"/>
        <item m="1" x="1968"/>
        <item m="1" x="3647"/>
        <item m="1" x="2997"/>
        <item m="1" x="2488"/>
        <item m="1" x="6135"/>
        <item m="1" x="335"/>
        <item m="1" x="1102"/>
        <item m="1" x="3711"/>
        <item m="1" x="6285"/>
        <item m="1" x="5937"/>
        <item m="1" x="3335"/>
        <item m="1" x="2612"/>
        <item m="1" x="592"/>
        <item m="1" x="857"/>
        <item m="1" x="3987"/>
        <item m="1" x="7692"/>
        <item m="1" x="402"/>
        <item m="1" x="3990"/>
        <item m="1" x="2709"/>
        <item m="1" x="1765"/>
        <item m="1" x="5932"/>
        <item m="1" x="5467"/>
        <item m="1" x="7288"/>
        <item m="1" x="233"/>
        <item m="1" x="4335"/>
        <item m="1" x="1809"/>
        <item m="1" x="2219"/>
        <item m="1" x="4797"/>
        <item m="1" x="1402"/>
        <item m="1" x="1887"/>
        <item m="1" x="5653"/>
        <item m="1" x="7436"/>
        <item m="1" x="3742"/>
        <item m="1" x="4278"/>
        <item m="1" x="6696"/>
        <item m="1" x="7760"/>
        <item m="1" x="3727"/>
        <item m="1" x="1850"/>
        <item m="1" x="414"/>
        <item m="1" x="1268"/>
        <item m="1" x="2545"/>
        <item m="1" x="2237"/>
        <item m="1" x="5452"/>
        <item m="1" x="7003"/>
        <item m="1" x="1139"/>
        <item m="1" x="7479"/>
        <item m="1" x="1265"/>
        <item m="1" x="6172"/>
        <item m="1" x="3078"/>
        <item m="1" x="4096"/>
        <item m="1" x="220"/>
        <item m="1" x="7615"/>
        <item m="1" x="5513"/>
        <item m="1" x="5888"/>
        <item m="1" x="2178"/>
        <item m="1" x="1570"/>
        <item m="1" x="982"/>
        <item m="1" x="5129"/>
        <item m="1" x="5021"/>
        <item m="1" x="7230"/>
        <item m="1" x="626"/>
        <item m="1" x="2801"/>
        <item m="1" x="2761"/>
        <item m="1" x="7682"/>
        <item m="1" x="6821"/>
        <item m="1" x="3829"/>
        <item m="1" x="3844"/>
        <item m="1" x="2107"/>
        <item m="1" x="1813"/>
        <item m="1" x="2907"/>
        <item m="1" x="5877"/>
        <item m="1" x="3220"/>
        <item m="1" x="6097"/>
        <item m="1" x="3708"/>
        <item m="1" x="6060"/>
        <item m="1" x="5752"/>
        <item m="1" x="111"/>
        <item m="1" x="6557"/>
        <item m="1" x="1856"/>
        <item m="1" x="5559"/>
        <item m="1" x="1504"/>
        <item m="1" x="5546"/>
        <item m="1" x="394"/>
        <item m="1" x="3212"/>
        <item m="1" x="1812"/>
        <item m="1" x="1994"/>
        <item m="1" x="5599"/>
        <item m="1" x="3348"/>
        <item m="1" x="7091"/>
        <item m="1" x="6281"/>
        <item m="1" x="3657"/>
        <item m="1" x="3927"/>
        <item m="1" x="5862"/>
        <item m="1" x="7122"/>
        <item m="1" x="508"/>
        <item m="1" x="6046"/>
        <item m="1" x="4456"/>
        <item m="1" x="2155"/>
        <item m="1" x="6181"/>
        <item m="1" x="3167"/>
        <item m="1" x="4132"/>
        <item m="1" x="4090"/>
        <item m="1" x="1534"/>
        <item m="1" x="1740"/>
        <item m="1" x="3345"/>
        <item m="1" x="6138"/>
        <item m="1" x="4030"/>
        <item m="1" x="4380"/>
        <item m="1" x="602"/>
        <item m="1" x="1957"/>
        <item m="1" x="3919"/>
        <item m="1" x="6059"/>
        <item m="1" x="7178"/>
        <item m="1" x="4918"/>
        <item m="1" x="4192"/>
        <item m="1" x="412"/>
        <item m="1" x="1764"/>
        <item m="1" x="6472"/>
        <item m="1" x="6801"/>
        <item m="1" x="6036"/>
        <item m="1" x="4562"/>
        <item m="1" x="3018"/>
        <item m="1" x="4821"/>
        <item m="1" x="175"/>
        <item m="1" x="3841"/>
        <item m="1" x="1077"/>
        <item m="1" x="7266"/>
        <item m="1" x="3878"/>
        <item m="1" x="5650"/>
        <item m="1" x="3168"/>
        <item m="1" x="1116"/>
        <item m="1" x="4000"/>
        <item m="1" x="4354"/>
        <item m="1" x="4089"/>
        <item m="1" x="4107"/>
        <item m="1" x="1659"/>
        <item m="1" x="3861"/>
        <item m="1" x="6697"/>
        <item m="1" x="6738"/>
        <item m="1" x="6847"/>
        <item m="1" x="5236"/>
        <item m="1" x="1149"/>
        <item m="1" x="5002"/>
        <item m="1" x="4488"/>
        <item m="1" x="6133"/>
        <item m="1" x="529"/>
        <item m="1" x="206"/>
        <item m="1" x="4885"/>
        <item m="1" x="2453"/>
        <item m="1" x="2634"/>
        <item m="1" x="2079"/>
        <item m="1" x="4637"/>
        <item m="1" x="5549"/>
        <item m="1" x="620"/>
        <item m="1" x="3105"/>
        <item m="1" x="1101"/>
        <item m="1" x="7027"/>
        <item m="1" x="5845"/>
        <item m="1" x="1935"/>
        <item m="1" x="6057"/>
        <item m="1" x="6587"/>
        <item m="1" x="1755"/>
        <item m="1" x="3586"/>
        <item m="1" x="7558"/>
        <item m="1" x="3055"/>
        <item m="1" x="4634"/>
        <item m="1" x="2965"/>
        <item m="1" x="2825"/>
        <item m="1" x="7524"/>
        <item m="1" x="6376"/>
        <item m="1" x="3424"/>
        <item m="1" x="2413"/>
        <item m="1" x="3026"/>
        <item m="1" x="4371"/>
        <item m="1" x="4601"/>
        <item m="1" x="7744"/>
        <item m="1" x="6183"/>
        <item m="1" x="4670"/>
        <item m="1" x="2636"/>
        <item m="1" x="1381"/>
        <item m="1" x="1660"/>
        <item m="1" x="2900"/>
        <item m="1" x="6810"/>
        <item m="1" x="264"/>
        <item m="1" x="6753"/>
        <item m="1" x="3574"/>
        <item m="1" x="6877"/>
        <item m="1" x="4912"/>
        <item m="1" x="2552"/>
        <item m="1" x="483"/>
        <item m="1" x="144"/>
        <item m="1" x="5931"/>
        <item m="1" x="1798"/>
        <item m="1" x="6245"/>
        <item m="1" x="5404"/>
        <item m="1" x="4398"/>
        <item m="1" x="308"/>
        <item m="1" x="5462"/>
        <item m="1" x="4839"/>
        <item m="1" x="5045"/>
        <item m="1" x="2008"/>
        <item m="1" x="5179"/>
        <item m="1" x="6936"/>
        <item m="1" x="2307"/>
        <item m="1" x="6193"/>
        <item m="1" x="4935"/>
        <item m="1" x="2573"/>
        <item m="1" x="7385"/>
        <item m="1" x="194"/>
        <item m="1" x="3487"/>
        <item m="1" x="4937"/>
        <item m="1" x="4094"/>
        <item m="1" x="1371"/>
        <item m="1" x="1414"/>
        <item m="1" x="2715"/>
        <item m="1" x="5101"/>
        <item m="1" x="2484"/>
        <item m="1" x="2888"/>
        <item m="1" x="3900"/>
        <item m="1" x="5760"/>
        <item m="1" x="2120"/>
        <item m="1" x="3918"/>
        <item m="1" x="7168"/>
        <item m="1" x="7772"/>
        <item m="1" x="7260"/>
        <item m="1" x="1096"/>
        <item m="1" x="969"/>
        <item m="1" x="4859"/>
        <item m="1" x="6495"/>
        <item m="1" x="1023"/>
        <item m="1" x="4351"/>
        <item m="1" x="5085"/>
        <item m="1" x="7884"/>
        <item m="1" x="7114"/>
        <item m="1" x="3955"/>
        <item m="1" x="4070"/>
        <item m="1" x="7958"/>
        <item m="1" x="2665"/>
        <item m="1" x="4072"/>
        <item m="1" x="6934"/>
        <item m="1" x="541"/>
        <item m="1" x="3528"/>
        <item m="1" x="1028"/>
        <item m="1" x="3986"/>
        <item m="1" x="7363"/>
        <item m="1" x="564"/>
        <item m="1" x="2666"/>
        <item m="1" x="5188"/>
        <item m="1" x="5924"/>
        <item m="1" x="5801"/>
        <item m="1" x="7103"/>
        <item m="1" x="2944"/>
        <item m="1" x="5132"/>
        <item m="1" x="4675"/>
        <item m="1" x="3905"/>
        <item m="1" x="149"/>
        <item m="1" x="7465"/>
        <item m="1" x="4111"/>
        <item m="1" x="3179"/>
        <item m="1" x="5431"/>
        <item m="1" x="1313"/>
        <item m="1" x="4767"/>
        <item m="1" x="2700"/>
        <item m="1" x="647"/>
        <item m="1" x="5106"/>
        <item m="1" x="4976"/>
        <item m="1" x="6813"/>
        <item m="1" x="1933"/>
        <item m="1" x="1675"/>
        <item m="1" x="6700"/>
        <item m="1" x="2897"/>
        <item m="1" x="7502"/>
        <item m="1" x="3207"/>
        <item m="1" x="1014"/>
        <item m="1" x="4207"/>
        <item m="1" x="2781"/>
        <item m="1" x="4482"/>
        <item m="1" x="3993"/>
        <item m="1" x="7679"/>
        <item m="1" x="3295"/>
        <item m="1" x="2122"/>
        <item m="1" x="5907"/>
        <item m="1" x="5886"/>
        <item m="1" x="7333"/>
        <item m="1" x="1989"/>
        <item m="1" x="3355"/>
        <item m="1" x="5689"/>
        <item m="1" x="3544"/>
        <item m="1" x="3185"/>
        <item m="1" x="827"/>
        <item m="1" x="6189"/>
        <item m="1" x="3456"/>
        <item m="1" x="1109"/>
        <item m="1" x="753"/>
        <item m="1" x="5537"/>
        <item m="1" x="2423"/>
        <item m="1" x="828"/>
        <item m="1" x="6498"/>
        <item m="1" x="1577"/>
        <item m="1" x="2857"/>
        <item m="1" x="7224"/>
        <item m="1" x="192"/>
        <item m="1" x="1439"/>
        <item m="1" x="3537"/>
        <item m="1" x="530"/>
        <item m="1" x="844"/>
        <item m="1" x="5503"/>
        <item m="1" x="2344"/>
        <item m="1" x="1623"/>
        <item m="1" x="6127"/>
        <item m="1" x="7401"/>
        <item m="1" x="3489"/>
        <item m="1" x="6121"/>
        <item m="1" x="1613"/>
        <item m="1" x="388"/>
        <item m="1" x="687"/>
        <item m="1" x="7284"/>
        <item m="1" x="3510"/>
        <item m="1" x="787"/>
        <item m="1" x="4694"/>
        <item m="1" x="3854"/>
        <item m="1" x="509"/>
        <item m="1" x="6640"/>
        <item m="1" x="2777"/>
        <item m="1" x="2818"/>
        <item m="1" x="5439"/>
        <item m="1" x="6252"/>
        <item m="1" x="6933"/>
        <item m="1" x="2591"/>
        <item m="1" x="6321"/>
        <item m="1" x="5011"/>
        <item m="1" x="6501"/>
        <item m="1" x="2144"/>
        <item m="1" x="5480"/>
        <item m="1" x="5747"/>
        <item m="1" x="7691"/>
        <item m="1" x="4762"/>
        <item m="1" x="5180"/>
        <item m="1" x="4039"/>
        <item m="1" x="4657"/>
        <item m="1" x="2834"/>
        <item m="1" x="5254"/>
        <item m="1" x="7157"/>
        <item m="1" x="1258"/>
        <item m="1" x="998"/>
        <item m="1" x="238"/>
        <item m="1" x="249"/>
        <item m="1" x="5323"/>
        <item m="1" x="1291"/>
        <item m="1" x="3147"/>
        <item m="1" x="3532"/>
        <item m="1" x="6846"/>
        <item m="1" x="187"/>
        <item m="1" x="4047"/>
        <item m="1" x="768"/>
        <item m="1" x="1060"/>
        <item m="1" x="7006"/>
        <item m="1" x="2123"/>
        <item m="1" x="6169"/>
        <item m="1" x="3644"/>
        <item m="1" x="6565"/>
        <item m="1" x="1784"/>
        <item m="1" x="7339"/>
        <item m="1" x="6254"/>
        <item m="1" x="1485"/>
        <item m="1" x="7388"/>
        <item m="1" x="3866"/>
        <item m="1" x="5798"/>
        <item m="1" x="4350"/>
        <item m="1" x="4625"/>
        <item m="1" x="2068"/>
        <item m="1" x="5953"/>
        <item m="1" x="2262"/>
        <item m="1" x="2337"/>
        <item m="1" x="4882"/>
        <item m="1" x="219"/>
        <item m="1" x="7235"/>
        <item m="1" x="1103"/>
        <item m="1" x="5022"/>
        <item m="1" x="4640"/>
        <item m="1" x="3743"/>
        <item m="1" x="199"/>
        <item m="1" x="1356"/>
        <item m="1" x="6783"/>
        <item m="1" x="7667"/>
        <item m="1" x="841"/>
        <item m="1" x="6279"/>
        <item m="1" x="3908"/>
        <item m="1" x="2293"/>
        <item m="1" x="4983"/>
        <item m="1" x="7758"/>
        <item m="1" x="3697"/>
        <item m="1" x="1924"/>
        <item m="1" x="685"/>
        <item m="1" x="4419"/>
        <item m="1" x="4725"/>
        <item m="1" x="7470"/>
        <item m="1" x="5828"/>
        <item m="1" x="5745"/>
        <item m="1" x="3409"/>
        <item m="1" x="1503"/>
        <item m="1" x="1805"/>
        <item m="1" x="5163"/>
        <item m="1" x="283"/>
        <item m="1" x="7353"/>
        <item m="1" x="2867"/>
        <item m="1" x="3561"/>
        <item m="1" x="1664"/>
        <item m="1" x="5010"/>
        <item m="1" x="520"/>
        <item m="1" x="3940"/>
        <item m="1" x="5884"/>
        <item m="1" x="4411"/>
        <item m="1" x="568"/>
        <item m="1" x="4632"/>
        <item m="1" x="91"/>
        <item m="1" x="289"/>
        <item m="1" x="2388"/>
        <item m="1" x="7626"/>
        <item m="1" x="1916"/>
        <item m="1" x="6499"/>
        <item m="1" x="3755"/>
        <item m="1" x="4432"/>
        <item m="1" x="1771"/>
        <item m="1" x="3535"/>
        <item m="1" x="2688"/>
        <item m="1" x="4115"/>
        <item m="1" x="1643"/>
        <item m="1" x="7144"/>
        <item m="1" x="4105"/>
        <item m="1" x="3788"/>
        <item m="1" x="2915"/>
        <item m="1" x="7530"/>
        <item m="1" x="6362"/>
        <item m="1" x="3263"/>
        <item m="1" x="6112"/>
        <item m="1" x="6224"/>
        <item m="1" x="452"/>
        <item m="1" x="4367"/>
        <item m="1" x="5727"/>
        <item m="1" x="6876"/>
        <item m="1" x="129"/>
        <item m="1" x="1390"/>
        <item m="1" x="1673"/>
        <item m="1" x="2507"/>
        <item m="1" x="6843"/>
        <item m="1" x="2975"/>
        <item m="1" x="2252"/>
        <item m="1" x="4425"/>
        <item m="1" x="2588"/>
        <item m="1" x="2491"/>
        <item m="1" x="5127"/>
        <item m="1" x="3418"/>
        <item m="1" x="3124"/>
        <item m="1" x="4099"/>
        <item m="1" x="3148"/>
        <item m="1" x="4213"/>
        <item m="1" x="3034"/>
        <item m="1" x="7165"/>
        <item m="1" x="6729"/>
        <item m="1" x="240"/>
        <item m="1" x="6549"/>
        <item m="1" x="1902"/>
        <item m="1" x="2324"/>
        <item m="1" x="5592"/>
        <item m="1" x="6357"/>
        <item m="1" x="2883"/>
        <item m="1" x="5004"/>
        <item m="1" x="1421"/>
        <item m="1" x="1363"/>
        <item m="1" x="4707"/>
        <item m="1" x="2056"/>
        <item m="1" x="6526"/>
        <item m="1" x="2568"/>
        <item m="1" x="6405"/>
        <item m="1" x="2354"/>
        <item m="1" x="1158"/>
        <item m="1" x="6182"/>
        <item m="1" x="3064"/>
        <item m="1" x="4930"/>
        <item m="1" x="3243"/>
        <item m="1" x="2726"/>
        <item m="1" x="287"/>
        <item m="1" x="5286"/>
        <item m="1" x="937"/>
        <item m="1" x="5137"/>
        <item m="1" x="2669"/>
        <item m="1" x="2098"/>
        <item m="1" x="701"/>
        <item m="1" x="1694"/>
        <item m="1" x="5823"/>
        <item m="1" x="4116"/>
        <item m="1" x="2764"/>
        <item m="1" x="1095"/>
        <item m="1" x="4175"/>
        <item m="1" x="2233"/>
        <item m="1" x="2596"/>
        <item m="1" x="3271"/>
        <item m="1" x="3551"/>
        <item m="1" x="3838"/>
        <item m="1" x="5577"/>
        <item m="1" x="3385"/>
        <item m="1" x="2813"/>
        <item m="1" x="3970"/>
        <item m="1" x="6145"/>
        <item m="1" x="169"/>
        <item m="1" x="7340"/>
        <item m="1" x="4951"/>
        <item m="1" x="5530"/>
        <item m="1" x="133"/>
        <item m="1" x="5097"/>
        <item m="1" x="2272"/>
        <item m="1" x="6484"/>
        <item m="1" x="430"/>
        <item m="1" x="1845"/>
        <item m="1" x="1373"/>
        <item m="1" x="2230"/>
        <item m="1" x="4905"/>
        <item m="1" x="5385"/>
        <item m="1" x="4280"/>
        <item m="1" x="6288"/>
        <item m="1" x="3610"/>
        <item m="1" x="7631"/>
        <item m="1" x="576"/>
        <item m="1" x="2188"/>
        <item m="1" x="2348"/>
        <item m="1" x="1775"/>
        <item m="1" x="2663"/>
        <item m="1" x="4563"/>
        <item m="1" x="2758"/>
        <item m="1" x="6938"/>
        <item m="1" x="2101"/>
        <item m="1" x="6185"/>
        <item m="1" x="4342"/>
        <item m="1" x="943"/>
        <item m="1" x="3005"/>
        <item m="1" x="1811"/>
        <item m="1" x="3057"/>
        <item m="1" x="559"/>
        <item m="1" x="428"/>
        <item m="1" x="7175"/>
        <item m="1" x="6818"/>
        <item m="1" x="2472"/>
        <item m="1" x="730"/>
        <item m="1" x="3692"/>
        <item m="1" x="658"/>
        <item m="1" x="834"/>
        <item m="1" x="6684"/>
        <item m="1" x="1846"/>
        <item m="1" x="2795"/>
        <item m="1" x="517"/>
        <item m="1" x="4274"/>
        <item m="1" x="1197"/>
        <item m="1" x="1971"/>
        <item m="1" x="4933"/>
        <item m="1" x="7583"/>
        <item m="1" x="5774"/>
        <item m="1" x="6003"/>
        <item m="1" x="2445"/>
        <item m="1" x="2410"/>
        <item m="1" x="213"/>
        <item m="1" x="5292"/>
        <item m="1" x="1917"/>
        <item m="1" x="7083"/>
        <item m="1" x="7796"/>
        <item m="1" x="5352"/>
        <item m="1" x="7326"/>
        <item m="1" x="4388"/>
        <item m="1" x="2372"/>
        <item m="1" x="5583"/>
        <item m="1" x="6078"/>
        <item m="1" x="4044"/>
        <item m="1" x="3234"/>
        <item m="1" x="4178"/>
        <item m="1" x="7757"/>
        <item m="1" x="6197"/>
        <item m="1" x="464"/>
        <item m="1" x="5394"/>
        <item m="1" x="3890"/>
        <item m="1" x="7613"/>
        <item m="1" x="1319"/>
        <item m="1" x="447"/>
        <item m="1" x="890"/>
        <item m="1" x="3978"/>
        <item m="1" x="4801"/>
        <item m="1" x="1000"/>
        <item m="1" x="7664"/>
        <item m="1" x="4733"/>
        <item m="1" x="4368"/>
        <item m="1" x="193"/>
        <item m="1" x="1843"/>
        <item m="1" x="6663"/>
        <item m="1" x="409"/>
        <item m="1" x="2277"/>
        <item m="1" x="7040"/>
        <item m="1" x="5347"/>
        <item m="1" x="3315"/>
        <item m="1" x="2657"/>
        <item m="1" x="6681"/>
        <item m="1" x="260"/>
        <item m="1" x="5959"/>
        <item m="1" x="949"/>
        <item m="1" x="2376"/>
        <item m="1" x="3266"/>
        <item m="1" x="1309"/>
        <item m="1" x="528"/>
        <item m="1" x="3979"/>
        <item m="1" x="6605"/>
        <item m="1" x="7410"/>
        <item m="1" x="2126"/>
        <item m="1" x="3550"/>
        <item m="1" x="3237"/>
        <item m="1" x="4093"/>
        <item m="1" x="7196"/>
        <item m="1" x="5407"/>
        <item m="1" x="6551"/>
        <item m="1" x="2424"/>
        <item m="1" x="7158"/>
        <item m="1" x="6787"/>
        <item m="1" x="7435"/>
        <item m="1" x="5185"/>
        <item m="1" x="3760"/>
        <item m="1" x="1275"/>
        <item m="1" x="4571"/>
        <item m="1" x="5080"/>
        <item m="1" x="453"/>
        <item m="1" x="781"/>
        <item m="1" x="629"/>
        <item m="1" x="7020"/>
        <item m="1" x="4005"/>
        <item m="1" x="4747"/>
        <item m="1" x="1844"/>
        <item m="1" x="2991"/>
        <item m="1" x="676"/>
        <item m="1" x="1301"/>
        <item m="1" x="2367"/>
        <item m="1" x="4932"/>
        <item m="1" x="5920"/>
        <item m="1" x="3519"/>
        <item m="1" x="3313"/>
        <item m="1" x="1731"/>
        <item m="1" x="766"/>
        <item m="1" x="4127"/>
        <item m="1" x="4622"/>
        <item m="1" x="2985"/>
        <item m="1" x="3597"/>
        <item m="1" x="6984"/>
        <item m="1" x="6537"/>
        <item m="1" x="7773"/>
        <item m="1" x="6906"/>
        <item m="1" x="7518"/>
        <item m="1" x="4779"/>
        <item m="1" x="3733"/>
        <item m="1" x="2108"/>
        <item m="1" x="2006"/>
        <item m="1" x="1769"/>
        <item m="1" x="5533"/>
        <item m="1" x="5713"/>
        <item m="1" x="522"/>
        <item m="1" x="1708"/>
        <item m="1" x="3823"/>
        <item m="1" x="1593"/>
        <item m="1" x="4421"/>
        <item m="1" x="4230"/>
        <item m="1" x="3538"/>
        <item m="1" x="5084"/>
        <item m="1" x="846"/>
        <item m="1" x="963"/>
        <item m="1" x="2884"/>
        <item m="1" x="4297"/>
        <item m="1" x="6308"/>
        <item m="1" x="1393"/>
        <item m="1" x="1072"/>
        <item m="1" x="6068"/>
        <item m="1" x="3960"/>
        <item m="1" x="3091"/>
        <item m="1" x="7391"/>
        <item m="1" x="4065"/>
        <item m="1" x="3274"/>
        <item m="1" x="632"/>
        <item m="1" x="5558"/>
        <item m="1" x="617"/>
        <item m="1" x="4647"/>
        <item m="1" x="1367"/>
        <item m="1" x="4703"/>
        <item m="1" x="1305"/>
        <item m="1" x="368"/>
        <item m="1" x="3517"/>
        <item m="1" x="3043"/>
        <item m="1" x="5582"/>
        <item m="1" x="5324"/>
        <item m="1" x="387"/>
        <item m="1" x="7874"/>
        <item m="1" x="6959"/>
        <item m="1" x="3673"/>
        <item m="1" x="1342"/>
        <item m="1" x="1537"/>
        <item m="1" x="562"/>
        <item m="1" x="6554"/>
        <item m="1" x="2509"/>
        <item m="1" x="7208"/>
        <item m="1" x="5904"/>
        <item m="1" x="5329"/>
        <item m="1" x="269"/>
        <item m="1" x="2807"/>
        <item m="1" x="7283"/>
        <item m="1" x="3349"/>
        <item m="1" x="7247"/>
        <item m="1" x="3851"/>
        <item m="1" x="477"/>
        <item m="1" x="7967"/>
        <item m="1" x="888"/>
        <item m="1" x="7252"/>
        <item m="1" x="6859"/>
        <item m="1" x="7906"/>
        <item m="1" x="4866"/>
        <item m="1" x="6570"/>
        <item m="1" x="684"/>
        <item m="1" x="1496"/>
        <item m="1" x="1562"/>
        <item m="1" x="2757"/>
        <item m="1" x="2668"/>
        <item m="1" x="5568"/>
        <item m="1" x="4241"/>
        <item m="1" x="1208"/>
        <item m="1" x="7833"/>
        <item m="1" x="6751"/>
        <item m="1" x="1048"/>
        <item m="1" x="1908"/>
        <item m="1" x="3529"/>
        <item m="1" x="706"/>
        <item m="1" x="5670"/>
        <item m="1" x="7258"/>
        <item m="1" x="4865"/>
        <item m="1" x="5846"/>
        <item m="1" x="6039"/>
        <item m="1" x="6579"/>
        <item m="1" x="6871"/>
        <item m="1" x="1335"/>
        <item m="1" x="4138"/>
        <item m="1" x="3849"/>
        <item m="1" x="127"/>
        <item m="1" x="4516"/>
        <item m="1" x="1564"/>
        <item m="1" x="7469"/>
        <item m="1" x="5006"/>
        <item m="1" x="2005"/>
        <item m="1" x="3961"/>
        <item m="1" x="6596"/>
        <item m="1" x="7872"/>
        <item m="1" x="6239"/>
        <item m="1" x="4556"/>
        <item m="1" x="6957"/>
        <item m="1" x="7700"/>
        <item m="1" x="1631"/>
        <item m="1" x="7905"/>
        <item m="1" x="1215"/>
        <item m="1" x="6924"/>
        <item m="1" x="2149"/>
        <item m="1" x="4795"/>
        <item m="1" x="4445"/>
        <item m="1" x="1132"/>
        <item m="1" x="5055"/>
        <item m="1" x="6715"/>
        <item m="1" x="3525"/>
        <item m="1" x="6597"/>
        <item m="1" x="5683"/>
        <item m="1" x="1639"/>
        <item m="1" x="422"/>
        <item m="1" x="5122"/>
        <item m="1" x="1943"/>
        <item m="1" x="6764"/>
        <item m="1" x="4325"/>
        <item m="1" x="2471"/>
        <item m="1" x="3560"/>
        <item m="1" x="4614"/>
        <item m="1" x="4538"/>
        <item m="1" x="1541"/>
        <item m="1" x="1923"/>
        <item m="1" x="3254"/>
        <item m="1" x="2531"/>
        <item m="1" x="5717"/>
        <item m="1" x="7851"/>
        <item m="1" x="5566"/>
        <item m="1" x="5428"/>
        <item m="1" x="4772"/>
        <item m="1" x="2060"/>
        <item m="1" x="1075"/>
        <item m="1" x="1118"/>
        <item m="1" x="661"/>
        <item m="1" x="4900"/>
        <item m="1" x="6907"/>
        <item m="1" x="618"/>
        <item m="1" x="2479"/>
        <item m="1" x="4899"/>
        <item m="1" x="7957"/>
        <item m="1" x="3293"/>
        <item m="1" x="7551"/>
        <item m="1" x="7539"/>
        <item m="1" x="6525"/>
        <item m="1" x="5603"/>
        <item m="1" x="6491"/>
        <item m="1" x="2864"/>
        <item m="1" x="6571"/>
        <item m="1" x="3799"/>
        <item m="1" x="2926"/>
        <item m="1" x="3378"/>
        <item m="1" x="2061"/>
        <item m="1" x="2326"/>
        <item m="1" x="3928"/>
        <item m="1" x="4344"/>
        <item m="1" x="5912"/>
        <item m="1" x="6351"/>
        <item m="1" x="6904"/>
        <item m="1" x="5380"/>
        <item m="1" x="4309"/>
        <item m="1" x="4638"/>
        <item m="1" x="994"/>
        <item m="1" x="5144"/>
        <item m="1" x="1744"/>
        <item m="1" x="1701"/>
        <item m="1" x="4316"/>
        <item m="1" x="6025"/>
        <item m="1" x="7445"/>
        <item m="1" x="4845"/>
        <item m="1" x="3108"/>
        <item m="1" x="3582"/>
        <item m="1" x="7812"/>
        <item m="1" x="3508"/>
        <item m="1" x="6873"/>
        <item m="1" x="623"/>
        <item m="1" x="6505"/>
        <item m="1" x="1255"/>
        <item m="1" x="3137"/>
        <item m="1" x="148"/>
        <item m="1" x="2153"/>
        <item m="1" x="4514"/>
        <item m="1" x="970"/>
        <item m="1" x="524"/>
        <item m="1" x="3895"/>
        <item m="1" x="6397"/>
        <item m="1" x="4487"/>
        <item m="1" x="6917"/>
        <item m="1" x="4296"/>
        <item m="1" x="3157"/>
        <item m="1" x="1581"/>
        <item m="1" x="4826"/>
        <item m="1" x="5964"/>
        <item m="1" x="7693"/>
        <item m="1" x="3790"/>
        <item m="1" x="3991"/>
        <item m="1" x="6958"/>
        <item m="1" x="2918"/>
        <item m="1" x="1189"/>
        <item m="1" x="121"/>
        <item m="1" x="2649"/>
        <item m="1" x="2827"/>
        <item m="1" x="4328"/>
        <item m="1" x="255"/>
        <item m="1" x="7493"/>
        <item m="1" x="6900"/>
        <item m="1" x="4934"/>
        <item m="1" x="6778"/>
        <item m="1" x="1591"/>
        <item m="1" x="2871"/>
        <item m="1" x="5326"/>
        <item m="1" x="4248"/>
        <item m="1" x="2742"/>
        <item m="1" x="4159"/>
        <item m="1" x="7310"/>
        <item m="1" x="5457"/>
        <item m="1" x="6590"/>
        <item m="1" x="5440"/>
        <item m="1" x="1628"/>
        <item m="1" x="3383"/>
        <item m="1" x="5455"/>
        <item m="1" x="5986"/>
        <item m="1" x="2363"/>
        <item m="1" x="7661"/>
        <item m="1" x="4875"/>
        <item m="1" x="6373"/>
        <item m="1" x="2561"/>
        <item m="1" x="5692"/>
        <item m="1" x="3484"/>
        <item m="1" x="3475"/>
        <item m="1" x="1427"/>
        <item m="1" x="6685"/>
        <item m="1" x="399"/>
        <item m="1" x="5152"/>
        <item m="1" x="7857"/>
        <item m="1" x="4794"/>
        <item m="1" x="5092"/>
        <item m="1" x="6857"/>
        <item m="1" x="1443"/>
        <item m="1" x="291"/>
        <item m="1" x="3130"/>
        <item m="1" x="5594"/>
        <item m="1" x="5476"/>
        <item m="1" x="6561"/>
        <item m="1" x="2238"/>
        <item m="1" x="4097"/>
        <item m="1" x="5259"/>
        <item m="1" x="7238"/>
        <item m="1" x="5922"/>
        <item m="1" x="2134"/>
        <item m="1" x="7935"/>
        <item m="1" x="5880"/>
        <item m="1" x="3968"/>
        <item m="1" x="5633"/>
        <item m="1" x="6114"/>
        <item m="1" x="5139"/>
        <item m="1" x="4481"/>
        <item m="1" x="4699"/>
        <item m="1" x="5761"/>
        <item m="1" x="3023"/>
        <item m="1" x="7837"/>
        <item m="1" x="3162"/>
        <item m="1" x="3135"/>
        <item m="1" x="7422"/>
        <item m="1" x="5616"/>
        <item m="1" x="3753"/>
        <item m="1" x="2065"/>
        <item m="1" x="4806"/>
        <item m="1" x="2706"/>
        <item m="1" x="7049"/>
        <item m="1" x="7345"/>
        <item m="1" x="236"/>
        <item m="1" x="319"/>
        <item m="1" x="1396"/>
        <item m="1" x="1207"/>
        <item m="1" x="6329"/>
        <item m="1" x="4217"/>
        <item m="1" x="3530"/>
        <item m="1" x="3953"/>
        <item m="1" x="4110"/>
        <item m="1" x="2020"/>
        <item m="1" x="6784"/>
        <item m="1" x="6575"/>
        <item m="1" x="7035"/>
        <item m="1" x="487"/>
        <item m="1" x="246"/>
        <item m="1" x="2335"/>
        <item m="1" x="7698"/>
        <item m="1" x="3328"/>
        <item m="1" x="6910"/>
        <item m="1" x="1492"/>
        <item m="1" x="3630"/>
        <item m="1" x="222"/>
        <item m="1" x="5502"/>
        <item m="1" x="3885"/>
        <item m="1" x="1041"/>
        <item m="1" x="3438"/>
        <item m="1" x="1794"/>
        <item m="1" x="1642"/>
        <item m="1" x="4032"/>
        <item m="1" x="7140"/>
        <item m="1" x="614"/>
        <item m="1" x="6369"/>
        <item m="1" x="1056"/>
        <item m="1" x="5493"/>
        <item m="1" x="6703"/>
        <item m="1" x="5933"/>
        <item m="1" x="3241"/>
        <item m="1" x="2583"/>
        <item m="1" x="788"/>
        <item m="1" x="4464"/>
        <item m="1" x="7867"/>
        <item m="1" x="538"/>
        <item m="1" x="2580"/>
        <item m="1" x="7198"/>
        <item m="1" x="4515"/>
        <item m="1" x="2384"/>
        <item m="1" x="5075"/>
        <item m="1" x="7498"/>
        <item m="1" x="736"/>
        <item m="1" x="7859"/>
        <item m="1" x="7143"/>
        <item m="1" x="5644"/>
        <item m="1" x="2705"/>
        <item m="1" x="2205"/>
        <item m="1" x="5703"/>
        <item m="1" x="3820"/>
        <item m="1" x="2124"/>
        <item m="1" x="1560"/>
        <item m="1" x="4903"/>
        <item m="1" x="6927"/>
        <item m="1" x="5090"/>
        <item m="1" x="7420"/>
        <item m="1" x="7529"/>
        <item m="1" x="4704"/>
        <item m="1" x="1932"/>
        <item m="1" x="3639"/>
        <item m="1" x="4273"/>
        <item m="1" x="1457"/>
        <item m="1" x="4321"/>
        <item m="1" x="4696"/>
        <item m="1" x="7577"/>
        <item m="1" x="2820"/>
        <item m="1" x="2111"/>
        <item m="1" x="2893"/>
        <item m="1" x="7570"/>
        <item m="1" x="6485"/>
        <item m="1" x="3048"/>
        <item m="1" x="2022"/>
        <item m="1" x="5609"/>
        <item m="1" x="1401"/>
        <item m="1" x="4228"/>
        <item m="1" x="5756"/>
        <item m="1" x="284"/>
        <item m="1" x="3360"/>
        <item m="1" x="513"/>
        <item m="1" x="3401"/>
        <item m="1" x="584"/>
        <item m="1" x="2151"/>
        <item m="1" x="1243"/>
        <item m="1" x="3674"/>
        <item m="1" x="5181"/>
        <item m="1" x="7370"/>
        <item m="1" x="3665"/>
        <item m="1" x="2461"/>
        <item m="1" x="5224"/>
        <item m="1" x="147"/>
        <item m="1" x="7669"/>
        <item m="1" x="4671"/>
        <item m="1" x="6372"/>
        <item m="1" x="4067"/>
        <item m="1" x="2821"/>
        <item m="1" x="7000"/>
        <item m="1" x="7712"/>
        <item m="1" x="7019"/>
        <item m="1" x="2173"/>
        <item m="1" x="7704"/>
        <item m="1" x="704"/>
        <item m="1" x="5708"/>
        <item m="1" x="7706"/>
        <item m="1" x="2321"/>
        <item m="1" x="4886"/>
        <item m="1" x="595"/>
        <item m="1" x="350"/>
        <item m="1" x="3343"/>
        <item m="1" x="3570"/>
        <item m="1" x="5387"/>
        <item m="1" x="4961"/>
        <item m="1" x="742"/>
        <item m="1" x="1650"/>
        <item m="1" x="6013"/>
        <item m="1" x="867"/>
        <item m="1" x="4805"/>
        <item m="1" x="2146"/>
        <item m="1" x="338"/>
        <item m="1" x="5223"/>
        <item m="1" x="733"/>
        <item m="1" x="4266"/>
        <item m="1" x="859"/>
        <item m="1" x="5102"/>
        <item m="1" x="6723"/>
        <item m="1" x="7427"/>
        <item m="1" x="1450"/>
        <item m="1" x="7234"/>
        <item m="1" x="214"/>
        <item m="1" x="4742"/>
        <item m="1" x="7242"/>
        <item m="1" x="2196"/>
        <item m="1" x="7215"/>
        <item m="1" x="2356"/>
        <item m="1" x="5971"/>
        <item m="1" x="1430"/>
        <item m="1" x="478"/>
        <item m="1" x="1361"/>
        <item m="1" x="2213"/>
        <item m="1" x="3776"/>
        <item m="1" x="652"/>
        <item m="1" x="6545"/>
        <item m="1" x="7220"/>
        <item m="1" x="3769"/>
        <item m="1" x="6775"/>
        <item m="1" x="1785"/>
        <item m="1" x="5484"/>
        <item m="1" x="5782"/>
        <item m="1" x="1912"/>
        <item m="1" x="5604"/>
        <item m="1" x="5425"/>
        <item m="1" x="7955"/>
        <item m="1" x="1143"/>
        <item m="1" x="870"/>
        <item m="1" x="1975"/>
        <item m="1" x="3819"/>
        <item m="1" x="2693"/>
        <item m="1" x="6483"/>
        <item m="1" x="362"/>
        <item m="1" x="4884"/>
        <item m="1" x="5942"/>
        <item m="1" x="6328"/>
        <item m="1" x="5148"/>
        <item m="1" x="2754"/>
        <item m="1" x="2751"/>
        <item m="1" x="2506"/>
        <item m="1" x="2521"/>
        <item m="1" x="4155"/>
        <item m="1" x="7022"/>
        <item m="1" x="1112"/>
        <item m="1" x="162"/>
        <item m="1" x="5176"/>
        <item m="1" x="78"/>
        <item m="1" x="2823"/>
        <item m="1" x="1979"/>
        <item m="1" x="359"/>
        <item m="1" x="1885"/>
        <item m="1" x="7440"/>
        <item m="1" x="250"/>
        <item m="1" x="6296"/>
        <item m="1" x="1336"/>
        <item m="1" x="441"/>
        <item m="1" x="6128"/>
        <item m="1" x="6607"/>
        <item m="1" x="4160"/>
        <item m="1" x="3703"/>
        <item m="1" x="7554"/>
        <item m="1" x="7244"/>
        <item m="1" x="2938"/>
        <item m="1" x="7761"/>
        <item m="1" x="5276"/>
        <item m="1" x="217"/>
        <item m="1" x="4237"/>
        <item m="1" x="1117"/>
        <item m="1" x="1196"/>
        <item m="1" x="2626"/>
        <item m="1" x="6952"/>
        <item m="1" x="7513"/>
        <item m="1" x="6412"/>
        <item m="1" x="4844"/>
        <item m="1" x="5491"/>
        <item m="1" x="320"/>
        <item m="1" x="7028"/>
        <item m="1" x="2741"/>
        <item m="1" x="747"/>
        <item m="1" x="3382"/>
        <item m="1" x="2010"/>
        <item m="1" x="3440"/>
        <item m="1" x="373"/>
        <item m="1" x="6477"/>
        <item m="1" x="5816"/>
        <item m="1" x="353"/>
        <item m="1" x="4726"/>
        <item m="1" x="1983"/>
        <item m="1" x="4191"/>
        <item m="1" x="2932"/>
        <item m="1" x="7590"/>
        <item m="1" x="2934"/>
        <item m="1" x="886"/>
        <item m="1" x="398"/>
        <item m="1" x="2998"/>
        <item m="1" x="790"/>
        <item m="1" x="6730"/>
        <item m="1" x="7497"/>
        <item m="1" x="545"/>
        <item m="1" x="6069"/>
        <item m="1" x="7227"/>
        <item m="1" x="3393"/>
        <item m="1" x="410"/>
        <item m="1" x="5400"/>
        <item m="1" x="6144"/>
        <item m="1" x="7197"/>
        <item m="1" x="7818"/>
        <item m="1" x="4715"/>
        <item m="1" x="1767"/>
        <item m="1" x="2077"/>
        <item m="1" x="196"/>
        <item m="1" x="2832"/>
        <item m="1" x="3505"/>
        <item m="1" x="3564"/>
        <item m="1" x="2431"/>
        <item m="1" x="6683"/>
        <item m="1" x="1409"/>
        <item m="1" x="6502"/>
        <item m="1" x="4098"/>
        <item m="1" x="4572"/>
        <item m="1" x="6399"/>
        <item m="1" x="2954"/>
        <item m="1" x="1530"/>
        <item m="1" x="6863"/>
        <item m="1" x="5532"/>
        <item m="1" x="5590"/>
        <item m="1" x="6306"/>
        <item m="1" x="4469"/>
        <item m="1" x="2009"/>
        <item m="1" x="5157"/>
        <item m="1" x="641"/>
        <item m="1" x="3081"/>
        <item m="1" x="2085"/>
        <item m="1" x="3164"/>
        <item m="1" x="5962"/>
        <item m="1" x="3891"/>
        <item m="1" x="7018"/>
        <item m="1" x="5461"/>
        <item m="1" x="7634"/>
        <item m="1" x="3161"/>
        <item m="1" x="462"/>
        <item m="1" x="6098"/>
        <item m="1" x="7940"/>
        <item m="1" x="3341"/>
        <item m="1" x="312"/>
        <item m="1" x="2109"/>
        <item m="1" x="6208"/>
        <item m="1" x="2359"/>
        <item m="1" x="5413"/>
        <item m="1" x="887"/>
        <item m="1" x="6983"/>
        <item m="1" x="4603"/>
        <item m="1" x="2919"/>
        <item m="1" x="2539"/>
        <item m="1" x="7783"/>
        <item m="1" x="2555"/>
        <item m="1" x="1121"/>
        <item m="1" x="7580"/>
        <item m="1" x="7917"/>
        <item m="1" x="6092"/>
        <item m="1" x="3772"/>
        <item m="1" x="215"/>
        <item m="1" x="1250"/>
        <item m="1" x="6282"/>
        <item m="1" x="4701"/>
        <item m="1" x="4075"/>
        <item m="1" x="6051"/>
        <item m="1" x="5661"/>
        <item m="1" x="7240"/>
        <item m="1" x="3732"/>
        <item m="1" x="743"/>
        <item m="1" x="3369"/>
        <item m="1" x="4423"/>
        <item m="1" x="171"/>
        <item m="1" x="2257"/>
        <item m="1" x="4068"/>
        <item m="1" x="6951"/>
        <item m="1" x="3917"/>
        <item m="1" x="4616"/>
        <item m="1" x="7438"/>
        <item m="1" x="4740"/>
        <item m="1" x="7869"/>
        <item m="1" x="6012"/>
        <item m="1" x="1054"/>
        <item m="1" x="2373"/>
        <item m="1" x="7311"/>
        <item m="1" x="5913"/>
        <item m="1" x="5528"/>
        <item m="1" x="3761"/>
        <item m="1" x="6989"/>
        <item m="1" x="4277"/>
        <item m="1" x="5673"/>
        <item m="1" x="7331"/>
        <item m="1" x="6613"/>
        <item m="1" x="6759"/>
        <item m="1" x="3412"/>
        <item m="1" x="6567"/>
        <item m="1" x="4730"/>
        <item m="1" x="203"/>
        <item m="1" x="2433"/>
        <item m="1" x="2861"/>
        <item m="1" x="835"/>
        <item m="1" x="2687"/>
        <item m="1" x="7618"/>
        <item m="1" x="6113"/>
        <item m="1" x="1751"/>
        <item m="1" x="1609"/>
        <item m="1" x="2349"/>
        <item m="1" x="3746"/>
        <item m="1" x="567"/>
        <item m="1" x="5450"/>
        <item m="1" x="727"/>
        <item m="1" x="6542"/>
        <item m="1" x="6216"/>
        <item m="1" x="4414"/>
        <item m="1" x="5656"/>
        <item m="1" x="6701"/>
        <item m="1" x="4474"/>
        <item m="1" x="7504"/>
        <item m="1" x="5613"/>
        <item m="1" x="3559"/>
        <item m="1" x="5023"/>
        <item m="1" x="6603"/>
        <item m="1" x="6194"/>
        <item m="1" x="5205"/>
        <item m="1" x="5449"/>
        <item m="1" x="146"/>
        <item m="1" x="6956"/>
        <item m="1" x="7925"/>
        <item m="1" x="5208"/>
        <item m="1" x="6385"/>
        <item m="1" x="1533"/>
        <item m="1" x="7105"/>
        <item m="1" x="79"/>
        <item m="1" x="6356"/>
        <item m="1" x="1602"/>
        <item m="1" x="2239"/>
        <item m="1" x="6740"/>
        <item m="1" x="5697"/>
        <item m="1" x="7932"/>
        <item m="1" x="6710"/>
        <item m="1" x="1556"/>
        <item m="1" x="6241"/>
        <item m="1" x="2499"/>
        <item m="1" x="4693"/>
        <item m="1" x="5389"/>
        <item m="1" x="4977"/>
        <item m="1" x="6217"/>
        <item m="1" x="1311"/>
        <item m="1" x="1937"/>
        <item m="1" x="7559"/>
        <item m="1" x="5721"/>
        <item m="1" x="7850"/>
        <item m="1" x="3021"/>
        <item m="1" x="4803"/>
        <item m="1" x="495"/>
        <item m="1" x="3859"/>
        <item m="1" x="4852"/>
        <item m="1" x="5193"/>
        <item m="1" x="3290"/>
        <item m="1" x="5681"/>
        <item m="1" x="526"/>
        <item m="1" x="7824"/>
        <item m="1" x="5626"/>
        <item m="1" x="1384"/>
        <item m="1" x="1494"/>
        <item m="1" x="1799"/>
        <item m="1" x="1386"/>
        <item m="1" x="5818"/>
        <item m="1" x="2766"/>
        <item m="1" x="4078"/>
        <item m="1" x="114"/>
        <item m="1" x="4406"/>
        <item m="1" x="978"/>
        <item m="1" x="7543"/>
        <item m="1" x="1128"/>
        <item m="1" x="4188"/>
        <item m="1" x="6981"/>
        <item m="1" x="1531"/>
        <item m="1" x="4642"/>
        <item m="1" x="5314"/>
        <item m="1" x="4778"/>
        <item m="1" x="6627"/>
        <item m="1" x="1422"/>
        <item m="1" x="5576"/>
        <item m="1" x="3618"/>
        <item m="1" x="3554"/>
        <item m="1" x="4435"/>
        <item m="1" x="4386"/>
        <item m="1" x="1027"/>
        <item m="1" x="1611"/>
        <item m="1" x="7308"/>
        <item m="1" x="299"/>
        <item m="1" x="4171"/>
        <item m="1" x="7945"/>
        <item m="1" x="5362"/>
        <item m="1" x="1405"/>
        <item m="1" x="3972"/>
        <item m="1" x="1088"/>
        <item m="1" x="504"/>
        <item m="1" x="4242"/>
        <item m="1" x="2812"/>
        <item m="1" x="1380"/>
        <item m="1" x="4665"/>
        <item m="1" x="3218"/>
        <item m="1" x="3541"/>
        <item m="1" x="4728"/>
        <item m="1" x="6206"/>
        <item m="1" x="7971"/>
        <item m="1" x="3102"/>
        <item m="1" x="7287"/>
        <item m="1" x="4130"/>
        <item m="1" x="2599"/>
        <item m="1" x="469"/>
        <item m="1" x="5304"/>
        <item m="1" x="3082"/>
        <item m="1" x="5318"/>
        <item m="1" x="7972"/>
        <item m="1" x="4881"/>
        <item m="1" x="7433"/>
        <item m="1" x="1825"/>
        <item m="1" x="1203"/>
        <item m="1" x="6578"/>
        <item m="1" x="823"/>
        <item m="1" x="3976"/>
        <item m="1" x="115"/>
        <item m="1" x="2021"/>
        <item m="1" x="4185"/>
        <item m="1" x="4508"/>
        <item m="1" x="4872"/>
        <item m="1" x="7878"/>
        <item m="1" x="6196"/>
        <item m="1" x="3925"/>
        <item m="1" x="3330"/>
        <item m="1" x="6278"/>
        <item m="1" x="4083"/>
        <item m="1" x="3748"/>
        <item m="1" x="6781"/>
        <item m="1" x="2015"/>
        <item m="1" x="1590"/>
        <item m="1" x="2841"/>
        <item m="1" x="4723"/>
        <item m="1" x="2131"/>
        <item m="1" x="5591"/>
        <item m="1" x="1619"/>
        <item m="1" x="4904"/>
        <item m="1" x="3405"/>
        <item m="1" x="2711"/>
        <item m="1" x="7544"/>
        <item m="1" x="6894"/>
        <item m="1" x="5623"/>
        <item m="1" x="693"/>
        <item m="1" x="6171"/>
        <item m="1" x="6559"/>
        <item m="1" x="4787"/>
        <item m="1" x="4605"/>
        <item m="1" x="506"/>
        <item m="1" x="122"/>
        <item m="1" x="3693"/>
        <item m="1" x="5454"/>
        <item m="1" x="5245"/>
        <item m="1" x="2378"/>
        <item m="1" x="489"/>
        <item m="1" x="6367"/>
        <item m="1" x="2955"/>
        <item m="1" x="3346"/>
        <item m="1" x="4643"/>
        <item m="1" x="5171"/>
        <item m="1" x="5008"/>
        <item m="1" x="5142"/>
        <item m="1" x="6842"/>
        <item m="1" x="6785"/>
        <item m="1" x="4589"/>
        <item m="1" x="5175"/>
        <item m="1" x="4615"/>
        <item m="1" x="4284"/>
        <item m="1" x="1086"/>
        <item m="1" x="1344"/>
        <item m="1" x="7562"/>
        <item m="1" x="7396"/>
        <item m="1" x="2055"/>
        <item m="1" x="7080"/>
        <item m="1" x="7507"/>
        <item m="1" x="7050"/>
        <item m="1" x="948"/>
        <item m="1" x="7587"/>
        <item m="1" x="200"/>
        <item m="1" x="201"/>
        <item m="1" x="922"/>
        <item m="1" x="6465"/>
        <item m="1" x="2942"/>
        <item m="1" x="1159"/>
        <item m="1" x="6203"/>
        <item m="1" x="7913"/>
        <item m="1" x="5037"/>
        <item m="1" x="7788"/>
        <item m="1" x="1292"/>
        <item m="1" x="920"/>
        <item m="1" x="4604"/>
        <item m="1" x="6349"/>
        <item m="1" x="2175"/>
        <item m="1" x="4033"/>
        <item m="1" x="6091"/>
        <item m="1" x="4471"/>
        <item m="1" x="2627"/>
        <item m="1" x="3696"/>
        <item m="1" x="4135"/>
        <item m="1" x="3175"/>
        <item m="1" x="2540"/>
        <item m="1" x="5038"/>
        <item m="1" x="716"/>
        <item m="1" x="4648"/>
        <item m="1" x="6506"/>
        <item m="1" x="7034"/>
        <item m="1" x="7722"/>
        <item m="1" x="3660"/>
        <item m="1" x="7375"/>
        <item m="1" x="3726"/>
        <item m="1" x="4183"/>
        <item m="1" x="4606"/>
        <item m="1" x="5536"/>
        <item m="1" x="7801"/>
        <item m="1" x="2199"/>
        <item m="1" x="2100"/>
        <item m="1" x="3758"/>
        <item m="1" x="321"/>
        <item m="1" x="5509"/>
        <item m="1" x="7403"/>
        <item m="1" x="6803"/>
        <item m="1" x="6552"/>
        <item m="1" x="5795"/>
        <item m="1" x="4359"/>
        <item m="1" x="4249"/>
        <item m="1" x="856"/>
        <item m="1" x="2377"/>
        <item m="1" x="3914"/>
        <item m="1" x="1098"/>
        <item m="1" x="6048"/>
        <item m="1" x="6829"/>
        <item m="1" x="80"/>
        <item m="1" x="7185"/>
        <item m="1" x="7508"/>
        <item m="1" x="6368"/>
        <item m="1" x="861"/>
        <item m="1" x="6214"/>
        <item m="1" x="7821"/>
        <item m="1" x="379"/>
        <item m="1" x="5274"/>
        <item m="1" x="1523"/>
        <item m="1" x="1489"/>
        <item m="1" x="3710"/>
        <item m="1" x="1714"/>
        <item m="1" x="7054"/>
        <item m="1" x="1011"/>
        <item m="1" x="4158"/>
        <item m="1" x="7624"/>
        <item m="1" x="7491"/>
        <item m="1" x="535"/>
        <item m="1" x="6031"/>
        <item m="1" x="4876"/>
        <item m="1" x="3592"/>
        <item m="1" x="4757"/>
        <item m="1" x="3915"/>
        <item m="1" x="1150"/>
        <item m="1" x="293"/>
        <item m="1" x="3879"/>
        <item m="1" x="6444"/>
        <item m="1" x="6370"/>
        <item m="1" x="5167"/>
        <item m="1" x="2073"/>
        <item m="1" x="816"/>
        <item m="1" x="7531"/>
        <item m="1" x="5596"/>
        <item m="1" x="1906"/>
        <item m="1" x="5112"/>
        <item m="1" x="1398"/>
        <item m="1" x="2874"/>
        <item m="1" x="3128"/>
        <item m="1" x="1174"/>
        <item m="1" x="5889"/>
        <item m="1" x="6795"/>
        <item m="1" x="3583"/>
        <item m="1" x="4426"/>
        <item m="1" x="1678"/>
        <item m="1" x="3988"/>
        <item m="1" x="7042"/>
        <item m="1" x="2211"/>
        <item m="1" x="7840"/>
        <item m="1" x="6872"/>
        <item m="1" x="2542"/>
        <item m="1" x="2843"/>
        <item m="1" x="2551"/>
        <item m="1" x="2855"/>
        <item m="1" x="1599"/>
        <item m="1" x="5098"/>
        <item m="1" x="1200"/>
        <item m="1" x="667"/>
        <item m="1" x="7929"/>
        <item m="1" x="4798"/>
        <item m="1" x="552"/>
        <item m="1" x="2508"/>
        <item m="1" x="2930"/>
        <item m="1" x="7865"/>
        <item m="1" x="5787"/>
        <item m="1" x="4543"/>
        <item m="1" x="4724"/>
        <item m="1" x="3170"/>
        <item m="1" x="6708"/>
        <item m="1" x="5997"/>
        <item m="1" x="4509"/>
        <item m="1" x="1955"/>
        <item m="1" x="605"/>
        <item m="1" x="2045"/>
        <item m="1" x="1834"/>
        <item m="1" x="152"/>
        <item m="1" x="4667"/>
        <item m="1" x="7430"/>
        <item m="1" x="465"/>
        <item m="1" x="1597"/>
        <item m="1" x="2734"/>
        <item m="1" x="5565"/>
        <item m="1" x="2804"/>
        <item m="1" x="2401"/>
        <item m="1" x="2987"/>
        <item m="1" x="7328"/>
        <item m="1" x="5268"/>
        <item m="1" x="702"/>
        <item m="1" x="2158"/>
        <item m="1" x="1426"/>
        <item m="1" x="1644"/>
        <item m="1" x="3233"/>
        <item m="1" x="3457"/>
        <item m="1" x="2116"/>
        <item m="1" x="3802"/>
        <item m="1" x="6746"/>
        <item m="1" x="6166"/>
        <item m="1" x="4279"/>
        <item m="1" x="5969"/>
        <item m="1" x="5255"/>
        <item m="1" x="6398"/>
        <item m="1" x="7314"/>
        <item m="1" x="869"/>
        <item m="1" x="3678"/>
        <item m="1" x="3939"/>
        <item m="1" x="7360"/>
        <item m="1" x="6533"/>
        <item m="1" x="962"/>
        <item m="1" x="1033"/>
        <item m="1" x="556"/>
        <item m="1" x="1491"/>
        <item m="1" x="4829"/>
        <item m="1" x="773"/>
        <item m="1" x="5065"/>
        <item m="1" x="1690"/>
        <item m="1" x="371"/>
        <item m="1" x="7359"/>
        <item m="1" x="3140"/>
        <item m="1" x="4737"/>
        <item m="1" x="4253"/>
        <item m="1" x="1899"/>
        <item m="1" x="6085"/>
        <item m="1" x="5351"/>
        <item m="1" x="1919"/>
        <item m="1" x="7159"/>
        <item m="1" x="3682"/>
        <item m="1" x="4256"/>
        <item m="1" x="7280"/>
        <item m="1" x="6735"/>
        <item m="1" x="2223"/>
        <item m="1" x="7515"/>
        <item m="1" x="4327"/>
        <item m="1" x="2446"/>
        <item m="1" x="1031"/>
        <item m="1" x="4559"/>
        <item m="1" x="1818"/>
        <item m="1" x="5571"/>
        <item m="1" x="1247"/>
        <item m="1" x="4541"/>
        <item m="1" x="3235"/>
        <item m="1" x="3518"/>
        <item m="1" x="5392"/>
        <item m="1" x="361"/>
        <item m="1" x="4444"/>
        <item m="1" x="1453"/>
        <item m="1" x="3729"/>
        <item m="1" x="7107"/>
        <item m="1" x="5843"/>
        <item m="1" x="4599"/>
        <item m="1" x="7474"/>
        <item m="1" x="5243"/>
        <item m="1" x="7941"/>
        <item m="1" x="7096"/>
        <item m="1" x="3121"/>
        <item m="1" x="5285"/>
        <item m="1" x="7782"/>
        <item m="1" x="879"/>
        <item m="1" x="7294"/>
        <item m="1" x="2232"/>
        <item m="1" x="3714"/>
        <item m="1" x="5474"/>
        <item m="1" x="2979"/>
        <item m="1" x="7070"/>
        <item m="1" x="7382"/>
        <item m="1" x="2783"/>
        <item m="1" x="1629"/>
        <item m="1" x="7982"/>
        <item m="1" x="4331"/>
        <item m="1" x="662"/>
        <item m="1" x="1005"/>
        <item m="1" x="6670"/>
        <item m="1" x="1288"/>
        <item m="1" x="5198"/>
        <item m="1" x="7521"/>
        <item m="1" x="4403"/>
        <item m="1" x="2062"/>
        <item m="1" x="3903"/>
        <item m="1" x="7129"/>
        <item m="1" x="703"/>
        <item m="1" x="67"/>
        <item m="1" x="5187"/>
        <item m="1" x="5169"/>
        <item m="1" x="4678"/>
        <item m="1" x="3715"/>
        <item m="1" x="6926"/>
        <item m="1" x="3184"/>
        <item m="1" x="1271"/>
        <item m="1" x="1734"/>
        <item m="1" x="7763"/>
        <item m="1" x="2405"/>
        <item m="1" x="5264"/>
        <item m="1" x="5807"/>
        <item m="1" x="6343"/>
        <item m="1" x="991"/>
        <item m="1" x="1218"/>
        <item m="1" x="1832"/>
        <item m="1" x="918"/>
        <item m="1" x="237"/>
        <item m="1" x="4769"/>
        <item m="1" x="7343"/>
        <item m="1" x="5975"/>
        <item m="1" x="5979"/>
        <item m="1" x="4689"/>
        <item m="1" x="3959"/>
        <item m="1" x="7610"/>
        <item m="1" x="793"/>
        <item m="1" x="76"/>
        <item m="1" x="5126"/>
        <item m="1" x="6129"/>
        <item m="1" x="3641"/>
        <item m="1" x="1144"/>
        <item m="1" x="1017"/>
        <item m="1" x="6125"/>
        <item m="1" x="7647"/>
        <item m="1" x="5355"/>
        <item m="1" x="7302"/>
        <item m="1" x="7067"/>
        <item m="1" x="128"/>
        <item m="1" x="2497"/>
        <item m="1" x="7777"/>
        <item m="1" x="7112"/>
        <item m="1" x="6500"/>
        <item m="1" x="3789"/>
        <item m="1" x="3189"/>
        <item m="1" x="6295"/>
        <item m="1" x="2129"/>
        <item m="1" x="783"/>
        <item m="1" x="1938"/>
        <item m="1" x="2018"/>
        <item m="1" x="5808"/>
        <item m="1" x="5553"/>
        <item m="1" x="5844"/>
        <item m="1" x="2316"/>
        <item m="1" x="4174"/>
        <item m="1" x="3738"/>
        <item m="1" x="6052"/>
        <item m="1" x="4909"/>
        <item m="1" x="4394"/>
        <item m="1" x="7510"/>
        <item m="1" x="4227"/>
        <item m="1" x="880"/>
        <item m="1" x="7937"/>
        <item m="1" x="218"/>
        <item m="1" x="3501"/>
        <item m="1" x="1055"/>
        <item m="1" x="1866"/>
        <item m="1" x="327"/>
        <item m="1" x="7723"/>
        <item m="1" x="3667"/>
        <item m="1" x="347"/>
        <item m="1" x="7816"/>
        <item m="1" x="2486"/>
        <item m="1" x="1952"/>
        <item m="1" x="1984"/>
        <item m="1" x="4761"/>
        <item m="1" x="6929"/>
        <item m="1" x="5793"/>
        <item m="1" x="3713"/>
        <item m="1" x="4122"/>
        <item m="1" x="5531"/>
        <item m="1" x="5009"/>
        <item m="1" x="4330"/>
        <item m="1" x="5668"/>
        <item m="1" x="3283"/>
        <item m="1" x="7481"/>
        <item m="1" x="7265"/>
        <item m="1" x="372"/>
        <item m="1" x="1925"/>
        <item m="1" x="7253"/>
        <item m="1" x="1283"/>
        <item m="1" x="2719"/>
        <item m="1" x="5298"/>
        <item m="1" x="4996"/>
        <item m="1" x="5313"/>
        <item m="1" x="1749"/>
        <item m="1" x="1498"/>
        <item m="1" x="3038"/>
        <item m="1" x="5917"/>
        <item m="1" x="5634"/>
        <item m="1" x="6440"/>
        <item m="1" x="5145"/>
        <item m="1" x="3868"/>
        <item m="1" x="6909"/>
        <item m="1" x="3136"/>
        <item m="1" x="6555"/>
        <item m="1" x="5020"/>
        <item m="1" x="2212"/>
        <item m="1" x="2808"/>
        <item m="1" x="6767"/>
        <item m="1" x="5974"/>
        <item m="1" x="4546"/>
        <item m="1" x="2119"/>
        <item m="1" x="737"/>
        <item m="1" x="6837"/>
        <item m="1" x="1807"/>
        <item m="1" x="5630"/>
        <item m="1" x="2341"/>
        <item m="1" x="514"/>
        <item m="1" x="4102"/>
        <item m="1" x="1646"/>
        <item m="1" x="1743"/>
        <item m="1" x="930"/>
        <item m="1" x="7057"/>
        <item m="1" x="1995"/>
        <item m="1" x="6016"/>
        <item m="1" x="6250"/>
        <item m="1" x="4214"/>
        <item m="1" x="6407"/>
        <item m="1" x="7451"/>
        <item m="1" x="3731"/>
        <item m="1" x="1527"/>
        <item m="1" x="3500"/>
        <item m="1" x="6636"/>
        <item m="1" x="2856"/>
        <item m="1" x="4799"/>
        <item m="1" x="4385"/>
        <item m="1" x="3337"/>
        <item m="1" x="1627"/>
        <item m="1" x="5353"/>
        <item m="1" x="5448"/>
        <item m="1" x="3870"/>
        <item m="1" x="1758"/>
        <item m="1" x="7052"/>
        <item m="1" x="5192"/>
        <item m="1" x="480"/>
        <item m="1" x="2879"/>
        <item m="1" x="3194"/>
        <item m="1" x="7568"/>
        <item m="1" x="3679"/>
        <item m="1" x="5812"/>
        <item m="1" x="5677"/>
        <item m="1" x="4387"/>
        <item m="1" x="5113"/>
        <item m="1" x="5891"/>
        <item m="1" x="5667"/>
        <item m="1" x="2161"/>
        <item m="1" x="6674"/>
        <item m="1" x="438"/>
        <item m="1" x="6403"/>
        <item m="1" x="6948"/>
        <item m="1" x="3633"/>
        <item m="1" x="3242"/>
        <item m="1" x="4117"/>
        <item m="1" x="6261"/>
        <item m="1" x="94"/>
        <item m="1" x="4684"/>
        <item m="1" x="116"/>
        <item m="1" x="7956"/>
        <item m="1" x="927"/>
        <item m="1" x="4250"/>
        <item m="1" x="2629"/>
        <item m="1" x="5062"/>
        <item m="1" x="3374"/>
        <item m="1" x="3969"/>
        <item m="1" x="4896"/>
        <item m="1" x="6692"/>
        <item m="1" x="3832"/>
        <item m="1" x="5141"/>
        <item m="1" x="4952"/>
        <item m="1" x="7711"/>
        <item m="1" x="6377"/>
        <item m="1" x="4490"/>
        <item m="1" x="4527"/>
        <item m="1" x="5601"/>
        <item m="1" x="4923"/>
        <item m="1" x="2536"/>
        <item m="1" x="569"/>
        <item m="1" x="4613"/>
        <item m="1" x="7581"/>
        <item m="1" x="3119"/>
        <item m="1" x="3687"/>
        <item m="1" x="5125"/>
        <item m="1" x="3744"/>
        <item m="1" x="2541"/>
        <item m="1" x="5206"/>
        <item m="1" x="3869"/>
        <item m="1" x="1449"/>
        <item m="1" x="1614"/>
        <item m="1" x="271"/>
        <item m="1" x="6383"/>
        <item m="1" x="6734"/>
        <item m="1" x="7443"/>
        <item m="1" x="1337"/>
        <item m="1" x="4716"/>
        <item m="1" x="2671"/>
        <item m="1" x="2661"/>
        <item m="1" x="2222"/>
        <item m="1" x="7419"/>
        <item m="1" x="5726"/>
        <item m="1" x="6461"/>
        <item m="1" x="1438"/>
        <item m="1" x="2110"/>
        <item m="1" x="1417"/>
        <item m="1" x="5079"/>
        <item m="1" x="6980"/>
        <item m="1" x="1052"/>
        <item m="1" x="3965"/>
        <item m="1" x="578"/>
        <item m="1" x="2704"/>
        <item m="1" x="2628"/>
        <item m="1" x="245"/>
        <item m="1" x="2847"/>
        <item m="1" x="4440"/>
        <item m="1" x="7068"/>
        <item m="1" x="663"/>
        <item m="1" x="3216"/>
        <item m="1" x="1374"/>
        <item m="1" x="7404"/>
        <item m="1" x="354"/>
        <item m="1" x="7456"/>
        <item m="1" x="5853"/>
        <item m="1" x="4520"/>
        <item m="1" x="1170"/>
        <item m="1" x="7635"/>
        <item m="1" x="1624"/>
        <item m="1" x="7756"/>
        <item m="1" x="5832"/>
        <item m="1" x="1130"/>
        <item m="1" x="5584"/>
        <item m="1" x="690"/>
        <item m="1" x="6395"/>
        <item m="1" x="5651"/>
        <item m="1" x="7380"/>
        <item m="1" x="5378"/>
        <item m="1" x="515"/>
        <item m="1" x="349"/>
        <item m="1" x="5852"/>
        <item m="1" x="3575"/>
        <item m="1" x="995"/>
        <item m="1" x="3267"/>
        <item m="1" x="1304"/>
        <item m="1" x="406"/>
        <item m="1" x="2214"/>
        <item m="1" x="83"/>
        <item m="1" x="2007"/>
        <item m="1" x="1566"/>
        <item m="1" x="7973"/>
        <item m="1" x="2739"/>
        <item m="1" x="6382"/>
        <item m="1" x="6869"/>
        <item m="1" x="6466"/>
        <item m="1" x="3373"/>
        <item m="1" x="4893"/>
        <item m="1" x="6915"/>
        <item m="1" x="5919"/>
        <item m="1" x="2399"/>
        <item m="1" x="3499"/>
        <item m="1" x="3718"/>
        <item m="1" x="4301"/>
        <item m="1" x="7248"/>
        <item m="1" x="3312"/>
        <item m="1" x="4926"/>
        <item m="1" x="1684"/>
        <item m="1" x="3836"/>
        <item m="1" x="5339"/>
        <item m="1" x="4990"/>
        <item m="1" x="1892"/>
        <item m="1" x="280"/>
        <item m="1" x="959"/>
        <item m="1" x="3524"/>
        <item m="1" x="2799"/>
        <item m="1" x="2498"/>
        <item m="1" x="7678"/>
        <item m="1" x="6647"/>
        <item m="1" x="4943"/>
        <item m="1" x="3272"/>
        <item m="1" x="3090"/>
        <item m="1" x="5665"/>
        <item m="1" x="108"/>
        <item m="1" x="6212"/>
        <item m="1" x="851"/>
        <item m="1" x="771"/>
        <item m="1" x="3734"/>
        <item m="1" x="4447"/>
        <item m="1" x="2411"/>
        <item m="1" x="7798"/>
        <item m="1" x="1418"/>
        <item m="1" x="5438"/>
        <item m="1" x="2152"/>
        <item m="1" x="4721"/>
        <item m="1" x="3420"/>
        <item m="1" x="4438"/>
        <item m="1" x="4355"/>
        <item m="1" x="7286"/>
        <item m="1" x="1433"/>
        <item m="1" x="3490"/>
        <item m="1" x="4205"/>
        <item m="1" x="7746"/>
        <item m="1" x="748"/>
        <item m="1" x="4847"/>
        <item m="1" x="6210"/>
        <item m="1" x="3366"/>
        <item m="1" x="5918"/>
        <item m="1" x="4574"/>
        <item m="1" x="389"/>
        <item m="1" x="2904"/>
        <item m="1" x="3843"/>
        <item m="1" x="1085"/>
        <item m="1" x="6935"/>
        <item m="1" x="5941"/>
        <item m="1" x="1493"/>
        <item m="1" x="536"/>
        <item m="1" x="1808"/>
        <item m="1" x="5456"/>
        <item m="1" x="5149"/>
        <item m="1" x="3873"/>
        <item m="1" x="7494"/>
        <item m="1" x="6075"/>
        <item m="1" x="3872"/>
        <item m="1" x="7461"/>
        <item m="1" x="1544"/>
        <item m="1" x="6635"/>
        <item m="1" x="7765"/>
        <item m="1" x="1155"/>
        <item m="1" x="4569"/>
        <item m="1" x="1432"/>
        <item m="1" x="1476"/>
        <item m="1" x="3202"/>
        <item m="1" x="5940"/>
        <item m="1" x="1857"/>
        <item m="1" x="6235"/>
        <item m="1" x="5659"/>
        <item m="1" x="1069"/>
        <item m="1" x="7641"/>
        <item m="1" x="4095"/>
        <item m="1" x="1057"/>
        <item m="1" x="7600"/>
        <item m="1" x="5965"/>
        <item m="1" x="6344"/>
        <item m="1" x="1915"/>
        <item m="1" x="5445"/>
        <item m="1" x="2910"/>
        <item m="1" x="7081"/>
        <item m="1" x="3724"/>
        <item m="1" x="2343"/>
        <item m="1" x="2141"/>
        <item m="1" x="7767"/>
        <item m="1" x="4412"/>
        <item m="1" x="2190"/>
        <item m="1" x="1854"/>
        <item m="1" x="2306"/>
        <item m="1" x="5758"/>
        <item m="1" x="2860"/>
        <item m="1" x="6421"/>
        <item m="1" x="3652"/>
        <item m="1" x="6816"/>
        <item m="1" x="303"/>
        <item m="1" x="155"/>
        <item m="1" x="691"/>
        <item m="1" x="6488"/>
        <item m="1" x="7299"/>
        <item m="1" x="7920"/>
        <item m="1" x="6289"/>
        <item m="1" x="2652"/>
        <item m="1" x="7202"/>
        <item m="1" x="161"/>
        <item m="1" x="2572"/>
        <item m="1" x="7149"/>
        <item m="1" x="6230"/>
        <item m="1" x="4544"/>
        <item m="1" x="5349"/>
        <item m="1" x="7918"/>
        <item m="1" x="6528"/>
        <item m="1" x="2318"/>
        <item m="1" x="5373"/>
        <item m="1" x="6280"/>
        <item m="1" x="5654"/>
        <item m="1" x="5618"/>
        <item m="1" x="4080"/>
        <item m="1" x="1068"/>
        <item m="1" x="6725"/>
        <item m="1" x="6888"/>
        <item m="1" x="5638"/>
        <item m="1" x="2089"/>
        <item m="1" x="7400"/>
        <item m="1" x="5060"/>
        <item m="1" x="4938"/>
        <item m="1" x="3172"/>
        <item m="1" x="6215"/>
        <item m="1" x="3658"/>
        <item m="1" x="261"/>
        <item m="1" x="2292"/>
        <item m="1" x="1901"/>
        <item m="1" x="6265"/>
        <item m="1" x="7727"/>
        <item m="1" x="695"/>
        <item m="1" x="436"/>
        <item m="1" x="3209"/>
        <item m="1" x="2614"/>
        <item m="1" x="5905"/>
        <item m="1" x="2091"/>
        <item m="1" x="2870"/>
        <item m="1" x="699"/>
        <item m="1" x="5767"/>
        <item m="1" x="7585"/>
        <item m="1" x="5754"/>
        <item m="1" x="2928"/>
        <item m="1" x="622"/>
        <item m="1" x="6425"/>
        <item m="1" x="4473"/>
        <item m="1" x="97"/>
        <item m="1" x="357"/>
        <item m="1" x="2048"/>
        <item m="1" x="3311"/>
        <item m="1" x="2743"/>
        <item m="1" x="1358"/>
        <item m="1" x="3728"/>
        <item m="1" x="1948"/>
        <item m="1" x="2728"/>
        <item m="1" x="6287"/>
        <item m="1" x="3060"/>
        <item m="1" x="1671"/>
        <item m="1" x="3299"/>
        <item m="1" x="582"/>
        <item m="1" x="1711"/>
        <item m="1" x="2863"/>
        <item m="1" x="400"/>
        <item m="1" x="6270"/>
        <item m="1" x="2767"/>
        <item m="1" x="1281"/>
        <item m="1" x="5723"/>
        <item m="1" x="5107"/>
        <item m="1" x="6802"/>
        <item m="1" x="4193"/>
        <item m="1" x="6005"/>
        <item m="1" x="1738"/>
        <item m="1" x="1202"/>
        <item m="1" x="4187"/>
        <item m="1" x="4289"/>
        <item m="1" x="4827"/>
        <item m="1" x="4784"/>
        <item m="1" x="938"/>
        <item m="1" x="301"/>
        <item m="1" x="6311"/>
        <item m="1" x="5043"/>
        <item m="1" x="2346"/>
        <item m="1" x="5769"/>
        <item m="1" x="1773"/>
        <item m="1" x="4927"/>
        <item m="1" x="5622"/>
        <item m="1" x="1831"/>
        <item m="1" x="7578"/>
        <item m="1" x="1783"/>
        <item m="1" x="6693"/>
        <item m="1" x="1872"/>
        <item m="1" x="2189"/>
        <item m="1" x="4810"/>
        <item m="1" x="5244"/>
        <item m="1" x="348"/>
        <item m="1" x="6639"/>
        <item m="1" x="2960"/>
        <item m="1" x="3191"/>
        <item m="1" x="6719"/>
        <item m="1" x="3653"/>
        <item m="1" x="5300"/>
        <item m="1" x="476"/>
        <item m="1" x="3236"/>
        <item m="1" x="5830"/>
        <item m="1" x="4775"/>
        <item m="1" x="2369"/>
        <item m="1" x="6739"/>
        <item m="1" x="6793"/>
        <item m="1" x="4777"/>
        <item m="1" x="7603"/>
        <item m="1" x="4526"/>
        <item m="1" x="6826"/>
        <item m="1" x="7985"/>
        <item m="1" x="2986"/>
        <item m="1" x="4666"/>
        <item m="1" x="7535"/>
        <item m="1" x="7335"/>
        <item m="1" x="5696"/>
        <item m="1" x="4796"/>
        <item m="1" x="4738"/>
        <item m="1" x="2945"/>
        <item m="1" x="566"/>
        <item m="1" x="3566"/>
        <item m="1" x="5803"/>
        <item m="1" x="84"/>
        <item m="1" x="5735"/>
        <item m="1" x="3486"/>
        <item m="1" x="1395"/>
        <item m="1" x="3958"/>
        <item m="1" x="6776"/>
        <item m="1" x="6975"/>
        <item m="1" x="4443"/>
        <item m="1" x="7525"/>
        <item m="1" x="4874"/>
        <item m="1" x="2604"/>
        <item m="1" x="1972"/>
        <item m="1" x="639"/>
        <item m="1" x="2121"/>
        <item m="1" x="7731"/>
        <item m="1" x="4016"/>
        <item m="1" x="583"/>
        <item m="1" x="2685"/>
        <item m="1" x="1480"/>
        <item m="1" x="4963"/>
        <item m="1" x="7931"/>
        <item m="1" x="223"/>
        <item m="1" x="6115"/>
        <item m="1" x="7281"/>
        <item m="1" x="7441"/>
        <item m="1" x="7378"/>
        <item m="1" x="3883"/>
        <item m="1" x="6865"/>
        <item m="1" x="6780"/>
        <item m="1" x="7979"/>
        <item m="1" x="7904"/>
        <item m="1" x="1748"/>
        <item m="1" x="540"/>
        <item m="1" x="6161"/>
        <item m="1" x="2249"/>
        <item m="1" x="5334"/>
        <item m="1" x="7372"/>
        <item m="1" x="1198"/>
        <item m="1" x="157"/>
        <item m="1" x="6921"/>
        <item m="1" x="5426"/>
        <item m="1" x="1191"/>
        <item m="1" x="2811"/>
        <item m="1" x="1803"/>
        <item m="1" x="1261"/>
        <item m="1" x="2026"/>
        <item m="1" x="73"/>
        <item m="1" x="4682"/>
        <item m="1" x="7592"/>
        <item m="1" x="4317"/>
        <item m="1" x="7968"/>
        <item m="1" x="1065"/>
        <item m="1" x="6530"/>
        <item m="1" x="4539"/>
        <item m="1" x="6322"/>
        <item m="1" x="4450"/>
        <item m="1" x="5605"/>
        <item m="1" x="7768"/>
        <item m="1" x="1058"/>
        <item m="1" x="2268"/>
        <item m="1" x="5838"/>
        <item m="1" x="979"/>
        <item m="1" x="4968"/>
        <item m="1" x="3912"/>
        <item m="1" x="4978"/>
        <item m="1" x="2049"/>
        <item m="1" x="6985"/>
        <item m="1" x="3749"/>
        <item m="1" x="123"/>
        <item m="1" x="7709"/>
        <item m="1" x="855"/>
        <item m="1" x="6152"/>
        <item m="1" x="4497"/>
        <item m="1" x="3494"/>
        <item m="1" x="4719"/>
        <item m="1" x="7182"/>
        <item m="1" x="5160"/>
        <item m="1" x="961"/>
        <item m="1" x="5784"/>
        <item m="1" x="1594"/>
        <item m="1" x="5369"/>
        <item m="1" x="7891"/>
        <item m="1" x="1182"/>
        <item m="1" x="6267"/>
        <item m="1" x="7808"/>
        <item m="1" x="4156"/>
        <item m="1" x="7934"/>
        <item m="1" x="3813"/>
        <item m="1" x="5124"/>
        <item m="1" x="3634"/>
        <item m="1" x="2846"/>
        <item m="1" x="1754"/>
        <item m="1" x="1553"/>
        <item m="1" x="910"/>
        <item m="1" x="3419"/>
        <item m="1" x="7177"/>
        <item m="1" x="832"/>
        <item m="1" x="7226"/>
        <item m="1" x="1635"/>
        <item m="1" x="6430"/>
        <item m="1" x="7160"/>
        <item m="1" x="7686"/>
        <item m="1" x="5348"/>
        <item m="1" x="4838"/>
        <item m="1" x="6722"/>
        <item m="1" x="6439"/>
        <item m="1" x="893"/>
        <item m="1" x="5994"/>
        <item m="1" x="739"/>
        <item m="1" x="4969"/>
        <item m="1" x="4461"/>
        <item m="1" x="5248"/>
        <item m="1" x="3083"/>
        <item m="1" x="7368"/>
        <item m="1" x="3757"/>
        <item m="1" x="7246"/>
        <item m="1" x="883"/>
        <item m="1" x="5388"/>
        <item m="1" x="4300"/>
        <item m="1" x="1756"/>
        <item m="1" x="3858"/>
        <item m="1" x="3410"/>
        <item m="1" x="2769"/>
        <item m="1" x="2974"/>
        <item m="1" x="3709"/>
        <item m="1" x="3181"/>
        <item m="1" x="4480"/>
        <item m="1" x="5321"/>
        <item m="1" x="3809"/>
        <item m="1" x="4552"/>
        <item m="1" x="4679"/>
        <item m="1" x="7964"/>
        <item m="1" x="4656"/>
        <item m="1" x="3029"/>
        <item m="1" x="2172"/>
        <item m="1" x="3068"/>
        <item m="1" x="7180"/>
        <item m="1" x="7651"/>
        <item m="1" x="7533"/>
        <item m="1" x="6111"/>
        <item m="1" x="3203"/>
        <item m="1" x="785"/>
        <item m="1" x="2917"/>
        <item m="1" x="5271"/>
        <item m="1" x="1120"/>
        <item m="1" x="7032"/>
        <item m="1" x="1692"/>
        <item m="1" x="735"/>
        <item m="1" x="3336"/>
        <item m="1" x="4592"/>
        <item m="1" x="3259"/>
        <item m="1" x="2796"/>
        <item m="1" x="4402"/>
        <item m="1" x="3794"/>
        <item m="1" x="7602"/>
        <item m="1" x="5417"/>
        <item m="1" x="4739"/>
        <item m="1" x="7730"/>
        <item m="1" x="6202"/>
        <item m="1" x="4758"/>
        <item m="1" x="698"/>
        <item m="1" x="421"/>
        <item m="1" x="5481"/>
        <item m="1" x="1436"/>
        <item m="1" x="490"/>
        <item m="1" x="7545"/>
        <item m="1" x="752"/>
        <item m="1" x="1763"/>
        <item m="1" x="1699"/>
        <item m="1" x="7371"/>
        <item m="1" x="3596"/>
        <item m="1" x="640"/>
        <item m="1" x="2342"/>
        <item m="1" x="775"/>
        <item m="1" x="5305"/>
        <item m="1" x="6231"/>
        <item m="1" x="3210"/>
        <item m="1" x="4139"/>
        <item m="1" x="2470"/>
        <item m="1" x="1353"/>
        <item m="1" x="4076"/>
        <item m="1" x="1110"/>
        <item m="1" x="830"/>
        <item m="1" x="3619"/>
        <item m="1" x="6294"/>
        <item m="1" x="3821"/>
        <item m="1" x="2786"/>
        <item m="1" x="7804"/>
        <item m="1" x="3689"/>
        <item m="1" x="643"/>
        <item m="1" x="5581"/>
        <item m="1" x="3025"/>
        <item m="1" x="7319"/>
        <item m="1" x="6782"/>
        <item m="1" x="2745"/>
        <item m="1" x="7352"/>
        <item m="1" x="5587"/>
        <item m="1" x="7089"/>
        <item m="1" x="3225"/>
        <item m="1" x="2651"/>
        <item m="1" x="2011"/>
        <item m="1" x="5003"/>
        <item m="1" x="4025"/>
        <item m="1" x="6434"/>
        <item m="1" x="2896"/>
        <item m="1" x="2044"/>
        <item m="1" x="1907"/>
        <item m="1" x="4591"/>
        <item m="1" x="5220"/>
        <item m="1" x="6300"/>
        <item m="1" x="4148"/>
        <item m="1" x="5874"/>
        <item m="1" x="7576"/>
        <item m="1" x="4084"/>
        <item m="1" x="4360"/>
        <item m="1" x="5893"/>
        <item m="1" x="6844"/>
        <item m="1" x="1886"/>
        <item m="1" x="1604"/>
        <item m="1" x="1677"/>
        <item m="1" x="694"/>
        <item m="1" x="4819"/>
        <item m="1" x="3650"/>
        <item m="1" x="2537"/>
        <item m="1" x="7803"/>
        <item m="1" x="849"/>
        <item m="1" x="3217"/>
        <item m="1" x="2171"/>
        <item m="1" x="6677"/>
        <item m="1" x="7866"/>
        <item m="1" x="1993"/>
        <item m="1" x="1747"/>
        <item m="1" x="3468"/>
        <item m="1" x="3180"/>
        <item m="1" x="1587"/>
        <item m="1" x="1595"/>
        <item m="1" x="2650"/>
        <item m="1" x="3681"/>
        <item m="1" x="6612"/>
        <item m="1" x="7383"/>
        <item m="1" x="311"/>
        <item m="1" x="1298"/>
        <item m="1" x="3071"/>
        <item m="1" x="6272"/>
        <item m="1" x="6766"/>
        <item m="1" x="7475"/>
        <item m="1" x="1195"/>
        <item m="1" x="5164"/>
        <item m="1" x="6435"/>
        <item m="1" x="4206"/>
        <item m="1" x="5136"/>
        <item m="1" x="5790"/>
        <item m="1" x="336"/>
        <item m="1" x="1680"/>
        <item m="1" x="611"/>
        <item m="1" x="3045"/>
        <item m="1" x="2283"/>
        <item m="1" x="4477"/>
        <item m="1" x="908"/>
        <item m="1" x="2145"/>
        <item m="1" x="4375"/>
        <item m="1" x="6944"/>
        <item m="1" x="2358"/>
        <item m="1" x="6080"/>
        <item m="1" x="5872"/>
        <item m="1" x="3192"/>
        <item m="1" x="5050"/>
        <item m="1" x="6654"/>
        <item m="1" x="7650"/>
        <item m="1" x="7595"/>
        <item m="1" x="3662"/>
        <item m="1" x="3606"/>
        <item m="1" x="6176"/>
        <item m="1" x="5441"/>
        <item m="1" x="1219"/>
        <item m="1" x="4196"/>
        <item m="1" x="5064"/>
        <item m="1" x="2244"/>
        <item m="1" x="5138"/>
        <item m="1" x="2530"/>
        <item m="1" x="7155"/>
        <item m="1" x="3398"/>
        <item m="1" x="6779"/>
        <item m="1" x="4417"/>
        <item m="1" x="1865"/>
        <item m="1" x="4536"/>
        <item m="1" x="5719"/>
        <item m="1" x="3963"/>
        <item m="1" x="7503"/>
        <item m="1" x="1099"/>
        <item m="1" x="384"/>
        <item m="1" x="4512"/>
        <item m="1" x="1535"/>
        <item m="1" x="5433"/>
        <item m="1" x="107"/>
        <item m="1" x="4239"/>
        <item m="1" x="4415"/>
        <item m="1" x="7357"/>
        <item m="1" x="3367"/>
        <item m="1" x="6987"/>
        <item m="1" x="921"/>
        <item m="1" x="3913"/>
        <item m="1" x="7135"/>
        <item m="1" x="2407"/>
        <item m="1" x="4106"/>
        <item m="1" x="140"/>
        <item m="1" x="3333"/>
        <item m="1" x="7555"/>
        <item m="1" x="1108"/>
        <item m="1" x="2186"/>
        <item m="1" x="5977"/>
        <item m="1" x="1040"/>
        <item m="1" x="5588"/>
        <item m="1" x="3980"/>
        <item m="1" x="7830"/>
        <item m="1" x="4807"/>
        <item m="1" x="7591"/>
        <item m="1" x="3824"/>
        <item m="1" x="7439"/>
        <item m="1" x="5928"/>
        <item m="1" x="3702"/>
        <item m="1" x="2655"/>
        <item m="1" x="3947"/>
        <item m="1" x="4800"/>
        <item m="1" x="3531"/>
        <item m="1" x="6676"/>
        <item m="1" x="1349"/>
        <item m="1" x="4128"/>
        <item m="1" x="6515"/>
        <item m="1" x="6733"/>
        <item m="1" x="7412"/>
        <item m="1" x="1991"/>
        <item m="1" x="333"/>
        <item m="1" x="6037"/>
        <item m="1" x="5434"/>
        <item m="1" x="2906"/>
        <item m="1" x="7965"/>
        <item m="1" x="4451"/>
        <item m="1" x="1988"/>
        <item m="1" x="2001"/>
        <item m="1" x="4416"/>
        <item m="1" x="1686"/>
        <item m="1" x="7030"/>
        <item m="1" x="3224"/>
        <item m="1" x="551"/>
        <item m="1" x="7206"/>
        <item m="1" x="2496"/>
        <item m="1" x="5130"/>
        <item m="1" x="7541"/>
        <item m="1" x="6156"/>
        <item m="1" x="6378"/>
        <item m="1" x="2148"/>
        <item m="1" x="3664"/>
        <item m="1" x="443"/>
        <item m="1" x="7718"/>
        <item m="1" x="4531"/>
        <item m="1" x="558"/>
        <item m="1" x="494"/>
        <item m="1" x="179"/>
        <item m="1" x="1777"/>
        <item m="1" x="3549"/>
        <item m="1" x="2393"/>
        <item m="1" x="2994"/>
        <item m="1" x="7454"/>
        <item m="1" x="2226"/>
        <item m="1" x="6221"/>
        <item m="1" x="7012"/>
        <item m="1" x="802"/>
        <item m="1" x="5916"/>
        <item m="1" x="6066"/>
        <item m="1" x="3995"/>
        <item m="1" x="6922"/>
        <item m="1" x="4832"/>
        <item m="1" x="672"/>
        <item m="1" x="5482"/>
        <item m="1" x="3022"/>
        <item m="1" x="5560"/>
        <item m="1" x="5210"/>
        <item m="1" x="4141"/>
        <item m="1" x="6480"/>
        <item m="1" x="1703"/>
        <item m="1" x="6992"/>
        <item m="1" x="5140"/>
        <item m="1" x="3512"/>
        <item m="1" x="2139"/>
        <item m="1" x="5896"/>
        <item m="1" x="7654"/>
        <item m="1" x="4104"/>
        <item m="1" x="163"/>
        <item m="1" x="3616"/>
        <item m="1" x="6011"/>
        <item m="1" x="3954"/>
        <item m="1" x="1419"/>
        <item m="1" x="1986"/>
        <item m="1" x="2736"/>
        <item m="1" x="2522"/>
        <item m="1" x="902"/>
        <item m="1" x="1550"/>
        <item m="1" x="382"/>
        <item m="1" x="570"/>
        <item m="1" x="4020"/>
        <item m="1" x="5887"/>
        <item m="1" x="6087"/>
        <item m="1" x="7922"/>
        <item m="1" x="5288"/>
        <item m="1" x="977"/>
        <item m="1" x="5757"/>
        <item m="1" x="6325"/>
        <item m="1" x="6833"/>
        <item m="1" x="6941"/>
        <item m="1" x="7153"/>
        <item m="1" x="6028"/>
        <item m="1" x="2869"/>
        <item m="1" x="5082"/>
        <item m="1" x="6687"/>
        <item m="1" x="5360"/>
        <item m="1" x="6680"/>
        <item m="1" x="3791"/>
        <item m="1" x="764"/>
        <item m="1" x="5403"/>
        <item m="1" x="7414"/>
        <item m="1" x="2936"/>
        <item m="1" x="5337"/>
        <item m="1" x="5829"/>
        <item m="1" x="5707"/>
        <item m="1" x="1897"/>
        <item m="1" x="1838"/>
        <item m="1" x="5411"/>
        <item m="1" x="1617"/>
        <item m="1" x="500"/>
        <item m="1" x="7205"/>
        <item m="1" x="645"/>
        <item m="1" x="3278"/>
        <item m="1" x="6606"/>
        <item m="1" x="6831"/>
        <item m="1" x="4383"/>
        <item m="1" x="1913"/>
        <item m="1" x="7605"/>
        <item m="1" x="5523"/>
        <item m="1" x="2593"/>
        <item m="1" x="7974"/>
        <item m="1" x="2063"/>
        <item m="1" x="6631"/>
        <item m="1" x="3441"/>
        <item m="1" x="7742"/>
        <item m="1" x="3745"/>
        <item m="1" x="603"/>
        <item m="1" x="2830"/>
        <item m="1" x="7093"/>
        <item m="1" x="437"/>
        <item m="1" x="4211"/>
        <item m="1" x="4708"/>
        <item m="1" x="6316"/>
        <item m="1" x="4731"/>
        <item m="1" x="5252"/>
        <item m="1" x="1750"/>
        <item m="1" x="669"/>
        <item m="1" x="3302"/>
        <item m="1" x="5178"/>
        <item m="1" x="7250"/>
        <item m="1" x="7563"/>
        <item m="1" x="5514"/>
        <item m="1" x="343"/>
        <item m="1" x="990"/>
        <item m="1" x="7002"/>
        <item m="1" x="6809"/>
        <item m="1" x="6165"/>
        <item m="1" x="2535"/>
        <item m="1" x="1669"/>
        <item m="1" x="4071"/>
        <item m="1" x="3808"/>
        <item m="1" x="226"/>
        <item m="1" x="1016"/>
        <item m="1" x="4142"/>
        <item m="1" x="972"/>
        <item m="1" x="2417"/>
        <item m="1" x="6049"/>
        <item m="1" x="7243"/>
        <item m="1" x="4091"/>
        <item m="1" x="6820"/>
        <item m="1" x="4176"/>
        <item m="1" x="3536"/>
        <item m="1" x="3892"/>
        <item m="1" x="2392"/>
        <item m="1" x="3112"/>
        <item m="1" x="5625"/>
        <item m="1" x="5007"/>
        <item m="1" x="3557"/>
        <item m="1" x="7890"/>
        <item m="1" x="3805"/>
        <item m="1" x="2450"/>
        <item m="1" x="4608"/>
        <item m="1" x="2615"/>
        <item m="1" x="696"/>
        <item m="1" x="3621"/>
        <item m="1" x="1532"/>
        <item m="1" x="2611"/>
        <item m="1" x="7770"/>
        <item m="1" x="6402"/>
        <item m="1" x="6770"/>
        <item m="1" x="2086"/>
        <item m="1" x="4906"/>
        <item m="1" x="7151"/>
        <item m="1" x="6065"/>
        <item m="1" x="2447"/>
        <item m="1" x="313"/>
        <item m="1" x="4362"/>
        <item m="1" x="525"/>
        <item m="1" x="2494"/>
        <item m="1" x="3329"/>
        <item m="1" x="3719"/>
        <item m="1" x="7301"/>
        <item m="1" x="6244"/>
        <item m="1" x="5386"/>
        <item m="1" x="6020"/>
        <item m="1" x="1474"/>
        <item m="1" x="4037"/>
        <item m="1" x="6116"/>
        <item m="1" x="2771"/>
        <item m="1" x="95"/>
        <item m="1" x="6854"/>
        <item m="1" x="5779"/>
        <item m="1" x="4618"/>
        <item m="1" x="7124"/>
        <item m="1" x="1404"/>
        <item m="1" x="4484"/>
        <item m="1" x="4186"/>
        <item m="1" x="7117"/>
        <item m="1" x="1554"/>
        <item m="1" x="7993"/>
        <item m="1" x="3638"/>
        <item m="1" x="1939"/>
        <item m="1" x="1770"/>
        <item m="1" x="5071"/>
        <item m="1" x="2495"/>
        <item m="1" x="4374"/>
        <item m="1" x="542"/>
        <item m="1" x="2387"/>
        <item m="1" x="2957"/>
        <item m="1" x="1210"/>
        <item m="1" x="307"/>
        <item m="1" x="3406"/>
        <item m="1" x="7466"/>
        <item m="1" x="1851"/>
        <item m="1" x="6106"/>
        <item m="1" x="3822"/>
        <item m="1" x="4288"/>
        <item m="1" x="4496"/>
        <item m="1" x="7016"/>
        <item m="1" x="3039"/>
        <item m="1" x="6153"/>
        <item m="1" x="4221"/>
        <item m="1" x="6988"/>
        <item m="1" x="4910"/>
        <item m="1" x="7596"/>
        <item m="1" x="6043"/>
        <item m="1" x="7358"/>
        <item m="1" x="2548"/>
        <item m="1" x="3448"/>
        <item m="1" x="4312"/>
        <item m="1" x="933"/>
        <item m="1" x="7272"/>
        <item m="1" x="1035"/>
        <item m="1" x="4702"/>
        <item m="1" x="2375"/>
        <item m="1" x="3932"/>
        <item m="1" x="516"/>
        <item m="1" x="7488"/>
        <item m="1" x="3975"/>
        <item m="1" x="628"/>
        <item m="1" x="3110"/>
        <item m="1" x="1115"/>
        <item m="1" x="7101"/>
        <item m="1" x="4662"/>
        <item m="1" x="1914"/>
        <item m="1" x="4971"/>
        <item m="1" x="794"/>
        <item m="1" x="7811"/>
        <item m="1" x="4460"/>
        <item m="1" x="2947"/>
        <item m="1" x="3573"/>
        <item m="1" x="3004"/>
        <item m="1" x="254"/>
        <item m="1" x="4073"/>
        <item m="1" x="5743"/>
        <item m="1" x="5357"/>
        <item m="1" x="5496"/>
        <item m="1" x="5589"/>
        <item m="1" x="6949"/>
        <item m="1" x="5606"/>
        <item m="1" x="1248"/>
        <item m="1" x="3098"/>
        <item m="1" x="4848"/>
        <item m="1" x="5039"/>
        <item m="1" x="4825"/>
        <item m="1" x="2608"/>
        <item m="1" x="3684"/>
        <item m="1" x="2690"/>
        <item m="1" x="3113"/>
        <item m="1" x="178"/>
        <item m="1" x="2922"/>
        <item m="1" x="5199"/>
        <item m="1" x="6258"/>
        <item m="1" x="2658"/>
        <item m="1" x="503"/>
        <item m="1" x="1982"/>
        <item m="1" x="1321"/>
        <item m="1" x="2041"/>
        <item m="1" x="6744"/>
        <item m="1" x="5921"/>
        <item m="1" x="4585"/>
        <item m="1" x="2578"/>
        <item m="1" x="4467"/>
        <item m="1" x="4750"/>
        <item m="1" x="5116"/>
        <item m="1" x="1524"/>
        <item m="1" x="2632"/>
        <item m="1" x="4855"/>
        <item m="1" x="5260"/>
        <item m="1" x="5728"/>
        <item m="1" x="2738"/>
        <item m="1" x="4646"/>
        <item m="1" x="6473"/>
        <item m="1" x="3514"/>
        <item m="1" x="156"/>
        <item m="1" x="7627"/>
        <item m="1" x="6569"/>
        <item m="1" x="613"/>
        <item m="1" x="2058"/>
        <item m="1" x="6253"/>
        <item m="1" x="6914"/>
        <item m="1" x="2642"/>
        <item m="1" x="7813"/>
        <item m="1" x="3930"/>
        <item m="1" x="3488"/>
        <item m="1" x="6520"/>
        <item m="1" x="5320"/>
        <item m="1" x="6805"/>
        <item m="1" x="6772"/>
        <item m="1" x="4958"/>
        <item m="1" x="5371"/>
        <item m="1" x="3853"/>
        <item m="1" x="5015"/>
        <item m="1" x="2762"/>
        <item m="1" x="5631"/>
        <item m="1" x="135"/>
        <item m="1" x="6713"/>
        <item m="1" x="1278"/>
        <item m="1" x="6187"/>
        <item m="1" x="2835"/>
        <item m="1" x="6146"/>
        <item m="1" x="3379"/>
        <item m="1" x="449"/>
        <item m="1" x="3240"/>
        <item m="1" x="7408"/>
        <item m="1" x="2775"/>
        <item m="1" x="3477"/>
        <item m="1" x="3933"/>
        <item m="1" x="3916"/>
        <item m="1" x="2128"/>
        <item m="1" x="4050"/>
        <item m="1" x="3720"/>
        <item m="1" x="7459"/>
        <item m="1" x="4744"/>
        <item m="1" x="928"/>
        <item m="1" x="3122"/>
        <item m="1" x="174"/>
        <item m="1" x="2483"/>
        <item m="1" x="3654"/>
        <item m="1" x="3700"/>
        <item m="1" x="1129"/>
        <item m="1" x="3857"/>
        <item m="1" x="3825"/>
        <item m="1" x="1444"/>
        <item m="1" x="1618"/>
        <item m="1" x="6840"/>
        <item m="1" x="2958"/>
        <item m="1" x="7174"/>
        <item m="1" x="1791"/>
        <item m="1" x="7542"/>
        <item m="1" x="4226"/>
        <item m="1" x="784"/>
        <item m="1" x="5984"/>
        <item m="1" x="3399"/>
        <item m="1" x="7472"/>
        <item m="1" x="3581"/>
        <item m="1" x="3666"/>
        <item m="1" x="3132"/>
        <item m="1" x="5437"/>
        <item m="1" x="5674"/>
        <item m="1" x="6186"/>
        <item m="1" x="5421"/>
        <item m="1" x="2787"/>
        <item m="1" x="7212"/>
        <item m="1" x="243"/>
        <item m="1" x="7195"/>
        <item m="1" x="6508"/>
        <item m="1" x="2194"/>
        <item m="1" x="5046"/>
        <item m="1" x="5290"/>
        <item m="1" x="2330"/>
        <item m="1" x="7876"/>
        <item m="1" x="1323"/>
        <item m="1" x="6643"/>
        <item m="1" x="2287"/>
        <item m="1" x="2442"/>
        <item m="1" x="4270"/>
        <item m="1" x="6223"/>
        <item m="1" x="7597"/>
        <item m="1" x="7321"/>
        <item m="1" x="6698"/>
        <item m="1" x="5156"/>
        <item m="1" x="5557"/>
        <item m="1" x="7976"/>
        <item m="1" x="4687"/>
        <item m="1" x="7241"/>
        <item m="1" x="3211"/>
        <item m="1" x="2273"/>
        <item m="1" x="2824"/>
        <item m="1" x="1830"/>
        <item m="1" x="5899"/>
        <item m="1" x="1963"/>
        <item m="1" x="6828"/>
        <item m="1" x="1567"/>
        <item m="1" x="4940"/>
        <item m="1" x="432"/>
        <item m="1" x="2862"/>
        <item m="1" x="2476"/>
        <item m="1" x="1960"/>
        <item m="1" x="5821"/>
        <item m="1" x="1227"/>
        <item m="1" x="7936"/>
        <item m="1" x="3704"/>
        <item m="1" x="2681"/>
        <item m="1" x="1733"/>
        <item m="1" x="3154"/>
        <item m="1" x="1860"/>
        <item m="1" x="1500"/>
        <item m="1" x="575"/>
        <item m="1" x="7604"/>
        <item m="1" x="1667"/>
        <item m="1" x="1073"/>
        <item m="1" x="4485"/>
        <item m="1" x="7500"/>
        <item m="1" x="2731"/>
        <item m="1" x="621"/>
        <item m="1" x="2218"/>
        <item m="1" x="482"/>
        <item m="1" x="2511"/>
        <item m="1" x="274"/>
        <item m="1" x="3305"/>
        <item m="1" x="7088"/>
        <item m="1" x="4042"/>
        <item m="1" x="4361"/>
        <item m="1" x="7245"/>
        <item m="1" x="6709"/>
        <item m="1" x="5115"/>
        <item m="1" x="7620"/>
        <item m="1" x="873"/>
        <item m="1" x="2180"/>
        <item m="1" x="4575"/>
        <item m="1" x="1961"/>
        <item m="1" x="6284"/>
        <item m="1" x="324"/>
        <item m="1" x="4320"/>
        <item m="1" x="180"/>
        <item m="1" x="5123"/>
        <item m="1" x="6109"/>
        <item m="1" x="714"/>
        <item m="1" x="5114"/>
        <item m="1" x="3935"/>
        <item m="1" x="3463"/>
        <item m="1" x="5776"/>
        <item m="1" x="5643"/>
        <item m="1" x="1884"/>
        <item m="1" x="6391"/>
        <item m="1" x="822"/>
        <item m="1" x="4061"/>
        <item m="1" x="2624"/>
        <item m="1" x="3705"/>
        <item m="1" x="5182"/>
        <item m="1" x="1138"/>
        <item m="1" x="5436"/>
        <item m="1" x="2901"/>
        <item m="1" x="98"/>
        <item m="1" x="3443"/>
        <item m="1" x="6646"/>
        <item m="1" x="6749"/>
        <item m="1" x="113"/>
        <item m="1" x="561"/>
        <item m="1" x="6050"/>
        <item m="1" x="6262"/>
        <item m="1" x="5345"/>
        <item m="1" x="668"/>
        <item m="1" x="1308"/>
        <item m="1" x="1251"/>
        <item m="1" x="2487"/>
        <item m="1" x="6173"/>
        <item m="1" x="2225"/>
        <item m="1" x="5134"/>
        <item m="1" x="4685"/>
        <item m="1" x="7007"/>
        <item m="1" x="6547"/>
        <item m="1" x="6954"/>
        <item m="1" x="2477"/>
        <item m="1" x="5736"/>
        <item m="1" x="6199"/>
        <item m="1" x="7277"/>
        <item m="1" x="5881"/>
        <item m="1" x="1090"/>
        <item m="1" x="3685"/>
        <item m="1" x="2206"/>
        <item m="1" x="4815"/>
        <item m="1" x="468"/>
        <item m="1" x="1061"/>
        <item m="1" x="392"/>
        <item m="1" x="70"/>
        <item m="1" x="6259"/>
        <item m="1" x="5464"/>
        <item m="1" x="512"/>
        <item m="1" x="1046"/>
        <item m="1" x="2184"/>
        <item m="1" x="6905"/>
        <item m="1" x="1571"/>
        <item m="1" x="6875"/>
        <item m="1" x="2592"/>
        <item m="1" x="74"/>
        <item m="1" x="550"/>
        <item m="1" x="1045"/>
        <item m="1" x="4140"/>
        <item m="1" x="3430"/>
        <item m="1" x="317"/>
        <item m="1" x="1221"/>
        <item m="1" x="646"/>
        <item m="1" x="2646"/>
        <item m="1" x="5511"/>
        <item m="1" x="471"/>
        <item m="1" x="7127"/>
        <item m="1" x="2046"/>
        <item m="1" x="5529"/>
        <item m="1" x="4593"/>
        <item m="1" x="1616"/>
        <item m="1" x="1481"/>
        <item m="1" x="3107"/>
        <item m="1" x="7953"/>
        <item m="1" x="6650"/>
        <item m="1" x="5715"/>
        <item m="1" x="4243"/>
        <item m="1" x="700"/>
        <item m="1" x="6420"/>
        <item m="1" x="5547"/>
        <item m="1" x="3282"/>
        <item m="1" x="1702"/>
        <item m="1" x="3807"/>
        <item m="1" x="6994"/>
        <item m="1" x="2566"/>
        <item m="1" x="6345"/>
        <item m="1" x="3437"/>
        <item m="1" x="281"/>
        <item m="1" x="6866"/>
        <item m="1" x="7696"/>
        <item m="1" x="1996"/>
        <item m="1" x="3871"/>
        <item m="1" x="1452"/>
        <item m="1" x="1888"/>
        <item m="1" x="5477"/>
        <item m="1" x="6462"/>
        <item m="1" x="3800"/>
        <item m="1" x="3431"/>
        <item m="1" x="7741"/>
        <item m="1" x="316"/>
        <item m="1" x="378"/>
        <item m="1" x="1621"/>
        <item m="1" x="1397"/>
        <item m="1" x="4238"/>
        <item m="1" x="4479"/>
        <item m="1" x="5485"/>
        <item m="1" x="6580"/>
        <item m="1" x="1177"/>
        <item m="1" x="5563"/>
        <item m="1" x="3173"/>
        <item m="1" x="1584"/>
        <item m="1" x="5506"/>
        <item m="1" x="1280"/>
        <item m="1" x="1648"/>
        <item m="1" x="1135"/>
        <item m="1" x="5567"/>
        <item m="1" x="3569"/>
        <item m="1" x="205"/>
        <item m="1" x="5016"/>
        <item m="1" x="5294"/>
        <item m="1" x="2637"/>
        <item m="1" x="2755"/>
        <item m="1" x="2982"/>
        <item m="1" x="1847"/>
        <item m="1" x="7523"/>
        <item m="1" x="2951"/>
        <item m="1" x="3296"/>
        <item m="1" x="2333"/>
        <item m="1" x="2873"/>
        <item m="1" x="7483"/>
        <item m="1" x="3268"/>
        <item m="1" x="4498"/>
        <item m="1" x="66"/>
        <item m="1" x="5423"/>
        <item m="1" x="470"/>
        <item m="1" x="5067"/>
        <item m="1" x="3897"/>
        <item m="1" x="1626"/>
        <item m="1" x="5256"/>
        <item m="1" x="7847"/>
        <item m="1" x="4161"/>
        <item m="1" x="5395"/>
        <item m="1" x="1470"/>
        <item m="1" x="5052"/>
        <item m="1" x="4366"/>
        <item m="1" x="677"/>
        <item m="1" x="1509"/>
        <item m="1" x="5966"/>
        <item m="1" x="3171"/>
        <item m="1" x="6083"/>
        <item m="1" x="1638"/>
        <item m="1" x="4850"/>
        <item m="1" x="4051"/>
        <item m="1" x="5657"/>
        <item m="1" x="3920"/>
        <item m="1" x="7652"/>
        <item m="1" x="1455"/>
        <item m="1" x="5089"/>
        <item m="1" x="2602"/>
        <item m="1" x="5017"/>
        <item m="1" x="6148"/>
        <item m="1" x="4100"/>
        <item m="1" x="7909"/>
        <item m="1" x="7684"/>
        <item m="1" x="296"/>
        <item m="1" x="2702"/>
        <item m="1" x="1257"/>
        <item m="1" x="4293"/>
        <item m="1" x="7766"/>
        <item m="1" x="2544"/>
        <item m="1" x="5834"/>
        <item m="1" x="4863"/>
        <item m="1" x="188"/>
        <item m="1" x="4735"/>
        <item m="1" x="69"/>
        <item m="1" x="531"/>
        <item m="1" x="966"/>
        <item m="1" x="7852"/>
        <item m="1" x="5035"/>
        <item m="1" x="812"/>
        <item m="1" x="1406"/>
        <item m="1" x="6131"/>
        <item m="1" x="811"/>
        <item m="1" x="1761"/>
        <item m="1" x="7106"/>
        <item m="1" x="1151"/>
        <item m="1" x="5235"/>
        <item m="1" x="7987"/>
        <item m="1" x="3323"/>
        <item m="1" x="6309"/>
        <item m="1" x="1230"/>
        <item m="1" x="2525"/>
        <item m="1" x="6415"/>
        <item m="1" x="5040"/>
        <item m="1" x="4399"/>
        <item m="1" x="2866"/>
        <item m="1" x="2325"/>
        <item m="1" x="3937"/>
        <item m="1" x="5863"/>
        <item m="1" x="5538"/>
        <item m="1" x="6728"/>
        <item m="1" x="3446"/>
        <item m="1" x="7217"/>
        <item m="1" x="2013"/>
        <item m="1" x="1148"/>
        <item m="1" x="7397"/>
        <item m="1" x="2242"/>
        <item m="1" x="4021"/>
        <item m="1" x="7082"/>
        <item m="1" x="1076"/>
        <item m="1" x="6974"/>
        <item m="1" x="150"/>
        <item m="1" x="2517"/>
        <item m="1" x="4234"/>
        <item m="1" x="1042"/>
        <item m="1" x="4691"/>
        <item m="1" x="6198"/>
        <item m="1" x="2526"/>
        <item m="1" x="1343"/>
        <item m="1" x="6521"/>
        <item m="1" x="3153"/>
        <item m="1" x="7619"/>
        <item m="1" x="5415"/>
        <item m="1" x="3404"/>
        <item m="1" x="4422"/>
        <item m="1" x="2983"/>
        <item m="1" x="1157"/>
        <item m="1" x="7594"/>
        <item m="1" x="391"/>
        <item m="1" x="5831"/>
        <item m="1" x="486"/>
        <item m="1" x="86"/>
        <item m="1" x="6889"/>
        <item m="1" x="6228"/>
        <item m="1" x="853"/>
        <item m="1" x="7389"/>
        <item m="1" x="6411"/>
        <item m="1" x="4085"/>
        <item m="1" x="4026"/>
        <item m="1" x="6535"/>
        <item m="1" x="548"/>
        <item m="1" x="117"/>
        <item m="1" x="5908"/>
        <item m="1" x="7254"/>
        <item m="1" x="2465"/>
        <item m="1" x="4661"/>
        <item m="1" x="4668"/>
        <item m="1" x="675"/>
        <item m="1" x="331"/>
        <item m="1" x="3320"/>
        <item m="1" x="7753"/>
        <item m="1" x="4066"/>
        <item m="1" x="2708"/>
        <item m="1" x="5766"/>
        <item m="1" x="5087"/>
        <item m="1" x="6760"/>
        <item m="1" x="6572"/>
        <item m="1" x="7450"/>
        <item m="1" x="1512"/>
        <item m="1" x="3631"/>
        <item m="1" x="1828"/>
        <item m="1" x="7914"/>
        <item m="1" x="3287"/>
        <item m="1" x="6336"/>
        <item m="1" x="904"/>
        <item m="1" x="2831"/>
        <item m="1" x="7191"/>
        <item m="1" x="5840"/>
        <item m="1" x="654"/>
        <item m="1" x="5120"/>
        <item m="1" x="4109"/>
        <item m="1" x="3521"/>
        <item m="1" x="5346"/>
        <item m="1" x="7516"/>
        <item m="1" x="4251"/>
        <item m="1" x="4209"/>
        <item m="1" x="5762"/>
        <item m="1" x="3817"/>
        <item m="1" x="4510"/>
        <item m="1" x="5753"/>
        <item m="1" x="1190"/>
        <item m="1" x="7295"/>
        <item m="1" x="6563"/>
        <item m="1" x="1519"/>
        <item m="1" x="6898"/>
        <item m="1" x="3946"/>
        <item m="1" x="7561"/>
        <item m="1" x="521"/>
        <item m="1" x="2456"/>
        <item m="1" x="2639"/>
        <item m="1" x="1359"/>
        <item m="1" x="7791"/>
        <item m="1" x="1020"/>
        <item m="1" x="1345"/>
        <item m="1" x="4408"/>
        <item m="1" x="7807"/>
        <item m="1" x="671"/>
        <item m="1" x="2352"/>
        <item m="1" x="1036"/>
        <item m="1" x="5948"/>
        <item m="1" x="6222"/>
        <item m="1" x="1877"/>
        <item m="1" x="633"/>
        <item m="1" x="4462"/>
        <item m="1" x="6727"/>
        <item m="1" x="1379"/>
        <item m="1" x="3125"/>
        <item m="1" x="1146"/>
        <item m="1" x="3556"/>
        <item m="1" x="3070"/>
        <item m="1" x="3492"/>
        <item m="1" x="1113"/>
        <item m="1" x="2810"/>
        <item m="1" x="5036"/>
        <item m="1" x="2937"/>
        <item m="1" x="1592"/>
        <item m="1" x="6965"/>
        <item m="1" x="7110"/>
        <item m="1" x="914"/>
        <item m="1" x="2789"/>
        <item m="1" x="7031"/>
        <item m="1" x="1124"/>
        <item m="1" x="3642"/>
        <item m="1" x="4179"/>
        <item m="1" x="7163"/>
        <item m="1" x="2756"/>
        <item m="1" x="502"/>
        <item m="1" x="6062"/>
        <item m="1" x="665"/>
        <item m="1" x="4561"/>
        <item m="1" x="6317"/>
        <item m="1" x="4609"/>
        <item m="1" x="624"/>
        <item m="1" x="5058"/>
        <item m="1" x="7764"/>
        <item m="1" x="7716"/>
        <item m="1" x="7464"/>
        <item m="1" x="6044"/>
        <item m="1" x="6333"/>
        <item m="1" x="2571"/>
        <item m="1" x="5976"/>
        <item m="1" x="1021"/>
        <item m="1" x="5732"/>
        <item m="1" x="6886"/>
        <item m="1" x="4644"/>
        <item m="1" x="3495"/>
        <item m="1" x="4144"/>
        <item m="1" x="5751"/>
        <item m="1" x="2585"/>
        <item m="1" x="6794"/>
        <item m="1" x="6095"/>
        <item m="1" x="1331"/>
        <item m="1" x="7506"/>
        <item m="1" x="3190"/>
        <item m="1" x="829"/>
        <item m="1" x="1575"/>
        <item m="1" x="3051"/>
        <item m="1" x="6990"/>
        <item m="1" x="1720"/>
        <item m="1" x="7819"/>
        <item m="1" x="5679"/>
        <item m="1" x="351"/>
        <item m="1" x="3307"/>
        <item m="1" x="7528"/>
        <item m="1" x="3094"/>
        <item m="1" x="6056"/>
        <item m="1" x="7784"/>
        <item m="1" x="1903"/>
        <item m="1" x="1815"/>
        <item m="1" x="4686"/>
        <item m="1" x="6158"/>
        <item m="1" x="7802"/>
        <item m="1" x="3966"/>
        <item m="1" x="6408"/>
        <item m="1" x="3922"/>
        <item m="1" x="7870"/>
        <item m="1" x="6755"/>
        <item m="1" x="2466"/>
        <item m="1" x="2167"/>
        <item m="1" x="574"/>
        <item m="1" x="761"/>
        <item m="1" x="4182"/>
        <item m="1" x="7216"/>
        <item m="1" x="2323"/>
        <item m="1" x="6887"/>
        <item m="1" x="3511"/>
        <item m="1" x="7334"/>
        <item m="1" x="4404"/>
        <item m="1" x="1645"/>
        <item m="1" x="6852"/>
        <item m="1" x="2927"/>
        <item m="1" x="5330"/>
        <item m="1" x="7733"/>
        <item m="1" x="100"/>
        <item m="1" x="4200"/>
        <item m="1" x="2069"/>
        <item m="1" x="7599"/>
        <item m="1" x="4764"/>
        <item m="1" x="5789"/>
        <item m="1" x="7607"/>
        <item m="1" x="3587"/>
        <item m="1" x="3002"/>
        <item m="1" x="456"/>
        <item m="1" x="1833"/>
        <item m="1" x="4681"/>
        <item m="1" x="4690"/>
        <item m="1" x="1026"/>
        <item m="1" x="7658"/>
        <item m="1" x="4999"/>
        <item m="1" x="3101"/>
        <item m="1" x="1330"/>
        <item m="1" x="5658"/>
        <item m="1" x="2765"/>
        <item m="1" x="673"/>
        <item m="1" x="7805"/>
        <item m="1" x="5239"/>
        <item m="1" x="7167"/>
        <item m="1" x="5642"/>
        <item m="1" x="1900"/>
        <item m="1" x="3615"/>
        <item m="1" x="3552"/>
        <item m="1" x="1787"/>
        <item m="1" x="7663"/>
        <item m="1" x="6428"/>
        <item m="1" x="5694"/>
        <item m="1" x="5825"/>
        <item m="1" x="3553"/>
        <item m="1" x="6664"/>
        <item m="1" x="7915"/>
        <item m="1" x="5714"/>
        <item m="1" x="587"/>
        <item m="1" x="4491"/>
        <item m="1" x="1959"/>
        <item m="1" x="6209"/>
        <item m="1" x="5401"/>
        <item m="1" x="6130"/>
        <item m="1" x="6964"/>
        <item m="1" x="3447"/>
        <item m="1" x="3408"/>
        <item m="1" x="395"/>
        <item m="1" x="3867"/>
        <item m="1" x="608"/>
        <item m="1" x="2176"/>
        <item m="1" x="2093"/>
        <item m="1" x="3253"/>
        <item m="1" x="7633"/>
        <item m="1" x="7694"/>
        <item m="1" x="6584"/>
        <item m="1" x="6534"/>
        <item m="1" x="6902"/>
        <item m="1" x="7725"/>
        <item m="1" x="2581"/>
        <item m="1" x="1688"/>
        <item m="1" x="5322"/>
        <item m="1" x="446"/>
        <item m="1" x="2140"/>
        <item m="1" x="2961"/>
        <item m="1" x="5155"/>
        <item m="1" x="6966"/>
        <item m="1" x="2235"/>
        <item m="1" x="757"/>
        <item m="1" x="5972"/>
        <item m="1" x="5201"/>
        <item m="1" x="3473"/>
        <item m="1" x="923"/>
        <item m="1" x="6042"/>
        <item m="1" x="4519"/>
        <item m="1" x="4210"/>
        <item m="1" x="6908"/>
        <item m="1" x="7907"/>
        <item m="1" x="5866"/>
        <item m="1" x="3111"/>
        <item m="1" x="1394"/>
        <item m="1" x="4172"/>
        <item m="1" x="6481"/>
        <item m="1" x="5191"/>
        <item m="1" x="2105"/>
        <item m="1" x="7181"/>
        <item m="1" x="7708"/>
        <item m="1" x="7740"/>
        <item m="1" x="2320"/>
        <item m="1" x="2248"/>
        <item m="1" x="1223"/>
        <item m="1" x="1930"/>
        <item m="1" x="7402"/>
        <item m="1" x="7849"/>
        <item m="1" x="6634"/>
        <item m="1" x="7025"/>
        <item m="1" x="5910"/>
        <item m="1" x="3874"/>
        <item m="1" x="3852"/>
        <item m="1" x="3158"/>
        <item m="1" x="2534"/>
        <item m="1" x="1657"/>
        <item m="1" x="5018"/>
        <item m="1" x="2720"/>
        <item m="1" x="4610"/>
        <item m="1" x="4713"/>
        <item m="1" x="779"/>
        <item m="1" x="2240"/>
        <item m="1" x="6582"/>
        <item m="1" x="2380"/>
        <item m="1" x="5704"/>
        <item m="1" x="1391"/>
        <item m="1" x="4101"/>
        <item m="1" x="2051"/>
        <item m="1" x="2339"/>
        <item m="1" x="1820"/>
        <item m="1" x="1898"/>
        <item m="1" x="5221"/>
        <item m="1" x="4727"/>
        <item m="1" x="4555"/>
        <item m="1" x="2673"/>
        <item m="1" x="3523"/>
        <item m="1" x="1940"/>
        <item m="1" x="207"/>
        <item m="1" x="7171"/>
        <item m="1" x="6940"/>
        <item m="1" x="3292"/>
        <item m="1" x="109"/>
        <item m="1" x="505"/>
        <item m="1" x="3546"/>
        <item m="1" x="7854"/>
        <item m="1" x="650"/>
        <item m="1" x="2334"/>
        <item m="1" x="4231"/>
        <item m="1" x="5307"/>
        <item m="1" x="5158"/>
        <item m="1" x="5463"/>
        <item m="1" x="6666"/>
        <item m="1" x="1142"/>
        <item m="1" x="4858"/>
        <item m="1" x="1441"/>
        <item m="1" x="4339"/>
        <item m="1" x="6071"/>
        <item m="1" x="5698"/>
        <item m="1" x="3215"/>
        <item m="1" x="2737"/>
        <item m="1" x="6705"/>
        <item m="1" x="329"/>
        <item m="1" x="4851"/>
        <item m="1" x="5580"/>
        <item m="1" x="1786"/>
        <item m="1" x="3460"/>
        <item m="1" x="3394"/>
        <item m="1" x="683"/>
        <item m="1" x="7645"/>
        <item m="1" x="2667"/>
        <item m="1" x="3604"/>
        <item m="1" x="637"/>
        <item m="1" x="5508"/>
        <item m="1" x="7290"/>
        <item m="1" x="7998"/>
        <item m="1" x="5748"/>
        <item m="1" x="7776"/>
        <item m="1" x="7928"/>
        <item m="1" x="2441"/>
        <item m="1" x="2605"/>
        <item m="1" x="4911"/>
        <item m="1" x="6510"/>
        <item m="1" x="6355"/>
        <item m="1" x="7908"/>
        <item m="1" x="4573"/>
        <item m="1" x="3957"/>
        <item m="1" x="3601"/>
        <item m="1" x="4980"/>
        <item m="1" x="7102"/>
        <item m="1" x="5989"/>
        <item m="1" x="6562"/>
        <item m="1" x="565"/>
        <item m="1" x="5925"/>
        <item m="1" x="5663"/>
        <item m="1" x="7297"/>
        <item m="1" x="1015"/>
        <item m="1" x="2914"/>
        <item m="1" x="3303"/>
        <item m="1" x="4883"/>
        <item m="1" x="3483"/>
        <item m="1" x="2503"/>
        <item m="1" x="7219"/>
        <item m="1" x="4659"/>
        <item m="1" x="6213"/>
        <item m="1" x="2421"/>
        <item m="1" x="7625"/>
        <item m="1" x="2449"/>
        <item m="1" x="6184"/>
        <item m="1" x="2361"/>
        <item m="1" x="4322"/>
        <item m="1" x="6260"/>
        <item m="1" x="7923"/>
        <item m="1" x="7996"/>
        <item m="1" x="1949"/>
        <item m="1" x="6255"/>
        <item m="1" x="6100"/>
        <item m="1" x="5049"/>
        <item m="1" x="2023"/>
        <item m="1" x="7995"/>
        <item m="1" x="3659"/>
        <item m="1" x="6365"/>
        <item m="1" x="947"/>
        <item m="1" x="6641"/>
        <item m="1" x="2733"/>
        <item m="1" x="5150"/>
        <item m="1" x="1779"/>
        <item m="1" x="6707"/>
        <item m="1" x="6748"/>
        <item m="1" x="4780"/>
        <item m="1" x="1985"/>
        <item m="1" x="4706"/>
        <item m="1" x="3764"/>
        <item m="1" x="253"/>
        <item m="1" x="3208"/>
        <item m="1" x="2707"/>
        <item m="1" x="3453"/>
        <item m="1" x="5792"/>
        <item m="1" x="7104"/>
        <item m="1" x="3470"/>
        <item m="1" x="4860"/>
        <item m="1" x="7011"/>
        <item m="1" x="4145"/>
        <item m="1" x="3095"/>
        <item m="1" x="1025"/>
        <item m="1" x="754"/>
        <item m="1" x="6074"/>
        <item m="1" x="6342"/>
        <item m="1" x="3567"/>
        <item m="1" x="1084"/>
        <item m="1" x="7991"/>
        <item m="1" x="1876"/>
        <item m="1" x="5929"/>
        <item m="1" x="7115"/>
        <item m="1" x="2992"/>
        <item m="1" x="1999"/>
        <item m="1" x="4401"/>
        <item m="1" x="2037"/>
        <item m="1" x="3747"/>
        <item m="1" x="2778"/>
        <item m="1" x="4363"/>
        <item m="1" x="3985"/>
        <item m="1" x="3097"/>
        <item m="1" x="6841"/>
        <item m="1" x="6142"/>
        <item m="1" x="1034"/>
        <item m="1" x="6010"/>
        <item m="1" x="4788"/>
        <item m="1" x="1873"/>
        <item m="1" x="5554"/>
        <item m="1" x="5968"/>
        <item m="1" x="7097"/>
        <item m="1" x="1217"/>
        <item m="1" x="2383"/>
        <item m="1" x="7471"/>
        <item m="1" x="5637"/>
        <item m="1" x="1262"/>
        <item m="1" x="6638"/>
        <item m="1" x="2038"/>
        <item m="1" x="4282"/>
        <item m="1" x="744"/>
        <item m="1" x="2878"/>
        <item m="1" x="1300"/>
        <item m="1" x="5545"/>
        <item m="1" x="724"/>
        <item m="1" x="4470"/>
        <item m="1" x="3576"/>
        <item m="1" x="6167"/>
        <item m="1" x="3264"/>
        <item m="1" x="3047"/>
        <item m="1" x="2083"/>
        <item m="1" x="1863"/>
        <item m="1" x="6628"/>
        <item m="1" x="450"/>
        <item m="1" x="4177"/>
        <item m="1" x="3739"/>
        <item m="1" x="3707"/>
        <item m="1" x="1558"/>
        <item m="1" x="3365"/>
        <item m="1" x="577"/>
        <item m="1" x="1821"/>
        <item m="1" x="7797"/>
        <item m="1" x="6991"/>
        <item m="1" x="1290"/>
        <item m="1" x="1340"/>
        <item m="1" x="4137"/>
        <item m="1" x="6022"/>
        <item m="1" x="5370"/>
        <item m="1" x="707"/>
        <item m="1" x="2943"/>
        <item m="1" x="5690"/>
        <item m="1" x="6227"/>
        <item m="1" x="804"/>
        <item m="1" x="1789"/>
        <item m="1" x="7981"/>
        <item m="1" x="5418"/>
        <item m="1" x="2597"/>
        <item m="1" x="7683"/>
        <item m="1" x="3134"/>
        <item m="1" x="6305"/>
        <item m="1" x="5945"/>
        <item m="1" x="1867"/>
        <item m="1" x="4434"/>
        <item m="1" x="6880"/>
        <item m="1" x="7553"/>
        <item m="1" x="7484"/>
        <item m="1" x="451"/>
        <item m="1" x="2533"/>
        <item m="1" x="973"/>
        <item m="1" x="3924"/>
        <item m="1" x="1484"/>
        <item m="1" x="2409"/>
        <item m="1" x="2670"/>
        <item m="1" x="2187"/>
        <item m="1" x="3145"/>
        <item m="1" x="3257"/>
        <item m="1" x="3143"/>
        <item m="1" x="2527"/>
        <item m="1" x="7416"/>
        <item m="1" x="839"/>
        <item m="1" x="2504"/>
        <item m="1" x="3204"/>
        <item m="1" x="5110"/>
        <item m="1" x="4889"/>
        <item m="1" x="1473"/>
        <item m="1" x="7336"/>
        <item m="1" x="913"/>
        <item m="1" x="6814"/>
        <item m="1" x="134"/>
        <item m="1" x="1165"/>
        <item m="1" x="6458"/>
        <item m="1" x="6644"/>
        <item m="1" x="7889"/>
        <item m="1" x="7519"/>
        <item m="1" x="6503"/>
        <item m="1" x="417"/>
        <item m="1" x="386"/>
        <item m="1" x="2278"/>
        <item m="1" x="5168"/>
        <item m="1" x="2631"/>
        <item m="1" x="1147"/>
        <item m="1" x="431"/>
        <item m="1" x="6945"/>
        <item m="1" x="5317"/>
        <item m="1" x="228"/>
        <item m="1" x="4052"/>
        <item m="1" x="7926"/>
        <item m="1" x="2208"/>
        <item m="1" x="872"/>
        <item m="1" x="2076"/>
        <item m="1" x="4276"/>
        <item m="1" x="4254"/>
        <item m="1" x="789"/>
        <item m="1" x="1693"/>
        <item m="1" x="7997"/>
        <item m="1" x="1079"/>
        <item m="1" x="7961"/>
        <item m="1" x="7152"/>
        <item m="1" x="7496"/>
        <item m="1" x="1655"/>
        <item m="1" x="4319"/>
        <item m="1" x="2619"/>
        <item m="1" x="2577"/>
        <item m="1" x="3255"/>
        <item m="1" x="6848"/>
        <item m="1" x="7431"/>
        <item m="1" x="6731"/>
        <item m="1" x="1234"/>
        <item m="1" x="5358"/>
        <item m="1" x="7986"/>
        <item m="1" x="6595"/>
        <item m="1" x="4275"/>
        <item m="1" x="3491"/>
        <item m="1" x="1013"/>
        <item m="1" x="256"/>
        <item m="1" x="173"/>
        <item m="1" x="7194"/>
        <item m="1" x="4871"/>
        <item m="1" x="2716"/>
        <item m="1" x="4987"/>
        <item m="1" x="6323"/>
        <item m="1" x="7214"/>
        <item m="1" x="4271"/>
        <item m="1" x="72"/>
        <item m="1" x="2118"/>
        <item m="1" x="3020"/>
        <item m="1" x="7444"/>
        <item m="1" x="4045"/>
        <item m="1" x="3839"/>
        <item m="1" x="1987"/>
        <item m="1" x="6856"/>
        <item m="1" x="7999"/>
        <item m="1" x="1063"/>
        <item m="1" x="3123"/>
        <item m="1" x="1840"/>
        <item m="1" x="6618"/>
        <item m="1" x="7004"/>
        <item m="1" x="1019"/>
        <item m="1" x="2840"/>
        <item m="1" x="2451"/>
        <item m="1" x="4264"/>
        <item m="1" x="4920"/>
        <item m="1" x="7895"/>
        <item m="1" x="6610"/>
        <item m="1" x="425"/>
        <item m="1" x="4011"/>
        <item m="1" x="4812"/>
        <item m="1" x="5147"/>
        <item m="1" x="3605"/>
        <item m="1" x="1459"/>
        <item m="1" x="5561"/>
        <item m="1" x="5282"/>
        <item m="1" x="2865"/>
        <item m="1" x="3395"/>
        <item m="1" x="1540"/>
        <item m="1" x="1829"/>
        <item m="1" x="6811"/>
        <item m="1" x="926"/>
        <item m="1" x="6406"/>
        <item m="1" x="3403"/>
        <item m="1" x="6457"/>
        <item m="1" x="1284"/>
        <item m="1" x="3899"/>
        <item m="1" x="625"/>
        <item m="1" x="6030"/>
        <item m="1" x="262"/>
        <item m="1" x="6381"/>
        <item m="1" x="6236"/>
        <item m="1" x="2165"/>
        <item m="1" x="2263"/>
        <item m="1" x="4752"/>
        <item m="1" x="3889"/>
        <item m="1" x="1689"/>
        <item m="1" x="2851"/>
        <item m="1" x="4043"/>
        <item m="1" x="7024"/>
        <item m="1" x="5444"/>
        <item m="1" x="2345"/>
        <item m="1" x="5194"/>
        <item m="1" x="3436"/>
        <item m="1" x="2019"/>
        <item m="1" x="2319"/>
        <item m="1" x="3833"/>
        <item m="1" x="6302"/>
        <item m="1" x="64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axis="axisCol" compact="0" outline="0" subtotalTop="0" showAll="0" includeNewItemsInFilter="1" sortType="ascending" rankBy="0">
      <items count="90">
        <item m="1" x="72"/>
        <item m="1" x="24"/>
        <item m="1" x="15"/>
        <item m="1" x="67"/>
        <item m="1" x="85"/>
        <item m="1" x="35"/>
        <item m="1" x="14"/>
        <item m="1" x="51"/>
        <item m="1" x="77"/>
        <item m="1" x="32"/>
        <item m="1" x="86"/>
        <item m="1" x="47"/>
        <item m="1" x="19"/>
        <item m="1" x="59"/>
        <item m="1" x="84"/>
        <item x="0"/>
        <item x="1"/>
        <item m="1" x="80"/>
        <item x="2"/>
        <item x="3"/>
        <item m="1" x="75"/>
        <item m="1" x="56"/>
        <item m="1" x="44"/>
        <item x="4"/>
        <item m="1" x="42"/>
        <item m="1" x="69"/>
        <item m="1" x="61"/>
        <item m="1" x="73"/>
        <item m="1" x="33"/>
        <item m="1" x="63"/>
        <item x="11"/>
        <item m="1" x="38"/>
        <item x="5"/>
        <item x="6"/>
        <item m="1" x="16"/>
        <item x="7"/>
        <item m="1" x="36"/>
        <item m="1" x="23"/>
        <item x="8"/>
        <item m="1" x="65"/>
        <item m="1" x="57"/>
        <item m="1" x="45"/>
        <item m="1" x="27"/>
        <item m="1" x="12"/>
        <item m="1" x="49"/>
        <item x="9"/>
        <item m="1" x="40"/>
        <item m="1" x="25"/>
        <item m="1" x="53"/>
        <item m="1" x="39"/>
        <item m="1" x="87"/>
        <item m="1" x="68"/>
        <item m="1" x="60"/>
        <item m="1" x="48"/>
        <item m="1" x="30"/>
        <item m="1" x="17"/>
        <item x="10"/>
        <item m="1" x="21"/>
        <item m="1" x="54"/>
        <item m="1" x="41"/>
        <item m="1" x="34"/>
        <item m="1" x="20"/>
        <item m="1" x="82"/>
        <item m="1" x="37"/>
        <item m="1" x="76"/>
        <item m="1" x="66"/>
        <item m="1" x="58"/>
        <item m="1" x="46"/>
        <item m="1" x="28"/>
        <item m="1" x="13"/>
        <item m="1" x="79"/>
        <item m="1" x="70"/>
        <item m="1" x="62"/>
        <item m="1" x="50"/>
        <item m="1" x="22"/>
        <item m="1" x="74"/>
        <item m="1" x="64"/>
        <item m="1" x="55"/>
        <item m="1" x="43"/>
        <item m="1" x="26"/>
        <item m="1" x="78"/>
        <item m="1" x="83"/>
        <item m="1" x="88"/>
        <item m="1" x="31"/>
        <item m="1" x="18"/>
        <item m="1" x="81"/>
        <item m="1" x="71"/>
        <item m="1" x="52"/>
        <item m="1" x="29"/>
        <item t="default"/>
      </items>
    </pivotField>
    <pivotField dataField="1" compact="0" outline="0" subtotalTop="0" showAll="0" includeNewItemsInFilter="1"/>
  </pivotFields>
  <rowFields count="8">
    <field x="1"/>
    <field x="2"/>
    <field x="3"/>
    <field x="4"/>
    <field x="5"/>
    <field x="6"/>
    <field x="7"/>
    <field x="8"/>
  </rowFields>
  <rowItems count="67">
    <i>
      <x/>
      <x v="10"/>
      <x v="3"/>
      <x v="385"/>
      <x v="9"/>
      <x v="2"/>
      <x v="7934"/>
      <x v="7934"/>
    </i>
    <i>
      <x v="1"/>
      <x v="10"/>
      <x v="3"/>
      <x v="385"/>
      <x v="9"/>
      <x v="7"/>
      <x v="7935"/>
      <x v="7935"/>
    </i>
    <i>
      <x v="2"/>
      <x v="10"/>
      <x v="3"/>
      <x v="385"/>
      <x v="9"/>
      <x v="10"/>
      <x v="7936"/>
      <x v="7936"/>
    </i>
    <i>
      <x v="3"/>
      <x v="10"/>
      <x v="3"/>
      <x v="385"/>
      <x v="9"/>
      <x v="3"/>
      <x v="7937"/>
      <x v="7937"/>
    </i>
    <i>
      <x v="4"/>
      <x v="10"/>
      <x v="3"/>
      <x v="385"/>
      <x v="9"/>
      <x v="5"/>
      <x v="7938"/>
      <x v="7938"/>
    </i>
    <i>
      <x v="5"/>
      <x v="10"/>
      <x v="3"/>
      <x v="385"/>
      <x v="9"/>
      <x v="8"/>
      <x v="7939"/>
      <x v="7939"/>
    </i>
    <i>
      <x v="6"/>
      <x v="10"/>
      <x v="3"/>
      <x v="385"/>
      <x v="9"/>
      <x v="9"/>
      <x v="7940"/>
      <x v="7940"/>
    </i>
    <i>
      <x v="7"/>
      <x v="10"/>
      <x v="3"/>
      <x v="385"/>
      <x v="9"/>
      <x v="11"/>
      <x v="7941"/>
      <x v="7941"/>
    </i>
    <i>
      <x v="8"/>
      <x v="10"/>
      <x v="3"/>
      <x v="385"/>
      <x v="9"/>
      <x/>
      <x v="7942"/>
      <x v="7942"/>
    </i>
    <i>
      <x v="9"/>
      <x v="10"/>
      <x v="3"/>
      <x v="385"/>
      <x v="9"/>
      <x v="1"/>
      <x v="7943"/>
      <x v="7943"/>
    </i>
    <i>
      <x v="10"/>
      <x v="10"/>
      <x v="3"/>
      <x v="385"/>
      <x v="9"/>
      <x v="4"/>
      <x v="7944"/>
      <x v="7944"/>
    </i>
    <i>
      <x v="11"/>
      <x v="10"/>
      <x v="3"/>
      <x v="385"/>
      <x v="9"/>
      <x v="6"/>
      <x v="7945"/>
      <x v="7945"/>
    </i>
    <i>
      <x v="39"/>
      <x v="10"/>
      <x v="3"/>
      <x v="388"/>
      <x v="4"/>
      <x v="2"/>
      <x v="7946"/>
      <x v="7946"/>
    </i>
    <i>
      <x v="40"/>
      <x v="10"/>
      <x v="3"/>
      <x v="388"/>
      <x v="4"/>
      <x v="7"/>
      <x v="7947"/>
      <x v="7947"/>
    </i>
    <i>
      <x v="75"/>
      <x v="35"/>
      <x v="3"/>
      <x v="398"/>
      <x v="4"/>
      <x v="2"/>
      <x v="7948"/>
      <x v="7948"/>
    </i>
    <i>
      <x v="76"/>
      <x v="35"/>
      <x v="3"/>
      <x v="398"/>
      <x v="4"/>
      <x v="7"/>
      <x v="7949"/>
      <x v="7949"/>
    </i>
    <i>
      <x v="77"/>
      <x v="35"/>
      <x v="3"/>
      <x v="398"/>
      <x v="4"/>
      <x v="10"/>
      <x v="7950"/>
      <x v="7950"/>
    </i>
    <i>
      <x v="78"/>
      <x v="35"/>
      <x v="3"/>
      <x v="398"/>
      <x v="4"/>
      <x v="3"/>
      <x v="7951"/>
      <x v="7951"/>
    </i>
    <i>
      <x v="79"/>
      <x v="35"/>
      <x v="3"/>
      <x v="398"/>
      <x v="4"/>
      <x v="5"/>
      <x v="7952"/>
      <x v="7952"/>
    </i>
    <i>
      <x v="80"/>
      <x v="35"/>
      <x v="3"/>
      <x v="398"/>
      <x v="4"/>
      <x v="8"/>
      <x v="7953"/>
      <x v="7953"/>
    </i>
    <i>
      <x v="81"/>
      <x v="35"/>
      <x v="3"/>
      <x v="398"/>
      <x v="4"/>
      <x v="9"/>
      <x v="7954"/>
      <x v="7954"/>
    </i>
    <i>
      <x v="82"/>
      <x v="35"/>
      <x v="3"/>
      <x v="398"/>
      <x v="4"/>
      <x v="11"/>
      <x v="7955"/>
      <x v="7955"/>
    </i>
    <i>
      <x v="83"/>
      <x v="35"/>
      <x v="3"/>
      <x v="398"/>
      <x v="4"/>
      <x/>
      <x v="7956"/>
      <x v="7956"/>
    </i>
    <i>
      <x v="84"/>
      <x v="35"/>
      <x v="3"/>
      <x v="398"/>
      <x v="4"/>
      <x v="1"/>
      <x v="7957"/>
      <x v="7957"/>
    </i>
    <i>
      <x v="85"/>
      <x v="35"/>
      <x v="3"/>
      <x v="398"/>
      <x v="4"/>
      <x v="4"/>
      <x v="7958"/>
      <x v="7958"/>
    </i>
    <i>
      <x v="86"/>
      <x v="35"/>
      <x v="3"/>
      <x v="398"/>
      <x v="4"/>
      <x v="6"/>
      <x v="7959"/>
      <x v="7959"/>
    </i>
    <i>
      <x v="194"/>
      <x v="3"/>
      <x v="3"/>
      <x v="390"/>
      <x v="4"/>
      <x v="2"/>
      <x v="7960"/>
      <x v="7960"/>
    </i>
    <i>
      <x v="195"/>
      <x v="3"/>
      <x v="3"/>
      <x v="390"/>
      <x v="4"/>
      <x v="7"/>
      <x v="7961"/>
      <x v="7961"/>
    </i>
    <i>
      <x v="196"/>
      <x v="3"/>
      <x v="3"/>
      <x v="390"/>
      <x v="4"/>
      <x v="10"/>
      <x v="7962"/>
      <x v="7962"/>
    </i>
    <i>
      <x v="197"/>
      <x v="3"/>
      <x v="3"/>
      <x v="390"/>
      <x v="4"/>
      <x v="3"/>
      <x v="7963"/>
      <x v="7963"/>
    </i>
    <i>
      <x v="198"/>
      <x v="3"/>
      <x v="3"/>
      <x v="390"/>
      <x v="4"/>
      <x v="5"/>
      <x v="7964"/>
      <x v="7964"/>
    </i>
    <i>
      <x v="199"/>
      <x v="3"/>
      <x v="3"/>
      <x v="390"/>
      <x v="4"/>
      <x v="8"/>
      <x v="7965"/>
      <x v="7965"/>
    </i>
    <i>
      <x v="200"/>
      <x v="3"/>
      <x v="3"/>
      <x v="390"/>
      <x v="4"/>
      <x v="9"/>
      <x v="7966"/>
      <x v="7966"/>
    </i>
    <i>
      <x v="201"/>
      <x v="3"/>
      <x v="3"/>
      <x v="390"/>
      <x v="4"/>
      <x v="11"/>
      <x v="7967"/>
      <x v="7967"/>
    </i>
    <i>
      <x v="202"/>
      <x v="3"/>
      <x v="3"/>
      <x v="390"/>
      <x v="4"/>
      <x/>
      <x v="7968"/>
      <x v="7968"/>
    </i>
    <i>
      <x v="203"/>
      <x v="3"/>
      <x v="3"/>
      <x v="390"/>
      <x v="4"/>
      <x v="1"/>
      <x v="7969"/>
      <x v="7969"/>
    </i>
    <i>
      <x v="204"/>
      <x v="3"/>
      <x v="3"/>
      <x v="390"/>
      <x v="4"/>
      <x v="4"/>
      <x v="7970"/>
      <x v="7970"/>
    </i>
    <i>
      <x v="205"/>
      <x v="3"/>
      <x v="3"/>
      <x v="390"/>
      <x v="4"/>
      <x v="6"/>
      <x v="7971"/>
      <x v="7971"/>
    </i>
    <i>
      <x v="233"/>
      <x v="3"/>
      <x v="3"/>
      <x v="386"/>
      <x v="7"/>
      <x v="2"/>
      <x v="7972"/>
      <x v="7972"/>
    </i>
    <i>
      <x v="234"/>
      <x v="3"/>
      <x v="3"/>
      <x v="386"/>
      <x v="7"/>
      <x v="7"/>
      <x v="7973"/>
      <x v="7973"/>
    </i>
    <i>
      <x v="235"/>
      <x v="3"/>
      <x v="3"/>
      <x v="386"/>
      <x v="7"/>
      <x v="10"/>
      <x v="7974"/>
      <x v="7974"/>
    </i>
    <i>
      <x v="236"/>
      <x v="3"/>
      <x v="3"/>
      <x v="386"/>
      <x v="7"/>
      <x v="3"/>
      <x v="7975"/>
      <x v="7975"/>
    </i>
    <i>
      <x v="239"/>
      <x v="3"/>
      <x v="3"/>
      <x v="386"/>
      <x v="7"/>
      <x v="5"/>
      <x v="7976"/>
      <x v="7976"/>
    </i>
    <i>
      <x v="240"/>
      <x v="3"/>
      <x v="3"/>
      <x v="386"/>
      <x v="7"/>
      <x v="8"/>
      <x v="7977"/>
      <x v="7977"/>
    </i>
    <i>
      <x v="241"/>
      <x v="3"/>
      <x v="3"/>
      <x v="386"/>
      <x v="7"/>
      <x v="9"/>
      <x v="7978"/>
      <x v="7978"/>
    </i>
    <i>
      <x v="242"/>
      <x v="3"/>
      <x v="3"/>
      <x v="386"/>
      <x v="7"/>
      <x v="11"/>
      <x v="7979"/>
      <x v="7979"/>
    </i>
    <i>
      <x v="243"/>
      <x v="3"/>
      <x v="3"/>
      <x v="386"/>
      <x v="7"/>
      <x/>
      <x v="7980"/>
      <x v="7980"/>
    </i>
    <i>
      <x v="244"/>
      <x v="3"/>
      <x v="3"/>
      <x v="386"/>
      <x v="7"/>
      <x v="1"/>
      <x v="7981"/>
      <x v="7981"/>
    </i>
    <i>
      <x v="245"/>
      <x v="3"/>
      <x v="3"/>
      <x v="386"/>
      <x v="7"/>
      <x v="4"/>
      <x v="7982"/>
      <x v="7982"/>
    </i>
    <i>
      <x v="246"/>
      <x v="3"/>
      <x v="3"/>
      <x v="386"/>
      <x v="7"/>
      <x v="6"/>
      <x v="7983"/>
      <x v="7983"/>
    </i>
    <i>
      <x v="253"/>
      <x v="35"/>
      <x v="3"/>
      <x v="386"/>
      <x v="7"/>
      <x v="2"/>
      <x v="7984"/>
      <x v="7984"/>
    </i>
    <i>
      <x v="254"/>
      <x v="35"/>
      <x v="3"/>
      <x v="386"/>
      <x v="7"/>
      <x v="7"/>
      <x v="7985"/>
      <x v="7985"/>
    </i>
    <i>
      <x v="256"/>
      <x v="35"/>
      <x v="3"/>
      <x v="386"/>
      <x v="7"/>
      <x v="10"/>
      <x v="7986"/>
      <x v="7986"/>
    </i>
    <i>
      <x v="257"/>
      <x v="35"/>
      <x v="3"/>
      <x v="386"/>
      <x v="7"/>
      <x v="3"/>
      <x v="7987"/>
      <x v="7987"/>
    </i>
    <i>
      <x v="258"/>
      <x v="35"/>
      <x v="3"/>
      <x v="386"/>
      <x v="7"/>
      <x v="5"/>
      <x v="7988"/>
      <x v="7988"/>
    </i>
    <i>
      <x v="259"/>
      <x v="35"/>
      <x v="3"/>
      <x v="386"/>
      <x v="7"/>
      <x v="8"/>
      <x v="7989"/>
      <x v="7989"/>
    </i>
    <i>
      <x v="260"/>
      <x v="35"/>
      <x v="3"/>
      <x v="386"/>
      <x v="7"/>
      <x v="9"/>
      <x v="7990"/>
      <x v="7990"/>
    </i>
    <i>
      <x v="261"/>
      <x v="35"/>
      <x v="3"/>
      <x v="386"/>
      <x v="7"/>
      <x v="11"/>
      <x v="7991"/>
      <x v="7991"/>
    </i>
    <i>
      <x v="262"/>
      <x v="35"/>
      <x v="3"/>
      <x v="386"/>
      <x v="7"/>
      <x/>
      <x v="7992"/>
      <x v="7992"/>
    </i>
    <i>
      <x v="263"/>
      <x v="35"/>
      <x v="3"/>
      <x v="386"/>
      <x v="7"/>
      <x v="1"/>
      <x v="7993"/>
      <x v="7993"/>
    </i>
    <i>
      <x v="264"/>
      <x v="35"/>
      <x v="3"/>
      <x v="386"/>
      <x v="7"/>
      <x v="4"/>
      <x v="7994"/>
      <x v="7994"/>
    </i>
    <i>
      <x v="265"/>
      <x v="35"/>
      <x v="3"/>
      <x v="386"/>
      <x v="7"/>
      <x v="6"/>
      <x v="7995"/>
      <x v="7995"/>
    </i>
    <i>
      <x v="319"/>
      <x v="10"/>
      <x v="3"/>
      <x v="343"/>
      <x v="3"/>
      <x/>
      <x v="7996"/>
      <x v="7996"/>
    </i>
    <i>
      <x v="397"/>
      <x v="35"/>
      <x v="3"/>
      <x v="399"/>
      <x v="8"/>
      <x v="3"/>
      <x v="7997"/>
      <x v="7997"/>
    </i>
    <i>
      <x v="398"/>
      <x v="35"/>
      <x v="3"/>
      <x v="399"/>
      <x v="8"/>
      <x v="9"/>
      <x v="7998"/>
      <x v="7998"/>
    </i>
    <i>
      <x v="462"/>
      <x v="35"/>
      <x v="3"/>
      <x v="370"/>
      <x v="6"/>
      <x v="19"/>
      <x v="7999"/>
      <x v="7999"/>
    </i>
    <i t="grand">
      <x/>
    </i>
  </rowItems>
  <colFields count="1">
    <field x="9"/>
  </colFields>
  <colItems count="13">
    <i>
      <x v="15"/>
    </i>
    <i>
      <x v="16"/>
    </i>
    <i>
      <x v="18"/>
    </i>
    <i>
      <x v="19"/>
    </i>
    <i>
      <x v="23"/>
    </i>
    <i>
      <x v="30"/>
    </i>
    <i>
      <x v="32"/>
    </i>
    <i>
      <x v="33"/>
    </i>
    <i>
      <x v="35"/>
    </i>
    <i>
      <x v="38"/>
    </i>
    <i>
      <x v="45"/>
    </i>
    <i>
      <x v="56"/>
    </i>
    <i t="grand">
      <x/>
    </i>
  </colItems>
  <pageFields count="1">
    <pageField fld="0" hier="0"/>
  </pageFields>
  <dataFields count="1">
    <dataField name="Sum of OA_VALUE" fld="10" baseField="0" baseItem="0" numFmtId="3"/>
  </dataField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1" cacheId="20" dataOnRows="1" applyNumberFormats="0" applyBorderFormats="0" applyFontFormats="0" applyPatternFormats="0" applyAlignmentFormats="0" applyWidthHeightFormats="1" dataCaption="Data" updatedVersion="4" minRefreshableVersion="3" asteriskTotals="1" showMemberPropertyTips="0" useAutoFormatting="1" rowGrandTotals="0" itemPrintTitles="1" createdVersion="4" indent="0" compact="0" compactData="0" gridDropZones="1" fieldListSortAscending="1">
  <location ref="M3:P95" firstHeaderRow="2" firstDataRow="2" firstDataCol="3"/>
  <pivotFields count="3">
    <pivotField axis="axisRow" dataField="1" compact="0" outline="0" subtotalTop="0" showAll="0" includeNewItemsInFilter="1" defaultSubtotal="0">
      <items count="1">
        <item x="0"/>
      </items>
    </pivotField>
    <pivotField axis="axisRow" compact="0" outline="0" subtotalTop="0" showAll="0" includeNewItemsInFilter="1" defaultSubtotal="0">
      <items count="91">
        <item x="8"/>
        <item x="9"/>
        <item x="10"/>
        <item x="11"/>
        <item x="12"/>
        <item x="2"/>
        <item x="3"/>
        <item x="4"/>
        <item x="7"/>
        <item x="13"/>
        <item x="14"/>
        <item x="15"/>
        <item x="16"/>
        <item x="17"/>
        <item x="18"/>
        <item x="19"/>
        <item x="20"/>
        <item x="21"/>
        <item x="22"/>
        <item x="23"/>
        <item x="24"/>
        <item x="25"/>
        <item x="26"/>
        <item x="27"/>
        <item x="28"/>
        <item x="29"/>
        <item x="30"/>
        <item x="31"/>
        <item x="32"/>
        <item x="33"/>
        <item x="34"/>
        <item x="35"/>
        <item x="36"/>
        <item x="37"/>
        <item x="38"/>
        <item x="39"/>
        <item x="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2"/>
        <item x="81"/>
        <item x="83"/>
        <item x="84"/>
        <item x="85"/>
        <item x="86"/>
        <item x="87"/>
        <item x="88"/>
        <item x="89"/>
        <item x="90"/>
        <item x="1"/>
        <item x="5"/>
        <item x="6"/>
        <item x="40"/>
      </items>
    </pivotField>
    <pivotField axis="axisRow" compact="0" outline="0" subtotalTop="0" showAll="0" includeNewItemsInFilter="1" defaultSubtotal="0">
      <items count="94">
        <item x="2"/>
        <item m="1" x="93"/>
        <item x="58"/>
        <item x="26"/>
        <item x="3"/>
        <item x="23"/>
        <item x="11"/>
        <item x="27"/>
        <item x="4"/>
        <item x="45"/>
        <item x="65"/>
        <item x="81"/>
        <item x="55"/>
        <item x="56"/>
        <item x="28"/>
        <item x="29"/>
        <item x="30"/>
        <item x="31"/>
        <item x="32"/>
        <item x="33"/>
        <item x="34"/>
        <item x="35"/>
        <item x="36"/>
        <item x="37"/>
        <item m="1" x="91"/>
        <item x="46"/>
        <item x="47"/>
        <item x="48"/>
        <item x="49"/>
        <item x="74"/>
        <item x="62"/>
        <item x="77"/>
        <item x="78"/>
        <item x="79"/>
        <item x="83"/>
        <item x="66"/>
        <item x="67"/>
        <item x="75"/>
        <item x="76"/>
        <item x="84"/>
        <item x="80"/>
        <item x="82"/>
        <item x="63"/>
        <item x="85"/>
        <item x="86"/>
        <item x="50"/>
        <item x="53"/>
        <item x="57"/>
        <item x="64"/>
        <item x="68"/>
        <item x="87"/>
        <item x="69"/>
        <item x="70"/>
        <item x="88"/>
        <item x="89"/>
        <item x="41"/>
        <item x="42"/>
        <item x="71"/>
        <item x="52"/>
        <item x="59"/>
        <item x="60"/>
        <item x="61"/>
        <item m="1" x="92"/>
        <item x="43"/>
        <item x="72"/>
        <item x="54"/>
        <item x="44"/>
        <item x="73"/>
        <item x="12"/>
        <item x="51"/>
        <item x="24"/>
        <item x="25"/>
        <item x="7"/>
        <item x="13"/>
        <item x="15"/>
        <item x="14"/>
        <item x="16"/>
        <item x="17"/>
        <item x="18"/>
        <item x="19"/>
        <item x="20"/>
        <item x="21"/>
        <item x="22"/>
        <item x="40"/>
        <item x="39"/>
        <item x="38"/>
        <item x="90"/>
        <item x="0"/>
        <item x="1"/>
        <item x="5"/>
        <item x="6"/>
        <item x="8"/>
        <item x="9"/>
        <item x="10"/>
      </items>
    </pivotField>
  </pivotFields>
  <rowFields count="3">
    <field x="0"/>
    <field x="1"/>
    <field x="2"/>
  </rowFields>
  <rowItems count="91">
    <i>
      <x/>
      <x/>
      <x v="91"/>
    </i>
    <i r="1">
      <x v="1"/>
      <x v="92"/>
    </i>
    <i r="1">
      <x v="2"/>
      <x v="93"/>
    </i>
    <i r="1">
      <x v="3"/>
      <x v="6"/>
    </i>
    <i r="1">
      <x v="4"/>
      <x v="68"/>
    </i>
    <i r="1">
      <x v="5"/>
      <x/>
    </i>
    <i r="1">
      <x v="6"/>
      <x v="4"/>
    </i>
    <i r="1">
      <x v="7"/>
      <x v="8"/>
    </i>
    <i r="1">
      <x v="8"/>
      <x v="72"/>
    </i>
    <i r="1">
      <x v="9"/>
      <x v="73"/>
    </i>
    <i r="1">
      <x v="10"/>
      <x v="75"/>
    </i>
    <i r="1">
      <x v="11"/>
      <x v="74"/>
    </i>
    <i r="1">
      <x v="12"/>
      <x v="76"/>
    </i>
    <i r="1">
      <x v="13"/>
      <x v="77"/>
    </i>
    <i r="1">
      <x v="14"/>
      <x v="78"/>
    </i>
    <i r="1">
      <x v="15"/>
      <x v="79"/>
    </i>
    <i r="1">
      <x v="16"/>
      <x v="80"/>
    </i>
    <i r="1">
      <x v="17"/>
      <x v="81"/>
    </i>
    <i r="1">
      <x v="18"/>
      <x v="82"/>
    </i>
    <i r="1">
      <x v="19"/>
      <x v="5"/>
    </i>
    <i r="1">
      <x v="20"/>
      <x v="70"/>
    </i>
    <i r="1">
      <x v="21"/>
      <x v="71"/>
    </i>
    <i r="1">
      <x v="22"/>
      <x v="3"/>
    </i>
    <i r="1">
      <x v="23"/>
      <x v="7"/>
    </i>
    <i r="1">
      <x v="24"/>
      <x v="14"/>
    </i>
    <i r="1">
      <x v="25"/>
      <x v="15"/>
    </i>
    <i r="1">
      <x v="26"/>
      <x v="16"/>
    </i>
    <i r="1">
      <x v="27"/>
      <x v="17"/>
    </i>
    <i r="1">
      <x v="28"/>
      <x v="18"/>
    </i>
    <i r="1">
      <x v="29"/>
      <x v="19"/>
    </i>
    <i r="1">
      <x v="30"/>
      <x v="20"/>
    </i>
    <i r="1">
      <x v="31"/>
      <x v="21"/>
    </i>
    <i r="1">
      <x v="32"/>
      <x v="22"/>
    </i>
    <i r="1">
      <x v="33"/>
      <x v="23"/>
    </i>
    <i r="1">
      <x v="34"/>
      <x v="85"/>
    </i>
    <i r="1">
      <x v="35"/>
      <x v="84"/>
    </i>
    <i r="1">
      <x v="36"/>
      <x v="87"/>
    </i>
    <i r="1">
      <x v="37"/>
      <x v="55"/>
    </i>
    <i r="1">
      <x v="38"/>
      <x v="56"/>
    </i>
    <i r="1">
      <x v="39"/>
      <x v="63"/>
    </i>
    <i r="1">
      <x v="40"/>
      <x v="66"/>
    </i>
    <i r="1">
      <x v="41"/>
      <x v="9"/>
    </i>
    <i r="1">
      <x v="42"/>
      <x v="25"/>
    </i>
    <i r="1">
      <x v="43"/>
      <x v="26"/>
    </i>
    <i r="1">
      <x v="44"/>
      <x v="27"/>
    </i>
    <i r="1">
      <x v="45"/>
      <x v="28"/>
    </i>
    <i r="1">
      <x v="46"/>
      <x v="45"/>
    </i>
    <i r="1">
      <x v="47"/>
      <x v="69"/>
    </i>
    <i r="1">
      <x v="48"/>
      <x v="58"/>
    </i>
    <i r="1">
      <x v="49"/>
      <x v="46"/>
    </i>
    <i r="1">
      <x v="50"/>
      <x v="65"/>
    </i>
    <i r="1">
      <x v="51"/>
      <x v="12"/>
    </i>
    <i r="1">
      <x v="52"/>
      <x v="13"/>
    </i>
    <i r="1">
      <x v="53"/>
      <x v="47"/>
    </i>
    <i r="1">
      <x v="54"/>
      <x v="2"/>
    </i>
    <i r="1">
      <x v="55"/>
      <x v="59"/>
    </i>
    <i r="1">
      <x v="56"/>
      <x v="60"/>
    </i>
    <i r="1">
      <x v="57"/>
      <x v="61"/>
    </i>
    <i r="1">
      <x v="58"/>
      <x v="30"/>
    </i>
    <i r="1">
      <x v="59"/>
      <x v="42"/>
    </i>
    <i r="1">
      <x v="60"/>
      <x v="48"/>
    </i>
    <i r="1">
      <x v="61"/>
      <x v="10"/>
    </i>
    <i r="1">
      <x v="62"/>
      <x v="35"/>
    </i>
    <i r="1">
      <x v="63"/>
      <x v="36"/>
    </i>
    <i r="1">
      <x v="64"/>
      <x v="49"/>
    </i>
    <i r="1">
      <x v="65"/>
      <x v="51"/>
    </i>
    <i r="1">
      <x v="66"/>
      <x v="52"/>
    </i>
    <i r="1">
      <x v="67"/>
      <x v="57"/>
    </i>
    <i r="1">
      <x v="68"/>
      <x v="64"/>
    </i>
    <i r="1">
      <x v="69"/>
      <x v="67"/>
    </i>
    <i r="1">
      <x v="70"/>
      <x v="29"/>
    </i>
    <i r="1">
      <x v="71"/>
      <x v="37"/>
    </i>
    <i r="1">
      <x v="72"/>
      <x v="38"/>
    </i>
    <i r="1">
      <x v="73"/>
      <x v="31"/>
    </i>
    <i r="1">
      <x v="74"/>
      <x v="32"/>
    </i>
    <i r="1">
      <x v="75"/>
      <x v="33"/>
    </i>
    <i r="1">
      <x v="76"/>
      <x v="40"/>
    </i>
    <i r="1">
      <x v="77"/>
      <x v="41"/>
    </i>
    <i r="1">
      <x v="78"/>
      <x v="11"/>
    </i>
    <i r="1">
      <x v="79"/>
      <x v="34"/>
    </i>
    <i r="1">
      <x v="80"/>
      <x v="39"/>
    </i>
    <i r="1">
      <x v="81"/>
      <x v="43"/>
    </i>
    <i r="1">
      <x v="82"/>
      <x v="44"/>
    </i>
    <i r="1">
      <x v="83"/>
      <x v="50"/>
    </i>
    <i r="1">
      <x v="84"/>
      <x v="53"/>
    </i>
    <i r="1">
      <x v="85"/>
      <x v="54"/>
    </i>
    <i r="1">
      <x v="86"/>
      <x v="86"/>
    </i>
    <i r="1">
      <x v="87"/>
      <x v="88"/>
    </i>
    <i r="1">
      <x v="88"/>
      <x v="89"/>
    </i>
    <i r="1">
      <x v="89"/>
      <x v="90"/>
    </i>
    <i r="1">
      <x v="90"/>
      <x v="83"/>
    </i>
  </rowItems>
  <colItems count="1">
    <i/>
  </colItems>
  <dataFields count="1">
    <dataField name="Count of CUT_ID" fld="0" subtotal="count" baseField="0" baseItem="0"/>
  </dataFields>
  <pivotTableStyleInfo showRowHeaders="1" showColHeaders="1" showRowStripes="0" showColStripes="0" showLastColumn="1"/>
</pivotTableDefinition>
</file>

<file path=xl/queryTables/queryTable1.xml><?xml version="1.0" encoding="utf-8"?>
<queryTable xmlns="http://schemas.openxmlformats.org/spreadsheetml/2006/main" name="Query from DEPFA_KRM21" adjustColumnWidth="0" connectionId="1" autoFormatId="16" applyNumberFormats="0" applyBorderFormats="0" applyFontFormats="1" applyPatternFormats="1" applyAlignmentFormats="0" applyWidthHeightFormats="0">
  <queryTableRefresh nextId="201">
    <queryTableFields count="11">
      <queryTableField id="1" name="RUN_ID"/>
      <queryTableField id="7" name="RF_NUM"/>
      <queryTableField id="8" name="CURRENCY1"/>
      <queryTableField id="9" name="CURRENCY2"/>
      <queryTableField id="10" name="CATEGORY2"/>
      <queryTableField id="11" name="RF_GROUP"/>
      <queryTableField id="12" name="SYMBOL"/>
      <queryTableField id="13" name="VOLATILITY"/>
      <queryTableField id="17" name="RF_VAL"/>
      <queryTableField id="18" name="CUT_NUM"/>
      <queryTableField id="19" name="OA_VALUE"/>
    </queryTableFields>
    <sortState ref="B4:L422">
      <sortCondition ref="B4"/>
    </sortState>
  </queryTableRefresh>
</queryTable>
</file>

<file path=xl/queryTables/queryTable2.xml><?xml version="1.0" encoding="utf-8"?>
<queryTable xmlns="http://schemas.openxmlformats.org/spreadsheetml/2006/main" name="Query from KRM_PRODUCTION_1" connectionId="5" autoFormatId="16" applyNumberFormats="0" applyBorderFormats="0" applyFontFormats="1" applyPatternFormats="1" applyAlignmentFormats="0" applyWidthHeightFormats="0">
  <queryTableRefresh nextId="2">
    <queryTableFields count="1">
      <queryTableField id="1" name="RF_NUM"/>
    </queryTableFields>
  </queryTableRefresh>
</queryTable>
</file>

<file path=xl/queryTables/queryTable3.xml><?xml version="1.0" encoding="utf-8"?>
<queryTable xmlns="http://schemas.openxmlformats.org/spreadsheetml/2006/main" name="Query from KRM_PRODUCTION" connectionId="2" autoFormatId="16" applyNumberFormats="0" applyBorderFormats="0" applyFontFormats="1" applyPatternFormats="1" applyAlignmentFormats="0" applyWidthHeightFormats="0">
  <queryTableRefresh nextId="4">
    <queryTableFields count="3">
      <queryTableField id="1" name="rf_number1"/>
      <queryTableField id="2" name="rf_number2"/>
      <queryTableField id="3" name="correlatn"/>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image" Target="../media/image9.emf"/><Relationship Id="rId39" Type="http://schemas.openxmlformats.org/officeDocument/2006/relationships/control" Target="../activeX/activeX22.xml"/><Relationship Id="rId21" Type="http://schemas.openxmlformats.org/officeDocument/2006/relationships/control" Target="../activeX/activeX8.xml"/><Relationship Id="rId34" Type="http://schemas.openxmlformats.org/officeDocument/2006/relationships/control" Target="../activeX/activeX17.xml"/><Relationship Id="rId42" Type="http://schemas.openxmlformats.org/officeDocument/2006/relationships/image" Target="../media/image13.emf"/><Relationship Id="rId47" Type="http://schemas.openxmlformats.org/officeDocument/2006/relationships/control" Target="../activeX/activeX26.xml"/><Relationship Id="rId50" Type="http://schemas.openxmlformats.org/officeDocument/2006/relationships/image" Target="../media/image17.emf"/><Relationship Id="rId55" Type="http://schemas.openxmlformats.org/officeDocument/2006/relationships/control" Target="../activeX/activeX30.xml"/><Relationship Id="rId7" Type="http://schemas.openxmlformats.org/officeDocument/2006/relationships/control" Target="../activeX/activeX1.xml"/><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ontrol" Target="../activeX/activeX11.xml"/><Relationship Id="rId33" Type="http://schemas.openxmlformats.org/officeDocument/2006/relationships/control" Target="../activeX/activeX16.xml"/><Relationship Id="rId38" Type="http://schemas.openxmlformats.org/officeDocument/2006/relationships/control" Target="../activeX/activeX21.xml"/><Relationship Id="rId46" Type="http://schemas.openxmlformats.org/officeDocument/2006/relationships/image" Target="../media/image15.emf"/><Relationship Id="rId2" Type="http://schemas.openxmlformats.org/officeDocument/2006/relationships/hyperlink" Target="../../../../../../../../../DFS_SHARES/001890_DP_USNY_RISK_IT_Market_Risk/Reports/" TargetMode="External"/><Relationship Id="rId16" Type="http://schemas.openxmlformats.org/officeDocument/2006/relationships/image" Target="../media/image5.emf"/><Relationship Id="rId20" Type="http://schemas.openxmlformats.org/officeDocument/2006/relationships/image" Target="../media/image7.emf"/><Relationship Id="rId29" Type="http://schemas.openxmlformats.org/officeDocument/2006/relationships/control" Target="../activeX/activeX13.xml"/><Relationship Id="rId41" Type="http://schemas.openxmlformats.org/officeDocument/2006/relationships/control" Target="../activeX/activeX23.xml"/><Relationship Id="rId54" Type="http://schemas.openxmlformats.org/officeDocument/2006/relationships/image" Target="../media/image19.emf"/><Relationship Id="rId1" Type="http://schemas.openxmlformats.org/officeDocument/2006/relationships/hyperlink" Target="file:///\\depfa.loc\..\..\..\..\DFS_SHARES\001890_DP_USNY_RISK_IT_Market_Risk\Reports\DailyReport\Local%20Sensis%20and%20VaR\DAILY%20RUN%20KRM" TargetMode="External"/><Relationship Id="rId6" Type="http://schemas.openxmlformats.org/officeDocument/2006/relationships/vmlDrawing" Target="../drawings/vmlDrawing1.vml"/><Relationship Id="rId11" Type="http://schemas.openxmlformats.org/officeDocument/2006/relationships/control" Target="../activeX/activeX3.xml"/><Relationship Id="rId24" Type="http://schemas.openxmlformats.org/officeDocument/2006/relationships/control" Target="../activeX/activeX10.xml"/><Relationship Id="rId32" Type="http://schemas.openxmlformats.org/officeDocument/2006/relationships/control" Target="../activeX/activeX15.xml"/><Relationship Id="rId37" Type="http://schemas.openxmlformats.org/officeDocument/2006/relationships/control" Target="../activeX/activeX20.xml"/><Relationship Id="rId40" Type="http://schemas.openxmlformats.org/officeDocument/2006/relationships/image" Target="../media/image12.emf"/><Relationship Id="rId45" Type="http://schemas.openxmlformats.org/officeDocument/2006/relationships/control" Target="../activeX/activeX25.xml"/><Relationship Id="rId53" Type="http://schemas.openxmlformats.org/officeDocument/2006/relationships/control" Target="../activeX/activeX29.xml"/><Relationship Id="rId5" Type="http://schemas.openxmlformats.org/officeDocument/2006/relationships/drawing" Target="../drawings/drawing1.xml"/><Relationship Id="rId15" Type="http://schemas.openxmlformats.org/officeDocument/2006/relationships/control" Target="../activeX/activeX5.xml"/><Relationship Id="rId23" Type="http://schemas.openxmlformats.org/officeDocument/2006/relationships/image" Target="../media/image8.emf"/><Relationship Id="rId28" Type="http://schemas.openxmlformats.org/officeDocument/2006/relationships/image" Target="../media/image10.emf"/><Relationship Id="rId36" Type="http://schemas.openxmlformats.org/officeDocument/2006/relationships/control" Target="../activeX/activeX19.xml"/><Relationship Id="rId49" Type="http://schemas.openxmlformats.org/officeDocument/2006/relationships/control" Target="../activeX/activeX27.xml"/><Relationship Id="rId57" Type="http://schemas.openxmlformats.org/officeDocument/2006/relationships/comments" Target="../comments1.xml"/><Relationship Id="rId10" Type="http://schemas.openxmlformats.org/officeDocument/2006/relationships/image" Target="../media/image2.emf"/><Relationship Id="rId19" Type="http://schemas.openxmlformats.org/officeDocument/2006/relationships/control" Target="../activeX/activeX7.xml"/><Relationship Id="rId31" Type="http://schemas.openxmlformats.org/officeDocument/2006/relationships/control" Target="../activeX/activeX14.xml"/><Relationship Id="rId44" Type="http://schemas.openxmlformats.org/officeDocument/2006/relationships/image" Target="../media/image14.emf"/><Relationship Id="rId52" Type="http://schemas.openxmlformats.org/officeDocument/2006/relationships/image" Target="../media/image18.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control" Target="../activeX/activeX9.xml"/><Relationship Id="rId27" Type="http://schemas.openxmlformats.org/officeDocument/2006/relationships/control" Target="../activeX/activeX12.xml"/><Relationship Id="rId30" Type="http://schemas.openxmlformats.org/officeDocument/2006/relationships/image" Target="../media/image11.emf"/><Relationship Id="rId35" Type="http://schemas.openxmlformats.org/officeDocument/2006/relationships/control" Target="../activeX/activeX18.xml"/><Relationship Id="rId43" Type="http://schemas.openxmlformats.org/officeDocument/2006/relationships/control" Target="../activeX/activeX24.xml"/><Relationship Id="rId48" Type="http://schemas.openxmlformats.org/officeDocument/2006/relationships/image" Target="../media/image16.emf"/><Relationship Id="rId56" Type="http://schemas.openxmlformats.org/officeDocument/2006/relationships/image" Target="../media/image20.emf"/><Relationship Id="rId8" Type="http://schemas.openxmlformats.org/officeDocument/2006/relationships/image" Target="../media/image1.emf"/><Relationship Id="rId51" Type="http://schemas.openxmlformats.org/officeDocument/2006/relationships/control" Target="../activeX/activeX28.xml"/><Relationship Id="rId3" Type="http://schemas.openxmlformats.org/officeDocument/2006/relationships/hyperlink" Target="../../../../../../../../../PDF%20Reports%20_ARCHIVES/"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1.emf"/><Relationship Id="rId4" Type="http://schemas.openxmlformats.org/officeDocument/2006/relationships/control" Target="../activeX/activeX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2.emf"/><Relationship Id="rId4" Type="http://schemas.openxmlformats.org/officeDocument/2006/relationships/control" Target="../activeX/activeX3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24.emf"/><Relationship Id="rId4" Type="http://schemas.openxmlformats.org/officeDocument/2006/relationships/control" Target="../activeX/activeX3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4.bin"/><Relationship Id="rId1" Type="http://schemas.openxmlformats.org/officeDocument/2006/relationships/pivotTable" Target="../pivotTables/pivotTable6.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tabColor indexed="22"/>
  </sheetPr>
  <dimension ref="B2:AE68"/>
  <sheetViews>
    <sheetView showGridLines="0" tabSelected="1" topLeftCell="A40" zoomScale="91" zoomScaleNormal="91" workbookViewId="0">
      <selection activeCell="P24" sqref="P24"/>
    </sheetView>
  </sheetViews>
  <sheetFormatPr defaultRowHeight="12.75" x14ac:dyDescent="0.2"/>
  <cols>
    <col min="1" max="1" width="2.28515625" customWidth="1"/>
    <col min="2" max="2" width="22" bestFit="1" customWidth="1"/>
    <col min="3" max="3" width="30.140625" bestFit="1" customWidth="1"/>
    <col min="4" max="4" width="11.5703125" customWidth="1"/>
    <col min="5" max="5" width="11.7109375" customWidth="1"/>
    <col min="6" max="6" width="20.140625" bestFit="1" customWidth="1"/>
    <col min="7" max="7" width="5.28515625" style="60" customWidth="1"/>
    <col min="8" max="8" width="10.7109375" bestFit="1" customWidth="1"/>
    <col min="10" max="10" width="10.140625" bestFit="1" customWidth="1"/>
    <col min="11" max="11" width="4.85546875" customWidth="1"/>
    <col min="12" max="12" width="11.5703125" bestFit="1" customWidth="1"/>
    <col min="14" max="14" width="11" bestFit="1" customWidth="1"/>
    <col min="15" max="15" width="7.7109375" customWidth="1"/>
    <col min="16" max="16" width="12" customWidth="1"/>
    <col min="17" max="17" width="17" customWidth="1"/>
    <col min="18" max="18" width="13.140625" bestFit="1" customWidth="1"/>
    <col min="20" max="20" width="3.42578125" customWidth="1"/>
    <col min="21" max="21" width="102" bestFit="1" customWidth="1"/>
    <col min="22" max="22" width="58.7109375" bestFit="1" customWidth="1"/>
    <col min="24" max="24" width="149.5703125" bestFit="1" customWidth="1"/>
    <col min="25" max="25" width="23.5703125" bestFit="1" customWidth="1"/>
  </cols>
  <sheetData>
    <row r="2" spans="2:31" ht="13.5" thickBot="1" x14ac:dyDescent="0.25"/>
    <row r="3" spans="2:31" ht="13.5" thickBot="1" x14ac:dyDescent="0.25">
      <c r="B3" s="47" t="s">
        <v>22</v>
      </c>
      <c r="C3" s="435" t="s">
        <v>43</v>
      </c>
    </row>
    <row r="4" spans="2:31" ht="13.5" thickBot="1" x14ac:dyDescent="0.25">
      <c r="B4" s="48" t="s">
        <v>41</v>
      </c>
      <c r="C4" s="40">
        <v>4</v>
      </c>
      <c r="AE4" s="47" t="s">
        <v>461</v>
      </c>
    </row>
    <row r="5" spans="2:31" ht="13.5" thickBot="1" x14ac:dyDescent="0.25">
      <c r="B5" s="48" t="s">
        <v>462</v>
      </c>
      <c r="C5" s="40" t="s">
        <v>179</v>
      </c>
      <c r="AE5" s="39">
        <v>3</v>
      </c>
    </row>
    <row r="6" spans="2:31" ht="13.5" thickBot="1" x14ac:dyDescent="0.25">
      <c r="D6" s="43" t="s">
        <v>51</v>
      </c>
      <c r="E6" s="278">
        <v>0</v>
      </c>
      <c r="F6" s="39" t="s">
        <v>411</v>
      </c>
      <c r="G6" s="62"/>
      <c r="AE6" t="str">
        <f>"('638', '637', '636', '635', '634', '629', '628', '626', '627', '625', '624', '655', '654', '729', '714', '699', '697', '688', '684', '679', '678', '704', '677', '676', '675', '674', '795')"</f>
        <v>('638', '637', '636', '635', '634', '629', '628', '626', '627', '625', '624', '655', '654', '729', '714', '699', '697', '688', '684', '679', '678', '704', '677', '676', '675', '674', '795')</v>
      </c>
    </row>
    <row r="7" spans="2:31" ht="13.5" thickBot="1" x14ac:dyDescent="0.25">
      <c r="B7" s="47" t="s">
        <v>126</v>
      </c>
      <c r="C7" s="423">
        <f ca="1">IF(WEEKDAY(TODAY()-E7)=2,TODAY()-E7-3,TODAY()-E7-1)</f>
        <v>42520</v>
      </c>
      <c r="D7" s="46" t="str">
        <f ca="1">TEXT(C7,"YYYYMMDD")</f>
        <v>20160530</v>
      </c>
      <c r="E7" s="39">
        <v>0</v>
      </c>
      <c r="F7" s="39" t="str">
        <f ca="1">"#"&amp;TEXT(ASOFDATE,"YYYY-MM-DD")&amp;"#"</f>
        <v>#2016-05-30#</v>
      </c>
      <c r="G7" s="62"/>
      <c r="U7" s="436" t="s">
        <v>534</v>
      </c>
      <c r="V7" s="437"/>
      <c r="W7" s="438"/>
      <c r="X7" s="439"/>
      <c r="Y7" s="439"/>
      <c r="Z7" s="439"/>
      <c r="AA7" s="439"/>
      <c r="AB7" s="439"/>
      <c r="AC7" s="439"/>
    </row>
    <row r="8" spans="2:31" ht="13.5" thickBot="1" x14ac:dyDescent="0.25">
      <c r="B8" s="48" t="s">
        <v>50</v>
      </c>
      <c r="C8" s="44">
        <f ca="1">WORKDAY(TODAY(),-2)</f>
        <v>42517</v>
      </c>
      <c r="D8" s="45" t="str">
        <f ca="1">TEXT(C8,"YYYYMMDD")</f>
        <v>20160527</v>
      </c>
      <c r="E8" s="39">
        <v>0</v>
      </c>
      <c r="U8" s="440" t="s">
        <v>535</v>
      </c>
      <c r="V8" s="441" t="s">
        <v>548</v>
      </c>
      <c r="W8" s="442"/>
      <c r="X8" s="442"/>
      <c r="Y8" s="442"/>
      <c r="Z8" s="442"/>
      <c r="AA8" s="442"/>
      <c r="AB8" s="443"/>
    </row>
    <row r="9" spans="2:31" ht="13.5" thickBot="1" x14ac:dyDescent="0.25">
      <c r="B9" s="401"/>
      <c r="C9" s="402"/>
      <c r="D9" s="403"/>
      <c r="E9" s="432" t="s">
        <v>369</v>
      </c>
      <c r="U9" s="444" t="s">
        <v>536</v>
      </c>
      <c r="V9" s="445" t="str">
        <f ca="1">TEXT(ASOFDATE,"YYYY")</f>
        <v>2016</v>
      </c>
      <c r="W9" s="446"/>
      <c r="X9" s="446"/>
      <c r="Y9" s="446"/>
      <c r="Z9" s="446"/>
      <c r="AA9" s="446"/>
      <c r="AB9" s="447"/>
    </row>
    <row r="10" spans="2:31" ht="13.5" thickBot="1" x14ac:dyDescent="0.25">
      <c r="B10" s="48" t="s">
        <v>407</v>
      </c>
      <c r="C10" s="44">
        <v>42517</v>
      </c>
      <c r="D10" s="45" t="str">
        <f>TEXT(C10,"YYYYMMDD")</f>
        <v>20160527</v>
      </c>
      <c r="E10" s="31"/>
      <c r="U10" s="444" t="s">
        <v>537</v>
      </c>
      <c r="V10" s="445" t="str">
        <f ca="1">TEXT(ASOFDATE,"MM")&amp;"_"&amp;TEXT(ASOFDATE,"MMMM")</f>
        <v>05_May</v>
      </c>
      <c r="W10" s="446"/>
      <c r="X10" s="446"/>
      <c r="Y10" s="446"/>
      <c r="Z10" s="446"/>
      <c r="AA10" s="446"/>
      <c r="AB10" s="447"/>
    </row>
    <row r="11" spans="2:31" ht="13.5" thickBot="1" x14ac:dyDescent="0.25">
      <c r="B11" s="48" t="s">
        <v>410</v>
      </c>
      <c r="C11" s="44">
        <v>42489</v>
      </c>
      <c r="D11" s="45" t="str">
        <f>TEXT(C11,"YYYYMMDD")</f>
        <v>20160429</v>
      </c>
      <c r="E11" s="31"/>
      <c r="U11" s="444" t="s">
        <v>538</v>
      </c>
      <c r="V11" s="445" t="str">
        <f ca="1">TEXT(ASOFDATE,"MM.DD.YYYY")</f>
        <v>05.30.2016</v>
      </c>
      <c r="W11" s="446"/>
      <c r="X11" s="446"/>
      <c r="Y11" s="446"/>
      <c r="Z11" s="446"/>
      <c r="AA11" s="446"/>
      <c r="AB11" s="447"/>
    </row>
    <row r="12" spans="2:31" ht="13.5" thickBot="1" x14ac:dyDescent="0.25">
      <c r="U12" s="444" t="s">
        <v>539</v>
      </c>
      <c r="V12" s="445" t="str">
        <f ca="1">TEXT(ASOFDATE,"YYYYMMdd")</f>
        <v>20160530</v>
      </c>
      <c r="W12" s="446"/>
      <c r="X12" s="446"/>
      <c r="Y12" s="446"/>
      <c r="Z12" s="446"/>
      <c r="AA12" s="446"/>
      <c r="AB12" s="447"/>
    </row>
    <row r="13" spans="2:31" ht="13.5" thickBot="1" x14ac:dyDescent="0.25">
      <c r="B13" s="47" t="s">
        <v>44</v>
      </c>
      <c r="C13" s="39" t="s">
        <v>179</v>
      </c>
      <c r="E13" s="41" t="s">
        <v>47</v>
      </c>
      <c r="F13" s="42" t="s">
        <v>48</v>
      </c>
      <c r="G13" s="62"/>
      <c r="U13" s="444" t="s">
        <v>540</v>
      </c>
      <c r="V13" s="445" t="str">
        <f ca="1">"AMERICAS_Consolidated_KRM_Risk_Report_"&amp;V12&amp;".xlsm"</f>
        <v>AMERICAS_Consolidated_KRM_Risk_Report_20160530.xlsm</v>
      </c>
      <c r="W13" s="446"/>
      <c r="X13" s="446"/>
      <c r="Y13" s="446"/>
      <c r="Z13" s="446"/>
      <c r="AA13" s="446"/>
      <c r="AB13" s="447"/>
    </row>
    <row r="14" spans="2:31" ht="13.5" thickBot="1" x14ac:dyDescent="0.25">
      <c r="B14" s="48" t="s">
        <v>46</v>
      </c>
      <c r="C14" s="40" t="str">
        <f>IF(C13="Y",F14,E14)</f>
        <v>DEPFA_KRM_C_Spread</v>
      </c>
      <c r="E14" s="40" t="s">
        <v>49</v>
      </c>
      <c r="F14" s="480" t="s">
        <v>564</v>
      </c>
      <c r="G14" s="62"/>
      <c r="U14" s="448" t="s">
        <v>541</v>
      </c>
      <c r="V14" s="449" t="str">
        <f ca="1">V8&amp;"\"&amp;V9&amp;"\"&amp;V10&amp;"\"&amp;V13</f>
        <v>\\depfa.loc\dfs_shares\001890_DP_USNY_RISK_IT_Market_Risk\Reports\DailyReport\Local Sensis and VaR\Excel ARCHIVE KRM Report\AMERICAS\\2016\05_May\AMERICAS_Consolidated_KRM_Risk_Report_20160530.xlsm</v>
      </c>
      <c r="W14" s="450"/>
      <c r="X14" s="450"/>
      <c r="Y14" s="450"/>
      <c r="Z14" s="450"/>
      <c r="AA14" s="450"/>
      <c r="AB14" s="38"/>
    </row>
    <row r="16" spans="2:31" ht="13.5" thickBot="1" x14ac:dyDescent="0.25">
      <c r="U16" s="451"/>
      <c r="V16" s="451"/>
      <c r="W16" s="451"/>
      <c r="X16" s="451"/>
      <c r="Y16" s="451"/>
      <c r="Z16" s="451"/>
      <c r="AA16" s="451"/>
      <c r="AB16" s="451"/>
    </row>
    <row r="17" spans="2:28" ht="13.5" thickBot="1" x14ac:dyDescent="0.25">
      <c r="B17" s="47" t="s">
        <v>405</v>
      </c>
      <c r="C17" s="39">
        <v>10</v>
      </c>
      <c r="U17" s="440" t="s">
        <v>542</v>
      </c>
      <c r="V17" s="452" t="s">
        <v>549</v>
      </c>
      <c r="W17" s="442"/>
      <c r="X17" s="442"/>
      <c r="Y17" s="442"/>
      <c r="Z17" s="442"/>
      <c r="AA17" s="442"/>
      <c r="AB17" s="443"/>
    </row>
    <row r="18" spans="2:28" ht="13.5" thickBot="1" x14ac:dyDescent="0.25">
      <c r="B18" s="47" t="s">
        <v>406</v>
      </c>
      <c r="C18" s="275">
        <v>0.99</v>
      </c>
      <c r="U18" s="444" t="s">
        <v>536</v>
      </c>
      <c r="V18" s="445" t="str">
        <f ca="1">TEXT(ASOFDATE,"YYYY")</f>
        <v>2016</v>
      </c>
      <c r="W18" s="31"/>
      <c r="X18" s="31"/>
      <c r="Y18" s="31"/>
      <c r="Z18" s="31"/>
      <c r="AA18" s="31"/>
      <c r="AB18" s="88"/>
    </row>
    <row r="19" spans="2:28" ht="13.5" thickBot="1" x14ac:dyDescent="0.25">
      <c r="B19" s="47" t="s">
        <v>346</v>
      </c>
      <c r="C19" s="39">
        <f>NORMSINV(C18)*SQRT(C17/250)</f>
        <v>0.46526957480816816</v>
      </c>
      <c r="U19" s="444" t="s">
        <v>537</v>
      </c>
      <c r="V19" s="445" t="str">
        <f ca="1">TEXT(ASOFDATE,"MM")&amp;"_"&amp;TEXT(ASOFDATE,"MMMM")</f>
        <v>05_May</v>
      </c>
      <c r="W19" s="31"/>
      <c r="X19" s="31"/>
      <c r="Y19" s="31"/>
      <c r="Z19" s="31"/>
      <c r="AA19" s="31"/>
      <c r="AB19" s="88"/>
    </row>
    <row r="20" spans="2:28" ht="13.5" thickBot="1" x14ac:dyDescent="0.25">
      <c r="O20" s="345" t="s">
        <v>467</v>
      </c>
      <c r="U20" s="444" t="s">
        <v>543</v>
      </c>
      <c r="V20" s="31" t="str">
        <f ca="1">V17&amp;"\"&amp;V18&amp;"\"&amp;V19&amp;"\"&amp;"Risk Report Americas\"</f>
        <v>\\depfa.loc\dfs_shares\001890_DP_USNY_RISK_IT_Market_Risk\Reports\DailyReport\PDF Reports _ARCHIVES\\2016\05_May\Risk Report Americas\</v>
      </c>
      <c r="W20" s="31"/>
      <c r="X20" s="31"/>
      <c r="Y20" s="31"/>
      <c r="Z20" s="31"/>
      <c r="AA20" s="31"/>
      <c r="AB20" s="88"/>
    </row>
    <row r="21" spans="2:28" ht="13.5" thickBot="1" x14ac:dyDescent="0.25">
      <c r="B21" s="47" t="s">
        <v>355</v>
      </c>
      <c r="C21" s="193" t="s">
        <v>179</v>
      </c>
      <c r="U21" s="453" t="s">
        <v>544</v>
      </c>
      <c r="V21" s="454" t="str">
        <f ca="1">"AMERICAS_Consolidated_KRM_Risk_Report_"&amp;V12</f>
        <v>AMERICAS_Consolidated_KRM_Risk_Report_20160530</v>
      </c>
      <c r="W21" s="455"/>
      <c r="X21" s="455"/>
      <c r="Y21" s="455"/>
      <c r="Z21" s="455"/>
      <c r="AA21" s="455"/>
      <c r="AB21" s="456"/>
    </row>
    <row r="23" spans="2:28" ht="13.5" thickBot="1" x14ac:dyDescent="0.25"/>
    <row r="24" spans="2:28" ht="13.5" thickBot="1" x14ac:dyDescent="0.25">
      <c r="B24" s="49" t="s">
        <v>348</v>
      </c>
      <c r="C24" s="457" t="s">
        <v>179</v>
      </c>
      <c r="E24" s="185" t="s">
        <v>179</v>
      </c>
      <c r="F24" s="186" t="s">
        <v>45</v>
      </c>
      <c r="G24" s="339"/>
    </row>
    <row r="25" spans="2:28" x14ac:dyDescent="0.2">
      <c r="B25" s="50" t="s">
        <v>349</v>
      </c>
      <c r="C25" s="187">
        <f t="shared" ref="C25:C31" si="0">IF(USE_LOCAL="Y",E25,F25)</f>
        <v>21</v>
      </c>
      <c r="E25" s="190">
        <v>21</v>
      </c>
      <c r="F25" s="187">
        <v>7</v>
      </c>
      <c r="G25" s="339"/>
    </row>
    <row r="26" spans="2:28" x14ac:dyDescent="0.2">
      <c r="B26" s="194" t="s">
        <v>351</v>
      </c>
      <c r="C26" s="188">
        <f t="shared" si="0"/>
        <v>24</v>
      </c>
      <c r="E26" s="191">
        <v>24</v>
      </c>
      <c r="F26" s="188">
        <v>8</v>
      </c>
      <c r="G26" s="339"/>
    </row>
    <row r="27" spans="2:28" x14ac:dyDescent="0.2">
      <c r="B27" s="194" t="s">
        <v>352</v>
      </c>
      <c r="C27" s="188">
        <f t="shared" si="0"/>
        <v>27</v>
      </c>
      <c r="E27" s="191">
        <v>27</v>
      </c>
      <c r="F27" s="188">
        <v>9</v>
      </c>
      <c r="G27" s="339"/>
    </row>
    <row r="28" spans="2:28" x14ac:dyDescent="0.2">
      <c r="B28" s="194" t="s">
        <v>353</v>
      </c>
      <c r="C28" s="188">
        <v>30</v>
      </c>
      <c r="E28" s="191">
        <v>30</v>
      </c>
      <c r="F28" s="188">
        <v>10</v>
      </c>
      <c r="G28" s="339"/>
    </row>
    <row r="29" spans="2:28" x14ac:dyDescent="0.2">
      <c r="B29" s="194" t="s">
        <v>354</v>
      </c>
      <c r="C29" s="188">
        <v>33</v>
      </c>
      <c r="E29" s="191">
        <v>33</v>
      </c>
      <c r="F29" s="188">
        <v>11</v>
      </c>
      <c r="G29" s="339"/>
    </row>
    <row r="30" spans="2:28" ht="13.5" thickBot="1" x14ac:dyDescent="0.25">
      <c r="B30" s="195" t="s">
        <v>350</v>
      </c>
      <c r="C30" s="189">
        <f t="shared" si="0"/>
        <v>36</v>
      </c>
      <c r="E30" s="192">
        <v>36</v>
      </c>
      <c r="F30" s="189">
        <v>12</v>
      </c>
      <c r="G30" s="339"/>
      <c r="U30" s="390" t="s">
        <v>484</v>
      </c>
      <c r="V30" s="390" t="s">
        <v>485</v>
      </c>
    </row>
    <row r="31" spans="2:28" ht="13.5" thickBot="1" x14ac:dyDescent="0.25">
      <c r="B31" s="49" t="s">
        <v>359</v>
      </c>
      <c r="C31" s="189">
        <f t="shared" si="0"/>
        <v>45</v>
      </c>
      <c r="E31" s="202">
        <v>45</v>
      </c>
      <c r="F31" s="203">
        <v>43</v>
      </c>
      <c r="G31" s="339"/>
      <c r="U31" s="391" t="s">
        <v>45</v>
      </c>
      <c r="V31" s="392">
        <v>40234</v>
      </c>
    </row>
    <row r="32" spans="2:28" ht="13.5" thickBot="1" x14ac:dyDescent="0.25"/>
    <row r="33" spans="2:23" ht="13.5" thickBot="1" x14ac:dyDescent="0.25">
      <c r="B33" s="47" t="s">
        <v>413</v>
      </c>
      <c r="C33" s="193">
        <v>52</v>
      </c>
    </row>
    <row r="34" spans="2:23" ht="13.5" thickBot="1" x14ac:dyDescent="0.25">
      <c r="W34" s="389"/>
    </row>
    <row r="35" spans="2:23" ht="13.5" thickBot="1" x14ac:dyDescent="0.25">
      <c r="P35" s="326" t="s">
        <v>126</v>
      </c>
      <c r="Q35" s="327" t="s">
        <v>419</v>
      </c>
      <c r="R35" s="327" t="s">
        <v>418</v>
      </c>
      <c r="U35" s="390" t="s">
        <v>486</v>
      </c>
      <c r="V35" s="390" t="s">
        <v>487</v>
      </c>
      <c r="W35" s="393">
        <v>3</v>
      </c>
    </row>
    <row r="36" spans="2:23" ht="13.5" thickBot="1" x14ac:dyDescent="0.25">
      <c r="P36" s="325">
        <f ca="1">ASOFDATE</f>
        <v>42520</v>
      </c>
      <c r="Q36" s="325">
        <f>CSVaR!L2</f>
        <v>40659</v>
      </c>
      <c r="R36" s="193" t="str">
        <f ca="1">IF(P36=Q36, "CORRECT","INCORRECT")</f>
        <v>INCORRECT</v>
      </c>
      <c r="U36" s="433" t="s">
        <v>529</v>
      </c>
      <c r="V36" s="391" t="s">
        <v>488</v>
      </c>
      <c r="W36" s="389"/>
    </row>
    <row r="37" spans="2:23" x14ac:dyDescent="0.2">
      <c r="W37" s="389"/>
    </row>
    <row r="38" spans="2:23" ht="13.5" thickBot="1" x14ac:dyDescent="0.25">
      <c r="W38" s="389"/>
    </row>
    <row r="39" spans="2:23" ht="13.5" thickBot="1" x14ac:dyDescent="0.25">
      <c r="L39" s="328" t="s">
        <v>417</v>
      </c>
      <c r="M39" s="329"/>
      <c r="N39" s="329"/>
      <c r="O39" s="329"/>
      <c r="P39" s="329"/>
      <c r="Q39" s="329"/>
      <c r="R39" s="330"/>
      <c r="U39" s="389"/>
      <c r="V39" s="389"/>
      <c r="W39" s="389"/>
    </row>
    <row r="40" spans="2:23" x14ac:dyDescent="0.2">
      <c r="W40" s="389"/>
    </row>
    <row r="41" spans="2:23" x14ac:dyDescent="0.2">
      <c r="W41" s="389"/>
    </row>
    <row r="42" spans="2:23" x14ac:dyDescent="0.2">
      <c r="U42" s="389"/>
      <c r="V42" s="389"/>
      <c r="W42" s="389"/>
    </row>
    <row r="43" spans="2:23" x14ac:dyDescent="0.2">
      <c r="W43" s="389"/>
    </row>
    <row r="44" spans="2:23" x14ac:dyDescent="0.2">
      <c r="W44" s="389"/>
    </row>
    <row r="45" spans="2:23" ht="13.5" thickBot="1" x14ac:dyDescent="0.25">
      <c r="U45" s="389"/>
      <c r="V45" s="389"/>
      <c r="W45" s="389"/>
    </row>
    <row r="46" spans="2:23" ht="13.5" thickBot="1" x14ac:dyDescent="0.25">
      <c r="P46" s="326" t="s">
        <v>126</v>
      </c>
      <c r="Q46" s="327" t="s">
        <v>498</v>
      </c>
      <c r="R46" s="327" t="s">
        <v>418</v>
      </c>
      <c r="U46" s="390" t="s">
        <v>489</v>
      </c>
      <c r="V46" s="390" t="s">
        <v>490</v>
      </c>
      <c r="W46" s="389"/>
    </row>
    <row r="47" spans="2:23" ht="13.5" thickBot="1" x14ac:dyDescent="0.25">
      <c r="P47" s="325">
        <f ca="1">ASOFDATE</f>
        <v>42520</v>
      </c>
      <c r="Q47" s="325" t="e">
        <f>#REF!</f>
        <v>#REF!</v>
      </c>
      <c r="R47" s="193" t="e">
        <f ca="1">IF(P47=Q47, "CORRECT","INCORRECT")</f>
        <v>#REF!</v>
      </c>
      <c r="U47" s="434" t="s">
        <v>530</v>
      </c>
      <c r="V47" s="391" t="s">
        <v>491</v>
      </c>
      <c r="W47" s="389"/>
    </row>
    <row r="49" spans="12:23" customFormat="1" ht="13.5" thickBot="1" x14ac:dyDescent="0.25"/>
    <row r="50" spans="12:23" customFormat="1" ht="13.5" thickBot="1" x14ac:dyDescent="0.25">
      <c r="P50" s="326" t="s">
        <v>126</v>
      </c>
      <c r="Q50" s="327" t="s">
        <v>499</v>
      </c>
      <c r="R50" s="327" t="s">
        <v>418</v>
      </c>
      <c r="U50" s="390" t="s">
        <v>545</v>
      </c>
      <c r="V50" s="390" t="s">
        <v>546</v>
      </c>
      <c r="W50" s="390" t="s">
        <v>547</v>
      </c>
    </row>
    <row r="51" spans="12:23" customFormat="1" ht="13.5" thickBot="1" x14ac:dyDescent="0.25">
      <c r="P51" s="410" t="str">
        <f ca="1">ASOFDATE_DB</f>
        <v>20160530</v>
      </c>
      <c r="Q51" s="409" t="e">
        <f>'PnL Report RMC_NY'!#REF!</f>
        <v>#REF!</v>
      </c>
      <c r="R51" s="193" t="e">
        <f ca="1">IF((P51-Q51)=0,"CORRECT","INCORRECT")</f>
        <v>#REF!</v>
      </c>
      <c r="U51" s="434" t="s">
        <v>551</v>
      </c>
      <c r="V51" s="391" t="str">
        <f ca="1">"DepfaPLC_Americas_pnl_report_"&amp;TEXT(ASOFDATE,"YYYYMMDD")</f>
        <v>DepfaPLC_Americas_pnl_report_20160530</v>
      </c>
      <c r="W51" s="434" t="s">
        <v>550</v>
      </c>
    </row>
    <row r="53" spans="12:23" customFormat="1" ht="13.5" thickBot="1" x14ac:dyDescent="0.25"/>
    <row r="54" spans="12:23" customFormat="1" ht="13.5" thickBot="1" x14ac:dyDescent="0.25">
      <c r="P54" s="326" t="s">
        <v>126</v>
      </c>
      <c r="Q54" s="327" t="s">
        <v>500</v>
      </c>
      <c r="R54" s="327" t="s">
        <v>418</v>
      </c>
      <c r="U54" s="390" t="s">
        <v>492</v>
      </c>
      <c r="V54" s="390" t="s">
        <v>493</v>
      </c>
    </row>
    <row r="55" spans="12:23" customFormat="1" ht="13.5" thickBot="1" x14ac:dyDescent="0.25">
      <c r="P55" s="325">
        <f ca="1">ASOFDATE</f>
        <v>42520</v>
      </c>
      <c r="Q55" s="325" t="e">
        <f>#REF!</f>
        <v>#REF!</v>
      </c>
      <c r="R55" s="193" t="e">
        <f ca="1">IF(P55=Q55, "CORRECT","INCORRECT")</f>
        <v>#REF!</v>
      </c>
      <c r="U55" s="433" t="s">
        <v>529</v>
      </c>
      <c r="V55" s="391" t="s">
        <v>494</v>
      </c>
    </row>
    <row r="58" spans="12:23" customFormat="1" ht="13.5" customHeight="1" x14ac:dyDescent="0.2"/>
    <row r="59" spans="12:23" customFormat="1" ht="13.5" thickBot="1" x14ac:dyDescent="0.25"/>
    <row r="60" spans="12:23" customFormat="1" ht="16.5" customHeight="1" thickBot="1" x14ac:dyDescent="0.25">
      <c r="L60" s="328" t="s">
        <v>482</v>
      </c>
      <c r="M60" s="329"/>
      <c r="N60" s="329"/>
      <c r="O60" s="329"/>
      <c r="P60" s="329"/>
      <c r="Q60" s="329"/>
      <c r="R60" s="330"/>
    </row>
    <row r="64" spans="12:23" customFormat="1" x14ac:dyDescent="0.2">
      <c r="Q64" s="408"/>
    </row>
    <row r="67" spans="21:22" customFormat="1" x14ac:dyDescent="0.2">
      <c r="U67" s="390" t="s">
        <v>502</v>
      </c>
      <c r="V67" s="390" t="s">
        <v>503</v>
      </c>
    </row>
    <row r="68" spans="21:22" customFormat="1" x14ac:dyDescent="0.2">
      <c r="U68" s="391"/>
      <c r="V68" s="391"/>
    </row>
  </sheetData>
  <phoneticPr fontId="2" type="noConversion"/>
  <conditionalFormatting sqref="U31">
    <cfRule type="cellIs" dxfId="12" priority="1" stopIfTrue="1" operator="equal">
      <formula>"N"</formula>
    </cfRule>
    <cfRule type="cellIs" dxfId="11" priority="2" stopIfTrue="1" operator="equal">
      <formula>"Y"</formula>
    </cfRule>
  </conditionalFormatting>
  <conditionalFormatting sqref="R55 R36 R47 R51">
    <cfRule type="cellIs" dxfId="10" priority="3" stopIfTrue="1" operator="equal">
      <formula>"CORRECT"</formula>
    </cfRule>
    <cfRule type="cellIs" dxfId="9" priority="4" stopIfTrue="1" operator="equal">
      <formula>"INCORRECT"</formula>
    </cfRule>
  </conditionalFormatting>
  <hyperlinks>
    <hyperlink ref="U47" r:id="rId1"/>
    <hyperlink ref="V8" r:id="rId2"/>
    <hyperlink ref="V17" r:id="rId3"/>
  </hyperlinks>
  <pageMargins left="0.75" right="0.75" top="1" bottom="1" header="0.5" footer="0.5"/>
  <pageSetup orientation="portrait" r:id="rId4"/>
  <headerFooter alignWithMargins="0"/>
  <drawing r:id="rId5"/>
  <legacyDrawing r:id="rId6"/>
  <controls>
    <mc:AlternateContent xmlns:mc="http://schemas.openxmlformats.org/markup-compatibility/2006">
      <mc:Choice Requires="x14">
        <control shapeId="44753" r:id="rId7" name="CommandButton1">
          <controlPr defaultSize="0" autoLine="0" r:id="rId8">
            <anchor moveWithCells="1">
              <from>
                <xdr:col>20</xdr:col>
                <xdr:colOff>533400</xdr:colOff>
                <xdr:row>1</xdr:row>
                <xdr:rowOff>76200</xdr:rowOff>
              </from>
              <to>
                <xdr:col>20</xdr:col>
                <xdr:colOff>2095500</xdr:colOff>
                <xdr:row>4</xdr:row>
                <xdr:rowOff>66675</xdr:rowOff>
              </to>
            </anchor>
          </controlPr>
        </control>
      </mc:Choice>
      <mc:Fallback>
        <control shapeId="44753" r:id="rId7" name="CommandButton1"/>
      </mc:Fallback>
    </mc:AlternateContent>
    <mc:AlternateContent xmlns:mc="http://schemas.openxmlformats.org/markup-compatibility/2006">
      <mc:Choice Requires="x14">
        <control shapeId="44440" r:id="rId9" name="Run_Save_And_Archive">
          <controlPr defaultSize="0" autoLine="0" r:id="rId10">
            <anchor moveWithCells="1">
              <from>
                <xdr:col>8</xdr:col>
                <xdr:colOff>485775</xdr:colOff>
                <xdr:row>66</xdr:row>
                <xdr:rowOff>152400</xdr:rowOff>
              </from>
              <to>
                <xdr:col>9</xdr:col>
                <xdr:colOff>66675</xdr:colOff>
                <xdr:row>67</xdr:row>
                <xdr:rowOff>152400</xdr:rowOff>
              </to>
            </anchor>
          </controlPr>
        </control>
      </mc:Choice>
      <mc:Fallback>
        <control shapeId="44440" r:id="rId9" name="Run_Save_And_Archive"/>
      </mc:Fallback>
    </mc:AlternateContent>
    <mc:AlternateContent xmlns:mc="http://schemas.openxmlformats.org/markup-compatibility/2006">
      <mc:Choice Requires="x14">
        <control shapeId="14385" r:id="rId11" name="Save_And_Archive">
          <controlPr defaultSize="0" autoLine="0" r:id="rId12">
            <anchor moveWithCells="1">
              <from>
                <xdr:col>10</xdr:col>
                <xdr:colOff>314325</xdr:colOff>
                <xdr:row>66</xdr:row>
                <xdr:rowOff>104775</xdr:rowOff>
              </from>
              <to>
                <xdr:col>13</xdr:col>
                <xdr:colOff>381000</xdr:colOff>
                <xdr:row>69</xdr:row>
                <xdr:rowOff>123825</xdr:rowOff>
              </to>
            </anchor>
          </controlPr>
        </control>
      </mc:Choice>
      <mc:Fallback>
        <control shapeId="14385" r:id="rId11" name="Save_And_Archive"/>
      </mc:Fallback>
    </mc:AlternateContent>
    <mc:AlternateContent xmlns:mc="http://schemas.openxmlformats.org/markup-compatibility/2006">
      <mc:Choice Requires="x14">
        <control shapeId="14384" r:id="rId13" name="RUN_Load_Group_PnL">
          <controlPr defaultSize="0" autoLine="0" r:id="rId14">
            <anchor moveWithCells="1">
              <from>
                <xdr:col>8</xdr:col>
                <xdr:colOff>504825</xdr:colOff>
                <xdr:row>54</xdr:row>
                <xdr:rowOff>85725</xdr:rowOff>
              </from>
              <to>
                <xdr:col>9</xdr:col>
                <xdr:colOff>85725</xdr:colOff>
                <xdr:row>56</xdr:row>
                <xdr:rowOff>114300</xdr:rowOff>
              </to>
            </anchor>
          </controlPr>
        </control>
      </mc:Choice>
      <mc:Fallback>
        <control shapeId="14384" r:id="rId13" name="RUN_Load_Group_PnL"/>
      </mc:Fallback>
    </mc:AlternateContent>
    <mc:AlternateContent xmlns:mc="http://schemas.openxmlformats.org/markup-compatibility/2006">
      <mc:Choice Requires="x14">
        <control shapeId="14383" r:id="rId15" name="Load_Group_PnL">
          <controlPr defaultSize="0" autoLine="0" r:id="rId16">
            <anchor moveWithCells="1">
              <from>
                <xdr:col>10</xdr:col>
                <xdr:colOff>285750</xdr:colOff>
                <xdr:row>54</xdr:row>
                <xdr:rowOff>9525</xdr:rowOff>
              </from>
              <to>
                <xdr:col>13</xdr:col>
                <xdr:colOff>466725</xdr:colOff>
                <xdr:row>57</xdr:row>
                <xdr:rowOff>28575</xdr:rowOff>
              </to>
            </anchor>
          </controlPr>
        </control>
      </mc:Choice>
      <mc:Fallback>
        <control shapeId="14383" r:id="rId15" name="Load_Group_PnL"/>
      </mc:Fallback>
    </mc:AlternateContent>
    <mc:AlternateContent xmlns:mc="http://schemas.openxmlformats.org/markup-compatibility/2006">
      <mc:Choice Requires="x14">
        <control shapeId="14382" r:id="rId17" name="RUN_Load_Frankfurt_PnL">
          <controlPr defaultSize="0" autoLine="0" r:id="rId18">
            <anchor moveWithCells="1">
              <from>
                <xdr:col>8</xdr:col>
                <xdr:colOff>504825</xdr:colOff>
                <xdr:row>49</xdr:row>
                <xdr:rowOff>123825</xdr:rowOff>
              </from>
              <to>
                <xdr:col>9</xdr:col>
                <xdr:colOff>85725</xdr:colOff>
                <xdr:row>51</xdr:row>
                <xdr:rowOff>142875</xdr:rowOff>
              </to>
            </anchor>
          </controlPr>
        </control>
      </mc:Choice>
      <mc:Fallback>
        <control shapeId="14382" r:id="rId17" name="RUN_Load_Frankfurt_PnL"/>
      </mc:Fallback>
    </mc:AlternateContent>
    <mc:AlternateContent xmlns:mc="http://schemas.openxmlformats.org/markup-compatibility/2006">
      <mc:Choice Requires="x14">
        <control shapeId="14381" r:id="rId19" name="Load_Frankfurt_PnL">
          <controlPr defaultSize="0" autoLine="0" r:id="rId20">
            <anchor moveWithCells="1">
              <from>
                <xdr:col>10</xdr:col>
                <xdr:colOff>285750</xdr:colOff>
                <xdr:row>49</xdr:row>
                <xdr:rowOff>57150</xdr:rowOff>
              </from>
              <to>
                <xdr:col>13</xdr:col>
                <xdr:colOff>485775</xdr:colOff>
                <xdr:row>52</xdr:row>
                <xdr:rowOff>66675</xdr:rowOff>
              </to>
            </anchor>
          </controlPr>
        </control>
      </mc:Choice>
      <mc:Fallback>
        <control shapeId="14381" r:id="rId19" name="Load_Frankfurt_PnL"/>
      </mc:Fallback>
    </mc:AlternateContent>
    <mc:AlternateContent xmlns:mc="http://schemas.openxmlformats.org/markup-compatibility/2006">
      <mc:Choice Requires="x14">
        <control shapeId="14380" r:id="rId21" name="RUN_Load_Finbridge_PnL">
          <controlPr defaultSize="0" autoLine="0" r:id="rId14">
            <anchor moveWithCells="1">
              <from>
                <xdr:col>8</xdr:col>
                <xdr:colOff>504825</xdr:colOff>
                <xdr:row>44</xdr:row>
                <xdr:rowOff>76200</xdr:rowOff>
              </from>
              <to>
                <xdr:col>9</xdr:col>
                <xdr:colOff>85725</xdr:colOff>
                <xdr:row>46</xdr:row>
                <xdr:rowOff>95250</xdr:rowOff>
              </to>
            </anchor>
          </controlPr>
        </control>
      </mc:Choice>
      <mc:Fallback>
        <control shapeId="14380" r:id="rId21" name="RUN_Load_Finbridge_PnL"/>
      </mc:Fallback>
    </mc:AlternateContent>
    <mc:AlternateContent xmlns:mc="http://schemas.openxmlformats.org/markup-compatibility/2006">
      <mc:Choice Requires="x14">
        <control shapeId="14379" r:id="rId22" name="Load_Finbridge_PnL">
          <controlPr defaultSize="0" autoLine="0" r:id="rId23">
            <anchor moveWithCells="1">
              <from>
                <xdr:col>10</xdr:col>
                <xdr:colOff>295275</xdr:colOff>
                <xdr:row>44</xdr:row>
                <xdr:rowOff>123825</xdr:rowOff>
              </from>
              <to>
                <xdr:col>13</xdr:col>
                <xdr:colOff>495300</xdr:colOff>
                <xdr:row>47</xdr:row>
                <xdr:rowOff>123825</xdr:rowOff>
              </to>
            </anchor>
          </controlPr>
        </control>
      </mc:Choice>
      <mc:Fallback>
        <control shapeId="14379" r:id="rId22" name="Load_Finbridge_PnL"/>
      </mc:Fallback>
    </mc:AlternateContent>
    <mc:AlternateContent xmlns:mc="http://schemas.openxmlformats.org/markup-compatibility/2006">
      <mc:Choice Requires="x14">
        <control shapeId="14378" r:id="rId24" name="RUN_Load_CSVaR">
          <controlPr defaultSize="0" autoLine="0" r:id="rId14">
            <anchor moveWithCells="1">
              <from>
                <xdr:col>8</xdr:col>
                <xdr:colOff>504825</xdr:colOff>
                <xdr:row>33</xdr:row>
                <xdr:rowOff>133350</xdr:rowOff>
              </from>
              <to>
                <xdr:col>9</xdr:col>
                <xdr:colOff>85725</xdr:colOff>
                <xdr:row>35</xdr:row>
                <xdr:rowOff>152400</xdr:rowOff>
              </to>
            </anchor>
          </controlPr>
        </control>
      </mc:Choice>
      <mc:Fallback>
        <control shapeId="14378" r:id="rId24" name="RUN_Load_CSVaR"/>
      </mc:Fallback>
    </mc:AlternateContent>
    <mc:AlternateContent xmlns:mc="http://schemas.openxmlformats.org/markup-compatibility/2006">
      <mc:Choice Requires="x14">
        <control shapeId="14377" r:id="rId25" name="Load_CSVaR">
          <controlPr defaultSize="0" autoLine="0" r:id="rId26">
            <anchor moveWithCells="1">
              <from>
                <xdr:col>10</xdr:col>
                <xdr:colOff>304800</xdr:colOff>
                <xdr:row>33</xdr:row>
                <xdr:rowOff>104775</xdr:rowOff>
              </from>
              <to>
                <xdr:col>13</xdr:col>
                <xdr:colOff>504825</xdr:colOff>
                <xdr:row>36</xdr:row>
                <xdr:rowOff>104775</xdr:rowOff>
              </to>
            </anchor>
          </controlPr>
        </control>
      </mc:Choice>
      <mc:Fallback>
        <control shapeId="14377" r:id="rId25" name="Load_CSVaR"/>
      </mc:Fallback>
    </mc:AlternateContent>
    <mc:AlternateContent xmlns:mc="http://schemas.openxmlformats.org/markup-compatibility/2006">
      <mc:Choice Requires="x14">
        <control shapeId="14376" r:id="rId27" name="ExtractCorrelationMatrix">
          <controlPr defaultSize="0" autoLine="0" r:id="rId28">
            <anchor moveWithCells="1">
              <from>
                <xdr:col>11</xdr:col>
                <xdr:colOff>9525</xdr:colOff>
                <xdr:row>18</xdr:row>
                <xdr:rowOff>57150</xdr:rowOff>
              </from>
              <to>
                <xdr:col>13</xdr:col>
                <xdr:colOff>533400</xdr:colOff>
                <xdr:row>21</xdr:row>
                <xdr:rowOff>47625</xdr:rowOff>
              </to>
            </anchor>
          </controlPr>
        </control>
      </mc:Choice>
      <mc:Fallback>
        <control shapeId="14376" r:id="rId27" name="ExtractCorrelationMatrix"/>
      </mc:Fallback>
    </mc:AlternateContent>
    <mc:AlternateContent xmlns:mc="http://schemas.openxmlformats.org/markup-compatibility/2006">
      <mc:Choice Requires="x14">
        <control shapeId="14375" r:id="rId29" name="BuildSQLDeskList">
          <controlPr defaultSize="0" autoLine="0" r:id="rId30">
            <anchor moveWithCells="1">
              <from>
                <xdr:col>24</xdr:col>
                <xdr:colOff>200025</xdr:colOff>
                <xdr:row>0</xdr:row>
                <xdr:rowOff>57150</xdr:rowOff>
              </from>
              <to>
                <xdr:col>25</xdr:col>
                <xdr:colOff>533400</xdr:colOff>
                <xdr:row>3</xdr:row>
                <xdr:rowOff>57150</xdr:rowOff>
              </to>
            </anchor>
          </controlPr>
        </control>
      </mc:Choice>
      <mc:Fallback>
        <control shapeId="14375" r:id="rId29" name="BuildSQLDeskList"/>
      </mc:Fallback>
    </mc:AlternateContent>
    <mc:AlternateContent xmlns:mc="http://schemas.openxmlformats.org/markup-compatibility/2006">
      <mc:Choice Requires="x14">
        <control shapeId="14364" r:id="rId31" name="RUN_Get_PnL_Figures">
          <controlPr defaultSize="0" autoLine="0" r:id="rId14">
            <anchor moveWithCells="1">
              <from>
                <xdr:col>8</xdr:col>
                <xdr:colOff>504825</xdr:colOff>
                <xdr:row>62</xdr:row>
                <xdr:rowOff>76200</xdr:rowOff>
              </from>
              <to>
                <xdr:col>9</xdr:col>
                <xdr:colOff>85725</xdr:colOff>
                <xdr:row>64</xdr:row>
                <xdr:rowOff>114300</xdr:rowOff>
              </to>
            </anchor>
          </controlPr>
        </control>
      </mc:Choice>
      <mc:Fallback>
        <control shapeId="14364" r:id="rId31" name="RUN_Get_PnL_Figures"/>
      </mc:Fallback>
    </mc:AlternateContent>
    <mc:AlternateContent xmlns:mc="http://schemas.openxmlformats.org/markup-compatibility/2006">
      <mc:Choice Requires="x14">
        <control shapeId="14362" r:id="rId32" name="RUN_Calculate_VaR_Figures">
          <controlPr defaultSize="0" autoLine="0" r:id="rId18">
            <anchor moveWithCells="1">
              <from>
                <xdr:col>8</xdr:col>
                <xdr:colOff>504825</xdr:colOff>
                <xdr:row>39</xdr:row>
                <xdr:rowOff>123825</xdr:rowOff>
              </from>
              <to>
                <xdr:col>9</xdr:col>
                <xdr:colOff>85725</xdr:colOff>
                <xdr:row>42</xdr:row>
                <xdr:rowOff>0</xdr:rowOff>
              </to>
            </anchor>
          </controlPr>
        </control>
      </mc:Choice>
      <mc:Fallback>
        <control shapeId="14362" r:id="rId32" name="RUN_Calculate_VaR_Figures"/>
      </mc:Fallback>
    </mc:AlternateContent>
    <mc:AlternateContent xmlns:mc="http://schemas.openxmlformats.org/markup-compatibility/2006">
      <mc:Choice Requires="x14">
        <control shapeId="14361" r:id="rId33" name="RUN_Fill_In_Sensis_Sheets">
          <controlPr defaultSize="0" autoLine="0" r:id="rId18">
            <anchor moveWithCells="1">
              <from>
                <xdr:col>8</xdr:col>
                <xdr:colOff>504825</xdr:colOff>
                <xdr:row>30</xdr:row>
                <xdr:rowOff>9525</xdr:rowOff>
              </from>
              <to>
                <xdr:col>9</xdr:col>
                <xdr:colOff>85725</xdr:colOff>
                <xdr:row>32</xdr:row>
                <xdr:rowOff>28575</xdr:rowOff>
              </to>
            </anchor>
          </controlPr>
        </control>
      </mc:Choice>
      <mc:Fallback>
        <control shapeId="14361" r:id="rId33" name="RUN_Fill_In_Sensis_Sheets"/>
      </mc:Fallback>
    </mc:AlternateContent>
    <mc:AlternateContent xmlns:mc="http://schemas.openxmlformats.org/markup-compatibility/2006">
      <mc:Choice Requires="x14">
        <control shapeId="14360" r:id="rId34" name="RUN_Get_KRM_Sensitivities">
          <controlPr defaultSize="0" autoLine="0" r:id="rId18">
            <anchor moveWithCells="1">
              <from>
                <xdr:col>8</xdr:col>
                <xdr:colOff>504825</xdr:colOff>
                <xdr:row>26</xdr:row>
                <xdr:rowOff>28575</xdr:rowOff>
              </from>
              <to>
                <xdr:col>9</xdr:col>
                <xdr:colOff>85725</xdr:colOff>
                <xdr:row>28</xdr:row>
                <xdr:rowOff>66675</xdr:rowOff>
              </to>
            </anchor>
          </controlPr>
        </control>
      </mc:Choice>
      <mc:Fallback>
        <control shapeId="14360" r:id="rId34" name="RUN_Get_KRM_Sensitivities"/>
      </mc:Fallback>
    </mc:AlternateContent>
    <mc:AlternateContent xmlns:mc="http://schemas.openxmlformats.org/markup-compatibility/2006">
      <mc:Choice Requires="x14">
        <control shapeId="14359" r:id="rId35" name="RUN_Refresh_KRM_Sensis_RF_Pivot">
          <controlPr defaultSize="0" autoLine="0" r:id="rId18">
            <anchor moveWithCells="1">
              <from>
                <xdr:col>8</xdr:col>
                <xdr:colOff>504825</xdr:colOff>
                <xdr:row>22</xdr:row>
                <xdr:rowOff>66675</xdr:rowOff>
              </from>
              <to>
                <xdr:col>9</xdr:col>
                <xdr:colOff>85725</xdr:colOff>
                <xdr:row>24</xdr:row>
                <xdr:rowOff>85725</xdr:rowOff>
              </to>
            </anchor>
          </controlPr>
        </control>
      </mc:Choice>
      <mc:Fallback>
        <control shapeId="14359" r:id="rId35" name="RUN_Refresh_KRM_Sensis_RF_Pivot"/>
      </mc:Fallback>
    </mc:AlternateContent>
    <mc:AlternateContent xmlns:mc="http://schemas.openxmlformats.org/markup-compatibility/2006">
      <mc:Choice Requires="x14">
        <control shapeId="14358" r:id="rId36" name="RUN_Refresh_KRM_Corr_Pivot">
          <controlPr defaultSize="0" autoLine="0" r:id="rId18">
            <anchor moveWithCells="1">
              <from>
                <xdr:col>8</xdr:col>
                <xdr:colOff>504825</xdr:colOff>
                <xdr:row>18</xdr:row>
                <xdr:rowOff>104775</xdr:rowOff>
              </from>
              <to>
                <xdr:col>9</xdr:col>
                <xdr:colOff>85725</xdr:colOff>
                <xdr:row>20</xdr:row>
                <xdr:rowOff>123825</xdr:rowOff>
              </to>
            </anchor>
          </controlPr>
        </control>
      </mc:Choice>
      <mc:Fallback>
        <control shapeId="14358" r:id="rId36" name="RUN_Refresh_KRM_Corr_Pivot"/>
      </mc:Fallback>
    </mc:AlternateContent>
    <mc:AlternateContent xmlns:mc="http://schemas.openxmlformats.org/markup-compatibility/2006">
      <mc:Choice Requires="x14">
        <control shapeId="14357" r:id="rId37" name="RUN_Refresh_KRM_VaR_Pivot">
          <controlPr defaultSize="0" autoLine="0" r:id="rId18">
            <anchor moveWithCells="1">
              <from>
                <xdr:col>8</xdr:col>
                <xdr:colOff>504825</xdr:colOff>
                <xdr:row>14</xdr:row>
                <xdr:rowOff>142875</xdr:rowOff>
              </from>
              <to>
                <xdr:col>9</xdr:col>
                <xdr:colOff>85725</xdr:colOff>
                <xdr:row>17</xdr:row>
                <xdr:rowOff>0</xdr:rowOff>
              </to>
            </anchor>
          </controlPr>
        </control>
      </mc:Choice>
      <mc:Fallback>
        <control shapeId="14357" r:id="rId37" name="RUN_Refresh_KRM_VaR_Pivot"/>
      </mc:Fallback>
    </mc:AlternateContent>
    <mc:AlternateContent xmlns:mc="http://schemas.openxmlformats.org/markup-compatibility/2006">
      <mc:Choice Requires="x14">
        <control shapeId="14356" r:id="rId38" name="RUN_SavePreviousFigures">
          <controlPr defaultSize="0" autoLine="0" r:id="rId14">
            <anchor moveWithCells="1">
              <from>
                <xdr:col>8</xdr:col>
                <xdr:colOff>504825</xdr:colOff>
                <xdr:row>11</xdr:row>
                <xdr:rowOff>28575</xdr:rowOff>
              </from>
              <to>
                <xdr:col>9</xdr:col>
                <xdr:colOff>85725</xdr:colOff>
                <xdr:row>13</xdr:row>
                <xdr:rowOff>47625</xdr:rowOff>
              </to>
            </anchor>
          </controlPr>
        </control>
      </mc:Choice>
      <mc:Fallback>
        <control shapeId="14356" r:id="rId38" name="RUN_SavePreviousFigures"/>
      </mc:Fallback>
    </mc:AlternateContent>
    <mc:AlternateContent xmlns:mc="http://schemas.openxmlformats.org/markup-compatibility/2006">
      <mc:Choice Requires="x14">
        <control shapeId="14355" r:id="rId39" name="All_Ticked_Macros">
          <controlPr defaultSize="0" autoLine="0" r:id="rId40">
            <anchor moveWithCells="1">
              <from>
                <xdr:col>7</xdr:col>
                <xdr:colOff>590550</xdr:colOff>
                <xdr:row>6</xdr:row>
                <xdr:rowOff>123825</xdr:rowOff>
              </from>
              <to>
                <xdr:col>9</xdr:col>
                <xdr:colOff>581025</xdr:colOff>
                <xdr:row>9</xdr:row>
                <xdr:rowOff>114300</xdr:rowOff>
              </to>
            </anchor>
          </controlPr>
        </control>
      </mc:Choice>
      <mc:Fallback>
        <control shapeId="14355" r:id="rId39" name="All_Ticked_Macros"/>
      </mc:Fallback>
    </mc:AlternateContent>
    <mc:AlternateContent xmlns:mc="http://schemas.openxmlformats.org/markup-compatibility/2006">
      <mc:Choice Requires="x14">
        <control shapeId="14353" r:id="rId41" name="Get_PnL_Figures">
          <controlPr defaultSize="0" autoLine="0" r:id="rId42">
            <anchor moveWithCells="1">
              <from>
                <xdr:col>11</xdr:col>
                <xdr:colOff>0</xdr:colOff>
                <xdr:row>61</xdr:row>
                <xdr:rowOff>104775</xdr:rowOff>
              </from>
              <to>
                <xdr:col>13</xdr:col>
                <xdr:colOff>390525</xdr:colOff>
                <xdr:row>64</xdr:row>
                <xdr:rowOff>123825</xdr:rowOff>
              </to>
            </anchor>
          </controlPr>
        </control>
      </mc:Choice>
      <mc:Fallback>
        <control shapeId="14353" r:id="rId41" name="Get_PnL_Figures"/>
      </mc:Fallback>
    </mc:AlternateContent>
    <mc:AlternateContent xmlns:mc="http://schemas.openxmlformats.org/markup-compatibility/2006">
      <mc:Choice Requires="x14">
        <control shapeId="14352" r:id="rId43" name="SavePreviousDayFigures">
          <controlPr defaultSize="0" autoLine="0" r:id="rId44">
            <anchor moveWithCells="1">
              <from>
                <xdr:col>11</xdr:col>
                <xdr:colOff>0</xdr:colOff>
                <xdr:row>10</xdr:row>
                <xdr:rowOff>152400</xdr:rowOff>
              </from>
              <to>
                <xdr:col>13</xdr:col>
                <xdr:colOff>523875</xdr:colOff>
                <xdr:row>13</xdr:row>
                <xdr:rowOff>142875</xdr:rowOff>
              </to>
            </anchor>
          </controlPr>
        </control>
      </mc:Choice>
      <mc:Fallback>
        <control shapeId="14352" r:id="rId43" name="SavePreviousDayFigures"/>
      </mc:Fallback>
    </mc:AlternateContent>
    <mc:AlternateContent xmlns:mc="http://schemas.openxmlformats.org/markup-compatibility/2006">
      <mc:Choice Requires="x14">
        <control shapeId="14351" r:id="rId45" name="Calculate_VaR_Figures">
          <controlPr defaultSize="0" autoLine="0" r:id="rId46">
            <anchor moveWithCells="1">
              <from>
                <xdr:col>11</xdr:col>
                <xdr:colOff>0</xdr:colOff>
                <xdr:row>39</xdr:row>
                <xdr:rowOff>123825</xdr:rowOff>
              </from>
              <to>
                <xdr:col>13</xdr:col>
                <xdr:colOff>523875</xdr:colOff>
                <xdr:row>42</xdr:row>
                <xdr:rowOff>142875</xdr:rowOff>
              </to>
            </anchor>
          </controlPr>
        </control>
      </mc:Choice>
      <mc:Fallback>
        <control shapeId="14351" r:id="rId45" name="Calculate_VaR_Figures"/>
      </mc:Fallback>
    </mc:AlternateContent>
    <mc:AlternateContent xmlns:mc="http://schemas.openxmlformats.org/markup-compatibility/2006">
      <mc:Choice Requires="x14">
        <control shapeId="14350" r:id="rId47" name="Fill_In_Sensis_Sheets">
          <controlPr defaultSize="0" autoLine="0" r:id="rId48">
            <anchor moveWithCells="1">
              <from>
                <xdr:col>11</xdr:col>
                <xdr:colOff>0</xdr:colOff>
                <xdr:row>29</xdr:row>
                <xdr:rowOff>104775</xdr:rowOff>
              </from>
              <to>
                <xdr:col>13</xdr:col>
                <xdr:colOff>523875</xdr:colOff>
                <xdr:row>32</xdr:row>
                <xdr:rowOff>95250</xdr:rowOff>
              </to>
            </anchor>
          </controlPr>
        </control>
      </mc:Choice>
      <mc:Fallback>
        <control shapeId="14350" r:id="rId47" name="Fill_In_Sensis_Sheets"/>
      </mc:Fallback>
    </mc:AlternateContent>
    <mc:AlternateContent xmlns:mc="http://schemas.openxmlformats.org/markup-compatibility/2006">
      <mc:Choice Requires="x14">
        <control shapeId="14349" r:id="rId49" name="Refresh_KRM_Sensis_RF_Pivot">
          <controlPr defaultSize="0" autoLine="0" r:id="rId50">
            <anchor moveWithCells="1">
              <from>
                <xdr:col>11</xdr:col>
                <xdr:colOff>0</xdr:colOff>
                <xdr:row>22</xdr:row>
                <xdr:rowOff>19050</xdr:rowOff>
              </from>
              <to>
                <xdr:col>13</xdr:col>
                <xdr:colOff>523875</xdr:colOff>
                <xdr:row>25</xdr:row>
                <xdr:rowOff>19050</xdr:rowOff>
              </to>
            </anchor>
          </controlPr>
        </control>
      </mc:Choice>
      <mc:Fallback>
        <control shapeId="14349" r:id="rId49" name="Refresh_KRM_Sensis_RF_Pivot"/>
      </mc:Fallback>
    </mc:AlternateContent>
    <mc:AlternateContent xmlns:mc="http://schemas.openxmlformats.org/markup-compatibility/2006">
      <mc:Choice Requires="x14">
        <control shapeId="14348" r:id="rId51" name="Get_KRM_Sensitivities">
          <controlPr defaultSize="0" autoLine="0" r:id="rId52">
            <anchor moveWithCells="1">
              <from>
                <xdr:col>11</xdr:col>
                <xdr:colOff>0</xdr:colOff>
                <xdr:row>25</xdr:row>
                <xdr:rowOff>133350</xdr:rowOff>
              </from>
              <to>
                <xdr:col>13</xdr:col>
                <xdr:colOff>523875</xdr:colOff>
                <xdr:row>28</xdr:row>
                <xdr:rowOff>152400</xdr:rowOff>
              </to>
            </anchor>
          </controlPr>
        </control>
      </mc:Choice>
      <mc:Fallback>
        <control shapeId="14348" r:id="rId51" name="Get_KRM_Sensitivities"/>
      </mc:Fallback>
    </mc:AlternateContent>
    <mc:AlternateContent xmlns:mc="http://schemas.openxmlformats.org/markup-compatibility/2006">
      <mc:Choice Requires="x14">
        <control shapeId="14347" r:id="rId53" name="Refresh_KRM_Corr_Pivot">
          <controlPr defaultSize="0" autoLine="0" r:id="rId54">
            <anchor moveWithCells="1">
              <from>
                <xdr:col>15</xdr:col>
                <xdr:colOff>152400</xdr:colOff>
                <xdr:row>18</xdr:row>
                <xdr:rowOff>57150</xdr:rowOff>
              </from>
              <to>
                <xdr:col>17</xdr:col>
                <xdr:colOff>123825</xdr:colOff>
                <xdr:row>21</xdr:row>
                <xdr:rowOff>47625</xdr:rowOff>
              </to>
            </anchor>
          </controlPr>
        </control>
      </mc:Choice>
      <mc:Fallback>
        <control shapeId="14347" r:id="rId53" name="Refresh_KRM_Corr_Pivot"/>
      </mc:Fallback>
    </mc:AlternateContent>
    <mc:AlternateContent xmlns:mc="http://schemas.openxmlformats.org/markup-compatibility/2006">
      <mc:Choice Requires="x14">
        <control shapeId="14345" r:id="rId55" name="Refresh_KRM_VaR_Pivot">
          <controlPr defaultSize="0" autoLine="0" r:id="rId56">
            <anchor moveWithCells="1">
              <from>
                <xdr:col>11</xdr:col>
                <xdr:colOff>0</xdr:colOff>
                <xdr:row>14</xdr:row>
                <xdr:rowOff>104775</xdr:rowOff>
              </from>
              <to>
                <xdr:col>13</xdr:col>
                <xdr:colOff>523875</xdr:colOff>
                <xdr:row>17</xdr:row>
                <xdr:rowOff>104775</xdr:rowOff>
              </to>
            </anchor>
          </controlPr>
        </control>
      </mc:Choice>
      <mc:Fallback>
        <control shapeId="14345" r:id="rId55" name="Refresh_KRM_VaR_Pivo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22"/>
  </sheetPr>
  <dimension ref="A1:BO132"/>
  <sheetViews>
    <sheetView showGridLines="0" zoomScale="85" zoomScaleNormal="85" workbookViewId="0">
      <selection activeCell="A4" sqref="A4"/>
    </sheetView>
  </sheetViews>
  <sheetFormatPr defaultRowHeight="12.75" x14ac:dyDescent="0.2"/>
  <cols>
    <col min="1" max="1" width="11.28515625" bestFit="1" customWidth="1"/>
    <col min="2" max="2" width="8.7109375" bestFit="1" customWidth="1"/>
    <col min="3" max="3" width="43.42578125" bestFit="1" customWidth="1"/>
    <col min="4" max="4" width="43.42578125" style="31" customWidth="1"/>
    <col min="5" max="5" width="7.5703125" bestFit="1" customWidth="1"/>
    <col min="6" max="6" width="14.42578125" bestFit="1" customWidth="1"/>
    <col min="7" max="7" width="13.7109375" customWidth="1"/>
    <col min="8" max="8" width="34.42578125" bestFit="1" customWidth="1"/>
    <col min="9" max="9" width="14.140625" bestFit="1" customWidth="1"/>
    <col min="10" max="10" width="11.7109375" bestFit="1" customWidth="1"/>
  </cols>
  <sheetData>
    <row r="1" spans="1:67" ht="31.5" customHeight="1" thickBot="1" x14ac:dyDescent="0.25">
      <c r="A1" s="341" t="s">
        <v>187</v>
      </c>
      <c r="B1" s="342" t="s">
        <v>182</v>
      </c>
    </row>
    <row r="2" spans="1:67" ht="27" customHeight="1" x14ac:dyDescent="0.2"/>
    <row r="3" spans="1:67" ht="13.5" thickBot="1" x14ac:dyDescent="0.25"/>
    <row r="4" spans="1:67" ht="13.5" thickBot="1" x14ac:dyDescent="0.25">
      <c r="A4" s="340" t="s">
        <v>180</v>
      </c>
      <c r="B4" s="81" t="s">
        <v>170</v>
      </c>
      <c r="C4" s="81" t="s">
        <v>171</v>
      </c>
      <c r="D4" s="81" t="s">
        <v>275</v>
      </c>
      <c r="E4" s="81" t="s">
        <v>172</v>
      </c>
      <c r="F4" s="85" t="s">
        <v>175</v>
      </c>
      <c r="G4" s="85" t="s">
        <v>3</v>
      </c>
      <c r="H4" s="85" t="s">
        <v>176</v>
      </c>
      <c r="I4" s="85" t="s">
        <v>181</v>
      </c>
      <c r="J4" s="343" t="s">
        <v>188</v>
      </c>
    </row>
    <row r="5" spans="1:67" x14ac:dyDescent="0.2">
      <c r="A5" s="72">
        <v>0</v>
      </c>
      <c r="B5" s="72">
        <v>0</v>
      </c>
      <c r="C5" s="72" t="s">
        <v>312</v>
      </c>
      <c r="D5" s="72" t="s">
        <v>24</v>
      </c>
      <c r="E5" s="72" t="s">
        <v>173</v>
      </c>
      <c r="F5" s="73" t="s">
        <v>179</v>
      </c>
      <c r="G5" s="73">
        <f>IF($F5="Y",IF(ISNA(VLOOKUP($C5,KRM_CUT_NUM,2,0)),-1,VLOOKUP($C5,KRM_CUT_NUM,2,0)),"")</f>
        <v>72</v>
      </c>
      <c r="H5" s="73"/>
      <c r="I5" s="73" t="s">
        <v>173</v>
      </c>
      <c r="J5" s="78">
        <v>674</v>
      </c>
      <c r="K5" s="78">
        <v>676</v>
      </c>
      <c r="L5" s="78">
        <v>684</v>
      </c>
      <c r="M5" s="78">
        <v>679</v>
      </c>
      <c r="N5" s="78">
        <v>814</v>
      </c>
      <c r="O5" s="78">
        <v>812</v>
      </c>
      <c r="P5" s="78">
        <v>675</v>
      </c>
      <c r="Q5" s="78">
        <v>699</v>
      </c>
      <c r="R5" s="78">
        <v>677</v>
      </c>
      <c r="S5" s="78">
        <v>704</v>
      </c>
      <c r="T5" s="78">
        <v>678</v>
      </c>
      <c r="U5" s="78">
        <v>969</v>
      </c>
      <c r="V5" s="78">
        <v>921</v>
      </c>
      <c r="W5" s="78">
        <v>922</v>
      </c>
      <c r="X5" s="78">
        <v>970</v>
      </c>
      <c r="Y5" s="78">
        <v>918</v>
      </c>
      <c r="Z5" s="78">
        <v>923</v>
      </c>
      <c r="AA5" s="78">
        <v>920</v>
      </c>
      <c r="AB5" s="78">
        <v>919</v>
      </c>
      <c r="AC5" s="78">
        <v>688</v>
      </c>
      <c r="AD5" s="78">
        <v>924</v>
      </c>
      <c r="AE5" s="78">
        <v>697</v>
      </c>
      <c r="AF5" s="78">
        <v>925</v>
      </c>
      <c r="AG5" s="78">
        <v>714</v>
      </c>
      <c r="AH5" s="78">
        <v>972</v>
      </c>
      <c r="AI5" s="78">
        <v>956</v>
      </c>
      <c r="AJ5" s="78">
        <v>967</v>
      </c>
      <c r="AK5" s="78">
        <v>926</v>
      </c>
      <c r="AL5" s="78">
        <v>729</v>
      </c>
      <c r="AM5" s="78">
        <v>734</v>
      </c>
      <c r="AN5" s="78">
        <v>735</v>
      </c>
      <c r="AO5" s="78">
        <v>654</v>
      </c>
      <c r="AP5" s="78">
        <v>927</v>
      </c>
      <c r="AQ5" s="78">
        <v>655</v>
      </c>
      <c r="AR5" s="78">
        <v>929</v>
      </c>
      <c r="AS5" s="78">
        <v>629</v>
      </c>
      <c r="AT5" s="78">
        <v>932</v>
      </c>
      <c r="AU5" s="78">
        <v>934</v>
      </c>
      <c r="AV5" s="78">
        <v>931</v>
      </c>
      <c r="AW5" s="78">
        <v>637</v>
      </c>
      <c r="AX5" s="78">
        <v>962</v>
      </c>
      <c r="AY5" s="78">
        <v>968</v>
      </c>
      <c r="AZ5" s="78">
        <v>625</v>
      </c>
      <c r="BA5" s="78">
        <v>624</v>
      </c>
      <c r="BB5" s="78">
        <v>626</v>
      </c>
      <c r="BC5" s="78">
        <v>627</v>
      </c>
      <c r="BD5" s="78">
        <v>628</v>
      </c>
      <c r="BE5" s="78">
        <v>634</v>
      </c>
      <c r="BF5" s="78">
        <v>635</v>
      </c>
      <c r="BG5" s="78">
        <v>933</v>
      </c>
      <c r="BH5" s="78">
        <v>935</v>
      </c>
      <c r="BI5" s="78">
        <v>638</v>
      </c>
      <c r="BJ5" s="78">
        <v>844</v>
      </c>
      <c r="BK5" s="78">
        <v>813</v>
      </c>
      <c r="BL5">
        <v>117</v>
      </c>
      <c r="BM5" s="78">
        <v>805</v>
      </c>
      <c r="BN5" s="78">
        <v>795</v>
      </c>
      <c r="BO5" s="78"/>
    </row>
    <row r="6" spans="1:67" s="60" customFormat="1" x14ac:dyDescent="0.2">
      <c r="A6" s="62">
        <v>1</v>
      </c>
      <c r="B6" s="62">
        <v>1</v>
      </c>
      <c r="C6" s="66" t="s">
        <v>128</v>
      </c>
      <c r="D6" s="66" t="s">
        <v>276</v>
      </c>
      <c r="E6" s="66" t="s">
        <v>173</v>
      </c>
      <c r="F6" s="66" t="s">
        <v>179</v>
      </c>
      <c r="G6" s="95">
        <v>600</v>
      </c>
      <c r="H6" s="66"/>
      <c r="I6" s="66" t="s">
        <v>177</v>
      </c>
      <c r="J6" s="60">
        <v>674</v>
      </c>
      <c r="K6" s="60">
        <v>676</v>
      </c>
      <c r="L6" s="60">
        <v>684</v>
      </c>
      <c r="M6" s="60">
        <v>679</v>
      </c>
      <c r="N6" s="60">
        <v>814</v>
      </c>
      <c r="O6" s="60">
        <v>812</v>
      </c>
      <c r="P6" s="60">
        <v>675</v>
      </c>
      <c r="Q6" s="60">
        <v>699</v>
      </c>
      <c r="R6" s="60">
        <v>677</v>
      </c>
      <c r="S6" s="60">
        <v>704</v>
      </c>
      <c r="T6" s="60">
        <v>678</v>
      </c>
      <c r="U6" s="60">
        <v>969</v>
      </c>
      <c r="V6" s="60">
        <v>921</v>
      </c>
      <c r="W6" s="60">
        <v>922</v>
      </c>
      <c r="X6" s="60">
        <v>970</v>
      </c>
      <c r="Y6" s="60">
        <v>918</v>
      </c>
      <c r="Z6" s="60">
        <v>923</v>
      </c>
      <c r="AA6" s="60">
        <v>920</v>
      </c>
      <c r="AB6" s="60">
        <v>919</v>
      </c>
      <c r="AC6" s="60">
        <v>688</v>
      </c>
      <c r="AD6" s="60">
        <v>924</v>
      </c>
      <c r="AE6" s="60">
        <v>697</v>
      </c>
      <c r="AF6" s="60">
        <v>925</v>
      </c>
      <c r="AG6" s="60">
        <v>714</v>
      </c>
      <c r="AH6" s="60">
        <v>972</v>
      </c>
      <c r="AI6" s="60">
        <v>956</v>
      </c>
      <c r="AJ6" s="60">
        <v>967</v>
      </c>
      <c r="AK6" s="60">
        <v>926</v>
      </c>
      <c r="AL6" s="60">
        <v>729</v>
      </c>
      <c r="AM6" s="60">
        <v>734</v>
      </c>
      <c r="AN6" s="60">
        <v>735</v>
      </c>
      <c r="AO6" s="60">
        <v>654</v>
      </c>
      <c r="AP6" s="60">
        <v>927</v>
      </c>
      <c r="AQ6" s="60">
        <v>655</v>
      </c>
      <c r="AR6" s="60">
        <v>929</v>
      </c>
      <c r="AS6" s="60">
        <v>629</v>
      </c>
      <c r="AT6" s="60">
        <v>932</v>
      </c>
      <c r="AU6" s="60">
        <v>934</v>
      </c>
      <c r="AV6" s="60">
        <v>931</v>
      </c>
      <c r="AW6" s="60">
        <v>637</v>
      </c>
      <c r="AX6" s="60">
        <v>962</v>
      </c>
      <c r="AY6" s="60">
        <v>968</v>
      </c>
      <c r="AZ6" s="60">
        <v>625</v>
      </c>
      <c r="BA6" s="60">
        <v>624</v>
      </c>
      <c r="BB6" s="60">
        <v>626</v>
      </c>
      <c r="BC6" s="60">
        <v>627</v>
      </c>
      <c r="BD6" s="60">
        <v>628</v>
      </c>
      <c r="BE6" s="60">
        <v>634</v>
      </c>
      <c r="BF6" s="60">
        <v>635</v>
      </c>
      <c r="BG6" s="60">
        <v>933</v>
      </c>
      <c r="BH6" s="60">
        <v>935</v>
      </c>
      <c r="BI6" s="60">
        <v>638</v>
      </c>
      <c r="BJ6" s="60">
        <v>795</v>
      </c>
    </row>
    <row r="7" spans="1:67" x14ac:dyDescent="0.2">
      <c r="A7" s="31">
        <v>2</v>
      </c>
      <c r="B7" s="31">
        <v>2</v>
      </c>
      <c r="C7" s="66" t="s">
        <v>129</v>
      </c>
      <c r="D7" s="66" t="s">
        <v>277</v>
      </c>
      <c r="E7" s="66" t="s">
        <v>173</v>
      </c>
      <c r="F7" s="66" t="s">
        <v>179</v>
      </c>
      <c r="G7" s="95">
        <v>600</v>
      </c>
      <c r="H7" s="66"/>
      <c r="I7" s="66" t="s">
        <v>183</v>
      </c>
      <c r="J7">
        <v>674</v>
      </c>
      <c r="K7">
        <v>676</v>
      </c>
      <c r="L7">
        <v>684</v>
      </c>
      <c r="M7">
        <v>679</v>
      </c>
      <c r="N7">
        <v>814</v>
      </c>
      <c r="O7">
        <v>812</v>
      </c>
      <c r="P7">
        <v>675</v>
      </c>
      <c r="Q7">
        <v>699</v>
      </c>
      <c r="R7">
        <v>677</v>
      </c>
      <c r="S7">
        <v>704</v>
      </c>
      <c r="T7">
        <v>678</v>
      </c>
      <c r="U7">
        <v>969</v>
      </c>
      <c r="V7">
        <v>921</v>
      </c>
      <c r="W7">
        <v>922</v>
      </c>
      <c r="X7">
        <v>970</v>
      </c>
      <c r="Y7">
        <v>918</v>
      </c>
      <c r="Z7">
        <v>923</v>
      </c>
      <c r="AA7">
        <v>920</v>
      </c>
      <c r="AB7">
        <v>919</v>
      </c>
      <c r="AC7">
        <v>688</v>
      </c>
      <c r="AD7">
        <v>924</v>
      </c>
      <c r="AE7">
        <v>697</v>
      </c>
      <c r="AF7">
        <v>925</v>
      </c>
      <c r="AG7">
        <v>714</v>
      </c>
      <c r="AH7">
        <v>972</v>
      </c>
      <c r="AI7">
        <v>956</v>
      </c>
      <c r="AJ7">
        <v>967</v>
      </c>
      <c r="AK7">
        <v>926</v>
      </c>
      <c r="AL7">
        <v>729</v>
      </c>
      <c r="AM7">
        <v>734</v>
      </c>
      <c r="AN7">
        <v>735</v>
      </c>
      <c r="AO7">
        <v>654</v>
      </c>
      <c r="AP7">
        <v>927</v>
      </c>
      <c r="AQ7">
        <v>655</v>
      </c>
      <c r="AR7">
        <v>929</v>
      </c>
      <c r="AS7">
        <v>629</v>
      </c>
      <c r="AT7">
        <v>932</v>
      </c>
      <c r="AU7">
        <v>934</v>
      </c>
      <c r="AV7">
        <v>931</v>
      </c>
      <c r="AW7">
        <v>637</v>
      </c>
      <c r="AX7">
        <v>962</v>
      </c>
      <c r="AY7">
        <v>968</v>
      </c>
      <c r="AZ7">
        <v>625</v>
      </c>
      <c r="BA7">
        <v>624</v>
      </c>
      <c r="BB7">
        <v>626</v>
      </c>
      <c r="BC7">
        <v>627</v>
      </c>
      <c r="BD7">
        <v>628</v>
      </c>
      <c r="BE7">
        <v>634</v>
      </c>
      <c r="BF7">
        <v>635</v>
      </c>
      <c r="BG7">
        <v>933</v>
      </c>
      <c r="BH7">
        <v>935</v>
      </c>
      <c r="BI7">
        <v>638</v>
      </c>
      <c r="BJ7">
        <v>795</v>
      </c>
    </row>
    <row r="8" spans="1:67" x14ac:dyDescent="0.2">
      <c r="A8" s="31">
        <v>3</v>
      </c>
      <c r="B8" s="31">
        <v>3</v>
      </c>
      <c r="C8" s="66" t="s">
        <v>130</v>
      </c>
      <c r="D8" s="66" t="s">
        <v>278</v>
      </c>
      <c r="E8" s="66" t="s">
        <v>173</v>
      </c>
      <c r="F8" s="66" t="s">
        <v>179</v>
      </c>
      <c r="G8" s="95">
        <v>660</v>
      </c>
      <c r="H8" s="66"/>
      <c r="I8" s="66" t="s">
        <v>184</v>
      </c>
      <c r="J8">
        <v>674</v>
      </c>
      <c r="K8">
        <v>676</v>
      </c>
      <c r="L8">
        <v>684</v>
      </c>
      <c r="M8">
        <v>679</v>
      </c>
      <c r="N8">
        <v>814</v>
      </c>
      <c r="O8">
        <v>812</v>
      </c>
      <c r="P8">
        <v>675</v>
      </c>
      <c r="Q8">
        <v>699</v>
      </c>
      <c r="R8">
        <v>677</v>
      </c>
      <c r="S8">
        <v>704</v>
      </c>
      <c r="T8">
        <v>678</v>
      </c>
      <c r="U8">
        <v>969</v>
      </c>
      <c r="V8">
        <v>921</v>
      </c>
      <c r="W8">
        <v>922</v>
      </c>
      <c r="X8">
        <v>970</v>
      </c>
      <c r="Y8">
        <v>918</v>
      </c>
      <c r="Z8">
        <v>923</v>
      </c>
      <c r="AA8">
        <v>920</v>
      </c>
      <c r="AB8">
        <v>919</v>
      </c>
      <c r="AC8">
        <v>688</v>
      </c>
      <c r="AD8">
        <v>924</v>
      </c>
      <c r="AE8">
        <v>697</v>
      </c>
      <c r="AF8">
        <v>925</v>
      </c>
      <c r="AG8">
        <v>714</v>
      </c>
      <c r="AH8">
        <v>972</v>
      </c>
      <c r="AI8">
        <v>956</v>
      </c>
      <c r="AJ8">
        <v>967</v>
      </c>
      <c r="AK8">
        <v>926</v>
      </c>
      <c r="AL8">
        <v>729</v>
      </c>
      <c r="AM8">
        <v>734</v>
      </c>
      <c r="AN8">
        <v>735</v>
      </c>
      <c r="AO8">
        <v>795</v>
      </c>
    </row>
    <row r="9" spans="1:67" x14ac:dyDescent="0.2">
      <c r="A9" s="31">
        <v>4</v>
      </c>
      <c r="B9" s="62">
        <v>4</v>
      </c>
      <c r="C9" s="66" t="s">
        <v>131</v>
      </c>
      <c r="D9" s="66" t="s">
        <v>279</v>
      </c>
      <c r="E9" s="66" t="s">
        <v>173</v>
      </c>
      <c r="F9" s="66" t="s">
        <v>179</v>
      </c>
      <c r="G9" s="95">
        <v>670</v>
      </c>
      <c r="H9" s="66"/>
      <c r="I9" s="66" t="s">
        <v>185</v>
      </c>
      <c r="J9">
        <v>674</v>
      </c>
      <c r="K9">
        <v>676</v>
      </c>
      <c r="L9">
        <v>684</v>
      </c>
      <c r="M9">
        <v>679</v>
      </c>
      <c r="N9">
        <v>814</v>
      </c>
      <c r="O9">
        <v>812</v>
      </c>
      <c r="P9">
        <v>675</v>
      </c>
      <c r="Q9">
        <v>699</v>
      </c>
      <c r="R9">
        <v>677</v>
      </c>
      <c r="S9">
        <v>704</v>
      </c>
      <c r="T9">
        <v>678</v>
      </c>
      <c r="U9">
        <v>969</v>
      </c>
      <c r="V9">
        <v>921</v>
      </c>
      <c r="W9">
        <v>922</v>
      </c>
      <c r="X9">
        <v>970</v>
      </c>
      <c r="Y9">
        <v>918</v>
      </c>
      <c r="Z9">
        <v>923</v>
      </c>
      <c r="AA9">
        <v>920</v>
      </c>
      <c r="AB9">
        <v>919</v>
      </c>
      <c r="AC9">
        <v>688</v>
      </c>
      <c r="AD9">
        <v>924</v>
      </c>
      <c r="AE9">
        <v>697</v>
      </c>
      <c r="AF9">
        <v>925</v>
      </c>
      <c r="AG9">
        <v>795</v>
      </c>
    </row>
    <row r="10" spans="1:67" x14ac:dyDescent="0.2">
      <c r="A10" s="31">
        <v>5</v>
      </c>
      <c r="B10" s="62">
        <v>5</v>
      </c>
      <c r="C10" s="66" t="s">
        <v>132</v>
      </c>
      <c r="D10" s="66" t="s">
        <v>280</v>
      </c>
      <c r="E10" s="66" t="s">
        <v>173</v>
      </c>
      <c r="F10" s="66" t="s">
        <v>179</v>
      </c>
      <c r="G10" s="95">
        <v>702</v>
      </c>
      <c r="H10" s="66"/>
      <c r="I10" s="66" t="s">
        <v>189</v>
      </c>
      <c r="J10">
        <v>674</v>
      </c>
      <c r="K10">
        <v>676</v>
      </c>
      <c r="L10">
        <v>684</v>
      </c>
    </row>
    <row r="11" spans="1:67" s="61" customFormat="1" x14ac:dyDescent="0.2">
      <c r="A11" s="63">
        <v>6</v>
      </c>
      <c r="B11" s="63">
        <v>10</v>
      </c>
      <c r="C11" s="74" t="s">
        <v>67</v>
      </c>
      <c r="D11" s="394" t="str">
        <f>IF(B11=10,C11)</f>
        <v>AM_BANKBND_L</v>
      </c>
      <c r="E11" s="74" t="s">
        <v>136</v>
      </c>
      <c r="F11" s="74" t="s">
        <v>179</v>
      </c>
      <c r="G11" s="74">
        <f>IF($F11="Y",IF(ISNA(VLOOKUP($C11,KRM_CUT_NUM,2,0)),-1,VLOOKUP($C11,KRM_CUT_NUM,2,0)),"")</f>
        <v>674</v>
      </c>
      <c r="H11" s="74"/>
      <c r="I11" s="74" t="s">
        <v>190</v>
      </c>
      <c r="J11" s="61">
        <v>674</v>
      </c>
    </row>
    <row r="12" spans="1:67" s="61" customFormat="1" x14ac:dyDescent="0.2">
      <c r="A12" s="63">
        <v>7</v>
      </c>
      <c r="B12" s="63">
        <v>10</v>
      </c>
      <c r="C12" s="74" t="s">
        <v>69</v>
      </c>
      <c r="D12" s="394" t="str">
        <f>IF(B12=10,C12)</f>
        <v>AM_DIRPLCM_L</v>
      </c>
      <c r="E12" s="74" t="s">
        <v>136</v>
      </c>
      <c r="F12" s="74" t="s">
        <v>179</v>
      </c>
      <c r="G12" s="74">
        <f>IF($F12="Y",IF(ISNA(VLOOKUP($C12,KRM_CUT_NUM,2,0)),-1,VLOOKUP($C12,KRM_CUT_NUM,2,0)),"")</f>
        <v>676</v>
      </c>
      <c r="H12" s="74"/>
      <c r="I12" s="74" t="s">
        <v>191</v>
      </c>
      <c r="J12" s="61">
        <v>676</v>
      </c>
    </row>
    <row r="13" spans="1:67" s="61" customFormat="1" x14ac:dyDescent="0.2">
      <c r="A13" s="63">
        <v>8</v>
      </c>
      <c r="B13" s="63">
        <v>10</v>
      </c>
      <c r="C13" s="74" t="s">
        <v>72</v>
      </c>
      <c r="D13" s="394" t="str">
        <f>IF(B13=10,C13)</f>
        <v>AM_LIQFAC_L</v>
      </c>
      <c r="E13" s="74" t="s">
        <v>136</v>
      </c>
      <c r="F13" s="74" t="s">
        <v>179</v>
      </c>
      <c r="G13" s="74">
        <f>IF($F13="Y",IF(ISNA(VLOOKUP($C13,KRM_CUT_NUM,2,0)),-1,VLOOKUP($C13,KRM_CUT_NUM,2,0)),"")</f>
        <v>684</v>
      </c>
      <c r="H13" s="74"/>
      <c r="I13" s="74" t="s">
        <v>192</v>
      </c>
      <c r="J13" s="61">
        <v>684</v>
      </c>
    </row>
    <row r="14" spans="1:67" x14ac:dyDescent="0.2">
      <c r="A14" s="31">
        <v>9</v>
      </c>
      <c r="B14" s="62">
        <v>5</v>
      </c>
      <c r="C14" s="66" t="s">
        <v>133</v>
      </c>
      <c r="D14" s="66" t="s">
        <v>281</v>
      </c>
      <c r="E14" s="66" t="s">
        <v>173</v>
      </c>
      <c r="F14" s="66" t="s">
        <v>179</v>
      </c>
      <c r="G14" s="95">
        <v>703</v>
      </c>
      <c r="H14" s="66"/>
      <c r="I14" s="66" t="s">
        <v>193</v>
      </c>
      <c r="J14">
        <v>679</v>
      </c>
      <c r="K14">
        <v>814</v>
      </c>
      <c r="L14">
        <v>812</v>
      </c>
    </row>
    <row r="15" spans="1:67" s="61" customFormat="1" x14ac:dyDescent="0.2">
      <c r="A15" s="63">
        <v>10</v>
      </c>
      <c r="B15" s="63">
        <v>10</v>
      </c>
      <c r="C15" s="74" t="s">
        <v>71</v>
      </c>
      <c r="D15" s="394" t="str">
        <f>IF(B15=10,C15)</f>
        <v>AM_IRSWPS_T</v>
      </c>
      <c r="E15" s="74" t="s">
        <v>136</v>
      </c>
      <c r="F15" s="74" t="s">
        <v>179</v>
      </c>
      <c r="G15" s="74">
        <f>IF($F15="Y",IF(ISNA(VLOOKUP($C15,KRM_CUT_NUM,2,0)),-1,VLOOKUP($C15,KRM_CUT_NUM,2,0)),"")</f>
        <v>679</v>
      </c>
      <c r="H15" s="74"/>
      <c r="I15" s="74" t="s">
        <v>194</v>
      </c>
      <c r="J15" s="61">
        <v>679</v>
      </c>
    </row>
    <row r="16" spans="1:67" s="61" customFormat="1" x14ac:dyDescent="0.2">
      <c r="A16" s="63">
        <v>11</v>
      </c>
      <c r="B16" s="63">
        <v>10</v>
      </c>
      <c r="C16" s="74" t="s">
        <v>135</v>
      </c>
      <c r="D16" s="394" t="str">
        <f>IF(B16=10,C16)</f>
        <v>G_CM_Irates</v>
      </c>
      <c r="E16" s="74" t="s">
        <v>137</v>
      </c>
      <c r="F16" s="74" t="s">
        <v>179</v>
      </c>
      <c r="G16" s="74">
        <f>IF($F16="Y",IF(ISNA(VLOOKUP($C16,KRM_CUT_NUM,2,0)),-1,VLOOKUP($C16,KRM_CUT_NUM,2,0)),"")</f>
        <v>814</v>
      </c>
      <c r="H16" s="74"/>
      <c r="I16" s="74" t="s">
        <v>195</v>
      </c>
      <c r="J16" s="61">
        <v>814</v>
      </c>
    </row>
    <row r="17" spans="1:20" s="61" customFormat="1" x14ac:dyDescent="0.2">
      <c r="A17" s="63">
        <v>12</v>
      </c>
      <c r="B17" s="63">
        <v>10</v>
      </c>
      <c r="C17" s="74" t="s">
        <v>134</v>
      </c>
      <c r="D17" s="394" t="str">
        <f>IF(B17=10,C17)</f>
        <v>C_CM_Irates</v>
      </c>
      <c r="E17" s="74" t="s">
        <v>137</v>
      </c>
      <c r="F17" s="74" t="s">
        <v>179</v>
      </c>
      <c r="G17" s="74">
        <f>IF($F17="Y",IF(ISNA(VLOOKUP($C17,KRM_CUT_NUM,2,0)),-1,VLOOKUP($C17,KRM_CUT_NUM,2,0)),"")</f>
        <v>812</v>
      </c>
      <c r="H17" s="74"/>
      <c r="I17" s="74" t="s">
        <v>196</v>
      </c>
      <c r="J17" s="61">
        <v>812</v>
      </c>
    </row>
    <row r="18" spans="1:20" x14ac:dyDescent="0.2">
      <c r="A18" s="31">
        <v>13</v>
      </c>
      <c r="B18" s="62">
        <v>5</v>
      </c>
      <c r="C18" s="66" t="s">
        <v>424</v>
      </c>
      <c r="D18" s="66" t="s">
        <v>282</v>
      </c>
      <c r="E18" s="66" t="s">
        <v>173</v>
      </c>
      <c r="F18" s="66" t="s">
        <v>179</v>
      </c>
      <c r="G18" s="95">
        <v>705</v>
      </c>
      <c r="H18" s="66"/>
      <c r="I18" s="66" t="s">
        <v>197</v>
      </c>
      <c r="J18">
        <v>675</v>
      </c>
      <c r="K18">
        <v>699</v>
      </c>
      <c r="L18">
        <v>795</v>
      </c>
    </row>
    <row r="19" spans="1:20" s="61" customFormat="1" x14ac:dyDescent="0.2">
      <c r="A19" s="63">
        <v>14</v>
      </c>
      <c r="B19" s="63">
        <v>10</v>
      </c>
      <c r="C19" s="74" t="s">
        <v>68</v>
      </c>
      <c r="D19" s="394" t="str">
        <f>IF(B19=10,C19)</f>
        <v>AM_CAMUNI_L</v>
      </c>
      <c r="E19" s="74" t="s">
        <v>136</v>
      </c>
      <c r="F19" s="74" t="s">
        <v>179</v>
      </c>
      <c r="G19" s="74">
        <f>IF($F19="Y",IF(ISNA(VLOOKUP($C19,KRM_CUT_NUM,2,0)),-1,VLOOKUP($C19,KRM_CUT_NUM,2,0)),"")</f>
        <v>675</v>
      </c>
      <c r="H19" s="74"/>
      <c r="I19" s="74" t="s">
        <v>198</v>
      </c>
      <c r="J19" s="61">
        <v>675</v>
      </c>
    </row>
    <row r="20" spans="1:20" s="61" customFormat="1" x14ac:dyDescent="0.2">
      <c r="A20" s="63">
        <v>15</v>
      </c>
      <c r="B20" s="63">
        <v>10</v>
      </c>
      <c r="C20" s="74" t="s">
        <v>73</v>
      </c>
      <c r="D20" s="394" t="str">
        <f>IF(B20=10,C20)</f>
        <v>AM_USMUNI_L</v>
      </c>
      <c r="E20" s="74" t="s">
        <v>136</v>
      </c>
      <c r="F20" s="74" t="s">
        <v>179</v>
      </c>
      <c r="G20" s="74">
        <f>IF($F20="Y",IF(ISNA(VLOOKUP($C20,KRM_CUT_NUM,2,0)),-1,VLOOKUP($C20,KRM_CUT_NUM,2,0)),"")</f>
        <v>699</v>
      </c>
      <c r="H20" s="74"/>
      <c r="I20" s="74" t="s">
        <v>199</v>
      </c>
      <c r="J20" s="61">
        <v>699</v>
      </c>
    </row>
    <row r="21" spans="1:20" x14ac:dyDescent="0.2">
      <c r="A21" s="31">
        <v>16</v>
      </c>
      <c r="B21" s="62">
        <v>5</v>
      </c>
      <c r="C21" s="66" t="s">
        <v>139</v>
      </c>
      <c r="D21" s="66" t="s">
        <v>283</v>
      </c>
      <c r="E21" s="66" t="s">
        <v>173</v>
      </c>
      <c r="F21" s="66" t="s">
        <v>179</v>
      </c>
      <c r="G21" s="95">
        <v>707</v>
      </c>
      <c r="H21" s="66" t="s">
        <v>329</v>
      </c>
      <c r="I21" s="66" t="s">
        <v>200</v>
      </c>
      <c r="J21">
        <v>677</v>
      </c>
      <c r="K21">
        <v>704</v>
      </c>
      <c r="L21">
        <v>678</v>
      </c>
      <c r="M21">
        <v>969</v>
      </c>
      <c r="N21">
        <v>921</v>
      </c>
      <c r="O21">
        <v>922</v>
      </c>
      <c r="P21">
        <v>970</v>
      </c>
      <c r="Q21">
        <v>918</v>
      </c>
      <c r="R21">
        <v>923</v>
      </c>
      <c r="S21">
        <v>920</v>
      </c>
      <c r="T21">
        <v>919</v>
      </c>
    </row>
    <row r="22" spans="1:20" s="61" customFormat="1" x14ac:dyDescent="0.2">
      <c r="A22" s="63">
        <v>17</v>
      </c>
      <c r="B22" s="63">
        <v>10</v>
      </c>
      <c r="C22" s="74" t="s">
        <v>70</v>
      </c>
      <c r="D22" s="394" t="str">
        <f t="shared" ref="D22:D32" si="0">IF(B22=10,C22)</f>
        <v>AM_GICS_F</v>
      </c>
      <c r="E22" s="74" t="s">
        <v>136</v>
      </c>
      <c r="F22" s="74" t="s">
        <v>179</v>
      </c>
      <c r="G22" s="74">
        <f t="shared" ref="G22:G32" si="1">IF($F22="Y",IF(ISNA(VLOOKUP($C22,KRM_CUT_NUM,2,0)),-1,VLOOKUP($C22,KRM_CUT_NUM,2,0)),"")</f>
        <v>677</v>
      </c>
      <c r="H22" s="74"/>
      <c r="I22" s="74" t="s">
        <v>201</v>
      </c>
      <c r="J22" s="61">
        <v>677</v>
      </c>
    </row>
    <row r="23" spans="1:20" s="61" customFormat="1" x14ac:dyDescent="0.2">
      <c r="A23" s="63">
        <v>18</v>
      </c>
      <c r="B23" s="63">
        <v>10</v>
      </c>
      <c r="C23" s="74" t="s">
        <v>107</v>
      </c>
      <c r="D23" s="394" t="str">
        <f t="shared" si="0"/>
        <v>AM_GICS_T</v>
      </c>
      <c r="E23" s="74" t="s">
        <v>136</v>
      </c>
      <c r="F23" s="74" t="s">
        <v>179</v>
      </c>
      <c r="G23" s="74">
        <f t="shared" si="1"/>
        <v>704</v>
      </c>
      <c r="H23" s="74"/>
      <c r="I23" s="74" t="s">
        <v>202</v>
      </c>
      <c r="J23" s="61">
        <v>704</v>
      </c>
    </row>
    <row r="24" spans="1:20" s="61" customFormat="1" x14ac:dyDescent="0.2">
      <c r="A24" s="63">
        <v>19</v>
      </c>
      <c r="B24" s="63">
        <v>10</v>
      </c>
      <c r="C24" s="74" t="s">
        <v>108</v>
      </c>
      <c r="D24" s="394" t="str">
        <f t="shared" si="0"/>
        <v>AM_GICS_V</v>
      </c>
      <c r="E24" s="74" t="s">
        <v>136</v>
      </c>
      <c r="F24" s="74" t="s">
        <v>179</v>
      </c>
      <c r="G24" s="74">
        <f t="shared" si="1"/>
        <v>678</v>
      </c>
      <c r="H24" s="74"/>
      <c r="I24" s="74" t="s">
        <v>203</v>
      </c>
      <c r="J24" s="61">
        <v>678</v>
      </c>
    </row>
    <row r="25" spans="1:20" s="61" customFormat="1" x14ac:dyDescent="0.2">
      <c r="A25" s="63">
        <v>20</v>
      </c>
      <c r="B25" s="63">
        <v>10</v>
      </c>
      <c r="C25" s="74" t="s">
        <v>103</v>
      </c>
      <c r="D25" s="394" t="str">
        <f t="shared" si="0"/>
        <v>G_GICs_HLB</v>
      </c>
      <c r="E25" s="74" t="s">
        <v>137</v>
      </c>
      <c r="F25" s="74" t="s">
        <v>179</v>
      </c>
      <c r="G25" s="74">
        <f t="shared" si="1"/>
        <v>969</v>
      </c>
      <c r="H25" s="74"/>
      <c r="I25" s="74" t="s">
        <v>204</v>
      </c>
      <c r="J25" s="61">
        <v>969</v>
      </c>
    </row>
    <row r="26" spans="1:20" s="61" customFormat="1" x14ac:dyDescent="0.2">
      <c r="A26" s="63">
        <v>21</v>
      </c>
      <c r="B26" s="63">
        <v>10</v>
      </c>
      <c r="C26" s="74" t="s">
        <v>85</v>
      </c>
      <c r="D26" s="394" t="str">
        <f t="shared" si="0"/>
        <v>G_GICs_NY</v>
      </c>
      <c r="E26" s="74" t="s">
        <v>137</v>
      </c>
      <c r="F26" s="74" t="s">
        <v>179</v>
      </c>
      <c r="G26" s="74">
        <f t="shared" si="1"/>
        <v>921</v>
      </c>
      <c r="H26" s="74"/>
      <c r="I26" s="74" t="s">
        <v>205</v>
      </c>
      <c r="J26" s="61">
        <v>921</v>
      </c>
    </row>
    <row r="27" spans="1:20" s="61" customFormat="1" x14ac:dyDescent="0.2">
      <c r="A27" s="63">
        <v>22</v>
      </c>
      <c r="B27" s="63">
        <v>10</v>
      </c>
      <c r="C27" s="74" t="s">
        <v>86</v>
      </c>
      <c r="D27" s="394" t="str">
        <f t="shared" si="0"/>
        <v>G_GICs_Pallas</v>
      </c>
      <c r="E27" s="74" t="s">
        <v>137</v>
      </c>
      <c r="F27" s="74" t="s">
        <v>179</v>
      </c>
      <c r="G27" s="74">
        <f t="shared" si="1"/>
        <v>922</v>
      </c>
      <c r="H27" s="74"/>
      <c r="I27" s="74" t="s">
        <v>206</v>
      </c>
      <c r="J27" s="61">
        <v>922</v>
      </c>
    </row>
    <row r="28" spans="1:20" s="61" customFormat="1" x14ac:dyDescent="0.2">
      <c r="A28" s="63">
        <v>23</v>
      </c>
      <c r="B28" s="63">
        <v>10</v>
      </c>
      <c r="C28" s="74" t="s">
        <v>104</v>
      </c>
      <c r="D28" s="394" t="str">
        <f t="shared" si="0"/>
        <v>G_GICs_SanSabia</v>
      </c>
      <c r="E28" s="74" t="s">
        <v>137</v>
      </c>
      <c r="F28" s="74" t="s">
        <v>179</v>
      </c>
      <c r="G28" s="74">
        <f t="shared" si="1"/>
        <v>970</v>
      </c>
      <c r="H28" s="74"/>
      <c r="I28" s="74" t="s">
        <v>207</v>
      </c>
      <c r="J28" s="61">
        <v>970</v>
      </c>
    </row>
    <row r="29" spans="1:20" s="61" customFormat="1" x14ac:dyDescent="0.2">
      <c r="A29" s="63">
        <v>24</v>
      </c>
      <c r="B29" s="63">
        <v>10</v>
      </c>
      <c r="C29" s="74" t="s">
        <v>82</v>
      </c>
      <c r="D29" s="394" t="str">
        <f t="shared" si="0"/>
        <v>C_GICs_HypoRepo</v>
      </c>
      <c r="E29" s="74" t="s">
        <v>137</v>
      </c>
      <c r="F29" s="74" t="s">
        <v>179</v>
      </c>
      <c r="G29" s="74">
        <f t="shared" si="1"/>
        <v>918</v>
      </c>
      <c r="H29" s="74"/>
      <c r="I29" s="74" t="s">
        <v>208</v>
      </c>
      <c r="J29" s="61">
        <v>918</v>
      </c>
    </row>
    <row r="30" spans="1:20" s="61" customFormat="1" x14ac:dyDescent="0.2">
      <c r="A30" s="63">
        <v>25</v>
      </c>
      <c r="B30" s="63">
        <v>10</v>
      </c>
      <c r="C30" s="74" t="s">
        <v>87</v>
      </c>
      <c r="D30" s="394" t="str">
        <f t="shared" si="0"/>
        <v>H_GICs_HYR</v>
      </c>
      <c r="E30" s="74" t="s">
        <v>137</v>
      </c>
      <c r="F30" s="74" t="s">
        <v>179</v>
      </c>
      <c r="G30" s="74">
        <f t="shared" si="1"/>
        <v>923</v>
      </c>
      <c r="H30" s="74"/>
      <c r="I30" s="74" t="s">
        <v>209</v>
      </c>
      <c r="J30" s="61">
        <v>923</v>
      </c>
    </row>
    <row r="31" spans="1:20" s="61" customFormat="1" x14ac:dyDescent="0.2">
      <c r="A31" s="63">
        <v>26</v>
      </c>
      <c r="B31" s="63">
        <v>10</v>
      </c>
      <c r="C31" s="74" t="s">
        <v>109</v>
      </c>
      <c r="D31" s="394" t="str">
        <f t="shared" si="0"/>
        <v>G_GICs_ASSET_ACCRUAL</v>
      </c>
      <c r="E31" s="74" t="s">
        <v>137</v>
      </c>
      <c r="F31" s="74" t="s">
        <v>179</v>
      </c>
      <c r="G31" s="74">
        <f t="shared" si="1"/>
        <v>920</v>
      </c>
      <c r="H31" s="74"/>
      <c r="I31" s="74" t="s">
        <v>210</v>
      </c>
      <c r="J31" s="61">
        <v>920</v>
      </c>
    </row>
    <row r="32" spans="1:20" s="61" customFormat="1" x14ac:dyDescent="0.2">
      <c r="A32" s="63">
        <v>27</v>
      </c>
      <c r="B32" s="63">
        <v>10</v>
      </c>
      <c r="C32" s="74" t="s">
        <v>83</v>
      </c>
      <c r="D32" s="394" t="str">
        <f t="shared" si="0"/>
        <v>C_GICs_HYR_ASSET_ACCRUAL</v>
      </c>
      <c r="E32" s="74" t="s">
        <v>137</v>
      </c>
      <c r="F32" s="74" t="s">
        <v>179</v>
      </c>
      <c r="G32" s="74">
        <f t="shared" si="1"/>
        <v>919</v>
      </c>
      <c r="H32" s="74"/>
      <c r="I32" s="74" t="s">
        <v>211</v>
      </c>
      <c r="J32" s="61">
        <v>919</v>
      </c>
    </row>
    <row r="33" spans="1:17" x14ac:dyDescent="0.2">
      <c r="A33" s="31">
        <v>28</v>
      </c>
      <c r="B33" s="62">
        <v>5</v>
      </c>
      <c r="C33" s="66" t="s">
        <v>140</v>
      </c>
      <c r="D33" s="66" t="s">
        <v>284</v>
      </c>
      <c r="E33" s="66" t="s">
        <v>173</v>
      </c>
      <c r="F33" s="66" t="s">
        <v>179</v>
      </c>
      <c r="G33" s="95">
        <v>708</v>
      </c>
      <c r="H33" s="66"/>
      <c r="I33" s="66" t="s">
        <v>212</v>
      </c>
      <c r="J33">
        <v>688</v>
      </c>
      <c r="K33">
        <v>924</v>
      </c>
    </row>
    <row r="34" spans="1:17" s="61" customFormat="1" x14ac:dyDescent="0.2">
      <c r="A34" s="63">
        <v>29</v>
      </c>
      <c r="B34" s="63">
        <v>10</v>
      </c>
      <c r="C34" s="74" t="s">
        <v>110</v>
      </c>
      <c r="D34" s="394" t="str">
        <f>IF(B34=10,C34)</f>
        <v>AM_PALLAS_T</v>
      </c>
      <c r="E34" s="74" t="s">
        <v>136</v>
      </c>
      <c r="F34" s="74" t="s">
        <v>179</v>
      </c>
      <c r="G34" s="74">
        <f>IF($F34="Y",IF(ISNA(VLOOKUP($C34,KRM_CUT_NUM,2,0)),-1,VLOOKUP($C34,KRM_CUT_NUM,2,0)),"")</f>
        <v>688</v>
      </c>
      <c r="H34" s="74"/>
      <c r="I34" s="74" t="s">
        <v>213</v>
      </c>
      <c r="J34" s="61">
        <v>688</v>
      </c>
    </row>
    <row r="35" spans="1:17" s="61" customFormat="1" x14ac:dyDescent="0.2">
      <c r="A35" s="63">
        <v>30</v>
      </c>
      <c r="B35" s="63">
        <v>10</v>
      </c>
      <c r="C35" s="74" t="s">
        <v>88</v>
      </c>
      <c r="D35" s="394" t="str">
        <f>IF(B35=10,C35)</f>
        <v>PallasSPV</v>
      </c>
      <c r="E35" s="74" t="s">
        <v>137</v>
      </c>
      <c r="F35" s="74" t="s">
        <v>179</v>
      </c>
      <c r="G35" s="74">
        <f>IF($F35="Y",IF(ISNA(VLOOKUP($C35,KRM_CUT_NUM,2,0)),-1,VLOOKUP($C35,KRM_CUT_NUM,2,0)),"")</f>
        <v>924</v>
      </c>
      <c r="H35" s="74"/>
      <c r="I35" s="74" t="s">
        <v>214</v>
      </c>
      <c r="J35" s="61">
        <v>924</v>
      </c>
    </row>
    <row r="36" spans="1:17" x14ac:dyDescent="0.2">
      <c r="A36" s="31">
        <v>31</v>
      </c>
      <c r="B36" s="62">
        <v>5</v>
      </c>
      <c r="C36" s="66" t="s">
        <v>141</v>
      </c>
      <c r="D36" s="66" t="s">
        <v>285</v>
      </c>
      <c r="E36" s="66" t="s">
        <v>173</v>
      </c>
      <c r="F36" s="66" t="s">
        <v>179</v>
      </c>
      <c r="G36" s="95">
        <v>709</v>
      </c>
      <c r="H36" s="66"/>
      <c r="I36" s="66" t="s">
        <v>215</v>
      </c>
      <c r="J36">
        <v>697</v>
      </c>
      <c r="K36">
        <v>925</v>
      </c>
    </row>
    <row r="37" spans="1:17" s="61" customFormat="1" x14ac:dyDescent="0.2">
      <c r="A37" s="63">
        <v>32</v>
      </c>
      <c r="B37" s="63">
        <v>10</v>
      </c>
      <c r="C37" s="74" t="s">
        <v>111</v>
      </c>
      <c r="D37" s="394" t="str">
        <f>IF(B37=10,C37)</f>
        <v>AM_SANSABI_T</v>
      </c>
      <c r="E37" s="74" t="s">
        <v>136</v>
      </c>
      <c r="F37" s="74" t="s">
        <v>179</v>
      </c>
      <c r="G37" s="74">
        <f>IF($F37="Y",IF(ISNA(VLOOKUP($C37,KRM_CUT_NUM,2,0)),-1,VLOOKUP($C37,KRM_CUT_NUM,2,0)),"")</f>
        <v>697</v>
      </c>
      <c r="H37" s="63"/>
      <c r="I37" s="74" t="s">
        <v>216</v>
      </c>
      <c r="J37" s="61">
        <v>697</v>
      </c>
    </row>
    <row r="38" spans="1:17" s="61" customFormat="1" x14ac:dyDescent="0.2">
      <c r="A38" s="63">
        <v>33</v>
      </c>
      <c r="B38" s="63">
        <v>10</v>
      </c>
      <c r="C38" s="74" t="s">
        <v>89</v>
      </c>
      <c r="D38" s="394" t="str">
        <f>IF(B38=10,C38)</f>
        <v>SanSabiaSPV</v>
      </c>
      <c r="E38" s="74" t="s">
        <v>137</v>
      </c>
      <c r="F38" s="74" t="s">
        <v>179</v>
      </c>
      <c r="G38" s="74">
        <f>IF($F38="Y",IF(ISNA(VLOOKUP($C38,KRM_CUT_NUM,2,0)),-1,VLOOKUP($C38,KRM_CUT_NUM,2,0)),"")</f>
        <v>925</v>
      </c>
      <c r="H38" s="63"/>
      <c r="I38" s="74" t="s">
        <v>217</v>
      </c>
      <c r="J38" s="61">
        <v>925</v>
      </c>
    </row>
    <row r="39" spans="1:17" x14ac:dyDescent="0.2">
      <c r="A39" s="31">
        <v>34</v>
      </c>
      <c r="B39" s="62">
        <v>4</v>
      </c>
      <c r="C39" s="66" t="s">
        <v>142</v>
      </c>
      <c r="D39" s="66" t="s">
        <v>286</v>
      </c>
      <c r="E39" s="66" t="s">
        <v>173</v>
      </c>
      <c r="F39" s="66" t="s">
        <v>179</v>
      </c>
      <c r="G39" s="95">
        <v>710</v>
      </c>
      <c r="H39" s="66"/>
      <c r="I39" s="66" t="s">
        <v>186</v>
      </c>
      <c r="J39">
        <v>714</v>
      </c>
      <c r="K39">
        <v>972</v>
      </c>
      <c r="L39">
        <v>956</v>
      </c>
      <c r="M39">
        <v>967</v>
      </c>
      <c r="N39">
        <v>926</v>
      </c>
      <c r="O39">
        <v>729</v>
      </c>
      <c r="P39">
        <v>734</v>
      </c>
      <c r="Q39">
        <v>735</v>
      </c>
    </row>
    <row r="40" spans="1:17" s="60" customFormat="1" x14ac:dyDescent="0.2">
      <c r="A40" s="62">
        <v>35</v>
      </c>
      <c r="B40" s="62">
        <v>5</v>
      </c>
      <c r="C40" s="66" t="s">
        <v>143</v>
      </c>
      <c r="D40" s="66" t="s">
        <v>287</v>
      </c>
      <c r="E40" s="66" t="s">
        <v>173</v>
      </c>
      <c r="F40" s="66" t="s">
        <v>179</v>
      </c>
      <c r="G40" s="95">
        <v>746</v>
      </c>
      <c r="H40" s="66"/>
      <c r="I40" s="66" t="s">
        <v>221</v>
      </c>
      <c r="J40" s="60">
        <v>714</v>
      </c>
      <c r="K40" s="60">
        <v>972</v>
      </c>
      <c r="L40" s="60">
        <v>956</v>
      </c>
      <c r="M40" s="60">
        <v>967</v>
      </c>
      <c r="N40" s="60">
        <v>926</v>
      </c>
    </row>
    <row r="41" spans="1:17" s="61" customFormat="1" x14ac:dyDescent="0.2">
      <c r="A41" s="63">
        <v>36</v>
      </c>
      <c r="B41" s="63">
        <v>10</v>
      </c>
      <c r="C41" s="74" t="s">
        <v>117</v>
      </c>
      <c r="D41" s="394" t="str">
        <f>IF(B41=10,C41)</f>
        <v>AS_CDOGUAR_L</v>
      </c>
      <c r="E41" s="74" t="s">
        <v>136</v>
      </c>
      <c r="F41" s="74" t="s">
        <v>179</v>
      </c>
      <c r="G41" s="74">
        <f>IF($F41="Y",IF(ISNA(VLOOKUP($C41,KRM_CUT_NUM,2,0)),-1,VLOOKUP($C41,KRM_CUT_NUM,2,0)),"")</f>
        <v>714</v>
      </c>
      <c r="H41" s="63"/>
      <c r="I41" s="74" t="s">
        <v>222</v>
      </c>
      <c r="J41" s="61">
        <v>714</v>
      </c>
    </row>
    <row r="42" spans="1:17" s="61" customFormat="1" x14ac:dyDescent="0.2">
      <c r="A42" s="63">
        <v>37</v>
      </c>
      <c r="B42" s="63">
        <v>10</v>
      </c>
      <c r="C42" s="74" t="s">
        <v>105</v>
      </c>
      <c r="D42" s="394" t="str">
        <f>IF(B42=10,C42)</f>
        <v>G_TRS_NY</v>
      </c>
      <c r="E42" s="74" t="s">
        <v>137</v>
      </c>
      <c r="F42" s="74" t="s">
        <v>179</v>
      </c>
      <c r="G42" s="74">
        <f>IF($F42="Y",IF(ISNA(VLOOKUP($C42,KRM_CUT_NUM,2,0)),-1,VLOOKUP($C42,KRM_CUT_NUM,2,0)),"")</f>
        <v>972</v>
      </c>
      <c r="H42" s="63"/>
      <c r="I42" s="74" t="s">
        <v>223</v>
      </c>
      <c r="J42" s="61">
        <v>972</v>
      </c>
    </row>
    <row r="43" spans="1:17" s="61" customFormat="1" x14ac:dyDescent="0.2">
      <c r="A43" s="63">
        <v>38</v>
      </c>
      <c r="B43" s="63">
        <v>10</v>
      </c>
      <c r="C43" s="74" t="s">
        <v>99</v>
      </c>
      <c r="D43" s="394" t="str">
        <f>IF(B43=10,C43)</f>
        <v>C_CS_LOC</v>
      </c>
      <c r="E43" s="74" t="s">
        <v>137</v>
      </c>
      <c r="F43" s="74" t="s">
        <v>179</v>
      </c>
      <c r="G43" s="74">
        <f>IF($F43="Y",IF(ISNA(VLOOKUP($C43,KRM_CUT_NUM,2,0)),-1,VLOOKUP($C43,KRM_CUT_NUM,2,0)),"")</f>
        <v>956</v>
      </c>
      <c r="H43" s="63"/>
      <c r="I43" s="74" t="s">
        <v>224</v>
      </c>
      <c r="J43" s="61">
        <v>956</v>
      </c>
    </row>
    <row r="44" spans="1:17" s="61" customFormat="1" x14ac:dyDescent="0.2">
      <c r="A44" s="63">
        <v>39</v>
      </c>
      <c r="B44" s="63">
        <v>10</v>
      </c>
      <c r="C44" s="74" t="s">
        <v>101</v>
      </c>
      <c r="D44" s="394" t="str">
        <f>IF(B44=10,C44)</f>
        <v>C_TRS_NY</v>
      </c>
      <c r="E44" s="74" t="s">
        <v>137</v>
      </c>
      <c r="F44" s="74" t="s">
        <v>179</v>
      </c>
      <c r="G44" s="74">
        <f>IF($F44="Y",IF(ISNA(VLOOKUP($C44,KRM_CUT_NUM,2,0)),-1,VLOOKUP($C44,KRM_CUT_NUM,2,0)),"")</f>
        <v>967</v>
      </c>
      <c r="H44" s="63"/>
      <c r="I44" s="74" t="s">
        <v>225</v>
      </c>
      <c r="J44" s="61">
        <v>967</v>
      </c>
    </row>
    <row r="45" spans="1:17" s="61" customFormat="1" x14ac:dyDescent="0.2">
      <c r="A45" s="63">
        <v>40</v>
      </c>
      <c r="B45" s="63">
        <v>10</v>
      </c>
      <c r="C45" s="74" t="s">
        <v>90</v>
      </c>
      <c r="D45" s="394" t="str">
        <f>IF(B45=10,C45)</f>
        <v>C_CDOGuarantee_NY</v>
      </c>
      <c r="E45" s="74" t="s">
        <v>137</v>
      </c>
      <c r="F45" s="74" t="s">
        <v>179</v>
      </c>
      <c r="G45" s="74">
        <f>IF($F45="Y",IF(ISNA(VLOOKUP($C45,KRM_CUT_NUM,2,0)),-1,VLOOKUP($C45,KRM_CUT_NUM,2,0)),"")</f>
        <v>926</v>
      </c>
      <c r="H45" s="63"/>
      <c r="I45" s="74" t="s">
        <v>226</v>
      </c>
      <c r="J45" s="61">
        <v>926</v>
      </c>
    </row>
    <row r="46" spans="1:17" x14ac:dyDescent="0.2">
      <c r="A46" s="31">
        <v>41</v>
      </c>
      <c r="B46" s="62">
        <v>5</v>
      </c>
      <c r="C46" s="66" t="s">
        <v>144</v>
      </c>
      <c r="D46" s="66" t="s">
        <v>288</v>
      </c>
      <c r="E46" s="66" t="s">
        <v>173</v>
      </c>
      <c r="F46" s="66" t="s">
        <v>179</v>
      </c>
      <c r="G46" s="95">
        <v>729</v>
      </c>
      <c r="H46" s="66"/>
      <c r="I46" s="66" t="s">
        <v>227</v>
      </c>
      <c r="J46">
        <v>729</v>
      </c>
    </row>
    <row r="47" spans="1:17" s="61" customFormat="1" x14ac:dyDescent="0.2">
      <c r="A47" s="63">
        <v>42</v>
      </c>
      <c r="B47" s="63">
        <v>10</v>
      </c>
      <c r="C47" s="74" t="s">
        <v>75</v>
      </c>
      <c r="D47" s="394" t="str">
        <f>IF(B47=10,C47)</f>
        <v>AS_STRMUNI_L</v>
      </c>
      <c r="E47" s="74" t="s">
        <v>136</v>
      </c>
      <c r="F47" s="74" t="s">
        <v>179</v>
      </c>
      <c r="G47" s="74">
        <f>IF($F47="Y",IF(ISNA(VLOOKUP($C47,KRM_CUT_NUM,2,0)),-1,VLOOKUP($C47,KRM_CUT_NUM,2,0)),"")</f>
        <v>729</v>
      </c>
      <c r="H47" s="63"/>
      <c r="I47" s="74" t="s">
        <v>228</v>
      </c>
      <c r="J47" s="61">
        <v>729</v>
      </c>
    </row>
    <row r="48" spans="1:17" x14ac:dyDescent="0.2">
      <c r="A48" s="31">
        <v>43</v>
      </c>
      <c r="B48" s="62">
        <v>5</v>
      </c>
      <c r="C48" s="66" t="s">
        <v>145</v>
      </c>
      <c r="D48" s="66" t="s">
        <v>289</v>
      </c>
      <c r="E48" s="66" t="s">
        <v>173</v>
      </c>
      <c r="F48" s="66" t="s">
        <v>179</v>
      </c>
      <c r="G48" s="95">
        <v>747</v>
      </c>
      <c r="H48" s="66"/>
      <c r="I48" s="66" t="s">
        <v>229</v>
      </c>
      <c r="J48">
        <v>734</v>
      </c>
      <c r="K48">
        <v>735</v>
      </c>
    </row>
    <row r="49" spans="1:30" s="61" customFormat="1" x14ac:dyDescent="0.2">
      <c r="A49" s="63">
        <v>44</v>
      </c>
      <c r="B49" s="63">
        <v>10</v>
      </c>
      <c r="C49" s="74" t="s">
        <v>76</v>
      </c>
      <c r="D49" s="394" t="str">
        <f>IF(B49=10,C49)</f>
        <v>AS_TRS_L</v>
      </c>
      <c r="E49" s="74" t="s">
        <v>136</v>
      </c>
      <c r="F49" s="74" t="s">
        <v>179</v>
      </c>
      <c r="G49" s="74">
        <f>IF($F49="Y",IF(ISNA(VLOOKUP($C49,KRM_CUT_NUM,2,0)),-1,VLOOKUP($C49,KRM_CUT_NUM,2,0)),"")</f>
        <v>734</v>
      </c>
      <c r="H49" s="63"/>
      <c r="I49" s="74" t="s">
        <v>230</v>
      </c>
      <c r="J49" s="61">
        <v>734</v>
      </c>
    </row>
    <row r="50" spans="1:30" s="61" customFormat="1" x14ac:dyDescent="0.2">
      <c r="A50" s="63">
        <v>45</v>
      </c>
      <c r="B50" s="63">
        <v>10</v>
      </c>
      <c r="C50" s="74" t="s">
        <v>118</v>
      </c>
      <c r="D50" s="394" t="str">
        <f>IF(B50=10,C50)</f>
        <v>AS_TRS_V</v>
      </c>
      <c r="E50" s="74" t="s">
        <v>136</v>
      </c>
      <c r="F50" s="74" t="s">
        <v>179</v>
      </c>
      <c r="G50" s="74">
        <f>IF($F50="Y",IF(ISNA(VLOOKUP($C50,KRM_CUT_NUM,2,0)),-1,VLOOKUP($C50,KRM_CUT_NUM,2,0)),"")</f>
        <v>735</v>
      </c>
      <c r="H50" s="63"/>
      <c r="I50" s="74" t="s">
        <v>231</v>
      </c>
      <c r="J50" s="61">
        <v>735</v>
      </c>
    </row>
    <row r="51" spans="1:30" x14ac:dyDescent="0.2">
      <c r="A51" s="31">
        <v>46</v>
      </c>
      <c r="B51" s="62">
        <v>3</v>
      </c>
      <c r="C51" s="66" t="s">
        <v>154</v>
      </c>
      <c r="D51" s="66" t="s">
        <v>290</v>
      </c>
      <c r="E51" s="66" t="s">
        <v>173</v>
      </c>
      <c r="F51" s="66" t="s">
        <v>179</v>
      </c>
      <c r="G51" s="95">
        <v>610</v>
      </c>
      <c r="H51" s="66"/>
      <c r="I51" s="66" t="s">
        <v>218</v>
      </c>
      <c r="J51">
        <v>654</v>
      </c>
      <c r="K51">
        <v>927</v>
      </c>
      <c r="L51">
        <v>655</v>
      </c>
      <c r="M51">
        <v>929</v>
      </c>
      <c r="N51">
        <v>629</v>
      </c>
      <c r="O51">
        <v>932</v>
      </c>
      <c r="P51">
        <v>934</v>
      </c>
      <c r="Q51">
        <v>931</v>
      </c>
      <c r="R51">
        <v>637</v>
      </c>
      <c r="S51">
        <v>962</v>
      </c>
      <c r="T51">
        <v>968</v>
      </c>
      <c r="U51">
        <v>625</v>
      </c>
      <c r="V51">
        <v>624</v>
      </c>
      <c r="W51">
        <v>626</v>
      </c>
      <c r="X51">
        <v>627</v>
      </c>
      <c r="Y51">
        <v>628</v>
      </c>
      <c r="Z51">
        <v>634</v>
      </c>
      <c r="AA51">
        <v>635</v>
      </c>
      <c r="AB51">
        <v>933</v>
      </c>
      <c r="AC51">
        <v>935</v>
      </c>
      <c r="AD51">
        <v>638</v>
      </c>
    </row>
    <row r="52" spans="1:30" x14ac:dyDescent="0.2">
      <c r="A52" s="31">
        <v>47</v>
      </c>
      <c r="B52" s="62">
        <v>4</v>
      </c>
      <c r="C52" s="66" t="s">
        <v>153</v>
      </c>
      <c r="D52" s="66" t="s">
        <v>291</v>
      </c>
      <c r="E52" s="66" t="s">
        <v>173</v>
      </c>
      <c r="F52" s="66" t="s">
        <v>179</v>
      </c>
      <c r="G52" s="95">
        <v>650</v>
      </c>
      <c r="H52" s="31"/>
      <c r="I52" s="66" t="s">
        <v>219</v>
      </c>
      <c r="J52">
        <v>654</v>
      </c>
      <c r="K52">
        <v>927</v>
      </c>
      <c r="L52">
        <v>655</v>
      </c>
      <c r="M52">
        <v>929</v>
      </c>
    </row>
    <row r="53" spans="1:30" x14ac:dyDescent="0.2">
      <c r="A53" s="31">
        <v>48</v>
      </c>
      <c r="B53" s="62">
        <v>5</v>
      </c>
      <c r="C53" s="66" t="s">
        <v>146</v>
      </c>
      <c r="D53" s="66" t="s">
        <v>292</v>
      </c>
      <c r="E53" s="66" t="s">
        <v>173</v>
      </c>
      <c r="F53" s="66" t="s">
        <v>179</v>
      </c>
      <c r="G53" s="95">
        <v>749</v>
      </c>
      <c r="H53" s="66"/>
      <c r="I53" s="66" t="s">
        <v>232</v>
      </c>
      <c r="J53">
        <v>654</v>
      </c>
      <c r="K53">
        <v>927</v>
      </c>
    </row>
    <row r="54" spans="1:30" s="61" customFormat="1" x14ac:dyDescent="0.2">
      <c r="A54" s="63">
        <v>49</v>
      </c>
      <c r="B54" s="63">
        <v>10</v>
      </c>
      <c r="C54" s="74" t="s">
        <v>119</v>
      </c>
      <c r="D54" s="394" t="str">
        <f>IF(B54=10,C54)</f>
        <v>UH_HLCYPEG_L</v>
      </c>
      <c r="E54" s="74" t="s">
        <v>136</v>
      </c>
      <c r="F54" s="74" t="s">
        <v>179</v>
      </c>
      <c r="G54" s="74">
        <f>IF($F54="Y",IF(ISNA(VLOOKUP($C54,KRM_CUT_NUM,2,0)),-1,VLOOKUP($C54,KRM_CUT_NUM,2,0)),"")</f>
        <v>654</v>
      </c>
      <c r="H54" s="74"/>
      <c r="I54" s="74" t="s">
        <v>233</v>
      </c>
      <c r="J54" s="61">
        <v>654</v>
      </c>
    </row>
    <row r="55" spans="1:30" s="61" customFormat="1" x14ac:dyDescent="0.2">
      <c r="A55" s="63">
        <v>51</v>
      </c>
      <c r="B55" s="63">
        <v>10</v>
      </c>
      <c r="C55" s="74" t="s">
        <v>121</v>
      </c>
      <c r="D55" s="394" t="str">
        <f>IF(B55=10,C55)</f>
        <v>C_HALCYON_ASSET_ACCRUAL</v>
      </c>
      <c r="E55" s="74" t="s">
        <v>137</v>
      </c>
      <c r="F55" s="74" t="s">
        <v>179</v>
      </c>
      <c r="G55" s="74">
        <f>IF($F55="Y",IF(ISNA(VLOOKUP($C55,KRM_CUT_NUM,2,0)),-1,VLOOKUP($C55,KRM_CUT_NUM,2,0)),"")</f>
        <v>927</v>
      </c>
      <c r="H55" s="74"/>
      <c r="I55" s="74" t="s">
        <v>234</v>
      </c>
      <c r="J55" s="61">
        <v>927</v>
      </c>
    </row>
    <row r="56" spans="1:30" x14ac:dyDescent="0.2">
      <c r="A56" s="31">
        <v>52</v>
      </c>
      <c r="B56" s="62">
        <v>5</v>
      </c>
      <c r="C56" s="66" t="s">
        <v>147</v>
      </c>
      <c r="D56" s="66" t="s">
        <v>293</v>
      </c>
      <c r="E56" s="66" t="s">
        <v>173</v>
      </c>
      <c r="F56" s="66" t="s">
        <v>179</v>
      </c>
      <c r="G56" s="95">
        <v>929</v>
      </c>
      <c r="H56" s="66"/>
      <c r="I56" s="66" t="s">
        <v>235</v>
      </c>
      <c r="J56">
        <v>655</v>
      </c>
      <c r="K56">
        <v>929</v>
      </c>
    </row>
    <row r="57" spans="1:30" s="61" customFormat="1" x14ac:dyDescent="0.2">
      <c r="A57" s="63">
        <v>53</v>
      </c>
      <c r="B57" s="63">
        <v>10</v>
      </c>
      <c r="C57" s="74" t="s">
        <v>120</v>
      </c>
      <c r="D57" s="394" t="str">
        <f>IF(B57=10,C57)</f>
        <v>UH_HLCYPEG_T</v>
      </c>
      <c r="E57" s="74" t="s">
        <v>136</v>
      </c>
      <c r="F57" s="74" t="s">
        <v>179</v>
      </c>
      <c r="G57" s="74">
        <f>IF($F57="Y",IF(ISNA(VLOOKUP($C57,KRM_CUT_NUM,2,0)),-1,VLOOKUP($C57,KRM_CUT_NUM,2,0)),"")</f>
        <v>655</v>
      </c>
      <c r="H57" s="74"/>
      <c r="I57" s="74" t="s">
        <v>505</v>
      </c>
      <c r="J57" s="61">
        <v>655</v>
      </c>
    </row>
    <row r="58" spans="1:30" s="61" customFormat="1" x14ac:dyDescent="0.2">
      <c r="A58" s="63">
        <v>50</v>
      </c>
      <c r="B58" s="63">
        <v>10</v>
      </c>
      <c r="C58" s="74" t="s">
        <v>92</v>
      </c>
      <c r="D58" s="394" t="str">
        <f>IF(B58=10,C58)</f>
        <v>C_HALCYON_NY</v>
      </c>
      <c r="E58" s="74" t="s">
        <v>137</v>
      </c>
      <c r="F58" s="74" t="s">
        <v>179</v>
      </c>
      <c r="G58" s="74">
        <f>IF($F58="Y",IF(ISNA(VLOOKUP($C58,KRM_CUT_NUM,2,0)),-1,VLOOKUP($C58,KRM_CUT_NUM,2,0)),"")</f>
        <v>929</v>
      </c>
      <c r="H58" s="74"/>
      <c r="I58" s="74" t="s">
        <v>236</v>
      </c>
      <c r="J58" s="61">
        <v>929</v>
      </c>
    </row>
    <row r="59" spans="1:30" x14ac:dyDescent="0.2">
      <c r="A59" s="31">
        <v>54</v>
      </c>
      <c r="B59" s="62">
        <v>4</v>
      </c>
      <c r="C59" s="66" t="s">
        <v>155</v>
      </c>
      <c r="D59" s="66" t="s">
        <v>294</v>
      </c>
      <c r="E59" s="66" t="s">
        <v>173</v>
      </c>
      <c r="F59" s="66" t="s">
        <v>179</v>
      </c>
      <c r="G59" s="95">
        <v>620</v>
      </c>
      <c r="H59" s="31"/>
      <c r="I59" s="66" t="s">
        <v>220</v>
      </c>
      <c r="J59">
        <v>629</v>
      </c>
      <c r="K59">
        <v>932</v>
      </c>
      <c r="L59">
        <v>934</v>
      </c>
      <c r="M59">
        <v>931</v>
      </c>
      <c r="N59">
        <v>637</v>
      </c>
      <c r="O59">
        <v>962</v>
      </c>
      <c r="P59">
        <v>968</v>
      </c>
      <c r="Q59">
        <v>625</v>
      </c>
      <c r="R59">
        <v>624</v>
      </c>
      <c r="S59">
        <v>626</v>
      </c>
      <c r="T59">
        <v>627</v>
      </c>
      <c r="U59">
        <v>628</v>
      </c>
      <c r="V59">
        <v>634</v>
      </c>
      <c r="W59">
        <v>635</v>
      </c>
      <c r="X59">
        <v>933</v>
      </c>
      <c r="Y59">
        <v>935</v>
      </c>
      <c r="Z59">
        <v>638</v>
      </c>
    </row>
    <row r="60" spans="1:30" x14ac:dyDescent="0.2">
      <c r="A60" s="31">
        <v>55</v>
      </c>
      <c r="B60" s="62">
        <v>5</v>
      </c>
      <c r="C60" s="66" t="s">
        <v>148</v>
      </c>
      <c r="D60" s="66" t="s">
        <v>295</v>
      </c>
      <c r="E60" s="66" t="s">
        <v>173</v>
      </c>
      <c r="F60" s="66" t="s">
        <v>179</v>
      </c>
      <c r="G60" s="95">
        <v>751</v>
      </c>
      <c r="H60" s="66"/>
      <c r="I60" s="66" t="s">
        <v>237</v>
      </c>
      <c r="J60">
        <v>629</v>
      </c>
      <c r="K60">
        <v>932</v>
      </c>
      <c r="L60">
        <v>934</v>
      </c>
      <c r="M60">
        <v>931</v>
      </c>
    </row>
    <row r="61" spans="1:30" s="61" customFormat="1" x14ac:dyDescent="0.2">
      <c r="A61" s="63">
        <v>56</v>
      </c>
      <c r="B61" s="63">
        <v>10</v>
      </c>
      <c r="C61" s="74" t="s">
        <v>60</v>
      </c>
      <c r="D61" s="394" t="str">
        <f>IF(B61=10,C61)</f>
        <v>UP_CMBS_L</v>
      </c>
      <c r="E61" s="74" t="s">
        <v>136</v>
      </c>
      <c r="F61" s="74" t="s">
        <v>179</v>
      </c>
      <c r="G61" s="74">
        <f>IF($F61="Y",IF(ISNA(VLOOKUP($C61,KRM_CUT_NUM,2,0)),-1,VLOOKUP($C61,KRM_CUT_NUM,2,0)),"")</f>
        <v>629</v>
      </c>
      <c r="H61" s="74"/>
      <c r="I61" s="74" t="s">
        <v>244</v>
      </c>
      <c r="J61" s="61">
        <v>629</v>
      </c>
    </row>
    <row r="62" spans="1:30" s="61" customFormat="1" x14ac:dyDescent="0.2">
      <c r="A62" s="63">
        <v>57</v>
      </c>
      <c r="B62" s="63">
        <v>10</v>
      </c>
      <c r="C62" s="74" t="s">
        <v>94</v>
      </c>
      <c r="D62" s="394" t="str">
        <f>IF(B62=10,C62)</f>
        <v>C_CMBSTrading_NY</v>
      </c>
      <c r="E62" s="74" t="s">
        <v>137</v>
      </c>
      <c r="F62" s="74" t="s">
        <v>179</v>
      </c>
      <c r="G62" s="74">
        <f>IF($F62="Y",IF(ISNA(VLOOKUP($C62,KRM_CUT_NUM,2,0)),-1,VLOOKUP($C62,KRM_CUT_NUM,2,0)),"")</f>
        <v>932</v>
      </c>
      <c r="H62" s="74"/>
      <c r="I62" s="74" t="s">
        <v>245</v>
      </c>
      <c r="J62" s="61">
        <v>932</v>
      </c>
    </row>
    <row r="63" spans="1:30" s="61" customFormat="1" x14ac:dyDescent="0.2">
      <c r="A63" s="63">
        <v>58</v>
      </c>
      <c r="B63" s="63">
        <v>10</v>
      </c>
      <c r="C63" s="74" t="s">
        <v>96</v>
      </c>
      <c r="D63" s="394" t="str">
        <f>IF(B63=10,C63)</f>
        <v>C_PassRelEstLong_NY</v>
      </c>
      <c r="E63" s="74" t="s">
        <v>137</v>
      </c>
      <c r="F63" s="74" t="s">
        <v>179</v>
      </c>
      <c r="G63" s="74">
        <f>IF($F63="Y",IF(ISNA(VLOOKUP($C63,KRM_CUT_NUM,2,0)),-1,VLOOKUP($C63,KRM_CUT_NUM,2,0)),"")</f>
        <v>934</v>
      </c>
      <c r="H63" s="74"/>
      <c r="I63" s="74" t="s">
        <v>246</v>
      </c>
      <c r="J63" s="61">
        <v>934</v>
      </c>
    </row>
    <row r="64" spans="1:30" s="61" customFormat="1" x14ac:dyDescent="0.2">
      <c r="A64" s="63">
        <v>59</v>
      </c>
      <c r="B64" s="63">
        <v>10</v>
      </c>
      <c r="C64" s="74" t="s">
        <v>93</v>
      </c>
      <c r="D64" s="394" t="str">
        <f>IF(B64=10,C64)</f>
        <v>C_CMBS_Asset_Accrual_NY</v>
      </c>
      <c r="E64" s="74" t="s">
        <v>137</v>
      </c>
      <c r="F64" s="74" t="s">
        <v>179</v>
      </c>
      <c r="G64" s="74">
        <f>IF($F64="Y",IF(ISNA(VLOOKUP($C64,KRM_CUT_NUM,2,0)),-1,VLOOKUP($C64,KRM_CUT_NUM,2,0)),"")</f>
        <v>931</v>
      </c>
      <c r="H64" s="74"/>
      <c r="I64" s="74" t="s">
        <v>247</v>
      </c>
      <c r="J64" s="61">
        <v>931</v>
      </c>
    </row>
    <row r="65" spans="1:13" x14ac:dyDescent="0.2">
      <c r="A65" s="31">
        <v>60</v>
      </c>
      <c r="B65" s="62">
        <v>5</v>
      </c>
      <c r="C65" s="66" t="s">
        <v>149</v>
      </c>
      <c r="D65" s="66" t="s">
        <v>296</v>
      </c>
      <c r="E65" s="66" t="s">
        <v>173</v>
      </c>
      <c r="F65" s="66" t="s">
        <v>179</v>
      </c>
      <c r="G65" s="95">
        <v>752</v>
      </c>
      <c r="H65" s="66"/>
      <c r="I65" s="66" t="s">
        <v>238</v>
      </c>
      <c r="J65">
        <v>637</v>
      </c>
      <c r="K65">
        <v>962</v>
      </c>
      <c r="L65">
        <v>968</v>
      </c>
    </row>
    <row r="66" spans="1:13" s="61" customFormat="1" x14ac:dyDescent="0.2">
      <c r="A66" s="63">
        <v>61</v>
      </c>
      <c r="B66" s="63">
        <v>10</v>
      </c>
      <c r="C66" s="74" t="s">
        <v>63</v>
      </c>
      <c r="D66" s="394" t="str">
        <f>IF(B66=10,C66)</f>
        <v>UP_RMBS_L</v>
      </c>
      <c r="E66" s="74" t="s">
        <v>136</v>
      </c>
      <c r="F66" s="74" t="s">
        <v>179</v>
      </c>
      <c r="G66" s="74">
        <f>IF($F66="Y",IF(ISNA(VLOOKUP($C66,KRM_CUT_NUM,2,0)),-1,VLOOKUP($C66,KRM_CUT_NUM,2,0)),"")</f>
        <v>637</v>
      </c>
      <c r="H66" s="74"/>
      <c r="I66" s="74" t="s">
        <v>248</v>
      </c>
      <c r="J66" s="61">
        <v>637</v>
      </c>
    </row>
    <row r="67" spans="1:13" s="61" customFormat="1" x14ac:dyDescent="0.2">
      <c r="A67" s="63">
        <v>62</v>
      </c>
      <c r="B67" s="63">
        <v>10</v>
      </c>
      <c r="C67" s="74" t="s">
        <v>100</v>
      </c>
      <c r="D67" s="394" t="str">
        <f>IF(B67=10,C67)</f>
        <v>C_HomeEQ_NY</v>
      </c>
      <c r="E67" s="74" t="s">
        <v>137</v>
      </c>
      <c r="F67" s="74" t="s">
        <v>179</v>
      </c>
      <c r="G67" s="74">
        <f>IF($F67="Y",IF(ISNA(VLOOKUP($C67,KRM_CUT_NUM,2,0)),-1,VLOOKUP($C67,KRM_CUT_NUM,2,0)),"")</f>
        <v>962</v>
      </c>
      <c r="H67" s="74"/>
      <c r="I67" s="74" t="s">
        <v>249</v>
      </c>
      <c r="J67" s="61">
        <v>962</v>
      </c>
    </row>
    <row r="68" spans="1:13" s="61" customFormat="1" x14ac:dyDescent="0.2">
      <c r="A68" s="63">
        <v>63</v>
      </c>
      <c r="B68" s="63">
        <v>10</v>
      </c>
      <c r="C68" s="74" t="s">
        <v>102</v>
      </c>
      <c r="D68" s="394" t="str">
        <f>IF(B68=10,C68)</f>
        <v>C_US_MBS1</v>
      </c>
      <c r="E68" s="74" t="s">
        <v>137</v>
      </c>
      <c r="F68" s="74" t="s">
        <v>179</v>
      </c>
      <c r="G68" s="74">
        <f>IF($F68="Y",IF(ISNA(VLOOKUP($C68,KRM_CUT_NUM,2,0)),-1,VLOOKUP($C68,KRM_CUT_NUM,2,0)),"")</f>
        <v>968</v>
      </c>
      <c r="H68" s="74"/>
      <c r="I68" s="74" t="s">
        <v>250</v>
      </c>
      <c r="J68" s="61">
        <v>968</v>
      </c>
    </row>
    <row r="69" spans="1:13" x14ac:dyDescent="0.2">
      <c r="A69" s="31">
        <v>64</v>
      </c>
      <c r="B69" s="62">
        <v>5</v>
      </c>
      <c r="C69" s="66" t="s">
        <v>150</v>
      </c>
      <c r="D69" s="66" t="s">
        <v>297</v>
      </c>
      <c r="E69" s="66" t="s">
        <v>173</v>
      </c>
      <c r="F69" s="66" t="s">
        <v>179</v>
      </c>
      <c r="G69" s="95">
        <v>753</v>
      </c>
      <c r="H69" s="66"/>
      <c r="I69" s="66" t="s">
        <v>239</v>
      </c>
      <c r="J69">
        <v>625</v>
      </c>
      <c r="K69">
        <v>624</v>
      </c>
    </row>
    <row r="70" spans="1:13" s="61" customFormat="1" x14ac:dyDescent="0.2">
      <c r="A70" s="63">
        <v>65</v>
      </c>
      <c r="B70" s="63">
        <v>10</v>
      </c>
      <c r="C70" s="74" t="s">
        <v>57</v>
      </c>
      <c r="D70" s="74" t="str">
        <f>IF(B70=10,C70)</f>
        <v>UP_ABS_L</v>
      </c>
      <c r="E70" s="74" t="s">
        <v>136</v>
      </c>
      <c r="F70" s="74" t="s">
        <v>179</v>
      </c>
      <c r="G70" s="74">
        <f>IF($F70="Y",IF(ISNA(VLOOKUP($C70,KRM_CUT_NUM,2,0)),-1,VLOOKUP($C70,KRM_CUT_NUM,2,0)),"")</f>
        <v>625</v>
      </c>
      <c r="H70" s="74"/>
      <c r="I70" s="74" t="s">
        <v>251</v>
      </c>
      <c r="J70" s="61">
        <v>625</v>
      </c>
    </row>
    <row r="71" spans="1:13" s="61" customFormat="1" x14ac:dyDescent="0.2">
      <c r="A71" s="63">
        <v>66</v>
      </c>
      <c r="B71" s="63">
        <v>10</v>
      </c>
      <c r="C71" s="74" t="s">
        <v>112</v>
      </c>
      <c r="D71" s="74" t="str">
        <f>IF(B71=10,C71)</f>
        <v>UP_ABS_A</v>
      </c>
      <c r="E71" s="74" t="s">
        <v>136</v>
      </c>
      <c r="F71" s="74" t="s">
        <v>179</v>
      </c>
      <c r="G71" s="74">
        <f>IF($F71="Y",IF(ISNA(VLOOKUP($C71,KRM_CUT_NUM,2,0)),-1,VLOOKUP($C71,KRM_CUT_NUM,2,0)),"")</f>
        <v>624</v>
      </c>
      <c r="H71" s="74"/>
      <c r="I71" s="74" t="s">
        <v>252</v>
      </c>
      <c r="J71" s="61">
        <v>624</v>
      </c>
    </row>
    <row r="72" spans="1:13" x14ac:dyDescent="0.2">
      <c r="A72" s="31">
        <v>67</v>
      </c>
      <c r="B72" s="62">
        <v>5</v>
      </c>
      <c r="C72" s="66" t="s">
        <v>151</v>
      </c>
      <c r="D72" s="66" t="s">
        <v>298</v>
      </c>
      <c r="E72" s="66" t="s">
        <v>173</v>
      </c>
      <c r="F72" s="66" t="s">
        <v>179</v>
      </c>
      <c r="G72" s="95">
        <v>754</v>
      </c>
      <c r="H72" s="66"/>
      <c r="I72" s="66" t="s">
        <v>240</v>
      </c>
      <c r="J72">
        <v>626</v>
      </c>
      <c r="K72">
        <v>627</v>
      </c>
    </row>
    <row r="73" spans="1:13" s="61" customFormat="1" x14ac:dyDescent="0.2">
      <c r="A73" s="63">
        <v>68</v>
      </c>
      <c r="B73" s="63">
        <v>10</v>
      </c>
      <c r="C73" s="74" t="s">
        <v>58</v>
      </c>
      <c r="D73" s="74" t="str">
        <f>IF(B73=10,C73)</f>
        <v>UP_AGCYSBA_L</v>
      </c>
      <c r="E73" s="74" t="s">
        <v>136</v>
      </c>
      <c r="F73" s="74" t="s">
        <v>179</v>
      </c>
      <c r="G73" s="74">
        <f>IF($F73="Y",IF(ISNA(VLOOKUP($C73,KRM_CUT_NUM,2,0)),-1,VLOOKUP($C73,KRM_CUT_NUM,2,0)),"")</f>
        <v>626</v>
      </c>
      <c r="H73" s="74"/>
      <c r="I73" s="74" t="s">
        <v>253</v>
      </c>
      <c r="J73" s="61">
        <v>626</v>
      </c>
    </row>
    <row r="74" spans="1:13" s="61" customFormat="1" x14ac:dyDescent="0.2">
      <c r="A74" s="63">
        <v>69</v>
      </c>
      <c r="B74" s="63">
        <v>10</v>
      </c>
      <c r="C74" s="74" t="s">
        <v>124</v>
      </c>
      <c r="D74" s="74" t="str">
        <f>IF(B74=10,C74)</f>
        <v>UP_AGCYSBA_A</v>
      </c>
      <c r="E74" s="74" t="s">
        <v>136</v>
      </c>
      <c r="F74" s="74" t="s">
        <v>179</v>
      </c>
      <c r="G74" s="74">
        <f>IF($F74="Y",IF(ISNA(VLOOKUP($C74,KRM_CUT_NUM,2,0)),-1,VLOOKUP($C74,KRM_CUT_NUM,2,0)),"")</f>
        <v>627</v>
      </c>
      <c r="H74" s="74"/>
      <c r="I74" s="74" t="s">
        <v>254</v>
      </c>
      <c r="J74" s="61">
        <v>627</v>
      </c>
    </row>
    <row r="75" spans="1:13" x14ac:dyDescent="0.2">
      <c r="A75" s="31">
        <v>70</v>
      </c>
      <c r="B75" s="62">
        <v>5</v>
      </c>
      <c r="C75" s="66" t="s">
        <v>340</v>
      </c>
      <c r="D75" s="66" t="s">
        <v>299</v>
      </c>
      <c r="E75" s="66" t="s">
        <v>173</v>
      </c>
      <c r="F75" s="66" t="s">
        <v>179</v>
      </c>
      <c r="G75" s="66">
        <v>628</v>
      </c>
      <c r="H75" s="66"/>
      <c r="I75" s="66" t="s">
        <v>241</v>
      </c>
      <c r="J75">
        <v>628</v>
      </c>
    </row>
    <row r="76" spans="1:13" s="61" customFormat="1" x14ac:dyDescent="0.2">
      <c r="A76" s="63">
        <v>71</v>
      </c>
      <c r="B76" s="63">
        <v>10</v>
      </c>
      <c r="C76" s="74" t="s">
        <v>59</v>
      </c>
      <c r="D76" s="74" t="str">
        <f>IF(B76=10,C76)</f>
        <v>UP_CAGOVPR_L</v>
      </c>
      <c r="E76" s="74" t="s">
        <v>136</v>
      </c>
      <c r="F76" s="74" t="s">
        <v>179</v>
      </c>
      <c r="G76" s="74">
        <f>IF($F76="Y",IF(ISNA(VLOOKUP($C76,KRM_CUT_NUM,2,0)),-1,VLOOKUP($C76,KRM_CUT_NUM,2,0)),"")</f>
        <v>628</v>
      </c>
      <c r="H76" s="74"/>
      <c r="I76" s="74" t="s">
        <v>255</v>
      </c>
      <c r="J76" s="61">
        <v>628</v>
      </c>
    </row>
    <row r="77" spans="1:13" x14ac:dyDescent="0.2">
      <c r="A77" s="31">
        <v>72</v>
      </c>
      <c r="B77" s="62">
        <v>5</v>
      </c>
      <c r="C77" s="66" t="s">
        <v>339</v>
      </c>
      <c r="D77" s="66" t="s">
        <v>300</v>
      </c>
      <c r="E77" s="66" t="s">
        <v>173</v>
      </c>
      <c r="F77" s="66" t="s">
        <v>179</v>
      </c>
      <c r="G77" s="95">
        <v>755</v>
      </c>
      <c r="H77" s="66"/>
      <c r="I77" s="66" t="s">
        <v>242</v>
      </c>
      <c r="J77">
        <v>634</v>
      </c>
      <c r="K77">
        <v>635</v>
      </c>
      <c r="L77">
        <v>933</v>
      </c>
      <c r="M77">
        <v>935</v>
      </c>
    </row>
    <row r="78" spans="1:13" s="61" customFormat="1" x14ac:dyDescent="0.2">
      <c r="A78" s="63">
        <v>73</v>
      </c>
      <c r="B78" s="63">
        <v>10</v>
      </c>
      <c r="C78" s="74" t="s">
        <v>61</v>
      </c>
      <c r="D78" s="74" t="str">
        <f>IF(B78=10,C78)</f>
        <v>UP_CORPFIN_L</v>
      </c>
      <c r="E78" s="74" t="s">
        <v>136</v>
      </c>
      <c r="F78" s="74" t="s">
        <v>179</v>
      </c>
      <c r="G78" s="74">
        <f>IF($F78="Y",IF(ISNA(VLOOKUP($C78,KRM_CUT_NUM,2,0)),-1,VLOOKUP($C78,KRM_CUT_NUM,2,0)),"")</f>
        <v>634</v>
      </c>
      <c r="H78" s="74"/>
      <c r="I78" s="74" t="s">
        <v>256</v>
      </c>
      <c r="J78" s="61">
        <v>634</v>
      </c>
    </row>
    <row r="79" spans="1:13" s="61" customFormat="1" x14ac:dyDescent="0.2">
      <c r="A79" s="63">
        <v>74</v>
      </c>
      <c r="B79" s="63">
        <v>10</v>
      </c>
      <c r="C79" s="74" t="s">
        <v>114</v>
      </c>
      <c r="D79" s="74" t="str">
        <f>IF(B79=10,C79)</f>
        <v>UP_CORPFIN_T</v>
      </c>
      <c r="E79" s="74" t="s">
        <v>136</v>
      </c>
      <c r="F79" s="74" t="s">
        <v>179</v>
      </c>
      <c r="G79" s="74">
        <f>IF($F79="Y",IF(ISNA(VLOOKUP($C79,KRM_CUT_NUM,2,0)),-1,VLOOKUP($C79,KRM_CUT_NUM,2,0)),"")</f>
        <v>635</v>
      </c>
      <c r="H79" s="74"/>
      <c r="I79" s="74" t="s">
        <v>257</v>
      </c>
      <c r="J79" s="61">
        <v>635</v>
      </c>
    </row>
    <row r="80" spans="1:13" s="61" customFormat="1" x14ac:dyDescent="0.2">
      <c r="A80" s="63">
        <v>75</v>
      </c>
      <c r="B80" s="63">
        <v>10</v>
      </c>
      <c r="C80" s="74" t="s">
        <v>95</v>
      </c>
      <c r="D80" s="74" t="str">
        <f>IF(B80=10,C80)</f>
        <v>C_CreditArb_NY</v>
      </c>
      <c r="E80" s="74" t="s">
        <v>137</v>
      </c>
      <c r="F80" s="74" t="s">
        <v>179</v>
      </c>
      <c r="G80" s="74">
        <f>IF($F80="Y",IF(ISNA(VLOOKUP($C80,KRM_CUT_NUM,2,0)),-1,VLOOKUP($C80,KRM_CUT_NUM,2,0)),"")</f>
        <v>933</v>
      </c>
      <c r="H80" s="74"/>
      <c r="I80" s="74" t="s">
        <v>258</v>
      </c>
      <c r="J80" s="61">
        <v>933</v>
      </c>
    </row>
    <row r="81" spans="1:12" s="61" customFormat="1" x14ac:dyDescent="0.2">
      <c r="A81" s="63">
        <v>76</v>
      </c>
      <c r="B81" s="63">
        <v>10</v>
      </c>
      <c r="C81" s="74" t="s">
        <v>97</v>
      </c>
      <c r="D81" s="74" t="str">
        <f>IF(B81=10,C81)</f>
        <v>C_SHORTDURNY_ASSET_ACCRUAL</v>
      </c>
      <c r="E81" s="74" t="s">
        <v>137</v>
      </c>
      <c r="F81" s="74" t="s">
        <v>179</v>
      </c>
      <c r="G81" s="74">
        <f>IF($F81="Y",IF(ISNA(VLOOKUP($C81,KRM_CUT_NUM,2,0)),-1,VLOOKUP($C81,KRM_CUT_NUM,2,0)),"")</f>
        <v>935</v>
      </c>
      <c r="H81" s="74"/>
      <c r="I81" s="74" t="s">
        <v>259</v>
      </c>
      <c r="J81" s="61">
        <v>935</v>
      </c>
    </row>
    <row r="82" spans="1:12" x14ac:dyDescent="0.2">
      <c r="A82" s="31">
        <v>77</v>
      </c>
      <c r="B82" s="62">
        <v>5</v>
      </c>
      <c r="C82" s="66" t="s">
        <v>152</v>
      </c>
      <c r="D82" s="66" t="s">
        <v>301</v>
      </c>
      <c r="E82" s="66" t="s">
        <v>173</v>
      </c>
      <c r="F82" s="66" t="s">
        <v>179</v>
      </c>
      <c r="G82" s="95">
        <v>636</v>
      </c>
      <c r="H82" s="66"/>
      <c r="I82" s="66"/>
    </row>
    <row r="83" spans="1:12" s="61" customFormat="1" x14ac:dyDescent="0.2">
      <c r="A83" s="63">
        <v>78</v>
      </c>
      <c r="B83" s="63">
        <v>10</v>
      </c>
      <c r="C83" s="74" t="s">
        <v>62</v>
      </c>
      <c r="D83" s="74" t="str">
        <f>IF(B83=10,C83)</f>
        <v>UP_MUNICDS_T</v>
      </c>
      <c r="E83" s="74" t="s">
        <v>136</v>
      </c>
      <c r="F83" s="74" t="s">
        <v>179</v>
      </c>
      <c r="G83" s="74">
        <f>IF($F83="Y",IF(ISNA(VLOOKUP($C83,KRM_CUT_NUM,2,0)),-1,VLOOKUP($C83,KRM_CUT_NUM,2,0)),"")</f>
        <v>636</v>
      </c>
      <c r="H83" s="74"/>
      <c r="I83" s="74"/>
    </row>
    <row r="84" spans="1:12" x14ac:dyDescent="0.2">
      <c r="A84" s="31">
        <v>79</v>
      </c>
      <c r="B84" s="62">
        <v>5</v>
      </c>
      <c r="C84" s="66" t="s">
        <v>338</v>
      </c>
      <c r="D84" s="66" t="s">
        <v>302</v>
      </c>
      <c r="E84" s="66" t="s">
        <v>173</v>
      </c>
      <c r="F84" s="66" t="s">
        <v>179</v>
      </c>
      <c r="G84" s="95">
        <v>638</v>
      </c>
      <c r="H84" s="66"/>
      <c r="I84" s="66" t="s">
        <v>243</v>
      </c>
      <c r="J84">
        <v>638</v>
      </c>
    </row>
    <row r="85" spans="1:12" s="61" customFormat="1" x14ac:dyDescent="0.2">
      <c r="A85" s="63">
        <v>80</v>
      </c>
      <c r="B85" s="63">
        <v>10</v>
      </c>
      <c r="C85" s="74" t="s">
        <v>64</v>
      </c>
      <c r="D85" s="74" t="str">
        <f>IF(B85=10,C85)</f>
        <v>UP_STUDNBK_L</v>
      </c>
      <c r="E85" s="74" t="s">
        <v>136</v>
      </c>
      <c r="F85" s="74" t="s">
        <v>179</v>
      </c>
      <c r="G85" s="74">
        <f>IF($F85="Y",IF(ISNA(VLOOKUP($C85,KRM_CUT_NUM,2,0)),-1,VLOOKUP($C85,KRM_CUT_NUM,2,0)),"")</f>
        <v>638</v>
      </c>
      <c r="H85" s="74"/>
      <c r="I85" s="74" t="s">
        <v>260</v>
      </c>
      <c r="J85" s="61">
        <v>638</v>
      </c>
    </row>
    <row r="86" spans="1:12" s="77" customFormat="1" x14ac:dyDescent="0.2">
      <c r="A86" s="75">
        <v>81</v>
      </c>
      <c r="B86" s="75">
        <v>1</v>
      </c>
      <c r="C86" s="76" t="s">
        <v>160</v>
      </c>
      <c r="D86" s="76" t="s">
        <v>303</v>
      </c>
      <c r="E86" s="76" t="s">
        <v>173</v>
      </c>
      <c r="F86" s="76" t="s">
        <v>179</v>
      </c>
      <c r="G86" s="76">
        <v>100</v>
      </c>
      <c r="H86" s="76"/>
      <c r="I86" s="76" t="s">
        <v>261</v>
      </c>
      <c r="J86" s="77">
        <v>844</v>
      </c>
      <c r="K86" s="77">
        <v>813</v>
      </c>
      <c r="L86" s="77">
        <v>117</v>
      </c>
    </row>
    <row r="87" spans="1:12" x14ac:dyDescent="0.2">
      <c r="A87" s="31">
        <v>82</v>
      </c>
      <c r="B87" s="31">
        <v>2</v>
      </c>
      <c r="C87" s="66" t="s">
        <v>330</v>
      </c>
      <c r="D87" s="66" t="s">
        <v>304</v>
      </c>
      <c r="E87" s="66" t="s">
        <v>173</v>
      </c>
      <c r="F87" s="66" t="s">
        <v>179</v>
      </c>
      <c r="G87" s="95">
        <v>100</v>
      </c>
      <c r="H87" s="66"/>
      <c r="I87" s="66" t="s">
        <v>262</v>
      </c>
      <c r="J87">
        <v>844</v>
      </c>
      <c r="K87">
        <v>813</v>
      </c>
      <c r="L87">
        <v>117</v>
      </c>
    </row>
    <row r="88" spans="1:12" x14ac:dyDescent="0.2">
      <c r="A88" s="31">
        <v>83</v>
      </c>
      <c r="B88" s="31">
        <v>3</v>
      </c>
      <c r="C88" s="66" t="s">
        <v>159</v>
      </c>
      <c r="D88" s="66" t="s">
        <v>305</v>
      </c>
      <c r="E88" s="66" t="s">
        <v>173</v>
      </c>
      <c r="F88" s="66" t="s">
        <v>179</v>
      </c>
      <c r="G88" s="95">
        <v>100</v>
      </c>
      <c r="H88" s="66"/>
      <c r="I88" s="66" t="s">
        <v>263</v>
      </c>
      <c r="J88">
        <v>844</v>
      </c>
      <c r="K88">
        <v>813</v>
      </c>
      <c r="L88">
        <v>117</v>
      </c>
    </row>
    <row r="89" spans="1:12" x14ac:dyDescent="0.2">
      <c r="A89" s="31">
        <v>84</v>
      </c>
      <c r="B89" s="62">
        <v>4</v>
      </c>
      <c r="C89" s="66" t="s">
        <v>158</v>
      </c>
      <c r="D89" s="66" t="s">
        <v>306</v>
      </c>
      <c r="E89" s="66" t="s">
        <v>173</v>
      </c>
      <c r="F89" s="66" t="s">
        <v>179</v>
      </c>
      <c r="G89" s="95">
        <v>100</v>
      </c>
      <c r="H89" s="31"/>
      <c r="I89" s="66" t="s">
        <v>264</v>
      </c>
      <c r="J89">
        <v>844</v>
      </c>
      <c r="K89">
        <v>813</v>
      </c>
      <c r="L89">
        <v>117</v>
      </c>
    </row>
    <row r="90" spans="1:12" x14ac:dyDescent="0.2">
      <c r="A90" s="31">
        <v>85</v>
      </c>
      <c r="B90" s="62">
        <v>5</v>
      </c>
      <c r="C90" s="66" t="s">
        <v>156</v>
      </c>
      <c r="D90" s="66" t="s">
        <v>307</v>
      </c>
      <c r="E90" s="66" t="s">
        <v>173</v>
      </c>
      <c r="F90" s="66" t="s">
        <v>179</v>
      </c>
      <c r="G90" s="95">
        <v>844</v>
      </c>
      <c r="H90" s="66"/>
      <c r="I90" s="66" t="s">
        <v>265</v>
      </c>
      <c r="J90">
        <v>844</v>
      </c>
    </row>
    <row r="91" spans="1:12" s="61" customFormat="1" x14ac:dyDescent="0.2">
      <c r="A91" s="63">
        <v>86</v>
      </c>
      <c r="B91" s="63">
        <v>10</v>
      </c>
      <c r="C91" s="74" t="s">
        <v>81</v>
      </c>
      <c r="D91" s="74" t="str">
        <f>IF(B91=10,C91)</f>
        <v>A_EquityInvestment</v>
      </c>
      <c r="E91" s="74" t="s">
        <v>137</v>
      </c>
      <c r="F91" s="74" t="s">
        <v>179</v>
      </c>
      <c r="G91" s="74">
        <f>IF($F91="Y",IF(ISNA(VLOOKUP($C91,KRM_CUT_NUM,2,0)),-1,VLOOKUP($C91,KRM_CUT_NUM,2,0)),"")</f>
        <v>844</v>
      </c>
      <c r="H91" s="63"/>
      <c r="I91" s="74" t="s">
        <v>266</v>
      </c>
      <c r="J91" s="61">
        <v>844</v>
      </c>
    </row>
    <row r="92" spans="1:12" x14ac:dyDescent="0.2">
      <c r="A92" s="31">
        <v>87</v>
      </c>
      <c r="B92" s="62">
        <v>5</v>
      </c>
      <c r="C92" s="66" t="s">
        <v>157</v>
      </c>
      <c r="D92" s="66" t="s">
        <v>308</v>
      </c>
      <c r="E92" s="66" t="s">
        <v>173</v>
      </c>
      <c r="F92" s="66" t="s">
        <v>179</v>
      </c>
      <c r="G92" s="95">
        <v>110</v>
      </c>
      <c r="H92" s="66"/>
      <c r="I92" s="66" t="s">
        <v>267</v>
      </c>
      <c r="J92">
        <v>813</v>
      </c>
      <c r="K92">
        <v>117</v>
      </c>
    </row>
    <row r="93" spans="1:12" s="61" customFormat="1" x14ac:dyDescent="0.2">
      <c r="A93" s="63">
        <v>88</v>
      </c>
      <c r="B93" s="63">
        <v>10</v>
      </c>
      <c r="C93" s="74" t="s">
        <v>79</v>
      </c>
      <c r="D93" s="394" t="str">
        <f>IF(B93=10,C93)</f>
        <v>C_TreasuryFunding_NY</v>
      </c>
      <c r="E93" s="74" t="s">
        <v>137</v>
      </c>
      <c r="F93" s="74" t="s">
        <v>179</v>
      </c>
      <c r="G93" s="74">
        <f>IF($F93="Y",IF(ISNA(VLOOKUP($C93,KRM_CUT_NUM,2,0)),-1,VLOOKUP($C93,KRM_CUT_NUM,2,0)),"")</f>
        <v>813</v>
      </c>
      <c r="H93" s="63"/>
      <c r="I93" s="74" t="s">
        <v>268</v>
      </c>
      <c r="J93" s="61">
        <v>813</v>
      </c>
    </row>
    <row r="94" spans="1:12" s="61" customFormat="1" x14ac:dyDescent="0.2">
      <c r="A94" s="63">
        <v>89</v>
      </c>
      <c r="B94" s="63">
        <v>10</v>
      </c>
      <c r="C94" s="74" t="s">
        <v>55</v>
      </c>
      <c r="D94" s="394" t="str">
        <f>IF(B94=10,C94)</f>
        <v>TL_LIQSIR_L</v>
      </c>
      <c r="E94" s="74" t="s">
        <v>136</v>
      </c>
      <c r="F94" s="74" t="s">
        <v>179</v>
      </c>
      <c r="G94" s="74">
        <f>IF($F94="Y",IF(ISNA(VLOOKUP($C94,KRM_CUT_NUM,2,0)),-1,VLOOKUP($C94,KRM_CUT_NUM,2,0)),"")</f>
        <v>117</v>
      </c>
      <c r="H94" s="63"/>
      <c r="I94" s="74" t="s">
        <v>269</v>
      </c>
      <c r="J94" s="61">
        <v>117</v>
      </c>
    </row>
    <row r="95" spans="1:12" s="61" customFormat="1" x14ac:dyDescent="0.2">
      <c r="A95" s="63">
        <v>90</v>
      </c>
      <c r="B95" s="63">
        <v>10</v>
      </c>
      <c r="C95" s="74" t="s">
        <v>425</v>
      </c>
      <c r="D95" s="74" t="s">
        <v>425</v>
      </c>
      <c r="E95" s="74" t="s">
        <v>136</v>
      </c>
      <c r="F95" s="74" t="s">
        <v>179</v>
      </c>
      <c r="G95" s="74">
        <v>224</v>
      </c>
      <c r="H95" s="63"/>
      <c r="I95" s="74" t="s">
        <v>443</v>
      </c>
      <c r="J95" s="61">
        <v>224</v>
      </c>
    </row>
    <row r="96" spans="1:12" s="61" customFormat="1" x14ac:dyDescent="0.2">
      <c r="A96" s="63">
        <v>91</v>
      </c>
      <c r="B96" s="63">
        <v>10</v>
      </c>
      <c r="C96" s="74" t="s">
        <v>426</v>
      </c>
      <c r="D96" s="74" t="s">
        <v>426</v>
      </c>
      <c r="E96" s="74" t="s">
        <v>136</v>
      </c>
      <c r="F96" s="74" t="s">
        <v>179</v>
      </c>
      <c r="G96" s="74">
        <v>225</v>
      </c>
      <c r="H96" s="63"/>
      <c r="I96" s="74" t="s">
        <v>444</v>
      </c>
      <c r="J96" s="61">
        <v>225</v>
      </c>
    </row>
    <row r="97" spans="1:10" s="61" customFormat="1" x14ac:dyDescent="0.2">
      <c r="A97" s="63">
        <v>92</v>
      </c>
      <c r="B97" s="63">
        <v>10</v>
      </c>
      <c r="C97" s="74" t="s">
        <v>427</v>
      </c>
      <c r="D97" s="74" t="s">
        <v>427</v>
      </c>
      <c r="E97" s="74" t="s">
        <v>136</v>
      </c>
      <c r="F97" s="74" t="s">
        <v>179</v>
      </c>
      <c r="G97" s="74">
        <v>226</v>
      </c>
      <c r="H97" s="63"/>
      <c r="I97" s="74" t="s">
        <v>445</v>
      </c>
      <c r="J97" s="61">
        <v>226</v>
      </c>
    </row>
    <row r="98" spans="1:10" s="61" customFormat="1" x14ac:dyDescent="0.2">
      <c r="A98" s="63">
        <v>93</v>
      </c>
      <c r="B98" s="63">
        <v>10</v>
      </c>
      <c r="C98" s="74" t="s">
        <v>428</v>
      </c>
      <c r="D98" s="74" t="s">
        <v>428</v>
      </c>
      <c r="E98" s="74" t="s">
        <v>136</v>
      </c>
      <c r="F98" s="74" t="s">
        <v>179</v>
      </c>
      <c r="G98" s="74">
        <v>227</v>
      </c>
      <c r="H98" s="63"/>
      <c r="I98" s="74" t="s">
        <v>446</v>
      </c>
      <c r="J98" s="61">
        <v>227</v>
      </c>
    </row>
    <row r="99" spans="1:10" s="61" customFormat="1" x14ac:dyDescent="0.2">
      <c r="A99" s="63">
        <v>94</v>
      </c>
      <c r="B99" s="63">
        <v>10</v>
      </c>
      <c r="C99" s="74" t="s">
        <v>429</v>
      </c>
      <c r="D99" s="74" t="s">
        <v>429</v>
      </c>
      <c r="E99" s="74" t="s">
        <v>136</v>
      </c>
      <c r="F99" s="74" t="s">
        <v>179</v>
      </c>
      <c r="G99" s="74">
        <v>228</v>
      </c>
      <c r="H99" s="63"/>
      <c r="I99" s="74" t="s">
        <v>447</v>
      </c>
      <c r="J99" s="61">
        <v>228</v>
      </c>
    </row>
    <row r="100" spans="1:10" s="61" customFormat="1" x14ac:dyDescent="0.2">
      <c r="A100" s="63">
        <v>95</v>
      </c>
      <c r="B100" s="63">
        <v>10</v>
      </c>
      <c r="C100" s="74" t="s">
        <v>430</v>
      </c>
      <c r="D100" s="74" t="s">
        <v>430</v>
      </c>
      <c r="E100" s="74" t="s">
        <v>136</v>
      </c>
      <c r="F100" s="74" t="s">
        <v>179</v>
      </c>
      <c r="G100" s="74">
        <v>229</v>
      </c>
      <c r="H100" s="63"/>
      <c r="I100" s="74" t="s">
        <v>448</v>
      </c>
      <c r="J100" s="61">
        <v>229</v>
      </c>
    </row>
    <row r="101" spans="1:10" s="61" customFormat="1" x14ac:dyDescent="0.2">
      <c r="A101" s="63">
        <v>96</v>
      </c>
      <c r="B101" s="63">
        <v>10</v>
      </c>
      <c r="C101" s="74" t="s">
        <v>431</v>
      </c>
      <c r="D101" s="74" t="s">
        <v>431</v>
      </c>
      <c r="E101" s="74" t="s">
        <v>136</v>
      </c>
      <c r="F101" s="74" t="s">
        <v>179</v>
      </c>
      <c r="G101" s="74">
        <v>234</v>
      </c>
      <c r="H101" s="63"/>
      <c r="I101" s="74" t="s">
        <v>449</v>
      </c>
      <c r="J101" s="61">
        <v>234</v>
      </c>
    </row>
    <row r="102" spans="1:10" s="61" customFormat="1" x14ac:dyDescent="0.2">
      <c r="A102" s="63">
        <v>97</v>
      </c>
      <c r="B102" s="63">
        <v>10</v>
      </c>
      <c r="C102" s="74" t="s">
        <v>432</v>
      </c>
      <c r="D102" s="74" t="s">
        <v>432</v>
      </c>
      <c r="E102" s="74" t="s">
        <v>136</v>
      </c>
      <c r="F102" s="74" t="s">
        <v>179</v>
      </c>
      <c r="G102" s="74">
        <v>235</v>
      </c>
      <c r="H102" s="63"/>
      <c r="I102" s="74" t="s">
        <v>450</v>
      </c>
      <c r="J102" s="61">
        <v>235</v>
      </c>
    </row>
    <row r="103" spans="1:10" s="61" customFormat="1" x14ac:dyDescent="0.2">
      <c r="A103" s="63">
        <v>98</v>
      </c>
      <c r="B103" s="63">
        <v>10</v>
      </c>
      <c r="C103" s="74" t="s">
        <v>433</v>
      </c>
      <c r="D103" s="74" t="s">
        <v>433</v>
      </c>
      <c r="E103" s="74" t="s">
        <v>136</v>
      </c>
      <c r="F103" s="74" t="s">
        <v>179</v>
      </c>
      <c r="G103" s="74">
        <v>236</v>
      </c>
      <c r="H103" s="63"/>
      <c r="I103" s="74" t="s">
        <v>451</v>
      </c>
      <c r="J103" s="61">
        <v>236</v>
      </c>
    </row>
    <row r="104" spans="1:10" s="61" customFormat="1" x14ac:dyDescent="0.2">
      <c r="A104" s="63">
        <v>99</v>
      </c>
      <c r="B104" s="63">
        <v>10</v>
      </c>
      <c r="C104" s="74" t="s">
        <v>434</v>
      </c>
      <c r="D104" s="74" t="s">
        <v>434</v>
      </c>
      <c r="E104" s="74" t="s">
        <v>136</v>
      </c>
      <c r="F104" s="74" t="s">
        <v>179</v>
      </c>
      <c r="G104" s="74">
        <v>237</v>
      </c>
      <c r="H104" s="63"/>
      <c r="I104" s="74" t="s">
        <v>452</v>
      </c>
      <c r="J104" s="61">
        <v>237</v>
      </c>
    </row>
    <row r="105" spans="1:10" s="61" customFormat="1" x14ac:dyDescent="0.2">
      <c r="A105" s="63">
        <v>100</v>
      </c>
      <c r="B105" s="63">
        <v>10</v>
      </c>
      <c r="C105" s="74" t="s">
        <v>435</v>
      </c>
      <c r="D105" s="74" t="s">
        <v>435</v>
      </c>
      <c r="E105" s="74" t="s">
        <v>136</v>
      </c>
      <c r="F105" s="74" t="s">
        <v>179</v>
      </c>
      <c r="G105" s="74">
        <v>238</v>
      </c>
      <c r="H105" s="63"/>
      <c r="I105" s="74" t="s">
        <v>453</v>
      </c>
      <c r="J105" s="61">
        <v>238</v>
      </c>
    </row>
    <row r="106" spans="1:10" s="61" customFormat="1" x14ac:dyDescent="0.2">
      <c r="A106" s="63">
        <v>101</v>
      </c>
      <c r="B106" s="63">
        <v>10</v>
      </c>
      <c r="C106" s="74" t="s">
        <v>436</v>
      </c>
      <c r="D106" s="74" t="s">
        <v>436</v>
      </c>
      <c r="E106" s="74" t="s">
        <v>136</v>
      </c>
      <c r="F106" s="74" t="s">
        <v>179</v>
      </c>
      <c r="G106" s="74">
        <v>239</v>
      </c>
      <c r="H106" s="63"/>
      <c r="I106" s="74" t="s">
        <v>454</v>
      </c>
      <c r="J106" s="61">
        <v>239</v>
      </c>
    </row>
    <row r="107" spans="1:10" s="61" customFormat="1" x14ac:dyDescent="0.2">
      <c r="A107" s="63">
        <v>102</v>
      </c>
      <c r="B107" s="63">
        <v>10</v>
      </c>
      <c r="C107" s="74" t="s">
        <v>437</v>
      </c>
      <c r="D107" s="74" t="s">
        <v>437</v>
      </c>
      <c r="E107" s="74" t="s">
        <v>136</v>
      </c>
      <c r="F107" s="74" t="s">
        <v>179</v>
      </c>
      <c r="G107" s="74">
        <v>244</v>
      </c>
      <c r="H107" s="63"/>
      <c r="I107" s="74" t="s">
        <v>455</v>
      </c>
      <c r="J107" s="61">
        <v>244</v>
      </c>
    </row>
    <row r="108" spans="1:10" s="61" customFormat="1" x14ac:dyDescent="0.2">
      <c r="A108" s="63">
        <v>103</v>
      </c>
      <c r="B108" s="63">
        <v>10</v>
      </c>
      <c r="C108" s="74" t="s">
        <v>438</v>
      </c>
      <c r="D108" s="74" t="s">
        <v>438</v>
      </c>
      <c r="E108" s="74" t="s">
        <v>136</v>
      </c>
      <c r="F108" s="74" t="s">
        <v>179</v>
      </c>
      <c r="G108" s="74">
        <v>245</v>
      </c>
      <c r="H108" s="63"/>
      <c r="I108" s="74" t="s">
        <v>456</v>
      </c>
      <c r="J108" s="61">
        <v>245</v>
      </c>
    </row>
    <row r="109" spans="1:10" s="61" customFormat="1" x14ac:dyDescent="0.2">
      <c r="A109" s="63">
        <v>104</v>
      </c>
      <c r="B109" s="63">
        <v>10</v>
      </c>
      <c r="C109" s="74" t="s">
        <v>439</v>
      </c>
      <c r="D109" s="74" t="s">
        <v>439</v>
      </c>
      <c r="E109" s="74" t="s">
        <v>136</v>
      </c>
      <c r="F109" s="74" t="s">
        <v>179</v>
      </c>
      <c r="G109" s="74">
        <v>246</v>
      </c>
      <c r="H109" s="63"/>
      <c r="I109" s="74" t="s">
        <v>457</v>
      </c>
      <c r="J109" s="61">
        <v>246</v>
      </c>
    </row>
    <row r="110" spans="1:10" s="61" customFormat="1" x14ac:dyDescent="0.2">
      <c r="A110" s="63">
        <v>105</v>
      </c>
      <c r="B110" s="63">
        <v>10</v>
      </c>
      <c r="C110" s="74" t="s">
        <v>440</v>
      </c>
      <c r="D110" s="74" t="s">
        <v>440</v>
      </c>
      <c r="E110" s="74" t="s">
        <v>136</v>
      </c>
      <c r="F110" s="74" t="s">
        <v>179</v>
      </c>
      <c r="G110" s="74">
        <v>247</v>
      </c>
      <c r="H110" s="63"/>
      <c r="I110" s="74" t="s">
        <v>458</v>
      </c>
      <c r="J110" s="61">
        <v>247</v>
      </c>
    </row>
    <row r="111" spans="1:10" s="61" customFormat="1" x14ac:dyDescent="0.2">
      <c r="A111" s="63">
        <v>106</v>
      </c>
      <c r="B111" s="63">
        <v>10</v>
      </c>
      <c r="C111" s="74" t="s">
        <v>441</v>
      </c>
      <c r="D111" s="74" t="s">
        <v>441</v>
      </c>
      <c r="E111" s="74" t="s">
        <v>136</v>
      </c>
      <c r="F111" s="74" t="s">
        <v>179</v>
      </c>
      <c r="G111" s="74">
        <v>248</v>
      </c>
      <c r="H111" s="63"/>
      <c r="I111" s="74" t="s">
        <v>459</v>
      </c>
      <c r="J111" s="61">
        <v>248</v>
      </c>
    </row>
    <row r="112" spans="1:10" s="61" customFormat="1" x14ac:dyDescent="0.2">
      <c r="A112" s="63">
        <v>107</v>
      </c>
      <c r="B112" s="63">
        <v>10</v>
      </c>
      <c r="C112" s="74" t="s">
        <v>442</v>
      </c>
      <c r="D112" s="74" t="s">
        <v>442</v>
      </c>
      <c r="E112" s="74" t="s">
        <v>136</v>
      </c>
      <c r="F112" s="74" t="s">
        <v>179</v>
      </c>
      <c r="G112" s="74">
        <v>249</v>
      </c>
      <c r="H112" s="63"/>
      <c r="I112" s="74" t="s">
        <v>460</v>
      </c>
      <c r="J112" s="61">
        <v>249</v>
      </c>
    </row>
    <row r="113" spans="1:12" s="77" customFormat="1" x14ac:dyDescent="0.2">
      <c r="A113" s="75">
        <v>108</v>
      </c>
      <c r="B113" s="75">
        <v>1</v>
      </c>
      <c r="C113" s="76" t="s">
        <v>513</v>
      </c>
      <c r="D113" s="76" t="s">
        <v>518</v>
      </c>
      <c r="E113" s="76" t="s">
        <v>173</v>
      </c>
      <c r="F113" s="76" t="s">
        <v>179</v>
      </c>
      <c r="G113" s="76">
        <v>800</v>
      </c>
      <c r="H113" s="76"/>
      <c r="I113" s="76" t="s">
        <v>261</v>
      </c>
      <c r="J113" s="77">
        <v>844</v>
      </c>
      <c r="K113" s="77">
        <v>813</v>
      </c>
      <c r="L113" s="77">
        <v>117</v>
      </c>
    </row>
    <row r="114" spans="1:12" x14ac:dyDescent="0.2">
      <c r="A114" s="31">
        <v>109</v>
      </c>
      <c r="B114" s="62">
        <v>5</v>
      </c>
      <c r="C114" s="66" t="s">
        <v>515</v>
      </c>
      <c r="D114" s="66" t="s">
        <v>519</v>
      </c>
      <c r="E114" s="66" t="s">
        <v>173</v>
      </c>
      <c r="F114" s="66" t="s">
        <v>179</v>
      </c>
      <c r="G114" s="95">
        <v>800</v>
      </c>
      <c r="H114" s="66"/>
      <c r="I114" s="66" t="s">
        <v>516</v>
      </c>
      <c r="J114">
        <v>805</v>
      </c>
    </row>
    <row r="115" spans="1:12" s="61" customFormat="1" x14ac:dyDescent="0.2">
      <c r="A115" s="63">
        <v>110</v>
      </c>
      <c r="B115" s="63">
        <v>10</v>
      </c>
      <c r="C115" s="74" t="s">
        <v>77</v>
      </c>
      <c r="D115" s="74" t="s">
        <v>77</v>
      </c>
      <c r="E115" s="74" t="s">
        <v>136</v>
      </c>
      <c r="F115" s="74" t="s">
        <v>179</v>
      </c>
      <c r="G115" s="74">
        <v>805</v>
      </c>
      <c r="H115" s="63"/>
      <c r="I115" s="74" t="s">
        <v>517</v>
      </c>
      <c r="J115" s="61">
        <v>805</v>
      </c>
    </row>
    <row r="116" spans="1:12" x14ac:dyDescent="0.2">
      <c r="A116" s="63">
        <v>111</v>
      </c>
      <c r="B116" s="63">
        <v>10</v>
      </c>
      <c r="C116" s="74" t="s">
        <v>559</v>
      </c>
      <c r="D116" s="394" t="str">
        <f>IF(B116=10,C116)</f>
        <v>AM_USMUN_G_L</v>
      </c>
      <c r="E116" s="74" t="s">
        <v>136</v>
      </c>
      <c r="F116" s="74" t="s">
        <v>179</v>
      </c>
      <c r="G116" s="74">
        <f>IF($F116="Y",IF(ISNA(VLOOKUP($C116,KRM_CUT_NUM,2,0)),-1,VLOOKUP($C116,KRM_CUT_NUM,2,0)),"")</f>
        <v>795</v>
      </c>
      <c r="H116" s="74"/>
      <c r="I116" s="74" t="s">
        <v>198</v>
      </c>
      <c r="J116" s="61">
        <v>795</v>
      </c>
    </row>
    <row r="117" spans="1:12" x14ac:dyDescent="0.2">
      <c r="D117"/>
    </row>
    <row r="118" spans="1:12" x14ac:dyDescent="0.2">
      <c r="D118"/>
    </row>
    <row r="119" spans="1:12" x14ac:dyDescent="0.2">
      <c r="D119"/>
    </row>
    <row r="120" spans="1:12" x14ac:dyDescent="0.2">
      <c r="D120"/>
    </row>
    <row r="121" spans="1:12" x14ac:dyDescent="0.2">
      <c r="D121"/>
    </row>
    <row r="122" spans="1:12" x14ac:dyDescent="0.2">
      <c r="D122"/>
    </row>
    <row r="123" spans="1:12" x14ac:dyDescent="0.2">
      <c r="D123"/>
    </row>
    <row r="124" spans="1:12" x14ac:dyDescent="0.2">
      <c r="D124"/>
    </row>
    <row r="125" spans="1:12" x14ac:dyDescent="0.2">
      <c r="D125"/>
    </row>
    <row r="126" spans="1:12" x14ac:dyDescent="0.2">
      <c r="D126"/>
    </row>
    <row r="127" spans="1:12" x14ac:dyDescent="0.2">
      <c r="D127"/>
    </row>
    <row r="128" spans="1:12" x14ac:dyDescent="0.2">
      <c r="D128"/>
    </row>
    <row r="129" spans="4:4" x14ac:dyDescent="0.2">
      <c r="D129"/>
    </row>
    <row r="130" spans="4:4" x14ac:dyDescent="0.2">
      <c r="D130"/>
    </row>
    <row r="131" spans="4:4" x14ac:dyDescent="0.2">
      <c r="D131"/>
    </row>
    <row r="132" spans="4:4" x14ac:dyDescent="0.2">
      <c r="D132"/>
    </row>
  </sheetData>
  <autoFilter ref="A4:BK115"/>
  <phoneticPr fontId="2" type="noConversion"/>
  <conditionalFormatting sqref="G6:G115">
    <cfRule type="cellIs" dxfId="8" priority="2" stopIfTrue="1" operator="equal">
      <formula>-1</formula>
    </cfRule>
  </conditionalFormatting>
  <conditionalFormatting sqref="G116">
    <cfRule type="cellIs" dxfId="7" priority="1" stopIfTrue="1" operator="equal">
      <formula>-1</formula>
    </cfRule>
  </conditionalFormatting>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8496" r:id="rId4" name="ExtractBaseList">
          <controlPr defaultSize="0" autoLine="0" r:id="rId5">
            <anchor moveWithCells="1">
              <from>
                <xdr:col>2</xdr:col>
                <xdr:colOff>1066800</xdr:colOff>
                <xdr:row>0</xdr:row>
                <xdr:rowOff>152400</xdr:rowOff>
              </from>
              <to>
                <xdr:col>3</xdr:col>
                <xdr:colOff>76200</xdr:colOff>
                <xdr:row>1</xdr:row>
                <xdr:rowOff>257175</xdr:rowOff>
              </to>
            </anchor>
          </controlPr>
        </control>
      </mc:Choice>
      <mc:Fallback>
        <control shapeId="18496" r:id="rId4" name="ExtractBaseLis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8"/>
    <pageSetUpPr fitToPage="1"/>
  </sheetPr>
  <dimension ref="A1:GW129"/>
  <sheetViews>
    <sheetView showGridLines="0" view="pageBreakPreview" zoomScale="75" zoomScaleNormal="115" zoomScaleSheetLayoutView="80" workbookViewId="0">
      <pane xSplit="1" ySplit="9" topLeftCell="B10" activePane="bottomRight" state="frozen"/>
      <selection activeCell="A111" sqref="A111"/>
      <selection pane="topRight" activeCell="A111" sqref="A111"/>
      <selection pane="bottomLeft" activeCell="A111" sqref="A111"/>
      <selection pane="bottomRight" activeCell="GG10" sqref="GG10:GG114"/>
    </sheetView>
  </sheetViews>
  <sheetFormatPr defaultRowHeight="12" x14ac:dyDescent="0.2"/>
  <cols>
    <col min="1" max="1" width="9.140625" style="64"/>
    <col min="2" max="2" width="2.140625" style="64" customWidth="1"/>
    <col min="3" max="3" width="2.7109375" style="64" customWidth="1"/>
    <col min="4" max="4" width="12.42578125" style="331" bestFit="1" customWidth="1"/>
    <col min="5" max="5" width="2.7109375" style="64" customWidth="1"/>
    <col min="6" max="6" width="1.85546875" style="65" customWidth="1"/>
    <col min="7" max="47" width="1.28515625" style="65" customWidth="1"/>
    <col min="48" max="65" width="0.85546875" style="65" customWidth="1"/>
    <col min="66" max="66" width="1.28515625" style="65" customWidth="1"/>
    <col min="67" max="137" width="0.85546875" style="65" customWidth="1"/>
    <col min="138" max="138" width="1.140625" style="65" customWidth="1"/>
    <col min="139" max="139" width="0.85546875" style="65" customWidth="1"/>
    <col min="140" max="140" width="1.42578125" style="65" customWidth="1"/>
    <col min="141" max="148" width="0.85546875" style="65" customWidth="1"/>
    <col min="149" max="149" width="2.5703125" style="65" customWidth="1"/>
    <col min="150" max="155" width="0.85546875" style="65" customWidth="1"/>
    <col min="156" max="156" width="1" style="65" customWidth="1"/>
    <col min="157" max="157" width="1.42578125" style="65" customWidth="1"/>
    <col min="158" max="158" width="2.5703125" style="65" customWidth="1"/>
    <col min="159" max="168" width="0.85546875" style="65" customWidth="1"/>
    <col min="169" max="170" width="1" style="65" customWidth="1"/>
    <col min="171" max="171" width="3.7109375" style="311" customWidth="1"/>
    <col min="172" max="172" width="10.28515625" style="64" bestFit="1" customWidth="1"/>
    <col min="173" max="187" width="0.7109375" style="64" customWidth="1"/>
    <col min="188" max="188" width="16.5703125" style="64" customWidth="1"/>
    <col min="189" max="189" width="11" style="64" bestFit="1" customWidth="1"/>
    <col min="190" max="200" width="9.140625" style="500"/>
    <col min="201" max="205" width="9.140625" style="381"/>
    <col min="206" max="16384" width="9.140625" style="64"/>
  </cols>
  <sheetData>
    <row r="1" spans="1:205" x14ac:dyDescent="0.2">
      <c r="D1" s="176"/>
    </row>
    <row r="2" spans="1:205" x14ac:dyDescent="0.2">
      <c r="D2" s="176"/>
      <c r="BR2" s="66"/>
      <c r="BS2" s="66"/>
      <c r="BT2" s="66"/>
      <c r="BU2" s="66"/>
      <c r="BV2" s="66"/>
      <c r="BW2" s="66"/>
      <c r="BX2" s="66"/>
      <c r="BY2" s="66"/>
      <c r="BZ2" s="66"/>
      <c r="CA2" s="66"/>
      <c r="CB2" s="66"/>
      <c r="CC2" s="66"/>
      <c r="CD2" s="66"/>
      <c r="CE2" s="66"/>
      <c r="CF2" s="66"/>
      <c r="CG2" s="66"/>
      <c r="CH2" s="66"/>
      <c r="CI2" s="66"/>
      <c r="CJ2" s="66"/>
      <c r="CK2" s="66"/>
      <c r="CL2" s="66"/>
      <c r="CM2" s="66"/>
      <c r="CN2" s="66"/>
      <c r="CO2" s="66"/>
      <c r="CP2" s="66"/>
      <c r="CQ2" s="66"/>
      <c r="CR2" s="66"/>
      <c r="CS2" s="66"/>
      <c r="CT2" s="66"/>
      <c r="CU2" s="66"/>
      <c r="CV2" s="66"/>
      <c r="CW2" s="66"/>
      <c r="CX2" s="66"/>
      <c r="CY2" s="66"/>
      <c r="CZ2" s="66"/>
      <c r="DA2" s="66"/>
      <c r="DB2" s="66"/>
      <c r="DC2" s="66"/>
      <c r="DD2" s="66"/>
      <c r="DE2" s="66"/>
      <c r="DF2" s="66"/>
      <c r="DG2" s="66"/>
      <c r="DH2" s="66"/>
      <c r="DI2" s="66"/>
      <c r="DJ2" s="66"/>
      <c r="DK2" s="66"/>
      <c r="DL2" s="66"/>
      <c r="DM2" s="66"/>
      <c r="DN2" s="66"/>
      <c r="DO2" s="66"/>
      <c r="DP2" s="66"/>
      <c r="DQ2" s="66"/>
      <c r="DR2" s="66"/>
      <c r="DS2" s="66"/>
      <c r="DT2" s="66"/>
      <c r="DU2" s="66"/>
      <c r="DV2" s="66"/>
      <c r="DW2" s="66"/>
      <c r="DX2" s="66"/>
      <c r="DY2" s="66"/>
      <c r="DZ2" s="66"/>
      <c r="EA2" s="66"/>
      <c r="EB2" s="66"/>
      <c r="EC2" s="66"/>
      <c r="ED2" s="66"/>
      <c r="EE2" s="66"/>
      <c r="EF2" s="66"/>
      <c r="EG2" s="66"/>
      <c r="EH2" s="66"/>
      <c r="EI2" s="66"/>
      <c r="EJ2" s="66"/>
      <c r="EK2" s="66"/>
      <c r="EL2" s="66"/>
      <c r="EM2" s="66"/>
      <c r="EN2" s="66"/>
      <c r="EO2" s="66"/>
      <c r="EP2" s="66"/>
      <c r="EQ2" s="66"/>
      <c r="ER2" s="66"/>
      <c r="ES2" s="66"/>
      <c r="ET2" s="66"/>
      <c r="EU2" s="66"/>
      <c r="EV2" s="66"/>
      <c r="EW2" s="66"/>
      <c r="EX2" s="66"/>
      <c r="EY2" s="66"/>
      <c r="EZ2" s="66"/>
      <c r="FA2" s="66"/>
      <c r="FB2" s="66"/>
      <c r="FC2" s="66"/>
      <c r="FD2" s="66"/>
      <c r="FE2" s="66"/>
      <c r="FF2" s="66"/>
      <c r="FG2" s="66"/>
      <c r="GF2" s="421" t="e">
        <f>ET10-EB12-EB92</f>
        <v>#VALUE!</v>
      </c>
    </row>
    <row r="3" spans="1:205" ht="15.75" x14ac:dyDescent="0.25">
      <c r="D3" s="176"/>
      <c r="BR3" s="66"/>
      <c r="BS3" s="66"/>
      <c r="BT3" s="66"/>
      <c r="BU3" s="395"/>
      <c r="BV3" s="131"/>
      <c r="BW3" s="131"/>
      <c r="BX3" s="131"/>
      <c r="BY3" s="131"/>
      <c r="BZ3" s="395"/>
      <c r="CA3" s="395"/>
      <c r="CB3" s="395"/>
      <c r="CC3" s="395"/>
      <c r="CD3" s="395"/>
      <c r="CE3" s="395"/>
      <c r="CF3" s="395"/>
      <c r="CG3" s="395"/>
      <c r="CH3" s="395"/>
      <c r="CI3" s="395"/>
      <c r="CJ3" s="395"/>
      <c r="CK3" s="395"/>
      <c r="CL3" s="395"/>
      <c r="CM3" s="395"/>
      <c r="CN3" s="395"/>
      <c r="CO3" s="395"/>
      <c r="CP3" s="395"/>
      <c r="CQ3" s="395"/>
      <c r="CR3" s="395"/>
      <c r="CS3" s="395"/>
      <c r="CT3" s="395"/>
      <c r="CU3" s="395"/>
      <c r="CV3" s="395"/>
      <c r="CW3" s="395"/>
      <c r="CX3" s="395"/>
      <c r="CY3" s="395"/>
      <c r="CZ3" s="395"/>
      <c r="DA3" s="395"/>
      <c r="DB3" s="395"/>
      <c r="DC3" s="395"/>
      <c r="DD3" s="395"/>
      <c r="DE3" s="395"/>
      <c r="DF3" s="395"/>
      <c r="DG3" s="395"/>
      <c r="DH3" s="395"/>
      <c r="DI3" s="395"/>
      <c r="DJ3" s="395"/>
      <c r="DK3" s="395"/>
      <c r="DL3" s="395"/>
      <c r="DM3" s="395"/>
      <c r="DN3" s="395"/>
      <c r="DO3" s="131"/>
      <c r="DP3" s="131"/>
      <c r="DQ3" s="131"/>
      <c r="DR3" s="131"/>
      <c r="DS3" s="131"/>
      <c r="DT3" s="131"/>
      <c r="DU3" s="131"/>
      <c r="DV3" s="66"/>
      <c r="DW3" s="66"/>
      <c r="DX3" s="66"/>
      <c r="DY3" s="66"/>
      <c r="DZ3" s="66"/>
      <c r="EA3" s="66"/>
      <c r="EB3" s="66"/>
      <c r="EC3" s="66"/>
      <c r="ED3" s="66"/>
      <c r="EE3" s="66"/>
      <c r="EF3" s="66"/>
      <c r="EG3" s="66"/>
      <c r="EH3" s="66"/>
      <c r="EI3" s="66"/>
      <c r="EJ3" s="66"/>
      <c r="EK3" s="66"/>
      <c r="EL3" s="66"/>
      <c r="EM3" s="66"/>
      <c r="EN3" s="66"/>
      <c r="EO3" s="66"/>
      <c r="EP3" s="66"/>
      <c r="EQ3" s="66"/>
      <c r="ER3" s="66"/>
      <c r="ES3" s="66"/>
      <c r="ET3" s="66"/>
      <c r="EU3" s="66"/>
      <c r="EV3" s="66"/>
      <c r="EW3" s="66"/>
      <c r="EX3" s="66"/>
      <c r="EY3" s="66"/>
      <c r="EZ3" s="66"/>
      <c r="FA3" s="66"/>
      <c r="FB3" s="66"/>
      <c r="FC3" s="66"/>
      <c r="FD3" s="66"/>
      <c r="FE3" s="66"/>
      <c r="FF3" s="66"/>
      <c r="FG3" s="66"/>
      <c r="FP3" s="422"/>
      <c r="FQ3" s="381"/>
      <c r="FR3" s="381"/>
      <c r="FS3" s="381"/>
      <c r="FT3" s="381"/>
      <c r="FU3" s="381"/>
      <c r="FV3" s="381"/>
      <c r="FW3" s="381"/>
      <c r="FX3" s="381"/>
      <c r="FY3" s="381"/>
      <c r="FZ3" s="381"/>
      <c r="GA3" s="381"/>
      <c r="GB3" s="381"/>
      <c r="GC3" s="381"/>
      <c r="GD3" s="381"/>
      <c r="GE3" s="381"/>
      <c r="GF3" s="422"/>
      <c r="GG3" s="381"/>
    </row>
    <row r="4" spans="1:205" ht="12.75" x14ac:dyDescent="0.2">
      <c r="D4" s="176"/>
      <c r="BR4" s="66"/>
      <c r="BS4" s="66"/>
      <c r="BT4" s="66"/>
      <c r="BU4" s="66"/>
      <c r="BV4" s="66"/>
      <c r="BW4" s="66"/>
      <c r="BX4" s="66"/>
      <c r="BY4" s="66"/>
      <c r="BZ4" s="66"/>
      <c r="CA4" s="66"/>
      <c r="CB4" s="66"/>
      <c r="CC4" s="66"/>
      <c r="CD4" s="66"/>
      <c r="CE4" s="66"/>
      <c r="CF4" s="66"/>
      <c r="CG4" s="66"/>
      <c r="CH4" s="66"/>
      <c r="CI4" s="66"/>
      <c r="CJ4" s="66"/>
      <c r="CK4" s="66"/>
      <c r="CL4" s="66"/>
      <c r="CM4" s="66"/>
      <c r="CN4" s="66"/>
      <c r="CO4" s="66"/>
      <c r="CP4" s="66"/>
      <c r="CQ4" s="66"/>
      <c r="CR4" s="66"/>
      <c r="CS4" s="66"/>
      <c r="CT4" s="66"/>
      <c r="CU4" s="66"/>
      <c r="CV4" s="66"/>
      <c r="CW4" s="66"/>
      <c r="CX4" s="66"/>
      <c r="CY4" s="66"/>
      <c r="CZ4" s="66"/>
      <c r="DA4" s="66"/>
      <c r="DB4" s="66"/>
      <c r="DC4" s="66"/>
      <c r="DD4" s="66"/>
      <c r="DE4" s="66"/>
      <c r="DF4" s="66"/>
      <c r="DG4" s="66"/>
      <c r="DH4" s="66"/>
      <c r="DI4" s="66"/>
      <c r="DJ4" s="66"/>
      <c r="DK4" s="66"/>
      <c r="DL4" s="66"/>
      <c r="DM4" s="66"/>
      <c r="DN4" s="66"/>
      <c r="DO4" s="66"/>
      <c r="DP4" s="66"/>
      <c r="DQ4" s="66"/>
      <c r="DR4" s="66"/>
      <c r="DS4" s="66"/>
      <c r="DT4" s="66"/>
      <c r="DU4" s="66"/>
      <c r="DV4" s="66"/>
      <c r="DW4" s="66"/>
      <c r="DX4" s="66"/>
      <c r="DY4" s="66"/>
      <c r="DZ4" s="66"/>
      <c r="EA4" s="66"/>
      <c r="EB4" s="66"/>
      <c r="EC4" s="66"/>
      <c r="ED4" s="66"/>
      <c r="EE4" s="66"/>
      <c r="EF4" s="66"/>
      <c r="EG4" s="66"/>
      <c r="EH4" s="66"/>
      <c r="EI4" s="66"/>
      <c r="EJ4" s="66"/>
      <c r="EK4" s="66"/>
      <c r="EL4" s="66"/>
      <c r="EM4" s="66"/>
      <c r="EN4" s="604"/>
      <c r="EO4" s="605"/>
      <c r="EP4" s="605"/>
      <c r="EQ4" s="605"/>
      <c r="ER4" s="605"/>
      <c r="ES4" s="605"/>
      <c r="ET4" s="605"/>
      <c r="EU4" s="605"/>
      <c r="EV4" s="605"/>
      <c r="EW4" s="605"/>
      <c r="EX4" s="605"/>
      <c r="EY4" s="66"/>
      <c r="EZ4" s="66"/>
      <c r="FA4" s="66"/>
      <c r="FB4" s="66"/>
      <c r="FC4" s="66"/>
      <c r="FD4" s="66"/>
      <c r="FE4" s="66"/>
      <c r="FF4" s="66"/>
      <c r="FG4" s="66"/>
      <c r="FP4" s="422"/>
      <c r="FQ4" s="381"/>
      <c r="FR4" s="381"/>
      <c r="FS4" s="381"/>
      <c r="FT4" s="381"/>
      <c r="FU4" s="381"/>
      <c r="FV4" s="381"/>
      <c r="FW4" s="381"/>
      <c r="FX4" s="381"/>
      <c r="FY4" s="381"/>
      <c r="FZ4" s="381"/>
      <c r="GA4" s="381"/>
      <c r="GB4" s="381"/>
      <c r="GC4" s="381"/>
      <c r="GD4" s="381"/>
      <c r="GE4" s="381"/>
      <c r="GF4" s="422"/>
      <c r="GG4" s="481"/>
      <c r="GH4" s="499"/>
      <c r="GI4" s="499"/>
      <c r="GJ4" s="499"/>
      <c r="GK4" s="499"/>
      <c r="GL4" s="499"/>
      <c r="GM4" s="499"/>
      <c r="GN4" s="499"/>
      <c r="GO4" s="499"/>
    </row>
    <row r="5" spans="1:205" x14ac:dyDescent="0.2">
      <c r="D5" s="17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6"/>
      <c r="CX5" s="66"/>
      <c r="CY5" s="66"/>
      <c r="CZ5" s="66"/>
      <c r="DA5" s="66"/>
      <c r="DB5" s="66"/>
      <c r="DC5" s="66"/>
      <c r="DD5" s="66"/>
      <c r="DE5" s="66"/>
      <c r="DF5" s="66"/>
      <c r="DG5" s="66"/>
      <c r="DH5" s="66"/>
      <c r="DI5" s="66"/>
      <c r="DJ5" s="66"/>
      <c r="DK5" s="66"/>
      <c r="DL5" s="66"/>
      <c r="DM5" s="66"/>
      <c r="DN5" s="66"/>
      <c r="DO5" s="66"/>
      <c r="DP5" s="66"/>
      <c r="DQ5" s="66"/>
      <c r="DR5" s="66"/>
      <c r="DS5" s="66"/>
      <c r="DT5" s="66"/>
      <c r="DU5" s="66"/>
      <c r="DV5" s="66"/>
      <c r="DW5" s="66"/>
      <c r="DX5" s="66"/>
      <c r="DY5" s="66"/>
      <c r="DZ5" s="66"/>
      <c r="EA5" s="66"/>
      <c r="EB5" s="66"/>
      <c r="EC5" s="66"/>
      <c r="ED5" s="66"/>
      <c r="EE5" s="66"/>
      <c r="EF5" s="66"/>
      <c r="EG5" s="66"/>
      <c r="EH5" s="66"/>
      <c r="EI5" s="66"/>
      <c r="EJ5" s="66"/>
      <c r="EK5" s="66"/>
      <c r="EL5" s="66"/>
      <c r="EM5" s="66"/>
      <c r="EN5" s="66"/>
      <c r="EO5" s="66"/>
      <c r="EP5" s="66"/>
      <c r="EQ5" s="66"/>
      <c r="ER5" s="66"/>
      <c r="ES5" s="66"/>
      <c r="ET5" s="66"/>
      <c r="EU5" s="66"/>
      <c r="EV5" s="66"/>
      <c r="EW5" s="66"/>
      <c r="EX5" s="66"/>
      <c r="EY5" s="66"/>
      <c r="EZ5" s="66"/>
      <c r="FA5" s="66"/>
      <c r="FB5" s="66"/>
      <c r="FC5" s="66"/>
      <c r="FD5" s="66"/>
      <c r="FE5" s="66"/>
      <c r="FF5" s="66"/>
      <c r="FG5" s="66"/>
      <c r="FP5" s="422"/>
      <c r="FQ5" s="381"/>
      <c r="FR5" s="381"/>
      <c r="FS5" s="381"/>
      <c r="FT5" s="381"/>
      <c r="FU5" s="381"/>
      <c r="FV5" s="381"/>
      <c r="FW5" s="381"/>
      <c r="FX5" s="381"/>
      <c r="FY5" s="381"/>
      <c r="FZ5" s="381"/>
      <c r="GA5" s="381"/>
      <c r="GB5" s="381"/>
      <c r="GC5" s="381"/>
      <c r="GD5" s="381"/>
      <c r="GE5" s="381"/>
      <c r="GF5" s="422"/>
      <c r="GG5" s="381"/>
    </row>
    <row r="6" spans="1:205" ht="12.75" thickBot="1" x14ac:dyDescent="0.25">
      <c r="D6" s="176"/>
      <c r="GG6" s="176"/>
    </row>
    <row r="7" spans="1:205" ht="13.5" thickBot="1" x14ac:dyDescent="0.25">
      <c r="D7" s="176"/>
      <c r="G7" s="150" t="s">
        <v>334</v>
      </c>
      <c r="H7" s="151"/>
      <c r="I7" s="151"/>
      <c r="J7" s="151"/>
      <c r="K7" s="151"/>
      <c r="L7" s="151"/>
      <c r="M7" s="151"/>
      <c r="N7" s="151"/>
      <c r="O7" s="151"/>
      <c r="P7" s="151"/>
      <c r="Q7" s="151"/>
      <c r="R7" s="151"/>
      <c r="S7" s="151"/>
      <c r="T7" s="151"/>
      <c r="U7" s="151"/>
      <c r="V7" s="151"/>
      <c r="W7" s="151" t="str">
        <f ca="1">TEXT(ASOFDATE,"DD-MMM-YY")</f>
        <v>30-May-16</v>
      </c>
      <c r="X7" s="151"/>
      <c r="Y7" s="151"/>
      <c r="Z7" s="151"/>
      <c r="AA7" s="151"/>
      <c r="AB7" s="151"/>
      <c r="AC7" s="151"/>
      <c r="AD7" s="152"/>
      <c r="AE7" s="66"/>
      <c r="AF7" s="175" t="s">
        <v>416</v>
      </c>
      <c r="AG7" s="151"/>
      <c r="AH7" s="151"/>
      <c r="AI7" s="151"/>
      <c r="AJ7" s="151"/>
      <c r="AK7" s="151"/>
      <c r="AL7" s="151"/>
      <c r="AM7" s="151"/>
      <c r="AN7" s="151"/>
      <c r="AO7" s="608">
        <f>FX_EUR_USD</f>
        <v>1.1138999999999999</v>
      </c>
      <c r="AP7" s="609"/>
      <c r="AQ7" s="609"/>
      <c r="AR7" s="609"/>
      <c r="AS7" s="609"/>
      <c r="AT7" s="610"/>
      <c r="AU7" s="66"/>
      <c r="AV7" s="66"/>
      <c r="AW7" s="66"/>
      <c r="AX7" s="66"/>
      <c r="AY7" s="66"/>
      <c r="AZ7" s="66"/>
      <c r="BA7" s="66"/>
      <c r="BB7" s="66"/>
      <c r="BC7" s="66"/>
      <c r="BD7" s="66"/>
      <c r="BE7" s="66"/>
      <c r="BF7" s="66"/>
      <c r="BG7" s="66"/>
      <c r="BH7" s="66"/>
      <c r="BI7" s="66"/>
      <c r="BJ7" s="66"/>
      <c r="BK7" s="66"/>
      <c r="BL7" s="66"/>
      <c r="BM7" s="66"/>
      <c r="BO7" s="146" t="s">
        <v>331</v>
      </c>
      <c r="BP7" s="147"/>
      <c r="BQ7" s="147"/>
      <c r="BR7" s="147"/>
      <c r="BS7" s="147"/>
      <c r="BT7" s="147"/>
      <c r="BU7" s="147"/>
      <c r="BV7" s="147"/>
      <c r="BW7" s="147"/>
      <c r="BX7" s="147"/>
      <c r="BY7" s="147"/>
      <c r="BZ7" s="147"/>
      <c r="CA7" s="147"/>
      <c r="CB7" s="147"/>
      <c r="CC7" s="147"/>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147"/>
      <c r="DB7" s="147"/>
      <c r="DC7" s="147"/>
      <c r="DD7" s="147"/>
      <c r="DE7" s="147"/>
      <c r="DF7" s="147"/>
      <c r="DG7" s="147"/>
      <c r="DH7" s="147"/>
      <c r="DI7" s="147"/>
      <c r="DJ7" s="147"/>
      <c r="DK7" s="147"/>
      <c r="DL7" s="147"/>
      <c r="DM7" s="147"/>
      <c r="DN7" s="147"/>
      <c r="DO7" s="147"/>
      <c r="DP7" s="147"/>
      <c r="DQ7" s="147"/>
      <c r="DR7" s="147"/>
      <c r="DS7" s="147"/>
      <c r="DT7" s="147"/>
      <c r="DU7" s="147"/>
      <c r="DV7" s="147"/>
      <c r="DW7" s="147"/>
      <c r="DX7" s="147"/>
      <c r="DY7" s="147"/>
      <c r="DZ7" s="148"/>
      <c r="EB7" s="146" t="s">
        <v>332</v>
      </c>
      <c r="EC7" s="147"/>
      <c r="ED7" s="147"/>
      <c r="EE7" s="147"/>
      <c r="EF7" s="147"/>
      <c r="EG7" s="147"/>
      <c r="EH7" s="147"/>
      <c r="EI7" s="147"/>
      <c r="EJ7" s="147"/>
      <c r="EK7" s="147"/>
      <c r="EL7" s="147"/>
      <c r="EM7" s="147"/>
      <c r="EN7" s="147"/>
      <c r="EO7" s="147"/>
      <c r="EP7" s="147"/>
      <c r="EQ7" s="147"/>
      <c r="ER7" s="147"/>
      <c r="ES7" s="147"/>
      <c r="ET7" s="147"/>
      <c r="EU7" s="147"/>
      <c r="EV7" s="147"/>
      <c r="EW7" s="147"/>
      <c r="EX7" s="147"/>
      <c r="EY7" s="147"/>
      <c r="EZ7" s="147"/>
      <c r="FA7" s="147"/>
      <c r="FB7" s="148"/>
      <c r="FD7" s="146" t="s">
        <v>169</v>
      </c>
      <c r="FE7" s="147"/>
      <c r="FF7" s="147"/>
      <c r="FG7" s="147"/>
      <c r="FH7" s="147"/>
      <c r="FI7" s="147"/>
      <c r="FJ7" s="147"/>
      <c r="FK7" s="147"/>
      <c r="FL7" s="148"/>
    </row>
    <row r="8" spans="1:205" ht="12.75" thickBot="1" x14ac:dyDescent="0.25">
      <c r="D8" s="176"/>
      <c r="G8" s="149" t="s">
        <v>333</v>
      </c>
      <c r="W8" s="65" t="str">
        <f>TEXT(SAVEDDATE,"DD-MMM-YY")</f>
        <v>27-May-16</v>
      </c>
      <c r="BN8" s="66"/>
      <c r="CG8" s="66"/>
      <c r="CN8" s="65" t="s">
        <v>345</v>
      </c>
      <c r="EK8" s="65" t="s">
        <v>347</v>
      </c>
      <c r="FD8" s="65" t="s">
        <v>347</v>
      </c>
      <c r="FP8" s="276" t="s">
        <v>408</v>
      </c>
      <c r="GF8" s="276" t="s">
        <v>409</v>
      </c>
    </row>
    <row r="9" spans="1:205" x14ac:dyDescent="0.2">
      <c r="A9" s="64" t="s">
        <v>180</v>
      </c>
      <c r="D9" s="196" t="s">
        <v>420</v>
      </c>
      <c r="G9" s="168" t="s">
        <v>161</v>
      </c>
      <c r="H9" s="169"/>
      <c r="I9" s="169"/>
      <c r="J9" s="169"/>
      <c r="K9" s="169"/>
      <c r="L9" s="169"/>
      <c r="M9" s="169"/>
      <c r="N9" s="169"/>
      <c r="O9" s="169"/>
      <c r="P9" s="169"/>
      <c r="Q9" s="169"/>
      <c r="R9" s="169"/>
      <c r="S9" s="169"/>
      <c r="T9" s="169"/>
      <c r="U9" s="170"/>
      <c r="V9" s="170"/>
      <c r="W9" s="170"/>
      <c r="X9" s="170"/>
      <c r="Y9" s="171"/>
      <c r="Z9" s="171"/>
      <c r="AA9" s="171"/>
      <c r="AB9" s="171"/>
      <c r="AC9" s="171"/>
      <c r="AD9" s="171"/>
      <c r="AE9" s="171"/>
      <c r="AF9" s="171"/>
      <c r="AG9" s="171"/>
      <c r="AH9" s="171"/>
      <c r="AI9" s="171"/>
      <c r="AJ9" s="171"/>
      <c r="AK9" s="171"/>
      <c r="AL9" s="171"/>
      <c r="AM9" s="171"/>
      <c r="AN9" s="171"/>
      <c r="AO9" s="171"/>
      <c r="AP9" s="171"/>
      <c r="AQ9" s="171"/>
      <c r="AR9" s="171"/>
      <c r="AS9" s="171"/>
      <c r="AT9" s="172"/>
      <c r="AU9" s="131"/>
      <c r="AV9" s="130" t="s">
        <v>341</v>
      </c>
      <c r="AW9" s="128"/>
      <c r="AX9" s="128"/>
      <c r="AY9" s="128"/>
      <c r="AZ9" s="128"/>
      <c r="BA9" s="128"/>
      <c r="BB9" s="128"/>
      <c r="BC9" s="128"/>
      <c r="BD9" s="129"/>
      <c r="BE9" s="173" t="s">
        <v>342</v>
      </c>
      <c r="BF9" s="173"/>
      <c r="BG9" s="173"/>
      <c r="BH9" s="173"/>
      <c r="BI9" s="173"/>
      <c r="BJ9" s="173"/>
      <c r="BK9" s="173"/>
      <c r="BL9" s="173"/>
      <c r="BM9" s="174"/>
      <c r="BN9" s="137"/>
      <c r="BO9" s="130" t="s">
        <v>162</v>
      </c>
      <c r="BP9" s="128"/>
      <c r="BQ9" s="128"/>
      <c r="BR9" s="128"/>
      <c r="BS9" s="128"/>
      <c r="BT9" s="128"/>
      <c r="BU9" s="128"/>
      <c r="BV9" s="128"/>
      <c r="BW9" s="129"/>
      <c r="BX9" s="128" t="s">
        <v>163</v>
      </c>
      <c r="BY9" s="128"/>
      <c r="BZ9" s="128"/>
      <c r="CA9" s="128"/>
      <c r="CB9" s="128"/>
      <c r="CC9" s="128"/>
      <c r="CD9" s="128"/>
      <c r="CE9" s="128"/>
      <c r="CF9" s="129"/>
      <c r="CG9" s="131"/>
      <c r="CH9" s="130" t="s">
        <v>25</v>
      </c>
      <c r="CI9" s="128"/>
      <c r="CJ9" s="128"/>
      <c r="CK9" s="128"/>
      <c r="CL9" s="128"/>
      <c r="CM9" s="128"/>
      <c r="CN9" s="128"/>
      <c r="CO9" s="128"/>
      <c r="CP9" s="128"/>
      <c r="CQ9" s="130" t="s">
        <v>26</v>
      </c>
      <c r="CR9" s="128"/>
      <c r="CS9" s="128"/>
      <c r="CT9" s="128"/>
      <c r="CU9" s="128"/>
      <c r="CV9" s="128"/>
      <c r="CW9" s="128"/>
      <c r="CX9" s="128"/>
      <c r="CY9" s="129"/>
      <c r="CZ9" s="128" t="s">
        <v>17</v>
      </c>
      <c r="DA9" s="128"/>
      <c r="DB9" s="128"/>
      <c r="DC9" s="128"/>
      <c r="DD9" s="128"/>
      <c r="DE9" s="128"/>
      <c r="DF9" s="128"/>
      <c r="DG9" s="128"/>
      <c r="DH9" s="128"/>
      <c r="DI9" s="130" t="s">
        <v>164</v>
      </c>
      <c r="DJ9" s="128"/>
      <c r="DK9" s="128"/>
      <c r="DL9" s="128"/>
      <c r="DM9" s="128"/>
      <c r="DN9" s="128"/>
      <c r="DO9" s="128"/>
      <c r="DP9" s="128"/>
      <c r="DQ9" s="129"/>
      <c r="DR9" s="128" t="s">
        <v>165</v>
      </c>
      <c r="DS9" s="128"/>
      <c r="DT9" s="128"/>
      <c r="DU9" s="128"/>
      <c r="DV9" s="128"/>
      <c r="DW9" s="128"/>
      <c r="DX9" s="128"/>
      <c r="DY9" s="128"/>
      <c r="DZ9" s="129"/>
      <c r="EA9" s="132"/>
      <c r="EB9" s="130" t="s">
        <v>167</v>
      </c>
      <c r="EC9" s="128"/>
      <c r="ED9" s="128"/>
      <c r="EE9" s="128"/>
      <c r="EF9" s="128"/>
      <c r="EG9" s="128"/>
      <c r="EH9" s="128"/>
      <c r="EI9" s="128"/>
      <c r="EJ9" s="128"/>
      <c r="EK9" s="130" t="s">
        <v>166</v>
      </c>
      <c r="EL9" s="128"/>
      <c r="EM9" s="128"/>
      <c r="EN9" s="128"/>
      <c r="EO9" s="128"/>
      <c r="EP9" s="128"/>
      <c r="EQ9" s="128"/>
      <c r="ER9" s="128"/>
      <c r="ES9" s="129"/>
      <c r="ET9" s="128" t="s">
        <v>168</v>
      </c>
      <c r="EU9" s="128"/>
      <c r="EV9" s="128"/>
      <c r="EW9" s="128"/>
      <c r="EX9" s="128"/>
      <c r="EY9" s="128"/>
      <c r="EZ9" s="128"/>
      <c r="FA9" s="128"/>
      <c r="FB9" s="129"/>
      <c r="FC9" s="131"/>
      <c r="FD9" s="130" t="s">
        <v>169</v>
      </c>
      <c r="FE9" s="128"/>
      <c r="FF9" s="128"/>
      <c r="FG9" s="128"/>
      <c r="FH9" s="128"/>
      <c r="FI9" s="128"/>
      <c r="FJ9" s="128"/>
      <c r="FK9" s="128"/>
      <c r="FL9" s="129"/>
      <c r="FP9" s="424">
        <f>SAVEDDATE</f>
        <v>42517</v>
      </c>
      <c r="GF9" s="512">
        <f>MONTHREF</f>
        <v>42489</v>
      </c>
      <c r="GG9" s="277">
        <f>SAVEDDATE</f>
        <v>42517</v>
      </c>
    </row>
    <row r="10" spans="1:205" s="333" customFormat="1" ht="18.75" customHeight="1" x14ac:dyDescent="0.2">
      <c r="A10" s="333">
        <v>0</v>
      </c>
      <c r="D10" s="334" t="s">
        <v>421</v>
      </c>
      <c r="F10" s="335"/>
      <c r="G10" s="416" t="str">
        <f>VLOOKUP($A10,PORTFOLIO_HIERARCHY,3,0)</f>
        <v>Americas Business Area</v>
      </c>
      <c r="H10" s="417"/>
      <c r="I10" s="417"/>
      <c r="J10" s="417"/>
      <c r="K10" s="417"/>
      <c r="L10" s="417"/>
      <c r="M10" s="417"/>
      <c r="N10" s="417"/>
      <c r="O10" s="417"/>
      <c r="P10" s="417"/>
      <c r="Q10" s="417"/>
      <c r="R10" s="417"/>
      <c r="S10" s="417"/>
      <c r="T10" s="417"/>
      <c r="U10" s="418"/>
      <c r="V10" s="418"/>
      <c r="W10" s="418"/>
      <c r="X10" s="418"/>
      <c r="Y10" s="419"/>
      <c r="Z10" s="419"/>
      <c r="AA10" s="419"/>
      <c r="AB10" s="419"/>
      <c r="AC10" s="419"/>
      <c r="AD10" s="419"/>
      <c r="AE10" s="419"/>
      <c r="AF10" s="419"/>
      <c r="AG10" s="419"/>
      <c r="AH10" s="419"/>
      <c r="AI10" s="419"/>
      <c r="AJ10" s="419"/>
      <c r="AK10" s="419"/>
      <c r="AL10" s="419"/>
      <c r="AM10" s="419"/>
      <c r="AN10" s="419"/>
      <c r="AO10" s="419"/>
      <c r="AP10" s="419"/>
      <c r="AQ10" s="419"/>
      <c r="AR10" s="419"/>
      <c r="AS10" s="419"/>
      <c r="AT10" s="420"/>
      <c r="AU10" s="336"/>
      <c r="AV10" s="561">
        <f>IF(VAR_ZERO_CORR="Y",VLOOKUP($A10,FINAL_FIGURES,VAR_0_COL,0),VLOOKUP($A10,FINAL_FIGURES,VAR_COL,0))</f>
        <v>91846.788343304725</v>
      </c>
      <c r="AW10" s="562"/>
      <c r="AX10" s="562"/>
      <c r="AY10" s="562"/>
      <c r="AZ10" s="562"/>
      <c r="BA10" s="562"/>
      <c r="BB10" s="562"/>
      <c r="BC10" s="562"/>
      <c r="BD10" s="563"/>
      <c r="BE10" s="561"/>
      <c r="BF10" s="562"/>
      <c r="BG10" s="562"/>
      <c r="BH10" s="562"/>
      <c r="BI10" s="562"/>
      <c r="BJ10" s="562"/>
      <c r="BK10" s="562"/>
      <c r="BL10" s="562"/>
      <c r="BM10" s="563"/>
      <c r="BN10" s="336"/>
      <c r="BO10" s="561">
        <f>$AV10*FX_EUR_USD</f>
        <v>102308.13753560712</v>
      </c>
      <c r="BP10" s="562"/>
      <c r="BQ10" s="562"/>
      <c r="BR10" s="562"/>
      <c r="BS10" s="562"/>
      <c r="BT10" s="562"/>
      <c r="BU10" s="562"/>
      <c r="BV10" s="562"/>
      <c r="BW10" s="563"/>
      <c r="BX10" s="561">
        <f>BO10-FP10</f>
        <v>-309.75594909217034</v>
      </c>
      <c r="BY10" s="562"/>
      <c r="BZ10" s="562"/>
      <c r="CA10" s="562"/>
      <c r="CB10" s="562"/>
      <c r="CC10" s="562"/>
      <c r="CD10" s="562"/>
      <c r="CE10" s="562"/>
      <c r="CF10" s="563"/>
      <c r="CG10" s="337"/>
      <c r="CH10" s="561">
        <f>VLOOKUP($A10,FINAL_FIGURES,IR_COL,0)*FX_EUR_USD</f>
        <v>72301.587206012613</v>
      </c>
      <c r="CI10" s="562"/>
      <c r="CJ10" s="562"/>
      <c r="CK10" s="562"/>
      <c r="CL10" s="562"/>
      <c r="CM10" s="562"/>
      <c r="CN10" s="562"/>
      <c r="CO10" s="562"/>
      <c r="CP10" s="563"/>
      <c r="CQ10" s="564">
        <f>VLOOKUP($A10,FINAL_FIGURES,FX_COL,0)*FX_EUR_USD</f>
        <v>0</v>
      </c>
      <c r="CR10" s="565"/>
      <c r="CS10" s="565"/>
      <c r="CT10" s="565"/>
      <c r="CU10" s="565"/>
      <c r="CV10" s="565"/>
      <c r="CW10" s="565"/>
      <c r="CX10" s="565"/>
      <c r="CY10" s="565"/>
      <c r="CZ10" s="561">
        <f>VLOOKUP($A10,FINAL_FIGURES,BMA_COL,0)*FX_EUR_USD</f>
        <v>0</v>
      </c>
      <c r="DA10" s="562"/>
      <c r="DB10" s="562"/>
      <c r="DC10" s="562"/>
      <c r="DD10" s="562"/>
      <c r="DE10" s="562"/>
      <c r="DF10" s="562"/>
      <c r="DG10" s="562"/>
      <c r="DH10" s="563"/>
      <c r="DI10" s="564">
        <f>VLOOKUP($A10,FINAL_FIGURES,CDS_COL,0)*FX_EUR_USD</f>
        <v>0</v>
      </c>
      <c r="DJ10" s="565"/>
      <c r="DK10" s="565"/>
      <c r="DL10" s="565"/>
      <c r="DM10" s="565"/>
      <c r="DN10" s="565"/>
      <c r="DO10" s="565"/>
      <c r="DP10" s="565"/>
      <c r="DQ10" s="565"/>
      <c r="DR10" s="561">
        <f>VLOOKUP($A10,FINAL_FIGURES,CS_COL,0)*FX_EUR_USD</f>
        <v>72383.944998155886</v>
      </c>
      <c r="DS10" s="562"/>
      <c r="DT10" s="562"/>
      <c r="DU10" s="562"/>
      <c r="DV10" s="562"/>
      <c r="DW10" s="562"/>
      <c r="DX10" s="562"/>
      <c r="DY10" s="562"/>
      <c r="DZ10" s="563"/>
      <c r="EA10" s="335"/>
      <c r="EB10" s="566">
        <f>IF(OR(ET10="NP",GG10="NP"),"NP",ET10-GG10)</f>
        <v>-4259985.7805349752</v>
      </c>
      <c r="EC10" s="567"/>
      <c r="ED10" s="567"/>
      <c r="EE10" s="567"/>
      <c r="EF10" s="567"/>
      <c r="EG10" s="567"/>
      <c r="EH10" s="567"/>
      <c r="EI10" s="567"/>
      <c r="EJ10" s="568"/>
      <c r="EK10" s="566">
        <f>IF(OR(ET10="NP",GF10="NP"),"NP",ET10-GF10)</f>
        <v>-22500890.743460044</v>
      </c>
      <c r="EL10" s="567"/>
      <c r="EM10" s="567"/>
      <c r="EN10" s="567"/>
      <c r="EO10" s="567"/>
      <c r="EP10" s="567"/>
      <c r="EQ10" s="567"/>
      <c r="ER10" s="567"/>
      <c r="ES10" s="568"/>
      <c r="ET10" s="580">
        <f>VLOOKUP($A10,FINAL_FIGURES,PNL_COL,0)</f>
        <v>31511756.144051015</v>
      </c>
      <c r="EU10" s="567"/>
      <c r="EV10" s="567"/>
      <c r="EW10" s="567"/>
      <c r="EX10" s="567"/>
      <c r="EY10" s="567"/>
      <c r="EZ10" s="567"/>
      <c r="FA10" s="567"/>
      <c r="FB10" s="568"/>
      <c r="FC10" s="336"/>
      <c r="FD10" s="566">
        <f>VLOOKUP($A10,FINAL_FIGURES,40,0)*FX_EUR_USD</f>
        <v>40636.330706999986</v>
      </c>
      <c r="FE10" s="567"/>
      <c r="FF10" s="567"/>
      <c r="FG10" s="567"/>
      <c r="FH10" s="567"/>
      <c r="FI10" s="567"/>
      <c r="FJ10" s="567"/>
      <c r="FK10" s="567"/>
      <c r="FL10" s="568"/>
      <c r="FM10" s="335"/>
      <c r="FN10" s="335"/>
      <c r="FO10" s="338"/>
      <c r="FP10" s="425">
        <v>102617.89348469929</v>
      </c>
      <c r="GF10" s="513">
        <v>54012646.88751106</v>
      </c>
      <c r="GG10" s="514">
        <v>35771741.924585991</v>
      </c>
      <c r="GH10" s="493"/>
      <c r="GI10" s="494"/>
      <c r="GJ10" s="494"/>
      <c r="GK10" s="494"/>
      <c r="GL10" s="494"/>
      <c r="GM10" s="494"/>
      <c r="GN10" s="494"/>
      <c r="GO10" s="494"/>
      <c r="GP10" s="494"/>
      <c r="GQ10" s="508"/>
      <c r="GR10" s="504"/>
      <c r="GS10" s="504"/>
      <c r="GT10" s="504"/>
      <c r="GU10" s="504"/>
      <c r="GV10" s="504"/>
      <c r="GW10" s="504"/>
    </row>
    <row r="11" spans="1:205" ht="12.75" hidden="1" customHeight="1" x14ac:dyDescent="0.2">
      <c r="A11" s="64">
        <v>1</v>
      </c>
      <c r="D11" s="331" t="s">
        <v>422</v>
      </c>
      <c r="G11" s="125" t="str">
        <f>VLOOKUP($A11,PORTFOLIO_HIERARCHY,3,0)</f>
        <v>Value Portfolio</v>
      </c>
      <c r="H11" s="126"/>
      <c r="I11" s="126"/>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7"/>
      <c r="AU11" s="66"/>
      <c r="AV11" s="574">
        <f>VLOOKUP($A11,FINAL_FIGURES,21,0)</f>
        <v>94013.919937864135</v>
      </c>
      <c r="AW11" s="575"/>
      <c r="AX11" s="575"/>
      <c r="AY11" s="575"/>
      <c r="AZ11" s="575"/>
      <c r="BA11" s="575"/>
      <c r="BB11" s="575"/>
      <c r="BC11" s="575"/>
      <c r="BD11" s="576"/>
      <c r="BE11" s="574"/>
      <c r="BF11" s="575"/>
      <c r="BG11" s="575"/>
      <c r="BH11" s="575"/>
      <c r="BI11" s="575"/>
      <c r="BJ11" s="575"/>
      <c r="BK11" s="575"/>
      <c r="BL11" s="575"/>
      <c r="BM11" s="576"/>
      <c r="BN11" s="66"/>
      <c r="BO11" s="574">
        <f>VLOOKUP($A11,FINAL_FIGURES,21,0)</f>
        <v>94013.919937864135</v>
      </c>
      <c r="BP11" s="575"/>
      <c r="BQ11" s="575"/>
      <c r="BR11" s="575"/>
      <c r="BS11" s="575"/>
      <c r="BT11" s="575"/>
      <c r="BU11" s="575"/>
      <c r="BV11" s="575"/>
      <c r="BW11" s="576"/>
      <c r="BX11" s="574"/>
      <c r="BY11" s="575"/>
      <c r="BZ11" s="575"/>
      <c r="CA11" s="575"/>
      <c r="CB11" s="575"/>
      <c r="CC11" s="575"/>
      <c r="CD11" s="575"/>
      <c r="CE11" s="575"/>
      <c r="CF11" s="576"/>
      <c r="CG11" s="165"/>
      <c r="CH11" s="574">
        <f>VLOOKUP($A11,FINAL_FIGURES,36,0)</f>
        <v>64935.789716256615</v>
      </c>
      <c r="CI11" s="575"/>
      <c r="CJ11" s="575"/>
      <c r="CK11" s="575"/>
      <c r="CL11" s="575"/>
      <c r="CM11" s="575"/>
      <c r="CN11" s="575"/>
      <c r="CO11" s="575"/>
      <c r="CP11" s="576"/>
      <c r="CQ11" s="606">
        <f>VLOOKUP($A11,FINAL_FIGURES,27,0)</f>
        <v>0</v>
      </c>
      <c r="CR11" s="575"/>
      <c r="CS11" s="575"/>
      <c r="CT11" s="575"/>
      <c r="CU11" s="575"/>
      <c r="CV11" s="575"/>
      <c r="CW11" s="575"/>
      <c r="CX11" s="575"/>
      <c r="CY11" s="575"/>
      <c r="CZ11" s="574">
        <f>VLOOKUP($A11,FINAL_FIGURES,30,0)</f>
        <v>0</v>
      </c>
      <c r="DA11" s="575"/>
      <c r="DB11" s="575"/>
      <c r="DC11" s="575"/>
      <c r="DD11" s="575"/>
      <c r="DE11" s="575"/>
      <c r="DF11" s="575"/>
      <c r="DG11" s="575"/>
      <c r="DH11" s="576"/>
      <c r="DI11" s="606">
        <f>VLOOKUP($A11,FINAL_FIGURES,24,0)</f>
        <v>0</v>
      </c>
      <c r="DJ11" s="575"/>
      <c r="DK11" s="575"/>
      <c r="DL11" s="575"/>
      <c r="DM11" s="575"/>
      <c r="DN11" s="575"/>
      <c r="DO11" s="575"/>
      <c r="DP11" s="575"/>
      <c r="DQ11" s="575"/>
      <c r="DR11" s="574">
        <f>VLOOKUP($A11,FINAL_FIGURES,33,0)</f>
        <v>64982.444562488454</v>
      </c>
      <c r="DS11" s="575"/>
      <c r="DT11" s="575"/>
      <c r="DU11" s="575"/>
      <c r="DV11" s="575"/>
      <c r="DW11" s="575"/>
      <c r="DX11" s="575"/>
      <c r="DY11" s="575"/>
      <c r="DZ11" s="576"/>
      <c r="EB11" s="588"/>
      <c r="EC11" s="589"/>
      <c r="ED11" s="589"/>
      <c r="EE11" s="589"/>
      <c r="EF11" s="589"/>
      <c r="EG11" s="589"/>
      <c r="EH11" s="589"/>
      <c r="EI11" s="589"/>
      <c r="EJ11" s="590"/>
      <c r="EK11" s="588"/>
      <c r="EL11" s="589"/>
      <c r="EM11" s="589"/>
      <c r="EN11" s="589"/>
      <c r="EO11" s="589"/>
      <c r="EP11" s="589"/>
      <c r="EQ11" s="589"/>
      <c r="ER11" s="589"/>
      <c r="ES11" s="590"/>
      <c r="ET11" s="607"/>
      <c r="EU11" s="589"/>
      <c r="EV11" s="589"/>
      <c r="EW11" s="589"/>
      <c r="EX11" s="589"/>
      <c r="EY11" s="589"/>
      <c r="EZ11" s="589"/>
      <c r="FA11" s="589"/>
      <c r="FB11" s="590"/>
      <c r="FD11" s="598"/>
      <c r="FE11" s="599"/>
      <c r="FF11" s="599"/>
      <c r="FG11" s="599"/>
      <c r="FH11" s="599"/>
      <c r="FI11" s="599"/>
      <c r="FJ11" s="599"/>
      <c r="FK11" s="599"/>
      <c r="FL11" s="600"/>
      <c r="FO11" s="312"/>
      <c r="FP11" s="288">
        <v>93868.121723285396</v>
      </c>
      <c r="GF11" s="515"/>
      <c r="GG11" s="516"/>
      <c r="GH11" s="487"/>
      <c r="GI11" s="488"/>
      <c r="GJ11" s="488"/>
      <c r="GK11" s="488"/>
      <c r="GL11" s="488"/>
      <c r="GM11" s="488"/>
      <c r="GN11" s="488"/>
      <c r="GO11" s="488"/>
      <c r="GP11" s="488"/>
      <c r="GQ11" s="509"/>
    </row>
    <row r="12" spans="1:205" ht="12.75" x14ac:dyDescent="0.2">
      <c r="A12" s="64">
        <v>2</v>
      </c>
      <c r="D12" s="331" t="s">
        <v>421</v>
      </c>
      <c r="G12" s="67"/>
      <c r="H12" s="66"/>
      <c r="I12" s="66"/>
      <c r="J12" s="143" t="str">
        <f>VLOOKUP($A12,PORTFOLIO_HIERARCHY,3,0)</f>
        <v>Value Portfolio Americas</v>
      </c>
      <c r="K12" s="143"/>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4"/>
      <c r="AU12" s="66"/>
      <c r="AV12" s="558">
        <f t="shared" ref="AV12:AV44" si="0">IF(VAR_ZERO_CORR="Y",VLOOKUP($A12,FINAL_FIGURES,VAR_0_COL,0),VLOOKUP($A12,FINAL_FIGURES,VAR_COL,0))</f>
        <v>91866.070381783415</v>
      </c>
      <c r="AW12" s="559"/>
      <c r="AX12" s="559"/>
      <c r="AY12" s="559"/>
      <c r="AZ12" s="559"/>
      <c r="BA12" s="559"/>
      <c r="BB12" s="559"/>
      <c r="BC12" s="559"/>
      <c r="BD12" s="560"/>
      <c r="BE12" s="558"/>
      <c r="BF12" s="559"/>
      <c r="BG12" s="559"/>
      <c r="BH12" s="559"/>
      <c r="BI12" s="559"/>
      <c r="BJ12" s="559"/>
      <c r="BK12" s="559"/>
      <c r="BL12" s="559"/>
      <c r="BM12" s="560"/>
      <c r="BN12" s="66"/>
      <c r="BO12" s="558">
        <f t="shared" ref="BO12:BO44" si="1">$AV12*FX_EUR_USD</f>
        <v>102329.61579826854</v>
      </c>
      <c r="BP12" s="559"/>
      <c r="BQ12" s="559"/>
      <c r="BR12" s="559"/>
      <c r="BS12" s="559"/>
      <c r="BT12" s="559"/>
      <c r="BU12" s="559"/>
      <c r="BV12" s="559"/>
      <c r="BW12" s="560"/>
      <c r="BX12" s="558">
        <f t="shared" ref="BX12:BX57" si="2">BO12-FP12</f>
        <v>-309.5273237246729</v>
      </c>
      <c r="BY12" s="559"/>
      <c r="BZ12" s="559"/>
      <c r="CA12" s="559"/>
      <c r="CB12" s="559"/>
      <c r="CC12" s="559"/>
      <c r="CD12" s="559"/>
      <c r="CE12" s="559"/>
      <c r="CF12" s="560"/>
      <c r="CG12" s="165"/>
      <c r="CH12" s="558">
        <f t="shared" ref="CH12:CH44" si="3">VLOOKUP($A12,FINAL_FIGURES,IR_COL,0)*FX_EUR_USD</f>
        <v>72331.976164938242</v>
      </c>
      <c r="CI12" s="559"/>
      <c r="CJ12" s="559"/>
      <c r="CK12" s="559"/>
      <c r="CL12" s="559"/>
      <c r="CM12" s="559"/>
      <c r="CN12" s="559"/>
      <c r="CO12" s="559"/>
      <c r="CP12" s="560"/>
      <c r="CQ12" s="602">
        <f t="shared" ref="CQ12:CQ44" si="4">VLOOKUP($A12,FINAL_FIGURES,FX_COL,0)*FX_EUR_USD</f>
        <v>0</v>
      </c>
      <c r="CR12" s="559"/>
      <c r="CS12" s="559"/>
      <c r="CT12" s="559"/>
      <c r="CU12" s="559"/>
      <c r="CV12" s="559"/>
      <c r="CW12" s="559"/>
      <c r="CX12" s="559"/>
      <c r="CY12" s="559"/>
      <c r="CZ12" s="558">
        <f t="shared" ref="CZ12:CZ44" si="5">VLOOKUP($A12,FINAL_FIGURES,BMA_COL,0)*FX_EUR_USD</f>
        <v>0</v>
      </c>
      <c r="DA12" s="559"/>
      <c r="DB12" s="559"/>
      <c r="DC12" s="559"/>
      <c r="DD12" s="559"/>
      <c r="DE12" s="559"/>
      <c r="DF12" s="559"/>
      <c r="DG12" s="559"/>
      <c r="DH12" s="560"/>
      <c r="DI12" s="602">
        <f t="shared" ref="DI12:DI44" si="6">VLOOKUP($A12,FINAL_FIGURES,CDS_COL,0)*FX_EUR_USD</f>
        <v>0</v>
      </c>
      <c r="DJ12" s="559"/>
      <c r="DK12" s="559"/>
      <c r="DL12" s="559"/>
      <c r="DM12" s="559"/>
      <c r="DN12" s="559"/>
      <c r="DO12" s="559"/>
      <c r="DP12" s="559"/>
      <c r="DQ12" s="559"/>
      <c r="DR12" s="558">
        <f t="shared" ref="DR12:DR44" si="7">VLOOKUP($A12,FINAL_FIGURES,CS_COL,0)*FX_EUR_USD</f>
        <v>72383.944998155886</v>
      </c>
      <c r="DS12" s="559"/>
      <c r="DT12" s="559"/>
      <c r="DU12" s="559"/>
      <c r="DV12" s="559"/>
      <c r="DW12" s="559"/>
      <c r="DX12" s="559"/>
      <c r="DY12" s="559"/>
      <c r="DZ12" s="560"/>
      <c r="EB12" s="591">
        <f t="shared" ref="EB12:EB56" si="8">IF(OR(ET12="NP",GG12="NP"),"NP",ET12-GG12)</f>
        <v>-4255353.3059599772</v>
      </c>
      <c r="EC12" s="592"/>
      <c r="ED12" s="592"/>
      <c r="EE12" s="592"/>
      <c r="EF12" s="592"/>
      <c r="EG12" s="592"/>
      <c r="EH12" s="592"/>
      <c r="EI12" s="592"/>
      <c r="EJ12" s="593"/>
      <c r="EK12" s="591">
        <f t="shared" ref="EK12:EK57" si="9">IF(OR(ET12="NP",GF12="NP"),"NP",ET12-GF12)</f>
        <v>-22435462.239082046</v>
      </c>
      <c r="EL12" s="592"/>
      <c r="EM12" s="592"/>
      <c r="EN12" s="592"/>
      <c r="EO12" s="592"/>
      <c r="EP12" s="592"/>
      <c r="EQ12" s="592"/>
      <c r="ER12" s="592"/>
      <c r="ES12" s="593"/>
      <c r="ET12" s="594">
        <f>VLOOKUP($A12,FINAL_FIGURES,PNL_COL,0)</f>
        <v>31804692.851709016</v>
      </c>
      <c r="EU12" s="592"/>
      <c r="EV12" s="592"/>
      <c r="EW12" s="592"/>
      <c r="EX12" s="592"/>
      <c r="EY12" s="592"/>
      <c r="EZ12" s="592"/>
      <c r="FA12" s="592"/>
      <c r="FB12" s="593"/>
      <c r="FD12" s="591">
        <f t="shared" ref="FD12:FD44" si="10">VLOOKUP($A12,FINAL_FIGURES,40,0)*FX_EUR_USD</f>
        <v>38608.330949999996</v>
      </c>
      <c r="FE12" s="594"/>
      <c r="FF12" s="594"/>
      <c r="FG12" s="594"/>
      <c r="FH12" s="594"/>
      <c r="FI12" s="594"/>
      <c r="FJ12" s="594"/>
      <c r="FK12" s="594"/>
      <c r="FL12" s="597"/>
      <c r="FO12" s="312"/>
      <c r="FP12" s="288">
        <v>102639.14312199321</v>
      </c>
      <c r="GF12" s="515">
        <v>54240155.090791062</v>
      </c>
      <c r="GG12" s="516">
        <v>36060046.157668993</v>
      </c>
      <c r="GH12" s="482"/>
      <c r="GI12" s="484"/>
      <c r="GJ12" s="484"/>
      <c r="GK12" s="484"/>
      <c r="GL12" s="484"/>
      <c r="GM12" s="484"/>
      <c r="GN12" s="484"/>
      <c r="GO12" s="484"/>
      <c r="GP12" s="484"/>
      <c r="GQ12" s="507"/>
    </row>
    <row r="13" spans="1:205" ht="12.75" x14ac:dyDescent="0.2">
      <c r="A13" s="64">
        <v>3</v>
      </c>
      <c r="D13" s="331" t="s">
        <v>421</v>
      </c>
      <c r="G13" s="67"/>
      <c r="H13" s="66"/>
      <c r="I13" s="66"/>
      <c r="J13" s="143"/>
      <c r="K13" s="143"/>
      <c r="L13" s="143"/>
      <c r="M13" s="74" t="str">
        <f>VLOOKUP($A13,PORTFOLIO_HIERARCHY,3,0)</f>
        <v>Municipal Products</v>
      </c>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140"/>
      <c r="AU13" s="66"/>
      <c r="AV13" s="577">
        <f t="shared" si="0"/>
        <v>91626.785216321936</v>
      </c>
      <c r="AW13" s="578"/>
      <c r="AX13" s="578"/>
      <c r="AY13" s="578"/>
      <c r="AZ13" s="578"/>
      <c r="BA13" s="578"/>
      <c r="BB13" s="578"/>
      <c r="BC13" s="578"/>
      <c r="BD13" s="579"/>
      <c r="BE13" s="577"/>
      <c r="BF13" s="578"/>
      <c r="BG13" s="578"/>
      <c r="BH13" s="578"/>
      <c r="BI13" s="578"/>
      <c r="BJ13" s="578"/>
      <c r="BK13" s="578"/>
      <c r="BL13" s="578"/>
      <c r="BM13" s="579"/>
      <c r="BN13" s="66"/>
      <c r="BO13" s="577">
        <f t="shared" si="1"/>
        <v>102063.07605246099</v>
      </c>
      <c r="BP13" s="578"/>
      <c r="BQ13" s="578"/>
      <c r="BR13" s="578"/>
      <c r="BS13" s="578"/>
      <c r="BT13" s="578"/>
      <c r="BU13" s="578"/>
      <c r="BV13" s="578"/>
      <c r="BW13" s="579"/>
      <c r="BX13" s="577">
        <f t="shared" si="2"/>
        <v>-306.50059043863439</v>
      </c>
      <c r="BY13" s="578"/>
      <c r="BZ13" s="578"/>
      <c r="CA13" s="578"/>
      <c r="CB13" s="578"/>
      <c r="CC13" s="578"/>
      <c r="CD13" s="578"/>
      <c r="CE13" s="578"/>
      <c r="CF13" s="579"/>
      <c r="CG13" s="165"/>
      <c r="CH13" s="577">
        <f t="shared" si="3"/>
        <v>71954.402226648934</v>
      </c>
      <c r="CI13" s="578"/>
      <c r="CJ13" s="578"/>
      <c r="CK13" s="578"/>
      <c r="CL13" s="578"/>
      <c r="CM13" s="578"/>
      <c r="CN13" s="578"/>
      <c r="CO13" s="578"/>
      <c r="CP13" s="579"/>
      <c r="CQ13" s="603">
        <f t="shared" si="4"/>
        <v>0</v>
      </c>
      <c r="CR13" s="578"/>
      <c r="CS13" s="578"/>
      <c r="CT13" s="578"/>
      <c r="CU13" s="578"/>
      <c r="CV13" s="578"/>
      <c r="CW13" s="578"/>
      <c r="CX13" s="578"/>
      <c r="CY13" s="578"/>
      <c r="CZ13" s="577">
        <f t="shared" si="5"/>
        <v>0</v>
      </c>
      <c r="DA13" s="578"/>
      <c r="DB13" s="578"/>
      <c r="DC13" s="578"/>
      <c r="DD13" s="578"/>
      <c r="DE13" s="578"/>
      <c r="DF13" s="578"/>
      <c r="DG13" s="578"/>
      <c r="DH13" s="579"/>
      <c r="DI13" s="603">
        <f t="shared" si="6"/>
        <v>0</v>
      </c>
      <c r="DJ13" s="578"/>
      <c r="DK13" s="578"/>
      <c r="DL13" s="578"/>
      <c r="DM13" s="578"/>
      <c r="DN13" s="578"/>
      <c r="DO13" s="578"/>
      <c r="DP13" s="578"/>
      <c r="DQ13" s="578"/>
      <c r="DR13" s="577">
        <f t="shared" si="7"/>
        <v>72383.944998155886</v>
      </c>
      <c r="DS13" s="578"/>
      <c r="DT13" s="578"/>
      <c r="DU13" s="578"/>
      <c r="DV13" s="578"/>
      <c r="DW13" s="578"/>
      <c r="DX13" s="578"/>
      <c r="DY13" s="578"/>
      <c r="DZ13" s="579"/>
      <c r="EB13" s="541">
        <f>IF(OR(ET13="NP",GG13="NP"),"NP",ET13-GG13)</f>
        <v>-2028385.9425679669</v>
      </c>
      <c r="EC13" s="581"/>
      <c r="ED13" s="581"/>
      <c r="EE13" s="581"/>
      <c r="EF13" s="581"/>
      <c r="EG13" s="581"/>
      <c r="EH13" s="581"/>
      <c r="EI13" s="581"/>
      <c r="EJ13" s="582"/>
      <c r="EK13" s="541">
        <f t="shared" si="9"/>
        <v>-12552243.368633047</v>
      </c>
      <c r="EL13" s="581"/>
      <c r="EM13" s="581"/>
      <c r="EN13" s="581"/>
      <c r="EO13" s="581"/>
      <c r="EP13" s="581"/>
      <c r="EQ13" s="581"/>
      <c r="ER13" s="581"/>
      <c r="ES13" s="582"/>
      <c r="ET13" s="542">
        <f t="shared" ref="ET13:ET44" si="11">VLOOKUP($A13,FINAL_FIGURES,PNL_COL,0)</f>
        <v>19554896.451971021</v>
      </c>
      <c r="EU13" s="581"/>
      <c r="EV13" s="581"/>
      <c r="EW13" s="581"/>
      <c r="EX13" s="581"/>
      <c r="EY13" s="581"/>
      <c r="EZ13" s="581"/>
      <c r="FA13" s="581"/>
      <c r="FB13" s="582"/>
      <c r="FD13" s="541">
        <f t="shared" si="10"/>
        <v>105875.62691099996</v>
      </c>
      <c r="FE13" s="542"/>
      <c r="FF13" s="542"/>
      <c r="FG13" s="542"/>
      <c r="FH13" s="542"/>
      <c r="FI13" s="542"/>
      <c r="FJ13" s="542"/>
      <c r="FK13" s="542"/>
      <c r="FL13" s="543"/>
      <c r="FO13" s="312"/>
      <c r="FP13" s="288">
        <v>102369.57664289963</v>
      </c>
      <c r="GF13" s="515">
        <v>32107139.820604067</v>
      </c>
      <c r="GG13" s="516">
        <v>21583282.394538987</v>
      </c>
      <c r="GH13" s="492"/>
      <c r="GI13" s="491"/>
      <c r="GJ13" s="491"/>
      <c r="GK13" s="491"/>
      <c r="GL13" s="491"/>
      <c r="GM13" s="491"/>
      <c r="GN13" s="491"/>
      <c r="GO13" s="491"/>
      <c r="GP13" s="491"/>
      <c r="GQ13" s="510"/>
    </row>
    <row r="14" spans="1:205" ht="12.75" x14ac:dyDescent="0.2">
      <c r="A14" s="64">
        <v>4</v>
      </c>
      <c r="D14" s="331" t="s">
        <v>421</v>
      </c>
      <c r="G14" s="67"/>
      <c r="H14" s="66"/>
      <c r="I14" s="66"/>
      <c r="J14" s="143"/>
      <c r="K14" s="143"/>
      <c r="L14" s="143"/>
      <c r="M14" s="74"/>
      <c r="N14" s="74"/>
      <c r="O14" s="74"/>
      <c r="P14" s="95" t="str">
        <f>VLOOKUP($A14,PORTFOLIO_HIERARCHY,3,0)</f>
        <v>Municipal Portfolio</v>
      </c>
      <c r="Q14" s="95"/>
      <c r="R14" s="95"/>
      <c r="S14" s="95"/>
      <c r="T14" s="95"/>
      <c r="U14" s="95"/>
      <c r="V14" s="95"/>
      <c r="W14" s="95"/>
      <c r="X14" s="95"/>
      <c r="Y14" s="95"/>
      <c r="Z14" s="95"/>
      <c r="AA14" s="95"/>
      <c r="AB14" s="95"/>
      <c r="AC14" s="95"/>
      <c r="AD14" s="95"/>
      <c r="AE14" s="95"/>
      <c r="AF14" s="95"/>
      <c r="AG14" s="95"/>
      <c r="AH14" s="95"/>
      <c r="AI14" s="95"/>
      <c r="AJ14" s="95"/>
      <c r="AK14" s="95"/>
      <c r="AL14" s="95"/>
      <c r="AM14" s="95"/>
      <c r="AN14" s="95"/>
      <c r="AO14" s="95"/>
      <c r="AP14" s="95"/>
      <c r="AQ14" s="95"/>
      <c r="AR14" s="95"/>
      <c r="AS14" s="95"/>
      <c r="AT14" s="141"/>
      <c r="AU14" s="66"/>
      <c r="AV14" s="552">
        <f t="shared" si="0"/>
        <v>91592.460877828576</v>
      </c>
      <c r="AW14" s="553"/>
      <c r="AX14" s="553"/>
      <c r="AY14" s="553"/>
      <c r="AZ14" s="553"/>
      <c r="BA14" s="553"/>
      <c r="BB14" s="553"/>
      <c r="BC14" s="553"/>
      <c r="BD14" s="554"/>
      <c r="BE14" s="552"/>
      <c r="BF14" s="553"/>
      <c r="BG14" s="553"/>
      <c r="BH14" s="553"/>
      <c r="BI14" s="553"/>
      <c r="BJ14" s="553"/>
      <c r="BK14" s="553"/>
      <c r="BL14" s="553"/>
      <c r="BM14" s="554"/>
      <c r="BN14" s="66"/>
      <c r="BO14" s="552">
        <f t="shared" si="1"/>
        <v>102024.84217181324</v>
      </c>
      <c r="BP14" s="553"/>
      <c r="BQ14" s="553"/>
      <c r="BR14" s="553"/>
      <c r="BS14" s="553"/>
      <c r="BT14" s="553"/>
      <c r="BU14" s="553"/>
      <c r="BV14" s="553"/>
      <c r="BW14" s="554"/>
      <c r="BX14" s="552">
        <f t="shared" si="2"/>
        <v>-309.71412559474993</v>
      </c>
      <c r="BY14" s="553"/>
      <c r="BZ14" s="553"/>
      <c r="CA14" s="553"/>
      <c r="CB14" s="553"/>
      <c r="CC14" s="553"/>
      <c r="CD14" s="553"/>
      <c r="CE14" s="553"/>
      <c r="CF14" s="554"/>
      <c r="CG14" s="165"/>
      <c r="CH14" s="552">
        <f t="shared" si="3"/>
        <v>71900.159434366666</v>
      </c>
      <c r="CI14" s="553"/>
      <c r="CJ14" s="553"/>
      <c r="CK14" s="553"/>
      <c r="CL14" s="553"/>
      <c r="CM14" s="553"/>
      <c r="CN14" s="553"/>
      <c r="CO14" s="553"/>
      <c r="CP14" s="554"/>
      <c r="CQ14" s="601">
        <f t="shared" si="4"/>
        <v>0</v>
      </c>
      <c r="CR14" s="553"/>
      <c r="CS14" s="553"/>
      <c r="CT14" s="553"/>
      <c r="CU14" s="553"/>
      <c r="CV14" s="553"/>
      <c r="CW14" s="553"/>
      <c r="CX14" s="553"/>
      <c r="CY14" s="553"/>
      <c r="CZ14" s="552">
        <f t="shared" si="5"/>
        <v>0</v>
      </c>
      <c r="DA14" s="553"/>
      <c r="DB14" s="553"/>
      <c r="DC14" s="553"/>
      <c r="DD14" s="553"/>
      <c r="DE14" s="553"/>
      <c r="DF14" s="553"/>
      <c r="DG14" s="553"/>
      <c r="DH14" s="554"/>
      <c r="DI14" s="601">
        <f t="shared" si="6"/>
        <v>0</v>
      </c>
      <c r="DJ14" s="553"/>
      <c r="DK14" s="553"/>
      <c r="DL14" s="553"/>
      <c r="DM14" s="553"/>
      <c r="DN14" s="553"/>
      <c r="DO14" s="553"/>
      <c r="DP14" s="553"/>
      <c r="DQ14" s="553"/>
      <c r="DR14" s="552">
        <f t="shared" si="7"/>
        <v>72383.944998155886</v>
      </c>
      <c r="DS14" s="553"/>
      <c r="DT14" s="553"/>
      <c r="DU14" s="553"/>
      <c r="DV14" s="553"/>
      <c r="DW14" s="553"/>
      <c r="DX14" s="553"/>
      <c r="DY14" s="553"/>
      <c r="DZ14" s="554"/>
      <c r="EB14" s="586">
        <f t="shared" si="8"/>
        <v>-2014611.4834549651</v>
      </c>
      <c r="EC14" s="584"/>
      <c r="ED14" s="584"/>
      <c r="EE14" s="584"/>
      <c r="EF14" s="584"/>
      <c r="EG14" s="584"/>
      <c r="EH14" s="584"/>
      <c r="EI14" s="584"/>
      <c r="EJ14" s="585"/>
      <c r="EK14" s="586">
        <f t="shared" si="9"/>
        <v>-12464022.358574044</v>
      </c>
      <c r="EL14" s="584"/>
      <c r="EM14" s="584"/>
      <c r="EN14" s="584"/>
      <c r="EO14" s="584"/>
      <c r="EP14" s="584"/>
      <c r="EQ14" s="584"/>
      <c r="ER14" s="584"/>
      <c r="ES14" s="585"/>
      <c r="ET14" s="583">
        <f t="shared" si="11"/>
        <v>19575909.942043021</v>
      </c>
      <c r="EU14" s="584"/>
      <c r="EV14" s="584"/>
      <c r="EW14" s="584"/>
      <c r="EX14" s="584"/>
      <c r="EY14" s="584"/>
      <c r="EZ14" s="584"/>
      <c r="FA14" s="584"/>
      <c r="FB14" s="585"/>
      <c r="FD14" s="586">
        <f t="shared" si="10"/>
        <v>106627.63193999998</v>
      </c>
      <c r="FE14" s="583"/>
      <c r="FF14" s="583"/>
      <c r="FG14" s="583"/>
      <c r="FH14" s="583"/>
      <c r="FI14" s="583"/>
      <c r="FJ14" s="583"/>
      <c r="FK14" s="583"/>
      <c r="FL14" s="587"/>
      <c r="FO14" s="312"/>
      <c r="FP14" s="288">
        <v>102334.55629740799</v>
      </c>
      <c r="GF14" s="515">
        <v>32039932.300617065</v>
      </c>
      <c r="GG14" s="516">
        <v>21590521.425497986</v>
      </c>
      <c r="GH14" s="490"/>
      <c r="GI14" s="489"/>
      <c r="GJ14" s="489"/>
      <c r="GK14" s="489"/>
      <c r="GL14" s="489"/>
      <c r="GM14" s="489"/>
      <c r="GN14" s="489"/>
      <c r="GO14" s="489"/>
      <c r="GP14" s="489"/>
      <c r="GQ14" s="511"/>
    </row>
    <row r="15" spans="1:205" ht="12.75" x14ac:dyDescent="0.2">
      <c r="A15" s="64">
        <v>5</v>
      </c>
      <c r="D15" s="331" t="s">
        <v>421</v>
      </c>
      <c r="G15" s="67"/>
      <c r="H15" s="66"/>
      <c r="I15" s="66"/>
      <c r="J15" s="143"/>
      <c r="K15" s="143"/>
      <c r="L15" s="143"/>
      <c r="M15" s="74"/>
      <c r="N15" s="74"/>
      <c r="O15" s="74"/>
      <c r="P15" s="95"/>
      <c r="Q15" s="95"/>
      <c r="R15" s="95"/>
      <c r="S15" s="138" t="str">
        <f>VLOOKUP($A15,PORTFOLIO_HIERARCHY,3,0)</f>
        <v>US Muni Liquidity</v>
      </c>
      <c r="T15" s="138"/>
      <c r="U15" s="138"/>
      <c r="V15" s="138"/>
      <c r="W15" s="138"/>
      <c r="X15" s="138"/>
      <c r="Y15" s="138"/>
      <c r="Z15" s="138"/>
      <c r="AA15" s="138"/>
      <c r="AB15" s="138"/>
      <c r="AC15" s="138"/>
      <c r="AD15" s="138"/>
      <c r="AE15" s="138"/>
      <c r="AF15" s="138"/>
      <c r="AG15" s="138"/>
      <c r="AH15" s="138"/>
      <c r="AI15" s="138"/>
      <c r="AJ15" s="138"/>
      <c r="AK15" s="138"/>
      <c r="AL15" s="138"/>
      <c r="AM15" s="138"/>
      <c r="AN15" s="138"/>
      <c r="AO15" s="138"/>
      <c r="AP15" s="138"/>
      <c r="AQ15" s="138"/>
      <c r="AR15" s="138"/>
      <c r="AS15" s="138"/>
      <c r="AT15" s="139"/>
      <c r="AU15" s="66"/>
      <c r="AV15" s="555">
        <f t="shared" si="0"/>
        <v>0</v>
      </c>
      <c r="AW15" s="556"/>
      <c r="AX15" s="556"/>
      <c r="AY15" s="556"/>
      <c r="AZ15" s="556"/>
      <c r="BA15" s="556"/>
      <c r="BB15" s="556"/>
      <c r="BC15" s="556"/>
      <c r="BD15" s="557"/>
      <c r="BE15" s="555"/>
      <c r="BF15" s="556"/>
      <c r="BG15" s="556"/>
      <c r="BH15" s="556"/>
      <c r="BI15" s="556"/>
      <c r="BJ15" s="556"/>
      <c r="BK15" s="556"/>
      <c r="BL15" s="556"/>
      <c r="BM15" s="557"/>
      <c r="BN15" s="66"/>
      <c r="BO15" s="555">
        <f t="shared" si="1"/>
        <v>0</v>
      </c>
      <c r="BP15" s="556"/>
      <c r="BQ15" s="556"/>
      <c r="BR15" s="556"/>
      <c r="BS15" s="556"/>
      <c r="BT15" s="556"/>
      <c r="BU15" s="556"/>
      <c r="BV15" s="556"/>
      <c r="BW15" s="557"/>
      <c r="BX15" s="555">
        <f t="shared" si="2"/>
        <v>0</v>
      </c>
      <c r="BY15" s="556"/>
      <c r="BZ15" s="556"/>
      <c r="CA15" s="556"/>
      <c r="CB15" s="556"/>
      <c r="CC15" s="556"/>
      <c r="CD15" s="556"/>
      <c r="CE15" s="556"/>
      <c r="CF15" s="557"/>
      <c r="CG15" s="165"/>
      <c r="CH15" s="555">
        <f t="shared" si="3"/>
        <v>0</v>
      </c>
      <c r="CI15" s="556"/>
      <c r="CJ15" s="556"/>
      <c r="CK15" s="556"/>
      <c r="CL15" s="556"/>
      <c r="CM15" s="556"/>
      <c r="CN15" s="556"/>
      <c r="CO15" s="556"/>
      <c r="CP15" s="557"/>
      <c r="CQ15" s="573">
        <f t="shared" si="4"/>
        <v>0</v>
      </c>
      <c r="CR15" s="556"/>
      <c r="CS15" s="556"/>
      <c r="CT15" s="556"/>
      <c r="CU15" s="556"/>
      <c r="CV15" s="556"/>
      <c r="CW15" s="556"/>
      <c r="CX15" s="556"/>
      <c r="CY15" s="556"/>
      <c r="CZ15" s="555">
        <f t="shared" si="5"/>
        <v>0</v>
      </c>
      <c r="DA15" s="556"/>
      <c r="DB15" s="556"/>
      <c r="DC15" s="556"/>
      <c r="DD15" s="556"/>
      <c r="DE15" s="556"/>
      <c r="DF15" s="556"/>
      <c r="DG15" s="556"/>
      <c r="DH15" s="557"/>
      <c r="DI15" s="573">
        <f t="shared" si="6"/>
        <v>0</v>
      </c>
      <c r="DJ15" s="556"/>
      <c r="DK15" s="556"/>
      <c r="DL15" s="556"/>
      <c r="DM15" s="556"/>
      <c r="DN15" s="556"/>
      <c r="DO15" s="556"/>
      <c r="DP15" s="556"/>
      <c r="DQ15" s="556"/>
      <c r="DR15" s="555">
        <f t="shared" si="7"/>
        <v>0</v>
      </c>
      <c r="DS15" s="556"/>
      <c r="DT15" s="556"/>
      <c r="DU15" s="556"/>
      <c r="DV15" s="556"/>
      <c r="DW15" s="556"/>
      <c r="DX15" s="556"/>
      <c r="DY15" s="556"/>
      <c r="DZ15" s="557"/>
      <c r="EB15" s="532">
        <f t="shared" si="8"/>
        <v>9.2270058032376708E-3</v>
      </c>
      <c r="EC15" s="569"/>
      <c r="ED15" s="569"/>
      <c r="EE15" s="569"/>
      <c r="EF15" s="569"/>
      <c r="EG15" s="569"/>
      <c r="EH15" s="569"/>
      <c r="EI15" s="569"/>
      <c r="EJ15" s="570"/>
      <c r="EK15" s="532">
        <f t="shared" si="9"/>
        <v>9.1320080784093594E-3</v>
      </c>
      <c r="EL15" s="569"/>
      <c r="EM15" s="569"/>
      <c r="EN15" s="569"/>
      <c r="EO15" s="569"/>
      <c r="EP15" s="569"/>
      <c r="EQ15" s="569"/>
      <c r="ER15" s="569"/>
      <c r="ES15" s="570"/>
      <c r="ET15" s="533">
        <f t="shared" si="11"/>
        <v>2.9262005683626049E-2</v>
      </c>
      <c r="EU15" s="569"/>
      <c r="EV15" s="569"/>
      <c r="EW15" s="569"/>
      <c r="EX15" s="569"/>
      <c r="EY15" s="569"/>
      <c r="EZ15" s="569"/>
      <c r="FA15" s="569"/>
      <c r="FB15" s="570"/>
      <c r="FD15" s="532">
        <f t="shared" si="10"/>
        <v>0</v>
      </c>
      <c r="FE15" s="533"/>
      <c r="FF15" s="533"/>
      <c r="FG15" s="533"/>
      <c r="FH15" s="533"/>
      <c r="FI15" s="533"/>
      <c r="FJ15" s="533"/>
      <c r="FK15" s="533"/>
      <c r="FL15" s="534"/>
      <c r="FO15" s="312"/>
      <c r="FP15" s="288">
        <v>0</v>
      </c>
      <c r="GF15" s="515">
        <v>2.0129997605216689E-2</v>
      </c>
      <c r="GG15" s="516">
        <v>2.0034999880388378E-2</v>
      </c>
      <c r="GH15" s="483"/>
      <c r="GI15" s="485"/>
      <c r="GJ15" s="485"/>
      <c r="GK15" s="485"/>
      <c r="GL15" s="485"/>
      <c r="GM15" s="485"/>
      <c r="GN15" s="485"/>
      <c r="GO15" s="485"/>
      <c r="GP15" s="485"/>
      <c r="GQ15" s="505"/>
    </row>
    <row r="16" spans="1:205" ht="12.75" x14ac:dyDescent="0.2">
      <c r="A16" s="64">
        <v>6</v>
      </c>
      <c r="D16" s="331" t="s">
        <v>421</v>
      </c>
      <c r="G16" s="67"/>
      <c r="H16" s="66"/>
      <c r="I16" s="66"/>
      <c r="J16" s="143"/>
      <c r="K16" s="143"/>
      <c r="L16" s="143"/>
      <c r="M16" s="74"/>
      <c r="N16" s="74"/>
      <c r="O16" s="74"/>
      <c r="P16" s="95"/>
      <c r="Q16" s="95"/>
      <c r="R16" s="95"/>
      <c r="S16" s="138"/>
      <c r="T16" s="66" t="str">
        <f>VLOOKUP($A16,PORTFOLIO_HIERARCHY,5,0)</f>
        <v>S</v>
      </c>
      <c r="U16" s="66"/>
      <c r="V16" s="66" t="str">
        <f>VLOOKUP($A16,PORTFOLIO_HIERARCHY,3,0)</f>
        <v>AM_BANKBND_L</v>
      </c>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8"/>
      <c r="AU16" s="66"/>
      <c r="AV16" s="535">
        <f t="shared" si="0"/>
        <v>0</v>
      </c>
      <c r="AW16" s="550"/>
      <c r="AX16" s="550"/>
      <c r="AY16" s="550"/>
      <c r="AZ16" s="550"/>
      <c r="BA16" s="550"/>
      <c r="BB16" s="550"/>
      <c r="BC16" s="550"/>
      <c r="BD16" s="551"/>
      <c r="BE16" s="535"/>
      <c r="BF16" s="550"/>
      <c r="BG16" s="550"/>
      <c r="BH16" s="550"/>
      <c r="BI16" s="550"/>
      <c r="BJ16" s="550"/>
      <c r="BK16" s="550"/>
      <c r="BL16" s="550"/>
      <c r="BM16" s="551"/>
      <c r="BN16" s="66"/>
      <c r="BO16" s="535">
        <f t="shared" si="1"/>
        <v>0</v>
      </c>
      <c r="BP16" s="550"/>
      <c r="BQ16" s="550"/>
      <c r="BR16" s="550"/>
      <c r="BS16" s="550"/>
      <c r="BT16" s="550"/>
      <c r="BU16" s="550"/>
      <c r="BV16" s="550"/>
      <c r="BW16" s="551"/>
      <c r="BX16" s="535">
        <f t="shared" si="2"/>
        <v>0</v>
      </c>
      <c r="BY16" s="550"/>
      <c r="BZ16" s="550"/>
      <c r="CA16" s="550"/>
      <c r="CB16" s="550"/>
      <c r="CC16" s="550"/>
      <c r="CD16" s="550"/>
      <c r="CE16" s="550"/>
      <c r="CF16" s="551"/>
      <c r="CG16" s="165"/>
      <c r="CH16" s="535">
        <f t="shared" si="3"/>
        <v>0</v>
      </c>
      <c r="CI16" s="550"/>
      <c r="CJ16" s="550"/>
      <c r="CK16" s="550"/>
      <c r="CL16" s="550"/>
      <c r="CM16" s="550"/>
      <c r="CN16" s="550"/>
      <c r="CO16" s="550"/>
      <c r="CP16" s="551"/>
      <c r="CQ16" s="548">
        <f t="shared" si="4"/>
        <v>0</v>
      </c>
      <c r="CR16" s="550"/>
      <c r="CS16" s="550"/>
      <c r="CT16" s="550"/>
      <c r="CU16" s="550"/>
      <c r="CV16" s="550"/>
      <c r="CW16" s="550"/>
      <c r="CX16" s="550"/>
      <c r="CY16" s="550"/>
      <c r="CZ16" s="535">
        <f t="shared" si="5"/>
        <v>0</v>
      </c>
      <c r="DA16" s="550"/>
      <c r="DB16" s="550"/>
      <c r="DC16" s="550"/>
      <c r="DD16" s="550"/>
      <c r="DE16" s="550"/>
      <c r="DF16" s="550"/>
      <c r="DG16" s="550"/>
      <c r="DH16" s="551"/>
      <c r="DI16" s="548">
        <f t="shared" si="6"/>
        <v>0</v>
      </c>
      <c r="DJ16" s="550"/>
      <c r="DK16" s="550"/>
      <c r="DL16" s="550"/>
      <c r="DM16" s="550"/>
      <c r="DN16" s="550"/>
      <c r="DO16" s="550"/>
      <c r="DP16" s="550"/>
      <c r="DQ16" s="550"/>
      <c r="DR16" s="535">
        <f t="shared" si="7"/>
        <v>0</v>
      </c>
      <c r="DS16" s="550"/>
      <c r="DT16" s="550"/>
      <c r="DU16" s="550"/>
      <c r="DV16" s="550"/>
      <c r="DW16" s="550"/>
      <c r="DX16" s="550"/>
      <c r="DY16" s="550"/>
      <c r="DZ16" s="551"/>
      <c r="EB16" s="529">
        <f t="shared" si="8"/>
        <v>0</v>
      </c>
      <c r="EC16" s="571"/>
      <c r="ED16" s="571"/>
      <c r="EE16" s="571"/>
      <c r="EF16" s="571"/>
      <c r="EG16" s="571"/>
      <c r="EH16" s="571"/>
      <c r="EI16" s="571"/>
      <c r="EJ16" s="572"/>
      <c r="EK16" s="529">
        <f t="shared" si="9"/>
        <v>0</v>
      </c>
      <c r="EL16" s="571"/>
      <c r="EM16" s="571"/>
      <c r="EN16" s="571"/>
      <c r="EO16" s="571"/>
      <c r="EP16" s="571"/>
      <c r="EQ16" s="571"/>
      <c r="ER16" s="571"/>
      <c r="ES16" s="572"/>
      <c r="ET16" s="530">
        <f t="shared" si="11"/>
        <v>0</v>
      </c>
      <c r="EU16" s="571"/>
      <c r="EV16" s="571"/>
      <c r="EW16" s="571"/>
      <c r="EX16" s="571"/>
      <c r="EY16" s="571"/>
      <c r="EZ16" s="571"/>
      <c r="FA16" s="571"/>
      <c r="FB16" s="572"/>
      <c r="FD16" s="529">
        <f t="shared" si="10"/>
        <v>0</v>
      </c>
      <c r="FE16" s="530"/>
      <c r="FF16" s="530"/>
      <c r="FG16" s="530"/>
      <c r="FH16" s="530"/>
      <c r="FI16" s="530"/>
      <c r="FJ16" s="530"/>
      <c r="FK16" s="530"/>
      <c r="FL16" s="531"/>
      <c r="FO16" s="312"/>
      <c r="FP16" s="288">
        <v>0</v>
      </c>
      <c r="GF16" s="515">
        <v>0</v>
      </c>
      <c r="GG16" s="516">
        <v>0</v>
      </c>
      <c r="GH16" s="481"/>
      <c r="GI16" s="486"/>
      <c r="GJ16" s="486"/>
      <c r="GK16" s="486"/>
      <c r="GL16" s="486"/>
      <c r="GM16" s="486"/>
      <c r="GN16" s="486"/>
      <c r="GO16" s="486"/>
      <c r="GP16" s="486"/>
      <c r="GQ16" s="506"/>
    </row>
    <row r="17" spans="1:199" ht="12.75" x14ac:dyDescent="0.2">
      <c r="A17" s="64">
        <v>7</v>
      </c>
      <c r="D17" s="331" t="s">
        <v>421</v>
      </c>
      <c r="G17" s="67"/>
      <c r="H17" s="66"/>
      <c r="I17" s="66"/>
      <c r="J17" s="143"/>
      <c r="K17" s="143"/>
      <c r="L17" s="143"/>
      <c r="M17" s="74"/>
      <c r="N17" s="74"/>
      <c r="O17" s="74"/>
      <c r="P17" s="95"/>
      <c r="Q17" s="95"/>
      <c r="R17" s="95"/>
      <c r="S17" s="138"/>
      <c r="T17" s="66" t="str">
        <f>VLOOKUP($A17,PORTFOLIO_HIERARCHY,5,0)</f>
        <v>S</v>
      </c>
      <c r="U17" s="66"/>
      <c r="V17" s="66" t="str">
        <f>VLOOKUP($A17,PORTFOLIO_HIERARCHY,3,0)</f>
        <v>AM_DIRPLCM_L</v>
      </c>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8"/>
      <c r="AU17" s="66"/>
      <c r="AV17" s="535">
        <f t="shared" si="0"/>
        <v>0</v>
      </c>
      <c r="AW17" s="550"/>
      <c r="AX17" s="550"/>
      <c r="AY17" s="550"/>
      <c r="AZ17" s="550"/>
      <c r="BA17" s="550"/>
      <c r="BB17" s="550"/>
      <c r="BC17" s="550"/>
      <c r="BD17" s="551"/>
      <c r="BE17" s="535"/>
      <c r="BF17" s="550"/>
      <c r="BG17" s="550"/>
      <c r="BH17" s="550"/>
      <c r="BI17" s="550"/>
      <c r="BJ17" s="550"/>
      <c r="BK17" s="550"/>
      <c r="BL17" s="550"/>
      <c r="BM17" s="551"/>
      <c r="BN17" s="66"/>
      <c r="BO17" s="535">
        <f t="shared" si="1"/>
        <v>0</v>
      </c>
      <c r="BP17" s="550"/>
      <c r="BQ17" s="550"/>
      <c r="BR17" s="550"/>
      <c r="BS17" s="550"/>
      <c r="BT17" s="550"/>
      <c r="BU17" s="550"/>
      <c r="BV17" s="550"/>
      <c r="BW17" s="551"/>
      <c r="BX17" s="535">
        <f t="shared" si="2"/>
        <v>0</v>
      </c>
      <c r="BY17" s="550"/>
      <c r="BZ17" s="550"/>
      <c r="CA17" s="550"/>
      <c r="CB17" s="550"/>
      <c r="CC17" s="550"/>
      <c r="CD17" s="550"/>
      <c r="CE17" s="550"/>
      <c r="CF17" s="551"/>
      <c r="CG17" s="165"/>
      <c r="CH17" s="535">
        <f t="shared" si="3"/>
        <v>0</v>
      </c>
      <c r="CI17" s="550"/>
      <c r="CJ17" s="550"/>
      <c r="CK17" s="550"/>
      <c r="CL17" s="550"/>
      <c r="CM17" s="550"/>
      <c r="CN17" s="550"/>
      <c r="CO17" s="550"/>
      <c r="CP17" s="551"/>
      <c r="CQ17" s="548">
        <f t="shared" si="4"/>
        <v>0</v>
      </c>
      <c r="CR17" s="550"/>
      <c r="CS17" s="550"/>
      <c r="CT17" s="550"/>
      <c r="CU17" s="550"/>
      <c r="CV17" s="550"/>
      <c r="CW17" s="550"/>
      <c r="CX17" s="550"/>
      <c r="CY17" s="550"/>
      <c r="CZ17" s="535">
        <f t="shared" si="5"/>
        <v>0</v>
      </c>
      <c r="DA17" s="550"/>
      <c r="DB17" s="550"/>
      <c r="DC17" s="550"/>
      <c r="DD17" s="550"/>
      <c r="DE17" s="550"/>
      <c r="DF17" s="550"/>
      <c r="DG17" s="550"/>
      <c r="DH17" s="551"/>
      <c r="DI17" s="548">
        <f t="shared" si="6"/>
        <v>0</v>
      </c>
      <c r="DJ17" s="550"/>
      <c r="DK17" s="550"/>
      <c r="DL17" s="550"/>
      <c r="DM17" s="550"/>
      <c r="DN17" s="550"/>
      <c r="DO17" s="550"/>
      <c r="DP17" s="550"/>
      <c r="DQ17" s="550"/>
      <c r="DR17" s="535">
        <f t="shared" si="7"/>
        <v>0</v>
      </c>
      <c r="DS17" s="550"/>
      <c r="DT17" s="550"/>
      <c r="DU17" s="550"/>
      <c r="DV17" s="550"/>
      <c r="DW17" s="550"/>
      <c r="DX17" s="550"/>
      <c r="DY17" s="550"/>
      <c r="DZ17" s="551"/>
      <c r="EB17" s="529">
        <f t="shared" si="8"/>
        <v>9.1040058032376692E-3</v>
      </c>
      <c r="EC17" s="571"/>
      <c r="ED17" s="571"/>
      <c r="EE17" s="571"/>
      <c r="EF17" s="571"/>
      <c r="EG17" s="571"/>
      <c r="EH17" s="571"/>
      <c r="EI17" s="571"/>
      <c r="EJ17" s="572"/>
      <c r="EK17" s="529">
        <f t="shared" si="9"/>
        <v>9.0760080784093589E-3</v>
      </c>
      <c r="EL17" s="571"/>
      <c r="EM17" s="571"/>
      <c r="EN17" s="571"/>
      <c r="EO17" s="571"/>
      <c r="EP17" s="571"/>
      <c r="EQ17" s="571"/>
      <c r="ER17" s="571"/>
      <c r="ES17" s="572"/>
      <c r="ET17" s="530">
        <f t="shared" si="11"/>
        <v>2.9147005683626048E-2</v>
      </c>
      <c r="EU17" s="571"/>
      <c r="EV17" s="571"/>
      <c r="EW17" s="571"/>
      <c r="EX17" s="571"/>
      <c r="EY17" s="571"/>
      <c r="EZ17" s="571"/>
      <c r="FA17" s="571"/>
      <c r="FB17" s="572"/>
      <c r="FD17" s="529">
        <f t="shared" si="10"/>
        <v>0</v>
      </c>
      <c r="FE17" s="530"/>
      <c r="FF17" s="530"/>
      <c r="FG17" s="530"/>
      <c r="FH17" s="530"/>
      <c r="FI17" s="530"/>
      <c r="FJ17" s="530"/>
      <c r="FK17" s="530"/>
      <c r="FL17" s="531"/>
      <c r="FO17" s="312"/>
      <c r="FP17" s="288">
        <v>0</v>
      </c>
      <c r="GF17" s="515">
        <v>2.0070997605216689E-2</v>
      </c>
      <c r="GG17" s="516">
        <v>2.0042999880388379E-2</v>
      </c>
      <c r="GH17" s="481"/>
      <c r="GI17" s="486"/>
      <c r="GJ17" s="486"/>
      <c r="GK17" s="486"/>
      <c r="GL17" s="486"/>
      <c r="GM17" s="486"/>
      <c r="GN17" s="486"/>
      <c r="GO17" s="486"/>
      <c r="GP17" s="486"/>
      <c r="GQ17" s="506"/>
    </row>
    <row r="18" spans="1:199" ht="12.75" x14ac:dyDescent="0.2">
      <c r="A18" s="64">
        <v>8</v>
      </c>
      <c r="D18" s="331" t="s">
        <v>423</v>
      </c>
      <c r="G18" s="67"/>
      <c r="H18" s="66"/>
      <c r="I18" s="66"/>
      <c r="J18" s="143"/>
      <c r="K18" s="143"/>
      <c r="L18" s="143"/>
      <c r="M18" s="74"/>
      <c r="N18" s="74"/>
      <c r="O18" s="74"/>
      <c r="P18" s="95"/>
      <c r="Q18" s="95"/>
      <c r="R18" s="95"/>
      <c r="S18" s="138"/>
      <c r="T18" s="66" t="str">
        <f>VLOOKUP($A18,PORTFOLIO_HIERARCHY,5,0)</f>
        <v>S</v>
      </c>
      <c r="U18" s="66"/>
      <c r="V18" s="66" t="str">
        <f>VLOOKUP($A18,PORTFOLIO_HIERARCHY,3,0)</f>
        <v>AM_LIQFAC_L</v>
      </c>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8"/>
      <c r="AU18" s="66"/>
      <c r="AV18" s="535">
        <f t="shared" si="0"/>
        <v>0</v>
      </c>
      <c r="AW18" s="550"/>
      <c r="AX18" s="550"/>
      <c r="AY18" s="550"/>
      <c r="AZ18" s="550"/>
      <c r="BA18" s="550"/>
      <c r="BB18" s="550"/>
      <c r="BC18" s="550"/>
      <c r="BD18" s="551"/>
      <c r="BE18" s="535"/>
      <c r="BF18" s="550"/>
      <c r="BG18" s="550"/>
      <c r="BH18" s="550"/>
      <c r="BI18" s="550"/>
      <c r="BJ18" s="550"/>
      <c r="BK18" s="550"/>
      <c r="BL18" s="550"/>
      <c r="BM18" s="551"/>
      <c r="BN18" s="66"/>
      <c r="BO18" s="535">
        <f t="shared" si="1"/>
        <v>0</v>
      </c>
      <c r="BP18" s="550"/>
      <c r="BQ18" s="550"/>
      <c r="BR18" s="550"/>
      <c r="BS18" s="550"/>
      <c r="BT18" s="550"/>
      <c r="BU18" s="550"/>
      <c r="BV18" s="550"/>
      <c r="BW18" s="551"/>
      <c r="BX18" s="535">
        <f t="shared" si="2"/>
        <v>0</v>
      </c>
      <c r="BY18" s="550"/>
      <c r="BZ18" s="550"/>
      <c r="CA18" s="550"/>
      <c r="CB18" s="550"/>
      <c r="CC18" s="550"/>
      <c r="CD18" s="550"/>
      <c r="CE18" s="550"/>
      <c r="CF18" s="551"/>
      <c r="CG18" s="165"/>
      <c r="CH18" s="535">
        <f t="shared" si="3"/>
        <v>0</v>
      </c>
      <c r="CI18" s="550"/>
      <c r="CJ18" s="550"/>
      <c r="CK18" s="550"/>
      <c r="CL18" s="550"/>
      <c r="CM18" s="550"/>
      <c r="CN18" s="550"/>
      <c r="CO18" s="550"/>
      <c r="CP18" s="551"/>
      <c r="CQ18" s="548">
        <f t="shared" si="4"/>
        <v>0</v>
      </c>
      <c r="CR18" s="550"/>
      <c r="CS18" s="550"/>
      <c r="CT18" s="550"/>
      <c r="CU18" s="550"/>
      <c r="CV18" s="550"/>
      <c r="CW18" s="550"/>
      <c r="CX18" s="550"/>
      <c r="CY18" s="550"/>
      <c r="CZ18" s="535">
        <f t="shared" si="5"/>
        <v>0</v>
      </c>
      <c r="DA18" s="550"/>
      <c r="DB18" s="550"/>
      <c r="DC18" s="550"/>
      <c r="DD18" s="550"/>
      <c r="DE18" s="550"/>
      <c r="DF18" s="550"/>
      <c r="DG18" s="550"/>
      <c r="DH18" s="551"/>
      <c r="DI18" s="548">
        <f t="shared" si="6"/>
        <v>0</v>
      </c>
      <c r="DJ18" s="550"/>
      <c r="DK18" s="550"/>
      <c r="DL18" s="550"/>
      <c r="DM18" s="550"/>
      <c r="DN18" s="550"/>
      <c r="DO18" s="550"/>
      <c r="DP18" s="550"/>
      <c r="DQ18" s="550"/>
      <c r="DR18" s="535">
        <f t="shared" si="7"/>
        <v>0</v>
      </c>
      <c r="DS18" s="550"/>
      <c r="DT18" s="550"/>
      <c r="DU18" s="550"/>
      <c r="DV18" s="550"/>
      <c r="DW18" s="550"/>
      <c r="DX18" s="550"/>
      <c r="DY18" s="550"/>
      <c r="DZ18" s="551"/>
      <c r="EB18" s="529">
        <f t="shared" si="8"/>
        <v>1.2300000000000001E-4</v>
      </c>
      <c r="EC18" s="571"/>
      <c r="ED18" s="571"/>
      <c r="EE18" s="571"/>
      <c r="EF18" s="571"/>
      <c r="EG18" s="571"/>
      <c r="EH18" s="571"/>
      <c r="EI18" s="571"/>
      <c r="EJ18" s="572"/>
      <c r="EK18" s="529">
        <f>IF(OR(ET18="NP",GF18="NP"),"NP",ET18-GF18)</f>
        <v>5.6000000000000006E-5</v>
      </c>
      <c r="EL18" s="571"/>
      <c r="EM18" s="571"/>
      <c r="EN18" s="571"/>
      <c r="EO18" s="571"/>
      <c r="EP18" s="571"/>
      <c r="EQ18" s="571"/>
      <c r="ER18" s="571"/>
      <c r="ES18" s="572"/>
      <c r="ET18" s="530">
        <f t="shared" si="11"/>
        <v>1.15E-4</v>
      </c>
      <c r="EU18" s="571"/>
      <c r="EV18" s="571"/>
      <c r="EW18" s="571"/>
      <c r="EX18" s="571"/>
      <c r="EY18" s="571"/>
      <c r="EZ18" s="571"/>
      <c r="FA18" s="571"/>
      <c r="FB18" s="572"/>
      <c r="FD18" s="529">
        <f t="shared" si="10"/>
        <v>0</v>
      </c>
      <c r="FE18" s="530"/>
      <c r="FF18" s="530"/>
      <c r="FG18" s="530"/>
      <c r="FH18" s="530"/>
      <c r="FI18" s="530"/>
      <c r="FJ18" s="530"/>
      <c r="FK18" s="530"/>
      <c r="FL18" s="531"/>
      <c r="FO18" s="312"/>
      <c r="FP18" s="288">
        <v>0</v>
      </c>
      <c r="GF18" s="515">
        <v>5.8999999999999998E-5</v>
      </c>
      <c r="GG18" s="516">
        <v>-7.9999999999999996E-6</v>
      </c>
      <c r="GH18" s="481"/>
      <c r="GI18" s="486"/>
      <c r="GJ18" s="486"/>
      <c r="GK18" s="486"/>
      <c r="GL18" s="486"/>
      <c r="GM18" s="486"/>
      <c r="GN18" s="486"/>
      <c r="GO18" s="486"/>
      <c r="GP18" s="486"/>
      <c r="GQ18" s="506"/>
    </row>
    <row r="19" spans="1:199" ht="12.75" x14ac:dyDescent="0.2">
      <c r="A19" s="64">
        <v>9</v>
      </c>
      <c r="D19" s="331" t="s">
        <v>421</v>
      </c>
      <c r="G19" s="67"/>
      <c r="H19" s="66"/>
      <c r="I19" s="66"/>
      <c r="J19" s="143"/>
      <c r="K19" s="143"/>
      <c r="L19" s="143"/>
      <c r="M19" s="74"/>
      <c r="N19" s="74"/>
      <c r="O19" s="74"/>
      <c r="P19" s="95"/>
      <c r="Q19" s="95"/>
      <c r="R19" s="95"/>
      <c r="S19" s="138" t="str">
        <f>VLOOKUP($A19,PORTFOLIO_HIERARCHY,3,0)</f>
        <v>US IR Derivatives</v>
      </c>
      <c r="T19" s="138"/>
      <c r="U19" s="138"/>
      <c r="V19" s="138"/>
      <c r="W19" s="138"/>
      <c r="X19" s="138"/>
      <c r="Y19" s="138"/>
      <c r="Z19" s="138"/>
      <c r="AA19" s="138"/>
      <c r="AB19" s="138"/>
      <c r="AC19" s="138"/>
      <c r="AD19" s="138"/>
      <c r="AE19" s="138"/>
      <c r="AF19" s="138"/>
      <c r="AG19" s="138"/>
      <c r="AH19" s="138"/>
      <c r="AI19" s="138"/>
      <c r="AJ19" s="138"/>
      <c r="AK19" s="138"/>
      <c r="AL19" s="138"/>
      <c r="AM19" s="138"/>
      <c r="AN19" s="138"/>
      <c r="AO19" s="138"/>
      <c r="AP19" s="138"/>
      <c r="AQ19" s="138"/>
      <c r="AR19" s="138"/>
      <c r="AS19" s="138"/>
      <c r="AT19" s="139"/>
      <c r="AU19" s="66"/>
      <c r="AV19" s="555">
        <f t="shared" si="0"/>
        <v>43297.426808046468</v>
      </c>
      <c r="AW19" s="556"/>
      <c r="AX19" s="556"/>
      <c r="AY19" s="556"/>
      <c r="AZ19" s="556"/>
      <c r="BA19" s="556"/>
      <c r="BB19" s="556"/>
      <c r="BC19" s="556"/>
      <c r="BD19" s="557"/>
      <c r="BE19" s="555"/>
      <c r="BF19" s="556"/>
      <c r="BG19" s="556"/>
      <c r="BH19" s="556"/>
      <c r="BI19" s="556"/>
      <c r="BJ19" s="556"/>
      <c r="BK19" s="556"/>
      <c r="BL19" s="556"/>
      <c r="BM19" s="557"/>
      <c r="BN19" s="66"/>
      <c r="BO19" s="555">
        <f t="shared" si="1"/>
        <v>48229.003721482957</v>
      </c>
      <c r="BP19" s="556"/>
      <c r="BQ19" s="556"/>
      <c r="BR19" s="556"/>
      <c r="BS19" s="556"/>
      <c r="BT19" s="556"/>
      <c r="BU19" s="556"/>
      <c r="BV19" s="556"/>
      <c r="BW19" s="557"/>
      <c r="BX19" s="555">
        <f t="shared" si="2"/>
        <v>-124.01005140873895</v>
      </c>
      <c r="BY19" s="556"/>
      <c r="BZ19" s="556"/>
      <c r="CA19" s="556"/>
      <c r="CB19" s="556"/>
      <c r="CC19" s="556"/>
      <c r="CD19" s="556"/>
      <c r="CE19" s="556"/>
      <c r="CF19" s="557"/>
      <c r="CG19" s="165"/>
      <c r="CH19" s="555">
        <f t="shared" si="3"/>
        <v>48229.003721482957</v>
      </c>
      <c r="CI19" s="556"/>
      <c r="CJ19" s="556"/>
      <c r="CK19" s="556"/>
      <c r="CL19" s="556"/>
      <c r="CM19" s="556"/>
      <c r="CN19" s="556"/>
      <c r="CO19" s="556"/>
      <c r="CP19" s="557"/>
      <c r="CQ19" s="573">
        <f t="shared" si="4"/>
        <v>0</v>
      </c>
      <c r="CR19" s="556"/>
      <c r="CS19" s="556"/>
      <c r="CT19" s="556"/>
      <c r="CU19" s="556"/>
      <c r="CV19" s="556"/>
      <c r="CW19" s="556"/>
      <c r="CX19" s="556"/>
      <c r="CY19" s="556"/>
      <c r="CZ19" s="555">
        <f t="shared" si="5"/>
        <v>0</v>
      </c>
      <c r="DA19" s="556"/>
      <c r="DB19" s="556"/>
      <c r="DC19" s="556"/>
      <c r="DD19" s="556"/>
      <c r="DE19" s="556"/>
      <c r="DF19" s="556"/>
      <c r="DG19" s="556"/>
      <c r="DH19" s="557"/>
      <c r="DI19" s="573">
        <f t="shared" si="6"/>
        <v>0</v>
      </c>
      <c r="DJ19" s="556"/>
      <c r="DK19" s="556"/>
      <c r="DL19" s="556"/>
      <c r="DM19" s="556"/>
      <c r="DN19" s="556"/>
      <c r="DO19" s="556"/>
      <c r="DP19" s="556"/>
      <c r="DQ19" s="556"/>
      <c r="DR19" s="555">
        <f t="shared" si="7"/>
        <v>0</v>
      </c>
      <c r="DS19" s="556"/>
      <c r="DT19" s="556"/>
      <c r="DU19" s="556"/>
      <c r="DV19" s="556"/>
      <c r="DW19" s="556"/>
      <c r="DX19" s="556"/>
      <c r="DY19" s="556"/>
      <c r="DZ19" s="557"/>
      <c r="EB19" s="532">
        <f t="shared" si="8"/>
        <v>287467.67773500271</v>
      </c>
      <c r="EC19" s="569"/>
      <c r="ED19" s="569"/>
      <c r="EE19" s="569"/>
      <c r="EF19" s="569"/>
      <c r="EG19" s="569"/>
      <c r="EH19" s="569"/>
      <c r="EI19" s="569"/>
      <c r="EJ19" s="570"/>
      <c r="EK19" s="532">
        <f t="shared" si="9"/>
        <v>-2567767.6615829887</v>
      </c>
      <c r="EL19" s="569"/>
      <c r="EM19" s="569"/>
      <c r="EN19" s="569"/>
      <c r="EO19" s="569"/>
      <c r="EP19" s="569"/>
      <c r="EQ19" s="569"/>
      <c r="ER19" s="569"/>
      <c r="ES19" s="570"/>
      <c r="ET19" s="533">
        <f t="shared" si="11"/>
        <v>-8296439.0201589968</v>
      </c>
      <c r="EU19" s="569"/>
      <c r="EV19" s="569"/>
      <c r="EW19" s="569"/>
      <c r="EX19" s="569"/>
      <c r="EY19" s="569"/>
      <c r="EZ19" s="569"/>
      <c r="FA19" s="569"/>
      <c r="FB19" s="570"/>
      <c r="FD19" s="532">
        <f t="shared" si="10"/>
        <v>82004.638520999957</v>
      </c>
      <c r="FE19" s="533"/>
      <c r="FF19" s="533"/>
      <c r="FG19" s="533"/>
      <c r="FH19" s="533"/>
      <c r="FI19" s="533"/>
      <c r="FJ19" s="533"/>
      <c r="FK19" s="533"/>
      <c r="FL19" s="534"/>
      <c r="FO19" s="312"/>
      <c r="FP19" s="288">
        <v>48353.013772891696</v>
      </c>
      <c r="GF19" s="515">
        <v>-5728671.3585760081</v>
      </c>
      <c r="GG19" s="516">
        <v>-8583906.6978939995</v>
      </c>
      <c r="GH19" s="483"/>
      <c r="GI19" s="485"/>
      <c r="GJ19" s="485"/>
      <c r="GK19" s="485"/>
      <c r="GL19" s="485"/>
      <c r="GM19" s="485"/>
      <c r="GN19" s="485"/>
      <c r="GO19" s="485"/>
      <c r="GP19" s="485"/>
      <c r="GQ19" s="505"/>
    </row>
    <row r="20" spans="1:199" ht="12.75" x14ac:dyDescent="0.2">
      <c r="A20" s="64">
        <v>10</v>
      </c>
      <c r="D20" s="331" t="s">
        <v>423</v>
      </c>
      <c r="G20" s="67"/>
      <c r="H20" s="66"/>
      <c r="I20" s="66"/>
      <c r="J20" s="143"/>
      <c r="K20" s="143"/>
      <c r="L20" s="143"/>
      <c r="M20" s="74"/>
      <c r="N20" s="74"/>
      <c r="O20" s="74"/>
      <c r="P20" s="95"/>
      <c r="Q20" s="95"/>
      <c r="R20" s="95"/>
      <c r="S20" s="138"/>
      <c r="T20" s="66" t="str">
        <f>VLOOKUP($A20,PORTFOLIO_HIERARCHY,5,0)</f>
        <v>S</v>
      </c>
      <c r="U20" s="66"/>
      <c r="V20" s="66" t="str">
        <f>VLOOKUP($A20,PORTFOLIO_HIERARCHY,3,0)</f>
        <v>AM_IRSWPS_T</v>
      </c>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8"/>
      <c r="AU20" s="66"/>
      <c r="AV20" s="535">
        <f t="shared" si="0"/>
        <v>43297.426808046468</v>
      </c>
      <c r="AW20" s="550"/>
      <c r="AX20" s="550"/>
      <c r="AY20" s="550"/>
      <c r="AZ20" s="550"/>
      <c r="BA20" s="550"/>
      <c r="BB20" s="550"/>
      <c r="BC20" s="550"/>
      <c r="BD20" s="551"/>
      <c r="BE20" s="535"/>
      <c r="BF20" s="550"/>
      <c r="BG20" s="550"/>
      <c r="BH20" s="550"/>
      <c r="BI20" s="550"/>
      <c r="BJ20" s="550"/>
      <c r="BK20" s="550"/>
      <c r="BL20" s="550"/>
      <c r="BM20" s="551"/>
      <c r="BN20" s="66"/>
      <c r="BO20" s="535">
        <f t="shared" si="1"/>
        <v>48229.003721482957</v>
      </c>
      <c r="BP20" s="550"/>
      <c r="BQ20" s="550"/>
      <c r="BR20" s="550"/>
      <c r="BS20" s="550"/>
      <c r="BT20" s="550"/>
      <c r="BU20" s="550"/>
      <c r="BV20" s="550"/>
      <c r="BW20" s="551"/>
      <c r="BX20" s="535">
        <f t="shared" si="2"/>
        <v>-124.01005140873895</v>
      </c>
      <c r="BY20" s="550"/>
      <c r="BZ20" s="550"/>
      <c r="CA20" s="550"/>
      <c r="CB20" s="550"/>
      <c r="CC20" s="550"/>
      <c r="CD20" s="550"/>
      <c r="CE20" s="550"/>
      <c r="CF20" s="551"/>
      <c r="CG20" s="165"/>
      <c r="CH20" s="535">
        <f t="shared" si="3"/>
        <v>48229.003721482957</v>
      </c>
      <c r="CI20" s="550"/>
      <c r="CJ20" s="550"/>
      <c r="CK20" s="550"/>
      <c r="CL20" s="550"/>
      <c r="CM20" s="550"/>
      <c r="CN20" s="550"/>
      <c r="CO20" s="550"/>
      <c r="CP20" s="551"/>
      <c r="CQ20" s="548">
        <f t="shared" si="4"/>
        <v>0</v>
      </c>
      <c r="CR20" s="550"/>
      <c r="CS20" s="550"/>
      <c r="CT20" s="550"/>
      <c r="CU20" s="550"/>
      <c r="CV20" s="550"/>
      <c r="CW20" s="550"/>
      <c r="CX20" s="550"/>
      <c r="CY20" s="550"/>
      <c r="CZ20" s="535">
        <f t="shared" si="5"/>
        <v>0</v>
      </c>
      <c r="DA20" s="550"/>
      <c r="DB20" s="550"/>
      <c r="DC20" s="550"/>
      <c r="DD20" s="550"/>
      <c r="DE20" s="550"/>
      <c r="DF20" s="550"/>
      <c r="DG20" s="550"/>
      <c r="DH20" s="551"/>
      <c r="DI20" s="548">
        <f t="shared" si="6"/>
        <v>0</v>
      </c>
      <c r="DJ20" s="550"/>
      <c r="DK20" s="550"/>
      <c r="DL20" s="550"/>
      <c r="DM20" s="550"/>
      <c r="DN20" s="550"/>
      <c r="DO20" s="550"/>
      <c r="DP20" s="550"/>
      <c r="DQ20" s="550"/>
      <c r="DR20" s="535">
        <f t="shared" si="7"/>
        <v>0</v>
      </c>
      <c r="DS20" s="550"/>
      <c r="DT20" s="550"/>
      <c r="DU20" s="550"/>
      <c r="DV20" s="550"/>
      <c r="DW20" s="550"/>
      <c r="DX20" s="550"/>
      <c r="DY20" s="550"/>
      <c r="DZ20" s="551"/>
      <c r="EB20" s="529">
        <f t="shared" si="8"/>
        <v>287467.67773500271</v>
      </c>
      <c r="EC20" s="571"/>
      <c r="ED20" s="571"/>
      <c r="EE20" s="571"/>
      <c r="EF20" s="571"/>
      <c r="EG20" s="571"/>
      <c r="EH20" s="571"/>
      <c r="EI20" s="571"/>
      <c r="EJ20" s="572"/>
      <c r="EK20" s="529">
        <f t="shared" si="9"/>
        <v>-2567767.6615829887</v>
      </c>
      <c r="EL20" s="571"/>
      <c r="EM20" s="571"/>
      <c r="EN20" s="571"/>
      <c r="EO20" s="571"/>
      <c r="EP20" s="571"/>
      <c r="EQ20" s="571"/>
      <c r="ER20" s="571"/>
      <c r="ES20" s="572"/>
      <c r="ET20" s="530">
        <f t="shared" si="11"/>
        <v>-8296439.0201589968</v>
      </c>
      <c r="EU20" s="571"/>
      <c r="EV20" s="571"/>
      <c r="EW20" s="571"/>
      <c r="EX20" s="571"/>
      <c r="EY20" s="571"/>
      <c r="EZ20" s="571"/>
      <c r="FA20" s="571"/>
      <c r="FB20" s="572"/>
      <c r="FD20" s="529">
        <f t="shared" si="10"/>
        <v>82004.638520999957</v>
      </c>
      <c r="FE20" s="530"/>
      <c r="FF20" s="530"/>
      <c r="FG20" s="530"/>
      <c r="FH20" s="530"/>
      <c r="FI20" s="530"/>
      <c r="FJ20" s="530"/>
      <c r="FK20" s="530"/>
      <c r="FL20" s="531"/>
      <c r="FO20" s="312"/>
      <c r="FP20" s="288">
        <v>48353.013772891696</v>
      </c>
      <c r="GF20" s="515">
        <v>-5728671.3585760081</v>
      </c>
      <c r="GG20" s="516">
        <v>-8583906.6978939995</v>
      </c>
      <c r="GH20" s="481"/>
      <c r="GI20" s="486"/>
      <c r="GJ20" s="486"/>
      <c r="GK20" s="486"/>
      <c r="GL20" s="486"/>
      <c r="GM20" s="486"/>
      <c r="GN20" s="486"/>
      <c r="GO20" s="486"/>
      <c r="GP20" s="486"/>
      <c r="GQ20" s="506"/>
    </row>
    <row r="21" spans="1:199" ht="12.75" hidden="1" x14ac:dyDescent="0.2">
      <c r="A21" s="64">
        <v>11</v>
      </c>
      <c r="D21" s="331" t="s">
        <v>423</v>
      </c>
      <c r="G21" s="67"/>
      <c r="H21" s="66"/>
      <c r="I21" s="66"/>
      <c r="J21" s="143"/>
      <c r="K21" s="143"/>
      <c r="L21" s="143"/>
      <c r="M21" s="74"/>
      <c r="N21" s="74"/>
      <c r="O21" s="74"/>
      <c r="P21" s="95"/>
      <c r="Q21" s="95"/>
      <c r="R21" s="95"/>
      <c r="S21" s="138"/>
      <c r="T21" s="66" t="str">
        <f>VLOOKUP($A21,PORTFOLIO_HIERARCHY,5,0)</f>
        <v>P</v>
      </c>
      <c r="U21" s="66"/>
      <c r="V21" s="66" t="str">
        <f>VLOOKUP($A21,PORTFOLIO_HIERARCHY,3,0)</f>
        <v>G_CM_Irates</v>
      </c>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8"/>
      <c r="AU21" s="66"/>
      <c r="AV21" s="535">
        <f t="shared" si="0"/>
        <v>0</v>
      </c>
      <c r="AW21" s="550"/>
      <c r="AX21" s="550"/>
      <c r="AY21" s="550"/>
      <c r="AZ21" s="550"/>
      <c r="BA21" s="550"/>
      <c r="BB21" s="550"/>
      <c r="BC21" s="550"/>
      <c r="BD21" s="551"/>
      <c r="BE21" s="535"/>
      <c r="BF21" s="550"/>
      <c r="BG21" s="550"/>
      <c r="BH21" s="550"/>
      <c r="BI21" s="550"/>
      <c r="BJ21" s="550"/>
      <c r="BK21" s="550"/>
      <c r="BL21" s="550"/>
      <c r="BM21" s="551"/>
      <c r="BN21" s="66"/>
      <c r="BO21" s="535">
        <f t="shared" si="1"/>
        <v>0</v>
      </c>
      <c r="BP21" s="550"/>
      <c r="BQ21" s="550"/>
      <c r="BR21" s="550"/>
      <c r="BS21" s="550"/>
      <c r="BT21" s="550"/>
      <c r="BU21" s="550"/>
      <c r="BV21" s="550"/>
      <c r="BW21" s="551"/>
      <c r="BX21" s="535">
        <f t="shared" si="2"/>
        <v>0</v>
      </c>
      <c r="BY21" s="550"/>
      <c r="BZ21" s="550"/>
      <c r="CA21" s="550"/>
      <c r="CB21" s="550"/>
      <c r="CC21" s="550"/>
      <c r="CD21" s="550"/>
      <c r="CE21" s="550"/>
      <c r="CF21" s="551"/>
      <c r="CG21" s="165"/>
      <c r="CH21" s="535">
        <f t="shared" si="3"/>
        <v>0</v>
      </c>
      <c r="CI21" s="550"/>
      <c r="CJ21" s="550"/>
      <c r="CK21" s="550"/>
      <c r="CL21" s="550"/>
      <c r="CM21" s="550"/>
      <c r="CN21" s="550"/>
      <c r="CO21" s="550"/>
      <c r="CP21" s="551"/>
      <c r="CQ21" s="548">
        <f t="shared" si="4"/>
        <v>0</v>
      </c>
      <c r="CR21" s="550"/>
      <c r="CS21" s="550"/>
      <c r="CT21" s="550"/>
      <c r="CU21" s="550"/>
      <c r="CV21" s="550"/>
      <c r="CW21" s="550"/>
      <c r="CX21" s="550"/>
      <c r="CY21" s="550"/>
      <c r="CZ21" s="535">
        <f t="shared" si="5"/>
        <v>0</v>
      </c>
      <c r="DA21" s="550"/>
      <c r="DB21" s="550"/>
      <c r="DC21" s="550"/>
      <c r="DD21" s="550"/>
      <c r="DE21" s="550"/>
      <c r="DF21" s="550"/>
      <c r="DG21" s="550"/>
      <c r="DH21" s="551"/>
      <c r="DI21" s="548">
        <f t="shared" si="6"/>
        <v>0</v>
      </c>
      <c r="DJ21" s="550"/>
      <c r="DK21" s="550"/>
      <c r="DL21" s="550"/>
      <c r="DM21" s="550"/>
      <c r="DN21" s="550"/>
      <c r="DO21" s="550"/>
      <c r="DP21" s="550"/>
      <c r="DQ21" s="550"/>
      <c r="DR21" s="535">
        <f t="shared" si="7"/>
        <v>0</v>
      </c>
      <c r="DS21" s="550"/>
      <c r="DT21" s="550"/>
      <c r="DU21" s="550"/>
      <c r="DV21" s="550"/>
      <c r="DW21" s="550"/>
      <c r="DX21" s="550"/>
      <c r="DY21" s="550"/>
      <c r="DZ21" s="551"/>
      <c r="EB21" s="529" t="str">
        <f t="shared" si="8"/>
        <v>NP</v>
      </c>
      <c r="EC21" s="571"/>
      <c r="ED21" s="571"/>
      <c r="EE21" s="571"/>
      <c r="EF21" s="571"/>
      <c r="EG21" s="571"/>
      <c r="EH21" s="571"/>
      <c r="EI21" s="571"/>
      <c r="EJ21" s="572"/>
      <c r="EK21" s="529" t="str">
        <f t="shared" si="9"/>
        <v>NP</v>
      </c>
      <c r="EL21" s="571"/>
      <c r="EM21" s="571"/>
      <c r="EN21" s="571"/>
      <c r="EO21" s="571"/>
      <c r="EP21" s="571"/>
      <c r="EQ21" s="571"/>
      <c r="ER21" s="571"/>
      <c r="ES21" s="572"/>
      <c r="ET21" s="530" t="str">
        <f t="shared" si="11"/>
        <v>NP</v>
      </c>
      <c r="EU21" s="571"/>
      <c r="EV21" s="571"/>
      <c r="EW21" s="571"/>
      <c r="EX21" s="571"/>
      <c r="EY21" s="571"/>
      <c r="EZ21" s="571"/>
      <c r="FA21" s="571"/>
      <c r="FB21" s="572"/>
      <c r="FD21" s="529">
        <f t="shared" si="10"/>
        <v>0</v>
      </c>
      <c r="FE21" s="530"/>
      <c r="FF21" s="530"/>
      <c r="FG21" s="530"/>
      <c r="FH21" s="530"/>
      <c r="FI21" s="530"/>
      <c r="FJ21" s="530"/>
      <c r="FK21" s="530"/>
      <c r="FL21" s="531"/>
      <c r="FO21" s="312"/>
      <c r="FP21" s="288">
        <v>0</v>
      </c>
      <c r="GF21" s="515" t="s">
        <v>414</v>
      </c>
      <c r="GG21" s="516" t="s">
        <v>414</v>
      </c>
      <c r="GH21" s="481"/>
      <c r="GI21" s="486"/>
      <c r="GJ21" s="486"/>
      <c r="GK21" s="486"/>
      <c r="GL21" s="486"/>
      <c r="GM21" s="486"/>
      <c r="GN21" s="486"/>
      <c r="GO21" s="486"/>
      <c r="GP21" s="486"/>
      <c r="GQ21" s="506"/>
    </row>
    <row r="22" spans="1:199" ht="12.75" hidden="1" x14ac:dyDescent="0.2">
      <c r="A22" s="64">
        <v>12</v>
      </c>
      <c r="D22" s="331" t="s">
        <v>423</v>
      </c>
      <c r="G22" s="67"/>
      <c r="H22" s="66"/>
      <c r="I22" s="66"/>
      <c r="J22" s="143"/>
      <c r="K22" s="143"/>
      <c r="L22" s="143"/>
      <c r="M22" s="74"/>
      <c r="N22" s="74"/>
      <c r="O22" s="74"/>
      <c r="P22" s="95"/>
      <c r="Q22" s="95"/>
      <c r="R22" s="95"/>
      <c r="S22" s="138"/>
      <c r="T22" s="66" t="str">
        <f>VLOOKUP($A22,PORTFOLIO_HIERARCHY,5,0)</f>
        <v>P</v>
      </c>
      <c r="U22" s="66"/>
      <c r="V22" s="66" t="str">
        <f>VLOOKUP($A22,PORTFOLIO_HIERARCHY,3,0)</f>
        <v>C_CM_Irates</v>
      </c>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8"/>
      <c r="AU22" s="66"/>
      <c r="AV22" s="535">
        <f t="shared" si="0"/>
        <v>0</v>
      </c>
      <c r="AW22" s="550"/>
      <c r="AX22" s="550"/>
      <c r="AY22" s="550"/>
      <c r="AZ22" s="550"/>
      <c r="BA22" s="550"/>
      <c r="BB22" s="550"/>
      <c r="BC22" s="550"/>
      <c r="BD22" s="551"/>
      <c r="BE22" s="535"/>
      <c r="BF22" s="536"/>
      <c r="BG22" s="536"/>
      <c r="BH22" s="536"/>
      <c r="BI22" s="536"/>
      <c r="BJ22" s="536"/>
      <c r="BK22" s="536"/>
      <c r="BL22" s="536"/>
      <c r="BM22" s="537"/>
      <c r="BN22" s="66"/>
      <c r="BO22" s="535">
        <f t="shared" si="1"/>
        <v>0</v>
      </c>
      <c r="BP22" s="550"/>
      <c r="BQ22" s="550"/>
      <c r="BR22" s="550"/>
      <c r="BS22" s="550"/>
      <c r="BT22" s="550"/>
      <c r="BU22" s="550"/>
      <c r="BV22" s="550"/>
      <c r="BW22" s="551"/>
      <c r="BX22" s="535">
        <f t="shared" si="2"/>
        <v>0</v>
      </c>
      <c r="BY22" s="536"/>
      <c r="BZ22" s="536"/>
      <c r="CA22" s="536"/>
      <c r="CB22" s="536"/>
      <c r="CC22" s="536"/>
      <c r="CD22" s="536"/>
      <c r="CE22" s="536"/>
      <c r="CF22" s="537"/>
      <c r="CG22" s="165"/>
      <c r="CH22" s="535">
        <f t="shared" si="3"/>
        <v>0</v>
      </c>
      <c r="CI22" s="536"/>
      <c r="CJ22" s="536"/>
      <c r="CK22" s="536"/>
      <c r="CL22" s="536"/>
      <c r="CM22" s="536"/>
      <c r="CN22" s="536"/>
      <c r="CO22" s="536"/>
      <c r="CP22" s="537"/>
      <c r="CQ22" s="548">
        <f t="shared" si="4"/>
        <v>0</v>
      </c>
      <c r="CR22" s="550"/>
      <c r="CS22" s="550"/>
      <c r="CT22" s="550"/>
      <c r="CU22" s="550"/>
      <c r="CV22" s="550"/>
      <c r="CW22" s="550"/>
      <c r="CX22" s="550"/>
      <c r="CY22" s="550"/>
      <c r="CZ22" s="535">
        <f t="shared" si="5"/>
        <v>0</v>
      </c>
      <c r="DA22" s="550"/>
      <c r="DB22" s="550"/>
      <c r="DC22" s="550"/>
      <c r="DD22" s="550"/>
      <c r="DE22" s="550"/>
      <c r="DF22" s="550"/>
      <c r="DG22" s="550"/>
      <c r="DH22" s="551"/>
      <c r="DI22" s="548">
        <f t="shared" si="6"/>
        <v>0</v>
      </c>
      <c r="DJ22" s="550"/>
      <c r="DK22" s="550"/>
      <c r="DL22" s="550"/>
      <c r="DM22" s="550"/>
      <c r="DN22" s="550"/>
      <c r="DO22" s="550"/>
      <c r="DP22" s="550"/>
      <c r="DQ22" s="550"/>
      <c r="DR22" s="535">
        <f t="shared" si="7"/>
        <v>0</v>
      </c>
      <c r="DS22" s="550"/>
      <c r="DT22" s="550"/>
      <c r="DU22" s="550"/>
      <c r="DV22" s="550"/>
      <c r="DW22" s="550"/>
      <c r="DX22" s="550"/>
      <c r="DY22" s="550"/>
      <c r="DZ22" s="551"/>
      <c r="EB22" s="529" t="str">
        <f t="shared" si="8"/>
        <v>NP</v>
      </c>
      <c r="EC22" s="571"/>
      <c r="ED22" s="571"/>
      <c r="EE22" s="571"/>
      <c r="EF22" s="571"/>
      <c r="EG22" s="571"/>
      <c r="EH22" s="571"/>
      <c r="EI22" s="571"/>
      <c r="EJ22" s="572"/>
      <c r="EK22" s="529" t="str">
        <f t="shared" si="9"/>
        <v>NP</v>
      </c>
      <c r="EL22" s="571"/>
      <c r="EM22" s="571"/>
      <c r="EN22" s="571"/>
      <c r="EO22" s="571"/>
      <c r="EP22" s="571"/>
      <c r="EQ22" s="571"/>
      <c r="ER22" s="571"/>
      <c r="ES22" s="572"/>
      <c r="ET22" s="530" t="str">
        <f t="shared" si="11"/>
        <v>NP</v>
      </c>
      <c r="EU22" s="571"/>
      <c r="EV22" s="571"/>
      <c r="EW22" s="571"/>
      <c r="EX22" s="571"/>
      <c r="EY22" s="571"/>
      <c r="EZ22" s="571"/>
      <c r="FA22" s="571"/>
      <c r="FB22" s="572"/>
      <c r="FD22" s="529">
        <f t="shared" si="10"/>
        <v>0</v>
      </c>
      <c r="FE22" s="530"/>
      <c r="FF22" s="530"/>
      <c r="FG22" s="530"/>
      <c r="FH22" s="530"/>
      <c r="FI22" s="530"/>
      <c r="FJ22" s="530"/>
      <c r="FK22" s="530"/>
      <c r="FL22" s="531"/>
      <c r="FO22" s="312"/>
      <c r="FP22" s="288">
        <v>0</v>
      </c>
      <c r="GF22" s="515" t="s">
        <v>414</v>
      </c>
      <c r="GG22" s="516" t="s">
        <v>414</v>
      </c>
      <c r="GH22" s="481"/>
      <c r="GI22" s="486"/>
      <c r="GJ22" s="486"/>
      <c r="GK22" s="486"/>
      <c r="GL22" s="486"/>
      <c r="GM22" s="486"/>
      <c r="GN22" s="486"/>
      <c r="GO22" s="486"/>
      <c r="GP22" s="486"/>
      <c r="GQ22" s="506"/>
    </row>
    <row r="23" spans="1:199" ht="12.75" x14ac:dyDescent="0.2">
      <c r="A23" s="64">
        <v>13</v>
      </c>
      <c r="D23" s="331" t="s">
        <v>421</v>
      </c>
      <c r="G23" s="67"/>
      <c r="H23" s="66"/>
      <c r="I23" s="66"/>
      <c r="J23" s="143"/>
      <c r="K23" s="143"/>
      <c r="L23" s="143"/>
      <c r="M23" s="74"/>
      <c r="N23" s="74"/>
      <c r="O23" s="74"/>
      <c r="P23" s="95"/>
      <c r="Q23" s="95"/>
      <c r="R23" s="95"/>
      <c r="S23" s="138" t="str">
        <f>VLOOKUP($A23,PORTFOLIO_HIERARCHY,3,0)</f>
        <v>US &amp; Canadian Muni</v>
      </c>
      <c r="T23" s="138"/>
      <c r="U23" s="138"/>
      <c r="V23" s="138"/>
      <c r="W23" s="138"/>
      <c r="X23" s="138"/>
      <c r="Y23" s="138"/>
      <c r="Z23" s="138"/>
      <c r="AA23" s="138"/>
      <c r="AB23" s="138"/>
      <c r="AC23" s="138"/>
      <c r="AD23" s="138"/>
      <c r="AE23" s="138"/>
      <c r="AF23" s="138"/>
      <c r="AG23" s="138"/>
      <c r="AH23" s="138"/>
      <c r="AI23" s="138"/>
      <c r="AJ23" s="138"/>
      <c r="AK23" s="138"/>
      <c r="AL23" s="138"/>
      <c r="AM23" s="138"/>
      <c r="AN23" s="138"/>
      <c r="AO23" s="138"/>
      <c r="AP23" s="138"/>
      <c r="AQ23" s="138"/>
      <c r="AR23" s="138"/>
      <c r="AS23" s="138"/>
      <c r="AT23" s="139"/>
      <c r="AU23" s="66"/>
      <c r="AV23" s="555">
        <f t="shared" si="0"/>
        <v>1894.005241320237</v>
      </c>
      <c r="AW23" s="556"/>
      <c r="AX23" s="556"/>
      <c r="AY23" s="556"/>
      <c r="AZ23" s="556"/>
      <c r="BA23" s="556"/>
      <c r="BB23" s="556"/>
      <c r="BC23" s="556"/>
      <c r="BD23" s="557"/>
      <c r="BE23" s="555"/>
      <c r="BF23" s="556"/>
      <c r="BG23" s="556"/>
      <c r="BH23" s="556"/>
      <c r="BI23" s="556"/>
      <c r="BJ23" s="556"/>
      <c r="BK23" s="556"/>
      <c r="BL23" s="556"/>
      <c r="BM23" s="557"/>
      <c r="BN23" s="66"/>
      <c r="BO23" s="555">
        <f t="shared" si="1"/>
        <v>2109.7324383066116</v>
      </c>
      <c r="BP23" s="556"/>
      <c r="BQ23" s="556"/>
      <c r="BR23" s="556"/>
      <c r="BS23" s="556"/>
      <c r="BT23" s="556"/>
      <c r="BU23" s="556"/>
      <c r="BV23" s="556"/>
      <c r="BW23" s="557"/>
      <c r="BX23" s="555">
        <f t="shared" si="2"/>
        <v>536.4403054482375</v>
      </c>
      <c r="BY23" s="556"/>
      <c r="BZ23" s="556"/>
      <c r="CA23" s="556"/>
      <c r="CB23" s="556"/>
      <c r="CC23" s="556"/>
      <c r="CD23" s="556"/>
      <c r="CE23" s="556"/>
      <c r="CF23" s="557"/>
      <c r="CG23" s="165"/>
      <c r="CH23" s="555">
        <f t="shared" si="3"/>
        <v>2109.7324383066116</v>
      </c>
      <c r="CI23" s="556"/>
      <c r="CJ23" s="556"/>
      <c r="CK23" s="556"/>
      <c r="CL23" s="556"/>
      <c r="CM23" s="556"/>
      <c r="CN23" s="556"/>
      <c r="CO23" s="556"/>
      <c r="CP23" s="557"/>
      <c r="CQ23" s="573">
        <f t="shared" si="4"/>
        <v>0</v>
      </c>
      <c r="CR23" s="556"/>
      <c r="CS23" s="556"/>
      <c r="CT23" s="556"/>
      <c r="CU23" s="556"/>
      <c r="CV23" s="556"/>
      <c r="CW23" s="556"/>
      <c r="CX23" s="556"/>
      <c r="CY23" s="556"/>
      <c r="CZ23" s="555">
        <f t="shared" si="5"/>
        <v>0</v>
      </c>
      <c r="DA23" s="556"/>
      <c r="DB23" s="556"/>
      <c r="DC23" s="556"/>
      <c r="DD23" s="556"/>
      <c r="DE23" s="556"/>
      <c r="DF23" s="556"/>
      <c r="DG23" s="556"/>
      <c r="DH23" s="557"/>
      <c r="DI23" s="573">
        <f t="shared" si="6"/>
        <v>0</v>
      </c>
      <c r="DJ23" s="556"/>
      <c r="DK23" s="556"/>
      <c r="DL23" s="556"/>
      <c r="DM23" s="556"/>
      <c r="DN23" s="556"/>
      <c r="DO23" s="556"/>
      <c r="DP23" s="556"/>
      <c r="DQ23" s="556"/>
      <c r="DR23" s="555">
        <f t="shared" si="7"/>
        <v>0</v>
      </c>
      <c r="DS23" s="556"/>
      <c r="DT23" s="556"/>
      <c r="DU23" s="556"/>
      <c r="DV23" s="556"/>
      <c r="DW23" s="556"/>
      <c r="DX23" s="556"/>
      <c r="DY23" s="556"/>
      <c r="DZ23" s="557"/>
      <c r="EB23" s="532">
        <f>IF(OR(ET23="NP",GG23="NP"),"NP",ET23-GG23)</f>
        <v>-2326063.4099559858</v>
      </c>
      <c r="EC23" s="569"/>
      <c r="ED23" s="569"/>
      <c r="EE23" s="569"/>
      <c r="EF23" s="569"/>
      <c r="EG23" s="569"/>
      <c r="EH23" s="569"/>
      <c r="EI23" s="569"/>
      <c r="EJ23" s="570"/>
      <c r="EK23" s="532">
        <f t="shared" si="9"/>
        <v>-4572301.8530980721</v>
      </c>
      <c r="EL23" s="569"/>
      <c r="EM23" s="569"/>
      <c r="EN23" s="569"/>
      <c r="EO23" s="569"/>
      <c r="EP23" s="569"/>
      <c r="EQ23" s="569"/>
      <c r="ER23" s="569"/>
      <c r="ES23" s="570"/>
      <c r="ET23" s="533">
        <f t="shared" si="11"/>
        <v>18160728.503764007</v>
      </c>
      <c r="EU23" s="569"/>
      <c r="EV23" s="569"/>
      <c r="EW23" s="569"/>
      <c r="EX23" s="569"/>
      <c r="EY23" s="569"/>
      <c r="EZ23" s="569"/>
      <c r="FA23" s="569"/>
      <c r="FB23" s="570"/>
      <c r="FD23" s="532">
        <f t="shared" si="10"/>
        <v>-13165.028153999998</v>
      </c>
      <c r="FE23" s="533"/>
      <c r="FF23" s="533"/>
      <c r="FG23" s="533"/>
      <c r="FH23" s="533"/>
      <c r="FI23" s="533"/>
      <c r="FJ23" s="533"/>
      <c r="FK23" s="533"/>
      <c r="FL23" s="534"/>
      <c r="FO23" s="312"/>
      <c r="FP23" s="288">
        <v>1573.2921328583741</v>
      </c>
      <c r="GF23" s="515">
        <v>22733030.356862079</v>
      </c>
      <c r="GG23" s="516">
        <v>20486791.913719993</v>
      </c>
      <c r="GH23" s="483"/>
      <c r="GI23" s="485"/>
      <c r="GJ23" s="485"/>
      <c r="GK23" s="485"/>
      <c r="GL23" s="485"/>
      <c r="GM23" s="485"/>
      <c r="GN23" s="485"/>
      <c r="GO23" s="485"/>
      <c r="GP23" s="485"/>
      <c r="GQ23" s="505"/>
    </row>
    <row r="24" spans="1:199" ht="12.75" x14ac:dyDescent="0.2">
      <c r="A24" s="64">
        <v>14</v>
      </c>
      <c r="D24" s="331" t="s">
        <v>423</v>
      </c>
      <c r="G24" s="67"/>
      <c r="H24" s="66"/>
      <c r="I24" s="66"/>
      <c r="J24" s="143"/>
      <c r="K24" s="143"/>
      <c r="L24" s="143"/>
      <c r="M24" s="74"/>
      <c r="N24" s="74"/>
      <c r="O24" s="74"/>
      <c r="P24" s="95"/>
      <c r="Q24" s="95"/>
      <c r="R24" s="95"/>
      <c r="S24" s="138"/>
      <c r="T24" s="66" t="str">
        <f>VLOOKUP($A24,PORTFOLIO_HIERARCHY,5,0)</f>
        <v>S</v>
      </c>
      <c r="U24" s="66"/>
      <c r="V24" s="66" t="str">
        <f>VLOOKUP($A24,PORTFOLIO_HIERARCHY,3,0)</f>
        <v>AM_CAMUNI_L</v>
      </c>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8"/>
      <c r="AU24" s="66"/>
      <c r="AV24" s="535">
        <f t="shared" si="0"/>
        <v>4.9164604283305042</v>
      </c>
      <c r="AW24" s="550"/>
      <c r="AX24" s="550"/>
      <c r="AY24" s="550"/>
      <c r="AZ24" s="550"/>
      <c r="BA24" s="550"/>
      <c r="BB24" s="550"/>
      <c r="BC24" s="550"/>
      <c r="BD24" s="551"/>
      <c r="BE24" s="535"/>
      <c r="BF24" s="550"/>
      <c r="BG24" s="550"/>
      <c r="BH24" s="550"/>
      <c r="BI24" s="550"/>
      <c r="BJ24" s="550"/>
      <c r="BK24" s="550"/>
      <c r="BL24" s="550"/>
      <c r="BM24" s="551"/>
      <c r="BN24" s="66"/>
      <c r="BO24" s="535">
        <f t="shared" si="1"/>
        <v>5.4764452711173481</v>
      </c>
      <c r="BP24" s="550"/>
      <c r="BQ24" s="550"/>
      <c r="BR24" s="550"/>
      <c r="BS24" s="550"/>
      <c r="BT24" s="550"/>
      <c r="BU24" s="550"/>
      <c r="BV24" s="550"/>
      <c r="BW24" s="551"/>
      <c r="BX24" s="535">
        <f>BO24-FP24</f>
        <v>5.3013820183209477</v>
      </c>
      <c r="BY24" s="550"/>
      <c r="BZ24" s="550"/>
      <c r="CA24" s="550"/>
      <c r="CB24" s="550"/>
      <c r="CC24" s="550"/>
      <c r="CD24" s="550"/>
      <c r="CE24" s="550"/>
      <c r="CF24" s="551"/>
      <c r="CG24" s="165"/>
      <c r="CH24" s="535">
        <f t="shared" si="3"/>
        <v>5.4764452711173481</v>
      </c>
      <c r="CI24" s="550"/>
      <c r="CJ24" s="550"/>
      <c r="CK24" s="550"/>
      <c r="CL24" s="550"/>
      <c r="CM24" s="550"/>
      <c r="CN24" s="550"/>
      <c r="CO24" s="550"/>
      <c r="CP24" s="551"/>
      <c r="CQ24" s="548">
        <f t="shared" si="4"/>
        <v>0</v>
      </c>
      <c r="CR24" s="550"/>
      <c r="CS24" s="550"/>
      <c r="CT24" s="550"/>
      <c r="CU24" s="550"/>
      <c r="CV24" s="550"/>
      <c r="CW24" s="550"/>
      <c r="CX24" s="550"/>
      <c r="CY24" s="550"/>
      <c r="CZ24" s="535">
        <f t="shared" si="5"/>
        <v>0</v>
      </c>
      <c r="DA24" s="550"/>
      <c r="DB24" s="550"/>
      <c r="DC24" s="550"/>
      <c r="DD24" s="550"/>
      <c r="DE24" s="550"/>
      <c r="DF24" s="550"/>
      <c r="DG24" s="550"/>
      <c r="DH24" s="551"/>
      <c r="DI24" s="548">
        <f t="shared" si="6"/>
        <v>0</v>
      </c>
      <c r="DJ24" s="550"/>
      <c r="DK24" s="550"/>
      <c r="DL24" s="550"/>
      <c r="DM24" s="550"/>
      <c r="DN24" s="550"/>
      <c r="DO24" s="550"/>
      <c r="DP24" s="550"/>
      <c r="DQ24" s="550"/>
      <c r="DR24" s="535">
        <f t="shared" si="7"/>
        <v>0</v>
      </c>
      <c r="DS24" s="550"/>
      <c r="DT24" s="550"/>
      <c r="DU24" s="550"/>
      <c r="DV24" s="550"/>
      <c r="DW24" s="550"/>
      <c r="DX24" s="550"/>
      <c r="DY24" s="550"/>
      <c r="DZ24" s="551"/>
      <c r="EB24" s="529">
        <f t="shared" si="8"/>
        <v>-1602616.1196370032</v>
      </c>
      <c r="EC24" s="571"/>
      <c r="ED24" s="571"/>
      <c r="EE24" s="571"/>
      <c r="EF24" s="571"/>
      <c r="EG24" s="571"/>
      <c r="EH24" s="571"/>
      <c r="EI24" s="571"/>
      <c r="EJ24" s="572"/>
      <c r="EK24" s="529">
        <f t="shared" si="9"/>
        <v>-7482668.3440090045</v>
      </c>
      <c r="EL24" s="571"/>
      <c r="EM24" s="571"/>
      <c r="EN24" s="571"/>
      <c r="EO24" s="571"/>
      <c r="EP24" s="571"/>
      <c r="EQ24" s="571"/>
      <c r="ER24" s="571"/>
      <c r="ES24" s="572"/>
      <c r="ET24" s="530">
        <f t="shared" si="11"/>
        <v>11939645.243069999</v>
      </c>
      <c r="EU24" s="571"/>
      <c r="EV24" s="571"/>
      <c r="EW24" s="571"/>
      <c r="EX24" s="571"/>
      <c r="EY24" s="571"/>
      <c r="EZ24" s="571"/>
      <c r="FA24" s="571"/>
      <c r="FB24" s="572"/>
      <c r="FD24" s="529">
        <f t="shared" si="10"/>
        <v>-23.013173999999999</v>
      </c>
      <c r="FE24" s="530"/>
      <c r="FF24" s="530"/>
      <c r="FG24" s="530"/>
      <c r="FH24" s="530"/>
      <c r="FI24" s="530"/>
      <c r="FJ24" s="530"/>
      <c r="FK24" s="530"/>
      <c r="FL24" s="531"/>
      <c r="FO24" s="312"/>
      <c r="FP24" s="288">
        <v>0.17506325279640014</v>
      </c>
      <c r="GF24" s="515">
        <v>19422313.587079003</v>
      </c>
      <c r="GG24" s="516">
        <v>13542261.362707002</v>
      </c>
      <c r="GH24" s="481"/>
      <c r="GI24" s="486"/>
      <c r="GJ24" s="486"/>
      <c r="GK24" s="486"/>
      <c r="GL24" s="486"/>
      <c r="GM24" s="486"/>
      <c r="GN24" s="486"/>
      <c r="GO24" s="486"/>
      <c r="GP24" s="486"/>
      <c r="GQ24" s="506"/>
    </row>
    <row r="25" spans="1:199" ht="12.75" x14ac:dyDescent="0.2">
      <c r="A25" s="64">
        <v>15</v>
      </c>
      <c r="D25" s="331" t="s">
        <v>423</v>
      </c>
      <c r="G25" s="67"/>
      <c r="H25" s="66"/>
      <c r="I25" s="66"/>
      <c r="J25" s="143"/>
      <c r="K25" s="143"/>
      <c r="L25" s="143"/>
      <c r="M25" s="74"/>
      <c r="N25" s="74"/>
      <c r="O25" s="74"/>
      <c r="P25" s="95"/>
      <c r="Q25" s="95"/>
      <c r="R25" s="95"/>
      <c r="S25" s="138"/>
      <c r="T25" s="66" t="str">
        <f>VLOOKUP($A25,PORTFOLIO_HIERARCHY,5,0)</f>
        <v>S</v>
      </c>
      <c r="U25" s="66"/>
      <c r="V25" s="66" t="str">
        <f>VLOOKUP($A25,PORTFOLIO_HIERARCHY,3,0)</f>
        <v>AM_USMUNI_L</v>
      </c>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8"/>
      <c r="AU25" s="66"/>
      <c r="AV25" s="535">
        <f>IF(VAR_ZERO_CORR="Y",VLOOKUP($A25,FINAL_FIGURES,43,0),VLOOKUP($A25,FINAL_FIGURES,43,0))</f>
        <v>482994.87</v>
      </c>
      <c r="AW25" s="550"/>
      <c r="AX25" s="550"/>
      <c r="AY25" s="550"/>
      <c r="AZ25" s="550"/>
      <c r="BA25" s="550"/>
      <c r="BB25" s="550"/>
      <c r="BC25" s="550"/>
      <c r="BD25" s="551"/>
      <c r="BE25" s="535"/>
      <c r="BF25" s="550"/>
      <c r="BG25" s="550"/>
      <c r="BH25" s="550"/>
      <c r="BI25" s="550"/>
      <c r="BJ25" s="550"/>
      <c r="BK25" s="550"/>
      <c r="BL25" s="550"/>
      <c r="BM25" s="551"/>
      <c r="BN25" s="66"/>
      <c r="BO25" s="535">
        <f t="shared" si="1"/>
        <v>538007.98569299991</v>
      </c>
      <c r="BP25" s="550"/>
      <c r="BQ25" s="550"/>
      <c r="BR25" s="550"/>
      <c r="BS25" s="550"/>
      <c r="BT25" s="550"/>
      <c r="BU25" s="550"/>
      <c r="BV25" s="550"/>
      <c r="BW25" s="551"/>
      <c r="BX25" s="535">
        <f t="shared" si="2"/>
        <v>38043.250204999931</v>
      </c>
      <c r="BY25" s="550"/>
      <c r="BZ25" s="550"/>
      <c r="CA25" s="550"/>
      <c r="CB25" s="550"/>
      <c r="CC25" s="550"/>
      <c r="CD25" s="550"/>
      <c r="CE25" s="550"/>
      <c r="CF25" s="551"/>
      <c r="CG25" s="165"/>
      <c r="CH25" s="535">
        <f>VLOOKUP($A25,FINAL_FIGURES,12,0)*FX_EUR_USD</f>
        <v>538007.98569299991</v>
      </c>
      <c r="CI25" s="550"/>
      <c r="CJ25" s="550"/>
      <c r="CK25" s="550"/>
      <c r="CL25" s="550"/>
      <c r="CM25" s="550"/>
      <c r="CN25" s="550"/>
      <c r="CO25" s="550"/>
      <c r="CP25" s="551"/>
      <c r="CQ25" s="548">
        <f t="shared" si="4"/>
        <v>0</v>
      </c>
      <c r="CR25" s="550"/>
      <c r="CS25" s="550"/>
      <c r="CT25" s="550"/>
      <c r="CU25" s="550"/>
      <c r="CV25" s="550"/>
      <c r="CW25" s="550"/>
      <c r="CX25" s="550"/>
      <c r="CY25" s="550"/>
      <c r="CZ25" s="535">
        <f t="shared" si="5"/>
        <v>0</v>
      </c>
      <c r="DA25" s="550"/>
      <c r="DB25" s="550"/>
      <c r="DC25" s="550"/>
      <c r="DD25" s="550"/>
      <c r="DE25" s="550"/>
      <c r="DF25" s="550"/>
      <c r="DG25" s="550"/>
      <c r="DH25" s="551"/>
      <c r="DI25" s="548">
        <f t="shared" si="6"/>
        <v>0</v>
      </c>
      <c r="DJ25" s="550"/>
      <c r="DK25" s="550"/>
      <c r="DL25" s="550"/>
      <c r="DM25" s="550"/>
      <c r="DN25" s="550"/>
      <c r="DO25" s="550"/>
      <c r="DP25" s="550"/>
      <c r="DQ25" s="550"/>
      <c r="DR25" s="535">
        <f t="shared" si="7"/>
        <v>0</v>
      </c>
      <c r="DS25" s="550"/>
      <c r="DT25" s="550"/>
      <c r="DU25" s="550"/>
      <c r="DV25" s="550"/>
      <c r="DW25" s="550"/>
      <c r="DX25" s="550"/>
      <c r="DY25" s="550"/>
      <c r="DZ25" s="551"/>
      <c r="EB25" s="529">
        <f>IF(OR(ET25="NP",GG25="NP"),"NP",ET25-GG25)</f>
        <v>-723447.29031898174</v>
      </c>
      <c r="EC25" s="571"/>
      <c r="ED25" s="571"/>
      <c r="EE25" s="571"/>
      <c r="EF25" s="571"/>
      <c r="EG25" s="571"/>
      <c r="EH25" s="571"/>
      <c r="EI25" s="571"/>
      <c r="EJ25" s="572"/>
      <c r="EK25" s="529">
        <f>IF(OR(ET25="NP",GF25="NP"),"NP",ET25-GF25)</f>
        <v>2910366.4909109315</v>
      </c>
      <c r="EL25" s="571"/>
      <c r="EM25" s="571"/>
      <c r="EN25" s="571"/>
      <c r="EO25" s="571"/>
      <c r="EP25" s="571"/>
      <c r="EQ25" s="571"/>
      <c r="ER25" s="571"/>
      <c r="ES25" s="572"/>
      <c r="ET25" s="530">
        <f t="shared" si="11"/>
        <v>6221083.2606940083</v>
      </c>
      <c r="EU25" s="571"/>
      <c r="EV25" s="571"/>
      <c r="EW25" s="571"/>
      <c r="EX25" s="571"/>
      <c r="EY25" s="571"/>
      <c r="EZ25" s="571"/>
      <c r="FA25" s="571"/>
      <c r="FB25" s="572"/>
      <c r="FD25" s="529">
        <f>VLOOKUP($A25,FINAL_FIGURES,40,0)*FX_EUR_USD</f>
        <v>-764.01287099999922</v>
      </c>
      <c r="FE25" s="530"/>
      <c r="FF25" s="530"/>
      <c r="FG25" s="530"/>
      <c r="FH25" s="530"/>
      <c r="FI25" s="530"/>
      <c r="FJ25" s="530"/>
      <c r="FK25" s="530"/>
      <c r="FL25" s="531"/>
      <c r="FO25" s="312"/>
      <c r="FP25" s="288">
        <v>499964.73548799998</v>
      </c>
      <c r="GF25" s="515">
        <v>3310716.7697830768</v>
      </c>
      <c r="GG25" s="516">
        <v>6944530.5510129901</v>
      </c>
      <c r="GH25" s="481"/>
      <c r="GI25" s="486"/>
      <c r="GJ25" s="486"/>
      <c r="GK25" s="486"/>
      <c r="GL25" s="486"/>
      <c r="GM25" s="486"/>
      <c r="GN25" s="486"/>
      <c r="GO25" s="486"/>
      <c r="GP25" s="486"/>
      <c r="GQ25" s="506"/>
    </row>
    <row r="26" spans="1:199" ht="12.75" x14ac:dyDescent="0.2">
      <c r="A26" s="64">
        <v>111</v>
      </c>
      <c r="G26" s="67"/>
      <c r="H26" s="66"/>
      <c r="I26" s="66"/>
      <c r="J26" s="143"/>
      <c r="K26" s="143"/>
      <c r="L26" s="143"/>
      <c r="M26" s="74"/>
      <c r="N26" s="74"/>
      <c r="O26" s="74"/>
      <c r="P26" s="95"/>
      <c r="Q26" s="95"/>
      <c r="R26" s="95"/>
      <c r="S26" s="138"/>
      <c r="T26" s="66" t="str">
        <f>VLOOKUP($A26,PORTFOLIO_HIERARCHY,5,0)</f>
        <v>S</v>
      </c>
      <c r="U26" s="66"/>
      <c r="V26" s="66" t="str">
        <f>VLOOKUP($A26,PORTFOLIO_HIERARCHY,3,0)</f>
        <v>AM_USMUN_G_L</v>
      </c>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8"/>
      <c r="AU26" s="66"/>
      <c r="AV26" s="535">
        <f>IF(VAR_ZERO_CORR="Y",VLOOKUP($A26,FINAL_FIGURES,43,0),VLOOKUP($A26,FINAL_FIGURES,43,0))</f>
        <v>347425.98</v>
      </c>
      <c r="AW26" s="550"/>
      <c r="AX26" s="550"/>
      <c r="AY26" s="550"/>
      <c r="AZ26" s="550"/>
      <c r="BA26" s="550"/>
      <c r="BB26" s="550"/>
      <c r="BC26" s="550"/>
      <c r="BD26" s="551"/>
      <c r="BE26" s="475"/>
      <c r="BF26" s="476"/>
      <c r="BG26" s="476"/>
      <c r="BH26" s="476"/>
      <c r="BI26" s="476"/>
      <c r="BJ26" s="476"/>
      <c r="BK26" s="476"/>
      <c r="BL26" s="476"/>
      <c r="BM26" s="477"/>
      <c r="BN26" s="66"/>
      <c r="BO26" s="535">
        <f t="shared" si="1"/>
        <v>386997.79912199994</v>
      </c>
      <c r="BP26" s="550"/>
      <c r="BQ26" s="550"/>
      <c r="BR26" s="550"/>
      <c r="BS26" s="550"/>
      <c r="BT26" s="550"/>
      <c r="BU26" s="550"/>
      <c r="BV26" s="550"/>
      <c r="BW26" s="551"/>
      <c r="BX26" s="535">
        <f t="shared" ref="BX26" si="12">BO26-FP26</f>
        <v>-567.66132600005949</v>
      </c>
      <c r="BY26" s="550"/>
      <c r="BZ26" s="550"/>
      <c r="CA26" s="550"/>
      <c r="CB26" s="550"/>
      <c r="CC26" s="550"/>
      <c r="CD26" s="550"/>
      <c r="CE26" s="550"/>
      <c r="CF26" s="551"/>
      <c r="CG26" s="165"/>
      <c r="CH26" s="535">
        <f>VLOOKUP($A26,FINAL_FIGURES,12,0)*FX_EUR_USD</f>
        <v>386997.79912199994</v>
      </c>
      <c r="CI26" s="550"/>
      <c r="CJ26" s="550"/>
      <c r="CK26" s="550"/>
      <c r="CL26" s="550"/>
      <c r="CM26" s="550"/>
      <c r="CN26" s="550"/>
      <c r="CO26" s="550"/>
      <c r="CP26" s="551"/>
      <c r="CQ26" s="548">
        <f t="shared" si="4"/>
        <v>0</v>
      </c>
      <c r="CR26" s="550"/>
      <c r="CS26" s="550"/>
      <c r="CT26" s="550"/>
      <c r="CU26" s="550"/>
      <c r="CV26" s="550"/>
      <c r="CW26" s="550"/>
      <c r="CX26" s="550"/>
      <c r="CY26" s="550"/>
      <c r="CZ26" s="535">
        <f t="shared" si="5"/>
        <v>0</v>
      </c>
      <c r="DA26" s="550"/>
      <c r="DB26" s="550"/>
      <c r="DC26" s="550"/>
      <c r="DD26" s="550"/>
      <c r="DE26" s="550"/>
      <c r="DF26" s="550"/>
      <c r="DG26" s="550"/>
      <c r="DH26" s="551"/>
      <c r="DI26" s="548">
        <f t="shared" si="6"/>
        <v>0</v>
      </c>
      <c r="DJ26" s="550"/>
      <c r="DK26" s="550"/>
      <c r="DL26" s="550"/>
      <c r="DM26" s="550"/>
      <c r="DN26" s="550"/>
      <c r="DO26" s="550"/>
      <c r="DP26" s="550"/>
      <c r="DQ26" s="550"/>
      <c r="DR26" s="535">
        <f t="shared" si="7"/>
        <v>0</v>
      </c>
      <c r="DS26" s="550"/>
      <c r="DT26" s="550"/>
      <c r="DU26" s="550"/>
      <c r="DV26" s="550"/>
      <c r="DW26" s="550"/>
      <c r="DX26" s="550"/>
      <c r="DY26" s="550"/>
      <c r="DZ26" s="551"/>
      <c r="EB26" s="529">
        <f>IF(OR(ET26="NP",GG26="NP"),"NP",ET26-GG26)</f>
        <v>-242735.68975099968</v>
      </c>
      <c r="EC26" s="571"/>
      <c r="ED26" s="571"/>
      <c r="EE26" s="571"/>
      <c r="EF26" s="571"/>
      <c r="EG26" s="571"/>
      <c r="EH26" s="571"/>
      <c r="EI26" s="571"/>
      <c r="EJ26" s="572"/>
      <c r="EK26" s="529">
        <f>IF(OR(ET26="NP",GF26="NP"),"NP",ET26-GF26)</f>
        <v>183628.07990100048</v>
      </c>
      <c r="EL26" s="571"/>
      <c r="EM26" s="571"/>
      <c r="EN26" s="571"/>
      <c r="EO26" s="571"/>
      <c r="EP26" s="571"/>
      <c r="EQ26" s="571"/>
      <c r="ER26" s="571"/>
      <c r="ES26" s="572"/>
      <c r="ET26" s="530">
        <f t="shared" si="11"/>
        <v>1465997.1499650003</v>
      </c>
      <c r="EU26" s="571"/>
      <c r="EV26" s="571"/>
      <c r="EW26" s="571"/>
      <c r="EX26" s="571"/>
      <c r="EY26" s="571"/>
      <c r="EZ26" s="571"/>
      <c r="FA26" s="571"/>
      <c r="FB26" s="572"/>
      <c r="FD26" s="529">
        <f>VLOOKUP($A26,FINAL_FIGURES,40,0)*FX_EUR_USD</f>
        <v>-12378.002109000001</v>
      </c>
      <c r="FE26" s="530"/>
      <c r="FF26" s="530"/>
      <c r="FG26" s="530"/>
      <c r="FH26" s="530"/>
      <c r="FI26" s="530"/>
      <c r="FJ26" s="530"/>
      <c r="FK26" s="530"/>
      <c r="FL26" s="531"/>
      <c r="FO26" s="312"/>
      <c r="FP26" s="288">
        <v>387565.460448</v>
      </c>
      <c r="GF26" s="515">
        <v>1282369.0700639999</v>
      </c>
      <c r="GG26" s="516">
        <v>1708732.839716</v>
      </c>
      <c r="GH26" s="481"/>
      <c r="GI26" s="486"/>
      <c r="GJ26" s="486"/>
      <c r="GK26" s="486"/>
      <c r="GL26" s="486"/>
      <c r="GM26" s="486"/>
      <c r="GN26" s="486"/>
      <c r="GO26" s="486"/>
      <c r="GP26" s="486"/>
      <c r="GQ26" s="506"/>
    </row>
    <row r="27" spans="1:199" ht="12.75" x14ac:dyDescent="0.2">
      <c r="A27" s="64">
        <v>16</v>
      </c>
      <c r="D27" s="331" t="s">
        <v>421</v>
      </c>
      <c r="G27" s="67"/>
      <c r="H27" s="66"/>
      <c r="I27" s="66"/>
      <c r="J27" s="143"/>
      <c r="K27" s="143"/>
      <c r="L27" s="143"/>
      <c r="M27" s="74"/>
      <c r="N27" s="74"/>
      <c r="O27" s="74"/>
      <c r="P27" s="95"/>
      <c r="Q27" s="95"/>
      <c r="R27" s="95"/>
      <c r="S27" s="138" t="str">
        <f>VLOOKUP($A27,PORTFOLIO_HIERARCHY,3,0)</f>
        <v>GIC</v>
      </c>
      <c r="T27" s="138"/>
      <c r="U27" s="138"/>
      <c r="V27" s="138"/>
      <c r="W27" s="138"/>
      <c r="X27" s="138"/>
      <c r="Y27" s="138"/>
      <c r="Z27" s="138"/>
      <c r="AA27" s="138"/>
      <c r="AB27" s="138"/>
      <c r="AC27" s="138"/>
      <c r="AD27" s="138"/>
      <c r="AE27" s="138"/>
      <c r="AF27" s="138"/>
      <c r="AG27" s="138"/>
      <c r="AH27" s="138"/>
      <c r="AI27" s="138"/>
      <c r="AJ27" s="138"/>
      <c r="AK27" s="138"/>
      <c r="AL27" s="138"/>
      <c r="AM27" s="138"/>
      <c r="AN27" s="138"/>
      <c r="AO27" s="138"/>
      <c r="AP27" s="138"/>
      <c r="AQ27" s="138"/>
      <c r="AR27" s="138"/>
      <c r="AS27" s="138"/>
      <c r="AT27" s="139"/>
      <c r="AU27" s="66"/>
      <c r="AV27" s="555">
        <f t="shared" si="0"/>
        <v>68349.285146559239</v>
      </c>
      <c r="AW27" s="556"/>
      <c r="AX27" s="556"/>
      <c r="AY27" s="556"/>
      <c r="AZ27" s="556"/>
      <c r="BA27" s="556"/>
      <c r="BB27" s="556"/>
      <c r="BC27" s="556"/>
      <c r="BD27" s="557"/>
      <c r="BE27" s="555"/>
      <c r="BF27" s="556"/>
      <c r="BG27" s="556"/>
      <c r="BH27" s="556"/>
      <c r="BI27" s="556"/>
      <c r="BJ27" s="556"/>
      <c r="BK27" s="556"/>
      <c r="BL27" s="556"/>
      <c r="BM27" s="557"/>
      <c r="BN27" s="66"/>
      <c r="BO27" s="555">
        <f t="shared" si="1"/>
        <v>76134.268724752328</v>
      </c>
      <c r="BP27" s="556"/>
      <c r="BQ27" s="556"/>
      <c r="BR27" s="556"/>
      <c r="BS27" s="556"/>
      <c r="BT27" s="556"/>
      <c r="BU27" s="556"/>
      <c r="BV27" s="556"/>
      <c r="BW27" s="557"/>
      <c r="BX27" s="555">
        <f t="shared" si="2"/>
        <v>-312.84303394189919</v>
      </c>
      <c r="BY27" s="556"/>
      <c r="BZ27" s="556"/>
      <c r="CA27" s="556"/>
      <c r="CB27" s="556"/>
      <c r="CC27" s="556"/>
      <c r="CD27" s="556"/>
      <c r="CE27" s="556"/>
      <c r="CF27" s="557"/>
      <c r="CG27" s="165"/>
      <c r="CH27" s="555">
        <f t="shared" si="3"/>
        <v>23600.664837176628</v>
      </c>
      <c r="CI27" s="556"/>
      <c r="CJ27" s="556"/>
      <c r="CK27" s="556"/>
      <c r="CL27" s="556"/>
      <c r="CM27" s="556"/>
      <c r="CN27" s="556"/>
      <c r="CO27" s="556"/>
      <c r="CP27" s="557"/>
      <c r="CQ27" s="573">
        <f t="shared" si="4"/>
        <v>0</v>
      </c>
      <c r="CR27" s="556"/>
      <c r="CS27" s="556"/>
      <c r="CT27" s="556"/>
      <c r="CU27" s="556"/>
      <c r="CV27" s="556"/>
      <c r="CW27" s="556"/>
      <c r="CX27" s="556"/>
      <c r="CY27" s="556"/>
      <c r="CZ27" s="555">
        <f t="shared" si="5"/>
        <v>0</v>
      </c>
      <c r="DA27" s="556"/>
      <c r="DB27" s="556"/>
      <c r="DC27" s="556"/>
      <c r="DD27" s="556"/>
      <c r="DE27" s="556"/>
      <c r="DF27" s="556"/>
      <c r="DG27" s="556"/>
      <c r="DH27" s="557"/>
      <c r="DI27" s="573">
        <f t="shared" si="6"/>
        <v>0</v>
      </c>
      <c r="DJ27" s="556"/>
      <c r="DK27" s="556"/>
      <c r="DL27" s="556"/>
      <c r="DM27" s="556"/>
      <c r="DN27" s="556"/>
      <c r="DO27" s="556"/>
      <c r="DP27" s="556"/>
      <c r="DQ27" s="556"/>
      <c r="DR27" s="555">
        <f t="shared" si="7"/>
        <v>72383.944998155886</v>
      </c>
      <c r="DS27" s="556"/>
      <c r="DT27" s="556"/>
      <c r="DU27" s="556"/>
      <c r="DV27" s="556"/>
      <c r="DW27" s="556"/>
      <c r="DX27" s="556"/>
      <c r="DY27" s="556"/>
      <c r="DZ27" s="557"/>
      <c r="EB27" s="532">
        <f t="shared" si="8"/>
        <v>23984.239539012313</v>
      </c>
      <c r="EC27" s="569"/>
      <c r="ED27" s="569"/>
      <c r="EE27" s="569"/>
      <c r="EF27" s="569"/>
      <c r="EG27" s="569"/>
      <c r="EH27" s="569"/>
      <c r="EI27" s="569"/>
      <c r="EJ27" s="570"/>
      <c r="EK27" s="532">
        <f t="shared" si="9"/>
        <v>-5323952.8530249894</v>
      </c>
      <c r="EL27" s="569"/>
      <c r="EM27" s="569"/>
      <c r="EN27" s="569"/>
      <c r="EO27" s="569"/>
      <c r="EP27" s="569"/>
      <c r="EQ27" s="569"/>
      <c r="ER27" s="569"/>
      <c r="ES27" s="570"/>
      <c r="ET27" s="533">
        <f t="shared" si="11"/>
        <v>9711620.4291760065</v>
      </c>
      <c r="EU27" s="569"/>
      <c r="EV27" s="569"/>
      <c r="EW27" s="569"/>
      <c r="EX27" s="569"/>
      <c r="EY27" s="569"/>
      <c r="EZ27" s="569"/>
      <c r="FA27" s="569"/>
      <c r="FB27" s="570"/>
      <c r="FD27" s="532">
        <f t="shared" si="10"/>
        <v>37788.021572999998</v>
      </c>
      <c r="FE27" s="533"/>
      <c r="FF27" s="533"/>
      <c r="FG27" s="533"/>
      <c r="FH27" s="533"/>
      <c r="FI27" s="533"/>
      <c r="FJ27" s="533"/>
      <c r="FK27" s="533"/>
      <c r="FL27" s="534"/>
      <c r="FO27" s="312"/>
      <c r="FP27" s="288">
        <v>76447.111758694227</v>
      </c>
      <c r="GF27" s="515">
        <v>15035573.282200996</v>
      </c>
      <c r="GG27" s="516">
        <v>9687636.1896369942</v>
      </c>
      <c r="GH27" s="483"/>
      <c r="GI27" s="485"/>
      <c r="GJ27" s="485"/>
      <c r="GK27" s="485"/>
      <c r="GL27" s="485"/>
      <c r="GM27" s="485"/>
      <c r="GN27" s="485"/>
      <c r="GO27" s="485"/>
      <c r="GP27" s="485"/>
      <c r="GQ27" s="505"/>
    </row>
    <row r="28" spans="1:199" ht="12.75" x14ac:dyDescent="0.2">
      <c r="A28" s="64">
        <v>17</v>
      </c>
      <c r="D28" s="331" t="s">
        <v>423</v>
      </c>
      <c r="G28" s="67"/>
      <c r="H28" s="66"/>
      <c r="I28" s="66"/>
      <c r="J28" s="143"/>
      <c r="K28" s="143"/>
      <c r="L28" s="143"/>
      <c r="M28" s="74"/>
      <c r="N28" s="74"/>
      <c r="O28" s="74"/>
      <c r="P28" s="95"/>
      <c r="Q28" s="95"/>
      <c r="R28" s="95"/>
      <c r="S28" s="138"/>
      <c r="T28" s="66" t="str">
        <f t="shared" ref="T28:T38" si="13">VLOOKUP($A28,PORTFOLIO_HIERARCHY,5,0)</f>
        <v>S</v>
      </c>
      <c r="U28" s="66"/>
      <c r="V28" s="66" t="str">
        <f t="shared" ref="V28:V38" si="14">VLOOKUP($A28,PORTFOLIO_HIERARCHY,3,0)</f>
        <v>AM_GICS_F</v>
      </c>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8"/>
      <c r="AU28" s="66"/>
      <c r="AV28" s="535">
        <f t="shared" si="0"/>
        <v>14561.621215964999</v>
      </c>
      <c r="AW28" s="550"/>
      <c r="AX28" s="550"/>
      <c r="AY28" s="550"/>
      <c r="AZ28" s="550"/>
      <c r="BA28" s="550"/>
      <c r="BB28" s="550"/>
      <c r="BC28" s="550"/>
      <c r="BD28" s="551"/>
      <c r="BE28" s="535"/>
      <c r="BF28" s="536"/>
      <c r="BG28" s="536"/>
      <c r="BH28" s="536"/>
      <c r="BI28" s="536"/>
      <c r="BJ28" s="536"/>
      <c r="BK28" s="536"/>
      <c r="BL28" s="536"/>
      <c r="BM28" s="537"/>
      <c r="BN28" s="66"/>
      <c r="BO28" s="535">
        <f t="shared" si="1"/>
        <v>16220.18987246341</v>
      </c>
      <c r="BP28" s="550"/>
      <c r="BQ28" s="550"/>
      <c r="BR28" s="550"/>
      <c r="BS28" s="550"/>
      <c r="BT28" s="550"/>
      <c r="BU28" s="550"/>
      <c r="BV28" s="550"/>
      <c r="BW28" s="551"/>
      <c r="BX28" s="535">
        <f t="shared" si="2"/>
        <v>23.98686413465839</v>
      </c>
      <c r="BY28" s="536"/>
      <c r="BZ28" s="536"/>
      <c r="CA28" s="536"/>
      <c r="CB28" s="536"/>
      <c r="CC28" s="536"/>
      <c r="CD28" s="536"/>
      <c r="CE28" s="536"/>
      <c r="CF28" s="537"/>
      <c r="CG28" s="165"/>
      <c r="CH28" s="535">
        <f t="shared" si="3"/>
        <v>16220.18987246341</v>
      </c>
      <c r="CI28" s="550"/>
      <c r="CJ28" s="550"/>
      <c r="CK28" s="550"/>
      <c r="CL28" s="550"/>
      <c r="CM28" s="550"/>
      <c r="CN28" s="550"/>
      <c r="CO28" s="550"/>
      <c r="CP28" s="551"/>
      <c r="CQ28" s="548">
        <f t="shared" si="4"/>
        <v>0</v>
      </c>
      <c r="CR28" s="550"/>
      <c r="CS28" s="550"/>
      <c r="CT28" s="550"/>
      <c r="CU28" s="550"/>
      <c r="CV28" s="550"/>
      <c r="CW28" s="550"/>
      <c r="CX28" s="550"/>
      <c r="CY28" s="550"/>
      <c r="CZ28" s="535">
        <f t="shared" si="5"/>
        <v>0</v>
      </c>
      <c r="DA28" s="550"/>
      <c r="DB28" s="550"/>
      <c r="DC28" s="550"/>
      <c r="DD28" s="550"/>
      <c r="DE28" s="550"/>
      <c r="DF28" s="550"/>
      <c r="DG28" s="550"/>
      <c r="DH28" s="551"/>
      <c r="DI28" s="548">
        <f t="shared" si="6"/>
        <v>0</v>
      </c>
      <c r="DJ28" s="550"/>
      <c r="DK28" s="550"/>
      <c r="DL28" s="550"/>
      <c r="DM28" s="550"/>
      <c r="DN28" s="550"/>
      <c r="DO28" s="550"/>
      <c r="DP28" s="550"/>
      <c r="DQ28" s="550"/>
      <c r="DR28" s="535">
        <f t="shared" si="7"/>
        <v>0</v>
      </c>
      <c r="DS28" s="550"/>
      <c r="DT28" s="550"/>
      <c r="DU28" s="550"/>
      <c r="DV28" s="550"/>
      <c r="DW28" s="550"/>
      <c r="DX28" s="550"/>
      <c r="DY28" s="550"/>
      <c r="DZ28" s="551"/>
      <c r="EB28" s="529">
        <f t="shared" si="8"/>
        <v>15278.82294801157</v>
      </c>
      <c r="EC28" s="571"/>
      <c r="ED28" s="571"/>
      <c r="EE28" s="571"/>
      <c r="EF28" s="571"/>
      <c r="EG28" s="571"/>
      <c r="EH28" s="571"/>
      <c r="EI28" s="571"/>
      <c r="EJ28" s="572"/>
      <c r="EK28" s="529">
        <f t="shared" si="9"/>
        <v>-5389072.6850379901</v>
      </c>
      <c r="EL28" s="571"/>
      <c r="EM28" s="571"/>
      <c r="EN28" s="571"/>
      <c r="EO28" s="571"/>
      <c r="EP28" s="571"/>
      <c r="EQ28" s="571"/>
      <c r="ER28" s="571"/>
      <c r="ES28" s="572"/>
      <c r="ET28" s="530">
        <f t="shared" si="11"/>
        <v>6495005.9016680056</v>
      </c>
      <c r="EU28" s="571"/>
      <c r="EV28" s="571"/>
      <c r="EW28" s="571"/>
      <c r="EX28" s="571"/>
      <c r="EY28" s="571"/>
      <c r="EZ28" s="571"/>
      <c r="FA28" s="571"/>
      <c r="FB28" s="572"/>
      <c r="FD28" s="529">
        <f t="shared" si="10"/>
        <v>27057.020864999995</v>
      </c>
      <c r="FE28" s="530"/>
      <c r="FF28" s="530"/>
      <c r="FG28" s="530"/>
      <c r="FH28" s="530"/>
      <c r="FI28" s="530"/>
      <c r="FJ28" s="530"/>
      <c r="FK28" s="530"/>
      <c r="FL28" s="531"/>
      <c r="FO28" s="312"/>
      <c r="FP28" s="288">
        <v>16196.203008328752</v>
      </c>
      <c r="GF28" s="515">
        <v>11884078.586705996</v>
      </c>
      <c r="GG28" s="516">
        <v>6479727.0787199941</v>
      </c>
      <c r="GH28" s="481"/>
      <c r="GI28" s="486"/>
      <c r="GJ28" s="486"/>
      <c r="GK28" s="486"/>
      <c r="GL28" s="486"/>
      <c r="GM28" s="486"/>
      <c r="GN28" s="486"/>
      <c r="GO28" s="486"/>
      <c r="GP28" s="486"/>
      <c r="GQ28" s="506"/>
    </row>
    <row r="29" spans="1:199" ht="12.75" customHeight="1" x14ac:dyDescent="0.2">
      <c r="A29" s="64">
        <v>18</v>
      </c>
      <c r="D29" s="331" t="s">
        <v>423</v>
      </c>
      <c r="G29" s="67"/>
      <c r="H29" s="66"/>
      <c r="I29" s="66"/>
      <c r="J29" s="143"/>
      <c r="K29" s="143"/>
      <c r="L29" s="143"/>
      <c r="M29" s="74"/>
      <c r="N29" s="74"/>
      <c r="O29" s="74"/>
      <c r="P29" s="95"/>
      <c r="Q29" s="95"/>
      <c r="R29" s="95"/>
      <c r="S29" s="138"/>
      <c r="T29" s="66" t="str">
        <f t="shared" si="13"/>
        <v>S</v>
      </c>
      <c r="U29" s="66"/>
      <c r="V29" s="66" t="str">
        <f t="shared" si="14"/>
        <v>AM_GICS_T</v>
      </c>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8"/>
      <c r="AU29" s="66"/>
      <c r="AV29" s="535">
        <f t="shared" si="0"/>
        <v>65326.926024620989</v>
      </c>
      <c r="AW29" s="550"/>
      <c r="AX29" s="550"/>
      <c r="AY29" s="550"/>
      <c r="AZ29" s="550"/>
      <c r="BA29" s="550"/>
      <c r="BB29" s="550"/>
      <c r="BC29" s="550"/>
      <c r="BD29" s="551"/>
      <c r="BE29" s="535"/>
      <c r="BF29" s="550"/>
      <c r="BG29" s="550"/>
      <c r="BH29" s="550"/>
      <c r="BI29" s="550"/>
      <c r="BJ29" s="550"/>
      <c r="BK29" s="550"/>
      <c r="BL29" s="550"/>
      <c r="BM29" s="551"/>
      <c r="BN29" s="66"/>
      <c r="BO29" s="535">
        <f t="shared" si="1"/>
        <v>72767.662898825307</v>
      </c>
      <c r="BP29" s="550"/>
      <c r="BQ29" s="550"/>
      <c r="BR29" s="550"/>
      <c r="BS29" s="550"/>
      <c r="BT29" s="550"/>
      <c r="BU29" s="550"/>
      <c r="BV29" s="550"/>
      <c r="BW29" s="551"/>
      <c r="BX29" s="535">
        <f>BO29-FP29</f>
        <v>-340.48100186465308</v>
      </c>
      <c r="BY29" s="550"/>
      <c r="BZ29" s="550"/>
      <c r="CA29" s="550"/>
      <c r="CB29" s="550"/>
      <c r="CC29" s="550"/>
      <c r="CD29" s="550"/>
      <c r="CE29" s="550"/>
      <c r="CF29" s="551"/>
      <c r="CG29" s="165"/>
      <c r="CH29" s="535">
        <f t="shared" si="3"/>
        <v>7463.0603817082119</v>
      </c>
      <c r="CI29" s="550"/>
      <c r="CJ29" s="550"/>
      <c r="CK29" s="550"/>
      <c r="CL29" s="550"/>
      <c r="CM29" s="550"/>
      <c r="CN29" s="550"/>
      <c r="CO29" s="550"/>
      <c r="CP29" s="551"/>
      <c r="CQ29" s="548">
        <f t="shared" si="4"/>
        <v>0</v>
      </c>
      <c r="CR29" s="550"/>
      <c r="CS29" s="550"/>
      <c r="CT29" s="550"/>
      <c r="CU29" s="550"/>
      <c r="CV29" s="550"/>
      <c r="CW29" s="550"/>
      <c r="CX29" s="550"/>
      <c r="CY29" s="550"/>
      <c r="CZ29" s="535">
        <f t="shared" si="5"/>
        <v>0</v>
      </c>
      <c r="DA29" s="550"/>
      <c r="DB29" s="550"/>
      <c r="DC29" s="550"/>
      <c r="DD29" s="550"/>
      <c r="DE29" s="550"/>
      <c r="DF29" s="550"/>
      <c r="DG29" s="550"/>
      <c r="DH29" s="551"/>
      <c r="DI29" s="548">
        <f t="shared" si="6"/>
        <v>0</v>
      </c>
      <c r="DJ29" s="550"/>
      <c r="DK29" s="550"/>
      <c r="DL29" s="550"/>
      <c r="DM29" s="550"/>
      <c r="DN29" s="550"/>
      <c r="DO29" s="550"/>
      <c r="DP29" s="550"/>
      <c r="DQ29" s="550"/>
      <c r="DR29" s="535">
        <f t="shared" si="7"/>
        <v>72383.944998155886</v>
      </c>
      <c r="DS29" s="550"/>
      <c r="DT29" s="550"/>
      <c r="DU29" s="550"/>
      <c r="DV29" s="550"/>
      <c r="DW29" s="550"/>
      <c r="DX29" s="550"/>
      <c r="DY29" s="550"/>
      <c r="DZ29" s="551"/>
      <c r="EB29" s="529">
        <f t="shared" si="8"/>
        <v>8705.4165909998119</v>
      </c>
      <c r="EC29" s="571"/>
      <c r="ED29" s="571"/>
      <c r="EE29" s="571"/>
      <c r="EF29" s="571"/>
      <c r="EG29" s="571"/>
      <c r="EH29" s="571"/>
      <c r="EI29" s="571"/>
      <c r="EJ29" s="572"/>
      <c r="EK29" s="529">
        <f>IF(OR(ET29="NP",GF29="NP"),"NP",ET29-GF29)</f>
        <v>65119.832012999337</v>
      </c>
      <c r="EL29" s="571"/>
      <c r="EM29" s="571"/>
      <c r="EN29" s="571"/>
      <c r="EO29" s="571"/>
      <c r="EP29" s="571"/>
      <c r="EQ29" s="571"/>
      <c r="ER29" s="571"/>
      <c r="ES29" s="572"/>
      <c r="ET29" s="530">
        <f t="shared" si="11"/>
        <v>3216614.5275079999</v>
      </c>
      <c r="EU29" s="571"/>
      <c r="EV29" s="571"/>
      <c r="EW29" s="571"/>
      <c r="EX29" s="571"/>
      <c r="EY29" s="571"/>
      <c r="EZ29" s="571"/>
      <c r="FA29" s="571"/>
      <c r="FB29" s="572"/>
      <c r="FD29" s="529">
        <f t="shared" si="10"/>
        <v>10731.000708</v>
      </c>
      <c r="FE29" s="530"/>
      <c r="FF29" s="530"/>
      <c r="FG29" s="530"/>
      <c r="FH29" s="530"/>
      <c r="FI29" s="530"/>
      <c r="FJ29" s="530"/>
      <c r="FK29" s="530"/>
      <c r="FL29" s="531"/>
      <c r="FO29" s="312"/>
      <c r="FP29" s="288">
        <v>73108.14390068996</v>
      </c>
      <c r="GF29" s="515">
        <v>3151494.6954950006</v>
      </c>
      <c r="GG29" s="516">
        <v>3207909.1109170001</v>
      </c>
      <c r="GH29" s="481"/>
      <c r="GI29" s="486"/>
      <c r="GJ29" s="486"/>
      <c r="GK29" s="486"/>
      <c r="GL29" s="486"/>
      <c r="GM29" s="486"/>
      <c r="GN29" s="486"/>
      <c r="GO29" s="486"/>
      <c r="GP29" s="486"/>
      <c r="GQ29" s="506"/>
    </row>
    <row r="30" spans="1:199" ht="12.75" hidden="1" customHeight="1" x14ac:dyDescent="0.2">
      <c r="A30" s="64">
        <v>19</v>
      </c>
      <c r="D30" s="331" t="s">
        <v>423</v>
      </c>
      <c r="G30" s="67"/>
      <c r="H30" s="66"/>
      <c r="I30" s="66"/>
      <c r="J30" s="143"/>
      <c r="K30" s="143"/>
      <c r="L30" s="143"/>
      <c r="M30" s="74"/>
      <c r="N30" s="74"/>
      <c r="O30" s="74"/>
      <c r="P30" s="95"/>
      <c r="Q30" s="95"/>
      <c r="R30" s="95"/>
      <c r="S30" s="138"/>
      <c r="T30" s="66" t="str">
        <f t="shared" si="13"/>
        <v>S</v>
      </c>
      <c r="U30" s="66"/>
      <c r="V30" s="66" t="str">
        <f t="shared" si="14"/>
        <v>AM_GICS_V</v>
      </c>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8"/>
      <c r="AU30" s="66"/>
      <c r="AV30" s="535">
        <f t="shared" si="0"/>
        <v>0</v>
      </c>
      <c r="AW30" s="550"/>
      <c r="AX30" s="550"/>
      <c r="AY30" s="550"/>
      <c r="AZ30" s="550"/>
      <c r="BA30" s="550"/>
      <c r="BB30" s="550"/>
      <c r="BC30" s="550"/>
      <c r="BD30" s="551"/>
      <c r="BE30" s="535"/>
      <c r="BF30" s="550"/>
      <c r="BG30" s="550"/>
      <c r="BH30" s="550"/>
      <c r="BI30" s="550"/>
      <c r="BJ30" s="550"/>
      <c r="BK30" s="550"/>
      <c r="BL30" s="550"/>
      <c r="BM30" s="551"/>
      <c r="BN30" s="66"/>
      <c r="BO30" s="535">
        <f t="shared" si="1"/>
        <v>0</v>
      </c>
      <c r="BP30" s="550"/>
      <c r="BQ30" s="550"/>
      <c r="BR30" s="550"/>
      <c r="BS30" s="550"/>
      <c r="BT30" s="550"/>
      <c r="BU30" s="550"/>
      <c r="BV30" s="550"/>
      <c r="BW30" s="551"/>
      <c r="BX30" s="535">
        <f t="shared" si="2"/>
        <v>0</v>
      </c>
      <c r="BY30" s="550"/>
      <c r="BZ30" s="550"/>
      <c r="CA30" s="550"/>
      <c r="CB30" s="550"/>
      <c r="CC30" s="550"/>
      <c r="CD30" s="550"/>
      <c r="CE30" s="550"/>
      <c r="CF30" s="551"/>
      <c r="CG30" s="165"/>
      <c r="CH30" s="535">
        <f t="shared" si="3"/>
        <v>0</v>
      </c>
      <c r="CI30" s="550"/>
      <c r="CJ30" s="550"/>
      <c r="CK30" s="550"/>
      <c r="CL30" s="550"/>
      <c r="CM30" s="550"/>
      <c r="CN30" s="550"/>
      <c r="CO30" s="550"/>
      <c r="CP30" s="551"/>
      <c r="CQ30" s="548">
        <f t="shared" si="4"/>
        <v>0</v>
      </c>
      <c r="CR30" s="550"/>
      <c r="CS30" s="550"/>
      <c r="CT30" s="550"/>
      <c r="CU30" s="550"/>
      <c r="CV30" s="550"/>
      <c r="CW30" s="550"/>
      <c r="CX30" s="550"/>
      <c r="CY30" s="550"/>
      <c r="CZ30" s="535">
        <f t="shared" si="5"/>
        <v>0</v>
      </c>
      <c r="DA30" s="550"/>
      <c r="DB30" s="550"/>
      <c r="DC30" s="550"/>
      <c r="DD30" s="550"/>
      <c r="DE30" s="550"/>
      <c r="DF30" s="550"/>
      <c r="DG30" s="550"/>
      <c r="DH30" s="551"/>
      <c r="DI30" s="548">
        <f t="shared" si="6"/>
        <v>0</v>
      </c>
      <c r="DJ30" s="550"/>
      <c r="DK30" s="550"/>
      <c r="DL30" s="550"/>
      <c r="DM30" s="550"/>
      <c r="DN30" s="550"/>
      <c r="DO30" s="550"/>
      <c r="DP30" s="550"/>
      <c r="DQ30" s="550"/>
      <c r="DR30" s="535">
        <f t="shared" si="7"/>
        <v>0</v>
      </c>
      <c r="DS30" s="550"/>
      <c r="DT30" s="550"/>
      <c r="DU30" s="550"/>
      <c r="DV30" s="550"/>
      <c r="DW30" s="550"/>
      <c r="DX30" s="550"/>
      <c r="DY30" s="550"/>
      <c r="DZ30" s="551"/>
      <c r="EB30" s="529" t="str">
        <f t="shared" si="8"/>
        <v>NP</v>
      </c>
      <c r="EC30" s="571"/>
      <c r="ED30" s="571"/>
      <c r="EE30" s="571"/>
      <c r="EF30" s="571"/>
      <c r="EG30" s="571"/>
      <c r="EH30" s="571"/>
      <c r="EI30" s="571"/>
      <c r="EJ30" s="572"/>
      <c r="EK30" s="529" t="str">
        <f t="shared" si="9"/>
        <v>NP</v>
      </c>
      <c r="EL30" s="571"/>
      <c r="EM30" s="571"/>
      <c r="EN30" s="571"/>
      <c r="EO30" s="571"/>
      <c r="EP30" s="571"/>
      <c r="EQ30" s="571"/>
      <c r="ER30" s="571"/>
      <c r="ES30" s="572"/>
      <c r="ET30" s="530" t="str">
        <f t="shared" si="11"/>
        <v>NP</v>
      </c>
      <c r="EU30" s="571"/>
      <c r="EV30" s="571"/>
      <c r="EW30" s="571"/>
      <c r="EX30" s="571"/>
      <c r="EY30" s="571"/>
      <c r="EZ30" s="571"/>
      <c r="FA30" s="571"/>
      <c r="FB30" s="572"/>
      <c r="FD30" s="529">
        <f t="shared" si="10"/>
        <v>0</v>
      </c>
      <c r="FE30" s="530"/>
      <c r="FF30" s="530"/>
      <c r="FG30" s="530"/>
      <c r="FH30" s="530"/>
      <c r="FI30" s="530"/>
      <c r="FJ30" s="530"/>
      <c r="FK30" s="530"/>
      <c r="FL30" s="531"/>
      <c r="FO30" s="312"/>
      <c r="FP30" s="288">
        <v>0</v>
      </c>
      <c r="GF30" s="515" t="s">
        <v>414</v>
      </c>
      <c r="GG30" s="516" t="s">
        <v>414</v>
      </c>
      <c r="GH30" s="481"/>
      <c r="GI30" s="486"/>
      <c r="GJ30" s="486"/>
      <c r="GK30" s="486"/>
      <c r="GL30" s="486"/>
      <c r="GM30" s="486"/>
      <c r="GN30" s="486"/>
      <c r="GO30" s="486"/>
      <c r="GP30" s="486"/>
      <c r="GQ30" s="506"/>
    </row>
    <row r="31" spans="1:199" ht="12.75" hidden="1" customHeight="1" x14ac:dyDescent="0.2">
      <c r="A31" s="64">
        <v>20</v>
      </c>
      <c r="D31" s="331" t="s">
        <v>423</v>
      </c>
      <c r="G31" s="67"/>
      <c r="H31" s="66"/>
      <c r="I31" s="66"/>
      <c r="J31" s="143"/>
      <c r="K31" s="143"/>
      <c r="L31" s="143"/>
      <c r="M31" s="74"/>
      <c r="N31" s="74"/>
      <c r="O31" s="74"/>
      <c r="P31" s="95"/>
      <c r="Q31" s="95"/>
      <c r="R31" s="95"/>
      <c r="S31" s="138"/>
      <c r="T31" s="66" t="str">
        <f t="shared" si="13"/>
        <v>P</v>
      </c>
      <c r="U31" s="66"/>
      <c r="V31" s="66" t="str">
        <f t="shared" si="14"/>
        <v>G_GICs_HLB</v>
      </c>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8"/>
      <c r="AU31" s="66"/>
      <c r="AV31" s="535">
        <f t="shared" si="0"/>
        <v>0</v>
      </c>
      <c r="AW31" s="550"/>
      <c r="AX31" s="550"/>
      <c r="AY31" s="550"/>
      <c r="AZ31" s="550"/>
      <c r="BA31" s="550"/>
      <c r="BB31" s="550"/>
      <c r="BC31" s="550"/>
      <c r="BD31" s="551"/>
      <c r="BE31" s="535"/>
      <c r="BF31" s="550"/>
      <c r="BG31" s="550"/>
      <c r="BH31" s="550"/>
      <c r="BI31" s="550"/>
      <c r="BJ31" s="550"/>
      <c r="BK31" s="550"/>
      <c r="BL31" s="550"/>
      <c r="BM31" s="551"/>
      <c r="BN31" s="66"/>
      <c r="BO31" s="535">
        <f t="shared" si="1"/>
        <v>0</v>
      </c>
      <c r="BP31" s="550"/>
      <c r="BQ31" s="550"/>
      <c r="BR31" s="550"/>
      <c r="BS31" s="550"/>
      <c r="BT31" s="550"/>
      <c r="BU31" s="550"/>
      <c r="BV31" s="550"/>
      <c r="BW31" s="551"/>
      <c r="BX31" s="535">
        <f t="shared" si="2"/>
        <v>0</v>
      </c>
      <c r="BY31" s="550"/>
      <c r="BZ31" s="550"/>
      <c r="CA31" s="550"/>
      <c r="CB31" s="550"/>
      <c r="CC31" s="550"/>
      <c r="CD31" s="550"/>
      <c r="CE31" s="550"/>
      <c r="CF31" s="551"/>
      <c r="CG31" s="165"/>
      <c r="CH31" s="535">
        <f t="shared" si="3"/>
        <v>0</v>
      </c>
      <c r="CI31" s="550"/>
      <c r="CJ31" s="550"/>
      <c r="CK31" s="550"/>
      <c r="CL31" s="550"/>
      <c r="CM31" s="550"/>
      <c r="CN31" s="550"/>
      <c r="CO31" s="550"/>
      <c r="CP31" s="551"/>
      <c r="CQ31" s="548">
        <f t="shared" si="4"/>
        <v>0</v>
      </c>
      <c r="CR31" s="550"/>
      <c r="CS31" s="550"/>
      <c r="CT31" s="550"/>
      <c r="CU31" s="550"/>
      <c r="CV31" s="550"/>
      <c r="CW31" s="550"/>
      <c r="CX31" s="550"/>
      <c r="CY31" s="550"/>
      <c r="CZ31" s="535">
        <f t="shared" si="5"/>
        <v>0</v>
      </c>
      <c r="DA31" s="550"/>
      <c r="DB31" s="550"/>
      <c r="DC31" s="550"/>
      <c r="DD31" s="550"/>
      <c r="DE31" s="550"/>
      <c r="DF31" s="550"/>
      <c r="DG31" s="550"/>
      <c r="DH31" s="551"/>
      <c r="DI31" s="548">
        <f t="shared" si="6"/>
        <v>0</v>
      </c>
      <c r="DJ31" s="550"/>
      <c r="DK31" s="550"/>
      <c r="DL31" s="550"/>
      <c r="DM31" s="550"/>
      <c r="DN31" s="550"/>
      <c r="DO31" s="550"/>
      <c r="DP31" s="550"/>
      <c r="DQ31" s="550"/>
      <c r="DR31" s="535">
        <f t="shared" si="7"/>
        <v>0</v>
      </c>
      <c r="DS31" s="550"/>
      <c r="DT31" s="550"/>
      <c r="DU31" s="550"/>
      <c r="DV31" s="550"/>
      <c r="DW31" s="550"/>
      <c r="DX31" s="550"/>
      <c r="DY31" s="550"/>
      <c r="DZ31" s="551"/>
      <c r="EB31" s="529" t="str">
        <f t="shared" si="8"/>
        <v>NP</v>
      </c>
      <c r="EC31" s="571"/>
      <c r="ED31" s="571"/>
      <c r="EE31" s="571"/>
      <c r="EF31" s="571"/>
      <c r="EG31" s="571"/>
      <c r="EH31" s="571"/>
      <c r="EI31" s="571"/>
      <c r="EJ31" s="572"/>
      <c r="EK31" s="529" t="str">
        <f t="shared" si="9"/>
        <v>NP</v>
      </c>
      <c r="EL31" s="571"/>
      <c r="EM31" s="571"/>
      <c r="EN31" s="571"/>
      <c r="EO31" s="571"/>
      <c r="EP31" s="571"/>
      <c r="EQ31" s="571"/>
      <c r="ER31" s="571"/>
      <c r="ES31" s="572"/>
      <c r="ET31" s="530" t="str">
        <f t="shared" si="11"/>
        <v>NP</v>
      </c>
      <c r="EU31" s="571"/>
      <c r="EV31" s="571"/>
      <c r="EW31" s="571"/>
      <c r="EX31" s="571"/>
      <c r="EY31" s="571"/>
      <c r="EZ31" s="571"/>
      <c r="FA31" s="571"/>
      <c r="FB31" s="572"/>
      <c r="FD31" s="529">
        <f t="shared" si="10"/>
        <v>0</v>
      </c>
      <c r="FE31" s="530"/>
      <c r="FF31" s="530"/>
      <c r="FG31" s="530"/>
      <c r="FH31" s="530"/>
      <c r="FI31" s="530"/>
      <c r="FJ31" s="530"/>
      <c r="FK31" s="530"/>
      <c r="FL31" s="531"/>
      <c r="FO31" s="312"/>
      <c r="FP31" s="288">
        <v>0</v>
      </c>
      <c r="GF31" s="515" t="s">
        <v>414</v>
      </c>
      <c r="GG31" s="516" t="s">
        <v>414</v>
      </c>
      <c r="GH31" s="481"/>
      <c r="GI31" s="486"/>
      <c r="GJ31" s="486"/>
      <c r="GK31" s="486"/>
      <c r="GL31" s="486"/>
      <c r="GM31" s="486"/>
      <c r="GN31" s="486"/>
      <c r="GO31" s="486"/>
      <c r="GP31" s="486"/>
      <c r="GQ31" s="506"/>
    </row>
    <row r="32" spans="1:199" ht="12.75" hidden="1" customHeight="1" x14ac:dyDescent="0.2">
      <c r="A32" s="64">
        <v>21</v>
      </c>
      <c r="D32" s="331" t="s">
        <v>422</v>
      </c>
      <c r="G32" s="67"/>
      <c r="H32" s="66"/>
      <c r="I32" s="66"/>
      <c r="J32" s="143"/>
      <c r="K32" s="143"/>
      <c r="L32" s="143"/>
      <c r="M32" s="74"/>
      <c r="N32" s="74"/>
      <c r="O32" s="74"/>
      <c r="P32" s="95"/>
      <c r="Q32" s="95"/>
      <c r="R32" s="95"/>
      <c r="S32" s="138"/>
      <c r="T32" s="66" t="str">
        <f t="shared" si="13"/>
        <v>P</v>
      </c>
      <c r="U32" s="66"/>
      <c r="V32" s="66" t="str">
        <f t="shared" si="14"/>
        <v>G_GICs_NY</v>
      </c>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8"/>
      <c r="AU32" s="66"/>
      <c r="AV32" s="535">
        <f t="shared" si="0"/>
        <v>0</v>
      </c>
      <c r="AW32" s="550"/>
      <c r="AX32" s="550"/>
      <c r="AY32" s="550"/>
      <c r="AZ32" s="550"/>
      <c r="BA32" s="550"/>
      <c r="BB32" s="550"/>
      <c r="BC32" s="550"/>
      <c r="BD32" s="551"/>
      <c r="BE32" s="535"/>
      <c r="BF32" s="550"/>
      <c r="BG32" s="550"/>
      <c r="BH32" s="550"/>
      <c r="BI32" s="550"/>
      <c r="BJ32" s="550"/>
      <c r="BK32" s="550"/>
      <c r="BL32" s="550"/>
      <c r="BM32" s="551"/>
      <c r="BN32" s="66"/>
      <c r="BO32" s="535">
        <f t="shared" si="1"/>
        <v>0</v>
      </c>
      <c r="BP32" s="550"/>
      <c r="BQ32" s="550"/>
      <c r="BR32" s="550"/>
      <c r="BS32" s="550"/>
      <c r="BT32" s="550"/>
      <c r="BU32" s="550"/>
      <c r="BV32" s="550"/>
      <c r="BW32" s="551"/>
      <c r="BX32" s="535">
        <f t="shared" si="2"/>
        <v>0</v>
      </c>
      <c r="BY32" s="550"/>
      <c r="BZ32" s="550"/>
      <c r="CA32" s="550"/>
      <c r="CB32" s="550"/>
      <c r="CC32" s="550"/>
      <c r="CD32" s="550"/>
      <c r="CE32" s="550"/>
      <c r="CF32" s="551"/>
      <c r="CG32" s="165"/>
      <c r="CH32" s="535">
        <f t="shared" si="3"/>
        <v>0</v>
      </c>
      <c r="CI32" s="550"/>
      <c r="CJ32" s="550"/>
      <c r="CK32" s="550"/>
      <c r="CL32" s="550"/>
      <c r="CM32" s="550"/>
      <c r="CN32" s="550"/>
      <c r="CO32" s="550"/>
      <c r="CP32" s="551"/>
      <c r="CQ32" s="548">
        <f t="shared" si="4"/>
        <v>0</v>
      </c>
      <c r="CR32" s="550"/>
      <c r="CS32" s="550"/>
      <c r="CT32" s="550"/>
      <c r="CU32" s="550"/>
      <c r="CV32" s="550"/>
      <c r="CW32" s="550"/>
      <c r="CX32" s="550"/>
      <c r="CY32" s="550"/>
      <c r="CZ32" s="535">
        <f t="shared" si="5"/>
        <v>0</v>
      </c>
      <c r="DA32" s="550"/>
      <c r="DB32" s="550"/>
      <c r="DC32" s="550"/>
      <c r="DD32" s="550"/>
      <c r="DE32" s="550"/>
      <c r="DF32" s="550"/>
      <c r="DG32" s="550"/>
      <c r="DH32" s="551"/>
      <c r="DI32" s="548">
        <f t="shared" si="6"/>
        <v>0</v>
      </c>
      <c r="DJ32" s="550"/>
      <c r="DK32" s="550"/>
      <c r="DL32" s="550"/>
      <c r="DM32" s="550"/>
      <c r="DN32" s="550"/>
      <c r="DO32" s="550"/>
      <c r="DP32" s="550"/>
      <c r="DQ32" s="550"/>
      <c r="DR32" s="535">
        <f t="shared" si="7"/>
        <v>0</v>
      </c>
      <c r="DS32" s="550"/>
      <c r="DT32" s="550"/>
      <c r="DU32" s="550"/>
      <c r="DV32" s="550"/>
      <c r="DW32" s="550"/>
      <c r="DX32" s="550"/>
      <c r="DY32" s="550"/>
      <c r="DZ32" s="551"/>
      <c r="EB32" s="529" t="str">
        <f t="shared" si="8"/>
        <v>NP</v>
      </c>
      <c r="EC32" s="571"/>
      <c r="ED32" s="571"/>
      <c r="EE32" s="571"/>
      <c r="EF32" s="571"/>
      <c r="EG32" s="571"/>
      <c r="EH32" s="571"/>
      <c r="EI32" s="571"/>
      <c r="EJ32" s="572"/>
      <c r="EK32" s="529" t="str">
        <f t="shared" si="9"/>
        <v>NP</v>
      </c>
      <c r="EL32" s="571"/>
      <c r="EM32" s="571"/>
      <c r="EN32" s="571"/>
      <c r="EO32" s="571"/>
      <c r="EP32" s="571"/>
      <c r="EQ32" s="571"/>
      <c r="ER32" s="571"/>
      <c r="ES32" s="572"/>
      <c r="ET32" s="530" t="str">
        <f t="shared" si="11"/>
        <v>NP</v>
      </c>
      <c r="EU32" s="571"/>
      <c r="EV32" s="571"/>
      <c r="EW32" s="571"/>
      <c r="EX32" s="571"/>
      <c r="EY32" s="571"/>
      <c r="EZ32" s="571"/>
      <c r="FA32" s="571"/>
      <c r="FB32" s="572"/>
      <c r="FD32" s="529">
        <f t="shared" si="10"/>
        <v>0</v>
      </c>
      <c r="FE32" s="530"/>
      <c r="FF32" s="530"/>
      <c r="FG32" s="530"/>
      <c r="FH32" s="530"/>
      <c r="FI32" s="530"/>
      <c r="FJ32" s="530"/>
      <c r="FK32" s="530"/>
      <c r="FL32" s="531"/>
      <c r="FO32" s="312"/>
      <c r="FP32" s="288">
        <v>0</v>
      </c>
      <c r="GF32" s="515" t="s">
        <v>414</v>
      </c>
      <c r="GG32" s="516" t="s">
        <v>414</v>
      </c>
      <c r="GH32" s="481"/>
      <c r="GI32" s="486"/>
      <c r="GJ32" s="486"/>
      <c r="GK32" s="486"/>
      <c r="GL32" s="486"/>
      <c r="GM32" s="486"/>
      <c r="GN32" s="486"/>
      <c r="GO32" s="486"/>
      <c r="GP32" s="486"/>
      <c r="GQ32" s="506"/>
    </row>
    <row r="33" spans="1:199" ht="12.75" hidden="1" customHeight="1" x14ac:dyDescent="0.2">
      <c r="A33" s="64">
        <v>22</v>
      </c>
      <c r="D33" s="331" t="s">
        <v>422</v>
      </c>
      <c r="G33" s="67"/>
      <c r="H33" s="66"/>
      <c r="I33" s="66"/>
      <c r="J33" s="143"/>
      <c r="K33" s="143"/>
      <c r="L33" s="143"/>
      <c r="M33" s="74"/>
      <c r="N33" s="74"/>
      <c r="O33" s="74"/>
      <c r="P33" s="95"/>
      <c r="Q33" s="95"/>
      <c r="R33" s="95"/>
      <c r="S33" s="138"/>
      <c r="T33" s="66" t="str">
        <f t="shared" si="13"/>
        <v>P</v>
      </c>
      <c r="U33" s="66"/>
      <c r="V33" s="66" t="str">
        <f t="shared" si="14"/>
        <v>G_GICs_Pallas</v>
      </c>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8"/>
      <c r="AU33" s="66"/>
      <c r="AV33" s="535">
        <f t="shared" si="0"/>
        <v>0</v>
      </c>
      <c r="AW33" s="550"/>
      <c r="AX33" s="550"/>
      <c r="AY33" s="550"/>
      <c r="AZ33" s="550"/>
      <c r="BA33" s="550"/>
      <c r="BB33" s="550"/>
      <c r="BC33" s="550"/>
      <c r="BD33" s="551"/>
      <c r="BE33" s="535"/>
      <c r="BF33" s="550"/>
      <c r="BG33" s="550"/>
      <c r="BH33" s="550"/>
      <c r="BI33" s="550"/>
      <c r="BJ33" s="550"/>
      <c r="BK33" s="550"/>
      <c r="BL33" s="550"/>
      <c r="BM33" s="551"/>
      <c r="BN33" s="66"/>
      <c r="BO33" s="535">
        <f t="shared" si="1"/>
        <v>0</v>
      </c>
      <c r="BP33" s="550"/>
      <c r="BQ33" s="550"/>
      <c r="BR33" s="550"/>
      <c r="BS33" s="550"/>
      <c r="BT33" s="550"/>
      <c r="BU33" s="550"/>
      <c r="BV33" s="550"/>
      <c r="BW33" s="551"/>
      <c r="BX33" s="535">
        <f t="shared" si="2"/>
        <v>0</v>
      </c>
      <c r="BY33" s="550"/>
      <c r="BZ33" s="550"/>
      <c r="CA33" s="550"/>
      <c r="CB33" s="550"/>
      <c r="CC33" s="550"/>
      <c r="CD33" s="550"/>
      <c r="CE33" s="550"/>
      <c r="CF33" s="551"/>
      <c r="CG33" s="165"/>
      <c r="CH33" s="535">
        <f t="shared" si="3"/>
        <v>0</v>
      </c>
      <c r="CI33" s="550"/>
      <c r="CJ33" s="550"/>
      <c r="CK33" s="550"/>
      <c r="CL33" s="550"/>
      <c r="CM33" s="550"/>
      <c r="CN33" s="550"/>
      <c r="CO33" s="550"/>
      <c r="CP33" s="551"/>
      <c r="CQ33" s="548">
        <f t="shared" si="4"/>
        <v>0</v>
      </c>
      <c r="CR33" s="550"/>
      <c r="CS33" s="550"/>
      <c r="CT33" s="550"/>
      <c r="CU33" s="550"/>
      <c r="CV33" s="550"/>
      <c r="CW33" s="550"/>
      <c r="CX33" s="550"/>
      <c r="CY33" s="550"/>
      <c r="CZ33" s="535">
        <f t="shared" si="5"/>
        <v>0</v>
      </c>
      <c r="DA33" s="550"/>
      <c r="DB33" s="550"/>
      <c r="DC33" s="550"/>
      <c r="DD33" s="550"/>
      <c r="DE33" s="550"/>
      <c r="DF33" s="550"/>
      <c r="DG33" s="550"/>
      <c r="DH33" s="551"/>
      <c r="DI33" s="548">
        <f t="shared" si="6"/>
        <v>0</v>
      </c>
      <c r="DJ33" s="550"/>
      <c r="DK33" s="550"/>
      <c r="DL33" s="550"/>
      <c r="DM33" s="550"/>
      <c r="DN33" s="550"/>
      <c r="DO33" s="550"/>
      <c r="DP33" s="550"/>
      <c r="DQ33" s="550"/>
      <c r="DR33" s="535">
        <f t="shared" si="7"/>
        <v>0</v>
      </c>
      <c r="DS33" s="550"/>
      <c r="DT33" s="550"/>
      <c r="DU33" s="550"/>
      <c r="DV33" s="550"/>
      <c r="DW33" s="550"/>
      <c r="DX33" s="550"/>
      <c r="DY33" s="550"/>
      <c r="DZ33" s="551"/>
      <c r="EB33" s="529" t="str">
        <f t="shared" si="8"/>
        <v>NP</v>
      </c>
      <c r="EC33" s="571"/>
      <c r="ED33" s="571"/>
      <c r="EE33" s="571"/>
      <c r="EF33" s="571"/>
      <c r="EG33" s="571"/>
      <c r="EH33" s="571"/>
      <c r="EI33" s="571"/>
      <c r="EJ33" s="572"/>
      <c r="EK33" s="529" t="str">
        <f t="shared" si="9"/>
        <v>NP</v>
      </c>
      <c r="EL33" s="571"/>
      <c r="EM33" s="571"/>
      <c r="EN33" s="571"/>
      <c r="EO33" s="571"/>
      <c r="EP33" s="571"/>
      <c r="EQ33" s="571"/>
      <c r="ER33" s="571"/>
      <c r="ES33" s="572"/>
      <c r="ET33" s="530" t="str">
        <f t="shared" si="11"/>
        <v>NP</v>
      </c>
      <c r="EU33" s="571"/>
      <c r="EV33" s="571"/>
      <c r="EW33" s="571"/>
      <c r="EX33" s="571"/>
      <c r="EY33" s="571"/>
      <c r="EZ33" s="571"/>
      <c r="FA33" s="571"/>
      <c r="FB33" s="572"/>
      <c r="FD33" s="529">
        <f t="shared" si="10"/>
        <v>0</v>
      </c>
      <c r="FE33" s="530"/>
      <c r="FF33" s="530"/>
      <c r="FG33" s="530"/>
      <c r="FH33" s="530"/>
      <c r="FI33" s="530"/>
      <c r="FJ33" s="530"/>
      <c r="FK33" s="530"/>
      <c r="FL33" s="531"/>
      <c r="FO33" s="312"/>
      <c r="FP33" s="288">
        <v>0</v>
      </c>
      <c r="GF33" s="515" t="s">
        <v>414</v>
      </c>
      <c r="GG33" s="516" t="s">
        <v>414</v>
      </c>
      <c r="GH33" s="481"/>
      <c r="GI33" s="486"/>
      <c r="GJ33" s="486"/>
      <c r="GK33" s="486"/>
      <c r="GL33" s="486"/>
      <c r="GM33" s="486"/>
      <c r="GN33" s="486"/>
      <c r="GO33" s="486"/>
      <c r="GP33" s="486"/>
      <c r="GQ33" s="506"/>
    </row>
    <row r="34" spans="1:199" ht="12.75" hidden="1" customHeight="1" x14ac:dyDescent="0.2">
      <c r="A34" s="64">
        <v>23</v>
      </c>
      <c r="D34" s="331" t="s">
        <v>423</v>
      </c>
      <c r="G34" s="67"/>
      <c r="H34" s="66"/>
      <c r="I34" s="66"/>
      <c r="J34" s="143"/>
      <c r="K34" s="143"/>
      <c r="L34" s="143"/>
      <c r="M34" s="74"/>
      <c r="N34" s="74"/>
      <c r="O34" s="74"/>
      <c r="P34" s="95"/>
      <c r="Q34" s="95"/>
      <c r="R34" s="95"/>
      <c r="S34" s="138"/>
      <c r="T34" s="66" t="str">
        <f t="shared" si="13"/>
        <v>P</v>
      </c>
      <c r="U34" s="66"/>
      <c r="V34" s="66" t="str">
        <f t="shared" si="14"/>
        <v>G_GICs_SanSabia</v>
      </c>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8"/>
      <c r="AU34" s="66"/>
      <c r="AV34" s="535">
        <f t="shared" si="0"/>
        <v>0</v>
      </c>
      <c r="AW34" s="550"/>
      <c r="AX34" s="550"/>
      <c r="AY34" s="550"/>
      <c r="AZ34" s="550"/>
      <c r="BA34" s="550"/>
      <c r="BB34" s="550"/>
      <c r="BC34" s="550"/>
      <c r="BD34" s="551"/>
      <c r="BE34" s="535"/>
      <c r="BF34" s="550"/>
      <c r="BG34" s="550"/>
      <c r="BH34" s="550"/>
      <c r="BI34" s="550"/>
      <c r="BJ34" s="550"/>
      <c r="BK34" s="550"/>
      <c r="BL34" s="550"/>
      <c r="BM34" s="551"/>
      <c r="BN34" s="66"/>
      <c r="BO34" s="535">
        <f t="shared" si="1"/>
        <v>0</v>
      </c>
      <c r="BP34" s="550"/>
      <c r="BQ34" s="550"/>
      <c r="BR34" s="550"/>
      <c r="BS34" s="550"/>
      <c r="BT34" s="550"/>
      <c r="BU34" s="550"/>
      <c r="BV34" s="550"/>
      <c r="BW34" s="551"/>
      <c r="BX34" s="535">
        <f t="shared" si="2"/>
        <v>0</v>
      </c>
      <c r="BY34" s="550"/>
      <c r="BZ34" s="550"/>
      <c r="CA34" s="550"/>
      <c r="CB34" s="550"/>
      <c r="CC34" s="550"/>
      <c r="CD34" s="550"/>
      <c r="CE34" s="550"/>
      <c r="CF34" s="551"/>
      <c r="CG34" s="165"/>
      <c r="CH34" s="535">
        <f t="shared" si="3"/>
        <v>0</v>
      </c>
      <c r="CI34" s="550"/>
      <c r="CJ34" s="550"/>
      <c r="CK34" s="550"/>
      <c r="CL34" s="550"/>
      <c r="CM34" s="550"/>
      <c r="CN34" s="550"/>
      <c r="CO34" s="550"/>
      <c r="CP34" s="551"/>
      <c r="CQ34" s="548">
        <f t="shared" si="4"/>
        <v>0</v>
      </c>
      <c r="CR34" s="550"/>
      <c r="CS34" s="550"/>
      <c r="CT34" s="550"/>
      <c r="CU34" s="550"/>
      <c r="CV34" s="550"/>
      <c r="CW34" s="550"/>
      <c r="CX34" s="550"/>
      <c r="CY34" s="550"/>
      <c r="CZ34" s="535">
        <f t="shared" si="5"/>
        <v>0</v>
      </c>
      <c r="DA34" s="550"/>
      <c r="DB34" s="550"/>
      <c r="DC34" s="550"/>
      <c r="DD34" s="550"/>
      <c r="DE34" s="550"/>
      <c r="DF34" s="550"/>
      <c r="DG34" s="550"/>
      <c r="DH34" s="551"/>
      <c r="DI34" s="548">
        <f t="shared" si="6"/>
        <v>0</v>
      </c>
      <c r="DJ34" s="550"/>
      <c r="DK34" s="550"/>
      <c r="DL34" s="550"/>
      <c r="DM34" s="550"/>
      <c r="DN34" s="550"/>
      <c r="DO34" s="550"/>
      <c r="DP34" s="550"/>
      <c r="DQ34" s="550"/>
      <c r="DR34" s="535">
        <f t="shared" si="7"/>
        <v>0</v>
      </c>
      <c r="DS34" s="550"/>
      <c r="DT34" s="550"/>
      <c r="DU34" s="550"/>
      <c r="DV34" s="550"/>
      <c r="DW34" s="550"/>
      <c r="DX34" s="550"/>
      <c r="DY34" s="550"/>
      <c r="DZ34" s="551"/>
      <c r="EB34" s="529" t="str">
        <f t="shared" si="8"/>
        <v>NP</v>
      </c>
      <c r="EC34" s="571"/>
      <c r="ED34" s="571"/>
      <c r="EE34" s="571"/>
      <c r="EF34" s="571"/>
      <c r="EG34" s="571"/>
      <c r="EH34" s="571"/>
      <c r="EI34" s="571"/>
      <c r="EJ34" s="572"/>
      <c r="EK34" s="529" t="str">
        <f t="shared" si="9"/>
        <v>NP</v>
      </c>
      <c r="EL34" s="571"/>
      <c r="EM34" s="571"/>
      <c r="EN34" s="571"/>
      <c r="EO34" s="571"/>
      <c r="EP34" s="571"/>
      <c r="EQ34" s="571"/>
      <c r="ER34" s="571"/>
      <c r="ES34" s="572"/>
      <c r="ET34" s="530" t="str">
        <f t="shared" si="11"/>
        <v>NP</v>
      </c>
      <c r="EU34" s="571"/>
      <c r="EV34" s="571"/>
      <c r="EW34" s="571"/>
      <c r="EX34" s="571"/>
      <c r="EY34" s="571"/>
      <c r="EZ34" s="571"/>
      <c r="FA34" s="571"/>
      <c r="FB34" s="572"/>
      <c r="FD34" s="529">
        <f t="shared" si="10"/>
        <v>0</v>
      </c>
      <c r="FE34" s="530"/>
      <c r="FF34" s="530"/>
      <c r="FG34" s="530"/>
      <c r="FH34" s="530"/>
      <c r="FI34" s="530"/>
      <c r="FJ34" s="530"/>
      <c r="FK34" s="530"/>
      <c r="FL34" s="531"/>
      <c r="FO34" s="312"/>
      <c r="FP34" s="288">
        <v>0</v>
      </c>
      <c r="GF34" s="515" t="s">
        <v>414</v>
      </c>
      <c r="GG34" s="516" t="s">
        <v>414</v>
      </c>
      <c r="GH34" s="481"/>
      <c r="GI34" s="486"/>
      <c r="GJ34" s="486"/>
      <c r="GK34" s="486"/>
      <c r="GL34" s="486"/>
      <c r="GM34" s="486"/>
      <c r="GN34" s="486"/>
      <c r="GO34" s="486"/>
      <c r="GP34" s="486"/>
      <c r="GQ34" s="506"/>
    </row>
    <row r="35" spans="1:199" ht="12.75" hidden="1" customHeight="1" x14ac:dyDescent="0.2">
      <c r="A35" s="64">
        <v>24</v>
      </c>
      <c r="D35" s="331" t="s">
        <v>423</v>
      </c>
      <c r="G35" s="67"/>
      <c r="H35" s="66"/>
      <c r="I35" s="66"/>
      <c r="J35" s="143"/>
      <c r="K35" s="143"/>
      <c r="L35" s="143"/>
      <c r="M35" s="74"/>
      <c r="N35" s="74"/>
      <c r="O35" s="74"/>
      <c r="P35" s="95"/>
      <c r="Q35" s="95"/>
      <c r="R35" s="95"/>
      <c r="S35" s="138"/>
      <c r="T35" s="66" t="str">
        <f t="shared" si="13"/>
        <v>P</v>
      </c>
      <c r="U35" s="66"/>
      <c r="V35" s="66" t="str">
        <f t="shared" si="14"/>
        <v>C_GICs_HypoRepo</v>
      </c>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8"/>
      <c r="AU35" s="66"/>
      <c r="AV35" s="535">
        <f t="shared" si="0"/>
        <v>0</v>
      </c>
      <c r="AW35" s="550"/>
      <c r="AX35" s="550"/>
      <c r="AY35" s="550"/>
      <c r="AZ35" s="550"/>
      <c r="BA35" s="550"/>
      <c r="BB35" s="550"/>
      <c r="BC35" s="550"/>
      <c r="BD35" s="551"/>
      <c r="BE35" s="535"/>
      <c r="BF35" s="550"/>
      <c r="BG35" s="550"/>
      <c r="BH35" s="550"/>
      <c r="BI35" s="550"/>
      <c r="BJ35" s="550"/>
      <c r="BK35" s="550"/>
      <c r="BL35" s="550"/>
      <c r="BM35" s="551"/>
      <c r="BN35" s="66"/>
      <c r="BO35" s="535">
        <f t="shared" si="1"/>
        <v>0</v>
      </c>
      <c r="BP35" s="550"/>
      <c r="BQ35" s="550"/>
      <c r="BR35" s="550"/>
      <c r="BS35" s="550"/>
      <c r="BT35" s="550"/>
      <c r="BU35" s="550"/>
      <c r="BV35" s="550"/>
      <c r="BW35" s="551"/>
      <c r="BX35" s="535">
        <f t="shared" si="2"/>
        <v>0</v>
      </c>
      <c r="BY35" s="550"/>
      <c r="BZ35" s="550"/>
      <c r="CA35" s="550"/>
      <c r="CB35" s="550"/>
      <c r="CC35" s="550"/>
      <c r="CD35" s="550"/>
      <c r="CE35" s="550"/>
      <c r="CF35" s="551"/>
      <c r="CG35" s="165"/>
      <c r="CH35" s="535">
        <f t="shared" si="3"/>
        <v>0</v>
      </c>
      <c r="CI35" s="550"/>
      <c r="CJ35" s="550"/>
      <c r="CK35" s="550"/>
      <c r="CL35" s="550"/>
      <c r="CM35" s="550"/>
      <c r="CN35" s="550"/>
      <c r="CO35" s="550"/>
      <c r="CP35" s="551"/>
      <c r="CQ35" s="548">
        <f t="shared" si="4"/>
        <v>0</v>
      </c>
      <c r="CR35" s="550"/>
      <c r="CS35" s="550"/>
      <c r="CT35" s="550"/>
      <c r="CU35" s="550"/>
      <c r="CV35" s="550"/>
      <c r="CW35" s="550"/>
      <c r="CX35" s="550"/>
      <c r="CY35" s="550"/>
      <c r="CZ35" s="535">
        <f t="shared" si="5"/>
        <v>0</v>
      </c>
      <c r="DA35" s="550"/>
      <c r="DB35" s="550"/>
      <c r="DC35" s="550"/>
      <c r="DD35" s="550"/>
      <c r="DE35" s="550"/>
      <c r="DF35" s="550"/>
      <c r="DG35" s="550"/>
      <c r="DH35" s="551"/>
      <c r="DI35" s="548">
        <f t="shared" si="6"/>
        <v>0</v>
      </c>
      <c r="DJ35" s="550"/>
      <c r="DK35" s="550"/>
      <c r="DL35" s="550"/>
      <c r="DM35" s="550"/>
      <c r="DN35" s="550"/>
      <c r="DO35" s="550"/>
      <c r="DP35" s="550"/>
      <c r="DQ35" s="550"/>
      <c r="DR35" s="535">
        <f t="shared" si="7"/>
        <v>0</v>
      </c>
      <c r="DS35" s="550"/>
      <c r="DT35" s="550"/>
      <c r="DU35" s="550"/>
      <c r="DV35" s="550"/>
      <c r="DW35" s="550"/>
      <c r="DX35" s="550"/>
      <c r="DY35" s="550"/>
      <c r="DZ35" s="551"/>
      <c r="EB35" s="529" t="str">
        <f t="shared" si="8"/>
        <v>NP</v>
      </c>
      <c r="EC35" s="571"/>
      <c r="ED35" s="571"/>
      <c r="EE35" s="571"/>
      <c r="EF35" s="571"/>
      <c r="EG35" s="571"/>
      <c r="EH35" s="571"/>
      <c r="EI35" s="571"/>
      <c r="EJ35" s="572"/>
      <c r="EK35" s="529" t="str">
        <f t="shared" si="9"/>
        <v>NP</v>
      </c>
      <c r="EL35" s="571"/>
      <c r="EM35" s="571"/>
      <c r="EN35" s="571"/>
      <c r="EO35" s="571"/>
      <c r="EP35" s="571"/>
      <c r="EQ35" s="571"/>
      <c r="ER35" s="571"/>
      <c r="ES35" s="572"/>
      <c r="ET35" s="530" t="str">
        <f t="shared" si="11"/>
        <v>NP</v>
      </c>
      <c r="EU35" s="571"/>
      <c r="EV35" s="571"/>
      <c r="EW35" s="571"/>
      <c r="EX35" s="571"/>
      <c r="EY35" s="571"/>
      <c r="EZ35" s="571"/>
      <c r="FA35" s="571"/>
      <c r="FB35" s="572"/>
      <c r="FD35" s="529">
        <f t="shared" si="10"/>
        <v>0</v>
      </c>
      <c r="FE35" s="530"/>
      <c r="FF35" s="530"/>
      <c r="FG35" s="530"/>
      <c r="FH35" s="530"/>
      <c r="FI35" s="530"/>
      <c r="FJ35" s="530"/>
      <c r="FK35" s="530"/>
      <c r="FL35" s="531"/>
      <c r="FO35" s="312"/>
      <c r="FP35" s="288">
        <v>0</v>
      </c>
      <c r="GF35" s="515" t="s">
        <v>414</v>
      </c>
      <c r="GG35" s="516" t="s">
        <v>414</v>
      </c>
      <c r="GH35" s="481"/>
      <c r="GI35" s="486"/>
      <c r="GJ35" s="486"/>
      <c r="GK35" s="486"/>
      <c r="GL35" s="486"/>
      <c r="GM35" s="486"/>
      <c r="GN35" s="486"/>
      <c r="GO35" s="486"/>
      <c r="GP35" s="486"/>
      <c r="GQ35" s="506"/>
    </row>
    <row r="36" spans="1:199" ht="12.75" hidden="1" customHeight="1" x14ac:dyDescent="0.2">
      <c r="A36" s="64">
        <v>25</v>
      </c>
      <c r="D36" s="331" t="s">
        <v>423</v>
      </c>
      <c r="G36" s="67"/>
      <c r="H36" s="66"/>
      <c r="I36" s="66"/>
      <c r="J36" s="143"/>
      <c r="K36" s="143"/>
      <c r="L36" s="143"/>
      <c r="M36" s="74"/>
      <c r="N36" s="74"/>
      <c r="O36" s="74"/>
      <c r="P36" s="95"/>
      <c r="Q36" s="95"/>
      <c r="R36" s="95"/>
      <c r="S36" s="138"/>
      <c r="T36" s="66" t="str">
        <f t="shared" si="13"/>
        <v>P</v>
      </c>
      <c r="U36" s="66"/>
      <c r="V36" s="66" t="str">
        <f t="shared" si="14"/>
        <v>H_GICs_HYR</v>
      </c>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8"/>
      <c r="AU36" s="66"/>
      <c r="AV36" s="535">
        <f t="shared" si="0"/>
        <v>0</v>
      </c>
      <c r="AW36" s="550"/>
      <c r="AX36" s="550"/>
      <c r="AY36" s="550"/>
      <c r="AZ36" s="550"/>
      <c r="BA36" s="550"/>
      <c r="BB36" s="550"/>
      <c r="BC36" s="550"/>
      <c r="BD36" s="551"/>
      <c r="BE36" s="535"/>
      <c r="BF36" s="550"/>
      <c r="BG36" s="550"/>
      <c r="BH36" s="550"/>
      <c r="BI36" s="550"/>
      <c r="BJ36" s="550"/>
      <c r="BK36" s="550"/>
      <c r="BL36" s="550"/>
      <c r="BM36" s="551"/>
      <c r="BN36" s="66"/>
      <c r="BO36" s="535">
        <f t="shared" si="1"/>
        <v>0</v>
      </c>
      <c r="BP36" s="550"/>
      <c r="BQ36" s="550"/>
      <c r="BR36" s="550"/>
      <c r="BS36" s="550"/>
      <c r="BT36" s="550"/>
      <c r="BU36" s="550"/>
      <c r="BV36" s="550"/>
      <c r="BW36" s="551"/>
      <c r="BX36" s="535">
        <f t="shared" si="2"/>
        <v>0</v>
      </c>
      <c r="BY36" s="550"/>
      <c r="BZ36" s="550"/>
      <c r="CA36" s="550"/>
      <c r="CB36" s="550"/>
      <c r="CC36" s="550"/>
      <c r="CD36" s="550"/>
      <c r="CE36" s="550"/>
      <c r="CF36" s="551"/>
      <c r="CG36" s="165"/>
      <c r="CH36" s="535">
        <f t="shared" si="3"/>
        <v>0</v>
      </c>
      <c r="CI36" s="550"/>
      <c r="CJ36" s="550"/>
      <c r="CK36" s="550"/>
      <c r="CL36" s="550"/>
      <c r="CM36" s="550"/>
      <c r="CN36" s="550"/>
      <c r="CO36" s="550"/>
      <c r="CP36" s="551"/>
      <c r="CQ36" s="548">
        <f t="shared" si="4"/>
        <v>0</v>
      </c>
      <c r="CR36" s="550"/>
      <c r="CS36" s="550"/>
      <c r="CT36" s="550"/>
      <c r="CU36" s="550"/>
      <c r="CV36" s="550"/>
      <c r="CW36" s="550"/>
      <c r="CX36" s="550"/>
      <c r="CY36" s="550"/>
      <c r="CZ36" s="535">
        <f t="shared" si="5"/>
        <v>0</v>
      </c>
      <c r="DA36" s="550"/>
      <c r="DB36" s="550"/>
      <c r="DC36" s="550"/>
      <c r="DD36" s="550"/>
      <c r="DE36" s="550"/>
      <c r="DF36" s="550"/>
      <c r="DG36" s="550"/>
      <c r="DH36" s="551"/>
      <c r="DI36" s="548">
        <f t="shared" si="6"/>
        <v>0</v>
      </c>
      <c r="DJ36" s="550"/>
      <c r="DK36" s="550"/>
      <c r="DL36" s="550"/>
      <c r="DM36" s="550"/>
      <c r="DN36" s="550"/>
      <c r="DO36" s="550"/>
      <c r="DP36" s="550"/>
      <c r="DQ36" s="550"/>
      <c r="DR36" s="535">
        <f t="shared" si="7"/>
        <v>0</v>
      </c>
      <c r="DS36" s="550"/>
      <c r="DT36" s="550"/>
      <c r="DU36" s="550"/>
      <c r="DV36" s="550"/>
      <c r="DW36" s="550"/>
      <c r="DX36" s="550"/>
      <c r="DY36" s="550"/>
      <c r="DZ36" s="551"/>
      <c r="EB36" s="529" t="str">
        <f t="shared" si="8"/>
        <v>NP</v>
      </c>
      <c r="EC36" s="571"/>
      <c r="ED36" s="571"/>
      <c r="EE36" s="571"/>
      <c r="EF36" s="571"/>
      <c r="EG36" s="571"/>
      <c r="EH36" s="571"/>
      <c r="EI36" s="571"/>
      <c r="EJ36" s="572"/>
      <c r="EK36" s="529" t="str">
        <f t="shared" si="9"/>
        <v>NP</v>
      </c>
      <c r="EL36" s="571"/>
      <c r="EM36" s="571"/>
      <c r="EN36" s="571"/>
      <c r="EO36" s="571"/>
      <c r="EP36" s="571"/>
      <c r="EQ36" s="571"/>
      <c r="ER36" s="571"/>
      <c r="ES36" s="572"/>
      <c r="ET36" s="530" t="str">
        <f t="shared" si="11"/>
        <v>NP</v>
      </c>
      <c r="EU36" s="571"/>
      <c r="EV36" s="571"/>
      <c r="EW36" s="571"/>
      <c r="EX36" s="571"/>
      <c r="EY36" s="571"/>
      <c r="EZ36" s="571"/>
      <c r="FA36" s="571"/>
      <c r="FB36" s="572"/>
      <c r="FD36" s="529">
        <f t="shared" si="10"/>
        <v>0</v>
      </c>
      <c r="FE36" s="530"/>
      <c r="FF36" s="530"/>
      <c r="FG36" s="530"/>
      <c r="FH36" s="530"/>
      <c r="FI36" s="530"/>
      <c r="FJ36" s="530"/>
      <c r="FK36" s="530"/>
      <c r="FL36" s="531"/>
      <c r="FO36" s="312"/>
      <c r="FP36" s="288">
        <v>0</v>
      </c>
      <c r="GF36" s="515" t="s">
        <v>414</v>
      </c>
      <c r="GG36" s="516" t="s">
        <v>414</v>
      </c>
      <c r="GH36" s="481"/>
      <c r="GI36" s="486"/>
      <c r="GJ36" s="486"/>
      <c r="GK36" s="486"/>
      <c r="GL36" s="486"/>
      <c r="GM36" s="486"/>
      <c r="GN36" s="486"/>
      <c r="GO36" s="486"/>
      <c r="GP36" s="486"/>
      <c r="GQ36" s="506"/>
    </row>
    <row r="37" spans="1:199" ht="12.75" hidden="1" customHeight="1" x14ac:dyDescent="0.2">
      <c r="A37" s="64">
        <v>26</v>
      </c>
      <c r="D37" s="331" t="s">
        <v>423</v>
      </c>
      <c r="G37" s="67"/>
      <c r="H37" s="66"/>
      <c r="I37" s="66"/>
      <c r="J37" s="143"/>
      <c r="K37" s="143"/>
      <c r="L37" s="143"/>
      <c r="M37" s="74"/>
      <c r="N37" s="74"/>
      <c r="O37" s="74"/>
      <c r="P37" s="95"/>
      <c r="Q37" s="95"/>
      <c r="R37" s="95"/>
      <c r="S37" s="138"/>
      <c r="T37" s="66" t="str">
        <f t="shared" si="13"/>
        <v>P</v>
      </c>
      <c r="U37" s="66"/>
      <c r="V37" s="66" t="str">
        <f t="shared" si="14"/>
        <v>G_GICs_ASSET_ACCRUAL</v>
      </c>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8"/>
      <c r="AU37" s="66"/>
      <c r="AV37" s="535">
        <f t="shared" si="0"/>
        <v>0</v>
      </c>
      <c r="AW37" s="550"/>
      <c r="AX37" s="550"/>
      <c r="AY37" s="550"/>
      <c r="AZ37" s="550"/>
      <c r="BA37" s="550"/>
      <c r="BB37" s="550"/>
      <c r="BC37" s="550"/>
      <c r="BD37" s="551"/>
      <c r="BE37" s="535"/>
      <c r="BF37" s="550"/>
      <c r="BG37" s="550"/>
      <c r="BH37" s="550"/>
      <c r="BI37" s="550"/>
      <c r="BJ37" s="550"/>
      <c r="BK37" s="550"/>
      <c r="BL37" s="550"/>
      <c r="BM37" s="551"/>
      <c r="BN37" s="66"/>
      <c r="BO37" s="535">
        <f t="shared" si="1"/>
        <v>0</v>
      </c>
      <c r="BP37" s="550"/>
      <c r="BQ37" s="550"/>
      <c r="BR37" s="550"/>
      <c r="BS37" s="550"/>
      <c r="BT37" s="550"/>
      <c r="BU37" s="550"/>
      <c r="BV37" s="550"/>
      <c r="BW37" s="551"/>
      <c r="BX37" s="535">
        <f t="shared" si="2"/>
        <v>0</v>
      </c>
      <c r="BY37" s="550"/>
      <c r="BZ37" s="550"/>
      <c r="CA37" s="550"/>
      <c r="CB37" s="550"/>
      <c r="CC37" s="550"/>
      <c r="CD37" s="550"/>
      <c r="CE37" s="550"/>
      <c r="CF37" s="551"/>
      <c r="CG37" s="165"/>
      <c r="CH37" s="535">
        <f t="shared" si="3"/>
        <v>0</v>
      </c>
      <c r="CI37" s="550"/>
      <c r="CJ37" s="550"/>
      <c r="CK37" s="550"/>
      <c r="CL37" s="550"/>
      <c r="CM37" s="550"/>
      <c r="CN37" s="550"/>
      <c r="CO37" s="550"/>
      <c r="CP37" s="551"/>
      <c r="CQ37" s="548">
        <f t="shared" si="4"/>
        <v>0</v>
      </c>
      <c r="CR37" s="550"/>
      <c r="CS37" s="550"/>
      <c r="CT37" s="550"/>
      <c r="CU37" s="550"/>
      <c r="CV37" s="550"/>
      <c r="CW37" s="550"/>
      <c r="CX37" s="550"/>
      <c r="CY37" s="550"/>
      <c r="CZ37" s="535">
        <f t="shared" si="5"/>
        <v>0</v>
      </c>
      <c r="DA37" s="550"/>
      <c r="DB37" s="550"/>
      <c r="DC37" s="550"/>
      <c r="DD37" s="550"/>
      <c r="DE37" s="550"/>
      <c r="DF37" s="550"/>
      <c r="DG37" s="550"/>
      <c r="DH37" s="551"/>
      <c r="DI37" s="548">
        <f t="shared" si="6"/>
        <v>0</v>
      </c>
      <c r="DJ37" s="550"/>
      <c r="DK37" s="550"/>
      <c r="DL37" s="550"/>
      <c r="DM37" s="550"/>
      <c r="DN37" s="550"/>
      <c r="DO37" s="550"/>
      <c r="DP37" s="550"/>
      <c r="DQ37" s="550"/>
      <c r="DR37" s="535">
        <f t="shared" si="7"/>
        <v>0</v>
      </c>
      <c r="DS37" s="550"/>
      <c r="DT37" s="550"/>
      <c r="DU37" s="550"/>
      <c r="DV37" s="550"/>
      <c r="DW37" s="550"/>
      <c r="DX37" s="550"/>
      <c r="DY37" s="550"/>
      <c r="DZ37" s="551"/>
      <c r="EB37" s="529" t="str">
        <f t="shared" si="8"/>
        <v>NP</v>
      </c>
      <c r="EC37" s="571"/>
      <c r="ED37" s="571"/>
      <c r="EE37" s="571"/>
      <c r="EF37" s="571"/>
      <c r="EG37" s="571"/>
      <c r="EH37" s="571"/>
      <c r="EI37" s="571"/>
      <c r="EJ37" s="572"/>
      <c r="EK37" s="529" t="str">
        <f t="shared" si="9"/>
        <v>NP</v>
      </c>
      <c r="EL37" s="571"/>
      <c r="EM37" s="571"/>
      <c r="EN37" s="571"/>
      <c r="EO37" s="571"/>
      <c r="EP37" s="571"/>
      <c r="EQ37" s="571"/>
      <c r="ER37" s="571"/>
      <c r="ES37" s="572"/>
      <c r="ET37" s="530" t="str">
        <f t="shared" si="11"/>
        <v>NP</v>
      </c>
      <c r="EU37" s="571"/>
      <c r="EV37" s="571"/>
      <c r="EW37" s="571"/>
      <c r="EX37" s="571"/>
      <c r="EY37" s="571"/>
      <c r="EZ37" s="571"/>
      <c r="FA37" s="571"/>
      <c r="FB37" s="572"/>
      <c r="FD37" s="529">
        <f t="shared" si="10"/>
        <v>0</v>
      </c>
      <c r="FE37" s="530"/>
      <c r="FF37" s="530"/>
      <c r="FG37" s="530"/>
      <c r="FH37" s="530"/>
      <c r="FI37" s="530"/>
      <c r="FJ37" s="530"/>
      <c r="FK37" s="530"/>
      <c r="FL37" s="531"/>
      <c r="FO37" s="312"/>
      <c r="FP37" s="288">
        <v>0</v>
      </c>
      <c r="GF37" s="515" t="s">
        <v>414</v>
      </c>
      <c r="GG37" s="516" t="s">
        <v>414</v>
      </c>
      <c r="GH37" s="481"/>
      <c r="GI37" s="486"/>
      <c r="GJ37" s="486"/>
      <c r="GK37" s="486"/>
      <c r="GL37" s="486"/>
      <c r="GM37" s="486"/>
      <c r="GN37" s="486"/>
      <c r="GO37" s="486"/>
      <c r="GP37" s="486"/>
      <c r="GQ37" s="506"/>
    </row>
    <row r="38" spans="1:199" ht="12.75" hidden="1" customHeight="1" x14ac:dyDescent="0.2">
      <c r="A38" s="64">
        <v>27</v>
      </c>
      <c r="D38" s="331" t="s">
        <v>423</v>
      </c>
      <c r="G38" s="67"/>
      <c r="H38" s="66"/>
      <c r="I38" s="66"/>
      <c r="J38" s="143"/>
      <c r="K38" s="143"/>
      <c r="L38" s="143"/>
      <c r="M38" s="74"/>
      <c r="N38" s="74"/>
      <c r="O38" s="74"/>
      <c r="P38" s="95"/>
      <c r="Q38" s="95"/>
      <c r="R38" s="95"/>
      <c r="S38" s="138"/>
      <c r="T38" s="66" t="str">
        <f t="shared" si="13"/>
        <v>P</v>
      </c>
      <c r="U38" s="66"/>
      <c r="V38" s="66" t="str">
        <f t="shared" si="14"/>
        <v>C_GICs_HYR_ASSET_ACCRUAL</v>
      </c>
      <c r="W38" s="66"/>
      <c r="X38" s="66"/>
      <c r="Y38" s="66"/>
      <c r="Z38" s="66"/>
      <c r="AA38" s="66"/>
      <c r="AB38" s="66"/>
      <c r="AC38" s="66"/>
      <c r="AD38" s="66"/>
      <c r="AE38" s="66"/>
      <c r="AF38" s="66"/>
      <c r="AG38" s="66"/>
      <c r="AH38" s="66"/>
      <c r="AI38" s="66"/>
      <c r="AJ38" s="66"/>
      <c r="AK38" s="66"/>
      <c r="AL38" s="66"/>
      <c r="AM38" s="66"/>
      <c r="AN38" s="66"/>
      <c r="AO38" s="66"/>
      <c r="AP38" s="66"/>
      <c r="AQ38" s="66"/>
      <c r="AR38" s="66"/>
      <c r="AS38" s="66"/>
      <c r="AT38" s="68"/>
      <c r="AU38" s="66"/>
      <c r="AV38" s="535">
        <f t="shared" si="0"/>
        <v>0</v>
      </c>
      <c r="AW38" s="550"/>
      <c r="AX38" s="550"/>
      <c r="AY38" s="550"/>
      <c r="AZ38" s="550"/>
      <c r="BA38" s="550"/>
      <c r="BB38" s="550"/>
      <c r="BC38" s="550"/>
      <c r="BD38" s="551"/>
      <c r="BE38" s="535"/>
      <c r="BF38" s="550"/>
      <c r="BG38" s="550"/>
      <c r="BH38" s="550"/>
      <c r="BI38" s="550"/>
      <c r="BJ38" s="550"/>
      <c r="BK38" s="550"/>
      <c r="BL38" s="550"/>
      <c r="BM38" s="551"/>
      <c r="BN38" s="66"/>
      <c r="BO38" s="535">
        <f t="shared" si="1"/>
        <v>0</v>
      </c>
      <c r="BP38" s="550"/>
      <c r="BQ38" s="550"/>
      <c r="BR38" s="550"/>
      <c r="BS38" s="550"/>
      <c r="BT38" s="550"/>
      <c r="BU38" s="550"/>
      <c r="BV38" s="550"/>
      <c r="BW38" s="551"/>
      <c r="BX38" s="535">
        <f t="shared" si="2"/>
        <v>0</v>
      </c>
      <c r="BY38" s="550"/>
      <c r="BZ38" s="550"/>
      <c r="CA38" s="550"/>
      <c r="CB38" s="550"/>
      <c r="CC38" s="550"/>
      <c r="CD38" s="550"/>
      <c r="CE38" s="550"/>
      <c r="CF38" s="551"/>
      <c r="CG38" s="165"/>
      <c r="CH38" s="535">
        <f t="shared" si="3"/>
        <v>0</v>
      </c>
      <c r="CI38" s="550"/>
      <c r="CJ38" s="550"/>
      <c r="CK38" s="550"/>
      <c r="CL38" s="550"/>
      <c r="CM38" s="550"/>
      <c r="CN38" s="550"/>
      <c r="CO38" s="550"/>
      <c r="CP38" s="551"/>
      <c r="CQ38" s="548">
        <f t="shared" si="4"/>
        <v>0</v>
      </c>
      <c r="CR38" s="550"/>
      <c r="CS38" s="550"/>
      <c r="CT38" s="550"/>
      <c r="CU38" s="550"/>
      <c r="CV38" s="550"/>
      <c r="CW38" s="550"/>
      <c r="CX38" s="550"/>
      <c r="CY38" s="550"/>
      <c r="CZ38" s="535">
        <f t="shared" si="5"/>
        <v>0</v>
      </c>
      <c r="DA38" s="550"/>
      <c r="DB38" s="550"/>
      <c r="DC38" s="550"/>
      <c r="DD38" s="550"/>
      <c r="DE38" s="550"/>
      <c r="DF38" s="550"/>
      <c r="DG38" s="550"/>
      <c r="DH38" s="551"/>
      <c r="DI38" s="548">
        <f t="shared" si="6"/>
        <v>0</v>
      </c>
      <c r="DJ38" s="550"/>
      <c r="DK38" s="550"/>
      <c r="DL38" s="550"/>
      <c r="DM38" s="550"/>
      <c r="DN38" s="550"/>
      <c r="DO38" s="550"/>
      <c r="DP38" s="550"/>
      <c r="DQ38" s="550"/>
      <c r="DR38" s="535">
        <f t="shared" si="7"/>
        <v>0</v>
      </c>
      <c r="DS38" s="550"/>
      <c r="DT38" s="550"/>
      <c r="DU38" s="550"/>
      <c r="DV38" s="550"/>
      <c r="DW38" s="550"/>
      <c r="DX38" s="550"/>
      <c r="DY38" s="550"/>
      <c r="DZ38" s="551"/>
      <c r="EB38" s="529" t="str">
        <f t="shared" si="8"/>
        <v>NP</v>
      </c>
      <c r="EC38" s="571"/>
      <c r="ED38" s="571"/>
      <c r="EE38" s="571"/>
      <c r="EF38" s="571"/>
      <c r="EG38" s="571"/>
      <c r="EH38" s="571"/>
      <c r="EI38" s="571"/>
      <c r="EJ38" s="572"/>
      <c r="EK38" s="529" t="str">
        <f t="shared" si="9"/>
        <v>NP</v>
      </c>
      <c r="EL38" s="571"/>
      <c r="EM38" s="571"/>
      <c r="EN38" s="571"/>
      <c r="EO38" s="571"/>
      <c r="EP38" s="571"/>
      <c r="EQ38" s="571"/>
      <c r="ER38" s="571"/>
      <c r="ES38" s="572"/>
      <c r="ET38" s="530" t="str">
        <f t="shared" si="11"/>
        <v>NP</v>
      </c>
      <c r="EU38" s="571"/>
      <c r="EV38" s="571"/>
      <c r="EW38" s="571"/>
      <c r="EX38" s="571"/>
      <c r="EY38" s="571"/>
      <c r="EZ38" s="571"/>
      <c r="FA38" s="571"/>
      <c r="FB38" s="572"/>
      <c r="FD38" s="529">
        <f t="shared" si="10"/>
        <v>0</v>
      </c>
      <c r="FE38" s="530"/>
      <c r="FF38" s="530"/>
      <c r="FG38" s="530"/>
      <c r="FH38" s="530"/>
      <c r="FI38" s="530"/>
      <c r="FJ38" s="530"/>
      <c r="FK38" s="530"/>
      <c r="FL38" s="531"/>
      <c r="FO38" s="312"/>
      <c r="FP38" s="288">
        <v>0</v>
      </c>
      <c r="GF38" s="515" t="s">
        <v>414</v>
      </c>
      <c r="GG38" s="516" t="s">
        <v>414</v>
      </c>
      <c r="GH38" s="481"/>
      <c r="GI38" s="486"/>
      <c r="GJ38" s="486"/>
      <c r="GK38" s="486"/>
      <c r="GL38" s="486"/>
      <c r="GM38" s="486"/>
      <c r="GN38" s="486"/>
      <c r="GO38" s="486"/>
      <c r="GP38" s="486"/>
      <c r="GQ38" s="506"/>
    </row>
    <row r="39" spans="1:199" ht="12.75" hidden="1" customHeight="1" x14ac:dyDescent="0.2">
      <c r="A39" s="64">
        <v>28</v>
      </c>
      <c r="D39" s="331" t="s">
        <v>423</v>
      </c>
      <c r="G39" s="67"/>
      <c r="H39" s="66"/>
      <c r="I39" s="66"/>
      <c r="J39" s="143"/>
      <c r="K39" s="143"/>
      <c r="L39" s="143"/>
      <c r="M39" s="74"/>
      <c r="N39" s="74"/>
      <c r="O39" s="74"/>
      <c r="P39" s="95"/>
      <c r="Q39" s="95"/>
      <c r="R39" s="95"/>
      <c r="S39" s="138" t="str">
        <f>VLOOKUP($A39,PORTFOLIO_HIERARCHY,3,0)</f>
        <v>Pallas (SPV)</v>
      </c>
      <c r="T39" s="138"/>
      <c r="U39" s="138"/>
      <c r="V39" s="138"/>
      <c r="W39" s="138"/>
      <c r="X39" s="138"/>
      <c r="Y39" s="138"/>
      <c r="Z39" s="138"/>
      <c r="AA39" s="138"/>
      <c r="AB39" s="138"/>
      <c r="AC39" s="138"/>
      <c r="AD39" s="138"/>
      <c r="AE39" s="138"/>
      <c r="AF39" s="138"/>
      <c r="AG39" s="138"/>
      <c r="AH39" s="138"/>
      <c r="AI39" s="138"/>
      <c r="AJ39" s="138"/>
      <c r="AK39" s="138"/>
      <c r="AL39" s="138"/>
      <c r="AM39" s="138"/>
      <c r="AN39" s="138"/>
      <c r="AO39" s="138"/>
      <c r="AP39" s="138"/>
      <c r="AQ39" s="138"/>
      <c r="AR39" s="138"/>
      <c r="AS39" s="138"/>
      <c r="AT39" s="139"/>
      <c r="AU39" s="66"/>
      <c r="AV39" s="555">
        <f t="shared" si="0"/>
        <v>0</v>
      </c>
      <c r="AW39" s="556"/>
      <c r="AX39" s="556"/>
      <c r="AY39" s="556"/>
      <c r="AZ39" s="556"/>
      <c r="BA39" s="556"/>
      <c r="BB39" s="556"/>
      <c r="BC39" s="556"/>
      <c r="BD39" s="557"/>
      <c r="BE39" s="555"/>
      <c r="BF39" s="556"/>
      <c r="BG39" s="556"/>
      <c r="BH39" s="556"/>
      <c r="BI39" s="556"/>
      <c r="BJ39" s="556"/>
      <c r="BK39" s="556"/>
      <c r="BL39" s="556"/>
      <c r="BM39" s="557"/>
      <c r="BN39" s="66"/>
      <c r="BO39" s="555">
        <f t="shared" si="1"/>
        <v>0</v>
      </c>
      <c r="BP39" s="556"/>
      <c r="BQ39" s="556"/>
      <c r="BR39" s="556"/>
      <c r="BS39" s="556"/>
      <c r="BT39" s="556"/>
      <c r="BU39" s="556"/>
      <c r="BV39" s="556"/>
      <c r="BW39" s="557"/>
      <c r="BX39" s="555">
        <f t="shared" si="2"/>
        <v>0</v>
      </c>
      <c r="BY39" s="556"/>
      <c r="BZ39" s="556"/>
      <c r="CA39" s="556"/>
      <c r="CB39" s="556"/>
      <c r="CC39" s="556"/>
      <c r="CD39" s="556"/>
      <c r="CE39" s="556"/>
      <c r="CF39" s="557"/>
      <c r="CG39" s="165"/>
      <c r="CH39" s="555">
        <f t="shared" si="3"/>
        <v>0</v>
      </c>
      <c r="CI39" s="556"/>
      <c r="CJ39" s="556"/>
      <c r="CK39" s="556"/>
      <c r="CL39" s="556"/>
      <c r="CM39" s="556"/>
      <c r="CN39" s="556"/>
      <c r="CO39" s="556"/>
      <c r="CP39" s="557"/>
      <c r="CQ39" s="573">
        <f t="shared" si="4"/>
        <v>0</v>
      </c>
      <c r="CR39" s="556"/>
      <c r="CS39" s="556"/>
      <c r="CT39" s="556"/>
      <c r="CU39" s="556"/>
      <c r="CV39" s="556"/>
      <c r="CW39" s="556"/>
      <c r="CX39" s="556"/>
      <c r="CY39" s="556"/>
      <c r="CZ39" s="555">
        <f t="shared" si="5"/>
        <v>0</v>
      </c>
      <c r="DA39" s="556"/>
      <c r="DB39" s="556"/>
      <c r="DC39" s="556"/>
      <c r="DD39" s="556"/>
      <c r="DE39" s="556"/>
      <c r="DF39" s="556"/>
      <c r="DG39" s="556"/>
      <c r="DH39" s="557"/>
      <c r="DI39" s="573">
        <f t="shared" si="6"/>
        <v>0</v>
      </c>
      <c r="DJ39" s="556"/>
      <c r="DK39" s="556"/>
      <c r="DL39" s="556"/>
      <c r="DM39" s="556"/>
      <c r="DN39" s="556"/>
      <c r="DO39" s="556"/>
      <c r="DP39" s="556"/>
      <c r="DQ39" s="556"/>
      <c r="DR39" s="555">
        <f t="shared" si="7"/>
        <v>0</v>
      </c>
      <c r="DS39" s="556"/>
      <c r="DT39" s="556"/>
      <c r="DU39" s="556"/>
      <c r="DV39" s="556"/>
      <c r="DW39" s="556"/>
      <c r="DX39" s="556"/>
      <c r="DY39" s="556"/>
      <c r="DZ39" s="557"/>
      <c r="EB39" s="532">
        <f t="shared" si="8"/>
        <v>0</v>
      </c>
      <c r="EC39" s="569"/>
      <c r="ED39" s="569"/>
      <c r="EE39" s="569"/>
      <c r="EF39" s="569"/>
      <c r="EG39" s="569"/>
      <c r="EH39" s="569"/>
      <c r="EI39" s="569"/>
      <c r="EJ39" s="570"/>
      <c r="EK39" s="532">
        <f t="shared" si="9"/>
        <v>0</v>
      </c>
      <c r="EL39" s="569"/>
      <c r="EM39" s="569"/>
      <c r="EN39" s="569"/>
      <c r="EO39" s="569"/>
      <c r="EP39" s="569"/>
      <c r="EQ39" s="569"/>
      <c r="ER39" s="569"/>
      <c r="ES39" s="570"/>
      <c r="ET39" s="533">
        <f t="shared" si="11"/>
        <v>0</v>
      </c>
      <c r="EU39" s="569"/>
      <c r="EV39" s="569"/>
      <c r="EW39" s="569"/>
      <c r="EX39" s="569"/>
      <c r="EY39" s="569"/>
      <c r="EZ39" s="569"/>
      <c r="FA39" s="569"/>
      <c r="FB39" s="570"/>
      <c r="FD39" s="532">
        <f t="shared" si="10"/>
        <v>0</v>
      </c>
      <c r="FE39" s="533"/>
      <c r="FF39" s="533"/>
      <c r="FG39" s="533"/>
      <c r="FH39" s="533"/>
      <c r="FI39" s="533"/>
      <c r="FJ39" s="533"/>
      <c r="FK39" s="533"/>
      <c r="FL39" s="534"/>
      <c r="FO39" s="312"/>
      <c r="FP39" s="288">
        <v>0</v>
      </c>
      <c r="GF39" s="515">
        <v>0</v>
      </c>
      <c r="GG39" s="516">
        <v>0</v>
      </c>
      <c r="GH39" s="483"/>
      <c r="GI39" s="485"/>
      <c r="GJ39" s="485"/>
      <c r="GK39" s="485"/>
      <c r="GL39" s="485"/>
      <c r="GM39" s="485"/>
      <c r="GN39" s="485"/>
      <c r="GO39" s="485"/>
      <c r="GP39" s="485"/>
      <c r="GQ39" s="505"/>
    </row>
    <row r="40" spans="1:199" ht="12.75" hidden="1" customHeight="1" x14ac:dyDescent="0.2">
      <c r="A40" s="64">
        <v>29</v>
      </c>
      <c r="D40" s="331" t="s">
        <v>423</v>
      </c>
      <c r="G40" s="67"/>
      <c r="H40" s="66"/>
      <c r="I40" s="66"/>
      <c r="J40" s="143"/>
      <c r="K40" s="143"/>
      <c r="L40" s="143"/>
      <c r="M40" s="74"/>
      <c r="N40" s="74"/>
      <c r="O40" s="74"/>
      <c r="P40" s="95"/>
      <c r="Q40" s="95"/>
      <c r="R40" s="95"/>
      <c r="S40" s="138"/>
      <c r="T40" s="66" t="str">
        <f>VLOOKUP($A40,PORTFOLIO_HIERARCHY,5,0)</f>
        <v>S</v>
      </c>
      <c r="U40" s="66"/>
      <c r="V40" s="66" t="str">
        <f>VLOOKUP($A40,PORTFOLIO_HIERARCHY,3,0)</f>
        <v>AM_PALLAS_T</v>
      </c>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8"/>
      <c r="AU40" s="66"/>
      <c r="AV40" s="535">
        <f t="shared" si="0"/>
        <v>0</v>
      </c>
      <c r="AW40" s="550"/>
      <c r="AX40" s="550"/>
      <c r="AY40" s="550"/>
      <c r="AZ40" s="550"/>
      <c r="BA40" s="550"/>
      <c r="BB40" s="550"/>
      <c r="BC40" s="550"/>
      <c r="BD40" s="551"/>
      <c r="BE40" s="535"/>
      <c r="BF40" s="550"/>
      <c r="BG40" s="550"/>
      <c r="BH40" s="550"/>
      <c r="BI40" s="550"/>
      <c r="BJ40" s="550"/>
      <c r="BK40" s="550"/>
      <c r="BL40" s="550"/>
      <c r="BM40" s="551"/>
      <c r="BN40" s="66"/>
      <c r="BO40" s="535">
        <f t="shared" si="1"/>
        <v>0</v>
      </c>
      <c r="BP40" s="550"/>
      <c r="BQ40" s="550"/>
      <c r="BR40" s="550"/>
      <c r="BS40" s="550"/>
      <c r="BT40" s="550"/>
      <c r="BU40" s="550"/>
      <c r="BV40" s="550"/>
      <c r="BW40" s="551"/>
      <c r="BX40" s="535">
        <f t="shared" si="2"/>
        <v>0</v>
      </c>
      <c r="BY40" s="550"/>
      <c r="BZ40" s="550"/>
      <c r="CA40" s="550"/>
      <c r="CB40" s="550"/>
      <c r="CC40" s="550"/>
      <c r="CD40" s="550"/>
      <c r="CE40" s="550"/>
      <c r="CF40" s="551"/>
      <c r="CG40" s="165"/>
      <c r="CH40" s="535">
        <f t="shared" si="3"/>
        <v>0</v>
      </c>
      <c r="CI40" s="550"/>
      <c r="CJ40" s="550"/>
      <c r="CK40" s="550"/>
      <c r="CL40" s="550"/>
      <c r="CM40" s="550"/>
      <c r="CN40" s="550"/>
      <c r="CO40" s="550"/>
      <c r="CP40" s="551"/>
      <c r="CQ40" s="548">
        <f t="shared" si="4"/>
        <v>0</v>
      </c>
      <c r="CR40" s="550"/>
      <c r="CS40" s="550"/>
      <c r="CT40" s="550"/>
      <c r="CU40" s="550"/>
      <c r="CV40" s="550"/>
      <c r="CW40" s="550"/>
      <c r="CX40" s="550"/>
      <c r="CY40" s="550"/>
      <c r="CZ40" s="535">
        <f t="shared" si="5"/>
        <v>0</v>
      </c>
      <c r="DA40" s="550"/>
      <c r="DB40" s="550"/>
      <c r="DC40" s="550"/>
      <c r="DD40" s="550"/>
      <c r="DE40" s="550"/>
      <c r="DF40" s="550"/>
      <c r="DG40" s="550"/>
      <c r="DH40" s="551"/>
      <c r="DI40" s="548">
        <f t="shared" si="6"/>
        <v>0</v>
      </c>
      <c r="DJ40" s="550"/>
      <c r="DK40" s="550"/>
      <c r="DL40" s="550"/>
      <c r="DM40" s="550"/>
      <c r="DN40" s="550"/>
      <c r="DO40" s="550"/>
      <c r="DP40" s="550"/>
      <c r="DQ40" s="550"/>
      <c r="DR40" s="535">
        <f t="shared" si="7"/>
        <v>0</v>
      </c>
      <c r="DS40" s="550"/>
      <c r="DT40" s="550"/>
      <c r="DU40" s="550"/>
      <c r="DV40" s="550"/>
      <c r="DW40" s="550"/>
      <c r="DX40" s="550"/>
      <c r="DY40" s="550"/>
      <c r="DZ40" s="551"/>
      <c r="EB40" s="529" t="str">
        <f t="shared" si="8"/>
        <v>NP</v>
      </c>
      <c r="EC40" s="571"/>
      <c r="ED40" s="571"/>
      <c r="EE40" s="571"/>
      <c r="EF40" s="571"/>
      <c r="EG40" s="571"/>
      <c r="EH40" s="571"/>
      <c r="EI40" s="571"/>
      <c r="EJ40" s="572"/>
      <c r="EK40" s="529" t="str">
        <f t="shared" si="9"/>
        <v>NP</v>
      </c>
      <c r="EL40" s="595"/>
      <c r="EM40" s="595"/>
      <c r="EN40" s="595"/>
      <c r="EO40" s="595"/>
      <c r="EP40" s="595"/>
      <c r="EQ40" s="595"/>
      <c r="ER40" s="595"/>
      <c r="ES40" s="596"/>
      <c r="ET40" s="530" t="str">
        <f t="shared" si="11"/>
        <v>NP</v>
      </c>
      <c r="EU40" s="571"/>
      <c r="EV40" s="571"/>
      <c r="EW40" s="571"/>
      <c r="EX40" s="571"/>
      <c r="EY40" s="571"/>
      <c r="EZ40" s="571"/>
      <c r="FA40" s="571"/>
      <c r="FB40" s="572"/>
      <c r="FD40" s="529">
        <f t="shared" si="10"/>
        <v>0</v>
      </c>
      <c r="FE40" s="530"/>
      <c r="FF40" s="530"/>
      <c r="FG40" s="530"/>
      <c r="FH40" s="530"/>
      <c r="FI40" s="530"/>
      <c r="FJ40" s="530"/>
      <c r="FK40" s="530"/>
      <c r="FL40" s="531"/>
      <c r="FO40" s="312"/>
      <c r="FP40" s="288">
        <v>0</v>
      </c>
      <c r="GF40" s="515" t="s">
        <v>414</v>
      </c>
      <c r="GG40" s="516" t="s">
        <v>414</v>
      </c>
      <c r="GH40" s="481"/>
      <c r="GI40" s="486"/>
      <c r="GJ40" s="486"/>
      <c r="GK40" s="486"/>
      <c r="GL40" s="486"/>
      <c r="GM40" s="486"/>
      <c r="GN40" s="486"/>
      <c r="GO40" s="486"/>
      <c r="GP40" s="486"/>
      <c r="GQ40" s="506"/>
    </row>
    <row r="41" spans="1:199" ht="12.75" hidden="1" customHeight="1" x14ac:dyDescent="0.2">
      <c r="A41" s="64">
        <v>30</v>
      </c>
      <c r="D41" s="331" t="s">
        <v>423</v>
      </c>
      <c r="G41" s="67"/>
      <c r="H41" s="66"/>
      <c r="I41" s="66"/>
      <c r="J41" s="143"/>
      <c r="K41" s="143"/>
      <c r="L41" s="143"/>
      <c r="M41" s="74"/>
      <c r="N41" s="74"/>
      <c r="O41" s="74"/>
      <c r="P41" s="95"/>
      <c r="Q41" s="95"/>
      <c r="R41" s="95"/>
      <c r="S41" s="138"/>
      <c r="T41" s="66" t="str">
        <f>VLOOKUP($A41,PORTFOLIO_HIERARCHY,5,0)</f>
        <v>P</v>
      </c>
      <c r="U41" s="66"/>
      <c r="V41" s="66" t="str">
        <f>VLOOKUP($A41,PORTFOLIO_HIERARCHY,3,0)</f>
        <v>PallasSPV</v>
      </c>
      <c r="W41" s="66"/>
      <c r="X41" s="66"/>
      <c r="Y41" s="66"/>
      <c r="Z41" s="66"/>
      <c r="AA41" s="66"/>
      <c r="AB41" s="66"/>
      <c r="AC41" s="66"/>
      <c r="AD41" s="66"/>
      <c r="AE41" s="66"/>
      <c r="AF41" s="66"/>
      <c r="AG41" s="66"/>
      <c r="AH41" s="66"/>
      <c r="AI41" s="66"/>
      <c r="AJ41" s="66"/>
      <c r="AK41" s="66"/>
      <c r="AL41" s="66"/>
      <c r="AM41" s="66"/>
      <c r="AN41" s="66"/>
      <c r="AO41" s="66"/>
      <c r="AP41" s="66"/>
      <c r="AQ41" s="66"/>
      <c r="AR41" s="66"/>
      <c r="AS41" s="66"/>
      <c r="AT41" s="68"/>
      <c r="AU41" s="66"/>
      <c r="AV41" s="535">
        <f t="shared" si="0"/>
        <v>0</v>
      </c>
      <c r="AW41" s="550"/>
      <c r="AX41" s="550"/>
      <c r="AY41" s="550"/>
      <c r="AZ41" s="550"/>
      <c r="BA41" s="550"/>
      <c r="BB41" s="550"/>
      <c r="BC41" s="550"/>
      <c r="BD41" s="551"/>
      <c r="BE41" s="535"/>
      <c r="BF41" s="550"/>
      <c r="BG41" s="550"/>
      <c r="BH41" s="550"/>
      <c r="BI41" s="550"/>
      <c r="BJ41" s="550"/>
      <c r="BK41" s="550"/>
      <c r="BL41" s="550"/>
      <c r="BM41" s="551"/>
      <c r="BN41" s="66"/>
      <c r="BO41" s="535">
        <f t="shared" si="1"/>
        <v>0</v>
      </c>
      <c r="BP41" s="550"/>
      <c r="BQ41" s="550"/>
      <c r="BR41" s="550"/>
      <c r="BS41" s="550"/>
      <c r="BT41" s="550"/>
      <c r="BU41" s="550"/>
      <c r="BV41" s="550"/>
      <c r="BW41" s="551"/>
      <c r="BX41" s="535">
        <f t="shared" si="2"/>
        <v>0</v>
      </c>
      <c r="BY41" s="550"/>
      <c r="BZ41" s="550"/>
      <c r="CA41" s="550"/>
      <c r="CB41" s="550"/>
      <c r="CC41" s="550"/>
      <c r="CD41" s="550"/>
      <c r="CE41" s="550"/>
      <c r="CF41" s="551"/>
      <c r="CG41" s="165"/>
      <c r="CH41" s="535">
        <f t="shared" si="3"/>
        <v>0</v>
      </c>
      <c r="CI41" s="550"/>
      <c r="CJ41" s="550"/>
      <c r="CK41" s="550"/>
      <c r="CL41" s="550"/>
      <c r="CM41" s="550"/>
      <c r="CN41" s="550"/>
      <c r="CO41" s="550"/>
      <c r="CP41" s="551"/>
      <c r="CQ41" s="548">
        <f t="shared" si="4"/>
        <v>0</v>
      </c>
      <c r="CR41" s="550"/>
      <c r="CS41" s="550"/>
      <c r="CT41" s="550"/>
      <c r="CU41" s="550"/>
      <c r="CV41" s="550"/>
      <c r="CW41" s="550"/>
      <c r="CX41" s="550"/>
      <c r="CY41" s="550"/>
      <c r="CZ41" s="535">
        <f t="shared" si="5"/>
        <v>0</v>
      </c>
      <c r="DA41" s="550"/>
      <c r="DB41" s="550"/>
      <c r="DC41" s="550"/>
      <c r="DD41" s="550"/>
      <c r="DE41" s="550"/>
      <c r="DF41" s="550"/>
      <c r="DG41" s="550"/>
      <c r="DH41" s="551"/>
      <c r="DI41" s="548">
        <f t="shared" si="6"/>
        <v>0</v>
      </c>
      <c r="DJ41" s="550"/>
      <c r="DK41" s="550"/>
      <c r="DL41" s="550"/>
      <c r="DM41" s="550"/>
      <c r="DN41" s="550"/>
      <c r="DO41" s="550"/>
      <c r="DP41" s="550"/>
      <c r="DQ41" s="550"/>
      <c r="DR41" s="535">
        <f t="shared" si="7"/>
        <v>0</v>
      </c>
      <c r="DS41" s="550"/>
      <c r="DT41" s="550"/>
      <c r="DU41" s="550"/>
      <c r="DV41" s="550"/>
      <c r="DW41" s="550"/>
      <c r="DX41" s="550"/>
      <c r="DY41" s="550"/>
      <c r="DZ41" s="551"/>
      <c r="EB41" s="529" t="str">
        <f t="shared" si="8"/>
        <v>NP</v>
      </c>
      <c r="EC41" s="571"/>
      <c r="ED41" s="571"/>
      <c r="EE41" s="571"/>
      <c r="EF41" s="571"/>
      <c r="EG41" s="571"/>
      <c r="EH41" s="571"/>
      <c r="EI41" s="571"/>
      <c r="EJ41" s="572"/>
      <c r="EK41" s="529" t="str">
        <f t="shared" si="9"/>
        <v>NP</v>
      </c>
      <c r="EL41" s="571"/>
      <c r="EM41" s="571"/>
      <c r="EN41" s="571"/>
      <c r="EO41" s="571"/>
      <c r="EP41" s="571"/>
      <c r="EQ41" s="571"/>
      <c r="ER41" s="571"/>
      <c r="ES41" s="572"/>
      <c r="ET41" s="530" t="str">
        <f t="shared" si="11"/>
        <v>NP</v>
      </c>
      <c r="EU41" s="571"/>
      <c r="EV41" s="571"/>
      <c r="EW41" s="571"/>
      <c r="EX41" s="571"/>
      <c r="EY41" s="571"/>
      <c r="EZ41" s="571"/>
      <c r="FA41" s="571"/>
      <c r="FB41" s="572"/>
      <c r="FD41" s="529">
        <f t="shared" si="10"/>
        <v>0</v>
      </c>
      <c r="FE41" s="530"/>
      <c r="FF41" s="530"/>
      <c r="FG41" s="530"/>
      <c r="FH41" s="530"/>
      <c r="FI41" s="530"/>
      <c r="FJ41" s="530"/>
      <c r="FK41" s="530"/>
      <c r="FL41" s="531"/>
      <c r="FO41" s="312"/>
      <c r="FP41" s="288">
        <v>0</v>
      </c>
      <c r="GF41" s="515" t="s">
        <v>414</v>
      </c>
      <c r="GG41" s="516" t="s">
        <v>414</v>
      </c>
      <c r="GH41" s="481"/>
      <c r="GI41" s="486"/>
      <c r="GJ41" s="486"/>
      <c r="GK41" s="486"/>
      <c r="GL41" s="486"/>
      <c r="GM41" s="486"/>
      <c r="GN41" s="486"/>
      <c r="GO41" s="486"/>
      <c r="GP41" s="486"/>
      <c r="GQ41" s="506"/>
    </row>
    <row r="42" spans="1:199" ht="12.75" hidden="1" customHeight="1" x14ac:dyDescent="0.2">
      <c r="A42" s="64">
        <v>31</v>
      </c>
      <c r="D42" s="331" t="s">
        <v>422</v>
      </c>
      <c r="G42" s="67"/>
      <c r="H42" s="66"/>
      <c r="I42" s="66"/>
      <c r="J42" s="143"/>
      <c r="K42" s="143"/>
      <c r="L42" s="143"/>
      <c r="M42" s="74"/>
      <c r="N42" s="74"/>
      <c r="O42" s="74"/>
      <c r="P42" s="95"/>
      <c r="Q42" s="95"/>
      <c r="R42" s="95"/>
      <c r="S42" s="138" t="str">
        <f>VLOOKUP($A42,PORTFOLIO_HIERARCHY,3,0)</f>
        <v>San Sabia (SPV)</v>
      </c>
      <c r="T42" s="138"/>
      <c r="U42" s="138"/>
      <c r="V42" s="138"/>
      <c r="W42" s="138"/>
      <c r="X42" s="138"/>
      <c r="Y42" s="138"/>
      <c r="Z42" s="138"/>
      <c r="AA42" s="138"/>
      <c r="AB42" s="138"/>
      <c r="AC42" s="138"/>
      <c r="AD42" s="138"/>
      <c r="AE42" s="138"/>
      <c r="AF42" s="138"/>
      <c r="AG42" s="138"/>
      <c r="AH42" s="138"/>
      <c r="AI42" s="138"/>
      <c r="AJ42" s="138"/>
      <c r="AK42" s="138"/>
      <c r="AL42" s="138"/>
      <c r="AM42" s="138"/>
      <c r="AN42" s="138"/>
      <c r="AO42" s="138"/>
      <c r="AP42" s="138"/>
      <c r="AQ42" s="138"/>
      <c r="AR42" s="138"/>
      <c r="AS42" s="138"/>
      <c r="AT42" s="139"/>
      <c r="AU42" s="66"/>
      <c r="AV42" s="555">
        <f t="shared" si="0"/>
        <v>0</v>
      </c>
      <c r="AW42" s="556"/>
      <c r="AX42" s="556"/>
      <c r="AY42" s="556"/>
      <c r="AZ42" s="556"/>
      <c r="BA42" s="556"/>
      <c r="BB42" s="556"/>
      <c r="BC42" s="556"/>
      <c r="BD42" s="557"/>
      <c r="BE42" s="555"/>
      <c r="BF42" s="556"/>
      <c r="BG42" s="556"/>
      <c r="BH42" s="556"/>
      <c r="BI42" s="556"/>
      <c r="BJ42" s="556"/>
      <c r="BK42" s="556"/>
      <c r="BL42" s="556"/>
      <c r="BM42" s="557"/>
      <c r="BN42" s="66"/>
      <c r="BO42" s="555">
        <f t="shared" si="1"/>
        <v>0</v>
      </c>
      <c r="BP42" s="556"/>
      <c r="BQ42" s="556"/>
      <c r="BR42" s="556"/>
      <c r="BS42" s="556"/>
      <c r="BT42" s="556"/>
      <c r="BU42" s="556"/>
      <c r="BV42" s="556"/>
      <c r="BW42" s="557"/>
      <c r="BX42" s="555">
        <f t="shared" si="2"/>
        <v>0</v>
      </c>
      <c r="BY42" s="556"/>
      <c r="BZ42" s="556"/>
      <c r="CA42" s="556"/>
      <c r="CB42" s="556"/>
      <c r="CC42" s="556"/>
      <c r="CD42" s="556"/>
      <c r="CE42" s="556"/>
      <c r="CF42" s="557"/>
      <c r="CG42" s="165"/>
      <c r="CH42" s="555">
        <f t="shared" si="3"/>
        <v>0</v>
      </c>
      <c r="CI42" s="556"/>
      <c r="CJ42" s="556"/>
      <c r="CK42" s="556"/>
      <c r="CL42" s="556"/>
      <c r="CM42" s="556"/>
      <c r="CN42" s="556"/>
      <c r="CO42" s="556"/>
      <c r="CP42" s="557"/>
      <c r="CQ42" s="573">
        <f t="shared" si="4"/>
        <v>0</v>
      </c>
      <c r="CR42" s="556"/>
      <c r="CS42" s="556"/>
      <c r="CT42" s="556"/>
      <c r="CU42" s="556"/>
      <c r="CV42" s="556"/>
      <c r="CW42" s="556"/>
      <c r="CX42" s="556"/>
      <c r="CY42" s="556"/>
      <c r="CZ42" s="555">
        <f t="shared" si="5"/>
        <v>0</v>
      </c>
      <c r="DA42" s="556"/>
      <c r="DB42" s="556"/>
      <c r="DC42" s="556"/>
      <c r="DD42" s="556"/>
      <c r="DE42" s="556"/>
      <c r="DF42" s="556"/>
      <c r="DG42" s="556"/>
      <c r="DH42" s="557"/>
      <c r="DI42" s="573">
        <f t="shared" si="6"/>
        <v>0</v>
      </c>
      <c r="DJ42" s="556"/>
      <c r="DK42" s="556"/>
      <c r="DL42" s="556"/>
      <c r="DM42" s="556"/>
      <c r="DN42" s="556"/>
      <c r="DO42" s="556"/>
      <c r="DP42" s="556"/>
      <c r="DQ42" s="556"/>
      <c r="DR42" s="555">
        <f t="shared" si="7"/>
        <v>0</v>
      </c>
      <c r="DS42" s="556"/>
      <c r="DT42" s="556"/>
      <c r="DU42" s="556"/>
      <c r="DV42" s="556"/>
      <c r="DW42" s="556"/>
      <c r="DX42" s="556"/>
      <c r="DY42" s="556"/>
      <c r="DZ42" s="557"/>
      <c r="EB42" s="532">
        <f t="shared" si="8"/>
        <v>0</v>
      </c>
      <c r="EC42" s="569"/>
      <c r="ED42" s="569"/>
      <c r="EE42" s="569"/>
      <c r="EF42" s="569"/>
      <c r="EG42" s="569"/>
      <c r="EH42" s="569"/>
      <c r="EI42" s="569"/>
      <c r="EJ42" s="570"/>
      <c r="EK42" s="532">
        <f t="shared" si="9"/>
        <v>0</v>
      </c>
      <c r="EL42" s="569"/>
      <c r="EM42" s="569"/>
      <c r="EN42" s="569"/>
      <c r="EO42" s="569"/>
      <c r="EP42" s="569"/>
      <c r="EQ42" s="569"/>
      <c r="ER42" s="569"/>
      <c r="ES42" s="570"/>
      <c r="ET42" s="533">
        <f t="shared" si="11"/>
        <v>0</v>
      </c>
      <c r="EU42" s="569"/>
      <c r="EV42" s="569"/>
      <c r="EW42" s="569"/>
      <c r="EX42" s="569"/>
      <c r="EY42" s="569"/>
      <c r="EZ42" s="569"/>
      <c r="FA42" s="569"/>
      <c r="FB42" s="570"/>
      <c r="FD42" s="532">
        <f t="shared" si="10"/>
        <v>0</v>
      </c>
      <c r="FE42" s="533"/>
      <c r="FF42" s="533"/>
      <c r="FG42" s="533"/>
      <c r="FH42" s="533"/>
      <c r="FI42" s="533"/>
      <c r="FJ42" s="533"/>
      <c r="FK42" s="533"/>
      <c r="FL42" s="534"/>
      <c r="FO42" s="312"/>
      <c r="FP42" s="288">
        <v>0</v>
      </c>
      <c r="GF42" s="515">
        <v>0</v>
      </c>
      <c r="GG42" s="516">
        <v>0</v>
      </c>
      <c r="GH42" s="483"/>
      <c r="GI42" s="485"/>
      <c r="GJ42" s="485"/>
      <c r="GK42" s="485"/>
      <c r="GL42" s="485"/>
      <c r="GM42" s="485"/>
      <c r="GN42" s="485"/>
      <c r="GO42" s="485"/>
      <c r="GP42" s="485"/>
      <c r="GQ42" s="505"/>
    </row>
    <row r="43" spans="1:199" ht="12.75" hidden="1" customHeight="1" x14ac:dyDescent="0.2">
      <c r="A43" s="64">
        <v>32</v>
      </c>
      <c r="D43" s="331" t="s">
        <v>423</v>
      </c>
      <c r="G43" s="67"/>
      <c r="H43" s="66"/>
      <c r="I43" s="66"/>
      <c r="J43" s="143"/>
      <c r="K43" s="143"/>
      <c r="L43" s="143"/>
      <c r="M43" s="74"/>
      <c r="N43" s="74"/>
      <c r="O43" s="74"/>
      <c r="P43" s="95"/>
      <c r="Q43" s="95"/>
      <c r="R43" s="95"/>
      <c r="S43" s="138"/>
      <c r="T43" s="66" t="str">
        <f>VLOOKUP($A43,PORTFOLIO_HIERARCHY,5,0)</f>
        <v>S</v>
      </c>
      <c r="U43" s="66"/>
      <c r="V43" s="66" t="str">
        <f>VLOOKUP($A43,PORTFOLIO_HIERARCHY,3,0)</f>
        <v>AM_SANSABI_T</v>
      </c>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8"/>
      <c r="AU43" s="66"/>
      <c r="AV43" s="535">
        <f t="shared" si="0"/>
        <v>0</v>
      </c>
      <c r="AW43" s="550"/>
      <c r="AX43" s="550"/>
      <c r="AY43" s="550"/>
      <c r="AZ43" s="550"/>
      <c r="BA43" s="550"/>
      <c r="BB43" s="550"/>
      <c r="BC43" s="550"/>
      <c r="BD43" s="551"/>
      <c r="BE43" s="535"/>
      <c r="BF43" s="550"/>
      <c r="BG43" s="550"/>
      <c r="BH43" s="550"/>
      <c r="BI43" s="550"/>
      <c r="BJ43" s="550"/>
      <c r="BK43" s="550"/>
      <c r="BL43" s="550"/>
      <c r="BM43" s="551"/>
      <c r="BN43" s="66"/>
      <c r="BO43" s="535">
        <f t="shared" si="1"/>
        <v>0</v>
      </c>
      <c r="BP43" s="550"/>
      <c r="BQ43" s="550"/>
      <c r="BR43" s="550"/>
      <c r="BS43" s="550"/>
      <c r="BT43" s="550"/>
      <c r="BU43" s="550"/>
      <c r="BV43" s="550"/>
      <c r="BW43" s="551"/>
      <c r="BX43" s="535">
        <f t="shared" si="2"/>
        <v>0</v>
      </c>
      <c r="BY43" s="550"/>
      <c r="BZ43" s="550"/>
      <c r="CA43" s="550"/>
      <c r="CB43" s="550"/>
      <c r="CC43" s="550"/>
      <c r="CD43" s="550"/>
      <c r="CE43" s="550"/>
      <c r="CF43" s="551"/>
      <c r="CG43" s="165"/>
      <c r="CH43" s="535">
        <f t="shared" si="3"/>
        <v>0</v>
      </c>
      <c r="CI43" s="550"/>
      <c r="CJ43" s="550"/>
      <c r="CK43" s="550"/>
      <c r="CL43" s="550"/>
      <c r="CM43" s="550"/>
      <c r="CN43" s="550"/>
      <c r="CO43" s="550"/>
      <c r="CP43" s="551"/>
      <c r="CQ43" s="548">
        <f t="shared" si="4"/>
        <v>0</v>
      </c>
      <c r="CR43" s="550"/>
      <c r="CS43" s="550"/>
      <c r="CT43" s="550"/>
      <c r="CU43" s="550"/>
      <c r="CV43" s="550"/>
      <c r="CW43" s="550"/>
      <c r="CX43" s="550"/>
      <c r="CY43" s="550"/>
      <c r="CZ43" s="535">
        <f t="shared" si="5"/>
        <v>0</v>
      </c>
      <c r="DA43" s="550"/>
      <c r="DB43" s="550"/>
      <c r="DC43" s="550"/>
      <c r="DD43" s="550"/>
      <c r="DE43" s="550"/>
      <c r="DF43" s="550"/>
      <c r="DG43" s="550"/>
      <c r="DH43" s="551"/>
      <c r="DI43" s="548">
        <f t="shared" si="6"/>
        <v>0</v>
      </c>
      <c r="DJ43" s="550"/>
      <c r="DK43" s="550"/>
      <c r="DL43" s="550"/>
      <c r="DM43" s="550"/>
      <c r="DN43" s="550"/>
      <c r="DO43" s="550"/>
      <c r="DP43" s="550"/>
      <c r="DQ43" s="550"/>
      <c r="DR43" s="535">
        <f t="shared" si="7"/>
        <v>0</v>
      </c>
      <c r="DS43" s="550"/>
      <c r="DT43" s="550"/>
      <c r="DU43" s="550"/>
      <c r="DV43" s="550"/>
      <c r="DW43" s="550"/>
      <c r="DX43" s="550"/>
      <c r="DY43" s="550"/>
      <c r="DZ43" s="551"/>
      <c r="EB43" s="529" t="str">
        <f t="shared" si="8"/>
        <v>NP</v>
      </c>
      <c r="EC43" s="571"/>
      <c r="ED43" s="571"/>
      <c r="EE43" s="571"/>
      <c r="EF43" s="571"/>
      <c r="EG43" s="571"/>
      <c r="EH43" s="571"/>
      <c r="EI43" s="571"/>
      <c r="EJ43" s="572"/>
      <c r="EK43" s="529" t="str">
        <f t="shared" si="9"/>
        <v>NP</v>
      </c>
      <c r="EL43" s="571"/>
      <c r="EM43" s="571"/>
      <c r="EN43" s="571"/>
      <c r="EO43" s="571"/>
      <c r="EP43" s="571"/>
      <c r="EQ43" s="571"/>
      <c r="ER43" s="571"/>
      <c r="ES43" s="572"/>
      <c r="ET43" s="530" t="str">
        <f t="shared" si="11"/>
        <v>NP</v>
      </c>
      <c r="EU43" s="571"/>
      <c r="EV43" s="571"/>
      <c r="EW43" s="571"/>
      <c r="EX43" s="571"/>
      <c r="EY43" s="571"/>
      <c r="EZ43" s="571"/>
      <c r="FA43" s="571"/>
      <c r="FB43" s="572"/>
      <c r="FD43" s="529">
        <f t="shared" si="10"/>
        <v>0</v>
      </c>
      <c r="FE43" s="530"/>
      <c r="FF43" s="530"/>
      <c r="FG43" s="530"/>
      <c r="FH43" s="530"/>
      <c r="FI43" s="530"/>
      <c r="FJ43" s="530"/>
      <c r="FK43" s="530"/>
      <c r="FL43" s="531"/>
      <c r="FO43" s="312"/>
      <c r="FP43" s="288">
        <v>0</v>
      </c>
      <c r="GF43" s="515" t="s">
        <v>414</v>
      </c>
      <c r="GG43" s="516" t="s">
        <v>414</v>
      </c>
      <c r="GH43" s="481"/>
      <c r="GI43" s="486"/>
      <c r="GJ43" s="486"/>
      <c r="GK43" s="486"/>
      <c r="GL43" s="486"/>
      <c r="GM43" s="486"/>
      <c r="GN43" s="486"/>
      <c r="GO43" s="486"/>
      <c r="GP43" s="486"/>
      <c r="GQ43" s="506"/>
    </row>
    <row r="44" spans="1:199" ht="12.75" hidden="1" customHeight="1" x14ac:dyDescent="0.2">
      <c r="A44" s="64">
        <v>33</v>
      </c>
      <c r="D44" s="331" t="s">
        <v>422</v>
      </c>
      <c r="G44" s="67"/>
      <c r="H44" s="66"/>
      <c r="I44" s="66"/>
      <c r="J44" s="143"/>
      <c r="K44" s="143"/>
      <c r="L44" s="143"/>
      <c r="M44" s="74"/>
      <c r="N44" s="74"/>
      <c r="O44" s="74"/>
      <c r="P44" s="95"/>
      <c r="Q44" s="95"/>
      <c r="R44" s="95"/>
      <c r="S44" s="138"/>
      <c r="T44" s="66" t="str">
        <f>VLOOKUP($A44,PORTFOLIO_HIERARCHY,5,0)</f>
        <v>P</v>
      </c>
      <c r="U44" s="66"/>
      <c r="V44" s="66" t="str">
        <f>VLOOKUP($A44,PORTFOLIO_HIERARCHY,3,0)</f>
        <v>SanSabiaSPV</v>
      </c>
      <c r="W44" s="66"/>
      <c r="X44" s="66"/>
      <c r="Y44" s="66"/>
      <c r="Z44" s="66"/>
      <c r="AA44" s="66"/>
      <c r="AB44" s="66"/>
      <c r="AC44" s="66"/>
      <c r="AD44" s="66"/>
      <c r="AE44" s="66"/>
      <c r="AF44" s="66"/>
      <c r="AG44" s="66"/>
      <c r="AH44" s="66"/>
      <c r="AI44" s="66"/>
      <c r="AJ44" s="66"/>
      <c r="AK44" s="66"/>
      <c r="AL44" s="66"/>
      <c r="AM44" s="66"/>
      <c r="AN44" s="66"/>
      <c r="AO44" s="66"/>
      <c r="AP44" s="66"/>
      <c r="AQ44" s="66"/>
      <c r="AR44" s="66"/>
      <c r="AS44" s="66"/>
      <c r="AT44" s="68"/>
      <c r="AU44" s="66"/>
      <c r="AV44" s="535">
        <f t="shared" si="0"/>
        <v>0</v>
      </c>
      <c r="AW44" s="550"/>
      <c r="AX44" s="550"/>
      <c r="AY44" s="550"/>
      <c r="AZ44" s="550"/>
      <c r="BA44" s="550"/>
      <c r="BB44" s="550"/>
      <c r="BC44" s="550"/>
      <c r="BD44" s="551"/>
      <c r="BE44" s="535"/>
      <c r="BF44" s="550"/>
      <c r="BG44" s="550"/>
      <c r="BH44" s="550"/>
      <c r="BI44" s="550"/>
      <c r="BJ44" s="550"/>
      <c r="BK44" s="550"/>
      <c r="BL44" s="550"/>
      <c r="BM44" s="551"/>
      <c r="BN44" s="66"/>
      <c r="BO44" s="535">
        <f t="shared" si="1"/>
        <v>0</v>
      </c>
      <c r="BP44" s="550"/>
      <c r="BQ44" s="550"/>
      <c r="BR44" s="550"/>
      <c r="BS44" s="550"/>
      <c r="BT44" s="550"/>
      <c r="BU44" s="550"/>
      <c r="BV44" s="550"/>
      <c r="BW44" s="551"/>
      <c r="BX44" s="535">
        <f t="shared" si="2"/>
        <v>0</v>
      </c>
      <c r="BY44" s="550"/>
      <c r="BZ44" s="550"/>
      <c r="CA44" s="550"/>
      <c r="CB44" s="550"/>
      <c r="CC44" s="550"/>
      <c r="CD44" s="550"/>
      <c r="CE44" s="550"/>
      <c r="CF44" s="551"/>
      <c r="CG44" s="165"/>
      <c r="CH44" s="535">
        <f t="shared" si="3"/>
        <v>0</v>
      </c>
      <c r="CI44" s="550"/>
      <c r="CJ44" s="550"/>
      <c r="CK44" s="550"/>
      <c r="CL44" s="550"/>
      <c r="CM44" s="550"/>
      <c r="CN44" s="550"/>
      <c r="CO44" s="550"/>
      <c r="CP44" s="551"/>
      <c r="CQ44" s="548">
        <f t="shared" si="4"/>
        <v>0</v>
      </c>
      <c r="CR44" s="550"/>
      <c r="CS44" s="550"/>
      <c r="CT44" s="550"/>
      <c r="CU44" s="550"/>
      <c r="CV44" s="550"/>
      <c r="CW44" s="550"/>
      <c r="CX44" s="550"/>
      <c r="CY44" s="550"/>
      <c r="CZ44" s="535">
        <f t="shared" si="5"/>
        <v>0</v>
      </c>
      <c r="DA44" s="550"/>
      <c r="DB44" s="550"/>
      <c r="DC44" s="550"/>
      <c r="DD44" s="550"/>
      <c r="DE44" s="550"/>
      <c r="DF44" s="550"/>
      <c r="DG44" s="550"/>
      <c r="DH44" s="551"/>
      <c r="DI44" s="548">
        <f t="shared" si="6"/>
        <v>0</v>
      </c>
      <c r="DJ44" s="550"/>
      <c r="DK44" s="550"/>
      <c r="DL44" s="550"/>
      <c r="DM44" s="550"/>
      <c r="DN44" s="550"/>
      <c r="DO44" s="550"/>
      <c r="DP44" s="550"/>
      <c r="DQ44" s="550"/>
      <c r="DR44" s="535">
        <f t="shared" si="7"/>
        <v>0</v>
      </c>
      <c r="DS44" s="550"/>
      <c r="DT44" s="550"/>
      <c r="DU44" s="550"/>
      <c r="DV44" s="550"/>
      <c r="DW44" s="550"/>
      <c r="DX44" s="550"/>
      <c r="DY44" s="550"/>
      <c r="DZ44" s="551"/>
      <c r="EB44" s="529" t="str">
        <f t="shared" si="8"/>
        <v>NP</v>
      </c>
      <c r="EC44" s="571"/>
      <c r="ED44" s="571"/>
      <c r="EE44" s="571"/>
      <c r="EF44" s="571"/>
      <c r="EG44" s="571"/>
      <c r="EH44" s="571"/>
      <c r="EI44" s="571"/>
      <c r="EJ44" s="572"/>
      <c r="EK44" s="529" t="str">
        <f t="shared" si="9"/>
        <v>NP</v>
      </c>
      <c r="EL44" s="571"/>
      <c r="EM44" s="571"/>
      <c r="EN44" s="571"/>
      <c r="EO44" s="571"/>
      <c r="EP44" s="571"/>
      <c r="EQ44" s="571"/>
      <c r="ER44" s="571"/>
      <c r="ES44" s="572"/>
      <c r="ET44" s="530" t="str">
        <f t="shared" si="11"/>
        <v>NP</v>
      </c>
      <c r="EU44" s="571"/>
      <c r="EV44" s="571"/>
      <c r="EW44" s="571"/>
      <c r="EX44" s="571"/>
      <c r="EY44" s="571"/>
      <c r="EZ44" s="571"/>
      <c r="FA44" s="571"/>
      <c r="FB44" s="572"/>
      <c r="FD44" s="529">
        <f t="shared" si="10"/>
        <v>0</v>
      </c>
      <c r="FE44" s="530"/>
      <c r="FF44" s="530"/>
      <c r="FG44" s="530"/>
      <c r="FH44" s="530"/>
      <c r="FI44" s="530"/>
      <c r="FJ44" s="530"/>
      <c r="FK44" s="530"/>
      <c r="FL44" s="531"/>
      <c r="FO44" s="312"/>
      <c r="FP44" s="288">
        <v>0</v>
      </c>
      <c r="GF44" s="515" t="s">
        <v>414</v>
      </c>
      <c r="GG44" s="516" t="s">
        <v>414</v>
      </c>
      <c r="GH44" s="481"/>
      <c r="GI44" s="486"/>
      <c r="GJ44" s="486"/>
      <c r="GK44" s="486"/>
      <c r="GL44" s="486"/>
      <c r="GM44" s="486"/>
      <c r="GN44" s="486"/>
      <c r="GO44" s="486"/>
      <c r="GP44" s="486"/>
      <c r="GQ44" s="506"/>
    </row>
    <row r="45" spans="1:199" ht="12.75" x14ac:dyDescent="0.2">
      <c r="A45" s="64">
        <v>34</v>
      </c>
      <c r="D45" s="331" t="s">
        <v>421</v>
      </c>
      <c r="G45" s="67"/>
      <c r="H45" s="66"/>
      <c r="I45" s="66"/>
      <c r="J45" s="143"/>
      <c r="K45" s="143"/>
      <c r="L45" s="143"/>
      <c r="M45" s="74"/>
      <c r="N45" s="74"/>
      <c r="O45" s="74"/>
      <c r="P45" s="95" t="str">
        <f>VLOOKUP($A45,PORTFOLIO_HIERARCHY,3,0)</f>
        <v>Structured Products Americas</v>
      </c>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141"/>
      <c r="AU45" s="66"/>
      <c r="AV45" s="552">
        <f t="shared" ref="AV45:AV69" si="15">IF(VAR_ZERO_CORR="Y",VLOOKUP($A45,FINAL_FIGURES,VAR_0_COL,0),VLOOKUP($A45,FINAL_FIGURES,VAR_COL,0))</f>
        <v>125.0979663383941</v>
      </c>
      <c r="AW45" s="553"/>
      <c r="AX45" s="553"/>
      <c r="AY45" s="553"/>
      <c r="AZ45" s="553"/>
      <c r="BA45" s="553"/>
      <c r="BB45" s="553"/>
      <c r="BC45" s="553"/>
      <c r="BD45" s="554"/>
      <c r="BE45" s="552"/>
      <c r="BF45" s="553"/>
      <c r="BG45" s="553"/>
      <c r="BH45" s="553"/>
      <c r="BI45" s="553"/>
      <c r="BJ45" s="553"/>
      <c r="BK45" s="553"/>
      <c r="BL45" s="553"/>
      <c r="BM45" s="554"/>
      <c r="BN45" s="66"/>
      <c r="BO45" s="552">
        <f t="shared" ref="BO45:BO69" si="16">$AV45*FX_EUR_USD</f>
        <v>139.34662470433719</v>
      </c>
      <c r="BP45" s="553"/>
      <c r="BQ45" s="553"/>
      <c r="BR45" s="553"/>
      <c r="BS45" s="553"/>
      <c r="BT45" s="553"/>
      <c r="BU45" s="553"/>
      <c r="BV45" s="553"/>
      <c r="BW45" s="554"/>
      <c r="BX45" s="552">
        <f t="shared" si="2"/>
        <v>-1.3274408045366783</v>
      </c>
      <c r="BY45" s="553"/>
      <c r="BZ45" s="553"/>
      <c r="CA45" s="553"/>
      <c r="CB45" s="553"/>
      <c r="CC45" s="553"/>
      <c r="CD45" s="553"/>
      <c r="CE45" s="553"/>
      <c r="CF45" s="554"/>
      <c r="CG45" s="165"/>
      <c r="CH45" s="552">
        <f t="shared" ref="CH45:CH69" si="17">VLOOKUP($A45,FINAL_FIGURES,IR_COL,0)*FX_EUR_USD</f>
        <v>139.34662470433719</v>
      </c>
      <c r="CI45" s="553"/>
      <c r="CJ45" s="553"/>
      <c r="CK45" s="553"/>
      <c r="CL45" s="553"/>
      <c r="CM45" s="553"/>
      <c r="CN45" s="553"/>
      <c r="CO45" s="553"/>
      <c r="CP45" s="554"/>
      <c r="CQ45" s="601">
        <f t="shared" ref="CQ45:CQ69" si="18">VLOOKUP($A45,FINAL_FIGURES,FX_COL,0)*FX_EUR_USD</f>
        <v>0</v>
      </c>
      <c r="CR45" s="553"/>
      <c r="CS45" s="553"/>
      <c r="CT45" s="553"/>
      <c r="CU45" s="553"/>
      <c r="CV45" s="553"/>
      <c r="CW45" s="553"/>
      <c r="CX45" s="553"/>
      <c r="CY45" s="553"/>
      <c r="CZ45" s="552">
        <f t="shared" ref="CZ45:CZ69" si="19">VLOOKUP($A45,FINAL_FIGURES,BMA_COL,0)*FX_EUR_USD</f>
        <v>0</v>
      </c>
      <c r="DA45" s="553"/>
      <c r="DB45" s="553"/>
      <c r="DC45" s="553"/>
      <c r="DD45" s="553"/>
      <c r="DE45" s="553"/>
      <c r="DF45" s="553"/>
      <c r="DG45" s="553"/>
      <c r="DH45" s="554"/>
      <c r="DI45" s="601">
        <f t="shared" ref="DI45:DI69" si="20">VLOOKUP($A45,FINAL_FIGURES,CDS_COL,0)*FX_EUR_USD</f>
        <v>0</v>
      </c>
      <c r="DJ45" s="553"/>
      <c r="DK45" s="553"/>
      <c r="DL45" s="553"/>
      <c r="DM45" s="553"/>
      <c r="DN45" s="553"/>
      <c r="DO45" s="553"/>
      <c r="DP45" s="553"/>
      <c r="DQ45" s="553"/>
      <c r="DR45" s="552">
        <f t="shared" ref="DR45:DR69" si="21">VLOOKUP($A45,FINAL_FIGURES,CS_COL,0)*FX_EUR_USD</f>
        <v>0</v>
      </c>
      <c r="DS45" s="553"/>
      <c r="DT45" s="553"/>
      <c r="DU45" s="553"/>
      <c r="DV45" s="553"/>
      <c r="DW45" s="553"/>
      <c r="DX45" s="553"/>
      <c r="DY45" s="553"/>
      <c r="DZ45" s="554"/>
      <c r="EB45" s="586">
        <f t="shared" si="8"/>
        <v>-13774.45911299967</v>
      </c>
      <c r="EC45" s="584"/>
      <c r="ED45" s="584"/>
      <c r="EE45" s="584"/>
      <c r="EF45" s="584"/>
      <c r="EG45" s="584"/>
      <c r="EH45" s="584"/>
      <c r="EI45" s="584"/>
      <c r="EJ45" s="585"/>
      <c r="EK45" s="586">
        <f t="shared" si="9"/>
        <v>-88221.010059000779</v>
      </c>
      <c r="EL45" s="584"/>
      <c r="EM45" s="584"/>
      <c r="EN45" s="584"/>
      <c r="EO45" s="584"/>
      <c r="EP45" s="584"/>
      <c r="EQ45" s="584"/>
      <c r="ER45" s="584"/>
      <c r="ES45" s="585"/>
      <c r="ET45" s="583">
        <f>VLOOKUP($A45,FINAL_FIGURES,PNL_COL,0)</f>
        <v>-21013.490072000015</v>
      </c>
      <c r="EU45" s="584"/>
      <c r="EV45" s="584"/>
      <c r="EW45" s="584"/>
      <c r="EX45" s="584"/>
      <c r="EY45" s="584"/>
      <c r="EZ45" s="584"/>
      <c r="FA45" s="584"/>
      <c r="FB45" s="585"/>
      <c r="FD45" s="586">
        <f t="shared" ref="FD45:FD69" si="22">VLOOKUP($A45,FINAL_FIGURES,40,0)*FX_EUR_USD</f>
        <v>-752.00502899999992</v>
      </c>
      <c r="FE45" s="583"/>
      <c r="FF45" s="583"/>
      <c r="FG45" s="583"/>
      <c r="FH45" s="583"/>
      <c r="FI45" s="583"/>
      <c r="FJ45" s="583"/>
      <c r="FK45" s="583"/>
      <c r="FL45" s="587"/>
      <c r="FO45" s="312"/>
      <c r="FP45" s="288">
        <v>140.67406550887387</v>
      </c>
      <c r="GF45" s="515">
        <v>67207.519987000764</v>
      </c>
      <c r="GG45" s="516">
        <v>-7239.0309590003453</v>
      </c>
      <c r="GH45" s="490"/>
      <c r="GI45" s="489"/>
      <c r="GJ45" s="489"/>
      <c r="GK45" s="489"/>
      <c r="GL45" s="489"/>
      <c r="GM45" s="489"/>
      <c r="GN45" s="489"/>
      <c r="GO45" s="489"/>
      <c r="GP45" s="489"/>
      <c r="GQ45" s="511"/>
    </row>
    <row r="46" spans="1:199" ht="12.75" x14ac:dyDescent="0.2">
      <c r="A46" s="64">
        <v>35</v>
      </c>
      <c r="D46" s="331" t="s">
        <v>421</v>
      </c>
      <c r="G46" s="67"/>
      <c r="H46" s="66"/>
      <c r="I46" s="66"/>
      <c r="J46" s="143"/>
      <c r="K46" s="143"/>
      <c r="L46" s="143"/>
      <c r="M46" s="74"/>
      <c r="N46" s="74"/>
      <c r="O46" s="74"/>
      <c r="P46" s="95"/>
      <c r="Q46" s="95"/>
      <c r="R46" s="95"/>
      <c r="S46" s="138" t="str">
        <f>VLOOKUP($A46,PORTFOLIO_HIERARCHY,3,0)</f>
        <v>CDO guarantee</v>
      </c>
      <c r="T46" s="138"/>
      <c r="U46" s="138"/>
      <c r="V46" s="138"/>
      <c r="W46" s="138"/>
      <c r="X46" s="138"/>
      <c r="Y46" s="138"/>
      <c r="Z46" s="138"/>
      <c r="AA46" s="138"/>
      <c r="AB46" s="138"/>
      <c r="AC46" s="138"/>
      <c r="AD46" s="138"/>
      <c r="AE46" s="138"/>
      <c r="AF46" s="138"/>
      <c r="AG46" s="138"/>
      <c r="AH46" s="138"/>
      <c r="AI46" s="138"/>
      <c r="AJ46" s="138"/>
      <c r="AK46" s="138"/>
      <c r="AL46" s="138"/>
      <c r="AM46" s="138"/>
      <c r="AN46" s="138"/>
      <c r="AO46" s="138"/>
      <c r="AP46" s="138"/>
      <c r="AQ46" s="138"/>
      <c r="AR46" s="138"/>
      <c r="AS46" s="138"/>
      <c r="AT46" s="139"/>
      <c r="AU46" s="66"/>
      <c r="AV46" s="555">
        <f t="shared" si="15"/>
        <v>0</v>
      </c>
      <c r="AW46" s="556"/>
      <c r="AX46" s="556"/>
      <c r="AY46" s="556"/>
      <c r="AZ46" s="556"/>
      <c r="BA46" s="556"/>
      <c r="BB46" s="556"/>
      <c r="BC46" s="556"/>
      <c r="BD46" s="557"/>
      <c r="BE46" s="555"/>
      <c r="BF46" s="556"/>
      <c r="BG46" s="556"/>
      <c r="BH46" s="556"/>
      <c r="BI46" s="556"/>
      <c r="BJ46" s="556"/>
      <c r="BK46" s="556"/>
      <c r="BL46" s="556"/>
      <c r="BM46" s="557"/>
      <c r="BN46" s="66"/>
      <c r="BO46" s="555">
        <f t="shared" si="16"/>
        <v>0</v>
      </c>
      <c r="BP46" s="556"/>
      <c r="BQ46" s="556"/>
      <c r="BR46" s="556"/>
      <c r="BS46" s="556"/>
      <c r="BT46" s="556"/>
      <c r="BU46" s="556"/>
      <c r="BV46" s="556"/>
      <c r="BW46" s="557"/>
      <c r="BX46" s="555">
        <f t="shared" si="2"/>
        <v>0</v>
      </c>
      <c r="BY46" s="556"/>
      <c r="BZ46" s="556"/>
      <c r="CA46" s="556"/>
      <c r="CB46" s="556"/>
      <c r="CC46" s="556"/>
      <c r="CD46" s="556"/>
      <c r="CE46" s="556"/>
      <c r="CF46" s="557"/>
      <c r="CG46" s="165"/>
      <c r="CH46" s="555">
        <f t="shared" si="17"/>
        <v>0</v>
      </c>
      <c r="CI46" s="556"/>
      <c r="CJ46" s="556"/>
      <c r="CK46" s="556"/>
      <c r="CL46" s="556"/>
      <c r="CM46" s="556"/>
      <c r="CN46" s="556"/>
      <c r="CO46" s="556"/>
      <c r="CP46" s="557"/>
      <c r="CQ46" s="573">
        <f t="shared" si="18"/>
        <v>0</v>
      </c>
      <c r="CR46" s="556"/>
      <c r="CS46" s="556"/>
      <c r="CT46" s="556"/>
      <c r="CU46" s="556"/>
      <c r="CV46" s="556"/>
      <c r="CW46" s="556"/>
      <c r="CX46" s="556"/>
      <c r="CY46" s="556"/>
      <c r="CZ46" s="555">
        <f t="shared" si="19"/>
        <v>0</v>
      </c>
      <c r="DA46" s="556"/>
      <c r="DB46" s="556"/>
      <c r="DC46" s="556"/>
      <c r="DD46" s="556"/>
      <c r="DE46" s="556"/>
      <c r="DF46" s="556"/>
      <c r="DG46" s="556"/>
      <c r="DH46" s="557"/>
      <c r="DI46" s="573">
        <f t="shared" si="20"/>
        <v>0</v>
      </c>
      <c r="DJ46" s="556"/>
      <c r="DK46" s="556"/>
      <c r="DL46" s="556"/>
      <c r="DM46" s="556"/>
      <c r="DN46" s="556"/>
      <c r="DO46" s="556"/>
      <c r="DP46" s="556"/>
      <c r="DQ46" s="556"/>
      <c r="DR46" s="555">
        <f t="shared" si="21"/>
        <v>0</v>
      </c>
      <c r="DS46" s="556"/>
      <c r="DT46" s="556"/>
      <c r="DU46" s="556"/>
      <c r="DV46" s="556"/>
      <c r="DW46" s="556"/>
      <c r="DX46" s="556"/>
      <c r="DY46" s="556"/>
      <c r="DZ46" s="557"/>
      <c r="EB46" s="532">
        <f t="shared" si="8"/>
        <v>5.1600020378828049E-4</v>
      </c>
      <c r="EC46" s="569"/>
      <c r="ED46" s="569"/>
      <c r="EE46" s="569"/>
      <c r="EF46" s="569"/>
      <c r="EG46" s="569"/>
      <c r="EH46" s="569"/>
      <c r="EI46" s="569"/>
      <c r="EJ46" s="570"/>
      <c r="EK46" s="532">
        <f t="shared" si="9"/>
        <v>-9.8000833531841636E-5</v>
      </c>
      <c r="EL46" s="569"/>
      <c r="EM46" s="569"/>
      <c r="EN46" s="569"/>
      <c r="EO46" s="569"/>
      <c r="EP46" s="569"/>
      <c r="EQ46" s="569"/>
      <c r="ER46" s="569"/>
      <c r="ES46" s="570"/>
      <c r="ET46" s="533">
        <f t="shared" ref="ET46:ET69" si="23">VLOOKUP($A46,FINAL_FIGURES,PNL_COL,0)</f>
        <v>5.7999975979328156E-5</v>
      </c>
      <c r="EU46" s="569"/>
      <c r="EV46" s="569"/>
      <c r="EW46" s="569"/>
      <c r="EX46" s="569"/>
      <c r="EY46" s="569"/>
      <c r="EZ46" s="569"/>
      <c r="FA46" s="569"/>
      <c r="FB46" s="570"/>
      <c r="FD46" s="532">
        <f t="shared" si="22"/>
        <v>0</v>
      </c>
      <c r="FE46" s="533"/>
      <c r="FF46" s="533"/>
      <c r="FG46" s="533"/>
      <c r="FH46" s="533"/>
      <c r="FI46" s="533"/>
      <c r="FJ46" s="533"/>
      <c r="FK46" s="533"/>
      <c r="FL46" s="534"/>
      <c r="FO46" s="312"/>
      <c r="FP46" s="288">
        <v>0</v>
      </c>
      <c r="GF46" s="515">
        <v>1.5600080951116979E-4</v>
      </c>
      <c r="GG46" s="516">
        <v>-4.5800022780895233E-4</v>
      </c>
      <c r="GH46" s="483"/>
      <c r="GI46" s="485"/>
      <c r="GJ46" s="485"/>
      <c r="GK46" s="485"/>
      <c r="GL46" s="485"/>
      <c r="GM46" s="485"/>
      <c r="GN46" s="485"/>
      <c r="GO46" s="485"/>
      <c r="GP46" s="485"/>
      <c r="GQ46" s="505"/>
    </row>
    <row r="47" spans="1:199" ht="12.75" hidden="1" customHeight="1" x14ac:dyDescent="0.2">
      <c r="A47" s="64">
        <v>36</v>
      </c>
      <c r="D47" s="331" t="s">
        <v>423</v>
      </c>
      <c r="G47" s="67"/>
      <c r="H47" s="66"/>
      <c r="I47" s="66"/>
      <c r="J47" s="143"/>
      <c r="K47" s="143"/>
      <c r="L47" s="143"/>
      <c r="M47" s="74"/>
      <c r="N47" s="74"/>
      <c r="O47" s="74"/>
      <c r="P47" s="95"/>
      <c r="Q47" s="95"/>
      <c r="R47" s="95"/>
      <c r="S47" s="138"/>
      <c r="T47" s="66" t="str">
        <f>VLOOKUP($A47,PORTFOLIO_HIERARCHY,5,0)</f>
        <v>S</v>
      </c>
      <c r="U47" s="66"/>
      <c r="V47" s="66" t="str">
        <f>VLOOKUP($A47,PORTFOLIO_HIERARCHY,3,0)</f>
        <v>AS_CDOGUAR_L</v>
      </c>
      <c r="W47" s="66"/>
      <c r="X47" s="66"/>
      <c r="Y47" s="66"/>
      <c r="Z47" s="66"/>
      <c r="AA47" s="66"/>
      <c r="AB47" s="66"/>
      <c r="AC47" s="66"/>
      <c r="AD47" s="66"/>
      <c r="AE47" s="66"/>
      <c r="AF47" s="66"/>
      <c r="AG47" s="66"/>
      <c r="AH47" s="66"/>
      <c r="AI47" s="66"/>
      <c r="AJ47" s="66"/>
      <c r="AK47" s="66"/>
      <c r="AL47" s="66"/>
      <c r="AM47" s="66"/>
      <c r="AN47" s="66"/>
      <c r="AO47" s="66"/>
      <c r="AP47" s="66"/>
      <c r="AQ47" s="66"/>
      <c r="AR47" s="66"/>
      <c r="AS47" s="66"/>
      <c r="AT47" s="68"/>
      <c r="AU47" s="66"/>
      <c r="AV47" s="535">
        <f t="shared" si="15"/>
        <v>0</v>
      </c>
      <c r="AW47" s="550"/>
      <c r="AX47" s="550"/>
      <c r="AY47" s="550"/>
      <c r="AZ47" s="550"/>
      <c r="BA47" s="550"/>
      <c r="BB47" s="550"/>
      <c r="BC47" s="550"/>
      <c r="BD47" s="551"/>
      <c r="BE47" s="535"/>
      <c r="BF47" s="550"/>
      <c r="BG47" s="550"/>
      <c r="BH47" s="550"/>
      <c r="BI47" s="550"/>
      <c r="BJ47" s="550"/>
      <c r="BK47" s="550"/>
      <c r="BL47" s="550"/>
      <c r="BM47" s="551"/>
      <c r="BN47" s="66"/>
      <c r="BO47" s="535">
        <f t="shared" si="16"/>
        <v>0</v>
      </c>
      <c r="BP47" s="550"/>
      <c r="BQ47" s="550"/>
      <c r="BR47" s="550"/>
      <c r="BS47" s="550"/>
      <c r="BT47" s="550"/>
      <c r="BU47" s="550"/>
      <c r="BV47" s="550"/>
      <c r="BW47" s="551"/>
      <c r="BX47" s="535">
        <f t="shared" si="2"/>
        <v>0</v>
      </c>
      <c r="BY47" s="550"/>
      <c r="BZ47" s="550"/>
      <c r="CA47" s="550"/>
      <c r="CB47" s="550"/>
      <c r="CC47" s="550"/>
      <c r="CD47" s="550"/>
      <c r="CE47" s="550"/>
      <c r="CF47" s="551"/>
      <c r="CG47" s="165"/>
      <c r="CH47" s="535">
        <f t="shared" si="17"/>
        <v>0</v>
      </c>
      <c r="CI47" s="550"/>
      <c r="CJ47" s="550"/>
      <c r="CK47" s="550"/>
      <c r="CL47" s="550"/>
      <c r="CM47" s="550"/>
      <c r="CN47" s="550"/>
      <c r="CO47" s="550"/>
      <c r="CP47" s="551"/>
      <c r="CQ47" s="548">
        <f t="shared" si="18"/>
        <v>0</v>
      </c>
      <c r="CR47" s="550"/>
      <c r="CS47" s="550"/>
      <c r="CT47" s="550"/>
      <c r="CU47" s="550"/>
      <c r="CV47" s="550"/>
      <c r="CW47" s="550"/>
      <c r="CX47" s="550"/>
      <c r="CY47" s="550"/>
      <c r="CZ47" s="535">
        <f t="shared" si="19"/>
        <v>0</v>
      </c>
      <c r="DA47" s="550"/>
      <c r="DB47" s="550"/>
      <c r="DC47" s="550"/>
      <c r="DD47" s="550"/>
      <c r="DE47" s="550"/>
      <c r="DF47" s="550"/>
      <c r="DG47" s="550"/>
      <c r="DH47" s="551"/>
      <c r="DI47" s="548">
        <f t="shared" si="20"/>
        <v>0</v>
      </c>
      <c r="DJ47" s="550"/>
      <c r="DK47" s="550"/>
      <c r="DL47" s="550"/>
      <c r="DM47" s="550"/>
      <c r="DN47" s="550"/>
      <c r="DO47" s="550"/>
      <c r="DP47" s="550"/>
      <c r="DQ47" s="550"/>
      <c r="DR47" s="535">
        <f t="shared" si="21"/>
        <v>0</v>
      </c>
      <c r="DS47" s="550"/>
      <c r="DT47" s="550"/>
      <c r="DU47" s="550"/>
      <c r="DV47" s="550"/>
      <c r="DW47" s="550"/>
      <c r="DX47" s="550"/>
      <c r="DY47" s="550"/>
      <c r="DZ47" s="551"/>
      <c r="EB47" s="529">
        <f t="shared" si="8"/>
        <v>5.1600020378828049E-4</v>
      </c>
      <c r="EC47" s="571"/>
      <c r="ED47" s="571"/>
      <c r="EE47" s="571"/>
      <c r="EF47" s="571"/>
      <c r="EG47" s="571"/>
      <c r="EH47" s="571"/>
      <c r="EI47" s="571"/>
      <c r="EJ47" s="572"/>
      <c r="EK47" s="529">
        <f t="shared" si="9"/>
        <v>-9.8000833531841636E-5</v>
      </c>
      <c r="EL47" s="571"/>
      <c r="EM47" s="571"/>
      <c r="EN47" s="571"/>
      <c r="EO47" s="571"/>
      <c r="EP47" s="571"/>
      <c r="EQ47" s="571"/>
      <c r="ER47" s="571"/>
      <c r="ES47" s="572"/>
      <c r="ET47" s="530">
        <f t="shared" si="23"/>
        <v>5.7999975979328156E-5</v>
      </c>
      <c r="EU47" s="571"/>
      <c r="EV47" s="571"/>
      <c r="EW47" s="571"/>
      <c r="EX47" s="571"/>
      <c r="EY47" s="571"/>
      <c r="EZ47" s="571"/>
      <c r="FA47" s="571"/>
      <c r="FB47" s="572"/>
      <c r="FD47" s="529">
        <f t="shared" si="22"/>
        <v>0</v>
      </c>
      <c r="FE47" s="530"/>
      <c r="FF47" s="530"/>
      <c r="FG47" s="530"/>
      <c r="FH47" s="530"/>
      <c r="FI47" s="530"/>
      <c r="FJ47" s="530"/>
      <c r="FK47" s="530"/>
      <c r="FL47" s="531"/>
      <c r="FO47" s="312"/>
      <c r="FP47" s="288">
        <v>0</v>
      </c>
      <c r="GF47" s="515">
        <v>1.5600080951116979E-4</v>
      </c>
      <c r="GG47" s="516">
        <v>-4.5800022780895233E-4</v>
      </c>
      <c r="GH47" s="481"/>
      <c r="GI47" s="486"/>
      <c r="GJ47" s="486"/>
      <c r="GK47" s="486"/>
      <c r="GL47" s="486"/>
      <c r="GM47" s="486"/>
      <c r="GN47" s="486"/>
      <c r="GO47" s="486"/>
      <c r="GP47" s="486"/>
      <c r="GQ47" s="506"/>
    </row>
    <row r="48" spans="1:199" ht="12.75" hidden="1" customHeight="1" x14ac:dyDescent="0.2">
      <c r="A48" s="64">
        <v>37</v>
      </c>
      <c r="D48" s="331" t="s">
        <v>423</v>
      </c>
      <c r="G48" s="67"/>
      <c r="H48" s="66"/>
      <c r="I48" s="66"/>
      <c r="J48" s="143"/>
      <c r="K48" s="143"/>
      <c r="L48" s="143"/>
      <c r="M48" s="74"/>
      <c r="N48" s="74"/>
      <c r="O48" s="74"/>
      <c r="P48" s="95"/>
      <c r="Q48" s="95"/>
      <c r="R48" s="95"/>
      <c r="S48" s="138"/>
      <c r="T48" s="66" t="str">
        <f>VLOOKUP($A48,PORTFOLIO_HIERARCHY,5,0)</f>
        <v>P</v>
      </c>
      <c r="U48" s="66"/>
      <c r="V48" s="66" t="str">
        <f>VLOOKUP($A48,PORTFOLIO_HIERARCHY,3,0)</f>
        <v>G_TRS_NY</v>
      </c>
      <c r="W48" s="66"/>
      <c r="X48" s="66"/>
      <c r="Y48" s="66"/>
      <c r="Z48" s="66"/>
      <c r="AA48" s="66"/>
      <c r="AB48" s="66"/>
      <c r="AC48" s="66"/>
      <c r="AD48" s="66"/>
      <c r="AE48" s="66"/>
      <c r="AF48" s="66"/>
      <c r="AG48" s="66"/>
      <c r="AH48" s="66"/>
      <c r="AI48" s="66"/>
      <c r="AJ48" s="66"/>
      <c r="AK48" s="66"/>
      <c r="AL48" s="66"/>
      <c r="AM48" s="66"/>
      <c r="AN48" s="66"/>
      <c r="AO48" s="66"/>
      <c r="AP48" s="66"/>
      <c r="AQ48" s="66"/>
      <c r="AR48" s="66"/>
      <c r="AS48" s="66"/>
      <c r="AT48" s="68"/>
      <c r="AU48" s="66"/>
      <c r="AV48" s="535">
        <f t="shared" si="15"/>
        <v>0</v>
      </c>
      <c r="AW48" s="550"/>
      <c r="AX48" s="550"/>
      <c r="AY48" s="550"/>
      <c r="AZ48" s="550"/>
      <c r="BA48" s="550"/>
      <c r="BB48" s="550"/>
      <c r="BC48" s="550"/>
      <c r="BD48" s="551"/>
      <c r="BE48" s="535"/>
      <c r="BF48" s="550"/>
      <c r="BG48" s="550"/>
      <c r="BH48" s="550"/>
      <c r="BI48" s="550"/>
      <c r="BJ48" s="550"/>
      <c r="BK48" s="550"/>
      <c r="BL48" s="550"/>
      <c r="BM48" s="551"/>
      <c r="BN48" s="66"/>
      <c r="BO48" s="535">
        <f t="shared" si="16"/>
        <v>0</v>
      </c>
      <c r="BP48" s="550"/>
      <c r="BQ48" s="550"/>
      <c r="BR48" s="550"/>
      <c r="BS48" s="550"/>
      <c r="BT48" s="550"/>
      <c r="BU48" s="550"/>
      <c r="BV48" s="550"/>
      <c r="BW48" s="551"/>
      <c r="BX48" s="535">
        <f t="shared" si="2"/>
        <v>0</v>
      </c>
      <c r="BY48" s="550"/>
      <c r="BZ48" s="550"/>
      <c r="CA48" s="550"/>
      <c r="CB48" s="550"/>
      <c r="CC48" s="550"/>
      <c r="CD48" s="550"/>
      <c r="CE48" s="550"/>
      <c r="CF48" s="551"/>
      <c r="CG48" s="165"/>
      <c r="CH48" s="535">
        <f t="shared" si="17"/>
        <v>0</v>
      </c>
      <c r="CI48" s="550"/>
      <c r="CJ48" s="550"/>
      <c r="CK48" s="550"/>
      <c r="CL48" s="550"/>
      <c r="CM48" s="550"/>
      <c r="CN48" s="550"/>
      <c r="CO48" s="550"/>
      <c r="CP48" s="551"/>
      <c r="CQ48" s="548">
        <f t="shared" si="18"/>
        <v>0</v>
      </c>
      <c r="CR48" s="550"/>
      <c r="CS48" s="550"/>
      <c r="CT48" s="550"/>
      <c r="CU48" s="550"/>
      <c r="CV48" s="550"/>
      <c r="CW48" s="550"/>
      <c r="CX48" s="550"/>
      <c r="CY48" s="550"/>
      <c r="CZ48" s="535">
        <f t="shared" si="19"/>
        <v>0</v>
      </c>
      <c r="DA48" s="550"/>
      <c r="DB48" s="550"/>
      <c r="DC48" s="550"/>
      <c r="DD48" s="550"/>
      <c r="DE48" s="550"/>
      <c r="DF48" s="550"/>
      <c r="DG48" s="550"/>
      <c r="DH48" s="551"/>
      <c r="DI48" s="548">
        <f t="shared" si="20"/>
        <v>0</v>
      </c>
      <c r="DJ48" s="550"/>
      <c r="DK48" s="550"/>
      <c r="DL48" s="550"/>
      <c r="DM48" s="550"/>
      <c r="DN48" s="550"/>
      <c r="DO48" s="550"/>
      <c r="DP48" s="550"/>
      <c r="DQ48" s="550"/>
      <c r="DR48" s="535">
        <f t="shared" si="21"/>
        <v>0</v>
      </c>
      <c r="DS48" s="550"/>
      <c r="DT48" s="550"/>
      <c r="DU48" s="550"/>
      <c r="DV48" s="550"/>
      <c r="DW48" s="550"/>
      <c r="DX48" s="550"/>
      <c r="DY48" s="550"/>
      <c r="DZ48" s="551"/>
      <c r="EB48" s="529" t="str">
        <f t="shared" si="8"/>
        <v>NP</v>
      </c>
      <c r="EC48" s="571"/>
      <c r="ED48" s="571"/>
      <c r="EE48" s="571"/>
      <c r="EF48" s="571"/>
      <c r="EG48" s="571"/>
      <c r="EH48" s="571"/>
      <c r="EI48" s="571"/>
      <c r="EJ48" s="572"/>
      <c r="EK48" s="529" t="str">
        <f t="shared" si="9"/>
        <v>NP</v>
      </c>
      <c r="EL48" s="571"/>
      <c r="EM48" s="571"/>
      <c r="EN48" s="571"/>
      <c r="EO48" s="571"/>
      <c r="EP48" s="571"/>
      <c r="EQ48" s="571"/>
      <c r="ER48" s="571"/>
      <c r="ES48" s="572"/>
      <c r="ET48" s="530" t="str">
        <f t="shared" si="23"/>
        <v>NP</v>
      </c>
      <c r="EU48" s="571"/>
      <c r="EV48" s="571"/>
      <c r="EW48" s="571"/>
      <c r="EX48" s="571"/>
      <c r="EY48" s="571"/>
      <c r="EZ48" s="571"/>
      <c r="FA48" s="571"/>
      <c r="FB48" s="572"/>
      <c r="FD48" s="529">
        <f t="shared" si="22"/>
        <v>0</v>
      </c>
      <c r="FE48" s="530"/>
      <c r="FF48" s="530"/>
      <c r="FG48" s="530"/>
      <c r="FH48" s="530"/>
      <c r="FI48" s="530"/>
      <c r="FJ48" s="530"/>
      <c r="FK48" s="530"/>
      <c r="FL48" s="531"/>
      <c r="FO48" s="312"/>
      <c r="FP48" s="288">
        <v>0</v>
      </c>
      <c r="GF48" s="515" t="s">
        <v>414</v>
      </c>
      <c r="GG48" s="516" t="s">
        <v>414</v>
      </c>
      <c r="GH48" s="481"/>
      <c r="GI48" s="486"/>
      <c r="GJ48" s="486"/>
      <c r="GK48" s="486"/>
      <c r="GL48" s="486"/>
      <c r="GM48" s="486"/>
      <c r="GN48" s="486"/>
      <c r="GO48" s="486"/>
      <c r="GP48" s="486"/>
      <c r="GQ48" s="506"/>
    </row>
    <row r="49" spans="1:199" ht="12.75" hidden="1" customHeight="1" x14ac:dyDescent="0.2">
      <c r="A49" s="64">
        <v>38</v>
      </c>
      <c r="D49" s="331" t="s">
        <v>423</v>
      </c>
      <c r="G49" s="67"/>
      <c r="H49" s="66"/>
      <c r="I49" s="66"/>
      <c r="J49" s="143"/>
      <c r="K49" s="143"/>
      <c r="L49" s="143"/>
      <c r="M49" s="74"/>
      <c r="N49" s="74"/>
      <c r="O49" s="74"/>
      <c r="P49" s="95"/>
      <c r="Q49" s="95"/>
      <c r="R49" s="95"/>
      <c r="S49" s="138"/>
      <c r="T49" s="66" t="str">
        <f>VLOOKUP($A49,PORTFOLIO_HIERARCHY,5,0)</f>
        <v>P</v>
      </c>
      <c r="U49" s="66"/>
      <c r="V49" s="66" t="str">
        <f>VLOOKUP($A49,PORTFOLIO_HIERARCHY,3,0)</f>
        <v>C_CS_LOC</v>
      </c>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8"/>
      <c r="AU49" s="66"/>
      <c r="AV49" s="535">
        <f t="shared" si="15"/>
        <v>0</v>
      </c>
      <c r="AW49" s="550"/>
      <c r="AX49" s="550"/>
      <c r="AY49" s="550"/>
      <c r="AZ49" s="550"/>
      <c r="BA49" s="550"/>
      <c r="BB49" s="550"/>
      <c r="BC49" s="550"/>
      <c r="BD49" s="551"/>
      <c r="BE49" s="535"/>
      <c r="BF49" s="550"/>
      <c r="BG49" s="550"/>
      <c r="BH49" s="550"/>
      <c r="BI49" s="550"/>
      <c r="BJ49" s="550"/>
      <c r="BK49" s="550"/>
      <c r="BL49" s="550"/>
      <c r="BM49" s="551"/>
      <c r="BN49" s="66"/>
      <c r="BO49" s="535">
        <f t="shared" si="16"/>
        <v>0</v>
      </c>
      <c r="BP49" s="550"/>
      <c r="BQ49" s="550"/>
      <c r="BR49" s="550"/>
      <c r="BS49" s="550"/>
      <c r="BT49" s="550"/>
      <c r="BU49" s="550"/>
      <c r="BV49" s="550"/>
      <c r="BW49" s="551"/>
      <c r="BX49" s="535">
        <f t="shared" si="2"/>
        <v>0</v>
      </c>
      <c r="BY49" s="550"/>
      <c r="BZ49" s="550"/>
      <c r="CA49" s="550"/>
      <c r="CB49" s="550"/>
      <c r="CC49" s="550"/>
      <c r="CD49" s="550"/>
      <c r="CE49" s="550"/>
      <c r="CF49" s="551"/>
      <c r="CG49" s="165"/>
      <c r="CH49" s="535">
        <f t="shared" si="17"/>
        <v>0</v>
      </c>
      <c r="CI49" s="550"/>
      <c r="CJ49" s="550"/>
      <c r="CK49" s="550"/>
      <c r="CL49" s="550"/>
      <c r="CM49" s="550"/>
      <c r="CN49" s="550"/>
      <c r="CO49" s="550"/>
      <c r="CP49" s="551"/>
      <c r="CQ49" s="548">
        <f t="shared" si="18"/>
        <v>0</v>
      </c>
      <c r="CR49" s="550"/>
      <c r="CS49" s="550"/>
      <c r="CT49" s="550"/>
      <c r="CU49" s="550"/>
      <c r="CV49" s="550"/>
      <c r="CW49" s="550"/>
      <c r="CX49" s="550"/>
      <c r="CY49" s="550"/>
      <c r="CZ49" s="535">
        <f t="shared" si="19"/>
        <v>0</v>
      </c>
      <c r="DA49" s="550"/>
      <c r="DB49" s="550"/>
      <c r="DC49" s="550"/>
      <c r="DD49" s="550"/>
      <c r="DE49" s="550"/>
      <c r="DF49" s="550"/>
      <c r="DG49" s="550"/>
      <c r="DH49" s="551"/>
      <c r="DI49" s="548">
        <f t="shared" si="20"/>
        <v>0</v>
      </c>
      <c r="DJ49" s="550"/>
      <c r="DK49" s="550"/>
      <c r="DL49" s="550"/>
      <c r="DM49" s="550"/>
      <c r="DN49" s="550"/>
      <c r="DO49" s="550"/>
      <c r="DP49" s="550"/>
      <c r="DQ49" s="550"/>
      <c r="DR49" s="535">
        <f t="shared" si="21"/>
        <v>0</v>
      </c>
      <c r="DS49" s="550"/>
      <c r="DT49" s="550"/>
      <c r="DU49" s="550"/>
      <c r="DV49" s="550"/>
      <c r="DW49" s="550"/>
      <c r="DX49" s="550"/>
      <c r="DY49" s="550"/>
      <c r="DZ49" s="551"/>
      <c r="EB49" s="529" t="str">
        <f t="shared" si="8"/>
        <v>NP</v>
      </c>
      <c r="EC49" s="571"/>
      <c r="ED49" s="571"/>
      <c r="EE49" s="571"/>
      <c r="EF49" s="571"/>
      <c r="EG49" s="571"/>
      <c r="EH49" s="571"/>
      <c r="EI49" s="571"/>
      <c r="EJ49" s="572"/>
      <c r="EK49" s="529" t="str">
        <f t="shared" si="9"/>
        <v>NP</v>
      </c>
      <c r="EL49" s="571"/>
      <c r="EM49" s="571"/>
      <c r="EN49" s="571"/>
      <c r="EO49" s="571"/>
      <c r="EP49" s="571"/>
      <c r="EQ49" s="571"/>
      <c r="ER49" s="571"/>
      <c r="ES49" s="572"/>
      <c r="ET49" s="530" t="str">
        <f t="shared" si="23"/>
        <v>NP</v>
      </c>
      <c r="EU49" s="571"/>
      <c r="EV49" s="571"/>
      <c r="EW49" s="571"/>
      <c r="EX49" s="571"/>
      <c r="EY49" s="571"/>
      <c r="EZ49" s="571"/>
      <c r="FA49" s="571"/>
      <c r="FB49" s="572"/>
      <c r="FD49" s="529">
        <f t="shared" si="22"/>
        <v>0</v>
      </c>
      <c r="FE49" s="530"/>
      <c r="FF49" s="530"/>
      <c r="FG49" s="530"/>
      <c r="FH49" s="530"/>
      <c r="FI49" s="530"/>
      <c r="FJ49" s="530"/>
      <c r="FK49" s="530"/>
      <c r="FL49" s="531"/>
      <c r="FO49" s="312"/>
      <c r="FP49" s="288">
        <v>0</v>
      </c>
      <c r="GF49" s="515" t="s">
        <v>414</v>
      </c>
      <c r="GG49" s="516" t="s">
        <v>414</v>
      </c>
      <c r="GH49" s="481"/>
      <c r="GI49" s="486"/>
      <c r="GJ49" s="486"/>
      <c r="GK49" s="486"/>
      <c r="GL49" s="486"/>
      <c r="GM49" s="486"/>
      <c r="GN49" s="486"/>
      <c r="GO49" s="486"/>
      <c r="GP49" s="486"/>
      <c r="GQ49" s="506"/>
    </row>
    <row r="50" spans="1:199" ht="12.75" hidden="1" customHeight="1" x14ac:dyDescent="0.2">
      <c r="A50" s="64">
        <v>39</v>
      </c>
      <c r="D50" s="331" t="s">
        <v>423</v>
      </c>
      <c r="G50" s="67"/>
      <c r="H50" s="66"/>
      <c r="I50" s="66"/>
      <c r="J50" s="143"/>
      <c r="K50" s="143"/>
      <c r="L50" s="143"/>
      <c r="M50" s="74"/>
      <c r="N50" s="74"/>
      <c r="O50" s="74"/>
      <c r="P50" s="95"/>
      <c r="Q50" s="95"/>
      <c r="R50" s="95"/>
      <c r="S50" s="138"/>
      <c r="T50" s="66" t="str">
        <f>VLOOKUP($A50,PORTFOLIO_HIERARCHY,5,0)</f>
        <v>P</v>
      </c>
      <c r="U50" s="66"/>
      <c r="V50" s="66" t="str">
        <f>VLOOKUP($A50,PORTFOLIO_HIERARCHY,3,0)</f>
        <v>C_TRS_NY</v>
      </c>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8"/>
      <c r="AU50" s="66"/>
      <c r="AV50" s="535">
        <f t="shared" si="15"/>
        <v>0</v>
      </c>
      <c r="AW50" s="550"/>
      <c r="AX50" s="550"/>
      <c r="AY50" s="550"/>
      <c r="AZ50" s="550"/>
      <c r="BA50" s="550"/>
      <c r="BB50" s="550"/>
      <c r="BC50" s="550"/>
      <c r="BD50" s="551"/>
      <c r="BE50" s="535"/>
      <c r="BF50" s="550"/>
      <c r="BG50" s="550"/>
      <c r="BH50" s="550"/>
      <c r="BI50" s="550"/>
      <c r="BJ50" s="550"/>
      <c r="BK50" s="550"/>
      <c r="BL50" s="550"/>
      <c r="BM50" s="551"/>
      <c r="BN50" s="66"/>
      <c r="BO50" s="535">
        <f t="shared" si="16"/>
        <v>0</v>
      </c>
      <c r="BP50" s="550"/>
      <c r="BQ50" s="550"/>
      <c r="BR50" s="550"/>
      <c r="BS50" s="550"/>
      <c r="BT50" s="550"/>
      <c r="BU50" s="550"/>
      <c r="BV50" s="550"/>
      <c r="BW50" s="551"/>
      <c r="BX50" s="535">
        <f t="shared" si="2"/>
        <v>0</v>
      </c>
      <c r="BY50" s="550"/>
      <c r="BZ50" s="550"/>
      <c r="CA50" s="550"/>
      <c r="CB50" s="550"/>
      <c r="CC50" s="550"/>
      <c r="CD50" s="550"/>
      <c r="CE50" s="550"/>
      <c r="CF50" s="551"/>
      <c r="CG50" s="165"/>
      <c r="CH50" s="535">
        <f t="shared" si="17"/>
        <v>0</v>
      </c>
      <c r="CI50" s="550"/>
      <c r="CJ50" s="550"/>
      <c r="CK50" s="550"/>
      <c r="CL50" s="550"/>
      <c r="CM50" s="550"/>
      <c r="CN50" s="550"/>
      <c r="CO50" s="550"/>
      <c r="CP50" s="551"/>
      <c r="CQ50" s="548">
        <f t="shared" si="18"/>
        <v>0</v>
      </c>
      <c r="CR50" s="550"/>
      <c r="CS50" s="550"/>
      <c r="CT50" s="550"/>
      <c r="CU50" s="550"/>
      <c r="CV50" s="550"/>
      <c r="CW50" s="550"/>
      <c r="CX50" s="550"/>
      <c r="CY50" s="550"/>
      <c r="CZ50" s="535">
        <f t="shared" si="19"/>
        <v>0</v>
      </c>
      <c r="DA50" s="550"/>
      <c r="DB50" s="550"/>
      <c r="DC50" s="550"/>
      <c r="DD50" s="550"/>
      <c r="DE50" s="550"/>
      <c r="DF50" s="550"/>
      <c r="DG50" s="550"/>
      <c r="DH50" s="551"/>
      <c r="DI50" s="548">
        <f t="shared" si="20"/>
        <v>0</v>
      </c>
      <c r="DJ50" s="550"/>
      <c r="DK50" s="550"/>
      <c r="DL50" s="550"/>
      <c r="DM50" s="550"/>
      <c r="DN50" s="550"/>
      <c r="DO50" s="550"/>
      <c r="DP50" s="550"/>
      <c r="DQ50" s="550"/>
      <c r="DR50" s="535">
        <f t="shared" si="21"/>
        <v>0</v>
      </c>
      <c r="DS50" s="550"/>
      <c r="DT50" s="550"/>
      <c r="DU50" s="550"/>
      <c r="DV50" s="550"/>
      <c r="DW50" s="550"/>
      <c r="DX50" s="550"/>
      <c r="DY50" s="550"/>
      <c r="DZ50" s="551"/>
      <c r="EB50" s="529" t="str">
        <f t="shared" si="8"/>
        <v>NP</v>
      </c>
      <c r="EC50" s="571"/>
      <c r="ED50" s="571"/>
      <c r="EE50" s="571"/>
      <c r="EF50" s="571"/>
      <c r="EG50" s="571"/>
      <c r="EH50" s="571"/>
      <c r="EI50" s="571"/>
      <c r="EJ50" s="572"/>
      <c r="EK50" s="529" t="str">
        <f t="shared" si="9"/>
        <v>NP</v>
      </c>
      <c r="EL50" s="571"/>
      <c r="EM50" s="571"/>
      <c r="EN50" s="571"/>
      <c r="EO50" s="571"/>
      <c r="EP50" s="571"/>
      <c r="EQ50" s="571"/>
      <c r="ER50" s="571"/>
      <c r="ES50" s="572"/>
      <c r="ET50" s="530" t="str">
        <f t="shared" si="23"/>
        <v>NP</v>
      </c>
      <c r="EU50" s="571"/>
      <c r="EV50" s="571"/>
      <c r="EW50" s="571"/>
      <c r="EX50" s="571"/>
      <c r="EY50" s="571"/>
      <c r="EZ50" s="571"/>
      <c r="FA50" s="571"/>
      <c r="FB50" s="572"/>
      <c r="FD50" s="529">
        <f t="shared" si="22"/>
        <v>0</v>
      </c>
      <c r="FE50" s="530"/>
      <c r="FF50" s="530"/>
      <c r="FG50" s="530"/>
      <c r="FH50" s="530"/>
      <c r="FI50" s="530"/>
      <c r="FJ50" s="530"/>
      <c r="FK50" s="530"/>
      <c r="FL50" s="531"/>
      <c r="FO50" s="312"/>
      <c r="FP50" s="288">
        <v>0</v>
      </c>
      <c r="GF50" s="515" t="s">
        <v>414</v>
      </c>
      <c r="GG50" s="516" t="s">
        <v>414</v>
      </c>
      <c r="GH50" s="481"/>
      <c r="GI50" s="486"/>
      <c r="GJ50" s="486"/>
      <c r="GK50" s="486"/>
      <c r="GL50" s="486"/>
      <c r="GM50" s="486"/>
      <c r="GN50" s="486"/>
      <c r="GO50" s="486"/>
      <c r="GP50" s="486"/>
      <c r="GQ50" s="506"/>
    </row>
    <row r="51" spans="1:199" ht="12.75" hidden="1" x14ac:dyDescent="0.2">
      <c r="A51" s="64">
        <v>40</v>
      </c>
      <c r="D51" s="331" t="s">
        <v>423</v>
      </c>
      <c r="G51" s="67"/>
      <c r="H51" s="66"/>
      <c r="I51" s="66"/>
      <c r="J51" s="143"/>
      <c r="K51" s="143"/>
      <c r="L51" s="143"/>
      <c r="M51" s="74"/>
      <c r="N51" s="74"/>
      <c r="O51" s="74"/>
      <c r="P51" s="95"/>
      <c r="Q51" s="95"/>
      <c r="R51" s="95"/>
      <c r="S51" s="138"/>
      <c r="T51" s="66" t="str">
        <f>VLOOKUP($A51,PORTFOLIO_HIERARCHY,5,0)</f>
        <v>P</v>
      </c>
      <c r="U51" s="66"/>
      <c r="V51" s="66" t="str">
        <f>VLOOKUP($A51,PORTFOLIO_HIERARCHY,3,0)</f>
        <v>C_CDOGuarantee_NY</v>
      </c>
      <c r="W51" s="66"/>
      <c r="X51" s="66"/>
      <c r="Y51" s="66"/>
      <c r="Z51" s="66"/>
      <c r="AA51" s="66"/>
      <c r="AB51" s="66"/>
      <c r="AC51" s="66"/>
      <c r="AD51" s="66"/>
      <c r="AE51" s="66"/>
      <c r="AF51" s="66"/>
      <c r="AG51" s="66"/>
      <c r="AH51" s="66"/>
      <c r="AI51" s="66"/>
      <c r="AJ51" s="66"/>
      <c r="AK51" s="66"/>
      <c r="AL51" s="66"/>
      <c r="AM51" s="66"/>
      <c r="AN51" s="66"/>
      <c r="AO51" s="66"/>
      <c r="AP51" s="66"/>
      <c r="AQ51" s="66"/>
      <c r="AR51" s="66"/>
      <c r="AS51" s="66"/>
      <c r="AT51" s="68"/>
      <c r="AU51" s="66"/>
      <c r="AV51" s="535">
        <f t="shared" si="15"/>
        <v>0</v>
      </c>
      <c r="AW51" s="550"/>
      <c r="AX51" s="550"/>
      <c r="AY51" s="550"/>
      <c r="AZ51" s="550"/>
      <c r="BA51" s="550"/>
      <c r="BB51" s="550"/>
      <c r="BC51" s="550"/>
      <c r="BD51" s="551"/>
      <c r="BE51" s="535"/>
      <c r="BF51" s="550"/>
      <c r="BG51" s="550"/>
      <c r="BH51" s="550"/>
      <c r="BI51" s="550"/>
      <c r="BJ51" s="550"/>
      <c r="BK51" s="550"/>
      <c r="BL51" s="550"/>
      <c r="BM51" s="551"/>
      <c r="BN51" s="66"/>
      <c r="BO51" s="535">
        <f t="shared" si="16"/>
        <v>0</v>
      </c>
      <c r="BP51" s="550"/>
      <c r="BQ51" s="550"/>
      <c r="BR51" s="550"/>
      <c r="BS51" s="550"/>
      <c r="BT51" s="550"/>
      <c r="BU51" s="550"/>
      <c r="BV51" s="550"/>
      <c r="BW51" s="551"/>
      <c r="BX51" s="535">
        <f t="shared" si="2"/>
        <v>0</v>
      </c>
      <c r="BY51" s="550"/>
      <c r="BZ51" s="550"/>
      <c r="CA51" s="550"/>
      <c r="CB51" s="550"/>
      <c r="CC51" s="550"/>
      <c r="CD51" s="550"/>
      <c r="CE51" s="550"/>
      <c r="CF51" s="551"/>
      <c r="CG51" s="165"/>
      <c r="CH51" s="535">
        <f t="shared" si="17"/>
        <v>0</v>
      </c>
      <c r="CI51" s="550"/>
      <c r="CJ51" s="550"/>
      <c r="CK51" s="550"/>
      <c r="CL51" s="550"/>
      <c r="CM51" s="550"/>
      <c r="CN51" s="550"/>
      <c r="CO51" s="550"/>
      <c r="CP51" s="551"/>
      <c r="CQ51" s="548">
        <f t="shared" si="18"/>
        <v>0</v>
      </c>
      <c r="CR51" s="550"/>
      <c r="CS51" s="550"/>
      <c r="CT51" s="550"/>
      <c r="CU51" s="550"/>
      <c r="CV51" s="550"/>
      <c r="CW51" s="550"/>
      <c r="CX51" s="550"/>
      <c r="CY51" s="550"/>
      <c r="CZ51" s="535">
        <f t="shared" si="19"/>
        <v>0</v>
      </c>
      <c r="DA51" s="550"/>
      <c r="DB51" s="550"/>
      <c r="DC51" s="550"/>
      <c r="DD51" s="550"/>
      <c r="DE51" s="550"/>
      <c r="DF51" s="550"/>
      <c r="DG51" s="550"/>
      <c r="DH51" s="551"/>
      <c r="DI51" s="548">
        <f t="shared" si="20"/>
        <v>0</v>
      </c>
      <c r="DJ51" s="550"/>
      <c r="DK51" s="550"/>
      <c r="DL51" s="550"/>
      <c r="DM51" s="550"/>
      <c r="DN51" s="550"/>
      <c r="DO51" s="550"/>
      <c r="DP51" s="550"/>
      <c r="DQ51" s="550"/>
      <c r="DR51" s="535">
        <f t="shared" si="21"/>
        <v>0</v>
      </c>
      <c r="DS51" s="550"/>
      <c r="DT51" s="550"/>
      <c r="DU51" s="550"/>
      <c r="DV51" s="550"/>
      <c r="DW51" s="550"/>
      <c r="DX51" s="550"/>
      <c r="DY51" s="550"/>
      <c r="DZ51" s="551"/>
      <c r="EB51" s="529" t="str">
        <f t="shared" si="8"/>
        <v>NP</v>
      </c>
      <c r="EC51" s="571"/>
      <c r="ED51" s="571"/>
      <c r="EE51" s="571"/>
      <c r="EF51" s="571"/>
      <c r="EG51" s="571"/>
      <c r="EH51" s="571"/>
      <c r="EI51" s="571"/>
      <c r="EJ51" s="572"/>
      <c r="EK51" s="529" t="str">
        <f t="shared" si="9"/>
        <v>NP</v>
      </c>
      <c r="EL51" s="571"/>
      <c r="EM51" s="571"/>
      <c r="EN51" s="571"/>
      <c r="EO51" s="571"/>
      <c r="EP51" s="571"/>
      <c r="EQ51" s="571"/>
      <c r="ER51" s="571"/>
      <c r="ES51" s="572"/>
      <c r="ET51" s="530" t="str">
        <f t="shared" si="23"/>
        <v>NP</v>
      </c>
      <c r="EU51" s="571"/>
      <c r="EV51" s="571"/>
      <c r="EW51" s="571"/>
      <c r="EX51" s="571"/>
      <c r="EY51" s="571"/>
      <c r="EZ51" s="571"/>
      <c r="FA51" s="571"/>
      <c r="FB51" s="572"/>
      <c r="FD51" s="529">
        <f t="shared" si="22"/>
        <v>0</v>
      </c>
      <c r="FE51" s="530"/>
      <c r="FF51" s="530"/>
      <c r="FG51" s="530"/>
      <c r="FH51" s="530"/>
      <c r="FI51" s="530"/>
      <c r="FJ51" s="530"/>
      <c r="FK51" s="530"/>
      <c r="FL51" s="531"/>
      <c r="FO51" s="312"/>
      <c r="FP51" s="288">
        <v>0</v>
      </c>
      <c r="GF51" s="515" t="s">
        <v>414</v>
      </c>
      <c r="GG51" s="516" t="s">
        <v>414</v>
      </c>
      <c r="GH51" s="481"/>
      <c r="GI51" s="486"/>
      <c r="GJ51" s="486"/>
      <c r="GK51" s="486"/>
      <c r="GL51" s="486"/>
      <c r="GM51" s="486"/>
      <c r="GN51" s="486"/>
      <c r="GO51" s="486"/>
      <c r="GP51" s="486"/>
      <c r="GQ51" s="506"/>
    </row>
    <row r="52" spans="1:199" ht="12.75" x14ac:dyDescent="0.2">
      <c r="A52" s="64">
        <v>41</v>
      </c>
      <c r="D52" s="331" t="s">
        <v>421</v>
      </c>
      <c r="G52" s="67"/>
      <c r="H52" s="66"/>
      <c r="I52" s="66"/>
      <c r="J52" s="143"/>
      <c r="K52" s="143"/>
      <c r="L52" s="143"/>
      <c r="M52" s="74"/>
      <c r="N52" s="74"/>
      <c r="O52" s="74"/>
      <c r="P52" s="95"/>
      <c r="Q52" s="95"/>
      <c r="R52" s="95"/>
      <c r="S52" s="138" t="str">
        <f>VLOOKUP($A52,PORTFOLIO_HIERARCHY,3,0)</f>
        <v>Structured muni products</v>
      </c>
      <c r="T52" s="138"/>
      <c r="U52" s="138"/>
      <c r="V52" s="138"/>
      <c r="W52" s="138"/>
      <c r="X52" s="138"/>
      <c r="Y52" s="138"/>
      <c r="Z52" s="138"/>
      <c r="AA52" s="138"/>
      <c r="AB52" s="138"/>
      <c r="AC52" s="138"/>
      <c r="AD52" s="138"/>
      <c r="AE52" s="138"/>
      <c r="AF52" s="138"/>
      <c r="AG52" s="138"/>
      <c r="AH52" s="138"/>
      <c r="AI52" s="138"/>
      <c r="AJ52" s="138"/>
      <c r="AK52" s="138"/>
      <c r="AL52" s="138"/>
      <c r="AM52" s="138"/>
      <c r="AN52" s="138"/>
      <c r="AO52" s="138"/>
      <c r="AP52" s="138"/>
      <c r="AQ52" s="138"/>
      <c r="AR52" s="138"/>
      <c r="AS52" s="138"/>
      <c r="AT52" s="139"/>
      <c r="AU52" s="66"/>
      <c r="AV52" s="555">
        <f t="shared" si="15"/>
        <v>125.0979663383941</v>
      </c>
      <c r="AW52" s="556"/>
      <c r="AX52" s="556"/>
      <c r="AY52" s="556"/>
      <c r="AZ52" s="556"/>
      <c r="BA52" s="556"/>
      <c r="BB52" s="556"/>
      <c r="BC52" s="556"/>
      <c r="BD52" s="557"/>
      <c r="BE52" s="555"/>
      <c r="BF52" s="556"/>
      <c r="BG52" s="556"/>
      <c r="BH52" s="556"/>
      <c r="BI52" s="556"/>
      <c r="BJ52" s="556"/>
      <c r="BK52" s="556"/>
      <c r="BL52" s="556"/>
      <c r="BM52" s="557"/>
      <c r="BN52" s="66"/>
      <c r="BO52" s="555">
        <f t="shared" si="16"/>
        <v>139.34662470433719</v>
      </c>
      <c r="BP52" s="556"/>
      <c r="BQ52" s="556"/>
      <c r="BR52" s="556"/>
      <c r="BS52" s="556"/>
      <c r="BT52" s="556"/>
      <c r="BU52" s="556"/>
      <c r="BV52" s="556"/>
      <c r="BW52" s="557"/>
      <c r="BX52" s="555">
        <f t="shared" si="2"/>
        <v>-1.3274408045366783</v>
      </c>
      <c r="BY52" s="556"/>
      <c r="BZ52" s="556"/>
      <c r="CA52" s="556"/>
      <c r="CB52" s="556"/>
      <c r="CC52" s="556"/>
      <c r="CD52" s="556"/>
      <c r="CE52" s="556"/>
      <c r="CF52" s="557"/>
      <c r="CG52" s="165"/>
      <c r="CH52" s="555">
        <f t="shared" si="17"/>
        <v>139.34662470433719</v>
      </c>
      <c r="CI52" s="556"/>
      <c r="CJ52" s="556"/>
      <c r="CK52" s="556"/>
      <c r="CL52" s="556"/>
      <c r="CM52" s="556"/>
      <c r="CN52" s="556"/>
      <c r="CO52" s="556"/>
      <c r="CP52" s="557"/>
      <c r="CQ52" s="573">
        <f t="shared" si="18"/>
        <v>0</v>
      </c>
      <c r="CR52" s="556"/>
      <c r="CS52" s="556"/>
      <c r="CT52" s="556"/>
      <c r="CU52" s="556"/>
      <c r="CV52" s="556"/>
      <c r="CW52" s="556"/>
      <c r="CX52" s="556"/>
      <c r="CY52" s="556"/>
      <c r="CZ52" s="555">
        <f t="shared" si="19"/>
        <v>0</v>
      </c>
      <c r="DA52" s="556"/>
      <c r="DB52" s="556"/>
      <c r="DC52" s="556"/>
      <c r="DD52" s="556"/>
      <c r="DE52" s="556"/>
      <c r="DF52" s="556"/>
      <c r="DG52" s="556"/>
      <c r="DH52" s="557"/>
      <c r="DI52" s="573">
        <f t="shared" si="20"/>
        <v>0</v>
      </c>
      <c r="DJ52" s="556"/>
      <c r="DK52" s="556"/>
      <c r="DL52" s="556"/>
      <c r="DM52" s="556"/>
      <c r="DN52" s="556"/>
      <c r="DO52" s="556"/>
      <c r="DP52" s="556"/>
      <c r="DQ52" s="556"/>
      <c r="DR52" s="555">
        <f t="shared" si="21"/>
        <v>0</v>
      </c>
      <c r="DS52" s="556"/>
      <c r="DT52" s="556"/>
      <c r="DU52" s="556"/>
      <c r="DV52" s="556"/>
      <c r="DW52" s="556"/>
      <c r="DX52" s="556"/>
      <c r="DY52" s="556"/>
      <c r="DZ52" s="557"/>
      <c r="EB52" s="532">
        <f t="shared" si="8"/>
        <v>-13774.459628999874</v>
      </c>
      <c r="EC52" s="569"/>
      <c r="ED52" s="569"/>
      <c r="EE52" s="569"/>
      <c r="EF52" s="569"/>
      <c r="EG52" s="569"/>
      <c r="EH52" s="569"/>
      <c r="EI52" s="569"/>
      <c r="EJ52" s="570"/>
      <c r="EK52" s="532">
        <f t="shared" si="9"/>
        <v>-88221.009960999945</v>
      </c>
      <c r="EL52" s="569"/>
      <c r="EM52" s="569"/>
      <c r="EN52" s="569"/>
      <c r="EO52" s="569"/>
      <c r="EP52" s="569"/>
      <c r="EQ52" s="569"/>
      <c r="ER52" s="569"/>
      <c r="ES52" s="570"/>
      <c r="ET52" s="533">
        <f t="shared" si="23"/>
        <v>-21013.490129999991</v>
      </c>
      <c r="EU52" s="569"/>
      <c r="EV52" s="569"/>
      <c r="EW52" s="569"/>
      <c r="EX52" s="569"/>
      <c r="EY52" s="569"/>
      <c r="EZ52" s="569"/>
      <c r="FA52" s="569"/>
      <c r="FB52" s="570"/>
      <c r="FD52" s="532">
        <f t="shared" si="22"/>
        <v>-752.00502899999992</v>
      </c>
      <c r="FE52" s="533"/>
      <c r="FF52" s="533"/>
      <c r="FG52" s="533"/>
      <c r="FH52" s="533"/>
      <c r="FI52" s="533"/>
      <c r="FJ52" s="533"/>
      <c r="FK52" s="533"/>
      <c r="FL52" s="534"/>
      <c r="FO52" s="312"/>
      <c r="FP52" s="288">
        <v>140.67406550887387</v>
      </c>
      <c r="GF52" s="515">
        <v>67207.519830999954</v>
      </c>
      <c r="GG52" s="516">
        <v>-7239.0305010001175</v>
      </c>
      <c r="GH52" s="483"/>
      <c r="GI52" s="485"/>
      <c r="GJ52" s="485"/>
      <c r="GK52" s="485"/>
      <c r="GL52" s="485"/>
      <c r="GM52" s="485"/>
      <c r="GN52" s="485"/>
      <c r="GO52" s="485"/>
      <c r="GP52" s="485"/>
      <c r="GQ52" s="505"/>
    </row>
    <row r="53" spans="1:199" ht="12.75" x14ac:dyDescent="0.2">
      <c r="A53" s="64">
        <v>42</v>
      </c>
      <c r="D53" s="331" t="s">
        <v>423</v>
      </c>
      <c r="G53" s="67"/>
      <c r="H53" s="66"/>
      <c r="I53" s="66"/>
      <c r="J53" s="143"/>
      <c r="K53" s="143"/>
      <c r="L53" s="143"/>
      <c r="M53" s="74"/>
      <c r="N53" s="74"/>
      <c r="O53" s="74"/>
      <c r="P53" s="95"/>
      <c r="Q53" s="95"/>
      <c r="R53" s="95"/>
      <c r="S53" s="138"/>
      <c r="T53" s="66" t="str">
        <f>VLOOKUP($A53,PORTFOLIO_HIERARCHY,5,0)</f>
        <v>S</v>
      </c>
      <c r="U53" s="66"/>
      <c r="V53" s="66" t="str">
        <f>VLOOKUP($A53,PORTFOLIO_HIERARCHY,3,0)</f>
        <v>AS_STRMUNI_L</v>
      </c>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8"/>
      <c r="AU53" s="66"/>
      <c r="AV53" s="535">
        <f t="shared" si="15"/>
        <v>125.0979663383941</v>
      </c>
      <c r="AW53" s="550"/>
      <c r="AX53" s="550"/>
      <c r="AY53" s="550"/>
      <c r="AZ53" s="550"/>
      <c r="BA53" s="550"/>
      <c r="BB53" s="550"/>
      <c r="BC53" s="550"/>
      <c r="BD53" s="551"/>
      <c r="BE53" s="535"/>
      <c r="BF53" s="550"/>
      <c r="BG53" s="550"/>
      <c r="BH53" s="550"/>
      <c r="BI53" s="550"/>
      <c r="BJ53" s="550"/>
      <c r="BK53" s="550"/>
      <c r="BL53" s="550"/>
      <c r="BM53" s="551"/>
      <c r="BN53" s="66"/>
      <c r="BO53" s="535">
        <f t="shared" si="16"/>
        <v>139.34662470433719</v>
      </c>
      <c r="BP53" s="550"/>
      <c r="BQ53" s="550"/>
      <c r="BR53" s="550"/>
      <c r="BS53" s="550"/>
      <c r="BT53" s="550"/>
      <c r="BU53" s="550"/>
      <c r="BV53" s="550"/>
      <c r="BW53" s="551"/>
      <c r="BX53" s="535">
        <f t="shared" si="2"/>
        <v>-1.3274408045366783</v>
      </c>
      <c r="BY53" s="550"/>
      <c r="BZ53" s="550"/>
      <c r="CA53" s="550"/>
      <c r="CB53" s="550"/>
      <c r="CC53" s="550"/>
      <c r="CD53" s="550"/>
      <c r="CE53" s="550"/>
      <c r="CF53" s="551"/>
      <c r="CG53" s="165"/>
      <c r="CH53" s="535">
        <f t="shared" si="17"/>
        <v>139.34662470433719</v>
      </c>
      <c r="CI53" s="550"/>
      <c r="CJ53" s="550"/>
      <c r="CK53" s="550"/>
      <c r="CL53" s="550"/>
      <c r="CM53" s="550"/>
      <c r="CN53" s="550"/>
      <c r="CO53" s="550"/>
      <c r="CP53" s="551"/>
      <c r="CQ53" s="548">
        <f t="shared" si="18"/>
        <v>0</v>
      </c>
      <c r="CR53" s="550"/>
      <c r="CS53" s="550"/>
      <c r="CT53" s="550"/>
      <c r="CU53" s="550"/>
      <c r="CV53" s="550"/>
      <c r="CW53" s="550"/>
      <c r="CX53" s="550"/>
      <c r="CY53" s="550"/>
      <c r="CZ53" s="535">
        <f t="shared" si="19"/>
        <v>0</v>
      </c>
      <c r="DA53" s="550"/>
      <c r="DB53" s="550"/>
      <c r="DC53" s="550"/>
      <c r="DD53" s="550"/>
      <c r="DE53" s="550"/>
      <c r="DF53" s="550"/>
      <c r="DG53" s="550"/>
      <c r="DH53" s="551"/>
      <c r="DI53" s="548">
        <f t="shared" si="20"/>
        <v>0</v>
      </c>
      <c r="DJ53" s="550"/>
      <c r="DK53" s="550"/>
      <c r="DL53" s="550"/>
      <c r="DM53" s="550"/>
      <c r="DN53" s="550"/>
      <c r="DO53" s="550"/>
      <c r="DP53" s="550"/>
      <c r="DQ53" s="550"/>
      <c r="DR53" s="535">
        <f t="shared" si="21"/>
        <v>0</v>
      </c>
      <c r="DS53" s="550"/>
      <c r="DT53" s="550"/>
      <c r="DU53" s="550"/>
      <c r="DV53" s="550"/>
      <c r="DW53" s="550"/>
      <c r="DX53" s="550"/>
      <c r="DY53" s="550"/>
      <c r="DZ53" s="551"/>
      <c r="EB53" s="529">
        <f t="shared" si="8"/>
        <v>-13774.459628999874</v>
      </c>
      <c r="EC53" s="571"/>
      <c r="ED53" s="571"/>
      <c r="EE53" s="571"/>
      <c r="EF53" s="571"/>
      <c r="EG53" s="571"/>
      <c r="EH53" s="571"/>
      <c r="EI53" s="571"/>
      <c r="EJ53" s="572"/>
      <c r="EK53" s="529">
        <f t="shared" si="9"/>
        <v>-88221.009960999945</v>
      </c>
      <c r="EL53" s="571"/>
      <c r="EM53" s="571"/>
      <c r="EN53" s="571"/>
      <c r="EO53" s="571"/>
      <c r="EP53" s="571"/>
      <c r="EQ53" s="571"/>
      <c r="ER53" s="571"/>
      <c r="ES53" s="572"/>
      <c r="ET53" s="530">
        <f t="shared" si="23"/>
        <v>-21013.490129999991</v>
      </c>
      <c r="EU53" s="571"/>
      <c r="EV53" s="571"/>
      <c r="EW53" s="571"/>
      <c r="EX53" s="571"/>
      <c r="EY53" s="571"/>
      <c r="EZ53" s="571"/>
      <c r="FA53" s="571"/>
      <c r="FB53" s="572"/>
      <c r="FD53" s="529">
        <f t="shared" si="22"/>
        <v>-752.00502899999992</v>
      </c>
      <c r="FE53" s="530"/>
      <c r="FF53" s="530"/>
      <c r="FG53" s="530"/>
      <c r="FH53" s="530"/>
      <c r="FI53" s="530"/>
      <c r="FJ53" s="530"/>
      <c r="FK53" s="530"/>
      <c r="FL53" s="531"/>
      <c r="FO53" s="312"/>
      <c r="FP53" s="288">
        <v>140.67406550887387</v>
      </c>
      <c r="GF53" s="515">
        <v>67207.519830999954</v>
      </c>
      <c r="GG53" s="516">
        <v>-7239.0305010001175</v>
      </c>
      <c r="GH53" s="481"/>
      <c r="GI53" s="486"/>
      <c r="GJ53" s="486"/>
      <c r="GK53" s="486"/>
      <c r="GL53" s="486"/>
      <c r="GM53" s="486"/>
      <c r="GN53" s="486"/>
      <c r="GO53" s="486"/>
      <c r="GP53" s="486"/>
      <c r="GQ53" s="506"/>
    </row>
    <row r="54" spans="1:199" ht="12.75" x14ac:dyDescent="0.2">
      <c r="A54" s="64">
        <v>43</v>
      </c>
      <c r="D54" s="331" t="s">
        <v>421</v>
      </c>
      <c r="G54" s="67"/>
      <c r="H54" s="66"/>
      <c r="I54" s="66"/>
      <c r="J54" s="143"/>
      <c r="K54" s="143"/>
      <c r="L54" s="143"/>
      <c r="M54" s="74"/>
      <c r="N54" s="74"/>
      <c r="O54" s="74"/>
      <c r="P54" s="95"/>
      <c r="Q54" s="95"/>
      <c r="R54" s="95"/>
      <c r="S54" s="138" t="str">
        <f>VLOOKUP($A54,PORTFOLIO_HIERARCHY,3,0)</f>
        <v>TRS</v>
      </c>
      <c r="T54" s="138"/>
      <c r="U54" s="138"/>
      <c r="V54" s="138"/>
      <c r="W54" s="138"/>
      <c r="X54" s="138"/>
      <c r="Y54" s="138"/>
      <c r="Z54" s="138"/>
      <c r="AA54" s="138"/>
      <c r="AB54" s="138"/>
      <c r="AC54" s="138"/>
      <c r="AD54" s="138"/>
      <c r="AE54" s="138"/>
      <c r="AF54" s="138"/>
      <c r="AG54" s="138"/>
      <c r="AH54" s="138"/>
      <c r="AI54" s="138"/>
      <c r="AJ54" s="138"/>
      <c r="AK54" s="138"/>
      <c r="AL54" s="138"/>
      <c r="AM54" s="138"/>
      <c r="AN54" s="138"/>
      <c r="AO54" s="138"/>
      <c r="AP54" s="138"/>
      <c r="AQ54" s="138"/>
      <c r="AR54" s="138"/>
      <c r="AS54" s="138"/>
      <c r="AT54" s="139"/>
      <c r="AU54" s="66"/>
      <c r="AV54" s="555">
        <f t="shared" si="15"/>
        <v>0</v>
      </c>
      <c r="AW54" s="556"/>
      <c r="AX54" s="556"/>
      <c r="AY54" s="556"/>
      <c r="AZ54" s="556"/>
      <c r="BA54" s="556"/>
      <c r="BB54" s="556"/>
      <c r="BC54" s="556"/>
      <c r="BD54" s="557"/>
      <c r="BE54" s="555"/>
      <c r="BF54" s="556"/>
      <c r="BG54" s="556"/>
      <c r="BH54" s="556"/>
      <c r="BI54" s="556"/>
      <c r="BJ54" s="556"/>
      <c r="BK54" s="556"/>
      <c r="BL54" s="556"/>
      <c r="BM54" s="557"/>
      <c r="BN54" s="66"/>
      <c r="BO54" s="555">
        <f t="shared" si="16"/>
        <v>0</v>
      </c>
      <c r="BP54" s="556"/>
      <c r="BQ54" s="556"/>
      <c r="BR54" s="556"/>
      <c r="BS54" s="556"/>
      <c r="BT54" s="556"/>
      <c r="BU54" s="556"/>
      <c r="BV54" s="556"/>
      <c r="BW54" s="557"/>
      <c r="BX54" s="555">
        <f t="shared" si="2"/>
        <v>0</v>
      </c>
      <c r="BY54" s="556"/>
      <c r="BZ54" s="556"/>
      <c r="CA54" s="556"/>
      <c r="CB54" s="556"/>
      <c r="CC54" s="556"/>
      <c r="CD54" s="556"/>
      <c r="CE54" s="556"/>
      <c r="CF54" s="557"/>
      <c r="CG54" s="165"/>
      <c r="CH54" s="555">
        <f t="shared" si="17"/>
        <v>0</v>
      </c>
      <c r="CI54" s="556"/>
      <c r="CJ54" s="556"/>
      <c r="CK54" s="556"/>
      <c r="CL54" s="556"/>
      <c r="CM54" s="556"/>
      <c r="CN54" s="556"/>
      <c r="CO54" s="556"/>
      <c r="CP54" s="557"/>
      <c r="CQ54" s="573">
        <f t="shared" si="18"/>
        <v>0</v>
      </c>
      <c r="CR54" s="556"/>
      <c r="CS54" s="556"/>
      <c r="CT54" s="556"/>
      <c r="CU54" s="556"/>
      <c r="CV54" s="556"/>
      <c r="CW54" s="556"/>
      <c r="CX54" s="556"/>
      <c r="CY54" s="556"/>
      <c r="CZ54" s="555">
        <f t="shared" si="19"/>
        <v>0</v>
      </c>
      <c r="DA54" s="556"/>
      <c r="DB54" s="556"/>
      <c r="DC54" s="556"/>
      <c r="DD54" s="556"/>
      <c r="DE54" s="556"/>
      <c r="DF54" s="556"/>
      <c r="DG54" s="556"/>
      <c r="DH54" s="557"/>
      <c r="DI54" s="573">
        <f t="shared" si="20"/>
        <v>0</v>
      </c>
      <c r="DJ54" s="556"/>
      <c r="DK54" s="556"/>
      <c r="DL54" s="556"/>
      <c r="DM54" s="556"/>
      <c r="DN54" s="556"/>
      <c r="DO54" s="556"/>
      <c r="DP54" s="556"/>
      <c r="DQ54" s="556"/>
      <c r="DR54" s="555">
        <f t="shared" si="21"/>
        <v>0</v>
      </c>
      <c r="DS54" s="556"/>
      <c r="DT54" s="556"/>
      <c r="DU54" s="556"/>
      <c r="DV54" s="556"/>
      <c r="DW54" s="556"/>
      <c r="DX54" s="556"/>
      <c r="DY54" s="556"/>
      <c r="DZ54" s="557"/>
      <c r="EB54" s="532">
        <v>0</v>
      </c>
      <c r="EC54" s="569"/>
      <c r="ED54" s="569"/>
      <c r="EE54" s="569"/>
      <c r="EF54" s="569"/>
      <c r="EG54" s="569"/>
      <c r="EH54" s="569"/>
      <c r="EI54" s="569"/>
      <c r="EJ54" s="570"/>
      <c r="EK54" s="532">
        <v>0</v>
      </c>
      <c r="EL54" s="569"/>
      <c r="EM54" s="569"/>
      <c r="EN54" s="569"/>
      <c r="EO54" s="569"/>
      <c r="EP54" s="569"/>
      <c r="EQ54" s="569"/>
      <c r="ER54" s="569"/>
      <c r="ES54" s="570"/>
      <c r="ET54" s="533">
        <v>0</v>
      </c>
      <c r="EU54" s="569"/>
      <c r="EV54" s="569"/>
      <c r="EW54" s="569"/>
      <c r="EX54" s="569"/>
      <c r="EY54" s="569"/>
      <c r="EZ54" s="569"/>
      <c r="FA54" s="569"/>
      <c r="FB54" s="570"/>
      <c r="FD54" s="532">
        <f t="shared" si="22"/>
        <v>0</v>
      </c>
      <c r="FE54" s="533"/>
      <c r="FF54" s="533"/>
      <c r="FG54" s="533"/>
      <c r="FH54" s="533"/>
      <c r="FI54" s="533"/>
      <c r="FJ54" s="533"/>
      <c r="FK54" s="533"/>
      <c r="FL54" s="534"/>
      <c r="FO54" s="312"/>
      <c r="FP54" s="288">
        <v>0</v>
      </c>
      <c r="GF54" s="515">
        <v>0</v>
      </c>
      <c r="GG54" s="516">
        <v>0</v>
      </c>
      <c r="GH54" s="483"/>
      <c r="GI54" s="485"/>
      <c r="GJ54" s="485"/>
      <c r="GK54" s="485"/>
      <c r="GL54" s="485"/>
      <c r="GM54" s="485"/>
      <c r="GN54" s="485"/>
      <c r="GO54" s="485"/>
      <c r="GP54" s="485"/>
      <c r="GQ54" s="505"/>
    </row>
    <row r="55" spans="1:199" ht="12.75" hidden="1" x14ac:dyDescent="0.2">
      <c r="A55" s="64">
        <v>44</v>
      </c>
      <c r="D55" s="331" t="s">
        <v>423</v>
      </c>
      <c r="G55" s="67"/>
      <c r="H55" s="66"/>
      <c r="I55" s="66"/>
      <c r="J55" s="143"/>
      <c r="K55" s="143"/>
      <c r="L55" s="143"/>
      <c r="M55" s="74"/>
      <c r="N55" s="74"/>
      <c r="O55" s="74"/>
      <c r="P55" s="95"/>
      <c r="Q55" s="95"/>
      <c r="R55" s="95"/>
      <c r="S55" s="138"/>
      <c r="T55" s="66" t="str">
        <f>VLOOKUP($A55,PORTFOLIO_HIERARCHY,5,0)</f>
        <v>S</v>
      </c>
      <c r="U55" s="66"/>
      <c r="V55" s="66" t="str">
        <f>VLOOKUP($A55,PORTFOLIO_HIERARCHY,3,0)</f>
        <v>AS_TRS_L</v>
      </c>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8"/>
      <c r="AU55" s="66"/>
      <c r="AV55" s="535">
        <f t="shared" si="15"/>
        <v>0</v>
      </c>
      <c r="AW55" s="550"/>
      <c r="AX55" s="550"/>
      <c r="AY55" s="550"/>
      <c r="AZ55" s="550"/>
      <c r="BA55" s="550"/>
      <c r="BB55" s="550"/>
      <c r="BC55" s="550"/>
      <c r="BD55" s="551"/>
      <c r="BE55" s="535"/>
      <c r="BF55" s="550"/>
      <c r="BG55" s="550"/>
      <c r="BH55" s="550"/>
      <c r="BI55" s="550"/>
      <c r="BJ55" s="550"/>
      <c r="BK55" s="550"/>
      <c r="BL55" s="550"/>
      <c r="BM55" s="551"/>
      <c r="BN55" s="66"/>
      <c r="BO55" s="535">
        <f t="shared" si="16"/>
        <v>0</v>
      </c>
      <c r="BP55" s="550"/>
      <c r="BQ55" s="550"/>
      <c r="BR55" s="550"/>
      <c r="BS55" s="550"/>
      <c r="BT55" s="550"/>
      <c r="BU55" s="550"/>
      <c r="BV55" s="550"/>
      <c r="BW55" s="551"/>
      <c r="BX55" s="535">
        <f t="shared" si="2"/>
        <v>0</v>
      </c>
      <c r="BY55" s="550"/>
      <c r="BZ55" s="550"/>
      <c r="CA55" s="550"/>
      <c r="CB55" s="550"/>
      <c r="CC55" s="550"/>
      <c r="CD55" s="550"/>
      <c r="CE55" s="550"/>
      <c r="CF55" s="551"/>
      <c r="CG55" s="165"/>
      <c r="CH55" s="535">
        <f t="shared" si="17"/>
        <v>0</v>
      </c>
      <c r="CI55" s="550"/>
      <c r="CJ55" s="550"/>
      <c r="CK55" s="550"/>
      <c r="CL55" s="550"/>
      <c r="CM55" s="550"/>
      <c r="CN55" s="550"/>
      <c r="CO55" s="550"/>
      <c r="CP55" s="551"/>
      <c r="CQ55" s="548">
        <f t="shared" si="18"/>
        <v>0</v>
      </c>
      <c r="CR55" s="550"/>
      <c r="CS55" s="550"/>
      <c r="CT55" s="550"/>
      <c r="CU55" s="550"/>
      <c r="CV55" s="550"/>
      <c r="CW55" s="550"/>
      <c r="CX55" s="550"/>
      <c r="CY55" s="550"/>
      <c r="CZ55" s="535">
        <f t="shared" si="19"/>
        <v>0</v>
      </c>
      <c r="DA55" s="550"/>
      <c r="DB55" s="550"/>
      <c r="DC55" s="550"/>
      <c r="DD55" s="550"/>
      <c r="DE55" s="550"/>
      <c r="DF55" s="550"/>
      <c r="DG55" s="550"/>
      <c r="DH55" s="551"/>
      <c r="DI55" s="548">
        <f t="shared" si="20"/>
        <v>0</v>
      </c>
      <c r="DJ55" s="550"/>
      <c r="DK55" s="550"/>
      <c r="DL55" s="550"/>
      <c r="DM55" s="550"/>
      <c r="DN55" s="550"/>
      <c r="DO55" s="550"/>
      <c r="DP55" s="550"/>
      <c r="DQ55" s="550"/>
      <c r="DR55" s="535">
        <f t="shared" si="21"/>
        <v>0</v>
      </c>
      <c r="DS55" s="550"/>
      <c r="DT55" s="550"/>
      <c r="DU55" s="550"/>
      <c r="DV55" s="550"/>
      <c r="DW55" s="550"/>
      <c r="DX55" s="550"/>
      <c r="DY55" s="550"/>
      <c r="DZ55" s="551"/>
      <c r="EB55" s="529">
        <f t="shared" si="8"/>
        <v>0</v>
      </c>
      <c r="EC55" s="571"/>
      <c r="ED55" s="571"/>
      <c r="EE55" s="571"/>
      <c r="EF55" s="571"/>
      <c r="EG55" s="571"/>
      <c r="EH55" s="571"/>
      <c r="EI55" s="571"/>
      <c r="EJ55" s="572"/>
      <c r="EK55" s="529">
        <f t="shared" si="9"/>
        <v>0</v>
      </c>
      <c r="EL55" s="571"/>
      <c r="EM55" s="571"/>
      <c r="EN55" s="571"/>
      <c r="EO55" s="571"/>
      <c r="EP55" s="571"/>
      <c r="EQ55" s="571"/>
      <c r="ER55" s="571"/>
      <c r="ES55" s="572"/>
      <c r="ET55" s="530">
        <f t="shared" si="23"/>
        <v>0</v>
      </c>
      <c r="EU55" s="571"/>
      <c r="EV55" s="571"/>
      <c r="EW55" s="571"/>
      <c r="EX55" s="571"/>
      <c r="EY55" s="571"/>
      <c r="EZ55" s="571"/>
      <c r="FA55" s="571"/>
      <c r="FB55" s="572"/>
      <c r="FD55" s="529">
        <f t="shared" si="22"/>
        <v>0</v>
      </c>
      <c r="FE55" s="530"/>
      <c r="FF55" s="530"/>
      <c r="FG55" s="530"/>
      <c r="FH55" s="530"/>
      <c r="FI55" s="530"/>
      <c r="FJ55" s="530"/>
      <c r="FK55" s="530"/>
      <c r="FL55" s="531"/>
      <c r="FO55" s="312"/>
      <c r="FP55" s="288">
        <v>0</v>
      </c>
      <c r="GF55" s="515">
        <v>0</v>
      </c>
      <c r="GG55" s="516">
        <v>0</v>
      </c>
      <c r="GH55" s="481"/>
      <c r="GI55" s="486"/>
      <c r="GJ55" s="486"/>
      <c r="GK55" s="486"/>
      <c r="GL55" s="486"/>
      <c r="GM55" s="486"/>
      <c r="GN55" s="486"/>
      <c r="GO55" s="486"/>
      <c r="GP55" s="486"/>
      <c r="GQ55" s="506"/>
    </row>
    <row r="56" spans="1:199" ht="12.75" hidden="1" customHeight="1" x14ac:dyDescent="0.2">
      <c r="A56" s="64">
        <v>45</v>
      </c>
      <c r="D56" s="331" t="s">
        <v>423</v>
      </c>
      <c r="G56" s="67"/>
      <c r="H56" s="66"/>
      <c r="I56" s="66"/>
      <c r="J56" s="143"/>
      <c r="K56" s="143"/>
      <c r="L56" s="143"/>
      <c r="M56" s="74"/>
      <c r="N56" s="74"/>
      <c r="O56" s="74"/>
      <c r="P56" s="95"/>
      <c r="Q56" s="95"/>
      <c r="R56" s="95"/>
      <c r="S56" s="138"/>
      <c r="T56" s="66" t="str">
        <f>VLOOKUP($A56,PORTFOLIO_HIERARCHY,5,0)</f>
        <v>S</v>
      </c>
      <c r="U56" s="66"/>
      <c r="V56" s="66" t="str">
        <f>VLOOKUP($A56,PORTFOLIO_HIERARCHY,3,0)</f>
        <v>AS_TRS_V</v>
      </c>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8"/>
      <c r="AU56" s="66"/>
      <c r="AV56" s="535">
        <f t="shared" si="15"/>
        <v>0</v>
      </c>
      <c r="AW56" s="550"/>
      <c r="AX56" s="550"/>
      <c r="AY56" s="550"/>
      <c r="AZ56" s="550"/>
      <c r="BA56" s="550"/>
      <c r="BB56" s="550"/>
      <c r="BC56" s="550"/>
      <c r="BD56" s="551"/>
      <c r="BE56" s="535"/>
      <c r="BF56" s="550"/>
      <c r="BG56" s="550"/>
      <c r="BH56" s="550"/>
      <c r="BI56" s="550"/>
      <c r="BJ56" s="550"/>
      <c r="BK56" s="550"/>
      <c r="BL56" s="550"/>
      <c r="BM56" s="551"/>
      <c r="BN56" s="66"/>
      <c r="BO56" s="535">
        <f t="shared" si="16"/>
        <v>0</v>
      </c>
      <c r="BP56" s="550"/>
      <c r="BQ56" s="550"/>
      <c r="BR56" s="550"/>
      <c r="BS56" s="550"/>
      <c r="BT56" s="550"/>
      <c r="BU56" s="550"/>
      <c r="BV56" s="550"/>
      <c r="BW56" s="551"/>
      <c r="BX56" s="535">
        <f t="shared" si="2"/>
        <v>0</v>
      </c>
      <c r="BY56" s="550"/>
      <c r="BZ56" s="550"/>
      <c r="CA56" s="550"/>
      <c r="CB56" s="550"/>
      <c r="CC56" s="550"/>
      <c r="CD56" s="550"/>
      <c r="CE56" s="550"/>
      <c r="CF56" s="551"/>
      <c r="CG56" s="165"/>
      <c r="CH56" s="535">
        <f t="shared" si="17"/>
        <v>0</v>
      </c>
      <c r="CI56" s="550"/>
      <c r="CJ56" s="550"/>
      <c r="CK56" s="550"/>
      <c r="CL56" s="550"/>
      <c r="CM56" s="550"/>
      <c r="CN56" s="550"/>
      <c r="CO56" s="550"/>
      <c r="CP56" s="551"/>
      <c r="CQ56" s="548">
        <f t="shared" si="18"/>
        <v>0</v>
      </c>
      <c r="CR56" s="550"/>
      <c r="CS56" s="550"/>
      <c r="CT56" s="550"/>
      <c r="CU56" s="550"/>
      <c r="CV56" s="550"/>
      <c r="CW56" s="550"/>
      <c r="CX56" s="550"/>
      <c r="CY56" s="550"/>
      <c r="CZ56" s="535">
        <f t="shared" si="19"/>
        <v>0</v>
      </c>
      <c r="DA56" s="550"/>
      <c r="DB56" s="550"/>
      <c r="DC56" s="550"/>
      <c r="DD56" s="550"/>
      <c r="DE56" s="550"/>
      <c r="DF56" s="550"/>
      <c r="DG56" s="550"/>
      <c r="DH56" s="551"/>
      <c r="DI56" s="548">
        <f t="shared" si="20"/>
        <v>0</v>
      </c>
      <c r="DJ56" s="550"/>
      <c r="DK56" s="550"/>
      <c r="DL56" s="550"/>
      <c r="DM56" s="550"/>
      <c r="DN56" s="550"/>
      <c r="DO56" s="550"/>
      <c r="DP56" s="550"/>
      <c r="DQ56" s="550"/>
      <c r="DR56" s="535">
        <f t="shared" si="21"/>
        <v>0</v>
      </c>
      <c r="DS56" s="550"/>
      <c r="DT56" s="550"/>
      <c r="DU56" s="550"/>
      <c r="DV56" s="550"/>
      <c r="DW56" s="550"/>
      <c r="DX56" s="550"/>
      <c r="DY56" s="550"/>
      <c r="DZ56" s="551"/>
      <c r="EB56" s="529" t="str">
        <f t="shared" si="8"/>
        <v>NP</v>
      </c>
      <c r="EC56" s="571"/>
      <c r="ED56" s="571"/>
      <c r="EE56" s="571"/>
      <c r="EF56" s="571"/>
      <c r="EG56" s="571"/>
      <c r="EH56" s="571"/>
      <c r="EI56" s="571"/>
      <c r="EJ56" s="572"/>
      <c r="EK56" s="529" t="str">
        <f t="shared" si="9"/>
        <v>NP</v>
      </c>
      <c r="EL56" s="571"/>
      <c r="EM56" s="571"/>
      <c r="EN56" s="571"/>
      <c r="EO56" s="571"/>
      <c r="EP56" s="571"/>
      <c r="EQ56" s="571"/>
      <c r="ER56" s="571"/>
      <c r="ES56" s="572"/>
      <c r="ET56" s="530" t="str">
        <f t="shared" si="23"/>
        <v>NP</v>
      </c>
      <c r="EU56" s="571"/>
      <c r="EV56" s="571"/>
      <c r="EW56" s="571"/>
      <c r="EX56" s="571"/>
      <c r="EY56" s="571"/>
      <c r="EZ56" s="571"/>
      <c r="FA56" s="571"/>
      <c r="FB56" s="572"/>
      <c r="FD56" s="529">
        <f t="shared" si="22"/>
        <v>0</v>
      </c>
      <c r="FE56" s="530"/>
      <c r="FF56" s="530"/>
      <c r="FG56" s="530"/>
      <c r="FH56" s="530"/>
      <c r="FI56" s="530"/>
      <c r="FJ56" s="530"/>
      <c r="FK56" s="530"/>
      <c r="FL56" s="531"/>
      <c r="FO56" s="312"/>
      <c r="FP56" s="288">
        <v>0</v>
      </c>
      <c r="GF56" s="515" t="s">
        <v>414</v>
      </c>
      <c r="GG56" s="516" t="s">
        <v>414</v>
      </c>
      <c r="GH56" s="481"/>
      <c r="GI56" s="486"/>
      <c r="GJ56" s="486"/>
      <c r="GK56" s="486"/>
      <c r="GL56" s="486"/>
      <c r="GM56" s="486"/>
      <c r="GN56" s="486"/>
      <c r="GO56" s="486"/>
      <c r="GP56" s="486"/>
      <c r="GQ56" s="506"/>
    </row>
    <row r="57" spans="1:199" ht="12.75" x14ac:dyDescent="0.2">
      <c r="A57" s="64">
        <v>46</v>
      </c>
      <c r="D57" s="331" t="s">
        <v>421</v>
      </c>
      <c r="G57" s="67"/>
      <c r="H57" s="66"/>
      <c r="I57" s="66"/>
      <c r="J57" s="143"/>
      <c r="K57" s="143"/>
      <c r="L57" s="143"/>
      <c r="M57" s="74" t="str">
        <f>VLOOKUP($A57,PORTFOLIO_HIERARCHY,3,0)</f>
        <v>US Credit Portfolio Management</v>
      </c>
      <c r="N57" s="74"/>
      <c r="O57" s="74"/>
      <c r="P57" s="74"/>
      <c r="Q57" s="74"/>
      <c r="R57" s="74"/>
      <c r="S57" s="74"/>
      <c r="T57" s="74"/>
      <c r="U57" s="74"/>
      <c r="V57" s="74"/>
      <c r="W57" s="74"/>
      <c r="X57" s="74"/>
      <c r="Y57" s="74"/>
      <c r="Z57" s="74"/>
      <c r="AA57" s="74"/>
      <c r="AB57" s="74"/>
      <c r="AC57" s="74"/>
      <c r="AD57" s="74"/>
      <c r="AE57" s="74"/>
      <c r="AF57" s="74"/>
      <c r="AG57" s="74"/>
      <c r="AH57" s="74"/>
      <c r="AI57" s="74"/>
      <c r="AJ57" s="74"/>
      <c r="AK57" s="74"/>
      <c r="AL57" s="74"/>
      <c r="AM57" s="74"/>
      <c r="AN57" s="74"/>
      <c r="AO57" s="74"/>
      <c r="AP57" s="74"/>
      <c r="AQ57" s="74"/>
      <c r="AR57" s="74"/>
      <c r="AS57" s="74"/>
      <c r="AT57" s="140"/>
      <c r="AU57" s="66"/>
      <c r="AV57" s="577">
        <f t="shared" si="15"/>
        <v>7731.7628021977798</v>
      </c>
      <c r="AW57" s="578"/>
      <c r="AX57" s="578"/>
      <c r="AY57" s="578"/>
      <c r="AZ57" s="578"/>
      <c r="BA57" s="578"/>
      <c r="BB57" s="578"/>
      <c r="BC57" s="578"/>
      <c r="BD57" s="579"/>
      <c r="BE57" s="577"/>
      <c r="BF57" s="578"/>
      <c r="BG57" s="578"/>
      <c r="BH57" s="578"/>
      <c r="BI57" s="578"/>
      <c r="BJ57" s="578"/>
      <c r="BK57" s="578"/>
      <c r="BL57" s="578"/>
      <c r="BM57" s="579"/>
      <c r="BN57" s="66"/>
      <c r="BO57" s="577">
        <f t="shared" si="16"/>
        <v>8612.4105853681067</v>
      </c>
      <c r="BP57" s="578"/>
      <c r="BQ57" s="578"/>
      <c r="BR57" s="578"/>
      <c r="BS57" s="578"/>
      <c r="BT57" s="578"/>
      <c r="BU57" s="578"/>
      <c r="BV57" s="578"/>
      <c r="BW57" s="579"/>
      <c r="BX57" s="577">
        <f t="shared" si="2"/>
        <v>-211.43195710362124</v>
      </c>
      <c r="BY57" s="578"/>
      <c r="BZ57" s="578"/>
      <c r="CA57" s="578"/>
      <c r="CB57" s="578"/>
      <c r="CC57" s="578"/>
      <c r="CD57" s="578"/>
      <c r="CE57" s="578"/>
      <c r="CF57" s="579"/>
      <c r="CG57" s="165"/>
      <c r="CH57" s="577">
        <f t="shared" si="17"/>
        <v>8612.4105853681067</v>
      </c>
      <c r="CI57" s="578"/>
      <c r="CJ57" s="578"/>
      <c r="CK57" s="578"/>
      <c r="CL57" s="578"/>
      <c r="CM57" s="578"/>
      <c r="CN57" s="578"/>
      <c r="CO57" s="578"/>
      <c r="CP57" s="579"/>
      <c r="CQ57" s="603">
        <f t="shared" si="18"/>
        <v>0</v>
      </c>
      <c r="CR57" s="578"/>
      <c r="CS57" s="578"/>
      <c r="CT57" s="578"/>
      <c r="CU57" s="578"/>
      <c r="CV57" s="578"/>
      <c r="CW57" s="578"/>
      <c r="CX57" s="578"/>
      <c r="CY57" s="578"/>
      <c r="CZ57" s="577">
        <f t="shared" si="19"/>
        <v>0</v>
      </c>
      <c r="DA57" s="578"/>
      <c r="DB57" s="578"/>
      <c r="DC57" s="578"/>
      <c r="DD57" s="578"/>
      <c r="DE57" s="578"/>
      <c r="DF57" s="578"/>
      <c r="DG57" s="578"/>
      <c r="DH57" s="579"/>
      <c r="DI57" s="603">
        <f t="shared" si="20"/>
        <v>0</v>
      </c>
      <c r="DJ57" s="578"/>
      <c r="DK57" s="578"/>
      <c r="DL57" s="578"/>
      <c r="DM57" s="578"/>
      <c r="DN57" s="578"/>
      <c r="DO57" s="578"/>
      <c r="DP57" s="578"/>
      <c r="DQ57" s="578"/>
      <c r="DR57" s="577">
        <f t="shared" si="21"/>
        <v>0</v>
      </c>
      <c r="DS57" s="578"/>
      <c r="DT57" s="578"/>
      <c r="DU57" s="578"/>
      <c r="DV57" s="578"/>
      <c r="DW57" s="578"/>
      <c r="DX57" s="578"/>
      <c r="DY57" s="578"/>
      <c r="DZ57" s="579"/>
      <c r="EB57" s="541">
        <f>IF(OR(ET57="NP",GG57="NP"),"NP",ET57-GG57)</f>
        <v>-2226967.3633920066</v>
      </c>
      <c r="EC57" s="581"/>
      <c r="ED57" s="581"/>
      <c r="EE57" s="581"/>
      <c r="EF57" s="581"/>
      <c r="EG57" s="581"/>
      <c r="EH57" s="581"/>
      <c r="EI57" s="581"/>
      <c r="EJ57" s="582"/>
      <c r="EK57" s="541">
        <f t="shared" si="9"/>
        <v>-9883218.870449001</v>
      </c>
      <c r="EL57" s="581"/>
      <c r="EM57" s="581"/>
      <c r="EN57" s="581"/>
      <c r="EO57" s="581"/>
      <c r="EP57" s="581"/>
      <c r="EQ57" s="581"/>
      <c r="ER57" s="581"/>
      <c r="ES57" s="582"/>
      <c r="ET57" s="542">
        <f>VLOOKUP($A57,FINAL_FIGURES,PNL_COL,0)</f>
        <v>12249796.399737997</v>
      </c>
      <c r="EU57" s="581"/>
      <c r="EV57" s="581"/>
      <c r="EW57" s="581"/>
      <c r="EX57" s="581"/>
      <c r="EY57" s="581"/>
      <c r="EZ57" s="581"/>
      <c r="FA57" s="581"/>
      <c r="FB57" s="582"/>
      <c r="FD57" s="541">
        <f t="shared" si="22"/>
        <v>-67267.295960999982</v>
      </c>
      <c r="FE57" s="542"/>
      <c r="FF57" s="542"/>
      <c r="FG57" s="542"/>
      <c r="FH57" s="542"/>
      <c r="FI57" s="542"/>
      <c r="FJ57" s="542"/>
      <c r="FK57" s="542"/>
      <c r="FL57" s="543"/>
      <c r="FO57" s="312"/>
      <c r="FP57" s="288">
        <v>8823.8425424717279</v>
      </c>
      <c r="GF57" s="515">
        <v>22133015.270186998</v>
      </c>
      <c r="GG57" s="516">
        <v>14476763.763130004</v>
      </c>
      <c r="GH57" s="492"/>
      <c r="GI57" s="491"/>
      <c r="GJ57" s="491"/>
      <c r="GK57" s="491"/>
      <c r="GL57" s="491"/>
      <c r="GM57" s="491"/>
      <c r="GN57" s="491"/>
      <c r="GO57" s="491"/>
      <c r="GP57" s="491"/>
      <c r="GQ57" s="510"/>
    </row>
    <row r="58" spans="1:199" ht="12.75" customHeight="1" x14ac:dyDescent="0.2">
      <c r="A58" s="64">
        <v>54</v>
      </c>
      <c r="D58" s="331" t="s">
        <v>421</v>
      </c>
      <c r="G58" s="67"/>
      <c r="H58" s="66"/>
      <c r="I58" s="66"/>
      <c r="J58" s="143"/>
      <c r="K58" s="143"/>
      <c r="L58" s="143"/>
      <c r="M58" s="74"/>
      <c r="N58" s="74"/>
      <c r="O58" s="74"/>
      <c r="P58" s="95" t="str">
        <f>VLOOKUP($A58,PORTFOLIO_HIERARCHY,3,0)</f>
        <v>Portfolio Mgmt Americas</v>
      </c>
      <c r="Q58" s="95"/>
      <c r="R58" s="95"/>
      <c r="S58" s="95"/>
      <c r="T58" s="95"/>
      <c r="U58" s="95"/>
      <c r="V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141"/>
      <c r="AU58" s="66"/>
      <c r="AV58" s="552">
        <f t="shared" si="15"/>
        <v>7731.7628021977798</v>
      </c>
      <c r="AW58" s="553"/>
      <c r="AX58" s="553"/>
      <c r="AY58" s="553"/>
      <c r="AZ58" s="553"/>
      <c r="BA58" s="553"/>
      <c r="BB58" s="553"/>
      <c r="BC58" s="553"/>
      <c r="BD58" s="554"/>
      <c r="BE58" s="552"/>
      <c r="BF58" s="553"/>
      <c r="BG58" s="553"/>
      <c r="BH58" s="553"/>
      <c r="BI58" s="553"/>
      <c r="BJ58" s="553"/>
      <c r="BK58" s="553"/>
      <c r="BL58" s="553"/>
      <c r="BM58" s="554"/>
      <c r="BN58" s="66"/>
      <c r="BO58" s="552">
        <f t="shared" si="16"/>
        <v>8612.4105853681067</v>
      </c>
      <c r="BP58" s="553"/>
      <c r="BQ58" s="553"/>
      <c r="BR58" s="553"/>
      <c r="BS58" s="553"/>
      <c r="BT58" s="553"/>
      <c r="BU58" s="553"/>
      <c r="BV58" s="553"/>
      <c r="BW58" s="554"/>
      <c r="BX58" s="552">
        <f t="shared" ref="BX58:BX91" si="24">BO58-FP63</f>
        <v>8612.4105853681067</v>
      </c>
      <c r="BY58" s="553"/>
      <c r="BZ58" s="553"/>
      <c r="CA58" s="553"/>
      <c r="CB58" s="553"/>
      <c r="CC58" s="553"/>
      <c r="CD58" s="553"/>
      <c r="CE58" s="553"/>
      <c r="CF58" s="554"/>
      <c r="CG58" s="165"/>
      <c r="CH58" s="552">
        <f t="shared" si="17"/>
        <v>8612.4105853681067</v>
      </c>
      <c r="CI58" s="553"/>
      <c r="CJ58" s="553"/>
      <c r="CK58" s="553"/>
      <c r="CL58" s="553"/>
      <c r="CM58" s="553"/>
      <c r="CN58" s="553"/>
      <c r="CO58" s="553"/>
      <c r="CP58" s="554"/>
      <c r="CQ58" s="601">
        <f t="shared" si="18"/>
        <v>0</v>
      </c>
      <c r="CR58" s="553"/>
      <c r="CS58" s="553"/>
      <c r="CT58" s="553"/>
      <c r="CU58" s="553"/>
      <c r="CV58" s="553"/>
      <c r="CW58" s="553"/>
      <c r="CX58" s="553"/>
      <c r="CY58" s="553"/>
      <c r="CZ58" s="552">
        <f t="shared" si="19"/>
        <v>0</v>
      </c>
      <c r="DA58" s="553"/>
      <c r="DB58" s="553"/>
      <c r="DC58" s="553"/>
      <c r="DD58" s="553"/>
      <c r="DE58" s="553"/>
      <c r="DF58" s="553"/>
      <c r="DG58" s="553"/>
      <c r="DH58" s="554"/>
      <c r="DI58" s="601">
        <f t="shared" si="20"/>
        <v>0</v>
      </c>
      <c r="DJ58" s="553"/>
      <c r="DK58" s="553"/>
      <c r="DL58" s="553"/>
      <c r="DM58" s="553"/>
      <c r="DN58" s="553"/>
      <c r="DO58" s="553"/>
      <c r="DP58" s="553"/>
      <c r="DQ58" s="553"/>
      <c r="DR58" s="552">
        <f t="shared" si="21"/>
        <v>0</v>
      </c>
      <c r="DS58" s="553"/>
      <c r="DT58" s="553"/>
      <c r="DU58" s="553"/>
      <c r="DV58" s="553"/>
      <c r="DW58" s="553"/>
      <c r="DX58" s="553"/>
      <c r="DY58" s="553"/>
      <c r="DZ58" s="554"/>
      <c r="EB58" s="586">
        <f>IF(OR(ET58="NP",GG58="NP"),"NP",ET58-GG58)</f>
        <v>-2226967.3633920066</v>
      </c>
      <c r="EC58" s="583"/>
      <c r="ED58" s="583"/>
      <c r="EE58" s="583"/>
      <c r="EF58" s="583"/>
      <c r="EG58" s="583"/>
      <c r="EH58" s="583"/>
      <c r="EI58" s="583"/>
      <c r="EJ58" s="587"/>
      <c r="EK58" s="583">
        <f>IF(OR(ET58="NP",GF58="NP"),"NP",ET58-GF58)</f>
        <v>-9883218.870449001</v>
      </c>
      <c r="EL58" s="584"/>
      <c r="EM58" s="584"/>
      <c r="EN58" s="584"/>
      <c r="EO58" s="584"/>
      <c r="EP58" s="584"/>
      <c r="EQ58" s="584"/>
      <c r="ER58" s="584"/>
      <c r="ES58" s="585"/>
      <c r="ET58" s="583">
        <f>VLOOKUP($A58,FINAL_FIGURES,PNL_COL,0)</f>
        <v>12249796.399737997</v>
      </c>
      <c r="EU58" s="584"/>
      <c r="EV58" s="584"/>
      <c r="EW58" s="584"/>
      <c r="EX58" s="584"/>
      <c r="EY58" s="584"/>
      <c r="EZ58" s="584"/>
      <c r="FA58" s="584"/>
      <c r="FB58" s="585"/>
      <c r="FD58" s="586">
        <f t="shared" si="22"/>
        <v>-67267.295960999982</v>
      </c>
      <c r="FE58" s="583"/>
      <c r="FF58" s="583"/>
      <c r="FG58" s="583"/>
      <c r="FH58" s="583"/>
      <c r="FI58" s="583"/>
      <c r="FJ58" s="583"/>
      <c r="FK58" s="583"/>
      <c r="FL58" s="587"/>
      <c r="FO58" s="312"/>
      <c r="FP58" s="288">
        <v>8823.8425424717279</v>
      </c>
      <c r="GF58" s="515">
        <v>22133015.270186998</v>
      </c>
      <c r="GG58" s="516">
        <v>14476763.763130004</v>
      </c>
      <c r="GH58" s="481"/>
      <c r="GI58" s="486"/>
      <c r="GJ58" s="486"/>
      <c r="GK58" s="486"/>
      <c r="GL58" s="486"/>
      <c r="GM58" s="486"/>
      <c r="GN58" s="486"/>
      <c r="GO58" s="486"/>
      <c r="GP58" s="486"/>
      <c r="GQ58" s="511"/>
    </row>
    <row r="59" spans="1:199" ht="12.75" customHeight="1" x14ac:dyDescent="0.2">
      <c r="A59" s="64">
        <v>55</v>
      </c>
      <c r="D59" s="331" t="s">
        <v>421</v>
      </c>
      <c r="G59" s="67"/>
      <c r="H59" s="66"/>
      <c r="I59" s="66"/>
      <c r="J59" s="143"/>
      <c r="K59" s="143"/>
      <c r="L59" s="143"/>
      <c r="M59" s="74"/>
      <c r="N59" s="74"/>
      <c r="O59" s="74"/>
      <c r="P59" s="95"/>
      <c r="Q59" s="95"/>
      <c r="R59" s="95"/>
      <c r="S59" s="138" t="str">
        <f>VLOOKUP($A59,PORTFOLIO_HIERARCHY,3,0)</f>
        <v>CMBS</v>
      </c>
      <c r="T59" s="138"/>
      <c r="U59" s="138"/>
      <c r="V59" s="138"/>
      <c r="W59" s="138"/>
      <c r="X59" s="138"/>
      <c r="Y59" s="138"/>
      <c r="Z59" s="138"/>
      <c r="AA59" s="138"/>
      <c r="AB59" s="138"/>
      <c r="AC59" s="138"/>
      <c r="AD59" s="138"/>
      <c r="AE59" s="138"/>
      <c r="AF59" s="138"/>
      <c r="AG59" s="138"/>
      <c r="AH59" s="138"/>
      <c r="AI59" s="138"/>
      <c r="AJ59" s="138"/>
      <c r="AK59" s="138"/>
      <c r="AL59" s="138"/>
      <c r="AM59" s="138"/>
      <c r="AN59" s="138"/>
      <c r="AO59" s="138"/>
      <c r="AP59" s="138"/>
      <c r="AQ59" s="138"/>
      <c r="AR59" s="138"/>
      <c r="AS59" s="138"/>
      <c r="AT59" s="139"/>
      <c r="AU59" s="66"/>
      <c r="AV59" s="555">
        <f t="shared" si="15"/>
        <v>28812.358601635693</v>
      </c>
      <c r="AW59" s="556"/>
      <c r="AX59" s="556"/>
      <c r="AY59" s="556"/>
      <c r="AZ59" s="556"/>
      <c r="BA59" s="556"/>
      <c r="BB59" s="556"/>
      <c r="BC59" s="556"/>
      <c r="BD59" s="557"/>
      <c r="BE59" s="555"/>
      <c r="BF59" s="556"/>
      <c r="BG59" s="556"/>
      <c r="BH59" s="556"/>
      <c r="BI59" s="556"/>
      <c r="BJ59" s="556"/>
      <c r="BK59" s="556"/>
      <c r="BL59" s="556"/>
      <c r="BM59" s="557"/>
      <c r="BN59" s="66"/>
      <c r="BO59" s="555">
        <f t="shared" si="16"/>
        <v>32094.086246361996</v>
      </c>
      <c r="BP59" s="556"/>
      <c r="BQ59" s="556"/>
      <c r="BR59" s="556"/>
      <c r="BS59" s="556"/>
      <c r="BT59" s="556"/>
      <c r="BU59" s="556"/>
      <c r="BV59" s="556"/>
      <c r="BW59" s="557"/>
      <c r="BX59" s="555">
        <f t="shared" si="24"/>
        <v>32094.086246361996</v>
      </c>
      <c r="BY59" s="556"/>
      <c r="BZ59" s="556"/>
      <c r="CA59" s="556"/>
      <c r="CB59" s="556"/>
      <c r="CC59" s="556"/>
      <c r="CD59" s="556"/>
      <c r="CE59" s="556"/>
      <c r="CF59" s="557"/>
      <c r="CG59" s="165"/>
      <c r="CH59" s="555">
        <f t="shared" si="17"/>
        <v>32094.086246361996</v>
      </c>
      <c r="CI59" s="556"/>
      <c r="CJ59" s="556"/>
      <c r="CK59" s="556"/>
      <c r="CL59" s="556"/>
      <c r="CM59" s="556"/>
      <c r="CN59" s="556"/>
      <c r="CO59" s="556"/>
      <c r="CP59" s="557"/>
      <c r="CQ59" s="573">
        <f t="shared" si="18"/>
        <v>0</v>
      </c>
      <c r="CR59" s="556"/>
      <c r="CS59" s="556"/>
      <c r="CT59" s="556"/>
      <c r="CU59" s="556"/>
      <c r="CV59" s="556"/>
      <c r="CW59" s="556"/>
      <c r="CX59" s="556"/>
      <c r="CY59" s="556"/>
      <c r="CZ59" s="555">
        <f t="shared" si="19"/>
        <v>0</v>
      </c>
      <c r="DA59" s="556"/>
      <c r="DB59" s="556"/>
      <c r="DC59" s="556"/>
      <c r="DD59" s="556"/>
      <c r="DE59" s="556"/>
      <c r="DF59" s="556"/>
      <c r="DG59" s="556"/>
      <c r="DH59" s="557"/>
      <c r="DI59" s="573">
        <f t="shared" si="20"/>
        <v>0</v>
      </c>
      <c r="DJ59" s="556"/>
      <c r="DK59" s="556"/>
      <c r="DL59" s="556"/>
      <c r="DM59" s="556"/>
      <c r="DN59" s="556"/>
      <c r="DO59" s="556"/>
      <c r="DP59" s="556"/>
      <c r="DQ59" s="556"/>
      <c r="DR59" s="555">
        <f t="shared" si="21"/>
        <v>0</v>
      </c>
      <c r="DS59" s="556"/>
      <c r="DT59" s="556"/>
      <c r="DU59" s="556"/>
      <c r="DV59" s="556"/>
      <c r="DW59" s="556"/>
      <c r="DX59" s="556"/>
      <c r="DY59" s="556"/>
      <c r="DZ59" s="557"/>
      <c r="EB59" s="532">
        <f t="shared" ref="EB59:EB94" si="25">IF(OR(ET59="NP",GG59="NP"),"NP",ET59-GG59)</f>
        <v>-3583348.3996019969</v>
      </c>
      <c r="EC59" s="569"/>
      <c r="ED59" s="569"/>
      <c r="EE59" s="569"/>
      <c r="EF59" s="569"/>
      <c r="EG59" s="569"/>
      <c r="EH59" s="569"/>
      <c r="EI59" s="569"/>
      <c r="EJ59" s="570"/>
      <c r="EK59" s="533">
        <f t="shared" ref="EK59:EK94" si="26">IF(OR(ET59="NP",GF59="NP"),"NP",ET59-GF59)</f>
        <v>-10156109.960051998</v>
      </c>
      <c r="EL59" s="569"/>
      <c r="EM59" s="569"/>
      <c r="EN59" s="569"/>
      <c r="EO59" s="569"/>
      <c r="EP59" s="569"/>
      <c r="EQ59" s="569"/>
      <c r="ER59" s="569"/>
      <c r="ES59" s="570"/>
      <c r="ET59" s="533">
        <f t="shared" si="23"/>
        <v>-10136774.509469999</v>
      </c>
      <c r="EU59" s="569"/>
      <c r="EV59" s="569"/>
      <c r="EW59" s="569"/>
      <c r="EX59" s="569"/>
      <c r="EY59" s="569"/>
      <c r="EZ59" s="569"/>
      <c r="FA59" s="569"/>
      <c r="FB59" s="570"/>
      <c r="FD59" s="532">
        <f t="shared" si="22"/>
        <v>67376.992832999997</v>
      </c>
      <c r="FE59" s="533"/>
      <c r="FF59" s="533"/>
      <c r="FG59" s="533"/>
      <c r="FH59" s="533"/>
      <c r="FI59" s="533"/>
      <c r="FJ59" s="533"/>
      <c r="FK59" s="533"/>
      <c r="FL59" s="534"/>
      <c r="FO59" s="312"/>
      <c r="FP59" s="288">
        <v>31703.675455604785</v>
      </c>
      <c r="GF59" s="515">
        <v>19335.450581998564</v>
      </c>
      <c r="GG59" s="516">
        <v>-6553426.1098680021</v>
      </c>
      <c r="GH59" s="481"/>
      <c r="GI59" s="486"/>
      <c r="GJ59" s="486"/>
      <c r="GK59" s="486"/>
      <c r="GL59" s="486"/>
      <c r="GM59" s="486"/>
      <c r="GN59" s="486"/>
      <c r="GO59" s="486"/>
      <c r="GP59" s="486"/>
      <c r="GQ59" s="505"/>
    </row>
    <row r="60" spans="1:199" ht="12.75" x14ac:dyDescent="0.2">
      <c r="A60" s="64">
        <v>56</v>
      </c>
      <c r="D60" s="331" t="s">
        <v>423</v>
      </c>
      <c r="G60" s="67"/>
      <c r="H60" s="66"/>
      <c r="I60" s="66"/>
      <c r="J60" s="143"/>
      <c r="K60" s="143"/>
      <c r="L60" s="143"/>
      <c r="M60" s="74"/>
      <c r="N60" s="74"/>
      <c r="O60" s="74"/>
      <c r="P60" s="95"/>
      <c r="Q60" s="95"/>
      <c r="R60" s="95"/>
      <c r="S60" s="138"/>
      <c r="T60" s="66" t="str">
        <f>VLOOKUP($A60,PORTFOLIO_HIERARCHY,5,0)</f>
        <v>S</v>
      </c>
      <c r="U60" s="66"/>
      <c r="V60" s="66" t="str">
        <f>VLOOKUP($A60,PORTFOLIO_HIERARCHY,3,0)</f>
        <v>UP_CMBS_L</v>
      </c>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8"/>
      <c r="AU60" s="66"/>
      <c r="AV60" s="535">
        <f t="shared" si="15"/>
        <v>28812.358601635693</v>
      </c>
      <c r="AW60" s="550"/>
      <c r="AX60" s="550"/>
      <c r="AY60" s="550"/>
      <c r="AZ60" s="550"/>
      <c r="BA60" s="550"/>
      <c r="BB60" s="550"/>
      <c r="BC60" s="550"/>
      <c r="BD60" s="551"/>
      <c r="BE60" s="535"/>
      <c r="BF60" s="550"/>
      <c r="BG60" s="550"/>
      <c r="BH60" s="550"/>
      <c r="BI60" s="550"/>
      <c r="BJ60" s="550"/>
      <c r="BK60" s="550"/>
      <c r="BL60" s="550"/>
      <c r="BM60" s="551"/>
      <c r="BN60" s="66"/>
      <c r="BO60" s="535">
        <f t="shared" si="16"/>
        <v>32094.086246361996</v>
      </c>
      <c r="BP60" s="550"/>
      <c r="BQ60" s="550"/>
      <c r="BR60" s="550"/>
      <c r="BS60" s="550"/>
      <c r="BT60" s="550"/>
      <c r="BU60" s="550"/>
      <c r="BV60" s="550"/>
      <c r="BW60" s="551"/>
      <c r="BX60" s="535">
        <f t="shared" si="24"/>
        <v>32094.086246361996</v>
      </c>
      <c r="BY60" s="550"/>
      <c r="BZ60" s="550"/>
      <c r="CA60" s="550"/>
      <c r="CB60" s="550"/>
      <c r="CC60" s="550"/>
      <c r="CD60" s="550"/>
      <c r="CE60" s="550"/>
      <c r="CF60" s="551"/>
      <c r="CG60" s="165"/>
      <c r="CH60" s="535">
        <f t="shared" si="17"/>
        <v>32094.086246361996</v>
      </c>
      <c r="CI60" s="550"/>
      <c r="CJ60" s="550"/>
      <c r="CK60" s="550"/>
      <c r="CL60" s="550"/>
      <c r="CM60" s="550"/>
      <c r="CN60" s="550"/>
      <c r="CO60" s="550"/>
      <c r="CP60" s="551"/>
      <c r="CQ60" s="548">
        <f t="shared" si="18"/>
        <v>0</v>
      </c>
      <c r="CR60" s="550"/>
      <c r="CS60" s="550"/>
      <c r="CT60" s="550"/>
      <c r="CU60" s="550"/>
      <c r="CV60" s="550"/>
      <c r="CW60" s="550"/>
      <c r="CX60" s="550"/>
      <c r="CY60" s="550"/>
      <c r="CZ60" s="535">
        <f t="shared" si="19"/>
        <v>0</v>
      </c>
      <c r="DA60" s="550"/>
      <c r="DB60" s="550"/>
      <c r="DC60" s="550"/>
      <c r="DD60" s="550"/>
      <c r="DE60" s="550"/>
      <c r="DF60" s="550"/>
      <c r="DG60" s="550"/>
      <c r="DH60" s="551"/>
      <c r="DI60" s="548">
        <f t="shared" si="20"/>
        <v>0</v>
      </c>
      <c r="DJ60" s="550"/>
      <c r="DK60" s="550"/>
      <c r="DL60" s="550"/>
      <c r="DM60" s="550"/>
      <c r="DN60" s="550"/>
      <c r="DO60" s="550"/>
      <c r="DP60" s="550"/>
      <c r="DQ60" s="550"/>
      <c r="DR60" s="535">
        <f t="shared" si="21"/>
        <v>0</v>
      </c>
      <c r="DS60" s="550"/>
      <c r="DT60" s="550"/>
      <c r="DU60" s="550"/>
      <c r="DV60" s="550"/>
      <c r="DW60" s="550"/>
      <c r="DX60" s="550"/>
      <c r="DY60" s="550"/>
      <c r="DZ60" s="551"/>
      <c r="EB60" s="529">
        <f t="shared" si="25"/>
        <v>-3583348.3996019969</v>
      </c>
      <c r="EC60" s="571"/>
      <c r="ED60" s="571"/>
      <c r="EE60" s="571"/>
      <c r="EF60" s="571"/>
      <c r="EG60" s="571"/>
      <c r="EH60" s="571"/>
      <c r="EI60" s="571"/>
      <c r="EJ60" s="572"/>
      <c r="EK60" s="530">
        <f t="shared" si="26"/>
        <v>-10156109.960051998</v>
      </c>
      <c r="EL60" s="571"/>
      <c r="EM60" s="571"/>
      <c r="EN60" s="571"/>
      <c r="EO60" s="571"/>
      <c r="EP60" s="571"/>
      <c r="EQ60" s="571"/>
      <c r="ER60" s="571"/>
      <c r="ES60" s="572"/>
      <c r="ET60" s="530">
        <f t="shared" si="23"/>
        <v>-10136774.509469999</v>
      </c>
      <c r="EU60" s="571"/>
      <c r="EV60" s="571"/>
      <c r="EW60" s="571"/>
      <c r="EX60" s="571"/>
      <c r="EY60" s="571"/>
      <c r="EZ60" s="571"/>
      <c r="FA60" s="571"/>
      <c r="FB60" s="572"/>
      <c r="FD60" s="529">
        <f t="shared" si="22"/>
        <v>67376.992832999997</v>
      </c>
      <c r="FE60" s="530"/>
      <c r="FF60" s="530"/>
      <c r="FG60" s="530"/>
      <c r="FH60" s="530"/>
      <c r="FI60" s="530"/>
      <c r="FJ60" s="530"/>
      <c r="FK60" s="530"/>
      <c r="FL60" s="531"/>
      <c r="FO60" s="312"/>
      <c r="FP60" s="288">
        <v>31703.675455604785</v>
      </c>
      <c r="GF60" s="515">
        <v>19335.450581998564</v>
      </c>
      <c r="GG60" s="516">
        <v>-6553426.1098680021</v>
      </c>
      <c r="GH60" s="483"/>
      <c r="GI60" s="485"/>
      <c r="GJ60" s="485"/>
      <c r="GK60" s="485"/>
      <c r="GL60" s="485"/>
      <c r="GM60" s="485"/>
      <c r="GN60" s="485"/>
      <c r="GO60" s="485"/>
      <c r="GP60" s="485"/>
      <c r="GQ60" s="506"/>
    </row>
    <row r="61" spans="1:199" ht="12.75" hidden="1" customHeight="1" x14ac:dyDescent="0.2">
      <c r="A61" s="64">
        <v>57</v>
      </c>
      <c r="D61" s="331" t="s">
        <v>423</v>
      </c>
      <c r="G61" s="67"/>
      <c r="H61" s="66"/>
      <c r="I61" s="66"/>
      <c r="J61" s="143"/>
      <c r="K61" s="143"/>
      <c r="L61" s="143"/>
      <c r="M61" s="74"/>
      <c r="N61" s="74"/>
      <c r="O61" s="74"/>
      <c r="P61" s="95"/>
      <c r="Q61" s="95"/>
      <c r="R61" s="95"/>
      <c r="S61" s="138"/>
      <c r="T61" s="66" t="str">
        <f>VLOOKUP($A61,PORTFOLIO_HIERARCHY,5,0)</f>
        <v>P</v>
      </c>
      <c r="U61" s="66"/>
      <c r="V61" s="66" t="str">
        <f>VLOOKUP($A61,PORTFOLIO_HIERARCHY,3,0)</f>
        <v>C_CMBSTrading_NY</v>
      </c>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8"/>
      <c r="AU61" s="66"/>
      <c r="AV61" s="535">
        <f t="shared" si="15"/>
        <v>0</v>
      </c>
      <c r="AW61" s="550"/>
      <c r="AX61" s="550"/>
      <c r="AY61" s="550"/>
      <c r="AZ61" s="550"/>
      <c r="BA61" s="550"/>
      <c r="BB61" s="550"/>
      <c r="BC61" s="550"/>
      <c r="BD61" s="551"/>
      <c r="BE61" s="535"/>
      <c r="BF61" s="550"/>
      <c r="BG61" s="550"/>
      <c r="BH61" s="550"/>
      <c r="BI61" s="550"/>
      <c r="BJ61" s="550"/>
      <c r="BK61" s="550"/>
      <c r="BL61" s="550"/>
      <c r="BM61" s="551"/>
      <c r="BN61" s="66"/>
      <c r="BO61" s="535">
        <f t="shared" si="16"/>
        <v>0</v>
      </c>
      <c r="BP61" s="550"/>
      <c r="BQ61" s="550"/>
      <c r="BR61" s="550"/>
      <c r="BS61" s="550"/>
      <c r="BT61" s="550"/>
      <c r="BU61" s="550"/>
      <c r="BV61" s="550"/>
      <c r="BW61" s="551"/>
      <c r="BX61" s="535">
        <f t="shared" si="24"/>
        <v>0</v>
      </c>
      <c r="BY61" s="550"/>
      <c r="BZ61" s="550"/>
      <c r="CA61" s="550"/>
      <c r="CB61" s="550"/>
      <c r="CC61" s="550"/>
      <c r="CD61" s="550"/>
      <c r="CE61" s="550"/>
      <c r="CF61" s="551"/>
      <c r="CG61" s="165"/>
      <c r="CH61" s="535">
        <f t="shared" si="17"/>
        <v>0</v>
      </c>
      <c r="CI61" s="550"/>
      <c r="CJ61" s="550"/>
      <c r="CK61" s="550"/>
      <c r="CL61" s="550"/>
      <c r="CM61" s="550"/>
      <c r="CN61" s="550"/>
      <c r="CO61" s="550"/>
      <c r="CP61" s="551"/>
      <c r="CQ61" s="548">
        <f t="shared" si="18"/>
        <v>0</v>
      </c>
      <c r="CR61" s="550"/>
      <c r="CS61" s="550"/>
      <c r="CT61" s="550"/>
      <c r="CU61" s="550"/>
      <c r="CV61" s="550"/>
      <c r="CW61" s="550"/>
      <c r="CX61" s="550"/>
      <c r="CY61" s="550"/>
      <c r="CZ61" s="535">
        <f t="shared" si="19"/>
        <v>0</v>
      </c>
      <c r="DA61" s="550"/>
      <c r="DB61" s="550"/>
      <c r="DC61" s="550"/>
      <c r="DD61" s="550"/>
      <c r="DE61" s="550"/>
      <c r="DF61" s="550"/>
      <c r="DG61" s="550"/>
      <c r="DH61" s="551"/>
      <c r="DI61" s="548">
        <f t="shared" si="20"/>
        <v>0</v>
      </c>
      <c r="DJ61" s="550"/>
      <c r="DK61" s="550"/>
      <c r="DL61" s="550"/>
      <c r="DM61" s="550"/>
      <c r="DN61" s="550"/>
      <c r="DO61" s="550"/>
      <c r="DP61" s="550"/>
      <c r="DQ61" s="550"/>
      <c r="DR61" s="535">
        <f t="shared" si="21"/>
        <v>0</v>
      </c>
      <c r="DS61" s="550"/>
      <c r="DT61" s="550"/>
      <c r="DU61" s="550"/>
      <c r="DV61" s="550"/>
      <c r="DW61" s="550"/>
      <c r="DX61" s="550"/>
      <c r="DY61" s="550"/>
      <c r="DZ61" s="551"/>
      <c r="EB61" s="529" t="str">
        <f t="shared" si="25"/>
        <v>NP</v>
      </c>
      <c r="EC61" s="571"/>
      <c r="ED61" s="571"/>
      <c r="EE61" s="571"/>
      <c r="EF61" s="571"/>
      <c r="EG61" s="571"/>
      <c r="EH61" s="571"/>
      <c r="EI61" s="571"/>
      <c r="EJ61" s="572"/>
      <c r="EK61" s="530" t="str">
        <f t="shared" si="26"/>
        <v>NP</v>
      </c>
      <c r="EL61" s="571"/>
      <c r="EM61" s="571"/>
      <c r="EN61" s="571"/>
      <c r="EO61" s="571"/>
      <c r="EP61" s="571"/>
      <c r="EQ61" s="571"/>
      <c r="ER61" s="571"/>
      <c r="ES61" s="572"/>
      <c r="ET61" s="530" t="str">
        <f t="shared" si="23"/>
        <v>NP</v>
      </c>
      <c r="EU61" s="571"/>
      <c r="EV61" s="571"/>
      <c r="EW61" s="571"/>
      <c r="EX61" s="571"/>
      <c r="EY61" s="571"/>
      <c r="EZ61" s="571"/>
      <c r="FA61" s="571"/>
      <c r="FB61" s="572"/>
      <c r="FD61" s="529">
        <f t="shared" si="22"/>
        <v>0</v>
      </c>
      <c r="FE61" s="530"/>
      <c r="FF61" s="530"/>
      <c r="FG61" s="530"/>
      <c r="FH61" s="530"/>
      <c r="FI61" s="530"/>
      <c r="FJ61" s="530"/>
      <c r="FK61" s="530"/>
      <c r="FL61" s="531"/>
      <c r="FO61" s="312"/>
      <c r="FP61" s="288">
        <v>0</v>
      </c>
      <c r="GF61" s="515" t="s">
        <v>414</v>
      </c>
      <c r="GG61" s="516" t="s">
        <v>414</v>
      </c>
      <c r="GH61" s="501"/>
      <c r="GI61" s="485"/>
      <c r="GJ61" s="485"/>
      <c r="GK61" s="485"/>
      <c r="GL61" s="485"/>
      <c r="GM61" s="485"/>
      <c r="GN61" s="485"/>
      <c r="GO61" s="485"/>
      <c r="GP61" s="485"/>
      <c r="GQ61" s="506"/>
    </row>
    <row r="62" spans="1:199" ht="12.75" hidden="1" customHeight="1" x14ac:dyDescent="0.2">
      <c r="A62" s="64">
        <v>58</v>
      </c>
      <c r="D62" s="331" t="s">
        <v>423</v>
      </c>
      <c r="G62" s="67"/>
      <c r="H62" s="66"/>
      <c r="I62" s="66"/>
      <c r="J62" s="143"/>
      <c r="K62" s="143"/>
      <c r="L62" s="143"/>
      <c r="M62" s="74"/>
      <c r="N62" s="74"/>
      <c r="O62" s="74"/>
      <c r="P62" s="95"/>
      <c r="Q62" s="95"/>
      <c r="R62" s="95"/>
      <c r="S62" s="138"/>
      <c r="T62" s="66" t="str">
        <f>VLOOKUP($A62,PORTFOLIO_HIERARCHY,5,0)</f>
        <v>P</v>
      </c>
      <c r="U62" s="66"/>
      <c r="V62" s="66" t="str">
        <f>VLOOKUP($A62,PORTFOLIO_HIERARCHY,3,0)</f>
        <v>C_PassRelEstLong_NY</v>
      </c>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8"/>
      <c r="AU62" s="66"/>
      <c r="AV62" s="535">
        <f t="shared" si="15"/>
        <v>0</v>
      </c>
      <c r="AW62" s="550"/>
      <c r="AX62" s="550"/>
      <c r="AY62" s="550"/>
      <c r="AZ62" s="550"/>
      <c r="BA62" s="550"/>
      <c r="BB62" s="550"/>
      <c r="BC62" s="550"/>
      <c r="BD62" s="551"/>
      <c r="BE62" s="535"/>
      <c r="BF62" s="550"/>
      <c r="BG62" s="550"/>
      <c r="BH62" s="550"/>
      <c r="BI62" s="550"/>
      <c r="BJ62" s="550"/>
      <c r="BK62" s="550"/>
      <c r="BL62" s="550"/>
      <c r="BM62" s="551"/>
      <c r="BN62" s="66"/>
      <c r="BO62" s="535">
        <f t="shared" si="16"/>
        <v>0</v>
      </c>
      <c r="BP62" s="550"/>
      <c r="BQ62" s="550"/>
      <c r="BR62" s="550"/>
      <c r="BS62" s="550"/>
      <c r="BT62" s="550"/>
      <c r="BU62" s="550"/>
      <c r="BV62" s="550"/>
      <c r="BW62" s="551"/>
      <c r="BX62" s="535">
        <f t="shared" si="24"/>
        <v>0</v>
      </c>
      <c r="BY62" s="550"/>
      <c r="BZ62" s="550"/>
      <c r="CA62" s="550"/>
      <c r="CB62" s="550"/>
      <c r="CC62" s="550"/>
      <c r="CD62" s="550"/>
      <c r="CE62" s="550"/>
      <c r="CF62" s="551"/>
      <c r="CG62" s="165"/>
      <c r="CH62" s="535">
        <f t="shared" si="17"/>
        <v>0</v>
      </c>
      <c r="CI62" s="550"/>
      <c r="CJ62" s="550"/>
      <c r="CK62" s="550"/>
      <c r="CL62" s="550"/>
      <c r="CM62" s="550"/>
      <c r="CN62" s="550"/>
      <c r="CO62" s="550"/>
      <c r="CP62" s="551"/>
      <c r="CQ62" s="548">
        <f t="shared" si="18"/>
        <v>0</v>
      </c>
      <c r="CR62" s="550"/>
      <c r="CS62" s="550"/>
      <c r="CT62" s="550"/>
      <c r="CU62" s="550"/>
      <c r="CV62" s="550"/>
      <c r="CW62" s="550"/>
      <c r="CX62" s="550"/>
      <c r="CY62" s="550"/>
      <c r="CZ62" s="535">
        <f t="shared" si="19"/>
        <v>0</v>
      </c>
      <c r="DA62" s="550"/>
      <c r="DB62" s="550"/>
      <c r="DC62" s="550"/>
      <c r="DD62" s="550"/>
      <c r="DE62" s="550"/>
      <c r="DF62" s="550"/>
      <c r="DG62" s="550"/>
      <c r="DH62" s="551"/>
      <c r="DI62" s="548">
        <f t="shared" si="20"/>
        <v>0</v>
      </c>
      <c r="DJ62" s="550"/>
      <c r="DK62" s="550"/>
      <c r="DL62" s="550"/>
      <c r="DM62" s="550"/>
      <c r="DN62" s="550"/>
      <c r="DO62" s="550"/>
      <c r="DP62" s="550"/>
      <c r="DQ62" s="550"/>
      <c r="DR62" s="535">
        <f t="shared" si="21"/>
        <v>0</v>
      </c>
      <c r="DS62" s="550"/>
      <c r="DT62" s="550"/>
      <c r="DU62" s="550"/>
      <c r="DV62" s="550"/>
      <c r="DW62" s="550"/>
      <c r="DX62" s="550"/>
      <c r="DY62" s="550"/>
      <c r="DZ62" s="551"/>
      <c r="EB62" s="529" t="str">
        <f t="shared" si="25"/>
        <v>NP</v>
      </c>
      <c r="EC62" s="571"/>
      <c r="ED62" s="571"/>
      <c r="EE62" s="571"/>
      <c r="EF62" s="571"/>
      <c r="EG62" s="571"/>
      <c r="EH62" s="571"/>
      <c r="EI62" s="571"/>
      <c r="EJ62" s="572"/>
      <c r="EK62" s="530" t="str">
        <f t="shared" si="26"/>
        <v>NP</v>
      </c>
      <c r="EL62" s="571"/>
      <c r="EM62" s="571"/>
      <c r="EN62" s="571"/>
      <c r="EO62" s="571"/>
      <c r="EP62" s="571"/>
      <c r="EQ62" s="571"/>
      <c r="ER62" s="571"/>
      <c r="ES62" s="572"/>
      <c r="ET62" s="530" t="str">
        <f t="shared" si="23"/>
        <v>NP</v>
      </c>
      <c r="EU62" s="571"/>
      <c r="EV62" s="571"/>
      <c r="EW62" s="571"/>
      <c r="EX62" s="571"/>
      <c r="EY62" s="571"/>
      <c r="EZ62" s="571"/>
      <c r="FA62" s="571"/>
      <c r="FB62" s="572"/>
      <c r="FD62" s="529">
        <f t="shared" si="22"/>
        <v>0</v>
      </c>
      <c r="FE62" s="530"/>
      <c r="FF62" s="530"/>
      <c r="FG62" s="530"/>
      <c r="FH62" s="530"/>
      <c r="FI62" s="530"/>
      <c r="FJ62" s="530"/>
      <c r="FK62" s="530"/>
      <c r="FL62" s="531"/>
      <c r="FO62" s="312"/>
      <c r="FP62" s="288">
        <v>0</v>
      </c>
      <c r="GF62" s="515" t="s">
        <v>414</v>
      </c>
      <c r="GG62" s="516" t="s">
        <v>414</v>
      </c>
      <c r="GH62" s="481"/>
      <c r="GI62" s="486"/>
      <c r="GJ62" s="486"/>
      <c r="GK62" s="486"/>
      <c r="GL62" s="486"/>
      <c r="GM62" s="486"/>
      <c r="GN62" s="486"/>
      <c r="GO62" s="486"/>
      <c r="GP62" s="486"/>
      <c r="GQ62" s="506"/>
    </row>
    <row r="63" spans="1:199" ht="12.75" hidden="1" customHeight="1" x14ac:dyDescent="0.2">
      <c r="A63" s="64">
        <v>59</v>
      </c>
      <c r="D63" s="331" t="s">
        <v>423</v>
      </c>
      <c r="G63" s="67"/>
      <c r="H63" s="66"/>
      <c r="I63" s="66"/>
      <c r="J63" s="143"/>
      <c r="K63" s="143"/>
      <c r="L63" s="143"/>
      <c r="M63" s="74"/>
      <c r="N63" s="74"/>
      <c r="O63" s="74"/>
      <c r="P63" s="95"/>
      <c r="Q63" s="95"/>
      <c r="R63" s="95"/>
      <c r="S63" s="138"/>
      <c r="T63" s="66" t="str">
        <f>VLOOKUP($A63,PORTFOLIO_HIERARCHY,5,0)</f>
        <v>P</v>
      </c>
      <c r="U63" s="66"/>
      <c r="V63" s="66" t="str">
        <f>VLOOKUP($A63,PORTFOLIO_HIERARCHY,3,0)</f>
        <v>C_CMBS_Asset_Accrual_NY</v>
      </c>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8"/>
      <c r="AU63" s="66"/>
      <c r="AV63" s="535">
        <f t="shared" si="15"/>
        <v>0</v>
      </c>
      <c r="AW63" s="550"/>
      <c r="AX63" s="550"/>
      <c r="AY63" s="550"/>
      <c r="AZ63" s="550"/>
      <c r="BA63" s="550"/>
      <c r="BB63" s="550"/>
      <c r="BC63" s="550"/>
      <c r="BD63" s="551"/>
      <c r="BE63" s="535"/>
      <c r="BF63" s="550"/>
      <c r="BG63" s="550"/>
      <c r="BH63" s="550"/>
      <c r="BI63" s="550"/>
      <c r="BJ63" s="550"/>
      <c r="BK63" s="550"/>
      <c r="BL63" s="550"/>
      <c r="BM63" s="551"/>
      <c r="BN63" s="66"/>
      <c r="BO63" s="535">
        <f t="shared" si="16"/>
        <v>0</v>
      </c>
      <c r="BP63" s="550"/>
      <c r="BQ63" s="550"/>
      <c r="BR63" s="550"/>
      <c r="BS63" s="550"/>
      <c r="BT63" s="550"/>
      <c r="BU63" s="550"/>
      <c r="BV63" s="550"/>
      <c r="BW63" s="551"/>
      <c r="BX63" s="535">
        <f t="shared" si="24"/>
        <v>-31815.329796097507</v>
      </c>
      <c r="BY63" s="550"/>
      <c r="BZ63" s="550"/>
      <c r="CA63" s="550"/>
      <c r="CB63" s="550"/>
      <c r="CC63" s="550"/>
      <c r="CD63" s="550"/>
      <c r="CE63" s="550"/>
      <c r="CF63" s="551"/>
      <c r="CG63" s="165"/>
      <c r="CH63" s="535">
        <f t="shared" si="17"/>
        <v>0</v>
      </c>
      <c r="CI63" s="550"/>
      <c r="CJ63" s="550"/>
      <c r="CK63" s="550"/>
      <c r="CL63" s="550"/>
      <c r="CM63" s="550"/>
      <c r="CN63" s="550"/>
      <c r="CO63" s="550"/>
      <c r="CP63" s="551"/>
      <c r="CQ63" s="548">
        <f t="shared" si="18"/>
        <v>0</v>
      </c>
      <c r="CR63" s="550"/>
      <c r="CS63" s="550"/>
      <c r="CT63" s="550"/>
      <c r="CU63" s="550"/>
      <c r="CV63" s="550"/>
      <c r="CW63" s="550"/>
      <c r="CX63" s="550"/>
      <c r="CY63" s="550"/>
      <c r="CZ63" s="535">
        <f t="shared" si="19"/>
        <v>0</v>
      </c>
      <c r="DA63" s="550"/>
      <c r="DB63" s="550"/>
      <c r="DC63" s="550"/>
      <c r="DD63" s="550"/>
      <c r="DE63" s="550"/>
      <c r="DF63" s="550"/>
      <c r="DG63" s="550"/>
      <c r="DH63" s="551"/>
      <c r="DI63" s="548">
        <f t="shared" si="20"/>
        <v>0</v>
      </c>
      <c r="DJ63" s="550"/>
      <c r="DK63" s="550"/>
      <c r="DL63" s="550"/>
      <c r="DM63" s="550"/>
      <c r="DN63" s="550"/>
      <c r="DO63" s="550"/>
      <c r="DP63" s="550"/>
      <c r="DQ63" s="550"/>
      <c r="DR63" s="535">
        <f t="shared" si="21"/>
        <v>0</v>
      </c>
      <c r="DS63" s="550"/>
      <c r="DT63" s="550"/>
      <c r="DU63" s="550"/>
      <c r="DV63" s="550"/>
      <c r="DW63" s="550"/>
      <c r="DX63" s="550"/>
      <c r="DY63" s="550"/>
      <c r="DZ63" s="551"/>
      <c r="EB63" s="529" t="str">
        <f t="shared" si="25"/>
        <v>NP</v>
      </c>
      <c r="EC63" s="571"/>
      <c r="ED63" s="571"/>
      <c r="EE63" s="571"/>
      <c r="EF63" s="571"/>
      <c r="EG63" s="571"/>
      <c r="EH63" s="571"/>
      <c r="EI63" s="571"/>
      <c r="EJ63" s="572"/>
      <c r="EK63" s="530" t="str">
        <f t="shared" si="26"/>
        <v>NP</v>
      </c>
      <c r="EL63" s="571"/>
      <c r="EM63" s="571"/>
      <c r="EN63" s="571"/>
      <c r="EO63" s="571"/>
      <c r="EP63" s="571"/>
      <c r="EQ63" s="571"/>
      <c r="ER63" s="571"/>
      <c r="ES63" s="572"/>
      <c r="ET63" s="530" t="str">
        <f t="shared" si="23"/>
        <v>NP</v>
      </c>
      <c r="EU63" s="571"/>
      <c r="EV63" s="571"/>
      <c r="EW63" s="571"/>
      <c r="EX63" s="571"/>
      <c r="EY63" s="571"/>
      <c r="EZ63" s="571"/>
      <c r="FA63" s="571"/>
      <c r="FB63" s="572"/>
      <c r="FD63" s="529">
        <f t="shared" si="22"/>
        <v>0</v>
      </c>
      <c r="FE63" s="530"/>
      <c r="FF63" s="530"/>
      <c r="FG63" s="530"/>
      <c r="FH63" s="530"/>
      <c r="FI63" s="530"/>
      <c r="FJ63" s="530"/>
      <c r="FK63" s="530"/>
      <c r="FL63" s="531"/>
      <c r="FO63" s="312"/>
      <c r="FP63" s="288">
        <v>0</v>
      </c>
      <c r="GF63" s="515" t="s">
        <v>414</v>
      </c>
      <c r="GG63" s="516" t="s">
        <v>414</v>
      </c>
      <c r="GH63" s="490"/>
      <c r="GI63" s="489"/>
      <c r="GJ63" s="489"/>
      <c r="GK63" s="489"/>
      <c r="GL63" s="489"/>
      <c r="GM63" s="489"/>
      <c r="GN63" s="489"/>
      <c r="GO63" s="489"/>
      <c r="GP63" s="489"/>
      <c r="GQ63" s="506"/>
    </row>
    <row r="64" spans="1:199" ht="12.75" x14ac:dyDescent="0.2">
      <c r="A64" s="64">
        <v>60</v>
      </c>
      <c r="D64" s="331" t="s">
        <v>421</v>
      </c>
      <c r="G64" s="67"/>
      <c r="H64" s="66"/>
      <c r="I64" s="66"/>
      <c r="J64" s="143"/>
      <c r="K64" s="143"/>
      <c r="L64" s="143"/>
      <c r="M64" s="74"/>
      <c r="N64" s="74"/>
      <c r="O64" s="74"/>
      <c r="P64" s="95"/>
      <c r="Q64" s="95"/>
      <c r="R64" s="95"/>
      <c r="S64" s="138" t="str">
        <f>VLOOKUP($A64,PORTFOLIO_HIERARCHY,3,0)</f>
        <v>RMBS</v>
      </c>
      <c r="T64" s="138"/>
      <c r="U64" s="138"/>
      <c r="V64" s="138"/>
      <c r="W64" s="138"/>
      <c r="X64" s="138"/>
      <c r="Y64" s="138"/>
      <c r="Z64" s="138"/>
      <c r="AA64" s="138"/>
      <c r="AB64" s="138"/>
      <c r="AC64" s="138"/>
      <c r="AD64" s="138"/>
      <c r="AE64" s="138"/>
      <c r="AF64" s="138"/>
      <c r="AG64" s="138"/>
      <c r="AH64" s="138"/>
      <c r="AI64" s="138"/>
      <c r="AJ64" s="138"/>
      <c r="AK64" s="138"/>
      <c r="AL64" s="138"/>
      <c r="AM64" s="138"/>
      <c r="AN64" s="138"/>
      <c r="AO64" s="138"/>
      <c r="AP64" s="138"/>
      <c r="AQ64" s="138"/>
      <c r="AR64" s="138"/>
      <c r="AS64" s="138"/>
      <c r="AT64" s="139"/>
      <c r="AU64" s="66"/>
      <c r="AV64" s="555">
        <f t="shared" si="15"/>
        <v>0</v>
      </c>
      <c r="AW64" s="556"/>
      <c r="AX64" s="556"/>
      <c r="AY64" s="556"/>
      <c r="AZ64" s="556"/>
      <c r="BA64" s="556"/>
      <c r="BB64" s="556"/>
      <c r="BC64" s="556"/>
      <c r="BD64" s="557"/>
      <c r="BE64" s="555"/>
      <c r="BF64" s="556"/>
      <c r="BG64" s="556"/>
      <c r="BH64" s="556"/>
      <c r="BI64" s="556"/>
      <c r="BJ64" s="556"/>
      <c r="BK64" s="556"/>
      <c r="BL64" s="556"/>
      <c r="BM64" s="557"/>
      <c r="BN64" s="66"/>
      <c r="BO64" s="555">
        <f t="shared" si="16"/>
        <v>0</v>
      </c>
      <c r="BP64" s="556"/>
      <c r="BQ64" s="556"/>
      <c r="BR64" s="556"/>
      <c r="BS64" s="556"/>
      <c r="BT64" s="556"/>
      <c r="BU64" s="556"/>
      <c r="BV64" s="556"/>
      <c r="BW64" s="557"/>
      <c r="BX64" s="555">
        <f t="shared" si="24"/>
        <v>-31815.329796097507</v>
      </c>
      <c r="BY64" s="556"/>
      <c r="BZ64" s="556"/>
      <c r="CA64" s="556"/>
      <c r="CB64" s="556"/>
      <c r="CC64" s="556"/>
      <c r="CD64" s="556"/>
      <c r="CE64" s="556"/>
      <c r="CF64" s="557"/>
      <c r="CG64" s="165"/>
      <c r="CH64" s="555">
        <f t="shared" si="17"/>
        <v>0</v>
      </c>
      <c r="CI64" s="556"/>
      <c r="CJ64" s="556"/>
      <c r="CK64" s="556"/>
      <c r="CL64" s="556"/>
      <c r="CM64" s="556"/>
      <c r="CN64" s="556"/>
      <c r="CO64" s="556"/>
      <c r="CP64" s="557"/>
      <c r="CQ64" s="573">
        <f t="shared" si="18"/>
        <v>0</v>
      </c>
      <c r="CR64" s="556"/>
      <c r="CS64" s="556"/>
      <c r="CT64" s="556"/>
      <c r="CU64" s="556"/>
      <c r="CV64" s="556"/>
      <c r="CW64" s="556"/>
      <c r="CX64" s="556"/>
      <c r="CY64" s="556"/>
      <c r="CZ64" s="555">
        <f t="shared" si="19"/>
        <v>0</v>
      </c>
      <c r="DA64" s="556"/>
      <c r="DB64" s="556"/>
      <c r="DC64" s="556"/>
      <c r="DD64" s="556"/>
      <c r="DE64" s="556"/>
      <c r="DF64" s="556"/>
      <c r="DG64" s="556"/>
      <c r="DH64" s="557"/>
      <c r="DI64" s="573">
        <f t="shared" si="20"/>
        <v>0</v>
      </c>
      <c r="DJ64" s="556"/>
      <c r="DK64" s="556"/>
      <c r="DL64" s="556"/>
      <c r="DM64" s="556"/>
      <c r="DN64" s="556"/>
      <c r="DO64" s="556"/>
      <c r="DP64" s="556"/>
      <c r="DQ64" s="556"/>
      <c r="DR64" s="555">
        <f t="shared" si="21"/>
        <v>0</v>
      </c>
      <c r="DS64" s="556"/>
      <c r="DT64" s="556"/>
      <c r="DU64" s="556"/>
      <c r="DV64" s="556"/>
      <c r="DW64" s="556"/>
      <c r="DX64" s="556"/>
      <c r="DY64" s="556"/>
      <c r="DZ64" s="557"/>
      <c r="EB64" s="532">
        <f t="shared" si="25"/>
        <v>-3.3599975358811207E-4</v>
      </c>
      <c r="EC64" s="569"/>
      <c r="ED64" s="569"/>
      <c r="EE64" s="569"/>
      <c r="EF64" s="569"/>
      <c r="EG64" s="569"/>
      <c r="EH64" s="569"/>
      <c r="EI64" s="569"/>
      <c r="EJ64" s="570"/>
      <c r="EK64" s="533">
        <f t="shared" si="26"/>
        <v>-1.1099948460469022E-4</v>
      </c>
      <c r="EL64" s="569"/>
      <c r="EM64" s="569"/>
      <c r="EN64" s="569"/>
      <c r="EO64" s="569"/>
      <c r="EP64" s="569"/>
      <c r="EQ64" s="569"/>
      <c r="ER64" s="569"/>
      <c r="ES64" s="570"/>
      <c r="ET64" s="533">
        <f t="shared" si="23"/>
        <v>-1.9599966617533937E-4</v>
      </c>
      <c r="EU64" s="569"/>
      <c r="EV64" s="569"/>
      <c r="EW64" s="569"/>
      <c r="EX64" s="569"/>
      <c r="EY64" s="569"/>
      <c r="EZ64" s="569"/>
      <c r="FA64" s="569"/>
      <c r="FB64" s="570"/>
      <c r="FD64" s="532">
        <f t="shared" si="22"/>
        <v>0</v>
      </c>
      <c r="FE64" s="533"/>
      <c r="FF64" s="533"/>
      <c r="FG64" s="533"/>
      <c r="FH64" s="533"/>
      <c r="FI64" s="533"/>
      <c r="FJ64" s="533"/>
      <c r="FK64" s="533"/>
      <c r="FL64" s="534"/>
      <c r="FO64" s="312"/>
      <c r="FP64" s="288">
        <v>0</v>
      </c>
      <c r="GF64" s="515">
        <v>-8.5000181570649147E-5</v>
      </c>
      <c r="GG64" s="516">
        <v>1.400000874127727E-4</v>
      </c>
      <c r="GI64" s="501"/>
      <c r="GJ64" s="501"/>
      <c r="GK64" s="501"/>
      <c r="GL64" s="501"/>
      <c r="GM64" s="501"/>
      <c r="GN64" s="501"/>
      <c r="GO64" s="501"/>
      <c r="GP64" s="501"/>
      <c r="GQ64" s="505"/>
    </row>
    <row r="65" spans="1:199" ht="12.75" hidden="1" x14ac:dyDescent="0.2">
      <c r="A65" s="64">
        <v>61</v>
      </c>
      <c r="D65" s="331" t="s">
        <v>423</v>
      </c>
      <c r="G65" s="67"/>
      <c r="H65" s="66"/>
      <c r="I65" s="66"/>
      <c r="J65" s="143"/>
      <c r="K65" s="143"/>
      <c r="L65" s="143"/>
      <c r="M65" s="74"/>
      <c r="N65" s="74"/>
      <c r="O65" s="74"/>
      <c r="P65" s="95"/>
      <c r="Q65" s="95"/>
      <c r="R65" s="95"/>
      <c r="S65" s="138"/>
      <c r="T65" s="66" t="str">
        <f>VLOOKUP($A65,PORTFOLIO_HIERARCHY,5,0)</f>
        <v>S</v>
      </c>
      <c r="U65" s="66"/>
      <c r="V65" s="66" t="str">
        <f>VLOOKUP($A65,PORTFOLIO_HIERARCHY,3,0)</f>
        <v>UP_RMBS_L</v>
      </c>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8"/>
      <c r="AU65" s="66"/>
      <c r="AV65" s="535">
        <f t="shared" si="15"/>
        <v>0</v>
      </c>
      <c r="AW65" s="550"/>
      <c r="AX65" s="550"/>
      <c r="AY65" s="550"/>
      <c r="AZ65" s="550"/>
      <c r="BA65" s="550"/>
      <c r="BB65" s="550"/>
      <c r="BC65" s="550"/>
      <c r="BD65" s="551"/>
      <c r="BE65" s="535"/>
      <c r="BF65" s="550"/>
      <c r="BG65" s="550"/>
      <c r="BH65" s="550"/>
      <c r="BI65" s="550"/>
      <c r="BJ65" s="550"/>
      <c r="BK65" s="550"/>
      <c r="BL65" s="550"/>
      <c r="BM65" s="551"/>
      <c r="BN65" s="66"/>
      <c r="BO65" s="535">
        <f t="shared" si="16"/>
        <v>0</v>
      </c>
      <c r="BP65" s="550"/>
      <c r="BQ65" s="550"/>
      <c r="BR65" s="550"/>
      <c r="BS65" s="550"/>
      <c r="BT65" s="550"/>
      <c r="BU65" s="550"/>
      <c r="BV65" s="550"/>
      <c r="BW65" s="551"/>
      <c r="BX65" s="535">
        <f t="shared" si="24"/>
        <v>0</v>
      </c>
      <c r="BY65" s="550"/>
      <c r="BZ65" s="550"/>
      <c r="CA65" s="550"/>
      <c r="CB65" s="550"/>
      <c r="CC65" s="550"/>
      <c r="CD65" s="550"/>
      <c r="CE65" s="550"/>
      <c r="CF65" s="551"/>
      <c r="CG65" s="165"/>
      <c r="CH65" s="535">
        <f t="shared" si="17"/>
        <v>0</v>
      </c>
      <c r="CI65" s="550"/>
      <c r="CJ65" s="550"/>
      <c r="CK65" s="550"/>
      <c r="CL65" s="550"/>
      <c r="CM65" s="550"/>
      <c r="CN65" s="550"/>
      <c r="CO65" s="550"/>
      <c r="CP65" s="551"/>
      <c r="CQ65" s="548">
        <f t="shared" si="18"/>
        <v>0</v>
      </c>
      <c r="CR65" s="550"/>
      <c r="CS65" s="550"/>
      <c r="CT65" s="550"/>
      <c r="CU65" s="550"/>
      <c r="CV65" s="550"/>
      <c r="CW65" s="550"/>
      <c r="CX65" s="550"/>
      <c r="CY65" s="550"/>
      <c r="CZ65" s="535">
        <f t="shared" si="19"/>
        <v>0</v>
      </c>
      <c r="DA65" s="550"/>
      <c r="DB65" s="550"/>
      <c r="DC65" s="550"/>
      <c r="DD65" s="550"/>
      <c r="DE65" s="550"/>
      <c r="DF65" s="550"/>
      <c r="DG65" s="550"/>
      <c r="DH65" s="551"/>
      <c r="DI65" s="548">
        <f t="shared" si="20"/>
        <v>0</v>
      </c>
      <c r="DJ65" s="550"/>
      <c r="DK65" s="550"/>
      <c r="DL65" s="550"/>
      <c r="DM65" s="550"/>
      <c r="DN65" s="550"/>
      <c r="DO65" s="550"/>
      <c r="DP65" s="550"/>
      <c r="DQ65" s="550"/>
      <c r="DR65" s="535">
        <f t="shared" si="21"/>
        <v>0</v>
      </c>
      <c r="DS65" s="550"/>
      <c r="DT65" s="550"/>
      <c r="DU65" s="550"/>
      <c r="DV65" s="550"/>
      <c r="DW65" s="550"/>
      <c r="DX65" s="550"/>
      <c r="DY65" s="550"/>
      <c r="DZ65" s="551"/>
      <c r="EB65" s="529">
        <f t="shared" si="25"/>
        <v>-3.3599975358811207E-4</v>
      </c>
      <c r="EC65" s="571"/>
      <c r="ED65" s="571"/>
      <c r="EE65" s="571"/>
      <c r="EF65" s="571"/>
      <c r="EG65" s="571"/>
      <c r="EH65" s="571"/>
      <c r="EI65" s="571"/>
      <c r="EJ65" s="572"/>
      <c r="EK65" s="530">
        <f t="shared" si="26"/>
        <v>-1.1099948460469022E-4</v>
      </c>
      <c r="EL65" s="571"/>
      <c r="EM65" s="571"/>
      <c r="EN65" s="571"/>
      <c r="EO65" s="571"/>
      <c r="EP65" s="571"/>
      <c r="EQ65" s="571"/>
      <c r="ER65" s="571"/>
      <c r="ES65" s="572"/>
      <c r="ET65" s="530">
        <f t="shared" si="23"/>
        <v>-1.9599966617533937E-4</v>
      </c>
      <c r="EU65" s="571"/>
      <c r="EV65" s="571"/>
      <c r="EW65" s="571"/>
      <c r="EX65" s="571"/>
      <c r="EY65" s="571"/>
      <c r="EZ65" s="571"/>
      <c r="FA65" s="571"/>
      <c r="FB65" s="572"/>
      <c r="FD65" s="529">
        <f t="shared" si="22"/>
        <v>0</v>
      </c>
      <c r="FE65" s="530"/>
      <c r="FF65" s="530"/>
      <c r="FG65" s="530"/>
      <c r="FH65" s="530"/>
      <c r="FI65" s="530"/>
      <c r="FJ65" s="530"/>
      <c r="FK65" s="530"/>
      <c r="FL65" s="531"/>
      <c r="FO65" s="312"/>
      <c r="FP65" s="288">
        <v>0</v>
      </c>
      <c r="GF65" s="515">
        <v>-8.5000181570649147E-5</v>
      </c>
      <c r="GG65" s="516">
        <v>1.400000874127727E-4</v>
      </c>
      <c r="GI65" s="501"/>
      <c r="GJ65" s="501"/>
      <c r="GK65" s="501"/>
      <c r="GL65" s="501"/>
      <c r="GM65" s="501"/>
      <c r="GN65" s="501"/>
      <c r="GO65" s="501"/>
      <c r="GP65" s="501"/>
      <c r="GQ65" s="506"/>
    </row>
    <row r="66" spans="1:199" ht="12.75" hidden="1" customHeight="1" x14ac:dyDescent="0.2">
      <c r="A66" s="64">
        <v>62</v>
      </c>
      <c r="D66" s="331" t="s">
        <v>423</v>
      </c>
      <c r="G66" s="67"/>
      <c r="H66" s="66"/>
      <c r="I66" s="66"/>
      <c r="J66" s="143"/>
      <c r="K66" s="143"/>
      <c r="L66" s="143"/>
      <c r="M66" s="74"/>
      <c r="N66" s="74"/>
      <c r="O66" s="74"/>
      <c r="P66" s="95"/>
      <c r="Q66" s="95"/>
      <c r="R66" s="95"/>
      <c r="S66" s="138"/>
      <c r="T66" s="66" t="str">
        <f>VLOOKUP($A66,PORTFOLIO_HIERARCHY,5,0)</f>
        <v>P</v>
      </c>
      <c r="U66" s="66"/>
      <c r="V66" s="66" t="str">
        <f>VLOOKUP($A66,PORTFOLIO_HIERARCHY,3,0)</f>
        <v>C_HomeEQ_NY</v>
      </c>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8"/>
      <c r="AU66" s="66"/>
      <c r="AV66" s="535">
        <f t="shared" si="15"/>
        <v>0</v>
      </c>
      <c r="AW66" s="550"/>
      <c r="AX66" s="550"/>
      <c r="AY66" s="550"/>
      <c r="AZ66" s="550"/>
      <c r="BA66" s="550"/>
      <c r="BB66" s="550"/>
      <c r="BC66" s="550"/>
      <c r="BD66" s="551"/>
      <c r="BE66" s="535"/>
      <c r="BF66" s="550"/>
      <c r="BG66" s="550"/>
      <c r="BH66" s="550"/>
      <c r="BI66" s="550"/>
      <c r="BJ66" s="550"/>
      <c r="BK66" s="550"/>
      <c r="BL66" s="550"/>
      <c r="BM66" s="551"/>
      <c r="BN66" s="66"/>
      <c r="BO66" s="535">
        <f t="shared" si="16"/>
        <v>0</v>
      </c>
      <c r="BP66" s="550"/>
      <c r="BQ66" s="550"/>
      <c r="BR66" s="550"/>
      <c r="BS66" s="550"/>
      <c r="BT66" s="550"/>
      <c r="BU66" s="550"/>
      <c r="BV66" s="550"/>
      <c r="BW66" s="551"/>
      <c r="BX66" s="535">
        <f t="shared" si="24"/>
        <v>-406.36358322950139</v>
      </c>
      <c r="BY66" s="550"/>
      <c r="BZ66" s="550"/>
      <c r="CA66" s="550"/>
      <c r="CB66" s="550"/>
      <c r="CC66" s="550"/>
      <c r="CD66" s="550"/>
      <c r="CE66" s="550"/>
      <c r="CF66" s="551"/>
      <c r="CG66" s="165"/>
      <c r="CH66" s="535">
        <f t="shared" si="17"/>
        <v>0</v>
      </c>
      <c r="CI66" s="550"/>
      <c r="CJ66" s="550"/>
      <c r="CK66" s="550"/>
      <c r="CL66" s="550"/>
      <c r="CM66" s="550"/>
      <c r="CN66" s="550"/>
      <c r="CO66" s="550"/>
      <c r="CP66" s="551"/>
      <c r="CQ66" s="548">
        <f t="shared" si="18"/>
        <v>0</v>
      </c>
      <c r="CR66" s="550"/>
      <c r="CS66" s="550"/>
      <c r="CT66" s="550"/>
      <c r="CU66" s="550"/>
      <c r="CV66" s="550"/>
      <c r="CW66" s="550"/>
      <c r="CX66" s="550"/>
      <c r="CY66" s="550"/>
      <c r="CZ66" s="535">
        <f t="shared" si="19"/>
        <v>0</v>
      </c>
      <c r="DA66" s="550"/>
      <c r="DB66" s="550"/>
      <c r="DC66" s="550"/>
      <c r="DD66" s="550"/>
      <c r="DE66" s="550"/>
      <c r="DF66" s="550"/>
      <c r="DG66" s="550"/>
      <c r="DH66" s="551"/>
      <c r="DI66" s="548">
        <f t="shared" si="20"/>
        <v>0</v>
      </c>
      <c r="DJ66" s="550"/>
      <c r="DK66" s="550"/>
      <c r="DL66" s="550"/>
      <c r="DM66" s="550"/>
      <c r="DN66" s="550"/>
      <c r="DO66" s="550"/>
      <c r="DP66" s="550"/>
      <c r="DQ66" s="550"/>
      <c r="DR66" s="535">
        <f t="shared" si="21"/>
        <v>0</v>
      </c>
      <c r="DS66" s="550"/>
      <c r="DT66" s="550"/>
      <c r="DU66" s="550"/>
      <c r="DV66" s="550"/>
      <c r="DW66" s="550"/>
      <c r="DX66" s="550"/>
      <c r="DY66" s="550"/>
      <c r="DZ66" s="551"/>
      <c r="EB66" s="529" t="str">
        <f t="shared" si="25"/>
        <v>NP</v>
      </c>
      <c r="EC66" s="571"/>
      <c r="ED66" s="571"/>
      <c r="EE66" s="571"/>
      <c r="EF66" s="571"/>
      <c r="EG66" s="571"/>
      <c r="EH66" s="571"/>
      <c r="EI66" s="571"/>
      <c r="EJ66" s="572"/>
      <c r="EK66" s="530" t="str">
        <f t="shared" si="26"/>
        <v>NP</v>
      </c>
      <c r="EL66" s="571"/>
      <c r="EM66" s="571"/>
      <c r="EN66" s="571"/>
      <c r="EO66" s="571"/>
      <c r="EP66" s="571"/>
      <c r="EQ66" s="571"/>
      <c r="ER66" s="571"/>
      <c r="ES66" s="572"/>
      <c r="ET66" s="530" t="str">
        <f t="shared" si="23"/>
        <v>NP</v>
      </c>
      <c r="EU66" s="571"/>
      <c r="EV66" s="571"/>
      <c r="EW66" s="571"/>
      <c r="EX66" s="571"/>
      <c r="EY66" s="571"/>
      <c r="EZ66" s="571"/>
      <c r="FA66" s="571"/>
      <c r="FB66" s="572"/>
      <c r="FD66" s="529">
        <f t="shared" si="22"/>
        <v>0</v>
      </c>
      <c r="FE66" s="530"/>
      <c r="FF66" s="530"/>
      <c r="FG66" s="530"/>
      <c r="FH66" s="530"/>
      <c r="FI66" s="530"/>
      <c r="FJ66" s="530"/>
      <c r="FK66" s="530"/>
      <c r="FL66" s="531"/>
      <c r="FO66" s="312"/>
      <c r="FP66" s="288">
        <v>0</v>
      </c>
      <c r="GF66" s="515" t="s">
        <v>414</v>
      </c>
      <c r="GG66" s="516" t="s">
        <v>414</v>
      </c>
      <c r="GI66" s="501"/>
      <c r="GJ66" s="501"/>
      <c r="GK66" s="501"/>
      <c r="GL66" s="501"/>
      <c r="GM66" s="501"/>
      <c r="GN66" s="501"/>
      <c r="GO66" s="501"/>
      <c r="GP66" s="501"/>
      <c r="GQ66" s="506"/>
    </row>
    <row r="67" spans="1:199" ht="12.75" hidden="1" customHeight="1" x14ac:dyDescent="0.2">
      <c r="A67" s="64">
        <v>63</v>
      </c>
      <c r="D67" s="331" t="s">
        <v>423</v>
      </c>
      <c r="G67" s="67"/>
      <c r="H67" s="66"/>
      <c r="I67" s="66"/>
      <c r="J67" s="143"/>
      <c r="K67" s="143"/>
      <c r="L67" s="143"/>
      <c r="M67" s="74"/>
      <c r="N67" s="74"/>
      <c r="O67" s="74"/>
      <c r="P67" s="95"/>
      <c r="Q67" s="95"/>
      <c r="R67" s="95"/>
      <c r="S67" s="138"/>
      <c r="T67" s="66" t="str">
        <f>VLOOKUP($A67,PORTFOLIO_HIERARCHY,5,0)</f>
        <v>P</v>
      </c>
      <c r="U67" s="66"/>
      <c r="V67" s="66" t="str">
        <f>VLOOKUP($A67,PORTFOLIO_HIERARCHY,3,0)</f>
        <v>C_US_MBS1</v>
      </c>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8"/>
      <c r="AU67" s="66"/>
      <c r="AV67" s="535">
        <f t="shared" si="15"/>
        <v>0</v>
      </c>
      <c r="AW67" s="550"/>
      <c r="AX67" s="550"/>
      <c r="AY67" s="550"/>
      <c r="AZ67" s="550"/>
      <c r="BA67" s="550"/>
      <c r="BB67" s="550"/>
      <c r="BC67" s="550"/>
      <c r="BD67" s="551"/>
      <c r="BE67" s="535"/>
      <c r="BF67" s="550"/>
      <c r="BG67" s="550"/>
      <c r="BH67" s="550"/>
      <c r="BI67" s="550"/>
      <c r="BJ67" s="550"/>
      <c r="BK67" s="550"/>
      <c r="BL67" s="550"/>
      <c r="BM67" s="551"/>
      <c r="BN67" s="66"/>
      <c r="BO67" s="535">
        <f t="shared" si="16"/>
        <v>0</v>
      </c>
      <c r="BP67" s="550"/>
      <c r="BQ67" s="550"/>
      <c r="BR67" s="550"/>
      <c r="BS67" s="550"/>
      <c r="BT67" s="550"/>
      <c r="BU67" s="550"/>
      <c r="BV67" s="550"/>
      <c r="BW67" s="551"/>
      <c r="BX67" s="535">
        <f t="shared" si="24"/>
        <v>-406.36358322950139</v>
      </c>
      <c r="BY67" s="550"/>
      <c r="BZ67" s="550"/>
      <c r="CA67" s="550"/>
      <c r="CB67" s="550"/>
      <c r="CC67" s="550"/>
      <c r="CD67" s="550"/>
      <c r="CE67" s="550"/>
      <c r="CF67" s="551"/>
      <c r="CG67" s="165"/>
      <c r="CH67" s="535">
        <f t="shared" si="17"/>
        <v>0</v>
      </c>
      <c r="CI67" s="550"/>
      <c r="CJ67" s="550"/>
      <c r="CK67" s="550"/>
      <c r="CL67" s="550"/>
      <c r="CM67" s="550"/>
      <c r="CN67" s="550"/>
      <c r="CO67" s="550"/>
      <c r="CP67" s="551"/>
      <c r="CQ67" s="548">
        <f t="shared" si="18"/>
        <v>0</v>
      </c>
      <c r="CR67" s="550"/>
      <c r="CS67" s="550"/>
      <c r="CT67" s="550"/>
      <c r="CU67" s="550"/>
      <c r="CV67" s="550"/>
      <c r="CW67" s="550"/>
      <c r="CX67" s="550"/>
      <c r="CY67" s="550"/>
      <c r="CZ67" s="535">
        <f t="shared" si="19"/>
        <v>0</v>
      </c>
      <c r="DA67" s="550"/>
      <c r="DB67" s="550"/>
      <c r="DC67" s="550"/>
      <c r="DD67" s="550"/>
      <c r="DE67" s="550"/>
      <c r="DF67" s="550"/>
      <c r="DG67" s="550"/>
      <c r="DH67" s="551"/>
      <c r="DI67" s="548">
        <f t="shared" si="20"/>
        <v>0</v>
      </c>
      <c r="DJ67" s="550"/>
      <c r="DK67" s="550"/>
      <c r="DL67" s="550"/>
      <c r="DM67" s="550"/>
      <c r="DN67" s="550"/>
      <c r="DO67" s="550"/>
      <c r="DP67" s="550"/>
      <c r="DQ67" s="550"/>
      <c r="DR67" s="535">
        <f t="shared" si="21"/>
        <v>0</v>
      </c>
      <c r="DS67" s="550"/>
      <c r="DT67" s="550"/>
      <c r="DU67" s="550"/>
      <c r="DV67" s="550"/>
      <c r="DW67" s="550"/>
      <c r="DX67" s="550"/>
      <c r="DY67" s="550"/>
      <c r="DZ67" s="551"/>
      <c r="EB67" s="529" t="str">
        <f t="shared" si="25"/>
        <v>NP</v>
      </c>
      <c r="EC67" s="571"/>
      <c r="ED67" s="571"/>
      <c r="EE67" s="571"/>
      <c r="EF67" s="571"/>
      <c r="EG67" s="571"/>
      <c r="EH67" s="571"/>
      <c r="EI67" s="571"/>
      <c r="EJ67" s="572"/>
      <c r="EK67" s="530" t="str">
        <f t="shared" si="26"/>
        <v>NP</v>
      </c>
      <c r="EL67" s="571"/>
      <c r="EM67" s="571"/>
      <c r="EN67" s="571"/>
      <c r="EO67" s="571"/>
      <c r="EP67" s="571"/>
      <c r="EQ67" s="571"/>
      <c r="ER67" s="571"/>
      <c r="ES67" s="572"/>
      <c r="ET67" s="530" t="str">
        <f t="shared" si="23"/>
        <v>NP</v>
      </c>
      <c r="EU67" s="571"/>
      <c r="EV67" s="571"/>
      <c r="EW67" s="571"/>
      <c r="EX67" s="571"/>
      <c r="EY67" s="571"/>
      <c r="EZ67" s="571"/>
      <c r="FA67" s="571"/>
      <c r="FB67" s="572"/>
      <c r="FD67" s="529">
        <f t="shared" si="22"/>
        <v>0</v>
      </c>
      <c r="FE67" s="530"/>
      <c r="FF67" s="530"/>
      <c r="FG67" s="530"/>
      <c r="FH67" s="530"/>
      <c r="FI67" s="530"/>
      <c r="FJ67" s="530"/>
      <c r="FK67" s="530"/>
      <c r="FL67" s="531"/>
      <c r="FO67" s="312"/>
      <c r="FP67" s="288">
        <v>0</v>
      </c>
      <c r="GF67" s="515" t="s">
        <v>414</v>
      </c>
      <c r="GG67" s="516" t="s">
        <v>414</v>
      </c>
      <c r="GI67" s="501"/>
      <c r="GJ67" s="501"/>
      <c r="GK67" s="501"/>
      <c r="GL67" s="501"/>
      <c r="GM67" s="501"/>
      <c r="GN67" s="501"/>
      <c r="GO67" s="501"/>
      <c r="GP67" s="501"/>
      <c r="GQ67" s="506"/>
    </row>
    <row r="68" spans="1:199" ht="12.75" x14ac:dyDescent="0.2">
      <c r="A68" s="64">
        <v>64</v>
      </c>
      <c r="D68" s="331" t="s">
        <v>421</v>
      </c>
      <c r="G68" s="67"/>
      <c r="H68" s="66"/>
      <c r="I68" s="66"/>
      <c r="J68" s="143"/>
      <c r="K68" s="143"/>
      <c r="L68" s="143"/>
      <c r="M68" s="74"/>
      <c r="N68" s="74"/>
      <c r="O68" s="74"/>
      <c r="P68" s="95"/>
      <c r="Q68" s="95"/>
      <c r="R68" s="95"/>
      <c r="S68" s="138" t="str">
        <f>VLOOKUP($A68,PORTFOLIO_HIERARCHY,3,0)</f>
        <v>ABS</v>
      </c>
      <c r="T68" s="138"/>
      <c r="U68" s="138"/>
      <c r="V68" s="138"/>
      <c r="W68" s="138"/>
      <c r="X68" s="138"/>
      <c r="Y68" s="138"/>
      <c r="Z68" s="138"/>
      <c r="AA68" s="138"/>
      <c r="AB68" s="138"/>
      <c r="AC68" s="138"/>
      <c r="AD68" s="138"/>
      <c r="AE68" s="138"/>
      <c r="AF68" s="138"/>
      <c r="AG68" s="138"/>
      <c r="AH68" s="138"/>
      <c r="AI68" s="138"/>
      <c r="AJ68" s="138"/>
      <c r="AK68" s="138"/>
      <c r="AL68" s="138"/>
      <c r="AM68" s="138"/>
      <c r="AN68" s="138"/>
      <c r="AO68" s="138"/>
      <c r="AP68" s="138"/>
      <c r="AQ68" s="138"/>
      <c r="AR68" s="138"/>
      <c r="AS68" s="138"/>
      <c r="AT68" s="139"/>
      <c r="AU68" s="66"/>
      <c r="AV68" s="555">
        <f t="shared" si="15"/>
        <v>28912.369083803456</v>
      </c>
      <c r="AW68" s="556"/>
      <c r="AX68" s="556"/>
      <c r="AY68" s="556"/>
      <c r="AZ68" s="556"/>
      <c r="BA68" s="556"/>
      <c r="BB68" s="556"/>
      <c r="BC68" s="556"/>
      <c r="BD68" s="557"/>
      <c r="BE68" s="555"/>
      <c r="BF68" s="556"/>
      <c r="BG68" s="556"/>
      <c r="BH68" s="556"/>
      <c r="BI68" s="556"/>
      <c r="BJ68" s="556"/>
      <c r="BK68" s="556"/>
      <c r="BL68" s="556"/>
      <c r="BM68" s="557"/>
      <c r="BN68" s="66"/>
      <c r="BO68" s="555">
        <f t="shared" si="16"/>
        <v>32205.487922448669</v>
      </c>
      <c r="BP68" s="556"/>
      <c r="BQ68" s="556"/>
      <c r="BR68" s="556"/>
      <c r="BS68" s="556"/>
      <c r="BT68" s="556"/>
      <c r="BU68" s="556"/>
      <c r="BV68" s="556"/>
      <c r="BW68" s="557"/>
      <c r="BX68" s="555">
        <f t="shared" si="24"/>
        <v>32205.487922448669</v>
      </c>
      <c r="BY68" s="556"/>
      <c r="BZ68" s="556"/>
      <c r="CA68" s="556"/>
      <c r="CB68" s="556"/>
      <c r="CC68" s="556"/>
      <c r="CD68" s="556"/>
      <c r="CE68" s="556"/>
      <c r="CF68" s="557"/>
      <c r="CG68" s="165"/>
      <c r="CH68" s="555">
        <f t="shared" si="17"/>
        <v>32205.487922448669</v>
      </c>
      <c r="CI68" s="556"/>
      <c r="CJ68" s="556"/>
      <c r="CK68" s="556"/>
      <c r="CL68" s="556"/>
      <c r="CM68" s="556"/>
      <c r="CN68" s="556"/>
      <c r="CO68" s="556"/>
      <c r="CP68" s="557"/>
      <c r="CQ68" s="573">
        <f t="shared" si="18"/>
        <v>0</v>
      </c>
      <c r="CR68" s="556"/>
      <c r="CS68" s="556"/>
      <c r="CT68" s="556"/>
      <c r="CU68" s="556"/>
      <c r="CV68" s="556"/>
      <c r="CW68" s="556"/>
      <c r="CX68" s="556"/>
      <c r="CY68" s="556"/>
      <c r="CZ68" s="555">
        <f t="shared" si="19"/>
        <v>0</v>
      </c>
      <c r="DA68" s="556"/>
      <c r="DB68" s="556"/>
      <c r="DC68" s="556"/>
      <c r="DD68" s="556"/>
      <c r="DE68" s="556"/>
      <c r="DF68" s="556"/>
      <c r="DG68" s="556"/>
      <c r="DH68" s="557"/>
      <c r="DI68" s="573">
        <f t="shared" si="20"/>
        <v>0</v>
      </c>
      <c r="DJ68" s="556"/>
      <c r="DK68" s="556"/>
      <c r="DL68" s="556"/>
      <c r="DM68" s="556"/>
      <c r="DN68" s="556"/>
      <c r="DO68" s="556"/>
      <c r="DP68" s="556"/>
      <c r="DQ68" s="556"/>
      <c r="DR68" s="555">
        <f t="shared" si="21"/>
        <v>0</v>
      </c>
      <c r="DS68" s="556"/>
      <c r="DT68" s="556"/>
      <c r="DU68" s="556"/>
      <c r="DV68" s="556"/>
      <c r="DW68" s="556"/>
      <c r="DX68" s="556"/>
      <c r="DY68" s="556"/>
      <c r="DZ68" s="557"/>
      <c r="EB68" s="532">
        <f t="shared" si="25"/>
        <v>651521.02953500766</v>
      </c>
      <c r="EC68" s="569"/>
      <c r="ED68" s="569"/>
      <c r="EE68" s="569"/>
      <c r="EF68" s="569"/>
      <c r="EG68" s="569"/>
      <c r="EH68" s="569"/>
      <c r="EI68" s="569"/>
      <c r="EJ68" s="570"/>
      <c r="EK68" s="533">
        <f t="shared" si="26"/>
        <v>9040941.9188760072</v>
      </c>
      <c r="EL68" s="569"/>
      <c r="EM68" s="569"/>
      <c r="EN68" s="569"/>
      <c r="EO68" s="569"/>
      <c r="EP68" s="569"/>
      <c r="EQ68" s="569"/>
      <c r="ER68" s="569"/>
      <c r="ES68" s="570"/>
      <c r="ET68" s="533">
        <f>VLOOKUP($A68,FINAL_FIGURES,PNL_COL,0)</f>
        <v>-2997375.7812009933</v>
      </c>
      <c r="EU68" s="569"/>
      <c r="EV68" s="569"/>
      <c r="EW68" s="569"/>
      <c r="EX68" s="569"/>
      <c r="EY68" s="569"/>
      <c r="EZ68" s="569"/>
      <c r="FA68" s="569"/>
      <c r="FB68" s="570"/>
      <c r="FD68" s="532">
        <f t="shared" si="22"/>
        <v>-78394.989875999992</v>
      </c>
      <c r="FE68" s="533"/>
      <c r="FF68" s="533"/>
      <c r="FG68" s="533"/>
      <c r="FH68" s="533"/>
      <c r="FI68" s="533"/>
      <c r="FJ68" s="533"/>
      <c r="FK68" s="533"/>
      <c r="FL68" s="534"/>
      <c r="FO68" s="312"/>
      <c r="FP68" s="288">
        <v>31815.329796097507</v>
      </c>
      <c r="GF68" s="515">
        <v>-12038317.700077001</v>
      </c>
      <c r="GG68" s="516">
        <v>-3648896.810736001</v>
      </c>
      <c r="GI68" s="501"/>
      <c r="GJ68" s="501"/>
      <c r="GK68" s="501"/>
      <c r="GL68" s="501"/>
      <c r="GM68" s="501"/>
      <c r="GN68" s="501"/>
      <c r="GO68" s="501"/>
      <c r="GP68" s="501"/>
      <c r="GQ68" s="505"/>
    </row>
    <row r="69" spans="1:199" ht="12.75" x14ac:dyDescent="0.2">
      <c r="A69" s="64">
        <v>65</v>
      </c>
      <c r="D69" s="331" t="s">
        <v>423</v>
      </c>
      <c r="G69" s="67"/>
      <c r="H69" s="66"/>
      <c r="I69" s="66"/>
      <c r="J69" s="143"/>
      <c r="K69" s="143"/>
      <c r="L69" s="143"/>
      <c r="M69" s="74"/>
      <c r="N69" s="74"/>
      <c r="O69" s="74"/>
      <c r="P69" s="95"/>
      <c r="Q69" s="95"/>
      <c r="R69" s="95"/>
      <c r="S69" s="138"/>
      <c r="T69" s="66" t="str">
        <f>VLOOKUP($A69,PORTFOLIO_HIERARCHY,5,0)</f>
        <v>S</v>
      </c>
      <c r="U69" s="66"/>
      <c r="V69" s="66" t="str">
        <f>VLOOKUP($A69,PORTFOLIO_HIERARCHY,3,0)</f>
        <v>UP_ABS_L</v>
      </c>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8"/>
      <c r="AU69" s="66"/>
      <c r="AV69" s="535">
        <f t="shared" si="15"/>
        <v>28912.369083803456</v>
      </c>
      <c r="AW69" s="550"/>
      <c r="AX69" s="550"/>
      <c r="AY69" s="550"/>
      <c r="AZ69" s="550"/>
      <c r="BA69" s="550"/>
      <c r="BB69" s="550"/>
      <c r="BC69" s="550"/>
      <c r="BD69" s="551"/>
      <c r="BE69" s="535"/>
      <c r="BF69" s="550"/>
      <c r="BG69" s="550"/>
      <c r="BH69" s="550"/>
      <c r="BI69" s="550"/>
      <c r="BJ69" s="550"/>
      <c r="BK69" s="550"/>
      <c r="BL69" s="550"/>
      <c r="BM69" s="551"/>
      <c r="BN69" s="66"/>
      <c r="BO69" s="535">
        <f t="shared" si="16"/>
        <v>32205.487922448669</v>
      </c>
      <c r="BP69" s="550"/>
      <c r="BQ69" s="550"/>
      <c r="BR69" s="550"/>
      <c r="BS69" s="550"/>
      <c r="BT69" s="550"/>
      <c r="BU69" s="550"/>
      <c r="BV69" s="550"/>
      <c r="BW69" s="551"/>
      <c r="BX69" s="535">
        <f t="shared" si="24"/>
        <v>31484.029594736374</v>
      </c>
      <c r="BY69" s="550"/>
      <c r="BZ69" s="550"/>
      <c r="CA69" s="550"/>
      <c r="CB69" s="550"/>
      <c r="CC69" s="550"/>
      <c r="CD69" s="550"/>
      <c r="CE69" s="550"/>
      <c r="CF69" s="551"/>
      <c r="CG69" s="165"/>
      <c r="CH69" s="535">
        <f t="shared" si="17"/>
        <v>32205.487922448669</v>
      </c>
      <c r="CI69" s="550"/>
      <c r="CJ69" s="550"/>
      <c r="CK69" s="550"/>
      <c r="CL69" s="550"/>
      <c r="CM69" s="550"/>
      <c r="CN69" s="550"/>
      <c r="CO69" s="550"/>
      <c r="CP69" s="551"/>
      <c r="CQ69" s="548">
        <f t="shared" si="18"/>
        <v>0</v>
      </c>
      <c r="CR69" s="550"/>
      <c r="CS69" s="550"/>
      <c r="CT69" s="550"/>
      <c r="CU69" s="550"/>
      <c r="CV69" s="550"/>
      <c r="CW69" s="550"/>
      <c r="CX69" s="550"/>
      <c r="CY69" s="550"/>
      <c r="CZ69" s="535">
        <f t="shared" si="19"/>
        <v>0</v>
      </c>
      <c r="DA69" s="550"/>
      <c r="DB69" s="550"/>
      <c r="DC69" s="550"/>
      <c r="DD69" s="550"/>
      <c r="DE69" s="550"/>
      <c r="DF69" s="550"/>
      <c r="DG69" s="550"/>
      <c r="DH69" s="551"/>
      <c r="DI69" s="548">
        <f t="shared" si="20"/>
        <v>0</v>
      </c>
      <c r="DJ69" s="550"/>
      <c r="DK69" s="550"/>
      <c r="DL69" s="550"/>
      <c r="DM69" s="550"/>
      <c r="DN69" s="550"/>
      <c r="DO69" s="550"/>
      <c r="DP69" s="550"/>
      <c r="DQ69" s="550"/>
      <c r="DR69" s="535">
        <f t="shared" si="21"/>
        <v>0</v>
      </c>
      <c r="DS69" s="550"/>
      <c r="DT69" s="550"/>
      <c r="DU69" s="550"/>
      <c r="DV69" s="550"/>
      <c r="DW69" s="550"/>
      <c r="DX69" s="550"/>
      <c r="DY69" s="550"/>
      <c r="DZ69" s="551"/>
      <c r="EB69" s="529">
        <f t="shared" si="25"/>
        <v>651521.02953500766</v>
      </c>
      <c r="EC69" s="571"/>
      <c r="ED69" s="571"/>
      <c r="EE69" s="571"/>
      <c r="EF69" s="571"/>
      <c r="EG69" s="571"/>
      <c r="EH69" s="571"/>
      <c r="EI69" s="571"/>
      <c r="EJ69" s="572"/>
      <c r="EK69" s="530">
        <f t="shared" si="26"/>
        <v>9040941.9188760072</v>
      </c>
      <c r="EL69" s="571"/>
      <c r="EM69" s="571"/>
      <c r="EN69" s="571"/>
      <c r="EO69" s="571"/>
      <c r="EP69" s="571"/>
      <c r="EQ69" s="571"/>
      <c r="ER69" s="571"/>
      <c r="ES69" s="572"/>
      <c r="ET69" s="530">
        <f t="shared" si="23"/>
        <v>-2997375.7812009933</v>
      </c>
      <c r="EU69" s="571"/>
      <c r="EV69" s="571"/>
      <c r="EW69" s="571"/>
      <c r="EX69" s="571"/>
      <c r="EY69" s="571"/>
      <c r="EZ69" s="571"/>
      <c r="FA69" s="571"/>
      <c r="FB69" s="572"/>
      <c r="FD69" s="529">
        <f t="shared" si="22"/>
        <v>-78394.989875999992</v>
      </c>
      <c r="FE69" s="530"/>
      <c r="FF69" s="530"/>
      <c r="FG69" s="530"/>
      <c r="FH69" s="530"/>
      <c r="FI69" s="530"/>
      <c r="FJ69" s="530"/>
      <c r="FK69" s="530"/>
      <c r="FL69" s="531"/>
      <c r="FO69" s="312"/>
      <c r="FP69" s="288">
        <v>31815.329796097507</v>
      </c>
      <c r="GF69" s="515">
        <v>-12038317.700077001</v>
      </c>
      <c r="GG69" s="516">
        <v>-3648896.810736001</v>
      </c>
      <c r="GI69" s="501"/>
      <c r="GJ69" s="501"/>
      <c r="GK69" s="501"/>
      <c r="GL69" s="501"/>
      <c r="GM69" s="501"/>
      <c r="GN69" s="501"/>
      <c r="GO69" s="501"/>
      <c r="GP69" s="501"/>
      <c r="GQ69" s="506"/>
    </row>
    <row r="70" spans="1:199" ht="12.75" hidden="1" customHeight="1" x14ac:dyDescent="0.2">
      <c r="A70" s="64">
        <v>66</v>
      </c>
      <c r="D70" s="331" t="s">
        <v>423</v>
      </c>
      <c r="G70" s="67"/>
      <c r="H70" s="66"/>
      <c r="I70" s="66"/>
      <c r="J70" s="143"/>
      <c r="K70" s="143"/>
      <c r="L70" s="143"/>
      <c r="M70" s="74"/>
      <c r="N70" s="74"/>
      <c r="O70" s="74"/>
      <c r="P70" s="95"/>
      <c r="Q70" s="95"/>
      <c r="R70" s="95"/>
      <c r="S70" s="138"/>
      <c r="T70" s="66" t="str">
        <f>VLOOKUP($A70,PORTFOLIO_HIERARCHY,5,0)</f>
        <v>S</v>
      </c>
      <c r="U70" s="66"/>
      <c r="V70" s="66" t="str">
        <f>VLOOKUP($A70,PORTFOLIO_HIERARCHY,3,0)</f>
        <v>UP_ABS_A</v>
      </c>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8"/>
      <c r="AU70" s="66"/>
      <c r="AV70" s="535">
        <f t="shared" ref="AV70:AV114" si="27">IF(VAR_ZERO_CORR="Y",VLOOKUP($A70,FINAL_FIGURES,VAR_0_COL,0),VLOOKUP($A70,FINAL_FIGURES,VAR_COL,0))</f>
        <v>0</v>
      </c>
      <c r="AW70" s="550"/>
      <c r="AX70" s="550"/>
      <c r="AY70" s="550"/>
      <c r="AZ70" s="550"/>
      <c r="BA70" s="550"/>
      <c r="BB70" s="550"/>
      <c r="BC70" s="550"/>
      <c r="BD70" s="551"/>
      <c r="BE70" s="535"/>
      <c r="BF70" s="550"/>
      <c r="BG70" s="550"/>
      <c r="BH70" s="550"/>
      <c r="BI70" s="550"/>
      <c r="BJ70" s="550"/>
      <c r="BK70" s="550"/>
      <c r="BL70" s="550"/>
      <c r="BM70" s="551"/>
      <c r="BN70" s="66"/>
      <c r="BO70" s="535">
        <f t="shared" ref="BO70:BO91" si="28">$AV70*FX_EUR_USD</f>
        <v>0</v>
      </c>
      <c r="BP70" s="550"/>
      <c r="BQ70" s="550"/>
      <c r="BR70" s="550"/>
      <c r="BS70" s="550"/>
      <c r="BT70" s="550"/>
      <c r="BU70" s="550"/>
      <c r="BV70" s="550"/>
      <c r="BW70" s="551"/>
      <c r="BX70" s="535">
        <f t="shared" si="24"/>
        <v>-721.458327712293</v>
      </c>
      <c r="BY70" s="550"/>
      <c r="BZ70" s="550"/>
      <c r="CA70" s="550"/>
      <c r="CB70" s="550"/>
      <c r="CC70" s="550"/>
      <c r="CD70" s="550"/>
      <c r="CE70" s="550"/>
      <c r="CF70" s="551"/>
      <c r="CG70" s="165"/>
      <c r="CH70" s="535">
        <f t="shared" ref="CH70:CH91" si="29">VLOOKUP($A70,FINAL_FIGURES,IR_COL,0)*FX_EUR_USD</f>
        <v>0</v>
      </c>
      <c r="CI70" s="550"/>
      <c r="CJ70" s="550"/>
      <c r="CK70" s="550"/>
      <c r="CL70" s="550"/>
      <c r="CM70" s="550"/>
      <c r="CN70" s="550"/>
      <c r="CO70" s="550"/>
      <c r="CP70" s="551"/>
      <c r="CQ70" s="548">
        <f t="shared" ref="CQ70:CQ91" si="30">VLOOKUP($A70,FINAL_FIGURES,FX_COL,0)*FX_EUR_USD</f>
        <v>0</v>
      </c>
      <c r="CR70" s="550"/>
      <c r="CS70" s="550"/>
      <c r="CT70" s="550"/>
      <c r="CU70" s="550"/>
      <c r="CV70" s="550"/>
      <c r="CW70" s="550"/>
      <c r="CX70" s="550"/>
      <c r="CY70" s="550"/>
      <c r="CZ70" s="535">
        <f t="shared" ref="CZ70:CZ91" si="31">VLOOKUP($A70,FINAL_FIGURES,BMA_COL,0)*FX_EUR_USD</f>
        <v>0</v>
      </c>
      <c r="DA70" s="550"/>
      <c r="DB70" s="550"/>
      <c r="DC70" s="550"/>
      <c r="DD70" s="550"/>
      <c r="DE70" s="550"/>
      <c r="DF70" s="550"/>
      <c r="DG70" s="550"/>
      <c r="DH70" s="551"/>
      <c r="DI70" s="548">
        <f t="shared" ref="DI70:DI91" si="32">VLOOKUP($A70,FINAL_FIGURES,CDS_COL,0)*FX_EUR_USD</f>
        <v>0</v>
      </c>
      <c r="DJ70" s="550"/>
      <c r="DK70" s="550"/>
      <c r="DL70" s="550"/>
      <c r="DM70" s="550"/>
      <c r="DN70" s="550"/>
      <c r="DO70" s="550"/>
      <c r="DP70" s="550"/>
      <c r="DQ70" s="550"/>
      <c r="DR70" s="535">
        <f t="shared" ref="DR70:DR91" si="33">VLOOKUP($A70,FINAL_FIGURES,CS_COL,0)*FX_EUR_USD</f>
        <v>0</v>
      </c>
      <c r="DS70" s="550"/>
      <c r="DT70" s="550"/>
      <c r="DU70" s="550"/>
      <c r="DV70" s="550"/>
      <c r="DW70" s="550"/>
      <c r="DX70" s="550"/>
      <c r="DY70" s="550"/>
      <c r="DZ70" s="551"/>
      <c r="EB70" s="529" t="str">
        <f t="shared" si="25"/>
        <v>NP</v>
      </c>
      <c r="EC70" s="571"/>
      <c r="ED70" s="571"/>
      <c r="EE70" s="571"/>
      <c r="EF70" s="571"/>
      <c r="EG70" s="571"/>
      <c r="EH70" s="571"/>
      <c r="EI70" s="571"/>
      <c r="EJ70" s="572"/>
      <c r="EK70" s="530" t="str">
        <f t="shared" si="26"/>
        <v>NP</v>
      </c>
      <c r="EL70" s="571"/>
      <c r="EM70" s="571"/>
      <c r="EN70" s="571"/>
      <c r="EO70" s="571"/>
      <c r="EP70" s="571"/>
      <c r="EQ70" s="571"/>
      <c r="ER70" s="571"/>
      <c r="ES70" s="572"/>
      <c r="ET70" s="530" t="str">
        <f t="shared" ref="ET70:ET91" si="34">VLOOKUP($A70,FINAL_FIGURES,PNL_COL,0)</f>
        <v>NP</v>
      </c>
      <c r="EU70" s="571"/>
      <c r="EV70" s="571"/>
      <c r="EW70" s="571"/>
      <c r="EX70" s="571"/>
      <c r="EY70" s="571"/>
      <c r="EZ70" s="571"/>
      <c r="FA70" s="571"/>
      <c r="FB70" s="572"/>
      <c r="FD70" s="529">
        <f t="shared" ref="FD70:FD91" si="35">VLOOKUP($A70,FINAL_FIGURES,40,0)*FX_EUR_USD</f>
        <v>0</v>
      </c>
      <c r="FE70" s="530"/>
      <c r="FF70" s="530"/>
      <c r="FG70" s="530"/>
      <c r="FH70" s="530"/>
      <c r="FI70" s="530"/>
      <c r="FJ70" s="530"/>
      <c r="FK70" s="530"/>
      <c r="FL70" s="531"/>
      <c r="FO70" s="312"/>
      <c r="FP70" s="288">
        <v>0</v>
      </c>
      <c r="GF70" s="515" t="s">
        <v>414</v>
      </c>
      <c r="GG70" s="516" t="s">
        <v>414</v>
      </c>
      <c r="GI70" s="501"/>
      <c r="GJ70" s="501"/>
      <c r="GK70" s="501"/>
      <c r="GL70" s="501"/>
      <c r="GM70" s="501"/>
      <c r="GN70" s="501"/>
      <c r="GO70" s="501"/>
      <c r="GP70" s="501"/>
      <c r="GQ70" s="506"/>
    </row>
    <row r="71" spans="1:199" ht="12.75" customHeight="1" x14ac:dyDescent="0.2">
      <c r="A71" s="64">
        <v>67</v>
      </c>
      <c r="D71" s="331" t="s">
        <v>421</v>
      </c>
      <c r="G71" s="67"/>
      <c r="H71" s="66"/>
      <c r="I71" s="66"/>
      <c r="J71" s="143"/>
      <c r="K71" s="143"/>
      <c r="L71" s="143"/>
      <c r="M71" s="74"/>
      <c r="N71" s="74"/>
      <c r="O71" s="74"/>
      <c r="P71" s="95"/>
      <c r="Q71" s="95"/>
      <c r="R71" s="95"/>
      <c r="S71" s="138" t="str">
        <f>VLOOKUP($A71,PORTFOLIO_HIERARCHY,3,0)</f>
        <v>Agency/SBAs</v>
      </c>
      <c r="T71" s="138"/>
      <c r="U71" s="138"/>
      <c r="V71" s="138"/>
      <c r="W71" s="138"/>
      <c r="X71" s="138"/>
      <c r="Y71" s="138"/>
      <c r="Z71" s="138"/>
      <c r="AA71" s="138"/>
      <c r="AB71" s="138"/>
      <c r="AC71" s="138"/>
      <c r="AD71" s="138"/>
      <c r="AE71" s="138"/>
      <c r="AF71" s="138"/>
      <c r="AG71" s="138"/>
      <c r="AH71" s="138"/>
      <c r="AI71" s="138"/>
      <c r="AJ71" s="138"/>
      <c r="AK71" s="138"/>
      <c r="AL71" s="138"/>
      <c r="AM71" s="138"/>
      <c r="AN71" s="138"/>
      <c r="AO71" s="138"/>
      <c r="AP71" s="138"/>
      <c r="AQ71" s="138"/>
      <c r="AR71" s="138"/>
      <c r="AS71" s="138"/>
      <c r="AT71" s="139"/>
      <c r="AU71" s="66"/>
      <c r="AV71" s="555">
        <f t="shared" si="27"/>
        <v>414.61051322634887</v>
      </c>
      <c r="AW71" s="556"/>
      <c r="AX71" s="556"/>
      <c r="AY71" s="556"/>
      <c r="AZ71" s="556"/>
      <c r="BA71" s="556"/>
      <c r="BB71" s="556"/>
      <c r="BC71" s="556"/>
      <c r="BD71" s="557"/>
      <c r="BE71" s="555"/>
      <c r="BF71" s="556"/>
      <c r="BG71" s="556"/>
      <c r="BH71" s="556"/>
      <c r="BI71" s="556"/>
      <c r="BJ71" s="556"/>
      <c r="BK71" s="556"/>
      <c r="BL71" s="556"/>
      <c r="BM71" s="557"/>
      <c r="BN71" s="66"/>
      <c r="BO71" s="555">
        <f t="shared" si="28"/>
        <v>461.83465068282999</v>
      </c>
      <c r="BP71" s="556"/>
      <c r="BQ71" s="556"/>
      <c r="BR71" s="556"/>
      <c r="BS71" s="556"/>
      <c r="BT71" s="556"/>
      <c r="BU71" s="556"/>
      <c r="BV71" s="556"/>
      <c r="BW71" s="557"/>
      <c r="BX71" s="555">
        <f t="shared" si="24"/>
        <v>461.83465068282999</v>
      </c>
      <c r="BY71" s="556"/>
      <c r="BZ71" s="556"/>
      <c r="CA71" s="556"/>
      <c r="CB71" s="556"/>
      <c r="CC71" s="556"/>
      <c r="CD71" s="556"/>
      <c r="CE71" s="556"/>
      <c r="CF71" s="557"/>
      <c r="CG71" s="165"/>
      <c r="CH71" s="555">
        <f t="shared" si="29"/>
        <v>461.83465068282999</v>
      </c>
      <c r="CI71" s="556"/>
      <c r="CJ71" s="556"/>
      <c r="CK71" s="556"/>
      <c r="CL71" s="556"/>
      <c r="CM71" s="556"/>
      <c r="CN71" s="556"/>
      <c r="CO71" s="556"/>
      <c r="CP71" s="557"/>
      <c r="CQ71" s="573">
        <f t="shared" si="30"/>
        <v>0</v>
      </c>
      <c r="CR71" s="556"/>
      <c r="CS71" s="556"/>
      <c r="CT71" s="556"/>
      <c r="CU71" s="556"/>
      <c r="CV71" s="556"/>
      <c r="CW71" s="556"/>
      <c r="CX71" s="556"/>
      <c r="CY71" s="556"/>
      <c r="CZ71" s="555">
        <f t="shared" si="31"/>
        <v>0</v>
      </c>
      <c r="DA71" s="556"/>
      <c r="DB71" s="556"/>
      <c r="DC71" s="556"/>
      <c r="DD71" s="556"/>
      <c r="DE71" s="556"/>
      <c r="DF71" s="556"/>
      <c r="DG71" s="556"/>
      <c r="DH71" s="557"/>
      <c r="DI71" s="573">
        <f t="shared" si="32"/>
        <v>0</v>
      </c>
      <c r="DJ71" s="556"/>
      <c r="DK71" s="556"/>
      <c r="DL71" s="556"/>
      <c r="DM71" s="556"/>
      <c r="DN71" s="556"/>
      <c r="DO71" s="556"/>
      <c r="DP71" s="556"/>
      <c r="DQ71" s="556"/>
      <c r="DR71" s="555">
        <f t="shared" si="33"/>
        <v>0</v>
      </c>
      <c r="DS71" s="556"/>
      <c r="DT71" s="556"/>
      <c r="DU71" s="556"/>
      <c r="DV71" s="556"/>
      <c r="DW71" s="556"/>
      <c r="DX71" s="556"/>
      <c r="DY71" s="556"/>
      <c r="DZ71" s="557"/>
      <c r="EB71" s="532">
        <f t="shared" si="25"/>
        <v>135706.15037100017</v>
      </c>
      <c r="EC71" s="569"/>
      <c r="ED71" s="569"/>
      <c r="EE71" s="569"/>
      <c r="EF71" s="569"/>
      <c r="EG71" s="569"/>
      <c r="EH71" s="569"/>
      <c r="EI71" s="569"/>
      <c r="EJ71" s="570"/>
      <c r="EK71" s="533">
        <f t="shared" si="26"/>
        <v>-107646.97022699984</v>
      </c>
      <c r="EL71" s="569"/>
      <c r="EM71" s="569"/>
      <c r="EN71" s="569"/>
      <c r="EO71" s="569"/>
      <c r="EP71" s="569"/>
      <c r="EQ71" s="569"/>
      <c r="ER71" s="569"/>
      <c r="ES71" s="570"/>
      <c r="ET71" s="533">
        <f t="shared" si="34"/>
        <v>1373302.3799350001</v>
      </c>
      <c r="EU71" s="569"/>
      <c r="EV71" s="569"/>
      <c r="EW71" s="569"/>
      <c r="EX71" s="569"/>
      <c r="EY71" s="569"/>
      <c r="EZ71" s="569"/>
      <c r="FA71" s="569"/>
      <c r="FB71" s="570"/>
      <c r="FD71" s="532">
        <f t="shared" si="35"/>
        <v>-1115.9829929999999</v>
      </c>
      <c r="FE71" s="533"/>
      <c r="FF71" s="533"/>
      <c r="FG71" s="533"/>
      <c r="FH71" s="533"/>
      <c r="FI71" s="533"/>
      <c r="FJ71" s="533"/>
      <c r="FK71" s="533"/>
      <c r="FL71" s="534"/>
      <c r="FO71" s="312"/>
      <c r="FP71" s="288">
        <v>406.36358322950139</v>
      </c>
      <c r="GF71" s="515">
        <v>1480949.3501619999</v>
      </c>
      <c r="GG71" s="516">
        <v>1237596.2295639999</v>
      </c>
      <c r="GI71" s="501"/>
      <c r="GJ71" s="501"/>
      <c r="GK71" s="501"/>
      <c r="GL71" s="501"/>
      <c r="GM71" s="501"/>
      <c r="GN71" s="501"/>
      <c r="GO71" s="501"/>
      <c r="GP71" s="501"/>
      <c r="GQ71" s="505"/>
    </row>
    <row r="72" spans="1:199" ht="12.75" customHeight="1" x14ac:dyDescent="0.2">
      <c r="A72" s="64">
        <v>68</v>
      </c>
      <c r="D72" s="331" t="s">
        <v>423</v>
      </c>
      <c r="G72" s="67"/>
      <c r="H72" s="66"/>
      <c r="I72" s="66"/>
      <c r="J72" s="143"/>
      <c r="K72" s="143"/>
      <c r="L72" s="143"/>
      <c r="M72" s="74"/>
      <c r="N72" s="74"/>
      <c r="O72" s="74"/>
      <c r="P72" s="95"/>
      <c r="Q72" s="95"/>
      <c r="R72" s="95"/>
      <c r="S72" s="138"/>
      <c r="T72" s="66" t="str">
        <f>VLOOKUP($A72,PORTFOLIO_HIERARCHY,5,0)</f>
        <v>S</v>
      </c>
      <c r="U72" s="66"/>
      <c r="V72" s="66" t="str">
        <f>VLOOKUP($A72,PORTFOLIO_HIERARCHY,3,0)</f>
        <v>UP_AGCYSBA_L</v>
      </c>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8"/>
      <c r="AU72" s="66"/>
      <c r="AV72" s="535">
        <f t="shared" si="27"/>
        <v>414.61051322634887</v>
      </c>
      <c r="AW72" s="550"/>
      <c r="AX72" s="550"/>
      <c r="AY72" s="550"/>
      <c r="AZ72" s="550"/>
      <c r="BA72" s="550"/>
      <c r="BB72" s="550"/>
      <c r="BC72" s="550"/>
      <c r="BD72" s="551"/>
      <c r="BE72" s="535"/>
      <c r="BF72" s="550"/>
      <c r="BG72" s="550"/>
      <c r="BH72" s="550"/>
      <c r="BI72" s="550"/>
      <c r="BJ72" s="550"/>
      <c r="BK72" s="550"/>
      <c r="BL72" s="550"/>
      <c r="BM72" s="551"/>
      <c r="BN72" s="66"/>
      <c r="BO72" s="535">
        <f t="shared" si="28"/>
        <v>461.83465068282999</v>
      </c>
      <c r="BP72" s="550"/>
      <c r="BQ72" s="550"/>
      <c r="BR72" s="550"/>
      <c r="BS72" s="550"/>
      <c r="BT72" s="550"/>
      <c r="BU72" s="550"/>
      <c r="BV72" s="550"/>
      <c r="BW72" s="551"/>
      <c r="BX72" s="535">
        <f t="shared" si="24"/>
        <v>461.83465068282999</v>
      </c>
      <c r="BY72" s="550"/>
      <c r="BZ72" s="550"/>
      <c r="CA72" s="550"/>
      <c r="CB72" s="550"/>
      <c r="CC72" s="550"/>
      <c r="CD72" s="550"/>
      <c r="CE72" s="550"/>
      <c r="CF72" s="551"/>
      <c r="CG72" s="165"/>
      <c r="CH72" s="535">
        <f t="shared" si="29"/>
        <v>461.83465068282999</v>
      </c>
      <c r="CI72" s="550"/>
      <c r="CJ72" s="550"/>
      <c r="CK72" s="550"/>
      <c r="CL72" s="550"/>
      <c r="CM72" s="550"/>
      <c r="CN72" s="550"/>
      <c r="CO72" s="550"/>
      <c r="CP72" s="551"/>
      <c r="CQ72" s="548">
        <f t="shared" si="30"/>
        <v>0</v>
      </c>
      <c r="CR72" s="550"/>
      <c r="CS72" s="550"/>
      <c r="CT72" s="550"/>
      <c r="CU72" s="550"/>
      <c r="CV72" s="550"/>
      <c r="CW72" s="550"/>
      <c r="CX72" s="550"/>
      <c r="CY72" s="550"/>
      <c r="CZ72" s="535">
        <f t="shared" si="31"/>
        <v>0</v>
      </c>
      <c r="DA72" s="550"/>
      <c r="DB72" s="550"/>
      <c r="DC72" s="550"/>
      <c r="DD72" s="550"/>
      <c r="DE72" s="550"/>
      <c r="DF72" s="550"/>
      <c r="DG72" s="550"/>
      <c r="DH72" s="551"/>
      <c r="DI72" s="548">
        <f t="shared" si="32"/>
        <v>0</v>
      </c>
      <c r="DJ72" s="550"/>
      <c r="DK72" s="550"/>
      <c r="DL72" s="550"/>
      <c r="DM72" s="550"/>
      <c r="DN72" s="550"/>
      <c r="DO72" s="550"/>
      <c r="DP72" s="550"/>
      <c r="DQ72" s="550"/>
      <c r="DR72" s="535">
        <f t="shared" si="33"/>
        <v>0</v>
      </c>
      <c r="DS72" s="550"/>
      <c r="DT72" s="550"/>
      <c r="DU72" s="550"/>
      <c r="DV72" s="550"/>
      <c r="DW72" s="550"/>
      <c r="DX72" s="550"/>
      <c r="DY72" s="550"/>
      <c r="DZ72" s="551"/>
      <c r="EB72" s="529">
        <f t="shared" si="25"/>
        <v>135706.15037100017</v>
      </c>
      <c r="EC72" s="571"/>
      <c r="ED72" s="571"/>
      <c r="EE72" s="571"/>
      <c r="EF72" s="571"/>
      <c r="EG72" s="571"/>
      <c r="EH72" s="571"/>
      <c r="EI72" s="571"/>
      <c r="EJ72" s="572"/>
      <c r="EK72" s="530">
        <f t="shared" si="26"/>
        <v>-107646.97022699984</v>
      </c>
      <c r="EL72" s="571"/>
      <c r="EM72" s="571"/>
      <c r="EN72" s="571"/>
      <c r="EO72" s="571"/>
      <c r="EP72" s="571"/>
      <c r="EQ72" s="571"/>
      <c r="ER72" s="571"/>
      <c r="ES72" s="572"/>
      <c r="ET72" s="530">
        <f t="shared" si="34"/>
        <v>1373302.3799350001</v>
      </c>
      <c r="EU72" s="571"/>
      <c r="EV72" s="571"/>
      <c r="EW72" s="571"/>
      <c r="EX72" s="571"/>
      <c r="EY72" s="571"/>
      <c r="EZ72" s="571"/>
      <c r="FA72" s="571"/>
      <c r="FB72" s="572"/>
      <c r="FD72" s="529">
        <f t="shared" si="35"/>
        <v>-1115.9829929999999</v>
      </c>
      <c r="FE72" s="530"/>
      <c r="FF72" s="530"/>
      <c r="FG72" s="530"/>
      <c r="FH72" s="530"/>
      <c r="FI72" s="530"/>
      <c r="FJ72" s="530"/>
      <c r="FK72" s="530"/>
      <c r="FL72" s="531"/>
      <c r="FO72" s="312"/>
      <c r="FP72" s="288">
        <v>406.36358322950139</v>
      </c>
      <c r="GF72" s="515">
        <v>1480949.3501619999</v>
      </c>
      <c r="GG72" s="516">
        <v>1237596.2295639999</v>
      </c>
      <c r="GI72" s="501"/>
      <c r="GJ72" s="501"/>
      <c r="GK72" s="501"/>
      <c r="GL72" s="501"/>
      <c r="GM72" s="501"/>
      <c r="GN72" s="501"/>
      <c r="GO72" s="501"/>
      <c r="GP72" s="501"/>
      <c r="GQ72" s="506"/>
    </row>
    <row r="73" spans="1:199" ht="12.75" hidden="1" customHeight="1" x14ac:dyDescent="0.2">
      <c r="A73" s="64">
        <v>69</v>
      </c>
      <c r="D73" s="331" t="s">
        <v>423</v>
      </c>
      <c r="G73" s="67"/>
      <c r="H73" s="66"/>
      <c r="I73" s="66"/>
      <c r="J73" s="143"/>
      <c r="K73" s="143"/>
      <c r="L73" s="143"/>
      <c r="M73" s="74"/>
      <c r="N73" s="74"/>
      <c r="O73" s="74"/>
      <c r="P73" s="95"/>
      <c r="Q73" s="95"/>
      <c r="R73" s="95"/>
      <c r="S73" s="138"/>
      <c r="T73" s="66" t="str">
        <f>VLOOKUP($A73,PORTFOLIO_HIERARCHY,5,0)</f>
        <v>S</v>
      </c>
      <c r="U73" s="66"/>
      <c r="V73" s="66" t="str">
        <f>VLOOKUP($A73,PORTFOLIO_HIERARCHY,3,0)</f>
        <v>UP_AGCYSBA_A</v>
      </c>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8"/>
      <c r="AU73" s="66"/>
      <c r="AV73" s="535">
        <f t="shared" si="27"/>
        <v>0</v>
      </c>
      <c r="AW73" s="550"/>
      <c r="AX73" s="550"/>
      <c r="AY73" s="550"/>
      <c r="AZ73" s="550"/>
      <c r="BA73" s="550"/>
      <c r="BB73" s="550"/>
      <c r="BC73" s="550"/>
      <c r="BD73" s="551"/>
      <c r="BE73" s="535"/>
      <c r="BF73" s="550"/>
      <c r="BG73" s="550"/>
      <c r="BH73" s="550"/>
      <c r="BI73" s="550"/>
      <c r="BJ73" s="550"/>
      <c r="BK73" s="550"/>
      <c r="BL73" s="550"/>
      <c r="BM73" s="551"/>
      <c r="BN73" s="66"/>
      <c r="BO73" s="535">
        <f t="shared" si="28"/>
        <v>0</v>
      </c>
      <c r="BP73" s="550"/>
      <c r="BQ73" s="550"/>
      <c r="BR73" s="550"/>
      <c r="BS73" s="550"/>
      <c r="BT73" s="550"/>
      <c r="BU73" s="550"/>
      <c r="BV73" s="550"/>
      <c r="BW73" s="551"/>
      <c r="BX73" s="535">
        <f t="shared" si="24"/>
        <v>0</v>
      </c>
      <c r="BY73" s="550"/>
      <c r="BZ73" s="550"/>
      <c r="CA73" s="550"/>
      <c r="CB73" s="550"/>
      <c r="CC73" s="550"/>
      <c r="CD73" s="550"/>
      <c r="CE73" s="550"/>
      <c r="CF73" s="551"/>
      <c r="CG73" s="165"/>
      <c r="CH73" s="535">
        <f t="shared" si="29"/>
        <v>0</v>
      </c>
      <c r="CI73" s="550"/>
      <c r="CJ73" s="550"/>
      <c r="CK73" s="550"/>
      <c r="CL73" s="550"/>
      <c r="CM73" s="550"/>
      <c r="CN73" s="550"/>
      <c r="CO73" s="550"/>
      <c r="CP73" s="551"/>
      <c r="CQ73" s="548">
        <f t="shared" si="30"/>
        <v>0</v>
      </c>
      <c r="CR73" s="550"/>
      <c r="CS73" s="550"/>
      <c r="CT73" s="550"/>
      <c r="CU73" s="550"/>
      <c r="CV73" s="550"/>
      <c r="CW73" s="550"/>
      <c r="CX73" s="550"/>
      <c r="CY73" s="550"/>
      <c r="CZ73" s="535">
        <f t="shared" si="31"/>
        <v>0</v>
      </c>
      <c r="DA73" s="550"/>
      <c r="DB73" s="550"/>
      <c r="DC73" s="550"/>
      <c r="DD73" s="550"/>
      <c r="DE73" s="550"/>
      <c r="DF73" s="550"/>
      <c r="DG73" s="550"/>
      <c r="DH73" s="551"/>
      <c r="DI73" s="548">
        <f t="shared" si="32"/>
        <v>0</v>
      </c>
      <c r="DJ73" s="550"/>
      <c r="DK73" s="550"/>
      <c r="DL73" s="550"/>
      <c r="DM73" s="550"/>
      <c r="DN73" s="550"/>
      <c r="DO73" s="550"/>
      <c r="DP73" s="550"/>
      <c r="DQ73" s="550"/>
      <c r="DR73" s="535">
        <f t="shared" si="33"/>
        <v>0</v>
      </c>
      <c r="DS73" s="550"/>
      <c r="DT73" s="550"/>
      <c r="DU73" s="550"/>
      <c r="DV73" s="550"/>
      <c r="DW73" s="550"/>
      <c r="DX73" s="550"/>
      <c r="DY73" s="550"/>
      <c r="DZ73" s="551"/>
      <c r="EB73" s="529" t="str">
        <f t="shared" si="25"/>
        <v>NP</v>
      </c>
      <c r="EC73" s="571"/>
      <c r="ED73" s="571"/>
      <c r="EE73" s="571"/>
      <c r="EF73" s="571"/>
      <c r="EG73" s="571"/>
      <c r="EH73" s="571"/>
      <c r="EI73" s="571"/>
      <c r="EJ73" s="572"/>
      <c r="EK73" s="530" t="str">
        <f t="shared" si="26"/>
        <v>NP</v>
      </c>
      <c r="EL73" s="571"/>
      <c r="EM73" s="571"/>
      <c r="EN73" s="571"/>
      <c r="EO73" s="571"/>
      <c r="EP73" s="571"/>
      <c r="EQ73" s="571"/>
      <c r="ER73" s="571"/>
      <c r="ES73" s="572"/>
      <c r="ET73" s="530" t="str">
        <f t="shared" si="34"/>
        <v>NP</v>
      </c>
      <c r="EU73" s="571"/>
      <c r="EV73" s="571"/>
      <c r="EW73" s="571"/>
      <c r="EX73" s="571"/>
      <c r="EY73" s="571"/>
      <c r="EZ73" s="571"/>
      <c r="FA73" s="571"/>
      <c r="FB73" s="572"/>
      <c r="FD73" s="529">
        <f t="shared" si="35"/>
        <v>0</v>
      </c>
      <c r="FE73" s="530"/>
      <c r="FF73" s="530"/>
      <c r="FG73" s="530"/>
      <c r="FH73" s="530"/>
      <c r="FI73" s="530"/>
      <c r="FJ73" s="530"/>
      <c r="FK73" s="530"/>
      <c r="FL73" s="531"/>
      <c r="FO73" s="312"/>
      <c r="FP73" s="288">
        <v>0</v>
      </c>
      <c r="GF73" s="515" t="s">
        <v>414</v>
      </c>
      <c r="GG73" s="516" t="s">
        <v>414</v>
      </c>
      <c r="GI73" s="501"/>
      <c r="GJ73" s="501"/>
      <c r="GK73" s="501"/>
      <c r="GL73" s="501"/>
      <c r="GM73" s="501"/>
      <c r="GN73" s="501"/>
      <c r="GO73" s="501"/>
      <c r="GP73" s="501"/>
      <c r="GQ73" s="506"/>
    </row>
    <row r="74" spans="1:199" ht="12.75" x14ac:dyDescent="0.2">
      <c r="A74" s="64">
        <v>70</v>
      </c>
      <c r="D74" s="331" t="s">
        <v>421</v>
      </c>
      <c r="G74" s="67"/>
      <c r="H74" s="66"/>
      <c r="I74" s="66"/>
      <c r="J74" s="143"/>
      <c r="K74" s="143"/>
      <c r="L74" s="143"/>
      <c r="M74" s="74"/>
      <c r="N74" s="74"/>
      <c r="O74" s="74"/>
      <c r="P74" s="95"/>
      <c r="Q74" s="95"/>
      <c r="R74" s="95"/>
      <c r="S74" s="138" t="str">
        <f>VLOOKUP($A74,PORTFOLIO_HIERARCHY,3,0)</f>
        <v>Canadian Provinces/Govt/Mtg</v>
      </c>
      <c r="T74" s="138"/>
      <c r="U74" s="138"/>
      <c r="V74" s="138"/>
      <c r="W74" s="138"/>
      <c r="X74" s="138"/>
      <c r="Y74" s="138"/>
      <c r="Z74" s="138"/>
      <c r="AA74" s="138"/>
      <c r="AB74" s="138"/>
      <c r="AC74" s="138"/>
      <c r="AD74" s="138"/>
      <c r="AE74" s="138"/>
      <c r="AF74" s="138"/>
      <c r="AG74" s="138"/>
      <c r="AH74" s="138"/>
      <c r="AI74" s="138"/>
      <c r="AJ74" s="138"/>
      <c r="AK74" s="138"/>
      <c r="AL74" s="138"/>
      <c r="AM74" s="138"/>
      <c r="AN74" s="138"/>
      <c r="AO74" s="138"/>
      <c r="AP74" s="138"/>
      <c r="AQ74" s="138"/>
      <c r="AR74" s="138"/>
      <c r="AS74" s="138"/>
      <c r="AT74" s="139"/>
      <c r="AU74" s="66"/>
      <c r="AV74" s="555">
        <f t="shared" si="27"/>
        <v>627.37912360630241</v>
      </c>
      <c r="AW74" s="556"/>
      <c r="AX74" s="556"/>
      <c r="AY74" s="556"/>
      <c r="AZ74" s="556"/>
      <c r="BA74" s="556"/>
      <c r="BB74" s="556"/>
      <c r="BC74" s="556"/>
      <c r="BD74" s="557"/>
      <c r="BE74" s="555"/>
      <c r="BF74" s="556"/>
      <c r="BG74" s="556"/>
      <c r="BH74" s="556"/>
      <c r="BI74" s="556"/>
      <c r="BJ74" s="556"/>
      <c r="BK74" s="556"/>
      <c r="BL74" s="556"/>
      <c r="BM74" s="557"/>
      <c r="BN74" s="66"/>
      <c r="BO74" s="555">
        <f t="shared" si="28"/>
        <v>698.83760578506019</v>
      </c>
      <c r="BP74" s="556"/>
      <c r="BQ74" s="556"/>
      <c r="BR74" s="556"/>
      <c r="BS74" s="556"/>
      <c r="BT74" s="556"/>
      <c r="BU74" s="556"/>
      <c r="BV74" s="556"/>
      <c r="BW74" s="557"/>
      <c r="BX74" s="555">
        <f t="shared" si="24"/>
        <v>698.83760578506019</v>
      </c>
      <c r="BY74" s="556"/>
      <c r="BZ74" s="556"/>
      <c r="CA74" s="556"/>
      <c r="CB74" s="556"/>
      <c r="CC74" s="556"/>
      <c r="CD74" s="556"/>
      <c r="CE74" s="556"/>
      <c r="CF74" s="557"/>
      <c r="CG74" s="165"/>
      <c r="CH74" s="555">
        <f t="shared" si="29"/>
        <v>698.83760578506019</v>
      </c>
      <c r="CI74" s="556"/>
      <c r="CJ74" s="556"/>
      <c r="CK74" s="556"/>
      <c r="CL74" s="556"/>
      <c r="CM74" s="556"/>
      <c r="CN74" s="556"/>
      <c r="CO74" s="556"/>
      <c r="CP74" s="557"/>
      <c r="CQ74" s="573">
        <f t="shared" si="30"/>
        <v>0</v>
      </c>
      <c r="CR74" s="556"/>
      <c r="CS74" s="556"/>
      <c r="CT74" s="556"/>
      <c r="CU74" s="556"/>
      <c r="CV74" s="556"/>
      <c r="CW74" s="556"/>
      <c r="CX74" s="556"/>
      <c r="CY74" s="556"/>
      <c r="CZ74" s="555">
        <f t="shared" si="31"/>
        <v>0</v>
      </c>
      <c r="DA74" s="556"/>
      <c r="DB74" s="556"/>
      <c r="DC74" s="556"/>
      <c r="DD74" s="556"/>
      <c r="DE74" s="556"/>
      <c r="DF74" s="556"/>
      <c r="DG74" s="556"/>
      <c r="DH74" s="557"/>
      <c r="DI74" s="573">
        <f t="shared" si="32"/>
        <v>0</v>
      </c>
      <c r="DJ74" s="556"/>
      <c r="DK74" s="556"/>
      <c r="DL74" s="556"/>
      <c r="DM74" s="556"/>
      <c r="DN74" s="556"/>
      <c r="DO74" s="556"/>
      <c r="DP74" s="556"/>
      <c r="DQ74" s="556"/>
      <c r="DR74" s="555">
        <f t="shared" si="33"/>
        <v>0</v>
      </c>
      <c r="DS74" s="556"/>
      <c r="DT74" s="556"/>
      <c r="DU74" s="556"/>
      <c r="DV74" s="556"/>
      <c r="DW74" s="556"/>
      <c r="DX74" s="556"/>
      <c r="DY74" s="556"/>
      <c r="DZ74" s="557"/>
      <c r="EB74" s="532">
        <f t="shared" si="25"/>
        <v>335657.8749029981</v>
      </c>
      <c r="EC74" s="569"/>
      <c r="ED74" s="569"/>
      <c r="EE74" s="569"/>
      <c r="EF74" s="569"/>
      <c r="EG74" s="569"/>
      <c r="EH74" s="569"/>
      <c r="EI74" s="569"/>
      <c r="EJ74" s="570"/>
      <c r="EK74" s="533">
        <f t="shared" si="26"/>
        <v>1133728.8094739877</v>
      </c>
      <c r="EL74" s="569"/>
      <c r="EM74" s="569"/>
      <c r="EN74" s="569"/>
      <c r="EO74" s="569"/>
      <c r="EP74" s="569"/>
      <c r="EQ74" s="569"/>
      <c r="ER74" s="569"/>
      <c r="ES74" s="570"/>
      <c r="ET74" s="533">
        <f t="shared" si="34"/>
        <v>402366.07516899193</v>
      </c>
      <c r="EU74" s="569"/>
      <c r="EV74" s="569"/>
      <c r="EW74" s="569"/>
      <c r="EX74" s="569"/>
      <c r="EY74" s="569"/>
      <c r="EZ74" s="569"/>
      <c r="FA74" s="569"/>
      <c r="FB74" s="570"/>
      <c r="FD74" s="532">
        <f t="shared" si="35"/>
        <v>-5682.7613520000014</v>
      </c>
      <c r="FE74" s="533"/>
      <c r="FF74" s="533"/>
      <c r="FG74" s="533"/>
      <c r="FH74" s="533"/>
      <c r="FI74" s="533"/>
      <c r="FJ74" s="533"/>
      <c r="FK74" s="533"/>
      <c r="FL74" s="534"/>
      <c r="FO74" s="312"/>
      <c r="FP74" s="288">
        <v>721.458327712293</v>
      </c>
      <c r="GF74" s="515">
        <v>-731362.73430499574</v>
      </c>
      <c r="GG74" s="516">
        <v>66708.20026599383</v>
      </c>
      <c r="GI74" s="501"/>
      <c r="GJ74" s="501"/>
      <c r="GK74" s="501"/>
      <c r="GL74" s="501"/>
      <c r="GM74" s="501"/>
      <c r="GN74" s="501"/>
      <c r="GO74" s="501"/>
      <c r="GP74" s="501"/>
      <c r="GQ74" s="505"/>
    </row>
    <row r="75" spans="1:199" ht="12.75" customHeight="1" x14ac:dyDescent="0.2">
      <c r="A75" s="64">
        <v>71</v>
      </c>
      <c r="D75" s="331" t="s">
        <v>423</v>
      </c>
      <c r="G75" s="67"/>
      <c r="H75" s="66"/>
      <c r="I75" s="66"/>
      <c r="J75" s="143"/>
      <c r="K75" s="143"/>
      <c r="L75" s="143"/>
      <c r="M75" s="74"/>
      <c r="N75" s="74"/>
      <c r="O75" s="74"/>
      <c r="P75" s="95"/>
      <c r="Q75" s="95"/>
      <c r="R75" s="95"/>
      <c r="S75" s="138"/>
      <c r="T75" s="66" t="str">
        <f>VLOOKUP($A75,PORTFOLIO_HIERARCHY,5,0)</f>
        <v>S</v>
      </c>
      <c r="U75" s="66"/>
      <c r="V75" s="66" t="str">
        <f>VLOOKUP($A75,PORTFOLIO_HIERARCHY,3,0)</f>
        <v>UP_CAGOVPR_L</v>
      </c>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8"/>
      <c r="AU75" s="66"/>
      <c r="AV75" s="535">
        <f t="shared" si="27"/>
        <v>627.37912360630241</v>
      </c>
      <c r="AW75" s="550"/>
      <c r="AX75" s="550"/>
      <c r="AY75" s="550"/>
      <c r="AZ75" s="550"/>
      <c r="BA75" s="550"/>
      <c r="BB75" s="550"/>
      <c r="BC75" s="550"/>
      <c r="BD75" s="551"/>
      <c r="BE75" s="535"/>
      <c r="BF75" s="550"/>
      <c r="BG75" s="550"/>
      <c r="BH75" s="550"/>
      <c r="BI75" s="550"/>
      <c r="BJ75" s="550"/>
      <c r="BK75" s="550"/>
      <c r="BL75" s="550"/>
      <c r="BM75" s="551"/>
      <c r="BN75" s="66"/>
      <c r="BO75" s="535">
        <f t="shared" si="28"/>
        <v>698.83760578506019</v>
      </c>
      <c r="BP75" s="550"/>
      <c r="BQ75" s="550"/>
      <c r="BR75" s="550"/>
      <c r="BS75" s="550"/>
      <c r="BT75" s="550"/>
      <c r="BU75" s="550"/>
      <c r="BV75" s="550"/>
      <c r="BW75" s="551"/>
      <c r="BX75" s="535">
        <f t="shared" si="24"/>
        <v>698.83760578506019</v>
      </c>
      <c r="BY75" s="550"/>
      <c r="BZ75" s="550"/>
      <c r="CA75" s="550"/>
      <c r="CB75" s="550"/>
      <c r="CC75" s="550"/>
      <c r="CD75" s="550"/>
      <c r="CE75" s="550"/>
      <c r="CF75" s="551"/>
      <c r="CG75" s="165"/>
      <c r="CH75" s="535">
        <f t="shared" si="29"/>
        <v>698.83760578506019</v>
      </c>
      <c r="CI75" s="550"/>
      <c r="CJ75" s="550"/>
      <c r="CK75" s="550"/>
      <c r="CL75" s="550"/>
      <c r="CM75" s="550"/>
      <c r="CN75" s="550"/>
      <c r="CO75" s="550"/>
      <c r="CP75" s="551"/>
      <c r="CQ75" s="548">
        <f t="shared" si="30"/>
        <v>0</v>
      </c>
      <c r="CR75" s="550"/>
      <c r="CS75" s="550"/>
      <c r="CT75" s="550"/>
      <c r="CU75" s="550"/>
      <c r="CV75" s="550"/>
      <c r="CW75" s="550"/>
      <c r="CX75" s="550"/>
      <c r="CY75" s="550"/>
      <c r="CZ75" s="535">
        <f t="shared" si="31"/>
        <v>0</v>
      </c>
      <c r="DA75" s="550"/>
      <c r="DB75" s="550"/>
      <c r="DC75" s="550"/>
      <c r="DD75" s="550"/>
      <c r="DE75" s="550"/>
      <c r="DF75" s="550"/>
      <c r="DG75" s="550"/>
      <c r="DH75" s="551"/>
      <c r="DI75" s="548">
        <f t="shared" si="32"/>
        <v>0</v>
      </c>
      <c r="DJ75" s="550"/>
      <c r="DK75" s="550"/>
      <c r="DL75" s="550"/>
      <c r="DM75" s="550"/>
      <c r="DN75" s="550"/>
      <c r="DO75" s="550"/>
      <c r="DP75" s="550"/>
      <c r="DQ75" s="550"/>
      <c r="DR75" s="535">
        <f t="shared" si="33"/>
        <v>0</v>
      </c>
      <c r="DS75" s="550"/>
      <c r="DT75" s="550"/>
      <c r="DU75" s="550"/>
      <c r="DV75" s="550"/>
      <c r="DW75" s="550"/>
      <c r="DX75" s="550"/>
      <c r="DY75" s="550"/>
      <c r="DZ75" s="551"/>
      <c r="EB75" s="529">
        <f t="shared" si="25"/>
        <v>335657.8749029981</v>
      </c>
      <c r="EC75" s="571"/>
      <c r="ED75" s="571"/>
      <c r="EE75" s="571"/>
      <c r="EF75" s="571"/>
      <c r="EG75" s="571"/>
      <c r="EH75" s="571"/>
      <c r="EI75" s="571"/>
      <c r="EJ75" s="572"/>
      <c r="EK75" s="530">
        <f t="shared" si="26"/>
        <v>1133728.8094739877</v>
      </c>
      <c r="EL75" s="571"/>
      <c r="EM75" s="571"/>
      <c r="EN75" s="571"/>
      <c r="EO75" s="571"/>
      <c r="EP75" s="571"/>
      <c r="EQ75" s="571"/>
      <c r="ER75" s="571"/>
      <c r="ES75" s="572"/>
      <c r="ET75" s="530">
        <f t="shared" si="34"/>
        <v>402366.07516899193</v>
      </c>
      <c r="EU75" s="571"/>
      <c r="EV75" s="571"/>
      <c r="EW75" s="571"/>
      <c r="EX75" s="571"/>
      <c r="EY75" s="571"/>
      <c r="EZ75" s="571"/>
      <c r="FA75" s="571"/>
      <c r="FB75" s="572"/>
      <c r="FD75" s="529">
        <f t="shared" si="35"/>
        <v>-5682.7613520000014</v>
      </c>
      <c r="FE75" s="530"/>
      <c r="FF75" s="530"/>
      <c r="FG75" s="530"/>
      <c r="FH75" s="530"/>
      <c r="FI75" s="530"/>
      <c r="FJ75" s="530"/>
      <c r="FK75" s="530"/>
      <c r="FL75" s="531"/>
      <c r="FO75" s="312"/>
      <c r="FP75" s="288">
        <v>721.458327712293</v>
      </c>
      <c r="GF75" s="515">
        <v>-731362.73430499574</v>
      </c>
      <c r="GG75" s="516">
        <v>66708.20026599383</v>
      </c>
      <c r="GI75" s="501"/>
      <c r="GJ75" s="501"/>
      <c r="GK75" s="501"/>
      <c r="GL75" s="501"/>
      <c r="GM75" s="501"/>
      <c r="GN75" s="501"/>
      <c r="GO75" s="501"/>
      <c r="GP75" s="501"/>
      <c r="GQ75" s="506"/>
    </row>
    <row r="76" spans="1:199" ht="12.75" x14ac:dyDescent="0.2">
      <c r="A76" s="64">
        <v>72</v>
      </c>
      <c r="D76" s="331" t="s">
        <v>421</v>
      </c>
      <c r="G76" s="67"/>
      <c r="H76" s="66"/>
      <c r="I76" s="66"/>
      <c r="J76" s="143"/>
      <c r="K76" s="143"/>
      <c r="L76" s="143"/>
      <c r="M76" s="74"/>
      <c r="N76" s="74"/>
      <c r="O76" s="74"/>
      <c r="P76" s="95"/>
      <c r="Q76" s="95"/>
      <c r="R76" s="95"/>
      <c r="S76" s="138" t="str">
        <f>VLOOKUP($A76,PORTFOLIO_HIERARCHY,3,0)</f>
        <v>Corp./FI (incl. Corp CDS tdg)</v>
      </c>
      <c r="T76" s="138"/>
      <c r="U76" s="138"/>
      <c r="V76" s="138"/>
      <c r="W76" s="138"/>
      <c r="X76" s="138"/>
      <c r="Y76" s="138"/>
      <c r="Z76" s="138"/>
      <c r="AA76" s="138"/>
      <c r="AB76" s="138"/>
      <c r="AC76" s="138"/>
      <c r="AD76" s="138"/>
      <c r="AE76" s="138"/>
      <c r="AF76" s="138"/>
      <c r="AG76" s="138"/>
      <c r="AH76" s="138"/>
      <c r="AI76" s="138"/>
      <c r="AJ76" s="138"/>
      <c r="AK76" s="138"/>
      <c r="AL76" s="138"/>
      <c r="AM76" s="138"/>
      <c r="AN76" s="138"/>
      <c r="AO76" s="138"/>
      <c r="AP76" s="138"/>
      <c r="AQ76" s="138"/>
      <c r="AR76" s="138"/>
      <c r="AS76" s="138"/>
      <c r="AT76" s="139"/>
      <c r="AU76" s="66"/>
      <c r="AV76" s="555">
        <f t="shared" si="27"/>
        <v>0</v>
      </c>
      <c r="AW76" s="556"/>
      <c r="AX76" s="556"/>
      <c r="AY76" s="556"/>
      <c r="AZ76" s="556"/>
      <c r="BA76" s="556"/>
      <c r="BB76" s="556"/>
      <c r="BC76" s="556"/>
      <c r="BD76" s="557"/>
      <c r="BE76" s="555"/>
      <c r="BF76" s="556"/>
      <c r="BG76" s="556"/>
      <c r="BH76" s="556"/>
      <c r="BI76" s="556"/>
      <c r="BJ76" s="556"/>
      <c r="BK76" s="556"/>
      <c r="BL76" s="556"/>
      <c r="BM76" s="557"/>
      <c r="BN76" s="66"/>
      <c r="BO76" s="555">
        <f t="shared" si="28"/>
        <v>0</v>
      </c>
      <c r="BP76" s="556"/>
      <c r="BQ76" s="556"/>
      <c r="BR76" s="556"/>
      <c r="BS76" s="556"/>
      <c r="BT76" s="556"/>
      <c r="BU76" s="556"/>
      <c r="BV76" s="556"/>
      <c r="BW76" s="557"/>
      <c r="BX76" s="555">
        <f t="shared" si="24"/>
        <v>-6764.1820407198438</v>
      </c>
      <c r="BY76" s="556"/>
      <c r="BZ76" s="556"/>
      <c r="CA76" s="556"/>
      <c r="CB76" s="556"/>
      <c r="CC76" s="556"/>
      <c r="CD76" s="556"/>
      <c r="CE76" s="556"/>
      <c r="CF76" s="557"/>
      <c r="CG76" s="165"/>
      <c r="CH76" s="555">
        <f t="shared" si="29"/>
        <v>0</v>
      </c>
      <c r="CI76" s="556"/>
      <c r="CJ76" s="556"/>
      <c r="CK76" s="556"/>
      <c r="CL76" s="556"/>
      <c r="CM76" s="556"/>
      <c r="CN76" s="556"/>
      <c r="CO76" s="556"/>
      <c r="CP76" s="557"/>
      <c r="CQ76" s="573">
        <f t="shared" si="30"/>
        <v>0</v>
      </c>
      <c r="CR76" s="556"/>
      <c r="CS76" s="556"/>
      <c r="CT76" s="556"/>
      <c r="CU76" s="556"/>
      <c r="CV76" s="556"/>
      <c r="CW76" s="556"/>
      <c r="CX76" s="556"/>
      <c r="CY76" s="556"/>
      <c r="CZ76" s="555">
        <f t="shared" si="31"/>
        <v>0</v>
      </c>
      <c r="DA76" s="556"/>
      <c r="DB76" s="556"/>
      <c r="DC76" s="556"/>
      <c r="DD76" s="556"/>
      <c r="DE76" s="556"/>
      <c r="DF76" s="556"/>
      <c r="DG76" s="556"/>
      <c r="DH76" s="557"/>
      <c r="DI76" s="573">
        <f t="shared" si="32"/>
        <v>0</v>
      </c>
      <c r="DJ76" s="556"/>
      <c r="DK76" s="556"/>
      <c r="DL76" s="556"/>
      <c r="DM76" s="556"/>
      <c r="DN76" s="556"/>
      <c r="DO76" s="556"/>
      <c r="DP76" s="556"/>
      <c r="DQ76" s="556"/>
      <c r="DR76" s="555">
        <f t="shared" si="33"/>
        <v>0</v>
      </c>
      <c r="DS76" s="556"/>
      <c r="DT76" s="556"/>
      <c r="DU76" s="556"/>
      <c r="DV76" s="556"/>
      <c r="DW76" s="556"/>
      <c r="DX76" s="556"/>
      <c r="DY76" s="556"/>
      <c r="DZ76" s="557"/>
      <c r="EB76" s="532">
        <f t="shared" si="25"/>
        <v>-4.6999892219901085E-5</v>
      </c>
      <c r="EC76" s="569"/>
      <c r="ED76" s="569"/>
      <c r="EE76" s="569"/>
      <c r="EF76" s="569"/>
      <c r="EG76" s="569"/>
      <c r="EH76" s="569"/>
      <c r="EI76" s="569"/>
      <c r="EJ76" s="570"/>
      <c r="EK76" s="533">
        <f t="shared" si="26"/>
        <v>-3.9999140426516533E-6</v>
      </c>
      <c r="EL76" s="569"/>
      <c r="EM76" s="569"/>
      <c r="EN76" s="569"/>
      <c r="EO76" s="569"/>
      <c r="EP76" s="569"/>
      <c r="EQ76" s="569"/>
      <c r="ER76" s="569"/>
      <c r="ES76" s="570"/>
      <c r="ET76" s="533">
        <f t="shared" si="34"/>
        <v>5.9999991208314896E-5</v>
      </c>
      <c r="EU76" s="569"/>
      <c r="EV76" s="569"/>
      <c r="EW76" s="569"/>
      <c r="EX76" s="569"/>
      <c r="EY76" s="569"/>
      <c r="EZ76" s="569"/>
      <c r="FA76" s="569"/>
      <c r="FB76" s="570"/>
      <c r="FD76" s="532">
        <f t="shared" si="35"/>
        <v>0</v>
      </c>
      <c r="FE76" s="533"/>
      <c r="FF76" s="533"/>
      <c r="FG76" s="533"/>
      <c r="FH76" s="533"/>
      <c r="FI76" s="533"/>
      <c r="FJ76" s="533"/>
      <c r="FK76" s="533"/>
      <c r="FL76" s="534"/>
      <c r="FO76" s="312"/>
      <c r="FP76" s="288">
        <v>0</v>
      </c>
      <c r="GF76" s="515">
        <v>6.3999905250966549E-5</v>
      </c>
      <c r="GG76" s="516">
        <v>1.0699988342821598E-4</v>
      </c>
      <c r="GI76" s="501"/>
      <c r="GJ76" s="501"/>
      <c r="GK76" s="501"/>
      <c r="GL76" s="501"/>
      <c r="GM76" s="501"/>
      <c r="GN76" s="501"/>
      <c r="GO76" s="501"/>
      <c r="GP76" s="501"/>
      <c r="GQ76" s="505"/>
    </row>
    <row r="77" spans="1:199" ht="12.75" hidden="1" x14ac:dyDescent="0.2">
      <c r="A77" s="64">
        <v>73</v>
      </c>
      <c r="D77" s="331" t="s">
        <v>423</v>
      </c>
      <c r="G77" s="67"/>
      <c r="H77" s="66"/>
      <c r="I77" s="66"/>
      <c r="J77" s="143"/>
      <c r="K77" s="143"/>
      <c r="L77" s="143"/>
      <c r="M77" s="74"/>
      <c r="N77" s="74"/>
      <c r="O77" s="74"/>
      <c r="P77" s="95"/>
      <c r="Q77" s="95"/>
      <c r="R77" s="95"/>
      <c r="S77" s="138"/>
      <c r="T77" s="66" t="str">
        <f>VLOOKUP($A77,PORTFOLIO_HIERARCHY,5,0)</f>
        <v>S</v>
      </c>
      <c r="U77" s="66"/>
      <c r="V77" s="66" t="str">
        <f>VLOOKUP($A77,PORTFOLIO_HIERARCHY,3,0)</f>
        <v>UP_CORPFIN_L</v>
      </c>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8"/>
      <c r="AU77" s="66"/>
      <c r="AV77" s="535">
        <f t="shared" si="27"/>
        <v>0</v>
      </c>
      <c r="AW77" s="550"/>
      <c r="AX77" s="550"/>
      <c r="AY77" s="550"/>
      <c r="AZ77" s="550"/>
      <c r="BA77" s="550"/>
      <c r="BB77" s="550"/>
      <c r="BC77" s="550"/>
      <c r="BD77" s="551"/>
      <c r="BE77" s="535"/>
      <c r="BF77" s="550"/>
      <c r="BG77" s="550"/>
      <c r="BH77" s="550"/>
      <c r="BI77" s="550"/>
      <c r="BJ77" s="550"/>
      <c r="BK77" s="550"/>
      <c r="BL77" s="550"/>
      <c r="BM77" s="551"/>
      <c r="BN77" s="66"/>
      <c r="BO77" s="535">
        <f t="shared" si="28"/>
        <v>0</v>
      </c>
      <c r="BP77" s="550"/>
      <c r="BQ77" s="550"/>
      <c r="BR77" s="550"/>
      <c r="BS77" s="550"/>
      <c r="BT77" s="550"/>
      <c r="BU77" s="550"/>
      <c r="BV77" s="550"/>
      <c r="BW77" s="551"/>
      <c r="BX77" s="535">
        <f t="shared" si="24"/>
        <v>-6764.1820407198438</v>
      </c>
      <c r="BY77" s="550"/>
      <c r="BZ77" s="550"/>
      <c r="CA77" s="550"/>
      <c r="CB77" s="550"/>
      <c r="CC77" s="550"/>
      <c r="CD77" s="550"/>
      <c r="CE77" s="550"/>
      <c r="CF77" s="551"/>
      <c r="CG77" s="165"/>
      <c r="CH77" s="535">
        <f t="shared" si="29"/>
        <v>0</v>
      </c>
      <c r="CI77" s="550"/>
      <c r="CJ77" s="550"/>
      <c r="CK77" s="550"/>
      <c r="CL77" s="550"/>
      <c r="CM77" s="550"/>
      <c r="CN77" s="550"/>
      <c r="CO77" s="550"/>
      <c r="CP77" s="551"/>
      <c r="CQ77" s="548">
        <f t="shared" si="30"/>
        <v>0</v>
      </c>
      <c r="CR77" s="550"/>
      <c r="CS77" s="550"/>
      <c r="CT77" s="550"/>
      <c r="CU77" s="550"/>
      <c r="CV77" s="550"/>
      <c r="CW77" s="550"/>
      <c r="CX77" s="550"/>
      <c r="CY77" s="550"/>
      <c r="CZ77" s="535">
        <f t="shared" si="31"/>
        <v>0</v>
      </c>
      <c r="DA77" s="550"/>
      <c r="DB77" s="550"/>
      <c r="DC77" s="550"/>
      <c r="DD77" s="550"/>
      <c r="DE77" s="550"/>
      <c r="DF77" s="550"/>
      <c r="DG77" s="550"/>
      <c r="DH77" s="551"/>
      <c r="DI77" s="548">
        <f t="shared" si="32"/>
        <v>0</v>
      </c>
      <c r="DJ77" s="550"/>
      <c r="DK77" s="550"/>
      <c r="DL77" s="550"/>
      <c r="DM77" s="550"/>
      <c r="DN77" s="550"/>
      <c r="DO77" s="550"/>
      <c r="DP77" s="550"/>
      <c r="DQ77" s="550"/>
      <c r="DR77" s="535">
        <f t="shared" si="33"/>
        <v>0</v>
      </c>
      <c r="DS77" s="550"/>
      <c r="DT77" s="550"/>
      <c r="DU77" s="550"/>
      <c r="DV77" s="550"/>
      <c r="DW77" s="550"/>
      <c r="DX77" s="550"/>
      <c r="DY77" s="550"/>
      <c r="DZ77" s="551"/>
      <c r="EB77" s="529">
        <f t="shared" si="25"/>
        <v>-4.6999892219901085E-5</v>
      </c>
      <c r="EC77" s="571"/>
      <c r="ED77" s="571"/>
      <c r="EE77" s="571"/>
      <c r="EF77" s="571"/>
      <c r="EG77" s="571"/>
      <c r="EH77" s="571"/>
      <c r="EI77" s="571"/>
      <c r="EJ77" s="572"/>
      <c r="EK77" s="530">
        <f t="shared" si="26"/>
        <v>-3.9999140426516533E-6</v>
      </c>
      <c r="EL77" s="571"/>
      <c r="EM77" s="571"/>
      <c r="EN77" s="571"/>
      <c r="EO77" s="571"/>
      <c r="EP77" s="571"/>
      <c r="EQ77" s="571"/>
      <c r="ER77" s="571"/>
      <c r="ES77" s="572"/>
      <c r="ET77" s="530">
        <f t="shared" si="34"/>
        <v>5.9999991208314896E-5</v>
      </c>
      <c r="EU77" s="571"/>
      <c r="EV77" s="571"/>
      <c r="EW77" s="571"/>
      <c r="EX77" s="571"/>
      <c r="EY77" s="571"/>
      <c r="EZ77" s="571"/>
      <c r="FA77" s="571"/>
      <c r="FB77" s="572"/>
      <c r="FD77" s="529">
        <f t="shared" si="35"/>
        <v>0</v>
      </c>
      <c r="FE77" s="530"/>
      <c r="FF77" s="530"/>
      <c r="FG77" s="530"/>
      <c r="FH77" s="530"/>
      <c r="FI77" s="530"/>
      <c r="FJ77" s="530"/>
      <c r="FK77" s="530"/>
      <c r="FL77" s="531"/>
      <c r="FO77" s="312"/>
      <c r="FP77" s="288">
        <v>0</v>
      </c>
      <c r="GF77" s="515">
        <v>6.3999905250966549E-5</v>
      </c>
      <c r="GG77" s="516">
        <v>1.0699988342821598E-4</v>
      </c>
      <c r="GI77" s="501"/>
      <c r="GJ77" s="501"/>
      <c r="GK77" s="501"/>
      <c r="GL77" s="501"/>
      <c r="GM77" s="501"/>
      <c r="GN77" s="501"/>
      <c r="GO77" s="501"/>
      <c r="GP77" s="501"/>
      <c r="GQ77" s="506"/>
    </row>
    <row r="78" spans="1:199" ht="12.75" hidden="1" customHeight="1" x14ac:dyDescent="0.2">
      <c r="A78" s="64">
        <v>74</v>
      </c>
      <c r="D78" s="331" t="s">
        <v>423</v>
      </c>
      <c r="G78" s="67"/>
      <c r="H78" s="66"/>
      <c r="I78" s="66"/>
      <c r="J78" s="143"/>
      <c r="K78" s="143"/>
      <c r="L78" s="143"/>
      <c r="M78" s="74"/>
      <c r="N78" s="74"/>
      <c r="O78" s="74"/>
      <c r="P78" s="95"/>
      <c r="Q78" s="95"/>
      <c r="R78" s="95"/>
      <c r="S78" s="138"/>
      <c r="T78" s="66" t="str">
        <f>VLOOKUP($A78,PORTFOLIO_HIERARCHY,5,0)</f>
        <v>S</v>
      </c>
      <c r="U78" s="66"/>
      <c r="V78" s="66" t="str">
        <f>VLOOKUP($A78,PORTFOLIO_HIERARCHY,3,0)</f>
        <v>UP_CORPFIN_T</v>
      </c>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8"/>
      <c r="AU78" s="66"/>
      <c r="AV78" s="535">
        <f t="shared" si="27"/>
        <v>0</v>
      </c>
      <c r="AW78" s="550"/>
      <c r="AX78" s="550"/>
      <c r="AY78" s="550"/>
      <c r="AZ78" s="550"/>
      <c r="BA78" s="550"/>
      <c r="BB78" s="550"/>
      <c r="BC78" s="550"/>
      <c r="BD78" s="551"/>
      <c r="BE78" s="535"/>
      <c r="BF78" s="550"/>
      <c r="BG78" s="550"/>
      <c r="BH78" s="550"/>
      <c r="BI78" s="550"/>
      <c r="BJ78" s="550"/>
      <c r="BK78" s="550"/>
      <c r="BL78" s="550"/>
      <c r="BM78" s="551"/>
      <c r="BN78" s="66"/>
      <c r="BO78" s="535">
        <f t="shared" si="28"/>
        <v>0</v>
      </c>
      <c r="BP78" s="550"/>
      <c r="BQ78" s="550"/>
      <c r="BR78" s="550"/>
      <c r="BS78" s="550"/>
      <c r="BT78" s="550"/>
      <c r="BU78" s="550"/>
      <c r="BV78" s="550"/>
      <c r="BW78" s="551"/>
      <c r="BX78" s="535">
        <f t="shared" si="24"/>
        <v>-301.35246172038137</v>
      </c>
      <c r="BY78" s="550"/>
      <c r="BZ78" s="550"/>
      <c r="CA78" s="550"/>
      <c r="CB78" s="550"/>
      <c r="CC78" s="550"/>
      <c r="CD78" s="550"/>
      <c r="CE78" s="550"/>
      <c r="CF78" s="551"/>
      <c r="CG78" s="165"/>
      <c r="CH78" s="535">
        <f t="shared" si="29"/>
        <v>0</v>
      </c>
      <c r="CI78" s="550"/>
      <c r="CJ78" s="550"/>
      <c r="CK78" s="550"/>
      <c r="CL78" s="550"/>
      <c r="CM78" s="550"/>
      <c r="CN78" s="550"/>
      <c r="CO78" s="550"/>
      <c r="CP78" s="551"/>
      <c r="CQ78" s="548">
        <f t="shared" si="30"/>
        <v>0</v>
      </c>
      <c r="CR78" s="550"/>
      <c r="CS78" s="550"/>
      <c r="CT78" s="550"/>
      <c r="CU78" s="550"/>
      <c r="CV78" s="550"/>
      <c r="CW78" s="550"/>
      <c r="CX78" s="550"/>
      <c r="CY78" s="550"/>
      <c r="CZ78" s="535">
        <f t="shared" si="31"/>
        <v>0</v>
      </c>
      <c r="DA78" s="550"/>
      <c r="DB78" s="550"/>
      <c r="DC78" s="550"/>
      <c r="DD78" s="550"/>
      <c r="DE78" s="550"/>
      <c r="DF78" s="550"/>
      <c r="DG78" s="550"/>
      <c r="DH78" s="551"/>
      <c r="DI78" s="548">
        <f t="shared" si="32"/>
        <v>0</v>
      </c>
      <c r="DJ78" s="550"/>
      <c r="DK78" s="550"/>
      <c r="DL78" s="550"/>
      <c r="DM78" s="550"/>
      <c r="DN78" s="550"/>
      <c r="DO78" s="550"/>
      <c r="DP78" s="550"/>
      <c r="DQ78" s="550"/>
      <c r="DR78" s="535">
        <f t="shared" si="33"/>
        <v>0</v>
      </c>
      <c r="DS78" s="550"/>
      <c r="DT78" s="550"/>
      <c r="DU78" s="550"/>
      <c r="DV78" s="550"/>
      <c r="DW78" s="550"/>
      <c r="DX78" s="550"/>
      <c r="DY78" s="550"/>
      <c r="DZ78" s="551"/>
      <c r="EB78" s="529" t="str">
        <f t="shared" si="25"/>
        <v>NP</v>
      </c>
      <c r="EC78" s="571"/>
      <c r="ED78" s="571"/>
      <c r="EE78" s="571"/>
      <c r="EF78" s="571"/>
      <c r="EG78" s="571"/>
      <c r="EH78" s="571"/>
      <c r="EI78" s="571"/>
      <c r="EJ78" s="572"/>
      <c r="EK78" s="530" t="str">
        <f t="shared" si="26"/>
        <v>NP</v>
      </c>
      <c r="EL78" s="571"/>
      <c r="EM78" s="571"/>
      <c r="EN78" s="571"/>
      <c r="EO78" s="571"/>
      <c r="EP78" s="571"/>
      <c r="EQ78" s="571"/>
      <c r="ER78" s="571"/>
      <c r="ES78" s="572"/>
      <c r="ET78" s="530" t="str">
        <f t="shared" si="34"/>
        <v>NP</v>
      </c>
      <c r="EU78" s="571"/>
      <c r="EV78" s="571"/>
      <c r="EW78" s="571"/>
      <c r="EX78" s="571"/>
      <c r="EY78" s="571"/>
      <c r="EZ78" s="571"/>
      <c r="FA78" s="571"/>
      <c r="FB78" s="572"/>
      <c r="FD78" s="529">
        <f t="shared" si="35"/>
        <v>0</v>
      </c>
      <c r="FE78" s="530"/>
      <c r="FF78" s="530"/>
      <c r="FG78" s="530"/>
      <c r="FH78" s="530"/>
      <c r="FI78" s="530"/>
      <c r="FJ78" s="530"/>
      <c r="FK78" s="530"/>
      <c r="FL78" s="531"/>
      <c r="FO78" s="312"/>
      <c r="FP78" s="288">
        <v>0</v>
      </c>
      <c r="GF78" s="515" t="s">
        <v>414</v>
      </c>
      <c r="GG78" s="516" t="s">
        <v>414</v>
      </c>
      <c r="GI78" s="501"/>
      <c r="GJ78" s="501"/>
      <c r="GK78" s="501"/>
      <c r="GL78" s="501"/>
      <c r="GM78" s="501"/>
      <c r="GN78" s="501"/>
      <c r="GO78" s="501"/>
      <c r="GP78" s="501"/>
      <c r="GQ78" s="506"/>
    </row>
    <row r="79" spans="1:199" ht="12.75" hidden="1" customHeight="1" x14ac:dyDescent="0.2">
      <c r="A79" s="64">
        <v>75</v>
      </c>
      <c r="D79" s="331" t="s">
        <v>423</v>
      </c>
      <c r="G79" s="67"/>
      <c r="H79" s="66"/>
      <c r="I79" s="66"/>
      <c r="J79" s="143"/>
      <c r="K79" s="143"/>
      <c r="L79" s="143"/>
      <c r="M79" s="74"/>
      <c r="N79" s="74"/>
      <c r="O79" s="74"/>
      <c r="P79" s="95"/>
      <c r="Q79" s="95"/>
      <c r="R79" s="95"/>
      <c r="S79" s="138"/>
      <c r="T79" s="66" t="str">
        <f>VLOOKUP($A79,PORTFOLIO_HIERARCHY,5,0)</f>
        <v>P</v>
      </c>
      <c r="U79" s="66"/>
      <c r="V79" s="66" t="str">
        <f>VLOOKUP($A79,PORTFOLIO_HIERARCHY,3,0)</f>
        <v>C_CreditArb_NY</v>
      </c>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8"/>
      <c r="AU79" s="66"/>
      <c r="AV79" s="535">
        <f t="shared" si="27"/>
        <v>0</v>
      </c>
      <c r="AW79" s="550"/>
      <c r="AX79" s="550"/>
      <c r="AY79" s="550"/>
      <c r="AZ79" s="550"/>
      <c r="BA79" s="550"/>
      <c r="BB79" s="550"/>
      <c r="BC79" s="550"/>
      <c r="BD79" s="551"/>
      <c r="BE79" s="535"/>
      <c r="BF79" s="550"/>
      <c r="BG79" s="550"/>
      <c r="BH79" s="550"/>
      <c r="BI79" s="550"/>
      <c r="BJ79" s="550"/>
      <c r="BK79" s="550"/>
      <c r="BL79" s="550"/>
      <c r="BM79" s="551"/>
      <c r="BN79" s="66"/>
      <c r="BO79" s="535">
        <f t="shared" si="28"/>
        <v>0</v>
      </c>
      <c r="BP79" s="550"/>
      <c r="BQ79" s="550"/>
      <c r="BR79" s="550"/>
      <c r="BS79" s="550"/>
      <c r="BT79" s="550"/>
      <c r="BU79" s="550"/>
      <c r="BV79" s="550"/>
      <c r="BW79" s="551"/>
      <c r="BX79" s="535">
        <f t="shared" si="24"/>
        <v>-301.35246172038137</v>
      </c>
      <c r="BY79" s="550"/>
      <c r="BZ79" s="550"/>
      <c r="CA79" s="550"/>
      <c r="CB79" s="550"/>
      <c r="CC79" s="550"/>
      <c r="CD79" s="550"/>
      <c r="CE79" s="550"/>
      <c r="CF79" s="551"/>
      <c r="CG79" s="165"/>
      <c r="CH79" s="535">
        <f t="shared" si="29"/>
        <v>0</v>
      </c>
      <c r="CI79" s="550"/>
      <c r="CJ79" s="550"/>
      <c r="CK79" s="550"/>
      <c r="CL79" s="550"/>
      <c r="CM79" s="550"/>
      <c r="CN79" s="550"/>
      <c r="CO79" s="550"/>
      <c r="CP79" s="551"/>
      <c r="CQ79" s="548">
        <f t="shared" si="30"/>
        <v>0</v>
      </c>
      <c r="CR79" s="550"/>
      <c r="CS79" s="550"/>
      <c r="CT79" s="550"/>
      <c r="CU79" s="550"/>
      <c r="CV79" s="550"/>
      <c r="CW79" s="550"/>
      <c r="CX79" s="550"/>
      <c r="CY79" s="550"/>
      <c r="CZ79" s="535">
        <f t="shared" si="31"/>
        <v>0</v>
      </c>
      <c r="DA79" s="550"/>
      <c r="DB79" s="550"/>
      <c r="DC79" s="550"/>
      <c r="DD79" s="550"/>
      <c r="DE79" s="550"/>
      <c r="DF79" s="550"/>
      <c r="DG79" s="550"/>
      <c r="DH79" s="551"/>
      <c r="DI79" s="548">
        <f t="shared" si="32"/>
        <v>0</v>
      </c>
      <c r="DJ79" s="550"/>
      <c r="DK79" s="550"/>
      <c r="DL79" s="550"/>
      <c r="DM79" s="550"/>
      <c r="DN79" s="550"/>
      <c r="DO79" s="550"/>
      <c r="DP79" s="550"/>
      <c r="DQ79" s="550"/>
      <c r="DR79" s="535">
        <f t="shared" si="33"/>
        <v>0</v>
      </c>
      <c r="DS79" s="550"/>
      <c r="DT79" s="550"/>
      <c r="DU79" s="550"/>
      <c r="DV79" s="550"/>
      <c r="DW79" s="550"/>
      <c r="DX79" s="550"/>
      <c r="DY79" s="550"/>
      <c r="DZ79" s="551"/>
      <c r="EB79" s="529" t="str">
        <f t="shared" si="25"/>
        <v>NP</v>
      </c>
      <c r="EC79" s="571"/>
      <c r="ED79" s="571"/>
      <c r="EE79" s="571"/>
      <c r="EF79" s="571"/>
      <c r="EG79" s="571"/>
      <c r="EH79" s="571"/>
      <c r="EI79" s="571"/>
      <c r="EJ79" s="572"/>
      <c r="EK79" s="530" t="str">
        <f t="shared" si="26"/>
        <v>NP</v>
      </c>
      <c r="EL79" s="571"/>
      <c r="EM79" s="571"/>
      <c r="EN79" s="571"/>
      <c r="EO79" s="571"/>
      <c r="EP79" s="571"/>
      <c r="EQ79" s="571"/>
      <c r="ER79" s="571"/>
      <c r="ES79" s="572"/>
      <c r="ET79" s="530" t="str">
        <f t="shared" si="34"/>
        <v>NP</v>
      </c>
      <c r="EU79" s="571"/>
      <c r="EV79" s="571"/>
      <c r="EW79" s="571"/>
      <c r="EX79" s="571"/>
      <c r="EY79" s="571"/>
      <c r="EZ79" s="571"/>
      <c r="FA79" s="571"/>
      <c r="FB79" s="572"/>
      <c r="FD79" s="529">
        <f t="shared" si="35"/>
        <v>0</v>
      </c>
      <c r="FE79" s="530"/>
      <c r="FF79" s="530"/>
      <c r="FG79" s="530"/>
      <c r="FH79" s="530"/>
      <c r="FI79" s="530"/>
      <c r="FJ79" s="530"/>
      <c r="FK79" s="530"/>
      <c r="FL79" s="531"/>
      <c r="FO79" s="312"/>
      <c r="FP79" s="288">
        <v>0</v>
      </c>
      <c r="GF79" s="515" t="s">
        <v>414</v>
      </c>
      <c r="GG79" s="516" t="s">
        <v>414</v>
      </c>
      <c r="GI79" s="501"/>
      <c r="GJ79" s="501"/>
      <c r="GK79" s="501"/>
      <c r="GL79" s="501"/>
      <c r="GM79" s="501"/>
      <c r="GN79" s="501"/>
      <c r="GO79" s="501"/>
      <c r="GP79" s="501"/>
      <c r="GQ79" s="506"/>
    </row>
    <row r="80" spans="1:199" ht="12.75" hidden="1" customHeight="1" x14ac:dyDescent="0.2">
      <c r="A80" s="64">
        <v>76</v>
      </c>
      <c r="D80" s="331" t="s">
        <v>423</v>
      </c>
      <c r="G80" s="67"/>
      <c r="H80" s="66"/>
      <c r="I80" s="66"/>
      <c r="J80" s="143"/>
      <c r="K80" s="143"/>
      <c r="L80" s="143"/>
      <c r="M80" s="74"/>
      <c r="N80" s="74"/>
      <c r="O80" s="74"/>
      <c r="P80" s="95"/>
      <c r="Q80" s="95"/>
      <c r="R80" s="95"/>
      <c r="S80" s="138"/>
      <c r="T80" s="66" t="str">
        <f>VLOOKUP($A80,PORTFOLIO_HIERARCHY,5,0)</f>
        <v>P</v>
      </c>
      <c r="U80" s="66"/>
      <c r="V80" s="66" t="str">
        <f>VLOOKUP($A80,PORTFOLIO_HIERARCHY,3,0)</f>
        <v>C_SHORTDURNY_ASSET_ACCRUAL</v>
      </c>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8"/>
      <c r="AU80" s="66"/>
      <c r="AV80" s="535">
        <f t="shared" si="27"/>
        <v>0</v>
      </c>
      <c r="AW80" s="550"/>
      <c r="AX80" s="550"/>
      <c r="AY80" s="550"/>
      <c r="AZ80" s="550"/>
      <c r="BA80" s="550"/>
      <c r="BB80" s="550"/>
      <c r="BC80" s="550"/>
      <c r="BD80" s="551"/>
      <c r="BE80" s="535"/>
      <c r="BF80" s="550"/>
      <c r="BG80" s="550"/>
      <c r="BH80" s="550"/>
      <c r="BI80" s="550"/>
      <c r="BJ80" s="550"/>
      <c r="BK80" s="550"/>
      <c r="BL80" s="550"/>
      <c r="BM80" s="551"/>
      <c r="BN80" s="66"/>
      <c r="BO80" s="535">
        <f t="shared" si="28"/>
        <v>0</v>
      </c>
      <c r="BP80" s="550"/>
      <c r="BQ80" s="550"/>
      <c r="BR80" s="550"/>
      <c r="BS80" s="550"/>
      <c r="BT80" s="550"/>
      <c r="BU80" s="550"/>
      <c r="BV80" s="550"/>
      <c r="BW80" s="551"/>
      <c r="BX80" s="535">
        <f t="shared" si="24"/>
        <v>-301.35246172038137</v>
      </c>
      <c r="BY80" s="550"/>
      <c r="BZ80" s="550"/>
      <c r="CA80" s="550"/>
      <c r="CB80" s="550"/>
      <c r="CC80" s="550"/>
      <c r="CD80" s="550"/>
      <c r="CE80" s="550"/>
      <c r="CF80" s="551"/>
      <c r="CG80" s="165"/>
      <c r="CH80" s="535">
        <f t="shared" si="29"/>
        <v>0</v>
      </c>
      <c r="CI80" s="550"/>
      <c r="CJ80" s="550"/>
      <c r="CK80" s="550"/>
      <c r="CL80" s="550"/>
      <c r="CM80" s="550"/>
      <c r="CN80" s="550"/>
      <c r="CO80" s="550"/>
      <c r="CP80" s="551"/>
      <c r="CQ80" s="548">
        <f t="shared" si="30"/>
        <v>0</v>
      </c>
      <c r="CR80" s="550"/>
      <c r="CS80" s="550"/>
      <c r="CT80" s="550"/>
      <c r="CU80" s="550"/>
      <c r="CV80" s="550"/>
      <c r="CW80" s="550"/>
      <c r="CX80" s="550"/>
      <c r="CY80" s="550"/>
      <c r="CZ80" s="535">
        <f t="shared" si="31"/>
        <v>0</v>
      </c>
      <c r="DA80" s="550"/>
      <c r="DB80" s="550"/>
      <c r="DC80" s="550"/>
      <c r="DD80" s="550"/>
      <c r="DE80" s="550"/>
      <c r="DF80" s="550"/>
      <c r="DG80" s="550"/>
      <c r="DH80" s="551"/>
      <c r="DI80" s="548">
        <f t="shared" si="32"/>
        <v>0</v>
      </c>
      <c r="DJ80" s="550"/>
      <c r="DK80" s="550"/>
      <c r="DL80" s="550"/>
      <c r="DM80" s="550"/>
      <c r="DN80" s="550"/>
      <c r="DO80" s="550"/>
      <c r="DP80" s="550"/>
      <c r="DQ80" s="550"/>
      <c r="DR80" s="535">
        <f t="shared" si="33"/>
        <v>0</v>
      </c>
      <c r="DS80" s="550"/>
      <c r="DT80" s="550"/>
      <c r="DU80" s="550"/>
      <c r="DV80" s="550"/>
      <c r="DW80" s="550"/>
      <c r="DX80" s="550"/>
      <c r="DY80" s="550"/>
      <c r="DZ80" s="551"/>
      <c r="EB80" s="529" t="str">
        <f t="shared" si="25"/>
        <v>NP</v>
      </c>
      <c r="EC80" s="571"/>
      <c r="ED80" s="571"/>
      <c r="EE80" s="571"/>
      <c r="EF80" s="571"/>
      <c r="EG80" s="571"/>
      <c r="EH80" s="571"/>
      <c r="EI80" s="571"/>
      <c r="EJ80" s="572"/>
      <c r="EK80" s="530" t="str">
        <f t="shared" si="26"/>
        <v>NP</v>
      </c>
      <c r="EL80" s="571"/>
      <c r="EM80" s="571"/>
      <c r="EN80" s="571"/>
      <c r="EO80" s="571"/>
      <c r="EP80" s="571"/>
      <c r="EQ80" s="571"/>
      <c r="ER80" s="571"/>
      <c r="ES80" s="572"/>
      <c r="ET80" s="530" t="str">
        <f t="shared" si="34"/>
        <v>NP</v>
      </c>
      <c r="EU80" s="571"/>
      <c r="EV80" s="571"/>
      <c r="EW80" s="571"/>
      <c r="EX80" s="571"/>
      <c r="EY80" s="571"/>
      <c r="EZ80" s="571"/>
      <c r="FA80" s="571"/>
      <c r="FB80" s="572"/>
      <c r="FD80" s="529">
        <f t="shared" si="35"/>
        <v>0</v>
      </c>
      <c r="FE80" s="530"/>
      <c r="FF80" s="530"/>
      <c r="FG80" s="530"/>
      <c r="FH80" s="530"/>
      <c r="FI80" s="530"/>
      <c r="FJ80" s="530"/>
      <c r="FK80" s="530"/>
      <c r="FL80" s="531"/>
      <c r="FO80" s="312"/>
      <c r="FP80" s="288">
        <v>0</v>
      </c>
      <c r="GF80" s="515" t="s">
        <v>414</v>
      </c>
      <c r="GG80" s="516" t="s">
        <v>414</v>
      </c>
      <c r="GI80" s="501"/>
      <c r="GJ80" s="501"/>
      <c r="GK80" s="501"/>
      <c r="GL80" s="501"/>
      <c r="GM80" s="501"/>
      <c r="GN80" s="501"/>
      <c r="GO80" s="501"/>
      <c r="GP80" s="501"/>
      <c r="GQ80" s="506"/>
    </row>
    <row r="81" spans="1:199" ht="12.75" x14ac:dyDescent="0.2">
      <c r="A81" s="64">
        <v>79</v>
      </c>
      <c r="D81" s="331" t="s">
        <v>421</v>
      </c>
      <c r="G81" s="67"/>
      <c r="H81" s="66"/>
      <c r="I81" s="66"/>
      <c r="J81" s="143"/>
      <c r="K81" s="143"/>
      <c r="L81" s="143"/>
      <c r="M81" s="74"/>
      <c r="N81" s="74"/>
      <c r="O81" s="74"/>
      <c r="P81" s="95"/>
      <c r="Q81" s="95"/>
      <c r="R81" s="95"/>
      <c r="S81" s="138" t="str">
        <f>VLOOKUP($A81,PORTFOLIO_HIERARCHY,3,0)</f>
        <v xml:space="preserve">Student Loans (Non bk bds &amp; dir plcts) </v>
      </c>
      <c r="T81" s="138"/>
      <c r="U81" s="138"/>
      <c r="V81" s="138"/>
      <c r="W81" s="138"/>
      <c r="X81" s="138"/>
      <c r="Y81" s="138"/>
      <c r="Z81" s="138"/>
      <c r="AA81" s="138"/>
      <c r="AB81" s="138"/>
      <c r="AC81" s="138"/>
      <c r="AD81" s="138"/>
      <c r="AE81" s="138"/>
      <c r="AF81" s="138"/>
      <c r="AG81" s="138"/>
      <c r="AH81" s="138"/>
      <c r="AI81" s="138"/>
      <c r="AJ81" s="138"/>
      <c r="AK81" s="138"/>
      <c r="AL81" s="138"/>
      <c r="AM81" s="138"/>
      <c r="AN81" s="138"/>
      <c r="AO81" s="138"/>
      <c r="AP81" s="138"/>
      <c r="AQ81" s="138"/>
      <c r="AR81" s="138"/>
      <c r="AS81" s="138"/>
      <c r="AT81" s="139"/>
      <c r="AU81" s="66"/>
      <c r="AV81" s="555">
        <f t="shared" si="27"/>
        <v>5839.3110468735131</v>
      </c>
      <c r="AW81" s="556"/>
      <c r="AX81" s="556"/>
      <c r="AY81" s="556"/>
      <c r="AZ81" s="556"/>
      <c r="BA81" s="556"/>
      <c r="BB81" s="556"/>
      <c r="BC81" s="556"/>
      <c r="BD81" s="557"/>
      <c r="BE81" s="555"/>
      <c r="BF81" s="556"/>
      <c r="BG81" s="556"/>
      <c r="BH81" s="556"/>
      <c r="BI81" s="556"/>
      <c r="BJ81" s="556"/>
      <c r="BK81" s="556"/>
      <c r="BL81" s="556"/>
      <c r="BM81" s="557"/>
      <c r="BN81" s="66"/>
      <c r="BO81" s="555">
        <f t="shared" si="28"/>
        <v>6504.4085751124057</v>
      </c>
      <c r="BP81" s="556"/>
      <c r="BQ81" s="556"/>
      <c r="BR81" s="556"/>
      <c r="BS81" s="556"/>
      <c r="BT81" s="556"/>
      <c r="BU81" s="556"/>
      <c r="BV81" s="556"/>
      <c r="BW81" s="557"/>
      <c r="BX81" s="555">
        <f>BO81-FP86</f>
        <v>6203.0561133920246</v>
      </c>
      <c r="BY81" s="556"/>
      <c r="BZ81" s="556"/>
      <c r="CA81" s="556"/>
      <c r="CB81" s="556"/>
      <c r="CC81" s="556"/>
      <c r="CD81" s="556"/>
      <c r="CE81" s="556"/>
      <c r="CF81" s="557"/>
      <c r="CG81" s="165"/>
      <c r="CH81" s="555">
        <f t="shared" si="29"/>
        <v>6504.4085751124057</v>
      </c>
      <c r="CI81" s="556"/>
      <c r="CJ81" s="556"/>
      <c r="CK81" s="556"/>
      <c r="CL81" s="556"/>
      <c r="CM81" s="556"/>
      <c r="CN81" s="556"/>
      <c r="CO81" s="556"/>
      <c r="CP81" s="557"/>
      <c r="CQ81" s="573">
        <f t="shared" si="30"/>
        <v>0</v>
      </c>
      <c r="CR81" s="556"/>
      <c r="CS81" s="556"/>
      <c r="CT81" s="556"/>
      <c r="CU81" s="556"/>
      <c r="CV81" s="556"/>
      <c r="CW81" s="556"/>
      <c r="CX81" s="556"/>
      <c r="CY81" s="556"/>
      <c r="CZ81" s="555">
        <f t="shared" si="31"/>
        <v>0</v>
      </c>
      <c r="DA81" s="556"/>
      <c r="DB81" s="556"/>
      <c r="DC81" s="556"/>
      <c r="DD81" s="556"/>
      <c r="DE81" s="556"/>
      <c r="DF81" s="556"/>
      <c r="DG81" s="556"/>
      <c r="DH81" s="557"/>
      <c r="DI81" s="573">
        <f t="shared" si="32"/>
        <v>0</v>
      </c>
      <c r="DJ81" s="556"/>
      <c r="DK81" s="556"/>
      <c r="DL81" s="556"/>
      <c r="DM81" s="556"/>
      <c r="DN81" s="556"/>
      <c r="DO81" s="556"/>
      <c r="DP81" s="556"/>
      <c r="DQ81" s="556"/>
      <c r="DR81" s="555">
        <f t="shared" si="33"/>
        <v>0</v>
      </c>
      <c r="DS81" s="556"/>
      <c r="DT81" s="556"/>
      <c r="DU81" s="556"/>
      <c r="DV81" s="556"/>
      <c r="DW81" s="556"/>
      <c r="DX81" s="556"/>
      <c r="DY81" s="556"/>
      <c r="DZ81" s="557"/>
      <c r="EB81" s="532">
        <f t="shared" si="25"/>
        <v>233495.98178398609</v>
      </c>
      <c r="EC81" s="569"/>
      <c r="ED81" s="569"/>
      <c r="EE81" s="569"/>
      <c r="EF81" s="569"/>
      <c r="EG81" s="569"/>
      <c r="EH81" s="569"/>
      <c r="EI81" s="569"/>
      <c r="EJ81" s="570"/>
      <c r="EK81" s="533">
        <f t="shared" si="26"/>
        <v>-9794132.6684049964</v>
      </c>
      <c r="EL81" s="569"/>
      <c r="EM81" s="569"/>
      <c r="EN81" s="569"/>
      <c r="EO81" s="569"/>
      <c r="EP81" s="569"/>
      <c r="EQ81" s="569"/>
      <c r="ER81" s="569"/>
      <c r="ES81" s="570"/>
      <c r="ET81" s="533">
        <f t="shared" si="34"/>
        <v>23608278.235440999</v>
      </c>
      <c r="EU81" s="569"/>
      <c r="EV81" s="569"/>
      <c r="EW81" s="569"/>
      <c r="EX81" s="569"/>
      <c r="EY81" s="569"/>
      <c r="EZ81" s="569"/>
      <c r="FA81" s="569"/>
      <c r="FB81" s="570"/>
      <c r="FD81" s="532">
        <f t="shared" si="35"/>
        <v>-49450.554573000001</v>
      </c>
      <c r="FE81" s="533"/>
      <c r="FF81" s="533"/>
      <c r="FG81" s="533"/>
      <c r="FH81" s="533"/>
      <c r="FI81" s="533"/>
      <c r="FJ81" s="533"/>
      <c r="FK81" s="533"/>
      <c r="FL81" s="534"/>
      <c r="FO81" s="312"/>
      <c r="FP81" s="288">
        <v>6764.1820407198438</v>
      </c>
      <c r="GF81" s="515">
        <v>33402410.903845996</v>
      </c>
      <c r="GG81" s="516">
        <v>23374782.253657013</v>
      </c>
      <c r="GI81" s="501"/>
      <c r="GJ81" s="501"/>
      <c r="GK81" s="501"/>
      <c r="GL81" s="501"/>
      <c r="GM81" s="501"/>
      <c r="GN81" s="501"/>
      <c r="GO81" s="501"/>
      <c r="GP81" s="501"/>
      <c r="GQ81" s="505"/>
    </row>
    <row r="82" spans="1:199" ht="12.75" x14ac:dyDescent="0.2">
      <c r="A82" s="64">
        <v>80</v>
      </c>
      <c r="D82" s="331" t="s">
        <v>423</v>
      </c>
      <c r="G82" s="67"/>
      <c r="H82" s="66"/>
      <c r="I82" s="66"/>
      <c r="J82" s="143"/>
      <c r="K82" s="143"/>
      <c r="L82" s="143"/>
      <c r="M82" s="74"/>
      <c r="N82" s="74"/>
      <c r="O82" s="74"/>
      <c r="P82" s="95"/>
      <c r="Q82" s="95"/>
      <c r="R82" s="95"/>
      <c r="S82" s="138"/>
      <c r="T82" s="66" t="str">
        <f>VLOOKUP($A82,PORTFOLIO_HIERARCHY,5,0)</f>
        <v>S</v>
      </c>
      <c r="U82" s="66"/>
      <c r="V82" s="66" t="str">
        <f>VLOOKUP($A82,PORTFOLIO_HIERARCHY,3,0)</f>
        <v>UP_STUDNBK_L</v>
      </c>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8"/>
      <c r="AU82" s="66"/>
      <c r="AV82" s="535">
        <f t="shared" si="27"/>
        <v>5839.3110468735131</v>
      </c>
      <c r="AW82" s="550"/>
      <c r="AX82" s="550"/>
      <c r="AY82" s="550"/>
      <c r="AZ82" s="550"/>
      <c r="BA82" s="550"/>
      <c r="BB82" s="550"/>
      <c r="BC82" s="550"/>
      <c r="BD82" s="551"/>
      <c r="BE82" s="535"/>
      <c r="BF82" s="550"/>
      <c r="BG82" s="550"/>
      <c r="BH82" s="550"/>
      <c r="BI82" s="550"/>
      <c r="BJ82" s="550"/>
      <c r="BK82" s="550"/>
      <c r="BL82" s="550"/>
      <c r="BM82" s="551"/>
      <c r="BN82" s="66"/>
      <c r="BO82" s="535">
        <f t="shared" si="28"/>
        <v>6504.4085751124057</v>
      </c>
      <c r="BP82" s="550"/>
      <c r="BQ82" s="550"/>
      <c r="BR82" s="550"/>
      <c r="BS82" s="550"/>
      <c r="BT82" s="550"/>
      <c r="BU82" s="550"/>
      <c r="BV82" s="550"/>
      <c r="BW82" s="551"/>
      <c r="BX82" s="535">
        <f>BO82-FP87</f>
        <v>6504.4085751124057</v>
      </c>
      <c r="BY82" s="550"/>
      <c r="BZ82" s="550"/>
      <c r="CA82" s="550"/>
      <c r="CB82" s="550"/>
      <c r="CC82" s="550"/>
      <c r="CD82" s="550"/>
      <c r="CE82" s="550"/>
      <c r="CF82" s="551"/>
      <c r="CG82" s="165"/>
      <c r="CH82" s="535">
        <f t="shared" si="29"/>
        <v>6504.4085751124057</v>
      </c>
      <c r="CI82" s="550"/>
      <c r="CJ82" s="550"/>
      <c r="CK82" s="550"/>
      <c r="CL82" s="550"/>
      <c r="CM82" s="550"/>
      <c r="CN82" s="550"/>
      <c r="CO82" s="550"/>
      <c r="CP82" s="551"/>
      <c r="CQ82" s="548">
        <f t="shared" si="30"/>
        <v>0</v>
      </c>
      <c r="CR82" s="550"/>
      <c r="CS82" s="550"/>
      <c r="CT82" s="550"/>
      <c r="CU82" s="550"/>
      <c r="CV82" s="550"/>
      <c r="CW82" s="550"/>
      <c r="CX82" s="550"/>
      <c r="CY82" s="550"/>
      <c r="CZ82" s="535">
        <f t="shared" si="31"/>
        <v>0</v>
      </c>
      <c r="DA82" s="550"/>
      <c r="DB82" s="550"/>
      <c r="DC82" s="550"/>
      <c r="DD82" s="550"/>
      <c r="DE82" s="550"/>
      <c r="DF82" s="550"/>
      <c r="DG82" s="550"/>
      <c r="DH82" s="551"/>
      <c r="DI82" s="548">
        <f t="shared" si="32"/>
        <v>0</v>
      </c>
      <c r="DJ82" s="550"/>
      <c r="DK82" s="550"/>
      <c r="DL82" s="550"/>
      <c r="DM82" s="550"/>
      <c r="DN82" s="550"/>
      <c r="DO82" s="550"/>
      <c r="DP82" s="550"/>
      <c r="DQ82" s="550"/>
      <c r="DR82" s="535">
        <f t="shared" si="33"/>
        <v>0</v>
      </c>
      <c r="DS82" s="550"/>
      <c r="DT82" s="550"/>
      <c r="DU82" s="550"/>
      <c r="DV82" s="550"/>
      <c r="DW82" s="550"/>
      <c r="DX82" s="550"/>
      <c r="DY82" s="550"/>
      <c r="DZ82" s="551"/>
      <c r="EB82" s="529">
        <f t="shared" si="25"/>
        <v>233495.98178398609</v>
      </c>
      <c r="EC82" s="571"/>
      <c r="ED82" s="571"/>
      <c r="EE82" s="571"/>
      <c r="EF82" s="571"/>
      <c r="EG82" s="571"/>
      <c r="EH82" s="571"/>
      <c r="EI82" s="571"/>
      <c r="EJ82" s="572"/>
      <c r="EK82" s="530">
        <f t="shared" si="26"/>
        <v>-9794132.6684049964</v>
      </c>
      <c r="EL82" s="571"/>
      <c r="EM82" s="571"/>
      <c r="EN82" s="571"/>
      <c r="EO82" s="571"/>
      <c r="EP82" s="571"/>
      <c r="EQ82" s="571"/>
      <c r="ER82" s="571"/>
      <c r="ES82" s="572"/>
      <c r="ET82" s="530">
        <f t="shared" si="34"/>
        <v>23608278.235440999</v>
      </c>
      <c r="EU82" s="571"/>
      <c r="EV82" s="571"/>
      <c r="EW82" s="571"/>
      <c r="EX82" s="571"/>
      <c r="EY82" s="571"/>
      <c r="EZ82" s="571"/>
      <c r="FA82" s="571"/>
      <c r="FB82" s="572"/>
      <c r="FD82" s="529">
        <f t="shared" si="35"/>
        <v>-49450.554573000001</v>
      </c>
      <c r="FE82" s="530"/>
      <c r="FF82" s="530"/>
      <c r="FG82" s="530"/>
      <c r="FH82" s="530"/>
      <c r="FI82" s="530"/>
      <c r="FJ82" s="530"/>
      <c r="FK82" s="530"/>
      <c r="FL82" s="531"/>
      <c r="FO82" s="312"/>
      <c r="FP82" s="288">
        <v>6764.1820407198438</v>
      </c>
      <c r="GF82" s="515">
        <v>33402410.903845996</v>
      </c>
      <c r="GG82" s="516">
        <v>23374782.253657013</v>
      </c>
      <c r="GI82" s="501"/>
      <c r="GJ82" s="501"/>
      <c r="GK82" s="501"/>
      <c r="GL82" s="501"/>
      <c r="GM82" s="501"/>
      <c r="GN82" s="501"/>
      <c r="GO82" s="501"/>
      <c r="GP82" s="501"/>
      <c r="GQ82" s="506"/>
    </row>
    <row r="83" spans="1:199" ht="12.75" hidden="1" customHeight="1" x14ac:dyDescent="0.2">
      <c r="A83" s="65">
        <v>81</v>
      </c>
      <c r="B83" s="65"/>
      <c r="C83" s="65"/>
      <c r="D83" s="332" t="s">
        <v>422</v>
      </c>
      <c r="E83" s="65"/>
      <c r="G83" s="67" t="str">
        <f>VLOOKUP($A83,PORTFOLIO_HIERARCHY,3,0)</f>
        <v>Consolidation &amp; Others</v>
      </c>
      <c r="H83" s="66"/>
      <c r="I83" s="66"/>
      <c r="J83" s="143"/>
      <c r="K83" s="143"/>
      <c r="L83" s="143"/>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8"/>
      <c r="AU83" s="66"/>
      <c r="AV83" s="535">
        <f t="shared" si="27"/>
        <v>261.23603779775914</v>
      </c>
      <c r="AW83" s="536"/>
      <c r="AX83" s="536"/>
      <c r="AY83" s="536"/>
      <c r="AZ83" s="536"/>
      <c r="BA83" s="536"/>
      <c r="BB83" s="536"/>
      <c r="BC83" s="536"/>
      <c r="BD83" s="537"/>
      <c r="BE83" s="535"/>
      <c r="BF83" s="536"/>
      <c r="BG83" s="536"/>
      <c r="BH83" s="536"/>
      <c r="BI83" s="536"/>
      <c r="BJ83" s="536"/>
      <c r="BK83" s="536"/>
      <c r="BL83" s="536"/>
      <c r="BM83" s="537"/>
      <c r="BN83" s="66"/>
      <c r="BO83" s="535">
        <f t="shared" si="28"/>
        <v>290.99082250292389</v>
      </c>
      <c r="BP83" s="536"/>
      <c r="BQ83" s="536"/>
      <c r="BR83" s="536"/>
      <c r="BS83" s="536"/>
      <c r="BT83" s="536"/>
      <c r="BU83" s="536"/>
      <c r="BV83" s="536"/>
      <c r="BW83" s="537"/>
      <c r="BX83" s="535">
        <f t="shared" si="24"/>
        <v>290.99082250292389</v>
      </c>
      <c r="BY83" s="536"/>
      <c r="BZ83" s="536"/>
      <c r="CA83" s="536"/>
      <c r="CB83" s="536"/>
      <c r="CC83" s="536"/>
      <c r="CD83" s="536"/>
      <c r="CE83" s="536"/>
      <c r="CF83" s="537"/>
      <c r="CG83" s="165"/>
      <c r="CH83" s="535">
        <f t="shared" si="29"/>
        <v>290.99082250292389</v>
      </c>
      <c r="CI83" s="536"/>
      <c r="CJ83" s="536"/>
      <c r="CK83" s="536"/>
      <c r="CL83" s="536"/>
      <c r="CM83" s="536"/>
      <c r="CN83" s="536"/>
      <c r="CO83" s="536"/>
      <c r="CP83" s="537"/>
      <c r="CQ83" s="548">
        <f t="shared" si="30"/>
        <v>0</v>
      </c>
      <c r="CR83" s="536"/>
      <c r="CS83" s="536"/>
      <c r="CT83" s="536"/>
      <c r="CU83" s="536"/>
      <c r="CV83" s="536"/>
      <c r="CW83" s="536"/>
      <c r="CX83" s="536"/>
      <c r="CY83" s="536"/>
      <c r="CZ83" s="535">
        <f t="shared" si="31"/>
        <v>0</v>
      </c>
      <c r="DA83" s="536"/>
      <c r="DB83" s="536"/>
      <c r="DC83" s="536"/>
      <c r="DD83" s="536"/>
      <c r="DE83" s="536"/>
      <c r="DF83" s="536"/>
      <c r="DG83" s="536"/>
      <c r="DH83" s="537"/>
      <c r="DI83" s="548">
        <f t="shared" si="32"/>
        <v>0</v>
      </c>
      <c r="DJ83" s="536"/>
      <c r="DK83" s="536"/>
      <c r="DL83" s="536"/>
      <c r="DM83" s="536"/>
      <c r="DN83" s="536"/>
      <c r="DO83" s="536"/>
      <c r="DP83" s="536"/>
      <c r="DQ83" s="536"/>
      <c r="DR83" s="535">
        <f t="shared" si="33"/>
        <v>0</v>
      </c>
      <c r="DS83" s="536"/>
      <c r="DT83" s="536"/>
      <c r="DU83" s="536"/>
      <c r="DV83" s="536"/>
      <c r="DW83" s="536"/>
      <c r="DX83" s="536"/>
      <c r="DY83" s="536"/>
      <c r="DZ83" s="537"/>
      <c r="EB83" s="529">
        <f t="shared" si="25"/>
        <v>-4632.4745750000002</v>
      </c>
      <c r="EC83" s="595"/>
      <c r="ED83" s="595"/>
      <c r="EE83" s="595"/>
      <c r="EF83" s="595"/>
      <c r="EG83" s="595"/>
      <c r="EH83" s="595"/>
      <c r="EI83" s="595"/>
      <c r="EJ83" s="596"/>
      <c r="EK83" s="530">
        <f t="shared" si="26"/>
        <v>-65428.504377999954</v>
      </c>
      <c r="EL83" s="595"/>
      <c r="EM83" s="595"/>
      <c r="EN83" s="595"/>
      <c r="EO83" s="595"/>
      <c r="EP83" s="595"/>
      <c r="EQ83" s="595"/>
      <c r="ER83" s="595"/>
      <c r="ES83" s="596"/>
      <c r="ET83" s="530">
        <f t="shared" si="34"/>
        <v>-292936.707658</v>
      </c>
      <c r="EU83" s="595"/>
      <c r="EV83" s="595"/>
      <c r="EW83" s="595"/>
      <c r="EX83" s="595"/>
      <c r="EY83" s="595"/>
      <c r="EZ83" s="595"/>
      <c r="FA83" s="595"/>
      <c r="FB83" s="596"/>
      <c r="FD83" s="529">
        <f t="shared" si="35"/>
        <v>2027.9997569999996</v>
      </c>
      <c r="FE83" s="530"/>
      <c r="FF83" s="530"/>
      <c r="FG83" s="530"/>
      <c r="FH83" s="530"/>
      <c r="FI83" s="530"/>
      <c r="FJ83" s="530"/>
      <c r="FK83" s="530"/>
      <c r="FL83" s="531"/>
      <c r="FO83" s="312"/>
      <c r="FP83" s="288">
        <v>301.35246172038137</v>
      </c>
      <c r="GF83" s="515">
        <v>-227508.20328000005</v>
      </c>
      <c r="GG83" s="516">
        <v>-288304.233083</v>
      </c>
      <c r="GI83" s="501"/>
      <c r="GJ83" s="501"/>
      <c r="GK83" s="501"/>
      <c r="GL83" s="501"/>
      <c r="GM83" s="501"/>
      <c r="GN83" s="501"/>
      <c r="GO83" s="501"/>
      <c r="GP83" s="501"/>
      <c r="GQ83" s="506"/>
    </row>
    <row r="84" spans="1:199" ht="12.75" x14ac:dyDescent="0.2">
      <c r="A84" s="64">
        <v>82</v>
      </c>
      <c r="D84" s="331" t="s">
        <v>421</v>
      </c>
      <c r="G84" s="67"/>
      <c r="H84" s="66"/>
      <c r="I84" s="66"/>
      <c r="J84" s="143" t="str">
        <f>VLOOKUP($A84,PORTFOLIO_HIERARCHY,3,0)</f>
        <v>Treasury</v>
      </c>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43"/>
      <c r="AK84" s="143"/>
      <c r="AL84" s="143"/>
      <c r="AM84" s="143"/>
      <c r="AN84" s="143"/>
      <c r="AO84" s="143"/>
      <c r="AP84" s="143"/>
      <c r="AQ84" s="143"/>
      <c r="AR84" s="143"/>
      <c r="AS84" s="143"/>
      <c r="AT84" s="144"/>
      <c r="AU84" s="66"/>
      <c r="AV84" s="558">
        <f t="shared" si="27"/>
        <v>261.23603779775914</v>
      </c>
      <c r="AW84" s="559"/>
      <c r="AX84" s="559"/>
      <c r="AY84" s="559"/>
      <c r="AZ84" s="559"/>
      <c r="BA84" s="559"/>
      <c r="BB84" s="559"/>
      <c r="BC84" s="559"/>
      <c r="BD84" s="560"/>
      <c r="BE84" s="558"/>
      <c r="BF84" s="559"/>
      <c r="BG84" s="559"/>
      <c r="BH84" s="559"/>
      <c r="BI84" s="559"/>
      <c r="BJ84" s="559"/>
      <c r="BK84" s="559"/>
      <c r="BL84" s="559"/>
      <c r="BM84" s="560"/>
      <c r="BN84" s="66"/>
      <c r="BO84" s="558">
        <f t="shared" si="28"/>
        <v>290.99082250292389</v>
      </c>
      <c r="BP84" s="559"/>
      <c r="BQ84" s="559"/>
      <c r="BR84" s="559"/>
      <c r="BS84" s="559"/>
      <c r="BT84" s="559"/>
      <c r="BU84" s="559"/>
      <c r="BV84" s="559"/>
      <c r="BW84" s="560"/>
      <c r="BX84" s="558">
        <f t="shared" si="24"/>
        <v>-10.36163921745748</v>
      </c>
      <c r="BY84" s="559"/>
      <c r="BZ84" s="559"/>
      <c r="CA84" s="559"/>
      <c r="CB84" s="559"/>
      <c r="CC84" s="559"/>
      <c r="CD84" s="559"/>
      <c r="CE84" s="559"/>
      <c r="CF84" s="560"/>
      <c r="CG84" s="165"/>
      <c r="CH84" s="558">
        <f t="shared" si="29"/>
        <v>290.99082250292389</v>
      </c>
      <c r="CI84" s="559"/>
      <c r="CJ84" s="559"/>
      <c r="CK84" s="559"/>
      <c r="CL84" s="559"/>
      <c r="CM84" s="559"/>
      <c r="CN84" s="559"/>
      <c r="CO84" s="559"/>
      <c r="CP84" s="560"/>
      <c r="CQ84" s="602">
        <f t="shared" si="30"/>
        <v>0</v>
      </c>
      <c r="CR84" s="559"/>
      <c r="CS84" s="559"/>
      <c r="CT84" s="559"/>
      <c r="CU84" s="559"/>
      <c r="CV84" s="559"/>
      <c r="CW84" s="559"/>
      <c r="CX84" s="559"/>
      <c r="CY84" s="559"/>
      <c r="CZ84" s="558">
        <f t="shared" si="31"/>
        <v>0</v>
      </c>
      <c r="DA84" s="559"/>
      <c r="DB84" s="559"/>
      <c r="DC84" s="559"/>
      <c r="DD84" s="559"/>
      <c r="DE84" s="559"/>
      <c r="DF84" s="559"/>
      <c r="DG84" s="559"/>
      <c r="DH84" s="560"/>
      <c r="DI84" s="602">
        <f t="shared" si="32"/>
        <v>0</v>
      </c>
      <c r="DJ84" s="559"/>
      <c r="DK84" s="559"/>
      <c r="DL84" s="559"/>
      <c r="DM84" s="559"/>
      <c r="DN84" s="559"/>
      <c r="DO84" s="559"/>
      <c r="DP84" s="559"/>
      <c r="DQ84" s="559"/>
      <c r="DR84" s="558">
        <f t="shared" si="33"/>
        <v>0</v>
      </c>
      <c r="DS84" s="559"/>
      <c r="DT84" s="559"/>
      <c r="DU84" s="559"/>
      <c r="DV84" s="559"/>
      <c r="DW84" s="559"/>
      <c r="DX84" s="559"/>
      <c r="DY84" s="559"/>
      <c r="DZ84" s="560"/>
      <c r="EB84" s="591">
        <f t="shared" si="25"/>
        <v>-4632.4745750000002</v>
      </c>
      <c r="EC84" s="592"/>
      <c r="ED84" s="592"/>
      <c r="EE84" s="592"/>
      <c r="EF84" s="592"/>
      <c r="EG84" s="592"/>
      <c r="EH84" s="592"/>
      <c r="EI84" s="592"/>
      <c r="EJ84" s="593"/>
      <c r="EK84" s="594">
        <f t="shared" si="26"/>
        <v>-65428.504377999954</v>
      </c>
      <c r="EL84" s="592"/>
      <c r="EM84" s="592"/>
      <c r="EN84" s="592"/>
      <c r="EO84" s="592"/>
      <c r="EP84" s="592"/>
      <c r="EQ84" s="592"/>
      <c r="ER84" s="592"/>
      <c r="ES84" s="593"/>
      <c r="ET84" s="594">
        <f t="shared" si="34"/>
        <v>-292936.707658</v>
      </c>
      <c r="EU84" s="592"/>
      <c r="EV84" s="592"/>
      <c r="EW84" s="592"/>
      <c r="EX84" s="592"/>
      <c r="EY84" s="592"/>
      <c r="EZ84" s="592"/>
      <c r="FA84" s="592"/>
      <c r="FB84" s="593"/>
      <c r="FD84" s="591">
        <f t="shared" si="35"/>
        <v>2027.9997569999996</v>
      </c>
      <c r="FE84" s="594"/>
      <c r="FF84" s="594"/>
      <c r="FG84" s="594"/>
      <c r="FH84" s="594"/>
      <c r="FI84" s="594"/>
      <c r="FJ84" s="594"/>
      <c r="FK84" s="594"/>
      <c r="FL84" s="597"/>
      <c r="FO84" s="312"/>
      <c r="FP84" s="288">
        <v>301.35246172038137</v>
      </c>
      <c r="GF84" s="515">
        <v>-227508.20328000005</v>
      </c>
      <c r="GG84" s="516">
        <v>-288304.233083</v>
      </c>
      <c r="GI84" s="501"/>
      <c r="GJ84" s="501"/>
      <c r="GK84" s="501"/>
      <c r="GL84" s="501"/>
      <c r="GM84" s="501"/>
      <c r="GN84" s="501"/>
      <c r="GO84" s="501"/>
      <c r="GP84" s="501"/>
      <c r="GQ84" s="507"/>
    </row>
    <row r="85" spans="1:199" ht="12.75" hidden="1" customHeight="1" x14ac:dyDescent="0.2">
      <c r="A85" s="64">
        <v>83</v>
      </c>
      <c r="D85" s="331" t="s">
        <v>422</v>
      </c>
      <c r="G85" s="67"/>
      <c r="H85" s="66"/>
      <c r="I85" s="66"/>
      <c r="J85" s="143"/>
      <c r="K85" s="143"/>
      <c r="L85" s="143"/>
      <c r="M85" s="66" t="str">
        <f>VLOOKUP($A85,PORTFOLIO_HIERARCHY,3,0)</f>
        <v>Treasury (3rd)</v>
      </c>
      <c r="N85" s="66"/>
      <c r="O85" s="66"/>
      <c r="P85" s="66"/>
      <c r="Q85" s="66"/>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6"/>
      <c r="AS85" s="66"/>
      <c r="AT85" s="68"/>
      <c r="AU85" s="66"/>
      <c r="AV85" s="535">
        <f t="shared" si="27"/>
        <v>261.23603779775914</v>
      </c>
      <c r="AW85" s="550"/>
      <c r="AX85" s="550"/>
      <c r="AY85" s="550"/>
      <c r="AZ85" s="550"/>
      <c r="BA85" s="550"/>
      <c r="BB85" s="550"/>
      <c r="BC85" s="550"/>
      <c r="BD85" s="551"/>
      <c r="BE85" s="535"/>
      <c r="BF85" s="550"/>
      <c r="BG85" s="550"/>
      <c r="BH85" s="550"/>
      <c r="BI85" s="550"/>
      <c r="BJ85" s="550"/>
      <c r="BK85" s="550"/>
      <c r="BL85" s="550"/>
      <c r="BM85" s="551"/>
      <c r="BN85" s="66"/>
      <c r="BO85" s="535">
        <f t="shared" si="28"/>
        <v>290.99082250292389</v>
      </c>
      <c r="BP85" s="550"/>
      <c r="BQ85" s="550"/>
      <c r="BR85" s="550"/>
      <c r="BS85" s="550"/>
      <c r="BT85" s="550"/>
      <c r="BU85" s="550"/>
      <c r="BV85" s="550"/>
      <c r="BW85" s="551"/>
      <c r="BX85" s="535">
        <f t="shared" si="24"/>
        <v>290.99082250292389</v>
      </c>
      <c r="BY85" s="550"/>
      <c r="BZ85" s="550"/>
      <c r="CA85" s="550"/>
      <c r="CB85" s="550"/>
      <c r="CC85" s="550"/>
      <c r="CD85" s="550"/>
      <c r="CE85" s="550"/>
      <c r="CF85" s="551"/>
      <c r="CG85" s="165"/>
      <c r="CH85" s="535">
        <f t="shared" si="29"/>
        <v>290.99082250292389</v>
      </c>
      <c r="CI85" s="550"/>
      <c r="CJ85" s="550"/>
      <c r="CK85" s="550"/>
      <c r="CL85" s="550"/>
      <c r="CM85" s="550"/>
      <c r="CN85" s="550"/>
      <c r="CO85" s="550"/>
      <c r="CP85" s="551"/>
      <c r="CQ85" s="548">
        <f t="shared" si="30"/>
        <v>0</v>
      </c>
      <c r="CR85" s="550"/>
      <c r="CS85" s="550"/>
      <c r="CT85" s="550"/>
      <c r="CU85" s="550"/>
      <c r="CV85" s="550"/>
      <c r="CW85" s="550"/>
      <c r="CX85" s="550"/>
      <c r="CY85" s="550"/>
      <c r="CZ85" s="535">
        <f t="shared" si="31"/>
        <v>0</v>
      </c>
      <c r="DA85" s="550"/>
      <c r="DB85" s="550"/>
      <c r="DC85" s="550"/>
      <c r="DD85" s="550"/>
      <c r="DE85" s="550"/>
      <c r="DF85" s="550"/>
      <c r="DG85" s="550"/>
      <c r="DH85" s="551"/>
      <c r="DI85" s="548">
        <f t="shared" si="32"/>
        <v>0</v>
      </c>
      <c r="DJ85" s="550"/>
      <c r="DK85" s="550"/>
      <c r="DL85" s="550"/>
      <c r="DM85" s="550"/>
      <c r="DN85" s="550"/>
      <c r="DO85" s="550"/>
      <c r="DP85" s="550"/>
      <c r="DQ85" s="550"/>
      <c r="DR85" s="535">
        <f t="shared" si="33"/>
        <v>0</v>
      </c>
      <c r="DS85" s="550"/>
      <c r="DT85" s="550"/>
      <c r="DU85" s="550"/>
      <c r="DV85" s="550"/>
      <c r="DW85" s="550"/>
      <c r="DX85" s="550"/>
      <c r="DY85" s="550"/>
      <c r="DZ85" s="551"/>
      <c r="EB85" s="529">
        <f t="shared" si="25"/>
        <v>-4632.4745750000002</v>
      </c>
      <c r="EC85" s="571"/>
      <c r="ED85" s="571"/>
      <c r="EE85" s="571"/>
      <c r="EF85" s="571"/>
      <c r="EG85" s="571"/>
      <c r="EH85" s="571"/>
      <c r="EI85" s="571"/>
      <c r="EJ85" s="572"/>
      <c r="EK85" s="530">
        <f t="shared" si="26"/>
        <v>-65428.504377999954</v>
      </c>
      <c r="EL85" s="571"/>
      <c r="EM85" s="571"/>
      <c r="EN85" s="571"/>
      <c r="EO85" s="571"/>
      <c r="EP85" s="571"/>
      <c r="EQ85" s="571"/>
      <c r="ER85" s="571"/>
      <c r="ES85" s="572"/>
      <c r="ET85" s="530">
        <f t="shared" si="34"/>
        <v>-292936.707658</v>
      </c>
      <c r="EU85" s="571"/>
      <c r="EV85" s="571"/>
      <c r="EW85" s="571"/>
      <c r="EX85" s="571"/>
      <c r="EY85" s="571"/>
      <c r="EZ85" s="571"/>
      <c r="FA85" s="571"/>
      <c r="FB85" s="572"/>
      <c r="FD85" s="529">
        <f t="shared" si="35"/>
        <v>2027.9997569999996</v>
      </c>
      <c r="FE85" s="530"/>
      <c r="FF85" s="530"/>
      <c r="FG85" s="530"/>
      <c r="FH85" s="530"/>
      <c r="FI85" s="530"/>
      <c r="FJ85" s="530"/>
      <c r="FK85" s="530"/>
      <c r="FL85" s="531"/>
      <c r="FO85" s="312"/>
      <c r="FP85" s="288">
        <v>301.35246172038137</v>
      </c>
      <c r="GF85" s="515">
        <v>-227508.20328000005</v>
      </c>
      <c r="GG85" s="516">
        <v>-288304.233083</v>
      </c>
      <c r="GI85" s="501"/>
      <c r="GJ85" s="501"/>
      <c r="GK85" s="501"/>
      <c r="GL85" s="501"/>
      <c r="GM85" s="501"/>
      <c r="GN85" s="501"/>
      <c r="GO85" s="501"/>
      <c r="GP85" s="501"/>
      <c r="GQ85" s="506"/>
    </row>
    <row r="86" spans="1:199" ht="12.75" hidden="1" customHeight="1" x14ac:dyDescent="0.2">
      <c r="A86" s="64">
        <v>84</v>
      </c>
      <c r="D86" s="331" t="s">
        <v>422</v>
      </c>
      <c r="G86" s="67"/>
      <c r="H86" s="66"/>
      <c r="I86" s="66"/>
      <c r="J86" s="143"/>
      <c r="K86" s="143"/>
      <c r="L86" s="143"/>
      <c r="M86" s="66"/>
      <c r="N86" s="66"/>
      <c r="O86" s="66"/>
      <c r="P86" s="66" t="str">
        <f>VLOOKUP($A86,PORTFOLIO_HIERARCHY,3,0)</f>
        <v>Treasury (4th)</v>
      </c>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8"/>
      <c r="AU86" s="66"/>
      <c r="AV86" s="535">
        <f t="shared" si="27"/>
        <v>261.23603779775914</v>
      </c>
      <c r="AW86" s="550"/>
      <c r="AX86" s="550"/>
      <c r="AY86" s="550"/>
      <c r="AZ86" s="550"/>
      <c r="BA86" s="550"/>
      <c r="BB86" s="550"/>
      <c r="BC86" s="550"/>
      <c r="BD86" s="551"/>
      <c r="BE86" s="535"/>
      <c r="BF86" s="550"/>
      <c r="BG86" s="550"/>
      <c r="BH86" s="550"/>
      <c r="BI86" s="550"/>
      <c r="BJ86" s="550"/>
      <c r="BK86" s="550"/>
      <c r="BL86" s="550"/>
      <c r="BM86" s="551"/>
      <c r="BN86" s="66"/>
      <c r="BO86" s="535">
        <f t="shared" si="28"/>
        <v>290.99082250292389</v>
      </c>
      <c r="BP86" s="550"/>
      <c r="BQ86" s="550"/>
      <c r="BR86" s="550"/>
      <c r="BS86" s="550"/>
      <c r="BT86" s="550"/>
      <c r="BU86" s="550"/>
      <c r="BV86" s="550"/>
      <c r="BW86" s="551"/>
      <c r="BX86" s="535">
        <f t="shared" si="24"/>
        <v>-10.36163921745748</v>
      </c>
      <c r="BY86" s="550"/>
      <c r="BZ86" s="550"/>
      <c r="CA86" s="550"/>
      <c r="CB86" s="550"/>
      <c r="CC86" s="550"/>
      <c r="CD86" s="550"/>
      <c r="CE86" s="550"/>
      <c r="CF86" s="551"/>
      <c r="CG86" s="165"/>
      <c r="CH86" s="535">
        <f t="shared" si="29"/>
        <v>290.99082250292389</v>
      </c>
      <c r="CI86" s="550"/>
      <c r="CJ86" s="550"/>
      <c r="CK86" s="550"/>
      <c r="CL86" s="550"/>
      <c r="CM86" s="550"/>
      <c r="CN86" s="550"/>
      <c r="CO86" s="550"/>
      <c r="CP86" s="551"/>
      <c r="CQ86" s="548">
        <f t="shared" si="30"/>
        <v>0</v>
      </c>
      <c r="CR86" s="550"/>
      <c r="CS86" s="550"/>
      <c r="CT86" s="550"/>
      <c r="CU86" s="550"/>
      <c r="CV86" s="550"/>
      <c r="CW86" s="550"/>
      <c r="CX86" s="550"/>
      <c r="CY86" s="550"/>
      <c r="CZ86" s="535">
        <f t="shared" si="31"/>
        <v>0</v>
      </c>
      <c r="DA86" s="550"/>
      <c r="DB86" s="550"/>
      <c r="DC86" s="550"/>
      <c r="DD86" s="550"/>
      <c r="DE86" s="550"/>
      <c r="DF86" s="550"/>
      <c r="DG86" s="550"/>
      <c r="DH86" s="551"/>
      <c r="DI86" s="548">
        <f t="shared" si="32"/>
        <v>0</v>
      </c>
      <c r="DJ86" s="550"/>
      <c r="DK86" s="550"/>
      <c r="DL86" s="550"/>
      <c r="DM86" s="550"/>
      <c r="DN86" s="550"/>
      <c r="DO86" s="550"/>
      <c r="DP86" s="550"/>
      <c r="DQ86" s="550"/>
      <c r="DR86" s="535">
        <f t="shared" si="33"/>
        <v>0</v>
      </c>
      <c r="DS86" s="550"/>
      <c r="DT86" s="550"/>
      <c r="DU86" s="550"/>
      <c r="DV86" s="550"/>
      <c r="DW86" s="550"/>
      <c r="DX86" s="550"/>
      <c r="DY86" s="550"/>
      <c r="DZ86" s="551"/>
      <c r="EB86" s="529">
        <f t="shared" si="25"/>
        <v>-4632.4745750000002</v>
      </c>
      <c r="EC86" s="571"/>
      <c r="ED86" s="571"/>
      <c r="EE86" s="571"/>
      <c r="EF86" s="571"/>
      <c r="EG86" s="571"/>
      <c r="EH86" s="571"/>
      <c r="EI86" s="571"/>
      <c r="EJ86" s="572"/>
      <c r="EK86" s="530">
        <f t="shared" si="26"/>
        <v>-65428.504377999954</v>
      </c>
      <c r="EL86" s="571"/>
      <c r="EM86" s="571"/>
      <c r="EN86" s="571"/>
      <c r="EO86" s="571"/>
      <c r="EP86" s="571"/>
      <c r="EQ86" s="571"/>
      <c r="ER86" s="571"/>
      <c r="ES86" s="572"/>
      <c r="ET86" s="530">
        <f t="shared" si="34"/>
        <v>-292936.707658</v>
      </c>
      <c r="EU86" s="571"/>
      <c r="EV86" s="571"/>
      <c r="EW86" s="571"/>
      <c r="EX86" s="571"/>
      <c r="EY86" s="571"/>
      <c r="EZ86" s="571"/>
      <c r="FA86" s="571"/>
      <c r="FB86" s="572"/>
      <c r="FD86" s="529">
        <f t="shared" si="35"/>
        <v>2027.9997569999996</v>
      </c>
      <c r="FE86" s="530"/>
      <c r="FF86" s="530"/>
      <c r="FG86" s="530"/>
      <c r="FH86" s="530"/>
      <c r="FI86" s="530"/>
      <c r="FJ86" s="530"/>
      <c r="FK86" s="530"/>
      <c r="FL86" s="531"/>
      <c r="FO86" s="312"/>
      <c r="FP86" s="288">
        <v>301.35246172038137</v>
      </c>
      <c r="GF86" s="515">
        <v>-227508.20328000005</v>
      </c>
      <c r="GG86" s="516">
        <v>-288304.233083</v>
      </c>
      <c r="GI86" s="501"/>
      <c r="GJ86" s="501"/>
      <c r="GK86" s="501"/>
      <c r="GL86" s="501"/>
      <c r="GM86" s="501"/>
      <c r="GN86" s="501"/>
      <c r="GO86" s="501"/>
      <c r="GP86" s="501"/>
      <c r="GQ86" s="506"/>
    </row>
    <row r="87" spans="1:199" ht="12.75" hidden="1" customHeight="1" x14ac:dyDescent="0.2">
      <c r="A87" s="64">
        <v>85</v>
      </c>
      <c r="D87" s="331" t="s">
        <v>423</v>
      </c>
      <c r="G87" s="67"/>
      <c r="H87" s="66"/>
      <c r="I87" s="66"/>
      <c r="J87" s="143"/>
      <c r="K87" s="143"/>
      <c r="L87" s="143"/>
      <c r="M87" s="66"/>
      <c r="N87" s="66"/>
      <c r="O87" s="66"/>
      <c r="P87" s="66"/>
      <c r="Q87" s="66"/>
      <c r="R87" s="66"/>
      <c r="S87" s="138" t="str">
        <f>VLOOKUP($A87,PORTFOLIO_HIERARCHY,3,0)</f>
        <v>Equity Investment</v>
      </c>
      <c r="T87" s="138"/>
      <c r="U87" s="138"/>
      <c r="V87" s="138"/>
      <c r="W87" s="138"/>
      <c r="X87" s="138"/>
      <c r="Y87" s="138"/>
      <c r="Z87" s="138"/>
      <c r="AA87" s="138"/>
      <c r="AB87" s="138"/>
      <c r="AC87" s="138"/>
      <c r="AD87" s="138"/>
      <c r="AE87" s="138"/>
      <c r="AF87" s="138"/>
      <c r="AG87" s="138"/>
      <c r="AH87" s="138"/>
      <c r="AI87" s="138"/>
      <c r="AJ87" s="138"/>
      <c r="AK87" s="138"/>
      <c r="AL87" s="138"/>
      <c r="AM87" s="138"/>
      <c r="AN87" s="138"/>
      <c r="AO87" s="138"/>
      <c r="AP87" s="138"/>
      <c r="AQ87" s="138"/>
      <c r="AR87" s="138"/>
      <c r="AS87" s="138"/>
      <c r="AT87" s="139"/>
      <c r="AU87" s="66"/>
      <c r="AV87" s="555">
        <f t="shared" si="27"/>
        <v>0</v>
      </c>
      <c r="AW87" s="556"/>
      <c r="AX87" s="556"/>
      <c r="AY87" s="556"/>
      <c r="AZ87" s="556"/>
      <c r="BA87" s="556"/>
      <c r="BB87" s="556"/>
      <c r="BC87" s="556"/>
      <c r="BD87" s="557"/>
      <c r="BE87" s="555"/>
      <c r="BF87" s="556"/>
      <c r="BG87" s="556"/>
      <c r="BH87" s="556"/>
      <c r="BI87" s="556"/>
      <c r="BJ87" s="556"/>
      <c r="BK87" s="556"/>
      <c r="BL87" s="556"/>
      <c r="BM87" s="557"/>
      <c r="BN87" s="66"/>
      <c r="BO87" s="555">
        <f t="shared" si="28"/>
        <v>0</v>
      </c>
      <c r="BP87" s="556"/>
      <c r="BQ87" s="556"/>
      <c r="BR87" s="556"/>
      <c r="BS87" s="556"/>
      <c r="BT87" s="556"/>
      <c r="BU87" s="556"/>
      <c r="BV87" s="556"/>
      <c r="BW87" s="557"/>
      <c r="BX87" s="555">
        <f t="shared" si="24"/>
        <v>0</v>
      </c>
      <c r="BY87" s="556"/>
      <c r="BZ87" s="556"/>
      <c r="CA87" s="556"/>
      <c r="CB87" s="556"/>
      <c r="CC87" s="556"/>
      <c r="CD87" s="556"/>
      <c r="CE87" s="556"/>
      <c r="CF87" s="557"/>
      <c r="CG87" s="165"/>
      <c r="CH87" s="555">
        <f t="shared" si="29"/>
        <v>0</v>
      </c>
      <c r="CI87" s="556"/>
      <c r="CJ87" s="556"/>
      <c r="CK87" s="556"/>
      <c r="CL87" s="556"/>
      <c r="CM87" s="556"/>
      <c r="CN87" s="556"/>
      <c r="CO87" s="556"/>
      <c r="CP87" s="557"/>
      <c r="CQ87" s="573">
        <f t="shared" si="30"/>
        <v>0</v>
      </c>
      <c r="CR87" s="556"/>
      <c r="CS87" s="556"/>
      <c r="CT87" s="556"/>
      <c r="CU87" s="556"/>
      <c r="CV87" s="556"/>
      <c r="CW87" s="556"/>
      <c r="CX87" s="556"/>
      <c r="CY87" s="556"/>
      <c r="CZ87" s="555">
        <f t="shared" si="31"/>
        <v>0</v>
      </c>
      <c r="DA87" s="556"/>
      <c r="DB87" s="556"/>
      <c r="DC87" s="556"/>
      <c r="DD87" s="556"/>
      <c r="DE87" s="556"/>
      <c r="DF87" s="556"/>
      <c r="DG87" s="556"/>
      <c r="DH87" s="557"/>
      <c r="DI87" s="573">
        <f t="shared" si="32"/>
        <v>0</v>
      </c>
      <c r="DJ87" s="556"/>
      <c r="DK87" s="556"/>
      <c r="DL87" s="556"/>
      <c r="DM87" s="556"/>
      <c r="DN87" s="556"/>
      <c r="DO87" s="556"/>
      <c r="DP87" s="556"/>
      <c r="DQ87" s="556"/>
      <c r="DR87" s="555">
        <f t="shared" si="33"/>
        <v>0</v>
      </c>
      <c r="DS87" s="556"/>
      <c r="DT87" s="556"/>
      <c r="DU87" s="556"/>
      <c r="DV87" s="556"/>
      <c r="DW87" s="556"/>
      <c r="DX87" s="556"/>
      <c r="DY87" s="556"/>
      <c r="DZ87" s="557"/>
      <c r="EB87" s="532">
        <f t="shared" si="25"/>
        <v>0</v>
      </c>
      <c r="EC87" s="569"/>
      <c r="ED87" s="569"/>
      <c r="EE87" s="569"/>
      <c r="EF87" s="569"/>
      <c r="EG87" s="569"/>
      <c r="EH87" s="569"/>
      <c r="EI87" s="569"/>
      <c r="EJ87" s="570"/>
      <c r="EK87" s="533">
        <f t="shared" si="26"/>
        <v>0</v>
      </c>
      <c r="EL87" s="569"/>
      <c r="EM87" s="569"/>
      <c r="EN87" s="569"/>
      <c r="EO87" s="569"/>
      <c r="EP87" s="569"/>
      <c r="EQ87" s="569"/>
      <c r="ER87" s="569"/>
      <c r="ES87" s="570"/>
      <c r="ET87" s="533">
        <f t="shared" si="34"/>
        <v>0</v>
      </c>
      <c r="EU87" s="569"/>
      <c r="EV87" s="569"/>
      <c r="EW87" s="569"/>
      <c r="EX87" s="569"/>
      <c r="EY87" s="569"/>
      <c r="EZ87" s="569"/>
      <c r="FA87" s="569"/>
      <c r="FB87" s="570"/>
      <c r="FD87" s="532">
        <f t="shared" si="35"/>
        <v>0</v>
      </c>
      <c r="FE87" s="533"/>
      <c r="FF87" s="533"/>
      <c r="FG87" s="533"/>
      <c r="FH87" s="533"/>
      <c r="FI87" s="533"/>
      <c r="FJ87" s="533"/>
      <c r="FK87" s="533"/>
      <c r="FL87" s="534"/>
      <c r="FO87" s="312"/>
      <c r="FP87" s="288">
        <v>0</v>
      </c>
      <c r="GF87" s="515">
        <v>0</v>
      </c>
      <c r="GG87" s="516">
        <v>0</v>
      </c>
      <c r="GI87" s="501"/>
      <c r="GJ87" s="501"/>
      <c r="GK87" s="501"/>
      <c r="GL87" s="501"/>
      <c r="GM87" s="501"/>
      <c r="GN87" s="501"/>
      <c r="GO87" s="501"/>
      <c r="GP87" s="501"/>
      <c r="GQ87" s="505"/>
    </row>
    <row r="88" spans="1:199" ht="12.75" hidden="1" customHeight="1" x14ac:dyDescent="0.2">
      <c r="A88" s="64">
        <v>86</v>
      </c>
      <c r="D88" s="331" t="s">
        <v>423</v>
      </c>
      <c r="G88" s="67"/>
      <c r="H88" s="66"/>
      <c r="I88" s="66"/>
      <c r="J88" s="143"/>
      <c r="K88" s="143"/>
      <c r="L88" s="143"/>
      <c r="M88" s="66"/>
      <c r="N88" s="66"/>
      <c r="O88" s="66"/>
      <c r="P88" s="66"/>
      <c r="Q88" s="66"/>
      <c r="R88" s="66"/>
      <c r="S88" s="138"/>
      <c r="T88" s="66" t="str">
        <f>VLOOKUP($A88,PORTFOLIO_HIERARCHY,5,0)</f>
        <v>P</v>
      </c>
      <c r="U88" s="66"/>
      <c r="V88" s="66" t="str">
        <f>VLOOKUP($A88,PORTFOLIO_HIERARCHY,3,0)</f>
        <v>A_EquityInvestment</v>
      </c>
      <c r="W88" s="66"/>
      <c r="X88" s="66"/>
      <c r="Y88" s="66"/>
      <c r="Z88" s="66"/>
      <c r="AA88" s="66"/>
      <c r="AB88" s="66"/>
      <c r="AC88" s="66"/>
      <c r="AD88" s="66"/>
      <c r="AE88" s="66"/>
      <c r="AF88" s="66"/>
      <c r="AG88" s="66"/>
      <c r="AH88" s="66"/>
      <c r="AI88" s="66"/>
      <c r="AJ88" s="66"/>
      <c r="AK88" s="66"/>
      <c r="AL88" s="66"/>
      <c r="AM88" s="66"/>
      <c r="AN88" s="66"/>
      <c r="AO88" s="66"/>
      <c r="AP88" s="66"/>
      <c r="AQ88" s="66"/>
      <c r="AR88" s="66"/>
      <c r="AS88" s="66"/>
      <c r="AT88" s="68"/>
      <c r="AU88" s="66"/>
      <c r="AV88" s="535">
        <f t="shared" si="27"/>
        <v>0</v>
      </c>
      <c r="AW88" s="550"/>
      <c r="AX88" s="550"/>
      <c r="AY88" s="550"/>
      <c r="AZ88" s="550"/>
      <c r="BA88" s="550"/>
      <c r="BB88" s="550"/>
      <c r="BC88" s="550"/>
      <c r="BD88" s="551"/>
      <c r="BE88" s="535"/>
      <c r="BF88" s="550"/>
      <c r="BG88" s="550"/>
      <c r="BH88" s="550"/>
      <c r="BI88" s="550"/>
      <c r="BJ88" s="550"/>
      <c r="BK88" s="550"/>
      <c r="BL88" s="550"/>
      <c r="BM88" s="551"/>
      <c r="BN88" s="66"/>
      <c r="BO88" s="535">
        <f t="shared" si="28"/>
        <v>0</v>
      </c>
      <c r="BP88" s="550"/>
      <c r="BQ88" s="550"/>
      <c r="BR88" s="550"/>
      <c r="BS88" s="550"/>
      <c r="BT88" s="550"/>
      <c r="BU88" s="550"/>
      <c r="BV88" s="550"/>
      <c r="BW88" s="551"/>
      <c r="BX88" s="535">
        <f t="shared" si="24"/>
        <v>0</v>
      </c>
      <c r="BY88" s="550"/>
      <c r="BZ88" s="550"/>
      <c r="CA88" s="550"/>
      <c r="CB88" s="550"/>
      <c r="CC88" s="550"/>
      <c r="CD88" s="550"/>
      <c r="CE88" s="550"/>
      <c r="CF88" s="551"/>
      <c r="CG88" s="165"/>
      <c r="CH88" s="535">
        <f t="shared" si="29"/>
        <v>0</v>
      </c>
      <c r="CI88" s="550"/>
      <c r="CJ88" s="550"/>
      <c r="CK88" s="550"/>
      <c r="CL88" s="550"/>
      <c r="CM88" s="550"/>
      <c r="CN88" s="550"/>
      <c r="CO88" s="550"/>
      <c r="CP88" s="551"/>
      <c r="CQ88" s="548">
        <f t="shared" si="30"/>
        <v>0</v>
      </c>
      <c r="CR88" s="550"/>
      <c r="CS88" s="550"/>
      <c r="CT88" s="550"/>
      <c r="CU88" s="550"/>
      <c r="CV88" s="550"/>
      <c r="CW88" s="550"/>
      <c r="CX88" s="550"/>
      <c r="CY88" s="550"/>
      <c r="CZ88" s="535">
        <f t="shared" si="31"/>
        <v>0</v>
      </c>
      <c r="DA88" s="550"/>
      <c r="DB88" s="550"/>
      <c r="DC88" s="550"/>
      <c r="DD88" s="550"/>
      <c r="DE88" s="550"/>
      <c r="DF88" s="550"/>
      <c r="DG88" s="550"/>
      <c r="DH88" s="551"/>
      <c r="DI88" s="548">
        <f t="shared" si="32"/>
        <v>0</v>
      </c>
      <c r="DJ88" s="550"/>
      <c r="DK88" s="550"/>
      <c r="DL88" s="550"/>
      <c r="DM88" s="550"/>
      <c r="DN88" s="550"/>
      <c r="DO88" s="550"/>
      <c r="DP88" s="550"/>
      <c r="DQ88" s="550"/>
      <c r="DR88" s="535">
        <f t="shared" si="33"/>
        <v>0</v>
      </c>
      <c r="DS88" s="550"/>
      <c r="DT88" s="550"/>
      <c r="DU88" s="550"/>
      <c r="DV88" s="550"/>
      <c r="DW88" s="550"/>
      <c r="DX88" s="550"/>
      <c r="DY88" s="550"/>
      <c r="DZ88" s="551"/>
      <c r="EB88" s="529" t="str">
        <f t="shared" si="25"/>
        <v>NP</v>
      </c>
      <c r="EC88" s="571"/>
      <c r="ED88" s="571"/>
      <c r="EE88" s="571"/>
      <c r="EF88" s="571"/>
      <c r="EG88" s="571"/>
      <c r="EH88" s="571"/>
      <c r="EI88" s="571"/>
      <c r="EJ88" s="572"/>
      <c r="EK88" s="530" t="str">
        <f t="shared" si="26"/>
        <v>NP</v>
      </c>
      <c r="EL88" s="571"/>
      <c r="EM88" s="571"/>
      <c r="EN88" s="571"/>
      <c r="EO88" s="571"/>
      <c r="EP88" s="571"/>
      <c r="EQ88" s="571"/>
      <c r="ER88" s="571"/>
      <c r="ES88" s="572"/>
      <c r="ET88" s="530" t="str">
        <f t="shared" si="34"/>
        <v>NP</v>
      </c>
      <c r="EU88" s="571"/>
      <c r="EV88" s="571"/>
      <c r="EW88" s="571"/>
      <c r="EX88" s="571"/>
      <c r="EY88" s="571"/>
      <c r="EZ88" s="571"/>
      <c r="FA88" s="571"/>
      <c r="FB88" s="572"/>
      <c r="FD88" s="529">
        <f t="shared" si="35"/>
        <v>0</v>
      </c>
      <c r="FE88" s="530"/>
      <c r="FF88" s="530"/>
      <c r="FG88" s="530"/>
      <c r="FH88" s="530"/>
      <c r="FI88" s="530"/>
      <c r="FJ88" s="530"/>
      <c r="FK88" s="530"/>
      <c r="FL88" s="531"/>
      <c r="FO88" s="312"/>
      <c r="FP88" s="288">
        <v>0</v>
      </c>
      <c r="GF88" s="515" t="s">
        <v>414</v>
      </c>
      <c r="GG88" s="516" t="s">
        <v>414</v>
      </c>
      <c r="GI88" s="501"/>
      <c r="GJ88" s="501"/>
      <c r="GK88" s="501"/>
      <c r="GL88" s="501"/>
      <c r="GM88" s="501"/>
      <c r="GN88" s="501"/>
      <c r="GO88" s="501"/>
      <c r="GP88" s="501"/>
      <c r="GQ88" s="506"/>
    </row>
    <row r="89" spans="1:199" ht="14.25" customHeight="1" x14ac:dyDescent="0.2">
      <c r="A89" s="64">
        <v>87</v>
      </c>
      <c r="D89" s="331" t="s">
        <v>421</v>
      </c>
      <c r="G89" s="67"/>
      <c r="H89" s="66"/>
      <c r="I89" s="66"/>
      <c r="J89" s="143"/>
      <c r="K89" s="143"/>
      <c r="L89" s="143"/>
      <c r="M89" s="66"/>
      <c r="N89" s="66"/>
      <c r="O89" s="66"/>
      <c r="P89" s="66"/>
      <c r="Q89" s="66"/>
      <c r="R89" s="66"/>
      <c r="S89" s="138" t="str">
        <f>VLOOKUP($A89,PORTFOLIO_HIERARCHY,3,0)</f>
        <v>Liquidity Management</v>
      </c>
      <c r="T89" s="138"/>
      <c r="U89" s="138"/>
      <c r="V89" s="138"/>
      <c r="W89" s="138"/>
      <c r="X89" s="138"/>
      <c r="Y89" s="138"/>
      <c r="Z89" s="138"/>
      <c r="AA89" s="138"/>
      <c r="AB89" s="138"/>
      <c r="AC89" s="138"/>
      <c r="AD89" s="138"/>
      <c r="AE89" s="138"/>
      <c r="AF89" s="138"/>
      <c r="AG89" s="138"/>
      <c r="AH89" s="138"/>
      <c r="AI89" s="138"/>
      <c r="AJ89" s="138"/>
      <c r="AK89" s="138"/>
      <c r="AL89" s="138"/>
      <c r="AM89" s="138"/>
      <c r="AN89" s="138"/>
      <c r="AO89" s="138"/>
      <c r="AP89" s="138"/>
      <c r="AQ89" s="138"/>
      <c r="AR89" s="138"/>
      <c r="AS89" s="138"/>
      <c r="AT89" s="139"/>
      <c r="AU89" s="66"/>
      <c r="AV89" s="555">
        <f t="shared" si="27"/>
        <v>261.23603779775914</v>
      </c>
      <c r="AW89" s="556"/>
      <c r="AX89" s="556"/>
      <c r="AY89" s="556"/>
      <c r="AZ89" s="556"/>
      <c r="BA89" s="556"/>
      <c r="BB89" s="556"/>
      <c r="BC89" s="556"/>
      <c r="BD89" s="557"/>
      <c r="BE89" s="555"/>
      <c r="BF89" s="556"/>
      <c r="BG89" s="556"/>
      <c r="BH89" s="556"/>
      <c r="BI89" s="556"/>
      <c r="BJ89" s="556"/>
      <c r="BK89" s="556"/>
      <c r="BL89" s="556"/>
      <c r="BM89" s="557"/>
      <c r="BN89" s="66"/>
      <c r="BO89" s="555">
        <f t="shared" si="28"/>
        <v>290.99082250292389</v>
      </c>
      <c r="BP89" s="556"/>
      <c r="BQ89" s="556"/>
      <c r="BR89" s="556"/>
      <c r="BS89" s="556"/>
      <c r="BT89" s="556"/>
      <c r="BU89" s="556"/>
      <c r="BV89" s="556"/>
      <c r="BW89" s="557"/>
      <c r="BX89" s="555">
        <f t="shared" si="24"/>
        <v>290.99082250292389</v>
      </c>
      <c r="BY89" s="556"/>
      <c r="BZ89" s="556"/>
      <c r="CA89" s="556"/>
      <c r="CB89" s="556"/>
      <c r="CC89" s="556"/>
      <c r="CD89" s="556"/>
      <c r="CE89" s="556"/>
      <c r="CF89" s="557"/>
      <c r="CG89" s="165"/>
      <c r="CH89" s="555">
        <f t="shared" si="29"/>
        <v>290.99082250292389</v>
      </c>
      <c r="CI89" s="556"/>
      <c r="CJ89" s="556"/>
      <c r="CK89" s="556"/>
      <c r="CL89" s="556"/>
      <c r="CM89" s="556"/>
      <c r="CN89" s="556"/>
      <c r="CO89" s="556"/>
      <c r="CP89" s="557"/>
      <c r="CQ89" s="573">
        <f t="shared" si="30"/>
        <v>0</v>
      </c>
      <c r="CR89" s="556"/>
      <c r="CS89" s="556"/>
      <c r="CT89" s="556"/>
      <c r="CU89" s="556"/>
      <c r="CV89" s="556"/>
      <c r="CW89" s="556"/>
      <c r="CX89" s="556"/>
      <c r="CY89" s="556"/>
      <c r="CZ89" s="555">
        <f t="shared" si="31"/>
        <v>0</v>
      </c>
      <c r="DA89" s="556"/>
      <c r="DB89" s="556"/>
      <c r="DC89" s="556"/>
      <c r="DD89" s="556"/>
      <c r="DE89" s="556"/>
      <c r="DF89" s="556"/>
      <c r="DG89" s="556"/>
      <c r="DH89" s="557"/>
      <c r="DI89" s="573">
        <f t="shared" si="32"/>
        <v>0</v>
      </c>
      <c r="DJ89" s="556"/>
      <c r="DK89" s="556"/>
      <c r="DL89" s="556"/>
      <c r="DM89" s="556"/>
      <c r="DN89" s="556"/>
      <c r="DO89" s="556"/>
      <c r="DP89" s="556"/>
      <c r="DQ89" s="556"/>
      <c r="DR89" s="555">
        <f t="shared" si="33"/>
        <v>0</v>
      </c>
      <c r="DS89" s="556"/>
      <c r="DT89" s="556"/>
      <c r="DU89" s="556"/>
      <c r="DV89" s="556"/>
      <c r="DW89" s="556"/>
      <c r="DX89" s="556"/>
      <c r="DY89" s="556"/>
      <c r="DZ89" s="557"/>
      <c r="EB89" s="532">
        <f t="shared" si="25"/>
        <v>-4632.4745750000002</v>
      </c>
      <c r="EC89" s="569"/>
      <c r="ED89" s="569"/>
      <c r="EE89" s="569"/>
      <c r="EF89" s="569"/>
      <c r="EG89" s="569"/>
      <c r="EH89" s="569"/>
      <c r="EI89" s="569"/>
      <c r="EJ89" s="570"/>
      <c r="EK89" s="533">
        <f t="shared" si="26"/>
        <v>-65428.504377999954</v>
      </c>
      <c r="EL89" s="569"/>
      <c r="EM89" s="569"/>
      <c r="EN89" s="569"/>
      <c r="EO89" s="569"/>
      <c r="EP89" s="569"/>
      <c r="EQ89" s="569"/>
      <c r="ER89" s="569"/>
      <c r="ES89" s="570"/>
      <c r="ET89" s="533">
        <f t="shared" si="34"/>
        <v>-292936.707658</v>
      </c>
      <c r="EU89" s="569"/>
      <c r="EV89" s="569"/>
      <c r="EW89" s="569"/>
      <c r="EX89" s="569"/>
      <c r="EY89" s="569"/>
      <c r="EZ89" s="569"/>
      <c r="FA89" s="569"/>
      <c r="FB89" s="570"/>
      <c r="FD89" s="532">
        <f t="shared" si="35"/>
        <v>2027.9997569999996</v>
      </c>
      <c r="FE89" s="533"/>
      <c r="FF89" s="533"/>
      <c r="FG89" s="533"/>
      <c r="FH89" s="533"/>
      <c r="FI89" s="533"/>
      <c r="FJ89" s="533"/>
      <c r="FK89" s="533"/>
      <c r="FL89" s="534"/>
      <c r="FO89" s="312"/>
      <c r="FP89" s="288">
        <v>301.35246172038137</v>
      </c>
      <c r="GF89" s="515">
        <v>-227508.20328000005</v>
      </c>
      <c r="GG89" s="516">
        <v>-288304.233083</v>
      </c>
      <c r="GI89" s="501"/>
      <c r="GJ89" s="501"/>
      <c r="GK89" s="501"/>
      <c r="GL89" s="501"/>
      <c r="GM89" s="501"/>
      <c r="GN89" s="501"/>
      <c r="GO89" s="501"/>
      <c r="GP89" s="501"/>
      <c r="GQ89" s="505"/>
    </row>
    <row r="90" spans="1:199" ht="12.75" hidden="1" customHeight="1" x14ac:dyDescent="0.2">
      <c r="A90" s="64">
        <v>88</v>
      </c>
      <c r="D90" s="331" t="s">
        <v>423</v>
      </c>
      <c r="G90" s="67"/>
      <c r="H90" s="66"/>
      <c r="I90" s="66"/>
      <c r="J90" s="143"/>
      <c r="K90" s="143"/>
      <c r="L90" s="143"/>
      <c r="M90" s="66"/>
      <c r="N90" s="66"/>
      <c r="O90" s="66"/>
      <c r="P90" s="66"/>
      <c r="Q90" s="66"/>
      <c r="R90" s="66"/>
      <c r="S90" s="138"/>
      <c r="T90" s="66" t="str">
        <f>VLOOKUP($A90,PORTFOLIO_HIERARCHY,5,0)</f>
        <v>P</v>
      </c>
      <c r="U90" s="66"/>
      <c r="V90" s="66" t="str">
        <f>VLOOKUP($A90,PORTFOLIO_HIERARCHY,3,0)</f>
        <v>C_TreasuryFunding_NY</v>
      </c>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8"/>
      <c r="AU90" s="66"/>
      <c r="AV90" s="535">
        <f t="shared" si="27"/>
        <v>0</v>
      </c>
      <c r="AW90" s="550"/>
      <c r="AX90" s="550"/>
      <c r="AY90" s="550"/>
      <c r="AZ90" s="550"/>
      <c r="BA90" s="550"/>
      <c r="BB90" s="550"/>
      <c r="BC90" s="550"/>
      <c r="BD90" s="551"/>
      <c r="BE90" s="535"/>
      <c r="BF90" s="550"/>
      <c r="BG90" s="550"/>
      <c r="BH90" s="550"/>
      <c r="BI90" s="550"/>
      <c r="BJ90" s="550"/>
      <c r="BK90" s="550"/>
      <c r="BL90" s="550"/>
      <c r="BM90" s="551"/>
      <c r="BN90" s="66"/>
      <c r="BO90" s="535">
        <f t="shared" si="28"/>
        <v>0</v>
      </c>
      <c r="BP90" s="550"/>
      <c r="BQ90" s="550"/>
      <c r="BR90" s="550"/>
      <c r="BS90" s="550"/>
      <c r="BT90" s="550"/>
      <c r="BU90" s="550"/>
      <c r="BV90" s="550"/>
      <c r="BW90" s="551"/>
      <c r="BX90" s="535">
        <f t="shared" si="24"/>
        <v>0</v>
      </c>
      <c r="BY90" s="550"/>
      <c r="BZ90" s="550"/>
      <c r="CA90" s="550"/>
      <c r="CB90" s="550"/>
      <c r="CC90" s="550"/>
      <c r="CD90" s="550"/>
      <c r="CE90" s="550"/>
      <c r="CF90" s="551"/>
      <c r="CG90" s="165"/>
      <c r="CH90" s="535">
        <f t="shared" si="29"/>
        <v>0</v>
      </c>
      <c r="CI90" s="550"/>
      <c r="CJ90" s="550"/>
      <c r="CK90" s="550"/>
      <c r="CL90" s="550"/>
      <c r="CM90" s="550"/>
      <c r="CN90" s="550"/>
      <c r="CO90" s="550"/>
      <c r="CP90" s="551"/>
      <c r="CQ90" s="548">
        <f t="shared" si="30"/>
        <v>0</v>
      </c>
      <c r="CR90" s="550"/>
      <c r="CS90" s="550"/>
      <c r="CT90" s="550"/>
      <c r="CU90" s="550"/>
      <c r="CV90" s="550"/>
      <c r="CW90" s="550"/>
      <c r="CX90" s="550"/>
      <c r="CY90" s="550"/>
      <c r="CZ90" s="535">
        <f t="shared" si="31"/>
        <v>0</v>
      </c>
      <c r="DA90" s="550"/>
      <c r="DB90" s="550"/>
      <c r="DC90" s="550"/>
      <c r="DD90" s="550"/>
      <c r="DE90" s="550"/>
      <c r="DF90" s="550"/>
      <c r="DG90" s="550"/>
      <c r="DH90" s="551"/>
      <c r="DI90" s="548">
        <f t="shared" si="32"/>
        <v>0</v>
      </c>
      <c r="DJ90" s="550"/>
      <c r="DK90" s="550"/>
      <c r="DL90" s="550"/>
      <c r="DM90" s="550"/>
      <c r="DN90" s="550"/>
      <c r="DO90" s="550"/>
      <c r="DP90" s="550"/>
      <c r="DQ90" s="550"/>
      <c r="DR90" s="535">
        <f t="shared" si="33"/>
        <v>0</v>
      </c>
      <c r="DS90" s="550"/>
      <c r="DT90" s="550"/>
      <c r="DU90" s="550"/>
      <c r="DV90" s="550"/>
      <c r="DW90" s="550"/>
      <c r="DX90" s="550"/>
      <c r="DY90" s="550"/>
      <c r="DZ90" s="551"/>
      <c r="EB90" s="529" t="str">
        <f t="shared" si="25"/>
        <v>NP</v>
      </c>
      <c r="EC90" s="571"/>
      <c r="ED90" s="571"/>
      <c r="EE90" s="571"/>
      <c r="EF90" s="571"/>
      <c r="EG90" s="571"/>
      <c r="EH90" s="571"/>
      <c r="EI90" s="571"/>
      <c r="EJ90" s="572"/>
      <c r="EK90" s="530" t="str">
        <f t="shared" si="26"/>
        <v>NP</v>
      </c>
      <c r="EL90" s="571"/>
      <c r="EM90" s="571"/>
      <c r="EN90" s="571"/>
      <c r="EO90" s="571"/>
      <c r="EP90" s="571"/>
      <c r="EQ90" s="571"/>
      <c r="ER90" s="571"/>
      <c r="ES90" s="572"/>
      <c r="ET90" s="530" t="str">
        <f t="shared" si="34"/>
        <v>NP</v>
      </c>
      <c r="EU90" s="571"/>
      <c r="EV90" s="571"/>
      <c r="EW90" s="571"/>
      <c r="EX90" s="571"/>
      <c r="EY90" s="571"/>
      <c r="EZ90" s="571"/>
      <c r="FA90" s="571"/>
      <c r="FB90" s="572"/>
      <c r="FD90" s="529">
        <f t="shared" si="35"/>
        <v>0</v>
      </c>
      <c r="FE90" s="530"/>
      <c r="FF90" s="530"/>
      <c r="FG90" s="530"/>
      <c r="FH90" s="530"/>
      <c r="FI90" s="530"/>
      <c r="FJ90" s="530"/>
      <c r="FK90" s="530"/>
      <c r="FL90" s="531"/>
      <c r="FO90" s="312"/>
      <c r="FP90" s="288">
        <v>0</v>
      </c>
      <c r="GF90" s="515" t="s">
        <v>414</v>
      </c>
      <c r="GG90" s="516" t="s">
        <v>414</v>
      </c>
      <c r="GI90" s="501"/>
      <c r="GJ90" s="501"/>
      <c r="GK90" s="501"/>
      <c r="GL90" s="501"/>
      <c r="GM90" s="501"/>
      <c r="GN90" s="501"/>
      <c r="GO90" s="501"/>
      <c r="GP90" s="501"/>
      <c r="GQ90" s="506"/>
    </row>
    <row r="91" spans="1:199" ht="12.75" customHeight="1" x14ac:dyDescent="0.2">
      <c r="A91" s="64">
        <v>89</v>
      </c>
      <c r="D91" s="331" t="s">
        <v>423</v>
      </c>
      <c r="G91" s="67"/>
      <c r="H91" s="66"/>
      <c r="I91" s="66"/>
      <c r="J91" s="143"/>
      <c r="K91" s="143"/>
      <c r="L91" s="143"/>
      <c r="M91" s="66"/>
      <c r="N91" s="66"/>
      <c r="O91" s="66"/>
      <c r="P91" s="66"/>
      <c r="Q91" s="66"/>
      <c r="R91" s="66"/>
      <c r="S91" s="138"/>
      <c r="T91" s="66" t="str">
        <f>VLOOKUP($A91,PORTFOLIO_HIERARCHY,5,0)</f>
        <v>S</v>
      </c>
      <c r="U91" s="66"/>
      <c r="V91" s="66" t="str">
        <f>VLOOKUP($A91,PORTFOLIO_HIERARCHY,3,0)</f>
        <v>TL_LIQSIR_L</v>
      </c>
      <c r="W91" s="66"/>
      <c r="X91" s="66"/>
      <c r="Y91" s="66"/>
      <c r="Z91" s="66"/>
      <c r="AA91" s="66"/>
      <c r="AB91" s="66"/>
      <c r="AC91" s="66"/>
      <c r="AD91" s="66"/>
      <c r="AE91" s="66"/>
      <c r="AF91" s="66"/>
      <c r="AG91" s="66"/>
      <c r="AH91" s="66"/>
      <c r="AI91" s="66"/>
      <c r="AJ91" s="66"/>
      <c r="AK91" s="66"/>
      <c r="AL91" s="66"/>
      <c r="AM91" s="66"/>
      <c r="AN91" s="66"/>
      <c r="AO91" s="66"/>
      <c r="AP91" s="66"/>
      <c r="AQ91" s="66"/>
      <c r="AR91" s="66"/>
      <c r="AS91" s="66"/>
      <c r="AT91" s="68"/>
      <c r="AU91" s="66"/>
      <c r="AV91" s="535">
        <f t="shared" si="27"/>
        <v>261.23603779775914</v>
      </c>
      <c r="AW91" s="550"/>
      <c r="AX91" s="550"/>
      <c r="AY91" s="550"/>
      <c r="AZ91" s="550"/>
      <c r="BA91" s="550"/>
      <c r="BB91" s="550"/>
      <c r="BC91" s="550"/>
      <c r="BD91" s="551"/>
      <c r="BE91" s="535"/>
      <c r="BF91" s="550"/>
      <c r="BG91" s="550"/>
      <c r="BH91" s="550"/>
      <c r="BI91" s="550"/>
      <c r="BJ91" s="550"/>
      <c r="BK91" s="550"/>
      <c r="BL91" s="550"/>
      <c r="BM91" s="551"/>
      <c r="BN91" s="66"/>
      <c r="BO91" s="535">
        <f t="shared" si="28"/>
        <v>290.99082250292389</v>
      </c>
      <c r="BP91" s="550"/>
      <c r="BQ91" s="550"/>
      <c r="BR91" s="550"/>
      <c r="BS91" s="550"/>
      <c r="BT91" s="550"/>
      <c r="BU91" s="550"/>
      <c r="BV91" s="550"/>
      <c r="BW91" s="551"/>
      <c r="BX91" s="535">
        <f t="shared" si="24"/>
        <v>290.99082250292389</v>
      </c>
      <c r="BY91" s="550"/>
      <c r="BZ91" s="550"/>
      <c r="CA91" s="550"/>
      <c r="CB91" s="550"/>
      <c r="CC91" s="550"/>
      <c r="CD91" s="550"/>
      <c r="CE91" s="550"/>
      <c r="CF91" s="551"/>
      <c r="CG91" s="415"/>
      <c r="CH91" s="535">
        <f t="shared" si="29"/>
        <v>290.99082250292389</v>
      </c>
      <c r="CI91" s="550"/>
      <c r="CJ91" s="550"/>
      <c r="CK91" s="550"/>
      <c r="CL91" s="550"/>
      <c r="CM91" s="550"/>
      <c r="CN91" s="550"/>
      <c r="CO91" s="550"/>
      <c r="CP91" s="551"/>
      <c r="CQ91" s="548">
        <f t="shared" si="30"/>
        <v>0</v>
      </c>
      <c r="CR91" s="550"/>
      <c r="CS91" s="550"/>
      <c r="CT91" s="550"/>
      <c r="CU91" s="550"/>
      <c r="CV91" s="550"/>
      <c r="CW91" s="550"/>
      <c r="CX91" s="550"/>
      <c r="CY91" s="550"/>
      <c r="CZ91" s="535">
        <f t="shared" si="31"/>
        <v>0</v>
      </c>
      <c r="DA91" s="550"/>
      <c r="DB91" s="550"/>
      <c r="DC91" s="550"/>
      <c r="DD91" s="550"/>
      <c r="DE91" s="550"/>
      <c r="DF91" s="550"/>
      <c r="DG91" s="550"/>
      <c r="DH91" s="551"/>
      <c r="DI91" s="548">
        <f t="shared" si="32"/>
        <v>0</v>
      </c>
      <c r="DJ91" s="550"/>
      <c r="DK91" s="550"/>
      <c r="DL91" s="550"/>
      <c r="DM91" s="550"/>
      <c r="DN91" s="550"/>
      <c r="DO91" s="550"/>
      <c r="DP91" s="550"/>
      <c r="DQ91" s="550"/>
      <c r="DR91" s="535">
        <f t="shared" si="33"/>
        <v>0</v>
      </c>
      <c r="DS91" s="550"/>
      <c r="DT91" s="550"/>
      <c r="DU91" s="550"/>
      <c r="DV91" s="550"/>
      <c r="DW91" s="550"/>
      <c r="DX91" s="550"/>
      <c r="DY91" s="550"/>
      <c r="DZ91" s="551"/>
      <c r="EA91" s="66"/>
      <c r="EB91" s="529">
        <f t="shared" si="25"/>
        <v>-4632.4745750000002</v>
      </c>
      <c r="EC91" s="571"/>
      <c r="ED91" s="571"/>
      <c r="EE91" s="571"/>
      <c r="EF91" s="571"/>
      <c r="EG91" s="571"/>
      <c r="EH91" s="571"/>
      <c r="EI91" s="571"/>
      <c r="EJ91" s="572"/>
      <c r="EK91" s="530">
        <f t="shared" si="26"/>
        <v>-65428.504377999954</v>
      </c>
      <c r="EL91" s="571"/>
      <c r="EM91" s="571"/>
      <c r="EN91" s="571"/>
      <c r="EO91" s="571"/>
      <c r="EP91" s="571"/>
      <c r="EQ91" s="571"/>
      <c r="ER91" s="571"/>
      <c r="ES91" s="572"/>
      <c r="ET91" s="530">
        <f t="shared" si="34"/>
        <v>-292936.707658</v>
      </c>
      <c r="EU91" s="571"/>
      <c r="EV91" s="571"/>
      <c r="EW91" s="571"/>
      <c r="EX91" s="571"/>
      <c r="EY91" s="571"/>
      <c r="EZ91" s="571"/>
      <c r="FA91" s="571"/>
      <c r="FB91" s="572"/>
      <c r="FC91" s="66"/>
      <c r="FD91" s="529">
        <f t="shared" si="35"/>
        <v>2027.9997569999996</v>
      </c>
      <c r="FE91" s="530"/>
      <c r="FF91" s="530"/>
      <c r="FG91" s="530"/>
      <c r="FH91" s="530"/>
      <c r="FI91" s="530"/>
      <c r="FJ91" s="530"/>
      <c r="FK91" s="530"/>
      <c r="FL91" s="531"/>
      <c r="FO91" s="312"/>
      <c r="FP91" s="288">
        <v>301.35246172038137</v>
      </c>
      <c r="GF91" s="515">
        <v>-227508.20328000005</v>
      </c>
      <c r="GG91" s="516">
        <v>-288304.233083</v>
      </c>
      <c r="GI91" s="501"/>
      <c r="GJ91" s="501"/>
      <c r="GK91" s="501"/>
      <c r="GL91" s="501"/>
      <c r="GM91" s="501"/>
      <c r="GN91" s="501"/>
      <c r="GO91" s="501"/>
      <c r="GP91" s="501"/>
      <c r="GQ91" s="506"/>
    </row>
    <row r="92" spans="1:199" ht="12.75" x14ac:dyDescent="0.2">
      <c r="A92" s="64">
        <v>108</v>
      </c>
      <c r="D92" s="331" t="s">
        <v>421</v>
      </c>
      <c r="G92" s="67"/>
      <c r="H92" s="66"/>
      <c r="I92" s="66"/>
      <c r="J92" s="143" t="str">
        <f>VLOOKUP($A92,PORTFOLIO_HIERARCHY,3,0)</f>
        <v>Infrastructure Finance</v>
      </c>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43"/>
      <c r="AK92" s="143"/>
      <c r="AL92" s="143"/>
      <c r="AM92" s="143"/>
      <c r="AN92" s="143"/>
      <c r="AO92" s="143"/>
      <c r="AP92" s="143"/>
      <c r="AQ92" s="143"/>
      <c r="AR92" s="143"/>
      <c r="AS92" s="143"/>
      <c r="AT92" s="144"/>
      <c r="AU92" s="66"/>
      <c r="AV92" s="558"/>
      <c r="AW92" s="559"/>
      <c r="AX92" s="559"/>
      <c r="AY92" s="559"/>
      <c r="AZ92" s="559"/>
      <c r="BA92" s="559"/>
      <c r="BB92" s="559"/>
      <c r="BC92" s="559"/>
      <c r="BD92" s="560"/>
      <c r="BE92" s="558"/>
      <c r="BF92" s="559"/>
      <c r="BG92" s="559"/>
      <c r="BH92" s="559"/>
      <c r="BI92" s="559"/>
      <c r="BJ92" s="559"/>
      <c r="BK92" s="559"/>
      <c r="BL92" s="559"/>
      <c r="BM92" s="560"/>
      <c r="BN92" s="66"/>
      <c r="BO92" s="558"/>
      <c r="BP92" s="559"/>
      <c r="BQ92" s="559"/>
      <c r="BR92" s="559"/>
      <c r="BS92" s="559"/>
      <c r="BT92" s="559"/>
      <c r="BU92" s="559"/>
      <c r="BV92" s="559"/>
      <c r="BW92" s="560"/>
      <c r="BX92" s="558"/>
      <c r="BY92" s="559"/>
      <c r="BZ92" s="559"/>
      <c r="CA92" s="559"/>
      <c r="CB92" s="559"/>
      <c r="CC92" s="559"/>
      <c r="CD92" s="559"/>
      <c r="CE92" s="559"/>
      <c r="CF92" s="560"/>
      <c r="CG92" s="165"/>
      <c r="CH92" s="558"/>
      <c r="CI92" s="559"/>
      <c r="CJ92" s="559"/>
      <c r="CK92" s="559"/>
      <c r="CL92" s="559"/>
      <c r="CM92" s="559"/>
      <c r="CN92" s="559"/>
      <c r="CO92" s="559"/>
      <c r="CP92" s="560"/>
      <c r="CQ92" s="602"/>
      <c r="CR92" s="559"/>
      <c r="CS92" s="559"/>
      <c r="CT92" s="559"/>
      <c r="CU92" s="559"/>
      <c r="CV92" s="559"/>
      <c r="CW92" s="559"/>
      <c r="CX92" s="559"/>
      <c r="CY92" s="559"/>
      <c r="CZ92" s="558"/>
      <c r="DA92" s="559"/>
      <c r="DB92" s="559"/>
      <c r="DC92" s="559"/>
      <c r="DD92" s="559"/>
      <c r="DE92" s="559"/>
      <c r="DF92" s="559"/>
      <c r="DG92" s="559"/>
      <c r="DH92" s="560"/>
      <c r="DI92" s="602"/>
      <c r="DJ92" s="559"/>
      <c r="DK92" s="559"/>
      <c r="DL92" s="559"/>
      <c r="DM92" s="559"/>
      <c r="DN92" s="559"/>
      <c r="DO92" s="559"/>
      <c r="DP92" s="559"/>
      <c r="DQ92" s="559"/>
      <c r="DR92" s="558"/>
      <c r="DS92" s="559"/>
      <c r="DT92" s="559"/>
      <c r="DU92" s="559"/>
      <c r="DV92" s="559"/>
      <c r="DW92" s="559"/>
      <c r="DX92" s="559"/>
      <c r="DY92" s="559"/>
      <c r="DZ92" s="560"/>
      <c r="EB92" s="591" t="str">
        <f t="shared" si="25"/>
        <v>NP</v>
      </c>
      <c r="EC92" s="592"/>
      <c r="ED92" s="592"/>
      <c r="EE92" s="592"/>
      <c r="EF92" s="592"/>
      <c r="EG92" s="592"/>
      <c r="EH92" s="592"/>
      <c r="EI92" s="592"/>
      <c r="EJ92" s="593"/>
      <c r="EK92" s="594" t="str">
        <f t="shared" si="26"/>
        <v>NP</v>
      </c>
      <c r="EL92" s="592"/>
      <c r="EM92" s="592"/>
      <c r="EN92" s="592"/>
      <c r="EO92" s="592"/>
      <c r="EP92" s="592"/>
      <c r="EQ92" s="592"/>
      <c r="ER92" s="592"/>
      <c r="ES92" s="593"/>
      <c r="ET92" s="594" t="str">
        <f>FinalFigures!AZ120</f>
        <v>NP</v>
      </c>
      <c r="EU92" s="592"/>
      <c r="EV92" s="592"/>
      <c r="EW92" s="592"/>
      <c r="EX92" s="592"/>
      <c r="EY92" s="592"/>
      <c r="EZ92" s="592"/>
      <c r="FA92" s="592"/>
      <c r="FB92" s="593"/>
      <c r="FD92" s="591"/>
      <c r="FE92" s="594"/>
      <c r="FF92" s="594"/>
      <c r="FG92" s="594"/>
      <c r="FH92" s="594"/>
      <c r="FI92" s="594"/>
      <c r="FJ92" s="594"/>
      <c r="FK92" s="594"/>
      <c r="FL92" s="597"/>
      <c r="FO92" s="312"/>
      <c r="FP92" s="288"/>
      <c r="GF92" s="515" t="s">
        <v>414</v>
      </c>
      <c r="GG92" s="516" t="s">
        <v>414</v>
      </c>
      <c r="GI92" s="501"/>
      <c r="GJ92" s="501"/>
      <c r="GK92" s="501"/>
      <c r="GL92" s="501"/>
      <c r="GM92" s="501"/>
      <c r="GN92" s="501"/>
      <c r="GO92" s="501"/>
      <c r="GP92" s="501"/>
      <c r="GQ92" s="507"/>
    </row>
    <row r="93" spans="1:199" ht="12.75" x14ac:dyDescent="0.2">
      <c r="A93" s="64">
        <v>109</v>
      </c>
      <c r="D93" s="331" t="s">
        <v>421</v>
      </c>
      <c r="G93" s="67"/>
      <c r="H93" s="66"/>
      <c r="I93" s="66"/>
      <c r="J93" s="143"/>
      <c r="K93" s="143"/>
      <c r="L93" s="143"/>
      <c r="M93" s="66"/>
      <c r="N93" s="66"/>
      <c r="O93" s="66"/>
      <c r="P93" s="66"/>
      <c r="Q93" s="66"/>
      <c r="R93" s="66"/>
      <c r="S93" s="138" t="str">
        <f>VLOOKUP($A93,PORTFOLIO_HIERARCHY,3,0)</f>
        <v>IFU</v>
      </c>
      <c r="T93" s="138"/>
      <c r="U93" s="138"/>
      <c r="V93" s="138"/>
      <c r="W93" s="138"/>
      <c r="X93" s="138"/>
      <c r="Y93" s="138"/>
      <c r="Z93" s="138"/>
      <c r="AA93" s="138"/>
      <c r="AB93" s="138"/>
      <c r="AC93" s="138"/>
      <c r="AD93" s="138"/>
      <c r="AE93" s="138"/>
      <c r="AF93" s="138"/>
      <c r="AG93" s="138"/>
      <c r="AH93" s="138"/>
      <c r="AI93" s="138"/>
      <c r="AJ93" s="138"/>
      <c r="AK93" s="138"/>
      <c r="AL93" s="138"/>
      <c r="AM93" s="138"/>
      <c r="AN93" s="138"/>
      <c r="AO93" s="138"/>
      <c r="AP93" s="138"/>
      <c r="AQ93" s="138"/>
      <c r="AR93" s="138"/>
      <c r="AS93" s="138"/>
      <c r="AT93" s="139"/>
      <c r="AU93" s="66"/>
      <c r="AV93" s="555"/>
      <c r="AW93" s="556"/>
      <c r="AX93" s="556"/>
      <c r="AY93" s="556"/>
      <c r="AZ93" s="556"/>
      <c r="BA93" s="556"/>
      <c r="BB93" s="556"/>
      <c r="BC93" s="556"/>
      <c r="BD93" s="557"/>
      <c r="BE93" s="555"/>
      <c r="BF93" s="556"/>
      <c r="BG93" s="556"/>
      <c r="BH93" s="556"/>
      <c r="BI93" s="556"/>
      <c r="BJ93" s="556"/>
      <c r="BK93" s="556"/>
      <c r="BL93" s="556"/>
      <c r="BM93" s="557"/>
      <c r="BN93" s="66"/>
      <c r="BO93" s="555"/>
      <c r="BP93" s="556"/>
      <c r="BQ93" s="556"/>
      <c r="BR93" s="556"/>
      <c r="BS93" s="556"/>
      <c r="BT93" s="556"/>
      <c r="BU93" s="556"/>
      <c r="BV93" s="556"/>
      <c r="BW93" s="557"/>
      <c r="BX93" s="555"/>
      <c r="BY93" s="556"/>
      <c r="BZ93" s="556"/>
      <c r="CA93" s="556"/>
      <c r="CB93" s="556"/>
      <c r="CC93" s="556"/>
      <c r="CD93" s="556"/>
      <c r="CE93" s="556"/>
      <c r="CF93" s="557"/>
      <c r="CG93" s="165"/>
      <c r="CH93" s="555"/>
      <c r="CI93" s="556"/>
      <c r="CJ93" s="556"/>
      <c r="CK93" s="556"/>
      <c r="CL93" s="556"/>
      <c r="CM93" s="556"/>
      <c r="CN93" s="556"/>
      <c r="CO93" s="556"/>
      <c r="CP93" s="557"/>
      <c r="CQ93" s="573"/>
      <c r="CR93" s="556"/>
      <c r="CS93" s="556"/>
      <c r="CT93" s="556"/>
      <c r="CU93" s="556"/>
      <c r="CV93" s="556"/>
      <c r="CW93" s="556"/>
      <c r="CX93" s="556"/>
      <c r="CY93" s="556"/>
      <c r="CZ93" s="555"/>
      <c r="DA93" s="556"/>
      <c r="DB93" s="556"/>
      <c r="DC93" s="556"/>
      <c r="DD93" s="556"/>
      <c r="DE93" s="556"/>
      <c r="DF93" s="556"/>
      <c r="DG93" s="556"/>
      <c r="DH93" s="557"/>
      <c r="DI93" s="573"/>
      <c r="DJ93" s="556"/>
      <c r="DK93" s="556"/>
      <c r="DL93" s="556"/>
      <c r="DM93" s="556"/>
      <c r="DN93" s="556"/>
      <c r="DO93" s="556"/>
      <c r="DP93" s="556"/>
      <c r="DQ93" s="556"/>
      <c r="DR93" s="555"/>
      <c r="DS93" s="556"/>
      <c r="DT93" s="556"/>
      <c r="DU93" s="556"/>
      <c r="DV93" s="556"/>
      <c r="DW93" s="556"/>
      <c r="DX93" s="556"/>
      <c r="DY93" s="556"/>
      <c r="DZ93" s="557"/>
      <c r="EB93" s="532" t="str">
        <f t="shared" si="25"/>
        <v>NP</v>
      </c>
      <c r="EC93" s="569"/>
      <c r="ED93" s="569"/>
      <c r="EE93" s="569"/>
      <c r="EF93" s="569"/>
      <c r="EG93" s="569"/>
      <c r="EH93" s="569"/>
      <c r="EI93" s="569"/>
      <c r="EJ93" s="570"/>
      <c r="EK93" s="533" t="str">
        <f t="shared" si="26"/>
        <v>NP</v>
      </c>
      <c r="EL93" s="569"/>
      <c r="EM93" s="569"/>
      <c r="EN93" s="569"/>
      <c r="EO93" s="569"/>
      <c r="EP93" s="569"/>
      <c r="EQ93" s="569"/>
      <c r="ER93" s="569"/>
      <c r="ES93" s="570"/>
      <c r="ET93" s="533" t="str">
        <f>FinalFigures!AZ121</f>
        <v>NP</v>
      </c>
      <c r="EU93" s="569"/>
      <c r="EV93" s="569"/>
      <c r="EW93" s="569"/>
      <c r="EX93" s="569"/>
      <c r="EY93" s="569"/>
      <c r="EZ93" s="569"/>
      <c r="FA93" s="569"/>
      <c r="FB93" s="570"/>
      <c r="FD93" s="532"/>
      <c r="FE93" s="533"/>
      <c r="FF93" s="533"/>
      <c r="FG93" s="533"/>
      <c r="FH93" s="533"/>
      <c r="FI93" s="533"/>
      <c r="FJ93" s="533"/>
      <c r="FK93" s="533"/>
      <c r="FL93" s="534"/>
      <c r="FO93" s="312"/>
      <c r="FP93" s="288"/>
      <c r="GF93" s="515" t="s">
        <v>414</v>
      </c>
      <c r="GG93" s="516" t="s">
        <v>414</v>
      </c>
      <c r="GI93" s="501"/>
      <c r="GJ93" s="501"/>
      <c r="GK93" s="501"/>
      <c r="GL93" s="501"/>
      <c r="GM93" s="501"/>
      <c r="GN93" s="501"/>
      <c r="GO93" s="501"/>
      <c r="GP93" s="501"/>
      <c r="GQ93" s="505"/>
    </row>
    <row r="94" spans="1:199" ht="12.75" x14ac:dyDescent="0.2">
      <c r="A94" s="64">
        <v>110</v>
      </c>
      <c r="G94" s="69"/>
      <c r="H94" s="70"/>
      <c r="I94" s="70"/>
      <c r="J94" s="145"/>
      <c r="K94" s="145"/>
      <c r="L94" s="145"/>
      <c r="M94" s="70"/>
      <c r="N94" s="70"/>
      <c r="O94" s="70"/>
      <c r="P94" s="70"/>
      <c r="Q94" s="70"/>
      <c r="R94" s="70"/>
      <c r="S94" s="142"/>
      <c r="T94" s="70" t="str">
        <f>VLOOKUP($A94,PORTFOLIO_HIERARCHY,5,0)</f>
        <v>S</v>
      </c>
      <c r="U94" s="70"/>
      <c r="V94" s="70" t="str">
        <f>VLOOKUP($A94,PORTFOLIO_HIERARCHY,3,0)</f>
        <v>IF_IFU_L</v>
      </c>
      <c r="W94" s="70"/>
      <c r="X94" s="70"/>
      <c r="Y94" s="70"/>
      <c r="Z94" s="70"/>
      <c r="AA94" s="70"/>
      <c r="AB94" s="70"/>
      <c r="AC94" s="70"/>
      <c r="AD94" s="70"/>
      <c r="AE94" s="70"/>
      <c r="AF94" s="70"/>
      <c r="AG94" s="70"/>
      <c r="AH94" s="70"/>
      <c r="AI94" s="70"/>
      <c r="AJ94" s="70"/>
      <c r="AK94" s="70"/>
      <c r="AL94" s="70"/>
      <c r="AM94" s="70"/>
      <c r="AN94" s="70"/>
      <c r="AO94" s="70"/>
      <c r="AP94" s="70"/>
      <c r="AQ94" s="70"/>
      <c r="AR94" s="70"/>
      <c r="AS94" s="70"/>
      <c r="AT94" s="71"/>
      <c r="AU94" s="66"/>
      <c r="AV94" s="69"/>
      <c r="AW94" s="70"/>
      <c r="AX94" s="70"/>
      <c r="AY94" s="70"/>
      <c r="AZ94" s="70"/>
      <c r="BA94" s="70"/>
      <c r="BB94" s="70"/>
      <c r="BC94" s="70"/>
      <c r="BD94" s="71"/>
      <c r="BE94" s="69"/>
      <c r="BF94" s="70"/>
      <c r="BG94" s="70"/>
      <c r="BH94" s="70"/>
      <c r="BI94" s="70"/>
      <c r="BJ94" s="70"/>
      <c r="BK94" s="70"/>
      <c r="BL94" s="70"/>
      <c r="BM94" s="71"/>
      <c r="BN94" s="66"/>
      <c r="BO94" s="69"/>
      <c r="BP94" s="70"/>
      <c r="BQ94" s="70"/>
      <c r="BR94" s="70"/>
      <c r="BS94" s="70"/>
      <c r="BT94" s="70"/>
      <c r="BU94" s="70"/>
      <c r="BV94" s="70"/>
      <c r="BW94" s="71"/>
      <c r="BX94" s="69"/>
      <c r="BY94" s="70"/>
      <c r="BZ94" s="70"/>
      <c r="CA94" s="70"/>
      <c r="CB94" s="70"/>
      <c r="CC94" s="70"/>
      <c r="CD94" s="70"/>
      <c r="CE94" s="70"/>
      <c r="CF94" s="71"/>
      <c r="CG94" s="66"/>
      <c r="CH94" s="69"/>
      <c r="CI94" s="70"/>
      <c r="CJ94" s="70"/>
      <c r="CK94" s="70"/>
      <c r="CL94" s="70"/>
      <c r="CM94" s="70"/>
      <c r="CN94" s="70"/>
      <c r="CO94" s="70"/>
      <c r="CP94" s="71"/>
      <c r="CQ94" s="70"/>
      <c r="CR94" s="70"/>
      <c r="CS94" s="70"/>
      <c r="CT94" s="70"/>
      <c r="CU94" s="70"/>
      <c r="CV94" s="70"/>
      <c r="CW94" s="70"/>
      <c r="CX94" s="70"/>
      <c r="CY94" s="70"/>
      <c r="CZ94" s="69"/>
      <c r="DA94" s="70"/>
      <c r="DB94" s="70"/>
      <c r="DC94" s="70"/>
      <c r="DD94" s="70"/>
      <c r="DE94" s="70"/>
      <c r="DF94" s="70"/>
      <c r="DG94" s="70"/>
      <c r="DH94" s="71"/>
      <c r="DI94" s="70"/>
      <c r="DJ94" s="70"/>
      <c r="DK94" s="70"/>
      <c r="DL94" s="70"/>
      <c r="DM94" s="70"/>
      <c r="DN94" s="70"/>
      <c r="DO94" s="70"/>
      <c r="DP94" s="70"/>
      <c r="DQ94" s="70"/>
      <c r="DR94" s="69"/>
      <c r="DS94" s="70"/>
      <c r="DT94" s="70"/>
      <c r="DU94" s="70"/>
      <c r="DV94" s="70"/>
      <c r="DW94" s="70"/>
      <c r="DX94" s="70"/>
      <c r="DY94" s="70"/>
      <c r="DZ94" s="71"/>
      <c r="EA94" s="66"/>
      <c r="EB94" s="614" t="str">
        <f t="shared" si="25"/>
        <v>NP</v>
      </c>
      <c r="EC94" s="612"/>
      <c r="ED94" s="612"/>
      <c r="EE94" s="612"/>
      <c r="EF94" s="612"/>
      <c r="EG94" s="612"/>
      <c r="EH94" s="612"/>
      <c r="EI94" s="612"/>
      <c r="EJ94" s="613"/>
      <c r="EK94" s="611" t="str">
        <f t="shared" si="26"/>
        <v>NP</v>
      </c>
      <c r="EL94" s="612"/>
      <c r="EM94" s="612"/>
      <c r="EN94" s="612"/>
      <c r="EO94" s="612"/>
      <c r="EP94" s="612"/>
      <c r="EQ94" s="612"/>
      <c r="ER94" s="612"/>
      <c r="ES94" s="613"/>
      <c r="ET94" s="611" t="str">
        <f>FinalFigures!AZ121</f>
        <v>NP</v>
      </c>
      <c r="EU94" s="612"/>
      <c r="EV94" s="612"/>
      <c r="EW94" s="612"/>
      <c r="EX94" s="612"/>
      <c r="EY94" s="612"/>
      <c r="EZ94" s="612"/>
      <c r="FA94" s="612"/>
      <c r="FB94" s="613"/>
      <c r="FC94" s="70"/>
      <c r="FD94" s="69"/>
      <c r="FE94" s="70"/>
      <c r="FF94" s="70"/>
      <c r="FG94" s="70"/>
      <c r="FH94" s="70"/>
      <c r="FI94" s="70"/>
      <c r="FJ94" s="70"/>
      <c r="FK94" s="70"/>
      <c r="FL94" s="71"/>
      <c r="FO94" s="312"/>
      <c r="FP94" s="288"/>
      <c r="GF94" s="515" t="s">
        <v>414</v>
      </c>
      <c r="GG94" s="516" t="s">
        <v>414</v>
      </c>
      <c r="GI94" s="501"/>
      <c r="GJ94" s="501"/>
      <c r="GK94" s="501"/>
      <c r="GL94" s="501"/>
      <c r="GM94" s="501"/>
      <c r="GN94" s="501"/>
      <c r="GO94" s="501"/>
      <c r="GP94" s="501"/>
      <c r="GQ94" s="498"/>
    </row>
    <row r="95" spans="1:199" x14ac:dyDescent="0.2">
      <c r="G95" s="66"/>
      <c r="H95" s="66"/>
      <c r="I95" s="66"/>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CD95" s="66"/>
      <c r="FO95" s="312"/>
      <c r="FP95" s="288"/>
      <c r="GF95" s="517"/>
      <c r="GG95" s="518"/>
      <c r="GI95" s="501"/>
      <c r="GJ95" s="501"/>
      <c r="GK95" s="501"/>
      <c r="GL95" s="501"/>
      <c r="GM95" s="501"/>
      <c r="GN95" s="501"/>
      <c r="GO95" s="501"/>
      <c r="GP95" s="501"/>
      <c r="GQ95" s="498"/>
    </row>
    <row r="96" spans="1:199" ht="12.75" x14ac:dyDescent="0.2">
      <c r="G96" s="131" t="s">
        <v>468</v>
      </c>
      <c r="H96" s="66"/>
      <c r="I96" s="66"/>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548"/>
      <c r="AW96" s="536"/>
      <c r="AX96" s="536"/>
      <c r="AY96" s="536"/>
      <c r="AZ96" s="536"/>
      <c r="BA96" s="536"/>
      <c r="BB96" s="536"/>
      <c r="BC96" s="536"/>
      <c r="BD96" s="536"/>
      <c r="BE96" s="548"/>
      <c r="BF96" s="536"/>
      <c r="BG96" s="536"/>
      <c r="BH96" s="536"/>
      <c r="BI96" s="536"/>
      <c r="BJ96" s="536"/>
      <c r="BK96" s="536"/>
      <c r="BL96" s="536"/>
      <c r="BM96" s="536"/>
      <c r="BN96" s="66"/>
      <c r="BO96" s="547"/>
      <c r="BP96" s="545"/>
      <c r="BQ96" s="545"/>
      <c r="BR96" s="545"/>
      <c r="BS96" s="545"/>
      <c r="BT96" s="545"/>
      <c r="BU96" s="545"/>
      <c r="BV96" s="545"/>
      <c r="BW96" s="545"/>
      <c r="BX96" s="547"/>
      <c r="BY96" s="545"/>
      <c r="BZ96" s="545"/>
      <c r="CA96" s="545"/>
      <c r="CB96" s="545"/>
      <c r="CC96" s="545"/>
      <c r="CD96" s="545"/>
      <c r="CE96" s="545"/>
      <c r="CF96" s="545"/>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O96" s="312"/>
      <c r="FP96" s="288"/>
      <c r="GF96" s="517"/>
      <c r="GG96" s="518"/>
      <c r="GI96" s="501"/>
      <c r="GJ96" s="501"/>
      <c r="GK96" s="501"/>
      <c r="GL96" s="501"/>
      <c r="GM96" s="501"/>
      <c r="GN96" s="501"/>
      <c r="GO96" s="501"/>
      <c r="GP96" s="501"/>
      <c r="GQ96" s="506"/>
    </row>
    <row r="97" spans="1:199" ht="12.75" hidden="1" customHeight="1" x14ac:dyDescent="0.2">
      <c r="A97" s="64">
        <v>90</v>
      </c>
      <c r="D97" s="331" t="s">
        <v>423</v>
      </c>
      <c r="G97" s="371"/>
      <c r="H97" s="372"/>
      <c r="I97" s="372"/>
      <c r="J97" s="372"/>
      <c r="K97" s="372"/>
      <c r="L97" s="372"/>
      <c r="M97" s="372"/>
      <c r="N97" s="372"/>
      <c r="O97" s="372"/>
      <c r="P97" s="372"/>
      <c r="Q97" s="372"/>
      <c r="R97" s="372"/>
      <c r="S97" s="372" t="str">
        <f t="shared" ref="S97:S114" si="36">VLOOKUP($A97,PORTFOLIO_HIERARCHY,5,0)</f>
        <v>S</v>
      </c>
      <c r="T97" s="372"/>
      <c r="U97" s="372" t="str">
        <f t="shared" ref="U97:U114" si="37">VLOOKUP($A97,PORTFOLIO_HIERARCHY,3,0)</f>
        <v>CA_AGCYSBA_A</v>
      </c>
      <c r="V97" s="372"/>
      <c r="W97" s="372"/>
      <c r="X97" s="372"/>
      <c r="Y97" s="372"/>
      <c r="Z97" s="372"/>
      <c r="AA97" s="372"/>
      <c r="AB97" s="372"/>
      <c r="AC97" s="372"/>
      <c r="AD97" s="372"/>
      <c r="AE97" s="372"/>
      <c r="AF97" s="372"/>
      <c r="AG97" s="372"/>
      <c r="AH97" s="372"/>
      <c r="AI97" s="372"/>
      <c r="AJ97" s="372"/>
      <c r="AK97" s="372"/>
      <c r="AL97" s="372"/>
      <c r="AM97" s="372"/>
      <c r="AN97" s="372"/>
      <c r="AO97" s="372"/>
      <c r="AP97" s="372"/>
      <c r="AQ97" s="372"/>
      <c r="AR97" s="372"/>
      <c r="AS97" s="372"/>
      <c r="AT97" s="373"/>
      <c r="AU97" s="66"/>
      <c r="AV97" s="538">
        <f t="shared" si="27"/>
        <v>0</v>
      </c>
      <c r="AW97" s="539"/>
      <c r="AX97" s="539"/>
      <c r="AY97" s="539"/>
      <c r="AZ97" s="539"/>
      <c r="BA97" s="539"/>
      <c r="BB97" s="539"/>
      <c r="BC97" s="539"/>
      <c r="BD97" s="540"/>
      <c r="BE97" s="538"/>
      <c r="BF97" s="539"/>
      <c r="BG97" s="539"/>
      <c r="BH97" s="539"/>
      <c r="BI97" s="539"/>
      <c r="BJ97" s="539"/>
      <c r="BK97" s="539"/>
      <c r="BL97" s="539"/>
      <c r="BM97" s="540"/>
      <c r="BN97" s="66"/>
      <c r="BO97" s="538">
        <f t="shared" ref="BO97:BO114" si="38">$AV97*FX_EUR_USD</f>
        <v>0</v>
      </c>
      <c r="BP97" s="539"/>
      <c r="BQ97" s="539"/>
      <c r="BR97" s="539"/>
      <c r="BS97" s="539"/>
      <c r="BT97" s="539"/>
      <c r="BU97" s="539"/>
      <c r="BV97" s="539"/>
      <c r="BW97" s="540"/>
      <c r="BX97" s="538">
        <f t="shared" ref="BX97:BX114" si="39">BO97-FP102</f>
        <v>0</v>
      </c>
      <c r="BY97" s="539"/>
      <c r="BZ97" s="539"/>
      <c r="CA97" s="539"/>
      <c r="CB97" s="539"/>
      <c r="CC97" s="539"/>
      <c r="CD97" s="539"/>
      <c r="CE97" s="539"/>
      <c r="CF97" s="540"/>
      <c r="CG97" s="66"/>
      <c r="CH97" s="538">
        <f t="shared" ref="CH97:CH114" si="40">VLOOKUP($A97,FINAL_FIGURES,IR_COL,0)*FX_EUR_USD</f>
        <v>0</v>
      </c>
      <c r="CI97" s="539"/>
      <c r="CJ97" s="539"/>
      <c r="CK97" s="539"/>
      <c r="CL97" s="539"/>
      <c r="CM97" s="539"/>
      <c r="CN97" s="539"/>
      <c r="CO97" s="539"/>
      <c r="CP97" s="540"/>
      <c r="CQ97" s="538">
        <f t="shared" ref="CQ97:CQ114" si="41">VLOOKUP($A97,FINAL_FIGURES,FX_COL,0)*FX_EUR_USD</f>
        <v>0</v>
      </c>
      <c r="CR97" s="539"/>
      <c r="CS97" s="539"/>
      <c r="CT97" s="539"/>
      <c r="CU97" s="539"/>
      <c r="CV97" s="539"/>
      <c r="CW97" s="539"/>
      <c r="CX97" s="539"/>
      <c r="CY97" s="540"/>
      <c r="CZ97" s="538">
        <f t="shared" ref="CZ97:CZ114" si="42">VLOOKUP($A97,FINAL_FIGURES,BMA_COL,0)*FX_EUR_USD</f>
        <v>0</v>
      </c>
      <c r="DA97" s="539"/>
      <c r="DB97" s="539"/>
      <c r="DC97" s="539"/>
      <c r="DD97" s="539"/>
      <c r="DE97" s="539"/>
      <c r="DF97" s="539"/>
      <c r="DG97" s="539"/>
      <c r="DH97" s="540"/>
      <c r="DI97" s="538">
        <f t="shared" ref="DI97:DI114" si="43">VLOOKUP($A97,FINAL_FIGURES,CDS_COL,0)*FX_EUR_USD</f>
        <v>0</v>
      </c>
      <c r="DJ97" s="539"/>
      <c r="DK97" s="539"/>
      <c r="DL97" s="539"/>
      <c r="DM97" s="539"/>
      <c r="DN97" s="539"/>
      <c r="DO97" s="539"/>
      <c r="DP97" s="539"/>
      <c r="DQ97" s="540"/>
      <c r="DR97" s="538">
        <f t="shared" ref="DR97:DR114" si="44">VLOOKUP($A97,FINAL_FIGURES,CS_COL,0)*FX_EUR_USD</f>
        <v>0</v>
      </c>
      <c r="DS97" s="539"/>
      <c r="DT97" s="539"/>
      <c r="DU97" s="539"/>
      <c r="DV97" s="539"/>
      <c r="DW97" s="539"/>
      <c r="DX97" s="539"/>
      <c r="DY97" s="539"/>
      <c r="DZ97" s="540"/>
      <c r="EA97" s="66"/>
      <c r="EB97" s="538" t="str">
        <f t="shared" ref="EB97" si="45">IF(OR(ET97="NP",GG102="NP"),"NP",ET97-GG102)</f>
        <v>NP</v>
      </c>
      <c r="EC97" s="539"/>
      <c r="ED97" s="539"/>
      <c r="EE97" s="539"/>
      <c r="EF97" s="539"/>
      <c r="EG97" s="539"/>
      <c r="EH97" s="539"/>
      <c r="EI97" s="539"/>
      <c r="EJ97" s="540"/>
      <c r="EK97" s="538" t="str">
        <f t="shared" ref="EK97" si="46">IF(OR(ET97="NP",GF102="NP"),"NP",ET97-GF102)</f>
        <v>NP</v>
      </c>
      <c r="EL97" s="539"/>
      <c r="EM97" s="539"/>
      <c r="EN97" s="539"/>
      <c r="EO97" s="539"/>
      <c r="EP97" s="539"/>
      <c r="EQ97" s="539"/>
      <c r="ER97" s="539"/>
      <c r="ES97" s="540"/>
      <c r="ET97" s="538" t="str">
        <f t="shared" ref="ET97" si="47">VLOOKUP($A97,FINAL_FIGURES,PNL_COL,0)</f>
        <v>NP</v>
      </c>
      <c r="EU97" s="539"/>
      <c r="EV97" s="539"/>
      <c r="EW97" s="539"/>
      <c r="EX97" s="539"/>
      <c r="EY97" s="539"/>
      <c r="EZ97" s="539"/>
      <c r="FA97" s="539"/>
      <c r="FB97" s="540"/>
      <c r="FC97" s="66"/>
      <c r="FD97" s="538">
        <f t="shared" ref="FD97:FD114" si="48">VLOOKUP($A97,FINAL_FIGURES,40,0)*FX_EUR_USD</f>
        <v>0</v>
      </c>
      <c r="FE97" s="539"/>
      <c r="FF97" s="539"/>
      <c r="FG97" s="539"/>
      <c r="FH97" s="539"/>
      <c r="FI97" s="539"/>
      <c r="FJ97" s="539"/>
      <c r="FK97" s="539"/>
      <c r="FL97" s="540"/>
      <c r="FO97" s="312"/>
      <c r="FP97" s="288">
        <v>0</v>
      </c>
      <c r="GF97" s="517" t="s">
        <v>414</v>
      </c>
      <c r="GG97" s="518" t="s">
        <v>414</v>
      </c>
      <c r="GH97" s="498"/>
      <c r="GI97" s="501"/>
      <c r="GJ97" s="501"/>
      <c r="GK97" s="501"/>
      <c r="GL97" s="501"/>
      <c r="GM97" s="501"/>
      <c r="GN97" s="501"/>
      <c r="GO97" s="501"/>
      <c r="GP97" s="501"/>
      <c r="GQ97" s="506"/>
    </row>
    <row r="98" spans="1:199" ht="12.75" x14ac:dyDescent="0.2">
      <c r="A98" s="64">
        <v>91</v>
      </c>
      <c r="D98" s="331" t="s">
        <v>421</v>
      </c>
      <c r="G98" s="371"/>
      <c r="H98" s="372"/>
      <c r="I98" s="372"/>
      <c r="J98" s="372"/>
      <c r="K98" s="372"/>
      <c r="L98" s="372"/>
      <c r="M98" s="372"/>
      <c r="N98" s="372"/>
      <c r="O98" s="372"/>
      <c r="P98" s="372"/>
      <c r="Q98" s="372"/>
      <c r="R98" s="372"/>
      <c r="S98" s="372" t="str">
        <f t="shared" si="36"/>
        <v>S</v>
      </c>
      <c r="T98" s="372"/>
      <c r="U98" s="372" t="str">
        <f t="shared" si="37"/>
        <v>CA_AGCYSBA_L</v>
      </c>
      <c r="V98" s="372"/>
      <c r="W98" s="372"/>
      <c r="X98" s="372"/>
      <c r="Y98" s="372"/>
      <c r="Z98" s="372"/>
      <c r="AA98" s="372"/>
      <c r="AB98" s="372"/>
      <c r="AC98" s="372"/>
      <c r="AD98" s="372"/>
      <c r="AE98" s="372"/>
      <c r="AF98" s="372"/>
      <c r="AG98" s="372"/>
      <c r="AH98" s="372"/>
      <c r="AI98" s="372"/>
      <c r="AJ98" s="372"/>
      <c r="AK98" s="372"/>
      <c r="AL98" s="372"/>
      <c r="AM98" s="372"/>
      <c r="AN98" s="372"/>
      <c r="AO98" s="372"/>
      <c r="AP98" s="372"/>
      <c r="AQ98" s="372"/>
      <c r="AR98" s="372"/>
      <c r="AS98" s="372"/>
      <c r="AT98" s="373"/>
      <c r="AU98" s="66"/>
      <c r="AV98" s="538">
        <f t="shared" si="27"/>
        <v>0</v>
      </c>
      <c r="AW98" s="539"/>
      <c r="AX98" s="539"/>
      <c r="AY98" s="539"/>
      <c r="AZ98" s="539"/>
      <c r="BA98" s="539"/>
      <c r="BB98" s="539"/>
      <c r="BC98" s="539"/>
      <c r="BD98" s="539"/>
      <c r="BE98" s="538"/>
      <c r="BF98" s="539"/>
      <c r="BG98" s="539"/>
      <c r="BH98" s="539"/>
      <c r="BI98" s="539"/>
      <c r="BJ98" s="539"/>
      <c r="BK98" s="539"/>
      <c r="BL98" s="539"/>
      <c r="BM98" s="540"/>
      <c r="BN98" s="66"/>
      <c r="BO98" s="535">
        <f t="shared" si="38"/>
        <v>0</v>
      </c>
      <c r="BP98" s="536"/>
      <c r="BQ98" s="536"/>
      <c r="BR98" s="536"/>
      <c r="BS98" s="536"/>
      <c r="BT98" s="536"/>
      <c r="BU98" s="536"/>
      <c r="BV98" s="536"/>
      <c r="BW98" s="537"/>
      <c r="BX98" s="535">
        <f t="shared" si="39"/>
        <v>0</v>
      </c>
      <c r="BY98" s="536"/>
      <c r="BZ98" s="536"/>
      <c r="CA98" s="536"/>
      <c r="CB98" s="536"/>
      <c r="CC98" s="536"/>
      <c r="CD98" s="536"/>
      <c r="CE98" s="536"/>
      <c r="CF98" s="537"/>
      <c r="CG98" s="66"/>
      <c r="CH98" s="538">
        <f t="shared" si="40"/>
        <v>0</v>
      </c>
      <c r="CI98" s="539"/>
      <c r="CJ98" s="539"/>
      <c r="CK98" s="539"/>
      <c r="CL98" s="539"/>
      <c r="CM98" s="539"/>
      <c r="CN98" s="539"/>
      <c r="CO98" s="539"/>
      <c r="CP98" s="540"/>
      <c r="CQ98" s="538">
        <f t="shared" si="41"/>
        <v>0</v>
      </c>
      <c r="CR98" s="539"/>
      <c r="CS98" s="539"/>
      <c r="CT98" s="539"/>
      <c r="CU98" s="539"/>
      <c r="CV98" s="539"/>
      <c r="CW98" s="539"/>
      <c r="CX98" s="539"/>
      <c r="CY98" s="539"/>
      <c r="CZ98" s="538">
        <f t="shared" si="42"/>
        <v>0</v>
      </c>
      <c r="DA98" s="539"/>
      <c r="DB98" s="539"/>
      <c r="DC98" s="539"/>
      <c r="DD98" s="539"/>
      <c r="DE98" s="539"/>
      <c r="DF98" s="539"/>
      <c r="DG98" s="539"/>
      <c r="DH98" s="540"/>
      <c r="DI98" s="549">
        <f t="shared" si="43"/>
        <v>0</v>
      </c>
      <c r="DJ98" s="539"/>
      <c r="DK98" s="539"/>
      <c r="DL98" s="539"/>
      <c r="DM98" s="539"/>
      <c r="DN98" s="539"/>
      <c r="DO98" s="539"/>
      <c r="DP98" s="539"/>
      <c r="DQ98" s="539"/>
      <c r="DR98" s="538">
        <f t="shared" si="44"/>
        <v>0</v>
      </c>
      <c r="DS98" s="539"/>
      <c r="DT98" s="539"/>
      <c r="DU98" s="539"/>
      <c r="DV98" s="539"/>
      <c r="DW98" s="539"/>
      <c r="DX98" s="539"/>
      <c r="DY98" s="539"/>
      <c r="DZ98" s="540"/>
      <c r="EA98" s="66"/>
      <c r="EB98" s="538">
        <v>0</v>
      </c>
      <c r="EC98" s="539"/>
      <c r="ED98" s="539"/>
      <c r="EE98" s="539"/>
      <c r="EF98" s="539"/>
      <c r="EG98" s="539"/>
      <c r="EH98" s="539"/>
      <c r="EI98" s="539"/>
      <c r="EJ98" s="539"/>
      <c r="EK98" s="538">
        <v>0</v>
      </c>
      <c r="EL98" s="539"/>
      <c r="EM98" s="539"/>
      <c r="EN98" s="539"/>
      <c r="EO98" s="539"/>
      <c r="EP98" s="539"/>
      <c r="EQ98" s="539"/>
      <c r="ER98" s="539"/>
      <c r="ES98" s="540"/>
      <c r="ET98" s="549">
        <v>0</v>
      </c>
      <c r="EU98" s="539"/>
      <c r="EV98" s="539"/>
      <c r="EW98" s="539"/>
      <c r="EX98" s="539"/>
      <c r="EY98" s="539"/>
      <c r="EZ98" s="539"/>
      <c r="FA98" s="539"/>
      <c r="FB98" s="540"/>
      <c r="FC98" s="66"/>
      <c r="FD98" s="538">
        <f t="shared" si="48"/>
        <v>0</v>
      </c>
      <c r="FE98" s="539"/>
      <c r="FF98" s="539"/>
      <c r="FG98" s="539"/>
      <c r="FH98" s="539"/>
      <c r="FI98" s="539"/>
      <c r="FJ98" s="539"/>
      <c r="FK98" s="539"/>
      <c r="FL98" s="540"/>
      <c r="FO98" s="312"/>
      <c r="FP98" s="288">
        <v>0</v>
      </c>
      <c r="GF98" s="517">
        <v>0</v>
      </c>
      <c r="GG98" s="518">
        <v>0</v>
      </c>
      <c r="GI98" s="501"/>
      <c r="GJ98" s="501"/>
      <c r="GK98" s="501"/>
      <c r="GL98" s="501"/>
      <c r="GM98" s="501"/>
      <c r="GN98" s="501"/>
      <c r="GO98" s="501"/>
      <c r="GP98" s="501"/>
      <c r="GQ98" s="506"/>
    </row>
    <row r="99" spans="1:199" ht="12.75" hidden="1" customHeight="1" x14ac:dyDescent="0.2">
      <c r="A99" s="64">
        <v>92</v>
      </c>
      <c r="D99" s="331" t="s">
        <v>423</v>
      </c>
      <c r="G99" s="67"/>
      <c r="H99" s="66"/>
      <c r="I99" s="66"/>
      <c r="J99" s="66"/>
      <c r="K99" s="66"/>
      <c r="L99" s="66"/>
      <c r="M99" s="66"/>
      <c r="N99" s="66"/>
      <c r="O99" s="66"/>
      <c r="P99" s="66"/>
      <c r="Q99" s="66"/>
      <c r="R99" s="66"/>
      <c r="S99" s="66" t="str">
        <f t="shared" si="36"/>
        <v>S</v>
      </c>
      <c r="T99" s="66"/>
      <c r="U99" s="66" t="str">
        <f t="shared" si="37"/>
        <v>CA_AGCYSBA_U</v>
      </c>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8"/>
      <c r="AU99" s="66"/>
      <c r="AV99" s="535">
        <f t="shared" si="27"/>
        <v>0</v>
      </c>
      <c r="AW99" s="536"/>
      <c r="AX99" s="536"/>
      <c r="AY99" s="536"/>
      <c r="AZ99" s="536"/>
      <c r="BA99" s="536"/>
      <c r="BB99" s="536"/>
      <c r="BC99" s="536"/>
      <c r="BD99" s="536"/>
      <c r="BE99" s="535"/>
      <c r="BF99" s="536"/>
      <c r="BG99" s="536"/>
      <c r="BH99" s="536"/>
      <c r="BI99" s="536"/>
      <c r="BJ99" s="536"/>
      <c r="BK99" s="536"/>
      <c r="BL99" s="536"/>
      <c r="BM99" s="537"/>
      <c r="BN99" s="66"/>
      <c r="BO99" s="535">
        <f t="shared" si="38"/>
        <v>0</v>
      </c>
      <c r="BP99" s="536"/>
      <c r="BQ99" s="536"/>
      <c r="BR99" s="536"/>
      <c r="BS99" s="536"/>
      <c r="BT99" s="536"/>
      <c r="BU99" s="536"/>
      <c r="BV99" s="536"/>
      <c r="BW99" s="537"/>
      <c r="BX99" s="535">
        <f t="shared" si="39"/>
        <v>0</v>
      </c>
      <c r="BY99" s="536"/>
      <c r="BZ99" s="536"/>
      <c r="CA99" s="536"/>
      <c r="CB99" s="536"/>
      <c r="CC99" s="536"/>
      <c r="CD99" s="536"/>
      <c r="CE99" s="536"/>
      <c r="CF99" s="537"/>
      <c r="CG99" s="66"/>
      <c r="CH99" s="535">
        <f t="shared" si="40"/>
        <v>0</v>
      </c>
      <c r="CI99" s="536"/>
      <c r="CJ99" s="536"/>
      <c r="CK99" s="536"/>
      <c r="CL99" s="536"/>
      <c r="CM99" s="536"/>
      <c r="CN99" s="536"/>
      <c r="CO99" s="536"/>
      <c r="CP99" s="537"/>
      <c r="CQ99" s="535">
        <f t="shared" si="41"/>
        <v>0</v>
      </c>
      <c r="CR99" s="536"/>
      <c r="CS99" s="536"/>
      <c r="CT99" s="536"/>
      <c r="CU99" s="536"/>
      <c r="CV99" s="536"/>
      <c r="CW99" s="536"/>
      <c r="CX99" s="536"/>
      <c r="CY99" s="536"/>
      <c r="CZ99" s="535">
        <f t="shared" si="42"/>
        <v>0</v>
      </c>
      <c r="DA99" s="536"/>
      <c r="DB99" s="536"/>
      <c r="DC99" s="536"/>
      <c r="DD99" s="536"/>
      <c r="DE99" s="536"/>
      <c r="DF99" s="536"/>
      <c r="DG99" s="536"/>
      <c r="DH99" s="537"/>
      <c r="DI99" s="548">
        <f t="shared" si="43"/>
        <v>0</v>
      </c>
      <c r="DJ99" s="536"/>
      <c r="DK99" s="536"/>
      <c r="DL99" s="536"/>
      <c r="DM99" s="536"/>
      <c r="DN99" s="536"/>
      <c r="DO99" s="536"/>
      <c r="DP99" s="536"/>
      <c r="DQ99" s="536"/>
      <c r="DR99" s="535">
        <f t="shared" si="44"/>
        <v>0</v>
      </c>
      <c r="DS99" s="536"/>
      <c r="DT99" s="536"/>
      <c r="DU99" s="536"/>
      <c r="DV99" s="536"/>
      <c r="DW99" s="536"/>
      <c r="DX99" s="536"/>
      <c r="DY99" s="536"/>
      <c r="DZ99" s="537"/>
      <c r="EA99" s="66"/>
      <c r="EB99" s="535">
        <v>0</v>
      </c>
      <c r="EC99" s="536"/>
      <c r="ED99" s="536"/>
      <c r="EE99" s="536"/>
      <c r="EF99" s="536"/>
      <c r="EG99" s="536"/>
      <c r="EH99" s="536"/>
      <c r="EI99" s="536"/>
      <c r="EJ99" s="536"/>
      <c r="EK99" s="535">
        <v>0</v>
      </c>
      <c r="EL99" s="536"/>
      <c r="EM99" s="536"/>
      <c r="EN99" s="536"/>
      <c r="EO99" s="536"/>
      <c r="EP99" s="536"/>
      <c r="EQ99" s="536"/>
      <c r="ER99" s="536"/>
      <c r="ES99" s="537"/>
      <c r="ET99" s="548">
        <v>0</v>
      </c>
      <c r="EU99" s="536"/>
      <c r="EV99" s="536"/>
      <c r="EW99" s="536"/>
      <c r="EX99" s="536"/>
      <c r="EY99" s="536"/>
      <c r="EZ99" s="536"/>
      <c r="FA99" s="536"/>
      <c r="FB99" s="537"/>
      <c r="FC99" s="66"/>
      <c r="FD99" s="535">
        <f t="shared" si="48"/>
        <v>0</v>
      </c>
      <c r="FE99" s="536"/>
      <c r="FF99" s="536"/>
      <c r="FG99" s="536"/>
      <c r="FH99" s="536"/>
      <c r="FI99" s="536"/>
      <c r="FJ99" s="536"/>
      <c r="FK99" s="536"/>
      <c r="FL99" s="537"/>
      <c r="FP99" s="289">
        <v>0</v>
      </c>
      <c r="GF99" s="519">
        <v>0</v>
      </c>
      <c r="GG99" s="520">
        <v>0</v>
      </c>
      <c r="GI99" s="501"/>
      <c r="GJ99" s="501"/>
      <c r="GK99" s="501"/>
      <c r="GL99" s="501"/>
      <c r="GM99" s="501"/>
      <c r="GN99" s="501"/>
      <c r="GO99" s="501"/>
      <c r="GP99" s="501"/>
      <c r="GQ99" s="506"/>
    </row>
    <row r="100" spans="1:199" ht="12.75" hidden="1" customHeight="1" x14ac:dyDescent="0.2">
      <c r="A100" s="64">
        <v>93</v>
      </c>
      <c r="D100" s="331" t="s">
        <v>423</v>
      </c>
      <c r="G100" s="67"/>
      <c r="H100" s="66"/>
      <c r="I100" s="66"/>
      <c r="J100" s="66"/>
      <c r="K100" s="66"/>
      <c r="L100" s="66"/>
      <c r="M100" s="66"/>
      <c r="N100" s="66"/>
      <c r="O100" s="66"/>
      <c r="P100" s="66"/>
      <c r="Q100" s="66"/>
      <c r="R100" s="66"/>
      <c r="S100" s="66" t="str">
        <f t="shared" si="36"/>
        <v>S</v>
      </c>
      <c r="T100" s="66"/>
      <c r="U100" s="66" t="str">
        <f t="shared" si="37"/>
        <v>CA_BKSTDMU_A</v>
      </c>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8"/>
      <c r="AU100" s="66"/>
      <c r="AV100" s="535">
        <f t="shared" si="27"/>
        <v>0</v>
      </c>
      <c r="AW100" s="536"/>
      <c r="AX100" s="536"/>
      <c r="AY100" s="536"/>
      <c r="AZ100" s="536"/>
      <c r="BA100" s="536"/>
      <c r="BB100" s="536"/>
      <c r="BC100" s="536"/>
      <c r="BD100" s="536"/>
      <c r="BE100" s="535"/>
      <c r="BF100" s="536"/>
      <c r="BG100" s="536"/>
      <c r="BH100" s="536"/>
      <c r="BI100" s="536"/>
      <c r="BJ100" s="536"/>
      <c r="BK100" s="536"/>
      <c r="BL100" s="536"/>
      <c r="BM100" s="537"/>
      <c r="BN100" s="66"/>
      <c r="BO100" s="535">
        <f t="shared" si="38"/>
        <v>0</v>
      </c>
      <c r="BP100" s="536"/>
      <c r="BQ100" s="536"/>
      <c r="BR100" s="536"/>
      <c r="BS100" s="536"/>
      <c r="BT100" s="536"/>
      <c r="BU100" s="536"/>
      <c r="BV100" s="536"/>
      <c r="BW100" s="537"/>
      <c r="BX100" s="535">
        <f t="shared" si="39"/>
        <v>0</v>
      </c>
      <c r="BY100" s="536"/>
      <c r="BZ100" s="536"/>
      <c r="CA100" s="536"/>
      <c r="CB100" s="536"/>
      <c r="CC100" s="536"/>
      <c r="CD100" s="536"/>
      <c r="CE100" s="536"/>
      <c r="CF100" s="537"/>
      <c r="CG100" s="66"/>
      <c r="CH100" s="535">
        <f t="shared" si="40"/>
        <v>0</v>
      </c>
      <c r="CI100" s="536"/>
      <c r="CJ100" s="536"/>
      <c r="CK100" s="536"/>
      <c r="CL100" s="536"/>
      <c r="CM100" s="536"/>
      <c r="CN100" s="536"/>
      <c r="CO100" s="536"/>
      <c r="CP100" s="537"/>
      <c r="CQ100" s="535">
        <f t="shared" si="41"/>
        <v>0</v>
      </c>
      <c r="CR100" s="536"/>
      <c r="CS100" s="536"/>
      <c r="CT100" s="536"/>
      <c r="CU100" s="536"/>
      <c r="CV100" s="536"/>
      <c r="CW100" s="536"/>
      <c r="CX100" s="536"/>
      <c r="CY100" s="536"/>
      <c r="CZ100" s="535">
        <f t="shared" si="42"/>
        <v>0</v>
      </c>
      <c r="DA100" s="536"/>
      <c r="DB100" s="536"/>
      <c r="DC100" s="536"/>
      <c r="DD100" s="536"/>
      <c r="DE100" s="536"/>
      <c r="DF100" s="536"/>
      <c r="DG100" s="536"/>
      <c r="DH100" s="537"/>
      <c r="DI100" s="548">
        <f t="shared" si="43"/>
        <v>0</v>
      </c>
      <c r="DJ100" s="536"/>
      <c r="DK100" s="536"/>
      <c r="DL100" s="536"/>
      <c r="DM100" s="536"/>
      <c r="DN100" s="536"/>
      <c r="DO100" s="536"/>
      <c r="DP100" s="536"/>
      <c r="DQ100" s="536"/>
      <c r="DR100" s="535">
        <f t="shared" si="44"/>
        <v>0</v>
      </c>
      <c r="DS100" s="536"/>
      <c r="DT100" s="536"/>
      <c r="DU100" s="536"/>
      <c r="DV100" s="536"/>
      <c r="DW100" s="536"/>
      <c r="DX100" s="536"/>
      <c r="DY100" s="536"/>
      <c r="DZ100" s="537"/>
      <c r="EA100" s="66"/>
      <c r="EB100" s="535">
        <v>0</v>
      </c>
      <c r="EC100" s="536"/>
      <c r="ED100" s="536"/>
      <c r="EE100" s="536"/>
      <c r="EF100" s="536"/>
      <c r="EG100" s="536"/>
      <c r="EH100" s="536"/>
      <c r="EI100" s="536"/>
      <c r="EJ100" s="536"/>
      <c r="EK100" s="535">
        <v>0</v>
      </c>
      <c r="EL100" s="536"/>
      <c r="EM100" s="536"/>
      <c r="EN100" s="536"/>
      <c r="EO100" s="536"/>
      <c r="EP100" s="536"/>
      <c r="EQ100" s="536"/>
      <c r="ER100" s="536"/>
      <c r="ES100" s="537"/>
      <c r="ET100" s="548">
        <v>0</v>
      </c>
      <c r="EU100" s="536"/>
      <c r="EV100" s="536"/>
      <c r="EW100" s="536"/>
      <c r="EX100" s="536"/>
      <c r="EY100" s="536"/>
      <c r="EZ100" s="536"/>
      <c r="FA100" s="536"/>
      <c r="FB100" s="537"/>
      <c r="FC100" s="66"/>
      <c r="FD100" s="535">
        <f t="shared" si="48"/>
        <v>0</v>
      </c>
      <c r="FE100" s="536"/>
      <c r="FF100" s="536"/>
      <c r="FG100" s="536"/>
      <c r="FH100" s="536"/>
      <c r="FI100" s="536"/>
      <c r="FJ100" s="536"/>
      <c r="FK100" s="536"/>
      <c r="FL100" s="537"/>
      <c r="FP100" s="64">
        <v>0</v>
      </c>
      <c r="GF100" s="521">
        <v>0</v>
      </c>
      <c r="GG100" s="522">
        <v>0</v>
      </c>
      <c r="GI100" s="501"/>
      <c r="GJ100" s="501"/>
      <c r="GK100" s="501"/>
      <c r="GL100" s="501"/>
      <c r="GM100" s="501"/>
      <c r="GN100" s="501"/>
      <c r="GO100" s="501"/>
      <c r="GP100" s="501"/>
      <c r="GQ100" s="506"/>
    </row>
    <row r="101" spans="1:199" ht="12.75" hidden="1" x14ac:dyDescent="0.2">
      <c r="A101" s="64">
        <v>94</v>
      </c>
      <c r="D101" s="331" t="s">
        <v>423</v>
      </c>
      <c r="G101" s="67"/>
      <c r="H101" s="66"/>
      <c r="I101" s="66"/>
      <c r="J101" s="66"/>
      <c r="K101" s="66"/>
      <c r="L101" s="66"/>
      <c r="M101" s="66"/>
      <c r="N101" s="66"/>
      <c r="O101" s="66"/>
      <c r="P101" s="66"/>
      <c r="Q101" s="66"/>
      <c r="R101" s="66"/>
      <c r="S101" s="66" t="str">
        <f t="shared" si="36"/>
        <v>S</v>
      </c>
      <c r="T101" s="66"/>
      <c r="U101" s="66" t="str">
        <f t="shared" si="37"/>
        <v>CA_BKSTDMU_L</v>
      </c>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8"/>
      <c r="AU101" s="66"/>
      <c r="AV101" s="535">
        <f t="shared" si="27"/>
        <v>0</v>
      </c>
      <c r="AW101" s="536"/>
      <c r="AX101" s="536"/>
      <c r="AY101" s="536"/>
      <c r="AZ101" s="536"/>
      <c r="BA101" s="536"/>
      <c r="BB101" s="536"/>
      <c r="BC101" s="536"/>
      <c r="BD101" s="536"/>
      <c r="BE101" s="535"/>
      <c r="BF101" s="536"/>
      <c r="BG101" s="536"/>
      <c r="BH101" s="536"/>
      <c r="BI101" s="536"/>
      <c r="BJ101" s="536"/>
      <c r="BK101" s="536"/>
      <c r="BL101" s="536"/>
      <c r="BM101" s="537"/>
      <c r="BN101" s="66"/>
      <c r="BO101" s="535">
        <f t="shared" si="38"/>
        <v>0</v>
      </c>
      <c r="BP101" s="536"/>
      <c r="BQ101" s="536"/>
      <c r="BR101" s="536"/>
      <c r="BS101" s="536"/>
      <c r="BT101" s="536"/>
      <c r="BU101" s="536"/>
      <c r="BV101" s="536"/>
      <c r="BW101" s="537"/>
      <c r="BX101" s="535">
        <f t="shared" si="39"/>
        <v>0</v>
      </c>
      <c r="BY101" s="536"/>
      <c r="BZ101" s="536"/>
      <c r="CA101" s="536"/>
      <c r="CB101" s="536"/>
      <c r="CC101" s="536"/>
      <c r="CD101" s="536"/>
      <c r="CE101" s="536"/>
      <c r="CF101" s="537"/>
      <c r="CG101" s="66"/>
      <c r="CH101" s="535">
        <f t="shared" si="40"/>
        <v>0</v>
      </c>
      <c r="CI101" s="536"/>
      <c r="CJ101" s="536"/>
      <c r="CK101" s="536"/>
      <c r="CL101" s="536"/>
      <c r="CM101" s="536"/>
      <c r="CN101" s="536"/>
      <c r="CO101" s="536"/>
      <c r="CP101" s="537"/>
      <c r="CQ101" s="535">
        <f t="shared" si="41"/>
        <v>0</v>
      </c>
      <c r="CR101" s="536"/>
      <c r="CS101" s="536"/>
      <c r="CT101" s="536"/>
      <c r="CU101" s="536"/>
      <c r="CV101" s="536"/>
      <c r="CW101" s="536"/>
      <c r="CX101" s="536"/>
      <c r="CY101" s="536"/>
      <c r="CZ101" s="535">
        <f t="shared" si="42"/>
        <v>0</v>
      </c>
      <c r="DA101" s="536"/>
      <c r="DB101" s="536"/>
      <c r="DC101" s="536"/>
      <c r="DD101" s="536"/>
      <c r="DE101" s="536"/>
      <c r="DF101" s="536"/>
      <c r="DG101" s="536"/>
      <c r="DH101" s="537"/>
      <c r="DI101" s="548">
        <f t="shared" si="43"/>
        <v>0</v>
      </c>
      <c r="DJ101" s="536"/>
      <c r="DK101" s="536"/>
      <c r="DL101" s="536"/>
      <c r="DM101" s="536"/>
      <c r="DN101" s="536"/>
      <c r="DO101" s="536"/>
      <c r="DP101" s="536"/>
      <c r="DQ101" s="536"/>
      <c r="DR101" s="535">
        <f t="shared" si="44"/>
        <v>0</v>
      </c>
      <c r="DS101" s="536"/>
      <c r="DT101" s="536"/>
      <c r="DU101" s="536"/>
      <c r="DV101" s="536"/>
      <c r="DW101" s="536"/>
      <c r="DX101" s="536"/>
      <c r="DY101" s="536"/>
      <c r="DZ101" s="537"/>
      <c r="EA101" s="66"/>
      <c r="EB101" s="535">
        <v>0</v>
      </c>
      <c r="EC101" s="536"/>
      <c r="ED101" s="536"/>
      <c r="EE101" s="536"/>
      <c r="EF101" s="536"/>
      <c r="EG101" s="536"/>
      <c r="EH101" s="536"/>
      <c r="EI101" s="536"/>
      <c r="EJ101" s="536"/>
      <c r="EK101" s="535">
        <v>0</v>
      </c>
      <c r="EL101" s="536"/>
      <c r="EM101" s="536"/>
      <c r="EN101" s="536"/>
      <c r="EO101" s="536"/>
      <c r="EP101" s="536"/>
      <c r="EQ101" s="536"/>
      <c r="ER101" s="536"/>
      <c r="ES101" s="537"/>
      <c r="ET101" s="548">
        <v>0</v>
      </c>
      <c r="EU101" s="536"/>
      <c r="EV101" s="536"/>
      <c r="EW101" s="536"/>
      <c r="EX101" s="536"/>
      <c r="EY101" s="536"/>
      <c r="EZ101" s="536"/>
      <c r="FA101" s="536"/>
      <c r="FB101" s="537"/>
      <c r="FC101" s="66"/>
      <c r="FD101" s="535">
        <f t="shared" si="48"/>
        <v>0</v>
      </c>
      <c r="FE101" s="536"/>
      <c r="FF101" s="536"/>
      <c r="FG101" s="536"/>
      <c r="FH101" s="536"/>
      <c r="FI101" s="536"/>
      <c r="FJ101" s="536"/>
      <c r="FK101" s="536"/>
      <c r="FL101" s="537"/>
      <c r="FP101" s="64">
        <v>0</v>
      </c>
      <c r="GF101" s="521">
        <v>0</v>
      </c>
      <c r="GG101" s="522">
        <v>0</v>
      </c>
      <c r="GI101" s="501"/>
      <c r="GQ101" s="506"/>
    </row>
    <row r="102" spans="1:199" ht="12.75" hidden="1" customHeight="1" x14ac:dyDescent="0.2">
      <c r="A102" s="64">
        <v>95</v>
      </c>
      <c r="D102" s="331" t="s">
        <v>423</v>
      </c>
      <c r="G102" s="67"/>
      <c r="H102" s="66"/>
      <c r="I102" s="66"/>
      <c r="J102" s="66"/>
      <c r="K102" s="66"/>
      <c r="L102" s="66"/>
      <c r="M102" s="66"/>
      <c r="N102" s="66"/>
      <c r="O102" s="66"/>
      <c r="P102" s="66"/>
      <c r="Q102" s="66"/>
      <c r="R102" s="66"/>
      <c r="S102" s="66" t="str">
        <f t="shared" si="36"/>
        <v>S</v>
      </c>
      <c r="T102" s="66"/>
      <c r="U102" s="66" t="str">
        <f t="shared" si="37"/>
        <v>CA_BKSTDMU_U</v>
      </c>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8"/>
      <c r="AU102" s="66"/>
      <c r="AV102" s="535">
        <f t="shared" si="27"/>
        <v>0</v>
      </c>
      <c r="AW102" s="536"/>
      <c r="AX102" s="536"/>
      <c r="AY102" s="536"/>
      <c r="AZ102" s="536"/>
      <c r="BA102" s="536"/>
      <c r="BB102" s="536"/>
      <c r="BC102" s="536"/>
      <c r="BD102" s="536"/>
      <c r="BE102" s="535"/>
      <c r="BF102" s="536"/>
      <c r="BG102" s="536"/>
      <c r="BH102" s="536"/>
      <c r="BI102" s="536"/>
      <c r="BJ102" s="536"/>
      <c r="BK102" s="536"/>
      <c r="BL102" s="536"/>
      <c r="BM102" s="537"/>
      <c r="BN102" s="66"/>
      <c r="BO102" s="535">
        <f t="shared" si="38"/>
        <v>0</v>
      </c>
      <c r="BP102" s="536"/>
      <c r="BQ102" s="536"/>
      <c r="BR102" s="536"/>
      <c r="BS102" s="536"/>
      <c r="BT102" s="536"/>
      <c r="BU102" s="536"/>
      <c r="BV102" s="536"/>
      <c r="BW102" s="537"/>
      <c r="BX102" s="535">
        <f t="shared" si="39"/>
        <v>0</v>
      </c>
      <c r="BY102" s="536"/>
      <c r="BZ102" s="536"/>
      <c r="CA102" s="536"/>
      <c r="CB102" s="536"/>
      <c r="CC102" s="536"/>
      <c r="CD102" s="536"/>
      <c r="CE102" s="536"/>
      <c r="CF102" s="537"/>
      <c r="CG102" s="66"/>
      <c r="CH102" s="535">
        <f t="shared" si="40"/>
        <v>0</v>
      </c>
      <c r="CI102" s="536"/>
      <c r="CJ102" s="536"/>
      <c r="CK102" s="536"/>
      <c r="CL102" s="536"/>
      <c r="CM102" s="536"/>
      <c r="CN102" s="536"/>
      <c r="CO102" s="536"/>
      <c r="CP102" s="537"/>
      <c r="CQ102" s="535">
        <f t="shared" si="41"/>
        <v>0</v>
      </c>
      <c r="CR102" s="536"/>
      <c r="CS102" s="536"/>
      <c r="CT102" s="536"/>
      <c r="CU102" s="536"/>
      <c r="CV102" s="536"/>
      <c r="CW102" s="536"/>
      <c r="CX102" s="536"/>
      <c r="CY102" s="536"/>
      <c r="CZ102" s="535">
        <f t="shared" si="42"/>
        <v>0</v>
      </c>
      <c r="DA102" s="536"/>
      <c r="DB102" s="536"/>
      <c r="DC102" s="536"/>
      <c r="DD102" s="536"/>
      <c r="DE102" s="536"/>
      <c r="DF102" s="536"/>
      <c r="DG102" s="536"/>
      <c r="DH102" s="537"/>
      <c r="DI102" s="548">
        <f t="shared" si="43"/>
        <v>0</v>
      </c>
      <c r="DJ102" s="536"/>
      <c r="DK102" s="536"/>
      <c r="DL102" s="536"/>
      <c r="DM102" s="536"/>
      <c r="DN102" s="536"/>
      <c r="DO102" s="536"/>
      <c r="DP102" s="536"/>
      <c r="DQ102" s="536"/>
      <c r="DR102" s="535">
        <f t="shared" si="44"/>
        <v>0</v>
      </c>
      <c r="DS102" s="536"/>
      <c r="DT102" s="536"/>
      <c r="DU102" s="536"/>
      <c r="DV102" s="536"/>
      <c r="DW102" s="536"/>
      <c r="DX102" s="536"/>
      <c r="DY102" s="536"/>
      <c r="DZ102" s="537"/>
      <c r="EA102" s="66"/>
      <c r="EB102" s="535">
        <v>0</v>
      </c>
      <c r="EC102" s="536"/>
      <c r="ED102" s="536"/>
      <c r="EE102" s="536"/>
      <c r="EF102" s="536"/>
      <c r="EG102" s="536"/>
      <c r="EH102" s="536"/>
      <c r="EI102" s="536"/>
      <c r="EJ102" s="536"/>
      <c r="EK102" s="535">
        <v>0</v>
      </c>
      <c r="EL102" s="536"/>
      <c r="EM102" s="536"/>
      <c r="EN102" s="536"/>
      <c r="EO102" s="536"/>
      <c r="EP102" s="536"/>
      <c r="EQ102" s="536"/>
      <c r="ER102" s="536"/>
      <c r="ES102" s="537"/>
      <c r="ET102" s="548">
        <v>0</v>
      </c>
      <c r="EU102" s="536"/>
      <c r="EV102" s="536"/>
      <c r="EW102" s="536"/>
      <c r="EX102" s="536"/>
      <c r="EY102" s="536"/>
      <c r="EZ102" s="536"/>
      <c r="FA102" s="536"/>
      <c r="FB102" s="537"/>
      <c r="FC102" s="66"/>
      <c r="FD102" s="535">
        <f t="shared" si="48"/>
        <v>0</v>
      </c>
      <c r="FE102" s="536"/>
      <c r="FF102" s="536"/>
      <c r="FG102" s="536"/>
      <c r="FH102" s="536"/>
      <c r="FI102" s="536"/>
      <c r="FJ102" s="536"/>
      <c r="FK102" s="536"/>
      <c r="FL102" s="537"/>
      <c r="FP102" s="374">
        <v>0</v>
      </c>
      <c r="GF102" s="523">
        <v>0</v>
      </c>
      <c r="GG102" s="524">
        <v>0</v>
      </c>
      <c r="GI102" s="501"/>
      <c r="GQ102" s="506"/>
    </row>
    <row r="103" spans="1:199" ht="12.75" hidden="1" x14ac:dyDescent="0.2">
      <c r="A103" s="64">
        <v>96</v>
      </c>
      <c r="D103" s="331" t="s">
        <v>423</v>
      </c>
      <c r="G103" s="67"/>
      <c r="H103" s="66"/>
      <c r="I103" s="66"/>
      <c r="J103" s="66"/>
      <c r="K103" s="66"/>
      <c r="L103" s="66"/>
      <c r="M103" s="66"/>
      <c r="N103" s="66"/>
      <c r="O103" s="66"/>
      <c r="P103" s="66"/>
      <c r="Q103" s="66"/>
      <c r="R103" s="66"/>
      <c r="S103" s="66" t="str">
        <f t="shared" si="36"/>
        <v>S</v>
      </c>
      <c r="T103" s="66"/>
      <c r="U103" s="66" t="str">
        <f t="shared" si="37"/>
        <v>CA_CAGOVPR_A</v>
      </c>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8"/>
      <c r="AU103" s="66"/>
      <c r="AV103" s="535">
        <f t="shared" si="27"/>
        <v>0</v>
      </c>
      <c r="AW103" s="536"/>
      <c r="AX103" s="536"/>
      <c r="AY103" s="536"/>
      <c r="AZ103" s="536"/>
      <c r="BA103" s="536"/>
      <c r="BB103" s="536"/>
      <c r="BC103" s="536"/>
      <c r="BD103" s="536"/>
      <c r="BE103" s="535"/>
      <c r="BF103" s="536"/>
      <c r="BG103" s="536"/>
      <c r="BH103" s="536"/>
      <c r="BI103" s="536"/>
      <c r="BJ103" s="536"/>
      <c r="BK103" s="536"/>
      <c r="BL103" s="536"/>
      <c r="BM103" s="537"/>
      <c r="BN103" s="66"/>
      <c r="BO103" s="535">
        <f t="shared" si="38"/>
        <v>0</v>
      </c>
      <c r="BP103" s="536"/>
      <c r="BQ103" s="536"/>
      <c r="BR103" s="536"/>
      <c r="BS103" s="536"/>
      <c r="BT103" s="536"/>
      <c r="BU103" s="536"/>
      <c r="BV103" s="536"/>
      <c r="BW103" s="537"/>
      <c r="BX103" s="535">
        <f t="shared" si="39"/>
        <v>0</v>
      </c>
      <c r="BY103" s="536"/>
      <c r="BZ103" s="536"/>
      <c r="CA103" s="536"/>
      <c r="CB103" s="536"/>
      <c r="CC103" s="536"/>
      <c r="CD103" s="536"/>
      <c r="CE103" s="536"/>
      <c r="CF103" s="537"/>
      <c r="CG103" s="66"/>
      <c r="CH103" s="535">
        <f t="shared" si="40"/>
        <v>0</v>
      </c>
      <c r="CI103" s="536"/>
      <c r="CJ103" s="536"/>
      <c r="CK103" s="536"/>
      <c r="CL103" s="536"/>
      <c r="CM103" s="536"/>
      <c r="CN103" s="536"/>
      <c r="CO103" s="536"/>
      <c r="CP103" s="537"/>
      <c r="CQ103" s="535">
        <f t="shared" si="41"/>
        <v>0</v>
      </c>
      <c r="CR103" s="536"/>
      <c r="CS103" s="536"/>
      <c r="CT103" s="536"/>
      <c r="CU103" s="536"/>
      <c r="CV103" s="536"/>
      <c r="CW103" s="536"/>
      <c r="CX103" s="536"/>
      <c r="CY103" s="536"/>
      <c r="CZ103" s="535">
        <f t="shared" si="42"/>
        <v>0</v>
      </c>
      <c r="DA103" s="536"/>
      <c r="DB103" s="536"/>
      <c r="DC103" s="536"/>
      <c r="DD103" s="536"/>
      <c r="DE103" s="536"/>
      <c r="DF103" s="536"/>
      <c r="DG103" s="536"/>
      <c r="DH103" s="537"/>
      <c r="DI103" s="548">
        <f t="shared" si="43"/>
        <v>0</v>
      </c>
      <c r="DJ103" s="536"/>
      <c r="DK103" s="536"/>
      <c r="DL103" s="536"/>
      <c r="DM103" s="536"/>
      <c r="DN103" s="536"/>
      <c r="DO103" s="536"/>
      <c r="DP103" s="536"/>
      <c r="DQ103" s="536"/>
      <c r="DR103" s="535">
        <f t="shared" si="44"/>
        <v>0</v>
      </c>
      <c r="DS103" s="536"/>
      <c r="DT103" s="536"/>
      <c r="DU103" s="536"/>
      <c r="DV103" s="536"/>
      <c r="DW103" s="536"/>
      <c r="DX103" s="536"/>
      <c r="DY103" s="536"/>
      <c r="DZ103" s="537"/>
      <c r="EA103" s="66"/>
      <c r="EB103" s="535">
        <v>0</v>
      </c>
      <c r="EC103" s="536"/>
      <c r="ED103" s="536"/>
      <c r="EE103" s="536"/>
      <c r="EF103" s="536"/>
      <c r="EG103" s="536"/>
      <c r="EH103" s="536"/>
      <c r="EI103" s="536"/>
      <c r="EJ103" s="536"/>
      <c r="EK103" s="535">
        <v>0</v>
      </c>
      <c r="EL103" s="536"/>
      <c r="EM103" s="536"/>
      <c r="EN103" s="536"/>
      <c r="EO103" s="536"/>
      <c r="EP103" s="536"/>
      <c r="EQ103" s="536"/>
      <c r="ER103" s="536"/>
      <c r="ES103" s="537"/>
      <c r="ET103" s="548">
        <v>0</v>
      </c>
      <c r="EU103" s="536"/>
      <c r="EV103" s="536"/>
      <c r="EW103" s="536"/>
      <c r="EX103" s="536"/>
      <c r="EY103" s="536"/>
      <c r="EZ103" s="536"/>
      <c r="FA103" s="536"/>
      <c r="FB103" s="537"/>
      <c r="FC103" s="66"/>
      <c r="FD103" s="535">
        <f t="shared" si="48"/>
        <v>0</v>
      </c>
      <c r="FE103" s="536"/>
      <c r="FF103" s="536"/>
      <c r="FG103" s="536"/>
      <c r="FH103" s="536"/>
      <c r="FI103" s="536"/>
      <c r="FJ103" s="536"/>
      <c r="FK103" s="536"/>
      <c r="FL103" s="537"/>
      <c r="FP103" s="374">
        <v>0</v>
      </c>
      <c r="GF103" s="525">
        <v>0</v>
      </c>
      <c r="GG103" s="524">
        <v>0</v>
      </c>
      <c r="GI103" s="501"/>
      <c r="GQ103" s="506"/>
    </row>
    <row r="104" spans="1:199" ht="12.75" customHeight="1" x14ac:dyDescent="0.2">
      <c r="A104" s="64">
        <v>97</v>
      </c>
      <c r="D104" s="331" t="s">
        <v>421</v>
      </c>
      <c r="G104" s="67"/>
      <c r="H104" s="66"/>
      <c r="I104" s="66"/>
      <c r="J104" s="66"/>
      <c r="K104" s="66"/>
      <c r="L104" s="66"/>
      <c r="M104" s="66"/>
      <c r="N104" s="66"/>
      <c r="O104" s="66"/>
      <c r="P104" s="66"/>
      <c r="Q104" s="66"/>
      <c r="R104" s="66"/>
      <c r="S104" s="66" t="str">
        <f t="shared" si="36"/>
        <v>S</v>
      </c>
      <c r="T104" s="66"/>
      <c r="U104" s="66" t="str">
        <f t="shared" si="37"/>
        <v>CA_CAGOVPR_L</v>
      </c>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8"/>
      <c r="AU104" s="66"/>
      <c r="AV104" s="535">
        <f t="shared" si="27"/>
        <v>0</v>
      </c>
      <c r="AW104" s="536"/>
      <c r="AX104" s="536"/>
      <c r="AY104" s="536"/>
      <c r="AZ104" s="536"/>
      <c r="BA104" s="536"/>
      <c r="BB104" s="536"/>
      <c r="BC104" s="536"/>
      <c r="BD104" s="536"/>
      <c r="BE104" s="535"/>
      <c r="BF104" s="536"/>
      <c r="BG104" s="536"/>
      <c r="BH104" s="536"/>
      <c r="BI104" s="536"/>
      <c r="BJ104" s="536"/>
      <c r="BK104" s="536"/>
      <c r="BL104" s="536"/>
      <c r="BM104" s="537"/>
      <c r="BN104" s="66"/>
      <c r="BO104" s="535">
        <f t="shared" si="38"/>
        <v>0</v>
      </c>
      <c r="BP104" s="536"/>
      <c r="BQ104" s="536"/>
      <c r="BR104" s="536"/>
      <c r="BS104" s="536"/>
      <c r="BT104" s="536"/>
      <c r="BU104" s="536"/>
      <c r="BV104" s="536"/>
      <c r="BW104" s="537"/>
      <c r="BX104" s="535">
        <f t="shared" si="39"/>
        <v>0</v>
      </c>
      <c r="BY104" s="536"/>
      <c r="BZ104" s="536"/>
      <c r="CA104" s="536"/>
      <c r="CB104" s="536"/>
      <c r="CC104" s="536"/>
      <c r="CD104" s="536"/>
      <c r="CE104" s="536"/>
      <c r="CF104" s="537"/>
      <c r="CG104" s="66"/>
      <c r="CH104" s="535">
        <f t="shared" si="40"/>
        <v>0</v>
      </c>
      <c r="CI104" s="536"/>
      <c r="CJ104" s="536"/>
      <c r="CK104" s="536"/>
      <c r="CL104" s="536"/>
      <c r="CM104" s="536"/>
      <c r="CN104" s="536"/>
      <c r="CO104" s="536"/>
      <c r="CP104" s="537"/>
      <c r="CQ104" s="535">
        <f t="shared" si="41"/>
        <v>0</v>
      </c>
      <c r="CR104" s="536"/>
      <c r="CS104" s="536"/>
      <c r="CT104" s="536"/>
      <c r="CU104" s="536"/>
      <c r="CV104" s="536"/>
      <c r="CW104" s="536"/>
      <c r="CX104" s="536"/>
      <c r="CY104" s="536"/>
      <c r="CZ104" s="535">
        <f t="shared" si="42"/>
        <v>0</v>
      </c>
      <c r="DA104" s="536"/>
      <c r="DB104" s="536"/>
      <c r="DC104" s="536"/>
      <c r="DD104" s="536"/>
      <c r="DE104" s="536"/>
      <c r="DF104" s="536"/>
      <c r="DG104" s="536"/>
      <c r="DH104" s="537"/>
      <c r="DI104" s="548">
        <f t="shared" si="43"/>
        <v>0</v>
      </c>
      <c r="DJ104" s="536"/>
      <c r="DK104" s="536"/>
      <c r="DL104" s="536"/>
      <c r="DM104" s="536"/>
      <c r="DN104" s="536"/>
      <c r="DO104" s="536"/>
      <c r="DP104" s="536"/>
      <c r="DQ104" s="536"/>
      <c r="DR104" s="535">
        <f t="shared" si="44"/>
        <v>0</v>
      </c>
      <c r="DS104" s="536"/>
      <c r="DT104" s="536"/>
      <c r="DU104" s="536"/>
      <c r="DV104" s="536"/>
      <c r="DW104" s="536"/>
      <c r="DX104" s="536"/>
      <c r="DY104" s="536"/>
      <c r="DZ104" s="537"/>
      <c r="EA104" s="66"/>
      <c r="EB104" s="535">
        <v>0</v>
      </c>
      <c r="EC104" s="536"/>
      <c r="ED104" s="536"/>
      <c r="EE104" s="536"/>
      <c r="EF104" s="536"/>
      <c r="EG104" s="536"/>
      <c r="EH104" s="536"/>
      <c r="EI104" s="536"/>
      <c r="EJ104" s="536"/>
      <c r="EK104" s="535">
        <v>0</v>
      </c>
      <c r="EL104" s="536"/>
      <c r="EM104" s="536"/>
      <c r="EN104" s="536"/>
      <c r="EO104" s="536"/>
      <c r="EP104" s="536"/>
      <c r="EQ104" s="536"/>
      <c r="ER104" s="536"/>
      <c r="ES104" s="537"/>
      <c r="ET104" s="548">
        <v>0</v>
      </c>
      <c r="EU104" s="536"/>
      <c r="EV104" s="536"/>
      <c r="EW104" s="536"/>
      <c r="EX104" s="536"/>
      <c r="EY104" s="536"/>
      <c r="EZ104" s="536"/>
      <c r="FA104" s="536"/>
      <c r="FB104" s="537"/>
      <c r="FC104" s="66"/>
      <c r="FD104" s="535">
        <f t="shared" si="48"/>
        <v>0</v>
      </c>
      <c r="FE104" s="536"/>
      <c r="FF104" s="536"/>
      <c r="FG104" s="536"/>
      <c r="FH104" s="536"/>
      <c r="FI104" s="536"/>
      <c r="FJ104" s="536"/>
      <c r="FK104" s="536"/>
      <c r="FL104" s="537"/>
      <c r="FP104" s="375">
        <v>0</v>
      </c>
      <c r="GF104" s="526">
        <v>0</v>
      </c>
      <c r="GG104" s="522">
        <v>0</v>
      </c>
      <c r="GI104" s="501"/>
      <c r="GQ104" s="506"/>
    </row>
    <row r="105" spans="1:199" ht="12.75" customHeight="1" x14ac:dyDescent="0.2">
      <c r="A105" s="64">
        <v>98</v>
      </c>
      <c r="D105" s="331" t="s">
        <v>421</v>
      </c>
      <c r="G105" s="67"/>
      <c r="H105" s="66"/>
      <c r="I105" s="66"/>
      <c r="J105" s="66"/>
      <c r="K105" s="66"/>
      <c r="L105" s="66"/>
      <c r="M105" s="66"/>
      <c r="N105" s="66"/>
      <c r="O105" s="66"/>
      <c r="P105" s="66"/>
      <c r="Q105" s="66"/>
      <c r="R105" s="66"/>
      <c r="S105" s="66" t="str">
        <f t="shared" si="36"/>
        <v>S</v>
      </c>
      <c r="T105" s="66"/>
      <c r="U105" s="66" t="str">
        <f t="shared" si="37"/>
        <v>CA_CAGOVPR_U</v>
      </c>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8"/>
      <c r="AU105" s="66"/>
      <c r="AV105" s="535">
        <f t="shared" si="27"/>
        <v>0</v>
      </c>
      <c r="AW105" s="536"/>
      <c r="AX105" s="536"/>
      <c r="AY105" s="536"/>
      <c r="AZ105" s="536"/>
      <c r="BA105" s="536"/>
      <c r="BB105" s="536"/>
      <c r="BC105" s="536"/>
      <c r="BD105" s="536"/>
      <c r="BE105" s="535"/>
      <c r="BF105" s="536"/>
      <c r="BG105" s="536"/>
      <c r="BH105" s="536"/>
      <c r="BI105" s="536"/>
      <c r="BJ105" s="536"/>
      <c r="BK105" s="536"/>
      <c r="BL105" s="536"/>
      <c r="BM105" s="537"/>
      <c r="BN105" s="66"/>
      <c r="BO105" s="535">
        <f t="shared" si="38"/>
        <v>0</v>
      </c>
      <c r="BP105" s="536"/>
      <c r="BQ105" s="536"/>
      <c r="BR105" s="536"/>
      <c r="BS105" s="536"/>
      <c r="BT105" s="536"/>
      <c r="BU105" s="536"/>
      <c r="BV105" s="536"/>
      <c r="BW105" s="537"/>
      <c r="BX105" s="535">
        <f t="shared" si="39"/>
        <v>0</v>
      </c>
      <c r="BY105" s="536"/>
      <c r="BZ105" s="536"/>
      <c r="CA105" s="536"/>
      <c r="CB105" s="536"/>
      <c r="CC105" s="536"/>
      <c r="CD105" s="536"/>
      <c r="CE105" s="536"/>
      <c r="CF105" s="537"/>
      <c r="CG105" s="66"/>
      <c r="CH105" s="535">
        <f t="shared" si="40"/>
        <v>0</v>
      </c>
      <c r="CI105" s="536"/>
      <c r="CJ105" s="536"/>
      <c r="CK105" s="536"/>
      <c r="CL105" s="536"/>
      <c r="CM105" s="536"/>
      <c r="CN105" s="536"/>
      <c r="CO105" s="536"/>
      <c r="CP105" s="537"/>
      <c r="CQ105" s="535">
        <f t="shared" si="41"/>
        <v>0</v>
      </c>
      <c r="CR105" s="536"/>
      <c r="CS105" s="536"/>
      <c r="CT105" s="536"/>
      <c r="CU105" s="536"/>
      <c r="CV105" s="536"/>
      <c r="CW105" s="536"/>
      <c r="CX105" s="536"/>
      <c r="CY105" s="536"/>
      <c r="CZ105" s="535">
        <f t="shared" si="42"/>
        <v>0</v>
      </c>
      <c r="DA105" s="536"/>
      <c r="DB105" s="536"/>
      <c r="DC105" s="536"/>
      <c r="DD105" s="536"/>
      <c r="DE105" s="536"/>
      <c r="DF105" s="536"/>
      <c r="DG105" s="536"/>
      <c r="DH105" s="537"/>
      <c r="DI105" s="548">
        <f t="shared" si="43"/>
        <v>0</v>
      </c>
      <c r="DJ105" s="536"/>
      <c r="DK105" s="536"/>
      <c r="DL105" s="536"/>
      <c r="DM105" s="536"/>
      <c r="DN105" s="536"/>
      <c r="DO105" s="536"/>
      <c r="DP105" s="536"/>
      <c r="DQ105" s="536"/>
      <c r="DR105" s="535">
        <f t="shared" si="44"/>
        <v>0</v>
      </c>
      <c r="DS105" s="536"/>
      <c r="DT105" s="536"/>
      <c r="DU105" s="536"/>
      <c r="DV105" s="536"/>
      <c r="DW105" s="536"/>
      <c r="DX105" s="536"/>
      <c r="DY105" s="536"/>
      <c r="DZ105" s="537"/>
      <c r="EA105" s="66"/>
      <c r="EB105" s="535">
        <v>0</v>
      </c>
      <c r="EC105" s="536"/>
      <c r="ED105" s="536"/>
      <c r="EE105" s="536"/>
      <c r="EF105" s="536"/>
      <c r="EG105" s="536"/>
      <c r="EH105" s="536"/>
      <c r="EI105" s="536"/>
      <c r="EJ105" s="536"/>
      <c r="EK105" s="535">
        <v>0</v>
      </c>
      <c r="EL105" s="536"/>
      <c r="EM105" s="536"/>
      <c r="EN105" s="536"/>
      <c r="EO105" s="536"/>
      <c r="EP105" s="536"/>
      <c r="EQ105" s="536"/>
      <c r="ER105" s="536"/>
      <c r="ES105" s="537"/>
      <c r="ET105" s="548">
        <v>0</v>
      </c>
      <c r="EU105" s="536"/>
      <c r="EV105" s="536"/>
      <c r="EW105" s="536"/>
      <c r="EX105" s="536"/>
      <c r="EY105" s="536"/>
      <c r="EZ105" s="536"/>
      <c r="FA105" s="536"/>
      <c r="FB105" s="537"/>
      <c r="FC105" s="66"/>
      <c r="FD105" s="535">
        <f t="shared" si="48"/>
        <v>0</v>
      </c>
      <c r="FE105" s="536"/>
      <c r="FF105" s="536"/>
      <c r="FG105" s="536"/>
      <c r="FH105" s="536"/>
      <c r="FI105" s="536"/>
      <c r="FJ105" s="536"/>
      <c r="FK105" s="536"/>
      <c r="FL105" s="537"/>
      <c r="FP105" s="375">
        <v>0</v>
      </c>
      <c r="GF105" s="526">
        <v>0</v>
      </c>
      <c r="GG105" s="522">
        <v>0</v>
      </c>
      <c r="GI105" s="501"/>
      <c r="GQ105" s="506"/>
    </row>
    <row r="106" spans="1:199" ht="12.75" hidden="1" customHeight="1" x14ac:dyDescent="0.2">
      <c r="A106" s="64">
        <v>99</v>
      </c>
      <c r="D106" s="331" t="s">
        <v>423</v>
      </c>
      <c r="G106" s="67"/>
      <c r="H106" s="66"/>
      <c r="I106" s="66"/>
      <c r="J106" s="66"/>
      <c r="K106" s="66"/>
      <c r="L106" s="66"/>
      <c r="M106" s="66"/>
      <c r="N106" s="66"/>
      <c r="O106" s="66"/>
      <c r="P106" s="66"/>
      <c r="Q106" s="66"/>
      <c r="R106" s="66"/>
      <c r="S106" s="66" t="str">
        <f t="shared" si="36"/>
        <v>S</v>
      </c>
      <c r="T106" s="66"/>
      <c r="U106" s="66" t="str">
        <f t="shared" si="37"/>
        <v>CA_CAMUNI_A</v>
      </c>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8"/>
      <c r="AU106" s="66"/>
      <c r="AV106" s="535">
        <f t="shared" si="27"/>
        <v>0</v>
      </c>
      <c r="AW106" s="536"/>
      <c r="AX106" s="536"/>
      <c r="AY106" s="536"/>
      <c r="AZ106" s="536"/>
      <c r="BA106" s="536"/>
      <c r="BB106" s="536"/>
      <c r="BC106" s="536"/>
      <c r="BD106" s="536"/>
      <c r="BE106" s="535"/>
      <c r="BF106" s="536"/>
      <c r="BG106" s="536"/>
      <c r="BH106" s="536"/>
      <c r="BI106" s="536"/>
      <c r="BJ106" s="536"/>
      <c r="BK106" s="536"/>
      <c r="BL106" s="536"/>
      <c r="BM106" s="537"/>
      <c r="BN106" s="66"/>
      <c r="BO106" s="535">
        <f t="shared" si="38"/>
        <v>0</v>
      </c>
      <c r="BP106" s="536"/>
      <c r="BQ106" s="536"/>
      <c r="BR106" s="536"/>
      <c r="BS106" s="536"/>
      <c r="BT106" s="536"/>
      <c r="BU106" s="536"/>
      <c r="BV106" s="536"/>
      <c r="BW106" s="537"/>
      <c r="BX106" s="535">
        <f t="shared" si="39"/>
        <v>0</v>
      </c>
      <c r="BY106" s="536"/>
      <c r="BZ106" s="536"/>
      <c r="CA106" s="536"/>
      <c r="CB106" s="536"/>
      <c r="CC106" s="536"/>
      <c r="CD106" s="536"/>
      <c r="CE106" s="536"/>
      <c r="CF106" s="537"/>
      <c r="CG106" s="66"/>
      <c r="CH106" s="535">
        <f t="shared" si="40"/>
        <v>0</v>
      </c>
      <c r="CI106" s="536"/>
      <c r="CJ106" s="536"/>
      <c r="CK106" s="536"/>
      <c r="CL106" s="536"/>
      <c r="CM106" s="536"/>
      <c r="CN106" s="536"/>
      <c r="CO106" s="536"/>
      <c r="CP106" s="537"/>
      <c r="CQ106" s="535">
        <f t="shared" si="41"/>
        <v>0</v>
      </c>
      <c r="CR106" s="536"/>
      <c r="CS106" s="536"/>
      <c r="CT106" s="536"/>
      <c r="CU106" s="536"/>
      <c r="CV106" s="536"/>
      <c r="CW106" s="536"/>
      <c r="CX106" s="536"/>
      <c r="CY106" s="536"/>
      <c r="CZ106" s="535">
        <f t="shared" si="42"/>
        <v>0</v>
      </c>
      <c r="DA106" s="536"/>
      <c r="DB106" s="536"/>
      <c r="DC106" s="536"/>
      <c r="DD106" s="536"/>
      <c r="DE106" s="536"/>
      <c r="DF106" s="536"/>
      <c r="DG106" s="536"/>
      <c r="DH106" s="537"/>
      <c r="DI106" s="548">
        <f t="shared" si="43"/>
        <v>0</v>
      </c>
      <c r="DJ106" s="536"/>
      <c r="DK106" s="536"/>
      <c r="DL106" s="536"/>
      <c r="DM106" s="536"/>
      <c r="DN106" s="536"/>
      <c r="DO106" s="536"/>
      <c r="DP106" s="536"/>
      <c r="DQ106" s="536"/>
      <c r="DR106" s="535">
        <f t="shared" si="44"/>
        <v>0</v>
      </c>
      <c r="DS106" s="536"/>
      <c r="DT106" s="536"/>
      <c r="DU106" s="536"/>
      <c r="DV106" s="536"/>
      <c r="DW106" s="536"/>
      <c r="DX106" s="536"/>
      <c r="DY106" s="536"/>
      <c r="DZ106" s="537"/>
      <c r="EA106" s="66"/>
      <c r="EB106" s="535">
        <v>0</v>
      </c>
      <c r="EC106" s="536"/>
      <c r="ED106" s="536"/>
      <c r="EE106" s="536"/>
      <c r="EF106" s="536"/>
      <c r="EG106" s="536"/>
      <c r="EH106" s="536"/>
      <c r="EI106" s="536"/>
      <c r="EJ106" s="536"/>
      <c r="EK106" s="535">
        <v>0</v>
      </c>
      <c r="EL106" s="536"/>
      <c r="EM106" s="536"/>
      <c r="EN106" s="536"/>
      <c r="EO106" s="536"/>
      <c r="EP106" s="536"/>
      <c r="EQ106" s="536"/>
      <c r="ER106" s="536"/>
      <c r="ES106" s="537"/>
      <c r="ET106" s="548">
        <v>0</v>
      </c>
      <c r="EU106" s="536"/>
      <c r="EV106" s="536"/>
      <c r="EW106" s="536"/>
      <c r="EX106" s="536"/>
      <c r="EY106" s="536"/>
      <c r="EZ106" s="536"/>
      <c r="FA106" s="536"/>
      <c r="FB106" s="537"/>
      <c r="FC106" s="66"/>
      <c r="FD106" s="535">
        <f t="shared" si="48"/>
        <v>0</v>
      </c>
      <c r="FE106" s="536"/>
      <c r="FF106" s="536"/>
      <c r="FG106" s="536"/>
      <c r="FH106" s="536"/>
      <c r="FI106" s="536"/>
      <c r="FJ106" s="536"/>
      <c r="FK106" s="536"/>
      <c r="FL106" s="537"/>
      <c r="FP106" s="375">
        <v>0</v>
      </c>
      <c r="GF106" s="526">
        <v>0</v>
      </c>
      <c r="GG106" s="522">
        <v>0</v>
      </c>
      <c r="GI106" s="502"/>
      <c r="GQ106" s="506"/>
    </row>
    <row r="107" spans="1:199" ht="12.75" hidden="1" customHeight="1" x14ac:dyDescent="0.2">
      <c r="A107" s="64">
        <v>100</v>
      </c>
      <c r="D107" s="331" t="s">
        <v>423</v>
      </c>
      <c r="G107" s="67"/>
      <c r="H107" s="66"/>
      <c r="I107" s="66"/>
      <c r="J107" s="66"/>
      <c r="K107" s="66"/>
      <c r="L107" s="66"/>
      <c r="M107" s="66"/>
      <c r="N107" s="66"/>
      <c r="O107" s="66"/>
      <c r="P107" s="66"/>
      <c r="Q107" s="66"/>
      <c r="R107" s="66"/>
      <c r="S107" s="66" t="str">
        <f t="shared" si="36"/>
        <v>S</v>
      </c>
      <c r="T107" s="66"/>
      <c r="U107" s="66" t="str">
        <f t="shared" si="37"/>
        <v>CA_CAMUNI_L</v>
      </c>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8"/>
      <c r="AU107" s="66"/>
      <c r="AV107" s="535">
        <f t="shared" si="27"/>
        <v>0</v>
      </c>
      <c r="AW107" s="536"/>
      <c r="AX107" s="536"/>
      <c r="AY107" s="536"/>
      <c r="AZ107" s="536"/>
      <c r="BA107" s="536"/>
      <c r="BB107" s="536"/>
      <c r="BC107" s="536"/>
      <c r="BD107" s="536"/>
      <c r="BE107" s="535"/>
      <c r="BF107" s="536"/>
      <c r="BG107" s="536"/>
      <c r="BH107" s="536"/>
      <c r="BI107" s="536"/>
      <c r="BJ107" s="536"/>
      <c r="BK107" s="536"/>
      <c r="BL107" s="536"/>
      <c r="BM107" s="537"/>
      <c r="BN107" s="66"/>
      <c r="BO107" s="535">
        <f t="shared" si="38"/>
        <v>0</v>
      </c>
      <c r="BP107" s="536"/>
      <c r="BQ107" s="536"/>
      <c r="BR107" s="536"/>
      <c r="BS107" s="536"/>
      <c r="BT107" s="536"/>
      <c r="BU107" s="536"/>
      <c r="BV107" s="536"/>
      <c r="BW107" s="537"/>
      <c r="BX107" s="535">
        <f t="shared" si="39"/>
        <v>0</v>
      </c>
      <c r="BY107" s="536"/>
      <c r="BZ107" s="536"/>
      <c r="CA107" s="536"/>
      <c r="CB107" s="536"/>
      <c r="CC107" s="536"/>
      <c r="CD107" s="536"/>
      <c r="CE107" s="536"/>
      <c r="CF107" s="537"/>
      <c r="CG107" s="66"/>
      <c r="CH107" s="535">
        <f t="shared" si="40"/>
        <v>0</v>
      </c>
      <c r="CI107" s="536"/>
      <c r="CJ107" s="536"/>
      <c r="CK107" s="536"/>
      <c r="CL107" s="536"/>
      <c r="CM107" s="536"/>
      <c r="CN107" s="536"/>
      <c r="CO107" s="536"/>
      <c r="CP107" s="537"/>
      <c r="CQ107" s="535">
        <f t="shared" si="41"/>
        <v>0</v>
      </c>
      <c r="CR107" s="536"/>
      <c r="CS107" s="536"/>
      <c r="CT107" s="536"/>
      <c r="CU107" s="536"/>
      <c r="CV107" s="536"/>
      <c r="CW107" s="536"/>
      <c r="CX107" s="536"/>
      <c r="CY107" s="536"/>
      <c r="CZ107" s="535">
        <f t="shared" si="42"/>
        <v>0</v>
      </c>
      <c r="DA107" s="536"/>
      <c r="DB107" s="536"/>
      <c r="DC107" s="536"/>
      <c r="DD107" s="536"/>
      <c r="DE107" s="536"/>
      <c r="DF107" s="536"/>
      <c r="DG107" s="536"/>
      <c r="DH107" s="537"/>
      <c r="DI107" s="548">
        <f t="shared" si="43"/>
        <v>0</v>
      </c>
      <c r="DJ107" s="536"/>
      <c r="DK107" s="536"/>
      <c r="DL107" s="536"/>
      <c r="DM107" s="536"/>
      <c r="DN107" s="536"/>
      <c r="DO107" s="536"/>
      <c r="DP107" s="536"/>
      <c r="DQ107" s="536"/>
      <c r="DR107" s="535">
        <f t="shared" si="44"/>
        <v>0</v>
      </c>
      <c r="DS107" s="536"/>
      <c r="DT107" s="536"/>
      <c r="DU107" s="536"/>
      <c r="DV107" s="536"/>
      <c r="DW107" s="536"/>
      <c r="DX107" s="536"/>
      <c r="DY107" s="536"/>
      <c r="DZ107" s="537"/>
      <c r="EA107" s="66"/>
      <c r="EB107" s="535">
        <v>0</v>
      </c>
      <c r="EC107" s="536"/>
      <c r="ED107" s="536"/>
      <c r="EE107" s="536"/>
      <c r="EF107" s="536"/>
      <c r="EG107" s="536"/>
      <c r="EH107" s="536"/>
      <c r="EI107" s="536"/>
      <c r="EJ107" s="536"/>
      <c r="EK107" s="535">
        <v>0</v>
      </c>
      <c r="EL107" s="536"/>
      <c r="EM107" s="536"/>
      <c r="EN107" s="536"/>
      <c r="EO107" s="536"/>
      <c r="EP107" s="536"/>
      <c r="EQ107" s="536"/>
      <c r="ER107" s="536"/>
      <c r="ES107" s="537"/>
      <c r="ET107" s="548">
        <v>0</v>
      </c>
      <c r="EU107" s="536"/>
      <c r="EV107" s="536"/>
      <c r="EW107" s="536"/>
      <c r="EX107" s="536"/>
      <c r="EY107" s="536"/>
      <c r="EZ107" s="536"/>
      <c r="FA107" s="536"/>
      <c r="FB107" s="537"/>
      <c r="FC107" s="66"/>
      <c r="FD107" s="535">
        <f t="shared" si="48"/>
        <v>0</v>
      </c>
      <c r="FE107" s="536"/>
      <c r="FF107" s="536"/>
      <c r="FG107" s="536"/>
      <c r="FH107" s="536"/>
      <c r="FI107" s="536"/>
      <c r="FJ107" s="536"/>
      <c r="FK107" s="536"/>
      <c r="FL107" s="537"/>
      <c r="FP107" s="375">
        <v>0</v>
      </c>
      <c r="GF107" s="526">
        <v>0</v>
      </c>
      <c r="GG107" s="522">
        <v>0</v>
      </c>
      <c r="GI107" s="502"/>
      <c r="GQ107" s="506"/>
    </row>
    <row r="108" spans="1:199" ht="12.75" hidden="1" customHeight="1" x14ac:dyDescent="0.2">
      <c r="A108" s="64">
        <v>101</v>
      </c>
      <c r="D108" s="331" t="s">
        <v>423</v>
      </c>
      <c r="G108" s="67"/>
      <c r="H108" s="66"/>
      <c r="I108" s="66"/>
      <c r="J108" s="66"/>
      <c r="K108" s="66"/>
      <c r="L108" s="66"/>
      <c r="M108" s="66"/>
      <c r="N108" s="66"/>
      <c r="O108" s="66"/>
      <c r="P108" s="66"/>
      <c r="Q108" s="66"/>
      <c r="R108" s="66"/>
      <c r="S108" s="66" t="str">
        <f t="shared" si="36"/>
        <v>S</v>
      </c>
      <c r="T108" s="66"/>
      <c r="U108" s="66" t="str">
        <f t="shared" si="37"/>
        <v>CA_CAMUNI_U</v>
      </c>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8"/>
      <c r="AU108" s="66"/>
      <c r="AV108" s="535">
        <f t="shared" si="27"/>
        <v>0</v>
      </c>
      <c r="AW108" s="536"/>
      <c r="AX108" s="536"/>
      <c r="AY108" s="536"/>
      <c r="AZ108" s="536"/>
      <c r="BA108" s="536"/>
      <c r="BB108" s="536"/>
      <c r="BC108" s="536"/>
      <c r="BD108" s="536"/>
      <c r="BE108" s="535"/>
      <c r="BF108" s="536"/>
      <c r="BG108" s="536"/>
      <c r="BH108" s="536"/>
      <c r="BI108" s="536"/>
      <c r="BJ108" s="536"/>
      <c r="BK108" s="536"/>
      <c r="BL108" s="536"/>
      <c r="BM108" s="537"/>
      <c r="BN108" s="66"/>
      <c r="BO108" s="535">
        <f t="shared" si="38"/>
        <v>0</v>
      </c>
      <c r="BP108" s="536"/>
      <c r="BQ108" s="536"/>
      <c r="BR108" s="536"/>
      <c r="BS108" s="536"/>
      <c r="BT108" s="536"/>
      <c r="BU108" s="536"/>
      <c r="BV108" s="536"/>
      <c r="BW108" s="537"/>
      <c r="BX108" s="535">
        <f t="shared" si="39"/>
        <v>0</v>
      </c>
      <c r="BY108" s="536"/>
      <c r="BZ108" s="536"/>
      <c r="CA108" s="536"/>
      <c r="CB108" s="536"/>
      <c r="CC108" s="536"/>
      <c r="CD108" s="536"/>
      <c r="CE108" s="536"/>
      <c r="CF108" s="537"/>
      <c r="CG108" s="66"/>
      <c r="CH108" s="535">
        <f t="shared" si="40"/>
        <v>0</v>
      </c>
      <c r="CI108" s="536"/>
      <c r="CJ108" s="536"/>
      <c r="CK108" s="536"/>
      <c r="CL108" s="536"/>
      <c r="CM108" s="536"/>
      <c r="CN108" s="536"/>
      <c r="CO108" s="536"/>
      <c r="CP108" s="537"/>
      <c r="CQ108" s="535">
        <f t="shared" si="41"/>
        <v>0</v>
      </c>
      <c r="CR108" s="536"/>
      <c r="CS108" s="536"/>
      <c r="CT108" s="536"/>
      <c r="CU108" s="536"/>
      <c r="CV108" s="536"/>
      <c r="CW108" s="536"/>
      <c r="CX108" s="536"/>
      <c r="CY108" s="536"/>
      <c r="CZ108" s="535">
        <f t="shared" si="42"/>
        <v>0</v>
      </c>
      <c r="DA108" s="536"/>
      <c r="DB108" s="536"/>
      <c r="DC108" s="536"/>
      <c r="DD108" s="536"/>
      <c r="DE108" s="536"/>
      <c r="DF108" s="536"/>
      <c r="DG108" s="536"/>
      <c r="DH108" s="537"/>
      <c r="DI108" s="548">
        <f t="shared" si="43"/>
        <v>0</v>
      </c>
      <c r="DJ108" s="536"/>
      <c r="DK108" s="536"/>
      <c r="DL108" s="536"/>
      <c r="DM108" s="536"/>
      <c r="DN108" s="536"/>
      <c r="DO108" s="536"/>
      <c r="DP108" s="536"/>
      <c r="DQ108" s="536"/>
      <c r="DR108" s="535">
        <f t="shared" si="44"/>
        <v>0</v>
      </c>
      <c r="DS108" s="536"/>
      <c r="DT108" s="536"/>
      <c r="DU108" s="536"/>
      <c r="DV108" s="536"/>
      <c r="DW108" s="536"/>
      <c r="DX108" s="536"/>
      <c r="DY108" s="536"/>
      <c r="DZ108" s="537"/>
      <c r="EA108" s="66"/>
      <c r="EB108" s="535">
        <v>0</v>
      </c>
      <c r="EC108" s="536"/>
      <c r="ED108" s="536"/>
      <c r="EE108" s="536"/>
      <c r="EF108" s="536"/>
      <c r="EG108" s="536"/>
      <c r="EH108" s="536"/>
      <c r="EI108" s="536"/>
      <c r="EJ108" s="536"/>
      <c r="EK108" s="535">
        <v>0</v>
      </c>
      <c r="EL108" s="536"/>
      <c r="EM108" s="536"/>
      <c r="EN108" s="536"/>
      <c r="EO108" s="536"/>
      <c r="EP108" s="536"/>
      <c r="EQ108" s="536"/>
      <c r="ER108" s="536"/>
      <c r="ES108" s="537"/>
      <c r="ET108" s="548">
        <v>0</v>
      </c>
      <c r="EU108" s="536"/>
      <c r="EV108" s="536"/>
      <c r="EW108" s="536"/>
      <c r="EX108" s="536"/>
      <c r="EY108" s="536"/>
      <c r="EZ108" s="536"/>
      <c r="FA108" s="536"/>
      <c r="FB108" s="537"/>
      <c r="FC108" s="66"/>
      <c r="FD108" s="535">
        <f t="shared" si="48"/>
        <v>0</v>
      </c>
      <c r="FE108" s="536"/>
      <c r="FF108" s="536"/>
      <c r="FG108" s="536"/>
      <c r="FH108" s="536"/>
      <c r="FI108" s="536"/>
      <c r="FJ108" s="536"/>
      <c r="FK108" s="536"/>
      <c r="FL108" s="537"/>
      <c r="FP108" s="375">
        <v>0</v>
      </c>
      <c r="GF108" s="526">
        <v>0</v>
      </c>
      <c r="GG108" s="522">
        <v>0</v>
      </c>
      <c r="GI108" s="503"/>
      <c r="GQ108" s="506"/>
    </row>
    <row r="109" spans="1:199" ht="12.75" hidden="1" x14ac:dyDescent="0.2">
      <c r="A109" s="64">
        <v>102</v>
      </c>
      <c r="D109" s="331" t="s">
        <v>423</v>
      </c>
      <c r="G109" s="67"/>
      <c r="H109" s="66"/>
      <c r="I109" s="66"/>
      <c r="J109" s="66"/>
      <c r="K109" s="66"/>
      <c r="L109" s="66"/>
      <c r="M109" s="66"/>
      <c r="N109" s="66"/>
      <c r="O109" s="66"/>
      <c r="P109" s="66"/>
      <c r="Q109" s="66"/>
      <c r="R109" s="66"/>
      <c r="S109" s="66" t="str">
        <f t="shared" si="36"/>
        <v>S</v>
      </c>
      <c r="T109" s="66"/>
      <c r="U109" s="66" t="str">
        <f t="shared" si="37"/>
        <v>CA_CORPFIN_A</v>
      </c>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8"/>
      <c r="AU109" s="66"/>
      <c r="AV109" s="535">
        <f t="shared" si="27"/>
        <v>0</v>
      </c>
      <c r="AW109" s="536"/>
      <c r="AX109" s="536"/>
      <c r="AY109" s="536"/>
      <c r="AZ109" s="536"/>
      <c r="BA109" s="536"/>
      <c r="BB109" s="536"/>
      <c r="BC109" s="536"/>
      <c r="BD109" s="536"/>
      <c r="BE109" s="535"/>
      <c r="BF109" s="536"/>
      <c r="BG109" s="536"/>
      <c r="BH109" s="536"/>
      <c r="BI109" s="536"/>
      <c r="BJ109" s="536"/>
      <c r="BK109" s="536"/>
      <c r="BL109" s="536"/>
      <c r="BM109" s="537"/>
      <c r="BN109" s="66"/>
      <c r="BO109" s="535">
        <f t="shared" si="38"/>
        <v>0</v>
      </c>
      <c r="BP109" s="536"/>
      <c r="BQ109" s="536"/>
      <c r="BR109" s="536"/>
      <c r="BS109" s="536"/>
      <c r="BT109" s="536"/>
      <c r="BU109" s="536"/>
      <c r="BV109" s="536"/>
      <c r="BW109" s="537"/>
      <c r="BX109" s="535">
        <f t="shared" si="39"/>
        <v>0</v>
      </c>
      <c r="BY109" s="536"/>
      <c r="BZ109" s="536"/>
      <c r="CA109" s="536"/>
      <c r="CB109" s="536"/>
      <c r="CC109" s="536"/>
      <c r="CD109" s="536"/>
      <c r="CE109" s="536"/>
      <c r="CF109" s="537"/>
      <c r="CG109" s="66"/>
      <c r="CH109" s="535">
        <f t="shared" si="40"/>
        <v>0</v>
      </c>
      <c r="CI109" s="536"/>
      <c r="CJ109" s="536"/>
      <c r="CK109" s="536"/>
      <c r="CL109" s="536"/>
      <c r="CM109" s="536"/>
      <c r="CN109" s="536"/>
      <c r="CO109" s="536"/>
      <c r="CP109" s="537"/>
      <c r="CQ109" s="535">
        <f t="shared" si="41"/>
        <v>0</v>
      </c>
      <c r="CR109" s="536"/>
      <c r="CS109" s="536"/>
      <c r="CT109" s="536"/>
      <c r="CU109" s="536"/>
      <c r="CV109" s="536"/>
      <c r="CW109" s="536"/>
      <c r="CX109" s="536"/>
      <c r="CY109" s="536"/>
      <c r="CZ109" s="535">
        <f t="shared" si="42"/>
        <v>0</v>
      </c>
      <c r="DA109" s="536"/>
      <c r="DB109" s="536"/>
      <c r="DC109" s="536"/>
      <c r="DD109" s="536"/>
      <c r="DE109" s="536"/>
      <c r="DF109" s="536"/>
      <c r="DG109" s="536"/>
      <c r="DH109" s="537"/>
      <c r="DI109" s="548">
        <f t="shared" si="43"/>
        <v>0</v>
      </c>
      <c r="DJ109" s="536"/>
      <c r="DK109" s="536"/>
      <c r="DL109" s="536"/>
      <c r="DM109" s="536"/>
      <c r="DN109" s="536"/>
      <c r="DO109" s="536"/>
      <c r="DP109" s="536"/>
      <c r="DQ109" s="536"/>
      <c r="DR109" s="535">
        <f t="shared" si="44"/>
        <v>0</v>
      </c>
      <c r="DS109" s="536"/>
      <c r="DT109" s="536"/>
      <c r="DU109" s="536"/>
      <c r="DV109" s="536"/>
      <c r="DW109" s="536"/>
      <c r="DX109" s="536"/>
      <c r="DY109" s="536"/>
      <c r="DZ109" s="537"/>
      <c r="EA109" s="66"/>
      <c r="EB109" s="535">
        <v>0</v>
      </c>
      <c r="EC109" s="536"/>
      <c r="ED109" s="536"/>
      <c r="EE109" s="536"/>
      <c r="EF109" s="536"/>
      <c r="EG109" s="536"/>
      <c r="EH109" s="536"/>
      <c r="EI109" s="536"/>
      <c r="EJ109" s="536"/>
      <c r="EK109" s="535">
        <v>0</v>
      </c>
      <c r="EL109" s="536"/>
      <c r="EM109" s="536"/>
      <c r="EN109" s="536"/>
      <c r="EO109" s="536"/>
      <c r="EP109" s="536"/>
      <c r="EQ109" s="536"/>
      <c r="ER109" s="536"/>
      <c r="ES109" s="537"/>
      <c r="ET109" s="548">
        <v>0</v>
      </c>
      <c r="EU109" s="536"/>
      <c r="EV109" s="536"/>
      <c r="EW109" s="536"/>
      <c r="EX109" s="536"/>
      <c r="EY109" s="536"/>
      <c r="EZ109" s="536"/>
      <c r="FA109" s="536"/>
      <c r="FB109" s="537"/>
      <c r="FC109" s="66"/>
      <c r="FD109" s="535">
        <f t="shared" si="48"/>
        <v>0</v>
      </c>
      <c r="FE109" s="536"/>
      <c r="FF109" s="536"/>
      <c r="FG109" s="536"/>
      <c r="FH109" s="536"/>
      <c r="FI109" s="536"/>
      <c r="FJ109" s="536"/>
      <c r="FK109" s="536"/>
      <c r="FL109" s="537"/>
      <c r="FP109" s="380">
        <v>0</v>
      </c>
      <c r="GF109" s="526">
        <v>0</v>
      </c>
      <c r="GG109" s="522">
        <v>0</v>
      </c>
      <c r="GQ109" s="506"/>
    </row>
    <row r="110" spans="1:199" ht="12.75" x14ac:dyDescent="0.2">
      <c r="A110" s="64">
        <v>103</v>
      </c>
      <c r="D110" s="331" t="s">
        <v>421</v>
      </c>
      <c r="G110" s="67"/>
      <c r="H110" s="66"/>
      <c r="I110" s="66"/>
      <c r="J110" s="66"/>
      <c r="K110" s="66"/>
      <c r="L110" s="66"/>
      <c r="M110" s="66"/>
      <c r="N110" s="66"/>
      <c r="O110" s="66"/>
      <c r="P110" s="66"/>
      <c r="Q110" s="66"/>
      <c r="R110" s="66"/>
      <c r="S110" s="66" t="str">
        <f t="shared" si="36"/>
        <v>S</v>
      </c>
      <c r="T110" s="66"/>
      <c r="U110" s="66" t="str">
        <f t="shared" si="37"/>
        <v>CA_CORPFIN_L</v>
      </c>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8"/>
      <c r="AU110" s="66"/>
      <c r="AV110" s="535">
        <f t="shared" si="27"/>
        <v>0</v>
      </c>
      <c r="AW110" s="536"/>
      <c r="AX110" s="536"/>
      <c r="AY110" s="536"/>
      <c r="AZ110" s="536"/>
      <c r="BA110" s="536"/>
      <c r="BB110" s="536"/>
      <c r="BC110" s="536"/>
      <c r="BD110" s="536"/>
      <c r="BE110" s="535"/>
      <c r="BF110" s="536"/>
      <c r="BG110" s="536"/>
      <c r="BH110" s="536"/>
      <c r="BI110" s="536"/>
      <c r="BJ110" s="536"/>
      <c r="BK110" s="536"/>
      <c r="BL110" s="536"/>
      <c r="BM110" s="537"/>
      <c r="BN110" s="66"/>
      <c r="BO110" s="535">
        <f t="shared" si="38"/>
        <v>0</v>
      </c>
      <c r="BP110" s="536"/>
      <c r="BQ110" s="536"/>
      <c r="BR110" s="536"/>
      <c r="BS110" s="536"/>
      <c r="BT110" s="536"/>
      <c r="BU110" s="536"/>
      <c r="BV110" s="536"/>
      <c r="BW110" s="537"/>
      <c r="BX110" s="535">
        <f t="shared" si="39"/>
        <v>0</v>
      </c>
      <c r="BY110" s="536"/>
      <c r="BZ110" s="536"/>
      <c r="CA110" s="536"/>
      <c r="CB110" s="536"/>
      <c r="CC110" s="536"/>
      <c r="CD110" s="536"/>
      <c r="CE110" s="536"/>
      <c r="CF110" s="537"/>
      <c r="CG110" s="66"/>
      <c r="CH110" s="535">
        <f t="shared" si="40"/>
        <v>0</v>
      </c>
      <c r="CI110" s="536"/>
      <c r="CJ110" s="536"/>
      <c r="CK110" s="536"/>
      <c r="CL110" s="536"/>
      <c r="CM110" s="536"/>
      <c r="CN110" s="536"/>
      <c r="CO110" s="536"/>
      <c r="CP110" s="537"/>
      <c r="CQ110" s="535">
        <f t="shared" si="41"/>
        <v>0</v>
      </c>
      <c r="CR110" s="536"/>
      <c r="CS110" s="536"/>
      <c r="CT110" s="536"/>
      <c r="CU110" s="536"/>
      <c r="CV110" s="536"/>
      <c r="CW110" s="536"/>
      <c r="CX110" s="536"/>
      <c r="CY110" s="536"/>
      <c r="CZ110" s="535">
        <f t="shared" si="42"/>
        <v>0</v>
      </c>
      <c r="DA110" s="536"/>
      <c r="DB110" s="536"/>
      <c r="DC110" s="536"/>
      <c r="DD110" s="536"/>
      <c r="DE110" s="536"/>
      <c r="DF110" s="536"/>
      <c r="DG110" s="536"/>
      <c r="DH110" s="537"/>
      <c r="DI110" s="548">
        <f t="shared" si="43"/>
        <v>0</v>
      </c>
      <c r="DJ110" s="536"/>
      <c r="DK110" s="536"/>
      <c r="DL110" s="536"/>
      <c r="DM110" s="536"/>
      <c r="DN110" s="536"/>
      <c r="DO110" s="536"/>
      <c r="DP110" s="536"/>
      <c r="DQ110" s="536"/>
      <c r="DR110" s="535">
        <f t="shared" si="44"/>
        <v>0</v>
      </c>
      <c r="DS110" s="536"/>
      <c r="DT110" s="536"/>
      <c r="DU110" s="536"/>
      <c r="DV110" s="536"/>
      <c r="DW110" s="536"/>
      <c r="DX110" s="536"/>
      <c r="DY110" s="536"/>
      <c r="DZ110" s="537"/>
      <c r="EA110" s="66"/>
      <c r="EB110" s="535">
        <v>0</v>
      </c>
      <c r="EC110" s="536"/>
      <c r="ED110" s="536"/>
      <c r="EE110" s="536"/>
      <c r="EF110" s="536"/>
      <c r="EG110" s="536"/>
      <c r="EH110" s="536"/>
      <c r="EI110" s="536"/>
      <c r="EJ110" s="536"/>
      <c r="EK110" s="535">
        <v>0</v>
      </c>
      <c r="EL110" s="536"/>
      <c r="EM110" s="536"/>
      <c r="EN110" s="536"/>
      <c r="EO110" s="536"/>
      <c r="EP110" s="536"/>
      <c r="EQ110" s="536"/>
      <c r="ER110" s="536"/>
      <c r="ES110" s="537"/>
      <c r="ET110" s="548">
        <v>0</v>
      </c>
      <c r="EU110" s="536"/>
      <c r="EV110" s="536"/>
      <c r="EW110" s="536"/>
      <c r="EX110" s="536"/>
      <c r="EY110" s="536"/>
      <c r="EZ110" s="536"/>
      <c r="FA110" s="536"/>
      <c r="FB110" s="537"/>
      <c r="FC110" s="66"/>
      <c r="FD110" s="535">
        <f t="shared" si="48"/>
        <v>0</v>
      </c>
      <c r="FE110" s="536"/>
      <c r="FF110" s="536"/>
      <c r="FG110" s="536"/>
      <c r="FH110" s="536"/>
      <c r="FI110" s="536"/>
      <c r="FJ110" s="536"/>
      <c r="FK110" s="536"/>
      <c r="FL110" s="537"/>
      <c r="FP110" s="375">
        <v>0</v>
      </c>
      <c r="GF110" s="526">
        <v>0</v>
      </c>
      <c r="GG110" s="522">
        <v>0</v>
      </c>
      <c r="GQ110" s="506"/>
    </row>
    <row r="111" spans="1:199" ht="12.75" customHeight="1" x14ac:dyDescent="0.2">
      <c r="A111" s="64">
        <v>104</v>
      </c>
      <c r="D111" s="331" t="s">
        <v>421</v>
      </c>
      <c r="G111" s="67"/>
      <c r="H111" s="66"/>
      <c r="I111" s="66"/>
      <c r="J111" s="66"/>
      <c r="K111" s="66"/>
      <c r="L111" s="66"/>
      <c r="M111" s="66"/>
      <c r="N111" s="66"/>
      <c r="O111" s="66"/>
      <c r="P111" s="66"/>
      <c r="Q111" s="66"/>
      <c r="R111" s="66"/>
      <c r="S111" s="66" t="str">
        <f t="shared" si="36"/>
        <v>S</v>
      </c>
      <c r="T111" s="66"/>
      <c r="U111" s="66" t="str">
        <f t="shared" si="37"/>
        <v>CA_CORPFIN_U</v>
      </c>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8"/>
      <c r="AU111" s="66"/>
      <c r="AV111" s="535">
        <f t="shared" si="27"/>
        <v>0</v>
      </c>
      <c r="AW111" s="536"/>
      <c r="AX111" s="536"/>
      <c r="AY111" s="536"/>
      <c r="AZ111" s="536"/>
      <c r="BA111" s="536"/>
      <c r="BB111" s="536"/>
      <c r="BC111" s="536"/>
      <c r="BD111" s="536"/>
      <c r="BE111" s="535"/>
      <c r="BF111" s="536"/>
      <c r="BG111" s="536"/>
      <c r="BH111" s="536"/>
      <c r="BI111" s="536"/>
      <c r="BJ111" s="536"/>
      <c r="BK111" s="536"/>
      <c r="BL111" s="536"/>
      <c r="BM111" s="537"/>
      <c r="BN111" s="66"/>
      <c r="BO111" s="535">
        <f t="shared" si="38"/>
        <v>0</v>
      </c>
      <c r="BP111" s="536"/>
      <c r="BQ111" s="536"/>
      <c r="BR111" s="536"/>
      <c r="BS111" s="536"/>
      <c r="BT111" s="536"/>
      <c r="BU111" s="536"/>
      <c r="BV111" s="536"/>
      <c r="BW111" s="537"/>
      <c r="BX111" s="535">
        <f t="shared" si="39"/>
        <v>0</v>
      </c>
      <c r="BY111" s="536"/>
      <c r="BZ111" s="536"/>
      <c r="CA111" s="536"/>
      <c r="CB111" s="536"/>
      <c r="CC111" s="536"/>
      <c r="CD111" s="536"/>
      <c r="CE111" s="536"/>
      <c r="CF111" s="537"/>
      <c r="CG111" s="66"/>
      <c r="CH111" s="535">
        <f t="shared" si="40"/>
        <v>0</v>
      </c>
      <c r="CI111" s="536"/>
      <c r="CJ111" s="536"/>
      <c r="CK111" s="536"/>
      <c r="CL111" s="536"/>
      <c r="CM111" s="536"/>
      <c r="CN111" s="536"/>
      <c r="CO111" s="536"/>
      <c r="CP111" s="537"/>
      <c r="CQ111" s="535">
        <f t="shared" si="41"/>
        <v>0</v>
      </c>
      <c r="CR111" s="536"/>
      <c r="CS111" s="536"/>
      <c r="CT111" s="536"/>
      <c r="CU111" s="536"/>
      <c r="CV111" s="536"/>
      <c r="CW111" s="536"/>
      <c r="CX111" s="536"/>
      <c r="CY111" s="536"/>
      <c r="CZ111" s="535">
        <f t="shared" si="42"/>
        <v>0</v>
      </c>
      <c r="DA111" s="536"/>
      <c r="DB111" s="536"/>
      <c r="DC111" s="536"/>
      <c r="DD111" s="536"/>
      <c r="DE111" s="536"/>
      <c r="DF111" s="536"/>
      <c r="DG111" s="536"/>
      <c r="DH111" s="537"/>
      <c r="DI111" s="548">
        <f t="shared" si="43"/>
        <v>0</v>
      </c>
      <c r="DJ111" s="536"/>
      <c r="DK111" s="536"/>
      <c r="DL111" s="536"/>
      <c r="DM111" s="536"/>
      <c r="DN111" s="536"/>
      <c r="DO111" s="536"/>
      <c r="DP111" s="536"/>
      <c r="DQ111" s="536"/>
      <c r="DR111" s="535">
        <f t="shared" si="44"/>
        <v>0</v>
      </c>
      <c r="DS111" s="536"/>
      <c r="DT111" s="536"/>
      <c r="DU111" s="536"/>
      <c r="DV111" s="536"/>
      <c r="DW111" s="536"/>
      <c r="DX111" s="536"/>
      <c r="DY111" s="536"/>
      <c r="DZ111" s="537"/>
      <c r="EA111" s="66"/>
      <c r="EB111" s="535">
        <v>0</v>
      </c>
      <c r="EC111" s="536"/>
      <c r="ED111" s="536"/>
      <c r="EE111" s="536"/>
      <c r="EF111" s="536"/>
      <c r="EG111" s="536"/>
      <c r="EH111" s="536"/>
      <c r="EI111" s="536"/>
      <c r="EJ111" s="536"/>
      <c r="EK111" s="535">
        <v>0</v>
      </c>
      <c r="EL111" s="536"/>
      <c r="EM111" s="536"/>
      <c r="EN111" s="536"/>
      <c r="EO111" s="536"/>
      <c r="EP111" s="536"/>
      <c r="EQ111" s="536"/>
      <c r="ER111" s="536"/>
      <c r="ES111" s="537"/>
      <c r="ET111" s="548">
        <v>0</v>
      </c>
      <c r="EU111" s="536"/>
      <c r="EV111" s="536"/>
      <c r="EW111" s="536"/>
      <c r="EX111" s="536"/>
      <c r="EY111" s="536"/>
      <c r="EZ111" s="536"/>
      <c r="FA111" s="536"/>
      <c r="FB111" s="537"/>
      <c r="FC111" s="66"/>
      <c r="FD111" s="535">
        <f t="shared" si="48"/>
        <v>0</v>
      </c>
      <c r="FE111" s="536"/>
      <c r="FF111" s="536"/>
      <c r="FG111" s="536"/>
      <c r="FH111" s="536"/>
      <c r="FI111" s="536"/>
      <c r="FJ111" s="536"/>
      <c r="FK111" s="536"/>
      <c r="FL111" s="537"/>
      <c r="FP111" s="375">
        <v>0</v>
      </c>
      <c r="GF111" s="526">
        <v>0</v>
      </c>
      <c r="GG111" s="522">
        <v>0</v>
      </c>
      <c r="GQ111" s="506"/>
    </row>
    <row r="112" spans="1:199" ht="12.75" hidden="1" customHeight="1" x14ac:dyDescent="0.2">
      <c r="A112" s="64">
        <v>105</v>
      </c>
      <c r="D112" s="331" t="s">
        <v>423</v>
      </c>
      <c r="G112" s="67"/>
      <c r="H112" s="66"/>
      <c r="I112" s="66"/>
      <c r="J112" s="66"/>
      <c r="K112" s="66"/>
      <c r="L112" s="66"/>
      <c r="M112" s="66"/>
      <c r="N112" s="66"/>
      <c r="O112" s="66"/>
      <c r="P112" s="66"/>
      <c r="Q112" s="66"/>
      <c r="R112" s="66"/>
      <c r="S112" s="66" t="str">
        <f t="shared" si="36"/>
        <v>S</v>
      </c>
      <c r="T112" s="66"/>
      <c r="U112" s="66" t="str">
        <f t="shared" si="37"/>
        <v>CA_USMUNI_A</v>
      </c>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8"/>
      <c r="AU112" s="66"/>
      <c r="AV112" s="535">
        <f t="shared" si="27"/>
        <v>0</v>
      </c>
      <c r="AW112" s="536"/>
      <c r="AX112" s="536"/>
      <c r="AY112" s="536"/>
      <c r="AZ112" s="536"/>
      <c r="BA112" s="536"/>
      <c r="BB112" s="536"/>
      <c r="BC112" s="536"/>
      <c r="BD112" s="536"/>
      <c r="BE112" s="535"/>
      <c r="BF112" s="536"/>
      <c r="BG112" s="536"/>
      <c r="BH112" s="536"/>
      <c r="BI112" s="536"/>
      <c r="BJ112" s="536"/>
      <c r="BK112" s="536"/>
      <c r="BL112" s="536"/>
      <c r="BM112" s="537"/>
      <c r="BN112" s="66"/>
      <c r="BO112" s="535">
        <f t="shared" si="38"/>
        <v>0</v>
      </c>
      <c r="BP112" s="536"/>
      <c r="BQ112" s="536"/>
      <c r="BR112" s="536"/>
      <c r="BS112" s="536"/>
      <c r="BT112" s="536"/>
      <c r="BU112" s="536"/>
      <c r="BV112" s="536"/>
      <c r="BW112" s="537"/>
      <c r="BX112" s="535">
        <f t="shared" si="39"/>
        <v>0</v>
      </c>
      <c r="BY112" s="536"/>
      <c r="BZ112" s="536"/>
      <c r="CA112" s="536"/>
      <c r="CB112" s="536"/>
      <c r="CC112" s="536"/>
      <c r="CD112" s="536"/>
      <c r="CE112" s="536"/>
      <c r="CF112" s="537"/>
      <c r="CG112" s="66"/>
      <c r="CH112" s="535">
        <f t="shared" si="40"/>
        <v>0</v>
      </c>
      <c r="CI112" s="536"/>
      <c r="CJ112" s="536"/>
      <c r="CK112" s="536"/>
      <c r="CL112" s="536"/>
      <c r="CM112" s="536"/>
      <c r="CN112" s="536"/>
      <c r="CO112" s="536"/>
      <c r="CP112" s="537"/>
      <c r="CQ112" s="535">
        <f t="shared" si="41"/>
        <v>0</v>
      </c>
      <c r="CR112" s="536"/>
      <c r="CS112" s="536"/>
      <c r="CT112" s="536"/>
      <c r="CU112" s="536"/>
      <c r="CV112" s="536"/>
      <c r="CW112" s="536"/>
      <c r="CX112" s="536"/>
      <c r="CY112" s="536"/>
      <c r="CZ112" s="535">
        <f t="shared" si="42"/>
        <v>0</v>
      </c>
      <c r="DA112" s="536"/>
      <c r="DB112" s="536"/>
      <c r="DC112" s="536"/>
      <c r="DD112" s="536"/>
      <c r="DE112" s="536"/>
      <c r="DF112" s="536"/>
      <c r="DG112" s="536"/>
      <c r="DH112" s="537"/>
      <c r="DI112" s="548">
        <f t="shared" si="43"/>
        <v>0</v>
      </c>
      <c r="DJ112" s="536"/>
      <c r="DK112" s="536"/>
      <c r="DL112" s="536"/>
      <c r="DM112" s="536"/>
      <c r="DN112" s="536"/>
      <c r="DO112" s="536"/>
      <c r="DP112" s="536"/>
      <c r="DQ112" s="536"/>
      <c r="DR112" s="535">
        <f t="shared" si="44"/>
        <v>0</v>
      </c>
      <c r="DS112" s="536"/>
      <c r="DT112" s="536"/>
      <c r="DU112" s="536"/>
      <c r="DV112" s="536"/>
      <c r="DW112" s="536"/>
      <c r="DX112" s="536"/>
      <c r="DY112" s="536"/>
      <c r="DZ112" s="537"/>
      <c r="EA112" s="66"/>
      <c r="EB112" s="535">
        <v>0</v>
      </c>
      <c r="EC112" s="536"/>
      <c r="ED112" s="536"/>
      <c r="EE112" s="536"/>
      <c r="EF112" s="536"/>
      <c r="EG112" s="536"/>
      <c r="EH112" s="536"/>
      <c r="EI112" s="536"/>
      <c r="EJ112" s="536"/>
      <c r="EK112" s="535">
        <v>0</v>
      </c>
      <c r="EL112" s="536"/>
      <c r="EM112" s="536"/>
      <c r="EN112" s="536"/>
      <c r="EO112" s="536"/>
      <c r="EP112" s="536"/>
      <c r="EQ112" s="536"/>
      <c r="ER112" s="536"/>
      <c r="ES112" s="537"/>
      <c r="ET112" s="548">
        <v>0</v>
      </c>
      <c r="EU112" s="536"/>
      <c r="EV112" s="536"/>
      <c r="EW112" s="536"/>
      <c r="EX112" s="536"/>
      <c r="EY112" s="536"/>
      <c r="EZ112" s="536"/>
      <c r="FA112" s="536"/>
      <c r="FB112" s="537"/>
      <c r="FC112" s="66"/>
      <c r="FD112" s="535">
        <f t="shared" si="48"/>
        <v>0</v>
      </c>
      <c r="FE112" s="536"/>
      <c r="FF112" s="536"/>
      <c r="FG112" s="536"/>
      <c r="FH112" s="536"/>
      <c r="FI112" s="536"/>
      <c r="FJ112" s="536"/>
      <c r="FK112" s="536"/>
      <c r="FL112" s="537"/>
      <c r="FP112" s="375">
        <v>0</v>
      </c>
      <c r="GF112" s="526">
        <v>0</v>
      </c>
      <c r="GG112" s="522">
        <v>0</v>
      </c>
      <c r="GQ112" s="506"/>
    </row>
    <row r="113" spans="1:199" ht="12.75" customHeight="1" x14ac:dyDescent="0.2">
      <c r="A113" s="64">
        <v>106</v>
      </c>
      <c r="D113" s="331" t="s">
        <v>421</v>
      </c>
      <c r="G113" s="67"/>
      <c r="H113" s="66"/>
      <c r="I113" s="66"/>
      <c r="J113" s="66"/>
      <c r="K113" s="66"/>
      <c r="L113" s="66"/>
      <c r="M113" s="66"/>
      <c r="N113" s="66"/>
      <c r="O113" s="66"/>
      <c r="P113" s="66"/>
      <c r="Q113" s="66"/>
      <c r="R113" s="66"/>
      <c r="S113" s="66" t="str">
        <f t="shared" si="36"/>
        <v>S</v>
      </c>
      <c r="T113" s="66"/>
      <c r="U113" s="66" t="str">
        <f t="shared" si="37"/>
        <v>CA_USMUNI_L</v>
      </c>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8"/>
      <c r="AU113" s="66"/>
      <c r="AV113" s="535">
        <f t="shared" si="27"/>
        <v>0</v>
      </c>
      <c r="AW113" s="536"/>
      <c r="AX113" s="536"/>
      <c r="AY113" s="536"/>
      <c r="AZ113" s="536"/>
      <c r="BA113" s="536"/>
      <c r="BB113" s="536"/>
      <c r="BC113" s="536"/>
      <c r="BD113" s="536"/>
      <c r="BE113" s="535"/>
      <c r="BF113" s="536"/>
      <c r="BG113" s="536"/>
      <c r="BH113" s="536"/>
      <c r="BI113" s="536"/>
      <c r="BJ113" s="536"/>
      <c r="BK113" s="536"/>
      <c r="BL113" s="536"/>
      <c r="BM113" s="537"/>
      <c r="BN113" s="66"/>
      <c r="BO113" s="535">
        <f t="shared" si="38"/>
        <v>0</v>
      </c>
      <c r="BP113" s="536"/>
      <c r="BQ113" s="536"/>
      <c r="BR113" s="536"/>
      <c r="BS113" s="536"/>
      <c r="BT113" s="536"/>
      <c r="BU113" s="536"/>
      <c r="BV113" s="536"/>
      <c r="BW113" s="537"/>
      <c r="BX113" s="535">
        <f t="shared" si="39"/>
        <v>0</v>
      </c>
      <c r="BY113" s="536"/>
      <c r="BZ113" s="536"/>
      <c r="CA113" s="536"/>
      <c r="CB113" s="536"/>
      <c r="CC113" s="536"/>
      <c r="CD113" s="536"/>
      <c r="CE113" s="536"/>
      <c r="CF113" s="537"/>
      <c r="CG113" s="66"/>
      <c r="CH113" s="535">
        <f t="shared" si="40"/>
        <v>0</v>
      </c>
      <c r="CI113" s="536"/>
      <c r="CJ113" s="536"/>
      <c r="CK113" s="536"/>
      <c r="CL113" s="536"/>
      <c r="CM113" s="536"/>
      <c r="CN113" s="536"/>
      <c r="CO113" s="536"/>
      <c r="CP113" s="537"/>
      <c r="CQ113" s="535">
        <f t="shared" si="41"/>
        <v>0</v>
      </c>
      <c r="CR113" s="536"/>
      <c r="CS113" s="536"/>
      <c r="CT113" s="536"/>
      <c r="CU113" s="536"/>
      <c r="CV113" s="536"/>
      <c r="CW113" s="536"/>
      <c r="CX113" s="536"/>
      <c r="CY113" s="536"/>
      <c r="CZ113" s="535">
        <f t="shared" si="42"/>
        <v>0</v>
      </c>
      <c r="DA113" s="536"/>
      <c r="DB113" s="536"/>
      <c r="DC113" s="536"/>
      <c r="DD113" s="536"/>
      <c r="DE113" s="536"/>
      <c r="DF113" s="536"/>
      <c r="DG113" s="536"/>
      <c r="DH113" s="537"/>
      <c r="DI113" s="548">
        <f t="shared" si="43"/>
        <v>0</v>
      </c>
      <c r="DJ113" s="536"/>
      <c r="DK113" s="536"/>
      <c r="DL113" s="536"/>
      <c r="DM113" s="536"/>
      <c r="DN113" s="536"/>
      <c r="DO113" s="536"/>
      <c r="DP113" s="536"/>
      <c r="DQ113" s="536"/>
      <c r="DR113" s="535">
        <f t="shared" si="44"/>
        <v>0</v>
      </c>
      <c r="DS113" s="536"/>
      <c r="DT113" s="536"/>
      <c r="DU113" s="536"/>
      <c r="DV113" s="536"/>
      <c r="DW113" s="536"/>
      <c r="DX113" s="536"/>
      <c r="DY113" s="536"/>
      <c r="DZ113" s="537"/>
      <c r="EA113" s="66"/>
      <c r="EB113" s="535">
        <v>0</v>
      </c>
      <c r="EC113" s="536"/>
      <c r="ED113" s="536"/>
      <c r="EE113" s="536"/>
      <c r="EF113" s="536"/>
      <c r="EG113" s="536"/>
      <c r="EH113" s="536"/>
      <c r="EI113" s="536"/>
      <c r="EJ113" s="536"/>
      <c r="EK113" s="535">
        <v>0</v>
      </c>
      <c r="EL113" s="536"/>
      <c r="EM113" s="536"/>
      <c r="EN113" s="536"/>
      <c r="EO113" s="536"/>
      <c r="EP113" s="536"/>
      <c r="EQ113" s="536"/>
      <c r="ER113" s="536"/>
      <c r="ES113" s="537"/>
      <c r="ET113" s="548">
        <v>0</v>
      </c>
      <c r="EU113" s="536"/>
      <c r="EV113" s="536"/>
      <c r="EW113" s="536"/>
      <c r="EX113" s="536"/>
      <c r="EY113" s="536"/>
      <c r="EZ113" s="536"/>
      <c r="FA113" s="536"/>
      <c r="FB113" s="537"/>
      <c r="FC113" s="66"/>
      <c r="FD113" s="535">
        <f t="shared" si="48"/>
        <v>0</v>
      </c>
      <c r="FE113" s="536"/>
      <c r="FF113" s="536"/>
      <c r="FG113" s="536"/>
      <c r="FH113" s="536"/>
      <c r="FI113" s="536"/>
      <c r="FJ113" s="536"/>
      <c r="FK113" s="536"/>
      <c r="FL113" s="537"/>
      <c r="FP113" s="375">
        <v>0</v>
      </c>
      <c r="GF113" s="526">
        <v>0</v>
      </c>
      <c r="GG113" s="522">
        <v>0</v>
      </c>
      <c r="GQ113" s="506"/>
    </row>
    <row r="114" spans="1:199" ht="12.75" customHeight="1" x14ac:dyDescent="0.2">
      <c r="A114" s="64">
        <v>107</v>
      </c>
      <c r="D114" s="331" t="s">
        <v>421</v>
      </c>
      <c r="G114" s="69"/>
      <c r="H114" s="70"/>
      <c r="I114" s="70"/>
      <c r="J114" s="70"/>
      <c r="K114" s="70"/>
      <c r="L114" s="70"/>
      <c r="M114" s="70"/>
      <c r="N114" s="70"/>
      <c r="O114" s="70"/>
      <c r="P114" s="70"/>
      <c r="Q114" s="70"/>
      <c r="R114" s="70"/>
      <c r="S114" s="70" t="str">
        <f t="shared" si="36"/>
        <v>S</v>
      </c>
      <c r="T114" s="70"/>
      <c r="U114" s="70" t="str">
        <f t="shared" si="37"/>
        <v>CA_USMUNI_U</v>
      </c>
      <c r="V114" s="70"/>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1"/>
      <c r="AU114" s="66"/>
      <c r="AV114" s="544">
        <f t="shared" si="27"/>
        <v>0</v>
      </c>
      <c r="AW114" s="545"/>
      <c r="AX114" s="545"/>
      <c r="AY114" s="545"/>
      <c r="AZ114" s="545"/>
      <c r="BA114" s="545"/>
      <c r="BB114" s="545"/>
      <c r="BC114" s="545"/>
      <c r="BD114" s="545"/>
      <c r="BE114" s="544"/>
      <c r="BF114" s="545"/>
      <c r="BG114" s="545"/>
      <c r="BH114" s="545"/>
      <c r="BI114" s="545"/>
      <c r="BJ114" s="545"/>
      <c r="BK114" s="545"/>
      <c r="BL114" s="545"/>
      <c r="BM114" s="546"/>
      <c r="BN114" s="66"/>
      <c r="BO114" s="535">
        <f t="shared" si="38"/>
        <v>0</v>
      </c>
      <c r="BP114" s="536"/>
      <c r="BQ114" s="536"/>
      <c r="BR114" s="536"/>
      <c r="BS114" s="536"/>
      <c r="BT114" s="536"/>
      <c r="BU114" s="536"/>
      <c r="BV114" s="536"/>
      <c r="BW114" s="537"/>
      <c r="BX114" s="535">
        <f t="shared" si="39"/>
        <v>0</v>
      </c>
      <c r="BY114" s="536"/>
      <c r="BZ114" s="536"/>
      <c r="CA114" s="536"/>
      <c r="CB114" s="536"/>
      <c r="CC114" s="536"/>
      <c r="CD114" s="536"/>
      <c r="CE114" s="536"/>
      <c r="CF114" s="537"/>
      <c r="CG114" s="66"/>
      <c r="CH114" s="544">
        <f t="shared" si="40"/>
        <v>0</v>
      </c>
      <c r="CI114" s="545"/>
      <c r="CJ114" s="545"/>
      <c r="CK114" s="545"/>
      <c r="CL114" s="545"/>
      <c r="CM114" s="545"/>
      <c r="CN114" s="545"/>
      <c r="CO114" s="545"/>
      <c r="CP114" s="546"/>
      <c r="CQ114" s="544">
        <f t="shared" si="41"/>
        <v>0</v>
      </c>
      <c r="CR114" s="545"/>
      <c r="CS114" s="545"/>
      <c r="CT114" s="545"/>
      <c r="CU114" s="545"/>
      <c r="CV114" s="545"/>
      <c r="CW114" s="545"/>
      <c r="CX114" s="545"/>
      <c r="CY114" s="545"/>
      <c r="CZ114" s="544">
        <f t="shared" si="42"/>
        <v>0</v>
      </c>
      <c r="DA114" s="545"/>
      <c r="DB114" s="545"/>
      <c r="DC114" s="545"/>
      <c r="DD114" s="545"/>
      <c r="DE114" s="545"/>
      <c r="DF114" s="545"/>
      <c r="DG114" s="545"/>
      <c r="DH114" s="546"/>
      <c r="DI114" s="547">
        <f t="shared" si="43"/>
        <v>0</v>
      </c>
      <c r="DJ114" s="545"/>
      <c r="DK114" s="545"/>
      <c r="DL114" s="545"/>
      <c r="DM114" s="545"/>
      <c r="DN114" s="545"/>
      <c r="DO114" s="545"/>
      <c r="DP114" s="545"/>
      <c r="DQ114" s="545"/>
      <c r="DR114" s="544">
        <f t="shared" si="44"/>
        <v>0</v>
      </c>
      <c r="DS114" s="545"/>
      <c r="DT114" s="545"/>
      <c r="DU114" s="545"/>
      <c r="DV114" s="545"/>
      <c r="DW114" s="545"/>
      <c r="DX114" s="545"/>
      <c r="DY114" s="545"/>
      <c r="DZ114" s="546"/>
      <c r="EA114" s="66"/>
      <c r="EB114" s="544">
        <v>0</v>
      </c>
      <c r="EC114" s="545"/>
      <c r="ED114" s="545"/>
      <c r="EE114" s="545"/>
      <c r="EF114" s="545"/>
      <c r="EG114" s="545"/>
      <c r="EH114" s="545"/>
      <c r="EI114" s="545"/>
      <c r="EJ114" s="545"/>
      <c r="EK114" s="544">
        <v>0</v>
      </c>
      <c r="EL114" s="545"/>
      <c r="EM114" s="545"/>
      <c r="EN114" s="545"/>
      <c r="EO114" s="545"/>
      <c r="EP114" s="545"/>
      <c r="EQ114" s="545"/>
      <c r="ER114" s="545"/>
      <c r="ES114" s="546"/>
      <c r="ET114" s="547">
        <v>0</v>
      </c>
      <c r="EU114" s="545"/>
      <c r="EV114" s="545"/>
      <c r="EW114" s="545"/>
      <c r="EX114" s="545"/>
      <c r="EY114" s="545"/>
      <c r="EZ114" s="545"/>
      <c r="FA114" s="545"/>
      <c r="FB114" s="546"/>
      <c r="FC114" s="66"/>
      <c r="FD114" s="544">
        <f t="shared" si="48"/>
        <v>0</v>
      </c>
      <c r="FE114" s="545"/>
      <c r="FF114" s="545"/>
      <c r="FG114" s="545"/>
      <c r="FH114" s="545"/>
      <c r="FI114" s="545"/>
      <c r="FJ114" s="545"/>
      <c r="FK114" s="545"/>
      <c r="FL114" s="546"/>
      <c r="FP114" s="375">
        <v>0</v>
      </c>
      <c r="GF114" s="526">
        <v>0</v>
      </c>
      <c r="GG114" s="522">
        <v>0</v>
      </c>
      <c r="GQ114" s="506"/>
    </row>
    <row r="115" spans="1:199" ht="12.75" thickBot="1" x14ac:dyDescent="0.25">
      <c r="G115" s="66"/>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70"/>
      <c r="AW115" s="70"/>
      <c r="AX115" s="70"/>
      <c r="AY115" s="70"/>
      <c r="AZ115" s="70"/>
      <c r="BA115" s="70"/>
      <c r="BB115" s="70"/>
      <c r="BC115" s="70"/>
      <c r="BD115" s="70"/>
      <c r="BE115" s="70"/>
      <c r="BF115" s="70"/>
      <c r="BG115" s="70"/>
      <c r="BH115" s="70"/>
      <c r="BI115" s="70"/>
      <c r="BJ115" s="70"/>
      <c r="BK115" s="70"/>
      <c r="BL115" s="70"/>
      <c r="BM115" s="70"/>
      <c r="BN115" s="66"/>
      <c r="BO115" s="379"/>
      <c r="BP115" s="379"/>
      <c r="BQ115" s="379"/>
      <c r="BR115" s="379"/>
      <c r="BS115" s="379"/>
      <c r="BT115" s="379"/>
      <c r="BU115" s="379"/>
      <c r="BV115" s="379"/>
      <c r="BW115" s="379"/>
      <c r="BX115" s="379"/>
      <c r="BY115" s="379"/>
      <c r="BZ115" s="379"/>
      <c r="CA115" s="379"/>
      <c r="CB115" s="379"/>
      <c r="CC115" s="379"/>
      <c r="CD115" s="379"/>
      <c r="CE115" s="379"/>
      <c r="CF115" s="379"/>
      <c r="CG115" s="70"/>
      <c r="EB115" s="70"/>
      <c r="EC115" s="70"/>
      <c r="ED115" s="70"/>
      <c r="EE115" s="70"/>
      <c r="EF115" s="70"/>
      <c r="EG115" s="70"/>
      <c r="EH115" s="70"/>
      <c r="EI115" s="70"/>
      <c r="EJ115" s="70"/>
      <c r="EK115" s="70"/>
      <c r="EL115" s="70"/>
      <c r="EM115" s="70"/>
      <c r="EN115" s="70"/>
      <c r="EO115" s="70"/>
      <c r="EP115" s="70"/>
      <c r="EQ115" s="70"/>
      <c r="ER115" s="70"/>
      <c r="ES115" s="70"/>
      <c r="ET115" s="70"/>
      <c r="EU115" s="70"/>
      <c r="EV115" s="70"/>
      <c r="EW115" s="70"/>
      <c r="EX115" s="70"/>
      <c r="EY115" s="70"/>
      <c r="EZ115" s="70"/>
      <c r="FA115" s="70"/>
      <c r="FB115" s="70"/>
      <c r="FD115" s="70"/>
      <c r="FE115" s="70"/>
      <c r="FF115" s="70"/>
      <c r="FG115" s="70"/>
      <c r="FH115" s="70"/>
      <c r="FI115" s="70"/>
      <c r="FJ115" s="70"/>
      <c r="FK115" s="70"/>
      <c r="FL115" s="70"/>
      <c r="FP115" s="375"/>
      <c r="GF115" s="527">
        <v>-4.8657599557540374E-3</v>
      </c>
      <c r="GG115" s="528">
        <v>-4.7508999886224047E-3</v>
      </c>
      <c r="GQ115" s="498"/>
    </row>
    <row r="116" spans="1:199" x14ac:dyDescent="0.2">
      <c r="G116" s="66"/>
      <c r="H116" s="161" t="s">
        <v>504</v>
      </c>
      <c r="I116" s="155"/>
      <c r="J116" s="156"/>
      <c r="K116" s="156"/>
      <c r="L116" s="156"/>
      <c r="M116" s="157"/>
      <c r="N116" s="157"/>
      <c r="O116" s="157"/>
      <c r="P116" s="157"/>
      <c r="Q116" s="157"/>
      <c r="R116" s="157"/>
      <c r="S116" s="157"/>
      <c r="T116" s="157"/>
      <c r="U116" s="157"/>
      <c r="V116" s="157"/>
      <c r="W116" s="157"/>
      <c r="X116" s="157"/>
      <c r="Y116" s="157"/>
      <c r="Z116" s="157"/>
      <c r="AA116" s="157"/>
      <c r="AB116" s="157"/>
      <c r="AC116" s="157"/>
      <c r="AD116" s="157"/>
      <c r="AE116" s="157"/>
      <c r="AF116" s="157"/>
      <c r="AG116" s="157"/>
      <c r="AH116" s="157"/>
      <c r="AI116" s="157"/>
      <c r="AJ116" s="157"/>
      <c r="AK116" s="157"/>
      <c r="AL116" s="157"/>
      <c r="AM116" s="157"/>
      <c r="AN116" s="157"/>
      <c r="AO116" s="155"/>
      <c r="AP116" s="158"/>
      <c r="AQ116" s="158"/>
      <c r="AR116" s="158"/>
      <c r="AS116" s="155"/>
      <c r="AT116" s="155"/>
      <c r="AU116" s="155"/>
      <c r="AV116" s="155"/>
      <c r="AW116" s="155"/>
      <c r="AX116" s="155"/>
      <c r="AY116" s="155"/>
      <c r="AZ116" s="155"/>
      <c r="BA116" s="155"/>
      <c r="BB116" s="155"/>
      <c r="BC116" s="155"/>
      <c r="BD116" s="155"/>
      <c r="BE116" s="155"/>
      <c r="BF116" s="155"/>
      <c r="BG116" s="155"/>
      <c r="BH116" s="155"/>
      <c r="BI116" s="155"/>
      <c r="BJ116" s="155"/>
      <c r="BK116" s="155"/>
      <c r="BL116" s="155"/>
      <c r="BM116" s="155"/>
      <c r="BN116" s="155"/>
      <c r="BO116" s="159"/>
      <c r="BP116" s="159"/>
      <c r="BQ116" s="159"/>
      <c r="BR116" s="159"/>
      <c r="BS116" s="159"/>
      <c r="BT116" s="159"/>
      <c r="BU116" s="159"/>
      <c r="BV116" s="159"/>
      <c r="BW116" s="159"/>
      <c r="BX116" s="159"/>
      <c r="BY116" s="159"/>
      <c r="BZ116" s="159"/>
      <c r="CA116" s="159"/>
      <c r="CB116" s="159"/>
      <c r="CC116" s="159"/>
      <c r="CD116" s="159"/>
      <c r="CE116" s="159"/>
      <c r="CF116" s="159"/>
      <c r="CG116" s="159"/>
      <c r="CH116" s="159"/>
      <c r="CI116" s="159"/>
      <c r="CJ116" s="159"/>
      <c r="CK116" s="159"/>
      <c r="CL116" s="159"/>
      <c r="CM116" s="159"/>
      <c r="CN116" s="159"/>
      <c r="CO116" s="159"/>
      <c r="CP116" s="159"/>
      <c r="CQ116" s="159"/>
      <c r="CR116" s="159"/>
      <c r="CS116" s="159"/>
      <c r="CT116" s="159"/>
      <c r="CU116" s="159"/>
      <c r="CV116" s="159"/>
      <c r="CW116" s="159"/>
      <c r="CX116" s="155"/>
      <c r="CY116" s="155"/>
      <c r="CZ116" s="155"/>
      <c r="DA116" s="155"/>
      <c r="DB116" s="155"/>
      <c r="DC116" s="155"/>
      <c r="DD116" s="155"/>
      <c r="DE116" s="155"/>
      <c r="DF116" s="155"/>
      <c r="DG116" s="155"/>
      <c r="DH116" s="155"/>
      <c r="DI116" s="155"/>
      <c r="DJ116" s="155"/>
      <c r="DK116" s="155"/>
      <c r="DL116" s="155"/>
      <c r="DM116" s="155"/>
      <c r="DN116" s="155"/>
      <c r="DO116" s="155"/>
      <c r="DP116" s="155"/>
      <c r="DQ116" s="155"/>
      <c r="DR116" s="155"/>
      <c r="DS116" s="155"/>
      <c r="DT116" s="155"/>
      <c r="DU116" s="155"/>
      <c r="DV116" s="155"/>
      <c r="DW116" s="155"/>
      <c r="DX116" s="155"/>
      <c r="DY116" s="155"/>
      <c r="DZ116" s="155"/>
      <c r="EA116" s="155"/>
      <c r="EB116" s="155"/>
      <c r="EC116" s="155"/>
      <c r="ED116" s="155"/>
      <c r="EE116" s="155"/>
      <c r="EF116" s="155"/>
      <c r="EG116" s="155"/>
      <c r="EH116" s="155"/>
      <c r="EI116" s="155"/>
      <c r="EJ116" s="155"/>
      <c r="EK116" s="155"/>
      <c r="EL116" s="155"/>
      <c r="EM116" s="155"/>
      <c r="EN116" s="155"/>
      <c r="EO116" s="155"/>
      <c r="EP116" s="155"/>
      <c r="EQ116" s="155"/>
      <c r="ER116" s="155"/>
      <c r="ES116" s="155"/>
      <c r="ET116" s="155"/>
      <c r="EU116" s="155"/>
      <c r="EV116" s="155"/>
      <c r="EW116" s="155"/>
      <c r="EX116" s="155"/>
      <c r="EY116" s="155"/>
      <c r="EZ116" s="155"/>
      <c r="FA116" s="155"/>
      <c r="FB116" s="155"/>
      <c r="FC116" s="155"/>
      <c r="FD116" s="155"/>
      <c r="FE116" s="155"/>
      <c r="FF116" s="155"/>
      <c r="FG116" s="155"/>
      <c r="FH116" s="155"/>
      <c r="FI116" s="155"/>
      <c r="FJ116" s="155"/>
      <c r="FK116" s="155"/>
      <c r="FL116" s="160"/>
      <c r="FP116" s="375">
        <v>0</v>
      </c>
      <c r="GF116" s="375">
        <v>5.406400015852705E-3</v>
      </c>
      <c r="GG116" s="377">
        <v>5.2938600144116204E-3</v>
      </c>
    </row>
    <row r="117" spans="1:199" ht="12.75" hidden="1" customHeight="1" x14ac:dyDescent="0.2">
      <c r="G117" s="66"/>
      <c r="H117" s="400"/>
      <c r="I117" s="153"/>
      <c r="J117" s="153"/>
      <c r="K117" s="153"/>
      <c r="L117" s="153"/>
      <c r="M117" s="153"/>
      <c r="N117" s="153"/>
      <c r="O117" s="153"/>
      <c r="P117" s="153"/>
      <c r="Q117" s="153"/>
      <c r="R117" s="153"/>
      <c r="S117" s="153"/>
      <c r="T117" s="153"/>
      <c r="U117" s="153"/>
      <c r="V117" s="153"/>
      <c r="W117" s="153"/>
      <c r="X117" s="153"/>
      <c r="Y117" s="153"/>
      <c r="Z117" s="153"/>
      <c r="AA117" s="153"/>
      <c r="AB117" s="153"/>
      <c r="AC117" s="153"/>
      <c r="AD117" s="153"/>
      <c r="AE117" s="153"/>
      <c r="AF117" s="153"/>
      <c r="AG117" s="153"/>
      <c r="AH117" s="153"/>
      <c r="AI117" s="153"/>
      <c r="AJ117" s="153"/>
      <c r="AK117" s="153"/>
      <c r="AL117" s="153"/>
      <c r="AM117" s="153"/>
      <c r="AN117" s="153"/>
      <c r="AO117" s="153"/>
      <c r="AP117" s="154"/>
      <c r="AQ117" s="154"/>
      <c r="AR117" s="154"/>
      <c r="AS117" s="154"/>
      <c r="AT117" s="154"/>
      <c r="AU117" s="154"/>
      <c r="AV117" s="154"/>
      <c r="AW117" s="154"/>
      <c r="AX117" s="154"/>
      <c r="AY117" s="154"/>
      <c r="AZ117" s="154"/>
      <c r="BA117" s="154"/>
      <c r="BB117" s="154"/>
      <c r="BC117" s="154"/>
      <c r="BD117" s="154"/>
      <c r="BE117" s="154"/>
      <c r="BF117" s="154"/>
      <c r="BG117" s="154"/>
      <c r="BH117" s="154"/>
      <c r="BI117" s="154"/>
      <c r="BJ117" s="154"/>
      <c r="BK117" s="154"/>
      <c r="BL117" s="154"/>
      <c r="BM117" s="154"/>
      <c r="BN117" s="154"/>
      <c r="BO117" s="154"/>
      <c r="BP117" s="154"/>
      <c r="BQ117" s="154"/>
      <c r="BR117" s="154"/>
      <c r="BS117" s="154"/>
      <c r="BT117" s="154"/>
      <c r="BU117" s="154"/>
      <c r="BV117" s="154"/>
      <c r="BW117" s="154"/>
      <c r="BX117" s="154"/>
      <c r="BY117" s="154"/>
      <c r="BZ117" s="154"/>
      <c r="CA117" s="154"/>
      <c r="CB117" s="154"/>
      <c r="CC117" s="154"/>
      <c r="CD117" s="154"/>
      <c r="CE117" s="154"/>
      <c r="CF117" s="154"/>
      <c r="CG117" s="154"/>
      <c r="CH117" s="154"/>
      <c r="CI117" s="154"/>
      <c r="CJ117" s="154"/>
      <c r="CK117" s="154"/>
      <c r="CL117" s="154"/>
      <c r="CM117" s="154"/>
      <c r="CN117" s="154"/>
      <c r="CO117" s="154"/>
      <c r="CP117" s="154"/>
      <c r="CQ117" s="154"/>
      <c r="CR117" s="154"/>
      <c r="CS117" s="154"/>
      <c r="CT117" s="154"/>
      <c r="CU117" s="154"/>
      <c r="CV117" s="154"/>
      <c r="CW117" s="154"/>
      <c r="FP117" s="375">
        <v>0</v>
      </c>
      <c r="GF117" s="375" t="s">
        <v>414</v>
      </c>
      <c r="GG117" s="377" t="s">
        <v>414</v>
      </c>
    </row>
    <row r="118" spans="1:199" x14ac:dyDescent="0.2">
      <c r="G118" s="66"/>
      <c r="H118" s="161" t="s">
        <v>335</v>
      </c>
      <c r="I118" s="155"/>
      <c r="J118" s="156"/>
      <c r="K118" s="156"/>
      <c r="L118" s="156"/>
      <c r="M118" s="157"/>
      <c r="N118" s="157"/>
      <c r="O118" s="157"/>
      <c r="P118" s="157"/>
      <c r="Q118" s="157"/>
      <c r="R118" s="157"/>
      <c r="S118" s="157"/>
      <c r="T118" s="157"/>
      <c r="U118" s="157"/>
      <c r="V118" s="157"/>
      <c r="W118" s="157"/>
      <c r="X118" s="157"/>
      <c r="Y118" s="157"/>
      <c r="Z118" s="157"/>
      <c r="AA118" s="157"/>
      <c r="AB118" s="157"/>
      <c r="AC118" s="157"/>
      <c r="AD118" s="157"/>
      <c r="AE118" s="157"/>
      <c r="AF118" s="157"/>
      <c r="AG118" s="157"/>
      <c r="AH118" s="157"/>
      <c r="AI118" s="157"/>
      <c r="AJ118" s="157"/>
      <c r="AK118" s="157"/>
      <c r="AL118" s="157"/>
      <c r="AM118" s="157"/>
      <c r="AN118" s="157"/>
      <c r="AO118" s="155"/>
      <c r="AP118" s="158"/>
      <c r="AQ118" s="158"/>
      <c r="AR118" s="158"/>
      <c r="AS118" s="155"/>
      <c r="AT118" s="155"/>
      <c r="AU118" s="155"/>
      <c r="AV118" s="155"/>
      <c r="AW118" s="155"/>
      <c r="AX118" s="155"/>
      <c r="AY118" s="155"/>
      <c r="AZ118" s="155"/>
      <c r="BA118" s="155"/>
      <c r="BB118" s="155"/>
      <c r="BC118" s="155"/>
      <c r="BD118" s="155"/>
      <c r="BE118" s="155"/>
      <c r="BF118" s="155"/>
      <c r="BG118" s="155"/>
      <c r="BH118" s="155"/>
      <c r="BI118" s="155"/>
      <c r="BJ118" s="155"/>
      <c r="BK118" s="155"/>
      <c r="BL118" s="155"/>
      <c r="BM118" s="155"/>
      <c r="BN118" s="155"/>
      <c r="BO118" s="159"/>
      <c r="BP118" s="159"/>
      <c r="BQ118" s="159"/>
      <c r="BR118" s="159"/>
      <c r="BS118" s="159"/>
      <c r="BT118" s="159"/>
      <c r="BU118" s="159"/>
      <c r="BV118" s="159"/>
      <c r="BW118" s="159"/>
      <c r="BX118" s="159"/>
      <c r="BY118" s="159"/>
      <c r="BZ118" s="159"/>
      <c r="CA118" s="159"/>
      <c r="CB118" s="159"/>
      <c r="CC118" s="159"/>
      <c r="CD118" s="159"/>
      <c r="CE118" s="159"/>
      <c r="CF118" s="159"/>
      <c r="CG118" s="159"/>
      <c r="CH118" s="159"/>
      <c r="CI118" s="159"/>
      <c r="CJ118" s="159"/>
      <c r="CK118" s="159"/>
      <c r="CL118" s="159"/>
      <c r="CM118" s="159"/>
      <c r="CN118" s="159"/>
      <c r="CO118" s="159"/>
      <c r="CP118" s="159"/>
      <c r="CQ118" s="159"/>
      <c r="CR118" s="159"/>
      <c r="CS118" s="159"/>
      <c r="CT118" s="159"/>
      <c r="CU118" s="159"/>
      <c r="CV118" s="159"/>
      <c r="CW118" s="159"/>
      <c r="CX118" s="155"/>
      <c r="CY118" s="155"/>
      <c r="CZ118" s="155"/>
      <c r="DA118" s="155"/>
      <c r="DB118" s="155"/>
      <c r="DC118" s="155"/>
      <c r="DD118" s="155"/>
      <c r="DE118" s="155"/>
      <c r="DF118" s="155"/>
      <c r="DG118" s="155"/>
      <c r="DH118" s="155"/>
      <c r="DI118" s="155"/>
      <c r="DJ118" s="155"/>
      <c r="DK118" s="155"/>
      <c r="DL118" s="155"/>
      <c r="DM118" s="155"/>
      <c r="DN118" s="155"/>
      <c r="DO118" s="155"/>
      <c r="DP118" s="155"/>
      <c r="DQ118" s="155"/>
      <c r="DR118" s="155"/>
      <c r="DS118" s="155"/>
      <c r="DT118" s="155"/>
      <c r="DU118" s="155"/>
      <c r="DV118" s="155"/>
      <c r="DW118" s="155"/>
      <c r="DX118" s="155"/>
      <c r="DY118" s="155"/>
      <c r="DZ118" s="155"/>
      <c r="EA118" s="155"/>
      <c r="EB118" s="155"/>
      <c r="EC118" s="155"/>
      <c r="ED118" s="155"/>
      <c r="EE118" s="155"/>
      <c r="EF118" s="155"/>
      <c r="EG118" s="155"/>
      <c r="EH118" s="155"/>
      <c r="EI118" s="155"/>
      <c r="EJ118" s="155"/>
      <c r="EK118" s="155"/>
      <c r="EL118" s="155"/>
      <c r="EM118" s="155"/>
      <c r="EN118" s="155"/>
      <c r="EO118" s="155"/>
      <c r="EP118" s="155"/>
      <c r="EQ118" s="155"/>
      <c r="ER118" s="155"/>
      <c r="ES118" s="155"/>
      <c r="ET118" s="155"/>
      <c r="EU118" s="155"/>
      <c r="EV118" s="155"/>
      <c r="EW118" s="155"/>
      <c r="EX118" s="155"/>
      <c r="EY118" s="155"/>
      <c r="EZ118" s="155"/>
      <c r="FA118" s="155"/>
      <c r="FB118" s="155"/>
      <c r="FC118" s="155"/>
      <c r="FD118" s="155"/>
      <c r="FE118" s="155"/>
      <c r="FF118" s="155"/>
      <c r="FG118" s="155"/>
      <c r="FH118" s="155"/>
      <c r="FI118" s="155"/>
      <c r="FJ118" s="155"/>
      <c r="FK118" s="155"/>
      <c r="FL118" s="160"/>
      <c r="FP118" s="380">
        <v>0</v>
      </c>
      <c r="GF118" s="375">
        <v>-9.3260347784729671E-3</v>
      </c>
      <c r="GG118" s="377">
        <v>-9.3660588646423994E-3</v>
      </c>
    </row>
    <row r="119" spans="1:199" x14ac:dyDescent="0.2">
      <c r="G119" s="66"/>
      <c r="H119" s="153" t="s">
        <v>336</v>
      </c>
      <c r="I119" s="66"/>
      <c r="J119" s="66"/>
      <c r="K119" s="66"/>
      <c r="L119" s="66"/>
      <c r="M119" s="66"/>
      <c r="N119" s="66"/>
      <c r="O119" s="66"/>
      <c r="P119" s="66"/>
      <c r="Q119" s="66"/>
      <c r="R119" s="66"/>
      <c r="S119" s="66"/>
      <c r="T119" s="66"/>
      <c r="U119" s="66"/>
      <c r="V119" s="66"/>
      <c r="W119" s="66"/>
      <c r="X119" s="66"/>
      <c r="Y119" s="66"/>
      <c r="Z119" s="153"/>
      <c r="AA119" s="66"/>
      <c r="AB119" s="153" t="s">
        <v>337</v>
      </c>
      <c r="AC119" s="66"/>
      <c r="AD119" s="153"/>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153"/>
      <c r="BF119" s="66"/>
      <c r="BG119" s="66"/>
      <c r="BH119" s="66"/>
      <c r="BI119" s="66"/>
      <c r="BJ119" s="66"/>
      <c r="BK119" s="153"/>
      <c r="BL119" s="66"/>
      <c r="BM119" s="66"/>
      <c r="BN119" s="66"/>
      <c r="BO119" s="66"/>
      <c r="BP119" s="66"/>
      <c r="BQ119" s="66"/>
      <c r="BR119" s="66"/>
      <c r="BS119" s="66"/>
      <c r="BT119" s="66"/>
      <c r="BU119" s="66"/>
      <c r="CL119" s="153"/>
      <c r="CP119" s="153"/>
      <c r="CU119" s="153"/>
      <c r="DY119" s="399" t="s">
        <v>511</v>
      </c>
      <c r="FP119" s="376">
        <v>0</v>
      </c>
      <c r="GF119" s="376">
        <v>4.325120038251043E-3</v>
      </c>
      <c r="GG119" s="378">
        <v>4.7509000972626378E-3</v>
      </c>
    </row>
    <row r="120" spans="1:199" x14ac:dyDescent="0.2">
      <c r="G120" s="66"/>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FP120" s="381"/>
      <c r="GF120" s="381"/>
      <c r="GG120" s="381"/>
    </row>
    <row r="121" spans="1:199" x14ac:dyDescent="0.2">
      <c r="G121" s="66"/>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row>
    <row r="122" spans="1:199" x14ac:dyDescent="0.2">
      <c r="G122" s="66"/>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row>
    <row r="123" spans="1:199" x14ac:dyDescent="0.2">
      <c r="G123" s="66"/>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row>
    <row r="124" spans="1:199" x14ac:dyDescent="0.2">
      <c r="G124" s="66"/>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row>
    <row r="125" spans="1:199" x14ac:dyDescent="0.2">
      <c r="G125" s="66"/>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row>
    <row r="126" spans="1:199" x14ac:dyDescent="0.2">
      <c r="G126" s="66"/>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row>
    <row r="127" spans="1:199" x14ac:dyDescent="0.2">
      <c r="G127" s="66"/>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row>
    <row r="128" spans="1:199" x14ac:dyDescent="0.2">
      <c r="G128" s="66"/>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row>
    <row r="129" spans="7:73" x14ac:dyDescent="0.2">
      <c r="G129" s="66"/>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row>
  </sheetData>
  <mergeCells count="1334">
    <mergeCell ref="CH89:CP89"/>
    <mergeCell ref="CH87:CP87"/>
    <mergeCell ref="CH88:CP88"/>
    <mergeCell ref="BO89:BW89"/>
    <mergeCell ref="BO88:BW88"/>
    <mergeCell ref="BO87:BW87"/>
    <mergeCell ref="BX87:CF87"/>
    <mergeCell ref="BO86:BW86"/>
    <mergeCell ref="BE80:BM80"/>
    <mergeCell ref="FD92:FL92"/>
    <mergeCell ref="FD93:FL93"/>
    <mergeCell ref="ET92:FB92"/>
    <mergeCell ref="ET93:FB93"/>
    <mergeCell ref="EK92:ES92"/>
    <mergeCell ref="CQ93:CY93"/>
    <mergeCell ref="DI93:DQ93"/>
    <mergeCell ref="DI92:DQ92"/>
    <mergeCell ref="CZ91:DH91"/>
    <mergeCell ref="CQ91:CY91"/>
    <mergeCell ref="CH93:CP93"/>
    <mergeCell ref="EB91:EJ91"/>
    <mergeCell ref="CQ92:CY92"/>
    <mergeCell ref="DR92:DZ92"/>
    <mergeCell ref="CZ92:DH92"/>
    <mergeCell ref="EB92:EJ92"/>
    <mergeCell ref="DI91:DQ91"/>
    <mergeCell ref="DR91:DZ91"/>
    <mergeCell ref="ET91:FB91"/>
    <mergeCell ref="EK91:ES91"/>
    <mergeCell ref="CQ90:CY90"/>
    <mergeCell ref="CZ90:DH90"/>
    <mergeCell ref="CZ86:DH86"/>
    <mergeCell ref="EK94:ES94"/>
    <mergeCell ref="ET94:FB94"/>
    <mergeCell ref="BO93:BW93"/>
    <mergeCell ref="BX93:CF93"/>
    <mergeCell ref="EB93:EJ93"/>
    <mergeCell ref="EK93:ES93"/>
    <mergeCell ref="DR93:DZ93"/>
    <mergeCell ref="CZ93:DH93"/>
    <mergeCell ref="EB94:EJ94"/>
    <mergeCell ref="AV93:BD93"/>
    <mergeCell ref="BE93:BM93"/>
    <mergeCell ref="AV92:BD92"/>
    <mergeCell ref="BE92:BM92"/>
    <mergeCell ref="AV86:BD86"/>
    <mergeCell ref="AV83:BD83"/>
    <mergeCell ref="AV91:BD91"/>
    <mergeCell ref="AV87:BD87"/>
    <mergeCell ref="BE87:BM87"/>
    <mergeCell ref="BE88:BM88"/>
    <mergeCell ref="CH90:CP90"/>
    <mergeCell ref="BE91:BM91"/>
    <mergeCell ref="BO90:BW90"/>
    <mergeCell ref="BO91:BW91"/>
    <mergeCell ref="CH92:CP92"/>
    <mergeCell ref="CH91:CP91"/>
    <mergeCell ref="BX91:CF91"/>
    <mergeCell ref="BO92:BW92"/>
    <mergeCell ref="BX92:CF92"/>
    <mergeCell ref="BX90:CF90"/>
    <mergeCell ref="AV89:BD89"/>
    <mergeCell ref="AV88:BD88"/>
    <mergeCell ref="DR89:DZ89"/>
    <mergeCell ref="AV85:BD85"/>
    <mergeCell ref="AV84:BD84"/>
    <mergeCell ref="AV81:BD81"/>
    <mergeCell ref="BE81:BM81"/>
    <mergeCell ref="CH85:CP85"/>
    <mergeCell ref="CH86:CP86"/>
    <mergeCell ref="CH80:CP80"/>
    <mergeCell ref="CH81:CP81"/>
    <mergeCell ref="CH82:CP82"/>
    <mergeCell ref="CH83:CP83"/>
    <mergeCell ref="CH84:CP84"/>
    <mergeCell ref="BO81:BW81"/>
    <mergeCell ref="BX79:CF79"/>
    <mergeCell ref="BX86:CF86"/>
    <mergeCell ref="BX80:CF80"/>
    <mergeCell ref="BX85:CF85"/>
    <mergeCell ref="BX81:CF81"/>
    <mergeCell ref="BX82:CF82"/>
    <mergeCell ref="BX83:CF83"/>
    <mergeCell ref="AV80:BD80"/>
    <mergeCell ref="BE82:BM82"/>
    <mergeCell ref="AO7:AT7"/>
    <mergeCell ref="AV90:BD90"/>
    <mergeCell ref="BE90:BM90"/>
    <mergeCell ref="BE89:BM89"/>
    <mergeCell ref="AV82:BD82"/>
    <mergeCell ref="BE86:BM86"/>
    <mergeCell ref="AV78:BD78"/>
    <mergeCell ref="BE78:BM78"/>
    <mergeCell ref="BE83:BM83"/>
    <mergeCell ref="AV79:BD79"/>
    <mergeCell ref="AV70:BD70"/>
    <mergeCell ref="BE70:BM70"/>
    <mergeCell ref="AV72:BD72"/>
    <mergeCell ref="AV71:BD71"/>
    <mergeCell ref="BE72:BM72"/>
    <mergeCell ref="BE71:BM71"/>
    <mergeCell ref="BE73:BM73"/>
    <mergeCell ref="BE74:BM74"/>
    <mergeCell ref="AV75:BD75"/>
    <mergeCell ref="BE77:BM77"/>
    <mergeCell ref="AV73:BD73"/>
    <mergeCell ref="AV77:BD77"/>
    <mergeCell ref="BE75:BM75"/>
    <mergeCell ref="AV76:BD76"/>
    <mergeCell ref="BE76:BM76"/>
    <mergeCell ref="AV74:BD74"/>
    <mergeCell ref="BE69:BM69"/>
    <mergeCell ref="AV67:BD67"/>
    <mergeCell ref="BE67:BM67"/>
    <mergeCell ref="AV68:BD68"/>
    <mergeCell ref="AV69:BD69"/>
    <mergeCell ref="BE64:BM64"/>
    <mergeCell ref="AV50:BD50"/>
    <mergeCell ref="BE38:BM38"/>
    <mergeCell ref="AV65:BD65"/>
    <mergeCell ref="BE68:BM68"/>
    <mergeCell ref="AV63:BD63"/>
    <mergeCell ref="BE63:BM63"/>
    <mergeCell ref="BE66:BM66"/>
    <mergeCell ref="AV66:BD66"/>
    <mergeCell ref="BE65:BM65"/>
    <mergeCell ref="BE61:BM61"/>
    <mergeCell ref="AV64:BD64"/>
    <mergeCell ref="AV58:BD58"/>
    <mergeCell ref="BE58:BM58"/>
    <mergeCell ref="AV59:BD59"/>
    <mergeCell ref="BE59:BM59"/>
    <mergeCell ref="AV62:BD62"/>
    <mergeCell ref="BE62:BM62"/>
    <mergeCell ref="AV60:BD60"/>
    <mergeCell ref="BE60:BM60"/>
    <mergeCell ref="AV61:BD61"/>
    <mergeCell ref="AV38:BD38"/>
    <mergeCell ref="BE17:BM17"/>
    <mergeCell ref="AV56:BD56"/>
    <mergeCell ref="BE56:BM56"/>
    <mergeCell ref="AV57:BD57"/>
    <mergeCell ref="BE57:BM57"/>
    <mergeCell ref="AV51:BD51"/>
    <mergeCell ref="BE51:BM51"/>
    <mergeCell ref="AV54:BD54"/>
    <mergeCell ref="BE54:BM54"/>
    <mergeCell ref="AV52:BD52"/>
    <mergeCell ref="BE52:BM52"/>
    <mergeCell ref="AV53:BD53"/>
    <mergeCell ref="BE53:BM53"/>
    <mergeCell ref="BE29:BM29"/>
    <mergeCell ref="AV30:BD30"/>
    <mergeCell ref="BE33:BM33"/>
    <mergeCell ref="BE32:BM32"/>
    <mergeCell ref="AV39:BD39"/>
    <mergeCell ref="BE39:BM39"/>
    <mergeCell ref="AV34:BD34"/>
    <mergeCell ref="BE48:BM48"/>
    <mergeCell ref="AV49:BD49"/>
    <mergeCell ref="BE49:BM49"/>
    <mergeCell ref="AV47:BD47"/>
    <mergeCell ref="BE47:BM47"/>
    <mergeCell ref="AV26:BD26"/>
    <mergeCell ref="BE43:BM43"/>
    <mergeCell ref="AV40:BD40"/>
    <mergeCell ref="BE40:BM40"/>
    <mergeCell ref="AV45:BD45"/>
    <mergeCell ref="AV46:BD46"/>
    <mergeCell ref="BE42:BM42"/>
    <mergeCell ref="EK11:ES11"/>
    <mergeCell ref="BE45:BM45"/>
    <mergeCell ref="DR11:DZ11"/>
    <mergeCell ref="BO11:BW11"/>
    <mergeCell ref="BE36:BM36"/>
    <mergeCell ref="AV12:BD12"/>
    <mergeCell ref="AV13:BD13"/>
    <mergeCell ref="BE13:BM13"/>
    <mergeCell ref="BE19:BM19"/>
    <mergeCell ref="AV16:BD16"/>
    <mergeCell ref="BE12:BM12"/>
    <mergeCell ref="BE14:BM14"/>
    <mergeCell ref="AV15:BD15"/>
    <mergeCell ref="BE16:BM16"/>
    <mergeCell ref="AV17:BD17"/>
    <mergeCell ref="DI90:DQ90"/>
    <mergeCell ref="DR90:DZ90"/>
    <mergeCell ref="AV22:BD22"/>
    <mergeCell ref="AV35:BD35"/>
    <mergeCell ref="BE35:BM35"/>
    <mergeCell ref="AV29:BD29"/>
    <mergeCell ref="AV44:BD44"/>
    <mergeCell ref="BE44:BM44"/>
    <mergeCell ref="AV28:BD28"/>
    <mergeCell ref="AV23:BD23"/>
    <mergeCell ref="AV25:BD25"/>
    <mergeCell ref="BE25:BM25"/>
    <mergeCell ref="AV41:BD41"/>
    <mergeCell ref="BE41:BM41"/>
    <mergeCell ref="BE79:BM79"/>
    <mergeCell ref="CZ66:DH66"/>
    <mergeCell ref="CZ88:DH88"/>
    <mergeCell ref="EN4:EX4"/>
    <mergeCell ref="AV10:BD10"/>
    <mergeCell ref="BE10:BM10"/>
    <mergeCell ref="AV11:BD11"/>
    <mergeCell ref="BE11:BM11"/>
    <mergeCell ref="CQ11:CY11"/>
    <mergeCell ref="CZ11:DH11"/>
    <mergeCell ref="BX11:CF11"/>
    <mergeCell ref="EK10:ES10"/>
    <mergeCell ref="DI11:DQ11"/>
    <mergeCell ref="BO10:BW10"/>
    <mergeCell ref="DR88:DZ88"/>
    <mergeCell ref="ET11:FB11"/>
    <mergeCell ref="AV32:BD32"/>
    <mergeCell ref="AV31:BD31"/>
    <mergeCell ref="BE30:BM30"/>
    <mergeCell ref="BE28:BM28"/>
    <mergeCell ref="AV24:BD24"/>
    <mergeCell ref="BE15:BM15"/>
    <mergeCell ref="AV14:BD14"/>
    <mergeCell ref="AV18:BD18"/>
    <mergeCell ref="AV19:BD19"/>
    <mergeCell ref="AV21:BD21"/>
    <mergeCell ref="AV20:BD20"/>
    <mergeCell ref="CQ35:CY35"/>
    <mergeCell ref="CQ39:CY39"/>
    <mergeCell ref="CZ39:DH39"/>
    <mergeCell ref="CZ43:DH43"/>
    <mergeCell ref="CQ43:CY43"/>
    <mergeCell ref="CQ36:CY36"/>
    <mergeCell ref="CQ78:CY78"/>
    <mergeCell ref="CQ80:CY80"/>
    <mergeCell ref="BE21:BM21"/>
    <mergeCell ref="BE18:BM18"/>
    <mergeCell ref="BE20:BM20"/>
    <mergeCell ref="CQ75:CY75"/>
    <mergeCell ref="CQ74:CY74"/>
    <mergeCell ref="BE34:BM34"/>
    <mergeCell ref="BE50:BM50"/>
    <mergeCell ref="CQ72:CY72"/>
    <mergeCell ref="CQ63:CY63"/>
    <mergeCell ref="CQ58:CY58"/>
    <mergeCell ref="CQ52:CY52"/>
    <mergeCell ref="CZ52:DH52"/>
    <mergeCell ref="BE84:BM84"/>
    <mergeCell ref="BE85:BM85"/>
    <mergeCell ref="CQ62:CY62"/>
    <mergeCell ref="CZ47:DH47"/>
    <mergeCell ref="CQ44:CY44"/>
    <mergeCell ref="CQ45:CY45"/>
    <mergeCell ref="CQ46:CY46"/>
    <mergeCell ref="CQ54:CY54"/>
    <mergeCell ref="CQ48:CY48"/>
    <mergeCell ref="CQ53:CY53"/>
    <mergeCell ref="CZ51:DH51"/>
    <mergeCell ref="CQ37:CY37"/>
    <mergeCell ref="CQ50:CY50"/>
    <mergeCell ref="CQ49:CY49"/>
    <mergeCell ref="CZ65:DH65"/>
    <mergeCell ref="CQ29:CY29"/>
    <mergeCell ref="CZ37:DH37"/>
    <mergeCell ref="BO59:BW59"/>
    <mergeCell ref="BO68:BW68"/>
    <mergeCell ref="BO63:BW63"/>
    <mergeCell ref="CQ89:CY89"/>
    <mergeCell ref="CZ89:DH89"/>
    <mergeCell ref="DI87:DQ87"/>
    <mergeCell ref="CQ85:CY85"/>
    <mergeCell ref="DI89:DQ89"/>
    <mergeCell ref="BE22:BM22"/>
    <mergeCell ref="AV48:BD48"/>
    <mergeCell ref="DI82:DQ82"/>
    <mergeCell ref="CQ73:CY73"/>
    <mergeCell ref="BE24:BM24"/>
    <mergeCell ref="AV27:BD27"/>
    <mergeCell ref="AV43:BD43"/>
    <mergeCell ref="AV37:BD37"/>
    <mergeCell ref="AV36:BD36"/>
    <mergeCell ref="AV33:BD33"/>
    <mergeCell ref="AV42:BD42"/>
    <mergeCell ref="BE31:BM31"/>
    <mergeCell ref="BE23:BM23"/>
    <mergeCell ref="CZ80:DH80"/>
    <mergeCell ref="DI80:DQ80"/>
    <mergeCell ref="CQ77:CY77"/>
    <mergeCell ref="CZ76:DH76"/>
    <mergeCell ref="CQ79:CY79"/>
    <mergeCell ref="DI76:DQ76"/>
    <mergeCell ref="CQ76:CY76"/>
    <mergeCell ref="BE37:BM37"/>
    <mergeCell ref="BE27:BM27"/>
    <mergeCell ref="CZ77:DH77"/>
    <mergeCell ref="DI77:DQ77"/>
    <mergeCell ref="DI78:DQ78"/>
    <mergeCell ref="CZ78:DH78"/>
    <mergeCell ref="DI66:DQ66"/>
    <mergeCell ref="DR86:DZ86"/>
    <mergeCell ref="DR81:DZ81"/>
    <mergeCell ref="DI81:DQ81"/>
    <mergeCell ref="DR82:DZ82"/>
    <mergeCell ref="CQ82:CY82"/>
    <mergeCell ref="DR85:DZ85"/>
    <mergeCell ref="DR83:DZ83"/>
    <mergeCell ref="CQ84:CY84"/>
    <mergeCell ref="CZ84:DH84"/>
    <mergeCell ref="DI84:DQ84"/>
    <mergeCell ref="DR80:DZ80"/>
    <mergeCell ref="DR79:DZ79"/>
    <mergeCell ref="DI79:DQ79"/>
    <mergeCell ref="CZ79:DH79"/>
    <mergeCell ref="DI88:DQ88"/>
    <mergeCell ref="DR84:DZ84"/>
    <mergeCell ref="DR87:DZ87"/>
    <mergeCell ref="CQ86:CY86"/>
    <mergeCell ref="DI86:DQ86"/>
    <mergeCell ref="DI85:DQ85"/>
    <mergeCell ref="DI83:DQ83"/>
    <mergeCell ref="CZ82:DH82"/>
    <mergeCell ref="CZ83:DH83"/>
    <mergeCell ref="CZ87:DH87"/>
    <mergeCell ref="CQ88:CY88"/>
    <mergeCell ref="CQ87:CY87"/>
    <mergeCell ref="CZ85:DH85"/>
    <mergeCell ref="CQ81:CY81"/>
    <mergeCell ref="CZ81:DH81"/>
    <mergeCell ref="CQ83:CY83"/>
    <mergeCell ref="DR75:DZ75"/>
    <mergeCell ref="CZ75:DH75"/>
    <mergeCell ref="DI75:DQ75"/>
    <mergeCell ref="DR76:DZ76"/>
    <mergeCell ref="DR77:DZ77"/>
    <mergeCell ref="DR78:DZ78"/>
    <mergeCell ref="DI73:DQ73"/>
    <mergeCell ref="DI74:DQ74"/>
    <mergeCell ref="DR73:DZ73"/>
    <mergeCell ref="DR74:DZ74"/>
    <mergeCell ref="DR71:DZ71"/>
    <mergeCell ref="DI70:DQ70"/>
    <mergeCell ref="DI72:DQ72"/>
    <mergeCell ref="DR72:DZ72"/>
    <mergeCell ref="DI71:DQ71"/>
    <mergeCell ref="CZ73:DH73"/>
    <mergeCell ref="CZ74:DH74"/>
    <mergeCell ref="CZ71:DH71"/>
    <mergeCell ref="DR68:DZ68"/>
    <mergeCell ref="CQ67:CY67"/>
    <mergeCell ref="CZ67:DH67"/>
    <mergeCell ref="DI67:DQ67"/>
    <mergeCell ref="DR67:DZ67"/>
    <mergeCell ref="CQ68:CY68"/>
    <mergeCell ref="CZ70:DH70"/>
    <mergeCell ref="DR65:DZ65"/>
    <mergeCell ref="CZ72:DH72"/>
    <mergeCell ref="CQ71:CY71"/>
    <mergeCell ref="CQ70:CY70"/>
    <mergeCell ref="CQ69:CY69"/>
    <mergeCell ref="CZ69:DH69"/>
    <mergeCell ref="DI69:DQ69"/>
    <mergeCell ref="DR70:DZ70"/>
    <mergeCell ref="CZ62:DH62"/>
    <mergeCell ref="CZ64:DH64"/>
    <mergeCell ref="DI64:DQ64"/>
    <mergeCell ref="DR69:DZ69"/>
    <mergeCell ref="CQ64:CY64"/>
    <mergeCell ref="CQ65:CY65"/>
    <mergeCell ref="CZ68:DH68"/>
    <mergeCell ref="DI68:DQ68"/>
    <mergeCell ref="DI65:DQ65"/>
    <mergeCell ref="DR64:DZ64"/>
    <mergeCell ref="DR62:DZ62"/>
    <mergeCell ref="DI62:DQ62"/>
    <mergeCell ref="CZ63:DH63"/>
    <mergeCell ref="DI63:DQ63"/>
    <mergeCell ref="DR63:DZ63"/>
    <mergeCell ref="CQ66:CY66"/>
    <mergeCell ref="DR66:DZ66"/>
    <mergeCell ref="DR59:DZ59"/>
    <mergeCell ref="DI58:DQ58"/>
    <mergeCell ref="DR61:DZ61"/>
    <mergeCell ref="CQ61:CY61"/>
    <mergeCell ref="CZ61:DH61"/>
    <mergeCell ref="DI61:DQ61"/>
    <mergeCell ref="DR58:DZ58"/>
    <mergeCell ref="DR60:DZ60"/>
    <mergeCell ref="DI60:DQ60"/>
    <mergeCell ref="DI57:DQ57"/>
    <mergeCell ref="CQ60:CY60"/>
    <mergeCell ref="CZ60:DH60"/>
    <mergeCell ref="CZ58:DH58"/>
    <mergeCell ref="CQ59:CY59"/>
    <mergeCell ref="CZ59:DH59"/>
    <mergeCell ref="DI59:DQ59"/>
    <mergeCell ref="CZ57:DH57"/>
    <mergeCell ref="DR57:DZ57"/>
    <mergeCell ref="CQ57:CY57"/>
    <mergeCell ref="CZ56:DH56"/>
    <mergeCell ref="DR56:DZ56"/>
    <mergeCell ref="CZ54:DH54"/>
    <mergeCell ref="DI54:DQ54"/>
    <mergeCell ref="DR54:DZ54"/>
    <mergeCell ref="CZ55:DH55"/>
    <mergeCell ref="DI55:DQ55"/>
    <mergeCell ref="DR55:DZ55"/>
    <mergeCell ref="DI56:DQ56"/>
    <mergeCell ref="CZ45:DH45"/>
    <mergeCell ref="CZ46:DH46"/>
    <mergeCell ref="CZ44:DH44"/>
    <mergeCell ref="DR48:DZ48"/>
    <mergeCell ref="DI47:DQ47"/>
    <mergeCell ref="DR51:DZ51"/>
    <mergeCell ref="DR49:DZ49"/>
    <mergeCell ref="DI49:DQ49"/>
    <mergeCell ref="DI48:DQ48"/>
    <mergeCell ref="DR47:DZ47"/>
    <mergeCell ref="CQ47:CY47"/>
    <mergeCell ref="CQ40:CY40"/>
    <mergeCell ref="DI51:DQ51"/>
    <mergeCell ref="CQ33:CY33"/>
    <mergeCell ref="CZ33:DH33"/>
    <mergeCell ref="DI33:DQ33"/>
    <mergeCell ref="CZ34:DH34"/>
    <mergeCell ref="CQ32:CY32"/>
    <mergeCell ref="CQ31:CY31"/>
    <mergeCell ref="CZ31:DH31"/>
    <mergeCell ref="DI31:DQ31"/>
    <mergeCell ref="DR31:DZ31"/>
    <mergeCell ref="CQ30:CY30"/>
    <mergeCell ref="CZ30:DH30"/>
    <mergeCell ref="DI30:DQ30"/>
    <mergeCell ref="DR30:DZ30"/>
    <mergeCell ref="CQ38:CY38"/>
    <mergeCell ref="CZ38:DH38"/>
    <mergeCell ref="CZ42:DH42"/>
    <mergeCell ref="CQ41:CY41"/>
    <mergeCell ref="DI37:DQ37"/>
    <mergeCell ref="DR37:DZ37"/>
    <mergeCell ref="CZ35:DH35"/>
    <mergeCell ref="DI35:DQ35"/>
    <mergeCell ref="DR35:DZ35"/>
    <mergeCell ref="CQ34:CY34"/>
    <mergeCell ref="CQ42:CY42"/>
    <mergeCell ref="DR42:DZ42"/>
    <mergeCell ref="DR40:DZ40"/>
    <mergeCell ref="DR34:DZ34"/>
    <mergeCell ref="DI36:DQ36"/>
    <mergeCell ref="DR38:DZ38"/>
    <mergeCell ref="CZ12:DH12"/>
    <mergeCell ref="CZ16:DH16"/>
    <mergeCell ref="DR13:DZ13"/>
    <mergeCell ref="DR15:DZ15"/>
    <mergeCell ref="CZ15:DH15"/>
    <mergeCell ref="CZ14:DH14"/>
    <mergeCell ref="DR16:DZ16"/>
    <mergeCell ref="CQ12:CY12"/>
    <mergeCell ref="CQ14:CY14"/>
    <mergeCell ref="DR14:DZ14"/>
    <mergeCell ref="DI12:DQ12"/>
    <mergeCell ref="DR12:DZ12"/>
    <mergeCell ref="DI13:DQ13"/>
    <mergeCell ref="DI14:DQ14"/>
    <mergeCell ref="CQ13:CY13"/>
    <mergeCell ref="CZ13:DH13"/>
    <mergeCell ref="CQ27:CY27"/>
    <mergeCell ref="CQ25:CY25"/>
    <mergeCell ref="CZ25:DH25"/>
    <mergeCell ref="CZ27:DH27"/>
    <mergeCell ref="CQ22:CY22"/>
    <mergeCell ref="CZ22:DH22"/>
    <mergeCell ref="CQ20:CY20"/>
    <mergeCell ref="CZ20:DH20"/>
    <mergeCell ref="CZ21:DH21"/>
    <mergeCell ref="CQ19:CY19"/>
    <mergeCell ref="CZ19:DH19"/>
    <mergeCell ref="DR19:DZ19"/>
    <mergeCell ref="DI18:DQ18"/>
    <mergeCell ref="DR17:DZ17"/>
    <mergeCell ref="BO69:BW69"/>
    <mergeCell ref="DI15:DQ15"/>
    <mergeCell ref="DI17:DQ17"/>
    <mergeCell ref="DI19:DQ19"/>
    <mergeCell ref="CQ17:CY17"/>
    <mergeCell ref="CQ15:CY15"/>
    <mergeCell ref="DI16:DQ16"/>
    <mergeCell ref="CQ16:CY16"/>
    <mergeCell ref="CQ18:CY18"/>
    <mergeCell ref="CZ18:DH18"/>
    <mergeCell ref="CZ17:DH17"/>
    <mergeCell ref="CH44:CP44"/>
    <mergeCell ref="BO50:BW50"/>
    <mergeCell ref="CH52:CP52"/>
    <mergeCell ref="BX56:CF56"/>
    <mergeCell ref="BO43:BW43"/>
    <mergeCell ref="BO25:BW25"/>
    <mergeCell ref="BO33:BW33"/>
    <mergeCell ref="BO27:BW27"/>
    <mergeCell ref="CH54:CP54"/>
    <mergeCell ref="CH49:CP49"/>
    <mergeCell ref="CH57:CP57"/>
    <mergeCell ref="CH50:CP50"/>
    <mergeCell ref="BO58:BW58"/>
    <mergeCell ref="CZ29:DH29"/>
    <mergeCell ref="DI29:DQ29"/>
    <mergeCell ref="DI34:DQ34"/>
    <mergeCell ref="DI52:DQ52"/>
    <mergeCell ref="CZ53:DH53"/>
    <mergeCell ref="DI53:DQ53"/>
    <mergeCell ref="CQ55:CY55"/>
    <mergeCell ref="CQ56:CY56"/>
    <mergeCell ref="CQ28:CY28"/>
    <mergeCell ref="CZ28:DH28"/>
    <mergeCell ref="CQ24:CY24"/>
    <mergeCell ref="CZ24:DH24"/>
    <mergeCell ref="CQ23:CY23"/>
    <mergeCell ref="CZ23:DH23"/>
    <mergeCell ref="CQ21:CY21"/>
    <mergeCell ref="DI25:DQ25"/>
    <mergeCell ref="DI28:DQ28"/>
    <mergeCell ref="CQ26:CY26"/>
    <mergeCell ref="CZ26:DH26"/>
    <mergeCell ref="DI26:DQ26"/>
    <mergeCell ref="CZ32:DH32"/>
    <mergeCell ref="DI32:DQ32"/>
    <mergeCell ref="DR32:DZ32"/>
    <mergeCell ref="DI20:DQ20"/>
    <mergeCell ref="DI21:DQ21"/>
    <mergeCell ref="DI22:DQ22"/>
    <mergeCell ref="DI24:DQ24"/>
    <mergeCell ref="DI23:DQ23"/>
    <mergeCell ref="DR29:DZ29"/>
    <mergeCell ref="CH75:CP75"/>
    <mergeCell ref="CH69:CP69"/>
    <mergeCell ref="CH70:CP70"/>
    <mergeCell ref="CH72:CP72"/>
    <mergeCell ref="CH71:CP71"/>
    <mergeCell ref="CH74:CP74"/>
    <mergeCell ref="CH76:CP76"/>
    <mergeCell ref="CH77:CP77"/>
    <mergeCell ref="CH78:CP78"/>
    <mergeCell ref="CH79:CP79"/>
    <mergeCell ref="CH62:CP62"/>
    <mergeCell ref="CH60:CP60"/>
    <mergeCell ref="CH68:CP68"/>
    <mergeCell ref="CH73:CP73"/>
    <mergeCell ref="CH67:CP67"/>
    <mergeCell ref="CH64:CP64"/>
    <mergeCell ref="CH66:CP66"/>
    <mergeCell ref="CH63:CP63"/>
    <mergeCell ref="CH65:CP65"/>
    <mergeCell ref="CH43:CP43"/>
    <mergeCell ref="CH56:CP56"/>
    <mergeCell ref="BX60:CF60"/>
    <mergeCell ref="BX58:CF58"/>
    <mergeCell ref="BX59:CF59"/>
    <mergeCell ref="CH42:CP42"/>
    <mergeCell ref="CH34:CP34"/>
    <mergeCell ref="BO31:BW31"/>
    <mergeCell ref="BX30:CF30"/>
    <mergeCell ref="CH30:CP30"/>
    <mergeCell ref="CH31:CP31"/>
    <mergeCell ref="BX37:CF37"/>
    <mergeCell ref="BX57:CF57"/>
    <mergeCell ref="BX63:CF63"/>
    <mergeCell ref="BO64:BW64"/>
    <mergeCell ref="BO49:BW49"/>
    <mergeCell ref="CH51:CP51"/>
    <mergeCell ref="CH53:CP53"/>
    <mergeCell ref="CH48:CP48"/>
    <mergeCell ref="BO45:BW45"/>
    <mergeCell ref="BO46:BW46"/>
    <mergeCell ref="BX36:CF36"/>
    <mergeCell ref="BX38:CF38"/>
    <mergeCell ref="BX43:CF43"/>
    <mergeCell ref="CH58:CP58"/>
    <mergeCell ref="BX61:CF61"/>
    <mergeCell ref="CH22:CP22"/>
    <mergeCell ref="CH29:CP29"/>
    <mergeCell ref="CH38:CP38"/>
    <mergeCell ref="CH41:CP41"/>
    <mergeCell ref="CH35:CP35"/>
    <mergeCell ref="CH36:CP36"/>
    <mergeCell ref="CH39:CP39"/>
    <mergeCell ref="CH40:CP40"/>
    <mergeCell ref="CH18:CP18"/>
    <mergeCell ref="CH19:CP19"/>
    <mergeCell ref="CH15:CP15"/>
    <mergeCell ref="CH37:CP37"/>
    <mergeCell ref="CH27:CP27"/>
    <mergeCell ref="CH28:CP28"/>
    <mergeCell ref="CH25:CP25"/>
    <mergeCell ref="BX72:CF72"/>
    <mergeCell ref="BX48:CF48"/>
    <mergeCell ref="BX28:CF28"/>
    <mergeCell ref="BX21:CF21"/>
    <mergeCell ref="BX26:CF26"/>
    <mergeCell ref="CH26:CP26"/>
    <mergeCell ref="BX24:CF24"/>
    <mergeCell ref="BX25:CF25"/>
    <mergeCell ref="BX23:CF23"/>
    <mergeCell ref="BX65:CF65"/>
    <mergeCell ref="CH59:CP59"/>
    <mergeCell ref="CH61:CP61"/>
    <mergeCell ref="CH45:CP45"/>
    <mergeCell ref="CH46:CP46"/>
    <mergeCell ref="CH47:CP47"/>
    <mergeCell ref="CH55:CP55"/>
    <mergeCell ref="BX53:CF53"/>
    <mergeCell ref="BO72:BW72"/>
    <mergeCell ref="BO73:BW73"/>
    <mergeCell ref="BO70:BW70"/>
    <mergeCell ref="BO77:BW77"/>
    <mergeCell ref="BO85:BW85"/>
    <mergeCell ref="BO84:BW84"/>
    <mergeCell ref="BO80:BW80"/>
    <mergeCell ref="BO76:BW76"/>
    <mergeCell ref="BO74:BW74"/>
    <mergeCell ref="BO75:BW75"/>
    <mergeCell ref="BO78:BW78"/>
    <mergeCell ref="BO83:BW83"/>
    <mergeCell ref="BO79:BW79"/>
    <mergeCell ref="BO82:BW82"/>
    <mergeCell ref="BO20:BW20"/>
    <mergeCell ref="BO57:BW57"/>
    <mergeCell ref="BO62:BW62"/>
    <mergeCell ref="BO60:BW60"/>
    <mergeCell ref="BO61:BW61"/>
    <mergeCell ref="BO56:BW56"/>
    <mergeCell ref="BO21:BW21"/>
    <mergeCell ref="BO37:BW37"/>
    <mergeCell ref="BO22:BW22"/>
    <mergeCell ref="BO35:BW35"/>
    <mergeCell ref="BO66:BW66"/>
    <mergeCell ref="BO42:BW42"/>
    <mergeCell ref="BO41:BW41"/>
    <mergeCell ref="BO24:BW24"/>
    <mergeCell ref="BO32:BW32"/>
    <mergeCell ref="BO29:BW29"/>
    <mergeCell ref="BO26:BW26"/>
    <mergeCell ref="BO30:BW30"/>
    <mergeCell ref="BO28:BW28"/>
    <mergeCell ref="CZ40:DH40"/>
    <mergeCell ref="CZ41:DH41"/>
    <mergeCell ref="BX12:CF12"/>
    <mergeCell ref="BX13:CF13"/>
    <mergeCell ref="BO19:BW19"/>
    <mergeCell ref="BO55:BW55"/>
    <mergeCell ref="BO47:BW47"/>
    <mergeCell ref="BO48:BW48"/>
    <mergeCell ref="BO53:BW53"/>
    <mergeCell ref="BO54:BW54"/>
    <mergeCell ref="BO51:BW51"/>
    <mergeCell ref="BO52:BW52"/>
    <mergeCell ref="BO16:BW16"/>
    <mergeCell ref="BO17:BW17"/>
    <mergeCell ref="BO18:BW18"/>
    <mergeCell ref="BO12:BW12"/>
    <mergeCell ref="BO13:BW13"/>
    <mergeCell ref="BO14:BW14"/>
    <mergeCell ref="BO15:BW15"/>
    <mergeCell ref="BX14:CF14"/>
    <mergeCell ref="BX15:CF15"/>
    <mergeCell ref="BX16:CF16"/>
    <mergeCell ref="BX27:CF27"/>
    <mergeCell ref="BX29:CF29"/>
    <mergeCell ref="BX47:CF47"/>
    <mergeCell ref="BX46:CF46"/>
    <mergeCell ref="BX52:CF52"/>
    <mergeCell ref="BX39:CF39"/>
    <mergeCell ref="BX35:CF35"/>
    <mergeCell ref="BX18:CF18"/>
    <mergeCell ref="BO36:BW36"/>
    <mergeCell ref="EB38:EJ38"/>
    <mergeCell ref="EB30:EJ30"/>
    <mergeCell ref="EB59:EJ59"/>
    <mergeCell ref="EK58:ES58"/>
    <mergeCell ref="BO23:BW23"/>
    <mergeCell ref="DR26:DZ26"/>
    <mergeCell ref="EB26:EJ26"/>
    <mergeCell ref="CQ51:CY51"/>
    <mergeCell ref="CZ49:DH49"/>
    <mergeCell ref="CZ50:DH50"/>
    <mergeCell ref="DI50:DQ50"/>
    <mergeCell ref="CZ48:DH48"/>
    <mergeCell ref="EB34:EJ34"/>
    <mergeCell ref="DI41:DQ41"/>
    <mergeCell ref="DI45:DQ45"/>
    <mergeCell ref="DR45:DZ45"/>
    <mergeCell ref="DI44:DQ44"/>
    <mergeCell ref="DR44:DZ44"/>
    <mergeCell ref="DI40:DQ40"/>
    <mergeCell ref="EB37:EJ37"/>
    <mergeCell ref="EB44:EJ44"/>
    <mergeCell ref="DI46:DQ46"/>
    <mergeCell ref="DR46:DZ46"/>
    <mergeCell ref="DI42:DQ42"/>
    <mergeCell ref="DI43:DQ43"/>
    <mergeCell ref="DR43:DZ43"/>
    <mergeCell ref="DR36:DZ36"/>
    <mergeCell ref="DI38:DQ38"/>
    <mergeCell ref="DI39:DQ39"/>
    <mergeCell ref="EB43:EJ43"/>
    <mergeCell ref="CZ36:DH36"/>
    <mergeCell ref="BO34:BW34"/>
    <mergeCell ref="EB45:EJ45"/>
    <mergeCell ref="EK55:ES55"/>
    <mergeCell ref="EK51:ES51"/>
    <mergeCell ref="EK49:ES49"/>
    <mergeCell ref="EK54:ES54"/>
    <mergeCell ref="EK39:ES39"/>
    <mergeCell ref="EB40:EJ40"/>
    <mergeCell ref="EB47:EJ47"/>
    <mergeCell ref="EB55:EJ55"/>
    <mergeCell ref="EK46:ES46"/>
    <mergeCell ref="EK44:ES44"/>
    <mergeCell ref="DR41:DZ41"/>
    <mergeCell ref="EB70:EJ70"/>
    <mergeCell ref="EB23:EJ23"/>
    <mergeCell ref="EB71:EJ71"/>
    <mergeCell ref="EB77:EJ77"/>
    <mergeCell ref="EB75:EJ75"/>
    <mergeCell ref="EB69:EJ69"/>
    <mergeCell ref="EB65:EJ65"/>
    <mergeCell ref="EB68:EJ68"/>
    <mergeCell ref="EB62:EJ62"/>
    <mergeCell ref="EB66:EJ66"/>
    <mergeCell ref="EB39:EJ39"/>
    <mergeCell ref="EB54:EJ54"/>
    <mergeCell ref="EB52:EJ52"/>
    <mergeCell ref="EB32:EJ32"/>
    <mergeCell ref="EB35:EJ35"/>
    <mergeCell ref="DR52:DZ52"/>
    <mergeCell ref="DR50:DZ50"/>
    <mergeCell ref="DR53:DZ53"/>
    <mergeCell ref="EB41:EJ41"/>
    <mergeCell ref="EB74:EJ74"/>
    <mergeCell ref="EB36:EJ36"/>
    <mergeCell ref="EB72:EJ72"/>
    <mergeCell ref="EB60:EJ60"/>
    <mergeCell ref="ET34:FB34"/>
    <mergeCell ref="EK12:ES12"/>
    <mergeCell ref="EK13:ES13"/>
    <mergeCell ref="EK14:ES14"/>
    <mergeCell ref="EK19:ES19"/>
    <mergeCell ref="EK15:ES15"/>
    <mergeCell ref="EK16:ES16"/>
    <mergeCell ref="EK20:ES20"/>
    <mergeCell ref="EK21:ES21"/>
    <mergeCell ref="EK36:ES36"/>
    <mergeCell ref="EK37:ES37"/>
    <mergeCell ref="EK22:ES22"/>
    <mergeCell ref="EK27:ES27"/>
    <mergeCell ref="EB57:EJ57"/>
    <mergeCell ref="EK56:ES56"/>
    <mergeCell ref="EB56:EJ56"/>
    <mergeCell ref="EK52:ES52"/>
    <mergeCell ref="EK50:ES50"/>
    <mergeCell ref="EK38:ES38"/>
    <mergeCell ref="EK43:ES43"/>
    <mergeCell ref="EB48:EJ48"/>
    <mergeCell ref="EK45:ES45"/>
    <mergeCell ref="EK40:ES40"/>
    <mergeCell ref="EK41:ES41"/>
    <mergeCell ref="EK42:ES42"/>
    <mergeCell ref="EB51:EJ51"/>
    <mergeCell ref="EB50:EJ50"/>
    <mergeCell ref="EK47:ES47"/>
    <mergeCell ref="EB46:EJ46"/>
    <mergeCell ref="ET39:FB39"/>
    <mergeCell ref="ET35:FB35"/>
    <mergeCell ref="ET38:FB38"/>
    <mergeCell ref="ET31:FB31"/>
    <mergeCell ref="ET33:FB33"/>
    <mergeCell ref="ET32:FB32"/>
    <mergeCell ref="EK17:ES17"/>
    <mergeCell ref="ET36:FB36"/>
    <mergeCell ref="ET20:FB20"/>
    <mergeCell ref="ET23:FB23"/>
    <mergeCell ref="ET27:FB27"/>
    <mergeCell ref="EK18:ES18"/>
    <mergeCell ref="EK34:ES34"/>
    <mergeCell ref="ET19:FB19"/>
    <mergeCell ref="EK26:ES26"/>
    <mergeCell ref="ET26:FB26"/>
    <mergeCell ref="EB80:EJ80"/>
    <mergeCell ref="EB73:EJ73"/>
    <mergeCell ref="EB76:EJ76"/>
    <mergeCell ref="EK29:ES29"/>
    <mergeCell ref="EK30:ES30"/>
    <mergeCell ref="EK31:ES31"/>
    <mergeCell ref="EK32:ES32"/>
    <mergeCell ref="EB42:EJ42"/>
    <mergeCell ref="EK23:ES23"/>
    <mergeCell ref="EK24:ES24"/>
    <mergeCell ref="EK33:ES33"/>
    <mergeCell ref="EK66:ES66"/>
    <mergeCell ref="EK65:ES65"/>
    <mergeCell ref="EK63:ES63"/>
    <mergeCell ref="EK59:ES59"/>
    <mergeCell ref="EK72:ES72"/>
    <mergeCell ref="FD58:FL58"/>
    <mergeCell ref="FD59:FL59"/>
    <mergeCell ref="ET17:FB17"/>
    <mergeCell ref="ET40:FB40"/>
    <mergeCell ref="ET28:FB28"/>
    <mergeCell ref="ET24:FB24"/>
    <mergeCell ref="ET25:FB25"/>
    <mergeCell ref="ET21:FB21"/>
    <mergeCell ref="ET22:FB22"/>
    <mergeCell ref="ET29:FB29"/>
    <mergeCell ref="FD41:FL41"/>
    <mergeCell ref="ET49:FB49"/>
    <mergeCell ref="ET56:FB56"/>
    <mergeCell ref="ET48:FB48"/>
    <mergeCell ref="ET52:FB52"/>
    <mergeCell ref="ET50:FB50"/>
    <mergeCell ref="ET55:FB55"/>
    <mergeCell ref="ET53:FB53"/>
    <mergeCell ref="ET41:FB41"/>
    <mergeCell ref="FD56:FL56"/>
    <mergeCell ref="FD55:FL55"/>
    <mergeCell ref="FD51:FL51"/>
    <mergeCell ref="FD52:FL52"/>
    <mergeCell ref="FD46:FL46"/>
    <mergeCell ref="FD48:FL48"/>
    <mergeCell ref="FD49:FL49"/>
    <mergeCell ref="FD37:FL37"/>
    <mergeCell ref="FD39:FL39"/>
    <mergeCell ref="FD38:FL38"/>
    <mergeCell ref="FD40:FL40"/>
    <mergeCell ref="ET46:FB46"/>
    <mergeCell ref="ET37:FB37"/>
    <mergeCell ref="FD11:FL11"/>
    <mergeCell ref="FD12:FL12"/>
    <mergeCell ref="FD13:FL13"/>
    <mergeCell ref="FD14:FL14"/>
    <mergeCell ref="FD32:FL32"/>
    <mergeCell ref="FD29:FL29"/>
    <mergeCell ref="FD23:FL23"/>
    <mergeCell ref="FD15:FL15"/>
    <mergeCell ref="FD16:FL16"/>
    <mergeCell ref="FD17:FL17"/>
    <mergeCell ref="FD33:FL33"/>
    <mergeCell ref="FD34:FL34"/>
    <mergeCell ref="FD36:FL36"/>
    <mergeCell ref="FD31:FL31"/>
    <mergeCell ref="FD25:FL25"/>
    <mergeCell ref="FD24:FL24"/>
    <mergeCell ref="FD35:FL35"/>
    <mergeCell ref="FD21:FL21"/>
    <mergeCell ref="FD22:FL22"/>
    <mergeCell ref="FD18:FL18"/>
    <mergeCell ref="FD19:FL19"/>
    <mergeCell ref="FD30:FL30"/>
    <mergeCell ref="FD27:FL27"/>
    <mergeCell ref="FD28:FL28"/>
    <mergeCell ref="FD20:FL20"/>
    <mergeCell ref="FD26:FL26"/>
    <mergeCell ref="ET87:FB87"/>
    <mergeCell ref="ET89:FB89"/>
    <mergeCell ref="ET88:FB88"/>
    <mergeCell ref="ET60:FB60"/>
    <mergeCell ref="EK64:ES64"/>
    <mergeCell ref="EK61:ES61"/>
    <mergeCell ref="EK88:ES88"/>
    <mergeCell ref="EK87:ES87"/>
    <mergeCell ref="EK60:ES60"/>
    <mergeCell ref="EB63:EJ63"/>
    <mergeCell ref="ET70:FB70"/>
    <mergeCell ref="ET69:FB69"/>
    <mergeCell ref="ET75:FB75"/>
    <mergeCell ref="ET59:FB59"/>
    <mergeCell ref="EB53:EJ53"/>
    <mergeCell ref="EB58:EJ58"/>
    <mergeCell ref="ET80:FB80"/>
    <mergeCell ref="EB85:EJ85"/>
    <mergeCell ref="ET62:FB62"/>
    <mergeCell ref="ET67:FB67"/>
    <mergeCell ref="EK75:ES75"/>
    <mergeCell ref="EB79:EJ79"/>
    <mergeCell ref="EK70:ES70"/>
    <mergeCell ref="FD62:FL62"/>
    <mergeCell ref="ET64:FB64"/>
    <mergeCell ref="FD83:FL83"/>
    <mergeCell ref="FD84:FL84"/>
    <mergeCell ref="FD85:FL85"/>
    <mergeCell ref="ET83:FB83"/>
    <mergeCell ref="EK84:ES84"/>
    <mergeCell ref="FD65:FL65"/>
    <mergeCell ref="FD66:FL66"/>
    <mergeCell ref="FD67:FL67"/>
    <mergeCell ref="ET61:FB61"/>
    <mergeCell ref="EB61:EJ61"/>
    <mergeCell ref="EB64:EJ64"/>
    <mergeCell ref="EK78:ES78"/>
    <mergeCell ref="ET63:FB63"/>
    <mergeCell ref="EB82:EJ82"/>
    <mergeCell ref="EB81:EJ81"/>
    <mergeCell ref="ET81:FB81"/>
    <mergeCell ref="ET82:FB82"/>
    <mergeCell ref="EK82:ES82"/>
    <mergeCell ref="ET84:FB84"/>
    <mergeCell ref="ET85:FB85"/>
    <mergeCell ref="ET18:FB18"/>
    <mergeCell ref="EB90:EJ90"/>
    <mergeCell ref="EB89:EJ89"/>
    <mergeCell ref="EK79:ES79"/>
    <mergeCell ref="ET77:FB77"/>
    <mergeCell ref="EK77:ES77"/>
    <mergeCell ref="EB88:EJ88"/>
    <mergeCell ref="EB87:EJ87"/>
    <mergeCell ref="ET79:FB79"/>
    <mergeCell ref="EK81:ES81"/>
    <mergeCell ref="EK80:ES80"/>
    <mergeCell ref="EK68:ES68"/>
    <mergeCell ref="EK71:ES71"/>
    <mergeCell ref="EK67:ES67"/>
    <mergeCell ref="EK74:ES74"/>
    <mergeCell ref="EK69:ES69"/>
    <mergeCell ref="EK73:ES73"/>
    <mergeCell ref="ET76:FB76"/>
    <mergeCell ref="EK76:ES76"/>
    <mergeCell ref="EB83:EJ83"/>
    <mergeCell ref="EB84:EJ84"/>
    <mergeCell ref="ET90:FB90"/>
    <mergeCell ref="ET68:FB68"/>
    <mergeCell ref="EB86:EJ86"/>
    <mergeCell ref="EK90:ES90"/>
    <mergeCell ref="EK85:ES85"/>
    <mergeCell ref="EK86:ES86"/>
    <mergeCell ref="EK89:ES89"/>
    <mergeCell ref="EK83:ES83"/>
    <mergeCell ref="EB67:EJ67"/>
    <mergeCell ref="EB78:EJ78"/>
    <mergeCell ref="ET86:FB86"/>
    <mergeCell ref="FD54:FL54"/>
    <mergeCell ref="DR10:DZ10"/>
    <mergeCell ref="DR20:DZ20"/>
    <mergeCell ref="EB22:EJ22"/>
    <mergeCell ref="EB20:EJ20"/>
    <mergeCell ref="EB21:EJ21"/>
    <mergeCell ref="EB18:EJ18"/>
    <mergeCell ref="EB11:EJ11"/>
    <mergeCell ref="EB12:EJ12"/>
    <mergeCell ref="EB33:EJ33"/>
    <mergeCell ref="EB13:EJ13"/>
    <mergeCell ref="EB14:EJ14"/>
    <mergeCell ref="EB15:EJ15"/>
    <mergeCell ref="EB16:EJ16"/>
    <mergeCell ref="EB17:EJ17"/>
    <mergeCell ref="EB31:EJ31"/>
    <mergeCell ref="ET51:FB51"/>
    <mergeCell ref="ET54:FB54"/>
    <mergeCell ref="ET30:FB30"/>
    <mergeCell ref="EK53:ES53"/>
    <mergeCell ref="EB49:EJ49"/>
    <mergeCell ref="EK28:ES28"/>
    <mergeCell ref="EK25:ES25"/>
    <mergeCell ref="DR28:DZ28"/>
    <mergeCell ref="EK35:ES35"/>
    <mergeCell ref="ET45:FB45"/>
    <mergeCell ref="ET12:FB12"/>
    <mergeCell ref="ET13:FB13"/>
    <mergeCell ref="ET14:FB14"/>
    <mergeCell ref="ET47:FB47"/>
    <mergeCell ref="ET15:FB15"/>
    <mergeCell ref="ET16:FB16"/>
    <mergeCell ref="DR39:DZ39"/>
    <mergeCell ref="FD10:FL10"/>
    <mergeCell ref="FD81:FL81"/>
    <mergeCell ref="FD82:FL82"/>
    <mergeCell ref="ET10:FB10"/>
    <mergeCell ref="ET65:FB65"/>
    <mergeCell ref="ET66:FB66"/>
    <mergeCell ref="FD76:FL76"/>
    <mergeCell ref="FD77:FL77"/>
    <mergeCell ref="ET78:FB78"/>
    <mergeCell ref="ET71:FB71"/>
    <mergeCell ref="ET42:FB42"/>
    <mergeCell ref="ET43:FB43"/>
    <mergeCell ref="ET44:FB44"/>
    <mergeCell ref="ET57:FB57"/>
    <mergeCell ref="EK48:ES48"/>
    <mergeCell ref="ET73:FB73"/>
    <mergeCell ref="ET72:FB72"/>
    <mergeCell ref="ET74:FB74"/>
    <mergeCell ref="ET58:FB58"/>
    <mergeCell ref="EK62:ES62"/>
    <mergeCell ref="EK57:ES57"/>
    <mergeCell ref="FD78:FL78"/>
    <mergeCell ref="FD61:FL61"/>
    <mergeCell ref="FD42:FL42"/>
    <mergeCell ref="FD44:FL44"/>
    <mergeCell ref="FD70:FL70"/>
    <mergeCell ref="FD64:FL64"/>
    <mergeCell ref="FD43:FL43"/>
    <mergeCell ref="FD53:FL53"/>
    <mergeCell ref="FD50:FL50"/>
    <mergeCell ref="FD45:FL45"/>
    <mergeCell ref="CQ10:CY10"/>
    <mergeCell ref="EB10:EJ10"/>
    <mergeCell ref="EB19:EJ19"/>
    <mergeCell ref="DR18:DZ18"/>
    <mergeCell ref="EB24:EJ24"/>
    <mergeCell ref="EB29:EJ29"/>
    <mergeCell ref="EB27:EJ27"/>
    <mergeCell ref="EB25:EJ25"/>
    <mergeCell ref="DR21:DZ21"/>
    <mergeCell ref="EB28:EJ28"/>
    <mergeCell ref="CH10:CP10"/>
    <mergeCell ref="CZ10:DH10"/>
    <mergeCell ref="DI10:DQ10"/>
    <mergeCell ref="DR33:DZ33"/>
    <mergeCell ref="DI27:DQ27"/>
    <mergeCell ref="DR23:DZ23"/>
    <mergeCell ref="DR27:DZ27"/>
    <mergeCell ref="DR25:DZ25"/>
    <mergeCell ref="DR22:DZ22"/>
    <mergeCell ref="DR24:DZ24"/>
    <mergeCell ref="CH11:CP11"/>
    <mergeCell ref="CH12:CP12"/>
    <mergeCell ref="CH13:CP13"/>
    <mergeCell ref="CH14:CP14"/>
    <mergeCell ref="CH33:CP33"/>
    <mergeCell ref="CH32:CP32"/>
    <mergeCell ref="CH23:CP23"/>
    <mergeCell ref="CH24:CP24"/>
    <mergeCell ref="CH16:CP16"/>
    <mergeCell ref="CH17:CP17"/>
    <mergeCell ref="CH21:CP21"/>
    <mergeCell ref="CH20:CP20"/>
    <mergeCell ref="BX73:CF73"/>
    <mergeCell ref="BX77:CF77"/>
    <mergeCell ref="BX76:CF76"/>
    <mergeCell ref="BX75:CF75"/>
    <mergeCell ref="BX68:CF68"/>
    <mergeCell ref="BX67:CF67"/>
    <mergeCell ref="BX74:CF74"/>
    <mergeCell ref="BX70:CF70"/>
    <mergeCell ref="BX69:CF69"/>
    <mergeCell ref="BX71:CF71"/>
    <mergeCell ref="BX10:CF10"/>
    <mergeCell ref="BX54:CF54"/>
    <mergeCell ref="BX42:CF42"/>
    <mergeCell ref="BX32:CF32"/>
    <mergeCell ref="BX33:CF33"/>
    <mergeCell ref="BX19:CF19"/>
    <mergeCell ref="BX22:CF22"/>
    <mergeCell ref="BX40:CF40"/>
    <mergeCell ref="BX49:CF49"/>
    <mergeCell ref="BX20:CF20"/>
    <mergeCell ref="BX17:CF17"/>
    <mergeCell ref="BX31:CF31"/>
    <mergeCell ref="BX41:CF41"/>
    <mergeCell ref="BX50:CF50"/>
    <mergeCell ref="BX34:CF34"/>
    <mergeCell ref="BX64:CF64"/>
    <mergeCell ref="BX62:CF62"/>
    <mergeCell ref="BX51:CF51"/>
    <mergeCell ref="BX55:CF55"/>
    <mergeCell ref="BO65:BW65"/>
    <mergeCell ref="BX66:CF66"/>
    <mergeCell ref="BO67:BW67"/>
    <mergeCell ref="BX44:CF44"/>
    <mergeCell ref="BX45:CF45"/>
    <mergeCell ref="BO44:BW44"/>
    <mergeCell ref="BO40:BW40"/>
    <mergeCell ref="BO38:BW38"/>
    <mergeCell ref="BO39:BW39"/>
    <mergeCell ref="BE46:BM46"/>
    <mergeCell ref="AV55:BD55"/>
    <mergeCell ref="BE55:BM55"/>
    <mergeCell ref="BO71:BW71"/>
    <mergeCell ref="AV99:BD99"/>
    <mergeCell ref="BE99:BM99"/>
    <mergeCell ref="BO97:BW97"/>
    <mergeCell ref="BX97:CF97"/>
    <mergeCell ref="BO98:BW98"/>
    <mergeCell ref="BX98:CF98"/>
    <mergeCell ref="AV97:BD97"/>
    <mergeCell ref="BE97:BM97"/>
    <mergeCell ref="AV98:BD98"/>
    <mergeCell ref="BO99:BW99"/>
    <mergeCell ref="BX99:CF99"/>
    <mergeCell ref="AV96:BD96"/>
    <mergeCell ref="BE96:BM96"/>
    <mergeCell ref="BO96:BW96"/>
    <mergeCell ref="BX78:CF78"/>
    <mergeCell ref="BX96:CF96"/>
    <mergeCell ref="BX89:CF89"/>
    <mergeCell ref="BX88:CF88"/>
    <mergeCell ref="BX84:CF84"/>
    <mergeCell ref="AV100:BD100"/>
    <mergeCell ref="BE100:BM100"/>
    <mergeCell ref="BE98:BM98"/>
    <mergeCell ref="AV114:BD114"/>
    <mergeCell ref="BE114:BM114"/>
    <mergeCell ref="AV109:BD109"/>
    <mergeCell ref="BE109:BM109"/>
    <mergeCell ref="AV110:BD110"/>
    <mergeCell ref="BE110:BM110"/>
    <mergeCell ref="AV111:BD111"/>
    <mergeCell ref="BE111:BM111"/>
    <mergeCell ref="AV113:BD113"/>
    <mergeCell ref="BE113:BM113"/>
    <mergeCell ref="AV108:BD108"/>
    <mergeCell ref="BE108:BM108"/>
    <mergeCell ref="AV112:BD112"/>
    <mergeCell ref="BE112:BM112"/>
    <mergeCell ref="AV104:BD104"/>
    <mergeCell ref="BE104:BM104"/>
    <mergeCell ref="AV107:BD107"/>
    <mergeCell ref="BE107:BM107"/>
    <mergeCell ref="AV105:BD105"/>
    <mergeCell ref="BE105:BM105"/>
    <mergeCell ref="AV106:BD106"/>
    <mergeCell ref="BE106:BM106"/>
    <mergeCell ref="AV101:BD101"/>
    <mergeCell ref="BE101:BM101"/>
    <mergeCell ref="AV103:BD103"/>
    <mergeCell ref="BE103:BM103"/>
    <mergeCell ref="AV102:BD102"/>
    <mergeCell ref="BE102:BM102"/>
    <mergeCell ref="BO102:BW102"/>
    <mergeCell ref="BX102:CF102"/>
    <mergeCell ref="BO104:BW104"/>
    <mergeCell ref="BX104:CF104"/>
    <mergeCell ref="BO103:BW103"/>
    <mergeCell ref="BX103:CF103"/>
    <mergeCell ref="BO111:BW111"/>
    <mergeCell ref="BX111:CF111"/>
    <mergeCell ref="BO105:BW105"/>
    <mergeCell ref="BX105:CF105"/>
    <mergeCell ref="BO108:BW108"/>
    <mergeCell ref="BX108:CF108"/>
    <mergeCell ref="BO106:BW106"/>
    <mergeCell ref="BX106:CF106"/>
    <mergeCell ref="BO107:BW107"/>
    <mergeCell ref="BX107:CF107"/>
    <mergeCell ref="BO101:BW101"/>
    <mergeCell ref="BX101:CF101"/>
    <mergeCell ref="BO100:BW100"/>
    <mergeCell ref="BX100:CF100"/>
    <mergeCell ref="BO114:BW114"/>
    <mergeCell ref="BX114:CF114"/>
    <mergeCell ref="BO109:BW109"/>
    <mergeCell ref="BX109:CF109"/>
    <mergeCell ref="BO110:BW110"/>
    <mergeCell ref="BX110:CF110"/>
    <mergeCell ref="BO113:BW113"/>
    <mergeCell ref="BX113:CF113"/>
    <mergeCell ref="BO112:BW112"/>
    <mergeCell ref="BX112:CF112"/>
    <mergeCell ref="DR97:DZ97"/>
    <mergeCell ref="CH98:CP98"/>
    <mergeCell ref="CQ98:CY98"/>
    <mergeCell ref="CZ98:DH98"/>
    <mergeCell ref="DI98:DQ98"/>
    <mergeCell ref="DR98:DZ98"/>
    <mergeCell ref="CH97:CP97"/>
    <mergeCell ref="CQ97:CY97"/>
    <mergeCell ref="CZ97:DH97"/>
    <mergeCell ref="DI97:DQ97"/>
    <mergeCell ref="DR99:DZ99"/>
    <mergeCell ref="CH100:CP100"/>
    <mergeCell ref="CQ100:CY100"/>
    <mergeCell ref="CZ100:DH100"/>
    <mergeCell ref="DI100:DQ100"/>
    <mergeCell ref="DR100:DZ100"/>
    <mergeCell ref="CH99:CP99"/>
    <mergeCell ref="CQ99:CY99"/>
    <mergeCell ref="CZ99:DH99"/>
    <mergeCell ref="DI99:DQ99"/>
    <mergeCell ref="DR101:DZ101"/>
    <mergeCell ref="CH102:CP102"/>
    <mergeCell ref="CQ102:CY102"/>
    <mergeCell ref="CZ102:DH102"/>
    <mergeCell ref="DI102:DQ102"/>
    <mergeCell ref="DR102:DZ102"/>
    <mergeCell ref="CH101:CP101"/>
    <mergeCell ref="CQ101:CY101"/>
    <mergeCell ref="CZ101:DH101"/>
    <mergeCell ref="DI101:DQ101"/>
    <mergeCell ref="DR103:DZ103"/>
    <mergeCell ref="CH104:CP104"/>
    <mergeCell ref="CQ104:CY104"/>
    <mergeCell ref="CZ104:DH104"/>
    <mergeCell ref="DI104:DQ104"/>
    <mergeCell ref="DR104:DZ104"/>
    <mergeCell ref="CH103:CP103"/>
    <mergeCell ref="CQ103:CY103"/>
    <mergeCell ref="CZ103:DH103"/>
    <mergeCell ref="DI103:DQ103"/>
    <mergeCell ref="DR105:DZ105"/>
    <mergeCell ref="CH106:CP106"/>
    <mergeCell ref="CQ106:CY106"/>
    <mergeCell ref="CZ106:DH106"/>
    <mergeCell ref="DI106:DQ106"/>
    <mergeCell ref="DR106:DZ106"/>
    <mergeCell ref="CH105:CP105"/>
    <mergeCell ref="CQ105:CY105"/>
    <mergeCell ref="CZ105:DH105"/>
    <mergeCell ref="DI105:DQ105"/>
    <mergeCell ref="DR107:DZ107"/>
    <mergeCell ref="CH108:CP108"/>
    <mergeCell ref="CQ108:CY108"/>
    <mergeCell ref="CZ108:DH108"/>
    <mergeCell ref="DI108:DQ108"/>
    <mergeCell ref="DR108:DZ108"/>
    <mergeCell ref="CH107:CP107"/>
    <mergeCell ref="CQ107:CY107"/>
    <mergeCell ref="CZ107:DH107"/>
    <mergeCell ref="DI107:DQ107"/>
    <mergeCell ref="CH110:CP110"/>
    <mergeCell ref="CQ110:CY110"/>
    <mergeCell ref="CZ110:DH110"/>
    <mergeCell ref="DI110:DQ110"/>
    <mergeCell ref="DR110:DZ110"/>
    <mergeCell ref="CH109:CP109"/>
    <mergeCell ref="CQ109:CY109"/>
    <mergeCell ref="CZ109:DH109"/>
    <mergeCell ref="DI109:DQ109"/>
    <mergeCell ref="DI112:DQ112"/>
    <mergeCell ref="CQ111:CY111"/>
    <mergeCell ref="CZ111:DH111"/>
    <mergeCell ref="DI111:DQ111"/>
    <mergeCell ref="DR112:DZ112"/>
    <mergeCell ref="DR109:DZ109"/>
    <mergeCell ref="CH111:CP111"/>
    <mergeCell ref="CH114:CP114"/>
    <mergeCell ref="CQ114:CY114"/>
    <mergeCell ref="CZ114:DH114"/>
    <mergeCell ref="DI114:DQ114"/>
    <mergeCell ref="DR114:DZ114"/>
    <mergeCell ref="DR111:DZ111"/>
    <mergeCell ref="CH112:CP112"/>
    <mergeCell ref="CQ112:CY112"/>
    <mergeCell ref="CZ112:DH112"/>
    <mergeCell ref="EK99:ES99"/>
    <mergeCell ref="ET99:FB99"/>
    <mergeCell ref="CH113:CP113"/>
    <mergeCell ref="CQ113:CY113"/>
    <mergeCell ref="CZ113:DH113"/>
    <mergeCell ref="DI113:DQ113"/>
    <mergeCell ref="EB100:EJ100"/>
    <mergeCell ref="EK100:ES100"/>
    <mergeCell ref="EB103:EJ103"/>
    <mergeCell ref="DR113:DZ113"/>
    <mergeCell ref="EB102:EJ102"/>
    <mergeCell ref="EK102:ES102"/>
    <mergeCell ref="ET102:FB102"/>
    <mergeCell ref="ET97:FB97"/>
    <mergeCell ref="EB98:EJ98"/>
    <mergeCell ref="EK98:ES98"/>
    <mergeCell ref="ET98:FB98"/>
    <mergeCell ref="EB97:EJ97"/>
    <mergeCell ref="EK97:ES97"/>
    <mergeCell ref="EB99:EJ99"/>
    <mergeCell ref="ET100:FB100"/>
    <mergeCell ref="EB101:EJ101"/>
    <mergeCell ref="EK101:ES101"/>
    <mergeCell ref="ET101:FB101"/>
    <mergeCell ref="EB105:EJ105"/>
    <mergeCell ref="EK105:ES105"/>
    <mergeCell ref="ET105:FB105"/>
    <mergeCell ref="EB104:EJ104"/>
    <mergeCell ref="EK104:ES104"/>
    <mergeCell ref="ET104:FB104"/>
    <mergeCell ref="EK103:ES103"/>
    <mergeCell ref="ET103:FB103"/>
    <mergeCell ref="EB114:EJ114"/>
    <mergeCell ref="EK114:ES114"/>
    <mergeCell ref="ET114:FB114"/>
    <mergeCell ref="EB109:EJ109"/>
    <mergeCell ref="EK109:ES109"/>
    <mergeCell ref="ET109:FB109"/>
    <mergeCell ref="EB112:EJ112"/>
    <mergeCell ref="ET110:FB110"/>
    <mergeCell ref="EB111:EJ111"/>
    <mergeCell ref="EB110:EJ110"/>
    <mergeCell ref="FD107:FL107"/>
    <mergeCell ref="FD108:FL108"/>
    <mergeCell ref="EB106:EJ106"/>
    <mergeCell ref="EK106:ES106"/>
    <mergeCell ref="ET106:FB106"/>
    <mergeCell ref="EB107:EJ107"/>
    <mergeCell ref="EK107:ES107"/>
    <mergeCell ref="ET107:FB107"/>
    <mergeCell ref="ET108:FB108"/>
    <mergeCell ref="EB113:EJ113"/>
    <mergeCell ref="EK113:ES113"/>
    <mergeCell ref="ET113:FB113"/>
    <mergeCell ref="EB108:EJ108"/>
    <mergeCell ref="EK108:ES108"/>
    <mergeCell ref="EK111:ES111"/>
    <mergeCell ref="ET111:FB111"/>
    <mergeCell ref="EK110:ES110"/>
    <mergeCell ref="EK112:ES112"/>
    <mergeCell ref="ET112:FB112"/>
    <mergeCell ref="FD113:FL113"/>
    <mergeCell ref="FD114:FL114"/>
    <mergeCell ref="FD109:FL109"/>
    <mergeCell ref="FD47:FL47"/>
    <mergeCell ref="FD88:FL88"/>
    <mergeCell ref="FD86:FL86"/>
    <mergeCell ref="FD87:FL87"/>
    <mergeCell ref="FD110:FL110"/>
    <mergeCell ref="FD111:FL111"/>
    <mergeCell ref="FD112:FL112"/>
    <mergeCell ref="FD106:FL106"/>
    <mergeCell ref="FD104:FL104"/>
    <mergeCell ref="FD100:FL100"/>
    <mergeCell ref="FD99:FL99"/>
    <mergeCell ref="FD101:FL101"/>
    <mergeCell ref="FD91:FL91"/>
    <mergeCell ref="FD89:FL89"/>
    <mergeCell ref="FD90:FL90"/>
    <mergeCell ref="FD105:FL105"/>
    <mergeCell ref="FD97:FL97"/>
    <mergeCell ref="FD102:FL102"/>
    <mergeCell ref="FD103:FL103"/>
    <mergeCell ref="FD98:FL98"/>
    <mergeCell ref="FD68:FL68"/>
    <mergeCell ref="FD71:FL71"/>
    <mergeCell ref="FD69:FL69"/>
    <mergeCell ref="FD63:FL63"/>
    <mergeCell ref="FD75:FL75"/>
    <mergeCell ref="FD60:FL60"/>
    <mergeCell ref="FD73:FL73"/>
    <mergeCell ref="FD74:FL74"/>
    <mergeCell ref="FD72:FL72"/>
    <mergeCell ref="FD79:FL79"/>
    <mergeCell ref="FD80:FL80"/>
    <mergeCell ref="FD57:FL57"/>
  </mergeCells>
  <phoneticPr fontId="2" type="noConversion"/>
  <pageMargins left="0" right="0" top="0" bottom="0" header="0" footer="0"/>
  <pageSetup scale="67" orientation="landscape" r:id="rId1"/>
  <headerFooter alignWithMargins="0">
    <oddHeader>&amp;L   &amp;RConfidential</oddHeader>
    <oddFooter xml:space="preserve">&amp;C   </oddFooter>
  </headerFooter>
  <rowBreaks count="1" manualBreakCount="1">
    <brk id="56" max="16383" man="1"/>
  </rowBreaks>
  <drawing r:id="rId2"/>
  <legacyDrawing r:id="rId3"/>
  <controls>
    <mc:AlternateContent xmlns:mc="http://schemas.openxmlformats.org/markup-compatibility/2006">
      <mc:Choice Requires="x14">
        <control shapeId="20484" r:id="rId4" name="HideZeroRows">
          <controlPr defaultSize="0" autoLine="0" autoPict="0" r:id="rId5">
            <anchor moveWithCells="1">
              <from>
                <xdr:col>1</xdr:col>
                <xdr:colOff>0</xdr:colOff>
                <xdr:row>4</xdr:row>
                <xdr:rowOff>0</xdr:rowOff>
              </from>
              <to>
                <xdr:col>4</xdr:col>
                <xdr:colOff>0</xdr:colOff>
                <xdr:row>7</xdr:row>
                <xdr:rowOff>0</xdr:rowOff>
              </to>
            </anchor>
          </controlPr>
        </control>
      </mc:Choice>
      <mc:Fallback>
        <control shapeId="20484" r:id="rId4" name="HideZeroRow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tabColor indexed="8"/>
    <pageSetUpPr fitToPage="1"/>
  </sheetPr>
  <dimension ref="A2:GI209"/>
  <sheetViews>
    <sheetView showGridLines="0" view="pageBreakPreview" zoomScale="75" zoomScaleNormal="100" workbookViewId="0">
      <pane ySplit="9" topLeftCell="A10" activePane="bottomLeft" state="frozen"/>
      <selection activeCell="GK95" sqref="GK95"/>
      <selection pane="bottomLeft" activeCell="GI9" sqref="GI9:GI186"/>
    </sheetView>
  </sheetViews>
  <sheetFormatPr defaultRowHeight="12" x14ac:dyDescent="0.2"/>
  <cols>
    <col min="1" max="1" width="9.140625" style="64"/>
    <col min="2" max="3" width="1" style="64" customWidth="1"/>
    <col min="4" max="4" width="20.7109375" style="176" customWidth="1"/>
    <col min="5" max="5" width="1" style="64" customWidth="1"/>
    <col min="6" max="6" width="1.85546875" style="65" customWidth="1"/>
    <col min="7" max="47" width="1.28515625" style="65" customWidth="1"/>
    <col min="48" max="56" width="0.85546875" style="65" customWidth="1"/>
    <col min="57" max="57" width="1.28515625" style="65" customWidth="1"/>
    <col min="58" max="175" width="0.85546875" style="65" customWidth="1"/>
    <col min="176" max="177" width="1" style="65" customWidth="1"/>
    <col min="178" max="178" width="13.5703125" style="64" bestFit="1" customWidth="1"/>
    <col min="179" max="179" width="10.7109375" style="311" customWidth="1"/>
    <col min="180" max="180" width="10" style="311" bestFit="1" customWidth="1"/>
    <col min="181" max="181" width="9.7109375" style="311" bestFit="1" customWidth="1"/>
    <col min="182" max="182" width="9" style="311" bestFit="1" customWidth="1"/>
    <col min="183" max="184" width="8.42578125" style="311" bestFit="1" customWidth="1"/>
    <col min="185" max="185" width="9.140625" style="311"/>
    <col min="186" max="187" width="9" style="311" bestFit="1" customWidth="1"/>
    <col min="188" max="188" width="8.140625" style="311" bestFit="1" customWidth="1"/>
    <col min="189" max="189" width="8.7109375" style="311" bestFit="1" customWidth="1"/>
    <col min="190" max="190" width="9.140625" style="311"/>
    <col min="191" max="191" width="10.28515625" style="311" bestFit="1" customWidth="1"/>
    <col min="192" max="16384" width="9.140625" style="64"/>
  </cols>
  <sheetData>
    <row r="2" spans="1:191" x14ac:dyDescent="0.2">
      <c r="BS2" s="66"/>
      <c r="BT2" s="66"/>
      <c r="BU2" s="66"/>
      <c r="BV2" s="66"/>
      <c r="BW2" s="66"/>
      <c r="BX2" s="66"/>
      <c r="BY2" s="66"/>
      <c r="BZ2" s="66"/>
      <c r="CA2" s="66"/>
      <c r="CB2" s="66"/>
      <c r="CC2" s="66"/>
      <c r="CD2" s="66"/>
      <c r="CE2" s="66"/>
      <c r="CF2" s="66"/>
      <c r="CG2" s="66"/>
      <c r="CH2" s="66"/>
      <c r="CI2" s="66"/>
      <c r="CJ2" s="66"/>
      <c r="CK2" s="66"/>
      <c r="CL2" s="66"/>
      <c r="CM2" s="66"/>
      <c r="CN2" s="66"/>
      <c r="CO2" s="66"/>
      <c r="CP2" s="66"/>
      <c r="CQ2" s="66"/>
      <c r="CR2" s="66"/>
      <c r="CS2" s="66"/>
      <c r="CT2" s="66"/>
      <c r="CU2" s="66"/>
      <c r="CV2" s="66"/>
      <c r="CW2" s="66"/>
      <c r="CX2" s="66"/>
      <c r="CY2" s="66"/>
      <c r="CZ2" s="66"/>
      <c r="DA2" s="66"/>
      <c r="DB2" s="66"/>
      <c r="DC2" s="66"/>
      <c r="DD2" s="66"/>
      <c r="DE2" s="66"/>
      <c r="DF2" s="66"/>
      <c r="DG2" s="66"/>
      <c r="DH2" s="66"/>
      <c r="DI2" s="66"/>
      <c r="DJ2" s="66"/>
      <c r="DK2" s="66"/>
      <c r="DL2" s="66"/>
      <c r="DM2" s="66"/>
      <c r="DN2" s="66"/>
      <c r="DO2" s="66"/>
      <c r="DP2" s="66"/>
      <c r="DQ2" s="66"/>
      <c r="DR2" s="66"/>
      <c r="DS2" s="66"/>
      <c r="DT2" s="66"/>
      <c r="DU2" s="66"/>
      <c r="DV2" s="66"/>
      <c r="DW2" s="66"/>
      <c r="DX2" s="66"/>
      <c r="DY2" s="66"/>
      <c r="DZ2" s="66"/>
      <c r="EA2" s="66"/>
      <c r="EB2" s="66"/>
      <c r="EC2" s="66"/>
      <c r="ED2" s="66"/>
      <c r="EE2" s="66"/>
      <c r="EF2" s="66"/>
      <c r="EG2" s="66"/>
      <c r="EH2" s="66"/>
      <c r="EI2" s="66"/>
      <c r="EJ2" s="66"/>
      <c r="EK2" s="66"/>
      <c r="EL2" s="66"/>
      <c r="EM2" s="66"/>
      <c r="EN2" s="66"/>
      <c r="EO2" s="66"/>
      <c r="EP2" s="66"/>
      <c r="EQ2" s="66"/>
      <c r="ER2" s="66"/>
      <c r="ES2" s="66"/>
      <c r="ET2" s="66"/>
      <c r="EU2" s="66"/>
      <c r="EV2" s="66"/>
      <c r="EW2" s="66"/>
      <c r="EX2" s="66"/>
      <c r="EY2" s="66"/>
      <c r="EZ2" s="66"/>
      <c r="FA2" s="66"/>
      <c r="FB2" s="66"/>
      <c r="FC2" s="66"/>
      <c r="FD2" s="66"/>
      <c r="FE2" s="66"/>
      <c r="FF2" s="66"/>
      <c r="FG2" s="66"/>
      <c r="FH2" s="66"/>
      <c r="FI2" s="66"/>
      <c r="FJ2" s="66"/>
      <c r="FK2" s="66"/>
      <c r="FL2" s="66"/>
      <c r="FM2" s="66"/>
    </row>
    <row r="3" spans="1:191" ht="15.75" x14ac:dyDescent="0.25">
      <c r="BS3" s="66"/>
      <c r="BT3" s="66"/>
      <c r="BU3" s="395"/>
      <c r="BV3" s="131"/>
      <c r="BW3" s="131"/>
      <c r="BX3" s="131"/>
      <c r="BY3" s="131"/>
      <c r="BZ3" s="395"/>
      <c r="CA3" s="395"/>
      <c r="CB3" s="395"/>
      <c r="CC3" s="395"/>
      <c r="CD3" s="395"/>
      <c r="CE3" s="395"/>
      <c r="CF3" s="395"/>
      <c r="CG3" s="395"/>
      <c r="CH3" s="395"/>
      <c r="CI3" s="395"/>
      <c r="CJ3" s="395"/>
      <c r="CK3" s="395"/>
      <c r="CL3" s="395"/>
      <c r="CM3" s="395"/>
      <c r="CN3" s="395"/>
      <c r="CO3" s="395"/>
      <c r="CP3" s="395"/>
      <c r="CQ3" s="395"/>
      <c r="CR3" s="395"/>
      <c r="CS3" s="395"/>
      <c r="CT3" s="395"/>
      <c r="CU3" s="395"/>
      <c r="CV3" s="395"/>
      <c r="CW3" s="395"/>
      <c r="CX3" s="395"/>
      <c r="CY3" s="395"/>
      <c r="CZ3" s="395"/>
      <c r="DA3" s="395"/>
      <c r="DB3" s="395"/>
      <c r="DC3" s="395"/>
      <c r="DD3" s="395"/>
      <c r="DE3" s="395"/>
      <c r="DF3" s="395"/>
      <c r="DG3" s="395"/>
      <c r="DH3" s="395"/>
      <c r="DI3" s="395"/>
      <c r="DJ3" s="395"/>
      <c r="DK3" s="395"/>
      <c r="DL3" s="395"/>
      <c r="DM3" s="395"/>
      <c r="DN3" s="395"/>
      <c r="DO3" s="131"/>
      <c r="DP3" s="131"/>
      <c r="DQ3" s="131"/>
      <c r="DR3" s="131"/>
      <c r="DS3" s="131"/>
      <c r="DT3" s="131"/>
      <c r="DU3" s="131"/>
      <c r="DV3" s="66"/>
      <c r="DW3" s="66"/>
      <c r="DX3" s="66"/>
      <c r="DY3" s="66"/>
      <c r="DZ3" s="66"/>
      <c r="EA3" s="66"/>
      <c r="EB3" s="66"/>
      <c r="EC3" s="66"/>
      <c r="ED3" s="66"/>
      <c r="EE3" s="66"/>
      <c r="EF3" s="66"/>
      <c r="EG3" s="66"/>
      <c r="EH3" s="66"/>
      <c r="EI3" s="66"/>
      <c r="EJ3" s="66"/>
      <c r="EK3" s="66"/>
      <c r="EL3" s="66"/>
      <c r="EM3" s="66"/>
      <c r="EN3" s="66"/>
      <c r="EO3" s="66"/>
      <c r="EP3" s="66"/>
      <c r="EQ3" s="66"/>
      <c r="ER3" s="66"/>
      <c r="ES3" s="66"/>
      <c r="ET3" s="66"/>
      <c r="EU3" s="66"/>
      <c r="EV3" s="66"/>
      <c r="EW3" s="66"/>
      <c r="EX3" s="66"/>
      <c r="EY3" s="66"/>
      <c r="EZ3" s="66"/>
      <c r="FA3" s="66"/>
      <c r="FB3" s="66"/>
      <c r="FC3" s="66"/>
      <c r="FD3" s="66"/>
      <c r="FE3" s="66"/>
      <c r="FF3" s="66"/>
      <c r="FG3" s="66"/>
      <c r="FH3" s="66"/>
      <c r="FI3" s="66"/>
      <c r="FJ3" s="66"/>
      <c r="FK3" s="66"/>
      <c r="FL3" s="66"/>
      <c r="FM3" s="66"/>
    </row>
    <row r="4" spans="1:191" ht="12.75" x14ac:dyDescent="0.2">
      <c r="BS4" s="66"/>
      <c r="BT4" s="66"/>
      <c r="BU4" s="66"/>
      <c r="BV4" s="66"/>
      <c r="BW4" s="66"/>
      <c r="BX4" s="66"/>
      <c r="BY4" s="66"/>
      <c r="BZ4" s="66"/>
      <c r="CA4" s="66"/>
      <c r="CB4" s="66"/>
      <c r="CC4" s="66"/>
      <c r="CD4" s="66"/>
      <c r="CE4" s="66"/>
      <c r="CF4" s="66"/>
      <c r="CG4" s="66"/>
      <c r="CH4" s="66"/>
      <c r="CI4" s="66"/>
      <c r="CJ4" s="66"/>
      <c r="CK4" s="66"/>
      <c r="CL4" s="66"/>
      <c r="CM4" s="66"/>
      <c r="CN4" s="66"/>
      <c r="CO4" s="66"/>
      <c r="CP4" s="66"/>
      <c r="CQ4" s="66"/>
      <c r="CR4" s="66"/>
      <c r="CS4" s="66"/>
      <c r="CT4" s="66"/>
      <c r="CU4" s="66"/>
      <c r="CV4" s="66"/>
      <c r="CW4" s="66"/>
      <c r="CX4" s="66"/>
      <c r="CY4" s="66"/>
      <c r="CZ4" s="66"/>
      <c r="DA4" s="66"/>
      <c r="DB4" s="66"/>
      <c r="DC4" s="66"/>
      <c r="DD4" s="66"/>
      <c r="DE4" s="66"/>
      <c r="DF4" s="66"/>
      <c r="DG4" s="66"/>
      <c r="DH4" s="66"/>
      <c r="DI4" s="66"/>
      <c r="DJ4" s="66"/>
      <c r="DK4" s="66"/>
      <c r="DL4" s="66"/>
      <c r="DM4" s="66"/>
      <c r="DN4" s="66"/>
      <c r="DO4" s="66"/>
      <c r="DP4" s="66"/>
      <c r="DQ4" s="66"/>
      <c r="DR4" s="66"/>
      <c r="DS4" s="66"/>
      <c r="DT4" s="66"/>
      <c r="DU4" s="66"/>
      <c r="DV4" s="66"/>
      <c r="DW4" s="66"/>
      <c r="DX4" s="66"/>
      <c r="DY4" s="66"/>
      <c r="DZ4" s="66"/>
      <c r="EA4" s="66"/>
      <c r="EB4" s="66"/>
      <c r="EC4" s="66"/>
      <c r="ED4" s="66"/>
      <c r="EE4" s="66"/>
      <c r="EF4" s="66"/>
      <c r="EG4" s="66"/>
      <c r="EH4" s="66"/>
      <c r="EI4" s="66"/>
      <c r="EJ4" s="66"/>
      <c r="EK4" s="66"/>
      <c r="EL4" s="66"/>
      <c r="EM4" s="66"/>
      <c r="EN4" s="66"/>
      <c r="EO4" s="397"/>
      <c r="EP4" s="397"/>
      <c r="EQ4" s="397"/>
      <c r="ER4" s="397"/>
      <c r="ES4" s="397"/>
      <c r="ET4" s="397"/>
      <c r="EU4" s="396"/>
      <c r="EV4" s="397"/>
      <c r="EW4" s="397"/>
      <c r="EX4" s="397"/>
      <c r="EY4" s="66"/>
      <c r="EZ4" s="66"/>
      <c r="FA4" s="66"/>
      <c r="FB4" s="66"/>
      <c r="FC4" s="66"/>
      <c r="FD4" s="66"/>
      <c r="FE4" s="66"/>
      <c r="FF4" s="66"/>
      <c r="FG4" s="66"/>
      <c r="FH4" s="66"/>
      <c r="FI4" s="66"/>
      <c r="FJ4" s="66"/>
      <c r="FK4" s="66"/>
      <c r="FL4" s="66"/>
      <c r="FM4" s="66"/>
    </row>
    <row r="5" spans="1:191" x14ac:dyDescent="0.2">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6"/>
      <c r="CX5" s="66"/>
      <c r="CY5" s="66"/>
      <c r="CZ5" s="66"/>
      <c r="DA5" s="66"/>
      <c r="DB5" s="66"/>
      <c r="DC5" s="66"/>
      <c r="DD5" s="66"/>
      <c r="DE5" s="66"/>
      <c r="DF5" s="66"/>
      <c r="DG5" s="66"/>
      <c r="DH5" s="66"/>
      <c r="DI5" s="66"/>
      <c r="DJ5" s="66"/>
      <c r="DK5" s="66"/>
      <c r="DL5" s="66"/>
      <c r="DM5" s="66"/>
      <c r="DN5" s="66"/>
      <c r="DO5" s="66"/>
      <c r="DP5" s="66"/>
      <c r="DQ5" s="66"/>
      <c r="DR5" s="66"/>
      <c r="DS5" s="66"/>
      <c r="DT5" s="66"/>
      <c r="DU5" s="66"/>
      <c r="DV5" s="66"/>
      <c r="DW5" s="66"/>
      <c r="DX5" s="66"/>
      <c r="DY5" s="66"/>
      <c r="DZ5" s="66"/>
      <c r="EA5" s="66"/>
      <c r="EB5" s="66"/>
      <c r="EC5" s="66"/>
      <c r="ED5" s="66"/>
      <c r="EE5" s="66"/>
      <c r="EF5" s="66"/>
      <c r="EG5" s="66"/>
      <c r="EH5" s="66"/>
      <c r="EI5" s="66"/>
      <c r="EJ5" s="66"/>
      <c r="EK5" s="66"/>
      <c r="EL5" s="66"/>
      <c r="EM5" s="66"/>
      <c r="EN5" s="66"/>
      <c r="EO5" s="66"/>
      <c r="EP5" s="66"/>
      <c r="EQ5" s="66"/>
      <c r="ER5" s="66"/>
      <c r="ES5" s="66"/>
      <c r="ET5" s="66"/>
      <c r="EU5" s="66"/>
      <c r="EV5" s="66"/>
      <c r="EW5" s="66"/>
      <c r="EX5" s="66"/>
      <c r="EY5" s="66"/>
      <c r="EZ5" s="66"/>
      <c r="FA5" s="66"/>
      <c r="FB5" s="66"/>
      <c r="FC5" s="66"/>
      <c r="FD5" s="66"/>
      <c r="FE5" s="66"/>
      <c r="FF5" s="66"/>
      <c r="FG5" s="66"/>
      <c r="FH5" s="66"/>
      <c r="FI5" s="66"/>
      <c r="FJ5" s="66"/>
      <c r="FK5" s="66"/>
      <c r="FL5" s="66"/>
      <c r="FM5" s="66"/>
    </row>
    <row r="6" spans="1:191" ht="12.75" thickBot="1" x14ac:dyDescent="0.25">
      <c r="FK6" s="273"/>
      <c r="FL6" s="273"/>
      <c r="FM6" s="273"/>
      <c r="FN6" s="273"/>
      <c r="FO6" s="273"/>
      <c r="FP6" s="273"/>
      <c r="FQ6" s="273"/>
      <c r="FR6" s="273"/>
      <c r="FS6" s="273"/>
    </row>
    <row r="7" spans="1:191" ht="13.5" thickBot="1" x14ac:dyDescent="0.25">
      <c r="G7" s="150" t="s">
        <v>334</v>
      </c>
      <c r="H7" s="151"/>
      <c r="I7" s="151"/>
      <c r="J7" s="151"/>
      <c r="K7" s="151"/>
      <c r="L7" s="151"/>
      <c r="M7" s="151"/>
      <c r="N7" s="151"/>
      <c r="O7" s="151"/>
      <c r="P7" s="151"/>
      <c r="Q7" s="151"/>
      <c r="R7" s="151"/>
      <c r="S7" s="151"/>
      <c r="T7" s="151"/>
      <c r="U7" s="151"/>
      <c r="V7" s="151"/>
      <c r="W7" s="151" t="str">
        <f ca="1">TEXT(ASOFDATE,"DD-MMM-YY")</f>
        <v>30-May-16</v>
      </c>
      <c r="X7" s="151"/>
      <c r="Y7" s="151"/>
      <c r="Z7" s="151"/>
      <c r="AA7" s="151"/>
      <c r="AB7" s="151"/>
      <c r="AC7" s="151"/>
      <c r="AD7" s="152"/>
      <c r="AE7" s="66"/>
      <c r="AF7" s="175" t="s">
        <v>416</v>
      </c>
      <c r="AG7" s="151"/>
      <c r="AH7" s="151"/>
      <c r="AI7" s="151"/>
      <c r="AJ7" s="151"/>
      <c r="AK7" s="151"/>
      <c r="AL7" s="151"/>
      <c r="AM7" s="151"/>
      <c r="AN7" s="151"/>
      <c r="AO7" s="608">
        <f>FX_EUR_USD</f>
        <v>1.1138999999999999</v>
      </c>
      <c r="AP7" s="609"/>
      <c r="AQ7" s="609"/>
      <c r="AR7" s="609"/>
      <c r="AS7" s="609"/>
      <c r="AT7" s="610"/>
      <c r="AU7" s="66"/>
      <c r="AV7" s="66"/>
      <c r="AW7" s="66"/>
      <c r="AX7" s="66"/>
      <c r="AY7" s="66"/>
      <c r="AZ7" s="66"/>
      <c r="BA7" s="66"/>
      <c r="BB7" s="66"/>
      <c r="BC7" s="66"/>
      <c r="BD7" s="66"/>
      <c r="BF7" s="146" t="s">
        <v>404</v>
      </c>
      <c r="BG7" s="258"/>
      <c r="BH7" s="258"/>
      <c r="BI7" s="258"/>
      <c r="BJ7" s="258"/>
      <c r="BK7" s="258"/>
      <c r="BL7" s="258"/>
      <c r="BM7" s="258"/>
      <c r="BN7" s="258"/>
      <c r="BO7" s="258"/>
      <c r="BP7" s="147"/>
      <c r="BQ7" s="147"/>
      <c r="BR7" s="147"/>
      <c r="BS7" s="147"/>
      <c r="BT7" s="147"/>
      <c r="BU7" s="147"/>
      <c r="BV7" s="147"/>
      <c r="BW7" s="147"/>
      <c r="BX7" s="147"/>
      <c r="BY7" s="147"/>
      <c r="BZ7" s="147"/>
      <c r="CA7" s="147"/>
      <c r="CB7" s="147"/>
      <c r="CC7" s="147"/>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147"/>
      <c r="DB7" s="147"/>
      <c r="DC7" s="147"/>
      <c r="DD7" s="147"/>
      <c r="DE7" s="147"/>
      <c r="DF7" s="147"/>
      <c r="DG7" s="147"/>
      <c r="DH7" s="147"/>
      <c r="DI7" s="147"/>
      <c r="DJ7" s="147"/>
      <c r="DK7" s="147"/>
      <c r="DL7" s="147"/>
      <c r="DM7" s="147"/>
      <c r="DN7" s="147"/>
      <c r="DO7" s="147"/>
      <c r="DP7" s="147"/>
      <c r="DQ7" s="147"/>
      <c r="DR7" s="147"/>
      <c r="DS7" s="147"/>
      <c r="DT7" s="147"/>
      <c r="DU7" s="147"/>
      <c r="DV7" s="147"/>
      <c r="DW7" s="147"/>
      <c r="DX7" s="147"/>
      <c r="DY7" s="147"/>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147"/>
      <c r="EX7" s="147"/>
      <c r="EY7" s="147"/>
      <c r="EZ7" s="147"/>
      <c r="FA7" s="147"/>
      <c r="FB7" s="147"/>
      <c r="FC7" s="147"/>
      <c r="FD7" s="147"/>
      <c r="FE7" s="147"/>
      <c r="FF7" s="147"/>
      <c r="FG7" s="147"/>
      <c r="FH7" s="147"/>
      <c r="FI7" s="270"/>
      <c r="FJ7" s="274"/>
      <c r="FK7" s="615" t="s">
        <v>169</v>
      </c>
      <c r="FL7" s="616"/>
      <c r="FM7" s="616"/>
      <c r="FN7" s="616"/>
      <c r="FO7" s="616"/>
      <c r="FP7" s="616"/>
      <c r="FQ7" s="616"/>
      <c r="FR7" s="616"/>
      <c r="FS7" s="617"/>
    </row>
    <row r="8" spans="1:191" ht="12.75" thickBot="1" x14ac:dyDescent="0.25">
      <c r="G8" s="149" t="s">
        <v>333</v>
      </c>
      <c r="W8" s="65" t="str">
        <f>TEXT(SAVEDDATE,"DD-MMM-YY")</f>
        <v>27-May-16</v>
      </c>
      <c r="BE8" s="66"/>
      <c r="BF8" s="265" t="s">
        <v>402</v>
      </c>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c r="EE8" s="265"/>
      <c r="EF8" s="265"/>
      <c r="EG8" s="265"/>
      <c r="EH8" s="265"/>
      <c r="EI8" s="265"/>
      <c r="EJ8" s="265"/>
      <c r="EK8" s="265"/>
      <c r="EL8" s="265"/>
      <c r="EM8" s="265"/>
      <c r="EN8" s="265"/>
      <c r="EO8" s="265"/>
      <c r="EP8" s="265"/>
      <c r="EQ8" s="265"/>
      <c r="ER8" s="265"/>
      <c r="ES8" s="265"/>
      <c r="ET8" s="265"/>
      <c r="EU8" s="265"/>
      <c r="EV8" s="265"/>
      <c r="EW8" s="265"/>
      <c r="EX8" s="265"/>
      <c r="EY8" s="265"/>
      <c r="EZ8" s="265"/>
      <c r="FA8" s="265"/>
      <c r="FB8" s="265"/>
      <c r="FC8" s="265"/>
      <c r="FD8" s="265"/>
      <c r="FE8" s="265"/>
      <c r="FF8" s="265"/>
      <c r="FG8" s="265"/>
      <c r="FH8" s="265"/>
      <c r="FI8" s="265"/>
      <c r="FJ8" s="265"/>
    </row>
    <row r="9" spans="1:191" x14ac:dyDescent="0.2">
      <c r="A9" s="64" t="s">
        <v>180</v>
      </c>
      <c r="D9" s="196" t="s">
        <v>420</v>
      </c>
      <c r="G9" s="168" t="s">
        <v>161</v>
      </c>
      <c r="H9" s="169"/>
      <c r="I9" s="169"/>
      <c r="J9" s="169"/>
      <c r="K9" s="169"/>
      <c r="L9" s="169"/>
      <c r="M9" s="169"/>
      <c r="N9" s="169"/>
      <c r="O9" s="169"/>
      <c r="P9" s="169"/>
      <c r="Q9" s="169"/>
      <c r="R9" s="169"/>
      <c r="S9" s="169"/>
      <c r="T9" s="169"/>
      <c r="U9" s="170"/>
      <c r="V9" s="170"/>
      <c r="W9" s="170"/>
      <c r="X9" s="170"/>
      <c r="Y9" s="171"/>
      <c r="Z9" s="171"/>
      <c r="AA9" s="171"/>
      <c r="AB9" s="171"/>
      <c r="AC9" s="171"/>
      <c r="AD9" s="171"/>
      <c r="AE9" s="171"/>
      <c r="AF9" s="171"/>
      <c r="AG9" s="171"/>
      <c r="AH9" s="171"/>
      <c r="AI9" s="171"/>
      <c r="AJ9" s="171"/>
      <c r="AK9" s="171"/>
      <c r="AL9" s="171"/>
      <c r="AM9" s="171"/>
      <c r="AN9" s="171"/>
      <c r="AO9" s="171"/>
      <c r="AP9" s="171"/>
      <c r="AQ9" s="171"/>
      <c r="AR9" s="171"/>
      <c r="AS9" s="171"/>
      <c r="AT9" s="172"/>
      <c r="AU9" s="131"/>
      <c r="AV9" s="130" t="s">
        <v>401</v>
      </c>
      <c r="AW9" s="128"/>
      <c r="AX9" s="128"/>
      <c r="AY9" s="128"/>
      <c r="AZ9" s="128"/>
      <c r="BA9" s="128"/>
      <c r="BB9" s="128"/>
      <c r="BC9" s="128"/>
      <c r="BD9" s="129"/>
      <c r="BE9" s="137"/>
      <c r="BF9" s="618" t="s">
        <v>10</v>
      </c>
      <c r="BG9" s="619"/>
      <c r="BH9" s="619"/>
      <c r="BI9" s="619"/>
      <c r="BJ9" s="619"/>
      <c r="BK9" s="619"/>
      <c r="BL9" s="619"/>
      <c r="BM9" s="619"/>
      <c r="BN9" s="619"/>
      <c r="BO9" s="618" t="s">
        <v>11</v>
      </c>
      <c r="BP9" s="619"/>
      <c r="BQ9" s="619"/>
      <c r="BR9" s="619"/>
      <c r="BS9" s="619"/>
      <c r="BT9" s="619"/>
      <c r="BU9" s="619"/>
      <c r="BV9" s="619"/>
      <c r="BW9" s="619"/>
      <c r="BX9" s="618" t="s">
        <v>12</v>
      </c>
      <c r="BY9" s="619"/>
      <c r="BZ9" s="619"/>
      <c r="CA9" s="619"/>
      <c r="CB9" s="619"/>
      <c r="CC9" s="619"/>
      <c r="CD9" s="619"/>
      <c r="CE9" s="619"/>
      <c r="CF9" s="619"/>
      <c r="CG9" s="618" t="s">
        <v>13</v>
      </c>
      <c r="CH9" s="619"/>
      <c r="CI9" s="619"/>
      <c r="CJ9" s="619"/>
      <c r="CK9" s="619"/>
      <c r="CL9" s="619"/>
      <c r="CM9" s="619"/>
      <c r="CN9" s="619"/>
      <c r="CO9" s="619"/>
      <c r="CP9" s="618" t="s">
        <v>14</v>
      </c>
      <c r="CQ9" s="619"/>
      <c r="CR9" s="619"/>
      <c r="CS9" s="619"/>
      <c r="CT9" s="619"/>
      <c r="CU9" s="619"/>
      <c r="CV9" s="619"/>
      <c r="CW9" s="619"/>
      <c r="CX9" s="619"/>
      <c r="CY9" s="618" t="s">
        <v>33</v>
      </c>
      <c r="CZ9" s="619"/>
      <c r="DA9" s="619"/>
      <c r="DB9" s="619"/>
      <c r="DC9" s="619"/>
      <c r="DD9" s="619"/>
      <c r="DE9" s="619"/>
      <c r="DF9" s="619"/>
      <c r="DG9" s="619"/>
      <c r="DH9" s="618" t="s">
        <v>34</v>
      </c>
      <c r="DI9" s="619"/>
      <c r="DJ9" s="619"/>
      <c r="DK9" s="619"/>
      <c r="DL9" s="619"/>
      <c r="DM9" s="619"/>
      <c r="DN9" s="619"/>
      <c r="DO9" s="619"/>
      <c r="DP9" s="619"/>
      <c r="DQ9" s="618" t="s">
        <v>7</v>
      </c>
      <c r="DR9" s="619"/>
      <c r="DS9" s="619"/>
      <c r="DT9" s="619"/>
      <c r="DU9" s="619"/>
      <c r="DV9" s="619"/>
      <c r="DW9" s="619"/>
      <c r="DX9" s="619"/>
      <c r="DY9" s="619"/>
      <c r="DZ9" s="618" t="s">
        <v>8</v>
      </c>
      <c r="EA9" s="619"/>
      <c r="EB9" s="619"/>
      <c r="EC9" s="619"/>
      <c r="ED9" s="619"/>
      <c r="EE9" s="619"/>
      <c r="EF9" s="619"/>
      <c r="EG9" s="619"/>
      <c r="EH9" s="619"/>
      <c r="EI9" s="618" t="s">
        <v>35</v>
      </c>
      <c r="EJ9" s="619"/>
      <c r="EK9" s="619"/>
      <c r="EL9" s="619"/>
      <c r="EM9" s="619"/>
      <c r="EN9" s="619"/>
      <c r="EO9" s="619"/>
      <c r="EP9" s="619"/>
      <c r="EQ9" s="619"/>
      <c r="ER9" s="618" t="s">
        <v>36</v>
      </c>
      <c r="ES9" s="619"/>
      <c r="ET9" s="619"/>
      <c r="EU9" s="619"/>
      <c r="EV9" s="619"/>
      <c r="EW9" s="619"/>
      <c r="EX9" s="619"/>
      <c r="EY9" s="619"/>
      <c r="EZ9" s="619"/>
      <c r="FA9" s="618" t="s">
        <v>37</v>
      </c>
      <c r="FB9" s="619"/>
      <c r="FC9" s="619"/>
      <c r="FD9" s="619"/>
      <c r="FE9" s="619"/>
      <c r="FF9" s="619"/>
      <c r="FG9" s="619"/>
      <c r="FH9" s="619"/>
      <c r="FI9" s="619"/>
      <c r="FJ9" s="271"/>
      <c r="FK9" s="618" t="s">
        <v>311</v>
      </c>
      <c r="FL9" s="619"/>
      <c r="FM9" s="619"/>
      <c r="FN9" s="619"/>
      <c r="FO9" s="619"/>
      <c r="FP9" s="619"/>
      <c r="FQ9" s="619"/>
      <c r="FR9" s="619"/>
      <c r="FS9" s="619"/>
      <c r="FT9" s="66"/>
      <c r="FW9" s="313" t="s">
        <v>10</v>
      </c>
      <c r="FX9" s="314" t="s">
        <v>11</v>
      </c>
      <c r="FY9" s="314" t="s">
        <v>12</v>
      </c>
      <c r="FZ9" s="314" t="s">
        <v>13</v>
      </c>
      <c r="GA9" s="314" t="s">
        <v>14</v>
      </c>
      <c r="GB9" s="314" t="s">
        <v>33</v>
      </c>
      <c r="GC9" s="314" t="s">
        <v>34</v>
      </c>
      <c r="GD9" s="314" t="s">
        <v>7</v>
      </c>
      <c r="GE9" s="314" t="s">
        <v>8</v>
      </c>
      <c r="GF9" s="314" t="s">
        <v>35</v>
      </c>
      <c r="GG9" s="314" t="s">
        <v>36</v>
      </c>
      <c r="GH9" s="314" t="s">
        <v>37</v>
      </c>
      <c r="GI9" s="321" t="s">
        <v>311</v>
      </c>
    </row>
    <row r="10" spans="1:191" s="135" customFormat="1" x14ac:dyDescent="0.2">
      <c r="A10" s="135">
        <v>0</v>
      </c>
      <c r="D10" s="197" t="s">
        <v>421</v>
      </c>
      <c r="F10" s="132"/>
      <c r="G10" s="136" t="str">
        <f>VLOOKUP($A10,PORTFOLIO_HIERARCHY,3,0)</f>
        <v>Americas Business Area</v>
      </c>
      <c r="H10" s="166"/>
      <c r="I10" s="166"/>
      <c r="J10" s="166"/>
      <c r="K10" s="166"/>
      <c r="L10" s="166"/>
      <c r="M10" s="166"/>
      <c r="N10" s="166"/>
      <c r="O10" s="166"/>
      <c r="P10" s="166"/>
      <c r="Q10" s="166"/>
      <c r="R10" s="166"/>
      <c r="S10" s="166"/>
      <c r="T10" s="166"/>
      <c r="U10" s="167"/>
      <c r="V10" s="167"/>
      <c r="W10" s="167"/>
      <c r="X10" s="167"/>
      <c r="Y10" s="131"/>
      <c r="Z10" s="131"/>
      <c r="AA10" s="131"/>
      <c r="AB10" s="131"/>
      <c r="AC10" s="131"/>
      <c r="AD10" s="131"/>
      <c r="AE10" s="131"/>
      <c r="AF10" s="131"/>
      <c r="AG10" s="131"/>
      <c r="AH10" s="131"/>
      <c r="AI10" s="131"/>
      <c r="AJ10" s="131"/>
      <c r="AK10" s="131"/>
      <c r="AL10" s="131"/>
      <c r="AM10" s="131"/>
      <c r="AN10" s="131"/>
      <c r="AO10" s="131"/>
      <c r="AP10" s="131"/>
      <c r="AQ10" s="131"/>
      <c r="AR10" s="131"/>
      <c r="AS10" s="131"/>
      <c r="AT10" s="137"/>
      <c r="AU10" s="131"/>
      <c r="AV10" s="627" t="s">
        <v>24</v>
      </c>
      <c r="AW10" s="628"/>
      <c r="AX10" s="628"/>
      <c r="AY10" s="628"/>
      <c r="AZ10" s="628"/>
      <c r="BA10" s="628"/>
      <c r="BB10" s="628"/>
      <c r="BC10" s="628"/>
      <c r="BD10" s="629"/>
      <c r="BE10" s="131"/>
      <c r="BF10" s="624">
        <f ca="1">VLOOKUP($A10&amp;$AV10,SENSITIVITIES_TABLE,2,0)*FX_EUR_USD</f>
        <v>-43250.832231000008</v>
      </c>
      <c r="BG10" s="625"/>
      <c r="BH10" s="625"/>
      <c r="BI10" s="625"/>
      <c r="BJ10" s="625"/>
      <c r="BK10" s="625"/>
      <c r="BL10" s="625"/>
      <c r="BM10" s="625"/>
      <c r="BN10" s="626"/>
      <c r="BO10" s="624">
        <f ca="1">VLOOKUP($A10&amp;$AV10,SENSITIVITIES_TABLE,3,0)*FX_EUR_USD</f>
        <v>-38647.874400000008</v>
      </c>
      <c r="BP10" s="625"/>
      <c r="BQ10" s="625"/>
      <c r="BR10" s="625"/>
      <c r="BS10" s="625"/>
      <c r="BT10" s="625"/>
      <c r="BU10" s="625"/>
      <c r="BV10" s="625"/>
      <c r="BW10" s="626"/>
      <c r="BX10" s="624">
        <f ca="1">VLOOKUP($A10&amp;$AV10,SENSITIVITIES_TABLE,4,0)*FX_EUR_USD</f>
        <v>7189.2442680000004</v>
      </c>
      <c r="BY10" s="625"/>
      <c r="BZ10" s="625"/>
      <c r="CA10" s="625"/>
      <c r="CB10" s="625"/>
      <c r="CC10" s="625"/>
      <c r="CD10" s="625"/>
      <c r="CE10" s="625"/>
      <c r="CF10" s="626"/>
      <c r="CG10" s="624">
        <f ca="1">VLOOKUP($A10&amp;$AV10,SENSITIVITIES_TABLE,5,0)*FX_EUR_USD</f>
        <v>5226.4522169999991</v>
      </c>
      <c r="CH10" s="625"/>
      <c r="CI10" s="625"/>
      <c r="CJ10" s="625"/>
      <c r="CK10" s="625"/>
      <c r="CL10" s="625"/>
      <c r="CM10" s="625"/>
      <c r="CN10" s="625"/>
      <c r="CO10" s="626"/>
      <c r="CP10" s="624">
        <f ca="1">VLOOKUP($A10&amp;$AV10,SENSITIVITIES_TABLE,6,0)*FX_EUR_USD</f>
        <v>1336.9361969999995</v>
      </c>
      <c r="CQ10" s="625"/>
      <c r="CR10" s="625"/>
      <c r="CS10" s="625"/>
      <c r="CT10" s="625"/>
      <c r="CU10" s="625"/>
      <c r="CV10" s="625"/>
      <c r="CW10" s="625"/>
      <c r="CX10" s="626"/>
      <c r="CY10" s="624">
        <f ca="1">VLOOKUP($A10&amp;$AV10,SENSITIVITIES_TABLE,7,0)*FX_EUR_USD</f>
        <v>3425.6546429999999</v>
      </c>
      <c r="CZ10" s="625"/>
      <c r="DA10" s="625"/>
      <c r="DB10" s="625"/>
      <c r="DC10" s="625"/>
      <c r="DD10" s="625"/>
      <c r="DE10" s="625"/>
      <c r="DF10" s="625"/>
      <c r="DG10" s="626"/>
      <c r="DH10" s="624">
        <f ca="1">VLOOKUP($A10&amp;$AV10,SENSITIVITIES_TABLE,8,0)*FX_EUR_USD</f>
        <v>4060.8449790000018</v>
      </c>
      <c r="DI10" s="625"/>
      <c r="DJ10" s="625"/>
      <c r="DK10" s="625"/>
      <c r="DL10" s="625"/>
      <c r="DM10" s="625"/>
      <c r="DN10" s="625"/>
      <c r="DO10" s="625"/>
      <c r="DP10" s="626"/>
      <c r="DQ10" s="624">
        <f ca="1">VLOOKUP($A10&amp;$AV10,SENSITIVITIES_TABLE,9,0)*FX_EUR_USD</f>
        <v>2777.8215419999992</v>
      </c>
      <c r="DR10" s="625"/>
      <c r="DS10" s="625"/>
      <c r="DT10" s="625"/>
      <c r="DU10" s="625"/>
      <c r="DV10" s="625"/>
      <c r="DW10" s="625"/>
      <c r="DX10" s="625"/>
      <c r="DY10" s="626"/>
      <c r="DZ10" s="624">
        <f ca="1">VLOOKUP($A10&amp;$AV10,SENSITIVITIES_TABLE,10,0)*FX_EUR_USD</f>
        <v>22678.569578999999</v>
      </c>
      <c r="EA10" s="625"/>
      <c r="EB10" s="625"/>
      <c r="EC10" s="625"/>
      <c r="ED10" s="625"/>
      <c r="EE10" s="625"/>
      <c r="EF10" s="625"/>
      <c r="EG10" s="625"/>
      <c r="EH10" s="626"/>
      <c r="EI10" s="624">
        <f ca="1">VLOOKUP($A10&amp;$AV10,SENSITIVITIES_TABLE,11,0)*FX_EUR_USD</f>
        <v>44167.883823000004</v>
      </c>
      <c r="EJ10" s="625"/>
      <c r="EK10" s="625"/>
      <c r="EL10" s="625"/>
      <c r="EM10" s="625"/>
      <c r="EN10" s="625"/>
      <c r="EO10" s="625"/>
      <c r="EP10" s="625"/>
      <c r="EQ10" s="626"/>
      <c r="ER10" s="624">
        <f ca="1">VLOOKUP($A10&amp;$AV10,SENSITIVITIES_TABLE,12,0)*FX_EUR_USD</f>
        <v>26608.876616999994</v>
      </c>
      <c r="ES10" s="625"/>
      <c r="ET10" s="625"/>
      <c r="EU10" s="625"/>
      <c r="EV10" s="625"/>
      <c r="EW10" s="625"/>
      <c r="EX10" s="625"/>
      <c r="EY10" s="625"/>
      <c r="EZ10" s="626"/>
      <c r="FA10" s="624">
        <f ca="1">VLOOKUP($A10&amp;$AV10,SENSITIVITIES_TABLE,13,0)*FX_EUR_USD</f>
        <v>5062.7534729999988</v>
      </c>
      <c r="FB10" s="625"/>
      <c r="FC10" s="625"/>
      <c r="FD10" s="625"/>
      <c r="FE10" s="625"/>
      <c r="FF10" s="625"/>
      <c r="FG10" s="625"/>
      <c r="FH10" s="625"/>
      <c r="FI10" s="626"/>
      <c r="FJ10" s="268"/>
      <c r="FK10" s="624">
        <f ca="1">SUM($BF10:$FI10)</f>
        <v>40636.330706999979</v>
      </c>
      <c r="FL10" s="625"/>
      <c r="FM10" s="625"/>
      <c r="FN10" s="625"/>
      <c r="FO10" s="625"/>
      <c r="FP10" s="625"/>
      <c r="FQ10" s="625"/>
      <c r="FR10" s="625"/>
      <c r="FS10" s="626"/>
      <c r="FT10" s="132"/>
      <c r="FU10" s="132"/>
      <c r="FW10" s="315">
        <v>-47114.419264000004</v>
      </c>
      <c r="FX10" s="316">
        <v>-36770.941535999998</v>
      </c>
      <c r="FY10" s="316">
        <v>8252.2027200000011</v>
      </c>
      <c r="FZ10" s="316">
        <v>5370.4455039999984</v>
      </c>
      <c r="GA10" s="316">
        <v>1320.9063679999999</v>
      </c>
      <c r="GB10" s="316">
        <v>3449.9627200000004</v>
      </c>
      <c r="GC10" s="316">
        <v>4094.0436160000027</v>
      </c>
      <c r="GD10" s="316">
        <v>2664.6512959999973</v>
      </c>
      <c r="GE10" s="316">
        <v>22693.543520000007</v>
      </c>
      <c r="GF10" s="316">
        <v>44283.197248000011</v>
      </c>
      <c r="GG10" s="316">
        <v>26664.415263999996</v>
      </c>
      <c r="GH10" s="316">
        <v>5108.0533439999999</v>
      </c>
      <c r="GI10" s="322">
        <v>40016.060800000021</v>
      </c>
    </row>
    <row r="11" spans="1:191" ht="6" customHeight="1" x14ac:dyDescent="0.2">
      <c r="D11" s="196"/>
      <c r="G11" s="67"/>
      <c r="H11" s="133"/>
      <c r="I11" s="133"/>
      <c r="J11" s="133"/>
      <c r="K11" s="133"/>
      <c r="L11" s="133"/>
      <c r="M11" s="133"/>
      <c r="N11" s="133"/>
      <c r="O11" s="133"/>
      <c r="P11" s="133"/>
      <c r="Q11" s="133"/>
      <c r="R11" s="133"/>
      <c r="S11" s="133"/>
      <c r="T11" s="133"/>
      <c r="U11" s="134"/>
      <c r="V11" s="134"/>
      <c r="W11" s="134"/>
      <c r="X11" s="134"/>
      <c r="Y11" s="66"/>
      <c r="Z11" s="66"/>
      <c r="AA11" s="66"/>
      <c r="AB11" s="66"/>
      <c r="AC11" s="66"/>
      <c r="AD11" s="66"/>
      <c r="AE11" s="66"/>
      <c r="AF11" s="66"/>
      <c r="AG11" s="66"/>
      <c r="AH11" s="66"/>
      <c r="AI11" s="66"/>
      <c r="AJ11" s="66"/>
      <c r="AK11" s="66"/>
      <c r="AL11" s="66"/>
      <c r="AM11" s="66"/>
      <c r="AN11" s="66"/>
      <c r="AO11" s="66"/>
      <c r="AP11" s="66"/>
      <c r="AQ11" s="66"/>
      <c r="AR11" s="66"/>
      <c r="AS11" s="66"/>
      <c r="AT11" s="68"/>
      <c r="AU11" s="66"/>
      <c r="AV11" s="162"/>
      <c r="AW11" s="163"/>
      <c r="AX11" s="163"/>
      <c r="AY11" s="163"/>
      <c r="AZ11" s="163"/>
      <c r="BA11" s="163"/>
      <c r="BB11" s="163"/>
      <c r="BC11" s="163"/>
      <c r="BD11" s="164"/>
      <c r="BE11" s="66"/>
      <c r="BF11" s="198"/>
      <c r="BG11" s="260"/>
      <c r="BH11" s="260"/>
      <c r="BI11" s="260"/>
      <c r="BJ11" s="260"/>
      <c r="BK11" s="260"/>
      <c r="BL11" s="260"/>
      <c r="BM11" s="260"/>
      <c r="BN11" s="261"/>
      <c r="BO11" s="198"/>
      <c r="BP11" s="260"/>
      <c r="BQ11" s="260"/>
      <c r="BR11" s="260"/>
      <c r="BS11" s="260"/>
      <c r="BT11" s="260"/>
      <c r="BU11" s="260"/>
      <c r="BV11" s="260"/>
      <c r="BW11" s="261"/>
      <c r="BX11" s="198"/>
      <c r="BY11" s="260"/>
      <c r="BZ11" s="260"/>
      <c r="CA11" s="260"/>
      <c r="CB11" s="260"/>
      <c r="CC11" s="260"/>
      <c r="CD11" s="260"/>
      <c r="CE11" s="260"/>
      <c r="CF11" s="261"/>
      <c r="CG11" s="198"/>
      <c r="CH11" s="260"/>
      <c r="CI11" s="260"/>
      <c r="CJ11" s="260"/>
      <c r="CK11" s="260"/>
      <c r="CL11" s="260"/>
      <c r="CM11" s="260"/>
      <c r="CN11" s="260"/>
      <c r="CO11" s="261"/>
      <c r="CP11" s="198"/>
      <c r="CQ11" s="260"/>
      <c r="CR11" s="260"/>
      <c r="CS11" s="260"/>
      <c r="CT11" s="260"/>
      <c r="CU11" s="260"/>
      <c r="CV11" s="260"/>
      <c r="CW11" s="260"/>
      <c r="CX11" s="261"/>
      <c r="CY11" s="198"/>
      <c r="CZ11" s="260"/>
      <c r="DA11" s="260"/>
      <c r="DB11" s="260"/>
      <c r="DC11" s="260"/>
      <c r="DD11" s="260"/>
      <c r="DE11" s="260"/>
      <c r="DF11" s="260"/>
      <c r="DG11" s="261"/>
      <c r="DH11" s="198"/>
      <c r="DI11" s="260"/>
      <c r="DJ11" s="260"/>
      <c r="DK11" s="260"/>
      <c r="DL11" s="260"/>
      <c r="DM11" s="260"/>
      <c r="DN11" s="260"/>
      <c r="DO11" s="260"/>
      <c r="DP11" s="261"/>
      <c r="DQ11" s="198"/>
      <c r="DR11" s="260"/>
      <c r="DS11" s="260"/>
      <c r="DT11" s="260"/>
      <c r="DU11" s="260"/>
      <c r="DV11" s="260"/>
      <c r="DW11" s="260"/>
      <c r="DX11" s="260"/>
      <c r="DY11" s="261"/>
      <c r="DZ11" s="262"/>
      <c r="EA11" s="263"/>
      <c r="EB11" s="263"/>
      <c r="EC11" s="263"/>
      <c r="ED11" s="263"/>
      <c r="EE11" s="263"/>
      <c r="EF11" s="263"/>
      <c r="EG11" s="263"/>
      <c r="EH11" s="263"/>
      <c r="EI11" s="262"/>
      <c r="EJ11" s="263"/>
      <c r="EK11" s="263"/>
      <c r="EL11" s="263"/>
      <c r="EM11" s="263"/>
      <c r="EN11" s="263"/>
      <c r="EO11" s="263"/>
      <c r="EP11" s="263"/>
      <c r="EQ11" s="264"/>
      <c r="ER11" s="263"/>
      <c r="ES11" s="263"/>
      <c r="ET11" s="263"/>
      <c r="EU11" s="263"/>
      <c r="EV11" s="263"/>
      <c r="EW11" s="263"/>
      <c r="EX11" s="263"/>
      <c r="EY11" s="263"/>
      <c r="EZ11" s="264"/>
      <c r="FA11" s="262"/>
      <c r="FB11" s="263"/>
      <c r="FC11" s="263"/>
      <c r="FD11" s="263"/>
      <c r="FE11" s="263"/>
      <c r="FF11" s="263"/>
      <c r="FG11" s="263"/>
      <c r="FH11" s="263"/>
      <c r="FI11" s="264"/>
      <c r="FJ11" s="263"/>
      <c r="FK11" s="198"/>
      <c r="FL11" s="260"/>
      <c r="FM11" s="260"/>
      <c r="FN11" s="260"/>
      <c r="FO11" s="260"/>
      <c r="FP11" s="260">
        <v>0</v>
      </c>
      <c r="FQ11" s="260"/>
      <c r="FR11" s="260"/>
      <c r="FS11" s="261"/>
      <c r="FW11" s="317"/>
      <c r="FX11" s="318"/>
      <c r="FY11" s="318"/>
      <c r="FZ11" s="318"/>
      <c r="GA11" s="318"/>
      <c r="GB11" s="318"/>
      <c r="GC11" s="318"/>
      <c r="GD11" s="318"/>
      <c r="GE11" s="318"/>
      <c r="GF11" s="318"/>
      <c r="GG11" s="318"/>
      <c r="GH11" s="318"/>
      <c r="GI11" s="323"/>
    </row>
    <row r="12" spans="1:191" ht="12.75" x14ac:dyDescent="0.2">
      <c r="A12" s="135">
        <v>2</v>
      </c>
      <c r="D12" s="176" t="s">
        <v>421</v>
      </c>
      <c r="G12" s="67"/>
      <c r="H12" s="66"/>
      <c r="I12" s="66"/>
      <c r="J12" s="143" t="str">
        <f>VLOOKUP($A12,PORTFOLIO_HIERARCHY,3,0)</f>
        <v>Value Portfolio Americas</v>
      </c>
      <c r="K12" s="143"/>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4"/>
      <c r="AU12" s="66"/>
      <c r="AV12" s="558" t="s">
        <v>24</v>
      </c>
      <c r="AW12" s="559"/>
      <c r="AX12" s="559"/>
      <c r="AY12" s="559"/>
      <c r="AZ12" s="559"/>
      <c r="BA12" s="559"/>
      <c r="BB12" s="559"/>
      <c r="BC12" s="559"/>
      <c r="BD12" s="560"/>
      <c r="BE12" s="66"/>
      <c r="BF12" s="591">
        <f t="shared" ref="BF12:BF43" ca="1" si="0">VLOOKUP($A12&amp;$AV12,SENSITIVITIES_TABLE,2,0)*FX_EUR_USD</f>
        <v>-43807.826787000005</v>
      </c>
      <c r="BG12" s="592"/>
      <c r="BH12" s="592"/>
      <c r="BI12" s="592"/>
      <c r="BJ12" s="592"/>
      <c r="BK12" s="592"/>
      <c r="BL12" s="592"/>
      <c r="BM12" s="592"/>
      <c r="BN12" s="593"/>
      <c r="BO12" s="591">
        <f t="shared" ref="BO12:BO43" ca="1" si="1">VLOOKUP($A12&amp;$AV12,SENSITIVITIES_TABLE,3,0)*FX_EUR_USD</f>
        <v>-40118.879601000001</v>
      </c>
      <c r="BP12" s="592"/>
      <c r="BQ12" s="592"/>
      <c r="BR12" s="592"/>
      <c r="BS12" s="592"/>
      <c r="BT12" s="592"/>
      <c r="BU12" s="592"/>
      <c r="BV12" s="592"/>
      <c r="BW12" s="593"/>
      <c r="BX12" s="591">
        <f t="shared" ref="BX12:BX43" ca="1" si="2">VLOOKUP($A12&amp;$AV12,SENSITIVITIES_TABLE,4,0)*FX_EUR_USD</f>
        <v>7189.2442680000004</v>
      </c>
      <c r="BY12" s="592"/>
      <c r="BZ12" s="592"/>
      <c r="CA12" s="592"/>
      <c r="CB12" s="592"/>
      <c r="CC12" s="592"/>
      <c r="CD12" s="592"/>
      <c r="CE12" s="592"/>
      <c r="CF12" s="593"/>
      <c r="CG12" s="591">
        <f t="shared" ref="CG12:CG43" ca="1" si="3">VLOOKUP($A12&amp;$AV12,SENSITIVITIES_TABLE,5,0)*FX_EUR_USD</f>
        <v>5226.4522169999991</v>
      </c>
      <c r="CH12" s="592"/>
      <c r="CI12" s="592"/>
      <c r="CJ12" s="592"/>
      <c r="CK12" s="592"/>
      <c r="CL12" s="592"/>
      <c r="CM12" s="592"/>
      <c r="CN12" s="592"/>
      <c r="CO12" s="592"/>
      <c r="CP12" s="591">
        <f t="shared" ref="CP12:CP43" ca="1" si="4">VLOOKUP($A12&amp;$AV12,SENSITIVITIES_TABLE,6,0)*FX_EUR_USD</f>
        <v>1336.9361969999995</v>
      </c>
      <c r="CQ12" s="592"/>
      <c r="CR12" s="592"/>
      <c r="CS12" s="592"/>
      <c r="CT12" s="592"/>
      <c r="CU12" s="592"/>
      <c r="CV12" s="592"/>
      <c r="CW12" s="592"/>
      <c r="CX12" s="592"/>
      <c r="CY12" s="591">
        <f t="shared" ref="CY12:CY43" ca="1" si="5">VLOOKUP($A12&amp;$AV12,SENSITIVITIES_TABLE,7,0)*FX_EUR_USD</f>
        <v>3425.6546429999999</v>
      </c>
      <c r="CZ12" s="592"/>
      <c r="DA12" s="592"/>
      <c r="DB12" s="592"/>
      <c r="DC12" s="592"/>
      <c r="DD12" s="592"/>
      <c r="DE12" s="592"/>
      <c r="DF12" s="592"/>
      <c r="DG12" s="592"/>
      <c r="DH12" s="591">
        <f t="shared" ref="DH12:DH43" ca="1" si="6">VLOOKUP($A12&amp;$AV12,SENSITIVITIES_TABLE,8,0)*FX_EUR_USD</f>
        <v>4060.8449790000018</v>
      </c>
      <c r="DI12" s="592"/>
      <c r="DJ12" s="592"/>
      <c r="DK12" s="592"/>
      <c r="DL12" s="592"/>
      <c r="DM12" s="592"/>
      <c r="DN12" s="592"/>
      <c r="DO12" s="592"/>
      <c r="DP12" s="592"/>
      <c r="DQ12" s="591">
        <f t="shared" ref="DQ12:DQ43" ca="1" si="7">VLOOKUP($A12&amp;$AV12,SENSITIVITIES_TABLE,9,0)*FX_EUR_USD</f>
        <v>2777.8215419999992</v>
      </c>
      <c r="DR12" s="592"/>
      <c r="DS12" s="592"/>
      <c r="DT12" s="592"/>
      <c r="DU12" s="592"/>
      <c r="DV12" s="592"/>
      <c r="DW12" s="592"/>
      <c r="DX12" s="592"/>
      <c r="DY12" s="593"/>
      <c r="DZ12" s="591">
        <f t="shared" ref="DZ12:DZ43" ca="1" si="8">VLOOKUP($A12&amp;$AV12,SENSITIVITIES_TABLE,10,0)*FX_EUR_USD</f>
        <v>22678.569578999999</v>
      </c>
      <c r="EA12" s="592"/>
      <c r="EB12" s="592"/>
      <c r="EC12" s="592"/>
      <c r="ED12" s="592"/>
      <c r="EE12" s="592"/>
      <c r="EF12" s="592"/>
      <c r="EG12" s="592"/>
      <c r="EH12" s="593"/>
      <c r="EI12" s="591">
        <f t="shared" ref="EI12:EI43" ca="1" si="9">VLOOKUP($A12&amp;$AV12,SENSITIVITIES_TABLE,11,0)*FX_EUR_USD</f>
        <v>44167.883823000004</v>
      </c>
      <c r="EJ12" s="592"/>
      <c r="EK12" s="592"/>
      <c r="EL12" s="592"/>
      <c r="EM12" s="592"/>
      <c r="EN12" s="592"/>
      <c r="EO12" s="592"/>
      <c r="EP12" s="592"/>
      <c r="EQ12" s="593"/>
      <c r="ER12" s="591">
        <f t="shared" ref="ER12:ER43" ca="1" si="10">VLOOKUP($A12&amp;$AV12,SENSITIVITIES_TABLE,12,0)*FX_EUR_USD</f>
        <v>26608.876616999994</v>
      </c>
      <c r="ES12" s="592"/>
      <c r="ET12" s="592"/>
      <c r="EU12" s="592"/>
      <c r="EV12" s="592"/>
      <c r="EW12" s="592"/>
      <c r="EX12" s="592"/>
      <c r="EY12" s="592"/>
      <c r="EZ12" s="593"/>
      <c r="FA12" s="591">
        <f t="shared" ref="FA12:FA43" ca="1" si="11">VLOOKUP($A12&amp;$AV12,SENSITIVITIES_TABLE,13,0)*FX_EUR_USD</f>
        <v>5062.7534729999988</v>
      </c>
      <c r="FB12" s="594"/>
      <c r="FC12" s="594"/>
      <c r="FD12" s="594"/>
      <c r="FE12" s="594"/>
      <c r="FF12" s="594"/>
      <c r="FG12" s="594"/>
      <c r="FH12" s="594"/>
      <c r="FI12" s="597"/>
      <c r="FJ12" s="267"/>
      <c r="FK12" s="591">
        <f t="shared" ref="FK12:FK75" ca="1" si="12">SUM($BF12:$FI12)</f>
        <v>38608.330949999981</v>
      </c>
      <c r="FL12" s="592"/>
      <c r="FM12" s="592"/>
      <c r="FN12" s="592"/>
      <c r="FO12" s="592"/>
      <c r="FP12" s="592"/>
      <c r="FQ12" s="592"/>
      <c r="FR12" s="592"/>
      <c r="FS12" s="593"/>
      <c r="FW12" s="317">
        <v>-47632.424608000008</v>
      </c>
      <c r="FX12" s="318">
        <v>-38390.938111999996</v>
      </c>
      <c r="FY12" s="318">
        <v>8252.2027200000011</v>
      </c>
      <c r="FZ12" s="318">
        <v>5370.4455039999984</v>
      </c>
      <c r="GA12" s="318">
        <v>1320.9063679999999</v>
      </c>
      <c r="GB12" s="318">
        <v>3449.9627200000004</v>
      </c>
      <c r="GC12" s="318">
        <v>4094.0436160000027</v>
      </c>
      <c r="GD12" s="318">
        <v>2664.6512959999973</v>
      </c>
      <c r="GE12" s="318">
        <v>22693.543520000007</v>
      </c>
      <c r="GF12" s="318">
        <v>44283.197248000011</v>
      </c>
      <c r="GG12" s="318">
        <v>26664.415263999996</v>
      </c>
      <c r="GH12" s="318">
        <v>5108.0533439999999</v>
      </c>
      <c r="GI12" s="323">
        <v>37878.058880000004</v>
      </c>
    </row>
    <row r="13" spans="1:191" ht="12.75" x14ac:dyDescent="0.2">
      <c r="A13" s="135">
        <v>3</v>
      </c>
      <c r="D13" s="176" t="s">
        <v>421</v>
      </c>
      <c r="G13" s="67"/>
      <c r="H13" s="66"/>
      <c r="I13" s="66"/>
      <c r="J13" s="143"/>
      <c r="K13" s="143"/>
      <c r="L13" s="143"/>
      <c r="M13" s="74" t="str">
        <f>VLOOKUP($A13,PORTFOLIO_HIERARCHY,3,0)</f>
        <v>Municipal Products</v>
      </c>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140"/>
      <c r="AU13" s="66"/>
      <c r="AV13" s="577" t="s">
        <v>24</v>
      </c>
      <c r="AW13" s="578"/>
      <c r="AX13" s="578"/>
      <c r="AY13" s="578"/>
      <c r="AZ13" s="578"/>
      <c r="BA13" s="578"/>
      <c r="BB13" s="578"/>
      <c r="BC13" s="578"/>
      <c r="BD13" s="579"/>
      <c r="BE13" s="66"/>
      <c r="BF13" s="541">
        <f t="shared" ca="1" si="0"/>
        <v>-9078.9978959999989</v>
      </c>
      <c r="BG13" s="581"/>
      <c r="BH13" s="581"/>
      <c r="BI13" s="581"/>
      <c r="BJ13" s="581"/>
      <c r="BK13" s="581"/>
      <c r="BL13" s="581"/>
      <c r="BM13" s="581"/>
      <c r="BN13" s="582"/>
      <c r="BO13" s="541">
        <f t="shared" ca="1" si="1"/>
        <v>-9051.7741799999985</v>
      </c>
      <c r="BP13" s="581"/>
      <c r="BQ13" s="581"/>
      <c r="BR13" s="581"/>
      <c r="BS13" s="581"/>
      <c r="BT13" s="581"/>
      <c r="BU13" s="581"/>
      <c r="BV13" s="581"/>
      <c r="BW13" s="582"/>
      <c r="BX13" s="541">
        <f t="shared" ca="1" si="2"/>
        <v>8284.4641649999994</v>
      </c>
      <c r="BY13" s="581"/>
      <c r="BZ13" s="581"/>
      <c r="CA13" s="581"/>
      <c r="CB13" s="581"/>
      <c r="CC13" s="581"/>
      <c r="CD13" s="581"/>
      <c r="CE13" s="581"/>
      <c r="CF13" s="582"/>
      <c r="CG13" s="541">
        <f t="shared" ca="1" si="3"/>
        <v>5458.7003670000004</v>
      </c>
      <c r="CH13" s="581"/>
      <c r="CI13" s="581"/>
      <c r="CJ13" s="581"/>
      <c r="CK13" s="581"/>
      <c r="CL13" s="581"/>
      <c r="CM13" s="581"/>
      <c r="CN13" s="581"/>
      <c r="CO13" s="582"/>
      <c r="CP13" s="541">
        <f t="shared" ca="1" si="4"/>
        <v>1559.1703859999996</v>
      </c>
      <c r="CQ13" s="581"/>
      <c r="CR13" s="581"/>
      <c r="CS13" s="581"/>
      <c r="CT13" s="581"/>
      <c r="CU13" s="581"/>
      <c r="CV13" s="581"/>
      <c r="CW13" s="581"/>
      <c r="CX13" s="581"/>
      <c r="CY13" s="541">
        <f t="shared" ca="1" si="5"/>
        <v>3366.8964180000003</v>
      </c>
      <c r="CZ13" s="581"/>
      <c r="DA13" s="581"/>
      <c r="DB13" s="581"/>
      <c r="DC13" s="581"/>
      <c r="DD13" s="581"/>
      <c r="DE13" s="581"/>
      <c r="DF13" s="581"/>
      <c r="DG13" s="581"/>
      <c r="DH13" s="541">
        <f t="shared" ca="1" si="6"/>
        <v>4063.1953079999989</v>
      </c>
      <c r="DI13" s="581"/>
      <c r="DJ13" s="581"/>
      <c r="DK13" s="581"/>
      <c r="DL13" s="581"/>
      <c r="DM13" s="581"/>
      <c r="DN13" s="581"/>
      <c r="DO13" s="581"/>
      <c r="DP13" s="581"/>
      <c r="DQ13" s="541">
        <f t="shared" ca="1" si="7"/>
        <v>2703.2793540000002</v>
      </c>
      <c r="DR13" s="581"/>
      <c r="DS13" s="581"/>
      <c r="DT13" s="581"/>
      <c r="DU13" s="581"/>
      <c r="DV13" s="581"/>
      <c r="DW13" s="581"/>
      <c r="DX13" s="581"/>
      <c r="DY13" s="582"/>
      <c r="DZ13" s="541">
        <f t="shared" ca="1" si="8"/>
        <v>22729.385696999998</v>
      </c>
      <c r="EA13" s="581"/>
      <c r="EB13" s="581"/>
      <c r="EC13" s="581"/>
      <c r="ED13" s="581"/>
      <c r="EE13" s="581"/>
      <c r="EF13" s="581"/>
      <c r="EG13" s="581"/>
      <c r="EH13" s="582"/>
      <c r="EI13" s="541">
        <f t="shared" ca="1" si="9"/>
        <v>44169.677202000006</v>
      </c>
      <c r="EJ13" s="581"/>
      <c r="EK13" s="581"/>
      <c r="EL13" s="581"/>
      <c r="EM13" s="581"/>
      <c r="EN13" s="581"/>
      <c r="EO13" s="581"/>
      <c r="EP13" s="581"/>
      <c r="EQ13" s="582"/>
      <c r="ER13" s="541">
        <f t="shared" ca="1" si="10"/>
        <v>26608.876616999994</v>
      </c>
      <c r="ES13" s="581"/>
      <c r="ET13" s="581"/>
      <c r="EU13" s="581"/>
      <c r="EV13" s="581"/>
      <c r="EW13" s="581"/>
      <c r="EX13" s="581"/>
      <c r="EY13" s="581"/>
      <c r="EZ13" s="582"/>
      <c r="FA13" s="541">
        <f t="shared" ca="1" si="11"/>
        <v>5062.7534729999988</v>
      </c>
      <c r="FB13" s="542"/>
      <c r="FC13" s="542"/>
      <c r="FD13" s="542"/>
      <c r="FE13" s="542"/>
      <c r="FF13" s="542"/>
      <c r="FG13" s="542"/>
      <c r="FH13" s="542"/>
      <c r="FI13" s="543"/>
      <c r="FJ13" s="267"/>
      <c r="FK13" s="541">
        <f t="shared" ca="1" si="12"/>
        <v>105875.62691100001</v>
      </c>
      <c r="FL13" s="581"/>
      <c r="FM13" s="581"/>
      <c r="FN13" s="581"/>
      <c r="FO13" s="581"/>
      <c r="FP13" s="581"/>
      <c r="FQ13" s="581"/>
      <c r="FR13" s="581"/>
      <c r="FS13" s="582"/>
      <c r="FW13" s="317">
        <v>-10244.774944000001</v>
      </c>
      <c r="FX13" s="318">
        <v>-5048.2710399999996</v>
      </c>
      <c r="FY13" s="318">
        <v>8364.4522880000004</v>
      </c>
      <c r="FZ13" s="318">
        <v>5603.6668479999998</v>
      </c>
      <c r="GA13" s="318">
        <v>1543.127232</v>
      </c>
      <c r="GB13" s="318">
        <v>3389.2199679999999</v>
      </c>
      <c r="GC13" s="318">
        <v>4100.5657280000005</v>
      </c>
      <c r="GD13" s="318">
        <v>2585.6488639999984</v>
      </c>
      <c r="GE13" s="318">
        <v>22747.339776000001</v>
      </c>
      <c r="GF13" s="318">
        <v>44285.497856000009</v>
      </c>
      <c r="GG13" s="318">
        <v>26664.415263999996</v>
      </c>
      <c r="GH13" s="318">
        <v>5108.0533439999999</v>
      </c>
      <c r="GI13" s="323">
        <v>109098.941184</v>
      </c>
    </row>
    <row r="14" spans="1:191" ht="12.75" x14ac:dyDescent="0.2">
      <c r="A14" s="135">
        <v>4</v>
      </c>
      <c r="D14" s="176" t="s">
        <v>421</v>
      </c>
      <c r="G14" s="67"/>
      <c r="H14" s="66"/>
      <c r="I14" s="66"/>
      <c r="J14" s="143"/>
      <c r="K14" s="143"/>
      <c r="L14" s="143"/>
      <c r="M14" s="74"/>
      <c r="N14" s="74"/>
      <c r="O14" s="74"/>
      <c r="P14" s="95" t="str">
        <f>VLOOKUP($A14,PORTFOLIO_HIERARCHY,3,0)</f>
        <v>Municipal Portfolio</v>
      </c>
      <c r="Q14" s="95"/>
      <c r="R14" s="95"/>
      <c r="S14" s="95"/>
      <c r="T14" s="95"/>
      <c r="U14" s="95"/>
      <c r="V14" s="95"/>
      <c r="W14" s="95"/>
      <c r="X14" s="95"/>
      <c r="Y14" s="95"/>
      <c r="Z14" s="95"/>
      <c r="AA14" s="95"/>
      <c r="AB14" s="95"/>
      <c r="AC14" s="95"/>
      <c r="AD14" s="95"/>
      <c r="AE14" s="95"/>
      <c r="AF14" s="95"/>
      <c r="AG14" s="95"/>
      <c r="AH14" s="95"/>
      <c r="AI14" s="95"/>
      <c r="AJ14" s="95"/>
      <c r="AK14" s="95"/>
      <c r="AL14" s="95"/>
      <c r="AM14" s="95"/>
      <c r="AN14" s="95"/>
      <c r="AO14" s="95"/>
      <c r="AP14" s="95"/>
      <c r="AQ14" s="95"/>
      <c r="AR14" s="95"/>
      <c r="AS14" s="95"/>
      <c r="AT14" s="141"/>
      <c r="AU14" s="66"/>
      <c r="AV14" s="552" t="s">
        <v>24</v>
      </c>
      <c r="AW14" s="553"/>
      <c r="AX14" s="553"/>
      <c r="AY14" s="553"/>
      <c r="AZ14" s="553"/>
      <c r="BA14" s="553"/>
      <c r="BB14" s="553"/>
      <c r="BC14" s="553"/>
      <c r="BD14" s="554"/>
      <c r="BE14" s="66"/>
      <c r="BF14" s="586">
        <f t="shared" ca="1" si="0"/>
        <v>-8789.9965410000004</v>
      </c>
      <c r="BG14" s="584"/>
      <c r="BH14" s="584"/>
      <c r="BI14" s="584"/>
      <c r="BJ14" s="584"/>
      <c r="BK14" s="584"/>
      <c r="BL14" s="584"/>
      <c r="BM14" s="584"/>
      <c r="BN14" s="585"/>
      <c r="BO14" s="586">
        <f t="shared" ca="1" si="1"/>
        <v>-8769.7792559999998</v>
      </c>
      <c r="BP14" s="584"/>
      <c r="BQ14" s="584"/>
      <c r="BR14" s="584"/>
      <c r="BS14" s="584"/>
      <c r="BT14" s="584"/>
      <c r="BU14" s="584"/>
      <c r="BV14" s="584"/>
      <c r="BW14" s="585"/>
      <c r="BX14" s="586">
        <f t="shared" ca="1" si="2"/>
        <v>8597.4589259999993</v>
      </c>
      <c r="BY14" s="584"/>
      <c r="BZ14" s="584"/>
      <c r="CA14" s="584"/>
      <c r="CB14" s="584"/>
      <c r="CC14" s="584"/>
      <c r="CD14" s="584"/>
      <c r="CE14" s="584"/>
      <c r="CF14" s="585"/>
      <c r="CG14" s="586">
        <f t="shared" ca="1" si="3"/>
        <v>5455.7039760000007</v>
      </c>
      <c r="CH14" s="584"/>
      <c r="CI14" s="584"/>
      <c r="CJ14" s="584"/>
      <c r="CK14" s="584"/>
      <c r="CL14" s="584"/>
      <c r="CM14" s="584"/>
      <c r="CN14" s="584"/>
      <c r="CO14" s="585"/>
      <c r="CP14" s="586">
        <f t="shared" ca="1" si="4"/>
        <v>1554.1689749999996</v>
      </c>
      <c r="CQ14" s="584"/>
      <c r="CR14" s="584"/>
      <c r="CS14" s="584"/>
      <c r="CT14" s="584"/>
      <c r="CU14" s="584"/>
      <c r="CV14" s="584"/>
      <c r="CW14" s="584"/>
      <c r="CX14" s="584"/>
      <c r="CY14" s="586">
        <f t="shared" ca="1" si="5"/>
        <v>3355.4009699999997</v>
      </c>
      <c r="CZ14" s="584"/>
      <c r="DA14" s="584"/>
      <c r="DB14" s="584"/>
      <c r="DC14" s="584"/>
      <c r="DD14" s="584"/>
      <c r="DE14" s="584"/>
      <c r="DF14" s="584"/>
      <c r="DG14" s="584"/>
      <c r="DH14" s="586">
        <f t="shared" ca="1" si="6"/>
        <v>4042.6995479999991</v>
      </c>
      <c r="DI14" s="584"/>
      <c r="DJ14" s="584"/>
      <c r="DK14" s="584"/>
      <c r="DL14" s="584"/>
      <c r="DM14" s="584"/>
      <c r="DN14" s="584"/>
      <c r="DO14" s="584"/>
      <c r="DP14" s="584"/>
      <c r="DQ14" s="586">
        <f t="shared" ca="1" si="7"/>
        <v>2664.2705759999999</v>
      </c>
      <c r="DR14" s="584"/>
      <c r="DS14" s="584"/>
      <c r="DT14" s="584"/>
      <c r="DU14" s="584"/>
      <c r="DV14" s="584"/>
      <c r="DW14" s="584"/>
      <c r="DX14" s="584"/>
      <c r="DY14" s="585"/>
      <c r="DZ14" s="586">
        <f t="shared" ca="1" si="8"/>
        <v>22681.989252000003</v>
      </c>
      <c r="EA14" s="584"/>
      <c r="EB14" s="584"/>
      <c r="EC14" s="584"/>
      <c r="ED14" s="584"/>
      <c r="EE14" s="584"/>
      <c r="EF14" s="584"/>
      <c r="EG14" s="584"/>
      <c r="EH14" s="585"/>
      <c r="EI14" s="586">
        <f t="shared" ca="1" si="9"/>
        <v>44164.085424000004</v>
      </c>
      <c r="EJ14" s="584"/>
      <c r="EK14" s="584"/>
      <c r="EL14" s="584"/>
      <c r="EM14" s="584"/>
      <c r="EN14" s="584"/>
      <c r="EO14" s="584"/>
      <c r="EP14" s="584"/>
      <c r="EQ14" s="585"/>
      <c r="ER14" s="586">
        <f t="shared" ca="1" si="10"/>
        <v>26608.876616999994</v>
      </c>
      <c r="ES14" s="584"/>
      <c r="ET14" s="584"/>
      <c r="EU14" s="584"/>
      <c r="EV14" s="584"/>
      <c r="EW14" s="584"/>
      <c r="EX14" s="584"/>
      <c r="EY14" s="584"/>
      <c r="EZ14" s="585"/>
      <c r="FA14" s="586">
        <f t="shared" ca="1" si="11"/>
        <v>5062.7534729999988</v>
      </c>
      <c r="FB14" s="583"/>
      <c r="FC14" s="583"/>
      <c r="FD14" s="583"/>
      <c r="FE14" s="583"/>
      <c r="FF14" s="583"/>
      <c r="FG14" s="583"/>
      <c r="FH14" s="583"/>
      <c r="FI14" s="587"/>
      <c r="FJ14" s="267"/>
      <c r="FK14" s="586">
        <f t="shared" ca="1" si="12"/>
        <v>106627.63194000001</v>
      </c>
      <c r="FL14" s="584"/>
      <c r="FM14" s="584"/>
      <c r="FN14" s="584"/>
      <c r="FO14" s="584"/>
      <c r="FP14" s="584"/>
      <c r="FQ14" s="584"/>
      <c r="FR14" s="584"/>
      <c r="FS14" s="585"/>
      <c r="FW14" s="317">
        <v>-9933.7796480000015</v>
      </c>
      <c r="FX14" s="318">
        <v>-4755.2673919999997</v>
      </c>
      <c r="FY14" s="318">
        <v>8692.456447999999</v>
      </c>
      <c r="FZ14" s="318">
        <v>5600.6626560000004</v>
      </c>
      <c r="GA14" s="318">
        <v>1539.1179200000001</v>
      </c>
      <c r="GB14" s="318">
        <v>3378.2194879999997</v>
      </c>
      <c r="GC14" s="318">
        <v>4081.0664000000002</v>
      </c>
      <c r="GD14" s="318">
        <v>2549.8107519999985</v>
      </c>
      <c r="GE14" s="318">
        <v>22700.869727999998</v>
      </c>
      <c r="GF14" s="318">
        <v>44280.293568000001</v>
      </c>
      <c r="GG14" s="318">
        <v>26664.415263999996</v>
      </c>
      <c r="GH14" s="318">
        <v>5108.0533439999999</v>
      </c>
      <c r="GI14" s="323">
        <v>109905.91852799998</v>
      </c>
    </row>
    <row r="15" spans="1:191" ht="12.75" x14ac:dyDescent="0.2">
      <c r="A15" s="135">
        <v>5</v>
      </c>
      <c r="D15" s="176" t="s">
        <v>421</v>
      </c>
      <c r="G15" s="67"/>
      <c r="H15" s="66"/>
      <c r="I15" s="66"/>
      <c r="J15" s="143"/>
      <c r="K15" s="143"/>
      <c r="L15" s="143"/>
      <c r="M15" s="74"/>
      <c r="N15" s="74"/>
      <c r="O15" s="74"/>
      <c r="P15" s="95"/>
      <c r="Q15" s="95"/>
      <c r="R15" s="95"/>
      <c r="S15" s="138" t="str">
        <f>VLOOKUP($A15,PORTFOLIO_HIERARCHY,3,0)</f>
        <v>US Muni Liquidity</v>
      </c>
      <c r="T15" s="138"/>
      <c r="U15" s="138"/>
      <c r="V15" s="138"/>
      <c r="W15" s="138"/>
      <c r="X15" s="138"/>
      <c r="Y15" s="138"/>
      <c r="Z15" s="138"/>
      <c r="AA15" s="138"/>
      <c r="AB15" s="138"/>
      <c r="AC15" s="138"/>
      <c r="AD15" s="138"/>
      <c r="AE15" s="138"/>
      <c r="AF15" s="138"/>
      <c r="AG15" s="138"/>
      <c r="AH15" s="138"/>
      <c r="AI15" s="138"/>
      <c r="AJ15" s="138"/>
      <c r="AK15" s="138"/>
      <c r="AL15" s="138"/>
      <c r="AM15" s="138"/>
      <c r="AN15" s="138"/>
      <c r="AO15" s="138"/>
      <c r="AP15" s="138"/>
      <c r="AQ15" s="138"/>
      <c r="AR15" s="138"/>
      <c r="AS15" s="138"/>
      <c r="AT15" s="139"/>
      <c r="AU15" s="66"/>
      <c r="AV15" s="555" t="s">
        <v>24</v>
      </c>
      <c r="AW15" s="556"/>
      <c r="AX15" s="556"/>
      <c r="AY15" s="556"/>
      <c r="AZ15" s="556"/>
      <c r="BA15" s="556"/>
      <c r="BB15" s="556"/>
      <c r="BC15" s="556"/>
      <c r="BD15" s="557"/>
      <c r="BE15" s="66"/>
      <c r="BF15" s="532">
        <f t="shared" ca="1" si="0"/>
        <v>0</v>
      </c>
      <c r="BG15" s="569"/>
      <c r="BH15" s="569"/>
      <c r="BI15" s="569"/>
      <c r="BJ15" s="569"/>
      <c r="BK15" s="569"/>
      <c r="BL15" s="569"/>
      <c r="BM15" s="569"/>
      <c r="BN15" s="570"/>
      <c r="BO15" s="532">
        <f t="shared" ca="1" si="1"/>
        <v>0</v>
      </c>
      <c r="BP15" s="569"/>
      <c r="BQ15" s="569"/>
      <c r="BR15" s="569"/>
      <c r="BS15" s="569"/>
      <c r="BT15" s="569"/>
      <c r="BU15" s="569"/>
      <c r="BV15" s="569"/>
      <c r="BW15" s="570"/>
      <c r="BX15" s="532">
        <f t="shared" ca="1" si="2"/>
        <v>0</v>
      </c>
      <c r="BY15" s="569"/>
      <c r="BZ15" s="569"/>
      <c r="CA15" s="569"/>
      <c r="CB15" s="569"/>
      <c r="CC15" s="569"/>
      <c r="CD15" s="569"/>
      <c r="CE15" s="569"/>
      <c r="CF15" s="570"/>
      <c r="CG15" s="532">
        <f t="shared" ca="1" si="3"/>
        <v>0</v>
      </c>
      <c r="CH15" s="569"/>
      <c r="CI15" s="569"/>
      <c r="CJ15" s="569"/>
      <c r="CK15" s="569"/>
      <c r="CL15" s="569"/>
      <c r="CM15" s="569"/>
      <c r="CN15" s="569"/>
      <c r="CO15" s="570"/>
      <c r="CP15" s="532">
        <f t="shared" ca="1" si="4"/>
        <v>0</v>
      </c>
      <c r="CQ15" s="569"/>
      <c r="CR15" s="569"/>
      <c r="CS15" s="569"/>
      <c r="CT15" s="569"/>
      <c r="CU15" s="569"/>
      <c r="CV15" s="569"/>
      <c r="CW15" s="569"/>
      <c r="CX15" s="569"/>
      <c r="CY15" s="532">
        <f t="shared" ca="1" si="5"/>
        <v>0</v>
      </c>
      <c r="CZ15" s="569"/>
      <c r="DA15" s="569"/>
      <c r="DB15" s="569"/>
      <c r="DC15" s="569"/>
      <c r="DD15" s="569"/>
      <c r="DE15" s="569"/>
      <c r="DF15" s="569"/>
      <c r="DG15" s="569"/>
      <c r="DH15" s="532">
        <f t="shared" ca="1" si="6"/>
        <v>0</v>
      </c>
      <c r="DI15" s="569"/>
      <c r="DJ15" s="569"/>
      <c r="DK15" s="569"/>
      <c r="DL15" s="569"/>
      <c r="DM15" s="569"/>
      <c r="DN15" s="569"/>
      <c r="DO15" s="569"/>
      <c r="DP15" s="569"/>
      <c r="DQ15" s="532">
        <f t="shared" ca="1" si="7"/>
        <v>0</v>
      </c>
      <c r="DR15" s="569"/>
      <c r="DS15" s="569"/>
      <c r="DT15" s="569"/>
      <c r="DU15" s="569"/>
      <c r="DV15" s="569"/>
      <c r="DW15" s="569"/>
      <c r="DX15" s="569"/>
      <c r="DY15" s="570"/>
      <c r="DZ15" s="532">
        <f t="shared" ca="1" si="8"/>
        <v>0</v>
      </c>
      <c r="EA15" s="569"/>
      <c r="EB15" s="569"/>
      <c r="EC15" s="569"/>
      <c r="ED15" s="569"/>
      <c r="EE15" s="569"/>
      <c r="EF15" s="569"/>
      <c r="EG15" s="569"/>
      <c r="EH15" s="570"/>
      <c r="EI15" s="532">
        <f t="shared" ca="1" si="9"/>
        <v>0</v>
      </c>
      <c r="EJ15" s="569"/>
      <c r="EK15" s="569"/>
      <c r="EL15" s="569"/>
      <c r="EM15" s="569"/>
      <c r="EN15" s="569"/>
      <c r="EO15" s="569"/>
      <c r="EP15" s="569"/>
      <c r="EQ15" s="570"/>
      <c r="ER15" s="532">
        <f t="shared" ca="1" si="10"/>
        <v>0</v>
      </c>
      <c r="ES15" s="569"/>
      <c r="ET15" s="569"/>
      <c r="EU15" s="569"/>
      <c r="EV15" s="569"/>
      <c r="EW15" s="569"/>
      <c r="EX15" s="569"/>
      <c r="EY15" s="569"/>
      <c r="EZ15" s="570"/>
      <c r="FA15" s="532">
        <f t="shared" ca="1" si="11"/>
        <v>0</v>
      </c>
      <c r="FB15" s="533"/>
      <c r="FC15" s="533"/>
      <c r="FD15" s="533"/>
      <c r="FE15" s="533"/>
      <c r="FF15" s="533"/>
      <c r="FG15" s="533"/>
      <c r="FH15" s="533"/>
      <c r="FI15" s="534"/>
      <c r="FJ15" s="267"/>
      <c r="FK15" s="532">
        <f t="shared" ca="1" si="12"/>
        <v>0</v>
      </c>
      <c r="FL15" s="569"/>
      <c r="FM15" s="569"/>
      <c r="FN15" s="569"/>
      <c r="FO15" s="569"/>
      <c r="FP15" s="569"/>
      <c r="FQ15" s="569"/>
      <c r="FR15" s="569"/>
      <c r="FS15" s="570"/>
      <c r="FW15" s="317">
        <v>0</v>
      </c>
      <c r="FX15" s="318">
        <v>0</v>
      </c>
      <c r="FY15" s="318">
        <v>0</v>
      </c>
      <c r="FZ15" s="318">
        <v>0</v>
      </c>
      <c r="GA15" s="318">
        <v>0</v>
      </c>
      <c r="GB15" s="318">
        <v>0</v>
      </c>
      <c r="GC15" s="318">
        <v>0</v>
      </c>
      <c r="GD15" s="318">
        <v>0</v>
      </c>
      <c r="GE15" s="318">
        <v>0</v>
      </c>
      <c r="GF15" s="318">
        <v>0</v>
      </c>
      <c r="GG15" s="318">
        <v>0</v>
      </c>
      <c r="GH15" s="318">
        <v>0</v>
      </c>
      <c r="GI15" s="323">
        <v>0</v>
      </c>
    </row>
    <row r="16" spans="1:191" ht="12.75" hidden="1" x14ac:dyDescent="0.2">
      <c r="A16" s="266">
        <v>5</v>
      </c>
      <c r="D16" s="176" t="s">
        <v>423</v>
      </c>
      <c r="G16" s="67"/>
      <c r="H16" s="66"/>
      <c r="I16" s="66"/>
      <c r="J16" s="143"/>
      <c r="K16" s="143"/>
      <c r="L16" s="143"/>
      <c r="M16" s="74"/>
      <c r="N16" s="74"/>
      <c r="O16" s="74"/>
      <c r="P16" s="95"/>
      <c r="Q16" s="95"/>
      <c r="R16" s="95"/>
      <c r="S16" s="138"/>
      <c r="T16" s="66"/>
      <c r="U16" s="66"/>
      <c r="V16" s="66"/>
      <c r="W16" s="66"/>
      <c r="X16" s="66"/>
      <c r="Y16" s="66"/>
      <c r="Z16" s="66"/>
      <c r="AA16" s="66"/>
      <c r="AB16" s="66"/>
      <c r="AC16" s="66"/>
      <c r="AD16" s="66"/>
      <c r="AE16" s="66"/>
      <c r="AF16" s="66"/>
      <c r="AG16" s="66"/>
      <c r="AH16" s="66"/>
      <c r="AI16" s="66"/>
      <c r="AJ16" s="66"/>
      <c r="AK16" s="66"/>
      <c r="AL16" s="66"/>
      <c r="AM16" s="66"/>
      <c r="AN16" s="62"/>
      <c r="AO16" s="66"/>
      <c r="AP16" s="66"/>
      <c r="AQ16" s="66"/>
      <c r="AR16" s="66"/>
      <c r="AS16" s="66"/>
      <c r="AT16" s="68"/>
      <c r="AU16" s="66"/>
      <c r="AV16" s="535" t="s">
        <v>32</v>
      </c>
      <c r="AW16" s="550"/>
      <c r="AX16" s="550"/>
      <c r="AY16" s="550"/>
      <c r="AZ16" s="550"/>
      <c r="BA16" s="550"/>
      <c r="BB16" s="550"/>
      <c r="BC16" s="550"/>
      <c r="BD16" s="551"/>
      <c r="BE16" s="66"/>
      <c r="BF16" s="529">
        <f t="shared" ca="1" si="0"/>
        <v>0</v>
      </c>
      <c r="BG16" s="571"/>
      <c r="BH16" s="571"/>
      <c r="BI16" s="571"/>
      <c r="BJ16" s="571"/>
      <c r="BK16" s="571"/>
      <c r="BL16" s="571"/>
      <c r="BM16" s="571"/>
      <c r="BN16" s="572"/>
      <c r="BO16" s="529">
        <f t="shared" ca="1" si="1"/>
        <v>0</v>
      </c>
      <c r="BP16" s="571"/>
      <c r="BQ16" s="571"/>
      <c r="BR16" s="571"/>
      <c r="BS16" s="571"/>
      <c r="BT16" s="571"/>
      <c r="BU16" s="571"/>
      <c r="BV16" s="571"/>
      <c r="BW16" s="572"/>
      <c r="BX16" s="529">
        <f t="shared" ca="1" si="2"/>
        <v>0</v>
      </c>
      <c r="BY16" s="571"/>
      <c r="BZ16" s="571"/>
      <c r="CA16" s="571"/>
      <c r="CB16" s="571"/>
      <c r="CC16" s="571"/>
      <c r="CD16" s="571"/>
      <c r="CE16" s="571"/>
      <c r="CF16" s="572"/>
      <c r="CG16" s="529">
        <f t="shared" ca="1" si="3"/>
        <v>0</v>
      </c>
      <c r="CH16" s="571"/>
      <c r="CI16" s="571"/>
      <c r="CJ16" s="571"/>
      <c r="CK16" s="571"/>
      <c r="CL16" s="571"/>
      <c r="CM16" s="571"/>
      <c r="CN16" s="571"/>
      <c r="CO16" s="572"/>
      <c r="CP16" s="529">
        <f t="shared" ca="1" si="4"/>
        <v>0</v>
      </c>
      <c r="CQ16" s="571"/>
      <c r="CR16" s="571"/>
      <c r="CS16" s="571"/>
      <c r="CT16" s="571"/>
      <c r="CU16" s="571"/>
      <c r="CV16" s="571"/>
      <c r="CW16" s="571"/>
      <c r="CX16" s="572"/>
      <c r="CY16" s="529">
        <f t="shared" ca="1" si="5"/>
        <v>0</v>
      </c>
      <c r="CZ16" s="571"/>
      <c r="DA16" s="571"/>
      <c r="DB16" s="571"/>
      <c r="DC16" s="571"/>
      <c r="DD16" s="571"/>
      <c r="DE16" s="571"/>
      <c r="DF16" s="571"/>
      <c r="DG16" s="572"/>
      <c r="DH16" s="529">
        <f t="shared" ca="1" si="6"/>
        <v>0</v>
      </c>
      <c r="DI16" s="571"/>
      <c r="DJ16" s="571"/>
      <c r="DK16" s="571"/>
      <c r="DL16" s="571"/>
      <c r="DM16" s="571"/>
      <c r="DN16" s="571"/>
      <c r="DO16" s="571"/>
      <c r="DP16" s="572"/>
      <c r="DQ16" s="529">
        <f t="shared" ca="1" si="7"/>
        <v>0</v>
      </c>
      <c r="DR16" s="571"/>
      <c r="DS16" s="571"/>
      <c r="DT16" s="571"/>
      <c r="DU16" s="571"/>
      <c r="DV16" s="571"/>
      <c r="DW16" s="571"/>
      <c r="DX16" s="571"/>
      <c r="DY16" s="572"/>
      <c r="DZ16" s="529">
        <f t="shared" ca="1" si="8"/>
        <v>0</v>
      </c>
      <c r="EA16" s="571"/>
      <c r="EB16" s="571"/>
      <c r="EC16" s="571"/>
      <c r="ED16" s="571"/>
      <c r="EE16" s="571"/>
      <c r="EF16" s="571"/>
      <c r="EG16" s="571"/>
      <c r="EH16" s="572"/>
      <c r="EI16" s="529">
        <f t="shared" ca="1" si="9"/>
        <v>0</v>
      </c>
      <c r="EJ16" s="571"/>
      <c r="EK16" s="571"/>
      <c r="EL16" s="571"/>
      <c r="EM16" s="571"/>
      <c r="EN16" s="571"/>
      <c r="EO16" s="571"/>
      <c r="EP16" s="571"/>
      <c r="EQ16" s="572"/>
      <c r="ER16" s="529">
        <f t="shared" ca="1" si="10"/>
        <v>0</v>
      </c>
      <c r="ES16" s="571"/>
      <c r="ET16" s="571"/>
      <c r="EU16" s="571"/>
      <c r="EV16" s="571"/>
      <c r="EW16" s="571"/>
      <c r="EX16" s="571"/>
      <c r="EY16" s="571"/>
      <c r="EZ16" s="572"/>
      <c r="FA16" s="529">
        <f t="shared" ca="1" si="11"/>
        <v>0</v>
      </c>
      <c r="FB16" s="571"/>
      <c r="FC16" s="571"/>
      <c r="FD16" s="571"/>
      <c r="FE16" s="571"/>
      <c r="FF16" s="571"/>
      <c r="FG16" s="571"/>
      <c r="FH16" s="571"/>
      <c r="FI16" s="572"/>
      <c r="FJ16" s="269"/>
      <c r="FK16" s="529">
        <f t="shared" ca="1" si="12"/>
        <v>0</v>
      </c>
      <c r="FL16" s="571"/>
      <c r="FM16" s="571"/>
      <c r="FN16" s="571"/>
      <c r="FO16" s="571"/>
      <c r="FP16" s="571"/>
      <c r="FQ16" s="571"/>
      <c r="FR16" s="571"/>
      <c r="FS16" s="572"/>
      <c r="FW16" s="317">
        <v>0</v>
      </c>
      <c r="FX16" s="318">
        <v>0</v>
      </c>
      <c r="FY16" s="318">
        <v>0</v>
      </c>
      <c r="FZ16" s="318">
        <v>0</v>
      </c>
      <c r="GA16" s="318">
        <v>0</v>
      </c>
      <c r="GB16" s="318">
        <v>0</v>
      </c>
      <c r="GC16" s="318">
        <v>0</v>
      </c>
      <c r="GD16" s="318">
        <v>0</v>
      </c>
      <c r="GE16" s="318">
        <v>0</v>
      </c>
      <c r="GF16" s="318">
        <v>0</v>
      </c>
      <c r="GG16" s="318">
        <v>0</v>
      </c>
      <c r="GH16" s="318">
        <v>0</v>
      </c>
      <c r="GI16" s="323">
        <v>0</v>
      </c>
    </row>
    <row r="17" spans="1:191" ht="12.75" hidden="1" x14ac:dyDescent="0.2">
      <c r="A17" s="266">
        <v>5</v>
      </c>
      <c r="D17" s="176" t="s">
        <v>423</v>
      </c>
      <c r="G17" s="67"/>
      <c r="H17" s="66"/>
      <c r="I17" s="66"/>
      <c r="J17" s="143"/>
      <c r="K17" s="143"/>
      <c r="L17" s="143"/>
      <c r="M17" s="74"/>
      <c r="N17" s="74"/>
      <c r="O17" s="74"/>
      <c r="P17" s="95"/>
      <c r="Q17" s="95"/>
      <c r="R17" s="95"/>
      <c r="S17" s="138"/>
      <c r="T17" s="66"/>
      <c r="U17" s="66"/>
      <c r="V17" s="66"/>
      <c r="W17" s="66"/>
      <c r="X17" s="66"/>
      <c r="Y17" s="66"/>
      <c r="Z17" s="66"/>
      <c r="AA17" s="66"/>
      <c r="AB17" s="66"/>
      <c r="AC17" s="66"/>
      <c r="AD17" s="66"/>
      <c r="AE17" s="66"/>
      <c r="AF17" s="66"/>
      <c r="AG17" s="66"/>
      <c r="AH17" s="66"/>
      <c r="AI17" s="66"/>
      <c r="AJ17" s="66"/>
      <c r="AK17" s="66"/>
      <c r="AL17" s="66"/>
      <c r="AM17" s="66"/>
      <c r="AN17" s="62"/>
      <c r="AO17" s="66"/>
      <c r="AP17" s="66"/>
      <c r="AQ17" s="66"/>
      <c r="AR17" s="66"/>
      <c r="AS17" s="66"/>
      <c r="AT17" s="68"/>
      <c r="AU17" s="66"/>
      <c r="AV17" s="535" t="s">
        <v>9</v>
      </c>
      <c r="AW17" s="550"/>
      <c r="AX17" s="550"/>
      <c r="AY17" s="550"/>
      <c r="AZ17" s="550"/>
      <c r="BA17" s="550"/>
      <c r="BB17" s="550"/>
      <c r="BC17" s="550"/>
      <c r="BD17" s="551"/>
      <c r="BE17" s="66"/>
      <c r="BF17" s="529">
        <f t="shared" ca="1" si="0"/>
        <v>0</v>
      </c>
      <c r="BG17" s="571"/>
      <c r="BH17" s="571"/>
      <c r="BI17" s="571"/>
      <c r="BJ17" s="571"/>
      <c r="BK17" s="571"/>
      <c r="BL17" s="571"/>
      <c r="BM17" s="571"/>
      <c r="BN17" s="572"/>
      <c r="BO17" s="529">
        <f t="shared" ca="1" si="1"/>
        <v>0</v>
      </c>
      <c r="BP17" s="571"/>
      <c r="BQ17" s="571"/>
      <c r="BR17" s="571"/>
      <c r="BS17" s="571"/>
      <c r="BT17" s="571"/>
      <c r="BU17" s="571"/>
      <c r="BV17" s="571"/>
      <c r="BW17" s="572"/>
      <c r="BX17" s="529">
        <f t="shared" ca="1" si="2"/>
        <v>0</v>
      </c>
      <c r="BY17" s="571"/>
      <c r="BZ17" s="571"/>
      <c r="CA17" s="571"/>
      <c r="CB17" s="571"/>
      <c r="CC17" s="571"/>
      <c r="CD17" s="571"/>
      <c r="CE17" s="571"/>
      <c r="CF17" s="572"/>
      <c r="CG17" s="529">
        <f t="shared" ca="1" si="3"/>
        <v>0</v>
      </c>
      <c r="CH17" s="571"/>
      <c r="CI17" s="571"/>
      <c r="CJ17" s="571"/>
      <c r="CK17" s="571"/>
      <c r="CL17" s="571"/>
      <c r="CM17" s="571"/>
      <c r="CN17" s="571"/>
      <c r="CO17" s="572"/>
      <c r="CP17" s="529">
        <f t="shared" ca="1" si="4"/>
        <v>0</v>
      </c>
      <c r="CQ17" s="571"/>
      <c r="CR17" s="571"/>
      <c r="CS17" s="571"/>
      <c r="CT17" s="571"/>
      <c r="CU17" s="571"/>
      <c r="CV17" s="571"/>
      <c r="CW17" s="571"/>
      <c r="CX17" s="571"/>
      <c r="CY17" s="529">
        <f t="shared" ca="1" si="5"/>
        <v>0</v>
      </c>
      <c r="CZ17" s="571"/>
      <c r="DA17" s="571"/>
      <c r="DB17" s="571"/>
      <c r="DC17" s="571"/>
      <c r="DD17" s="571"/>
      <c r="DE17" s="571"/>
      <c r="DF17" s="571"/>
      <c r="DG17" s="571"/>
      <c r="DH17" s="529">
        <f t="shared" ca="1" si="6"/>
        <v>0</v>
      </c>
      <c r="DI17" s="571"/>
      <c r="DJ17" s="571"/>
      <c r="DK17" s="571"/>
      <c r="DL17" s="571"/>
      <c r="DM17" s="571"/>
      <c r="DN17" s="571"/>
      <c r="DO17" s="571"/>
      <c r="DP17" s="571"/>
      <c r="DQ17" s="529">
        <f t="shared" ca="1" si="7"/>
        <v>0</v>
      </c>
      <c r="DR17" s="571"/>
      <c r="DS17" s="571"/>
      <c r="DT17" s="571"/>
      <c r="DU17" s="571"/>
      <c r="DV17" s="571"/>
      <c r="DW17" s="571"/>
      <c r="DX17" s="571"/>
      <c r="DY17" s="572"/>
      <c r="DZ17" s="529">
        <f t="shared" ca="1" si="8"/>
        <v>0</v>
      </c>
      <c r="EA17" s="571"/>
      <c r="EB17" s="571"/>
      <c r="EC17" s="571"/>
      <c r="ED17" s="571"/>
      <c r="EE17" s="571"/>
      <c r="EF17" s="571"/>
      <c r="EG17" s="571"/>
      <c r="EH17" s="572"/>
      <c r="EI17" s="529">
        <f t="shared" ca="1" si="9"/>
        <v>0</v>
      </c>
      <c r="EJ17" s="571"/>
      <c r="EK17" s="571"/>
      <c r="EL17" s="571"/>
      <c r="EM17" s="571"/>
      <c r="EN17" s="571"/>
      <c r="EO17" s="571"/>
      <c r="EP17" s="571"/>
      <c r="EQ17" s="572"/>
      <c r="ER17" s="529">
        <f t="shared" ca="1" si="10"/>
        <v>0</v>
      </c>
      <c r="ES17" s="571"/>
      <c r="ET17" s="571"/>
      <c r="EU17" s="571"/>
      <c r="EV17" s="571"/>
      <c r="EW17" s="571"/>
      <c r="EX17" s="571"/>
      <c r="EY17" s="571"/>
      <c r="EZ17" s="572"/>
      <c r="FA17" s="529">
        <f t="shared" ca="1" si="11"/>
        <v>0</v>
      </c>
      <c r="FB17" s="530"/>
      <c r="FC17" s="530"/>
      <c r="FD17" s="530"/>
      <c r="FE17" s="530"/>
      <c r="FF17" s="530"/>
      <c r="FG17" s="530"/>
      <c r="FH17" s="530"/>
      <c r="FI17" s="531"/>
      <c r="FJ17" s="267"/>
      <c r="FK17" s="529">
        <f t="shared" ca="1" si="12"/>
        <v>0</v>
      </c>
      <c r="FL17" s="571"/>
      <c r="FM17" s="571"/>
      <c r="FN17" s="571"/>
      <c r="FO17" s="571"/>
      <c r="FP17" s="571"/>
      <c r="FQ17" s="571"/>
      <c r="FR17" s="571"/>
      <c r="FS17" s="572"/>
      <c r="FW17" s="317">
        <v>0</v>
      </c>
      <c r="FX17" s="318">
        <v>0</v>
      </c>
      <c r="FY17" s="318">
        <v>0</v>
      </c>
      <c r="FZ17" s="318">
        <v>0</v>
      </c>
      <c r="GA17" s="318">
        <v>0</v>
      </c>
      <c r="GB17" s="318">
        <v>0</v>
      </c>
      <c r="GC17" s="318">
        <v>0</v>
      </c>
      <c r="GD17" s="318">
        <v>0</v>
      </c>
      <c r="GE17" s="318">
        <v>0</v>
      </c>
      <c r="GF17" s="318">
        <v>0</v>
      </c>
      <c r="GG17" s="318">
        <v>0</v>
      </c>
      <c r="GH17" s="318">
        <v>0</v>
      </c>
      <c r="GI17" s="323">
        <v>0</v>
      </c>
    </row>
    <row r="18" spans="1:191" ht="12.75" hidden="1" x14ac:dyDescent="0.2">
      <c r="A18" s="266">
        <v>5</v>
      </c>
      <c r="D18" s="176" t="s">
        <v>423</v>
      </c>
      <c r="G18" s="67"/>
      <c r="H18" s="66"/>
      <c r="I18" s="66"/>
      <c r="J18" s="143"/>
      <c r="K18" s="143"/>
      <c r="L18" s="143"/>
      <c r="M18" s="74"/>
      <c r="N18" s="74"/>
      <c r="O18" s="74"/>
      <c r="P18" s="95"/>
      <c r="Q18" s="95"/>
      <c r="R18" s="95"/>
      <c r="S18" s="138"/>
      <c r="T18" s="66"/>
      <c r="U18" s="66"/>
      <c r="V18" s="66"/>
      <c r="W18" s="66"/>
      <c r="X18" s="66"/>
      <c r="Y18" s="66"/>
      <c r="Z18" s="66"/>
      <c r="AA18" s="66"/>
      <c r="AB18" s="66"/>
      <c r="AC18" s="66"/>
      <c r="AD18" s="66"/>
      <c r="AE18" s="66"/>
      <c r="AF18" s="66"/>
      <c r="AG18" s="66"/>
      <c r="AH18" s="66"/>
      <c r="AI18" s="66"/>
      <c r="AJ18" s="66"/>
      <c r="AK18" s="66"/>
      <c r="AL18" s="66"/>
      <c r="AM18" s="66"/>
      <c r="AN18" s="62"/>
      <c r="AO18" s="66"/>
      <c r="AP18" s="66"/>
      <c r="AQ18" s="66"/>
      <c r="AR18" s="66"/>
      <c r="AS18" s="66"/>
      <c r="AT18" s="68"/>
      <c r="AU18" s="66"/>
      <c r="AV18" s="535" t="s">
        <v>18</v>
      </c>
      <c r="AW18" s="550"/>
      <c r="AX18" s="550"/>
      <c r="AY18" s="550"/>
      <c r="AZ18" s="550"/>
      <c r="BA18" s="550"/>
      <c r="BB18" s="550"/>
      <c r="BC18" s="550"/>
      <c r="BD18" s="551"/>
      <c r="BE18" s="66"/>
      <c r="BF18" s="529">
        <f t="shared" ca="1" si="0"/>
        <v>0</v>
      </c>
      <c r="BG18" s="571"/>
      <c r="BH18" s="571"/>
      <c r="BI18" s="571"/>
      <c r="BJ18" s="571"/>
      <c r="BK18" s="571"/>
      <c r="BL18" s="571"/>
      <c r="BM18" s="571"/>
      <c r="BN18" s="572"/>
      <c r="BO18" s="529">
        <f t="shared" ca="1" si="1"/>
        <v>0</v>
      </c>
      <c r="BP18" s="571"/>
      <c r="BQ18" s="571"/>
      <c r="BR18" s="571"/>
      <c r="BS18" s="571"/>
      <c r="BT18" s="571"/>
      <c r="BU18" s="571"/>
      <c r="BV18" s="571"/>
      <c r="BW18" s="572"/>
      <c r="BX18" s="529">
        <f t="shared" ca="1" si="2"/>
        <v>0</v>
      </c>
      <c r="BY18" s="571"/>
      <c r="BZ18" s="571"/>
      <c r="CA18" s="571"/>
      <c r="CB18" s="571"/>
      <c r="CC18" s="571"/>
      <c r="CD18" s="571"/>
      <c r="CE18" s="571"/>
      <c r="CF18" s="572"/>
      <c r="CG18" s="529">
        <f t="shared" ca="1" si="3"/>
        <v>0</v>
      </c>
      <c r="CH18" s="571"/>
      <c r="CI18" s="571"/>
      <c r="CJ18" s="571"/>
      <c r="CK18" s="571"/>
      <c r="CL18" s="571"/>
      <c r="CM18" s="571"/>
      <c r="CN18" s="571"/>
      <c r="CO18" s="572"/>
      <c r="CP18" s="529">
        <f t="shared" ca="1" si="4"/>
        <v>0</v>
      </c>
      <c r="CQ18" s="571"/>
      <c r="CR18" s="571"/>
      <c r="CS18" s="571"/>
      <c r="CT18" s="571"/>
      <c r="CU18" s="571"/>
      <c r="CV18" s="571"/>
      <c r="CW18" s="571"/>
      <c r="CX18" s="571"/>
      <c r="CY18" s="529">
        <f t="shared" ca="1" si="5"/>
        <v>0</v>
      </c>
      <c r="CZ18" s="571"/>
      <c r="DA18" s="571"/>
      <c r="DB18" s="571"/>
      <c r="DC18" s="571"/>
      <c r="DD18" s="571"/>
      <c r="DE18" s="571"/>
      <c r="DF18" s="571"/>
      <c r="DG18" s="571"/>
      <c r="DH18" s="529">
        <f t="shared" ca="1" si="6"/>
        <v>0</v>
      </c>
      <c r="DI18" s="571"/>
      <c r="DJ18" s="571"/>
      <c r="DK18" s="571"/>
      <c r="DL18" s="571"/>
      <c r="DM18" s="571"/>
      <c r="DN18" s="571"/>
      <c r="DO18" s="571"/>
      <c r="DP18" s="571"/>
      <c r="DQ18" s="529">
        <f t="shared" ca="1" si="7"/>
        <v>0</v>
      </c>
      <c r="DR18" s="571"/>
      <c r="DS18" s="571"/>
      <c r="DT18" s="571"/>
      <c r="DU18" s="571"/>
      <c r="DV18" s="571"/>
      <c r="DW18" s="571"/>
      <c r="DX18" s="571"/>
      <c r="DY18" s="572"/>
      <c r="DZ18" s="529">
        <f t="shared" ca="1" si="8"/>
        <v>0</v>
      </c>
      <c r="EA18" s="571"/>
      <c r="EB18" s="571"/>
      <c r="EC18" s="571"/>
      <c r="ED18" s="571"/>
      <c r="EE18" s="571"/>
      <c r="EF18" s="571"/>
      <c r="EG18" s="571"/>
      <c r="EH18" s="572"/>
      <c r="EI18" s="529">
        <f t="shared" ca="1" si="9"/>
        <v>0</v>
      </c>
      <c r="EJ18" s="571"/>
      <c r="EK18" s="571"/>
      <c r="EL18" s="571"/>
      <c r="EM18" s="571"/>
      <c r="EN18" s="571"/>
      <c r="EO18" s="571"/>
      <c r="EP18" s="571"/>
      <c r="EQ18" s="572"/>
      <c r="ER18" s="529">
        <f t="shared" ca="1" si="10"/>
        <v>0</v>
      </c>
      <c r="ES18" s="571"/>
      <c r="ET18" s="571"/>
      <c r="EU18" s="571"/>
      <c r="EV18" s="571"/>
      <c r="EW18" s="571"/>
      <c r="EX18" s="571"/>
      <c r="EY18" s="571"/>
      <c r="EZ18" s="572"/>
      <c r="FA18" s="529">
        <f t="shared" ca="1" si="11"/>
        <v>0</v>
      </c>
      <c r="FB18" s="530"/>
      <c r="FC18" s="530"/>
      <c r="FD18" s="530"/>
      <c r="FE18" s="530"/>
      <c r="FF18" s="530"/>
      <c r="FG18" s="530"/>
      <c r="FH18" s="530"/>
      <c r="FI18" s="531"/>
      <c r="FJ18" s="267"/>
      <c r="FK18" s="529">
        <f t="shared" ca="1" si="12"/>
        <v>0</v>
      </c>
      <c r="FL18" s="571"/>
      <c r="FM18" s="571"/>
      <c r="FN18" s="571"/>
      <c r="FO18" s="571"/>
      <c r="FP18" s="571"/>
      <c r="FQ18" s="571"/>
      <c r="FR18" s="571"/>
      <c r="FS18" s="572"/>
      <c r="FW18" s="317">
        <v>0</v>
      </c>
      <c r="FX18" s="318">
        <v>0</v>
      </c>
      <c r="FY18" s="318">
        <v>0</v>
      </c>
      <c r="FZ18" s="318">
        <v>0</v>
      </c>
      <c r="GA18" s="318">
        <v>0</v>
      </c>
      <c r="GB18" s="318">
        <v>0</v>
      </c>
      <c r="GC18" s="318">
        <v>0</v>
      </c>
      <c r="GD18" s="318">
        <v>0</v>
      </c>
      <c r="GE18" s="318">
        <v>0</v>
      </c>
      <c r="GF18" s="318">
        <v>0</v>
      </c>
      <c r="GG18" s="318">
        <v>0</v>
      </c>
      <c r="GH18" s="318">
        <v>0</v>
      </c>
      <c r="GI18" s="323">
        <v>0</v>
      </c>
    </row>
    <row r="19" spans="1:191" ht="12.75" hidden="1" x14ac:dyDescent="0.2">
      <c r="A19" s="266">
        <v>5</v>
      </c>
      <c r="D19" s="176" t="s">
        <v>423</v>
      </c>
      <c r="G19" s="67"/>
      <c r="H19" s="66"/>
      <c r="I19" s="66"/>
      <c r="J19" s="143"/>
      <c r="K19" s="143"/>
      <c r="L19" s="143"/>
      <c r="M19" s="74"/>
      <c r="N19" s="74"/>
      <c r="O19" s="74"/>
      <c r="P19" s="95"/>
      <c r="Q19" s="95"/>
      <c r="R19" s="95"/>
      <c r="S19" s="138"/>
      <c r="T19" s="66"/>
      <c r="U19" s="66"/>
      <c r="V19" s="66"/>
      <c r="W19" s="66"/>
      <c r="X19" s="66"/>
      <c r="Y19" s="66"/>
      <c r="Z19" s="66"/>
      <c r="AA19" s="66"/>
      <c r="AB19" s="66"/>
      <c r="AC19" s="66"/>
      <c r="AD19" s="66"/>
      <c r="AE19" s="66"/>
      <c r="AF19" s="66"/>
      <c r="AG19" s="66"/>
      <c r="AH19" s="66"/>
      <c r="AI19" s="66"/>
      <c r="AJ19" s="66"/>
      <c r="AK19" s="66"/>
      <c r="AL19" s="66"/>
      <c r="AM19" s="66"/>
      <c r="AN19" s="62"/>
      <c r="AO19" s="66"/>
      <c r="AP19" s="66"/>
      <c r="AQ19" s="66"/>
      <c r="AR19" s="66"/>
      <c r="AS19" s="66"/>
      <c r="AT19" s="68"/>
      <c r="AU19" s="66"/>
      <c r="AV19" s="535" t="s">
        <v>39</v>
      </c>
      <c r="AW19" s="550"/>
      <c r="AX19" s="550"/>
      <c r="AY19" s="550"/>
      <c r="AZ19" s="550"/>
      <c r="BA19" s="550"/>
      <c r="BB19" s="550"/>
      <c r="BC19" s="550"/>
      <c r="BD19" s="551"/>
      <c r="BE19" s="66"/>
      <c r="BF19" s="529">
        <f t="shared" ca="1" si="0"/>
        <v>0</v>
      </c>
      <c r="BG19" s="571"/>
      <c r="BH19" s="571"/>
      <c r="BI19" s="571"/>
      <c r="BJ19" s="571"/>
      <c r="BK19" s="571"/>
      <c r="BL19" s="571"/>
      <c r="BM19" s="571"/>
      <c r="BN19" s="572"/>
      <c r="BO19" s="529">
        <f t="shared" ca="1" si="1"/>
        <v>0</v>
      </c>
      <c r="BP19" s="571"/>
      <c r="BQ19" s="571"/>
      <c r="BR19" s="571"/>
      <c r="BS19" s="571"/>
      <c r="BT19" s="571"/>
      <c r="BU19" s="571"/>
      <c r="BV19" s="571"/>
      <c r="BW19" s="572"/>
      <c r="BX19" s="529">
        <f t="shared" ca="1" si="2"/>
        <v>0</v>
      </c>
      <c r="BY19" s="571"/>
      <c r="BZ19" s="571"/>
      <c r="CA19" s="571"/>
      <c r="CB19" s="571"/>
      <c r="CC19" s="571"/>
      <c r="CD19" s="571"/>
      <c r="CE19" s="571"/>
      <c r="CF19" s="572"/>
      <c r="CG19" s="529">
        <f t="shared" ca="1" si="3"/>
        <v>0</v>
      </c>
      <c r="CH19" s="571"/>
      <c r="CI19" s="571"/>
      <c r="CJ19" s="571"/>
      <c r="CK19" s="571"/>
      <c r="CL19" s="571"/>
      <c r="CM19" s="571"/>
      <c r="CN19" s="571"/>
      <c r="CO19" s="572"/>
      <c r="CP19" s="529">
        <f t="shared" ca="1" si="4"/>
        <v>0</v>
      </c>
      <c r="CQ19" s="571"/>
      <c r="CR19" s="571"/>
      <c r="CS19" s="571"/>
      <c r="CT19" s="571"/>
      <c r="CU19" s="571"/>
      <c r="CV19" s="571"/>
      <c r="CW19" s="571"/>
      <c r="CX19" s="571"/>
      <c r="CY19" s="529">
        <f t="shared" ca="1" si="5"/>
        <v>0</v>
      </c>
      <c r="CZ19" s="571"/>
      <c r="DA19" s="571"/>
      <c r="DB19" s="571"/>
      <c r="DC19" s="571"/>
      <c r="DD19" s="571"/>
      <c r="DE19" s="571"/>
      <c r="DF19" s="571"/>
      <c r="DG19" s="571"/>
      <c r="DH19" s="529">
        <f t="shared" ca="1" si="6"/>
        <v>0</v>
      </c>
      <c r="DI19" s="571"/>
      <c r="DJ19" s="571"/>
      <c r="DK19" s="571"/>
      <c r="DL19" s="571"/>
      <c r="DM19" s="571"/>
      <c r="DN19" s="571"/>
      <c r="DO19" s="571"/>
      <c r="DP19" s="571"/>
      <c r="DQ19" s="529">
        <f t="shared" ca="1" si="7"/>
        <v>0</v>
      </c>
      <c r="DR19" s="571"/>
      <c r="DS19" s="571"/>
      <c r="DT19" s="571"/>
      <c r="DU19" s="571"/>
      <c r="DV19" s="571"/>
      <c r="DW19" s="571"/>
      <c r="DX19" s="571"/>
      <c r="DY19" s="572"/>
      <c r="DZ19" s="529">
        <f t="shared" ca="1" si="8"/>
        <v>0</v>
      </c>
      <c r="EA19" s="571"/>
      <c r="EB19" s="571"/>
      <c r="EC19" s="571"/>
      <c r="ED19" s="571"/>
      <c r="EE19" s="571"/>
      <c r="EF19" s="571"/>
      <c r="EG19" s="571"/>
      <c r="EH19" s="572"/>
      <c r="EI19" s="529">
        <f t="shared" ca="1" si="9"/>
        <v>0</v>
      </c>
      <c r="EJ19" s="571"/>
      <c r="EK19" s="571"/>
      <c r="EL19" s="571"/>
      <c r="EM19" s="571"/>
      <c r="EN19" s="571"/>
      <c r="EO19" s="571"/>
      <c r="EP19" s="571"/>
      <c r="EQ19" s="572"/>
      <c r="ER19" s="529">
        <f t="shared" ca="1" si="10"/>
        <v>0</v>
      </c>
      <c r="ES19" s="571"/>
      <c r="ET19" s="571"/>
      <c r="EU19" s="571"/>
      <c r="EV19" s="571"/>
      <c r="EW19" s="571"/>
      <c r="EX19" s="571"/>
      <c r="EY19" s="571"/>
      <c r="EZ19" s="572"/>
      <c r="FA19" s="529">
        <f t="shared" ca="1" si="11"/>
        <v>0</v>
      </c>
      <c r="FB19" s="530"/>
      <c r="FC19" s="530"/>
      <c r="FD19" s="530"/>
      <c r="FE19" s="530"/>
      <c r="FF19" s="530"/>
      <c r="FG19" s="530"/>
      <c r="FH19" s="530"/>
      <c r="FI19" s="531"/>
      <c r="FJ19" s="267"/>
      <c r="FK19" s="529">
        <f t="shared" ca="1" si="12"/>
        <v>0</v>
      </c>
      <c r="FL19" s="571"/>
      <c r="FM19" s="571"/>
      <c r="FN19" s="571"/>
      <c r="FO19" s="571"/>
      <c r="FP19" s="571"/>
      <c r="FQ19" s="571"/>
      <c r="FR19" s="571"/>
      <c r="FS19" s="572"/>
      <c r="FW19" s="317">
        <v>0</v>
      </c>
      <c r="FX19" s="318">
        <v>0</v>
      </c>
      <c r="FY19" s="318">
        <v>0</v>
      </c>
      <c r="FZ19" s="318">
        <v>0</v>
      </c>
      <c r="GA19" s="318">
        <v>0</v>
      </c>
      <c r="GB19" s="318">
        <v>0</v>
      </c>
      <c r="GC19" s="318">
        <v>0</v>
      </c>
      <c r="GD19" s="318">
        <v>0</v>
      </c>
      <c r="GE19" s="318">
        <v>0</v>
      </c>
      <c r="GF19" s="318">
        <v>0</v>
      </c>
      <c r="GG19" s="318">
        <v>0</v>
      </c>
      <c r="GH19" s="318">
        <v>0</v>
      </c>
      <c r="GI19" s="323">
        <v>0</v>
      </c>
    </row>
    <row r="20" spans="1:191" ht="12.75" hidden="1" x14ac:dyDescent="0.2">
      <c r="A20" s="266">
        <v>5</v>
      </c>
      <c r="D20" s="176" t="s">
        <v>423</v>
      </c>
      <c r="G20" s="67"/>
      <c r="H20" s="66"/>
      <c r="I20" s="66"/>
      <c r="J20" s="143"/>
      <c r="K20" s="143"/>
      <c r="L20" s="143"/>
      <c r="M20" s="74"/>
      <c r="N20" s="74"/>
      <c r="O20" s="74"/>
      <c r="P20" s="95"/>
      <c r="Q20" s="95"/>
      <c r="R20" s="95"/>
      <c r="S20" s="138"/>
      <c r="T20" s="66"/>
      <c r="U20" s="66"/>
      <c r="V20" s="66"/>
      <c r="W20" s="66"/>
      <c r="X20" s="66"/>
      <c r="Y20" s="66"/>
      <c r="Z20" s="66"/>
      <c r="AA20" s="66"/>
      <c r="AB20" s="66"/>
      <c r="AC20" s="66"/>
      <c r="AD20" s="66"/>
      <c r="AE20" s="66"/>
      <c r="AF20" s="66"/>
      <c r="AG20" s="66"/>
      <c r="AH20" s="66"/>
      <c r="AI20" s="66"/>
      <c r="AJ20" s="66"/>
      <c r="AK20" s="66"/>
      <c r="AL20" s="66"/>
      <c r="AM20" s="66"/>
      <c r="AN20" s="62"/>
      <c r="AO20" s="66"/>
      <c r="AP20" s="66"/>
      <c r="AQ20" s="66"/>
      <c r="AR20" s="66"/>
      <c r="AS20" s="66"/>
      <c r="AT20" s="68"/>
      <c r="AU20" s="66"/>
      <c r="AV20" s="535" t="s">
        <v>31</v>
      </c>
      <c r="AW20" s="550"/>
      <c r="AX20" s="550"/>
      <c r="AY20" s="550"/>
      <c r="AZ20" s="550"/>
      <c r="BA20" s="550"/>
      <c r="BB20" s="550"/>
      <c r="BC20" s="550"/>
      <c r="BD20" s="551"/>
      <c r="BE20" s="66"/>
      <c r="BF20" s="529">
        <f t="shared" ca="1" si="0"/>
        <v>0</v>
      </c>
      <c r="BG20" s="571"/>
      <c r="BH20" s="571"/>
      <c r="BI20" s="571"/>
      <c r="BJ20" s="571"/>
      <c r="BK20" s="571"/>
      <c r="BL20" s="571"/>
      <c r="BM20" s="571"/>
      <c r="BN20" s="572"/>
      <c r="BO20" s="529">
        <f t="shared" ca="1" si="1"/>
        <v>0</v>
      </c>
      <c r="BP20" s="571"/>
      <c r="BQ20" s="571"/>
      <c r="BR20" s="571"/>
      <c r="BS20" s="571"/>
      <c r="BT20" s="571"/>
      <c r="BU20" s="571"/>
      <c r="BV20" s="571"/>
      <c r="BW20" s="572"/>
      <c r="BX20" s="529">
        <f t="shared" ca="1" si="2"/>
        <v>0</v>
      </c>
      <c r="BY20" s="571"/>
      <c r="BZ20" s="571"/>
      <c r="CA20" s="571"/>
      <c r="CB20" s="571"/>
      <c r="CC20" s="571"/>
      <c r="CD20" s="571"/>
      <c r="CE20" s="571"/>
      <c r="CF20" s="572"/>
      <c r="CG20" s="529">
        <f t="shared" ca="1" si="3"/>
        <v>0</v>
      </c>
      <c r="CH20" s="571"/>
      <c r="CI20" s="571"/>
      <c r="CJ20" s="571"/>
      <c r="CK20" s="571"/>
      <c r="CL20" s="571"/>
      <c r="CM20" s="571"/>
      <c r="CN20" s="571"/>
      <c r="CO20" s="572"/>
      <c r="CP20" s="529">
        <f t="shared" ca="1" si="4"/>
        <v>0</v>
      </c>
      <c r="CQ20" s="571"/>
      <c r="CR20" s="571"/>
      <c r="CS20" s="571"/>
      <c r="CT20" s="571"/>
      <c r="CU20" s="571"/>
      <c r="CV20" s="571"/>
      <c r="CW20" s="571"/>
      <c r="CX20" s="571"/>
      <c r="CY20" s="529">
        <f t="shared" ca="1" si="5"/>
        <v>0</v>
      </c>
      <c r="CZ20" s="571"/>
      <c r="DA20" s="571"/>
      <c r="DB20" s="571"/>
      <c r="DC20" s="571"/>
      <c r="DD20" s="571"/>
      <c r="DE20" s="571"/>
      <c r="DF20" s="571"/>
      <c r="DG20" s="571"/>
      <c r="DH20" s="529">
        <f t="shared" ca="1" si="6"/>
        <v>0</v>
      </c>
      <c r="DI20" s="571"/>
      <c r="DJ20" s="571"/>
      <c r="DK20" s="571"/>
      <c r="DL20" s="571"/>
      <c r="DM20" s="571"/>
      <c r="DN20" s="571"/>
      <c r="DO20" s="571"/>
      <c r="DP20" s="571"/>
      <c r="DQ20" s="529">
        <f t="shared" ca="1" si="7"/>
        <v>0</v>
      </c>
      <c r="DR20" s="571"/>
      <c r="DS20" s="571"/>
      <c r="DT20" s="571"/>
      <c r="DU20" s="571"/>
      <c r="DV20" s="571"/>
      <c r="DW20" s="571"/>
      <c r="DX20" s="571"/>
      <c r="DY20" s="572"/>
      <c r="DZ20" s="529">
        <f t="shared" ca="1" si="8"/>
        <v>0</v>
      </c>
      <c r="EA20" s="571"/>
      <c r="EB20" s="571"/>
      <c r="EC20" s="571"/>
      <c r="ED20" s="571"/>
      <c r="EE20" s="571"/>
      <c r="EF20" s="571"/>
      <c r="EG20" s="571"/>
      <c r="EH20" s="572"/>
      <c r="EI20" s="529">
        <f t="shared" ca="1" si="9"/>
        <v>0</v>
      </c>
      <c r="EJ20" s="571"/>
      <c r="EK20" s="571"/>
      <c r="EL20" s="571"/>
      <c r="EM20" s="571"/>
      <c r="EN20" s="571"/>
      <c r="EO20" s="571"/>
      <c r="EP20" s="571"/>
      <c r="EQ20" s="572"/>
      <c r="ER20" s="529">
        <f t="shared" ca="1" si="10"/>
        <v>0</v>
      </c>
      <c r="ES20" s="571"/>
      <c r="ET20" s="571"/>
      <c r="EU20" s="571"/>
      <c r="EV20" s="571"/>
      <c r="EW20" s="571"/>
      <c r="EX20" s="571"/>
      <c r="EY20" s="571"/>
      <c r="EZ20" s="572"/>
      <c r="FA20" s="529">
        <f t="shared" ca="1" si="11"/>
        <v>0</v>
      </c>
      <c r="FB20" s="530"/>
      <c r="FC20" s="530"/>
      <c r="FD20" s="530"/>
      <c r="FE20" s="530"/>
      <c r="FF20" s="530"/>
      <c r="FG20" s="530"/>
      <c r="FH20" s="530"/>
      <c r="FI20" s="531"/>
      <c r="FJ20" s="267"/>
      <c r="FK20" s="529">
        <f t="shared" ca="1" si="12"/>
        <v>0</v>
      </c>
      <c r="FL20" s="571"/>
      <c r="FM20" s="571"/>
      <c r="FN20" s="571"/>
      <c r="FO20" s="571"/>
      <c r="FP20" s="571"/>
      <c r="FQ20" s="571"/>
      <c r="FR20" s="571"/>
      <c r="FS20" s="572"/>
      <c r="FW20" s="317">
        <v>0</v>
      </c>
      <c r="FX20" s="318">
        <v>0</v>
      </c>
      <c r="FY20" s="318">
        <v>0</v>
      </c>
      <c r="FZ20" s="318">
        <v>0</v>
      </c>
      <c r="GA20" s="318">
        <v>0</v>
      </c>
      <c r="GB20" s="318">
        <v>0</v>
      </c>
      <c r="GC20" s="318">
        <v>0</v>
      </c>
      <c r="GD20" s="318">
        <v>0</v>
      </c>
      <c r="GE20" s="318">
        <v>0</v>
      </c>
      <c r="GF20" s="318">
        <v>0</v>
      </c>
      <c r="GG20" s="318">
        <v>0</v>
      </c>
      <c r="GH20" s="318">
        <v>0</v>
      </c>
      <c r="GI20" s="323">
        <v>0</v>
      </c>
    </row>
    <row r="21" spans="1:191" ht="12.75" hidden="1" x14ac:dyDescent="0.2">
      <c r="A21" s="266">
        <v>5</v>
      </c>
      <c r="D21" s="176" t="s">
        <v>423</v>
      </c>
      <c r="G21" s="67"/>
      <c r="H21" s="66"/>
      <c r="I21" s="66"/>
      <c r="J21" s="143"/>
      <c r="K21" s="143"/>
      <c r="L21" s="143"/>
      <c r="M21" s="74"/>
      <c r="N21" s="74"/>
      <c r="O21" s="74"/>
      <c r="P21" s="95"/>
      <c r="Q21" s="95"/>
      <c r="R21" s="95"/>
      <c r="S21" s="138"/>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8"/>
      <c r="AU21" s="66"/>
      <c r="AV21" s="535" t="s">
        <v>16</v>
      </c>
      <c r="AW21" s="550"/>
      <c r="AX21" s="550"/>
      <c r="AY21" s="550"/>
      <c r="AZ21" s="550"/>
      <c r="BA21" s="550"/>
      <c r="BB21" s="550"/>
      <c r="BC21" s="550"/>
      <c r="BD21" s="551"/>
      <c r="BE21" s="66"/>
      <c r="BF21" s="529">
        <f t="shared" ca="1" si="0"/>
        <v>0</v>
      </c>
      <c r="BG21" s="571"/>
      <c r="BH21" s="571"/>
      <c r="BI21" s="571"/>
      <c r="BJ21" s="571"/>
      <c r="BK21" s="571"/>
      <c r="BL21" s="571"/>
      <c r="BM21" s="571"/>
      <c r="BN21" s="572"/>
      <c r="BO21" s="529">
        <f t="shared" ca="1" si="1"/>
        <v>0</v>
      </c>
      <c r="BP21" s="571"/>
      <c r="BQ21" s="571"/>
      <c r="BR21" s="571"/>
      <c r="BS21" s="571"/>
      <c r="BT21" s="571"/>
      <c r="BU21" s="571"/>
      <c r="BV21" s="571"/>
      <c r="BW21" s="572"/>
      <c r="BX21" s="529">
        <f t="shared" ca="1" si="2"/>
        <v>0</v>
      </c>
      <c r="BY21" s="571"/>
      <c r="BZ21" s="571"/>
      <c r="CA21" s="571"/>
      <c r="CB21" s="571"/>
      <c r="CC21" s="571"/>
      <c r="CD21" s="571"/>
      <c r="CE21" s="571"/>
      <c r="CF21" s="572"/>
      <c r="CG21" s="529">
        <f t="shared" ca="1" si="3"/>
        <v>0</v>
      </c>
      <c r="CH21" s="571"/>
      <c r="CI21" s="571"/>
      <c r="CJ21" s="571"/>
      <c r="CK21" s="571"/>
      <c r="CL21" s="571"/>
      <c r="CM21" s="571"/>
      <c r="CN21" s="571"/>
      <c r="CO21" s="572"/>
      <c r="CP21" s="529">
        <f t="shared" ca="1" si="4"/>
        <v>0</v>
      </c>
      <c r="CQ21" s="571"/>
      <c r="CR21" s="571"/>
      <c r="CS21" s="571"/>
      <c r="CT21" s="571"/>
      <c r="CU21" s="571"/>
      <c r="CV21" s="571"/>
      <c r="CW21" s="571"/>
      <c r="CX21" s="571"/>
      <c r="CY21" s="529">
        <f t="shared" ca="1" si="5"/>
        <v>0</v>
      </c>
      <c r="CZ21" s="571"/>
      <c r="DA21" s="571"/>
      <c r="DB21" s="571"/>
      <c r="DC21" s="571"/>
      <c r="DD21" s="571"/>
      <c r="DE21" s="571"/>
      <c r="DF21" s="571"/>
      <c r="DG21" s="571"/>
      <c r="DH21" s="529">
        <f t="shared" ca="1" si="6"/>
        <v>0</v>
      </c>
      <c r="DI21" s="571"/>
      <c r="DJ21" s="571"/>
      <c r="DK21" s="571"/>
      <c r="DL21" s="571"/>
      <c r="DM21" s="571"/>
      <c r="DN21" s="571"/>
      <c r="DO21" s="571"/>
      <c r="DP21" s="571"/>
      <c r="DQ21" s="529">
        <f t="shared" ca="1" si="7"/>
        <v>0</v>
      </c>
      <c r="DR21" s="571"/>
      <c r="DS21" s="571"/>
      <c r="DT21" s="571"/>
      <c r="DU21" s="571"/>
      <c r="DV21" s="571"/>
      <c r="DW21" s="571"/>
      <c r="DX21" s="571"/>
      <c r="DY21" s="572"/>
      <c r="DZ21" s="529">
        <f t="shared" ca="1" si="8"/>
        <v>0</v>
      </c>
      <c r="EA21" s="571"/>
      <c r="EB21" s="571"/>
      <c r="EC21" s="571"/>
      <c r="ED21" s="571"/>
      <c r="EE21" s="571"/>
      <c r="EF21" s="571"/>
      <c r="EG21" s="571"/>
      <c r="EH21" s="572"/>
      <c r="EI21" s="529">
        <f t="shared" ca="1" si="9"/>
        <v>0</v>
      </c>
      <c r="EJ21" s="571"/>
      <c r="EK21" s="571"/>
      <c r="EL21" s="571"/>
      <c r="EM21" s="571"/>
      <c r="EN21" s="571"/>
      <c r="EO21" s="571"/>
      <c r="EP21" s="571"/>
      <c r="EQ21" s="572"/>
      <c r="ER21" s="529">
        <f t="shared" ca="1" si="10"/>
        <v>0</v>
      </c>
      <c r="ES21" s="571"/>
      <c r="ET21" s="571"/>
      <c r="EU21" s="571"/>
      <c r="EV21" s="571"/>
      <c r="EW21" s="571"/>
      <c r="EX21" s="571"/>
      <c r="EY21" s="571"/>
      <c r="EZ21" s="572"/>
      <c r="FA21" s="529">
        <f t="shared" ca="1" si="11"/>
        <v>0</v>
      </c>
      <c r="FB21" s="530"/>
      <c r="FC21" s="530"/>
      <c r="FD21" s="530"/>
      <c r="FE21" s="530"/>
      <c r="FF21" s="530"/>
      <c r="FG21" s="530"/>
      <c r="FH21" s="530"/>
      <c r="FI21" s="531"/>
      <c r="FJ21" s="267"/>
      <c r="FK21" s="529">
        <f t="shared" ca="1" si="12"/>
        <v>0</v>
      </c>
      <c r="FL21" s="571"/>
      <c r="FM21" s="571"/>
      <c r="FN21" s="571"/>
      <c r="FO21" s="571"/>
      <c r="FP21" s="571"/>
      <c r="FQ21" s="571"/>
      <c r="FR21" s="571"/>
      <c r="FS21" s="572"/>
      <c r="FW21" s="317">
        <v>0</v>
      </c>
      <c r="FX21" s="318">
        <v>0</v>
      </c>
      <c r="FY21" s="318">
        <v>0</v>
      </c>
      <c r="FZ21" s="318">
        <v>0</v>
      </c>
      <c r="GA21" s="318">
        <v>0</v>
      </c>
      <c r="GB21" s="318">
        <v>0</v>
      </c>
      <c r="GC21" s="318">
        <v>0</v>
      </c>
      <c r="GD21" s="318">
        <v>0</v>
      </c>
      <c r="GE21" s="318">
        <v>0</v>
      </c>
      <c r="GF21" s="318">
        <v>0</v>
      </c>
      <c r="GG21" s="318">
        <v>0</v>
      </c>
      <c r="GH21" s="318">
        <v>0</v>
      </c>
      <c r="GI21" s="323">
        <v>0</v>
      </c>
    </row>
    <row r="22" spans="1:191" ht="12.75" x14ac:dyDescent="0.2">
      <c r="A22" s="135">
        <v>9</v>
      </c>
      <c r="D22" s="176" t="s">
        <v>421</v>
      </c>
      <c r="G22" s="67"/>
      <c r="H22" s="66"/>
      <c r="I22" s="66"/>
      <c r="J22" s="143"/>
      <c r="K22" s="143"/>
      <c r="L22" s="143"/>
      <c r="M22" s="74"/>
      <c r="N22" s="74"/>
      <c r="O22" s="74"/>
      <c r="P22" s="95"/>
      <c r="Q22" s="95"/>
      <c r="R22" s="95"/>
      <c r="S22" s="138" t="str">
        <f>VLOOKUP($A22,PORTFOLIO_HIERARCHY,3,0)</f>
        <v>US IR Derivatives</v>
      </c>
      <c r="T22" s="138"/>
      <c r="U22" s="138"/>
      <c r="V22" s="138"/>
      <c r="W22" s="138"/>
      <c r="X22" s="138"/>
      <c r="Y22" s="138"/>
      <c r="Z22" s="138"/>
      <c r="AA22" s="138"/>
      <c r="AB22" s="138"/>
      <c r="AC22" s="138"/>
      <c r="AD22" s="138"/>
      <c r="AE22" s="138"/>
      <c r="AF22" s="138"/>
      <c r="AG22" s="138"/>
      <c r="AH22" s="138"/>
      <c r="AI22" s="138"/>
      <c r="AJ22" s="138"/>
      <c r="AK22" s="138"/>
      <c r="AL22" s="138"/>
      <c r="AM22" s="138"/>
      <c r="AN22" s="138"/>
      <c r="AO22" s="138"/>
      <c r="AP22" s="138"/>
      <c r="AQ22" s="138"/>
      <c r="AR22" s="138"/>
      <c r="AS22" s="138"/>
      <c r="AT22" s="139"/>
      <c r="AU22" s="66"/>
      <c r="AV22" s="555" t="s">
        <v>24</v>
      </c>
      <c r="AW22" s="556"/>
      <c r="AX22" s="556"/>
      <c r="AY22" s="556"/>
      <c r="AZ22" s="556"/>
      <c r="BA22" s="556"/>
      <c r="BB22" s="556"/>
      <c r="BC22" s="556"/>
      <c r="BD22" s="557"/>
      <c r="BE22" s="66"/>
      <c r="BF22" s="532">
        <f t="shared" ca="1" si="0"/>
        <v>-1498.2289169999999</v>
      </c>
      <c r="BG22" s="569"/>
      <c r="BH22" s="569"/>
      <c r="BI22" s="569"/>
      <c r="BJ22" s="569"/>
      <c r="BK22" s="569"/>
      <c r="BL22" s="569"/>
      <c r="BM22" s="569"/>
      <c r="BN22" s="570"/>
      <c r="BO22" s="532">
        <f t="shared" ca="1" si="1"/>
        <v>-646.7748959999999</v>
      </c>
      <c r="BP22" s="569"/>
      <c r="BQ22" s="569"/>
      <c r="BR22" s="569"/>
      <c r="BS22" s="569"/>
      <c r="BT22" s="569"/>
      <c r="BU22" s="569"/>
      <c r="BV22" s="569"/>
      <c r="BW22" s="570"/>
      <c r="BX22" s="532">
        <f t="shared" ca="1" si="2"/>
        <v>9186.9682230000017</v>
      </c>
      <c r="BY22" s="569"/>
      <c r="BZ22" s="569"/>
      <c r="CA22" s="569"/>
      <c r="CB22" s="569"/>
      <c r="CC22" s="569"/>
      <c r="CD22" s="569"/>
      <c r="CE22" s="569"/>
      <c r="CF22" s="570"/>
      <c r="CG22" s="532">
        <f t="shared" ca="1" si="3"/>
        <v>4870.1935800000001</v>
      </c>
      <c r="CH22" s="569"/>
      <c r="CI22" s="569"/>
      <c r="CJ22" s="569"/>
      <c r="CK22" s="569"/>
      <c r="CL22" s="569"/>
      <c r="CM22" s="569"/>
      <c r="CN22" s="569"/>
      <c r="CO22" s="570"/>
      <c r="CP22" s="532">
        <f t="shared" ca="1" si="4"/>
        <v>237.17158799999999</v>
      </c>
      <c r="CQ22" s="569"/>
      <c r="CR22" s="569"/>
      <c r="CS22" s="569"/>
      <c r="CT22" s="569"/>
      <c r="CU22" s="569"/>
      <c r="CV22" s="569"/>
      <c r="CW22" s="569"/>
      <c r="CX22" s="569"/>
      <c r="CY22" s="532">
        <f t="shared" ca="1" si="5"/>
        <v>616.03125599999987</v>
      </c>
      <c r="CZ22" s="569"/>
      <c r="DA22" s="569"/>
      <c r="DB22" s="569"/>
      <c r="DC22" s="569"/>
      <c r="DD22" s="569"/>
      <c r="DE22" s="569"/>
      <c r="DF22" s="569"/>
      <c r="DG22" s="569"/>
      <c r="DH22" s="532">
        <f t="shared" ca="1" si="6"/>
        <v>1137.2918999999999</v>
      </c>
      <c r="DI22" s="569"/>
      <c r="DJ22" s="569"/>
      <c r="DK22" s="569"/>
      <c r="DL22" s="569"/>
      <c r="DM22" s="569"/>
      <c r="DN22" s="569"/>
      <c r="DO22" s="569"/>
      <c r="DP22" s="569"/>
      <c r="DQ22" s="532">
        <f t="shared" ca="1" si="7"/>
        <v>-5684.9891520000001</v>
      </c>
      <c r="DR22" s="569"/>
      <c r="DS22" s="569"/>
      <c r="DT22" s="569"/>
      <c r="DU22" s="569"/>
      <c r="DV22" s="569"/>
      <c r="DW22" s="569"/>
      <c r="DX22" s="569"/>
      <c r="DY22" s="570"/>
      <c r="DZ22" s="532">
        <f t="shared" ca="1" si="8"/>
        <v>14716.245294</v>
      </c>
      <c r="EA22" s="569"/>
      <c r="EB22" s="569"/>
      <c r="EC22" s="569"/>
      <c r="ED22" s="569"/>
      <c r="EE22" s="569"/>
      <c r="EF22" s="569"/>
      <c r="EG22" s="569"/>
      <c r="EH22" s="570"/>
      <c r="EI22" s="532">
        <f t="shared" ca="1" si="9"/>
        <v>45288.099635999999</v>
      </c>
      <c r="EJ22" s="569"/>
      <c r="EK22" s="569"/>
      <c r="EL22" s="569"/>
      <c r="EM22" s="569"/>
      <c r="EN22" s="569"/>
      <c r="EO22" s="569"/>
      <c r="EP22" s="569"/>
      <c r="EQ22" s="570"/>
      <c r="ER22" s="532">
        <f t="shared" ca="1" si="10"/>
        <v>10482.879482999999</v>
      </c>
      <c r="ES22" s="569"/>
      <c r="ET22" s="569"/>
      <c r="EU22" s="569"/>
      <c r="EV22" s="569"/>
      <c r="EW22" s="569"/>
      <c r="EX22" s="569"/>
      <c r="EY22" s="569"/>
      <c r="EZ22" s="570"/>
      <c r="FA22" s="532">
        <f t="shared" ca="1" si="11"/>
        <v>3299.7505259999998</v>
      </c>
      <c r="FB22" s="533"/>
      <c r="FC22" s="533"/>
      <c r="FD22" s="533"/>
      <c r="FE22" s="533"/>
      <c r="FF22" s="533"/>
      <c r="FG22" s="533"/>
      <c r="FH22" s="533"/>
      <c r="FI22" s="534"/>
      <c r="FJ22" s="267"/>
      <c r="FK22" s="532">
        <f t="shared" ca="1" si="12"/>
        <v>82004.638521000001</v>
      </c>
      <c r="FL22" s="569"/>
      <c r="FM22" s="569"/>
      <c r="FN22" s="569"/>
      <c r="FO22" s="569"/>
      <c r="FP22" s="569"/>
      <c r="FQ22" s="569"/>
      <c r="FR22" s="569"/>
      <c r="FS22" s="570"/>
      <c r="FW22" s="317">
        <v>-1702.0032000000001</v>
      </c>
      <c r="FX22" s="318">
        <v>-732.26342399999999</v>
      </c>
      <c r="FY22" s="318">
        <v>9284.4609600000003</v>
      </c>
      <c r="FZ22" s="318">
        <v>5011.6735039999994</v>
      </c>
      <c r="GA22" s="318">
        <v>245.13759999999999</v>
      </c>
      <c r="GB22" s="318">
        <v>619.72348800000009</v>
      </c>
      <c r="GC22" s="318">
        <v>1148.5729599999997</v>
      </c>
      <c r="GD22" s="318">
        <v>-5780.4674560000003</v>
      </c>
      <c r="GE22" s="318">
        <v>14665.728256</v>
      </c>
      <c r="GF22" s="318">
        <v>45414.683168000003</v>
      </c>
      <c r="GG22" s="318">
        <v>10525.426783999999</v>
      </c>
      <c r="GH22" s="318">
        <v>3328.0528319999999</v>
      </c>
      <c r="GI22" s="323">
        <v>82028.725471999991</v>
      </c>
    </row>
    <row r="23" spans="1:191" ht="12.75" hidden="1" x14ac:dyDescent="0.2">
      <c r="A23" s="266">
        <v>9</v>
      </c>
      <c r="D23" s="176" t="s">
        <v>423</v>
      </c>
      <c r="G23" s="67"/>
      <c r="H23" s="66"/>
      <c r="I23" s="66"/>
      <c r="J23" s="143"/>
      <c r="K23" s="143"/>
      <c r="L23" s="143"/>
      <c r="M23" s="74"/>
      <c r="N23" s="74"/>
      <c r="O23" s="74"/>
      <c r="P23" s="95"/>
      <c r="Q23" s="95"/>
      <c r="R23" s="95"/>
      <c r="S23" s="138"/>
      <c r="T23" s="66"/>
      <c r="U23" s="66"/>
      <c r="V23" s="66"/>
      <c r="W23" s="66"/>
      <c r="X23" s="66"/>
      <c r="Y23" s="66"/>
      <c r="Z23" s="66"/>
      <c r="AA23" s="66"/>
      <c r="AB23" s="66"/>
      <c r="AC23" s="66"/>
      <c r="AD23" s="66"/>
      <c r="AE23" s="66"/>
      <c r="AF23" s="66"/>
      <c r="AG23" s="66"/>
      <c r="AH23" s="66"/>
      <c r="AI23" s="66"/>
      <c r="AJ23" s="66"/>
      <c r="AK23" s="66"/>
      <c r="AL23" s="66"/>
      <c r="AM23" s="66"/>
      <c r="AN23" s="62"/>
      <c r="AO23" s="66"/>
      <c r="AP23" s="66"/>
      <c r="AQ23" s="66"/>
      <c r="AR23" s="66"/>
      <c r="AS23" s="66"/>
      <c r="AT23" s="68"/>
      <c r="AU23" s="66"/>
      <c r="AV23" s="535" t="s">
        <v>32</v>
      </c>
      <c r="AW23" s="550"/>
      <c r="AX23" s="550"/>
      <c r="AY23" s="550"/>
      <c r="AZ23" s="550"/>
      <c r="BA23" s="550"/>
      <c r="BB23" s="550"/>
      <c r="BC23" s="550"/>
      <c r="BD23" s="551"/>
      <c r="BE23" s="66"/>
      <c r="BF23" s="529">
        <f t="shared" ca="1" si="0"/>
        <v>0</v>
      </c>
      <c r="BG23" s="571"/>
      <c r="BH23" s="571"/>
      <c r="BI23" s="571"/>
      <c r="BJ23" s="571"/>
      <c r="BK23" s="571"/>
      <c r="BL23" s="571"/>
      <c r="BM23" s="571"/>
      <c r="BN23" s="572"/>
      <c r="BO23" s="529">
        <f t="shared" ca="1" si="1"/>
        <v>0</v>
      </c>
      <c r="BP23" s="571"/>
      <c r="BQ23" s="571"/>
      <c r="BR23" s="571"/>
      <c r="BS23" s="571"/>
      <c r="BT23" s="571"/>
      <c r="BU23" s="571"/>
      <c r="BV23" s="571"/>
      <c r="BW23" s="572"/>
      <c r="BX23" s="529">
        <f t="shared" ca="1" si="2"/>
        <v>0</v>
      </c>
      <c r="BY23" s="571"/>
      <c r="BZ23" s="571"/>
      <c r="CA23" s="571"/>
      <c r="CB23" s="571"/>
      <c r="CC23" s="571"/>
      <c r="CD23" s="571"/>
      <c r="CE23" s="571"/>
      <c r="CF23" s="572"/>
      <c r="CG23" s="529">
        <f t="shared" ca="1" si="3"/>
        <v>0</v>
      </c>
      <c r="CH23" s="571"/>
      <c r="CI23" s="571"/>
      <c r="CJ23" s="571"/>
      <c r="CK23" s="571"/>
      <c r="CL23" s="571"/>
      <c r="CM23" s="571"/>
      <c r="CN23" s="571"/>
      <c r="CO23" s="572"/>
      <c r="CP23" s="529">
        <f t="shared" ca="1" si="4"/>
        <v>0</v>
      </c>
      <c r="CQ23" s="571"/>
      <c r="CR23" s="571"/>
      <c r="CS23" s="571"/>
      <c r="CT23" s="571"/>
      <c r="CU23" s="571"/>
      <c r="CV23" s="571"/>
      <c r="CW23" s="571"/>
      <c r="CX23" s="572"/>
      <c r="CY23" s="529">
        <f t="shared" ca="1" si="5"/>
        <v>0</v>
      </c>
      <c r="CZ23" s="571"/>
      <c r="DA23" s="571"/>
      <c r="DB23" s="571"/>
      <c r="DC23" s="571"/>
      <c r="DD23" s="571"/>
      <c r="DE23" s="571"/>
      <c r="DF23" s="571"/>
      <c r="DG23" s="572"/>
      <c r="DH23" s="529">
        <f t="shared" ca="1" si="6"/>
        <v>0</v>
      </c>
      <c r="DI23" s="571"/>
      <c r="DJ23" s="571"/>
      <c r="DK23" s="571"/>
      <c r="DL23" s="571"/>
      <c r="DM23" s="571"/>
      <c r="DN23" s="571"/>
      <c r="DO23" s="571"/>
      <c r="DP23" s="572"/>
      <c r="DQ23" s="529">
        <f t="shared" ca="1" si="7"/>
        <v>0</v>
      </c>
      <c r="DR23" s="571"/>
      <c r="DS23" s="571"/>
      <c r="DT23" s="571"/>
      <c r="DU23" s="571"/>
      <c r="DV23" s="571"/>
      <c r="DW23" s="571"/>
      <c r="DX23" s="571"/>
      <c r="DY23" s="572"/>
      <c r="DZ23" s="529">
        <f t="shared" ca="1" si="8"/>
        <v>0</v>
      </c>
      <c r="EA23" s="571"/>
      <c r="EB23" s="571"/>
      <c r="EC23" s="571"/>
      <c r="ED23" s="571"/>
      <c r="EE23" s="571"/>
      <c r="EF23" s="571"/>
      <c r="EG23" s="571"/>
      <c r="EH23" s="572"/>
      <c r="EI23" s="529">
        <f t="shared" ca="1" si="9"/>
        <v>0</v>
      </c>
      <c r="EJ23" s="571"/>
      <c r="EK23" s="571"/>
      <c r="EL23" s="571"/>
      <c r="EM23" s="571"/>
      <c r="EN23" s="571"/>
      <c r="EO23" s="571"/>
      <c r="EP23" s="571"/>
      <c r="EQ23" s="572"/>
      <c r="ER23" s="529">
        <f t="shared" ca="1" si="10"/>
        <v>0</v>
      </c>
      <c r="ES23" s="571"/>
      <c r="ET23" s="571"/>
      <c r="EU23" s="571"/>
      <c r="EV23" s="571"/>
      <c r="EW23" s="571"/>
      <c r="EX23" s="571"/>
      <c r="EY23" s="571"/>
      <c r="EZ23" s="572"/>
      <c r="FA23" s="529">
        <f t="shared" ca="1" si="11"/>
        <v>0</v>
      </c>
      <c r="FB23" s="571"/>
      <c r="FC23" s="571"/>
      <c r="FD23" s="571"/>
      <c r="FE23" s="571"/>
      <c r="FF23" s="571"/>
      <c r="FG23" s="571"/>
      <c r="FH23" s="571"/>
      <c r="FI23" s="572"/>
      <c r="FJ23" s="269"/>
      <c r="FK23" s="529">
        <f t="shared" ca="1" si="12"/>
        <v>0</v>
      </c>
      <c r="FL23" s="571"/>
      <c r="FM23" s="571"/>
      <c r="FN23" s="571"/>
      <c r="FO23" s="571"/>
      <c r="FP23" s="571"/>
      <c r="FQ23" s="571"/>
      <c r="FR23" s="571"/>
      <c r="FS23" s="572"/>
      <c r="FW23" s="317">
        <v>0</v>
      </c>
      <c r="FX23" s="318">
        <v>0</v>
      </c>
      <c r="FY23" s="318">
        <v>0</v>
      </c>
      <c r="FZ23" s="318">
        <v>0</v>
      </c>
      <c r="GA23" s="318">
        <v>0</v>
      </c>
      <c r="GB23" s="318">
        <v>0</v>
      </c>
      <c r="GC23" s="318">
        <v>0</v>
      </c>
      <c r="GD23" s="318">
        <v>0</v>
      </c>
      <c r="GE23" s="318">
        <v>0</v>
      </c>
      <c r="GF23" s="318">
        <v>0</v>
      </c>
      <c r="GG23" s="318">
        <v>0</v>
      </c>
      <c r="GH23" s="318">
        <v>0</v>
      </c>
      <c r="GI23" s="323">
        <v>0</v>
      </c>
    </row>
    <row r="24" spans="1:191" ht="12.75" hidden="1" x14ac:dyDescent="0.2">
      <c r="A24" s="266">
        <v>9</v>
      </c>
      <c r="D24" s="176" t="s">
        <v>423</v>
      </c>
      <c r="G24" s="67"/>
      <c r="H24" s="66"/>
      <c r="I24" s="66"/>
      <c r="J24" s="143"/>
      <c r="K24" s="143"/>
      <c r="L24" s="143"/>
      <c r="M24" s="74"/>
      <c r="N24" s="74"/>
      <c r="O24" s="74"/>
      <c r="P24" s="95"/>
      <c r="Q24" s="95"/>
      <c r="R24" s="95"/>
      <c r="S24" s="138"/>
      <c r="T24" s="66"/>
      <c r="U24" s="66"/>
      <c r="V24" s="66"/>
      <c r="W24" s="66"/>
      <c r="X24" s="66"/>
      <c r="Y24" s="66"/>
      <c r="Z24" s="66"/>
      <c r="AA24" s="66"/>
      <c r="AB24" s="66"/>
      <c r="AC24" s="66"/>
      <c r="AD24" s="66"/>
      <c r="AE24" s="66"/>
      <c r="AF24" s="66"/>
      <c r="AG24" s="66"/>
      <c r="AH24" s="66"/>
      <c r="AI24" s="66"/>
      <c r="AJ24" s="66"/>
      <c r="AK24" s="66"/>
      <c r="AL24" s="66"/>
      <c r="AM24" s="66"/>
      <c r="AN24" s="62"/>
      <c r="AO24" s="66"/>
      <c r="AP24" s="66"/>
      <c r="AQ24" s="66"/>
      <c r="AR24" s="66"/>
      <c r="AS24" s="66"/>
      <c r="AT24" s="68"/>
      <c r="AU24" s="66"/>
      <c r="AV24" s="535" t="s">
        <v>9</v>
      </c>
      <c r="AW24" s="550"/>
      <c r="AX24" s="550"/>
      <c r="AY24" s="550"/>
      <c r="AZ24" s="550"/>
      <c r="BA24" s="550"/>
      <c r="BB24" s="550"/>
      <c r="BC24" s="550"/>
      <c r="BD24" s="551"/>
      <c r="BE24" s="66"/>
      <c r="BF24" s="529">
        <f t="shared" ca="1" si="0"/>
        <v>0.76859099999999991</v>
      </c>
      <c r="BG24" s="571"/>
      <c r="BH24" s="571"/>
      <c r="BI24" s="571"/>
      <c r="BJ24" s="571"/>
      <c r="BK24" s="571"/>
      <c r="BL24" s="571"/>
      <c r="BM24" s="571"/>
      <c r="BN24" s="572"/>
      <c r="BO24" s="529">
        <f t="shared" ca="1" si="1"/>
        <v>78.229196999999999</v>
      </c>
      <c r="BP24" s="571"/>
      <c r="BQ24" s="571"/>
      <c r="BR24" s="571"/>
      <c r="BS24" s="571"/>
      <c r="BT24" s="571"/>
      <c r="BU24" s="571"/>
      <c r="BV24" s="571"/>
      <c r="BW24" s="572"/>
      <c r="BX24" s="529">
        <f t="shared" ca="1" si="2"/>
        <v>-1.5371819999999998</v>
      </c>
      <c r="BY24" s="571"/>
      <c r="BZ24" s="571"/>
      <c r="CA24" s="571"/>
      <c r="CB24" s="571"/>
      <c r="CC24" s="571"/>
      <c r="CD24" s="571"/>
      <c r="CE24" s="571"/>
      <c r="CF24" s="572"/>
      <c r="CG24" s="529">
        <f t="shared" ca="1" si="3"/>
        <v>-2.3057729999999994</v>
      </c>
      <c r="CH24" s="571"/>
      <c r="CI24" s="571"/>
      <c r="CJ24" s="571"/>
      <c r="CK24" s="571"/>
      <c r="CL24" s="571"/>
      <c r="CM24" s="571"/>
      <c r="CN24" s="571"/>
      <c r="CO24" s="572"/>
      <c r="CP24" s="529">
        <f t="shared" ca="1" si="4"/>
        <v>-3.8318159999999994</v>
      </c>
      <c r="CQ24" s="571"/>
      <c r="CR24" s="571"/>
      <c r="CS24" s="571"/>
      <c r="CT24" s="571"/>
      <c r="CU24" s="571"/>
      <c r="CV24" s="571"/>
      <c r="CW24" s="571"/>
      <c r="CX24" s="571"/>
      <c r="CY24" s="529">
        <f t="shared" ca="1" si="5"/>
        <v>-9.9694049999999983</v>
      </c>
      <c r="CZ24" s="571"/>
      <c r="DA24" s="571"/>
      <c r="DB24" s="571"/>
      <c r="DC24" s="571"/>
      <c r="DD24" s="571"/>
      <c r="DE24" s="571"/>
      <c r="DF24" s="571"/>
      <c r="DG24" s="571"/>
      <c r="DH24" s="529">
        <f t="shared" ca="1" si="6"/>
        <v>-71.712881999999993</v>
      </c>
      <c r="DI24" s="571"/>
      <c r="DJ24" s="571"/>
      <c r="DK24" s="571"/>
      <c r="DL24" s="571"/>
      <c r="DM24" s="571"/>
      <c r="DN24" s="571"/>
      <c r="DO24" s="571"/>
      <c r="DP24" s="571"/>
      <c r="DQ24" s="529">
        <f t="shared" ca="1" si="7"/>
        <v>-7789.6586459999999</v>
      </c>
      <c r="DR24" s="571"/>
      <c r="DS24" s="571"/>
      <c r="DT24" s="571"/>
      <c r="DU24" s="571"/>
      <c r="DV24" s="571"/>
      <c r="DW24" s="571"/>
      <c r="DX24" s="571"/>
      <c r="DY24" s="572"/>
      <c r="DZ24" s="529">
        <f t="shared" ca="1" si="8"/>
        <v>652.31097899999997</v>
      </c>
      <c r="EA24" s="571"/>
      <c r="EB24" s="571"/>
      <c r="EC24" s="571"/>
      <c r="ED24" s="571"/>
      <c r="EE24" s="571"/>
      <c r="EF24" s="571"/>
      <c r="EG24" s="571"/>
      <c r="EH24" s="572"/>
      <c r="EI24" s="529">
        <f t="shared" ca="1" si="9"/>
        <v>1385.7027389999998</v>
      </c>
      <c r="EJ24" s="571"/>
      <c r="EK24" s="571"/>
      <c r="EL24" s="571"/>
      <c r="EM24" s="571"/>
      <c r="EN24" s="571"/>
      <c r="EO24" s="571"/>
      <c r="EP24" s="571"/>
      <c r="EQ24" s="572"/>
      <c r="ER24" s="529">
        <f t="shared" ca="1" si="10"/>
        <v>10482.879482999999</v>
      </c>
      <c r="ES24" s="571"/>
      <c r="ET24" s="571"/>
      <c r="EU24" s="571"/>
      <c r="EV24" s="571"/>
      <c r="EW24" s="571"/>
      <c r="EX24" s="571"/>
      <c r="EY24" s="571"/>
      <c r="EZ24" s="572"/>
      <c r="FA24" s="529">
        <f t="shared" ca="1" si="11"/>
        <v>3299.7505259999998</v>
      </c>
      <c r="FB24" s="530"/>
      <c r="FC24" s="530"/>
      <c r="FD24" s="530"/>
      <c r="FE24" s="530"/>
      <c r="FF24" s="530"/>
      <c r="FG24" s="530"/>
      <c r="FH24" s="530"/>
      <c r="FI24" s="531"/>
      <c r="FJ24" s="267"/>
      <c r="FK24" s="529">
        <f t="shared" ca="1" si="12"/>
        <v>8020.6258109999981</v>
      </c>
      <c r="FL24" s="571"/>
      <c r="FM24" s="571"/>
      <c r="FN24" s="571"/>
      <c r="FO24" s="571"/>
      <c r="FP24" s="571"/>
      <c r="FQ24" s="571"/>
      <c r="FR24" s="571"/>
      <c r="FS24" s="572"/>
      <c r="FW24" s="317">
        <v>0</v>
      </c>
      <c r="FX24" s="318">
        <v>82.732544000000004</v>
      </c>
      <c r="FY24" s="318">
        <v>-1.5411839999999999</v>
      </c>
      <c r="FZ24" s="318">
        <v>-2.3229440000000001</v>
      </c>
      <c r="GA24" s="318">
        <v>-3.864128</v>
      </c>
      <c r="GB24" s="318">
        <v>-9.2806080000000009</v>
      </c>
      <c r="GC24" s="318">
        <v>-59.927487999999997</v>
      </c>
      <c r="GD24" s="318">
        <v>-7883.6363840000004</v>
      </c>
      <c r="GE24" s="318">
        <v>654.79100799999992</v>
      </c>
      <c r="GF24" s="318">
        <v>1401.2824640000001</v>
      </c>
      <c r="GG24" s="318">
        <v>10525.426783999999</v>
      </c>
      <c r="GH24" s="318">
        <v>3328.0528319999999</v>
      </c>
      <c r="GI24" s="323">
        <v>8031.7128959999991</v>
      </c>
    </row>
    <row r="25" spans="1:191" ht="12.75" hidden="1" x14ac:dyDescent="0.2">
      <c r="A25" s="266">
        <v>9</v>
      </c>
      <c r="D25" s="176" t="s">
        <v>423</v>
      </c>
      <c r="G25" s="67"/>
      <c r="H25" s="66"/>
      <c r="I25" s="66"/>
      <c r="J25" s="143"/>
      <c r="K25" s="143"/>
      <c r="L25" s="143"/>
      <c r="M25" s="74"/>
      <c r="N25" s="74"/>
      <c r="O25" s="74"/>
      <c r="P25" s="95"/>
      <c r="Q25" s="95"/>
      <c r="R25" s="95"/>
      <c r="S25" s="138"/>
      <c r="T25" s="66"/>
      <c r="U25" s="66"/>
      <c r="V25" s="66"/>
      <c r="W25" s="66"/>
      <c r="X25" s="66"/>
      <c r="Y25" s="66"/>
      <c r="Z25" s="66"/>
      <c r="AA25" s="66"/>
      <c r="AB25" s="66"/>
      <c r="AC25" s="66"/>
      <c r="AD25" s="66"/>
      <c r="AE25" s="66"/>
      <c r="AF25" s="66"/>
      <c r="AG25" s="66"/>
      <c r="AH25" s="66"/>
      <c r="AI25" s="66"/>
      <c r="AJ25" s="66"/>
      <c r="AK25" s="66"/>
      <c r="AL25" s="66"/>
      <c r="AM25" s="66"/>
      <c r="AN25" s="62"/>
      <c r="AO25" s="66"/>
      <c r="AP25" s="66"/>
      <c r="AQ25" s="66"/>
      <c r="AR25" s="66"/>
      <c r="AS25" s="66"/>
      <c r="AT25" s="68"/>
      <c r="AU25" s="66"/>
      <c r="AV25" s="535" t="s">
        <v>18</v>
      </c>
      <c r="AW25" s="550"/>
      <c r="AX25" s="550"/>
      <c r="AY25" s="550"/>
      <c r="AZ25" s="550"/>
      <c r="BA25" s="550"/>
      <c r="BB25" s="550"/>
      <c r="BC25" s="550"/>
      <c r="BD25" s="551"/>
      <c r="BE25" s="66"/>
      <c r="BF25" s="529">
        <f t="shared" ca="1" si="0"/>
        <v>0</v>
      </c>
      <c r="BG25" s="571"/>
      <c r="BH25" s="571"/>
      <c r="BI25" s="571"/>
      <c r="BJ25" s="571"/>
      <c r="BK25" s="571"/>
      <c r="BL25" s="571"/>
      <c r="BM25" s="571"/>
      <c r="BN25" s="572"/>
      <c r="BO25" s="529">
        <f t="shared" ca="1" si="1"/>
        <v>0</v>
      </c>
      <c r="BP25" s="571"/>
      <c r="BQ25" s="571"/>
      <c r="BR25" s="571"/>
      <c r="BS25" s="571"/>
      <c r="BT25" s="571"/>
      <c r="BU25" s="571"/>
      <c r="BV25" s="571"/>
      <c r="BW25" s="572"/>
      <c r="BX25" s="529">
        <f t="shared" ca="1" si="2"/>
        <v>0</v>
      </c>
      <c r="BY25" s="571"/>
      <c r="BZ25" s="571"/>
      <c r="CA25" s="571"/>
      <c r="CB25" s="571"/>
      <c r="CC25" s="571"/>
      <c r="CD25" s="571"/>
      <c r="CE25" s="571"/>
      <c r="CF25" s="572"/>
      <c r="CG25" s="529">
        <f t="shared" ca="1" si="3"/>
        <v>0</v>
      </c>
      <c r="CH25" s="571"/>
      <c r="CI25" s="571"/>
      <c r="CJ25" s="571"/>
      <c r="CK25" s="571"/>
      <c r="CL25" s="571"/>
      <c r="CM25" s="571"/>
      <c r="CN25" s="571"/>
      <c r="CO25" s="572"/>
      <c r="CP25" s="529">
        <f t="shared" ca="1" si="4"/>
        <v>0</v>
      </c>
      <c r="CQ25" s="571"/>
      <c r="CR25" s="571"/>
      <c r="CS25" s="571"/>
      <c r="CT25" s="571"/>
      <c r="CU25" s="571"/>
      <c r="CV25" s="571"/>
      <c r="CW25" s="571"/>
      <c r="CX25" s="571"/>
      <c r="CY25" s="529">
        <f t="shared" ca="1" si="5"/>
        <v>0</v>
      </c>
      <c r="CZ25" s="571"/>
      <c r="DA25" s="571"/>
      <c r="DB25" s="571"/>
      <c r="DC25" s="571"/>
      <c r="DD25" s="571"/>
      <c r="DE25" s="571"/>
      <c r="DF25" s="571"/>
      <c r="DG25" s="571"/>
      <c r="DH25" s="529">
        <f t="shared" ca="1" si="6"/>
        <v>0</v>
      </c>
      <c r="DI25" s="571"/>
      <c r="DJ25" s="571"/>
      <c r="DK25" s="571"/>
      <c r="DL25" s="571"/>
      <c r="DM25" s="571"/>
      <c r="DN25" s="571"/>
      <c r="DO25" s="571"/>
      <c r="DP25" s="571"/>
      <c r="DQ25" s="529">
        <f t="shared" ca="1" si="7"/>
        <v>0</v>
      </c>
      <c r="DR25" s="571"/>
      <c r="DS25" s="571"/>
      <c r="DT25" s="571"/>
      <c r="DU25" s="571"/>
      <c r="DV25" s="571"/>
      <c r="DW25" s="571"/>
      <c r="DX25" s="571"/>
      <c r="DY25" s="572"/>
      <c r="DZ25" s="529">
        <f t="shared" ca="1" si="8"/>
        <v>0</v>
      </c>
      <c r="EA25" s="571"/>
      <c r="EB25" s="571"/>
      <c r="EC25" s="571"/>
      <c r="ED25" s="571"/>
      <c r="EE25" s="571"/>
      <c r="EF25" s="571"/>
      <c r="EG25" s="571"/>
      <c r="EH25" s="572"/>
      <c r="EI25" s="529">
        <f t="shared" ca="1" si="9"/>
        <v>0</v>
      </c>
      <c r="EJ25" s="571"/>
      <c r="EK25" s="571"/>
      <c r="EL25" s="571"/>
      <c r="EM25" s="571"/>
      <c r="EN25" s="571"/>
      <c r="EO25" s="571"/>
      <c r="EP25" s="571"/>
      <c r="EQ25" s="572"/>
      <c r="ER25" s="529">
        <f t="shared" ca="1" si="10"/>
        <v>0</v>
      </c>
      <c r="ES25" s="571"/>
      <c r="ET25" s="571"/>
      <c r="EU25" s="571"/>
      <c r="EV25" s="571"/>
      <c r="EW25" s="571"/>
      <c r="EX25" s="571"/>
      <c r="EY25" s="571"/>
      <c r="EZ25" s="572"/>
      <c r="FA25" s="529">
        <f t="shared" ca="1" si="11"/>
        <v>0</v>
      </c>
      <c r="FB25" s="530"/>
      <c r="FC25" s="530"/>
      <c r="FD25" s="530"/>
      <c r="FE25" s="530"/>
      <c r="FF25" s="530"/>
      <c r="FG25" s="530"/>
      <c r="FH25" s="530"/>
      <c r="FI25" s="531"/>
      <c r="FJ25" s="267"/>
      <c r="FK25" s="529">
        <f t="shared" ca="1" si="12"/>
        <v>0</v>
      </c>
      <c r="FL25" s="571"/>
      <c r="FM25" s="571"/>
      <c r="FN25" s="571"/>
      <c r="FO25" s="571"/>
      <c r="FP25" s="571"/>
      <c r="FQ25" s="571"/>
      <c r="FR25" s="571"/>
      <c r="FS25" s="572"/>
      <c r="FW25" s="317">
        <v>0</v>
      </c>
      <c r="FX25" s="318">
        <v>0</v>
      </c>
      <c r="FY25" s="318">
        <v>0</v>
      </c>
      <c r="FZ25" s="318">
        <v>0</v>
      </c>
      <c r="GA25" s="318">
        <v>0</v>
      </c>
      <c r="GB25" s="318">
        <v>0</v>
      </c>
      <c r="GC25" s="318">
        <v>0</v>
      </c>
      <c r="GD25" s="318">
        <v>0</v>
      </c>
      <c r="GE25" s="318">
        <v>0</v>
      </c>
      <c r="GF25" s="318">
        <v>0</v>
      </c>
      <c r="GG25" s="318">
        <v>0</v>
      </c>
      <c r="GH25" s="318">
        <v>0</v>
      </c>
      <c r="GI25" s="323">
        <v>0</v>
      </c>
    </row>
    <row r="26" spans="1:191" ht="12.75" hidden="1" x14ac:dyDescent="0.2">
      <c r="A26" s="266">
        <v>9</v>
      </c>
      <c r="D26" s="176" t="s">
        <v>423</v>
      </c>
      <c r="G26" s="67"/>
      <c r="H26" s="66"/>
      <c r="I26" s="66"/>
      <c r="J26" s="143"/>
      <c r="K26" s="143"/>
      <c r="L26" s="143"/>
      <c r="M26" s="74"/>
      <c r="N26" s="74"/>
      <c r="O26" s="74"/>
      <c r="P26" s="95"/>
      <c r="Q26" s="95"/>
      <c r="R26" s="95"/>
      <c r="S26" s="138"/>
      <c r="T26" s="66"/>
      <c r="U26" s="66"/>
      <c r="V26" s="66"/>
      <c r="W26" s="66"/>
      <c r="X26" s="66"/>
      <c r="Y26" s="66"/>
      <c r="Z26" s="66"/>
      <c r="AA26" s="66"/>
      <c r="AB26" s="66"/>
      <c r="AC26" s="66"/>
      <c r="AD26" s="66"/>
      <c r="AE26" s="66"/>
      <c r="AF26" s="66"/>
      <c r="AG26" s="66"/>
      <c r="AH26" s="66"/>
      <c r="AI26" s="66"/>
      <c r="AJ26" s="66"/>
      <c r="AK26" s="66"/>
      <c r="AL26" s="66"/>
      <c r="AM26" s="66"/>
      <c r="AN26" s="62"/>
      <c r="AO26" s="66"/>
      <c r="AP26" s="66"/>
      <c r="AQ26" s="66"/>
      <c r="AR26" s="66"/>
      <c r="AS26" s="66"/>
      <c r="AT26" s="68"/>
      <c r="AU26" s="66"/>
      <c r="AV26" s="535" t="s">
        <v>39</v>
      </c>
      <c r="AW26" s="550"/>
      <c r="AX26" s="550"/>
      <c r="AY26" s="550"/>
      <c r="AZ26" s="550"/>
      <c r="BA26" s="550"/>
      <c r="BB26" s="550"/>
      <c r="BC26" s="550"/>
      <c r="BD26" s="551"/>
      <c r="BE26" s="66"/>
      <c r="BF26" s="529">
        <f t="shared" ca="1" si="0"/>
        <v>0</v>
      </c>
      <c r="BG26" s="571"/>
      <c r="BH26" s="571"/>
      <c r="BI26" s="571"/>
      <c r="BJ26" s="571"/>
      <c r="BK26" s="571"/>
      <c r="BL26" s="571"/>
      <c r="BM26" s="571"/>
      <c r="BN26" s="572"/>
      <c r="BO26" s="529">
        <f t="shared" ca="1" si="1"/>
        <v>0</v>
      </c>
      <c r="BP26" s="571"/>
      <c r="BQ26" s="571"/>
      <c r="BR26" s="571"/>
      <c r="BS26" s="571"/>
      <c r="BT26" s="571"/>
      <c r="BU26" s="571"/>
      <c r="BV26" s="571"/>
      <c r="BW26" s="572"/>
      <c r="BX26" s="529">
        <f t="shared" ca="1" si="2"/>
        <v>0</v>
      </c>
      <c r="BY26" s="571"/>
      <c r="BZ26" s="571"/>
      <c r="CA26" s="571"/>
      <c r="CB26" s="571"/>
      <c r="CC26" s="571"/>
      <c r="CD26" s="571"/>
      <c r="CE26" s="571"/>
      <c r="CF26" s="572"/>
      <c r="CG26" s="529">
        <f t="shared" ca="1" si="3"/>
        <v>0</v>
      </c>
      <c r="CH26" s="571"/>
      <c r="CI26" s="571"/>
      <c r="CJ26" s="571"/>
      <c r="CK26" s="571"/>
      <c r="CL26" s="571"/>
      <c r="CM26" s="571"/>
      <c r="CN26" s="571"/>
      <c r="CO26" s="572"/>
      <c r="CP26" s="529">
        <f t="shared" ca="1" si="4"/>
        <v>0</v>
      </c>
      <c r="CQ26" s="571"/>
      <c r="CR26" s="571"/>
      <c r="CS26" s="571"/>
      <c r="CT26" s="571"/>
      <c r="CU26" s="571"/>
      <c r="CV26" s="571"/>
      <c r="CW26" s="571"/>
      <c r="CX26" s="571"/>
      <c r="CY26" s="529">
        <f t="shared" ca="1" si="5"/>
        <v>0</v>
      </c>
      <c r="CZ26" s="571"/>
      <c r="DA26" s="571"/>
      <c r="DB26" s="571"/>
      <c r="DC26" s="571"/>
      <c r="DD26" s="571"/>
      <c r="DE26" s="571"/>
      <c r="DF26" s="571"/>
      <c r="DG26" s="571"/>
      <c r="DH26" s="529">
        <f t="shared" ca="1" si="6"/>
        <v>0</v>
      </c>
      <c r="DI26" s="571"/>
      <c r="DJ26" s="571"/>
      <c r="DK26" s="571"/>
      <c r="DL26" s="571"/>
      <c r="DM26" s="571"/>
      <c r="DN26" s="571"/>
      <c r="DO26" s="571"/>
      <c r="DP26" s="571"/>
      <c r="DQ26" s="529">
        <f t="shared" ca="1" si="7"/>
        <v>0</v>
      </c>
      <c r="DR26" s="571"/>
      <c r="DS26" s="571"/>
      <c r="DT26" s="571"/>
      <c r="DU26" s="571"/>
      <c r="DV26" s="571"/>
      <c r="DW26" s="571"/>
      <c r="DX26" s="571"/>
      <c r="DY26" s="572"/>
      <c r="DZ26" s="529">
        <f t="shared" ca="1" si="8"/>
        <v>0</v>
      </c>
      <c r="EA26" s="571"/>
      <c r="EB26" s="571"/>
      <c r="EC26" s="571"/>
      <c r="ED26" s="571"/>
      <c r="EE26" s="571"/>
      <c r="EF26" s="571"/>
      <c r="EG26" s="571"/>
      <c r="EH26" s="572"/>
      <c r="EI26" s="529">
        <f t="shared" ca="1" si="9"/>
        <v>0</v>
      </c>
      <c r="EJ26" s="571"/>
      <c r="EK26" s="571"/>
      <c r="EL26" s="571"/>
      <c r="EM26" s="571"/>
      <c r="EN26" s="571"/>
      <c r="EO26" s="571"/>
      <c r="EP26" s="571"/>
      <c r="EQ26" s="572"/>
      <c r="ER26" s="529">
        <f t="shared" ca="1" si="10"/>
        <v>0</v>
      </c>
      <c r="ES26" s="571"/>
      <c r="ET26" s="571"/>
      <c r="EU26" s="571"/>
      <c r="EV26" s="571"/>
      <c r="EW26" s="571"/>
      <c r="EX26" s="571"/>
      <c r="EY26" s="571"/>
      <c r="EZ26" s="572"/>
      <c r="FA26" s="529">
        <f t="shared" ca="1" si="11"/>
        <v>0</v>
      </c>
      <c r="FB26" s="530"/>
      <c r="FC26" s="530"/>
      <c r="FD26" s="530"/>
      <c r="FE26" s="530"/>
      <c r="FF26" s="530"/>
      <c r="FG26" s="530"/>
      <c r="FH26" s="530"/>
      <c r="FI26" s="531"/>
      <c r="FJ26" s="267"/>
      <c r="FK26" s="529">
        <f t="shared" ca="1" si="12"/>
        <v>0</v>
      </c>
      <c r="FL26" s="571"/>
      <c r="FM26" s="571"/>
      <c r="FN26" s="571"/>
      <c r="FO26" s="571"/>
      <c r="FP26" s="571"/>
      <c r="FQ26" s="571"/>
      <c r="FR26" s="571"/>
      <c r="FS26" s="572"/>
      <c r="FW26" s="317">
        <v>0</v>
      </c>
      <c r="FX26" s="318">
        <v>0</v>
      </c>
      <c r="FY26" s="318">
        <v>0</v>
      </c>
      <c r="FZ26" s="318">
        <v>0</v>
      </c>
      <c r="GA26" s="318">
        <v>0</v>
      </c>
      <c r="GB26" s="318">
        <v>0</v>
      </c>
      <c r="GC26" s="318">
        <v>0</v>
      </c>
      <c r="GD26" s="318">
        <v>0</v>
      </c>
      <c r="GE26" s="318">
        <v>0</v>
      </c>
      <c r="GF26" s="318">
        <v>0</v>
      </c>
      <c r="GG26" s="318">
        <v>0</v>
      </c>
      <c r="GH26" s="318">
        <v>0</v>
      </c>
      <c r="GI26" s="323">
        <v>0</v>
      </c>
    </row>
    <row r="27" spans="1:191" ht="12.75" hidden="1" x14ac:dyDescent="0.2">
      <c r="A27" s="266">
        <v>9</v>
      </c>
      <c r="D27" s="176" t="s">
        <v>423</v>
      </c>
      <c r="G27" s="67"/>
      <c r="H27" s="66"/>
      <c r="I27" s="66"/>
      <c r="J27" s="143"/>
      <c r="K27" s="143"/>
      <c r="L27" s="143"/>
      <c r="M27" s="74"/>
      <c r="N27" s="74"/>
      <c r="O27" s="74"/>
      <c r="P27" s="95"/>
      <c r="Q27" s="95"/>
      <c r="R27" s="95"/>
      <c r="S27" s="138"/>
      <c r="T27" s="66"/>
      <c r="U27" s="66"/>
      <c r="V27" s="66"/>
      <c r="W27" s="66"/>
      <c r="X27" s="66"/>
      <c r="Y27" s="66"/>
      <c r="Z27" s="66"/>
      <c r="AA27" s="66"/>
      <c r="AB27" s="66"/>
      <c r="AC27" s="66"/>
      <c r="AD27" s="66"/>
      <c r="AE27" s="66"/>
      <c r="AF27" s="66"/>
      <c r="AG27" s="66"/>
      <c r="AH27" s="66"/>
      <c r="AI27" s="66"/>
      <c r="AJ27" s="66"/>
      <c r="AK27" s="66"/>
      <c r="AL27" s="66"/>
      <c r="AM27" s="66"/>
      <c r="AN27" s="62"/>
      <c r="AO27" s="66"/>
      <c r="AP27" s="66"/>
      <c r="AQ27" s="66"/>
      <c r="AR27" s="66"/>
      <c r="AS27" s="66"/>
      <c r="AT27" s="68"/>
      <c r="AU27" s="66"/>
      <c r="AV27" s="535" t="s">
        <v>31</v>
      </c>
      <c r="AW27" s="550"/>
      <c r="AX27" s="550"/>
      <c r="AY27" s="550"/>
      <c r="AZ27" s="550"/>
      <c r="BA27" s="550"/>
      <c r="BB27" s="550"/>
      <c r="BC27" s="550"/>
      <c r="BD27" s="551"/>
      <c r="BE27" s="66"/>
      <c r="BF27" s="529">
        <f t="shared" ca="1" si="0"/>
        <v>0</v>
      </c>
      <c r="BG27" s="571"/>
      <c r="BH27" s="571"/>
      <c r="BI27" s="571"/>
      <c r="BJ27" s="571"/>
      <c r="BK27" s="571"/>
      <c r="BL27" s="571"/>
      <c r="BM27" s="571"/>
      <c r="BN27" s="572"/>
      <c r="BO27" s="529">
        <f t="shared" ca="1" si="1"/>
        <v>0</v>
      </c>
      <c r="BP27" s="571"/>
      <c r="BQ27" s="571"/>
      <c r="BR27" s="571"/>
      <c r="BS27" s="571"/>
      <c r="BT27" s="571"/>
      <c r="BU27" s="571"/>
      <c r="BV27" s="571"/>
      <c r="BW27" s="572"/>
      <c r="BX27" s="529">
        <f t="shared" ca="1" si="2"/>
        <v>0</v>
      </c>
      <c r="BY27" s="571"/>
      <c r="BZ27" s="571"/>
      <c r="CA27" s="571"/>
      <c r="CB27" s="571"/>
      <c r="CC27" s="571"/>
      <c r="CD27" s="571"/>
      <c r="CE27" s="571"/>
      <c r="CF27" s="572"/>
      <c r="CG27" s="529">
        <f t="shared" ca="1" si="3"/>
        <v>0</v>
      </c>
      <c r="CH27" s="571"/>
      <c r="CI27" s="571"/>
      <c r="CJ27" s="571"/>
      <c r="CK27" s="571"/>
      <c r="CL27" s="571"/>
      <c r="CM27" s="571"/>
      <c r="CN27" s="571"/>
      <c r="CO27" s="572"/>
      <c r="CP27" s="529">
        <f t="shared" ca="1" si="4"/>
        <v>0</v>
      </c>
      <c r="CQ27" s="571"/>
      <c r="CR27" s="571"/>
      <c r="CS27" s="571"/>
      <c r="CT27" s="571"/>
      <c r="CU27" s="571"/>
      <c r="CV27" s="571"/>
      <c r="CW27" s="571"/>
      <c r="CX27" s="571"/>
      <c r="CY27" s="529">
        <f t="shared" ca="1" si="5"/>
        <v>0</v>
      </c>
      <c r="CZ27" s="571"/>
      <c r="DA27" s="571"/>
      <c r="DB27" s="571"/>
      <c r="DC27" s="571"/>
      <c r="DD27" s="571"/>
      <c r="DE27" s="571"/>
      <c r="DF27" s="571"/>
      <c r="DG27" s="571"/>
      <c r="DH27" s="529">
        <f t="shared" ca="1" si="6"/>
        <v>0</v>
      </c>
      <c r="DI27" s="571"/>
      <c r="DJ27" s="571"/>
      <c r="DK27" s="571"/>
      <c r="DL27" s="571"/>
      <c r="DM27" s="571"/>
      <c r="DN27" s="571"/>
      <c r="DO27" s="571"/>
      <c r="DP27" s="571"/>
      <c r="DQ27" s="529">
        <f t="shared" ca="1" si="7"/>
        <v>0</v>
      </c>
      <c r="DR27" s="571"/>
      <c r="DS27" s="571"/>
      <c r="DT27" s="571"/>
      <c r="DU27" s="571"/>
      <c r="DV27" s="571"/>
      <c r="DW27" s="571"/>
      <c r="DX27" s="571"/>
      <c r="DY27" s="572"/>
      <c r="DZ27" s="529">
        <f t="shared" ca="1" si="8"/>
        <v>0</v>
      </c>
      <c r="EA27" s="571"/>
      <c r="EB27" s="571"/>
      <c r="EC27" s="571"/>
      <c r="ED27" s="571"/>
      <c r="EE27" s="571"/>
      <c r="EF27" s="571"/>
      <c r="EG27" s="571"/>
      <c r="EH27" s="572"/>
      <c r="EI27" s="529">
        <f t="shared" ca="1" si="9"/>
        <v>0</v>
      </c>
      <c r="EJ27" s="571"/>
      <c r="EK27" s="571"/>
      <c r="EL27" s="571"/>
      <c r="EM27" s="571"/>
      <c r="EN27" s="571"/>
      <c r="EO27" s="571"/>
      <c r="EP27" s="571"/>
      <c r="EQ27" s="572"/>
      <c r="ER27" s="529">
        <f t="shared" ca="1" si="10"/>
        <v>0</v>
      </c>
      <c r="ES27" s="571"/>
      <c r="ET27" s="571"/>
      <c r="EU27" s="571"/>
      <c r="EV27" s="571"/>
      <c r="EW27" s="571"/>
      <c r="EX27" s="571"/>
      <c r="EY27" s="571"/>
      <c r="EZ27" s="572"/>
      <c r="FA27" s="529">
        <f t="shared" ca="1" si="11"/>
        <v>0</v>
      </c>
      <c r="FB27" s="530"/>
      <c r="FC27" s="530"/>
      <c r="FD27" s="530"/>
      <c r="FE27" s="530"/>
      <c r="FF27" s="530"/>
      <c r="FG27" s="530"/>
      <c r="FH27" s="530"/>
      <c r="FI27" s="531"/>
      <c r="FJ27" s="267"/>
      <c r="FK27" s="529">
        <f t="shared" ca="1" si="12"/>
        <v>0</v>
      </c>
      <c r="FL27" s="571"/>
      <c r="FM27" s="571"/>
      <c r="FN27" s="571"/>
      <c r="FO27" s="571"/>
      <c r="FP27" s="571"/>
      <c r="FQ27" s="571"/>
      <c r="FR27" s="571"/>
      <c r="FS27" s="572"/>
      <c r="FW27" s="317">
        <v>0</v>
      </c>
      <c r="FX27" s="318">
        <v>0</v>
      </c>
      <c r="FY27" s="318">
        <v>0</v>
      </c>
      <c r="FZ27" s="318">
        <v>0</v>
      </c>
      <c r="GA27" s="318">
        <v>0</v>
      </c>
      <c r="GB27" s="318">
        <v>0</v>
      </c>
      <c r="GC27" s="318">
        <v>0</v>
      </c>
      <c r="GD27" s="318">
        <v>0</v>
      </c>
      <c r="GE27" s="318">
        <v>0</v>
      </c>
      <c r="GF27" s="318">
        <v>0</v>
      </c>
      <c r="GG27" s="318">
        <v>0</v>
      </c>
      <c r="GH27" s="318">
        <v>0</v>
      </c>
      <c r="GI27" s="323">
        <v>0</v>
      </c>
    </row>
    <row r="28" spans="1:191" ht="12.75" x14ac:dyDescent="0.2">
      <c r="A28" s="266">
        <v>9</v>
      </c>
      <c r="D28" s="176" t="s">
        <v>423</v>
      </c>
      <c r="G28" s="67"/>
      <c r="H28" s="66"/>
      <c r="I28" s="66"/>
      <c r="J28" s="143"/>
      <c r="K28" s="143"/>
      <c r="L28" s="143"/>
      <c r="M28" s="74"/>
      <c r="N28" s="74"/>
      <c r="O28" s="74"/>
      <c r="P28" s="95"/>
      <c r="Q28" s="95"/>
      <c r="R28" s="95"/>
      <c r="S28" s="138"/>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8"/>
      <c r="AU28" s="66"/>
      <c r="AV28" s="535" t="s">
        <v>16</v>
      </c>
      <c r="AW28" s="550"/>
      <c r="AX28" s="550"/>
      <c r="AY28" s="550"/>
      <c r="AZ28" s="550"/>
      <c r="BA28" s="550"/>
      <c r="BB28" s="550"/>
      <c r="BC28" s="550"/>
      <c r="BD28" s="551"/>
      <c r="BE28" s="66"/>
      <c r="BF28" s="529">
        <f t="shared" ca="1" si="0"/>
        <v>-1498.9975079999999</v>
      </c>
      <c r="BG28" s="571"/>
      <c r="BH28" s="571"/>
      <c r="BI28" s="571"/>
      <c r="BJ28" s="571"/>
      <c r="BK28" s="571"/>
      <c r="BL28" s="571"/>
      <c r="BM28" s="571"/>
      <c r="BN28" s="572"/>
      <c r="BO28" s="529">
        <f t="shared" ca="1" si="1"/>
        <v>-725.0040929999999</v>
      </c>
      <c r="BP28" s="571"/>
      <c r="BQ28" s="571"/>
      <c r="BR28" s="571"/>
      <c r="BS28" s="571"/>
      <c r="BT28" s="571"/>
      <c r="BU28" s="571"/>
      <c r="BV28" s="571"/>
      <c r="BW28" s="572"/>
      <c r="BX28" s="529">
        <f t="shared" ca="1" si="2"/>
        <v>9188.5054049999999</v>
      </c>
      <c r="BY28" s="571"/>
      <c r="BZ28" s="571"/>
      <c r="CA28" s="571"/>
      <c r="CB28" s="571"/>
      <c r="CC28" s="571"/>
      <c r="CD28" s="571"/>
      <c r="CE28" s="571"/>
      <c r="CF28" s="572"/>
      <c r="CG28" s="529">
        <f t="shared" ca="1" si="3"/>
        <v>4872.4993530000002</v>
      </c>
      <c r="CH28" s="571"/>
      <c r="CI28" s="571"/>
      <c r="CJ28" s="571"/>
      <c r="CK28" s="571"/>
      <c r="CL28" s="571"/>
      <c r="CM28" s="571"/>
      <c r="CN28" s="571"/>
      <c r="CO28" s="572"/>
      <c r="CP28" s="529">
        <f t="shared" ca="1" si="4"/>
        <v>241.00340399999999</v>
      </c>
      <c r="CQ28" s="571"/>
      <c r="CR28" s="571"/>
      <c r="CS28" s="571"/>
      <c r="CT28" s="571"/>
      <c r="CU28" s="571"/>
      <c r="CV28" s="571"/>
      <c r="CW28" s="571"/>
      <c r="CX28" s="571"/>
      <c r="CY28" s="529">
        <f t="shared" ca="1" si="5"/>
        <v>626.00066099999992</v>
      </c>
      <c r="CZ28" s="571"/>
      <c r="DA28" s="571"/>
      <c r="DB28" s="571"/>
      <c r="DC28" s="571"/>
      <c r="DD28" s="571"/>
      <c r="DE28" s="571"/>
      <c r="DF28" s="571"/>
      <c r="DG28" s="571"/>
      <c r="DH28" s="529">
        <f t="shared" ca="1" si="6"/>
        <v>1209.004782</v>
      </c>
      <c r="DI28" s="571"/>
      <c r="DJ28" s="571"/>
      <c r="DK28" s="571"/>
      <c r="DL28" s="571"/>
      <c r="DM28" s="571"/>
      <c r="DN28" s="571"/>
      <c r="DO28" s="571"/>
      <c r="DP28" s="571"/>
      <c r="DQ28" s="529">
        <f t="shared" ca="1" si="7"/>
        <v>2104.6694939999998</v>
      </c>
      <c r="DR28" s="571"/>
      <c r="DS28" s="571"/>
      <c r="DT28" s="571"/>
      <c r="DU28" s="571"/>
      <c r="DV28" s="571"/>
      <c r="DW28" s="571"/>
      <c r="DX28" s="571"/>
      <c r="DY28" s="572"/>
      <c r="DZ28" s="529">
        <f t="shared" ca="1" si="8"/>
        <v>14063.934314999999</v>
      </c>
      <c r="EA28" s="571"/>
      <c r="EB28" s="571"/>
      <c r="EC28" s="571"/>
      <c r="ED28" s="571"/>
      <c r="EE28" s="571"/>
      <c r="EF28" s="571"/>
      <c r="EG28" s="571"/>
      <c r="EH28" s="572"/>
      <c r="EI28" s="529">
        <f t="shared" ca="1" si="9"/>
        <v>43902.396896999999</v>
      </c>
      <c r="EJ28" s="571"/>
      <c r="EK28" s="571"/>
      <c r="EL28" s="571"/>
      <c r="EM28" s="571"/>
      <c r="EN28" s="571"/>
      <c r="EO28" s="571"/>
      <c r="EP28" s="571"/>
      <c r="EQ28" s="572"/>
      <c r="ER28" s="529">
        <f t="shared" ca="1" si="10"/>
        <v>0</v>
      </c>
      <c r="ES28" s="571"/>
      <c r="ET28" s="571"/>
      <c r="EU28" s="571"/>
      <c r="EV28" s="571"/>
      <c r="EW28" s="571"/>
      <c r="EX28" s="571"/>
      <c r="EY28" s="571"/>
      <c r="EZ28" s="572"/>
      <c r="FA28" s="529">
        <f t="shared" ca="1" si="11"/>
        <v>0</v>
      </c>
      <c r="FB28" s="530"/>
      <c r="FC28" s="530"/>
      <c r="FD28" s="530"/>
      <c r="FE28" s="530"/>
      <c r="FF28" s="530"/>
      <c r="FG28" s="530"/>
      <c r="FH28" s="530"/>
      <c r="FI28" s="531"/>
      <c r="FJ28" s="267"/>
      <c r="FK28" s="529">
        <f t="shared" ca="1" si="12"/>
        <v>73984.012709999995</v>
      </c>
      <c r="FL28" s="571"/>
      <c r="FM28" s="571"/>
      <c r="FN28" s="571"/>
      <c r="FO28" s="571"/>
      <c r="FP28" s="571"/>
      <c r="FQ28" s="571"/>
      <c r="FR28" s="571"/>
      <c r="FS28" s="572"/>
      <c r="FW28" s="317">
        <v>-1702.0032000000001</v>
      </c>
      <c r="FX28" s="318">
        <v>-814.99596799999995</v>
      </c>
      <c r="FY28" s="318">
        <v>9286.002144</v>
      </c>
      <c r="FZ28" s="318">
        <v>5013.9964479999999</v>
      </c>
      <c r="GA28" s="318">
        <v>249.00172800000001</v>
      </c>
      <c r="GB28" s="318">
        <v>629.004096</v>
      </c>
      <c r="GC28" s="318">
        <v>1208.500448</v>
      </c>
      <c r="GD28" s="318">
        <v>2103.1689280000001</v>
      </c>
      <c r="GE28" s="318">
        <v>14010.937248</v>
      </c>
      <c r="GF28" s="318">
        <v>44013.400704</v>
      </c>
      <c r="GG28" s="318">
        <v>0</v>
      </c>
      <c r="GH28" s="318">
        <v>0</v>
      </c>
      <c r="GI28" s="323">
        <v>73997.012576000008</v>
      </c>
    </row>
    <row r="29" spans="1:191" ht="12.75" x14ac:dyDescent="0.2">
      <c r="A29" s="135">
        <v>13</v>
      </c>
      <c r="D29" s="176" t="s">
        <v>421</v>
      </c>
      <c r="G29" s="67"/>
      <c r="H29" s="66"/>
      <c r="I29" s="66"/>
      <c r="J29" s="143"/>
      <c r="K29" s="143"/>
      <c r="L29" s="143"/>
      <c r="M29" s="74"/>
      <c r="N29" s="74"/>
      <c r="O29" s="74"/>
      <c r="P29" s="95"/>
      <c r="Q29" s="95"/>
      <c r="R29" s="95"/>
      <c r="S29" s="138" t="str">
        <f>VLOOKUP($A29,PORTFOLIO_HIERARCHY,3,0)</f>
        <v>US &amp; Canadian Muni</v>
      </c>
      <c r="T29" s="138"/>
      <c r="U29" s="138"/>
      <c r="V29" s="138"/>
      <c r="W29" s="138"/>
      <c r="X29" s="138"/>
      <c r="Y29" s="138"/>
      <c r="Z29" s="138"/>
      <c r="AA29" s="138"/>
      <c r="AB29" s="138"/>
      <c r="AC29" s="138"/>
      <c r="AD29" s="138"/>
      <c r="AE29" s="138"/>
      <c r="AF29" s="138"/>
      <c r="AG29" s="138"/>
      <c r="AH29" s="138"/>
      <c r="AI29" s="138"/>
      <c r="AJ29" s="138"/>
      <c r="AK29" s="138"/>
      <c r="AL29" s="138"/>
      <c r="AM29" s="138"/>
      <c r="AN29" s="138"/>
      <c r="AO29" s="138"/>
      <c r="AP29" s="138"/>
      <c r="AQ29" s="138"/>
      <c r="AR29" s="138"/>
      <c r="AS29" s="138"/>
      <c r="AT29" s="139"/>
      <c r="AU29" s="66"/>
      <c r="AV29" s="555" t="s">
        <v>24</v>
      </c>
      <c r="AW29" s="556"/>
      <c r="AX29" s="556"/>
      <c r="AY29" s="556"/>
      <c r="AZ29" s="556"/>
      <c r="BA29" s="556"/>
      <c r="BB29" s="556"/>
      <c r="BC29" s="556"/>
      <c r="BD29" s="557"/>
      <c r="BE29" s="66"/>
      <c r="BF29" s="532">
        <f t="shared" ca="1" si="0"/>
        <v>-7059.7645319999992</v>
      </c>
      <c r="BG29" s="569"/>
      <c r="BH29" s="569"/>
      <c r="BI29" s="569"/>
      <c r="BJ29" s="569"/>
      <c r="BK29" s="569"/>
      <c r="BL29" s="569"/>
      <c r="BM29" s="569"/>
      <c r="BN29" s="570"/>
      <c r="BO29" s="532">
        <f t="shared" ca="1" si="1"/>
        <v>-8106.0062459999981</v>
      </c>
      <c r="BP29" s="569"/>
      <c r="BQ29" s="569"/>
      <c r="BR29" s="569"/>
      <c r="BS29" s="569"/>
      <c r="BT29" s="569"/>
      <c r="BU29" s="569"/>
      <c r="BV29" s="569"/>
      <c r="BW29" s="570"/>
      <c r="BX29" s="532">
        <f t="shared" ca="1" si="2"/>
        <v>12.497957999999999</v>
      </c>
      <c r="BY29" s="569"/>
      <c r="BZ29" s="569"/>
      <c r="CA29" s="569"/>
      <c r="CB29" s="569"/>
      <c r="CC29" s="569"/>
      <c r="CD29" s="569"/>
      <c r="CE29" s="569"/>
      <c r="CF29" s="570"/>
      <c r="CG29" s="532">
        <f t="shared" ca="1" si="3"/>
        <v>14.502977999999993</v>
      </c>
      <c r="CH29" s="569"/>
      <c r="CI29" s="569"/>
      <c r="CJ29" s="569"/>
      <c r="CK29" s="569"/>
      <c r="CL29" s="569"/>
      <c r="CM29" s="569"/>
      <c r="CN29" s="569"/>
      <c r="CO29" s="570"/>
      <c r="CP29" s="532">
        <f t="shared" ca="1" si="4"/>
        <v>922.98867899999993</v>
      </c>
      <c r="CQ29" s="569"/>
      <c r="CR29" s="569"/>
      <c r="CS29" s="569"/>
      <c r="CT29" s="569"/>
      <c r="CU29" s="569"/>
      <c r="CV29" s="569"/>
      <c r="CW29" s="569"/>
      <c r="CX29" s="569"/>
      <c r="CY29" s="532">
        <f t="shared" ca="1" si="5"/>
        <v>1828.8678539999996</v>
      </c>
      <c r="CZ29" s="569"/>
      <c r="DA29" s="569"/>
      <c r="DB29" s="569"/>
      <c r="DC29" s="569"/>
      <c r="DD29" s="569"/>
      <c r="DE29" s="569"/>
      <c r="DF29" s="569"/>
      <c r="DG29" s="569"/>
      <c r="DH29" s="532">
        <f t="shared" ca="1" si="6"/>
        <v>44.90130900000004</v>
      </c>
      <c r="DI29" s="569"/>
      <c r="DJ29" s="569"/>
      <c r="DK29" s="569"/>
      <c r="DL29" s="569"/>
      <c r="DM29" s="569"/>
      <c r="DN29" s="569"/>
      <c r="DO29" s="569"/>
      <c r="DP29" s="569"/>
      <c r="DQ29" s="532">
        <f t="shared" ca="1" si="7"/>
        <v>-350.07649199999992</v>
      </c>
      <c r="DR29" s="569"/>
      <c r="DS29" s="569"/>
      <c r="DT29" s="569"/>
      <c r="DU29" s="569"/>
      <c r="DV29" s="569"/>
      <c r="DW29" s="569"/>
      <c r="DX29" s="569"/>
      <c r="DY29" s="570"/>
      <c r="DZ29" s="532">
        <f t="shared" ca="1" si="8"/>
        <v>-468.71798099999938</v>
      </c>
      <c r="EA29" s="569"/>
      <c r="EB29" s="569"/>
      <c r="EC29" s="569"/>
      <c r="ED29" s="569"/>
      <c r="EE29" s="569"/>
      <c r="EF29" s="569"/>
      <c r="EG29" s="569"/>
      <c r="EH29" s="570"/>
      <c r="EI29" s="532">
        <f t="shared" ca="1" si="9"/>
        <v>42.784898999999832</v>
      </c>
      <c r="EJ29" s="569"/>
      <c r="EK29" s="569"/>
      <c r="EL29" s="569"/>
      <c r="EM29" s="569"/>
      <c r="EN29" s="569"/>
      <c r="EO29" s="569"/>
      <c r="EP29" s="569"/>
      <c r="EQ29" s="570"/>
      <c r="ER29" s="532">
        <f t="shared" ca="1" si="10"/>
        <v>-47.00658</v>
      </c>
      <c r="ES29" s="569"/>
      <c r="ET29" s="569"/>
      <c r="EU29" s="569"/>
      <c r="EV29" s="569"/>
      <c r="EW29" s="569"/>
      <c r="EX29" s="569"/>
      <c r="EY29" s="569"/>
      <c r="EZ29" s="570"/>
      <c r="FA29" s="532">
        <f t="shared" ca="1" si="11"/>
        <v>0</v>
      </c>
      <c r="FB29" s="533"/>
      <c r="FC29" s="533"/>
      <c r="FD29" s="533"/>
      <c r="FE29" s="533"/>
      <c r="FF29" s="533"/>
      <c r="FG29" s="533"/>
      <c r="FH29" s="533"/>
      <c r="FI29" s="534"/>
      <c r="FJ29" s="267"/>
      <c r="FK29" s="532">
        <f t="shared" ca="1" si="12"/>
        <v>-13165.028153999996</v>
      </c>
      <c r="FL29" s="569"/>
      <c r="FM29" s="569"/>
      <c r="FN29" s="569"/>
      <c r="FO29" s="569"/>
      <c r="FP29" s="569"/>
      <c r="FQ29" s="569"/>
      <c r="FR29" s="569"/>
      <c r="FS29" s="570"/>
      <c r="FW29" s="317">
        <v>-7894.782048</v>
      </c>
      <c r="FX29" s="318">
        <v>-4042.000736</v>
      </c>
      <c r="FY29" s="318">
        <v>19.499328000000002</v>
      </c>
      <c r="FZ29" s="318">
        <v>17.500255999999993</v>
      </c>
      <c r="GA29" s="318">
        <v>889.98908800000015</v>
      </c>
      <c r="GB29" s="318">
        <v>1889.0001920000002</v>
      </c>
      <c r="GC29" s="318">
        <v>32.498880000000028</v>
      </c>
      <c r="GD29" s="318">
        <v>-335.88876799999997</v>
      </c>
      <c r="GE29" s="318">
        <v>-467.39196799999974</v>
      </c>
      <c r="GF29" s="318">
        <v>40.807871999999961</v>
      </c>
      <c r="GG29" s="318">
        <v>-45.007039999999996</v>
      </c>
      <c r="GH29" s="318">
        <v>0</v>
      </c>
      <c r="GI29" s="323">
        <v>-9895.7749440000025</v>
      </c>
    </row>
    <row r="30" spans="1:191" ht="12.75" hidden="1" x14ac:dyDescent="0.2">
      <c r="A30" s="266">
        <v>13</v>
      </c>
      <c r="D30" s="176" t="s">
        <v>423</v>
      </c>
      <c r="G30" s="67"/>
      <c r="H30" s="66"/>
      <c r="I30" s="66"/>
      <c r="J30" s="143"/>
      <c r="K30" s="143"/>
      <c r="L30" s="143"/>
      <c r="M30" s="74"/>
      <c r="N30" s="74"/>
      <c r="O30" s="74"/>
      <c r="P30" s="95"/>
      <c r="Q30" s="95"/>
      <c r="R30" s="95"/>
      <c r="S30" s="138"/>
      <c r="T30" s="66"/>
      <c r="U30" s="66"/>
      <c r="V30" s="66"/>
      <c r="W30" s="66"/>
      <c r="X30" s="66"/>
      <c r="Y30" s="66"/>
      <c r="Z30" s="66"/>
      <c r="AA30" s="66"/>
      <c r="AB30" s="66"/>
      <c r="AC30" s="66"/>
      <c r="AD30" s="66"/>
      <c r="AE30" s="66"/>
      <c r="AF30" s="66"/>
      <c r="AG30" s="66"/>
      <c r="AH30" s="66"/>
      <c r="AI30" s="66"/>
      <c r="AJ30" s="66"/>
      <c r="AK30" s="66"/>
      <c r="AL30" s="66"/>
      <c r="AM30" s="66"/>
      <c r="AN30" s="62"/>
      <c r="AO30" s="66"/>
      <c r="AP30" s="66"/>
      <c r="AQ30" s="66"/>
      <c r="AR30" s="66"/>
      <c r="AS30" s="66"/>
      <c r="AT30" s="68"/>
      <c r="AU30" s="66"/>
      <c r="AV30" s="535" t="s">
        <v>32</v>
      </c>
      <c r="AW30" s="550"/>
      <c r="AX30" s="550"/>
      <c r="AY30" s="550"/>
      <c r="AZ30" s="550"/>
      <c r="BA30" s="550"/>
      <c r="BB30" s="550"/>
      <c r="BC30" s="550"/>
      <c r="BD30" s="551"/>
      <c r="BE30" s="66"/>
      <c r="BF30" s="529">
        <f t="shared" ca="1" si="0"/>
        <v>0</v>
      </c>
      <c r="BG30" s="571"/>
      <c r="BH30" s="571"/>
      <c r="BI30" s="571"/>
      <c r="BJ30" s="571"/>
      <c r="BK30" s="571"/>
      <c r="BL30" s="571"/>
      <c r="BM30" s="571"/>
      <c r="BN30" s="572"/>
      <c r="BO30" s="529">
        <f t="shared" ca="1" si="1"/>
        <v>0</v>
      </c>
      <c r="BP30" s="571"/>
      <c r="BQ30" s="571"/>
      <c r="BR30" s="571"/>
      <c r="BS30" s="571"/>
      <c r="BT30" s="571"/>
      <c r="BU30" s="571"/>
      <c r="BV30" s="571"/>
      <c r="BW30" s="572"/>
      <c r="BX30" s="529">
        <f t="shared" ca="1" si="2"/>
        <v>0</v>
      </c>
      <c r="BY30" s="571"/>
      <c r="BZ30" s="571"/>
      <c r="CA30" s="571"/>
      <c r="CB30" s="571"/>
      <c r="CC30" s="571"/>
      <c r="CD30" s="571"/>
      <c r="CE30" s="571"/>
      <c r="CF30" s="572"/>
      <c r="CG30" s="529">
        <f t="shared" ca="1" si="3"/>
        <v>0</v>
      </c>
      <c r="CH30" s="571"/>
      <c r="CI30" s="571"/>
      <c r="CJ30" s="571"/>
      <c r="CK30" s="571"/>
      <c r="CL30" s="571"/>
      <c r="CM30" s="571"/>
      <c r="CN30" s="571"/>
      <c r="CO30" s="572"/>
      <c r="CP30" s="529">
        <f t="shared" ca="1" si="4"/>
        <v>0</v>
      </c>
      <c r="CQ30" s="571"/>
      <c r="CR30" s="571"/>
      <c r="CS30" s="571"/>
      <c r="CT30" s="571"/>
      <c r="CU30" s="571"/>
      <c r="CV30" s="571"/>
      <c r="CW30" s="571"/>
      <c r="CX30" s="572"/>
      <c r="CY30" s="529">
        <f t="shared" ca="1" si="5"/>
        <v>0</v>
      </c>
      <c r="CZ30" s="571"/>
      <c r="DA30" s="571"/>
      <c r="DB30" s="571"/>
      <c r="DC30" s="571"/>
      <c r="DD30" s="571"/>
      <c r="DE30" s="571"/>
      <c r="DF30" s="571"/>
      <c r="DG30" s="572"/>
      <c r="DH30" s="529">
        <f t="shared" ca="1" si="6"/>
        <v>0</v>
      </c>
      <c r="DI30" s="571"/>
      <c r="DJ30" s="571"/>
      <c r="DK30" s="571"/>
      <c r="DL30" s="571"/>
      <c r="DM30" s="571"/>
      <c r="DN30" s="571"/>
      <c r="DO30" s="571"/>
      <c r="DP30" s="572"/>
      <c r="DQ30" s="529">
        <f t="shared" ca="1" si="7"/>
        <v>0</v>
      </c>
      <c r="DR30" s="571"/>
      <c r="DS30" s="571"/>
      <c r="DT30" s="571"/>
      <c r="DU30" s="571"/>
      <c r="DV30" s="571"/>
      <c r="DW30" s="571"/>
      <c r="DX30" s="571"/>
      <c r="DY30" s="572"/>
      <c r="DZ30" s="529">
        <f t="shared" ca="1" si="8"/>
        <v>0</v>
      </c>
      <c r="EA30" s="571"/>
      <c r="EB30" s="571"/>
      <c r="EC30" s="571"/>
      <c r="ED30" s="571"/>
      <c r="EE30" s="571"/>
      <c r="EF30" s="571"/>
      <c r="EG30" s="571"/>
      <c r="EH30" s="572"/>
      <c r="EI30" s="529">
        <f t="shared" ca="1" si="9"/>
        <v>0</v>
      </c>
      <c r="EJ30" s="571"/>
      <c r="EK30" s="571"/>
      <c r="EL30" s="571"/>
      <c r="EM30" s="571"/>
      <c r="EN30" s="571"/>
      <c r="EO30" s="571"/>
      <c r="EP30" s="571"/>
      <c r="EQ30" s="572"/>
      <c r="ER30" s="529">
        <f t="shared" ca="1" si="10"/>
        <v>0</v>
      </c>
      <c r="ES30" s="571"/>
      <c r="ET30" s="571"/>
      <c r="EU30" s="571"/>
      <c r="EV30" s="571"/>
      <c r="EW30" s="571"/>
      <c r="EX30" s="571"/>
      <c r="EY30" s="571"/>
      <c r="EZ30" s="572"/>
      <c r="FA30" s="529">
        <f t="shared" ca="1" si="11"/>
        <v>0</v>
      </c>
      <c r="FB30" s="571"/>
      <c r="FC30" s="571"/>
      <c r="FD30" s="571"/>
      <c r="FE30" s="571"/>
      <c r="FF30" s="571"/>
      <c r="FG30" s="571"/>
      <c r="FH30" s="571"/>
      <c r="FI30" s="572"/>
      <c r="FJ30" s="269"/>
      <c r="FK30" s="529">
        <f t="shared" ca="1" si="12"/>
        <v>0</v>
      </c>
      <c r="FL30" s="571"/>
      <c r="FM30" s="571"/>
      <c r="FN30" s="571"/>
      <c r="FO30" s="571"/>
      <c r="FP30" s="571"/>
      <c r="FQ30" s="571"/>
      <c r="FR30" s="571"/>
      <c r="FS30" s="572"/>
      <c r="FW30" s="317">
        <v>0</v>
      </c>
      <c r="FX30" s="318">
        <v>0</v>
      </c>
      <c r="FY30" s="318">
        <v>0</v>
      </c>
      <c r="FZ30" s="318">
        <v>0</v>
      </c>
      <c r="GA30" s="318">
        <v>0</v>
      </c>
      <c r="GB30" s="318">
        <v>0</v>
      </c>
      <c r="GC30" s="318">
        <v>0</v>
      </c>
      <c r="GD30" s="318">
        <v>0</v>
      </c>
      <c r="GE30" s="318">
        <v>0</v>
      </c>
      <c r="GF30" s="318">
        <v>0</v>
      </c>
      <c r="GG30" s="318">
        <v>0</v>
      </c>
      <c r="GH30" s="318">
        <v>0</v>
      </c>
      <c r="GI30" s="323">
        <v>0</v>
      </c>
    </row>
    <row r="31" spans="1:191" ht="12.75" hidden="1" x14ac:dyDescent="0.2">
      <c r="A31" s="266">
        <v>13</v>
      </c>
      <c r="D31" s="176" t="s">
        <v>423</v>
      </c>
      <c r="G31" s="67"/>
      <c r="H31" s="66"/>
      <c r="I31" s="66"/>
      <c r="J31" s="143"/>
      <c r="K31" s="143"/>
      <c r="L31" s="143"/>
      <c r="M31" s="74"/>
      <c r="N31" s="74"/>
      <c r="O31" s="74"/>
      <c r="P31" s="95"/>
      <c r="Q31" s="95"/>
      <c r="R31" s="95"/>
      <c r="S31" s="138"/>
      <c r="T31" s="66"/>
      <c r="U31" s="66"/>
      <c r="V31" s="66"/>
      <c r="W31" s="66"/>
      <c r="X31" s="66"/>
      <c r="Y31" s="66"/>
      <c r="Z31" s="66"/>
      <c r="AA31" s="66"/>
      <c r="AB31" s="66"/>
      <c r="AC31" s="66"/>
      <c r="AD31" s="66"/>
      <c r="AE31" s="66"/>
      <c r="AF31" s="66"/>
      <c r="AG31" s="66"/>
      <c r="AH31" s="66"/>
      <c r="AI31" s="66"/>
      <c r="AJ31" s="66"/>
      <c r="AK31" s="66"/>
      <c r="AL31" s="66"/>
      <c r="AM31" s="66"/>
      <c r="AN31" s="62"/>
      <c r="AO31" s="66"/>
      <c r="AP31" s="66"/>
      <c r="AQ31" s="66"/>
      <c r="AR31" s="66"/>
      <c r="AS31" s="66"/>
      <c r="AT31" s="68"/>
      <c r="AU31" s="66"/>
      <c r="AV31" s="535" t="s">
        <v>9</v>
      </c>
      <c r="AW31" s="550"/>
      <c r="AX31" s="550"/>
      <c r="AY31" s="550"/>
      <c r="AZ31" s="550"/>
      <c r="BA31" s="550"/>
      <c r="BB31" s="550"/>
      <c r="BC31" s="550"/>
      <c r="BD31" s="551"/>
      <c r="BE31" s="66"/>
      <c r="BF31" s="529">
        <f t="shared" ca="1" si="0"/>
        <v>-0.76859099999999991</v>
      </c>
      <c r="BG31" s="571"/>
      <c r="BH31" s="571"/>
      <c r="BI31" s="571"/>
      <c r="BJ31" s="571"/>
      <c r="BK31" s="571"/>
      <c r="BL31" s="571"/>
      <c r="BM31" s="571"/>
      <c r="BN31" s="572"/>
      <c r="BO31" s="529">
        <f t="shared" ca="1" si="1"/>
        <v>-23.002034999999996</v>
      </c>
      <c r="BP31" s="571"/>
      <c r="BQ31" s="571"/>
      <c r="BR31" s="571"/>
      <c r="BS31" s="571"/>
      <c r="BT31" s="571"/>
      <c r="BU31" s="571"/>
      <c r="BV31" s="571"/>
      <c r="BW31" s="572"/>
      <c r="BX31" s="529">
        <f t="shared" ca="1" si="2"/>
        <v>0</v>
      </c>
      <c r="BY31" s="571"/>
      <c r="BZ31" s="571"/>
      <c r="CA31" s="571"/>
      <c r="CB31" s="571"/>
      <c r="CC31" s="571"/>
      <c r="CD31" s="571"/>
      <c r="CE31" s="571"/>
      <c r="CF31" s="572"/>
      <c r="CG31" s="529">
        <f t="shared" ca="1" si="3"/>
        <v>0</v>
      </c>
      <c r="CH31" s="571"/>
      <c r="CI31" s="571"/>
      <c r="CJ31" s="571"/>
      <c r="CK31" s="571"/>
      <c r="CL31" s="571"/>
      <c r="CM31" s="571"/>
      <c r="CN31" s="571"/>
      <c r="CO31" s="572"/>
      <c r="CP31" s="529">
        <f t="shared" ca="1" si="4"/>
        <v>0</v>
      </c>
      <c r="CQ31" s="571"/>
      <c r="CR31" s="571"/>
      <c r="CS31" s="571"/>
      <c r="CT31" s="571"/>
      <c r="CU31" s="571"/>
      <c r="CV31" s="571"/>
      <c r="CW31" s="571"/>
      <c r="CX31" s="571"/>
      <c r="CY31" s="529">
        <f t="shared" ca="1" si="5"/>
        <v>0.37872600000000001</v>
      </c>
      <c r="CZ31" s="571"/>
      <c r="DA31" s="571"/>
      <c r="DB31" s="571"/>
      <c r="DC31" s="571"/>
      <c r="DD31" s="571"/>
      <c r="DE31" s="571"/>
      <c r="DF31" s="571"/>
      <c r="DG31" s="571"/>
      <c r="DH31" s="529">
        <f t="shared" ca="1" si="6"/>
        <v>0.38986499999999996</v>
      </c>
      <c r="DI31" s="571"/>
      <c r="DJ31" s="571"/>
      <c r="DK31" s="571"/>
      <c r="DL31" s="571"/>
      <c r="DM31" s="571"/>
      <c r="DN31" s="571"/>
      <c r="DO31" s="571"/>
      <c r="DP31" s="571"/>
      <c r="DQ31" s="529">
        <f t="shared" ca="1" si="7"/>
        <v>0.24505799999999997</v>
      </c>
      <c r="DR31" s="571"/>
      <c r="DS31" s="571"/>
      <c r="DT31" s="571"/>
      <c r="DU31" s="571"/>
      <c r="DV31" s="571"/>
      <c r="DW31" s="571"/>
      <c r="DX31" s="571"/>
      <c r="DY31" s="572"/>
      <c r="DZ31" s="529">
        <f t="shared" ca="1" si="8"/>
        <v>-0.25619700000000001</v>
      </c>
      <c r="EA31" s="571"/>
      <c r="EB31" s="571"/>
      <c r="EC31" s="571"/>
      <c r="ED31" s="571"/>
      <c r="EE31" s="571"/>
      <c r="EF31" s="571"/>
      <c r="EG31" s="571"/>
      <c r="EH31" s="572"/>
      <c r="EI31" s="529">
        <f t="shared" ca="1" si="9"/>
        <v>0</v>
      </c>
      <c r="EJ31" s="571"/>
      <c r="EK31" s="571"/>
      <c r="EL31" s="571"/>
      <c r="EM31" s="571"/>
      <c r="EN31" s="571"/>
      <c r="EO31" s="571"/>
      <c r="EP31" s="571"/>
      <c r="EQ31" s="572"/>
      <c r="ER31" s="529">
        <f t="shared" ca="1" si="10"/>
        <v>0</v>
      </c>
      <c r="ES31" s="571"/>
      <c r="ET31" s="571"/>
      <c r="EU31" s="571"/>
      <c r="EV31" s="571"/>
      <c r="EW31" s="571"/>
      <c r="EX31" s="571"/>
      <c r="EY31" s="571"/>
      <c r="EZ31" s="572"/>
      <c r="FA31" s="529">
        <f t="shared" ca="1" si="11"/>
        <v>0</v>
      </c>
      <c r="FB31" s="530"/>
      <c r="FC31" s="530"/>
      <c r="FD31" s="530"/>
      <c r="FE31" s="530"/>
      <c r="FF31" s="530"/>
      <c r="FG31" s="530"/>
      <c r="FH31" s="530"/>
      <c r="FI31" s="531"/>
      <c r="FJ31" s="267"/>
      <c r="FK31" s="529">
        <f t="shared" ca="1" si="12"/>
        <v>-23.013173999999996</v>
      </c>
      <c r="FL31" s="571"/>
      <c r="FM31" s="571"/>
      <c r="FN31" s="571"/>
      <c r="FO31" s="571"/>
      <c r="FP31" s="571"/>
      <c r="FQ31" s="571"/>
      <c r="FR31" s="571"/>
      <c r="FS31" s="572"/>
      <c r="FW31" s="317">
        <v>-0.77059199999999994</v>
      </c>
      <c r="FX31" s="318">
        <v>0</v>
      </c>
      <c r="FY31" s="318">
        <v>0</v>
      </c>
      <c r="FZ31" s="318">
        <v>0</v>
      </c>
      <c r="GA31" s="318">
        <v>0</v>
      </c>
      <c r="GB31" s="318">
        <v>0</v>
      </c>
      <c r="GC31" s="318">
        <v>0</v>
      </c>
      <c r="GD31" s="318">
        <v>0.25686400000000004</v>
      </c>
      <c r="GE31" s="318">
        <v>-0.25686400000000004</v>
      </c>
      <c r="GF31" s="318">
        <v>0</v>
      </c>
      <c r="GG31" s="318">
        <v>0</v>
      </c>
      <c r="GH31" s="318">
        <v>0</v>
      </c>
      <c r="GI31" s="323">
        <v>-0.77059199999999994</v>
      </c>
    </row>
    <row r="32" spans="1:191" ht="12.75" hidden="1" x14ac:dyDescent="0.2">
      <c r="A32" s="266">
        <v>13</v>
      </c>
      <c r="D32" s="176" t="s">
        <v>423</v>
      </c>
      <c r="G32" s="67"/>
      <c r="H32" s="66"/>
      <c r="I32" s="66"/>
      <c r="J32" s="143"/>
      <c r="K32" s="143"/>
      <c r="L32" s="143"/>
      <c r="M32" s="74"/>
      <c r="N32" s="74"/>
      <c r="O32" s="74"/>
      <c r="P32" s="95"/>
      <c r="Q32" s="95"/>
      <c r="R32" s="95"/>
      <c r="S32" s="138"/>
      <c r="T32" s="66"/>
      <c r="U32" s="66"/>
      <c r="V32" s="66"/>
      <c r="W32" s="66"/>
      <c r="X32" s="66"/>
      <c r="Y32" s="66"/>
      <c r="Z32" s="66"/>
      <c r="AA32" s="66"/>
      <c r="AB32" s="66"/>
      <c r="AC32" s="66"/>
      <c r="AD32" s="66"/>
      <c r="AE32" s="66"/>
      <c r="AF32" s="66"/>
      <c r="AG32" s="66"/>
      <c r="AH32" s="66"/>
      <c r="AI32" s="66"/>
      <c r="AJ32" s="66"/>
      <c r="AK32" s="66"/>
      <c r="AL32" s="66"/>
      <c r="AM32" s="66"/>
      <c r="AN32" s="62"/>
      <c r="AO32" s="66"/>
      <c r="AP32" s="66"/>
      <c r="AQ32" s="66"/>
      <c r="AR32" s="66"/>
      <c r="AS32" s="66"/>
      <c r="AT32" s="68"/>
      <c r="AU32" s="66"/>
      <c r="AV32" s="535" t="s">
        <v>18</v>
      </c>
      <c r="AW32" s="550"/>
      <c r="AX32" s="550"/>
      <c r="AY32" s="550"/>
      <c r="AZ32" s="550"/>
      <c r="BA32" s="550"/>
      <c r="BB32" s="550"/>
      <c r="BC32" s="550"/>
      <c r="BD32" s="551"/>
      <c r="BE32" s="66"/>
      <c r="BF32" s="529">
        <f t="shared" ca="1" si="0"/>
        <v>0</v>
      </c>
      <c r="BG32" s="571"/>
      <c r="BH32" s="571"/>
      <c r="BI32" s="571"/>
      <c r="BJ32" s="571"/>
      <c r="BK32" s="571"/>
      <c r="BL32" s="571"/>
      <c r="BM32" s="571"/>
      <c r="BN32" s="572"/>
      <c r="BO32" s="529">
        <f t="shared" ca="1" si="1"/>
        <v>0</v>
      </c>
      <c r="BP32" s="571"/>
      <c r="BQ32" s="571"/>
      <c r="BR32" s="571"/>
      <c r="BS32" s="571"/>
      <c r="BT32" s="571"/>
      <c r="BU32" s="571"/>
      <c r="BV32" s="571"/>
      <c r="BW32" s="572"/>
      <c r="BX32" s="529">
        <f t="shared" ca="1" si="2"/>
        <v>0</v>
      </c>
      <c r="BY32" s="571"/>
      <c r="BZ32" s="571"/>
      <c r="CA32" s="571"/>
      <c r="CB32" s="571"/>
      <c r="CC32" s="571"/>
      <c r="CD32" s="571"/>
      <c r="CE32" s="571"/>
      <c r="CF32" s="572"/>
      <c r="CG32" s="529">
        <f t="shared" ca="1" si="3"/>
        <v>0</v>
      </c>
      <c r="CH32" s="571"/>
      <c r="CI32" s="571"/>
      <c r="CJ32" s="571"/>
      <c r="CK32" s="571"/>
      <c r="CL32" s="571"/>
      <c r="CM32" s="571"/>
      <c r="CN32" s="571"/>
      <c r="CO32" s="572"/>
      <c r="CP32" s="529">
        <f t="shared" ca="1" si="4"/>
        <v>0</v>
      </c>
      <c r="CQ32" s="571"/>
      <c r="CR32" s="571"/>
      <c r="CS32" s="571"/>
      <c r="CT32" s="571"/>
      <c r="CU32" s="571"/>
      <c r="CV32" s="571"/>
      <c r="CW32" s="571"/>
      <c r="CX32" s="571"/>
      <c r="CY32" s="529">
        <f t="shared" ca="1" si="5"/>
        <v>0</v>
      </c>
      <c r="CZ32" s="571"/>
      <c r="DA32" s="571"/>
      <c r="DB32" s="571"/>
      <c r="DC32" s="571"/>
      <c r="DD32" s="571"/>
      <c r="DE32" s="571"/>
      <c r="DF32" s="571"/>
      <c r="DG32" s="571"/>
      <c r="DH32" s="529">
        <f t="shared" ca="1" si="6"/>
        <v>0</v>
      </c>
      <c r="DI32" s="571"/>
      <c r="DJ32" s="571"/>
      <c r="DK32" s="571"/>
      <c r="DL32" s="571"/>
      <c r="DM32" s="571"/>
      <c r="DN32" s="571"/>
      <c r="DO32" s="571"/>
      <c r="DP32" s="571"/>
      <c r="DQ32" s="529">
        <f t="shared" ca="1" si="7"/>
        <v>0</v>
      </c>
      <c r="DR32" s="571"/>
      <c r="DS32" s="571"/>
      <c r="DT32" s="571"/>
      <c r="DU32" s="571"/>
      <c r="DV32" s="571"/>
      <c r="DW32" s="571"/>
      <c r="DX32" s="571"/>
      <c r="DY32" s="572"/>
      <c r="DZ32" s="529">
        <f t="shared" ca="1" si="8"/>
        <v>0</v>
      </c>
      <c r="EA32" s="571"/>
      <c r="EB32" s="571"/>
      <c r="EC32" s="571"/>
      <c r="ED32" s="571"/>
      <c r="EE32" s="571"/>
      <c r="EF32" s="571"/>
      <c r="EG32" s="571"/>
      <c r="EH32" s="572"/>
      <c r="EI32" s="529">
        <f t="shared" ca="1" si="9"/>
        <v>0</v>
      </c>
      <c r="EJ32" s="571"/>
      <c r="EK32" s="571"/>
      <c r="EL32" s="571"/>
      <c r="EM32" s="571"/>
      <c r="EN32" s="571"/>
      <c r="EO32" s="571"/>
      <c r="EP32" s="571"/>
      <c r="EQ32" s="572"/>
      <c r="ER32" s="529">
        <f t="shared" ca="1" si="10"/>
        <v>0</v>
      </c>
      <c r="ES32" s="571"/>
      <c r="ET32" s="571"/>
      <c r="EU32" s="571"/>
      <c r="EV32" s="571"/>
      <c r="EW32" s="571"/>
      <c r="EX32" s="571"/>
      <c r="EY32" s="571"/>
      <c r="EZ32" s="572"/>
      <c r="FA32" s="529">
        <f t="shared" ca="1" si="11"/>
        <v>0</v>
      </c>
      <c r="FB32" s="530"/>
      <c r="FC32" s="530"/>
      <c r="FD32" s="530"/>
      <c r="FE32" s="530"/>
      <c r="FF32" s="530"/>
      <c r="FG32" s="530"/>
      <c r="FH32" s="530"/>
      <c r="FI32" s="531"/>
      <c r="FJ32" s="267"/>
      <c r="FK32" s="529">
        <f t="shared" ca="1" si="12"/>
        <v>0</v>
      </c>
      <c r="FL32" s="571"/>
      <c r="FM32" s="571"/>
      <c r="FN32" s="571"/>
      <c r="FO32" s="571"/>
      <c r="FP32" s="571"/>
      <c r="FQ32" s="571"/>
      <c r="FR32" s="571"/>
      <c r="FS32" s="572"/>
      <c r="FW32" s="317">
        <v>0</v>
      </c>
      <c r="FX32" s="318">
        <v>0</v>
      </c>
      <c r="FY32" s="318">
        <v>0</v>
      </c>
      <c r="FZ32" s="318">
        <v>0</v>
      </c>
      <c r="GA32" s="318">
        <v>0</v>
      </c>
      <c r="GB32" s="318">
        <v>0</v>
      </c>
      <c r="GC32" s="318">
        <v>0</v>
      </c>
      <c r="GD32" s="318">
        <v>0</v>
      </c>
      <c r="GE32" s="318">
        <v>0</v>
      </c>
      <c r="GF32" s="318">
        <v>0</v>
      </c>
      <c r="GG32" s="318">
        <v>0</v>
      </c>
      <c r="GH32" s="318">
        <v>0</v>
      </c>
      <c r="GI32" s="323">
        <v>0</v>
      </c>
    </row>
    <row r="33" spans="1:191" ht="12.75" hidden="1" x14ac:dyDescent="0.2">
      <c r="A33" s="266">
        <v>13</v>
      </c>
      <c r="D33" s="176" t="s">
        <v>423</v>
      </c>
      <c r="G33" s="67"/>
      <c r="H33" s="66"/>
      <c r="I33" s="66"/>
      <c r="J33" s="143"/>
      <c r="K33" s="143"/>
      <c r="L33" s="143"/>
      <c r="M33" s="74"/>
      <c r="N33" s="74"/>
      <c r="O33" s="74"/>
      <c r="P33" s="95"/>
      <c r="Q33" s="95"/>
      <c r="R33" s="95"/>
      <c r="S33" s="138"/>
      <c r="T33" s="66"/>
      <c r="U33" s="66"/>
      <c r="V33" s="66"/>
      <c r="W33" s="66"/>
      <c r="X33" s="66"/>
      <c r="Y33" s="66"/>
      <c r="Z33" s="66"/>
      <c r="AA33" s="66"/>
      <c r="AB33" s="66"/>
      <c r="AC33" s="66"/>
      <c r="AD33" s="66"/>
      <c r="AE33" s="66"/>
      <c r="AF33" s="66"/>
      <c r="AG33" s="66"/>
      <c r="AH33" s="66"/>
      <c r="AI33" s="66"/>
      <c r="AJ33" s="66"/>
      <c r="AK33" s="66"/>
      <c r="AL33" s="66"/>
      <c r="AM33" s="66"/>
      <c r="AN33" s="62"/>
      <c r="AO33" s="66"/>
      <c r="AP33" s="66"/>
      <c r="AQ33" s="66"/>
      <c r="AR33" s="66"/>
      <c r="AS33" s="66"/>
      <c r="AT33" s="68"/>
      <c r="AU33" s="66"/>
      <c r="AV33" s="535" t="s">
        <v>39</v>
      </c>
      <c r="AW33" s="550"/>
      <c r="AX33" s="550"/>
      <c r="AY33" s="550"/>
      <c r="AZ33" s="550"/>
      <c r="BA33" s="550"/>
      <c r="BB33" s="550"/>
      <c r="BC33" s="550"/>
      <c r="BD33" s="551"/>
      <c r="BE33" s="66"/>
      <c r="BF33" s="529">
        <f t="shared" ca="1" si="0"/>
        <v>0</v>
      </c>
      <c r="BG33" s="571"/>
      <c r="BH33" s="571"/>
      <c r="BI33" s="571"/>
      <c r="BJ33" s="571"/>
      <c r="BK33" s="571"/>
      <c r="BL33" s="571"/>
      <c r="BM33" s="571"/>
      <c r="BN33" s="572"/>
      <c r="BO33" s="529">
        <f t="shared" ca="1" si="1"/>
        <v>0</v>
      </c>
      <c r="BP33" s="571"/>
      <c r="BQ33" s="571"/>
      <c r="BR33" s="571"/>
      <c r="BS33" s="571"/>
      <c r="BT33" s="571"/>
      <c r="BU33" s="571"/>
      <c r="BV33" s="571"/>
      <c r="BW33" s="572"/>
      <c r="BX33" s="529">
        <f t="shared" ca="1" si="2"/>
        <v>0</v>
      </c>
      <c r="BY33" s="571"/>
      <c r="BZ33" s="571"/>
      <c r="CA33" s="571"/>
      <c r="CB33" s="571"/>
      <c r="CC33" s="571"/>
      <c r="CD33" s="571"/>
      <c r="CE33" s="571"/>
      <c r="CF33" s="572"/>
      <c r="CG33" s="529">
        <f t="shared" ca="1" si="3"/>
        <v>0</v>
      </c>
      <c r="CH33" s="571"/>
      <c r="CI33" s="571"/>
      <c r="CJ33" s="571"/>
      <c r="CK33" s="571"/>
      <c r="CL33" s="571"/>
      <c r="CM33" s="571"/>
      <c r="CN33" s="571"/>
      <c r="CO33" s="572"/>
      <c r="CP33" s="529">
        <f t="shared" ca="1" si="4"/>
        <v>0</v>
      </c>
      <c r="CQ33" s="571"/>
      <c r="CR33" s="571"/>
      <c r="CS33" s="571"/>
      <c r="CT33" s="571"/>
      <c r="CU33" s="571"/>
      <c r="CV33" s="571"/>
      <c r="CW33" s="571"/>
      <c r="CX33" s="571"/>
      <c r="CY33" s="529">
        <f t="shared" ca="1" si="5"/>
        <v>0</v>
      </c>
      <c r="CZ33" s="571"/>
      <c r="DA33" s="571"/>
      <c r="DB33" s="571"/>
      <c r="DC33" s="571"/>
      <c r="DD33" s="571"/>
      <c r="DE33" s="571"/>
      <c r="DF33" s="571"/>
      <c r="DG33" s="571"/>
      <c r="DH33" s="529">
        <f t="shared" ca="1" si="6"/>
        <v>0</v>
      </c>
      <c r="DI33" s="571"/>
      <c r="DJ33" s="571"/>
      <c r="DK33" s="571"/>
      <c r="DL33" s="571"/>
      <c r="DM33" s="571"/>
      <c r="DN33" s="571"/>
      <c r="DO33" s="571"/>
      <c r="DP33" s="571"/>
      <c r="DQ33" s="529">
        <f t="shared" ca="1" si="7"/>
        <v>0</v>
      </c>
      <c r="DR33" s="571"/>
      <c r="DS33" s="571"/>
      <c r="DT33" s="571"/>
      <c r="DU33" s="571"/>
      <c r="DV33" s="571"/>
      <c r="DW33" s="571"/>
      <c r="DX33" s="571"/>
      <c r="DY33" s="572"/>
      <c r="DZ33" s="529">
        <f t="shared" ca="1" si="8"/>
        <v>0</v>
      </c>
      <c r="EA33" s="571"/>
      <c r="EB33" s="571"/>
      <c r="EC33" s="571"/>
      <c r="ED33" s="571"/>
      <c r="EE33" s="571"/>
      <c r="EF33" s="571"/>
      <c r="EG33" s="571"/>
      <c r="EH33" s="572"/>
      <c r="EI33" s="529">
        <f t="shared" ca="1" si="9"/>
        <v>0</v>
      </c>
      <c r="EJ33" s="571"/>
      <c r="EK33" s="571"/>
      <c r="EL33" s="571"/>
      <c r="EM33" s="571"/>
      <c r="EN33" s="571"/>
      <c r="EO33" s="571"/>
      <c r="EP33" s="571"/>
      <c r="EQ33" s="572"/>
      <c r="ER33" s="529">
        <f t="shared" ca="1" si="10"/>
        <v>0</v>
      </c>
      <c r="ES33" s="571"/>
      <c r="ET33" s="571"/>
      <c r="EU33" s="571"/>
      <c r="EV33" s="571"/>
      <c r="EW33" s="571"/>
      <c r="EX33" s="571"/>
      <c r="EY33" s="571"/>
      <c r="EZ33" s="572"/>
      <c r="FA33" s="529">
        <f t="shared" ca="1" si="11"/>
        <v>0</v>
      </c>
      <c r="FB33" s="530"/>
      <c r="FC33" s="530"/>
      <c r="FD33" s="530"/>
      <c r="FE33" s="530"/>
      <c r="FF33" s="530"/>
      <c r="FG33" s="530"/>
      <c r="FH33" s="530"/>
      <c r="FI33" s="531"/>
      <c r="FJ33" s="267"/>
      <c r="FK33" s="529">
        <f t="shared" ca="1" si="12"/>
        <v>0</v>
      </c>
      <c r="FL33" s="571"/>
      <c r="FM33" s="571"/>
      <c r="FN33" s="571"/>
      <c r="FO33" s="571"/>
      <c r="FP33" s="571"/>
      <c r="FQ33" s="571"/>
      <c r="FR33" s="571"/>
      <c r="FS33" s="572"/>
      <c r="FW33" s="317">
        <v>0</v>
      </c>
      <c r="FX33" s="318">
        <v>0</v>
      </c>
      <c r="FY33" s="318">
        <v>0</v>
      </c>
      <c r="FZ33" s="318">
        <v>0</v>
      </c>
      <c r="GA33" s="318">
        <v>0</v>
      </c>
      <c r="GB33" s="318">
        <v>0</v>
      </c>
      <c r="GC33" s="318">
        <v>0</v>
      </c>
      <c r="GD33" s="318">
        <v>0</v>
      </c>
      <c r="GE33" s="318">
        <v>0</v>
      </c>
      <c r="GF33" s="318">
        <v>0</v>
      </c>
      <c r="GG33" s="318">
        <v>0</v>
      </c>
      <c r="GH33" s="318">
        <v>0</v>
      </c>
      <c r="GI33" s="323">
        <v>0</v>
      </c>
    </row>
    <row r="34" spans="1:191" ht="12.75" hidden="1" x14ac:dyDescent="0.2">
      <c r="A34" s="266">
        <v>13</v>
      </c>
      <c r="D34" s="176" t="s">
        <v>423</v>
      </c>
      <c r="G34" s="67"/>
      <c r="H34" s="66"/>
      <c r="I34" s="66"/>
      <c r="J34" s="143"/>
      <c r="K34" s="143"/>
      <c r="L34" s="143"/>
      <c r="M34" s="74"/>
      <c r="N34" s="74"/>
      <c r="O34" s="74"/>
      <c r="P34" s="95"/>
      <c r="Q34" s="95"/>
      <c r="R34" s="95"/>
      <c r="S34" s="138"/>
      <c r="T34" s="66"/>
      <c r="U34" s="66"/>
      <c r="V34" s="66"/>
      <c r="W34" s="66"/>
      <c r="X34" s="66"/>
      <c r="Y34" s="66"/>
      <c r="Z34" s="66"/>
      <c r="AA34" s="66"/>
      <c r="AB34" s="66"/>
      <c r="AC34" s="66"/>
      <c r="AD34" s="66"/>
      <c r="AE34" s="66"/>
      <c r="AF34" s="66"/>
      <c r="AG34" s="66"/>
      <c r="AH34" s="66"/>
      <c r="AI34" s="66"/>
      <c r="AJ34" s="66"/>
      <c r="AK34" s="66"/>
      <c r="AL34" s="66"/>
      <c r="AM34" s="66"/>
      <c r="AN34" s="62"/>
      <c r="AO34" s="66"/>
      <c r="AP34" s="66"/>
      <c r="AQ34" s="66"/>
      <c r="AR34" s="66"/>
      <c r="AS34" s="66"/>
      <c r="AT34" s="68"/>
      <c r="AU34" s="66"/>
      <c r="AV34" s="535" t="s">
        <v>31</v>
      </c>
      <c r="AW34" s="550"/>
      <c r="AX34" s="550"/>
      <c r="AY34" s="550"/>
      <c r="AZ34" s="550"/>
      <c r="BA34" s="550"/>
      <c r="BB34" s="550"/>
      <c r="BC34" s="550"/>
      <c r="BD34" s="551"/>
      <c r="BE34" s="66"/>
      <c r="BF34" s="529">
        <f t="shared" ca="1" si="0"/>
        <v>0</v>
      </c>
      <c r="BG34" s="571"/>
      <c r="BH34" s="571"/>
      <c r="BI34" s="571"/>
      <c r="BJ34" s="571"/>
      <c r="BK34" s="571"/>
      <c r="BL34" s="571"/>
      <c r="BM34" s="571"/>
      <c r="BN34" s="572"/>
      <c r="BO34" s="529">
        <f t="shared" ca="1" si="1"/>
        <v>0</v>
      </c>
      <c r="BP34" s="571"/>
      <c r="BQ34" s="571"/>
      <c r="BR34" s="571"/>
      <c r="BS34" s="571"/>
      <c r="BT34" s="571"/>
      <c r="BU34" s="571"/>
      <c r="BV34" s="571"/>
      <c r="BW34" s="572"/>
      <c r="BX34" s="529">
        <f t="shared" ca="1" si="2"/>
        <v>0</v>
      </c>
      <c r="BY34" s="571"/>
      <c r="BZ34" s="571"/>
      <c r="CA34" s="571"/>
      <c r="CB34" s="571"/>
      <c r="CC34" s="571"/>
      <c r="CD34" s="571"/>
      <c r="CE34" s="571"/>
      <c r="CF34" s="572"/>
      <c r="CG34" s="529">
        <f t="shared" ca="1" si="3"/>
        <v>0</v>
      </c>
      <c r="CH34" s="571"/>
      <c r="CI34" s="571"/>
      <c r="CJ34" s="571"/>
      <c r="CK34" s="571"/>
      <c r="CL34" s="571"/>
      <c r="CM34" s="571"/>
      <c r="CN34" s="571"/>
      <c r="CO34" s="572"/>
      <c r="CP34" s="529">
        <f t="shared" ca="1" si="4"/>
        <v>0</v>
      </c>
      <c r="CQ34" s="571"/>
      <c r="CR34" s="571"/>
      <c r="CS34" s="571"/>
      <c r="CT34" s="571"/>
      <c r="CU34" s="571"/>
      <c r="CV34" s="571"/>
      <c r="CW34" s="571"/>
      <c r="CX34" s="571"/>
      <c r="CY34" s="529">
        <f t="shared" ca="1" si="5"/>
        <v>0</v>
      </c>
      <c r="CZ34" s="571"/>
      <c r="DA34" s="571"/>
      <c r="DB34" s="571"/>
      <c r="DC34" s="571"/>
      <c r="DD34" s="571"/>
      <c r="DE34" s="571"/>
      <c r="DF34" s="571"/>
      <c r="DG34" s="571"/>
      <c r="DH34" s="529">
        <f t="shared" ca="1" si="6"/>
        <v>0</v>
      </c>
      <c r="DI34" s="571"/>
      <c r="DJ34" s="571"/>
      <c r="DK34" s="571"/>
      <c r="DL34" s="571"/>
      <c r="DM34" s="571"/>
      <c r="DN34" s="571"/>
      <c r="DO34" s="571"/>
      <c r="DP34" s="571"/>
      <c r="DQ34" s="529">
        <f t="shared" ca="1" si="7"/>
        <v>0</v>
      </c>
      <c r="DR34" s="571"/>
      <c r="DS34" s="571"/>
      <c r="DT34" s="571"/>
      <c r="DU34" s="571"/>
      <c r="DV34" s="571"/>
      <c r="DW34" s="571"/>
      <c r="DX34" s="571"/>
      <c r="DY34" s="572"/>
      <c r="DZ34" s="529">
        <f t="shared" ca="1" si="8"/>
        <v>0</v>
      </c>
      <c r="EA34" s="571"/>
      <c r="EB34" s="571"/>
      <c r="EC34" s="571"/>
      <c r="ED34" s="571"/>
      <c r="EE34" s="571"/>
      <c r="EF34" s="571"/>
      <c r="EG34" s="571"/>
      <c r="EH34" s="572"/>
      <c r="EI34" s="529">
        <f t="shared" ca="1" si="9"/>
        <v>0</v>
      </c>
      <c r="EJ34" s="571"/>
      <c r="EK34" s="571"/>
      <c r="EL34" s="571"/>
      <c r="EM34" s="571"/>
      <c r="EN34" s="571"/>
      <c r="EO34" s="571"/>
      <c r="EP34" s="571"/>
      <c r="EQ34" s="572"/>
      <c r="ER34" s="529">
        <f t="shared" ca="1" si="10"/>
        <v>0</v>
      </c>
      <c r="ES34" s="571"/>
      <c r="ET34" s="571"/>
      <c r="EU34" s="571"/>
      <c r="EV34" s="571"/>
      <c r="EW34" s="571"/>
      <c r="EX34" s="571"/>
      <c r="EY34" s="571"/>
      <c r="EZ34" s="572"/>
      <c r="FA34" s="529">
        <f t="shared" ca="1" si="11"/>
        <v>0</v>
      </c>
      <c r="FB34" s="530"/>
      <c r="FC34" s="530"/>
      <c r="FD34" s="530"/>
      <c r="FE34" s="530"/>
      <c r="FF34" s="530"/>
      <c r="FG34" s="530"/>
      <c r="FH34" s="530"/>
      <c r="FI34" s="531"/>
      <c r="FJ34" s="267"/>
      <c r="FK34" s="529">
        <f t="shared" ca="1" si="12"/>
        <v>0</v>
      </c>
      <c r="FL34" s="571"/>
      <c r="FM34" s="571"/>
      <c r="FN34" s="571"/>
      <c r="FO34" s="571"/>
      <c r="FP34" s="571"/>
      <c r="FQ34" s="571"/>
      <c r="FR34" s="571"/>
      <c r="FS34" s="572"/>
      <c r="FW34" s="317">
        <v>0</v>
      </c>
      <c r="FX34" s="318">
        <v>0</v>
      </c>
      <c r="FY34" s="318">
        <v>0</v>
      </c>
      <c r="FZ34" s="318">
        <v>0</v>
      </c>
      <c r="GA34" s="318">
        <v>0</v>
      </c>
      <c r="GB34" s="318">
        <v>0</v>
      </c>
      <c r="GC34" s="318">
        <v>0</v>
      </c>
      <c r="GD34" s="318">
        <v>0</v>
      </c>
      <c r="GE34" s="318">
        <v>0</v>
      </c>
      <c r="GF34" s="318">
        <v>0</v>
      </c>
      <c r="GG34" s="318">
        <v>0</v>
      </c>
      <c r="GH34" s="318">
        <v>0</v>
      </c>
      <c r="GI34" s="323">
        <v>0</v>
      </c>
    </row>
    <row r="35" spans="1:191" ht="12.75" x14ac:dyDescent="0.2">
      <c r="A35" s="266">
        <v>13</v>
      </c>
      <c r="D35" s="176" t="s">
        <v>423</v>
      </c>
      <c r="G35" s="67"/>
      <c r="H35" s="66"/>
      <c r="I35" s="66"/>
      <c r="J35" s="143"/>
      <c r="K35" s="143"/>
      <c r="L35" s="143"/>
      <c r="M35" s="74"/>
      <c r="N35" s="74"/>
      <c r="O35" s="74"/>
      <c r="P35" s="95"/>
      <c r="Q35" s="95"/>
      <c r="R35" s="95"/>
      <c r="S35" s="138"/>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8"/>
      <c r="AU35" s="66"/>
      <c r="AV35" s="535" t="s">
        <v>16</v>
      </c>
      <c r="AW35" s="550"/>
      <c r="AX35" s="550"/>
      <c r="AY35" s="550"/>
      <c r="AZ35" s="550"/>
      <c r="BA35" s="550"/>
      <c r="BB35" s="550"/>
      <c r="BC35" s="550"/>
      <c r="BD35" s="551"/>
      <c r="BE35" s="66"/>
      <c r="BF35" s="529">
        <f t="shared" ca="1" si="0"/>
        <v>-7058.9959410000001</v>
      </c>
      <c r="BG35" s="571"/>
      <c r="BH35" s="571"/>
      <c r="BI35" s="571"/>
      <c r="BJ35" s="571"/>
      <c r="BK35" s="571"/>
      <c r="BL35" s="571"/>
      <c r="BM35" s="571"/>
      <c r="BN35" s="572"/>
      <c r="BO35" s="529">
        <f t="shared" ca="1" si="1"/>
        <v>-8083.0042109999986</v>
      </c>
      <c r="BP35" s="571"/>
      <c r="BQ35" s="571"/>
      <c r="BR35" s="571"/>
      <c r="BS35" s="571"/>
      <c r="BT35" s="571"/>
      <c r="BU35" s="571"/>
      <c r="BV35" s="571"/>
      <c r="BW35" s="572"/>
      <c r="BX35" s="529">
        <f t="shared" ca="1" si="2"/>
        <v>12.497957999999999</v>
      </c>
      <c r="BY35" s="571"/>
      <c r="BZ35" s="571"/>
      <c r="CA35" s="571"/>
      <c r="CB35" s="571"/>
      <c r="CC35" s="571"/>
      <c r="CD35" s="571"/>
      <c r="CE35" s="571"/>
      <c r="CF35" s="572"/>
      <c r="CG35" s="529">
        <f t="shared" ca="1" si="3"/>
        <v>14.502977999999993</v>
      </c>
      <c r="CH35" s="571"/>
      <c r="CI35" s="571"/>
      <c r="CJ35" s="571"/>
      <c r="CK35" s="571"/>
      <c r="CL35" s="571"/>
      <c r="CM35" s="571"/>
      <c r="CN35" s="571"/>
      <c r="CO35" s="572"/>
      <c r="CP35" s="529">
        <f t="shared" ca="1" si="4"/>
        <v>922.98867899999993</v>
      </c>
      <c r="CQ35" s="571"/>
      <c r="CR35" s="571"/>
      <c r="CS35" s="571"/>
      <c r="CT35" s="571"/>
      <c r="CU35" s="571"/>
      <c r="CV35" s="571"/>
      <c r="CW35" s="571"/>
      <c r="CX35" s="571"/>
      <c r="CY35" s="529">
        <f t="shared" ca="1" si="5"/>
        <v>1828.4891279999997</v>
      </c>
      <c r="CZ35" s="571"/>
      <c r="DA35" s="571"/>
      <c r="DB35" s="571"/>
      <c r="DC35" s="571"/>
      <c r="DD35" s="571"/>
      <c r="DE35" s="571"/>
      <c r="DF35" s="571"/>
      <c r="DG35" s="571"/>
      <c r="DH35" s="529">
        <f t="shared" ca="1" si="6"/>
        <v>44.511444000000033</v>
      </c>
      <c r="DI35" s="571"/>
      <c r="DJ35" s="571"/>
      <c r="DK35" s="571"/>
      <c r="DL35" s="571"/>
      <c r="DM35" s="571"/>
      <c r="DN35" s="571"/>
      <c r="DO35" s="571"/>
      <c r="DP35" s="571"/>
      <c r="DQ35" s="529">
        <f t="shared" ca="1" si="7"/>
        <v>-350.32154999999995</v>
      </c>
      <c r="DR35" s="571"/>
      <c r="DS35" s="571"/>
      <c r="DT35" s="571"/>
      <c r="DU35" s="571"/>
      <c r="DV35" s="571"/>
      <c r="DW35" s="571"/>
      <c r="DX35" s="571"/>
      <c r="DY35" s="572"/>
      <c r="DZ35" s="529">
        <f t="shared" ca="1" si="8"/>
        <v>-468.4617839999994</v>
      </c>
      <c r="EA35" s="571"/>
      <c r="EB35" s="571"/>
      <c r="EC35" s="571"/>
      <c r="ED35" s="571"/>
      <c r="EE35" s="571"/>
      <c r="EF35" s="571"/>
      <c r="EG35" s="571"/>
      <c r="EH35" s="572"/>
      <c r="EI35" s="529">
        <f t="shared" ca="1" si="9"/>
        <v>42.784898999999832</v>
      </c>
      <c r="EJ35" s="571"/>
      <c r="EK35" s="571"/>
      <c r="EL35" s="571"/>
      <c r="EM35" s="571"/>
      <c r="EN35" s="571"/>
      <c r="EO35" s="571"/>
      <c r="EP35" s="571"/>
      <c r="EQ35" s="572"/>
      <c r="ER35" s="529">
        <f t="shared" ca="1" si="10"/>
        <v>-47.00658</v>
      </c>
      <c r="ES35" s="571"/>
      <c r="ET35" s="571"/>
      <c r="EU35" s="571"/>
      <c r="EV35" s="571"/>
      <c r="EW35" s="571"/>
      <c r="EX35" s="571"/>
      <c r="EY35" s="571"/>
      <c r="EZ35" s="572"/>
      <c r="FA35" s="529">
        <f ca="1">VLOOKUP($A35&amp;$AV35,SENSITIVITIES_TABLE,13,0)*FX_EUR_USD</f>
        <v>0</v>
      </c>
      <c r="FB35" s="530"/>
      <c r="FC35" s="530"/>
      <c r="FD35" s="530"/>
      <c r="FE35" s="530"/>
      <c r="FF35" s="530"/>
      <c r="FG35" s="530"/>
      <c r="FH35" s="530"/>
      <c r="FI35" s="531"/>
      <c r="FJ35" s="267"/>
      <c r="FK35" s="529">
        <f ca="1">SUM($BF35:$FI35)</f>
        <v>-13142.014979999998</v>
      </c>
      <c r="FL35" s="571"/>
      <c r="FM35" s="571"/>
      <c r="FN35" s="571"/>
      <c r="FO35" s="571"/>
      <c r="FP35" s="571"/>
      <c r="FQ35" s="571"/>
      <c r="FR35" s="571"/>
      <c r="FS35" s="572"/>
      <c r="FW35" s="317">
        <v>-7894.0114560000002</v>
      </c>
      <c r="FX35" s="318">
        <v>-4042.000736</v>
      </c>
      <c r="FY35" s="318">
        <v>19.499328000000002</v>
      </c>
      <c r="FZ35" s="318">
        <v>17.500255999999993</v>
      </c>
      <c r="GA35" s="318">
        <v>889.98908800000015</v>
      </c>
      <c r="GB35" s="318">
        <v>1889.0001920000002</v>
      </c>
      <c r="GC35" s="318">
        <v>32.498880000000028</v>
      </c>
      <c r="GD35" s="318">
        <v>-336.14563200000003</v>
      </c>
      <c r="GE35" s="318">
        <v>-467.13510399999973</v>
      </c>
      <c r="GF35" s="318">
        <v>40.807871999999961</v>
      </c>
      <c r="GG35" s="318">
        <v>-45.007039999999996</v>
      </c>
      <c r="GH35" s="318">
        <v>0</v>
      </c>
      <c r="GI35" s="323">
        <v>-9895.0043520000017</v>
      </c>
    </row>
    <row r="36" spans="1:191" ht="12.75" x14ac:dyDescent="0.2">
      <c r="A36" s="135">
        <v>16</v>
      </c>
      <c r="D36" s="176" t="s">
        <v>421</v>
      </c>
      <c r="G36" s="67"/>
      <c r="H36" s="66"/>
      <c r="I36" s="66"/>
      <c r="J36" s="143"/>
      <c r="K36" s="143"/>
      <c r="L36" s="143"/>
      <c r="M36" s="74"/>
      <c r="N36" s="74"/>
      <c r="O36" s="74"/>
      <c r="P36" s="95"/>
      <c r="Q36" s="95"/>
      <c r="R36" s="95"/>
      <c r="S36" s="138" t="str">
        <f>VLOOKUP($A36,PORTFOLIO_HIERARCHY,3,0)</f>
        <v>GIC</v>
      </c>
      <c r="T36" s="138"/>
      <c r="U36" s="138"/>
      <c r="V36" s="138"/>
      <c r="W36" s="138"/>
      <c r="X36" s="138"/>
      <c r="Y36" s="138"/>
      <c r="Z36" s="138"/>
      <c r="AA36" s="138"/>
      <c r="AB36" s="138"/>
      <c r="AC36" s="138"/>
      <c r="AD36" s="138"/>
      <c r="AE36" s="138"/>
      <c r="AF36" s="138"/>
      <c r="AG36" s="138"/>
      <c r="AH36" s="138"/>
      <c r="AI36" s="138"/>
      <c r="AJ36" s="138"/>
      <c r="AK36" s="138"/>
      <c r="AL36" s="138"/>
      <c r="AM36" s="138"/>
      <c r="AN36" s="138"/>
      <c r="AO36" s="138"/>
      <c r="AP36" s="138"/>
      <c r="AQ36" s="138"/>
      <c r="AR36" s="138"/>
      <c r="AS36" s="138"/>
      <c r="AT36" s="139"/>
      <c r="AU36" s="66"/>
      <c r="AV36" s="555" t="s">
        <v>24</v>
      </c>
      <c r="AW36" s="556"/>
      <c r="AX36" s="556"/>
      <c r="AY36" s="556"/>
      <c r="AZ36" s="556"/>
      <c r="BA36" s="556"/>
      <c r="BB36" s="556"/>
      <c r="BC36" s="556"/>
      <c r="BD36" s="557"/>
      <c r="BE36" s="66"/>
      <c r="BF36" s="532">
        <f t="shared" ca="1" si="0"/>
        <v>-232.00309199999998</v>
      </c>
      <c r="BG36" s="569"/>
      <c r="BH36" s="569"/>
      <c r="BI36" s="569"/>
      <c r="BJ36" s="569"/>
      <c r="BK36" s="569"/>
      <c r="BL36" s="569"/>
      <c r="BM36" s="569"/>
      <c r="BN36" s="570"/>
      <c r="BO36" s="532">
        <f t="shared" ca="1" si="1"/>
        <v>-16.998113999999998</v>
      </c>
      <c r="BP36" s="569"/>
      <c r="BQ36" s="569"/>
      <c r="BR36" s="569"/>
      <c r="BS36" s="569"/>
      <c r="BT36" s="569"/>
      <c r="BU36" s="569"/>
      <c r="BV36" s="569"/>
      <c r="BW36" s="570"/>
      <c r="BX36" s="532">
        <f t="shared" ca="1" si="2"/>
        <v>-602.00725499999999</v>
      </c>
      <c r="BY36" s="569"/>
      <c r="BZ36" s="569"/>
      <c r="CA36" s="569"/>
      <c r="CB36" s="569"/>
      <c r="CC36" s="569"/>
      <c r="CD36" s="569"/>
      <c r="CE36" s="569"/>
      <c r="CF36" s="570"/>
      <c r="CG36" s="532">
        <f t="shared" ca="1" si="3"/>
        <v>571.00741799999992</v>
      </c>
      <c r="CH36" s="569"/>
      <c r="CI36" s="569"/>
      <c r="CJ36" s="569"/>
      <c r="CK36" s="569"/>
      <c r="CL36" s="569"/>
      <c r="CM36" s="569"/>
      <c r="CN36" s="569"/>
      <c r="CO36" s="570"/>
      <c r="CP36" s="532">
        <f t="shared" ca="1" si="4"/>
        <v>394.00870800000001</v>
      </c>
      <c r="CQ36" s="569"/>
      <c r="CR36" s="569"/>
      <c r="CS36" s="569"/>
      <c r="CT36" s="569"/>
      <c r="CU36" s="569"/>
      <c r="CV36" s="569"/>
      <c r="CW36" s="569"/>
      <c r="CX36" s="569"/>
      <c r="CY36" s="532">
        <f t="shared" ca="1" si="5"/>
        <v>910.50185999999997</v>
      </c>
      <c r="CZ36" s="569"/>
      <c r="DA36" s="569"/>
      <c r="DB36" s="569"/>
      <c r="DC36" s="569"/>
      <c r="DD36" s="569"/>
      <c r="DE36" s="569"/>
      <c r="DF36" s="569"/>
      <c r="DG36" s="569"/>
      <c r="DH36" s="532">
        <f t="shared" ca="1" si="6"/>
        <v>2860.506339</v>
      </c>
      <c r="DI36" s="569"/>
      <c r="DJ36" s="569"/>
      <c r="DK36" s="569"/>
      <c r="DL36" s="569"/>
      <c r="DM36" s="569"/>
      <c r="DN36" s="569"/>
      <c r="DO36" s="569"/>
      <c r="DP36" s="569"/>
      <c r="DQ36" s="532">
        <f t="shared" ca="1" si="7"/>
        <v>8699.3362199999992</v>
      </c>
      <c r="DR36" s="569"/>
      <c r="DS36" s="569"/>
      <c r="DT36" s="569"/>
      <c r="DU36" s="569"/>
      <c r="DV36" s="569"/>
      <c r="DW36" s="569"/>
      <c r="DX36" s="569"/>
      <c r="DY36" s="570"/>
      <c r="DZ36" s="532">
        <f t="shared" ca="1" si="8"/>
        <v>8434.4619389999989</v>
      </c>
      <c r="EA36" s="569"/>
      <c r="EB36" s="569"/>
      <c r="EC36" s="569"/>
      <c r="ED36" s="569"/>
      <c r="EE36" s="569"/>
      <c r="EF36" s="569"/>
      <c r="EG36" s="569"/>
      <c r="EH36" s="570"/>
      <c r="EI36" s="532">
        <f t="shared" ca="1" si="9"/>
        <v>-1166.7991109999998</v>
      </c>
      <c r="EJ36" s="569"/>
      <c r="EK36" s="569"/>
      <c r="EL36" s="569"/>
      <c r="EM36" s="569"/>
      <c r="EN36" s="569"/>
      <c r="EO36" s="569"/>
      <c r="EP36" s="569"/>
      <c r="EQ36" s="570"/>
      <c r="ER36" s="532">
        <f t="shared" ca="1" si="10"/>
        <v>16173.003713999997</v>
      </c>
      <c r="ES36" s="569"/>
      <c r="ET36" s="569"/>
      <c r="EU36" s="569"/>
      <c r="EV36" s="569"/>
      <c r="EW36" s="569"/>
      <c r="EX36" s="569"/>
      <c r="EY36" s="569"/>
      <c r="EZ36" s="570"/>
      <c r="FA36" s="532">
        <f t="shared" ca="1" si="11"/>
        <v>1763.0029469999999</v>
      </c>
      <c r="FB36" s="533"/>
      <c r="FC36" s="533"/>
      <c r="FD36" s="533"/>
      <c r="FE36" s="533"/>
      <c r="FF36" s="533"/>
      <c r="FG36" s="533"/>
      <c r="FH36" s="533"/>
      <c r="FI36" s="534"/>
      <c r="FJ36" s="267"/>
      <c r="FK36" s="532">
        <f t="shared" ca="1" si="12"/>
        <v>37788.021572999998</v>
      </c>
      <c r="FL36" s="569"/>
      <c r="FM36" s="569"/>
      <c r="FN36" s="569"/>
      <c r="FO36" s="569"/>
      <c r="FP36" s="569"/>
      <c r="FQ36" s="569"/>
      <c r="FR36" s="569"/>
      <c r="FS36" s="570"/>
      <c r="FW36" s="317">
        <v>-336.99439999999998</v>
      </c>
      <c r="FX36" s="318">
        <v>18.996768000000003</v>
      </c>
      <c r="FY36" s="318">
        <v>-611.50383999999997</v>
      </c>
      <c r="FZ36" s="318">
        <v>571.48889600000007</v>
      </c>
      <c r="GA36" s="318">
        <v>403.99123200000002</v>
      </c>
      <c r="GB36" s="318">
        <v>869.4958079999999</v>
      </c>
      <c r="GC36" s="318">
        <v>2899.9945599999996</v>
      </c>
      <c r="GD36" s="318">
        <v>8666.1669760000004</v>
      </c>
      <c r="GE36" s="318">
        <v>8502.5334400000011</v>
      </c>
      <c r="GF36" s="318">
        <v>-1175.1974720000001</v>
      </c>
      <c r="GG36" s="318">
        <v>16183.99552</v>
      </c>
      <c r="GH36" s="318">
        <v>1780.0005119999998</v>
      </c>
      <c r="GI36" s="323">
        <v>37772.968000000001</v>
      </c>
    </row>
    <row r="37" spans="1:191" ht="12.75" hidden="1" x14ac:dyDescent="0.2">
      <c r="A37" s="266">
        <v>16</v>
      </c>
      <c r="D37" s="176" t="s">
        <v>423</v>
      </c>
      <c r="G37" s="67"/>
      <c r="H37" s="66"/>
      <c r="I37" s="66"/>
      <c r="J37" s="143"/>
      <c r="K37" s="143"/>
      <c r="L37" s="143"/>
      <c r="M37" s="74"/>
      <c r="N37" s="74"/>
      <c r="O37" s="74"/>
      <c r="P37" s="95"/>
      <c r="Q37" s="95"/>
      <c r="R37" s="95"/>
      <c r="S37" s="138"/>
      <c r="T37" s="66"/>
      <c r="U37" s="66"/>
      <c r="V37" s="66"/>
      <c r="W37" s="66"/>
      <c r="X37" s="66"/>
      <c r="Y37" s="66"/>
      <c r="Z37" s="66"/>
      <c r="AA37" s="66"/>
      <c r="AB37" s="66"/>
      <c r="AC37" s="66"/>
      <c r="AD37" s="66"/>
      <c r="AE37" s="66"/>
      <c r="AF37" s="66"/>
      <c r="AG37" s="66"/>
      <c r="AH37" s="66"/>
      <c r="AI37" s="66"/>
      <c r="AJ37" s="66"/>
      <c r="AK37" s="66"/>
      <c r="AL37" s="66"/>
      <c r="AM37" s="66"/>
      <c r="AN37" s="62"/>
      <c r="AO37" s="66"/>
      <c r="AP37" s="66"/>
      <c r="AQ37" s="66"/>
      <c r="AR37" s="66"/>
      <c r="AS37" s="66"/>
      <c r="AT37" s="68"/>
      <c r="AU37" s="66"/>
      <c r="AV37" s="535" t="s">
        <v>32</v>
      </c>
      <c r="AW37" s="550"/>
      <c r="AX37" s="550"/>
      <c r="AY37" s="550"/>
      <c r="AZ37" s="550"/>
      <c r="BA37" s="550"/>
      <c r="BB37" s="550"/>
      <c r="BC37" s="550"/>
      <c r="BD37" s="551"/>
      <c r="BE37" s="66"/>
      <c r="BF37" s="529">
        <f t="shared" ca="1" si="0"/>
        <v>0</v>
      </c>
      <c r="BG37" s="571"/>
      <c r="BH37" s="571"/>
      <c r="BI37" s="571"/>
      <c r="BJ37" s="571"/>
      <c r="BK37" s="571"/>
      <c r="BL37" s="571"/>
      <c r="BM37" s="571"/>
      <c r="BN37" s="572"/>
      <c r="BO37" s="529">
        <f t="shared" ca="1" si="1"/>
        <v>0</v>
      </c>
      <c r="BP37" s="571"/>
      <c r="BQ37" s="571"/>
      <c r="BR37" s="571"/>
      <c r="BS37" s="571"/>
      <c r="BT37" s="571"/>
      <c r="BU37" s="571"/>
      <c r="BV37" s="571"/>
      <c r="BW37" s="572"/>
      <c r="BX37" s="529">
        <f t="shared" ca="1" si="2"/>
        <v>0</v>
      </c>
      <c r="BY37" s="571"/>
      <c r="BZ37" s="571"/>
      <c r="CA37" s="571"/>
      <c r="CB37" s="571"/>
      <c r="CC37" s="571"/>
      <c r="CD37" s="571"/>
      <c r="CE37" s="571"/>
      <c r="CF37" s="572"/>
      <c r="CG37" s="529">
        <f t="shared" ca="1" si="3"/>
        <v>0</v>
      </c>
      <c r="CH37" s="571"/>
      <c r="CI37" s="571"/>
      <c r="CJ37" s="571"/>
      <c r="CK37" s="571"/>
      <c r="CL37" s="571"/>
      <c r="CM37" s="571"/>
      <c r="CN37" s="571"/>
      <c r="CO37" s="572"/>
      <c r="CP37" s="529">
        <f t="shared" ca="1" si="4"/>
        <v>0</v>
      </c>
      <c r="CQ37" s="571"/>
      <c r="CR37" s="571"/>
      <c r="CS37" s="571"/>
      <c r="CT37" s="571"/>
      <c r="CU37" s="571"/>
      <c r="CV37" s="571"/>
      <c r="CW37" s="571"/>
      <c r="CX37" s="572"/>
      <c r="CY37" s="529">
        <f t="shared" ca="1" si="5"/>
        <v>0</v>
      </c>
      <c r="CZ37" s="571"/>
      <c r="DA37" s="571"/>
      <c r="DB37" s="571"/>
      <c r="DC37" s="571"/>
      <c r="DD37" s="571"/>
      <c r="DE37" s="571"/>
      <c r="DF37" s="571"/>
      <c r="DG37" s="572"/>
      <c r="DH37" s="529">
        <f t="shared" ca="1" si="6"/>
        <v>0</v>
      </c>
      <c r="DI37" s="571"/>
      <c r="DJ37" s="571"/>
      <c r="DK37" s="571"/>
      <c r="DL37" s="571"/>
      <c r="DM37" s="571"/>
      <c r="DN37" s="571"/>
      <c r="DO37" s="571"/>
      <c r="DP37" s="572"/>
      <c r="DQ37" s="529">
        <f t="shared" ca="1" si="7"/>
        <v>0</v>
      </c>
      <c r="DR37" s="571"/>
      <c r="DS37" s="571"/>
      <c r="DT37" s="571"/>
      <c r="DU37" s="571"/>
      <c r="DV37" s="571"/>
      <c r="DW37" s="571"/>
      <c r="DX37" s="571"/>
      <c r="DY37" s="572"/>
      <c r="DZ37" s="529">
        <f t="shared" ca="1" si="8"/>
        <v>0</v>
      </c>
      <c r="EA37" s="571"/>
      <c r="EB37" s="571"/>
      <c r="EC37" s="571"/>
      <c r="ED37" s="571"/>
      <c r="EE37" s="571"/>
      <c r="EF37" s="571"/>
      <c r="EG37" s="571"/>
      <c r="EH37" s="572"/>
      <c r="EI37" s="529">
        <f t="shared" ca="1" si="9"/>
        <v>0</v>
      </c>
      <c r="EJ37" s="571"/>
      <c r="EK37" s="571"/>
      <c r="EL37" s="571"/>
      <c r="EM37" s="571"/>
      <c r="EN37" s="571"/>
      <c r="EO37" s="571"/>
      <c r="EP37" s="571"/>
      <c r="EQ37" s="572"/>
      <c r="ER37" s="529">
        <f t="shared" ca="1" si="10"/>
        <v>0</v>
      </c>
      <c r="ES37" s="571"/>
      <c r="ET37" s="571"/>
      <c r="EU37" s="571"/>
      <c r="EV37" s="571"/>
      <c r="EW37" s="571"/>
      <c r="EX37" s="571"/>
      <c r="EY37" s="571"/>
      <c r="EZ37" s="572"/>
      <c r="FA37" s="529">
        <f t="shared" ca="1" si="11"/>
        <v>0</v>
      </c>
      <c r="FB37" s="571"/>
      <c r="FC37" s="571"/>
      <c r="FD37" s="571"/>
      <c r="FE37" s="571"/>
      <c r="FF37" s="571"/>
      <c r="FG37" s="571"/>
      <c r="FH37" s="571"/>
      <c r="FI37" s="572"/>
      <c r="FJ37" s="269"/>
      <c r="FK37" s="529">
        <f t="shared" ca="1" si="12"/>
        <v>0</v>
      </c>
      <c r="FL37" s="571"/>
      <c r="FM37" s="571"/>
      <c r="FN37" s="571"/>
      <c r="FO37" s="571"/>
      <c r="FP37" s="571"/>
      <c r="FQ37" s="571"/>
      <c r="FR37" s="571"/>
      <c r="FS37" s="572"/>
      <c r="FW37" s="317">
        <v>0</v>
      </c>
      <c r="FX37" s="318">
        <v>0</v>
      </c>
      <c r="FY37" s="318">
        <v>0</v>
      </c>
      <c r="FZ37" s="318">
        <v>0</v>
      </c>
      <c r="GA37" s="318">
        <v>0</v>
      </c>
      <c r="GB37" s="318">
        <v>0</v>
      </c>
      <c r="GC37" s="318">
        <v>0</v>
      </c>
      <c r="GD37" s="318">
        <v>0</v>
      </c>
      <c r="GE37" s="318">
        <v>0</v>
      </c>
      <c r="GF37" s="318">
        <v>0</v>
      </c>
      <c r="GG37" s="318">
        <v>0</v>
      </c>
      <c r="GH37" s="318">
        <v>0</v>
      </c>
      <c r="GI37" s="323">
        <v>0</v>
      </c>
    </row>
    <row r="38" spans="1:191" ht="12.75" hidden="1" x14ac:dyDescent="0.2">
      <c r="A38" s="266">
        <v>16</v>
      </c>
      <c r="D38" s="176" t="s">
        <v>423</v>
      </c>
      <c r="G38" s="67"/>
      <c r="H38" s="66"/>
      <c r="I38" s="66"/>
      <c r="J38" s="143"/>
      <c r="K38" s="143"/>
      <c r="L38" s="143"/>
      <c r="M38" s="74"/>
      <c r="N38" s="74"/>
      <c r="O38" s="74"/>
      <c r="P38" s="95"/>
      <c r="Q38" s="95"/>
      <c r="R38" s="95"/>
      <c r="S38" s="138"/>
      <c r="T38" s="66"/>
      <c r="U38" s="66"/>
      <c r="V38" s="66"/>
      <c r="W38" s="66"/>
      <c r="X38" s="66"/>
      <c r="Y38" s="66"/>
      <c r="Z38" s="66"/>
      <c r="AA38" s="66"/>
      <c r="AB38" s="66"/>
      <c r="AC38" s="66"/>
      <c r="AD38" s="66"/>
      <c r="AE38" s="66"/>
      <c r="AF38" s="66"/>
      <c r="AG38" s="66"/>
      <c r="AH38" s="66"/>
      <c r="AI38" s="66"/>
      <c r="AJ38" s="66"/>
      <c r="AK38" s="66"/>
      <c r="AL38" s="66"/>
      <c r="AM38" s="66"/>
      <c r="AN38" s="62"/>
      <c r="AO38" s="66"/>
      <c r="AP38" s="66"/>
      <c r="AQ38" s="66"/>
      <c r="AR38" s="66"/>
      <c r="AS38" s="66"/>
      <c r="AT38" s="68"/>
      <c r="AU38" s="66"/>
      <c r="AV38" s="535" t="s">
        <v>9</v>
      </c>
      <c r="AW38" s="550"/>
      <c r="AX38" s="550"/>
      <c r="AY38" s="550"/>
      <c r="AZ38" s="550"/>
      <c r="BA38" s="550"/>
      <c r="BB38" s="550"/>
      <c r="BC38" s="550"/>
      <c r="BD38" s="551"/>
      <c r="BE38" s="66"/>
      <c r="BF38" s="529">
        <f t="shared" ca="1" si="0"/>
        <v>0</v>
      </c>
      <c r="BG38" s="571"/>
      <c r="BH38" s="571"/>
      <c r="BI38" s="571"/>
      <c r="BJ38" s="571"/>
      <c r="BK38" s="571"/>
      <c r="BL38" s="571"/>
      <c r="BM38" s="571"/>
      <c r="BN38" s="572"/>
      <c r="BO38" s="529">
        <f t="shared" ca="1" si="1"/>
        <v>0</v>
      </c>
      <c r="BP38" s="571"/>
      <c r="BQ38" s="571"/>
      <c r="BR38" s="571"/>
      <c r="BS38" s="571"/>
      <c r="BT38" s="571"/>
      <c r="BU38" s="571"/>
      <c r="BV38" s="571"/>
      <c r="BW38" s="572"/>
      <c r="BX38" s="529">
        <f t="shared" ca="1" si="2"/>
        <v>0</v>
      </c>
      <c r="BY38" s="571"/>
      <c r="BZ38" s="571"/>
      <c r="CA38" s="571"/>
      <c r="CB38" s="571"/>
      <c r="CC38" s="571"/>
      <c r="CD38" s="571"/>
      <c r="CE38" s="571"/>
      <c r="CF38" s="572"/>
      <c r="CG38" s="529">
        <f t="shared" ca="1" si="3"/>
        <v>0</v>
      </c>
      <c r="CH38" s="571"/>
      <c r="CI38" s="571"/>
      <c r="CJ38" s="571"/>
      <c r="CK38" s="571"/>
      <c r="CL38" s="571"/>
      <c r="CM38" s="571"/>
      <c r="CN38" s="571"/>
      <c r="CO38" s="572"/>
      <c r="CP38" s="529">
        <f t="shared" ca="1" si="4"/>
        <v>0</v>
      </c>
      <c r="CQ38" s="571"/>
      <c r="CR38" s="571"/>
      <c r="CS38" s="571"/>
      <c r="CT38" s="571"/>
      <c r="CU38" s="571"/>
      <c r="CV38" s="571"/>
      <c r="CW38" s="571"/>
      <c r="CX38" s="571"/>
      <c r="CY38" s="529">
        <f t="shared" ca="1" si="5"/>
        <v>0</v>
      </c>
      <c r="CZ38" s="571"/>
      <c r="DA38" s="571"/>
      <c r="DB38" s="571"/>
      <c r="DC38" s="571"/>
      <c r="DD38" s="571"/>
      <c r="DE38" s="571"/>
      <c r="DF38" s="571"/>
      <c r="DG38" s="571"/>
      <c r="DH38" s="529">
        <f t="shared" ca="1" si="6"/>
        <v>0</v>
      </c>
      <c r="DI38" s="571"/>
      <c r="DJ38" s="571"/>
      <c r="DK38" s="571"/>
      <c r="DL38" s="571"/>
      <c r="DM38" s="571"/>
      <c r="DN38" s="571"/>
      <c r="DO38" s="571"/>
      <c r="DP38" s="571"/>
      <c r="DQ38" s="529">
        <f t="shared" ca="1" si="7"/>
        <v>0</v>
      </c>
      <c r="DR38" s="571"/>
      <c r="DS38" s="571"/>
      <c r="DT38" s="571"/>
      <c r="DU38" s="571"/>
      <c r="DV38" s="571"/>
      <c r="DW38" s="571"/>
      <c r="DX38" s="571"/>
      <c r="DY38" s="572"/>
      <c r="DZ38" s="529">
        <f t="shared" ca="1" si="8"/>
        <v>0</v>
      </c>
      <c r="EA38" s="571"/>
      <c r="EB38" s="571"/>
      <c r="EC38" s="571"/>
      <c r="ED38" s="571"/>
      <c r="EE38" s="571"/>
      <c r="EF38" s="571"/>
      <c r="EG38" s="571"/>
      <c r="EH38" s="572"/>
      <c r="EI38" s="529">
        <f t="shared" ca="1" si="9"/>
        <v>0</v>
      </c>
      <c r="EJ38" s="571"/>
      <c r="EK38" s="571"/>
      <c r="EL38" s="571"/>
      <c r="EM38" s="571"/>
      <c r="EN38" s="571"/>
      <c r="EO38" s="571"/>
      <c r="EP38" s="571"/>
      <c r="EQ38" s="572"/>
      <c r="ER38" s="529">
        <f t="shared" ca="1" si="10"/>
        <v>0</v>
      </c>
      <c r="ES38" s="571"/>
      <c r="ET38" s="571"/>
      <c r="EU38" s="571"/>
      <c r="EV38" s="571"/>
      <c r="EW38" s="571"/>
      <c r="EX38" s="571"/>
      <c r="EY38" s="571"/>
      <c r="EZ38" s="572"/>
      <c r="FA38" s="529">
        <f t="shared" ca="1" si="11"/>
        <v>0</v>
      </c>
      <c r="FB38" s="530"/>
      <c r="FC38" s="530"/>
      <c r="FD38" s="530"/>
      <c r="FE38" s="530"/>
      <c r="FF38" s="530"/>
      <c r="FG38" s="530"/>
      <c r="FH38" s="530"/>
      <c r="FI38" s="531"/>
      <c r="FJ38" s="267"/>
      <c r="FK38" s="529">
        <f t="shared" ca="1" si="12"/>
        <v>0</v>
      </c>
      <c r="FL38" s="571"/>
      <c r="FM38" s="571"/>
      <c r="FN38" s="571"/>
      <c r="FO38" s="571"/>
      <c r="FP38" s="571"/>
      <c r="FQ38" s="571"/>
      <c r="FR38" s="571"/>
      <c r="FS38" s="572"/>
      <c r="FW38" s="317">
        <v>0</v>
      </c>
      <c r="FX38" s="318">
        <v>0</v>
      </c>
      <c r="FY38" s="318">
        <v>0</v>
      </c>
      <c r="FZ38" s="318">
        <v>0</v>
      </c>
      <c r="GA38" s="318">
        <v>0</v>
      </c>
      <c r="GB38" s="318">
        <v>0</v>
      </c>
      <c r="GC38" s="318">
        <v>0</v>
      </c>
      <c r="GD38" s="318">
        <v>0</v>
      </c>
      <c r="GE38" s="318">
        <v>0</v>
      </c>
      <c r="GF38" s="318">
        <v>0</v>
      </c>
      <c r="GG38" s="318">
        <v>0</v>
      </c>
      <c r="GH38" s="318">
        <v>0</v>
      </c>
      <c r="GI38" s="323">
        <v>0</v>
      </c>
    </row>
    <row r="39" spans="1:191" ht="12.75" hidden="1" x14ac:dyDescent="0.2">
      <c r="A39" s="266">
        <v>16</v>
      </c>
      <c r="D39" s="176" t="s">
        <v>423</v>
      </c>
      <c r="G39" s="67"/>
      <c r="H39" s="66"/>
      <c r="I39" s="66"/>
      <c r="J39" s="143"/>
      <c r="K39" s="143"/>
      <c r="L39" s="143"/>
      <c r="M39" s="74"/>
      <c r="N39" s="74"/>
      <c r="O39" s="74"/>
      <c r="P39" s="95"/>
      <c r="Q39" s="95"/>
      <c r="R39" s="95"/>
      <c r="S39" s="138"/>
      <c r="T39" s="66"/>
      <c r="U39" s="66"/>
      <c r="V39" s="66"/>
      <c r="W39" s="66"/>
      <c r="X39" s="66"/>
      <c r="Y39" s="66"/>
      <c r="Z39" s="66"/>
      <c r="AA39" s="66"/>
      <c r="AB39" s="66"/>
      <c r="AC39" s="66"/>
      <c r="AD39" s="66"/>
      <c r="AE39" s="66"/>
      <c r="AF39" s="66"/>
      <c r="AG39" s="66"/>
      <c r="AH39" s="66"/>
      <c r="AI39" s="66"/>
      <c r="AJ39" s="66"/>
      <c r="AK39" s="66"/>
      <c r="AL39" s="66"/>
      <c r="AM39" s="66"/>
      <c r="AN39" s="62"/>
      <c r="AO39" s="66"/>
      <c r="AP39" s="66"/>
      <c r="AQ39" s="66"/>
      <c r="AR39" s="66"/>
      <c r="AS39" s="66"/>
      <c r="AT39" s="68"/>
      <c r="AU39" s="66"/>
      <c r="AV39" s="535" t="s">
        <v>18</v>
      </c>
      <c r="AW39" s="550"/>
      <c r="AX39" s="550"/>
      <c r="AY39" s="550"/>
      <c r="AZ39" s="550"/>
      <c r="BA39" s="550"/>
      <c r="BB39" s="550"/>
      <c r="BC39" s="550"/>
      <c r="BD39" s="551"/>
      <c r="BE39" s="66"/>
      <c r="BF39" s="529">
        <f t="shared" ca="1" si="0"/>
        <v>0</v>
      </c>
      <c r="BG39" s="571"/>
      <c r="BH39" s="571"/>
      <c r="BI39" s="571"/>
      <c r="BJ39" s="571"/>
      <c r="BK39" s="571"/>
      <c r="BL39" s="571"/>
      <c r="BM39" s="571"/>
      <c r="BN39" s="572"/>
      <c r="BO39" s="529">
        <f t="shared" ca="1" si="1"/>
        <v>0</v>
      </c>
      <c r="BP39" s="571"/>
      <c r="BQ39" s="571"/>
      <c r="BR39" s="571"/>
      <c r="BS39" s="571"/>
      <c r="BT39" s="571"/>
      <c r="BU39" s="571"/>
      <c r="BV39" s="571"/>
      <c r="BW39" s="572"/>
      <c r="BX39" s="529">
        <f t="shared" ca="1" si="2"/>
        <v>0</v>
      </c>
      <c r="BY39" s="571"/>
      <c r="BZ39" s="571"/>
      <c r="CA39" s="571"/>
      <c r="CB39" s="571"/>
      <c r="CC39" s="571"/>
      <c r="CD39" s="571"/>
      <c r="CE39" s="571"/>
      <c r="CF39" s="572"/>
      <c r="CG39" s="529">
        <f t="shared" ca="1" si="3"/>
        <v>0</v>
      </c>
      <c r="CH39" s="571"/>
      <c r="CI39" s="571"/>
      <c r="CJ39" s="571"/>
      <c r="CK39" s="571"/>
      <c r="CL39" s="571"/>
      <c r="CM39" s="571"/>
      <c r="CN39" s="571"/>
      <c r="CO39" s="572"/>
      <c r="CP39" s="529">
        <f t="shared" ca="1" si="4"/>
        <v>0</v>
      </c>
      <c r="CQ39" s="571"/>
      <c r="CR39" s="571"/>
      <c r="CS39" s="571"/>
      <c r="CT39" s="571"/>
      <c r="CU39" s="571"/>
      <c r="CV39" s="571"/>
      <c r="CW39" s="571"/>
      <c r="CX39" s="571"/>
      <c r="CY39" s="529">
        <f t="shared" ca="1" si="5"/>
        <v>0</v>
      </c>
      <c r="CZ39" s="571"/>
      <c r="DA39" s="571"/>
      <c r="DB39" s="571"/>
      <c r="DC39" s="571"/>
      <c r="DD39" s="571"/>
      <c r="DE39" s="571"/>
      <c r="DF39" s="571"/>
      <c r="DG39" s="571"/>
      <c r="DH39" s="529">
        <f t="shared" ca="1" si="6"/>
        <v>0</v>
      </c>
      <c r="DI39" s="571"/>
      <c r="DJ39" s="571"/>
      <c r="DK39" s="571"/>
      <c r="DL39" s="571"/>
      <c r="DM39" s="571"/>
      <c r="DN39" s="571"/>
      <c r="DO39" s="571"/>
      <c r="DP39" s="571"/>
      <c r="DQ39" s="529">
        <f t="shared" ca="1" si="7"/>
        <v>0</v>
      </c>
      <c r="DR39" s="571"/>
      <c r="DS39" s="571"/>
      <c r="DT39" s="571"/>
      <c r="DU39" s="571"/>
      <c r="DV39" s="571"/>
      <c r="DW39" s="571"/>
      <c r="DX39" s="571"/>
      <c r="DY39" s="572"/>
      <c r="DZ39" s="529">
        <f t="shared" ca="1" si="8"/>
        <v>0</v>
      </c>
      <c r="EA39" s="571"/>
      <c r="EB39" s="571"/>
      <c r="EC39" s="571"/>
      <c r="ED39" s="571"/>
      <c r="EE39" s="571"/>
      <c r="EF39" s="571"/>
      <c r="EG39" s="571"/>
      <c r="EH39" s="572"/>
      <c r="EI39" s="529">
        <f t="shared" ca="1" si="9"/>
        <v>0</v>
      </c>
      <c r="EJ39" s="571"/>
      <c r="EK39" s="571"/>
      <c r="EL39" s="571"/>
      <c r="EM39" s="571"/>
      <c r="EN39" s="571"/>
      <c r="EO39" s="571"/>
      <c r="EP39" s="571"/>
      <c r="EQ39" s="572"/>
      <c r="ER39" s="529">
        <f t="shared" ca="1" si="10"/>
        <v>0</v>
      </c>
      <c r="ES39" s="571"/>
      <c r="ET39" s="571"/>
      <c r="EU39" s="571"/>
      <c r="EV39" s="571"/>
      <c r="EW39" s="571"/>
      <c r="EX39" s="571"/>
      <c r="EY39" s="571"/>
      <c r="EZ39" s="572"/>
      <c r="FA39" s="529">
        <f t="shared" ca="1" si="11"/>
        <v>0</v>
      </c>
      <c r="FB39" s="530"/>
      <c r="FC39" s="530"/>
      <c r="FD39" s="530"/>
      <c r="FE39" s="530"/>
      <c r="FF39" s="530"/>
      <c r="FG39" s="530"/>
      <c r="FH39" s="530"/>
      <c r="FI39" s="531"/>
      <c r="FJ39" s="267"/>
      <c r="FK39" s="529">
        <f t="shared" ca="1" si="12"/>
        <v>0</v>
      </c>
      <c r="FL39" s="571"/>
      <c r="FM39" s="571"/>
      <c r="FN39" s="571"/>
      <c r="FO39" s="571"/>
      <c r="FP39" s="571"/>
      <c r="FQ39" s="571"/>
      <c r="FR39" s="571"/>
      <c r="FS39" s="572"/>
      <c r="FW39" s="317">
        <v>0</v>
      </c>
      <c r="FX39" s="318">
        <v>0</v>
      </c>
      <c r="FY39" s="318">
        <v>0</v>
      </c>
      <c r="FZ39" s="318">
        <v>0</v>
      </c>
      <c r="GA39" s="318">
        <v>0</v>
      </c>
      <c r="GB39" s="318">
        <v>0</v>
      </c>
      <c r="GC39" s="318">
        <v>0</v>
      </c>
      <c r="GD39" s="318">
        <v>0</v>
      </c>
      <c r="GE39" s="318">
        <v>0</v>
      </c>
      <c r="GF39" s="318">
        <v>0</v>
      </c>
      <c r="GG39" s="318">
        <v>0</v>
      </c>
      <c r="GH39" s="318">
        <v>0</v>
      </c>
      <c r="GI39" s="323">
        <v>0</v>
      </c>
    </row>
    <row r="40" spans="1:191" ht="12.75" hidden="1" x14ac:dyDescent="0.2">
      <c r="A40" s="266">
        <v>16</v>
      </c>
      <c r="D40" s="176" t="s">
        <v>423</v>
      </c>
      <c r="G40" s="67"/>
      <c r="H40" s="66"/>
      <c r="I40" s="66"/>
      <c r="J40" s="143"/>
      <c r="K40" s="143"/>
      <c r="L40" s="143"/>
      <c r="M40" s="74"/>
      <c r="N40" s="74"/>
      <c r="O40" s="74"/>
      <c r="P40" s="95"/>
      <c r="Q40" s="95"/>
      <c r="R40" s="95"/>
      <c r="S40" s="138"/>
      <c r="T40" s="66"/>
      <c r="U40" s="66"/>
      <c r="V40" s="66"/>
      <c r="W40" s="66"/>
      <c r="X40" s="66"/>
      <c r="Y40" s="66"/>
      <c r="Z40" s="66"/>
      <c r="AA40" s="66"/>
      <c r="AB40" s="66"/>
      <c r="AC40" s="66"/>
      <c r="AD40" s="66"/>
      <c r="AE40" s="66"/>
      <c r="AF40" s="66"/>
      <c r="AG40" s="66"/>
      <c r="AH40" s="66"/>
      <c r="AI40" s="66"/>
      <c r="AJ40" s="66"/>
      <c r="AK40" s="66"/>
      <c r="AL40" s="66"/>
      <c r="AM40" s="66"/>
      <c r="AN40" s="62"/>
      <c r="AO40" s="66"/>
      <c r="AP40" s="66"/>
      <c r="AQ40" s="66"/>
      <c r="AR40" s="66"/>
      <c r="AS40" s="66"/>
      <c r="AT40" s="68"/>
      <c r="AU40" s="66"/>
      <c r="AV40" s="535" t="s">
        <v>39</v>
      </c>
      <c r="AW40" s="550"/>
      <c r="AX40" s="550"/>
      <c r="AY40" s="550"/>
      <c r="AZ40" s="550"/>
      <c r="BA40" s="550"/>
      <c r="BB40" s="550"/>
      <c r="BC40" s="550"/>
      <c r="BD40" s="551"/>
      <c r="BE40" s="66"/>
      <c r="BF40" s="529">
        <f t="shared" ca="1" si="0"/>
        <v>0</v>
      </c>
      <c r="BG40" s="571"/>
      <c r="BH40" s="571"/>
      <c r="BI40" s="571"/>
      <c r="BJ40" s="571"/>
      <c r="BK40" s="571"/>
      <c r="BL40" s="571"/>
      <c r="BM40" s="571"/>
      <c r="BN40" s="572"/>
      <c r="BO40" s="529">
        <f t="shared" ca="1" si="1"/>
        <v>0</v>
      </c>
      <c r="BP40" s="571"/>
      <c r="BQ40" s="571"/>
      <c r="BR40" s="571"/>
      <c r="BS40" s="571"/>
      <c r="BT40" s="571"/>
      <c r="BU40" s="571"/>
      <c r="BV40" s="571"/>
      <c r="BW40" s="572"/>
      <c r="BX40" s="529">
        <f t="shared" ca="1" si="2"/>
        <v>0</v>
      </c>
      <c r="BY40" s="571"/>
      <c r="BZ40" s="571"/>
      <c r="CA40" s="571"/>
      <c r="CB40" s="571"/>
      <c r="CC40" s="571"/>
      <c r="CD40" s="571"/>
      <c r="CE40" s="571"/>
      <c r="CF40" s="572"/>
      <c r="CG40" s="529">
        <f t="shared" ca="1" si="3"/>
        <v>0</v>
      </c>
      <c r="CH40" s="571"/>
      <c r="CI40" s="571"/>
      <c r="CJ40" s="571"/>
      <c r="CK40" s="571"/>
      <c r="CL40" s="571"/>
      <c r="CM40" s="571"/>
      <c r="CN40" s="571"/>
      <c r="CO40" s="572"/>
      <c r="CP40" s="529">
        <f t="shared" ca="1" si="4"/>
        <v>0</v>
      </c>
      <c r="CQ40" s="571"/>
      <c r="CR40" s="571"/>
      <c r="CS40" s="571"/>
      <c r="CT40" s="571"/>
      <c r="CU40" s="571"/>
      <c r="CV40" s="571"/>
      <c r="CW40" s="571"/>
      <c r="CX40" s="571"/>
      <c r="CY40" s="529">
        <f t="shared" ca="1" si="5"/>
        <v>0</v>
      </c>
      <c r="CZ40" s="571"/>
      <c r="DA40" s="571"/>
      <c r="DB40" s="571"/>
      <c r="DC40" s="571"/>
      <c r="DD40" s="571"/>
      <c r="DE40" s="571"/>
      <c r="DF40" s="571"/>
      <c r="DG40" s="571"/>
      <c r="DH40" s="529">
        <f t="shared" ca="1" si="6"/>
        <v>0</v>
      </c>
      <c r="DI40" s="571"/>
      <c r="DJ40" s="571"/>
      <c r="DK40" s="571"/>
      <c r="DL40" s="571"/>
      <c r="DM40" s="571"/>
      <c r="DN40" s="571"/>
      <c r="DO40" s="571"/>
      <c r="DP40" s="571"/>
      <c r="DQ40" s="529">
        <f t="shared" ca="1" si="7"/>
        <v>0</v>
      </c>
      <c r="DR40" s="571"/>
      <c r="DS40" s="571"/>
      <c r="DT40" s="571"/>
      <c r="DU40" s="571"/>
      <c r="DV40" s="571"/>
      <c r="DW40" s="571"/>
      <c r="DX40" s="571"/>
      <c r="DY40" s="572"/>
      <c r="DZ40" s="529">
        <f t="shared" ca="1" si="8"/>
        <v>0</v>
      </c>
      <c r="EA40" s="571"/>
      <c r="EB40" s="571"/>
      <c r="EC40" s="571"/>
      <c r="ED40" s="571"/>
      <c r="EE40" s="571"/>
      <c r="EF40" s="571"/>
      <c r="EG40" s="571"/>
      <c r="EH40" s="572"/>
      <c r="EI40" s="529">
        <f t="shared" ca="1" si="9"/>
        <v>0</v>
      </c>
      <c r="EJ40" s="571"/>
      <c r="EK40" s="571"/>
      <c r="EL40" s="571"/>
      <c r="EM40" s="571"/>
      <c r="EN40" s="571"/>
      <c r="EO40" s="571"/>
      <c r="EP40" s="571"/>
      <c r="EQ40" s="572"/>
      <c r="ER40" s="529">
        <f t="shared" ca="1" si="10"/>
        <v>0</v>
      </c>
      <c r="ES40" s="571"/>
      <c r="ET40" s="571"/>
      <c r="EU40" s="571"/>
      <c r="EV40" s="571"/>
      <c r="EW40" s="571"/>
      <c r="EX40" s="571"/>
      <c r="EY40" s="571"/>
      <c r="EZ40" s="572"/>
      <c r="FA40" s="529">
        <f t="shared" ca="1" si="11"/>
        <v>0</v>
      </c>
      <c r="FB40" s="530"/>
      <c r="FC40" s="530"/>
      <c r="FD40" s="530"/>
      <c r="FE40" s="530"/>
      <c r="FF40" s="530"/>
      <c r="FG40" s="530"/>
      <c r="FH40" s="530"/>
      <c r="FI40" s="531"/>
      <c r="FJ40" s="267"/>
      <c r="FK40" s="529">
        <f t="shared" ca="1" si="12"/>
        <v>0</v>
      </c>
      <c r="FL40" s="571"/>
      <c r="FM40" s="571"/>
      <c r="FN40" s="571"/>
      <c r="FO40" s="571"/>
      <c r="FP40" s="571"/>
      <c r="FQ40" s="571"/>
      <c r="FR40" s="571"/>
      <c r="FS40" s="572"/>
      <c r="FW40" s="317">
        <v>0</v>
      </c>
      <c r="FX40" s="318">
        <v>0</v>
      </c>
      <c r="FY40" s="318">
        <v>0</v>
      </c>
      <c r="FZ40" s="318">
        <v>0</v>
      </c>
      <c r="GA40" s="318">
        <v>0</v>
      </c>
      <c r="GB40" s="318">
        <v>0</v>
      </c>
      <c r="GC40" s="318">
        <v>0</v>
      </c>
      <c r="GD40" s="318">
        <v>0</v>
      </c>
      <c r="GE40" s="318">
        <v>0</v>
      </c>
      <c r="GF40" s="318">
        <v>0</v>
      </c>
      <c r="GG40" s="318">
        <v>0</v>
      </c>
      <c r="GH40" s="318">
        <v>0</v>
      </c>
      <c r="GI40" s="323">
        <v>0</v>
      </c>
    </row>
    <row r="41" spans="1:191" ht="12.75" hidden="1" x14ac:dyDescent="0.2">
      <c r="A41" s="266">
        <v>16</v>
      </c>
      <c r="D41" s="176" t="s">
        <v>423</v>
      </c>
      <c r="G41" s="67"/>
      <c r="H41" s="66"/>
      <c r="I41" s="66"/>
      <c r="J41" s="143"/>
      <c r="K41" s="143"/>
      <c r="L41" s="143"/>
      <c r="M41" s="74"/>
      <c r="N41" s="74"/>
      <c r="O41" s="74"/>
      <c r="P41" s="95"/>
      <c r="Q41" s="95"/>
      <c r="R41" s="95"/>
      <c r="S41" s="138"/>
      <c r="T41" s="66"/>
      <c r="U41" s="66"/>
      <c r="V41" s="66"/>
      <c r="W41" s="66"/>
      <c r="X41" s="66"/>
      <c r="Y41" s="66"/>
      <c r="Z41" s="66"/>
      <c r="AA41" s="66"/>
      <c r="AB41" s="66"/>
      <c r="AC41" s="66"/>
      <c r="AD41" s="66"/>
      <c r="AE41" s="66"/>
      <c r="AF41" s="66"/>
      <c r="AG41" s="66"/>
      <c r="AH41" s="66"/>
      <c r="AI41" s="66"/>
      <c r="AJ41" s="66"/>
      <c r="AK41" s="66"/>
      <c r="AL41" s="66"/>
      <c r="AM41" s="66"/>
      <c r="AN41" s="62"/>
      <c r="AO41" s="66"/>
      <c r="AP41" s="66"/>
      <c r="AQ41" s="66"/>
      <c r="AR41" s="66"/>
      <c r="AS41" s="66"/>
      <c r="AT41" s="68"/>
      <c r="AU41" s="66"/>
      <c r="AV41" s="535" t="s">
        <v>31</v>
      </c>
      <c r="AW41" s="550"/>
      <c r="AX41" s="550"/>
      <c r="AY41" s="550"/>
      <c r="AZ41" s="550"/>
      <c r="BA41" s="550"/>
      <c r="BB41" s="550"/>
      <c r="BC41" s="550"/>
      <c r="BD41" s="551"/>
      <c r="BE41" s="66"/>
      <c r="BF41" s="529">
        <f t="shared" ca="1" si="0"/>
        <v>0</v>
      </c>
      <c r="BG41" s="571"/>
      <c r="BH41" s="571"/>
      <c r="BI41" s="571"/>
      <c r="BJ41" s="571"/>
      <c r="BK41" s="571"/>
      <c r="BL41" s="571"/>
      <c r="BM41" s="571"/>
      <c r="BN41" s="572"/>
      <c r="BO41" s="529">
        <f t="shared" ca="1" si="1"/>
        <v>0</v>
      </c>
      <c r="BP41" s="571"/>
      <c r="BQ41" s="571"/>
      <c r="BR41" s="571"/>
      <c r="BS41" s="571"/>
      <c r="BT41" s="571"/>
      <c r="BU41" s="571"/>
      <c r="BV41" s="571"/>
      <c r="BW41" s="572"/>
      <c r="BX41" s="529">
        <f t="shared" ca="1" si="2"/>
        <v>0</v>
      </c>
      <c r="BY41" s="571"/>
      <c r="BZ41" s="571"/>
      <c r="CA41" s="571"/>
      <c r="CB41" s="571"/>
      <c r="CC41" s="571"/>
      <c r="CD41" s="571"/>
      <c r="CE41" s="571"/>
      <c r="CF41" s="572"/>
      <c r="CG41" s="529">
        <f t="shared" ca="1" si="3"/>
        <v>0</v>
      </c>
      <c r="CH41" s="571"/>
      <c r="CI41" s="571"/>
      <c r="CJ41" s="571"/>
      <c r="CK41" s="571"/>
      <c r="CL41" s="571"/>
      <c r="CM41" s="571"/>
      <c r="CN41" s="571"/>
      <c r="CO41" s="572"/>
      <c r="CP41" s="529">
        <f t="shared" ca="1" si="4"/>
        <v>0</v>
      </c>
      <c r="CQ41" s="571"/>
      <c r="CR41" s="571"/>
      <c r="CS41" s="571"/>
      <c r="CT41" s="571"/>
      <c r="CU41" s="571"/>
      <c r="CV41" s="571"/>
      <c r="CW41" s="571"/>
      <c r="CX41" s="571"/>
      <c r="CY41" s="529">
        <f t="shared" ca="1" si="5"/>
        <v>0</v>
      </c>
      <c r="CZ41" s="571"/>
      <c r="DA41" s="571"/>
      <c r="DB41" s="571"/>
      <c r="DC41" s="571"/>
      <c r="DD41" s="571"/>
      <c r="DE41" s="571"/>
      <c r="DF41" s="571"/>
      <c r="DG41" s="571"/>
      <c r="DH41" s="529">
        <f t="shared" ca="1" si="6"/>
        <v>0</v>
      </c>
      <c r="DI41" s="571"/>
      <c r="DJ41" s="571"/>
      <c r="DK41" s="571"/>
      <c r="DL41" s="571"/>
      <c r="DM41" s="571"/>
      <c r="DN41" s="571"/>
      <c r="DO41" s="571"/>
      <c r="DP41" s="571"/>
      <c r="DQ41" s="529">
        <f t="shared" ca="1" si="7"/>
        <v>0</v>
      </c>
      <c r="DR41" s="571"/>
      <c r="DS41" s="571"/>
      <c r="DT41" s="571"/>
      <c r="DU41" s="571"/>
      <c r="DV41" s="571"/>
      <c r="DW41" s="571"/>
      <c r="DX41" s="571"/>
      <c r="DY41" s="572"/>
      <c r="DZ41" s="529">
        <f t="shared" ca="1" si="8"/>
        <v>0</v>
      </c>
      <c r="EA41" s="571"/>
      <c r="EB41" s="571"/>
      <c r="EC41" s="571"/>
      <c r="ED41" s="571"/>
      <c r="EE41" s="571"/>
      <c r="EF41" s="571"/>
      <c r="EG41" s="571"/>
      <c r="EH41" s="572"/>
      <c r="EI41" s="529">
        <f t="shared" ca="1" si="9"/>
        <v>0</v>
      </c>
      <c r="EJ41" s="571"/>
      <c r="EK41" s="571"/>
      <c r="EL41" s="571"/>
      <c r="EM41" s="571"/>
      <c r="EN41" s="571"/>
      <c r="EO41" s="571"/>
      <c r="EP41" s="571"/>
      <c r="EQ41" s="572"/>
      <c r="ER41" s="529">
        <f t="shared" ca="1" si="10"/>
        <v>0</v>
      </c>
      <c r="ES41" s="571"/>
      <c r="ET41" s="571"/>
      <c r="EU41" s="571"/>
      <c r="EV41" s="571"/>
      <c r="EW41" s="571"/>
      <c r="EX41" s="571"/>
      <c r="EY41" s="571"/>
      <c r="EZ41" s="572"/>
      <c r="FA41" s="529">
        <f t="shared" ca="1" si="11"/>
        <v>0</v>
      </c>
      <c r="FB41" s="530"/>
      <c r="FC41" s="530"/>
      <c r="FD41" s="530"/>
      <c r="FE41" s="530"/>
      <c r="FF41" s="530"/>
      <c r="FG41" s="530"/>
      <c r="FH41" s="530"/>
      <c r="FI41" s="531"/>
      <c r="FJ41" s="267"/>
      <c r="FK41" s="529">
        <f t="shared" ca="1" si="12"/>
        <v>0</v>
      </c>
      <c r="FL41" s="571"/>
      <c r="FM41" s="571"/>
      <c r="FN41" s="571"/>
      <c r="FO41" s="571"/>
      <c r="FP41" s="571"/>
      <c r="FQ41" s="571"/>
      <c r="FR41" s="571"/>
      <c r="FS41" s="572"/>
      <c r="FW41" s="317">
        <v>0</v>
      </c>
      <c r="FX41" s="318">
        <v>0</v>
      </c>
      <c r="FY41" s="318">
        <v>0</v>
      </c>
      <c r="FZ41" s="318">
        <v>0</v>
      </c>
      <c r="GA41" s="318">
        <v>0</v>
      </c>
      <c r="GB41" s="318">
        <v>0</v>
      </c>
      <c r="GC41" s="318">
        <v>0</v>
      </c>
      <c r="GD41" s="318">
        <v>0</v>
      </c>
      <c r="GE41" s="318">
        <v>0</v>
      </c>
      <c r="GF41" s="318">
        <v>0</v>
      </c>
      <c r="GG41" s="318">
        <v>0</v>
      </c>
      <c r="GH41" s="318">
        <v>0</v>
      </c>
      <c r="GI41" s="323">
        <v>0</v>
      </c>
    </row>
    <row r="42" spans="1:191" ht="12.75" x14ac:dyDescent="0.2">
      <c r="A42" s="266">
        <v>16</v>
      </c>
      <c r="D42" s="176" t="s">
        <v>423</v>
      </c>
      <c r="G42" s="67"/>
      <c r="H42" s="66"/>
      <c r="I42" s="66"/>
      <c r="J42" s="143"/>
      <c r="K42" s="143"/>
      <c r="L42" s="143"/>
      <c r="M42" s="74"/>
      <c r="N42" s="74"/>
      <c r="O42" s="74"/>
      <c r="P42" s="95"/>
      <c r="Q42" s="95"/>
      <c r="R42" s="95"/>
      <c r="S42" s="138"/>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8"/>
      <c r="AU42" s="66"/>
      <c r="AV42" s="535" t="s">
        <v>16</v>
      </c>
      <c r="AW42" s="550"/>
      <c r="AX42" s="550"/>
      <c r="AY42" s="550"/>
      <c r="AZ42" s="550"/>
      <c r="BA42" s="550"/>
      <c r="BB42" s="550"/>
      <c r="BC42" s="550"/>
      <c r="BD42" s="551"/>
      <c r="BE42" s="66"/>
      <c r="BF42" s="529">
        <f t="shared" ca="1" si="0"/>
        <v>-232.00309199999998</v>
      </c>
      <c r="BG42" s="571"/>
      <c r="BH42" s="571"/>
      <c r="BI42" s="571"/>
      <c r="BJ42" s="571"/>
      <c r="BK42" s="571"/>
      <c r="BL42" s="571"/>
      <c r="BM42" s="571"/>
      <c r="BN42" s="572"/>
      <c r="BO42" s="529">
        <f t="shared" ca="1" si="1"/>
        <v>-16.998113999999998</v>
      </c>
      <c r="BP42" s="571"/>
      <c r="BQ42" s="571"/>
      <c r="BR42" s="571"/>
      <c r="BS42" s="571"/>
      <c r="BT42" s="571"/>
      <c r="BU42" s="571"/>
      <c r="BV42" s="571"/>
      <c r="BW42" s="572"/>
      <c r="BX42" s="529">
        <f t="shared" ca="1" si="2"/>
        <v>-602.00725499999999</v>
      </c>
      <c r="BY42" s="571"/>
      <c r="BZ42" s="571"/>
      <c r="CA42" s="571"/>
      <c r="CB42" s="571"/>
      <c r="CC42" s="571"/>
      <c r="CD42" s="571"/>
      <c r="CE42" s="571"/>
      <c r="CF42" s="572"/>
      <c r="CG42" s="529">
        <f t="shared" ca="1" si="3"/>
        <v>571.00741799999992</v>
      </c>
      <c r="CH42" s="571"/>
      <c r="CI42" s="571"/>
      <c r="CJ42" s="571"/>
      <c r="CK42" s="571"/>
      <c r="CL42" s="571"/>
      <c r="CM42" s="571"/>
      <c r="CN42" s="571"/>
      <c r="CO42" s="572"/>
      <c r="CP42" s="529">
        <f t="shared" ca="1" si="4"/>
        <v>394.00870800000001</v>
      </c>
      <c r="CQ42" s="571"/>
      <c r="CR42" s="571"/>
      <c r="CS42" s="571"/>
      <c r="CT42" s="571"/>
      <c r="CU42" s="571"/>
      <c r="CV42" s="571"/>
      <c r="CW42" s="571"/>
      <c r="CX42" s="571"/>
      <c r="CY42" s="529">
        <f t="shared" ca="1" si="5"/>
        <v>910.50185999999997</v>
      </c>
      <c r="CZ42" s="571"/>
      <c r="DA42" s="571"/>
      <c r="DB42" s="571"/>
      <c r="DC42" s="571"/>
      <c r="DD42" s="571"/>
      <c r="DE42" s="571"/>
      <c r="DF42" s="571"/>
      <c r="DG42" s="571"/>
      <c r="DH42" s="529">
        <f t="shared" ca="1" si="6"/>
        <v>2860.506339</v>
      </c>
      <c r="DI42" s="571"/>
      <c r="DJ42" s="571"/>
      <c r="DK42" s="571"/>
      <c r="DL42" s="571"/>
      <c r="DM42" s="571"/>
      <c r="DN42" s="571"/>
      <c r="DO42" s="571"/>
      <c r="DP42" s="571"/>
      <c r="DQ42" s="529">
        <f t="shared" ca="1" si="7"/>
        <v>8699.3362199999992</v>
      </c>
      <c r="DR42" s="571"/>
      <c r="DS42" s="571"/>
      <c r="DT42" s="571"/>
      <c r="DU42" s="571"/>
      <c r="DV42" s="571"/>
      <c r="DW42" s="571"/>
      <c r="DX42" s="571"/>
      <c r="DY42" s="572"/>
      <c r="DZ42" s="529">
        <f t="shared" ca="1" si="8"/>
        <v>8434.4619389999989</v>
      </c>
      <c r="EA42" s="571"/>
      <c r="EB42" s="571"/>
      <c r="EC42" s="571"/>
      <c r="ED42" s="571"/>
      <c r="EE42" s="571"/>
      <c r="EF42" s="571"/>
      <c r="EG42" s="571"/>
      <c r="EH42" s="572"/>
      <c r="EI42" s="529">
        <f t="shared" ca="1" si="9"/>
        <v>-1166.7991109999998</v>
      </c>
      <c r="EJ42" s="571"/>
      <c r="EK42" s="571"/>
      <c r="EL42" s="571"/>
      <c r="EM42" s="571"/>
      <c r="EN42" s="571"/>
      <c r="EO42" s="571"/>
      <c r="EP42" s="571"/>
      <c r="EQ42" s="572"/>
      <c r="ER42" s="529">
        <f t="shared" ca="1" si="10"/>
        <v>16173.003713999997</v>
      </c>
      <c r="ES42" s="571"/>
      <c r="ET42" s="571"/>
      <c r="EU42" s="571"/>
      <c r="EV42" s="571"/>
      <c r="EW42" s="571"/>
      <c r="EX42" s="571"/>
      <c r="EY42" s="571"/>
      <c r="EZ42" s="572"/>
      <c r="FA42" s="529">
        <f t="shared" ca="1" si="11"/>
        <v>1763.0029469999999</v>
      </c>
      <c r="FB42" s="530"/>
      <c r="FC42" s="530"/>
      <c r="FD42" s="530"/>
      <c r="FE42" s="530"/>
      <c r="FF42" s="530"/>
      <c r="FG42" s="530"/>
      <c r="FH42" s="530"/>
      <c r="FI42" s="531"/>
      <c r="FJ42" s="267"/>
      <c r="FK42" s="529">
        <f t="shared" ca="1" si="12"/>
        <v>37788.021572999998</v>
      </c>
      <c r="FL42" s="571"/>
      <c r="FM42" s="571"/>
      <c r="FN42" s="571"/>
      <c r="FO42" s="571"/>
      <c r="FP42" s="571"/>
      <c r="FQ42" s="571"/>
      <c r="FR42" s="571"/>
      <c r="FS42" s="572"/>
      <c r="FW42" s="317">
        <v>-336.99439999999998</v>
      </c>
      <c r="FX42" s="318">
        <v>18.996768000000003</v>
      </c>
      <c r="FY42" s="318">
        <v>-611.50383999999997</v>
      </c>
      <c r="FZ42" s="318">
        <v>571.48889600000007</v>
      </c>
      <c r="GA42" s="318">
        <v>403.99123200000002</v>
      </c>
      <c r="GB42" s="318">
        <v>869.4958079999999</v>
      </c>
      <c r="GC42" s="318">
        <v>2899.9945599999996</v>
      </c>
      <c r="GD42" s="318">
        <v>8666.1669760000004</v>
      </c>
      <c r="GE42" s="318">
        <v>8502.5334400000011</v>
      </c>
      <c r="GF42" s="318">
        <v>-1175.1974720000001</v>
      </c>
      <c r="GG42" s="318">
        <v>16183.99552</v>
      </c>
      <c r="GH42" s="318">
        <v>1780.0005119999998</v>
      </c>
      <c r="GI42" s="323">
        <v>37772.968000000001</v>
      </c>
    </row>
    <row r="43" spans="1:191" ht="12.75" hidden="1" x14ac:dyDescent="0.2">
      <c r="A43" s="135">
        <v>28</v>
      </c>
      <c r="D43" s="176" t="s">
        <v>423</v>
      </c>
      <c r="G43" s="67"/>
      <c r="H43" s="66"/>
      <c r="I43" s="66"/>
      <c r="J43" s="143"/>
      <c r="K43" s="143"/>
      <c r="L43" s="143"/>
      <c r="M43" s="74"/>
      <c r="N43" s="74"/>
      <c r="O43" s="74"/>
      <c r="P43" s="95"/>
      <c r="Q43" s="95"/>
      <c r="R43" s="95"/>
      <c r="S43" s="138" t="str">
        <f>VLOOKUP($A43,PORTFOLIO_HIERARCHY,3,0)</f>
        <v>Pallas (SPV)</v>
      </c>
      <c r="T43" s="138"/>
      <c r="U43" s="138"/>
      <c r="V43" s="138"/>
      <c r="W43" s="138"/>
      <c r="X43" s="138"/>
      <c r="Y43" s="138"/>
      <c r="Z43" s="138"/>
      <c r="AA43" s="138"/>
      <c r="AB43" s="138"/>
      <c r="AC43" s="138"/>
      <c r="AD43" s="138"/>
      <c r="AE43" s="138"/>
      <c r="AF43" s="138"/>
      <c r="AG43" s="138"/>
      <c r="AH43" s="138"/>
      <c r="AI43" s="138"/>
      <c r="AJ43" s="138"/>
      <c r="AK43" s="138"/>
      <c r="AL43" s="138"/>
      <c r="AM43" s="138"/>
      <c r="AN43" s="138"/>
      <c r="AO43" s="138"/>
      <c r="AP43" s="138"/>
      <c r="AQ43" s="138"/>
      <c r="AR43" s="138"/>
      <c r="AS43" s="138"/>
      <c r="AT43" s="139"/>
      <c r="AU43" s="66"/>
      <c r="AV43" s="555" t="s">
        <v>24</v>
      </c>
      <c r="AW43" s="556"/>
      <c r="AX43" s="556"/>
      <c r="AY43" s="556"/>
      <c r="AZ43" s="556"/>
      <c r="BA43" s="556"/>
      <c r="BB43" s="556"/>
      <c r="BC43" s="556"/>
      <c r="BD43" s="557"/>
      <c r="BE43" s="66"/>
      <c r="BF43" s="532">
        <f t="shared" ca="1" si="0"/>
        <v>0</v>
      </c>
      <c r="BG43" s="569"/>
      <c r="BH43" s="569"/>
      <c r="BI43" s="569"/>
      <c r="BJ43" s="569"/>
      <c r="BK43" s="569"/>
      <c r="BL43" s="569"/>
      <c r="BM43" s="569"/>
      <c r="BN43" s="570"/>
      <c r="BO43" s="532">
        <f t="shared" ca="1" si="1"/>
        <v>0</v>
      </c>
      <c r="BP43" s="569"/>
      <c r="BQ43" s="569"/>
      <c r="BR43" s="569"/>
      <c r="BS43" s="569"/>
      <c r="BT43" s="569"/>
      <c r="BU43" s="569"/>
      <c r="BV43" s="569"/>
      <c r="BW43" s="570"/>
      <c r="BX43" s="532">
        <f t="shared" ca="1" si="2"/>
        <v>0</v>
      </c>
      <c r="BY43" s="569"/>
      <c r="BZ43" s="569"/>
      <c r="CA43" s="569"/>
      <c r="CB43" s="569"/>
      <c r="CC43" s="569"/>
      <c r="CD43" s="569"/>
      <c r="CE43" s="569"/>
      <c r="CF43" s="570"/>
      <c r="CG43" s="532">
        <f t="shared" ca="1" si="3"/>
        <v>0</v>
      </c>
      <c r="CH43" s="569"/>
      <c r="CI43" s="569"/>
      <c r="CJ43" s="569"/>
      <c r="CK43" s="569"/>
      <c r="CL43" s="569"/>
      <c r="CM43" s="569"/>
      <c r="CN43" s="569"/>
      <c r="CO43" s="570"/>
      <c r="CP43" s="532">
        <f t="shared" ca="1" si="4"/>
        <v>0</v>
      </c>
      <c r="CQ43" s="569"/>
      <c r="CR43" s="569"/>
      <c r="CS43" s="569"/>
      <c r="CT43" s="569"/>
      <c r="CU43" s="569"/>
      <c r="CV43" s="569"/>
      <c r="CW43" s="569"/>
      <c r="CX43" s="569"/>
      <c r="CY43" s="532">
        <f t="shared" ca="1" si="5"/>
        <v>0</v>
      </c>
      <c r="CZ43" s="569"/>
      <c r="DA43" s="569"/>
      <c r="DB43" s="569"/>
      <c r="DC43" s="569"/>
      <c r="DD43" s="569"/>
      <c r="DE43" s="569"/>
      <c r="DF43" s="569"/>
      <c r="DG43" s="569"/>
      <c r="DH43" s="532">
        <f t="shared" ca="1" si="6"/>
        <v>0</v>
      </c>
      <c r="DI43" s="569"/>
      <c r="DJ43" s="569"/>
      <c r="DK43" s="569"/>
      <c r="DL43" s="569"/>
      <c r="DM43" s="569"/>
      <c r="DN43" s="569"/>
      <c r="DO43" s="569"/>
      <c r="DP43" s="569"/>
      <c r="DQ43" s="532">
        <f t="shared" ca="1" si="7"/>
        <v>0</v>
      </c>
      <c r="DR43" s="569"/>
      <c r="DS43" s="569"/>
      <c r="DT43" s="569"/>
      <c r="DU43" s="569"/>
      <c r="DV43" s="569"/>
      <c r="DW43" s="569"/>
      <c r="DX43" s="569"/>
      <c r="DY43" s="570"/>
      <c r="DZ43" s="532">
        <f t="shared" ca="1" si="8"/>
        <v>0</v>
      </c>
      <c r="EA43" s="569"/>
      <c r="EB43" s="569"/>
      <c r="EC43" s="569"/>
      <c r="ED43" s="569"/>
      <c r="EE43" s="569"/>
      <c r="EF43" s="569"/>
      <c r="EG43" s="569"/>
      <c r="EH43" s="570"/>
      <c r="EI43" s="532">
        <f t="shared" ca="1" si="9"/>
        <v>0</v>
      </c>
      <c r="EJ43" s="569"/>
      <c r="EK43" s="569"/>
      <c r="EL43" s="569"/>
      <c r="EM43" s="569"/>
      <c r="EN43" s="569"/>
      <c r="EO43" s="569"/>
      <c r="EP43" s="569"/>
      <c r="EQ43" s="570"/>
      <c r="ER43" s="532">
        <f t="shared" ca="1" si="10"/>
        <v>0</v>
      </c>
      <c r="ES43" s="569"/>
      <c r="ET43" s="569"/>
      <c r="EU43" s="569"/>
      <c r="EV43" s="569"/>
      <c r="EW43" s="569"/>
      <c r="EX43" s="569"/>
      <c r="EY43" s="569"/>
      <c r="EZ43" s="570"/>
      <c r="FA43" s="532">
        <f t="shared" ca="1" si="11"/>
        <v>0</v>
      </c>
      <c r="FB43" s="533"/>
      <c r="FC43" s="533"/>
      <c r="FD43" s="533"/>
      <c r="FE43" s="533"/>
      <c r="FF43" s="533"/>
      <c r="FG43" s="533"/>
      <c r="FH43" s="533"/>
      <c r="FI43" s="534"/>
      <c r="FJ43" s="267"/>
      <c r="FK43" s="532">
        <f t="shared" ca="1" si="12"/>
        <v>0</v>
      </c>
      <c r="FL43" s="569"/>
      <c r="FM43" s="569"/>
      <c r="FN43" s="569"/>
      <c r="FO43" s="569"/>
      <c r="FP43" s="569"/>
      <c r="FQ43" s="569"/>
      <c r="FR43" s="569"/>
      <c r="FS43" s="570"/>
      <c r="FW43" s="317">
        <v>0</v>
      </c>
      <c r="FX43" s="318">
        <v>0</v>
      </c>
      <c r="FY43" s="318">
        <v>0</v>
      </c>
      <c r="FZ43" s="318">
        <v>0</v>
      </c>
      <c r="GA43" s="318">
        <v>0</v>
      </c>
      <c r="GB43" s="318">
        <v>0</v>
      </c>
      <c r="GC43" s="318">
        <v>0</v>
      </c>
      <c r="GD43" s="318">
        <v>0</v>
      </c>
      <c r="GE43" s="318">
        <v>0</v>
      </c>
      <c r="GF43" s="318">
        <v>0</v>
      </c>
      <c r="GG43" s="318">
        <v>0</v>
      </c>
      <c r="GH43" s="318">
        <v>0</v>
      </c>
      <c r="GI43" s="323">
        <v>0</v>
      </c>
    </row>
    <row r="44" spans="1:191" ht="12.75" hidden="1" x14ac:dyDescent="0.2">
      <c r="A44" s="266">
        <v>28</v>
      </c>
      <c r="D44" s="176" t="s">
        <v>423</v>
      </c>
      <c r="G44" s="67"/>
      <c r="H44" s="66"/>
      <c r="I44" s="66"/>
      <c r="J44" s="143"/>
      <c r="K44" s="143"/>
      <c r="L44" s="143"/>
      <c r="M44" s="74"/>
      <c r="N44" s="74"/>
      <c r="O44" s="74"/>
      <c r="P44" s="95"/>
      <c r="Q44" s="95"/>
      <c r="R44" s="95"/>
      <c r="S44" s="138"/>
      <c r="T44" s="66"/>
      <c r="U44" s="66"/>
      <c r="V44" s="66"/>
      <c r="W44" s="66"/>
      <c r="X44" s="66"/>
      <c r="Y44" s="66"/>
      <c r="Z44" s="66"/>
      <c r="AA44" s="66"/>
      <c r="AB44" s="66"/>
      <c r="AC44" s="66"/>
      <c r="AD44" s="66"/>
      <c r="AE44" s="66"/>
      <c r="AF44" s="66"/>
      <c r="AG44" s="66"/>
      <c r="AH44" s="66"/>
      <c r="AI44" s="66"/>
      <c r="AJ44" s="66"/>
      <c r="AK44" s="66"/>
      <c r="AL44" s="66"/>
      <c r="AM44" s="66"/>
      <c r="AN44" s="62"/>
      <c r="AO44" s="66"/>
      <c r="AP44" s="66"/>
      <c r="AQ44" s="66"/>
      <c r="AR44" s="66"/>
      <c r="AS44" s="66"/>
      <c r="AT44" s="68"/>
      <c r="AU44" s="66"/>
      <c r="AV44" s="535" t="s">
        <v>32</v>
      </c>
      <c r="AW44" s="550"/>
      <c r="AX44" s="550"/>
      <c r="AY44" s="550"/>
      <c r="AZ44" s="550"/>
      <c r="BA44" s="550"/>
      <c r="BB44" s="550"/>
      <c r="BC44" s="550"/>
      <c r="BD44" s="551"/>
      <c r="BE44" s="66"/>
      <c r="BF44" s="529">
        <f t="shared" ref="BF44:BF75" ca="1" si="13">VLOOKUP($A44&amp;$AV44,SENSITIVITIES_TABLE,2,0)*FX_EUR_USD</f>
        <v>0</v>
      </c>
      <c r="BG44" s="571"/>
      <c r="BH44" s="571"/>
      <c r="BI44" s="571"/>
      <c r="BJ44" s="571"/>
      <c r="BK44" s="571"/>
      <c r="BL44" s="571"/>
      <c r="BM44" s="571"/>
      <c r="BN44" s="572"/>
      <c r="BO44" s="529">
        <f t="shared" ref="BO44:BO75" ca="1" si="14">VLOOKUP($A44&amp;$AV44,SENSITIVITIES_TABLE,3,0)*FX_EUR_USD</f>
        <v>0</v>
      </c>
      <c r="BP44" s="571"/>
      <c r="BQ44" s="571"/>
      <c r="BR44" s="571"/>
      <c r="BS44" s="571"/>
      <c r="BT44" s="571"/>
      <c r="BU44" s="571"/>
      <c r="BV44" s="571"/>
      <c r="BW44" s="572"/>
      <c r="BX44" s="529">
        <f t="shared" ref="BX44:BX75" ca="1" si="15">VLOOKUP($A44&amp;$AV44,SENSITIVITIES_TABLE,4,0)*FX_EUR_USD</f>
        <v>0</v>
      </c>
      <c r="BY44" s="571"/>
      <c r="BZ44" s="571"/>
      <c r="CA44" s="571"/>
      <c r="CB44" s="571"/>
      <c r="CC44" s="571"/>
      <c r="CD44" s="571"/>
      <c r="CE44" s="571"/>
      <c r="CF44" s="572"/>
      <c r="CG44" s="529">
        <f t="shared" ref="CG44:CG75" ca="1" si="16">VLOOKUP($A44&amp;$AV44,SENSITIVITIES_TABLE,5,0)*FX_EUR_USD</f>
        <v>0</v>
      </c>
      <c r="CH44" s="571"/>
      <c r="CI44" s="571"/>
      <c r="CJ44" s="571"/>
      <c r="CK44" s="571"/>
      <c r="CL44" s="571"/>
      <c r="CM44" s="571"/>
      <c r="CN44" s="571"/>
      <c r="CO44" s="572"/>
      <c r="CP44" s="529">
        <f t="shared" ref="CP44:CP75" ca="1" si="17">VLOOKUP($A44&amp;$AV44,SENSITIVITIES_TABLE,6,0)*FX_EUR_USD</f>
        <v>0</v>
      </c>
      <c r="CQ44" s="571"/>
      <c r="CR44" s="571"/>
      <c r="CS44" s="571"/>
      <c r="CT44" s="571"/>
      <c r="CU44" s="571"/>
      <c r="CV44" s="571"/>
      <c r="CW44" s="571"/>
      <c r="CX44" s="572"/>
      <c r="CY44" s="529">
        <f t="shared" ref="CY44:CY75" ca="1" si="18">VLOOKUP($A44&amp;$AV44,SENSITIVITIES_TABLE,7,0)*FX_EUR_USD</f>
        <v>0</v>
      </c>
      <c r="CZ44" s="571"/>
      <c r="DA44" s="571"/>
      <c r="DB44" s="571"/>
      <c r="DC44" s="571"/>
      <c r="DD44" s="571"/>
      <c r="DE44" s="571"/>
      <c r="DF44" s="571"/>
      <c r="DG44" s="572"/>
      <c r="DH44" s="529">
        <f t="shared" ref="DH44:DH75" ca="1" si="19">VLOOKUP($A44&amp;$AV44,SENSITIVITIES_TABLE,8,0)*FX_EUR_USD</f>
        <v>0</v>
      </c>
      <c r="DI44" s="571"/>
      <c r="DJ44" s="571"/>
      <c r="DK44" s="571"/>
      <c r="DL44" s="571"/>
      <c r="DM44" s="571"/>
      <c r="DN44" s="571"/>
      <c r="DO44" s="571"/>
      <c r="DP44" s="572"/>
      <c r="DQ44" s="529">
        <f t="shared" ref="DQ44:DQ75" ca="1" si="20">VLOOKUP($A44&amp;$AV44,SENSITIVITIES_TABLE,9,0)*FX_EUR_USD</f>
        <v>0</v>
      </c>
      <c r="DR44" s="571"/>
      <c r="DS44" s="571"/>
      <c r="DT44" s="571"/>
      <c r="DU44" s="571"/>
      <c r="DV44" s="571"/>
      <c r="DW44" s="571"/>
      <c r="DX44" s="571"/>
      <c r="DY44" s="572"/>
      <c r="DZ44" s="529">
        <f t="shared" ref="DZ44:DZ75" ca="1" si="21">VLOOKUP($A44&amp;$AV44,SENSITIVITIES_TABLE,10,0)*FX_EUR_USD</f>
        <v>0</v>
      </c>
      <c r="EA44" s="571"/>
      <c r="EB44" s="571"/>
      <c r="EC44" s="571"/>
      <c r="ED44" s="571"/>
      <c r="EE44" s="571"/>
      <c r="EF44" s="571"/>
      <c r="EG44" s="571"/>
      <c r="EH44" s="572"/>
      <c r="EI44" s="529">
        <f t="shared" ref="EI44:EI75" ca="1" si="22">VLOOKUP($A44&amp;$AV44,SENSITIVITIES_TABLE,11,0)*FX_EUR_USD</f>
        <v>0</v>
      </c>
      <c r="EJ44" s="571"/>
      <c r="EK44" s="571"/>
      <c r="EL44" s="571"/>
      <c r="EM44" s="571"/>
      <c r="EN44" s="571"/>
      <c r="EO44" s="571"/>
      <c r="EP44" s="571"/>
      <c r="EQ44" s="572"/>
      <c r="ER44" s="529">
        <f t="shared" ref="ER44:ER75" ca="1" si="23">VLOOKUP($A44&amp;$AV44,SENSITIVITIES_TABLE,12,0)*FX_EUR_USD</f>
        <v>0</v>
      </c>
      <c r="ES44" s="571"/>
      <c r="ET44" s="571"/>
      <c r="EU44" s="571"/>
      <c r="EV44" s="571"/>
      <c r="EW44" s="571"/>
      <c r="EX44" s="571"/>
      <c r="EY44" s="571"/>
      <c r="EZ44" s="572"/>
      <c r="FA44" s="529">
        <f t="shared" ref="FA44:FA75" ca="1" si="24">VLOOKUP($A44&amp;$AV44,SENSITIVITIES_TABLE,13,0)*FX_EUR_USD</f>
        <v>0</v>
      </c>
      <c r="FB44" s="571"/>
      <c r="FC44" s="571"/>
      <c r="FD44" s="571"/>
      <c r="FE44" s="571"/>
      <c r="FF44" s="571"/>
      <c r="FG44" s="571"/>
      <c r="FH44" s="571"/>
      <c r="FI44" s="572"/>
      <c r="FJ44" s="269"/>
      <c r="FK44" s="529">
        <f t="shared" ca="1" si="12"/>
        <v>0</v>
      </c>
      <c r="FL44" s="571"/>
      <c r="FM44" s="571"/>
      <c r="FN44" s="571"/>
      <c r="FO44" s="571"/>
      <c r="FP44" s="571"/>
      <c r="FQ44" s="571"/>
      <c r="FR44" s="571"/>
      <c r="FS44" s="572"/>
      <c r="FW44" s="317">
        <v>0</v>
      </c>
      <c r="FX44" s="318">
        <v>0</v>
      </c>
      <c r="FY44" s="318">
        <v>0</v>
      </c>
      <c r="FZ44" s="318">
        <v>0</v>
      </c>
      <c r="GA44" s="318">
        <v>0</v>
      </c>
      <c r="GB44" s="318">
        <v>0</v>
      </c>
      <c r="GC44" s="318">
        <v>0</v>
      </c>
      <c r="GD44" s="318">
        <v>0</v>
      </c>
      <c r="GE44" s="318">
        <v>0</v>
      </c>
      <c r="GF44" s="318">
        <v>0</v>
      </c>
      <c r="GG44" s="318">
        <v>0</v>
      </c>
      <c r="GH44" s="318">
        <v>0</v>
      </c>
      <c r="GI44" s="323">
        <v>0</v>
      </c>
    </row>
    <row r="45" spans="1:191" ht="12.75" hidden="1" x14ac:dyDescent="0.2">
      <c r="A45" s="266">
        <v>28</v>
      </c>
      <c r="D45" s="176" t="s">
        <v>423</v>
      </c>
      <c r="G45" s="67"/>
      <c r="H45" s="66"/>
      <c r="I45" s="66"/>
      <c r="J45" s="143"/>
      <c r="K45" s="143"/>
      <c r="L45" s="143"/>
      <c r="M45" s="74"/>
      <c r="N45" s="74"/>
      <c r="O45" s="74"/>
      <c r="P45" s="95"/>
      <c r="Q45" s="95"/>
      <c r="R45" s="95"/>
      <c r="S45" s="138"/>
      <c r="T45" s="66"/>
      <c r="U45" s="66"/>
      <c r="V45" s="66"/>
      <c r="W45" s="66"/>
      <c r="X45" s="66"/>
      <c r="Y45" s="66"/>
      <c r="Z45" s="66"/>
      <c r="AA45" s="66"/>
      <c r="AB45" s="66"/>
      <c r="AC45" s="66"/>
      <c r="AD45" s="66"/>
      <c r="AE45" s="66"/>
      <c r="AF45" s="66"/>
      <c r="AG45" s="66"/>
      <c r="AH45" s="66"/>
      <c r="AI45" s="66"/>
      <c r="AJ45" s="66"/>
      <c r="AK45" s="66"/>
      <c r="AL45" s="66"/>
      <c r="AM45" s="66"/>
      <c r="AN45" s="62"/>
      <c r="AO45" s="66"/>
      <c r="AP45" s="66"/>
      <c r="AQ45" s="66"/>
      <c r="AR45" s="66"/>
      <c r="AS45" s="66"/>
      <c r="AT45" s="68"/>
      <c r="AU45" s="66"/>
      <c r="AV45" s="535" t="s">
        <v>9</v>
      </c>
      <c r="AW45" s="550"/>
      <c r="AX45" s="550"/>
      <c r="AY45" s="550"/>
      <c r="AZ45" s="550"/>
      <c r="BA45" s="550"/>
      <c r="BB45" s="550"/>
      <c r="BC45" s="550"/>
      <c r="BD45" s="551"/>
      <c r="BE45" s="66"/>
      <c r="BF45" s="529">
        <f t="shared" ca="1" si="13"/>
        <v>0</v>
      </c>
      <c r="BG45" s="571"/>
      <c r="BH45" s="571"/>
      <c r="BI45" s="571"/>
      <c r="BJ45" s="571"/>
      <c r="BK45" s="571"/>
      <c r="BL45" s="571"/>
      <c r="BM45" s="571"/>
      <c r="BN45" s="572"/>
      <c r="BO45" s="529">
        <f t="shared" ca="1" si="14"/>
        <v>0</v>
      </c>
      <c r="BP45" s="571"/>
      <c r="BQ45" s="571"/>
      <c r="BR45" s="571"/>
      <c r="BS45" s="571"/>
      <c r="BT45" s="571"/>
      <c r="BU45" s="571"/>
      <c r="BV45" s="571"/>
      <c r="BW45" s="572"/>
      <c r="BX45" s="529">
        <f t="shared" ca="1" si="15"/>
        <v>0</v>
      </c>
      <c r="BY45" s="571"/>
      <c r="BZ45" s="571"/>
      <c r="CA45" s="571"/>
      <c r="CB45" s="571"/>
      <c r="CC45" s="571"/>
      <c r="CD45" s="571"/>
      <c r="CE45" s="571"/>
      <c r="CF45" s="572"/>
      <c r="CG45" s="529">
        <f t="shared" ca="1" si="16"/>
        <v>0</v>
      </c>
      <c r="CH45" s="571"/>
      <c r="CI45" s="571"/>
      <c r="CJ45" s="571"/>
      <c r="CK45" s="571"/>
      <c r="CL45" s="571"/>
      <c r="CM45" s="571"/>
      <c r="CN45" s="571"/>
      <c r="CO45" s="572"/>
      <c r="CP45" s="529">
        <f t="shared" ca="1" si="17"/>
        <v>0</v>
      </c>
      <c r="CQ45" s="571"/>
      <c r="CR45" s="571"/>
      <c r="CS45" s="571"/>
      <c r="CT45" s="571"/>
      <c r="CU45" s="571"/>
      <c r="CV45" s="571"/>
      <c r="CW45" s="571"/>
      <c r="CX45" s="571"/>
      <c r="CY45" s="529">
        <f t="shared" ca="1" si="18"/>
        <v>0</v>
      </c>
      <c r="CZ45" s="571"/>
      <c r="DA45" s="571"/>
      <c r="DB45" s="571"/>
      <c r="DC45" s="571"/>
      <c r="DD45" s="571"/>
      <c r="DE45" s="571"/>
      <c r="DF45" s="571"/>
      <c r="DG45" s="571"/>
      <c r="DH45" s="529">
        <f t="shared" ca="1" si="19"/>
        <v>0</v>
      </c>
      <c r="DI45" s="571"/>
      <c r="DJ45" s="571"/>
      <c r="DK45" s="571"/>
      <c r="DL45" s="571"/>
      <c r="DM45" s="571"/>
      <c r="DN45" s="571"/>
      <c r="DO45" s="571"/>
      <c r="DP45" s="571"/>
      <c r="DQ45" s="529">
        <f t="shared" ca="1" si="20"/>
        <v>0</v>
      </c>
      <c r="DR45" s="571"/>
      <c r="DS45" s="571"/>
      <c r="DT45" s="571"/>
      <c r="DU45" s="571"/>
      <c r="DV45" s="571"/>
      <c r="DW45" s="571"/>
      <c r="DX45" s="571"/>
      <c r="DY45" s="572"/>
      <c r="DZ45" s="529">
        <f t="shared" ca="1" si="21"/>
        <v>0</v>
      </c>
      <c r="EA45" s="571"/>
      <c r="EB45" s="571"/>
      <c r="EC45" s="571"/>
      <c r="ED45" s="571"/>
      <c r="EE45" s="571"/>
      <c r="EF45" s="571"/>
      <c r="EG45" s="571"/>
      <c r="EH45" s="572"/>
      <c r="EI45" s="529">
        <f t="shared" ca="1" si="22"/>
        <v>0</v>
      </c>
      <c r="EJ45" s="571"/>
      <c r="EK45" s="571"/>
      <c r="EL45" s="571"/>
      <c r="EM45" s="571"/>
      <c r="EN45" s="571"/>
      <c r="EO45" s="571"/>
      <c r="EP45" s="571"/>
      <c r="EQ45" s="572"/>
      <c r="ER45" s="529">
        <f t="shared" ca="1" si="23"/>
        <v>0</v>
      </c>
      <c r="ES45" s="571"/>
      <c r="ET45" s="571"/>
      <c r="EU45" s="571"/>
      <c r="EV45" s="571"/>
      <c r="EW45" s="571"/>
      <c r="EX45" s="571"/>
      <c r="EY45" s="571"/>
      <c r="EZ45" s="572"/>
      <c r="FA45" s="529">
        <f t="shared" ca="1" si="24"/>
        <v>0</v>
      </c>
      <c r="FB45" s="530"/>
      <c r="FC45" s="530"/>
      <c r="FD45" s="530"/>
      <c r="FE45" s="530"/>
      <c r="FF45" s="530"/>
      <c r="FG45" s="530"/>
      <c r="FH45" s="530"/>
      <c r="FI45" s="531"/>
      <c r="FJ45" s="267"/>
      <c r="FK45" s="529">
        <f t="shared" ca="1" si="12"/>
        <v>0</v>
      </c>
      <c r="FL45" s="571"/>
      <c r="FM45" s="571"/>
      <c r="FN45" s="571"/>
      <c r="FO45" s="571"/>
      <c r="FP45" s="571"/>
      <c r="FQ45" s="571"/>
      <c r="FR45" s="571"/>
      <c r="FS45" s="572"/>
      <c r="FW45" s="317">
        <v>0</v>
      </c>
      <c r="FX45" s="318">
        <v>0</v>
      </c>
      <c r="FY45" s="318">
        <v>0</v>
      </c>
      <c r="FZ45" s="318">
        <v>0</v>
      </c>
      <c r="GA45" s="318">
        <v>0</v>
      </c>
      <c r="GB45" s="318">
        <v>0</v>
      </c>
      <c r="GC45" s="318">
        <v>0</v>
      </c>
      <c r="GD45" s="318">
        <v>0</v>
      </c>
      <c r="GE45" s="318">
        <v>0</v>
      </c>
      <c r="GF45" s="318">
        <v>0</v>
      </c>
      <c r="GG45" s="318">
        <v>0</v>
      </c>
      <c r="GH45" s="318">
        <v>0</v>
      </c>
      <c r="GI45" s="323">
        <v>0</v>
      </c>
    </row>
    <row r="46" spans="1:191" ht="12.75" hidden="1" x14ac:dyDescent="0.2">
      <c r="A46" s="266">
        <v>28</v>
      </c>
      <c r="D46" s="176" t="s">
        <v>423</v>
      </c>
      <c r="G46" s="67"/>
      <c r="H46" s="66"/>
      <c r="I46" s="66"/>
      <c r="J46" s="143"/>
      <c r="K46" s="143"/>
      <c r="L46" s="143"/>
      <c r="M46" s="74"/>
      <c r="N46" s="74"/>
      <c r="O46" s="74"/>
      <c r="P46" s="95"/>
      <c r="Q46" s="95"/>
      <c r="R46" s="95"/>
      <c r="S46" s="138"/>
      <c r="T46" s="66"/>
      <c r="U46" s="66"/>
      <c r="V46" s="66"/>
      <c r="W46" s="66"/>
      <c r="X46" s="66"/>
      <c r="Y46" s="66"/>
      <c r="Z46" s="66"/>
      <c r="AA46" s="66"/>
      <c r="AB46" s="66"/>
      <c r="AC46" s="66"/>
      <c r="AD46" s="66"/>
      <c r="AE46" s="66"/>
      <c r="AF46" s="66"/>
      <c r="AG46" s="66"/>
      <c r="AH46" s="66"/>
      <c r="AI46" s="66"/>
      <c r="AJ46" s="66"/>
      <c r="AK46" s="66"/>
      <c r="AL46" s="66"/>
      <c r="AM46" s="66"/>
      <c r="AN46" s="62"/>
      <c r="AO46" s="66"/>
      <c r="AP46" s="66"/>
      <c r="AQ46" s="66"/>
      <c r="AR46" s="66"/>
      <c r="AS46" s="66"/>
      <c r="AT46" s="68"/>
      <c r="AU46" s="66"/>
      <c r="AV46" s="535" t="s">
        <v>18</v>
      </c>
      <c r="AW46" s="550"/>
      <c r="AX46" s="550"/>
      <c r="AY46" s="550"/>
      <c r="AZ46" s="550"/>
      <c r="BA46" s="550"/>
      <c r="BB46" s="550"/>
      <c r="BC46" s="550"/>
      <c r="BD46" s="551"/>
      <c r="BE46" s="66"/>
      <c r="BF46" s="529">
        <f t="shared" ca="1" si="13"/>
        <v>0</v>
      </c>
      <c r="BG46" s="571"/>
      <c r="BH46" s="571"/>
      <c r="BI46" s="571"/>
      <c r="BJ46" s="571"/>
      <c r="BK46" s="571"/>
      <c r="BL46" s="571"/>
      <c r="BM46" s="571"/>
      <c r="BN46" s="572"/>
      <c r="BO46" s="529">
        <f t="shared" ca="1" si="14"/>
        <v>0</v>
      </c>
      <c r="BP46" s="571"/>
      <c r="BQ46" s="571"/>
      <c r="BR46" s="571"/>
      <c r="BS46" s="571"/>
      <c r="BT46" s="571"/>
      <c r="BU46" s="571"/>
      <c r="BV46" s="571"/>
      <c r="BW46" s="572"/>
      <c r="BX46" s="529">
        <f t="shared" ca="1" si="15"/>
        <v>0</v>
      </c>
      <c r="BY46" s="571"/>
      <c r="BZ46" s="571"/>
      <c r="CA46" s="571"/>
      <c r="CB46" s="571"/>
      <c r="CC46" s="571"/>
      <c r="CD46" s="571"/>
      <c r="CE46" s="571"/>
      <c r="CF46" s="572"/>
      <c r="CG46" s="529">
        <f t="shared" ca="1" si="16"/>
        <v>0</v>
      </c>
      <c r="CH46" s="571"/>
      <c r="CI46" s="571"/>
      <c r="CJ46" s="571"/>
      <c r="CK46" s="571"/>
      <c r="CL46" s="571"/>
      <c r="CM46" s="571"/>
      <c r="CN46" s="571"/>
      <c r="CO46" s="572"/>
      <c r="CP46" s="529">
        <f t="shared" ca="1" si="17"/>
        <v>0</v>
      </c>
      <c r="CQ46" s="571"/>
      <c r="CR46" s="571"/>
      <c r="CS46" s="571"/>
      <c r="CT46" s="571"/>
      <c r="CU46" s="571"/>
      <c r="CV46" s="571"/>
      <c r="CW46" s="571"/>
      <c r="CX46" s="571"/>
      <c r="CY46" s="529">
        <f t="shared" ca="1" si="18"/>
        <v>0</v>
      </c>
      <c r="CZ46" s="571"/>
      <c r="DA46" s="571"/>
      <c r="DB46" s="571"/>
      <c r="DC46" s="571"/>
      <c r="DD46" s="571"/>
      <c r="DE46" s="571"/>
      <c r="DF46" s="571"/>
      <c r="DG46" s="571"/>
      <c r="DH46" s="529">
        <f t="shared" ca="1" si="19"/>
        <v>0</v>
      </c>
      <c r="DI46" s="571"/>
      <c r="DJ46" s="571"/>
      <c r="DK46" s="571"/>
      <c r="DL46" s="571"/>
      <c r="DM46" s="571"/>
      <c r="DN46" s="571"/>
      <c r="DO46" s="571"/>
      <c r="DP46" s="571"/>
      <c r="DQ46" s="529">
        <f t="shared" ca="1" si="20"/>
        <v>0</v>
      </c>
      <c r="DR46" s="571"/>
      <c r="DS46" s="571"/>
      <c r="DT46" s="571"/>
      <c r="DU46" s="571"/>
      <c r="DV46" s="571"/>
      <c r="DW46" s="571"/>
      <c r="DX46" s="571"/>
      <c r="DY46" s="572"/>
      <c r="DZ46" s="529">
        <f t="shared" ca="1" si="21"/>
        <v>0</v>
      </c>
      <c r="EA46" s="571"/>
      <c r="EB46" s="571"/>
      <c r="EC46" s="571"/>
      <c r="ED46" s="571"/>
      <c r="EE46" s="571"/>
      <c r="EF46" s="571"/>
      <c r="EG46" s="571"/>
      <c r="EH46" s="572"/>
      <c r="EI46" s="529">
        <f t="shared" ca="1" si="22"/>
        <v>0</v>
      </c>
      <c r="EJ46" s="571"/>
      <c r="EK46" s="571"/>
      <c r="EL46" s="571"/>
      <c r="EM46" s="571"/>
      <c r="EN46" s="571"/>
      <c r="EO46" s="571"/>
      <c r="EP46" s="571"/>
      <c r="EQ46" s="572"/>
      <c r="ER46" s="529">
        <f t="shared" ca="1" si="23"/>
        <v>0</v>
      </c>
      <c r="ES46" s="571"/>
      <c r="ET46" s="571"/>
      <c r="EU46" s="571"/>
      <c r="EV46" s="571"/>
      <c r="EW46" s="571"/>
      <c r="EX46" s="571"/>
      <c r="EY46" s="571"/>
      <c r="EZ46" s="572"/>
      <c r="FA46" s="529">
        <f t="shared" ca="1" si="24"/>
        <v>0</v>
      </c>
      <c r="FB46" s="530"/>
      <c r="FC46" s="530"/>
      <c r="FD46" s="530"/>
      <c r="FE46" s="530"/>
      <c r="FF46" s="530"/>
      <c r="FG46" s="530"/>
      <c r="FH46" s="530"/>
      <c r="FI46" s="531"/>
      <c r="FJ46" s="267"/>
      <c r="FK46" s="529">
        <f t="shared" ca="1" si="12"/>
        <v>0</v>
      </c>
      <c r="FL46" s="571"/>
      <c r="FM46" s="571"/>
      <c r="FN46" s="571"/>
      <c r="FO46" s="571"/>
      <c r="FP46" s="571"/>
      <c r="FQ46" s="571"/>
      <c r="FR46" s="571"/>
      <c r="FS46" s="572"/>
      <c r="FW46" s="317">
        <v>0</v>
      </c>
      <c r="FX46" s="318">
        <v>0</v>
      </c>
      <c r="FY46" s="318">
        <v>0</v>
      </c>
      <c r="FZ46" s="318">
        <v>0</v>
      </c>
      <c r="GA46" s="318">
        <v>0</v>
      </c>
      <c r="GB46" s="318">
        <v>0</v>
      </c>
      <c r="GC46" s="318">
        <v>0</v>
      </c>
      <c r="GD46" s="318">
        <v>0</v>
      </c>
      <c r="GE46" s="318">
        <v>0</v>
      </c>
      <c r="GF46" s="318">
        <v>0</v>
      </c>
      <c r="GG46" s="318">
        <v>0</v>
      </c>
      <c r="GH46" s="318">
        <v>0</v>
      </c>
      <c r="GI46" s="323">
        <v>0</v>
      </c>
    </row>
    <row r="47" spans="1:191" ht="12.75" hidden="1" x14ac:dyDescent="0.2">
      <c r="A47" s="266">
        <v>28</v>
      </c>
      <c r="D47" s="176" t="s">
        <v>423</v>
      </c>
      <c r="G47" s="67"/>
      <c r="H47" s="66"/>
      <c r="I47" s="66"/>
      <c r="J47" s="143"/>
      <c r="K47" s="143"/>
      <c r="L47" s="143"/>
      <c r="M47" s="74"/>
      <c r="N47" s="74"/>
      <c r="O47" s="74"/>
      <c r="P47" s="95"/>
      <c r="Q47" s="95"/>
      <c r="R47" s="95"/>
      <c r="S47" s="138"/>
      <c r="T47" s="66"/>
      <c r="U47" s="66"/>
      <c r="V47" s="66"/>
      <c r="W47" s="66"/>
      <c r="X47" s="66"/>
      <c r="Y47" s="66"/>
      <c r="Z47" s="66"/>
      <c r="AA47" s="66"/>
      <c r="AB47" s="66"/>
      <c r="AC47" s="66"/>
      <c r="AD47" s="66"/>
      <c r="AE47" s="66"/>
      <c r="AF47" s="66"/>
      <c r="AG47" s="66"/>
      <c r="AH47" s="66"/>
      <c r="AI47" s="66"/>
      <c r="AJ47" s="66"/>
      <c r="AK47" s="66"/>
      <c r="AL47" s="66"/>
      <c r="AM47" s="66"/>
      <c r="AN47" s="62"/>
      <c r="AO47" s="66"/>
      <c r="AP47" s="66"/>
      <c r="AQ47" s="66"/>
      <c r="AR47" s="66"/>
      <c r="AS47" s="66"/>
      <c r="AT47" s="68"/>
      <c r="AU47" s="66"/>
      <c r="AV47" s="535" t="s">
        <v>39</v>
      </c>
      <c r="AW47" s="550"/>
      <c r="AX47" s="550"/>
      <c r="AY47" s="550"/>
      <c r="AZ47" s="550"/>
      <c r="BA47" s="550"/>
      <c r="BB47" s="550"/>
      <c r="BC47" s="550"/>
      <c r="BD47" s="551"/>
      <c r="BE47" s="66"/>
      <c r="BF47" s="529">
        <f t="shared" ca="1" si="13"/>
        <v>0</v>
      </c>
      <c r="BG47" s="571"/>
      <c r="BH47" s="571"/>
      <c r="BI47" s="571"/>
      <c r="BJ47" s="571"/>
      <c r="BK47" s="571"/>
      <c r="BL47" s="571"/>
      <c r="BM47" s="571"/>
      <c r="BN47" s="572"/>
      <c r="BO47" s="529">
        <f t="shared" ca="1" si="14"/>
        <v>0</v>
      </c>
      <c r="BP47" s="571"/>
      <c r="BQ47" s="571"/>
      <c r="BR47" s="571"/>
      <c r="BS47" s="571"/>
      <c r="BT47" s="571"/>
      <c r="BU47" s="571"/>
      <c r="BV47" s="571"/>
      <c r="BW47" s="572"/>
      <c r="BX47" s="529">
        <f t="shared" ca="1" si="15"/>
        <v>0</v>
      </c>
      <c r="BY47" s="571"/>
      <c r="BZ47" s="571"/>
      <c r="CA47" s="571"/>
      <c r="CB47" s="571"/>
      <c r="CC47" s="571"/>
      <c r="CD47" s="571"/>
      <c r="CE47" s="571"/>
      <c r="CF47" s="572"/>
      <c r="CG47" s="529">
        <f t="shared" ca="1" si="16"/>
        <v>0</v>
      </c>
      <c r="CH47" s="571"/>
      <c r="CI47" s="571"/>
      <c r="CJ47" s="571"/>
      <c r="CK47" s="571"/>
      <c r="CL47" s="571"/>
      <c r="CM47" s="571"/>
      <c r="CN47" s="571"/>
      <c r="CO47" s="572"/>
      <c r="CP47" s="529">
        <f t="shared" ca="1" si="17"/>
        <v>0</v>
      </c>
      <c r="CQ47" s="571"/>
      <c r="CR47" s="571"/>
      <c r="CS47" s="571"/>
      <c r="CT47" s="571"/>
      <c r="CU47" s="571"/>
      <c r="CV47" s="571"/>
      <c r="CW47" s="571"/>
      <c r="CX47" s="571"/>
      <c r="CY47" s="529">
        <f t="shared" ca="1" si="18"/>
        <v>0</v>
      </c>
      <c r="CZ47" s="571"/>
      <c r="DA47" s="571"/>
      <c r="DB47" s="571"/>
      <c r="DC47" s="571"/>
      <c r="DD47" s="571"/>
      <c r="DE47" s="571"/>
      <c r="DF47" s="571"/>
      <c r="DG47" s="571"/>
      <c r="DH47" s="529">
        <f t="shared" ca="1" si="19"/>
        <v>0</v>
      </c>
      <c r="DI47" s="571"/>
      <c r="DJ47" s="571"/>
      <c r="DK47" s="571"/>
      <c r="DL47" s="571"/>
      <c r="DM47" s="571"/>
      <c r="DN47" s="571"/>
      <c r="DO47" s="571"/>
      <c r="DP47" s="571"/>
      <c r="DQ47" s="529">
        <f t="shared" ca="1" si="20"/>
        <v>0</v>
      </c>
      <c r="DR47" s="571"/>
      <c r="DS47" s="571"/>
      <c r="DT47" s="571"/>
      <c r="DU47" s="571"/>
      <c r="DV47" s="571"/>
      <c r="DW47" s="571"/>
      <c r="DX47" s="571"/>
      <c r="DY47" s="572"/>
      <c r="DZ47" s="529">
        <f t="shared" ca="1" si="21"/>
        <v>0</v>
      </c>
      <c r="EA47" s="571"/>
      <c r="EB47" s="571"/>
      <c r="EC47" s="571"/>
      <c r="ED47" s="571"/>
      <c r="EE47" s="571"/>
      <c r="EF47" s="571"/>
      <c r="EG47" s="571"/>
      <c r="EH47" s="572"/>
      <c r="EI47" s="529">
        <f t="shared" ca="1" si="22"/>
        <v>0</v>
      </c>
      <c r="EJ47" s="571"/>
      <c r="EK47" s="571"/>
      <c r="EL47" s="571"/>
      <c r="EM47" s="571"/>
      <c r="EN47" s="571"/>
      <c r="EO47" s="571"/>
      <c r="EP47" s="571"/>
      <c r="EQ47" s="572"/>
      <c r="ER47" s="529">
        <f t="shared" ca="1" si="23"/>
        <v>0</v>
      </c>
      <c r="ES47" s="571"/>
      <c r="ET47" s="571"/>
      <c r="EU47" s="571"/>
      <c r="EV47" s="571"/>
      <c r="EW47" s="571"/>
      <c r="EX47" s="571"/>
      <c r="EY47" s="571"/>
      <c r="EZ47" s="572"/>
      <c r="FA47" s="529">
        <f t="shared" ca="1" si="24"/>
        <v>0</v>
      </c>
      <c r="FB47" s="530"/>
      <c r="FC47" s="530"/>
      <c r="FD47" s="530"/>
      <c r="FE47" s="530"/>
      <c r="FF47" s="530"/>
      <c r="FG47" s="530"/>
      <c r="FH47" s="530"/>
      <c r="FI47" s="531"/>
      <c r="FJ47" s="267"/>
      <c r="FK47" s="529">
        <f t="shared" ca="1" si="12"/>
        <v>0</v>
      </c>
      <c r="FL47" s="571"/>
      <c r="FM47" s="571"/>
      <c r="FN47" s="571"/>
      <c r="FO47" s="571"/>
      <c r="FP47" s="571"/>
      <c r="FQ47" s="571"/>
      <c r="FR47" s="571"/>
      <c r="FS47" s="572"/>
      <c r="FW47" s="317">
        <v>0</v>
      </c>
      <c r="FX47" s="318">
        <v>0</v>
      </c>
      <c r="FY47" s="318">
        <v>0</v>
      </c>
      <c r="FZ47" s="318">
        <v>0</v>
      </c>
      <c r="GA47" s="318">
        <v>0</v>
      </c>
      <c r="GB47" s="318">
        <v>0</v>
      </c>
      <c r="GC47" s="318">
        <v>0</v>
      </c>
      <c r="GD47" s="318">
        <v>0</v>
      </c>
      <c r="GE47" s="318">
        <v>0</v>
      </c>
      <c r="GF47" s="318">
        <v>0</v>
      </c>
      <c r="GG47" s="318">
        <v>0</v>
      </c>
      <c r="GH47" s="318">
        <v>0</v>
      </c>
      <c r="GI47" s="323">
        <v>0</v>
      </c>
    </row>
    <row r="48" spans="1:191" ht="12.75" hidden="1" x14ac:dyDescent="0.2">
      <c r="A48" s="266">
        <v>28</v>
      </c>
      <c r="D48" s="176" t="s">
        <v>423</v>
      </c>
      <c r="G48" s="67"/>
      <c r="H48" s="66"/>
      <c r="I48" s="66"/>
      <c r="J48" s="143"/>
      <c r="K48" s="143"/>
      <c r="L48" s="143"/>
      <c r="M48" s="74"/>
      <c r="N48" s="74"/>
      <c r="O48" s="74"/>
      <c r="P48" s="95"/>
      <c r="Q48" s="95"/>
      <c r="R48" s="95"/>
      <c r="S48" s="138"/>
      <c r="T48" s="66"/>
      <c r="U48" s="66"/>
      <c r="V48" s="66"/>
      <c r="W48" s="66"/>
      <c r="X48" s="66"/>
      <c r="Y48" s="66"/>
      <c r="Z48" s="66"/>
      <c r="AA48" s="66"/>
      <c r="AB48" s="66"/>
      <c r="AC48" s="66"/>
      <c r="AD48" s="66"/>
      <c r="AE48" s="66"/>
      <c r="AF48" s="66"/>
      <c r="AG48" s="66"/>
      <c r="AH48" s="66"/>
      <c r="AI48" s="66"/>
      <c r="AJ48" s="66"/>
      <c r="AK48" s="66"/>
      <c r="AL48" s="66"/>
      <c r="AM48" s="66"/>
      <c r="AN48" s="62"/>
      <c r="AO48" s="66"/>
      <c r="AP48" s="66"/>
      <c r="AQ48" s="66"/>
      <c r="AR48" s="66"/>
      <c r="AS48" s="66"/>
      <c r="AT48" s="68"/>
      <c r="AU48" s="66"/>
      <c r="AV48" s="535" t="s">
        <v>31</v>
      </c>
      <c r="AW48" s="550"/>
      <c r="AX48" s="550"/>
      <c r="AY48" s="550"/>
      <c r="AZ48" s="550"/>
      <c r="BA48" s="550"/>
      <c r="BB48" s="550"/>
      <c r="BC48" s="550"/>
      <c r="BD48" s="551"/>
      <c r="BE48" s="66"/>
      <c r="BF48" s="529">
        <f t="shared" ca="1" si="13"/>
        <v>0</v>
      </c>
      <c r="BG48" s="571"/>
      <c r="BH48" s="571"/>
      <c r="BI48" s="571"/>
      <c r="BJ48" s="571"/>
      <c r="BK48" s="571"/>
      <c r="BL48" s="571"/>
      <c r="BM48" s="571"/>
      <c r="BN48" s="572"/>
      <c r="BO48" s="529">
        <f t="shared" ca="1" si="14"/>
        <v>0</v>
      </c>
      <c r="BP48" s="571"/>
      <c r="BQ48" s="571"/>
      <c r="BR48" s="571"/>
      <c r="BS48" s="571"/>
      <c r="BT48" s="571"/>
      <c r="BU48" s="571"/>
      <c r="BV48" s="571"/>
      <c r="BW48" s="572"/>
      <c r="BX48" s="529">
        <f t="shared" ca="1" si="15"/>
        <v>0</v>
      </c>
      <c r="BY48" s="571"/>
      <c r="BZ48" s="571"/>
      <c r="CA48" s="571"/>
      <c r="CB48" s="571"/>
      <c r="CC48" s="571"/>
      <c r="CD48" s="571"/>
      <c r="CE48" s="571"/>
      <c r="CF48" s="572"/>
      <c r="CG48" s="529">
        <f t="shared" ca="1" si="16"/>
        <v>0</v>
      </c>
      <c r="CH48" s="571"/>
      <c r="CI48" s="571"/>
      <c r="CJ48" s="571"/>
      <c r="CK48" s="571"/>
      <c r="CL48" s="571"/>
      <c r="CM48" s="571"/>
      <c r="CN48" s="571"/>
      <c r="CO48" s="572"/>
      <c r="CP48" s="529">
        <f t="shared" ca="1" si="17"/>
        <v>0</v>
      </c>
      <c r="CQ48" s="571"/>
      <c r="CR48" s="571"/>
      <c r="CS48" s="571"/>
      <c r="CT48" s="571"/>
      <c r="CU48" s="571"/>
      <c r="CV48" s="571"/>
      <c r="CW48" s="571"/>
      <c r="CX48" s="571"/>
      <c r="CY48" s="529">
        <f t="shared" ca="1" si="18"/>
        <v>0</v>
      </c>
      <c r="CZ48" s="571"/>
      <c r="DA48" s="571"/>
      <c r="DB48" s="571"/>
      <c r="DC48" s="571"/>
      <c r="DD48" s="571"/>
      <c r="DE48" s="571"/>
      <c r="DF48" s="571"/>
      <c r="DG48" s="571"/>
      <c r="DH48" s="529">
        <f t="shared" ca="1" si="19"/>
        <v>0</v>
      </c>
      <c r="DI48" s="571"/>
      <c r="DJ48" s="571"/>
      <c r="DK48" s="571"/>
      <c r="DL48" s="571"/>
      <c r="DM48" s="571"/>
      <c r="DN48" s="571"/>
      <c r="DO48" s="571"/>
      <c r="DP48" s="571"/>
      <c r="DQ48" s="529">
        <f t="shared" ca="1" si="20"/>
        <v>0</v>
      </c>
      <c r="DR48" s="571"/>
      <c r="DS48" s="571"/>
      <c r="DT48" s="571"/>
      <c r="DU48" s="571"/>
      <c r="DV48" s="571"/>
      <c r="DW48" s="571"/>
      <c r="DX48" s="571"/>
      <c r="DY48" s="572"/>
      <c r="DZ48" s="529">
        <f t="shared" ca="1" si="21"/>
        <v>0</v>
      </c>
      <c r="EA48" s="571"/>
      <c r="EB48" s="571"/>
      <c r="EC48" s="571"/>
      <c r="ED48" s="571"/>
      <c r="EE48" s="571"/>
      <c r="EF48" s="571"/>
      <c r="EG48" s="571"/>
      <c r="EH48" s="572"/>
      <c r="EI48" s="529">
        <f t="shared" ca="1" si="22"/>
        <v>0</v>
      </c>
      <c r="EJ48" s="571"/>
      <c r="EK48" s="571"/>
      <c r="EL48" s="571"/>
      <c r="EM48" s="571"/>
      <c r="EN48" s="571"/>
      <c r="EO48" s="571"/>
      <c r="EP48" s="571"/>
      <c r="EQ48" s="572"/>
      <c r="ER48" s="529">
        <f t="shared" ca="1" si="23"/>
        <v>0</v>
      </c>
      <c r="ES48" s="571"/>
      <c r="ET48" s="571"/>
      <c r="EU48" s="571"/>
      <c r="EV48" s="571"/>
      <c r="EW48" s="571"/>
      <c r="EX48" s="571"/>
      <c r="EY48" s="571"/>
      <c r="EZ48" s="572"/>
      <c r="FA48" s="529">
        <f t="shared" ca="1" si="24"/>
        <v>0</v>
      </c>
      <c r="FB48" s="530"/>
      <c r="FC48" s="530"/>
      <c r="FD48" s="530"/>
      <c r="FE48" s="530"/>
      <c r="FF48" s="530"/>
      <c r="FG48" s="530"/>
      <c r="FH48" s="530"/>
      <c r="FI48" s="531"/>
      <c r="FJ48" s="267"/>
      <c r="FK48" s="529">
        <f t="shared" ca="1" si="12"/>
        <v>0</v>
      </c>
      <c r="FL48" s="571"/>
      <c r="FM48" s="571"/>
      <c r="FN48" s="571"/>
      <c r="FO48" s="571"/>
      <c r="FP48" s="571"/>
      <c r="FQ48" s="571"/>
      <c r="FR48" s="571"/>
      <c r="FS48" s="572"/>
      <c r="FW48" s="317">
        <v>0</v>
      </c>
      <c r="FX48" s="318">
        <v>0</v>
      </c>
      <c r="FY48" s="318">
        <v>0</v>
      </c>
      <c r="FZ48" s="318">
        <v>0</v>
      </c>
      <c r="GA48" s="318">
        <v>0</v>
      </c>
      <c r="GB48" s="318">
        <v>0</v>
      </c>
      <c r="GC48" s="318">
        <v>0</v>
      </c>
      <c r="GD48" s="318">
        <v>0</v>
      </c>
      <c r="GE48" s="318">
        <v>0</v>
      </c>
      <c r="GF48" s="318">
        <v>0</v>
      </c>
      <c r="GG48" s="318">
        <v>0</v>
      </c>
      <c r="GH48" s="318">
        <v>0</v>
      </c>
      <c r="GI48" s="323">
        <v>0</v>
      </c>
    </row>
    <row r="49" spans="1:191" ht="12.75" hidden="1" x14ac:dyDescent="0.2">
      <c r="A49" s="266">
        <v>28</v>
      </c>
      <c r="D49" s="176" t="s">
        <v>423</v>
      </c>
      <c r="G49" s="67"/>
      <c r="H49" s="66"/>
      <c r="I49" s="66"/>
      <c r="J49" s="143"/>
      <c r="K49" s="143"/>
      <c r="L49" s="143"/>
      <c r="M49" s="74"/>
      <c r="N49" s="74"/>
      <c r="O49" s="74"/>
      <c r="P49" s="95"/>
      <c r="Q49" s="95"/>
      <c r="R49" s="95"/>
      <c r="S49" s="138"/>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8"/>
      <c r="AU49" s="66"/>
      <c r="AV49" s="535" t="s">
        <v>16</v>
      </c>
      <c r="AW49" s="550"/>
      <c r="AX49" s="550"/>
      <c r="AY49" s="550"/>
      <c r="AZ49" s="550"/>
      <c r="BA49" s="550"/>
      <c r="BB49" s="550"/>
      <c r="BC49" s="550"/>
      <c r="BD49" s="551"/>
      <c r="BE49" s="66"/>
      <c r="BF49" s="529">
        <f t="shared" ca="1" si="13"/>
        <v>0</v>
      </c>
      <c r="BG49" s="571"/>
      <c r="BH49" s="571"/>
      <c r="BI49" s="571"/>
      <c r="BJ49" s="571"/>
      <c r="BK49" s="571"/>
      <c r="BL49" s="571"/>
      <c r="BM49" s="571"/>
      <c r="BN49" s="572"/>
      <c r="BO49" s="529">
        <f t="shared" ca="1" si="14"/>
        <v>0</v>
      </c>
      <c r="BP49" s="571"/>
      <c r="BQ49" s="571"/>
      <c r="BR49" s="571"/>
      <c r="BS49" s="571"/>
      <c r="BT49" s="571"/>
      <c r="BU49" s="571"/>
      <c r="BV49" s="571"/>
      <c r="BW49" s="572"/>
      <c r="BX49" s="529">
        <f t="shared" ca="1" si="15"/>
        <v>0</v>
      </c>
      <c r="BY49" s="571"/>
      <c r="BZ49" s="571"/>
      <c r="CA49" s="571"/>
      <c r="CB49" s="571"/>
      <c r="CC49" s="571"/>
      <c r="CD49" s="571"/>
      <c r="CE49" s="571"/>
      <c r="CF49" s="572"/>
      <c r="CG49" s="529">
        <f t="shared" ca="1" si="16"/>
        <v>0</v>
      </c>
      <c r="CH49" s="571"/>
      <c r="CI49" s="571"/>
      <c r="CJ49" s="571"/>
      <c r="CK49" s="571"/>
      <c r="CL49" s="571"/>
      <c r="CM49" s="571"/>
      <c r="CN49" s="571"/>
      <c r="CO49" s="572"/>
      <c r="CP49" s="529">
        <f t="shared" ca="1" si="17"/>
        <v>0</v>
      </c>
      <c r="CQ49" s="571"/>
      <c r="CR49" s="571"/>
      <c r="CS49" s="571"/>
      <c r="CT49" s="571"/>
      <c r="CU49" s="571"/>
      <c r="CV49" s="571"/>
      <c r="CW49" s="571"/>
      <c r="CX49" s="571"/>
      <c r="CY49" s="529">
        <f t="shared" ca="1" si="18"/>
        <v>0</v>
      </c>
      <c r="CZ49" s="571"/>
      <c r="DA49" s="571"/>
      <c r="DB49" s="571"/>
      <c r="DC49" s="571"/>
      <c r="DD49" s="571"/>
      <c r="DE49" s="571"/>
      <c r="DF49" s="571"/>
      <c r="DG49" s="571"/>
      <c r="DH49" s="529">
        <f t="shared" ca="1" si="19"/>
        <v>0</v>
      </c>
      <c r="DI49" s="571"/>
      <c r="DJ49" s="571"/>
      <c r="DK49" s="571"/>
      <c r="DL49" s="571"/>
      <c r="DM49" s="571"/>
      <c r="DN49" s="571"/>
      <c r="DO49" s="571"/>
      <c r="DP49" s="571"/>
      <c r="DQ49" s="529">
        <f t="shared" ca="1" si="20"/>
        <v>0</v>
      </c>
      <c r="DR49" s="571"/>
      <c r="DS49" s="571"/>
      <c r="DT49" s="571"/>
      <c r="DU49" s="571"/>
      <c r="DV49" s="571"/>
      <c r="DW49" s="571"/>
      <c r="DX49" s="571"/>
      <c r="DY49" s="572"/>
      <c r="DZ49" s="529">
        <f t="shared" ca="1" si="21"/>
        <v>0</v>
      </c>
      <c r="EA49" s="571"/>
      <c r="EB49" s="571"/>
      <c r="EC49" s="571"/>
      <c r="ED49" s="571"/>
      <c r="EE49" s="571"/>
      <c r="EF49" s="571"/>
      <c r="EG49" s="571"/>
      <c r="EH49" s="572"/>
      <c r="EI49" s="529">
        <f t="shared" ca="1" si="22"/>
        <v>0</v>
      </c>
      <c r="EJ49" s="571"/>
      <c r="EK49" s="571"/>
      <c r="EL49" s="571"/>
      <c r="EM49" s="571"/>
      <c r="EN49" s="571"/>
      <c r="EO49" s="571"/>
      <c r="EP49" s="571"/>
      <c r="EQ49" s="572"/>
      <c r="ER49" s="529">
        <f t="shared" ca="1" si="23"/>
        <v>0</v>
      </c>
      <c r="ES49" s="571"/>
      <c r="ET49" s="571"/>
      <c r="EU49" s="571"/>
      <c r="EV49" s="571"/>
      <c r="EW49" s="571"/>
      <c r="EX49" s="571"/>
      <c r="EY49" s="571"/>
      <c r="EZ49" s="572"/>
      <c r="FA49" s="529">
        <f t="shared" ca="1" si="24"/>
        <v>0</v>
      </c>
      <c r="FB49" s="530"/>
      <c r="FC49" s="530"/>
      <c r="FD49" s="530"/>
      <c r="FE49" s="530"/>
      <c r="FF49" s="530"/>
      <c r="FG49" s="530"/>
      <c r="FH49" s="530"/>
      <c r="FI49" s="531"/>
      <c r="FJ49" s="267"/>
      <c r="FK49" s="529">
        <f t="shared" ca="1" si="12"/>
        <v>0</v>
      </c>
      <c r="FL49" s="571"/>
      <c r="FM49" s="571"/>
      <c r="FN49" s="571"/>
      <c r="FO49" s="571"/>
      <c r="FP49" s="571"/>
      <c r="FQ49" s="571"/>
      <c r="FR49" s="571"/>
      <c r="FS49" s="572"/>
      <c r="FW49" s="317">
        <v>0</v>
      </c>
      <c r="FX49" s="318">
        <v>0</v>
      </c>
      <c r="FY49" s="318">
        <v>0</v>
      </c>
      <c r="FZ49" s="318">
        <v>0</v>
      </c>
      <c r="GA49" s="318">
        <v>0</v>
      </c>
      <c r="GB49" s="318">
        <v>0</v>
      </c>
      <c r="GC49" s="318">
        <v>0</v>
      </c>
      <c r="GD49" s="318">
        <v>0</v>
      </c>
      <c r="GE49" s="318">
        <v>0</v>
      </c>
      <c r="GF49" s="318">
        <v>0</v>
      </c>
      <c r="GG49" s="318">
        <v>0</v>
      </c>
      <c r="GH49" s="318">
        <v>0</v>
      </c>
      <c r="GI49" s="323">
        <v>0</v>
      </c>
    </row>
    <row r="50" spans="1:191" ht="12.75" hidden="1" x14ac:dyDescent="0.2">
      <c r="A50" s="135">
        <v>31</v>
      </c>
      <c r="D50" s="176" t="s">
        <v>423</v>
      </c>
      <c r="G50" s="67"/>
      <c r="H50" s="66"/>
      <c r="I50" s="66"/>
      <c r="J50" s="143"/>
      <c r="K50" s="143"/>
      <c r="L50" s="143"/>
      <c r="M50" s="74"/>
      <c r="N50" s="74"/>
      <c r="O50" s="74"/>
      <c r="P50" s="95"/>
      <c r="Q50" s="95"/>
      <c r="R50" s="95"/>
      <c r="S50" s="138" t="str">
        <f>VLOOKUP($A50,PORTFOLIO_HIERARCHY,3,0)</f>
        <v>San Sabia (SPV)</v>
      </c>
      <c r="T50" s="138"/>
      <c r="U50" s="138"/>
      <c r="V50" s="138"/>
      <c r="W50" s="138"/>
      <c r="X50" s="138"/>
      <c r="Y50" s="138"/>
      <c r="Z50" s="138"/>
      <c r="AA50" s="138"/>
      <c r="AB50" s="138"/>
      <c r="AC50" s="138"/>
      <c r="AD50" s="138"/>
      <c r="AE50" s="138"/>
      <c r="AF50" s="138"/>
      <c r="AG50" s="138"/>
      <c r="AH50" s="138"/>
      <c r="AI50" s="138"/>
      <c r="AJ50" s="138"/>
      <c r="AK50" s="138"/>
      <c r="AL50" s="138"/>
      <c r="AM50" s="138"/>
      <c r="AN50" s="138"/>
      <c r="AO50" s="138"/>
      <c r="AP50" s="138"/>
      <c r="AQ50" s="138"/>
      <c r="AR50" s="138"/>
      <c r="AS50" s="138"/>
      <c r="AT50" s="139"/>
      <c r="AU50" s="66"/>
      <c r="AV50" s="555" t="s">
        <v>24</v>
      </c>
      <c r="AW50" s="556"/>
      <c r="AX50" s="556"/>
      <c r="AY50" s="556"/>
      <c r="AZ50" s="556"/>
      <c r="BA50" s="556"/>
      <c r="BB50" s="556"/>
      <c r="BC50" s="556"/>
      <c r="BD50" s="557"/>
      <c r="BE50" s="66"/>
      <c r="BF50" s="532">
        <f t="shared" ca="1" si="13"/>
        <v>0</v>
      </c>
      <c r="BG50" s="569"/>
      <c r="BH50" s="569"/>
      <c r="BI50" s="569"/>
      <c r="BJ50" s="569"/>
      <c r="BK50" s="569"/>
      <c r="BL50" s="569"/>
      <c r="BM50" s="569"/>
      <c r="BN50" s="570"/>
      <c r="BO50" s="532">
        <f t="shared" ca="1" si="14"/>
        <v>0</v>
      </c>
      <c r="BP50" s="569"/>
      <c r="BQ50" s="569"/>
      <c r="BR50" s="569"/>
      <c r="BS50" s="569"/>
      <c r="BT50" s="569"/>
      <c r="BU50" s="569"/>
      <c r="BV50" s="569"/>
      <c r="BW50" s="570"/>
      <c r="BX50" s="532">
        <f t="shared" ca="1" si="15"/>
        <v>0</v>
      </c>
      <c r="BY50" s="569"/>
      <c r="BZ50" s="569"/>
      <c r="CA50" s="569"/>
      <c r="CB50" s="569"/>
      <c r="CC50" s="569"/>
      <c r="CD50" s="569"/>
      <c r="CE50" s="569"/>
      <c r="CF50" s="570"/>
      <c r="CG50" s="532">
        <f t="shared" ca="1" si="16"/>
        <v>0</v>
      </c>
      <c r="CH50" s="569"/>
      <c r="CI50" s="569"/>
      <c r="CJ50" s="569"/>
      <c r="CK50" s="569"/>
      <c r="CL50" s="569"/>
      <c r="CM50" s="569"/>
      <c r="CN50" s="569"/>
      <c r="CO50" s="570"/>
      <c r="CP50" s="532">
        <f t="shared" ca="1" si="17"/>
        <v>0</v>
      </c>
      <c r="CQ50" s="569"/>
      <c r="CR50" s="569"/>
      <c r="CS50" s="569"/>
      <c r="CT50" s="569"/>
      <c r="CU50" s="569"/>
      <c r="CV50" s="569"/>
      <c r="CW50" s="569"/>
      <c r="CX50" s="569"/>
      <c r="CY50" s="532">
        <f t="shared" ca="1" si="18"/>
        <v>0</v>
      </c>
      <c r="CZ50" s="569"/>
      <c r="DA50" s="569"/>
      <c r="DB50" s="569"/>
      <c r="DC50" s="569"/>
      <c r="DD50" s="569"/>
      <c r="DE50" s="569"/>
      <c r="DF50" s="569"/>
      <c r="DG50" s="569"/>
      <c r="DH50" s="532">
        <f t="shared" ca="1" si="19"/>
        <v>0</v>
      </c>
      <c r="DI50" s="569"/>
      <c r="DJ50" s="569"/>
      <c r="DK50" s="569"/>
      <c r="DL50" s="569"/>
      <c r="DM50" s="569"/>
      <c r="DN50" s="569"/>
      <c r="DO50" s="569"/>
      <c r="DP50" s="569"/>
      <c r="DQ50" s="532">
        <f t="shared" ca="1" si="20"/>
        <v>0</v>
      </c>
      <c r="DR50" s="569"/>
      <c r="DS50" s="569"/>
      <c r="DT50" s="569"/>
      <c r="DU50" s="569"/>
      <c r="DV50" s="569"/>
      <c r="DW50" s="569"/>
      <c r="DX50" s="569"/>
      <c r="DY50" s="570"/>
      <c r="DZ50" s="532">
        <f t="shared" ca="1" si="21"/>
        <v>0</v>
      </c>
      <c r="EA50" s="569"/>
      <c r="EB50" s="569"/>
      <c r="EC50" s="569"/>
      <c r="ED50" s="569"/>
      <c r="EE50" s="569"/>
      <c r="EF50" s="569"/>
      <c r="EG50" s="569"/>
      <c r="EH50" s="570"/>
      <c r="EI50" s="532">
        <f t="shared" ca="1" si="22"/>
        <v>0</v>
      </c>
      <c r="EJ50" s="569"/>
      <c r="EK50" s="569"/>
      <c r="EL50" s="569"/>
      <c r="EM50" s="569"/>
      <c r="EN50" s="569"/>
      <c r="EO50" s="569"/>
      <c r="EP50" s="569"/>
      <c r="EQ50" s="570"/>
      <c r="ER50" s="532">
        <f t="shared" ca="1" si="23"/>
        <v>0</v>
      </c>
      <c r="ES50" s="569"/>
      <c r="ET50" s="569"/>
      <c r="EU50" s="569"/>
      <c r="EV50" s="569"/>
      <c r="EW50" s="569"/>
      <c r="EX50" s="569"/>
      <c r="EY50" s="569"/>
      <c r="EZ50" s="570"/>
      <c r="FA50" s="532">
        <f t="shared" ca="1" si="24"/>
        <v>0</v>
      </c>
      <c r="FB50" s="533"/>
      <c r="FC50" s="533"/>
      <c r="FD50" s="533"/>
      <c r="FE50" s="533"/>
      <c r="FF50" s="533"/>
      <c r="FG50" s="533"/>
      <c r="FH50" s="533"/>
      <c r="FI50" s="534"/>
      <c r="FJ50" s="267"/>
      <c r="FK50" s="532">
        <f t="shared" ca="1" si="12"/>
        <v>0</v>
      </c>
      <c r="FL50" s="569"/>
      <c r="FM50" s="569"/>
      <c r="FN50" s="569"/>
      <c r="FO50" s="569"/>
      <c r="FP50" s="569"/>
      <c r="FQ50" s="569"/>
      <c r="FR50" s="569"/>
      <c r="FS50" s="570"/>
      <c r="FW50" s="317">
        <v>0</v>
      </c>
      <c r="FX50" s="318">
        <v>0</v>
      </c>
      <c r="FY50" s="318">
        <v>0</v>
      </c>
      <c r="FZ50" s="318">
        <v>0</v>
      </c>
      <c r="GA50" s="318">
        <v>0</v>
      </c>
      <c r="GB50" s="318">
        <v>0</v>
      </c>
      <c r="GC50" s="318">
        <v>0</v>
      </c>
      <c r="GD50" s="318">
        <v>0</v>
      </c>
      <c r="GE50" s="318">
        <v>0</v>
      </c>
      <c r="GF50" s="318">
        <v>0</v>
      </c>
      <c r="GG50" s="318">
        <v>0</v>
      </c>
      <c r="GH50" s="318">
        <v>0</v>
      </c>
      <c r="GI50" s="323">
        <v>0</v>
      </c>
    </row>
    <row r="51" spans="1:191" ht="12.75" hidden="1" x14ac:dyDescent="0.2">
      <c r="A51" s="266">
        <v>31</v>
      </c>
      <c r="D51" s="176" t="s">
        <v>423</v>
      </c>
      <c r="G51" s="67"/>
      <c r="H51" s="66"/>
      <c r="I51" s="66"/>
      <c r="J51" s="143"/>
      <c r="K51" s="143"/>
      <c r="L51" s="143"/>
      <c r="M51" s="74"/>
      <c r="N51" s="74"/>
      <c r="O51" s="74"/>
      <c r="P51" s="95"/>
      <c r="Q51" s="95"/>
      <c r="R51" s="95"/>
      <c r="S51" s="138"/>
      <c r="T51" s="66"/>
      <c r="U51" s="66"/>
      <c r="V51" s="66"/>
      <c r="W51" s="66"/>
      <c r="X51" s="66"/>
      <c r="Y51" s="66"/>
      <c r="Z51" s="66"/>
      <c r="AA51" s="66"/>
      <c r="AB51" s="66"/>
      <c r="AC51" s="66"/>
      <c r="AD51" s="66"/>
      <c r="AE51" s="66"/>
      <c r="AF51" s="66"/>
      <c r="AG51" s="66"/>
      <c r="AH51" s="66"/>
      <c r="AI51" s="66"/>
      <c r="AJ51" s="66"/>
      <c r="AK51" s="66"/>
      <c r="AL51" s="66"/>
      <c r="AM51" s="66"/>
      <c r="AN51" s="62"/>
      <c r="AO51" s="66"/>
      <c r="AP51" s="66"/>
      <c r="AQ51" s="66"/>
      <c r="AR51" s="66"/>
      <c r="AS51" s="66"/>
      <c r="AT51" s="68"/>
      <c r="AU51" s="66"/>
      <c r="AV51" s="535" t="s">
        <v>32</v>
      </c>
      <c r="AW51" s="550"/>
      <c r="AX51" s="550"/>
      <c r="AY51" s="550"/>
      <c r="AZ51" s="550"/>
      <c r="BA51" s="550"/>
      <c r="BB51" s="550"/>
      <c r="BC51" s="550"/>
      <c r="BD51" s="551"/>
      <c r="BE51" s="66"/>
      <c r="BF51" s="529">
        <f t="shared" ca="1" si="13"/>
        <v>0</v>
      </c>
      <c r="BG51" s="571"/>
      <c r="BH51" s="571"/>
      <c r="BI51" s="571"/>
      <c r="BJ51" s="571"/>
      <c r="BK51" s="571"/>
      <c r="BL51" s="571"/>
      <c r="BM51" s="571"/>
      <c r="BN51" s="572"/>
      <c r="BO51" s="529">
        <f t="shared" ca="1" si="14"/>
        <v>0</v>
      </c>
      <c r="BP51" s="571"/>
      <c r="BQ51" s="571"/>
      <c r="BR51" s="571"/>
      <c r="BS51" s="571"/>
      <c r="BT51" s="571"/>
      <c r="BU51" s="571"/>
      <c r="BV51" s="571"/>
      <c r="BW51" s="572"/>
      <c r="BX51" s="529">
        <f t="shared" ca="1" si="15"/>
        <v>0</v>
      </c>
      <c r="BY51" s="571"/>
      <c r="BZ51" s="571"/>
      <c r="CA51" s="571"/>
      <c r="CB51" s="571"/>
      <c r="CC51" s="571"/>
      <c r="CD51" s="571"/>
      <c r="CE51" s="571"/>
      <c r="CF51" s="572"/>
      <c r="CG51" s="529">
        <f t="shared" ca="1" si="16"/>
        <v>0</v>
      </c>
      <c r="CH51" s="571"/>
      <c r="CI51" s="571"/>
      <c r="CJ51" s="571"/>
      <c r="CK51" s="571"/>
      <c r="CL51" s="571"/>
      <c r="CM51" s="571"/>
      <c r="CN51" s="571"/>
      <c r="CO51" s="572"/>
      <c r="CP51" s="529">
        <f t="shared" ca="1" si="17"/>
        <v>0</v>
      </c>
      <c r="CQ51" s="571"/>
      <c r="CR51" s="571"/>
      <c r="CS51" s="571"/>
      <c r="CT51" s="571"/>
      <c r="CU51" s="571"/>
      <c r="CV51" s="571"/>
      <c r="CW51" s="571"/>
      <c r="CX51" s="572"/>
      <c r="CY51" s="529">
        <f t="shared" ca="1" si="18"/>
        <v>0</v>
      </c>
      <c r="CZ51" s="571"/>
      <c r="DA51" s="571"/>
      <c r="DB51" s="571"/>
      <c r="DC51" s="571"/>
      <c r="DD51" s="571"/>
      <c r="DE51" s="571"/>
      <c r="DF51" s="571"/>
      <c r="DG51" s="572"/>
      <c r="DH51" s="529">
        <f t="shared" ca="1" si="19"/>
        <v>0</v>
      </c>
      <c r="DI51" s="571"/>
      <c r="DJ51" s="571"/>
      <c r="DK51" s="571"/>
      <c r="DL51" s="571"/>
      <c r="DM51" s="571"/>
      <c r="DN51" s="571"/>
      <c r="DO51" s="571"/>
      <c r="DP51" s="572"/>
      <c r="DQ51" s="529">
        <f t="shared" ca="1" si="20"/>
        <v>0</v>
      </c>
      <c r="DR51" s="571"/>
      <c r="DS51" s="571"/>
      <c r="DT51" s="571"/>
      <c r="DU51" s="571"/>
      <c r="DV51" s="571"/>
      <c r="DW51" s="571"/>
      <c r="DX51" s="571"/>
      <c r="DY51" s="572"/>
      <c r="DZ51" s="529">
        <f t="shared" ca="1" si="21"/>
        <v>0</v>
      </c>
      <c r="EA51" s="571"/>
      <c r="EB51" s="571"/>
      <c r="EC51" s="571"/>
      <c r="ED51" s="571"/>
      <c r="EE51" s="571"/>
      <c r="EF51" s="571"/>
      <c r="EG51" s="571"/>
      <c r="EH51" s="572"/>
      <c r="EI51" s="529">
        <f t="shared" ca="1" si="22"/>
        <v>0</v>
      </c>
      <c r="EJ51" s="571"/>
      <c r="EK51" s="571"/>
      <c r="EL51" s="571"/>
      <c r="EM51" s="571"/>
      <c r="EN51" s="571"/>
      <c r="EO51" s="571"/>
      <c r="EP51" s="571"/>
      <c r="EQ51" s="572"/>
      <c r="ER51" s="529">
        <f t="shared" ca="1" si="23"/>
        <v>0</v>
      </c>
      <c r="ES51" s="571"/>
      <c r="ET51" s="571"/>
      <c r="EU51" s="571"/>
      <c r="EV51" s="571"/>
      <c r="EW51" s="571"/>
      <c r="EX51" s="571"/>
      <c r="EY51" s="571"/>
      <c r="EZ51" s="572"/>
      <c r="FA51" s="529">
        <f t="shared" ca="1" si="24"/>
        <v>0</v>
      </c>
      <c r="FB51" s="571"/>
      <c r="FC51" s="571"/>
      <c r="FD51" s="571"/>
      <c r="FE51" s="571"/>
      <c r="FF51" s="571"/>
      <c r="FG51" s="571"/>
      <c r="FH51" s="571"/>
      <c r="FI51" s="572"/>
      <c r="FJ51" s="269"/>
      <c r="FK51" s="529">
        <f t="shared" ca="1" si="12"/>
        <v>0</v>
      </c>
      <c r="FL51" s="571"/>
      <c r="FM51" s="571"/>
      <c r="FN51" s="571"/>
      <c r="FO51" s="571"/>
      <c r="FP51" s="571"/>
      <c r="FQ51" s="571"/>
      <c r="FR51" s="571"/>
      <c r="FS51" s="572"/>
      <c r="FW51" s="317">
        <v>0</v>
      </c>
      <c r="FX51" s="318">
        <v>0</v>
      </c>
      <c r="FY51" s="318">
        <v>0</v>
      </c>
      <c r="FZ51" s="318">
        <v>0</v>
      </c>
      <c r="GA51" s="318">
        <v>0</v>
      </c>
      <c r="GB51" s="318">
        <v>0</v>
      </c>
      <c r="GC51" s="318">
        <v>0</v>
      </c>
      <c r="GD51" s="318">
        <v>0</v>
      </c>
      <c r="GE51" s="318">
        <v>0</v>
      </c>
      <c r="GF51" s="318">
        <v>0</v>
      </c>
      <c r="GG51" s="318">
        <v>0</v>
      </c>
      <c r="GH51" s="318">
        <v>0</v>
      </c>
      <c r="GI51" s="323">
        <v>0</v>
      </c>
    </row>
    <row r="52" spans="1:191" ht="12.75" hidden="1" x14ac:dyDescent="0.2">
      <c r="A52" s="266">
        <v>31</v>
      </c>
      <c r="D52" s="176" t="s">
        <v>423</v>
      </c>
      <c r="G52" s="67"/>
      <c r="H52" s="66"/>
      <c r="I52" s="66"/>
      <c r="J52" s="143"/>
      <c r="K52" s="143"/>
      <c r="L52" s="143"/>
      <c r="M52" s="74"/>
      <c r="N52" s="74"/>
      <c r="O52" s="74"/>
      <c r="P52" s="95"/>
      <c r="Q52" s="95"/>
      <c r="R52" s="95"/>
      <c r="S52" s="138"/>
      <c r="T52" s="66"/>
      <c r="U52" s="66"/>
      <c r="V52" s="66"/>
      <c r="W52" s="66"/>
      <c r="X52" s="66"/>
      <c r="Y52" s="66"/>
      <c r="Z52" s="66"/>
      <c r="AA52" s="66"/>
      <c r="AB52" s="66"/>
      <c r="AC52" s="66"/>
      <c r="AD52" s="66"/>
      <c r="AE52" s="66"/>
      <c r="AF52" s="66"/>
      <c r="AG52" s="66"/>
      <c r="AH52" s="66"/>
      <c r="AI52" s="66"/>
      <c r="AJ52" s="66"/>
      <c r="AK52" s="66"/>
      <c r="AL52" s="66"/>
      <c r="AM52" s="66"/>
      <c r="AN52" s="62"/>
      <c r="AO52" s="66"/>
      <c r="AP52" s="66"/>
      <c r="AQ52" s="66"/>
      <c r="AR52" s="66"/>
      <c r="AS52" s="66"/>
      <c r="AT52" s="68"/>
      <c r="AU52" s="66"/>
      <c r="AV52" s="535" t="s">
        <v>9</v>
      </c>
      <c r="AW52" s="550"/>
      <c r="AX52" s="550"/>
      <c r="AY52" s="550"/>
      <c r="AZ52" s="550"/>
      <c r="BA52" s="550"/>
      <c r="BB52" s="550"/>
      <c r="BC52" s="550"/>
      <c r="BD52" s="551"/>
      <c r="BE52" s="66"/>
      <c r="BF52" s="529">
        <f t="shared" ca="1" si="13"/>
        <v>0</v>
      </c>
      <c r="BG52" s="571"/>
      <c r="BH52" s="571"/>
      <c r="BI52" s="571"/>
      <c r="BJ52" s="571"/>
      <c r="BK52" s="571"/>
      <c r="BL52" s="571"/>
      <c r="BM52" s="571"/>
      <c r="BN52" s="572"/>
      <c r="BO52" s="529">
        <f t="shared" ca="1" si="14"/>
        <v>0</v>
      </c>
      <c r="BP52" s="571"/>
      <c r="BQ52" s="571"/>
      <c r="BR52" s="571"/>
      <c r="BS52" s="571"/>
      <c r="BT52" s="571"/>
      <c r="BU52" s="571"/>
      <c r="BV52" s="571"/>
      <c r="BW52" s="572"/>
      <c r="BX52" s="529">
        <f t="shared" ca="1" si="15"/>
        <v>0</v>
      </c>
      <c r="BY52" s="571"/>
      <c r="BZ52" s="571"/>
      <c r="CA52" s="571"/>
      <c r="CB52" s="571"/>
      <c r="CC52" s="571"/>
      <c r="CD52" s="571"/>
      <c r="CE52" s="571"/>
      <c r="CF52" s="572"/>
      <c r="CG52" s="529">
        <f t="shared" ca="1" si="16"/>
        <v>0</v>
      </c>
      <c r="CH52" s="571"/>
      <c r="CI52" s="571"/>
      <c r="CJ52" s="571"/>
      <c r="CK52" s="571"/>
      <c r="CL52" s="571"/>
      <c r="CM52" s="571"/>
      <c r="CN52" s="571"/>
      <c r="CO52" s="572"/>
      <c r="CP52" s="529">
        <f t="shared" ca="1" si="17"/>
        <v>0</v>
      </c>
      <c r="CQ52" s="571"/>
      <c r="CR52" s="571"/>
      <c r="CS52" s="571"/>
      <c r="CT52" s="571"/>
      <c r="CU52" s="571"/>
      <c r="CV52" s="571"/>
      <c r="CW52" s="571"/>
      <c r="CX52" s="571"/>
      <c r="CY52" s="529">
        <f t="shared" ca="1" si="18"/>
        <v>0</v>
      </c>
      <c r="CZ52" s="571"/>
      <c r="DA52" s="571"/>
      <c r="DB52" s="571"/>
      <c r="DC52" s="571"/>
      <c r="DD52" s="571"/>
      <c r="DE52" s="571"/>
      <c r="DF52" s="571"/>
      <c r="DG52" s="571"/>
      <c r="DH52" s="529">
        <f t="shared" ca="1" si="19"/>
        <v>0</v>
      </c>
      <c r="DI52" s="571"/>
      <c r="DJ52" s="571"/>
      <c r="DK52" s="571"/>
      <c r="DL52" s="571"/>
      <c r="DM52" s="571"/>
      <c r="DN52" s="571"/>
      <c r="DO52" s="571"/>
      <c r="DP52" s="571"/>
      <c r="DQ52" s="529">
        <f t="shared" ca="1" si="20"/>
        <v>0</v>
      </c>
      <c r="DR52" s="571"/>
      <c r="DS52" s="571"/>
      <c r="DT52" s="571"/>
      <c r="DU52" s="571"/>
      <c r="DV52" s="571"/>
      <c r="DW52" s="571"/>
      <c r="DX52" s="571"/>
      <c r="DY52" s="572"/>
      <c r="DZ52" s="529">
        <f t="shared" ca="1" si="21"/>
        <v>0</v>
      </c>
      <c r="EA52" s="571"/>
      <c r="EB52" s="571"/>
      <c r="EC52" s="571"/>
      <c r="ED52" s="571"/>
      <c r="EE52" s="571"/>
      <c r="EF52" s="571"/>
      <c r="EG52" s="571"/>
      <c r="EH52" s="572"/>
      <c r="EI52" s="529">
        <f t="shared" ca="1" si="22"/>
        <v>0</v>
      </c>
      <c r="EJ52" s="571"/>
      <c r="EK52" s="571"/>
      <c r="EL52" s="571"/>
      <c r="EM52" s="571"/>
      <c r="EN52" s="571"/>
      <c r="EO52" s="571"/>
      <c r="EP52" s="571"/>
      <c r="EQ52" s="572"/>
      <c r="ER52" s="529">
        <f t="shared" ca="1" si="23"/>
        <v>0</v>
      </c>
      <c r="ES52" s="571"/>
      <c r="ET52" s="571"/>
      <c r="EU52" s="571"/>
      <c r="EV52" s="571"/>
      <c r="EW52" s="571"/>
      <c r="EX52" s="571"/>
      <c r="EY52" s="571"/>
      <c r="EZ52" s="572"/>
      <c r="FA52" s="529">
        <f t="shared" ca="1" si="24"/>
        <v>0</v>
      </c>
      <c r="FB52" s="530"/>
      <c r="FC52" s="530"/>
      <c r="FD52" s="530"/>
      <c r="FE52" s="530"/>
      <c r="FF52" s="530"/>
      <c r="FG52" s="530"/>
      <c r="FH52" s="530"/>
      <c r="FI52" s="531"/>
      <c r="FJ52" s="267"/>
      <c r="FK52" s="529">
        <f t="shared" ca="1" si="12"/>
        <v>0</v>
      </c>
      <c r="FL52" s="571"/>
      <c r="FM52" s="571"/>
      <c r="FN52" s="571"/>
      <c r="FO52" s="571"/>
      <c r="FP52" s="571"/>
      <c r="FQ52" s="571"/>
      <c r="FR52" s="571"/>
      <c r="FS52" s="572"/>
      <c r="FW52" s="317">
        <v>0</v>
      </c>
      <c r="FX52" s="318">
        <v>0</v>
      </c>
      <c r="FY52" s="318">
        <v>0</v>
      </c>
      <c r="FZ52" s="318">
        <v>0</v>
      </c>
      <c r="GA52" s="318">
        <v>0</v>
      </c>
      <c r="GB52" s="318">
        <v>0</v>
      </c>
      <c r="GC52" s="318">
        <v>0</v>
      </c>
      <c r="GD52" s="318">
        <v>0</v>
      </c>
      <c r="GE52" s="318">
        <v>0</v>
      </c>
      <c r="GF52" s="318">
        <v>0</v>
      </c>
      <c r="GG52" s="318">
        <v>0</v>
      </c>
      <c r="GH52" s="318">
        <v>0</v>
      </c>
      <c r="GI52" s="323">
        <v>0</v>
      </c>
    </row>
    <row r="53" spans="1:191" ht="12.75" hidden="1" x14ac:dyDescent="0.2">
      <c r="A53" s="266">
        <v>31</v>
      </c>
      <c r="D53" s="176" t="s">
        <v>423</v>
      </c>
      <c r="G53" s="67"/>
      <c r="H53" s="66"/>
      <c r="I53" s="66"/>
      <c r="J53" s="143"/>
      <c r="K53" s="143"/>
      <c r="L53" s="143"/>
      <c r="M53" s="74"/>
      <c r="N53" s="74"/>
      <c r="O53" s="74"/>
      <c r="P53" s="95"/>
      <c r="Q53" s="95"/>
      <c r="R53" s="95"/>
      <c r="S53" s="138"/>
      <c r="T53" s="66"/>
      <c r="U53" s="66"/>
      <c r="V53" s="66"/>
      <c r="W53" s="66"/>
      <c r="X53" s="66"/>
      <c r="Y53" s="66"/>
      <c r="Z53" s="66"/>
      <c r="AA53" s="66"/>
      <c r="AB53" s="66"/>
      <c r="AC53" s="66"/>
      <c r="AD53" s="66"/>
      <c r="AE53" s="66"/>
      <c r="AF53" s="66"/>
      <c r="AG53" s="66"/>
      <c r="AH53" s="66"/>
      <c r="AI53" s="66"/>
      <c r="AJ53" s="66"/>
      <c r="AK53" s="66"/>
      <c r="AL53" s="66"/>
      <c r="AM53" s="66"/>
      <c r="AN53" s="62"/>
      <c r="AO53" s="66"/>
      <c r="AP53" s="66"/>
      <c r="AQ53" s="66"/>
      <c r="AR53" s="66"/>
      <c r="AS53" s="66"/>
      <c r="AT53" s="68"/>
      <c r="AU53" s="66"/>
      <c r="AV53" s="535" t="s">
        <v>18</v>
      </c>
      <c r="AW53" s="550"/>
      <c r="AX53" s="550"/>
      <c r="AY53" s="550"/>
      <c r="AZ53" s="550"/>
      <c r="BA53" s="550"/>
      <c r="BB53" s="550"/>
      <c r="BC53" s="550"/>
      <c r="BD53" s="551"/>
      <c r="BE53" s="66"/>
      <c r="BF53" s="529">
        <f t="shared" ca="1" si="13"/>
        <v>0</v>
      </c>
      <c r="BG53" s="571"/>
      <c r="BH53" s="571"/>
      <c r="BI53" s="571"/>
      <c r="BJ53" s="571"/>
      <c r="BK53" s="571"/>
      <c r="BL53" s="571"/>
      <c r="BM53" s="571"/>
      <c r="BN53" s="572"/>
      <c r="BO53" s="529">
        <f t="shared" ca="1" si="14"/>
        <v>0</v>
      </c>
      <c r="BP53" s="571"/>
      <c r="BQ53" s="571"/>
      <c r="BR53" s="571"/>
      <c r="BS53" s="571"/>
      <c r="BT53" s="571"/>
      <c r="BU53" s="571"/>
      <c r="BV53" s="571"/>
      <c r="BW53" s="572"/>
      <c r="BX53" s="529">
        <f t="shared" ca="1" si="15"/>
        <v>0</v>
      </c>
      <c r="BY53" s="571"/>
      <c r="BZ53" s="571"/>
      <c r="CA53" s="571"/>
      <c r="CB53" s="571"/>
      <c r="CC53" s="571"/>
      <c r="CD53" s="571"/>
      <c r="CE53" s="571"/>
      <c r="CF53" s="572"/>
      <c r="CG53" s="529">
        <f t="shared" ca="1" si="16"/>
        <v>0</v>
      </c>
      <c r="CH53" s="571"/>
      <c r="CI53" s="571"/>
      <c r="CJ53" s="571"/>
      <c r="CK53" s="571"/>
      <c r="CL53" s="571"/>
      <c r="CM53" s="571"/>
      <c r="CN53" s="571"/>
      <c r="CO53" s="572"/>
      <c r="CP53" s="529">
        <f t="shared" ca="1" si="17"/>
        <v>0</v>
      </c>
      <c r="CQ53" s="571"/>
      <c r="CR53" s="571"/>
      <c r="CS53" s="571"/>
      <c r="CT53" s="571"/>
      <c r="CU53" s="571"/>
      <c r="CV53" s="571"/>
      <c r="CW53" s="571"/>
      <c r="CX53" s="571"/>
      <c r="CY53" s="529">
        <f t="shared" ca="1" si="18"/>
        <v>0</v>
      </c>
      <c r="CZ53" s="571"/>
      <c r="DA53" s="571"/>
      <c r="DB53" s="571"/>
      <c r="DC53" s="571"/>
      <c r="DD53" s="571"/>
      <c r="DE53" s="571"/>
      <c r="DF53" s="571"/>
      <c r="DG53" s="571"/>
      <c r="DH53" s="529">
        <f t="shared" ca="1" si="19"/>
        <v>0</v>
      </c>
      <c r="DI53" s="571"/>
      <c r="DJ53" s="571"/>
      <c r="DK53" s="571"/>
      <c r="DL53" s="571"/>
      <c r="DM53" s="571"/>
      <c r="DN53" s="571"/>
      <c r="DO53" s="571"/>
      <c r="DP53" s="571"/>
      <c r="DQ53" s="529">
        <f t="shared" ca="1" si="20"/>
        <v>0</v>
      </c>
      <c r="DR53" s="571"/>
      <c r="DS53" s="571"/>
      <c r="DT53" s="571"/>
      <c r="DU53" s="571"/>
      <c r="DV53" s="571"/>
      <c r="DW53" s="571"/>
      <c r="DX53" s="571"/>
      <c r="DY53" s="572"/>
      <c r="DZ53" s="529">
        <f t="shared" ca="1" si="21"/>
        <v>0</v>
      </c>
      <c r="EA53" s="571"/>
      <c r="EB53" s="571"/>
      <c r="EC53" s="571"/>
      <c r="ED53" s="571"/>
      <c r="EE53" s="571"/>
      <c r="EF53" s="571"/>
      <c r="EG53" s="571"/>
      <c r="EH53" s="572"/>
      <c r="EI53" s="529">
        <f t="shared" ca="1" si="22"/>
        <v>0</v>
      </c>
      <c r="EJ53" s="571"/>
      <c r="EK53" s="571"/>
      <c r="EL53" s="571"/>
      <c r="EM53" s="571"/>
      <c r="EN53" s="571"/>
      <c r="EO53" s="571"/>
      <c r="EP53" s="571"/>
      <c r="EQ53" s="572"/>
      <c r="ER53" s="529">
        <f t="shared" ca="1" si="23"/>
        <v>0</v>
      </c>
      <c r="ES53" s="571"/>
      <c r="ET53" s="571"/>
      <c r="EU53" s="571"/>
      <c r="EV53" s="571"/>
      <c r="EW53" s="571"/>
      <c r="EX53" s="571"/>
      <c r="EY53" s="571"/>
      <c r="EZ53" s="572"/>
      <c r="FA53" s="529">
        <f t="shared" ca="1" si="24"/>
        <v>0</v>
      </c>
      <c r="FB53" s="530"/>
      <c r="FC53" s="530"/>
      <c r="FD53" s="530"/>
      <c r="FE53" s="530"/>
      <c r="FF53" s="530"/>
      <c r="FG53" s="530"/>
      <c r="FH53" s="530"/>
      <c r="FI53" s="531"/>
      <c r="FJ53" s="267"/>
      <c r="FK53" s="529">
        <f t="shared" ca="1" si="12"/>
        <v>0</v>
      </c>
      <c r="FL53" s="571"/>
      <c r="FM53" s="571"/>
      <c r="FN53" s="571"/>
      <c r="FO53" s="571"/>
      <c r="FP53" s="571"/>
      <c r="FQ53" s="571"/>
      <c r="FR53" s="571"/>
      <c r="FS53" s="572"/>
      <c r="FW53" s="317">
        <v>0</v>
      </c>
      <c r="FX53" s="318">
        <v>0</v>
      </c>
      <c r="FY53" s="318">
        <v>0</v>
      </c>
      <c r="FZ53" s="318">
        <v>0</v>
      </c>
      <c r="GA53" s="318">
        <v>0</v>
      </c>
      <c r="GB53" s="318">
        <v>0</v>
      </c>
      <c r="GC53" s="318">
        <v>0</v>
      </c>
      <c r="GD53" s="318">
        <v>0</v>
      </c>
      <c r="GE53" s="318">
        <v>0</v>
      </c>
      <c r="GF53" s="318">
        <v>0</v>
      </c>
      <c r="GG53" s="318">
        <v>0</v>
      </c>
      <c r="GH53" s="318">
        <v>0</v>
      </c>
      <c r="GI53" s="323">
        <v>0</v>
      </c>
    </row>
    <row r="54" spans="1:191" ht="12.75" hidden="1" x14ac:dyDescent="0.2">
      <c r="A54" s="266">
        <v>31</v>
      </c>
      <c r="D54" s="176" t="s">
        <v>423</v>
      </c>
      <c r="G54" s="67"/>
      <c r="H54" s="66"/>
      <c r="I54" s="66"/>
      <c r="J54" s="143"/>
      <c r="K54" s="143"/>
      <c r="L54" s="143"/>
      <c r="M54" s="74"/>
      <c r="N54" s="74"/>
      <c r="O54" s="74"/>
      <c r="P54" s="95"/>
      <c r="Q54" s="95"/>
      <c r="R54" s="95"/>
      <c r="S54" s="138"/>
      <c r="T54" s="66"/>
      <c r="U54" s="66"/>
      <c r="V54" s="66"/>
      <c r="W54" s="66"/>
      <c r="X54" s="66"/>
      <c r="Y54" s="66"/>
      <c r="Z54" s="66"/>
      <c r="AA54" s="66"/>
      <c r="AB54" s="66"/>
      <c r="AC54" s="66"/>
      <c r="AD54" s="66"/>
      <c r="AE54" s="66"/>
      <c r="AF54" s="66"/>
      <c r="AG54" s="66"/>
      <c r="AH54" s="66"/>
      <c r="AI54" s="66"/>
      <c r="AJ54" s="66"/>
      <c r="AK54" s="66"/>
      <c r="AL54" s="66"/>
      <c r="AM54" s="66"/>
      <c r="AN54" s="62"/>
      <c r="AO54" s="66"/>
      <c r="AP54" s="66"/>
      <c r="AQ54" s="66"/>
      <c r="AR54" s="66"/>
      <c r="AS54" s="66"/>
      <c r="AT54" s="68"/>
      <c r="AU54" s="66"/>
      <c r="AV54" s="535" t="s">
        <v>39</v>
      </c>
      <c r="AW54" s="550"/>
      <c r="AX54" s="550"/>
      <c r="AY54" s="550"/>
      <c r="AZ54" s="550"/>
      <c r="BA54" s="550"/>
      <c r="BB54" s="550"/>
      <c r="BC54" s="550"/>
      <c r="BD54" s="551"/>
      <c r="BE54" s="66"/>
      <c r="BF54" s="529">
        <f t="shared" ca="1" si="13"/>
        <v>0</v>
      </c>
      <c r="BG54" s="571"/>
      <c r="BH54" s="571"/>
      <c r="BI54" s="571"/>
      <c r="BJ54" s="571"/>
      <c r="BK54" s="571"/>
      <c r="BL54" s="571"/>
      <c r="BM54" s="571"/>
      <c r="BN54" s="572"/>
      <c r="BO54" s="529">
        <f t="shared" ca="1" si="14"/>
        <v>0</v>
      </c>
      <c r="BP54" s="571"/>
      <c r="BQ54" s="571"/>
      <c r="BR54" s="571"/>
      <c r="BS54" s="571"/>
      <c r="BT54" s="571"/>
      <c r="BU54" s="571"/>
      <c r="BV54" s="571"/>
      <c r="BW54" s="572"/>
      <c r="BX54" s="529">
        <f t="shared" ca="1" si="15"/>
        <v>0</v>
      </c>
      <c r="BY54" s="571"/>
      <c r="BZ54" s="571"/>
      <c r="CA54" s="571"/>
      <c r="CB54" s="571"/>
      <c r="CC54" s="571"/>
      <c r="CD54" s="571"/>
      <c r="CE54" s="571"/>
      <c r="CF54" s="572"/>
      <c r="CG54" s="529">
        <f t="shared" ca="1" si="16"/>
        <v>0</v>
      </c>
      <c r="CH54" s="571"/>
      <c r="CI54" s="571"/>
      <c r="CJ54" s="571"/>
      <c r="CK54" s="571"/>
      <c r="CL54" s="571"/>
      <c r="CM54" s="571"/>
      <c r="CN54" s="571"/>
      <c r="CO54" s="572"/>
      <c r="CP54" s="529">
        <f t="shared" ca="1" si="17"/>
        <v>0</v>
      </c>
      <c r="CQ54" s="571"/>
      <c r="CR54" s="571"/>
      <c r="CS54" s="571"/>
      <c r="CT54" s="571"/>
      <c r="CU54" s="571"/>
      <c r="CV54" s="571"/>
      <c r="CW54" s="571"/>
      <c r="CX54" s="571"/>
      <c r="CY54" s="529">
        <f t="shared" ca="1" si="18"/>
        <v>0</v>
      </c>
      <c r="CZ54" s="571"/>
      <c r="DA54" s="571"/>
      <c r="DB54" s="571"/>
      <c r="DC54" s="571"/>
      <c r="DD54" s="571"/>
      <c r="DE54" s="571"/>
      <c r="DF54" s="571"/>
      <c r="DG54" s="571"/>
      <c r="DH54" s="529">
        <f t="shared" ca="1" si="19"/>
        <v>0</v>
      </c>
      <c r="DI54" s="571"/>
      <c r="DJ54" s="571"/>
      <c r="DK54" s="571"/>
      <c r="DL54" s="571"/>
      <c r="DM54" s="571"/>
      <c r="DN54" s="571"/>
      <c r="DO54" s="571"/>
      <c r="DP54" s="571"/>
      <c r="DQ54" s="529">
        <f t="shared" ca="1" si="20"/>
        <v>0</v>
      </c>
      <c r="DR54" s="571"/>
      <c r="DS54" s="571"/>
      <c r="DT54" s="571"/>
      <c r="DU54" s="571"/>
      <c r="DV54" s="571"/>
      <c r="DW54" s="571"/>
      <c r="DX54" s="571"/>
      <c r="DY54" s="572"/>
      <c r="DZ54" s="529">
        <f t="shared" ca="1" si="21"/>
        <v>0</v>
      </c>
      <c r="EA54" s="571"/>
      <c r="EB54" s="571"/>
      <c r="EC54" s="571"/>
      <c r="ED54" s="571"/>
      <c r="EE54" s="571"/>
      <c r="EF54" s="571"/>
      <c r="EG54" s="571"/>
      <c r="EH54" s="572"/>
      <c r="EI54" s="529">
        <f t="shared" ca="1" si="22"/>
        <v>0</v>
      </c>
      <c r="EJ54" s="571"/>
      <c r="EK54" s="571"/>
      <c r="EL54" s="571"/>
      <c r="EM54" s="571"/>
      <c r="EN54" s="571"/>
      <c r="EO54" s="571"/>
      <c r="EP54" s="571"/>
      <c r="EQ54" s="572"/>
      <c r="ER54" s="529">
        <f t="shared" ca="1" si="23"/>
        <v>0</v>
      </c>
      <c r="ES54" s="571"/>
      <c r="ET54" s="571"/>
      <c r="EU54" s="571"/>
      <c r="EV54" s="571"/>
      <c r="EW54" s="571"/>
      <c r="EX54" s="571"/>
      <c r="EY54" s="571"/>
      <c r="EZ54" s="572"/>
      <c r="FA54" s="529">
        <f t="shared" ca="1" si="24"/>
        <v>0</v>
      </c>
      <c r="FB54" s="530"/>
      <c r="FC54" s="530"/>
      <c r="FD54" s="530"/>
      <c r="FE54" s="530"/>
      <c r="FF54" s="530"/>
      <c r="FG54" s="530"/>
      <c r="FH54" s="530"/>
      <c r="FI54" s="531"/>
      <c r="FJ54" s="267"/>
      <c r="FK54" s="529">
        <f t="shared" ca="1" si="12"/>
        <v>0</v>
      </c>
      <c r="FL54" s="571"/>
      <c r="FM54" s="571"/>
      <c r="FN54" s="571"/>
      <c r="FO54" s="571"/>
      <c r="FP54" s="571"/>
      <c r="FQ54" s="571"/>
      <c r="FR54" s="571"/>
      <c r="FS54" s="572"/>
      <c r="FW54" s="317">
        <v>0</v>
      </c>
      <c r="FX54" s="318">
        <v>0</v>
      </c>
      <c r="FY54" s="318">
        <v>0</v>
      </c>
      <c r="FZ54" s="318">
        <v>0</v>
      </c>
      <c r="GA54" s="318">
        <v>0</v>
      </c>
      <c r="GB54" s="318">
        <v>0</v>
      </c>
      <c r="GC54" s="318">
        <v>0</v>
      </c>
      <c r="GD54" s="318">
        <v>0</v>
      </c>
      <c r="GE54" s="318">
        <v>0</v>
      </c>
      <c r="GF54" s="318">
        <v>0</v>
      </c>
      <c r="GG54" s="318">
        <v>0</v>
      </c>
      <c r="GH54" s="318">
        <v>0</v>
      </c>
      <c r="GI54" s="323">
        <v>0</v>
      </c>
    </row>
    <row r="55" spans="1:191" ht="12.75" hidden="1" x14ac:dyDescent="0.2">
      <c r="A55" s="266">
        <v>31</v>
      </c>
      <c r="D55" s="176" t="s">
        <v>423</v>
      </c>
      <c r="G55" s="67"/>
      <c r="H55" s="66"/>
      <c r="I55" s="66"/>
      <c r="J55" s="143"/>
      <c r="K55" s="143"/>
      <c r="L55" s="143"/>
      <c r="M55" s="74"/>
      <c r="N55" s="74"/>
      <c r="O55" s="74"/>
      <c r="P55" s="95"/>
      <c r="Q55" s="95"/>
      <c r="R55" s="95"/>
      <c r="S55" s="138"/>
      <c r="T55" s="66"/>
      <c r="U55" s="66"/>
      <c r="V55" s="66"/>
      <c r="W55" s="66"/>
      <c r="X55" s="66"/>
      <c r="Y55" s="66"/>
      <c r="Z55" s="66"/>
      <c r="AA55" s="66"/>
      <c r="AB55" s="66"/>
      <c r="AC55" s="66"/>
      <c r="AD55" s="66"/>
      <c r="AE55" s="66"/>
      <c r="AF55" s="66"/>
      <c r="AG55" s="66"/>
      <c r="AH55" s="66"/>
      <c r="AI55" s="66"/>
      <c r="AJ55" s="66"/>
      <c r="AK55" s="66"/>
      <c r="AL55" s="66"/>
      <c r="AM55" s="66"/>
      <c r="AN55" s="62"/>
      <c r="AO55" s="66"/>
      <c r="AP55" s="66"/>
      <c r="AQ55" s="66"/>
      <c r="AR55" s="66"/>
      <c r="AS55" s="66"/>
      <c r="AT55" s="68"/>
      <c r="AU55" s="66"/>
      <c r="AV55" s="535" t="s">
        <v>31</v>
      </c>
      <c r="AW55" s="550"/>
      <c r="AX55" s="550"/>
      <c r="AY55" s="550"/>
      <c r="AZ55" s="550"/>
      <c r="BA55" s="550"/>
      <c r="BB55" s="550"/>
      <c r="BC55" s="550"/>
      <c r="BD55" s="551"/>
      <c r="BE55" s="66"/>
      <c r="BF55" s="529">
        <f t="shared" ca="1" si="13"/>
        <v>0</v>
      </c>
      <c r="BG55" s="571"/>
      <c r="BH55" s="571"/>
      <c r="BI55" s="571"/>
      <c r="BJ55" s="571"/>
      <c r="BK55" s="571"/>
      <c r="BL55" s="571"/>
      <c r="BM55" s="571"/>
      <c r="BN55" s="572"/>
      <c r="BO55" s="529">
        <f t="shared" ca="1" si="14"/>
        <v>0</v>
      </c>
      <c r="BP55" s="571"/>
      <c r="BQ55" s="571"/>
      <c r="BR55" s="571"/>
      <c r="BS55" s="571"/>
      <c r="BT55" s="571"/>
      <c r="BU55" s="571"/>
      <c r="BV55" s="571"/>
      <c r="BW55" s="572"/>
      <c r="BX55" s="529">
        <f t="shared" ca="1" si="15"/>
        <v>0</v>
      </c>
      <c r="BY55" s="571"/>
      <c r="BZ55" s="571"/>
      <c r="CA55" s="571"/>
      <c r="CB55" s="571"/>
      <c r="CC55" s="571"/>
      <c r="CD55" s="571"/>
      <c r="CE55" s="571"/>
      <c r="CF55" s="572"/>
      <c r="CG55" s="529">
        <f t="shared" ca="1" si="16"/>
        <v>0</v>
      </c>
      <c r="CH55" s="571"/>
      <c r="CI55" s="571"/>
      <c r="CJ55" s="571"/>
      <c r="CK55" s="571"/>
      <c r="CL55" s="571"/>
      <c r="CM55" s="571"/>
      <c r="CN55" s="571"/>
      <c r="CO55" s="572"/>
      <c r="CP55" s="529">
        <f t="shared" ca="1" si="17"/>
        <v>0</v>
      </c>
      <c r="CQ55" s="571"/>
      <c r="CR55" s="571"/>
      <c r="CS55" s="571"/>
      <c r="CT55" s="571"/>
      <c r="CU55" s="571"/>
      <c r="CV55" s="571"/>
      <c r="CW55" s="571"/>
      <c r="CX55" s="571"/>
      <c r="CY55" s="529">
        <f t="shared" ca="1" si="18"/>
        <v>0</v>
      </c>
      <c r="CZ55" s="571"/>
      <c r="DA55" s="571"/>
      <c r="DB55" s="571"/>
      <c r="DC55" s="571"/>
      <c r="DD55" s="571"/>
      <c r="DE55" s="571"/>
      <c r="DF55" s="571"/>
      <c r="DG55" s="571"/>
      <c r="DH55" s="529">
        <f t="shared" ca="1" si="19"/>
        <v>0</v>
      </c>
      <c r="DI55" s="571"/>
      <c r="DJ55" s="571"/>
      <c r="DK55" s="571"/>
      <c r="DL55" s="571"/>
      <c r="DM55" s="571"/>
      <c r="DN55" s="571"/>
      <c r="DO55" s="571"/>
      <c r="DP55" s="571"/>
      <c r="DQ55" s="529">
        <f t="shared" ca="1" si="20"/>
        <v>0</v>
      </c>
      <c r="DR55" s="571"/>
      <c r="DS55" s="571"/>
      <c r="DT55" s="571"/>
      <c r="DU55" s="571"/>
      <c r="DV55" s="571"/>
      <c r="DW55" s="571"/>
      <c r="DX55" s="571"/>
      <c r="DY55" s="572"/>
      <c r="DZ55" s="529">
        <f t="shared" ca="1" si="21"/>
        <v>0</v>
      </c>
      <c r="EA55" s="571"/>
      <c r="EB55" s="571"/>
      <c r="EC55" s="571"/>
      <c r="ED55" s="571"/>
      <c r="EE55" s="571"/>
      <c r="EF55" s="571"/>
      <c r="EG55" s="571"/>
      <c r="EH55" s="572"/>
      <c r="EI55" s="529">
        <f t="shared" ca="1" si="22"/>
        <v>0</v>
      </c>
      <c r="EJ55" s="571"/>
      <c r="EK55" s="571"/>
      <c r="EL55" s="571"/>
      <c r="EM55" s="571"/>
      <c r="EN55" s="571"/>
      <c r="EO55" s="571"/>
      <c r="EP55" s="571"/>
      <c r="EQ55" s="572"/>
      <c r="ER55" s="529">
        <f t="shared" ca="1" si="23"/>
        <v>0</v>
      </c>
      <c r="ES55" s="571"/>
      <c r="ET55" s="571"/>
      <c r="EU55" s="571"/>
      <c r="EV55" s="571"/>
      <c r="EW55" s="571"/>
      <c r="EX55" s="571"/>
      <c r="EY55" s="571"/>
      <c r="EZ55" s="572"/>
      <c r="FA55" s="529">
        <f t="shared" ca="1" si="24"/>
        <v>0</v>
      </c>
      <c r="FB55" s="530"/>
      <c r="FC55" s="530"/>
      <c r="FD55" s="530"/>
      <c r="FE55" s="530"/>
      <c r="FF55" s="530"/>
      <c r="FG55" s="530"/>
      <c r="FH55" s="530"/>
      <c r="FI55" s="531"/>
      <c r="FJ55" s="267"/>
      <c r="FK55" s="529">
        <f t="shared" ca="1" si="12"/>
        <v>0</v>
      </c>
      <c r="FL55" s="571"/>
      <c r="FM55" s="571"/>
      <c r="FN55" s="571"/>
      <c r="FO55" s="571"/>
      <c r="FP55" s="571"/>
      <c r="FQ55" s="571"/>
      <c r="FR55" s="571"/>
      <c r="FS55" s="572"/>
      <c r="FW55" s="317">
        <v>0</v>
      </c>
      <c r="FX55" s="318">
        <v>0</v>
      </c>
      <c r="FY55" s="318">
        <v>0</v>
      </c>
      <c r="FZ55" s="318">
        <v>0</v>
      </c>
      <c r="GA55" s="318">
        <v>0</v>
      </c>
      <c r="GB55" s="318">
        <v>0</v>
      </c>
      <c r="GC55" s="318">
        <v>0</v>
      </c>
      <c r="GD55" s="318">
        <v>0</v>
      </c>
      <c r="GE55" s="318">
        <v>0</v>
      </c>
      <c r="GF55" s="318">
        <v>0</v>
      </c>
      <c r="GG55" s="318">
        <v>0</v>
      </c>
      <c r="GH55" s="318">
        <v>0</v>
      </c>
      <c r="GI55" s="323">
        <v>0</v>
      </c>
    </row>
    <row r="56" spans="1:191" ht="12.75" hidden="1" x14ac:dyDescent="0.2">
      <c r="A56" s="266">
        <v>31</v>
      </c>
      <c r="D56" s="176" t="s">
        <v>423</v>
      </c>
      <c r="G56" s="67"/>
      <c r="H56" s="66"/>
      <c r="I56" s="66"/>
      <c r="J56" s="143"/>
      <c r="K56" s="143"/>
      <c r="L56" s="143"/>
      <c r="M56" s="74"/>
      <c r="N56" s="74"/>
      <c r="O56" s="74"/>
      <c r="P56" s="95"/>
      <c r="Q56" s="95"/>
      <c r="R56" s="95"/>
      <c r="S56" s="138"/>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8"/>
      <c r="AU56" s="66"/>
      <c r="AV56" s="535" t="s">
        <v>16</v>
      </c>
      <c r="AW56" s="550"/>
      <c r="AX56" s="550"/>
      <c r="AY56" s="550"/>
      <c r="AZ56" s="550"/>
      <c r="BA56" s="550"/>
      <c r="BB56" s="550"/>
      <c r="BC56" s="550"/>
      <c r="BD56" s="551"/>
      <c r="BE56" s="66"/>
      <c r="BF56" s="529">
        <f t="shared" ca="1" si="13"/>
        <v>0</v>
      </c>
      <c r="BG56" s="571"/>
      <c r="BH56" s="571"/>
      <c r="BI56" s="571"/>
      <c r="BJ56" s="571"/>
      <c r="BK56" s="571"/>
      <c r="BL56" s="571"/>
      <c r="BM56" s="571"/>
      <c r="BN56" s="572"/>
      <c r="BO56" s="529">
        <f t="shared" ca="1" si="14"/>
        <v>0</v>
      </c>
      <c r="BP56" s="571"/>
      <c r="BQ56" s="571"/>
      <c r="BR56" s="571"/>
      <c r="BS56" s="571"/>
      <c r="BT56" s="571"/>
      <c r="BU56" s="571"/>
      <c r="BV56" s="571"/>
      <c r="BW56" s="572"/>
      <c r="BX56" s="529">
        <f t="shared" ca="1" si="15"/>
        <v>0</v>
      </c>
      <c r="BY56" s="571"/>
      <c r="BZ56" s="571"/>
      <c r="CA56" s="571"/>
      <c r="CB56" s="571"/>
      <c r="CC56" s="571"/>
      <c r="CD56" s="571"/>
      <c r="CE56" s="571"/>
      <c r="CF56" s="572"/>
      <c r="CG56" s="529">
        <f t="shared" ca="1" si="16"/>
        <v>0</v>
      </c>
      <c r="CH56" s="571"/>
      <c r="CI56" s="571"/>
      <c r="CJ56" s="571"/>
      <c r="CK56" s="571"/>
      <c r="CL56" s="571"/>
      <c r="CM56" s="571"/>
      <c r="CN56" s="571"/>
      <c r="CO56" s="572"/>
      <c r="CP56" s="529">
        <f t="shared" ca="1" si="17"/>
        <v>0</v>
      </c>
      <c r="CQ56" s="571"/>
      <c r="CR56" s="571"/>
      <c r="CS56" s="571"/>
      <c r="CT56" s="571"/>
      <c r="CU56" s="571"/>
      <c r="CV56" s="571"/>
      <c r="CW56" s="571"/>
      <c r="CX56" s="571"/>
      <c r="CY56" s="529">
        <f t="shared" ca="1" si="18"/>
        <v>0</v>
      </c>
      <c r="CZ56" s="571"/>
      <c r="DA56" s="571"/>
      <c r="DB56" s="571"/>
      <c r="DC56" s="571"/>
      <c r="DD56" s="571"/>
      <c r="DE56" s="571"/>
      <c r="DF56" s="571"/>
      <c r="DG56" s="571"/>
      <c r="DH56" s="529">
        <f t="shared" ca="1" si="19"/>
        <v>0</v>
      </c>
      <c r="DI56" s="571"/>
      <c r="DJ56" s="571"/>
      <c r="DK56" s="571"/>
      <c r="DL56" s="571"/>
      <c r="DM56" s="571"/>
      <c r="DN56" s="571"/>
      <c r="DO56" s="571"/>
      <c r="DP56" s="571"/>
      <c r="DQ56" s="529">
        <f t="shared" ca="1" si="20"/>
        <v>0</v>
      </c>
      <c r="DR56" s="571"/>
      <c r="DS56" s="571"/>
      <c r="DT56" s="571"/>
      <c r="DU56" s="571"/>
      <c r="DV56" s="571"/>
      <c r="DW56" s="571"/>
      <c r="DX56" s="571"/>
      <c r="DY56" s="572"/>
      <c r="DZ56" s="529">
        <f t="shared" ca="1" si="21"/>
        <v>0</v>
      </c>
      <c r="EA56" s="571"/>
      <c r="EB56" s="571"/>
      <c r="EC56" s="571"/>
      <c r="ED56" s="571"/>
      <c r="EE56" s="571"/>
      <c r="EF56" s="571"/>
      <c r="EG56" s="571"/>
      <c r="EH56" s="572"/>
      <c r="EI56" s="529">
        <f t="shared" ca="1" si="22"/>
        <v>0</v>
      </c>
      <c r="EJ56" s="571"/>
      <c r="EK56" s="571"/>
      <c r="EL56" s="571"/>
      <c r="EM56" s="571"/>
      <c r="EN56" s="571"/>
      <c r="EO56" s="571"/>
      <c r="EP56" s="571"/>
      <c r="EQ56" s="572"/>
      <c r="ER56" s="529">
        <f t="shared" ca="1" si="23"/>
        <v>0</v>
      </c>
      <c r="ES56" s="571"/>
      <c r="ET56" s="571"/>
      <c r="EU56" s="571"/>
      <c r="EV56" s="571"/>
      <c r="EW56" s="571"/>
      <c r="EX56" s="571"/>
      <c r="EY56" s="571"/>
      <c r="EZ56" s="572"/>
      <c r="FA56" s="529">
        <f t="shared" ca="1" si="24"/>
        <v>0</v>
      </c>
      <c r="FB56" s="530"/>
      <c r="FC56" s="530"/>
      <c r="FD56" s="530"/>
      <c r="FE56" s="530"/>
      <c r="FF56" s="530"/>
      <c r="FG56" s="530"/>
      <c r="FH56" s="530"/>
      <c r="FI56" s="531"/>
      <c r="FJ56" s="267"/>
      <c r="FK56" s="529">
        <f t="shared" ca="1" si="12"/>
        <v>0</v>
      </c>
      <c r="FL56" s="571"/>
      <c r="FM56" s="571"/>
      <c r="FN56" s="571"/>
      <c r="FO56" s="571"/>
      <c r="FP56" s="571"/>
      <c r="FQ56" s="571"/>
      <c r="FR56" s="571"/>
      <c r="FS56" s="572"/>
      <c r="FW56" s="317">
        <v>0</v>
      </c>
      <c r="FX56" s="318">
        <v>0</v>
      </c>
      <c r="FY56" s="318">
        <v>0</v>
      </c>
      <c r="FZ56" s="318">
        <v>0</v>
      </c>
      <c r="GA56" s="318">
        <v>0</v>
      </c>
      <c r="GB56" s="318">
        <v>0</v>
      </c>
      <c r="GC56" s="318">
        <v>0</v>
      </c>
      <c r="GD56" s="318">
        <v>0</v>
      </c>
      <c r="GE56" s="318">
        <v>0</v>
      </c>
      <c r="GF56" s="318">
        <v>0</v>
      </c>
      <c r="GG56" s="318">
        <v>0</v>
      </c>
      <c r="GH56" s="318">
        <v>0</v>
      </c>
      <c r="GI56" s="323">
        <v>0</v>
      </c>
    </row>
    <row r="57" spans="1:191" ht="12.75" x14ac:dyDescent="0.2">
      <c r="A57" s="135">
        <v>34</v>
      </c>
      <c r="D57" s="176" t="s">
        <v>421</v>
      </c>
      <c r="G57" s="67"/>
      <c r="H57" s="66"/>
      <c r="I57" s="66"/>
      <c r="J57" s="143"/>
      <c r="K57" s="143"/>
      <c r="L57" s="143"/>
      <c r="M57" s="74"/>
      <c r="N57" s="74"/>
      <c r="O57" s="74"/>
      <c r="P57" s="95" t="str">
        <f>VLOOKUP($A57,PORTFOLIO_HIERARCHY,3,0)</f>
        <v>Structured Products Americas</v>
      </c>
      <c r="Q57" s="95"/>
      <c r="R57" s="95"/>
      <c r="S57" s="95"/>
      <c r="T57" s="95"/>
      <c r="U57" s="95"/>
      <c r="V57" s="95"/>
      <c r="W57" s="95"/>
      <c r="X57" s="95"/>
      <c r="Y57" s="95"/>
      <c r="Z57" s="95"/>
      <c r="AA57" s="95"/>
      <c r="AB57" s="95"/>
      <c r="AC57" s="95"/>
      <c r="AD57" s="95"/>
      <c r="AE57" s="95"/>
      <c r="AF57" s="95"/>
      <c r="AG57" s="95"/>
      <c r="AH57" s="95"/>
      <c r="AI57" s="95"/>
      <c r="AJ57" s="95"/>
      <c r="AK57" s="95"/>
      <c r="AL57" s="95"/>
      <c r="AM57" s="95"/>
      <c r="AN57" s="95"/>
      <c r="AO57" s="95"/>
      <c r="AP57" s="95"/>
      <c r="AQ57" s="95"/>
      <c r="AR57" s="95"/>
      <c r="AS57" s="95"/>
      <c r="AT57" s="141"/>
      <c r="AU57" s="66"/>
      <c r="AV57" s="552" t="s">
        <v>24</v>
      </c>
      <c r="AW57" s="553"/>
      <c r="AX57" s="553"/>
      <c r="AY57" s="553"/>
      <c r="AZ57" s="553"/>
      <c r="BA57" s="553"/>
      <c r="BB57" s="553"/>
      <c r="BC57" s="553"/>
      <c r="BD57" s="554"/>
      <c r="BE57" s="66"/>
      <c r="BF57" s="586">
        <f t="shared" ca="1" si="13"/>
        <v>-289.00135499999993</v>
      </c>
      <c r="BG57" s="584"/>
      <c r="BH57" s="584"/>
      <c r="BI57" s="584"/>
      <c r="BJ57" s="584"/>
      <c r="BK57" s="584"/>
      <c r="BL57" s="584"/>
      <c r="BM57" s="584"/>
      <c r="BN57" s="585"/>
      <c r="BO57" s="586">
        <f t="shared" ca="1" si="14"/>
        <v>-281.99492399999997</v>
      </c>
      <c r="BP57" s="584"/>
      <c r="BQ57" s="584"/>
      <c r="BR57" s="584"/>
      <c r="BS57" s="584"/>
      <c r="BT57" s="584"/>
      <c r="BU57" s="584"/>
      <c r="BV57" s="584"/>
      <c r="BW57" s="585"/>
      <c r="BX57" s="586">
        <f t="shared" ca="1" si="15"/>
        <v>-312.99476099999998</v>
      </c>
      <c r="BY57" s="584"/>
      <c r="BZ57" s="584"/>
      <c r="CA57" s="584"/>
      <c r="CB57" s="584"/>
      <c r="CC57" s="584"/>
      <c r="CD57" s="584"/>
      <c r="CE57" s="584"/>
      <c r="CF57" s="585"/>
      <c r="CG57" s="586">
        <f t="shared" ca="1" si="16"/>
        <v>2.9963909999999996</v>
      </c>
      <c r="CH57" s="584"/>
      <c r="CI57" s="584"/>
      <c r="CJ57" s="584"/>
      <c r="CK57" s="584"/>
      <c r="CL57" s="584"/>
      <c r="CM57" s="584"/>
      <c r="CN57" s="584"/>
      <c r="CO57" s="585"/>
      <c r="CP57" s="586">
        <f t="shared" ca="1" si="17"/>
        <v>5.0014110000000001</v>
      </c>
      <c r="CQ57" s="584"/>
      <c r="CR57" s="584"/>
      <c r="CS57" s="584"/>
      <c r="CT57" s="584"/>
      <c r="CU57" s="584"/>
      <c r="CV57" s="584"/>
      <c r="CW57" s="584"/>
      <c r="CX57" s="584"/>
      <c r="CY57" s="586">
        <f t="shared" ca="1" si="18"/>
        <v>11.495448</v>
      </c>
      <c r="CZ57" s="584"/>
      <c r="DA57" s="584"/>
      <c r="DB57" s="584"/>
      <c r="DC57" s="584"/>
      <c r="DD57" s="584"/>
      <c r="DE57" s="584"/>
      <c r="DF57" s="584"/>
      <c r="DG57" s="584"/>
      <c r="DH57" s="586">
        <f t="shared" ca="1" si="19"/>
        <v>20.495759999999997</v>
      </c>
      <c r="DI57" s="584"/>
      <c r="DJ57" s="584"/>
      <c r="DK57" s="584"/>
      <c r="DL57" s="584"/>
      <c r="DM57" s="584"/>
      <c r="DN57" s="584"/>
      <c r="DO57" s="584"/>
      <c r="DP57" s="584"/>
      <c r="DQ57" s="586">
        <f t="shared" ca="1" si="20"/>
        <v>39.008778</v>
      </c>
      <c r="DR57" s="584"/>
      <c r="DS57" s="584"/>
      <c r="DT57" s="584"/>
      <c r="DU57" s="584"/>
      <c r="DV57" s="584"/>
      <c r="DW57" s="584"/>
      <c r="DX57" s="584"/>
      <c r="DY57" s="585"/>
      <c r="DZ57" s="586">
        <f t="shared" ca="1" si="21"/>
        <v>47.396444999999993</v>
      </c>
      <c r="EA57" s="584"/>
      <c r="EB57" s="584"/>
      <c r="EC57" s="584"/>
      <c r="ED57" s="584"/>
      <c r="EE57" s="584"/>
      <c r="EF57" s="584"/>
      <c r="EG57" s="584"/>
      <c r="EH57" s="585"/>
      <c r="EI57" s="586">
        <f t="shared" ca="1" si="22"/>
        <v>5.5917779999999988</v>
      </c>
      <c r="EJ57" s="584"/>
      <c r="EK57" s="584"/>
      <c r="EL57" s="584"/>
      <c r="EM57" s="584"/>
      <c r="EN57" s="584"/>
      <c r="EO57" s="584"/>
      <c r="EP57" s="584"/>
      <c r="EQ57" s="585"/>
      <c r="ER57" s="586">
        <f t="shared" ca="1" si="23"/>
        <v>0</v>
      </c>
      <c r="ES57" s="584"/>
      <c r="ET57" s="584"/>
      <c r="EU57" s="584"/>
      <c r="EV57" s="584"/>
      <c r="EW57" s="584"/>
      <c r="EX57" s="584"/>
      <c r="EY57" s="584"/>
      <c r="EZ57" s="585"/>
      <c r="FA57" s="586">
        <f t="shared" ca="1" si="24"/>
        <v>0</v>
      </c>
      <c r="FB57" s="583"/>
      <c r="FC57" s="583"/>
      <c r="FD57" s="583"/>
      <c r="FE57" s="583"/>
      <c r="FF57" s="583"/>
      <c r="FG57" s="583"/>
      <c r="FH57" s="583"/>
      <c r="FI57" s="587"/>
      <c r="FJ57" s="267"/>
      <c r="FK57" s="586">
        <f t="shared" ca="1" si="12"/>
        <v>-752.00502899999992</v>
      </c>
      <c r="FL57" s="584"/>
      <c r="FM57" s="584"/>
      <c r="FN57" s="584"/>
      <c r="FO57" s="584"/>
      <c r="FP57" s="584"/>
      <c r="FQ57" s="584"/>
      <c r="FR57" s="584"/>
      <c r="FS57" s="585"/>
      <c r="FW57" s="317">
        <v>-310.99529600000005</v>
      </c>
      <c r="FX57" s="318">
        <v>-293.003648</v>
      </c>
      <c r="FY57" s="318">
        <v>-328.00416000000001</v>
      </c>
      <c r="FZ57" s="318">
        <v>3.0041920000000002</v>
      </c>
      <c r="GA57" s="318">
        <v>4.0093119999999995</v>
      </c>
      <c r="GB57" s="318">
        <v>11.00048</v>
      </c>
      <c r="GC57" s="318">
        <v>19.499328000000002</v>
      </c>
      <c r="GD57" s="318">
        <v>35.838112000000002</v>
      </c>
      <c r="GE57" s="318">
        <v>46.470047999999998</v>
      </c>
      <c r="GF57" s="318">
        <v>5.204288</v>
      </c>
      <c r="GG57" s="318">
        <v>0</v>
      </c>
      <c r="GH57" s="318">
        <v>0</v>
      </c>
      <c r="GI57" s="323">
        <v>-806.97734400000002</v>
      </c>
    </row>
    <row r="58" spans="1:191" ht="12.75" x14ac:dyDescent="0.2">
      <c r="A58" s="135">
        <v>35</v>
      </c>
      <c r="D58" s="176" t="s">
        <v>421</v>
      </c>
      <c r="G58" s="67"/>
      <c r="H58" s="66"/>
      <c r="I58" s="66"/>
      <c r="J58" s="143"/>
      <c r="K58" s="143"/>
      <c r="L58" s="143"/>
      <c r="M58" s="74"/>
      <c r="N58" s="74"/>
      <c r="O58" s="74"/>
      <c r="P58" s="95"/>
      <c r="Q58" s="95"/>
      <c r="R58" s="95"/>
      <c r="S58" s="138" t="str">
        <f>VLOOKUP($A58,PORTFOLIO_HIERARCHY,3,0)</f>
        <v>CDO guarantee</v>
      </c>
      <c r="T58" s="138"/>
      <c r="U58" s="138"/>
      <c r="V58" s="138"/>
      <c r="W58" s="138"/>
      <c r="X58" s="138"/>
      <c r="Y58" s="138"/>
      <c r="Z58" s="138"/>
      <c r="AA58" s="138"/>
      <c r="AB58" s="138"/>
      <c r="AC58" s="138"/>
      <c r="AD58" s="138"/>
      <c r="AE58" s="138"/>
      <c r="AF58" s="138"/>
      <c r="AG58" s="138"/>
      <c r="AH58" s="138"/>
      <c r="AI58" s="138"/>
      <c r="AJ58" s="138"/>
      <c r="AK58" s="138"/>
      <c r="AL58" s="138"/>
      <c r="AM58" s="138"/>
      <c r="AN58" s="138"/>
      <c r="AO58" s="138"/>
      <c r="AP58" s="138"/>
      <c r="AQ58" s="138"/>
      <c r="AR58" s="138"/>
      <c r="AS58" s="138"/>
      <c r="AT58" s="139"/>
      <c r="AU58" s="66"/>
      <c r="AV58" s="555" t="s">
        <v>24</v>
      </c>
      <c r="AW58" s="556"/>
      <c r="AX58" s="556"/>
      <c r="AY58" s="556"/>
      <c r="AZ58" s="556"/>
      <c r="BA58" s="556"/>
      <c r="BB58" s="556"/>
      <c r="BC58" s="556"/>
      <c r="BD58" s="557"/>
      <c r="BE58" s="66"/>
      <c r="BF58" s="532">
        <f t="shared" ca="1" si="13"/>
        <v>0</v>
      </c>
      <c r="BG58" s="569"/>
      <c r="BH58" s="569"/>
      <c r="BI58" s="569"/>
      <c r="BJ58" s="569"/>
      <c r="BK58" s="569"/>
      <c r="BL58" s="569"/>
      <c r="BM58" s="569"/>
      <c r="BN58" s="570"/>
      <c r="BO58" s="532">
        <f t="shared" ca="1" si="14"/>
        <v>0</v>
      </c>
      <c r="BP58" s="569"/>
      <c r="BQ58" s="569"/>
      <c r="BR58" s="569"/>
      <c r="BS58" s="569"/>
      <c r="BT58" s="569"/>
      <c r="BU58" s="569"/>
      <c r="BV58" s="569"/>
      <c r="BW58" s="570"/>
      <c r="BX58" s="532">
        <f t="shared" ca="1" si="15"/>
        <v>0</v>
      </c>
      <c r="BY58" s="569"/>
      <c r="BZ58" s="569"/>
      <c r="CA58" s="569"/>
      <c r="CB58" s="569"/>
      <c r="CC58" s="569"/>
      <c r="CD58" s="569"/>
      <c r="CE58" s="569"/>
      <c r="CF58" s="570"/>
      <c r="CG58" s="532">
        <f t="shared" ca="1" si="16"/>
        <v>0</v>
      </c>
      <c r="CH58" s="569"/>
      <c r="CI58" s="569"/>
      <c r="CJ58" s="569"/>
      <c r="CK58" s="569"/>
      <c r="CL58" s="569"/>
      <c r="CM58" s="569"/>
      <c r="CN58" s="569"/>
      <c r="CO58" s="570"/>
      <c r="CP58" s="532">
        <f t="shared" ca="1" si="17"/>
        <v>0</v>
      </c>
      <c r="CQ58" s="569"/>
      <c r="CR58" s="569"/>
      <c r="CS58" s="569"/>
      <c r="CT58" s="569"/>
      <c r="CU58" s="569"/>
      <c r="CV58" s="569"/>
      <c r="CW58" s="569"/>
      <c r="CX58" s="569"/>
      <c r="CY58" s="532">
        <f t="shared" ca="1" si="18"/>
        <v>0</v>
      </c>
      <c r="CZ58" s="569"/>
      <c r="DA58" s="569"/>
      <c r="DB58" s="569"/>
      <c r="DC58" s="569"/>
      <c r="DD58" s="569"/>
      <c r="DE58" s="569"/>
      <c r="DF58" s="569"/>
      <c r="DG58" s="569"/>
      <c r="DH58" s="532">
        <f t="shared" ca="1" si="19"/>
        <v>0</v>
      </c>
      <c r="DI58" s="569"/>
      <c r="DJ58" s="569"/>
      <c r="DK58" s="569"/>
      <c r="DL58" s="569"/>
      <c r="DM58" s="569"/>
      <c r="DN58" s="569"/>
      <c r="DO58" s="569"/>
      <c r="DP58" s="569"/>
      <c r="DQ58" s="532">
        <f t="shared" ca="1" si="20"/>
        <v>0</v>
      </c>
      <c r="DR58" s="569"/>
      <c r="DS58" s="569"/>
      <c r="DT58" s="569"/>
      <c r="DU58" s="569"/>
      <c r="DV58" s="569"/>
      <c r="DW58" s="569"/>
      <c r="DX58" s="569"/>
      <c r="DY58" s="570"/>
      <c r="DZ58" s="532">
        <f t="shared" ca="1" si="21"/>
        <v>0</v>
      </c>
      <c r="EA58" s="569"/>
      <c r="EB58" s="569"/>
      <c r="EC58" s="569"/>
      <c r="ED58" s="569"/>
      <c r="EE58" s="569"/>
      <c r="EF58" s="569"/>
      <c r="EG58" s="569"/>
      <c r="EH58" s="570"/>
      <c r="EI58" s="532">
        <f t="shared" ca="1" si="22"/>
        <v>0</v>
      </c>
      <c r="EJ58" s="569"/>
      <c r="EK58" s="569"/>
      <c r="EL58" s="569"/>
      <c r="EM58" s="569"/>
      <c r="EN58" s="569"/>
      <c r="EO58" s="569"/>
      <c r="EP58" s="569"/>
      <c r="EQ58" s="570"/>
      <c r="ER58" s="532">
        <f t="shared" ca="1" si="23"/>
        <v>0</v>
      </c>
      <c r="ES58" s="569"/>
      <c r="ET58" s="569"/>
      <c r="EU58" s="569"/>
      <c r="EV58" s="569"/>
      <c r="EW58" s="569"/>
      <c r="EX58" s="569"/>
      <c r="EY58" s="569"/>
      <c r="EZ58" s="570"/>
      <c r="FA58" s="532">
        <f t="shared" ca="1" si="24"/>
        <v>0</v>
      </c>
      <c r="FB58" s="533"/>
      <c r="FC58" s="533"/>
      <c r="FD58" s="533"/>
      <c r="FE58" s="533"/>
      <c r="FF58" s="533"/>
      <c r="FG58" s="533"/>
      <c r="FH58" s="533"/>
      <c r="FI58" s="534"/>
      <c r="FJ58" s="267"/>
      <c r="FK58" s="532">
        <f t="shared" ca="1" si="12"/>
        <v>0</v>
      </c>
      <c r="FL58" s="569"/>
      <c r="FM58" s="569"/>
      <c r="FN58" s="569"/>
      <c r="FO58" s="569"/>
      <c r="FP58" s="569"/>
      <c r="FQ58" s="569"/>
      <c r="FR58" s="569"/>
      <c r="FS58" s="570"/>
      <c r="FW58" s="317">
        <v>0</v>
      </c>
      <c r="FX58" s="318">
        <v>0</v>
      </c>
      <c r="FY58" s="318">
        <v>0</v>
      </c>
      <c r="FZ58" s="318">
        <v>0</v>
      </c>
      <c r="GA58" s="318">
        <v>0</v>
      </c>
      <c r="GB58" s="318">
        <v>0</v>
      </c>
      <c r="GC58" s="318">
        <v>0</v>
      </c>
      <c r="GD58" s="318">
        <v>0</v>
      </c>
      <c r="GE58" s="318">
        <v>0</v>
      </c>
      <c r="GF58" s="318">
        <v>0</v>
      </c>
      <c r="GG58" s="318">
        <v>0</v>
      </c>
      <c r="GH58" s="318">
        <v>0</v>
      </c>
      <c r="GI58" s="323">
        <v>0</v>
      </c>
    </row>
    <row r="59" spans="1:191" ht="12.75" hidden="1" x14ac:dyDescent="0.2">
      <c r="A59" s="266">
        <v>35</v>
      </c>
      <c r="D59" s="176" t="s">
        <v>423</v>
      </c>
      <c r="G59" s="67"/>
      <c r="H59" s="66"/>
      <c r="I59" s="66"/>
      <c r="J59" s="143"/>
      <c r="K59" s="143"/>
      <c r="L59" s="143"/>
      <c r="M59" s="74"/>
      <c r="N59" s="74"/>
      <c r="O59" s="74"/>
      <c r="P59" s="95"/>
      <c r="Q59" s="95"/>
      <c r="R59" s="95"/>
      <c r="S59" s="138"/>
      <c r="T59" s="66"/>
      <c r="U59" s="66"/>
      <c r="V59" s="66"/>
      <c r="W59" s="66"/>
      <c r="X59" s="66"/>
      <c r="Y59" s="66"/>
      <c r="Z59" s="66"/>
      <c r="AA59" s="66"/>
      <c r="AB59" s="66"/>
      <c r="AC59" s="66"/>
      <c r="AD59" s="66"/>
      <c r="AE59" s="66"/>
      <c r="AF59" s="66"/>
      <c r="AG59" s="66"/>
      <c r="AH59" s="66"/>
      <c r="AI59" s="66"/>
      <c r="AJ59" s="66"/>
      <c r="AK59" s="66"/>
      <c r="AL59" s="66"/>
      <c r="AM59" s="66"/>
      <c r="AN59" s="62"/>
      <c r="AO59" s="66"/>
      <c r="AP59" s="66"/>
      <c r="AQ59" s="66"/>
      <c r="AR59" s="66"/>
      <c r="AS59" s="66"/>
      <c r="AT59" s="68"/>
      <c r="AU59" s="66"/>
      <c r="AV59" s="535" t="s">
        <v>32</v>
      </c>
      <c r="AW59" s="550"/>
      <c r="AX59" s="550"/>
      <c r="AY59" s="550"/>
      <c r="AZ59" s="550"/>
      <c r="BA59" s="550"/>
      <c r="BB59" s="550"/>
      <c r="BC59" s="550"/>
      <c r="BD59" s="551"/>
      <c r="BE59" s="66"/>
      <c r="BF59" s="529">
        <f t="shared" ca="1" si="13"/>
        <v>0</v>
      </c>
      <c r="BG59" s="571"/>
      <c r="BH59" s="571"/>
      <c r="BI59" s="571"/>
      <c r="BJ59" s="571"/>
      <c r="BK59" s="571"/>
      <c r="BL59" s="571"/>
      <c r="BM59" s="571"/>
      <c r="BN59" s="572"/>
      <c r="BO59" s="529">
        <f t="shared" ca="1" si="14"/>
        <v>0</v>
      </c>
      <c r="BP59" s="571"/>
      <c r="BQ59" s="571"/>
      <c r="BR59" s="571"/>
      <c r="BS59" s="571"/>
      <c r="BT59" s="571"/>
      <c r="BU59" s="571"/>
      <c r="BV59" s="571"/>
      <c r="BW59" s="572"/>
      <c r="BX59" s="529">
        <f t="shared" ca="1" si="15"/>
        <v>0</v>
      </c>
      <c r="BY59" s="571"/>
      <c r="BZ59" s="571"/>
      <c r="CA59" s="571"/>
      <c r="CB59" s="571"/>
      <c r="CC59" s="571"/>
      <c r="CD59" s="571"/>
      <c r="CE59" s="571"/>
      <c r="CF59" s="572"/>
      <c r="CG59" s="529">
        <f t="shared" ca="1" si="16"/>
        <v>0</v>
      </c>
      <c r="CH59" s="571"/>
      <c r="CI59" s="571"/>
      <c r="CJ59" s="571"/>
      <c r="CK59" s="571"/>
      <c r="CL59" s="571"/>
      <c r="CM59" s="571"/>
      <c r="CN59" s="571"/>
      <c r="CO59" s="572"/>
      <c r="CP59" s="529">
        <f t="shared" ca="1" si="17"/>
        <v>0</v>
      </c>
      <c r="CQ59" s="571"/>
      <c r="CR59" s="571"/>
      <c r="CS59" s="571"/>
      <c r="CT59" s="571"/>
      <c r="CU59" s="571"/>
      <c r="CV59" s="571"/>
      <c r="CW59" s="571"/>
      <c r="CX59" s="572"/>
      <c r="CY59" s="529">
        <f t="shared" ca="1" si="18"/>
        <v>0</v>
      </c>
      <c r="CZ59" s="571"/>
      <c r="DA59" s="571"/>
      <c r="DB59" s="571"/>
      <c r="DC59" s="571"/>
      <c r="DD59" s="571"/>
      <c r="DE59" s="571"/>
      <c r="DF59" s="571"/>
      <c r="DG59" s="572"/>
      <c r="DH59" s="529">
        <f t="shared" ca="1" si="19"/>
        <v>0</v>
      </c>
      <c r="DI59" s="571"/>
      <c r="DJ59" s="571"/>
      <c r="DK59" s="571"/>
      <c r="DL59" s="571"/>
      <c r="DM59" s="571"/>
      <c r="DN59" s="571"/>
      <c r="DO59" s="571"/>
      <c r="DP59" s="572"/>
      <c r="DQ59" s="529">
        <f t="shared" ca="1" si="20"/>
        <v>0</v>
      </c>
      <c r="DR59" s="571"/>
      <c r="DS59" s="571"/>
      <c r="DT59" s="571"/>
      <c r="DU59" s="571"/>
      <c r="DV59" s="571"/>
      <c r="DW59" s="571"/>
      <c r="DX59" s="571"/>
      <c r="DY59" s="572"/>
      <c r="DZ59" s="529">
        <f t="shared" ca="1" si="21"/>
        <v>0</v>
      </c>
      <c r="EA59" s="571"/>
      <c r="EB59" s="571"/>
      <c r="EC59" s="571"/>
      <c r="ED59" s="571"/>
      <c r="EE59" s="571"/>
      <c r="EF59" s="571"/>
      <c r="EG59" s="571"/>
      <c r="EH59" s="572"/>
      <c r="EI59" s="529">
        <f t="shared" ca="1" si="22"/>
        <v>0</v>
      </c>
      <c r="EJ59" s="571"/>
      <c r="EK59" s="571"/>
      <c r="EL59" s="571"/>
      <c r="EM59" s="571"/>
      <c r="EN59" s="571"/>
      <c r="EO59" s="571"/>
      <c r="EP59" s="571"/>
      <c r="EQ59" s="572"/>
      <c r="ER59" s="529">
        <f t="shared" ca="1" si="23"/>
        <v>0</v>
      </c>
      <c r="ES59" s="571"/>
      <c r="ET59" s="571"/>
      <c r="EU59" s="571"/>
      <c r="EV59" s="571"/>
      <c r="EW59" s="571"/>
      <c r="EX59" s="571"/>
      <c r="EY59" s="571"/>
      <c r="EZ59" s="572"/>
      <c r="FA59" s="529">
        <f t="shared" ca="1" si="24"/>
        <v>0</v>
      </c>
      <c r="FB59" s="571"/>
      <c r="FC59" s="571"/>
      <c r="FD59" s="571"/>
      <c r="FE59" s="571"/>
      <c r="FF59" s="571"/>
      <c r="FG59" s="571"/>
      <c r="FH59" s="571"/>
      <c r="FI59" s="572"/>
      <c r="FJ59" s="269"/>
      <c r="FK59" s="529">
        <f t="shared" ca="1" si="12"/>
        <v>0</v>
      </c>
      <c r="FL59" s="571"/>
      <c r="FM59" s="571"/>
      <c r="FN59" s="571"/>
      <c r="FO59" s="571"/>
      <c r="FP59" s="571"/>
      <c r="FQ59" s="571"/>
      <c r="FR59" s="571"/>
      <c r="FS59" s="572"/>
      <c r="FW59" s="317">
        <v>0</v>
      </c>
      <c r="FX59" s="318">
        <v>0</v>
      </c>
      <c r="FY59" s="318">
        <v>0</v>
      </c>
      <c r="FZ59" s="318">
        <v>0</v>
      </c>
      <c r="GA59" s="318">
        <v>0</v>
      </c>
      <c r="GB59" s="318">
        <v>0</v>
      </c>
      <c r="GC59" s="318">
        <v>0</v>
      </c>
      <c r="GD59" s="318">
        <v>0</v>
      </c>
      <c r="GE59" s="318">
        <v>0</v>
      </c>
      <c r="GF59" s="318">
        <v>0</v>
      </c>
      <c r="GG59" s="318">
        <v>0</v>
      </c>
      <c r="GH59" s="318">
        <v>0</v>
      </c>
      <c r="GI59" s="323">
        <v>0</v>
      </c>
    </row>
    <row r="60" spans="1:191" ht="12.75" hidden="1" x14ac:dyDescent="0.2">
      <c r="A60" s="266">
        <v>35</v>
      </c>
      <c r="D60" s="176" t="s">
        <v>423</v>
      </c>
      <c r="G60" s="67"/>
      <c r="H60" s="66"/>
      <c r="I60" s="66"/>
      <c r="J60" s="143"/>
      <c r="K60" s="143"/>
      <c r="L60" s="143"/>
      <c r="M60" s="74"/>
      <c r="N60" s="74"/>
      <c r="O60" s="74"/>
      <c r="P60" s="95"/>
      <c r="Q60" s="95"/>
      <c r="R60" s="95"/>
      <c r="S60" s="138"/>
      <c r="T60" s="66"/>
      <c r="U60" s="66"/>
      <c r="V60" s="66"/>
      <c r="W60" s="66"/>
      <c r="X60" s="66"/>
      <c r="Y60" s="66"/>
      <c r="Z60" s="66"/>
      <c r="AA60" s="66"/>
      <c r="AB60" s="66"/>
      <c r="AC60" s="66"/>
      <c r="AD60" s="66"/>
      <c r="AE60" s="66"/>
      <c r="AF60" s="66"/>
      <c r="AG60" s="66"/>
      <c r="AH60" s="66"/>
      <c r="AI60" s="66"/>
      <c r="AJ60" s="66"/>
      <c r="AK60" s="66"/>
      <c r="AL60" s="66"/>
      <c r="AM60" s="66"/>
      <c r="AN60" s="62"/>
      <c r="AO60" s="66"/>
      <c r="AP60" s="66"/>
      <c r="AQ60" s="66"/>
      <c r="AR60" s="66"/>
      <c r="AS60" s="66"/>
      <c r="AT60" s="68"/>
      <c r="AU60" s="66"/>
      <c r="AV60" s="535" t="s">
        <v>9</v>
      </c>
      <c r="AW60" s="550"/>
      <c r="AX60" s="550"/>
      <c r="AY60" s="550"/>
      <c r="AZ60" s="550"/>
      <c r="BA60" s="550"/>
      <c r="BB60" s="550"/>
      <c r="BC60" s="550"/>
      <c r="BD60" s="551"/>
      <c r="BE60" s="66"/>
      <c r="BF60" s="529">
        <f t="shared" ca="1" si="13"/>
        <v>0</v>
      </c>
      <c r="BG60" s="571"/>
      <c r="BH60" s="571"/>
      <c r="BI60" s="571"/>
      <c r="BJ60" s="571"/>
      <c r="BK60" s="571"/>
      <c r="BL60" s="571"/>
      <c r="BM60" s="571"/>
      <c r="BN60" s="572"/>
      <c r="BO60" s="529">
        <f t="shared" ca="1" si="14"/>
        <v>0</v>
      </c>
      <c r="BP60" s="571"/>
      <c r="BQ60" s="571"/>
      <c r="BR60" s="571"/>
      <c r="BS60" s="571"/>
      <c r="BT60" s="571"/>
      <c r="BU60" s="571"/>
      <c r="BV60" s="571"/>
      <c r="BW60" s="572"/>
      <c r="BX60" s="529">
        <f t="shared" ca="1" si="15"/>
        <v>0</v>
      </c>
      <c r="BY60" s="571"/>
      <c r="BZ60" s="571"/>
      <c r="CA60" s="571"/>
      <c r="CB60" s="571"/>
      <c r="CC60" s="571"/>
      <c r="CD60" s="571"/>
      <c r="CE60" s="571"/>
      <c r="CF60" s="572"/>
      <c r="CG60" s="529">
        <f t="shared" ca="1" si="16"/>
        <v>0</v>
      </c>
      <c r="CH60" s="571"/>
      <c r="CI60" s="571"/>
      <c r="CJ60" s="571"/>
      <c r="CK60" s="571"/>
      <c r="CL60" s="571"/>
      <c r="CM60" s="571"/>
      <c r="CN60" s="571"/>
      <c r="CO60" s="572"/>
      <c r="CP60" s="529">
        <f t="shared" ca="1" si="17"/>
        <v>0</v>
      </c>
      <c r="CQ60" s="571"/>
      <c r="CR60" s="571"/>
      <c r="CS60" s="571"/>
      <c r="CT60" s="571"/>
      <c r="CU60" s="571"/>
      <c r="CV60" s="571"/>
      <c r="CW60" s="571"/>
      <c r="CX60" s="571"/>
      <c r="CY60" s="529">
        <f t="shared" ca="1" si="18"/>
        <v>0</v>
      </c>
      <c r="CZ60" s="571"/>
      <c r="DA60" s="571"/>
      <c r="DB60" s="571"/>
      <c r="DC60" s="571"/>
      <c r="DD60" s="571"/>
      <c r="DE60" s="571"/>
      <c r="DF60" s="571"/>
      <c r="DG60" s="571"/>
      <c r="DH60" s="529">
        <f t="shared" ca="1" si="19"/>
        <v>0</v>
      </c>
      <c r="DI60" s="571"/>
      <c r="DJ60" s="571"/>
      <c r="DK60" s="571"/>
      <c r="DL60" s="571"/>
      <c r="DM60" s="571"/>
      <c r="DN60" s="571"/>
      <c r="DO60" s="571"/>
      <c r="DP60" s="571"/>
      <c r="DQ60" s="529">
        <f t="shared" ca="1" si="20"/>
        <v>0</v>
      </c>
      <c r="DR60" s="571"/>
      <c r="DS60" s="571"/>
      <c r="DT60" s="571"/>
      <c r="DU60" s="571"/>
      <c r="DV60" s="571"/>
      <c r="DW60" s="571"/>
      <c r="DX60" s="571"/>
      <c r="DY60" s="572"/>
      <c r="DZ60" s="529">
        <f t="shared" ca="1" si="21"/>
        <v>0</v>
      </c>
      <c r="EA60" s="571"/>
      <c r="EB60" s="571"/>
      <c r="EC60" s="571"/>
      <c r="ED60" s="571"/>
      <c r="EE60" s="571"/>
      <c r="EF60" s="571"/>
      <c r="EG60" s="571"/>
      <c r="EH60" s="572"/>
      <c r="EI60" s="529">
        <f t="shared" ca="1" si="22"/>
        <v>0</v>
      </c>
      <c r="EJ60" s="571"/>
      <c r="EK60" s="571"/>
      <c r="EL60" s="571"/>
      <c r="EM60" s="571"/>
      <c r="EN60" s="571"/>
      <c r="EO60" s="571"/>
      <c r="EP60" s="571"/>
      <c r="EQ60" s="572"/>
      <c r="ER60" s="529">
        <f t="shared" ca="1" si="23"/>
        <v>0</v>
      </c>
      <c r="ES60" s="571"/>
      <c r="ET60" s="571"/>
      <c r="EU60" s="571"/>
      <c r="EV60" s="571"/>
      <c r="EW60" s="571"/>
      <c r="EX60" s="571"/>
      <c r="EY60" s="571"/>
      <c r="EZ60" s="572"/>
      <c r="FA60" s="529">
        <f t="shared" ca="1" si="24"/>
        <v>0</v>
      </c>
      <c r="FB60" s="530"/>
      <c r="FC60" s="530"/>
      <c r="FD60" s="530"/>
      <c r="FE60" s="530"/>
      <c r="FF60" s="530"/>
      <c r="FG60" s="530"/>
      <c r="FH60" s="530"/>
      <c r="FI60" s="531"/>
      <c r="FJ60" s="267"/>
      <c r="FK60" s="529">
        <f t="shared" ca="1" si="12"/>
        <v>0</v>
      </c>
      <c r="FL60" s="571"/>
      <c r="FM60" s="571"/>
      <c r="FN60" s="571"/>
      <c r="FO60" s="571"/>
      <c r="FP60" s="571"/>
      <c r="FQ60" s="571"/>
      <c r="FR60" s="571"/>
      <c r="FS60" s="572"/>
      <c r="FW60" s="317">
        <v>0</v>
      </c>
      <c r="FX60" s="318">
        <v>0</v>
      </c>
      <c r="FY60" s="318">
        <v>0</v>
      </c>
      <c r="FZ60" s="318">
        <v>0</v>
      </c>
      <c r="GA60" s="318">
        <v>0</v>
      </c>
      <c r="GB60" s="318">
        <v>0</v>
      </c>
      <c r="GC60" s="318">
        <v>0</v>
      </c>
      <c r="GD60" s="318">
        <v>0</v>
      </c>
      <c r="GE60" s="318">
        <v>0</v>
      </c>
      <c r="GF60" s="318">
        <v>0</v>
      </c>
      <c r="GG60" s="318">
        <v>0</v>
      </c>
      <c r="GH60" s="318">
        <v>0</v>
      </c>
      <c r="GI60" s="323">
        <v>0</v>
      </c>
    </row>
    <row r="61" spans="1:191" ht="12.75" hidden="1" x14ac:dyDescent="0.2">
      <c r="A61" s="266">
        <v>35</v>
      </c>
      <c r="D61" s="176" t="s">
        <v>423</v>
      </c>
      <c r="G61" s="67"/>
      <c r="H61" s="66"/>
      <c r="I61" s="66"/>
      <c r="J61" s="143"/>
      <c r="K61" s="143"/>
      <c r="L61" s="143"/>
      <c r="M61" s="74"/>
      <c r="N61" s="74"/>
      <c r="O61" s="74"/>
      <c r="P61" s="95"/>
      <c r="Q61" s="95"/>
      <c r="R61" s="95"/>
      <c r="S61" s="138"/>
      <c r="T61" s="66"/>
      <c r="U61" s="66"/>
      <c r="V61" s="66"/>
      <c r="W61" s="66"/>
      <c r="X61" s="66"/>
      <c r="Y61" s="66"/>
      <c r="Z61" s="66"/>
      <c r="AA61" s="66"/>
      <c r="AB61" s="66"/>
      <c r="AC61" s="66"/>
      <c r="AD61" s="66"/>
      <c r="AE61" s="66"/>
      <c r="AF61" s="66"/>
      <c r="AG61" s="66"/>
      <c r="AH61" s="66"/>
      <c r="AI61" s="66"/>
      <c r="AJ61" s="66"/>
      <c r="AK61" s="66"/>
      <c r="AL61" s="66"/>
      <c r="AM61" s="66"/>
      <c r="AN61" s="62"/>
      <c r="AO61" s="66"/>
      <c r="AP61" s="66"/>
      <c r="AQ61" s="66"/>
      <c r="AR61" s="66"/>
      <c r="AS61" s="66"/>
      <c r="AT61" s="68"/>
      <c r="AU61" s="66"/>
      <c r="AV61" s="535" t="s">
        <v>18</v>
      </c>
      <c r="AW61" s="550"/>
      <c r="AX61" s="550"/>
      <c r="AY61" s="550"/>
      <c r="AZ61" s="550"/>
      <c r="BA61" s="550"/>
      <c r="BB61" s="550"/>
      <c r="BC61" s="550"/>
      <c r="BD61" s="551"/>
      <c r="BE61" s="66"/>
      <c r="BF61" s="529">
        <f t="shared" ca="1" si="13"/>
        <v>0</v>
      </c>
      <c r="BG61" s="571"/>
      <c r="BH61" s="571"/>
      <c r="BI61" s="571"/>
      <c r="BJ61" s="571"/>
      <c r="BK61" s="571"/>
      <c r="BL61" s="571"/>
      <c r="BM61" s="571"/>
      <c r="BN61" s="572"/>
      <c r="BO61" s="529">
        <f t="shared" ca="1" si="14"/>
        <v>0</v>
      </c>
      <c r="BP61" s="571"/>
      <c r="BQ61" s="571"/>
      <c r="BR61" s="571"/>
      <c r="BS61" s="571"/>
      <c r="BT61" s="571"/>
      <c r="BU61" s="571"/>
      <c r="BV61" s="571"/>
      <c r="BW61" s="572"/>
      <c r="BX61" s="529">
        <f t="shared" ca="1" si="15"/>
        <v>0</v>
      </c>
      <c r="BY61" s="571"/>
      <c r="BZ61" s="571"/>
      <c r="CA61" s="571"/>
      <c r="CB61" s="571"/>
      <c r="CC61" s="571"/>
      <c r="CD61" s="571"/>
      <c r="CE61" s="571"/>
      <c r="CF61" s="572"/>
      <c r="CG61" s="529">
        <f t="shared" ca="1" si="16"/>
        <v>0</v>
      </c>
      <c r="CH61" s="571"/>
      <c r="CI61" s="571"/>
      <c r="CJ61" s="571"/>
      <c r="CK61" s="571"/>
      <c r="CL61" s="571"/>
      <c r="CM61" s="571"/>
      <c r="CN61" s="571"/>
      <c r="CO61" s="572"/>
      <c r="CP61" s="529">
        <f t="shared" ca="1" si="17"/>
        <v>0</v>
      </c>
      <c r="CQ61" s="571"/>
      <c r="CR61" s="571"/>
      <c r="CS61" s="571"/>
      <c r="CT61" s="571"/>
      <c r="CU61" s="571"/>
      <c r="CV61" s="571"/>
      <c r="CW61" s="571"/>
      <c r="CX61" s="571"/>
      <c r="CY61" s="529">
        <f t="shared" ca="1" si="18"/>
        <v>0</v>
      </c>
      <c r="CZ61" s="571"/>
      <c r="DA61" s="571"/>
      <c r="DB61" s="571"/>
      <c r="DC61" s="571"/>
      <c r="DD61" s="571"/>
      <c r="DE61" s="571"/>
      <c r="DF61" s="571"/>
      <c r="DG61" s="571"/>
      <c r="DH61" s="529">
        <f t="shared" ca="1" si="19"/>
        <v>0</v>
      </c>
      <c r="DI61" s="571"/>
      <c r="DJ61" s="571"/>
      <c r="DK61" s="571"/>
      <c r="DL61" s="571"/>
      <c r="DM61" s="571"/>
      <c r="DN61" s="571"/>
      <c r="DO61" s="571"/>
      <c r="DP61" s="571"/>
      <c r="DQ61" s="529">
        <f t="shared" ca="1" si="20"/>
        <v>0</v>
      </c>
      <c r="DR61" s="571"/>
      <c r="DS61" s="571"/>
      <c r="DT61" s="571"/>
      <c r="DU61" s="571"/>
      <c r="DV61" s="571"/>
      <c r="DW61" s="571"/>
      <c r="DX61" s="571"/>
      <c r="DY61" s="572"/>
      <c r="DZ61" s="529">
        <f t="shared" ca="1" si="21"/>
        <v>0</v>
      </c>
      <c r="EA61" s="571"/>
      <c r="EB61" s="571"/>
      <c r="EC61" s="571"/>
      <c r="ED61" s="571"/>
      <c r="EE61" s="571"/>
      <c r="EF61" s="571"/>
      <c r="EG61" s="571"/>
      <c r="EH61" s="572"/>
      <c r="EI61" s="529">
        <f t="shared" ca="1" si="22"/>
        <v>0</v>
      </c>
      <c r="EJ61" s="571"/>
      <c r="EK61" s="571"/>
      <c r="EL61" s="571"/>
      <c r="EM61" s="571"/>
      <c r="EN61" s="571"/>
      <c r="EO61" s="571"/>
      <c r="EP61" s="571"/>
      <c r="EQ61" s="572"/>
      <c r="ER61" s="529">
        <f t="shared" ca="1" si="23"/>
        <v>0</v>
      </c>
      <c r="ES61" s="571"/>
      <c r="ET61" s="571"/>
      <c r="EU61" s="571"/>
      <c r="EV61" s="571"/>
      <c r="EW61" s="571"/>
      <c r="EX61" s="571"/>
      <c r="EY61" s="571"/>
      <c r="EZ61" s="572"/>
      <c r="FA61" s="529">
        <f t="shared" ca="1" si="24"/>
        <v>0</v>
      </c>
      <c r="FB61" s="530"/>
      <c r="FC61" s="530"/>
      <c r="FD61" s="530"/>
      <c r="FE61" s="530"/>
      <c r="FF61" s="530"/>
      <c r="FG61" s="530"/>
      <c r="FH61" s="530"/>
      <c r="FI61" s="531"/>
      <c r="FJ61" s="267"/>
      <c r="FK61" s="529">
        <f t="shared" ca="1" si="12"/>
        <v>0</v>
      </c>
      <c r="FL61" s="571"/>
      <c r="FM61" s="571"/>
      <c r="FN61" s="571"/>
      <c r="FO61" s="571"/>
      <c r="FP61" s="571"/>
      <c r="FQ61" s="571"/>
      <c r="FR61" s="571"/>
      <c r="FS61" s="572"/>
      <c r="FW61" s="317">
        <v>0</v>
      </c>
      <c r="FX61" s="318">
        <v>0</v>
      </c>
      <c r="FY61" s="318">
        <v>0</v>
      </c>
      <c r="FZ61" s="318">
        <v>0</v>
      </c>
      <c r="GA61" s="318">
        <v>0</v>
      </c>
      <c r="GB61" s="318">
        <v>0</v>
      </c>
      <c r="GC61" s="318">
        <v>0</v>
      </c>
      <c r="GD61" s="318">
        <v>0</v>
      </c>
      <c r="GE61" s="318">
        <v>0</v>
      </c>
      <c r="GF61" s="318">
        <v>0</v>
      </c>
      <c r="GG61" s="318">
        <v>0</v>
      </c>
      <c r="GH61" s="318">
        <v>0</v>
      </c>
      <c r="GI61" s="323">
        <v>0</v>
      </c>
    </row>
    <row r="62" spans="1:191" ht="12.75" hidden="1" x14ac:dyDescent="0.2">
      <c r="A62" s="266">
        <v>35</v>
      </c>
      <c r="D62" s="176" t="s">
        <v>423</v>
      </c>
      <c r="G62" s="67"/>
      <c r="H62" s="66"/>
      <c r="I62" s="66"/>
      <c r="J62" s="143"/>
      <c r="K62" s="143"/>
      <c r="L62" s="143"/>
      <c r="M62" s="74"/>
      <c r="N62" s="74"/>
      <c r="O62" s="74"/>
      <c r="P62" s="95"/>
      <c r="Q62" s="95"/>
      <c r="R62" s="95"/>
      <c r="S62" s="138"/>
      <c r="T62" s="66"/>
      <c r="U62" s="66"/>
      <c r="V62" s="66"/>
      <c r="W62" s="66"/>
      <c r="X62" s="66"/>
      <c r="Y62" s="66"/>
      <c r="Z62" s="66"/>
      <c r="AA62" s="66"/>
      <c r="AB62" s="66"/>
      <c r="AC62" s="66"/>
      <c r="AD62" s="66"/>
      <c r="AE62" s="66"/>
      <c r="AF62" s="66"/>
      <c r="AG62" s="66"/>
      <c r="AH62" s="66"/>
      <c r="AI62" s="66"/>
      <c r="AJ62" s="66"/>
      <c r="AK62" s="66"/>
      <c r="AL62" s="66"/>
      <c r="AM62" s="66"/>
      <c r="AN62" s="62"/>
      <c r="AO62" s="66"/>
      <c r="AP62" s="66"/>
      <c r="AQ62" s="66"/>
      <c r="AR62" s="66"/>
      <c r="AS62" s="66"/>
      <c r="AT62" s="68"/>
      <c r="AU62" s="66"/>
      <c r="AV62" s="535" t="s">
        <v>39</v>
      </c>
      <c r="AW62" s="550"/>
      <c r="AX62" s="550"/>
      <c r="AY62" s="550"/>
      <c r="AZ62" s="550"/>
      <c r="BA62" s="550"/>
      <c r="BB62" s="550"/>
      <c r="BC62" s="550"/>
      <c r="BD62" s="551"/>
      <c r="BE62" s="66"/>
      <c r="BF62" s="529">
        <f t="shared" ca="1" si="13"/>
        <v>0</v>
      </c>
      <c r="BG62" s="571"/>
      <c r="BH62" s="571"/>
      <c r="BI62" s="571"/>
      <c r="BJ62" s="571"/>
      <c r="BK62" s="571"/>
      <c r="BL62" s="571"/>
      <c r="BM62" s="571"/>
      <c r="BN62" s="572"/>
      <c r="BO62" s="529">
        <f t="shared" ca="1" si="14"/>
        <v>0</v>
      </c>
      <c r="BP62" s="571"/>
      <c r="BQ62" s="571"/>
      <c r="BR62" s="571"/>
      <c r="BS62" s="571"/>
      <c r="BT62" s="571"/>
      <c r="BU62" s="571"/>
      <c r="BV62" s="571"/>
      <c r="BW62" s="572"/>
      <c r="BX62" s="529">
        <f t="shared" ca="1" si="15"/>
        <v>0</v>
      </c>
      <c r="BY62" s="571"/>
      <c r="BZ62" s="571"/>
      <c r="CA62" s="571"/>
      <c r="CB62" s="571"/>
      <c r="CC62" s="571"/>
      <c r="CD62" s="571"/>
      <c r="CE62" s="571"/>
      <c r="CF62" s="572"/>
      <c r="CG62" s="529">
        <f t="shared" ca="1" si="16"/>
        <v>0</v>
      </c>
      <c r="CH62" s="571"/>
      <c r="CI62" s="571"/>
      <c r="CJ62" s="571"/>
      <c r="CK62" s="571"/>
      <c r="CL62" s="571"/>
      <c r="CM62" s="571"/>
      <c r="CN62" s="571"/>
      <c r="CO62" s="572"/>
      <c r="CP62" s="529">
        <f t="shared" ca="1" si="17"/>
        <v>0</v>
      </c>
      <c r="CQ62" s="571"/>
      <c r="CR62" s="571"/>
      <c r="CS62" s="571"/>
      <c r="CT62" s="571"/>
      <c r="CU62" s="571"/>
      <c r="CV62" s="571"/>
      <c r="CW62" s="571"/>
      <c r="CX62" s="571"/>
      <c r="CY62" s="529">
        <f t="shared" ca="1" si="18"/>
        <v>0</v>
      </c>
      <c r="CZ62" s="571"/>
      <c r="DA62" s="571"/>
      <c r="DB62" s="571"/>
      <c r="DC62" s="571"/>
      <c r="DD62" s="571"/>
      <c r="DE62" s="571"/>
      <c r="DF62" s="571"/>
      <c r="DG62" s="571"/>
      <c r="DH62" s="529">
        <f t="shared" ca="1" si="19"/>
        <v>0</v>
      </c>
      <c r="DI62" s="571"/>
      <c r="DJ62" s="571"/>
      <c r="DK62" s="571"/>
      <c r="DL62" s="571"/>
      <c r="DM62" s="571"/>
      <c r="DN62" s="571"/>
      <c r="DO62" s="571"/>
      <c r="DP62" s="571"/>
      <c r="DQ62" s="529">
        <f t="shared" ca="1" si="20"/>
        <v>0</v>
      </c>
      <c r="DR62" s="571"/>
      <c r="DS62" s="571"/>
      <c r="DT62" s="571"/>
      <c r="DU62" s="571"/>
      <c r="DV62" s="571"/>
      <c r="DW62" s="571"/>
      <c r="DX62" s="571"/>
      <c r="DY62" s="572"/>
      <c r="DZ62" s="529">
        <f t="shared" ca="1" si="21"/>
        <v>0</v>
      </c>
      <c r="EA62" s="571"/>
      <c r="EB62" s="571"/>
      <c r="EC62" s="571"/>
      <c r="ED62" s="571"/>
      <c r="EE62" s="571"/>
      <c r="EF62" s="571"/>
      <c r="EG62" s="571"/>
      <c r="EH62" s="572"/>
      <c r="EI62" s="529">
        <f t="shared" ca="1" si="22"/>
        <v>0</v>
      </c>
      <c r="EJ62" s="571"/>
      <c r="EK62" s="571"/>
      <c r="EL62" s="571"/>
      <c r="EM62" s="571"/>
      <c r="EN62" s="571"/>
      <c r="EO62" s="571"/>
      <c r="EP62" s="571"/>
      <c r="EQ62" s="572"/>
      <c r="ER62" s="529">
        <f t="shared" ca="1" si="23"/>
        <v>0</v>
      </c>
      <c r="ES62" s="571"/>
      <c r="ET62" s="571"/>
      <c r="EU62" s="571"/>
      <c r="EV62" s="571"/>
      <c r="EW62" s="571"/>
      <c r="EX62" s="571"/>
      <c r="EY62" s="571"/>
      <c r="EZ62" s="572"/>
      <c r="FA62" s="529">
        <f t="shared" ca="1" si="24"/>
        <v>0</v>
      </c>
      <c r="FB62" s="530"/>
      <c r="FC62" s="530"/>
      <c r="FD62" s="530"/>
      <c r="FE62" s="530"/>
      <c r="FF62" s="530"/>
      <c r="FG62" s="530"/>
      <c r="FH62" s="530"/>
      <c r="FI62" s="531"/>
      <c r="FJ62" s="267"/>
      <c r="FK62" s="529">
        <f t="shared" ca="1" si="12"/>
        <v>0</v>
      </c>
      <c r="FL62" s="571"/>
      <c r="FM62" s="571"/>
      <c r="FN62" s="571"/>
      <c r="FO62" s="571"/>
      <c r="FP62" s="571"/>
      <c r="FQ62" s="571"/>
      <c r="FR62" s="571"/>
      <c r="FS62" s="572"/>
      <c r="FW62" s="317">
        <v>0</v>
      </c>
      <c r="FX62" s="318">
        <v>0</v>
      </c>
      <c r="FY62" s="318">
        <v>0</v>
      </c>
      <c r="FZ62" s="318">
        <v>0</v>
      </c>
      <c r="GA62" s="318">
        <v>0</v>
      </c>
      <c r="GB62" s="318">
        <v>0</v>
      </c>
      <c r="GC62" s="318">
        <v>0</v>
      </c>
      <c r="GD62" s="318">
        <v>0</v>
      </c>
      <c r="GE62" s="318">
        <v>0</v>
      </c>
      <c r="GF62" s="318">
        <v>0</v>
      </c>
      <c r="GG62" s="318">
        <v>0</v>
      </c>
      <c r="GH62" s="318">
        <v>0</v>
      </c>
      <c r="GI62" s="323">
        <v>0</v>
      </c>
    </row>
    <row r="63" spans="1:191" ht="12.75" hidden="1" x14ac:dyDescent="0.2">
      <c r="A63" s="266">
        <v>35</v>
      </c>
      <c r="D63" s="176" t="s">
        <v>423</v>
      </c>
      <c r="G63" s="67"/>
      <c r="H63" s="66"/>
      <c r="I63" s="66"/>
      <c r="J63" s="143"/>
      <c r="K63" s="143"/>
      <c r="L63" s="143"/>
      <c r="M63" s="74"/>
      <c r="N63" s="74"/>
      <c r="O63" s="74"/>
      <c r="P63" s="95"/>
      <c r="Q63" s="95"/>
      <c r="R63" s="95"/>
      <c r="S63" s="138"/>
      <c r="T63" s="66"/>
      <c r="U63" s="66"/>
      <c r="V63" s="66"/>
      <c r="W63" s="66"/>
      <c r="X63" s="66"/>
      <c r="Y63" s="66"/>
      <c r="Z63" s="66"/>
      <c r="AA63" s="66"/>
      <c r="AB63" s="66"/>
      <c r="AC63" s="66"/>
      <c r="AD63" s="66"/>
      <c r="AE63" s="66"/>
      <c r="AF63" s="66"/>
      <c r="AG63" s="66"/>
      <c r="AH63" s="66"/>
      <c r="AI63" s="66"/>
      <c r="AJ63" s="66"/>
      <c r="AK63" s="66"/>
      <c r="AL63" s="66"/>
      <c r="AM63" s="66"/>
      <c r="AN63" s="62"/>
      <c r="AO63" s="66"/>
      <c r="AP63" s="66"/>
      <c r="AQ63" s="66"/>
      <c r="AR63" s="66"/>
      <c r="AS63" s="66"/>
      <c r="AT63" s="68"/>
      <c r="AU63" s="66"/>
      <c r="AV63" s="535" t="s">
        <v>31</v>
      </c>
      <c r="AW63" s="550"/>
      <c r="AX63" s="550"/>
      <c r="AY63" s="550"/>
      <c r="AZ63" s="550"/>
      <c r="BA63" s="550"/>
      <c r="BB63" s="550"/>
      <c r="BC63" s="550"/>
      <c r="BD63" s="551"/>
      <c r="BE63" s="66"/>
      <c r="BF63" s="529">
        <f t="shared" ca="1" si="13"/>
        <v>0</v>
      </c>
      <c r="BG63" s="571"/>
      <c r="BH63" s="571"/>
      <c r="BI63" s="571"/>
      <c r="BJ63" s="571"/>
      <c r="BK63" s="571"/>
      <c r="BL63" s="571"/>
      <c r="BM63" s="571"/>
      <c r="BN63" s="572"/>
      <c r="BO63" s="529">
        <f t="shared" ca="1" si="14"/>
        <v>0</v>
      </c>
      <c r="BP63" s="571"/>
      <c r="BQ63" s="571"/>
      <c r="BR63" s="571"/>
      <c r="BS63" s="571"/>
      <c r="BT63" s="571"/>
      <c r="BU63" s="571"/>
      <c r="BV63" s="571"/>
      <c r="BW63" s="572"/>
      <c r="BX63" s="529">
        <f t="shared" ca="1" si="15"/>
        <v>0</v>
      </c>
      <c r="BY63" s="571"/>
      <c r="BZ63" s="571"/>
      <c r="CA63" s="571"/>
      <c r="CB63" s="571"/>
      <c r="CC63" s="571"/>
      <c r="CD63" s="571"/>
      <c r="CE63" s="571"/>
      <c r="CF63" s="572"/>
      <c r="CG63" s="529">
        <f t="shared" ca="1" si="16"/>
        <v>0</v>
      </c>
      <c r="CH63" s="571"/>
      <c r="CI63" s="571"/>
      <c r="CJ63" s="571"/>
      <c r="CK63" s="571"/>
      <c r="CL63" s="571"/>
      <c r="CM63" s="571"/>
      <c r="CN63" s="571"/>
      <c r="CO63" s="572"/>
      <c r="CP63" s="529">
        <f t="shared" ca="1" si="17"/>
        <v>0</v>
      </c>
      <c r="CQ63" s="571"/>
      <c r="CR63" s="571"/>
      <c r="CS63" s="571"/>
      <c r="CT63" s="571"/>
      <c r="CU63" s="571"/>
      <c r="CV63" s="571"/>
      <c r="CW63" s="571"/>
      <c r="CX63" s="571"/>
      <c r="CY63" s="529">
        <f t="shared" ca="1" si="18"/>
        <v>0</v>
      </c>
      <c r="CZ63" s="571"/>
      <c r="DA63" s="571"/>
      <c r="DB63" s="571"/>
      <c r="DC63" s="571"/>
      <c r="DD63" s="571"/>
      <c r="DE63" s="571"/>
      <c r="DF63" s="571"/>
      <c r="DG63" s="571"/>
      <c r="DH63" s="529">
        <f t="shared" ca="1" si="19"/>
        <v>0</v>
      </c>
      <c r="DI63" s="571"/>
      <c r="DJ63" s="571"/>
      <c r="DK63" s="571"/>
      <c r="DL63" s="571"/>
      <c r="DM63" s="571"/>
      <c r="DN63" s="571"/>
      <c r="DO63" s="571"/>
      <c r="DP63" s="571"/>
      <c r="DQ63" s="529">
        <f t="shared" ca="1" si="20"/>
        <v>0</v>
      </c>
      <c r="DR63" s="571"/>
      <c r="DS63" s="571"/>
      <c r="DT63" s="571"/>
      <c r="DU63" s="571"/>
      <c r="DV63" s="571"/>
      <c r="DW63" s="571"/>
      <c r="DX63" s="571"/>
      <c r="DY63" s="572"/>
      <c r="DZ63" s="529">
        <f t="shared" ca="1" si="21"/>
        <v>0</v>
      </c>
      <c r="EA63" s="571"/>
      <c r="EB63" s="571"/>
      <c r="EC63" s="571"/>
      <c r="ED63" s="571"/>
      <c r="EE63" s="571"/>
      <c r="EF63" s="571"/>
      <c r="EG63" s="571"/>
      <c r="EH63" s="572"/>
      <c r="EI63" s="529">
        <f t="shared" ca="1" si="22"/>
        <v>0</v>
      </c>
      <c r="EJ63" s="571"/>
      <c r="EK63" s="571"/>
      <c r="EL63" s="571"/>
      <c r="EM63" s="571"/>
      <c r="EN63" s="571"/>
      <c r="EO63" s="571"/>
      <c r="EP63" s="571"/>
      <c r="EQ63" s="572"/>
      <c r="ER63" s="529">
        <f t="shared" ca="1" si="23"/>
        <v>0</v>
      </c>
      <c r="ES63" s="571"/>
      <c r="ET63" s="571"/>
      <c r="EU63" s="571"/>
      <c r="EV63" s="571"/>
      <c r="EW63" s="571"/>
      <c r="EX63" s="571"/>
      <c r="EY63" s="571"/>
      <c r="EZ63" s="572"/>
      <c r="FA63" s="529">
        <f t="shared" ca="1" si="24"/>
        <v>0</v>
      </c>
      <c r="FB63" s="530"/>
      <c r="FC63" s="530"/>
      <c r="FD63" s="530"/>
      <c r="FE63" s="530"/>
      <c r="FF63" s="530"/>
      <c r="FG63" s="530"/>
      <c r="FH63" s="530"/>
      <c r="FI63" s="531"/>
      <c r="FJ63" s="267"/>
      <c r="FK63" s="529">
        <f t="shared" ca="1" si="12"/>
        <v>0</v>
      </c>
      <c r="FL63" s="571"/>
      <c r="FM63" s="571"/>
      <c r="FN63" s="571"/>
      <c r="FO63" s="571"/>
      <c r="FP63" s="571"/>
      <c r="FQ63" s="571"/>
      <c r="FR63" s="571"/>
      <c r="FS63" s="572"/>
      <c r="FW63" s="317">
        <v>0</v>
      </c>
      <c r="FX63" s="318">
        <v>0</v>
      </c>
      <c r="FY63" s="318">
        <v>0</v>
      </c>
      <c r="FZ63" s="318">
        <v>0</v>
      </c>
      <c r="GA63" s="318">
        <v>0</v>
      </c>
      <c r="GB63" s="318">
        <v>0</v>
      </c>
      <c r="GC63" s="318">
        <v>0</v>
      </c>
      <c r="GD63" s="318">
        <v>0</v>
      </c>
      <c r="GE63" s="318">
        <v>0</v>
      </c>
      <c r="GF63" s="318">
        <v>0</v>
      </c>
      <c r="GG63" s="318">
        <v>0</v>
      </c>
      <c r="GH63" s="318">
        <v>0</v>
      </c>
      <c r="GI63" s="323">
        <v>0</v>
      </c>
    </row>
    <row r="64" spans="1:191" ht="12.75" hidden="1" x14ac:dyDescent="0.2">
      <c r="A64" s="266">
        <v>35</v>
      </c>
      <c r="D64" s="176" t="s">
        <v>423</v>
      </c>
      <c r="G64" s="67"/>
      <c r="H64" s="66"/>
      <c r="I64" s="66"/>
      <c r="J64" s="143"/>
      <c r="K64" s="143"/>
      <c r="L64" s="143"/>
      <c r="M64" s="74"/>
      <c r="N64" s="74"/>
      <c r="O64" s="74"/>
      <c r="P64" s="95"/>
      <c r="Q64" s="95"/>
      <c r="R64" s="95"/>
      <c r="S64" s="138"/>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8"/>
      <c r="AU64" s="66"/>
      <c r="AV64" s="535" t="s">
        <v>16</v>
      </c>
      <c r="AW64" s="550"/>
      <c r="AX64" s="550"/>
      <c r="AY64" s="550"/>
      <c r="AZ64" s="550"/>
      <c r="BA64" s="550"/>
      <c r="BB64" s="550"/>
      <c r="BC64" s="550"/>
      <c r="BD64" s="551"/>
      <c r="BE64" s="66"/>
      <c r="BF64" s="529">
        <f t="shared" ca="1" si="13"/>
        <v>0</v>
      </c>
      <c r="BG64" s="571"/>
      <c r="BH64" s="571"/>
      <c r="BI64" s="571"/>
      <c r="BJ64" s="571"/>
      <c r="BK64" s="571"/>
      <c r="BL64" s="571"/>
      <c r="BM64" s="571"/>
      <c r="BN64" s="572"/>
      <c r="BO64" s="529">
        <f t="shared" ca="1" si="14"/>
        <v>0</v>
      </c>
      <c r="BP64" s="571"/>
      <c r="BQ64" s="571"/>
      <c r="BR64" s="571"/>
      <c r="BS64" s="571"/>
      <c r="BT64" s="571"/>
      <c r="BU64" s="571"/>
      <c r="BV64" s="571"/>
      <c r="BW64" s="572"/>
      <c r="BX64" s="529">
        <f t="shared" ca="1" si="15"/>
        <v>0</v>
      </c>
      <c r="BY64" s="571"/>
      <c r="BZ64" s="571"/>
      <c r="CA64" s="571"/>
      <c r="CB64" s="571"/>
      <c r="CC64" s="571"/>
      <c r="CD64" s="571"/>
      <c r="CE64" s="571"/>
      <c r="CF64" s="572"/>
      <c r="CG64" s="529">
        <f t="shared" ca="1" si="16"/>
        <v>0</v>
      </c>
      <c r="CH64" s="571"/>
      <c r="CI64" s="571"/>
      <c r="CJ64" s="571"/>
      <c r="CK64" s="571"/>
      <c r="CL64" s="571"/>
      <c r="CM64" s="571"/>
      <c r="CN64" s="571"/>
      <c r="CO64" s="572"/>
      <c r="CP64" s="529">
        <f t="shared" ca="1" si="17"/>
        <v>0</v>
      </c>
      <c r="CQ64" s="571"/>
      <c r="CR64" s="571"/>
      <c r="CS64" s="571"/>
      <c r="CT64" s="571"/>
      <c r="CU64" s="571"/>
      <c r="CV64" s="571"/>
      <c r="CW64" s="571"/>
      <c r="CX64" s="571"/>
      <c r="CY64" s="529">
        <f t="shared" ca="1" si="18"/>
        <v>0</v>
      </c>
      <c r="CZ64" s="571"/>
      <c r="DA64" s="571"/>
      <c r="DB64" s="571"/>
      <c r="DC64" s="571"/>
      <c r="DD64" s="571"/>
      <c r="DE64" s="571"/>
      <c r="DF64" s="571"/>
      <c r="DG64" s="571"/>
      <c r="DH64" s="529">
        <f t="shared" ca="1" si="19"/>
        <v>0</v>
      </c>
      <c r="DI64" s="571"/>
      <c r="DJ64" s="571"/>
      <c r="DK64" s="571"/>
      <c r="DL64" s="571"/>
      <c r="DM64" s="571"/>
      <c r="DN64" s="571"/>
      <c r="DO64" s="571"/>
      <c r="DP64" s="571"/>
      <c r="DQ64" s="529">
        <f t="shared" ca="1" si="20"/>
        <v>0</v>
      </c>
      <c r="DR64" s="571"/>
      <c r="DS64" s="571"/>
      <c r="DT64" s="571"/>
      <c r="DU64" s="571"/>
      <c r="DV64" s="571"/>
      <c r="DW64" s="571"/>
      <c r="DX64" s="571"/>
      <c r="DY64" s="572"/>
      <c r="DZ64" s="529">
        <f t="shared" ca="1" si="21"/>
        <v>0</v>
      </c>
      <c r="EA64" s="571"/>
      <c r="EB64" s="571"/>
      <c r="EC64" s="571"/>
      <c r="ED64" s="571"/>
      <c r="EE64" s="571"/>
      <c r="EF64" s="571"/>
      <c r="EG64" s="571"/>
      <c r="EH64" s="572"/>
      <c r="EI64" s="529">
        <f t="shared" ca="1" si="22"/>
        <v>0</v>
      </c>
      <c r="EJ64" s="571"/>
      <c r="EK64" s="571"/>
      <c r="EL64" s="571"/>
      <c r="EM64" s="571"/>
      <c r="EN64" s="571"/>
      <c r="EO64" s="571"/>
      <c r="EP64" s="571"/>
      <c r="EQ64" s="572"/>
      <c r="ER64" s="529">
        <f t="shared" ca="1" si="23"/>
        <v>0</v>
      </c>
      <c r="ES64" s="571"/>
      <c r="ET64" s="571"/>
      <c r="EU64" s="571"/>
      <c r="EV64" s="571"/>
      <c r="EW64" s="571"/>
      <c r="EX64" s="571"/>
      <c r="EY64" s="571"/>
      <c r="EZ64" s="572"/>
      <c r="FA64" s="529">
        <f t="shared" ca="1" si="24"/>
        <v>0</v>
      </c>
      <c r="FB64" s="530"/>
      <c r="FC64" s="530"/>
      <c r="FD64" s="530"/>
      <c r="FE64" s="530"/>
      <c r="FF64" s="530"/>
      <c r="FG64" s="530"/>
      <c r="FH64" s="530"/>
      <c r="FI64" s="531"/>
      <c r="FJ64" s="267"/>
      <c r="FK64" s="529">
        <f t="shared" ca="1" si="12"/>
        <v>0</v>
      </c>
      <c r="FL64" s="571"/>
      <c r="FM64" s="571"/>
      <c r="FN64" s="571"/>
      <c r="FO64" s="571"/>
      <c r="FP64" s="571"/>
      <c r="FQ64" s="571"/>
      <c r="FR64" s="571"/>
      <c r="FS64" s="572"/>
      <c r="FW64" s="317">
        <v>0</v>
      </c>
      <c r="FX64" s="318">
        <v>0</v>
      </c>
      <c r="FY64" s="318">
        <v>0</v>
      </c>
      <c r="FZ64" s="318">
        <v>0</v>
      </c>
      <c r="GA64" s="318">
        <v>0</v>
      </c>
      <c r="GB64" s="318">
        <v>0</v>
      </c>
      <c r="GC64" s="318">
        <v>0</v>
      </c>
      <c r="GD64" s="318">
        <v>0</v>
      </c>
      <c r="GE64" s="318">
        <v>0</v>
      </c>
      <c r="GF64" s="318">
        <v>0</v>
      </c>
      <c r="GG64" s="318">
        <v>0</v>
      </c>
      <c r="GH64" s="318">
        <v>0</v>
      </c>
      <c r="GI64" s="323">
        <v>0</v>
      </c>
    </row>
    <row r="65" spans="1:191" ht="12.75" x14ac:dyDescent="0.2">
      <c r="A65" s="135">
        <v>41</v>
      </c>
      <c r="D65" s="176" t="s">
        <v>421</v>
      </c>
      <c r="G65" s="67"/>
      <c r="H65" s="66"/>
      <c r="I65" s="66"/>
      <c r="J65" s="143"/>
      <c r="K65" s="143"/>
      <c r="L65" s="143"/>
      <c r="M65" s="74"/>
      <c r="N65" s="74"/>
      <c r="O65" s="74"/>
      <c r="P65" s="95"/>
      <c r="Q65" s="95"/>
      <c r="R65" s="95"/>
      <c r="S65" s="138" t="str">
        <f>VLOOKUP($A65,PORTFOLIO_HIERARCHY,3,0)</f>
        <v>Structured muni products</v>
      </c>
      <c r="T65" s="138"/>
      <c r="U65" s="138"/>
      <c r="V65" s="138"/>
      <c r="W65" s="138"/>
      <c r="X65" s="138"/>
      <c r="Y65" s="138"/>
      <c r="Z65" s="138"/>
      <c r="AA65" s="138"/>
      <c r="AB65" s="138"/>
      <c r="AC65" s="138"/>
      <c r="AD65" s="138"/>
      <c r="AE65" s="138"/>
      <c r="AF65" s="138"/>
      <c r="AG65" s="138"/>
      <c r="AH65" s="138"/>
      <c r="AI65" s="138"/>
      <c r="AJ65" s="138"/>
      <c r="AK65" s="138"/>
      <c r="AL65" s="138"/>
      <c r="AM65" s="138"/>
      <c r="AN65" s="138"/>
      <c r="AO65" s="138"/>
      <c r="AP65" s="138"/>
      <c r="AQ65" s="138"/>
      <c r="AR65" s="138"/>
      <c r="AS65" s="138"/>
      <c r="AT65" s="139"/>
      <c r="AU65" s="66"/>
      <c r="AV65" s="555" t="s">
        <v>24</v>
      </c>
      <c r="AW65" s="556"/>
      <c r="AX65" s="556"/>
      <c r="AY65" s="556"/>
      <c r="AZ65" s="556"/>
      <c r="BA65" s="556"/>
      <c r="BB65" s="556"/>
      <c r="BC65" s="556"/>
      <c r="BD65" s="557"/>
      <c r="BE65" s="66"/>
      <c r="BF65" s="532">
        <f t="shared" ca="1" si="13"/>
        <v>-289.00135499999993</v>
      </c>
      <c r="BG65" s="569"/>
      <c r="BH65" s="569"/>
      <c r="BI65" s="569"/>
      <c r="BJ65" s="569"/>
      <c r="BK65" s="569"/>
      <c r="BL65" s="569"/>
      <c r="BM65" s="569"/>
      <c r="BN65" s="570"/>
      <c r="BO65" s="532">
        <f t="shared" ca="1" si="14"/>
        <v>-281.99492399999997</v>
      </c>
      <c r="BP65" s="569"/>
      <c r="BQ65" s="569"/>
      <c r="BR65" s="569"/>
      <c r="BS65" s="569"/>
      <c r="BT65" s="569"/>
      <c r="BU65" s="569"/>
      <c r="BV65" s="569"/>
      <c r="BW65" s="570"/>
      <c r="BX65" s="532">
        <f t="shared" ca="1" si="15"/>
        <v>-312.99476099999998</v>
      </c>
      <c r="BY65" s="569"/>
      <c r="BZ65" s="569"/>
      <c r="CA65" s="569"/>
      <c r="CB65" s="569"/>
      <c r="CC65" s="569"/>
      <c r="CD65" s="569"/>
      <c r="CE65" s="569"/>
      <c r="CF65" s="570"/>
      <c r="CG65" s="532">
        <f t="shared" ca="1" si="16"/>
        <v>2.9963909999999996</v>
      </c>
      <c r="CH65" s="569"/>
      <c r="CI65" s="569"/>
      <c r="CJ65" s="569"/>
      <c r="CK65" s="569"/>
      <c r="CL65" s="569"/>
      <c r="CM65" s="569"/>
      <c r="CN65" s="569"/>
      <c r="CO65" s="570"/>
      <c r="CP65" s="532">
        <f t="shared" ca="1" si="17"/>
        <v>5.0014110000000001</v>
      </c>
      <c r="CQ65" s="569"/>
      <c r="CR65" s="569"/>
      <c r="CS65" s="569"/>
      <c r="CT65" s="569"/>
      <c r="CU65" s="569"/>
      <c r="CV65" s="569"/>
      <c r="CW65" s="569"/>
      <c r="CX65" s="569"/>
      <c r="CY65" s="532">
        <f t="shared" ca="1" si="18"/>
        <v>11.495448</v>
      </c>
      <c r="CZ65" s="569"/>
      <c r="DA65" s="569"/>
      <c r="DB65" s="569"/>
      <c r="DC65" s="569"/>
      <c r="DD65" s="569"/>
      <c r="DE65" s="569"/>
      <c r="DF65" s="569"/>
      <c r="DG65" s="569"/>
      <c r="DH65" s="532">
        <f t="shared" ca="1" si="19"/>
        <v>20.495759999999997</v>
      </c>
      <c r="DI65" s="569"/>
      <c r="DJ65" s="569"/>
      <c r="DK65" s="569"/>
      <c r="DL65" s="569"/>
      <c r="DM65" s="569"/>
      <c r="DN65" s="569"/>
      <c r="DO65" s="569"/>
      <c r="DP65" s="569"/>
      <c r="DQ65" s="532">
        <f t="shared" ca="1" si="20"/>
        <v>39.008778</v>
      </c>
      <c r="DR65" s="569"/>
      <c r="DS65" s="569"/>
      <c r="DT65" s="569"/>
      <c r="DU65" s="569"/>
      <c r="DV65" s="569"/>
      <c r="DW65" s="569"/>
      <c r="DX65" s="569"/>
      <c r="DY65" s="570"/>
      <c r="DZ65" s="532">
        <f t="shared" ca="1" si="21"/>
        <v>47.396444999999993</v>
      </c>
      <c r="EA65" s="569"/>
      <c r="EB65" s="569"/>
      <c r="EC65" s="569"/>
      <c r="ED65" s="569"/>
      <c r="EE65" s="569"/>
      <c r="EF65" s="569"/>
      <c r="EG65" s="569"/>
      <c r="EH65" s="570"/>
      <c r="EI65" s="532">
        <f t="shared" ca="1" si="22"/>
        <v>5.5917779999999988</v>
      </c>
      <c r="EJ65" s="569"/>
      <c r="EK65" s="569"/>
      <c r="EL65" s="569"/>
      <c r="EM65" s="569"/>
      <c r="EN65" s="569"/>
      <c r="EO65" s="569"/>
      <c r="EP65" s="569"/>
      <c r="EQ65" s="570"/>
      <c r="ER65" s="532">
        <f t="shared" ca="1" si="23"/>
        <v>0</v>
      </c>
      <c r="ES65" s="569"/>
      <c r="ET65" s="569"/>
      <c r="EU65" s="569"/>
      <c r="EV65" s="569"/>
      <c r="EW65" s="569"/>
      <c r="EX65" s="569"/>
      <c r="EY65" s="569"/>
      <c r="EZ65" s="570"/>
      <c r="FA65" s="532">
        <f t="shared" ca="1" si="24"/>
        <v>0</v>
      </c>
      <c r="FB65" s="533"/>
      <c r="FC65" s="533"/>
      <c r="FD65" s="533"/>
      <c r="FE65" s="533"/>
      <c r="FF65" s="533"/>
      <c r="FG65" s="533"/>
      <c r="FH65" s="533"/>
      <c r="FI65" s="534"/>
      <c r="FJ65" s="267"/>
      <c r="FK65" s="532">
        <f t="shared" ca="1" si="12"/>
        <v>-752.00502899999992</v>
      </c>
      <c r="FL65" s="569"/>
      <c r="FM65" s="569"/>
      <c r="FN65" s="569"/>
      <c r="FO65" s="569"/>
      <c r="FP65" s="569"/>
      <c r="FQ65" s="569"/>
      <c r="FR65" s="569"/>
      <c r="FS65" s="570"/>
      <c r="FW65" s="317">
        <v>-310.99529600000005</v>
      </c>
      <c r="FX65" s="318">
        <v>-293.003648</v>
      </c>
      <c r="FY65" s="318">
        <v>-328.00416000000001</v>
      </c>
      <c r="FZ65" s="318">
        <v>3.0041920000000002</v>
      </c>
      <c r="GA65" s="318">
        <v>4.0093119999999995</v>
      </c>
      <c r="GB65" s="318">
        <v>11.00048</v>
      </c>
      <c r="GC65" s="318">
        <v>19.499328000000002</v>
      </c>
      <c r="GD65" s="318">
        <v>35.838112000000002</v>
      </c>
      <c r="GE65" s="318">
        <v>46.470047999999998</v>
      </c>
      <c r="GF65" s="318">
        <v>5.204288</v>
      </c>
      <c r="GG65" s="318">
        <v>0</v>
      </c>
      <c r="GH65" s="318">
        <v>0</v>
      </c>
      <c r="GI65" s="323">
        <v>-806.97734400000002</v>
      </c>
    </row>
    <row r="66" spans="1:191" ht="12.75" hidden="1" x14ac:dyDescent="0.2">
      <c r="A66" s="266">
        <v>41</v>
      </c>
      <c r="D66" s="176" t="s">
        <v>423</v>
      </c>
      <c r="G66" s="67"/>
      <c r="H66" s="66"/>
      <c r="I66" s="66"/>
      <c r="J66" s="143"/>
      <c r="K66" s="143"/>
      <c r="L66" s="143"/>
      <c r="M66" s="74"/>
      <c r="N66" s="74"/>
      <c r="O66" s="74"/>
      <c r="P66" s="95"/>
      <c r="Q66" s="95"/>
      <c r="R66" s="95"/>
      <c r="S66" s="138"/>
      <c r="T66" s="66"/>
      <c r="U66" s="66"/>
      <c r="V66" s="66"/>
      <c r="W66" s="66"/>
      <c r="X66" s="66"/>
      <c r="Y66" s="66"/>
      <c r="Z66" s="66"/>
      <c r="AA66" s="66"/>
      <c r="AB66" s="66"/>
      <c r="AC66" s="66"/>
      <c r="AD66" s="66"/>
      <c r="AE66" s="66"/>
      <c r="AF66" s="66"/>
      <c r="AG66" s="66"/>
      <c r="AH66" s="66"/>
      <c r="AI66" s="66"/>
      <c r="AJ66" s="66"/>
      <c r="AK66" s="66"/>
      <c r="AL66" s="66"/>
      <c r="AM66" s="66"/>
      <c r="AN66" s="62"/>
      <c r="AO66" s="66"/>
      <c r="AP66" s="66"/>
      <c r="AQ66" s="66"/>
      <c r="AR66" s="66"/>
      <c r="AS66" s="66"/>
      <c r="AT66" s="68"/>
      <c r="AU66" s="66"/>
      <c r="AV66" s="535" t="s">
        <v>32</v>
      </c>
      <c r="AW66" s="550"/>
      <c r="AX66" s="550"/>
      <c r="AY66" s="550"/>
      <c r="AZ66" s="550"/>
      <c r="BA66" s="550"/>
      <c r="BB66" s="550"/>
      <c r="BC66" s="550"/>
      <c r="BD66" s="551"/>
      <c r="BE66" s="66"/>
      <c r="BF66" s="529">
        <f t="shared" ca="1" si="13"/>
        <v>0</v>
      </c>
      <c r="BG66" s="571"/>
      <c r="BH66" s="571"/>
      <c r="BI66" s="571"/>
      <c r="BJ66" s="571"/>
      <c r="BK66" s="571"/>
      <c r="BL66" s="571"/>
      <c r="BM66" s="571"/>
      <c r="BN66" s="572"/>
      <c r="BO66" s="529">
        <f t="shared" ca="1" si="14"/>
        <v>0</v>
      </c>
      <c r="BP66" s="571"/>
      <c r="BQ66" s="571"/>
      <c r="BR66" s="571"/>
      <c r="BS66" s="571"/>
      <c r="BT66" s="571"/>
      <c r="BU66" s="571"/>
      <c r="BV66" s="571"/>
      <c r="BW66" s="572"/>
      <c r="BX66" s="529">
        <f t="shared" ca="1" si="15"/>
        <v>0</v>
      </c>
      <c r="BY66" s="571"/>
      <c r="BZ66" s="571"/>
      <c r="CA66" s="571"/>
      <c r="CB66" s="571"/>
      <c r="CC66" s="571"/>
      <c r="CD66" s="571"/>
      <c r="CE66" s="571"/>
      <c r="CF66" s="572"/>
      <c r="CG66" s="529">
        <f t="shared" ca="1" si="16"/>
        <v>0</v>
      </c>
      <c r="CH66" s="571"/>
      <c r="CI66" s="571"/>
      <c r="CJ66" s="571"/>
      <c r="CK66" s="571"/>
      <c r="CL66" s="571"/>
      <c r="CM66" s="571"/>
      <c r="CN66" s="571"/>
      <c r="CO66" s="572"/>
      <c r="CP66" s="529">
        <f t="shared" ca="1" si="17"/>
        <v>0</v>
      </c>
      <c r="CQ66" s="571"/>
      <c r="CR66" s="571"/>
      <c r="CS66" s="571"/>
      <c r="CT66" s="571"/>
      <c r="CU66" s="571"/>
      <c r="CV66" s="571"/>
      <c r="CW66" s="571"/>
      <c r="CX66" s="572"/>
      <c r="CY66" s="529">
        <f t="shared" ca="1" si="18"/>
        <v>0</v>
      </c>
      <c r="CZ66" s="571"/>
      <c r="DA66" s="571"/>
      <c r="DB66" s="571"/>
      <c r="DC66" s="571"/>
      <c r="DD66" s="571"/>
      <c r="DE66" s="571"/>
      <c r="DF66" s="571"/>
      <c r="DG66" s="572"/>
      <c r="DH66" s="529">
        <f t="shared" ca="1" si="19"/>
        <v>0</v>
      </c>
      <c r="DI66" s="571"/>
      <c r="DJ66" s="571"/>
      <c r="DK66" s="571"/>
      <c r="DL66" s="571"/>
      <c r="DM66" s="571"/>
      <c r="DN66" s="571"/>
      <c r="DO66" s="571"/>
      <c r="DP66" s="572"/>
      <c r="DQ66" s="529">
        <f t="shared" ca="1" si="20"/>
        <v>0</v>
      </c>
      <c r="DR66" s="571"/>
      <c r="DS66" s="571"/>
      <c r="DT66" s="571"/>
      <c r="DU66" s="571"/>
      <c r="DV66" s="571"/>
      <c r="DW66" s="571"/>
      <c r="DX66" s="571"/>
      <c r="DY66" s="572"/>
      <c r="DZ66" s="529">
        <f t="shared" ca="1" si="21"/>
        <v>0</v>
      </c>
      <c r="EA66" s="571"/>
      <c r="EB66" s="571"/>
      <c r="EC66" s="571"/>
      <c r="ED66" s="571"/>
      <c r="EE66" s="571"/>
      <c r="EF66" s="571"/>
      <c r="EG66" s="571"/>
      <c r="EH66" s="572"/>
      <c r="EI66" s="529">
        <f t="shared" ca="1" si="22"/>
        <v>0</v>
      </c>
      <c r="EJ66" s="571"/>
      <c r="EK66" s="571"/>
      <c r="EL66" s="571"/>
      <c r="EM66" s="571"/>
      <c r="EN66" s="571"/>
      <c r="EO66" s="571"/>
      <c r="EP66" s="571"/>
      <c r="EQ66" s="572"/>
      <c r="ER66" s="529">
        <f t="shared" ca="1" si="23"/>
        <v>0</v>
      </c>
      <c r="ES66" s="571"/>
      <c r="ET66" s="571"/>
      <c r="EU66" s="571"/>
      <c r="EV66" s="571"/>
      <c r="EW66" s="571"/>
      <c r="EX66" s="571"/>
      <c r="EY66" s="571"/>
      <c r="EZ66" s="572"/>
      <c r="FA66" s="529">
        <f t="shared" ca="1" si="24"/>
        <v>0</v>
      </c>
      <c r="FB66" s="571"/>
      <c r="FC66" s="571"/>
      <c r="FD66" s="571"/>
      <c r="FE66" s="571"/>
      <c r="FF66" s="571"/>
      <c r="FG66" s="571"/>
      <c r="FH66" s="571"/>
      <c r="FI66" s="572"/>
      <c r="FJ66" s="269"/>
      <c r="FK66" s="529">
        <f t="shared" ca="1" si="12"/>
        <v>0</v>
      </c>
      <c r="FL66" s="571"/>
      <c r="FM66" s="571"/>
      <c r="FN66" s="571"/>
      <c r="FO66" s="571"/>
      <c r="FP66" s="571"/>
      <c r="FQ66" s="571"/>
      <c r="FR66" s="571"/>
      <c r="FS66" s="572"/>
      <c r="FW66" s="317">
        <v>0</v>
      </c>
      <c r="FX66" s="318">
        <v>0</v>
      </c>
      <c r="FY66" s="318">
        <v>0</v>
      </c>
      <c r="FZ66" s="318">
        <v>0</v>
      </c>
      <c r="GA66" s="318">
        <v>0</v>
      </c>
      <c r="GB66" s="318">
        <v>0</v>
      </c>
      <c r="GC66" s="318">
        <v>0</v>
      </c>
      <c r="GD66" s="318">
        <v>0</v>
      </c>
      <c r="GE66" s="318">
        <v>0</v>
      </c>
      <c r="GF66" s="318">
        <v>0</v>
      </c>
      <c r="GG66" s="318">
        <v>0</v>
      </c>
      <c r="GH66" s="318">
        <v>0</v>
      </c>
      <c r="GI66" s="323">
        <v>0</v>
      </c>
    </row>
    <row r="67" spans="1:191" ht="12.75" hidden="1" x14ac:dyDescent="0.2">
      <c r="A67" s="266">
        <v>41</v>
      </c>
      <c r="D67" s="176" t="s">
        <v>423</v>
      </c>
      <c r="G67" s="67"/>
      <c r="H67" s="66"/>
      <c r="I67" s="66"/>
      <c r="J67" s="143"/>
      <c r="K67" s="143"/>
      <c r="L67" s="143"/>
      <c r="M67" s="74"/>
      <c r="N67" s="74"/>
      <c r="O67" s="74"/>
      <c r="P67" s="95"/>
      <c r="Q67" s="95"/>
      <c r="R67" s="95"/>
      <c r="S67" s="138"/>
      <c r="T67" s="66"/>
      <c r="U67" s="66"/>
      <c r="V67" s="66"/>
      <c r="W67" s="66"/>
      <c r="X67" s="66"/>
      <c r="Y67" s="66"/>
      <c r="Z67" s="66"/>
      <c r="AA67" s="66"/>
      <c r="AB67" s="66"/>
      <c r="AC67" s="66"/>
      <c r="AD67" s="66"/>
      <c r="AE67" s="66"/>
      <c r="AF67" s="66"/>
      <c r="AG67" s="66"/>
      <c r="AH67" s="66"/>
      <c r="AI67" s="66"/>
      <c r="AJ67" s="66"/>
      <c r="AK67" s="66"/>
      <c r="AL67" s="66"/>
      <c r="AM67" s="66"/>
      <c r="AN67" s="62"/>
      <c r="AO67" s="66"/>
      <c r="AP67" s="66"/>
      <c r="AQ67" s="66"/>
      <c r="AR67" s="66"/>
      <c r="AS67" s="66"/>
      <c r="AT67" s="68"/>
      <c r="AU67" s="66"/>
      <c r="AV67" s="535" t="s">
        <v>9</v>
      </c>
      <c r="AW67" s="550"/>
      <c r="AX67" s="550"/>
      <c r="AY67" s="550"/>
      <c r="AZ67" s="550"/>
      <c r="BA67" s="550"/>
      <c r="BB67" s="550"/>
      <c r="BC67" s="550"/>
      <c r="BD67" s="551"/>
      <c r="BE67" s="66"/>
      <c r="BF67" s="529">
        <f t="shared" ca="1" si="13"/>
        <v>0</v>
      </c>
      <c r="BG67" s="571"/>
      <c r="BH67" s="571"/>
      <c r="BI67" s="571"/>
      <c r="BJ67" s="571"/>
      <c r="BK67" s="571"/>
      <c r="BL67" s="571"/>
      <c r="BM67" s="571"/>
      <c r="BN67" s="572"/>
      <c r="BO67" s="529">
        <f t="shared" ca="1" si="14"/>
        <v>0</v>
      </c>
      <c r="BP67" s="571"/>
      <c r="BQ67" s="571"/>
      <c r="BR67" s="571"/>
      <c r="BS67" s="571"/>
      <c r="BT67" s="571"/>
      <c r="BU67" s="571"/>
      <c r="BV67" s="571"/>
      <c r="BW67" s="572"/>
      <c r="BX67" s="529">
        <f t="shared" ca="1" si="15"/>
        <v>0</v>
      </c>
      <c r="BY67" s="571"/>
      <c r="BZ67" s="571"/>
      <c r="CA67" s="571"/>
      <c r="CB67" s="571"/>
      <c r="CC67" s="571"/>
      <c r="CD67" s="571"/>
      <c r="CE67" s="571"/>
      <c r="CF67" s="572"/>
      <c r="CG67" s="529">
        <f t="shared" ca="1" si="16"/>
        <v>0</v>
      </c>
      <c r="CH67" s="571"/>
      <c r="CI67" s="571"/>
      <c r="CJ67" s="571"/>
      <c r="CK67" s="571"/>
      <c r="CL67" s="571"/>
      <c r="CM67" s="571"/>
      <c r="CN67" s="571"/>
      <c r="CO67" s="572"/>
      <c r="CP67" s="529">
        <f t="shared" ca="1" si="17"/>
        <v>0</v>
      </c>
      <c r="CQ67" s="571"/>
      <c r="CR67" s="571"/>
      <c r="CS67" s="571"/>
      <c r="CT67" s="571"/>
      <c r="CU67" s="571"/>
      <c r="CV67" s="571"/>
      <c r="CW67" s="571"/>
      <c r="CX67" s="571"/>
      <c r="CY67" s="529">
        <f t="shared" ca="1" si="18"/>
        <v>0</v>
      </c>
      <c r="CZ67" s="571"/>
      <c r="DA67" s="571"/>
      <c r="DB67" s="571"/>
      <c r="DC67" s="571"/>
      <c r="DD67" s="571"/>
      <c r="DE67" s="571"/>
      <c r="DF67" s="571"/>
      <c r="DG67" s="571"/>
      <c r="DH67" s="529">
        <f t="shared" ca="1" si="19"/>
        <v>0</v>
      </c>
      <c r="DI67" s="571"/>
      <c r="DJ67" s="571"/>
      <c r="DK67" s="571"/>
      <c r="DL67" s="571"/>
      <c r="DM67" s="571"/>
      <c r="DN67" s="571"/>
      <c r="DO67" s="571"/>
      <c r="DP67" s="571"/>
      <c r="DQ67" s="529">
        <f t="shared" ca="1" si="20"/>
        <v>0</v>
      </c>
      <c r="DR67" s="571"/>
      <c r="DS67" s="571"/>
      <c r="DT67" s="571"/>
      <c r="DU67" s="571"/>
      <c r="DV67" s="571"/>
      <c r="DW67" s="571"/>
      <c r="DX67" s="571"/>
      <c r="DY67" s="572"/>
      <c r="DZ67" s="529">
        <f t="shared" ca="1" si="21"/>
        <v>0</v>
      </c>
      <c r="EA67" s="571"/>
      <c r="EB67" s="571"/>
      <c r="EC67" s="571"/>
      <c r="ED67" s="571"/>
      <c r="EE67" s="571"/>
      <c r="EF67" s="571"/>
      <c r="EG67" s="571"/>
      <c r="EH67" s="572"/>
      <c r="EI67" s="529">
        <f t="shared" ca="1" si="22"/>
        <v>0</v>
      </c>
      <c r="EJ67" s="571"/>
      <c r="EK67" s="571"/>
      <c r="EL67" s="571"/>
      <c r="EM67" s="571"/>
      <c r="EN67" s="571"/>
      <c r="EO67" s="571"/>
      <c r="EP67" s="571"/>
      <c r="EQ67" s="572"/>
      <c r="ER67" s="529">
        <f t="shared" ca="1" si="23"/>
        <v>0</v>
      </c>
      <c r="ES67" s="571"/>
      <c r="ET67" s="571"/>
      <c r="EU67" s="571"/>
      <c r="EV67" s="571"/>
      <c r="EW67" s="571"/>
      <c r="EX67" s="571"/>
      <c r="EY67" s="571"/>
      <c r="EZ67" s="572"/>
      <c r="FA67" s="529">
        <f t="shared" ca="1" si="24"/>
        <v>0</v>
      </c>
      <c r="FB67" s="530"/>
      <c r="FC67" s="530"/>
      <c r="FD67" s="530"/>
      <c r="FE67" s="530"/>
      <c r="FF67" s="530"/>
      <c r="FG67" s="530"/>
      <c r="FH67" s="530"/>
      <c r="FI67" s="531"/>
      <c r="FJ67" s="267"/>
      <c r="FK67" s="529">
        <f t="shared" ca="1" si="12"/>
        <v>0</v>
      </c>
      <c r="FL67" s="571"/>
      <c r="FM67" s="571"/>
      <c r="FN67" s="571"/>
      <c r="FO67" s="571"/>
      <c r="FP67" s="571"/>
      <c r="FQ67" s="571"/>
      <c r="FR67" s="571"/>
      <c r="FS67" s="572"/>
      <c r="FW67" s="317">
        <v>0</v>
      </c>
      <c r="FX67" s="318">
        <v>0</v>
      </c>
      <c r="FY67" s="318">
        <v>0</v>
      </c>
      <c r="FZ67" s="318">
        <v>0</v>
      </c>
      <c r="GA67" s="318">
        <v>0</v>
      </c>
      <c r="GB67" s="318">
        <v>0</v>
      </c>
      <c r="GC67" s="318">
        <v>0</v>
      </c>
      <c r="GD67" s="318">
        <v>0</v>
      </c>
      <c r="GE67" s="318">
        <v>0</v>
      </c>
      <c r="GF67" s="318">
        <v>0</v>
      </c>
      <c r="GG67" s="318">
        <v>0</v>
      </c>
      <c r="GH67" s="318">
        <v>0</v>
      </c>
      <c r="GI67" s="323">
        <v>0</v>
      </c>
    </row>
    <row r="68" spans="1:191" ht="12.75" hidden="1" x14ac:dyDescent="0.2">
      <c r="A68" s="266">
        <v>41</v>
      </c>
      <c r="D68" s="176" t="s">
        <v>423</v>
      </c>
      <c r="G68" s="67"/>
      <c r="H68" s="66"/>
      <c r="I68" s="66"/>
      <c r="J68" s="143"/>
      <c r="K68" s="143"/>
      <c r="L68" s="143"/>
      <c r="M68" s="74"/>
      <c r="N68" s="74"/>
      <c r="O68" s="74"/>
      <c r="P68" s="95"/>
      <c r="Q68" s="95"/>
      <c r="R68" s="95"/>
      <c r="S68" s="138"/>
      <c r="T68" s="66"/>
      <c r="U68" s="66"/>
      <c r="V68" s="66"/>
      <c r="W68" s="66"/>
      <c r="X68" s="66"/>
      <c r="Y68" s="66"/>
      <c r="Z68" s="66"/>
      <c r="AA68" s="66"/>
      <c r="AB68" s="66"/>
      <c r="AC68" s="66"/>
      <c r="AD68" s="66"/>
      <c r="AE68" s="66"/>
      <c r="AF68" s="66"/>
      <c r="AG68" s="66"/>
      <c r="AH68" s="66"/>
      <c r="AI68" s="66"/>
      <c r="AJ68" s="66"/>
      <c r="AK68" s="66"/>
      <c r="AL68" s="66"/>
      <c r="AM68" s="66"/>
      <c r="AN68" s="62"/>
      <c r="AO68" s="66"/>
      <c r="AP68" s="66"/>
      <c r="AQ68" s="66"/>
      <c r="AR68" s="66"/>
      <c r="AS68" s="66"/>
      <c r="AT68" s="68"/>
      <c r="AU68" s="66"/>
      <c r="AV68" s="535" t="s">
        <v>18</v>
      </c>
      <c r="AW68" s="550"/>
      <c r="AX68" s="550"/>
      <c r="AY68" s="550"/>
      <c r="AZ68" s="550"/>
      <c r="BA68" s="550"/>
      <c r="BB68" s="550"/>
      <c r="BC68" s="550"/>
      <c r="BD68" s="551"/>
      <c r="BE68" s="66"/>
      <c r="BF68" s="529">
        <f t="shared" ca="1" si="13"/>
        <v>0</v>
      </c>
      <c r="BG68" s="571"/>
      <c r="BH68" s="571"/>
      <c r="BI68" s="571"/>
      <c r="BJ68" s="571"/>
      <c r="BK68" s="571"/>
      <c r="BL68" s="571"/>
      <c r="BM68" s="571"/>
      <c r="BN68" s="572"/>
      <c r="BO68" s="529">
        <f t="shared" ca="1" si="14"/>
        <v>0</v>
      </c>
      <c r="BP68" s="571"/>
      <c r="BQ68" s="571"/>
      <c r="BR68" s="571"/>
      <c r="BS68" s="571"/>
      <c r="BT68" s="571"/>
      <c r="BU68" s="571"/>
      <c r="BV68" s="571"/>
      <c r="BW68" s="572"/>
      <c r="BX68" s="529">
        <f t="shared" ca="1" si="15"/>
        <v>0</v>
      </c>
      <c r="BY68" s="571"/>
      <c r="BZ68" s="571"/>
      <c r="CA68" s="571"/>
      <c r="CB68" s="571"/>
      <c r="CC68" s="571"/>
      <c r="CD68" s="571"/>
      <c r="CE68" s="571"/>
      <c r="CF68" s="572"/>
      <c r="CG68" s="529">
        <f t="shared" ca="1" si="16"/>
        <v>0</v>
      </c>
      <c r="CH68" s="571"/>
      <c r="CI68" s="571"/>
      <c r="CJ68" s="571"/>
      <c r="CK68" s="571"/>
      <c r="CL68" s="571"/>
      <c r="CM68" s="571"/>
      <c r="CN68" s="571"/>
      <c r="CO68" s="572"/>
      <c r="CP68" s="529">
        <f t="shared" ca="1" si="17"/>
        <v>0</v>
      </c>
      <c r="CQ68" s="571"/>
      <c r="CR68" s="571"/>
      <c r="CS68" s="571"/>
      <c r="CT68" s="571"/>
      <c r="CU68" s="571"/>
      <c r="CV68" s="571"/>
      <c r="CW68" s="571"/>
      <c r="CX68" s="571"/>
      <c r="CY68" s="529">
        <f t="shared" ca="1" si="18"/>
        <v>0</v>
      </c>
      <c r="CZ68" s="571"/>
      <c r="DA68" s="571"/>
      <c r="DB68" s="571"/>
      <c r="DC68" s="571"/>
      <c r="DD68" s="571"/>
      <c r="DE68" s="571"/>
      <c r="DF68" s="571"/>
      <c r="DG68" s="571"/>
      <c r="DH68" s="529">
        <f t="shared" ca="1" si="19"/>
        <v>0</v>
      </c>
      <c r="DI68" s="571"/>
      <c r="DJ68" s="571"/>
      <c r="DK68" s="571"/>
      <c r="DL68" s="571"/>
      <c r="DM68" s="571"/>
      <c r="DN68" s="571"/>
      <c r="DO68" s="571"/>
      <c r="DP68" s="571"/>
      <c r="DQ68" s="529">
        <f t="shared" ca="1" si="20"/>
        <v>0</v>
      </c>
      <c r="DR68" s="571"/>
      <c r="DS68" s="571"/>
      <c r="DT68" s="571"/>
      <c r="DU68" s="571"/>
      <c r="DV68" s="571"/>
      <c r="DW68" s="571"/>
      <c r="DX68" s="571"/>
      <c r="DY68" s="572"/>
      <c r="DZ68" s="529">
        <f t="shared" ca="1" si="21"/>
        <v>0</v>
      </c>
      <c r="EA68" s="571"/>
      <c r="EB68" s="571"/>
      <c r="EC68" s="571"/>
      <c r="ED68" s="571"/>
      <c r="EE68" s="571"/>
      <c r="EF68" s="571"/>
      <c r="EG68" s="571"/>
      <c r="EH68" s="572"/>
      <c r="EI68" s="529">
        <f t="shared" ca="1" si="22"/>
        <v>0</v>
      </c>
      <c r="EJ68" s="571"/>
      <c r="EK68" s="571"/>
      <c r="EL68" s="571"/>
      <c r="EM68" s="571"/>
      <c r="EN68" s="571"/>
      <c r="EO68" s="571"/>
      <c r="EP68" s="571"/>
      <c r="EQ68" s="572"/>
      <c r="ER68" s="529">
        <f t="shared" ca="1" si="23"/>
        <v>0</v>
      </c>
      <c r="ES68" s="571"/>
      <c r="ET68" s="571"/>
      <c r="EU68" s="571"/>
      <c r="EV68" s="571"/>
      <c r="EW68" s="571"/>
      <c r="EX68" s="571"/>
      <c r="EY68" s="571"/>
      <c r="EZ68" s="572"/>
      <c r="FA68" s="529">
        <f t="shared" ca="1" si="24"/>
        <v>0</v>
      </c>
      <c r="FB68" s="530"/>
      <c r="FC68" s="530"/>
      <c r="FD68" s="530"/>
      <c r="FE68" s="530"/>
      <c r="FF68" s="530"/>
      <c r="FG68" s="530"/>
      <c r="FH68" s="530"/>
      <c r="FI68" s="531"/>
      <c r="FJ68" s="267"/>
      <c r="FK68" s="529">
        <f t="shared" ca="1" si="12"/>
        <v>0</v>
      </c>
      <c r="FL68" s="571"/>
      <c r="FM68" s="571"/>
      <c r="FN68" s="571"/>
      <c r="FO68" s="571"/>
      <c r="FP68" s="571"/>
      <c r="FQ68" s="571"/>
      <c r="FR68" s="571"/>
      <c r="FS68" s="572"/>
      <c r="FW68" s="317">
        <v>0</v>
      </c>
      <c r="FX68" s="318">
        <v>0</v>
      </c>
      <c r="FY68" s="318">
        <v>0</v>
      </c>
      <c r="FZ68" s="318">
        <v>0</v>
      </c>
      <c r="GA68" s="318">
        <v>0</v>
      </c>
      <c r="GB68" s="318">
        <v>0</v>
      </c>
      <c r="GC68" s="318">
        <v>0</v>
      </c>
      <c r="GD68" s="318">
        <v>0</v>
      </c>
      <c r="GE68" s="318">
        <v>0</v>
      </c>
      <c r="GF68" s="318">
        <v>0</v>
      </c>
      <c r="GG68" s="318">
        <v>0</v>
      </c>
      <c r="GH68" s="318">
        <v>0</v>
      </c>
      <c r="GI68" s="323">
        <v>0</v>
      </c>
    </row>
    <row r="69" spans="1:191" ht="12.75" hidden="1" x14ac:dyDescent="0.2">
      <c r="A69" s="266">
        <v>41</v>
      </c>
      <c r="D69" s="176" t="s">
        <v>423</v>
      </c>
      <c r="G69" s="67"/>
      <c r="H69" s="66"/>
      <c r="I69" s="66"/>
      <c r="J69" s="143"/>
      <c r="K69" s="143"/>
      <c r="L69" s="143"/>
      <c r="M69" s="74"/>
      <c r="N69" s="74"/>
      <c r="O69" s="74"/>
      <c r="P69" s="95"/>
      <c r="Q69" s="95"/>
      <c r="R69" s="95"/>
      <c r="S69" s="138"/>
      <c r="T69" s="66"/>
      <c r="U69" s="66"/>
      <c r="V69" s="66"/>
      <c r="W69" s="66"/>
      <c r="X69" s="66"/>
      <c r="Y69" s="66"/>
      <c r="Z69" s="66"/>
      <c r="AA69" s="66"/>
      <c r="AB69" s="66"/>
      <c r="AC69" s="66"/>
      <c r="AD69" s="66"/>
      <c r="AE69" s="66"/>
      <c r="AF69" s="66"/>
      <c r="AG69" s="66"/>
      <c r="AH69" s="66"/>
      <c r="AI69" s="66"/>
      <c r="AJ69" s="66"/>
      <c r="AK69" s="66"/>
      <c r="AL69" s="66"/>
      <c r="AM69" s="66"/>
      <c r="AN69" s="62"/>
      <c r="AO69" s="66"/>
      <c r="AP69" s="66"/>
      <c r="AQ69" s="66"/>
      <c r="AR69" s="66"/>
      <c r="AS69" s="66"/>
      <c r="AT69" s="68"/>
      <c r="AU69" s="66"/>
      <c r="AV69" s="535" t="s">
        <v>39</v>
      </c>
      <c r="AW69" s="550"/>
      <c r="AX69" s="550"/>
      <c r="AY69" s="550"/>
      <c r="AZ69" s="550"/>
      <c r="BA69" s="550"/>
      <c r="BB69" s="550"/>
      <c r="BC69" s="550"/>
      <c r="BD69" s="551"/>
      <c r="BE69" s="66"/>
      <c r="BF69" s="529">
        <f t="shared" ca="1" si="13"/>
        <v>0</v>
      </c>
      <c r="BG69" s="571"/>
      <c r="BH69" s="571"/>
      <c r="BI69" s="571"/>
      <c r="BJ69" s="571"/>
      <c r="BK69" s="571"/>
      <c r="BL69" s="571"/>
      <c r="BM69" s="571"/>
      <c r="BN69" s="572"/>
      <c r="BO69" s="529">
        <f t="shared" ca="1" si="14"/>
        <v>0</v>
      </c>
      <c r="BP69" s="571"/>
      <c r="BQ69" s="571"/>
      <c r="BR69" s="571"/>
      <c r="BS69" s="571"/>
      <c r="BT69" s="571"/>
      <c r="BU69" s="571"/>
      <c r="BV69" s="571"/>
      <c r="BW69" s="572"/>
      <c r="BX69" s="529">
        <f t="shared" ca="1" si="15"/>
        <v>0</v>
      </c>
      <c r="BY69" s="571"/>
      <c r="BZ69" s="571"/>
      <c r="CA69" s="571"/>
      <c r="CB69" s="571"/>
      <c r="CC69" s="571"/>
      <c r="CD69" s="571"/>
      <c r="CE69" s="571"/>
      <c r="CF69" s="572"/>
      <c r="CG69" s="529">
        <f t="shared" ca="1" si="16"/>
        <v>0</v>
      </c>
      <c r="CH69" s="571"/>
      <c r="CI69" s="571"/>
      <c r="CJ69" s="571"/>
      <c r="CK69" s="571"/>
      <c r="CL69" s="571"/>
      <c r="CM69" s="571"/>
      <c r="CN69" s="571"/>
      <c r="CO69" s="572"/>
      <c r="CP69" s="529">
        <f t="shared" ca="1" si="17"/>
        <v>0</v>
      </c>
      <c r="CQ69" s="571"/>
      <c r="CR69" s="571"/>
      <c r="CS69" s="571"/>
      <c r="CT69" s="571"/>
      <c r="CU69" s="571"/>
      <c r="CV69" s="571"/>
      <c r="CW69" s="571"/>
      <c r="CX69" s="571"/>
      <c r="CY69" s="529">
        <f t="shared" ca="1" si="18"/>
        <v>0</v>
      </c>
      <c r="CZ69" s="571"/>
      <c r="DA69" s="571"/>
      <c r="DB69" s="571"/>
      <c r="DC69" s="571"/>
      <c r="DD69" s="571"/>
      <c r="DE69" s="571"/>
      <c r="DF69" s="571"/>
      <c r="DG69" s="571"/>
      <c r="DH69" s="529">
        <f t="shared" ca="1" si="19"/>
        <v>0</v>
      </c>
      <c r="DI69" s="571"/>
      <c r="DJ69" s="571"/>
      <c r="DK69" s="571"/>
      <c r="DL69" s="571"/>
      <c r="DM69" s="571"/>
      <c r="DN69" s="571"/>
      <c r="DO69" s="571"/>
      <c r="DP69" s="571"/>
      <c r="DQ69" s="529">
        <f t="shared" ca="1" si="20"/>
        <v>0</v>
      </c>
      <c r="DR69" s="571"/>
      <c r="DS69" s="571"/>
      <c r="DT69" s="571"/>
      <c r="DU69" s="571"/>
      <c r="DV69" s="571"/>
      <c r="DW69" s="571"/>
      <c r="DX69" s="571"/>
      <c r="DY69" s="572"/>
      <c r="DZ69" s="529">
        <f t="shared" ca="1" si="21"/>
        <v>0</v>
      </c>
      <c r="EA69" s="571"/>
      <c r="EB69" s="571"/>
      <c r="EC69" s="571"/>
      <c r="ED69" s="571"/>
      <c r="EE69" s="571"/>
      <c r="EF69" s="571"/>
      <c r="EG69" s="571"/>
      <c r="EH69" s="572"/>
      <c r="EI69" s="529">
        <f t="shared" ca="1" si="22"/>
        <v>0</v>
      </c>
      <c r="EJ69" s="571"/>
      <c r="EK69" s="571"/>
      <c r="EL69" s="571"/>
      <c r="EM69" s="571"/>
      <c r="EN69" s="571"/>
      <c r="EO69" s="571"/>
      <c r="EP69" s="571"/>
      <c r="EQ69" s="572"/>
      <c r="ER69" s="529">
        <f t="shared" ca="1" si="23"/>
        <v>0</v>
      </c>
      <c r="ES69" s="571"/>
      <c r="ET69" s="571"/>
      <c r="EU69" s="571"/>
      <c r="EV69" s="571"/>
      <c r="EW69" s="571"/>
      <c r="EX69" s="571"/>
      <c r="EY69" s="571"/>
      <c r="EZ69" s="572"/>
      <c r="FA69" s="529">
        <f t="shared" ca="1" si="24"/>
        <v>0</v>
      </c>
      <c r="FB69" s="530"/>
      <c r="FC69" s="530"/>
      <c r="FD69" s="530"/>
      <c r="FE69" s="530"/>
      <c r="FF69" s="530"/>
      <c r="FG69" s="530"/>
      <c r="FH69" s="530"/>
      <c r="FI69" s="531"/>
      <c r="FJ69" s="267"/>
      <c r="FK69" s="529">
        <f t="shared" ca="1" si="12"/>
        <v>0</v>
      </c>
      <c r="FL69" s="571"/>
      <c r="FM69" s="571"/>
      <c r="FN69" s="571"/>
      <c r="FO69" s="571"/>
      <c r="FP69" s="571"/>
      <c r="FQ69" s="571"/>
      <c r="FR69" s="571"/>
      <c r="FS69" s="572"/>
      <c r="FW69" s="317">
        <v>0</v>
      </c>
      <c r="FX69" s="318">
        <v>0</v>
      </c>
      <c r="FY69" s="318">
        <v>0</v>
      </c>
      <c r="FZ69" s="318">
        <v>0</v>
      </c>
      <c r="GA69" s="318">
        <v>0</v>
      </c>
      <c r="GB69" s="318">
        <v>0</v>
      </c>
      <c r="GC69" s="318">
        <v>0</v>
      </c>
      <c r="GD69" s="318">
        <v>0</v>
      </c>
      <c r="GE69" s="318">
        <v>0</v>
      </c>
      <c r="GF69" s="318">
        <v>0</v>
      </c>
      <c r="GG69" s="318">
        <v>0</v>
      </c>
      <c r="GH69" s="318">
        <v>0</v>
      </c>
      <c r="GI69" s="323">
        <v>0</v>
      </c>
    </row>
    <row r="70" spans="1:191" ht="12.75" hidden="1" x14ac:dyDescent="0.2">
      <c r="A70" s="266">
        <v>41</v>
      </c>
      <c r="D70" s="176" t="s">
        <v>423</v>
      </c>
      <c r="G70" s="67"/>
      <c r="H70" s="66"/>
      <c r="I70" s="66"/>
      <c r="J70" s="143"/>
      <c r="K70" s="143"/>
      <c r="L70" s="143"/>
      <c r="M70" s="74"/>
      <c r="N70" s="74"/>
      <c r="O70" s="74"/>
      <c r="P70" s="95"/>
      <c r="Q70" s="95"/>
      <c r="R70" s="95"/>
      <c r="S70" s="138"/>
      <c r="T70" s="66"/>
      <c r="U70" s="66"/>
      <c r="V70" s="66"/>
      <c r="W70" s="66"/>
      <c r="X70" s="66"/>
      <c r="Y70" s="66"/>
      <c r="Z70" s="66"/>
      <c r="AA70" s="66"/>
      <c r="AB70" s="66"/>
      <c r="AC70" s="66"/>
      <c r="AD70" s="66"/>
      <c r="AE70" s="66"/>
      <c r="AF70" s="66"/>
      <c r="AG70" s="66"/>
      <c r="AH70" s="66"/>
      <c r="AI70" s="66"/>
      <c r="AJ70" s="66"/>
      <c r="AK70" s="66"/>
      <c r="AL70" s="66"/>
      <c r="AM70" s="66"/>
      <c r="AN70" s="62"/>
      <c r="AO70" s="66"/>
      <c r="AP70" s="66"/>
      <c r="AQ70" s="66"/>
      <c r="AR70" s="66"/>
      <c r="AS70" s="66"/>
      <c r="AT70" s="68"/>
      <c r="AU70" s="66"/>
      <c r="AV70" s="535" t="s">
        <v>31</v>
      </c>
      <c r="AW70" s="550"/>
      <c r="AX70" s="550"/>
      <c r="AY70" s="550"/>
      <c r="AZ70" s="550"/>
      <c r="BA70" s="550"/>
      <c r="BB70" s="550"/>
      <c r="BC70" s="550"/>
      <c r="BD70" s="551"/>
      <c r="BE70" s="66"/>
      <c r="BF70" s="529">
        <f t="shared" ca="1" si="13"/>
        <v>0</v>
      </c>
      <c r="BG70" s="571"/>
      <c r="BH70" s="571"/>
      <c r="BI70" s="571"/>
      <c r="BJ70" s="571"/>
      <c r="BK70" s="571"/>
      <c r="BL70" s="571"/>
      <c r="BM70" s="571"/>
      <c r="BN70" s="572"/>
      <c r="BO70" s="529">
        <f t="shared" ca="1" si="14"/>
        <v>0</v>
      </c>
      <c r="BP70" s="571"/>
      <c r="BQ70" s="571"/>
      <c r="BR70" s="571"/>
      <c r="BS70" s="571"/>
      <c r="BT70" s="571"/>
      <c r="BU70" s="571"/>
      <c r="BV70" s="571"/>
      <c r="BW70" s="572"/>
      <c r="BX70" s="529">
        <f t="shared" ca="1" si="15"/>
        <v>0</v>
      </c>
      <c r="BY70" s="571"/>
      <c r="BZ70" s="571"/>
      <c r="CA70" s="571"/>
      <c r="CB70" s="571"/>
      <c r="CC70" s="571"/>
      <c r="CD70" s="571"/>
      <c r="CE70" s="571"/>
      <c r="CF70" s="572"/>
      <c r="CG70" s="529">
        <f t="shared" ca="1" si="16"/>
        <v>0</v>
      </c>
      <c r="CH70" s="571"/>
      <c r="CI70" s="571"/>
      <c r="CJ70" s="571"/>
      <c r="CK70" s="571"/>
      <c r="CL70" s="571"/>
      <c r="CM70" s="571"/>
      <c r="CN70" s="571"/>
      <c r="CO70" s="572"/>
      <c r="CP70" s="529">
        <f t="shared" ca="1" si="17"/>
        <v>0</v>
      </c>
      <c r="CQ70" s="571"/>
      <c r="CR70" s="571"/>
      <c r="CS70" s="571"/>
      <c r="CT70" s="571"/>
      <c r="CU70" s="571"/>
      <c r="CV70" s="571"/>
      <c r="CW70" s="571"/>
      <c r="CX70" s="571"/>
      <c r="CY70" s="529">
        <f t="shared" ca="1" si="18"/>
        <v>0</v>
      </c>
      <c r="CZ70" s="571"/>
      <c r="DA70" s="571"/>
      <c r="DB70" s="571"/>
      <c r="DC70" s="571"/>
      <c r="DD70" s="571"/>
      <c r="DE70" s="571"/>
      <c r="DF70" s="571"/>
      <c r="DG70" s="571"/>
      <c r="DH70" s="529">
        <f t="shared" ca="1" si="19"/>
        <v>0</v>
      </c>
      <c r="DI70" s="571"/>
      <c r="DJ70" s="571"/>
      <c r="DK70" s="571"/>
      <c r="DL70" s="571"/>
      <c r="DM70" s="571"/>
      <c r="DN70" s="571"/>
      <c r="DO70" s="571"/>
      <c r="DP70" s="571"/>
      <c r="DQ70" s="529">
        <f t="shared" ca="1" si="20"/>
        <v>0</v>
      </c>
      <c r="DR70" s="571"/>
      <c r="DS70" s="571"/>
      <c r="DT70" s="571"/>
      <c r="DU70" s="571"/>
      <c r="DV70" s="571"/>
      <c r="DW70" s="571"/>
      <c r="DX70" s="571"/>
      <c r="DY70" s="572"/>
      <c r="DZ70" s="529">
        <f t="shared" ca="1" si="21"/>
        <v>0</v>
      </c>
      <c r="EA70" s="571"/>
      <c r="EB70" s="571"/>
      <c r="EC70" s="571"/>
      <c r="ED70" s="571"/>
      <c r="EE70" s="571"/>
      <c r="EF70" s="571"/>
      <c r="EG70" s="571"/>
      <c r="EH70" s="572"/>
      <c r="EI70" s="529">
        <f t="shared" ca="1" si="22"/>
        <v>0</v>
      </c>
      <c r="EJ70" s="571"/>
      <c r="EK70" s="571"/>
      <c r="EL70" s="571"/>
      <c r="EM70" s="571"/>
      <c r="EN70" s="571"/>
      <c r="EO70" s="571"/>
      <c r="EP70" s="571"/>
      <c r="EQ70" s="572"/>
      <c r="ER70" s="529">
        <f t="shared" ca="1" si="23"/>
        <v>0</v>
      </c>
      <c r="ES70" s="571"/>
      <c r="ET70" s="571"/>
      <c r="EU70" s="571"/>
      <c r="EV70" s="571"/>
      <c r="EW70" s="571"/>
      <c r="EX70" s="571"/>
      <c r="EY70" s="571"/>
      <c r="EZ70" s="572"/>
      <c r="FA70" s="529">
        <f t="shared" ca="1" si="24"/>
        <v>0</v>
      </c>
      <c r="FB70" s="530"/>
      <c r="FC70" s="530"/>
      <c r="FD70" s="530"/>
      <c r="FE70" s="530"/>
      <c r="FF70" s="530"/>
      <c r="FG70" s="530"/>
      <c r="FH70" s="530"/>
      <c r="FI70" s="531"/>
      <c r="FJ70" s="267"/>
      <c r="FK70" s="529">
        <f t="shared" ca="1" si="12"/>
        <v>0</v>
      </c>
      <c r="FL70" s="571"/>
      <c r="FM70" s="571"/>
      <c r="FN70" s="571"/>
      <c r="FO70" s="571"/>
      <c r="FP70" s="571"/>
      <c r="FQ70" s="571"/>
      <c r="FR70" s="571"/>
      <c r="FS70" s="572"/>
      <c r="FW70" s="317">
        <v>0</v>
      </c>
      <c r="FX70" s="318">
        <v>0</v>
      </c>
      <c r="FY70" s="318">
        <v>0</v>
      </c>
      <c r="FZ70" s="318">
        <v>0</v>
      </c>
      <c r="GA70" s="318">
        <v>0</v>
      </c>
      <c r="GB70" s="318">
        <v>0</v>
      </c>
      <c r="GC70" s="318">
        <v>0</v>
      </c>
      <c r="GD70" s="318">
        <v>0</v>
      </c>
      <c r="GE70" s="318">
        <v>0</v>
      </c>
      <c r="GF70" s="318">
        <v>0</v>
      </c>
      <c r="GG70" s="318">
        <v>0</v>
      </c>
      <c r="GH70" s="318">
        <v>0</v>
      </c>
      <c r="GI70" s="323">
        <v>0</v>
      </c>
    </row>
    <row r="71" spans="1:191" ht="12.75" x14ac:dyDescent="0.2">
      <c r="A71" s="266">
        <v>41</v>
      </c>
      <c r="D71" s="176" t="s">
        <v>423</v>
      </c>
      <c r="G71" s="67"/>
      <c r="H71" s="66"/>
      <c r="I71" s="66"/>
      <c r="J71" s="143"/>
      <c r="K71" s="143"/>
      <c r="L71" s="143"/>
      <c r="M71" s="74"/>
      <c r="N71" s="74"/>
      <c r="O71" s="74"/>
      <c r="P71" s="95"/>
      <c r="Q71" s="95"/>
      <c r="R71" s="95"/>
      <c r="S71" s="138"/>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8"/>
      <c r="AU71" s="66"/>
      <c r="AV71" s="535" t="s">
        <v>16</v>
      </c>
      <c r="AW71" s="550"/>
      <c r="AX71" s="550"/>
      <c r="AY71" s="550"/>
      <c r="AZ71" s="550"/>
      <c r="BA71" s="550"/>
      <c r="BB71" s="550"/>
      <c r="BC71" s="550"/>
      <c r="BD71" s="551"/>
      <c r="BE71" s="66"/>
      <c r="BF71" s="529">
        <f t="shared" ca="1" si="13"/>
        <v>-289.00135499999993</v>
      </c>
      <c r="BG71" s="571"/>
      <c r="BH71" s="571"/>
      <c r="BI71" s="571"/>
      <c r="BJ71" s="571"/>
      <c r="BK71" s="571"/>
      <c r="BL71" s="571"/>
      <c r="BM71" s="571"/>
      <c r="BN71" s="572"/>
      <c r="BO71" s="529">
        <f t="shared" ca="1" si="14"/>
        <v>-281.99492399999997</v>
      </c>
      <c r="BP71" s="571"/>
      <c r="BQ71" s="571"/>
      <c r="BR71" s="571"/>
      <c r="BS71" s="571"/>
      <c r="BT71" s="571"/>
      <c r="BU71" s="571"/>
      <c r="BV71" s="571"/>
      <c r="BW71" s="572"/>
      <c r="BX71" s="529">
        <f t="shared" ca="1" si="15"/>
        <v>-312.99476099999998</v>
      </c>
      <c r="BY71" s="571"/>
      <c r="BZ71" s="571"/>
      <c r="CA71" s="571"/>
      <c r="CB71" s="571"/>
      <c r="CC71" s="571"/>
      <c r="CD71" s="571"/>
      <c r="CE71" s="571"/>
      <c r="CF71" s="572"/>
      <c r="CG71" s="529">
        <f t="shared" ca="1" si="16"/>
        <v>2.9963909999999996</v>
      </c>
      <c r="CH71" s="571"/>
      <c r="CI71" s="571"/>
      <c r="CJ71" s="571"/>
      <c r="CK71" s="571"/>
      <c r="CL71" s="571"/>
      <c r="CM71" s="571"/>
      <c r="CN71" s="571"/>
      <c r="CO71" s="572"/>
      <c r="CP71" s="529">
        <f t="shared" ca="1" si="17"/>
        <v>5.0014110000000001</v>
      </c>
      <c r="CQ71" s="571"/>
      <c r="CR71" s="571"/>
      <c r="CS71" s="571"/>
      <c r="CT71" s="571"/>
      <c r="CU71" s="571"/>
      <c r="CV71" s="571"/>
      <c r="CW71" s="571"/>
      <c r="CX71" s="571"/>
      <c r="CY71" s="529">
        <f t="shared" ca="1" si="18"/>
        <v>11.495448</v>
      </c>
      <c r="CZ71" s="571"/>
      <c r="DA71" s="571"/>
      <c r="DB71" s="571"/>
      <c r="DC71" s="571"/>
      <c r="DD71" s="571"/>
      <c r="DE71" s="571"/>
      <c r="DF71" s="571"/>
      <c r="DG71" s="571"/>
      <c r="DH71" s="529">
        <f t="shared" ca="1" si="19"/>
        <v>20.495759999999997</v>
      </c>
      <c r="DI71" s="571"/>
      <c r="DJ71" s="571"/>
      <c r="DK71" s="571"/>
      <c r="DL71" s="571"/>
      <c r="DM71" s="571"/>
      <c r="DN71" s="571"/>
      <c r="DO71" s="571"/>
      <c r="DP71" s="571"/>
      <c r="DQ71" s="529">
        <f t="shared" ca="1" si="20"/>
        <v>39.008778</v>
      </c>
      <c r="DR71" s="571"/>
      <c r="DS71" s="571"/>
      <c r="DT71" s="571"/>
      <c r="DU71" s="571"/>
      <c r="DV71" s="571"/>
      <c r="DW71" s="571"/>
      <c r="DX71" s="571"/>
      <c r="DY71" s="572"/>
      <c r="DZ71" s="529">
        <f t="shared" ca="1" si="21"/>
        <v>47.396444999999993</v>
      </c>
      <c r="EA71" s="571"/>
      <c r="EB71" s="571"/>
      <c r="EC71" s="571"/>
      <c r="ED71" s="571"/>
      <c r="EE71" s="571"/>
      <c r="EF71" s="571"/>
      <c r="EG71" s="571"/>
      <c r="EH71" s="572"/>
      <c r="EI71" s="529">
        <f t="shared" ca="1" si="22"/>
        <v>5.5917779999999988</v>
      </c>
      <c r="EJ71" s="571"/>
      <c r="EK71" s="571"/>
      <c r="EL71" s="571"/>
      <c r="EM71" s="571"/>
      <c r="EN71" s="571"/>
      <c r="EO71" s="571"/>
      <c r="EP71" s="571"/>
      <c r="EQ71" s="572"/>
      <c r="ER71" s="529">
        <f t="shared" ca="1" si="23"/>
        <v>0</v>
      </c>
      <c r="ES71" s="571"/>
      <c r="ET71" s="571"/>
      <c r="EU71" s="571"/>
      <c r="EV71" s="571"/>
      <c r="EW71" s="571"/>
      <c r="EX71" s="571"/>
      <c r="EY71" s="571"/>
      <c r="EZ71" s="572"/>
      <c r="FA71" s="529">
        <f t="shared" ca="1" si="24"/>
        <v>0</v>
      </c>
      <c r="FB71" s="530"/>
      <c r="FC71" s="530"/>
      <c r="FD71" s="530"/>
      <c r="FE71" s="530"/>
      <c r="FF71" s="530"/>
      <c r="FG71" s="530"/>
      <c r="FH71" s="530"/>
      <c r="FI71" s="531"/>
      <c r="FJ71" s="267"/>
      <c r="FK71" s="529">
        <f t="shared" ca="1" si="12"/>
        <v>-752.00502899999992</v>
      </c>
      <c r="FL71" s="571"/>
      <c r="FM71" s="571"/>
      <c r="FN71" s="571"/>
      <c r="FO71" s="571"/>
      <c r="FP71" s="571"/>
      <c r="FQ71" s="571"/>
      <c r="FR71" s="571"/>
      <c r="FS71" s="572"/>
      <c r="FW71" s="317">
        <v>-310.99529600000005</v>
      </c>
      <c r="FX71" s="318">
        <v>-293.003648</v>
      </c>
      <c r="FY71" s="318">
        <v>-328.00416000000001</v>
      </c>
      <c r="FZ71" s="318">
        <v>3.0041920000000002</v>
      </c>
      <c r="GA71" s="318">
        <v>4.0093119999999995</v>
      </c>
      <c r="GB71" s="318">
        <v>11.00048</v>
      </c>
      <c r="GC71" s="318">
        <v>19.499328000000002</v>
      </c>
      <c r="GD71" s="318">
        <v>35.838112000000002</v>
      </c>
      <c r="GE71" s="318">
        <v>46.470047999999998</v>
      </c>
      <c r="GF71" s="318">
        <v>5.204288</v>
      </c>
      <c r="GG71" s="318">
        <v>0</v>
      </c>
      <c r="GH71" s="318">
        <v>0</v>
      </c>
      <c r="GI71" s="323">
        <v>-806.97734400000002</v>
      </c>
    </row>
    <row r="72" spans="1:191" ht="12.75" x14ac:dyDescent="0.2">
      <c r="A72" s="135">
        <v>43</v>
      </c>
      <c r="D72" s="176" t="s">
        <v>421</v>
      </c>
      <c r="G72" s="67"/>
      <c r="H72" s="66"/>
      <c r="I72" s="66"/>
      <c r="J72" s="143"/>
      <c r="K72" s="143"/>
      <c r="L72" s="143"/>
      <c r="M72" s="74"/>
      <c r="N72" s="74"/>
      <c r="O72" s="74"/>
      <c r="P72" s="95"/>
      <c r="Q72" s="95"/>
      <c r="R72" s="95"/>
      <c r="S72" s="138" t="str">
        <f>VLOOKUP($A72,PORTFOLIO_HIERARCHY,3,0)</f>
        <v>TRS</v>
      </c>
      <c r="T72" s="138"/>
      <c r="U72" s="138"/>
      <c r="V72" s="138"/>
      <c r="W72" s="138"/>
      <c r="X72" s="138"/>
      <c r="Y72" s="138"/>
      <c r="Z72" s="138"/>
      <c r="AA72" s="138"/>
      <c r="AB72" s="138"/>
      <c r="AC72" s="138"/>
      <c r="AD72" s="138"/>
      <c r="AE72" s="138"/>
      <c r="AF72" s="138"/>
      <c r="AG72" s="138"/>
      <c r="AH72" s="138"/>
      <c r="AI72" s="138"/>
      <c r="AJ72" s="138"/>
      <c r="AK72" s="138"/>
      <c r="AL72" s="138"/>
      <c r="AM72" s="138"/>
      <c r="AN72" s="138"/>
      <c r="AO72" s="138"/>
      <c r="AP72" s="138"/>
      <c r="AQ72" s="138"/>
      <c r="AR72" s="138"/>
      <c r="AS72" s="138"/>
      <c r="AT72" s="139"/>
      <c r="AU72" s="66"/>
      <c r="AV72" s="555" t="s">
        <v>24</v>
      </c>
      <c r="AW72" s="556"/>
      <c r="AX72" s="556"/>
      <c r="AY72" s="556"/>
      <c r="AZ72" s="556"/>
      <c r="BA72" s="556"/>
      <c r="BB72" s="556"/>
      <c r="BC72" s="556"/>
      <c r="BD72" s="557"/>
      <c r="BE72" s="66"/>
      <c r="BF72" s="532">
        <f t="shared" ca="1" si="13"/>
        <v>0</v>
      </c>
      <c r="BG72" s="569"/>
      <c r="BH72" s="569"/>
      <c r="BI72" s="569"/>
      <c r="BJ72" s="569"/>
      <c r="BK72" s="569"/>
      <c r="BL72" s="569"/>
      <c r="BM72" s="569"/>
      <c r="BN72" s="570"/>
      <c r="BO72" s="532">
        <f t="shared" ca="1" si="14"/>
        <v>0</v>
      </c>
      <c r="BP72" s="569"/>
      <c r="BQ72" s="569"/>
      <c r="BR72" s="569"/>
      <c r="BS72" s="569"/>
      <c r="BT72" s="569"/>
      <c r="BU72" s="569"/>
      <c r="BV72" s="569"/>
      <c r="BW72" s="570"/>
      <c r="BX72" s="532">
        <f t="shared" ca="1" si="15"/>
        <v>0</v>
      </c>
      <c r="BY72" s="569"/>
      <c r="BZ72" s="569"/>
      <c r="CA72" s="569"/>
      <c r="CB72" s="569"/>
      <c r="CC72" s="569"/>
      <c r="CD72" s="569"/>
      <c r="CE72" s="569"/>
      <c r="CF72" s="570"/>
      <c r="CG72" s="532">
        <f t="shared" ca="1" si="16"/>
        <v>0</v>
      </c>
      <c r="CH72" s="569"/>
      <c r="CI72" s="569"/>
      <c r="CJ72" s="569"/>
      <c r="CK72" s="569"/>
      <c r="CL72" s="569"/>
      <c r="CM72" s="569"/>
      <c r="CN72" s="569"/>
      <c r="CO72" s="570"/>
      <c r="CP72" s="532">
        <f t="shared" ca="1" si="17"/>
        <v>0</v>
      </c>
      <c r="CQ72" s="569"/>
      <c r="CR72" s="569"/>
      <c r="CS72" s="569"/>
      <c r="CT72" s="569"/>
      <c r="CU72" s="569"/>
      <c r="CV72" s="569"/>
      <c r="CW72" s="569"/>
      <c r="CX72" s="569"/>
      <c r="CY72" s="532">
        <f t="shared" ca="1" si="18"/>
        <v>0</v>
      </c>
      <c r="CZ72" s="569"/>
      <c r="DA72" s="569"/>
      <c r="DB72" s="569"/>
      <c r="DC72" s="569"/>
      <c r="DD72" s="569"/>
      <c r="DE72" s="569"/>
      <c r="DF72" s="569"/>
      <c r="DG72" s="569"/>
      <c r="DH72" s="532">
        <f t="shared" ca="1" si="19"/>
        <v>0</v>
      </c>
      <c r="DI72" s="569"/>
      <c r="DJ72" s="569"/>
      <c r="DK72" s="569"/>
      <c r="DL72" s="569"/>
      <c r="DM72" s="569"/>
      <c r="DN72" s="569"/>
      <c r="DO72" s="569"/>
      <c r="DP72" s="569"/>
      <c r="DQ72" s="532">
        <f t="shared" ca="1" si="20"/>
        <v>0</v>
      </c>
      <c r="DR72" s="569"/>
      <c r="DS72" s="569"/>
      <c r="DT72" s="569"/>
      <c r="DU72" s="569"/>
      <c r="DV72" s="569"/>
      <c r="DW72" s="569"/>
      <c r="DX72" s="569"/>
      <c r="DY72" s="570"/>
      <c r="DZ72" s="532">
        <f t="shared" ca="1" si="21"/>
        <v>0</v>
      </c>
      <c r="EA72" s="569"/>
      <c r="EB72" s="569"/>
      <c r="EC72" s="569"/>
      <c r="ED72" s="569"/>
      <c r="EE72" s="569"/>
      <c r="EF72" s="569"/>
      <c r="EG72" s="569"/>
      <c r="EH72" s="570"/>
      <c r="EI72" s="532">
        <f t="shared" ca="1" si="22"/>
        <v>0</v>
      </c>
      <c r="EJ72" s="569"/>
      <c r="EK72" s="569"/>
      <c r="EL72" s="569"/>
      <c r="EM72" s="569"/>
      <c r="EN72" s="569"/>
      <c r="EO72" s="569"/>
      <c r="EP72" s="569"/>
      <c r="EQ72" s="570"/>
      <c r="ER72" s="532">
        <f t="shared" ca="1" si="23"/>
        <v>0</v>
      </c>
      <c r="ES72" s="569"/>
      <c r="ET72" s="569"/>
      <c r="EU72" s="569"/>
      <c r="EV72" s="569"/>
      <c r="EW72" s="569"/>
      <c r="EX72" s="569"/>
      <c r="EY72" s="569"/>
      <c r="EZ72" s="570"/>
      <c r="FA72" s="532">
        <f t="shared" ca="1" si="24"/>
        <v>0</v>
      </c>
      <c r="FB72" s="533"/>
      <c r="FC72" s="533"/>
      <c r="FD72" s="533"/>
      <c r="FE72" s="533"/>
      <c r="FF72" s="533"/>
      <c r="FG72" s="533"/>
      <c r="FH72" s="533"/>
      <c r="FI72" s="534"/>
      <c r="FJ72" s="267"/>
      <c r="FK72" s="532">
        <f t="shared" ca="1" si="12"/>
        <v>0</v>
      </c>
      <c r="FL72" s="569"/>
      <c r="FM72" s="569"/>
      <c r="FN72" s="569"/>
      <c r="FO72" s="569"/>
      <c r="FP72" s="569"/>
      <c r="FQ72" s="569"/>
      <c r="FR72" s="569"/>
      <c r="FS72" s="570"/>
      <c r="FW72" s="317">
        <v>0</v>
      </c>
      <c r="FX72" s="318">
        <v>0</v>
      </c>
      <c r="FY72" s="318">
        <v>0</v>
      </c>
      <c r="FZ72" s="318">
        <v>0</v>
      </c>
      <c r="GA72" s="318">
        <v>0</v>
      </c>
      <c r="GB72" s="318">
        <v>0</v>
      </c>
      <c r="GC72" s="318">
        <v>0</v>
      </c>
      <c r="GD72" s="318">
        <v>0</v>
      </c>
      <c r="GE72" s="318">
        <v>0</v>
      </c>
      <c r="GF72" s="318">
        <v>0</v>
      </c>
      <c r="GG72" s="318">
        <v>0</v>
      </c>
      <c r="GH72" s="318">
        <v>0</v>
      </c>
      <c r="GI72" s="323">
        <v>0</v>
      </c>
    </row>
    <row r="73" spans="1:191" ht="12.75" hidden="1" x14ac:dyDescent="0.2">
      <c r="A73" s="266">
        <v>43</v>
      </c>
      <c r="D73" s="176" t="s">
        <v>423</v>
      </c>
      <c r="G73" s="67"/>
      <c r="H73" s="66"/>
      <c r="I73" s="66"/>
      <c r="J73" s="143"/>
      <c r="K73" s="143"/>
      <c r="L73" s="143"/>
      <c r="M73" s="74"/>
      <c r="N73" s="74"/>
      <c r="O73" s="74"/>
      <c r="P73" s="95"/>
      <c r="Q73" s="95"/>
      <c r="R73" s="95"/>
      <c r="S73" s="138"/>
      <c r="T73" s="66"/>
      <c r="U73" s="66"/>
      <c r="V73" s="66"/>
      <c r="W73" s="66"/>
      <c r="X73" s="66"/>
      <c r="Y73" s="66"/>
      <c r="Z73" s="66"/>
      <c r="AA73" s="66"/>
      <c r="AB73" s="66"/>
      <c r="AC73" s="66"/>
      <c r="AD73" s="66"/>
      <c r="AE73" s="66"/>
      <c r="AF73" s="66"/>
      <c r="AG73" s="66"/>
      <c r="AH73" s="66"/>
      <c r="AI73" s="66"/>
      <c r="AJ73" s="66"/>
      <c r="AK73" s="66"/>
      <c r="AL73" s="66"/>
      <c r="AM73" s="66"/>
      <c r="AN73" s="62"/>
      <c r="AO73" s="66"/>
      <c r="AP73" s="66"/>
      <c r="AQ73" s="66"/>
      <c r="AR73" s="66"/>
      <c r="AS73" s="66"/>
      <c r="AT73" s="68"/>
      <c r="AU73" s="66"/>
      <c r="AV73" s="535" t="s">
        <v>32</v>
      </c>
      <c r="AW73" s="550"/>
      <c r="AX73" s="550"/>
      <c r="AY73" s="550"/>
      <c r="AZ73" s="550"/>
      <c r="BA73" s="550"/>
      <c r="BB73" s="550"/>
      <c r="BC73" s="550"/>
      <c r="BD73" s="551"/>
      <c r="BE73" s="66"/>
      <c r="BF73" s="529">
        <f t="shared" ca="1" si="13"/>
        <v>0</v>
      </c>
      <c r="BG73" s="571"/>
      <c r="BH73" s="571"/>
      <c r="BI73" s="571"/>
      <c r="BJ73" s="571"/>
      <c r="BK73" s="571"/>
      <c r="BL73" s="571"/>
      <c r="BM73" s="571"/>
      <c r="BN73" s="572"/>
      <c r="BO73" s="529">
        <f t="shared" ca="1" si="14"/>
        <v>0</v>
      </c>
      <c r="BP73" s="571"/>
      <c r="BQ73" s="571"/>
      <c r="BR73" s="571"/>
      <c r="BS73" s="571"/>
      <c r="BT73" s="571"/>
      <c r="BU73" s="571"/>
      <c r="BV73" s="571"/>
      <c r="BW73" s="572"/>
      <c r="BX73" s="529">
        <f t="shared" ca="1" si="15"/>
        <v>0</v>
      </c>
      <c r="BY73" s="571"/>
      <c r="BZ73" s="571"/>
      <c r="CA73" s="571"/>
      <c r="CB73" s="571"/>
      <c r="CC73" s="571"/>
      <c r="CD73" s="571"/>
      <c r="CE73" s="571"/>
      <c r="CF73" s="572"/>
      <c r="CG73" s="529">
        <f t="shared" ca="1" si="16"/>
        <v>0</v>
      </c>
      <c r="CH73" s="571"/>
      <c r="CI73" s="571"/>
      <c r="CJ73" s="571"/>
      <c r="CK73" s="571"/>
      <c r="CL73" s="571"/>
      <c r="CM73" s="571"/>
      <c r="CN73" s="571"/>
      <c r="CO73" s="572"/>
      <c r="CP73" s="529">
        <f t="shared" ca="1" si="17"/>
        <v>0</v>
      </c>
      <c r="CQ73" s="571"/>
      <c r="CR73" s="571"/>
      <c r="CS73" s="571"/>
      <c r="CT73" s="571"/>
      <c r="CU73" s="571"/>
      <c r="CV73" s="571"/>
      <c r="CW73" s="571"/>
      <c r="CX73" s="572"/>
      <c r="CY73" s="529">
        <f t="shared" ca="1" si="18"/>
        <v>0</v>
      </c>
      <c r="CZ73" s="571"/>
      <c r="DA73" s="571"/>
      <c r="DB73" s="571"/>
      <c r="DC73" s="571"/>
      <c r="DD73" s="571"/>
      <c r="DE73" s="571"/>
      <c r="DF73" s="571"/>
      <c r="DG73" s="572"/>
      <c r="DH73" s="529">
        <f t="shared" ca="1" si="19"/>
        <v>0</v>
      </c>
      <c r="DI73" s="571"/>
      <c r="DJ73" s="571"/>
      <c r="DK73" s="571"/>
      <c r="DL73" s="571"/>
      <c r="DM73" s="571"/>
      <c r="DN73" s="571"/>
      <c r="DO73" s="571"/>
      <c r="DP73" s="572"/>
      <c r="DQ73" s="529">
        <f t="shared" ca="1" si="20"/>
        <v>0</v>
      </c>
      <c r="DR73" s="571"/>
      <c r="DS73" s="571"/>
      <c r="DT73" s="571"/>
      <c r="DU73" s="571"/>
      <c r="DV73" s="571"/>
      <c r="DW73" s="571"/>
      <c r="DX73" s="571"/>
      <c r="DY73" s="572"/>
      <c r="DZ73" s="529">
        <f t="shared" ca="1" si="21"/>
        <v>0</v>
      </c>
      <c r="EA73" s="571"/>
      <c r="EB73" s="571"/>
      <c r="EC73" s="571"/>
      <c r="ED73" s="571"/>
      <c r="EE73" s="571"/>
      <c r="EF73" s="571"/>
      <c r="EG73" s="571"/>
      <c r="EH73" s="572"/>
      <c r="EI73" s="529">
        <f t="shared" ca="1" si="22"/>
        <v>0</v>
      </c>
      <c r="EJ73" s="571"/>
      <c r="EK73" s="571"/>
      <c r="EL73" s="571"/>
      <c r="EM73" s="571"/>
      <c r="EN73" s="571"/>
      <c r="EO73" s="571"/>
      <c r="EP73" s="571"/>
      <c r="EQ73" s="572"/>
      <c r="ER73" s="529">
        <f t="shared" ca="1" si="23"/>
        <v>0</v>
      </c>
      <c r="ES73" s="571"/>
      <c r="ET73" s="571"/>
      <c r="EU73" s="571"/>
      <c r="EV73" s="571"/>
      <c r="EW73" s="571"/>
      <c r="EX73" s="571"/>
      <c r="EY73" s="571"/>
      <c r="EZ73" s="572"/>
      <c r="FA73" s="529">
        <f t="shared" ca="1" si="24"/>
        <v>0</v>
      </c>
      <c r="FB73" s="571"/>
      <c r="FC73" s="571"/>
      <c r="FD73" s="571"/>
      <c r="FE73" s="571"/>
      <c r="FF73" s="571"/>
      <c r="FG73" s="571"/>
      <c r="FH73" s="571"/>
      <c r="FI73" s="572"/>
      <c r="FJ73" s="269"/>
      <c r="FK73" s="529">
        <f t="shared" ca="1" si="12"/>
        <v>0</v>
      </c>
      <c r="FL73" s="571"/>
      <c r="FM73" s="571"/>
      <c r="FN73" s="571"/>
      <c r="FO73" s="571"/>
      <c r="FP73" s="571"/>
      <c r="FQ73" s="571"/>
      <c r="FR73" s="571"/>
      <c r="FS73" s="572"/>
      <c r="FW73" s="317">
        <v>0</v>
      </c>
      <c r="FX73" s="318">
        <v>0</v>
      </c>
      <c r="FY73" s="318">
        <v>0</v>
      </c>
      <c r="FZ73" s="318">
        <v>0</v>
      </c>
      <c r="GA73" s="318">
        <v>0</v>
      </c>
      <c r="GB73" s="318">
        <v>0</v>
      </c>
      <c r="GC73" s="318">
        <v>0</v>
      </c>
      <c r="GD73" s="318">
        <v>0</v>
      </c>
      <c r="GE73" s="318">
        <v>0</v>
      </c>
      <c r="GF73" s="318">
        <v>0</v>
      </c>
      <c r="GG73" s="318">
        <v>0</v>
      </c>
      <c r="GH73" s="318">
        <v>0</v>
      </c>
      <c r="GI73" s="323">
        <v>0</v>
      </c>
    </row>
    <row r="74" spans="1:191" ht="12.75" hidden="1" x14ac:dyDescent="0.2">
      <c r="A74" s="266">
        <v>43</v>
      </c>
      <c r="D74" s="176" t="s">
        <v>423</v>
      </c>
      <c r="G74" s="67"/>
      <c r="H74" s="66"/>
      <c r="I74" s="66"/>
      <c r="J74" s="143"/>
      <c r="K74" s="143"/>
      <c r="L74" s="143"/>
      <c r="M74" s="74"/>
      <c r="N74" s="74"/>
      <c r="O74" s="74"/>
      <c r="P74" s="95"/>
      <c r="Q74" s="95"/>
      <c r="R74" s="95"/>
      <c r="S74" s="138"/>
      <c r="T74" s="66"/>
      <c r="U74" s="66"/>
      <c r="V74" s="66"/>
      <c r="W74" s="66"/>
      <c r="X74" s="66"/>
      <c r="Y74" s="66"/>
      <c r="Z74" s="66"/>
      <c r="AA74" s="66"/>
      <c r="AB74" s="66"/>
      <c r="AC74" s="66"/>
      <c r="AD74" s="66"/>
      <c r="AE74" s="66"/>
      <c r="AF74" s="66"/>
      <c r="AG74" s="66"/>
      <c r="AH74" s="66"/>
      <c r="AI74" s="66"/>
      <c r="AJ74" s="66"/>
      <c r="AK74" s="66"/>
      <c r="AL74" s="66"/>
      <c r="AM74" s="66"/>
      <c r="AN74" s="62"/>
      <c r="AO74" s="66"/>
      <c r="AP74" s="66"/>
      <c r="AQ74" s="66"/>
      <c r="AR74" s="66"/>
      <c r="AS74" s="66"/>
      <c r="AT74" s="68"/>
      <c r="AU74" s="66"/>
      <c r="AV74" s="535" t="s">
        <v>9</v>
      </c>
      <c r="AW74" s="550"/>
      <c r="AX74" s="550"/>
      <c r="AY74" s="550"/>
      <c r="AZ74" s="550"/>
      <c r="BA74" s="550"/>
      <c r="BB74" s="550"/>
      <c r="BC74" s="550"/>
      <c r="BD74" s="551"/>
      <c r="BE74" s="66"/>
      <c r="BF74" s="529">
        <f t="shared" ca="1" si="13"/>
        <v>0</v>
      </c>
      <c r="BG74" s="571"/>
      <c r="BH74" s="571"/>
      <c r="BI74" s="571"/>
      <c r="BJ74" s="571"/>
      <c r="BK74" s="571"/>
      <c r="BL74" s="571"/>
      <c r="BM74" s="571"/>
      <c r="BN74" s="572"/>
      <c r="BO74" s="529">
        <f t="shared" ca="1" si="14"/>
        <v>0</v>
      </c>
      <c r="BP74" s="571"/>
      <c r="BQ74" s="571"/>
      <c r="BR74" s="571"/>
      <c r="BS74" s="571"/>
      <c r="BT74" s="571"/>
      <c r="BU74" s="571"/>
      <c r="BV74" s="571"/>
      <c r="BW74" s="572"/>
      <c r="BX74" s="529">
        <f t="shared" ca="1" si="15"/>
        <v>0</v>
      </c>
      <c r="BY74" s="571"/>
      <c r="BZ74" s="571"/>
      <c r="CA74" s="571"/>
      <c r="CB74" s="571"/>
      <c r="CC74" s="571"/>
      <c r="CD74" s="571"/>
      <c r="CE74" s="571"/>
      <c r="CF74" s="572"/>
      <c r="CG74" s="529">
        <f t="shared" ca="1" si="16"/>
        <v>0</v>
      </c>
      <c r="CH74" s="571"/>
      <c r="CI74" s="571"/>
      <c r="CJ74" s="571"/>
      <c r="CK74" s="571"/>
      <c r="CL74" s="571"/>
      <c r="CM74" s="571"/>
      <c r="CN74" s="571"/>
      <c r="CO74" s="572"/>
      <c r="CP74" s="529">
        <f t="shared" ca="1" si="17"/>
        <v>0</v>
      </c>
      <c r="CQ74" s="571"/>
      <c r="CR74" s="571"/>
      <c r="CS74" s="571"/>
      <c r="CT74" s="571"/>
      <c r="CU74" s="571"/>
      <c r="CV74" s="571"/>
      <c r="CW74" s="571"/>
      <c r="CX74" s="571"/>
      <c r="CY74" s="529">
        <f t="shared" ca="1" si="18"/>
        <v>0</v>
      </c>
      <c r="CZ74" s="571"/>
      <c r="DA74" s="571"/>
      <c r="DB74" s="571"/>
      <c r="DC74" s="571"/>
      <c r="DD74" s="571"/>
      <c r="DE74" s="571"/>
      <c r="DF74" s="571"/>
      <c r="DG74" s="571"/>
      <c r="DH74" s="529">
        <f t="shared" ca="1" si="19"/>
        <v>0</v>
      </c>
      <c r="DI74" s="571"/>
      <c r="DJ74" s="571"/>
      <c r="DK74" s="571"/>
      <c r="DL74" s="571"/>
      <c r="DM74" s="571"/>
      <c r="DN74" s="571"/>
      <c r="DO74" s="571"/>
      <c r="DP74" s="571"/>
      <c r="DQ74" s="529">
        <f t="shared" ca="1" si="20"/>
        <v>0</v>
      </c>
      <c r="DR74" s="571"/>
      <c r="DS74" s="571"/>
      <c r="DT74" s="571"/>
      <c r="DU74" s="571"/>
      <c r="DV74" s="571"/>
      <c r="DW74" s="571"/>
      <c r="DX74" s="571"/>
      <c r="DY74" s="572"/>
      <c r="DZ74" s="529">
        <f t="shared" ca="1" si="21"/>
        <v>0</v>
      </c>
      <c r="EA74" s="571"/>
      <c r="EB74" s="571"/>
      <c r="EC74" s="571"/>
      <c r="ED74" s="571"/>
      <c r="EE74" s="571"/>
      <c r="EF74" s="571"/>
      <c r="EG74" s="571"/>
      <c r="EH74" s="572"/>
      <c r="EI74" s="529">
        <f t="shared" ca="1" si="22"/>
        <v>0</v>
      </c>
      <c r="EJ74" s="571"/>
      <c r="EK74" s="571"/>
      <c r="EL74" s="571"/>
      <c r="EM74" s="571"/>
      <c r="EN74" s="571"/>
      <c r="EO74" s="571"/>
      <c r="EP74" s="571"/>
      <c r="EQ74" s="572"/>
      <c r="ER74" s="529">
        <f t="shared" ca="1" si="23"/>
        <v>0</v>
      </c>
      <c r="ES74" s="571"/>
      <c r="ET74" s="571"/>
      <c r="EU74" s="571"/>
      <c r="EV74" s="571"/>
      <c r="EW74" s="571"/>
      <c r="EX74" s="571"/>
      <c r="EY74" s="571"/>
      <c r="EZ74" s="572"/>
      <c r="FA74" s="529">
        <f t="shared" ca="1" si="24"/>
        <v>0</v>
      </c>
      <c r="FB74" s="530"/>
      <c r="FC74" s="530"/>
      <c r="FD74" s="530"/>
      <c r="FE74" s="530"/>
      <c r="FF74" s="530"/>
      <c r="FG74" s="530"/>
      <c r="FH74" s="530"/>
      <c r="FI74" s="531"/>
      <c r="FJ74" s="267"/>
      <c r="FK74" s="529">
        <f t="shared" ca="1" si="12"/>
        <v>0</v>
      </c>
      <c r="FL74" s="571"/>
      <c r="FM74" s="571"/>
      <c r="FN74" s="571"/>
      <c r="FO74" s="571"/>
      <c r="FP74" s="571"/>
      <c r="FQ74" s="571"/>
      <c r="FR74" s="571"/>
      <c r="FS74" s="572"/>
      <c r="FW74" s="317">
        <v>0</v>
      </c>
      <c r="FX74" s="318">
        <v>0</v>
      </c>
      <c r="FY74" s="318">
        <v>0</v>
      </c>
      <c r="FZ74" s="318">
        <v>0</v>
      </c>
      <c r="GA74" s="318">
        <v>0</v>
      </c>
      <c r="GB74" s="318">
        <v>0</v>
      </c>
      <c r="GC74" s="318">
        <v>0</v>
      </c>
      <c r="GD74" s="318">
        <v>0</v>
      </c>
      <c r="GE74" s="318">
        <v>0</v>
      </c>
      <c r="GF74" s="318">
        <v>0</v>
      </c>
      <c r="GG74" s="318">
        <v>0</v>
      </c>
      <c r="GH74" s="318">
        <v>0</v>
      </c>
      <c r="GI74" s="323">
        <v>0</v>
      </c>
    </row>
    <row r="75" spans="1:191" ht="12.75" hidden="1" x14ac:dyDescent="0.2">
      <c r="A75" s="266">
        <v>43</v>
      </c>
      <c r="D75" s="176" t="s">
        <v>423</v>
      </c>
      <c r="G75" s="67"/>
      <c r="H75" s="66"/>
      <c r="I75" s="66"/>
      <c r="J75" s="143"/>
      <c r="K75" s="143"/>
      <c r="L75" s="143"/>
      <c r="M75" s="74"/>
      <c r="N75" s="74"/>
      <c r="O75" s="74"/>
      <c r="P75" s="95"/>
      <c r="Q75" s="95"/>
      <c r="R75" s="95"/>
      <c r="S75" s="138"/>
      <c r="T75" s="66"/>
      <c r="U75" s="66"/>
      <c r="V75" s="66"/>
      <c r="W75" s="66"/>
      <c r="X75" s="66"/>
      <c r="Y75" s="66"/>
      <c r="Z75" s="66"/>
      <c r="AA75" s="66"/>
      <c r="AB75" s="66"/>
      <c r="AC75" s="66"/>
      <c r="AD75" s="66"/>
      <c r="AE75" s="66"/>
      <c r="AF75" s="66"/>
      <c r="AG75" s="66"/>
      <c r="AH75" s="66"/>
      <c r="AI75" s="66"/>
      <c r="AJ75" s="66"/>
      <c r="AK75" s="66"/>
      <c r="AL75" s="66"/>
      <c r="AM75" s="66"/>
      <c r="AN75" s="62"/>
      <c r="AO75" s="66"/>
      <c r="AP75" s="66"/>
      <c r="AQ75" s="66"/>
      <c r="AR75" s="66"/>
      <c r="AS75" s="66"/>
      <c r="AT75" s="68"/>
      <c r="AU75" s="66"/>
      <c r="AV75" s="535" t="s">
        <v>18</v>
      </c>
      <c r="AW75" s="550"/>
      <c r="AX75" s="550"/>
      <c r="AY75" s="550"/>
      <c r="AZ75" s="550"/>
      <c r="BA75" s="550"/>
      <c r="BB75" s="550"/>
      <c r="BC75" s="550"/>
      <c r="BD75" s="551"/>
      <c r="BE75" s="66"/>
      <c r="BF75" s="529">
        <f t="shared" ca="1" si="13"/>
        <v>0</v>
      </c>
      <c r="BG75" s="571"/>
      <c r="BH75" s="571"/>
      <c r="BI75" s="571"/>
      <c r="BJ75" s="571"/>
      <c r="BK75" s="571"/>
      <c r="BL75" s="571"/>
      <c r="BM75" s="571"/>
      <c r="BN75" s="572"/>
      <c r="BO75" s="529">
        <f t="shared" ca="1" si="14"/>
        <v>0</v>
      </c>
      <c r="BP75" s="571"/>
      <c r="BQ75" s="571"/>
      <c r="BR75" s="571"/>
      <c r="BS75" s="571"/>
      <c r="BT75" s="571"/>
      <c r="BU75" s="571"/>
      <c r="BV75" s="571"/>
      <c r="BW75" s="572"/>
      <c r="BX75" s="529">
        <f t="shared" ca="1" si="15"/>
        <v>0</v>
      </c>
      <c r="BY75" s="571"/>
      <c r="BZ75" s="571"/>
      <c r="CA75" s="571"/>
      <c r="CB75" s="571"/>
      <c r="CC75" s="571"/>
      <c r="CD75" s="571"/>
      <c r="CE75" s="571"/>
      <c r="CF75" s="572"/>
      <c r="CG75" s="529">
        <f t="shared" ca="1" si="16"/>
        <v>0</v>
      </c>
      <c r="CH75" s="571"/>
      <c r="CI75" s="571"/>
      <c r="CJ75" s="571"/>
      <c r="CK75" s="571"/>
      <c r="CL75" s="571"/>
      <c r="CM75" s="571"/>
      <c r="CN75" s="571"/>
      <c r="CO75" s="572"/>
      <c r="CP75" s="529">
        <f t="shared" ca="1" si="17"/>
        <v>0</v>
      </c>
      <c r="CQ75" s="571"/>
      <c r="CR75" s="571"/>
      <c r="CS75" s="571"/>
      <c r="CT75" s="571"/>
      <c r="CU75" s="571"/>
      <c r="CV75" s="571"/>
      <c r="CW75" s="571"/>
      <c r="CX75" s="571"/>
      <c r="CY75" s="529">
        <f t="shared" ca="1" si="18"/>
        <v>0</v>
      </c>
      <c r="CZ75" s="571"/>
      <c r="DA75" s="571"/>
      <c r="DB75" s="571"/>
      <c r="DC75" s="571"/>
      <c r="DD75" s="571"/>
      <c r="DE75" s="571"/>
      <c r="DF75" s="571"/>
      <c r="DG75" s="571"/>
      <c r="DH75" s="529">
        <f t="shared" ca="1" si="19"/>
        <v>0</v>
      </c>
      <c r="DI75" s="571"/>
      <c r="DJ75" s="571"/>
      <c r="DK75" s="571"/>
      <c r="DL75" s="571"/>
      <c r="DM75" s="571"/>
      <c r="DN75" s="571"/>
      <c r="DO75" s="571"/>
      <c r="DP75" s="571"/>
      <c r="DQ75" s="529">
        <f t="shared" ca="1" si="20"/>
        <v>0</v>
      </c>
      <c r="DR75" s="571"/>
      <c r="DS75" s="571"/>
      <c r="DT75" s="571"/>
      <c r="DU75" s="571"/>
      <c r="DV75" s="571"/>
      <c r="DW75" s="571"/>
      <c r="DX75" s="571"/>
      <c r="DY75" s="572"/>
      <c r="DZ75" s="529">
        <f t="shared" ca="1" si="21"/>
        <v>0</v>
      </c>
      <c r="EA75" s="571"/>
      <c r="EB75" s="571"/>
      <c r="EC75" s="571"/>
      <c r="ED75" s="571"/>
      <c r="EE75" s="571"/>
      <c r="EF75" s="571"/>
      <c r="EG75" s="571"/>
      <c r="EH75" s="572"/>
      <c r="EI75" s="529">
        <f t="shared" ca="1" si="22"/>
        <v>0</v>
      </c>
      <c r="EJ75" s="571"/>
      <c r="EK75" s="571"/>
      <c r="EL75" s="571"/>
      <c r="EM75" s="571"/>
      <c r="EN75" s="571"/>
      <c r="EO75" s="571"/>
      <c r="EP75" s="571"/>
      <c r="EQ75" s="572"/>
      <c r="ER75" s="529">
        <f t="shared" ca="1" si="23"/>
        <v>0</v>
      </c>
      <c r="ES75" s="571"/>
      <c r="ET75" s="571"/>
      <c r="EU75" s="571"/>
      <c r="EV75" s="571"/>
      <c r="EW75" s="571"/>
      <c r="EX75" s="571"/>
      <c r="EY75" s="571"/>
      <c r="EZ75" s="572"/>
      <c r="FA75" s="529">
        <f t="shared" ca="1" si="24"/>
        <v>0</v>
      </c>
      <c r="FB75" s="530"/>
      <c r="FC75" s="530"/>
      <c r="FD75" s="530"/>
      <c r="FE75" s="530"/>
      <c r="FF75" s="530"/>
      <c r="FG75" s="530"/>
      <c r="FH75" s="530"/>
      <c r="FI75" s="531"/>
      <c r="FJ75" s="267"/>
      <c r="FK75" s="529">
        <f t="shared" ca="1" si="12"/>
        <v>0</v>
      </c>
      <c r="FL75" s="571"/>
      <c r="FM75" s="571"/>
      <c r="FN75" s="571"/>
      <c r="FO75" s="571"/>
      <c r="FP75" s="571"/>
      <c r="FQ75" s="571"/>
      <c r="FR75" s="571"/>
      <c r="FS75" s="572"/>
      <c r="FW75" s="317">
        <v>0</v>
      </c>
      <c r="FX75" s="318">
        <v>0</v>
      </c>
      <c r="FY75" s="318">
        <v>0</v>
      </c>
      <c r="FZ75" s="318">
        <v>0</v>
      </c>
      <c r="GA75" s="318">
        <v>0</v>
      </c>
      <c r="GB75" s="318">
        <v>0</v>
      </c>
      <c r="GC75" s="318">
        <v>0</v>
      </c>
      <c r="GD75" s="318">
        <v>0</v>
      </c>
      <c r="GE75" s="318">
        <v>0</v>
      </c>
      <c r="GF75" s="318">
        <v>0</v>
      </c>
      <c r="GG75" s="318">
        <v>0</v>
      </c>
      <c r="GH75" s="318">
        <v>0</v>
      </c>
      <c r="GI75" s="323">
        <v>0</v>
      </c>
    </row>
    <row r="76" spans="1:191" ht="12.75" hidden="1" x14ac:dyDescent="0.2">
      <c r="A76" s="266">
        <v>43</v>
      </c>
      <c r="D76" s="176" t="s">
        <v>423</v>
      </c>
      <c r="G76" s="67"/>
      <c r="H76" s="66"/>
      <c r="I76" s="66"/>
      <c r="J76" s="143"/>
      <c r="K76" s="143"/>
      <c r="L76" s="143"/>
      <c r="M76" s="74"/>
      <c r="N76" s="74"/>
      <c r="O76" s="74"/>
      <c r="P76" s="95"/>
      <c r="Q76" s="95"/>
      <c r="R76" s="95"/>
      <c r="S76" s="138"/>
      <c r="T76" s="66"/>
      <c r="U76" s="66"/>
      <c r="V76" s="66"/>
      <c r="W76" s="66"/>
      <c r="X76" s="66"/>
      <c r="Y76" s="66"/>
      <c r="Z76" s="66"/>
      <c r="AA76" s="66"/>
      <c r="AB76" s="66"/>
      <c r="AC76" s="66"/>
      <c r="AD76" s="66"/>
      <c r="AE76" s="66"/>
      <c r="AF76" s="66"/>
      <c r="AG76" s="66"/>
      <c r="AH76" s="66"/>
      <c r="AI76" s="66"/>
      <c r="AJ76" s="66"/>
      <c r="AK76" s="66"/>
      <c r="AL76" s="66"/>
      <c r="AM76" s="66"/>
      <c r="AN76" s="62"/>
      <c r="AO76" s="66"/>
      <c r="AP76" s="66"/>
      <c r="AQ76" s="66"/>
      <c r="AR76" s="66"/>
      <c r="AS76" s="66"/>
      <c r="AT76" s="68"/>
      <c r="AU76" s="66"/>
      <c r="AV76" s="535" t="s">
        <v>39</v>
      </c>
      <c r="AW76" s="550"/>
      <c r="AX76" s="550"/>
      <c r="AY76" s="550"/>
      <c r="AZ76" s="550"/>
      <c r="BA76" s="550"/>
      <c r="BB76" s="550"/>
      <c r="BC76" s="550"/>
      <c r="BD76" s="551"/>
      <c r="BE76" s="66"/>
      <c r="BF76" s="529">
        <f t="shared" ref="BF76:BF107" ca="1" si="25">VLOOKUP($A76&amp;$AV76,SENSITIVITIES_TABLE,2,0)*FX_EUR_USD</f>
        <v>0</v>
      </c>
      <c r="BG76" s="571"/>
      <c r="BH76" s="571"/>
      <c r="BI76" s="571"/>
      <c r="BJ76" s="571"/>
      <c r="BK76" s="571"/>
      <c r="BL76" s="571"/>
      <c r="BM76" s="571"/>
      <c r="BN76" s="572"/>
      <c r="BO76" s="529">
        <f t="shared" ref="BO76:BO107" ca="1" si="26">VLOOKUP($A76&amp;$AV76,SENSITIVITIES_TABLE,3,0)*FX_EUR_USD</f>
        <v>0</v>
      </c>
      <c r="BP76" s="571"/>
      <c r="BQ76" s="571"/>
      <c r="BR76" s="571"/>
      <c r="BS76" s="571"/>
      <c r="BT76" s="571"/>
      <c r="BU76" s="571"/>
      <c r="BV76" s="571"/>
      <c r="BW76" s="572"/>
      <c r="BX76" s="529">
        <f t="shared" ref="BX76:BX107" ca="1" si="27">VLOOKUP($A76&amp;$AV76,SENSITIVITIES_TABLE,4,0)*FX_EUR_USD</f>
        <v>0</v>
      </c>
      <c r="BY76" s="571"/>
      <c r="BZ76" s="571"/>
      <c r="CA76" s="571"/>
      <c r="CB76" s="571"/>
      <c r="CC76" s="571"/>
      <c r="CD76" s="571"/>
      <c r="CE76" s="571"/>
      <c r="CF76" s="572"/>
      <c r="CG76" s="529">
        <f t="shared" ref="CG76:CG107" ca="1" si="28">VLOOKUP($A76&amp;$AV76,SENSITIVITIES_TABLE,5,0)*FX_EUR_USD</f>
        <v>0</v>
      </c>
      <c r="CH76" s="571"/>
      <c r="CI76" s="571"/>
      <c r="CJ76" s="571"/>
      <c r="CK76" s="571"/>
      <c r="CL76" s="571"/>
      <c r="CM76" s="571"/>
      <c r="CN76" s="571"/>
      <c r="CO76" s="572"/>
      <c r="CP76" s="529">
        <f t="shared" ref="CP76:CP107" ca="1" si="29">VLOOKUP($A76&amp;$AV76,SENSITIVITIES_TABLE,6,0)*FX_EUR_USD</f>
        <v>0</v>
      </c>
      <c r="CQ76" s="571"/>
      <c r="CR76" s="571"/>
      <c r="CS76" s="571"/>
      <c r="CT76" s="571"/>
      <c r="CU76" s="571"/>
      <c r="CV76" s="571"/>
      <c r="CW76" s="571"/>
      <c r="CX76" s="571"/>
      <c r="CY76" s="529">
        <f t="shared" ref="CY76:CY107" ca="1" si="30">VLOOKUP($A76&amp;$AV76,SENSITIVITIES_TABLE,7,0)*FX_EUR_USD</f>
        <v>0</v>
      </c>
      <c r="CZ76" s="571"/>
      <c r="DA76" s="571"/>
      <c r="DB76" s="571"/>
      <c r="DC76" s="571"/>
      <c r="DD76" s="571"/>
      <c r="DE76" s="571"/>
      <c r="DF76" s="571"/>
      <c r="DG76" s="571"/>
      <c r="DH76" s="529">
        <f t="shared" ref="DH76:DH107" ca="1" si="31">VLOOKUP($A76&amp;$AV76,SENSITIVITIES_TABLE,8,0)*FX_EUR_USD</f>
        <v>0</v>
      </c>
      <c r="DI76" s="571"/>
      <c r="DJ76" s="571"/>
      <c r="DK76" s="571"/>
      <c r="DL76" s="571"/>
      <c r="DM76" s="571"/>
      <c r="DN76" s="571"/>
      <c r="DO76" s="571"/>
      <c r="DP76" s="571"/>
      <c r="DQ76" s="529">
        <f t="shared" ref="DQ76:DQ107" ca="1" si="32">VLOOKUP($A76&amp;$AV76,SENSITIVITIES_TABLE,9,0)*FX_EUR_USD</f>
        <v>0</v>
      </c>
      <c r="DR76" s="571"/>
      <c r="DS76" s="571"/>
      <c r="DT76" s="571"/>
      <c r="DU76" s="571"/>
      <c r="DV76" s="571"/>
      <c r="DW76" s="571"/>
      <c r="DX76" s="571"/>
      <c r="DY76" s="572"/>
      <c r="DZ76" s="529">
        <f t="shared" ref="DZ76:DZ107" ca="1" si="33">VLOOKUP($A76&amp;$AV76,SENSITIVITIES_TABLE,10,0)*FX_EUR_USD</f>
        <v>0</v>
      </c>
      <c r="EA76" s="571"/>
      <c r="EB76" s="571"/>
      <c r="EC76" s="571"/>
      <c r="ED76" s="571"/>
      <c r="EE76" s="571"/>
      <c r="EF76" s="571"/>
      <c r="EG76" s="571"/>
      <c r="EH76" s="572"/>
      <c r="EI76" s="529">
        <f t="shared" ref="EI76:EI107" ca="1" si="34">VLOOKUP($A76&amp;$AV76,SENSITIVITIES_TABLE,11,0)*FX_EUR_USD</f>
        <v>0</v>
      </c>
      <c r="EJ76" s="571"/>
      <c r="EK76" s="571"/>
      <c r="EL76" s="571"/>
      <c r="EM76" s="571"/>
      <c r="EN76" s="571"/>
      <c r="EO76" s="571"/>
      <c r="EP76" s="571"/>
      <c r="EQ76" s="572"/>
      <c r="ER76" s="529">
        <f t="shared" ref="ER76:ER107" ca="1" si="35">VLOOKUP($A76&amp;$AV76,SENSITIVITIES_TABLE,12,0)*FX_EUR_USD</f>
        <v>0</v>
      </c>
      <c r="ES76" s="571"/>
      <c r="ET76" s="571"/>
      <c r="EU76" s="571"/>
      <c r="EV76" s="571"/>
      <c r="EW76" s="571"/>
      <c r="EX76" s="571"/>
      <c r="EY76" s="571"/>
      <c r="EZ76" s="572"/>
      <c r="FA76" s="529">
        <f t="shared" ref="FA76:FA107" ca="1" si="36">VLOOKUP($A76&amp;$AV76,SENSITIVITIES_TABLE,13,0)*FX_EUR_USD</f>
        <v>0</v>
      </c>
      <c r="FB76" s="530"/>
      <c r="FC76" s="530"/>
      <c r="FD76" s="530"/>
      <c r="FE76" s="530"/>
      <c r="FF76" s="530"/>
      <c r="FG76" s="530"/>
      <c r="FH76" s="530"/>
      <c r="FI76" s="531"/>
      <c r="FJ76" s="267"/>
      <c r="FK76" s="529">
        <f t="shared" ref="FK76:FK139" ca="1" si="37">SUM($BF76:$FI76)</f>
        <v>0</v>
      </c>
      <c r="FL76" s="571"/>
      <c r="FM76" s="571"/>
      <c r="FN76" s="571"/>
      <c r="FO76" s="571"/>
      <c r="FP76" s="571"/>
      <c r="FQ76" s="571"/>
      <c r="FR76" s="571"/>
      <c r="FS76" s="572"/>
      <c r="FW76" s="317">
        <v>0</v>
      </c>
      <c r="FX76" s="318">
        <v>0</v>
      </c>
      <c r="FY76" s="318">
        <v>0</v>
      </c>
      <c r="FZ76" s="318">
        <v>0</v>
      </c>
      <c r="GA76" s="318">
        <v>0</v>
      </c>
      <c r="GB76" s="318">
        <v>0</v>
      </c>
      <c r="GC76" s="318">
        <v>0</v>
      </c>
      <c r="GD76" s="318">
        <v>0</v>
      </c>
      <c r="GE76" s="318">
        <v>0</v>
      </c>
      <c r="GF76" s="318">
        <v>0</v>
      </c>
      <c r="GG76" s="318">
        <v>0</v>
      </c>
      <c r="GH76" s="318">
        <v>0</v>
      </c>
      <c r="GI76" s="323">
        <v>0</v>
      </c>
    </row>
    <row r="77" spans="1:191" ht="12.75" hidden="1" x14ac:dyDescent="0.2">
      <c r="A77" s="266">
        <v>43</v>
      </c>
      <c r="D77" s="176" t="s">
        <v>423</v>
      </c>
      <c r="G77" s="67"/>
      <c r="H77" s="66"/>
      <c r="I77" s="66"/>
      <c r="J77" s="143"/>
      <c r="K77" s="143"/>
      <c r="L77" s="143"/>
      <c r="M77" s="74"/>
      <c r="N77" s="74"/>
      <c r="O77" s="74"/>
      <c r="P77" s="95"/>
      <c r="Q77" s="95"/>
      <c r="R77" s="95"/>
      <c r="S77" s="138"/>
      <c r="T77" s="66"/>
      <c r="U77" s="66"/>
      <c r="V77" s="66"/>
      <c r="W77" s="66"/>
      <c r="X77" s="66"/>
      <c r="Y77" s="66"/>
      <c r="Z77" s="66"/>
      <c r="AA77" s="66"/>
      <c r="AB77" s="66"/>
      <c r="AC77" s="66"/>
      <c r="AD77" s="66"/>
      <c r="AE77" s="66"/>
      <c r="AF77" s="66"/>
      <c r="AG77" s="66"/>
      <c r="AH77" s="66"/>
      <c r="AI77" s="66"/>
      <c r="AJ77" s="66"/>
      <c r="AK77" s="66"/>
      <c r="AL77" s="66"/>
      <c r="AM77" s="66"/>
      <c r="AN77" s="62"/>
      <c r="AO77" s="66"/>
      <c r="AP77" s="66"/>
      <c r="AQ77" s="66"/>
      <c r="AR77" s="66"/>
      <c r="AS77" s="66"/>
      <c r="AT77" s="68"/>
      <c r="AU77" s="66"/>
      <c r="AV77" s="535" t="s">
        <v>31</v>
      </c>
      <c r="AW77" s="550"/>
      <c r="AX77" s="550"/>
      <c r="AY77" s="550"/>
      <c r="AZ77" s="550"/>
      <c r="BA77" s="550"/>
      <c r="BB77" s="550"/>
      <c r="BC77" s="550"/>
      <c r="BD77" s="551"/>
      <c r="BE77" s="66"/>
      <c r="BF77" s="529">
        <f t="shared" ca="1" si="25"/>
        <v>0</v>
      </c>
      <c r="BG77" s="571"/>
      <c r="BH77" s="571"/>
      <c r="BI77" s="571"/>
      <c r="BJ77" s="571"/>
      <c r="BK77" s="571"/>
      <c r="BL77" s="571"/>
      <c r="BM77" s="571"/>
      <c r="BN77" s="572"/>
      <c r="BO77" s="529">
        <f t="shared" ca="1" si="26"/>
        <v>0</v>
      </c>
      <c r="BP77" s="571"/>
      <c r="BQ77" s="571"/>
      <c r="BR77" s="571"/>
      <c r="BS77" s="571"/>
      <c r="BT77" s="571"/>
      <c r="BU77" s="571"/>
      <c r="BV77" s="571"/>
      <c r="BW77" s="572"/>
      <c r="BX77" s="529">
        <f t="shared" ca="1" si="27"/>
        <v>0</v>
      </c>
      <c r="BY77" s="571"/>
      <c r="BZ77" s="571"/>
      <c r="CA77" s="571"/>
      <c r="CB77" s="571"/>
      <c r="CC77" s="571"/>
      <c r="CD77" s="571"/>
      <c r="CE77" s="571"/>
      <c r="CF77" s="572"/>
      <c r="CG77" s="529">
        <f t="shared" ca="1" si="28"/>
        <v>0</v>
      </c>
      <c r="CH77" s="571"/>
      <c r="CI77" s="571"/>
      <c r="CJ77" s="571"/>
      <c r="CK77" s="571"/>
      <c r="CL77" s="571"/>
      <c r="CM77" s="571"/>
      <c r="CN77" s="571"/>
      <c r="CO77" s="572"/>
      <c r="CP77" s="529">
        <f t="shared" ca="1" si="29"/>
        <v>0</v>
      </c>
      <c r="CQ77" s="571"/>
      <c r="CR77" s="571"/>
      <c r="CS77" s="571"/>
      <c r="CT77" s="571"/>
      <c r="CU77" s="571"/>
      <c r="CV77" s="571"/>
      <c r="CW77" s="571"/>
      <c r="CX77" s="571"/>
      <c r="CY77" s="529">
        <f t="shared" ca="1" si="30"/>
        <v>0</v>
      </c>
      <c r="CZ77" s="571"/>
      <c r="DA77" s="571"/>
      <c r="DB77" s="571"/>
      <c r="DC77" s="571"/>
      <c r="DD77" s="571"/>
      <c r="DE77" s="571"/>
      <c r="DF77" s="571"/>
      <c r="DG77" s="571"/>
      <c r="DH77" s="529">
        <f t="shared" ca="1" si="31"/>
        <v>0</v>
      </c>
      <c r="DI77" s="571"/>
      <c r="DJ77" s="571"/>
      <c r="DK77" s="571"/>
      <c r="DL77" s="571"/>
      <c r="DM77" s="571"/>
      <c r="DN77" s="571"/>
      <c r="DO77" s="571"/>
      <c r="DP77" s="571"/>
      <c r="DQ77" s="529">
        <f t="shared" ca="1" si="32"/>
        <v>0</v>
      </c>
      <c r="DR77" s="571"/>
      <c r="DS77" s="571"/>
      <c r="DT77" s="571"/>
      <c r="DU77" s="571"/>
      <c r="DV77" s="571"/>
      <c r="DW77" s="571"/>
      <c r="DX77" s="571"/>
      <c r="DY77" s="572"/>
      <c r="DZ77" s="529">
        <f t="shared" ca="1" si="33"/>
        <v>0</v>
      </c>
      <c r="EA77" s="571"/>
      <c r="EB77" s="571"/>
      <c r="EC77" s="571"/>
      <c r="ED77" s="571"/>
      <c r="EE77" s="571"/>
      <c r="EF77" s="571"/>
      <c r="EG77" s="571"/>
      <c r="EH77" s="572"/>
      <c r="EI77" s="529">
        <f t="shared" ca="1" si="34"/>
        <v>0</v>
      </c>
      <c r="EJ77" s="571"/>
      <c r="EK77" s="571"/>
      <c r="EL77" s="571"/>
      <c r="EM77" s="571"/>
      <c r="EN77" s="571"/>
      <c r="EO77" s="571"/>
      <c r="EP77" s="571"/>
      <c r="EQ77" s="572"/>
      <c r="ER77" s="529">
        <f t="shared" ca="1" si="35"/>
        <v>0</v>
      </c>
      <c r="ES77" s="571"/>
      <c r="ET77" s="571"/>
      <c r="EU77" s="571"/>
      <c r="EV77" s="571"/>
      <c r="EW77" s="571"/>
      <c r="EX77" s="571"/>
      <c r="EY77" s="571"/>
      <c r="EZ77" s="572"/>
      <c r="FA77" s="529">
        <f t="shared" ca="1" si="36"/>
        <v>0</v>
      </c>
      <c r="FB77" s="530"/>
      <c r="FC77" s="530"/>
      <c r="FD77" s="530"/>
      <c r="FE77" s="530"/>
      <c r="FF77" s="530"/>
      <c r="FG77" s="530"/>
      <c r="FH77" s="530"/>
      <c r="FI77" s="531"/>
      <c r="FJ77" s="267"/>
      <c r="FK77" s="529">
        <f t="shared" ca="1" si="37"/>
        <v>0</v>
      </c>
      <c r="FL77" s="571"/>
      <c r="FM77" s="571"/>
      <c r="FN77" s="571"/>
      <c r="FO77" s="571"/>
      <c r="FP77" s="571"/>
      <c r="FQ77" s="571"/>
      <c r="FR77" s="571"/>
      <c r="FS77" s="572"/>
      <c r="FW77" s="317">
        <v>0</v>
      </c>
      <c r="FX77" s="318">
        <v>0</v>
      </c>
      <c r="FY77" s="318">
        <v>0</v>
      </c>
      <c r="FZ77" s="318">
        <v>0</v>
      </c>
      <c r="GA77" s="318">
        <v>0</v>
      </c>
      <c r="GB77" s="318">
        <v>0</v>
      </c>
      <c r="GC77" s="318">
        <v>0</v>
      </c>
      <c r="GD77" s="318">
        <v>0</v>
      </c>
      <c r="GE77" s="318">
        <v>0</v>
      </c>
      <c r="GF77" s="318">
        <v>0</v>
      </c>
      <c r="GG77" s="318">
        <v>0</v>
      </c>
      <c r="GH77" s="318">
        <v>0</v>
      </c>
      <c r="GI77" s="323">
        <v>0</v>
      </c>
    </row>
    <row r="78" spans="1:191" ht="12.75" hidden="1" x14ac:dyDescent="0.2">
      <c r="A78" s="266">
        <v>43</v>
      </c>
      <c r="D78" s="176" t="s">
        <v>423</v>
      </c>
      <c r="G78" s="67"/>
      <c r="H78" s="66"/>
      <c r="I78" s="66"/>
      <c r="J78" s="143"/>
      <c r="K78" s="143"/>
      <c r="L78" s="143"/>
      <c r="M78" s="74"/>
      <c r="N78" s="74"/>
      <c r="O78" s="74"/>
      <c r="P78" s="95"/>
      <c r="Q78" s="95"/>
      <c r="R78" s="95"/>
      <c r="S78" s="138"/>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8"/>
      <c r="AU78" s="66"/>
      <c r="AV78" s="535" t="s">
        <v>16</v>
      </c>
      <c r="AW78" s="550"/>
      <c r="AX78" s="550"/>
      <c r="AY78" s="550"/>
      <c r="AZ78" s="550"/>
      <c r="BA78" s="550"/>
      <c r="BB78" s="550"/>
      <c r="BC78" s="550"/>
      <c r="BD78" s="551"/>
      <c r="BE78" s="66"/>
      <c r="BF78" s="529">
        <f t="shared" ca="1" si="25"/>
        <v>0</v>
      </c>
      <c r="BG78" s="571"/>
      <c r="BH78" s="571"/>
      <c r="BI78" s="571"/>
      <c r="BJ78" s="571"/>
      <c r="BK78" s="571"/>
      <c r="BL78" s="571"/>
      <c r="BM78" s="571"/>
      <c r="BN78" s="572"/>
      <c r="BO78" s="529">
        <f t="shared" ca="1" si="26"/>
        <v>0</v>
      </c>
      <c r="BP78" s="571"/>
      <c r="BQ78" s="571"/>
      <c r="BR78" s="571"/>
      <c r="BS78" s="571"/>
      <c r="BT78" s="571"/>
      <c r="BU78" s="571"/>
      <c r="BV78" s="571"/>
      <c r="BW78" s="572"/>
      <c r="BX78" s="529">
        <f t="shared" ca="1" si="27"/>
        <v>0</v>
      </c>
      <c r="BY78" s="571"/>
      <c r="BZ78" s="571"/>
      <c r="CA78" s="571"/>
      <c r="CB78" s="571"/>
      <c r="CC78" s="571"/>
      <c r="CD78" s="571"/>
      <c r="CE78" s="571"/>
      <c r="CF78" s="572"/>
      <c r="CG78" s="529">
        <f t="shared" ca="1" si="28"/>
        <v>0</v>
      </c>
      <c r="CH78" s="571"/>
      <c r="CI78" s="571"/>
      <c r="CJ78" s="571"/>
      <c r="CK78" s="571"/>
      <c r="CL78" s="571"/>
      <c r="CM78" s="571"/>
      <c r="CN78" s="571"/>
      <c r="CO78" s="572"/>
      <c r="CP78" s="529">
        <f t="shared" ca="1" si="29"/>
        <v>0</v>
      </c>
      <c r="CQ78" s="571"/>
      <c r="CR78" s="571"/>
      <c r="CS78" s="571"/>
      <c r="CT78" s="571"/>
      <c r="CU78" s="571"/>
      <c r="CV78" s="571"/>
      <c r="CW78" s="571"/>
      <c r="CX78" s="571"/>
      <c r="CY78" s="529">
        <f t="shared" ca="1" si="30"/>
        <v>0</v>
      </c>
      <c r="CZ78" s="571"/>
      <c r="DA78" s="571"/>
      <c r="DB78" s="571"/>
      <c r="DC78" s="571"/>
      <c r="DD78" s="571"/>
      <c r="DE78" s="571"/>
      <c r="DF78" s="571"/>
      <c r="DG78" s="571"/>
      <c r="DH78" s="529">
        <f t="shared" ca="1" si="31"/>
        <v>0</v>
      </c>
      <c r="DI78" s="571"/>
      <c r="DJ78" s="571"/>
      <c r="DK78" s="571"/>
      <c r="DL78" s="571"/>
      <c r="DM78" s="571"/>
      <c r="DN78" s="571"/>
      <c r="DO78" s="571"/>
      <c r="DP78" s="571"/>
      <c r="DQ78" s="529">
        <f t="shared" ca="1" si="32"/>
        <v>0</v>
      </c>
      <c r="DR78" s="571"/>
      <c r="DS78" s="571"/>
      <c r="DT78" s="571"/>
      <c r="DU78" s="571"/>
      <c r="DV78" s="571"/>
      <c r="DW78" s="571"/>
      <c r="DX78" s="571"/>
      <c r="DY78" s="572"/>
      <c r="DZ78" s="529">
        <f t="shared" ca="1" si="33"/>
        <v>0</v>
      </c>
      <c r="EA78" s="571"/>
      <c r="EB78" s="571"/>
      <c r="EC78" s="571"/>
      <c r="ED78" s="571"/>
      <c r="EE78" s="571"/>
      <c r="EF78" s="571"/>
      <c r="EG78" s="571"/>
      <c r="EH78" s="572"/>
      <c r="EI78" s="529">
        <f t="shared" ca="1" si="34"/>
        <v>0</v>
      </c>
      <c r="EJ78" s="571"/>
      <c r="EK78" s="571"/>
      <c r="EL78" s="571"/>
      <c r="EM78" s="571"/>
      <c r="EN78" s="571"/>
      <c r="EO78" s="571"/>
      <c r="EP78" s="571"/>
      <c r="EQ78" s="572"/>
      <c r="ER78" s="529">
        <f t="shared" ca="1" si="35"/>
        <v>0</v>
      </c>
      <c r="ES78" s="571"/>
      <c r="ET78" s="571"/>
      <c r="EU78" s="571"/>
      <c r="EV78" s="571"/>
      <c r="EW78" s="571"/>
      <c r="EX78" s="571"/>
      <c r="EY78" s="571"/>
      <c r="EZ78" s="572"/>
      <c r="FA78" s="529">
        <f t="shared" ca="1" si="36"/>
        <v>0</v>
      </c>
      <c r="FB78" s="530"/>
      <c r="FC78" s="530"/>
      <c r="FD78" s="530"/>
      <c r="FE78" s="530"/>
      <c r="FF78" s="530"/>
      <c r="FG78" s="530"/>
      <c r="FH78" s="530"/>
      <c r="FI78" s="531"/>
      <c r="FJ78" s="267"/>
      <c r="FK78" s="529">
        <f t="shared" ca="1" si="37"/>
        <v>0</v>
      </c>
      <c r="FL78" s="571"/>
      <c r="FM78" s="571"/>
      <c r="FN78" s="571"/>
      <c r="FO78" s="571"/>
      <c r="FP78" s="571"/>
      <c r="FQ78" s="571"/>
      <c r="FR78" s="571"/>
      <c r="FS78" s="572"/>
      <c r="FW78" s="317">
        <v>0</v>
      </c>
      <c r="FX78" s="318">
        <v>0</v>
      </c>
      <c r="FY78" s="318">
        <v>0</v>
      </c>
      <c r="FZ78" s="318">
        <v>0</v>
      </c>
      <c r="GA78" s="318">
        <v>0</v>
      </c>
      <c r="GB78" s="318">
        <v>0</v>
      </c>
      <c r="GC78" s="318">
        <v>0</v>
      </c>
      <c r="GD78" s="318">
        <v>0</v>
      </c>
      <c r="GE78" s="318">
        <v>0</v>
      </c>
      <c r="GF78" s="318">
        <v>0</v>
      </c>
      <c r="GG78" s="318">
        <v>0</v>
      </c>
      <c r="GH78" s="318">
        <v>0</v>
      </c>
      <c r="GI78" s="323">
        <v>0</v>
      </c>
    </row>
    <row r="79" spans="1:191" ht="12.75" x14ac:dyDescent="0.2">
      <c r="A79" s="135">
        <v>46</v>
      </c>
      <c r="D79" s="176" t="s">
        <v>421</v>
      </c>
      <c r="G79" s="67"/>
      <c r="H79" s="66"/>
      <c r="I79" s="66"/>
      <c r="J79" s="143"/>
      <c r="K79" s="143"/>
      <c r="L79" s="143"/>
      <c r="M79" s="74" t="str">
        <f>VLOOKUP($A79,PORTFOLIO_HIERARCHY,3,0)</f>
        <v>US Credit Portfolio Management</v>
      </c>
      <c r="N79" s="74"/>
      <c r="O79" s="74"/>
      <c r="P79" s="74"/>
      <c r="Q79" s="74"/>
      <c r="R79" s="74"/>
      <c r="S79" s="74"/>
      <c r="T79" s="74"/>
      <c r="U79" s="74"/>
      <c r="V79" s="74"/>
      <c r="W79" s="74"/>
      <c r="X79" s="74"/>
      <c r="Y79" s="74"/>
      <c r="Z79" s="74"/>
      <c r="AA79" s="74"/>
      <c r="AB79" s="74"/>
      <c r="AC79" s="74"/>
      <c r="AD79" s="74"/>
      <c r="AE79" s="74"/>
      <c r="AF79" s="74"/>
      <c r="AG79" s="74"/>
      <c r="AH79" s="74"/>
      <c r="AI79" s="74"/>
      <c r="AJ79" s="74"/>
      <c r="AK79" s="74"/>
      <c r="AL79" s="74"/>
      <c r="AM79" s="74"/>
      <c r="AN79" s="74"/>
      <c r="AO79" s="74"/>
      <c r="AP79" s="74"/>
      <c r="AQ79" s="74"/>
      <c r="AR79" s="74"/>
      <c r="AS79" s="74"/>
      <c r="AT79" s="140"/>
      <c r="AU79" s="66"/>
      <c r="AV79" s="577" t="s">
        <v>24</v>
      </c>
      <c r="AW79" s="578"/>
      <c r="AX79" s="578"/>
      <c r="AY79" s="578"/>
      <c r="AZ79" s="578"/>
      <c r="BA79" s="578"/>
      <c r="BB79" s="578"/>
      <c r="BC79" s="578"/>
      <c r="BD79" s="579"/>
      <c r="BE79" s="66"/>
      <c r="BF79" s="541">
        <f t="shared" ca="1" si="25"/>
        <v>-34728.828890999997</v>
      </c>
      <c r="BG79" s="581"/>
      <c r="BH79" s="581"/>
      <c r="BI79" s="581"/>
      <c r="BJ79" s="581"/>
      <c r="BK79" s="581"/>
      <c r="BL79" s="581"/>
      <c r="BM79" s="581"/>
      <c r="BN79" s="582"/>
      <c r="BO79" s="541">
        <f t="shared" ca="1" si="26"/>
        <v>-31067.105420999997</v>
      </c>
      <c r="BP79" s="581"/>
      <c r="BQ79" s="581"/>
      <c r="BR79" s="581"/>
      <c r="BS79" s="581"/>
      <c r="BT79" s="581"/>
      <c r="BU79" s="581"/>
      <c r="BV79" s="581"/>
      <c r="BW79" s="582"/>
      <c r="BX79" s="541">
        <f t="shared" ca="1" si="27"/>
        <v>-1095.2198969999997</v>
      </c>
      <c r="BY79" s="581"/>
      <c r="BZ79" s="581"/>
      <c r="CA79" s="581"/>
      <c r="CB79" s="581"/>
      <c r="CC79" s="581"/>
      <c r="CD79" s="581"/>
      <c r="CE79" s="581"/>
      <c r="CF79" s="582"/>
      <c r="CG79" s="541">
        <f t="shared" ca="1" si="28"/>
        <v>-232.24815000000004</v>
      </c>
      <c r="CH79" s="581"/>
      <c r="CI79" s="581"/>
      <c r="CJ79" s="581"/>
      <c r="CK79" s="581"/>
      <c r="CL79" s="581"/>
      <c r="CM79" s="581"/>
      <c r="CN79" s="581"/>
      <c r="CO79" s="582"/>
      <c r="CP79" s="541">
        <f t="shared" ca="1" si="29"/>
        <v>-222.2341889999999</v>
      </c>
      <c r="CQ79" s="581"/>
      <c r="CR79" s="581"/>
      <c r="CS79" s="581"/>
      <c r="CT79" s="581"/>
      <c r="CU79" s="581"/>
      <c r="CV79" s="581"/>
      <c r="CW79" s="581"/>
      <c r="CX79" s="581"/>
      <c r="CY79" s="541">
        <f t="shared" ca="1" si="30"/>
        <v>58.758224999999918</v>
      </c>
      <c r="CZ79" s="581"/>
      <c r="DA79" s="581"/>
      <c r="DB79" s="581"/>
      <c r="DC79" s="581"/>
      <c r="DD79" s="581"/>
      <c r="DE79" s="581"/>
      <c r="DF79" s="581"/>
      <c r="DG79" s="581"/>
      <c r="DH79" s="541">
        <f t="shared" ca="1" si="31"/>
        <v>-2.350328999997894</v>
      </c>
      <c r="DI79" s="581"/>
      <c r="DJ79" s="581"/>
      <c r="DK79" s="581"/>
      <c r="DL79" s="581"/>
      <c r="DM79" s="581"/>
      <c r="DN79" s="581"/>
      <c r="DO79" s="581"/>
      <c r="DP79" s="581"/>
      <c r="DQ79" s="541">
        <f t="shared" ca="1" si="32"/>
        <v>74.542187999999683</v>
      </c>
      <c r="DR79" s="581"/>
      <c r="DS79" s="581"/>
      <c r="DT79" s="581"/>
      <c r="DU79" s="581"/>
      <c r="DV79" s="581"/>
      <c r="DW79" s="581"/>
      <c r="DX79" s="581"/>
      <c r="DY79" s="582"/>
      <c r="DZ79" s="541">
        <f t="shared" ca="1" si="33"/>
        <v>-50.816117999999825</v>
      </c>
      <c r="EA79" s="581"/>
      <c r="EB79" s="581"/>
      <c r="EC79" s="581"/>
      <c r="ED79" s="581"/>
      <c r="EE79" s="581"/>
      <c r="EF79" s="581"/>
      <c r="EG79" s="581"/>
      <c r="EH79" s="582"/>
      <c r="EI79" s="541">
        <f t="shared" ca="1" si="34"/>
        <v>-1.7933789999999998</v>
      </c>
      <c r="EJ79" s="581"/>
      <c r="EK79" s="581"/>
      <c r="EL79" s="581"/>
      <c r="EM79" s="581"/>
      <c r="EN79" s="581"/>
      <c r="EO79" s="581"/>
      <c r="EP79" s="581"/>
      <c r="EQ79" s="582"/>
      <c r="ER79" s="541">
        <f t="shared" ca="1" si="35"/>
        <v>0</v>
      </c>
      <c r="ES79" s="581"/>
      <c r="ET79" s="581"/>
      <c r="EU79" s="581"/>
      <c r="EV79" s="581"/>
      <c r="EW79" s="581"/>
      <c r="EX79" s="581"/>
      <c r="EY79" s="581"/>
      <c r="EZ79" s="582"/>
      <c r="FA79" s="541">
        <f t="shared" ca="1" si="36"/>
        <v>0</v>
      </c>
      <c r="FB79" s="542"/>
      <c r="FC79" s="542"/>
      <c r="FD79" s="542"/>
      <c r="FE79" s="542"/>
      <c r="FF79" s="542"/>
      <c r="FG79" s="542"/>
      <c r="FH79" s="542"/>
      <c r="FI79" s="543"/>
      <c r="FJ79" s="267"/>
      <c r="FK79" s="541">
        <f t="shared" ca="1" si="37"/>
        <v>-67267.295960999982</v>
      </c>
      <c r="FL79" s="581"/>
      <c r="FM79" s="581"/>
      <c r="FN79" s="581"/>
      <c r="FO79" s="581"/>
      <c r="FP79" s="581"/>
      <c r="FQ79" s="581"/>
      <c r="FR79" s="581"/>
      <c r="FS79" s="582"/>
      <c r="FW79" s="317">
        <v>-37387.649663999997</v>
      </c>
      <c r="FX79" s="318">
        <v>-33342.667072000004</v>
      </c>
      <c r="FY79" s="318">
        <v>-112.249568</v>
      </c>
      <c r="FZ79" s="318">
        <v>-233.22134399999993</v>
      </c>
      <c r="GA79" s="318">
        <v>-222.22086399999995</v>
      </c>
      <c r="GB79" s="318">
        <v>60.742752000001055</v>
      </c>
      <c r="GC79" s="318">
        <v>-6.5221119999980495</v>
      </c>
      <c r="GD79" s="318">
        <v>79.002431999999672</v>
      </c>
      <c r="GE79" s="318">
        <v>-53.796255999999879</v>
      </c>
      <c r="GF79" s="318">
        <v>-2.3006079999999995</v>
      </c>
      <c r="GG79" s="318">
        <v>0</v>
      </c>
      <c r="GH79" s="318">
        <v>0</v>
      </c>
      <c r="GI79" s="323">
        <v>-71220.882304000013</v>
      </c>
    </row>
    <row r="80" spans="1:191" ht="12.75" x14ac:dyDescent="0.2">
      <c r="A80" s="135">
        <v>47</v>
      </c>
      <c r="D80" s="176" t="s">
        <v>421</v>
      </c>
      <c r="G80" s="67"/>
      <c r="H80" s="66"/>
      <c r="I80" s="66"/>
      <c r="J80" s="143"/>
      <c r="K80" s="143"/>
      <c r="L80" s="143"/>
      <c r="M80" s="74"/>
      <c r="N80" s="74"/>
      <c r="O80" s="74"/>
      <c r="P80" s="95" t="str">
        <f>VLOOKUP($A80,PORTFOLIO_HIERARCHY,3,0)</f>
        <v>Halcyon and Pegasus</v>
      </c>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141"/>
      <c r="AU80" s="66"/>
      <c r="AV80" s="552" t="s">
        <v>24</v>
      </c>
      <c r="AW80" s="553"/>
      <c r="AX80" s="553"/>
      <c r="AY80" s="553"/>
      <c r="AZ80" s="553"/>
      <c r="BA80" s="553"/>
      <c r="BB80" s="553"/>
      <c r="BC80" s="553"/>
      <c r="BD80" s="554"/>
      <c r="BE80" s="66"/>
      <c r="BF80" s="586">
        <f t="shared" ca="1" si="25"/>
        <v>0</v>
      </c>
      <c r="BG80" s="584"/>
      <c r="BH80" s="584"/>
      <c r="BI80" s="584"/>
      <c r="BJ80" s="584"/>
      <c r="BK80" s="584"/>
      <c r="BL80" s="584"/>
      <c r="BM80" s="584"/>
      <c r="BN80" s="585"/>
      <c r="BO80" s="586">
        <f t="shared" ca="1" si="26"/>
        <v>0</v>
      </c>
      <c r="BP80" s="584"/>
      <c r="BQ80" s="584"/>
      <c r="BR80" s="584"/>
      <c r="BS80" s="584"/>
      <c r="BT80" s="584"/>
      <c r="BU80" s="584"/>
      <c r="BV80" s="584"/>
      <c r="BW80" s="585"/>
      <c r="BX80" s="586">
        <f t="shared" ca="1" si="27"/>
        <v>0</v>
      </c>
      <c r="BY80" s="584"/>
      <c r="BZ80" s="584"/>
      <c r="CA80" s="584"/>
      <c r="CB80" s="584"/>
      <c r="CC80" s="584"/>
      <c r="CD80" s="584"/>
      <c r="CE80" s="584"/>
      <c r="CF80" s="585"/>
      <c r="CG80" s="586">
        <f t="shared" ca="1" si="28"/>
        <v>0</v>
      </c>
      <c r="CH80" s="584"/>
      <c r="CI80" s="584"/>
      <c r="CJ80" s="584"/>
      <c r="CK80" s="584"/>
      <c r="CL80" s="584"/>
      <c r="CM80" s="584"/>
      <c r="CN80" s="584"/>
      <c r="CO80" s="585"/>
      <c r="CP80" s="586">
        <f t="shared" ca="1" si="29"/>
        <v>0</v>
      </c>
      <c r="CQ80" s="584"/>
      <c r="CR80" s="584"/>
      <c r="CS80" s="584"/>
      <c r="CT80" s="584"/>
      <c r="CU80" s="584"/>
      <c r="CV80" s="584"/>
      <c r="CW80" s="584"/>
      <c r="CX80" s="584"/>
      <c r="CY80" s="586">
        <f t="shared" ca="1" si="30"/>
        <v>0</v>
      </c>
      <c r="CZ80" s="584"/>
      <c r="DA80" s="584"/>
      <c r="DB80" s="584"/>
      <c r="DC80" s="584"/>
      <c r="DD80" s="584"/>
      <c r="DE80" s="584"/>
      <c r="DF80" s="584"/>
      <c r="DG80" s="584"/>
      <c r="DH80" s="586">
        <f t="shared" ca="1" si="31"/>
        <v>0</v>
      </c>
      <c r="DI80" s="584"/>
      <c r="DJ80" s="584"/>
      <c r="DK80" s="584"/>
      <c r="DL80" s="584"/>
      <c r="DM80" s="584"/>
      <c r="DN80" s="584"/>
      <c r="DO80" s="584"/>
      <c r="DP80" s="584"/>
      <c r="DQ80" s="586">
        <f t="shared" ca="1" si="32"/>
        <v>0</v>
      </c>
      <c r="DR80" s="584"/>
      <c r="DS80" s="584"/>
      <c r="DT80" s="584"/>
      <c r="DU80" s="584"/>
      <c r="DV80" s="584"/>
      <c r="DW80" s="584"/>
      <c r="DX80" s="584"/>
      <c r="DY80" s="585"/>
      <c r="DZ80" s="586">
        <f t="shared" ca="1" si="33"/>
        <v>0</v>
      </c>
      <c r="EA80" s="584"/>
      <c r="EB80" s="584"/>
      <c r="EC80" s="584"/>
      <c r="ED80" s="584"/>
      <c r="EE80" s="584"/>
      <c r="EF80" s="584"/>
      <c r="EG80" s="584"/>
      <c r="EH80" s="585"/>
      <c r="EI80" s="586">
        <f t="shared" ca="1" si="34"/>
        <v>0</v>
      </c>
      <c r="EJ80" s="584"/>
      <c r="EK80" s="584"/>
      <c r="EL80" s="584"/>
      <c r="EM80" s="584"/>
      <c r="EN80" s="584"/>
      <c r="EO80" s="584"/>
      <c r="EP80" s="584"/>
      <c r="EQ80" s="585"/>
      <c r="ER80" s="586">
        <f t="shared" ca="1" si="35"/>
        <v>0</v>
      </c>
      <c r="ES80" s="584"/>
      <c r="ET80" s="584"/>
      <c r="EU80" s="584"/>
      <c r="EV80" s="584"/>
      <c r="EW80" s="584"/>
      <c r="EX80" s="584"/>
      <c r="EY80" s="584"/>
      <c r="EZ80" s="585"/>
      <c r="FA80" s="586">
        <f t="shared" ca="1" si="36"/>
        <v>0</v>
      </c>
      <c r="FB80" s="583"/>
      <c r="FC80" s="583"/>
      <c r="FD80" s="583"/>
      <c r="FE80" s="583"/>
      <c r="FF80" s="583"/>
      <c r="FG80" s="583"/>
      <c r="FH80" s="583"/>
      <c r="FI80" s="587"/>
      <c r="FJ80" s="267"/>
      <c r="FK80" s="586">
        <f t="shared" ca="1" si="37"/>
        <v>0</v>
      </c>
      <c r="FL80" s="584"/>
      <c r="FM80" s="584"/>
      <c r="FN80" s="584"/>
      <c r="FO80" s="584"/>
      <c r="FP80" s="584"/>
      <c r="FQ80" s="584"/>
      <c r="FR80" s="584"/>
      <c r="FS80" s="585"/>
      <c r="FV80" s="176"/>
      <c r="FW80" s="317">
        <v>0</v>
      </c>
      <c r="FX80" s="318">
        <v>0</v>
      </c>
      <c r="FY80" s="318">
        <v>0</v>
      </c>
      <c r="FZ80" s="318">
        <v>0</v>
      </c>
      <c r="GA80" s="318">
        <v>0</v>
      </c>
      <c r="GB80" s="318">
        <v>0</v>
      </c>
      <c r="GC80" s="318">
        <v>0</v>
      </c>
      <c r="GD80" s="318">
        <v>0</v>
      </c>
      <c r="GE80" s="318">
        <v>0</v>
      </c>
      <c r="GF80" s="318">
        <v>0</v>
      </c>
      <c r="GG80" s="318">
        <v>0</v>
      </c>
      <c r="GH80" s="318">
        <v>0</v>
      </c>
      <c r="GI80" s="323">
        <v>0</v>
      </c>
    </row>
    <row r="81" spans="1:191" ht="12.75" x14ac:dyDescent="0.2">
      <c r="A81" s="135">
        <v>48</v>
      </c>
      <c r="D81" s="176" t="s">
        <v>421</v>
      </c>
      <c r="G81" s="67"/>
      <c r="H81" s="66"/>
      <c r="I81" s="66"/>
      <c r="J81" s="143"/>
      <c r="K81" s="143"/>
      <c r="L81" s="143"/>
      <c r="M81" s="74"/>
      <c r="N81" s="74"/>
      <c r="O81" s="74"/>
      <c r="P81" s="95"/>
      <c r="Q81" s="95"/>
      <c r="R81" s="95"/>
      <c r="S81" s="138" t="str">
        <f>VLOOKUP($A81,PORTFOLIO_HIERARCHY,3,0)</f>
        <v>H&amp;P</v>
      </c>
      <c r="T81" s="138"/>
      <c r="U81" s="138"/>
      <c r="V81" s="138"/>
      <c r="W81" s="138"/>
      <c r="X81" s="138"/>
      <c r="Y81" s="138"/>
      <c r="Z81" s="138"/>
      <c r="AA81" s="138"/>
      <c r="AB81" s="138"/>
      <c r="AC81" s="138"/>
      <c r="AD81" s="138"/>
      <c r="AE81" s="138"/>
      <c r="AF81" s="138"/>
      <c r="AG81" s="138"/>
      <c r="AH81" s="138"/>
      <c r="AI81" s="138"/>
      <c r="AJ81" s="138"/>
      <c r="AK81" s="138"/>
      <c r="AL81" s="138"/>
      <c r="AM81" s="138"/>
      <c r="AN81" s="138"/>
      <c r="AO81" s="138"/>
      <c r="AP81" s="138"/>
      <c r="AQ81" s="138"/>
      <c r="AR81" s="138"/>
      <c r="AS81" s="138"/>
      <c r="AT81" s="139"/>
      <c r="AU81" s="66"/>
      <c r="AV81" s="555" t="s">
        <v>24</v>
      </c>
      <c r="AW81" s="556"/>
      <c r="AX81" s="556"/>
      <c r="AY81" s="556"/>
      <c r="AZ81" s="556"/>
      <c r="BA81" s="556"/>
      <c r="BB81" s="556"/>
      <c r="BC81" s="556"/>
      <c r="BD81" s="557"/>
      <c r="BE81" s="66"/>
      <c r="BF81" s="532">
        <f t="shared" ca="1" si="25"/>
        <v>0</v>
      </c>
      <c r="BG81" s="569"/>
      <c r="BH81" s="569"/>
      <c r="BI81" s="569"/>
      <c r="BJ81" s="569"/>
      <c r="BK81" s="569"/>
      <c r="BL81" s="569"/>
      <c r="BM81" s="569"/>
      <c r="BN81" s="570"/>
      <c r="BO81" s="532">
        <f t="shared" ca="1" si="26"/>
        <v>0</v>
      </c>
      <c r="BP81" s="569"/>
      <c r="BQ81" s="569"/>
      <c r="BR81" s="569"/>
      <c r="BS81" s="569"/>
      <c r="BT81" s="569"/>
      <c r="BU81" s="569"/>
      <c r="BV81" s="569"/>
      <c r="BW81" s="570"/>
      <c r="BX81" s="532">
        <f t="shared" ca="1" si="27"/>
        <v>0</v>
      </c>
      <c r="BY81" s="569"/>
      <c r="BZ81" s="569"/>
      <c r="CA81" s="569"/>
      <c r="CB81" s="569"/>
      <c r="CC81" s="569"/>
      <c r="CD81" s="569"/>
      <c r="CE81" s="569"/>
      <c r="CF81" s="570"/>
      <c r="CG81" s="532">
        <f t="shared" ca="1" si="28"/>
        <v>0</v>
      </c>
      <c r="CH81" s="569"/>
      <c r="CI81" s="569"/>
      <c r="CJ81" s="569"/>
      <c r="CK81" s="569"/>
      <c r="CL81" s="569"/>
      <c r="CM81" s="569"/>
      <c r="CN81" s="569"/>
      <c r="CO81" s="570"/>
      <c r="CP81" s="532">
        <f t="shared" ca="1" si="29"/>
        <v>0</v>
      </c>
      <c r="CQ81" s="569"/>
      <c r="CR81" s="569"/>
      <c r="CS81" s="569"/>
      <c r="CT81" s="569"/>
      <c r="CU81" s="569"/>
      <c r="CV81" s="569"/>
      <c r="CW81" s="569"/>
      <c r="CX81" s="569"/>
      <c r="CY81" s="532">
        <f t="shared" ca="1" si="30"/>
        <v>0</v>
      </c>
      <c r="CZ81" s="569"/>
      <c r="DA81" s="569"/>
      <c r="DB81" s="569"/>
      <c r="DC81" s="569"/>
      <c r="DD81" s="569"/>
      <c r="DE81" s="569"/>
      <c r="DF81" s="569"/>
      <c r="DG81" s="569"/>
      <c r="DH81" s="532">
        <f t="shared" ca="1" si="31"/>
        <v>0</v>
      </c>
      <c r="DI81" s="569"/>
      <c r="DJ81" s="569"/>
      <c r="DK81" s="569"/>
      <c r="DL81" s="569"/>
      <c r="DM81" s="569"/>
      <c r="DN81" s="569"/>
      <c r="DO81" s="569"/>
      <c r="DP81" s="569"/>
      <c r="DQ81" s="532">
        <f t="shared" ca="1" si="32"/>
        <v>0</v>
      </c>
      <c r="DR81" s="569"/>
      <c r="DS81" s="569"/>
      <c r="DT81" s="569"/>
      <c r="DU81" s="569"/>
      <c r="DV81" s="569"/>
      <c r="DW81" s="569"/>
      <c r="DX81" s="569"/>
      <c r="DY81" s="570"/>
      <c r="DZ81" s="532">
        <f t="shared" ca="1" si="33"/>
        <v>0</v>
      </c>
      <c r="EA81" s="569"/>
      <c r="EB81" s="569"/>
      <c r="EC81" s="569"/>
      <c r="ED81" s="569"/>
      <c r="EE81" s="569"/>
      <c r="EF81" s="569"/>
      <c r="EG81" s="569"/>
      <c r="EH81" s="570"/>
      <c r="EI81" s="532">
        <f t="shared" ca="1" si="34"/>
        <v>0</v>
      </c>
      <c r="EJ81" s="569"/>
      <c r="EK81" s="569"/>
      <c r="EL81" s="569"/>
      <c r="EM81" s="569"/>
      <c r="EN81" s="569"/>
      <c r="EO81" s="569"/>
      <c r="EP81" s="569"/>
      <c r="EQ81" s="570"/>
      <c r="ER81" s="532">
        <f t="shared" ca="1" si="35"/>
        <v>0</v>
      </c>
      <c r="ES81" s="569"/>
      <c r="ET81" s="569"/>
      <c r="EU81" s="569"/>
      <c r="EV81" s="569"/>
      <c r="EW81" s="569"/>
      <c r="EX81" s="569"/>
      <c r="EY81" s="569"/>
      <c r="EZ81" s="570"/>
      <c r="FA81" s="532">
        <f t="shared" ca="1" si="36"/>
        <v>0</v>
      </c>
      <c r="FB81" s="533"/>
      <c r="FC81" s="533"/>
      <c r="FD81" s="533"/>
      <c r="FE81" s="533"/>
      <c r="FF81" s="533"/>
      <c r="FG81" s="533"/>
      <c r="FH81" s="533"/>
      <c r="FI81" s="534"/>
      <c r="FJ81" s="267"/>
      <c r="FK81" s="532">
        <f t="shared" ca="1" si="37"/>
        <v>0</v>
      </c>
      <c r="FL81" s="569"/>
      <c r="FM81" s="569"/>
      <c r="FN81" s="569"/>
      <c r="FO81" s="569"/>
      <c r="FP81" s="569"/>
      <c r="FQ81" s="569"/>
      <c r="FR81" s="569"/>
      <c r="FS81" s="570"/>
      <c r="FV81" s="176"/>
      <c r="FW81" s="317">
        <v>0</v>
      </c>
      <c r="FX81" s="318">
        <v>0</v>
      </c>
      <c r="FY81" s="318">
        <v>0</v>
      </c>
      <c r="FZ81" s="318">
        <v>0</v>
      </c>
      <c r="GA81" s="318">
        <v>0</v>
      </c>
      <c r="GB81" s="318">
        <v>0</v>
      </c>
      <c r="GC81" s="318">
        <v>0</v>
      </c>
      <c r="GD81" s="318">
        <v>0</v>
      </c>
      <c r="GE81" s="318">
        <v>0</v>
      </c>
      <c r="GF81" s="318">
        <v>0</v>
      </c>
      <c r="GG81" s="318">
        <v>0</v>
      </c>
      <c r="GH81" s="318">
        <v>0</v>
      </c>
      <c r="GI81" s="323">
        <v>0</v>
      </c>
    </row>
    <row r="82" spans="1:191" ht="12.75" hidden="1" x14ac:dyDescent="0.2">
      <c r="A82" s="266">
        <v>48</v>
      </c>
      <c r="D82" s="176" t="s">
        <v>423</v>
      </c>
      <c r="G82" s="67"/>
      <c r="H82" s="66"/>
      <c r="I82" s="66"/>
      <c r="J82" s="143"/>
      <c r="K82" s="143"/>
      <c r="L82" s="143"/>
      <c r="M82" s="74"/>
      <c r="N82" s="74"/>
      <c r="O82" s="74"/>
      <c r="P82" s="95"/>
      <c r="Q82" s="95"/>
      <c r="R82" s="95"/>
      <c r="S82" s="138"/>
      <c r="T82" s="66"/>
      <c r="U82" s="66"/>
      <c r="V82" s="66"/>
      <c r="W82" s="66"/>
      <c r="X82" s="66"/>
      <c r="Y82" s="66"/>
      <c r="Z82" s="66"/>
      <c r="AA82" s="66"/>
      <c r="AB82" s="66"/>
      <c r="AC82" s="66"/>
      <c r="AD82" s="66"/>
      <c r="AE82" s="66"/>
      <c r="AF82" s="66"/>
      <c r="AG82" s="66"/>
      <c r="AH82" s="66"/>
      <c r="AI82" s="66"/>
      <c r="AJ82" s="66"/>
      <c r="AK82" s="66"/>
      <c r="AL82" s="66"/>
      <c r="AM82" s="66"/>
      <c r="AN82" s="62"/>
      <c r="AO82" s="66"/>
      <c r="AP82" s="66"/>
      <c r="AQ82" s="66"/>
      <c r="AR82" s="66"/>
      <c r="AS82" s="66"/>
      <c r="AT82" s="68"/>
      <c r="AU82" s="66"/>
      <c r="AV82" s="535" t="s">
        <v>32</v>
      </c>
      <c r="AW82" s="550"/>
      <c r="AX82" s="550"/>
      <c r="AY82" s="550"/>
      <c r="AZ82" s="550"/>
      <c r="BA82" s="550"/>
      <c r="BB82" s="550"/>
      <c r="BC82" s="550"/>
      <c r="BD82" s="551"/>
      <c r="BE82" s="66"/>
      <c r="BF82" s="529">
        <f t="shared" ca="1" si="25"/>
        <v>0</v>
      </c>
      <c r="BG82" s="571"/>
      <c r="BH82" s="571"/>
      <c r="BI82" s="571"/>
      <c r="BJ82" s="571"/>
      <c r="BK82" s="571"/>
      <c r="BL82" s="571"/>
      <c r="BM82" s="571"/>
      <c r="BN82" s="572"/>
      <c r="BO82" s="529">
        <f t="shared" ca="1" si="26"/>
        <v>0</v>
      </c>
      <c r="BP82" s="571"/>
      <c r="BQ82" s="571"/>
      <c r="BR82" s="571"/>
      <c r="BS82" s="571"/>
      <c r="BT82" s="571"/>
      <c r="BU82" s="571"/>
      <c r="BV82" s="571"/>
      <c r="BW82" s="572"/>
      <c r="BX82" s="529">
        <f t="shared" ca="1" si="27"/>
        <v>0</v>
      </c>
      <c r="BY82" s="571"/>
      <c r="BZ82" s="571"/>
      <c r="CA82" s="571"/>
      <c r="CB82" s="571"/>
      <c r="CC82" s="571"/>
      <c r="CD82" s="571"/>
      <c r="CE82" s="571"/>
      <c r="CF82" s="572"/>
      <c r="CG82" s="529">
        <f t="shared" ca="1" si="28"/>
        <v>0</v>
      </c>
      <c r="CH82" s="571"/>
      <c r="CI82" s="571"/>
      <c r="CJ82" s="571"/>
      <c r="CK82" s="571"/>
      <c r="CL82" s="571"/>
      <c r="CM82" s="571"/>
      <c r="CN82" s="571"/>
      <c r="CO82" s="572"/>
      <c r="CP82" s="529">
        <f t="shared" ca="1" si="29"/>
        <v>0</v>
      </c>
      <c r="CQ82" s="571"/>
      <c r="CR82" s="571"/>
      <c r="CS82" s="571"/>
      <c r="CT82" s="571"/>
      <c r="CU82" s="571"/>
      <c r="CV82" s="571"/>
      <c r="CW82" s="571"/>
      <c r="CX82" s="572"/>
      <c r="CY82" s="529">
        <f t="shared" ca="1" si="30"/>
        <v>0</v>
      </c>
      <c r="CZ82" s="571"/>
      <c r="DA82" s="571"/>
      <c r="DB82" s="571"/>
      <c r="DC82" s="571"/>
      <c r="DD82" s="571"/>
      <c r="DE82" s="571"/>
      <c r="DF82" s="571"/>
      <c r="DG82" s="572"/>
      <c r="DH82" s="529">
        <f t="shared" ca="1" si="31"/>
        <v>0</v>
      </c>
      <c r="DI82" s="571"/>
      <c r="DJ82" s="571"/>
      <c r="DK82" s="571"/>
      <c r="DL82" s="571"/>
      <c r="DM82" s="571"/>
      <c r="DN82" s="571"/>
      <c r="DO82" s="571"/>
      <c r="DP82" s="572"/>
      <c r="DQ82" s="529">
        <f t="shared" ca="1" si="32"/>
        <v>0</v>
      </c>
      <c r="DR82" s="571"/>
      <c r="DS82" s="571"/>
      <c r="DT82" s="571"/>
      <c r="DU82" s="571"/>
      <c r="DV82" s="571"/>
      <c r="DW82" s="571"/>
      <c r="DX82" s="571"/>
      <c r="DY82" s="572"/>
      <c r="DZ82" s="529">
        <f t="shared" ca="1" si="33"/>
        <v>0</v>
      </c>
      <c r="EA82" s="571"/>
      <c r="EB82" s="571"/>
      <c r="EC82" s="571"/>
      <c r="ED82" s="571"/>
      <c r="EE82" s="571"/>
      <c r="EF82" s="571"/>
      <c r="EG82" s="571"/>
      <c r="EH82" s="572"/>
      <c r="EI82" s="529">
        <f t="shared" ca="1" si="34"/>
        <v>0</v>
      </c>
      <c r="EJ82" s="571"/>
      <c r="EK82" s="571"/>
      <c r="EL82" s="571"/>
      <c r="EM82" s="571"/>
      <c r="EN82" s="571"/>
      <c r="EO82" s="571"/>
      <c r="EP82" s="571"/>
      <c r="EQ82" s="572"/>
      <c r="ER82" s="529">
        <f t="shared" ca="1" si="35"/>
        <v>0</v>
      </c>
      <c r="ES82" s="571"/>
      <c r="ET82" s="571"/>
      <c r="EU82" s="571"/>
      <c r="EV82" s="571"/>
      <c r="EW82" s="571"/>
      <c r="EX82" s="571"/>
      <c r="EY82" s="571"/>
      <c r="EZ82" s="572"/>
      <c r="FA82" s="529">
        <f t="shared" ca="1" si="36"/>
        <v>0</v>
      </c>
      <c r="FB82" s="571"/>
      <c r="FC82" s="571"/>
      <c r="FD82" s="571"/>
      <c r="FE82" s="571"/>
      <c r="FF82" s="571"/>
      <c r="FG82" s="571"/>
      <c r="FH82" s="571"/>
      <c r="FI82" s="572"/>
      <c r="FJ82" s="269"/>
      <c r="FK82" s="529">
        <f t="shared" ca="1" si="37"/>
        <v>0</v>
      </c>
      <c r="FL82" s="571"/>
      <c r="FM82" s="571"/>
      <c r="FN82" s="571"/>
      <c r="FO82" s="571"/>
      <c r="FP82" s="571"/>
      <c r="FQ82" s="571"/>
      <c r="FR82" s="571"/>
      <c r="FS82" s="572"/>
      <c r="FW82" s="317">
        <v>0</v>
      </c>
      <c r="FX82" s="318">
        <v>0</v>
      </c>
      <c r="FY82" s="318">
        <v>0</v>
      </c>
      <c r="FZ82" s="318">
        <v>0</v>
      </c>
      <c r="GA82" s="318">
        <v>0</v>
      </c>
      <c r="GB82" s="318">
        <v>0</v>
      </c>
      <c r="GC82" s="318">
        <v>0</v>
      </c>
      <c r="GD82" s="318">
        <v>0</v>
      </c>
      <c r="GE82" s="318">
        <v>0</v>
      </c>
      <c r="GF82" s="318">
        <v>0</v>
      </c>
      <c r="GG82" s="318">
        <v>0</v>
      </c>
      <c r="GH82" s="318">
        <v>0</v>
      </c>
      <c r="GI82" s="323">
        <v>0</v>
      </c>
    </row>
    <row r="83" spans="1:191" ht="12.75" hidden="1" x14ac:dyDescent="0.2">
      <c r="A83" s="266">
        <v>48</v>
      </c>
      <c r="D83" s="176" t="s">
        <v>423</v>
      </c>
      <c r="G83" s="67"/>
      <c r="H83" s="66"/>
      <c r="I83" s="66"/>
      <c r="J83" s="143"/>
      <c r="K83" s="143"/>
      <c r="L83" s="143"/>
      <c r="M83" s="74"/>
      <c r="N83" s="74"/>
      <c r="O83" s="74"/>
      <c r="P83" s="95"/>
      <c r="Q83" s="95"/>
      <c r="R83" s="95"/>
      <c r="S83" s="138"/>
      <c r="T83" s="66"/>
      <c r="U83" s="66"/>
      <c r="V83" s="66"/>
      <c r="W83" s="66"/>
      <c r="X83" s="66"/>
      <c r="Y83" s="66"/>
      <c r="Z83" s="66"/>
      <c r="AA83" s="66"/>
      <c r="AB83" s="66"/>
      <c r="AC83" s="66"/>
      <c r="AD83" s="66"/>
      <c r="AE83" s="66"/>
      <c r="AF83" s="66"/>
      <c r="AG83" s="66"/>
      <c r="AH83" s="66"/>
      <c r="AI83" s="66"/>
      <c r="AJ83" s="66"/>
      <c r="AK83" s="66"/>
      <c r="AL83" s="66"/>
      <c r="AM83" s="66"/>
      <c r="AN83" s="62"/>
      <c r="AO83" s="66"/>
      <c r="AP83" s="66"/>
      <c r="AQ83" s="66"/>
      <c r="AR83" s="66"/>
      <c r="AS83" s="66"/>
      <c r="AT83" s="68"/>
      <c r="AU83" s="66"/>
      <c r="AV83" s="535" t="s">
        <v>9</v>
      </c>
      <c r="AW83" s="550"/>
      <c r="AX83" s="550"/>
      <c r="AY83" s="550"/>
      <c r="AZ83" s="550"/>
      <c r="BA83" s="550"/>
      <c r="BB83" s="550"/>
      <c r="BC83" s="550"/>
      <c r="BD83" s="551"/>
      <c r="BE83" s="66"/>
      <c r="BF83" s="529">
        <f t="shared" ca="1" si="25"/>
        <v>0</v>
      </c>
      <c r="BG83" s="571"/>
      <c r="BH83" s="571"/>
      <c r="BI83" s="571"/>
      <c r="BJ83" s="571"/>
      <c r="BK83" s="571"/>
      <c r="BL83" s="571"/>
      <c r="BM83" s="571"/>
      <c r="BN83" s="572"/>
      <c r="BO83" s="529">
        <f t="shared" ca="1" si="26"/>
        <v>0</v>
      </c>
      <c r="BP83" s="571"/>
      <c r="BQ83" s="571"/>
      <c r="BR83" s="571"/>
      <c r="BS83" s="571"/>
      <c r="BT83" s="571"/>
      <c r="BU83" s="571"/>
      <c r="BV83" s="571"/>
      <c r="BW83" s="572"/>
      <c r="BX83" s="529">
        <f t="shared" ca="1" si="27"/>
        <v>0</v>
      </c>
      <c r="BY83" s="571"/>
      <c r="BZ83" s="571"/>
      <c r="CA83" s="571"/>
      <c r="CB83" s="571"/>
      <c r="CC83" s="571"/>
      <c r="CD83" s="571"/>
      <c r="CE83" s="571"/>
      <c r="CF83" s="572"/>
      <c r="CG83" s="529">
        <f t="shared" ca="1" si="28"/>
        <v>0</v>
      </c>
      <c r="CH83" s="571"/>
      <c r="CI83" s="571"/>
      <c r="CJ83" s="571"/>
      <c r="CK83" s="571"/>
      <c r="CL83" s="571"/>
      <c r="CM83" s="571"/>
      <c r="CN83" s="571"/>
      <c r="CO83" s="572"/>
      <c r="CP83" s="529">
        <f t="shared" ca="1" si="29"/>
        <v>0</v>
      </c>
      <c r="CQ83" s="571"/>
      <c r="CR83" s="571"/>
      <c r="CS83" s="571"/>
      <c r="CT83" s="571"/>
      <c r="CU83" s="571"/>
      <c r="CV83" s="571"/>
      <c r="CW83" s="571"/>
      <c r="CX83" s="571"/>
      <c r="CY83" s="529">
        <f t="shared" ca="1" si="30"/>
        <v>0</v>
      </c>
      <c r="CZ83" s="571"/>
      <c r="DA83" s="571"/>
      <c r="DB83" s="571"/>
      <c r="DC83" s="571"/>
      <c r="DD83" s="571"/>
      <c r="DE83" s="571"/>
      <c r="DF83" s="571"/>
      <c r="DG83" s="571"/>
      <c r="DH83" s="529">
        <f t="shared" ca="1" si="31"/>
        <v>0</v>
      </c>
      <c r="DI83" s="571"/>
      <c r="DJ83" s="571"/>
      <c r="DK83" s="571"/>
      <c r="DL83" s="571"/>
      <c r="DM83" s="571"/>
      <c r="DN83" s="571"/>
      <c r="DO83" s="571"/>
      <c r="DP83" s="571"/>
      <c r="DQ83" s="529">
        <f t="shared" ca="1" si="32"/>
        <v>0</v>
      </c>
      <c r="DR83" s="571"/>
      <c r="DS83" s="571"/>
      <c r="DT83" s="571"/>
      <c r="DU83" s="571"/>
      <c r="DV83" s="571"/>
      <c r="DW83" s="571"/>
      <c r="DX83" s="571"/>
      <c r="DY83" s="572"/>
      <c r="DZ83" s="529">
        <f t="shared" ca="1" si="33"/>
        <v>0</v>
      </c>
      <c r="EA83" s="571"/>
      <c r="EB83" s="571"/>
      <c r="EC83" s="571"/>
      <c r="ED83" s="571"/>
      <c r="EE83" s="571"/>
      <c r="EF83" s="571"/>
      <c r="EG83" s="571"/>
      <c r="EH83" s="572"/>
      <c r="EI83" s="529">
        <f t="shared" ca="1" si="34"/>
        <v>0</v>
      </c>
      <c r="EJ83" s="571"/>
      <c r="EK83" s="571"/>
      <c r="EL83" s="571"/>
      <c r="EM83" s="571"/>
      <c r="EN83" s="571"/>
      <c r="EO83" s="571"/>
      <c r="EP83" s="571"/>
      <c r="EQ83" s="572"/>
      <c r="ER83" s="529">
        <f t="shared" ca="1" si="35"/>
        <v>0</v>
      </c>
      <c r="ES83" s="571"/>
      <c r="ET83" s="571"/>
      <c r="EU83" s="571"/>
      <c r="EV83" s="571"/>
      <c r="EW83" s="571"/>
      <c r="EX83" s="571"/>
      <c r="EY83" s="571"/>
      <c r="EZ83" s="572"/>
      <c r="FA83" s="529">
        <f t="shared" ca="1" si="36"/>
        <v>0</v>
      </c>
      <c r="FB83" s="530"/>
      <c r="FC83" s="530"/>
      <c r="FD83" s="530"/>
      <c r="FE83" s="530"/>
      <c r="FF83" s="530"/>
      <c r="FG83" s="530"/>
      <c r="FH83" s="530"/>
      <c r="FI83" s="531"/>
      <c r="FJ83" s="267"/>
      <c r="FK83" s="529">
        <f t="shared" ca="1" si="37"/>
        <v>0</v>
      </c>
      <c r="FL83" s="571"/>
      <c r="FM83" s="571"/>
      <c r="FN83" s="571"/>
      <c r="FO83" s="571"/>
      <c r="FP83" s="571"/>
      <c r="FQ83" s="571"/>
      <c r="FR83" s="571"/>
      <c r="FS83" s="572"/>
      <c r="FW83" s="317">
        <v>0</v>
      </c>
      <c r="FX83" s="318">
        <v>0</v>
      </c>
      <c r="FY83" s="318">
        <v>0</v>
      </c>
      <c r="FZ83" s="318">
        <v>0</v>
      </c>
      <c r="GA83" s="318">
        <v>0</v>
      </c>
      <c r="GB83" s="318">
        <v>0</v>
      </c>
      <c r="GC83" s="318">
        <v>0</v>
      </c>
      <c r="GD83" s="318">
        <v>0</v>
      </c>
      <c r="GE83" s="318">
        <v>0</v>
      </c>
      <c r="GF83" s="318">
        <v>0</v>
      </c>
      <c r="GG83" s="318">
        <v>0</v>
      </c>
      <c r="GH83" s="318">
        <v>0</v>
      </c>
      <c r="GI83" s="323">
        <v>0</v>
      </c>
    </row>
    <row r="84" spans="1:191" ht="12.75" hidden="1" x14ac:dyDescent="0.2">
      <c r="A84" s="266">
        <v>48</v>
      </c>
      <c r="D84" s="176" t="s">
        <v>423</v>
      </c>
      <c r="G84" s="67"/>
      <c r="H84" s="66"/>
      <c r="I84" s="66"/>
      <c r="J84" s="143"/>
      <c r="K84" s="143"/>
      <c r="L84" s="143"/>
      <c r="M84" s="74"/>
      <c r="N84" s="74"/>
      <c r="O84" s="74"/>
      <c r="P84" s="95"/>
      <c r="Q84" s="95"/>
      <c r="R84" s="95"/>
      <c r="S84" s="138"/>
      <c r="T84" s="66"/>
      <c r="U84" s="66"/>
      <c r="V84" s="66"/>
      <c r="W84" s="66"/>
      <c r="X84" s="66"/>
      <c r="Y84" s="66"/>
      <c r="Z84" s="66"/>
      <c r="AA84" s="66"/>
      <c r="AB84" s="66"/>
      <c r="AC84" s="66"/>
      <c r="AD84" s="66"/>
      <c r="AE84" s="66"/>
      <c r="AF84" s="66"/>
      <c r="AG84" s="66"/>
      <c r="AH84" s="66"/>
      <c r="AI84" s="66"/>
      <c r="AJ84" s="66"/>
      <c r="AK84" s="66"/>
      <c r="AL84" s="66"/>
      <c r="AM84" s="66"/>
      <c r="AN84" s="62"/>
      <c r="AO84" s="66"/>
      <c r="AP84" s="66"/>
      <c r="AQ84" s="66"/>
      <c r="AR84" s="66"/>
      <c r="AS84" s="66"/>
      <c r="AT84" s="68"/>
      <c r="AU84" s="66"/>
      <c r="AV84" s="535" t="s">
        <v>18</v>
      </c>
      <c r="AW84" s="550"/>
      <c r="AX84" s="550"/>
      <c r="AY84" s="550"/>
      <c r="AZ84" s="550"/>
      <c r="BA84" s="550"/>
      <c r="BB84" s="550"/>
      <c r="BC84" s="550"/>
      <c r="BD84" s="551"/>
      <c r="BE84" s="66"/>
      <c r="BF84" s="529">
        <f t="shared" ca="1" si="25"/>
        <v>0</v>
      </c>
      <c r="BG84" s="571"/>
      <c r="BH84" s="571"/>
      <c r="BI84" s="571"/>
      <c r="BJ84" s="571"/>
      <c r="BK84" s="571"/>
      <c r="BL84" s="571"/>
      <c r="BM84" s="571"/>
      <c r="BN84" s="572"/>
      <c r="BO84" s="529">
        <f t="shared" ca="1" si="26"/>
        <v>0</v>
      </c>
      <c r="BP84" s="571"/>
      <c r="BQ84" s="571"/>
      <c r="BR84" s="571"/>
      <c r="BS84" s="571"/>
      <c r="BT84" s="571"/>
      <c r="BU84" s="571"/>
      <c r="BV84" s="571"/>
      <c r="BW84" s="572"/>
      <c r="BX84" s="529">
        <f t="shared" ca="1" si="27"/>
        <v>0</v>
      </c>
      <c r="BY84" s="571"/>
      <c r="BZ84" s="571"/>
      <c r="CA84" s="571"/>
      <c r="CB84" s="571"/>
      <c r="CC84" s="571"/>
      <c r="CD84" s="571"/>
      <c r="CE84" s="571"/>
      <c r="CF84" s="572"/>
      <c r="CG84" s="529">
        <f t="shared" ca="1" si="28"/>
        <v>0</v>
      </c>
      <c r="CH84" s="571"/>
      <c r="CI84" s="571"/>
      <c r="CJ84" s="571"/>
      <c r="CK84" s="571"/>
      <c r="CL84" s="571"/>
      <c r="CM84" s="571"/>
      <c r="CN84" s="571"/>
      <c r="CO84" s="572"/>
      <c r="CP84" s="529">
        <f t="shared" ca="1" si="29"/>
        <v>0</v>
      </c>
      <c r="CQ84" s="571"/>
      <c r="CR84" s="571"/>
      <c r="CS84" s="571"/>
      <c r="CT84" s="571"/>
      <c r="CU84" s="571"/>
      <c r="CV84" s="571"/>
      <c r="CW84" s="571"/>
      <c r="CX84" s="571"/>
      <c r="CY84" s="529">
        <f t="shared" ca="1" si="30"/>
        <v>0</v>
      </c>
      <c r="CZ84" s="571"/>
      <c r="DA84" s="571"/>
      <c r="DB84" s="571"/>
      <c r="DC84" s="571"/>
      <c r="DD84" s="571"/>
      <c r="DE84" s="571"/>
      <c r="DF84" s="571"/>
      <c r="DG84" s="571"/>
      <c r="DH84" s="529">
        <f t="shared" ca="1" si="31"/>
        <v>0</v>
      </c>
      <c r="DI84" s="571"/>
      <c r="DJ84" s="571"/>
      <c r="DK84" s="571"/>
      <c r="DL84" s="571"/>
      <c r="DM84" s="571"/>
      <c r="DN84" s="571"/>
      <c r="DO84" s="571"/>
      <c r="DP84" s="571"/>
      <c r="DQ84" s="529">
        <f t="shared" ca="1" si="32"/>
        <v>0</v>
      </c>
      <c r="DR84" s="571"/>
      <c r="DS84" s="571"/>
      <c r="DT84" s="571"/>
      <c r="DU84" s="571"/>
      <c r="DV84" s="571"/>
      <c r="DW84" s="571"/>
      <c r="DX84" s="571"/>
      <c r="DY84" s="572"/>
      <c r="DZ84" s="529">
        <f t="shared" ca="1" si="33"/>
        <v>0</v>
      </c>
      <c r="EA84" s="571"/>
      <c r="EB84" s="571"/>
      <c r="EC84" s="571"/>
      <c r="ED84" s="571"/>
      <c r="EE84" s="571"/>
      <c r="EF84" s="571"/>
      <c r="EG84" s="571"/>
      <c r="EH84" s="572"/>
      <c r="EI84" s="529">
        <f t="shared" ca="1" si="34"/>
        <v>0</v>
      </c>
      <c r="EJ84" s="571"/>
      <c r="EK84" s="571"/>
      <c r="EL84" s="571"/>
      <c r="EM84" s="571"/>
      <c r="EN84" s="571"/>
      <c r="EO84" s="571"/>
      <c r="EP84" s="571"/>
      <c r="EQ84" s="572"/>
      <c r="ER84" s="529">
        <f t="shared" ca="1" si="35"/>
        <v>0</v>
      </c>
      <c r="ES84" s="571"/>
      <c r="ET84" s="571"/>
      <c r="EU84" s="571"/>
      <c r="EV84" s="571"/>
      <c r="EW84" s="571"/>
      <c r="EX84" s="571"/>
      <c r="EY84" s="571"/>
      <c r="EZ84" s="572"/>
      <c r="FA84" s="529">
        <f t="shared" ca="1" si="36"/>
        <v>0</v>
      </c>
      <c r="FB84" s="530"/>
      <c r="FC84" s="530"/>
      <c r="FD84" s="530"/>
      <c r="FE84" s="530"/>
      <c r="FF84" s="530"/>
      <c r="FG84" s="530"/>
      <c r="FH84" s="530"/>
      <c r="FI84" s="531"/>
      <c r="FJ84" s="267"/>
      <c r="FK84" s="529">
        <f t="shared" ca="1" si="37"/>
        <v>0</v>
      </c>
      <c r="FL84" s="571"/>
      <c r="FM84" s="571"/>
      <c r="FN84" s="571"/>
      <c r="FO84" s="571"/>
      <c r="FP84" s="571"/>
      <c r="FQ84" s="571"/>
      <c r="FR84" s="571"/>
      <c r="FS84" s="572"/>
      <c r="FW84" s="317">
        <v>0</v>
      </c>
      <c r="FX84" s="318">
        <v>0</v>
      </c>
      <c r="FY84" s="318">
        <v>0</v>
      </c>
      <c r="FZ84" s="318">
        <v>0</v>
      </c>
      <c r="GA84" s="318">
        <v>0</v>
      </c>
      <c r="GB84" s="318">
        <v>0</v>
      </c>
      <c r="GC84" s="318">
        <v>0</v>
      </c>
      <c r="GD84" s="318">
        <v>0</v>
      </c>
      <c r="GE84" s="318">
        <v>0</v>
      </c>
      <c r="GF84" s="318">
        <v>0</v>
      </c>
      <c r="GG84" s="318">
        <v>0</v>
      </c>
      <c r="GH84" s="318">
        <v>0</v>
      </c>
      <c r="GI84" s="323">
        <v>0</v>
      </c>
    </row>
    <row r="85" spans="1:191" ht="12.75" hidden="1" x14ac:dyDescent="0.2">
      <c r="A85" s="266">
        <v>48</v>
      </c>
      <c r="D85" s="176" t="s">
        <v>423</v>
      </c>
      <c r="G85" s="67"/>
      <c r="H85" s="66"/>
      <c r="I85" s="66"/>
      <c r="J85" s="143"/>
      <c r="K85" s="143"/>
      <c r="L85" s="143"/>
      <c r="M85" s="74"/>
      <c r="N85" s="74"/>
      <c r="O85" s="74"/>
      <c r="P85" s="95"/>
      <c r="Q85" s="95"/>
      <c r="R85" s="95"/>
      <c r="S85" s="138"/>
      <c r="T85" s="66"/>
      <c r="U85" s="66"/>
      <c r="V85" s="66"/>
      <c r="W85" s="66"/>
      <c r="X85" s="66"/>
      <c r="Y85" s="66"/>
      <c r="Z85" s="66"/>
      <c r="AA85" s="66"/>
      <c r="AB85" s="66"/>
      <c r="AC85" s="66"/>
      <c r="AD85" s="66"/>
      <c r="AE85" s="66"/>
      <c r="AF85" s="66"/>
      <c r="AG85" s="66"/>
      <c r="AH85" s="66"/>
      <c r="AI85" s="66"/>
      <c r="AJ85" s="66"/>
      <c r="AK85" s="66"/>
      <c r="AL85" s="66"/>
      <c r="AM85" s="66"/>
      <c r="AN85" s="62"/>
      <c r="AO85" s="66"/>
      <c r="AP85" s="66"/>
      <c r="AQ85" s="66"/>
      <c r="AR85" s="66"/>
      <c r="AS85" s="66"/>
      <c r="AT85" s="68"/>
      <c r="AU85" s="66"/>
      <c r="AV85" s="535" t="s">
        <v>39</v>
      </c>
      <c r="AW85" s="550"/>
      <c r="AX85" s="550"/>
      <c r="AY85" s="550"/>
      <c r="AZ85" s="550"/>
      <c r="BA85" s="550"/>
      <c r="BB85" s="550"/>
      <c r="BC85" s="550"/>
      <c r="BD85" s="551"/>
      <c r="BE85" s="66"/>
      <c r="BF85" s="529">
        <f t="shared" ca="1" si="25"/>
        <v>0</v>
      </c>
      <c r="BG85" s="571"/>
      <c r="BH85" s="571"/>
      <c r="BI85" s="571"/>
      <c r="BJ85" s="571"/>
      <c r="BK85" s="571"/>
      <c r="BL85" s="571"/>
      <c r="BM85" s="571"/>
      <c r="BN85" s="572"/>
      <c r="BO85" s="529">
        <f t="shared" ca="1" si="26"/>
        <v>0</v>
      </c>
      <c r="BP85" s="571"/>
      <c r="BQ85" s="571"/>
      <c r="BR85" s="571"/>
      <c r="BS85" s="571"/>
      <c r="BT85" s="571"/>
      <c r="BU85" s="571"/>
      <c r="BV85" s="571"/>
      <c r="BW85" s="572"/>
      <c r="BX85" s="529">
        <f t="shared" ca="1" si="27"/>
        <v>0</v>
      </c>
      <c r="BY85" s="571"/>
      <c r="BZ85" s="571"/>
      <c r="CA85" s="571"/>
      <c r="CB85" s="571"/>
      <c r="CC85" s="571"/>
      <c r="CD85" s="571"/>
      <c r="CE85" s="571"/>
      <c r="CF85" s="572"/>
      <c r="CG85" s="529">
        <f t="shared" ca="1" si="28"/>
        <v>0</v>
      </c>
      <c r="CH85" s="571"/>
      <c r="CI85" s="571"/>
      <c r="CJ85" s="571"/>
      <c r="CK85" s="571"/>
      <c r="CL85" s="571"/>
      <c r="CM85" s="571"/>
      <c r="CN85" s="571"/>
      <c r="CO85" s="572"/>
      <c r="CP85" s="529">
        <f t="shared" ca="1" si="29"/>
        <v>0</v>
      </c>
      <c r="CQ85" s="571"/>
      <c r="CR85" s="571"/>
      <c r="CS85" s="571"/>
      <c r="CT85" s="571"/>
      <c r="CU85" s="571"/>
      <c r="CV85" s="571"/>
      <c r="CW85" s="571"/>
      <c r="CX85" s="571"/>
      <c r="CY85" s="529">
        <f t="shared" ca="1" si="30"/>
        <v>0</v>
      </c>
      <c r="CZ85" s="571"/>
      <c r="DA85" s="571"/>
      <c r="DB85" s="571"/>
      <c r="DC85" s="571"/>
      <c r="DD85" s="571"/>
      <c r="DE85" s="571"/>
      <c r="DF85" s="571"/>
      <c r="DG85" s="571"/>
      <c r="DH85" s="529">
        <f t="shared" ca="1" si="31"/>
        <v>0</v>
      </c>
      <c r="DI85" s="571"/>
      <c r="DJ85" s="571"/>
      <c r="DK85" s="571"/>
      <c r="DL85" s="571"/>
      <c r="DM85" s="571"/>
      <c r="DN85" s="571"/>
      <c r="DO85" s="571"/>
      <c r="DP85" s="571"/>
      <c r="DQ85" s="529">
        <f t="shared" ca="1" si="32"/>
        <v>0</v>
      </c>
      <c r="DR85" s="571"/>
      <c r="DS85" s="571"/>
      <c r="DT85" s="571"/>
      <c r="DU85" s="571"/>
      <c r="DV85" s="571"/>
      <c r="DW85" s="571"/>
      <c r="DX85" s="571"/>
      <c r="DY85" s="572"/>
      <c r="DZ85" s="529">
        <f t="shared" ca="1" si="33"/>
        <v>0</v>
      </c>
      <c r="EA85" s="571"/>
      <c r="EB85" s="571"/>
      <c r="EC85" s="571"/>
      <c r="ED85" s="571"/>
      <c r="EE85" s="571"/>
      <c r="EF85" s="571"/>
      <c r="EG85" s="571"/>
      <c r="EH85" s="572"/>
      <c r="EI85" s="529">
        <f t="shared" ca="1" si="34"/>
        <v>0</v>
      </c>
      <c r="EJ85" s="571"/>
      <c r="EK85" s="571"/>
      <c r="EL85" s="571"/>
      <c r="EM85" s="571"/>
      <c r="EN85" s="571"/>
      <c r="EO85" s="571"/>
      <c r="EP85" s="571"/>
      <c r="EQ85" s="572"/>
      <c r="ER85" s="529">
        <f t="shared" ca="1" si="35"/>
        <v>0</v>
      </c>
      <c r="ES85" s="571"/>
      <c r="ET85" s="571"/>
      <c r="EU85" s="571"/>
      <c r="EV85" s="571"/>
      <c r="EW85" s="571"/>
      <c r="EX85" s="571"/>
      <c r="EY85" s="571"/>
      <c r="EZ85" s="572"/>
      <c r="FA85" s="529">
        <f t="shared" ca="1" si="36"/>
        <v>0</v>
      </c>
      <c r="FB85" s="530"/>
      <c r="FC85" s="530"/>
      <c r="FD85" s="530"/>
      <c r="FE85" s="530"/>
      <c r="FF85" s="530"/>
      <c r="FG85" s="530"/>
      <c r="FH85" s="530"/>
      <c r="FI85" s="531"/>
      <c r="FJ85" s="267"/>
      <c r="FK85" s="529">
        <f t="shared" ca="1" si="37"/>
        <v>0</v>
      </c>
      <c r="FL85" s="571"/>
      <c r="FM85" s="571"/>
      <c r="FN85" s="571"/>
      <c r="FO85" s="571"/>
      <c r="FP85" s="571"/>
      <c r="FQ85" s="571"/>
      <c r="FR85" s="571"/>
      <c r="FS85" s="572"/>
      <c r="FW85" s="317">
        <v>0</v>
      </c>
      <c r="FX85" s="318">
        <v>0</v>
      </c>
      <c r="FY85" s="318">
        <v>0</v>
      </c>
      <c r="FZ85" s="318">
        <v>0</v>
      </c>
      <c r="GA85" s="318">
        <v>0</v>
      </c>
      <c r="GB85" s="318">
        <v>0</v>
      </c>
      <c r="GC85" s="318">
        <v>0</v>
      </c>
      <c r="GD85" s="318">
        <v>0</v>
      </c>
      <c r="GE85" s="318">
        <v>0</v>
      </c>
      <c r="GF85" s="318">
        <v>0</v>
      </c>
      <c r="GG85" s="318">
        <v>0</v>
      </c>
      <c r="GH85" s="318">
        <v>0</v>
      </c>
      <c r="GI85" s="323">
        <v>0</v>
      </c>
    </row>
    <row r="86" spans="1:191" ht="12.75" hidden="1" x14ac:dyDescent="0.2">
      <c r="A86" s="266">
        <v>48</v>
      </c>
      <c r="D86" s="176" t="s">
        <v>423</v>
      </c>
      <c r="G86" s="67"/>
      <c r="H86" s="66"/>
      <c r="I86" s="66"/>
      <c r="J86" s="143"/>
      <c r="K86" s="143"/>
      <c r="L86" s="143"/>
      <c r="M86" s="74"/>
      <c r="N86" s="74"/>
      <c r="O86" s="74"/>
      <c r="P86" s="95"/>
      <c r="Q86" s="95"/>
      <c r="R86" s="95"/>
      <c r="S86" s="138"/>
      <c r="T86" s="66"/>
      <c r="U86" s="66"/>
      <c r="V86" s="66"/>
      <c r="W86" s="66"/>
      <c r="X86" s="66"/>
      <c r="Y86" s="66"/>
      <c r="Z86" s="66"/>
      <c r="AA86" s="66"/>
      <c r="AB86" s="66"/>
      <c r="AC86" s="66"/>
      <c r="AD86" s="66"/>
      <c r="AE86" s="66"/>
      <c r="AF86" s="66"/>
      <c r="AG86" s="66"/>
      <c r="AH86" s="66"/>
      <c r="AI86" s="66"/>
      <c r="AJ86" s="66"/>
      <c r="AK86" s="66"/>
      <c r="AL86" s="66"/>
      <c r="AM86" s="66"/>
      <c r="AN86" s="62"/>
      <c r="AO86" s="66"/>
      <c r="AP86" s="66"/>
      <c r="AQ86" s="66"/>
      <c r="AR86" s="66"/>
      <c r="AS86" s="66"/>
      <c r="AT86" s="68"/>
      <c r="AU86" s="66"/>
      <c r="AV86" s="535" t="s">
        <v>31</v>
      </c>
      <c r="AW86" s="550"/>
      <c r="AX86" s="550"/>
      <c r="AY86" s="550"/>
      <c r="AZ86" s="550"/>
      <c r="BA86" s="550"/>
      <c r="BB86" s="550"/>
      <c r="BC86" s="550"/>
      <c r="BD86" s="551"/>
      <c r="BE86" s="66"/>
      <c r="BF86" s="529">
        <f t="shared" ca="1" si="25"/>
        <v>0</v>
      </c>
      <c r="BG86" s="571"/>
      <c r="BH86" s="571"/>
      <c r="BI86" s="571"/>
      <c r="BJ86" s="571"/>
      <c r="BK86" s="571"/>
      <c r="BL86" s="571"/>
      <c r="BM86" s="571"/>
      <c r="BN86" s="572"/>
      <c r="BO86" s="529">
        <f t="shared" ca="1" si="26"/>
        <v>0</v>
      </c>
      <c r="BP86" s="571"/>
      <c r="BQ86" s="571"/>
      <c r="BR86" s="571"/>
      <c r="BS86" s="571"/>
      <c r="BT86" s="571"/>
      <c r="BU86" s="571"/>
      <c r="BV86" s="571"/>
      <c r="BW86" s="572"/>
      <c r="BX86" s="529">
        <f t="shared" ca="1" si="27"/>
        <v>0</v>
      </c>
      <c r="BY86" s="571"/>
      <c r="BZ86" s="571"/>
      <c r="CA86" s="571"/>
      <c r="CB86" s="571"/>
      <c r="CC86" s="571"/>
      <c r="CD86" s="571"/>
      <c r="CE86" s="571"/>
      <c r="CF86" s="572"/>
      <c r="CG86" s="529">
        <f t="shared" ca="1" si="28"/>
        <v>0</v>
      </c>
      <c r="CH86" s="571"/>
      <c r="CI86" s="571"/>
      <c r="CJ86" s="571"/>
      <c r="CK86" s="571"/>
      <c r="CL86" s="571"/>
      <c r="CM86" s="571"/>
      <c r="CN86" s="571"/>
      <c r="CO86" s="572"/>
      <c r="CP86" s="529">
        <f t="shared" ca="1" si="29"/>
        <v>0</v>
      </c>
      <c r="CQ86" s="571"/>
      <c r="CR86" s="571"/>
      <c r="CS86" s="571"/>
      <c r="CT86" s="571"/>
      <c r="CU86" s="571"/>
      <c r="CV86" s="571"/>
      <c r="CW86" s="571"/>
      <c r="CX86" s="571"/>
      <c r="CY86" s="529">
        <f t="shared" ca="1" si="30"/>
        <v>0</v>
      </c>
      <c r="CZ86" s="571"/>
      <c r="DA86" s="571"/>
      <c r="DB86" s="571"/>
      <c r="DC86" s="571"/>
      <c r="DD86" s="571"/>
      <c r="DE86" s="571"/>
      <c r="DF86" s="571"/>
      <c r="DG86" s="571"/>
      <c r="DH86" s="529">
        <f t="shared" ca="1" si="31"/>
        <v>0</v>
      </c>
      <c r="DI86" s="571"/>
      <c r="DJ86" s="571"/>
      <c r="DK86" s="571"/>
      <c r="DL86" s="571"/>
      <c r="DM86" s="571"/>
      <c r="DN86" s="571"/>
      <c r="DO86" s="571"/>
      <c r="DP86" s="571"/>
      <c r="DQ86" s="529">
        <f t="shared" ca="1" si="32"/>
        <v>0</v>
      </c>
      <c r="DR86" s="571"/>
      <c r="DS86" s="571"/>
      <c r="DT86" s="571"/>
      <c r="DU86" s="571"/>
      <c r="DV86" s="571"/>
      <c r="DW86" s="571"/>
      <c r="DX86" s="571"/>
      <c r="DY86" s="572"/>
      <c r="DZ86" s="529">
        <f t="shared" ca="1" si="33"/>
        <v>0</v>
      </c>
      <c r="EA86" s="571"/>
      <c r="EB86" s="571"/>
      <c r="EC86" s="571"/>
      <c r="ED86" s="571"/>
      <c r="EE86" s="571"/>
      <c r="EF86" s="571"/>
      <c r="EG86" s="571"/>
      <c r="EH86" s="572"/>
      <c r="EI86" s="529">
        <f t="shared" ca="1" si="34"/>
        <v>0</v>
      </c>
      <c r="EJ86" s="571"/>
      <c r="EK86" s="571"/>
      <c r="EL86" s="571"/>
      <c r="EM86" s="571"/>
      <c r="EN86" s="571"/>
      <c r="EO86" s="571"/>
      <c r="EP86" s="571"/>
      <c r="EQ86" s="572"/>
      <c r="ER86" s="529">
        <f t="shared" ca="1" si="35"/>
        <v>0</v>
      </c>
      <c r="ES86" s="571"/>
      <c r="ET86" s="571"/>
      <c r="EU86" s="571"/>
      <c r="EV86" s="571"/>
      <c r="EW86" s="571"/>
      <c r="EX86" s="571"/>
      <c r="EY86" s="571"/>
      <c r="EZ86" s="572"/>
      <c r="FA86" s="529">
        <f t="shared" ca="1" si="36"/>
        <v>0</v>
      </c>
      <c r="FB86" s="530"/>
      <c r="FC86" s="530"/>
      <c r="FD86" s="530"/>
      <c r="FE86" s="530"/>
      <c r="FF86" s="530"/>
      <c r="FG86" s="530"/>
      <c r="FH86" s="530"/>
      <c r="FI86" s="531"/>
      <c r="FJ86" s="267"/>
      <c r="FK86" s="529">
        <f t="shared" ca="1" si="37"/>
        <v>0</v>
      </c>
      <c r="FL86" s="571"/>
      <c r="FM86" s="571"/>
      <c r="FN86" s="571"/>
      <c r="FO86" s="571"/>
      <c r="FP86" s="571"/>
      <c r="FQ86" s="571"/>
      <c r="FR86" s="571"/>
      <c r="FS86" s="572"/>
      <c r="FW86" s="317">
        <v>0</v>
      </c>
      <c r="FX86" s="318">
        <v>0</v>
      </c>
      <c r="FY86" s="318">
        <v>0</v>
      </c>
      <c r="FZ86" s="318">
        <v>0</v>
      </c>
      <c r="GA86" s="318">
        <v>0</v>
      </c>
      <c r="GB86" s="318">
        <v>0</v>
      </c>
      <c r="GC86" s="318">
        <v>0</v>
      </c>
      <c r="GD86" s="318">
        <v>0</v>
      </c>
      <c r="GE86" s="318">
        <v>0</v>
      </c>
      <c r="GF86" s="318">
        <v>0</v>
      </c>
      <c r="GG86" s="318">
        <v>0</v>
      </c>
      <c r="GH86" s="318">
        <v>0</v>
      </c>
      <c r="GI86" s="323">
        <v>0</v>
      </c>
    </row>
    <row r="87" spans="1:191" ht="12.75" hidden="1" x14ac:dyDescent="0.2">
      <c r="A87" s="266">
        <v>48</v>
      </c>
      <c r="D87" s="176" t="s">
        <v>423</v>
      </c>
      <c r="G87" s="67"/>
      <c r="H87" s="66"/>
      <c r="I87" s="66"/>
      <c r="J87" s="143"/>
      <c r="K87" s="143"/>
      <c r="L87" s="143"/>
      <c r="M87" s="74"/>
      <c r="N87" s="74"/>
      <c r="O87" s="74"/>
      <c r="P87" s="95"/>
      <c r="Q87" s="95"/>
      <c r="R87" s="95"/>
      <c r="S87" s="138"/>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8"/>
      <c r="AU87" s="66"/>
      <c r="AV87" s="535" t="s">
        <v>16</v>
      </c>
      <c r="AW87" s="550"/>
      <c r="AX87" s="550"/>
      <c r="AY87" s="550"/>
      <c r="AZ87" s="550"/>
      <c r="BA87" s="550"/>
      <c r="BB87" s="550"/>
      <c r="BC87" s="550"/>
      <c r="BD87" s="551"/>
      <c r="BE87" s="66"/>
      <c r="BF87" s="529">
        <f t="shared" ca="1" si="25"/>
        <v>0</v>
      </c>
      <c r="BG87" s="571"/>
      <c r="BH87" s="571"/>
      <c r="BI87" s="571"/>
      <c r="BJ87" s="571"/>
      <c r="BK87" s="571"/>
      <c r="BL87" s="571"/>
      <c r="BM87" s="571"/>
      <c r="BN87" s="572"/>
      <c r="BO87" s="529">
        <f t="shared" ca="1" si="26"/>
        <v>0</v>
      </c>
      <c r="BP87" s="571"/>
      <c r="BQ87" s="571"/>
      <c r="BR87" s="571"/>
      <c r="BS87" s="571"/>
      <c r="BT87" s="571"/>
      <c r="BU87" s="571"/>
      <c r="BV87" s="571"/>
      <c r="BW87" s="572"/>
      <c r="BX87" s="529">
        <f t="shared" ca="1" si="27"/>
        <v>0</v>
      </c>
      <c r="BY87" s="571"/>
      <c r="BZ87" s="571"/>
      <c r="CA87" s="571"/>
      <c r="CB87" s="571"/>
      <c r="CC87" s="571"/>
      <c r="CD87" s="571"/>
      <c r="CE87" s="571"/>
      <c r="CF87" s="572"/>
      <c r="CG87" s="529">
        <f t="shared" ca="1" si="28"/>
        <v>0</v>
      </c>
      <c r="CH87" s="571"/>
      <c r="CI87" s="571"/>
      <c r="CJ87" s="571"/>
      <c r="CK87" s="571"/>
      <c r="CL87" s="571"/>
      <c r="CM87" s="571"/>
      <c r="CN87" s="571"/>
      <c r="CO87" s="572"/>
      <c r="CP87" s="529">
        <f t="shared" ca="1" si="29"/>
        <v>0</v>
      </c>
      <c r="CQ87" s="571"/>
      <c r="CR87" s="571"/>
      <c r="CS87" s="571"/>
      <c r="CT87" s="571"/>
      <c r="CU87" s="571"/>
      <c r="CV87" s="571"/>
      <c r="CW87" s="571"/>
      <c r="CX87" s="571"/>
      <c r="CY87" s="529">
        <f t="shared" ca="1" si="30"/>
        <v>0</v>
      </c>
      <c r="CZ87" s="571"/>
      <c r="DA87" s="571"/>
      <c r="DB87" s="571"/>
      <c r="DC87" s="571"/>
      <c r="DD87" s="571"/>
      <c r="DE87" s="571"/>
      <c r="DF87" s="571"/>
      <c r="DG87" s="571"/>
      <c r="DH87" s="529">
        <f t="shared" ca="1" si="31"/>
        <v>0</v>
      </c>
      <c r="DI87" s="571"/>
      <c r="DJ87" s="571"/>
      <c r="DK87" s="571"/>
      <c r="DL87" s="571"/>
      <c r="DM87" s="571"/>
      <c r="DN87" s="571"/>
      <c r="DO87" s="571"/>
      <c r="DP87" s="571"/>
      <c r="DQ87" s="529">
        <f t="shared" ca="1" si="32"/>
        <v>0</v>
      </c>
      <c r="DR87" s="571"/>
      <c r="DS87" s="571"/>
      <c r="DT87" s="571"/>
      <c r="DU87" s="571"/>
      <c r="DV87" s="571"/>
      <c r="DW87" s="571"/>
      <c r="DX87" s="571"/>
      <c r="DY87" s="572"/>
      <c r="DZ87" s="529">
        <f t="shared" ca="1" si="33"/>
        <v>0</v>
      </c>
      <c r="EA87" s="571"/>
      <c r="EB87" s="571"/>
      <c r="EC87" s="571"/>
      <c r="ED87" s="571"/>
      <c r="EE87" s="571"/>
      <c r="EF87" s="571"/>
      <c r="EG87" s="571"/>
      <c r="EH87" s="572"/>
      <c r="EI87" s="529">
        <f t="shared" ca="1" si="34"/>
        <v>0</v>
      </c>
      <c r="EJ87" s="571"/>
      <c r="EK87" s="571"/>
      <c r="EL87" s="571"/>
      <c r="EM87" s="571"/>
      <c r="EN87" s="571"/>
      <c r="EO87" s="571"/>
      <c r="EP87" s="571"/>
      <c r="EQ87" s="572"/>
      <c r="ER87" s="529">
        <f t="shared" ca="1" si="35"/>
        <v>0</v>
      </c>
      <c r="ES87" s="571"/>
      <c r="ET87" s="571"/>
      <c r="EU87" s="571"/>
      <c r="EV87" s="571"/>
      <c r="EW87" s="571"/>
      <c r="EX87" s="571"/>
      <c r="EY87" s="571"/>
      <c r="EZ87" s="572"/>
      <c r="FA87" s="529">
        <f t="shared" ca="1" si="36"/>
        <v>0</v>
      </c>
      <c r="FB87" s="530"/>
      <c r="FC87" s="530"/>
      <c r="FD87" s="530"/>
      <c r="FE87" s="530"/>
      <c r="FF87" s="530"/>
      <c r="FG87" s="530"/>
      <c r="FH87" s="530"/>
      <c r="FI87" s="531"/>
      <c r="FJ87" s="267"/>
      <c r="FK87" s="529">
        <f t="shared" ca="1" si="37"/>
        <v>0</v>
      </c>
      <c r="FL87" s="571"/>
      <c r="FM87" s="571"/>
      <c r="FN87" s="571"/>
      <c r="FO87" s="571"/>
      <c r="FP87" s="571"/>
      <c r="FQ87" s="571"/>
      <c r="FR87" s="571"/>
      <c r="FS87" s="572"/>
      <c r="FW87" s="317">
        <v>0</v>
      </c>
      <c r="FX87" s="318">
        <v>0</v>
      </c>
      <c r="FY87" s="318">
        <v>0</v>
      </c>
      <c r="FZ87" s="318">
        <v>0</v>
      </c>
      <c r="GA87" s="318">
        <v>0</v>
      </c>
      <c r="GB87" s="318">
        <v>0</v>
      </c>
      <c r="GC87" s="318">
        <v>0</v>
      </c>
      <c r="GD87" s="318">
        <v>0</v>
      </c>
      <c r="GE87" s="318">
        <v>0</v>
      </c>
      <c r="GF87" s="318">
        <v>0</v>
      </c>
      <c r="GG87" s="318">
        <v>0</v>
      </c>
      <c r="GH87" s="318">
        <v>0</v>
      </c>
      <c r="GI87" s="323">
        <v>0</v>
      </c>
    </row>
    <row r="88" spans="1:191" ht="12.75" x14ac:dyDescent="0.2">
      <c r="A88" s="135">
        <v>52</v>
      </c>
      <c r="D88" s="176" t="s">
        <v>421</v>
      </c>
      <c r="G88" s="67"/>
      <c r="H88" s="66"/>
      <c r="I88" s="66"/>
      <c r="J88" s="143"/>
      <c r="K88" s="143"/>
      <c r="L88" s="143"/>
      <c r="M88" s="74"/>
      <c r="N88" s="74"/>
      <c r="O88" s="74"/>
      <c r="P88" s="95"/>
      <c r="Q88" s="95"/>
      <c r="R88" s="95"/>
      <c r="S88" s="138" t="str">
        <f>VLOOKUP($A88,PORTFOLIO_HIERARCHY,3,0)</f>
        <v>H&amp;P_NY</v>
      </c>
      <c r="T88" s="138"/>
      <c r="U88" s="138"/>
      <c r="V88" s="138"/>
      <c r="W88" s="138"/>
      <c r="X88" s="138"/>
      <c r="Y88" s="138"/>
      <c r="Z88" s="138"/>
      <c r="AA88" s="138"/>
      <c r="AB88" s="138"/>
      <c r="AC88" s="138"/>
      <c r="AD88" s="138"/>
      <c r="AE88" s="138"/>
      <c r="AF88" s="138"/>
      <c r="AG88" s="138"/>
      <c r="AH88" s="138"/>
      <c r="AI88" s="138"/>
      <c r="AJ88" s="138"/>
      <c r="AK88" s="138"/>
      <c r="AL88" s="138"/>
      <c r="AM88" s="138"/>
      <c r="AN88" s="138"/>
      <c r="AO88" s="138"/>
      <c r="AP88" s="138"/>
      <c r="AQ88" s="138"/>
      <c r="AR88" s="138"/>
      <c r="AS88" s="138"/>
      <c r="AT88" s="139"/>
      <c r="AU88" s="66"/>
      <c r="AV88" s="555" t="s">
        <v>24</v>
      </c>
      <c r="AW88" s="556"/>
      <c r="AX88" s="556"/>
      <c r="AY88" s="556"/>
      <c r="AZ88" s="556"/>
      <c r="BA88" s="556"/>
      <c r="BB88" s="556"/>
      <c r="BC88" s="556"/>
      <c r="BD88" s="557"/>
      <c r="BE88" s="66"/>
      <c r="BF88" s="532">
        <f t="shared" ca="1" si="25"/>
        <v>0</v>
      </c>
      <c r="BG88" s="569"/>
      <c r="BH88" s="569"/>
      <c r="BI88" s="569"/>
      <c r="BJ88" s="569"/>
      <c r="BK88" s="569"/>
      <c r="BL88" s="569"/>
      <c r="BM88" s="569"/>
      <c r="BN88" s="570"/>
      <c r="BO88" s="532">
        <f t="shared" ca="1" si="26"/>
        <v>0</v>
      </c>
      <c r="BP88" s="569"/>
      <c r="BQ88" s="569"/>
      <c r="BR88" s="569"/>
      <c r="BS88" s="569"/>
      <c r="BT88" s="569"/>
      <c r="BU88" s="569"/>
      <c r="BV88" s="569"/>
      <c r="BW88" s="570"/>
      <c r="BX88" s="532">
        <f t="shared" ca="1" si="27"/>
        <v>0</v>
      </c>
      <c r="BY88" s="569"/>
      <c r="BZ88" s="569"/>
      <c r="CA88" s="569"/>
      <c r="CB88" s="569"/>
      <c r="CC88" s="569"/>
      <c r="CD88" s="569"/>
      <c r="CE88" s="569"/>
      <c r="CF88" s="570"/>
      <c r="CG88" s="532">
        <f t="shared" ca="1" si="28"/>
        <v>0</v>
      </c>
      <c r="CH88" s="569"/>
      <c r="CI88" s="569"/>
      <c r="CJ88" s="569"/>
      <c r="CK88" s="569"/>
      <c r="CL88" s="569"/>
      <c r="CM88" s="569"/>
      <c r="CN88" s="569"/>
      <c r="CO88" s="570"/>
      <c r="CP88" s="532">
        <f t="shared" ca="1" si="29"/>
        <v>0</v>
      </c>
      <c r="CQ88" s="569"/>
      <c r="CR88" s="569"/>
      <c r="CS88" s="569"/>
      <c r="CT88" s="569"/>
      <c r="CU88" s="569"/>
      <c r="CV88" s="569"/>
      <c r="CW88" s="569"/>
      <c r="CX88" s="569"/>
      <c r="CY88" s="532">
        <f t="shared" ca="1" si="30"/>
        <v>0</v>
      </c>
      <c r="CZ88" s="569"/>
      <c r="DA88" s="569"/>
      <c r="DB88" s="569"/>
      <c r="DC88" s="569"/>
      <c r="DD88" s="569"/>
      <c r="DE88" s="569"/>
      <c r="DF88" s="569"/>
      <c r="DG88" s="569"/>
      <c r="DH88" s="532">
        <f t="shared" ca="1" si="31"/>
        <v>0</v>
      </c>
      <c r="DI88" s="569"/>
      <c r="DJ88" s="569"/>
      <c r="DK88" s="569"/>
      <c r="DL88" s="569"/>
      <c r="DM88" s="569"/>
      <c r="DN88" s="569"/>
      <c r="DO88" s="569"/>
      <c r="DP88" s="569"/>
      <c r="DQ88" s="532">
        <f t="shared" ca="1" si="32"/>
        <v>0</v>
      </c>
      <c r="DR88" s="569"/>
      <c r="DS88" s="569"/>
      <c r="DT88" s="569"/>
      <c r="DU88" s="569"/>
      <c r="DV88" s="569"/>
      <c r="DW88" s="569"/>
      <c r="DX88" s="569"/>
      <c r="DY88" s="570"/>
      <c r="DZ88" s="532">
        <f t="shared" ca="1" si="33"/>
        <v>0</v>
      </c>
      <c r="EA88" s="569"/>
      <c r="EB88" s="569"/>
      <c r="EC88" s="569"/>
      <c r="ED88" s="569"/>
      <c r="EE88" s="569"/>
      <c r="EF88" s="569"/>
      <c r="EG88" s="569"/>
      <c r="EH88" s="570"/>
      <c r="EI88" s="532">
        <f t="shared" ca="1" si="34"/>
        <v>0</v>
      </c>
      <c r="EJ88" s="569"/>
      <c r="EK88" s="569"/>
      <c r="EL88" s="569"/>
      <c r="EM88" s="569"/>
      <c r="EN88" s="569"/>
      <c r="EO88" s="569"/>
      <c r="EP88" s="569"/>
      <c r="EQ88" s="570"/>
      <c r="ER88" s="532">
        <f t="shared" ca="1" si="35"/>
        <v>0</v>
      </c>
      <c r="ES88" s="569"/>
      <c r="ET88" s="569"/>
      <c r="EU88" s="569"/>
      <c r="EV88" s="569"/>
      <c r="EW88" s="569"/>
      <c r="EX88" s="569"/>
      <c r="EY88" s="569"/>
      <c r="EZ88" s="570"/>
      <c r="FA88" s="532">
        <f t="shared" ca="1" si="36"/>
        <v>0</v>
      </c>
      <c r="FB88" s="533"/>
      <c r="FC88" s="533"/>
      <c r="FD88" s="533"/>
      <c r="FE88" s="533"/>
      <c r="FF88" s="533"/>
      <c r="FG88" s="533"/>
      <c r="FH88" s="533"/>
      <c r="FI88" s="534"/>
      <c r="FJ88" s="267"/>
      <c r="FK88" s="532">
        <f t="shared" ca="1" si="37"/>
        <v>0</v>
      </c>
      <c r="FL88" s="569"/>
      <c r="FM88" s="569"/>
      <c r="FN88" s="569"/>
      <c r="FO88" s="569"/>
      <c r="FP88" s="569"/>
      <c r="FQ88" s="569"/>
      <c r="FR88" s="569"/>
      <c r="FS88" s="570"/>
      <c r="FV88" s="176"/>
      <c r="FW88" s="317">
        <v>0</v>
      </c>
      <c r="FX88" s="318">
        <v>0</v>
      </c>
      <c r="FY88" s="318">
        <v>0</v>
      </c>
      <c r="FZ88" s="318">
        <v>0</v>
      </c>
      <c r="GA88" s="318">
        <v>0</v>
      </c>
      <c r="GB88" s="318">
        <v>0</v>
      </c>
      <c r="GC88" s="318">
        <v>0</v>
      </c>
      <c r="GD88" s="318">
        <v>0</v>
      </c>
      <c r="GE88" s="318">
        <v>0</v>
      </c>
      <c r="GF88" s="318">
        <v>0</v>
      </c>
      <c r="GG88" s="318">
        <v>0</v>
      </c>
      <c r="GH88" s="318">
        <v>0</v>
      </c>
      <c r="GI88" s="323">
        <v>0</v>
      </c>
    </row>
    <row r="89" spans="1:191" ht="12.75" hidden="1" x14ac:dyDescent="0.2">
      <c r="A89" s="266">
        <v>52</v>
      </c>
      <c r="D89" s="176" t="s">
        <v>423</v>
      </c>
      <c r="G89" s="67"/>
      <c r="H89" s="66"/>
      <c r="I89" s="66"/>
      <c r="J89" s="143"/>
      <c r="K89" s="143"/>
      <c r="L89" s="143"/>
      <c r="M89" s="74"/>
      <c r="N89" s="74"/>
      <c r="O89" s="74"/>
      <c r="P89" s="95"/>
      <c r="Q89" s="95"/>
      <c r="R89" s="95"/>
      <c r="S89" s="138"/>
      <c r="T89" s="66"/>
      <c r="U89" s="66"/>
      <c r="V89" s="66"/>
      <c r="W89" s="66"/>
      <c r="X89" s="66"/>
      <c r="Y89" s="66"/>
      <c r="Z89" s="66"/>
      <c r="AA89" s="66"/>
      <c r="AB89" s="66"/>
      <c r="AC89" s="66"/>
      <c r="AD89" s="66"/>
      <c r="AE89" s="66"/>
      <c r="AF89" s="66"/>
      <c r="AG89" s="66"/>
      <c r="AH89" s="66"/>
      <c r="AI89" s="66"/>
      <c r="AJ89" s="66"/>
      <c r="AK89" s="66"/>
      <c r="AL89" s="66"/>
      <c r="AM89" s="66"/>
      <c r="AN89" s="62"/>
      <c r="AO89" s="66"/>
      <c r="AP89" s="66"/>
      <c r="AQ89" s="66"/>
      <c r="AR89" s="66"/>
      <c r="AS89" s="66"/>
      <c r="AT89" s="68"/>
      <c r="AU89" s="66"/>
      <c r="AV89" s="535" t="s">
        <v>32</v>
      </c>
      <c r="AW89" s="550"/>
      <c r="AX89" s="550"/>
      <c r="AY89" s="550"/>
      <c r="AZ89" s="550"/>
      <c r="BA89" s="550"/>
      <c r="BB89" s="550"/>
      <c r="BC89" s="550"/>
      <c r="BD89" s="551"/>
      <c r="BE89" s="66"/>
      <c r="BF89" s="529">
        <f t="shared" ca="1" si="25"/>
        <v>0</v>
      </c>
      <c r="BG89" s="571"/>
      <c r="BH89" s="571"/>
      <c r="BI89" s="571"/>
      <c r="BJ89" s="571"/>
      <c r="BK89" s="571"/>
      <c r="BL89" s="571"/>
      <c r="BM89" s="571"/>
      <c r="BN89" s="572"/>
      <c r="BO89" s="529">
        <f t="shared" ca="1" si="26"/>
        <v>0</v>
      </c>
      <c r="BP89" s="571"/>
      <c r="BQ89" s="571"/>
      <c r="BR89" s="571"/>
      <c r="BS89" s="571"/>
      <c r="BT89" s="571"/>
      <c r="BU89" s="571"/>
      <c r="BV89" s="571"/>
      <c r="BW89" s="572"/>
      <c r="BX89" s="529">
        <f t="shared" ca="1" si="27"/>
        <v>0</v>
      </c>
      <c r="BY89" s="571"/>
      <c r="BZ89" s="571"/>
      <c r="CA89" s="571"/>
      <c r="CB89" s="571"/>
      <c r="CC89" s="571"/>
      <c r="CD89" s="571"/>
      <c r="CE89" s="571"/>
      <c r="CF89" s="572"/>
      <c r="CG89" s="529">
        <f t="shared" ca="1" si="28"/>
        <v>0</v>
      </c>
      <c r="CH89" s="571"/>
      <c r="CI89" s="571"/>
      <c r="CJ89" s="571"/>
      <c r="CK89" s="571"/>
      <c r="CL89" s="571"/>
      <c r="CM89" s="571"/>
      <c r="CN89" s="571"/>
      <c r="CO89" s="572"/>
      <c r="CP89" s="529">
        <f t="shared" ca="1" si="29"/>
        <v>0</v>
      </c>
      <c r="CQ89" s="571"/>
      <c r="CR89" s="571"/>
      <c r="CS89" s="571"/>
      <c r="CT89" s="571"/>
      <c r="CU89" s="571"/>
      <c r="CV89" s="571"/>
      <c r="CW89" s="571"/>
      <c r="CX89" s="572"/>
      <c r="CY89" s="529">
        <f t="shared" ca="1" si="30"/>
        <v>0</v>
      </c>
      <c r="CZ89" s="571"/>
      <c r="DA89" s="571"/>
      <c r="DB89" s="571"/>
      <c r="DC89" s="571"/>
      <c r="DD89" s="571"/>
      <c r="DE89" s="571"/>
      <c r="DF89" s="571"/>
      <c r="DG89" s="572"/>
      <c r="DH89" s="529">
        <f t="shared" ca="1" si="31"/>
        <v>0</v>
      </c>
      <c r="DI89" s="571"/>
      <c r="DJ89" s="571"/>
      <c r="DK89" s="571"/>
      <c r="DL89" s="571"/>
      <c r="DM89" s="571"/>
      <c r="DN89" s="571"/>
      <c r="DO89" s="571"/>
      <c r="DP89" s="572"/>
      <c r="DQ89" s="529">
        <f t="shared" ca="1" si="32"/>
        <v>0</v>
      </c>
      <c r="DR89" s="571"/>
      <c r="DS89" s="571"/>
      <c r="DT89" s="571"/>
      <c r="DU89" s="571"/>
      <c r="DV89" s="571"/>
      <c r="DW89" s="571"/>
      <c r="DX89" s="571"/>
      <c r="DY89" s="572"/>
      <c r="DZ89" s="529">
        <f t="shared" ca="1" si="33"/>
        <v>0</v>
      </c>
      <c r="EA89" s="571"/>
      <c r="EB89" s="571"/>
      <c r="EC89" s="571"/>
      <c r="ED89" s="571"/>
      <c r="EE89" s="571"/>
      <c r="EF89" s="571"/>
      <c r="EG89" s="571"/>
      <c r="EH89" s="572"/>
      <c r="EI89" s="529">
        <f t="shared" ca="1" si="34"/>
        <v>0</v>
      </c>
      <c r="EJ89" s="571"/>
      <c r="EK89" s="571"/>
      <c r="EL89" s="571"/>
      <c r="EM89" s="571"/>
      <c r="EN89" s="571"/>
      <c r="EO89" s="571"/>
      <c r="EP89" s="571"/>
      <c r="EQ89" s="572"/>
      <c r="ER89" s="529">
        <f t="shared" ca="1" si="35"/>
        <v>0</v>
      </c>
      <c r="ES89" s="571"/>
      <c r="ET89" s="571"/>
      <c r="EU89" s="571"/>
      <c r="EV89" s="571"/>
      <c r="EW89" s="571"/>
      <c r="EX89" s="571"/>
      <c r="EY89" s="571"/>
      <c r="EZ89" s="572"/>
      <c r="FA89" s="529">
        <f t="shared" ca="1" si="36"/>
        <v>0</v>
      </c>
      <c r="FB89" s="571"/>
      <c r="FC89" s="571"/>
      <c r="FD89" s="571"/>
      <c r="FE89" s="571"/>
      <c r="FF89" s="571"/>
      <c r="FG89" s="571"/>
      <c r="FH89" s="571"/>
      <c r="FI89" s="572"/>
      <c r="FJ89" s="269"/>
      <c r="FK89" s="529">
        <f t="shared" ca="1" si="37"/>
        <v>0</v>
      </c>
      <c r="FL89" s="571"/>
      <c r="FM89" s="571"/>
      <c r="FN89" s="571"/>
      <c r="FO89" s="571"/>
      <c r="FP89" s="571"/>
      <c r="FQ89" s="571"/>
      <c r="FR89" s="571"/>
      <c r="FS89" s="572"/>
      <c r="FW89" s="317">
        <v>0</v>
      </c>
      <c r="FX89" s="318">
        <v>0</v>
      </c>
      <c r="FY89" s="318">
        <v>0</v>
      </c>
      <c r="FZ89" s="318">
        <v>0</v>
      </c>
      <c r="GA89" s="318">
        <v>0</v>
      </c>
      <c r="GB89" s="318">
        <v>0</v>
      </c>
      <c r="GC89" s="318">
        <v>0</v>
      </c>
      <c r="GD89" s="318">
        <v>0</v>
      </c>
      <c r="GE89" s="318">
        <v>0</v>
      </c>
      <c r="GF89" s="318">
        <v>0</v>
      </c>
      <c r="GG89" s="318">
        <v>0</v>
      </c>
      <c r="GH89" s="318">
        <v>0</v>
      </c>
      <c r="GI89" s="323">
        <v>0</v>
      </c>
    </row>
    <row r="90" spans="1:191" ht="12.75" hidden="1" x14ac:dyDescent="0.2">
      <c r="A90" s="266">
        <v>52</v>
      </c>
      <c r="D90" s="176" t="s">
        <v>423</v>
      </c>
      <c r="G90" s="67"/>
      <c r="H90" s="66"/>
      <c r="I90" s="66"/>
      <c r="J90" s="143"/>
      <c r="K90" s="143"/>
      <c r="L90" s="143"/>
      <c r="M90" s="74"/>
      <c r="N90" s="74"/>
      <c r="O90" s="74"/>
      <c r="P90" s="95"/>
      <c r="Q90" s="95"/>
      <c r="R90" s="95"/>
      <c r="S90" s="138"/>
      <c r="T90" s="66"/>
      <c r="U90" s="66"/>
      <c r="V90" s="66"/>
      <c r="W90" s="66"/>
      <c r="X90" s="66"/>
      <c r="Y90" s="66"/>
      <c r="Z90" s="66"/>
      <c r="AA90" s="66"/>
      <c r="AB90" s="66"/>
      <c r="AC90" s="66"/>
      <c r="AD90" s="66"/>
      <c r="AE90" s="66"/>
      <c r="AF90" s="66"/>
      <c r="AG90" s="66"/>
      <c r="AH90" s="66"/>
      <c r="AI90" s="66"/>
      <c r="AJ90" s="66"/>
      <c r="AK90" s="66"/>
      <c r="AL90" s="66"/>
      <c r="AM90" s="66"/>
      <c r="AN90" s="62"/>
      <c r="AO90" s="66"/>
      <c r="AP90" s="66"/>
      <c r="AQ90" s="66"/>
      <c r="AR90" s="66"/>
      <c r="AS90" s="66"/>
      <c r="AT90" s="68"/>
      <c r="AU90" s="66"/>
      <c r="AV90" s="535" t="s">
        <v>9</v>
      </c>
      <c r="AW90" s="550"/>
      <c r="AX90" s="550"/>
      <c r="AY90" s="550"/>
      <c r="AZ90" s="550"/>
      <c r="BA90" s="550"/>
      <c r="BB90" s="550"/>
      <c r="BC90" s="550"/>
      <c r="BD90" s="551"/>
      <c r="BE90" s="66"/>
      <c r="BF90" s="529">
        <f t="shared" ca="1" si="25"/>
        <v>0</v>
      </c>
      <c r="BG90" s="571"/>
      <c r="BH90" s="571"/>
      <c r="BI90" s="571"/>
      <c r="BJ90" s="571"/>
      <c r="BK90" s="571"/>
      <c r="BL90" s="571"/>
      <c r="BM90" s="571"/>
      <c r="BN90" s="572"/>
      <c r="BO90" s="529">
        <f t="shared" ca="1" si="26"/>
        <v>0</v>
      </c>
      <c r="BP90" s="571"/>
      <c r="BQ90" s="571"/>
      <c r="BR90" s="571"/>
      <c r="BS90" s="571"/>
      <c r="BT90" s="571"/>
      <c r="BU90" s="571"/>
      <c r="BV90" s="571"/>
      <c r="BW90" s="572"/>
      <c r="BX90" s="529">
        <f t="shared" ca="1" si="27"/>
        <v>0</v>
      </c>
      <c r="BY90" s="571"/>
      <c r="BZ90" s="571"/>
      <c r="CA90" s="571"/>
      <c r="CB90" s="571"/>
      <c r="CC90" s="571"/>
      <c r="CD90" s="571"/>
      <c r="CE90" s="571"/>
      <c r="CF90" s="572"/>
      <c r="CG90" s="529">
        <f t="shared" ca="1" si="28"/>
        <v>0</v>
      </c>
      <c r="CH90" s="571"/>
      <c r="CI90" s="571"/>
      <c r="CJ90" s="571"/>
      <c r="CK90" s="571"/>
      <c r="CL90" s="571"/>
      <c r="CM90" s="571"/>
      <c r="CN90" s="571"/>
      <c r="CO90" s="572"/>
      <c r="CP90" s="529">
        <f t="shared" ca="1" si="29"/>
        <v>0</v>
      </c>
      <c r="CQ90" s="571"/>
      <c r="CR90" s="571"/>
      <c r="CS90" s="571"/>
      <c r="CT90" s="571"/>
      <c r="CU90" s="571"/>
      <c r="CV90" s="571"/>
      <c r="CW90" s="571"/>
      <c r="CX90" s="571"/>
      <c r="CY90" s="529">
        <f t="shared" ca="1" si="30"/>
        <v>0</v>
      </c>
      <c r="CZ90" s="571"/>
      <c r="DA90" s="571"/>
      <c r="DB90" s="571"/>
      <c r="DC90" s="571"/>
      <c r="DD90" s="571"/>
      <c r="DE90" s="571"/>
      <c r="DF90" s="571"/>
      <c r="DG90" s="571"/>
      <c r="DH90" s="529">
        <f t="shared" ca="1" si="31"/>
        <v>0</v>
      </c>
      <c r="DI90" s="571"/>
      <c r="DJ90" s="571"/>
      <c r="DK90" s="571"/>
      <c r="DL90" s="571"/>
      <c r="DM90" s="571"/>
      <c r="DN90" s="571"/>
      <c r="DO90" s="571"/>
      <c r="DP90" s="571"/>
      <c r="DQ90" s="529">
        <f t="shared" ca="1" si="32"/>
        <v>0</v>
      </c>
      <c r="DR90" s="571"/>
      <c r="DS90" s="571"/>
      <c r="DT90" s="571"/>
      <c r="DU90" s="571"/>
      <c r="DV90" s="571"/>
      <c r="DW90" s="571"/>
      <c r="DX90" s="571"/>
      <c r="DY90" s="572"/>
      <c r="DZ90" s="529">
        <f t="shared" ca="1" si="33"/>
        <v>0</v>
      </c>
      <c r="EA90" s="571"/>
      <c r="EB90" s="571"/>
      <c r="EC90" s="571"/>
      <c r="ED90" s="571"/>
      <c r="EE90" s="571"/>
      <c r="EF90" s="571"/>
      <c r="EG90" s="571"/>
      <c r="EH90" s="572"/>
      <c r="EI90" s="529">
        <f t="shared" ca="1" si="34"/>
        <v>0</v>
      </c>
      <c r="EJ90" s="571"/>
      <c r="EK90" s="571"/>
      <c r="EL90" s="571"/>
      <c r="EM90" s="571"/>
      <c r="EN90" s="571"/>
      <c r="EO90" s="571"/>
      <c r="EP90" s="571"/>
      <c r="EQ90" s="572"/>
      <c r="ER90" s="529">
        <f t="shared" ca="1" si="35"/>
        <v>0</v>
      </c>
      <c r="ES90" s="571"/>
      <c r="ET90" s="571"/>
      <c r="EU90" s="571"/>
      <c r="EV90" s="571"/>
      <c r="EW90" s="571"/>
      <c r="EX90" s="571"/>
      <c r="EY90" s="571"/>
      <c r="EZ90" s="572"/>
      <c r="FA90" s="529">
        <f t="shared" ca="1" si="36"/>
        <v>0</v>
      </c>
      <c r="FB90" s="530"/>
      <c r="FC90" s="530"/>
      <c r="FD90" s="530"/>
      <c r="FE90" s="530"/>
      <c r="FF90" s="530"/>
      <c r="FG90" s="530"/>
      <c r="FH90" s="530"/>
      <c r="FI90" s="531"/>
      <c r="FJ90" s="267"/>
      <c r="FK90" s="529">
        <f t="shared" ca="1" si="37"/>
        <v>0</v>
      </c>
      <c r="FL90" s="571"/>
      <c r="FM90" s="571"/>
      <c r="FN90" s="571"/>
      <c r="FO90" s="571"/>
      <c r="FP90" s="571"/>
      <c r="FQ90" s="571"/>
      <c r="FR90" s="571"/>
      <c r="FS90" s="572"/>
      <c r="FW90" s="317">
        <v>0</v>
      </c>
      <c r="FX90" s="318">
        <v>0</v>
      </c>
      <c r="FY90" s="318">
        <v>0</v>
      </c>
      <c r="FZ90" s="318">
        <v>0</v>
      </c>
      <c r="GA90" s="318">
        <v>0</v>
      </c>
      <c r="GB90" s="318">
        <v>0</v>
      </c>
      <c r="GC90" s="318">
        <v>0</v>
      </c>
      <c r="GD90" s="318">
        <v>0</v>
      </c>
      <c r="GE90" s="318">
        <v>0</v>
      </c>
      <c r="GF90" s="318">
        <v>0</v>
      </c>
      <c r="GG90" s="318">
        <v>0</v>
      </c>
      <c r="GH90" s="318">
        <v>0</v>
      </c>
      <c r="GI90" s="323">
        <v>0</v>
      </c>
    </row>
    <row r="91" spans="1:191" ht="12.75" hidden="1" x14ac:dyDescent="0.2">
      <c r="A91" s="266">
        <v>52</v>
      </c>
      <c r="D91" s="176" t="s">
        <v>423</v>
      </c>
      <c r="G91" s="67"/>
      <c r="H91" s="66"/>
      <c r="I91" s="66"/>
      <c r="J91" s="143"/>
      <c r="K91" s="143"/>
      <c r="L91" s="143"/>
      <c r="M91" s="74"/>
      <c r="N91" s="74"/>
      <c r="O91" s="74"/>
      <c r="P91" s="95"/>
      <c r="Q91" s="95"/>
      <c r="R91" s="95"/>
      <c r="S91" s="138"/>
      <c r="T91" s="66"/>
      <c r="U91" s="66"/>
      <c r="V91" s="66"/>
      <c r="W91" s="66"/>
      <c r="X91" s="66"/>
      <c r="Y91" s="66"/>
      <c r="Z91" s="66"/>
      <c r="AA91" s="66"/>
      <c r="AB91" s="66"/>
      <c r="AC91" s="66"/>
      <c r="AD91" s="66"/>
      <c r="AE91" s="66"/>
      <c r="AF91" s="66"/>
      <c r="AG91" s="66"/>
      <c r="AH91" s="66"/>
      <c r="AI91" s="66"/>
      <c r="AJ91" s="66"/>
      <c r="AK91" s="66"/>
      <c r="AL91" s="66"/>
      <c r="AM91" s="66"/>
      <c r="AN91" s="62"/>
      <c r="AO91" s="66"/>
      <c r="AP91" s="66"/>
      <c r="AQ91" s="66"/>
      <c r="AR91" s="66"/>
      <c r="AS91" s="66"/>
      <c r="AT91" s="68"/>
      <c r="AU91" s="66"/>
      <c r="AV91" s="535" t="s">
        <v>18</v>
      </c>
      <c r="AW91" s="550"/>
      <c r="AX91" s="550"/>
      <c r="AY91" s="550"/>
      <c r="AZ91" s="550"/>
      <c r="BA91" s="550"/>
      <c r="BB91" s="550"/>
      <c r="BC91" s="550"/>
      <c r="BD91" s="551"/>
      <c r="BE91" s="66"/>
      <c r="BF91" s="529">
        <f t="shared" ca="1" si="25"/>
        <v>0</v>
      </c>
      <c r="BG91" s="571"/>
      <c r="BH91" s="571"/>
      <c r="BI91" s="571"/>
      <c r="BJ91" s="571"/>
      <c r="BK91" s="571"/>
      <c r="BL91" s="571"/>
      <c r="BM91" s="571"/>
      <c r="BN91" s="572"/>
      <c r="BO91" s="529">
        <f t="shared" ca="1" si="26"/>
        <v>0</v>
      </c>
      <c r="BP91" s="571"/>
      <c r="BQ91" s="571"/>
      <c r="BR91" s="571"/>
      <c r="BS91" s="571"/>
      <c r="BT91" s="571"/>
      <c r="BU91" s="571"/>
      <c r="BV91" s="571"/>
      <c r="BW91" s="572"/>
      <c r="BX91" s="529">
        <f t="shared" ca="1" si="27"/>
        <v>0</v>
      </c>
      <c r="BY91" s="571"/>
      <c r="BZ91" s="571"/>
      <c r="CA91" s="571"/>
      <c r="CB91" s="571"/>
      <c r="CC91" s="571"/>
      <c r="CD91" s="571"/>
      <c r="CE91" s="571"/>
      <c r="CF91" s="572"/>
      <c r="CG91" s="529">
        <f t="shared" ca="1" si="28"/>
        <v>0</v>
      </c>
      <c r="CH91" s="571"/>
      <c r="CI91" s="571"/>
      <c r="CJ91" s="571"/>
      <c r="CK91" s="571"/>
      <c r="CL91" s="571"/>
      <c r="CM91" s="571"/>
      <c r="CN91" s="571"/>
      <c r="CO91" s="572"/>
      <c r="CP91" s="529">
        <f t="shared" ca="1" si="29"/>
        <v>0</v>
      </c>
      <c r="CQ91" s="571"/>
      <c r="CR91" s="571"/>
      <c r="CS91" s="571"/>
      <c r="CT91" s="571"/>
      <c r="CU91" s="571"/>
      <c r="CV91" s="571"/>
      <c r="CW91" s="571"/>
      <c r="CX91" s="571"/>
      <c r="CY91" s="529">
        <f t="shared" ca="1" si="30"/>
        <v>0</v>
      </c>
      <c r="CZ91" s="571"/>
      <c r="DA91" s="571"/>
      <c r="DB91" s="571"/>
      <c r="DC91" s="571"/>
      <c r="DD91" s="571"/>
      <c r="DE91" s="571"/>
      <c r="DF91" s="571"/>
      <c r="DG91" s="571"/>
      <c r="DH91" s="529">
        <f t="shared" ca="1" si="31"/>
        <v>0</v>
      </c>
      <c r="DI91" s="571"/>
      <c r="DJ91" s="571"/>
      <c r="DK91" s="571"/>
      <c r="DL91" s="571"/>
      <c r="DM91" s="571"/>
      <c r="DN91" s="571"/>
      <c r="DO91" s="571"/>
      <c r="DP91" s="571"/>
      <c r="DQ91" s="529">
        <f t="shared" ca="1" si="32"/>
        <v>0</v>
      </c>
      <c r="DR91" s="571"/>
      <c r="DS91" s="571"/>
      <c r="DT91" s="571"/>
      <c r="DU91" s="571"/>
      <c r="DV91" s="571"/>
      <c r="DW91" s="571"/>
      <c r="DX91" s="571"/>
      <c r="DY91" s="572"/>
      <c r="DZ91" s="529">
        <f t="shared" ca="1" si="33"/>
        <v>0</v>
      </c>
      <c r="EA91" s="571"/>
      <c r="EB91" s="571"/>
      <c r="EC91" s="571"/>
      <c r="ED91" s="571"/>
      <c r="EE91" s="571"/>
      <c r="EF91" s="571"/>
      <c r="EG91" s="571"/>
      <c r="EH91" s="572"/>
      <c r="EI91" s="529">
        <f t="shared" ca="1" si="34"/>
        <v>0</v>
      </c>
      <c r="EJ91" s="571"/>
      <c r="EK91" s="571"/>
      <c r="EL91" s="571"/>
      <c r="EM91" s="571"/>
      <c r="EN91" s="571"/>
      <c r="EO91" s="571"/>
      <c r="EP91" s="571"/>
      <c r="EQ91" s="572"/>
      <c r="ER91" s="529">
        <f t="shared" ca="1" si="35"/>
        <v>0</v>
      </c>
      <c r="ES91" s="571"/>
      <c r="ET91" s="571"/>
      <c r="EU91" s="571"/>
      <c r="EV91" s="571"/>
      <c r="EW91" s="571"/>
      <c r="EX91" s="571"/>
      <c r="EY91" s="571"/>
      <c r="EZ91" s="572"/>
      <c r="FA91" s="529">
        <f t="shared" ca="1" si="36"/>
        <v>0</v>
      </c>
      <c r="FB91" s="530"/>
      <c r="FC91" s="530"/>
      <c r="FD91" s="530"/>
      <c r="FE91" s="530"/>
      <c r="FF91" s="530"/>
      <c r="FG91" s="530"/>
      <c r="FH91" s="530"/>
      <c r="FI91" s="531"/>
      <c r="FJ91" s="267"/>
      <c r="FK91" s="529">
        <f t="shared" ca="1" si="37"/>
        <v>0</v>
      </c>
      <c r="FL91" s="571"/>
      <c r="FM91" s="571"/>
      <c r="FN91" s="571"/>
      <c r="FO91" s="571"/>
      <c r="FP91" s="571"/>
      <c r="FQ91" s="571"/>
      <c r="FR91" s="571"/>
      <c r="FS91" s="572"/>
      <c r="FW91" s="317">
        <v>0</v>
      </c>
      <c r="FX91" s="318">
        <v>0</v>
      </c>
      <c r="FY91" s="318">
        <v>0</v>
      </c>
      <c r="FZ91" s="318">
        <v>0</v>
      </c>
      <c r="GA91" s="318">
        <v>0</v>
      </c>
      <c r="GB91" s="318">
        <v>0</v>
      </c>
      <c r="GC91" s="318">
        <v>0</v>
      </c>
      <c r="GD91" s="318">
        <v>0</v>
      </c>
      <c r="GE91" s="318">
        <v>0</v>
      </c>
      <c r="GF91" s="318">
        <v>0</v>
      </c>
      <c r="GG91" s="318">
        <v>0</v>
      </c>
      <c r="GH91" s="318">
        <v>0</v>
      </c>
      <c r="GI91" s="323">
        <v>0</v>
      </c>
    </row>
    <row r="92" spans="1:191" ht="12.75" hidden="1" x14ac:dyDescent="0.2">
      <c r="A92" s="266">
        <v>52</v>
      </c>
      <c r="D92" s="176" t="s">
        <v>423</v>
      </c>
      <c r="G92" s="67"/>
      <c r="H92" s="66"/>
      <c r="I92" s="66"/>
      <c r="J92" s="143"/>
      <c r="K92" s="143"/>
      <c r="L92" s="143"/>
      <c r="M92" s="74"/>
      <c r="N92" s="74"/>
      <c r="O92" s="74"/>
      <c r="P92" s="95"/>
      <c r="Q92" s="95"/>
      <c r="R92" s="95"/>
      <c r="S92" s="138"/>
      <c r="T92" s="66"/>
      <c r="U92" s="66"/>
      <c r="V92" s="66"/>
      <c r="W92" s="66"/>
      <c r="X92" s="66"/>
      <c r="Y92" s="66"/>
      <c r="Z92" s="66"/>
      <c r="AA92" s="66"/>
      <c r="AB92" s="66"/>
      <c r="AC92" s="66"/>
      <c r="AD92" s="66"/>
      <c r="AE92" s="66"/>
      <c r="AF92" s="66"/>
      <c r="AG92" s="66"/>
      <c r="AH92" s="66"/>
      <c r="AI92" s="66"/>
      <c r="AJ92" s="66"/>
      <c r="AK92" s="66"/>
      <c r="AL92" s="66"/>
      <c r="AM92" s="66"/>
      <c r="AN92" s="62"/>
      <c r="AO92" s="66"/>
      <c r="AP92" s="66"/>
      <c r="AQ92" s="66"/>
      <c r="AR92" s="66"/>
      <c r="AS92" s="66"/>
      <c r="AT92" s="68"/>
      <c r="AU92" s="66"/>
      <c r="AV92" s="535" t="s">
        <v>39</v>
      </c>
      <c r="AW92" s="550"/>
      <c r="AX92" s="550"/>
      <c r="AY92" s="550"/>
      <c r="AZ92" s="550"/>
      <c r="BA92" s="550"/>
      <c r="BB92" s="550"/>
      <c r="BC92" s="550"/>
      <c r="BD92" s="551"/>
      <c r="BE92" s="66"/>
      <c r="BF92" s="529">
        <f t="shared" ca="1" si="25"/>
        <v>0</v>
      </c>
      <c r="BG92" s="571"/>
      <c r="BH92" s="571"/>
      <c r="BI92" s="571"/>
      <c r="BJ92" s="571"/>
      <c r="BK92" s="571"/>
      <c r="BL92" s="571"/>
      <c r="BM92" s="571"/>
      <c r="BN92" s="572"/>
      <c r="BO92" s="529">
        <f t="shared" ca="1" si="26"/>
        <v>0</v>
      </c>
      <c r="BP92" s="571"/>
      <c r="BQ92" s="571"/>
      <c r="BR92" s="571"/>
      <c r="BS92" s="571"/>
      <c r="BT92" s="571"/>
      <c r="BU92" s="571"/>
      <c r="BV92" s="571"/>
      <c r="BW92" s="572"/>
      <c r="BX92" s="529">
        <f t="shared" ca="1" si="27"/>
        <v>0</v>
      </c>
      <c r="BY92" s="571"/>
      <c r="BZ92" s="571"/>
      <c r="CA92" s="571"/>
      <c r="CB92" s="571"/>
      <c r="CC92" s="571"/>
      <c r="CD92" s="571"/>
      <c r="CE92" s="571"/>
      <c r="CF92" s="572"/>
      <c r="CG92" s="529">
        <f t="shared" ca="1" si="28"/>
        <v>0</v>
      </c>
      <c r="CH92" s="571"/>
      <c r="CI92" s="571"/>
      <c r="CJ92" s="571"/>
      <c r="CK92" s="571"/>
      <c r="CL92" s="571"/>
      <c r="CM92" s="571"/>
      <c r="CN92" s="571"/>
      <c r="CO92" s="572"/>
      <c r="CP92" s="529">
        <f t="shared" ca="1" si="29"/>
        <v>0</v>
      </c>
      <c r="CQ92" s="571"/>
      <c r="CR92" s="571"/>
      <c r="CS92" s="571"/>
      <c r="CT92" s="571"/>
      <c r="CU92" s="571"/>
      <c r="CV92" s="571"/>
      <c r="CW92" s="571"/>
      <c r="CX92" s="571"/>
      <c r="CY92" s="529">
        <f t="shared" ca="1" si="30"/>
        <v>0</v>
      </c>
      <c r="CZ92" s="571"/>
      <c r="DA92" s="571"/>
      <c r="DB92" s="571"/>
      <c r="DC92" s="571"/>
      <c r="DD92" s="571"/>
      <c r="DE92" s="571"/>
      <c r="DF92" s="571"/>
      <c r="DG92" s="571"/>
      <c r="DH92" s="529">
        <f t="shared" ca="1" si="31"/>
        <v>0</v>
      </c>
      <c r="DI92" s="571"/>
      <c r="DJ92" s="571"/>
      <c r="DK92" s="571"/>
      <c r="DL92" s="571"/>
      <c r="DM92" s="571"/>
      <c r="DN92" s="571"/>
      <c r="DO92" s="571"/>
      <c r="DP92" s="571"/>
      <c r="DQ92" s="529">
        <f t="shared" ca="1" si="32"/>
        <v>0</v>
      </c>
      <c r="DR92" s="571"/>
      <c r="DS92" s="571"/>
      <c r="DT92" s="571"/>
      <c r="DU92" s="571"/>
      <c r="DV92" s="571"/>
      <c r="DW92" s="571"/>
      <c r="DX92" s="571"/>
      <c r="DY92" s="572"/>
      <c r="DZ92" s="529">
        <f t="shared" ca="1" si="33"/>
        <v>0</v>
      </c>
      <c r="EA92" s="571"/>
      <c r="EB92" s="571"/>
      <c r="EC92" s="571"/>
      <c r="ED92" s="571"/>
      <c r="EE92" s="571"/>
      <c r="EF92" s="571"/>
      <c r="EG92" s="571"/>
      <c r="EH92" s="572"/>
      <c r="EI92" s="529">
        <f t="shared" ca="1" si="34"/>
        <v>0</v>
      </c>
      <c r="EJ92" s="571"/>
      <c r="EK92" s="571"/>
      <c r="EL92" s="571"/>
      <c r="EM92" s="571"/>
      <c r="EN92" s="571"/>
      <c r="EO92" s="571"/>
      <c r="EP92" s="571"/>
      <c r="EQ92" s="572"/>
      <c r="ER92" s="529">
        <f t="shared" ca="1" si="35"/>
        <v>0</v>
      </c>
      <c r="ES92" s="571"/>
      <c r="ET92" s="571"/>
      <c r="EU92" s="571"/>
      <c r="EV92" s="571"/>
      <c r="EW92" s="571"/>
      <c r="EX92" s="571"/>
      <c r="EY92" s="571"/>
      <c r="EZ92" s="572"/>
      <c r="FA92" s="529">
        <f t="shared" ca="1" si="36"/>
        <v>0</v>
      </c>
      <c r="FB92" s="530"/>
      <c r="FC92" s="530"/>
      <c r="FD92" s="530"/>
      <c r="FE92" s="530"/>
      <c r="FF92" s="530"/>
      <c r="FG92" s="530"/>
      <c r="FH92" s="530"/>
      <c r="FI92" s="531"/>
      <c r="FJ92" s="267"/>
      <c r="FK92" s="529">
        <f t="shared" ca="1" si="37"/>
        <v>0</v>
      </c>
      <c r="FL92" s="571"/>
      <c r="FM92" s="571"/>
      <c r="FN92" s="571"/>
      <c r="FO92" s="571"/>
      <c r="FP92" s="571"/>
      <c r="FQ92" s="571"/>
      <c r="FR92" s="571"/>
      <c r="FS92" s="572"/>
      <c r="FW92" s="317">
        <v>0</v>
      </c>
      <c r="FX92" s="318">
        <v>0</v>
      </c>
      <c r="FY92" s="318">
        <v>0</v>
      </c>
      <c r="FZ92" s="318">
        <v>0</v>
      </c>
      <c r="GA92" s="318">
        <v>0</v>
      </c>
      <c r="GB92" s="318">
        <v>0</v>
      </c>
      <c r="GC92" s="318">
        <v>0</v>
      </c>
      <c r="GD92" s="318">
        <v>0</v>
      </c>
      <c r="GE92" s="318">
        <v>0</v>
      </c>
      <c r="GF92" s="318">
        <v>0</v>
      </c>
      <c r="GG92" s="318">
        <v>0</v>
      </c>
      <c r="GH92" s="318">
        <v>0</v>
      </c>
      <c r="GI92" s="323">
        <v>0</v>
      </c>
    </row>
    <row r="93" spans="1:191" ht="12.75" hidden="1" x14ac:dyDescent="0.2">
      <c r="A93" s="266">
        <v>52</v>
      </c>
      <c r="D93" s="176" t="s">
        <v>423</v>
      </c>
      <c r="G93" s="67"/>
      <c r="H93" s="66"/>
      <c r="I93" s="66"/>
      <c r="J93" s="143"/>
      <c r="K93" s="143"/>
      <c r="L93" s="143"/>
      <c r="M93" s="74"/>
      <c r="N93" s="74"/>
      <c r="O93" s="74"/>
      <c r="P93" s="95"/>
      <c r="Q93" s="95"/>
      <c r="R93" s="95"/>
      <c r="S93" s="138"/>
      <c r="T93" s="66"/>
      <c r="U93" s="66"/>
      <c r="V93" s="66"/>
      <c r="W93" s="66"/>
      <c r="X93" s="66"/>
      <c r="Y93" s="66"/>
      <c r="Z93" s="66"/>
      <c r="AA93" s="66"/>
      <c r="AB93" s="66"/>
      <c r="AC93" s="66"/>
      <c r="AD93" s="66"/>
      <c r="AE93" s="66"/>
      <c r="AF93" s="66"/>
      <c r="AG93" s="66"/>
      <c r="AH93" s="66"/>
      <c r="AI93" s="66"/>
      <c r="AJ93" s="66"/>
      <c r="AK93" s="66"/>
      <c r="AL93" s="66"/>
      <c r="AM93" s="66"/>
      <c r="AN93" s="62"/>
      <c r="AO93" s="66"/>
      <c r="AP93" s="66"/>
      <c r="AQ93" s="66"/>
      <c r="AR93" s="66"/>
      <c r="AS93" s="66"/>
      <c r="AT93" s="68"/>
      <c r="AU93" s="66"/>
      <c r="AV93" s="535" t="s">
        <v>31</v>
      </c>
      <c r="AW93" s="550"/>
      <c r="AX93" s="550"/>
      <c r="AY93" s="550"/>
      <c r="AZ93" s="550"/>
      <c r="BA93" s="550"/>
      <c r="BB93" s="550"/>
      <c r="BC93" s="550"/>
      <c r="BD93" s="551"/>
      <c r="BE93" s="66"/>
      <c r="BF93" s="529">
        <f t="shared" ca="1" si="25"/>
        <v>0</v>
      </c>
      <c r="BG93" s="571"/>
      <c r="BH93" s="571"/>
      <c r="BI93" s="571"/>
      <c r="BJ93" s="571"/>
      <c r="BK93" s="571"/>
      <c r="BL93" s="571"/>
      <c r="BM93" s="571"/>
      <c r="BN93" s="572"/>
      <c r="BO93" s="529">
        <f t="shared" ca="1" si="26"/>
        <v>0</v>
      </c>
      <c r="BP93" s="571"/>
      <c r="BQ93" s="571"/>
      <c r="BR93" s="571"/>
      <c r="BS93" s="571"/>
      <c r="BT93" s="571"/>
      <c r="BU93" s="571"/>
      <c r="BV93" s="571"/>
      <c r="BW93" s="572"/>
      <c r="BX93" s="529">
        <f t="shared" ca="1" si="27"/>
        <v>0</v>
      </c>
      <c r="BY93" s="571"/>
      <c r="BZ93" s="571"/>
      <c r="CA93" s="571"/>
      <c r="CB93" s="571"/>
      <c r="CC93" s="571"/>
      <c r="CD93" s="571"/>
      <c r="CE93" s="571"/>
      <c r="CF93" s="572"/>
      <c r="CG93" s="529">
        <f t="shared" ca="1" si="28"/>
        <v>0</v>
      </c>
      <c r="CH93" s="571"/>
      <c r="CI93" s="571"/>
      <c r="CJ93" s="571"/>
      <c r="CK93" s="571"/>
      <c r="CL93" s="571"/>
      <c r="CM93" s="571"/>
      <c r="CN93" s="571"/>
      <c r="CO93" s="572"/>
      <c r="CP93" s="529">
        <f t="shared" ca="1" si="29"/>
        <v>0</v>
      </c>
      <c r="CQ93" s="571"/>
      <c r="CR93" s="571"/>
      <c r="CS93" s="571"/>
      <c r="CT93" s="571"/>
      <c r="CU93" s="571"/>
      <c r="CV93" s="571"/>
      <c r="CW93" s="571"/>
      <c r="CX93" s="571"/>
      <c r="CY93" s="529">
        <f t="shared" ca="1" si="30"/>
        <v>0</v>
      </c>
      <c r="CZ93" s="571"/>
      <c r="DA93" s="571"/>
      <c r="DB93" s="571"/>
      <c r="DC93" s="571"/>
      <c r="DD93" s="571"/>
      <c r="DE93" s="571"/>
      <c r="DF93" s="571"/>
      <c r="DG93" s="571"/>
      <c r="DH93" s="529">
        <f t="shared" ca="1" si="31"/>
        <v>0</v>
      </c>
      <c r="DI93" s="571"/>
      <c r="DJ93" s="571"/>
      <c r="DK93" s="571"/>
      <c r="DL93" s="571"/>
      <c r="DM93" s="571"/>
      <c r="DN93" s="571"/>
      <c r="DO93" s="571"/>
      <c r="DP93" s="571"/>
      <c r="DQ93" s="529">
        <f t="shared" ca="1" si="32"/>
        <v>0</v>
      </c>
      <c r="DR93" s="571"/>
      <c r="DS93" s="571"/>
      <c r="DT93" s="571"/>
      <c r="DU93" s="571"/>
      <c r="DV93" s="571"/>
      <c r="DW93" s="571"/>
      <c r="DX93" s="571"/>
      <c r="DY93" s="572"/>
      <c r="DZ93" s="529">
        <f t="shared" ca="1" si="33"/>
        <v>0</v>
      </c>
      <c r="EA93" s="571"/>
      <c r="EB93" s="571"/>
      <c r="EC93" s="571"/>
      <c r="ED93" s="571"/>
      <c r="EE93" s="571"/>
      <c r="EF93" s="571"/>
      <c r="EG93" s="571"/>
      <c r="EH93" s="572"/>
      <c r="EI93" s="529">
        <f t="shared" ca="1" si="34"/>
        <v>0</v>
      </c>
      <c r="EJ93" s="571"/>
      <c r="EK93" s="571"/>
      <c r="EL93" s="571"/>
      <c r="EM93" s="571"/>
      <c r="EN93" s="571"/>
      <c r="EO93" s="571"/>
      <c r="EP93" s="571"/>
      <c r="EQ93" s="572"/>
      <c r="ER93" s="529">
        <f t="shared" ca="1" si="35"/>
        <v>0</v>
      </c>
      <c r="ES93" s="571"/>
      <c r="ET93" s="571"/>
      <c r="EU93" s="571"/>
      <c r="EV93" s="571"/>
      <c r="EW93" s="571"/>
      <c r="EX93" s="571"/>
      <c r="EY93" s="571"/>
      <c r="EZ93" s="572"/>
      <c r="FA93" s="529">
        <f t="shared" ca="1" si="36"/>
        <v>0</v>
      </c>
      <c r="FB93" s="530"/>
      <c r="FC93" s="530"/>
      <c r="FD93" s="530"/>
      <c r="FE93" s="530"/>
      <c r="FF93" s="530"/>
      <c r="FG93" s="530"/>
      <c r="FH93" s="530"/>
      <c r="FI93" s="531"/>
      <c r="FJ93" s="267"/>
      <c r="FK93" s="529">
        <f t="shared" ca="1" si="37"/>
        <v>0</v>
      </c>
      <c r="FL93" s="571"/>
      <c r="FM93" s="571"/>
      <c r="FN93" s="571"/>
      <c r="FO93" s="571"/>
      <c r="FP93" s="571"/>
      <c r="FQ93" s="571"/>
      <c r="FR93" s="571"/>
      <c r="FS93" s="572"/>
      <c r="FW93" s="317">
        <v>0</v>
      </c>
      <c r="FX93" s="318">
        <v>0</v>
      </c>
      <c r="FY93" s="318">
        <v>0</v>
      </c>
      <c r="FZ93" s="318">
        <v>0</v>
      </c>
      <c r="GA93" s="318">
        <v>0</v>
      </c>
      <c r="GB93" s="318">
        <v>0</v>
      </c>
      <c r="GC93" s="318">
        <v>0</v>
      </c>
      <c r="GD93" s="318">
        <v>0</v>
      </c>
      <c r="GE93" s="318">
        <v>0</v>
      </c>
      <c r="GF93" s="318">
        <v>0</v>
      </c>
      <c r="GG93" s="318">
        <v>0</v>
      </c>
      <c r="GH93" s="318">
        <v>0</v>
      </c>
      <c r="GI93" s="323">
        <v>0</v>
      </c>
    </row>
    <row r="94" spans="1:191" ht="12.75" hidden="1" x14ac:dyDescent="0.2">
      <c r="A94" s="266">
        <v>52</v>
      </c>
      <c r="D94" s="176" t="s">
        <v>423</v>
      </c>
      <c r="G94" s="67"/>
      <c r="H94" s="66"/>
      <c r="I94" s="66"/>
      <c r="J94" s="143"/>
      <c r="K94" s="143"/>
      <c r="L94" s="143"/>
      <c r="M94" s="74"/>
      <c r="N94" s="74"/>
      <c r="O94" s="74"/>
      <c r="P94" s="95"/>
      <c r="Q94" s="95"/>
      <c r="R94" s="95"/>
      <c r="S94" s="138"/>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8"/>
      <c r="AU94" s="66"/>
      <c r="AV94" s="535" t="s">
        <v>16</v>
      </c>
      <c r="AW94" s="550"/>
      <c r="AX94" s="550"/>
      <c r="AY94" s="550"/>
      <c r="AZ94" s="550"/>
      <c r="BA94" s="550"/>
      <c r="BB94" s="550"/>
      <c r="BC94" s="550"/>
      <c r="BD94" s="551"/>
      <c r="BE94" s="66"/>
      <c r="BF94" s="529">
        <f t="shared" ca="1" si="25"/>
        <v>0</v>
      </c>
      <c r="BG94" s="571"/>
      <c r="BH94" s="571"/>
      <c r="BI94" s="571"/>
      <c r="BJ94" s="571"/>
      <c r="BK94" s="571"/>
      <c r="BL94" s="571"/>
      <c r="BM94" s="571"/>
      <c r="BN94" s="572"/>
      <c r="BO94" s="529">
        <f t="shared" ca="1" si="26"/>
        <v>0</v>
      </c>
      <c r="BP94" s="571"/>
      <c r="BQ94" s="571"/>
      <c r="BR94" s="571"/>
      <c r="BS94" s="571"/>
      <c r="BT94" s="571"/>
      <c r="BU94" s="571"/>
      <c r="BV94" s="571"/>
      <c r="BW94" s="572"/>
      <c r="BX94" s="529">
        <f t="shared" ca="1" si="27"/>
        <v>0</v>
      </c>
      <c r="BY94" s="571"/>
      <c r="BZ94" s="571"/>
      <c r="CA94" s="571"/>
      <c r="CB94" s="571"/>
      <c r="CC94" s="571"/>
      <c r="CD94" s="571"/>
      <c r="CE94" s="571"/>
      <c r="CF94" s="572"/>
      <c r="CG94" s="529">
        <f t="shared" ca="1" si="28"/>
        <v>0</v>
      </c>
      <c r="CH94" s="571"/>
      <c r="CI94" s="571"/>
      <c r="CJ94" s="571"/>
      <c r="CK94" s="571"/>
      <c r="CL94" s="571"/>
      <c r="CM94" s="571"/>
      <c r="CN94" s="571"/>
      <c r="CO94" s="572"/>
      <c r="CP94" s="529">
        <f t="shared" ca="1" si="29"/>
        <v>0</v>
      </c>
      <c r="CQ94" s="571"/>
      <c r="CR94" s="571"/>
      <c r="CS94" s="571"/>
      <c r="CT94" s="571"/>
      <c r="CU94" s="571"/>
      <c r="CV94" s="571"/>
      <c r="CW94" s="571"/>
      <c r="CX94" s="571"/>
      <c r="CY94" s="529">
        <f t="shared" ca="1" si="30"/>
        <v>0</v>
      </c>
      <c r="CZ94" s="571"/>
      <c r="DA94" s="571"/>
      <c r="DB94" s="571"/>
      <c r="DC94" s="571"/>
      <c r="DD94" s="571"/>
      <c r="DE94" s="571"/>
      <c r="DF94" s="571"/>
      <c r="DG94" s="571"/>
      <c r="DH94" s="529">
        <f t="shared" ca="1" si="31"/>
        <v>0</v>
      </c>
      <c r="DI94" s="571"/>
      <c r="DJ94" s="571"/>
      <c r="DK94" s="571"/>
      <c r="DL94" s="571"/>
      <c r="DM94" s="571"/>
      <c r="DN94" s="571"/>
      <c r="DO94" s="571"/>
      <c r="DP94" s="571"/>
      <c r="DQ94" s="529">
        <f t="shared" ca="1" si="32"/>
        <v>0</v>
      </c>
      <c r="DR94" s="571"/>
      <c r="DS94" s="571"/>
      <c r="DT94" s="571"/>
      <c r="DU94" s="571"/>
      <c r="DV94" s="571"/>
      <c r="DW94" s="571"/>
      <c r="DX94" s="571"/>
      <c r="DY94" s="572"/>
      <c r="DZ94" s="529">
        <f t="shared" ca="1" si="33"/>
        <v>0</v>
      </c>
      <c r="EA94" s="571"/>
      <c r="EB94" s="571"/>
      <c r="EC94" s="571"/>
      <c r="ED94" s="571"/>
      <c r="EE94" s="571"/>
      <c r="EF94" s="571"/>
      <c r="EG94" s="571"/>
      <c r="EH94" s="572"/>
      <c r="EI94" s="529">
        <f t="shared" ca="1" si="34"/>
        <v>0</v>
      </c>
      <c r="EJ94" s="571"/>
      <c r="EK94" s="571"/>
      <c r="EL94" s="571"/>
      <c r="EM94" s="571"/>
      <c r="EN94" s="571"/>
      <c r="EO94" s="571"/>
      <c r="EP94" s="571"/>
      <c r="EQ94" s="572"/>
      <c r="ER94" s="529">
        <f t="shared" ca="1" si="35"/>
        <v>0</v>
      </c>
      <c r="ES94" s="571"/>
      <c r="ET94" s="571"/>
      <c r="EU94" s="571"/>
      <c r="EV94" s="571"/>
      <c r="EW94" s="571"/>
      <c r="EX94" s="571"/>
      <c r="EY94" s="571"/>
      <c r="EZ94" s="572"/>
      <c r="FA94" s="529">
        <f t="shared" ca="1" si="36"/>
        <v>0</v>
      </c>
      <c r="FB94" s="530"/>
      <c r="FC94" s="530"/>
      <c r="FD94" s="530"/>
      <c r="FE94" s="530"/>
      <c r="FF94" s="530"/>
      <c r="FG94" s="530"/>
      <c r="FH94" s="530"/>
      <c r="FI94" s="531"/>
      <c r="FJ94" s="267"/>
      <c r="FK94" s="529">
        <f t="shared" ca="1" si="37"/>
        <v>0</v>
      </c>
      <c r="FL94" s="571"/>
      <c r="FM94" s="571"/>
      <c r="FN94" s="571"/>
      <c r="FO94" s="571"/>
      <c r="FP94" s="571"/>
      <c r="FQ94" s="571"/>
      <c r="FR94" s="571"/>
      <c r="FS94" s="572"/>
      <c r="FW94" s="317">
        <v>0</v>
      </c>
      <c r="FX94" s="318">
        <v>0</v>
      </c>
      <c r="FY94" s="318">
        <v>0</v>
      </c>
      <c r="FZ94" s="318">
        <v>0</v>
      </c>
      <c r="GA94" s="318">
        <v>0</v>
      </c>
      <c r="GB94" s="318">
        <v>0</v>
      </c>
      <c r="GC94" s="318">
        <v>0</v>
      </c>
      <c r="GD94" s="318">
        <v>0</v>
      </c>
      <c r="GE94" s="318">
        <v>0</v>
      </c>
      <c r="GF94" s="318">
        <v>0</v>
      </c>
      <c r="GG94" s="318">
        <v>0</v>
      </c>
      <c r="GH94" s="318">
        <v>0</v>
      </c>
      <c r="GI94" s="323">
        <v>0</v>
      </c>
    </row>
    <row r="95" spans="1:191" ht="12.75" x14ac:dyDescent="0.2">
      <c r="A95" s="135">
        <v>54</v>
      </c>
      <c r="D95" s="176" t="s">
        <v>421</v>
      </c>
      <c r="G95" s="67"/>
      <c r="H95" s="66"/>
      <c r="I95" s="66"/>
      <c r="J95" s="143"/>
      <c r="K95" s="143"/>
      <c r="L95" s="143"/>
      <c r="M95" s="74"/>
      <c r="N95" s="74"/>
      <c r="O95" s="74"/>
      <c r="P95" s="95" t="str">
        <f>VLOOKUP($A95,PORTFOLIO_HIERARCHY,3,0)</f>
        <v>Portfolio Mgmt Americas</v>
      </c>
      <c r="Q95" s="95"/>
      <c r="R95" s="95"/>
      <c r="S95" s="95"/>
      <c r="T95" s="95"/>
      <c r="U95" s="95"/>
      <c r="V95" s="95"/>
      <c r="W95" s="95"/>
      <c r="X95" s="95"/>
      <c r="Y95" s="95"/>
      <c r="Z95" s="95"/>
      <c r="AA95" s="95"/>
      <c r="AB95" s="95"/>
      <c r="AC95" s="95"/>
      <c r="AD95" s="95"/>
      <c r="AE95" s="95"/>
      <c r="AF95" s="95"/>
      <c r="AG95" s="95"/>
      <c r="AH95" s="95"/>
      <c r="AI95" s="95"/>
      <c r="AJ95" s="95"/>
      <c r="AK95" s="95"/>
      <c r="AL95" s="95"/>
      <c r="AM95" s="95"/>
      <c r="AN95" s="95"/>
      <c r="AO95" s="95"/>
      <c r="AP95" s="95"/>
      <c r="AQ95" s="95"/>
      <c r="AR95" s="95"/>
      <c r="AS95" s="95"/>
      <c r="AT95" s="141"/>
      <c r="AU95" s="66"/>
      <c r="AV95" s="552" t="s">
        <v>24</v>
      </c>
      <c r="AW95" s="553"/>
      <c r="AX95" s="553"/>
      <c r="AY95" s="553"/>
      <c r="AZ95" s="553"/>
      <c r="BA95" s="553"/>
      <c r="BB95" s="553"/>
      <c r="BC95" s="553"/>
      <c r="BD95" s="554"/>
      <c r="BE95" s="66"/>
      <c r="BF95" s="586">
        <f t="shared" ca="1" si="25"/>
        <v>-34728.828890999997</v>
      </c>
      <c r="BG95" s="584"/>
      <c r="BH95" s="584"/>
      <c r="BI95" s="584"/>
      <c r="BJ95" s="584"/>
      <c r="BK95" s="584"/>
      <c r="BL95" s="584"/>
      <c r="BM95" s="584"/>
      <c r="BN95" s="585"/>
      <c r="BO95" s="586">
        <f t="shared" ca="1" si="26"/>
        <v>-31067.105420999997</v>
      </c>
      <c r="BP95" s="584"/>
      <c r="BQ95" s="584"/>
      <c r="BR95" s="584"/>
      <c r="BS95" s="584"/>
      <c r="BT95" s="584"/>
      <c r="BU95" s="584"/>
      <c r="BV95" s="584"/>
      <c r="BW95" s="585"/>
      <c r="BX95" s="586">
        <f t="shared" ca="1" si="27"/>
        <v>-1095.2198969999997</v>
      </c>
      <c r="BY95" s="584"/>
      <c r="BZ95" s="584"/>
      <c r="CA95" s="584"/>
      <c r="CB95" s="584"/>
      <c r="CC95" s="584"/>
      <c r="CD95" s="584"/>
      <c r="CE95" s="584"/>
      <c r="CF95" s="585"/>
      <c r="CG95" s="586">
        <f t="shared" ca="1" si="28"/>
        <v>-232.24815000000004</v>
      </c>
      <c r="CH95" s="584"/>
      <c r="CI95" s="584"/>
      <c r="CJ95" s="584"/>
      <c r="CK95" s="584"/>
      <c r="CL95" s="584"/>
      <c r="CM95" s="584"/>
      <c r="CN95" s="584"/>
      <c r="CO95" s="585"/>
      <c r="CP95" s="586">
        <f t="shared" ca="1" si="29"/>
        <v>-222.2341889999999</v>
      </c>
      <c r="CQ95" s="584"/>
      <c r="CR95" s="584"/>
      <c r="CS95" s="584"/>
      <c r="CT95" s="584"/>
      <c r="CU95" s="584"/>
      <c r="CV95" s="584"/>
      <c r="CW95" s="584"/>
      <c r="CX95" s="584"/>
      <c r="CY95" s="586">
        <f t="shared" ca="1" si="30"/>
        <v>58.758224999999918</v>
      </c>
      <c r="CZ95" s="584"/>
      <c r="DA95" s="584"/>
      <c r="DB95" s="584"/>
      <c r="DC95" s="584"/>
      <c r="DD95" s="584"/>
      <c r="DE95" s="584"/>
      <c r="DF95" s="584"/>
      <c r="DG95" s="584"/>
      <c r="DH95" s="586">
        <f t="shared" ca="1" si="31"/>
        <v>-2.350328999997894</v>
      </c>
      <c r="DI95" s="584"/>
      <c r="DJ95" s="584"/>
      <c r="DK95" s="584"/>
      <c r="DL95" s="584"/>
      <c r="DM95" s="584"/>
      <c r="DN95" s="584"/>
      <c r="DO95" s="584"/>
      <c r="DP95" s="584"/>
      <c r="DQ95" s="586">
        <f t="shared" ca="1" si="32"/>
        <v>74.542187999999683</v>
      </c>
      <c r="DR95" s="584"/>
      <c r="DS95" s="584"/>
      <c r="DT95" s="584"/>
      <c r="DU95" s="584"/>
      <c r="DV95" s="584"/>
      <c r="DW95" s="584"/>
      <c r="DX95" s="584"/>
      <c r="DY95" s="585"/>
      <c r="DZ95" s="586">
        <f t="shared" ca="1" si="33"/>
        <v>-50.816117999999825</v>
      </c>
      <c r="EA95" s="584"/>
      <c r="EB95" s="584"/>
      <c r="EC95" s="584"/>
      <c r="ED95" s="584"/>
      <c r="EE95" s="584"/>
      <c r="EF95" s="584"/>
      <c r="EG95" s="584"/>
      <c r="EH95" s="585"/>
      <c r="EI95" s="586">
        <f t="shared" ca="1" si="34"/>
        <v>-1.7933789999999998</v>
      </c>
      <c r="EJ95" s="584"/>
      <c r="EK95" s="584"/>
      <c r="EL95" s="584"/>
      <c r="EM95" s="584"/>
      <c r="EN95" s="584"/>
      <c r="EO95" s="584"/>
      <c r="EP95" s="584"/>
      <c r="EQ95" s="585"/>
      <c r="ER95" s="586">
        <f t="shared" ca="1" si="35"/>
        <v>0</v>
      </c>
      <c r="ES95" s="584"/>
      <c r="ET95" s="584"/>
      <c r="EU95" s="584"/>
      <c r="EV95" s="584"/>
      <c r="EW95" s="584"/>
      <c r="EX95" s="584"/>
      <c r="EY95" s="584"/>
      <c r="EZ95" s="585"/>
      <c r="FA95" s="586">
        <f t="shared" ca="1" si="36"/>
        <v>0</v>
      </c>
      <c r="FB95" s="583"/>
      <c r="FC95" s="583"/>
      <c r="FD95" s="583"/>
      <c r="FE95" s="583"/>
      <c r="FF95" s="583"/>
      <c r="FG95" s="583"/>
      <c r="FH95" s="583"/>
      <c r="FI95" s="587"/>
      <c r="FJ95" s="267"/>
      <c r="FK95" s="586">
        <f t="shared" ca="1" si="37"/>
        <v>-67267.295960999982</v>
      </c>
      <c r="FL95" s="584"/>
      <c r="FM95" s="584"/>
      <c r="FN95" s="584"/>
      <c r="FO95" s="584"/>
      <c r="FP95" s="584"/>
      <c r="FQ95" s="584"/>
      <c r="FR95" s="584"/>
      <c r="FS95" s="585"/>
      <c r="FW95" s="317">
        <v>-37387.649663999997</v>
      </c>
      <c r="FX95" s="318">
        <v>-33342.667072000004</v>
      </c>
      <c r="FY95" s="318">
        <v>-112.249568</v>
      </c>
      <c r="FZ95" s="318">
        <v>-233.22134399999993</v>
      </c>
      <c r="GA95" s="318">
        <v>-222.22086399999995</v>
      </c>
      <c r="GB95" s="318">
        <v>60.742752000001055</v>
      </c>
      <c r="GC95" s="318">
        <v>-6.5221119999980495</v>
      </c>
      <c r="GD95" s="318">
        <v>79.002431999999672</v>
      </c>
      <c r="GE95" s="318">
        <v>-53.796255999999879</v>
      </c>
      <c r="GF95" s="318">
        <v>-2.3006079999999995</v>
      </c>
      <c r="GG95" s="318">
        <v>0</v>
      </c>
      <c r="GH95" s="318">
        <v>0</v>
      </c>
      <c r="GI95" s="323">
        <v>-71220.882304000013</v>
      </c>
    </row>
    <row r="96" spans="1:191" ht="12.75" x14ac:dyDescent="0.2">
      <c r="A96" s="135">
        <v>55</v>
      </c>
      <c r="D96" s="176" t="s">
        <v>421</v>
      </c>
      <c r="G96" s="67"/>
      <c r="H96" s="66"/>
      <c r="I96" s="66"/>
      <c r="J96" s="143"/>
      <c r="K96" s="143"/>
      <c r="L96" s="143"/>
      <c r="M96" s="74"/>
      <c r="N96" s="74"/>
      <c r="O96" s="74"/>
      <c r="P96" s="95"/>
      <c r="Q96" s="95"/>
      <c r="R96" s="95"/>
      <c r="S96" s="138" t="str">
        <f>VLOOKUP($A96,PORTFOLIO_HIERARCHY,3,0)</f>
        <v>CMBS</v>
      </c>
      <c r="T96" s="138"/>
      <c r="U96" s="138"/>
      <c r="V96" s="138"/>
      <c r="W96" s="138"/>
      <c r="X96" s="138"/>
      <c r="Y96" s="138"/>
      <c r="Z96" s="138"/>
      <c r="AA96" s="138"/>
      <c r="AB96" s="138"/>
      <c r="AC96" s="138"/>
      <c r="AD96" s="138"/>
      <c r="AE96" s="138"/>
      <c r="AF96" s="138"/>
      <c r="AG96" s="138"/>
      <c r="AH96" s="138"/>
      <c r="AI96" s="138"/>
      <c r="AJ96" s="138"/>
      <c r="AK96" s="138"/>
      <c r="AL96" s="138"/>
      <c r="AM96" s="138"/>
      <c r="AN96" s="138"/>
      <c r="AO96" s="138"/>
      <c r="AP96" s="138"/>
      <c r="AQ96" s="138"/>
      <c r="AR96" s="138"/>
      <c r="AS96" s="138"/>
      <c r="AT96" s="139"/>
      <c r="AU96" s="66"/>
      <c r="AV96" s="555" t="s">
        <v>24</v>
      </c>
      <c r="AW96" s="556"/>
      <c r="AX96" s="556"/>
      <c r="AY96" s="556"/>
      <c r="AZ96" s="556"/>
      <c r="BA96" s="556"/>
      <c r="BB96" s="556"/>
      <c r="BC96" s="556"/>
      <c r="BD96" s="557"/>
      <c r="BE96" s="66"/>
      <c r="BF96" s="532">
        <f t="shared" ca="1" si="25"/>
        <v>-695.00676599999997</v>
      </c>
      <c r="BG96" s="569"/>
      <c r="BH96" s="569"/>
      <c r="BI96" s="569"/>
      <c r="BJ96" s="569"/>
      <c r="BK96" s="569"/>
      <c r="BL96" s="569"/>
      <c r="BM96" s="569"/>
      <c r="BN96" s="570"/>
      <c r="BO96" s="532">
        <f t="shared" ca="1" si="26"/>
        <v>63.002184</v>
      </c>
      <c r="BP96" s="569"/>
      <c r="BQ96" s="569"/>
      <c r="BR96" s="569"/>
      <c r="BS96" s="569"/>
      <c r="BT96" s="569"/>
      <c r="BU96" s="569"/>
      <c r="BV96" s="569"/>
      <c r="BW96" s="570"/>
      <c r="BX96" s="532">
        <f t="shared" ca="1" si="27"/>
        <v>345.999618</v>
      </c>
      <c r="BY96" s="569"/>
      <c r="BZ96" s="569"/>
      <c r="CA96" s="569"/>
      <c r="CB96" s="569"/>
      <c r="CC96" s="569"/>
      <c r="CD96" s="569"/>
      <c r="CE96" s="569"/>
      <c r="CF96" s="570"/>
      <c r="CG96" s="532">
        <f t="shared" ca="1" si="28"/>
        <v>246.99618599999999</v>
      </c>
      <c r="CH96" s="569"/>
      <c r="CI96" s="569"/>
      <c r="CJ96" s="569"/>
      <c r="CK96" s="569"/>
      <c r="CL96" s="569"/>
      <c r="CM96" s="569"/>
      <c r="CN96" s="569"/>
      <c r="CO96" s="570"/>
      <c r="CP96" s="532">
        <f t="shared" ca="1" si="29"/>
        <v>1006.9990169999999</v>
      </c>
      <c r="CQ96" s="569"/>
      <c r="CR96" s="569"/>
      <c r="CS96" s="569"/>
      <c r="CT96" s="569"/>
      <c r="CU96" s="569"/>
      <c r="CV96" s="569"/>
      <c r="CW96" s="569"/>
      <c r="CX96" s="569"/>
      <c r="CY96" s="532">
        <f t="shared" ca="1" si="30"/>
        <v>8626.498298999999</v>
      </c>
      <c r="CZ96" s="569"/>
      <c r="DA96" s="569"/>
      <c r="DB96" s="569"/>
      <c r="DC96" s="569"/>
      <c r="DD96" s="569"/>
      <c r="DE96" s="569"/>
      <c r="DF96" s="569"/>
      <c r="DG96" s="569"/>
      <c r="DH96" s="532">
        <f t="shared" ca="1" si="31"/>
        <v>21358.999082999999</v>
      </c>
      <c r="DI96" s="569"/>
      <c r="DJ96" s="569"/>
      <c r="DK96" s="569"/>
      <c r="DL96" s="569"/>
      <c r="DM96" s="569"/>
      <c r="DN96" s="569"/>
      <c r="DO96" s="569"/>
      <c r="DP96" s="569"/>
      <c r="DQ96" s="532">
        <f t="shared" ca="1" si="32"/>
        <v>30797.842373999996</v>
      </c>
      <c r="DR96" s="569"/>
      <c r="DS96" s="569"/>
      <c r="DT96" s="569"/>
      <c r="DU96" s="569"/>
      <c r="DV96" s="569"/>
      <c r="DW96" s="569"/>
      <c r="DX96" s="569"/>
      <c r="DY96" s="570"/>
      <c r="DZ96" s="532">
        <f t="shared" ca="1" si="33"/>
        <v>5625.6628379999993</v>
      </c>
      <c r="EA96" s="569"/>
      <c r="EB96" s="569"/>
      <c r="EC96" s="569"/>
      <c r="ED96" s="569"/>
      <c r="EE96" s="569"/>
      <c r="EF96" s="569"/>
      <c r="EG96" s="569"/>
      <c r="EH96" s="570"/>
      <c r="EI96" s="532">
        <f t="shared" ca="1" si="34"/>
        <v>0</v>
      </c>
      <c r="EJ96" s="569"/>
      <c r="EK96" s="569"/>
      <c r="EL96" s="569"/>
      <c r="EM96" s="569"/>
      <c r="EN96" s="569"/>
      <c r="EO96" s="569"/>
      <c r="EP96" s="569"/>
      <c r="EQ96" s="570"/>
      <c r="ER96" s="532">
        <f t="shared" ca="1" si="35"/>
        <v>0</v>
      </c>
      <c r="ES96" s="569"/>
      <c r="ET96" s="569"/>
      <c r="EU96" s="569"/>
      <c r="EV96" s="569"/>
      <c r="EW96" s="569"/>
      <c r="EX96" s="569"/>
      <c r="EY96" s="569"/>
      <c r="EZ96" s="570"/>
      <c r="FA96" s="532">
        <f t="shared" ca="1" si="36"/>
        <v>0</v>
      </c>
      <c r="FB96" s="533"/>
      <c r="FC96" s="533"/>
      <c r="FD96" s="533"/>
      <c r="FE96" s="533"/>
      <c r="FF96" s="533"/>
      <c r="FG96" s="533"/>
      <c r="FH96" s="533"/>
      <c r="FI96" s="534"/>
      <c r="FJ96" s="267"/>
      <c r="FK96" s="532">
        <f t="shared" ca="1" si="37"/>
        <v>67376.992832999997</v>
      </c>
      <c r="FL96" s="569"/>
      <c r="FM96" s="569"/>
      <c r="FN96" s="569"/>
      <c r="FO96" s="569"/>
      <c r="FP96" s="569"/>
      <c r="FQ96" s="569"/>
      <c r="FR96" s="569"/>
      <c r="FS96" s="570"/>
      <c r="FW96" s="317">
        <v>-877.99465599999996</v>
      </c>
      <c r="FX96" s="318">
        <v>149.99740800000001</v>
      </c>
      <c r="FY96" s="318">
        <v>353.99209600000006</v>
      </c>
      <c r="FZ96" s="318">
        <v>243.99846399999998</v>
      </c>
      <c r="GA96" s="318">
        <v>1004.0032</v>
      </c>
      <c r="GB96" s="318">
        <v>8652.4973439999994</v>
      </c>
      <c r="GC96" s="318">
        <v>21394.001536</v>
      </c>
      <c r="GD96" s="318">
        <v>30853.174687999999</v>
      </c>
      <c r="GE96" s="318">
        <v>5704.3240319999995</v>
      </c>
      <c r="GF96" s="318">
        <v>0</v>
      </c>
      <c r="GG96" s="318">
        <v>0</v>
      </c>
      <c r="GH96" s="318">
        <v>0</v>
      </c>
      <c r="GI96" s="323">
        <v>67477.994112</v>
      </c>
    </row>
    <row r="97" spans="1:191" ht="12.75" hidden="1" x14ac:dyDescent="0.2">
      <c r="A97" s="266">
        <v>55</v>
      </c>
      <c r="D97" s="176" t="s">
        <v>423</v>
      </c>
      <c r="G97" s="67"/>
      <c r="H97" s="66"/>
      <c r="I97" s="66"/>
      <c r="J97" s="143"/>
      <c r="K97" s="143"/>
      <c r="L97" s="143"/>
      <c r="M97" s="74"/>
      <c r="N97" s="74"/>
      <c r="O97" s="74"/>
      <c r="P97" s="95"/>
      <c r="Q97" s="95"/>
      <c r="R97" s="95"/>
      <c r="S97" s="138"/>
      <c r="T97" s="66"/>
      <c r="U97" s="66"/>
      <c r="V97" s="66"/>
      <c r="W97" s="66"/>
      <c r="X97" s="66"/>
      <c r="Y97" s="66"/>
      <c r="Z97" s="66"/>
      <c r="AA97" s="66"/>
      <c r="AB97" s="66"/>
      <c r="AC97" s="66"/>
      <c r="AD97" s="66"/>
      <c r="AE97" s="66"/>
      <c r="AF97" s="66"/>
      <c r="AG97" s="66"/>
      <c r="AH97" s="66"/>
      <c r="AI97" s="66"/>
      <c r="AJ97" s="66"/>
      <c r="AK97" s="66"/>
      <c r="AL97" s="66"/>
      <c r="AM97" s="66"/>
      <c r="AN97" s="62"/>
      <c r="AO97" s="66"/>
      <c r="AP97" s="66"/>
      <c r="AQ97" s="66"/>
      <c r="AR97" s="66"/>
      <c r="AS97" s="66"/>
      <c r="AT97" s="68"/>
      <c r="AU97" s="66"/>
      <c r="AV97" s="535" t="s">
        <v>32</v>
      </c>
      <c r="AW97" s="550"/>
      <c r="AX97" s="550"/>
      <c r="AY97" s="550"/>
      <c r="AZ97" s="550"/>
      <c r="BA97" s="550"/>
      <c r="BB97" s="550"/>
      <c r="BC97" s="550"/>
      <c r="BD97" s="551"/>
      <c r="BE97" s="66"/>
      <c r="BF97" s="529">
        <f t="shared" ca="1" si="25"/>
        <v>0</v>
      </c>
      <c r="BG97" s="571"/>
      <c r="BH97" s="571"/>
      <c r="BI97" s="571"/>
      <c r="BJ97" s="571"/>
      <c r="BK97" s="571"/>
      <c r="BL97" s="571"/>
      <c r="BM97" s="571"/>
      <c r="BN97" s="572"/>
      <c r="BO97" s="529">
        <f t="shared" ca="1" si="26"/>
        <v>0</v>
      </c>
      <c r="BP97" s="571"/>
      <c r="BQ97" s="571"/>
      <c r="BR97" s="571"/>
      <c r="BS97" s="571"/>
      <c r="BT97" s="571"/>
      <c r="BU97" s="571"/>
      <c r="BV97" s="571"/>
      <c r="BW97" s="572"/>
      <c r="BX97" s="529">
        <f t="shared" ca="1" si="27"/>
        <v>0</v>
      </c>
      <c r="BY97" s="571"/>
      <c r="BZ97" s="571"/>
      <c r="CA97" s="571"/>
      <c r="CB97" s="571"/>
      <c r="CC97" s="571"/>
      <c r="CD97" s="571"/>
      <c r="CE97" s="571"/>
      <c r="CF97" s="572"/>
      <c r="CG97" s="529">
        <f t="shared" ca="1" si="28"/>
        <v>0</v>
      </c>
      <c r="CH97" s="571"/>
      <c r="CI97" s="571"/>
      <c r="CJ97" s="571"/>
      <c r="CK97" s="571"/>
      <c r="CL97" s="571"/>
      <c r="CM97" s="571"/>
      <c r="CN97" s="571"/>
      <c r="CO97" s="572"/>
      <c r="CP97" s="529">
        <f t="shared" ca="1" si="29"/>
        <v>0</v>
      </c>
      <c r="CQ97" s="571"/>
      <c r="CR97" s="571"/>
      <c r="CS97" s="571"/>
      <c r="CT97" s="571"/>
      <c r="CU97" s="571"/>
      <c r="CV97" s="571"/>
      <c r="CW97" s="571"/>
      <c r="CX97" s="572"/>
      <c r="CY97" s="529">
        <f t="shared" ca="1" si="30"/>
        <v>0</v>
      </c>
      <c r="CZ97" s="571"/>
      <c r="DA97" s="571"/>
      <c r="DB97" s="571"/>
      <c r="DC97" s="571"/>
      <c r="DD97" s="571"/>
      <c r="DE97" s="571"/>
      <c r="DF97" s="571"/>
      <c r="DG97" s="572"/>
      <c r="DH97" s="529">
        <f t="shared" ca="1" si="31"/>
        <v>0</v>
      </c>
      <c r="DI97" s="571"/>
      <c r="DJ97" s="571"/>
      <c r="DK97" s="571"/>
      <c r="DL97" s="571"/>
      <c r="DM97" s="571"/>
      <c r="DN97" s="571"/>
      <c r="DO97" s="571"/>
      <c r="DP97" s="572"/>
      <c r="DQ97" s="529">
        <f t="shared" ca="1" si="32"/>
        <v>0</v>
      </c>
      <c r="DR97" s="571"/>
      <c r="DS97" s="571"/>
      <c r="DT97" s="571"/>
      <c r="DU97" s="571"/>
      <c r="DV97" s="571"/>
      <c r="DW97" s="571"/>
      <c r="DX97" s="571"/>
      <c r="DY97" s="572"/>
      <c r="DZ97" s="529">
        <f t="shared" ca="1" si="33"/>
        <v>0</v>
      </c>
      <c r="EA97" s="571"/>
      <c r="EB97" s="571"/>
      <c r="EC97" s="571"/>
      <c r="ED97" s="571"/>
      <c r="EE97" s="571"/>
      <c r="EF97" s="571"/>
      <c r="EG97" s="571"/>
      <c r="EH97" s="572"/>
      <c r="EI97" s="529">
        <f t="shared" ca="1" si="34"/>
        <v>0</v>
      </c>
      <c r="EJ97" s="571"/>
      <c r="EK97" s="571"/>
      <c r="EL97" s="571"/>
      <c r="EM97" s="571"/>
      <c r="EN97" s="571"/>
      <c r="EO97" s="571"/>
      <c r="EP97" s="571"/>
      <c r="EQ97" s="572"/>
      <c r="ER97" s="529">
        <f t="shared" ca="1" si="35"/>
        <v>0</v>
      </c>
      <c r="ES97" s="571"/>
      <c r="ET97" s="571"/>
      <c r="EU97" s="571"/>
      <c r="EV97" s="571"/>
      <c r="EW97" s="571"/>
      <c r="EX97" s="571"/>
      <c r="EY97" s="571"/>
      <c r="EZ97" s="572"/>
      <c r="FA97" s="529">
        <f t="shared" ca="1" si="36"/>
        <v>0</v>
      </c>
      <c r="FB97" s="571"/>
      <c r="FC97" s="571"/>
      <c r="FD97" s="571"/>
      <c r="FE97" s="571"/>
      <c r="FF97" s="571"/>
      <c r="FG97" s="571"/>
      <c r="FH97" s="571"/>
      <c r="FI97" s="572"/>
      <c r="FJ97" s="269"/>
      <c r="FK97" s="529">
        <f t="shared" ca="1" si="37"/>
        <v>0</v>
      </c>
      <c r="FL97" s="571"/>
      <c r="FM97" s="571"/>
      <c r="FN97" s="571"/>
      <c r="FO97" s="571"/>
      <c r="FP97" s="571"/>
      <c r="FQ97" s="571"/>
      <c r="FR97" s="571"/>
      <c r="FS97" s="572"/>
      <c r="FW97" s="317">
        <v>0</v>
      </c>
      <c r="FX97" s="318">
        <v>0</v>
      </c>
      <c r="FY97" s="318">
        <v>0</v>
      </c>
      <c r="FZ97" s="318">
        <v>0</v>
      </c>
      <c r="GA97" s="318">
        <v>0</v>
      </c>
      <c r="GB97" s="318">
        <v>0</v>
      </c>
      <c r="GC97" s="318">
        <v>0</v>
      </c>
      <c r="GD97" s="318">
        <v>0</v>
      </c>
      <c r="GE97" s="318">
        <v>0</v>
      </c>
      <c r="GF97" s="318">
        <v>0</v>
      </c>
      <c r="GG97" s="318">
        <v>0</v>
      </c>
      <c r="GH97" s="318">
        <v>0</v>
      </c>
      <c r="GI97" s="323">
        <v>0</v>
      </c>
    </row>
    <row r="98" spans="1:191" ht="12.75" hidden="1" x14ac:dyDescent="0.2">
      <c r="A98" s="266">
        <v>55</v>
      </c>
      <c r="D98" s="176" t="s">
        <v>423</v>
      </c>
      <c r="G98" s="67"/>
      <c r="H98" s="66"/>
      <c r="I98" s="66"/>
      <c r="J98" s="143"/>
      <c r="K98" s="143"/>
      <c r="L98" s="143"/>
      <c r="M98" s="74"/>
      <c r="N98" s="74"/>
      <c r="O98" s="74"/>
      <c r="P98" s="95"/>
      <c r="Q98" s="95"/>
      <c r="R98" s="95"/>
      <c r="S98" s="138"/>
      <c r="T98" s="66"/>
      <c r="U98" s="66"/>
      <c r="V98" s="66"/>
      <c r="W98" s="66"/>
      <c r="X98" s="66"/>
      <c r="Y98" s="66"/>
      <c r="Z98" s="66"/>
      <c r="AA98" s="66"/>
      <c r="AB98" s="66"/>
      <c r="AC98" s="66"/>
      <c r="AD98" s="66"/>
      <c r="AE98" s="66"/>
      <c r="AF98" s="66"/>
      <c r="AG98" s="66"/>
      <c r="AH98" s="66"/>
      <c r="AI98" s="66"/>
      <c r="AJ98" s="66"/>
      <c r="AK98" s="66"/>
      <c r="AL98" s="66"/>
      <c r="AM98" s="66"/>
      <c r="AN98" s="62"/>
      <c r="AO98" s="66"/>
      <c r="AP98" s="66"/>
      <c r="AQ98" s="66"/>
      <c r="AR98" s="66"/>
      <c r="AS98" s="66"/>
      <c r="AT98" s="68"/>
      <c r="AU98" s="66"/>
      <c r="AV98" s="535" t="s">
        <v>9</v>
      </c>
      <c r="AW98" s="550"/>
      <c r="AX98" s="550"/>
      <c r="AY98" s="550"/>
      <c r="AZ98" s="550"/>
      <c r="BA98" s="550"/>
      <c r="BB98" s="550"/>
      <c r="BC98" s="550"/>
      <c r="BD98" s="551"/>
      <c r="BE98" s="66"/>
      <c r="BF98" s="529">
        <f t="shared" ca="1" si="25"/>
        <v>0</v>
      </c>
      <c r="BG98" s="571"/>
      <c r="BH98" s="571"/>
      <c r="BI98" s="571"/>
      <c r="BJ98" s="571"/>
      <c r="BK98" s="571"/>
      <c r="BL98" s="571"/>
      <c r="BM98" s="571"/>
      <c r="BN98" s="572"/>
      <c r="BO98" s="529">
        <f t="shared" ca="1" si="26"/>
        <v>0</v>
      </c>
      <c r="BP98" s="571"/>
      <c r="BQ98" s="571"/>
      <c r="BR98" s="571"/>
      <c r="BS98" s="571"/>
      <c r="BT98" s="571"/>
      <c r="BU98" s="571"/>
      <c r="BV98" s="571"/>
      <c r="BW98" s="572"/>
      <c r="BX98" s="529">
        <f t="shared" ca="1" si="27"/>
        <v>0</v>
      </c>
      <c r="BY98" s="571"/>
      <c r="BZ98" s="571"/>
      <c r="CA98" s="571"/>
      <c r="CB98" s="571"/>
      <c r="CC98" s="571"/>
      <c r="CD98" s="571"/>
      <c r="CE98" s="571"/>
      <c r="CF98" s="572"/>
      <c r="CG98" s="529">
        <f t="shared" ca="1" si="28"/>
        <v>0</v>
      </c>
      <c r="CH98" s="571"/>
      <c r="CI98" s="571"/>
      <c r="CJ98" s="571"/>
      <c r="CK98" s="571"/>
      <c r="CL98" s="571"/>
      <c r="CM98" s="571"/>
      <c r="CN98" s="571"/>
      <c r="CO98" s="572"/>
      <c r="CP98" s="529">
        <f t="shared" ca="1" si="29"/>
        <v>0</v>
      </c>
      <c r="CQ98" s="571"/>
      <c r="CR98" s="571"/>
      <c r="CS98" s="571"/>
      <c r="CT98" s="571"/>
      <c r="CU98" s="571"/>
      <c r="CV98" s="571"/>
      <c r="CW98" s="571"/>
      <c r="CX98" s="571"/>
      <c r="CY98" s="529">
        <f t="shared" ca="1" si="30"/>
        <v>0</v>
      </c>
      <c r="CZ98" s="571"/>
      <c r="DA98" s="571"/>
      <c r="DB98" s="571"/>
      <c r="DC98" s="571"/>
      <c r="DD98" s="571"/>
      <c r="DE98" s="571"/>
      <c r="DF98" s="571"/>
      <c r="DG98" s="571"/>
      <c r="DH98" s="529">
        <f t="shared" ca="1" si="31"/>
        <v>0</v>
      </c>
      <c r="DI98" s="571"/>
      <c r="DJ98" s="571"/>
      <c r="DK98" s="571"/>
      <c r="DL98" s="571"/>
      <c r="DM98" s="571"/>
      <c r="DN98" s="571"/>
      <c r="DO98" s="571"/>
      <c r="DP98" s="571"/>
      <c r="DQ98" s="529">
        <f t="shared" ca="1" si="32"/>
        <v>0</v>
      </c>
      <c r="DR98" s="571"/>
      <c r="DS98" s="571"/>
      <c r="DT98" s="571"/>
      <c r="DU98" s="571"/>
      <c r="DV98" s="571"/>
      <c r="DW98" s="571"/>
      <c r="DX98" s="571"/>
      <c r="DY98" s="572"/>
      <c r="DZ98" s="529">
        <f t="shared" ca="1" si="33"/>
        <v>0</v>
      </c>
      <c r="EA98" s="571"/>
      <c r="EB98" s="571"/>
      <c r="EC98" s="571"/>
      <c r="ED98" s="571"/>
      <c r="EE98" s="571"/>
      <c r="EF98" s="571"/>
      <c r="EG98" s="571"/>
      <c r="EH98" s="572"/>
      <c r="EI98" s="529">
        <f t="shared" ca="1" si="34"/>
        <v>0</v>
      </c>
      <c r="EJ98" s="571"/>
      <c r="EK98" s="571"/>
      <c r="EL98" s="571"/>
      <c r="EM98" s="571"/>
      <c r="EN98" s="571"/>
      <c r="EO98" s="571"/>
      <c r="EP98" s="571"/>
      <c r="EQ98" s="572"/>
      <c r="ER98" s="529">
        <f t="shared" ca="1" si="35"/>
        <v>0</v>
      </c>
      <c r="ES98" s="571"/>
      <c r="ET98" s="571"/>
      <c r="EU98" s="571"/>
      <c r="EV98" s="571"/>
      <c r="EW98" s="571"/>
      <c r="EX98" s="571"/>
      <c r="EY98" s="571"/>
      <c r="EZ98" s="572"/>
      <c r="FA98" s="529">
        <f t="shared" ca="1" si="36"/>
        <v>0</v>
      </c>
      <c r="FB98" s="530"/>
      <c r="FC98" s="530"/>
      <c r="FD98" s="530"/>
      <c r="FE98" s="530"/>
      <c r="FF98" s="530"/>
      <c r="FG98" s="530"/>
      <c r="FH98" s="530"/>
      <c r="FI98" s="531"/>
      <c r="FJ98" s="267"/>
      <c r="FK98" s="529">
        <f t="shared" ca="1" si="37"/>
        <v>0</v>
      </c>
      <c r="FL98" s="571"/>
      <c r="FM98" s="571"/>
      <c r="FN98" s="571"/>
      <c r="FO98" s="571"/>
      <c r="FP98" s="571"/>
      <c r="FQ98" s="571"/>
      <c r="FR98" s="571"/>
      <c r="FS98" s="572"/>
      <c r="FW98" s="317">
        <v>0</v>
      </c>
      <c r="FX98" s="318">
        <v>0</v>
      </c>
      <c r="FY98" s="318">
        <v>0</v>
      </c>
      <c r="FZ98" s="318">
        <v>0</v>
      </c>
      <c r="GA98" s="318">
        <v>0</v>
      </c>
      <c r="GB98" s="318">
        <v>0</v>
      </c>
      <c r="GC98" s="318">
        <v>0</v>
      </c>
      <c r="GD98" s="318">
        <v>0</v>
      </c>
      <c r="GE98" s="318">
        <v>0</v>
      </c>
      <c r="GF98" s="318">
        <v>0</v>
      </c>
      <c r="GG98" s="318">
        <v>0</v>
      </c>
      <c r="GH98" s="318">
        <v>0</v>
      </c>
      <c r="GI98" s="323">
        <v>0</v>
      </c>
    </row>
    <row r="99" spans="1:191" ht="12.75" hidden="1" x14ac:dyDescent="0.2">
      <c r="A99" s="266">
        <v>55</v>
      </c>
      <c r="D99" s="176" t="s">
        <v>423</v>
      </c>
      <c r="G99" s="67"/>
      <c r="H99" s="66"/>
      <c r="I99" s="66"/>
      <c r="J99" s="143"/>
      <c r="K99" s="143"/>
      <c r="L99" s="143"/>
      <c r="M99" s="74"/>
      <c r="N99" s="74"/>
      <c r="O99" s="74"/>
      <c r="P99" s="95"/>
      <c r="Q99" s="95"/>
      <c r="R99" s="95"/>
      <c r="S99" s="138"/>
      <c r="T99" s="66"/>
      <c r="U99" s="66"/>
      <c r="V99" s="66"/>
      <c r="W99" s="66"/>
      <c r="X99" s="66"/>
      <c r="Y99" s="66"/>
      <c r="Z99" s="66"/>
      <c r="AA99" s="66"/>
      <c r="AB99" s="66"/>
      <c r="AC99" s="66"/>
      <c r="AD99" s="66"/>
      <c r="AE99" s="66"/>
      <c r="AF99" s="66"/>
      <c r="AG99" s="66"/>
      <c r="AH99" s="66"/>
      <c r="AI99" s="66"/>
      <c r="AJ99" s="66"/>
      <c r="AK99" s="66"/>
      <c r="AL99" s="66"/>
      <c r="AM99" s="66"/>
      <c r="AN99" s="62"/>
      <c r="AO99" s="66"/>
      <c r="AP99" s="66"/>
      <c r="AQ99" s="66"/>
      <c r="AR99" s="66"/>
      <c r="AS99" s="66"/>
      <c r="AT99" s="68"/>
      <c r="AU99" s="66"/>
      <c r="AV99" s="535" t="s">
        <v>18</v>
      </c>
      <c r="AW99" s="550"/>
      <c r="AX99" s="550"/>
      <c r="AY99" s="550"/>
      <c r="AZ99" s="550"/>
      <c r="BA99" s="550"/>
      <c r="BB99" s="550"/>
      <c r="BC99" s="550"/>
      <c r="BD99" s="551"/>
      <c r="BE99" s="66"/>
      <c r="BF99" s="529">
        <f t="shared" ca="1" si="25"/>
        <v>0</v>
      </c>
      <c r="BG99" s="571"/>
      <c r="BH99" s="571"/>
      <c r="BI99" s="571"/>
      <c r="BJ99" s="571"/>
      <c r="BK99" s="571"/>
      <c r="BL99" s="571"/>
      <c r="BM99" s="571"/>
      <c r="BN99" s="572"/>
      <c r="BO99" s="529">
        <f t="shared" ca="1" si="26"/>
        <v>0</v>
      </c>
      <c r="BP99" s="571"/>
      <c r="BQ99" s="571"/>
      <c r="BR99" s="571"/>
      <c r="BS99" s="571"/>
      <c r="BT99" s="571"/>
      <c r="BU99" s="571"/>
      <c r="BV99" s="571"/>
      <c r="BW99" s="572"/>
      <c r="BX99" s="529">
        <f t="shared" ca="1" si="27"/>
        <v>0</v>
      </c>
      <c r="BY99" s="571"/>
      <c r="BZ99" s="571"/>
      <c r="CA99" s="571"/>
      <c r="CB99" s="571"/>
      <c r="CC99" s="571"/>
      <c r="CD99" s="571"/>
      <c r="CE99" s="571"/>
      <c r="CF99" s="572"/>
      <c r="CG99" s="529">
        <f t="shared" ca="1" si="28"/>
        <v>0</v>
      </c>
      <c r="CH99" s="571"/>
      <c r="CI99" s="571"/>
      <c r="CJ99" s="571"/>
      <c r="CK99" s="571"/>
      <c r="CL99" s="571"/>
      <c r="CM99" s="571"/>
      <c r="CN99" s="571"/>
      <c r="CO99" s="572"/>
      <c r="CP99" s="529">
        <f t="shared" ca="1" si="29"/>
        <v>0</v>
      </c>
      <c r="CQ99" s="571"/>
      <c r="CR99" s="571"/>
      <c r="CS99" s="571"/>
      <c r="CT99" s="571"/>
      <c r="CU99" s="571"/>
      <c r="CV99" s="571"/>
      <c r="CW99" s="571"/>
      <c r="CX99" s="571"/>
      <c r="CY99" s="529">
        <f t="shared" ca="1" si="30"/>
        <v>0</v>
      </c>
      <c r="CZ99" s="571"/>
      <c r="DA99" s="571"/>
      <c r="DB99" s="571"/>
      <c r="DC99" s="571"/>
      <c r="DD99" s="571"/>
      <c r="DE99" s="571"/>
      <c r="DF99" s="571"/>
      <c r="DG99" s="571"/>
      <c r="DH99" s="529">
        <f t="shared" ca="1" si="31"/>
        <v>0</v>
      </c>
      <c r="DI99" s="571"/>
      <c r="DJ99" s="571"/>
      <c r="DK99" s="571"/>
      <c r="DL99" s="571"/>
      <c r="DM99" s="571"/>
      <c r="DN99" s="571"/>
      <c r="DO99" s="571"/>
      <c r="DP99" s="571"/>
      <c r="DQ99" s="529">
        <f t="shared" ca="1" si="32"/>
        <v>0</v>
      </c>
      <c r="DR99" s="571"/>
      <c r="DS99" s="571"/>
      <c r="DT99" s="571"/>
      <c r="DU99" s="571"/>
      <c r="DV99" s="571"/>
      <c r="DW99" s="571"/>
      <c r="DX99" s="571"/>
      <c r="DY99" s="572"/>
      <c r="DZ99" s="529">
        <f t="shared" ca="1" si="33"/>
        <v>0</v>
      </c>
      <c r="EA99" s="571"/>
      <c r="EB99" s="571"/>
      <c r="EC99" s="571"/>
      <c r="ED99" s="571"/>
      <c r="EE99" s="571"/>
      <c r="EF99" s="571"/>
      <c r="EG99" s="571"/>
      <c r="EH99" s="572"/>
      <c r="EI99" s="529">
        <f t="shared" ca="1" si="34"/>
        <v>0</v>
      </c>
      <c r="EJ99" s="571"/>
      <c r="EK99" s="571"/>
      <c r="EL99" s="571"/>
      <c r="EM99" s="571"/>
      <c r="EN99" s="571"/>
      <c r="EO99" s="571"/>
      <c r="EP99" s="571"/>
      <c r="EQ99" s="572"/>
      <c r="ER99" s="529">
        <f t="shared" ca="1" si="35"/>
        <v>0</v>
      </c>
      <c r="ES99" s="571"/>
      <c r="ET99" s="571"/>
      <c r="EU99" s="571"/>
      <c r="EV99" s="571"/>
      <c r="EW99" s="571"/>
      <c r="EX99" s="571"/>
      <c r="EY99" s="571"/>
      <c r="EZ99" s="572"/>
      <c r="FA99" s="529">
        <f t="shared" ca="1" si="36"/>
        <v>0</v>
      </c>
      <c r="FB99" s="530"/>
      <c r="FC99" s="530"/>
      <c r="FD99" s="530"/>
      <c r="FE99" s="530"/>
      <c r="FF99" s="530"/>
      <c r="FG99" s="530"/>
      <c r="FH99" s="530"/>
      <c r="FI99" s="531"/>
      <c r="FJ99" s="267"/>
      <c r="FK99" s="529">
        <f t="shared" ca="1" si="37"/>
        <v>0</v>
      </c>
      <c r="FL99" s="571"/>
      <c r="FM99" s="571"/>
      <c r="FN99" s="571"/>
      <c r="FO99" s="571"/>
      <c r="FP99" s="571"/>
      <c r="FQ99" s="571"/>
      <c r="FR99" s="571"/>
      <c r="FS99" s="572"/>
      <c r="FW99" s="317">
        <v>0</v>
      </c>
      <c r="FX99" s="318">
        <v>0</v>
      </c>
      <c r="FY99" s="318">
        <v>0</v>
      </c>
      <c r="FZ99" s="318">
        <v>0</v>
      </c>
      <c r="GA99" s="318">
        <v>0</v>
      </c>
      <c r="GB99" s="318">
        <v>0</v>
      </c>
      <c r="GC99" s="318">
        <v>0</v>
      </c>
      <c r="GD99" s="318">
        <v>0</v>
      </c>
      <c r="GE99" s="318">
        <v>0</v>
      </c>
      <c r="GF99" s="318">
        <v>0</v>
      </c>
      <c r="GG99" s="318">
        <v>0</v>
      </c>
      <c r="GH99" s="318">
        <v>0</v>
      </c>
      <c r="GI99" s="323">
        <v>0</v>
      </c>
    </row>
    <row r="100" spans="1:191" ht="12.75" hidden="1" x14ac:dyDescent="0.2">
      <c r="A100" s="266">
        <v>55</v>
      </c>
      <c r="D100" s="176" t="s">
        <v>423</v>
      </c>
      <c r="G100" s="67"/>
      <c r="H100" s="66"/>
      <c r="I100" s="66"/>
      <c r="J100" s="143"/>
      <c r="K100" s="143"/>
      <c r="L100" s="143"/>
      <c r="M100" s="74"/>
      <c r="N100" s="74"/>
      <c r="O100" s="74"/>
      <c r="P100" s="95"/>
      <c r="Q100" s="95"/>
      <c r="R100" s="95"/>
      <c r="S100" s="138"/>
      <c r="T100" s="66"/>
      <c r="U100" s="66"/>
      <c r="V100" s="66"/>
      <c r="W100" s="66"/>
      <c r="X100" s="66"/>
      <c r="Y100" s="66"/>
      <c r="Z100" s="66"/>
      <c r="AA100" s="66"/>
      <c r="AB100" s="66"/>
      <c r="AC100" s="66"/>
      <c r="AD100" s="66"/>
      <c r="AE100" s="66"/>
      <c r="AF100" s="66"/>
      <c r="AG100" s="66"/>
      <c r="AH100" s="66"/>
      <c r="AI100" s="66"/>
      <c r="AJ100" s="66"/>
      <c r="AK100" s="66"/>
      <c r="AL100" s="66"/>
      <c r="AM100" s="66"/>
      <c r="AN100" s="62"/>
      <c r="AO100" s="66"/>
      <c r="AP100" s="66"/>
      <c r="AQ100" s="66"/>
      <c r="AR100" s="66"/>
      <c r="AS100" s="66"/>
      <c r="AT100" s="68"/>
      <c r="AU100" s="66"/>
      <c r="AV100" s="535" t="s">
        <v>39</v>
      </c>
      <c r="AW100" s="550"/>
      <c r="AX100" s="550"/>
      <c r="AY100" s="550"/>
      <c r="AZ100" s="550"/>
      <c r="BA100" s="550"/>
      <c r="BB100" s="550"/>
      <c r="BC100" s="550"/>
      <c r="BD100" s="551"/>
      <c r="BE100" s="66"/>
      <c r="BF100" s="529">
        <f t="shared" ca="1" si="25"/>
        <v>0</v>
      </c>
      <c r="BG100" s="571"/>
      <c r="BH100" s="571"/>
      <c r="BI100" s="571"/>
      <c r="BJ100" s="571"/>
      <c r="BK100" s="571"/>
      <c r="BL100" s="571"/>
      <c r="BM100" s="571"/>
      <c r="BN100" s="572"/>
      <c r="BO100" s="529">
        <f t="shared" ca="1" si="26"/>
        <v>0</v>
      </c>
      <c r="BP100" s="571"/>
      <c r="BQ100" s="571"/>
      <c r="BR100" s="571"/>
      <c r="BS100" s="571"/>
      <c r="BT100" s="571"/>
      <c r="BU100" s="571"/>
      <c r="BV100" s="571"/>
      <c r="BW100" s="572"/>
      <c r="BX100" s="529">
        <f t="shared" ca="1" si="27"/>
        <v>0</v>
      </c>
      <c r="BY100" s="571"/>
      <c r="BZ100" s="571"/>
      <c r="CA100" s="571"/>
      <c r="CB100" s="571"/>
      <c r="CC100" s="571"/>
      <c r="CD100" s="571"/>
      <c r="CE100" s="571"/>
      <c r="CF100" s="572"/>
      <c r="CG100" s="529">
        <f t="shared" ca="1" si="28"/>
        <v>0</v>
      </c>
      <c r="CH100" s="571"/>
      <c r="CI100" s="571"/>
      <c r="CJ100" s="571"/>
      <c r="CK100" s="571"/>
      <c r="CL100" s="571"/>
      <c r="CM100" s="571"/>
      <c r="CN100" s="571"/>
      <c r="CO100" s="572"/>
      <c r="CP100" s="529">
        <f t="shared" ca="1" si="29"/>
        <v>0</v>
      </c>
      <c r="CQ100" s="571"/>
      <c r="CR100" s="571"/>
      <c r="CS100" s="571"/>
      <c r="CT100" s="571"/>
      <c r="CU100" s="571"/>
      <c r="CV100" s="571"/>
      <c r="CW100" s="571"/>
      <c r="CX100" s="571"/>
      <c r="CY100" s="529">
        <f t="shared" ca="1" si="30"/>
        <v>0</v>
      </c>
      <c r="CZ100" s="571"/>
      <c r="DA100" s="571"/>
      <c r="DB100" s="571"/>
      <c r="DC100" s="571"/>
      <c r="DD100" s="571"/>
      <c r="DE100" s="571"/>
      <c r="DF100" s="571"/>
      <c r="DG100" s="571"/>
      <c r="DH100" s="529">
        <f t="shared" ca="1" si="31"/>
        <v>0</v>
      </c>
      <c r="DI100" s="571"/>
      <c r="DJ100" s="571"/>
      <c r="DK100" s="571"/>
      <c r="DL100" s="571"/>
      <c r="DM100" s="571"/>
      <c r="DN100" s="571"/>
      <c r="DO100" s="571"/>
      <c r="DP100" s="571"/>
      <c r="DQ100" s="529">
        <f t="shared" ca="1" si="32"/>
        <v>0</v>
      </c>
      <c r="DR100" s="571"/>
      <c r="DS100" s="571"/>
      <c r="DT100" s="571"/>
      <c r="DU100" s="571"/>
      <c r="DV100" s="571"/>
      <c r="DW100" s="571"/>
      <c r="DX100" s="571"/>
      <c r="DY100" s="572"/>
      <c r="DZ100" s="529">
        <f t="shared" ca="1" si="33"/>
        <v>0</v>
      </c>
      <c r="EA100" s="571"/>
      <c r="EB100" s="571"/>
      <c r="EC100" s="571"/>
      <c r="ED100" s="571"/>
      <c r="EE100" s="571"/>
      <c r="EF100" s="571"/>
      <c r="EG100" s="571"/>
      <c r="EH100" s="572"/>
      <c r="EI100" s="529">
        <f t="shared" ca="1" si="34"/>
        <v>0</v>
      </c>
      <c r="EJ100" s="571"/>
      <c r="EK100" s="571"/>
      <c r="EL100" s="571"/>
      <c r="EM100" s="571"/>
      <c r="EN100" s="571"/>
      <c r="EO100" s="571"/>
      <c r="EP100" s="571"/>
      <c r="EQ100" s="572"/>
      <c r="ER100" s="529">
        <f t="shared" ca="1" si="35"/>
        <v>0</v>
      </c>
      <c r="ES100" s="571"/>
      <c r="ET100" s="571"/>
      <c r="EU100" s="571"/>
      <c r="EV100" s="571"/>
      <c r="EW100" s="571"/>
      <c r="EX100" s="571"/>
      <c r="EY100" s="571"/>
      <c r="EZ100" s="572"/>
      <c r="FA100" s="529">
        <f t="shared" ca="1" si="36"/>
        <v>0</v>
      </c>
      <c r="FB100" s="530"/>
      <c r="FC100" s="530"/>
      <c r="FD100" s="530"/>
      <c r="FE100" s="530"/>
      <c r="FF100" s="530"/>
      <c r="FG100" s="530"/>
      <c r="FH100" s="530"/>
      <c r="FI100" s="531"/>
      <c r="FJ100" s="267"/>
      <c r="FK100" s="529">
        <f t="shared" ca="1" si="37"/>
        <v>0</v>
      </c>
      <c r="FL100" s="571"/>
      <c r="FM100" s="571"/>
      <c r="FN100" s="571"/>
      <c r="FO100" s="571"/>
      <c r="FP100" s="571"/>
      <c r="FQ100" s="571"/>
      <c r="FR100" s="571"/>
      <c r="FS100" s="572"/>
      <c r="FW100" s="317">
        <v>0</v>
      </c>
      <c r="FX100" s="318">
        <v>0</v>
      </c>
      <c r="FY100" s="318">
        <v>0</v>
      </c>
      <c r="FZ100" s="318">
        <v>0</v>
      </c>
      <c r="GA100" s="318">
        <v>0</v>
      </c>
      <c r="GB100" s="318">
        <v>0</v>
      </c>
      <c r="GC100" s="318">
        <v>0</v>
      </c>
      <c r="GD100" s="318">
        <v>0</v>
      </c>
      <c r="GE100" s="318">
        <v>0</v>
      </c>
      <c r="GF100" s="318">
        <v>0</v>
      </c>
      <c r="GG100" s="318">
        <v>0</v>
      </c>
      <c r="GH100" s="318">
        <v>0</v>
      </c>
      <c r="GI100" s="323">
        <v>0</v>
      </c>
    </row>
    <row r="101" spans="1:191" ht="12.75" hidden="1" x14ac:dyDescent="0.2">
      <c r="A101" s="266">
        <v>55</v>
      </c>
      <c r="D101" s="176" t="s">
        <v>423</v>
      </c>
      <c r="G101" s="67"/>
      <c r="H101" s="66"/>
      <c r="I101" s="66"/>
      <c r="J101" s="143"/>
      <c r="K101" s="143"/>
      <c r="L101" s="143"/>
      <c r="M101" s="74"/>
      <c r="N101" s="74"/>
      <c r="O101" s="74"/>
      <c r="P101" s="95"/>
      <c r="Q101" s="95"/>
      <c r="R101" s="95"/>
      <c r="S101" s="138"/>
      <c r="T101" s="66"/>
      <c r="U101" s="66"/>
      <c r="V101" s="66"/>
      <c r="W101" s="66"/>
      <c r="X101" s="66"/>
      <c r="Y101" s="66"/>
      <c r="Z101" s="66"/>
      <c r="AA101" s="66"/>
      <c r="AB101" s="66"/>
      <c r="AC101" s="66"/>
      <c r="AD101" s="66"/>
      <c r="AE101" s="66"/>
      <c r="AF101" s="66"/>
      <c r="AG101" s="66"/>
      <c r="AH101" s="66"/>
      <c r="AI101" s="66"/>
      <c r="AJ101" s="66"/>
      <c r="AK101" s="66"/>
      <c r="AL101" s="66"/>
      <c r="AM101" s="66"/>
      <c r="AN101" s="62"/>
      <c r="AO101" s="66"/>
      <c r="AP101" s="66"/>
      <c r="AQ101" s="66"/>
      <c r="AR101" s="66"/>
      <c r="AS101" s="66"/>
      <c r="AT101" s="68"/>
      <c r="AU101" s="66"/>
      <c r="AV101" s="535" t="s">
        <v>31</v>
      </c>
      <c r="AW101" s="550"/>
      <c r="AX101" s="550"/>
      <c r="AY101" s="550"/>
      <c r="AZ101" s="550"/>
      <c r="BA101" s="550"/>
      <c r="BB101" s="550"/>
      <c r="BC101" s="550"/>
      <c r="BD101" s="551"/>
      <c r="BE101" s="66"/>
      <c r="BF101" s="529">
        <f t="shared" ca="1" si="25"/>
        <v>0</v>
      </c>
      <c r="BG101" s="571"/>
      <c r="BH101" s="571"/>
      <c r="BI101" s="571"/>
      <c r="BJ101" s="571"/>
      <c r="BK101" s="571"/>
      <c r="BL101" s="571"/>
      <c r="BM101" s="571"/>
      <c r="BN101" s="572"/>
      <c r="BO101" s="529">
        <f t="shared" ca="1" si="26"/>
        <v>0</v>
      </c>
      <c r="BP101" s="571"/>
      <c r="BQ101" s="571"/>
      <c r="BR101" s="571"/>
      <c r="BS101" s="571"/>
      <c r="BT101" s="571"/>
      <c r="BU101" s="571"/>
      <c r="BV101" s="571"/>
      <c r="BW101" s="572"/>
      <c r="BX101" s="529">
        <f t="shared" ca="1" si="27"/>
        <v>0</v>
      </c>
      <c r="BY101" s="571"/>
      <c r="BZ101" s="571"/>
      <c r="CA101" s="571"/>
      <c r="CB101" s="571"/>
      <c r="CC101" s="571"/>
      <c r="CD101" s="571"/>
      <c r="CE101" s="571"/>
      <c r="CF101" s="572"/>
      <c r="CG101" s="529">
        <f t="shared" ca="1" si="28"/>
        <v>0</v>
      </c>
      <c r="CH101" s="571"/>
      <c r="CI101" s="571"/>
      <c r="CJ101" s="571"/>
      <c r="CK101" s="571"/>
      <c r="CL101" s="571"/>
      <c r="CM101" s="571"/>
      <c r="CN101" s="571"/>
      <c r="CO101" s="572"/>
      <c r="CP101" s="529">
        <f t="shared" ca="1" si="29"/>
        <v>0</v>
      </c>
      <c r="CQ101" s="571"/>
      <c r="CR101" s="571"/>
      <c r="CS101" s="571"/>
      <c r="CT101" s="571"/>
      <c r="CU101" s="571"/>
      <c r="CV101" s="571"/>
      <c r="CW101" s="571"/>
      <c r="CX101" s="571"/>
      <c r="CY101" s="529">
        <f t="shared" ca="1" si="30"/>
        <v>0</v>
      </c>
      <c r="CZ101" s="571"/>
      <c r="DA101" s="571"/>
      <c r="DB101" s="571"/>
      <c r="DC101" s="571"/>
      <c r="DD101" s="571"/>
      <c r="DE101" s="571"/>
      <c r="DF101" s="571"/>
      <c r="DG101" s="571"/>
      <c r="DH101" s="529">
        <f t="shared" ca="1" si="31"/>
        <v>0</v>
      </c>
      <c r="DI101" s="571"/>
      <c r="DJ101" s="571"/>
      <c r="DK101" s="571"/>
      <c r="DL101" s="571"/>
      <c r="DM101" s="571"/>
      <c r="DN101" s="571"/>
      <c r="DO101" s="571"/>
      <c r="DP101" s="571"/>
      <c r="DQ101" s="529">
        <f t="shared" ca="1" si="32"/>
        <v>0</v>
      </c>
      <c r="DR101" s="571"/>
      <c r="DS101" s="571"/>
      <c r="DT101" s="571"/>
      <c r="DU101" s="571"/>
      <c r="DV101" s="571"/>
      <c r="DW101" s="571"/>
      <c r="DX101" s="571"/>
      <c r="DY101" s="572"/>
      <c r="DZ101" s="529">
        <f t="shared" ca="1" si="33"/>
        <v>0</v>
      </c>
      <c r="EA101" s="571"/>
      <c r="EB101" s="571"/>
      <c r="EC101" s="571"/>
      <c r="ED101" s="571"/>
      <c r="EE101" s="571"/>
      <c r="EF101" s="571"/>
      <c r="EG101" s="571"/>
      <c r="EH101" s="572"/>
      <c r="EI101" s="529">
        <f t="shared" ca="1" si="34"/>
        <v>0</v>
      </c>
      <c r="EJ101" s="571"/>
      <c r="EK101" s="571"/>
      <c r="EL101" s="571"/>
      <c r="EM101" s="571"/>
      <c r="EN101" s="571"/>
      <c r="EO101" s="571"/>
      <c r="EP101" s="571"/>
      <c r="EQ101" s="572"/>
      <c r="ER101" s="529">
        <f t="shared" ca="1" si="35"/>
        <v>0</v>
      </c>
      <c r="ES101" s="571"/>
      <c r="ET101" s="571"/>
      <c r="EU101" s="571"/>
      <c r="EV101" s="571"/>
      <c r="EW101" s="571"/>
      <c r="EX101" s="571"/>
      <c r="EY101" s="571"/>
      <c r="EZ101" s="572"/>
      <c r="FA101" s="529">
        <f t="shared" ca="1" si="36"/>
        <v>0</v>
      </c>
      <c r="FB101" s="530"/>
      <c r="FC101" s="530"/>
      <c r="FD101" s="530"/>
      <c r="FE101" s="530"/>
      <c r="FF101" s="530"/>
      <c r="FG101" s="530"/>
      <c r="FH101" s="530"/>
      <c r="FI101" s="531"/>
      <c r="FJ101" s="267"/>
      <c r="FK101" s="529">
        <f t="shared" ca="1" si="37"/>
        <v>0</v>
      </c>
      <c r="FL101" s="571"/>
      <c r="FM101" s="571"/>
      <c r="FN101" s="571"/>
      <c r="FO101" s="571"/>
      <c r="FP101" s="571"/>
      <c r="FQ101" s="571"/>
      <c r="FR101" s="571"/>
      <c r="FS101" s="572"/>
      <c r="FW101" s="317">
        <v>0</v>
      </c>
      <c r="FX101" s="318">
        <v>0</v>
      </c>
      <c r="FY101" s="318">
        <v>0</v>
      </c>
      <c r="FZ101" s="318">
        <v>0</v>
      </c>
      <c r="GA101" s="318">
        <v>0</v>
      </c>
      <c r="GB101" s="318">
        <v>0</v>
      </c>
      <c r="GC101" s="318">
        <v>0</v>
      </c>
      <c r="GD101" s="318">
        <v>0</v>
      </c>
      <c r="GE101" s="318">
        <v>0</v>
      </c>
      <c r="GF101" s="318">
        <v>0</v>
      </c>
      <c r="GG101" s="318">
        <v>0</v>
      </c>
      <c r="GH101" s="318">
        <v>0</v>
      </c>
      <c r="GI101" s="323">
        <v>0</v>
      </c>
    </row>
    <row r="102" spans="1:191" ht="12.75" x14ac:dyDescent="0.2">
      <c r="A102" s="266">
        <v>55</v>
      </c>
      <c r="D102" s="176" t="s">
        <v>423</v>
      </c>
      <c r="G102" s="67"/>
      <c r="H102" s="66"/>
      <c r="I102" s="66"/>
      <c r="J102" s="143"/>
      <c r="K102" s="143"/>
      <c r="L102" s="143"/>
      <c r="M102" s="74"/>
      <c r="N102" s="74"/>
      <c r="O102" s="74"/>
      <c r="P102" s="95"/>
      <c r="Q102" s="95"/>
      <c r="R102" s="95"/>
      <c r="S102" s="138"/>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8"/>
      <c r="AU102" s="66"/>
      <c r="AV102" s="535" t="s">
        <v>16</v>
      </c>
      <c r="AW102" s="550"/>
      <c r="AX102" s="550"/>
      <c r="AY102" s="550"/>
      <c r="AZ102" s="550"/>
      <c r="BA102" s="550"/>
      <c r="BB102" s="550"/>
      <c r="BC102" s="550"/>
      <c r="BD102" s="551"/>
      <c r="BE102" s="66"/>
      <c r="BF102" s="529">
        <f t="shared" ca="1" si="25"/>
        <v>-695.00676599999997</v>
      </c>
      <c r="BG102" s="571"/>
      <c r="BH102" s="571"/>
      <c r="BI102" s="571"/>
      <c r="BJ102" s="571"/>
      <c r="BK102" s="571"/>
      <c r="BL102" s="571"/>
      <c r="BM102" s="571"/>
      <c r="BN102" s="572"/>
      <c r="BO102" s="529">
        <f t="shared" ca="1" si="26"/>
        <v>63.002184</v>
      </c>
      <c r="BP102" s="571"/>
      <c r="BQ102" s="571"/>
      <c r="BR102" s="571"/>
      <c r="BS102" s="571"/>
      <c r="BT102" s="571"/>
      <c r="BU102" s="571"/>
      <c r="BV102" s="571"/>
      <c r="BW102" s="572"/>
      <c r="BX102" s="529">
        <f t="shared" ca="1" si="27"/>
        <v>345.999618</v>
      </c>
      <c r="BY102" s="571"/>
      <c r="BZ102" s="571"/>
      <c r="CA102" s="571"/>
      <c r="CB102" s="571"/>
      <c r="CC102" s="571"/>
      <c r="CD102" s="571"/>
      <c r="CE102" s="571"/>
      <c r="CF102" s="572"/>
      <c r="CG102" s="529">
        <f t="shared" ca="1" si="28"/>
        <v>246.99618599999999</v>
      </c>
      <c r="CH102" s="571"/>
      <c r="CI102" s="571"/>
      <c r="CJ102" s="571"/>
      <c r="CK102" s="571"/>
      <c r="CL102" s="571"/>
      <c r="CM102" s="571"/>
      <c r="CN102" s="571"/>
      <c r="CO102" s="572"/>
      <c r="CP102" s="529">
        <f t="shared" ca="1" si="29"/>
        <v>1006.9990169999999</v>
      </c>
      <c r="CQ102" s="571"/>
      <c r="CR102" s="571"/>
      <c r="CS102" s="571"/>
      <c r="CT102" s="571"/>
      <c r="CU102" s="571"/>
      <c r="CV102" s="571"/>
      <c r="CW102" s="571"/>
      <c r="CX102" s="571"/>
      <c r="CY102" s="529">
        <f t="shared" ca="1" si="30"/>
        <v>8626.498298999999</v>
      </c>
      <c r="CZ102" s="571"/>
      <c r="DA102" s="571"/>
      <c r="DB102" s="571"/>
      <c r="DC102" s="571"/>
      <c r="DD102" s="571"/>
      <c r="DE102" s="571"/>
      <c r="DF102" s="571"/>
      <c r="DG102" s="571"/>
      <c r="DH102" s="529">
        <f t="shared" ca="1" si="31"/>
        <v>21358.999082999999</v>
      </c>
      <c r="DI102" s="571"/>
      <c r="DJ102" s="571"/>
      <c r="DK102" s="571"/>
      <c r="DL102" s="571"/>
      <c r="DM102" s="571"/>
      <c r="DN102" s="571"/>
      <c r="DO102" s="571"/>
      <c r="DP102" s="571"/>
      <c r="DQ102" s="529">
        <f t="shared" ca="1" si="32"/>
        <v>30797.842373999996</v>
      </c>
      <c r="DR102" s="571"/>
      <c r="DS102" s="571"/>
      <c r="DT102" s="571"/>
      <c r="DU102" s="571"/>
      <c r="DV102" s="571"/>
      <c r="DW102" s="571"/>
      <c r="DX102" s="571"/>
      <c r="DY102" s="572"/>
      <c r="DZ102" s="529">
        <f t="shared" ca="1" si="33"/>
        <v>5625.6628379999993</v>
      </c>
      <c r="EA102" s="571"/>
      <c r="EB102" s="571"/>
      <c r="EC102" s="571"/>
      <c r="ED102" s="571"/>
      <c r="EE102" s="571"/>
      <c r="EF102" s="571"/>
      <c r="EG102" s="571"/>
      <c r="EH102" s="572"/>
      <c r="EI102" s="529">
        <f t="shared" ca="1" si="34"/>
        <v>0</v>
      </c>
      <c r="EJ102" s="571"/>
      <c r="EK102" s="571"/>
      <c r="EL102" s="571"/>
      <c r="EM102" s="571"/>
      <c r="EN102" s="571"/>
      <c r="EO102" s="571"/>
      <c r="EP102" s="571"/>
      <c r="EQ102" s="572"/>
      <c r="ER102" s="529">
        <f t="shared" ca="1" si="35"/>
        <v>0</v>
      </c>
      <c r="ES102" s="571"/>
      <c r="ET102" s="571"/>
      <c r="EU102" s="571"/>
      <c r="EV102" s="571"/>
      <c r="EW102" s="571"/>
      <c r="EX102" s="571"/>
      <c r="EY102" s="571"/>
      <c r="EZ102" s="572"/>
      <c r="FA102" s="529">
        <f t="shared" ca="1" si="36"/>
        <v>0</v>
      </c>
      <c r="FB102" s="530"/>
      <c r="FC102" s="530"/>
      <c r="FD102" s="530"/>
      <c r="FE102" s="530"/>
      <c r="FF102" s="530"/>
      <c r="FG102" s="530"/>
      <c r="FH102" s="530"/>
      <c r="FI102" s="531"/>
      <c r="FJ102" s="267"/>
      <c r="FK102" s="529">
        <f t="shared" ca="1" si="37"/>
        <v>67376.992832999997</v>
      </c>
      <c r="FL102" s="571"/>
      <c r="FM102" s="571"/>
      <c r="FN102" s="571"/>
      <c r="FO102" s="571"/>
      <c r="FP102" s="571"/>
      <c r="FQ102" s="571"/>
      <c r="FR102" s="571"/>
      <c r="FS102" s="572"/>
      <c r="FW102" s="317">
        <v>-877.99465599999996</v>
      </c>
      <c r="FX102" s="318">
        <v>149.99740800000001</v>
      </c>
      <c r="FY102" s="318">
        <v>353.99209600000006</v>
      </c>
      <c r="FZ102" s="318">
        <v>243.99846399999998</v>
      </c>
      <c r="GA102" s="318">
        <v>1004.0032</v>
      </c>
      <c r="GB102" s="318">
        <v>8652.4973439999994</v>
      </c>
      <c r="GC102" s="318">
        <v>21394.001536</v>
      </c>
      <c r="GD102" s="318">
        <v>30853.174687999999</v>
      </c>
      <c r="GE102" s="318">
        <v>5704.3240319999995</v>
      </c>
      <c r="GF102" s="318">
        <v>0</v>
      </c>
      <c r="GG102" s="318">
        <v>0</v>
      </c>
      <c r="GH102" s="318">
        <v>0</v>
      </c>
      <c r="GI102" s="323">
        <v>67477.994112</v>
      </c>
    </row>
    <row r="103" spans="1:191" ht="12.75" x14ac:dyDescent="0.2">
      <c r="A103" s="135">
        <v>60</v>
      </c>
      <c r="D103" s="176" t="s">
        <v>421</v>
      </c>
      <c r="G103" s="67"/>
      <c r="H103" s="66"/>
      <c r="I103" s="66"/>
      <c r="J103" s="143"/>
      <c r="K103" s="143"/>
      <c r="L103" s="143"/>
      <c r="M103" s="74"/>
      <c r="N103" s="74"/>
      <c r="O103" s="74"/>
      <c r="P103" s="95"/>
      <c r="Q103" s="95"/>
      <c r="R103" s="95"/>
      <c r="S103" s="138" t="str">
        <f>VLOOKUP($A103,PORTFOLIO_HIERARCHY,3,0)</f>
        <v>RMBS</v>
      </c>
      <c r="T103" s="138"/>
      <c r="U103" s="138"/>
      <c r="V103" s="138"/>
      <c r="W103" s="138"/>
      <c r="X103" s="138"/>
      <c r="Y103" s="138"/>
      <c r="Z103" s="138"/>
      <c r="AA103" s="138"/>
      <c r="AB103" s="138"/>
      <c r="AC103" s="138"/>
      <c r="AD103" s="138"/>
      <c r="AE103" s="138"/>
      <c r="AF103" s="138"/>
      <c r="AG103" s="138"/>
      <c r="AH103" s="138"/>
      <c r="AI103" s="138"/>
      <c r="AJ103" s="138"/>
      <c r="AK103" s="138"/>
      <c r="AL103" s="138"/>
      <c r="AM103" s="138"/>
      <c r="AN103" s="138"/>
      <c r="AO103" s="138"/>
      <c r="AP103" s="138"/>
      <c r="AQ103" s="138"/>
      <c r="AR103" s="138"/>
      <c r="AS103" s="138"/>
      <c r="AT103" s="139"/>
      <c r="AU103" s="66"/>
      <c r="AV103" s="555" t="s">
        <v>24</v>
      </c>
      <c r="AW103" s="556"/>
      <c r="AX103" s="556"/>
      <c r="AY103" s="556"/>
      <c r="AZ103" s="556"/>
      <c r="BA103" s="556"/>
      <c r="BB103" s="556"/>
      <c r="BC103" s="556"/>
      <c r="BD103" s="557"/>
      <c r="BE103" s="66"/>
      <c r="BF103" s="532">
        <f t="shared" ca="1" si="25"/>
        <v>0</v>
      </c>
      <c r="BG103" s="569"/>
      <c r="BH103" s="569"/>
      <c r="BI103" s="569"/>
      <c r="BJ103" s="569"/>
      <c r="BK103" s="569"/>
      <c r="BL103" s="569"/>
      <c r="BM103" s="569"/>
      <c r="BN103" s="570"/>
      <c r="BO103" s="532">
        <f t="shared" ca="1" si="26"/>
        <v>0</v>
      </c>
      <c r="BP103" s="569"/>
      <c r="BQ103" s="569"/>
      <c r="BR103" s="569"/>
      <c r="BS103" s="569"/>
      <c r="BT103" s="569"/>
      <c r="BU103" s="569"/>
      <c r="BV103" s="569"/>
      <c r="BW103" s="570"/>
      <c r="BX103" s="532">
        <f t="shared" ca="1" si="27"/>
        <v>0</v>
      </c>
      <c r="BY103" s="569"/>
      <c r="BZ103" s="569"/>
      <c r="CA103" s="569"/>
      <c r="CB103" s="569"/>
      <c r="CC103" s="569"/>
      <c r="CD103" s="569"/>
      <c r="CE103" s="569"/>
      <c r="CF103" s="570"/>
      <c r="CG103" s="532">
        <f t="shared" ca="1" si="28"/>
        <v>0</v>
      </c>
      <c r="CH103" s="569"/>
      <c r="CI103" s="569"/>
      <c r="CJ103" s="569"/>
      <c r="CK103" s="569"/>
      <c r="CL103" s="569"/>
      <c r="CM103" s="569"/>
      <c r="CN103" s="569"/>
      <c r="CO103" s="570"/>
      <c r="CP103" s="532">
        <f t="shared" ca="1" si="29"/>
        <v>0</v>
      </c>
      <c r="CQ103" s="569"/>
      <c r="CR103" s="569"/>
      <c r="CS103" s="569"/>
      <c r="CT103" s="569"/>
      <c r="CU103" s="569"/>
      <c r="CV103" s="569"/>
      <c r="CW103" s="569"/>
      <c r="CX103" s="569"/>
      <c r="CY103" s="532">
        <f t="shared" ca="1" si="30"/>
        <v>0</v>
      </c>
      <c r="CZ103" s="569"/>
      <c r="DA103" s="569"/>
      <c r="DB103" s="569"/>
      <c r="DC103" s="569"/>
      <c r="DD103" s="569"/>
      <c r="DE103" s="569"/>
      <c r="DF103" s="569"/>
      <c r="DG103" s="569"/>
      <c r="DH103" s="532">
        <f t="shared" ca="1" si="31"/>
        <v>0</v>
      </c>
      <c r="DI103" s="569"/>
      <c r="DJ103" s="569"/>
      <c r="DK103" s="569"/>
      <c r="DL103" s="569"/>
      <c r="DM103" s="569"/>
      <c r="DN103" s="569"/>
      <c r="DO103" s="569"/>
      <c r="DP103" s="569"/>
      <c r="DQ103" s="532">
        <f t="shared" ca="1" si="32"/>
        <v>0</v>
      </c>
      <c r="DR103" s="569"/>
      <c r="DS103" s="569"/>
      <c r="DT103" s="569"/>
      <c r="DU103" s="569"/>
      <c r="DV103" s="569"/>
      <c r="DW103" s="569"/>
      <c r="DX103" s="569"/>
      <c r="DY103" s="570"/>
      <c r="DZ103" s="532">
        <f t="shared" ca="1" si="33"/>
        <v>0</v>
      </c>
      <c r="EA103" s="569"/>
      <c r="EB103" s="569"/>
      <c r="EC103" s="569"/>
      <c r="ED103" s="569"/>
      <c r="EE103" s="569"/>
      <c r="EF103" s="569"/>
      <c r="EG103" s="569"/>
      <c r="EH103" s="570"/>
      <c r="EI103" s="532">
        <f t="shared" ca="1" si="34"/>
        <v>0</v>
      </c>
      <c r="EJ103" s="569"/>
      <c r="EK103" s="569"/>
      <c r="EL103" s="569"/>
      <c r="EM103" s="569"/>
      <c r="EN103" s="569"/>
      <c r="EO103" s="569"/>
      <c r="EP103" s="569"/>
      <c r="EQ103" s="570"/>
      <c r="ER103" s="532">
        <f t="shared" ca="1" si="35"/>
        <v>0</v>
      </c>
      <c r="ES103" s="569"/>
      <c r="ET103" s="569"/>
      <c r="EU103" s="569"/>
      <c r="EV103" s="569"/>
      <c r="EW103" s="569"/>
      <c r="EX103" s="569"/>
      <c r="EY103" s="569"/>
      <c r="EZ103" s="570"/>
      <c r="FA103" s="532">
        <f t="shared" ca="1" si="36"/>
        <v>0</v>
      </c>
      <c r="FB103" s="533"/>
      <c r="FC103" s="533"/>
      <c r="FD103" s="533"/>
      <c r="FE103" s="533"/>
      <c r="FF103" s="533"/>
      <c r="FG103" s="533"/>
      <c r="FH103" s="533"/>
      <c r="FI103" s="534"/>
      <c r="FJ103" s="267"/>
      <c r="FK103" s="532">
        <f t="shared" ca="1" si="37"/>
        <v>0</v>
      </c>
      <c r="FL103" s="569"/>
      <c r="FM103" s="569"/>
      <c r="FN103" s="569"/>
      <c r="FO103" s="569"/>
      <c r="FP103" s="623"/>
      <c r="FQ103" s="569"/>
      <c r="FR103" s="569"/>
      <c r="FS103" s="570"/>
      <c r="FW103" s="317">
        <v>0</v>
      </c>
      <c r="FX103" s="318">
        <v>0</v>
      </c>
      <c r="FY103" s="318">
        <v>0</v>
      </c>
      <c r="FZ103" s="318">
        <v>0</v>
      </c>
      <c r="GA103" s="318">
        <v>0</v>
      </c>
      <c r="GB103" s="318">
        <v>0</v>
      </c>
      <c r="GC103" s="318">
        <v>0</v>
      </c>
      <c r="GD103" s="318">
        <v>0</v>
      </c>
      <c r="GE103" s="318">
        <v>0</v>
      </c>
      <c r="GF103" s="318">
        <v>0</v>
      </c>
      <c r="GG103" s="318">
        <v>0</v>
      </c>
      <c r="GH103" s="318">
        <v>0</v>
      </c>
      <c r="GI103" s="323">
        <v>0</v>
      </c>
    </row>
    <row r="104" spans="1:191" ht="12.75" hidden="1" x14ac:dyDescent="0.2">
      <c r="A104" s="266">
        <v>60</v>
      </c>
      <c r="D104" s="176" t="s">
        <v>423</v>
      </c>
      <c r="G104" s="67"/>
      <c r="H104" s="66"/>
      <c r="I104" s="66"/>
      <c r="J104" s="143"/>
      <c r="K104" s="143"/>
      <c r="L104" s="143"/>
      <c r="M104" s="74"/>
      <c r="N104" s="74"/>
      <c r="O104" s="74"/>
      <c r="P104" s="95"/>
      <c r="Q104" s="95"/>
      <c r="R104" s="95"/>
      <c r="S104" s="138"/>
      <c r="T104" s="66"/>
      <c r="U104" s="66"/>
      <c r="V104" s="66"/>
      <c r="W104" s="66"/>
      <c r="X104" s="66"/>
      <c r="Y104" s="66"/>
      <c r="Z104" s="66"/>
      <c r="AA104" s="66"/>
      <c r="AB104" s="66"/>
      <c r="AC104" s="66"/>
      <c r="AD104" s="66"/>
      <c r="AE104" s="66"/>
      <c r="AF104" s="66"/>
      <c r="AG104" s="66"/>
      <c r="AH104" s="66"/>
      <c r="AI104" s="66"/>
      <c r="AJ104" s="66"/>
      <c r="AK104" s="66"/>
      <c r="AL104" s="66"/>
      <c r="AM104" s="66"/>
      <c r="AN104" s="62"/>
      <c r="AO104" s="66"/>
      <c r="AP104" s="66"/>
      <c r="AQ104" s="66"/>
      <c r="AR104" s="66"/>
      <c r="AS104" s="66"/>
      <c r="AT104" s="68"/>
      <c r="AU104" s="66"/>
      <c r="AV104" s="535" t="s">
        <v>32</v>
      </c>
      <c r="AW104" s="550"/>
      <c r="AX104" s="550"/>
      <c r="AY104" s="550"/>
      <c r="AZ104" s="550"/>
      <c r="BA104" s="550"/>
      <c r="BB104" s="550"/>
      <c r="BC104" s="550"/>
      <c r="BD104" s="551"/>
      <c r="BE104" s="66"/>
      <c r="BF104" s="529">
        <f t="shared" ca="1" si="25"/>
        <v>0</v>
      </c>
      <c r="BG104" s="571"/>
      <c r="BH104" s="571"/>
      <c r="BI104" s="571"/>
      <c r="BJ104" s="571"/>
      <c r="BK104" s="571"/>
      <c r="BL104" s="571"/>
      <c r="BM104" s="571"/>
      <c r="BN104" s="572"/>
      <c r="BO104" s="529">
        <f t="shared" ca="1" si="26"/>
        <v>0</v>
      </c>
      <c r="BP104" s="571"/>
      <c r="BQ104" s="571"/>
      <c r="BR104" s="571"/>
      <c r="BS104" s="571"/>
      <c r="BT104" s="571"/>
      <c r="BU104" s="571"/>
      <c r="BV104" s="571"/>
      <c r="BW104" s="572"/>
      <c r="BX104" s="529">
        <f t="shared" ca="1" si="27"/>
        <v>0</v>
      </c>
      <c r="BY104" s="571"/>
      <c r="BZ104" s="571"/>
      <c r="CA104" s="571"/>
      <c r="CB104" s="571"/>
      <c r="CC104" s="571"/>
      <c r="CD104" s="571"/>
      <c r="CE104" s="571"/>
      <c r="CF104" s="572"/>
      <c r="CG104" s="529">
        <f t="shared" ca="1" si="28"/>
        <v>0</v>
      </c>
      <c r="CH104" s="571"/>
      <c r="CI104" s="571"/>
      <c r="CJ104" s="571"/>
      <c r="CK104" s="571"/>
      <c r="CL104" s="571"/>
      <c r="CM104" s="571"/>
      <c r="CN104" s="571"/>
      <c r="CO104" s="572"/>
      <c r="CP104" s="529">
        <f t="shared" ca="1" si="29"/>
        <v>0</v>
      </c>
      <c r="CQ104" s="571"/>
      <c r="CR104" s="571"/>
      <c r="CS104" s="571"/>
      <c r="CT104" s="571"/>
      <c r="CU104" s="571"/>
      <c r="CV104" s="571"/>
      <c r="CW104" s="571"/>
      <c r="CX104" s="572"/>
      <c r="CY104" s="529">
        <f t="shared" ca="1" si="30"/>
        <v>0</v>
      </c>
      <c r="CZ104" s="571"/>
      <c r="DA104" s="571"/>
      <c r="DB104" s="571"/>
      <c r="DC104" s="571"/>
      <c r="DD104" s="571"/>
      <c r="DE104" s="571"/>
      <c r="DF104" s="571"/>
      <c r="DG104" s="572"/>
      <c r="DH104" s="529">
        <f t="shared" ca="1" si="31"/>
        <v>0</v>
      </c>
      <c r="DI104" s="571"/>
      <c r="DJ104" s="571"/>
      <c r="DK104" s="571"/>
      <c r="DL104" s="571"/>
      <c r="DM104" s="571"/>
      <c r="DN104" s="571"/>
      <c r="DO104" s="571"/>
      <c r="DP104" s="572"/>
      <c r="DQ104" s="529">
        <f t="shared" ca="1" si="32"/>
        <v>0</v>
      </c>
      <c r="DR104" s="571"/>
      <c r="DS104" s="571"/>
      <c r="DT104" s="571"/>
      <c r="DU104" s="571"/>
      <c r="DV104" s="571"/>
      <c r="DW104" s="571"/>
      <c r="DX104" s="571"/>
      <c r="DY104" s="572"/>
      <c r="DZ104" s="529">
        <f t="shared" ca="1" si="33"/>
        <v>0</v>
      </c>
      <c r="EA104" s="571"/>
      <c r="EB104" s="571"/>
      <c r="EC104" s="571"/>
      <c r="ED104" s="571"/>
      <c r="EE104" s="571"/>
      <c r="EF104" s="571"/>
      <c r="EG104" s="571"/>
      <c r="EH104" s="572"/>
      <c r="EI104" s="529">
        <f t="shared" ca="1" si="34"/>
        <v>0</v>
      </c>
      <c r="EJ104" s="571"/>
      <c r="EK104" s="571"/>
      <c r="EL104" s="571"/>
      <c r="EM104" s="571"/>
      <c r="EN104" s="571"/>
      <c r="EO104" s="571"/>
      <c r="EP104" s="571"/>
      <c r="EQ104" s="572"/>
      <c r="ER104" s="529">
        <f t="shared" ca="1" si="35"/>
        <v>0</v>
      </c>
      <c r="ES104" s="571"/>
      <c r="ET104" s="571"/>
      <c r="EU104" s="571"/>
      <c r="EV104" s="571"/>
      <c r="EW104" s="571"/>
      <c r="EX104" s="571"/>
      <c r="EY104" s="571"/>
      <c r="EZ104" s="572"/>
      <c r="FA104" s="529">
        <f t="shared" ca="1" si="36"/>
        <v>0</v>
      </c>
      <c r="FB104" s="571"/>
      <c r="FC104" s="571"/>
      <c r="FD104" s="571"/>
      <c r="FE104" s="571"/>
      <c r="FF104" s="571"/>
      <c r="FG104" s="571"/>
      <c r="FH104" s="571"/>
      <c r="FI104" s="572"/>
      <c r="FJ104" s="269"/>
      <c r="FK104" s="529">
        <f t="shared" ca="1" si="37"/>
        <v>0</v>
      </c>
      <c r="FL104" s="571"/>
      <c r="FM104" s="571"/>
      <c r="FN104" s="571"/>
      <c r="FO104" s="571"/>
      <c r="FP104" s="621"/>
      <c r="FQ104" s="571"/>
      <c r="FR104" s="571"/>
      <c r="FS104" s="572"/>
      <c r="FW104" s="317">
        <v>0</v>
      </c>
      <c r="FX104" s="318">
        <v>0</v>
      </c>
      <c r="FY104" s="318">
        <v>0</v>
      </c>
      <c r="FZ104" s="318">
        <v>0</v>
      </c>
      <c r="GA104" s="318">
        <v>0</v>
      </c>
      <c r="GB104" s="318">
        <v>0</v>
      </c>
      <c r="GC104" s="318">
        <v>0</v>
      </c>
      <c r="GD104" s="318">
        <v>0</v>
      </c>
      <c r="GE104" s="318">
        <v>0</v>
      </c>
      <c r="GF104" s="318">
        <v>0</v>
      </c>
      <c r="GG104" s="318">
        <v>0</v>
      </c>
      <c r="GH104" s="318">
        <v>0</v>
      </c>
      <c r="GI104" s="323">
        <v>0</v>
      </c>
    </row>
    <row r="105" spans="1:191" ht="12.75" hidden="1" x14ac:dyDescent="0.2">
      <c r="A105" s="266">
        <v>60</v>
      </c>
      <c r="D105" s="176" t="s">
        <v>423</v>
      </c>
      <c r="G105" s="67"/>
      <c r="H105" s="66"/>
      <c r="I105" s="66"/>
      <c r="J105" s="143"/>
      <c r="K105" s="143"/>
      <c r="L105" s="143"/>
      <c r="M105" s="74"/>
      <c r="N105" s="74"/>
      <c r="O105" s="74"/>
      <c r="P105" s="95"/>
      <c r="Q105" s="95"/>
      <c r="R105" s="95"/>
      <c r="S105" s="138"/>
      <c r="T105" s="66"/>
      <c r="U105" s="66"/>
      <c r="V105" s="66"/>
      <c r="W105" s="66"/>
      <c r="X105" s="66"/>
      <c r="Y105" s="66"/>
      <c r="Z105" s="66"/>
      <c r="AA105" s="66"/>
      <c r="AB105" s="66"/>
      <c r="AC105" s="66"/>
      <c r="AD105" s="66"/>
      <c r="AE105" s="66"/>
      <c r="AF105" s="66"/>
      <c r="AG105" s="66"/>
      <c r="AH105" s="66"/>
      <c r="AI105" s="66"/>
      <c r="AJ105" s="66"/>
      <c r="AK105" s="66"/>
      <c r="AL105" s="66"/>
      <c r="AM105" s="66"/>
      <c r="AN105" s="62"/>
      <c r="AO105" s="66"/>
      <c r="AP105" s="66"/>
      <c r="AQ105" s="66"/>
      <c r="AR105" s="66"/>
      <c r="AS105" s="66"/>
      <c r="AT105" s="68"/>
      <c r="AU105" s="66"/>
      <c r="AV105" s="535" t="s">
        <v>9</v>
      </c>
      <c r="AW105" s="550"/>
      <c r="AX105" s="550"/>
      <c r="AY105" s="550"/>
      <c r="AZ105" s="550"/>
      <c r="BA105" s="550"/>
      <c r="BB105" s="550"/>
      <c r="BC105" s="550"/>
      <c r="BD105" s="551"/>
      <c r="BE105" s="66"/>
      <c r="BF105" s="529">
        <f t="shared" ca="1" si="25"/>
        <v>0</v>
      </c>
      <c r="BG105" s="571"/>
      <c r="BH105" s="571"/>
      <c r="BI105" s="571"/>
      <c r="BJ105" s="571"/>
      <c r="BK105" s="571"/>
      <c r="BL105" s="571"/>
      <c r="BM105" s="571"/>
      <c r="BN105" s="572"/>
      <c r="BO105" s="529">
        <f t="shared" ca="1" si="26"/>
        <v>0</v>
      </c>
      <c r="BP105" s="571"/>
      <c r="BQ105" s="571"/>
      <c r="BR105" s="571"/>
      <c r="BS105" s="571"/>
      <c r="BT105" s="571"/>
      <c r="BU105" s="571"/>
      <c r="BV105" s="571"/>
      <c r="BW105" s="572"/>
      <c r="BX105" s="529">
        <f t="shared" ca="1" si="27"/>
        <v>0</v>
      </c>
      <c r="BY105" s="571"/>
      <c r="BZ105" s="571"/>
      <c r="CA105" s="571"/>
      <c r="CB105" s="571"/>
      <c r="CC105" s="571"/>
      <c r="CD105" s="571"/>
      <c r="CE105" s="571"/>
      <c r="CF105" s="572"/>
      <c r="CG105" s="529">
        <f t="shared" ca="1" si="28"/>
        <v>0</v>
      </c>
      <c r="CH105" s="571"/>
      <c r="CI105" s="571"/>
      <c r="CJ105" s="571"/>
      <c r="CK105" s="571"/>
      <c r="CL105" s="571"/>
      <c r="CM105" s="571"/>
      <c r="CN105" s="571"/>
      <c r="CO105" s="572"/>
      <c r="CP105" s="529">
        <f t="shared" ca="1" si="29"/>
        <v>0</v>
      </c>
      <c r="CQ105" s="571"/>
      <c r="CR105" s="571"/>
      <c r="CS105" s="571"/>
      <c r="CT105" s="571"/>
      <c r="CU105" s="571"/>
      <c r="CV105" s="571"/>
      <c r="CW105" s="571"/>
      <c r="CX105" s="571"/>
      <c r="CY105" s="529">
        <f t="shared" ca="1" si="30"/>
        <v>0</v>
      </c>
      <c r="CZ105" s="571"/>
      <c r="DA105" s="571"/>
      <c r="DB105" s="571"/>
      <c r="DC105" s="571"/>
      <c r="DD105" s="571"/>
      <c r="DE105" s="571"/>
      <c r="DF105" s="571"/>
      <c r="DG105" s="571"/>
      <c r="DH105" s="529">
        <f t="shared" ca="1" si="31"/>
        <v>0</v>
      </c>
      <c r="DI105" s="571"/>
      <c r="DJ105" s="571"/>
      <c r="DK105" s="571"/>
      <c r="DL105" s="571"/>
      <c r="DM105" s="571"/>
      <c r="DN105" s="571"/>
      <c r="DO105" s="571"/>
      <c r="DP105" s="571"/>
      <c r="DQ105" s="529">
        <f t="shared" ca="1" si="32"/>
        <v>0</v>
      </c>
      <c r="DR105" s="571"/>
      <c r="DS105" s="571"/>
      <c r="DT105" s="571"/>
      <c r="DU105" s="571"/>
      <c r="DV105" s="571"/>
      <c r="DW105" s="571"/>
      <c r="DX105" s="571"/>
      <c r="DY105" s="572"/>
      <c r="DZ105" s="529">
        <f t="shared" ca="1" si="33"/>
        <v>0</v>
      </c>
      <c r="EA105" s="571"/>
      <c r="EB105" s="571"/>
      <c r="EC105" s="571"/>
      <c r="ED105" s="571"/>
      <c r="EE105" s="571"/>
      <c r="EF105" s="571"/>
      <c r="EG105" s="571"/>
      <c r="EH105" s="572"/>
      <c r="EI105" s="529">
        <f t="shared" ca="1" si="34"/>
        <v>0</v>
      </c>
      <c r="EJ105" s="571"/>
      <c r="EK105" s="571"/>
      <c r="EL105" s="571"/>
      <c r="EM105" s="571"/>
      <c r="EN105" s="571"/>
      <c r="EO105" s="571"/>
      <c r="EP105" s="571"/>
      <c r="EQ105" s="572"/>
      <c r="ER105" s="529">
        <f t="shared" ca="1" si="35"/>
        <v>0</v>
      </c>
      <c r="ES105" s="571"/>
      <c r="ET105" s="571"/>
      <c r="EU105" s="571"/>
      <c r="EV105" s="571"/>
      <c r="EW105" s="571"/>
      <c r="EX105" s="571"/>
      <c r="EY105" s="571"/>
      <c r="EZ105" s="572"/>
      <c r="FA105" s="529">
        <f t="shared" ca="1" si="36"/>
        <v>0</v>
      </c>
      <c r="FB105" s="530"/>
      <c r="FC105" s="530"/>
      <c r="FD105" s="530"/>
      <c r="FE105" s="530"/>
      <c r="FF105" s="530"/>
      <c r="FG105" s="530"/>
      <c r="FH105" s="530"/>
      <c r="FI105" s="531"/>
      <c r="FJ105" s="267"/>
      <c r="FK105" s="529">
        <f t="shared" ca="1" si="37"/>
        <v>0</v>
      </c>
      <c r="FL105" s="571"/>
      <c r="FM105" s="571"/>
      <c r="FN105" s="571"/>
      <c r="FO105" s="571"/>
      <c r="FP105" s="621"/>
      <c r="FQ105" s="571"/>
      <c r="FR105" s="571"/>
      <c r="FS105" s="572"/>
      <c r="FW105" s="317">
        <v>0</v>
      </c>
      <c r="FX105" s="318">
        <v>0</v>
      </c>
      <c r="FY105" s="318">
        <v>0</v>
      </c>
      <c r="FZ105" s="318">
        <v>0</v>
      </c>
      <c r="GA105" s="318">
        <v>0</v>
      </c>
      <c r="GB105" s="318">
        <v>0</v>
      </c>
      <c r="GC105" s="318">
        <v>0</v>
      </c>
      <c r="GD105" s="318">
        <v>0</v>
      </c>
      <c r="GE105" s="318">
        <v>0</v>
      </c>
      <c r="GF105" s="318">
        <v>0</v>
      </c>
      <c r="GG105" s="318">
        <v>0</v>
      </c>
      <c r="GH105" s="318">
        <v>0</v>
      </c>
      <c r="GI105" s="323">
        <v>0</v>
      </c>
    </row>
    <row r="106" spans="1:191" ht="12.75" hidden="1" x14ac:dyDescent="0.2">
      <c r="A106" s="266">
        <v>60</v>
      </c>
      <c r="D106" s="176" t="s">
        <v>423</v>
      </c>
      <c r="G106" s="67"/>
      <c r="H106" s="66"/>
      <c r="I106" s="66"/>
      <c r="J106" s="143"/>
      <c r="K106" s="143"/>
      <c r="L106" s="143"/>
      <c r="M106" s="74"/>
      <c r="N106" s="74"/>
      <c r="O106" s="74"/>
      <c r="P106" s="95"/>
      <c r="Q106" s="95"/>
      <c r="R106" s="95"/>
      <c r="S106" s="138"/>
      <c r="T106" s="66"/>
      <c r="U106" s="66"/>
      <c r="V106" s="66"/>
      <c r="W106" s="66"/>
      <c r="X106" s="66"/>
      <c r="Y106" s="66"/>
      <c r="Z106" s="66"/>
      <c r="AA106" s="66"/>
      <c r="AB106" s="66"/>
      <c r="AC106" s="66"/>
      <c r="AD106" s="66"/>
      <c r="AE106" s="66"/>
      <c r="AF106" s="66"/>
      <c r="AG106" s="66"/>
      <c r="AH106" s="66"/>
      <c r="AI106" s="66"/>
      <c r="AJ106" s="66"/>
      <c r="AK106" s="66"/>
      <c r="AL106" s="66"/>
      <c r="AM106" s="66"/>
      <c r="AN106" s="62"/>
      <c r="AO106" s="66"/>
      <c r="AP106" s="66"/>
      <c r="AQ106" s="66"/>
      <c r="AR106" s="66"/>
      <c r="AS106" s="66"/>
      <c r="AT106" s="68"/>
      <c r="AU106" s="66"/>
      <c r="AV106" s="535" t="s">
        <v>18</v>
      </c>
      <c r="AW106" s="550"/>
      <c r="AX106" s="550"/>
      <c r="AY106" s="550"/>
      <c r="AZ106" s="550"/>
      <c r="BA106" s="550"/>
      <c r="BB106" s="550"/>
      <c r="BC106" s="550"/>
      <c r="BD106" s="551"/>
      <c r="BE106" s="66"/>
      <c r="BF106" s="529">
        <f t="shared" ca="1" si="25"/>
        <v>0</v>
      </c>
      <c r="BG106" s="571"/>
      <c r="BH106" s="571"/>
      <c r="BI106" s="571"/>
      <c r="BJ106" s="571"/>
      <c r="BK106" s="571"/>
      <c r="BL106" s="571"/>
      <c r="BM106" s="571"/>
      <c r="BN106" s="572"/>
      <c r="BO106" s="529">
        <f t="shared" ca="1" si="26"/>
        <v>0</v>
      </c>
      <c r="BP106" s="571"/>
      <c r="BQ106" s="571"/>
      <c r="BR106" s="571"/>
      <c r="BS106" s="571"/>
      <c r="BT106" s="571"/>
      <c r="BU106" s="571"/>
      <c r="BV106" s="571"/>
      <c r="BW106" s="572"/>
      <c r="BX106" s="529">
        <f t="shared" ca="1" si="27"/>
        <v>0</v>
      </c>
      <c r="BY106" s="571"/>
      <c r="BZ106" s="571"/>
      <c r="CA106" s="571"/>
      <c r="CB106" s="571"/>
      <c r="CC106" s="571"/>
      <c r="CD106" s="571"/>
      <c r="CE106" s="571"/>
      <c r="CF106" s="572"/>
      <c r="CG106" s="529">
        <f t="shared" ca="1" si="28"/>
        <v>0</v>
      </c>
      <c r="CH106" s="571"/>
      <c r="CI106" s="571"/>
      <c r="CJ106" s="571"/>
      <c r="CK106" s="571"/>
      <c r="CL106" s="571"/>
      <c r="CM106" s="571"/>
      <c r="CN106" s="571"/>
      <c r="CO106" s="572"/>
      <c r="CP106" s="529">
        <f t="shared" ca="1" si="29"/>
        <v>0</v>
      </c>
      <c r="CQ106" s="571"/>
      <c r="CR106" s="571"/>
      <c r="CS106" s="571"/>
      <c r="CT106" s="571"/>
      <c r="CU106" s="571"/>
      <c r="CV106" s="571"/>
      <c r="CW106" s="571"/>
      <c r="CX106" s="571"/>
      <c r="CY106" s="529">
        <f t="shared" ca="1" si="30"/>
        <v>0</v>
      </c>
      <c r="CZ106" s="571"/>
      <c r="DA106" s="571"/>
      <c r="DB106" s="571"/>
      <c r="DC106" s="571"/>
      <c r="DD106" s="571"/>
      <c r="DE106" s="571"/>
      <c r="DF106" s="571"/>
      <c r="DG106" s="571"/>
      <c r="DH106" s="529">
        <f t="shared" ca="1" si="31"/>
        <v>0</v>
      </c>
      <c r="DI106" s="571"/>
      <c r="DJ106" s="571"/>
      <c r="DK106" s="571"/>
      <c r="DL106" s="571"/>
      <c r="DM106" s="571"/>
      <c r="DN106" s="571"/>
      <c r="DO106" s="571"/>
      <c r="DP106" s="571"/>
      <c r="DQ106" s="529">
        <f t="shared" ca="1" si="32"/>
        <v>0</v>
      </c>
      <c r="DR106" s="571"/>
      <c r="DS106" s="571"/>
      <c r="DT106" s="571"/>
      <c r="DU106" s="571"/>
      <c r="DV106" s="571"/>
      <c r="DW106" s="571"/>
      <c r="DX106" s="571"/>
      <c r="DY106" s="572"/>
      <c r="DZ106" s="529">
        <f t="shared" ca="1" si="33"/>
        <v>0</v>
      </c>
      <c r="EA106" s="571"/>
      <c r="EB106" s="571"/>
      <c r="EC106" s="571"/>
      <c r="ED106" s="571"/>
      <c r="EE106" s="571"/>
      <c r="EF106" s="571"/>
      <c r="EG106" s="571"/>
      <c r="EH106" s="572"/>
      <c r="EI106" s="529">
        <f t="shared" ca="1" si="34"/>
        <v>0</v>
      </c>
      <c r="EJ106" s="571"/>
      <c r="EK106" s="571"/>
      <c r="EL106" s="571"/>
      <c r="EM106" s="571"/>
      <c r="EN106" s="571"/>
      <c r="EO106" s="571"/>
      <c r="EP106" s="571"/>
      <c r="EQ106" s="572"/>
      <c r="ER106" s="529">
        <f t="shared" ca="1" si="35"/>
        <v>0</v>
      </c>
      <c r="ES106" s="571"/>
      <c r="ET106" s="571"/>
      <c r="EU106" s="571"/>
      <c r="EV106" s="571"/>
      <c r="EW106" s="571"/>
      <c r="EX106" s="571"/>
      <c r="EY106" s="571"/>
      <c r="EZ106" s="572"/>
      <c r="FA106" s="529">
        <f t="shared" ca="1" si="36"/>
        <v>0</v>
      </c>
      <c r="FB106" s="530"/>
      <c r="FC106" s="530"/>
      <c r="FD106" s="530"/>
      <c r="FE106" s="530"/>
      <c r="FF106" s="530"/>
      <c r="FG106" s="530"/>
      <c r="FH106" s="530"/>
      <c r="FI106" s="531"/>
      <c r="FJ106" s="267"/>
      <c r="FK106" s="529">
        <f t="shared" ca="1" si="37"/>
        <v>0</v>
      </c>
      <c r="FL106" s="571"/>
      <c r="FM106" s="571"/>
      <c r="FN106" s="571"/>
      <c r="FO106" s="571"/>
      <c r="FP106" s="621"/>
      <c r="FQ106" s="571"/>
      <c r="FR106" s="571"/>
      <c r="FS106" s="572"/>
      <c r="FW106" s="317">
        <v>0</v>
      </c>
      <c r="FX106" s="318">
        <v>0</v>
      </c>
      <c r="FY106" s="318">
        <v>0</v>
      </c>
      <c r="FZ106" s="318">
        <v>0</v>
      </c>
      <c r="GA106" s="318">
        <v>0</v>
      </c>
      <c r="GB106" s="318">
        <v>0</v>
      </c>
      <c r="GC106" s="318">
        <v>0</v>
      </c>
      <c r="GD106" s="318">
        <v>0</v>
      </c>
      <c r="GE106" s="318">
        <v>0</v>
      </c>
      <c r="GF106" s="318">
        <v>0</v>
      </c>
      <c r="GG106" s="318">
        <v>0</v>
      </c>
      <c r="GH106" s="318">
        <v>0</v>
      </c>
      <c r="GI106" s="323">
        <v>0</v>
      </c>
    </row>
    <row r="107" spans="1:191" ht="12.75" hidden="1" x14ac:dyDescent="0.2">
      <c r="A107" s="266">
        <v>60</v>
      </c>
      <c r="D107" s="176" t="s">
        <v>423</v>
      </c>
      <c r="G107" s="67"/>
      <c r="H107" s="66"/>
      <c r="I107" s="66"/>
      <c r="J107" s="143"/>
      <c r="K107" s="143"/>
      <c r="L107" s="143"/>
      <c r="M107" s="74"/>
      <c r="N107" s="74"/>
      <c r="O107" s="74"/>
      <c r="P107" s="95"/>
      <c r="Q107" s="95"/>
      <c r="R107" s="95"/>
      <c r="S107" s="138"/>
      <c r="T107" s="66"/>
      <c r="U107" s="66"/>
      <c r="V107" s="66"/>
      <c r="W107" s="66"/>
      <c r="X107" s="66"/>
      <c r="Y107" s="66"/>
      <c r="Z107" s="66"/>
      <c r="AA107" s="66"/>
      <c r="AB107" s="66"/>
      <c r="AC107" s="66"/>
      <c r="AD107" s="66"/>
      <c r="AE107" s="66"/>
      <c r="AF107" s="66"/>
      <c r="AG107" s="66"/>
      <c r="AH107" s="66"/>
      <c r="AI107" s="66"/>
      <c r="AJ107" s="66"/>
      <c r="AK107" s="66"/>
      <c r="AL107" s="66"/>
      <c r="AM107" s="66"/>
      <c r="AN107" s="62"/>
      <c r="AO107" s="66"/>
      <c r="AP107" s="66"/>
      <c r="AQ107" s="66"/>
      <c r="AR107" s="66"/>
      <c r="AS107" s="66"/>
      <c r="AT107" s="68"/>
      <c r="AU107" s="66"/>
      <c r="AV107" s="535" t="s">
        <v>39</v>
      </c>
      <c r="AW107" s="550"/>
      <c r="AX107" s="550"/>
      <c r="AY107" s="550"/>
      <c r="AZ107" s="550"/>
      <c r="BA107" s="550"/>
      <c r="BB107" s="550"/>
      <c r="BC107" s="550"/>
      <c r="BD107" s="551"/>
      <c r="BE107" s="66"/>
      <c r="BF107" s="529">
        <f t="shared" ca="1" si="25"/>
        <v>0</v>
      </c>
      <c r="BG107" s="571"/>
      <c r="BH107" s="571"/>
      <c r="BI107" s="571"/>
      <c r="BJ107" s="571"/>
      <c r="BK107" s="571"/>
      <c r="BL107" s="571"/>
      <c r="BM107" s="571"/>
      <c r="BN107" s="572"/>
      <c r="BO107" s="529">
        <f t="shared" ca="1" si="26"/>
        <v>0</v>
      </c>
      <c r="BP107" s="571"/>
      <c r="BQ107" s="571"/>
      <c r="BR107" s="571"/>
      <c r="BS107" s="571"/>
      <c r="BT107" s="571"/>
      <c r="BU107" s="571"/>
      <c r="BV107" s="571"/>
      <c r="BW107" s="572"/>
      <c r="BX107" s="529">
        <f t="shared" ca="1" si="27"/>
        <v>0</v>
      </c>
      <c r="BY107" s="571"/>
      <c r="BZ107" s="571"/>
      <c r="CA107" s="571"/>
      <c r="CB107" s="571"/>
      <c r="CC107" s="571"/>
      <c r="CD107" s="571"/>
      <c r="CE107" s="571"/>
      <c r="CF107" s="572"/>
      <c r="CG107" s="529">
        <f t="shared" ca="1" si="28"/>
        <v>0</v>
      </c>
      <c r="CH107" s="571"/>
      <c r="CI107" s="571"/>
      <c r="CJ107" s="571"/>
      <c r="CK107" s="571"/>
      <c r="CL107" s="571"/>
      <c r="CM107" s="571"/>
      <c r="CN107" s="571"/>
      <c r="CO107" s="572"/>
      <c r="CP107" s="529">
        <f t="shared" ca="1" si="29"/>
        <v>0</v>
      </c>
      <c r="CQ107" s="571"/>
      <c r="CR107" s="571"/>
      <c r="CS107" s="571"/>
      <c r="CT107" s="571"/>
      <c r="CU107" s="571"/>
      <c r="CV107" s="571"/>
      <c r="CW107" s="571"/>
      <c r="CX107" s="571"/>
      <c r="CY107" s="529">
        <f t="shared" ca="1" si="30"/>
        <v>0</v>
      </c>
      <c r="CZ107" s="571"/>
      <c r="DA107" s="571"/>
      <c r="DB107" s="571"/>
      <c r="DC107" s="571"/>
      <c r="DD107" s="571"/>
      <c r="DE107" s="571"/>
      <c r="DF107" s="571"/>
      <c r="DG107" s="571"/>
      <c r="DH107" s="529">
        <f t="shared" ca="1" si="31"/>
        <v>0</v>
      </c>
      <c r="DI107" s="571"/>
      <c r="DJ107" s="571"/>
      <c r="DK107" s="571"/>
      <c r="DL107" s="571"/>
      <c r="DM107" s="571"/>
      <c r="DN107" s="571"/>
      <c r="DO107" s="571"/>
      <c r="DP107" s="571"/>
      <c r="DQ107" s="529">
        <f t="shared" ca="1" si="32"/>
        <v>0</v>
      </c>
      <c r="DR107" s="571"/>
      <c r="DS107" s="571"/>
      <c r="DT107" s="571"/>
      <c r="DU107" s="571"/>
      <c r="DV107" s="571"/>
      <c r="DW107" s="571"/>
      <c r="DX107" s="571"/>
      <c r="DY107" s="572"/>
      <c r="DZ107" s="529">
        <f t="shared" ca="1" si="33"/>
        <v>0</v>
      </c>
      <c r="EA107" s="571"/>
      <c r="EB107" s="571"/>
      <c r="EC107" s="571"/>
      <c r="ED107" s="571"/>
      <c r="EE107" s="571"/>
      <c r="EF107" s="571"/>
      <c r="EG107" s="571"/>
      <c r="EH107" s="572"/>
      <c r="EI107" s="529">
        <f t="shared" ca="1" si="34"/>
        <v>0</v>
      </c>
      <c r="EJ107" s="571"/>
      <c r="EK107" s="571"/>
      <c r="EL107" s="571"/>
      <c r="EM107" s="571"/>
      <c r="EN107" s="571"/>
      <c r="EO107" s="571"/>
      <c r="EP107" s="571"/>
      <c r="EQ107" s="572"/>
      <c r="ER107" s="529">
        <f t="shared" ca="1" si="35"/>
        <v>0</v>
      </c>
      <c r="ES107" s="571"/>
      <c r="ET107" s="571"/>
      <c r="EU107" s="571"/>
      <c r="EV107" s="571"/>
      <c r="EW107" s="571"/>
      <c r="EX107" s="571"/>
      <c r="EY107" s="571"/>
      <c r="EZ107" s="572"/>
      <c r="FA107" s="529">
        <f t="shared" ca="1" si="36"/>
        <v>0</v>
      </c>
      <c r="FB107" s="530"/>
      <c r="FC107" s="530"/>
      <c r="FD107" s="530"/>
      <c r="FE107" s="530"/>
      <c r="FF107" s="530"/>
      <c r="FG107" s="530"/>
      <c r="FH107" s="530"/>
      <c r="FI107" s="531"/>
      <c r="FJ107" s="267"/>
      <c r="FK107" s="529">
        <f t="shared" ca="1" si="37"/>
        <v>0</v>
      </c>
      <c r="FL107" s="571"/>
      <c r="FM107" s="571"/>
      <c r="FN107" s="571"/>
      <c r="FO107" s="571"/>
      <c r="FP107" s="621"/>
      <c r="FQ107" s="571"/>
      <c r="FR107" s="571"/>
      <c r="FS107" s="572"/>
      <c r="FW107" s="317">
        <v>0</v>
      </c>
      <c r="FX107" s="318">
        <v>0</v>
      </c>
      <c r="FY107" s="318">
        <v>0</v>
      </c>
      <c r="FZ107" s="318">
        <v>0</v>
      </c>
      <c r="GA107" s="318">
        <v>0</v>
      </c>
      <c r="GB107" s="318">
        <v>0</v>
      </c>
      <c r="GC107" s="318">
        <v>0</v>
      </c>
      <c r="GD107" s="318">
        <v>0</v>
      </c>
      <c r="GE107" s="318">
        <v>0</v>
      </c>
      <c r="GF107" s="318">
        <v>0</v>
      </c>
      <c r="GG107" s="318">
        <v>0</v>
      </c>
      <c r="GH107" s="318">
        <v>0</v>
      </c>
      <c r="GI107" s="323">
        <v>0</v>
      </c>
    </row>
    <row r="108" spans="1:191" ht="12.75" hidden="1" x14ac:dyDescent="0.2">
      <c r="A108" s="266">
        <v>60</v>
      </c>
      <c r="D108" s="176" t="s">
        <v>423</v>
      </c>
      <c r="G108" s="67"/>
      <c r="H108" s="66"/>
      <c r="I108" s="66"/>
      <c r="J108" s="143"/>
      <c r="K108" s="143"/>
      <c r="L108" s="143"/>
      <c r="M108" s="74"/>
      <c r="N108" s="74"/>
      <c r="O108" s="74"/>
      <c r="P108" s="95"/>
      <c r="Q108" s="95"/>
      <c r="R108" s="95"/>
      <c r="S108" s="138"/>
      <c r="T108" s="66"/>
      <c r="U108" s="66"/>
      <c r="V108" s="66"/>
      <c r="W108" s="66"/>
      <c r="X108" s="66"/>
      <c r="Y108" s="66"/>
      <c r="Z108" s="66"/>
      <c r="AA108" s="66"/>
      <c r="AB108" s="66"/>
      <c r="AC108" s="66"/>
      <c r="AD108" s="66"/>
      <c r="AE108" s="66"/>
      <c r="AF108" s="66"/>
      <c r="AG108" s="66"/>
      <c r="AH108" s="66"/>
      <c r="AI108" s="66"/>
      <c r="AJ108" s="66"/>
      <c r="AK108" s="66"/>
      <c r="AL108" s="66"/>
      <c r="AM108" s="66"/>
      <c r="AN108" s="62"/>
      <c r="AO108" s="66"/>
      <c r="AP108" s="66"/>
      <c r="AQ108" s="66"/>
      <c r="AR108" s="66"/>
      <c r="AS108" s="66"/>
      <c r="AT108" s="68"/>
      <c r="AU108" s="66"/>
      <c r="AV108" s="535" t="s">
        <v>31</v>
      </c>
      <c r="AW108" s="550"/>
      <c r="AX108" s="550"/>
      <c r="AY108" s="550"/>
      <c r="AZ108" s="550"/>
      <c r="BA108" s="550"/>
      <c r="BB108" s="550"/>
      <c r="BC108" s="550"/>
      <c r="BD108" s="551"/>
      <c r="BE108" s="66"/>
      <c r="BF108" s="529">
        <f t="shared" ref="BF108:BF139" ca="1" si="38">VLOOKUP($A108&amp;$AV108,SENSITIVITIES_TABLE,2,0)*FX_EUR_USD</f>
        <v>0</v>
      </c>
      <c r="BG108" s="571"/>
      <c r="BH108" s="571"/>
      <c r="BI108" s="571"/>
      <c r="BJ108" s="571"/>
      <c r="BK108" s="571"/>
      <c r="BL108" s="571"/>
      <c r="BM108" s="571"/>
      <c r="BN108" s="572"/>
      <c r="BO108" s="529">
        <f t="shared" ref="BO108:BO139" ca="1" si="39">VLOOKUP($A108&amp;$AV108,SENSITIVITIES_TABLE,3,0)*FX_EUR_USD</f>
        <v>0</v>
      </c>
      <c r="BP108" s="571"/>
      <c r="BQ108" s="571"/>
      <c r="BR108" s="571"/>
      <c r="BS108" s="571"/>
      <c r="BT108" s="571"/>
      <c r="BU108" s="571"/>
      <c r="BV108" s="571"/>
      <c r="BW108" s="572"/>
      <c r="BX108" s="529">
        <f t="shared" ref="BX108:BX139" ca="1" si="40">VLOOKUP($A108&amp;$AV108,SENSITIVITIES_TABLE,4,0)*FX_EUR_USD</f>
        <v>0</v>
      </c>
      <c r="BY108" s="571"/>
      <c r="BZ108" s="571"/>
      <c r="CA108" s="571"/>
      <c r="CB108" s="571"/>
      <c r="CC108" s="571"/>
      <c r="CD108" s="571"/>
      <c r="CE108" s="571"/>
      <c r="CF108" s="572"/>
      <c r="CG108" s="529">
        <f t="shared" ref="CG108:CG139" ca="1" si="41">VLOOKUP($A108&amp;$AV108,SENSITIVITIES_TABLE,5,0)*FX_EUR_USD</f>
        <v>0</v>
      </c>
      <c r="CH108" s="571"/>
      <c r="CI108" s="571"/>
      <c r="CJ108" s="571"/>
      <c r="CK108" s="571"/>
      <c r="CL108" s="571"/>
      <c r="CM108" s="571"/>
      <c r="CN108" s="571"/>
      <c r="CO108" s="572"/>
      <c r="CP108" s="529">
        <f t="shared" ref="CP108:CP139" ca="1" si="42">VLOOKUP($A108&amp;$AV108,SENSITIVITIES_TABLE,6,0)*FX_EUR_USD</f>
        <v>0</v>
      </c>
      <c r="CQ108" s="571"/>
      <c r="CR108" s="571"/>
      <c r="CS108" s="571"/>
      <c r="CT108" s="571"/>
      <c r="CU108" s="571"/>
      <c r="CV108" s="571"/>
      <c r="CW108" s="571"/>
      <c r="CX108" s="571"/>
      <c r="CY108" s="529">
        <f t="shared" ref="CY108:CY139" ca="1" si="43">VLOOKUP($A108&amp;$AV108,SENSITIVITIES_TABLE,7,0)*FX_EUR_USD</f>
        <v>0</v>
      </c>
      <c r="CZ108" s="571"/>
      <c r="DA108" s="571"/>
      <c r="DB108" s="571"/>
      <c r="DC108" s="571"/>
      <c r="DD108" s="571"/>
      <c r="DE108" s="571"/>
      <c r="DF108" s="571"/>
      <c r="DG108" s="571"/>
      <c r="DH108" s="529">
        <f t="shared" ref="DH108:DH139" ca="1" si="44">VLOOKUP($A108&amp;$AV108,SENSITIVITIES_TABLE,8,0)*FX_EUR_USD</f>
        <v>0</v>
      </c>
      <c r="DI108" s="571"/>
      <c r="DJ108" s="571"/>
      <c r="DK108" s="571"/>
      <c r="DL108" s="571"/>
      <c r="DM108" s="571"/>
      <c r="DN108" s="571"/>
      <c r="DO108" s="571"/>
      <c r="DP108" s="571"/>
      <c r="DQ108" s="529">
        <f t="shared" ref="DQ108:DQ139" ca="1" si="45">VLOOKUP($A108&amp;$AV108,SENSITIVITIES_TABLE,9,0)*FX_EUR_USD</f>
        <v>0</v>
      </c>
      <c r="DR108" s="571"/>
      <c r="DS108" s="571"/>
      <c r="DT108" s="571"/>
      <c r="DU108" s="571"/>
      <c r="DV108" s="571"/>
      <c r="DW108" s="571"/>
      <c r="DX108" s="571"/>
      <c r="DY108" s="572"/>
      <c r="DZ108" s="529">
        <f t="shared" ref="DZ108:DZ139" ca="1" si="46">VLOOKUP($A108&amp;$AV108,SENSITIVITIES_TABLE,10,0)*FX_EUR_USD</f>
        <v>0</v>
      </c>
      <c r="EA108" s="571"/>
      <c r="EB108" s="571"/>
      <c r="EC108" s="571"/>
      <c r="ED108" s="571"/>
      <c r="EE108" s="571"/>
      <c r="EF108" s="571"/>
      <c r="EG108" s="571"/>
      <c r="EH108" s="572"/>
      <c r="EI108" s="529">
        <f t="shared" ref="EI108:EI139" ca="1" si="47">VLOOKUP($A108&amp;$AV108,SENSITIVITIES_TABLE,11,0)*FX_EUR_USD</f>
        <v>0</v>
      </c>
      <c r="EJ108" s="571"/>
      <c r="EK108" s="571"/>
      <c r="EL108" s="571"/>
      <c r="EM108" s="571"/>
      <c r="EN108" s="571"/>
      <c r="EO108" s="571"/>
      <c r="EP108" s="571"/>
      <c r="EQ108" s="572"/>
      <c r="ER108" s="529">
        <f t="shared" ref="ER108:ER139" ca="1" si="48">VLOOKUP($A108&amp;$AV108,SENSITIVITIES_TABLE,12,0)*FX_EUR_USD</f>
        <v>0</v>
      </c>
      <c r="ES108" s="571"/>
      <c r="ET108" s="571"/>
      <c r="EU108" s="571"/>
      <c r="EV108" s="571"/>
      <c r="EW108" s="571"/>
      <c r="EX108" s="571"/>
      <c r="EY108" s="571"/>
      <c r="EZ108" s="572"/>
      <c r="FA108" s="529">
        <f t="shared" ref="FA108:FA139" ca="1" si="49">VLOOKUP($A108&amp;$AV108,SENSITIVITIES_TABLE,13,0)*FX_EUR_USD</f>
        <v>0</v>
      </c>
      <c r="FB108" s="530"/>
      <c r="FC108" s="530"/>
      <c r="FD108" s="530"/>
      <c r="FE108" s="530"/>
      <c r="FF108" s="530"/>
      <c r="FG108" s="530"/>
      <c r="FH108" s="530"/>
      <c r="FI108" s="531"/>
      <c r="FJ108" s="267"/>
      <c r="FK108" s="529">
        <f t="shared" ca="1" si="37"/>
        <v>0</v>
      </c>
      <c r="FL108" s="571"/>
      <c r="FM108" s="571"/>
      <c r="FN108" s="571"/>
      <c r="FO108" s="571"/>
      <c r="FP108" s="621"/>
      <c r="FQ108" s="571"/>
      <c r="FR108" s="571"/>
      <c r="FS108" s="572"/>
      <c r="FW108" s="317">
        <v>0</v>
      </c>
      <c r="FX108" s="318">
        <v>0</v>
      </c>
      <c r="FY108" s="318">
        <v>0</v>
      </c>
      <c r="FZ108" s="318">
        <v>0</v>
      </c>
      <c r="GA108" s="318">
        <v>0</v>
      </c>
      <c r="GB108" s="318">
        <v>0</v>
      </c>
      <c r="GC108" s="318">
        <v>0</v>
      </c>
      <c r="GD108" s="318">
        <v>0</v>
      </c>
      <c r="GE108" s="318">
        <v>0</v>
      </c>
      <c r="GF108" s="318">
        <v>0</v>
      </c>
      <c r="GG108" s="318">
        <v>0</v>
      </c>
      <c r="GH108" s="318">
        <v>0</v>
      </c>
      <c r="GI108" s="323">
        <v>0</v>
      </c>
    </row>
    <row r="109" spans="1:191" ht="12.75" hidden="1" x14ac:dyDescent="0.2">
      <c r="A109" s="266">
        <v>60</v>
      </c>
      <c r="D109" s="176" t="s">
        <v>423</v>
      </c>
      <c r="G109" s="67"/>
      <c r="H109" s="66"/>
      <c r="I109" s="66"/>
      <c r="J109" s="143"/>
      <c r="K109" s="143"/>
      <c r="L109" s="143"/>
      <c r="M109" s="74"/>
      <c r="N109" s="74"/>
      <c r="O109" s="74"/>
      <c r="P109" s="95"/>
      <c r="Q109" s="95"/>
      <c r="R109" s="95"/>
      <c r="S109" s="138"/>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8"/>
      <c r="AU109" s="66"/>
      <c r="AV109" s="535" t="s">
        <v>16</v>
      </c>
      <c r="AW109" s="550"/>
      <c r="AX109" s="550"/>
      <c r="AY109" s="550"/>
      <c r="AZ109" s="550"/>
      <c r="BA109" s="550"/>
      <c r="BB109" s="550"/>
      <c r="BC109" s="550"/>
      <c r="BD109" s="551"/>
      <c r="BE109" s="66"/>
      <c r="BF109" s="529">
        <f t="shared" ca="1" si="38"/>
        <v>0</v>
      </c>
      <c r="BG109" s="571"/>
      <c r="BH109" s="571"/>
      <c r="BI109" s="571"/>
      <c r="BJ109" s="571"/>
      <c r="BK109" s="571"/>
      <c r="BL109" s="571"/>
      <c r="BM109" s="571"/>
      <c r="BN109" s="572"/>
      <c r="BO109" s="529">
        <f t="shared" ca="1" si="39"/>
        <v>0</v>
      </c>
      <c r="BP109" s="571"/>
      <c r="BQ109" s="571"/>
      <c r="BR109" s="571"/>
      <c r="BS109" s="571"/>
      <c r="BT109" s="571"/>
      <c r="BU109" s="571"/>
      <c r="BV109" s="571"/>
      <c r="BW109" s="572"/>
      <c r="BX109" s="529">
        <f t="shared" ca="1" si="40"/>
        <v>0</v>
      </c>
      <c r="BY109" s="571"/>
      <c r="BZ109" s="571"/>
      <c r="CA109" s="571"/>
      <c r="CB109" s="571"/>
      <c r="CC109" s="571"/>
      <c r="CD109" s="571"/>
      <c r="CE109" s="571"/>
      <c r="CF109" s="572"/>
      <c r="CG109" s="529">
        <f t="shared" ca="1" si="41"/>
        <v>0</v>
      </c>
      <c r="CH109" s="571"/>
      <c r="CI109" s="571"/>
      <c r="CJ109" s="571"/>
      <c r="CK109" s="571"/>
      <c r="CL109" s="571"/>
      <c r="CM109" s="571"/>
      <c r="CN109" s="571"/>
      <c r="CO109" s="572"/>
      <c r="CP109" s="529">
        <f t="shared" ca="1" si="42"/>
        <v>0</v>
      </c>
      <c r="CQ109" s="571"/>
      <c r="CR109" s="571"/>
      <c r="CS109" s="571"/>
      <c r="CT109" s="571"/>
      <c r="CU109" s="571"/>
      <c r="CV109" s="571"/>
      <c r="CW109" s="571"/>
      <c r="CX109" s="571"/>
      <c r="CY109" s="529">
        <f t="shared" ca="1" si="43"/>
        <v>0</v>
      </c>
      <c r="CZ109" s="571"/>
      <c r="DA109" s="571"/>
      <c r="DB109" s="571"/>
      <c r="DC109" s="571"/>
      <c r="DD109" s="571"/>
      <c r="DE109" s="571"/>
      <c r="DF109" s="571"/>
      <c r="DG109" s="571"/>
      <c r="DH109" s="529">
        <f t="shared" ca="1" si="44"/>
        <v>0</v>
      </c>
      <c r="DI109" s="571"/>
      <c r="DJ109" s="571"/>
      <c r="DK109" s="571"/>
      <c r="DL109" s="571"/>
      <c r="DM109" s="571"/>
      <c r="DN109" s="571"/>
      <c r="DO109" s="571"/>
      <c r="DP109" s="571"/>
      <c r="DQ109" s="529">
        <f t="shared" ca="1" si="45"/>
        <v>0</v>
      </c>
      <c r="DR109" s="571"/>
      <c r="DS109" s="571"/>
      <c r="DT109" s="571"/>
      <c r="DU109" s="571"/>
      <c r="DV109" s="571"/>
      <c r="DW109" s="571"/>
      <c r="DX109" s="571"/>
      <c r="DY109" s="572"/>
      <c r="DZ109" s="529">
        <f t="shared" ca="1" si="46"/>
        <v>0</v>
      </c>
      <c r="EA109" s="571"/>
      <c r="EB109" s="571"/>
      <c r="EC109" s="571"/>
      <c r="ED109" s="571"/>
      <c r="EE109" s="571"/>
      <c r="EF109" s="571"/>
      <c r="EG109" s="571"/>
      <c r="EH109" s="572"/>
      <c r="EI109" s="529">
        <f t="shared" ca="1" si="47"/>
        <v>0</v>
      </c>
      <c r="EJ109" s="571"/>
      <c r="EK109" s="571"/>
      <c r="EL109" s="571"/>
      <c r="EM109" s="571"/>
      <c r="EN109" s="571"/>
      <c r="EO109" s="571"/>
      <c r="EP109" s="571"/>
      <c r="EQ109" s="572"/>
      <c r="ER109" s="529">
        <f t="shared" ca="1" si="48"/>
        <v>0</v>
      </c>
      <c r="ES109" s="571"/>
      <c r="ET109" s="571"/>
      <c r="EU109" s="571"/>
      <c r="EV109" s="571"/>
      <c r="EW109" s="571"/>
      <c r="EX109" s="571"/>
      <c r="EY109" s="571"/>
      <c r="EZ109" s="572"/>
      <c r="FA109" s="529">
        <f t="shared" ca="1" si="49"/>
        <v>0</v>
      </c>
      <c r="FB109" s="530"/>
      <c r="FC109" s="530"/>
      <c r="FD109" s="530"/>
      <c r="FE109" s="530"/>
      <c r="FF109" s="530"/>
      <c r="FG109" s="530"/>
      <c r="FH109" s="530"/>
      <c r="FI109" s="531"/>
      <c r="FJ109" s="267"/>
      <c r="FK109" s="529">
        <f t="shared" ca="1" si="37"/>
        <v>0</v>
      </c>
      <c r="FL109" s="571"/>
      <c r="FM109" s="571"/>
      <c r="FN109" s="571"/>
      <c r="FO109" s="571"/>
      <c r="FP109" s="621"/>
      <c r="FQ109" s="571"/>
      <c r="FR109" s="571"/>
      <c r="FS109" s="572"/>
      <c r="FW109" s="317">
        <v>0</v>
      </c>
      <c r="FX109" s="318">
        <v>0</v>
      </c>
      <c r="FY109" s="318">
        <v>0</v>
      </c>
      <c r="FZ109" s="318">
        <v>0</v>
      </c>
      <c r="GA109" s="318">
        <v>0</v>
      </c>
      <c r="GB109" s="318">
        <v>0</v>
      </c>
      <c r="GC109" s="318">
        <v>0</v>
      </c>
      <c r="GD109" s="318">
        <v>0</v>
      </c>
      <c r="GE109" s="318">
        <v>0</v>
      </c>
      <c r="GF109" s="318">
        <v>0</v>
      </c>
      <c r="GG109" s="318">
        <v>0</v>
      </c>
      <c r="GH109" s="318">
        <v>0</v>
      </c>
      <c r="GI109" s="323">
        <v>0</v>
      </c>
    </row>
    <row r="110" spans="1:191" ht="12.75" x14ac:dyDescent="0.2">
      <c r="A110" s="135">
        <v>64</v>
      </c>
      <c r="D110" s="176" t="s">
        <v>421</v>
      </c>
      <c r="G110" s="67"/>
      <c r="H110" s="66"/>
      <c r="I110" s="66"/>
      <c r="J110" s="143"/>
      <c r="K110" s="143"/>
      <c r="L110" s="143"/>
      <c r="M110" s="74"/>
      <c r="N110" s="74"/>
      <c r="O110" s="74"/>
      <c r="P110" s="95"/>
      <c r="Q110" s="95"/>
      <c r="R110" s="95"/>
      <c r="S110" s="138" t="str">
        <f>VLOOKUP($A110,PORTFOLIO_HIERARCHY,3,0)</f>
        <v>ABS</v>
      </c>
      <c r="T110" s="138"/>
      <c r="U110" s="138"/>
      <c r="V110" s="138"/>
      <c r="W110" s="138"/>
      <c r="X110" s="138"/>
      <c r="Y110" s="138"/>
      <c r="Z110" s="138"/>
      <c r="AA110" s="138"/>
      <c r="AB110" s="138"/>
      <c r="AC110" s="138"/>
      <c r="AD110" s="138"/>
      <c r="AE110" s="138"/>
      <c r="AF110" s="138"/>
      <c r="AG110" s="138"/>
      <c r="AH110" s="138"/>
      <c r="AI110" s="138"/>
      <c r="AJ110" s="138"/>
      <c r="AK110" s="138"/>
      <c r="AL110" s="138"/>
      <c r="AM110" s="138"/>
      <c r="AN110" s="138"/>
      <c r="AO110" s="138"/>
      <c r="AP110" s="138"/>
      <c r="AQ110" s="138"/>
      <c r="AR110" s="138"/>
      <c r="AS110" s="138"/>
      <c r="AT110" s="139"/>
      <c r="AU110" s="66"/>
      <c r="AV110" s="555" t="s">
        <v>24</v>
      </c>
      <c r="AW110" s="556"/>
      <c r="AX110" s="556"/>
      <c r="AY110" s="556"/>
      <c r="AZ110" s="556"/>
      <c r="BA110" s="556"/>
      <c r="BB110" s="556"/>
      <c r="BC110" s="556"/>
      <c r="BD110" s="557"/>
      <c r="BE110" s="66"/>
      <c r="BF110" s="532">
        <f t="shared" ca="1" si="38"/>
        <v>-6995.9937569999993</v>
      </c>
      <c r="BG110" s="569"/>
      <c r="BH110" s="569"/>
      <c r="BI110" s="569"/>
      <c r="BJ110" s="569"/>
      <c r="BK110" s="569"/>
      <c r="BL110" s="569"/>
      <c r="BM110" s="569"/>
      <c r="BN110" s="570"/>
      <c r="BO110" s="532">
        <f t="shared" ca="1" si="39"/>
        <v>-2910.9994259999999</v>
      </c>
      <c r="BP110" s="569"/>
      <c r="BQ110" s="569"/>
      <c r="BR110" s="569"/>
      <c r="BS110" s="569"/>
      <c r="BT110" s="569"/>
      <c r="BU110" s="569"/>
      <c r="BV110" s="569"/>
      <c r="BW110" s="570"/>
      <c r="BX110" s="532">
        <f t="shared" ca="1" si="40"/>
        <v>-141.99997199999999</v>
      </c>
      <c r="BY110" s="569"/>
      <c r="BZ110" s="569"/>
      <c r="CA110" s="569"/>
      <c r="CB110" s="569"/>
      <c r="CC110" s="569"/>
      <c r="CD110" s="569"/>
      <c r="CE110" s="569"/>
      <c r="CF110" s="570"/>
      <c r="CG110" s="532">
        <f t="shared" ca="1" si="41"/>
        <v>-624.00677999999994</v>
      </c>
      <c r="CH110" s="569"/>
      <c r="CI110" s="569"/>
      <c r="CJ110" s="569"/>
      <c r="CK110" s="569"/>
      <c r="CL110" s="569"/>
      <c r="CM110" s="569"/>
      <c r="CN110" s="569"/>
      <c r="CO110" s="570"/>
      <c r="CP110" s="532">
        <f t="shared" ca="1" si="42"/>
        <v>-1277.9997479999997</v>
      </c>
      <c r="CQ110" s="569"/>
      <c r="CR110" s="569"/>
      <c r="CS110" s="569"/>
      <c r="CT110" s="569"/>
      <c r="CU110" s="569"/>
      <c r="CV110" s="569"/>
      <c r="CW110" s="569"/>
      <c r="CX110" s="569"/>
      <c r="CY110" s="532">
        <f t="shared" ca="1" si="43"/>
        <v>-8654.5017449999996</v>
      </c>
      <c r="CZ110" s="569"/>
      <c r="DA110" s="569"/>
      <c r="DB110" s="569"/>
      <c r="DC110" s="569"/>
      <c r="DD110" s="569"/>
      <c r="DE110" s="569"/>
      <c r="DF110" s="569"/>
      <c r="DG110" s="569"/>
      <c r="DH110" s="532">
        <f t="shared" ca="1" si="44"/>
        <v>-21380.497352999999</v>
      </c>
      <c r="DI110" s="569"/>
      <c r="DJ110" s="569"/>
      <c r="DK110" s="569"/>
      <c r="DL110" s="569"/>
      <c r="DM110" s="569"/>
      <c r="DN110" s="569"/>
      <c r="DO110" s="569"/>
      <c r="DP110" s="569"/>
      <c r="DQ110" s="532">
        <f t="shared" ca="1" si="45"/>
        <v>-30784.330766999996</v>
      </c>
      <c r="DR110" s="569"/>
      <c r="DS110" s="569"/>
      <c r="DT110" s="569"/>
      <c r="DU110" s="569"/>
      <c r="DV110" s="569"/>
      <c r="DW110" s="569"/>
      <c r="DX110" s="569"/>
      <c r="DY110" s="570"/>
      <c r="DZ110" s="532">
        <f t="shared" ca="1" si="46"/>
        <v>-5624.6603279999999</v>
      </c>
      <c r="EA110" s="569"/>
      <c r="EB110" s="569"/>
      <c r="EC110" s="569"/>
      <c r="ED110" s="569"/>
      <c r="EE110" s="569"/>
      <c r="EF110" s="569"/>
      <c r="EG110" s="569"/>
      <c r="EH110" s="570"/>
      <c r="EI110" s="532">
        <f t="shared" ca="1" si="47"/>
        <v>0</v>
      </c>
      <c r="EJ110" s="569"/>
      <c r="EK110" s="569"/>
      <c r="EL110" s="569"/>
      <c r="EM110" s="569"/>
      <c r="EN110" s="569"/>
      <c r="EO110" s="569"/>
      <c r="EP110" s="569"/>
      <c r="EQ110" s="570"/>
      <c r="ER110" s="532">
        <f t="shared" ca="1" si="48"/>
        <v>0</v>
      </c>
      <c r="ES110" s="569"/>
      <c r="ET110" s="569"/>
      <c r="EU110" s="569"/>
      <c r="EV110" s="569"/>
      <c r="EW110" s="569"/>
      <c r="EX110" s="569"/>
      <c r="EY110" s="569"/>
      <c r="EZ110" s="570"/>
      <c r="FA110" s="532">
        <f t="shared" ca="1" si="49"/>
        <v>0</v>
      </c>
      <c r="FB110" s="533"/>
      <c r="FC110" s="533"/>
      <c r="FD110" s="533"/>
      <c r="FE110" s="533"/>
      <c r="FF110" s="533"/>
      <c r="FG110" s="533"/>
      <c r="FH110" s="533"/>
      <c r="FI110" s="534"/>
      <c r="FJ110" s="267"/>
      <c r="FK110" s="532">
        <f t="shared" ca="1" si="37"/>
        <v>-78394.989875999992</v>
      </c>
      <c r="FL110" s="569"/>
      <c r="FM110" s="569"/>
      <c r="FN110" s="569"/>
      <c r="FO110" s="569"/>
      <c r="FP110" s="622"/>
      <c r="FQ110" s="569"/>
      <c r="FR110" s="569"/>
      <c r="FS110" s="570"/>
      <c r="FW110" s="317">
        <v>-7406.0033599999997</v>
      </c>
      <c r="FX110" s="318">
        <v>-3244.996416</v>
      </c>
      <c r="FY110" s="318">
        <v>-143.50880000000001</v>
      </c>
      <c r="FZ110" s="318">
        <v>-626.50246400000003</v>
      </c>
      <c r="GA110" s="318">
        <v>-1279.9979840000001</v>
      </c>
      <c r="GB110" s="318">
        <v>-8678.4964479999999</v>
      </c>
      <c r="GC110" s="318">
        <v>-21414.997375999999</v>
      </c>
      <c r="GD110" s="318">
        <v>-30838.834975999998</v>
      </c>
      <c r="GE110" s="318">
        <v>-5705.8652160000001</v>
      </c>
      <c r="GF110" s="318">
        <v>-0.79292799999999997</v>
      </c>
      <c r="GG110" s="318">
        <v>0</v>
      </c>
      <c r="GH110" s="318">
        <v>0</v>
      </c>
      <c r="GI110" s="323">
        <v>-79339.995967999988</v>
      </c>
    </row>
    <row r="111" spans="1:191" ht="12.75" hidden="1" x14ac:dyDescent="0.2">
      <c r="A111" s="266">
        <v>64</v>
      </c>
      <c r="D111" s="176" t="s">
        <v>423</v>
      </c>
      <c r="G111" s="67"/>
      <c r="H111" s="66"/>
      <c r="I111" s="66"/>
      <c r="J111" s="143"/>
      <c r="K111" s="143"/>
      <c r="L111" s="143"/>
      <c r="M111" s="74"/>
      <c r="N111" s="74"/>
      <c r="O111" s="74"/>
      <c r="P111" s="95"/>
      <c r="Q111" s="95"/>
      <c r="R111" s="95"/>
      <c r="S111" s="138"/>
      <c r="T111" s="66"/>
      <c r="U111" s="66"/>
      <c r="V111" s="66"/>
      <c r="W111" s="66"/>
      <c r="X111" s="66"/>
      <c r="Y111" s="66"/>
      <c r="Z111" s="66"/>
      <c r="AA111" s="66"/>
      <c r="AB111" s="66"/>
      <c r="AC111" s="66"/>
      <c r="AD111" s="66"/>
      <c r="AE111" s="66"/>
      <c r="AF111" s="66"/>
      <c r="AG111" s="66"/>
      <c r="AH111" s="66"/>
      <c r="AI111" s="66"/>
      <c r="AJ111" s="66"/>
      <c r="AK111" s="66"/>
      <c r="AL111" s="66"/>
      <c r="AM111" s="66"/>
      <c r="AN111" s="62"/>
      <c r="AO111" s="66"/>
      <c r="AP111" s="66"/>
      <c r="AQ111" s="66"/>
      <c r="AR111" s="66"/>
      <c r="AS111" s="66"/>
      <c r="AT111" s="68"/>
      <c r="AU111" s="66"/>
      <c r="AV111" s="535" t="s">
        <v>32</v>
      </c>
      <c r="AW111" s="550"/>
      <c r="AX111" s="550"/>
      <c r="AY111" s="550"/>
      <c r="AZ111" s="550"/>
      <c r="BA111" s="550"/>
      <c r="BB111" s="550"/>
      <c r="BC111" s="550"/>
      <c r="BD111" s="551"/>
      <c r="BE111" s="66"/>
      <c r="BF111" s="529">
        <f t="shared" ca="1" si="38"/>
        <v>0</v>
      </c>
      <c r="BG111" s="571"/>
      <c r="BH111" s="571"/>
      <c r="BI111" s="571"/>
      <c r="BJ111" s="571"/>
      <c r="BK111" s="571"/>
      <c r="BL111" s="571"/>
      <c r="BM111" s="571"/>
      <c r="BN111" s="572"/>
      <c r="BO111" s="529">
        <f t="shared" ca="1" si="39"/>
        <v>0</v>
      </c>
      <c r="BP111" s="571"/>
      <c r="BQ111" s="571"/>
      <c r="BR111" s="571"/>
      <c r="BS111" s="571"/>
      <c r="BT111" s="571"/>
      <c r="BU111" s="571"/>
      <c r="BV111" s="571"/>
      <c r="BW111" s="572"/>
      <c r="BX111" s="529">
        <f t="shared" ca="1" si="40"/>
        <v>0</v>
      </c>
      <c r="BY111" s="571"/>
      <c r="BZ111" s="571"/>
      <c r="CA111" s="571"/>
      <c r="CB111" s="571"/>
      <c r="CC111" s="571"/>
      <c r="CD111" s="571"/>
      <c r="CE111" s="571"/>
      <c r="CF111" s="572"/>
      <c r="CG111" s="529">
        <f t="shared" ca="1" si="41"/>
        <v>0</v>
      </c>
      <c r="CH111" s="571"/>
      <c r="CI111" s="571"/>
      <c r="CJ111" s="571"/>
      <c r="CK111" s="571"/>
      <c r="CL111" s="571"/>
      <c r="CM111" s="571"/>
      <c r="CN111" s="571"/>
      <c r="CO111" s="572"/>
      <c r="CP111" s="529">
        <f t="shared" ca="1" si="42"/>
        <v>0</v>
      </c>
      <c r="CQ111" s="571"/>
      <c r="CR111" s="571"/>
      <c r="CS111" s="571"/>
      <c r="CT111" s="571"/>
      <c r="CU111" s="571"/>
      <c r="CV111" s="571"/>
      <c r="CW111" s="571"/>
      <c r="CX111" s="572"/>
      <c r="CY111" s="529">
        <f t="shared" ca="1" si="43"/>
        <v>0</v>
      </c>
      <c r="CZ111" s="571"/>
      <c r="DA111" s="571"/>
      <c r="DB111" s="571"/>
      <c r="DC111" s="571"/>
      <c r="DD111" s="571"/>
      <c r="DE111" s="571"/>
      <c r="DF111" s="571"/>
      <c r="DG111" s="572"/>
      <c r="DH111" s="529">
        <f t="shared" ca="1" si="44"/>
        <v>0</v>
      </c>
      <c r="DI111" s="571"/>
      <c r="DJ111" s="571"/>
      <c r="DK111" s="571"/>
      <c r="DL111" s="571"/>
      <c r="DM111" s="571"/>
      <c r="DN111" s="571"/>
      <c r="DO111" s="571"/>
      <c r="DP111" s="572"/>
      <c r="DQ111" s="529">
        <f t="shared" ca="1" si="45"/>
        <v>0</v>
      </c>
      <c r="DR111" s="571"/>
      <c r="DS111" s="571"/>
      <c r="DT111" s="571"/>
      <c r="DU111" s="571"/>
      <c r="DV111" s="571"/>
      <c r="DW111" s="571"/>
      <c r="DX111" s="571"/>
      <c r="DY111" s="572"/>
      <c r="DZ111" s="529">
        <f t="shared" ca="1" si="46"/>
        <v>0</v>
      </c>
      <c r="EA111" s="571"/>
      <c r="EB111" s="571"/>
      <c r="EC111" s="571"/>
      <c r="ED111" s="571"/>
      <c r="EE111" s="571"/>
      <c r="EF111" s="571"/>
      <c r="EG111" s="571"/>
      <c r="EH111" s="572"/>
      <c r="EI111" s="529">
        <f t="shared" ca="1" si="47"/>
        <v>0</v>
      </c>
      <c r="EJ111" s="571"/>
      <c r="EK111" s="571"/>
      <c r="EL111" s="571"/>
      <c r="EM111" s="571"/>
      <c r="EN111" s="571"/>
      <c r="EO111" s="571"/>
      <c r="EP111" s="571"/>
      <c r="EQ111" s="572"/>
      <c r="ER111" s="529">
        <f t="shared" ca="1" si="48"/>
        <v>0</v>
      </c>
      <c r="ES111" s="571"/>
      <c r="ET111" s="571"/>
      <c r="EU111" s="571"/>
      <c r="EV111" s="571"/>
      <c r="EW111" s="571"/>
      <c r="EX111" s="571"/>
      <c r="EY111" s="571"/>
      <c r="EZ111" s="572"/>
      <c r="FA111" s="529">
        <f t="shared" ca="1" si="49"/>
        <v>0</v>
      </c>
      <c r="FB111" s="571"/>
      <c r="FC111" s="571"/>
      <c r="FD111" s="571"/>
      <c r="FE111" s="571"/>
      <c r="FF111" s="571"/>
      <c r="FG111" s="571"/>
      <c r="FH111" s="571"/>
      <c r="FI111" s="572"/>
      <c r="FJ111" s="269"/>
      <c r="FK111" s="529">
        <f t="shared" ca="1" si="37"/>
        <v>0</v>
      </c>
      <c r="FL111" s="571"/>
      <c r="FM111" s="571"/>
      <c r="FN111" s="571"/>
      <c r="FO111" s="571"/>
      <c r="FP111" s="621"/>
      <c r="FQ111" s="571"/>
      <c r="FR111" s="571"/>
      <c r="FS111" s="572"/>
      <c r="FW111" s="317">
        <v>0</v>
      </c>
      <c r="FX111" s="318">
        <v>0</v>
      </c>
      <c r="FY111" s="318">
        <v>0</v>
      </c>
      <c r="FZ111" s="318">
        <v>0</v>
      </c>
      <c r="GA111" s="318">
        <v>0</v>
      </c>
      <c r="GB111" s="318">
        <v>0</v>
      </c>
      <c r="GC111" s="318">
        <v>0</v>
      </c>
      <c r="GD111" s="318">
        <v>0</v>
      </c>
      <c r="GE111" s="318">
        <v>0</v>
      </c>
      <c r="GF111" s="318">
        <v>0</v>
      </c>
      <c r="GG111" s="318">
        <v>0</v>
      </c>
      <c r="GH111" s="318">
        <v>0</v>
      </c>
      <c r="GI111" s="323">
        <v>0</v>
      </c>
    </row>
    <row r="112" spans="1:191" ht="12.75" hidden="1" x14ac:dyDescent="0.2">
      <c r="A112" s="266">
        <v>64</v>
      </c>
      <c r="D112" s="176" t="s">
        <v>423</v>
      </c>
      <c r="G112" s="67"/>
      <c r="H112" s="66"/>
      <c r="I112" s="66"/>
      <c r="J112" s="143"/>
      <c r="K112" s="143"/>
      <c r="L112" s="143"/>
      <c r="M112" s="74"/>
      <c r="N112" s="74"/>
      <c r="O112" s="74"/>
      <c r="P112" s="95"/>
      <c r="Q112" s="95"/>
      <c r="R112" s="95"/>
      <c r="S112" s="138"/>
      <c r="T112" s="66"/>
      <c r="U112" s="66"/>
      <c r="V112" s="66"/>
      <c r="W112" s="66"/>
      <c r="X112" s="66"/>
      <c r="Y112" s="66"/>
      <c r="Z112" s="66"/>
      <c r="AA112" s="66"/>
      <c r="AB112" s="66"/>
      <c r="AC112" s="66"/>
      <c r="AD112" s="66"/>
      <c r="AE112" s="66"/>
      <c r="AF112" s="66"/>
      <c r="AG112" s="66"/>
      <c r="AH112" s="66"/>
      <c r="AI112" s="66"/>
      <c r="AJ112" s="66"/>
      <c r="AK112" s="66"/>
      <c r="AL112" s="66"/>
      <c r="AM112" s="66"/>
      <c r="AN112" s="62"/>
      <c r="AO112" s="66"/>
      <c r="AP112" s="66"/>
      <c r="AQ112" s="66"/>
      <c r="AR112" s="66"/>
      <c r="AS112" s="66"/>
      <c r="AT112" s="68"/>
      <c r="AU112" s="66"/>
      <c r="AV112" s="535" t="s">
        <v>9</v>
      </c>
      <c r="AW112" s="550"/>
      <c r="AX112" s="550"/>
      <c r="AY112" s="550"/>
      <c r="AZ112" s="550"/>
      <c r="BA112" s="550"/>
      <c r="BB112" s="550"/>
      <c r="BC112" s="550"/>
      <c r="BD112" s="551"/>
      <c r="BE112" s="66"/>
      <c r="BF112" s="529">
        <f t="shared" ca="1" si="38"/>
        <v>0</v>
      </c>
      <c r="BG112" s="571"/>
      <c r="BH112" s="571"/>
      <c r="BI112" s="571"/>
      <c r="BJ112" s="571"/>
      <c r="BK112" s="571"/>
      <c r="BL112" s="571"/>
      <c r="BM112" s="571"/>
      <c r="BN112" s="572"/>
      <c r="BO112" s="529">
        <f t="shared" ca="1" si="39"/>
        <v>0</v>
      </c>
      <c r="BP112" s="571"/>
      <c r="BQ112" s="571"/>
      <c r="BR112" s="571"/>
      <c r="BS112" s="571"/>
      <c r="BT112" s="571"/>
      <c r="BU112" s="571"/>
      <c r="BV112" s="571"/>
      <c r="BW112" s="572"/>
      <c r="BX112" s="529">
        <f t="shared" ca="1" si="40"/>
        <v>0</v>
      </c>
      <c r="BY112" s="571"/>
      <c r="BZ112" s="571"/>
      <c r="CA112" s="571"/>
      <c r="CB112" s="571"/>
      <c r="CC112" s="571"/>
      <c r="CD112" s="571"/>
      <c r="CE112" s="571"/>
      <c r="CF112" s="572"/>
      <c r="CG112" s="529">
        <f t="shared" ca="1" si="41"/>
        <v>0</v>
      </c>
      <c r="CH112" s="571"/>
      <c r="CI112" s="571"/>
      <c r="CJ112" s="571"/>
      <c r="CK112" s="571"/>
      <c r="CL112" s="571"/>
      <c r="CM112" s="571"/>
      <c r="CN112" s="571"/>
      <c r="CO112" s="572"/>
      <c r="CP112" s="529">
        <f t="shared" ca="1" si="42"/>
        <v>0</v>
      </c>
      <c r="CQ112" s="571"/>
      <c r="CR112" s="571"/>
      <c r="CS112" s="571"/>
      <c r="CT112" s="571"/>
      <c r="CU112" s="571"/>
      <c r="CV112" s="571"/>
      <c r="CW112" s="571"/>
      <c r="CX112" s="571"/>
      <c r="CY112" s="529">
        <f t="shared" ca="1" si="43"/>
        <v>0</v>
      </c>
      <c r="CZ112" s="571"/>
      <c r="DA112" s="571"/>
      <c r="DB112" s="571"/>
      <c r="DC112" s="571"/>
      <c r="DD112" s="571"/>
      <c r="DE112" s="571"/>
      <c r="DF112" s="571"/>
      <c r="DG112" s="571"/>
      <c r="DH112" s="529">
        <f t="shared" ca="1" si="44"/>
        <v>0</v>
      </c>
      <c r="DI112" s="571"/>
      <c r="DJ112" s="571"/>
      <c r="DK112" s="571"/>
      <c r="DL112" s="571"/>
      <c r="DM112" s="571"/>
      <c r="DN112" s="571"/>
      <c r="DO112" s="571"/>
      <c r="DP112" s="571"/>
      <c r="DQ112" s="529">
        <f t="shared" ca="1" si="45"/>
        <v>0</v>
      </c>
      <c r="DR112" s="571"/>
      <c r="DS112" s="571"/>
      <c r="DT112" s="571"/>
      <c r="DU112" s="571"/>
      <c r="DV112" s="571"/>
      <c r="DW112" s="571"/>
      <c r="DX112" s="571"/>
      <c r="DY112" s="572"/>
      <c r="DZ112" s="529">
        <f t="shared" ca="1" si="46"/>
        <v>0</v>
      </c>
      <c r="EA112" s="571"/>
      <c r="EB112" s="571"/>
      <c r="EC112" s="571"/>
      <c r="ED112" s="571"/>
      <c r="EE112" s="571"/>
      <c r="EF112" s="571"/>
      <c r="EG112" s="571"/>
      <c r="EH112" s="572"/>
      <c r="EI112" s="529">
        <f t="shared" ca="1" si="47"/>
        <v>0</v>
      </c>
      <c r="EJ112" s="571"/>
      <c r="EK112" s="571"/>
      <c r="EL112" s="571"/>
      <c r="EM112" s="571"/>
      <c r="EN112" s="571"/>
      <c r="EO112" s="571"/>
      <c r="EP112" s="571"/>
      <c r="EQ112" s="572"/>
      <c r="ER112" s="529">
        <f t="shared" ca="1" si="48"/>
        <v>0</v>
      </c>
      <c r="ES112" s="571"/>
      <c r="ET112" s="571"/>
      <c r="EU112" s="571"/>
      <c r="EV112" s="571"/>
      <c r="EW112" s="571"/>
      <c r="EX112" s="571"/>
      <c r="EY112" s="571"/>
      <c r="EZ112" s="572"/>
      <c r="FA112" s="529">
        <f t="shared" ca="1" si="49"/>
        <v>0</v>
      </c>
      <c r="FB112" s="530"/>
      <c r="FC112" s="530"/>
      <c r="FD112" s="530"/>
      <c r="FE112" s="530"/>
      <c r="FF112" s="530"/>
      <c r="FG112" s="530"/>
      <c r="FH112" s="530"/>
      <c r="FI112" s="531"/>
      <c r="FJ112" s="267"/>
      <c r="FK112" s="529">
        <f t="shared" ca="1" si="37"/>
        <v>0</v>
      </c>
      <c r="FL112" s="571"/>
      <c r="FM112" s="571"/>
      <c r="FN112" s="571"/>
      <c r="FO112" s="571"/>
      <c r="FP112" s="621"/>
      <c r="FQ112" s="571"/>
      <c r="FR112" s="571"/>
      <c r="FS112" s="572"/>
      <c r="FW112" s="317">
        <v>0</v>
      </c>
      <c r="FX112" s="318">
        <v>0</v>
      </c>
      <c r="FY112" s="318">
        <v>0</v>
      </c>
      <c r="FZ112" s="318">
        <v>0</v>
      </c>
      <c r="GA112" s="318">
        <v>0</v>
      </c>
      <c r="GB112" s="318">
        <v>0</v>
      </c>
      <c r="GC112" s="318">
        <v>0</v>
      </c>
      <c r="GD112" s="318">
        <v>0</v>
      </c>
      <c r="GE112" s="318">
        <v>0</v>
      </c>
      <c r="GF112" s="318">
        <v>0</v>
      </c>
      <c r="GG112" s="318">
        <v>0</v>
      </c>
      <c r="GH112" s="318">
        <v>0</v>
      </c>
      <c r="GI112" s="323">
        <v>0</v>
      </c>
    </row>
    <row r="113" spans="1:191" ht="12.75" hidden="1" x14ac:dyDescent="0.2">
      <c r="A113" s="266">
        <v>64</v>
      </c>
      <c r="D113" s="176" t="s">
        <v>423</v>
      </c>
      <c r="G113" s="67"/>
      <c r="H113" s="66"/>
      <c r="I113" s="66"/>
      <c r="J113" s="143"/>
      <c r="K113" s="143"/>
      <c r="L113" s="143"/>
      <c r="M113" s="74"/>
      <c r="N113" s="74"/>
      <c r="O113" s="74"/>
      <c r="P113" s="95"/>
      <c r="Q113" s="95"/>
      <c r="R113" s="95"/>
      <c r="S113" s="138"/>
      <c r="T113" s="66"/>
      <c r="U113" s="66"/>
      <c r="V113" s="66"/>
      <c r="W113" s="66"/>
      <c r="X113" s="66"/>
      <c r="Y113" s="66"/>
      <c r="Z113" s="66"/>
      <c r="AA113" s="66"/>
      <c r="AB113" s="66"/>
      <c r="AC113" s="66"/>
      <c r="AD113" s="66"/>
      <c r="AE113" s="66"/>
      <c r="AF113" s="66"/>
      <c r="AG113" s="66"/>
      <c r="AH113" s="66"/>
      <c r="AI113" s="66"/>
      <c r="AJ113" s="66"/>
      <c r="AK113" s="66"/>
      <c r="AL113" s="66"/>
      <c r="AM113" s="66"/>
      <c r="AN113" s="62"/>
      <c r="AO113" s="66"/>
      <c r="AP113" s="66"/>
      <c r="AQ113" s="66"/>
      <c r="AR113" s="66"/>
      <c r="AS113" s="66"/>
      <c r="AT113" s="68"/>
      <c r="AU113" s="66"/>
      <c r="AV113" s="535" t="s">
        <v>18</v>
      </c>
      <c r="AW113" s="550"/>
      <c r="AX113" s="550"/>
      <c r="AY113" s="550"/>
      <c r="AZ113" s="550"/>
      <c r="BA113" s="550"/>
      <c r="BB113" s="550"/>
      <c r="BC113" s="550"/>
      <c r="BD113" s="551"/>
      <c r="BE113" s="66"/>
      <c r="BF113" s="529">
        <f t="shared" ca="1" si="38"/>
        <v>0</v>
      </c>
      <c r="BG113" s="571"/>
      <c r="BH113" s="571"/>
      <c r="BI113" s="571"/>
      <c r="BJ113" s="571"/>
      <c r="BK113" s="571"/>
      <c r="BL113" s="571"/>
      <c r="BM113" s="571"/>
      <c r="BN113" s="572"/>
      <c r="BO113" s="529">
        <f t="shared" ca="1" si="39"/>
        <v>0</v>
      </c>
      <c r="BP113" s="571"/>
      <c r="BQ113" s="571"/>
      <c r="BR113" s="571"/>
      <c r="BS113" s="571"/>
      <c r="BT113" s="571"/>
      <c r="BU113" s="571"/>
      <c r="BV113" s="571"/>
      <c r="BW113" s="572"/>
      <c r="BX113" s="529">
        <f t="shared" ca="1" si="40"/>
        <v>0</v>
      </c>
      <c r="BY113" s="571"/>
      <c r="BZ113" s="571"/>
      <c r="CA113" s="571"/>
      <c r="CB113" s="571"/>
      <c r="CC113" s="571"/>
      <c r="CD113" s="571"/>
      <c r="CE113" s="571"/>
      <c r="CF113" s="572"/>
      <c r="CG113" s="529">
        <f t="shared" ca="1" si="41"/>
        <v>0</v>
      </c>
      <c r="CH113" s="571"/>
      <c r="CI113" s="571"/>
      <c r="CJ113" s="571"/>
      <c r="CK113" s="571"/>
      <c r="CL113" s="571"/>
      <c r="CM113" s="571"/>
      <c r="CN113" s="571"/>
      <c r="CO113" s="572"/>
      <c r="CP113" s="529">
        <f t="shared" ca="1" si="42"/>
        <v>0</v>
      </c>
      <c r="CQ113" s="571"/>
      <c r="CR113" s="571"/>
      <c r="CS113" s="571"/>
      <c r="CT113" s="571"/>
      <c r="CU113" s="571"/>
      <c r="CV113" s="571"/>
      <c r="CW113" s="571"/>
      <c r="CX113" s="571"/>
      <c r="CY113" s="529">
        <f t="shared" ca="1" si="43"/>
        <v>0</v>
      </c>
      <c r="CZ113" s="571"/>
      <c r="DA113" s="571"/>
      <c r="DB113" s="571"/>
      <c r="DC113" s="571"/>
      <c r="DD113" s="571"/>
      <c r="DE113" s="571"/>
      <c r="DF113" s="571"/>
      <c r="DG113" s="571"/>
      <c r="DH113" s="529">
        <f t="shared" ca="1" si="44"/>
        <v>0</v>
      </c>
      <c r="DI113" s="571"/>
      <c r="DJ113" s="571"/>
      <c r="DK113" s="571"/>
      <c r="DL113" s="571"/>
      <c r="DM113" s="571"/>
      <c r="DN113" s="571"/>
      <c r="DO113" s="571"/>
      <c r="DP113" s="571"/>
      <c r="DQ113" s="529">
        <f t="shared" ca="1" si="45"/>
        <v>0</v>
      </c>
      <c r="DR113" s="571"/>
      <c r="DS113" s="571"/>
      <c r="DT113" s="571"/>
      <c r="DU113" s="571"/>
      <c r="DV113" s="571"/>
      <c r="DW113" s="571"/>
      <c r="DX113" s="571"/>
      <c r="DY113" s="572"/>
      <c r="DZ113" s="529">
        <f t="shared" ca="1" si="46"/>
        <v>0</v>
      </c>
      <c r="EA113" s="571"/>
      <c r="EB113" s="571"/>
      <c r="EC113" s="571"/>
      <c r="ED113" s="571"/>
      <c r="EE113" s="571"/>
      <c r="EF113" s="571"/>
      <c r="EG113" s="571"/>
      <c r="EH113" s="572"/>
      <c r="EI113" s="529">
        <f t="shared" ca="1" si="47"/>
        <v>0</v>
      </c>
      <c r="EJ113" s="571"/>
      <c r="EK113" s="571"/>
      <c r="EL113" s="571"/>
      <c r="EM113" s="571"/>
      <c r="EN113" s="571"/>
      <c r="EO113" s="571"/>
      <c r="EP113" s="571"/>
      <c r="EQ113" s="572"/>
      <c r="ER113" s="529">
        <f t="shared" ca="1" si="48"/>
        <v>0</v>
      </c>
      <c r="ES113" s="571"/>
      <c r="ET113" s="571"/>
      <c r="EU113" s="571"/>
      <c r="EV113" s="571"/>
      <c r="EW113" s="571"/>
      <c r="EX113" s="571"/>
      <c r="EY113" s="571"/>
      <c r="EZ113" s="572"/>
      <c r="FA113" s="529">
        <f t="shared" ca="1" si="49"/>
        <v>0</v>
      </c>
      <c r="FB113" s="530"/>
      <c r="FC113" s="530"/>
      <c r="FD113" s="530"/>
      <c r="FE113" s="530"/>
      <c r="FF113" s="530"/>
      <c r="FG113" s="530"/>
      <c r="FH113" s="530"/>
      <c r="FI113" s="531"/>
      <c r="FJ113" s="267"/>
      <c r="FK113" s="529">
        <f t="shared" ca="1" si="37"/>
        <v>0</v>
      </c>
      <c r="FL113" s="571"/>
      <c r="FM113" s="571"/>
      <c r="FN113" s="571"/>
      <c r="FO113" s="571"/>
      <c r="FP113" s="621"/>
      <c r="FQ113" s="571"/>
      <c r="FR113" s="571"/>
      <c r="FS113" s="572"/>
      <c r="FW113" s="317">
        <v>0</v>
      </c>
      <c r="FX113" s="318">
        <v>0</v>
      </c>
      <c r="FY113" s="318">
        <v>0</v>
      </c>
      <c r="FZ113" s="318">
        <v>0</v>
      </c>
      <c r="GA113" s="318">
        <v>0</v>
      </c>
      <c r="GB113" s="318">
        <v>0</v>
      </c>
      <c r="GC113" s="318">
        <v>0</v>
      </c>
      <c r="GD113" s="318">
        <v>0</v>
      </c>
      <c r="GE113" s="318">
        <v>0</v>
      </c>
      <c r="GF113" s="318">
        <v>0</v>
      </c>
      <c r="GG113" s="318">
        <v>0</v>
      </c>
      <c r="GH113" s="318">
        <v>0</v>
      </c>
      <c r="GI113" s="323">
        <v>0</v>
      </c>
    </row>
    <row r="114" spans="1:191" ht="12.75" hidden="1" x14ac:dyDescent="0.2">
      <c r="A114" s="266">
        <v>64</v>
      </c>
      <c r="D114" s="176" t="s">
        <v>423</v>
      </c>
      <c r="G114" s="67"/>
      <c r="H114" s="66"/>
      <c r="I114" s="66"/>
      <c r="J114" s="143"/>
      <c r="K114" s="143"/>
      <c r="L114" s="143"/>
      <c r="M114" s="74"/>
      <c r="N114" s="74"/>
      <c r="O114" s="74"/>
      <c r="P114" s="95"/>
      <c r="Q114" s="95"/>
      <c r="R114" s="95"/>
      <c r="S114" s="138"/>
      <c r="T114" s="66"/>
      <c r="U114" s="66"/>
      <c r="V114" s="66"/>
      <c r="W114" s="66"/>
      <c r="X114" s="66"/>
      <c r="Y114" s="66"/>
      <c r="Z114" s="66"/>
      <c r="AA114" s="66"/>
      <c r="AB114" s="66"/>
      <c r="AC114" s="66"/>
      <c r="AD114" s="66"/>
      <c r="AE114" s="66"/>
      <c r="AF114" s="66"/>
      <c r="AG114" s="66"/>
      <c r="AH114" s="66"/>
      <c r="AI114" s="66"/>
      <c r="AJ114" s="66"/>
      <c r="AK114" s="66"/>
      <c r="AL114" s="66"/>
      <c r="AM114" s="66"/>
      <c r="AN114" s="62"/>
      <c r="AO114" s="66"/>
      <c r="AP114" s="66"/>
      <c r="AQ114" s="66"/>
      <c r="AR114" s="66"/>
      <c r="AS114" s="66"/>
      <c r="AT114" s="68"/>
      <c r="AU114" s="66"/>
      <c r="AV114" s="535" t="s">
        <v>39</v>
      </c>
      <c r="AW114" s="550"/>
      <c r="AX114" s="550"/>
      <c r="AY114" s="550"/>
      <c r="AZ114" s="550"/>
      <c r="BA114" s="550"/>
      <c r="BB114" s="550"/>
      <c r="BC114" s="550"/>
      <c r="BD114" s="551"/>
      <c r="BE114" s="66"/>
      <c r="BF114" s="529">
        <f t="shared" ca="1" si="38"/>
        <v>0</v>
      </c>
      <c r="BG114" s="571"/>
      <c r="BH114" s="571"/>
      <c r="BI114" s="571"/>
      <c r="BJ114" s="571"/>
      <c r="BK114" s="571"/>
      <c r="BL114" s="571"/>
      <c r="BM114" s="571"/>
      <c r="BN114" s="572"/>
      <c r="BO114" s="529">
        <f t="shared" ca="1" si="39"/>
        <v>0</v>
      </c>
      <c r="BP114" s="571"/>
      <c r="BQ114" s="571"/>
      <c r="BR114" s="571"/>
      <c r="BS114" s="571"/>
      <c r="BT114" s="571"/>
      <c r="BU114" s="571"/>
      <c r="BV114" s="571"/>
      <c r="BW114" s="572"/>
      <c r="BX114" s="529">
        <f t="shared" ca="1" si="40"/>
        <v>0</v>
      </c>
      <c r="BY114" s="571"/>
      <c r="BZ114" s="571"/>
      <c r="CA114" s="571"/>
      <c r="CB114" s="571"/>
      <c r="CC114" s="571"/>
      <c r="CD114" s="571"/>
      <c r="CE114" s="571"/>
      <c r="CF114" s="572"/>
      <c r="CG114" s="529">
        <f t="shared" ca="1" si="41"/>
        <v>0</v>
      </c>
      <c r="CH114" s="571"/>
      <c r="CI114" s="571"/>
      <c r="CJ114" s="571"/>
      <c r="CK114" s="571"/>
      <c r="CL114" s="571"/>
      <c r="CM114" s="571"/>
      <c r="CN114" s="571"/>
      <c r="CO114" s="572"/>
      <c r="CP114" s="529">
        <f t="shared" ca="1" si="42"/>
        <v>0</v>
      </c>
      <c r="CQ114" s="571"/>
      <c r="CR114" s="571"/>
      <c r="CS114" s="571"/>
      <c r="CT114" s="571"/>
      <c r="CU114" s="571"/>
      <c r="CV114" s="571"/>
      <c r="CW114" s="571"/>
      <c r="CX114" s="571"/>
      <c r="CY114" s="529">
        <f t="shared" ca="1" si="43"/>
        <v>0</v>
      </c>
      <c r="CZ114" s="571"/>
      <c r="DA114" s="571"/>
      <c r="DB114" s="571"/>
      <c r="DC114" s="571"/>
      <c r="DD114" s="571"/>
      <c r="DE114" s="571"/>
      <c r="DF114" s="571"/>
      <c r="DG114" s="571"/>
      <c r="DH114" s="529">
        <f t="shared" ca="1" si="44"/>
        <v>0</v>
      </c>
      <c r="DI114" s="571"/>
      <c r="DJ114" s="571"/>
      <c r="DK114" s="571"/>
      <c r="DL114" s="571"/>
      <c r="DM114" s="571"/>
      <c r="DN114" s="571"/>
      <c r="DO114" s="571"/>
      <c r="DP114" s="571"/>
      <c r="DQ114" s="529">
        <f t="shared" ca="1" si="45"/>
        <v>0</v>
      </c>
      <c r="DR114" s="571"/>
      <c r="DS114" s="571"/>
      <c r="DT114" s="571"/>
      <c r="DU114" s="571"/>
      <c r="DV114" s="571"/>
      <c r="DW114" s="571"/>
      <c r="DX114" s="571"/>
      <c r="DY114" s="572"/>
      <c r="DZ114" s="529">
        <f t="shared" ca="1" si="46"/>
        <v>0</v>
      </c>
      <c r="EA114" s="571"/>
      <c r="EB114" s="571"/>
      <c r="EC114" s="571"/>
      <c r="ED114" s="571"/>
      <c r="EE114" s="571"/>
      <c r="EF114" s="571"/>
      <c r="EG114" s="571"/>
      <c r="EH114" s="572"/>
      <c r="EI114" s="529">
        <f t="shared" ca="1" si="47"/>
        <v>0</v>
      </c>
      <c r="EJ114" s="571"/>
      <c r="EK114" s="571"/>
      <c r="EL114" s="571"/>
      <c r="EM114" s="571"/>
      <c r="EN114" s="571"/>
      <c r="EO114" s="571"/>
      <c r="EP114" s="571"/>
      <c r="EQ114" s="572"/>
      <c r="ER114" s="529">
        <f t="shared" ca="1" si="48"/>
        <v>0</v>
      </c>
      <c r="ES114" s="571"/>
      <c r="ET114" s="571"/>
      <c r="EU114" s="571"/>
      <c r="EV114" s="571"/>
      <c r="EW114" s="571"/>
      <c r="EX114" s="571"/>
      <c r="EY114" s="571"/>
      <c r="EZ114" s="572"/>
      <c r="FA114" s="529">
        <f t="shared" ca="1" si="49"/>
        <v>0</v>
      </c>
      <c r="FB114" s="530"/>
      <c r="FC114" s="530"/>
      <c r="FD114" s="530"/>
      <c r="FE114" s="530"/>
      <c r="FF114" s="530"/>
      <c r="FG114" s="530"/>
      <c r="FH114" s="530"/>
      <c r="FI114" s="531"/>
      <c r="FJ114" s="267"/>
      <c r="FK114" s="529">
        <f t="shared" ca="1" si="37"/>
        <v>0</v>
      </c>
      <c r="FL114" s="571"/>
      <c r="FM114" s="571"/>
      <c r="FN114" s="571"/>
      <c r="FO114" s="571"/>
      <c r="FP114" s="621"/>
      <c r="FQ114" s="571"/>
      <c r="FR114" s="571"/>
      <c r="FS114" s="572"/>
      <c r="FW114" s="317">
        <v>0</v>
      </c>
      <c r="FX114" s="318">
        <v>0</v>
      </c>
      <c r="FY114" s="318">
        <v>0</v>
      </c>
      <c r="FZ114" s="318">
        <v>0</v>
      </c>
      <c r="GA114" s="318">
        <v>0</v>
      </c>
      <c r="GB114" s="318">
        <v>0</v>
      </c>
      <c r="GC114" s="318">
        <v>0</v>
      </c>
      <c r="GD114" s="318">
        <v>0</v>
      </c>
      <c r="GE114" s="318">
        <v>0</v>
      </c>
      <c r="GF114" s="318">
        <v>0</v>
      </c>
      <c r="GG114" s="318">
        <v>0</v>
      </c>
      <c r="GH114" s="318">
        <v>0</v>
      </c>
      <c r="GI114" s="323">
        <v>0</v>
      </c>
    </row>
    <row r="115" spans="1:191" ht="12.75" hidden="1" x14ac:dyDescent="0.2">
      <c r="A115" s="266">
        <v>64</v>
      </c>
      <c r="D115" s="176" t="s">
        <v>423</v>
      </c>
      <c r="G115" s="67"/>
      <c r="H115" s="66"/>
      <c r="I115" s="66"/>
      <c r="J115" s="143"/>
      <c r="K115" s="143"/>
      <c r="L115" s="143"/>
      <c r="M115" s="74"/>
      <c r="N115" s="74"/>
      <c r="O115" s="74"/>
      <c r="P115" s="95"/>
      <c r="Q115" s="95"/>
      <c r="R115" s="95"/>
      <c r="S115" s="138"/>
      <c r="T115" s="66"/>
      <c r="U115" s="66"/>
      <c r="V115" s="66"/>
      <c r="W115" s="66"/>
      <c r="X115" s="66"/>
      <c r="Y115" s="66"/>
      <c r="Z115" s="66"/>
      <c r="AA115" s="66"/>
      <c r="AB115" s="66"/>
      <c r="AC115" s="66"/>
      <c r="AD115" s="66"/>
      <c r="AE115" s="66"/>
      <c r="AF115" s="66"/>
      <c r="AG115" s="66"/>
      <c r="AH115" s="66"/>
      <c r="AI115" s="66"/>
      <c r="AJ115" s="66"/>
      <c r="AK115" s="66"/>
      <c r="AL115" s="66"/>
      <c r="AM115" s="66"/>
      <c r="AN115" s="62"/>
      <c r="AO115" s="66"/>
      <c r="AP115" s="66"/>
      <c r="AQ115" s="66"/>
      <c r="AR115" s="66"/>
      <c r="AS115" s="66"/>
      <c r="AT115" s="68"/>
      <c r="AU115" s="66"/>
      <c r="AV115" s="535" t="s">
        <v>31</v>
      </c>
      <c r="AW115" s="550"/>
      <c r="AX115" s="550"/>
      <c r="AY115" s="550"/>
      <c r="AZ115" s="550"/>
      <c r="BA115" s="550"/>
      <c r="BB115" s="550"/>
      <c r="BC115" s="550"/>
      <c r="BD115" s="551"/>
      <c r="BE115" s="66"/>
      <c r="BF115" s="529">
        <f t="shared" ca="1" si="38"/>
        <v>0</v>
      </c>
      <c r="BG115" s="571"/>
      <c r="BH115" s="571"/>
      <c r="BI115" s="571"/>
      <c r="BJ115" s="571"/>
      <c r="BK115" s="571"/>
      <c r="BL115" s="571"/>
      <c r="BM115" s="571"/>
      <c r="BN115" s="572"/>
      <c r="BO115" s="529">
        <f t="shared" ca="1" si="39"/>
        <v>0</v>
      </c>
      <c r="BP115" s="571"/>
      <c r="BQ115" s="571"/>
      <c r="BR115" s="571"/>
      <c r="BS115" s="571"/>
      <c r="BT115" s="571"/>
      <c r="BU115" s="571"/>
      <c r="BV115" s="571"/>
      <c r="BW115" s="572"/>
      <c r="BX115" s="529">
        <f t="shared" ca="1" si="40"/>
        <v>0</v>
      </c>
      <c r="BY115" s="571"/>
      <c r="BZ115" s="571"/>
      <c r="CA115" s="571"/>
      <c r="CB115" s="571"/>
      <c r="CC115" s="571"/>
      <c r="CD115" s="571"/>
      <c r="CE115" s="571"/>
      <c r="CF115" s="572"/>
      <c r="CG115" s="529">
        <f t="shared" ca="1" si="41"/>
        <v>0</v>
      </c>
      <c r="CH115" s="571"/>
      <c r="CI115" s="571"/>
      <c r="CJ115" s="571"/>
      <c r="CK115" s="571"/>
      <c r="CL115" s="571"/>
      <c r="CM115" s="571"/>
      <c r="CN115" s="571"/>
      <c r="CO115" s="572"/>
      <c r="CP115" s="529">
        <f t="shared" ca="1" si="42"/>
        <v>0</v>
      </c>
      <c r="CQ115" s="571"/>
      <c r="CR115" s="571"/>
      <c r="CS115" s="571"/>
      <c r="CT115" s="571"/>
      <c r="CU115" s="571"/>
      <c r="CV115" s="571"/>
      <c r="CW115" s="571"/>
      <c r="CX115" s="571"/>
      <c r="CY115" s="529">
        <f t="shared" ca="1" si="43"/>
        <v>0</v>
      </c>
      <c r="CZ115" s="571"/>
      <c r="DA115" s="571"/>
      <c r="DB115" s="571"/>
      <c r="DC115" s="571"/>
      <c r="DD115" s="571"/>
      <c r="DE115" s="571"/>
      <c r="DF115" s="571"/>
      <c r="DG115" s="571"/>
      <c r="DH115" s="529">
        <f t="shared" ca="1" si="44"/>
        <v>0</v>
      </c>
      <c r="DI115" s="571"/>
      <c r="DJ115" s="571"/>
      <c r="DK115" s="571"/>
      <c r="DL115" s="571"/>
      <c r="DM115" s="571"/>
      <c r="DN115" s="571"/>
      <c r="DO115" s="571"/>
      <c r="DP115" s="571"/>
      <c r="DQ115" s="529">
        <f t="shared" ca="1" si="45"/>
        <v>0</v>
      </c>
      <c r="DR115" s="571"/>
      <c r="DS115" s="571"/>
      <c r="DT115" s="571"/>
      <c r="DU115" s="571"/>
      <c r="DV115" s="571"/>
      <c r="DW115" s="571"/>
      <c r="DX115" s="571"/>
      <c r="DY115" s="572"/>
      <c r="DZ115" s="529">
        <f t="shared" ca="1" si="46"/>
        <v>0</v>
      </c>
      <c r="EA115" s="571"/>
      <c r="EB115" s="571"/>
      <c r="EC115" s="571"/>
      <c r="ED115" s="571"/>
      <c r="EE115" s="571"/>
      <c r="EF115" s="571"/>
      <c r="EG115" s="571"/>
      <c r="EH115" s="572"/>
      <c r="EI115" s="529">
        <f t="shared" ca="1" si="47"/>
        <v>0</v>
      </c>
      <c r="EJ115" s="571"/>
      <c r="EK115" s="571"/>
      <c r="EL115" s="571"/>
      <c r="EM115" s="571"/>
      <c r="EN115" s="571"/>
      <c r="EO115" s="571"/>
      <c r="EP115" s="571"/>
      <c r="EQ115" s="572"/>
      <c r="ER115" s="529">
        <f t="shared" ca="1" si="48"/>
        <v>0</v>
      </c>
      <c r="ES115" s="571"/>
      <c r="ET115" s="571"/>
      <c r="EU115" s="571"/>
      <c r="EV115" s="571"/>
      <c r="EW115" s="571"/>
      <c r="EX115" s="571"/>
      <c r="EY115" s="571"/>
      <c r="EZ115" s="572"/>
      <c r="FA115" s="529">
        <f t="shared" ca="1" si="49"/>
        <v>0</v>
      </c>
      <c r="FB115" s="530"/>
      <c r="FC115" s="530"/>
      <c r="FD115" s="530"/>
      <c r="FE115" s="530"/>
      <c r="FF115" s="530"/>
      <c r="FG115" s="530"/>
      <c r="FH115" s="530"/>
      <c r="FI115" s="531"/>
      <c r="FJ115" s="267"/>
      <c r="FK115" s="529">
        <f t="shared" ca="1" si="37"/>
        <v>0</v>
      </c>
      <c r="FL115" s="571"/>
      <c r="FM115" s="571"/>
      <c r="FN115" s="571"/>
      <c r="FO115" s="571"/>
      <c r="FP115" s="621"/>
      <c r="FQ115" s="571"/>
      <c r="FR115" s="571"/>
      <c r="FS115" s="572"/>
      <c r="FW115" s="317">
        <v>0</v>
      </c>
      <c r="FX115" s="318">
        <v>0</v>
      </c>
      <c r="FY115" s="318">
        <v>0</v>
      </c>
      <c r="FZ115" s="318">
        <v>0</v>
      </c>
      <c r="GA115" s="318">
        <v>0</v>
      </c>
      <c r="GB115" s="318">
        <v>0</v>
      </c>
      <c r="GC115" s="318">
        <v>0</v>
      </c>
      <c r="GD115" s="318">
        <v>0</v>
      </c>
      <c r="GE115" s="318">
        <v>0</v>
      </c>
      <c r="GF115" s="318">
        <v>0</v>
      </c>
      <c r="GG115" s="318">
        <v>0</v>
      </c>
      <c r="GH115" s="318">
        <v>0</v>
      </c>
      <c r="GI115" s="323">
        <v>0</v>
      </c>
    </row>
    <row r="116" spans="1:191" ht="12.75" x14ac:dyDescent="0.2">
      <c r="A116" s="266">
        <v>64</v>
      </c>
      <c r="D116" s="176" t="s">
        <v>423</v>
      </c>
      <c r="G116" s="67"/>
      <c r="H116" s="66"/>
      <c r="I116" s="66"/>
      <c r="J116" s="143"/>
      <c r="K116" s="143"/>
      <c r="L116" s="143"/>
      <c r="M116" s="74"/>
      <c r="N116" s="74"/>
      <c r="O116" s="74"/>
      <c r="P116" s="95"/>
      <c r="Q116" s="95"/>
      <c r="R116" s="95"/>
      <c r="S116" s="138"/>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6"/>
      <c r="AS116" s="66"/>
      <c r="AT116" s="68"/>
      <c r="AU116" s="66"/>
      <c r="AV116" s="535" t="s">
        <v>16</v>
      </c>
      <c r="AW116" s="550"/>
      <c r="AX116" s="550"/>
      <c r="AY116" s="550"/>
      <c r="AZ116" s="550"/>
      <c r="BA116" s="550"/>
      <c r="BB116" s="550"/>
      <c r="BC116" s="550"/>
      <c r="BD116" s="551"/>
      <c r="BE116" s="66"/>
      <c r="BF116" s="529">
        <f t="shared" ca="1" si="38"/>
        <v>-6995.9937569999993</v>
      </c>
      <c r="BG116" s="571"/>
      <c r="BH116" s="571"/>
      <c r="BI116" s="571"/>
      <c r="BJ116" s="571"/>
      <c r="BK116" s="571"/>
      <c r="BL116" s="571"/>
      <c r="BM116" s="571"/>
      <c r="BN116" s="572"/>
      <c r="BO116" s="529">
        <f t="shared" ca="1" si="39"/>
        <v>-2910.9994259999999</v>
      </c>
      <c r="BP116" s="571"/>
      <c r="BQ116" s="571"/>
      <c r="BR116" s="571"/>
      <c r="BS116" s="571"/>
      <c r="BT116" s="571"/>
      <c r="BU116" s="571"/>
      <c r="BV116" s="571"/>
      <c r="BW116" s="572"/>
      <c r="BX116" s="529">
        <f t="shared" ca="1" si="40"/>
        <v>-141.99997199999999</v>
      </c>
      <c r="BY116" s="571"/>
      <c r="BZ116" s="571"/>
      <c r="CA116" s="571"/>
      <c r="CB116" s="571"/>
      <c r="CC116" s="571"/>
      <c r="CD116" s="571"/>
      <c r="CE116" s="571"/>
      <c r="CF116" s="572"/>
      <c r="CG116" s="529">
        <f t="shared" ca="1" si="41"/>
        <v>-624.00677999999994</v>
      </c>
      <c r="CH116" s="571"/>
      <c r="CI116" s="571"/>
      <c r="CJ116" s="571"/>
      <c r="CK116" s="571"/>
      <c r="CL116" s="571"/>
      <c r="CM116" s="571"/>
      <c r="CN116" s="571"/>
      <c r="CO116" s="572"/>
      <c r="CP116" s="529">
        <f t="shared" ca="1" si="42"/>
        <v>-1277.9997479999997</v>
      </c>
      <c r="CQ116" s="571"/>
      <c r="CR116" s="571"/>
      <c r="CS116" s="571"/>
      <c r="CT116" s="571"/>
      <c r="CU116" s="571"/>
      <c r="CV116" s="571"/>
      <c r="CW116" s="571"/>
      <c r="CX116" s="571"/>
      <c r="CY116" s="529">
        <f t="shared" ca="1" si="43"/>
        <v>-8654.5017449999996</v>
      </c>
      <c r="CZ116" s="571"/>
      <c r="DA116" s="571"/>
      <c r="DB116" s="571"/>
      <c r="DC116" s="571"/>
      <c r="DD116" s="571"/>
      <c r="DE116" s="571"/>
      <c r="DF116" s="571"/>
      <c r="DG116" s="571"/>
      <c r="DH116" s="529">
        <f t="shared" ca="1" si="44"/>
        <v>-21380.497352999999</v>
      </c>
      <c r="DI116" s="571"/>
      <c r="DJ116" s="571"/>
      <c r="DK116" s="571"/>
      <c r="DL116" s="571"/>
      <c r="DM116" s="571"/>
      <c r="DN116" s="571"/>
      <c r="DO116" s="571"/>
      <c r="DP116" s="571"/>
      <c r="DQ116" s="529">
        <f t="shared" ca="1" si="45"/>
        <v>-30784.330766999996</v>
      </c>
      <c r="DR116" s="571"/>
      <c r="DS116" s="571"/>
      <c r="DT116" s="571"/>
      <c r="DU116" s="571"/>
      <c r="DV116" s="571"/>
      <c r="DW116" s="571"/>
      <c r="DX116" s="571"/>
      <c r="DY116" s="572"/>
      <c r="DZ116" s="529">
        <f t="shared" ca="1" si="46"/>
        <v>-5624.6603279999999</v>
      </c>
      <c r="EA116" s="571"/>
      <c r="EB116" s="571"/>
      <c r="EC116" s="571"/>
      <c r="ED116" s="571"/>
      <c r="EE116" s="571"/>
      <c r="EF116" s="571"/>
      <c r="EG116" s="571"/>
      <c r="EH116" s="572"/>
      <c r="EI116" s="529">
        <f t="shared" ca="1" si="47"/>
        <v>0</v>
      </c>
      <c r="EJ116" s="571"/>
      <c r="EK116" s="571"/>
      <c r="EL116" s="571"/>
      <c r="EM116" s="571"/>
      <c r="EN116" s="571"/>
      <c r="EO116" s="571"/>
      <c r="EP116" s="571"/>
      <c r="EQ116" s="572"/>
      <c r="ER116" s="529">
        <f t="shared" ca="1" si="48"/>
        <v>0</v>
      </c>
      <c r="ES116" s="571"/>
      <c r="ET116" s="571"/>
      <c r="EU116" s="571"/>
      <c r="EV116" s="571"/>
      <c r="EW116" s="571"/>
      <c r="EX116" s="571"/>
      <c r="EY116" s="571"/>
      <c r="EZ116" s="572"/>
      <c r="FA116" s="529">
        <f t="shared" ca="1" si="49"/>
        <v>0</v>
      </c>
      <c r="FB116" s="530"/>
      <c r="FC116" s="530"/>
      <c r="FD116" s="530"/>
      <c r="FE116" s="530"/>
      <c r="FF116" s="530"/>
      <c r="FG116" s="530"/>
      <c r="FH116" s="530"/>
      <c r="FI116" s="531"/>
      <c r="FJ116" s="267"/>
      <c r="FK116" s="529">
        <f t="shared" ca="1" si="37"/>
        <v>-78394.989875999992</v>
      </c>
      <c r="FL116" s="571"/>
      <c r="FM116" s="571"/>
      <c r="FN116" s="571"/>
      <c r="FO116" s="571"/>
      <c r="FP116" s="621"/>
      <c r="FQ116" s="571"/>
      <c r="FR116" s="571"/>
      <c r="FS116" s="572"/>
      <c r="FW116" s="317">
        <v>-7406.0033599999997</v>
      </c>
      <c r="FX116" s="318">
        <v>-3244.996416</v>
      </c>
      <c r="FY116" s="318">
        <v>-143.50880000000001</v>
      </c>
      <c r="FZ116" s="318">
        <v>-626.50246400000003</v>
      </c>
      <c r="GA116" s="318">
        <v>-1279.9979840000001</v>
      </c>
      <c r="GB116" s="318">
        <v>-8678.4964479999999</v>
      </c>
      <c r="GC116" s="318">
        <v>-21414.997375999999</v>
      </c>
      <c r="GD116" s="318">
        <v>-30838.834975999998</v>
      </c>
      <c r="GE116" s="318">
        <v>-5705.8652160000001</v>
      </c>
      <c r="GF116" s="318">
        <v>-0.79292799999999997</v>
      </c>
      <c r="GG116" s="318">
        <v>0</v>
      </c>
      <c r="GH116" s="318">
        <v>0</v>
      </c>
      <c r="GI116" s="323">
        <v>-79339.995967999988</v>
      </c>
    </row>
    <row r="117" spans="1:191" ht="12.75" x14ac:dyDescent="0.2">
      <c r="A117" s="135">
        <v>67</v>
      </c>
      <c r="D117" s="176" t="s">
        <v>421</v>
      </c>
      <c r="G117" s="67"/>
      <c r="H117" s="66"/>
      <c r="I117" s="66"/>
      <c r="J117" s="143"/>
      <c r="K117" s="143"/>
      <c r="L117" s="143"/>
      <c r="M117" s="74"/>
      <c r="N117" s="74"/>
      <c r="O117" s="74"/>
      <c r="P117" s="95"/>
      <c r="Q117" s="95"/>
      <c r="R117" s="95"/>
      <c r="S117" s="138" t="str">
        <f>VLOOKUP($A117,PORTFOLIO_HIERARCHY,3,0)</f>
        <v>Agency/SBAs</v>
      </c>
      <c r="T117" s="138"/>
      <c r="U117" s="138"/>
      <c r="V117" s="138"/>
      <c r="W117" s="138"/>
      <c r="X117" s="138"/>
      <c r="Y117" s="138"/>
      <c r="Z117" s="138"/>
      <c r="AA117" s="138"/>
      <c r="AB117" s="138"/>
      <c r="AC117" s="138"/>
      <c r="AD117" s="138"/>
      <c r="AE117" s="138"/>
      <c r="AF117" s="138"/>
      <c r="AG117" s="138"/>
      <c r="AH117" s="138"/>
      <c r="AI117" s="138"/>
      <c r="AJ117" s="138"/>
      <c r="AK117" s="138"/>
      <c r="AL117" s="138"/>
      <c r="AM117" s="138"/>
      <c r="AN117" s="138"/>
      <c r="AO117" s="138"/>
      <c r="AP117" s="138"/>
      <c r="AQ117" s="138"/>
      <c r="AR117" s="138"/>
      <c r="AS117" s="138"/>
      <c r="AT117" s="139"/>
      <c r="AU117" s="66"/>
      <c r="AV117" s="555" t="s">
        <v>24</v>
      </c>
      <c r="AW117" s="556"/>
      <c r="AX117" s="556"/>
      <c r="AY117" s="556"/>
      <c r="AZ117" s="556"/>
      <c r="BA117" s="556"/>
      <c r="BB117" s="556"/>
      <c r="BC117" s="556"/>
      <c r="BD117" s="557"/>
      <c r="BE117" s="66"/>
      <c r="BF117" s="532">
        <f t="shared" ca="1" si="38"/>
        <v>-300.99805800000001</v>
      </c>
      <c r="BG117" s="569"/>
      <c r="BH117" s="569"/>
      <c r="BI117" s="569"/>
      <c r="BJ117" s="569"/>
      <c r="BK117" s="569"/>
      <c r="BL117" s="569"/>
      <c r="BM117" s="569"/>
      <c r="BN117" s="570"/>
      <c r="BO117" s="532">
        <f t="shared" ca="1" si="39"/>
        <v>-551.00177399999995</v>
      </c>
      <c r="BP117" s="569"/>
      <c r="BQ117" s="569"/>
      <c r="BR117" s="569"/>
      <c r="BS117" s="569"/>
      <c r="BT117" s="569"/>
      <c r="BU117" s="569"/>
      <c r="BV117" s="569"/>
      <c r="BW117" s="570"/>
      <c r="BX117" s="532">
        <f t="shared" ca="1" si="40"/>
        <v>-1173.4936499999999</v>
      </c>
      <c r="BY117" s="569"/>
      <c r="BZ117" s="569"/>
      <c r="CA117" s="569"/>
      <c r="CB117" s="569"/>
      <c r="CC117" s="569"/>
      <c r="CD117" s="569"/>
      <c r="CE117" s="569"/>
      <c r="CF117" s="570"/>
      <c r="CG117" s="532">
        <f t="shared" ca="1" si="41"/>
        <v>43.497794999999989</v>
      </c>
      <c r="CH117" s="569"/>
      <c r="CI117" s="569"/>
      <c r="CJ117" s="569"/>
      <c r="CK117" s="569"/>
      <c r="CL117" s="569"/>
      <c r="CM117" s="569"/>
      <c r="CN117" s="569"/>
      <c r="CO117" s="570"/>
      <c r="CP117" s="532">
        <f t="shared" ca="1" si="42"/>
        <v>76.001396999999997</v>
      </c>
      <c r="CQ117" s="569"/>
      <c r="CR117" s="569"/>
      <c r="CS117" s="569"/>
      <c r="CT117" s="569"/>
      <c r="CU117" s="569"/>
      <c r="CV117" s="569"/>
      <c r="CW117" s="569"/>
      <c r="CX117" s="569"/>
      <c r="CY117" s="532">
        <f t="shared" ca="1" si="43"/>
        <v>169.50216299999997</v>
      </c>
      <c r="CZ117" s="569"/>
      <c r="DA117" s="569"/>
      <c r="DB117" s="569"/>
      <c r="DC117" s="569"/>
      <c r="DD117" s="569"/>
      <c r="DE117" s="569"/>
      <c r="DF117" s="569"/>
      <c r="DG117" s="569"/>
      <c r="DH117" s="532">
        <f t="shared" ca="1" si="44"/>
        <v>223.00277999999997</v>
      </c>
      <c r="DI117" s="569"/>
      <c r="DJ117" s="569"/>
      <c r="DK117" s="569"/>
      <c r="DL117" s="569"/>
      <c r="DM117" s="569"/>
      <c r="DN117" s="569"/>
      <c r="DO117" s="569"/>
      <c r="DP117" s="569"/>
      <c r="DQ117" s="532">
        <f t="shared" ca="1" si="45"/>
        <v>272.83866599999999</v>
      </c>
      <c r="DR117" s="569"/>
      <c r="DS117" s="569"/>
      <c r="DT117" s="569"/>
      <c r="DU117" s="569"/>
      <c r="DV117" s="569"/>
      <c r="DW117" s="569"/>
      <c r="DX117" s="569"/>
      <c r="DY117" s="570"/>
      <c r="DZ117" s="532">
        <f t="shared" ca="1" si="46"/>
        <v>124.66768799999998</v>
      </c>
      <c r="EA117" s="569"/>
      <c r="EB117" s="569"/>
      <c r="EC117" s="569"/>
      <c r="ED117" s="569"/>
      <c r="EE117" s="569"/>
      <c r="EF117" s="569"/>
      <c r="EG117" s="569"/>
      <c r="EH117" s="570"/>
      <c r="EI117" s="532">
        <f t="shared" ca="1" si="47"/>
        <v>0</v>
      </c>
      <c r="EJ117" s="569"/>
      <c r="EK117" s="569"/>
      <c r="EL117" s="569"/>
      <c r="EM117" s="569"/>
      <c r="EN117" s="569"/>
      <c r="EO117" s="569"/>
      <c r="EP117" s="569"/>
      <c r="EQ117" s="570"/>
      <c r="ER117" s="532">
        <f t="shared" ca="1" si="48"/>
        <v>0</v>
      </c>
      <c r="ES117" s="569"/>
      <c r="ET117" s="569"/>
      <c r="EU117" s="569"/>
      <c r="EV117" s="569"/>
      <c r="EW117" s="569"/>
      <c r="EX117" s="569"/>
      <c r="EY117" s="569"/>
      <c r="EZ117" s="570"/>
      <c r="FA117" s="532">
        <f t="shared" ca="1" si="49"/>
        <v>0</v>
      </c>
      <c r="FB117" s="533"/>
      <c r="FC117" s="533"/>
      <c r="FD117" s="533"/>
      <c r="FE117" s="533"/>
      <c r="FF117" s="533"/>
      <c r="FG117" s="533"/>
      <c r="FH117" s="533"/>
      <c r="FI117" s="534"/>
      <c r="FJ117" s="267"/>
      <c r="FK117" s="532">
        <f t="shared" ca="1" si="37"/>
        <v>-1115.9829930000001</v>
      </c>
      <c r="FL117" s="569"/>
      <c r="FM117" s="569"/>
      <c r="FN117" s="569"/>
      <c r="FO117" s="569"/>
      <c r="FP117" s="622"/>
      <c r="FQ117" s="569"/>
      <c r="FR117" s="569"/>
      <c r="FS117" s="570"/>
      <c r="FW117" s="317">
        <v>-326.99904000000004</v>
      </c>
      <c r="FX117" s="318">
        <v>-594.99753599999997</v>
      </c>
      <c r="FY117" s="318">
        <v>-195.9984</v>
      </c>
      <c r="FZ117" s="318">
        <v>46.000991999999997</v>
      </c>
      <c r="GA117" s="318">
        <v>77.003360000000001</v>
      </c>
      <c r="GB117" s="318">
        <v>169.99929599999999</v>
      </c>
      <c r="GC117" s="318">
        <v>221.00355199999998</v>
      </c>
      <c r="GD117" s="318">
        <v>273.67184000000003</v>
      </c>
      <c r="GE117" s="318">
        <v>125.327296</v>
      </c>
      <c r="GF117" s="318">
        <v>0</v>
      </c>
      <c r="GG117" s="318">
        <v>0</v>
      </c>
      <c r="GH117" s="318">
        <v>0</v>
      </c>
      <c r="GI117" s="323">
        <v>-204.98863999999992</v>
      </c>
    </row>
    <row r="118" spans="1:191" ht="12.75" hidden="1" x14ac:dyDescent="0.2">
      <c r="A118" s="266">
        <v>67</v>
      </c>
      <c r="D118" s="176" t="s">
        <v>423</v>
      </c>
      <c r="G118" s="67"/>
      <c r="H118" s="66"/>
      <c r="I118" s="66"/>
      <c r="J118" s="143"/>
      <c r="K118" s="143"/>
      <c r="L118" s="143"/>
      <c r="M118" s="74"/>
      <c r="N118" s="74"/>
      <c r="O118" s="74"/>
      <c r="P118" s="95"/>
      <c r="Q118" s="95"/>
      <c r="R118" s="95"/>
      <c r="S118" s="138"/>
      <c r="T118" s="66"/>
      <c r="U118" s="66"/>
      <c r="V118" s="66"/>
      <c r="W118" s="66"/>
      <c r="X118" s="66"/>
      <c r="Y118" s="66"/>
      <c r="Z118" s="66"/>
      <c r="AA118" s="66"/>
      <c r="AB118" s="66"/>
      <c r="AC118" s="66"/>
      <c r="AD118" s="66"/>
      <c r="AE118" s="66"/>
      <c r="AF118" s="66"/>
      <c r="AG118" s="66"/>
      <c r="AH118" s="66"/>
      <c r="AI118" s="66"/>
      <c r="AJ118" s="66"/>
      <c r="AK118" s="66"/>
      <c r="AL118" s="66"/>
      <c r="AM118" s="66"/>
      <c r="AN118" s="62"/>
      <c r="AO118" s="66"/>
      <c r="AP118" s="66"/>
      <c r="AQ118" s="66"/>
      <c r="AR118" s="66"/>
      <c r="AS118" s="66"/>
      <c r="AT118" s="68"/>
      <c r="AU118" s="66"/>
      <c r="AV118" s="535" t="s">
        <v>32</v>
      </c>
      <c r="AW118" s="550"/>
      <c r="AX118" s="550"/>
      <c r="AY118" s="550"/>
      <c r="AZ118" s="550"/>
      <c r="BA118" s="550"/>
      <c r="BB118" s="550"/>
      <c r="BC118" s="550"/>
      <c r="BD118" s="551"/>
      <c r="BE118" s="66"/>
      <c r="BF118" s="529">
        <f t="shared" ca="1" si="38"/>
        <v>0</v>
      </c>
      <c r="BG118" s="571"/>
      <c r="BH118" s="571"/>
      <c r="BI118" s="571"/>
      <c r="BJ118" s="571"/>
      <c r="BK118" s="571"/>
      <c r="BL118" s="571"/>
      <c r="BM118" s="571"/>
      <c r="BN118" s="572"/>
      <c r="BO118" s="529">
        <f t="shared" ca="1" si="39"/>
        <v>0</v>
      </c>
      <c r="BP118" s="571"/>
      <c r="BQ118" s="571"/>
      <c r="BR118" s="571"/>
      <c r="BS118" s="571"/>
      <c r="BT118" s="571"/>
      <c r="BU118" s="571"/>
      <c r="BV118" s="571"/>
      <c r="BW118" s="572"/>
      <c r="BX118" s="529">
        <f t="shared" ca="1" si="40"/>
        <v>0</v>
      </c>
      <c r="BY118" s="571"/>
      <c r="BZ118" s="571"/>
      <c r="CA118" s="571"/>
      <c r="CB118" s="571"/>
      <c r="CC118" s="571"/>
      <c r="CD118" s="571"/>
      <c r="CE118" s="571"/>
      <c r="CF118" s="572"/>
      <c r="CG118" s="529">
        <f t="shared" ca="1" si="41"/>
        <v>0</v>
      </c>
      <c r="CH118" s="571"/>
      <c r="CI118" s="571"/>
      <c r="CJ118" s="571"/>
      <c r="CK118" s="571"/>
      <c r="CL118" s="571"/>
      <c r="CM118" s="571"/>
      <c r="CN118" s="571"/>
      <c r="CO118" s="572"/>
      <c r="CP118" s="529">
        <f t="shared" ca="1" si="42"/>
        <v>0</v>
      </c>
      <c r="CQ118" s="571"/>
      <c r="CR118" s="571"/>
      <c r="CS118" s="571"/>
      <c r="CT118" s="571"/>
      <c r="CU118" s="571"/>
      <c r="CV118" s="571"/>
      <c r="CW118" s="571"/>
      <c r="CX118" s="572"/>
      <c r="CY118" s="529">
        <f t="shared" ca="1" si="43"/>
        <v>0</v>
      </c>
      <c r="CZ118" s="571"/>
      <c r="DA118" s="571"/>
      <c r="DB118" s="571"/>
      <c r="DC118" s="571"/>
      <c r="DD118" s="571"/>
      <c r="DE118" s="571"/>
      <c r="DF118" s="571"/>
      <c r="DG118" s="572"/>
      <c r="DH118" s="529">
        <f t="shared" ca="1" si="44"/>
        <v>0</v>
      </c>
      <c r="DI118" s="571"/>
      <c r="DJ118" s="571"/>
      <c r="DK118" s="571"/>
      <c r="DL118" s="571"/>
      <c r="DM118" s="571"/>
      <c r="DN118" s="571"/>
      <c r="DO118" s="571"/>
      <c r="DP118" s="572"/>
      <c r="DQ118" s="529">
        <f t="shared" ca="1" si="45"/>
        <v>0</v>
      </c>
      <c r="DR118" s="571"/>
      <c r="DS118" s="571"/>
      <c r="DT118" s="571"/>
      <c r="DU118" s="571"/>
      <c r="DV118" s="571"/>
      <c r="DW118" s="571"/>
      <c r="DX118" s="571"/>
      <c r="DY118" s="572"/>
      <c r="DZ118" s="529">
        <f t="shared" ca="1" si="46"/>
        <v>0</v>
      </c>
      <c r="EA118" s="571"/>
      <c r="EB118" s="571"/>
      <c r="EC118" s="571"/>
      <c r="ED118" s="571"/>
      <c r="EE118" s="571"/>
      <c r="EF118" s="571"/>
      <c r="EG118" s="571"/>
      <c r="EH118" s="572"/>
      <c r="EI118" s="529">
        <f t="shared" ca="1" si="47"/>
        <v>0</v>
      </c>
      <c r="EJ118" s="571"/>
      <c r="EK118" s="571"/>
      <c r="EL118" s="571"/>
      <c r="EM118" s="571"/>
      <c r="EN118" s="571"/>
      <c r="EO118" s="571"/>
      <c r="EP118" s="571"/>
      <c r="EQ118" s="572"/>
      <c r="ER118" s="529">
        <f t="shared" ca="1" si="48"/>
        <v>0</v>
      </c>
      <c r="ES118" s="571"/>
      <c r="ET118" s="571"/>
      <c r="EU118" s="571"/>
      <c r="EV118" s="571"/>
      <c r="EW118" s="571"/>
      <c r="EX118" s="571"/>
      <c r="EY118" s="571"/>
      <c r="EZ118" s="572"/>
      <c r="FA118" s="529">
        <f t="shared" ca="1" si="49"/>
        <v>0</v>
      </c>
      <c r="FB118" s="571"/>
      <c r="FC118" s="571"/>
      <c r="FD118" s="571"/>
      <c r="FE118" s="571"/>
      <c r="FF118" s="571"/>
      <c r="FG118" s="571"/>
      <c r="FH118" s="571"/>
      <c r="FI118" s="572"/>
      <c r="FJ118" s="269"/>
      <c r="FK118" s="529">
        <f t="shared" ca="1" si="37"/>
        <v>0</v>
      </c>
      <c r="FL118" s="571"/>
      <c r="FM118" s="571"/>
      <c r="FN118" s="571"/>
      <c r="FO118" s="571"/>
      <c r="FP118" s="621"/>
      <c r="FQ118" s="571"/>
      <c r="FR118" s="571"/>
      <c r="FS118" s="572"/>
      <c r="FW118" s="317">
        <v>0</v>
      </c>
      <c r="FX118" s="318">
        <v>0</v>
      </c>
      <c r="FY118" s="318">
        <v>0</v>
      </c>
      <c r="FZ118" s="318">
        <v>0</v>
      </c>
      <c r="GA118" s="318">
        <v>0</v>
      </c>
      <c r="GB118" s="318">
        <v>0</v>
      </c>
      <c r="GC118" s="318">
        <v>0</v>
      </c>
      <c r="GD118" s="318">
        <v>0</v>
      </c>
      <c r="GE118" s="318">
        <v>0</v>
      </c>
      <c r="GF118" s="318">
        <v>0</v>
      </c>
      <c r="GG118" s="318">
        <v>0</v>
      </c>
      <c r="GH118" s="318">
        <v>0</v>
      </c>
      <c r="GI118" s="323">
        <v>0</v>
      </c>
    </row>
    <row r="119" spans="1:191" ht="12.75" hidden="1" x14ac:dyDescent="0.2">
      <c r="A119" s="266">
        <v>67</v>
      </c>
      <c r="D119" s="176" t="s">
        <v>423</v>
      </c>
      <c r="G119" s="67"/>
      <c r="H119" s="66"/>
      <c r="I119" s="66"/>
      <c r="J119" s="143"/>
      <c r="K119" s="143"/>
      <c r="L119" s="143"/>
      <c r="M119" s="74"/>
      <c r="N119" s="74"/>
      <c r="O119" s="74"/>
      <c r="P119" s="95"/>
      <c r="Q119" s="95"/>
      <c r="R119" s="95"/>
      <c r="S119" s="138"/>
      <c r="T119" s="66"/>
      <c r="U119" s="66"/>
      <c r="V119" s="66"/>
      <c r="W119" s="66"/>
      <c r="X119" s="66"/>
      <c r="Y119" s="66"/>
      <c r="Z119" s="66"/>
      <c r="AA119" s="66"/>
      <c r="AB119" s="66"/>
      <c r="AC119" s="66"/>
      <c r="AD119" s="66"/>
      <c r="AE119" s="66"/>
      <c r="AF119" s="66"/>
      <c r="AG119" s="66"/>
      <c r="AH119" s="66"/>
      <c r="AI119" s="66"/>
      <c r="AJ119" s="66"/>
      <c r="AK119" s="66"/>
      <c r="AL119" s="66"/>
      <c r="AM119" s="66"/>
      <c r="AN119" s="62"/>
      <c r="AO119" s="66"/>
      <c r="AP119" s="66"/>
      <c r="AQ119" s="66"/>
      <c r="AR119" s="66"/>
      <c r="AS119" s="66"/>
      <c r="AT119" s="68"/>
      <c r="AU119" s="66"/>
      <c r="AV119" s="535" t="s">
        <v>9</v>
      </c>
      <c r="AW119" s="550"/>
      <c r="AX119" s="550"/>
      <c r="AY119" s="550"/>
      <c r="AZ119" s="550"/>
      <c r="BA119" s="550"/>
      <c r="BB119" s="550"/>
      <c r="BC119" s="550"/>
      <c r="BD119" s="551"/>
      <c r="BE119" s="66"/>
      <c r="BF119" s="529">
        <f t="shared" ca="1" si="38"/>
        <v>0</v>
      </c>
      <c r="BG119" s="571"/>
      <c r="BH119" s="571"/>
      <c r="BI119" s="571"/>
      <c r="BJ119" s="571"/>
      <c r="BK119" s="571"/>
      <c r="BL119" s="571"/>
      <c r="BM119" s="571"/>
      <c r="BN119" s="572"/>
      <c r="BO119" s="529">
        <f t="shared" ca="1" si="39"/>
        <v>0</v>
      </c>
      <c r="BP119" s="571"/>
      <c r="BQ119" s="571"/>
      <c r="BR119" s="571"/>
      <c r="BS119" s="571"/>
      <c r="BT119" s="571"/>
      <c r="BU119" s="571"/>
      <c r="BV119" s="571"/>
      <c r="BW119" s="572"/>
      <c r="BX119" s="529">
        <f t="shared" ca="1" si="40"/>
        <v>0</v>
      </c>
      <c r="BY119" s="571"/>
      <c r="BZ119" s="571"/>
      <c r="CA119" s="571"/>
      <c r="CB119" s="571"/>
      <c r="CC119" s="571"/>
      <c r="CD119" s="571"/>
      <c r="CE119" s="571"/>
      <c r="CF119" s="572"/>
      <c r="CG119" s="529">
        <f t="shared" ca="1" si="41"/>
        <v>0</v>
      </c>
      <c r="CH119" s="571"/>
      <c r="CI119" s="571"/>
      <c r="CJ119" s="571"/>
      <c r="CK119" s="571"/>
      <c r="CL119" s="571"/>
      <c r="CM119" s="571"/>
      <c r="CN119" s="571"/>
      <c r="CO119" s="572"/>
      <c r="CP119" s="529">
        <f t="shared" ca="1" si="42"/>
        <v>0</v>
      </c>
      <c r="CQ119" s="571"/>
      <c r="CR119" s="571"/>
      <c r="CS119" s="571"/>
      <c r="CT119" s="571"/>
      <c r="CU119" s="571"/>
      <c r="CV119" s="571"/>
      <c r="CW119" s="571"/>
      <c r="CX119" s="571"/>
      <c r="CY119" s="529">
        <f t="shared" ca="1" si="43"/>
        <v>0</v>
      </c>
      <c r="CZ119" s="571"/>
      <c r="DA119" s="571"/>
      <c r="DB119" s="571"/>
      <c r="DC119" s="571"/>
      <c r="DD119" s="571"/>
      <c r="DE119" s="571"/>
      <c r="DF119" s="571"/>
      <c r="DG119" s="571"/>
      <c r="DH119" s="529">
        <f t="shared" ca="1" si="44"/>
        <v>0</v>
      </c>
      <c r="DI119" s="571"/>
      <c r="DJ119" s="571"/>
      <c r="DK119" s="571"/>
      <c r="DL119" s="571"/>
      <c r="DM119" s="571"/>
      <c r="DN119" s="571"/>
      <c r="DO119" s="571"/>
      <c r="DP119" s="571"/>
      <c r="DQ119" s="529">
        <f t="shared" ca="1" si="45"/>
        <v>0</v>
      </c>
      <c r="DR119" s="571"/>
      <c r="DS119" s="571"/>
      <c r="DT119" s="571"/>
      <c r="DU119" s="571"/>
      <c r="DV119" s="571"/>
      <c r="DW119" s="571"/>
      <c r="DX119" s="571"/>
      <c r="DY119" s="572"/>
      <c r="DZ119" s="529">
        <f t="shared" ca="1" si="46"/>
        <v>0</v>
      </c>
      <c r="EA119" s="571"/>
      <c r="EB119" s="571"/>
      <c r="EC119" s="571"/>
      <c r="ED119" s="571"/>
      <c r="EE119" s="571"/>
      <c r="EF119" s="571"/>
      <c r="EG119" s="571"/>
      <c r="EH119" s="572"/>
      <c r="EI119" s="529">
        <f t="shared" ca="1" si="47"/>
        <v>0</v>
      </c>
      <c r="EJ119" s="571"/>
      <c r="EK119" s="571"/>
      <c r="EL119" s="571"/>
      <c r="EM119" s="571"/>
      <c r="EN119" s="571"/>
      <c r="EO119" s="571"/>
      <c r="EP119" s="571"/>
      <c r="EQ119" s="572"/>
      <c r="ER119" s="529">
        <f t="shared" ca="1" si="48"/>
        <v>0</v>
      </c>
      <c r="ES119" s="571"/>
      <c r="ET119" s="571"/>
      <c r="EU119" s="571"/>
      <c r="EV119" s="571"/>
      <c r="EW119" s="571"/>
      <c r="EX119" s="571"/>
      <c r="EY119" s="571"/>
      <c r="EZ119" s="572"/>
      <c r="FA119" s="529">
        <f t="shared" ca="1" si="49"/>
        <v>0</v>
      </c>
      <c r="FB119" s="530"/>
      <c r="FC119" s="530"/>
      <c r="FD119" s="530"/>
      <c r="FE119" s="530"/>
      <c r="FF119" s="530"/>
      <c r="FG119" s="530"/>
      <c r="FH119" s="530"/>
      <c r="FI119" s="531"/>
      <c r="FJ119" s="267"/>
      <c r="FK119" s="529">
        <f t="shared" ca="1" si="37"/>
        <v>0</v>
      </c>
      <c r="FL119" s="571"/>
      <c r="FM119" s="571"/>
      <c r="FN119" s="571"/>
      <c r="FO119" s="571"/>
      <c r="FP119" s="620"/>
      <c r="FQ119" s="571"/>
      <c r="FR119" s="571"/>
      <c r="FS119" s="572"/>
      <c r="FW119" s="317">
        <v>0</v>
      </c>
      <c r="FX119" s="318">
        <v>0</v>
      </c>
      <c r="FY119" s="318">
        <v>0</v>
      </c>
      <c r="FZ119" s="318">
        <v>0</v>
      </c>
      <c r="GA119" s="318">
        <v>0</v>
      </c>
      <c r="GB119" s="318">
        <v>0</v>
      </c>
      <c r="GC119" s="318">
        <v>0</v>
      </c>
      <c r="GD119" s="318">
        <v>0</v>
      </c>
      <c r="GE119" s="318">
        <v>0</v>
      </c>
      <c r="GF119" s="318">
        <v>0</v>
      </c>
      <c r="GG119" s="318">
        <v>0</v>
      </c>
      <c r="GH119" s="318">
        <v>0</v>
      </c>
      <c r="GI119" s="323">
        <v>0</v>
      </c>
    </row>
    <row r="120" spans="1:191" ht="12.75" hidden="1" x14ac:dyDescent="0.2">
      <c r="A120" s="266">
        <v>67</v>
      </c>
      <c r="D120" s="176" t="s">
        <v>423</v>
      </c>
      <c r="G120" s="67"/>
      <c r="H120" s="66"/>
      <c r="I120" s="66"/>
      <c r="J120" s="143"/>
      <c r="K120" s="143"/>
      <c r="L120" s="143"/>
      <c r="M120" s="74"/>
      <c r="N120" s="74"/>
      <c r="O120" s="74"/>
      <c r="P120" s="95"/>
      <c r="Q120" s="95"/>
      <c r="R120" s="95"/>
      <c r="S120" s="138"/>
      <c r="T120" s="66"/>
      <c r="U120" s="66"/>
      <c r="V120" s="66"/>
      <c r="W120" s="66"/>
      <c r="X120" s="66"/>
      <c r="Y120" s="66"/>
      <c r="Z120" s="66"/>
      <c r="AA120" s="66"/>
      <c r="AB120" s="66"/>
      <c r="AC120" s="66"/>
      <c r="AD120" s="66"/>
      <c r="AE120" s="66"/>
      <c r="AF120" s="66"/>
      <c r="AG120" s="66"/>
      <c r="AH120" s="66"/>
      <c r="AI120" s="66"/>
      <c r="AJ120" s="66"/>
      <c r="AK120" s="66"/>
      <c r="AL120" s="66"/>
      <c r="AM120" s="66"/>
      <c r="AN120" s="62"/>
      <c r="AO120" s="66"/>
      <c r="AP120" s="66"/>
      <c r="AQ120" s="66"/>
      <c r="AR120" s="66"/>
      <c r="AS120" s="66"/>
      <c r="AT120" s="68"/>
      <c r="AU120" s="66"/>
      <c r="AV120" s="535" t="s">
        <v>18</v>
      </c>
      <c r="AW120" s="550"/>
      <c r="AX120" s="550"/>
      <c r="AY120" s="550"/>
      <c r="AZ120" s="550"/>
      <c r="BA120" s="550"/>
      <c r="BB120" s="550"/>
      <c r="BC120" s="550"/>
      <c r="BD120" s="551"/>
      <c r="BE120" s="66"/>
      <c r="BF120" s="529">
        <f t="shared" ca="1" si="38"/>
        <v>0</v>
      </c>
      <c r="BG120" s="571"/>
      <c r="BH120" s="571"/>
      <c r="BI120" s="571"/>
      <c r="BJ120" s="571"/>
      <c r="BK120" s="571"/>
      <c r="BL120" s="571"/>
      <c r="BM120" s="571"/>
      <c r="BN120" s="572"/>
      <c r="BO120" s="529">
        <f t="shared" ca="1" si="39"/>
        <v>0</v>
      </c>
      <c r="BP120" s="571"/>
      <c r="BQ120" s="571"/>
      <c r="BR120" s="571"/>
      <c r="BS120" s="571"/>
      <c r="BT120" s="571"/>
      <c r="BU120" s="571"/>
      <c r="BV120" s="571"/>
      <c r="BW120" s="572"/>
      <c r="BX120" s="529">
        <f t="shared" ca="1" si="40"/>
        <v>0</v>
      </c>
      <c r="BY120" s="571"/>
      <c r="BZ120" s="571"/>
      <c r="CA120" s="571"/>
      <c r="CB120" s="571"/>
      <c r="CC120" s="571"/>
      <c r="CD120" s="571"/>
      <c r="CE120" s="571"/>
      <c r="CF120" s="572"/>
      <c r="CG120" s="529">
        <f t="shared" ca="1" si="41"/>
        <v>0</v>
      </c>
      <c r="CH120" s="571"/>
      <c r="CI120" s="571"/>
      <c r="CJ120" s="571"/>
      <c r="CK120" s="571"/>
      <c r="CL120" s="571"/>
      <c r="CM120" s="571"/>
      <c r="CN120" s="571"/>
      <c r="CO120" s="572"/>
      <c r="CP120" s="529">
        <f t="shared" ca="1" si="42"/>
        <v>0</v>
      </c>
      <c r="CQ120" s="571"/>
      <c r="CR120" s="571"/>
      <c r="CS120" s="571"/>
      <c r="CT120" s="571"/>
      <c r="CU120" s="571"/>
      <c r="CV120" s="571"/>
      <c r="CW120" s="571"/>
      <c r="CX120" s="571"/>
      <c r="CY120" s="529">
        <f t="shared" ca="1" si="43"/>
        <v>0</v>
      </c>
      <c r="CZ120" s="571"/>
      <c r="DA120" s="571"/>
      <c r="DB120" s="571"/>
      <c r="DC120" s="571"/>
      <c r="DD120" s="571"/>
      <c r="DE120" s="571"/>
      <c r="DF120" s="571"/>
      <c r="DG120" s="571"/>
      <c r="DH120" s="529">
        <f t="shared" ca="1" si="44"/>
        <v>0</v>
      </c>
      <c r="DI120" s="571"/>
      <c r="DJ120" s="571"/>
      <c r="DK120" s="571"/>
      <c r="DL120" s="571"/>
      <c r="DM120" s="571"/>
      <c r="DN120" s="571"/>
      <c r="DO120" s="571"/>
      <c r="DP120" s="571"/>
      <c r="DQ120" s="529">
        <f t="shared" ca="1" si="45"/>
        <v>0</v>
      </c>
      <c r="DR120" s="571"/>
      <c r="DS120" s="571"/>
      <c r="DT120" s="571"/>
      <c r="DU120" s="571"/>
      <c r="DV120" s="571"/>
      <c r="DW120" s="571"/>
      <c r="DX120" s="571"/>
      <c r="DY120" s="572"/>
      <c r="DZ120" s="529">
        <f t="shared" ca="1" si="46"/>
        <v>0</v>
      </c>
      <c r="EA120" s="571"/>
      <c r="EB120" s="571"/>
      <c r="EC120" s="571"/>
      <c r="ED120" s="571"/>
      <c r="EE120" s="571"/>
      <c r="EF120" s="571"/>
      <c r="EG120" s="571"/>
      <c r="EH120" s="572"/>
      <c r="EI120" s="529">
        <f t="shared" ca="1" si="47"/>
        <v>0</v>
      </c>
      <c r="EJ120" s="571"/>
      <c r="EK120" s="571"/>
      <c r="EL120" s="571"/>
      <c r="EM120" s="571"/>
      <c r="EN120" s="571"/>
      <c r="EO120" s="571"/>
      <c r="EP120" s="571"/>
      <c r="EQ120" s="572"/>
      <c r="ER120" s="529">
        <f t="shared" ca="1" si="48"/>
        <v>0</v>
      </c>
      <c r="ES120" s="571"/>
      <c r="ET120" s="571"/>
      <c r="EU120" s="571"/>
      <c r="EV120" s="571"/>
      <c r="EW120" s="571"/>
      <c r="EX120" s="571"/>
      <c r="EY120" s="571"/>
      <c r="EZ120" s="572"/>
      <c r="FA120" s="529">
        <f t="shared" ca="1" si="49"/>
        <v>0</v>
      </c>
      <c r="FB120" s="530"/>
      <c r="FC120" s="530"/>
      <c r="FD120" s="530"/>
      <c r="FE120" s="530"/>
      <c r="FF120" s="530"/>
      <c r="FG120" s="530"/>
      <c r="FH120" s="530"/>
      <c r="FI120" s="531"/>
      <c r="FJ120" s="267"/>
      <c r="FK120" s="529">
        <f t="shared" ca="1" si="37"/>
        <v>0</v>
      </c>
      <c r="FL120" s="571"/>
      <c r="FM120" s="571"/>
      <c r="FN120" s="571"/>
      <c r="FO120" s="571"/>
      <c r="FP120" s="571"/>
      <c r="FQ120" s="571"/>
      <c r="FR120" s="571"/>
      <c r="FS120" s="572"/>
      <c r="FW120" s="317">
        <v>0</v>
      </c>
      <c r="FX120" s="318">
        <v>0</v>
      </c>
      <c r="FY120" s="318">
        <v>0</v>
      </c>
      <c r="FZ120" s="318">
        <v>0</v>
      </c>
      <c r="GA120" s="318">
        <v>0</v>
      </c>
      <c r="GB120" s="318">
        <v>0</v>
      </c>
      <c r="GC120" s="318">
        <v>0</v>
      </c>
      <c r="GD120" s="318">
        <v>0</v>
      </c>
      <c r="GE120" s="318">
        <v>0</v>
      </c>
      <c r="GF120" s="318">
        <v>0</v>
      </c>
      <c r="GG120" s="318">
        <v>0</v>
      </c>
      <c r="GH120" s="318">
        <v>0</v>
      </c>
      <c r="GI120" s="323">
        <v>0</v>
      </c>
    </row>
    <row r="121" spans="1:191" ht="12.75" hidden="1" x14ac:dyDescent="0.2">
      <c r="A121" s="266">
        <v>67</v>
      </c>
      <c r="D121" s="176" t="s">
        <v>423</v>
      </c>
      <c r="G121" s="67"/>
      <c r="H121" s="66"/>
      <c r="I121" s="66"/>
      <c r="J121" s="143"/>
      <c r="K121" s="143"/>
      <c r="L121" s="143"/>
      <c r="M121" s="74"/>
      <c r="N121" s="74"/>
      <c r="O121" s="74"/>
      <c r="P121" s="95"/>
      <c r="Q121" s="95"/>
      <c r="R121" s="95"/>
      <c r="S121" s="138"/>
      <c r="T121" s="66"/>
      <c r="U121" s="66"/>
      <c r="V121" s="66"/>
      <c r="W121" s="66"/>
      <c r="X121" s="66"/>
      <c r="Y121" s="66"/>
      <c r="Z121" s="66"/>
      <c r="AA121" s="66"/>
      <c r="AB121" s="66"/>
      <c r="AC121" s="66"/>
      <c r="AD121" s="66"/>
      <c r="AE121" s="66"/>
      <c r="AF121" s="66"/>
      <c r="AG121" s="66"/>
      <c r="AH121" s="66"/>
      <c r="AI121" s="66"/>
      <c r="AJ121" s="66"/>
      <c r="AK121" s="66"/>
      <c r="AL121" s="66"/>
      <c r="AM121" s="66"/>
      <c r="AN121" s="62"/>
      <c r="AO121" s="66"/>
      <c r="AP121" s="66"/>
      <c r="AQ121" s="66"/>
      <c r="AR121" s="66"/>
      <c r="AS121" s="66"/>
      <c r="AT121" s="68"/>
      <c r="AU121" s="66"/>
      <c r="AV121" s="535" t="s">
        <v>39</v>
      </c>
      <c r="AW121" s="550"/>
      <c r="AX121" s="550"/>
      <c r="AY121" s="550"/>
      <c r="AZ121" s="550"/>
      <c r="BA121" s="550"/>
      <c r="BB121" s="550"/>
      <c r="BC121" s="550"/>
      <c r="BD121" s="551"/>
      <c r="BE121" s="66"/>
      <c r="BF121" s="529">
        <f t="shared" ca="1" si="38"/>
        <v>0</v>
      </c>
      <c r="BG121" s="571"/>
      <c r="BH121" s="571"/>
      <c r="BI121" s="571"/>
      <c r="BJ121" s="571"/>
      <c r="BK121" s="571"/>
      <c r="BL121" s="571"/>
      <c r="BM121" s="571"/>
      <c r="BN121" s="572"/>
      <c r="BO121" s="529">
        <f t="shared" ca="1" si="39"/>
        <v>0</v>
      </c>
      <c r="BP121" s="571"/>
      <c r="BQ121" s="571"/>
      <c r="BR121" s="571"/>
      <c r="BS121" s="571"/>
      <c r="BT121" s="571"/>
      <c r="BU121" s="571"/>
      <c r="BV121" s="571"/>
      <c r="BW121" s="572"/>
      <c r="BX121" s="529">
        <f t="shared" ca="1" si="40"/>
        <v>0</v>
      </c>
      <c r="BY121" s="571"/>
      <c r="BZ121" s="571"/>
      <c r="CA121" s="571"/>
      <c r="CB121" s="571"/>
      <c r="CC121" s="571"/>
      <c r="CD121" s="571"/>
      <c r="CE121" s="571"/>
      <c r="CF121" s="572"/>
      <c r="CG121" s="529">
        <f t="shared" ca="1" si="41"/>
        <v>0</v>
      </c>
      <c r="CH121" s="571"/>
      <c r="CI121" s="571"/>
      <c r="CJ121" s="571"/>
      <c r="CK121" s="571"/>
      <c r="CL121" s="571"/>
      <c r="CM121" s="571"/>
      <c r="CN121" s="571"/>
      <c r="CO121" s="572"/>
      <c r="CP121" s="529">
        <f t="shared" ca="1" si="42"/>
        <v>0</v>
      </c>
      <c r="CQ121" s="571"/>
      <c r="CR121" s="571"/>
      <c r="CS121" s="571"/>
      <c r="CT121" s="571"/>
      <c r="CU121" s="571"/>
      <c r="CV121" s="571"/>
      <c r="CW121" s="571"/>
      <c r="CX121" s="571"/>
      <c r="CY121" s="529">
        <f t="shared" ca="1" si="43"/>
        <v>0</v>
      </c>
      <c r="CZ121" s="571"/>
      <c r="DA121" s="571"/>
      <c r="DB121" s="571"/>
      <c r="DC121" s="571"/>
      <c r="DD121" s="571"/>
      <c r="DE121" s="571"/>
      <c r="DF121" s="571"/>
      <c r="DG121" s="571"/>
      <c r="DH121" s="529">
        <f t="shared" ca="1" si="44"/>
        <v>0</v>
      </c>
      <c r="DI121" s="571"/>
      <c r="DJ121" s="571"/>
      <c r="DK121" s="571"/>
      <c r="DL121" s="571"/>
      <c r="DM121" s="571"/>
      <c r="DN121" s="571"/>
      <c r="DO121" s="571"/>
      <c r="DP121" s="571"/>
      <c r="DQ121" s="529">
        <f t="shared" ca="1" si="45"/>
        <v>0</v>
      </c>
      <c r="DR121" s="571"/>
      <c r="DS121" s="571"/>
      <c r="DT121" s="571"/>
      <c r="DU121" s="571"/>
      <c r="DV121" s="571"/>
      <c r="DW121" s="571"/>
      <c r="DX121" s="571"/>
      <c r="DY121" s="572"/>
      <c r="DZ121" s="529">
        <f t="shared" ca="1" si="46"/>
        <v>0</v>
      </c>
      <c r="EA121" s="571"/>
      <c r="EB121" s="571"/>
      <c r="EC121" s="571"/>
      <c r="ED121" s="571"/>
      <c r="EE121" s="571"/>
      <c r="EF121" s="571"/>
      <c r="EG121" s="571"/>
      <c r="EH121" s="572"/>
      <c r="EI121" s="529">
        <f t="shared" ca="1" si="47"/>
        <v>0</v>
      </c>
      <c r="EJ121" s="571"/>
      <c r="EK121" s="571"/>
      <c r="EL121" s="571"/>
      <c r="EM121" s="571"/>
      <c r="EN121" s="571"/>
      <c r="EO121" s="571"/>
      <c r="EP121" s="571"/>
      <c r="EQ121" s="572"/>
      <c r="ER121" s="529">
        <f t="shared" ca="1" si="48"/>
        <v>0</v>
      </c>
      <c r="ES121" s="571"/>
      <c r="ET121" s="571"/>
      <c r="EU121" s="571"/>
      <c r="EV121" s="571"/>
      <c r="EW121" s="571"/>
      <c r="EX121" s="571"/>
      <c r="EY121" s="571"/>
      <c r="EZ121" s="572"/>
      <c r="FA121" s="529">
        <f t="shared" ca="1" si="49"/>
        <v>0</v>
      </c>
      <c r="FB121" s="530"/>
      <c r="FC121" s="530"/>
      <c r="FD121" s="530"/>
      <c r="FE121" s="530"/>
      <c r="FF121" s="530"/>
      <c r="FG121" s="530"/>
      <c r="FH121" s="530"/>
      <c r="FI121" s="531"/>
      <c r="FJ121" s="267"/>
      <c r="FK121" s="529">
        <f t="shared" ca="1" si="37"/>
        <v>0</v>
      </c>
      <c r="FL121" s="571"/>
      <c r="FM121" s="571"/>
      <c r="FN121" s="571"/>
      <c r="FO121" s="571"/>
      <c r="FP121" s="571"/>
      <c r="FQ121" s="571"/>
      <c r="FR121" s="571"/>
      <c r="FS121" s="572"/>
      <c r="FW121" s="317">
        <v>0</v>
      </c>
      <c r="FX121" s="318">
        <v>0</v>
      </c>
      <c r="FY121" s="318">
        <v>0</v>
      </c>
      <c r="FZ121" s="318">
        <v>0</v>
      </c>
      <c r="GA121" s="318">
        <v>0</v>
      </c>
      <c r="GB121" s="318">
        <v>0</v>
      </c>
      <c r="GC121" s="318">
        <v>0</v>
      </c>
      <c r="GD121" s="318">
        <v>0</v>
      </c>
      <c r="GE121" s="318">
        <v>0</v>
      </c>
      <c r="GF121" s="318">
        <v>0</v>
      </c>
      <c r="GG121" s="318">
        <v>0</v>
      </c>
      <c r="GH121" s="318">
        <v>0</v>
      </c>
      <c r="GI121" s="323">
        <v>0</v>
      </c>
    </row>
    <row r="122" spans="1:191" ht="12.75" hidden="1" x14ac:dyDescent="0.2">
      <c r="A122" s="266">
        <v>67</v>
      </c>
      <c r="D122" s="176" t="s">
        <v>423</v>
      </c>
      <c r="G122" s="67"/>
      <c r="H122" s="66"/>
      <c r="I122" s="66"/>
      <c r="J122" s="143"/>
      <c r="K122" s="143"/>
      <c r="L122" s="143"/>
      <c r="M122" s="74"/>
      <c r="N122" s="74"/>
      <c r="O122" s="74"/>
      <c r="P122" s="95"/>
      <c r="Q122" s="95"/>
      <c r="R122" s="95"/>
      <c r="S122" s="138"/>
      <c r="T122" s="66"/>
      <c r="U122" s="66"/>
      <c r="V122" s="66"/>
      <c r="W122" s="66"/>
      <c r="X122" s="66"/>
      <c r="Y122" s="66"/>
      <c r="Z122" s="66"/>
      <c r="AA122" s="66"/>
      <c r="AB122" s="66"/>
      <c r="AC122" s="66"/>
      <c r="AD122" s="66"/>
      <c r="AE122" s="66"/>
      <c r="AF122" s="66"/>
      <c r="AG122" s="66"/>
      <c r="AH122" s="66"/>
      <c r="AI122" s="66"/>
      <c r="AJ122" s="66"/>
      <c r="AK122" s="66"/>
      <c r="AL122" s="66"/>
      <c r="AM122" s="66"/>
      <c r="AN122" s="62"/>
      <c r="AO122" s="66"/>
      <c r="AP122" s="66"/>
      <c r="AQ122" s="66"/>
      <c r="AR122" s="66"/>
      <c r="AS122" s="66"/>
      <c r="AT122" s="68"/>
      <c r="AU122" s="66"/>
      <c r="AV122" s="535" t="s">
        <v>31</v>
      </c>
      <c r="AW122" s="550"/>
      <c r="AX122" s="550"/>
      <c r="AY122" s="550"/>
      <c r="AZ122" s="550"/>
      <c r="BA122" s="550"/>
      <c r="BB122" s="550"/>
      <c r="BC122" s="550"/>
      <c r="BD122" s="551"/>
      <c r="BE122" s="66"/>
      <c r="BF122" s="529">
        <f t="shared" ca="1" si="38"/>
        <v>0</v>
      </c>
      <c r="BG122" s="571"/>
      <c r="BH122" s="571"/>
      <c r="BI122" s="571"/>
      <c r="BJ122" s="571"/>
      <c r="BK122" s="571"/>
      <c r="BL122" s="571"/>
      <c r="BM122" s="571"/>
      <c r="BN122" s="572"/>
      <c r="BO122" s="529">
        <f t="shared" ca="1" si="39"/>
        <v>0</v>
      </c>
      <c r="BP122" s="571"/>
      <c r="BQ122" s="571"/>
      <c r="BR122" s="571"/>
      <c r="BS122" s="571"/>
      <c r="BT122" s="571"/>
      <c r="BU122" s="571"/>
      <c r="BV122" s="571"/>
      <c r="BW122" s="572"/>
      <c r="BX122" s="529">
        <f t="shared" ca="1" si="40"/>
        <v>0</v>
      </c>
      <c r="BY122" s="571"/>
      <c r="BZ122" s="571"/>
      <c r="CA122" s="571"/>
      <c r="CB122" s="571"/>
      <c r="CC122" s="571"/>
      <c r="CD122" s="571"/>
      <c r="CE122" s="571"/>
      <c r="CF122" s="572"/>
      <c r="CG122" s="529">
        <f t="shared" ca="1" si="41"/>
        <v>0</v>
      </c>
      <c r="CH122" s="571"/>
      <c r="CI122" s="571"/>
      <c r="CJ122" s="571"/>
      <c r="CK122" s="571"/>
      <c r="CL122" s="571"/>
      <c r="CM122" s="571"/>
      <c r="CN122" s="571"/>
      <c r="CO122" s="572"/>
      <c r="CP122" s="529">
        <f t="shared" ca="1" si="42"/>
        <v>0</v>
      </c>
      <c r="CQ122" s="571"/>
      <c r="CR122" s="571"/>
      <c r="CS122" s="571"/>
      <c r="CT122" s="571"/>
      <c r="CU122" s="571"/>
      <c r="CV122" s="571"/>
      <c r="CW122" s="571"/>
      <c r="CX122" s="571"/>
      <c r="CY122" s="529">
        <f t="shared" ca="1" si="43"/>
        <v>0</v>
      </c>
      <c r="CZ122" s="571"/>
      <c r="DA122" s="571"/>
      <c r="DB122" s="571"/>
      <c r="DC122" s="571"/>
      <c r="DD122" s="571"/>
      <c r="DE122" s="571"/>
      <c r="DF122" s="571"/>
      <c r="DG122" s="571"/>
      <c r="DH122" s="529">
        <f t="shared" ca="1" si="44"/>
        <v>0</v>
      </c>
      <c r="DI122" s="571"/>
      <c r="DJ122" s="571"/>
      <c r="DK122" s="571"/>
      <c r="DL122" s="571"/>
      <c r="DM122" s="571"/>
      <c r="DN122" s="571"/>
      <c r="DO122" s="571"/>
      <c r="DP122" s="571"/>
      <c r="DQ122" s="529">
        <f t="shared" ca="1" si="45"/>
        <v>0</v>
      </c>
      <c r="DR122" s="571"/>
      <c r="DS122" s="571"/>
      <c r="DT122" s="571"/>
      <c r="DU122" s="571"/>
      <c r="DV122" s="571"/>
      <c r="DW122" s="571"/>
      <c r="DX122" s="571"/>
      <c r="DY122" s="572"/>
      <c r="DZ122" s="529">
        <f t="shared" ca="1" si="46"/>
        <v>0</v>
      </c>
      <c r="EA122" s="571"/>
      <c r="EB122" s="571"/>
      <c r="EC122" s="571"/>
      <c r="ED122" s="571"/>
      <c r="EE122" s="571"/>
      <c r="EF122" s="571"/>
      <c r="EG122" s="571"/>
      <c r="EH122" s="572"/>
      <c r="EI122" s="529">
        <f t="shared" ca="1" si="47"/>
        <v>0</v>
      </c>
      <c r="EJ122" s="571"/>
      <c r="EK122" s="571"/>
      <c r="EL122" s="571"/>
      <c r="EM122" s="571"/>
      <c r="EN122" s="571"/>
      <c r="EO122" s="571"/>
      <c r="EP122" s="571"/>
      <c r="EQ122" s="572"/>
      <c r="ER122" s="529">
        <f t="shared" ca="1" si="48"/>
        <v>0</v>
      </c>
      <c r="ES122" s="571"/>
      <c r="ET122" s="571"/>
      <c r="EU122" s="571"/>
      <c r="EV122" s="571"/>
      <c r="EW122" s="571"/>
      <c r="EX122" s="571"/>
      <c r="EY122" s="571"/>
      <c r="EZ122" s="572"/>
      <c r="FA122" s="529">
        <f t="shared" ca="1" si="49"/>
        <v>0</v>
      </c>
      <c r="FB122" s="530"/>
      <c r="FC122" s="530"/>
      <c r="FD122" s="530"/>
      <c r="FE122" s="530"/>
      <c r="FF122" s="530"/>
      <c r="FG122" s="530"/>
      <c r="FH122" s="530"/>
      <c r="FI122" s="531"/>
      <c r="FJ122" s="267"/>
      <c r="FK122" s="529">
        <f t="shared" ca="1" si="37"/>
        <v>0</v>
      </c>
      <c r="FL122" s="571"/>
      <c r="FM122" s="571"/>
      <c r="FN122" s="571"/>
      <c r="FO122" s="571"/>
      <c r="FP122" s="571"/>
      <c r="FQ122" s="571"/>
      <c r="FR122" s="571"/>
      <c r="FS122" s="572"/>
      <c r="FW122" s="317">
        <v>0</v>
      </c>
      <c r="FX122" s="318">
        <v>0</v>
      </c>
      <c r="FY122" s="318">
        <v>0</v>
      </c>
      <c r="FZ122" s="318">
        <v>0</v>
      </c>
      <c r="GA122" s="318">
        <v>0</v>
      </c>
      <c r="GB122" s="318">
        <v>0</v>
      </c>
      <c r="GC122" s="318">
        <v>0</v>
      </c>
      <c r="GD122" s="318">
        <v>0</v>
      </c>
      <c r="GE122" s="318">
        <v>0</v>
      </c>
      <c r="GF122" s="318">
        <v>0</v>
      </c>
      <c r="GG122" s="318">
        <v>0</v>
      </c>
      <c r="GH122" s="318">
        <v>0</v>
      </c>
      <c r="GI122" s="323">
        <v>0</v>
      </c>
    </row>
    <row r="123" spans="1:191" ht="12.75" x14ac:dyDescent="0.2">
      <c r="A123" s="266">
        <v>67</v>
      </c>
      <c r="D123" s="176" t="s">
        <v>423</v>
      </c>
      <c r="G123" s="67"/>
      <c r="H123" s="66"/>
      <c r="I123" s="66"/>
      <c r="J123" s="143"/>
      <c r="K123" s="143"/>
      <c r="L123" s="143"/>
      <c r="M123" s="74"/>
      <c r="N123" s="74"/>
      <c r="O123" s="74"/>
      <c r="P123" s="95"/>
      <c r="Q123" s="95"/>
      <c r="R123" s="95"/>
      <c r="S123" s="138"/>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8"/>
      <c r="AU123" s="66"/>
      <c r="AV123" s="535" t="s">
        <v>16</v>
      </c>
      <c r="AW123" s="550"/>
      <c r="AX123" s="550"/>
      <c r="AY123" s="550"/>
      <c r="AZ123" s="550"/>
      <c r="BA123" s="550"/>
      <c r="BB123" s="550"/>
      <c r="BC123" s="550"/>
      <c r="BD123" s="551"/>
      <c r="BE123" s="66"/>
      <c r="BF123" s="529">
        <f t="shared" ca="1" si="38"/>
        <v>-300.99805800000001</v>
      </c>
      <c r="BG123" s="571"/>
      <c r="BH123" s="571"/>
      <c r="BI123" s="571"/>
      <c r="BJ123" s="571"/>
      <c r="BK123" s="571"/>
      <c r="BL123" s="571"/>
      <c r="BM123" s="571"/>
      <c r="BN123" s="572"/>
      <c r="BO123" s="529">
        <f t="shared" ca="1" si="39"/>
        <v>-551.00177399999995</v>
      </c>
      <c r="BP123" s="571"/>
      <c r="BQ123" s="571"/>
      <c r="BR123" s="571"/>
      <c r="BS123" s="571"/>
      <c r="BT123" s="571"/>
      <c r="BU123" s="571"/>
      <c r="BV123" s="571"/>
      <c r="BW123" s="572"/>
      <c r="BX123" s="529">
        <f t="shared" ca="1" si="40"/>
        <v>-1173.4936499999999</v>
      </c>
      <c r="BY123" s="571"/>
      <c r="BZ123" s="571"/>
      <c r="CA123" s="571"/>
      <c r="CB123" s="571"/>
      <c r="CC123" s="571"/>
      <c r="CD123" s="571"/>
      <c r="CE123" s="571"/>
      <c r="CF123" s="572"/>
      <c r="CG123" s="529">
        <f t="shared" ca="1" si="41"/>
        <v>43.497794999999989</v>
      </c>
      <c r="CH123" s="571"/>
      <c r="CI123" s="571"/>
      <c r="CJ123" s="571"/>
      <c r="CK123" s="571"/>
      <c r="CL123" s="571"/>
      <c r="CM123" s="571"/>
      <c r="CN123" s="571"/>
      <c r="CO123" s="572"/>
      <c r="CP123" s="529">
        <f t="shared" ca="1" si="42"/>
        <v>76.001396999999997</v>
      </c>
      <c r="CQ123" s="571"/>
      <c r="CR123" s="571"/>
      <c r="CS123" s="571"/>
      <c r="CT123" s="571"/>
      <c r="CU123" s="571"/>
      <c r="CV123" s="571"/>
      <c r="CW123" s="571"/>
      <c r="CX123" s="571"/>
      <c r="CY123" s="529">
        <f t="shared" ca="1" si="43"/>
        <v>169.50216299999997</v>
      </c>
      <c r="CZ123" s="571"/>
      <c r="DA123" s="571"/>
      <c r="DB123" s="571"/>
      <c r="DC123" s="571"/>
      <c r="DD123" s="571"/>
      <c r="DE123" s="571"/>
      <c r="DF123" s="571"/>
      <c r="DG123" s="571"/>
      <c r="DH123" s="529">
        <f t="shared" ca="1" si="44"/>
        <v>223.00277999999997</v>
      </c>
      <c r="DI123" s="571"/>
      <c r="DJ123" s="571"/>
      <c r="DK123" s="571"/>
      <c r="DL123" s="571"/>
      <c r="DM123" s="571"/>
      <c r="DN123" s="571"/>
      <c r="DO123" s="571"/>
      <c r="DP123" s="571"/>
      <c r="DQ123" s="529">
        <f t="shared" ca="1" si="45"/>
        <v>272.83866599999999</v>
      </c>
      <c r="DR123" s="571"/>
      <c r="DS123" s="571"/>
      <c r="DT123" s="571"/>
      <c r="DU123" s="571"/>
      <c r="DV123" s="571"/>
      <c r="DW123" s="571"/>
      <c r="DX123" s="571"/>
      <c r="DY123" s="572"/>
      <c r="DZ123" s="529">
        <f t="shared" ca="1" si="46"/>
        <v>124.66768799999998</v>
      </c>
      <c r="EA123" s="571"/>
      <c r="EB123" s="571"/>
      <c r="EC123" s="571"/>
      <c r="ED123" s="571"/>
      <c r="EE123" s="571"/>
      <c r="EF123" s="571"/>
      <c r="EG123" s="571"/>
      <c r="EH123" s="572"/>
      <c r="EI123" s="529">
        <f t="shared" ca="1" si="47"/>
        <v>0</v>
      </c>
      <c r="EJ123" s="571"/>
      <c r="EK123" s="571"/>
      <c r="EL123" s="571"/>
      <c r="EM123" s="571"/>
      <c r="EN123" s="571"/>
      <c r="EO123" s="571"/>
      <c r="EP123" s="571"/>
      <c r="EQ123" s="572"/>
      <c r="ER123" s="529">
        <f t="shared" ca="1" si="48"/>
        <v>0</v>
      </c>
      <c r="ES123" s="571"/>
      <c r="ET123" s="571"/>
      <c r="EU123" s="571"/>
      <c r="EV123" s="571"/>
      <c r="EW123" s="571"/>
      <c r="EX123" s="571"/>
      <c r="EY123" s="571"/>
      <c r="EZ123" s="572"/>
      <c r="FA123" s="529">
        <f t="shared" ca="1" si="49"/>
        <v>0</v>
      </c>
      <c r="FB123" s="530"/>
      <c r="FC123" s="530"/>
      <c r="FD123" s="530"/>
      <c r="FE123" s="530"/>
      <c r="FF123" s="530"/>
      <c r="FG123" s="530"/>
      <c r="FH123" s="530"/>
      <c r="FI123" s="531"/>
      <c r="FJ123" s="267"/>
      <c r="FK123" s="529">
        <f t="shared" ca="1" si="37"/>
        <v>-1115.9829930000001</v>
      </c>
      <c r="FL123" s="571"/>
      <c r="FM123" s="571"/>
      <c r="FN123" s="571"/>
      <c r="FO123" s="571"/>
      <c r="FP123" s="571"/>
      <c r="FQ123" s="571"/>
      <c r="FR123" s="571"/>
      <c r="FS123" s="572"/>
      <c r="FW123" s="317">
        <v>-326.99904000000004</v>
      </c>
      <c r="FX123" s="318">
        <v>-594.99753599999997</v>
      </c>
      <c r="FY123" s="318">
        <v>-195.9984</v>
      </c>
      <c r="FZ123" s="318">
        <v>46.000991999999997</v>
      </c>
      <c r="GA123" s="318">
        <v>77.003360000000001</v>
      </c>
      <c r="GB123" s="318">
        <v>169.99929599999999</v>
      </c>
      <c r="GC123" s="318">
        <v>221.00355199999998</v>
      </c>
      <c r="GD123" s="318">
        <v>273.67184000000003</v>
      </c>
      <c r="GE123" s="318">
        <v>125.327296</v>
      </c>
      <c r="GF123" s="318">
        <v>0</v>
      </c>
      <c r="GG123" s="318">
        <v>0</v>
      </c>
      <c r="GH123" s="318">
        <v>0</v>
      </c>
      <c r="GI123" s="323">
        <v>-204.98863999999992</v>
      </c>
    </row>
    <row r="124" spans="1:191" ht="12.75" x14ac:dyDescent="0.2">
      <c r="A124" s="135">
        <v>70</v>
      </c>
      <c r="D124" s="176" t="s">
        <v>421</v>
      </c>
      <c r="G124" s="67"/>
      <c r="H124" s="66"/>
      <c r="I124" s="66"/>
      <c r="J124" s="143"/>
      <c r="K124" s="143"/>
      <c r="L124" s="143"/>
      <c r="M124" s="74"/>
      <c r="N124" s="74"/>
      <c r="O124" s="74"/>
      <c r="P124" s="95"/>
      <c r="Q124" s="95"/>
      <c r="R124" s="95"/>
      <c r="S124" s="138" t="str">
        <f>VLOOKUP($A124,PORTFOLIO_HIERARCHY,3,0)</f>
        <v>Canadian Provinces/Govt/Mtg</v>
      </c>
      <c r="T124" s="138"/>
      <c r="U124" s="138"/>
      <c r="V124" s="138"/>
      <c r="W124" s="138"/>
      <c r="X124" s="138"/>
      <c r="Y124" s="138"/>
      <c r="Z124" s="138"/>
      <c r="AA124" s="138"/>
      <c r="AB124" s="138"/>
      <c r="AC124" s="138"/>
      <c r="AD124" s="138"/>
      <c r="AE124" s="138"/>
      <c r="AF124" s="138"/>
      <c r="AG124" s="138"/>
      <c r="AH124" s="138"/>
      <c r="AI124" s="138"/>
      <c r="AJ124" s="138"/>
      <c r="AK124" s="138"/>
      <c r="AL124" s="138"/>
      <c r="AM124" s="138"/>
      <c r="AN124" s="138"/>
      <c r="AO124" s="138"/>
      <c r="AP124" s="138"/>
      <c r="AQ124" s="138"/>
      <c r="AR124" s="138"/>
      <c r="AS124" s="138"/>
      <c r="AT124" s="139"/>
      <c r="AU124" s="66"/>
      <c r="AV124" s="555" t="s">
        <v>24</v>
      </c>
      <c r="AW124" s="556"/>
      <c r="AX124" s="556"/>
      <c r="AY124" s="556"/>
      <c r="AZ124" s="556"/>
      <c r="BA124" s="556"/>
      <c r="BB124" s="556"/>
      <c r="BC124" s="556"/>
      <c r="BD124" s="557"/>
      <c r="BE124" s="66"/>
      <c r="BF124" s="532">
        <f t="shared" ca="1" si="38"/>
        <v>-3364.0002779999995</v>
      </c>
      <c r="BG124" s="569"/>
      <c r="BH124" s="569"/>
      <c r="BI124" s="569"/>
      <c r="BJ124" s="569"/>
      <c r="BK124" s="569"/>
      <c r="BL124" s="569"/>
      <c r="BM124" s="569"/>
      <c r="BN124" s="570"/>
      <c r="BO124" s="532">
        <f t="shared" ca="1" si="39"/>
        <v>-1591.373235</v>
      </c>
      <c r="BP124" s="569"/>
      <c r="BQ124" s="569"/>
      <c r="BR124" s="569"/>
      <c r="BS124" s="569"/>
      <c r="BT124" s="569"/>
      <c r="BU124" s="569"/>
      <c r="BV124" s="569"/>
      <c r="BW124" s="570"/>
      <c r="BX124" s="532">
        <f t="shared" ca="1" si="40"/>
        <v>1.2698459999999998</v>
      </c>
      <c r="BY124" s="569"/>
      <c r="BZ124" s="569"/>
      <c r="CA124" s="569"/>
      <c r="CB124" s="569"/>
      <c r="CC124" s="569"/>
      <c r="CD124" s="569"/>
      <c r="CE124" s="569"/>
      <c r="CF124" s="570"/>
      <c r="CG124" s="532">
        <f t="shared" ca="1" si="41"/>
        <v>-19.738307999999996</v>
      </c>
      <c r="CH124" s="569"/>
      <c r="CI124" s="569"/>
      <c r="CJ124" s="569"/>
      <c r="CK124" s="569"/>
      <c r="CL124" s="569"/>
      <c r="CM124" s="569"/>
      <c r="CN124" s="569"/>
      <c r="CO124" s="570"/>
      <c r="CP124" s="532">
        <f t="shared" ca="1" si="42"/>
        <v>-33.238775999999994</v>
      </c>
      <c r="CQ124" s="569"/>
      <c r="CR124" s="569"/>
      <c r="CS124" s="569"/>
      <c r="CT124" s="569"/>
      <c r="CU124" s="569"/>
      <c r="CV124" s="569"/>
      <c r="CW124" s="569"/>
      <c r="CX124" s="569"/>
      <c r="CY124" s="532">
        <f t="shared" ca="1" si="43"/>
        <v>-82.740491999999989</v>
      </c>
      <c r="CZ124" s="569"/>
      <c r="DA124" s="569"/>
      <c r="DB124" s="569"/>
      <c r="DC124" s="569"/>
      <c r="DD124" s="569"/>
      <c r="DE124" s="569"/>
      <c r="DF124" s="569"/>
      <c r="DG124" s="569"/>
      <c r="DH124" s="532">
        <f t="shared" ca="1" si="44"/>
        <v>-193.85201699999999</v>
      </c>
      <c r="DI124" s="569"/>
      <c r="DJ124" s="569"/>
      <c r="DK124" s="569"/>
      <c r="DL124" s="569"/>
      <c r="DM124" s="569"/>
      <c r="DN124" s="569"/>
      <c r="DO124" s="569"/>
      <c r="DP124" s="569"/>
      <c r="DQ124" s="532">
        <f t="shared" ca="1" si="45"/>
        <v>-221.81090699999999</v>
      </c>
      <c r="DR124" s="569"/>
      <c r="DS124" s="569"/>
      <c r="DT124" s="569"/>
      <c r="DU124" s="569"/>
      <c r="DV124" s="569"/>
      <c r="DW124" s="569"/>
      <c r="DX124" s="569"/>
      <c r="DY124" s="570"/>
      <c r="DZ124" s="532">
        <f t="shared" ca="1" si="46"/>
        <v>-173.28942299999997</v>
      </c>
      <c r="EA124" s="569"/>
      <c r="EB124" s="569"/>
      <c r="EC124" s="569"/>
      <c r="ED124" s="569"/>
      <c r="EE124" s="569"/>
      <c r="EF124" s="569"/>
      <c r="EG124" s="569"/>
      <c r="EH124" s="570"/>
      <c r="EI124" s="532">
        <f t="shared" ca="1" si="47"/>
        <v>-3.9877619999999996</v>
      </c>
      <c r="EJ124" s="569"/>
      <c r="EK124" s="569"/>
      <c r="EL124" s="569"/>
      <c r="EM124" s="569"/>
      <c r="EN124" s="569"/>
      <c r="EO124" s="569"/>
      <c r="EP124" s="569"/>
      <c r="EQ124" s="570"/>
      <c r="ER124" s="532">
        <f t="shared" ca="1" si="48"/>
        <v>0</v>
      </c>
      <c r="ES124" s="569"/>
      <c r="ET124" s="569"/>
      <c r="EU124" s="569"/>
      <c r="EV124" s="569"/>
      <c r="EW124" s="569"/>
      <c r="EX124" s="569"/>
      <c r="EY124" s="569"/>
      <c r="EZ124" s="570"/>
      <c r="FA124" s="532">
        <f t="shared" ca="1" si="49"/>
        <v>0</v>
      </c>
      <c r="FB124" s="533"/>
      <c r="FC124" s="533"/>
      <c r="FD124" s="533"/>
      <c r="FE124" s="533"/>
      <c r="FF124" s="533"/>
      <c r="FG124" s="533"/>
      <c r="FH124" s="533"/>
      <c r="FI124" s="534"/>
      <c r="FJ124" s="267"/>
      <c r="FK124" s="532">
        <f t="shared" ca="1" si="37"/>
        <v>-5682.7613519999995</v>
      </c>
      <c r="FL124" s="569"/>
      <c r="FM124" s="569"/>
      <c r="FN124" s="569"/>
      <c r="FO124" s="569"/>
      <c r="FP124" s="569"/>
      <c r="FQ124" s="569"/>
      <c r="FR124" s="569"/>
      <c r="FS124" s="570"/>
      <c r="FW124" s="317">
        <v>-3672.5297920000003</v>
      </c>
      <c r="FX124" s="318">
        <v>-1848.996416</v>
      </c>
      <c r="FY124" s="318">
        <v>-1.2396480000000001</v>
      </c>
      <c r="FZ124" s="318">
        <v>-19.220127999999999</v>
      </c>
      <c r="GA124" s="318">
        <v>-29.226655999999998</v>
      </c>
      <c r="GB124" s="318">
        <v>-83.257440000000017</v>
      </c>
      <c r="GC124" s="318">
        <v>-197.52841600000002</v>
      </c>
      <c r="GD124" s="318">
        <v>-219.00448</v>
      </c>
      <c r="GE124" s="318">
        <v>-174.37715200000002</v>
      </c>
      <c r="GF124" s="318">
        <v>-3.707776</v>
      </c>
      <c r="GG124" s="318">
        <v>0</v>
      </c>
      <c r="GH124" s="318">
        <v>0</v>
      </c>
      <c r="GI124" s="323">
        <v>-6249.087904</v>
      </c>
    </row>
    <row r="125" spans="1:191" ht="12.75" x14ac:dyDescent="0.2">
      <c r="A125" s="266">
        <v>70</v>
      </c>
      <c r="D125" s="176" t="s">
        <v>423</v>
      </c>
      <c r="G125" s="67"/>
      <c r="H125" s="66"/>
      <c r="I125" s="66"/>
      <c r="J125" s="143"/>
      <c r="K125" s="143"/>
      <c r="L125" s="143"/>
      <c r="M125" s="74"/>
      <c r="N125" s="74"/>
      <c r="O125" s="74"/>
      <c r="P125" s="95"/>
      <c r="Q125" s="95"/>
      <c r="R125" s="95"/>
      <c r="S125" s="138"/>
      <c r="T125" s="66"/>
      <c r="U125" s="66"/>
      <c r="V125" s="66"/>
      <c r="W125" s="66"/>
      <c r="X125" s="66"/>
      <c r="Y125" s="66"/>
      <c r="Z125" s="66"/>
      <c r="AA125" s="66"/>
      <c r="AB125" s="66"/>
      <c r="AC125" s="66"/>
      <c r="AD125" s="66"/>
      <c r="AE125" s="66"/>
      <c r="AF125" s="66"/>
      <c r="AG125" s="66"/>
      <c r="AH125" s="66"/>
      <c r="AI125" s="66"/>
      <c r="AJ125" s="66"/>
      <c r="AK125" s="66"/>
      <c r="AL125" s="66"/>
      <c r="AM125" s="66"/>
      <c r="AN125" s="62"/>
      <c r="AO125" s="66"/>
      <c r="AP125" s="66"/>
      <c r="AQ125" s="66"/>
      <c r="AR125" s="66"/>
      <c r="AS125" s="66"/>
      <c r="AT125" s="68"/>
      <c r="AU125" s="66"/>
      <c r="AV125" s="535" t="s">
        <v>32</v>
      </c>
      <c r="AW125" s="550"/>
      <c r="AX125" s="550"/>
      <c r="AY125" s="550"/>
      <c r="AZ125" s="550"/>
      <c r="BA125" s="550"/>
      <c r="BB125" s="550"/>
      <c r="BC125" s="550"/>
      <c r="BD125" s="551"/>
      <c r="BE125" s="66"/>
      <c r="BF125" s="529">
        <f t="shared" ca="1" si="38"/>
        <v>0</v>
      </c>
      <c r="BG125" s="571"/>
      <c r="BH125" s="571"/>
      <c r="BI125" s="571"/>
      <c r="BJ125" s="571"/>
      <c r="BK125" s="571"/>
      <c r="BL125" s="571"/>
      <c r="BM125" s="571"/>
      <c r="BN125" s="572"/>
      <c r="BO125" s="529">
        <f t="shared" ca="1" si="39"/>
        <v>0</v>
      </c>
      <c r="BP125" s="571"/>
      <c r="BQ125" s="571"/>
      <c r="BR125" s="571"/>
      <c r="BS125" s="571"/>
      <c r="BT125" s="571"/>
      <c r="BU125" s="571"/>
      <c r="BV125" s="571"/>
      <c r="BW125" s="572"/>
      <c r="BX125" s="529">
        <f t="shared" ca="1" si="40"/>
        <v>0</v>
      </c>
      <c r="BY125" s="571"/>
      <c r="BZ125" s="571"/>
      <c r="CA125" s="571"/>
      <c r="CB125" s="571"/>
      <c r="CC125" s="571"/>
      <c r="CD125" s="571"/>
      <c r="CE125" s="571"/>
      <c r="CF125" s="572"/>
      <c r="CG125" s="529">
        <f t="shared" ca="1" si="41"/>
        <v>0</v>
      </c>
      <c r="CH125" s="571"/>
      <c r="CI125" s="571"/>
      <c r="CJ125" s="571"/>
      <c r="CK125" s="571"/>
      <c r="CL125" s="571"/>
      <c r="CM125" s="571"/>
      <c r="CN125" s="571"/>
      <c r="CO125" s="572"/>
      <c r="CP125" s="529">
        <f t="shared" ca="1" si="42"/>
        <v>0</v>
      </c>
      <c r="CQ125" s="571"/>
      <c r="CR125" s="571"/>
      <c r="CS125" s="571"/>
      <c r="CT125" s="571"/>
      <c r="CU125" s="571"/>
      <c r="CV125" s="571"/>
      <c r="CW125" s="571"/>
      <c r="CX125" s="572"/>
      <c r="CY125" s="529">
        <f t="shared" ca="1" si="43"/>
        <v>0</v>
      </c>
      <c r="CZ125" s="571"/>
      <c r="DA125" s="571"/>
      <c r="DB125" s="571"/>
      <c r="DC125" s="571"/>
      <c r="DD125" s="571"/>
      <c r="DE125" s="571"/>
      <c r="DF125" s="571"/>
      <c r="DG125" s="572"/>
      <c r="DH125" s="529">
        <f t="shared" ca="1" si="44"/>
        <v>0</v>
      </c>
      <c r="DI125" s="571"/>
      <c r="DJ125" s="571"/>
      <c r="DK125" s="571"/>
      <c r="DL125" s="571"/>
      <c r="DM125" s="571"/>
      <c r="DN125" s="571"/>
      <c r="DO125" s="571"/>
      <c r="DP125" s="572"/>
      <c r="DQ125" s="529">
        <f t="shared" ca="1" si="45"/>
        <v>0</v>
      </c>
      <c r="DR125" s="571"/>
      <c r="DS125" s="571"/>
      <c r="DT125" s="571"/>
      <c r="DU125" s="571"/>
      <c r="DV125" s="571"/>
      <c r="DW125" s="571"/>
      <c r="DX125" s="571"/>
      <c r="DY125" s="572"/>
      <c r="DZ125" s="529">
        <f t="shared" ca="1" si="46"/>
        <v>0</v>
      </c>
      <c r="EA125" s="571"/>
      <c r="EB125" s="571"/>
      <c r="EC125" s="571"/>
      <c r="ED125" s="571"/>
      <c r="EE125" s="571"/>
      <c r="EF125" s="571"/>
      <c r="EG125" s="571"/>
      <c r="EH125" s="572"/>
      <c r="EI125" s="529">
        <f t="shared" ca="1" si="47"/>
        <v>0</v>
      </c>
      <c r="EJ125" s="571"/>
      <c r="EK125" s="571"/>
      <c r="EL125" s="571"/>
      <c r="EM125" s="571"/>
      <c r="EN125" s="571"/>
      <c r="EO125" s="571"/>
      <c r="EP125" s="571"/>
      <c r="EQ125" s="572"/>
      <c r="ER125" s="529">
        <f t="shared" ca="1" si="48"/>
        <v>0</v>
      </c>
      <c r="ES125" s="571"/>
      <c r="ET125" s="571"/>
      <c r="EU125" s="571"/>
      <c r="EV125" s="571"/>
      <c r="EW125" s="571"/>
      <c r="EX125" s="571"/>
      <c r="EY125" s="571"/>
      <c r="EZ125" s="572"/>
      <c r="FA125" s="529">
        <f t="shared" ca="1" si="49"/>
        <v>0</v>
      </c>
      <c r="FB125" s="571"/>
      <c r="FC125" s="571"/>
      <c r="FD125" s="571"/>
      <c r="FE125" s="571"/>
      <c r="FF125" s="571"/>
      <c r="FG125" s="571"/>
      <c r="FH125" s="571"/>
      <c r="FI125" s="572"/>
      <c r="FJ125" s="269"/>
      <c r="FK125" s="529">
        <f t="shared" ca="1" si="37"/>
        <v>0</v>
      </c>
      <c r="FL125" s="571"/>
      <c r="FM125" s="571"/>
      <c r="FN125" s="571"/>
      <c r="FO125" s="571"/>
      <c r="FP125" s="571"/>
      <c r="FQ125" s="571"/>
      <c r="FR125" s="571"/>
      <c r="FS125" s="572"/>
      <c r="FW125" s="317">
        <v>0</v>
      </c>
      <c r="FX125" s="318">
        <v>0</v>
      </c>
      <c r="FY125" s="318">
        <v>0</v>
      </c>
      <c r="FZ125" s="318">
        <v>0</v>
      </c>
      <c r="GA125" s="318">
        <v>0</v>
      </c>
      <c r="GB125" s="318">
        <v>0</v>
      </c>
      <c r="GC125" s="318">
        <v>0</v>
      </c>
      <c r="GD125" s="318">
        <v>0</v>
      </c>
      <c r="GE125" s="318">
        <v>0</v>
      </c>
      <c r="GF125" s="318">
        <v>0</v>
      </c>
      <c r="GG125" s="318">
        <v>0</v>
      </c>
      <c r="GH125" s="318">
        <v>0</v>
      </c>
      <c r="GI125" s="323">
        <v>0</v>
      </c>
    </row>
    <row r="126" spans="1:191" ht="12.75" hidden="1" x14ac:dyDescent="0.2">
      <c r="A126" s="266">
        <v>70</v>
      </c>
      <c r="D126" s="176" t="s">
        <v>423</v>
      </c>
      <c r="G126" s="67"/>
      <c r="H126" s="66"/>
      <c r="I126" s="66"/>
      <c r="J126" s="143"/>
      <c r="K126" s="143"/>
      <c r="L126" s="143"/>
      <c r="M126" s="74"/>
      <c r="N126" s="74"/>
      <c r="O126" s="74"/>
      <c r="P126" s="95"/>
      <c r="Q126" s="95"/>
      <c r="R126" s="95"/>
      <c r="S126" s="138"/>
      <c r="T126" s="66"/>
      <c r="U126" s="66"/>
      <c r="V126" s="66"/>
      <c r="W126" s="66"/>
      <c r="X126" s="66"/>
      <c r="Y126" s="66"/>
      <c r="Z126" s="66"/>
      <c r="AA126" s="66"/>
      <c r="AB126" s="66"/>
      <c r="AC126" s="66"/>
      <c r="AD126" s="66"/>
      <c r="AE126" s="66"/>
      <c r="AF126" s="66"/>
      <c r="AG126" s="66"/>
      <c r="AH126" s="66"/>
      <c r="AI126" s="66"/>
      <c r="AJ126" s="66"/>
      <c r="AK126" s="66"/>
      <c r="AL126" s="66"/>
      <c r="AM126" s="66"/>
      <c r="AN126" s="62"/>
      <c r="AO126" s="66"/>
      <c r="AP126" s="66"/>
      <c r="AQ126" s="66"/>
      <c r="AR126" s="66"/>
      <c r="AS126" s="66"/>
      <c r="AT126" s="68"/>
      <c r="AU126" s="66"/>
      <c r="AV126" s="535" t="s">
        <v>9</v>
      </c>
      <c r="AW126" s="550"/>
      <c r="AX126" s="550"/>
      <c r="AY126" s="550"/>
      <c r="AZ126" s="550"/>
      <c r="BA126" s="550"/>
      <c r="BB126" s="550"/>
      <c r="BC126" s="550"/>
      <c r="BD126" s="551"/>
      <c r="BE126" s="66"/>
      <c r="BF126" s="529">
        <f t="shared" ca="1" si="38"/>
        <v>-1391.9962739999999</v>
      </c>
      <c r="BG126" s="571"/>
      <c r="BH126" s="571"/>
      <c r="BI126" s="571"/>
      <c r="BJ126" s="571"/>
      <c r="BK126" s="571"/>
      <c r="BL126" s="571"/>
      <c r="BM126" s="571"/>
      <c r="BN126" s="572"/>
      <c r="BO126" s="529">
        <f t="shared" ca="1" si="39"/>
        <v>-390.37739399999992</v>
      </c>
      <c r="BP126" s="571"/>
      <c r="BQ126" s="571"/>
      <c r="BR126" s="571"/>
      <c r="BS126" s="571"/>
      <c r="BT126" s="571"/>
      <c r="BU126" s="571"/>
      <c r="BV126" s="571"/>
      <c r="BW126" s="572"/>
      <c r="BX126" s="529">
        <f t="shared" ca="1" si="40"/>
        <v>0.76859099999999991</v>
      </c>
      <c r="BY126" s="571"/>
      <c r="BZ126" s="571"/>
      <c r="CA126" s="571"/>
      <c r="CB126" s="571"/>
      <c r="CC126" s="571"/>
      <c r="CD126" s="571"/>
      <c r="CE126" s="571"/>
      <c r="CF126" s="572"/>
      <c r="CG126" s="529">
        <f t="shared" ca="1" si="41"/>
        <v>0.76859099999999991</v>
      </c>
      <c r="CH126" s="571"/>
      <c r="CI126" s="571"/>
      <c r="CJ126" s="571"/>
      <c r="CK126" s="571"/>
      <c r="CL126" s="571"/>
      <c r="CM126" s="571"/>
      <c r="CN126" s="571"/>
      <c r="CO126" s="572"/>
      <c r="CP126" s="529">
        <f t="shared" ca="1" si="42"/>
        <v>0.76859099999999991</v>
      </c>
      <c r="CQ126" s="571"/>
      <c r="CR126" s="571"/>
      <c r="CS126" s="571"/>
      <c r="CT126" s="571"/>
      <c r="CU126" s="571"/>
      <c r="CV126" s="571"/>
      <c r="CW126" s="571"/>
      <c r="CX126" s="571"/>
      <c r="CY126" s="529">
        <f t="shared" ca="1" si="43"/>
        <v>5.758862999999999</v>
      </c>
      <c r="CZ126" s="571"/>
      <c r="DA126" s="571"/>
      <c r="DB126" s="571"/>
      <c r="DC126" s="571"/>
      <c r="DD126" s="571"/>
      <c r="DE126" s="571"/>
      <c r="DF126" s="571"/>
      <c r="DG126" s="571"/>
      <c r="DH126" s="529">
        <f t="shared" ca="1" si="44"/>
        <v>-10.35927</v>
      </c>
      <c r="DI126" s="571"/>
      <c r="DJ126" s="571"/>
      <c r="DK126" s="571"/>
      <c r="DL126" s="571"/>
      <c r="DM126" s="571"/>
      <c r="DN126" s="571"/>
      <c r="DO126" s="571"/>
      <c r="DP126" s="571"/>
      <c r="DQ126" s="529">
        <f t="shared" ca="1" si="45"/>
        <v>23.525568</v>
      </c>
      <c r="DR126" s="571"/>
      <c r="DS126" s="571"/>
      <c r="DT126" s="571"/>
      <c r="DU126" s="571"/>
      <c r="DV126" s="571"/>
      <c r="DW126" s="571"/>
      <c r="DX126" s="571"/>
      <c r="DY126" s="572"/>
      <c r="DZ126" s="529">
        <f t="shared" ca="1" si="46"/>
        <v>-12.631625999999999</v>
      </c>
      <c r="EA126" s="571"/>
      <c r="EB126" s="571"/>
      <c r="EC126" s="571"/>
      <c r="ED126" s="571"/>
      <c r="EE126" s="571"/>
      <c r="EF126" s="571"/>
      <c r="EG126" s="571"/>
      <c r="EH126" s="572"/>
      <c r="EI126" s="529">
        <f t="shared" ca="1" si="47"/>
        <v>-3.9877619999999996</v>
      </c>
      <c r="EJ126" s="571"/>
      <c r="EK126" s="571"/>
      <c r="EL126" s="571"/>
      <c r="EM126" s="571"/>
      <c r="EN126" s="571"/>
      <c r="EO126" s="571"/>
      <c r="EP126" s="571"/>
      <c r="EQ126" s="572"/>
      <c r="ER126" s="529">
        <f t="shared" ca="1" si="48"/>
        <v>0</v>
      </c>
      <c r="ES126" s="571"/>
      <c r="ET126" s="571"/>
      <c r="EU126" s="571"/>
      <c r="EV126" s="571"/>
      <c r="EW126" s="571"/>
      <c r="EX126" s="571"/>
      <c r="EY126" s="571"/>
      <c r="EZ126" s="572"/>
      <c r="FA126" s="529">
        <f t="shared" ca="1" si="49"/>
        <v>0</v>
      </c>
      <c r="FB126" s="530"/>
      <c r="FC126" s="530"/>
      <c r="FD126" s="530"/>
      <c r="FE126" s="530"/>
      <c r="FF126" s="530"/>
      <c r="FG126" s="530"/>
      <c r="FH126" s="530"/>
      <c r="FI126" s="531"/>
      <c r="FJ126" s="267"/>
      <c r="FK126" s="529">
        <f t="shared" ca="1" si="37"/>
        <v>-1777.7621219999996</v>
      </c>
      <c r="FL126" s="571"/>
      <c r="FM126" s="571"/>
      <c r="FN126" s="571"/>
      <c r="FO126" s="571"/>
      <c r="FP126" s="571"/>
      <c r="FQ126" s="571"/>
      <c r="FR126" s="571"/>
      <c r="FS126" s="572"/>
      <c r="FW126" s="317">
        <v>-1539.5311360000001</v>
      </c>
      <c r="FX126" s="318">
        <v>-491.00111999999996</v>
      </c>
      <c r="FY126" s="318">
        <v>0.77059199999999994</v>
      </c>
      <c r="FZ126" s="318">
        <v>0.77059199999999994</v>
      </c>
      <c r="GA126" s="318">
        <v>0.77059199999999994</v>
      </c>
      <c r="GB126" s="318">
        <v>7.7394239999999996</v>
      </c>
      <c r="GC126" s="318">
        <v>-13.524448</v>
      </c>
      <c r="GD126" s="318">
        <v>25.652895999999998</v>
      </c>
      <c r="GE126" s="318">
        <v>-13.044224</v>
      </c>
      <c r="GF126" s="318">
        <v>-3.707776</v>
      </c>
      <c r="GG126" s="318">
        <v>0</v>
      </c>
      <c r="GH126" s="318">
        <v>0</v>
      </c>
      <c r="GI126" s="323">
        <v>-2025.1046079999994</v>
      </c>
    </row>
    <row r="127" spans="1:191" ht="12.75" hidden="1" x14ac:dyDescent="0.2">
      <c r="A127" s="266">
        <v>70</v>
      </c>
      <c r="D127" s="176" t="s">
        <v>423</v>
      </c>
      <c r="G127" s="67"/>
      <c r="H127" s="66"/>
      <c r="I127" s="66"/>
      <c r="J127" s="143"/>
      <c r="K127" s="143"/>
      <c r="L127" s="143"/>
      <c r="M127" s="74"/>
      <c r="N127" s="74"/>
      <c r="O127" s="74"/>
      <c r="P127" s="95"/>
      <c r="Q127" s="95"/>
      <c r="R127" s="95"/>
      <c r="S127" s="138"/>
      <c r="T127" s="66"/>
      <c r="U127" s="66"/>
      <c r="V127" s="66"/>
      <c r="W127" s="66"/>
      <c r="X127" s="66"/>
      <c r="Y127" s="66"/>
      <c r="Z127" s="66"/>
      <c r="AA127" s="66"/>
      <c r="AB127" s="66"/>
      <c r="AC127" s="66"/>
      <c r="AD127" s="66"/>
      <c r="AE127" s="66"/>
      <c r="AF127" s="66"/>
      <c r="AG127" s="66"/>
      <c r="AH127" s="66"/>
      <c r="AI127" s="66"/>
      <c r="AJ127" s="66"/>
      <c r="AK127" s="66"/>
      <c r="AL127" s="66"/>
      <c r="AM127" s="66"/>
      <c r="AN127" s="62"/>
      <c r="AO127" s="66"/>
      <c r="AP127" s="66"/>
      <c r="AQ127" s="66"/>
      <c r="AR127" s="66"/>
      <c r="AS127" s="66"/>
      <c r="AT127" s="68"/>
      <c r="AU127" s="66"/>
      <c r="AV127" s="535" t="s">
        <v>18</v>
      </c>
      <c r="AW127" s="550"/>
      <c r="AX127" s="550"/>
      <c r="AY127" s="550"/>
      <c r="AZ127" s="550"/>
      <c r="BA127" s="550"/>
      <c r="BB127" s="550"/>
      <c r="BC127" s="550"/>
      <c r="BD127" s="551"/>
      <c r="BE127" s="66"/>
      <c r="BF127" s="529">
        <f t="shared" ca="1" si="38"/>
        <v>0</v>
      </c>
      <c r="BG127" s="571"/>
      <c r="BH127" s="571"/>
      <c r="BI127" s="571"/>
      <c r="BJ127" s="571"/>
      <c r="BK127" s="571"/>
      <c r="BL127" s="571"/>
      <c r="BM127" s="571"/>
      <c r="BN127" s="572"/>
      <c r="BO127" s="529">
        <f t="shared" ca="1" si="39"/>
        <v>0</v>
      </c>
      <c r="BP127" s="571"/>
      <c r="BQ127" s="571"/>
      <c r="BR127" s="571"/>
      <c r="BS127" s="571"/>
      <c r="BT127" s="571"/>
      <c r="BU127" s="571"/>
      <c r="BV127" s="571"/>
      <c r="BW127" s="572"/>
      <c r="BX127" s="529">
        <f t="shared" ca="1" si="40"/>
        <v>0</v>
      </c>
      <c r="BY127" s="571"/>
      <c r="BZ127" s="571"/>
      <c r="CA127" s="571"/>
      <c r="CB127" s="571"/>
      <c r="CC127" s="571"/>
      <c r="CD127" s="571"/>
      <c r="CE127" s="571"/>
      <c r="CF127" s="572"/>
      <c r="CG127" s="529">
        <f t="shared" ca="1" si="41"/>
        <v>0</v>
      </c>
      <c r="CH127" s="571"/>
      <c r="CI127" s="571"/>
      <c r="CJ127" s="571"/>
      <c r="CK127" s="571"/>
      <c r="CL127" s="571"/>
      <c r="CM127" s="571"/>
      <c r="CN127" s="571"/>
      <c r="CO127" s="572"/>
      <c r="CP127" s="529">
        <f t="shared" ca="1" si="42"/>
        <v>0</v>
      </c>
      <c r="CQ127" s="571"/>
      <c r="CR127" s="571"/>
      <c r="CS127" s="571"/>
      <c r="CT127" s="571"/>
      <c r="CU127" s="571"/>
      <c r="CV127" s="571"/>
      <c r="CW127" s="571"/>
      <c r="CX127" s="571"/>
      <c r="CY127" s="529">
        <f t="shared" ca="1" si="43"/>
        <v>0</v>
      </c>
      <c r="CZ127" s="571"/>
      <c r="DA127" s="571"/>
      <c r="DB127" s="571"/>
      <c r="DC127" s="571"/>
      <c r="DD127" s="571"/>
      <c r="DE127" s="571"/>
      <c r="DF127" s="571"/>
      <c r="DG127" s="571"/>
      <c r="DH127" s="529">
        <f t="shared" ca="1" si="44"/>
        <v>0</v>
      </c>
      <c r="DI127" s="571"/>
      <c r="DJ127" s="571"/>
      <c r="DK127" s="571"/>
      <c r="DL127" s="571"/>
      <c r="DM127" s="571"/>
      <c r="DN127" s="571"/>
      <c r="DO127" s="571"/>
      <c r="DP127" s="571"/>
      <c r="DQ127" s="529">
        <f t="shared" ca="1" si="45"/>
        <v>0</v>
      </c>
      <c r="DR127" s="571"/>
      <c r="DS127" s="571"/>
      <c r="DT127" s="571"/>
      <c r="DU127" s="571"/>
      <c r="DV127" s="571"/>
      <c r="DW127" s="571"/>
      <c r="DX127" s="571"/>
      <c r="DY127" s="572"/>
      <c r="DZ127" s="529">
        <f t="shared" ca="1" si="46"/>
        <v>0</v>
      </c>
      <c r="EA127" s="571"/>
      <c r="EB127" s="571"/>
      <c r="EC127" s="571"/>
      <c r="ED127" s="571"/>
      <c r="EE127" s="571"/>
      <c r="EF127" s="571"/>
      <c r="EG127" s="571"/>
      <c r="EH127" s="572"/>
      <c r="EI127" s="529">
        <f t="shared" ca="1" si="47"/>
        <v>0</v>
      </c>
      <c r="EJ127" s="571"/>
      <c r="EK127" s="571"/>
      <c r="EL127" s="571"/>
      <c r="EM127" s="571"/>
      <c r="EN127" s="571"/>
      <c r="EO127" s="571"/>
      <c r="EP127" s="571"/>
      <c r="EQ127" s="572"/>
      <c r="ER127" s="529">
        <f t="shared" ca="1" si="48"/>
        <v>0</v>
      </c>
      <c r="ES127" s="571"/>
      <c r="ET127" s="571"/>
      <c r="EU127" s="571"/>
      <c r="EV127" s="571"/>
      <c r="EW127" s="571"/>
      <c r="EX127" s="571"/>
      <c r="EY127" s="571"/>
      <c r="EZ127" s="572"/>
      <c r="FA127" s="529">
        <f t="shared" ca="1" si="49"/>
        <v>0</v>
      </c>
      <c r="FB127" s="530"/>
      <c r="FC127" s="530"/>
      <c r="FD127" s="530"/>
      <c r="FE127" s="530"/>
      <c r="FF127" s="530"/>
      <c r="FG127" s="530"/>
      <c r="FH127" s="530"/>
      <c r="FI127" s="531"/>
      <c r="FJ127" s="267"/>
      <c r="FK127" s="529">
        <f t="shared" ca="1" si="37"/>
        <v>0</v>
      </c>
      <c r="FL127" s="571"/>
      <c r="FM127" s="571"/>
      <c r="FN127" s="571"/>
      <c r="FO127" s="571"/>
      <c r="FP127" s="571"/>
      <c r="FQ127" s="571"/>
      <c r="FR127" s="571"/>
      <c r="FS127" s="572"/>
      <c r="FW127" s="317">
        <v>0</v>
      </c>
      <c r="FX127" s="318">
        <v>0</v>
      </c>
      <c r="FY127" s="318">
        <v>0</v>
      </c>
      <c r="FZ127" s="318">
        <v>0</v>
      </c>
      <c r="GA127" s="318">
        <v>0</v>
      </c>
      <c r="GB127" s="318">
        <v>0</v>
      </c>
      <c r="GC127" s="318">
        <v>0</v>
      </c>
      <c r="GD127" s="318">
        <v>0</v>
      </c>
      <c r="GE127" s="318">
        <v>0</v>
      </c>
      <c r="GF127" s="318">
        <v>0</v>
      </c>
      <c r="GG127" s="318">
        <v>0</v>
      </c>
      <c r="GH127" s="318">
        <v>0</v>
      </c>
      <c r="GI127" s="323">
        <v>0</v>
      </c>
    </row>
    <row r="128" spans="1:191" ht="12.75" hidden="1" x14ac:dyDescent="0.2">
      <c r="A128" s="266">
        <v>70</v>
      </c>
      <c r="D128" s="176" t="s">
        <v>423</v>
      </c>
      <c r="G128" s="67"/>
      <c r="H128" s="66"/>
      <c r="I128" s="66"/>
      <c r="J128" s="143"/>
      <c r="K128" s="143"/>
      <c r="L128" s="143"/>
      <c r="M128" s="74"/>
      <c r="N128" s="74"/>
      <c r="O128" s="74"/>
      <c r="P128" s="95"/>
      <c r="Q128" s="95"/>
      <c r="R128" s="95"/>
      <c r="S128" s="138"/>
      <c r="T128" s="66"/>
      <c r="U128" s="66"/>
      <c r="V128" s="66"/>
      <c r="W128" s="66"/>
      <c r="X128" s="66"/>
      <c r="Y128" s="66"/>
      <c r="Z128" s="66"/>
      <c r="AA128" s="66"/>
      <c r="AB128" s="66"/>
      <c r="AC128" s="66"/>
      <c r="AD128" s="66"/>
      <c r="AE128" s="66"/>
      <c r="AF128" s="66"/>
      <c r="AG128" s="66"/>
      <c r="AH128" s="66"/>
      <c r="AI128" s="66"/>
      <c r="AJ128" s="66"/>
      <c r="AK128" s="66"/>
      <c r="AL128" s="66"/>
      <c r="AM128" s="66"/>
      <c r="AN128" s="62"/>
      <c r="AO128" s="66"/>
      <c r="AP128" s="66"/>
      <c r="AQ128" s="66"/>
      <c r="AR128" s="66"/>
      <c r="AS128" s="66"/>
      <c r="AT128" s="68"/>
      <c r="AU128" s="66"/>
      <c r="AV128" s="535" t="s">
        <v>39</v>
      </c>
      <c r="AW128" s="550"/>
      <c r="AX128" s="550"/>
      <c r="AY128" s="550"/>
      <c r="AZ128" s="550"/>
      <c r="BA128" s="550"/>
      <c r="BB128" s="550"/>
      <c r="BC128" s="550"/>
      <c r="BD128" s="551"/>
      <c r="BE128" s="66"/>
      <c r="BF128" s="529">
        <f t="shared" ca="1" si="38"/>
        <v>0</v>
      </c>
      <c r="BG128" s="571"/>
      <c r="BH128" s="571"/>
      <c r="BI128" s="571"/>
      <c r="BJ128" s="571"/>
      <c r="BK128" s="571"/>
      <c r="BL128" s="571"/>
      <c r="BM128" s="571"/>
      <c r="BN128" s="572"/>
      <c r="BO128" s="529">
        <f t="shared" ca="1" si="39"/>
        <v>0</v>
      </c>
      <c r="BP128" s="571"/>
      <c r="BQ128" s="571"/>
      <c r="BR128" s="571"/>
      <c r="BS128" s="571"/>
      <c r="BT128" s="571"/>
      <c r="BU128" s="571"/>
      <c r="BV128" s="571"/>
      <c r="BW128" s="572"/>
      <c r="BX128" s="529">
        <f t="shared" ca="1" si="40"/>
        <v>0</v>
      </c>
      <c r="BY128" s="571"/>
      <c r="BZ128" s="571"/>
      <c r="CA128" s="571"/>
      <c r="CB128" s="571"/>
      <c r="CC128" s="571"/>
      <c r="CD128" s="571"/>
      <c r="CE128" s="571"/>
      <c r="CF128" s="572"/>
      <c r="CG128" s="529">
        <f t="shared" ca="1" si="41"/>
        <v>0</v>
      </c>
      <c r="CH128" s="571"/>
      <c r="CI128" s="571"/>
      <c r="CJ128" s="571"/>
      <c r="CK128" s="571"/>
      <c r="CL128" s="571"/>
      <c r="CM128" s="571"/>
      <c r="CN128" s="571"/>
      <c r="CO128" s="572"/>
      <c r="CP128" s="529">
        <f t="shared" ca="1" si="42"/>
        <v>0</v>
      </c>
      <c r="CQ128" s="571"/>
      <c r="CR128" s="571"/>
      <c r="CS128" s="571"/>
      <c r="CT128" s="571"/>
      <c r="CU128" s="571"/>
      <c r="CV128" s="571"/>
      <c r="CW128" s="571"/>
      <c r="CX128" s="571"/>
      <c r="CY128" s="529">
        <f t="shared" ca="1" si="43"/>
        <v>0</v>
      </c>
      <c r="CZ128" s="571"/>
      <c r="DA128" s="571"/>
      <c r="DB128" s="571"/>
      <c r="DC128" s="571"/>
      <c r="DD128" s="571"/>
      <c r="DE128" s="571"/>
      <c r="DF128" s="571"/>
      <c r="DG128" s="571"/>
      <c r="DH128" s="529">
        <f t="shared" ca="1" si="44"/>
        <v>0</v>
      </c>
      <c r="DI128" s="571"/>
      <c r="DJ128" s="571"/>
      <c r="DK128" s="571"/>
      <c r="DL128" s="571"/>
      <c r="DM128" s="571"/>
      <c r="DN128" s="571"/>
      <c r="DO128" s="571"/>
      <c r="DP128" s="571"/>
      <c r="DQ128" s="529">
        <f t="shared" ca="1" si="45"/>
        <v>0</v>
      </c>
      <c r="DR128" s="571"/>
      <c r="DS128" s="571"/>
      <c r="DT128" s="571"/>
      <c r="DU128" s="571"/>
      <c r="DV128" s="571"/>
      <c r="DW128" s="571"/>
      <c r="DX128" s="571"/>
      <c r="DY128" s="572"/>
      <c r="DZ128" s="529">
        <f t="shared" ca="1" si="46"/>
        <v>0</v>
      </c>
      <c r="EA128" s="571"/>
      <c r="EB128" s="571"/>
      <c r="EC128" s="571"/>
      <c r="ED128" s="571"/>
      <c r="EE128" s="571"/>
      <c r="EF128" s="571"/>
      <c r="EG128" s="571"/>
      <c r="EH128" s="572"/>
      <c r="EI128" s="529">
        <f t="shared" ca="1" si="47"/>
        <v>0</v>
      </c>
      <c r="EJ128" s="571"/>
      <c r="EK128" s="571"/>
      <c r="EL128" s="571"/>
      <c r="EM128" s="571"/>
      <c r="EN128" s="571"/>
      <c r="EO128" s="571"/>
      <c r="EP128" s="571"/>
      <c r="EQ128" s="572"/>
      <c r="ER128" s="529">
        <f t="shared" ca="1" si="48"/>
        <v>0</v>
      </c>
      <c r="ES128" s="571"/>
      <c r="ET128" s="571"/>
      <c r="EU128" s="571"/>
      <c r="EV128" s="571"/>
      <c r="EW128" s="571"/>
      <c r="EX128" s="571"/>
      <c r="EY128" s="571"/>
      <c r="EZ128" s="572"/>
      <c r="FA128" s="529">
        <f t="shared" ca="1" si="49"/>
        <v>0</v>
      </c>
      <c r="FB128" s="530"/>
      <c r="FC128" s="530"/>
      <c r="FD128" s="530"/>
      <c r="FE128" s="530"/>
      <c r="FF128" s="530"/>
      <c r="FG128" s="530"/>
      <c r="FH128" s="530"/>
      <c r="FI128" s="531"/>
      <c r="FJ128" s="267"/>
      <c r="FK128" s="529">
        <f t="shared" ca="1" si="37"/>
        <v>0</v>
      </c>
      <c r="FL128" s="571"/>
      <c r="FM128" s="571"/>
      <c r="FN128" s="571"/>
      <c r="FO128" s="571"/>
      <c r="FP128" s="571"/>
      <c r="FQ128" s="571"/>
      <c r="FR128" s="571"/>
      <c r="FS128" s="572"/>
      <c r="FW128" s="317">
        <v>0</v>
      </c>
      <c r="FX128" s="318">
        <v>0</v>
      </c>
      <c r="FY128" s="318">
        <v>0</v>
      </c>
      <c r="FZ128" s="318">
        <v>0</v>
      </c>
      <c r="GA128" s="318">
        <v>0</v>
      </c>
      <c r="GB128" s="318">
        <v>0</v>
      </c>
      <c r="GC128" s="318">
        <v>0</v>
      </c>
      <c r="GD128" s="318">
        <v>0</v>
      </c>
      <c r="GE128" s="318">
        <v>0</v>
      </c>
      <c r="GF128" s="318">
        <v>0</v>
      </c>
      <c r="GG128" s="318">
        <v>0</v>
      </c>
      <c r="GH128" s="318">
        <v>0</v>
      </c>
      <c r="GI128" s="323">
        <v>0</v>
      </c>
    </row>
    <row r="129" spans="1:191" ht="12.75" hidden="1" x14ac:dyDescent="0.2">
      <c r="A129" s="266">
        <v>70</v>
      </c>
      <c r="D129" s="176" t="s">
        <v>423</v>
      </c>
      <c r="G129" s="67"/>
      <c r="H129" s="66"/>
      <c r="I129" s="66"/>
      <c r="J129" s="143"/>
      <c r="K129" s="143"/>
      <c r="L129" s="143"/>
      <c r="M129" s="74"/>
      <c r="N129" s="74"/>
      <c r="O129" s="74"/>
      <c r="P129" s="95"/>
      <c r="Q129" s="95"/>
      <c r="R129" s="95"/>
      <c r="S129" s="138"/>
      <c r="T129" s="66"/>
      <c r="U129" s="66"/>
      <c r="V129" s="66"/>
      <c r="W129" s="66"/>
      <c r="X129" s="66"/>
      <c r="Y129" s="66"/>
      <c r="Z129" s="66"/>
      <c r="AA129" s="66"/>
      <c r="AB129" s="66"/>
      <c r="AC129" s="66"/>
      <c r="AD129" s="66"/>
      <c r="AE129" s="66"/>
      <c r="AF129" s="66"/>
      <c r="AG129" s="66"/>
      <c r="AH129" s="66"/>
      <c r="AI129" s="66"/>
      <c r="AJ129" s="66"/>
      <c r="AK129" s="66"/>
      <c r="AL129" s="66"/>
      <c r="AM129" s="66"/>
      <c r="AN129" s="62"/>
      <c r="AO129" s="66"/>
      <c r="AP129" s="66"/>
      <c r="AQ129" s="66"/>
      <c r="AR129" s="66"/>
      <c r="AS129" s="66"/>
      <c r="AT129" s="68"/>
      <c r="AU129" s="66"/>
      <c r="AV129" s="535" t="s">
        <v>31</v>
      </c>
      <c r="AW129" s="550"/>
      <c r="AX129" s="550"/>
      <c r="AY129" s="550"/>
      <c r="AZ129" s="550"/>
      <c r="BA129" s="550"/>
      <c r="BB129" s="550"/>
      <c r="BC129" s="550"/>
      <c r="BD129" s="551"/>
      <c r="BE129" s="66"/>
      <c r="BF129" s="529">
        <f t="shared" ca="1" si="38"/>
        <v>0</v>
      </c>
      <c r="BG129" s="571"/>
      <c r="BH129" s="571"/>
      <c r="BI129" s="571"/>
      <c r="BJ129" s="571"/>
      <c r="BK129" s="571"/>
      <c r="BL129" s="571"/>
      <c r="BM129" s="571"/>
      <c r="BN129" s="572"/>
      <c r="BO129" s="529">
        <f t="shared" ca="1" si="39"/>
        <v>0</v>
      </c>
      <c r="BP129" s="571"/>
      <c r="BQ129" s="571"/>
      <c r="BR129" s="571"/>
      <c r="BS129" s="571"/>
      <c r="BT129" s="571"/>
      <c r="BU129" s="571"/>
      <c r="BV129" s="571"/>
      <c r="BW129" s="572"/>
      <c r="BX129" s="529">
        <f t="shared" ca="1" si="40"/>
        <v>0</v>
      </c>
      <c r="BY129" s="571"/>
      <c r="BZ129" s="571"/>
      <c r="CA129" s="571"/>
      <c r="CB129" s="571"/>
      <c r="CC129" s="571"/>
      <c r="CD129" s="571"/>
      <c r="CE129" s="571"/>
      <c r="CF129" s="572"/>
      <c r="CG129" s="529">
        <f t="shared" ca="1" si="41"/>
        <v>0</v>
      </c>
      <c r="CH129" s="571"/>
      <c r="CI129" s="571"/>
      <c r="CJ129" s="571"/>
      <c r="CK129" s="571"/>
      <c r="CL129" s="571"/>
      <c r="CM129" s="571"/>
      <c r="CN129" s="571"/>
      <c r="CO129" s="572"/>
      <c r="CP129" s="529">
        <f t="shared" ca="1" si="42"/>
        <v>0</v>
      </c>
      <c r="CQ129" s="571"/>
      <c r="CR129" s="571"/>
      <c r="CS129" s="571"/>
      <c r="CT129" s="571"/>
      <c r="CU129" s="571"/>
      <c r="CV129" s="571"/>
      <c r="CW129" s="571"/>
      <c r="CX129" s="571"/>
      <c r="CY129" s="529">
        <f t="shared" ca="1" si="43"/>
        <v>0</v>
      </c>
      <c r="CZ129" s="571"/>
      <c r="DA129" s="571"/>
      <c r="DB129" s="571"/>
      <c r="DC129" s="571"/>
      <c r="DD129" s="571"/>
      <c r="DE129" s="571"/>
      <c r="DF129" s="571"/>
      <c r="DG129" s="571"/>
      <c r="DH129" s="529">
        <f t="shared" ca="1" si="44"/>
        <v>0</v>
      </c>
      <c r="DI129" s="571"/>
      <c r="DJ129" s="571"/>
      <c r="DK129" s="571"/>
      <c r="DL129" s="571"/>
      <c r="DM129" s="571"/>
      <c r="DN129" s="571"/>
      <c r="DO129" s="571"/>
      <c r="DP129" s="571"/>
      <c r="DQ129" s="529">
        <f t="shared" ca="1" si="45"/>
        <v>0</v>
      </c>
      <c r="DR129" s="571"/>
      <c r="DS129" s="571"/>
      <c r="DT129" s="571"/>
      <c r="DU129" s="571"/>
      <c r="DV129" s="571"/>
      <c r="DW129" s="571"/>
      <c r="DX129" s="571"/>
      <c r="DY129" s="572"/>
      <c r="DZ129" s="529">
        <f t="shared" ca="1" si="46"/>
        <v>0</v>
      </c>
      <c r="EA129" s="571"/>
      <c r="EB129" s="571"/>
      <c r="EC129" s="571"/>
      <c r="ED129" s="571"/>
      <c r="EE129" s="571"/>
      <c r="EF129" s="571"/>
      <c r="EG129" s="571"/>
      <c r="EH129" s="572"/>
      <c r="EI129" s="529">
        <f t="shared" ca="1" si="47"/>
        <v>0</v>
      </c>
      <c r="EJ129" s="571"/>
      <c r="EK129" s="571"/>
      <c r="EL129" s="571"/>
      <c r="EM129" s="571"/>
      <c r="EN129" s="571"/>
      <c r="EO129" s="571"/>
      <c r="EP129" s="571"/>
      <c r="EQ129" s="572"/>
      <c r="ER129" s="529">
        <f t="shared" ca="1" si="48"/>
        <v>0</v>
      </c>
      <c r="ES129" s="571"/>
      <c r="ET129" s="571"/>
      <c r="EU129" s="571"/>
      <c r="EV129" s="571"/>
      <c r="EW129" s="571"/>
      <c r="EX129" s="571"/>
      <c r="EY129" s="571"/>
      <c r="EZ129" s="572"/>
      <c r="FA129" s="529">
        <f t="shared" ca="1" si="49"/>
        <v>0</v>
      </c>
      <c r="FB129" s="530"/>
      <c r="FC129" s="530"/>
      <c r="FD129" s="530"/>
      <c r="FE129" s="530"/>
      <c r="FF129" s="530"/>
      <c r="FG129" s="530"/>
      <c r="FH129" s="530"/>
      <c r="FI129" s="531"/>
      <c r="FJ129" s="267"/>
      <c r="FK129" s="529">
        <f t="shared" ca="1" si="37"/>
        <v>0</v>
      </c>
      <c r="FL129" s="571"/>
      <c r="FM129" s="571"/>
      <c r="FN129" s="571"/>
      <c r="FO129" s="571"/>
      <c r="FP129" s="571"/>
      <c r="FQ129" s="571"/>
      <c r="FR129" s="571"/>
      <c r="FS129" s="572"/>
      <c r="FW129" s="317">
        <v>0</v>
      </c>
      <c r="FX129" s="318">
        <v>0</v>
      </c>
      <c r="FY129" s="318">
        <v>0</v>
      </c>
      <c r="FZ129" s="318">
        <v>0</v>
      </c>
      <c r="GA129" s="318">
        <v>0</v>
      </c>
      <c r="GB129" s="318">
        <v>0</v>
      </c>
      <c r="GC129" s="318">
        <v>0</v>
      </c>
      <c r="GD129" s="318">
        <v>0</v>
      </c>
      <c r="GE129" s="318">
        <v>0</v>
      </c>
      <c r="GF129" s="318">
        <v>0</v>
      </c>
      <c r="GG129" s="318">
        <v>0</v>
      </c>
      <c r="GH129" s="318">
        <v>0</v>
      </c>
      <c r="GI129" s="323">
        <v>0</v>
      </c>
    </row>
    <row r="130" spans="1:191" ht="12.75" x14ac:dyDescent="0.2">
      <c r="A130" s="266">
        <v>70</v>
      </c>
      <c r="D130" s="176" t="s">
        <v>423</v>
      </c>
      <c r="G130" s="67"/>
      <c r="H130" s="66"/>
      <c r="I130" s="66"/>
      <c r="J130" s="143"/>
      <c r="K130" s="143"/>
      <c r="L130" s="143"/>
      <c r="M130" s="74"/>
      <c r="N130" s="74"/>
      <c r="O130" s="74"/>
      <c r="P130" s="95"/>
      <c r="Q130" s="95"/>
      <c r="R130" s="95"/>
      <c r="S130" s="138"/>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8"/>
      <c r="AU130" s="66"/>
      <c r="AV130" s="535" t="s">
        <v>16</v>
      </c>
      <c r="AW130" s="550"/>
      <c r="AX130" s="550"/>
      <c r="AY130" s="550"/>
      <c r="AZ130" s="550"/>
      <c r="BA130" s="550"/>
      <c r="BB130" s="550"/>
      <c r="BC130" s="550"/>
      <c r="BD130" s="551"/>
      <c r="BE130" s="66"/>
      <c r="BF130" s="529">
        <f t="shared" ca="1" si="38"/>
        <v>-1972.0040039999997</v>
      </c>
      <c r="BG130" s="571"/>
      <c r="BH130" s="571"/>
      <c r="BI130" s="571"/>
      <c r="BJ130" s="571"/>
      <c r="BK130" s="571"/>
      <c r="BL130" s="571"/>
      <c r="BM130" s="571"/>
      <c r="BN130" s="572"/>
      <c r="BO130" s="529">
        <f t="shared" ca="1" si="39"/>
        <v>-1200.9958409999999</v>
      </c>
      <c r="BP130" s="571"/>
      <c r="BQ130" s="571"/>
      <c r="BR130" s="571"/>
      <c r="BS130" s="571"/>
      <c r="BT130" s="571"/>
      <c r="BU130" s="571"/>
      <c r="BV130" s="571"/>
      <c r="BW130" s="572"/>
      <c r="BX130" s="529">
        <f t="shared" ca="1" si="40"/>
        <v>0.50125500000000001</v>
      </c>
      <c r="BY130" s="571"/>
      <c r="BZ130" s="571"/>
      <c r="CA130" s="571"/>
      <c r="CB130" s="571"/>
      <c r="CC130" s="571"/>
      <c r="CD130" s="571"/>
      <c r="CE130" s="571"/>
      <c r="CF130" s="572"/>
      <c r="CG130" s="529">
        <f t="shared" ca="1" si="41"/>
        <v>-20.506898999999997</v>
      </c>
      <c r="CH130" s="571"/>
      <c r="CI130" s="571"/>
      <c r="CJ130" s="571"/>
      <c r="CK130" s="571"/>
      <c r="CL130" s="571"/>
      <c r="CM130" s="571"/>
      <c r="CN130" s="571"/>
      <c r="CO130" s="572"/>
      <c r="CP130" s="529">
        <f t="shared" ca="1" si="42"/>
        <v>-34.007366999999995</v>
      </c>
      <c r="CQ130" s="571"/>
      <c r="CR130" s="571"/>
      <c r="CS130" s="571"/>
      <c r="CT130" s="571"/>
      <c r="CU130" s="571"/>
      <c r="CV130" s="571"/>
      <c r="CW130" s="571"/>
      <c r="CX130" s="571"/>
      <c r="CY130" s="529">
        <f t="shared" ca="1" si="43"/>
        <v>-88.499354999999994</v>
      </c>
      <c r="CZ130" s="571"/>
      <c r="DA130" s="571"/>
      <c r="DB130" s="571"/>
      <c r="DC130" s="571"/>
      <c r="DD130" s="571"/>
      <c r="DE130" s="571"/>
      <c r="DF130" s="571"/>
      <c r="DG130" s="571"/>
      <c r="DH130" s="529">
        <f t="shared" ca="1" si="44"/>
        <v>-183.49274699999998</v>
      </c>
      <c r="DI130" s="571"/>
      <c r="DJ130" s="571"/>
      <c r="DK130" s="571"/>
      <c r="DL130" s="571"/>
      <c r="DM130" s="571"/>
      <c r="DN130" s="571"/>
      <c r="DO130" s="571"/>
      <c r="DP130" s="571"/>
      <c r="DQ130" s="529">
        <f t="shared" ca="1" si="45"/>
        <v>-245.33647499999998</v>
      </c>
      <c r="DR130" s="571"/>
      <c r="DS130" s="571"/>
      <c r="DT130" s="571"/>
      <c r="DU130" s="571"/>
      <c r="DV130" s="571"/>
      <c r="DW130" s="571"/>
      <c r="DX130" s="571"/>
      <c r="DY130" s="572"/>
      <c r="DZ130" s="529">
        <f t="shared" ca="1" si="46"/>
        <v>-160.65779699999996</v>
      </c>
      <c r="EA130" s="571"/>
      <c r="EB130" s="571"/>
      <c r="EC130" s="571"/>
      <c r="ED130" s="571"/>
      <c r="EE130" s="571"/>
      <c r="EF130" s="571"/>
      <c r="EG130" s="571"/>
      <c r="EH130" s="572"/>
      <c r="EI130" s="529">
        <f t="shared" ca="1" si="47"/>
        <v>0</v>
      </c>
      <c r="EJ130" s="571"/>
      <c r="EK130" s="571"/>
      <c r="EL130" s="571"/>
      <c r="EM130" s="571"/>
      <c r="EN130" s="571"/>
      <c r="EO130" s="571"/>
      <c r="EP130" s="571"/>
      <c r="EQ130" s="572"/>
      <c r="ER130" s="529">
        <f t="shared" ca="1" si="48"/>
        <v>0</v>
      </c>
      <c r="ES130" s="571"/>
      <c r="ET130" s="571"/>
      <c r="EU130" s="571"/>
      <c r="EV130" s="571"/>
      <c r="EW130" s="571"/>
      <c r="EX130" s="571"/>
      <c r="EY130" s="571"/>
      <c r="EZ130" s="572"/>
      <c r="FA130" s="529">
        <f t="shared" ca="1" si="49"/>
        <v>0</v>
      </c>
      <c r="FB130" s="530"/>
      <c r="FC130" s="530"/>
      <c r="FD130" s="530"/>
      <c r="FE130" s="530"/>
      <c r="FF130" s="530"/>
      <c r="FG130" s="530"/>
      <c r="FH130" s="530"/>
      <c r="FI130" s="531"/>
      <c r="FJ130" s="267"/>
      <c r="FK130" s="529">
        <f t="shared" ca="1" si="37"/>
        <v>-3904.999229999999</v>
      </c>
      <c r="FL130" s="571"/>
      <c r="FM130" s="571"/>
      <c r="FN130" s="571"/>
      <c r="FO130" s="571"/>
      <c r="FP130" s="571"/>
      <c r="FQ130" s="571"/>
      <c r="FR130" s="571"/>
      <c r="FS130" s="572"/>
      <c r="FW130" s="317">
        <v>-2132.9986560000002</v>
      </c>
      <c r="FX130" s="318">
        <v>-1357.9952960000001</v>
      </c>
      <c r="FY130" s="318">
        <v>-2.01024</v>
      </c>
      <c r="FZ130" s="318">
        <v>-19.99072</v>
      </c>
      <c r="GA130" s="318">
        <v>-29.997247999999999</v>
      </c>
      <c r="GB130" s="318">
        <v>-90.996864000000002</v>
      </c>
      <c r="GC130" s="318">
        <v>-184.00396799999999</v>
      </c>
      <c r="GD130" s="318">
        <v>-244.657376</v>
      </c>
      <c r="GE130" s="318">
        <v>-161.33292800000001</v>
      </c>
      <c r="GF130" s="318">
        <v>0</v>
      </c>
      <c r="GG130" s="318">
        <v>0</v>
      </c>
      <c r="GH130" s="318">
        <v>0</v>
      </c>
      <c r="GI130" s="323">
        <v>-4223.9832960000003</v>
      </c>
    </row>
    <row r="131" spans="1:191" ht="12.75" x14ac:dyDescent="0.2">
      <c r="A131" s="135">
        <v>72</v>
      </c>
      <c r="D131" s="176" t="s">
        <v>421</v>
      </c>
      <c r="G131" s="67"/>
      <c r="H131" s="66"/>
      <c r="I131" s="66"/>
      <c r="J131" s="143"/>
      <c r="K131" s="143"/>
      <c r="L131" s="143"/>
      <c r="M131" s="74"/>
      <c r="N131" s="74"/>
      <c r="O131" s="74"/>
      <c r="P131" s="95"/>
      <c r="Q131" s="95"/>
      <c r="R131" s="95"/>
      <c r="S131" s="138" t="str">
        <f>VLOOKUP($A131,PORTFOLIO_HIERARCHY,3,0)</f>
        <v>Corp./FI (incl. Corp CDS tdg)</v>
      </c>
      <c r="T131" s="138"/>
      <c r="U131" s="138"/>
      <c r="V131" s="138"/>
      <c r="W131" s="138"/>
      <c r="X131" s="138"/>
      <c r="Y131" s="138"/>
      <c r="Z131" s="138"/>
      <c r="AA131" s="138"/>
      <c r="AB131" s="138"/>
      <c r="AC131" s="138"/>
      <c r="AD131" s="138"/>
      <c r="AE131" s="138"/>
      <c r="AF131" s="138"/>
      <c r="AG131" s="138"/>
      <c r="AH131" s="138"/>
      <c r="AI131" s="138"/>
      <c r="AJ131" s="138"/>
      <c r="AK131" s="138"/>
      <c r="AL131" s="138"/>
      <c r="AM131" s="138"/>
      <c r="AN131" s="138"/>
      <c r="AO131" s="138"/>
      <c r="AP131" s="138"/>
      <c r="AQ131" s="138"/>
      <c r="AR131" s="138"/>
      <c r="AS131" s="138"/>
      <c r="AT131" s="139"/>
      <c r="AU131" s="66"/>
      <c r="AV131" s="555" t="s">
        <v>24</v>
      </c>
      <c r="AW131" s="556"/>
      <c r="AX131" s="556"/>
      <c r="AY131" s="556"/>
      <c r="AZ131" s="556"/>
      <c r="BA131" s="556"/>
      <c r="BB131" s="556"/>
      <c r="BC131" s="556"/>
      <c r="BD131" s="557"/>
      <c r="BE131" s="66"/>
      <c r="BF131" s="532">
        <f t="shared" ca="1" si="38"/>
        <v>0</v>
      </c>
      <c r="BG131" s="569"/>
      <c r="BH131" s="569"/>
      <c r="BI131" s="569"/>
      <c r="BJ131" s="569"/>
      <c r="BK131" s="569"/>
      <c r="BL131" s="569"/>
      <c r="BM131" s="569"/>
      <c r="BN131" s="570"/>
      <c r="BO131" s="532">
        <f t="shared" ca="1" si="39"/>
        <v>0</v>
      </c>
      <c r="BP131" s="569"/>
      <c r="BQ131" s="569"/>
      <c r="BR131" s="569"/>
      <c r="BS131" s="569"/>
      <c r="BT131" s="569"/>
      <c r="BU131" s="569"/>
      <c r="BV131" s="569"/>
      <c r="BW131" s="570"/>
      <c r="BX131" s="532">
        <f t="shared" ca="1" si="40"/>
        <v>0</v>
      </c>
      <c r="BY131" s="569"/>
      <c r="BZ131" s="569"/>
      <c r="CA131" s="569"/>
      <c r="CB131" s="569"/>
      <c r="CC131" s="569"/>
      <c r="CD131" s="569"/>
      <c r="CE131" s="569"/>
      <c r="CF131" s="570"/>
      <c r="CG131" s="532">
        <f t="shared" ca="1" si="41"/>
        <v>0</v>
      </c>
      <c r="CH131" s="569"/>
      <c r="CI131" s="569"/>
      <c r="CJ131" s="569"/>
      <c r="CK131" s="569"/>
      <c r="CL131" s="569"/>
      <c r="CM131" s="569"/>
      <c r="CN131" s="569"/>
      <c r="CO131" s="570"/>
      <c r="CP131" s="532">
        <f t="shared" ca="1" si="42"/>
        <v>0</v>
      </c>
      <c r="CQ131" s="569"/>
      <c r="CR131" s="569"/>
      <c r="CS131" s="569"/>
      <c r="CT131" s="569"/>
      <c r="CU131" s="569"/>
      <c r="CV131" s="569"/>
      <c r="CW131" s="569"/>
      <c r="CX131" s="569"/>
      <c r="CY131" s="532">
        <f t="shared" ca="1" si="43"/>
        <v>0</v>
      </c>
      <c r="CZ131" s="569"/>
      <c r="DA131" s="569"/>
      <c r="DB131" s="569"/>
      <c r="DC131" s="569"/>
      <c r="DD131" s="569"/>
      <c r="DE131" s="569"/>
      <c r="DF131" s="569"/>
      <c r="DG131" s="569"/>
      <c r="DH131" s="532">
        <f t="shared" ca="1" si="44"/>
        <v>0</v>
      </c>
      <c r="DI131" s="569"/>
      <c r="DJ131" s="569"/>
      <c r="DK131" s="569"/>
      <c r="DL131" s="569"/>
      <c r="DM131" s="569"/>
      <c r="DN131" s="569"/>
      <c r="DO131" s="569"/>
      <c r="DP131" s="569"/>
      <c r="DQ131" s="532">
        <f t="shared" ca="1" si="45"/>
        <v>0</v>
      </c>
      <c r="DR131" s="569"/>
      <c r="DS131" s="569"/>
      <c r="DT131" s="569"/>
      <c r="DU131" s="569"/>
      <c r="DV131" s="569"/>
      <c r="DW131" s="569"/>
      <c r="DX131" s="569"/>
      <c r="DY131" s="570"/>
      <c r="DZ131" s="532">
        <f t="shared" ca="1" si="46"/>
        <v>0</v>
      </c>
      <c r="EA131" s="569"/>
      <c r="EB131" s="569"/>
      <c r="EC131" s="569"/>
      <c r="ED131" s="569"/>
      <c r="EE131" s="569"/>
      <c r="EF131" s="569"/>
      <c r="EG131" s="569"/>
      <c r="EH131" s="570"/>
      <c r="EI131" s="532">
        <f t="shared" ca="1" si="47"/>
        <v>0</v>
      </c>
      <c r="EJ131" s="569"/>
      <c r="EK131" s="569"/>
      <c r="EL131" s="569"/>
      <c r="EM131" s="569"/>
      <c r="EN131" s="569"/>
      <c r="EO131" s="569"/>
      <c r="EP131" s="569"/>
      <c r="EQ131" s="570"/>
      <c r="ER131" s="532">
        <f t="shared" ca="1" si="48"/>
        <v>0</v>
      </c>
      <c r="ES131" s="569"/>
      <c r="ET131" s="569"/>
      <c r="EU131" s="569"/>
      <c r="EV131" s="569"/>
      <c r="EW131" s="569"/>
      <c r="EX131" s="569"/>
      <c r="EY131" s="569"/>
      <c r="EZ131" s="570"/>
      <c r="FA131" s="532">
        <f t="shared" ca="1" si="49"/>
        <v>0</v>
      </c>
      <c r="FB131" s="533"/>
      <c r="FC131" s="533"/>
      <c r="FD131" s="533"/>
      <c r="FE131" s="533"/>
      <c r="FF131" s="533"/>
      <c r="FG131" s="533"/>
      <c r="FH131" s="533"/>
      <c r="FI131" s="534"/>
      <c r="FJ131" s="267"/>
      <c r="FK131" s="532">
        <f t="shared" ca="1" si="37"/>
        <v>0</v>
      </c>
      <c r="FL131" s="569"/>
      <c r="FM131" s="569"/>
      <c r="FN131" s="569"/>
      <c r="FO131" s="569"/>
      <c r="FP131" s="569"/>
      <c r="FQ131" s="569"/>
      <c r="FR131" s="569"/>
      <c r="FS131" s="570"/>
      <c r="FW131" s="317">
        <v>0</v>
      </c>
      <c r="FX131" s="318">
        <v>0</v>
      </c>
      <c r="FY131" s="318">
        <v>0</v>
      </c>
      <c r="FZ131" s="318">
        <v>0</v>
      </c>
      <c r="GA131" s="318">
        <v>0</v>
      </c>
      <c r="GB131" s="318">
        <v>0</v>
      </c>
      <c r="GC131" s="318">
        <v>0</v>
      </c>
      <c r="GD131" s="318">
        <v>0</v>
      </c>
      <c r="GE131" s="318">
        <v>0</v>
      </c>
      <c r="GF131" s="318">
        <v>0</v>
      </c>
      <c r="GG131" s="318">
        <v>0</v>
      </c>
      <c r="GH131" s="318">
        <v>0</v>
      </c>
      <c r="GI131" s="323">
        <v>0</v>
      </c>
    </row>
    <row r="132" spans="1:191" ht="12.75" hidden="1" x14ac:dyDescent="0.2">
      <c r="A132" s="266">
        <v>72</v>
      </c>
      <c r="D132" s="176" t="s">
        <v>423</v>
      </c>
      <c r="G132" s="67"/>
      <c r="H132" s="66"/>
      <c r="I132" s="66"/>
      <c r="J132" s="143"/>
      <c r="K132" s="143"/>
      <c r="L132" s="143"/>
      <c r="M132" s="74"/>
      <c r="N132" s="74"/>
      <c r="O132" s="74"/>
      <c r="P132" s="95"/>
      <c r="Q132" s="95"/>
      <c r="R132" s="95"/>
      <c r="S132" s="138"/>
      <c r="T132" s="66"/>
      <c r="U132" s="66"/>
      <c r="V132" s="66"/>
      <c r="W132" s="66"/>
      <c r="X132" s="66"/>
      <c r="Y132" s="66"/>
      <c r="Z132" s="66"/>
      <c r="AA132" s="66"/>
      <c r="AB132" s="66"/>
      <c r="AC132" s="66"/>
      <c r="AD132" s="66"/>
      <c r="AE132" s="66"/>
      <c r="AF132" s="66"/>
      <c r="AG132" s="66"/>
      <c r="AH132" s="66"/>
      <c r="AI132" s="66"/>
      <c r="AJ132" s="66"/>
      <c r="AK132" s="66"/>
      <c r="AL132" s="66"/>
      <c r="AM132" s="66"/>
      <c r="AN132" s="62"/>
      <c r="AO132" s="66"/>
      <c r="AP132" s="66"/>
      <c r="AQ132" s="66"/>
      <c r="AR132" s="66"/>
      <c r="AS132" s="66"/>
      <c r="AT132" s="68"/>
      <c r="AU132" s="66"/>
      <c r="AV132" s="535" t="s">
        <v>32</v>
      </c>
      <c r="AW132" s="550"/>
      <c r="AX132" s="550"/>
      <c r="AY132" s="550"/>
      <c r="AZ132" s="550"/>
      <c r="BA132" s="550"/>
      <c r="BB132" s="550"/>
      <c r="BC132" s="550"/>
      <c r="BD132" s="551"/>
      <c r="BE132" s="66"/>
      <c r="BF132" s="529">
        <f t="shared" ca="1" si="38"/>
        <v>0</v>
      </c>
      <c r="BG132" s="571"/>
      <c r="BH132" s="571"/>
      <c r="BI132" s="571"/>
      <c r="BJ132" s="571"/>
      <c r="BK132" s="571"/>
      <c r="BL132" s="571"/>
      <c r="BM132" s="571"/>
      <c r="BN132" s="572"/>
      <c r="BO132" s="529">
        <f t="shared" ca="1" si="39"/>
        <v>0</v>
      </c>
      <c r="BP132" s="571"/>
      <c r="BQ132" s="571"/>
      <c r="BR132" s="571"/>
      <c r="BS132" s="571"/>
      <c r="BT132" s="571"/>
      <c r="BU132" s="571"/>
      <c r="BV132" s="571"/>
      <c r="BW132" s="572"/>
      <c r="BX132" s="529">
        <f t="shared" ca="1" si="40"/>
        <v>0</v>
      </c>
      <c r="BY132" s="571"/>
      <c r="BZ132" s="571"/>
      <c r="CA132" s="571"/>
      <c r="CB132" s="571"/>
      <c r="CC132" s="571"/>
      <c r="CD132" s="571"/>
      <c r="CE132" s="571"/>
      <c r="CF132" s="572"/>
      <c r="CG132" s="529">
        <f t="shared" ca="1" si="41"/>
        <v>0</v>
      </c>
      <c r="CH132" s="571"/>
      <c r="CI132" s="571"/>
      <c r="CJ132" s="571"/>
      <c r="CK132" s="571"/>
      <c r="CL132" s="571"/>
      <c r="CM132" s="571"/>
      <c r="CN132" s="571"/>
      <c r="CO132" s="572"/>
      <c r="CP132" s="529">
        <f t="shared" ca="1" si="42"/>
        <v>0</v>
      </c>
      <c r="CQ132" s="571"/>
      <c r="CR132" s="571"/>
      <c r="CS132" s="571"/>
      <c r="CT132" s="571"/>
      <c r="CU132" s="571"/>
      <c r="CV132" s="571"/>
      <c r="CW132" s="571"/>
      <c r="CX132" s="572"/>
      <c r="CY132" s="529">
        <f t="shared" ca="1" si="43"/>
        <v>0</v>
      </c>
      <c r="CZ132" s="571"/>
      <c r="DA132" s="571"/>
      <c r="DB132" s="571"/>
      <c r="DC132" s="571"/>
      <c r="DD132" s="571"/>
      <c r="DE132" s="571"/>
      <c r="DF132" s="571"/>
      <c r="DG132" s="572"/>
      <c r="DH132" s="529">
        <f t="shared" ca="1" si="44"/>
        <v>0</v>
      </c>
      <c r="DI132" s="571"/>
      <c r="DJ132" s="571"/>
      <c r="DK132" s="571"/>
      <c r="DL132" s="571"/>
      <c r="DM132" s="571"/>
      <c r="DN132" s="571"/>
      <c r="DO132" s="571"/>
      <c r="DP132" s="572"/>
      <c r="DQ132" s="529">
        <f t="shared" ca="1" si="45"/>
        <v>0</v>
      </c>
      <c r="DR132" s="571"/>
      <c r="DS132" s="571"/>
      <c r="DT132" s="571"/>
      <c r="DU132" s="571"/>
      <c r="DV132" s="571"/>
      <c r="DW132" s="571"/>
      <c r="DX132" s="571"/>
      <c r="DY132" s="572"/>
      <c r="DZ132" s="529">
        <f t="shared" ca="1" si="46"/>
        <v>0</v>
      </c>
      <c r="EA132" s="571"/>
      <c r="EB132" s="571"/>
      <c r="EC132" s="571"/>
      <c r="ED132" s="571"/>
      <c r="EE132" s="571"/>
      <c r="EF132" s="571"/>
      <c r="EG132" s="571"/>
      <c r="EH132" s="572"/>
      <c r="EI132" s="529">
        <f t="shared" ca="1" si="47"/>
        <v>0</v>
      </c>
      <c r="EJ132" s="571"/>
      <c r="EK132" s="571"/>
      <c r="EL132" s="571"/>
      <c r="EM132" s="571"/>
      <c r="EN132" s="571"/>
      <c r="EO132" s="571"/>
      <c r="EP132" s="571"/>
      <c r="EQ132" s="572"/>
      <c r="ER132" s="529">
        <f t="shared" ca="1" si="48"/>
        <v>0</v>
      </c>
      <c r="ES132" s="571"/>
      <c r="ET132" s="571"/>
      <c r="EU132" s="571"/>
      <c r="EV132" s="571"/>
      <c r="EW132" s="571"/>
      <c r="EX132" s="571"/>
      <c r="EY132" s="571"/>
      <c r="EZ132" s="572"/>
      <c r="FA132" s="529">
        <f t="shared" ca="1" si="49"/>
        <v>0</v>
      </c>
      <c r="FB132" s="571"/>
      <c r="FC132" s="571"/>
      <c r="FD132" s="571"/>
      <c r="FE132" s="571"/>
      <c r="FF132" s="571"/>
      <c r="FG132" s="571"/>
      <c r="FH132" s="571"/>
      <c r="FI132" s="572"/>
      <c r="FJ132" s="269"/>
      <c r="FK132" s="529">
        <f t="shared" ca="1" si="37"/>
        <v>0</v>
      </c>
      <c r="FL132" s="571"/>
      <c r="FM132" s="571"/>
      <c r="FN132" s="571"/>
      <c r="FO132" s="571"/>
      <c r="FP132" s="571"/>
      <c r="FQ132" s="571"/>
      <c r="FR132" s="571"/>
      <c r="FS132" s="572"/>
      <c r="FW132" s="317">
        <v>0</v>
      </c>
      <c r="FX132" s="318">
        <v>0</v>
      </c>
      <c r="FY132" s="318">
        <v>0</v>
      </c>
      <c r="FZ132" s="318">
        <v>0</v>
      </c>
      <c r="GA132" s="318">
        <v>0</v>
      </c>
      <c r="GB132" s="318">
        <v>0</v>
      </c>
      <c r="GC132" s="318">
        <v>0</v>
      </c>
      <c r="GD132" s="318">
        <v>0</v>
      </c>
      <c r="GE132" s="318">
        <v>0</v>
      </c>
      <c r="GF132" s="318">
        <v>0</v>
      </c>
      <c r="GG132" s="318">
        <v>0</v>
      </c>
      <c r="GH132" s="318">
        <v>0</v>
      </c>
      <c r="GI132" s="323">
        <v>0</v>
      </c>
    </row>
    <row r="133" spans="1:191" ht="12.75" hidden="1" x14ac:dyDescent="0.2">
      <c r="A133" s="266">
        <v>72</v>
      </c>
      <c r="D133" s="176" t="s">
        <v>423</v>
      </c>
      <c r="G133" s="67"/>
      <c r="H133" s="66"/>
      <c r="I133" s="66"/>
      <c r="J133" s="143"/>
      <c r="K133" s="143"/>
      <c r="L133" s="143"/>
      <c r="M133" s="74"/>
      <c r="N133" s="74"/>
      <c r="O133" s="74"/>
      <c r="P133" s="95"/>
      <c r="Q133" s="95"/>
      <c r="R133" s="95"/>
      <c r="S133" s="138"/>
      <c r="T133" s="66"/>
      <c r="U133" s="66"/>
      <c r="V133" s="66"/>
      <c r="W133" s="66"/>
      <c r="X133" s="66"/>
      <c r="Y133" s="66"/>
      <c r="Z133" s="66"/>
      <c r="AA133" s="66"/>
      <c r="AB133" s="66"/>
      <c r="AC133" s="66"/>
      <c r="AD133" s="66"/>
      <c r="AE133" s="66"/>
      <c r="AF133" s="66"/>
      <c r="AG133" s="66"/>
      <c r="AH133" s="66"/>
      <c r="AI133" s="66"/>
      <c r="AJ133" s="66"/>
      <c r="AK133" s="66"/>
      <c r="AL133" s="66"/>
      <c r="AM133" s="66"/>
      <c r="AN133" s="62"/>
      <c r="AO133" s="66"/>
      <c r="AP133" s="66"/>
      <c r="AQ133" s="66"/>
      <c r="AR133" s="66"/>
      <c r="AS133" s="66"/>
      <c r="AT133" s="68"/>
      <c r="AU133" s="66"/>
      <c r="AV133" s="535" t="s">
        <v>9</v>
      </c>
      <c r="AW133" s="550"/>
      <c r="AX133" s="550"/>
      <c r="AY133" s="550"/>
      <c r="AZ133" s="550"/>
      <c r="BA133" s="550"/>
      <c r="BB133" s="550"/>
      <c r="BC133" s="550"/>
      <c r="BD133" s="551"/>
      <c r="BE133" s="66"/>
      <c r="BF133" s="529">
        <f t="shared" ca="1" si="38"/>
        <v>0</v>
      </c>
      <c r="BG133" s="571"/>
      <c r="BH133" s="571"/>
      <c r="BI133" s="571"/>
      <c r="BJ133" s="571"/>
      <c r="BK133" s="571"/>
      <c r="BL133" s="571"/>
      <c r="BM133" s="571"/>
      <c r="BN133" s="572"/>
      <c r="BO133" s="529">
        <f t="shared" ca="1" si="39"/>
        <v>0</v>
      </c>
      <c r="BP133" s="571"/>
      <c r="BQ133" s="571"/>
      <c r="BR133" s="571"/>
      <c r="BS133" s="571"/>
      <c r="BT133" s="571"/>
      <c r="BU133" s="571"/>
      <c r="BV133" s="571"/>
      <c r="BW133" s="572"/>
      <c r="BX133" s="529">
        <f t="shared" ca="1" si="40"/>
        <v>0</v>
      </c>
      <c r="BY133" s="571"/>
      <c r="BZ133" s="571"/>
      <c r="CA133" s="571"/>
      <c r="CB133" s="571"/>
      <c r="CC133" s="571"/>
      <c r="CD133" s="571"/>
      <c r="CE133" s="571"/>
      <c r="CF133" s="572"/>
      <c r="CG133" s="529">
        <f t="shared" ca="1" si="41"/>
        <v>0</v>
      </c>
      <c r="CH133" s="571"/>
      <c r="CI133" s="571"/>
      <c r="CJ133" s="571"/>
      <c r="CK133" s="571"/>
      <c r="CL133" s="571"/>
      <c r="CM133" s="571"/>
      <c r="CN133" s="571"/>
      <c r="CO133" s="572"/>
      <c r="CP133" s="529">
        <f t="shared" ca="1" si="42"/>
        <v>0</v>
      </c>
      <c r="CQ133" s="571"/>
      <c r="CR133" s="571"/>
      <c r="CS133" s="571"/>
      <c r="CT133" s="571"/>
      <c r="CU133" s="571"/>
      <c r="CV133" s="571"/>
      <c r="CW133" s="571"/>
      <c r="CX133" s="571"/>
      <c r="CY133" s="529">
        <f t="shared" ca="1" si="43"/>
        <v>0</v>
      </c>
      <c r="CZ133" s="571"/>
      <c r="DA133" s="571"/>
      <c r="DB133" s="571"/>
      <c r="DC133" s="571"/>
      <c r="DD133" s="571"/>
      <c r="DE133" s="571"/>
      <c r="DF133" s="571"/>
      <c r="DG133" s="571"/>
      <c r="DH133" s="529">
        <f t="shared" ca="1" si="44"/>
        <v>0</v>
      </c>
      <c r="DI133" s="571"/>
      <c r="DJ133" s="571"/>
      <c r="DK133" s="571"/>
      <c r="DL133" s="571"/>
      <c r="DM133" s="571"/>
      <c r="DN133" s="571"/>
      <c r="DO133" s="571"/>
      <c r="DP133" s="571"/>
      <c r="DQ133" s="529">
        <f t="shared" ca="1" si="45"/>
        <v>0</v>
      </c>
      <c r="DR133" s="571"/>
      <c r="DS133" s="571"/>
      <c r="DT133" s="571"/>
      <c r="DU133" s="571"/>
      <c r="DV133" s="571"/>
      <c r="DW133" s="571"/>
      <c r="DX133" s="571"/>
      <c r="DY133" s="572"/>
      <c r="DZ133" s="529">
        <f t="shared" ca="1" si="46"/>
        <v>0</v>
      </c>
      <c r="EA133" s="571"/>
      <c r="EB133" s="571"/>
      <c r="EC133" s="571"/>
      <c r="ED133" s="571"/>
      <c r="EE133" s="571"/>
      <c r="EF133" s="571"/>
      <c r="EG133" s="571"/>
      <c r="EH133" s="572"/>
      <c r="EI133" s="529">
        <f t="shared" ca="1" si="47"/>
        <v>0</v>
      </c>
      <c r="EJ133" s="571"/>
      <c r="EK133" s="571"/>
      <c r="EL133" s="571"/>
      <c r="EM133" s="571"/>
      <c r="EN133" s="571"/>
      <c r="EO133" s="571"/>
      <c r="EP133" s="571"/>
      <c r="EQ133" s="572"/>
      <c r="ER133" s="529">
        <f t="shared" ca="1" si="48"/>
        <v>0</v>
      </c>
      <c r="ES133" s="571"/>
      <c r="ET133" s="571"/>
      <c r="EU133" s="571"/>
      <c r="EV133" s="571"/>
      <c r="EW133" s="571"/>
      <c r="EX133" s="571"/>
      <c r="EY133" s="571"/>
      <c r="EZ133" s="572"/>
      <c r="FA133" s="529">
        <f t="shared" ca="1" si="49"/>
        <v>0</v>
      </c>
      <c r="FB133" s="530"/>
      <c r="FC133" s="530"/>
      <c r="FD133" s="530"/>
      <c r="FE133" s="530"/>
      <c r="FF133" s="530"/>
      <c r="FG133" s="530"/>
      <c r="FH133" s="530"/>
      <c r="FI133" s="531"/>
      <c r="FJ133" s="267"/>
      <c r="FK133" s="529">
        <f t="shared" ca="1" si="37"/>
        <v>0</v>
      </c>
      <c r="FL133" s="571"/>
      <c r="FM133" s="571"/>
      <c r="FN133" s="571"/>
      <c r="FO133" s="571"/>
      <c r="FP133" s="571"/>
      <c r="FQ133" s="571"/>
      <c r="FR133" s="571"/>
      <c r="FS133" s="572"/>
      <c r="FW133" s="317">
        <v>0</v>
      </c>
      <c r="FX133" s="318">
        <v>0</v>
      </c>
      <c r="FY133" s="318">
        <v>0</v>
      </c>
      <c r="FZ133" s="318">
        <v>0</v>
      </c>
      <c r="GA133" s="318">
        <v>0</v>
      </c>
      <c r="GB133" s="318">
        <v>0</v>
      </c>
      <c r="GC133" s="318">
        <v>0</v>
      </c>
      <c r="GD133" s="318">
        <v>0</v>
      </c>
      <c r="GE133" s="318">
        <v>0</v>
      </c>
      <c r="GF133" s="318">
        <v>0</v>
      </c>
      <c r="GG133" s="318">
        <v>0</v>
      </c>
      <c r="GH133" s="318">
        <v>0</v>
      </c>
      <c r="GI133" s="323">
        <v>0</v>
      </c>
    </row>
    <row r="134" spans="1:191" ht="12.75" hidden="1" x14ac:dyDescent="0.2">
      <c r="A134" s="266">
        <v>72</v>
      </c>
      <c r="D134" s="176" t="s">
        <v>423</v>
      </c>
      <c r="G134" s="67"/>
      <c r="H134" s="66"/>
      <c r="I134" s="66"/>
      <c r="J134" s="143"/>
      <c r="K134" s="143"/>
      <c r="L134" s="143"/>
      <c r="M134" s="74"/>
      <c r="N134" s="74"/>
      <c r="O134" s="74"/>
      <c r="P134" s="95"/>
      <c r="Q134" s="95"/>
      <c r="R134" s="95"/>
      <c r="S134" s="138"/>
      <c r="T134" s="66"/>
      <c r="U134" s="66"/>
      <c r="V134" s="66"/>
      <c r="W134" s="66"/>
      <c r="X134" s="66"/>
      <c r="Y134" s="66"/>
      <c r="Z134" s="66"/>
      <c r="AA134" s="66"/>
      <c r="AB134" s="66"/>
      <c r="AC134" s="66"/>
      <c r="AD134" s="66"/>
      <c r="AE134" s="66"/>
      <c r="AF134" s="66"/>
      <c r="AG134" s="66"/>
      <c r="AH134" s="66"/>
      <c r="AI134" s="66"/>
      <c r="AJ134" s="66"/>
      <c r="AK134" s="66"/>
      <c r="AL134" s="66"/>
      <c r="AM134" s="66"/>
      <c r="AN134" s="62"/>
      <c r="AO134" s="66"/>
      <c r="AP134" s="66"/>
      <c r="AQ134" s="66"/>
      <c r="AR134" s="66"/>
      <c r="AS134" s="66"/>
      <c r="AT134" s="68"/>
      <c r="AU134" s="66"/>
      <c r="AV134" s="535" t="s">
        <v>18</v>
      </c>
      <c r="AW134" s="550"/>
      <c r="AX134" s="550"/>
      <c r="AY134" s="550"/>
      <c r="AZ134" s="550"/>
      <c r="BA134" s="550"/>
      <c r="BB134" s="550"/>
      <c r="BC134" s="550"/>
      <c r="BD134" s="551"/>
      <c r="BE134" s="66"/>
      <c r="BF134" s="529">
        <f t="shared" ca="1" si="38"/>
        <v>0</v>
      </c>
      <c r="BG134" s="571"/>
      <c r="BH134" s="571"/>
      <c r="BI134" s="571"/>
      <c r="BJ134" s="571"/>
      <c r="BK134" s="571"/>
      <c r="BL134" s="571"/>
      <c r="BM134" s="571"/>
      <c r="BN134" s="572"/>
      <c r="BO134" s="529">
        <f t="shared" ca="1" si="39"/>
        <v>0</v>
      </c>
      <c r="BP134" s="571"/>
      <c r="BQ134" s="571"/>
      <c r="BR134" s="571"/>
      <c r="BS134" s="571"/>
      <c r="BT134" s="571"/>
      <c r="BU134" s="571"/>
      <c r="BV134" s="571"/>
      <c r="BW134" s="572"/>
      <c r="BX134" s="529">
        <f t="shared" ca="1" si="40"/>
        <v>0</v>
      </c>
      <c r="BY134" s="571"/>
      <c r="BZ134" s="571"/>
      <c r="CA134" s="571"/>
      <c r="CB134" s="571"/>
      <c r="CC134" s="571"/>
      <c r="CD134" s="571"/>
      <c r="CE134" s="571"/>
      <c r="CF134" s="572"/>
      <c r="CG134" s="529">
        <f t="shared" ca="1" si="41"/>
        <v>0</v>
      </c>
      <c r="CH134" s="571"/>
      <c r="CI134" s="571"/>
      <c r="CJ134" s="571"/>
      <c r="CK134" s="571"/>
      <c r="CL134" s="571"/>
      <c r="CM134" s="571"/>
      <c r="CN134" s="571"/>
      <c r="CO134" s="572"/>
      <c r="CP134" s="529">
        <f t="shared" ca="1" si="42"/>
        <v>0</v>
      </c>
      <c r="CQ134" s="571"/>
      <c r="CR134" s="571"/>
      <c r="CS134" s="571"/>
      <c r="CT134" s="571"/>
      <c r="CU134" s="571"/>
      <c r="CV134" s="571"/>
      <c r="CW134" s="571"/>
      <c r="CX134" s="571"/>
      <c r="CY134" s="529">
        <f t="shared" ca="1" si="43"/>
        <v>0</v>
      </c>
      <c r="CZ134" s="571"/>
      <c r="DA134" s="571"/>
      <c r="DB134" s="571"/>
      <c r="DC134" s="571"/>
      <c r="DD134" s="571"/>
      <c r="DE134" s="571"/>
      <c r="DF134" s="571"/>
      <c r="DG134" s="571"/>
      <c r="DH134" s="529">
        <f t="shared" ca="1" si="44"/>
        <v>0</v>
      </c>
      <c r="DI134" s="571"/>
      <c r="DJ134" s="571"/>
      <c r="DK134" s="571"/>
      <c r="DL134" s="571"/>
      <c r="DM134" s="571"/>
      <c r="DN134" s="571"/>
      <c r="DO134" s="571"/>
      <c r="DP134" s="571"/>
      <c r="DQ134" s="529">
        <f t="shared" ca="1" si="45"/>
        <v>0</v>
      </c>
      <c r="DR134" s="571"/>
      <c r="DS134" s="571"/>
      <c r="DT134" s="571"/>
      <c r="DU134" s="571"/>
      <c r="DV134" s="571"/>
      <c r="DW134" s="571"/>
      <c r="DX134" s="571"/>
      <c r="DY134" s="572"/>
      <c r="DZ134" s="529">
        <f t="shared" ca="1" si="46"/>
        <v>0</v>
      </c>
      <c r="EA134" s="571"/>
      <c r="EB134" s="571"/>
      <c r="EC134" s="571"/>
      <c r="ED134" s="571"/>
      <c r="EE134" s="571"/>
      <c r="EF134" s="571"/>
      <c r="EG134" s="571"/>
      <c r="EH134" s="572"/>
      <c r="EI134" s="529">
        <f t="shared" ca="1" si="47"/>
        <v>0</v>
      </c>
      <c r="EJ134" s="571"/>
      <c r="EK134" s="571"/>
      <c r="EL134" s="571"/>
      <c r="EM134" s="571"/>
      <c r="EN134" s="571"/>
      <c r="EO134" s="571"/>
      <c r="EP134" s="571"/>
      <c r="EQ134" s="572"/>
      <c r="ER134" s="529">
        <f t="shared" ca="1" si="48"/>
        <v>0</v>
      </c>
      <c r="ES134" s="571"/>
      <c r="ET134" s="571"/>
      <c r="EU134" s="571"/>
      <c r="EV134" s="571"/>
      <c r="EW134" s="571"/>
      <c r="EX134" s="571"/>
      <c r="EY134" s="571"/>
      <c r="EZ134" s="572"/>
      <c r="FA134" s="529">
        <f t="shared" ca="1" si="49"/>
        <v>0</v>
      </c>
      <c r="FB134" s="530"/>
      <c r="FC134" s="530"/>
      <c r="FD134" s="530"/>
      <c r="FE134" s="530"/>
      <c r="FF134" s="530"/>
      <c r="FG134" s="530"/>
      <c r="FH134" s="530"/>
      <c r="FI134" s="531"/>
      <c r="FJ134" s="267"/>
      <c r="FK134" s="529">
        <f t="shared" ca="1" si="37"/>
        <v>0</v>
      </c>
      <c r="FL134" s="571"/>
      <c r="FM134" s="571"/>
      <c r="FN134" s="571"/>
      <c r="FO134" s="571"/>
      <c r="FP134" s="571"/>
      <c r="FQ134" s="571"/>
      <c r="FR134" s="571"/>
      <c r="FS134" s="572"/>
      <c r="FW134" s="317">
        <v>0</v>
      </c>
      <c r="FX134" s="318">
        <v>0</v>
      </c>
      <c r="FY134" s="318">
        <v>0</v>
      </c>
      <c r="FZ134" s="318">
        <v>0</v>
      </c>
      <c r="GA134" s="318">
        <v>0</v>
      </c>
      <c r="GB134" s="318">
        <v>0</v>
      </c>
      <c r="GC134" s="318">
        <v>0</v>
      </c>
      <c r="GD134" s="318">
        <v>0</v>
      </c>
      <c r="GE134" s="318">
        <v>0</v>
      </c>
      <c r="GF134" s="318">
        <v>0</v>
      </c>
      <c r="GG134" s="318">
        <v>0</v>
      </c>
      <c r="GH134" s="318">
        <v>0</v>
      </c>
      <c r="GI134" s="323">
        <v>0</v>
      </c>
    </row>
    <row r="135" spans="1:191" ht="12.75" hidden="1" x14ac:dyDescent="0.2">
      <c r="A135" s="266">
        <v>72</v>
      </c>
      <c r="D135" s="176" t="s">
        <v>423</v>
      </c>
      <c r="G135" s="67"/>
      <c r="H135" s="66"/>
      <c r="I135" s="66"/>
      <c r="J135" s="143"/>
      <c r="K135" s="143"/>
      <c r="L135" s="143"/>
      <c r="M135" s="74"/>
      <c r="N135" s="74"/>
      <c r="O135" s="74"/>
      <c r="P135" s="95"/>
      <c r="Q135" s="95"/>
      <c r="R135" s="95"/>
      <c r="S135" s="138"/>
      <c r="T135" s="66"/>
      <c r="U135" s="66"/>
      <c r="V135" s="66"/>
      <c r="W135" s="66"/>
      <c r="X135" s="66"/>
      <c r="Y135" s="66"/>
      <c r="Z135" s="66"/>
      <c r="AA135" s="66"/>
      <c r="AB135" s="66"/>
      <c r="AC135" s="66"/>
      <c r="AD135" s="66"/>
      <c r="AE135" s="66"/>
      <c r="AF135" s="66"/>
      <c r="AG135" s="66"/>
      <c r="AH135" s="66"/>
      <c r="AI135" s="66"/>
      <c r="AJ135" s="66"/>
      <c r="AK135" s="66"/>
      <c r="AL135" s="66"/>
      <c r="AM135" s="66"/>
      <c r="AN135" s="62"/>
      <c r="AO135" s="66"/>
      <c r="AP135" s="66"/>
      <c r="AQ135" s="66"/>
      <c r="AR135" s="66"/>
      <c r="AS135" s="66"/>
      <c r="AT135" s="68"/>
      <c r="AU135" s="66"/>
      <c r="AV135" s="535" t="s">
        <v>39</v>
      </c>
      <c r="AW135" s="550"/>
      <c r="AX135" s="550"/>
      <c r="AY135" s="550"/>
      <c r="AZ135" s="550"/>
      <c r="BA135" s="550"/>
      <c r="BB135" s="550"/>
      <c r="BC135" s="550"/>
      <c r="BD135" s="551"/>
      <c r="BE135" s="66"/>
      <c r="BF135" s="529">
        <f t="shared" ca="1" si="38"/>
        <v>0</v>
      </c>
      <c r="BG135" s="571"/>
      <c r="BH135" s="571"/>
      <c r="BI135" s="571"/>
      <c r="BJ135" s="571"/>
      <c r="BK135" s="571"/>
      <c r="BL135" s="571"/>
      <c r="BM135" s="571"/>
      <c r="BN135" s="572"/>
      <c r="BO135" s="529">
        <f t="shared" ca="1" si="39"/>
        <v>0</v>
      </c>
      <c r="BP135" s="571"/>
      <c r="BQ135" s="571"/>
      <c r="BR135" s="571"/>
      <c r="BS135" s="571"/>
      <c r="BT135" s="571"/>
      <c r="BU135" s="571"/>
      <c r="BV135" s="571"/>
      <c r="BW135" s="572"/>
      <c r="BX135" s="529">
        <f t="shared" ca="1" si="40"/>
        <v>0</v>
      </c>
      <c r="BY135" s="571"/>
      <c r="BZ135" s="571"/>
      <c r="CA135" s="571"/>
      <c r="CB135" s="571"/>
      <c r="CC135" s="571"/>
      <c r="CD135" s="571"/>
      <c r="CE135" s="571"/>
      <c r="CF135" s="572"/>
      <c r="CG135" s="529">
        <f t="shared" ca="1" si="41"/>
        <v>0</v>
      </c>
      <c r="CH135" s="571"/>
      <c r="CI135" s="571"/>
      <c r="CJ135" s="571"/>
      <c r="CK135" s="571"/>
      <c r="CL135" s="571"/>
      <c r="CM135" s="571"/>
      <c r="CN135" s="571"/>
      <c r="CO135" s="572"/>
      <c r="CP135" s="529">
        <f t="shared" ca="1" si="42"/>
        <v>0</v>
      </c>
      <c r="CQ135" s="571"/>
      <c r="CR135" s="571"/>
      <c r="CS135" s="571"/>
      <c r="CT135" s="571"/>
      <c r="CU135" s="571"/>
      <c r="CV135" s="571"/>
      <c r="CW135" s="571"/>
      <c r="CX135" s="571"/>
      <c r="CY135" s="529">
        <f t="shared" ca="1" si="43"/>
        <v>0</v>
      </c>
      <c r="CZ135" s="571"/>
      <c r="DA135" s="571"/>
      <c r="DB135" s="571"/>
      <c r="DC135" s="571"/>
      <c r="DD135" s="571"/>
      <c r="DE135" s="571"/>
      <c r="DF135" s="571"/>
      <c r="DG135" s="571"/>
      <c r="DH135" s="529">
        <f t="shared" ca="1" si="44"/>
        <v>0</v>
      </c>
      <c r="DI135" s="571"/>
      <c r="DJ135" s="571"/>
      <c r="DK135" s="571"/>
      <c r="DL135" s="571"/>
      <c r="DM135" s="571"/>
      <c r="DN135" s="571"/>
      <c r="DO135" s="571"/>
      <c r="DP135" s="571"/>
      <c r="DQ135" s="529">
        <f t="shared" ca="1" si="45"/>
        <v>0</v>
      </c>
      <c r="DR135" s="571"/>
      <c r="DS135" s="571"/>
      <c r="DT135" s="571"/>
      <c r="DU135" s="571"/>
      <c r="DV135" s="571"/>
      <c r="DW135" s="571"/>
      <c r="DX135" s="571"/>
      <c r="DY135" s="572"/>
      <c r="DZ135" s="529">
        <f t="shared" ca="1" si="46"/>
        <v>0</v>
      </c>
      <c r="EA135" s="571"/>
      <c r="EB135" s="571"/>
      <c r="EC135" s="571"/>
      <c r="ED135" s="571"/>
      <c r="EE135" s="571"/>
      <c r="EF135" s="571"/>
      <c r="EG135" s="571"/>
      <c r="EH135" s="572"/>
      <c r="EI135" s="529">
        <f t="shared" ca="1" si="47"/>
        <v>0</v>
      </c>
      <c r="EJ135" s="571"/>
      <c r="EK135" s="571"/>
      <c r="EL135" s="571"/>
      <c r="EM135" s="571"/>
      <c r="EN135" s="571"/>
      <c r="EO135" s="571"/>
      <c r="EP135" s="571"/>
      <c r="EQ135" s="572"/>
      <c r="ER135" s="529">
        <f t="shared" ca="1" si="48"/>
        <v>0</v>
      </c>
      <c r="ES135" s="571"/>
      <c r="ET135" s="571"/>
      <c r="EU135" s="571"/>
      <c r="EV135" s="571"/>
      <c r="EW135" s="571"/>
      <c r="EX135" s="571"/>
      <c r="EY135" s="571"/>
      <c r="EZ135" s="572"/>
      <c r="FA135" s="529">
        <f t="shared" ca="1" si="49"/>
        <v>0</v>
      </c>
      <c r="FB135" s="530"/>
      <c r="FC135" s="530"/>
      <c r="FD135" s="530"/>
      <c r="FE135" s="530"/>
      <c r="FF135" s="530"/>
      <c r="FG135" s="530"/>
      <c r="FH135" s="530"/>
      <c r="FI135" s="531"/>
      <c r="FJ135" s="267"/>
      <c r="FK135" s="529">
        <f t="shared" ca="1" si="37"/>
        <v>0</v>
      </c>
      <c r="FL135" s="571"/>
      <c r="FM135" s="571"/>
      <c r="FN135" s="571"/>
      <c r="FO135" s="571"/>
      <c r="FP135" s="571"/>
      <c r="FQ135" s="571"/>
      <c r="FR135" s="571"/>
      <c r="FS135" s="572"/>
      <c r="FW135" s="317">
        <v>0</v>
      </c>
      <c r="FX135" s="318">
        <v>0</v>
      </c>
      <c r="FY135" s="318">
        <v>0</v>
      </c>
      <c r="FZ135" s="318">
        <v>0</v>
      </c>
      <c r="GA135" s="318">
        <v>0</v>
      </c>
      <c r="GB135" s="318">
        <v>0</v>
      </c>
      <c r="GC135" s="318">
        <v>0</v>
      </c>
      <c r="GD135" s="318">
        <v>0</v>
      </c>
      <c r="GE135" s="318">
        <v>0</v>
      </c>
      <c r="GF135" s="318">
        <v>0</v>
      </c>
      <c r="GG135" s="318">
        <v>0</v>
      </c>
      <c r="GH135" s="318">
        <v>0</v>
      </c>
      <c r="GI135" s="323">
        <v>0</v>
      </c>
    </row>
    <row r="136" spans="1:191" ht="12.75" hidden="1" x14ac:dyDescent="0.2">
      <c r="A136" s="266">
        <v>72</v>
      </c>
      <c r="D136" s="176" t="s">
        <v>423</v>
      </c>
      <c r="G136" s="67"/>
      <c r="H136" s="66"/>
      <c r="I136" s="66"/>
      <c r="J136" s="143"/>
      <c r="K136" s="143"/>
      <c r="L136" s="143"/>
      <c r="M136" s="74"/>
      <c r="N136" s="74"/>
      <c r="O136" s="74"/>
      <c r="P136" s="95"/>
      <c r="Q136" s="95"/>
      <c r="R136" s="95"/>
      <c r="S136" s="138"/>
      <c r="T136" s="66"/>
      <c r="U136" s="66"/>
      <c r="V136" s="66"/>
      <c r="W136" s="66"/>
      <c r="X136" s="66"/>
      <c r="Y136" s="66"/>
      <c r="Z136" s="66"/>
      <c r="AA136" s="66"/>
      <c r="AB136" s="66"/>
      <c r="AC136" s="66"/>
      <c r="AD136" s="66"/>
      <c r="AE136" s="66"/>
      <c r="AF136" s="66"/>
      <c r="AG136" s="66"/>
      <c r="AH136" s="66"/>
      <c r="AI136" s="66"/>
      <c r="AJ136" s="66"/>
      <c r="AK136" s="66"/>
      <c r="AL136" s="66"/>
      <c r="AM136" s="66"/>
      <c r="AN136" s="62"/>
      <c r="AO136" s="66"/>
      <c r="AP136" s="66"/>
      <c r="AQ136" s="66"/>
      <c r="AR136" s="66"/>
      <c r="AS136" s="66"/>
      <c r="AT136" s="68"/>
      <c r="AU136" s="66"/>
      <c r="AV136" s="535" t="s">
        <v>31</v>
      </c>
      <c r="AW136" s="550"/>
      <c r="AX136" s="550"/>
      <c r="AY136" s="550"/>
      <c r="AZ136" s="550"/>
      <c r="BA136" s="550"/>
      <c r="BB136" s="550"/>
      <c r="BC136" s="550"/>
      <c r="BD136" s="551"/>
      <c r="BE136" s="66"/>
      <c r="BF136" s="529">
        <f t="shared" ca="1" si="38"/>
        <v>0</v>
      </c>
      <c r="BG136" s="571"/>
      <c r="BH136" s="571"/>
      <c r="BI136" s="571"/>
      <c r="BJ136" s="571"/>
      <c r="BK136" s="571"/>
      <c r="BL136" s="571"/>
      <c r="BM136" s="571"/>
      <c r="BN136" s="572"/>
      <c r="BO136" s="529">
        <f t="shared" ca="1" si="39"/>
        <v>0</v>
      </c>
      <c r="BP136" s="571"/>
      <c r="BQ136" s="571"/>
      <c r="BR136" s="571"/>
      <c r="BS136" s="571"/>
      <c r="BT136" s="571"/>
      <c r="BU136" s="571"/>
      <c r="BV136" s="571"/>
      <c r="BW136" s="572"/>
      <c r="BX136" s="529">
        <f t="shared" ca="1" si="40"/>
        <v>0</v>
      </c>
      <c r="BY136" s="571"/>
      <c r="BZ136" s="571"/>
      <c r="CA136" s="571"/>
      <c r="CB136" s="571"/>
      <c r="CC136" s="571"/>
      <c r="CD136" s="571"/>
      <c r="CE136" s="571"/>
      <c r="CF136" s="572"/>
      <c r="CG136" s="529">
        <f t="shared" ca="1" si="41"/>
        <v>0</v>
      </c>
      <c r="CH136" s="571"/>
      <c r="CI136" s="571"/>
      <c r="CJ136" s="571"/>
      <c r="CK136" s="571"/>
      <c r="CL136" s="571"/>
      <c r="CM136" s="571"/>
      <c r="CN136" s="571"/>
      <c r="CO136" s="572"/>
      <c r="CP136" s="529">
        <f t="shared" ca="1" si="42"/>
        <v>0</v>
      </c>
      <c r="CQ136" s="571"/>
      <c r="CR136" s="571"/>
      <c r="CS136" s="571"/>
      <c r="CT136" s="571"/>
      <c r="CU136" s="571"/>
      <c r="CV136" s="571"/>
      <c r="CW136" s="571"/>
      <c r="CX136" s="571"/>
      <c r="CY136" s="529">
        <f t="shared" ca="1" si="43"/>
        <v>0</v>
      </c>
      <c r="CZ136" s="571"/>
      <c r="DA136" s="571"/>
      <c r="DB136" s="571"/>
      <c r="DC136" s="571"/>
      <c r="DD136" s="571"/>
      <c r="DE136" s="571"/>
      <c r="DF136" s="571"/>
      <c r="DG136" s="571"/>
      <c r="DH136" s="529">
        <f t="shared" ca="1" si="44"/>
        <v>0</v>
      </c>
      <c r="DI136" s="571"/>
      <c r="DJ136" s="571"/>
      <c r="DK136" s="571"/>
      <c r="DL136" s="571"/>
      <c r="DM136" s="571"/>
      <c r="DN136" s="571"/>
      <c r="DO136" s="571"/>
      <c r="DP136" s="571"/>
      <c r="DQ136" s="529">
        <f t="shared" ca="1" si="45"/>
        <v>0</v>
      </c>
      <c r="DR136" s="571"/>
      <c r="DS136" s="571"/>
      <c r="DT136" s="571"/>
      <c r="DU136" s="571"/>
      <c r="DV136" s="571"/>
      <c r="DW136" s="571"/>
      <c r="DX136" s="571"/>
      <c r="DY136" s="572"/>
      <c r="DZ136" s="529">
        <f t="shared" ca="1" si="46"/>
        <v>0</v>
      </c>
      <c r="EA136" s="571"/>
      <c r="EB136" s="571"/>
      <c r="EC136" s="571"/>
      <c r="ED136" s="571"/>
      <c r="EE136" s="571"/>
      <c r="EF136" s="571"/>
      <c r="EG136" s="571"/>
      <c r="EH136" s="572"/>
      <c r="EI136" s="529">
        <f t="shared" ca="1" si="47"/>
        <v>0</v>
      </c>
      <c r="EJ136" s="571"/>
      <c r="EK136" s="571"/>
      <c r="EL136" s="571"/>
      <c r="EM136" s="571"/>
      <c r="EN136" s="571"/>
      <c r="EO136" s="571"/>
      <c r="EP136" s="571"/>
      <c r="EQ136" s="572"/>
      <c r="ER136" s="529">
        <f t="shared" ca="1" si="48"/>
        <v>0</v>
      </c>
      <c r="ES136" s="571"/>
      <c r="ET136" s="571"/>
      <c r="EU136" s="571"/>
      <c r="EV136" s="571"/>
      <c r="EW136" s="571"/>
      <c r="EX136" s="571"/>
      <c r="EY136" s="571"/>
      <c r="EZ136" s="572"/>
      <c r="FA136" s="529">
        <f t="shared" ca="1" si="49"/>
        <v>0</v>
      </c>
      <c r="FB136" s="530"/>
      <c r="FC136" s="530"/>
      <c r="FD136" s="530"/>
      <c r="FE136" s="530"/>
      <c r="FF136" s="530"/>
      <c r="FG136" s="530"/>
      <c r="FH136" s="530"/>
      <c r="FI136" s="531"/>
      <c r="FJ136" s="267"/>
      <c r="FK136" s="529">
        <f t="shared" ca="1" si="37"/>
        <v>0</v>
      </c>
      <c r="FL136" s="571"/>
      <c r="FM136" s="571"/>
      <c r="FN136" s="571"/>
      <c r="FO136" s="571"/>
      <c r="FP136" s="571"/>
      <c r="FQ136" s="571"/>
      <c r="FR136" s="571"/>
      <c r="FS136" s="572"/>
      <c r="FW136" s="317">
        <v>0</v>
      </c>
      <c r="FX136" s="318">
        <v>0</v>
      </c>
      <c r="FY136" s="318">
        <v>0</v>
      </c>
      <c r="FZ136" s="318">
        <v>0</v>
      </c>
      <c r="GA136" s="318">
        <v>0</v>
      </c>
      <c r="GB136" s="318">
        <v>0</v>
      </c>
      <c r="GC136" s="318">
        <v>0</v>
      </c>
      <c r="GD136" s="318">
        <v>0</v>
      </c>
      <c r="GE136" s="318">
        <v>0</v>
      </c>
      <c r="GF136" s="318">
        <v>0</v>
      </c>
      <c r="GG136" s="318">
        <v>0</v>
      </c>
      <c r="GH136" s="318">
        <v>0</v>
      </c>
      <c r="GI136" s="323">
        <v>0</v>
      </c>
    </row>
    <row r="137" spans="1:191" ht="12.75" hidden="1" x14ac:dyDescent="0.2">
      <c r="A137" s="266">
        <v>72</v>
      </c>
      <c r="D137" s="176" t="s">
        <v>423</v>
      </c>
      <c r="G137" s="67"/>
      <c r="H137" s="66"/>
      <c r="I137" s="66"/>
      <c r="J137" s="143"/>
      <c r="K137" s="143"/>
      <c r="L137" s="143"/>
      <c r="M137" s="74"/>
      <c r="N137" s="74"/>
      <c r="O137" s="74"/>
      <c r="P137" s="95"/>
      <c r="Q137" s="95"/>
      <c r="R137" s="95"/>
      <c r="S137" s="138"/>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8"/>
      <c r="AU137" s="66"/>
      <c r="AV137" s="535" t="s">
        <v>16</v>
      </c>
      <c r="AW137" s="550"/>
      <c r="AX137" s="550"/>
      <c r="AY137" s="550"/>
      <c r="AZ137" s="550"/>
      <c r="BA137" s="550"/>
      <c r="BB137" s="550"/>
      <c r="BC137" s="550"/>
      <c r="BD137" s="551"/>
      <c r="BE137" s="66"/>
      <c r="BF137" s="529">
        <f t="shared" ca="1" si="38"/>
        <v>0</v>
      </c>
      <c r="BG137" s="571"/>
      <c r="BH137" s="571"/>
      <c r="BI137" s="571"/>
      <c r="BJ137" s="571"/>
      <c r="BK137" s="571"/>
      <c r="BL137" s="571"/>
      <c r="BM137" s="571"/>
      <c r="BN137" s="572"/>
      <c r="BO137" s="529">
        <f t="shared" ca="1" si="39"/>
        <v>0</v>
      </c>
      <c r="BP137" s="571"/>
      <c r="BQ137" s="571"/>
      <c r="BR137" s="571"/>
      <c r="BS137" s="571"/>
      <c r="BT137" s="571"/>
      <c r="BU137" s="571"/>
      <c r="BV137" s="571"/>
      <c r="BW137" s="572"/>
      <c r="BX137" s="529">
        <f t="shared" ca="1" si="40"/>
        <v>0</v>
      </c>
      <c r="BY137" s="571"/>
      <c r="BZ137" s="571"/>
      <c r="CA137" s="571"/>
      <c r="CB137" s="571"/>
      <c r="CC137" s="571"/>
      <c r="CD137" s="571"/>
      <c r="CE137" s="571"/>
      <c r="CF137" s="572"/>
      <c r="CG137" s="529">
        <f t="shared" ca="1" si="41"/>
        <v>0</v>
      </c>
      <c r="CH137" s="571"/>
      <c r="CI137" s="571"/>
      <c r="CJ137" s="571"/>
      <c r="CK137" s="571"/>
      <c r="CL137" s="571"/>
      <c r="CM137" s="571"/>
      <c r="CN137" s="571"/>
      <c r="CO137" s="572"/>
      <c r="CP137" s="529">
        <f t="shared" ca="1" si="42"/>
        <v>0</v>
      </c>
      <c r="CQ137" s="571"/>
      <c r="CR137" s="571"/>
      <c r="CS137" s="571"/>
      <c r="CT137" s="571"/>
      <c r="CU137" s="571"/>
      <c r="CV137" s="571"/>
      <c r="CW137" s="571"/>
      <c r="CX137" s="571"/>
      <c r="CY137" s="529">
        <f t="shared" ca="1" si="43"/>
        <v>0</v>
      </c>
      <c r="CZ137" s="571"/>
      <c r="DA137" s="571"/>
      <c r="DB137" s="571"/>
      <c r="DC137" s="571"/>
      <c r="DD137" s="571"/>
      <c r="DE137" s="571"/>
      <c r="DF137" s="571"/>
      <c r="DG137" s="571"/>
      <c r="DH137" s="529">
        <f t="shared" ca="1" si="44"/>
        <v>0</v>
      </c>
      <c r="DI137" s="571"/>
      <c r="DJ137" s="571"/>
      <c r="DK137" s="571"/>
      <c r="DL137" s="571"/>
      <c r="DM137" s="571"/>
      <c r="DN137" s="571"/>
      <c r="DO137" s="571"/>
      <c r="DP137" s="571"/>
      <c r="DQ137" s="529">
        <f t="shared" ca="1" si="45"/>
        <v>0</v>
      </c>
      <c r="DR137" s="571"/>
      <c r="DS137" s="571"/>
      <c r="DT137" s="571"/>
      <c r="DU137" s="571"/>
      <c r="DV137" s="571"/>
      <c r="DW137" s="571"/>
      <c r="DX137" s="571"/>
      <c r="DY137" s="572"/>
      <c r="DZ137" s="529">
        <f t="shared" ca="1" si="46"/>
        <v>0</v>
      </c>
      <c r="EA137" s="571"/>
      <c r="EB137" s="571"/>
      <c r="EC137" s="571"/>
      <c r="ED137" s="571"/>
      <c r="EE137" s="571"/>
      <c r="EF137" s="571"/>
      <c r="EG137" s="571"/>
      <c r="EH137" s="572"/>
      <c r="EI137" s="529">
        <f t="shared" ca="1" si="47"/>
        <v>0</v>
      </c>
      <c r="EJ137" s="571"/>
      <c r="EK137" s="571"/>
      <c r="EL137" s="571"/>
      <c r="EM137" s="571"/>
      <c r="EN137" s="571"/>
      <c r="EO137" s="571"/>
      <c r="EP137" s="571"/>
      <c r="EQ137" s="572"/>
      <c r="ER137" s="529">
        <f t="shared" ca="1" si="48"/>
        <v>0</v>
      </c>
      <c r="ES137" s="571"/>
      <c r="ET137" s="571"/>
      <c r="EU137" s="571"/>
      <c r="EV137" s="571"/>
      <c r="EW137" s="571"/>
      <c r="EX137" s="571"/>
      <c r="EY137" s="571"/>
      <c r="EZ137" s="572"/>
      <c r="FA137" s="529">
        <f t="shared" ca="1" si="49"/>
        <v>0</v>
      </c>
      <c r="FB137" s="530"/>
      <c r="FC137" s="530"/>
      <c r="FD137" s="530"/>
      <c r="FE137" s="530"/>
      <c r="FF137" s="530"/>
      <c r="FG137" s="530"/>
      <c r="FH137" s="530"/>
      <c r="FI137" s="531"/>
      <c r="FJ137" s="267"/>
      <c r="FK137" s="529">
        <f t="shared" ca="1" si="37"/>
        <v>0</v>
      </c>
      <c r="FL137" s="571"/>
      <c r="FM137" s="571"/>
      <c r="FN137" s="571"/>
      <c r="FO137" s="571"/>
      <c r="FP137" s="571"/>
      <c r="FQ137" s="571"/>
      <c r="FR137" s="571"/>
      <c r="FS137" s="572"/>
      <c r="FW137" s="317">
        <v>0</v>
      </c>
      <c r="FX137" s="318">
        <v>0</v>
      </c>
      <c r="FY137" s="318">
        <v>0</v>
      </c>
      <c r="FZ137" s="318">
        <v>0</v>
      </c>
      <c r="GA137" s="318">
        <v>0</v>
      </c>
      <c r="GB137" s="318">
        <v>0</v>
      </c>
      <c r="GC137" s="318">
        <v>0</v>
      </c>
      <c r="GD137" s="318">
        <v>0</v>
      </c>
      <c r="GE137" s="318">
        <v>0</v>
      </c>
      <c r="GF137" s="318">
        <v>0</v>
      </c>
      <c r="GG137" s="318">
        <v>0</v>
      </c>
      <c r="GH137" s="318">
        <v>0</v>
      </c>
      <c r="GI137" s="323">
        <v>0</v>
      </c>
    </row>
    <row r="138" spans="1:191" ht="12.75" x14ac:dyDescent="0.2">
      <c r="A138" s="135">
        <v>77</v>
      </c>
      <c r="D138" s="176" t="s">
        <v>421</v>
      </c>
      <c r="G138" s="67"/>
      <c r="H138" s="66"/>
      <c r="I138" s="66"/>
      <c r="J138" s="143"/>
      <c r="K138" s="143"/>
      <c r="L138" s="143"/>
      <c r="M138" s="74"/>
      <c r="N138" s="74"/>
      <c r="O138" s="74"/>
      <c r="P138" s="95"/>
      <c r="Q138" s="95"/>
      <c r="R138" s="95"/>
      <c r="S138" s="138" t="str">
        <f>VLOOKUP($A138,PORTFOLIO_HIERARCHY,3,0)</f>
        <v>Muni CDS</v>
      </c>
      <c r="T138" s="138"/>
      <c r="U138" s="138"/>
      <c r="V138" s="138"/>
      <c r="W138" s="138"/>
      <c r="X138" s="138"/>
      <c r="Y138" s="138"/>
      <c r="Z138" s="138"/>
      <c r="AA138" s="138"/>
      <c r="AB138" s="138"/>
      <c r="AC138" s="138"/>
      <c r="AD138" s="138"/>
      <c r="AE138" s="138"/>
      <c r="AF138" s="138"/>
      <c r="AG138" s="138"/>
      <c r="AH138" s="138"/>
      <c r="AI138" s="138"/>
      <c r="AJ138" s="138"/>
      <c r="AK138" s="138"/>
      <c r="AL138" s="138"/>
      <c r="AM138" s="138"/>
      <c r="AN138" s="138"/>
      <c r="AO138" s="138"/>
      <c r="AP138" s="138"/>
      <c r="AQ138" s="138"/>
      <c r="AR138" s="138"/>
      <c r="AS138" s="138"/>
      <c r="AT138" s="139"/>
      <c r="AU138" s="66"/>
      <c r="AV138" s="555" t="s">
        <v>24</v>
      </c>
      <c r="AW138" s="556"/>
      <c r="AX138" s="556"/>
      <c r="AY138" s="556"/>
      <c r="AZ138" s="556"/>
      <c r="BA138" s="556"/>
      <c r="BB138" s="556"/>
      <c r="BC138" s="556"/>
      <c r="BD138" s="557"/>
      <c r="BE138" s="66"/>
      <c r="BF138" s="532">
        <f t="shared" ca="1" si="38"/>
        <v>0</v>
      </c>
      <c r="BG138" s="569"/>
      <c r="BH138" s="569"/>
      <c r="BI138" s="569"/>
      <c r="BJ138" s="569"/>
      <c r="BK138" s="569"/>
      <c r="BL138" s="569"/>
      <c r="BM138" s="569"/>
      <c r="BN138" s="570"/>
      <c r="BO138" s="532">
        <f t="shared" ca="1" si="39"/>
        <v>0</v>
      </c>
      <c r="BP138" s="569"/>
      <c r="BQ138" s="569"/>
      <c r="BR138" s="569"/>
      <c r="BS138" s="569"/>
      <c r="BT138" s="569"/>
      <c r="BU138" s="569"/>
      <c r="BV138" s="569"/>
      <c r="BW138" s="570"/>
      <c r="BX138" s="532">
        <f t="shared" ca="1" si="40"/>
        <v>0</v>
      </c>
      <c r="BY138" s="569"/>
      <c r="BZ138" s="569"/>
      <c r="CA138" s="569"/>
      <c r="CB138" s="569"/>
      <c r="CC138" s="569"/>
      <c r="CD138" s="569"/>
      <c r="CE138" s="569"/>
      <c r="CF138" s="570"/>
      <c r="CG138" s="532">
        <f t="shared" ca="1" si="41"/>
        <v>0</v>
      </c>
      <c r="CH138" s="569"/>
      <c r="CI138" s="569"/>
      <c r="CJ138" s="569"/>
      <c r="CK138" s="569"/>
      <c r="CL138" s="569"/>
      <c r="CM138" s="569"/>
      <c r="CN138" s="569"/>
      <c r="CO138" s="570"/>
      <c r="CP138" s="532">
        <f t="shared" ca="1" si="42"/>
        <v>0</v>
      </c>
      <c r="CQ138" s="569"/>
      <c r="CR138" s="569"/>
      <c r="CS138" s="569"/>
      <c r="CT138" s="569"/>
      <c r="CU138" s="569"/>
      <c r="CV138" s="569"/>
      <c r="CW138" s="569"/>
      <c r="CX138" s="569"/>
      <c r="CY138" s="532">
        <f t="shared" ca="1" si="43"/>
        <v>0</v>
      </c>
      <c r="CZ138" s="569"/>
      <c r="DA138" s="569"/>
      <c r="DB138" s="569"/>
      <c r="DC138" s="569"/>
      <c r="DD138" s="569"/>
      <c r="DE138" s="569"/>
      <c r="DF138" s="569"/>
      <c r="DG138" s="569"/>
      <c r="DH138" s="532">
        <f t="shared" ca="1" si="44"/>
        <v>0</v>
      </c>
      <c r="DI138" s="569"/>
      <c r="DJ138" s="569"/>
      <c r="DK138" s="569"/>
      <c r="DL138" s="569"/>
      <c r="DM138" s="569"/>
      <c r="DN138" s="569"/>
      <c r="DO138" s="569"/>
      <c r="DP138" s="569"/>
      <c r="DQ138" s="532">
        <f t="shared" ca="1" si="45"/>
        <v>0</v>
      </c>
      <c r="DR138" s="569"/>
      <c r="DS138" s="569"/>
      <c r="DT138" s="569"/>
      <c r="DU138" s="569"/>
      <c r="DV138" s="569"/>
      <c r="DW138" s="569"/>
      <c r="DX138" s="569"/>
      <c r="DY138" s="570"/>
      <c r="DZ138" s="532">
        <f t="shared" ca="1" si="46"/>
        <v>0</v>
      </c>
      <c r="EA138" s="569"/>
      <c r="EB138" s="569"/>
      <c r="EC138" s="569"/>
      <c r="ED138" s="569"/>
      <c r="EE138" s="569"/>
      <c r="EF138" s="569"/>
      <c r="EG138" s="569"/>
      <c r="EH138" s="570"/>
      <c r="EI138" s="532">
        <f t="shared" ca="1" si="47"/>
        <v>0</v>
      </c>
      <c r="EJ138" s="569"/>
      <c r="EK138" s="569"/>
      <c r="EL138" s="569"/>
      <c r="EM138" s="569"/>
      <c r="EN138" s="569"/>
      <c r="EO138" s="569"/>
      <c r="EP138" s="569"/>
      <c r="EQ138" s="570"/>
      <c r="ER138" s="532">
        <f t="shared" ca="1" si="48"/>
        <v>0</v>
      </c>
      <c r="ES138" s="569"/>
      <c r="ET138" s="569"/>
      <c r="EU138" s="569"/>
      <c r="EV138" s="569"/>
      <c r="EW138" s="569"/>
      <c r="EX138" s="569"/>
      <c r="EY138" s="569"/>
      <c r="EZ138" s="570"/>
      <c r="FA138" s="532">
        <f t="shared" ca="1" si="49"/>
        <v>0</v>
      </c>
      <c r="FB138" s="533"/>
      <c r="FC138" s="533"/>
      <c r="FD138" s="533"/>
      <c r="FE138" s="533"/>
      <c r="FF138" s="533"/>
      <c r="FG138" s="533"/>
      <c r="FH138" s="533"/>
      <c r="FI138" s="534"/>
      <c r="FJ138" s="267"/>
      <c r="FK138" s="532">
        <f t="shared" ca="1" si="37"/>
        <v>0</v>
      </c>
      <c r="FL138" s="569"/>
      <c r="FM138" s="569"/>
      <c r="FN138" s="569"/>
      <c r="FO138" s="569"/>
      <c r="FP138" s="569"/>
      <c r="FQ138" s="569"/>
      <c r="FR138" s="569"/>
      <c r="FS138" s="570"/>
      <c r="FW138" s="317">
        <v>0</v>
      </c>
      <c r="FX138" s="318">
        <v>0</v>
      </c>
      <c r="FY138" s="318">
        <v>0</v>
      </c>
      <c r="FZ138" s="318">
        <v>0</v>
      </c>
      <c r="GA138" s="318">
        <v>0</v>
      </c>
      <c r="GB138" s="318">
        <v>0</v>
      </c>
      <c r="GC138" s="318">
        <v>0</v>
      </c>
      <c r="GD138" s="318">
        <v>0</v>
      </c>
      <c r="GE138" s="318">
        <v>0</v>
      </c>
      <c r="GF138" s="318">
        <v>0</v>
      </c>
      <c r="GG138" s="318">
        <v>0</v>
      </c>
      <c r="GH138" s="318">
        <v>0</v>
      </c>
      <c r="GI138" s="323">
        <v>0</v>
      </c>
    </row>
    <row r="139" spans="1:191" ht="12.75" hidden="1" x14ac:dyDescent="0.2">
      <c r="A139" s="266">
        <v>77</v>
      </c>
      <c r="D139" s="176" t="s">
        <v>423</v>
      </c>
      <c r="G139" s="67"/>
      <c r="H139" s="66"/>
      <c r="I139" s="66"/>
      <c r="J139" s="143"/>
      <c r="K139" s="143"/>
      <c r="L139" s="143"/>
      <c r="M139" s="74"/>
      <c r="N139" s="74"/>
      <c r="O139" s="74"/>
      <c r="P139" s="95"/>
      <c r="Q139" s="95"/>
      <c r="R139" s="95"/>
      <c r="S139" s="138"/>
      <c r="T139" s="66"/>
      <c r="U139" s="66"/>
      <c r="V139" s="66"/>
      <c r="W139" s="66"/>
      <c r="X139" s="66"/>
      <c r="Y139" s="66"/>
      <c r="Z139" s="66"/>
      <c r="AA139" s="66"/>
      <c r="AB139" s="66"/>
      <c r="AC139" s="66"/>
      <c r="AD139" s="66"/>
      <c r="AE139" s="66"/>
      <c r="AF139" s="66"/>
      <c r="AG139" s="66"/>
      <c r="AH139" s="66"/>
      <c r="AI139" s="66"/>
      <c r="AJ139" s="66"/>
      <c r="AK139" s="66"/>
      <c r="AL139" s="66"/>
      <c r="AM139" s="66"/>
      <c r="AN139" s="62"/>
      <c r="AO139" s="66"/>
      <c r="AP139" s="66"/>
      <c r="AQ139" s="66"/>
      <c r="AR139" s="66"/>
      <c r="AS139" s="66"/>
      <c r="AT139" s="68"/>
      <c r="AU139" s="66"/>
      <c r="AV139" s="535" t="s">
        <v>32</v>
      </c>
      <c r="AW139" s="550"/>
      <c r="AX139" s="550"/>
      <c r="AY139" s="550"/>
      <c r="AZ139" s="550"/>
      <c r="BA139" s="550"/>
      <c r="BB139" s="550"/>
      <c r="BC139" s="550"/>
      <c r="BD139" s="551"/>
      <c r="BE139" s="66"/>
      <c r="BF139" s="529">
        <f t="shared" ca="1" si="38"/>
        <v>0</v>
      </c>
      <c r="BG139" s="571"/>
      <c r="BH139" s="571"/>
      <c r="BI139" s="571"/>
      <c r="BJ139" s="571"/>
      <c r="BK139" s="571"/>
      <c r="BL139" s="571"/>
      <c r="BM139" s="571"/>
      <c r="BN139" s="572"/>
      <c r="BO139" s="529">
        <f t="shared" ca="1" si="39"/>
        <v>0</v>
      </c>
      <c r="BP139" s="571"/>
      <c r="BQ139" s="571"/>
      <c r="BR139" s="571"/>
      <c r="BS139" s="571"/>
      <c r="BT139" s="571"/>
      <c r="BU139" s="571"/>
      <c r="BV139" s="571"/>
      <c r="BW139" s="572"/>
      <c r="BX139" s="529">
        <f t="shared" ca="1" si="40"/>
        <v>0</v>
      </c>
      <c r="BY139" s="571"/>
      <c r="BZ139" s="571"/>
      <c r="CA139" s="571"/>
      <c r="CB139" s="571"/>
      <c r="CC139" s="571"/>
      <c r="CD139" s="571"/>
      <c r="CE139" s="571"/>
      <c r="CF139" s="572"/>
      <c r="CG139" s="529">
        <f t="shared" ca="1" si="41"/>
        <v>0</v>
      </c>
      <c r="CH139" s="571"/>
      <c r="CI139" s="571"/>
      <c r="CJ139" s="571"/>
      <c r="CK139" s="571"/>
      <c r="CL139" s="571"/>
      <c r="CM139" s="571"/>
      <c r="CN139" s="571"/>
      <c r="CO139" s="572"/>
      <c r="CP139" s="529">
        <f t="shared" ca="1" si="42"/>
        <v>0</v>
      </c>
      <c r="CQ139" s="571"/>
      <c r="CR139" s="571"/>
      <c r="CS139" s="571"/>
      <c r="CT139" s="571"/>
      <c r="CU139" s="571"/>
      <c r="CV139" s="571"/>
      <c r="CW139" s="571"/>
      <c r="CX139" s="572"/>
      <c r="CY139" s="529">
        <f t="shared" ca="1" si="43"/>
        <v>0</v>
      </c>
      <c r="CZ139" s="571"/>
      <c r="DA139" s="571"/>
      <c r="DB139" s="571"/>
      <c r="DC139" s="571"/>
      <c r="DD139" s="571"/>
      <c r="DE139" s="571"/>
      <c r="DF139" s="571"/>
      <c r="DG139" s="572"/>
      <c r="DH139" s="529">
        <f t="shared" ca="1" si="44"/>
        <v>0</v>
      </c>
      <c r="DI139" s="571"/>
      <c r="DJ139" s="571"/>
      <c r="DK139" s="571"/>
      <c r="DL139" s="571"/>
      <c r="DM139" s="571"/>
      <c r="DN139" s="571"/>
      <c r="DO139" s="571"/>
      <c r="DP139" s="572"/>
      <c r="DQ139" s="529">
        <f t="shared" ca="1" si="45"/>
        <v>0</v>
      </c>
      <c r="DR139" s="571"/>
      <c r="DS139" s="571"/>
      <c r="DT139" s="571"/>
      <c r="DU139" s="571"/>
      <c r="DV139" s="571"/>
      <c r="DW139" s="571"/>
      <c r="DX139" s="571"/>
      <c r="DY139" s="572"/>
      <c r="DZ139" s="529">
        <f t="shared" ca="1" si="46"/>
        <v>0</v>
      </c>
      <c r="EA139" s="571"/>
      <c r="EB139" s="571"/>
      <c r="EC139" s="571"/>
      <c r="ED139" s="571"/>
      <c r="EE139" s="571"/>
      <c r="EF139" s="571"/>
      <c r="EG139" s="571"/>
      <c r="EH139" s="572"/>
      <c r="EI139" s="529">
        <f t="shared" ca="1" si="47"/>
        <v>0</v>
      </c>
      <c r="EJ139" s="571"/>
      <c r="EK139" s="571"/>
      <c r="EL139" s="571"/>
      <c r="EM139" s="571"/>
      <c r="EN139" s="571"/>
      <c r="EO139" s="571"/>
      <c r="EP139" s="571"/>
      <c r="EQ139" s="572"/>
      <c r="ER139" s="529">
        <f t="shared" ca="1" si="48"/>
        <v>0</v>
      </c>
      <c r="ES139" s="571"/>
      <c r="ET139" s="571"/>
      <c r="EU139" s="571"/>
      <c r="EV139" s="571"/>
      <c r="EW139" s="571"/>
      <c r="EX139" s="571"/>
      <c r="EY139" s="571"/>
      <c r="EZ139" s="572"/>
      <c r="FA139" s="529">
        <f t="shared" ca="1" si="49"/>
        <v>0</v>
      </c>
      <c r="FB139" s="571"/>
      <c r="FC139" s="571"/>
      <c r="FD139" s="571"/>
      <c r="FE139" s="571"/>
      <c r="FF139" s="571"/>
      <c r="FG139" s="571"/>
      <c r="FH139" s="571"/>
      <c r="FI139" s="572"/>
      <c r="FJ139" s="269"/>
      <c r="FK139" s="529">
        <f t="shared" ca="1" si="37"/>
        <v>0</v>
      </c>
      <c r="FL139" s="571"/>
      <c r="FM139" s="571"/>
      <c r="FN139" s="571"/>
      <c r="FO139" s="571"/>
      <c r="FP139" s="571"/>
      <c r="FQ139" s="571"/>
      <c r="FR139" s="571"/>
      <c r="FS139" s="572"/>
      <c r="FW139" s="317">
        <v>0</v>
      </c>
      <c r="FX139" s="318">
        <v>0</v>
      </c>
      <c r="FY139" s="318">
        <v>0</v>
      </c>
      <c r="FZ139" s="318">
        <v>0</v>
      </c>
      <c r="GA139" s="318">
        <v>0</v>
      </c>
      <c r="GB139" s="318">
        <v>0</v>
      </c>
      <c r="GC139" s="318">
        <v>0</v>
      </c>
      <c r="GD139" s="318">
        <v>0</v>
      </c>
      <c r="GE139" s="318">
        <v>0</v>
      </c>
      <c r="GF139" s="318">
        <v>0</v>
      </c>
      <c r="GG139" s="318">
        <v>0</v>
      </c>
      <c r="GH139" s="318">
        <v>0</v>
      </c>
      <c r="GI139" s="323">
        <v>0</v>
      </c>
    </row>
    <row r="140" spans="1:191" ht="12.75" hidden="1" x14ac:dyDescent="0.2">
      <c r="A140" s="266">
        <v>77</v>
      </c>
      <c r="D140" s="176" t="s">
        <v>423</v>
      </c>
      <c r="G140" s="67"/>
      <c r="H140" s="66"/>
      <c r="I140" s="66"/>
      <c r="J140" s="143"/>
      <c r="K140" s="143"/>
      <c r="L140" s="143"/>
      <c r="M140" s="74"/>
      <c r="N140" s="74"/>
      <c r="O140" s="74"/>
      <c r="P140" s="95"/>
      <c r="Q140" s="95"/>
      <c r="R140" s="95"/>
      <c r="S140" s="138"/>
      <c r="T140" s="66"/>
      <c r="U140" s="66"/>
      <c r="V140" s="66"/>
      <c r="W140" s="66"/>
      <c r="X140" s="66"/>
      <c r="Y140" s="66"/>
      <c r="Z140" s="66"/>
      <c r="AA140" s="66"/>
      <c r="AB140" s="66"/>
      <c r="AC140" s="66"/>
      <c r="AD140" s="66"/>
      <c r="AE140" s="66"/>
      <c r="AF140" s="66"/>
      <c r="AG140" s="66"/>
      <c r="AH140" s="66"/>
      <c r="AI140" s="66"/>
      <c r="AJ140" s="66"/>
      <c r="AK140" s="66"/>
      <c r="AL140" s="66"/>
      <c r="AM140" s="66"/>
      <c r="AN140" s="62"/>
      <c r="AO140" s="66"/>
      <c r="AP140" s="66"/>
      <c r="AQ140" s="66"/>
      <c r="AR140" s="66"/>
      <c r="AS140" s="66"/>
      <c r="AT140" s="68"/>
      <c r="AU140" s="66"/>
      <c r="AV140" s="535" t="s">
        <v>9</v>
      </c>
      <c r="AW140" s="550"/>
      <c r="AX140" s="550"/>
      <c r="AY140" s="550"/>
      <c r="AZ140" s="550"/>
      <c r="BA140" s="550"/>
      <c r="BB140" s="550"/>
      <c r="BC140" s="550"/>
      <c r="BD140" s="551"/>
      <c r="BE140" s="66"/>
      <c r="BF140" s="529">
        <f t="shared" ref="BF140:BF186" ca="1" si="50">VLOOKUP($A140&amp;$AV140,SENSITIVITIES_TABLE,2,0)*FX_EUR_USD</f>
        <v>0</v>
      </c>
      <c r="BG140" s="571"/>
      <c r="BH140" s="571"/>
      <c r="BI140" s="571"/>
      <c r="BJ140" s="571"/>
      <c r="BK140" s="571"/>
      <c r="BL140" s="571"/>
      <c r="BM140" s="571"/>
      <c r="BN140" s="572"/>
      <c r="BO140" s="529">
        <f t="shared" ref="BO140:BO186" ca="1" si="51">VLOOKUP($A140&amp;$AV140,SENSITIVITIES_TABLE,3,0)*FX_EUR_USD</f>
        <v>0</v>
      </c>
      <c r="BP140" s="571"/>
      <c r="BQ140" s="571"/>
      <c r="BR140" s="571"/>
      <c r="BS140" s="571"/>
      <c r="BT140" s="571"/>
      <c r="BU140" s="571"/>
      <c r="BV140" s="571"/>
      <c r="BW140" s="572"/>
      <c r="BX140" s="529">
        <f t="shared" ref="BX140:BX186" ca="1" si="52">VLOOKUP($A140&amp;$AV140,SENSITIVITIES_TABLE,4,0)*FX_EUR_USD</f>
        <v>0</v>
      </c>
      <c r="BY140" s="571"/>
      <c r="BZ140" s="571"/>
      <c r="CA140" s="571"/>
      <c r="CB140" s="571"/>
      <c r="CC140" s="571"/>
      <c r="CD140" s="571"/>
      <c r="CE140" s="571"/>
      <c r="CF140" s="572"/>
      <c r="CG140" s="529">
        <f t="shared" ref="CG140:CG186" ca="1" si="53">VLOOKUP($A140&amp;$AV140,SENSITIVITIES_TABLE,5,0)*FX_EUR_USD</f>
        <v>0</v>
      </c>
      <c r="CH140" s="571"/>
      <c r="CI140" s="571"/>
      <c r="CJ140" s="571"/>
      <c r="CK140" s="571"/>
      <c r="CL140" s="571"/>
      <c r="CM140" s="571"/>
      <c r="CN140" s="571"/>
      <c r="CO140" s="572"/>
      <c r="CP140" s="529">
        <f t="shared" ref="CP140:CP186" ca="1" si="54">VLOOKUP($A140&amp;$AV140,SENSITIVITIES_TABLE,6,0)*FX_EUR_USD</f>
        <v>0</v>
      </c>
      <c r="CQ140" s="571"/>
      <c r="CR140" s="571"/>
      <c r="CS140" s="571"/>
      <c r="CT140" s="571"/>
      <c r="CU140" s="571"/>
      <c r="CV140" s="571"/>
      <c r="CW140" s="571"/>
      <c r="CX140" s="571"/>
      <c r="CY140" s="529">
        <f t="shared" ref="CY140:CY186" ca="1" si="55">VLOOKUP($A140&amp;$AV140,SENSITIVITIES_TABLE,7,0)*FX_EUR_USD</f>
        <v>0</v>
      </c>
      <c r="CZ140" s="571"/>
      <c r="DA140" s="571"/>
      <c r="DB140" s="571"/>
      <c r="DC140" s="571"/>
      <c r="DD140" s="571"/>
      <c r="DE140" s="571"/>
      <c r="DF140" s="571"/>
      <c r="DG140" s="571"/>
      <c r="DH140" s="529">
        <f t="shared" ref="DH140:DH186" ca="1" si="56">VLOOKUP($A140&amp;$AV140,SENSITIVITIES_TABLE,8,0)*FX_EUR_USD</f>
        <v>0</v>
      </c>
      <c r="DI140" s="571"/>
      <c r="DJ140" s="571"/>
      <c r="DK140" s="571"/>
      <c r="DL140" s="571"/>
      <c r="DM140" s="571"/>
      <c r="DN140" s="571"/>
      <c r="DO140" s="571"/>
      <c r="DP140" s="571"/>
      <c r="DQ140" s="529">
        <f t="shared" ref="DQ140:DQ186" ca="1" si="57">VLOOKUP($A140&amp;$AV140,SENSITIVITIES_TABLE,9,0)*FX_EUR_USD</f>
        <v>0</v>
      </c>
      <c r="DR140" s="571"/>
      <c r="DS140" s="571"/>
      <c r="DT140" s="571"/>
      <c r="DU140" s="571"/>
      <c r="DV140" s="571"/>
      <c r="DW140" s="571"/>
      <c r="DX140" s="571"/>
      <c r="DY140" s="572"/>
      <c r="DZ140" s="529">
        <f t="shared" ref="DZ140:DZ186" ca="1" si="58">VLOOKUP($A140&amp;$AV140,SENSITIVITIES_TABLE,10,0)*FX_EUR_USD</f>
        <v>0</v>
      </c>
      <c r="EA140" s="571"/>
      <c r="EB140" s="571"/>
      <c r="EC140" s="571"/>
      <c r="ED140" s="571"/>
      <c r="EE140" s="571"/>
      <c r="EF140" s="571"/>
      <c r="EG140" s="571"/>
      <c r="EH140" s="572"/>
      <c r="EI140" s="529">
        <f t="shared" ref="EI140:EI186" ca="1" si="59">VLOOKUP($A140&amp;$AV140,SENSITIVITIES_TABLE,11,0)*FX_EUR_USD</f>
        <v>0</v>
      </c>
      <c r="EJ140" s="571"/>
      <c r="EK140" s="571"/>
      <c r="EL140" s="571"/>
      <c r="EM140" s="571"/>
      <c r="EN140" s="571"/>
      <c r="EO140" s="571"/>
      <c r="EP140" s="571"/>
      <c r="EQ140" s="572"/>
      <c r="ER140" s="529">
        <f t="shared" ref="ER140:ER186" ca="1" si="60">VLOOKUP($A140&amp;$AV140,SENSITIVITIES_TABLE,12,0)*FX_EUR_USD</f>
        <v>0</v>
      </c>
      <c r="ES140" s="571"/>
      <c r="ET140" s="571"/>
      <c r="EU140" s="571"/>
      <c r="EV140" s="571"/>
      <c r="EW140" s="571"/>
      <c r="EX140" s="571"/>
      <c r="EY140" s="571"/>
      <c r="EZ140" s="572"/>
      <c r="FA140" s="529">
        <f t="shared" ref="FA140:FA186" ca="1" si="61">VLOOKUP($A140&amp;$AV140,SENSITIVITIES_TABLE,13,0)*FX_EUR_USD</f>
        <v>0</v>
      </c>
      <c r="FB140" s="530"/>
      <c r="FC140" s="530"/>
      <c r="FD140" s="530"/>
      <c r="FE140" s="530"/>
      <c r="FF140" s="530"/>
      <c r="FG140" s="530"/>
      <c r="FH140" s="530"/>
      <c r="FI140" s="531"/>
      <c r="FJ140" s="267"/>
      <c r="FK140" s="529">
        <f t="shared" ref="FK140:FK186" ca="1" si="62">SUM($BF140:$FI140)</f>
        <v>0</v>
      </c>
      <c r="FL140" s="571"/>
      <c r="FM140" s="571"/>
      <c r="FN140" s="571"/>
      <c r="FO140" s="571"/>
      <c r="FP140" s="571"/>
      <c r="FQ140" s="571"/>
      <c r="FR140" s="571"/>
      <c r="FS140" s="572"/>
      <c r="FW140" s="317">
        <v>0</v>
      </c>
      <c r="FX140" s="318">
        <v>0</v>
      </c>
      <c r="FY140" s="318">
        <v>0</v>
      </c>
      <c r="FZ140" s="318">
        <v>0</v>
      </c>
      <c r="GA140" s="318">
        <v>0</v>
      </c>
      <c r="GB140" s="318">
        <v>0</v>
      </c>
      <c r="GC140" s="318">
        <v>0</v>
      </c>
      <c r="GD140" s="318">
        <v>0</v>
      </c>
      <c r="GE140" s="318">
        <v>0</v>
      </c>
      <c r="GF140" s="318">
        <v>0</v>
      </c>
      <c r="GG140" s="318">
        <v>0</v>
      </c>
      <c r="GH140" s="318">
        <v>0</v>
      </c>
      <c r="GI140" s="323">
        <v>0</v>
      </c>
    </row>
    <row r="141" spans="1:191" ht="12.75" hidden="1" x14ac:dyDescent="0.2">
      <c r="A141" s="266">
        <v>77</v>
      </c>
      <c r="D141" s="176" t="s">
        <v>423</v>
      </c>
      <c r="G141" s="67"/>
      <c r="H141" s="66"/>
      <c r="I141" s="66"/>
      <c r="J141" s="143"/>
      <c r="K141" s="143"/>
      <c r="L141" s="143"/>
      <c r="M141" s="74"/>
      <c r="N141" s="74"/>
      <c r="O141" s="74"/>
      <c r="P141" s="95"/>
      <c r="Q141" s="95"/>
      <c r="R141" s="95"/>
      <c r="S141" s="138"/>
      <c r="T141" s="66"/>
      <c r="U141" s="66"/>
      <c r="V141" s="66"/>
      <c r="W141" s="66"/>
      <c r="X141" s="66"/>
      <c r="Y141" s="66"/>
      <c r="Z141" s="66"/>
      <c r="AA141" s="66"/>
      <c r="AB141" s="66"/>
      <c r="AC141" s="66"/>
      <c r="AD141" s="66"/>
      <c r="AE141" s="66"/>
      <c r="AF141" s="66"/>
      <c r="AG141" s="66"/>
      <c r="AH141" s="66"/>
      <c r="AI141" s="66"/>
      <c r="AJ141" s="66"/>
      <c r="AK141" s="66"/>
      <c r="AL141" s="66"/>
      <c r="AM141" s="66"/>
      <c r="AN141" s="62"/>
      <c r="AO141" s="66"/>
      <c r="AP141" s="66"/>
      <c r="AQ141" s="66"/>
      <c r="AR141" s="66"/>
      <c r="AS141" s="66"/>
      <c r="AT141" s="68"/>
      <c r="AU141" s="66"/>
      <c r="AV141" s="535" t="s">
        <v>18</v>
      </c>
      <c r="AW141" s="550"/>
      <c r="AX141" s="550"/>
      <c r="AY141" s="550"/>
      <c r="AZ141" s="550"/>
      <c r="BA141" s="550"/>
      <c r="BB141" s="550"/>
      <c r="BC141" s="550"/>
      <c r="BD141" s="551"/>
      <c r="BE141" s="66"/>
      <c r="BF141" s="529">
        <f t="shared" ca="1" si="50"/>
        <v>0</v>
      </c>
      <c r="BG141" s="571"/>
      <c r="BH141" s="571"/>
      <c r="BI141" s="571"/>
      <c r="BJ141" s="571"/>
      <c r="BK141" s="571"/>
      <c r="BL141" s="571"/>
      <c r="BM141" s="571"/>
      <c r="BN141" s="572"/>
      <c r="BO141" s="529">
        <f t="shared" ca="1" si="51"/>
        <v>0</v>
      </c>
      <c r="BP141" s="571"/>
      <c r="BQ141" s="571"/>
      <c r="BR141" s="571"/>
      <c r="BS141" s="571"/>
      <c r="BT141" s="571"/>
      <c r="BU141" s="571"/>
      <c r="BV141" s="571"/>
      <c r="BW141" s="572"/>
      <c r="BX141" s="529">
        <f t="shared" ca="1" si="52"/>
        <v>0</v>
      </c>
      <c r="BY141" s="571"/>
      <c r="BZ141" s="571"/>
      <c r="CA141" s="571"/>
      <c r="CB141" s="571"/>
      <c r="CC141" s="571"/>
      <c r="CD141" s="571"/>
      <c r="CE141" s="571"/>
      <c r="CF141" s="572"/>
      <c r="CG141" s="529">
        <f t="shared" ca="1" si="53"/>
        <v>0</v>
      </c>
      <c r="CH141" s="571"/>
      <c r="CI141" s="571"/>
      <c r="CJ141" s="571"/>
      <c r="CK141" s="571"/>
      <c r="CL141" s="571"/>
      <c r="CM141" s="571"/>
      <c r="CN141" s="571"/>
      <c r="CO141" s="572"/>
      <c r="CP141" s="529">
        <f t="shared" ca="1" si="54"/>
        <v>0</v>
      </c>
      <c r="CQ141" s="571"/>
      <c r="CR141" s="571"/>
      <c r="CS141" s="571"/>
      <c r="CT141" s="571"/>
      <c r="CU141" s="571"/>
      <c r="CV141" s="571"/>
      <c r="CW141" s="571"/>
      <c r="CX141" s="571"/>
      <c r="CY141" s="529">
        <f t="shared" ca="1" si="55"/>
        <v>0</v>
      </c>
      <c r="CZ141" s="571"/>
      <c r="DA141" s="571"/>
      <c r="DB141" s="571"/>
      <c r="DC141" s="571"/>
      <c r="DD141" s="571"/>
      <c r="DE141" s="571"/>
      <c r="DF141" s="571"/>
      <c r="DG141" s="571"/>
      <c r="DH141" s="529">
        <f t="shared" ca="1" si="56"/>
        <v>0</v>
      </c>
      <c r="DI141" s="571"/>
      <c r="DJ141" s="571"/>
      <c r="DK141" s="571"/>
      <c r="DL141" s="571"/>
      <c r="DM141" s="571"/>
      <c r="DN141" s="571"/>
      <c r="DO141" s="571"/>
      <c r="DP141" s="571"/>
      <c r="DQ141" s="529">
        <f t="shared" ca="1" si="57"/>
        <v>0</v>
      </c>
      <c r="DR141" s="571"/>
      <c r="DS141" s="571"/>
      <c r="DT141" s="571"/>
      <c r="DU141" s="571"/>
      <c r="DV141" s="571"/>
      <c r="DW141" s="571"/>
      <c r="DX141" s="571"/>
      <c r="DY141" s="572"/>
      <c r="DZ141" s="529">
        <f t="shared" ca="1" si="58"/>
        <v>0</v>
      </c>
      <c r="EA141" s="571"/>
      <c r="EB141" s="571"/>
      <c r="EC141" s="571"/>
      <c r="ED141" s="571"/>
      <c r="EE141" s="571"/>
      <c r="EF141" s="571"/>
      <c r="EG141" s="571"/>
      <c r="EH141" s="572"/>
      <c r="EI141" s="529">
        <f t="shared" ca="1" si="59"/>
        <v>0</v>
      </c>
      <c r="EJ141" s="571"/>
      <c r="EK141" s="571"/>
      <c r="EL141" s="571"/>
      <c r="EM141" s="571"/>
      <c r="EN141" s="571"/>
      <c r="EO141" s="571"/>
      <c r="EP141" s="571"/>
      <c r="EQ141" s="572"/>
      <c r="ER141" s="529">
        <f t="shared" ca="1" si="60"/>
        <v>0</v>
      </c>
      <c r="ES141" s="571"/>
      <c r="ET141" s="571"/>
      <c r="EU141" s="571"/>
      <c r="EV141" s="571"/>
      <c r="EW141" s="571"/>
      <c r="EX141" s="571"/>
      <c r="EY141" s="571"/>
      <c r="EZ141" s="572"/>
      <c r="FA141" s="529">
        <f t="shared" ca="1" si="61"/>
        <v>0</v>
      </c>
      <c r="FB141" s="530"/>
      <c r="FC141" s="530"/>
      <c r="FD141" s="530"/>
      <c r="FE141" s="530"/>
      <c r="FF141" s="530"/>
      <c r="FG141" s="530"/>
      <c r="FH141" s="530"/>
      <c r="FI141" s="531"/>
      <c r="FJ141" s="267"/>
      <c r="FK141" s="529">
        <f t="shared" ca="1" si="62"/>
        <v>0</v>
      </c>
      <c r="FL141" s="571"/>
      <c r="FM141" s="571"/>
      <c r="FN141" s="571"/>
      <c r="FO141" s="571"/>
      <c r="FP141" s="571"/>
      <c r="FQ141" s="571"/>
      <c r="FR141" s="571"/>
      <c r="FS141" s="572"/>
      <c r="FW141" s="317">
        <v>0</v>
      </c>
      <c r="FX141" s="318">
        <v>0</v>
      </c>
      <c r="FY141" s="318">
        <v>0</v>
      </c>
      <c r="FZ141" s="318">
        <v>0</v>
      </c>
      <c r="GA141" s="318">
        <v>0</v>
      </c>
      <c r="GB141" s="318">
        <v>0</v>
      </c>
      <c r="GC141" s="318">
        <v>0</v>
      </c>
      <c r="GD141" s="318">
        <v>0</v>
      </c>
      <c r="GE141" s="318">
        <v>0</v>
      </c>
      <c r="GF141" s="318">
        <v>0</v>
      </c>
      <c r="GG141" s="318">
        <v>0</v>
      </c>
      <c r="GH141" s="318">
        <v>0</v>
      </c>
      <c r="GI141" s="323">
        <v>0</v>
      </c>
    </row>
    <row r="142" spans="1:191" ht="12.75" hidden="1" x14ac:dyDescent="0.2">
      <c r="A142" s="266">
        <v>77</v>
      </c>
      <c r="D142" s="176" t="s">
        <v>423</v>
      </c>
      <c r="G142" s="67"/>
      <c r="H142" s="66"/>
      <c r="I142" s="66"/>
      <c r="J142" s="143"/>
      <c r="K142" s="143"/>
      <c r="L142" s="143"/>
      <c r="M142" s="74"/>
      <c r="N142" s="74"/>
      <c r="O142" s="74"/>
      <c r="P142" s="95"/>
      <c r="Q142" s="95"/>
      <c r="R142" s="95"/>
      <c r="S142" s="138"/>
      <c r="T142" s="66"/>
      <c r="U142" s="66"/>
      <c r="V142" s="66"/>
      <c r="W142" s="66"/>
      <c r="X142" s="66"/>
      <c r="Y142" s="66"/>
      <c r="Z142" s="66"/>
      <c r="AA142" s="66"/>
      <c r="AB142" s="66"/>
      <c r="AC142" s="66"/>
      <c r="AD142" s="66"/>
      <c r="AE142" s="66"/>
      <c r="AF142" s="66"/>
      <c r="AG142" s="66"/>
      <c r="AH142" s="66"/>
      <c r="AI142" s="66"/>
      <c r="AJ142" s="66"/>
      <c r="AK142" s="66"/>
      <c r="AL142" s="66"/>
      <c r="AM142" s="66"/>
      <c r="AN142" s="62"/>
      <c r="AO142" s="66"/>
      <c r="AP142" s="66"/>
      <c r="AQ142" s="66"/>
      <c r="AR142" s="66"/>
      <c r="AS142" s="66"/>
      <c r="AT142" s="68"/>
      <c r="AU142" s="66"/>
      <c r="AV142" s="535" t="s">
        <v>39</v>
      </c>
      <c r="AW142" s="550"/>
      <c r="AX142" s="550"/>
      <c r="AY142" s="550"/>
      <c r="AZ142" s="550"/>
      <c r="BA142" s="550"/>
      <c r="BB142" s="550"/>
      <c r="BC142" s="550"/>
      <c r="BD142" s="551"/>
      <c r="BE142" s="66"/>
      <c r="BF142" s="529">
        <f t="shared" ca="1" si="50"/>
        <v>0</v>
      </c>
      <c r="BG142" s="571"/>
      <c r="BH142" s="571"/>
      <c r="BI142" s="571"/>
      <c r="BJ142" s="571"/>
      <c r="BK142" s="571"/>
      <c r="BL142" s="571"/>
      <c r="BM142" s="571"/>
      <c r="BN142" s="572"/>
      <c r="BO142" s="529">
        <f t="shared" ca="1" si="51"/>
        <v>0</v>
      </c>
      <c r="BP142" s="571"/>
      <c r="BQ142" s="571"/>
      <c r="BR142" s="571"/>
      <c r="BS142" s="571"/>
      <c r="BT142" s="571"/>
      <c r="BU142" s="571"/>
      <c r="BV142" s="571"/>
      <c r="BW142" s="572"/>
      <c r="BX142" s="529">
        <f t="shared" ca="1" si="52"/>
        <v>0</v>
      </c>
      <c r="BY142" s="571"/>
      <c r="BZ142" s="571"/>
      <c r="CA142" s="571"/>
      <c r="CB142" s="571"/>
      <c r="CC142" s="571"/>
      <c r="CD142" s="571"/>
      <c r="CE142" s="571"/>
      <c r="CF142" s="572"/>
      <c r="CG142" s="529">
        <f t="shared" ca="1" si="53"/>
        <v>0</v>
      </c>
      <c r="CH142" s="571"/>
      <c r="CI142" s="571"/>
      <c r="CJ142" s="571"/>
      <c r="CK142" s="571"/>
      <c r="CL142" s="571"/>
      <c r="CM142" s="571"/>
      <c r="CN142" s="571"/>
      <c r="CO142" s="572"/>
      <c r="CP142" s="529">
        <f t="shared" ca="1" si="54"/>
        <v>0</v>
      </c>
      <c r="CQ142" s="571"/>
      <c r="CR142" s="571"/>
      <c r="CS142" s="571"/>
      <c r="CT142" s="571"/>
      <c r="CU142" s="571"/>
      <c r="CV142" s="571"/>
      <c r="CW142" s="571"/>
      <c r="CX142" s="571"/>
      <c r="CY142" s="529">
        <f t="shared" ca="1" si="55"/>
        <v>0</v>
      </c>
      <c r="CZ142" s="571"/>
      <c r="DA142" s="571"/>
      <c r="DB142" s="571"/>
      <c r="DC142" s="571"/>
      <c r="DD142" s="571"/>
      <c r="DE142" s="571"/>
      <c r="DF142" s="571"/>
      <c r="DG142" s="571"/>
      <c r="DH142" s="529">
        <f t="shared" ca="1" si="56"/>
        <v>0</v>
      </c>
      <c r="DI142" s="571"/>
      <c r="DJ142" s="571"/>
      <c r="DK142" s="571"/>
      <c r="DL142" s="571"/>
      <c r="DM142" s="571"/>
      <c r="DN142" s="571"/>
      <c r="DO142" s="571"/>
      <c r="DP142" s="571"/>
      <c r="DQ142" s="529">
        <f t="shared" ca="1" si="57"/>
        <v>0</v>
      </c>
      <c r="DR142" s="571"/>
      <c r="DS142" s="571"/>
      <c r="DT142" s="571"/>
      <c r="DU142" s="571"/>
      <c r="DV142" s="571"/>
      <c r="DW142" s="571"/>
      <c r="DX142" s="571"/>
      <c r="DY142" s="572"/>
      <c r="DZ142" s="529">
        <f t="shared" ca="1" si="58"/>
        <v>0</v>
      </c>
      <c r="EA142" s="571"/>
      <c r="EB142" s="571"/>
      <c r="EC142" s="571"/>
      <c r="ED142" s="571"/>
      <c r="EE142" s="571"/>
      <c r="EF142" s="571"/>
      <c r="EG142" s="571"/>
      <c r="EH142" s="572"/>
      <c r="EI142" s="529">
        <f t="shared" ca="1" si="59"/>
        <v>0</v>
      </c>
      <c r="EJ142" s="571"/>
      <c r="EK142" s="571"/>
      <c r="EL142" s="571"/>
      <c r="EM142" s="571"/>
      <c r="EN142" s="571"/>
      <c r="EO142" s="571"/>
      <c r="EP142" s="571"/>
      <c r="EQ142" s="572"/>
      <c r="ER142" s="529">
        <f t="shared" ca="1" si="60"/>
        <v>0</v>
      </c>
      <c r="ES142" s="571"/>
      <c r="ET142" s="571"/>
      <c r="EU142" s="571"/>
      <c r="EV142" s="571"/>
      <c r="EW142" s="571"/>
      <c r="EX142" s="571"/>
      <c r="EY142" s="571"/>
      <c r="EZ142" s="572"/>
      <c r="FA142" s="529">
        <f t="shared" ca="1" si="61"/>
        <v>0</v>
      </c>
      <c r="FB142" s="530"/>
      <c r="FC142" s="530"/>
      <c r="FD142" s="530"/>
      <c r="FE142" s="530"/>
      <c r="FF142" s="530"/>
      <c r="FG142" s="530"/>
      <c r="FH142" s="530"/>
      <c r="FI142" s="531"/>
      <c r="FJ142" s="267"/>
      <c r="FK142" s="529">
        <f t="shared" ca="1" si="62"/>
        <v>0</v>
      </c>
      <c r="FL142" s="571"/>
      <c r="FM142" s="571"/>
      <c r="FN142" s="571"/>
      <c r="FO142" s="571"/>
      <c r="FP142" s="571"/>
      <c r="FQ142" s="571"/>
      <c r="FR142" s="571"/>
      <c r="FS142" s="572"/>
      <c r="FW142" s="317">
        <v>0</v>
      </c>
      <c r="FX142" s="318">
        <v>0</v>
      </c>
      <c r="FY142" s="318">
        <v>0</v>
      </c>
      <c r="FZ142" s="318">
        <v>0</v>
      </c>
      <c r="GA142" s="318">
        <v>0</v>
      </c>
      <c r="GB142" s="318">
        <v>0</v>
      </c>
      <c r="GC142" s="318">
        <v>0</v>
      </c>
      <c r="GD142" s="318">
        <v>0</v>
      </c>
      <c r="GE142" s="318">
        <v>0</v>
      </c>
      <c r="GF142" s="318">
        <v>0</v>
      </c>
      <c r="GG142" s="318">
        <v>0</v>
      </c>
      <c r="GH142" s="318">
        <v>0</v>
      </c>
      <c r="GI142" s="323">
        <v>0</v>
      </c>
    </row>
    <row r="143" spans="1:191" ht="12.75" hidden="1" x14ac:dyDescent="0.2">
      <c r="A143" s="266">
        <v>77</v>
      </c>
      <c r="D143" s="176" t="s">
        <v>423</v>
      </c>
      <c r="G143" s="67"/>
      <c r="H143" s="66"/>
      <c r="I143" s="66"/>
      <c r="J143" s="143"/>
      <c r="K143" s="143"/>
      <c r="L143" s="143"/>
      <c r="M143" s="74"/>
      <c r="N143" s="74"/>
      <c r="O143" s="74"/>
      <c r="P143" s="95"/>
      <c r="Q143" s="95"/>
      <c r="R143" s="95"/>
      <c r="S143" s="138"/>
      <c r="T143" s="66"/>
      <c r="U143" s="66"/>
      <c r="V143" s="66"/>
      <c r="W143" s="66"/>
      <c r="X143" s="66"/>
      <c r="Y143" s="66"/>
      <c r="Z143" s="66"/>
      <c r="AA143" s="66"/>
      <c r="AB143" s="66"/>
      <c r="AC143" s="66"/>
      <c r="AD143" s="66"/>
      <c r="AE143" s="66"/>
      <c r="AF143" s="66"/>
      <c r="AG143" s="66"/>
      <c r="AH143" s="66"/>
      <c r="AI143" s="66"/>
      <c r="AJ143" s="66"/>
      <c r="AK143" s="66"/>
      <c r="AL143" s="66"/>
      <c r="AM143" s="66"/>
      <c r="AN143" s="62"/>
      <c r="AO143" s="66"/>
      <c r="AP143" s="66"/>
      <c r="AQ143" s="66"/>
      <c r="AR143" s="66"/>
      <c r="AS143" s="66"/>
      <c r="AT143" s="68"/>
      <c r="AU143" s="66"/>
      <c r="AV143" s="535" t="s">
        <v>31</v>
      </c>
      <c r="AW143" s="550"/>
      <c r="AX143" s="550"/>
      <c r="AY143" s="550"/>
      <c r="AZ143" s="550"/>
      <c r="BA143" s="550"/>
      <c r="BB143" s="550"/>
      <c r="BC143" s="550"/>
      <c r="BD143" s="551"/>
      <c r="BE143" s="66"/>
      <c r="BF143" s="529">
        <f t="shared" ca="1" si="50"/>
        <v>0</v>
      </c>
      <c r="BG143" s="571"/>
      <c r="BH143" s="571"/>
      <c r="BI143" s="571"/>
      <c r="BJ143" s="571"/>
      <c r="BK143" s="571"/>
      <c r="BL143" s="571"/>
      <c r="BM143" s="571"/>
      <c r="BN143" s="572"/>
      <c r="BO143" s="529">
        <f t="shared" ca="1" si="51"/>
        <v>0</v>
      </c>
      <c r="BP143" s="571"/>
      <c r="BQ143" s="571"/>
      <c r="BR143" s="571"/>
      <c r="BS143" s="571"/>
      <c r="BT143" s="571"/>
      <c r="BU143" s="571"/>
      <c r="BV143" s="571"/>
      <c r="BW143" s="572"/>
      <c r="BX143" s="529">
        <f t="shared" ca="1" si="52"/>
        <v>0</v>
      </c>
      <c r="BY143" s="571"/>
      <c r="BZ143" s="571"/>
      <c r="CA143" s="571"/>
      <c r="CB143" s="571"/>
      <c r="CC143" s="571"/>
      <c r="CD143" s="571"/>
      <c r="CE143" s="571"/>
      <c r="CF143" s="572"/>
      <c r="CG143" s="529">
        <f t="shared" ca="1" si="53"/>
        <v>0</v>
      </c>
      <c r="CH143" s="571"/>
      <c r="CI143" s="571"/>
      <c r="CJ143" s="571"/>
      <c r="CK143" s="571"/>
      <c r="CL143" s="571"/>
      <c r="CM143" s="571"/>
      <c r="CN143" s="571"/>
      <c r="CO143" s="572"/>
      <c r="CP143" s="529">
        <f t="shared" ca="1" si="54"/>
        <v>0</v>
      </c>
      <c r="CQ143" s="571"/>
      <c r="CR143" s="571"/>
      <c r="CS143" s="571"/>
      <c r="CT143" s="571"/>
      <c r="CU143" s="571"/>
      <c r="CV143" s="571"/>
      <c r="CW143" s="571"/>
      <c r="CX143" s="571"/>
      <c r="CY143" s="529">
        <f t="shared" ca="1" si="55"/>
        <v>0</v>
      </c>
      <c r="CZ143" s="571"/>
      <c r="DA143" s="571"/>
      <c r="DB143" s="571"/>
      <c r="DC143" s="571"/>
      <c r="DD143" s="571"/>
      <c r="DE143" s="571"/>
      <c r="DF143" s="571"/>
      <c r="DG143" s="571"/>
      <c r="DH143" s="529">
        <f t="shared" ca="1" si="56"/>
        <v>0</v>
      </c>
      <c r="DI143" s="571"/>
      <c r="DJ143" s="571"/>
      <c r="DK143" s="571"/>
      <c r="DL143" s="571"/>
      <c r="DM143" s="571"/>
      <c r="DN143" s="571"/>
      <c r="DO143" s="571"/>
      <c r="DP143" s="571"/>
      <c r="DQ143" s="529">
        <f t="shared" ca="1" si="57"/>
        <v>0</v>
      </c>
      <c r="DR143" s="571"/>
      <c r="DS143" s="571"/>
      <c r="DT143" s="571"/>
      <c r="DU143" s="571"/>
      <c r="DV143" s="571"/>
      <c r="DW143" s="571"/>
      <c r="DX143" s="571"/>
      <c r="DY143" s="572"/>
      <c r="DZ143" s="529">
        <f t="shared" ca="1" si="58"/>
        <v>0</v>
      </c>
      <c r="EA143" s="571"/>
      <c r="EB143" s="571"/>
      <c r="EC143" s="571"/>
      <c r="ED143" s="571"/>
      <c r="EE143" s="571"/>
      <c r="EF143" s="571"/>
      <c r="EG143" s="571"/>
      <c r="EH143" s="572"/>
      <c r="EI143" s="529">
        <f t="shared" ca="1" si="59"/>
        <v>0</v>
      </c>
      <c r="EJ143" s="571"/>
      <c r="EK143" s="571"/>
      <c r="EL143" s="571"/>
      <c r="EM143" s="571"/>
      <c r="EN143" s="571"/>
      <c r="EO143" s="571"/>
      <c r="EP143" s="571"/>
      <c r="EQ143" s="572"/>
      <c r="ER143" s="529">
        <f t="shared" ca="1" si="60"/>
        <v>0</v>
      </c>
      <c r="ES143" s="571"/>
      <c r="ET143" s="571"/>
      <c r="EU143" s="571"/>
      <c r="EV143" s="571"/>
      <c r="EW143" s="571"/>
      <c r="EX143" s="571"/>
      <c r="EY143" s="571"/>
      <c r="EZ143" s="572"/>
      <c r="FA143" s="529">
        <f t="shared" ca="1" si="61"/>
        <v>0</v>
      </c>
      <c r="FB143" s="530"/>
      <c r="FC143" s="530"/>
      <c r="FD143" s="530"/>
      <c r="FE143" s="530"/>
      <c r="FF143" s="530"/>
      <c r="FG143" s="530"/>
      <c r="FH143" s="530"/>
      <c r="FI143" s="531"/>
      <c r="FJ143" s="267"/>
      <c r="FK143" s="529">
        <f t="shared" ca="1" si="62"/>
        <v>0</v>
      </c>
      <c r="FL143" s="571"/>
      <c r="FM143" s="571"/>
      <c r="FN143" s="571"/>
      <c r="FO143" s="571"/>
      <c r="FP143" s="571"/>
      <c r="FQ143" s="571"/>
      <c r="FR143" s="571"/>
      <c r="FS143" s="572"/>
      <c r="FW143" s="317">
        <v>0</v>
      </c>
      <c r="FX143" s="318">
        <v>0</v>
      </c>
      <c r="FY143" s="318">
        <v>0</v>
      </c>
      <c r="FZ143" s="318">
        <v>0</v>
      </c>
      <c r="GA143" s="318">
        <v>0</v>
      </c>
      <c r="GB143" s="318">
        <v>0</v>
      </c>
      <c r="GC143" s="318">
        <v>0</v>
      </c>
      <c r="GD143" s="318">
        <v>0</v>
      </c>
      <c r="GE143" s="318">
        <v>0</v>
      </c>
      <c r="GF143" s="318">
        <v>0</v>
      </c>
      <c r="GG143" s="318">
        <v>0</v>
      </c>
      <c r="GH143" s="318">
        <v>0</v>
      </c>
      <c r="GI143" s="323">
        <v>0</v>
      </c>
    </row>
    <row r="144" spans="1:191" ht="12.75" hidden="1" x14ac:dyDescent="0.2">
      <c r="A144" s="266">
        <v>77</v>
      </c>
      <c r="D144" s="176" t="s">
        <v>423</v>
      </c>
      <c r="G144" s="67"/>
      <c r="H144" s="66"/>
      <c r="I144" s="66"/>
      <c r="J144" s="143"/>
      <c r="K144" s="143"/>
      <c r="L144" s="143"/>
      <c r="M144" s="74"/>
      <c r="N144" s="74"/>
      <c r="O144" s="74"/>
      <c r="P144" s="95"/>
      <c r="Q144" s="95"/>
      <c r="R144" s="95"/>
      <c r="S144" s="138"/>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6"/>
      <c r="AS144" s="66"/>
      <c r="AT144" s="68"/>
      <c r="AU144" s="66"/>
      <c r="AV144" s="535" t="s">
        <v>16</v>
      </c>
      <c r="AW144" s="550"/>
      <c r="AX144" s="550"/>
      <c r="AY144" s="550"/>
      <c r="AZ144" s="550"/>
      <c r="BA144" s="550"/>
      <c r="BB144" s="550"/>
      <c r="BC144" s="550"/>
      <c r="BD144" s="551"/>
      <c r="BE144" s="66"/>
      <c r="BF144" s="529">
        <f t="shared" ca="1" si="50"/>
        <v>0</v>
      </c>
      <c r="BG144" s="571"/>
      <c r="BH144" s="571"/>
      <c r="BI144" s="571"/>
      <c r="BJ144" s="571"/>
      <c r="BK144" s="571"/>
      <c r="BL144" s="571"/>
      <c r="BM144" s="571"/>
      <c r="BN144" s="572"/>
      <c r="BO144" s="529">
        <f t="shared" ca="1" si="51"/>
        <v>0</v>
      </c>
      <c r="BP144" s="571"/>
      <c r="BQ144" s="571"/>
      <c r="BR144" s="571"/>
      <c r="BS144" s="571"/>
      <c r="BT144" s="571"/>
      <c r="BU144" s="571"/>
      <c r="BV144" s="571"/>
      <c r="BW144" s="572"/>
      <c r="BX144" s="529">
        <f t="shared" ca="1" si="52"/>
        <v>0</v>
      </c>
      <c r="BY144" s="571"/>
      <c r="BZ144" s="571"/>
      <c r="CA144" s="571"/>
      <c r="CB144" s="571"/>
      <c r="CC144" s="571"/>
      <c r="CD144" s="571"/>
      <c r="CE144" s="571"/>
      <c r="CF144" s="572"/>
      <c r="CG144" s="529">
        <f t="shared" ca="1" si="53"/>
        <v>0</v>
      </c>
      <c r="CH144" s="571"/>
      <c r="CI144" s="571"/>
      <c r="CJ144" s="571"/>
      <c r="CK144" s="571"/>
      <c r="CL144" s="571"/>
      <c r="CM144" s="571"/>
      <c r="CN144" s="571"/>
      <c r="CO144" s="572"/>
      <c r="CP144" s="529">
        <f t="shared" ca="1" si="54"/>
        <v>0</v>
      </c>
      <c r="CQ144" s="571"/>
      <c r="CR144" s="571"/>
      <c r="CS144" s="571"/>
      <c r="CT144" s="571"/>
      <c r="CU144" s="571"/>
      <c r="CV144" s="571"/>
      <c r="CW144" s="571"/>
      <c r="CX144" s="571"/>
      <c r="CY144" s="529">
        <f t="shared" ca="1" si="55"/>
        <v>0</v>
      </c>
      <c r="CZ144" s="571"/>
      <c r="DA144" s="571"/>
      <c r="DB144" s="571"/>
      <c r="DC144" s="571"/>
      <c r="DD144" s="571"/>
      <c r="DE144" s="571"/>
      <c r="DF144" s="571"/>
      <c r="DG144" s="571"/>
      <c r="DH144" s="529">
        <f t="shared" ca="1" si="56"/>
        <v>0</v>
      </c>
      <c r="DI144" s="571"/>
      <c r="DJ144" s="571"/>
      <c r="DK144" s="571"/>
      <c r="DL144" s="571"/>
      <c r="DM144" s="571"/>
      <c r="DN144" s="571"/>
      <c r="DO144" s="571"/>
      <c r="DP144" s="571"/>
      <c r="DQ144" s="529">
        <f t="shared" ca="1" si="57"/>
        <v>0</v>
      </c>
      <c r="DR144" s="571"/>
      <c r="DS144" s="571"/>
      <c r="DT144" s="571"/>
      <c r="DU144" s="571"/>
      <c r="DV144" s="571"/>
      <c r="DW144" s="571"/>
      <c r="DX144" s="571"/>
      <c r="DY144" s="572"/>
      <c r="DZ144" s="529">
        <f t="shared" ca="1" si="58"/>
        <v>0</v>
      </c>
      <c r="EA144" s="571"/>
      <c r="EB144" s="571"/>
      <c r="EC144" s="571"/>
      <c r="ED144" s="571"/>
      <c r="EE144" s="571"/>
      <c r="EF144" s="571"/>
      <c r="EG144" s="571"/>
      <c r="EH144" s="572"/>
      <c r="EI144" s="529">
        <f t="shared" ca="1" si="59"/>
        <v>0</v>
      </c>
      <c r="EJ144" s="571"/>
      <c r="EK144" s="571"/>
      <c r="EL144" s="571"/>
      <c r="EM144" s="571"/>
      <c r="EN144" s="571"/>
      <c r="EO144" s="571"/>
      <c r="EP144" s="571"/>
      <c r="EQ144" s="572"/>
      <c r="ER144" s="529">
        <f t="shared" ca="1" si="60"/>
        <v>0</v>
      </c>
      <c r="ES144" s="571"/>
      <c r="ET144" s="571"/>
      <c r="EU144" s="571"/>
      <c r="EV144" s="571"/>
      <c r="EW144" s="571"/>
      <c r="EX144" s="571"/>
      <c r="EY144" s="571"/>
      <c r="EZ144" s="572"/>
      <c r="FA144" s="529">
        <f t="shared" ca="1" si="61"/>
        <v>0</v>
      </c>
      <c r="FB144" s="530"/>
      <c r="FC144" s="530"/>
      <c r="FD144" s="530"/>
      <c r="FE144" s="530"/>
      <c r="FF144" s="530"/>
      <c r="FG144" s="530"/>
      <c r="FH144" s="530"/>
      <c r="FI144" s="531"/>
      <c r="FJ144" s="267"/>
      <c r="FK144" s="529">
        <f t="shared" ca="1" si="62"/>
        <v>0</v>
      </c>
      <c r="FL144" s="571"/>
      <c r="FM144" s="571"/>
      <c r="FN144" s="571"/>
      <c r="FO144" s="571"/>
      <c r="FP144" s="571"/>
      <c r="FQ144" s="571"/>
      <c r="FR144" s="571"/>
      <c r="FS144" s="572"/>
      <c r="FW144" s="317">
        <v>0</v>
      </c>
      <c r="FX144" s="318">
        <v>0</v>
      </c>
      <c r="FY144" s="318">
        <v>0</v>
      </c>
      <c r="FZ144" s="318">
        <v>0</v>
      </c>
      <c r="GA144" s="318">
        <v>0</v>
      </c>
      <c r="GB144" s="318">
        <v>0</v>
      </c>
      <c r="GC144" s="318">
        <v>0</v>
      </c>
      <c r="GD144" s="318">
        <v>0</v>
      </c>
      <c r="GE144" s="318">
        <v>0</v>
      </c>
      <c r="GF144" s="318">
        <v>0</v>
      </c>
      <c r="GG144" s="318">
        <v>0</v>
      </c>
      <c r="GH144" s="318">
        <v>0</v>
      </c>
      <c r="GI144" s="323">
        <v>0</v>
      </c>
    </row>
    <row r="145" spans="1:191" ht="12.75" x14ac:dyDescent="0.2">
      <c r="A145" s="135">
        <v>79</v>
      </c>
      <c r="D145" s="176" t="s">
        <v>421</v>
      </c>
      <c r="G145" s="67"/>
      <c r="H145" s="66"/>
      <c r="I145" s="66"/>
      <c r="J145" s="143"/>
      <c r="K145" s="143"/>
      <c r="L145" s="143"/>
      <c r="M145" s="74"/>
      <c r="N145" s="74"/>
      <c r="O145" s="74"/>
      <c r="P145" s="95"/>
      <c r="Q145" s="95"/>
      <c r="R145" s="95"/>
      <c r="S145" s="138" t="str">
        <f>VLOOKUP($A145,PORTFOLIO_HIERARCHY,3,0)</f>
        <v xml:space="preserve">Student Loans (Non bk bds &amp; dir plcts) </v>
      </c>
      <c r="T145" s="138"/>
      <c r="U145" s="138"/>
      <c r="V145" s="138"/>
      <c r="W145" s="138"/>
      <c r="X145" s="138"/>
      <c r="Y145" s="138"/>
      <c r="Z145" s="138"/>
      <c r="AA145" s="138"/>
      <c r="AB145" s="138"/>
      <c r="AC145" s="138"/>
      <c r="AD145" s="138"/>
      <c r="AE145" s="138"/>
      <c r="AF145" s="138"/>
      <c r="AG145" s="138"/>
      <c r="AH145" s="138"/>
      <c r="AI145" s="138"/>
      <c r="AJ145" s="138"/>
      <c r="AK145" s="138"/>
      <c r="AL145" s="138"/>
      <c r="AM145" s="138"/>
      <c r="AN145" s="138"/>
      <c r="AO145" s="138"/>
      <c r="AP145" s="138"/>
      <c r="AQ145" s="138"/>
      <c r="AR145" s="138"/>
      <c r="AS145" s="138"/>
      <c r="AT145" s="139"/>
      <c r="AU145" s="66"/>
      <c r="AV145" s="555" t="s">
        <v>24</v>
      </c>
      <c r="AW145" s="556"/>
      <c r="AX145" s="556"/>
      <c r="AY145" s="556"/>
      <c r="AZ145" s="556"/>
      <c r="BA145" s="556"/>
      <c r="BB145" s="556"/>
      <c r="BC145" s="556"/>
      <c r="BD145" s="557"/>
      <c r="BE145" s="66"/>
      <c r="BF145" s="532">
        <f t="shared" ca="1" si="50"/>
        <v>-23372.830031999998</v>
      </c>
      <c r="BG145" s="569"/>
      <c r="BH145" s="569"/>
      <c r="BI145" s="569"/>
      <c r="BJ145" s="569"/>
      <c r="BK145" s="569"/>
      <c r="BL145" s="569"/>
      <c r="BM145" s="569"/>
      <c r="BN145" s="570"/>
      <c r="BO145" s="532">
        <f t="shared" ca="1" si="51"/>
        <v>-26076.733169999996</v>
      </c>
      <c r="BP145" s="569"/>
      <c r="BQ145" s="569"/>
      <c r="BR145" s="569"/>
      <c r="BS145" s="569"/>
      <c r="BT145" s="569"/>
      <c r="BU145" s="569"/>
      <c r="BV145" s="569"/>
      <c r="BW145" s="570"/>
      <c r="BX145" s="532">
        <f t="shared" ca="1" si="52"/>
        <v>-126.99573899999999</v>
      </c>
      <c r="BY145" s="569"/>
      <c r="BZ145" s="569"/>
      <c r="CA145" s="569"/>
      <c r="CB145" s="569"/>
      <c r="CC145" s="569"/>
      <c r="CD145" s="569"/>
      <c r="CE145" s="569"/>
      <c r="CF145" s="570"/>
      <c r="CG145" s="532">
        <f t="shared" ca="1" si="53"/>
        <v>121.00295699999998</v>
      </c>
      <c r="CH145" s="569"/>
      <c r="CI145" s="569"/>
      <c r="CJ145" s="569"/>
      <c r="CK145" s="569"/>
      <c r="CL145" s="569"/>
      <c r="CM145" s="569"/>
      <c r="CN145" s="569"/>
      <c r="CO145" s="570"/>
      <c r="CP145" s="532">
        <f t="shared" ca="1" si="54"/>
        <v>6.0039209999999992</v>
      </c>
      <c r="CQ145" s="569"/>
      <c r="CR145" s="569"/>
      <c r="CS145" s="569"/>
      <c r="CT145" s="569"/>
      <c r="CU145" s="569"/>
      <c r="CV145" s="569"/>
      <c r="CW145" s="569"/>
      <c r="CX145" s="569"/>
      <c r="CY145" s="532">
        <f t="shared" ca="1" si="55"/>
        <v>0</v>
      </c>
      <c r="CZ145" s="569"/>
      <c r="DA145" s="569"/>
      <c r="DB145" s="569"/>
      <c r="DC145" s="569"/>
      <c r="DD145" s="569"/>
      <c r="DE145" s="569"/>
      <c r="DF145" s="569"/>
      <c r="DG145" s="569"/>
      <c r="DH145" s="532">
        <f t="shared" ca="1" si="56"/>
        <v>-10.002822</v>
      </c>
      <c r="DI145" s="569"/>
      <c r="DJ145" s="569"/>
      <c r="DK145" s="569"/>
      <c r="DL145" s="569"/>
      <c r="DM145" s="569"/>
      <c r="DN145" s="569"/>
      <c r="DO145" s="569"/>
      <c r="DP145" s="569"/>
      <c r="DQ145" s="532">
        <f t="shared" ca="1" si="57"/>
        <v>10.002822</v>
      </c>
      <c r="DR145" s="569"/>
      <c r="DS145" s="569"/>
      <c r="DT145" s="569"/>
      <c r="DU145" s="569"/>
      <c r="DV145" s="569"/>
      <c r="DW145" s="569"/>
      <c r="DX145" s="569"/>
      <c r="DY145" s="570"/>
      <c r="DZ145" s="532">
        <f t="shared" ca="1" si="58"/>
        <v>-3.1968929999999998</v>
      </c>
      <c r="EA145" s="569"/>
      <c r="EB145" s="569"/>
      <c r="EC145" s="569"/>
      <c r="ED145" s="569"/>
      <c r="EE145" s="569"/>
      <c r="EF145" s="569"/>
      <c r="EG145" s="569"/>
      <c r="EH145" s="570"/>
      <c r="EI145" s="532">
        <f t="shared" ca="1" si="59"/>
        <v>2.1943829999999998</v>
      </c>
      <c r="EJ145" s="569"/>
      <c r="EK145" s="569"/>
      <c r="EL145" s="569"/>
      <c r="EM145" s="569"/>
      <c r="EN145" s="569"/>
      <c r="EO145" s="569"/>
      <c r="EP145" s="569"/>
      <c r="EQ145" s="570"/>
      <c r="ER145" s="532">
        <f t="shared" ca="1" si="60"/>
        <v>0</v>
      </c>
      <c r="ES145" s="569"/>
      <c r="ET145" s="569"/>
      <c r="EU145" s="569"/>
      <c r="EV145" s="569"/>
      <c r="EW145" s="569"/>
      <c r="EX145" s="569"/>
      <c r="EY145" s="569"/>
      <c r="EZ145" s="570"/>
      <c r="FA145" s="532">
        <f t="shared" ca="1" si="61"/>
        <v>0</v>
      </c>
      <c r="FB145" s="533"/>
      <c r="FC145" s="533"/>
      <c r="FD145" s="533"/>
      <c r="FE145" s="533"/>
      <c r="FF145" s="533"/>
      <c r="FG145" s="533"/>
      <c r="FH145" s="533"/>
      <c r="FI145" s="534"/>
      <c r="FJ145" s="267"/>
      <c r="FK145" s="532">
        <f t="shared" ca="1" si="62"/>
        <v>-49450.554572999987</v>
      </c>
      <c r="FL145" s="569"/>
      <c r="FM145" s="569"/>
      <c r="FN145" s="569"/>
      <c r="FO145" s="569"/>
      <c r="FP145" s="569"/>
      <c r="FQ145" s="569"/>
      <c r="FR145" s="569"/>
      <c r="FS145" s="570"/>
      <c r="FW145" s="317">
        <v>-25104.122815999999</v>
      </c>
      <c r="FX145" s="318">
        <v>-27803.674112000001</v>
      </c>
      <c r="FY145" s="318">
        <v>-125.494816</v>
      </c>
      <c r="FZ145" s="318">
        <v>122.50179199999999</v>
      </c>
      <c r="GA145" s="318">
        <v>5.9972159999999999</v>
      </c>
      <c r="GB145" s="318">
        <v>0</v>
      </c>
      <c r="GC145" s="318">
        <v>-9.0014080000000014</v>
      </c>
      <c r="GD145" s="318">
        <v>9.9953599999999998</v>
      </c>
      <c r="GE145" s="318">
        <v>-3.2052160000000001</v>
      </c>
      <c r="GF145" s="318">
        <v>2.2000959999999998</v>
      </c>
      <c r="GG145" s="318">
        <v>0</v>
      </c>
      <c r="GH145" s="318">
        <v>0</v>
      </c>
      <c r="GI145" s="323">
        <v>-52904.803903999986</v>
      </c>
    </row>
    <row r="146" spans="1:191" ht="12.75" hidden="1" x14ac:dyDescent="0.2">
      <c r="A146" s="266">
        <v>79</v>
      </c>
      <c r="D146" s="176" t="s">
        <v>423</v>
      </c>
      <c r="G146" s="67"/>
      <c r="H146" s="66"/>
      <c r="I146" s="66"/>
      <c r="J146" s="143"/>
      <c r="K146" s="143"/>
      <c r="L146" s="143"/>
      <c r="M146" s="74"/>
      <c r="N146" s="74"/>
      <c r="O146" s="74"/>
      <c r="P146" s="95"/>
      <c r="Q146" s="95"/>
      <c r="R146" s="95"/>
      <c r="S146" s="138"/>
      <c r="T146" s="66"/>
      <c r="U146" s="66"/>
      <c r="V146" s="66"/>
      <c r="W146" s="66"/>
      <c r="X146" s="66"/>
      <c r="Y146" s="66"/>
      <c r="Z146" s="66"/>
      <c r="AA146" s="66"/>
      <c r="AB146" s="66"/>
      <c r="AC146" s="66"/>
      <c r="AD146" s="66"/>
      <c r="AE146" s="66"/>
      <c r="AF146" s="66"/>
      <c r="AG146" s="66"/>
      <c r="AH146" s="66"/>
      <c r="AI146" s="66"/>
      <c r="AJ146" s="66"/>
      <c r="AK146" s="66"/>
      <c r="AL146" s="66"/>
      <c r="AM146" s="66"/>
      <c r="AN146" s="62"/>
      <c r="AO146" s="66"/>
      <c r="AP146" s="66"/>
      <c r="AQ146" s="66"/>
      <c r="AR146" s="66"/>
      <c r="AS146" s="66"/>
      <c r="AT146" s="68"/>
      <c r="AU146" s="66"/>
      <c r="AV146" s="535" t="s">
        <v>32</v>
      </c>
      <c r="AW146" s="550"/>
      <c r="AX146" s="550"/>
      <c r="AY146" s="550"/>
      <c r="AZ146" s="550"/>
      <c r="BA146" s="550"/>
      <c r="BB146" s="550"/>
      <c r="BC146" s="550"/>
      <c r="BD146" s="551"/>
      <c r="BE146" s="66"/>
      <c r="BF146" s="529">
        <f t="shared" ca="1" si="50"/>
        <v>0</v>
      </c>
      <c r="BG146" s="571"/>
      <c r="BH146" s="571"/>
      <c r="BI146" s="571"/>
      <c r="BJ146" s="571"/>
      <c r="BK146" s="571"/>
      <c r="BL146" s="571"/>
      <c r="BM146" s="571"/>
      <c r="BN146" s="572"/>
      <c r="BO146" s="529">
        <f t="shared" ca="1" si="51"/>
        <v>0</v>
      </c>
      <c r="BP146" s="571"/>
      <c r="BQ146" s="571"/>
      <c r="BR146" s="571"/>
      <c r="BS146" s="571"/>
      <c r="BT146" s="571"/>
      <c r="BU146" s="571"/>
      <c r="BV146" s="571"/>
      <c r="BW146" s="572"/>
      <c r="BX146" s="529">
        <f t="shared" ca="1" si="52"/>
        <v>0</v>
      </c>
      <c r="BY146" s="571"/>
      <c r="BZ146" s="571"/>
      <c r="CA146" s="571"/>
      <c r="CB146" s="571"/>
      <c r="CC146" s="571"/>
      <c r="CD146" s="571"/>
      <c r="CE146" s="571"/>
      <c r="CF146" s="572"/>
      <c r="CG146" s="529">
        <f t="shared" ca="1" si="53"/>
        <v>0</v>
      </c>
      <c r="CH146" s="571"/>
      <c r="CI146" s="571"/>
      <c r="CJ146" s="571"/>
      <c r="CK146" s="571"/>
      <c r="CL146" s="571"/>
      <c r="CM146" s="571"/>
      <c r="CN146" s="571"/>
      <c r="CO146" s="572"/>
      <c r="CP146" s="529">
        <f t="shared" ca="1" si="54"/>
        <v>0</v>
      </c>
      <c r="CQ146" s="571"/>
      <c r="CR146" s="571"/>
      <c r="CS146" s="571"/>
      <c r="CT146" s="571"/>
      <c r="CU146" s="571"/>
      <c r="CV146" s="571"/>
      <c r="CW146" s="571"/>
      <c r="CX146" s="572"/>
      <c r="CY146" s="529">
        <f t="shared" ca="1" si="55"/>
        <v>0</v>
      </c>
      <c r="CZ146" s="571"/>
      <c r="DA146" s="571"/>
      <c r="DB146" s="571"/>
      <c r="DC146" s="571"/>
      <c r="DD146" s="571"/>
      <c r="DE146" s="571"/>
      <c r="DF146" s="571"/>
      <c r="DG146" s="572"/>
      <c r="DH146" s="529">
        <f t="shared" ca="1" si="56"/>
        <v>0</v>
      </c>
      <c r="DI146" s="571"/>
      <c r="DJ146" s="571"/>
      <c r="DK146" s="571"/>
      <c r="DL146" s="571"/>
      <c r="DM146" s="571"/>
      <c r="DN146" s="571"/>
      <c r="DO146" s="571"/>
      <c r="DP146" s="572"/>
      <c r="DQ146" s="529">
        <f t="shared" ca="1" si="57"/>
        <v>0</v>
      </c>
      <c r="DR146" s="571"/>
      <c r="DS146" s="571"/>
      <c r="DT146" s="571"/>
      <c r="DU146" s="571"/>
      <c r="DV146" s="571"/>
      <c r="DW146" s="571"/>
      <c r="DX146" s="571"/>
      <c r="DY146" s="572"/>
      <c r="DZ146" s="529">
        <f t="shared" ca="1" si="58"/>
        <v>0</v>
      </c>
      <c r="EA146" s="571"/>
      <c r="EB146" s="571"/>
      <c r="EC146" s="571"/>
      <c r="ED146" s="571"/>
      <c r="EE146" s="571"/>
      <c r="EF146" s="571"/>
      <c r="EG146" s="571"/>
      <c r="EH146" s="572"/>
      <c r="EI146" s="529">
        <f t="shared" ca="1" si="59"/>
        <v>0</v>
      </c>
      <c r="EJ146" s="571"/>
      <c r="EK146" s="571"/>
      <c r="EL146" s="571"/>
      <c r="EM146" s="571"/>
      <c r="EN146" s="571"/>
      <c r="EO146" s="571"/>
      <c r="EP146" s="571"/>
      <c r="EQ146" s="572"/>
      <c r="ER146" s="529">
        <f t="shared" ca="1" si="60"/>
        <v>0</v>
      </c>
      <c r="ES146" s="571"/>
      <c r="ET146" s="571"/>
      <c r="EU146" s="571"/>
      <c r="EV146" s="571"/>
      <c r="EW146" s="571"/>
      <c r="EX146" s="571"/>
      <c r="EY146" s="571"/>
      <c r="EZ146" s="572"/>
      <c r="FA146" s="529">
        <f t="shared" ca="1" si="61"/>
        <v>0</v>
      </c>
      <c r="FB146" s="571"/>
      <c r="FC146" s="571"/>
      <c r="FD146" s="571"/>
      <c r="FE146" s="571"/>
      <c r="FF146" s="571"/>
      <c r="FG146" s="571"/>
      <c r="FH146" s="571"/>
      <c r="FI146" s="572"/>
      <c r="FJ146" s="269"/>
      <c r="FK146" s="529">
        <f t="shared" ca="1" si="62"/>
        <v>0</v>
      </c>
      <c r="FL146" s="571"/>
      <c r="FM146" s="571"/>
      <c r="FN146" s="571"/>
      <c r="FO146" s="571"/>
      <c r="FP146" s="571"/>
      <c r="FQ146" s="571"/>
      <c r="FR146" s="571"/>
      <c r="FS146" s="572"/>
      <c r="FW146" s="317">
        <v>0</v>
      </c>
      <c r="FX146" s="318">
        <v>0</v>
      </c>
      <c r="FY146" s="318">
        <v>0</v>
      </c>
      <c r="FZ146" s="318">
        <v>0</v>
      </c>
      <c r="GA146" s="318">
        <v>0</v>
      </c>
      <c r="GB146" s="318">
        <v>0</v>
      </c>
      <c r="GC146" s="318">
        <v>0</v>
      </c>
      <c r="GD146" s="318">
        <v>0</v>
      </c>
      <c r="GE146" s="318">
        <v>0</v>
      </c>
      <c r="GF146" s="318">
        <v>0</v>
      </c>
      <c r="GG146" s="318">
        <v>0</v>
      </c>
      <c r="GH146" s="318">
        <v>0</v>
      </c>
      <c r="GI146" s="323">
        <v>0</v>
      </c>
    </row>
    <row r="147" spans="1:191" ht="12.75" hidden="1" x14ac:dyDescent="0.2">
      <c r="A147" s="266">
        <v>79</v>
      </c>
      <c r="D147" s="176" t="s">
        <v>423</v>
      </c>
      <c r="G147" s="67"/>
      <c r="H147" s="66"/>
      <c r="I147" s="66"/>
      <c r="J147" s="143"/>
      <c r="K147" s="143"/>
      <c r="L147" s="143"/>
      <c r="M147" s="74"/>
      <c r="N147" s="74"/>
      <c r="O147" s="74"/>
      <c r="P147" s="95"/>
      <c r="Q147" s="95"/>
      <c r="R147" s="95"/>
      <c r="S147" s="138"/>
      <c r="T147" s="66"/>
      <c r="U147" s="66"/>
      <c r="V147" s="66"/>
      <c r="W147" s="66"/>
      <c r="X147" s="66"/>
      <c r="Y147" s="66"/>
      <c r="Z147" s="66"/>
      <c r="AA147" s="66"/>
      <c r="AB147" s="66"/>
      <c r="AC147" s="66"/>
      <c r="AD147" s="66"/>
      <c r="AE147" s="66"/>
      <c r="AF147" s="66"/>
      <c r="AG147" s="66"/>
      <c r="AH147" s="66"/>
      <c r="AI147" s="66"/>
      <c r="AJ147" s="66"/>
      <c r="AK147" s="66"/>
      <c r="AL147" s="66"/>
      <c r="AM147" s="66"/>
      <c r="AN147" s="62"/>
      <c r="AO147" s="66"/>
      <c r="AP147" s="66"/>
      <c r="AQ147" s="66"/>
      <c r="AR147" s="66"/>
      <c r="AS147" s="66"/>
      <c r="AT147" s="68"/>
      <c r="AU147" s="66"/>
      <c r="AV147" s="535" t="s">
        <v>9</v>
      </c>
      <c r="AW147" s="550"/>
      <c r="AX147" s="550"/>
      <c r="AY147" s="550"/>
      <c r="AZ147" s="550"/>
      <c r="BA147" s="550"/>
      <c r="BB147" s="550"/>
      <c r="BC147" s="550"/>
      <c r="BD147" s="551"/>
      <c r="BE147" s="66"/>
      <c r="BF147" s="529">
        <f t="shared" ca="1" si="50"/>
        <v>0</v>
      </c>
      <c r="BG147" s="571"/>
      <c r="BH147" s="571"/>
      <c r="BI147" s="571"/>
      <c r="BJ147" s="571"/>
      <c r="BK147" s="571"/>
      <c r="BL147" s="571"/>
      <c r="BM147" s="571"/>
      <c r="BN147" s="572"/>
      <c r="BO147" s="529">
        <f t="shared" ca="1" si="51"/>
        <v>0</v>
      </c>
      <c r="BP147" s="571"/>
      <c r="BQ147" s="571"/>
      <c r="BR147" s="571"/>
      <c r="BS147" s="571"/>
      <c r="BT147" s="571"/>
      <c r="BU147" s="571"/>
      <c r="BV147" s="571"/>
      <c r="BW147" s="572"/>
      <c r="BX147" s="529">
        <f t="shared" ca="1" si="52"/>
        <v>0</v>
      </c>
      <c r="BY147" s="571"/>
      <c r="BZ147" s="571"/>
      <c r="CA147" s="571"/>
      <c r="CB147" s="571"/>
      <c r="CC147" s="571"/>
      <c r="CD147" s="571"/>
      <c r="CE147" s="571"/>
      <c r="CF147" s="572"/>
      <c r="CG147" s="529">
        <f t="shared" ca="1" si="53"/>
        <v>0</v>
      </c>
      <c r="CH147" s="571"/>
      <c r="CI147" s="571"/>
      <c r="CJ147" s="571"/>
      <c r="CK147" s="571"/>
      <c r="CL147" s="571"/>
      <c r="CM147" s="571"/>
      <c r="CN147" s="571"/>
      <c r="CO147" s="572"/>
      <c r="CP147" s="529">
        <f t="shared" ca="1" si="54"/>
        <v>0</v>
      </c>
      <c r="CQ147" s="571"/>
      <c r="CR147" s="571"/>
      <c r="CS147" s="571"/>
      <c r="CT147" s="571"/>
      <c r="CU147" s="571"/>
      <c r="CV147" s="571"/>
      <c r="CW147" s="571"/>
      <c r="CX147" s="571"/>
      <c r="CY147" s="529">
        <f t="shared" ca="1" si="55"/>
        <v>0</v>
      </c>
      <c r="CZ147" s="571"/>
      <c r="DA147" s="571"/>
      <c r="DB147" s="571"/>
      <c r="DC147" s="571"/>
      <c r="DD147" s="571"/>
      <c r="DE147" s="571"/>
      <c r="DF147" s="571"/>
      <c r="DG147" s="571"/>
      <c r="DH147" s="529">
        <f t="shared" ca="1" si="56"/>
        <v>0</v>
      </c>
      <c r="DI147" s="571"/>
      <c r="DJ147" s="571"/>
      <c r="DK147" s="571"/>
      <c r="DL147" s="571"/>
      <c r="DM147" s="571"/>
      <c r="DN147" s="571"/>
      <c r="DO147" s="571"/>
      <c r="DP147" s="571"/>
      <c r="DQ147" s="529">
        <f t="shared" ca="1" si="57"/>
        <v>0</v>
      </c>
      <c r="DR147" s="571"/>
      <c r="DS147" s="571"/>
      <c r="DT147" s="571"/>
      <c r="DU147" s="571"/>
      <c r="DV147" s="571"/>
      <c r="DW147" s="571"/>
      <c r="DX147" s="571"/>
      <c r="DY147" s="572"/>
      <c r="DZ147" s="529">
        <f t="shared" ca="1" si="58"/>
        <v>0</v>
      </c>
      <c r="EA147" s="571"/>
      <c r="EB147" s="571"/>
      <c r="EC147" s="571"/>
      <c r="ED147" s="571"/>
      <c r="EE147" s="571"/>
      <c r="EF147" s="571"/>
      <c r="EG147" s="571"/>
      <c r="EH147" s="572"/>
      <c r="EI147" s="529">
        <f t="shared" ca="1" si="59"/>
        <v>0</v>
      </c>
      <c r="EJ147" s="571"/>
      <c r="EK147" s="571"/>
      <c r="EL147" s="571"/>
      <c r="EM147" s="571"/>
      <c r="EN147" s="571"/>
      <c r="EO147" s="571"/>
      <c r="EP147" s="571"/>
      <c r="EQ147" s="572"/>
      <c r="ER147" s="529">
        <f t="shared" ca="1" si="60"/>
        <v>0</v>
      </c>
      <c r="ES147" s="571"/>
      <c r="ET147" s="571"/>
      <c r="EU147" s="571"/>
      <c r="EV147" s="571"/>
      <c r="EW147" s="571"/>
      <c r="EX147" s="571"/>
      <c r="EY147" s="571"/>
      <c r="EZ147" s="572"/>
      <c r="FA147" s="529">
        <f t="shared" ca="1" si="61"/>
        <v>0</v>
      </c>
      <c r="FB147" s="530"/>
      <c r="FC147" s="530"/>
      <c r="FD147" s="530"/>
      <c r="FE147" s="530"/>
      <c r="FF147" s="530"/>
      <c r="FG147" s="530"/>
      <c r="FH147" s="530"/>
      <c r="FI147" s="531"/>
      <c r="FJ147" s="267"/>
      <c r="FK147" s="529">
        <f t="shared" ca="1" si="62"/>
        <v>0</v>
      </c>
      <c r="FL147" s="571"/>
      <c r="FM147" s="571"/>
      <c r="FN147" s="571"/>
      <c r="FO147" s="571"/>
      <c r="FP147" s="571"/>
      <c r="FQ147" s="571"/>
      <c r="FR147" s="571"/>
      <c r="FS147" s="572"/>
      <c r="FW147" s="317">
        <v>0</v>
      </c>
      <c r="FX147" s="318">
        <v>0</v>
      </c>
      <c r="FY147" s="318">
        <v>0</v>
      </c>
      <c r="FZ147" s="318">
        <v>0</v>
      </c>
      <c r="GA147" s="318">
        <v>0</v>
      </c>
      <c r="GB147" s="318">
        <v>0</v>
      </c>
      <c r="GC147" s="318">
        <v>0</v>
      </c>
      <c r="GD147" s="318">
        <v>0</v>
      </c>
      <c r="GE147" s="318">
        <v>0</v>
      </c>
      <c r="GF147" s="318">
        <v>0</v>
      </c>
      <c r="GG147" s="318">
        <v>0</v>
      </c>
      <c r="GH147" s="318">
        <v>0</v>
      </c>
      <c r="GI147" s="323">
        <v>0</v>
      </c>
    </row>
    <row r="148" spans="1:191" ht="12.75" x14ac:dyDescent="0.2">
      <c r="A148" s="266">
        <v>79</v>
      </c>
      <c r="D148" s="176" t="s">
        <v>423</v>
      </c>
      <c r="G148" s="67"/>
      <c r="H148" s="66"/>
      <c r="I148" s="66"/>
      <c r="J148" s="143"/>
      <c r="K148" s="143"/>
      <c r="L148" s="143"/>
      <c r="M148" s="74"/>
      <c r="N148" s="74"/>
      <c r="O148" s="74"/>
      <c r="P148" s="95"/>
      <c r="Q148" s="95"/>
      <c r="R148" s="95"/>
      <c r="S148" s="138"/>
      <c r="T148" s="66"/>
      <c r="U148" s="66"/>
      <c r="V148" s="66"/>
      <c r="W148" s="66"/>
      <c r="X148" s="66"/>
      <c r="Y148" s="66"/>
      <c r="Z148" s="66"/>
      <c r="AA148" s="66"/>
      <c r="AB148" s="66"/>
      <c r="AC148" s="66"/>
      <c r="AD148" s="66"/>
      <c r="AE148" s="66"/>
      <c r="AF148" s="66"/>
      <c r="AG148" s="66"/>
      <c r="AH148" s="66"/>
      <c r="AI148" s="66"/>
      <c r="AJ148" s="66"/>
      <c r="AK148" s="66"/>
      <c r="AL148" s="66"/>
      <c r="AM148" s="66"/>
      <c r="AN148" s="62"/>
      <c r="AO148" s="66"/>
      <c r="AP148" s="66"/>
      <c r="AQ148" s="66"/>
      <c r="AR148" s="66"/>
      <c r="AS148" s="66"/>
      <c r="AT148" s="68"/>
      <c r="AU148" s="66"/>
      <c r="AV148" s="535" t="s">
        <v>18</v>
      </c>
      <c r="AW148" s="550"/>
      <c r="AX148" s="550"/>
      <c r="AY148" s="550"/>
      <c r="AZ148" s="550"/>
      <c r="BA148" s="550"/>
      <c r="BB148" s="550"/>
      <c r="BC148" s="550"/>
      <c r="BD148" s="551"/>
      <c r="BE148" s="66"/>
      <c r="BF148" s="529">
        <f t="shared" ca="1" si="50"/>
        <v>-1308.8325</v>
      </c>
      <c r="BG148" s="571"/>
      <c r="BH148" s="571"/>
      <c r="BI148" s="571"/>
      <c r="BJ148" s="571"/>
      <c r="BK148" s="571"/>
      <c r="BL148" s="571"/>
      <c r="BM148" s="571"/>
      <c r="BN148" s="572"/>
      <c r="BO148" s="529">
        <f ca="1">VLOOKUP($A148&amp;$AV148,SENSITIVITIES_TABLE,3,0)*FX_EUR_USD</f>
        <v>-466.72409999999996</v>
      </c>
      <c r="BP148" s="571"/>
      <c r="BQ148" s="571"/>
      <c r="BR148" s="571"/>
      <c r="BS148" s="571"/>
      <c r="BT148" s="571"/>
      <c r="BU148" s="571"/>
      <c r="BV148" s="571"/>
      <c r="BW148" s="572"/>
      <c r="BX148" s="529">
        <f t="shared" ca="1" si="52"/>
        <v>0</v>
      </c>
      <c r="BY148" s="571"/>
      <c r="BZ148" s="571"/>
      <c r="CA148" s="571"/>
      <c r="CB148" s="571"/>
      <c r="CC148" s="571"/>
      <c r="CD148" s="571"/>
      <c r="CE148" s="571"/>
      <c r="CF148" s="572"/>
      <c r="CG148" s="529">
        <f t="shared" ca="1" si="53"/>
        <v>0</v>
      </c>
      <c r="CH148" s="571"/>
      <c r="CI148" s="571"/>
      <c r="CJ148" s="571"/>
      <c r="CK148" s="571"/>
      <c r="CL148" s="571"/>
      <c r="CM148" s="571"/>
      <c r="CN148" s="571"/>
      <c r="CO148" s="572"/>
      <c r="CP148" s="529">
        <f t="shared" ca="1" si="54"/>
        <v>0</v>
      </c>
      <c r="CQ148" s="571"/>
      <c r="CR148" s="571"/>
      <c r="CS148" s="571"/>
      <c r="CT148" s="571"/>
      <c r="CU148" s="571"/>
      <c r="CV148" s="571"/>
      <c r="CW148" s="571"/>
      <c r="CX148" s="571"/>
      <c r="CY148" s="529">
        <f t="shared" ca="1" si="55"/>
        <v>0</v>
      </c>
      <c r="CZ148" s="571"/>
      <c r="DA148" s="571"/>
      <c r="DB148" s="571"/>
      <c r="DC148" s="571"/>
      <c r="DD148" s="571"/>
      <c r="DE148" s="571"/>
      <c r="DF148" s="571"/>
      <c r="DG148" s="571"/>
      <c r="DH148" s="529">
        <f t="shared" ca="1" si="56"/>
        <v>0</v>
      </c>
      <c r="DI148" s="571"/>
      <c r="DJ148" s="571"/>
      <c r="DK148" s="571"/>
      <c r="DL148" s="571"/>
      <c r="DM148" s="571"/>
      <c r="DN148" s="571"/>
      <c r="DO148" s="571"/>
      <c r="DP148" s="571"/>
      <c r="DQ148" s="529">
        <f t="shared" ca="1" si="57"/>
        <v>0</v>
      </c>
      <c r="DR148" s="571"/>
      <c r="DS148" s="571"/>
      <c r="DT148" s="571"/>
      <c r="DU148" s="571"/>
      <c r="DV148" s="571"/>
      <c r="DW148" s="571"/>
      <c r="DX148" s="571"/>
      <c r="DY148" s="572"/>
      <c r="DZ148" s="529">
        <f t="shared" ca="1" si="58"/>
        <v>0</v>
      </c>
      <c r="EA148" s="571"/>
      <c r="EB148" s="571"/>
      <c r="EC148" s="571"/>
      <c r="ED148" s="571"/>
      <c r="EE148" s="571"/>
      <c r="EF148" s="571"/>
      <c r="EG148" s="571"/>
      <c r="EH148" s="572"/>
      <c r="EI148" s="529">
        <f t="shared" ca="1" si="59"/>
        <v>0</v>
      </c>
      <c r="EJ148" s="571"/>
      <c r="EK148" s="571"/>
      <c r="EL148" s="571"/>
      <c r="EM148" s="571"/>
      <c r="EN148" s="571"/>
      <c r="EO148" s="571"/>
      <c r="EP148" s="571"/>
      <c r="EQ148" s="572"/>
      <c r="ER148" s="529">
        <f t="shared" ca="1" si="60"/>
        <v>0</v>
      </c>
      <c r="ES148" s="571"/>
      <c r="ET148" s="571"/>
      <c r="EU148" s="571"/>
      <c r="EV148" s="571"/>
      <c r="EW148" s="571"/>
      <c r="EX148" s="571"/>
      <c r="EY148" s="571"/>
      <c r="EZ148" s="572"/>
      <c r="FA148" s="529">
        <f t="shared" ca="1" si="61"/>
        <v>0</v>
      </c>
      <c r="FB148" s="530"/>
      <c r="FC148" s="530"/>
      <c r="FD148" s="530"/>
      <c r="FE148" s="530"/>
      <c r="FF148" s="530"/>
      <c r="FG148" s="530"/>
      <c r="FH148" s="530"/>
      <c r="FI148" s="531"/>
      <c r="FJ148" s="267"/>
      <c r="FK148" s="529">
        <f t="shared" ca="1" si="62"/>
        <v>-1775.5565999999999</v>
      </c>
      <c r="FL148" s="571"/>
      <c r="FM148" s="571"/>
      <c r="FN148" s="571"/>
      <c r="FO148" s="571"/>
      <c r="FP148" s="571"/>
      <c r="FQ148" s="571"/>
      <c r="FR148" s="571"/>
      <c r="FS148" s="572"/>
      <c r="FW148" s="317">
        <v>-1531.1328000000001</v>
      </c>
      <c r="FX148" s="318">
        <v>-503.67680000000001</v>
      </c>
      <c r="FY148" s="318">
        <v>0</v>
      </c>
      <c r="FZ148" s="318">
        <v>0</v>
      </c>
      <c r="GA148" s="318">
        <v>0</v>
      </c>
      <c r="GB148" s="318">
        <v>0</v>
      </c>
      <c r="GC148" s="318">
        <v>0</v>
      </c>
      <c r="GD148" s="318">
        <v>0</v>
      </c>
      <c r="GE148" s="318">
        <v>0</v>
      </c>
      <c r="GF148" s="318">
        <v>0</v>
      </c>
      <c r="GG148" s="318">
        <v>0</v>
      </c>
      <c r="GH148" s="318">
        <v>0</v>
      </c>
      <c r="GI148" s="323">
        <v>-2034.8096</v>
      </c>
    </row>
    <row r="149" spans="1:191" ht="12.75" hidden="1" x14ac:dyDescent="0.2">
      <c r="A149" s="266">
        <v>79</v>
      </c>
      <c r="D149" s="176" t="s">
        <v>423</v>
      </c>
      <c r="G149" s="67"/>
      <c r="H149" s="66"/>
      <c r="I149" s="66"/>
      <c r="J149" s="143"/>
      <c r="K149" s="143"/>
      <c r="L149" s="143"/>
      <c r="M149" s="74"/>
      <c r="N149" s="74"/>
      <c r="O149" s="74"/>
      <c r="P149" s="95"/>
      <c r="Q149" s="95"/>
      <c r="R149" s="95"/>
      <c r="S149" s="138"/>
      <c r="T149" s="66"/>
      <c r="U149" s="66"/>
      <c r="V149" s="66"/>
      <c r="W149" s="66"/>
      <c r="X149" s="66"/>
      <c r="Y149" s="66"/>
      <c r="Z149" s="66"/>
      <c r="AA149" s="66"/>
      <c r="AB149" s="66"/>
      <c r="AC149" s="66"/>
      <c r="AD149" s="66"/>
      <c r="AE149" s="66"/>
      <c r="AF149" s="66"/>
      <c r="AG149" s="66"/>
      <c r="AH149" s="66"/>
      <c r="AI149" s="66"/>
      <c r="AJ149" s="66"/>
      <c r="AK149" s="66"/>
      <c r="AL149" s="66"/>
      <c r="AM149" s="66"/>
      <c r="AN149" s="62"/>
      <c r="AO149" s="66"/>
      <c r="AP149" s="66"/>
      <c r="AQ149" s="66"/>
      <c r="AR149" s="66"/>
      <c r="AS149" s="66"/>
      <c r="AT149" s="68"/>
      <c r="AU149" s="66"/>
      <c r="AV149" s="535" t="s">
        <v>39</v>
      </c>
      <c r="AW149" s="550"/>
      <c r="AX149" s="550"/>
      <c r="AY149" s="550"/>
      <c r="AZ149" s="550"/>
      <c r="BA149" s="550"/>
      <c r="BB149" s="550"/>
      <c r="BC149" s="550"/>
      <c r="BD149" s="551"/>
      <c r="BE149" s="66"/>
      <c r="BF149" s="529">
        <f t="shared" ca="1" si="50"/>
        <v>0</v>
      </c>
      <c r="BG149" s="571"/>
      <c r="BH149" s="571"/>
      <c r="BI149" s="571"/>
      <c r="BJ149" s="571"/>
      <c r="BK149" s="571"/>
      <c r="BL149" s="571"/>
      <c r="BM149" s="571"/>
      <c r="BN149" s="572"/>
      <c r="BO149" s="529">
        <f t="shared" ca="1" si="51"/>
        <v>0</v>
      </c>
      <c r="BP149" s="571"/>
      <c r="BQ149" s="571"/>
      <c r="BR149" s="571"/>
      <c r="BS149" s="571"/>
      <c r="BT149" s="571"/>
      <c r="BU149" s="571"/>
      <c r="BV149" s="571"/>
      <c r="BW149" s="572"/>
      <c r="BX149" s="529">
        <f t="shared" ca="1" si="52"/>
        <v>0</v>
      </c>
      <c r="BY149" s="571"/>
      <c r="BZ149" s="571"/>
      <c r="CA149" s="571"/>
      <c r="CB149" s="571"/>
      <c r="CC149" s="571"/>
      <c r="CD149" s="571"/>
      <c r="CE149" s="571"/>
      <c r="CF149" s="572"/>
      <c r="CG149" s="529">
        <f t="shared" ca="1" si="53"/>
        <v>0</v>
      </c>
      <c r="CH149" s="571"/>
      <c r="CI149" s="571"/>
      <c r="CJ149" s="571"/>
      <c r="CK149" s="571"/>
      <c r="CL149" s="571"/>
      <c r="CM149" s="571"/>
      <c r="CN149" s="571"/>
      <c r="CO149" s="572"/>
      <c r="CP149" s="529">
        <f t="shared" ca="1" si="54"/>
        <v>0</v>
      </c>
      <c r="CQ149" s="571"/>
      <c r="CR149" s="571"/>
      <c r="CS149" s="571"/>
      <c r="CT149" s="571"/>
      <c r="CU149" s="571"/>
      <c r="CV149" s="571"/>
      <c r="CW149" s="571"/>
      <c r="CX149" s="571"/>
      <c r="CY149" s="529">
        <f t="shared" ca="1" si="55"/>
        <v>0</v>
      </c>
      <c r="CZ149" s="571"/>
      <c r="DA149" s="571"/>
      <c r="DB149" s="571"/>
      <c r="DC149" s="571"/>
      <c r="DD149" s="571"/>
      <c r="DE149" s="571"/>
      <c r="DF149" s="571"/>
      <c r="DG149" s="571"/>
      <c r="DH149" s="529">
        <f t="shared" ca="1" si="56"/>
        <v>0</v>
      </c>
      <c r="DI149" s="571"/>
      <c r="DJ149" s="571"/>
      <c r="DK149" s="571"/>
      <c r="DL149" s="571"/>
      <c r="DM149" s="571"/>
      <c r="DN149" s="571"/>
      <c r="DO149" s="571"/>
      <c r="DP149" s="571"/>
      <c r="DQ149" s="529">
        <f t="shared" ca="1" si="57"/>
        <v>0</v>
      </c>
      <c r="DR149" s="571"/>
      <c r="DS149" s="571"/>
      <c r="DT149" s="571"/>
      <c r="DU149" s="571"/>
      <c r="DV149" s="571"/>
      <c r="DW149" s="571"/>
      <c r="DX149" s="571"/>
      <c r="DY149" s="572"/>
      <c r="DZ149" s="529">
        <f t="shared" ca="1" si="58"/>
        <v>0</v>
      </c>
      <c r="EA149" s="571"/>
      <c r="EB149" s="571"/>
      <c r="EC149" s="571"/>
      <c r="ED149" s="571"/>
      <c r="EE149" s="571"/>
      <c r="EF149" s="571"/>
      <c r="EG149" s="571"/>
      <c r="EH149" s="572"/>
      <c r="EI149" s="529">
        <f t="shared" ca="1" si="59"/>
        <v>0</v>
      </c>
      <c r="EJ149" s="571"/>
      <c r="EK149" s="571"/>
      <c r="EL149" s="571"/>
      <c r="EM149" s="571"/>
      <c r="EN149" s="571"/>
      <c r="EO149" s="571"/>
      <c r="EP149" s="571"/>
      <c r="EQ149" s="572"/>
      <c r="ER149" s="529">
        <f t="shared" ca="1" si="60"/>
        <v>0</v>
      </c>
      <c r="ES149" s="571"/>
      <c r="ET149" s="571"/>
      <c r="EU149" s="571"/>
      <c r="EV149" s="571"/>
      <c r="EW149" s="571"/>
      <c r="EX149" s="571"/>
      <c r="EY149" s="571"/>
      <c r="EZ149" s="572"/>
      <c r="FA149" s="529">
        <f t="shared" ca="1" si="61"/>
        <v>0</v>
      </c>
      <c r="FB149" s="530"/>
      <c r="FC149" s="530"/>
      <c r="FD149" s="530"/>
      <c r="FE149" s="530"/>
      <c r="FF149" s="530"/>
      <c r="FG149" s="530"/>
      <c r="FH149" s="530"/>
      <c r="FI149" s="531"/>
      <c r="FJ149" s="267"/>
      <c r="FK149" s="529">
        <f t="shared" ca="1" si="62"/>
        <v>0</v>
      </c>
      <c r="FL149" s="571"/>
      <c r="FM149" s="571"/>
      <c r="FN149" s="571"/>
      <c r="FO149" s="571"/>
      <c r="FP149" s="571"/>
      <c r="FQ149" s="571"/>
      <c r="FR149" s="571"/>
      <c r="FS149" s="572"/>
      <c r="FW149" s="317">
        <v>0</v>
      </c>
      <c r="FX149" s="318">
        <v>0</v>
      </c>
      <c r="FY149" s="318">
        <v>0</v>
      </c>
      <c r="FZ149" s="318">
        <v>0</v>
      </c>
      <c r="GA149" s="318">
        <v>0</v>
      </c>
      <c r="GB149" s="318">
        <v>0</v>
      </c>
      <c r="GC149" s="318">
        <v>0</v>
      </c>
      <c r="GD149" s="318">
        <v>0</v>
      </c>
      <c r="GE149" s="318">
        <v>0</v>
      </c>
      <c r="GF149" s="318">
        <v>0</v>
      </c>
      <c r="GG149" s="318">
        <v>0</v>
      </c>
      <c r="GH149" s="318">
        <v>0</v>
      </c>
      <c r="GI149" s="323">
        <v>0</v>
      </c>
    </row>
    <row r="150" spans="1:191" ht="12.75" hidden="1" x14ac:dyDescent="0.2">
      <c r="A150" s="266">
        <v>79</v>
      </c>
      <c r="D150" s="176" t="s">
        <v>423</v>
      </c>
      <c r="G150" s="67"/>
      <c r="H150" s="66"/>
      <c r="I150" s="66"/>
      <c r="J150" s="143"/>
      <c r="K150" s="143"/>
      <c r="L150" s="143"/>
      <c r="M150" s="74"/>
      <c r="N150" s="74"/>
      <c r="O150" s="74"/>
      <c r="P150" s="95"/>
      <c r="Q150" s="95"/>
      <c r="R150" s="95"/>
      <c r="S150" s="138"/>
      <c r="T150" s="66"/>
      <c r="U150" s="66"/>
      <c r="V150" s="66"/>
      <c r="W150" s="66"/>
      <c r="X150" s="66"/>
      <c r="Y150" s="66"/>
      <c r="Z150" s="66"/>
      <c r="AA150" s="66"/>
      <c r="AB150" s="66"/>
      <c r="AC150" s="66"/>
      <c r="AD150" s="66"/>
      <c r="AE150" s="66"/>
      <c r="AF150" s="66"/>
      <c r="AG150" s="66"/>
      <c r="AH150" s="66"/>
      <c r="AI150" s="66"/>
      <c r="AJ150" s="66"/>
      <c r="AK150" s="66"/>
      <c r="AL150" s="66"/>
      <c r="AM150" s="66"/>
      <c r="AN150" s="62"/>
      <c r="AO150" s="66"/>
      <c r="AP150" s="66"/>
      <c r="AQ150" s="66"/>
      <c r="AR150" s="66"/>
      <c r="AS150" s="66"/>
      <c r="AT150" s="68"/>
      <c r="AU150" s="66"/>
      <c r="AV150" s="535" t="s">
        <v>31</v>
      </c>
      <c r="AW150" s="550"/>
      <c r="AX150" s="550"/>
      <c r="AY150" s="550"/>
      <c r="AZ150" s="550"/>
      <c r="BA150" s="550"/>
      <c r="BB150" s="550"/>
      <c r="BC150" s="550"/>
      <c r="BD150" s="551"/>
      <c r="BE150" s="66"/>
      <c r="BF150" s="529">
        <f t="shared" ca="1" si="50"/>
        <v>0</v>
      </c>
      <c r="BG150" s="571"/>
      <c r="BH150" s="571"/>
      <c r="BI150" s="571"/>
      <c r="BJ150" s="571"/>
      <c r="BK150" s="571"/>
      <c r="BL150" s="571"/>
      <c r="BM150" s="571"/>
      <c r="BN150" s="572"/>
      <c r="BO150" s="529">
        <f t="shared" ca="1" si="51"/>
        <v>0</v>
      </c>
      <c r="BP150" s="571"/>
      <c r="BQ150" s="571"/>
      <c r="BR150" s="571"/>
      <c r="BS150" s="571"/>
      <c r="BT150" s="571"/>
      <c r="BU150" s="571"/>
      <c r="BV150" s="571"/>
      <c r="BW150" s="572"/>
      <c r="BX150" s="529">
        <f t="shared" ca="1" si="52"/>
        <v>0</v>
      </c>
      <c r="BY150" s="571"/>
      <c r="BZ150" s="571"/>
      <c r="CA150" s="571"/>
      <c r="CB150" s="571"/>
      <c r="CC150" s="571"/>
      <c r="CD150" s="571"/>
      <c r="CE150" s="571"/>
      <c r="CF150" s="572"/>
      <c r="CG150" s="529">
        <f t="shared" ca="1" si="53"/>
        <v>0</v>
      </c>
      <c r="CH150" s="571"/>
      <c r="CI150" s="571"/>
      <c r="CJ150" s="571"/>
      <c r="CK150" s="571"/>
      <c r="CL150" s="571"/>
      <c r="CM150" s="571"/>
      <c r="CN150" s="571"/>
      <c r="CO150" s="572"/>
      <c r="CP150" s="529">
        <f t="shared" ca="1" si="54"/>
        <v>0</v>
      </c>
      <c r="CQ150" s="571"/>
      <c r="CR150" s="571"/>
      <c r="CS150" s="571"/>
      <c r="CT150" s="571"/>
      <c r="CU150" s="571"/>
      <c r="CV150" s="571"/>
      <c r="CW150" s="571"/>
      <c r="CX150" s="571"/>
      <c r="CY150" s="529">
        <f t="shared" ca="1" si="55"/>
        <v>0</v>
      </c>
      <c r="CZ150" s="571"/>
      <c r="DA150" s="571"/>
      <c r="DB150" s="571"/>
      <c r="DC150" s="571"/>
      <c r="DD150" s="571"/>
      <c r="DE150" s="571"/>
      <c r="DF150" s="571"/>
      <c r="DG150" s="571"/>
      <c r="DH150" s="529">
        <f t="shared" ca="1" si="56"/>
        <v>0</v>
      </c>
      <c r="DI150" s="571"/>
      <c r="DJ150" s="571"/>
      <c r="DK150" s="571"/>
      <c r="DL150" s="571"/>
      <c r="DM150" s="571"/>
      <c r="DN150" s="571"/>
      <c r="DO150" s="571"/>
      <c r="DP150" s="571"/>
      <c r="DQ150" s="529">
        <f t="shared" ca="1" si="57"/>
        <v>0</v>
      </c>
      <c r="DR150" s="571"/>
      <c r="DS150" s="571"/>
      <c r="DT150" s="571"/>
      <c r="DU150" s="571"/>
      <c r="DV150" s="571"/>
      <c r="DW150" s="571"/>
      <c r="DX150" s="571"/>
      <c r="DY150" s="572"/>
      <c r="DZ150" s="529">
        <f t="shared" ca="1" si="58"/>
        <v>0</v>
      </c>
      <c r="EA150" s="571"/>
      <c r="EB150" s="571"/>
      <c r="EC150" s="571"/>
      <c r="ED150" s="571"/>
      <c r="EE150" s="571"/>
      <c r="EF150" s="571"/>
      <c r="EG150" s="571"/>
      <c r="EH150" s="572"/>
      <c r="EI150" s="529">
        <f t="shared" ca="1" si="59"/>
        <v>0</v>
      </c>
      <c r="EJ150" s="571"/>
      <c r="EK150" s="571"/>
      <c r="EL150" s="571"/>
      <c r="EM150" s="571"/>
      <c r="EN150" s="571"/>
      <c r="EO150" s="571"/>
      <c r="EP150" s="571"/>
      <c r="EQ150" s="572"/>
      <c r="ER150" s="529">
        <f t="shared" ca="1" si="60"/>
        <v>0</v>
      </c>
      <c r="ES150" s="571"/>
      <c r="ET150" s="571"/>
      <c r="EU150" s="571"/>
      <c r="EV150" s="571"/>
      <c r="EW150" s="571"/>
      <c r="EX150" s="571"/>
      <c r="EY150" s="571"/>
      <c r="EZ150" s="572"/>
      <c r="FA150" s="529">
        <f t="shared" ca="1" si="61"/>
        <v>0</v>
      </c>
      <c r="FB150" s="530"/>
      <c r="FC150" s="530"/>
      <c r="FD150" s="530"/>
      <c r="FE150" s="530"/>
      <c r="FF150" s="530"/>
      <c r="FG150" s="530"/>
      <c r="FH150" s="530"/>
      <c r="FI150" s="531"/>
      <c r="FJ150" s="267"/>
      <c r="FK150" s="529">
        <f t="shared" ca="1" si="62"/>
        <v>0</v>
      </c>
      <c r="FL150" s="571"/>
      <c r="FM150" s="571"/>
      <c r="FN150" s="571"/>
      <c r="FO150" s="571"/>
      <c r="FP150" s="571"/>
      <c r="FQ150" s="571"/>
      <c r="FR150" s="571"/>
      <c r="FS150" s="572"/>
      <c r="FW150" s="317">
        <v>0</v>
      </c>
      <c r="FX150" s="318">
        <v>0</v>
      </c>
      <c r="FY150" s="318">
        <v>0</v>
      </c>
      <c r="FZ150" s="318">
        <v>0</v>
      </c>
      <c r="GA150" s="318">
        <v>0</v>
      </c>
      <c r="GB150" s="318">
        <v>0</v>
      </c>
      <c r="GC150" s="318">
        <v>0</v>
      </c>
      <c r="GD150" s="318">
        <v>0</v>
      </c>
      <c r="GE150" s="318">
        <v>0</v>
      </c>
      <c r="GF150" s="318">
        <v>0</v>
      </c>
      <c r="GG150" s="318">
        <v>0</v>
      </c>
      <c r="GH150" s="318">
        <v>0</v>
      </c>
      <c r="GI150" s="323">
        <v>0</v>
      </c>
    </row>
    <row r="151" spans="1:191" ht="12.75" x14ac:dyDescent="0.2">
      <c r="A151" s="266">
        <v>79</v>
      </c>
      <c r="D151" s="176" t="s">
        <v>423</v>
      </c>
      <c r="G151" s="67"/>
      <c r="H151" s="66"/>
      <c r="I151" s="66"/>
      <c r="J151" s="143"/>
      <c r="K151" s="143"/>
      <c r="L151" s="143"/>
      <c r="M151" s="74"/>
      <c r="N151" s="74"/>
      <c r="O151" s="74"/>
      <c r="P151" s="95"/>
      <c r="Q151" s="95"/>
      <c r="R151" s="95"/>
      <c r="S151" s="138"/>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6"/>
      <c r="AS151" s="66"/>
      <c r="AT151" s="68"/>
      <c r="AU151" s="66"/>
      <c r="AV151" s="535" t="s">
        <v>16</v>
      </c>
      <c r="AW151" s="550"/>
      <c r="AX151" s="550"/>
      <c r="AY151" s="550"/>
      <c r="AZ151" s="550"/>
      <c r="BA151" s="550"/>
      <c r="BB151" s="550"/>
      <c r="BC151" s="550"/>
      <c r="BD151" s="551"/>
      <c r="BE151" s="66"/>
      <c r="BF151" s="529">
        <f t="shared" ca="1" si="50"/>
        <v>-22063.997531999998</v>
      </c>
      <c r="BG151" s="571"/>
      <c r="BH151" s="571"/>
      <c r="BI151" s="571"/>
      <c r="BJ151" s="571"/>
      <c r="BK151" s="571"/>
      <c r="BL151" s="571"/>
      <c r="BM151" s="571"/>
      <c r="BN151" s="572"/>
      <c r="BO151" s="529">
        <f t="shared" ca="1" si="51"/>
        <v>-25610.009069999996</v>
      </c>
      <c r="BP151" s="571"/>
      <c r="BQ151" s="571"/>
      <c r="BR151" s="571"/>
      <c r="BS151" s="571"/>
      <c r="BT151" s="571"/>
      <c r="BU151" s="571"/>
      <c r="BV151" s="571"/>
      <c r="BW151" s="572"/>
      <c r="BX151" s="529">
        <f t="shared" ca="1" si="52"/>
        <v>-126.99573899999999</v>
      </c>
      <c r="BY151" s="571"/>
      <c r="BZ151" s="571"/>
      <c r="CA151" s="571"/>
      <c r="CB151" s="571"/>
      <c r="CC151" s="571"/>
      <c r="CD151" s="571"/>
      <c r="CE151" s="571"/>
      <c r="CF151" s="572"/>
      <c r="CG151" s="529">
        <f t="shared" ca="1" si="53"/>
        <v>121.00295699999998</v>
      </c>
      <c r="CH151" s="571"/>
      <c r="CI151" s="571"/>
      <c r="CJ151" s="571"/>
      <c r="CK151" s="571"/>
      <c r="CL151" s="571"/>
      <c r="CM151" s="571"/>
      <c r="CN151" s="571"/>
      <c r="CO151" s="572"/>
      <c r="CP151" s="529">
        <f t="shared" ca="1" si="54"/>
        <v>6.0039209999999992</v>
      </c>
      <c r="CQ151" s="571"/>
      <c r="CR151" s="571"/>
      <c r="CS151" s="571"/>
      <c r="CT151" s="571"/>
      <c r="CU151" s="571"/>
      <c r="CV151" s="571"/>
      <c r="CW151" s="571"/>
      <c r="CX151" s="571"/>
      <c r="CY151" s="529">
        <f t="shared" ca="1" si="55"/>
        <v>0</v>
      </c>
      <c r="CZ151" s="571"/>
      <c r="DA151" s="571"/>
      <c r="DB151" s="571"/>
      <c r="DC151" s="571"/>
      <c r="DD151" s="571"/>
      <c r="DE151" s="571"/>
      <c r="DF151" s="571"/>
      <c r="DG151" s="571"/>
      <c r="DH151" s="529">
        <f t="shared" ca="1" si="56"/>
        <v>-10.002822</v>
      </c>
      <c r="DI151" s="571"/>
      <c r="DJ151" s="571"/>
      <c r="DK151" s="571"/>
      <c r="DL151" s="571"/>
      <c r="DM151" s="571"/>
      <c r="DN151" s="571"/>
      <c r="DO151" s="571"/>
      <c r="DP151" s="571"/>
      <c r="DQ151" s="529">
        <f t="shared" ca="1" si="57"/>
        <v>10.002822</v>
      </c>
      <c r="DR151" s="571"/>
      <c r="DS151" s="571"/>
      <c r="DT151" s="571"/>
      <c r="DU151" s="571"/>
      <c r="DV151" s="571"/>
      <c r="DW151" s="571"/>
      <c r="DX151" s="571"/>
      <c r="DY151" s="572"/>
      <c r="DZ151" s="529">
        <f t="shared" ca="1" si="58"/>
        <v>-3.1968929999999998</v>
      </c>
      <c r="EA151" s="571"/>
      <c r="EB151" s="571"/>
      <c r="EC151" s="571"/>
      <c r="ED151" s="571"/>
      <c r="EE151" s="571"/>
      <c r="EF151" s="571"/>
      <c r="EG151" s="571"/>
      <c r="EH151" s="572"/>
      <c r="EI151" s="529">
        <f t="shared" ca="1" si="59"/>
        <v>2.1943829999999998</v>
      </c>
      <c r="EJ151" s="571"/>
      <c r="EK151" s="571"/>
      <c r="EL151" s="571"/>
      <c r="EM151" s="571"/>
      <c r="EN151" s="571"/>
      <c r="EO151" s="571"/>
      <c r="EP151" s="571"/>
      <c r="EQ151" s="572"/>
      <c r="ER151" s="529">
        <f t="shared" ca="1" si="60"/>
        <v>0</v>
      </c>
      <c r="ES151" s="571"/>
      <c r="ET151" s="571"/>
      <c r="EU151" s="571"/>
      <c r="EV151" s="571"/>
      <c r="EW151" s="571"/>
      <c r="EX151" s="571"/>
      <c r="EY151" s="571"/>
      <c r="EZ151" s="572"/>
      <c r="FA151" s="529">
        <f t="shared" ca="1" si="61"/>
        <v>0</v>
      </c>
      <c r="FB151" s="530"/>
      <c r="FC151" s="530"/>
      <c r="FD151" s="530"/>
      <c r="FE151" s="530"/>
      <c r="FF151" s="530"/>
      <c r="FG151" s="530"/>
      <c r="FH151" s="530"/>
      <c r="FI151" s="531"/>
      <c r="FJ151" s="267"/>
      <c r="FK151" s="529">
        <f t="shared" ca="1" si="62"/>
        <v>-47674.99797299999</v>
      </c>
      <c r="FL151" s="571"/>
      <c r="FM151" s="571"/>
      <c r="FN151" s="571"/>
      <c r="FO151" s="571"/>
      <c r="FP151" s="571"/>
      <c r="FQ151" s="571"/>
      <c r="FR151" s="571"/>
      <c r="FS151" s="572"/>
      <c r="FW151" s="317">
        <v>-23572.990016</v>
      </c>
      <c r="FX151" s="318">
        <v>-27299.997312</v>
      </c>
      <c r="FY151" s="318">
        <v>-125.494816</v>
      </c>
      <c r="FZ151" s="318">
        <v>122.50179199999999</v>
      </c>
      <c r="GA151" s="318">
        <v>5.9972159999999999</v>
      </c>
      <c r="GB151" s="318">
        <v>0</v>
      </c>
      <c r="GC151" s="318">
        <v>-9.0014080000000014</v>
      </c>
      <c r="GD151" s="318">
        <v>9.9953599999999998</v>
      </c>
      <c r="GE151" s="318">
        <v>-3.2052160000000001</v>
      </c>
      <c r="GF151" s="318">
        <v>2.2000959999999998</v>
      </c>
      <c r="GG151" s="318">
        <v>0</v>
      </c>
      <c r="GH151" s="318">
        <v>0</v>
      </c>
      <c r="GI151" s="323">
        <v>-50869.994303999993</v>
      </c>
    </row>
    <row r="152" spans="1:191" ht="12.75" x14ac:dyDescent="0.2">
      <c r="A152" s="135">
        <v>82</v>
      </c>
      <c r="D152" s="176" t="s">
        <v>421</v>
      </c>
      <c r="G152" s="67"/>
      <c r="H152" s="66"/>
      <c r="I152" s="66"/>
      <c r="J152" s="143" t="str">
        <f>VLOOKUP($A152,PORTFOLIO_HIERARCHY,3,0)</f>
        <v>Treasury</v>
      </c>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43"/>
      <c r="AK152" s="143"/>
      <c r="AL152" s="143"/>
      <c r="AM152" s="143"/>
      <c r="AN152" s="143"/>
      <c r="AO152" s="143"/>
      <c r="AP152" s="143"/>
      <c r="AQ152" s="143"/>
      <c r="AR152" s="143"/>
      <c r="AS152" s="143"/>
      <c r="AT152" s="144"/>
      <c r="AU152" s="66"/>
      <c r="AV152" s="558" t="s">
        <v>24</v>
      </c>
      <c r="AW152" s="559"/>
      <c r="AX152" s="559"/>
      <c r="AY152" s="559"/>
      <c r="AZ152" s="559"/>
      <c r="BA152" s="559"/>
      <c r="BB152" s="559"/>
      <c r="BC152" s="559"/>
      <c r="BD152" s="560"/>
      <c r="BE152" s="66"/>
      <c r="BF152" s="591">
        <f t="shared" ca="1" si="50"/>
        <v>556.99455599999999</v>
      </c>
      <c r="BG152" s="592"/>
      <c r="BH152" s="592"/>
      <c r="BI152" s="592"/>
      <c r="BJ152" s="592"/>
      <c r="BK152" s="592"/>
      <c r="BL152" s="592"/>
      <c r="BM152" s="592"/>
      <c r="BN152" s="593"/>
      <c r="BO152" s="591">
        <f t="shared" ca="1" si="51"/>
        <v>1471.0052009999997</v>
      </c>
      <c r="BP152" s="592"/>
      <c r="BQ152" s="592"/>
      <c r="BR152" s="592"/>
      <c r="BS152" s="592"/>
      <c r="BT152" s="592"/>
      <c r="BU152" s="592"/>
      <c r="BV152" s="592"/>
      <c r="BW152" s="593"/>
      <c r="BX152" s="591">
        <f t="shared" ca="1" si="52"/>
        <v>0</v>
      </c>
      <c r="BY152" s="592"/>
      <c r="BZ152" s="592"/>
      <c r="CA152" s="592"/>
      <c r="CB152" s="592"/>
      <c r="CC152" s="592"/>
      <c r="CD152" s="592"/>
      <c r="CE152" s="592"/>
      <c r="CF152" s="593"/>
      <c r="CG152" s="591">
        <f t="shared" ca="1" si="53"/>
        <v>0</v>
      </c>
      <c r="CH152" s="592"/>
      <c r="CI152" s="592"/>
      <c r="CJ152" s="592"/>
      <c r="CK152" s="592"/>
      <c r="CL152" s="592"/>
      <c r="CM152" s="592"/>
      <c r="CN152" s="592"/>
      <c r="CO152" s="593"/>
      <c r="CP152" s="591">
        <f t="shared" ca="1" si="54"/>
        <v>0</v>
      </c>
      <c r="CQ152" s="592"/>
      <c r="CR152" s="592"/>
      <c r="CS152" s="592"/>
      <c r="CT152" s="592"/>
      <c r="CU152" s="592"/>
      <c r="CV152" s="592"/>
      <c r="CW152" s="592"/>
      <c r="CX152" s="592"/>
      <c r="CY152" s="591">
        <f t="shared" ca="1" si="55"/>
        <v>0</v>
      </c>
      <c r="CZ152" s="592"/>
      <c r="DA152" s="592"/>
      <c r="DB152" s="592"/>
      <c r="DC152" s="592"/>
      <c r="DD152" s="592"/>
      <c r="DE152" s="592"/>
      <c r="DF152" s="592"/>
      <c r="DG152" s="592"/>
      <c r="DH152" s="591">
        <f t="shared" ca="1" si="56"/>
        <v>0</v>
      </c>
      <c r="DI152" s="592"/>
      <c r="DJ152" s="592"/>
      <c r="DK152" s="592"/>
      <c r="DL152" s="592"/>
      <c r="DM152" s="592"/>
      <c r="DN152" s="592"/>
      <c r="DO152" s="592"/>
      <c r="DP152" s="592"/>
      <c r="DQ152" s="591">
        <f t="shared" ca="1" si="57"/>
        <v>0</v>
      </c>
      <c r="DR152" s="592"/>
      <c r="DS152" s="592"/>
      <c r="DT152" s="592"/>
      <c r="DU152" s="592"/>
      <c r="DV152" s="592"/>
      <c r="DW152" s="592"/>
      <c r="DX152" s="592"/>
      <c r="DY152" s="593"/>
      <c r="DZ152" s="591">
        <f t="shared" ca="1" si="58"/>
        <v>0</v>
      </c>
      <c r="EA152" s="592"/>
      <c r="EB152" s="592"/>
      <c r="EC152" s="592"/>
      <c r="ED152" s="592"/>
      <c r="EE152" s="592"/>
      <c r="EF152" s="592"/>
      <c r="EG152" s="592"/>
      <c r="EH152" s="593"/>
      <c r="EI152" s="591">
        <f t="shared" ca="1" si="59"/>
        <v>0</v>
      </c>
      <c r="EJ152" s="592"/>
      <c r="EK152" s="592"/>
      <c r="EL152" s="592"/>
      <c r="EM152" s="592"/>
      <c r="EN152" s="592"/>
      <c r="EO152" s="592"/>
      <c r="EP152" s="592"/>
      <c r="EQ152" s="593"/>
      <c r="ER152" s="591">
        <f t="shared" ca="1" si="60"/>
        <v>0</v>
      </c>
      <c r="ES152" s="592"/>
      <c r="ET152" s="592"/>
      <c r="EU152" s="592"/>
      <c r="EV152" s="592"/>
      <c r="EW152" s="592"/>
      <c r="EX152" s="592"/>
      <c r="EY152" s="592"/>
      <c r="EZ152" s="593"/>
      <c r="FA152" s="591">
        <f t="shared" ca="1" si="61"/>
        <v>0</v>
      </c>
      <c r="FB152" s="594"/>
      <c r="FC152" s="594"/>
      <c r="FD152" s="594"/>
      <c r="FE152" s="594"/>
      <c r="FF152" s="594"/>
      <c r="FG152" s="594"/>
      <c r="FH152" s="594"/>
      <c r="FI152" s="597"/>
      <c r="FJ152" s="267"/>
      <c r="FK152" s="591">
        <f t="shared" ca="1" si="62"/>
        <v>2027.9997569999996</v>
      </c>
      <c r="FL152" s="592"/>
      <c r="FM152" s="592"/>
      <c r="FN152" s="592"/>
      <c r="FO152" s="592"/>
      <c r="FP152" s="592"/>
      <c r="FQ152" s="592"/>
      <c r="FR152" s="592"/>
      <c r="FS152" s="593"/>
      <c r="FW152" s="317">
        <v>518.00534400000004</v>
      </c>
      <c r="FX152" s="318">
        <v>1619.996576</v>
      </c>
      <c r="FY152" s="318">
        <v>0</v>
      </c>
      <c r="FZ152" s="318">
        <v>0</v>
      </c>
      <c r="GA152" s="318">
        <v>0</v>
      </c>
      <c r="GB152" s="318">
        <v>0</v>
      </c>
      <c r="GC152" s="318">
        <v>0</v>
      </c>
      <c r="GD152" s="318">
        <v>0</v>
      </c>
      <c r="GE152" s="318">
        <v>0</v>
      </c>
      <c r="GF152" s="318">
        <v>0</v>
      </c>
      <c r="GG152" s="318">
        <v>0</v>
      </c>
      <c r="GH152" s="318">
        <v>0</v>
      </c>
      <c r="GI152" s="323">
        <v>2138.0019200000002</v>
      </c>
    </row>
    <row r="153" spans="1:191" ht="12.75" hidden="1" x14ac:dyDescent="0.2">
      <c r="A153" s="135">
        <v>85</v>
      </c>
      <c r="D153" s="176" t="s">
        <v>423</v>
      </c>
      <c r="G153" s="67"/>
      <c r="H153" s="66"/>
      <c r="I153" s="66"/>
      <c r="J153" s="143"/>
      <c r="K153" s="143"/>
      <c r="L153" s="143"/>
      <c r="M153" s="66"/>
      <c r="N153" s="66"/>
      <c r="O153" s="66"/>
      <c r="P153" s="66"/>
      <c r="Q153" s="66"/>
      <c r="R153" s="66"/>
      <c r="S153" s="138" t="str">
        <f>VLOOKUP($A153,PORTFOLIO_HIERARCHY,3,0)</f>
        <v>Equity Investment</v>
      </c>
      <c r="T153" s="138"/>
      <c r="U153" s="138"/>
      <c r="V153" s="138"/>
      <c r="W153" s="138"/>
      <c r="X153" s="138"/>
      <c r="Y153" s="138"/>
      <c r="Z153" s="138"/>
      <c r="AA153" s="138"/>
      <c r="AB153" s="138"/>
      <c r="AC153" s="138"/>
      <c r="AD153" s="138"/>
      <c r="AE153" s="138"/>
      <c r="AF153" s="138"/>
      <c r="AG153" s="138"/>
      <c r="AH153" s="138"/>
      <c r="AI153" s="138"/>
      <c r="AJ153" s="138"/>
      <c r="AK153" s="138"/>
      <c r="AL153" s="138"/>
      <c r="AM153" s="138"/>
      <c r="AN153" s="138"/>
      <c r="AO153" s="138"/>
      <c r="AP153" s="138"/>
      <c r="AQ153" s="138"/>
      <c r="AR153" s="138"/>
      <c r="AS153" s="138"/>
      <c r="AT153" s="139"/>
      <c r="AU153" s="66"/>
      <c r="AV153" s="555" t="s">
        <v>24</v>
      </c>
      <c r="AW153" s="556"/>
      <c r="AX153" s="556"/>
      <c r="AY153" s="556"/>
      <c r="AZ153" s="556"/>
      <c r="BA153" s="556"/>
      <c r="BB153" s="556"/>
      <c r="BC153" s="556"/>
      <c r="BD153" s="557"/>
      <c r="BE153" s="66"/>
      <c r="BF153" s="532">
        <f t="shared" ca="1" si="50"/>
        <v>0</v>
      </c>
      <c r="BG153" s="569"/>
      <c r="BH153" s="569"/>
      <c r="BI153" s="569"/>
      <c r="BJ153" s="569"/>
      <c r="BK153" s="569"/>
      <c r="BL153" s="569"/>
      <c r="BM153" s="569"/>
      <c r="BN153" s="570"/>
      <c r="BO153" s="532">
        <f t="shared" ca="1" si="51"/>
        <v>0</v>
      </c>
      <c r="BP153" s="569"/>
      <c r="BQ153" s="569"/>
      <c r="BR153" s="569"/>
      <c r="BS153" s="569"/>
      <c r="BT153" s="569"/>
      <c r="BU153" s="569"/>
      <c r="BV153" s="569"/>
      <c r="BW153" s="570"/>
      <c r="BX153" s="532">
        <f t="shared" ca="1" si="52"/>
        <v>0</v>
      </c>
      <c r="BY153" s="569"/>
      <c r="BZ153" s="569"/>
      <c r="CA153" s="569"/>
      <c r="CB153" s="569"/>
      <c r="CC153" s="569"/>
      <c r="CD153" s="569"/>
      <c r="CE153" s="569"/>
      <c r="CF153" s="570"/>
      <c r="CG153" s="532">
        <f t="shared" ca="1" si="53"/>
        <v>0</v>
      </c>
      <c r="CH153" s="569"/>
      <c r="CI153" s="569"/>
      <c r="CJ153" s="569"/>
      <c r="CK153" s="569"/>
      <c r="CL153" s="569"/>
      <c r="CM153" s="569"/>
      <c r="CN153" s="569"/>
      <c r="CO153" s="570"/>
      <c r="CP153" s="532">
        <f t="shared" ca="1" si="54"/>
        <v>0</v>
      </c>
      <c r="CQ153" s="569"/>
      <c r="CR153" s="569"/>
      <c r="CS153" s="569"/>
      <c r="CT153" s="569"/>
      <c r="CU153" s="569"/>
      <c r="CV153" s="569"/>
      <c r="CW153" s="569"/>
      <c r="CX153" s="569"/>
      <c r="CY153" s="532">
        <f t="shared" ca="1" si="55"/>
        <v>0</v>
      </c>
      <c r="CZ153" s="569"/>
      <c r="DA153" s="569"/>
      <c r="DB153" s="569"/>
      <c r="DC153" s="569"/>
      <c r="DD153" s="569"/>
      <c r="DE153" s="569"/>
      <c r="DF153" s="569"/>
      <c r="DG153" s="569"/>
      <c r="DH153" s="532">
        <f t="shared" ca="1" si="56"/>
        <v>0</v>
      </c>
      <c r="DI153" s="569"/>
      <c r="DJ153" s="569"/>
      <c r="DK153" s="569"/>
      <c r="DL153" s="569"/>
      <c r="DM153" s="569"/>
      <c r="DN153" s="569"/>
      <c r="DO153" s="569"/>
      <c r="DP153" s="569"/>
      <c r="DQ153" s="532">
        <f t="shared" ca="1" si="57"/>
        <v>0</v>
      </c>
      <c r="DR153" s="569"/>
      <c r="DS153" s="569"/>
      <c r="DT153" s="569"/>
      <c r="DU153" s="569"/>
      <c r="DV153" s="569"/>
      <c r="DW153" s="569"/>
      <c r="DX153" s="569"/>
      <c r="DY153" s="570"/>
      <c r="DZ153" s="532">
        <f t="shared" ca="1" si="58"/>
        <v>0</v>
      </c>
      <c r="EA153" s="569"/>
      <c r="EB153" s="569"/>
      <c r="EC153" s="569"/>
      <c r="ED153" s="569"/>
      <c r="EE153" s="569"/>
      <c r="EF153" s="569"/>
      <c r="EG153" s="569"/>
      <c r="EH153" s="570"/>
      <c r="EI153" s="532">
        <f t="shared" ca="1" si="59"/>
        <v>0</v>
      </c>
      <c r="EJ153" s="569"/>
      <c r="EK153" s="569"/>
      <c r="EL153" s="569"/>
      <c r="EM153" s="569"/>
      <c r="EN153" s="569"/>
      <c r="EO153" s="569"/>
      <c r="EP153" s="569"/>
      <c r="EQ153" s="570"/>
      <c r="ER153" s="532">
        <f t="shared" ca="1" si="60"/>
        <v>0</v>
      </c>
      <c r="ES153" s="569"/>
      <c r="ET153" s="569"/>
      <c r="EU153" s="569"/>
      <c r="EV153" s="569"/>
      <c r="EW153" s="569"/>
      <c r="EX153" s="569"/>
      <c r="EY153" s="569"/>
      <c r="EZ153" s="570"/>
      <c r="FA153" s="532">
        <f t="shared" ca="1" si="61"/>
        <v>0</v>
      </c>
      <c r="FB153" s="533"/>
      <c r="FC153" s="533"/>
      <c r="FD153" s="533"/>
      <c r="FE153" s="533"/>
      <c r="FF153" s="533"/>
      <c r="FG153" s="533"/>
      <c r="FH153" s="533"/>
      <c r="FI153" s="534"/>
      <c r="FJ153" s="267"/>
      <c r="FK153" s="532">
        <f t="shared" ca="1" si="62"/>
        <v>0</v>
      </c>
      <c r="FL153" s="569"/>
      <c r="FM153" s="569"/>
      <c r="FN153" s="569"/>
      <c r="FO153" s="569"/>
      <c r="FP153" s="569"/>
      <c r="FQ153" s="569"/>
      <c r="FR153" s="569"/>
      <c r="FS153" s="570"/>
      <c r="FW153" s="317">
        <v>0</v>
      </c>
      <c r="FX153" s="318">
        <v>0</v>
      </c>
      <c r="FY153" s="318">
        <v>0</v>
      </c>
      <c r="FZ153" s="318">
        <v>0</v>
      </c>
      <c r="GA153" s="318">
        <v>0</v>
      </c>
      <c r="GB153" s="318">
        <v>0</v>
      </c>
      <c r="GC153" s="318">
        <v>0</v>
      </c>
      <c r="GD153" s="318">
        <v>0</v>
      </c>
      <c r="GE153" s="318">
        <v>0</v>
      </c>
      <c r="GF153" s="318">
        <v>0</v>
      </c>
      <c r="GG153" s="318">
        <v>0</v>
      </c>
      <c r="GH153" s="318">
        <v>0</v>
      </c>
      <c r="GI153" s="323">
        <v>0</v>
      </c>
    </row>
    <row r="154" spans="1:191" ht="12.75" hidden="1" x14ac:dyDescent="0.2">
      <c r="A154" s="64">
        <v>85</v>
      </c>
      <c r="D154" s="176" t="s">
        <v>423</v>
      </c>
      <c r="G154" s="67"/>
      <c r="H154" s="66"/>
      <c r="I154" s="66"/>
      <c r="J154" s="143"/>
      <c r="K154" s="143"/>
      <c r="L154" s="143"/>
      <c r="M154" s="66"/>
      <c r="N154" s="66"/>
      <c r="O154" s="66"/>
      <c r="P154" s="66"/>
      <c r="Q154" s="66"/>
      <c r="R154" s="66"/>
      <c r="S154" s="138"/>
      <c r="T154" s="66"/>
      <c r="U154" s="66"/>
      <c r="V154" s="66"/>
      <c r="W154" s="66"/>
      <c r="X154" s="66"/>
      <c r="Y154" s="66"/>
      <c r="Z154" s="66"/>
      <c r="AA154" s="66"/>
      <c r="AB154" s="66"/>
      <c r="AC154" s="66"/>
      <c r="AD154" s="66"/>
      <c r="AE154" s="66"/>
      <c r="AF154" s="66"/>
      <c r="AG154" s="66"/>
      <c r="AH154" s="66"/>
      <c r="AI154" s="66"/>
      <c r="AJ154" s="66"/>
      <c r="AK154" s="66"/>
      <c r="AL154" s="66"/>
      <c r="AM154" s="66"/>
      <c r="AN154" s="62"/>
      <c r="AO154" s="66"/>
      <c r="AP154" s="66"/>
      <c r="AQ154" s="66"/>
      <c r="AR154" s="66"/>
      <c r="AS154" s="66"/>
      <c r="AT154" s="68"/>
      <c r="AU154" s="66"/>
      <c r="AV154" s="535" t="s">
        <v>32</v>
      </c>
      <c r="AW154" s="550"/>
      <c r="AX154" s="550"/>
      <c r="AY154" s="550"/>
      <c r="AZ154" s="550"/>
      <c r="BA154" s="550"/>
      <c r="BB154" s="550"/>
      <c r="BC154" s="550"/>
      <c r="BD154" s="551"/>
      <c r="BE154" s="66"/>
      <c r="BF154" s="529">
        <f t="shared" ca="1" si="50"/>
        <v>0</v>
      </c>
      <c r="BG154" s="571"/>
      <c r="BH154" s="571"/>
      <c r="BI154" s="571"/>
      <c r="BJ154" s="571"/>
      <c r="BK154" s="571"/>
      <c r="BL154" s="571"/>
      <c r="BM154" s="571"/>
      <c r="BN154" s="572"/>
      <c r="BO154" s="529">
        <f t="shared" ca="1" si="51"/>
        <v>0</v>
      </c>
      <c r="BP154" s="571"/>
      <c r="BQ154" s="571"/>
      <c r="BR154" s="571"/>
      <c r="BS154" s="571"/>
      <c r="BT154" s="571"/>
      <c r="BU154" s="571"/>
      <c r="BV154" s="571"/>
      <c r="BW154" s="572"/>
      <c r="BX154" s="529">
        <f t="shared" ca="1" si="52"/>
        <v>0</v>
      </c>
      <c r="BY154" s="571"/>
      <c r="BZ154" s="571"/>
      <c r="CA154" s="571"/>
      <c r="CB154" s="571"/>
      <c r="CC154" s="571"/>
      <c r="CD154" s="571"/>
      <c r="CE154" s="571"/>
      <c r="CF154" s="572"/>
      <c r="CG154" s="529">
        <f t="shared" ca="1" si="53"/>
        <v>0</v>
      </c>
      <c r="CH154" s="571"/>
      <c r="CI154" s="571"/>
      <c r="CJ154" s="571"/>
      <c r="CK154" s="571"/>
      <c r="CL154" s="571"/>
      <c r="CM154" s="571"/>
      <c r="CN154" s="571"/>
      <c r="CO154" s="572"/>
      <c r="CP154" s="529">
        <f t="shared" ca="1" si="54"/>
        <v>0</v>
      </c>
      <c r="CQ154" s="571"/>
      <c r="CR154" s="571"/>
      <c r="CS154" s="571"/>
      <c r="CT154" s="571"/>
      <c r="CU154" s="571"/>
      <c r="CV154" s="571"/>
      <c r="CW154" s="571"/>
      <c r="CX154" s="572"/>
      <c r="CY154" s="529">
        <f t="shared" ca="1" si="55"/>
        <v>0</v>
      </c>
      <c r="CZ154" s="571"/>
      <c r="DA154" s="571"/>
      <c r="DB154" s="571"/>
      <c r="DC154" s="571"/>
      <c r="DD154" s="571"/>
      <c r="DE154" s="571"/>
      <c r="DF154" s="571"/>
      <c r="DG154" s="572"/>
      <c r="DH154" s="529">
        <f t="shared" ca="1" si="56"/>
        <v>0</v>
      </c>
      <c r="DI154" s="571"/>
      <c r="DJ154" s="571"/>
      <c r="DK154" s="571"/>
      <c r="DL154" s="571"/>
      <c r="DM154" s="571"/>
      <c r="DN154" s="571"/>
      <c r="DO154" s="571"/>
      <c r="DP154" s="572"/>
      <c r="DQ154" s="529">
        <f t="shared" ca="1" si="57"/>
        <v>0</v>
      </c>
      <c r="DR154" s="571"/>
      <c r="DS154" s="571"/>
      <c r="DT154" s="571"/>
      <c r="DU154" s="571"/>
      <c r="DV154" s="571"/>
      <c r="DW154" s="571"/>
      <c r="DX154" s="571"/>
      <c r="DY154" s="572"/>
      <c r="DZ154" s="529">
        <f t="shared" ca="1" si="58"/>
        <v>0</v>
      </c>
      <c r="EA154" s="571"/>
      <c r="EB154" s="571"/>
      <c r="EC154" s="571"/>
      <c r="ED154" s="571"/>
      <c r="EE154" s="571"/>
      <c r="EF154" s="571"/>
      <c r="EG154" s="571"/>
      <c r="EH154" s="572"/>
      <c r="EI154" s="529">
        <f t="shared" ca="1" si="59"/>
        <v>0</v>
      </c>
      <c r="EJ154" s="571"/>
      <c r="EK154" s="571"/>
      <c r="EL154" s="571"/>
      <c r="EM154" s="571"/>
      <c r="EN154" s="571"/>
      <c r="EO154" s="571"/>
      <c r="EP154" s="571"/>
      <c r="EQ154" s="572"/>
      <c r="ER154" s="529">
        <f t="shared" ca="1" si="60"/>
        <v>0</v>
      </c>
      <c r="ES154" s="571"/>
      <c r="ET154" s="571"/>
      <c r="EU154" s="571"/>
      <c r="EV154" s="571"/>
      <c r="EW154" s="571"/>
      <c r="EX154" s="571"/>
      <c r="EY154" s="571"/>
      <c r="EZ154" s="572"/>
      <c r="FA154" s="529">
        <f t="shared" ca="1" si="61"/>
        <v>0</v>
      </c>
      <c r="FB154" s="571"/>
      <c r="FC154" s="571"/>
      <c r="FD154" s="571"/>
      <c r="FE154" s="571"/>
      <c r="FF154" s="571"/>
      <c r="FG154" s="571"/>
      <c r="FH154" s="571"/>
      <c r="FI154" s="572"/>
      <c r="FJ154" s="269"/>
      <c r="FK154" s="529">
        <f t="shared" ca="1" si="62"/>
        <v>0</v>
      </c>
      <c r="FL154" s="571"/>
      <c r="FM154" s="571"/>
      <c r="FN154" s="571"/>
      <c r="FO154" s="571"/>
      <c r="FP154" s="571"/>
      <c r="FQ154" s="571"/>
      <c r="FR154" s="571"/>
      <c r="FS154" s="572"/>
      <c r="FW154" s="317">
        <v>0</v>
      </c>
      <c r="FX154" s="318">
        <v>0</v>
      </c>
      <c r="FY154" s="318">
        <v>0</v>
      </c>
      <c r="FZ154" s="318">
        <v>0</v>
      </c>
      <c r="GA154" s="318">
        <v>0</v>
      </c>
      <c r="GB154" s="318">
        <v>0</v>
      </c>
      <c r="GC154" s="318">
        <v>0</v>
      </c>
      <c r="GD154" s="318">
        <v>0</v>
      </c>
      <c r="GE154" s="318">
        <v>0</v>
      </c>
      <c r="GF154" s="318">
        <v>0</v>
      </c>
      <c r="GG154" s="318">
        <v>0</v>
      </c>
      <c r="GH154" s="318">
        <v>0</v>
      </c>
      <c r="GI154" s="323">
        <v>0</v>
      </c>
    </row>
    <row r="155" spans="1:191" ht="12.75" hidden="1" x14ac:dyDescent="0.2">
      <c r="A155" s="64">
        <v>85</v>
      </c>
      <c r="D155" s="176" t="s">
        <v>423</v>
      </c>
      <c r="G155" s="67"/>
      <c r="H155" s="66"/>
      <c r="I155" s="66"/>
      <c r="J155" s="143"/>
      <c r="K155" s="143"/>
      <c r="L155" s="143"/>
      <c r="M155" s="66"/>
      <c r="N155" s="66"/>
      <c r="O155" s="66"/>
      <c r="P155" s="66"/>
      <c r="Q155" s="66"/>
      <c r="R155" s="66"/>
      <c r="S155" s="138"/>
      <c r="T155" s="66"/>
      <c r="U155" s="66"/>
      <c r="V155" s="66"/>
      <c r="W155" s="66"/>
      <c r="X155" s="66"/>
      <c r="Y155" s="66"/>
      <c r="Z155" s="66"/>
      <c r="AA155" s="66"/>
      <c r="AB155" s="66"/>
      <c r="AC155" s="66"/>
      <c r="AD155" s="66"/>
      <c r="AE155" s="66"/>
      <c r="AF155" s="66"/>
      <c r="AG155" s="66"/>
      <c r="AH155" s="66"/>
      <c r="AI155" s="66"/>
      <c r="AJ155" s="66"/>
      <c r="AK155" s="66"/>
      <c r="AL155" s="66"/>
      <c r="AM155" s="66"/>
      <c r="AN155" s="62"/>
      <c r="AO155" s="66"/>
      <c r="AP155" s="66"/>
      <c r="AQ155" s="66"/>
      <c r="AR155" s="66"/>
      <c r="AS155" s="66"/>
      <c r="AT155" s="68"/>
      <c r="AU155" s="66"/>
      <c r="AV155" s="535" t="s">
        <v>9</v>
      </c>
      <c r="AW155" s="550"/>
      <c r="AX155" s="550"/>
      <c r="AY155" s="550"/>
      <c r="AZ155" s="550"/>
      <c r="BA155" s="550"/>
      <c r="BB155" s="550"/>
      <c r="BC155" s="550"/>
      <c r="BD155" s="551"/>
      <c r="BE155" s="66"/>
      <c r="BF155" s="529">
        <f t="shared" ca="1" si="50"/>
        <v>0</v>
      </c>
      <c r="BG155" s="571"/>
      <c r="BH155" s="571"/>
      <c r="BI155" s="571"/>
      <c r="BJ155" s="571"/>
      <c r="BK155" s="571"/>
      <c r="BL155" s="571"/>
      <c r="BM155" s="571"/>
      <c r="BN155" s="572"/>
      <c r="BO155" s="529">
        <f t="shared" ca="1" si="51"/>
        <v>0</v>
      </c>
      <c r="BP155" s="571"/>
      <c r="BQ155" s="571"/>
      <c r="BR155" s="571"/>
      <c r="BS155" s="571"/>
      <c r="BT155" s="571"/>
      <c r="BU155" s="571"/>
      <c r="BV155" s="571"/>
      <c r="BW155" s="572"/>
      <c r="BX155" s="529">
        <f t="shared" ca="1" si="52"/>
        <v>0</v>
      </c>
      <c r="BY155" s="571"/>
      <c r="BZ155" s="571"/>
      <c r="CA155" s="571"/>
      <c r="CB155" s="571"/>
      <c r="CC155" s="571"/>
      <c r="CD155" s="571"/>
      <c r="CE155" s="571"/>
      <c r="CF155" s="572"/>
      <c r="CG155" s="529">
        <f t="shared" ca="1" si="53"/>
        <v>0</v>
      </c>
      <c r="CH155" s="571"/>
      <c r="CI155" s="571"/>
      <c r="CJ155" s="571"/>
      <c r="CK155" s="571"/>
      <c r="CL155" s="571"/>
      <c r="CM155" s="571"/>
      <c r="CN155" s="571"/>
      <c r="CO155" s="572"/>
      <c r="CP155" s="529">
        <f t="shared" ca="1" si="54"/>
        <v>0</v>
      </c>
      <c r="CQ155" s="571"/>
      <c r="CR155" s="571"/>
      <c r="CS155" s="571"/>
      <c r="CT155" s="571"/>
      <c r="CU155" s="571"/>
      <c r="CV155" s="571"/>
      <c r="CW155" s="571"/>
      <c r="CX155" s="571"/>
      <c r="CY155" s="529">
        <f t="shared" ca="1" si="55"/>
        <v>0</v>
      </c>
      <c r="CZ155" s="571"/>
      <c r="DA155" s="571"/>
      <c r="DB155" s="571"/>
      <c r="DC155" s="571"/>
      <c r="DD155" s="571"/>
      <c r="DE155" s="571"/>
      <c r="DF155" s="571"/>
      <c r="DG155" s="571"/>
      <c r="DH155" s="529">
        <f t="shared" ca="1" si="56"/>
        <v>0</v>
      </c>
      <c r="DI155" s="571"/>
      <c r="DJ155" s="571"/>
      <c r="DK155" s="571"/>
      <c r="DL155" s="571"/>
      <c r="DM155" s="571"/>
      <c r="DN155" s="571"/>
      <c r="DO155" s="571"/>
      <c r="DP155" s="571"/>
      <c r="DQ155" s="529">
        <f t="shared" ca="1" si="57"/>
        <v>0</v>
      </c>
      <c r="DR155" s="571"/>
      <c r="DS155" s="571"/>
      <c r="DT155" s="571"/>
      <c r="DU155" s="571"/>
      <c r="DV155" s="571"/>
      <c r="DW155" s="571"/>
      <c r="DX155" s="571"/>
      <c r="DY155" s="572"/>
      <c r="DZ155" s="529">
        <f t="shared" ca="1" si="58"/>
        <v>0</v>
      </c>
      <c r="EA155" s="571"/>
      <c r="EB155" s="571"/>
      <c r="EC155" s="571"/>
      <c r="ED155" s="571"/>
      <c r="EE155" s="571"/>
      <c r="EF155" s="571"/>
      <c r="EG155" s="571"/>
      <c r="EH155" s="572"/>
      <c r="EI155" s="529">
        <f t="shared" ca="1" si="59"/>
        <v>0</v>
      </c>
      <c r="EJ155" s="571"/>
      <c r="EK155" s="571"/>
      <c r="EL155" s="571"/>
      <c r="EM155" s="571"/>
      <c r="EN155" s="571"/>
      <c r="EO155" s="571"/>
      <c r="EP155" s="571"/>
      <c r="EQ155" s="572"/>
      <c r="ER155" s="529">
        <f t="shared" ca="1" si="60"/>
        <v>0</v>
      </c>
      <c r="ES155" s="571"/>
      <c r="ET155" s="571"/>
      <c r="EU155" s="571"/>
      <c r="EV155" s="571"/>
      <c r="EW155" s="571"/>
      <c r="EX155" s="571"/>
      <c r="EY155" s="571"/>
      <c r="EZ155" s="572"/>
      <c r="FA155" s="529">
        <f t="shared" ca="1" si="61"/>
        <v>0</v>
      </c>
      <c r="FB155" s="530"/>
      <c r="FC155" s="530"/>
      <c r="FD155" s="530"/>
      <c r="FE155" s="530"/>
      <c r="FF155" s="530"/>
      <c r="FG155" s="530"/>
      <c r="FH155" s="530"/>
      <c r="FI155" s="531"/>
      <c r="FJ155" s="267"/>
      <c r="FK155" s="529">
        <f t="shared" ca="1" si="62"/>
        <v>0</v>
      </c>
      <c r="FL155" s="571"/>
      <c r="FM155" s="571"/>
      <c r="FN155" s="571"/>
      <c r="FO155" s="571"/>
      <c r="FP155" s="571"/>
      <c r="FQ155" s="571"/>
      <c r="FR155" s="571"/>
      <c r="FS155" s="572"/>
      <c r="FW155" s="317">
        <v>0</v>
      </c>
      <c r="FX155" s="318">
        <v>0</v>
      </c>
      <c r="FY155" s="318">
        <v>0</v>
      </c>
      <c r="FZ155" s="318">
        <v>0</v>
      </c>
      <c r="GA155" s="318">
        <v>0</v>
      </c>
      <c r="GB155" s="318">
        <v>0</v>
      </c>
      <c r="GC155" s="318">
        <v>0</v>
      </c>
      <c r="GD155" s="318">
        <v>0</v>
      </c>
      <c r="GE155" s="318">
        <v>0</v>
      </c>
      <c r="GF155" s="318">
        <v>0</v>
      </c>
      <c r="GG155" s="318">
        <v>0</v>
      </c>
      <c r="GH155" s="318">
        <v>0</v>
      </c>
      <c r="GI155" s="323">
        <v>0</v>
      </c>
    </row>
    <row r="156" spans="1:191" ht="12.75" hidden="1" x14ac:dyDescent="0.2">
      <c r="A156" s="64">
        <v>85</v>
      </c>
      <c r="D156" s="176" t="s">
        <v>423</v>
      </c>
      <c r="G156" s="67"/>
      <c r="H156" s="66"/>
      <c r="I156" s="66"/>
      <c r="J156" s="143"/>
      <c r="K156" s="143"/>
      <c r="L156" s="143"/>
      <c r="M156" s="66"/>
      <c r="N156" s="66"/>
      <c r="O156" s="66"/>
      <c r="P156" s="66"/>
      <c r="Q156" s="66"/>
      <c r="R156" s="66"/>
      <c r="S156" s="138"/>
      <c r="T156" s="66"/>
      <c r="U156" s="66"/>
      <c r="V156" s="66"/>
      <c r="W156" s="66"/>
      <c r="X156" s="66"/>
      <c r="Y156" s="66"/>
      <c r="Z156" s="66"/>
      <c r="AA156" s="66"/>
      <c r="AB156" s="66"/>
      <c r="AC156" s="66"/>
      <c r="AD156" s="66"/>
      <c r="AE156" s="66"/>
      <c r="AF156" s="66"/>
      <c r="AG156" s="66"/>
      <c r="AH156" s="66"/>
      <c r="AI156" s="66"/>
      <c r="AJ156" s="66"/>
      <c r="AK156" s="66"/>
      <c r="AL156" s="66"/>
      <c r="AM156" s="66"/>
      <c r="AN156" s="62"/>
      <c r="AO156" s="66"/>
      <c r="AP156" s="66"/>
      <c r="AQ156" s="66"/>
      <c r="AR156" s="66"/>
      <c r="AS156" s="66"/>
      <c r="AT156" s="68"/>
      <c r="AU156" s="66"/>
      <c r="AV156" s="535" t="s">
        <v>18</v>
      </c>
      <c r="AW156" s="550"/>
      <c r="AX156" s="550"/>
      <c r="AY156" s="550"/>
      <c r="AZ156" s="550"/>
      <c r="BA156" s="550"/>
      <c r="BB156" s="550"/>
      <c r="BC156" s="550"/>
      <c r="BD156" s="551"/>
      <c r="BE156" s="66"/>
      <c r="BF156" s="529">
        <f t="shared" ca="1" si="50"/>
        <v>0</v>
      </c>
      <c r="BG156" s="571"/>
      <c r="BH156" s="571"/>
      <c r="BI156" s="571"/>
      <c r="BJ156" s="571"/>
      <c r="BK156" s="571"/>
      <c r="BL156" s="571"/>
      <c r="BM156" s="571"/>
      <c r="BN156" s="572"/>
      <c r="BO156" s="529">
        <f t="shared" ca="1" si="51"/>
        <v>0</v>
      </c>
      <c r="BP156" s="571"/>
      <c r="BQ156" s="571"/>
      <c r="BR156" s="571"/>
      <c r="BS156" s="571"/>
      <c r="BT156" s="571"/>
      <c r="BU156" s="571"/>
      <c r="BV156" s="571"/>
      <c r="BW156" s="572"/>
      <c r="BX156" s="529">
        <f t="shared" ca="1" si="52"/>
        <v>0</v>
      </c>
      <c r="BY156" s="571"/>
      <c r="BZ156" s="571"/>
      <c r="CA156" s="571"/>
      <c r="CB156" s="571"/>
      <c r="CC156" s="571"/>
      <c r="CD156" s="571"/>
      <c r="CE156" s="571"/>
      <c r="CF156" s="572"/>
      <c r="CG156" s="529">
        <f t="shared" ca="1" si="53"/>
        <v>0</v>
      </c>
      <c r="CH156" s="571"/>
      <c r="CI156" s="571"/>
      <c r="CJ156" s="571"/>
      <c r="CK156" s="571"/>
      <c r="CL156" s="571"/>
      <c r="CM156" s="571"/>
      <c r="CN156" s="571"/>
      <c r="CO156" s="572"/>
      <c r="CP156" s="529">
        <f t="shared" ca="1" si="54"/>
        <v>0</v>
      </c>
      <c r="CQ156" s="571"/>
      <c r="CR156" s="571"/>
      <c r="CS156" s="571"/>
      <c r="CT156" s="571"/>
      <c r="CU156" s="571"/>
      <c r="CV156" s="571"/>
      <c r="CW156" s="571"/>
      <c r="CX156" s="571"/>
      <c r="CY156" s="529">
        <f t="shared" ca="1" si="55"/>
        <v>0</v>
      </c>
      <c r="CZ156" s="571"/>
      <c r="DA156" s="571"/>
      <c r="DB156" s="571"/>
      <c r="DC156" s="571"/>
      <c r="DD156" s="571"/>
      <c r="DE156" s="571"/>
      <c r="DF156" s="571"/>
      <c r="DG156" s="571"/>
      <c r="DH156" s="529">
        <f t="shared" ca="1" si="56"/>
        <v>0</v>
      </c>
      <c r="DI156" s="571"/>
      <c r="DJ156" s="571"/>
      <c r="DK156" s="571"/>
      <c r="DL156" s="571"/>
      <c r="DM156" s="571"/>
      <c r="DN156" s="571"/>
      <c r="DO156" s="571"/>
      <c r="DP156" s="571"/>
      <c r="DQ156" s="529">
        <f t="shared" ca="1" si="57"/>
        <v>0</v>
      </c>
      <c r="DR156" s="571"/>
      <c r="DS156" s="571"/>
      <c r="DT156" s="571"/>
      <c r="DU156" s="571"/>
      <c r="DV156" s="571"/>
      <c r="DW156" s="571"/>
      <c r="DX156" s="571"/>
      <c r="DY156" s="572"/>
      <c r="DZ156" s="529">
        <f t="shared" ca="1" si="58"/>
        <v>0</v>
      </c>
      <c r="EA156" s="571"/>
      <c r="EB156" s="571"/>
      <c r="EC156" s="571"/>
      <c r="ED156" s="571"/>
      <c r="EE156" s="571"/>
      <c r="EF156" s="571"/>
      <c r="EG156" s="571"/>
      <c r="EH156" s="572"/>
      <c r="EI156" s="529">
        <f t="shared" ca="1" si="59"/>
        <v>0</v>
      </c>
      <c r="EJ156" s="571"/>
      <c r="EK156" s="571"/>
      <c r="EL156" s="571"/>
      <c r="EM156" s="571"/>
      <c r="EN156" s="571"/>
      <c r="EO156" s="571"/>
      <c r="EP156" s="571"/>
      <c r="EQ156" s="572"/>
      <c r="ER156" s="529">
        <f t="shared" ca="1" si="60"/>
        <v>0</v>
      </c>
      <c r="ES156" s="571"/>
      <c r="ET156" s="571"/>
      <c r="EU156" s="571"/>
      <c r="EV156" s="571"/>
      <c r="EW156" s="571"/>
      <c r="EX156" s="571"/>
      <c r="EY156" s="571"/>
      <c r="EZ156" s="572"/>
      <c r="FA156" s="529">
        <f t="shared" ca="1" si="61"/>
        <v>0</v>
      </c>
      <c r="FB156" s="530"/>
      <c r="FC156" s="530"/>
      <c r="FD156" s="530"/>
      <c r="FE156" s="530"/>
      <c r="FF156" s="530"/>
      <c r="FG156" s="530"/>
      <c r="FH156" s="530"/>
      <c r="FI156" s="531"/>
      <c r="FJ156" s="267"/>
      <c r="FK156" s="529">
        <f t="shared" ca="1" si="62"/>
        <v>0</v>
      </c>
      <c r="FL156" s="571"/>
      <c r="FM156" s="571"/>
      <c r="FN156" s="571"/>
      <c r="FO156" s="571"/>
      <c r="FP156" s="571"/>
      <c r="FQ156" s="571"/>
      <c r="FR156" s="571"/>
      <c r="FS156" s="572"/>
      <c r="FW156" s="317">
        <v>0</v>
      </c>
      <c r="FX156" s="318">
        <v>0</v>
      </c>
      <c r="FY156" s="318">
        <v>0</v>
      </c>
      <c r="FZ156" s="318">
        <v>0</v>
      </c>
      <c r="GA156" s="318">
        <v>0</v>
      </c>
      <c r="GB156" s="318">
        <v>0</v>
      </c>
      <c r="GC156" s="318">
        <v>0</v>
      </c>
      <c r="GD156" s="318">
        <v>0</v>
      </c>
      <c r="GE156" s="318">
        <v>0</v>
      </c>
      <c r="GF156" s="318">
        <v>0</v>
      </c>
      <c r="GG156" s="318">
        <v>0</v>
      </c>
      <c r="GH156" s="318">
        <v>0</v>
      </c>
      <c r="GI156" s="323">
        <v>0</v>
      </c>
    </row>
    <row r="157" spans="1:191" ht="12.75" hidden="1" x14ac:dyDescent="0.2">
      <c r="A157" s="64">
        <v>85</v>
      </c>
      <c r="D157" s="176" t="s">
        <v>423</v>
      </c>
      <c r="G157" s="67"/>
      <c r="H157" s="66"/>
      <c r="I157" s="66"/>
      <c r="J157" s="143"/>
      <c r="K157" s="143"/>
      <c r="L157" s="143"/>
      <c r="M157" s="66"/>
      <c r="N157" s="66"/>
      <c r="O157" s="66"/>
      <c r="P157" s="66"/>
      <c r="Q157" s="66"/>
      <c r="R157" s="66"/>
      <c r="S157" s="138"/>
      <c r="T157" s="66"/>
      <c r="U157" s="66"/>
      <c r="V157" s="66"/>
      <c r="W157" s="66"/>
      <c r="X157" s="66"/>
      <c r="Y157" s="66"/>
      <c r="Z157" s="66"/>
      <c r="AA157" s="66"/>
      <c r="AB157" s="66"/>
      <c r="AC157" s="66"/>
      <c r="AD157" s="66"/>
      <c r="AE157" s="66"/>
      <c r="AF157" s="66"/>
      <c r="AG157" s="66"/>
      <c r="AH157" s="66"/>
      <c r="AI157" s="66"/>
      <c r="AJ157" s="66"/>
      <c r="AK157" s="66"/>
      <c r="AL157" s="66"/>
      <c r="AM157" s="66"/>
      <c r="AN157" s="62"/>
      <c r="AO157" s="66"/>
      <c r="AP157" s="66"/>
      <c r="AQ157" s="66"/>
      <c r="AR157" s="66"/>
      <c r="AS157" s="66"/>
      <c r="AT157" s="68"/>
      <c r="AU157" s="66"/>
      <c r="AV157" s="535" t="s">
        <v>39</v>
      </c>
      <c r="AW157" s="550"/>
      <c r="AX157" s="550"/>
      <c r="AY157" s="550"/>
      <c r="AZ157" s="550"/>
      <c r="BA157" s="550"/>
      <c r="BB157" s="550"/>
      <c r="BC157" s="550"/>
      <c r="BD157" s="551"/>
      <c r="BE157" s="66"/>
      <c r="BF157" s="529">
        <f t="shared" ca="1" si="50"/>
        <v>0</v>
      </c>
      <c r="BG157" s="571"/>
      <c r="BH157" s="571"/>
      <c r="BI157" s="571"/>
      <c r="BJ157" s="571"/>
      <c r="BK157" s="571"/>
      <c r="BL157" s="571"/>
      <c r="BM157" s="571"/>
      <c r="BN157" s="572"/>
      <c r="BO157" s="529">
        <f t="shared" ca="1" si="51"/>
        <v>0</v>
      </c>
      <c r="BP157" s="571"/>
      <c r="BQ157" s="571"/>
      <c r="BR157" s="571"/>
      <c r="BS157" s="571"/>
      <c r="BT157" s="571"/>
      <c r="BU157" s="571"/>
      <c r="BV157" s="571"/>
      <c r="BW157" s="572"/>
      <c r="BX157" s="529">
        <f t="shared" ca="1" si="52"/>
        <v>0</v>
      </c>
      <c r="BY157" s="571"/>
      <c r="BZ157" s="571"/>
      <c r="CA157" s="571"/>
      <c r="CB157" s="571"/>
      <c r="CC157" s="571"/>
      <c r="CD157" s="571"/>
      <c r="CE157" s="571"/>
      <c r="CF157" s="572"/>
      <c r="CG157" s="529">
        <f t="shared" ca="1" si="53"/>
        <v>0</v>
      </c>
      <c r="CH157" s="571"/>
      <c r="CI157" s="571"/>
      <c r="CJ157" s="571"/>
      <c r="CK157" s="571"/>
      <c r="CL157" s="571"/>
      <c r="CM157" s="571"/>
      <c r="CN157" s="571"/>
      <c r="CO157" s="572"/>
      <c r="CP157" s="529">
        <f t="shared" ca="1" si="54"/>
        <v>0</v>
      </c>
      <c r="CQ157" s="571"/>
      <c r="CR157" s="571"/>
      <c r="CS157" s="571"/>
      <c r="CT157" s="571"/>
      <c r="CU157" s="571"/>
      <c r="CV157" s="571"/>
      <c r="CW157" s="571"/>
      <c r="CX157" s="571"/>
      <c r="CY157" s="529">
        <f t="shared" ca="1" si="55"/>
        <v>0</v>
      </c>
      <c r="CZ157" s="571"/>
      <c r="DA157" s="571"/>
      <c r="DB157" s="571"/>
      <c r="DC157" s="571"/>
      <c r="DD157" s="571"/>
      <c r="DE157" s="571"/>
      <c r="DF157" s="571"/>
      <c r="DG157" s="571"/>
      <c r="DH157" s="529">
        <f t="shared" ca="1" si="56"/>
        <v>0</v>
      </c>
      <c r="DI157" s="571"/>
      <c r="DJ157" s="571"/>
      <c r="DK157" s="571"/>
      <c r="DL157" s="571"/>
      <c r="DM157" s="571"/>
      <c r="DN157" s="571"/>
      <c r="DO157" s="571"/>
      <c r="DP157" s="571"/>
      <c r="DQ157" s="529">
        <f t="shared" ca="1" si="57"/>
        <v>0</v>
      </c>
      <c r="DR157" s="571"/>
      <c r="DS157" s="571"/>
      <c r="DT157" s="571"/>
      <c r="DU157" s="571"/>
      <c r="DV157" s="571"/>
      <c r="DW157" s="571"/>
      <c r="DX157" s="571"/>
      <c r="DY157" s="572"/>
      <c r="DZ157" s="529">
        <f t="shared" ca="1" si="58"/>
        <v>0</v>
      </c>
      <c r="EA157" s="571"/>
      <c r="EB157" s="571"/>
      <c r="EC157" s="571"/>
      <c r="ED157" s="571"/>
      <c r="EE157" s="571"/>
      <c r="EF157" s="571"/>
      <c r="EG157" s="571"/>
      <c r="EH157" s="572"/>
      <c r="EI157" s="529">
        <f t="shared" ca="1" si="59"/>
        <v>0</v>
      </c>
      <c r="EJ157" s="571"/>
      <c r="EK157" s="571"/>
      <c r="EL157" s="571"/>
      <c r="EM157" s="571"/>
      <c r="EN157" s="571"/>
      <c r="EO157" s="571"/>
      <c r="EP157" s="571"/>
      <c r="EQ157" s="572"/>
      <c r="ER157" s="529">
        <f t="shared" ca="1" si="60"/>
        <v>0</v>
      </c>
      <c r="ES157" s="571"/>
      <c r="ET157" s="571"/>
      <c r="EU157" s="571"/>
      <c r="EV157" s="571"/>
      <c r="EW157" s="571"/>
      <c r="EX157" s="571"/>
      <c r="EY157" s="571"/>
      <c r="EZ157" s="572"/>
      <c r="FA157" s="529">
        <f t="shared" ca="1" si="61"/>
        <v>0</v>
      </c>
      <c r="FB157" s="530"/>
      <c r="FC157" s="530"/>
      <c r="FD157" s="530"/>
      <c r="FE157" s="530"/>
      <c r="FF157" s="530"/>
      <c r="FG157" s="530"/>
      <c r="FH157" s="530"/>
      <c r="FI157" s="531"/>
      <c r="FJ157" s="267"/>
      <c r="FK157" s="529">
        <f t="shared" ca="1" si="62"/>
        <v>0</v>
      </c>
      <c r="FL157" s="571"/>
      <c r="FM157" s="571"/>
      <c r="FN157" s="571"/>
      <c r="FO157" s="571"/>
      <c r="FP157" s="571"/>
      <c r="FQ157" s="571"/>
      <c r="FR157" s="571"/>
      <c r="FS157" s="572"/>
      <c r="FW157" s="317">
        <v>0</v>
      </c>
      <c r="FX157" s="318">
        <v>0</v>
      </c>
      <c r="FY157" s="318">
        <v>0</v>
      </c>
      <c r="FZ157" s="318">
        <v>0</v>
      </c>
      <c r="GA157" s="318">
        <v>0</v>
      </c>
      <c r="GB157" s="318">
        <v>0</v>
      </c>
      <c r="GC157" s="318">
        <v>0</v>
      </c>
      <c r="GD157" s="318">
        <v>0</v>
      </c>
      <c r="GE157" s="318">
        <v>0</v>
      </c>
      <c r="GF157" s="318">
        <v>0</v>
      </c>
      <c r="GG157" s="318">
        <v>0</v>
      </c>
      <c r="GH157" s="318">
        <v>0</v>
      </c>
      <c r="GI157" s="323">
        <v>0</v>
      </c>
    </row>
    <row r="158" spans="1:191" ht="12.75" hidden="1" x14ac:dyDescent="0.2">
      <c r="A158" s="64">
        <v>85</v>
      </c>
      <c r="D158" s="176" t="s">
        <v>423</v>
      </c>
      <c r="G158" s="67"/>
      <c r="H158" s="66"/>
      <c r="I158" s="66"/>
      <c r="J158" s="143"/>
      <c r="K158" s="143"/>
      <c r="L158" s="143"/>
      <c r="M158" s="66"/>
      <c r="N158" s="66"/>
      <c r="O158" s="66"/>
      <c r="P158" s="66"/>
      <c r="Q158" s="66"/>
      <c r="R158" s="66"/>
      <c r="S158" s="138"/>
      <c r="T158" s="66"/>
      <c r="U158" s="66"/>
      <c r="V158" s="66"/>
      <c r="W158" s="66"/>
      <c r="X158" s="66"/>
      <c r="Y158" s="66"/>
      <c r="Z158" s="66"/>
      <c r="AA158" s="66"/>
      <c r="AB158" s="66"/>
      <c r="AC158" s="66"/>
      <c r="AD158" s="66"/>
      <c r="AE158" s="66"/>
      <c r="AF158" s="66"/>
      <c r="AG158" s="66"/>
      <c r="AH158" s="66"/>
      <c r="AI158" s="66"/>
      <c r="AJ158" s="66"/>
      <c r="AK158" s="66"/>
      <c r="AL158" s="66"/>
      <c r="AM158" s="66"/>
      <c r="AN158" s="62"/>
      <c r="AO158" s="66"/>
      <c r="AP158" s="66"/>
      <c r="AQ158" s="66"/>
      <c r="AR158" s="66"/>
      <c r="AS158" s="66"/>
      <c r="AT158" s="68"/>
      <c r="AU158" s="66"/>
      <c r="AV158" s="535" t="s">
        <v>31</v>
      </c>
      <c r="AW158" s="550"/>
      <c r="AX158" s="550"/>
      <c r="AY158" s="550"/>
      <c r="AZ158" s="550"/>
      <c r="BA158" s="550"/>
      <c r="BB158" s="550"/>
      <c r="BC158" s="550"/>
      <c r="BD158" s="551"/>
      <c r="BE158" s="66"/>
      <c r="BF158" s="529">
        <f t="shared" ca="1" si="50"/>
        <v>0</v>
      </c>
      <c r="BG158" s="571"/>
      <c r="BH158" s="571"/>
      <c r="BI158" s="571"/>
      <c r="BJ158" s="571"/>
      <c r="BK158" s="571"/>
      <c r="BL158" s="571"/>
      <c r="BM158" s="571"/>
      <c r="BN158" s="572"/>
      <c r="BO158" s="529">
        <f t="shared" ca="1" si="51"/>
        <v>0</v>
      </c>
      <c r="BP158" s="571"/>
      <c r="BQ158" s="571"/>
      <c r="BR158" s="571"/>
      <c r="BS158" s="571"/>
      <c r="BT158" s="571"/>
      <c r="BU158" s="571"/>
      <c r="BV158" s="571"/>
      <c r="BW158" s="572"/>
      <c r="BX158" s="529">
        <f t="shared" ca="1" si="52"/>
        <v>0</v>
      </c>
      <c r="BY158" s="571"/>
      <c r="BZ158" s="571"/>
      <c r="CA158" s="571"/>
      <c r="CB158" s="571"/>
      <c r="CC158" s="571"/>
      <c r="CD158" s="571"/>
      <c r="CE158" s="571"/>
      <c r="CF158" s="572"/>
      <c r="CG158" s="529">
        <f t="shared" ca="1" si="53"/>
        <v>0</v>
      </c>
      <c r="CH158" s="571"/>
      <c r="CI158" s="571"/>
      <c r="CJ158" s="571"/>
      <c r="CK158" s="571"/>
      <c r="CL158" s="571"/>
      <c r="CM158" s="571"/>
      <c r="CN158" s="571"/>
      <c r="CO158" s="572"/>
      <c r="CP158" s="529">
        <f t="shared" ca="1" si="54"/>
        <v>0</v>
      </c>
      <c r="CQ158" s="571"/>
      <c r="CR158" s="571"/>
      <c r="CS158" s="571"/>
      <c r="CT158" s="571"/>
      <c r="CU158" s="571"/>
      <c r="CV158" s="571"/>
      <c r="CW158" s="571"/>
      <c r="CX158" s="571"/>
      <c r="CY158" s="529">
        <f t="shared" ca="1" si="55"/>
        <v>0</v>
      </c>
      <c r="CZ158" s="571"/>
      <c r="DA158" s="571"/>
      <c r="DB158" s="571"/>
      <c r="DC158" s="571"/>
      <c r="DD158" s="571"/>
      <c r="DE158" s="571"/>
      <c r="DF158" s="571"/>
      <c r="DG158" s="571"/>
      <c r="DH158" s="529">
        <f t="shared" ca="1" si="56"/>
        <v>0</v>
      </c>
      <c r="DI158" s="571"/>
      <c r="DJ158" s="571"/>
      <c r="DK158" s="571"/>
      <c r="DL158" s="571"/>
      <c r="DM158" s="571"/>
      <c r="DN158" s="571"/>
      <c r="DO158" s="571"/>
      <c r="DP158" s="571"/>
      <c r="DQ158" s="529">
        <f t="shared" ca="1" si="57"/>
        <v>0</v>
      </c>
      <c r="DR158" s="571"/>
      <c r="DS158" s="571"/>
      <c r="DT158" s="571"/>
      <c r="DU158" s="571"/>
      <c r="DV158" s="571"/>
      <c r="DW158" s="571"/>
      <c r="DX158" s="571"/>
      <c r="DY158" s="572"/>
      <c r="DZ158" s="529">
        <f t="shared" ca="1" si="58"/>
        <v>0</v>
      </c>
      <c r="EA158" s="571"/>
      <c r="EB158" s="571"/>
      <c r="EC158" s="571"/>
      <c r="ED158" s="571"/>
      <c r="EE158" s="571"/>
      <c r="EF158" s="571"/>
      <c r="EG158" s="571"/>
      <c r="EH158" s="572"/>
      <c r="EI158" s="529">
        <f t="shared" ca="1" si="59"/>
        <v>0</v>
      </c>
      <c r="EJ158" s="571"/>
      <c r="EK158" s="571"/>
      <c r="EL158" s="571"/>
      <c r="EM158" s="571"/>
      <c r="EN158" s="571"/>
      <c r="EO158" s="571"/>
      <c r="EP158" s="571"/>
      <c r="EQ158" s="572"/>
      <c r="ER158" s="529">
        <f t="shared" ca="1" si="60"/>
        <v>0</v>
      </c>
      <c r="ES158" s="571"/>
      <c r="ET158" s="571"/>
      <c r="EU158" s="571"/>
      <c r="EV158" s="571"/>
      <c r="EW158" s="571"/>
      <c r="EX158" s="571"/>
      <c r="EY158" s="571"/>
      <c r="EZ158" s="572"/>
      <c r="FA158" s="529">
        <f t="shared" ca="1" si="61"/>
        <v>0</v>
      </c>
      <c r="FB158" s="530"/>
      <c r="FC158" s="530"/>
      <c r="FD158" s="530"/>
      <c r="FE158" s="530"/>
      <c r="FF158" s="530"/>
      <c r="FG158" s="530"/>
      <c r="FH158" s="530"/>
      <c r="FI158" s="531"/>
      <c r="FJ158" s="267"/>
      <c r="FK158" s="529">
        <f t="shared" ca="1" si="62"/>
        <v>0</v>
      </c>
      <c r="FL158" s="571"/>
      <c r="FM158" s="571"/>
      <c r="FN158" s="571"/>
      <c r="FO158" s="571"/>
      <c r="FP158" s="571"/>
      <c r="FQ158" s="571"/>
      <c r="FR158" s="571"/>
      <c r="FS158" s="572"/>
      <c r="FW158" s="317">
        <v>0</v>
      </c>
      <c r="FX158" s="318">
        <v>0</v>
      </c>
      <c r="FY158" s="318">
        <v>0</v>
      </c>
      <c r="FZ158" s="318">
        <v>0</v>
      </c>
      <c r="GA158" s="318">
        <v>0</v>
      </c>
      <c r="GB158" s="318">
        <v>0</v>
      </c>
      <c r="GC158" s="318">
        <v>0</v>
      </c>
      <c r="GD158" s="318">
        <v>0</v>
      </c>
      <c r="GE158" s="318">
        <v>0</v>
      </c>
      <c r="GF158" s="318">
        <v>0</v>
      </c>
      <c r="GG158" s="318">
        <v>0</v>
      </c>
      <c r="GH158" s="318">
        <v>0</v>
      </c>
      <c r="GI158" s="323">
        <v>0</v>
      </c>
    </row>
    <row r="159" spans="1:191" ht="12.75" hidden="1" x14ac:dyDescent="0.2">
      <c r="A159" s="64">
        <v>85</v>
      </c>
      <c r="D159" s="176" t="s">
        <v>423</v>
      </c>
      <c r="G159" s="67"/>
      <c r="H159" s="66"/>
      <c r="I159" s="66"/>
      <c r="J159" s="143"/>
      <c r="K159" s="143"/>
      <c r="L159" s="143"/>
      <c r="M159" s="66"/>
      <c r="N159" s="66"/>
      <c r="O159" s="66"/>
      <c r="P159" s="66"/>
      <c r="Q159" s="66"/>
      <c r="R159" s="66"/>
      <c r="S159" s="138"/>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6"/>
      <c r="AS159" s="66"/>
      <c r="AT159" s="68"/>
      <c r="AU159" s="66"/>
      <c r="AV159" s="535" t="s">
        <v>16</v>
      </c>
      <c r="AW159" s="550"/>
      <c r="AX159" s="550"/>
      <c r="AY159" s="550"/>
      <c r="AZ159" s="550"/>
      <c r="BA159" s="550"/>
      <c r="BB159" s="550"/>
      <c r="BC159" s="550"/>
      <c r="BD159" s="551"/>
      <c r="BE159" s="66"/>
      <c r="BF159" s="529">
        <f t="shared" ca="1" si="50"/>
        <v>0</v>
      </c>
      <c r="BG159" s="571"/>
      <c r="BH159" s="571"/>
      <c r="BI159" s="571"/>
      <c r="BJ159" s="571"/>
      <c r="BK159" s="571"/>
      <c r="BL159" s="571"/>
      <c r="BM159" s="571"/>
      <c r="BN159" s="572"/>
      <c r="BO159" s="529">
        <f t="shared" ca="1" si="51"/>
        <v>0</v>
      </c>
      <c r="BP159" s="571"/>
      <c r="BQ159" s="571"/>
      <c r="BR159" s="571"/>
      <c r="BS159" s="571"/>
      <c r="BT159" s="571"/>
      <c r="BU159" s="571"/>
      <c r="BV159" s="571"/>
      <c r="BW159" s="572"/>
      <c r="BX159" s="529">
        <f t="shared" ca="1" si="52"/>
        <v>0</v>
      </c>
      <c r="BY159" s="571"/>
      <c r="BZ159" s="571"/>
      <c r="CA159" s="571"/>
      <c r="CB159" s="571"/>
      <c r="CC159" s="571"/>
      <c r="CD159" s="571"/>
      <c r="CE159" s="571"/>
      <c r="CF159" s="572"/>
      <c r="CG159" s="529">
        <f t="shared" ca="1" si="53"/>
        <v>0</v>
      </c>
      <c r="CH159" s="571"/>
      <c r="CI159" s="571"/>
      <c r="CJ159" s="571"/>
      <c r="CK159" s="571"/>
      <c r="CL159" s="571"/>
      <c r="CM159" s="571"/>
      <c r="CN159" s="571"/>
      <c r="CO159" s="572"/>
      <c r="CP159" s="529">
        <f t="shared" ca="1" si="54"/>
        <v>0</v>
      </c>
      <c r="CQ159" s="571"/>
      <c r="CR159" s="571"/>
      <c r="CS159" s="571"/>
      <c r="CT159" s="571"/>
      <c r="CU159" s="571"/>
      <c r="CV159" s="571"/>
      <c r="CW159" s="571"/>
      <c r="CX159" s="571"/>
      <c r="CY159" s="529">
        <f t="shared" ca="1" si="55"/>
        <v>0</v>
      </c>
      <c r="CZ159" s="571"/>
      <c r="DA159" s="571"/>
      <c r="DB159" s="571"/>
      <c r="DC159" s="571"/>
      <c r="DD159" s="571"/>
      <c r="DE159" s="571"/>
      <c r="DF159" s="571"/>
      <c r="DG159" s="571"/>
      <c r="DH159" s="529">
        <f t="shared" ca="1" si="56"/>
        <v>0</v>
      </c>
      <c r="DI159" s="571"/>
      <c r="DJ159" s="571"/>
      <c r="DK159" s="571"/>
      <c r="DL159" s="571"/>
      <c r="DM159" s="571"/>
      <c r="DN159" s="571"/>
      <c r="DO159" s="571"/>
      <c r="DP159" s="571"/>
      <c r="DQ159" s="529">
        <f t="shared" ca="1" si="57"/>
        <v>0</v>
      </c>
      <c r="DR159" s="571"/>
      <c r="DS159" s="571"/>
      <c r="DT159" s="571"/>
      <c r="DU159" s="571"/>
      <c r="DV159" s="571"/>
      <c r="DW159" s="571"/>
      <c r="DX159" s="571"/>
      <c r="DY159" s="572"/>
      <c r="DZ159" s="529">
        <f t="shared" ca="1" si="58"/>
        <v>0</v>
      </c>
      <c r="EA159" s="571"/>
      <c r="EB159" s="571"/>
      <c r="EC159" s="571"/>
      <c r="ED159" s="571"/>
      <c r="EE159" s="571"/>
      <c r="EF159" s="571"/>
      <c r="EG159" s="571"/>
      <c r="EH159" s="572"/>
      <c r="EI159" s="529">
        <f t="shared" ca="1" si="59"/>
        <v>0</v>
      </c>
      <c r="EJ159" s="571"/>
      <c r="EK159" s="571"/>
      <c r="EL159" s="571"/>
      <c r="EM159" s="571"/>
      <c r="EN159" s="571"/>
      <c r="EO159" s="571"/>
      <c r="EP159" s="571"/>
      <c r="EQ159" s="572"/>
      <c r="ER159" s="529">
        <f t="shared" ca="1" si="60"/>
        <v>0</v>
      </c>
      <c r="ES159" s="571"/>
      <c r="ET159" s="571"/>
      <c r="EU159" s="571"/>
      <c r="EV159" s="571"/>
      <c r="EW159" s="571"/>
      <c r="EX159" s="571"/>
      <c r="EY159" s="571"/>
      <c r="EZ159" s="572"/>
      <c r="FA159" s="529">
        <f t="shared" ca="1" si="61"/>
        <v>0</v>
      </c>
      <c r="FB159" s="530"/>
      <c r="FC159" s="530"/>
      <c r="FD159" s="530"/>
      <c r="FE159" s="530"/>
      <c r="FF159" s="530"/>
      <c r="FG159" s="530"/>
      <c r="FH159" s="530"/>
      <c r="FI159" s="531"/>
      <c r="FJ159" s="267"/>
      <c r="FK159" s="529">
        <f t="shared" ca="1" si="62"/>
        <v>0</v>
      </c>
      <c r="FL159" s="571"/>
      <c r="FM159" s="571"/>
      <c r="FN159" s="571"/>
      <c r="FO159" s="571"/>
      <c r="FP159" s="571"/>
      <c r="FQ159" s="571"/>
      <c r="FR159" s="571"/>
      <c r="FS159" s="572"/>
      <c r="FW159" s="317">
        <v>0</v>
      </c>
      <c r="FX159" s="318">
        <v>0</v>
      </c>
      <c r="FY159" s="318">
        <v>0</v>
      </c>
      <c r="FZ159" s="318">
        <v>0</v>
      </c>
      <c r="GA159" s="318">
        <v>0</v>
      </c>
      <c r="GB159" s="318">
        <v>0</v>
      </c>
      <c r="GC159" s="318">
        <v>0</v>
      </c>
      <c r="GD159" s="318">
        <v>0</v>
      </c>
      <c r="GE159" s="318">
        <v>0</v>
      </c>
      <c r="GF159" s="318">
        <v>0</v>
      </c>
      <c r="GG159" s="318">
        <v>0</v>
      </c>
      <c r="GH159" s="318">
        <v>0</v>
      </c>
      <c r="GI159" s="323">
        <v>0</v>
      </c>
    </row>
    <row r="160" spans="1:191" ht="12.75" x14ac:dyDescent="0.2">
      <c r="A160" s="135">
        <v>87</v>
      </c>
      <c r="D160" s="176" t="s">
        <v>421</v>
      </c>
      <c r="G160" s="67"/>
      <c r="H160" s="66"/>
      <c r="I160" s="66"/>
      <c r="J160" s="143"/>
      <c r="K160" s="143"/>
      <c r="L160" s="143"/>
      <c r="M160" s="66"/>
      <c r="N160" s="66"/>
      <c r="O160" s="66"/>
      <c r="P160" s="66"/>
      <c r="Q160" s="66"/>
      <c r="R160" s="66"/>
      <c r="S160" s="138" t="str">
        <f>VLOOKUP($A160,PORTFOLIO_HIERARCHY,3,0)</f>
        <v>Liquidity Management</v>
      </c>
      <c r="T160" s="138"/>
      <c r="U160" s="138"/>
      <c r="V160" s="138"/>
      <c r="W160" s="138"/>
      <c r="X160" s="138"/>
      <c r="Y160" s="138"/>
      <c r="Z160" s="138"/>
      <c r="AA160" s="138"/>
      <c r="AB160" s="138"/>
      <c r="AC160" s="138"/>
      <c r="AD160" s="138"/>
      <c r="AE160" s="138"/>
      <c r="AF160" s="138"/>
      <c r="AG160" s="138"/>
      <c r="AH160" s="138"/>
      <c r="AI160" s="138"/>
      <c r="AJ160" s="138"/>
      <c r="AK160" s="138"/>
      <c r="AL160" s="138"/>
      <c r="AM160" s="138"/>
      <c r="AN160" s="138"/>
      <c r="AO160" s="138"/>
      <c r="AP160" s="138"/>
      <c r="AQ160" s="138"/>
      <c r="AR160" s="138"/>
      <c r="AS160" s="138"/>
      <c r="AT160" s="139"/>
      <c r="AU160" s="66"/>
      <c r="AV160" s="555" t="s">
        <v>24</v>
      </c>
      <c r="AW160" s="556"/>
      <c r="AX160" s="556"/>
      <c r="AY160" s="556"/>
      <c r="AZ160" s="556"/>
      <c r="BA160" s="556"/>
      <c r="BB160" s="556"/>
      <c r="BC160" s="556"/>
      <c r="BD160" s="557"/>
      <c r="BE160" s="66"/>
      <c r="BF160" s="532">
        <f t="shared" ca="1" si="50"/>
        <v>556.99455599999999</v>
      </c>
      <c r="BG160" s="569"/>
      <c r="BH160" s="569"/>
      <c r="BI160" s="569"/>
      <c r="BJ160" s="569"/>
      <c r="BK160" s="569"/>
      <c r="BL160" s="569"/>
      <c r="BM160" s="569"/>
      <c r="BN160" s="570"/>
      <c r="BO160" s="532">
        <f t="shared" ca="1" si="51"/>
        <v>1471.0052009999997</v>
      </c>
      <c r="BP160" s="569"/>
      <c r="BQ160" s="569"/>
      <c r="BR160" s="569"/>
      <c r="BS160" s="569"/>
      <c r="BT160" s="569"/>
      <c r="BU160" s="569"/>
      <c r="BV160" s="569"/>
      <c r="BW160" s="570"/>
      <c r="BX160" s="532">
        <f t="shared" ca="1" si="52"/>
        <v>0</v>
      </c>
      <c r="BY160" s="569"/>
      <c r="BZ160" s="569"/>
      <c r="CA160" s="569"/>
      <c r="CB160" s="569"/>
      <c r="CC160" s="569"/>
      <c r="CD160" s="569"/>
      <c r="CE160" s="569"/>
      <c r="CF160" s="570"/>
      <c r="CG160" s="532">
        <f t="shared" ca="1" si="53"/>
        <v>0</v>
      </c>
      <c r="CH160" s="569"/>
      <c r="CI160" s="569"/>
      <c r="CJ160" s="569"/>
      <c r="CK160" s="569"/>
      <c r="CL160" s="569"/>
      <c r="CM160" s="569"/>
      <c r="CN160" s="569"/>
      <c r="CO160" s="570"/>
      <c r="CP160" s="532">
        <f t="shared" ca="1" si="54"/>
        <v>0</v>
      </c>
      <c r="CQ160" s="569"/>
      <c r="CR160" s="569"/>
      <c r="CS160" s="569"/>
      <c r="CT160" s="569"/>
      <c r="CU160" s="569"/>
      <c r="CV160" s="569"/>
      <c r="CW160" s="569"/>
      <c r="CX160" s="569"/>
      <c r="CY160" s="532">
        <f t="shared" ca="1" si="55"/>
        <v>0</v>
      </c>
      <c r="CZ160" s="569"/>
      <c r="DA160" s="569"/>
      <c r="DB160" s="569"/>
      <c r="DC160" s="569"/>
      <c r="DD160" s="569"/>
      <c r="DE160" s="569"/>
      <c r="DF160" s="569"/>
      <c r="DG160" s="569"/>
      <c r="DH160" s="532">
        <f t="shared" ca="1" si="56"/>
        <v>0</v>
      </c>
      <c r="DI160" s="569"/>
      <c r="DJ160" s="569"/>
      <c r="DK160" s="569"/>
      <c r="DL160" s="569"/>
      <c r="DM160" s="569"/>
      <c r="DN160" s="569"/>
      <c r="DO160" s="569"/>
      <c r="DP160" s="569"/>
      <c r="DQ160" s="532">
        <f t="shared" ca="1" si="57"/>
        <v>0</v>
      </c>
      <c r="DR160" s="569"/>
      <c r="DS160" s="569"/>
      <c r="DT160" s="569"/>
      <c r="DU160" s="569"/>
      <c r="DV160" s="569"/>
      <c r="DW160" s="569"/>
      <c r="DX160" s="569"/>
      <c r="DY160" s="570"/>
      <c r="DZ160" s="532">
        <f t="shared" ca="1" si="58"/>
        <v>0</v>
      </c>
      <c r="EA160" s="569"/>
      <c r="EB160" s="569"/>
      <c r="EC160" s="569"/>
      <c r="ED160" s="569"/>
      <c r="EE160" s="569"/>
      <c r="EF160" s="569"/>
      <c r="EG160" s="569"/>
      <c r="EH160" s="570"/>
      <c r="EI160" s="532">
        <f t="shared" ca="1" si="59"/>
        <v>0</v>
      </c>
      <c r="EJ160" s="569"/>
      <c r="EK160" s="569"/>
      <c r="EL160" s="569"/>
      <c r="EM160" s="569"/>
      <c r="EN160" s="569"/>
      <c r="EO160" s="569"/>
      <c r="EP160" s="569"/>
      <c r="EQ160" s="570"/>
      <c r="ER160" s="532">
        <f t="shared" ca="1" si="60"/>
        <v>0</v>
      </c>
      <c r="ES160" s="569"/>
      <c r="ET160" s="569"/>
      <c r="EU160" s="569"/>
      <c r="EV160" s="569"/>
      <c r="EW160" s="569"/>
      <c r="EX160" s="569"/>
      <c r="EY160" s="569"/>
      <c r="EZ160" s="570"/>
      <c r="FA160" s="532">
        <f t="shared" ca="1" si="61"/>
        <v>0</v>
      </c>
      <c r="FB160" s="533"/>
      <c r="FC160" s="533"/>
      <c r="FD160" s="533"/>
      <c r="FE160" s="533"/>
      <c r="FF160" s="533"/>
      <c r="FG160" s="533"/>
      <c r="FH160" s="533"/>
      <c r="FI160" s="534"/>
      <c r="FJ160" s="267"/>
      <c r="FK160" s="532">
        <f t="shared" ca="1" si="62"/>
        <v>2027.9997569999996</v>
      </c>
      <c r="FL160" s="569"/>
      <c r="FM160" s="569"/>
      <c r="FN160" s="569"/>
      <c r="FO160" s="569"/>
      <c r="FP160" s="569"/>
      <c r="FQ160" s="569"/>
      <c r="FR160" s="569"/>
      <c r="FS160" s="570"/>
      <c r="FW160" s="317">
        <v>518.00534400000004</v>
      </c>
      <c r="FX160" s="318">
        <v>1619.996576</v>
      </c>
      <c r="FY160" s="318">
        <v>0</v>
      </c>
      <c r="FZ160" s="318">
        <v>0</v>
      </c>
      <c r="GA160" s="318">
        <v>0</v>
      </c>
      <c r="GB160" s="318">
        <v>0</v>
      </c>
      <c r="GC160" s="318">
        <v>0</v>
      </c>
      <c r="GD160" s="318">
        <v>0</v>
      </c>
      <c r="GE160" s="318">
        <v>0</v>
      </c>
      <c r="GF160" s="318">
        <v>0</v>
      </c>
      <c r="GG160" s="318">
        <v>0</v>
      </c>
      <c r="GH160" s="318">
        <v>0</v>
      </c>
      <c r="GI160" s="323">
        <v>2138.0019200000002</v>
      </c>
    </row>
    <row r="161" spans="1:191" ht="12.75" hidden="1" x14ac:dyDescent="0.2">
      <c r="A161" s="64">
        <v>87</v>
      </c>
      <c r="D161" s="176" t="s">
        <v>423</v>
      </c>
      <c r="G161" s="67"/>
      <c r="H161" s="66"/>
      <c r="I161" s="66"/>
      <c r="J161" s="143"/>
      <c r="K161" s="143"/>
      <c r="L161" s="143"/>
      <c r="M161" s="66"/>
      <c r="N161" s="66"/>
      <c r="O161" s="66"/>
      <c r="P161" s="66"/>
      <c r="Q161" s="66"/>
      <c r="R161" s="66"/>
      <c r="S161" s="138"/>
      <c r="T161" s="66"/>
      <c r="U161" s="66"/>
      <c r="V161" s="66"/>
      <c r="W161" s="66"/>
      <c r="X161" s="66"/>
      <c r="Y161" s="66"/>
      <c r="Z161" s="66"/>
      <c r="AA161" s="66"/>
      <c r="AB161" s="66"/>
      <c r="AC161" s="66"/>
      <c r="AD161" s="66"/>
      <c r="AE161" s="66"/>
      <c r="AF161" s="66"/>
      <c r="AG161" s="66"/>
      <c r="AH161" s="66"/>
      <c r="AI161" s="66"/>
      <c r="AJ161" s="66"/>
      <c r="AK161" s="66"/>
      <c r="AL161" s="66"/>
      <c r="AM161" s="66"/>
      <c r="AN161" s="62"/>
      <c r="AO161" s="66"/>
      <c r="AP161" s="66"/>
      <c r="AQ161" s="66"/>
      <c r="AR161" s="66"/>
      <c r="AS161" s="66"/>
      <c r="AT161" s="68"/>
      <c r="AU161" s="66"/>
      <c r="AV161" s="535" t="s">
        <v>32</v>
      </c>
      <c r="AW161" s="550"/>
      <c r="AX161" s="550"/>
      <c r="AY161" s="550"/>
      <c r="AZ161" s="550"/>
      <c r="BA161" s="550"/>
      <c r="BB161" s="550"/>
      <c r="BC161" s="550"/>
      <c r="BD161" s="551"/>
      <c r="BE161" s="66"/>
      <c r="BF161" s="529">
        <f t="shared" ca="1" si="50"/>
        <v>0</v>
      </c>
      <c r="BG161" s="571"/>
      <c r="BH161" s="571"/>
      <c r="BI161" s="571"/>
      <c r="BJ161" s="571"/>
      <c r="BK161" s="571"/>
      <c r="BL161" s="571"/>
      <c r="BM161" s="571"/>
      <c r="BN161" s="572"/>
      <c r="BO161" s="529">
        <f t="shared" ca="1" si="51"/>
        <v>0</v>
      </c>
      <c r="BP161" s="571"/>
      <c r="BQ161" s="571"/>
      <c r="BR161" s="571"/>
      <c r="BS161" s="571"/>
      <c r="BT161" s="571"/>
      <c r="BU161" s="571"/>
      <c r="BV161" s="571"/>
      <c r="BW161" s="572"/>
      <c r="BX161" s="529">
        <f t="shared" ca="1" si="52"/>
        <v>0</v>
      </c>
      <c r="BY161" s="571"/>
      <c r="BZ161" s="571"/>
      <c r="CA161" s="571"/>
      <c r="CB161" s="571"/>
      <c r="CC161" s="571"/>
      <c r="CD161" s="571"/>
      <c r="CE161" s="571"/>
      <c r="CF161" s="572"/>
      <c r="CG161" s="529">
        <f t="shared" ca="1" si="53"/>
        <v>0</v>
      </c>
      <c r="CH161" s="571"/>
      <c r="CI161" s="571"/>
      <c r="CJ161" s="571"/>
      <c r="CK161" s="571"/>
      <c r="CL161" s="571"/>
      <c r="CM161" s="571"/>
      <c r="CN161" s="571"/>
      <c r="CO161" s="572"/>
      <c r="CP161" s="529">
        <f t="shared" ca="1" si="54"/>
        <v>0</v>
      </c>
      <c r="CQ161" s="571"/>
      <c r="CR161" s="571"/>
      <c r="CS161" s="571"/>
      <c r="CT161" s="571"/>
      <c r="CU161" s="571"/>
      <c r="CV161" s="571"/>
      <c r="CW161" s="571"/>
      <c r="CX161" s="572"/>
      <c r="CY161" s="529">
        <f t="shared" ca="1" si="55"/>
        <v>0</v>
      </c>
      <c r="CZ161" s="571"/>
      <c r="DA161" s="571"/>
      <c r="DB161" s="571"/>
      <c r="DC161" s="571"/>
      <c r="DD161" s="571"/>
      <c r="DE161" s="571"/>
      <c r="DF161" s="571"/>
      <c r="DG161" s="572"/>
      <c r="DH161" s="529">
        <f t="shared" ca="1" si="56"/>
        <v>0</v>
      </c>
      <c r="DI161" s="571"/>
      <c r="DJ161" s="571"/>
      <c r="DK161" s="571"/>
      <c r="DL161" s="571"/>
      <c r="DM161" s="571"/>
      <c r="DN161" s="571"/>
      <c r="DO161" s="571"/>
      <c r="DP161" s="572"/>
      <c r="DQ161" s="529">
        <f t="shared" ca="1" si="57"/>
        <v>0</v>
      </c>
      <c r="DR161" s="571"/>
      <c r="DS161" s="571"/>
      <c r="DT161" s="571"/>
      <c r="DU161" s="571"/>
      <c r="DV161" s="571"/>
      <c r="DW161" s="571"/>
      <c r="DX161" s="571"/>
      <c r="DY161" s="572"/>
      <c r="DZ161" s="529">
        <f t="shared" ca="1" si="58"/>
        <v>0</v>
      </c>
      <c r="EA161" s="571"/>
      <c r="EB161" s="571"/>
      <c r="EC161" s="571"/>
      <c r="ED161" s="571"/>
      <c r="EE161" s="571"/>
      <c r="EF161" s="571"/>
      <c r="EG161" s="571"/>
      <c r="EH161" s="572"/>
      <c r="EI161" s="529">
        <f t="shared" ca="1" si="59"/>
        <v>0</v>
      </c>
      <c r="EJ161" s="571"/>
      <c r="EK161" s="571"/>
      <c r="EL161" s="571"/>
      <c r="EM161" s="571"/>
      <c r="EN161" s="571"/>
      <c r="EO161" s="571"/>
      <c r="EP161" s="571"/>
      <c r="EQ161" s="572"/>
      <c r="ER161" s="529">
        <f t="shared" ca="1" si="60"/>
        <v>0</v>
      </c>
      <c r="ES161" s="571"/>
      <c r="ET161" s="571"/>
      <c r="EU161" s="571"/>
      <c r="EV161" s="571"/>
      <c r="EW161" s="571"/>
      <c r="EX161" s="571"/>
      <c r="EY161" s="571"/>
      <c r="EZ161" s="572"/>
      <c r="FA161" s="529">
        <f t="shared" ca="1" si="61"/>
        <v>0</v>
      </c>
      <c r="FB161" s="571"/>
      <c r="FC161" s="571"/>
      <c r="FD161" s="571"/>
      <c r="FE161" s="571"/>
      <c r="FF161" s="571"/>
      <c r="FG161" s="571"/>
      <c r="FH161" s="571"/>
      <c r="FI161" s="572"/>
      <c r="FJ161" s="269"/>
      <c r="FK161" s="529">
        <f t="shared" ca="1" si="62"/>
        <v>0</v>
      </c>
      <c r="FL161" s="571"/>
      <c r="FM161" s="571"/>
      <c r="FN161" s="571"/>
      <c r="FO161" s="571"/>
      <c r="FP161" s="571"/>
      <c r="FQ161" s="571"/>
      <c r="FR161" s="571"/>
      <c r="FS161" s="572"/>
      <c r="FW161" s="317">
        <v>0</v>
      </c>
      <c r="FX161" s="318">
        <v>0</v>
      </c>
      <c r="FY161" s="318">
        <v>0</v>
      </c>
      <c r="FZ161" s="318">
        <v>0</v>
      </c>
      <c r="GA161" s="318">
        <v>0</v>
      </c>
      <c r="GB161" s="318">
        <v>0</v>
      </c>
      <c r="GC161" s="318">
        <v>0</v>
      </c>
      <c r="GD161" s="318">
        <v>0</v>
      </c>
      <c r="GE161" s="318">
        <v>0</v>
      </c>
      <c r="GF161" s="318">
        <v>0</v>
      </c>
      <c r="GG161" s="318">
        <v>0</v>
      </c>
      <c r="GH161" s="318">
        <v>0</v>
      </c>
      <c r="GI161" s="323">
        <v>0</v>
      </c>
    </row>
    <row r="162" spans="1:191" ht="12.75" hidden="1" x14ac:dyDescent="0.2">
      <c r="A162" s="64">
        <v>87</v>
      </c>
      <c r="D162" s="176" t="s">
        <v>423</v>
      </c>
      <c r="G162" s="67"/>
      <c r="H162" s="66"/>
      <c r="I162" s="66"/>
      <c r="J162" s="143"/>
      <c r="K162" s="143"/>
      <c r="L162" s="143"/>
      <c r="M162" s="66"/>
      <c r="N162" s="66"/>
      <c r="O162" s="66"/>
      <c r="P162" s="66"/>
      <c r="Q162" s="66"/>
      <c r="R162" s="66"/>
      <c r="S162" s="138"/>
      <c r="T162" s="66"/>
      <c r="U162" s="66"/>
      <c r="V162" s="66"/>
      <c r="W162" s="66"/>
      <c r="X162" s="66"/>
      <c r="Y162" s="66"/>
      <c r="Z162" s="66"/>
      <c r="AA162" s="66"/>
      <c r="AB162" s="66"/>
      <c r="AC162" s="66"/>
      <c r="AD162" s="66"/>
      <c r="AE162" s="66"/>
      <c r="AF162" s="66"/>
      <c r="AG162" s="66"/>
      <c r="AH162" s="66"/>
      <c r="AI162" s="66"/>
      <c r="AJ162" s="66"/>
      <c r="AK162" s="66"/>
      <c r="AL162" s="66"/>
      <c r="AM162" s="66"/>
      <c r="AN162" s="62"/>
      <c r="AO162" s="66"/>
      <c r="AP162" s="66"/>
      <c r="AQ162" s="66"/>
      <c r="AR162" s="66"/>
      <c r="AS162" s="66"/>
      <c r="AT162" s="68"/>
      <c r="AU162" s="66"/>
      <c r="AV162" s="535" t="s">
        <v>9</v>
      </c>
      <c r="AW162" s="550"/>
      <c r="AX162" s="550"/>
      <c r="AY162" s="550"/>
      <c r="AZ162" s="550"/>
      <c r="BA162" s="550"/>
      <c r="BB162" s="550"/>
      <c r="BC162" s="550"/>
      <c r="BD162" s="551"/>
      <c r="BE162" s="66"/>
      <c r="BF162" s="529">
        <f t="shared" ca="1" si="50"/>
        <v>0</v>
      </c>
      <c r="BG162" s="571"/>
      <c r="BH162" s="571"/>
      <c r="BI162" s="571"/>
      <c r="BJ162" s="571"/>
      <c r="BK162" s="571"/>
      <c r="BL162" s="571"/>
      <c r="BM162" s="571"/>
      <c r="BN162" s="572"/>
      <c r="BO162" s="529">
        <f t="shared" ca="1" si="51"/>
        <v>0</v>
      </c>
      <c r="BP162" s="571"/>
      <c r="BQ162" s="571"/>
      <c r="BR162" s="571"/>
      <c r="BS162" s="571"/>
      <c r="BT162" s="571"/>
      <c r="BU162" s="571"/>
      <c r="BV162" s="571"/>
      <c r="BW162" s="572"/>
      <c r="BX162" s="529">
        <f t="shared" ca="1" si="52"/>
        <v>0</v>
      </c>
      <c r="BY162" s="571"/>
      <c r="BZ162" s="571"/>
      <c r="CA162" s="571"/>
      <c r="CB162" s="571"/>
      <c r="CC162" s="571"/>
      <c r="CD162" s="571"/>
      <c r="CE162" s="571"/>
      <c r="CF162" s="572"/>
      <c r="CG162" s="529">
        <f t="shared" ca="1" si="53"/>
        <v>0</v>
      </c>
      <c r="CH162" s="571"/>
      <c r="CI162" s="571"/>
      <c r="CJ162" s="571"/>
      <c r="CK162" s="571"/>
      <c r="CL162" s="571"/>
      <c r="CM162" s="571"/>
      <c r="CN162" s="571"/>
      <c r="CO162" s="572"/>
      <c r="CP162" s="529">
        <f t="shared" ca="1" si="54"/>
        <v>0</v>
      </c>
      <c r="CQ162" s="571"/>
      <c r="CR162" s="571"/>
      <c r="CS162" s="571"/>
      <c r="CT162" s="571"/>
      <c r="CU162" s="571"/>
      <c r="CV162" s="571"/>
      <c r="CW162" s="571"/>
      <c r="CX162" s="571"/>
      <c r="CY162" s="529">
        <f t="shared" ca="1" si="55"/>
        <v>0</v>
      </c>
      <c r="CZ162" s="571"/>
      <c r="DA162" s="571"/>
      <c r="DB162" s="571"/>
      <c r="DC162" s="571"/>
      <c r="DD162" s="571"/>
      <c r="DE162" s="571"/>
      <c r="DF162" s="571"/>
      <c r="DG162" s="571"/>
      <c r="DH162" s="529">
        <f t="shared" ca="1" si="56"/>
        <v>0</v>
      </c>
      <c r="DI162" s="571"/>
      <c r="DJ162" s="571"/>
      <c r="DK162" s="571"/>
      <c r="DL162" s="571"/>
      <c r="DM162" s="571"/>
      <c r="DN162" s="571"/>
      <c r="DO162" s="571"/>
      <c r="DP162" s="571"/>
      <c r="DQ162" s="529">
        <f t="shared" ca="1" si="57"/>
        <v>0</v>
      </c>
      <c r="DR162" s="571"/>
      <c r="DS162" s="571"/>
      <c r="DT162" s="571"/>
      <c r="DU162" s="571"/>
      <c r="DV162" s="571"/>
      <c r="DW162" s="571"/>
      <c r="DX162" s="571"/>
      <c r="DY162" s="572"/>
      <c r="DZ162" s="529">
        <f t="shared" ca="1" si="58"/>
        <v>0</v>
      </c>
      <c r="EA162" s="571"/>
      <c r="EB162" s="571"/>
      <c r="EC162" s="571"/>
      <c r="ED162" s="571"/>
      <c r="EE162" s="571"/>
      <c r="EF162" s="571"/>
      <c r="EG162" s="571"/>
      <c r="EH162" s="572"/>
      <c r="EI162" s="529">
        <f t="shared" ca="1" si="59"/>
        <v>0</v>
      </c>
      <c r="EJ162" s="571"/>
      <c r="EK162" s="571"/>
      <c r="EL162" s="571"/>
      <c r="EM162" s="571"/>
      <c r="EN162" s="571"/>
      <c r="EO162" s="571"/>
      <c r="EP162" s="571"/>
      <c r="EQ162" s="572"/>
      <c r="ER162" s="529">
        <f t="shared" ca="1" si="60"/>
        <v>0</v>
      </c>
      <c r="ES162" s="571"/>
      <c r="ET162" s="571"/>
      <c r="EU162" s="571"/>
      <c r="EV162" s="571"/>
      <c r="EW162" s="571"/>
      <c r="EX162" s="571"/>
      <c r="EY162" s="571"/>
      <c r="EZ162" s="572"/>
      <c r="FA162" s="529">
        <f t="shared" ca="1" si="61"/>
        <v>0</v>
      </c>
      <c r="FB162" s="530"/>
      <c r="FC162" s="530"/>
      <c r="FD162" s="530"/>
      <c r="FE162" s="530"/>
      <c r="FF162" s="530"/>
      <c r="FG162" s="530"/>
      <c r="FH162" s="530"/>
      <c r="FI162" s="531"/>
      <c r="FJ162" s="267"/>
      <c r="FK162" s="529">
        <f t="shared" ca="1" si="62"/>
        <v>0</v>
      </c>
      <c r="FL162" s="571"/>
      <c r="FM162" s="571"/>
      <c r="FN162" s="571"/>
      <c r="FO162" s="571"/>
      <c r="FP162" s="571"/>
      <c r="FQ162" s="571"/>
      <c r="FR162" s="571"/>
      <c r="FS162" s="572"/>
      <c r="FW162" s="317">
        <v>0</v>
      </c>
      <c r="FX162" s="318">
        <v>0</v>
      </c>
      <c r="FY162" s="318">
        <v>0</v>
      </c>
      <c r="FZ162" s="318">
        <v>0</v>
      </c>
      <c r="GA162" s="318">
        <v>0</v>
      </c>
      <c r="GB162" s="318">
        <v>0</v>
      </c>
      <c r="GC162" s="318">
        <v>0</v>
      </c>
      <c r="GD162" s="318">
        <v>0</v>
      </c>
      <c r="GE162" s="318">
        <v>0</v>
      </c>
      <c r="GF162" s="318">
        <v>0</v>
      </c>
      <c r="GG162" s="318">
        <v>0</v>
      </c>
      <c r="GH162" s="318">
        <v>0</v>
      </c>
      <c r="GI162" s="323">
        <v>0</v>
      </c>
    </row>
    <row r="163" spans="1:191" ht="12.75" hidden="1" x14ac:dyDescent="0.2">
      <c r="A163" s="64">
        <v>87</v>
      </c>
      <c r="D163" s="176" t="s">
        <v>423</v>
      </c>
      <c r="G163" s="67"/>
      <c r="H163" s="66"/>
      <c r="I163" s="66"/>
      <c r="J163" s="143"/>
      <c r="K163" s="143"/>
      <c r="L163" s="143"/>
      <c r="M163" s="66"/>
      <c r="N163" s="66"/>
      <c r="O163" s="66"/>
      <c r="P163" s="66"/>
      <c r="Q163" s="66"/>
      <c r="R163" s="66"/>
      <c r="S163" s="138"/>
      <c r="T163" s="66"/>
      <c r="U163" s="66"/>
      <c r="V163" s="66"/>
      <c r="W163" s="66"/>
      <c r="X163" s="66"/>
      <c r="Y163" s="66"/>
      <c r="Z163" s="66"/>
      <c r="AA163" s="66"/>
      <c r="AB163" s="66"/>
      <c r="AC163" s="66"/>
      <c r="AD163" s="66"/>
      <c r="AE163" s="66"/>
      <c r="AF163" s="66"/>
      <c r="AG163" s="66"/>
      <c r="AH163" s="66"/>
      <c r="AI163" s="66"/>
      <c r="AJ163" s="66"/>
      <c r="AK163" s="66"/>
      <c r="AL163" s="66"/>
      <c r="AM163" s="66"/>
      <c r="AN163" s="62"/>
      <c r="AO163" s="66"/>
      <c r="AP163" s="66"/>
      <c r="AQ163" s="66"/>
      <c r="AR163" s="66"/>
      <c r="AS163" s="66"/>
      <c r="AT163" s="68"/>
      <c r="AU163" s="66"/>
      <c r="AV163" s="535" t="s">
        <v>18</v>
      </c>
      <c r="AW163" s="550"/>
      <c r="AX163" s="550"/>
      <c r="AY163" s="550"/>
      <c r="AZ163" s="550"/>
      <c r="BA163" s="550"/>
      <c r="BB163" s="550"/>
      <c r="BC163" s="550"/>
      <c r="BD163" s="551"/>
      <c r="BE163" s="66"/>
      <c r="BF163" s="529">
        <f t="shared" ca="1" si="50"/>
        <v>0</v>
      </c>
      <c r="BG163" s="571"/>
      <c r="BH163" s="571"/>
      <c r="BI163" s="571"/>
      <c r="BJ163" s="571"/>
      <c r="BK163" s="571"/>
      <c r="BL163" s="571"/>
      <c r="BM163" s="571"/>
      <c r="BN163" s="572"/>
      <c r="BO163" s="529">
        <f t="shared" ca="1" si="51"/>
        <v>0</v>
      </c>
      <c r="BP163" s="571"/>
      <c r="BQ163" s="571"/>
      <c r="BR163" s="571"/>
      <c r="BS163" s="571"/>
      <c r="BT163" s="571"/>
      <c r="BU163" s="571"/>
      <c r="BV163" s="571"/>
      <c r="BW163" s="572"/>
      <c r="BX163" s="529">
        <f t="shared" ca="1" si="52"/>
        <v>0</v>
      </c>
      <c r="BY163" s="571"/>
      <c r="BZ163" s="571"/>
      <c r="CA163" s="571"/>
      <c r="CB163" s="571"/>
      <c r="CC163" s="571"/>
      <c r="CD163" s="571"/>
      <c r="CE163" s="571"/>
      <c r="CF163" s="572"/>
      <c r="CG163" s="529">
        <f t="shared" ca="1" si="53"/>
        <v>0</v>
      </c>
      <c r="CH163" s="571"/>
      <c r="CI163" s="571"/>
      <c r="CJ163" s="571"/>
      <c r="CK163" s="571"/>
      <c r="CL163" s="571"/>
      <c r="CM163" s="571"/>
      <c r="CN163" s="571"/>
      <c r="CO163" s="572"/>
      <c r="CP163" s="529">
        <f t="shared" ca="1" si="54"/>
        <v>0</v>
      </c>
      <c r="CQ163" s="571"/>
      <c r="CR163" s="571"/>
      <c r="CS163" s="571"/>
      <c r="CT163" s="571"/>
      <c r="CU163" s="571"/>
      <c r="CV163" s="571"/>
      <c r="CW163" s="571"/>
      <c r="CX163" s="571"/>
      <c r="CY163" s="529">
        <f t="shared" ca="1" si="55"/>
        <v>0</v>
      </c>
      <c r="CZ163" s="571"/>
      <c r="DA163" s="571"/>
      <c r="DB163" s="571"/>
      <c r="DC163" s="571"/>
      <c r="DD163" s="571"/>
      <c r="DE163" s="571"/>
      <c r="DF163" s="571"/>
      <c r="DG163" s="571"/>
      <c r="DH163" s="529">
        <f t="shared" ca="1" si="56"/>
        <v>0</v>
      </c>
      <c r="DI163" s="571"/>
      <c r="DJ163" s="571"/>
      <c r="DK163" s="571"/>
      <c r="DL163" s="571"/>
      <c r="DM163" s="571"/>
      <c r="DN163" s="571"/>
      <c r="DO163" s="571"/>
      <c r="DP163" s="571"/>
      <c r="DQ163" s="529">
        <f t="shared" ca="1" si="57"/>
        <v>0</v>
      </c>
      <c r="DR163" s="571"/>
      <c r="DS163" s="571"/>
      <c r="DT163" s="571"/>
      <c r="DU163" s="571"/>
      <c r="DV163" s="571"/>
      <c r="DW163" s="571"/>
      <c r="DX163" s="571"/>
      <c r="DY163" s="572"/>
      <c r="DZ163" s="529">
        <f t="shared" ca="1" si="58"/>
        <v>0</v>
      </c>
      <c r="EA163" s="571"/>
      <c r="EB163" s="571"/>
      <c r="EC163" s="571"/>
      <c r="ED163" s="571"/>
      <c r="EE163" s="571"/>
      <c r="EF163" s="571"/>
      <c r="EG163" s="571"/>
      <c r="EH163" s="572"/>
      <c r="EI163" s="529">
        <f t="shared" ca="1" si="59"/>
        <v>0</v>
      </c>
      <c r="EJ163" s="571"/>
      <c r="EK163" s="571"/>
      <c r="EL163" s="571"/>
      <c r="EM163" s="571"/>
      <c r="EN163" s="571"/>
      <c r="EO163" s="571"/>
      <c r="EP163" s="571"/>
      <c r="EQ163" s="572"/>
      <c r="ER163" s="529">
        <f t="shared" ca="1" si="60"/>
        <v>0</v>
      </c>
      <c r="ES163" s="571"/>
      <c r="ET163" s="571"/>
      <c r="EU163" s="571"/>
      <c r="EV163" s="571"/>
      <c r="EW163" s="571"/>
      <c r="EX163" s="571"/>
      <c r="EY163" s="571"/>
      <c r="EZ163" s="572"/>
      <c r="FA163" s="529">
        <f t="shared" ca="1" si="61"/>
        <v>0</v>
      </c>
      <c r="FB163" s="530"/>
      <c r="FC163" s="530"/>
      <c r="FD163" s="530"/>
      <c r="FE163" s="530"/>
      <c r="FF163" s="530"/>
      <c r="FG163" s="530"/>
      <c r="FH163" s="530"/>
      <c r="FI163" s="531"/>
      <c r="FJ163" s="267"/>
      <c r="FK163" s="529">
        <f t="shared" ca="1" si="62"/>
        <v>0</v>
      </c>
      <c r="FL163" s="571"/>
      <c r="FM163" s="571"/>
      <c r="FN163" s="571"/>
      <c r="FO163" s="571"/>
      <c r="FP163" s="571"/>
      <c r="FQ163" s="571"/>
      <c r="FR163" s="571"/>
      <c r="FS163" s="572"/>
      <c r="FW163" s="317">
        <v>0</v>
      </c>
      <c r="FX163" s="318">
        <v>0</v>
      </c>
      <c r="FY163" s="318">
        <v>0</v>
      </c>
      <c r="FZ163" s="318">
        <v>0</v>
      </c>
      <c r="GA163" s="318">
        <v>0</v>
      </c>
      <c r="GB163" s="318">
        <v>0</v>
      </c>
      <c r="GC163" s="318">
        <v>0</v>
      </c>
      <c r="GD163" s="318">
        <v>0</v>
      </c>
      <c r="GE163" s="318">
        <v>0</v>
      </c>
      <c r="GF163" s="318">
        <v>0</v>
      </c>
      <c r="GG163" s="318">
        <v>0</v>
      </c>
      <c r="GH163" s="318">
        <v>0</v>
      </c>
      <c r="GI163" s="323">
        <v>0</v>
      </c>
    </row>
    <row r="164" spans="1:191" ht="12.75" hidden="1" x14ac:dyDescent="0.2">
      <c r="A164" s="64">
        <v>87</v>
      </c>
      <c r="D164" s="176" t="s">
        <v>423</v>
      </c>
      <c r="G164" s="67"/>
      <c r="H164" s="66"/>
      <c r="I164" s="66"/>
      <c r="J164" s="143"/>
      <c r="K164" s="143"/>
      <c r="L164" s="143"/>
      <c r="M164" s="66"/>
      <c r="N164" s="66"/>
      <c r="O164" s="66"/>
      <c r="P164" s="66"/>
      <c r="Q164" s="66"/>
      <c r="R164" s="66"/>
      <c r="S164" s="138"/>
      <c r="T164" s="66"/>
      <c r="U164" s="66"/>
      <c r="V164" s="66"/>
      <c r="W164" s="66"/>
      <c r="X164" s="66"/>
      <c r="Y164" s="66"/>
      <c r="Z164" s="66"/>
      <c r="AA164" s="66"/>
      <c r="AB164" s="66"/>
      <c r="AC164" s="66"/>
      <c r="AD164" s="66"/>
      <c r="AE164" s="66"/>
      <c r="AF164" s="66"/>
      <c r="AG164" s="66"/>
      <c r="AH164" s="66"/>
      <c r="AI164" s="66"/>
      <c r="AJ164" s="66"/>
      <c r="AK164" s="66"/>
      <c r="AL164" s="66"/>
      <c r="AM164" s="66"/>
      <c r="AN164" s="62"/>
      <c r="AO164" s="66"/>
      <c r="AP164" s="66"/>
      <c r="AQ164" s="66"/>
      <c r="AR164" s="66"/>
      <c r="AS164" s="66"/>
      <c r="AT164" s="68"/>
      <c r="AU164" s="66"/>
      <c r="AV164" s="535" t="s">
        <v>39</v>
      </c>
      <c r="AW164" s="550"/>
      <c r="AX164" s="550"/>
      <c r="AY164" s="550"/>
      <c r="AZ164" s="550"/>
      <c r="BA164" s="550"/>
      <c r="BB164" s="550"/>
      <c r="BC164" s="550"/>
      <c r="BD164" s="551"/>
      <c r="BE164" s="66"/>
      <c r="BF164" s="529">
        <f t="shared" ca="1" si="50"/>
        <v>0</v>
      </c>
      <c r="BG164" s="571"/>
      <c r="BH164" s="571"/>
      <c r="BI164" s="571"/>
      <c r="BJ164" s="571"/>
      <c r="BK164" s="571"/>
      <c r="BL164" s="571"/>
      <c r="BM164" s="571"/>
      <c r="BN164" s="572"/>
      <c r="BO164" s="529">
        <f t="shared" ca="1" si="51"/>
        <v>0</v>
      </c>
      <c r="BP164" s="571"/>
      <c r="BQ164" s="571"/>
      <c r="BR164" s="571"/>
      <c r="BS164" s="571"/>
      <c r="BT164" s="571"/>
      <c r="BU164" s="571"/>
      <c r="BV164" s="571"/>
      <c r="BW164" s="572"/>
      <c r="BX164" s="529">
        <f t="shared" ca="1" si="52"/>
        <v>0</v>
      </c>
      <c r="BY164" s="571"/>
      <c r="BZ164" s="571"/>
      <c r="CA164" s="571"/>
      <c r="CB164" s="571"/>
      <c r="CC164" s="571"/>
      <c r="CD164" s="571"/>
      <c r="CE164" s="571"/>
      <c r="CF164" s="572"/>
      <c r="CG164" s="529">
        <f t="shared" ca="1" si="53"/>
        <v>0</v>
      </c>
      <c r="CH164" s="571"/>
      <c r="CI164" s="571"/>
      <c r="CJ164" s="571"/>
      <c r="CK164" s="571"/>
      <c r="CL164" s="571"/>
      <c r="CM164" s="571"/>
      <c r="CN164" s="571"/>
      <c r="CO164" s="572"/>
      <c r="CP164" s="529">
        <f t="shared" ca="1" si="54"/>
        <v>0</v>
      </c>
      <c r="CQ164" s="571"/>
      <c r="CR164" s="571"/>
      <c r="CS164" s="571"/>
      <c r="CT164" s="571"/>
      <c r="CU164" s="571"/>
      <c r="CV164" s="571"/>
      <c r="CW164" s="571"/>
      <c r="CX164" s="571"/>
      <c r="CY164" s="529">
        <f t="shared" ca="1" si="55"/>
        <v>0</v>
      </c>
      <c r="CZ164" s="571"/>
      <c r="DA164" s="571"/>
      <c r="DB164" s="571"/>
      <c r="DC164" s="571"/>
      <c r="DD164" s="571"/>
      <c r="DE164" s="571"/>
      <c r="DF164" s="571"/>
      <c r="DG164" s="571"/>
      <c r="DH164" s="529">
        <f t="shared" ca="1" si="56"/>
        <v>0</v>
      </c>
      <c r="DI164" s="571"/>
      <c r="DJ164" s="571"/>
      <c r="DK164" s="571"/>
      <c r="DL164" s="571"/>
      <c r="DM164" s="571"/>
      <c r="DN164" s="571"/>
      <c r="DO164" s="571"/>
      <c r="DP164" s="571"/>
      <c r="DQ164" s="529">
        <f t="shared" ca="1" si="57"/>
        <v>0</v>
      </c>
      <c r="DR164" s="571"/>
      <c r="DS164" s="571"/>
      <c r="DT164" s="571"/>
      <c r="DU164" s="571"/>
      <c r="DV164" s="571"/>
      <c r="DW164" s="571"/>
      <c r="DX164" s="571"/>
      <c r="DY164" s="572"/>
      <c r="DZ164" s="529">
        <f t="shared" ca="1" si="58"/>
        <v>0</v>
      </c>
      <c r="EA164" s="571"/>
      <c r="EB164" s="571"/>
      <c r="EC164" s="571"/>
      <c r="ED164" s="571"/>
      <c r="EE164" s="571"/>
      <c r="EF164" s="571"/>
      <c r="EG164" s="571"/>
      <c r="EH164" s="572"/>
      <c r="EI164" s="529">
        <f t="shared" ca="1" si="59"/>
        <v>0</v>
      </c>
      <c r="EJ164" s="571"/>
      <c r="EK164" s="571"/>
      <c r="EL164" s="571"/>
      <c r="EM164" s="571"/>
      <c r="EN164" s="571"/>
      <c r="EO164" s="571"/>
      <c r="EP164" s="571"/>
      <c r="EQ164" s="572"/>
      <c r="ER164" s="529">
        <f t="shared" ca="1" si="60"/>
        <v>0</v>
      </c>
      <c r="ES164" s="571"/>
      <c r="ET164" s="571"/>
      <c r="EU164" s="571"/>
      <c r="EV164" s="571"/>
      <c r="EW164" s="571"/>
      <c r="EX164" s="571"/>
      <c r="EY164" s="571"/>
      <c r="EZ164" s="572"/>
      <c r="FA164" s="529">
        <f t="shared" ca="1" si="61"/>
        <v>0</v>
      </c>
      <c r="FB164" s="530"/>
      <c r="FC164" s="530"/>
      <c r="FD164" s="530"/>
      <c r="FE164" s="530"/>
      <c r="FF164" s="530"/>
      <c r="FG164" s="530"/>
      <c r="FH164" s="530"/>
      <c r="FI164" s="531"/>
      <c r="FJ164" s="267"/>
      <c r="FK164" s="529">
        <f t="shared" ca="1" si="62"/>
        <v>0</v>
      </c>
      <c r="FL164" s="571"/>
      <c r="FM164" s="571"/>
      <c r="FN164" s="571"/>
      <c r="FO164" s="571"/>
      <c r="FP164" s="571"/>
      <c r="FQ164" s="571"/>
      <c r="FR164" s="571"/>
      <c r="FS164" s="572"/>
      <c r="FW164" s="317">
        <v>0</v>
      </c>
      <c r="FX164" s="318">
        <v>0</v>
      </c>
      <c r="FY164" s="318">
        <v>0</v>
      </c>
      <c r="FZ164" s="318">
        <v>0</v>
      </c>
      <c r="GA164" s="318">
        <v>0</v>
      </c>
      <c r="GB164" s="318">
        <v>0</v>
      </c>
      <c r="GC164" s="318">
        <v>0</v>
      </c>
      <c r="GD164" s="318">
        <v>0</v>
      </c>
      <c r="GE164" s="318">
        <v>0</v>
      </c>
      <c r="GF164" s="318">
        <v>0</v>
      </c>
      <c r="GG164" s="318">
        <v>0</v>
      </c>
      <c r="GH164" s="318">
        <v>0</v>
      </c>
      <c r="GI164" s="323">
        <v>0</v>
      </c>
    </row>
    <row r="165" spans="1:191" ht="12.75" hidden="1" x14ac:dyDescent="0.2">
      <c r="A165" s="64">
        <v>87</v>
      </c>
      <c r="D165" s="176" t="s">
        <v>423</v>
      </c>
      <c r="G165" s="67"/>
      <c r="H165" s="66"/>
      <c r="I165" s="66"/>
      <c r="J165" s="143"/>
      <c r="K165" s="143"/>
      <c r="L165" s="143"/>
      <c r="M165" s="66"/>
      <c r="N165" s="66"/>
      <c r="O165" s="66"/>
      <c r="P165" s="66"/>
      <c r="Q165" s="66"/>
      <c r="R165" s="66"/>
      <c r="S165" s="138"/>
      <c r="T165" s="66"/>
      <c r="U165" s="66"/>
      <c r="V165" s="66"/>
      <c r="W165" s="66"/>
      <c r="X165" s="66"/>
      <c r="Y165" s="66"/>
      <c r="Z165" s="66"/>
      <c r="AA165" s="66"/>
      <c r="AB165" s="66"/>
      <c r="AC165" s="66"/>
      <c r="AD165" s="66"/>
      <c r="AE165" s="66"/>
      <c r="AF165" s="66"/>
      <c r="AG165" s="66"/>
      <c r="AH165" s="66"/>
      <c r="AI165" s="66"/>
      <c r="AJ165" s="66"/>
      <c r="AK165" s="66"/>
      <c r="AL165" s="66"/>
      <c r="AM165" s="66"/>
      <c r="AN165" s="62"/>
      <c r="AO165" s="66"/>
      <c r="AP165" s="66"/>
      <c r="AQ165" s="66"/>
      <c r="AR165" s="66"/>
      <c r="AS165" s="66"/>
      <c r="AT165" s="68"/>
      <c r="AU165" s="66"/>
      <c r="AV165" s="535" t="s">
        <v>31</v>
      </c>
      <c r="AW165" s="550"/>
      <c r="AX165" s="550"/>
      <c r="AY165" s="550"/>
      <c r="AZ165" s="550"/>
      <c r="BA165" s="550"/>
      <c r="BB165" s="550"/>
      <c r="BC165" s="550"/>
      <c r="BD165" s="551"/>
      <c r="BE165" s="66"/>
      <c r="BF165" s="529">
        <f t="shared" ca="1" si="50"/>
        <v>0</v>
      </c>
      <c r="BG165" s="571"/>
      <c r="BH165" s="571"/>
      <c r="BI165" s="571"/>
      <c r="BJ165" s="571"/>
      <c r="BK165" s="571"/>
      <c r="BL165" s="571"/>
      <c r="BM165" s="571"/>
      <c r="BN165" s="572"/>
      <c r="BO165" s="529">
        <f t="shared" ca="1" si="51"/>
        <v>0</v>
      </c>
      <c r="BP165" s="571"/>
      <c r="BQ165" s="571"/>
      <c r="BR165" s="571"/>
      <c r="BS165" s="571"/>
      <c r="BT165" s="571"/>
      <c r="BU165" s="571"/>
      <c r="BV165" s="571"/>
      <c r="BW165" s="572"/>
      <c r="BX165" s="529">
        <f t="shared" ca="1" si="52"/>
        <v>0</v>
      </c>
      <c r="BY165" s="571"/>
      <c r="BZ165" s="571"/>
      <c r="CA165" s="571"/>
      <c r="CB165" s="571"/>
      <c r="CC165" s="571"/>
      <c r="CD165" s="571"/>
      <c r="CE165" s="571"/>
      <c r="CF165" s="572"/>
      <c r="CG165" s="529">
        <f t="shared" ca="1" si="53"/>
        <v>0</v>
      </c>
      <c r="CH165" s="571"/>
      <c r="CI165" s="571"/>
      <c r="CJ165" s="571"/>
      <c r="CK165" s="571"/>
      <c r="CL165" s="571"/>
      <c r="CM165" s="571"/>
      <c r="CN165" s="571"/>
      <c r="CO165" s="572"/>
      <c r="CP165" s="529">
        <f t="shared" ca="1" si="54"/>
        <v>0</v>
      </c>
      <c r="CQ165" s="571"/>
      <c r="CR165" s="571"/>
      <c r="CS165" s="571"/>
      <c r="CT165" s="571"/>
      <c r="CU165" s="571"/>
      <c r="CV165" s="571"/>
      <c r="CW165" s="571"/>
      <c r="CX165" s="571"/>
      <c r="CY165" s="529">
        <f t="shared" ca="1" si="55"/>
        <v>0</v>
      </c>
      <c r="CZ165" s="571"/>
      <c r="DA165" s="571"/>
      <c r="DB165" s="571"/>
      <c r="DC165" s="571"/>
      <c r="DD165" s="571"/>
      <c r="DE165" s="571"/>
      <c r="DF165" s="571"/>
      <c r="DG165" s="571"/>
      <c r="DH165" s="529">
        <f t="shared" ca="1" si="56"/>
        <v>0</v>
      </c>
      <c r="DI165" s="571"/>
      <c r="DJ165" s="571"/>
      <c r="DK165" s="571"/>
      <c r="DL165" s="571"/>
      <c r="DM165" s="571"/>
      <c r="DN165" s="571"/>
      <c r="DO165" s="571"/>
      <c r="DP165" s="571"/>
      <c r="DQ165" s="529">
        <f t="shared" ca="1" si="57"/>
        <v>0</v>
      </c>
      <c r="DR165" s="571"/>
      <c r="DS165" s="571"/>
      <c r="DT165" s="571"/>
      <c r="DU165" s="571"/>
      <c r="DV165" s="571"/>
      <c r="DW165" s="571"/>
      <c r="DX165" s="571"/>
      <c r="DY165" s="572"/>
      <c r="DZ165" s="529">
        <f t="shared" ca="1" si="58"/>
        <v>0</v>
      </c>
      <c r="EA165" s="571"/>
      <c r="EB165" s="571"/>
      <c r="EC165" s="571"/>
      <c r="ED165" s="571"/>
      <c r="EE165" s="571"/>
      <c r="EF165" s="571"/>
      <c r="EG165" s="571"/>
      <c r="EH165" s="572"/>
      <c r="EI165" s="529">
        <f t="shared" ca="1" si="59"/>
        <v>0</v>
      </c>
      <c r="EJ165" s="571"/>
      <c r="EK165" s="571"/>
      <c r="EL165" s="571"/>
      <c r="EM165" s="571"/>
      <c r="EN165" s="571"/>
      <c r="EO165" s="571"/>
      <c r="EP165" s="571"/>
      <c r="EQ165" s="572"/>
      <c r="ER165" s="529">
        <f t="shared" ca="1" si="60"/>
        <v>0</v>
      </c>
      <c r="ES165" s="571"/>
      <c r="ET165" s="571"/>
      <c r="EU165" s="571"/>
      <c r="EV165" s="571"/>
      <c r="EW165" s="571"/>
      <c r="EX165" s="571"/>
      <c r="EY165" s="571"/>
      <c r="EZ165" s="572"/>
      <c r="FA165" s="529">
        <f t="shared" ca="1" si="61"/>
        <v>0</v>
      </c>
      <c r="FB165" s="530"/>
      <c r="FC165" s="530"/>
      <c r="FD165" s="530"/>
      <c r="FE165" s="530"/>
      <c r="FF165" s="530"/>
      <c r="FG165" s="530"/>
      <c r="FH165" s="530"/>
      <c r="FI165" s="531"/>
      <c r="FJ165" s="267"/>
      <c r="FK165" s="529">
        <f t="shared" ca="1" si="62"/>
        <v>0</v>
      </c>
      <c r="FL165" s="571"/>
      <c r="FM165" s="571"/>
      <c r="FN165" s="571"/>
      <c r="FO165" s="571"/>
      <c r="FP165" s="571"/>
      <c r="FQ165" s="571"/>
      <c r="FR165" s="571"/>
      <c r="FS165" s="572"/>
      <c r="FW165" s="317">
        <v>0</v>
      </c>
      <c r="FX165" s="318">
        <v>0</v>
      </c>
      <c r="FY165" s="318">
        <v>0</v>
      </c>
      <c r="FZ165" s="318">
        <v>0</v>
      </c>
      <c r="GA165" s="318">
        <v>0</v>
      </c>
      <c r="GB165" s="318">
        <v>0</v>
      </c>
      <c r="GC165" s="318">
        <v>0</v>
      </c>
      <c r="GD165" s="318">
        <v>0</v>
      </c>
      <c r="GE165" s="318">
        <v>0</v>
      </c>
      <c r="GF165" s="318">
        <v>0</v>
      </c>
      <c r="GG165" s="318">
        <v>0</v>
      </c>
      <c r="GH165" s="318">
        <v>0</v>
      </c>
      <c r="GI165" s="323">
        <v>0</v>
      </c>
    </row>
    <row r="166" spans="1:191" ht="13.5" hidden="1" thickBot="1" x14ac:dyDescent="0.25">
      <c r="A166" s="64">
        <v>87</v>
      </c>
      <c r="D166" s="176" t="s">
        <v>423</v>
      </c>
      <c r="G166" s="69"/>
      <c r="H166" s="70"/>
      <c r="I166" s="70"/>
      <c r="J166" s="145"/>
      <c r="K166" s="145"/>
      <c r="L166" s="145"/>
      <c r="M166" s="70"/>
      <c r="N166" s="70"/>
      <c r="O166" s="70"/>
      <c r="P166" s="70"/>
      <c r="Q166" s="70"/>
      <c r="R166" s="70"/>
      <c r="S166" s="142"/>
      <c r="T166" s="70"/>
      <c r="U166" s="70"/>
      <c r="V166" s="70"/>
      <c r="W166" s="70"/>
      <c r="X166" s="70"/>
      <c r="Y166" s="70"/>
      <c r="Z166" s="70"/>
      <c r="AA166" s="70"/>
      <c r="AB166" s="70"/>
      <c r="AC166" s="70"/>
      <c r="AD166" s="70"/>
      <c r="AE166" s="70"/>
      <c r="AF166" s="70"/>
      <c r="AG166" s="70"/>
      <c r="AH166" s="70"/>
      <c r="AI166" s="70"/>
      <c r="AJ166" s="70"/>
      <c r="AK166" s="70"/>
      <c r="AL166" s="70"/>
      <c r="AM166" s="70"/>
      <c r="AN166" s="259"/>
      <c r="AO166" s="70"/>
      <c r="AP166" s="70"/>
      <c r="AQ166" s="70"/>
      <c r="AR166" s="70"/>
      <c r="AS166" s="70"/>
      <c r="AT166" s="71"/>
      <c r="AU166" s="66"/>
      <c r="AV166" s="544" t="s">
        <v>16</v>
      </c>
      <c r="AW166" s="633"/>
      <c r="AX166" s="633"/>
      <c r="AY166" s="633"/>
      <c r="AZ166" s="633"/>
      <c r="BA166" s="633"/>
      <c r="BB166" s="633"/>
      <c r="BC166" s="633"/>
      <c r="BD166" s="634"/>
      <c r="BE166" s="68"/>
      <c r="BF166" s="614">
        <f t="shared" ca="1" si="50"/>
        <v>556.99455599999999</v>
      </c>
      <c r="BG166" s="612"/>
      <c r="BH166" s="612"/>
      <c r="BI166" s="612"/>
      <c r="BJ166" s="612"/>
      <c r="BK166" s="612"/>
      <c r="BL166" s="612"/>
      <c r="BM166" s="612"/>
      <c r="BN166" s="613"/>
      <c r="BO166" s="614">
        <f t="shared" ca="1" si="51"/>
        <v>1471.0052009999997</v>
      </c>
      <c r="BP166" s="612"/>
      <c r="BQ166" s="612"/>
      <c r="BR166" s="612"/>
      <c r="BS166" s="612"/>
      <c r="BT166" s="612"/>
      <c r="BU166" s="612"/>
      <c r="BV166" s="612"/>
      <c r="BW166" s="613"/>
      <c r="BX166" s="614">
        <f t="shared" ca="1" si="52"/>
        <v>0</v>
      </c>
      <c r="BY166" s="612"/>
      <c r="BZ166" s="612"/>
      <c r="CA166" s="612"/>
      <c r="CB166" s="612"/>
      <c r="CC166" s="612"/>
      <c r="CD166" s="612"/>
      <c r="CE166" s="612"/>
      <c r="CF166" s="613"/>
      <c r="CG166" s="614">
        <f t="shared" ca="1" si="53"/>
        <v>0</v>
      </c>
      <c r="CH166" s="612"/>
      <c r="CI166" s="612"/>
      <c r="CJ166" s="612"/>
      <c r="CK166" s="612"/>
      <c r="CL166" s="612"/>
      <c r="CM166" s="612"/>
      <c r="CN166" s="612"/>
      <c r="CO166" s="613"/>
      <c r="CP166" s="614">
        <f t="shared" ca="1" si="54"/>
        <v>0</v>
      </c>
      <c r="CQ166" s="612"/>
      <c r="CR166" s="612"/>
      <c r="CS166" s="612"/>
      <c r="CT166" s="612"/>
      <c r="CU166" s="612"/>
      <c r="CV166" s="612"/>
      <c r="CW166" s="612"/>
      <c r="CX166" s="612"/>
      <c r="CY166" s="614">
        <f t="shared" ca="1" si="55"/>
        <v>0</v>
      </c>
      <c r="CZ166" s="612"/>
      <c r="DA166" s="612"/>
      <c r="DB166" s="612"/>
      <c r="DC166" s="612"/>
      <c r="DD166" s="612"/>
      <c r="DE166" s="612"/>
      <c r="DF166" s="612"/>
      <c r="DG166" s="612"/>
      <c r="DH166" s="614">
        <f t="shared" ca="1" si="56"/>
        <v>0</v>
      </c>
      <c r="DI166" s="612"/>
      <c r="DJ166" s="612"/>
      <c r="DK166" s="612"/>
      <c r="DL166" s="612"/>
      <c r="DM166" s="612"/>
      <c r="DN166" s="612"/>
      <c r="DO166" s="612"/>
      <c r="DP166" s="612"/>
      <c r="DQ166" s="614">
        <f t="shared" ca="1" si="57"/>
        <v>0</v>
      </c>
      <c r="DR166" s="612"/>
      <c r="DS166" s="612"/>
      <c r="DT166" s="612"/>
      <c r="DU166" s="612"/>
      <c r="DV166" s="612"/>
      <c r="DW166" s="612"/>
      <c r="DX166" s="612"/>
      <c r="DY166" s="613"/>
      <c r="DZ166" s="614">
        <f t="shared" ca="1" si="58"/>
        <v>0</v>
      </c>
      <c r="EA166" s="612"/>
      <c r="EB166" s="612"/>
      <c r="EC166" s="612"/>
      <c r="ED166" s="612"/>
      <c r="EE166" s="612"/>
      <c r="EF166" s="612"/>
      <c r="EG166" s="612"/>
      <c r="EH166" s="613"/>
      <c r="EI166" s="614">
        <f t="shared" ca="1" si="59"/>
        <v>0</v>
      </c>
      <c r="EJ166" s="612"/>
      <c r="EK166" s="612"/>
      <c r="EL166" s="612"/>
      <c r="EM166" s="612"/>
      <c r="EN166" s="612"/>
      <c r="EO166" s="612"/>
      <c r="EP166" s="612"/>
      <c r="EQ166" s="613"/>
      <c r="ER166" s="614">
        <f t="shared" ca="1" si="60"/>
        <v>0</v>
      </c>
      <c r="ES166" s="612"/>
      <c r="ET166" s="612"/>
      <c r="EU166" s="612"/>
      <c r="EV166" s="612"/>
      <c r="EW166" s="612"/>
      <c r="EX166" s="612"/>
      <c r="EY166" s="612"/>
      <c r="EZ166" s="613"/>
      <c r="FA166" s="614">
        <f t="shared" ca="1" si="61"/>
        <v>0</v>
      </c>
      <c r="FB166" s="611"/>
      <c r="FC166" s="611"/>
      <c r="FD166" s="611"/>
      <c r="FE166" s="611"/>
      <c r="FF166" s="611"/>
      <c r="FG166" s="611"/>
      <c r="FH166" s="611"/>
      <c r="FI166" s="635"/>
      <c r="FJ166" s="267"/>
      <c r="FK166" s="614">
        <f t="shared" ca="1" si="62"/>
        <v>2027.9997569999996</v>
      </c>
      <c r="FL166" s="612"/>
      <c r="FM166" s="612"/>
      <c r="FN166" s="612"/>
      <c r="FO166" s="612"/>
      <c r="FP166" s="612"/>
      <c r="FQ166" s="612"/>
      <c r="FR166" s="612"/>
      <c r="FS166" s="613"/>
      <c r="FW166" s="319">
        <v>518.00534400000004</v>
      </c>
      <c r="FX166" s="320">
        <v>1619.996576</v>
      </c>
      <c r="FY166" s="320">
        <v>0</v>
      </c>
      <c r="FZ166" s="320">
        <v>0</v>
      </c>
      <c r="GA166" s="320">
        <v>0</v>
      </c>
      <c r="GB166" s="320">
        <v>0</v>
      </c>
      <c r="GC166" s="320">
        <v>0</v>
      </c>
      <c r="GD166" s="320">
        <v>0</v>
      </c>
      <c r="GE166" s="320">
        <v>0</v>
      </c>
      <c r="GF166" s="320">
        <v>0</v>
      </c>
      <c r="GG166" s="320">
        <v>0</v>
      </c>
      <c r="GH166" s="320">
        <v>0</v>
      </c>
      <c r="GI166" s="324">
        <v>2138.0019200000002</v>
      </c>
    </row>
    <row r="167" spans="1:191" x14ac:dyDescent="0.2">
      <c r="G167" s="66"/>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c r="AE167" s="66"/>
      <c r="AF167" s="66"/>
      <c r="AG167" s="66"/>
      <c r="AH167" s="66"/>
      <c r="AI167" s="66"/>
      <c r="AJ167" s="66"/>
      <c r="AK167" s="66"/>
      <c r="AL167" s="66"/>
      <c r="AM167" s="66"/>
      <c r="AN167" s="66"/>
      <c r="AO167" s="66"/>
      <c r="AP167" s="66"/>
      <c r="AQ167" s="66"/>
      <c r="AR167" s="66"/>
      <c r="AS167" s="66"/>
      <c r="AT167" s="66"/>
      <c r="AU167" s="66"/>
      <c r="AV167" s="66"/>
      <c r="AW167" s="66"/>
      <c r="AX167" s="66"/>
      <c r="AY167" s="66"/>
      <c r="AZ167" s="66"/>
      <c r="BA167" s="66"/>
      <c r="BB167" s="66"/>
      <c r="BC167" s="66"/>
      <c r="BD167" s="66"/>
      <c r="BE167" s="66"/>
      <c r="BF167" s="66"/>
      <c r="BG167" s="66"/>
      <c r="BH167" s="66"/>
      <c r="BI167" s="66"/>
      <c r="BJ167" s="66"/>
      <c r="BK167" s="66"/>
      <c r="BL167" s="66"/>
      <c r="BM167" s="66"/>
      <c r="BN167" s="66"/>
      <c r="BO167" s="66"/>
      <c r="BP167" s="66"/>
      <c r="BQ167" s="66"/>
      <c r="BR167" s="66"/>
      <c r="BS167" s="66"/>
      <c r="BT167" s="66"/>
      <c r="BU167" s="66"/>
      <c r="CD167" s="66"/>
      <c r="FK167" s="66"/>
      <c r="FL167" s="66"/>
      <c r="FM167" s="66"/>
      <c r="FN167" s="66"/>
      <c r="FO167" s="66"/>
      <c r="FP167" s="66"/>
      <c r="FQ167" s="66"/>
      <c r="FR167" s="66"/>
      <c r="FS167" s="66"/>
    </row>
    <row r="168" spans="1:191" x14ac:dyDescent="0.2">
      <c r="G168" s="131" t="s">
        <v>468</v>
      </c>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c r="AE168" s="66"/>
      <c r="AF168" s="66"/>
      <c r="AG168" s="66"/>
      <c r="AH168" s="66"/>
      <c r="AI168" s="66"/>
      <c r="AJ168" s="66"/>
      <c r="AK168" s="66"/>
      <c r="AL168" s="66"/>
      <c r="AM168" s="66"/>
      <c r="AN168" s="66"/>
      <c r="AO168" s="66"/>
      <c r="AP168" s="66"/>
      <c r="AQ168" s="66"/>
      <c r="AR168" s="66"/>
      <c r="AS168" s="66"/>
      <c r="AT168" s="66"/>
      <c r="AU168" s="66"/>
      <c r="AV168" s="66"/>
      <c r="AW168" s="66"/>
      <c r="AX168" s="66"/>
      <c r="AY168" s="66"/>
      <c r="AZ168" s="66"/>
      <c r="BA168" s="66"/>
      <c r="BB168" s="66"/>
      <c r="BC168" s="66"/>
      <c r="BD168" s="66"/>
      <c r="BE168" s="66"/>
      <c r="BF168" s="66"/>
      <c r="BG168" s="66"/>
      <c r="BH168" s="66"/>
      <c r="BI168" s="66"/>
      <c r="BJ168" s="66"/>
      <c r="BK168" s="66"/>
      <c r="BL168" s="66"/>
      <c r="BM168" s="66"/>
      <c r="BN168" s="66"/>
      <c r="BO168" s="66"/>
      <c r="BP168" s="66"/>
      <c r="BQ168" s="66"/>
      <c r="BR168" s="66"/>
      <c r="BS168" s="66"/>
      <c r="BT168" s="66"/>
      <c r="BU168" s="66"/>
      <c r="CD168" s="66"/>
      <c r="FK168" s="66"/>
      <c r="FL168" s="66"/>
      <c r="FM168" s="66"/>
      <c r="FN168" s="66"/>
      <c r="FO168" s="66"/>
      <c r="FP168" s="66"/>
      <c r="FQ168" s="66"/>
      <c r="FR168" s="66"/>
      <c r="FS168" s="66"/>
    </row>
    <row r="169" spans="1:191" ht="12.75" hidden="1" x14ac:dyDescent="0.2">
      <c r="A169" s="64">
        <v>90</v>
      </c>
      <c r="D169" s="176" t="s">
        <v>423</v>
      </c>
      <c r="G169" s="371" t="str">
        <f t="shared" ref="G169:G186" si="63">VLOOKUP($A169,PORTFOLIO_HIERARCHY,3,0)</f>
        <v>CA_AGCYSBA_A</v>
      </c>
      <c r="H169" s="372"/>
      <c r="I169" s="372"/>
      <c r="J169" s="372"/>
      <c r="K169" s="372"/>
      <c r="L169" s="372"/>
      <c r="M169" s="372"/>
      <c r="N169" s="372"/>
      <c r="O169" s="372"/>
      <c r="P169" s="372"/>
      <c r="Q169" s="372"/>
      <c r="R169" s="372"/>
      <c r="S169" s="372"/>
      <c r="T169" s="372"/>
      <c r="U169" s="372"/>
      <c r="V169" s="372"/>
      <c r="W169" s="372"/>
      <c r="X169" s="372"/>
      <c r="Y169" s="372"/>
      <c r="Z169" s="372"/>
      <c r="AA169" s="372"/>
      <c r="AB169" s="372"/>
      <c r="AC169" s="372"/>
      <c r="AD169" s="372"/>
      <c r="AE169" s="372"/>
      <c r="AF169" s="372"/>
      <c r="AG169" s="372"/>
      <c r="AH169" s="372"/>
      <c r="AI169" s="372"/>
      <c r="AJ169" s="372"/>
      <c r="AK169" s="372"/>
      <c r="AL169" s="372"/>
      <c r="AM169" s="372"/>
      <c r="AN169" s="385"/>
      <c r="AO169" s="372"/>
      <c r="AP169" s="372"/>
      <c r="AQ169" s="372"/>
      <c r="AR169" s="372"/>
      <c r="AS169" s="372"/>
      <c r="AT169" s="373"/>
      <c r="AU169" s="66"/>
      <c r="AV169" s="538" t="s">
        <v>24</v>
      </c>
      <c r="AW169" s="539"/>
      <c r="AX169" s="539"/>
      <c r="AY169" s="539"/>
      <c r="AZ169" s="539"/>
      <c r="BA169" s="539"/>
      <c r="BB169" s="539"/>
      <c r="BC169" s="539"/>
      <c r="BD169" s="540"/>
      <c r="BE169" s="66"/>
      <c r="BF169" s="630">
        <f t="shared" ca="1" si="50"/>
        <v>0</v>
      </c>
      <c r="BG169" s="631"/>
      <c r="BH169" s="631"/>
      <c r="BI169" s="631"/>
      <c r="BJ169" s="631"/>
      <c r="BK169" s="631"/>
      <c r="BL169" s="631"/>
      <c r="BM169" s="631"/>
      <c r="BN169" s="632"/>
      <c r="BO169" s="630">
        <f t="shared" ca="1" si="51"/>
        <v>0</v>
      </c>
      <c r="BP169" s="631"/>
      <c r="BQ169" s="631"/>
      <c r="BR169" s="631"/>
      <c r="BS169" s="631"/>
      <c r="BT169" s="631"/>
      <c r="BU169" s="631"/>
      <c r="BV169" s="631"/>
      <c r="BW169" s="632"/>
      <c r="BX169" s="630">
        <f t="shared" ca="1" si="52"/>
        <v>0</v>
      </c>
      <c r="BY169" s="631"/>
      <c r="BZ169" s="631"/>
      <c r="CA169" s="631"/>
      <c r="CB169" s="631"/>
      <c r="CC169" s="631"/>
      <c r="CD169" s="631"/>
      <c r="CE169" s="631"/>
      <c r="CF169" s="632"/>
      <c r="CG169" s="630">
        <f t="shared" ca="1" si="53"/>
        <v>0</v>
      </c>
      <c r="CH169" s="631"/>
      <c r="CI169" s="631"/>
      <c r="CJ169" s="631"/>
      <c r="CK169" s="631"/>
      <c r="CL169" s="631"/>
      <c r="CM169" s="631"/>
      <c r="CN169" s="631"/>
      <c r="CO169" s="632"/>
      <c r="CP169" s="630">
        <f t="shared" ca="1" si="54"/>
        <v>0</v>
      </c>
      <c r="CQ169" s="631"/>
      <c r="CR169" s="631"/>
      <c r="CS169" s="631"/>
      <c r="CT169" s="631"/>
      <c r="CU169" s="631"/>
      <c r="CV169" s="631"/>
      <c r="CW169" s="631"/>
      <c r="CX169" s="631"/>
      <c r="CY169" s="630">
        <f t="shared" ca="1" si="55"/>
        <v>0</v>
      </c>
      <c r="CZ169" s="631"/>
      <c r="DA169" s="631"/>
      <c r="DB169" s="631"/>
      <c r="DC169" s="631"/>
      <c r="DD169" s="631"/>
      <c r="DE169" s="631"/>
      <c r="DF169" s="631"/>
      <c r="DG169" s="631"/>
      <c r="DH169" s="630">
        <f t="shared" ca="1" si="56"/>
        <v>0</v>
      </c>
      <c r="DI169" s="631"/>
      <c r="DJ169" s="631"/>
      <c r="DK169" s="631"/>
      <c r="DL169" s="631"/>
      <c r="DM169" s="631"/>
      <c r="DN169" s="631"/>
      <c r="DO169" s="631"/>
      <c r="DP169" s="631"/>
      <c r="DQ169" s="630">
        <f t="shared" ca="1" si="57"/>
        <v>0</v>
      </c>
      <c r="DR169" s="631"/>
      <c r="DS169" s="631"/>
      <c r="DT169" s="631"/>
      <c r="DU169" s="631"/>
      <c r="DV169" s="631"/>
      <c r="DW169" s="631"/>
      <c r="DX169" s="631"/>
      <c r="DY169" s="632"/>
      <c r="DZ169" s="630">
        <f t="shared" ca="1" si="58"/>
        <v>0</v>
      </c>
      <c r="EA169" s="631"/>
      <c r="EB169" s="631"/>
      <c r="EC169" s="631"/>
      <c r="ED169" s="631"/>
      <c r="EE169" s="631"/>
      <c r="EF169" s="631"/>
      <c r="EG169" s="631"/>
      <c r="EH169" s="632"/>
      <c r="EI169" s="630">
        <f t="shared" ca="1" si="59"/>
        <v>0</v>
      </c>
      <c r="EJ169" s="631"/>
      <c r="EK169" s="631"/>
      <c r="EL169" s="631"/>
      <c r="EM169" s="631"/>
      <c r="EN169" s="631"/>
      <c r="EO169" s="631"/>
      <c r="EP169" s="631"/>
      <c r="EQ169" s="632"/>
      <c r="ER169" s="630">
        <f t="shared" ca="1" si="60"/>
        <v>0</v>
      </c>
      <c r="ES169" s="631"/>
      <c r="ET169" s="631"/>
      <c r="EU169" s="631"/>
      <c r="EV169" s="631"/>
      <c r="EW169" s="631"/>
      <c r="EX169" s="631"/>
      <c r="EY169" s="631"/>
      <c r="EZ169" s="632"/>
      <c r="FA169" s="630">
        <f t="shared" ca="1" si="61"/>
        <v>0</v>
      </c>
      <c r="FB169" s="636"/>
      <c r="FC169" s="636"/>
      <c r="FD169" s="636"/>
      <c r="FE169" s="636"/>
      <c r="FF169" s="636"/>
      <c r="FG169" s="636"/>
      <c r="FH169" s="636"/>
      <c r="FI169" s="637"/>
      <c r="FJ169" s="267"/>
      <c r="FK169" s="630">
        <f t="shared" ca="1" si="62"/>
        <v>0</v>
      </c>
      <c r="FL169" s="631"/>
      <c r="FM169" s="631"/>
      <c r="FN169" s="631"/>
      <c r="FO169" s="631"/>
      <c r="FP169" s="631"/>
      <c r="FQ169" s="631"/>
      <c r="FR169" s="631"/>
      <c r="FS169" s="632"/>
      <c r="FW169" s="386">
        <v>0</v>
      </c>
      <c r="FX169" s="387">
        <v>0</v>
      </c>
      <c r="FY169" s="387">
        <v>0</v>
      </c>
      <c r="FZ169" s="387">
        <v>0</v>
      </c>
      <c r="GA169" s="387">
        <v>0</v>
      </c>
      <c r="GB169" s="387">
        <v>0</v>
      </c>
      <c r="GC169" s="387">
        <v>0</v>
      </c>
      <c r="GD169" s="387">
        <v>0</v>
      </c>
      <c r="GE169" s="387">
        <v>0</v>
      </c>
      <c r="GF169" s="387">
        <v>0</v>
      </c>
      <c r="GG169" s="387">
        <v>0</v>
      </c>
      <c r="GH169" s="387">
        <v>0</v>
      </c>
      <c r="GI169" s="388">
        <v>0</v>
      </c>
    </row>
    <row r="170" spans="1:191" ht="12.75" hidden="1" x14ac:dyDescent="0.2">
      <c r="A170" s="64">
        <v>91</v>
      </c>
      <c r="D170" s="176" t="s">
        <v>423</v>
      </c>
      <c r="G170" s="67" t="str">
        <f t="shared" si="63"/>
        <v>CA_AGCYSBA_L</v>
      </c>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2"/>
      <c r="AO170" s="66"/>
      <c r="AP170" s="66"/>
      <c r="AQ170" s="66"/>
      <c r="AR170" s="66"/>
      <c r="AS170" s="66"/>
      <c r="AT170" s="68"/>
      <c r="AU170" s="66"/>
      <c r="AV170" s="535" t="s">
        <v>24</v>
      </c>
      <c r="AW170" s="536"/>
      <c r="AX170" s="536"/>
      <c r="AY170" s="536"/>
      <c r="AZ170" s="536"/>
      <c r="BA170" s="536"/>
      <c r="BB170" s="536"/>
      <c r="BC170" s="536"/>
      <c r="BD170" s="537"/>
      <c r="BE170" s="66"/>
      <c r="BF170" s="529">
        <f t="shared" ca="1" si="50"/>
        <v>0</v>
      </c>
      <c r="BG170" s="595"/>
      <c r="BH170" s="595"/>
      <c r="BI170" s="595"/>
      <c r="BJ170" s="595"/>
      <c r="BK170" s="595"/>
      <c r="BL170" s="595"/>
      <c r="BM170" s="595"/>
      <c r="BN170" s="596"/>
      <c r="BO170" s="529">
        <f t="shared" ca="1" si="51"/>
        <v>0</v>
      </c>
      <c r="BP170" s="595"/>
      <c r="BQ170" s="595"/>
      <c r="BR170" s="595"/>
      <c r="BS170" s="595"/>
      <c r="BT170" s="595"/>
      <c r="BU170" s="595"/>
      <c r="BV170" s="595"/>
      <c r="BW170" s="596"/>
      <c r="BX170" s="529">
        <f t="shared" ca="1" si="52"/>
        <v>0</v>
      </c>
      <c r="BY170" s="595"/>
      <c r="BZ170" s="595"/>
      <c r="CA170" s="595"/>
      <c r="CB170" s="595"/>
      <c r="CC170" s="595"/>
      <c r="CD170" s="595"/>
      <c r="CE170" s="595"/>
      <c r="CF170" s="596"/>
      <c r="CG170" s="529">
        <f t="shared" ca="1" si="53"/>
        <v>0</v>
      </c>
      <c r="CH170" s="595"/>
      <c r="CI170" s="595"/>
      <c r="CJ170" s="595"/>
      <c r="CK170" s="595"/>
      <c r="CL170" s="595"/>
      <c r="CM170" s="595"/>
      <c r="CN170" s="595"/>
      <c r="CO170" s="596"/>
      <c r="CP170" s="529">
        <f t="shared" ca="1" si="54"/>
        <v>0</v>
      </c>
      <c r="CQ170" s="595"/>
      <c r="CR170" s="595"/>
      <c r="CS170" s="595"/>
      <c r="CT170" s="595"/>
      <c r="CU170" s="595"/>
      <c r="CV170" s="595"/>
      <c r="CW170" s="595"/>
      <c r="CX170" s="595"/>
      <c r="CY170" s="529">
        <f t="shared" ca="1" si="55"/>
        <v>0</v>
      </c>
      <c r="CZ170" s="595"/>
      <c r="DA170" s="595"/>
      <c r="DB170" s="595"/>
      <c r="DC170" s="595"/>
      <c r="DD170" s="595"/>
      <c r="DE170" s="595"/>
      <c r="DF170" s="595"/>
      <c r="DG170" s="595"/>
      <c r="DH170" s="529">
        <f t="shared" ca="1" si="56"/>
        <v>0</v>
      </c>
      <c r="DI170" s="595"/>
      <c r="DJ170" s="595"/>
      <c r="DK170" s="595"/>
      <c r="DL170" s="595"/>
      <c r="DM170" s="595"/>
      <c r="DN170" s="595"/>
      <c r="DO170" s="595"/>
      <c r="DP170" s="595"/>
      <c r="DQ170" s="529">
        <f t="shared" ca="1" si="57"/>
        <v>0</v>
      </c>
      <c r="DR170" s="595"/>
      <c r="DS170" s="595"/>
      <c r="DT170" s="595"/>
      <c r="DU170" s="595"/>
      <c r="DV170" s="595"/>
      <c r="DW170" s="595"/>
      <c r="DX170" s="595"/>
      <c r="DY170" s="596"/>
      <c r="DZ170" s="529">
        <f t="shared" ca="1" si="58"/>
        <v>0</v>
      </c>
      <c r="EA170" s="595"/>
      <c r="EB170" s="595"/>
      <c r="EC170" s="595"/>
      <c r="ED170" s="595"/>
      <c r="EE170" s="595"/>
      <c r="EF170" s="595"/>
      <c r="EG170" s="595"/>
      <c r="EH170" s="596"/>
      <c r="EI170" s="529">
        <f t="shared" ca="1" si="59"/>
        <v>0</v>
      </c>
      <c r="EJ170" s="595"/>
      <c r="EK170" s="595"/>
      <c r="EL170" s="595"/>
      <c r="EM170" s="595"/>
      <c r="EN170" s="595"/>
      <c r="EO170" s="595"/>
      <c r="EP170" s="595"/>
      <c r="EQ170" s="596"/>
      <c r="ER170" s="529">
        <f t="shared" ca="1" si="60"/>
        <v>0</v>
      </c>
      <c r="ES170" s="595"/>
      <c r="ET170" s="595"/>
      <c r="EU170" s="595"/>
      <c r="EV170" s="595"/>
      <c r="EW170" s="595"/>
      <c r="EX170" s="595"/>
      <c r="EY170" s="595"/>
      <c r="EZ170" s="596"/>
      <c r="FA170" s="529">
        <f t="shared" ca="1" si="61"/>
        <v>0</v>
      </c>
      <c r="FB170" s="530"/>
      <c r="FC170" s="530"/>
      <c r="FD170" s="530"/>
      <c r="FE170" s="530"/>
      <c r="FF170" s="530"/>
      <c r="FG170" s="530"/>
      <c r="FH170" s="530"/>
      <c r="FI170" s="531"/>
      <c r="FJ170" s="267"/>
      <c r="FK170" s="529">
        <f t="shared" ca="1" si="62"/>
        <v>0</v>
      </c>
      <c r="FL170" s="595"/>
      <c r="FM170" s="595"/>
      <c r="FN170" s="595"/>
      <c r="FO170" s="595"/>
      <c r="FP170" s="595"/>
      <c r="FQ170" s="595"/>
      <c r="FR170" s="595"/>
      <c r="FS170" s="596"/>
      <c r="FW170" s="317">
        <v>0</v>
      </c>
      <c r="FX170" s="318">
        <v>0</v>
      </c>
      <c r="FY170" s="318">
        <v>0</v>
      </c>
      <c r="FZ170" s="318">
        <v>0</v>
      </c>
      <c r="GA170" s="318">
        <v>0</v>
      </c>
      <c r="GB170" s="318">
        <v>0</v>
      </c>
      <c r="GC170" s="318">
        <v>0</v>
      </c>
      <c r="GD170" s="318">
        <v>0</v>
      </c>
      <c r="GE170" s="318">
        <v>0</v>
      </c>
      <c r="GF170" s="318">
        <v>0</v>
      </c>
      <c r="GG170" s="318">
        <v>0</v>
      </c>
      <c r="GH170" s="318">
        <v>0</v>
      </c>
      <c r="GI170" s="323">
        <v>0</v>
      </c>
    </row>
    <row r="171" spans="1:191" ht="12.75" hidden="1" x14ac:dyDescent="0.2">
      <c r="A171" s="64">
        <v>92</v>
      </c>
      <c r="D171" s="176" t="s">
        <v>423</v>
      </c>
      <c r="G171" s="67" t="str">
        <f t="shared" si="63"/>
        <v>CA_AGCYSBA_U</v>
      </c>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c r="AE171" s="66"/>
      <c r="AF171" s="66"/>
      <c r="AG171" s="66"/>
      <c r="AH171" s="66"/>
      <c r="AI171" s="66"/>
      <c r="AJ171" s="66"/>
      <c r="AK171" s="66"/>
      <c r="AL171" s="66"/>
      <c r="AM171" s="66"/>
      <c r="AN171" s="62"/>
      <c r="AO171" s="66"/>
      <c r="AP171" s="66"/>
      <c r="AQ171" s="66"/>
      <c r="AR171" s="66"/>
      <c r="AS171" s="66"/>
      <c r="AT171" s="68"/>
      <c r="AU171" s="66"/>
      <c r="AV171" s="535" t="s">
        <v>24</v>
      </c>
      <c r="AW171" s="536"/>
      <c r="AX171" s="536"/>
      <c r="AY171" s="536"/>
      <c r="AZ171" s="536"/>
      <c r="BA171" s="536"/>
      <c r="BB171" s="536"/>
      <c r="BC171" s="536"/>
      <c r="BD171" s="537"/>
      <c r="BE171" s="66"/>
      <c r="BF171" s="529">
        <f t="shared" ca="1" si="50"/>
        <v>0</v>
      </c>
      <c r="BG171" s="595"/>
      <c r="BH171" s="595"/>
      <c r="BI171" s="595"/>
      <c r="BJ171" s="595"/>
      <c r="BK171" s="595"/>
      <c r="BL171" s="595"/>
      <c r="BM171" s="595"/>
      <c r="BN171" s="596"/>
      <c r="BO171" s="529">
        <f t="shared" ca="1" si="51"/>
        <v>0</v>
      </c>
      <c r="BP171" s="595"/>
      <c r="BQ171" s="595"/>
      <c r="BR171" s="595"/>
      <c r="BS171" s="595"/>
      <c r="BT171" s="595"/>
      <c r="BU171" s="595"/>
      <c r="BV171" s="595"/>
      <c r="BW171" s="596"/>
      <c r="BX171" s="529">
        <f t="shared" ca="1" si="52"/>
        <v>0</v>
      </c>
      <c r="BY171" s="595"/>
      <c r="BZ171" s="595"/>
      <c r="CA171" s="595"/>
      <c r="CB171" s="595"/>
      <c r="CC171" s="595"/>
      <c r="CD171" s="595"/>
      <c r="CE171" s="595"/>
      <c r="CF171" s="596"/>
      <c r="CG171" s="529">
        <f t="shared" ca="1" si="53"/>
        <v>0</v>
      </c>
      <c r="CH171" s="595"/>
      <c r="CI171" s="595"/>
      <c r="CJ171" s="595"/>
      <c r="CK171" s="595"/>
      <c r="CL171" s="595"/>
      <c r="CM171" s="595"/>
      <c r="CN171" s="595"/>
      <c r="CO171" s="596"/>
      <c r="CP171" s="529">
        <f t="shared" ca="1" si="54"/>
        <v>0</v>
      </c>
      <c r="CQ171" s="595"/>
      <c r="CR171" s="595"/>
      <c r="CS171" s="595"/>
      <c r="CT171" s="595"/>
      <c r="CU171" s="595"/>
      <c r="CV171" s="595"/>
      <c r="CW171" s="595"/>
      <c r="CX171" s="595"/>
      <c r="CY171" s="529">
        <f t="shared" ca="1" si="55"/>
        <v>0</v>
      </c>
      <c r="CZ171" s="595"/>
      <c r="DA171" s="595"/>
      <c r="DB171" s="595"/>
      <c r="DC171" s="595"/>
      <c r="DD171" s="595"/>
      <c r="DE171" s="595"/>
      <c r="DF171" s="595"/>
      <c r="DG171" s="595"/>
      <c r="DH171" s="529">
        <f t="shared" ca="1" si="56"/>
        <v>0</v>
      </c>
      <c r="DI171" s="595"/>
      <c r="DJ171" s="595"/>
      <c r="DK171" s="595"/>
      <c r="DL171" s="595"/>
      <c r="DM171" s="595"/>
      <c r="DN171" s="595"/>
      <c r="DO171" s="595"/>
      <c r="DP171" s="595"/>
      <c r="DQ171" s="529">
        <f t="shared" ca="1" si="57"/>
        <v>0</v>
      </c>
      <c r="DR171" s="595"/>
      <c r="DS171" s="595"/>
      <c r="DT171" s="595"/>
      <c r="DU171" s="595"/>
      <c r="DV171" s="595"/>
      <c r="DW171" s="595"/>
      <c r="DX171" s="595"/>
      <c r="DY171" s="596"/>
      <c r="DZ171" s="529">
        <f t="shared" ca="1" si="58"/>
        <v>0</v>
      </c>
      <c r="EA171" s="595"/>
      <c r="EB171" s="595"/>
      <c r="EC171" s="595"/>
      <c r="ED171" s="595"/>
      <c r="EE171" s="595"/>
      <c r="EF171" s="595"/>
      <c r="EG171" s="595"/>
      <c r="EH171" s="596"/>
      <c r="EI171" s="529">
        <f t="shared" ca="1" si="59"/>
        <v>0</v>
      </c>
      <c r="EJ171" s="595"/>
      <c r="EK171" s="595"/>
      <c r="EL171" s="595"/>
      <c r="EM171" s="595"/>
      <c r="EN171" s="595"/>
      <c r="EO171" s="595"/>
      <c r="EP171" s="595"/>
      <c r="EQ171" s="596"/>
      <c r="ER171" s="529">
        <f t="shared" ca="1" si="60"/>
        <v>0</v>
      </c>
      <c r="ES171" s="595"/>
      <c r="ET171" s="595"/>
      <c r="EU171" s="595"/>
      <c r="EV171" s="595"/>
      <c r="EW171" s="595"/>
      <c r="EX171" s="595"/>
      <c r="EY171" s="595"/>
      <c r="EZ171" s="596"/>
      <c r="FA171" s="529">
        <f t="shared" ca="1" si="61"/>
        <v>0</v>
      </c>
      <c r="FB171" s="530"/>
      <c r="FC171" s="530"/>
      <c r="FD171" s="530"/>
      <c r="FE171" s="530"/>
      <c r="FF171" s="530"/>
      <c r="FG171" s="530"/>
      <c r="FH171" s="530"/>
      <c r="FI171" s="531"/>
      <c r="FJ171" s="267"/>
      <c r="FK171" s="529">
        <f t="shared" ca="1" si="62"/>
        <v>0</v>
      </c>
      <c r="FL171" s="595"/>
      <c r="FM171" s="595"/>
      <c r="FN171" s="595"/>
      <c r="FO171" s="595"/>
      <c r="FP171" s="595"/>
      <c r="FQ171" s="595"/>
      <c r="FR171" s="595"/>
      <c r="FS171" s="596"/>
      <c r="FW171" s="317">
        <v>0</v>
      </c>
      <c r="FX171" s="318">
        <v>0</v>
      </c>
      <c r="FY171" s="318">
        <v>0</v>
      </c>
      <c r="FZ171" s="318">
        <v>0</v>
      </c>
      <c r="GA171" s="318">
        <v>0</v>
      </c>
      <c r="GB171" s="318">
        <v>0</v>
      </c>
      <c r="GC171" s="318">
        <v>0</v>
      </c>
      <c r="GD171" s="318">
        <v>0</v>
      </c>
      <c r="GE171" s="318">
        <v>0</v>
      </c>
      <c r="GF171" s="318">
        <v>0</v>
      </c>
      <c r="GG171" s="318">
        <v>0</v>
      </c>
      <c r="GH171" s="318">
        <v>0</v>
      </c>
      <c r="GI171" s="323">
        <v>0</v>
      </c>
    </row>
    <row r="172" spans="1:191" ht="12.75" hidden="1" x14ac:dyDescent="0.2">
      <c r="A172" s="64">
        <v>93</v>
      </c>
      <c r="D172" s="176" t="s">
        <v>423</v>
      </c>
      <c r="G172" s="67" t="str">
        <f t="shared" si="63"/>
        <v>CA_BKSTDMU_A</v>
      </c>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c r="AE172" s="66"/>
      <c r="AF172" s="66"/>
      <c r="AG172" s="66"/>
      <c r="AH172" s="66"/>
      <c r="AI172" s="66"/>
      <c r="AJ172" s="66"/>
      <c r="AK172" s="66"/>
      <c r="AL172" s="66"/>
      <c r="AM172" s="66"/>
      <c r="AN172" s="66"/>
      <c r="AO172" s="66"/>
      <c r="AP172" s="66"/>
      <c r="AQ172" s="66"/>
      <c r="AR172" s="66"/>
      <c r="AS172" s="66"/>
      <c r="AT172" s="68"/>
      <c r="AU172" s="66"/>
      <c r="AV172" s="535" t="s">
        <v>24</v>
      </c>
      <c r="AW172" s="536"/>
      <c r="AX172" s="536"/>
      <c r="AY172" s="536"/>
      <c r="AZ172" s="536"/>
      <c r="BA172" s="536"/>
      <c r="BB172" s="536"/>
      <c r="BC172" s="536"/>
      <c r="BD172" s="537"/>
      <c r="BE172" s="66"/>
      <c r="BF172" s="529">
        <f t="shared" ca="1" si="50"/>
        <v>0</v>
      </c>
      <c r="BG172" s="595"/>
      <c r="BH172" s="595"/>
      <c r="BI172" s="595"/>
      <c r="BJ172" s="595"/>
      <c r="BK172" s="595"/>
      <c r="BL172" s="595"/>
      <c r="BM172" s="595"/>
      <c r="BN172" s="596"/>
      <c r="BO172" s="529">
        <f t="shared" ca="1" si="51"/>
        <v>0</v>
      </c>
      <c r="BP172" s="595"/>
      <c r="BQ172" s="595"/>
      <c r="BR172" s="595"/>
      <c r="BS172" s="595"/>
      <c r="BT172" s="595"/>
      <c r="BU172" s="595"/>
      <c r="BV172" s="595"/>
      <c r="BW172" s="596"/>
      <c r="BX172" s="529">
        <f t="shared" ca="1" si="52"/>
        <v>0</v>
      </c>
      <c r="BY172" s="595"/>
      <c r="BZ172" s="595"/>
      <c r="CA172" s="595"/>
      <c r="CB172" s="595"/>
      <c r="CC172" s="595"/>
      <c r="CD172" s="595"/>
      <c r="CE172" s="595"/>
      <c r="CF172" s="596"/>
      <c r="CG172" s="529">
        <f t="shared" ca="1" si="53"/>
        <v>0</v>
      </c>
      <c r="CH172" s="595"/>
      <c r="CI172" s="595"/>
      <c r="CJ172" s="595"/>
      <c r="CK172" s="595"/>
      <c r="CL172" s="595"/>
      <c r="CM172" s="595"/>
      <c r="CN172" s="595"/>
      <c r="CO172" s="596"/>
      <c r="CP172" s="529">
        <f t="shared" ca="1" si="54"/>
        <v>0</v>
      </c>
      <c r="CQ172" s="595"/>
      <c r="CR172" s="595"/>
      <c r="CS172" s="595"/>
      <c r="CT172" s="595"/>
      <c r="CU172" s="595"/>
      <c r="CV172" s="595"/>
      <c r="CW172" s="595"/>
      <c r="CX172" s="595"/>
      <c r="CY172" s="529">
        <f t="shared" ca="1" si="55"/>
        <v>0</v>
      </c>
      <c r="CZ172" s="595"/>
      <c r="DA172" s="595"/>
      <c r="DB172" s="595"/>
      <c r="DC172" s="595"/>
      <c r="DD172" s="595"/>
      <c r="DE172" s="595"/>
      <c r="DF172" s="595"/>
      <c r="DG172" s="595"/>
      <c r="DH172" s="529">
        <f t="shared" ca="1" si="56"/>
        <v>0</v>
      </c>
      <c r="DI172" s="595"/>
      <c r="DJ172" s="595"/>
      <c r="DK172" s="595"/>
      <c r="DL172" s="595"/>
      <c r="DM172" s="595"/>
      <c r="DN172" s="595"/>
      <c r="DO172" s="595"/>
      <c r="DP172" s="595"/>
      <c r="DQ172" s="529">
        <f t="shared" ca="1" si="57"/>
        <v>0</v>
      </c>
      <c r="DR172" s="595"/>
      <c r="DS172" s="595"/>
      <c r="DT172" s="595"/>
      <c r="DU172" s="595"/>
      <c r="DV172" s="595"/>
      <c r="DW172" s="595"/>
      <c r="DX172" s="595"/>
      <c r="DY172" s="596"/>
      <c r="DZ172" s="529">
        <f t="shared" ca="1" si="58"/>
        <v>0</v>
      </c>
      <c r="EA172" s="595"/>
      <c r="EB172" s="595"/>
      <c r="EC172" s="595"/>
      <c r="ED172" s="595"/>
      <c r="EE172" s="595"/>
      <c r="EF172" s="595"/>
      <c r="EG172" s="595"/>
      <c r="EH172" s="596"/>
      <c r="EI172" s="529">
        <f t="shared" ca="1" si="59"/>
        <v>0</v>
      </c>
      <c r="EJ172" s="595"/>
      <c r="EK172" s="595"/>
      <c r="EL172" s="595"/>
      <c r="EM172" s="595"/>
      <c r="EN172" s="595"/>
      <c r="EO172" s="595"/>
      <c r="EP172" s="595"/>
      <c r="EQ172" s="596"/>
      <c r="ER172" s="529">
        <f t="shared" ca="1" si="60"/>
        <v>0</v>
      </c>
      <c r="ES172" s="595"/>
      <c r="ET172" s="595"/>
      <c r="EU172" s="595"/>
      <c r="EV172" s="595"/>
      <c r="EW172" s="595"/>
      <c r="EX172" s="595"/>
      <c r="EY172" s="595"/>
      <c r="EZ172" s="596"/>
      <c r="FA172" s="529">
        <f t="shared" ca="1" si="61"/>
        <v>0</v>
      </c>
      <c r="FB172" s="530"/>
      <c r="FC172" s="530"/>
      <c r="FD172" s="530"/>
      <c r="FE172" s="530"/>
      <c r="FF172" s="530"/>
      <c r="FG172" s="530"/>
      <c r="FH172" s="530"/>
      <c r="FI172" s="531"/>
      <c r="FJ172" s="267"/>
      <c r="FK172" s="529">
        <f t="shared" ca="1" si="62"/>
        <v>0</v>
      </c>
      <c r="FL172" s="595"/>
      <c r="FM172" s="595"/>
      <c r="FN172" s="595"/>
      <c r="FO172" s="595"/>
      <c r="FP172" s="595"/>
      <c r="FQ172" s="595"/>
      <c r="FR172" s="595"/>
      <c r="FS172" s="596"/>
      <c r="FW172" s="317">
        <v>0</v>
      </c>
      <c r="FX172" s="318">
        <v>0</v>
      </c>
      <c r="FY172" s="318">
        <v>0</v>
      </c>
      <c r="FZ172" s="318">
        <v>0</v>
      </c>
      <c r="GA172" s="318">
        <v>0</v>
      </c>
      <c r="GB172" s="318">
        <v>0</v>
      </c>
      <c r="GC172" s="318">
        <v>0</v>
      </c>
      <c r="GD172" s="318">
        <v>0</v>
      </c>
      <c r="GE172" s="318">
        <v>0</v>
      </c>
      <c r="GF172" s="318">
        <v>0</v>
      </c>
      <c r="GG172" s="318">
        <v>0</v>
      </c>
      <c r="GH172" s="318">
        <v>0</v>
      </c>
      <c r="GI172" s="323">
        <v>0</v>
      </c>
    </row>
    <row r="173" spans="1:191" ht="12.75" hidden="1" x14ac:dyDescent="0.2">
      <c r="A173" s="64">
        <v>94</v>
      </c>
      <c r="D173" s="176" t="s">
        <v>423</v>
      </c>
      <c r="G173" s="67" t="str">
        <f t="shared" si="63"/>
        <v>CA_BKSTDMU_L</v>
      </c>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6"/>
      <c r="AO173" s="66"/>
      <c r="AP173" s="66"/>
      <c r="AQ173" s="66"/>
      <c r="AR173" s="66"/>
      <c r="AS173" s="66"/>
      <c r="AT173" s="68"/>
      <c r="AU173" s="66"/>
      <c r="AV173" s="535" t="s">
        <v>24</v>
      </c>
      <c r="AW173" s="536"/>
      <c r="AX173" s="536"/>
      <c r="AY173" s="536"/>
      <c r="AZ173" s="536"/>
      <c r="BA173" s="536"/>
      <c r="BB173" s="536"/>
      <c r="BC173" s="536"/>
      <c r="BD173" s="537"/>
      <c r="BE173" s="66"/>
      <c r="BF173" s="529">
        <f t="shared" ca="1" si="50"/>
        <v>0</v>
      </c>
      <c r="BG173" s="595"/>
      <c r="BH173" s="595"/>
      <c r="BI173" s="595"/>
      <c r="BJ173" s="595"/>
      <c r="BK173" s="595"/>
      <c r="BL173" s="595"/>
      <c r="BM173" s="595"/>
      <c r="BN173" s="596"/>
      <c r="BO173" s="529">
        <f t="shared" ca="1" si="51"/>
        <v>0</v>
      </c>
      <c r="BP173" s="595"/>
      <c r="BQ173" s="595"/>
      <c r="BR173" s="595"/>
      <c r="BS173" s="595"/>
      <c r="BT173" s="595"/>
      <c r="BU173" s="595"/>
      <c r="BV173" s="595"/>
      <c r="BW173" s="596"/>
      <c r="BX173" s="529">
        <f t="shared" ca="1" si="52"/>
        <v>0</v>
      </c>
      <c r="BY173" s="595"/>
      <c r="BZ173" s="595"/>
      <c r="CA173" s="595"/>
      <c r="CB173" s="595"/>
      <c r="CC173" s="595"/>
      <c r="CD173" s="595"/>
      <c r="CE173" s="595"/>
      <c r="CF173" s="596"/>
      <c r="CG173" s="529">
        <f t="shared" ca="1" si="53"/>
        <v>0</v>
      </c>
      <c r="CH173" s="595"/>
      <c r="CI173" s="595"/>
      <c r="CJ173" s="595"/>
      <c r="CK173" s="595"/>
      <c r="CL173" s="595"/>
      <c r="CM173" s="595"/>
      <c r="CN173" s="595"/>
      <c r="CO173" s="596"/>
      <c r="CP173" s="529">
        <f t="shared" ca="1" si="54"/>
        <v>0</v>
      </c>
      <c r="CQ173" s="595"/>
      <c r="CR173" s="595"/>
      <c r="CS173" s="595"/>
      <c r="CT173" s="595"/>
      <c r="CU173" s="595"/>
      <c r="CV173" s="595"/>
      <c r="CW173" s="595"/>
      <c r="CX173" s="595"/>
      <c r="CY173" s="529">
        <f t="shared" ca="1" si="55"/>
        <v>0</v>
      </c>
      <c r="CZ173" s="595"/>
      <c r="DA173" s="595"/>
      <c r="DB173" s="595"/>
      <c r="DC173" s="595"/>
      <c r="DD173" s="595"/>
      <c r="DE173" s="595"/>
      <c r="DF173" s="595"/>
      <c r="DG173" s="595"/>
      <c r="DH173" s="529">
        <f t="shared" ca="1" si="56"/>
        <v>0</v>
      </c>
      <c r="DI173" s="595"/>
      <c r="DJ173" s="595"/>
      <c r="DK173" s="595"/>
      <c r="DL173" s="595"/>
      <c r="DM173" s="595"/>
      <c r="DN173" s="595"/>
      <c r="DO173" s="595"/>
      <c r="DP173" s="595"/>
      <c r="DQ173" s="529">
        <f t="shared" ca="1" si="57"/>
        <v>0</v>
      </c>
      <c r="DR173" s="595"/>
      <c r="DS173" s="595"/>
      <c r="DT173" s="595"/>
      <c r="DU173" s="595"/>
      <c r="DV173" s="595"/>
      <c r="DW173" s="595"/>
      <c r="DX173" s="595"/>
      <c r="DY173" s="596"/>
      <c r="DZ173" s="529">
        <f t="shared" ca="1" si="58"/>
        <v>0</v>
      </c>
      <c r="EA173" s="595"/>
      <c r="EB173" s="595"/>
      <c r="EC173" s="595"/>
      <c r="ED173" s="595"/>
      <c r="EE173" s="595"/>
      <c r="EF173" s="595"/>
      <c r="EG173" s="595"/>
      <c r="EH173" s="596"/>
      <c r="EI173" s="529">
        <f t="shared" ca="1" si="59"/>
        <v>0</v>
      </c>
      <c r="EJ173" s="595"/>
      <c r="EK173" s="595"/>
      <c r="EL173" s="595"/>
      <c r="EM173" s="595"/>
      <c r="EN173" s="595"/>
      <c r="EO173" s="595"/>
      <c r="EP173" s="595"/>
      <c r="EQ173" s="596"/>
      <c r="ER173" s="529">
        <f t="shared" ca="1" si="60"/>
        <v>0</v>
      </c>
      <c r="ES173" s="595"/>
      <c r="ET173" s="595"/>
      <c r="EU173" s="595"/>
      <c r="EV173" s="595"/>
      <c r="EW173" s="595"/>
      <c r="EX173" s="595"/>
      <c r="EY173" s="595"/>
      <c r="EZ173" s="596"/>
      <c r="FA173" s="529">
        <f t="shared" ca="1" si="61"/>
        <v>0</v>
      </c>
      <c r="FB173" s="530"/>
      <c r="FC173" s="530"/>
      <c r="FD173" s="530"/>
      <c r="FE173" s="530"/>
      <c r="FF173" s="530"/>
      <c r="FG173" s="530"/>
      <c r="FH173" s="530"/>
      <c r="FI173" s="531"/>
      <c r="FJ173" s="267"/>
      <c r="FK173" s="529">
        <f t="shared" ca="1" si="62"/>
        <v>0</v>
      </c>
      <c r="FL173" s="595"/>
      <c r="FM173" s="595"/>
      <c r="FN173" s="595"/>
      <c r="FO173" s="595"/>
      <c r="FP173" s="595"/>
      <c r="FQ173" s="595"/>
      <c r="FR173" s="595"/>
      <c r="FS173" s="596"/>
      <c r="FW173" s="317">
        <v>0</v>
      </c>
      <c r="FX173" s="318">
        <v>0</v>
      </c>
      <c r="FY173" s="318">
        <v>0</v>
      </c>
      <c r="FZ173" s="318">
        <v>0</v>
      </c>
      <c r="GA173" s="318">
        <v>0</v>
      </c>
      <c r="GB173" s="318">
        <v>0</v>
      </c>
      <c r="GC173" s="318">
        <v>0</v>
      </c>
      <c r="GD173" s="318">
        <v>0</v>
      </c>
      <c r="GE173" s="318">
        <v>0</v>
      </c>
      <c r="GF173" s="318">
        <v>0</v>
      </c>
      <c r="GG173" s="318">
        <v>0</v>
      </c>
      <c r="GH173" s="318">
        <v>0</v>
      </c>
      <c r="GI173" s="323">
        <v>0</v>
      </c>
    </row>
    <row r="174" spans="1:191" ht="12.75" hidden="1" x14ac:dyDescent="0.2">
      <c r="A174" s="64">
        <v>95</v>
      </c>
      <c r="D174" s="176" t="s">
        <v>423</v>
      </c>
      <c r="G174" s="67" t="str">
        <f t="shared" si="63"/>
        <v>CA_BKSTDMU_U</v>
      </c>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2"/>
      <c r="AO174" s="66"/>
      <c r="AP174" s="66"/>
      <c r="AQ174" s="66"/>
      <c r="AR174" s="66"/>
      <c r="AS174" s="66"/>
      <c r="AT174" s="68"/>
      <c r="AU174" s="66"/>
      <c r="AV174" s="535" t="s">
        <v>24</v>
      </c>
      <c r="AW174" s="536"/>
      <c r="AX174" s="536"/>
      <c r="AY174" s="536"/>
      <c r="AZ174" s="536"/>
      <c r="BA174" s="536"/>
      <c r="BB174" s="536"/>
      <c r="BC174" s="536"/>
      <c r="BD174" s="537"/>
      <c r="BE174" s="66"/>
      <c r="BF174" s="529">
        <f t="shared" ca="1" si="50"/>
        <v>0</v>
      </c>
      <c r="BG174" s="595"/>
      <c r="BH174" s="595"/>
      <c r="BI174" s="595"/>
      <c r="BJ174" s="595"/>
      <c r="BK174" s="595"/>
      <c r="BL174" s="595"/>
      <c r="BM174" s="595"/>
      <c r="BN174" s="596"/>
      <c r="BO174" s="529">
        <f t="shared" ca="1" si="51"/>
        <v>0</v>
      </c>
      <c r="BP174" s="595"/>
      <c r="BQ174" s="595"/>
      <c r="BR174" s="595"/>
      <c r="BS174" s="595"/>
      <c r="BT174" s="595"/>
      <c r="BU174" s="595"/>
      <c r="BV174" s="595"/>
      <c r="BW174" s="596"/>
      <c r="BX174" s="529">
        <f t="shared" ca="1" si="52"/>
        <v>0</v>
      </c>
      <c r="BY174" s="595"/>
      <c r="BZ174" s="595"/>
      <c r="CA174" s="595"/>
      <c r="CB174" s="595"/>
      <c r="CC174" s="595"/>
      <c r="CD174" s="595"/>
      <c r="CE174" s="595"/>
      <c r="CF174" s="596"/>
      <c r="CG174" s="529">
        <f t="shared" ca="1" si="53"/>
        <v>0</v>
      </c>
      <c r="CH174" s="595"/>
      <c r="CI174" s="595"/>
      <c r="CJ174" s="595"/>
      <c r="CK174" s="595"/>
      <c r="CL174" s="595"/>
      <c r="CM174" s="595"/>
      <c r="CN174" s="595"/>
      <c r="CO174" s="596"/>
      <c r="CP174" s="529">
        <f t="shared" ca="1" si="54"/>
        <v>0</v>
      </c>
      <c r="CQ174" s="595"/>
      <c r="CR174" s="595"/>
      <c r="CS174" s="595"/>
      <c r="CT174" s="595"/>
      <c r="CU174" s="595"/>
      <c r="CV174" s="595"/>
      <c r="CW174" s="595"/>
      <c r="CX174" s="596"/>
      <c r="CY174" s="529">
        <f t="shared" ca="1" si="55"/>
        <v>0</v>
      </c>
      <c r="CZ174" s="595"/>
      <c r="DA174" s="595"/>
      <c r="DB174" s="595"/>
      <c r="DC174" s="595"/>
      <c r="DD174" s="595"/>
      <c r="DE174" s="595"/>
      <c r="DF174" s="595"/>
      <c r="DG174" s="596"/>
      <c r="DH174" s="529">
        <f t="shared" ca="1" si="56"/>
        <v>0</v>
      </c>
      <c r="DI174" s="595"/>
      <c r="DJ174" s="595"/>
      <c r="DK174" s="595"/>
      <c r="DL174" s="595"/>
      <c r="DM174" s="595"/>
      <c r="DN174" s="595"/>
      <c r="DO174" s="595"/>
      <c r="DP174" s="596"/>
      <c r="DQ174" s="529">
        <f t="shared" ca="1" si="57"/>
        <v>0</v>
      </c>
      <c r="DR174" s="595"/>
      <c r="DS174" s="595"/>
      <c r="DT174" s="595"/>
      <c r="DU174" s="595"/>
      <c r="DV174" s="595"/>
      <c r="DW174" s="595"/>
      <c r="DX174" s="595"/>
      <c r="DY174" s="596"/>
      <c r="DZ174" s="529">
        <f t="shared" ca="1" si="58"/>
        <v>0</v>
      </c>
      <c r="EA174" s="595"/>
      <c r="EB174" s="595"/>
      <c r="EC174" s="595"/>
      <c r="ED174" s="595"/>
      <c r="EE174" s="595"/>
      <c r="EF174" s="595"/>
      <c r="EG174" s="595"/>
      <c r="EH174" s="596"/>
      <c r="EI174" s="529">
        <f t="shared" ca="1" si="59"/>
        <v>0</v>
      </c>
      <c r="EJ174" s="595"/>
      <c r="EK174" s="595"/>
      <c r="EL174" s="595"/>
      <c r="EM174" s="595"/>
      <c r="EN174" s="595"/>
      <c r="EO174" s="595"/>
      <c r="EP174" s="595"/>
      <c r="EQ174" s="596"/>
      <c r="ER174" s="529">
        <f t="shared" ca="1" si="60"/>
        <v>0</v>
      </c>
      <c r="ES174" s="595"/>
      <c r="ET174" s="595"/>
      <c r="EU174" s="595"/>
      <c r="EV174" s="595"/>
      <c r="EW174" s="595"/>
      <c r="EX174" s="595"/>
      <c r="EY174" s="595"/>
      <c r="EZ174" s="596"/>
      <c r="FA174" s="529">
        <f t="shared" ca="1" si="61"/>
        <v>0</v>
      </c>
      <c r="FB174" s="595"/>
      <c r="FC174" s="595"/>
      <c r="FD174" s="595"/>
      <c r="FE174" s="595"/>
      <c r="FF174" s="595"/>
      <c r="FG174" s="595"/>
      <c r="FH174" s="595"/>
      <c r="FI174" s="596"/>
      <c r="FJ174" s="269"/>
      <c r="FK174" s="529">
        <f t="shared" ca="1" si="62"/>
        <v>0</v>
      </c>
      <c r="FL174" s="595"/>
      <c r="FM174" s="595"/>
      <c r="FN174" s="595"/>
      <c r="FO174" s="595"/>
      <c r="FP174" s="595"/>
      <c r="FQ174" s="595"/>
      <c r="FR174" s="595"/>
      <c r="FS174" s="596"/>
      <c r="FW174" s="317">
        <v>0</v>
      </c>
      <c r="FX174" s="318">
        <v>0</v>
      </c>
      <c r="FY174" s="318">
        <v>0</v>
      </c>
      <c r="FZ174" s="318">
        <v>0</v>
      </c>
      <c r="GA174" s="318">
        <v>0</v>
      </c>
      <c r="GB174" s="318">
        <v>0</v>
      </c>
      <c r="GC174" s="318">
        <v>0</v>
      </c>
      <c r="GD174" s="318">
        <v>0</v>
      </c>
      <c r="GE174" s="318">
        <v>0</v>
      </c>
      <c r="GF174" s="318">
        <v>0</v>
      </c>
      <c r="GG174" s="318">
        <v>0</v>
      </c>
      <c r="GH174" s="318">
        <v>0</v>
      </c>
      <c r="GI174" s="323">
        <v>0</v>
      </c>
    </row>
    <row r="175" spans="1:191" ht="12.75" hidden="1" x14ac:dyDescent="0.2">
      <c r="A175" s="64">
        <v>96</v>
      </c>
      <c r="D175" s="176" t="s">
        <v>423</v>
      </c>
      <c r="G175" s="67" t="str">
        <f t="shared" si="63"/>
        <v>CA_CAGOVPR_A</v>
      </c>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2"/>
      <c r="AO175" s="66"/>
      <c r="AP175" s="66"/>
      <c r="AQ175" s="66"/>
      <c r="AR175" s="66"/>
      <c r="AS175" s="66"/>
      <c r="AT175" s="68"/>
      <c r="AU175" s="66"/>
      <c r="AV175" s="535" t="s">
        <v>24</v>
      </c>
      <c r="AW175" s="536"/>
      <c r="AX175" s="536"/>
      <c r="AY175" s="536"/>
      <c r="AZ175" s="536"/>
      <c r="BA175" s="536"/>
      <c r="BB175" s="536"/>
      <c r="BC175" s="536"/>
      <c r="BD175" s="537"/>
      <c r="BE175" s="66"/>
      <c r="BF175" s="529">
        <f t="shared" ca="1" si="50"/>
        <v>0</v>
      </c>
      <c r="BG175" s="595"/>
      <c r="BH175" s="595"/>
      <c r="BI175" s="595"/>
      <c r="BJ175" s="595"/>
      <c r="BK175" s="595"/>
      <c r="BL175" s="595"/>
      <c r="BM175" s="595"/>
      <c r="BN175" s="596"/>
      <c r="BO175" s="529">
        <f t="shared" ca="1" si="51"/>
        <v>0</v>
      </c>
      <c r="BP175" s="595"/>
      <c r="BQ175" s="595"/>
      <c r="BR175" s="595"/>
      <c r="BS175" s="595"/>
      <c r="BT175" s="595"/>
      <c r="BU175" s="595"/>
      <c r="BV175" s="595"/>
      <c r="BW175" s="596"/>
      <c r="BX175" s="529">
        <f t="shared" ca="1" si="52"/>
        <v>0</v>
      </c>
      <c r="BY175" s="595"/>
      <c r="BZ175" s="595"/>
      <c r="CA175" s="595"/>
      <c r="CB175" s="595"/>
      <c r="CC175" s="595"/>
      <c r="CD175" s="595"/>
      <c r="CE175" s="595"/>
      <c r="CF175" s="596"/>
      <c r="CG175" s="529">
        <f t="shared" ca="1" si="53"/>
        <v>0</v>
      </c>
      <c r="CH175" s="595"/>
      <c r="CI175" s="595"/>
      <c r="CJ175" s="595"/>
      <c r="CK175" s="595"/>
      <c r="CL175" s="595"/>
      <c r="CM175" s="595"/>
      <c r="CN175" s="595"/>
      <c r="CO175" s="596"/>
      <c r="CP175" s="529">
        <f t="shared" ca="1" si="54"/>
        <v>0</v>
      </c>
      <c r="CQ175" s="595"/>
      <c r="CR175" s="595"/>
      <c r="CS175" s="595"/>
      <c r="CT175" s="595"/>
      <c r="CU175" s="595"/>
      <c r="CV175" s="595"/>
      <c r="CW175" s="595"/>
      <c r="CX175" s="595"/>
      <c r="CY175" s="529">
        <f t="shared" ca="1" si="55"/>
        <v>0</v>
      </c>
      <c r="CZ175" s="595"/>
      <c r="DA175" s="595"/>
      <c r="DB175" s="595"/>
      <c r="DC175" s="595"/>
      <c r="DD175" s="595"/>
      <c r="DE175" s="595"/>
      <c r="DF175" s="595"/>
      <c r="DG175" s="595"/>
      <c r="DH175" s="529">
        <f t="shared" ca="1" si="56"/>
        <v>0</v>
      </c>
      <c r="DI175" s="595"/>
      <c r="DJ175" s="595"/>
      <c r="DK175" s="595"/>
      <c r="DL175" s="595"/>
      <c r="DM175" s="595"/>
      <c r="DN175" s="595"/>
      <c r="DO175" s="595"/>
      <c r="DP175" s="595"/>
      <c r="DQ175" s="529">
        <f t="shared" ca="1" si="57"/>
        <v>0</v>
      </c>
      <c r="DR175" s="595"/>
      <c r="DS175" s="595"/>
      <c r="DT175" s="595"/>
      <c r="DU175" s="595"/>
      <c r="DV175" s="595"/>
      <c r="DW175" s="595"/>
      <c r="DX175" s="595"/>
      <c r="DY175" s="596"/>
      <c r="DZ175" s="529">
        <f t="shared" ca="1" si="58"/>
        <v>0</v>
      </c>
      <c r="EA175" s="595"/>
      <c r="EB175" s="595"/>
      <c r="EC175" s="595"/>
      <c r="ED175" s="595"/>
      <c r="EE175" s="595"/>
      <c r="EF175" s="595"/>
      <c r="EG175" s="595"/>
      <c r="EH175" s="596"/>
      <c r="EI175" s="529">
        <f t="shared" ca="1" si="59"/>
        <v>0</v>
      </c>
      <c r="EJ175" s="595"/>
      <c r="EK175" s="595"/>
      <c r="EL175" s="595"/>
      <c r="EM175" s="595"/>
      <c r="EN175" s="595"/>
      <c r="EO175" s="595"/>
      <c r="EP175" s="595"/>
      <c r="EQ175" s="596"/>
      <c r="ER175" s="529">
        <f t="shared" ca="1" si="60"/>
        <v>0</v>
      </c>
      <c r="ES175" s="595"/>
      <c r="ET175" s="595"/>
      <c r="EU175" s="595"/>
      <c r="EV175" s="595"/>
      <c r="EW175" s="595"/>
      <c r="EX175" s="595"/>
      <c r="EY175" s="595"/>
      <c r="EZ175" s="596"/>
      <c r="FA175" s="529">
        <f t="shared" ca="1" si="61"/>
        <v>0</v>
      </c>
      <c r="FB175" s="530"/>
      <c r="FC175" s="530"/>
      <c r="FD175" s="530"/>
      <c r="FE175" s="530"/>
      <c r="FF175" s="530"/>
      <c r="FG175" s="530"/>
      <c r="FH175" s="530"/>
      <c r="FI175" s="531"/>
      <c r="FJ175" s="267"/>
      <c r="FK175" s="529">
        <f t="shared" ca="1" si="62"/>
        <v>0</v>
      </c>
      <c r="FL175" s="595"/>
      <c r="FM175" s="595"/>
      <c r="FN175" s="595"/>
      <c r="FO175" s="595"/>
      <c r="FP175" s="595"/>
      <c r="FQ175" s="595"/>
      <c r="FR175" s="595"/>
      <c r="FS175" s="596"/>
      <c r="FW175" s="317">
        <v>0</v>
      </c>
      <c r="FX175" s="318">
        <v>0</v>
      </c>
      <c r="FY175" s="318">
        <v>0</v>
      </c>
      <c r="FZ175" s="318">
        <v>0</v>
      </c>
      <c r="GA175" s="318">
        <v>0</v>
      </c>
      <c r="GB175" s="318">
        <v>0</v>
      </c>
      <c r="GC175" s="318">
        <v>0</v>
      </c>
      <c r="GD175" s="318">
        <v>0</v>
      </c>
      <c r="GE175" s="318">
        <v>0</v>
      </c>
      <c r="GF175" s="318">
        <v>0</v>
      </c>
      <c r="GG175" s="318">
        <v>0</v>
      </c>
      <c r="GH175" s="318">
        <v>0</v>
      </c>
      <c r="GI175" s="323">
        <v>0</v>
      </c>
    </row>
    <row r="176" spans="1:191" ht="12.75" x14ac:dyDescent="0.2">
      <c r="A176" s="64">
        <v>97</v>
      </c>
      <c r="D176" s="331" t="s">
        <v>421</v>
      </c>
      <c r="G176" s="371" t="str">
        <f t="shared" si="63"/>
        <v>CA_CAGOVPR_L</v>
      </c>
      <c r="H176" s="372"/>
      <c r="I176" s="372"/>
      <c r="J176" s="372"/>
      <c r="K176" s="372"/>
      <c r="L176" s="372"/>
      <c r="M176" s="372"/>
      <c r="N176" s="372"/>
      <c r="O176" s="372"/>
      <c r="P176" s="372"/>
      <c r="Q176" s="372"/>
      <c r="R176" s="372"/>
      <c r="S176" s="372"/>
      <c r="T176" s="372"/>
      <c r="U176" s="372"/>
      <c r="V176" s="372"/>
      <c r="W176" s="372"/>
      <c r="X176" s="372"/>
      <c r="Y176" s="372"/>
      <c r="Z176" s="372"/>
      <c r="AA176" s="372"/>
      <c r="AB176" s="372"/>
      <c r="AC176" s="372"/>
      <c r="AD176" s="372"/>
      <c r="AE176" s="372"/>
      <c r="AF176" s="372"/>
      <c r="AG176" s="372"/>
      <c r="AH176" s="372"/>
      <c r="AI176" s="372"/>
      <c r="AJ176" s="372"/>
      <c r="AK176" s="372"/>
      <c r="AL176" s="372"/>
      <c r="AM176" s="372"/>
      <c r="AN176" s="385"/>
      <c r="AO176" s="372"/>
      <c r="AP176" s="372"/>
      <c r="AQ176" s="372"/>
      <c r="AR176" s="372"/>
      <c r="AS176" s="372"/>
      <c r="AT176" s="373"/>
      <c r="AU176" s="66"/>
      <c r="AV176" s="538" t="s">
        <v>24</v>
      </c>
      <c r="AW176" s="539"/>
      <c r="AX176" s="539"/>
      <c r="AY176" s="539"/>
      <c r="AZ176" s="539"/>
      <c r="BA176" s="539"/>
      <c r="BB176" s="539"/>
      <c r="BC176" s="539"/>
      <c r="BD176" s="540"/>
      <c r="BE176" s="66"/>
      <c r="BF176" s="630">
        <f t="shared" ca="1" si="50"/>
        <v>0</v>
      </c>
      <c r="BG176" s="631"/>
      <c r="BH176" s="631"/>
      <c r="BI176" s="631"/>
      <c r="BJ176" s="631"/>
      <c r="BK176" s="631"/>
      <c r="BL176" s="631"/>
      <c r="BM176" s="631"/>
      <c r="BN176" s="632"/>
      <c r="BO176" s="630">
        <f t="shared" ca="1" si="51"/>
        <v>0</v>
      </c>
      <c r="BP176" s="631"/>
      <c r="BQ176" s="631"/>
      <c r="BR176" s="631"/>
      <c r="BS176" s="631"/>
      <c r="BT176" s="631"/>
      <c r="BU176" s="631"/>
      <c r="BV176" s="631"/>
      <c r="BW176" s="632"/>
      <c r="BX176" s="630">
        <f t="shared" ca="1" si="52"/>
        <v>0</v>
      </c>
      <c r="BY176" s="631"/>
      <c r="BZ176" s="631"/>
      <c r="CA176" s="631"/>
      <c r="CB176" s="631"/>
      <c r="CC176" s="631"/>
      <c r="CD176" s="631"/>
      <c r="CE176" s="631"/>
      <c r="CF176" s="632"/>
      <c r="CG176" s="630">
        <f t="shared" ca="1" si="53"/>
        <v>0</v>
      </c>
      <c r="CH176" s="631"/>
      <c r="CI176" s="631"/>
      <c r="CJ176" s="631"/>
      <c r="CK176" s="631"/>
      <c r="CL176" s="631"/>
      <c r="CM176" s="631"/>
      <c r="CN176" s="631"/>
      <c r="CO176" s="632"/>
      <c r="CP176" s="630">
        <f t="shared" ca="1" si="54"/>
        <v>0</v>
      </c>
      <c r="CQ176" s="631"/>
      <c r="CR176" s="631"/>
      <c r="CS176" s="631"/>
      <c r="CT176" s="631"/>
      <c r="CU176" s="631"/>
      <c r="CV176" s="631"/>
      <c r="CW176" s="631"/>
      <c r="CX176" s="631"/>
      <c r="CY176" s="630">
        <f t="shared" ca="1" si="55"/>
        <v>0</v>
      </c>
      <c r="CZ176" s="631"/>
      <c r="DA176" s="631"/>
      <c r="DB176" s="631"/>
      <c r="DC176" s="631"/>
      <c r="DD176" s="631"/>
      <c r="DE176" s="631"/>
      <c r="DF176" s="631"/>
      <c r="DG176" s="631"/>
      <c r="DH176" s="630">
        <f t="shared" ca="1" si="56"/>
        <v>0</v>
      </c>
      <c r="DI176" s="631"/>
      <c r="DJ176" s="631"/>
      <c r="DK176" s="631"/>
      <c r="DL176" s="631"/>
      <c r="DM176" s="631"/>
      <c r="DN176" s="631"/>
      <c r="DO176" s="631"/>
      <c r="DP176" s="631"/>
      <c r="DQ176" s="630">
        <f t="shared" ca="1" si="57"/>
        <v>0</v>
      </c>
      <c r="DR176" s="631"/>
      <c r="DS176" s="631"/>
      <c r="DT176" s="631"/>
      <c r="DU176" s="631"/>
      <c r="DV176" s="631"/>
      <c r="DW176" s="631"/>
      <c r="DX176" s="631"/>
      <c r="DY176" s="632"/>
      <c r="DZ176" s="630">
        <f t="shared" ca="1" si="58"/>
        <v>0</v>
      </c>
      <c r="EA176" s="631"/>
      <c r="EB176" s="631"/>
      <c r="EC176" s="631"/>
      <c r="ED176" s="631"/>
      <c r="EE176" s="631"/>
      <c r="EF176" s="631"/>
      <c r="EG176" s="631"/>
      <c r="EH176" s="632"/>
      <c r="EI176" s="630">
        <f t="shared" ca="1" si="59"/>
        <v>0</v>
      </c>
      <c r="EJ176" s="631"/>
      <c r="EK176" s="631"/>
      <c r="EL176" s="631"/>
      <c r="EM176" s="631"/>
      <c r="EN176" s="631"/>
      <c r="EO176" s="631"/>
      <c r="EP176" s="631"/>
      <c r="EQ176" s="632"/>
      <c r="ER176" s="630">
        <f t="shared" ca="1" si="60"/>
        <v>0</v>
      </c>
      <c r="ES176" s="631"/>
      <c r="ET176" s="631"/>
      <c r="EU176" s="631"/>
      <c r="EV176" s="631"/>
      <c r="EW176" s="631"/>
      <c r="EX176" s="631"/>
      <c r="EY176" s="631"/>
      <c r="EZ176" s="632"/>
      <c r="FA176" s="630">
        <f t="shared" ca="1" si="61"/>
        <v>0</v>
      </c>
      <c r="FB176" s="636"/>
      <c r="FC176" s="636"/>
      <c r="FD176" s="636"/>
      <c r="FE176" s="636"/>
      <c r="FF176" s="636"/>
      <c r="FG176" s="636"/>
      <c r="FH176" s="636"/>
      <c r="FI176" s="637"/>
      <c r="FJ176" s="267"/>
      <c r="FK176" s="630">
        <f t="shared" ca="1" si="62"/>
        <v>0</v>
      </c>
      <c r="FL176" s="631"/>
      <c r="FM176" s="631"/>
      <c r="FN176" s="631"/>
      <c r="FO176" s="631"/>
      <c r="FP176" s="631"/>
      <c r="FQ176" s="631"/>
      <c r="FR176" s="631"/>
      <c r="FS176" s="632"/>
      <c r="FW176" s="317">
        <v>0</v>
      </c>
      <c r="FX176" s="318">
        <v>0</v>
      </c>
      <c r="FY176" s="318">
        <v>0</v>
      </c>
      <c r="FZ176" s="318">
        <v>0</v>
      </c>
      <c r="GA176" s="318">
        <v>0</v>
      </c>
      <c r="GB176" s="318">
        <v>0</v>
      </c>
      <c r="GC176" s="318">
        <v>0</v>
      </c>
      <c r="GD176" s="318">
        <v>0</v>
      </c>
      <c r="GE176" s="318">
        <v>0</v>
      </c>
      <c r="GF176" s="318">
        <v>0</v>
      </c>
      <c r="GG176" s="318">
        <v>0</v>
      </c>
      <c r="GH176" s="318">
        <v>0</v>
      </c>
      <c r="GI176" s="323">
        <v>0</v>
      </c>
    </row>
    <row r="177" spans="1:191" ht="12.75" hidden="1" x14ac:dyDescent="0.2">
      <c r="A177" s="64">
        <v>98</v>
      </c>
      <c r="D177" s="176" t="s">
        <v>423</v>
      </c>
      <c r="G177" s="67" t="str">
        <f t="shared" si="63"/>
        <v>CA_CAGOVPR_U</v>
      </c>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c r="AE177" s="66"/>
      <c r="AF177" s="66"/>
      <c r="AG177" s="66"/>
      <c r="AH177" s="66"/>
      <c r="AI177" s="66"/>
      <c r="AJ177" s="66"/>
      <c r="AK177" s="66"/>
      <c r="AL177" s="66"/>
      <c r="AM177" s="66"/>
      <c r="AN177" s="62"/>
      <c r="AO177" s="66"/>
      <c r="AP177" s="66"/>
      <c r="AQ177" s="66"/>
      <c r="AR177" s="66"/>
      <c r="AS177" s="66"/>
      <c r="AT177" s="68"/>
      <c r="AU177" s="66"/>
      <c r="AV177" s="535" t="s">
        <v>24</v>
      </c>
      <c r="AW177" s="536"/>
      <c r="AX177" s="536"/>
      <c r="AY177" s="536"/>
      <c r="AZ177" s="536"/>
      <c r="BA177" s="536"/>
      <c r="BB177" s="536"/>
      <c r="BC177" s="536"/>
      <c r="BD177" s="537"/>
      <c r="BE177" s="66"/>
      <c r="BF177" s="529">
        <f t="shared" ca="1" si="50"/>
        <v>0</v>
      </c>
      <c r="BG177" s="595"/>
      <c r="BH177" s="595"/>
      <c r="BI177" s="595"/>
      <c r="BJ177" s="595"/>
      <c r="BK177" s="595"/>
      <c r="BL177" s="595"/>
      <c r="BM177" s="595"/>
      <c r="BN177" s="596"/>
      <c r="BO177" s="529">
        <f t="shared" ca="1" si="51"/>
        <v>0</v>
      </c>
      <c r="BP177" s="595"/>
      <c r="BQ177" s="595"/>
      <c r="BR177" s="595"/>
      <c r="BS177" s="595"/>
      <c r="BT177" s="595"/>
      <c r="BU177" s="595"/>
      <c r="BV177" s="595"/>
      <c r="BW177" s="596"/>
      <c r="BX177" s="529">
        <f t="shared" ca="1" si="52"/>
        <v>0</v>
      </c>
      <c r="BY177" s="595"/>
      <c r="BZ177" s="595"/>
      <c r="CA177" s="595"/>
      <c r="CB177" s="595"/>
      <c r="CC177" s="595"/>
      <c r="CD177" s="595"/>
      <c r="CE177" s="595"/>
      <c r="CF177" s="596"/>
      <c r="CG177" s="529">
        <f t="shared" ca="1" si="53"/>
        <v>0</v>
      </c>
      <c r="CH177" s="595"/>
      <c r="CI177" s="595"/>
      <c r="CJ177" s="595"/>
      <c r="CK177" s="595"/>
      <c r="CL177" s="595"/>
      <c r="CM177" s="595"/>
      <c r="CN177" s="595"/>
      <c r="CO177" s="596"/>
      <c r="CP177" s="529">
        <f t="shared" ca="1" si="54"/>
        <v>0</v>
      </c>
      <c r="CQ177" s="595"/>
      <c r="CR177" s="595"/>
      <c r="CS177" s="595"/>
      <c r="CT177" s="595"/>
      <c r="CU177" s="595"/>
      <c r="CV177" s="595"/>
      <c r="CW177" s="595"/>
      <c r="CX177" s="595"/>
      <c r="CY177" s="529">
        <f t="shared" ca="1" si="55"/>
        <v>0</v>
      </c>
      <c r="CZ177" s="595"/>
      <c r="DA177" s="595"/>
      <c r="DB177" s="595"/>
      <c r="DC177" s="595"/>
      <c r="DD177" s="595"/>
      <c r="DE177" s="595"/>
      <c r="DF177" s="595"/>
      <c r="DG177" s="595"/>
      <c r="DH177" s="529">
        <f t="shared" ca="1" si="56"/>
        <v>0</v>
      </c>
      <c r="DI177" s="595"/>
      <c r="DJ177" s="595"/>
      <c r="DK177" s="595"/>
      <c r="DL177" s="595"/>
      <c r="DM177" s="595"/>
      <c r="DN177" s="595"/>
      <c r="DO177" s="595"/>
      <c r="DP177" s="595"/>
      <c r="DQ177" s="529">
        <f t="shared" ca="1" si="57"/>
        <v>0</v>
      </c>
      <c r="DR177" s="595"/>
      <c r="DS177" s="595"/>
      <c r="DT177" s="595"/>
      <c r="DU177" s="595"/>
      <c r="DV177" s="595"/>
      <c r="DW177" s="595"/>
      <c r="DX177" s="595"/>
      <c r="DY177" s="596"/>
      <c r="DZ177" s="529">
        <f t="shared" ca="1" si="58"/>
        <v>0</v>
      </c>
      <c r="EA177" s="595"/>
      <c r="EB177" s="595"/>
      <c r="EC177" s="595"/>
      <c r="ED177" s="595"/>
      <c r="EE177" s="595"/>
      <c r="EF177" s="595"/>
      <c r="EG177" s="595"/>
      <c r="EH177" s="596"/>
      <c r="EI177" s="529">
        <f t="shared" ca="1" si="59"/>
        <v>0</v>
      </c>
      <c r="EJ177" s="595"/>
      <c r="EK177" s="595"/>
      <c r="EL177" s="595"/>
      <c r="EM177" s="595"/>
      <c r="EN177" s="595"/>
      <c r="EO177" s="595"/>
      <c r="EP177" s="595"/>
      <c r="EQ177" s="596"/>
      <c r="ER177" s="529">
        <f t="shared" ca="1" si="60"/>
        <v>0</v>
      </c>
      <c r="ES177" s="595"/>
      <c r="ET177" s="595"/>
      <c r="EU177" s="595"/>
      <c r="EV177" s="595"/>
      <c r="EW177" s="595"/>
      <c r="EX177" s="595"/>
      <c r="EY177" s="595"/>
      <c r="EZ177" s="596"/>
      <c r="FA177" s="529">
        <f t="shared" ca="1" si="61"/>
        <v>0</v>
      </c>
      <c r="FB177" s="530"/>
      <c r="FC177" s="530"/>
      <c r="FD177" s="530"/>
      <c r="FE177" s="530"/>
      <c r="FF177" s="530"/>
      <c r="FG177" s="530"/>
      <c r="FH177" s="530"/>
      <c r="FI177" s="531"/>
      <c r="FJ177" s="267"/>
      <c r="FK177" s="529">
        <f t="shared" ca="1" si="62"/>
        <v>0</v>
      </c>
      <c r="FL177" s="595"/>
      <c r="FM177" s="595"/>
      <c r="FN177" s="595"/>
      <c r="FO177" s="595"/>
      <c r="FP177" s="595"/>
      <c r="FQ177" s="595"/>
      <c r="FR177" s="595"/>
      <c r="FS177" s="596"/>
      <c r="FW177" s="317">
        <v>0</v>
      </c>
      <c r="FX177" s="318">
        <v>0</v>
      </c>
      <c r="FY177" s="318">
        <v>0</v>
      </c>
      <c r="FZ177" s="318">
        <v>0</v>
      </c>
      <c r="GA177" s="318">
        <v>0</v>
      </c>
      <c r="GB177" s="318">
        <v>0</v>
      </c>
      <c r="GC177" s="318">
        <v>0</v>
      </c>
      <c r="GD177" s="318">
        <v>0</v>
      </c>
      <c r="GE177" s="318">
        <v>0</v>
      </c>
      <c r="GF177" s="318">
        <v>0</v>
      </c>
      <c r="GG177" s="318">
        <v>0</v>
      </c>
      <c r="GH177" s="318">
        <v>0</v>
      </c>
      <c r="GI177" s="323">
        <v>0</v>
      </c>
    </row>
    <row r="178" spans="1:191" ht="12.75" hidden="1" x14ac:dyDescent="0.2">
      <c r="A178" s="64">
        <v>99</v>
      </c>
      <c r="D178" s="176" t="s">
        <v>423</v>
      </c>
      <c r="G178" s="67" t="str">
        <f t="shared" si="63"/>
        <v>CA_CAMUNI_A</v>
      </c>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c r="AE178" s="66"/>
      <c r="AF178" s="66"/>
      <c r="AG178" s="66"/>
      <c r="AH178" s="66"/>
      <c r="AI178" s="66"/>
      <c r="AJ178" s="66"/>
      <c r="AK178" s="66"/>
      <c r="AL178" s="66"/>
      <c r="AM178" s="66"/>
      <c r="AN178" s="62"/>
      <c r="AO178" s="66"/>
      <c r="AP178" s="66"/>
      <c r="AQ178" s="66"/>
      <c r="AR178" s="66"/>
      <c r="AS178" s="66"/>
      <c r="AT178" s="68"/>
      <c r="AU178" s="66"/>
      <c r="AV178" s="535" t="s">
        <v>24</v>
      </c>
      <c r="AW178" s="536"/>
      <c r="AX178" s="536"/>
      <c r="AY178" s="536"/>
      <c r="AZ178" s="536"/>
      <c r="BA178" s="536"/>
      <c r="BB178" s="536"/>
      <c r="BC178" s="536"/>
      <c r="BD178" s="537"/>
      <c r="BE178" s="66"/>
      <c r="BF178" s="529">
        <f t="shared" ca="1" si="50"/>
        <v>0</v>
      </c>
      <c r="BG178" s="595"/>
      <c r="BH178" s="595"/>
      <c r="BI178" s="595"/>
      <c r="BJ178" s="595"/>
      <c r="BK178" s="595"/>
      <c r="BL178" s="595"/>
      <c r="BM178" s="595"/>
      <c r="BN178" s="596"/>
      <c r="BO178" s="529">
        <f t="shared" ca="1" si="51"/>
        <v>0</v>
      </c>
      <c r="BP178" s="595"/>
      <c r="BQ178" s="595"/>
      <c r="BR178" s="595"/>
      <c r="BS178" s="595"/>
      <c r="BT178" s="595"/>
      <c r="BU178" s="595"/>
      <c r="BV178" s="595"/>
      <c r="BW178" s="596"/>
      <c r="BX178" s="529">
        <f t="shared" ca="1" si="52"/>
        <v>0</v>
      </c>
      <c r="BY178" s="595"/>
      <c r="BZ178" s="595"/>
      <c r="CA178" s="595"/>
      <c r="CB178" s="595"/>
      <c r="CC178" s="595"/>
      <c r="CD178" s="595"/>
      <c r="CE178" s="595"/>
      <c r="CF178" s="596"/>
      <c r="CG178" s="529">
        <f t="shared" ca="1" si="53"/>
        <v>0</v>
      </c>
      <c r="CH178" s="595"/>
      <c r="CI178" s="595"/>
      <c r="CJ178" s="595"/>
      <c r="CK178" s="595"/>
      <c r="CL178" s="595"/>
      <c r="CM178" s="595"/>
      <c r="CN178" s="595"/>
      <c r="CO178" s="596"/>
      <c r="CP178" s="529">
        <f t="shared" ca="1" si="54"/>
        <v>0</v>
      </c>
      <c r="CQ178" s="595"/>
      <c r="CR178" s="595"/>
      <c r="CS178" s="595"/>
      <c r="CT178" s="595"/>
      <c r="CU178" s="595"/>
      <c r="CV178" s="595"/>
      <c r="CW178" s="595"/>
      <c r="CX178" s="595"/>
      <c r="CY178" s="529">
        <f t="shared" ca="1" si="55"/>
        <v>0</v>
      </c>
      <c r="CZ178" s="595"/>
      <c r="DA178" s="595"/>
      <c r="DB178" s="595"/>
      <c r="DC178" s="595"/>
      <c r="DD178" s="595"/>
      <c r="DE178" s="595"/>
      <c r="DF178" s="595"/>
      <c r="DG178" s="595"/>
      <c r="DH178" s="529">
        <f t="shared" ca="1" si="56"/>
        <v>0</v>
      </c>
      <c r="DI178" s="595"/>
      <c r="DJ178" s="595"/>
      <c r="DK178" s="595"/>
      <c r="DL178" s="595"/>
      <c r="DM178" s="595"/>
      <c r="DN178" s="595"/>
      <c r="DO178" s="595"/>
      <c r="DP178" s="595"/>
      <c r="DQ178" s="529">
        <f t="shared" ca="1" si="57"/>
        <v>0</v>
      </c>
      <c r="DR178" s="595"/>
      <c r="DS178" s="595"/>
      <c r="DT178" s="595"/>
      <c r="DU178" s="595"/>
      <c r="DV178" s="595"/>
      <c r="DW178" s="595"/>
      <c r="DX178" s="595"/>
      <c r="DY178" s="596"/>
      <c r="DZ178" s="529">
        <f t="shared" ca="1" si="58"/>
        <v>0</v>
      </c>
      <c r="EA178" s="595"/>
      <c r="EB178" s="595"/>
      <c r="EC178" s="595"/>
      <c r="ED178" s="595"/>
      <c r="EE178" s="595"/>
      <c r="EF178" s="595"/>
      <c r="EG178" s="595"/>
      <c r="EH178" s="596"/>
      <c r="EI178" s="529">
        <f t="shared" ca="1" si="59"/>
        <v>0</v>
      </c>
      <c r="EJ178" s="595"/>
      <c r="EK178" s="595"/>
      <c r="EL178" s="595"/>
      <c r="EM178" s="595"/>
      <c r="EN178" s="595"/>
      <c r="EO178" s="595"/>
      <c r="EP178" s="595"/>
      <c r="EQ178" s="596"/>
      <c r="ER178" s="529">
        <f t="shared" ca="1" si="60"/>
        <v>0</v>
      </c>
      <c r="ES178" s="595"/>
      <c r="ET178" s="595"/>
      <c r="EU178" s="595"/>
      <c r="EV178" s="595"/>
      <c r="EW178" s="595"/>
      <c r="EX178" s="595"/>
      <c r="EY178" s="595"/>
      <c r="EZ178" s="596"/>
      <c r="FA178" s="529">
        <f t="shared" ca="1" si="61"/>
        <v>0</v>
      </c>
      <c r="FB178" s="530"/>
      <c r="FC178" s="530"/>
      <c r="FD178" s="530"/>
      <c r="FE178" s="530"/>
      <c r="FF178" s="530"/>
      <c r="FG178" s="530"/>
      <c r="FH178" s="530"/>
      <c r="FI178" s="531"/>
      <c r="FJ178" s="267"/>
      <c r="FK178" s="529">
        <f t="shared" ca="1" si="62"/>
        <v>0</v>
      </c>
      <c r="FL178" s="595"/>
      <c r="FM178" s="595"/>
      <c r="FN178" s="595"/>
      <c r="FO178" s="595"/>
      <c r="FP178" s="595"/>
      <c r="FQ178" s="595"/>
      <c r="FR178" s="595"/>
      <c r="FS178" s="596"/>
      <c r="FW178" s="317">
        <v>0</v>
      </c>
      <c r="FX178" s="318">
        <v>0</v>
      </c>
      <c r="FY178" s="318">
        <v>0</v>
      </c>
      <c r="FZ178" s="318">
        <v>0</v>
      </c>
      <c r="GA178" s="318">
        <v>0</v>
      </c>
      <c r="GB178" s="318">
        <v>0</v>
      </c>
      <c r="GC178" s="318">
        <v>0</v>
      </c>
      <c r="GD178" s="318">
        <v>0</v>
      </c>
      <c r="GE178" s="318">
        <v>0</v>
      </c>
      <c r="GF178" s="318">
        <v>0</v>
      </c>
      <c r="GG178" s="318">
        <v>0</v>
      </c>
      <c r="GH178" s="318">
        <v>0</v>
      </c>
      <c r="GI178" s="323">
        <v>0</v>
      </c>
    </row>
    <row r="179" spans="1:191" ht="12.75" hidden="1" x14ac:dyDescent="0.2">
      <c r="A179" s="64">
        <v>100</v>
      </c>
      <c r="D179" s="176" t="s">
        <v>423</v>
      </c>
      <c r="G179" s="67" t="str">
        <f t="shared" si="63"/>
        <v>CA_CAMUNI_L</v>
      </c>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c r="AE179" s="66"/>
      <c r="AF179" s="66"/>
      <c r="AG179" s="66"/>
      <c r="AH179" s="66"/>
      <c r="AI179" s="66"/>
      <c r="AJ179" s="66"/>
      <c r="AK179" s="66"/>
      <c r="AL179" s="66"/>
      <c r="AM179" s="66"/>
      <c r="AN179" s="62"/>
      <c r="AO179" s="66"/>
      <c r="AP179" s="66"/>
      <c r="AQ179" s="66"/>
      <c r="AR179" s="66"/>
      <c r="AS179" s="66"/>
      <c r="AT179" s="68"/>
      <c r="AU179" s="66"/>
      <c r="AV179" s="535" t="s">
        <v>24</v>
      </c>
      <c r="AW179" s="536"/>
      <c r="AX179" s="536"/>
      <c r="AY179" s="536"/>
      <c r="AZ179" s="536"/>
      <c r="BA179" s="536"/>
      <c r="BB179" s="536"/>
      <c r="BC179" s="536"/>
      <c r="BD179" s="537"/>
      <c r="BE179" s="66"/>
      <c r="BF179" s="529">
        <f t="shared" ca="1" si="50"/>
        <v>0</v>
      </c>
      <c r="BG179" s="595"/>
      <c r="BH179" s="595"/>
      <c r="BI179" s="595"/>
      <c r="BJ179" s="595"/>
      <c r="BK179" s="595"/>
      <c r="BL179" s="595"/>
      <c r="BM179" s="595"/>
      <c r="BN179" s="596"/>
      <c r="BO179" s="529">
        <f t="shared" ca="1" si="51"/>
        <v>0</v>
      </c>
      <c r="BP179" s="595"/>
      <c r="BQ179" s="595"/>
      <c r="BR179" s="595"/>
      <c r="BS179" s="595"/>
      <c r="BT179" s="595"/>
      <c r="BU179" s="595"/>
      <c r="BV179" s="595"/>
      <c r="BW179" s="596"/>
      <c r="BX179" s="529">
        <f t="shared" ca="1" si="52"/>
        <v>0</v>
      </c>
      <c r="BY179" s="595"/>
      <c r="BZ179" s="595"/>
      <c r="CA179" s="595"/>
      <c r="CB179" s="595"/>
      <c r="CC179" s="595"/>
      <c r="CD179" s="595"/>
      <c r="CE179" s="595"/>
      <c r="CF179" s="596"/>
      <c r="CG179" s="529">
        <f t="shared" ca="1" si="53"/>
        <v>0</v>
      </c>
      <c r="CH179" s="595"/>
      <c r="CI179" s="595"/>
      <c r="CJ179" s="595"/>
      <c r="CK179" s="595"/>
      <c r="CL179" s="595"/>
      <c r="CM179" s="595"/>
      <c r="CN179" s="595"/>
      <c r="CO179" s="596"/>
      <c r="CP179" s="529">
        <f t="shared" ca="1" si="54"/>
        <v>0</v>
      </c>
      <c r="CQ179" s="595"/>
      <c r="CR179" s="595"/>
      <c r="CS179" s="595"/>
      <c r="CT179" s="595"/>
      <c r="CU179" s="595"/>
      <c r="CV179" s="595"/>
      <c r="CW179" s="595"/>
      <c r="CX179" s="595"/>
      <c r="CY179" s="529">
        <f t="shared" ca="1" si="55"/>
        <v>0</v>
      </c>
      <c r="CZ179" s="595"/>
      <c r="DA179" s="595"/>
      <c r="DB179" s="595"/>
      <c r="DC179" s="595"/>
      <c r="DD179" s="595"/>
      <c r="DE179" s="595"/>
      <c r="DF179" s="595"/>
      <c r="DG179" s="595"/>
      <c r="DH179" s="529">
        <f t="shared" ca="1" si="56"/>
        <v>0</v>
      </c>
      <c r="DI179" s="595"/>
      <c r="DJ179" s="595"/>
      <c r="DK179" s="595"/>
      <c r="DL179" s="595"/>
      <c r="DM179" s="595"/>
      <c r="DN179" s="595"/>
      <c r="DO179" s="595"/>
      <c r="DP179" s="595"/>
      <c r="DQ179" s="529">
        <f t="shared" ca="1" si="57"/>
        <v>0</v>
      </c>
      <c r="DR179" s="595"/>
      <c r="DS179" s="595"/>
      <c r="DT179" s="595"/>
      <c r="DU179" s="595"/>
      <c r="DV179" s="595"/>
      <c r="DW179" s="595"/>
      <c r="DX179" s="595"/>
      <c r="DY179" s="596"/>
      <c r="DZ179" s="529">
        <f t="shared" ca="1" si="58"/>
        <v>0</v>
      </c>
      <c r="EA179" s="595"/>
      <c r="EB179" s="595"/>
      <c r="EC179" s="595"/>
      <c r="ED179" s="595"/>
      <c r="EE179" s="595"/>
      <c r="EF179" s="595"/>
      <c r="EG179" s="595"/>
      <c r="EH179" s="596"/>
      <c r="EI179" s="529">
        <f t="shared" ca="1" si="59"/>
        <v>0</v>
      </c>
      <c r="EJ179" s="595"/>
      <c r="EK179" s="595"/>
      <c r="EL179" s="595"/>
      <c r="EM179" s="595"/>
      <c r="EN179" s="595"/>
      <c r="EO179" s="595"/>
      <c r="EP179" s="595"/>
      <c r="EQ179" s="596"/>
      <c r="ER179" s="529">
        <f t="shared" ca="1" si="60"/>
        <v>0</v>
      </c>
      <c r="ES179" s="595"/>
      <c r="ET179" s="595"/>
      <c r="EU179" s="595"/>
      <c r="EV179" s="595"/>
      <c r="EW179" s="595"/>
      <c r="EX179" s="595"/>
      <c r="EY179" s="595"/>
      <c r="EZ179" s="596"/>
      <c r="FA179" s="529">
        <f t="shared" ca="1" si="61"/>
        <v>0</v>
      </c>
      <c r="FB179" s="530"/>
      <c r="FC179" s="530"/>
      <c r="FD179" s="530"/>
      <c r="FE179" s="530"/>
      <c r="FF179" s="530"/>
      <c r="FG179" s="530"/>
      <c r="FH179" s="530"/>
      <c r="FI179" s="531"/>
      <c r="FJ179" s="267"/>
      <c r="FK179" s="529">
        <f t="shared" ca="1" si="62"/>
        <v>0</v>
      </c>
      <c r="FL179" s="595"/>
      <c r="FM179" s="595"/>
      <c r="FN179" s="595"/>
      <c r="FO179" s="595"/>
      <c r="FP179" s="595"/>
      <c r="FQ179" s="595"/>
      <c r="FR179" s="595"/>
      <c r="FS179" s="596"/>
      <c r="FW179" s="317">
        <v>0</v>
      </c>
      <c r="FX179" s="318">
        <v>0</v>
      </c>
      <c r="FY179" s="318">
        <v>0</v>
      </c>
      <c r="FZ179" s="318">
        <v>0</v>
      </c>
      <c r="GA179" s="318">
        <v>0</v>
      </c>
      <c r="GB179" s="318">
        <v>0</v>
      </c>
      <c r="GC179" s="318">
        <v>0</v>
      </c>
      <c r="GD179" s="318">
        <v>0</v>
      </c>
      <c r="GE179" s="318">
        <v>0</v>
      </c>
      <c r="GF179" s="318">
        <v>0</v>
      </c>
      <c r="GG179" s="318">
        <v>0</v>
      </c>
      <c r="GH179" s="318">
        <v>0</v>
      </c>
      <c r="GI179" s="323">
        <v>0</v>
      </c>
    </row>
    <row r="180" spans="1:191" ht="12.75" hidden="1" x14ac:dyDescent="0.2">
      <c r="A180" s="64">
        <v>101</v>
      </c>
      <c r="D180" s="176" t="s">
        <v>423</v>
      </c>
      <c r="G180" s="67" t="str">
        <f t="shared" si="63"/>
        <v>CA_CAMUNI_U</v>
      </c>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c r="AE180" s="66"/>
      <c r="AF180" s="66"/>
      <c r="AG180" s="66"/>
      <c r="AH180" s="66"/>
      <c r="AI180" s="66"/>
      <c r="AJ180" s="66"/>
      <c r="AK180" s="66"/>
      <c r="AL180" s="66"/>
      <c r="AM180" s="66"/>
      <c r="AN180" s="66"/>
      <c r="AO180" s="66"/>
      <c r="AP180" s="66"/>
      <c r="AQ180" s="66"/>
      <c r="AR180" s="66"/>
      <c r="AS180" s="66"/>
      <c r="AT180" s="68"/>
      <c r="AU180" s="66"/>
      <c r="AV180" s="535" t="s">
        <v>24</v>
      </c>
      <c r="AW180" s="536"/>
      <c r="AX180" s="536"/>
      <c r="AY180" s="536"/>
      <c r="AZ180" s="536"/>
      <c r="BA180" s="536"/>
      <c r="BB180" s="536"/>
      <c r="BC180" s="536"/>
      <c r="BD180" s="537"/>
      <c r="BE180" s="66"/>
      <c r="BF180" s="529">
        <f t="shared" ca="1" si="50"/>
        <v>0</v>
      </c>
      <c r="BG180" s="595"/>
      <c r="BH180" s="595"/>
      <c r="BI180" s="595"/>
      <c r="BJ180" s="595"/>
      <c r="BK180" s="595"/>
      <c r="BL180" s="595"/>
      <c r="BM180" s="595"/>
      <c r="BN180" s="596"/>
      <c r="BO180" s="529">
        <f t="shared" ca="1" si="51"/>
        <v>0</v>
      </c>
      <c r="BP180" s="595"/>
      <c r="BQ180" s="595"/>
      <c r="BR180" s="595"/>
      <c r="BS180" s="595"/>
      <c r="BT180" s="595"/>
      <c r="BU180" s="595"/>
      <c r="BV180" s="595"/>
      <c r="BW180" s="596"/>
      <c r="BX180" s="529">
        <f t="shared" ca="1" si="52"/>
        <v>0</v>
      </c>
      <c r="BY180" s="595"/>
      <c r="BZ180" s="595"/>
      <c r="CA180" s="595"/>
      <c r="CB180" s="595"/>
      <c r="CC180" s="595"/>
      <c r="CD180" s="595"/>
      <c r="CE180" s="595"/>
      <c r="CF180" s="596"/>
      <c r="CG180" s="529">
        <f t="shared" ca="1" si="53"/>
        <v>0</v>
      </c>
      <c r="CH180" s="595"/>
      <c r="CI180" s="595"/>
      <c r="CJ180" s="595"/>
      <c r="CK180" s="595"/>
      <c r="CL180" s="595"/>
      <c r="CM180" s="595"/>
      <c r="CN180" s="595"/>
      <c r="CO180" s="596"/>
      <c r="CP180" s="529">
        <f t="shared" ca="1" si="54"/>
        <v>0</v>
      </c>
      <c r="CQ180" s="595"/>
      <c r="CR180" s="595"/>
      <c r="CS180" s="595"/>
      <c r="CT180" s="595"/>
      <c r="CU180" s="595"/>
      <c r="CV180" s="595"/>
      <c r="CW180" s="595"/>
      <c r="CX180" s="595"/>
      <c r="CY180" s="529">
        <f t="shared" ca="1" si="55"/>
        <v>0</v>
      </c>
      <c r="CZ180" s="595"/>
      <c r="DA180" s="595"/>
      <c r="DB180" s="595"/>
      <c r="DC180" s="595"/>
      <c r="DD180" s="595"/>
      <c r="DE180" s="595"/>
      <c r="DF180" s="595"/>
      <c r="DG180" s="595"/>
      <c r="DH180" s="529">
        <f t="shared" ca="1" si="56"/>
        <v>0</v>
      </c>
      <c r="DI180" s="595"/>
      <c r="DJ180" s="595"/>
      <c r="DK180" s="595"/>
      <c r="DL180" s="595"/>
      <c r="DM180" s="595"/>
      <c r="DN180" s="595"/>
      <c r="DO180" s="595"/>
      <c r="DP180" s="595"/>
      <c r="DQ180" s="529">
        <f t="shared" ca="1" si="57"/>
        <v>0</v>
      </c>
      <c r="DR180" s="595"/>
      <c r="DS180" s="595"/>
      <c r="DT180" s="595"/>
      <c r="DU180" s="595"/>
      <c r="DV180" s="595"/>
      <c r="DW180" s="595"/>
      <c r="DX180" s="595"/>
      <c r="DY180" s="596"/>
      <c r="DZ180" s="529">
        <f t="shared" ca="1" si="58"/>
        <v>0</v>
      </c>
      <c r="EA180" s="595"/>
      <c r="EB180" s="595"/>
      <c r="EC180" s="595"/>
      <c r="ED180" s="595"/>
      <c r="EE180" s="595"/>
      <c r="EF180" s="595"/>
      <c r="EG180" s="595"/>
      <c r="EH180" s="596"/>
      <c r="EI180" s="529">
        <f t="shared" ca="1" si="59"/>
        <v>0</v>
      </c>
      <c r="EJ180" s="595"/>
      <c r="EK180" s="595"/>
      <c r="EL180" s="595"/>
      <c r="EM180" s="595"/>
      <c r="EN180" s="595"/>
      <c r="EO180" s="595"/>
      <c r="EP180" s="595"/>
      <c r="EQ180" s="596"/>
      <c r="ER180" s="529">
        <f t="shared" ca="1" si="60"/>
        <v>0</v>
      </c>
      <c r="ES180" s="595"/>
      <c r="ET180" s="595"/>
      <c r="EU180" s="595"/>
      <c r="EV180" s="595"/>
      <c r="EW180" s="595"/>
      <c r="EX180" s="595"/>
      <c r="EY180" s="595"/>
      <c r="EZ180" s="596"/>
      <c r="FA180" s="529">
        <f t="shared" ca="1" si="61"/>
        <v>0</v>
      </c>
      <c r="FB180" s="530"/>
      <c r="FC180" s="530"/>
      <c r="FD180" s="530"/>
      <c r="FE180" s="530"/>
      <c r="FF180" s="530"/>
      <c r="FG180" s="530"/>
      <c r="FH180" s="530"/>
      <c r="FI180" s="531"/>
      <c r="FJ180" s="267"/>
      <c r="FK180" s="529">
        <f t="shared" ca="1" si="62"/>
        <v>0</v>
      </c>
      <c r="FL180" s="595"/>
      <c r="FM180" s="595"/>
      <c r="FN180" s="595"/>
      <c r="FO180" s="595"/>
      <c r="FP180" s="595"/>
      <c r="FQ180" s="595"/>
      <c r="FR180" s="595"/>
      <c r="FS180" s="596"/>
      <c r="FW180" s="317">
        <v>0</v>
      </c>
      <c r="FX180" s="318">
        <v>0</v>
      </c>
      <c r="FY180" s="318">
        <v>0</v>
      </c>
      <c r="FZ180" s="318">
        <v>0</v>
      </c>
      <c r="GA180" s="318">
        <v>0</v>
      </c>
      <c r="GB180" s="318">
        <v>0</v>
      </c>
      <c r="GC180" s="318">
        <v>0</v>
      </c>
      <c r="GD180" s="318">
        <v>0</v>
      </c>
      <c r="GE180" s="318">
        <v>0</v>
      </c>
      <c r="GF180" s="318">
        <v>0</v>
      </c>
      <c r="GG180" s="318">
        <v>0</v>
      </c>
      <c r="GH180" s="318">
        <v>0</v>
      </c>
      <c r="GI180" s="323">
        <v>0</v>
      </c>
    </row>
    <row r="181" spans="1:191" ht="12.75" hidden="1" x14ac:dyDescent="0.2">
      <c r="A181" s="64">
        <v>102</v>
      </c>
      <c r="D181" s="176" t="s">
        <v>423</v>
      </c>
      <c r="G181" s="67" t="str">
        <f t="shared" si="63"/>
        <v>CA_CORPFIN_A</v>
      </c>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c r="AE181" s="66"/>
      <c r="AF181" s="66"/>
      <c r="AG181" s="66"/>
      <c r="AH181" s="66"/>
      <c r="AI181" s="66"/>
      <c r="AJ181" s="66"/>
      <c r="AK181" s="66"/>
      <c r="AL181" s="66"/>
      <c r="AM181" s="66"/>
      <c r="AN181" s="66"/>
      <c r="AO181" s="66"/>
      <c r="AP181" s="66"/>
      <c r="AQ181" s="66"/>
      <c r="AR181" s="66"/>
      <c r="AS181" s="66"/>
      <c r="AT181" s="68"/>
      <c r="AU181" s="66"/>
      <c r="AV181" s="535" t="s">
        <v>24</v>
      </c>
      <c r="AW181" s="536"/>
      <c r="AX181" s="536"/>
      <c r="AY181" s="536"/>
      <c r="AZ181" s="536"/>
      <c r="BA181" s="536"/>
      <c r="BB181" s="536"/>
      <c r="BC181" s="536"/>
      <c r="BD181" s="537"/>
      <c r="BE181" s="66"/>
      <c r="BF181" s="529">
        <f t="shared" ca="1" si="50"/>
        <v>0</v>
      </c>
      <c r="BG181" s="595"/>
      <c r="BH181" s="595"/>
      <c r="BI181" s="595"/>
      <c r="BJ181" s="595"/>
      <c r="BK181" s="595"/>
      <c r="BL181" s="595"/>
      <c r="BM181" s="595"/>
      <c r="BN181" s="596"/>
      <c r="BO181" s="529">
        <f t="shared" ca="1" si="51"/>
        <v>0</v>
      </c>
      <c r="BP181" s="595"/>
      <c r="BQ181" s="595"/>
      <c r="BR181" s="595"/>
      <c r="BS181" s="595"/>
      <c r="BT181" s="595"/>
      <c r="BU181" s="595"/>
      <c r="BV181" s="595"/>
      <c r="BW181" s="596"/>
      <c r="BX181" s="529">
        <f t="shared" ca="1" si="52"/>
        <v>0</v>
      </c>
      <c r="BY181" s="595"/>
      <c r="BZ181" s="595"/>
      <c r="CA181" s="595"/>
      <c r="CB181" s="595"/>
      <c r="CC181" s="595"/>
      <c r="CD181" s="595"/>
      <c r="CE181" s="595"/>
      <c r="CF181" s="596"/>
      <c r="CG181" s="529">
        <f t="shared" ca="1" si="53"/>
        <v>0</v>
      </c>
      <c r="CH181" s="595"/>
      <c r="CI181" s="595"/>
      <c r="CJ181" s="595"/>
      <c r="CK181" s="595"/>
      <c r="CL181" s="595"/>
      <c r="CM181" s="595"/>
      <c r="CN181" s="595"/>
      <c r="CO181" s="596"/>
      <c r="CP181" s="529">
        <f t="shared" ca="1" si="54"/>
        <v>0</v>
      </c>
      <c r="CQ181" s="595"/>
      <c r="CR181" s="595"/>
      <c r="CS181" s="595"/>
      <c r="CT181" s="595"/>
      <c r="CU181" s="595"/>
      <c r="CV181" s="595"/>
      <c r="CW181" s="595"/>
      <c r="CX181" s="595"/>
      <c r="CY181" s="529">
        <f t="shared" ca="1" si="55"/>
        <v>0</v>
      </c>
      <c r="CZ181" s="595"/>
      <c r="DA181" s="595"/>
      <c r="DB181" s="595"/>
      <c r="DC181" s="595"/>
      <c r="DD181" s="595"/>
      <c r="DE181" s="595"/>
      <c r="DF181" s="595"/>
      <c r="DG181" s="595"/>
      <c r="DH181" s="529">
        <f t="shared" ca="1" si="56"/>
        <v>0</v>
      </c>
      <c r="DI181" s="595"/>
      <c r="DJ181" s="595"/>
      <c r="DK181" s="595"/>
      <c r="DL181" s="595"/>
      <c r="DM181" s="595"/>
      <c r="DN181" s="595"/>
      <c r="DO181" s="595"/>
      <c r="DP181" s="595"/>
      <c r="DQ181" s="529">
        <f t="shared" ca="1" si="57"/>
        <v>0</v>
      </c>
      <c r="DR181" s="595"/>
      <c r="DS181" s="595"/>
      <c r="DT181" s="595"/>
      <c r="DU181" s="595"/>
      <c r="DV181" s="595"/>
      <c r="DW181" s="595"/>
      <c r="DX181" s="595"/>
      <c r="DY181" s="596"/>
      <c r="DZ181" s="529">
        <f t="shared" ca="1" si="58"/>
        <v>0</v>
      </c>
      <c r="EA181" s="595"/>
      <c r="EB181" s="595"/>
      <c r="EC181" s="595"/>
      <c r="ED181" s="595"/>
      <c r="EE181" s="595"/>
      <c r="EF181" s="595"/>
      <c r="EG181" s="595"/>
      <c r="EH181" s="596"/>
      <c r="EI181" s="529">
        <f t="shared" ca="1" si="59"/>
        <v>0</v>
      </c>
      <c r="EJ181" s="595"/>
      <c r="EK181" s="595"/>
      <c r="EL181" s="595"/>
      <c r="EM181" s="595"/>
      <c r="EN181" s="595"/>
      <c r="EO181" s="595"/>
      <c r="EP181" s="595"/>
      <c r="EQ181" s="596"/>
      <c r="ER181" s="529">
        <f t="shared" ca="1" si="60"/>
        <v>0</v>
      </c>
      <c r="ES181" s="595"/>
      <c r="ET181" s="595"/>
      <c r="EU181" s="595"/>
      <c r="EV181" s="595"/>
      <c r="EW181" s="595"/>
      <c r="EX181" s="595"/>
      <c r="EY181" s="595"/>
      <c r="EZ181" s="596"/>
      <c r="FA181" s="529">
        <f t="shared" ca="1" si="61"/>
        <v>0</v>
      </c>
      <c r="FB181" s="530"/>
      <c r="FC181" s="530"/>
      <c r="FD181" s="530"/>
      <c r="FE181" s="530"/>
      <c r="FF181" s="530"/>
      <c r="FG181" s="530"/>
      <c r="FH181" s="530"/>
      <c r="FI181" s="531"/>
      <c r="FJ181" s="267"/>
      <c r="FK181" s="529">
        <f t="shared" ca="1" si="62"/>
        <v>0</v>
      </c>
      <c r="FL181" s="595"/>
      <c r="FM181" s="595"/>
      <c r="FN181" s="595"/>
      <c r="FO181" s="595"/>
      <c r="FP181" s="595"/>
      <c r="FQ181" s="595"/>
      <c r="FR181" s="595"/>
      <c r="FS181" s="596"/>
      <c r="FW181" s="317">
        <v>0</v>
      </c>
      <c r="FX181" s="318">
        <v>0</v>
      </c>
      <c r="FY181" s="318">
        <v>0</v>
      </c>
      <c r="FZ181" s="318">
        <v>0</v>
      </c>
      <c r="GA181" s="318">
        <v>0</v>
      </c>
      <c r="GB181" s="318">
        <v>0</v>
      </c>
      <c r="GC181" s="318">
        <v>0</v>
      </c>
      <c r="GD181" s="318">
        <v>0</v>
      </c>
      <c r="GE181" s="318">
        <v>0</v>
      </c>
      <c r="GF181" s="318">
        <v>0</v>
      </c>
      <c r="GG181" s="318">
        <v>0</v>
      </c>
      <c r="GH181" s="318">
        <v>0</v>
      </c>
      <c r="GI181" s="323">
        <v>0</v>
      </c>
    </row>
    <row r="182" spans="1:191" ht="12.75" x14ac:dyDescent="0.2">
      <c r="A182" s="64">
        <v>103</v>
      </c>
      <c r="D182" s="331" t="s">
        <v>421</v>
      </c>
      <c r="G182" s="67" t="str">
        <f t="shared" si="63"/>
        <v>CA_CORPFIN_L</v>
      </c>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2"/>
      <c r="AO182" s="66"/>
      <c r="AP182" s="66"/>
      <c r="AQ182" s="66"/>
      <c r="AR182" s="66"/>
      <c r="AS182" s="66"/>
      <c r="AT182" s="68"/>
      <c r="AU182" s="66"/>
      <c r="AV182" s="535" t="s">
        <v>24</v>
      </c>
      <c r="AW182" s="536"/>
      <c r="AX182" s="536"/>
      <c r="AY182" s="536"/>
      <c r="AZ182" s="536"/>
      <c r="BA182" s="536"/>
      <c r="BB182" s="536"/>
      <c r="BC182" s="536"/>
      <c r="BD182" s="537"/>
      <c r="BE182" s="66"/>
      <c r="BF182" s="529">
        <f t="shared" ca="1" si="50"/>
        <v>0</v>
      </c>
      <c r="BG182" s="595"/>
      <c r="BH182" s="595"/>
      <c r="BI182" s="595"/>
      <c r="BJ182" s="595"/>
      <c r="BK182" s="595"/>
      <c r="BL182" s="595"/>
      <c r="BM182" s="595"/>
      <c r="BN182" s="596"/>
      <c r="BO182" s="529">
        <f t="shared" ca="1" si="51"/>
        <v>0</v>
      </c>
      <c r="BP182" s="595"/>
      <c r="BQ182" s="595"/>
      <c r="BR182" s="595"/>
      <c r="BS182" s="595"/>
      <c r="BT182" s="595"/>
      <c r="BU182" s="595"/>
      <c r="BV182" s="595"/>
      <c r="BW182" s="596"/>
      <c r="BX182" s="529">
        <f t="shared" ca="1" si="52"/>
        <v>0</v>
      </c>
      <c r="BY182" s="595"/>
      <c r="BZ182" s="595"/>
      <c r="CA182" s="595"/>
      <c r="CB182" s="595"/>
      <c r="CC182" s="595"/>
      <c r="CD182" s="595"/>
      <c r="CE182" s="595"/>
      <c r="CF182" s="596"/>
      <c r="CG182" s="529">
        <f t="shared" ca="1" si="53"/>
        <v>0</v>
      </c>
      <c r="CH182" s="595"/>
      <c r="CI182" s="595"/>
      <c r="CJ182" s="595"/>
      <c r="CK182" s="595"/>
      <c r="CL182" s="595"/>
      <c r="CM182" s="595"/>
      <c r="CN182" s="595"/>
      <c r="CO182" s="596"/>
      <c r="CP182" s="529">
        <f t="shared" ca="1" si="54"/>
        <v>0</v>
      </c>
      <c r="CQ182" s="595"/>
      <c r="CR182" s="595"/>
      <c r="CS182" s="595"/>
      <c r="CT182" s="595"/>
      <c r="CU182" s="595"/>
      <c r="CV182" s="595"/>
      <c r="CW182" s="595"/>
      <c r="CX182" s="596"/>
      <c r="CY182" s="529">
        <f t="shared" ca="1" si="55"/>
        <v>0</v>
      </c>
      <c r="CZ182" s="595"/>
      <c r="DA182" s="595"/>
      <c r="DB182" s="595"/>
      <c r="DC182" s="595"/>
      <c r="DD182" s="595"/>
      <c r="DE182" s="595"/>
      <c r="DF182" s="595"/>
      <c r="DG182" s="596"/>
      <c r="DH182" s="529">
        <f t="shared" ca="1" si="56"/>
        <v>0</v>
      </c>
      <c r="DI182" s="595"/>
      <c r="DJ182" s="595"/>
      <c r="DK182" s="595"/>
      <c r="DL182" s="595"/>
      <c r="DM182" s="595"/>
      <c r="DN182" s="595"/>
      <c r="DO182" s="595"/>
      <c r="DP182" s="596"/>
      <c r="DQ182" s="529">
        <f t="shared" ca="1" si="57"/>
        <v>0</v>
      </c>
      <c r="DR182" s="595"/>
      <c r="DS182" s="595"/>
      <c r="DT182" s="595"/>
      <c r="DU182" s="595"/>
      <c r="DV182" s="595"/>
      <c r="DW182" s="595"/>
      <c r="DX182" s="595"/>
      <c r="DY182" s="596"/>
      <c r="DZ182" s="529">
        <f t="shared" ca="1" si="58"/>
        <v>0</v>
      </c>
      <c r="EA182" s="595"/>
      <c r="EB182" s="595"/>
      <c r="EC182" s="595"/>
      <c r="ED182" s="595"/>
      <c r="EE182" s="595"/>
      <c r="EF182" s="595"/>
      <c r="EG182" s="595"/>
      <c r="EH182" s="596"/>
      <c r="EI182" s="529">
        <f t="shared" ca="1" si="59"/>
        <v>0</v>
      </c>
      <c r="EJ182" s="595"/>
      <c r="EK182" s="595"/>
      <c r="EL182" s="595"/>
      <c r="EM182" s="595"/>
      <c r="EN182" s="595"/>
      <c r="EO182" s="595"/>
      <c r="EP182" s="595"/>
      <c r="EQ182" s="596"/>
      <c r="ER182" s="529">
        <f t="shared" ca="1" si="60"/>
        <v>0</v>
      </c>
      <c r="ES182" s="595"/>
      <c r="ET182" s="595"/>
      <c r="EU182" s="595"/>
      <c r="EV182" s="595"/>
      <c r="EW182" s="595"/>
      <c r="EX182" s="595"/>
      <c r="EY182" s="595"/>
      <c r="EZ182" s="596"/>
      <c r="FA182" s="529">
        <f t="shared" ca="1" si="61"/>
        <v>0</v>
      </c>
      <c r="FB182" s="595"/>
      <c r="FC182" s="595"/>
      <c r="FD182" s="595"/>
      <c r="FE182" s="595"/>
      <c r="FF182" s="595"/>
      <c r="FG182" s="595"/>
      <c r="FH182" s="595"/>
      <c r="FI182" s="596"/>
      <c r="FJ182" s="269"/>
      <c r="FK182" s="529">
        <f t="shared" ca="1" si="62"/>
        <v>0</v>
      </c>
      <c r="FL182" s="595"/>
      <c r="FM182" s="595"/>
      <c r="FN182" s="595"/>
      <c r="FO182" s="595"/>
      <c r="FP182" s="595"/>
      <c r="FQ182" s="595"/>
      <c r="FR182" s="595"/>
      <c r="FS182" s="596"/>
      <c r="FW182" s="317">
        <v>0</v>
      </c>
      <c r="FX182" s="318">
        <v>0</v>
      </c>
      <c r="FY182" s="318">
        <v>0</v>
      </c>
      <c r="FZ182" s="318">
        <v>0</v>
      </c>
      <c r="GA182" s="318">
        <v>0</v>
      </c>
      <c r="GB182" s="318">
        <v>0</v>
      </c>
      <c r="GC182" s="318">
        <v>0</v>
      </c>
      <c r="GD182" s="318">
        <v>0</v>
      </c>
      <c r="GE182" s="318">
        <v>0</v>
      </c>
      <c r="GF182" s="318">
        <v>0</v>
      </c>
      <c r="GG182" s="318">
        <v>0</v>
      </c>
      <c r="GH182" s="318">
        <v>0</v>
      </c>
      <c r="GI182" s="323">
        <v>0</v>
      </c>
    </row>
    <row r="183" spans="1:191" ht="12.75" hidden="1" x14ac:dyDescent="0.2">
      <c r="A183" s="64">
        <v>104</v>
      </c>
      <c r="D183" s="176" t="s">
        <v>423</v>
      </c>
      <c r="G183" s="67" t="str">
        <f t="shared" si="63"/>
        <v>CA_CORPFIN_U</v>
      </c>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c r="AE183" s="66"/>
      <c r="AF183" s="66"/>
      <c r="AG183" s="66"/>
      <c r="AH183" s="66"/>
      <c r="AI183" s="66"/>
      <c r="AJ183" s="66"/>
      <c r="AK183" s="66"/>
      <c r="AL183" s="66"/>
      <c r="AM183" s="66"/>
      <c r="AN183" s="62"/>
      <c r="AO183" s="66"/>
      <c r="AP183" s="66"/>
      <c r="AQ183" s="66"/>
      <c r="AR183" s="66"/>
      <c r="AS183" s="66"/>
      <c r="AT183" s="68"/>
      <c r="AU183" s="66"/>
      <c r="AV183" s="535" t="s">
        <v>24</v>
      </c>
      <c r="AW183" s="536"/>
      <c r="AX183" s="536"/>
      <c r="AY183" s="536"/>
      <c r="AZ183" s="536"/>
      <c r="BA183" s="536"/>
      <c r="BB183" s="536"/>
      <c r="BC183" s="536"/>
      <c r="BD183" s="537"/>
      <c r="BE183" s="66"/>
      <c r="BF183" s="529">
        <f t="shared" ca="1" si="50"/>
        <v>0</v>
      </c>
      <c r="BG183" s="595"/>
      <c r="BH183" s="595"/>
      <c r="BI183" s="595"/>
      <c r="BJ183" s="595"/>
      <c r="BK183" s="595"/>
      <c r="BL183" s="595"/>
      <c r="BM183" s="595"/>
      <c r="BN183" s="596"/>
      <c r="BO183" s="529">
        <f t="shared" ca="1" si="51"/>
        <v>0</v>
      </c>
      <c r="BP183" s="595"/>
      <c r="BQ183" s="595"/>
      <c r="BR183" s="595"/>
      <c r="BS183" s="595"/>
      <c r="BT183" s="595"/>
      <c r="BU183" s="595"/>
      <c r="BV183" s="595"/>
      <c r="BW183" s="596"/>
      <c r="BX183" s="529">
        <f t="shared" ca="1" si="52"/>
        <v>0</v>
      </c>
      <c r="BY183" s="595"/>
      <c r="BZ183" s="595"/>
      <c r="CA183" s="595"/>
      <c r="CB183" s="595"/>
      <c r="CC183" s="595"/>
      <c r="CD183" s="595"/>
      <c r="CE183" s="595"/>
      <c r="CF183" s="596"/>
      <c r="CG183" s="529">
        <f t="shared" ca="1" si="53"/>
        <v>0</v>
      </c>
      <c r="CH183" s="595"/>
      <c r="CI183" s="595"/>
      <c r="CJ183" s="595"/>
      <c r="CK183" s="595"/>
      <c r="CL183" s="595"/>
      <c r="CM183" s="595"/>
      <c r="CN183" s="595"/>
      <c r="CO183" s="596"/>
      <c r="CP183" s="529">
        <f t="shared" ca="1" si="54"/>
        <v>0</v>
      </c>
      <c r="CQ183" s="595"/>
      <c r="CR183" s="595"/>
      <c r="CS183" s="595"/>
      <c r="CT183" s="595"/>
      <c r="CU183" s="595"/>
      <c r="CV183" s="595"/>
      <c r="CW183" s="595"/>
      <c r="CX183" s="595"/>
      <c r="CY183" s="529">
        <f t="shared" ca="1" si="55"/>
        <v>0</v>
      </c>
      <c r="CZ183" s="595"/>
      <c r="DA183" s="595"/>
      <c r="DB183" s="595"/>
      <c r="DC183" s="595"/>
      <c r="DD183" s="595"/>
      <c r="DE183" s="595"/>
      <c r="DF183" s="595"/>
      <c r="DG183" s="595"/>
      <c r="DH183" s="529">
        <f t="shared" ca="1" si="56"/>
        <v>0</v>
      </c>
      <c r="DI183" s="595"/>
      <c r="DJ183" s="595"/>
      <c r="DK183" s="595"/>
      <c r="DL183" s="595"/>
      <c r="DM183" s="595"/>
      <c r="DN183" s="595"/>
      <c r="DO183" s="595"/>
      <c r="DP183" s="595"/>
      <c r="DQ183" s="529">
        <f t="shared" ca="1" si="57"/>
        <v>0</v>
      </c>
      <c r="DR183" s="595"/>
      <c r="DS183" s="595"/>
      <c r="DT183" s="595"/>
      <c r="DU183" s="595"/>
      <c r="DV183" s="595"/>
      <c r="DW183" s="595"/>
      <c r="DX183" s="595"/>
      <c r="DY183" s="596"/>
      <c r="DZ183" s="529">
        <f t="shared" ca="1" si="58"/>
        <v>0</v>
      </c>
      <c r="EA183" s="595"/>
      <c r="EB183" s="595"/>
      <c r="EC183" s="595"/>
      <c r="ED183" s="595"/>
      <c r="EE183" s="595"/>
      <c r="EF183" s="595"/>
      <c r="EG183" s="595"/>
      <c r="EH183" s="596"/>
      <c r="EI183" s="529">
        <f t="shared" ca="1" si="59"/>
        <v>0</v>
      </c>
      <c r="EJ183" s="595"/>
      <c r="EK183" s="595"/>
      <c r="EL183" s="595"/>
      <c r="EM183" s="595"/>
      <c r="EN183" s="595"/>
      <c r="EO183" s="595"/>
      <c r="EP183" s="595"/>
      <c r="EQ183" s="596"/>
      <c r="ER183" s="529">
        <f t="shared" ca="1" si="60"/>
        <v>0</v>
      </c>
      <c r="ES183" s="595"/>
      <c r="ET183" s="595"/>
      <c r="EU183" s="595"/>
      <c r="EV183" s="595"/>
      <c r="EW183" s="595"/>
      <c r="EX183" s="595"/>
      <c r="EY183" s="595"/>
      <c r="EZ183" s="596"/>
      <c r="FA183" s="529">
        <f t="shared" ca="1" si="61"/>
        <v>0</v>
      </c>
      <c r="FB183" s="530"/>
      <c r="FC183" s="530"/>
      <c r="FD183" s="530"/>
      <c r="FE183" s="530"/>
      <c r="FF183" s="530"/>
      <c r="FG183" s="530"/>
      <c r="FH183" s="530"/>
      <c r="FI183" s="531"/>
      <c r="FJ183" s="267"/>
      <c r="FK183" s="529">
        <f t="shared" ca="1" si="62"/>
        <v>0</v>
      </c>
      <c r="FL183" s="595"/>
      <c r="FM183" s="595"/>
      <c r="FN183" s="595"/>
      <c r="FO183" s="595"/>
      <c r="FP183" s="595"/>
      <c r="FQ183" s="595"/>
      <c r="FR183" s="595"/>
      <c r="FS183" s="596"/>
      <c r="FW183" s="317">
        <v>0</v>
      </c>
      <c r="FX183" s="318">
        <v>0</v>
      </c>
      <c r="FY183" s="318">
        <v>0</v>
      </c>
      <c r="FZ183" s="318">
        <v>0</v>
      </c>
      <c r="GA183" s="318">
        <v>0</v>
      </c>
      <c r="GB183" s="318">
        <v>0</v>
      </c>
      <c r="GC183" s="318">
        <v>0</v>
      </c>
      <c r="GD183" s="318">
        <v>0</v>
      </c>
      <c r="GE183" s="318">
        <v>0</v>
      </c>
      <c r="GF183" s="318">
        <v>0</v>
      </c>
      <c r="GG183" s="318">
        <v>0</v>
      </c>
      <c r="GH183" s="318">
        <v>0</v>
      </c>
      <c r="GI183" s="323">
        <v>0</v>
      </c>
    </row>
    <row r="184" spans="1:191" ht="12.75" hidden="1" x14ac:dyDescent="0.2">
      <c r="A184" s="64">
        <v>105</v>
      </c>
      <c r="D184" s="176" t="s">
        <v>423</v>
      </c>
      <c r="G184" s="67" t="str">
        <f t="shared" si="63"/>
        <v>CA_USMUNI_A</v>
      </c>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c r="AE184" s="66"/>
      <c r="AF184" s="66"/>
      <c r="AG184" s="66"/>
      <c r="AH184" s="66"/>
      <c r="AI184" s="66"/>
      <c r="AJ184" s="66"/>
      <c r="AK184" s="66"/>
      <c r="AL184" s="66"/>
      <c r="AM184" s="66"/>
      <c r="AN184" s="62"/>
      <c r="AO184" s="66"/>
      <c r="AP184" s="66"/>
      <c r="AQ184" s="66"/>
      <c r="AR184" s="66"/>
      <c r="AS184" s="66"/>
      <c r="AT184" s="68"/>
      <c r="AU184" s="66"/>
      <c r="AV184" s="535" t="s">
        <v>24</v>
      </c>
      <c r="AW184" s="536"/>
      <c r="AX184" s="536"/>
      <c r="AY184" s="536"/>
      <c r="AZ184" s="536"/>
      <c r="BA184" s="536"/>
      <c r="BB184" s="536"/>
      <c r="BC184" s="536"/>
      <c r="BD184" s="537"/>
      <c r="BE184" s="66"/>
      <c r="BF184" s="529">
        <f t="shared" ca="1" si="50"/>
        <v>0</v>
      </c>
      <c r="BG184" s="595"/>
      <c r="BH184" s="595"/>
      <c r="BI184" s="595"/>
      <c r="BJ184" s="595"/>
      <c r="BK184" s="595"/>
      <c r="BL184" s="595"/>
      <c r="BM184" s="595"/>
      <c r="BN184" s="596"/>
      <c r="BO184" s="529">
        <f t="shared" ca="1" si="51"/>
        <v>0</v>
      </c>
      <c r="BP184" s="595"/>
      <c r="BQ184" s="595"/>
      <c r="BR184" s="595"/>
      <c r="BS184" s="595"/>
      <c r="BT184" s="595"/>
      <c r="BU184" s="595"/>
      <c r="BV184" s="595"/>
      <c r="BW184" s="596"/>
      <c r="BX184" s="529">
        <f t="shared" ca="1" si="52"/>
        <v>0</v>
      </c>
      <c r="BY184" s="595"/>
      <c r="BZ184" s="595"/>
      <c r="CA184" s="595"/>
      <c r="CB184" s="595"/>
      <c r="CC184" s="595"/>
      <c r="CD184" s="595"/>
      <c r="CE184" s="595"/>
      <c r="CF184" s="596"/>
      <c r="CG184" s="529">
        <f t="shared" ca="1" si="53"/>
        <v>0</v>
      </c>
      <c r="CH184" s="595"/>
      <c r="CI184" s="595"/>
      <c r="CJ184" s="595"/>
      <c r="CK184" s="595"/>
      <c r="CL184" s="595"/>
      <c r="CM184" s="595"/>
      <c r="CN184" s="595"/>
      <c r="CO184" s="596"/>
      <c r="CP184" s="529">
        <f t="shared" ca="1" si="54"/>
        <v>0</v>
      </c>
      <c r="CQ184" s="595"/>
      <c r="CR184" s="595"/>
      <c r="CS184" s="595"/>
      <c r="CT184" s="595"/>
      <c r="CU184" s="595"/>
      <c r="CV184" s="595"/>
      <c r="CW184" s="595"/>
      <c r="CX184" s="595"/>
      <c r="CY184" s="529">
        <f t="shared" ca="1" si="55"/>
        <v>0</v>
      </c>
      <c r="CZ184" s="595"/>
      <c r="DA184" s="595"/>
      <c r="DB184" s="595"/>
      <c r="DC184" s="595"/>
      <c r="DD184" s="595"/>
      <c r="DE184" s="595"/>
      <c r="DF184" s="595"/>
      <c r="DG184" s="595"/>
      <c r="DH184" s="529">
        <f t="shared" ca="1" si="56"/>
        <v>0</v>
      </c>
      <c r="DI184" s="595"/>
      <c r="DJ184" s="595"/>
      <c r="DK184" s="595"/>
      <c r="DL184" s="595"/>
      <c r="DM184" s="595"/>
      <c r="DN184" s="595"/>
      <c r="DO184" s="595"/>
      <c r="DP184" s="595"/>
      <c r="DQ184" s="529">
        <f t="shared" ca="1" si="57"/>
        <v>0</v>
      </c>
      <c r="DR184" s="595"/>
      <c r="DS184" s="595"/>
      <c r="DT184" s="595"/>
      <c r="DU184" s="595"/>
      <c r="DV184" s="595"/>
      <c r="DW184" s="595"/>
      <c r="DX184" s="595"/>
      <c r="DY184" s="596"/>
      <c r="DZ184" s="529">
        <f t="shared" ca="1" si="58"/>
        <v>0</v>
      </c>
      <c r="EA184" s="595"/>
      <c r="EB184" s="595"/>
      <c r="EC184" s="595"/>
      <c r="ED184" s="595"/>
      <c r="EE184" s="595"/>
      <c r="EF184" s="595"/>
      <c r="EG184" s="595"/>
      <c r="EH184" s="596"/>
      <c r="EI184" s="529">
        <f t="shared" ca="1" si="59"/>
        <v>0</v>
      </c>
      <c r="EJ184" s="595"/>
      <c r="EK184" s="595"/>
      <c r="EL184" s="595"/>
      <c r="EM184" s="595"/>
      <c r="EN184" s="595"/>
      <c r="EO184" s="595"/>
      <c r="EP184" s="595"/>
      <c r="EQ184" s="596"/>
      <c r="ER184" s="529">
        <f t="shared" ca="1" si="60"/>
        <v>0</v>
      </c>
      <c r="ES184" s="595"/>
      <c r="ET184" s="595"/>
      <c r="EU184" s="595"/>
      <c r="EV184" s="595"/>
      <c r="EW184" s="595"/>
      <c r="EX184" s="595"/>
      <c r="EY184" s="595"/>
      <c r="EZ184" s="596"/>
      <c r="FA184" s="529">
        <f t="shared" ca="1" si="61"/>
        <v>0</v>
      </c>
      <c r="FB184" s="530"/>
      <c r="FC184" s="530"/>
      <c r="FD184" s="530"/>
      <c r="FE184" s="530"/>
      <c r="FF184" s="530"/>
      <c r="FG184" s="530"/>
      <c r="FH184" s="530"/>
      <c r="FI184" s="531"/>
      <c r="FJ184" s="267"/>
      <c r="FK184" s="529">
        <f t="shared" ca="1" si="62"/>
        <v>0</v>
      </c>
      <c r="FL184" s="595"/>
      <c r="FM184" s="595"/>
      <c r="FN184" s="595"/>
      <c r="FO184" s="595"/>
      <c r="FP184" s="595"/>
      <c r="FQ184" s="595"/>
      <c r="FR184" s="595"/>
      <c r="FS184" s="596"/>
      <c r="FW184" s="317">
        <v>0</v>
      </c>
      <c r="FX184" s="318">
        <v>0</v>
      </c>
      <c r="FY184" s="318">
        <v>0</v>
      </c>
      <c r="FZ184" s="318">
        <v>0</v>
      </c>
      <c r="GA184" s="318">
        <v>0</v>
      </c>
      <c r="GB184" s="318">
        <v>0</v>
      </c>
      <c r="GC184" s="318">
        <v>0</v>
      </c>
      <c r="GD184" s="318">
        <v>0</v>
      </c>
      <c r="GE184" s="318">
        <v>0</v>
      </c>
      <c r="GF184" s="318">
        <v>0</v>
      </c>
      <c r="GG184" s="318">
        <v>0</v>
      </c>
      <c r="GH184" s="318">
        <v>0</v>
      </c>
      <c r="GI184" s="323">
        <v>0</v>
      </c>
    </row>
    <row r="185" spans="1:191" ht="12.75" x14ac:dyDescent="0.2">
      <c r="A185" s="64">
        <v>106</v>
      </c>
      <c r="D185" s="331" t="s">
        <v>421</v>
      </c>
      <c r="G185" s="69" t="str">
        <f t="shared" si="63"/>
        <v>CA_USMUNI_L</v>
      </c>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259"/>
      <c r="AO185" s="70"/>
      <c r="AP185" s="70"/>
      <c r="AQ185" s="70"/>
      <c r="AR185" s="70"/>
      <c r="AS185" s="70"/>
      <c r="AT185" s="71"/>
      <c r="AU185" s="66"/>
      <c r="AV185" s="544" t="s">
        <v>24</v>
      </c>
      <c r="AW185" s="545"/>
      <c r="AX185" s="545"/>
      <c r="AY185" s="545"/>
      <c r="AZ185" s="545"/>
      <c r="BA185" s="545"/>
      <c r="BB185" s="545"/>
      <c r="BC185" s="545"/>
      <c r="BD185" s="546"/>
      <c r="BE185" s="66"/>
      <c r="BF185" s="614">
        <f t="shared" ca="1" si="50"/>
        <v>0</v>
      </c>
      <c r="BG185" s="638"/>
      <c r="BH185" s="638"/>
      <c r="BI185" s="638"/>
      <c r="BJ185" s="638"/>
      <c r="BK185" s="638"/>
      <c r="BL185" s="638"/>
      <c r="BM185" s="638"/>
      <c r="BN185" s="639"/>
      <c r="BO185" s="614">
        <f t="shared" ca="1" si="51"/>
        <v>0</v>
      </c>
      <c r="BP185" s="638"/>
      <c r="BQ185" s="638"/>
      <c r="BR185" s="638"/>
      <c r="BS185" s="638"/>
      <c r="BT185" s="638"/>
      <c r="BU185" s="638"/>
      <c r="BV185" s="638"/>
      <c r="BW185" s="639"/>
      <c r="BX185" s="614">
        <f t="shared" ca="1" si="52"/>
        <v>0</v>
      </c>
      <c r="BY185" s="638"/>
      <c r="BZ185" s="638"/>
      <c r="CA185" s="638"/>
      <c r="CB185" s="638"/>
      <c r="CC185" s="638"/>
      <c r="CD185" s="638"/>
      <c r="CE185" s="638"/>
      <c r="CF185" s="639"/>
      <c r="CG185" s="614">
        <f t="shared" ca="1" si="53"/>
        <v>0</v>
      </c>
      <c r="CH185" s="638"/>
      <c r="CI185" s="638"/>
      <c r="CJ185" s="638"/>
      <c r="CK185" s="638"/>
      <c r="CL185" s="638"/>
      <c r="CM185" s="638"/>
      <c r="CN185" s="638"/>
      <c r="CO185" s="639"/>
      <c r="CP185" s="614">
        <f t="shared" ca="1" si="54"/>
        <v>0</v>
      </c>
      <c r="CQ185" s="638"/>
      <c r="CR185" s="638"/>
      <c r="CS185" s="638"/>
      <c r="CT185" s="638"/>
      <c r="CU185" s="638"/>
      <c r="CV185" s="638"/>
      <c r="CW185" s="638"/>
      <c r="CX185" s="638"/>
      <c r="CY185" s="614">
        <f t="shared" ca="1" si="55"/>
        <v>0</v>
      </c>
      <c r="CZ185" s="638"/>
      <c r="DA185" s="638"/>
      <c r="DB185" s="638"/>
      <c r="DC185" s="638"/>
      <c r="DD185" s="638"/>
      <c r="DE185" s="638"/>
      <c r="DF185" s="638"/>
      <c r="DG185" s="638"/>
      <c r="DH185" s="614">
        <f t="shared" ca="1" si="56"/>
        <v>0</v>
      </c>
      <c r="DI185" s="638"/>
      <c r="DJ185" s="638"/>
      <c r="DK185" s="638"/>
      <c r="DL185" s="638"/>
      <c r="DM185" s="638"/>
      <c r="DN185" s="638"/>
      <c r="DO185" s="638"/>
      <c r="DP185" s="638"/>
      <c r="DQ185" s="614">
        <f t="shared" ca="1" si="57"/>
        <v>0</v>
      </c>
      <c r="DR185" s="638"/>
      <c r="DS185" s="638"/>
      <c r="DT185" s="638"/>
      <c r="DU185" s="638"/>
      <c r="DV185" s="638"/>
      <c r="DW185" s="638"/>
      <c r="DX185" s="638"/>
      <c r="DY185" s="639"/>
      <c r="DZ185" s="614">
        <f t="shared" ca="1" si="58"/>
        <v>0</v>
      </c>
      <c r="EA185" s="638"/>
      <c r="EB185" s="638"/>
      <c r="EC185" s="638"/>
      <c r="ED185" s="638"/>
      <c r="EE185" s="638"/>
      <c r="EF185" s="638"/>
      <c r="EG185" s="638"/>
      <c r="EH185" s="639"/>
      <c r="EI185" s="614">
        <f t="shared" ca="1" si="59"/>
        <v>0</v>
      </c>
      <c r="EJ185" s="638"/>
      <c r="EK185" s="638"/>
      <c r="EL185" s="638"/>
      <c r="EM185" s="638"/>
      <c r="EN185" s="638"/>
      <c r="EO185" s="638"/>
      <c r="EP185" s="638"/>
      <c r="EQ185" s="639"/>
      <c r="ER185" s="614">
        <f t="shared" ca="1" si="60"/>
        <v>0</v>
      </c>
      <c r="ES185" s="638"/>
      <c r="ET185" s="638"/>
      <c r="EU185" s="638"/>
      <c r="EV185" s="638"/>
      <c r="EW185" s="638"/>
      <c r="EX185" s="638"/>
      <c r="EY185" s="638"/>
      <c r="EZ185" s="639"/>
      <c r="FA185" s="614">
        <f t="shared" ca="1" si="61"/>
        <v>0</v>
      </c>
      <c r="FB185" s="611"/>
      <c r="FC185" s="611"/>
      <c r="FD185" s="611"/>
      <c r="FE185" s="611"/>
      <c r="FF185" s="611"/>
      <c r="FG185" s="611"/>
      <c r="FH185" s="611"/>
      <c r="FI185" s="635"/>
      <c r="FJ185" s="267"/>
      <c r="FK185" s="614">
        <f t="shared" ca="1" si="62"/>
        <v>0</v>
      </c>
      <c r="FL185" s="638"/>
      <c r="FM185" s="638"/>
      <c r="FN185" s="638"/>
      <c r="FO185" s="638"/>
      <c r="FP185" s="638"/>
      <c r="FQ185" s="638"/>
      <c r="FR185" s="638"/>
      <c r="FS185" s="639"/>
      <c r="FW185" s="317">
        <v>0</v>
      </c>
      <c r="FX185" s="318">
        <v>0</v>
      </c>
      <c r="FY185" s="318">
        <v>0</v>
      </c>
      <c r="FZ185" s="318">
        <v>0</v>
      </c>
      <c r="GA185" s="318">
        <v>0</v>
      </c>
      <c r="GB185" s="318">
        <v>0</v>
      </c>
      <c r="GC185" s="318">
        <v>0</v>
      </c>
      <c r="GD185" s="318">
        <v>0</v>
      </c>
      <c r="GE185" s="318">
        <v>0</v>
      </c>
      <c r="GF185" s="318">
        <v>0</v>
      </c>
      <c r="GG185" s="318">
        <v>0</v>
      </c>
      <c r="GH185" s="318">
        <v>0</v>
      </c>
      <c r="GI185" s="323">
        <v>0</v>
      </c>
    </row>
    <row r="186" spans="1:191" ht="13.5" thickBot="1" x14ac:dyDescent="0.25">
      <c r="A186" s="64">
        <v>107</v>
      </c>
      <c r="D186" s="331" t="s">
        <v>421</v>
      </c>
      <c r="G186" s="69" t="str">
        <f t="shared" si="63"/>
        <v>CA_USMUNI_U</v>
      </c>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259"/>
      <c r="AO186" s="70"/>
      <c r="AP186" s="70"/>
      <c r="AQ186" s="70"/>
      <c r="AR186" s="70"/>
      <c r="AS186" s="70"/>
      <c r="AT186" s="71"/>
      <c r="AU186" s="66"/>
      <c r="AV186" s="544" t="s">
        <v>24</v>
      </c>
      <c r="AW186" s="545"/>
      <c r="AX186" s="545"/>
      <c r="AY186" s="545"/>
      <c r="AZ186" s="545"/>
      <c r="BA186" s="545"/>
      <c r="BB186" s="545"/>
      <c r="BC186" s="545"/>
      <c r="BD186" s="546"/>
      <c r="BE186" s="68"/>
      <c r="BF186" s="614">
        <f t="shared" ca="1" si="50"/>
        <v>0</v>
      </c>
      <c r="BG186" s="638"/>
      <c r="BH186" s="638"/>
      <c r="BI186" s="638"/>
      <c r="BJ186" s="638"/>
      <c r="BK186" s="638"/>
      <c r="BL186" s="638"/>
      <c r="BM186" s="638"/>
      <c r="BN186" s="639"/>
      <c r="BO186" s="614">
        <f t="shared" ca="1" si="51"/>
        <v>0</v>
      </c>
      <c r="BP186" s="638"/>
      <c r="BQ186" s="638"/>
      <c r="BR186" s="638"/>
      <c r="BS186" s="638"/>
      <c r="BT186" s="638"/>
      <c r="BU186" s="638"/>
      <c r="BV186" s="638"/>
      <c r="BW186" s="639"/>
      <c r="BX186" s="614">
        <f t="shared" ca="1" si="52"/>
        <v>0</v>
      </c>
      <c r="BY186" s="638"/>
      <c r="BZ186" s="638"/>
      <c r="CA186" s="638"/>
      <c r="CB186" s="638"/>
      <c r="CC186" s="638"/>
      <c r="CD186" s="638"/>
      <c r="CE186" s="638"/>
      <c r="CF186" s="639"/>
      <c r="CG186" s="614">
        <f t="shared" ca="1" si="53"/>
        <v>0</v>
      </c>
      <c r="CH186" s="638"/>
      <c r="CI186" s="638"/>
      <c r="CJ186" s="638"/>
      <c r="CK186" s="638"/>
      <c r="CL186" s="638"/>
      <c r="CM186" s="638"/>
      <c r="CN186" s="638"/>
      <c r="CO186" s="639"/>
      <c r="CP186" s="614">
        <f t="shared" ca="1" si="54"/>
        <v>0</v>
      </c>
      <c r="CQ186" s="638"/>
      <c r="CR186" s="638"/>
      <c r="CS186" s="638"/>
      <c r="CT186" s="638"/>
      <c r="CU186" s="638"/>
      <c r="CV186" s="638"/>
      <c r="CW186" s="638"/>
      <c r="CX186" s="638"/>
      <c r="CY186" s="614">
        <f t="shared" ca="1" si="55"/>
        <v>0</v>
      </c>
      <c r="CZ186" s="638"/>
      <c r="DA186" s="638"/>
      <c r="DB186" s="638"/>
      <c r="DC186" s="638"/>
      <c r="DD186" s="638"/>
      <c r="DE186" s="638"/>
      <c r="DF186" s="638"/>
      <c r="DG186" s="638"/>
      <c r="DH186" s="614">
        <f t="shared" ca="1" si="56"/>
        <v>0</v>
      </c>
      <c r="DI186" s="638"/>
      <c r="DJ186" s="638"/>
      <c r="DK186" s="638"/>
      <c r="DL186" s="638"/>
      <c r="DM186" s="638"/>
      <c r="DN186" s="638"/>
      <c r="DO186" s="638"/>
      <c r="DP186" s="638"/>
      <c r="DQ186" s="614">
        <f t="shared" ca="1" si="57"/>
        <v>0</v>
      </c>
      <c r="DR186" s="638"/>
      <c r="DS186" s="638"/>
      <c r="DT186" s="638"/>
      <c r="DU186" s="638"/>
      <c r="DV186" s="638"/>
      <c r="DW186" s="638"/>
      <c r="DX186" s="638"/>
      <c r="DY186" s="639"/>
      <c r="DZ186" s="614">
        <f t="shared" ca="1" si="58"/>
        <v>0</v>
      </c>
      <c r="EA186" s="638"/>
      <c r="EB186" s="638"/>
      <c r="EC186" s="638"/>
      <c r="ED186" s="638"/>
      <c r="EE186" s="638"/>
      <c r="EF186" s="638"/>
      <c r="EG186" s="638"/>
      <c r="EH186" s="639"/>
      <c r="EI186" s="614">
        <f t="shared" ca="1" si="59"/>
        <v>0</v>
      </c>
      <c r="EJ186" s="638"/>
      <c r="EK186" s="638"/>
      <c r="EL186" s="638"/>
      <c r="EM186" s="638"/>
      <c r="EN186" s="638"/>
      <c r="EO186" s="638"/>
      <c r="EP186" s="638"/>
      <c r="EQ186" s="639"/>
      <c r="ER186" s="614">
        <f t="shared" ca="1" si="60"/>
        <v>0</v>
      </c>
      <c r="ES186" s="638"/>
      <c r="ET186" s="638"/>
      <c r="EU186" s="638"/>
      <c r="EV186" s="638"/>
      <c r="EW186" s="638"/>
      <c r="EX186" s="638"/>
      <c r="EY186" s="638"/>
      <c r="EZ186" s="639"/>
      <c r="FA186" s="614">
        <f t="shared" ca="1" si="61"/>
        <v>0</v>
      </c>
      <c r="FB186" s="611"/>
      <c r="FC186" s="611"/>
      <c r="FD186" s="611"/>
      <c r="FE186" s="611"/>
      <c r="FF186" s="611"/>
      <c r="FG186" s="611"/>
      <c r="FH186" s="611"/>
      <c r="FI186" s="635"/>
      <c r="FJ186" s="267"/>
      <c r="FK186" s="614">
        <f t="shared" ca="1" si="62"/>
        <v>0</v>
      </c>
      <c r="FL186" s="638"/>
      <c r="FM186" s="638"/>
      <c r="FN186" s="638"/>
      <c r="FO186" s="638"/>
      <c r="FP186" s="638"/>
      <c r="FQ186" s="638"/>
      <c r="FR186" s="638"/>
      <c r="FS186" s="639"/>
      <c r="FW186" s="319">
        <v>0</v>
      </c>
      <c r="FX186" s="320">
        <v>0</v>
      </c>
      <c r="FY186" s="320">
        <v>0</v>
      </c>
      <c r="FZ186" s="320">
        <v>0</v>
      </c>
      <c r="GA186" s="320">
        <v>0</v>
      </c>
      <c r="GB186" s="320">
        <v>0</v>
      </c>
      <c r="GC186" s="320">
        <v>0</v>
      </c>
      <c r="GD186" s="320">
        <v>0</v>
      </c>
      <c r="GE186" s="320">
        <v>0</v>
      </c>
      <c r="GF186" s="320">
        <v>0</v>
      </c>
      <c r="GG186" s="320">
        <v>0</v>
      </c>
      <c r="GH186" s="320">
        <v>0</v>
      </c>
      <c r="GI186" s="324">
        <v>0</v>
      </c>
    </row>
    <row r="187" spans="1:191" x14ac:dyDescent="0.2">
      <c r="G187" s="66"/>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CD187" s="66"/>
      <c r="FK187" s="66"/>
      <c r="FL187" s="66"/>
      <c r="FM187" s="66"/>
      <c r="FN187" s="66"/>
      <c r="FO187" s="66"/>
      <c r="FP187" s="66"/>
      <c r="FQ187" s="66"/>
      <c r="FR187" s="66"/>
      <c r="FS187" s="66"/>
    </row>
    <row r="188" spans="1:191" x14ac:dyDescent="0.2">
      <c r="G188" s="66"/>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FK188" s="66"/>
      <c r="FL188" s="66"/>
      <c r="FM188" s="66"/>
      <c r="FN188" s="66"/>
      <c r="FO188" s="66"/>
      <c r="FP188" s="66"/>
      <c r="FQ188" s="66"/>
      <c r="FR188" s="66"/>
      <c r="FS188" s="66"/>
    </row>
    <row r="189" spans="1:191" x14ac:dyDescent="0.2">
      <c r="G189" s="66"/>
      <c r="H189" s="161" t="s">
        <v>403</v>
      </c>
      <c r="I189" s="155"/>
      <c r="J189" s="156"/>
      <c r="K189" s="156"/>
      <c r="L189" s="156"/>
      <c r="M189" s="157"/>
      <c r="N189" s="157"/>
      <c r="O189" s="157"/>
      <c r="P189" s="157"/>
      <c r="Q189" s="157"/>
      <c r="R189" s="157"/>
      <c r="S189" s="157"/>
      <c r="T189" s="157"/>
      <c r="U189" s="157"/>
      <c r="V189" s="157"/>
      <c r="W189" s="157"/>
      <c r="X189" s="157"/>
      <c r="Y189" s="157"/>
      <c r="Z189" s="157"/>
      <c r="AA189" s="157"/>
      <c r="AB189" s="157"/>
      <c r="AC189" s="157"/>
      <c r="AD189" s="157"/>
      <c r="AE189" s="157"/>
      <c r="AF189" s="157"/>
      <c r="AG189" s="157"/>
      <c r="AH189" s="157"/>
      <c r="AI189" s="157"/>
      <c r="AJ189" s="157"/>
      <c r="AK189" s="157"/>
      <c r="AL189" s="157"/>
      <c r="AM189" s="157"/>
      <c r="AN189" s="157"/>
      <c r="AO189" s="155"/>
      <c r="AP189" s="158"/>
      <c r="AQ189" s="158"/>
      <c r="AR189" s="158"/>
      <c r="AS189" s="155"/>
      <c r="AT189" s="155"/>
      <c r="AU189" s="155"/>
      <c r="AV189" s="155"/>
      <c r="AW189" s="155"/>
      <c r="AX189" s="155"/>
      <c r="AY189" s="155"/>
      <c r="AZ189" s="155"/>
      <c r="BA189" s="155"/>
      <c r="BB189" s="155"/>
      <c r="BC189" s="155"/>
      <c r="BD189" s="155"/>
      <c r="BE189" s="155"/>
      <c r="BF189" s="155"/>
      <c r="BG189" s="155"/>
      <c r="BH189" s="155"/>
      <c r="BI189" s="155"/>
      <c r="BJ189" s="155"/>
      <c r="BK189" s="155"/>
      <c r="BL189" s="155"/>
      <c r="BM189" s="155"/>
      <c r="BN189" s="155"/>
      <c r="BO189" s="159"/>
      <c r="BP189" s="159"/>
      <c r="BQ189" s="159"/>
      <c r="BR189" s="159"/>
      <c r="BS189" s="159"/>
      <c r="BT189" s="159"/>
      <c r="BU189" s="159"/>
      <c r="BV189" s="159"/>
      <c r="BW189" s="159"/>
      <c r="BX189" s="159"/>
      <c r="BY189" s="159"/>
      <c r="BZ189" s="159"/>
      <c r="CA189" s="159"/>
      <c r="CB189" s="159"/>
      <c r="CC189" s="159"/>
      <c r="CD189" s="159"/>
      <c r="CE189" s="159"/>
      <c r="CF189" s="159"/>
      <c r="CG189" s="159"/>
      <c r="CH189" s="159"/>
      <c r="CI189" s="159"/>
      <c r="CJ189" s="159"/>
      <c r="CK189" s="159"/>
      <c r="CL189" s="159"/>
      <c r="CM189" s="159"/>
      <c r="CN189" s="159"/>
      <c r="CO189" s="159"/>
      <c r="CP189" s="159"/>
      <c r="CQ189" s="159"/>
      <c r="CR189" s="159"/>
      <c r="CS189" s="159"/>
      <c r="CT189" s="159"/>
      <c r="CU189" s="159"/>
      <c r="CV189" s="159"/>
      <c r="CW189" s="155"/>
      <c r="CX189" s="155"/>
      <c r="CY189" s="155"/>
      <c r="CZ189" s="155"/>
      <c r="DA189" s="155"/>
      <c r="DB189" s="155"/>
      <c r="DC189" s="155"/>
      <c r="DD189" s="155"/>
      <c r="DE189" s="155"/>
      <c r="DF189" s="155"/>
      <c r="DG189" s="155"/>
      <c r="DH189" s="155"/>
      <c r="DI189" s="155"/>
      <c r="DJ189" s="155"/>
      <c r="DK189" s="155"/>
      <c r="DL189" s="155"/>
      <c r="DM189" s="155"/>
      <c r="DN189" s="155"/>
      <c r="DO189" s="155"/>
      <c r="DP189" s="155"/>
      <c r="DQ189" s="155"/>
      <c r="DR189" s="155"/>
      <c r="DS189" s="155"/>
      <c r="DT189" s="155"/>
      <c r="DU189" s="155"/>
      <c r="DV189" s="155"/>
      <c r="DW189" s="155"/>
      <c r="DX189" s="155"/>
      <c r="DY189" s="155"/>
      <c r="DZ189" s="155"/>
      <c r="EA189" s="155"/>
      <c r="EB189" s="155"/>
      <c r="EC189" s="155"/>
      <c r="ED189" s="155"/>
      <c r="EE189" s="155"/>
      <c r="EF189" s="155"/>
      <c r="EG189" s="155"/>
      <c r="EH189" s="155"/>
      <c r="EI189" s="155"/>
      <c r="EJ189" s="155"/>
      <c r="EK189" s="155"/>
      <c r="EL189" s="155"/>
      <c r="EM189" s="155"/>
      <c r="EN189" s="155"/>
      <c r="EO189" s="155"/>
      <c r="EP189" s="155"/>
      <c r="EQ189" s="155"/>
      <c r="ER189" s="155"/>
      <c r="ES189" s="155"/>
      <c r="ET189" s="155"/>
      <c r="EU189" s="155"/>
      <c r="EV189" s="155"/>
      <c r="EW189" s="155"/>
      <c r="EX189" s="155"/>
      <c r="EY189" s="155"/>
      <c r="EZ189" s="155"/>
      <c r="FA189" s="155"/>
      <c r="FB189" s="155"/>
      <c r="FC189" s="155"/>
      <c r="FD189" s="155"/>
      <c r="FE189" s="155"/>
      <c r="FF189" s="155"/>
      <c r="FG189" s="155"/>
      <c r="FH189" s="155"/>
      <c r="FI189" s="155"/>
      <c r="FJ189" s="155"/>
      <c r="FK189" s="155"/>
      <c r="FL189" s="155"/>
      <c r="FM189" s="155"/>
      <c r="FN189" s="155"/>
      <c r="FO189" s="155"/>
      <c r="FP189" s="155"/>
      <c r="FQ189" s="155"/>
      <c r="FR189" s="155"/>
      <c r="FS189" s="160"/>
    </row>
    <row r="190" spans="1:191" x14ac:dyDescent="0.2">
      <c r="G190" s="66"/>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c r="AE190" s="66"/>
      <c r="AF190" s="66"/>
      <c r="AG190" s="66"/>
      <c r="AH190" s="66"/>
      <c r="AI190" s="66"/>
      <c r="AJ190" s="66"/>
      <c r="AK190" s="66"/>
      <c r="AL190" s="66"/>
      <c r="AM190" s="66"/>
      <c r="AN190" s="66"/>
      <c r="AO190" s="66"/>
      <c r="AP190" s="66"/>
      <c r="AQ190" s="66"/>
      <c r="AR190" s="66"/>
      <c r="AS190" s="66"/>
      <c r="AT190" s="66"/>
      <c r="AU190" s="66"/>
      <c r="AV190" s="66"/>
      <c r="AW190" s="66"/>
      <c r="AX190" s="66"/>
      <c r="AY190" s="66"/>
      <c r="AZ190" s="66"/>
      <c r="BA190" s="66"/>
      <c r="BB190" s="66"/>
      <c r="BC190" s="66"/>
      <c r="BD190" s="66"/>
      <c r="BE190" s="66"/>
      <c r="BF190" s="66"/>
      <c r="BG190" s="66"/>
      <c r="BH190" s="66"/>
      <c r="BI190" s="66"/>
      <c r="BJ190" s="66"/>
      <c r="BK190" s="66"/>
      <c r="BL190" s="66"/>
      <c r="BM190" s="66"/>
      <c r="BN190" s="66"/>
      <c r="BO190" s="66"/>
      <c r="BP190" s="66"/>
      <c r="BQ190" s="66"/>
      <c r="BR190" s="66"/>
      <c r="BS190" s="66"/>
      <c r="BT190" s="66"/>
      <c r="BU190" s="66"/>
      <c r="FK190" s="66"/>
      <c r="FL190" s="66"/>
      <c r="FM190" s="66"/>
      <c r="FN190" s="66"/>
      <c r="FO190" s="66"/>
      <c r="FP190" s="66"/>
      <c r="FQ190" s="66"/>
      <c r="FR190" s="66"/>
      <c r="FS190" s="66"/>
    </row>
    <row r="191" spans="1:191" x14ac:dyDescent="0.2">
      <c r="G191" s="66"/>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c r="BD191" s="66"/>
      <c r="BE191" s="66"/>
      <c r="BF191" s="66"/>
      <c r="BG191" s="66"/>
      <c r="BH191" s="66"/>
      <c r="BI191" s="66"/>
      <c r="BJ191" s="66"/>
      <c r="BK191" s="66"/>
      <c r="BL191" s="66"/>
      <c r="BM191" s="66"/>
      <c r="BN191" s="66"/>
      <c r="BO191" s="66"/>
      <c r="BP191" s="66"/>
      <c r="BQ191" s="66"/>
      <c r="BR191" s="66"/>
      <c r="BS191" s="66"/>
      <c r="BT191" s="66"/>
      <c r="BU191" s="66"/>
      <c r="FK191" s="66"/>
      <c r="FL191" s="66"/>
      <c r="FM191" s="66"/>
      <c r="FN191" s="66"/>
      <c r="FO191" s="66"/>
      <c r="FP191" s="66"/>
      <c r="FQ191" s="66"/>
      <c r="FR191" s="66"/>
      <c r="FS191" s="66"/>
    </row>
    <row r="192" spans="1:191" x14ac:dyDescent="0.2">
      <c r="G192" s="66"/>
      <c r="H192" s="161" t="s">
        <v>335</v>
      </c>
      <c r="I192" s="155"/>
      <c r="J192" s="156"/>
      <c r="K192" s="156"/>
      <c r="L192" s="156"/>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c r="AH192" s="157"/>
      <c r="AI192" s="157"/>
      <c r="AJ192" s="157"/>
      <c r="AK192" s="157"/>
      <c r="AL192" s="157"/>
      <c r="AM192" s="157"/>
      <c r="AN192" s="157"/>
      <c r="AO192" s="155"/>
      <c r="AP192" s="158"/>
      <c r="AQ192" s="158"/>
      <c r="AR192" s="158"/>
      <c r="AS192" s="155"/>
      <c r="AT192" s="155"/>
      <c r="AU192" s="155"/>
      <c r="AV192" s="155"/>
      <c r="AW192" s="155"/>
      <c r="AX192" s="155"/>
      <c r="AY192" s="155"/>
      <c r="AZ192" s="155"/>
      <c r="BA192" s="155"/>
      <c r="BB192" s="155"/>
      <c r="BC192" s="155"/>
      <c r="BD192" s="155"/>
      <c r="BE192" s="155"/>
      <c r="BF192" s="155"/>
      <c r="BG192" s="155"/>
      <c r="BH192" s="155"/>
      <c r="BI192" s="155"/>
      <c r="BJ192" s="155"/>
      <c r="BK192" s="155"/>
      <c r="BL192" s="155"/>
      <c r="BM192" s="155"/>
      <c r="BN192" s="155"/>
      <c r="BO192" s="159"/>
      <c r="BP192" s="159"/>
      <c r="BQ192" s="159"/>
      <c r="BR192" s="159"/>
      <c r="BS192" s="159"/>
      <c r="BT192" s="159"/>
      <c r="BU192" s="159"/>
      <c r="BV192" s="159"/>
      <c r="BW192" s="159"/>
      <c r="BX192" s="159"/>
      <c r="BY192" s="159"/>
      <c r="BZ192" s="159"/>
      <c r="CA192" s="159"/>
      <c r="CB192" s="159"/>
      <c r="CC192" s="159"/>
      <c r="CD192" s="159"/>
      <c r="CE192" s="159"/>
      <c r="CF192" s="159"/>
      <c r="CG192" s="159"/>
      <c r="CH192" s="159"/>
      <c r="CI192" s="159"/>
      <c r="CJ192" s="159"/>
      <c r="CK192" s="159"/>
      <c r="CL192" s="159"/>
      <c r="CM192" s="159"/>
      <c r="CN192" s="159"/>
      <c r="CO192" s="159"/>
      <c r="CP192" s="159"/>
      <c r="CQ192" s="159"/>
      <c r="CR192" s="159"/>
      <c r="CS192" s="159"/>
      <c r="CT192" s="159"/>
      <c r="CU192" s="159"/>
      <c r="CV192" s="159"/>
      <c r="CW192" s="155"/>
      <c r="CX192" s="155"/>
      <c r="CY192" s="155"/>
      <c r="CZ192" s="155"/>
      <c r="DA192" s="155"/>
      <c r="DB192" s="155"/>
      <c r="DC192" s="155"/>
      <c r="DD192" s="155"/>
      <c r="DE192" s="155"/>
      <c r="DF192" s="155"/>
      <c r="DG192" s="155"/>
      <c r="DH192" s="155"/>
      <c r="DI192" s="155"/>
      <c r="DJ192" s="155"/>
      <c r="DK192" s="155"/>
      <c r="DL192" s="155"/>
      <c r="DM192" s="155"/>
      <c r="DN192" s="155"/>
      <c r="DO192" s="155"/>
      <c r="DP192" s="155"/>
      <c r="DQ192" s="155"/>
      <c r="DR192" s="155"/>
      <c r="DS192" s="155"/>
      <c r="DT192" s="155"/>
      <c r="DU192" s="155"/>
      <c r="DV192" s="155"/>
      <c r="DW192" s="155"/>
      <c r="DX192" s="155"/>
      <c r="DY192" s="155"/>
      <c r="DZ192" s="155"/>
      <c r="EA192" s="155"/>
      <c r="EB192" s="155"/>
      <c r="EC192" s="155"/>
      <c r="ED192" s="155"/>
      <c r="EE192" s="155"/>
      <c r="EF192" s="155"/>
      <c r="EG192" s="155"/>
      <c r="EH192" s="155"/>
      <c r="EI192" s="155"/>
      <c r="EJ192" s="155"/>
      <c r="EK192" s="155"/>
      <c r="EL192" s="155"/>
      <c r="EM192" s="155"/>
      <c r="EN192" s="155"/>
      <c r="EO192" s="155"/>
      <c r="EP192" s="155"/>
      <c r="EQ192" s="155"/>
      <c r="ER192" s="155"/>
      <c r="ES192" s="155"/>
      <c r="ET192" s="155"/>
      <c r="EU192" s="155"/>
      <c r="EV192" s="155"/>
      <c r="EW192" s="155"/>
      <c r="EX192" s="155"/>
      <c r="EY192" s="155"/>
      <c r="EZ192" s="155"/>
      <c r="FA192" s="155"/>
      <c r="FB192" s="155"/>
      <c r="FC192" s="155"/>
      <c r="FD192" s="155"/>
      <c r="FE192" s="155"/>
      <c r="FF192" s="155"/>
      <c r="FG192" s="155"/>
      <c r="FH192" s="155"/>
      <c r="FI192" s="155"/>
      <c r="FJ192" s="155"/>
      <c r="FK192" s="155"/>
      <c r="FL192" s="155"/>
      <c r="FM192" s="155"/>
      <c r="FN192" s="155"/>
      <c r="FO192" s="155"/>
      <c r="FP192" s="155"/>
      <c r="FQ192" s="155"/>
      <c r="FR192" s="155"/>
      <c r="FS192" s="160"/>
    </row>
    <row r="193" spans="7:175" x14ac:dyDescent="0.2">
      <c r="G193" s="66"/>
      <c r="H193" s="398" t="s">
        <v>511</v>
      </c>
      <c r="I193" s="153"/>
      <c r="J193" s="153"/>
      <c r="K193" s="153"/>
      <c r="L193" s="153"/>
      <c r="M193" s="153"/>
      <c r="N193" s="153"/>
      <c r="O193" s="153"/>
      <c r="P193" s="153"/>
      <c r="Q193" s="153"/>
      <c r="R193" s="153"/>
      <c r="S193" s="153"/>
      <c r="T193" s="153"/>
      <c r="U193" s="153"/>
      <c r="V193" s="153"/>
      <c r="W193" s="153"/>
      <c r="X193" s="153"/>
      <c r="Y193" s="153"/>
      <c r="Z193" s="153"/>
      <c r="AA193" s="153"/>
      <c r="AB193" s="153"/>
      <c r="AC193" s="153"/>
      <c r="AD193" s="153"/>
      <c r="AE193" s="153"/>
      <c r="AF193" s="153"/>
      <c r="AG193" s="153"/>
      <c r="AH193" s="153"/>
      <c r="AI193" s="153"/>
      <c r="AJ193" s="153"/>
      <c r="AK193" s="153"/>
      <c r="AL193" s="153"/>
      <c r="AM193" s="153"/>
      <c r="AN193" s="153"/>
      <c r="AO193" s="153"/>
      <c r="AP193" s="154"/>
      <c r="AQ193" s="154"/>
      <c r="AR193" s="154"/>
      <c r="AS193" s="154"/>
      <c r="AT193" s="154"/>
      <c r="AU193" s="154"/>
      <c r="AV193" s="154"/>
      <c r="AW193" s="154"/>
      <c r="AX193" s="154"/>
      <c r="AY193" s="154"/>
      <c r="AZ193" s="154"/>
      <c r="BA193" s="154"/>
      <c r="BB193" s="154"/>
      <c r="BC193" s="154"/>
      <c r="BD193" s="154"/>
      <c r="BE193" s="154"/>
      <c r="BF193" s="154"/>
      <c r="BG193" s="154"/>
      <c r="BH193" s="154"/>
      <c r="BI193" s="154"/>
      <c r="BJ193" s="154"/>
      <c r="BK193" s="154"/>
      <c r="BL193" s="154"/>
      <c r="BM193" s="154"/>
      <c r="BN193" s="154"/>
      <c r="BO193" s="154"/>
      <c r="BP193" s="154"/>
      <c r="BQ193" s="154"/>
      <c r="BR193" s="154"/>
      <c r="BS193" s="154"/>
      <c r="BT193" s="154"/>
      <c r="BU193" s="154"/>
      <c r="BV193" s="154"/>
      <c r="BW193" s="154"/>
      <c r="BX193" s="154"/>
      <c r="BY193" s="154"/>
      <c r="BZ193" s="154"/>
      <c r="CA193" s="154"/>
      <c r="CB193" s="154"/>
      <c r="CC193" s="154"/>
      <c r="CD193" s="154"/>
      <c r="CE193" s="154"/>
      <c r="CF193" s="154"/>
      <c r="CG193" s="154"/>
      <c r="CH193" s="154"/>
      <c r="CI193" s="154"/>
      <c r="CJ193" s="154"/>
      <c r="CK193" s="154"/>
      <c r="CL193" s="154"/>
      <c r="CM193" s="154"/>
      <c r="CN193" s="154"/>
      <c r="CO193" s="154"/>
      <c r="CP193" s="154"/>
      <c r="CQ193" s="154"/>
      <c r="CR193" s="154"/>
      <c r="CS193" s="154"/>
      <c r="CT193" s="154"/>
      <c r="CU193" s="154"/>
      <c r="CV193" s="154"/>
      <c r="FK193" s="154"/>
      <c r="FL193" s="154"/>
      <c r="FM193" s="154"/>
      <c r="FN193" s="154"/>
      <c r="FO193" s="154"/>
      <c r="FP193" s="154"/>
      <c r="FQ193" s="154"/>
      <c r="FR193" s="154"/>
      <c r="FS193" s="154"/>
    </row>
    <row r="194" spans="7:175" x14ac:dyDescent="0.2">
      <c r="G194" s="66"/>
      <c r="H194" s="153" t="s">
        <v>336</v>
      </c>
      <c r="I194" s="153"/>
      <c r="J194" s="153"/>
      <c r="K194" s="153"/>
      <c r="L194" s="153"/>
      <c r="M194" s="153"/>
      <c r="N194" s="153"/>
      <c r="O194" s="153"/>
      <c r="P194" s="153"/>
      <c r="Q194" s="153"/>
      <c r="R194" s="153"/>
      <c r="S194" s="153"/>
      <c r="T194" s="153"/>
      <c r="U194" s="153"/>
      <c r="V194" s="153"/>
      <c r="W194" s="153"/>
      <c r="X194" s="153"/>
      <c r="Z194" s="153"/>
      <c r="AA194" s="153"/>
      <c r="AB194" s="153"/>
      <c r="AC194" s="153"/>
      <c r="AD194" s="153"/>
      <c r="AE194" s="153"/>
      <c r="AF194" s="153"/>
      <c r="AG194" s="153"/>
      <c r="AH194" s="153"/>
      <c r="AI194" s="153"/>
      <c r="AJ194" s="153"/>
      <c r="AK194" s="153"/>
      <c r="AL194" s="153"/>
      <c r="AM194" s="153"/>
      <c r="AN194" s="153"/>
      <c r="AO194" s="153"/>
      <c r="AP194" s="153"/>
      <c r="AQ194" s="154"/>
      <c r="AR194" s="404" t="s">
        <v>337</v>
      </c>
      <c r="AS194" s="154"/>
      <c r="AT194" s="154"/>
      <c r="AU194" s="154"/>
      <c r="AW194" s="154"/>
      <c r="AX194" s="154"/>
      <c r="AY194" s="154"/>
      <c r="AZ194" s="154"/>
      <c r="BA194" s="154"/>
      <c r="BB194" s="154"/>
      <c r="BC194" s="154"/>
      <c r="BD194" s="154"/>
      <c r="BE194" s="154"/>
      <c r="BF194" s="154"/>
      <c r="BG194" s="154"/>
      <c r="BH194" s="154"/>
      <c r="BI194" s="154"/>
      <c r="BJ194" s="154"/>
      <c r="BK194" s="154"/>
      <c r="BL194" s="154"/>
      <c r="BM194" s="154"/>
      <c r="BN194" s="154"/>
      <c r="BO194" s="154"/>
      <c r="BP194" s="154"/>
      <c r="BQ194" s="154"/>
      <c r="BR194" s="153"/>
      <c r="BS194" s="154"/>
      <c r="BT194" s="154"/>
      <c r="BU194" s="154"/>
      <c r="BV194" s="154"/>
      <c r="BW194" s="154"/>
      <c r="BX194" s="154"/>
      <c r="BY194" s="154"/>
      <c r="BZ194" s="154"/>
      <c r="CA194" s="154"/>
      <c r="CC194" s="154"/>
      <c r="CD194" s="154"/>
      <c r="CE194" s="154"/>
      <c r="CF194" s="154"/>
      <c r="CG194" s="154"/>
      <c r="CH194" s="154"/>
      <c r="CI194" s="154"/>
      <c r="CJ194" s="154"/>
      <c r="CK194" s="154"/>
      <c r="CL194" s="154"/>
      <c r="CM194" s="154"/>
      <c r="CN194" s="154"/>
      <c r="CO194" s="154"/>
      <c r="CP194" s="154"/>
      <c r="CQ194" s="154"/>
      <c r="CR194" s="154"/>
      <c r="CS194" s="154"/>
      <c r="CT194" s="153"/>
      <c r="CU194" s="154"/>
      <c r="CV194" s="154"/>
      <c r="EB194" s="153"/>
      <c r="EM194" s="153"/>
      <c r="FL194" s="154"/>
      <c r="FM194" s="154"/>
      <c r="FN194" s="154"/>
      <c r="FO194" s="154"/>
      <c r="FP194" s="154"/>
      <c r="FQ194" s="154"/>
      <c r="FR194" s="154"/>
      <c r="FS194" s="154"/>
    </row>
    <row r="195" spans="7:175" x14ac:dyDescent="0.2">
      <c r="G195" s="66"/>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FK195" s="66"/>
      <c r="FL195" s="66"/>
      <c r="FM195" s="66"/>
      <c r="FN195" s="66"/>
      <c r="FO195" s="66"/>
      <c r="FP195" s="66"/>
      <c r="FQ195" s="66"/>
      <c r="FR195" s="66"/>
      <c r="FS195" s="66"/>
    </row>
    <row r="196" spans="7:175" x14ac:dyDescent="0.2">
      <c r="G196" s="66"/>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c r="AE196" s="66"/>
      <c r="AF196" s="66"/>
      <c r="AG196" s="66"/>
      <c r="AH196" s="66"/>
      <c r="AI196" s="66"/>
      <c r="AJ196" s="66"/>
      <c r="AK196" s="66"/>
      <c r="AL196" s="66"/>
      <c r="AM196" s="66"/>
      <c r="AN196" s="66"/>
      <c r="AO196" s="66"/>
      <c r="AP196" s="66"/>
      <c r="AQ196" s="66"/>
      <c r="AR196" s="66"/>
      <c r="AS196" s="66"/>
      <c r="AT196" s="66"/>
      <c r="AU196" s="66"/>
      <c r="AV196" s="66"/>
      <c r="AW196" s="66"/>
      <c r="AX196" s="66"/>
      <c r="AY196" s="66"/>
      <c r="AZ196" s="66"/>
      <c r="BA196" s="66"/>
      <c r="BB196" s="66"/>
      <c r="BC196" s="66"/>
      <c r="BD196" s="66"/>
      <c r="BE196" s="66"/>
      <c r="BF196" s="66"/>
      <c r="BG196" s="66"/>
      <c r="BH196" s="66"/>
      <c r="BI196" s="66"/>
      <c r="BJ196" s="66"/>
      <c r="BK196" s="66"/>
      <c r="BL196" s="66"/>
      <c r="BM196" s="66"/>
      <c r="BN196" s="66"/>
      <c r="BO196" s="66"/>
      <c r="BP196" s="66"/>
      <c r="BQ196" s="66"/>
      <c r="BR196" s="66"/>
      <c r="BS196" s="66"/>
      <c r="BT196" s="66"/>
      <c r="BU196" s="66"/>
      <c r="FK196" s="66"/>
      <c r="FL196" s="66"/>
      <c r="FM196" s="66"/>
      <c r="FN196" s="66"/>
      <c r="FO196" s="66"/>
      <c r="FP196" s="66"/>
      <c r="FQ196" s="66"/>
      <c r="FR196" s="66"/>
      <c r="FS196" s="66"/>
    </row>
    <row r="197" spans="7:175" x14ac:dyDescent="0.2">
      <c r="G197" s="66"/>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FK197" s="66"/>
      <c r="FL197" s="66"/>
      <c r="FM197" s="66"/>
      <c r="FN197" s="66"/>
      <c r="FO197" s="66"/>
      <c r="FP197" s="66"/>
      <c r="FQ197" s="66"/>
      <c r="FR197" s="66"/>
      <c r="FS197" s="66"/>
    </row>
    <row r="198" spans="7:175" x14ac:dyDescent="0.2">
      <c r="G198" s="66"/>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c r="AE198" s="66"/>
      <c r="AF198" s="66"/>
      <c r="AG198" s="66"/>
      <c r="AH198" s="66"/>
      <c r="AI198" s="66"/>
      <c r="AJ198" s="66"/>
      <c r="AK198" s="66"/>
      <c r="AL198" s="66"/>
      <c r="AM198" s="66"/>
      <c r="AN198" s="66"/>
      <c r="AO198" s="66"/>
      <c r="AP198" s="66"/>
      <c r="AQ198" s="66"/>
      <c r="AR198" s="66"/>
      <c r="AS198" s="66"/>
      <c r="AT198" s="66"/>
      <c r="AU198" s="66"/>
      <c r="AV198" s="66"/>
      <c r="AW198" s="66"/>
      <c r="AX198" s="66"/>
      <c r="AY198" s="66"/>
      <c r="AZ198" s="66"/>
      <c r="BA198" s="66"/>
      <c r="BB198" s="66"/>
      <c r="BC198" s="66"/>
      <c r="BD198" s="66"/>
      <c r="BE198" s="66"/>
      <c r="BF198" s="66"/>
      <c r="BG198" s="66"/>
      <c r="BH198" s="66"/>
      <c r="BI198" s="66"/>
      <c r="BJ198" s="66"/>
      <c r="BK198" s="66"/>
      <c r="BL198" s="66"/>
      <c r="BM198" s="66"/>
      <c r="BN198" s="66"/>
      <c r="BO198" s="66"/>
      <c r="BP198" s="66"/>
      <c r="BQ198" s="66"/>
      <c r="BR198" s="66"/>
      <c r="BS198" s="66"/>
      <c r="BT198" s="66"/>
      <c r="BU198" s="66"/>
      <c r="FK198" s="66"/>
      <c r="FL198" s="66"/>
      <c r="FM198" s="66"/>
      <c r="FN198" s="66"/>
      <c r="FO198" s="66"/>
      <c r="FP198" s="66"/>
      <c r="FQ198" s="66"/>
      <c r="FR198" s="66"/>
      <c r="FS198" s="66"/>
    </row>
    <row r="199" spans="7:175" x14ac:dyDescent="0.2">
      <c r="G199" s="66"/>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c r="AE199" s="66"/>
      <c r="AF199" s="66"/>
      <c r="AG199" s="66"/>
      <c r="AH199" s="66"/>
      <c r="AI199" s="66"/>
      <c r="AJ199" s="66"/>
      <c r="AK199" s="66"/>
      <c r="AL199" s="66"/>
      <c r="AM199" s="66"/>
      <c r="AN199" s="66"/>
      <c r="AO199" s="66"/>
      <c r="AP199" s="66"/>
      <c r="AQ199" s="66"/>
      <c r="AR199" s="66"/>
      <c r="AS199" s="66"/>
      <c r="AT199" s="66"/>
      <c r="AU199" s="66"/>
      <c r="AV199" s="66"/>
      <c r="AW199" s="66"/>
      <c r="AX199" s="66"/>
      <c r="AY199" s="66"/>
      <c r="AZ199" s="66"/>
      <c r="BA199" s="66"/>
      <c r="BB199" s="66"/>
      <c r="BC199" s="66"/>
      <c r="BD199" s="66"/>
      <c r="BE199" s="66"/>
      <c r="BF199" s="66"/>
      <c r="BG199" s="66"/>
      <c r="BH199" s="66"/>
      <c r="BI199" s="66"/>
      <c r="BJ199" s="66"/>
      <c r="BK199" s="66"/>
      <c r="BL199" s="66"/>
      <c r="BM199" s="66"/>
      <c r="BN199" s="66"/>
      <c r="BO199" s="66"/>
      <c r="BP199" s="66"/>
      <c r="BQ199" s="66"/>
      <c r="BR199" s="66"/>
      <c r="BS199" s="66"/>
      <c r="BT199" s="66"/>
      <c r="BU199" s="66"/>
      <c r="FK199" s="66"/>
      <c r="FL199" s="66"/>
      <c r="FM199" s="66"/>
      <c r="FN199" s="66"/>
      <c r="FO199" s="66"/>
      <c r="FP199" s="66"/>
      <c r="FQ199" s="66"/>
      <c r="FR199" s="66"/>
      <c r="FS199" s="66"/>
    </row>
    <row r="200" spans="7:175" x14ac:dyDescent="0.2">
      <c r="G200" s="66"/>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c r="AE200" s="66"/>
      <c r="AF200" s="66"/>
      <c r="AG200" s="66"/>
      <c r="AH200" s="66"/>
      <c r="AI200" s="66"/>
      <c r="AJ200" s="66"/>
      <c r="AK200" s="66"/>
      <c r="AL200" s="66"/>
      <c r="AM200" s="66"/>
      <c r="AN200" s="66"/>
      <c r="AO200" s="66"/>
      <c r="AP200" s="66"/>
      <c r="AQ200" s="66"/>
      <c r="AR200" s="66"/>
      <c r="AS200" s="66"/>
      <c r="AT200" s="66"/>
      <c r="AU200" s="66"/>
      <c r="AV200" s="66"/>
      <c r="AW200" s="66"/>
      <c r="AX200" s="66"/>
      <c r="AY200" s="66"/>
      <c r="AZ200" s="66"/>
      <c r="BA200" s="66"/>
      <c r="BB200" s="66"/>
      <c r="BC200" s="66"/>
      <c r="BD200" s="66"/>
      <c r="BE200" s="66"/>
      <c r="BF200" s="66"/>
      <c r="BG200" s="66"/>
      <c r="BH200" s="66"/>
      <c r="BI200" s="66"/>
      <c r="BJ200" s="66"/>
      <c r="BK200" s="66"/>
      <c r="BL200" s="66"/>
      <c r="BM200" s="66"/>
      <c r="BN200" s="66"/>
      <c r="BO200" s="66"/>
      <c r="BP200" s="66"/>
      <c r="BQ200" s="66"/>
      <c r="BR200" s="66"/>
      <c r="BS200" s="66"/>
      <c r="BT200" s="66"/>
      <c r="BU200" s="66"/>
      <c r="FK200" s="66"/>
      <c r="FL200" s="66"/>
      <c r="FM200" s="66"/>
      <c r="FN200" s="66"/>
      <c r="FO200" s="66"/>
      <c r="FP200" s="66"/>
      <c r="FQ200" s="66"/>
      <c r="FR200" s="66"/>
      <c r="FS200" s="66"/>
    </row>
    <row r="201" spans="7:175" x14ac:dyDescent="0.2">
      <c r="G201" s="66"/>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c r="AE201" s="66"/>
      <c r="AF201" s="66"/>
      <c r="AG201" s="66"/>
      <c r="AH201" s="66"/>
      <c r="AI201" s="66"/>
      <c r="AJ201" s="66"/>
      <c r="AK201" s="66"/>
      <c r="AL201" s="66"/>
      <c r="AM201" s="66"/>
      <c r="AN201" s="66"/>
      <c r="AO201" s="66"/>
      <c r="AP201" s="66"/>
      <c r="AQ201" s="66"/>
      <c r="AR201" s="66"/>
      <c r="AS201" s="66"/>
      <c r="AT201" s="66"/>
      <c r="AU201" s="66"/>
      <c r="AV201" s="66"/>
      <c r="AW201" s="66"/>
      <c r="AX201" s="66"/>
      <c r="AY201" s="66"/>
      <c r="AZ201" s="66"/>
      <c r="BA201" s="66"/>
      <c r="BB201" s="66"/>
      <c r="BC201" s="66"/>
      <c r="BD201" s="66"/>
      <c r="BE201" s="66"/>
      <c r="BF201" s="66"/>
      <c r="BG201" s="66"/>
      <c r="BH201" s="66"/>
      <c r="BI201" s="66"/>
      <c r="BJ201" s="66"/>
      <c r="BK201" s="66"/>
      <c r="BL201" s="66"/>
      <c r="BM201" s="66"/>
      <c r="BN201" s="66"/>
      <c r="BO201" s="66"/>
      <c r="BP201" s="66"/>
      <c r="BQ201" s="66"/>
      <c r="BR201" s="66"/>
      <c r="BS201" s="66"/>
      <c r="BT201" s="66"/>
      <c r="BU201" s="66"/>
      <c r="FK201" s="66"/>
      <c r="FL201" s="66"/>
      <c r="FM201" s="66"/>
      <c r="FN201" s="66"/>
      <c r="FO201" s="66"/>
      <c r="FP201" s="66"/>
      <c r="FQ201" s="66"/>
      <c r="FR201" s="66"/>
      <c r="FS201" s="66"/>
    </row>
    <row r="202" spans="7:175" x14ac:dyDescent="0.2">
      <c r="G202" s="66"/>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c r="AE202" s="66"/>
      <c r="AF202" s="66"/>
      <c r="AG202" s="66"/>
      <c r="AH202" s="66"/>
      <c r="AI202" s="66"/>
      <c r="AJ202" s="66"/>
      <c r="AK202" s="66"/>
      <c r="AL202" s="66"/>
      <c r="AM202" s="66"/>
      <c r="AN202" s="66"/>
      <c r="AO202" s="66"/>
      <c r="AP202" s="66"/>
      <c r="AQ202" s="66"/>
      <c r="AR202" s="66"/>
      <c r="AS202" s="66"/>
      <c r="AT202" s="66"/>
      <c r="AU202" s="66"/>
      <c r="AV202" s="66"/>
      <c r="AW202" s="66"/>
      <c r="AX202" s="66"/>
      <c r="AY202" s="66"/>
      <c r="AZ202" s="66"/>
      <c r="BA202" s="66"/>
      <c r="BB202" s="66"/>
      <c r="BC202" s="66"/>
      <c r="BD202" s="66"/>
      <c r="BE202" s="66"/>
      <c r="BF202" s="66"/>
      <c r="BG202" s="66"/>
      <c r="BH202" s="66"/>
      <c r="BI202" s="66"/>
      <c r="BJ202" s="66"/>
      <c r="BK202" s="66"/>
      <c r="BL202" s="66"/>
      <c r="BM202" s="66"/>
      <c r="BN202" s="66"/>
      <c r="BO202" s="66"/>
      <c r="BP202" s="66"/>
      <c r="BQ202" s="66"/>
      <c r="BR202" s="66"/>
      <c r="BS202" s="66"/>
      <c r="BT202" s="66"/>
      <c r="BU202" s="66"/>
      <c r="FK202" s="66"/>
      <c r="FL202" s="66"/>
      <c r="FM202" s="66"/>
      <c r="FN202" s="66"/>
      <c r="FO202" s="66"/>
      <c r="FP202" s="66"/>
      <c r="FQ202" s="66"/>
      <c r="FR202" s="66"/>
      <c r="FS202" s="66"/>
    </row>
    <row r="203" spans="7:175" x14ac:dyDescent="0.2">
      <c r="G203" s="66"/>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c r="AE203" s="66"/>
      <c r="AF203" s="66"/>
      <c r="AG203" s="66"/>
      <c r="AH203" s="66"/>
      <c r="AI203" s="66"/>
      <c r="AJ203" s="66"/>
      <c r="AK203" s="66"/>
      <c r="AL203" s="66"/>
      <c r="AM203" s="66"/>
      <c r="AN203" s="66"/>
      <c r="AO203" s="66"/>
      <c r="AP203" s="66"/>
      <c r="AQ203" s="66"/>
      <c r="AR203" s="66"/>
      <c r="AS203" s="66"/>
      <c r="AT203" s="66"/>
      <c r="AU203" s="66"/>
      <c r="AV203" s="66"/>
      <c r="AW203" s="66"/>
      <c r="AX203" s="66"/>
      <c r="AY203" s="66"/>
      <c r="AZ203" s="66"/>
      <c r="BA203" s="66"/>
      <c r="BB203" s="66"/>
      <c r="BC203" s="66"/>
      <c r="BD203" s="66"/>
      <c r="BE203" s="66"/>
      <c r="BF203" s="66"/>
      <c r="BG203" s="66"/>
      <c r="BH203" s="66"/>
      <c r="BI203" s="66"/>
      <c r="BJ203" s="66"/>
      <c r="BK203" s="66"/>
      <c r="BL203" s="66"/>
      <c r="BM203" s="66"/>
      <c r="BN203" s="66"/>
      <c r="BO203" s="66"/>
      <c r="BP203" s="66"/>
      <c r="BQ203" s="66"/>
      <c r="BR203" s="66"/>
      <c r="BS203" s="66"/>
      <c r="BT203" s="66"/>
      <c r="BU203" s="66"/>
      <c r="FK203" s="66"/>
      <c r="FL203" s="66"/>
      <c r="FM203" s="66"/>
      <c r="FN203" s="66"/>
      <c r="FO203" s="66"/>
      <c r="FP203" s="66"/>
      <c r="FQ203" s="66"/>
      <c r="FR203" s="66"/>
      <c r="FS203" s="66"/>
    </row>
    <row r="204" spans="7:175" x14ac:dyDescent="0.2">
      <c r="G204" s="66"/>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c r="AE204" s="66"/>
      <c r="AF204" s="66"/>
      <c r="AG204" s="66"/>
      <c r="AH204" s="66"/>
      <c r="AI204" s="66"/>
      <c r="AJ204" s="66"/>
      <c r="AK204" s="66"/>
      <c r="AL204" s="66"/>
      <c r="AM204" s="66"/>
      <c r="AN204" s="66"/>
      <c r="AO204" s="66"/>
      <c r="AP204" s="66"/>
      <c r="AQ204" s="66"/>
      <c r="AR204" s="66"/>
      <c r="AS204" s="66"/>
      <c r="AT204" s="66"/>
      <c r="AU204" s="66"/>
      <c r="AV204" s="66"/>
      <c r="AW204" s="66"/>
      <c r="AX204" s="66"/>
      <c r="AY204" s="66"/>
      <c r="AZ204" s="66"/>
      <c r="BA204" s="66"/>
      <c r="BB204" s="66"/>
      <c r="BC204" s="66"/>
      <c r="BD204" s="66"/>
      <c r="BE204" s="66"/>
      <c r="BF204" s="66"/>
      <c r="BG204" s="66"/>
      <c r="BH204" s="66"/>
      <c r="BI204" s="66"/>
      <c r="BJ204" s="66"/>
      <c r="BK204" s="66"/>
      <c r="BL204" s="66"/>
      <c r="BM204" s="66"/>
      <c r="BN204" s="66"/>
      <c r="BO204" s="66"/>
      <c r="BP204" s="66"/>
      <c r="BQ204" s="66"/>
      <c r="BR204" s="66"/>
      <c r="BS204" s="66"/>
      <c r="BT204" s="66"/>
      <c r="BU204" s="66"/>
      <c r="FK204" s="66"/>
      <c r="FL204" s="66"/>
      <c r="FM204" s="66"/>
      <c r="FN204" s="66"/>
      <c r="FO204" s="66"/>
      <c r="FP204" s="66"/>
      <c r="FQ204" s="66"/>
      <c r="FR204" s="66"/>
      <c r="FS204" s="66"/>
    </row>
    <row r="205" spans="7:175" x14ac:dyDescent="0.2">
      <c r="G205" s="66"/>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c r="AE205" s="66"/>
      <c r="AF205" s="66"/>
      <c r="AG205" s="66"/>
      <c r="AH205" s="66"/>
      <c r="AI205" s="66"/>
      <c r="AJ205" s="66"/>
      <c r="AK205" s="66"/>
      <c r="AL205" s="66"/>
      <c r="AM205" s="66"/>
      <c r="AN205" s="66"/>
      <c r="AO205" s="66"/>
      <c r="AP205" s="66"/>
      <c r="AQ205" s="66"/>
      <c r="AR205" s="66"/>
      <c r="AS205" s="66"/>
      <c r="AT205" s="66"/>
      <c r="AU205" s="66"/>
      <c r="AV205" s="66"/>
      <c r="AW205" s="66"/>
      <c r="AX205" s="66"/>
      <c r="AY205" s="66"/>
      <c r="AZ205" s="66"/>
      <c r="BA205" s="66"/>
      <c r="BB205" s="66"/>
      <c r="BC205" s="66"/>
      <c r="BD205" s="66"/>
      <c r="BE205" s="66"/>
      <c r="BF205" s="66"/>
      <c r="BG205" s="66"/>
      <c r="BH205" s="66"/>
      <c r="BI205" s="66"/>
      <c r="BJ205" s="66"/>
      <c r="BK205" s="66"/>
      <c r="BL205" s="66"/>
      <c r="BM205" s="66"/>
      <c r="BN205" s="66"/>
      <c r="BO205" s="66"/>
      <c r="BP205" s="66"/>
      <c r="BQ205" s="66"/>
      <c r="BR205" s="66"/>
      <c r="BS205" s="66"/>
      <c r="BT205" s="66"/>
      <c r="BU205" s="66"/>
      <c r="FK205" s="66"/>
      <c r="FL205" s="66"/>
      <c r="FM205" s="66"/>
      <c r="FN205" s="66"/>
      <c r="FO205" s="66"/>
      <c r="FP205" s="66"/>
      <c r="FQ205" s="66"/>
      <c r="FR205" s="66"/>
      <c r="FS205" s="66"/>
    </row>
    <row r="209" ht="9" customHeight="1" x14ac:dyDescent="0.2"/>
  </sheetData>
  <mergeCells count="2451">
    <mergeCell ref="AV182:BD182"/>
    <mergeCell ref="BF182:BN182"/>
    <mergeCell ref="BO183:BW183"/>
    <mergeCell ref="BX183:CF183"/>
    <mergeCell ref="DZ184:EH184"/>
    <mergeCell ref="CY185:DG185"/>
    <mergeCell ref="DH185:DP185"/>
    <mergeCell ref="DQ185:DY185"/>
    <mergeCell ref="DZ185:EH185"/>
    <mergeCell ref="CY184:DG184"/>
    <mergeCell ref="DZ186:EH186"/>
    <mergeCell ref="AV179:BD179"/>
    <mergeCell ref="BF179:BN179"/>
    <mergeCell ref="CY182:DG182"/>
    <mergeCell ref="AV183:BD183"/>
    <mergeCell ref="BF183:BN183"/>
    <mergeCell ref="CP183:CX183"/>
    <mergeCell ref="BX180:CF180"/>
    <mergeCell ref="BO179:BW179"/>
    <mergeCell ref="BX179:CF179"/>
    <mergeCell ref="CP181:CX181"/>
    <mergeCell ref="DZ182:EH182"/>
    <mergeCell ref="DQ181:DY181"/>
    <mergeCell ref="DZ181:EH181"/>
    <mergeCell ref="AV180:BD180"/>
    <mergeCell ref="BF180:BN180"/>
    <mergeCell ref="CG180:CO180"/>
    <mergeCell ref="CP180:CX180"/>
    <mergeCell ref="BO182:BW182"/>
    <mergeCell ref="BX182:CF182"/>
    <mergeCell ref="CG182:CO182"/>
    <mergeCell ref="CG179:CO179"/>
    <mergeCell ref="CP185:CX185"/>
    <mergeCell ref="CG184:CO184"/>
    <mergeCell ref="CP182:CX182"/>
    <mergeCell ref="CG186:CO186"/>
    <mergeCell ref="CP186:CX186"/>
    <mergeCell ref="CG183:CO183"/>
    <mergeCell ref="CY186:DG186"/>
    <mergeCell ref="CY183:DG183"/>
    <mergeCell ref="DH186:DP186"/>
    <mergeCell ref="CY179:DG179"/>
    <mergeCell ref="CY180:DG180"/>
    <mergeCell ref="CY181:DG181"/>
    <mergeCell ref="DQ186:DY186"/>
    <mergeCell ref="DH181:DP181"/>
    <mergeCell ref="DQ182:DY182"/>
    <mergeCell ref="DH179:DP179"/>
    <mergeCell ref="DH182:DP182"/>
    <mergeCell ref="DH184:DP184"/>
    <mergeCell ref="EI176:EQ176"/>
    <mergeCell ref="ER176:EZ176"/>
    <mergeCell ref="EI177:EQ177"/>
    <mergeCell ref="ER177:EZ177"/>
    <mergeCell ref="EI181:EQ181"/>
    <mergeCell ref="ER181:EZ181"/>
    <mergeCell ref="ER178:EZ178"/>
    <mergeCell ref="DQ176:DY176"/>
    <mergeCell ref="BX177:CF177"/>
    <mergeCell ref="DH176:DP176"/>
    <mergeCell ref="DH177:DP177"/>
    <mergeCell ref="CG176:CO176"/>
    <mergeCell ref="DQ177:DY177"/>
    <mergeCell ref="AV186:BD186"/>
    <mergeCell ref="BF186:BN186"/>
    <mergeCell ref="BO186:BW186"/>
    <mergeCell ref="BX186:CF186"/>
    <mergeCell ref="DH183:DP183"/>
    <mergeCell ref="DQ184:DY184"/>
    <mergeCell ref="AV184:BD184"/>
    <mergeCell ref="BF184:BN184"/>
    <mergeCell ref="BO184:BW184"/>
    <mergeCell ref="BX184:CF184"/>
    <mergeCell ref="AV185:BD185"/>
    <mergeCell ref="BF185:BN185"/>
    <mergeCell ref="BO185:BW185"/>
    <mergeCell ref="BX185:CF185"/>
    <mergeCell ref="CG185:CO185"/>
    <mergeCell ref="AV181:BD181"/>
    <mergeCell ref="BF181:BN181"/>
    <mergeCell ref="CP184:CX184"/>
    <mergeCell ref="DQ183:DY183"/>
    <mergeCell ref="DZ179:EH179"/>
    <mergeCell ref="EI180:EQ180"/>
    <mergeCell ref="FK179:FS179"/>
    <mergeCell ref="FA180:FI180"/>
    <mergeCell ref="CG178:CO178"/>
    <mergeCell ref="CG181:CO181"/>
    <mergeCell ref="BO180:BW180"/>
    <mergeCell ref="ER179:EZ179"/>
    <mergeCell ref="EI179:EQ179"/>
    <mergeCell ref="DZ178:EH178"/>
    <mergeCell ref="EI178:EQ178"/>
    <mergeCell ref="DH178:DP178"/>
    <mergeCell ref="DQ179:DY179"/>
    <mergeCell ref="DQ178:DY178"/>
    <mergeCell ref="FK178:FS178"/>
    <mergeCell ref="FK181:FS181"/>
    <mergeCell ref="FA179:FI179"/>
    <mergeCell ref="BO181:BW181"/>
    <mergeCell ref="BX181:CF181"/>
    <mergeCell ref="DH180:DP180"/>
    <mergeCell ref="FA186:FI186"/>
    <mergeCell ref="FK186:FS186"/>
    <mergeCell ref="FA183:FI183"/>
    <mergeCell ref="FK183:FS183"/>
    <mergeCell ref="FA184:FI184"/>
    <mergeCell ref="FK182:FS182"/>
    <mergeCell ref="ER180:EZ180"/>
    <mergeCell ref="EI182:EQ182"/>
    <mergeCell ref="FA182:FI182"/>
    <mergeCell ref="DZ177:EH177"/>
    <mergeCell ref="DZ176:EH176"/>
    <mergeCell ref="ER185:EZ185"/>
    <mergeCell ref="EI186:EQ186"/>
    <mergeCell ref="ER186:EZ186"/>
    <mergeCell ref="ER183:EZ183"/>
    <mergeCell ref="DZ183:EH183"/>
    <mergeCell ref="EI185:EQ185"/>
    <mergeCell ref="EI184:EQ184"/>
    <mergeCell ref="ER184:EZ184"/>
    <mergeCell ref="ER182:EZ182"/>
    <mergeCell ref="EI183:EQ183"/>
    <mergeCell ref="FK185:FS185"/>
    <mergeCell ref="FK184:FS184"/>
    <mergeCell ref="FA185:FI185"/>
    <mergeCell ref="FA176:FI176"/>
    <mergeCell ref="FK176:FS176"/>
    <mergeCell ref="FA177:FI177"/>
    <mergeCell ref="FK177:FS177"/>
    <mergeCell ref="FK180:FS180"/>
    <mergeCell ref="FA181:FI181"/>
    <mergeCell ref="FA178:FI178"/>
    <mergeCell ref="DZ180:EH180"/>
    <mergeCell ref="BF177:BN177"/>
    <mergeCell ref="BO177:BW177"/>
    <mergeCell ref="AV178:BD178"/>
    <mergeCell ref="BF178:BN178"/>
    <mergeCell ref="BO178:BW178"/>
    <mergeCell ref="AV177:BD177"/>
    <mergeCell ref="DQ180:DY180"/>
    <mergeCell ref="CP179:CX179"/>
    <mergeCell ref="AV175:BD175"/>
    <mergeCell ref="BF175:BN175"/>
    <mergeCell ref="CY178:DG178"/>
    <mergeCell ref="CY177:DG177"/>
    <mergeCell ref="CG177:CO177"/>
    <mergeCell ref="AV176:BD176"/>
    <mergeCell ref="BF176:BN176"/>
    <mergeCell ref="BO176:BW176"/>
    <mergeCell ref="CP177:CX177"/>
    <mergeCell ref="BO175:BW175"/>
    <mergeCell ref="BX175:CF175"/>
    <mergeCell ref="CG175:CO175"/>
    <mergeCell ref="CP175:CX175"/>
    <mergeCell ref="DQ175:DY175"/>
    <mergeCell ref="CY175:DG175"/>
    <mergeCell ref="DH175:DP175"/>
    <mergeCell ref="CP176:CX176"/>
    <mergeCell ref="CY176:DG176"/>
    <mergeCell ref="BX176:CF176"/>
    <mergeCell ref="CP178:CX178"/>
    <mergeCell ref="BX178:CF178"/>
    <mergeCell ref="DZ174:EH174"/>
    <mergeCell ref="FA174:FI174"/>
    <mergeCell ref="FA175:FI175"/>
    <mergeCell ref="FK175:FS175"/>
    <mergeCell ref="EI174:EQ174"/>
    <mergeCell ref="ER174:EZ174"/>
    <mergeCell ref="FK174:FS174"/>
    <mergeCell ref="ER175:EZ175"/>
    <mergeCell ref="EI175:EQ175"/>
    <mergeCell ref="DZ175:EH175"/>
    <mergeCell ref="AV173:BD173"/>
    <mergeCell ref="BF173:BN173"/>
    <mergeCell ref="BO173:BW173"/>
    <mergeCell ref="BX173:CF173"/>
    <mergeCell ref="AV174:BD174"/>
    <mergeCell ref="BF174:BN174"/>
    <mergeCell ref="BO174:BW174"/>
    <mergeCell ref="BX174:CF174"/>
    <mergeCell ref="CG174:CO174"/>
    <mergeCell ref="CP174:CX174"/>
    <mergeCell ref="CP173:CX173"/>
    <mergeCell ref="DQ173:DY173"/>
    <mergeCell ref="CG173:CO173"/>
    <mergeCell ref="CY174:DG174"/>
    <mergeCell ref="DH174:DP174"/>
    <mergeCell ref="DQ174:DY174"/>
    <mergeCell ref="CY173:DG173"/>
    <mergeCell ref="DH173:DP173"/>
    <mergeCell ref="FK173:FS173"/>
    <mergeCell ref="EI172:EQ172"/>
    <mergeCell ref="ER172:EZ172"/>
    <mergeCell ref="ER173:EZ173"/>
    <mergeCell ref="DZ173:EH173"/>
    <mergeCell ref="FA173:FI173"/>
    <mergeCell ref="DZ172:EH172"/>
    <mergeCell ref="EI173:EQ173"/>
    <mergeCell ref="FA172:FI172"/>
    <mergeCell ref="FK172:FS172"/>
    <mergeCell ref="DQ171:DY171"/>
    <mergeCell ref="ER171:EZ171"/>
    <mergeCell ref="BF171:BN171"/>
    <mergeCell ref="BO171:BW171"/>
    <mergeCell ref="CG172:CO172"/>
    <mergeCell ref="CG171:CO171"/>
    <mergeCell ref="DH171:DP171"/>
    <mergeCell ref="DZ171:EH171"/>
    <mergeCell ref="EI171:EQ171"/>
    <mergeCell ref="AV171:BD171"/>
    <mergeCell ref="FK171:FS171"/>
    <mergeCell ref="DQ170:DY170"/>
    <mergeCell ref="DZ170:EH170"/>
    <mergeCell ref="ER170:EZ170"/>
    <mergeCell ref="AV172:BD172"/>
    <mergeCell ref="BF172:BN172"/>
    <mergeCell ref="BO172:BW172"/>
    <mergeCell ref="BX172:CF172"/>
    <mergeCell ref="BX171:CF171"/>
    <mergeCell ref="ER164:EZ164"/>
    <mergeCell ref="FA163:FI163"/>
    <mergeCell ref="CP172:CX172"/>
    <mergeCell ref="CP171:CX171"/>
    <mergeCell ref="FA169:FI169"/>
    <mergeCell ref="CY172:DG172"/>
    <mergeCell ref="DH172:DP172"/>
    <mergeCell ref="CY171:DG171"/>
    <mergeCell ref="DQ172:DY172"/>
    <mergeCell ref="FA171:FI171"/>
    <mergeCell ref="EI165:EQ165"/>
    <mergeCell ref="DZ164:EH164"/>
    <mergeCell ref="ER163:EZ163"/>
    <mergeCell ref="ER165:EZ165"/>
    <mergeCell ref="DZ165:EH165"/>
    <mergeCell ref="EI164:EQ164"/>
    <mergeCell ref="CP164:CX164"/>
    <mergeCell ref="DQ169:DY169"/>
    <mergeCell ref="DQ165:DY165"/>
    <mergeCell ref="CP169:CX169"/>
    <mergeCell ref="CY166:DG166"/>
    <mergeCell ref="CP165:CX165"/>
    <mergeCell ref="FA143:FI143"/>
    <mergeCell ref="FA144:FI144"/>
    <mergeCell ref="FA145:FI145"/>
    <mergeCell ref="FA146:FI146"/>
    <mergeCell ref="ER166:EZ166"/>
    <mergeCell ref="EI166:EQ166"/>
    <mergeCell ref="FA151:FI151"/>
    <mergeCell ref="FA153:FI153"/>
    <mergeCell ref="ER154:EZ154"/>
    <mergeCell ref="ER155:EZ155"/>
    <mergeCell ref="DZ166:EH166"/>
    <mergeCell ref="DZ169:EH169"/>
    <mergeCell ref="EI170:EQ170"/>
    <mergeCell ref="FK170:FS170"/>
    <mergeCell ref="FA170:FI170"/>
    <mergeCell ref="FA166:FI166"/>
    <mergeCell ref="FK169:FS169"/>
    <mergeCell ref="EI169:EQ169"/>
    <mergeCell ref="ER169:EZ169"/>
    <mergeCell ref="FA155:FI155"/>
    <mergeCell ref="FA164:FI164"/>
    <mergeCell ref="FA161:FI161"/>
    <mergeCell ref="FA165:FI165"/>
    <mergeCell ref="FA147:FI147"/>
    <mergeCell ref="ER147:EZ147"/>
    <mergeCell ref="ER153:EZ153"/>
    <mergeCell ref="ER149:EZ149"/>
    <mergeCell ref="ER152:EZ152"/>
    <mergeCell ref="ER151:EZ151"/>
    <mergeCell ref="ER148:EZ148"/>
    <mergeCell ref="FA150:FI150"/>
    <mergeCell ref="FA149:FI149"/>
    <mergeCell ref="FA160:FI160"/>
    <mergeCell ref="FA159:FI159"/>
    <mergeCell ref="FA162:FI162"/>
    <mergeCell ref="FA148:FI148"/>
    <mergeCell ref="FA154:FI154"/>
    <mergeCell ref="FA158:FI158"/>
    <mergeCell ref="ER150:EZ150"/>
    <mergeCell ref="FA152:FI152"/>
    <mergeCell ref="DZ162:EH162"/>
    <mergeCell ref="FA156:FI156"/>
    <mergeCell ref="FA157:FI157"/>
    <mergeCell ref="ER157:EZ157"/>
    <mergeCell ref="ER156:EZ156"/>
    <mergeCell ref="ER159:EZ159"/>
    <mergeCell ref="ER158:EZ158"/>
    <mergeCell ref="ER160:EZ160"/>
    <mergeCell ref="DZ157:EH157"/>
    <mergeCell ref="ER161:EZ161"/>
    <mergeCell ref="ER162:EZ162"/>
    <mergeCell ref="EI156:EQ156"/>
    <mergeCell ref="DH158:DP158"/>
    <mergeCell ref="EI159:EQ159"/>
    <mergeCell ref="EI160:EQ160"/>
    <mergeCell ref="EI162:EQ162"/>
    <mergeCell ref="EI157:EQ157"/>
    <mergeCell ref="DZ158:EH158"/>
    <mergeCell ref="EI158:EQ158"/>
    <mergeCell ref="DZ160:EH160"/>
    <mergeCell ref="DQ163:DY163"/>
    <mergeCell ref="DZ159:EH159"/>
    <mergeCell ref="DQ161:DY161"/>
    <mergeCell ref="EI161:EQ161"/>
    <mergeCell ref="DZ161:EH161"/>
    <mergeCell ref="EI163:EQ163"/>
    <mergeCell ref="CY163:DG163"/>
    <mergeCell ref="DH162:DP162"/>
    <mergeCell ref="DH160:DP160"/>
    <mergeCell ref="CY162:DG162"/>
    <mergeCell ref="CY161:DG161"/>
    <mergeCell ref="DH161:DP161"/>
    <mergeCell ref="CY160:DG160"/>
    <mergeCell ref="DH163:DP163"/>
    <mergeCell ref="DQ162:DY162"/>
    <mergeCell ref="DZ163:EH163"/>
    <mergeCell ref="BO165:BW165"/>
    <mergeCell ref="BX165:CF165"/>
    <mergeCell ref="BO164:BW164"/>
    <mergeCell ref="BX164:CF164"/>
    <mergeCell ref="CG164:CO164"/>
    <mergeCell ref="CP170:CX170"/>
    <mergeCell ref="CP166:CX166"/>
    <mergeCell ref="CG169:CO169"/>
    <mergeCell ref="BF169:BN169"/>
    <mergeCell ref="BO169:BW169"/>
    <mergeCell ref="BO166:BW166"/>
    <mergeCell ref="BF166:BN166"/>
    <mergeCell ref="CG166:CO166"/>
    <mergeCell ref="BX166:CF166"/>
    <mergeCell ref="CG170:CO170"/>
    <mergeCell ref="DQ160:DY160"/>
    <mergeCell ref="DQ159:DY159"/>
    <mergeCell ref="CG161:CO161"/>
    <mergeCell ref="AV165:BD165"/>
    <mergeCell ref="AV170:BD170"/>
    <mergeCell ref="BF170:BN170"/>
    <mergeCell ref="BX169:CF169"/>
    <mergeCell ref="BO170:BW170"/>
    <mergeCell ref="BX170:CF170"/>
    <mergeCell ref="AV169:BD169"/>
    <mergeCell ref="AV166:BD166"/>
    <mergeCell ref="BF165:BN165"/>
    <mergeCell ref="DH170:DP170"/>
    <mergeCell ref="CY165:DG165"/>
    <mergeCell ref="DH169:DP169"/>
    <mergeCell ref="CY169:DG169"/>
    <mergeCell ref="CY170:DG170"/>
    <mergeCell ref="DH165:DP165"/>
    <mergeCell ref="DH166:DP166"/>
    <mergeCell ref="DQ157:DY157"/>
    <mergeCell ref="DH157:DP157"/>
    <mergeCell ref="CP157:CX157"/>
    <mergeCell ref="CY159:DG159"/>
    <mergeCell ref="DH159:DP159"/>
    <mergeCell ref="CY157:DG157"/>
    <mergeCell ref="CP158:CX158"/>
    <mergeCell ref="CY158:DG158"/>
    <mergeCell ref="DQ158:DY158"/>
    <mergeCell ref="CG162:CO162"/>
    <mergeCell ref="CG163:CO163"/>
    <mergeCell ref="CY164:DG164"/>
    <mergeCell ref="DQ164:DY164"/>
    <mergeCell ref="DQ166:DY166"/>
    <mergeCell ref="DH164:DP164"/>
    <mergeCell ref="CG165:CO165"/>
    <mergeCell ref="BO151:BW151"/>
    <mergeCell ref="BO161:BW161"/>
    <mergeCell ref="BX158:CF158"/>
    <mergeCell ref="BX159:CF159"/>
    <mergeCell ref="BO154:BW154"/>
    <mergeCell ref="BX153:CF153"/>
    <mergeCell ref="BX151:CF151"/>
    <mergeCell ref="BX161:CF161"/>
    <mergeCell ref="BX160:CF160"/>
    <mergeCell ref="CP161:CX161"/>
    <mergeCell ref="CG156:CO156"/>
    <mergeCell ref="CP155:CX155"/>
    <mergeCell ref="CG154:CO154"/>
    <mergeCell ref="CG155:CO155"/>
    <mergeCell ref="CP159:CX159"/>
    <mergeCell ref="CP154:CX154"/>
    <mergeCell ref="BO152:BW152"/>
    <mergeCell ref="BO153:BW153"/>
    <mergeCell ref="BO159:BW159"/>
    <mergeCell ref="BO158:BW158"/>
    <mergeCell ref="BO157:BW157"/>
    <mergeCell ref="CG160:CO160"/>
    <mergeCell ref="CP156:CX156"/>
    <mergeCell ref="BO156:BW156"/>
    <mergeCell ref="BO155:BW155"/>
    <mergeCell ref="BX156:CF156"/>
    <mergeCell ref="CG152:CO152"/>
    <mergeCell ref="CP152:CX152"/>
    <mergeCell ref="CG159:CO159"/>
    <mergeCell ref="CG153:CO153"/>
    <mergeCell ref="BX152:CF152"/>
    <mergeCell ref="CY154:DG154"/>
    <mergeCell ref="CY155:DG155"/>
    <mergeCell ref="CY156:DG156"/>
    <mergeCell ref="DZ144:EH144"/>
    <mergeCell ref="DZ151:EH151"/>
    <mergeCell ref="DZ150:EH150"/>
    <mergeCell ref="DQ150:DY150"/>
    <mergeCell ref="DQ147:DY147"/>
    <mergeCell ref="DQ152:DY152"/>
    <mergeCell ref="DQ151:DY151"/>
    <mergeCell ref="DZ147:EH147"/>
    <mergeCell ref="EI145:EQ145"/>
    <mergeCell ref="DQ149:DY149"/>
    <mergeCell ref="DH149:DP149"/>
    <mergeCell ref="DZ149:EH149"/>
    <mergeCell ref="DZ148:EH148"/>
    <mergeCell ref="EI147:EQ147"/>
    <mergeCell ref="DZ145:EH145"/>
    <mergeCell ref="DQ146:DY146"/>
    <mergeCell ref="DZ146:EH146"/>
    <mergeCell ref="DH148:DP148"/>
    <mergeCell ref="DQ145:DY145"/>
    <mergeCell ref="DH145:DP145"/>
    <mergeCell ref="CY144:DG144"/>
    <mergeCell ref="DH144:DP144"/>
    <mergeCell ref="CY147:DG147"/>
    <mergeCell ref="CY148:DG148"/>
    <mergeCell ref="CY151:DG151"/>
    <mergeCell ref="CY149:DG149"/>
    <mergeCell ref="DQ155:DY155"/>
    <mergeCell ref="DZ155:EH155"/>
    <mergeCell ref="DZ156:EH156"/>
    <mergeCell ref="DZ138:EH138"/>
    <mergeCell ref="DZ139:EH139"/>
    <mergeCell ref="DZ133:EH133"/>
    <mergeCell ref="DZ141:EH141"/>
    <mergeCell ref="DZ143:EH143"/>
    <mergeCell ref="DZ136:EH136"/>
    <mergeCell ref="DZ142:EH142"/>
    <mergeCell ref="DZ135:EH135"/>
    <mergeCell ref="DZ134:EH134"/>
    <mergeCell ref="DZ140:EH140"/>
    <mergeCell ref="EI132:EQ132"/>
    <mergeCell ref="EI131:EQ131"/>
    <mergeCell ref="EI130:EQ130"/>
    <mergeCell ref="EI144:EQ144"/>
    <mergeCell ref="EI138:EQ138"/>
    <mergeCell ref="EI137:EQ137"/>
    <mergeCell ref="EI135:EQ135"/>
    <mergeCell ref="EI136:EQ136"/>
    <mergeCell ref="EI134:EQ134"/>
    <mergeCell ref="EI133:EQ133"/>
    <mergeCell ref="DZ131:EH131"/>
    <mergeCell ref="ER122:EZ122"/>
    <mergeCell ref="ER119:EZ119"/>
    <mergeCell ref="ER120:EZ120"/>
    <mergeCell ref="EI119:EQ119"/>
    <mergeCell ref="ER109:EZ109"/>
    <mergeCell ref="ER104:EZ104"/>
    <mergeCell ref="ER111:EZ111"/>
    <mergeCell ref="EI120:EQ120"/>
    <mergeCell ref="ER108:EZ108"/>
    <mergeCell ref="ER106:EZ106"/>
    <mergeCell ref="EI109:EQ109"/>
    <mergeCell ref="EI108:EQ108"/>
    <mergeCell ref="EI110:EQ110"/>
    <mergeCell ref="ER146:EZ146"/>
    <mergeCell ref="ER141:EZ141"/>
    <mergeCell ref="EI142:EQ142"/>
    <mergeCell ref="EI143:EQ143"/>
    <mergeCell ref="ER142:EZ142"/>
    <mergeCell ref="ER143:EZ143"/>
    <mergeCell ref="EI141:EQ141"/>
    <mergeCell ref="EI146:EQ146"/>
    <mergeCell ref="ER145:EZ145"/>
    <mergeCell ref="ER144:EZ144"/>
    <mergeCell ref="ER140:EZ140"/>
    <mergeCell ref="ER138:EZ138"/>
    <mergeCell ref="ER136:EZ136"/>
    <mergeCell ref="ER134:EZ134"/>
    <mergeCell ref="EI139:EQ139"/>
    <mergeCell ref="ER139:EZ139"/>
    <mergeCell ref="ER137:EZ137"/>
    <mergeCell ref="ER135:EZ135"/>
    <mergeCell ref="EI140:EQ140"/>
    <mergeCell ref="ER112:EZ112"/>
    <mergeCell ref="EI101:EQ101"/>
    <mergeCell ref="EI98:EQ98"/>
    <mergeCell ref="EI104:EQ104"/>
    <mergeCell ref="EI99:EQ99"/>
    <mergeCell ref="EI106:EQ106"/>
    <mergeCell ref="EI95:EQ95"/>
    <mergeCell ref="EI96:EQ96"/>
    <mergeCell ref="EI100:EQ100"/>
    <mergeCell ref="EI112:EQ112"/>
    <mergeCell ref="EI114:EQ114"/>
    <mergeCell ref="EI113:EQ113"/>
    <mergeCell ref="EI111:EQ111"/>
    <mergeCell ref="ER121:EZ121"/>
    <mergeCell ref="ER110:EZ110"/>
    <mergeCell ref="EI117:EQ117"/>
    <mergeCell ref="EI115:EQ115"/>
    <mergeCell ref="ER115:EZ115"/>
    <mergeCell ref="ER117:EZ117"/>
    <mergeCell ref="ER118:EZ118"/>
    <mergeCell ref="ER133:EZ133"/>
    <mergeCell ref="ER131:EZ131"/>
    <mergeCell ref="ER132:EZ132"/>
    <mergeCell ref="ER130:EZ130"/>
    <mergeCell ref="ER96:EZ96"/>
    <mergeCell ref="CY75:DG75"/>
    <mergeCell ref="ER128:EZ128"/>
    <mergeCell ref="ER126:EZ126"/>
    <mergeCell ref="ER125:EZ125"/>
    <mergeCell ref="ER123:EZ123"/>
    <mergeCell ref="ER127:EZ127"/>
    <mergeCell ref="ER105:EZ105"/>
    <mergeCell ref="ER102:EZ102"/>
    <mergeCell ref="DH71:DP71"/>
    <mergeCell ref="EI125:EQ125"/>
    <mergeCell ref="DZ81:EH81"/>
    <mergeCell ref="DZ84:EH84"/>
    <mergeCell ref="DZ92:EH92"/>
    <mergeCell ref="DZ80:EH80"/>
    <mergeCell ref="DZ118:EH118"/>
    <mergeCell ref="DZ116:EH116"/>
    <mergeCell ref="DZ88:EH88"/>
    <mergeCell ref="DZ110:EH110"/>
    <mergeCell ref="DZ107:EH107"/>
    <mergeCell ref="DZ108:EH108"/>
    <mergeCell ref="DZ93:EH93"/>
    <mergeCell ref="DZ105:EH105"/>
    <mergeCell ref="DZ86:EH86"/>
    <mergeCell ref="EI118:EQ118"/>
    <mergeCell ref="ER116:EZ116"/>
    <mergeCell ref="EI116:EQ116"/>
    <mergeCell ref="ER107:EZ107"/>
    <mergeCell ref="EI123:EQ123"/>
    <mergeCell ref="EI129:EQ129"/>
    <mergeCell ref="ER103:EZ103"/>
    <mergeCell ref="CP61:CX61"/>
    <mergeCell ref="CP60:CX60"/>
    <mergeCell ref="CP70:CX70"/>
    <mergeCell ref="CP71:CX71"/>
    <mergeCell ref="CP59:CX59"/>
    <mergeCell ref="EI124:EQ124"/>
    <mergeCell ref="EI127:EQ127"/>
    <mergeCell ref="EI126:EQ126"/>
    <mergeCell ref="DQ73:DY73"/>
    <mergeCell ref="DQ74:DY74"/>
    <mergeCell ref="EI121:EQ121"/>
    <mergeCell ref="EI122:EQ122"/>
    <mergeCell ref="EI128:EQ128"/>
    <mergeCell ref="DQ67:DY67"/>
    <mergeCell ref="DH72:DP72"/>
    <mergeCell ref="DQ69:DY69"/>
    <mergeCell ref="DH73:DP73"/>
    <mergeCell ref="DH67:DP67"/>
    <mergeCell ref="DQ71:DY71"/>
    <mergeCell ref="DH70:DP70"/>
    <mergeCell ref="ER62:EZ62"/>
    <mergeCell ref="ER80:EZ80"/>
    <mergeCell ref="ER85:EZ85"/>
    <mergeCell ref="ER86:EZ86"/>
    <mergeCell ref="ER124:EZ124"/>
    <mergeCell ref="EI107:EQ107"/>
    <mergeCell ref="ER113:EZ113"/>
    <mergeCell ref="ER129:EZ129"/>
    <mergeCell ref="ER114:EZ114"/>
    <mergeCell ref="DQ13:DY13"/>
    <mergeCell ref="CY12:DG12"/>
    <mergeCell ref="DH12:DP12"/>
    <mergeCell ref="CY15:DG15"/>
    <mergeCell ref="DH15:DP15"/>
    <mergeCell ref="CY14:DG14"/>
    <mergeCell ref="DH14:DP14"/>
    <mergeCell ref="CY69:DG69"/>
    <mergeCell ref="CY70:DG70"/>
    <mergeCell ref="CY74:DG74"/>
    <mergeCell ref="CY58:DG58"/>
    <mergeCell ref="CP69:CX69"/>
    <mergeCell ref="CG21:CO21"/>
    <mergeCell ref="CP36:CX36"/>
    <mergeCell ref="CP23:CX23"/>
    <mergeCell ref="CP22:CX22"/>
    <mergeCell ref="CY72:DG72"/>
    <mergeCell ref="CY71:DG71"/>
    <mergeCell ref="CY51:DG51"/>
    <mergeCell ref="CY36:DG36"/>
    <mergeCell ref="CG33:CO33"/>
    <mergeCell ref="CG58:CO58"/>
    <mergeCell ref="CG45:CO45"/>
    <mergeCell ref="CG35:CO35"/>
    <mergeCell ref="CY73:DG73"/>
    <mergeCell ref="CG28:CO28"/>
    <mergeCell ref="CP54:CX54"/>
    <mergeCell ref="CP56:CX56"/>
    <mergeCell ref="CP39:CX39"/>
    <mergeCell ref="CP50:CX50"/>
    <mergeCell ref="CP47:CX47"/>
    <mergeCell ref="CY34:DG34"/>
    <mergeCell ref="CP15:CX15"/>
    <mergeCell ref="CY10:DG10"/>
    <mergeCell ref="DH13:DP13"/>
    <mergeCell ref="CY13:DG13"/>
    <mergeCell ref="DH10:DP10"/>
    <mergeCell ref="CP10:CX10"/>
    <mergeCell ref="CG14:CO14"/>
    <mergeCell ref="CG10:CO10"/>
    <mergeCell ref="CG85:CO85"/>
    <mergeCell ref="CG61:CO61"/>
    <mergeCell ref="CG63:CO63"/>
    <mergeCell ref="CG59:CO59"/>
    <mergeCell ref="CG66:CO66"/>
    <mergeCell ref="CG55:CO55"/>
    <mergeCell ref="CG76:CO76"/>
    <mergeCell ref="CG79:CO79"/>
    <mergeCell ref="DH85:DP85"/>
    <mergeCell ref="DH84:DP84"/>
    <mergeCell ref="DH80:DP80"/>
    <mergeCell ref="DH83:DP83"/>
    <mergeCell ref="DH82:DP82"/>
    <mergeCell ref="DH81:DP81"/>
    <mergeCell ref="CY76:DG76"/>
    <mergeCell ref="CP62:CX62"/>
    <mergeCell ref="CY35:DG35"/>
    <mergeCell ref="CG52:CO52"/>
    <mergeCell ref="DH33:DP33"/>
    <mergeCell ref="CP64:CX64"/>
    <mergeCell ref="CP58:CX58"/>
    <mergeCell ref="CY62:DG62"/>
    <mergeCell ref="CP53:CX53"/>
    <mergeCell ref="CP49:CX49"/>
    <mergeCell ref="DQ14:DY14"/>
    <mergeCell ref="DQ15:DY15"/>
    <mergeCell ref="DQ33:DY33"/>
    <mergeCell ref="DQ18:DY18"/>
    <mergeCell ref="DQ22:DY22"/>
    <mergeCell ref="DH38:DP38"/>
    <mergeCell ref="CP37:CX37"/>
    <mergeCell ref="DH39:DP39"/>
    <mergeCell ref="DH40:DP40"/>
    <mergeCell ref="CY38:DG38"/>
    <mergeCell ref="CY39:DG39"/>
    <mergeCell ref="CP40:CX40"/>
    <mergeCell ref="CP38:CX38"/>
    <mergeCell ref="CY37:DG37"/>
    <mergeCell ref="CY40:DG40"/>
    <mergeCell ref="DH37:DP37"/>
    <mergeCell ref="DQ36:DY36"/>
    <mergeCell ref="DH34:DP34"/>
    <mergeCell ref="DQ35:DY35"/>
    <mergeCell ref="DH35:DP35"/>
    <mergeCell ref="DQ37:DY37"/>
    <mergeCell ref="DH36:DP36"/>
    <mergeCell ref="DQ31:DY31"/>
    <mergeCell ref="DH31:DP31"/>
    <mergeCell ref="CP28:CX28"/>
    <mergeCell ref="CP29:CX29"/>
    <mergeCell ref="CP34:CX34"/>
    <mergeCell ref="CP33:CX33"/>
    <mergeCell ref="CP35:CX35"/>
    <mergeCell ref="CP30:CX30"/>
    <mergeCell ref="CY20:DG20"/>
    <mergeCell ref="CY18:DG18"/>
    <mergeCell ref="BX22:CF22"/>
    <mergeCell ref="BX20:CF20"/>
    <mergeCell ref="BX16:CF16"/>
    <mergeCell ref="BX17:CF17"/>
    <mergeCell ref="CG73:CO73"/>
    <mergeCell ref="CG72:CO72"/>
    <mergeCell ref="CG68:CO68"/>
    <mergeCell ref="CG69:CO69"/>
    <mergeCell ref="BX66:CF66"/>
    <mergeCell ref="BX75:CF75"/>
    <mergeCell ref="BX73:CF73"/>
    <mergeCell ref="BX72:CF72"/>
    <mergeCell ref="BX57:CF57"/>
    <mergeCell ref="BX64:CF64"/>
    <mergeCell ref="BX58:CF58"/>
    <mergeCell ref="CG67:CO67"/>
    <mergeCell ref="BX68:CF68"/>
    <mergeCell ref="BX67:CF67"/>
    <mergeCell ref="BX69:CF69"/>
    <mergeCell ref="CG64:CO64"/>
    <mergeCell ref="CG65:CO65"/>
    <mergeCell ref="CG34:CO34"/>
    <mergeCell ref="CG40:CO40"/>
    <mergeCell ref="CG41:CO41"/>
    <mergeCell ref="CG38:CO38"/>
    <mergeCell ref="CG37:CO37"/>
    <mergeCell ref="CG36:CO36"/>
    <mergeCell ref="BX38:CF38"/>
    <mergeCell ref="BX35:CF35"/>
    <mergeCell ref="BX37:CF37"/>
    <mergeCell ref="CG62:CO62"/>
    <mergeCell ref="CG60:CO60"/>
    <mergeCell ref="ER94:EZ94"/>
    <mergeCell ref="FA103:FI103"/>
    <mergeCell ref="FA110:FI110"/>
    <mergeCell ref="FA99:FI99"/>
    <mergeCell ref="FA91:FI91"/>
    <mergeCell ref="FA95:FI95"/>
    <mergeCell ref="FA97:FI97"/>
    <mergeCell ref="FA92:FI92"/>
    <mergeCell ref="FA93:FI93"/>
    <mergeCell ref="FA98:FI98"/>
    <mergeCell ref="ER91:EZ91"/>
    <mergeCell ref="EI105:EQ105"/>
    <mergeCell ref="EI89:EQ89"/>
    <mergeCell ref="EI87:EQ87"/>
    <mergeCell ref="EI92:EQ92"/>
    <mergeCell ref="ER97:EZ97"/>
    <mergeCell ref="ER100:EZ100"/>
    <mergeCell ref="ER101:EZ101"/>
    <mergeCell ref="ER99:EZ99"/>
    <mergeCell ref="ER98:EZ98"/>
    <mergeCell ref="EI94:EQ94"/>
    <mergeCell ref="EI102:EQ102"/>
    <mergeCell ref="EI93:EQ93"/>
    <mergeCell ref="EI88:EQ88"/>
    <mergeCell ref="EI90:EQ90"/>
    <mergeCell ref="FA74:FI74"/>
    <mergeCell ref="FA83:FI83"/>
    <mergeCell ref="FA81:FI81"/>
    <mergeCell ref="FA130:FI130"/>
    <mergeCell ref="FA118:FI118"/>
    <mergeCell ref="FA115:FI115"/>
    <mergeCell ref="FA122:FI122"/>
    <mergeCell ref="FA120:FI120"/>
    <mergeCell ref="FA128:FI128"/>
    <mergeCell ref="FA124:FI124"/>
    <mergeCell ref="FA129:FI129"/>
    <mergeCell ref="FA125:FI125"/>
    <mergeCell ref="FA123:FI123"/>
    <mergeCell ref="FA114:FI114"/>
    <mergeCell ref="FA126:FI126"/>
    <mergeCell ref="FA121:FI121"/>
    <mergeCell ref="FA119:FI119"/>
    <mergeCell ref="FA102:FI102"/>
    <mergeCell ref="FA104:FI104"/>
    <mergeCell ref="FA107:FI107"/>
    <mergeCell ref="FA109:FI109"/>
    <mergeCell ref="FA108:FI108"/>
    <mergeCell ref="FA127:FI127"/>
    <mergeCell ref="FA90:FI90"/>
    <mergeCell ref="FA111:FI111"/>
    <mergeCell ref="FA87:FI87"/>
    <mergeCell ref="FA112:FI112"/>
    <mergeCell ref="FA105:FI105"/>
    <mergeCell ref="FA84:FI84"/>
    <mergeCell ref="FA79:FI79"/>
    <mergeCell ref="FA80:FI80"/>
    <mergeCell ref="FA142:FI142"/>
    <mergeCell ref="FA134:FI134"/>
    <mergeCell ref="FA140:FI140"/>
    <mergeCell ref="FA136:FI136"/>
    <mergeCell ref="FA137:FI137"/>
    <mergeCell ref="FA141:FI141"/>
    <mergeCell ref="FA133:FI133"/>
    <mergeCell ref="FA135:FI135"/>
    <mergeCell ref="FA131:FI131"/>
    <mergeCell ref="FA138:FI138"/>
    <mergeCell ref="FA132:FI132"/>
    <mergeCell ref="FA139:FI139"/>
    <mergeCell ref="FA117:FI117"/>
    <mergeCell ref="FA116:FI116"/>
    <mergeCell ref="FA113:FI113"/>
    <mergeCell ref="FA67:FI67"/>
    <mergeCell ref="FA63:FI63"/>
    <mergeCell ref="FA64:FI64"/>
    <mergeCell ref="FA68:FI68"/>
    <mergeCell ref="FA106:FI106"/>
    <mergeCell ref="FA89:FI89"/>
    <mergeCell ref="FA88:FI88"/>
    <mergeCell ref="FA101:FI101"/>
    <mergeCell ref="FA96:FI96"/>
    <mergeCell ref="FA85:FI85"/>
    <mergeCell ref="FA76:FI76"/>
    <mergeCell ref="FA77:FI77"/>
    <mergeCell ref="FA82:FI82"/>
    <mergeCell ref="FA100:FI100"/>
    <mergeCell ref="FA66:FI66"/>
    <mergeCell ref="FA69:FI69"/>
    <mergeCell ref="FA73:FI73"/>
    <mergeCell ref="FA53:FI53"/>
    <mergeCell ref="FA52:FI52"/>
    <mergeCell ref="FA57:FI57"/>
    <mergeCell ref="FA56:FI56"/>
    <mergeCell ref="FA55:FI55"/>
    <mergeCell ref="FA51:FI51"/>
    <mergeCell ref="FA58:FI58"/>
    <mergeCell ref="FA35:FI35"/>
    <mergeCell ref="FA40:FI40"/>
    <mergeCell ref="FA39:FI39"/>
    <mergeCell ref="FA36:FI36"/>
    <mergeCell ref="FA37:FI37"/>
    <mergeCell ref="FA42:FI42"/>
    <mergeCell ref="FA38:FI38"/>
    <mergeCell ref="FA41:FI41"/>
    <mergeCell ref="FA44:FI44"/>
    <mergeCell ref="FA43:FI43"/>
    <mergeCell ref="FA54:FI54"/>
    <mergeCell ref="FA45:FI45"/>
    <mergeCell ref="FA48:FI48"/>
    <mergeCell ref="FA50:FI50"/>
    <mergeCell ref="FA49:FI49"/>
    <mergeCell ref="FA47:FI47"/>
    <mergeCell ref="FA46:FI46"/>
    <mergeCell ref="FA12:FI12"/>
    <mergeCell ref="FA13:FI13"/>
    <mergeCell ref="FA14:FI14"/>
    <mergeCell ref="FA15:FI15"/>
    <mergeCell ref="FA32:FI32"/>
    <mergeCell ref="FA26:FI26"/>
    <mergeCell ref="FA25:FI25"/>
    <mergeCell ref="FA29:FI29"/>
    <mergeCell ref="FA30:FI30"/>
    <mergeCell ref="FA31:FI31"/>
    <mergeCell ref="FA34:FI34"/>
    <mergeCell ref="FA16:FI16"/>
    <mergeCell ref="FA17:FI17"/>
    <mergeCell ref="FA22:FI22"/>
    <mergeCell ref="FA23:FI23"/>
    <mergeCell ref="FA19:FI19"/>
    <mergeCell ref="FA18:FI18"/>
    <mergeCell ref="FA20:FI20"/>
    <mergeCell ref="FA27:FI27"/>
    <mergeCell ref="FA28:FI28"/>
    <mergeCell ref="FA33:FI33"/>
    <mergeCell ref="FA24:FI24"/>
    <mergeCell ref="FA21:FI21"/>
    <mergeCell ref="ER61:EZ61"/>
    <mergeCell ref="FA94:FI94"/>
    <mergeCell ref="ER74:EZ74"/>
    <mergeCell ref="ER88:EZ88"/>
    <mergeCell ref="ER90:EZ90"/>
    <mergeCell ref="ER93:EZ93"/>
    <mergeCell ref="ER75:EZ75"/>
    <mergeCell ref="ER83:EZ83"/>
    <mergeCell ref="ER60:EZ60"/>
    <mergeCell ref="ER95:EZ95"/>
    <mergeCell ref="ER79:EZ79"/>
    <mergeCell ref="ER76:EZ76"/>
    <mergeCell ref="ER92:EZ92"/>
    <mergeCell ref="FA71:FI71"/>
    <mergeCell ref="FA59:FI59"/>
    <mergeCell ref="FA60:FI60"/>
    <mergeCell ref="FA65:FI65"/>
    <mergeCell ref="FA70:FI70"/>
    <mergeCell ref="FA62:FI62"/>
    <mergeCell ref="FA61:FI61"/>
    <mergeCell ref="FA72:FI72"/>
    <mergeCell ref="FA86:FI86"/>
    <mergeCell ref="ER69:EZ69"/>
    <mergeCell ref="ER72:EZ72"/>
    <mergeCell ref="ER71:EZ71"/>
    <mergeCell ref="ER70:EZ70"/>
    <mergeCell ref="ER87:EZ87"/>
    <mergeCell ref="ER89:EZ89"/>
    <mergeCell ref="ER84:EZ84"/>
    <mergeCell ref="ER63:EZ63"/>
    <mergeCell ref="FA78:FI78"/>
    <mergeCell ref="FA75:FI75"/>
    <mergeCell ref="ER49:EZ49"/>
    <mergeCell ref="ER48:EZ48"/>
    <mergeCell ref="ER54:EZ54"/>
    <mergeCell ref="ER58:EZ58"/>
    <mergeCell ref="ER50:EZ50"/>
    <mergeCell ref="ER59:EZ59"/>
    <mergeCell ref="ER53:EZ53"/>
    <mergeCell ref="ER51:EZ51"/>
    <mergeCell ref="ER52:EZ52"/>
    <mergeCell ref="ER19:EZ19"/>
    <mergeCell ref="ER18:EZ18"/>
    <mergeCell ref="ER46:EZ46"/>
    <mergeCell ref="ER56:EZ56"/>
    <mergeCell ref="ER47:EZ47"/>
    <mergeCell ref="ER45:EZ45"/>
    <mergeCell ref="ER43:EZ43"/>
    <mergeCell ref="ER41:EZ41"/>
    <mergeCell ref="ER44:EZ44"/>
    <mergeCell ref="ER42:EZ42"/>
    <mergeCell ref="ER20:EZ20"/>
    <mergeCell ref="ER22:EZ22"/>
    <mergeCell ref="ER23:EZ23"/>
    <mergeCell ref="ER40:EZ40"/>
    <mergeCell ref="ER57:EZ57"/>
    <mergeCell ref="ER55:EZ55"/>
    <mergeCell ref="ER12:EZ12"/>
    <mergeCell ref="ER13:EZ13"/>
    <mergeCell ref="ER14:EZ14"/>
    <mergeCell ref="ER15:EZ15"/>
    <mergeCell ref="ER16:EZ16"/>
    <mergeCell ref="ER21:EZ21"/>
    <mergeCell ref="ER17:EZ17"/>
    <mergeCell ref="ER30:EZ30"/>
    <mergeCell ref="ER31:EZ31"/>
    <mergeCell ref="ER28:EZ28"/>
    <mergeCell ref="ER24:EZ24"/>
    <mergeCell ref="ER27:EZ27"/>
    <mergeCell ref="ER25:EZ25"/>
    <mergeCell ref="ER26:EZ26"/>
    <mergeCell ref="ER29:EZ29"/>
    <mergeCell ref="ER32:EZ32"/>
    <mergeCell ref="ER39:EZ39"/>
    <mergeCell ref="ER38:EZ38"/>
    <mergeCell ref="ER33:EZ33"/>
    <mergeCell ref="ER34:EZ34"/>
    <mergeCell ref="ER35:EZ35"/>
    <mergeCell ref="ER36:EZ36"/>
    <mergeCell ref="ER37:EZ37"/>
    <mergeCell ref="EI64:EQ64"/>
    <mergeCell ref="EI63:EQ63"/>
    <mergeCell ref="ER68:EZ68"/>
    <mergeCell ref="ER66:EZ66"/>
    <mergeCell ref="ER64:EZ64"/>
    <mergeCell ref="ER65:EZ65"/>
    <mergeCell ref="EI85:EQ85"/>
    <mergeCell ref="EI83:EQ83"/>
    <mergeCell ref="EI86:EQ86"/>
    <mergeCell ref="ER82:EZ82"/>
    <mergeCell ref="ER81:EZ81"/>
    <mergeCell ref="ER78:EZ78"/>
    <mergeCell ref="ER77:EZ77"/>
    <mergeCell ref="ER67:EZ67"/>
    <mergeCell ref="ER73:EZ73"/>
    <mergeCell ref="EI69:EQ69"/>
    <mergeCell ref="EI73:EQ73"/>
    <mergeCell ref="EI70:EQ70"/>
    <mergeCell ref="EI74:EQ74"/>
    <mergeCell ref="EI84:EQ84"/>
    <mergeCell ref="EI80:EQ80"/>
    <mergeCell ref="EI81:EQ81"/>
    <mergeCell ref="EI79:EQ79"/>
    <mergeCell ref="EI82:EQ82"/>
    <mergeCell ref="EI68:EQ68"/>
    <mergeCell ref="EI65:EQ65"/>
    <mergeCell ref="EI66:EQ66"/>
    <mergeCell ref="EI52:EQ52"/>
    <mergeCell ref="EI50:EQ50"/>
    <mergeCell ref="EI51:EQ51"/>
    <mergeCell ref="EI12:EQ12"/>
    <mergeCell ref="EI13:EQ13"/>
    <mergeCell ref="EI14:EQ14"/>
    <mergeCell ref="EI30:EQ30"/>
    <mergeCell ref="EI15:EQ15"/>
    <mergeCell ref="EI29:EQ29"/>
    <mergeCell ref="EI17:EQ17"/>
    <mergeCell ref="EI32:EQ32"/>
    <mergeCell ref="EI54:EQ54"/>
    <mergeCell ref="EI42:EQ42"/>
    <mergeCell ref="EI43:EQ43"/>
    <mergeCell ref="EI48:EQ48"/>
    <mergeCell ref="EI49:EQ49"/>
    <mergeCell ref="EI53:EQ53"/>
    <mergeCell ref="EI44:EQ44"/>
    <mergeCell ref="EI45:EQ45"/>
    <mergeCell ref="EI47:EQ47"/>
    <mergeCell ref="EI35:EQ35"/>
    <mergeCell ref="EI16:EQ16"/>
    <mergeCell ref="EI18:EQ18"/>
    <mergeCell ref="EI38:EQ38"/>
    <mergeCell ref="EI39:EQ39"/>
    <mergeCell ref="EI33:EQ33"/>
    <mergeCell ref="EI37:EQ37"/>
    <mergeCell ref="EI36:EQ36"/>
    <mergeCell ref="EI34:EQ34"/>
    <mergeCell ref="EI61:EQ61"/>
    <mergeCell ref="EI59:EQ59"/>
    <mergeCell ref="EI60:EQ60"/>
    <mergeCell ref="EI67:EQ67"/>
    <mergeCell ref="EI58:EQ58"/>
    <mergeCell ref="EI56:EQ56"/>
    <mergeCell ref="EI57:EQ57"/>
    <mergeCell ref="EI62:EQ62"/>
    <mergeCell ref="EI78:EQ78"/>
    <mergeCell ref="EI77:EQ77"/>
    <mergeCell ref="EI103:EQ103"/>
    <mergeCell ref="DZ96:EH96"/>
    <mergeCell ref="DZ98:EH98"/>
    <mergeCell ref="DZ99:EH99"/>
    <mergeCell ref="EI97:EQ97"/>
    <mergeCell ref="DZ101:EH101"/>
    <mergeCell ref="DZ94:EH94"/>
    <mergeCell ref="DZ103:EH103"/>
    <mergeCell ref="EI71:EQ71"/>
    <mergeCell ref="EI72:EQ72"/>
    <mergeCell ref="DZ91:EH91"/>
    <mergeCell ref="DZ90:EH90"/>
    <mergeCell ref="DZ87:EH87"/>
    <mergeCell ref="DZ82:EH82"/>
    <mergeCell ref="EI91:EQ91"/>
    <mergeCell ref="DZ89:EH89"/>
    <mergeCell ref="EI75:EQ75"/>
    <mergeCell ref="EI76:EQ76"/>
    <mergeCell ref="DZ56:EH56"/>
    <mergeCell ref="DZ71:EH71"/>
    <mergeCell ref="DZ79:EH79"/>
    <mergeCell ref="DZ72:EH72"/>
    <mergeCell ref="DZ126:EH126"/>
    <mergeCell ref="DZ137:EH137"/>
    <mergeCell ref="DZ130:EH130"/>
    <mergeCell ref="DZ127:EH127"/>
    <mergeCell ref="DZ132:EH132"/>
    <mergeCell ref="DZ128:EH128"/>
    <mergeCell ref="DZ123:EH123"/>
    <mergeCell ref="DZ122:EH122"/>
    <mergeCell ref="DZ113:EH113"/>
    <mergeCell ref="DZ121:EH121"/>
    <mergeCell ref="DZ100:EH100"/>
    <mergeCell ref="DZ115:EH115"/>
    <mergeCell ref="DZ109:EH109"/>
    <mergeCell ref="DZ106:EH106"/>
    <mergeCell ref="DZ111:EH111"/>
    <mergeCell ref="DZ112:EH112"/>
    <mergeCell ref="DZ129:EH129"/>
    <mergeCell ref="DZ119:EH119"/>
    <mergeCell ref="DZ117:EH117"/>
    <mergeCell ref="DZ104:EH104"/>
    <mergeCell ref="CG87:CO87"/>
    <mergeCell ref="CG71:CO71"/>
    <mergeCell ref="CP72:CX72"/>
    <mergeCell ref="CP75:CX75"/>
    <mergeCell ref="CP73:CX73"/>
    <mergeCell ref="CP74:CX74"/>
    <mergeCell ref="CP78:CX78"/>
    <mergeCell ref="DQ79:DY79"/>
    <mergeCell ref="DZ125:EH125"/>
    <mergeCell ref="DZ114:EH114"/>
    <mergeCell ref="DZ120:EH120"/>
    <mergeCell ref="DZ124:EH124"/>
    <mergeCell ref="DZ102:EH102"/>
    <mergeCell ref="DZ97:EH97"/>
    <mergeCell ref="DZ76:EH76"/>
    <mergeCell ref="DZ85:EH85"/>
    <mergeCell ref="DZ83:EH83"/>
    <mergeCell ref="DH117:DP117"/>
    <mergeCell ref="DH124:DP124"/>
    <mergeCell ref="DH122:DP122"/>
    <mergeCell ref="DH112:DP112"/>
    <mergeCell ref="DH110:DP110"/>
    <mergeCell ref="DH118:DP118"/>
    <mergeCell ref="DH121:DP121"/>
    <mergeCell ref="DZ95:EH95"/>
    <mergeCell ref="CG98:CO98"/>
    <mergeCell ref="DH113:DP113"/>
    <mergeCell ref="DH115:DP115"/>
    <mergeCell ref="CY116:DG116"/>
    <mergeCell ref="CY117:DG117"/>
    <mergeCell ref="CY124:DG124"/>
    <mergeCell ref="CY122:DG122"/>
    <mergeCell ref="CP65:CX65"/>
    <mergeCell ref="DZ70:EH70"/>
    <mergeCell ref="DQ66:DY66"/>
    <mergeCell ref="DH68:DP68"/>
    <mergeCell ref="CY91:DG91"/>
    <mergeCell ref="DQ70:DY70"/>
    <mergeCell ref="CP99:CX99"/>
    <mergeCell ref="DH98:DP98"/>
    <mergeCell ref="DH94:DP94"/>
    <mergeCell ref="DH93:DP93"/>
    <mergeCell ref="DH92:DP92"/>
    <mergeCell ref="CY92:DG92"/>
    <mergeCell ref="DQ90:DY90"/>
    <mergeCell ref="CP87:CX87"/>
    <mergeCell ref="CY87:DG87"/>
    <mergeCell ref="CY88:DG88"/>
    <mergeCell ref="CP90:CX90"/>
    <mergeCell ref="DH96:DP96"/>
    <mergeCell ref="CY89:DG89"/>
    <mergeCell ref="CP86:CX86"/>
    <mergeCell ref="CP85:CX85"/>
    <mergeCell ref="CP82:CX82"/>
    <mergeCell ref="CY66:DG66"/>
    <mergeCell ref="CY65:DG65"/>
    <mergeCell ref="CY77:DG77"/>
    <mergeCell ref="CP77:CX77"/>
    <mergeCell ref="CP79:CX79"/>
    <mergeCell ref="CP80:CX80"/>
    <mergeCell ref="CY99:DG99"/>
    <mergeCell ref="BX45:CF45"/>
    <mergeCell ref="DZ59:EH59"/>
    <mergeCell ref="DZ60:EH60"/>
    <mergeCell ref="BX47:CF47"/>
    <mergeCell ref="CG96:CO96"/>
    <mergeCell ref="CG93:CO93"/>
    <mergeCell ref="CG92:CO92"/>
    <mergeCell ref="CG89:CO89"/>
    <mergeCell ref="CG88:CO88"/>
    <mergeCell ref="CG86:CO86"/>
    <mergeCell ref="DQ72:DY72"/>
    <mergeCell ref="DQ62:DY62"/>
    <mergeCell ref="DZ52:EH52"/>
    <mergeCell ref="DQ59:DY59"/>
    <mergeCell ref="DZ75:EH75"/>
    <mergeCell ref="DZ74:EH74"/>
    <mergeCell ref="DZ73:EH73"/>
    <mergeCell ref="DQ56:DY56"/>
    <mergeCell ref="DQ60:DY60"/>
    <mergeCell ref="DH61:DP61"/>
    <mergeCell ref="CG91:CO91"/>
    <mergeCell ref="CG77:CO77"/>
    <mergeCell ref="CG81:CO81"/>
    <mergeCell ref="CG78:CO78"/>
    <mergeCell ref="CP67:CX67"/>
    <mergeCell ref="CP63:CX63"/>
    <mergeCell ref="CY57:DG57"/>
    <mergeCell ref="DH56:DP56"/>
    <mergeCell ref="DH57:DP57"/>
    <mergeCell ref="CY68:DG68"/>
    <mergeCell ref="DH64:DP64"/>
    <mergeCell ref="CY59:DG59"/>
    <mergeCell ref="BX85:CF85"/>
    <mergeCell ref="BX79:CF79"/>
    <mergeCell ref="BO46:BW46"/>
    <mergeCell ref="BO44:BW44"/>
    <mergeCell ref="BO43:BW43"/>
    <mergeCell ref="BO45:BW45"/>
    <mergeCell ref="BX55:CF55"/>
    <mergeCell ref="BX51:CF51"/>
    <mergeCell ref="BX53:CF53"/>
    <mergeCell ref="BO55:BW55"/>
    <mergeCell ref="BX50:CF50"/>
    <mergeCell ref="BX74:CF74"/>
    <mergeCell ref="BX54:CF54"/>
    <mergeCell ref="BX52:CF52"/>
    <mergeCell ref="BO47:BW47"/>
    <mergeCell ref="BO50:BW50"/>
    <mergeCell ref="BO71:BW71"/>
    <mergeCell ref="BX70:CF70"/>
    <mergeCell ref="BO70:BW70"/>
    <mergeCell ref="BO69:BW69"/>
    <mergeCell ref="BX48:CF48"/>
    <mergeCell ref="BX44:CF44"/>
    <mergeCell ref="BX62:CF62"/>
    <mergeCell ref="BX59:CF59"/>
    <mergeCell ref="BX61:CF61"/>
    <mergeCell ref="BX63:CF63"/>
    <mergeCell ref="BO61:BW61"/>
    <mergeCell ref="BX76:CF76"/>
    <mergeCell ref="BX43:CF43"/>
    <mergeCell ref="BX46:CF46"/>
    <mergeCell ref="BO67:BW67"/>
    <mergeCell ref="BO68:BW68"/>
    <mergeCell ref="BO87:BW87"/>
    <mergeCell ref="BO83:BW83"/>
    <mergeCell ref="BO81:BW81"/>
    <mergeCell ref="BO72:BW72"/>
    <mergeCell ref="BX77:CF77"/>
    <mergeCell ref="BO79:BW79"/>
    <mergeCell ref="BX71:CF71"/>
    <mergeCell ref="BO75:BW75"/>
    <mergeCell ref="BO73:BW73"/>
    <mergeCell ref="BX94:CF94"/>
    <mergeCell ref="BX92:CF92"/>
    <mergeCell ref="BO82:BW82"/>
    <mergeCell ref="BO80:BW80"/>
    <mergeCell ref="BO94:BW94"/>
    <mergeCell ref="BO95:BW95"/>
    <mergeCell ref="BO74:BW74"/>
    <mergeCell ref="BO77:BW77"/>
    <mergeCell ref="BO78:BW78"/>
    <mergeCell ref="BO76:BW76"/>
    <mergeCell ref="BX78:CF78"/>
    <mergeCell ref="BX80:CF80"/>
    <mergeCell ref="BX83:CF83"/>
    <mergeCell ref="BX81:CF81"/>
    <mergeCell ref="BX82:CF82"/>
    <mergeCell ref="BX86:CF86"/>
    <mergeCell ref="BX90:CF90"/>
    <mergeCell ref="BX89:CF89"/>
    <mergeCell ref="BX91:CF91"/>
    <mergeCell ref="BX88:CF88"/>
    <mergeCell ref="BX87:CF87"/>
    <mergeCell ref="BX84:CF84"/>
    <mergeCell ref="BX95:CF95"/>
    <mergeCell ref="BO96:BW96"/>
    <mergeCell ref="BX107:CF107"/>
    <mergeCell ref="BX106:CF106"/>
    <mergeCell ref="BO98:BW98"/>
    <mergeCell ref="BX105:CF105"/>
    <mergeCell ref="BX104:CF104"/>
    <mergeCell ref="BO97:BW97"/>
    <mergeCell ref="BX116:CF116"/>
    <mergeCell ref="BX117:CF117"/>
    <mergeCell ref="BO113:BW113"/>
    <mergeCell ref="BO84:BW84"/>
    <mergeCell ref="BO105:BW105"/>
    <mergeCell ref="BO108:BW108"/>
    <mergeCell ref="BO101:BW101"/>
    <mergeCell ref="BO100:BW100"/>
    <mergeCell ref="BO92:BW92"/>
    <mergeCell ref="BO91:BW91"/>
    <mergeCell ref="BO90:BW90"/>
    <mergeCell ref="BO104:BW104"/>
    <mergeCell ref="BO86:BW86"/>
    <mergeCell ref="BO85:BW85"/>
    <mergeCell ref="BX113:CF113"/>
    <mergeCell ref="BX112:CF112"/>
    <mergeCell ref="BX109:CF109"/>
    <mergeCell ref="BX108:CF108"/>
    <mergeCell ref="BX110:CF110"/>
    <mergeCell ref="BO116:BW116"/>
    <mergeCell ref="BX97:CF97"/>
    <mergeCell ref="BX102:CF102"/>
    <mergeCell ref="BX93:CF93"/>
    <mergeCell ref="BX96:CF96"/>
    <mergeCell ref="BO99:BW99"/>
    <mergeCell ref="BO102:BW102"/>
    <mergeCell ref="BO114:BW114"/>
    <mergeCell ref="BO115:BW115"/>
    <mergeCell ref="BO103:BW103"/>
    <mergeCell ref="BO122:BW122"/>
    <mergeCell ref="CG111:CO111"/>
    <mergeCell ref="CP107:CX107"/>
    <mergeCell ref="CP110:CX110"/>
    <mergeCell ref="DH128:DP128"/>
    <mergeCell ref="BX98:CF98"/>
    <mergeCell ref="BX127:CF127"/>
    <mergeCell ref="CY127:DG127"/>
    <mergeCell ref="CG121:CO121"/>
    <mergeCell ref="CP127:CX127"/>
    <mergeCell ref="CP126:CX126"/>
    <mergeCell ref="CY126:DG126"/>
    <mergeCell ref="CG126:CO126"/>
    <mergeCell ref="CP128:CX128"/>
    <mergeCell ref="CG122:CO122"/>
    <mergeCell ref="CG127:CO127"/>
    <mergeCell ref="CG125:CO125"/>
    <mergeCell ref="BX118:CF118"/>
    <mergeCell ref="CG120:CO120"/>
    <mergeCell ref="BX119:CF119"/>
    <mergeCell ref="BX103:CF103"/>
    <mergeCell ref="BX100:CF100"/>
    <mergeCell ref="BX99:CF99"/>
    <mergeCell ref="BX128:CF128"/>
    <mergeCell ref="BX120:CF120"/>
    <mergeCell ref="CG128:CO128"/>
    <mergeCell ref="BX115:CF115"/>
    <mergeCell ref="DH120:DP120"/>
    <mergeCell ref="CY110:DG110"/>
    <mergeCell ref="DH99:DP99"/>
    <mergeCell ref="DH100:DP100"/>
    <mergeCell ref="CG106:CO106"/>
    <mergeCell ref="CG109:CO109"/>
    <mergeCell ref="BO117:BW117"/>
    <mergeCell ref="BX122:CF122"/>
    <mergeCell ref="DH114:DP114"/>
    <mergeCell ref="BO118:BW118"/>
    <mergeCell ref="CG118:CO118"/>
    <mergeCell ref="BO119:BW119"/>
    <mergeCell ref="BX111:CF111"/>
    <mergeCell ref="CY101:DG101"/>
    <mergeCell ref="BX101:CF101"/>
    <mergeCell ref="BO123:BW123"/>
    <mergeCell ref="BO124:BW124"/>
    <mergeCell ref="BO120:BW120"/>
    <mergeCell ref="BO121:BW121"/>
    <mergeCell ref="BO112:BW112"/>
    <mergeCell ref="BO106:BW106"/>
    <mergeCell ref="BO109:BW109"/>
    <mergeCell ref="BO110:BW110"/>
    <mergeCell ref="BO111:BW111"/>
    <mergeCell ref="BO107:BW107"/>
    <mergeCell ref="CY112:DG112"/>
    <mergeCell ref="CP116:CX116"/>
    <mergeCell ref="CP123:CX123"/>
    <mergeCell ref="CP113:CX113"/>
    <mergeCell ref="CP117:CX117"/>
    <mergeCell ref="CY115:DG115"/>
    <mergeCell ref="CY123:DG123"/>
    <mergeCell ref="CP120:CX120"/>
    <mergeCell ref="BO89:BW89"/>
    <mergeCell ref="BO88:BW88"/>
    <mergeCell ref="BO93:BW93"/>
    <mergeCell ref="BX114:CF114"/>
    <mergeCell ref="CG112:CO112"/>
    <mergeCell ref="CG116:CO116"/>
    <mergeCell ref="CG102:CO102"/>
    <mergeCell ref="CY114:DG114"/>
    <mergeCell ref="BX124:CF124"/>
    <mergeCell ref="BX123:CF123"/>
    <mergeCell ref="CP111:CX111"/>
    <mergeCell ref="CG119:CO119"/>
    <mergeCell ref="CG117:CO117"/>
    <mergeCell ref="CG104:CO104"/>
    <mergeCell ref="CG107:CO107"/>
    <mergeCell ref="CG110:CO110"/>
    <mergeCell ref="CG105:CO105"/>
    <mergeCell ref="CG108:CO108"/>
    <mergeCell ref="CP95:CX95"/>
    <mergeCell ref="CP96:CX96"/>
    <mergeCell ref="CG114:CO114"/>
    <mergeCell ref="CG115:CO115"/>
    <mergeCell ref="CG113:CO113"/>
    <mergeCell ref="CY113:DG113"/>
    <mergeCell ref="CG123:CO123"/>
    <mergeCell ref="CG124:CO124"/>
    <mergeCell ref="CY121:DG121"/>
    <mergeCell ref="CY95:DG95"/>
    <mergeCell ref="CY109:DG109"/>
    <mergeCell ref="CY111:DG111"/>
    <mergeCell ref="CY103:DG103"/>
    <mergeCell ref="CY90:DG90"/>
    <mergeCell ref="DQ137:DY137"/>
    <mergeCell ref="DH127:DP127"/>
    <mergeCell ref="DQ141:DY141"/>
    <mergeCell ref="DQ140:DY140"/>
    <mergeCell ref="DH142:DP142"/>
    <mergeCell ref="DH140:DP140"/>
    <mergeCell ref="DH143:DP143"/>
    <mergeCell ref="DQ94:DY94"/>
    <mergeCell ref="DQ95:DY95"/>
    <mergeCell ref="DQ80:DY80"/>
    <mergeCell ref="DQ81:DY81"/>
    <mergeCell ref="DQ88:DY88"/>
    <mergeCell ref="DQ82:DY82"/>
    <mergeCell ref="DQ85:DY85"/>
    <mergeCell ref="DQ87:DY87"/>
    <mergeCell ref="DQ84:DY84"/>
    <mergeCell ref="DQ86:DY86"/>
    <mergeCell ref="DQ83:DY83"/>
    <mergeCell ref="DQ104:DY104"/>
    <mergeCell ref="DQ91:DY91"/>
    <mergeCell ref="DH86:DP86"/>
    <mergeCell ref="DH87:DP87"/>
    <mergeCell ref="DQ89:DY89"/>
    <mergeCell ref="DH95:DP95"/>
    <mergeCell ref="DH91:DP91"/>
    <mergeCell ref="DH97:DP97"/>
    <mergeCell ref="DQ103:DY103"/>
    <mergeCell ref="DQ96:DY96"/>
    <mergeCell ref="DQ100:DY100"/>
    <mergeCell ref="DH111:DP111"/>
    <mergeCell ref="DH108:DP108"/>
    <mergeCell ref="DQ110:DY110"/>
    <mergeCell ref="CG43:CO43"/>
    <mergeCell ref="CG42:CO42"/>
    <mergeCell ref="BO42:BW42"/>
    <mergeCell ref="CG51:CO51"/>
    <mergeCell ref="BX49:CF49"/>
    <mergeCell ref="BF71:BN71"/>
    <mergeCell ref="BF77:BN77"/>
    <mergeCell ref="DQ143:DY143"/>
    <mergeCell ref="DQ144:DY144"/>
    <mergeCell ref="DQ126:DY126"/>
    <mergeCell ref="DQ128:DY128"/>
    <mergeCell ref="DQ138:DY138"/>
    <mergeCell ref="DQ134:DY134"/>
    <mergeCell ref="DQ133:DY133"/>
    <mergeCell ref="DQ136:DY136"/>
    <mergeCell ref="DQ127:DY127"/>
    <mergeCell ref="DH129:DP129"/>
    <mergeCell ref="DH132:DP132"/>
    <mergeCell ref="DH130:DP130"/>
    <mergeCell ref="DH131:DP131"/>
    <mergeCell ref="DQ131:DY131"/>
    <mergeCell ref="DH141:DP141"/>
    <mergeCell ref="DQ132:DY132"/>
    <mergeCell ref="DQ130:DY130"/>
    <mergeCell ref="DQ129:DY129"/>
    <mergeCell ref="DH126:DP126"/>
    <mergeCell ref="DQ139:DY139"/>
    <mergeCell ref="DH139:DP139"/>
    <mergeCell ref="DQ135:DY135"/>
    <mergeCell ref="DH135:DP135"/>
    <mergeCell ref="DH136:DP136"/>
    <mergeCell ref="DH137:DP137"/>
    <mergeCell ref="BX23:CF23"/>
    <mergeCell ref="BX24:CF24"/>
    <mergeCell ref="AV25:BD25"/>
    <mergeCell ref="BX31:CF31"/>
    <mergeCell ref="AV26:BD26"/>
    <mergeCell ref="BF34:BN34"/>
    <mergeCell ref="BF38:BN38"/>
    <mergeCell ref="BX40:CF40"/>
    <mergeCell ref="BX36:CF36"/>
    <mergeCell ref="DQ142:DY142"/>
    <mergeCell ref="CY131:DG131"/>
    <mergeCell ref="CY140:DG140"/>
    <mergeCell ref="CY138:DG138"/>
    <mergeCell ref="DH133:DP133"/>
    <mergeCell ref="DH134:DP134"/>
    <mergeCell ref="CY137:DG137"/>
    <mergeCell ref="CY139:DG139"/>
    <mergeCell ref="DH138:DP138"/>
    <mergeCell ref="CY136:DG136"/>
    <mergeCell ref="CY133:DG133"/>
    <mergeCell ref="BX41:CF41"/>
    <mergeCell ref="BX39:CF39"/>
    <mergeCell ref="BF42:BN42"/>
    <mergeCell ref="BX42:CF42"/>
    <mergeCell ref="BF41:BN41"/>
    <mergeCell ref="CY130:DG130"/>
    <mergeCell ref="CY128:DG128"/>
    <mergeCell ref="CY80:DG80"/>
    <mergeCell ref="CY82:DG82"/>
    <mergeCell ref="CY81:DG81"/>
    <mergeCell ref="CG46:CO46"/>
    <mergeCell ref="CG47:CO47"/>
    <mergeCell ref="BO66:BW66"/>
    <mergeCell ref="BX56:CF56"/>
    <mergeCell ref="BX65:CF65"/>
    <mergeCell ref="BO64:BW64"/>
    <mergeCell ref="BX60:CF60"/>
    <mergeCell ref="BO49:BW49"/>
    <mergeCell ref="BO57:BW57"/>
    <mergeCell ref="BO63:BW63"/>
    <mergeCell ref="BO62:BW62"/>
    <mergeCell ref="BO33:BW33"/>
    <mergeCell ref="BO34:BW34"/>
    <mergeCell ref="BX33:CF33"/>
    <mergeCell ref="AV52:BD52"/>
    <mergeCell ref="AV18:BD18"/>
    <mergeCell ref="AV21:BD21"/>
    <mergeCell ref="BX27:CF27"/>
    <mergeCell ref="BO23:BW23"/>
    <mergeCell ref="BO25:BW25"/>
    <mergeCell ref="BX28:CF28"/>
    <mergeCell ref="BX25:CF25"/>
    <mergeCell ref="BX26:CF26"/>
    <mergeCell ref="BF30:BN30"/>
    <mergeCell ref="BF32:BN32"/>
    <mergeCell ref="BF31:BN31"/>
    <mergeCell ref="AV32:BD32"/>
    <mergeCell ref="BF33:BN33"/>
    <mergeCell ref="BO28:BW28"/>
    <mergeCell ref="BO30:BW30"/>
    <mergeCell ref="BO31:BW31"/>
    <mergeCell ref="BX32:CF32"/>
    <mergeCell ref="BX18:CF18"/>
    <mergeCell ref="AV30:BD30"/>
    <mergeCell ref="AV27:BD27"/>
    <mergeCell ref="BF28:BN28"/>
    <mergeCell ref="AV43:BD43"/>
    <mergeCell ref="AV41:BD41"/>
    <mergeCell ref="BF45:BN45"/>
    <mergeCell ref="BO37:BW37"/>
    <mergeCell ref="AV33:BD33"/>
    <mergeCell ref="BO36:BW36"/>
    <mergeCell ref="BO65:BW65"/>
    <mergeCell ref="BO60:BW60"/>
    <mergeCell ref="BO52:BW52"/>
    <mergeCell ref="BO48:BW48"/>
    <mergeCell ref="BO54:BW54"/>
    <mergeCell ref="BO51:BW51"/>
    <mergeCell ref="BO53:BW53"/>
    <mergeCell ref="BO58:BW58"/>
    <mergeCell ref="BO59:BW59"/>
    <mergeCell ref="BO56:BW56"/>
    <mergeCell ref="AV31:BD31"/>
    <mergeCell ref="AV28:BD28"/>
    <mergeCell ref="AV65:BD65"/>
    <mergeCell ref="BF65:BN65"/>
    <mergeCell ref="AV53:BD53"/>
    <mergeCell ref="BF60:BN60"/>
    <mergeCell ref="BF57:BN57"/>
    <mergeCell ref="BF49:BN49"/>
    <mergeCell ref="BF50:BN50"/>
    <mergeCell ref="BF53:BN53"/>
    <mergeCell ref="BF54:BN54"/>
    <mergeCell ref="BF64:BN64"/>
    <mergeCell ref="AV57:BD57"/>
    <mergeCell ref="AV56:BD56"/>
    <mergeCell ref="BF22:BN22"/>
    <mergeCell ref="BF29:BN29"/>
    <mergeCell ref="BF26:BN26"/>
    <mergeCell ref="AV34:BD34"/>
    <mergeCell ref="AV40:BD40"/>
    <mergeCell ref="AV36:BD36"/>
    <mergeCell ref="AV44:BD44"/>
    <mergeCell ref="BF20:BN20"/>
    <mergeCell ref="AV51:BD51"/>
    <mergeCell ref="BF52:BN52"/>
    <mergeCell ref="BF44:BN44"/>
    <mergeCell ref="BF47:BN47"/>
    <mergeCell ref="BF51:BN51"/>
    <mergeCell ref="AV17:BD17"/>
    <mergeCell ref="BO32:BW32"/>
    <mergeCell ref="BO22:BW22"/>
    <mergeCell ref="BO26:BW26"/>
    <mergeCell ref="BO39:BW39"/>
    <mergeCell ref="BF27:BN27"/>
    <mergeCell ref="BO29:BW29"/>
    <mergeCell ref="BO27:BW27"/>
    <mergeCell ref="BO35:BW35"/>
    <mergeCell ref="AV50:BD50"/>
    <mergeCell ref="AV47:BD47"/>
    <mergeCell ref="AV49:BD49"/>
    <mergeCell ref="BF40:BN40"/>
    <mergeCell ref="BF35:BN35"/>
    <mergeCell ref="AV38:BD38"/>
    <mergeCell ref="AV39:BD39"/>
    <mergeCell ref="BF39:BN39"/>
    <mergeCell ref="BF24:BN24"/>
    <mergeCell ref="BF48:BN48"/>
    <mergeCell ref="AV16:BD16"/>
    <mergeCell ref="AV46:BD46"/>
    <mergeCell ref="BF46:BN46"/>
    <mergeCell ref="BF25:BN25"/>
    <mergeCell ref="AV22:BD22"/>
    <mergeCell ref="BF23:BN23"/>
    <mergeCell ref="AV35:BD35"/>
    <mergeCell ref="BO41:BW41"/>
    <mergeCell ref="BO40:BW40"/>
    <mergeCell ref="AV10:BD10"/>
    <mergeCell ref="BF18:BN18"/>
    <mergeCell ref="BF19:BN19"/>
    <mergeCell ref="BF17:BN17"/>
    <mergeCell ref="AV12:BD12"/>
    <mergeCell ref="AV13:BD13"/>
    <mergeCell ref="BF10:BN10"/>
    <mergeCell ref="BF12:BN12"/>
    <mergeCell ref="BF13:BN13"/>
    <mergeCell ref="AV19:BD19"/>
    <mergeCell ref="AV42:BD42"/>
    <mergeCell ref="AV45:BD45"/>
    <mergeCell ref="BF43:BN43"/>
    <mergeCell ref="AV14:BD14"/>
    <mergeCell ref="BF14:BN14"/>
    <mergeCell ref="BF15:BN15"/>
    <mergeCell ref="BF21:BN21"/>
    <mergeCell ref="AV20:BD20"/>
    <mergeCell ref="AV37:BD37"/>
    <mergeCell ref="BF37:BN37"/>
    <mergeCell ref="BF36:BN36"/>
    <mergeCell ref="AV15:BD15"/>
    <mergeCell ref="BF16:BN16"/>
    <mergeCell ref="AV58:BD58"/>
    <mergeCell ref="AV59:BD59"/>
    <mergeCell ref="AV60:BD60"/>
    <mergeCell ref="AV64:BD64"/>
    <mergeCell ref="AV62:BD62"/>
    <mergeCell ref="AV54:BD54"/>
    <mergeCell ref="AV48:BD48"/>
    <mergeCell ref="BF56:BN56"/>
    <mergeCell ref="BF55:BN55"/>
    <mergeCell ref="AV63:BD63"/>
    <mergeCell ref="BF63:BN63"/>
    <mergeCell ref="BF62:BN62"/>
    <mergeCell ref="BF58:BN58"/>
    <mergeCell ref="BF59:BN59"/>
    <mergeCell ref="AV61:BD61"/>
    <mergeCell ref="BF61:BN61"/>
    <mergeCell ref="AV55:BD55"/>
    <mergeCell ref="AV66:BD66"/>
    <mergeCell ref="AV70:BD70"/>
    <mergeCell ref="AV76:BD76"/>
    <mergeCell ref="AV67:BD67"/>
    <mergeCell ref="AV68:BD68"/>
    <mergeCell ref="AV69:BD69"/>
    <mergeCell ref="AV74:BD74"/>
    <mergeCell ref="AV73:BD73"/>
    <mergeCell ref="AV75:BD75"/>
    <mergeCell ref="AV72:BD72"/>
    <mergeCell ref="AV71:BD71"/>
    <mergeCell ref="BF84:BN84"/>
    <mergeCell ref="AV78:BD78"/>
    <mergeCell ref="BF78:BN78"/>
    <mergeCell ref="AV79:BD79"/>
    <mergeCell ref="AV81:BD81"/>
    <mergeCell ref="AV80:BD80"/>
    <mergeCell ref="BF81:BN81"/>
    <mergeCell ref="BF80:BN80"/>
    <mergeCell ref="BF79:BN79"/>
    <mergeCell ref="AV82:BD82"/>
    <mergeCell ref="BF74:BN74"/>
    <mergeCell ref="BF73:BN73"/>
    <mergeCell ref="BF72:BN72"/>
    <mergeCell ref="BF67:BN67"/>
    <mergeCell ref="BF70:BN70"/>
    <mergeCell ref="BF69:BN69"/>
    <mergeCell ref="BF68:BN68"/>
    <mergeCell ref="BF66:BN66"/>
    <mergeCell ref="BF75:BN75"/>
    <mergeCell ref="BF89:BN89"/>
    <mergeCell ref="BF76:BN76"/>
    <mergeCell ref="AV77:BD77"/>
    <mergeCell ref="AV86:BD86"/>
    <mergeCell ref="BF86:BN86"/>
    <mergeCell ref="BF82:BN82"/>
    <mergeCell ref="AV83:BD83"/>
    <mergeCell ref="AV85:BD85"/>
    <mergeCell ref="BF85:BN85"/>
    <mergeCell ref="BF83:BN83"/>
    <mergeCell ref="AV84:BD84"/>
    <mergeCell ref="AV87:BD87"/>
    <mergeCell ref="AV92:BD92"/>
    <mergeCell ref="AV89:BD89"/>
    <mergeCell ref="AV96:BD96"/>
    <mergeCell ref="AV90:BD90"/>
    <mergeCell ref="AV88:BD88"/>
    <mergeCell ref="AV91:BD91"/>
    <mergeCell ref="BF87:BN87"/>
    <mergeCell ref="BF88:BN88"/>
    <mergeCell ref="BF90:BN90"/>
    <mergeCell ref="BF91:BN91"/>
    <mergeCell ref="BF95:BN95"/>
    <mergeCell ref="BF97:BN97"/>
    <mergeCell ref="BF96:BN96"/>
    <mergeCell ref="BF94:BN94"/>
    <mergeCell ref="BF92:BN92"/>
    <mergeCell ref="AV93:BD93"/>
    <mergeCell ref="BF109:BN109"/>
    <mergeCell ref="BF108:BN108"/>
    <mergeCell ref="AV108:BD108"/>
    <mergeCell ref="AV105:BD105"/>
    <mergeCell ref="BF107:BN107"/>
    <mergeCell ref="BF105:BN105"/>
    <mergeCell ref="AV109:BD109"/>
    <mergeCell ref="AV106:BD106"/>
    <mergeCell ref="AV107:BD107"/>
    <mergeCell ref="BF93:BN93"/>
    <mergeCell ref="BF101:BN101"/>
    <mergeCell ref="BF100:BN100"/>
    <mergeCell ref="BF98:BN98"/>
    <mergeCell ref="BF99:BN99"/>
    <mergeCell ref="AV102:BD102"/>
    <mergeCell ref="AV94:BD94"/>
    <mergeCell ref="AV95:BD95"/>
    <mergeCell ref="AV99:BD99"/>
    <mergeCell ref="AV98:BD98"/>
    <mergeCell ref="AV100:BD100"/>
    <mergeCell ref="BF102:BN102"/>
    <mergeCell ref="BF103:BN103"/>
    <mergeCell ref="AV103:BD103"/>
    <mergeCell ref="BF104:BN104"/>
    <mergeCell ref="AV97:BD97"/>
    <mergeCell ref="AV116:BD116"/>
    <mergeCell ref="BF111:BN111"/>
    <mergeCell ref="AV113:BD113"/>
    <mergeCell ref="AV112:BD112"/>
    <mergeCell ref="AV111:BD111"/>
    <mergeCell ref="AV115:BD115"/>
    <mergeCell ref="BF115:BN115"/>
    <mergeCell ref="BF112:BN112"/>
    <mergeCell ref="BF114:BN114"/>
    <mergeCell ref="BF120:BN120"/>
    <mergeCell ref="AV114:BD114"/>
    <mergeCell ref="AV120:BD120"/>
    <mergeCell ref="BF116:BN116"/>
    <mergeCell ref="BF113:BN113"/>
    <mergeCell ref="AV101:BD101"/>
    <mergeCell ref="BF123:BN123"/>
    <mergeCell ref="BF106:BN106"/>
    <mergeCell ref="BF117:BN117"/>
    <mergeCell ref="AV104:BD104"/>
    <mergeCell ref="AV119:BD119"/>
    <mergeCell ref="BF110:BN110"/>
    <mergeCell ref="AV110:BD110"/>
    <mergeCell ref="AV129:BD129"/>
    <mergeCell ref="AV130:BD130"/>
    <mergeCell ref="BF126:BN126"/>
    <mergeCell ref="BF127:BN127"/>
    <mergeCell ref="AV126:BD126"/>
    <mergeCell ref="BF143:BN143"/>
    <mergeCell ref="AV140:BD140"/>
    <mergeCell ref="AV138:BD138"/>
    <mergeCell ref="BF138:BN138"/>
    <mergeCell ref="AV131:BD131"/>
    <mergeCell ref="AV135:BD135"/>
    <mergeCell ref="AV132:BD132"/>
    <mergeCell ref="BF136:BN136"/>
    <mergeCell ref="BF131:BN131"/>
    <mergeCell ref="BF132:BN132"/>
    <mergeCell ref="BF121:BN121"/>
    <mergeCell ref="BF118:BN118"/>
    <mergeCell ref="AV118:BD118"/>
    <mergeCell ref="AV121:BD121"/>
    <mergeCell ref="BF119:BN119"/>
    <mergeCell ref="AV122:BD122"/>
    <mergeCell ref="BF122:BN122"/>
    <mergeCell ref="AV124:BD124"/>
    <mergeCell ref="AV125:BD125"/>
    <mergeCell ref="AV123:BD123"/>
    <mergeCell ref="BF124:BN124"/>
    <mergeCell ref="BF125:BN125"/>
    <mergeCell ref="AO7:AT7"/>
    <mergeCell ref="BF134:BN134"/>
    <mergeCell ref="AV136:BD136"/>
    <mergeCell ref="AV134:BD134"/>
    <mergeCell ref="BF135:BN135"/>
    <mergeCell ref="AV24:BD24"/>
    <mergeCell ref="AV23:BD23"/>
    <mergeCell ref="AV29:BD29"/>
    <mergeCell ref="AV127:BD127"/>
    <mergeCell ref="AV128:BD128"/>
    <mergeCell ref="AV154:BD154"/>
    <mergeCell ref="AV153:BD153"/>
    <mergeCell ref="AV150:BD150"/>
    <mergeCell ref="AV152:BD152"/>
    <mergeCell ref="AV142:BD142"/>
    <mergeCell ref="AV145:BD145"/>
    <mergeCell ref="AV143:BD143"/>
    <mergeCell ref="AV151:BD151"/>
    <mergeCell ref="BF150:BN150"/>
    <mergeCell ref="AV146:BD146"/>
    <mergeCell ref="AV147:BD147"/>
    <mergeCell ref="AV149:BD149"/>
    <mergeCell ref="AV117:BD117"/>
    <mergeCell ref="AV133:BD133"/>
    <mergeCell ref="AV141:BD141"/>
    <mergeCell ref="AV139:BD139"/>
    <mergeCell ref="BF145:BN145"/>
    <mergeCell ref="BF139:BN139"/>
    <mergeCell ref="BF9:BN9"/>
    <mergeCell ref="AV137:BD137"/>
    <mergeCell ref="AV148:BD148"/>
    <mergeCell ref="BF133:BN133"/>
    <mergeCell ref="AV144:BD144"/>
    <mergeCell ref="BF137:BN137"/>
    <mergeCell ref="BF142:BN142"/>
    <mergeCell ref="BF140:BN140"/>
    <mergeCell ref="BF151:BN151"/>
    <mergeCell ref="BF161:BN161"/>
    <mergeCell ref="AV164:BD164"/>
    <mergeCell ref="AV161:BD161"/>
    <mergeCell ref="AV163:BD163"/>
    <mergeCell ref="BF163:BN163"/>
    <mergeCell ref="BF162:BN162"/>
    <mergeCell ref="AV162:BD162"/>
    <mergeCell ref="BF164:BN164"/>
    <mergeCell ref="AV159:BD159"/>
    <mergeCell ref="AV157:BD157"/>
    <mergeCell ref="BF159:BN159"/>
    <mergeCell ref="AV158:BD158"/>
    <mergeCell ref="BF158:BN158"/>
    <mergeCell ref="BF157:BN157"/>
    <mergeCell ref="BF160:BN160"/>
    <mergeCell ref="AV160:BD160"/>
    <mergeCell ref="BF153:BN153"/>
    <mergeCell ref="BF152:BN152"/>
    <mergeCell ref="BF154:BN154"/>
    <mergeCell ref="AV156:BD156"/>
    <mergeCell ref="BF156:BN156"/>
    <mergeCell ref="BF155:BN155"/>
    <mergeCell ref="AV155:BD155"/>
    <mergeCell ref="CP121:CX121"/>
    <mergeCell ref="CP114:CX114"/>
    <mergeCell ref="BX121:CF121"/>
    <mergeCell ref="CY119:DG119"/>
    <mergeCell ref="CP119:CX119"/>
    <mergeCell ref="CP118:CX118"/>
    <mergeCell ref="CG136:CO136"/>
    <mergeCell ref="CG135:CO135"/>
    <mergeCell ref="CG142:CO142"/>
    <mergeCell ref="CP132:CX132"/>
    <mergeCell ref="CP112:CX112"/>
    <mergeCell ref="BX140:CF140"/>
    <mergeCell ref="BX142:CF142"/>
    <mergeCell ref="CY120:DG120"/>
    <mergeCell ref="CY118:DG118"/>
    <mergeCell ref="CG141:CO141"/>
    <mergeCell ref="BX134:CF134"/>
    <mergeCell ref="BX130:CF130"/>
    <mergeCell ref="CY129:DG129"/>
    <mergeCell ref="CG129:CO129"/>
    <mergeCell ref="CG139:CO139"/>
    <mergeCell ref="CG131:CO131"/>
    <mergeCell ref="CG132:CO132"/>
    <mergeCell ref="BX139:CF139"/>
    <mergeCell ref="BX141:CF141"/>
    <mergeCell ref="BO128:BW128"/>
    <mergeCell ref="BO130:BW130"/>
    <mergeCell ref="BO126:BW126"/>
    <mergeCell ref="BO125:BW125"/>
    <mergeCell ref="BO127:BW127"/>
    <mergeCell ref="BO129:BW129"/>
    <mergeCell ref="BX137:CF137"/>
    <mergeCell ref="BX132:CF132"/>
    <mergeCell ref="BX133:CF133"/>
    <mergeCell ref="BX136:CF136"/>
    <mergeCell ref="BX135:CF135"/>
    <mergeCell ref="BO149:BW149"/>
    <mergeCell ref="BF149:BN149"/>
    <mergeCell ref="BO148:BW148"/>
    <mergeCell ref="BF144:BN144"/>
    <mergeCell ref="BF147:BN147"/>
    <mergeCell ref="BO147:BW147"/>
    <mergeCell ref="BO146:BW146"/>
    <mergeCell ref="BO145:BW145"/>
    <mergeCell ref="BX143:CF143"/>
    <mergeCell ref="BF148:BN148"/>
    <mergeCell ref="BF141:BN141"/>
    <mergeCell ref="BO134:BW134"/>
    <mergeCell ref="BO136:BW136"/>
    <mergeCell ref="BO135:BW135"/>
    <mergeCell ref="BO131:BW131"/>
    <mergeCell ref="BX148:CF148"/>
    <mergeCell ref="DQ101:DY101"/>
    <mergeCell ref="DQ102:DY102"/>
    <mergeCell ref="DQ98:DY98"/>
    <mergeCell ref="DQ99:DY99"/>
    <mergeCell ref="DQ97:DY97"/>
    <mergeCell ref="DH102:DP102"/>
    <mergeCell ref="DH101:DP101"/>
    <mergeCell ref="DH104:DP104"/>
    <mergeCell ref="CG103:CO103"/>
    <mergeCell ref="DH109:DP109"/>
    <mergeCell ref="DH103:DP103"/>
    <mergeCell ref="DH105:DP105"/>
    <mergeCell ref="DH107:DP107"/>
    <mergeCell ref="CP100:CX100"/>
    <mergeCell ref="BO144:BW144"/>
    <mergeCell ref="BF146:BN146"/>
    <mergeCell ref="BF129:BN129"/>
    <mergeCell ref="BF130:BN130"/>
    <mergeCell ref="BF128:BN128"/>
    <mergeCell ref="BX129:CF129"/>
    <mergeCell ref="BX126:CF126"/>
    <mergeCell ref="BX125:CF125"/>
    <mergeCell ref="BO143:BW143"/>
    <mergeCell ref="BO138:BW138"/>
    <mergeCell ref="BO141:BW141"/>
    <mergeCell ref="BO140:BW140"/>
    <mergeCell ref="BO139:BW139"/>
    <mergeCell ref="BO133:BW133"/>
    <mergeCell ref="BO132:BW132"/>
    <mergeCell ref="BO142:BW142"/>
    <mergeCell ref="BO137:BW137"/>
    <mergeCell ref="BX144:CF144"/>
    <mergeCell ref="DQ115:DY115"/>
    <mergeCell ref="DQ116:DY116"/>
    <mergeCell ref="DQ117:DY117"/>
    <mergeCell ref="CP106:CX106"/>
    <mergeCell ref="CP105:CX105"/>
    <mergeCell ref="CY102:DG102"/>
    <mergeCell ref="DH125:DP125"/>
    <mergeCell ref="DH119:DP119"/>
    <mergeCell ref="DH123:DP123"/>
    <mergeCell ref="DQ125:DY125"/>
    <mergeCell ref="DQ119:DY119"/>
    <mergeCell ref="DQ112:DY112"/>
    <mergeCell ref="DQ124:DY124"/>
    <mergeCell ref="DQ120:DY120"/>
    <mergeCell ref="DQ122:DY122"/>
    <mergeCell ref="DQ114:DY114"/>
    <mergeCell ref="DQ123:DY123"/>
    <mergeCell ref="DQ121:DY121"/>
    <mergeCell ref="DQ118:DY118"/>
    <mergeCell ref="CY104:DG104"/>
    <mergeCell ref="CY107:DG107"/>
    <mergeCell ref="CY108:DG108"/>
    <mergeCell ref="CY105:DG105"/>
    <mergeCell ref="DQ113:DY113"/>
    <mergeCell ref="DH116:DP116"/>
    <mergeCell ref="DQ105:DY105"/>
    <mergeCell ref="DQ111:DY111"/>
    <mergeCell ref="DH106:DP106"/>
    <mergeCell ref="DQ107:DY107"/>
    <mergeCell ref="DQ108:DY108"/>
    <mergeCell ref="DQ109:DY109"/>
    <mergeCell ref="DQ106:DY106"/>
    <mergeCell ref="FA9:FI9"/>
    <mergeCell ref="EI9:EQ9"/>
    <mergeCell ref="EI10:EQ10"/>
    <mergeCell ref="FA10:FI10"/>
    <mergeCell ref="ER10:EZ10"/>
    <mergeCell ref="ER9:EZ9"/>
    <mergeCell ref="DH75:DP75"/>
    <mergeCell ref="DQ75:DY75"/>
    <mergeCell ref="DQ77:DY77"/>
    <mergeCell ref="DH76:DP76"/>
    <mergeCell ref="DQ76:DY76"/>
    <mergeCell ref="DH9:DP9"/>
    <mergeCell ref="DH55:DP55"/>
    <mergeCell ref="DQ49:DY49"/>
    <mergeCell ref="DQ40:DY40"/>
    <mergeCell ref="DQ34:DY34"/>
    <mergeCell ref="CY9:DG9"/>
    <mergeCell ref="CY33:DG33"/>
    <mergeCell ref="DH52:DP52"/>
    <mergeCell ref="DH53:DP53"/>
    <mergeCell ref="CY43:DG43"/>
    <mergeCell ref="CY46:DG46"/>
    <mergeCell ref="CY48:DG48"/>
    <mergeCell ref="CY41:DG41"/>
    <mergeCell ref="CY52:DG52"/>
    <mergeCell ref="CY49:DG49"/>
    <mergeCell ref="DZ9:EH9"/>
    <mergeCell ref="DZ10:EH10"/>
    <mergeCell ref="DQ9:DY9"/>
    <mergeCell ref="DZ12:EH12"/>
    <mergeCell ref="DQ10:DY10"/>
    <mergeCell ref="DQ12:DY12"/>
    <mergeCell ref="DZ15:EH15"/>
    <mergeCell ref="DH51:DP51"/>
    <mergeCell ref="DH50:DP50"/>
    <mergeCell ref="DH49:DP49"/>
    <mergeCell ref="DZ41:EH41"/>
    <mergeCell ref="DQ42:DY42"/>
    <mergeCell ref="DQ41:DY41"/>
    <mergeCell ref="DQ44:DY44"/>
    <mergeCell ref="DQ38:DY38"/>
    <mergeCell ref="DQ39:DY39"/>
    <mergeCell ref="DZ39:EH39"/>
    <mergeCell ref="DQ48:DY48"/>
    <mergeCell ref="DZ47:EH47"/>
    <mergeCell ref="DZ48:EH48"/>
    <mergeCell ref="DQ47:DY47"/>
    <mergeCell ref="DZ46:EH46"/>
    <mergeCell ref="DQ46:DY46"/>
    <mergeCell ref="DH24:DP24"/>
    <mergeCell ref="DZ21:EH21"/>
    <mergeCell ref="DZ27:EH27"/>
    <mergeCell ref="DZ51:EH51"/>
    <mergeCell ref="DZ22:EH22"/>
    <mergeCell ref="DH20:DP20"/>
    <mergeCell ref="DH19:DP19"/>
    <mergeCell ref="DH17:DP17"/>
    <mergeCell ref="DQ16:DY16"/>
    <mergeCell ref="DQ17:DY17"/>
    <mergeCell ref="DZ49:EH49"/>
    <mergeCell ref="DH42:DP42"/>
    <mergeCell ref="DH41:DP41"/>
    <mergeCell ref="DZ37:EH37"/>
    <mergeCell ref="DZ36:EH36"/>
    <mergeCell ref="CP9:CX9"/>
    <mergeCell ref="BO14:BW14"/>
    <mergeCell ref="BO16:BW16"/>
    <mergeCell ref="BO15:BW15"/>
    <mergeCell ref="BO12:BW12"/>
    <mergeCell ref="CG9:CO9"/>
    <mergeCell ref="BO9:BW9"/>
    <mergeCell ref="BO10:BW10"/>
    <mergeCell ref="BX9:CF9"/>
    <mergeCell ref="BX10:CF10"/>
    <mergeCell ref="BO13:BW13"/>
    <mergeCell ref="BX19:CF19"/>
    <mergeCell ref="BX21:CF21"/>
    <mergeCell ref="BO17:BW17"/>
    <mergeCell ref="BO19:BW19"/>
    <mergeCell ref="BO18:BW18"/>
    <mergeCell ref="BO20:BW20"/>
    <mergeCell ref="BO21:BW21"/>
    <mergeCell ref="BX13:CF13"/>
    <mergeCell ref="BX14:CF14"/>
    <mergeCell ref="BX12:CF12"/>
    <mergeCell ref="CP20:CX20"/>
    <mergeCell ref="CG20:CO20"/>
    <mergeCell ref="CP19:CX19"/>
    <mergeCell ref="CG16:CO16"/>
    <mergeCell ref="BX15:CF15"/>
    <mergeCell ref="CG15:CO15"/>
    <mergeCell ref="CG12:CO12"/>
    <mergeCell ref="CG13:CO13"/>
    <mergeCell ref="CP12:CX12"/>
    <mergeCell ref="CP14:CX14"/>
    <mergeCell ref="CP13:CX13"/>
    <mergeCell ref="BX34:CF34"/>
    <mergeCell ref="BX30:CF30"/>
    <mergeCell ref="BO38:BW38"/>
    <mergeCell ref="BO24:BW24"/>
    <mergeCell ref="BX29:CF29"/>
    <mergeCell ref="DZ13:EH13"/>
    <mergeCell ref="DZ14:EH14"/>
    <mergeCell ref="CG54:CO54"/>
    <mergeCell ref="CG56:CO56"/>
    <mergeCell ref="CG144:CO144"/>
    <mergeCell ref="CY142:DG142"/>
    <mergeCell ref="CP135:CX135"/>
    <mergeCell ref="CG138:CO138"/>
    <mergeCell ref="CG130:CO130"/>
    <mergeCell ref="CP130:CX130"/>
    <mergeCell ref="CG134:CO134"/>
    <mergeCell ref="CG133:CO133"/>
    <mergeCell ref="CG137:CO137"/>
    <mergeCell ref="CP142:CX142"/>
    <mergeCell ref="CP134:CX134"/>
    <mergeCell ref="CG143:CO143"/>
    <mergeCell ref="CP144:CX144"/>
    <mergeCell ref="CP143:CX143"/>
    <mergeCell ref="BX131:CF131"/>
    <mergeCell ref="CY143:DG143"/>
    <mergeCell ref="CY132:DG132"/>
    <mergeCell ref="CG140:CO140"/>
    <mergeCell ref="CY135:DG135"/>
    <mergeCell ref="CY134:DG134"/>
    <mergeCell ref="CP140:CX140"/>
    <mergeCell ref="CP136:CX136"/>
    <mergeCell ref="BX138:CF138"/>
    <mergeCell ref="CG149:CO149"/>
    <mergeCell ref="CG145:CO145"/>
    <mergeCell ref="CP146:CX146"/>
    <mergeCell ref="BX146:CF146"/>
    <mergeCell ref="BX147:CF147"/>
    <mergeCell ref="BX145:CF145"/>
    <mergeCell ref="BX149:CF149"/>
    <mergeCell ref="BO163:BW163"/>
    <mergeCell ref="BX163:CF163"/>
    <mergeCell ref="BO162:BW162"/>
    <mergeCell ref="CP160:CX160"/>
    <mergeCell ref="CG157:CO157"/>
    <mergeCell ref="CP141:CX141"/>
    <mergeCell ref="BX157:CF157"/>
    <mergeCell ref="BO160:BW160"/>
    <mergeCell ref="BX162:CF162"/>
    <mergeCell ref="CG147:CO147"/>
    <mergeCell ref="CG146:CO146"/>
    <mergeCell ref="CG150:CO150"/>
    <mergeCell ref="CG151:CO151"/>
    <mergeCell ref="CG148:CO148"/>
    <mergeCell ref="CP150:CX150"/>
    <mergeCell ref="CP151:CX151"/>
    <mergeCell ref="CP162:CX162"/>
    <mergeCell ref="CP163:CX163"/>
    <mergeCell ref="BX155:CF155"/>
    <mergeCell ref="CG158:CO158"/>
    <mergeCell ref="CP145:CX145"/>
    <mergeCell ref="CP147:CX147"/>
    <mergeCell ref="BO150:BW150"/>
    <mergeCell ref="BX150:CF150"/>
    <mergeCell ref="BX154:CF154"/>
    <mergeCell ref="DQ148:DY148"/>
    <mergeCell ref="DQ156:DY156"/>
    <mergeCell ref="DQ154:DY154"/>
    <mergeCell ref="EI148:EQ148"/>
    <mergeCell ref="DZ153:EH153"/>
    <mergeCell ref="EI154:EQ154"/>
    <mergeCell ref="DH146:DP146"/>
    <mergeCell ref="DH155:DP155"/>
    <mergeCell ref="DH150:DP150"/>
    <mergeCell ref="DH147:DP147"/>
    <mergeCell ref="DH153:DP153"/>
    <mergeCell ref="DH151:DP151"/>
    <mergeCell ref="DH154:DP154"/>
    <mergeCell ref="DH152:DP152"/>
    <mergeCell ref="EI155:EQ155"/>
    <mergeCell ref="DZ152:EH152"/>
    <mergeCell ref="DQ153:DY153"/>
    <mergeCell ref="DZ154:EH154"/>
    <mergeCell ref="EI153:EQ153"/>
    <mergeCell ref="EI149:EQ149"/>
    <mergeCell ref="EI151:EQ151"/>
    <mergeCell ref="EI152:EQ152"/>
    <mergeCell ref="EI150:EQ150"/>
    <mergeCell ref="DH156:DP156"/>
    <mergeCell ref="DQ52:DY52"/>
    <mergeCell ref="CP148:CX148"/>
    <mergeCell ref="CP97:CX97"/>
    <mergeCell ref="CY106:DG106"/>
    <mergeCell ref="CP104:CX104"/>
    <mergeCell ref="CP115:CX115"/>
    <mergeCell ref="CP109:CX109"/>
    <mergeCell ref="CP108:CX108"/>
    <mergeCell ref="CP103:CX103"/>
    <mergeCell ref="CY100:DG100"/>
    <mergeCell ref="CY93:DG93"/>
    <mergeCell ref="CP94:CX94"/>
    <mergeCell ref="CP149:CX149"/>
    <mergeCell ref="CY153:DG153"/>
    <mergeCell ref="CY150:DG150"/>
    <mergeCell ref="CY145:DG145"/>
    <mergeCell ref="CY146:DG146"/>
    <mergeCell ref="CP153:CX153"/>
    <mergeCell ref="CY152:DG152"/>
    <mergeCell ref="CP133:CX133"/>
    <mergeCell ref="CP122:CX122"/>
    <mergeCell ref="CP124:CX124"/>
    <mergeCell ref="CP125:CX125"/>
    <mergeCell ref="CP139:CX139"/>
    <mergeCell ref="CP137:CX137"/>
    <mergeCell ref="CP138:CX138"/>
    <mergeCell ref="CP131:CX131"/>
    <mergeCell ref="CP129:CX129"/>
    <mergeCell ref="CY125:DG125"/>
    <mergeCell ref="CY97:DG97"/>
    <mergeCell ref="CY141:DG141"/>
    <mergeCell ref="CP98:CX98"/>
    <mergeCell ref="CG44:CO44"/>
    <mergeCell ref="DZ53:EH53"/>
    <mergeCell ref="CG70:CO70"/>
    <mergeCell ref="CY61:DG61"/>
    <mergeCell ref="CY60:DG60"/>
    <mergeCell ref="CY53:DG53"/>
    <mergeCell ref="CY56:DG56"/>
    <mergeCell ref="CY55:DG55"/>
    <mergeCell ref="DH48:DP48"/>
    <mergeCell ref="CP57:CX57"/>
    <mergeCell ref="DH63:DP63"/>
    <mergeCell ref="DH62:DP62"/>
    <mergeCell ref="DH65:DP65"/>
    <mergeCell ref="CY85:DG85"/>
    <mergeCell ref="CY86:DG86"/>
    <mergeCell ref="CP91:CX91"/>
    <mergeCell ref="CP93:CX93"/>
    <mergeCell ref="CP92:CX92"/>
    <mergeCell ref="CP83:CX83"/>
    <mergeCell ref="CP84:CX84"/>
    <mergeCell ref="DQ93:DY93"/>
    <mergeCell ref="DQ92:DY92"/>
    <mergeCell ref="DH90:DP90"/>
    <mergeCell ref="DH88:DP88"/>
    <mergeCell ref="DH89:DP89"/>
    <mergeCell ref="CG90:CO90"/>
    <mergeCell ref="CP46:CX46"/>
    <mergeCell ref="CP48:CX48"/>
    <mergeCell ref="CP76:CX76"/>
    <mergeCell ref="CY83:DG83"/>
    <mergeCell ref="CP81:CX81"/>
    <mergeCell ref="CY84:DG84"/>
    <mergeCell ref="CG94:CO94"/>
    <mergeCell ref="CP102:CX102"/>
    <mergeCell ref="CP101:CX101"/>
    <mergeCell ref="CG84:CO84"/>
    <mergeCell ref="CG74:CO74"/>
    <mergeCell ref="CG75:CO75"/>
    <mergeCell ref="CG82:CO82"/>
    <mergeCell ref="CG80:CO80"/>
    <mergeCell ref="CG83:CO83"/>
    <mergeCell ref="DH46:DP46"/>
    <mergeCell ref="DH47:DP47"/>
    <mergeCell ref="DH74:DP74"/>
    <mergeCell ref="CG48:CO48"/>
    <mergeCell ref="DH69:DP69"/>
    <mergeCell ref="CG57:CO57"/>
    <mergeCell ref="CG49:CO49"/>
    <mergeCell ref="CG50:CO50"/>
    <mergeCell ref="CY96:DG96"/>
    <mergeCell ref="CY78:DG78"/>
    <mergeCell ref="CY79:DG79"/>
    <mergeCell ref="CP89:CX89"/>
    <mergeCell ref="DH66:DP66"/>
    <mergeCell ref="CP66:CX66"/>
    <mergeCell ref="DH54:DP54"/>
    <mergeCell ref="DH60:DP60"/>
    <mergeCell ref="DH58:DP58"/>
    <mergeCell ref="DH59:DP59"/>
    <mergeCell ref="CY94:DG94"/>
    <mergeCell ref="CY98:DG98"/>
    <mergeCell ref="CG100:CO100"/>
    <mergeCell ref="CG101:CO101"/>
    <mergeCell ref="CG99:CO99"/>
    <mergeCell ref="CY45:DG45"/>
    <mergeCell ref="DZ44:EH44"/>
    <mergeCell ref="CG97:CO97"/>
    <mergeCell ref="CY42:DG42"/>
    <mergeCell ref="CP41:CX41"/>
    <mergeCell ref="DH45:DP45"/>
    <mergeCell ref="DQ43:DY43"/>
    <mergeCell ref="EI40:EQ40"/>
    <mergeCell ref="EI46:EQ46"/>
    <mergeCell ref="DZ43:EH43"/>
    <mergeCell ref="DZ40:EH40"/>
    <mergeCell ref="DZ45:EH45"/>
    <mergeCell ref="EI41:EQ41"/>
    <mergeCell ref="DH43:DP43"/>
    <mergeCell ref="CY50:DG50"/>
    <mergeCell ref="CP44:CX44"/>
    <mergeCell ref="CP52:CX52"/>
    <mergeCell ref="CP51:CX51"/>
    <mergeCell ref="CP55:CX55"/>
    <mergeCell ref="CP45:CX45"/>
    <mergeCell ref="CY47:DG47"/>
    <mergeCell ref="DH44:DP44"/>
    <mergeCell ref="CY54:DG54"/>
    <mergeCell ref="EI55:EQ55"/>
    <mergeCell ref="CP43:CX43"/>
    <mergeCell ref="CP42:CX42"/>
    <mergeCell ref="DQ50:DY50"/>
    <mergeCell ref="CG95:CO95"/>
    <mergeCell ref="CP88:CX88"/>
    <mergeCell ref="DZ50:EH50"/>
    <mergeCell ref="DZ42:EH42"/>
    <mergeCell ref="DQ45:DY45"/>
    <mergeCell ref="DQ57:DY57"/>
    <mergeCell ref="DQ58:DY58"/>
    <mergeCell ref="DZ57:EH57"/>
    <mergeCell ref="DZ58:EH58"/>
    <mergeCell ref="DQ65:DY65"/>
    <mergeCell ref="DQ63:DY63"/>
    <mergeCell ref="DZ63:EH63"/>
    <mergeCell ref="DZ64:EH64"/>
    <mergeCell ref="DZ65:EH65"/>
    <mergeCell ref="DZ61:EH61"/>
    <mergeCell ref="DQ78:DY78"/>
    <mergeCell ref="DH78:DP78"/>
    <mergeCell ref="DH77:DP77"/>
    <mergeCell ref="DH79:DP79"/>
    <mergeCell ref="CG53:CO53"/>
    <mergeCell ref="DQ55:DY55"/>
    <mergeCell ref="DZ54:EH54"/>
    <mergeCell ref="DZ55:EH55"/>
    <mergeCell ref="DQ64:DY64"/>
    <mergeCell ref="DQ61:DY61"/>
    <mergeCell ref="CY67:DG67"/>
    <mergeCell ref="DZ62:EH62"/>
    <mergeCell ref="DZ69:EH69"/>
    <mergeCell ref="DZ68:EH68"/>
    <mergeCell ref="DZ66:EH66"/>
    <mergeCell ref="DZ67:EH67"/>
    <mergeCell ref="DZ77:EH77"/>
    <mergeCell ref="DZ78:EH78"/>
    <mergeCell ref="DQ68:DY68"/>
    <mergeCell ref="CY63:DG63"/>
    <mergeCell ref="CY64:DG64"/>
    <mergeCell ref="CP68:CX68"/>
    <mergeCell ref="DQ51:DY51"/>
    <mergeCell ref="DQ54:DY54"/>
    <mergeCell ref="CP27:CX27"/>
    <mergeCell ref="DH26:DP26"/>
    <mergeCell ref="CG27:CO27"/>
    <mergeCell ref="CY26:DG26"/>
    <mergeCell ref="CP26:CX26"/>
    <mergeCell ref="CY29:DG29"/>
    <mergeCell ref="DH28:DP28"/>
    <mergeCell ref="DH29:DP29"/>
    <mergeCell ref="CY28:DG28"/>
    <mergeCell ref="DH32:DP32"/>
    <mergeCell ref="DZ32:EH32"/>
    <mergeCell ref="DZ26:EH26"/>
    <mergeCell ref="DZ30:EH30"/>
    <mergeCell ref="DZ31:EH31"/>
    <mergeCell ref="CY27:DG27"/>
    <mergeCell ref="CP31:CX31"/>
    <mergeCell ref="CG29:CO29"/>
    <mergeCell ref="CG30:CO30"/>
    <mergeCell ref="CP32:CX32"/>
    <mergeCell ref="DQ29:DY29"/>
    <mergeCell ref="CG32:CO32"/>
    <mergeCell ref="DQ32:DY32"/>
    <mergeCell ref="CY32:DG32"/>
    <mergeCell ref="DZ38:EH38"/>
    <mergeCell ref="DZ34:EH34"/>
    <mergeCell ref="DZ35:EH35"/>
    <mergeCell ref="DZ33:EH33"/>
    <mergeCell ref="DQ53:DY53"/>
    <mergeCell ref="CG39:CO39"/>
    <mergeCell ref="CY44:DG44"/>
    <mergeCell ref="DZ17:EH17"/>
    <mergeCell ref="DZ18:EH18"/>
    <mergeCell ref="DQ21:DY21"/>
    <mergeCell ref="CY22:DG22"/>
    <mergeCell ref="DH22:DP22"/>
    <mergeCell ref="DQ19:DY19"/>
    <mergeCell ref="CY19:DG19"/>
    <mergeCell ref="DH21:DP21"/>
    <mergeCell ref="CY21:DG21"/>
    <mergeCell ref="DQ25:DY25"/>
    <mergeCell ref="EI28:EQ28"/>
    <mergeCell ref="EI26:EQ26"/>
    <mergeCell ref="EI31:EQ31"/>
    <mergeCell ref="EI25:EQ25"/>
    <mergeCell ref="EI27:EQ27"/>
    <mergeCell ref="EI22:EQ22"/>
    <mergeCell ref="DQ28:DY28"/>
    <mergeCell ref="DQ26:DY26"/>
    <mergeCell ref="DZ28:EH28"/>
    <mergeCell ref="DQ27:DY27"/>
    <mergeCell ref="DH27:DP27"/>
    <mergeCell ref="DH25:DP25"/>
    <mergeCell ref="EI24:EQ24"/>
    <mergeCell ref="EI23:EQ23"/>
    <mergeCell ref="EI19:EQ19"/>
    <mergeCell ref="EI21:EQ21"/>
    <mergeCell ref="EI20:EQ20"/>
    <mergeCell ref="CG22:CO22"/>
    <mergeCell ref="CG18:CO18"/>
    <mergeCell ref="DH16:DP16"/>
    <mergeCell ref="CY17:DG17"/>
    <mergeCell ref="CP17:CX17"/>
    <mergeCell ref="CG17:CO17"/>
    <mergeCell ref="DH18:DP18"/>
    <mergeCell ref="CP16:CX16"/>
    <mergeCell ref="DQ23:DY23"/>
    <mergeCell ref="CG23:CO23"/>
    <mergeCell ref="CY24:DG24"/>
    <mergeCell ref="CY25:DG25"/>
    <mergeCell ref="CG31:CO31"/>
    <mergeCell ref="CY31:DG31"/>
    <mergeCell ref="CY30:DG30"/>
    <mergeCell ref="DZ29:EH29"/>
    <mergeCell ref="DH30:DP30"/>
    <mergeCell ref="CP25:CX25"/>
    <mergeCell ref="CG24:CO24"/>
    <mergeCell ref="CP24:CX24"/>
    <mergeCell ref="DZ25:EH25"/>
    <mergeCell ref="DQ20:DY20"/>
    <mergeCell ref="DZ19:EH19"/>
    <mergeCell ref="DZ20:EH20"/>
    <mergeCell ref="DZ16:EH16"/>
    <mergeCell ref="CG26:CO26"/>
    <mergeCell ref="DZ24:EH24"/>
    <mergeCell ref="DQ24:DY24"/>
    <mergeCell ref="DZ23:EH23"/>
    <mergeCell ref="DQ30:DY30"/>
    <mergeCell ref="CG19:CO19"/>
    <mergeCell ref="CY16:DG16"/>
    <mergeCell ref="CG25:CO25"/>
    <mergeCell ref="CP21:CX21"/>
    <mergeCell ref="CP18:CX18"/>
    <mergeCell ref="DH23:DP23"/>
    <mergeCell ref="CY23:DG23"/>
    <mergeCell ref="FK63:FS63"/>
    <mergeCell ref="FK62:FS62"/>
    <mergeCell ref="FK64:FS64"/>
    <mergeCell ref="FK60:FS60"/>
    <mergeCell ref="FK49:FS49"/>
    <mergeCell ref="FK40:FS40"/>
    <mergeCell ref="FK37:FS37"/>
    <mergeCell ref="FK47:FS47"/>
    <mergeCell ref="FK44:FS44"/>
    <mergeCell ref="FK35:FS35"/>
    <mergeCell ref="FK32:FS32"/>
    <mergeCell ref="FK46:FS46"/>
    <mergeCell ref="FK42:FS42"/>
    <mergeCell ref="FK41:FS41"/>
    <mergeCell ref="FK33:FS33"/>
    <mergeCell ref="FK36:FS36"/>
    <mergeCell ref="FK20:FS20"/>
    <mergeCell ref="FK50:FS50"/>
    <mergeCell ref="FK51:FS51"/>
    <mergeCell ref="FK22:FS22"/>
    <mergeCell ref="FK23:FS23"/>
    <mergeCell ref="FK24:FS24"/>
    <mergeCell ref="FK39:FS39"/>
    <mergeCell ref="FK29:FS29"/>
    <mergeCell ref="FK30:FS30"/>
    <mergeCell ref="FK26:FS26"/>
    <mergeCell ref="FK27:FS27"/>
    <mergeCell ref="FK31:FS31"/>
    <mergeCell ref="FK28:FS28"/>
    <mergeCell ref="FK18:FS18"/>
    <mergeCell ref="FK19:FS19"/>
    <mergeCell ref="FK15:FS15"/>
    <mergeCell ref="FK16:FS16"/>
    <mergeCell ref="FK17:FS17"/>
    <mergeCell ref="FK10:FS10"/>
    <mergeCell ref="FK12:FS12"/>
    <mergeCell ref="FK13:FS13"/>
    <mergeCell ref="FK14:FS14"/>
    <mergeCell ref="FK21:FS21"/>
    <mergeCell ref="FK25:FS25"/>
    <mergeCell ref="FK34:FS34"/>
    <mergeCell ref="FK72:FS72"/>
    <mergeCell ref="FK38:FS38"/>
    <mergeCell ref="FK43:FS43"/>
    <mergeCell ref="FK70:FS70"/>
    <mergeCell ref="FK45:FS45"/>
    <mergeCell ref="FK48:FS48"/>
    <mergeCell ref="FK71:FS71"/>
    <mergeCell ref="FK53:FS53"/>
    <mergeCell ref="FK56:FS56"/>
    <mergeCell ref="FK57:FS57"/>
    <mergeCell ref="FK68:FS68"/>
    <mergeCell ref="FK65:FS65"/>
    <mergeCell ref="FK61:FS61"/>
    <mergeCell ref="FK66:FS66"/>
    <mergeCell ref="FK55:FS55"/>
    <mergeCell ref="FK58:FS58"/>
    <mergeCell ref="FK59:FS59"/>
    <mergeCell ref="FK52:FS52"/>
    <mergeCell ref="FK54:FS54"/>
    <mergeCell ref="FK67:FS67"/>
    <mergeCell ref="FK78:FS78"/>
    <mergeCell ref="FK85:FS85"/>
    <mergeCell ref="FK83:FS83"/>
    <mergeCell ref="FK81:FS81"/>
    <mergeCell ref="FK75:FS75"/>
    <mergeCell ref="FK76:FS76"/>
    <mergeCell ref="FK86:FS86"/>
    <mergeCell ref="FK104:FS104"/>
    <mergeCell ref="FK92:FS92"/>
    <mergeCell ref="FK98:FS98"/>
    <mergeCell ref="FK99:FS99"/>
    <mergeCell ref="FK100:FS100"/>
    <mergeCell ref="FK103:FS103"/>
    <mergeCell ref="FK95:FS95"/>
    <mergeCell ref="FK69:FS69"/>
    <mergeCell ref="FK102:FS102"/>
    <mergeCell ref="FK91:FS91"/>
    <mergeCell ref="FK77:FS77"/>
    <mergeCell ref="FK73:FS73"/>
    <mergeCell ref="FK74:FS74"/>
    <mergeCell ref="FK89:FS89"/>
    <mergeCell ref="FK84:FS84"/>
    <mergeCell ref="FK101:FS101"/>
    <mergeCell ref="FK97:FS97"/>
    <mergeCell ref="FK106:FS106"/>
    <mergeCell ref="FK116:FS116"/>
    <mergeCell ref="FK114:FS114"/>
    <mergeCell ref="FK110:FS110"/>
    <mergeCell ref="FK112:FS112"/>
    <mergeCell ref="FK109:FS109"/>
    <mergeCell ref="FK111:FS111"/>
    <mergeCell ref="FK105:FS105"/>
    <mergeCell ref="FK108:FS108"/>
    <mergeCell ref="FK79:FS79"/>
    <mergeCell ref="FK96:FS96"/>
    <mergeCell ref="FK82:FS82"/>
    <mergeCell ref="FK80:FS80"/>
    <mergeCell ref="FK94:FS94"/>
    <mergeCell ref="FK93:FS93"/>
    <mergeCell ref="FK90:FS90"/>
    <mergeCell ref="FK107:FS107"/>
    <mergeCell ref="FK87:FS87"/>
    <mergeCell ref="FK88:FS88"/>
    <mergeCell ref="FK119:FS119"/>
    <mergeCell ref="FK115:FS115"/>
    <mergeCell ref="FK113:FS113"/>
    <mergeCell ref="FK125:FS125"/>
    <mergeCell ref="FK123:FS123"/>
    <mergeCell ref="FK122:FS122"/>
    <mergeCell ref="FK121:FS121"/>
    <mergeCell ref="FK124:FS124"/>
    <mergeCell ref="FK117:FS117"/>
    <mergeCell ref="FK118:FS118"/>
    <mergeCell ref="FK126:FS126"/>
    <mergeCell ref="FK166:FS166"/>
    <mergeCell ref="FK163:FS163"/>
    <mergeCell ref="FK164:FS164"/>
    <mergeCell ref="FK165:FS165"/>
    <mergeCell ref="FK137:FS137"/>
    <mergeCell ref="FK128:FS128"/>
    <mergeCell ref="FK129:FS129"/>
    <mergeCell ref="FK130:FS130"/>
    <mergeCell ref="FK127:FS127"/>
    <mergeCell ref="FK162:FS162"/>
    <mergeCell ref="FK154:FS154"/>
    <mergeCell ref="FK7:FS7"/>
    <mergeCell ref="FK161:FS161"/>
    <mergeCell ref="FK144:FS144"/>
    <mergeCell ref="FK139:FS139"/>
    <mergeCell ref="FK140:FS140"/>
    <mergeCell ref="FK120:FS120"/>
    <mergeCell ref="FK141:FS141"/>
    <mergeCell ref="FK9:FS9"/>
    <mergeCell ref="FK142:FS142"/>
    <mergeCell ref="FK143:FS143"/>
    <mergeCell ref="FK131:FS131"/>
    <mergeCell ref="FK138:FS138"/>
    <mergeCell ref="FK134:FS134"/>
    <mergeCell ref="FK136:FS136"/>
    <mergeCell ref="FK132:FS132"/>
    <mergeCell ref="FK133:FS133"/>
    <mergeCell ref="FK156:FS156"/>
    <mergeCell ref="FK151:FS151"/>
    <mergeCell ref="FK152:FS152"/>
    <mergeCell ref="FK135:FS135"/>
    <mergeCell ref="FK145:FS145"/>
    <mergeCell ref="FK146:FS146"/>
    <mergeCell ref="FK147:FS147"/>
    <mergeCell ref="FK150:FS150"/>
    <mergeCell ref="FK157:FS157"/>
    <mergeCell ref="FK158:FS158"/>
    <mergeCell ref="FK148:FS148"/>
    <mergeCell ref="FK149:FS149"/>
    <mergeCell ref="FK155:FS155"/>
    <mergeCell ref="FK160:FS160"/>
    <mergeCell ref="FK153:FS153"/>
    <mergeCell ref="FK159:FS159"/>
  </mergeCells>
  <phoneticPr fontId="2" type="noConversion"/>
  <pageMargins left="0" right="0" top="0.98425196850393704" bottom="0" header="0" footer="0"/>
  <pageSetup scale="67" orientation="landscape" r:id="rId1"/>
  <headerFooter alignWithMargins="0">
    <oddHeader>&amp;L   &amp;RConfidential</oddHeader>
    <oddFooter xml:space="preserve">&amp;C   </oddFooter>
  </headerFooter>
  <rowBreaks count="1" manualBreakCount="1">
    <brk id="151" max="16383" man="1"/>
  </rowBreaks>
  <drawing r:id="rId2"/>
  <legacyDrawing r:id="rId3"/>
  <controls>
    <mc:AlternateContent xmlns:mc="http://schemas.openxmlformats.org/markup-compatibility/2006">
      <mc:Choice Requires="x14">
        <control shapeId="24579" r:id="rId4" name="HideSensisZeroRows">
          <controlPr defaultSize="0" autoLine="0" autoPict="0" r:id="rId5">
            <anchor moveWithCells="1">
              <from>
                <xdr:col>0</xdr:col>
                <xdr:colOff>9525</xdr:colOff>
                <xdr:row>0</xdr:row>
                <xdr:rowOff>9525</xdr:rowOff>
              </from>
              <to>
                <xdr:col>0</xdr:col>
                <xdr:colOff>19050</xdr:colOff>
                <xdr:row>0</xdr:row>
                <xdr:rowOff>19050</xdr:rowOff>
              </to>
            </anchor>
          </controlPr>
        </control>
      </mc:Choice>
      <mc:Fallback>
        <control shapeId="24579" r:id="rId4" name="HideSensisZeroRow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39"/>
  </sheetPr>
  <dimension ref="A4:BA121"/>
  <sheetViews>
    <sheetView showGridLines="0" topLeftCell="AQ1" zoomScale="85" workbookViewId="0">
      <pane ySplit="9" topLeftCell="A10" activePane="bottomLeft" state="frozen"/>
      <selection pane="bottomLeft" activeCell="AZ1" sqref="AZ1:AZ1048576"/>
    </sheetView>
  </sheetViews>
  <sheetFormatPr defaultColWidth="8.7109375" defaultRowHeight="12.75" x14ac:dyDescent="0.2"/>
  <cols>
    <col min="1" max="1" width="4.42578125" style="62" bestFit="1" customWidth="1"/>
    <col min="2" max="2" width="19.140625" style="62" bestFit="1" customWidth="1"/>
    <col min="3" max="3" width="9.28515625" style="62" bestFit="1" customWidth="1"/>
    <col min="4" max="4" width="17.42578125" style="62" bestFit="1" customWidth="1"/>
    <col min="5" max="5" width="12.5703125" style="62" bestFit="1" customWidth="1"/>
    <col min="6" max="6" width="21.7109375" style="62" bestFit="1" customWidth="1"/>
    <col min="7" max="7" width="12" style="62" bestFit="1" customWidth="1"/>
    <col min="8" max="9" width="11" style="62" bestFit="1" customWidth="1"/>
    <col min="10" max="10" width="9.7109375" style="62" bestFit="1" customWidth="1"/>
    <col min="11" max="11" width="10.28515625" style="62" bestFit="1" customWidth="1"/>
    <col min="12" max="12" width="12" style="66" bestFit="1" customWidth="1"/>
    <col min="13" max="13" width="12" style="62" bestFit="1" customWidth="1"/>
    <col min="14" max="15" width="11" style="62" bestFit="1" customWidth="1"/>
    <col min="16" max="16" width="9.7109375" style="62" bestFit="1" customWidth="1"/>
    <col min="17" max="17" width="10.28515625" style="62" bestFit="1" customWidth="1"/>
    <col min="18" max="18" width="12" style="66" bestFit="1" customWidth="1"/>
    <col min="19" max="19" width="10.5703125" style="62" bestFit="1" customWidth="1"/>
    <col min="20" max="20" width="8.28515625" style="62" bestFit="1" customWidth="1"/>
    <col min="21" max="21" width="13.5703125" style="84" bestFit="1" customWidth="1"/>
    <col min="22" max="22" width="10.5703125" style="62" bestFit="1" customWidth="1"/>
    <col min="23" max="23" width="8.28515625" style="62" bestFit="1" customWidth="1"/>
    <col min="24" max="24" width="12.42578125" style="84" bestFit="1" customWidth="1"/>
    <col min="25" max="25" width="10.5703125" style="62" bestFit="1" customWidth="1"/>
    <col min="26" max="26" width="8.28515625" style="62" bestFit="1" customWidth="1"/>
    <col min="27" max="27" width="11.140625" style="84" bestFit="1" customWidth="1"/>
    <col min="28" max="28" width="10.5703125" style="62" bestFit="1" customWidth="1"/>
    <col min="29" max="29" width="8.28515625" style="62" bestFit="1" customWidth="1"/>
    <col min="30" max="30" width="11.42578125" style="84" bestFit="1" customWidth="1"/>
    <col min="31" max="31" width="10.5703125" style="62" bestFit="1" customWidth="1"/>
    <col min="32" max="32" width="8.28515625" style="62" bestFit="1" customWidth="1"/>
    <col min="33" max="33" width="14.5703125" style="84" bestFit="1" customWidth="1"/>
    <col min="34" max="34" width="10.5703125" style="62" bestFit="1" customWidth="1"/>
    <col min="35" max="35" width="8.28515625" style="62" bestFit="1" customWidth="1"/>
    <col min="36" max="36" width="14.28515625" style="84" bestFit="1" customWidth="1"/>
    <col min="37" max="38" width="10.5703125" style="62" bestFit="1" customWidth="1"/>
    <col min="39" max="39" width="8.28515625" style="62" bestFit="1" customWidth="1"/>
    <col min="40" max="40" width="12.42578125" style="62" bestFit="1" customWidth="1"/>
    <col min="41" max="41" width="15" style="84" bestFit="1" customWidth="1"/>
    <col min="42" max="42" width="17.140625" style="62" bestFit="1" customWidth="1"/>
    <col min="43" max="43" width="15" style="62" bestFit="1" customWidth="1"/>
    <col min="44" max="44" width="17.140625" style="62" bestFit="1" customWidth="1"/>
    <col min="45" max="45" width="14.5703125" style="62" bestFit="1" customWidth="1"/>
    <col min="46" max="46" width="10.140625" style="62" customWidth="1"/>
    <col min="47" max="47" width="7.28515625" style="62" bestFit="1" customWidth="1"/>
    <col min="48" max="48" width="36.28515625" style="62" bestFit="1" customWidth="1"/>
    <col min="49" max="49" width="16" style="62" bestFit="1" customWidth="1"/>
    <col min="50" max="50" width="16" style="283" customWidth="1"/>
    <col min="51" max="51" width="18.85546875" style="84" bestFit="1" customWidth="1"/>
    <col min="52" max="52" width="19.140625" style="283" bestFit="1" customWidth="1"/>
    <col min="53" max="53" width="16.85546875" style="62" bestFit="1" customWidth="1"/>
    <col min="54" max="16384" width="8.7109375" style="62"/>
  </cols>
  <sheetData>
    <row r="4" spans="1:52" x14ac:dyDescent="0.2">
      <c r="AX4" s="430"/>
    </row>
    <row r="6" spans="1:52" ht="13.5" thickBot="1" x14ac:dyDescent="0.25"/>
    <row r="7" spans="1:52" ht="13.5" thickBot="1" x14ac:dyDescent="0.25">
      <c r="AP7" s="200" t="s">
        <v>357</v>
      </c>
      <c r="AQ7" s="201"/>
      <c r="AR7" s="200" t="s">
        <v>358</v>
      </c>
      <c r="AS7" s="201"/>
    </row>
    <row r="8" spans="1:52" ht="13.5" thickBot="1" x14ac:dyDescent="0.25">
      <c r="G8" s="98" t="s">
        <v>178</v>
      </c>
      <c r="H8" s="99"/>
      <c r="I8" s="99"/>
      <c r="J8" s="99"/>
      <c r="K8" s="99"/>
      <c r="L8" s="100"/>
      <c r="M8" s="98" t="s">
        <v>328</v>
      </c>
      <c r="N8" s="99"/>
      <c r="O8" s="99"/>
      <c r="P8" s="99"/>
      <c r="Q8" s="99"/>
      <c r="R8" s="100"/>
      <c r="S8" s="101" t="s">
        <v>415</v>
      </c>
      <c r="T8" s="102"/>
      <c r="U8" s="290"/>
      <c r="V8" s="249"/>
      <c r="W8" s="292"/>
      <c r="X8" s="293"/>
      <c r="Y8" s="292"/>
      <c r="Z8" s="292"/>
      <c r="AA8" s="293"/>
      <c r="AB8" s="292"/>
      <c r="AC8" s="292"/>
      <c r="AD8" s="293"/>
      <c r="AE8" s="292"/>
      <c r="AF8" s="292"/>
      <c r="AG8" s="293"/>
      <c r="AH8" s="292"/>
      <c r="AI8" s="292"/>
      <c r="AJ8" s="251"/>
      <c r="AL8" s="249"/>
      <c r="AM8" s="250" t="s">
        <v>169</v>
      </c>
      <c r="AN8" s="251"/>
      <c r="AP8" s="272" t="s">
        <v>356</v>
      </c>
      <c r="AQ8" s="251"/>
      <c r="AR8" s="178" t="s">
        <v>356</v>
      </c>
      <c r="AS8" s="103"/>
    </row>
    <row r="9" spans="1:52" s="85" customFormat="1" ht="13.5" thickBot="1" x14ac:dyDescent="0.25">
      <c r="A9" s="104" t="s">
        <v>180</v>
      </c>
      <c r="B9" s="85" t="s">
        <v>274</v>
      </c>
      <c r="C9" s="85" t="s">
        <v>172</v>
      </c>
      <c r="D9" s="85" t="s">
        <v>175</v>
      </c>
      <c r="E9" s="85" t="s">
        <v>3</v>
      </c>
      <c r="F9" s="85" t="s">
        <v>176</v>
      </c>
      <c r="G9" s="105" t="s">
        <v>24</v>
      </c>
      <c r="H9" s="106" t="s">
        <v>27</v>
      </c>
      <c r="I9" s="106" t="s">
        <v>26</v>
      </c>
      <c r="J9" s="106" t="s">
        <v>40</v>
      </c>
      <c r="K9" s="106" t="s">
        <v>28</v>
      </c>
      <c r="L9" s="107" t="s">
        <v>25</v>
      </c>
      <c r="M9" s="105" t="s">
        <v>24</v>
      </c>
      <c r="N9" s="106" t="s">
        <v>27</v>
      </c>
      <c r="O9" s="106" t="s">
        <v>26</v>
      </c>
      <c r="P9" s="106" t="s">
        <v>40</v>
      </c>
      <c r="Q9" s="106" t="s">
        <v>28</v>
      </c>
      <c r="R9" s="107" t="s">
        <v>25</v>
      </c>
      <c r="S9" s="104" t="s">
        <v>270</v>
      </c>
      <c r="T9" s="85" t="s">
        <v>271</v>
      </c>
      <c r="U9" s="108" t="s">
        <v>24</v>
      </c>
      <c r="V9" s="248" t="s">
        <v>270</v>
      </c>
      <c r="W9" s="246" t="s">
        <v>271</v>
      </c>
      <c r="X9" s="291" t="s">
        <v>27</v>
      </c>
      <c r="Y9" s="248" t="s">
        <v>270</v>
      </c>
      <c r="Z9" s="246" t="s">
        <v>271</v>
      </c>
      <c r="AA9" s="291" t="s">
        <v>26</v>
      </c>
      <c r="AB9" s="248" t="s">
        <v>270</v>
      </c>
      <c r="AC9" s="246" t="s">
        <v>271</v>
      </c>
      <c r="AD9" s="291" t="s">
        <v>40</v>
      </c>
      <c r="AE9" s="248" t="s">
        <v>270</v>
      </c>
      <c r="AF9" s="246" t="s">
        <v>271</v>
      </c>
      <c r="AG9" s="291" t="s">
        <v>28</v>
      </c>
      <c r="AH9" s="248" t="s">
        <v>270</v>
      </c>
      <c r="AI9" s="246" t="s">
        <v>271</v>
      </c>
      <c r="AJ9" s="291" t="s">
        <v>25</v>
      </c>
      <c r="AL9" s="248" t="s">
        <v>270</v>
      </c>
      <c r="AM9" s="246" t="s">
        <v>271</v>
      </c>
      <c r="AN9" s="247" t="s">
        <v>169</v>
      </c>
      <c r="AO9" s="244" t="s">
        <v>397</v>
      </c>
      <c r="AP9" s="85" t="s">
        <v>270</v>
      </c>
      <c r="AQ9" s="108" t="s">
        <v>162</v>
      </c>
      <c r="AR9" s="104" t="s">
        <v>270</v>
      </c>
      <c r="AS9" s="108" t="s">
        <v>162</v>
      </c>
      <c r="AU9" s="411" t="s">
        <v>170</v>
      </c>
      <c r="AV9" s="411" t="s">
        <v>275</v>
      </c>
      <c r="AW9" s="411" t="s">
        <v>181</v>
      </c>
      <c r="AX9" s="412" t="s">
        <v>472</v>
      </c>
      <c r="AY9" s="413" t="s">
        <v>475</v>
      </c>
      <c r="AZ9" s="412" t="s">
        <v>412</v>
      </c>
    </row>
    <row r="10" spans="1:52" s="117" customFormat="1" x14ac:dyDescent="0.2">
      <c r="A10" s="117">
        <v>0</v>
      </c>
      <c r="B10" s="117">
        <v>13</v>
      </c>
      <c r="C10" s="117" t="s">
        <v>173</v>
      </c>
      <c r="D10" s="117" t="s">
        <v>179</v>
      </c>
      <c r="E10" s="118">
        <f t="shared" ref="E10:E42" si="0">IF($D10="Y",IF(ISNA(VLOOKUP($A10,PORTFOLIO_HIERARCHY,7,0)),-1,VLOOKUP($A10,PORTFOLIO_HIERARCHY,7,0)),"")</f>
        <v>72</v>
      </c>
      <c r="G10" s="474">
        <f>IF(AND($D10="Y",$E10&lt;&gt;"",$E10&lt;&gt;-1),IF(ISERR(GETPIVOTDATA("OA_VALUE",'VaR Extracts'!$A$9,"CUT_NUM",$E10,"RF_GROUP",G$9)),0,GETPIVOTDATA("OA_VALUE",'VaR Extracts'!$A$9,"CUT_NUM",$E10,"RF_GROUP",G$9)),0)</f>
        <v>0</v>
      </c>
      <c r="H10" s="474">
        <f>IF(AND($D10="Y",$E10&lt;&gt;"",$E10&lt;&gt;-1),IF(ISERR(GETPIVOTDATA("OA_VALUE",'VaR Extracts'!$A$9,"CUT_NUM",$E10,"RF_GROUP",H$9)),0,GETPIVOTDATA("OA_VALUE",'VaR Extracts'!$A$9,"CUT_NUM",$E10,"RF_GROUP",H$9)),0)</f>
        <v>0</v>
      </c>
      <c r="I10" s="474">
        <f>IF(AND($D10="Y",$E10&lt;&gt;"",$E10&lt;&gt;-1),IF(ISERR(GETPIVOTDATA("OA_VALUE",'VaR Extracts'!$A$9,"CUT_NUM",$E10,"RF_GROUP",I$9)),0,GETPIVOTDATA("OA_VALUE",'VaR Extracts'!$A$9,"CUT_NUM",$E10,"RF_GROUP",I$9)),0)</f>
        <v>0</v>
      </c>
      <c r="J10" s="474">
        <f>IF(AND($D10="Y",$E10&lt;&gt;"",$E10&lt;&gt;-1),IF(ISERR(GETPIVOTDATA("OA_VALUE",'VaR Extracts'!$A$9,"CUT_NUM",$E10,"RF_GROUP",J$9)),0,GETPIVOTDATA("OA_VALUE",'VaR Extracts'!$A$9,"CUT_NUM",$E10,"RF_GROUP",J$9)),0)</f>
        <v>0</v>
      </c>
      <c r="K10" s="474">
        <f>IF(AND($D10="Y",$E10&lt;&gt;"",$E10&lt;&gt;-1),IF(ISERR(GETPIVOTDATA("OA_VALUE",'VaR Extracts'!$A$9,"CUT_NUM",$E10,"RF_GROUP",K$9)),0,GETPIVOTDATA("OA_VALUE",'VaR Extracts'!$A$9,"CUT_NUM",$E10,"RF_GROUP",K$9)),0)</f>
        <v>0</v>
      </c>
      <c r="L10" s="474">
        <f>IF(AND($D10="Y",$E10&lt;&gt;"",$E10&lt;&gt;-1),IF(ISERR(GETPIVOTDATA("OA_VALUE",'VaR Extracts'!$A$9,"CUT_NUM",$E10,"RF_GROUP",L$9)),0,GETPIVOTDATA("OA_VALUE",'VaR Extracts'!$A$9,"CUT_NUM",$E10,"RF_GROUP",L$9)),0)</f>
        <v>0</v>
      </c>
      <c r="M10" s="119">
        <f>IF(AND($D10="Y",$E10&lt;&gt;-1),G10-U10,"N/A")</f>
        <v>-94008.04531389031</v>
      </c>
      <c r="N10" s="120">
        <f>IF(AND($D10="Y",$E10&lt;&gt;-1),H10-X10,"N/A")</f>
        <v>0</v>
      </c>
      <c r="O10" s="120">
        <f>IF(AND($D10="Y",$E10&lt;&gt;-1),I10-AA10,"N/A")</f>
        <v>0</v>
      </c>
      <c r="P10" s="120">
        <f>IF(AND($D10="Y",$E10&lt;&gt;-1),J10-AD10,"N/A")</f>
        <v>0</v>
      </c>
      <c r="Q10" s="120">
        <f>IF(AND($D10="Y",$E10&lt;&gt;-1),K10-AG10,"N/A")</f>
        <v>-64982.444562488454</v>
      </c>
      <c r="R10" s="121">
        <f>IF(AND($D10="Y",$E10&lt;&gt;-1),L10-AJ10,"N/A")</f>
        <v>-64908.508130005051</v>
      </c>
      <c r="S10" s="122" t="s">
        <v>179</v>
      </c>
      <c r="T10" s="117">
        <v>10</v>
      </c>
      <c r="U10" s="123">
        <f t="array" ref="U10">IF(S10="Y",SQRT(MMULT(MMULT(TRANSPOSE('MOD Vectors ALL'!$J$3:$J$68),CORR_MATRIX),'MOD Vectors ALL'!$J$3:$J$68)),"")</f>
        <v>94008.04531389031</v>
      </c>
      <c r="V10" s="181" t="s">
        <v>179</v>
      </c>
      <c r="W10" s="182">
        <v>10</v>
      </c>
      <c r="X10" s="183">
        <f t="array" ref="X10">IF(V10="Y",SQRT(MMULT(MMULT(TRANSPOSE('MOD Vectors DP'!$J$3:$J$68),CORR_MATRIX),'MOD Vectors DP'!$J$3:$J$68)),"")</f>
        <v>0</v>
      </c>
      <c r="Y10" s="181" t="s">
        <v>179</v>
      </c>
      <c r="Z10" s="182">
        <v>10</v>
      </c>
      <c r="AA10" s="124">
        <f t="array" ref="AA10">IF(Y10="Y",SQRT(MMULT(MMULT(TRANSPOSE('MOD Vectors FX'!$J$3:$J$68),CORR_MATRIX),'MOD Vectors FX'!$J$3:$J$68)),"")</f>
        <v>0</v>
      </c>
      <c r="AB10" s="181" t="s">
        <v>179</v>
      </c>
      <c r="AC10" s="182">
        <v>10</v>
      </c>
      <c r="AD10" s="183">
        <f t="array" ref="AD10">IF(AB10="Y",SQRT(MMULT(MMULT(TRANSPOSE('MOD Vectors IDX'!$J$3:$J$68),CORR_MATRIX),'MOD Vectors IDX'!$J$3:$J$68)),"")</f>
        <v>0</v>
      </c>
      <c r="AE10" s="181" t="s">
        <v>179</v>
      </c>
      <c r="AF10" s="182">
        <v>10</v>
      </c>
      <c r="AG10" s="205">
        <f t="array" ref="AG10">AO10+IF(AE10="Y",SQRT(MMULT(MMULT(TRANSPOSE('MOD Vectors SPD'!$J$3:$J$68),CORR_MATRIX),'MOD Vectors SPD'!$J$3:$J$68)),"")</f>
        <v>64982.444562488454</v>
      </c>
      <c r="AH10" s="181" t="s">
        <v>179</v>
      </c>
      <c r="AI10" s="182">
        <v>10</v>
      </c>
      <c r="AJ10" s="183">
        <f t="array" ref="AJ10">IF(AH10="Y",SQRT(MMULT(MMULT(TRANSPOSE('MOD Vectors YC'!$J$3:$J$68),CORR_MATRIX),'MOD Vectors YC'!$J$3:$J$68)),"")</f>
        <v>64908.508130005051</v>
      </c>
      <c r="AL10" s="181" t="s">
        <v>179</v>
      </c>
      <c r="AM10" s="182">
        <v>10</v>
      </c>
      <c r="AN10" s="205">
        <f t="array" ref="AN10">SUMIF('Sensis Vectors ALL'!$E$3:$E$141,"="&amp;"YC",'Sensis Vectors ALL'!$J$3:$J$141)</f>
        <v>36481.12999999999</v>
      </c>
      <c r="AO10" s="242">
        <f>IF(COUNTIF(CSVaR!$A:$F,$A10)&lt;&gt;0,VLOOKUP(A10,CSVaR!$A:$F,6,0),0)</f>
        <v>0</v>
      </c>
      <c r="AP10" s="209" t="s">
        <v>179</v>
      </c>
      <c r="AQ10" s="183">
        <f t="array" ref="AQ10">SQRT(SUMPRODUCT(H10:L10,H10:L10))</f>
        <v>0</v>
      </c>
      <c r="AR10" s="181" t="s">
        <v>179</v>
      </c>
      <c r="AS10" s="183">
        <f t="array" ref="AS10">SQRT(X10^2+AA10^2+AD10^2+AG10^2+AJ10^2)</f>
        <v>91846.788343304725</v>
      </c>
      <c r="AU10" s="279">
        <f t="shared" ref="AU10:AU42" si="1">VLOOKUP($A10,PORTFOLIO_HIERARCHY,2,0)</f>
        <v>0</v>
      </c>
      <c r="AV10" s="279" t="str">
        <f t="shared" ref="AV10:AV42" si="2">VLOOKUP($A10,PORTFOLIO_HIERARCHY,4,0)</f>
        <v>ALL</v>
      </c>
      <c r="AW10" s="279" t="str">
        <f t="shared" ref="AW10:AW42" si="3">VLOOKUP($A10,PORTFOLIO_HIERARCHY,9,0)</f>
        <v>A</v>
      </c>
      <c r="AX10" s="284" t="s">
        <v>369</v>
      </c>
      <c r="AY10" s="382"/>
      <c r="AZ10" s="495">
        <f>$AZ$11+$AZ$92</f>
        <v>31511756.144051015</v>
      </c>
    </row>
    <row r="11" spans="1:52" s="118" customFormat="1" x14ac:dyDescent="0.2">
      <c r="A11" s="118">
        <v>1</v>
      </c>
      <c r="B11" s="118">
        <v>14</v>
      </c>
      <c r="C11" s="118" t="s">
        <v>173</v>
      </c>
      <c r="D11" s="118" t="s">
        <v>179</v>
      </c>
      <c r="E11" s="118">
        <f t="shared" si="0"/>
        <v>600</v>
      </c>
      <c r="G11" s="119">
        <f>IF(AND($D11="Y",$E11&lt;&gt;"",$E11&lt;&gt;-1),IF(ISERR(GETPIVOTDATA("OA_VALUE",'VaR Extracts'!$A$9,"CUT_NUM",$E11,"RF_GROUP",G$9)),0,GETPIVOTDATA("OA_VALUE",'VaR Extracts'!$A$9,"CUT_NUM",$E11,"RF_GROUP",G$9)),0)</f>
        <v>0</v>
      </c>
      <c r="H11" s="120">
        <f>IF(AND($D11="Y",$E11&lt;&gt;"",$E11&lt;&gt;-1),IF(ISERR(GETPIVOTDATA("OA_VALUE",'VaR Extracts'!$A$9,"CUT_NUM",$E11,"RF_GROUP",H$9)),0,GETPIVOTDATA("OA_VALUE",'VaR Extracts'!$A$9,"CUT_NUM",$E11,"RF_GROUP",H$9)),0)</f>
        <v>0</v>
      </c>
      <c r="I11" s="120">
        <f>IF(AND($D11="Y",$E11&lt;&gt;"",$E11&lt;&gt;-1),IF(ISERR(GETPIVOTDATA("OA_VALUE",'VaR Extracts'!$A$9,"CUT_NUM",$E11,"RF_GROUP",I$9)),0,GETPIVOTDATA("OA_VALUE",'VaR Extracts'!$A$9,"CUT_NUM",$E11,"RF_GROUP",I$9)),0)</f>
        <v>0</v>
      </c>
      <c r="J11" s="120">
        <f>IF(AND($D11="Y",$E11&lt;&gt;"",$E11&lt;&gt;-1),IF(ISERR(GETPIVOTDATA("OA_VALUE",'VaR Extracts'!$A$9,"CUT_NUM",$E11,"RF_GROUP",J$9)),0,GETPIVOTDATA("OA_VALUE",'VaR Extracts'!$A$9,"CUT_NUM",$E11,"RF_GROUP",J$9)),0)</f>
        <v>0</v>
      </c>
      <c r="K11" s="120">
        <f>IF(AND($D11="Y",$E11&lt;&gt;"",$E11&lt;&gt;-1),IF(ISERR(GETPIVOTDATA("OA_VALUE",'VaR Extracts'!$A$9,"CUT_NUM",$E11,"RF_GROUP",K$9)),0,GETPIVOTDATA("OA_VALUE",'VaR Extracts'!$A$9,"CUT_NUM",$E11,"RF_GROUP",K$9)),0)</f>
        <v>0</v>
      </c>
      <c r="L11" s="121">
        <f>IF(AND($D11="Y",$E11&lt;&gt;"",$E11&lt;&gt;-1),IF(ISERR(GETPIVOTDATA("OA_VALUE",'VaR Extracts'!$A$9,"CUT_NUM",$E11,"RF_GROUP",L$9)),0,GETPIVOTDATA("OA_VALUE",'VaR Extracts'!$A$9,"CUT_NUM",$E11,"RF_GROUP",L$9)),0)</f>
        <v>0</v>
      </c>
      <c r="M11" s="119">
        <f t="shared" ref="M11:M75" si="4">IF(AND($D11="Y",$E11&lt;&gt;-1),G11-U11,"N/A")</f>
        <v>-94013.919937864135</v>
      </c>
      <c r="N11" s="120">
        <f t="shared" ref="N11:N75" si="5">IF(AND($D11="Y",$E11&lt;&gt;-1),H11-X11,"N/A")</f>
        <v>0</v>
      </c>
      <c r="O11" s="120">
        <f t="shared" ref="O11:O75" si="6">IF(AND($D11="Y",$E11&lt;&gt;-1),I11-AA11,"N/A")</f>
        <v>0</v>
      </c>
      <c r="P11" s="120">
        <f t="shared" ref="P11:P75" si="7">IF(AND($D11="Y",$E11&lt;&gt;-1),J11-AD11,"N/A")</f>
        <v>0</v>
      </c>
      <c r="Q11" s="120">
        <f t="shared" ref="Q11:Q75" si="8">IF(AND($D11="Y",$E11&lt;&gt;-1),K11-AG11,"N/A")</f>
        <v>-64982.444562488454</v>
      </c>
      <c r="R11" s="121">
        <f t="shared" ref="R11:R75" si="9">IF(AND($D11="Y",$E11&lt;&gt;-1),L11-AJ11,"N/A")</f>
        <v>-64935.789716256615</v>
      </c>
      <c r="S11" s="122" t="s">
        <v>179</v>
      </c>
      <c r="T11" s="118">
        <v>11</v>
      </c>
      <c r="U11" s="124">
        <f t="array" ref="U11">IF(S11="Y",SQRT(MMULT(MMULT(TRANSPOSE('MOD Vectors ALL'!$K$3:$K$68),CORR_MATRIX),'MOD Vectors ALL'!$K$3:$K$68)),"")</f>
        <v>94013.919937864135</v>
      </c>
      <c r="V11" s="122" t="s">
        <v>179</v>
      </c>
      <c r="W11" s="118">
        <v>11</v>
      </c>
      <c r="X11" s="124">
        <f t="array" ref="X11">IF(V11="Y",SQRT(MMULT(MMULT(TRANSPOSE('MOD Vectors DP'!$K$3:$K$68),CORR_MATRIX),'MOD Vectors DP'!$K$3:$K$68)),"")</f>
        <v>0</v>
      </c>
      <c r="Y11" s="122" t="s">
        <v>179</v>
      </c>
      <c r="Z11" s="118">
        <v>11</v>
      </c>
      <c r="AA11" s="124">
        <f t="array" ref="AA11">IF(Y11="Y",SQRT(MMULT(MMULT(TRANSPOSE('MOD Vectors FX'!$K$3:$K$68),CORR_MATRIX),'MOD Vectors FX'!$K$3:$K$68)),"")</f>
        <v>0</v>
      </c>
      <c r="AB11" s="122" t="s">
        <v>179</v>
      </c>
      <c r="AC11" s="118">
        <v>11</v>
      </c>
      <c r="AD11" s="124">
        <f t="array" ref="AD11">IF(AB11="Y",SQRT(MMULT(MMULT(TRANSPOSE('MOD Vectors IDX'!$K$3:$K$68),CORR_MATRIX),'MOD Vectors IDX'!$K$3:$K$68)),"")</f>
        <v>0</v>
      </c>
      <c r="AE11" s="122" t="s">
        <v>179</v>
      </c>
      <c r="AF11" s="118">
        <v>11</v>
      </c>
      <c r="AG11" s="253">
        <f t="array" ref="AG11">AO11+IF(AE11="Y",SQRT(MMULT(MMULT(TRANSPOSE('MOD Vectors SPD'!$K$3:$K$68),CORR_MATRIX),'MOD Vectors SPD'!$K$3:$K$68)),"")</f>
        <v>64982.444562488454</v>
      </c>
      <c r="AH11" s="122" t="s">
        <v>179</v>
      </c>
      <c r="AI11" s="118">
        <v>11</v>
      </c>
      <c r="AJ11" s="124">
        <f t="array" ref="AJ11">IF(AH11="Y",SQRT(MMULT(MMULT(TRANSPOSE('MOD Vectors YC'!$K$3:$K$68),CORR_MATRIX),'MOD Vectors YC'!$K$3:$K$68)),"")</f>
        <v>64935.789716256615</v>
      </c>
      <c r="AL11" s="122" t="s">
        <v>179</v>
      </c>
      <c r="AM11" s="118">
        <v>11</v>
      </c>
      <c r="AN11" s="206">
        <f t="array" ref="AN11">SUMIF('Sensis Vectors ALL'!$E$3:$E$141,"="&amp;"YC",'Sensis Vectors ALL'!$K$3:$K$141)</f>
        <v>34660.5</v>
      </c>
      <c r="AO11" s="243">
        <f>IF(COUNTIF(CSVaR!$A:$F,$A11)&lt;&gt;0,VLOOKUP(A11,CSVaR!$A:$F,6,0),0)</f>
        <v>0</v>
      </c>
      <c r="AP11" s="118" t="s">
        <v>179</v>
      </c>
      <c r="AQ11" s="124">
        <f t="array" ref="AQ11">SQRT(SUMPRODUCT(H11:L11,H11:L11))</f>
        <v>0</v>
      </c>
      <c r="AR11" s="122" t="s">
        <v>179</v>
      </c>
      <c r="AS11" s="124">
        <f t="array" ref="AS11">SQRT(X11^2+AA11^2+AD11^2+AG11^2+AJ11^2)</f>
        <v>91866.070381783415</v>
      </c>
      <c r="AU11" s="280">
        <f t="shared" si="1"/>
        <v>1</v>
      </c>
      <c r="AV11" s="280" t="str">
        <f t="shared" si="2"/>
        <v>1_VALUE_PORT</v>
      </c>
      <c r="AW11" s="280" t="str">
        <f t="shared" si="3"/>
        <v>A1</v>
      </c>
      <c r="AX11" s="285" t="s">
        <v>369</v>
      </c>
      <c r="AY11" s="383"/>
      <c r="AZ11" s="496">
        <f>$AZ$12</f>
        <v>31804692.851709016</v>
      </c>
    </row>
    <row r="12" spans="1:52" s="118" customFormat="1" x14ac:dyDescent="0.2">
      <c r="A12" s="118">
        <v>2</v>
      </c>
      <c r="B12" s="118">
        <v>15</v>
      </c>
      <c r="C12" s="118" t="s">
        <v>173</v>
      </c>
      <c r="D12" s="118" t="s">
        <v>179</v>
      </c>
      <c r="E12" s="118">
        <f t="shared" si="0"/>
        <v>600</v>
      </c>
      <c r="G12" s="119">
        <f>IF(AND($D12="Y",$E12&lt;&gt;"",$E12&lt;&gt;-1),IF(ISERR(GETPIVOTDATA("OA_VALUE",'VaR Extracts'!$A$9,"CUT_NUM",$E12,"RF_GROUP",G$9)),0,GETPIVOTDATA("OA_VALUE",'VaR Extracts'!$A$9,"CUT_NUM",$E12,"RF_GROUP",G$9)),0)</f>
        <v>0</v>
      </c>
      <c r="H12" s="120">
        <f>IF(AND($D12="Y",$E12&lt;&gt;"",$E12&lt;&gt;-1),IF(ISERR(GETPIVOTDATA("OA_VALUE",'VaR Extracts'!$A$9,"CUT_NUM",$E12,"RF_GROUP",H$9)),0,GETPIVOTDATA("OA_VALUE",'VaR Extracts'!$A$9,"CUT_NUM",$E12,"RF_GROUP",H$9)),0)</f>
        <v>0</v>
      </c>
      <c r="I12" s="120">
        <f>IF(AND($D12="Y",$E12&lt;&gt;"",$E12&lt;&gt;-1),IF(ISERR(GETPIVOTDATA("OA_VALUE",'VaR Extracts'!$A$9,"CUT_NUM",$E12,"RF_GROUP",I$9)),0,GETPIVOTDATA("OA_VALUE",'VaR Extracts'!$A$9,"CUT_NUM",$E12,"RF_GROUP",I$9)),0)</f>
        <v>0</v>
      </c>
      <c r="J12" s="120">
        <f>IF(AND($D12="Y",$E12&lt;&gt;"",$E12&lt;&gt;-1),IF(ISERR(GETPIVOTDATA("OA_VALUE",'VaR Extracts'!$A$9,"CUT_NUM",$E12,"RF_GROUP",J$9)),0,GETPIVOTDATA("OA_VALUE",'VaR Extracts'!$A$9,"CUT_NUM",$E12,"RF_GROUP",J$9)),0)</f>
        <v>0</v>
      </c>
      <c r="K12" s="120">
        <f>IF(AND($D12="Y",$E12&lt;&gt;"",$E12&lt;&gt;-1),IF(ISERR(GETPIVOTDATA("OA_VALUE",'VaR Extracts'!$A$9,"CUT_NUM",$E12,"RF_GROUP",K$9)),0,GETPIVOTDATA("OA_VALUE",'VaR Extracts'!$A$9,"CUT_NUM",$E12,"RF_GROUP",K$9)),0)</f>
        <v>0</v>
      </c>
      <c r="L12" s="121">
        <f>IF(AND($D12="Y",$E12&lt;&gt;"",$E12&lt;&gt;-1),IF(ISERR(GETPIVOTDATA("OA_VALUE",'VaR Extracts'!$A$9,"CUT_NUM",$E12,"RF_GROUP",L$9)),0,GETPIVOTDATA("OA_VALUE",'VaR Extracts'!$A$9,"CUT_NUM",$E12,"RF_GROUP",L$9)),0)</f>
        <v>0</v>
      </c>
      <c r="M12" s="119">
        <f t="shared" si="4"/>
        <v>-94013.919937864135</v>
      </c>
      <c r="N12" s="120">
        <f t="shared" si="5"/>
        <v>0</v>
      </c>
      <c r="O12" s="120">
        <f t="shared" si="6"/>
        <v>0</v>
      </c>
      <c r="P12" s="120">
        <f t="shared" si="7"/>
        <v>0</v>
      </c>
      <c r="Q12" s="120">
        <f t="shared" si="8"/>
        <v>-64982.444562488454</v>
      </c>
      <c r="R12" s="121">
        <f t="shared" si="9"/>
        <v>-64935.789716256615</v>
      </c>
      <c r="S12" s="122" t="s">
        <v>179</v>
      </c>
      <c r="T12" s="118">
        <v>12</v>
      </c>
      <c r="U12" s="124">
        <f t="array" ref="U12">IF(S12="Y",SQRT(MMULT(MMULT(TRANSPOSE('MOD Vectors ALL'!$L$3:$L$68),CORR_MATRIX),'MOD Vectors ALL'!$L$3:$L$68)),"")</f>
        <v>94013.919937864135</v>
      </c>
      <c r="V12" s="122" t="s">
        <v>179</v>
      </c>
      <c r="W12" s="118">
        <v>12</v>
      </c>
      <c r="X12" s="124">
        <f t="array" ref="X12">IF(V12="Y",SQRT(MMULT(MMULT(TRANSPOSE('MOD Vectors DP'!$L$3:$L$68),CORR_MATRIX),'MOD Vectors DP'!$L$3:$L$68)),"")</f>
        <v>0</v>
      </c>
      <c r="Y12" s="122" t="s">
        <v>179</v>
      </c>
      <c r="Z12" s="118">
        <v>12</v>
      </c>
      <c r="AA12" s="124">
        <f t="array" ref="AA12">IF(Y12="Y",SQRT(MMULT(MMULT(TRANSPOSE('MOD Vectors FX'!$L$3:$L$68),CORR_MATRIX),'MOD Vectors FX'!$L$3:$L$68)),"")</f>
        <v>0</v>
      </c>
      <c r="AB12" s="122" t="s">
        <v>179</v>
      </c>
      <c r="AC12" s="118">
        <v>12</v>
      </c>
      <c r="AD12" s="124">
        <f t="array" ref="AD12">IF(AB12="Y",SQRT(MMULT(MMULT(TRANSPOSE('MOD Vectors IDX'!$L$3:$L$68),CORR_MATRIX),'MOD Vectors IDX'!$L$3:$L$68)),"")</f>
        <v>0</v>
      </c>
      <c r="AE12" s="122" t="s">
        <v>179</v>
      </c>
      <c r="AF12" s="118">
        <v>12</v>
      </c>
      <c r="AG12" s="253">
        <f t="array" ref="AG12">AO12+IF(AE12="Y",SQRT(MMULT(MMULT(TRANSPOSE('MOD Vectors SPD'!$L$3:$L$68),CORR_MATRIX),'MOD Vectors SPD'!$L$3:$L$68)),"")</f>
        <v>64982.444562488454</v>
      </c>
      <c r="AH12" s="122" t="s">
        <v>179</v>
      </c>
      <c r="AI12" s="118">
        <v>12</v>
      </c>
      <c r="AJ12" s="124">
        <f t="array" ref="AJ12">IF(AH12="Y",SQRT(MMULT(MMULT(TRANSPOSE('MOD Vectors YC'!$L$3:$L$68),CORR_MATRIX),'MOD Vectors YC'!$L$3:$L$68)),"")</f>
        <v>64935.789716256615</v>
      </c>
      <c r="AL12" s="122" t="s">
        <v>179</v>
      </c>
      <c r="AM12" s="118">
        <v>12</v>
      </c>
      <c r="AN12" s="206">
        <f t="array" ref="AN12">SUMIF('Sensis Vectors ALL'!$E$3:$E$141,"="&amp;"YC",'Sensis Vectors ALL'!$L$3:$L$141)</f>
        <v>34660.5</v>
      </c>
      <c r="AO12" s="243">
        <f>IF(COUNTIF(CSVaR!$A:$F,$A12)&lt;&gt;0,VLOOKUP(A12,CSVaR!$A:$F,6,0),0)</f>
        <v>0</v>
      </c>
      <c r="AP12" s="118" t="s">
        <v>179</v>
      </c>
      <c r="AQ12" s="124">
        <f t="array" ref="AQ12">SQRT(SUMPRODUCT(H12:L12,H12:L12))</f>
        <v>0</v>
      </c>
      <c r="AR12" s="122" t="s">
        <v>179</v>
      </c>
      <c r="AS12" s="124">
        <f t="array" ref="AS12">SQRT(X12^2+AA12^2+AD12^2+AG12^2+AJ12^2)</f>
        <v>91866.070381783415</v>
      </c>
      <c r="AU12" s="280">
        <f t="shared" si="1"/>
        <v>2</v>
      </c>
      <c r="AV12" s="280" t="str">
        <f t="shared" si="2"/>
        <v>2_VALUE_PORT_AM</v>
      </c>
      <c r="AW12" s="280" t="str">
        <f t="shared" si="3"/>
        <v>A1B1</v>
      </c>
      <c r="AX12" s="285" t="s">
        <v>369</v>
      </c>
      <c r="AY12" s="383"/>
      <c r="AZ12" s="285">
        <f>$AZ$13+$AZ$57</f>
        <v>31804692.851709016</v>
      </c>
    </row>
    <row r="13" spans="1:52" s="118" customFormat="1" x14ac:dyDescent="0.2">
      <c r="A13" s="118">
        <v>3</v>
      </c>
      <c r="B13" s="118">
        <v>16</v>
      </c>
      <c r="C13" s="118" t="s">
        <v>173</v>
      </c>
      <c r="D13" s="118" t="s">
        <v>179</v>
      </c>
      <c r="E13" s="118">
        <f t="shared" si="0"/>
        <v>660</v>
      </c>
      <c r="G13" s="119">
        <f>IF(AND($D13="Y",$E13&lt;&gt;"",$E13&lt;&gt;-1),IF(ISERR(GETPIVOTDATA("OA_VALUE",'VaR Extracts'!$A$9,"CUT_NUM",$E13,"RF_GROUP",G$9)),0,GETPIVOTDATA("OA_VALUE",'VaR Extracts'!$A$9,"CUT_NUM",$E13,"RF_GROUP",G$9)),0)</f>
        <v>0</v>
      </c>
      <c r="H13" s="120">
        <f>IF(AND($D13="Y",$E13&lt;&gt;"",$E13&lt;&gt;-1),IF(ISERR(GETPIVOTDATA("OA_VALUE",'VaR Extracts'!$A$9,"CUT_NUM",$E13,"RF_GROUP",H$9)),0,GETPIVOTDATA("OA_VALUE",'VaR Extracts'!$A$9,"CUT_NUM",$E13,"RF_GROUP",H$9)),0)</f>
        <v>0</v>
      </c>
      <c r="I13" s="120">
        <f>IF(AND($D13="Y",$E13&lt;&gt;"",$E13&lt;&gt;-1),IF(ISERR(GETPIVOTDATA("OA_VALUE",'VaR Extracts'!$A$9,"CUT_NUM",$E13,"RF_GROUP",I$9)),0,GETPIVOTDATA("OA_VALUE",'VaR Extracts'!$A$9,"CUT_NUM",$E13,"RF_GROUP",I$9)),0)</f>
        <v>0</v>
      </c>
      <c r="J13" s="120">
        <f>IF(AND($D13="Y",$E13&lt;&gt;"",$E13&lt;&gt;-1),IF(ISERR(GETPIVOTDATA("OA_VALUE",'VaR Extracts'!$A$9,"CUT_NUM",$E13,"RF_GROUP",J$9)),0,GETPIVOTDATA("OA_VALUE",'VaR Extracts'!$A$9,"CUT_NUM",$E13,"RF_GROUP",J$9)),0)</f>
        <v>0</v>
      </c>
      <c r="K13" s="120">
        <f>IF(AND($D13="Y",$E13&lt;&gt;"",$E13&lt;&gt;-1),IF(ISERR(GETPIVOTDATA("OA_VALUE",'VaR Extracts'!$A$9,"CUT_NUM",$E13,"RF_GROUP",K$9)),0,GETPIVOTDATA("OA_VALUE",'VaR Extracts'!$A$9,"CUT_NUM",$E13,"RF_GROUP",K$9)),0)</f>
        <v>0</v>
      </c>
      <c r="L13" s="121">
        <f>IF(AND($D13="Y",$E13&lt;&gt;"",$E13&lt;&gt;-1),IF(ISERR(GETPIVOTDATA("OA_VALUE",'VaR Extracts'!$A$9,"CUT_NUM",$E13,"RF_GROUP",L$9)),0,GETPIVOTDATA("OA_VALUE",'VaR Extracts'!$A$9,"CUT_NUM",$E13,"RF_GROUP",L$9)),0)</f>
        <v>0</v>
      </c>
      <c r="M13" s="119">
        <f t="shared" si="4"/>
        <v>-93883.338456658472</v>
      </c>
      <c r="N13" s="120">
        <f t="shared" si="5"/>
        <v>0</v>
      </c>
      <c r="O13" s="120">
        <f t="shared" si="6"/>
        <v>0</v>
      </c>
      <c r="P13" s="120">
        <f t="shared" si="7"/>
        <v>0</v>
      </c>
      <c r="Q13" s="120">
        <f t="shared" si="8"/>
        <v>-64982.444562488454</v>
      </c>
      <c r="R13" s="121">
        <f t="shared" si="9"/>
        <v>-64596.823975804771</v>
      </c>
      <c r="S13" s="122" t="s">
        <v>179</v>
      </c>
      <c r="T13" s="118">
        <v>13</v>
      </c>
      <c r="U13" s="124">
        <f t="array" ref="U13">IF(S13="Y",SQRT(MMULT(MMULT(TRANSPOSE('MOD Vectors ALL'!$M$3:$M$68),CORR_MATRIX),'MOD Vectors ALL'!$M$3:$M$68)),"")</f>
        <v>93883.338456658472</v>
      </c>
      <c r="V13" s="122" t="s">
        <v>179</v>
      </c>
      <c r="W13" s="118">
        <v>13</v>
      </c>
      <c r="X13" s="124">
        <f t="array" ref="X13">IF(V13="Y",SQRT(MMULT(MMULT(TRANSPOSE('MOD Vectors DP'!$M$3:$M$68),CORR_MATRIX),'MOD Vectors DP'!$M$3:$M$68)),"")</f>
        <v>0</v>
      </c>
      <c r="Y13" s="122" t="s">
        <v>179</v>
      </c>
      <c r="Z13" s="118">
        <v>13</v>
      </c>
      <c r="AA13" s="124">
        <f t="array" ref="AA13">IF(Y13="Y",SQRT(MMULT(MMULT(TRANSPOSE('MOD Vectors FX'!$M$3:$M$68),CORR_MATRIX),'MOD Vectors FX'!$M$3:$M$68)),"")</f>
        <v>0</v>
      </c>
      <c r="AB13" s="122" t="s">
        <v>179</v>
      </c>
      <c r="AC13" s="118">
        <v>13</v>
      </c>
      <c r="AD13" s="124">
        <f t="array" ref="AD13">IF(AB13="Y",SQRT(MMULT(MMULT(TRANSPOSE('MOD Vectors IDX'!$M$3:$M$68),CORR_MATRIX),'MOD Vectors IDX'!$M$3:$M$68)),"")</f>
        <v>0</v>
      </c>
      <c r="AE13" s="122" t="s">
        <v>179</v>
      </c>
      <c r="AF13" s="118">
        <v>13</v>
      </c>
      <c r="AG13" s="253">
        <f t="array" ref="AG13">AO13+IF(AE13="Y",SQRT(MMULT(MMULT(TRANSPOSE('MOD Vectors SPD'!$M$3:$M$68),CORR_MATRIX),'MOD Vectors SPD'!$M$3:$M$68)),"")</f>
        <v>64982.444562488454</v>
      </c>
      <c r="AH13" s="122" t="s">
        <v>179</v>
      </c>
      <c r="AI13" s="118">
        <v>13</v>
      </c>
      <c r="AJ13" s="124">
        <f t="array" ref="AJ13">IF(AH13="Y",SQRT(MMULT(MMULT(TRANSPOSE('MOD Vectors YC'!$M$3:$M$68),CORR_MATRIX),'MOD Vectors YC'!$M$3:$M$68)),"")</f>
        <v>64596.823975804771</v>
      </c>
      <c r="AK13" s="204"/>
      <c r="AL13" s="122" t="s">
        <v>179</v>
      </c>
      <c r="AM13" s="118">
        <v>13</v>
      </c>
      <c r="AN13" s="206">
        <f t="array" ref="AN13">SUMIF('Sensis Vectors ALL'!$E$3:$E$141,"="&amp;"YC",'Sensis Vectors ALL'!$M$3:$M$141)</f>
        <v>95049.489999999976</v>
      </c>
      <c r="AO13" s="243">
        <f>IF(COUNTIF(CSVaR!$A:$F,$A13)&lt;&gt;0,VLOOKUP(A13,CSVaR!$A:$F,6,0),0)</f>
        <v>0</v>
      </c>
      <c r="AP13" s="118" t="s">
        <v>179</v>
      </c>
      <c r="AQ13" s="124">
        <f t="array" ref="AQ13">SQRT(SUMPRODUCT(H13:L13,H13:L13))</f>
        <v>0</v>
      </c>
      <c r="AR13" s="122" t="s">
        <v>179</v>
      </c>
      <c r="AS13" s="124">
        <f t="array" ref="AS13">SQRT(X13^2+AA13^2+AD13^2+AG13^2+AJ13^2)</f>
        <v>91626.785216321936</v>
      </c>
      <c r="AU13" s="280">
        <f t="shared" si="1"/>
        <v>3</v>
      </c>
      <c r="AV13" s="280" t="str">
        <f t="shared" si="2"/>
        <v>3_MUNI_PROD</v>
      </c>
      <c r="AW13" s="280" t="str">
        <f t="shared" si="3"/>
        <v>A1B1C1</v>
      </c>
      <c r="AX13" s="285" t="s">
        <v>369</v>
      </c>
      <c r="AY13" s="383"/>
      <c r="AZ13" s="285">
        <f>$AZ$14+$AZ$45</f>
        <v>19554896.451971021</v>
      </c>
    </row>
    <row r="14" spans="1:52" s="118" customFormat="1" x14ac:dyDescent="0.2">
      <c r="A14" s="118">
        <v>4</v>
      </c>
      <c r="B14" s="118">
        <v>17</v>
      </c>
      <c r="C14" s="118" t="s">
        <v>173</v>
      </c>
      <c r="D14" s="118" t="s">
        <v>179</v>
      </c>
      <c r="E14" s="118">
        <f t="shared" si="0"/>
        <v>670</v>
      </c>
      <c r="G14" s="119">
        <f>IF(AND($D14="Y",$E14&lt;&gt;"",$E14&lt;&gt;-1),IF(ISERR(GETPIVOTDATA("OA_VALUE",'VaR Extracts'!$A$9,"CUT_NUM",$E14,"RF_GROUP",G$9)),0,GETPIVOTDATA("OA_VALUE",'VaR Extracts'!$A$9,"CUT_NUM",$E14,"RF_GROUP",G$9)),0)</f>
        <v>0</v>
      </c>
      <c r="H14" s="120">
        <f>IF(AND($D14="Y",$E14&lt;&gt;"",$E14&lt;&gt;-1),IF(ISERR(GETPIVOTDATA("OA_VALUE",'VaR Extracts'!$A$9,"CUT_NUM",$E14,"RF_GROUP",H$9)),0,GETPIVOTDATA("OA_VALUE",'VaR Extracts'!$A$9,"CUT_NUM",$E14,"RF_GROUP",H$9)),0)</f>
        <v>0</v>
      </c>
      <c r="I14" s="120">
        <f>IF(AND($D14="Y",$E14&lt;&gt;"",$E14&lt;&gt;-1),IF(ISERR(GETPIVOTDATA("OA_VALUE",'VaR Extracts'!$A$9,"CUT_NUM",$E14,"RF_GROUP",I$9)),0,GETPIVOTDATA("OA_VALUE",'VaR Extracts'!$A$9,"CUT_NUM",$E14,"RF_GROUP",I$9)),0)</f>
        <v>0</v>
      </c>
      <c r="J14" s="120">
        <f>IF(AND($D14="Y",$E14&lt;&gt;"",$E14&lt;&gt;-1),IF(ISERR(GETPIVOTDATA("OA_VALUE",'VaR Extracts'!$A$9,"CUT_NUM",$E14,"RF_GROUP",J$9)),0,GETPIVOTDATA("OA_VALUE",'VaR Extracts'!$A$9,"CUT_NUM",$E14,"RF_GROUP",J$9)),0)</f>
        <v>0</v>
      </c>
      <c r="K14" s="120">
        <f>IF(AND($D14="Y",$E14&lt;&gt;"",$E14&lt;&gt;-1),IF(ISERR(GETPIVOTDATA("OA_VALUE",'VaR Extracts'!$A$9,"CUT_NUM",$E14,"RF_GROUP",K$9)),0,GETPIVOTDATA("OA_VALUE",'VaR Extracts'!$A$9,"CUT_NUM",$E14,"RF_GROUP",K$9)),0)</f>
        <v>0</v>
      </c>
      <c r="L14" s="121">
        <f>IF(AND($D14="Y",$E14&lt;&gt;"",$E14&lt;&gt;-1),IF(ISERR(GETPIVOTDATA("OA_VALUE",'VaR Extracts'!$A$9,"CUT_NUM",$E14,"RF_GROUP",L$9)),0,GETPIVOTDATA("OA_VALUE",'VaR Extracts'!$A$9,"CUT_NUM",$E14,"RF_GROUP",L$9)),0)</f>
        <v>0</v>
      </c>
      <c r="M14" s="119">
        <f t="shared" si="4"/>
        <v>-93848.135603973904</v>
      </c>
      <c r="N14" s="120">
        <f t="shared" si="5"/>
        <v>0</v>
      </c>
      <c r="O14" s="120">
        <f t="shared" si="6"/>
        <v>0</v>
      </c>
      <c r="P14" s="120">
        <f t="shared" si="7"/>
        <v>0</v>
      </c>
      <c r="Q14" s="120">
        <f t="shared" si="8"/>
        <v>-64982.444562488454</v>
      </c>
      <c r="R14" s="121">
        <f t="shared" si="9"/>
        <v>-64548.127690427034</v>
      </c>
      <c r="S14" s="122" t="s">
        <v>179</v>
      </c>
      <c r="T14" s="118">
        <v>14</v>
      </c>
      <c r="U14" s="124">
        <f t="array" ref="U14">IF(S14="Y",SQRT(MMULT(MMULT(TRANSPOSE('MOD Vectors ALL'!$N$3:$N$68),CORR_MATRIX),'MOD Vectors ALL'!$N$3:$N$68)),"")</f>
        <v>93848.135603973904</v>
      </c>
      <c r="V14" s="122" t="s">
        <v>179</v>
      </c>
      <c r="W14" s="118">
        <v>14</v>
      </c>
      <c r="X14" s="124">
        <f t="array" ref="X14">IF(V14="Y",SQRT(MMULT(MMULT(TRANSPOSE('MOD Vectors DP'!$N$3:$N$68),CORR_MATRIX),'MOD Vectors DP'!$N$3:$N$68)),"")</f>
        <v>0</v>
      </c>
      <c r="Y14" s="122" t="s">
        <v>179</v>
      </c>
      <c r="Z14" s="118">
        <v>14</v>
      </c>
      <c r="AA14" s="124">
        <f t="array" ref="AA14">IF(Y14="Y",SQRT(MMULT(MMULT(TRANSPOSE('MOD Vectors FX'!$N$3:$N$68),CORR_MATRIX),'MOD Vectors FX'!$N$3:$N$68)),"")</f>
        <v>0</v>
      </c>
      <c r="AB14" s="122" t="s">
        <v>179</v>
      </c>
      <c r="AC14" s="118">
        <v>14</v>
      </c>
      <c r="AD14" s="124">
        <f t="array" ref="AD14">IF(AB14="Y",SQRT(MMULT(MMULT(TRANSPOSE('MOD Vectors IDX'!$N$3:$N$68),CORR_MATRIX),'MOD Vectors IDX'!$N$3:$N$68)),"")</f>
        <v>0</v>
      </c>
      <c r="AE14" s="122" t="s">
        <v>179</v>
      </c>
      <c r="AF14" s="118">
        <v>14</v>
      </c>
      <c r="AG14" s="253">
        <f t="array" ref="AG14">AO14+IF(AE14="Y",SQRT(MMULT(MMULT(TRANSPOSE('MOD Vectors SPD'!$N$3:$N$68),CORR_MATRIX),'MOD Vectors SPD'!$N$3:$N$68)),"")</f>
        <v>64982.444562488454</v>
      </c>
      <c r="AH14" s="122" t="s">
        <v>179</v>
      </c>
      <c r="AI14" s="118">
        <v>14</v>
      </c>
      <c r="AJ14" s="124">
        <f t="array" ref="AJ14">IF(AH14="Y",SQRT(MMULT(MMULT(TRANSPOSE('MOD Vectors YC'!$N$3:$N$68),CORR_MATRIX),'MOD Vectors YC'!$N$3:$N$68)),"")</f>
        <v>64548.127690427034</v>
      </c>
      <c r="AL14" s="122" t="s">
        <v>179</v>
      </c>
      <c r="AM14" s="118">
        <v>14</v>
      </c>
      <c r="AN14" s="206">
        <f t="array" ref="AN14">SUMIF('Sensis Vectors ALL'!$E$3:$E$141,"="&amp;"YC",'Sensis Vectors ALL'!$N$3:$N$141)</f>
        <v>95724.599999999991</v>
      </c>
      <c r="AO14" s="243">
        <f>IF(COUNTIF(CSVaR!$A:$F,$A14)&lt;&gt;0,VLOOKUP(A14,CSVaR!$A:$F,6,0),0)</f>
        <v>0</v>
      </c>
      <c r="AP14" s="118" t="s">
        <v>179</v>
      </c>
      <c r="AQ14" s="124">
        <f t="array" ref="AQ14">SQRT(SUMPRODUCT(H14:L14,H14:L14))</f>
        <v>0</v>
      </c>
      <c r="AR14" s="122" t="s">
        <v>179</v>
      </c>
      <c r="AS14" s="124">
        <f t="array" ref="AS14">SQRT(X14^2+AA14^2+AD14^2+AG14^2+AJ14^2)</f>
        <v>91592.460877828576</v>
      </c>
      <c r="AU14" s="280">
        <f t="shared" si="1"/>
        <v>4</v>
      </c>
      <c r="AV14" s="280" t="str">
        <f t="shared" si="2"/>
        <v>4_MUNI_PORT</v>
      </c>
      <c r="AW14" s="280" t="str">
        <f t="shared" si="3"/>
        <v>A1B1C1D1</v>
      </c>
      <c r="AX14" s="285" t="s">
        <v>369</v>
      </c>
      <c r="AY14" s="383"/>
      <c r="AZ14" s="285">
        <f>$AZ$15+$AZ$19+$AZ$23+$AZ$27+$AZ$39+$AZ$42</f>
        <v>19575909.942043021</v>
      </c>
    </row>
    <row r="15" spans="1:52" s="118" customFormat="1" x14ac:dyDescent="0.2">
      <c r="A15" s="118">
        <v>5</v>
      </c>
      <c r="B15" s="118">
        <v>18</v>
      </c>
      <c r="C15" s="118" t="s">
        <v>173</v>
      </c>
      <c r="D15" s="118" t="s">
        <v>179</v>
      </c>
      <c r="E15" s="118">
        <f t="shared" si="0"/>
        <v>702</v>
      </c>
      <c r="G15" s="119">
        <f>IF(AND($D15="Y",$E15&lt;&gt;"",$E15&lt;&gt;-1),IF(ISERR(GETPIVOTDATA("OA_VALUE",'VaR Extracts'!$A$9,"CUT_NUM",$E15,"RF_GROUP",G$9)),0,GETPIVOTDATA("OA_VALUE",'VaR Extracts'!$A$9,"CUT_NUM",$E15,"RF_GROUP",G$9)),0)</f>
        <v>0</v>
      </c>
      <c r="H15" s="120">
        <f>IF(AND($D15="Y",$E15&lt;&gt;"",$E15&lt;&gt;-1),IF(ISERR(GETPIVOTDATA("OA_VALUE",'VaR Extracts'!$A$9,"CUT_NUM",$E15,"RF_GROUP",H$9)),0,GETPIVOTDATA("OA_VALUE",'VaR Extracts'!$A$9,"CUT_NUM",$E15,"RF_GROUP",H$9)),0)</f>
        <v>0</v>
      </c>
      <c r="I15" s="120">
        <f>IF(AND($D15="Y",$E15&lt;&gt;"",$E15&lt;&gt;-1),IF(ISERR(GETPIVOTDATA("OA_VALUE",'VaR Extracts'!$A$9,"CUT_NUM",$E15,"RF_GROUP",I$9)),0,GETPIVOTDATA("OA_VALUE",'VaR Extracts'!$A$9,"CUT_NUM",$E15,"RF_GROUP",I$9)),0)</f>
        <v>0</v>
      </c>
      <c r="J15" s="120">
        <f>IF(AND($D15="Y",$E15&lt;&gt;"",$E15&lt;&gt;-1),IF(ISERR(GETPIVOTDATA("OA_VALUE",'VaR Extracts'!$A$9,"CUT_NUM",$E15,"RF_GROUP",J$9)),0,GETPIVOTDATA("OA_VALUE",'VaR Extracts'!$A$9,"CUT_NUM",$E15,"RF_GROUP",J$9)),0)</f>
        <v>0</v>
      </c>
      <c r="K15" s="120">
        <f>IF(AND($D15="Y",$E15&lt;&gt;"",$E15&lt;&gt;-1),IF(ISERR(GETPIVOTDATA("OA_VALUE",'VaR Extracts'!$A$9,"CUT_NUM",$E15,"RF_GROUP",K$9)),0,GETPIVOTDATA("OA_VALUE",'VaR Extracts'!$A$9,"CUT_NUM",$E15,"RF_GROUP",K$9)),0)</f>
        <v>0</v>
      </c>
      <c r="L15" s="121">
        <f>IF(AND($D15="Y",$E15&lt;&gt;"",$E15&lt;&gt;-1),IF(ISERR(GETPIVOTDATA("OA_VALUE",'VaR Extracts'!$A$9,"CUT_NUM",$E15,"RF_GROUP",L$9)),0,GETPIVOTDATA("OA_VALUE",'VaR Extracts'!$A$9,"CUT_NUM",$E15,"RF_GROUP",L$9)),0)</f>
        <v>0</v>
      </c>
      <c r="M15" s="119">
        <f t="shared" si="4"/>
        <v>0</v>
      </c>
      <c r="N15" s="120">
        <f t="shared" si="5"/>
        <v>0</v>
      </c>
      <c r="O15" s="120">
        <f t="shared" si="6"/>
        <v>0</v>
      </c>
      <c r="P15" s="120">
        <f t="shared" si="7"/>
        <v>0</v>
      </c>
      <c r="Q15" s="120">
        <f t="shared" si="8"/>
        <v>0</v>
      </c>
      <c r="R15" s="121">
        <f t="shared" si="9"/>
        <v>0</v>
      </c>
      <c r="S15" s="122" t="s">
        <v>179</v>
      </c>
      <c r="T15" s="118">
        <v>15</v>
      </c>
      <c r="U15" s="124">
        <f t="array" ref="U15">IF(S15="Y",SQRT(MMULT(MMULT(TRANSPOSE('MOD Vectors ALL'!$O$3:$O$68),CORR_MATRIX),'MOD Vectors ALL'!$O$3:$O$68)),"")</f>
        <v>0</v>
      </c>
      <c r="V15" s="122" t="s">
        <v>179</v>
      </c>
      <c r="W15" s="118">
        <v>15</v>
      </c>
      <c r="X15" s="124">
        <f t="array" ref="X15">IF(V15="Y",SQRT(MMULT(MMULT(TRANSPOSE('MOD Vectors DP'!$O$3:$O$68),CORR_MATRIX),'MOD Vectors DP'!$O$3:$O$68)),"")</f>
        <v>0</v>
      </c>
      <c r="Y15" s="122" t="s">
        <v>179</v>
      </c>
      <c r="Z15" s="118">
        <v>15</v>
      </c>
      <c r="AA15" s="124">
        <f t="array" ref="AA15">IF(Y15="Y",SQRT(MMULT(MMULT(TRANSPOSE('MOD Vectors FX'!$O$3:$O$68),CORR_MATRIX),'MOD Vectors FX'!$O$3:$O$68)),"")</f>
        <v>0</v>
      </c>
      <c r="AB15" s="122" t="s">
        <v>179</v>
      </c>
      <c r="AC15" s="118">
        <v>15</v>
      </c>
      <c r="AD15" s="124">
        <f t="array" ref="AD15">IF(AB15="Y",SQRT(MMULT(MMULT(TRANSPOSE('MOD Vectors IDX'!$O$3:$O$68),CORR_MATRIX),'MOD Vectors IDX'!$O$3:$O$68)),"")</f>
        <v>0</v>
      </c>
      <c r="AE15" s="122" t="s">
        <v>179</v>
      </c>
      <c r="AF15" s="118">
        <v>15</v>
      </c>
      <c r="AG15" s="253">
        <f t="array" ref="AG15">AO15+IF(AE15="Y",SQRT(MMULT(MMULT(TRANSPOSE('MOD Vectors SPD'!$O$3:$O$68),CORR_MATRIX),'MOD Vectors SPD'!$O$3:$O$68)),"")</f>
        <v>0</v>
      </c>
      <c r="AH15" s="122" t="s">
        <v>179</v>
      </c>
      <c r="AI15" s="118">
        <v>15</v>
      </c>
      <c r="AJ15" s="124">
        <f t="array" ref="AJ15">IF(AH15="Y",SQRT(MMULT(MMULT(TRANSPOSE('MOD Vectors YC'!$O$3:$O$68),CORR_MATRIX),'MOD Vectors YC'!$O$3:$O$68)),"")</f>
        <v>0</v>
      </c>
      <c r="AL15" s="122" t="s">
        <v>179</v>
      </c>
      <c r="AM15" s="118">
        <v>15</v>
      </c>
      <c r="AN15" s="206">
        <f t="array" ref="AN15">SUMIF('Sensis Vectors ALL'!$E$3:$E$141,"="&amp;"YC",'Sensis Vectors ALL'!$O$3:$O$141)</f>
        <v>0</v>
      </c>
      <c r="AO15" s="243">
        <f>IF(COUNTIF(CSVaR!$A:$F,$A15)&lt;&gt;0,VLOOKUP(A15,CSVaR!$A:$F,6,0),0)</f>
        <v>0</v>
      </c>
      <c r="AP15" s="118" t="s">
        <v>179</v>
      </c>
      <c r="AQ15" s="124">
        <f t="array" ref="AQ15">SQRT(SUMPRODUCT(H15:L15,H15:L15))</f>
        <v>0</v>
      </c>
      <c r="AR15" s="122" t="s">
        <v>179</v>
      </c>
      <c r="AS15" s="124">
        <f t="array" ref="AS15">SQRT(X15^2+AA15^2+AD15^2+AG15^2+AJ15^2)</f>
        <v>0</v>
      </c>
      <c r="AU15" s="280">
        <f t="shared" si="1"/>
        <v>5</v>
      </c>
      <c r="AV15" s="280" t="str">
        <f t="shared" si="2"/>
        <v>5_US_MUNI_LIQ</v>
      </c>
      <c r="AW15" s="280" t="str">
        <f t="shared" si="3"/>
        <v>A1B1C1D1E1</v>
      </c>
      <c r="AX15" s="285" t="s">
        <v>369</v>
      </c>
      <c r="AY15" s="383"/>
      <c r="AZ15" s="285">
        <f>$AZ$16+$AZ$17+$AZ$18</f>
        <v>2.9262005683626049E-2</v>
      </c>
    </row>
    <row r="16" spans="1:52" s="79" customFormat="1" x14ac:dyDescent="0.2">
      <c r="A16" s="79">
        <v>6</v>
      </c>
      <c r="B16" s="79">
        <v>19</v>
      </c>
      <c r="C16" s="79" t="s">
        <v>136</v>
      </c>
      <c r="D16" s="79" t="s">
        <v>179</v>
      </c>
      <c r="E16" s="79">
        <f t="shared" si="0"/>
        <v>674</v>
      </c>
      <c r="G16" s="109">
        <f>IF(AND($D16="Y",$E16&lt;&gt;"",$E16&lt;&gt;-1),IF(ISERR(GETPIVOTDATA("OA_VALUE",'VaR Extracts'!$A$9,"CUT_NUM",$E16,"RF_GROUP",G$9)),0,GETPIVOTDATA("OA_VALUE",'VaR Extracts'!$A$9,"CUT_NUM",$E16,"RF_GROUP",G$9)),0)</f>
        <v>0</v>
      </c>
      <c r="H16" s="110">
        <f>IF(AND($D16="Y",$E16&lt;&gt;"",$E16&lt;&gt;-1),IF(ISERR(GETPIVOTDATA("OA_VALUE",'VaR Extracts'!$A$9,"CUT_NUM",$E16,"RF_GROUP",H$9)),0,GETPIVOTDATA("OA_VALUE",'VaR Extracts'!$A$9,"CUT_NUM",$E16,"RF_GROUP",H$9)),0)</f>
        <v>0</v>
      </c>
      <c r="I16" s="110">
        <f>IF(AND($D16="Y",$E16&lt;&gt;"",$E16&lt;&gt;-1),IF(ISERR(GETPIVOTDATA("OA_VALUE",'VaR Extracts'!$A$9,"CUT_NUM",$E16,"RF_GROUP",I$9)),0,GETPIVOTDATA("OA_VALUE",'VaR Extracts'!$A$9,"CUT_NUM",$E16,"RF_GROUP",I$9)),0)</f>
        <v>0</v>
      </c>
      <c r="J16" s="110">
        <f>IF(AND($D16="Y",$E16&lt;&gt;"",$E16&lt;&gt;-1),IF(ISERR(GETPIVOTDATA("OA_VALUE",'VaR Extracts'!$A$9,"CUT_NUM",$E16,"RF_GROUP",J$9)),0,GETPIVOTDATA("OA_VALUE",'VaR Extracts'!$A$9,"CUT_NUM",$E16,"RF_GROUP",J$9)),0)</f>
        <v>0</v>
      </c>
      <c r="K16" s="110">
        <f>IF(AND($D16="Y",$E16&lt;&gt;"",$E16&lt;&gt;-1),IF(ISERR(GETPIVOTDATA("OA_VALUE",'VaR Extracts'!$A$9,"CUT_NUM",$E16,"RF_GROUP",K$9)),0,GETPIVOTDATA("OA_VALUE",'VaR Extracts'!$A$9,"CUT_NUM",$E16,"RF_GROUP",K$9)),0)</f>
        <v>0</v>
      </c>
      <c r="L16" s="111">
        <f>IF(AND($D16="Y",$E16&lt;&gt;"",$E16&lt;&gt;-1),IF(ISERR(GETPIVOTDATA("OA_VALUE",'VaR Extracts'!$A$9,"CUT_NUM",$E16,"RF_GROUP",L$9)),0,GETPIVOTDATA("OA_VALUE",'VaR Extracts'!$A$9,"CUT_NUM",$E16,"RF_GROUP",L$9)),0)</f>
        <v>0</v>
      </c>
      <c r="M16" s="109">
        <f t="shared" si="4"/>
        <v>0</v>
      </c>
      <c r="N16" s="110">
        <f t="shared" si="5"/>
        <v>0</v>
      </c>
      <c r="O16" s="110">
        <f t="shared" si="6"/>
        <v>0</v>
      </c>
      <c r="P16" s="110">
        <f t="shared" si="7"/>
        <v>0</v>
      </c>
      <c r="Q16" s="110">
        <f t="shared" si="8"/>
        <v>0</v>
      </c>
      <c r="R16" s="111">
        <f t="shared" si="9"/>
        <v>0</v>
      </c>
      <c r="S16" s="112" t="s">
        <v>179</v>
      </c>
      <c r="T16" s="79">
        <v>16</v>
      </c>
      <c r="U16" s="96">
        <f t="array" ref="U16">IF(S16="Y",SQRT(MMULT(MMULT(TRANSPOSE('MOD Vectors ALL'!$P$3:$P$68),CORR_MATRIX),'MOD Vectors ALL'!$P$3:$P$68)),"")</f>
        <v>0</v>
      </c>
      <c r="V16" s="112" t="s">
        <v>179</v>
      </c>
      <c r="W16" s="79">
        <v>16</v>
      </c>
      <c r="X16" s="96">
        <f t="array" ref="X16">IF(V16="Y",SQRT(MMULT(MMULT(TRANSPOSE('MOD Vectors DP'!$P$3:$P$68),CORR_MATRIX),'MOD Vectors DP'!$P$3:$P$68)),"")</f>
        <v>0</v>
      </c>
      <c r="Y16" s="112" t="s">
        <v>179</v>
      </c>
      <c r="Z16" s="79">
        <v>16</v>
      </c>
      <c r="AA16" s="96">
        <f t="array" ref="AA16">IF(Y16="Y",SQRT(MMULT(MMULT(TRANSPOSE('MOD Vectors FX'!$P$3:$P$68),CORR_MATRIX),'MOD Vectors FX'!$P$3:$P$68)),"")</f>
        <v>0</v>
      </c>
      <c r="AB16" s="112" t="s">
        <v>179</v>
      </c>
      <c r="AC16" s="79">
        <v>16</v>
      </c>
      <c r="AD16" s="96">
        <f t="array" ref="AD16">IF(AB16="Y",SQRT(MMULT(MMULT(TRANSPOSE('MOD Vectors IDX'!$P$3:$P$68),CORR_MATRIX),'MOD Vectors IDX'!$P$3:$P$68)),"")</f>
        <v>0</v>
      </c>
      <c r="AE16" s="112" t="s">
        <v>179</v>
      </c>
      <c r="AF16" s="79">
        <v>16</v>
      </c>
      <c r="AG16" s="207">
        <f t="array" ref="AG16">AO16+IF(AE16="Y",SQRT(MMULT(MMULT(TRANSPOSE('MOD Vectors SPD'!$P$3:$P$68),CORR_MATRIX),'MOD Vectors SPD'!$P$3:$P$68)),"")</f>
        <v>0</v>
      </c>
      <c r="AH16" s="112" t="s">
        <v>179</v>
      </c>
      <c r="AI16" s="79">
        <v>16</v>
      </c>
      <c r="AJ16" s="96">
        <f t="array" ref="AJ16">IF(AH16="Y",SQRT(MMULT(MMULT(TRANSPOSE('MOD Vectors YC'!$P$3:$P$68),CORR_MATRIX),'MOD Vectors YC'!$P$3:$P$68)),"")</f>
        <v>0</v>
      </c>
      <c r="AL16" s="112" t="s">
        <v>179</v>
      </c>
      <c r="AM16" s="79">
        <v>16</v>
      </c>
      <c r="AN16" s="207">
        <f t="array" ref="AN16">SUMIF('Sensis Vectors ALL'!$E$3:$E$141,"="&amp;"YC",'Sensis Vectors ALL'!$P$3:$P$141)</f>
        <v>0</v>
      </c>
      <c r="AO16" s="243">
        <f>IF(COUNTIF(CSVaR!$A:$F,$A16)&lt;&gt;0,VLOOKUP(A16,CSVaR!$A:$F,6,0),0)</f>
        <v>0</v>
      </c>
      <c r="AP16" s="79" t="s">
        <v>179</v>
      </c>
      <c r="AQ16" s="96">
        <f t="array" ref="AQ16">SQRT(SUMPRODUCT(H16:L16,H16:L16))</f>
        <v>0</v>
      </c>
      <c r="AR16" s="112" t="s">
        <v>179</v>
      </c>
      <c r="AS16" s="96">
        <f t="array" ref="AS16">SQRT(X16^2+AA16^2+AD16^2+AG16^2+AJ16^2)</f>
        <v>0</v>
      </c>
      <c r="AU16" s="281">
        <f t="shared" si="1"/>
        <v>10</v>
      </c>
      <c r="AV16" s="281" t="str">
        <f t="shared" si="2"/>
        <v>AM_BANKBND_L</v>
      </c>
      <c r="AW16" s="281" t="str">
        <f t="shared" si="3"/>
        <v>A1B1C1D1E1F1</v>
      </c>
      <c r="AX16" s="286" t="s">
        <v>414</v>
      </c>
      <c r="AY16" s="384" t="str">
        <f>IF($AX16="FINBRIDGE",6,IF($AX16="DB",3,IF($AX16="GROUP_PNL",12,"IRRELEVANT")))</f>
        <v>IRRELEVANT</v>
      </c>
      <c r="AZ16" s="286">
        <v>0</v>
      </c>
    </row>
    <row r="17" spans="1:53" s="79" customFormat="1" x14ac:dyDescent="0.2">
      <c r="A17" s="79">
        <v>7</v>
      </c>
      <c r="B17" s="79">
        <v>20</v>
      </c>
      <c r="C17" s="79" t="s">
        <v>136</v>
      </c>
      <c r="D17" s="79" t="s">
        <v>179</v>
      </c>
      <c r="E17" s="79">
        <f t="shared" si="0"/>
        <v>676</v>
      </c>
      <c r="G17" s="109">
        <f>IF(AND($D17="Y",$E17&lt;&gt;"",$E17&lt;&gt;-1),IF(ISERR(GETPIVOTDATA("OA_VALUE",'VaR Extracts'!$A$9,"CUT_NUM",$E17,"RF_GROUP",G$9)),0,GETPIVOTDATA("OA_VALUE",'VaR Extracts'!$A$9,"CUT_NUM",$E17,"RF_GROUP",G$9)),0)</f>
        <v>0</v>
      </c>
      <c r="H17" s="110">
        <f>IF(AND($D17="Y",$E17&lt;&gt;"",$E17&lt;&gt;-1),IF(ISERR(GETPIVOTDATA("OA_VALUE",'VaR Extracts'!$A$9,"CUT_NUM",$E17,"RF_GROUP",H$9)),0,GETPIVOTDATA("OA_VALUE",'VaR Extracts'!$A$9,"CUT_NUM",$E17,"RF_GROUP",H$9)),0)</f>
        <v>0</v>
      </c>
      <c r="I17" s="110">
        <f>IF(AND($D17="Y",$E17&lt;&gt;"",$E17&lt;&gt;-1),IF(ISERR(GETPIVOTDATA("OA_VALUE",'VaR Extracts'!$A$9,"CUT_NUM",$E17,"RF_GROUP",I$9)),0,GETPIVOTDATA("OA_VALUE",'VaR Extracts'!$A$9,"CUT_NUM",$E17,"RF_GROUP",I$9)),0)</f>
        <v>0</v>
      </c>
      <c r="J17" s="110">
        <f>IF(AND($D17="Y",$E17&lt;&gt;"",$E17&lt;&gt;-1),IF(ISERR(GETPIVOTDATA("OA_VALUE",'VaR Extracts'!$A$9,"CUT_NUM",$E17,"RF_GROUP",J$9)),0,GETPIVOTDATA("OA_VALUE",'VaR Extracts'!$A$9,"CUT_NUM",$E17,"RF_GROUP",J$9)),0)</f>
        <v>0</v>
      </c>
      <c r="K17" s="110">
        <f>IF(AND($D17="Y",$E17&lt;&gt;"",$E17&lt;&gt;-1),IF(ISERR(GETPIVOTDATA("OA_VALUE",'VaR Extracts'!$A$9,"CUT_NUM",$E17,"RF_GROUP",K$9)),0,GETPIVOTDATA("OA_VALUE",'VaR Extracts'!$A$9,"CUT_NUM",$E17,"RF_GROUP",K$9)),0)</f>
        <v>0</v>
      </c>
      <c r="L17" s="111">
        <f>IF(AND($D17="Y",$E17&lt;&gt;"",$E17&lt;&gt;-1),IF(ISERR(GETPIVOTDATA("OA_VALUE",'VaR Extracts'!$A$9,"CUT_NUM",$E17,"RF_GROUP",L$9)),0,GETPIVOTDATA("OA_VALUE",'VaR Extracts'!$A$9,"CUT_NUM",$E17,"RF_GROUP",L$9)),0)</f>
        <v>0</v>
      </c>
      <c r="M17" s="109">
        <f>IF(AND($D17="Y",$E17&lt;&gt;-1),G17-U17,"N/A")</f>
        <v>0</v>
      </c>
      <c r="N17" s="110">
        <f t="shared" si="5"/>
        <v>0</v>
      </c>
      <c r="O17" s="110">
        <f t="shared" si="6"/>
        <v>0</v>
      </c>
      <c r="P17" s="110">
        <f t="shared" si="7"/>
        <v>0</v>
      </c>
      <c r="Q17" s="110">
        <f t="shared" si="8"/>
        <v>0</v>
      </c>
      <c r="R17" s="111">
        <f t="shared" si="9"/>
        <v>0</v>
      </c>
      <c r="S17" s="112" t="s">
        <v>179</v>
      </c>
      <c r="T17" s="79">
        <v>17</v>
      </c>
      <c r="U17" s="96">
        <f t="array" ref="U17">IF(S17="Y",SQRT(MMULT(MMULT(TRANSPOSE('MOD Vectors ALL'!$Q$3:$Q$68),CORR_MATRIX),'MOD Vectors ALL'!$Q$3:$Q$68)),"")</f>
        <v>0</v>
      </c>
      <c r="V17" s="112" t="s">
        <v>179</v>
      </c>
      <c r="W17" s="79">
        <v>17</v>
      </c>
      <c r="X17" s="96">
        <f t="array" ref="X17">IF(V17="Y",SQRT(MMULT(MMULT(TRANSPOSE('MOD Vectors DP'!$Q$3:$Q$68),CORR_MATRIX),'MOD Vectors DP'!$Q$3:$Q$68)),"")</f>
        <v>0</v>
      </c>
      <c r="Y17" s="112" t="s">
        <v>179</v>
      </c>
      <c r="Z17" s="79">
        <v>17</v>
      </c>
      <c r="AA17" s="96">
        <f t="array" ref="AA17">IF(Y17="Y",SQRT(MMULT(MMULT(TRANSPOSE('MOD Vectors FX'!$Q$3:$Q$68),CORR_MATRIX),'MOD Vectors FX'!$Q$3:$Q$68)),"")</f>
        <v>0</v>
      </c>
      <c r="AB17" s="112" t="s">
        <v>179</v>
      </c>
      <c r="AC17" s="79">
        <v>17</v>
      </c>
      <c r="AD17" s="96">
        <f t="array" ref="AD17">IF(AB17="Y",SQRT(MMULT(MMULT(TRANSPOSE('MOD Vectors IDX'!$Q$3:$Q$68),CORR_MATRIX),'MOD Vectors IDX'!$Q$3:$Q$68)),"")</f>
        <v>0</v>
      </c>
      <c r="AE17" s="112" t="s">
        <v>179</v>
      </c>
      <c r="AF17" s="79">
        <v>17</v>
      </c>
      <c r="AG17" s="207">
        <f t="array" ref="AG17">AO17+IF(AE17="Y",SQRT(MMULT(MMULT(TRANSPOSE('MOD Vectors SPD'!$Q$3:$Q$68),CORR_MATRIX),'MOD Vectors SPD'!$Q$3:$Q$68)),"")</f>
        <v>0</v>
      </c>
      <c r="AH17" s="112" t="s">
        <v>179</v>
      </c>
      <c r="AI17" s="79">
        <v>17</v>
      </c>
      <c r="AJ17" s="96">
        <f t="array" ref="AJ17">IF(AH17="Y",SQRT(MMULT(MMULT(TRANSPOSE('MOD Vectors YC'!$Q$3:$Q$68),CORR_MATRIX),'MOD Vectors YC'!$Q$3:$Q$68)),"")</f>
        <v>0</v>
      </c>
      <c r="AL17" s="112" t="s">
        <v>179</v>
      </c>
      <c r="AM17" s="79">
        <v>17</v>
      </c>
      <c r="AN17" s="207">
        <f t="array" ref="AN17">SUMIF('Sensis Vectors ALL'!$E$3:$E$141,"="&amp;"YC",'Sensis Vectors ALL'!$Q$3:$Q$141)</f>
        <v>0</v>
      </c>
      <c r="AO17" s="243">
        <f>IF(COUNTIF(CSVaR!$A:$F,$A17)&lt;&gt;0,VLOOKUP(A17,CSVaR!$A:$F,6,0),0)</f>
        <v>0</v>
      </c>
      <c r="AP17" s="79" t="s">
        <v>179</v>
      </c>
      <c r="AQ17" s="96">
        <f t="array" ref="AQ17">SQRT(SUMPRODUCT(H17:L17,H17:L17))</f>
        <v>0</v>
      </c>
      <c r="AR17" s="112" t="s">
        <v>179</v>
      </c>
      <c r="AS17" s="96">
        <f t="array" ref="AS17">SQRT(X17^2+AA17^2+AD17^2+AG17^2+AJ17^2)</f>
        <v>0</v>
      </c>
      <c r="AU17" s="281">
        <f t="shared" si="1"/>
        <v>10</v>
      </c>
      <c r="AV17" s="281" t="str">
        <f t="shared" si="2"/>
        <v>AM_DIRPLCM_L</v>
      </c>
      <c r="AW17" s="281" t="str">
        <f t="shared" si="3"/>
        <v>A1B1C1D1E1F2</v>
      </c>
      <c r="AX17" s="286" t="s">
        <v>483</v>
      </c>
      <c r="AY17" s="384">
        <v>5</v>
      </c>
      <c r="AZ17" s="286">
        <f>VLOOKUP($AV17,'PnL Report RMC_NY'!A:E,$AY17,0)</f>
        <v>2.9147005683626048E-2</v>
      </c>
    </row>
    <row r="18" spans="1:53" s="79" customFormat="1" x14ac:dyDescent="0.2">
      <c r="A18" s="79">
        <v>8</v>
      </c>
      <c r="B18" s="79">
        <v>21</v>
      </c>
      <c r="C18" s="79" t="s">
        <v>136</v>
      </c>
      <c r="D18" s="79" t="s">
        <v>179</v>
      </c>
      <c r="E18" s="79">
        <f t="shared" si="0"/>
        <v>684</v>
      </c>
      <c r="G18" s="109">
        <f>IF(AND($D18="Y",$E18&lt;&gt;"",$E18&lt;&gt;-1),IF(ISERR(GETPIVOTDATA("OA_VALUE",'VaR Extracts'!$A$9,"CUT_NUM",$E18,"RF_GROUP",G$9)),0,GETPIVOTDATA("OA_VALUE",'VaR Extracts'!$A$9,"CUT_NUM",$E18,"RF_GROUP",G$9)),0)</f>
        <v>0</v>
      </c>
      <c r="H18" s="110">
        <f>IF(AND($D18="Y",$E18&lt;&gt;"",$E18&lt;&gt;-1),IF(ISERR(GETPIVOTDATA("OA_VALUE",'VaR Extracts'!$A$9,"CUT_NUM",$E18,"RF_GROUP",H$9)),0,GETPIVOTDATA("OA_VALUE",'VaR Extracts'!$A$9,"CUT_NUM",$E18,"RF_GROUP",H$9)),0)</f>
        <v>0</v>
      </c>
      <c r="I18" s="110">
        <f>IF(AND($D18="Y",$E18&lt;&gt;"",$E18&lt;&gt;-1),IF(ISERR(GETPIVOTDATA("OA_VALUE",'VaR Extracts'!$A$9,"CUT_NUM",$E18,"RF_GROUP",I$9)),0,GETPIVOTDATA("OA_VALUE",'VaR Extracts'!$A$9,"CUT_NUM",$E18,"RF_GROUP",I$9)),0)</f>
        <v>0</v>
      </c>
      <c r="J18" s="110">
        <f>IF(AND($D18="Y",$E18&lt;&gt;"",$E18&lt;&gt;-1),IF(ISERR(GETPIVOTDATA("OA_VALUE",'VaR Extracts'!$A$9,"CUT_NUM",$E18,"RF_GROUP",J$9)),0,GETPIVOTDATA("OA_VALUE",'VaR Extracts'!$A$9,"CUT_NUM",$E18,"RF_GROUP",J$9)),0)</f>
        <v>0</v>
      </c>
      <c r="K18" s="110">
        <f>IF(AND($D18="Y",$E18&lt;&gt;"",$E18&lt;&gt;-1),IF(ISERR(GETPIVOTDATA("OA_VALUE",'VaR Extracts'!$A$9,"CUT_NUM",$E18,"RF_GROUP",K$9)),0,GETPIVOTDATA("OA_VALUE",'VaR Extracts'!$A$9,"CUT_NUM",$E18,"RF_GROUP",K$9)),0)</f>
        <v>0</v>
      </c>
      <c r="L18" s="111">
        <f>IF(AND($D18="Y",$E18&lt;&gt;"",$E18&lt;&gt;-1),IF(ISERR(GETPIVOTDATA("OA_VALUE",'VaR Extracts'!$A$9,"CUT_NUM",$E18,"RF_GROUP",L$9)),0,GETPIVOTDATA("OA_VALUE",'VaR Extracts'!$A$9,"CUT_NUM",$E18,"RF_GROUP",L$9)),0)</f>
        <v>0</v>
      </c>
      <c r="M18" s="109">
        <f t="shared" si="4"/>
        <v>0</v>
      </c>
      <c r="N18" s="110">
        <f t="shared" si="5"/>
        <v>0</v>
      </c>
      <c r="O18" s="110">
        <f t="shared" si="6"/>
        <v>0</v>
      </c>
      <c r="P18" s="110">
        <f t="shared" si="7"/>
        <v>0</v>
      </c>
      <c r="Q18" s="110">
        <f t="shared" si="8"/>
        <v>0</v>
      </c>
      <c r="R18" s="111">
        <f t="shared" si="9"/>
        <v>0</v>
      </c>
      <c r="S18" s="112" t="s">
        <v>179</v>
      </c>
      <c r="T18" s="79">
        <v>18</v>
      </c>
      <c r="U18" s="96">
        <f t="array" ref="U18">IF(S18="Y",SQRT(MMULT(MMULT(TRANSPOSE('MOD Vectors ALL'!$R$3:$R$68),CORR_MATRIX),'MOD Vectors ALL'!$R$3:$R$68)),"")</f>
        <v>0</v>
      </c>
      <c r="V18" s="112" t="s">
        <v>179</v>
      </c>
      <c r="W18" s="79">
        <v>18</v>
      </c>
      <c r="X18" s="96">
        <f t="array" ref="X18">IF(V18="Y",SQRT(MMULT(MMULT(TRANSPOSE('MOD Vectors DP'!$R$3:$R$68),CORR_MATRIX),'MOD Vectors DP'!$R$3:$R$68)),"")</f>
        <v>0</v>
      </c>
      <c r="Y18" s="112" t="s">
        <v>179</v>
      </c>
      <c r="Z18" s="79">
        <v>18</v>
      </c>
      <c r="AA18" s="96">
        <f t="array" ref="AA18">IF(Y18="Y",SQRT(MMULT(MMULT(TRANSPOSE('MOD Vectors FX'!$R$3:$R$68),CORR_MATRIX),'MOD Vectors FX'!$R$3:$R$68)),"")</f>
        <v>0</v>
      </c>
      <c r="AB18" s="112" t="s">
        <v>179</v>
      </c>
      <c r="AC18" s="79">
        <v>18</v>
      </c>
      <c r="AD18" s="96">
        <f t="array" ref="AD18">IF(AB18="Y",SQRT(MMULT(MMULT(TRANSPOSE('MOD Vectors IDX'!$R$3:$R$68),CORR_MATRIX),'MOD Vectors IDX'!$R$3:$R$68)),"")</f>
        <v>0</v>
      </c>
      <c r="AE18" s="112" t="s">
        <v>179</v>
      </c>
      <c r="AF18" s="79">
        <v>18</v>
      </c>
      <c r="AG18" s="207">
        <f t="array" ref="AG18">AO18+IF(AE18="Y",SQRT(MMULT(MMULT(TRANSPOSE('MOD Vectors SPD'!$R$3:$R$68),CORR_MATRIX),'MOD Vectors SPD'!$R$3:$R$68)),"")</f>
        <v>0</v>
      </c>
      <c r="AH18" s="112" t="s">
        <v>179</v>
      </c>
      <c r="AI18" s="79">
        <v>18</v>
      </c>
      <c r="AJ18" s="96">
        <f t="array" ref="AJ18">IF(AH18="Y",SQRT(MMULT(MMULT(TRANSPOSE('MOD Vectors YC'!$R$3:$R$68),CORR_MATRIX),'MOD Vectors YC'!$R$3:$R$68)),"")</f>
        <v>0</v>
      </c>
      <c r="AL18" s="112" t="s">
        <v>179</v>
      </c>
      <c r="AM18" s="79">
        <v>18</v>
      </c>
      <c r="AN18" s="207">
        <f t="array" ref="AN18">SUMIF('Sensis Vectors ALL'!$E$3:$E$141,"="&amp;"YC",'Sensis Vectors ALL'!$R$3:$R$141)</f>
        <v>0</v>
      </c>
      <c r="AO18" s="243">
        <f>IF(COUNTIF(CSVaR!$A:$F,$A18)&lt;&gt;0,VLOOKUP(A18,CSVaR!$A:$F,6,0),0)</f>
        <v>0</v>
      </c>
      <c r="AP18" s="79" t="s">
        <v>179</v>
      </c>
      <c r="AQ18" s="96">
        <f t="array" ref="AQ18">SQRT(SUMPRODUCT(H18:L18,H18:L18))</f>
        <v>0</v>
      </c>
      <c r="AR18" s="112" t="s">
        <v>179</v>
      </c>
      <c r="AS18" s="96">
        <f t="array" ref="AS18">SQRT(X18^2+AA18^2+AD18^2+AG18^2+AJ18^2)</f>
        <v>0</v>
      </c>
      <c r="AU18" s="281">
        <f t="shared" si="1"/>
        <v>10</v>
      </c>
      <c r="AV18" s="281" t="str">
        <f t="shared" si="2"/>
        <v>AM_LIQFAC_L</v>
      </c>
      <c r="AW18" s="281" t="str">
        <f t="shared" si="3"/>
        <v>A1B1C1D1E1F3</v>
      </c>
      <c r="AX18" s="286" t="s">
        <v>483</v>
      </c>
      <c r="AY18" s="384">
        <v>5</v>
      </c>
      <c r="AZ18" s="286">
        <f>VLOOKUP($AV18,'PnL Report RMC_NY'!A:E,$AY18,0)</f>
        <v>1.15E-4</v>
      </c>
    </row>
    <row r="19" spans="1:53" s="118" customFormat="1" x14ac:dyDescent="0.2">
      <c r="A19" s="118">
        <v>9</v>
      </c>
      <c r="B19" s="118">
        <v>22</v>
      </c>
      <c r="C19" s="118" t="s">
        <v>173</v>
      </c>
      <c r="D19" s="118" t="s">
        <v>179</v>
      </c>
      <c r="E19" s="118">
        <f t="shared" si="0"/>
        <v>703</v>
      </c>
      <c r="G19" s="119">
        <f>IF(AND($D19="Y",$E19&lt;&gt;"",$E19&lt;&gt;-1),IF(ISERR(GETPIVOTDATA("OA_VALUE",'VaR Extracts'!$A$9,"CUT_NUM",$E19,"RF_GROUP",G$9)),0,GETPIVOTDATA("OA_VALUE",'VaR Extracts'!$A$9,"CUT_NUM",$E19,"RF_GROUP",G$9)),0)</f>
        <v>0</v>
      </c>
      <c r="H19" s="120">
        <f>IF(AND($D19="Y",$E19&lt;&gt;"",$E19&lt;&gt;-1),IF(ISERR(GETPIVOTDATA("OA_VALUE",'VaR Extracts'!$A$9,"CUT_NUM",$E19,"RF_GROUP",H$9)),0,GETPIVOTDATA("OA_VALUE",'VaR Extracts'!$A$9,"CUT_NUM",$E19,"RF_GROUP",H$9)),0)</f>
        <v>0</v>
      </c>
      <c r="I19" s="120">
        <f>IF(AND($D19="Y",$E19&lt;&gt;"",$E19&lt;&gt;-1),IF(ISERR(GETPIVOTDATA("OA_VALUE",'VaR Extracts'!$A$9,"CUT_NUM",$E19,"RF_GROUP",I$9)),0,GETPIVOTDATA("OA_VALUE",'VaR Extracts'!$A$9,"CUT_NUM",$E19,"RF_GROUP",I$9)),0)</f>
        <v>0</v>
      </c>
      <c r="J19" s="120">
        <f>IF(AND($D19="Y",$E19&lt;&gt;"",$E19&lt;&gt;-1),IF(ISERR(GETPIVOTDATA("OA_VALUE",'VaR Extracts'!$A$9,"CUT_NUM",$E19,"RF_GROUP",J$9)),0,GETPIVOTDATA("OA_VALUE",'VaR Extracts'!$A$9,"CUT_NUM",$E19,"RF_GROUP",J$9)),0)</f>
        <v>0</v>
      </c>
      <c r="K19" s="120">
        <f>IF(AND($D19="Y",$E19&lt;&gt;"",$E19&lt;&gt;-1),IF(ISERR(GETPIVOTDATA("OA_VALUE",'VaR Extracts'!$A$9,"CUT_NUM",$E19,"RF_GROUP",K$9)),0,GETPIVOTDATA("OA_VALUE",'VaR Extracts'!$A$9,"CUT_NUM",$E19,"RF_GROUP",K$9)),0)</f>
        <v>0</v>
      </c>
      <c r="L19" s="121">
        <f>IF(AND($D19="Y",$E19&lt;&gt;"",$E19&lt;&gt;-1),IF(ISERR(GETPIVOTDATA("OA_VALUE",'VaR Extracts'!$A$9,"CUT_NUM",$E19,"RF_GROUP",L$9)),0,GETPIVOTDATA("OA_VALUE",'VaR Extracts'!$A$9,"CUT_NUM",$E19,"RF_GROUP",L$9)),0)</f>
        <v>0</v>
      </c>
      <c r="M19" s="119">
        <f t="shared" si="4"/>
        <v>-43292.570311704338</v>
      </c>
      <c r="N19" s="120">
        <f t="shared" si="5"/>
        <v>0</v>
      </c>
      <c r="O19" s="120">
        <f t="shared" si="6"/>
        <v>0</v>
      </c>
      <c r="P19" s="120">
        <f t="shared" si="7"/>
        <v>0</v>
      </c>
      <c r="Q19" s="120">
        <f t="shared" si="8"/>
        <v>0</v>
      </c>
      <c r="R19" s="121">
        <f t="shared" si="9"/>
        <v>-43297.426808046468</v>
      </c>
      <c r="S19" s="122" t="s">
        <v>179</v>
      </c>
      <c r="T19" s="118">
        <v>19</v>
      </c>
      <c r="U19" s="124">
        <f t="array" ref="U19">IF(S19="Y",SQRT(MMULT(MMULT(TRANSPOSE('MOD Vectors ALL'!$S$3:$S$68),CORR_MATRIX),'MOD Vectors ALL'!$S$3:$S$68)),"")</f>
        <v>43292.570311704338</v>
      </c>
      <c r="V19" s="122" t="s">
        <v>179</v>
      </c>
      <c r="W19" s="118">
        <v>19</v>
      </c>
      <c r="X19" s="124">
        <f t="array" ref="X19">IF(V19="Y",SQRT(MMULT(MMULT(TRANSPOSE('MOD Vectors DP'!$S$3:$S$68),CORR_MATRIX),'MOD Vectors DP'!$S$3:$S$68)),"")</f>
        <v>0</v>
      </c>
      <c r="Y19" s="122" t="s">
        <v>179</v>
      </c>
      <c r="Z19" s="118">
        <v>19</v>
      </c>
      <c r="AA19" s="124">
        <f t="array" ref="AA19">IF(Y19="Y",SQRT(MMULT(MMULT(TRANSPOSE('MOD Vectors FX'!$S$3:$S$68),CORR_MATRIX),'MOD Vectors FX'!$S$3:$S$68)),"")</f>
        <v>0</v>
      </c>
      <c r="AB19" s="122" t="s">
        <v>179</v>
      </c>
      <c r="AC19" s="118">
        <v>19</v>
      </c>
      <c r="AD19" s="124">
        <f t="array" ref="AD19">IF(AB19="Y",SQRT(MMULT(MMULT(TRANSPOSE('MOD Vectors IDX'!$S$3:$S$68),CORR_MATRIX),'MOD Vectors IDX'!$S$3:$S$68)),"")</f>
        <v>0</v>
      </c>
      <c r="AE19" s="122" t="s">
        <v>179</v>
      </c>
      <c r="AF19" s="118">
        <v>19</v>
      </c>
      <c r="AG19" s="206">
        <f t="array" ref="AG19">AO19+IF(AE19="Y",SQRT(MMULT(MMULT(TRANSPOSE('MOD Vectors SPD'!$S$3:$S$68),CORR_MATRIX),'MOD Vectors SPD'!$S$3:$S$68)),"")</f>
        <v>0</v>
      </c>
      <c r="AH19" s="122" t="s">
        <v>179</v>
      </c>
      <c r="AI19" s="118">
        <v>19</v>
      </c>
      <c r="AJ19" s="124">
        <f t="array" ref="AJ19">IF(AH19="Y",SQRT(MMULT(MMULT(TRANSPOSE('MOD Vectors YC'!$S$3:$S$68),CORR_MATRIX),'MOD Vectors YC'!$S$3:$S$68)),"")</f>
        <v>43297.426808046468</v>
      </c>
      <c r="AL19" s="122" t="s">
        <v>179</v>
      </c>
      <c r="AM19" s="118">
        <v>19</v>
      </c>
      <c r="AN19" s="206">
        <f t="array" ref="AN19">SUMIF('Sensis Vectors ALL'!$E$3:$E$141,"="&amp;"YC",'Sensis Vectors ALL'!$S$3:$S$141)</f>
        <v>73619.38999999997</v>
      </c>
      <c r="AO19" s="243">
        <f>IF(COUNTIF(CSVaR!$A:$F,$A19)&lt;&gt;0,VLOOKUP(A19,CSVaR!$A:$F,6,0),0)</f>
        <v>0</v>
      </c>
      <c r="AP19" s="118" t="s">
        <v>179</v>
      </c>
      <c r="AQ19" s="124">
        <f t="array" ref="AQ19">SQRT(SUMPRODUCT(H19:L19,H19:L19))</f>
        <v>0</v>
      </c>
      <c r="AR19" s="122" t="s">
        <v>179</v>
      </c>
      <c r="AS19" s="124">
        <f t="array" ref="AS19">SQRT(X19^2+AA19^2+AD19^2+AG19^2+AJ19^2)</f>
        <v>43297.426808046468</v>
      </c>
      <c r="AU19" s="280">
        <f t="shared" si="1"/>
        <v>5</v>
      </c>
      <c r="AV19" s="280" t="str">
        <f t="shared" si="2"/>
        <v>5_US_IR_DER</v>
      </c>
      <c r="AW19" s="280" t="str">
        <f t="shared" si="3"/>
        <v>A1B1C1D1E2</v>
      </c>
      <c r="AX19" s="285" t="s">
        <v>369</v>
      </c>
      <c r="AY19" s="383"/>
      <c r="AZ19" s="285">
        <f>$AZ$20</f>
        <v>-8296439.0201589968</v>
      </c>
    </row>
    <row r="20" spans="1:53" s="79" customFormat="1" x14ac:dyDescent="0.2">
      <c r="A20" s="79">
        <v>10</v>
      </c>
      <c r="B20" s="79">
        <v>23</v>
      </c>
      <c r="C20" s="79" t="s">
        <v>136</v>
      </c>
      <c r="D20" s="79" t="s">
        <v>179</v>
      </c>
      <c r="E20" s="79">
        <f t="shared" si="0"/>
        <v>679</v>
      </c>
      <c r="G20" s="109">
        <f>IF(AND($D20="Y",$E20&lt;&gt;"",$E20&lt;&gt;-1),IF(ISERR(GETPIVOTDATA("OA_VALUE",'VaR Extracts'!$A$9,"CUT_NUM",$E20,"RF_GROUP",G$9)),0,GETPIVOTDATA("OA_VALUE",'VaR Extracts'!$A$9,"CUT_NUM",$E20,"RF_GROUP",G$9)),0)</f>
        <v>2248335.7000000002</v>
      </c>
      <c r="H20" s="110">
        <f>IF(AND($D20="Y",$E20&lt;&gt;"",$E20&lt;&gt;-1),IF(ISERR(GETPIVOTDATA("OA_VALUE",'VaR Extracts'!$A$9,"CUT_NUM",$E20,"RF_GROUP",H$9)),0,GETPIVOTDATA("OA_VALUE",'VaR Extracts'!$A$9,"CUT_NUM",$E20,"RF_GROUP",H$9)),0)</f>
        <v>0</v>
      </c>
      <c r="I20" s="110">
        <f>IF(AND($D20="Y",$E20&lt;&gt;"",$E20&lt;&gt;-1),IF(ISERR(GETPIVOTDATA("OA_VALUE",'VaR Extracts'!$A$9,"CUT_NUM",$E20,"RF_GROUP",I$9)),0,GETPIVOTDATA("OA_VALUE",'VaR Extracts'!$A$9,"CUT_NUM",$E20,"RF_GROUP",I$9)),0)</f>
        <v>0</v>
      </c>
      <c r="J20" s="110">
        <f>IF(AND($D20="Y",$E20&lt;&gt;"",$E20&lt;&gt;-1),IF(ISERR(GETPIVOTDATA("OA_VALUE",'VaR Extracts'!$A$9,"CUT_NUM",$E20,"RF_GROUP",J$9)),0,GETPIVOTDATA("OA_VALUE",'VaR Extracts'!$A$9,"CUT_NUM",$E20,"RF_GROUP",J$9)),0)</f>
        <v>0</v>
      </c>
      <c r="K20" s="110">
        <f>IF(AND($D20="Y",$E20&lt;&gt;"",$E20&lt;&gt;-1),IF(ISERR(GETPIVOTDATA("OA_VALUE",'VaR Extracts'!$A$9,"CUT_NUM",$E20,"RF_GROUP",K$9)),0,GETPIVOTDATA("OA_VALUE",'VaR Extracts'!$A$9,"CUT_NUM",$E20,"RF_GROUP",K$9)),0)</f>
        <v>0</v>
      </c>
      <c r="L20" s="111">
        <f>IF(AND($D20="Y",$E20&lt;&gt;"",$E20&lt;&gt;-1),IF(ISERR(GETPIVOTDATA("OA_VALUE",'VaR Extracts'!$A$9,"CUT_NUM",$E20,"RF_GROUP",L$9)),0,GETPIVOTDATA("OA_VALUE",'VaR Extracts'!$A$9,"CUT_NUM",$E20,"RF_GROUP",L$9)),0)</f>
        <v>2249759.33</v>
      </c>
      <c r="M20" s="109">
        <f t="shared" si="4"/>
        <v>2205043.129688296</v>
      </c>
      <c r="N20" s="110">
        <f t="shared" si="5"/>
        <v>0</v>
      </c>
      <c r="O20" s="110">
        <f t="shared" si="6"/>
        <v>0</v>
      </c>
      <c r="P20" s="110">
        <f t="shared" si="7"/>
        <v>0</v>
      </c>
      <c r="Q20" s="110">
        <f t="shared" si="8"/>
        <v>0</v>
      </c>
      <c r="R20" s="111">
        <f t="shared" si="9"/>
        <v>2206461.9031919534</v>
      </c>
      <c r="S20" s="112" t="s">
        <v>179</v>
      </c>
      <c r="T20" s="79">
        <v>20</v>
      </c>
      <c r="U20" s="96">
        <f t="array" ref="U20">IF(S20="Y",SQRT(MMULT(MMULT(TRANSPOSE('MOD Vectors ALL'!$T$3:$T$68),CORR_MATRIX),'MOD Vectors ALL'!$T$3:$T$68)),"")</f>
        <v>43292.570311704338</v>
      </c>
      <c r="V20" s="112" t="s">
        <v>179</v>
      </c>
      <c r="W20" s="79">
        <v>20</v>
      </c>
      <c r="X20" s="96">
        <f t="array" ref="X20">IF(V20="Y",SQRT(MMULT(MMULT(TRANSPOSE('MOD Vectors DP'!$T$3:$T$68),CORR_MATRIX),'MOD Vectors DP'!$T$3:$T$68)),"")</f>
        <v>0</v>
      </c>
      <c r="Y20" s="112" t="s">
        <v>179</v>
      </c>
      <c r="Z20" s="79">
        <v>20</v>
      </c>
      <c r="AA20" s="96">
        <f t="array" ref="AA20">IF(Y20="Y",SQRT(MMULT(MMULT(TRANSPOSE('MOD Vectors FX'!$T$3:$T$68),CORR_MATRIX),'MOD Vectors FX'!$T$3:$T$68)),"")</f>
        <v>0</v>
      </c>
      <c r="AB20" s="112" t="s">
        <v>179</v>
      </c>
      <c r="AC20" s="79">
        <v>20</v>
      </c>
      <c r="AD20" s="96">
        <f t="array" ref="AD20">IF(AB20="Y",SQRT(MMULT(MMULT(TRANSPOSE('MOD Vectors IDX'!$T$3:$T$68),CORR_MATRIX),'MOD Vectors IDX'!$T$3:$T$68)),"")</f>
        <v>0</v>
      </c>
      <c r="AE20" s="112" t="s">
        <v>179</v>
      </c>
      <c r="AF20" s="79">
        <v>20</v>
      </c>
      <c r="AG20" s="207">
        <f t="array" ref="AG20">AO20+IF(AE20="Y",SQRT(MMULT(MMULT(TRANSPOSE('MOD Vectors SPD'!$T$3:$T$68),CORR_MATRIX),'MOD Vectors SPD'!$T$3:$T$68)),"")</f>
        <v>0</v>
      </c>
      <c r="AH20" s="112" t="s">
        <v>179</v>
      </c>
      <c r="AI20" s="79">
        <v>20</v>
      </c>
      <c r="AJ20" s="96">
        <f t="array" ref="AJ20">IF(AH20="Y",SQRT(MMULT(MMULT(TRANSPOSE('MOD Vectors YC'!$T$3:$T$68),CORR_MATRIX),'MOD Vectors YC'!$T$3:$T$68)),"")</f>
        <v>43297.426808046468</v>
      </c>
      <c r="AL20" s="112" t="s">
        <v>179</v>
      </c>
      <c r="AM20" s="79">
        <v>20</v>
      </c>
      <c r="AN20" s="207">
        <f t="array" ref="AN20">SUMIF('Sensis Vectors ALL'!$E$3:$E$141,"="&amp;"YC",'Sensis Vectors ALL'!$T$3:$T$141)</f>
        <v>73619.38999999997</v>
      </c>
      <c r="AO20" s="243">
        <f>IF(COUNTIF(CSVaR!$A:$F,$A20)&lt;&gt;0,VLOOKUP(A20,CSVaR!$A:$F,6,0),0)</f>
        <v>0</v>
      </c>
      <c r="AP20" s="79" t="s">
        <v>179</v>
      </c>
      <c r="AQ20" s="96">
        <f t="array" ref="AQ20">SQRT(SUMPRODUCT(H20:L20,H20:L20))</f>
        <v>2249759.33</v>
      </c>
      <c r="AR20" s="112" t="s">
        <v>179</v>
      </c>
      <c r="AS20" s="96">
        <f t="array" ref="AS20">SQRT(X20^2+AA20^2+AD20^2+AG20^2+AJ20^2)</f>
        <v>43297.426808046468</v>
      </c>
      <c r="AU20" s="281">
        <f t="shared" si="1"/>
        <v>10</v>
      </c>
      <c r="AV20" s="281" t="str">
        <f t="shared" si="2"/>
        <v>AM_IRSWPS_T</v>
      </c>
      <c r="AW20" s="281" t="str">
        <f t="shared" si="3"/>
        <v>A1B1C1D1E2F1</v>
      </c>
      <c r="AX20" s="286" t="s">
        <v>483</v>
      </c>
      <c r="AY20" s="384">
        <v>5</v>
      </c>
      <c r="AZ20" s="286">
        <f>VLOOKUP($AV20,'PnL Report RMC_NY'!A:E,$AY20,0)</f>
        <v>-8296439.0201589968</v>
      </c>
      <c r="BA20" s="79" t="s">
        <v>473</v>
      </c>
    </row>
    <row r="21" spans="1:53" s="79" customFormat="1" x14ac:dyDescent="0.2">
      <c r="A21" s="79">
        <v>11</v>
      </c>
      <c r="B21" s="79">
        <v>24</v>
      </c>
      <c r="C21" s="79" t="s">
        <v>137</v>
      </c>
      <c r="D21" s="79" t="s">
        <v>179</v>
      </c>
      <c r="E21" s="79">
        <f t="shared" si="0"/>
        <v>814</v>
      </c>
      <c r="G21" s="109">
        <f>IF(AND($D21="Y",$E21&lt;&gt;"",$E21&lt;&gt;-1),IF(ISERR(GETPIVOTDATA("OA_VALUE",'VaR Extracts'!$A$9,"CUT_NUM",$E21,"RF_GROUP",G$9)),0,GETPIVOTDATA("OA_VALUE",'VaR Extracts'!$A$9,"CUT_NUM",$E21,"RF_GROUP",G$9)),0)</f>
        <v>0</v>
      </c>
      <c r="H21" s="110">
        <f>IF(AND($D21="Y",$E21&lt;&gt;"",$E21&lt;&gt;-1),IF(ISERR(GETPIVOTDATA("OA_VALUE",'VaR Extracts'!$A$9,"CUT_NUM",$E21,"RF_GROUP",H$9)),0,GETPIVOTDATA("OA_VALUE",'VaR Extracts'!$A$9,"CUT_NUM",$E21,"RF_GROUP",H$9)),0)</f>
        <v>0</v>
      </c>
      <c r="I21" s="110">
        <f>IF(AND($D21="Y",$E21&lt;&gt;"",$E21&lt;&gt;-1),IF(ISERR(GETPIVOTDATA("OA_VALUE",'VaR Extracts'!$A$9,"CUT_NUM",$E21,"RF_GROUP",I$9)),0,GETPIVOTDATA("OA_VALUE",'VaR Extracts'!$A$9,"CUT_NUM",$E21,"RF_GROUP",I$9)),0)</f>
        <v>0</v>
      </c>
      <c r="J21" s="110">
        <f>IF(AND($D21="Y",$E21&lt;&gt;"",$E21&lt;&gt;-1),IF(ISERR(GETPIVOTDATA("OA_VALUE",'VaR Extracts'!$A$9,"CUT_NUM",$E21,"RF_GROUP",J$9)),0,GETPIVOTDATA("OA_VALUE",'VaR Extracts'!$A$9,"CUT_NUM",$E21,"RF_GROUP",J$9)),0)</f>
        <v>0</v>
      </c>
      <c r="K21" s="110">
        <f>IF(AND($D21="Y",$E21&lt;&gt;"",$E21&lt;&gt;-1),IF(ISERR(GETPIVOTDATA("OA_VALUE",'VaR Extracts'!$A$9,"CUT_NUM",$E21,"RF_GROUP",K$9)),0,GETPIVOTDATA("OA_VALUE",'VaR Extracts'!$A$9,"CUT_NUM",$E21,"RF_GROUP",K$9)),0)</f>
        <v>0</v>
      </c>
      <c r="L21" s="111">
        <f>IF(AND($D21="Y",$E21&lt;&gt;"",$E21&lt;&gt;-1),IF(ISERR(GETPIVOTDATA("OA_VALUE",'VaR Extracts'!$A$9,"CUT_NUM",$E21,"RF_GROUP",L$9)),0,GETPIVOTDATA("OA_VALUE",'VaR Extracts'!$A$9,"CUT_NUM",$E21,"RF_GROUP",L$9)),0)</f>
        <v>0</v>
      </c>
      <c r="M21" s="109">
        <f t="shared" si="4"/>
        <v>0</v>
      </c>
      <c r="N21" s="110">
        <f t="shared" si="5"/>
        <v>0</v>
      </c>
      <c r="O21" s="110">
        <f t="shared" si="6"/>
        <v>0</v>
      </c>
      <c r="P21" s="110">
        <f t="shared" si="7"/>
        <v>0</v>
      </c>
      <c r="Q21" s="110">
        <f t="shared" si="8"/>
        <v>0</v>
      </c>
      <c r="R21" s="111">
        <f t="shared" si="9"/>
        <v>0</v>
      </c>
      <c r="S21" s="112" t="s">
        <v>179</v>
      </c>
      <c r="T21" s="79">
        <v>21</v>
      </c>
      <c r="U21" s="96">
        <f t="array" ref="U21">IF(S21="Y",SQRT(MMULT(MMULT(TRANSPOSE('MOD Vectors ALL'!$U$3:$U$68),CORR_MATRIX),'MOD Vectors ALL'!$U$3:$U$68)),"")</f>
        <v>0</v>
      </c>
      <c r="V21" s="112" t="s">
        <v>179</v>
      </c>
      <c r="W21" s="79">
        <v>21</v>
      </c>
      <c r="X21" s="96">
        <f t="array" ref="X21">IF(V21="Y",SQRT(MMULT(MMULT(TRANSPOSE('MOD Vectors DP'!$U$3:$U$68),CORR_MATRIX),'MOD Vectors DP'!$U$3:$U$68)),"")</f>
        <v>0</v>
      </c>
      <c r="Y21" s="112" t="s">
        <v>179</v>
      </c>
      <c r="Z21" s="79">
        <v>21</v>
      </c>
      <c r="AA21" s="96">
        <f t="array" ref="AA21">IF(Y21="Y",SQRT(MMULT(MMULT(TRANSPOSE('MOD Vectors FX'!$U$3:$U$68),CORR_MATRIX),'MOD Vectors FX'!$U$3:$U$68)),"")</f>
        <v>0</v>
      </c>
      <c r="AB21" s="112" t="s">
        <v>179</v>
      </c>
      <c r="AC21" s="79">
        <v>21</v>
      </c>
      <c r="AD21" s="96">
        <f t="array" ref="AD21">IF(AB21="Y",SQRT(MMULT(MMULT(TRANSPOSE('MOD Vectors IDX'!$U$3:$U$68),CORR_MATRIX),'MOD Vectors IDX'!$U$3:$U$68)),"")</f>
        <v>0</v>
      </c>
      <c r="AE21" s="112" t="s">
        <v>179</v>
      </c>
      <c r="AF21" s="79">
        <v>21</v>
      </c>
      <c r="AG21" s="207">
        <f t="array" ref="AG21">AO21+IF(AE21="Y",SQRT(MMULT(MMULT(TRANSPOSE('MOD Vectors SPD'!$U$3:$U$68),CORR_MATRIX),'MOD Vectors SPD'!$U$3:$U$68)),"")</f>
        <v>0</v>
      </c>
      <c r="AH21" s="112" t="s">
        <v>179</v>
      </c>
      <c r="AI21" s="79">
        <v>21</v>
      </c>
      <c r="AJ21" s="96">
        <f t="array" ref="AJ21">IF(AH21="Y",SQRT(MMULT(MMULT(TRANSPOSE('MOD Vectors YC'!$U$3:$U$68),CORR_MATRIX),'MOD Vectors YC'!$U$3:$U$68)),"")</f>
        <v>0</v>
      </c>
      <c r="AL21" s="112" t="s">
        <v>179</v>
      </c>
      <c r="AM21" s="79">
        <v>21</v>
      </c>
      <c r="AN21" s="207">
        <f t="array" ref="AN21">SUMIF('Sensis Vectors ALL'!$E$3:$E$141,"="&amp;"YC",'Sensis Vectors ALL'!$U$3:$U$141)</f>
        <v>0</v>
      </c>
      <c r="AO21" s="243">
        <f>IF(COUNTIF(CSVaR!$A:$F,$A21)&lt;&gt;0,VLOOKUP(A21,CSVaR!$A:$F,6,0),0)</f>
        <v>0</v>
      </c>
      <c r="AP21" s="79" t="s">
        <v>179</v>
      </c>
      <c r="AQ21" s="96">
        <f t="array" ref="AQ21">SQRT(SUMPRODUCT(H21:L21,H21:L21))</f>
        <v>0</v>
      </c>
      <c r="AR21" s="112" t="s">
        <v>179</v>
      </c>
      <c r="AS21" s="96">
        <f t="array" ref="AS21">SQRT(X21^2+AA21^2+AD21^2+AG21^2+AJ21^2)</f>
        <v>0</v>
      </c>
      <c r="AU21" s="281">
        <f t="shared" si="1"/>
        <v>10</v>
      </c>
      <c r="AV21" s="281" t="str">
        <f t="shared" si="2"/>
        <v>G_CM_Irates</v>
      </c>
      <c r="AW21" s="281" t="str">
        <f t="shared" si="3"/>
        <v>A1B1C1D1E2F2</v>
      </c>
      <c r="AX21" s="286" t="s">
        <v>474</v>
      </c>
      <c r="AY21" s="384" t="str">
        <f>IF($AX21="FINBRIDGE",6,IF($AX21="DB",3,IF($AX21="GROUP_PNL",12,"IRRELEVANT")))</f>
        <v>IRRELEVANT</v>
      </c>
      <c r="AZ21" s="286" t="s">
        <v>414</v>
      </c>
    </row>
    <row r="22" spans="1:53" s="79" customFormat="1" x14ac:dyDescent="0.2">
      <c r="A22" s="79">
        <v>12</v>
      </c>
      <c r="B22" s="79">
        <v>25</v>
      </c>
      <c r="C22" s="79" t="s">
        <v>137</v>
      </c>
      <c r="D22" s="79" t="s">
        <v>179</v>
      </c>
      <c r="E22" s="79">
        <f t="shared" si="0"/>
        <v>812</v>
      </c>
      <c r="G22" s="109">
        <f>IF(AND($D22="Y",$E22&lt;&gt;"",$E22&lt;&gt;-1),IF(ISERR(GETPIVOTDATA("OA_VALUE",'VaR Extracts'!$A$9,"CUT_NUM",$E22,"RF_GROUP",G$9)),0,GETPIVOTDATA("OA_VALUE",'VaR Extracts'!$A$9,"CUT_NUM",$E22,"RF_GROUP",G$9)),0)</f>
        <v>0</v>
      </c>
      <c r="H22" s="110">
        <f>IF(AND($D22="Y",$E22&lt;&gt;"",$E22&lt;&gt;-1),IF(ISERR(GETPIVOTDATA("OA_VALUE",'VaR Extracts'!$A$9,"CUT_NUM",$E22,"RF_GROUP",H$9)),0,GETPIVOTDATA("OA_VALUE",'VaR Extracts'!$A$9,"CUT_NUM",$E22,"RF_GROUP",H$9)),0)</f>
        <v>0</v>
      </c>
      <c r="I22" s="110">
        <f>IF(AND($D22="Y",$E22&lt;&gt;"",$E22&lt;&gt;-1),IF(ISERR(GETPIVOTDATA("OA_VALUE",'VaR Extracts'!$A$9,"CUT_NUM",$E22,"RF_GROUP",I$9)),0,GETPIVOTDATA("OA_VALUE",'VaR Extracts'!$A$9,"CUT_NUM",$E22,"RF_GROUP",I$9)),0)</f>
        <v>0</v>
      </c>
      <c r="J22" s="110">
        <f>IF(AND($D22="Y",$E22&lt;&gt;"",$E22&lt;&gt;-1),IF(ISERR(GETPIVOTDATA("OA_VALUE",'VaR Extracts'!$A$9,"CUT_NUM",$E22,"RF_GROUP",J$9)),0,GETPIVOTDATA("OA_VALUE",'VaR Extracts'!$A$9,"CUT_NUM",$E22,"RF_GROUP",J$9)),0)</f>
        <v>0</v>
      </c>
      <c r="K22" s="110">
        <f>IF(AND($D22="Y",$E22&lt;&gt;"",$E22&lt;&gt;-1),IF(ISERR(GETPIVOTDATA("OA_VALUE",'VaR Extracts'!$A$9,"CUT_NUM",$E22,"RF_GROUP",K$9)),0,GETPIVOTDATA("OA_VALUE",'VaR Extracts'!$A$9,"CUT_NUM",$E22,"RF_GROUP",K$9)),0)</f>
        <v>0</v>
      </c>
      <c r="L22" s="111">
        <f>IF(AND($D22="Y",$E22&lt;&gt;"",$E22&lt;&gt;-1),IF(ISERR(GETPIVOTDATA("OA_VALUE",'VaR Extracts'!$A$9,"CUT_NUM",$E22,"RF_GROUP",L$9)),0,GETPIVOTDATA("OA_VALUE",'VaR Extracts'!$A$9,"CUT_NUM",$E22,"RF_GROUP",L$9)),0)</f>
        <v>0</v>
      </c>
      <c r="M22" s="109">
        <f t="shared" si="4"/>
        <v>0</v>
      </c>
      <c r="N22" s="110">
        <f t="shared" si="5"/>
        <v>0</v>
      </c>
      <c r="O22" s="110">
        <f t="shared" si="6"/>
        <v>0</v>
      </c>
      <c r="P22" s="110">
        <f t="shared" si="7"/>
        <v>0</v>
      </c>
      <c r="Q22" s="110">
        <f t="shared" si="8"/>
        <v>0</v>
      </c>
      <c r="R22" s="111">
        <f t="shared" si="9"/>
        <v>0</v>
      </c>
      <c r="S22" s="112" t="s">
        <v>179</v>
      </c>
      <c r="T22" s="79">
        <v>22</v>
      </c>
      <c r="U22" s="96">
        <f t="array" ref="U22">IF(S22="Y",SQRT(MMULT(MMULT(TRANSPOSE('MOD Vectors ALL'!$V$3:$V$68),CORR_MATRIX),'MOD Vectors ALL'!$V$3:$V$68)),"")</f>
        <v>0</v>
      </c>
      <c r="V22" s="112" t="s">
        <v>179</v>
      </c>
      <c r="W22" s="79">
        <v>22</v>
      </c>
      <c r="X22" s="96">
        <f t="array" ref="X22">IF(V22="Y",SQRT(MMULT(MMULT(TRANSPOSE('MOD Vectors DP'!$V$3:$V$68),CORR_MATRIX),'MOD Vectors DP'!$V$3:$V$68)),"")</f>
        <v>0</v>
      </c>
      <c r="Y22" s="112" t="s">
        <v>179</v>
      </c>
      <c r="Z22" s="79">
        <v>22</v>
      </c>
      <c r="AA22" s="96">
        <f t="array" ref="AA22">IF(Y22="Y",SQRT(MMULT(MMULT(TRANSPOSE('MOD Vectors FX'!$V$3:$V$68),CORR_MATRIX),'MOD Vectors FX'!$V$3:$V$68)),"")</f>
        <v>0</v>
      </c>
      <c r="AB22" s="112" t="s">
        <v>179</v>
      </c>
      <c r="AC22" s="79">
        <v>22</v>
      </c>
      <c r="AD22" s="96">
        <f t="array" ref="AD22">IF(AB22="Y",SQRT(MMULT(MMULT(TRANSPOSE('MOD Vectors IDX'!$V$3:$V$68),CORR_MATRIX),'MOD Vectors IDX'!$V$3:$V$68)),"")</f>
        <v>0</v>
      </c>
      <c r="AE22" s="112" t="s">
        <v>179</v>
      </c>
      <c r="AF22" s="79">
        <v>22</v>
      </c>
      <c r="AG22" s="207">
        <f t="array" ref="AG22">AO22+IF(AE22="Y",SQRT(MMULT(MMULT(TRANSPOSE('MOD Vectors SPD'!$V$3:$V$68),CORR_MATRIX),'MOD Vectors SPD'!$V$3:$V$68)),"")</f>
        <v>0</v>
      </c>
      <c r="AH22" s="112" t="s">
        <v>179</v>
      </c>
      <c r="AI22" s="79">
        <v>22</v>
      </c>
      <c r="AJ22" s="96">
        <f t="array" ref="AJ22">IF(AH22="Y",SQRT(MMULT(MMULT(TRANSPOSE('MOD Vectors YC'!$V$3:$V$68),CORR_MATRIX),'MOD Vectors YC'!$V$3:$V$68)),"")</f>
        <v>0</v>
      </c>
      <c r="AL22" s="112" t="s">
        <v>179</v>
      </c>
      <c r="AM22" s="79">
        <v>22</v>
      </c>
      <c r="AN22" s="207">
        <f t="array" ref="AN22">SUMIF('Sensis Vectors ALL'!$E$3:$E$141,"="&amp;"YC",'Sensis Vectors ALL'!$V$3:$V$141)</f>
        <v>0</v>
      </c>
      <c r="AO22" s="243">
        <f>IF(COUNTIF(CSVaR!$A:$F,$A22)&lt;&gt;0,VLOOKUP(A22,CSVaR!$A:$F,6,0),0)</f>
        <v>0</v>
      </c>
      <c r="AP22" s="79" t="s">
        <v>179</v>
      </c>
      <c r="AQ22" s="96">
        <f t="array" ref="AQ22">SQRT(SUMPRODUCT(H22:L22,H22:L22))</f>
        <v>0</v>
      </c>
      <c r="AR22" s="112" t="s">
        <v>179</v>
      </c>
      <c r="AS22" s="96">
        <f t="array" ref="AS22">SQRT(X22^2+AA22^2+AD22^2+AG22^2+AJ22^2)</f>
        <v>0</v>
      </c>
      <c r="AU22" s="281">
        <f t="shared" si="1"/>
        <v>10</v>
      </c>
      <c r="AV22" s="281" t="str">
        <f t="shared" si="2"/>
        <v>C_CM_Irates</v>
      </c>
      <c r="AW22" s="281" t="str">
        <f t="shared" si="3"/>
        <v>A1B1C1D1E2F3</v>
      </c>
      <c r="AX22" s="286" t="s">
        <v>474</v>
      </c>
      <c r="AY22" s="384" t="str">
        <f>IF($AX22="FINBRIDGE",6,IF($AX22="DB",3,IF($AX22="GROUP_PNL",12,"IRRELEVANT")))</f>
        <v>IRRELEVANT</v>
      </c>
      <c r="AZ22" s="286" t="s">
        <v>414</v>
      </c>
    </row>
    <row r="23" spans="1:53" s="118" customFormat="1" x14ac:dyDescent="0.2">
      <c r="A23" s="118">
        <v>13</v>
      </c>
      <c r="B23" s="118">
        <v>26</v>
      </c>
      <c r="C23" s="118" t="s">
        <v>173</v>
      </c>
      <c r="D23" s="118" t="s">
        <v>179</v>
      </c>
      <c r="E23" s="407">
        <f t="shared" si="0"/>
        <v>705</v>
      </c>
      <c r="G23" s="119">
        <f>IF(AND($D23="Y",$E23&lt;&gt;"",$E23&lt;&gt;-1),IF(ISERR(GETPIVOTDATA("OA_VALUE",'VaR Extracts'!$A$9,"CUT_NUM",$E23,"RF_GROUP",G$9)),0,GETPIVOTDATA("OA_VALUE",'VaR Extracts'!$A$9,"CUT_NUM",$E23,"RF_GROUP",G$9)),0)</f>
        <v>0</v>
      </c>
      <c r="H23" s="120">
        <f>IF(AND($D23="Y",$E23&lt;&gt;"",$E23&lt;&gt;-1),IF(ISERR(GETPIVOTDATA("OA_VALUE",'VaR Extracts'!$A$9,"CUT_NUM",$E23,"RF_GROUP",H$9)),0,GETPIVOTDATA("OA_VALUE",'VaR Extracts'!$A$9,"CUT_NUM",$E23,"RF_GROUP",H$9)),0)</f>
        <v>0</v>
      </c>
      <c r="I23" s="120">
        <f>IF(AND($D23="Y",$E23&lt;&gt;"",$E23&lt;&gt;-1),IF(ISERR(GETPIVOTDATA("OA_VALUE",'VaR Extracts'!$A$9,"CUT_NUM",$E23,"RF_GROUP",I$9)),0,GETPIVOTDATA("OA_VALUE",'VaR Extracts'!$A$9,"CUT_NUM",$E23,"RF_GROUP",I$9)),0)</f>
        <v>0</v>
      </c>
      <c r="J23" s="120">
        <f>IF(AND($D23="Y",$E23&lt;&gt;"",$E23&lt;&gt;-1),IF(ISERR(GETPIVOTDATA("OA_VALUE",'VaR Extracts'!$A$9,"CUT_NUM",$E23,"RF_GROUP",J$9)),0,GETPIVOTDATA("OA_VALUE",'VaR Extracts'!$A$9,"CUT_NUM",$E23,"RF_GROUP",J$9)),0)</f>
        <v>0</v>
      </c>
      <c r="K23" s="120">
        <f>IF(AND($D23="Y",$E23&lt;&gt;"",$E23&lt;&gt;-1),IF(ISERR(GETPIVOTDATA("OA_VALUE",'VaR Extracts'!$A$9,"CUT_NUM",$E23,"RF_GROUP",K$9)),0,GETPIVOTDATA("OA_VALUE",'VaR Extracts'!$A$9,"CUT_NUM",$E23,"RF_GROUP",K$9)),0)</f>
        <v>0</v>
      </c>
      <c r="L23" s="121">
        <f>IF(AND($D23="Y",$E23&lt;&gt;"",$E23&lt;&gt;-1),IF(ISERR(GETPIVOTDATA("OA_VALUE",'VaR Extracts'!$A$9,"CUT_NUM",$E23,"RF_GROUP",L$9)),0,GETPIVOTDATA("OA_VALUE",'VaR Extracts'!$A$9,"CUT_NUM",$E23,"RF_GROUP",L$9)),0)</f>
        <v>0</v>
      </c>
      <c r="M23" s="119">
        <f t="shared" si="4"/>
        <v>-1235.5230912751647</v>
      </c>
      <c r="N23" s="120">
        <f t="shared" si="5"/>
        <v>0</v>
      </c>
      <c r="O23" s="120">
        <f t="shared" si="6"/>
        <v>0</v>
      </c>
      <c r="P23" s="120">
        <f t="shared" si="7"/>
        <v>0</v>
      </c>
      <c r="Q23" s="120">
        <f t="shared" si="8"/>
        <v>0</v>
      </c>
      <c r="R23" s="121">
        <f t="shared" si="9"/>
        <v>-1894.005241320237</v>
      </c>
      <c r="S23" s="122" t="s">
        <v>179</v>
      </c>
      <c r="T23" s="118">
        <v>23</v>
      </c>
      <c r="U23" s="124">
        <f t="array" ref="U23">IF(S23="Y",SQRT(MMULT(MMULT(TRANSPOSE('MOD Vectors ALL'!$W$3:$W$68),CORR_MATRIX),'MOD Vectors ALL'!$W$3:$W$68)),"")</f>
        <v>1235.5230912751647</v>
      </c>
      <c r="V23" s="122" t="s">
        <v>179</v>
      </c>
      <c r="W23" s="118">
        <v>23</v>
      </c>
      <c r="X23" s="124">
        <f t="array" ref="X23">IF(V23="Y",SQRT(MMULT(MMULT(TRANSPOSE('MOD Vectors DP'!$W$3:$W$68),CORR_MATRIX),'MOD Vectors DP'!$W$3:$W$68)),"")</f>
        <v>0</v>
      </c>
      <c r="Y23" s="122" t="s">
        <v>179</v>
      </c>
      <c r="Z23" s="118">
        <v>23</v>
      </c>
      <c r="AA23" s="124">
        <f t="array" ref="AA23">IF(Y23="Y",SQRT(MMULT(MMULT(TRANSPOSE('MOD Vectors FX'!$W$3:$W$68),CORR_MATRIX),'MOD Vectors FX'!$W$3:$W$68)),"")</f>
        <v>0</v>
      </c>
      <c r="AB23" s="122" t="s">
        <v>179</v>
      </c>
      <c r="AC23" s="118">
        <v>23</v>
      </c>
      <c r="AD23" s="124">
        <f t="array" ref="AD23">IF(AB23="Y",SQRT(MMULT(MMULT(TRANSPOSE('MOD Vectors IDX'!$W$3:$W$68),CORR_MATRIX),'MOD Vectors IDX'!$W$3:$W$68)),"")</f>
        <v>0</v>
      </c>
      <c r="AE23" s="122" t="s">
        <v>179</v>
      </c>
      <c r="AF23" s="118">
        <v>23</v>
      </c>
      <c r="AG23" s="206">
        <f t="array" ref="AG23">AO23+IF(AE23="Y",SQRT(MMULT(MMULT(TRANSPOSE('MOD Vectors SPD'!$W$3:$W$68),CORR_MATRIX),'MOD Vectors SPD'!$W$3:$W$68)),"")</f>
        <v>0</v>
      </c>
      <c r="AH23" s="122" t="s">
        <v>179</v>
      </c>
      <c r="AI23" s="118">
        <v>23</v>
      </c>
      <c r="AJ23" s="124">
        <f t="array" ref="AJ23">IF(AH23="Y",SQRT(MMULT(MMULT(TRANSPOSE('MOD Vectors YC'!$W$3:$W$68),CORR_MATRIX),'MOD Vectors YC'!$W$3:$W$68)),"")</f>
        <v>1894.005241320237</v>
      </c>
      <c r="AL23" s="122" t="s">
        <v>179</v>
      </c>
      <c r="AM23" s="118">
        <v>23</v>
      </c>
      <c r="AN23" s="206">
        <f t="array" ref="AN23">SUMIF('Sensis Vectors ALL'!$E$3:$E$141,"="&amp;"YC",'Sensis Vectors ALL'!$W$3:$W$141)</f>
        <v>-11818.859999999999</v>
      </c>
      <c r="AO23" s="243">
        <f>IF(COUNTIF(CSVaR!$A:$F,$A23)&lt;&gt;0,VLOOKUP(A23,CSVaR!$A:$F,6,0),0)</f>
        <v>0</v>
      </c>
      <c r="AP23" s="118" t="s">
        <v>179</v>
      </c>
      <c r="AQ23" s="124">
        <f t="array" ref="AQ23">SQRT(SUMPRODUCT(H23:L23,H23:L23))</f>
        <v>0</v>
      </c>
      <c r="AR23" s="122" t="s">
        <v>179</v>
      </c>
      <c r="AS23" s="124">
        <f t="array" ref="AS23">SQRT(X23^2+AA23^2+AD23^2+AG23^2+AJ23^2)</f>
        <v>1894.005241320237</v>
      </c>
      <c r="AU23" s="280">
        <f t="shared" si="1"/>
        <v>5</v>
      </c>
      <c r="AV23" s="280" t="str">
        <f t="shared" si="2"/>
        <v>5_CAN_MUNI</v>
      </c>
      <c r="AW23" s="280" t="str">
        <f t="shared" si="3"/>
        <v>A1B1C1D1E3</v>
      </c>
      <c r="AX23" s="285" t="s">
        <v>369</v>
      </c>
      <c r="AY23" s="383"/>
      <c r="AZ23" s="285">
        <f>$AZ$24+$AZ$25</f>
        <v>18160728.503764007</v>
      </c>
    </row>
    <row r="24" spans="1:53" s="79" customFormat="1" x14ac:dyDescent="0.2">
      <c r="A24" s="79">
        <v>14</v>
      </c>
      <c r="B24" s="79">
        <v>27</v>
      </c>
      <c r="C24" s="79" t="s">
        <v>136</v>
      </c>
      <c r="D24" s="79" t="s">
        <v>179</v>
      </c>
      <c r="E24" s="79">
        <f t="shared" si="0"/>
        <v>675</v>
      </c>
      <c r="G24" s="109">
        <f>IF(AND($D24="Y",$E24&lt;&gt;"",$E24&lt;&gt;-1),IF(ISERR(GETPIVOTDATA("OA_VALUE",'VaR Extracts'!$A$9,"CUT_NUM",$E24,"RF_GROUP",G$9)),0,GETPIVOTDATA("OA_VALUE",'VaR Extracts'!$A$9,"CUT_NUM",$E24,"RF_GROUP",G$9)),0)</f>
        <v>353.34</v>
      </c>
      <c r="H24" s="110">
        <f>IF(AND($D24="Y",$E24&lt;&gt;"",$E24&lt;&gt;-1),IF(ISERR(GETPIVOTDATA("OA_VALUE",'VaR Extracts'!$A$9,"CUT_NUM",$E24,"RF_GROUP",H$9)),0,GETPIVOTDATA("OA_VALUE",'VaR Extracts'!$A$9,"CUT_NUM",$E24,"RF_GROUP",H$9)),0)</f>
        <v>0</v>
      </c>
      <c r="I24" s="110">
        <f>IF(AND($D24="Y",$E24&lt;&gt;"",$E24&lt;&gt;-1),IF(ISERR(GETPIVOTDATA("OA_VALUE",'VaR Extracts'!$A$9,"CUT_NUM",$E24,"RF_GROUP",I$9)),0,GETPIVOTDATA("OA_VALUE",'VaR Extracts'!$A$9,"CUT_NUM",$E24,"RF_GROUP",I$9)),0)</f>
        <v>0</v>
      </c>
      <c r="J24" s="110">
        <f>IF(AND($D24="Y",$E24&lt;&gt;"",$E24&lt;&gt;-1),IF(ISERR(GETPIVOTDATA("OA_VALUE",'VaR Extracts'!$A$9,"CUT_NUM",$E24,"RF_GROUP",J$9)),0,GETPIVOTDATA("OA_VALUE",'VaR Extracts'!$A$9,"CUT_NUM",$E24,"RF_GROUP",J$9)),0)</f>
        <v>0</v>
      </c>
      <c r="K24" s="110">
        <f>IF(AND($D24="Y",$E24&lt;&gt;"",$E24&lt;&gt;-1),IF(ISERR(GETPIVOTDATA("OA_VALUE",'VaR Extracts'!$A$9,"CUT_NUM",$E24,"RF_GROUP",K$9)),0,GETPIVOTDATA("OA_VALUE",'VaR Extracts'!$A$9,"CUT_NUM",$E24,"RF_GROUP",K$9)),0)</f>
        <v>0</v>
      </c>
      <c r="L24" s="111">
        <f>IF(AND($D24="Y",$E24&lt;&gt;"",$E24&lt;&gt;-1),IF(ISERR(GETPIVOTDATA("OA_VALUE",'VaR Extracts'!$A$9,"CUT_NUM",$E24,"RF_GROUP",L$9)),0,GETPIVOTDATA("OA_VALUE",'VaR Extracts'!$A$9,"CUT_NUM",$E24,"RF_GROUP",L$9)),0)</f>
        <v>592.66</v>
      </c>
      <c r="M24" s="109">
        <f t="shared" si="4"/>
        <v>348.83987874221941</v>
      </c>
      <c r="N24" s="110">
        <f t="shared" si="5"/>
        <v>0</v>
      </c>
      <c r="O24" s="110">
        <f t="shared" si="6"/>
        <v>0</v>
      </c>
      <c r="P24" s="110">
        <f t="shared" si="7"/>
        <v>0</v>
      </c>
      <c r="Q24" s="110">
        <f t="shared" si="8"/>
        <v>0</v>
      </c>
      <c r="R24" s="111">
        <f t="shared" si="9"/>
        <v>587.74353957166943</v>
      </c>
      <c r="S24" s="112" t="s">
        <v>179</v>
      </c>
      <c r="T24" s="79">
        <v>24</v>
      </c>
      <c r="U24" s="96">
        <f t="array" ref="U24">IF(S24="Y",SQRT(MMULT(MMULT(TRANSPOSE('MOD Vectors ALL'!$X$3:$X$68),CORR_MATRIX),'MOD Vectors ALL'!$X$3:$X$68)),"")</f>
        <v>4.5001212577805667</v>
      </c>
      <c r="V24" s="112" t="s">
        <v>179</v>
      </c>
      <c r="W24" s="79">
        <v>24</v>
      </c>
      <c r="X24" s="96">
        <f t="array" ref="X24">IF(V24="Y",SQRT(MMULT(MMULT(TRANSPOSE('MOD Vectors DP'!$X$3:$X$68),CORR_MATRIX),'MOD Vectors DP'!$X$3:$X$68)),"")</f>
        <v>0</v>
      </c>
      <c r="Y24" s="112" t="s">
        <v>179</v>
      </c>
      <c r="Z24" s="79">
        <v>24</v>
      </c>
      <c r="AA24" s="96">
        <f t="array" ref="AA24">IF(Y24="Y",SQRT(MMULT(MMULT(TRANSPOSE('MOD Vectors FX'!$X$3:$X$68),CORR_MATRIX),'MOD Vectors FX'!$X$3:$X$68)),"")</f>
        <v>0</v>
      </c>
      <c r="AB24" s="112" t="s">
        <v>179</v>
      </c>
      <c r="AC24" s="79">
        <v>24</v>
      </c>
      <c r="AD24" s="96">
        <f t="array" ref="AD24">IF(AB24="Y",SQRT(MMULT(MMULT(TRANSPOSE('MOD Vectors IDX'!$X$3:$X$68),CORR_MATRIX),'MOD Vectors IDX'!$X$3:$X$68)),"")</f>
        <v>0</v>
      </c>
      <c r="AE24" s="112" t="s">
        <v>179</v>
      </c>
      <c r="AF24" s="79">
        <v>24</v>
      </c>
      <c r="AG24" s="207">
        <f t="array" ref="AG24">AO24+IF(AE24="Y",SQRT(MMULT(MMULT(TRANSPOSE('MOD Vectors SPD'!$X$3:$X$68),CORR_MATRIX),'MOD Vectors SPD'!$X$3:$X$68)),"")</f>
        <v>0</v>
      </c>
      <c r="AH24" s="112" t="s">
        <v>179</v>
      </c>
      <c r="AI24" s="79">
        <v>24</v>
      </c>
      <c r="AJ24" s="96">
        <f t="array" ref="AJ24">IF(AH24="Y",SQRT(MMULT(MMULT(TRANSPOSE('MOD Vectors YC'!$X$3:$X$68),CORR_MATRIX),'MOD Vectors YC'!$X$3:$X$68)),"")</f>
        <v>4.9164604283305042</v>
      </c>
      <c r="AL24" s="112" t="s">
        <v>179</v>
      </c>
      <c r="AM24" s="79">
        <v>24</v>
      </c>
      <c r="AN24" s="207">
        <f t="array" ref="AN24">SUMIF('Sensis Vectors ALL'!$E$3:$E$141,"="&amp;"YC",'Sensis Vectors ALL'!$X$3:$X$141)</f>
        <v>-20.66</v>
      </c>
      <c r="AO24" s="243">
        <f>IF(COUNTIF(CSVaR!$A:$F,$A24)&lt;&gt;0,VLOOKUP(A24,CSVaR!$A:$F,6,0),0)</f>
        <v>0</v>
      </c>
      <c r="AP24" s="79" t="s">
        <v>179</v>
      </c>
      <c r="AQ24" s="96">
        <f t="array" ref="AQ24">SQRT(SUMPRODUCT(H24:L24,H24:L24))</f>
        <v>592.66</v>
      </c>
      <c r="AR24" s="112" t="s">
        <v>179</v>
      </c>
      <c r="AS24" s="96">
        <f t="array" ref="AS24">SQRT(X24^2+AA24^2+AD24^2+AG24^2+AJ24^2)</f>
        <v>4.9164604283305042</v>
      </c>
      <c r="AU24" s="281">
        <f t="shared" si="1"/>
        <v>10</v>
      </c>
      <c r="AV24" s="281" t="str">
        <f t="shared" si="2"/>
        <v>AM_CAMUNI_L</v>
      </c>
      <c r="AW24" s="281" t="str">
        <f t="shared" si="3"/>
        <v>A1B1C1D1E3F1</v>
      </c>
      <c r="AX24" s="286" t="s">
        <v>483</v>
      </c>
      <c r="AY24" s="384">
        <v>5</v>
      </c>
      <c r="AZ24" s="286">
        <f>VLOOKUP($AV24,'PnL Report RMC_NY'!A:E,$AY24,0)</f>
        <v>11939645.243069999</v>
      </c>
    </row>
    <row r="25" spans="1:53" s="79" customFormat="1" x14ac:dyDescent="0.2">
      <c r="A25" s="79">
        <v>15</v>
      </c>
      <c r="B25" s="79">
        <v>28</v>
      </c>
      <c r="C25" s="79" t="s">
        <v>136</v>
      </c>
      <c r="D25" s="79" t="s">
        <v>179</v>
      </c>
      <c r="E25" s="79">
        <f t="shared" si="0"/>
        <v>699</v>
      </c>
      <c r="G25" s="109">
        <f>IF(AND($D25="Y",$E25&lt;&gt;"",$E25&lt;&gt;-1),IF(ISERR(GETPIVOTDATA("OA_VALUE",'VaR Extracts'!$A$9,"CUT_NUM",$E25,"RF_GROUP",G$9)),0,GETPIVOTDATA("OA_VALUE",'VaR Extracts'!$A$9,"CUT_NUM",$E25,"RF_GROUP",G$9)),0)</f>
        <v>479430.37</v>
      </c>
      <c r="H25" s="110">
        <f>IF(AND($D25="Y",$E25&lt;&gt;"",$E25&lt;&gt;-1),IF(ISERR(GETPIVOTDATA("OA_VALUE",'VaR Extracts'!$A$9,"CUT_NUM",$E25,"RF_GROUP",H$9)),0,GETPIVOTDATA("OA_VALUE",'VaR Extracts'!$A$9,"CUT_NUM",$E25,"RF_GROUP",H$9)),0)</f>
        <v>0</v>
      </c>
      <c r="I25" s="110">
        <f>IF(AND($D25="Y",$E25&lt;&gt;"",$E25&lt;&gt;-1),IF(ISERR(GETPIVOTDATA("OA_VALUE",'VaR Extracts'!$A$9,"CUT_NUM",$E25,"RF_GROUP",I$9)),0,GETPIVOTDATA("OA_VALUE",'VaR Extracts'!$A$9,"CUT_NUM",$E25,"RF_GROUP",I$9)),0)</f>
        <v>0</v>
      </c>
      <c r="J25" s="110">
        <f>IF(AND($D25="Y",$E25&lt;&gt;"",$E25&lt;&gt;-1),IF(ISERR(GETPIVOTDATA("OA_VALUE",'VaR Extracts'!$A$9,"CUT_NUM",$E25,"RF_GROUP",J$9)),0,GETPIVOTDATA("OA_VALUE",'VaR Extracts'!$A$9,"CUT_NUM",$E25,"RF_GROUP",J$9)),0)</f>
        <v>0</v>
      </c>
      <c r="K25" s="110">
        <f>IF(AND($D25="Y",$E25&lt;&gt;"",$E25&lt;&gt;-1),IF(ISERR(GETPIVOTDATA("OA_VALUE",'VaR Extracts'!$A$9,"CUT_NUM",$E25,"RF_GROUP",K$9)),0,GETPIVOTDATA("OA_VALUE",'VaR Extracts'!$A$9,"CUT_NUM",$E25,"RF_GROUP",K$9)),0)</f>
        <v>0</v>
      </c>
      <c r="L25" s="111">
        <f>IF(AND($D25="Y",$E25&lt;&gt;"",$E25&lt;&gt;-1),IF(ISERR(GETPIVOTDATA("OA_VALUE",'VaR Extracts'!$A$9,"CUT_NUM",$E25,"RF_GROUP",L$9)),0,GETPIVOTDATA("OA_VALUE",'VaR Extracts'!$A$9,"CUT_NUM",$E25,"RF_GROUP",L$9)),0)</f>
        <v>482994.87</v>
      </c>
      <c r="M25" s="109">
        <f t="shared" si="4"/>
        <v>473282.82989069552</v>
      </c>
      <c r="N25" s="110">
        <f t="shared" si="5"/>
        <v>0</v>
      </c>
      <c r="O25" s="110">
        <f t="shared" si="6"/>
        <v>0</v>
      </c>
      <c r="P25" s="110">
        <f t="shared" si="7"/>
        <v>0</v>
      </c>
      <c r="Q25" s="110">
        <f t="shared" si="8"/>
        <v>0</v>
      </c>
      <c r="R25" s="111">
        <f t="shared" si="9"/>
        <v>476671.09083909559</v>
      </c>
      <c r="S25" s="112" t="s">
        <v>179</v>
      </c>
      <c r="T25" s="79">
        <v>25</v>
      </c>
      <c r="U25" s="96">
        <f t="array" ref="U25">IF(S25="Y",SQRT(MMULT(MMULT(TRANSPOSE('MOD Vectors ALL'!$Y$3:$Y$68),CORR_MATRIX),'MOD Vectors ALL'!$Y$3:$Y$68)),"")</f>
        <v>6147.5401093045057</v>
      </c>
      <c r="V25" s="112" t="s">
        <v>179</v>
      </c>
      <c r="W25" s="79">
        <v>25</v>
      </c>
      <c r="X25" s="96">
        <f t="array" ref="X25">IF(V25="Y",SQRT(MMULT(MMULT(TRANSPOSE('MOD Vectors DP'!$Y$3:$Y$68),CORR_MATRIX),'MOD Vectors DP'!$Y$3:$Y$68)),"")</f>
        <v>0</v>
      </c>
      <c r="Y25" s="112" t="s">
        <v>179</v>
      </c>
      <c r="Z25" s="79">
        <v>25</v>
      </c>
      <c r="AA25" s="96">
        <f t="array" ref="AA25">IF(Y25="Y",SQRT(MMULT(MMULT(TRANSPOSE('MOD Vectors FX'!$Y$3:$Y$68),CORR_MATRIX),'MOD Vectors FX'!$Y$3:$Y$68)),"")</f>
        <v>0</v>
      </c>
      <c r="AB25" s="112" t="s">
        <v>179</v>
      </c>
      <c r="AC25" s="79">
        <v>25</v>
      </c>
      <c r="AD25" s="96">
        <f t="array" ref="AD25">IF(AB25="Y",SQRT(MMULT(MMULT(TRANSPOSE('MOD Vectors IDX'!$Y$3:$Y$68),CORR_MATRIX),'MOD Vectors IDX'!$Y$3:$Y$68)),"")</f>
        <v>0</v>
      </c>
      <c r="AE25" s="112" t="s">
        <v>179</v>
      </c>
      <c r="AF25" s="79">
        <v>25</v>
      </c>
      <c r="AG25" s="207">
        <f t="array" ref="AG25">AO25+IF(AE25="Y",SQRT(MMULT(MMULT(TRANSPOSE('MOD Vectors SPD'!$Y$3:$Y$68),CORR_MATRIX),'MOD Vectors SPD'!$Y$3:$Y$68)),"")</f>
        <v>0</v>
      </c>
      <c r="AH25" s="112" t="s">
        <v>179</v>
      </c>
      <c r="AI25" s="79">
        <v>25</v>
      </c>
      <c r="AJ25" s="96">
        <f t="array" ref="AJ25">IF(AH25="Y",SQRT(MMULT(MMULT(TRANSPOSE('MOD Vectors YC'!$Y$3:$Y$68),CORR_MATRIX),'MOD Vectors YC'!$Y$3:$Y$68)),"")</f>
        <v>6323.7791609044034</v>
      </c>
      <c r="AL25" s="112" t="s">
        <v>179</v>
      </c>
      <c r="AM25" s="79">
        <v>25</v>
      </c>
      <c r="AN25" s="207">
        <f t="array" ref="AN25">SUMIF('Sensis Vectors ALL'!$E$3:$E$141,"="&amp;"YC",'Sensis Vectors ALL'!$Y$3:$Y$141)</f>
        <v>-685.88999999999942</v>
      </c>
      <c r="AO25" s="243">
        <f>IF(COUNTIF(CSVaR!$A:$F,$A25)&lt;&gt;0,VLOOKUP(A25,CSVaR!$A:$F,6,0),0)</f>
        <v>0</v>
      </c>
      <c r="AP25" s="79" t="s">
        <v>179</v>
      </c>
      <c r="AQ25" s="96">
        <f t="array" ref="AQ25">SQRT(SUMPRODUCT(H25:L25,H25:L25))</f>
        <v>482994.87</v>
      </c>
      <c r="AR25" s="112" t="s">
        <v>179</v>
      </c>
      <c r="AS25" s="96">
        <f t="array" ref="AS25">SQRT(X25^2+AA25^2+AD25^2+AG25^2+AJ25^2)</f>
        <v>6323.7791609044034</v>
      </c>
      <c r="AU25" s="281">
        <f t="shared" si="1"/>
        <v>10</v>
      </c>
      <c r="AV25" s="281" t="str">
        <f t="shared" si="2"/>
        <v>AM_USMUNI_L</v>
      </c>
      <c r="AW25" s="281" t="str">
        <f t="shared" si="3"/>
        <v>A1B1C1D1E3F2</v>
      </c>
      <c r="AX25" s="286" t="s">
        <v>483</v>
      </c>
      <c r="AY25" s="384">
        <v>5</v>
      </c>
      <c r="AZ25" s="286">
        <f>VLOOKUP($AV25,'PnL Report RMC_NY'!A:E,$AY25,0)</f>
        <v>6221083.2606940083</v>
      </c>
    </row>
    <row r="26" spans="1:53" s="79" customFormat="1" x14ac:dyDescent="0.2">
      <c r="A26" s="79">
        <v>111</v>
      </c>
      <c r="B26" s="79">
        <v>124</v>
      </c>
      <c r="C26" s="79" t="s">
        <v>136</v>
      </c>
      <c r="D26" s="79" t="s">
        <v>179</v>
      </c>
      <c r="E26" s="79">
        <f t="shared" si="0"/>
        <v>795</v>
      </c>
      <c r="G26" s="109">
        <f>IF(AND($D26="Y",$E26&lt;&gt;"",$E26&lt;&gt;-1),IF(ISERR(GETPIVOTDATA("OA_VALUE",'VaR Extracts'!$A$9,"CUT_NUM",$E26,"RF_GROUP",G$9)),0,GETPIVOTDATA("OA_VALUE",'VaR Extracts'!$A$9,"CUT_NUM",$E26,"RF_GROUP",G$9)),0)</f>
        <v>362327.4</v>
      </c>
      <c r="H26" s="110">
        <f>IF(AND($D26="Y",$E26&lt;&gt;"",$E26&lt;&gt;-1),IF(ISERR(GETPIVOTDATA("OA_VALUE",'VaR Extracts'!$A$9,"CUT_NUM",$E26,"RF_GROUP",H$9)),0,GETPIVOTDATA("OA_VALUE",'VaR Extracts'!$A$9,"CUT_NUM",$E26,"RF_GROUP",H$9)),0)</f>
        <v>0</v>
      </c>
      <c r="I26" s="110">
        <f>IF(AND($D26="Y",$E26&lt;&gt;"",$E26&lt;&gt;-1),IF(ISERR(GETPIVOTDATA("OA_VALUE",'VaR Extracts'!$A$9,"CUT_NUM",$E26,"RF_GROUP",I$9)),0,GETPIVOTDATA("OA_VALUE",'VaR Extracts'!$A$9,"CUT_NUM",$E26,"RF_GROUP",I$9)),0)</f>
        <v>0</v>
      </c>
      <c r="J26" s="110">
        <f>IF(AND($D26="Y",$E26&lt;&gt;"",$E26&lt;&gt;-1),IF(ISERR(GETPIVOTDATA("OA_VALUE",'VaR Extracts'!$A$9,"CUT_NUM",$E26,"RF_GROUP",J$9)),0,GETPIVOTDATA("OA_VALUE",'VaR Extracts'!$A$9,"CUT_NUM",$E26,"RF_GROUP",J$9)),0)</f>
        <v>0</v>
      </c>
      <c r="K26" s="110">
        <f>IF(AND($D26="Y",$E26&lt;&gt;"",$E26&lt;&gt;-1),IF(ISERR(GETPIVOTDATA("OA_VALUE",'VaR Extracts'!$A$9,"CUT_NUM",$E26,"RF_GROUP",K$9)),0,GETPIVOTDATA("OA_VALUE",'VaR Extracts'!$A$9,"CUT_NUM",$E26,"RF_GROUP",K$9)),0)</f>
        <v>0</v>
      </c>
      <c r="L26" s="111">
        <f>IF(AND($D26="Y",$E26&lt;&gt;"",$E26&lt;&gt;-1),IF(ISERR(GETPIVOTDATA("OA_VALUE",'VaR Extracts'!$A$9,"CUT_NUM",$E26,"RF_GROUP",L$9)),0,GETPIVOTDATA("OA_VALUE",'VaR Extracts'!$A$9,"CUT_NUM",$E26,"RF_GROUP",L$9)),0)</f>
        <v>347425.98</v>
      </c>
      <c r="M26" s="109">
        <f>IF(AND($D26="Y",$E26&lt;&gt;-1),G26-U26,"N/A")</f>
        <v>356517.94025938417</v>
      </c>
      <c r="N26" s="110">
        <f t="shared" ref="N26" si="10">IF(AND($D26="Y",$E26&lt;&gt;-1),H26-X26,"N/A")</f>
        <v>0</v>
      </c>
      <c r="O26" s="110">
        <f t="shared" ref="O26" si="11">IF(AND($D26="Y",$E26&lt;&gt;-1),I26-AA26,"N/A")</f>
        <v>0</v>
      </c>
      <c r="P26" s="110">
        <f t="shared" ref="P26" si="12">IF(AND($D26="Y",$E26&lt;&gt;-1),J26-AD26,"N/A")</f>
        <v>0</v>
      </c>
      <c r="Q26" s="110">
        <f t="shared" ref="Q26" si="13">IF(AND($D26="Y",$E26&lt;&gt;-1),K26-AG26,"N/A")</f>
        <v>0</v>
      </c>
      <c r="R26" s="111">
        <f>IF(AND($D26="Y",$E26&lt;&gt;-1),L26-AJ26,"N/A")</f>
        <v>341583.83377176616</v>
      </c>
      <c r="S26" s="112" t="s">
        <v>179</v>
      </c>
      <c r="T26" s="79">
        <v>121</v>
      </c>
      <c r="U26" s="96">
        <f t="array" ref="U26">IF(S26="Y",SQRT(MMULT(MMULT(TRANSPOSE('MOD Vectors ALL'!$DQ$3:$DQ$68),CORR_MATRIX),'MOD Vectors ALL'!$DQ$3:$DQ$68)),"")</f>
        <v>5809.4597406158346</v>
      </c>
      <c r="V26" s="112" t="s">
        <v>179</v>
      </c>
      <c r="W26" s="79">
        <v>121</v>
      </c>
      <c r="X26" s="96">
        <f t="array" ref="X26">IF(V26="Y",SQRT(MMULT(MMULT(TRANSPOSE('MOD Vectors DP'!$DQ$3:$DQ$68),CORR_MATRIX),'MOD Vectors DP'!$DQ$3:$DQ$68)),"")</f>
        <v>0</v>
      </c>
      <c r="Y26" s="112" t="s">
        <v>179</v>
      </c>
      <c r="Z26" s="79">
        <v>121</v>
      </c>
      <c r="AA26" s="96">
        <f t="array" ref="AA26">IF(Y26="Y",SQRT(MMULT(MMULT(TRANSPOSE('MOD Vectors FX'!$DQ$3:$DQ$68),CORR_MATRIX),'MOD Vectors FX'!$DQ$3:$DQ$68)),"")</f>
        <v>0</v>
      </c>
      <c r="AB26" s="112" t="s">
        <v>179</v>
      </c>
      <c r="AC26" s="79">
        <v>121</v>
      </c>
      <c r="AD26" s="96">
        <f t="array" ref="AD26">IF(AB26="Y",SQRT(MMULT(MMULT(TRANSPOSE('MOD Vectors IDX'!$DQ$3:$DQ$68),CORR_MATRIX),'MOD Vectors IDX'!$DQ$3:$DQ$68)),"")</f>
        <v>0</v>
      </c>
      <c r="AE26" s="112" t="s">
        <v>179</v>
      </c>
      <c r="AF26" s="79">
        <v>121</v>
      </c>
      <c r="AG26" s="479">
        <f t="array" ref="AG26">AO26+IF(AE26="Y",SQRT(MMULT(MMULT(TRANSPOSE('MOD Vectors SPD'!$DQ$3:$DQ$68),CORR_MATRIX),'MOD Vectors SPD'!$DQ$3:$DQ$68)),"")</f>
        <v>0</v>
      </c>
      <c r="AH26" s="112" t="s">
        <v>179</v>
      </c>
      <c r="AI26" s="79">
        <v>121</v>
      </c>
      <c r="AJ26" s="96">
        <f t="array" ref="AJ26">IF(AH26="Y",SQRT(MMULT(MMULT(TRANSPOSE('MOD Vectors YC'!$DQ$3:$DQ$68),CORR_MATRIX),'MOD Vectors YC'!$DQ$3:$DQ$68)),"")</f>
        <v>5842.1462282338071</v>
      </c>
      <c r="AL26" s="112" t="s">
        <v>179</v>
      </c>
      <c r="AM26" s="79">
        <v>121</v>
      </c>
      <c r="AN26" s="207">
        <f t="array" ref="AN26">SUMIF('Sensis Vectors ALL'!$E$3:$E$141,"="&amp;"YC",'Sensis Vectors ALL'!$DQ$3:$DQ$141)</f>
        <v>-11112.310000000001</v>
      </c>
      <c r="AO26" s="243">
        <f>IF(COUNTIF(CSVaR!$A:$F,$A26)&lt;&gt;0,VLOOKUP(A26,CSVaR!$A:$F,6,0),0)</f>
        <v>0</v>
      </c>
      <c r="AP26" s="79" t="s">
        <v>179</v>
      </c>
      <c r="AQ26" s="96">
        <f t="array" ref="AQ26">SQRT(SUMPRODUCT(H26:L26,H26:L26))</f>
        <v>347425.98</v>
      </c>
      <c r="AR26" s="112" t="s">
        <v>179</v>
      </c>
      <c r="AS26" s="96">
        <f t="array" ref="AS26">SQRT(X26^2+AA26^2+AD26^2+AG26^2+AJ26^2)</f>
        <v>5842.1462282338071</v>
      </c>
      <c r="AU26" s="281">
        <f t="shared" si="1"/>
        <v>10</v>
      </c>
      <c r="AV26" s="281" t="str">
        <f t="shared" si="2"/>
        <v>AM_USMUN_G_L</v>
      </c>
      <c r="AW26" s="281" t="str">
        <f t="shared" si="3"/>
        <v>A1B1C1D1E3F1</v>
      </c>
      <c r="AX26" s="286" t="s">
        <v>483</v>
      </c>
      <c r="AY26" s="384">
        <v>5</v>
      </c>
      <c r="AZ26" s="286">
        <f>VLOOKUP($AV26,'PnL Report RMC_NY'!A:E,$AY26,0)</f>
        <v>1465997.1499650003</v>
      </c>
    </row>
    <row r="27" spans="1:53" s="118" customFormat="1" x14ac:dyDescent="0.2">
      <c r="A27" s="118">
        <v>16</v>
      </c>
      <c r="B27" s="118">
        <v>29</v>
      </c>
      <c r="C27" s="118" t="s">
        <v>173</v>
      </c>
      <c r="D27" s="118" t="s">
        <v>179</v>
      </c>
      <c r="E27" s="118">
        <f t="shared" si="0"/>
        <v>707</v>
      </c>
      <c r="G27" s="119">
        <f>IF(AND($D27="Y",$E27&lt;&gt;"",$E27&lt;&gt;-1),IF(ISERR(GETPIVOTDATA("OA_VALUE",'VaR Extracts'!$A$9,"CUT_NUM",$E27,"RF_GROUP",G$9)),0,GETPIVOTDATA("OA_VALUE",'VaR Extracts'!$A$9,"CUT_NUM",$E27,"RF_GROUP",G$9)),0)</f>
        <v>0</v>
      </c>
      <c r="H27" s="120">
        <f>IF(AND($D27="Y",$E27&lt;&gt;"",$E27&lt;&gt;-1),IF(ISERR(GETPIVOTDATA("OA_VALUE",'VaR Extracts'!$A$9,"CUT_NUM",$E27,"RF_GROUP",H$9)),0,GETPIVOTDATA("OA_VALUE",'VaR Extracts'!$A$9,"CUT_NUM",$E27,"RF_GROUP",H$9)),0)</f>
        <v>0</v>
      </c>
      <c r="I27" s="120">
        <f>IF(AND($D27="Y",$E27&lt;&gt;"",$E27&lt;&gt;-1),IF(ISERR(GETPIVOTDATA("OA_VALUE",'VaR Extracts'!$A$9,"CUT_NUM",$E27,"RF_GROUP",I$9)),0,GETPIVOTDATA("OA_VALUE",'VaR Extracts'!$A$9,"CUT_NUM",$E27,"RF_GROUP",I$9)),0)</f>
        <v>0</v>
      </c>
      <c r="J27" s="120">
        <f>IF(AND($D27="Y",$E27&lt;&gt;"",$E27&lt;&gt;-1),IF(ISERR(GETPIVOTDATA("OA_VALUE",'VaR Extracts'!$A$9,"CUT_NUM",$E27,"RF_GROUP",J$9)),0,GETPIVOTDATA("OA_VALUE",'VaR Extracts'!$A$9,"CUT_NUM",$E27,"RF_GROUP",J$9)),0)</f>
        <v>0</v>
      </c>
      <c r="K27" s="120">
        <f>IF(AND($D27="Y",$E27&lt;&gt;"",$E27&lt;&gt;-1),IF(ISERR(GETPIVOTDATA("OA_VALUE",'VaR Extracts'!$A$9,"CUT_NUM",$E27,"RF_GROUP",K$9)),0,GETPIVOTDATA("OA_VALUE",'VaR Extracts'!$A$9,"CUT_NUM",$E27,"RF_GROUP",K$9)),0)</f>
        <v>0</v>
      </c>
      <c r="L27" s="121">
        <f>IF(AND($D27="Y",$E27&lt;&gt;"",$E27&lt;&gt;-1),IF(ISERR(GETPIVOTDATA("OA_VALUE",'VaR Extracts'!$A$9,"CUT_NUM",$E27,"RF_GROUP",L$9)),0,GETPIVOTDATA("OA_VALUE",'VaR Extracts'!$A$9,"CUT_NUM",$E27,"RF_GROUP",L$9)),0)</f>
        <v>0</v>
      </c>
      <c r="M27" s="119">
        <f t="shared" si="4"/>
        <v>-69552.297200598929</v>
      </c>
      <c r="N27" s="120">
        <f t="shared" si="5"/>
        <v>0</v>
      </c>
      <c r="O27" s="120">
        <f t="shared" si="6"/>
        <v>0</v>
      </c>
      <c r="P27" s="120">
        <f t="shared" si="7"/>
        <v>0</v>
      </c>
      <c r="Q27" s="120">
        <f t="shared" si="8"/>
        <v>-64982.444562488454</v>
      </c>
      <c r="R27" s="121">
        <f t="shared" si="9"/>
        <v>-21187.417934443514</v>
      </c>
      <c r="S27" s="122" t="s">
        <v>179</v>
      </c>
      <c r="T27" s="118">
        <v>26</v>
      </c>
      <c r="U27" s="124">
        <f t="array" ref="U27">IF(S27="Y",SQRT(MMULT(MMULT(TRANSPOSE('MOD Vectors ALL'!$Z$3:$Z$68),CORR_MATRIX),'MOD Vectors ALL'!$Z$3:$Z$68)),"")</f>
        <v>69552.297200598929</v>
      </c>
      <c r="V27" s="122" t="s">
        <v>179</v>
      </c>
      <c r="W27" s="118">
        <v>26</v>
      </c>
      <c r="X27" s="124">
        <f t="array" ref="X27">IF(V27="Y",SQRT(MMULT(MMULT(TRANSPOSE('MOD Vectors DP'!$Z$3:$Z$68),CORR_MATRIX),'MOD Vectors DP'!$Z$3:$Z$68)),"")</f>
        <v>0</v>
      </c>
      <c r="Y27" s="122" t="s">
        <v>179</v>
      </c>
      <c r="Z27" s="118">
        <v>26</v>
      </c>
      <c r="AA27" s="124">
        <f t="array" ref="AA27">IF(Y27="Y",SQRT(MMULT(MMULT(TRANSPOSE('MOD Vectors FX'!$Z$3:$Z$68),CORR_MATRIX),'MOD Vectors FX'!$Z$3:$Z$68)),"")</f>
        <v>0</v>
      </c>
      <c r="AB27" s="122" t="s">
        <v>179</v>
      </c>
      <c r="AC27" s="118">
        <v>26</v>
      </c>
      <c r="AD27" s="124">
        <f t="array" ref="AD27">IF(AB27="Y",SQRT(MMULT(MMULT(TRANSPOSE('MOD Vectors IDX'!$Z$3:$Z$68),CORR_MATRIX),'MOD Vectors IDX'!$Z$3:$Z$68)),"")</f>
        <v>0</v>
      </c>
      <c r="AE27" s="122" t="s">
        <v>179</v>
      </c>
      <c r="AF27" s="118">
        <v>26</v>
      </c>
      <c r="AG27" s="206">
        <f t="array" ref="AG27">AO27+IF(AE27="Y",SQRT(MMULT(MMULT(TRANSPOSE('MOD Vectors SPD'!$Z$3:$Z$68),CORR_MATRIX),'MOD Vectors SPD'!$Z$3:$Z$68)),"")</f>
        <v>64982.444562488454</v>
      </c>
      <c r="AH27" s="122" t="s">
        <v>179</v>
      </c>
      <c r="AI27" s="118">
        <v>26</v>
      </c>
      <c r="AJ27" s="124">
        <f t="array" ref="AJ27">IF(AH27="Y",SQRT(MMULT(MMULT(TRANSPOSE('MOD Vectors YC'!$Z$3:$Z$68),CORR_MATRIX),'MOD Vectors YC'!$Z$3:$Z$68)),"")</f>
        <v>21187.417934443514</v>
      </c>
      <c r="AL27" s="122" t="s">
        <v>179</v>
      </c>
      <c r="AM27" s="118">
        <v>26</v>
      </c>
      <c r="AN27" s="206">
        <f t="array" ref="AN27">SUMIF('Sensis Vectors ALL'!$E$3:$E$141,"="&amp;"YC",'Sensis Vectors ALL'!$Z$3:$Z$141)</f>
        <v>33924.07</v>
      </c>
      <c r="AO27" s="243">
        <f>IF(COUNTIF(CSVaR!$A:$F,$A27)&lt;&gt;0,VLOOKUP(A27,CSVaR!$A:$F,6,0),0)</f>
        <v>0</v>
      </c>
      <c r="AP27" s="118" t="s">
        <v>179</v>
      </c>
      <c r="AQ27" s="124">
        <f t="array" ref="AQ27">SQRT(SUMPRODUCT(H27:L27,H27:L27))</f>
        <v>0</v>
      </c>
      <c r="AR27" s="122" t="s">
        <v>179</v>
      </c>
      <c r="AS27" s="124">
        <f t="array" ref="AS27">SQRT(X27^2+AA27^2+AD27^2+AG27^2+AJ27^2)</f>
        <v>68349.285146559239</v>
      </c>
      <c r="AU27" s="280">
        <f t="shared" si="1"/>
        <v>5</v>
      </c>
      <c r="AV27" s="280" t="str">
        <f t="shared" si="2"/>
        <v>5_GIC</v>
      </c>
      <c r="AW27" s="280" t="str">
        <f t="shared" si="3"/>
        <v>A1B1C1D1E4</v>
      </c>
      <c r="AX27" s="285" t="s">
        <v>369</v>
      </c>
      <c r="AY27" s="383" t="str">
        <f t="shared" ref="AY27:AY38" si="14">IF($AX27="FINBRIDGE",6,IF($AX27="DB",3,IF($AX27="GROUP_PNL",12,"IRRELEVANT")))</f>
        <v>IRRELEVANT</v>
      </c>
      <c r="AZ27" s="285">
        <f>$AZ$28+$AZ$29</f>
        <v>9711620.4291760065</v>
      </c>
    </row>
    <row r="28" spans="1:53" s="79" customFormat="1" x14ac:dyDescent="0.2">
      <c r="A28" s="79">
        <v>17</v>
      </c>
      <c r="B28" s="79">
        <v>30</v>
      </c>
      <c r="C28" s="79" t="s">
        <v>136</v>
      </c>
      <c r="D28" s="79" t="s">
        <v>179</v>
      </c>
      <c r="E28" s="79">
        <f t="shared" si="0"/>
        <v>677</v>
      </c>
      <c r="G28" s="109">
        <f>IF(AND($D28="Y",$E28&lt;&gt;"",$E28&lt;&gt;-1),IF(ISERR(GETPIVOTDATA("OA_VALUE",'VaR Extracts'!$A$9,"CUT_NUM",$E28,"RF_GROUP",G$9)),0,GETPIVOTDATA("OA_VALUE",'VaR Extracts'!$A$9,"CUT_NUM",$E28,"RF_GROUP",G$9)),0)</f>
        <v>877785.26</v>
      </c>
      <c r="H28" s="110">
        <f>IF(AND($D28="Y",$E28&lt;&gt;"",$E28&lt;&gt;-1),IF(ISERR(GETPIVOTDATA("OA_VALUE",'VaR Extracts'!$A$9,"CUT_NUM",$E28,"RF_GROUP",H$9)),0,GETPIVOTDATA("OA_VALUE",'VaR Extracts'!$A$9,"CUT_NUM",$E28,"RF_GROUP",H$9)),0)</f>
        <v>0</v>
      </c>
      <c r="I28" s="110">
        <f>IF(AND($D28="Y",$E28&lt;&gt;"",$E28&lt;&gt;-1),IF(ISERR(GETPIVOTDATA("OA_VALUE",'VaR Extracts'!$A$9,"CUT_NUM",$E28,"RF_GROUP",I$9)),0,GETPIVOTDATA("OA_VALUE",'VaR Extracts'!$A$9,"CUT_NUM",$E28,"RF_GROUP",I$9)),0)</f>
        <v>0</v>
      </c>
      <c r="J28" s="110">
        <f>IF(AND($D28="Y",$E28&lt;&gt;"",$E28&lt;&gt;-1),IF(ISERR(GETPIVOTDATA("OA_VALUE",'VaR Extracts'!$A$9,"CUT_NUM",$E28,"RF_GROUP",J$9)),0,GETPIVOTDATA("OA_VALUE",'VaR Extracts'!$A$9,"CUT_NUM",$E28,"RF_GROUP",J$9)),0)</f>
        <v>0</v>
      </c>
      <c r="K28" s="110">
        <f>IF(AND($D28="Y",$E28&lt;&gt;"",$E28&lt;&gt;-1),IF(ISERR(GETPIVOTDATA("OA_VALUE",'VaR Extracts'!$A$9,"CUT_NUM",$E28,"RF_GROUP",K$9)),0,GETPIVOTDATA("OA_VALUE",'VaR Extracts'!$A$9,"CUT_NUM",$E28,"RF_GROUP",K$9)),0)</f>
        <v>0</v>
      </c>
      <c r="L28" s="111">
        <f>IF(AND($D28="Y",$E28&lt;&gt;"",$E28&lt;&gt;-1),IF(ISERR(GETPIVOTDATA("OA_VALUE",'VaR Extracts'!$A$9,"CUT_NUM",$E28,"RF_GROUP",L$9)),0,GETPIVOTDATA("OA_VALUE",'VaR Extracts'!$A$9,"CUT_NUM",$E28,"RF_GROUP",L$9)),0)</f>
        <v>845665.09</v>
      </c>
      <c r="M28" s="109">
        <f t="shared" si="4"/>
        <v>863286.53601294709</v>
      </c>
      <c r="N28" s="110">
        <f t="shared" si="5"/>
        <v>0</v>
      </c>
      <c r="O28" s="110">
        <f t="shared" si="6"/>
        <v>0</v>
      </c>
      <c r="P28" s="110">
        <f t="shared" si="7"/>
        <v>0</v>
      </c>
      <c r="Q28" s="110">
        <f t="shared" si="8"/>
        <v>0</v>
      </c>
      <c r="R28" s="111">
        <f t="shared" si="9"/>
        <v>831103.46878403495</v>
      </c>
      <c r="S28" s="112" t="s">
        <v>179</v>
      </c>
      <c r="T28" s="79">
        <v>27</v>
      </c>
      <c r="U28" s="96">
        <f t="array" ref="U28">IF(S28="Y",SQRT(MMULT(MMULT(TRANSPOSE('MOD Vectors ALL'!$AA$3:$AA$68),CORR_MATRIX),'MOD Vectors ALL'!$AA$3:$AA$68)),"")</f>
        <v>14498.723987052892</v>
      </c>
      <c r="V28" s="112" t="s">
        <v>179</v>
      </c>
      <c r="W28" s="79">
        <v>27</v>
      </c>
      <c r="X28" s="96">
        <f t="array" ref="X28">IF(V28="Y",SQRT(MMULT(MMULT(TRANSPOSE('MOD Vectors DP'!$AA$3:$AA$68),CORR_MATRIX),'MOD Vectors DP'!$AA$3:$AA$68)),"")</f>
        <v>0</v>
      </c>
      <c r="Y28" s="112" t="s">
        <v>179</v>
      </c>
      <c r="Z28" s="79">
        <v>27</v>
      </c>
      <c r="AA28" s="96">
        <f t="array" ref="AA28">IF(Y28="Y",SQRT(MMULT(MMULT(TRANSPOSE('MOD Vectors FX'!$AA$3:$AA$68),CORR_MATRIX),'MOD Vectors FX'!$AA$3:$AA$68)),"")</f>
        <v>0</v>
      </c>
      <c r="AB28" s="112" t="s">
        <v>179</v>
      </c>
      <c r="AC28" s="79">
        <v>27</v>
      </c>
      <c r="AD28" s="96">
        <f t="array" ref="AD28">IF(AB28="Y",SQRT(MMULT(MMULT(TRANSPOSE('MOD Vectors IDX'!$AA$3:$AA$68),CORR_MATRIX),'MOD Vectors IDX'!$AA$3:$AA$68)),"")</f>
        <v>0</v>
      </c>
      <c r="AE28" s="112" t="s">
        <v>179</v>
      </c>
      <c r="AF28" s="79">
        <v>27</v>
      </c>
      <c r="AG28" s="207">
        <f t="array" ref="AG28">AO28+IF(AE28="Y",SQRT(MMULT(MMULT(TRANSPOSE('MOD Vectors SPD'!$AA$3:$AA$68),CORR_MATRIX),'MOD Vectors SPD'!$AA$3:$AA$68)),"")</f>
        <v>0</v>
      </c>
      <c r="AH28" s="112" t="s">
        <v>179</v>
      </c>
      <c r="AI28" s="79">
        <v>27</v>
      </c>
      <c r="AJ28" s="96">
        <f t="array" ref="AJ28">IF(AH28="Y",SQRT(MMULT(MMULT(TRANSPOSE('MOD Vectors YC'!$AA$3:$AA$68),CORR_MATRIX),'MOD Vectors YC'!$AA$3:$AA$68)),"")</f>
        <v>14561.621215964999</v>
      </c>
      <c r="AL28" s="112" t="s">
        <v>179</v>
      </c>
      <c r="AM28" s="79">
        <v>27</v>
      </c>
      <c r="AN28" s="207">
        <f t="array" ref="AN28">SUMIF('Sensis Vectors ALL'!$E$3:$E$141,"="&amp;"YC",'Sensis Vectors ALL'!$AA$3:$AA$141)</f>
        <v>24290.35</v>
      </c>
      <c r="AO28" s="243">
        <f>IF(COUNTIF(CSVaR!$A:$F,$A28)&lt;&gt;0,VLOOKUP(A28,CSVaR!$A:$F,6,0),0)</f>
        <v>0</v>
      </c>
      <c r="AP28" s="79" t="s">
        <v>179</v>
      </c>
      <c r="AQ28" s="96">
        <f t="array" ref="AQ28">SQRT(SUMPRODUCT(H28:L28,H28:L28))</f>
        <v>845665.09</v>
      </c>
      <c r="AR28" s="112" t="s">
        <v>179</v>
      </c>
      <c r="AS28" s="96">
        <f t="array" ref="AS28">SQRT(X28^2+AA28^2+AD28^2+AG28^2+AJ28^2)</f>
        <v>14561.621215964999</v>
      </c>
      <c r="AU28" s="281">
        <f t="shared" si="1"/>
        <v>10</v>
      </c>
      <c r="AV28" s="281" t="str">
        <f t="shared" si="2"/>
        <v>AM_GICS_F</v>
      </c>
      <c r="AW28" s="281" t="str">
        <f t="shared" si="3"/>
        <v>A1B1C1D1E4F1</v>
      </c>
      <c r="AX28" s="286" t="s">
        <v>483</v>
      </c>
      <c r="AY28" s="384">
        <v>5</v>
      </c>
      <c r="AZ28" s="286">
        <f>VLOOKUP($AV28,'PnL Report RMC_NY'!A:E,$AY28,0)</f>
        <v>6495005.9016680056</v>
      </c>
    </row>
    <row r="29" spans="1:53" s="79" customFormat="1" x14ac:dyDescent="0.2">
      <c r="A29" s="79">
        <v>18</v>
      </c>
      <c r="B29" s="79">
        <v>31</v>
      </c>
      <c r="C29" s="79" t="s">
        <v>136</v>
      </c>
      <c r="D29" s="79" t="s">
        <v>179</v>
      </c>
      <c r="E29" s="79">
        <f t="shared" si="0"/>
        <v>704</v>
      </c>
      <c r="G29" s="109">
        <f>IF(AND($D29="Y",$E29&lt;&gt;"",$E29&lt;&gt;-1),IF(ISERR(GETPIVOTDATA("OA_VALUE",'VaR Extracts'!$A$9,"CUT_NUM",$E29,"RF_GROUP",G$9)),0,GETPIVOTDATA("OA_VALUE",'VaR Extracts'!$A$9,"CUT_NUM",$E29,"RF_GROUP",G$9)),0)</f>
        <v>348100.53</v>
      </c>
      <c r="H29" s="110">
        <f>IF(AND($D29="Y",$E29&lt;&gt;"",$E29&lt;&gt;-1),IF(ISERR(GETPIVOTDATA("OA_VALUE",'VaR Extracts'!$A$9,"CUT_NUM",$E29,"RF_GROUP",H$9)),0,GETPIVOTDATA("OA_VALUE",'VaR Extracts'!$A$9,"CUT_NUM",$E29,"RF_GROUP",H$9)),0)</f>
        <v>0</v>
      </c>
      <c r="I29" s="110">
        <f>IF(AND($D29="Y",$E29&lt;&gt;"",$E29&lt;&gt;-1),IF(ISERR(GETPIVOTDATA("OA_VALUE",'VaR Extracts'!$A$9,"CUT_NUM",$E29,"RF_GROUP",I$9)),0,GETPIVOTDATA("OA_VALUE",'VaR Extracts'!$A$9,"CUT_NUM",$E29,"RF_GROUP",I$9)),0)</f>
        <v>0</v>
      </c>
      <c r="J29" s="110">
        <f>IF(AND($D29="Y",$E29&lt;&gt;"",$E29&lt;&gt;-1),IF(ISERR(GETPIVOTDATA("OA_VALUE",'VaR Extracts'!$A$9,"CUT_NUM",$E29,"RF_GROUP",J$9)),0,GETPIVOTDATA("OA_VALUE",'VaR Extracts'!$A$9,"CUT_NUM",$E29,"RF_GROUP",J$9)),0)</f>
        <v>0</v>
      </c>
      <c r="K29" s="110">
        <f>IF(AND($D29="Y",$E29&lt;&gt;"",$E29&lt;&gt;-1),IF(ISERR(GETPIVOTDATA("OA_VALUE",'VaR Extracts'!$A$9,"CUT_NUM",$E29,"RF_GROUP",K$9)),0,GETPIVOTDATA("OA_VALUE",'VaR Extracts'!$A$9,"CUT_NUM",$E29,"RF_GROUP",K$9)),0)</f>
        <v>64982.42</v>
      </c>
      <c r="L29" s="111">
        <f>IF(AND($D29="Y",$E29&lt;&gt;"",$E29&lt;&gt;-1),IF(ISERR(GETPIVOTDATA("OA_VALUE",'VaR Extracts'!$A$9,"CUT_NUM",$E29,"RF_GROUP",L$9)),0,GETPIVOTDATA("OA_VALUE",'VaR Extracts'!$A$9,"CUT_NUM",$E29,"RF_GROUP",L$9)),0)</f>
        <v>325902.03999999998</v>
      </c>
      <c r="M29" s="109">
        <f t="shared" si="4"/>
        <v>282537.01792335906</v>
      </c>
      <c r="N29" s="110">
        <f t="shared" si="5"/>
        <v>0</v>
      </c>
      <c r="O29" s="110">
        <f t="shared" si="6"/>
        <v>0</v>
      </c>
      <c r="P29" s="110">
        <f t="shared" si="7"/>
        <v>0</v>
      </c>
      <c r="Q29" s="110">
        <f t="shared" si="8"/>
        <v>-2.4562488455558196E-2</v>
      </c>
      <c r="R29" s="111">
        <f t="shared" si="9"/>
        <v>319202.10249958863</v>
      </c>
      <c r="S29" s="112" t="s">
        <v>179</v>
      </c>
      <c r="T29" s="79">
        <v>28</v>
      </c>
      <c r="U29" s="96">
        <f t="array" ref="U29">IF(S29="Y",SQRT(MMULT(MMULT(TRANSPOSE('MOD Vectors ALL'!$AB$3:$AB$68),CORR_MATRIX),'MOD Vectors ALL'!$AB$3:$AB$68)),"")</f>
        <v>65563.512076640996</v>
      </c>
      <c r="V29" s="112" t="s">
        <v>179</v>
      </c>
      <c r="W29" s="79">
        <v>28</v>
      </c>
      <c r="X29" s="96">
        <f t="array" ref="X29">IF(V29="Y",SQRT(MMULT(MMULT(TRANSPOSE('MOD Vectors DP'!$AB$3:$AB$68),CORR_MATRIX),'MOD Vectors DP'!$AB$3:$AB$68)),"")</f>
        <v>0</v>
      </c>
      <c r="Y29" s="112" t="s">
        <v>179</v>
      </c>
      <c r="Z29" s="79">
        <v>28</v>
      </c>
      <c r="AA29" s="96">
        <f t="array" ref="AA29">IF(Y29="Y",SQRT(MMULT(MMULT(TRANSPOSE('MOD Vectors FX'!$AB$3:$AB$68),CORR_MATRIX),'MOD Vectors FX'!$AB$3:$AB$68)),"")</f>
        <v>0</v>
      </c>
      <c r="AB29" s="112" t="s">
        <v>179</v>
      </c>
      <c r="AC29" s="79">
        <v>28</v>
      </c>
      <c r="AD29" s="96">
        <f t="array" ref="AD29">IF(AB29="Y",SQRT(MMULT(MMULT(TRANSPOSE('MOD Vectors IDX'!$AB$3:$AB$68),CORR_MATRIX),'MOD Vectors IDX'!$AB$3:$AB$68)),"")</f>
        <v>0</v>
      </c>
      <c r="AE29" s="112" t="s">
        <v>179</v>
      </c>
      <c r="AF29" s="79">
        <v>28</v>
      </c>
      <c r="AG29" s="207">
        <f t="array" ref="AG29">AO29+IF(AE29="Y",SQRT(MMULT(MMULT(TRANSPOSE('MOD Vectors SPD'!$AB$3:$AB$68),CORR_MATRIX),'MOD Vectors SPD'!$AB$3:$AB$68)),"")</f>
        <v>64982.444562488454</v>
      </c>
      <c r="AH29" s="112" t="s">
        <v>179</v>
      </c>
      <c r="AI29" s="79">
        <v>28</v>
      </c>
      <c r="AJ29" s="96">
        <f t="array" ref="AJ29">IF(AH29="Y",SQRT(MMULT(MMULT(TRANSPOSE('MOD Vectors YC'!$AB$3:$AB$68),CORR_MATRIX),'MOD Vectors YC'!$AB$3:$AB$68)),"")</f>
        <v>6699.937500411359</v>
      </c>
      <c r="AL29" s="112" t="s">
        <v>179</v>
      </c>
      <c r="AM29" s="79">
        <v>28</v>
      </c>
      <c r="AN29" s="207">
        <f t="array" ref="AN29">SUMIF('Sensis Vectors ALL'!$E$3:$E$141,"="&amp;"YC",'Sensis Vectors ALL'!$AB$3:$AB$141)</f>
        <v>9633.7200000000012</v>
      </c>
      <c r="AO29" s="243">
        <f>IF(COUNTIF(CSVaR!$A:$F,$A29)&lt;&gt;0,VLOOKUP(A29,CSVaR!$A:$F,6,0),0)</f>
        <v>0</v>
      </c>
      <c r="AP29" s="79" t="s">
        <v>179</v>
      </c>
      <c r="AQ29" s="96">
        <f t="array" ref="AQ29">SQRT(SUMPRODUCT(H29:L29,H29:L29))</f>
        <v>332317.40036479884</v>
      </c>
      <c r="AR29" s="112" t="s">
        <v>179</v>
      </c>
      <c r="AS29" s="96">
        <f t="array" ref="AS29">SQRT(X29^2+AA29^2+AD29^2+AG29^2+AJ29^2)</f>
        <v>65326.926024620989</v>
      </c>
      <c r="AU29" s="281">
        <f t="shared" si="1"/>
        <v>10</v>
      </c>
      <c r="AV29" s="281" t="str">
        <f t="shared" si="2"/>
        <v>AM_GICS_T</v>
      </c>
      <c r="AW29" s="281" t="str">
        <f t="shared" si="3"/>
        <v>A1B1C1D1E4F2</v>
      </c>
      <c r="AX29" s="286" t="s">
        <v>483</v>
      </c>
      <c r="AY29" s="384">
        <v>5</v>
      </c>
      <c r="AZ29" s="286">
        <f>VLOOKUP($AV29,'PnL Report RMC_NY'!A:E,$AY29,0)</f>
        <v>3216614.5275079999</v>
      </c>
    </row>
    <row r="30" spans="1:53" s="79" customFormat="1" x14ac:dyDescent="0.2">
      <c r="A30" s="79">
        <v>19</v>
      </c>
      <c r="B30" s="79">
        <v>32</v>
      </c>
      <c r="C30" s="79" t="s">
        <v>136</v>
      </c>
      <c r="D30" s="79" t="s">
        <v>179</v>
      </c>
      <c r="E30" s="79">
        <f t="shared" si="0"/>
        <v>678</v>
      </c>
      <c r="G30" s="109">
        <f>IF(AND($D30="Y",$E30&lt;&gt;"",$E30&lt;&gt;-1),IF(ISERR(GETPIVOTDATA("OA_VALUE",'VaR Extracts'!$A$9,"CUT_NUM",$E30,"RF_GROUP",G$9)),0,GETPIVOTDATA("OA_VALUE",'VaR Extracts'!$A$9,"CUT_NUM",$E30,"RF_GROUP",G$9)),0)</f>
        <v>0</v>
      </c>
      <c r="H30" s="110">
        <f>IF(AND($D30="Y",$E30&lt;&gt;"",$E30&lt;&gt;-1),IF(ISERR(GETPIVOTDATA("OA_VALUE",'VaR Extracts'!$A$9,"CUT_NUM",$E30,"RF_GROUP",H$9)),0,GETPIVOTDATA("OA_VALUE",'VaR Extracts'!$A$9,"CUT_NUM",$E30,"RF_GROUP",H$9)),0)</f>
        <v>0</v>
      </c>
      <c r="I30" s="110">
        <f>IF(AND($D30="Y",$E30&lt;&gt;"",$E30&lt;&gt;-1),IF(ISERR(GETPIVOTDATA("OA_VALUE",'VaR Extracts'!$A$9,"CUT_NUM",$E30,"RF_GROUP",I$9)),0,GETPIVOTDATA("OA_VALUE",'VaR Extracts'!$A$9,"CUT_NUM",$E30,"RF_GROUP",I$9)),0)</f>
        <v>0</v>
      </c>
      <c r="J30" s="110">
        <f>IF(AND($D30="Y",$E30&lt;&gt;"",$E30&lt;&gt;-1),IF(ISERR(GETPIVOTDATA("OA_VALUE",'VaR Extracts'!$A$9,"CUT_NUM",$E30,"RF_GROUP",J$9)),0,GETPIVOTDATA("OA_VALUE",'VaR Extracts'!$A$9,"CUT_NUM",$E30,"RF_GROUP",J$9)),0)</f>
        <v>0</v>
      </c>
      <c r="K30" s="110">
        <f>IF(AND($D30="Y",$E30&lt;&gt;"",$E30&lt;&gt;-1),IF(ISERR(GETPIVOTDATA("OA_VALUE",'VaR Extracts'!$A$9,"CUT_NUM",$E30,"RF_GROUP",K$9)),0,GETPIVOTDATA("OA_VALUE",'VaR Extracts'!$A$9,"CUT_NUM",$E30,"RF_GROUP",K$9)),0)</f>
        <v>0</v>
      </c>
      <c r="L30" s="111">
        <f>IF(AND($D30="Y",$E30&lt;&gt;"",$E30&lt;&gt;-1),IF(ISERR(GETPIVOTDATA("OA_VALUE",'VaR Extracts'!$A$9,"CUT_NUM",$E30,"RF_GROUP",L$9)),0,GETPIVOTDATA("OA_VALUE",'VaR Extracts'!$A$9,"CUT_NUM",$E30,"RF_GROUP",L$9)),0)</f>
        <v>0</v>
      </c>
      <c r="M30" s="109">
        <f t="shared" si="4"/>
        <v>0</v>
      </c>
      <c r="N30" s="110">
        <f t="shared" si="5"/>
        <v>0</v>
      </c>
      <c r="O30" s="110">
        <f t="shared" si="6"/>
        <v>0</v>
      </c>
      <c r="P30" s="110">
        <f t="shared" si="7"/>
        <v>0</v>
      </c>
      <c r="Q30" s="110">
        <f t="shared" si="8"/>
        <v>0</v>
      </c>
      <c r="R30" s="111">
        <f t="shared" si="9"/>
        <v>0</v>
      </c>
      <c r="S30" s="112" t="s">
        <v>179</v>
      </c>
      <c r="T30" s="79">
        <v>29</v>
      </c>
      <c r="U30" s="96">
        <f t="array" ref="U30">IF(S30="Y",SQRT(MMULT(MMULT(TRANSPOSE('MOD Vectors ALL'!$AC$3:$AC$68),CORR_MATRIX),'MOD Vectors ALL'!$AC$3:$AC$68)),"")</f>
        <v>0</v>
      </c>
      <c r="V30" s="112" t="s">
        <v>179</v>
      </c>
      <c r="W30" s="79">
        <v>29</v>
      </c>
      <c r="X30" s="96">
        <f t="array" ref="X30">IF(V30="Y",SQRT(MMULT(MMULT(TRANSPOSE('MOD Vectors DP'!$AC$3:$AC$68),CORR_MATRIX),'MOD Vectors DP'!$AC$3:$AC$68)),"")</f>
        <v>0</v>
      </c>
      <c r="Y30" s="112" t="s">
        <v>179</v>
      </c>
      <c r="Z30" s="79">
        <v>29</v>
      </c>
      <c r="AA30" s="96">
        <f t="array" ref="AA30">IF(Y30="Y",SQRT(MMULT(MMULT(TRANSPOSE('MOD Vectors FX'!$AC$3:$AC$68),CORR_MATRIX),'MOD Vectors FX'!$AC$3:$AC$68)),"")</f>
        <v>0</v>
      </c>
      <c r="AB30" s="112" t="s">
        <v>179</v>
      </c>
      <c r="AC30" s="79">
        <v>29</v>
      </c>
      <c r="AD30" s="96">
        <f t="array" ref="AD30">IF(AB30="Y",SQRT(MMULT(MMULT(TRANSPOSE('MOD Vectors IDX'!$AC$3:$AC$68),CORR_MATRIX),'MOD Vectors IDX'!$AC$3:$AC$68)),"")</f>
        <v>0</v>
      </c>
      <c r="AE30" s="112" t="s">
        <v>179</v>
      </c>
      <c r="AF30" s="79">
        <v>29</v>
      </c>
      <c r="AG30" s="207">
        <f t="array" ref="AG30">AO30+IF(AE30="Y",SQRT(MMULT(MMULT(TRANSPOSE('MOD Vectors SPD'!$AC$3:$AC$68),CORR_MATRIX),'MOD Vectors SPD'!$AC$3:$AC$68)),"")</f>
        <v>0</v>
      </c>
      <c r="AH30" s="112" t="s">
        <v>179</v>
      </c>
      <c r="AI30" s="79">
        <v>29</v>
      </c>
      <c r="AJ30" s="96">
        <f t="array" ref="AJ30">IF(AH30="Y",SQRT(MMULT(MMULT(TRANSPOSE('MOD Vectors YC'!$AC$3:$AC$68),CORR_MATRIX),'MOD Vectors YC'!$AC$3:$AC$68)),"")</f>
        <v>0</v>
      </c>
      <c r="AL30" s="112" t="s">
        <v>179</v>
      </c>
      <c r="AM30" s="79">
        <v>29</v>
      </c>
      <c r="AN30" s="207">
        <f t="array" ref="AN30">SUMIF('Sensis Vectors ALL'!$E$3:$E$141,"="&amp;"YC",'Sensis Vectors ALL'!$AC$3:$AC$141)</f>
        <v>0</v>
      </c>
      <c r="AO30" s="243">
        <f>IF(COUNTIF(CSVaR!$A:$F,$A30)&lt;&gt;0,VLOOKUP(A30,CSVaR!$A:$F,6,0),0)</f>
        <v>0</v>
      </c>
      <c r="AP30" s="79" t="s">
        <v>179</v>
      </c>
      <c r="AQ30" s="96">
        <f t="array" ref="AQ30">SQRT(SUMPRODUCT(H30:L30,H30:L30))</f>
        <v>0</v>
      </c>
      <c r="AR30" s="112" t="s">
        <v>179</v>
      </c>
      <c r="AS30" s="96">
        <f t="array" ref="AS30">SQRT(X30^2+AA30^2+AD30^2+AG30^2+AJ30^2)</f>
        <v>0</v>
      </c>
      <c r="AU30" s="281">
        <f t="shared" si="1"/>
        <v>10</v>
      </c>
      <c r="AV30" s="281" t="str">
        <f t="shared" si="2"/>
        <v>AM_GICS_V</v>
      </c>
      <c r="AW30" s="281" t="str">
        <f t="shared" si="3"/>
        <v>A1B1C1D1E4F3</v>
      </c>
      <c r="AX30" s="286" t="s">
        <v>474</v>
      </c>
      <c r="AY30" s="384" t="str">
        <f t="shared" si="14"/>
        <v>IRRELEVANT</v>
      </c>
      <c r="AZ30" s="286" t="s">
        <v>414</v>
      </c>
    </row>
    <row r="31" spans="1:53" s="79" customFormat="1" x14ac:dyDescent="0.2">
      <c r="A31" s="79">
        <v>20</v>
      </c>
      <c r="B31" s="79">
        <v>33</v>
      </c>
      <c r="C31" s="79" t="s">
        <v>136</v>
      </c>
      <c r="D31" s="79" t="s">
        <v>179</v>
      </c>
      <c r="E31" s="79">
        <f t="shared" si="0"/>
        <v>969</v>
      </c>
      <c r="G31" s="109">
        <f>IF(AND($D31="Y",$E31&lt;&gt;"",$E31&lt;&gt;-1),IF(ISERR(GETPIVOTDATA("OA_VALUE",'VaR Extracts'!$A$9,"CUT_NUM",$E31,"RF_GROUP",G$9)),0,GETPIVOTDATA("OA_VALUE",'VaR Extracts'!$A$9,"CUT_NUM",$E31,"RF_GROUP",G$9)),0)</f>
        <v>0</v>
      </c>
      <c r="H31" s="110">
        <f>IF(AND($D31="Y",$E31&lt;&gt;"",$E31&lt;&gt;-1),IF(ISERR(GETPIVOTDATA("OA_VALUE",'VaR Extracts'!$A$9,"CUT_NUM",$E31,"RF_GROUP",H$9)),0,GETPIVOTDATA("OA_VALUE",'VaR Extracts'!$A$9,"CUT_NUM",$E31,"RF_GROUP",H$9)),0)</f>
        <v>0</v>
      </c>
      <c r="I31" s="110">
        <f>IF(AND($D31="Y",$E31&lt;&gt;"",$E31&lt;&gt;-1),IF(ISERR(GETPIVOTDATA("OA_VALUE",'VaR Extracts'!$A$9,"CUT_NUM",$E31,"RF_GROUP",I$9)),0,GETPIVOTDATA("OA_VALUE",'VaR Extracts'!$A$9,"CUT_NUM",$E31,"RF_GROUP",I$9)),0)</f>
        <v>0</v>
      </c>
      <c r="J31" s="110">
        <f>IF(AND($D31="Y",$E31&lt;&gt;"",$E31&lt;&gt;-1),IF(ISERR(GETPIVOTDATA("OA_VALUE",'VaR Extracts'!$A$9,"CUT_NUM",$E31,"RF_GROUP",J$9)),0,GETPIVOTDATA("OA_VALUE",'VaR Extracts'!$A$9,"CUT_NUM",$E31,"RF_GROUP",J$9)),0)</f>
        <v>0</v>
      </c>
      <c r="K31" s="110">
        <f>IF(AND($D31="Y",$E31&lt;&gt;"",$E31&lt;&gt;-1),IF(ISERR(GETPIVOTDATA("OA_VALUE",'VaR Extracts'!$A$9,"CUT_NUM",$E31,"RF_GROUP",K$9)),0,GETPIVOTDATA("OA_VALUE",'VaR Extracts'!$A$9,"CUT_NUM",$E31,"RF_GROUP",K$9)),0)</f>
        <v>0</v>
      </c>
      <c r="L31" s="111">
        <f>IF(AND($D31="Y",$E31&lt;&gt;"",$E31&lt;&gt;-1),IF(ISERR(GETPIVOTDATA("OA_VALUE",'VaR Extracts'!$A$9,"CUT_NUM",$E31,"RF_GROUP",L$9)),0,GETPIVOTDATA("OA_VALUE",'VaR Extracts'!$A$9,"CUT_NUM",$E31,"RF_GROUP",L$9)),0)</f>
        <v>0</v>
      </c>
      <c r="M31" s="109">
        <f t="shared" si="4"/>
        <v>0</v>
      </c>
      <c r="N31" s="110">
        <f t="shared" si="5"/>
        <v>0</v>
      </c>
      <c r="O31" s="110">
        <f t="shared" si="6"/>
        <v>0</v>
      </c>
      <c r="P31" s="110">
        <f t="shared" si="7"/>
        <v>0</v>
      </c>
      <c r="Q31" s="110">
        <f t="shared" si="8"/>
        <v>0</v>
      </c>
      <c r="R31" s="111">
        <f t="shared" si="9"/>
        <v>0</v>
      </c>
      <c r="S31" s="112" t="s">
        <v>179</v>
      </c>
      <c r="T31" s="79">
        <v>30</v>
      </c>
      <c r="U31" s="96">
        <f t="array" ref="U31">IF(S31="Y",SQRT(MMULT(MMULT(TRANSPOSE('MOD Vectors ALL'!$AD$3:$AD$68),CORR_MATRIX),'MOD Vectors ALL'!$AD$3:$AD$68)),"")</f>
        <v>0</v>
      </c>
      <c r="V31" s="112" t="s">
        <v>179</v>
      </c>
      <c r="W31" s="79">
        <v>30</v>
      </c>
      <c r="X31" s="96">
        <f t="array" ref="X31">IF(V31="Y",SQRT(MMULT(MMULT(TRANSPOSE('MOD Vectors DP'!$AD$3:$AD$68),CORR_MATRIX),'MOD Vectors DP'!$AD$3:$AD$68)),"")</f>
        <v>0</v>
      </c>
      <c r="Y31" s="112" t="s">
        <v>179</v>
      </c>
      <c r="Z31" s="79">
        <v>30</v>
      </c>
      <c r="AA31" s="96">
        <f t="array" ref="AA31">IF(Y31="Y",SQRT(MMULT(MMULT(TRANSPOSE('MOD Vectors FX'!$AD$3:$AD$68),CORR_MATRIX),'MOD Vectors FX'!$AD$3:$AD$68)),"")</f>
        <v>0</v>
      </c>
      <c r="AB31" s="112" t="s">
        <v>179</v>
      </c>
      <c r="AC31" s="79">
        <v>30</v>
      </c>
      <c r="AD31" s="96">
        <f t="array" ref="AD31">IF(AB31="Y",SQRT(MMULT(MMULT(TRANSPOSE('MOD Vectors IDX'!$AD$3:$AD$68),CORR_MATRIX),'MOD Vectors IDX'!$AD$3:$AD$68)),"")</f>
        <v>0</v>
      </c>
      <c r="AE31" s="112" t="s">
        <v>179</v>
      </c>
      <c r="AF31" s="79">
        <v>30</v>
      </c>
      <c r="AG31" s="207">
        <f t="array" ref="AG31">AO31+IF(AE31="Y",SQRT(MMULT(MMULT(TRANSPOSE('MOD Vectors SPD'!$AD$3:$AD$68),CORR_MATRIX),'MOD Vectors SPD'!$AD$3:$AD$68)),"")</f>
        <v>0</v>
      </c>
      <c r="AH31" s="112" t="s">
        <v>179</v>
      </c>
      <c r="AI31" s="79">
        <v>30</v>
      </c>
      <c r="AJ31" s="96">
        <f t="array" ref="AJ31">IF(AH31="Y",SQRT(MMULT(MMULT(TRANSPOSE('MOD Vectors YC'!$AD$3:$AD$68),CORR_MATRIX),'MOD Vectors YC'!$AD$3:$AD$68)),"")</f>
        <v>0</v>
      </c>
      <c r="AL31" s="112" t="s">
        <v>179</v>
      </c>
      <c r="AM31" s="79">
        <v>30</v>
      </c>
      <c r="AN31" s="207">
        <f t="array" ref="AN31">SUMIF('Sensis Vectors ALL'!$E$3:$E$141,"="&amp;"YC",'Sensis Vectors ALL'!$AD$3:$AD$141)</f>
        <v>0</v>
      </c>
      <c r="AO31" s="243">
        <f>IF(COUNTIF(CSVaR!$A:$F,$A31)&lt;&gt;0,VLOOKUP(A31,CSVaR!$A:$F,6,0),0)</f>
        <v>0</v>
      </c>
      <c r="AP31" s="79" t="s">
        <v>179</v>
      </c>
      <c r="AQ31" s="96">
        <f t="array" ref="AQ31">SQRT(SUMPRODUCT(H31:L31,H31:L31))</f>
        <v>0</v>
      </c>
      <c r="AR31" s="112" t="s">
        <v>179</v>
      </c>
      <c r="AS31" s="96">
        <f t="array" ref="AS31">SQRT(X31^2+AA31^2+AD31^2+AG31^2+AJ31^2)</f>
        <v>0</v>
      </c>
      <c r="AU31" s="281">
        <f t="shared" si="1"/>
        <v>10</v>
      </c>
      <c r="AV31" s="281" t="str">
        <f t="shared" si="2"/>
        <v>G_GICs_HLB</v>
      </c>
      <c r="AW31" s="281" t="str">
        <f t="shared" si="3"/>
        <v>A1B1C1D1E4F4</v>
      </c>
      <c r="AX31" s="286" t="s">
        <v>474</v>
      </c>
      <c r="AY31" s="384" t="str">
        <f t="shared" si="14"/>
        <v>IRRELEVANT</v>
      </c>
      <c r="AZ31" s="286" t="s">
        <v>414</v>
      </c>
    </row>
    <row r="32" spans="1:53" s="79" customFormat="1" x14ac:dyDescent="0.2">
      <c r="A32" s="79">
        <v>21</v>
      </c>
      <c r="B32" s="79">
        <v>34</v>
      </c>
      <c r="C32" s="79" t="s">
        <v>136</v>
      </c>
      <c r="D32" s="79" t="s">
        <v>179</v>
      </c>
      <c r="E32" s="79">
        <f t="shared" si="0"/>
        <v>921</v>
      </c>
      <c r="G32" s="109">
        <f>IF(AND($D32="Y",$E32&lt;&gt;"",$E32&lt;&gt;-1),IF(ISERR(GETPIVOTDATA("OA_VALUE",'VaR Extracts'!$A$9,"CUT_NUM",$E32,"RF_GROUP",G$9)),0,GETPIVOTDATA("OA_VALUE",'VaR Extracts'!$A$9,"CUT_NUM",$E32,"RF_GROUP",G$9)),0)</f>
        <v>0</v>
      </c>
      <c r="H32" s="110">
        <f>IF(AND($D32="Y",$E32&lt;&gt;"",$E32&lt;&gt;-1),IF(ISERR(GETPIVOTDATA("OA_VALUE",'VaR Extracts'!$A$9,"CUT_NUM",$E32,"RF_GROUP",H$9)),0,GETPIVOTDATA("OA_VALUE",'VaR Extracts'!$A$9,"CUT_NUM",$E32,"RF_GROUP",H$9)),0)</f>
        <v>0</v>
      </c>
      <c r="I32" s="110">
        <f>IF(AND($D32="Y",$E32&lt;&gt;"",$E32&lt;&gt;-1),IF(ISERR(GETPIVOTDATA("OA_VALUE",'VaR Extracts'!$A$9,"CUT_NUM",$E32,"RF_GROUP",I$9)),0,GETPIVOTDATA("OA_VALUE",'VaR Extracts'!$A$9,"CUT_NUM",$E32,"RF_GROUP",I$9)),0)</f>
        <v>0</v>
      </c>
      <c r="J32" s="110">
        <f>IF(AND($D32="Y",$E32&lt;&gt;"",$E32&lt;&gt;-1),IF(ISERR(GETPIVOTDATA("OA_VALUE",'VaR Extracts'!$A$9,"CUT_NUM",$E32,"RF_GROUP",J$9)),0,GETPIVOTDATA("OA_VALUE",'VaR Extracts'!$A$9,"CUT_NUM",$E32,"RF_GROUP",J$9)),0)</f>
        <v>0</v>
      </c>
      <c r="K32" s="110">
        <f>IF(AND($D32="Y",$E32&lt;&gt;"",$E32&lt;&gt;-1),IF(ISERR(GETPIVOTDATA("OA_VALUE",'VaR Extracts'!$A$9,"CUT_NUM",$E32,"RF_GROUP",K$9)),0,GETPIVOTDATA("OA_VALUE",'VaR Extracts'!$A$9,"CUT_NUM",$E32,"RF_GROUP",K$9)),0)</f>
        <v>0</v>
      </c>
      <c r="L32" s="111">
        <f>IF(AND($D32="Y",$E32&lt;&gt;"",$E32&lt;&gt;-1),IF(ISERR(GETPIVOTDATA("OA_VALUE",'VaR Extracts'!$A$9,"CUT_NUM",$E32,"RF_GROUP",L$9)),0,GETPIVOTDATA("OA_VALUE",'VaR Extracts'!$A$9,"CUT_NUM",$E32,"RF_GROUP",L$9)),0)</f>
        <v>0</v>
      </c>
      <c r="M32" s="109">
        <f t="shared" si="4"/>
        <v>0</v>
      </c>
      <c r="N32" s="110">
        <f t="shared" si="5"/>
        <v>0</v>
      </c>
      <c r="O32" s="110">
        <f t="shared" si="6"/>
        <v>0</v>
      </c>
      <c r="P32" s="110">
        <f t="shared" si="7"/>
        <v>0</v>
      </c>
      <c r="Q32" s="110">
        <f t="shared" si="8"/>
        <v>0</v>
      </c>
      <c r="R32" s="111">
        <f t="shared" si="9"/>
        <v>0</v>
      </c>
      <c r="S32" s="112" t="s">
        <v>179</v>
      </c>
      <c r="T32" s="79">
        <v>31</v>
      </c>
      <c r="U32" s="96">
        <f t="array" ref="U32">IF(S32="Y",SQRT(MMULT(MMULT(TRANSPOSE('MOD Vectors ALL'!$AE$3:$AE$68),CORR_MATRIX),'MOD Vectors ALL'!$AE$3:$AE$68)),"")</f>
        <v>0</v>
      </c>
      <c r="V32" s="112" t="s">
        <v>179</v>
      </c>
      <c r="W32" s="79">
        <v>31</v>
      </c>
      <c r="X32" s="96">
        <f t="array" ref="X32">IF(V32="Y",SQRT(MMULT(MMULT(TRANSPOSE('MOD Vectors DP'!$AE$3:$AE$68),CORR_MATRIX),'MOD Vectors DP'!$AE$3:$AE$68)),"")</f>
        <v>0</v>
      </c>
      <c r="Y32" s="112" t="s">
        <v>179</v>
      </c>
      <c r="Z32" s="79">
        <v>31</v>
      </c>
      <c r="AA32" s="96">
        <f t="array" ref="AA32">IF(Y32="Y",SQRT(MMULT(MMULT(TRANSPOSE('MOD Vectors FX'!$AE$3:$AE$68),CORR_MATRIX),'MOD Vectors FX'!$AE$3:$AE$68)),"")</f>
        <v>0</v>
      </c>
      <c r="AB32" s="112" t="s">
        <v>179</v>
      </c>
      <c r="AC32" s="79">
        <v>31</v>
      </c>
      <c r="AD32" s="96">
        <f t="array" ref="AD32">IF(AB32="Y",SQRT(MMULT(MMULT(TRANSPOSE('MOD Vectors IDX'!$AE$3:$AE$68),CORR_MATRIX),'MOD Vectors IDX'!$AE$3:$AE$68)),"")</f>
        <v>0</v>
      </c>
      <c r="AE32" s="112" t="s">
        <v>179</v>
      </c>
      <c r="AF32" s="79">
        <v>31</v>
      </c>
      <c r="AG32" s="207">
        <f t="array" ref="AG32">AO32+IF(AE32="Y",SQRT(MMULT(MMULT(TRANSPOSE('MOD Vectors SPD'!$AE$3:$AE$68),CORR_MATRIX),'MOD Vectors SPD'!$AE$3:$AE$68)),"")</f>
        <v>0</v>
      </c>
      <c r="AH32" s="112" t="s">
        <v>179</v>
      </c>
      <c r="AI32" s="79">
        <v>31</v>
      </c>
      <c r="AJ32" s="96">
        <f t="array" ref="AJ32">IF(AH32="Y",SQRT(MMULT(MMULT(TRANSPOSE('MOD Vectors YC'!$AE$3:$AE$68),CORR_MATRIX),'MOD Vectors YC'!$AE$3:$AE$68)),"")</f>
        <v>0</v>
      </c>
      <c r="AL32" s="112" t="s">
        <v>179</v>
      </c>
      <c r="AM32" s="79">
        <v>31</v>
      </c>
      <c r="AN32" s="207">
        <f t="array" ref="AN32">SUMIF('Sensis Vectors ALL'!$E$3:$E$141,"="&amp;"YC",'Sensis Vectors ALL'!$AE$3:$AE$141)</f>
        <v>0</v>
      </c>
      <c r="AO32" s="243">
        <f>IF(COUNTIF(CSVaR!$A:$F,$A32)&lt;&gt;0,VLOOKUP(A32,CSVaR!$A:$F,6,0),0)</f>
        <v>0</v>
      </c>
      <c r="AP32" s="79" t="s">
        <v>179</v>
      </c>
      <c r="AQ32" s="96">
        <f t="array" ref="AQ32">SQRT(SUMPRODUCT(H32:L32,H32:L32))</f>
        <v>0</v>
      </c>
      <c r="AR32" s="112" t="s">
        <v>179</v>
      </c>
      <c r="AS32" s="96">
        <f t="array" ref="AS32">SQRT(X32^2+AA32^2+AD32^2+AG32^2+AJ32^2)</f>
        <v>0</v>
      </c>
      <c r="AU32" s="281">
        <f t="shared" si="1"/>
        <v>10</v>
      </c>
      <c r="AV32" s="281" t="str">
        <f t="shared" si="2"/>
        <v>G_GICs_NY</v>
      </c>
      <c r="AW32" s="281" t="str">
        <f t="shared" si="3"/>
        <v>A1B1C1D1E4F5</v>
      </c>
      <c r="AX32" s="286" t="s">
        <v>474</v>
      </c>
      <c r="AY32" s="384" t="str">
        <f t="shared" si="14"/>
        <v>IRRELEVANT</v>
      </c>
      <c r="AZ32" s="286" t="s">
        <v>414</v>
      </c>
    </row>
    <row r="33" spans="1:52" s="79" customFormat="1" x14ac:dyDescent="0.2">
      <c r="A33" s="79">
        <v>22</v>
      </c>
      <c r="B33" s="79">
        <v>35</v>
      </c>
      <c r="C33" s="79" t="s">
        <v>136</v>
      </c>
      <c r="D33" s="79" t="s">
        <v>179</v>
      </c>
      <c r="E33" s="79">
        <f t="shared" si="0"/>
        <v>922</v>
      </c>
      <c r="G33" s="109">
        <f>IF(AND($D33="Y",$E33&lt;&gt;"",$E33&lt;&gt;-1),IF(ISERR(GETPIVOTDATA("OA_VALUE",'VaR Extracts'!$A$9,"CUT_NUM",$E33,"RF_GROUP",G$9)),0,GETPIVOTDATA("OA_VALUE",'VaR Extracts'!$A$9,"CUT_NUM",$E33,"RF_GROUP",G$9)),0)</f>
        <v>0</v>
      </c>
      <c r="H33" s="110">
        <f>IF(AND($D33="Y",$E33&lt;&gt;"",$E33&lt;&gt;-1),IF(ISERR(GETPIVOTDATA("OA_VALUE",'VaR Extracts'!$A$9,"CUT_NUM",$E33,"RF_GROUP",H$9)),0,GETPIVOTDATA("OA_VALUE",'VaR Extracts'!$A$9,"CUT_NUM",$E33,"RF_GROUP",H$9)),0)</f>
        <v>0</v>
      </c>
      <c r="I33" s="110">
        <f>IF(AND($D33="Y",$E33&lt;&gt;"",$E33&lt;&gt;-1),IF(ISERR(GETPIVOTDATA("OA_VALUE",'VaR Extracts'!$A$9,"CUT_NUM",$E33,"RF_GROUP",I$9)),0,GETPIVOTDATA("OA_VALUE",'VaR Extracts'!$A$9,"CUT_NUM",$E33,"RF_GROUP",I$9)),0)</f>
        <v>0</v>
      </c>
      <c r="J33" s="110">
        <f>IF(AND($D33="Y",$E33&lt;&gt;"",$E33&lt;&gt;-1),IF(ISERR(GETPIVOTDATA("OA_VALUE",'VaR Extracts'!$A$9,"CUT_NUM",$E33,"RF_GROUP",J$9)),0,GETPIVOTDATA("OA_VALUE",'VaR Extracts'!$A$9,"CUT_NUM",$E33,"RF_GROUP",J$9)),0)</f>
        <v>0</v>
      </c>
      <c r="K33" s="110">
        <f>IF(AND($D33="Y",$E33&lt;&gt;"",$E33&lt;&gt;-1),IF(ISERR(GETPIVOTDATA("OA_VALUE",'VaR Extracts'!$A$9,"CUT_NUM",$E33,"RF_GROUP",K$9)),0,GETPIVOTDATA("OA_VALUE",'VaR Extracts'!$A$9,"CUT_NUM",$E33,"RF_GROUP",K$9)),0)</f>
        <v>0</v>
      </c>
      <c r="L33" s="111">
        <f>IF(AND($D33="Y",$E33&lt;&gt;"",$E33&lt;&gt;-1),IF(ISERR(GETPIVOTDATA("OA_VALUE",'VaR Extracts'!$A$9,"CUT_NUM",$E33,"RF_GROUP",L$9)),0,GETPIVOTDATA("OA_VALUE",'VaR Extracts'!$A$9,"CUT_NUM",$E33,"RF_GROUP",L$9)),0)</f>
        <v>0</v>
      </c>
      <c r="M33" s="109">
        <f t="shared" si="4"/>
        <v>0</v>
      </c>
      <c r="N33" s="110">
        <f t="shared" si="5"/>
        <v>0</v>
      </c>
      <c r="O33" s="110">
        <f t="shared" si="6"/>
        <v>0</v>
      </c>
      <c r="P33" s="110">
        <f t="shared" si="7"/>
        <v>0</v>
      </c>
      <c r="Q33" s="110">
        <f t="shared" si="8"/>
        <v>0</v>
      </c>
      <c r="R33" s="111">
        <f t="shared" si="9"/>
        <v>0</v>
      </c>
      <c r="S33" s="112" t="s">
        <v>179</v>
      </c>
      <c r="T33" s="79">
        <v>32</v>
      </c>
      <c r="U33" s="96">
        <f t="array" ref="U33">IF(S33="Y",SQRT(MMULT(MMULT(TRANSPOSE('MOD Vectors ALL'!$AF$3:$AF$68),CORR_MATRIX),'MOD Vectors ALL'!$AF$3:$AF$68)),"")</f>
        <v>0</v>
      </c>
      <c r="V33" s="112" t="s">
        <v>179</v>
      </c>
      <c r="W33" s="79">
        <v>32</v>
      </c>
      <c r="X33" s="96">
        <f t="array" ref="X33">IF(V33="Y",SQRT(MMULT(MMULT(TRANSPOSE('MOD Vectors DP'!$AF$3:$AF$68),CORR_MATRIX),'MOD Vectors DP'!$AF$3:$AF$68)),"")</f>
        <v>0</v>
      </c>
      <c r="Y33" s="112" t="s">
        <v>179</v>
      </c>
      <c r="Z33" s="79">
        <v>32</v>
      </c>
      <c r="AA33" s="96">
        <f t="array" ref="AA33">IF(Y33="Y",SQRT(MMULT(MMULT(TRANSPOSE('MOD Vectors FX'!$AF$3:$AF$68),CORR_MATRIX),'MOD Vectors FX'!$AF$3:$AF$68)),"")</f>
        <v>0</v>
      </c>
      <c r="AB33" s="112" t="s">
        <v>179</v>
      </c>
      <c r="AC33" s="79">
        <v>32</v>
      </c>
      <c r="AD33" s="96">
        <f t="array" ref="AD33">IF(AB33="Y",SQRT(MMULT(MMULT(TRANSPOSE('MOD Vectors IDX'!$AF$3:$AF$68),CORR_MATRIX),'MOD Vectors IDX'!$AF$3:$AF$68)),"")</f>
        <v>0</v>
      </c>
      <c r="AE33" s="112" t="s">
        <v>179</v>
      </c>
      <c r="AF33" s="79">
        <v>32</v>
      </c>
      <c r="AG33" s="207">
        <f t="array" ref="AG33">AO33+IF(AE33="Y",SQRT(MMULT(MMULT(TRANSPOSE('MOD Vectors SPD'!$AF$3:$AF$68),CORR_MATRIX),'MOD Vectors SPD'!$AF$3:$AF$68)),"")</f>
        <v>0</v>
      </c>
      <c r="AH33" s="112" t="s">
        <v>179</v>
      </c>
      <c r="AI33" s="79">
        <v>32</v>
      </c>
      <c r="AJ33" s="96">
        <f t="array" ref="AJ33">IF(AH33="Y",SQRT(MMULT(MMULT(TRANSPOSE('MOD Vectors YC'!$AF$3:$AF$68),CORR_MATRIX),'MOD Vectors YC'!$AF$3:$AF$68)),"")</f>
        <v>0</v>
      </c>
      <c r="AL33" s="112" t="s">
        <v>179</v>
      </c>
      <c r="AM33" s="79">
        <v>32</v>
      </c>
      <c r="AN33" s="207">
        <f t="array" ref="AN33">SUMIF('Sensis Vectors ALL'!$E$3:$E$141,"="&amp;"YC",'Sensis Vectors ALL'!$AF$3:$AF$141)</f>
        <v>0</v>
      </c>
      <c r="AO33" s="243">
        <f>IF(COUNTIF(CSVaR!$A:$F,$A33)&lt;&gt;0,VLOOKUP(A33,CSVaR!$A:$F,6,0),0)</f>
        <v>0</v>
      </c>
      <c r="AP33" s="79" t="s">
        <v>179</v>
      </c>
      <c r="AQ33" s="96">
        <f t="array" ref="AQ33">SQRT(SUMPRODUCT(H33:L33,H33:L33))</f>
        <v>0</v>
      </c>
      <c r="AR33" s="112" t="s">
        <v>179</v>
      </c>
      <c r="AS33" s="96">
        <f t="array" ref="AS33">SQRT(X33^2+AA33^2+AD33^2+AG33^2+AJ33^2)</f>
        <v>0</v>
      </c>
      <c r="AU33" s="281">
        <f t="shared" si="1"/>
        <v>10</v>
      </c>
      <c r="AV33" s="281" t="str">
        <f t="shared" si="2"/>
        <v>G_GICs_Pallas</v>
      </c>
      <c r="AW33" s="281" t="str">
        <f t="shared" si="3"/>
        <v>A1B1C1D1E4F6</v>
      </c>
      <c r="AX33" s="286" t="s">
        <v>474</v>
      </c>
      <c r="AY33" s="384" t="str">
        <f t="shared" si="14"/>
        <v>IRRELEVANT</v>
      </c>
      <c r="AZ33" s="286" t="s">
        <v>414</v>
      </c>
    </row>
    <row r="34" spans="1:52" s="79" customFormat="1" x14ac:dyDescent="0.2">
      <c r="A34" s="79">
        <v>23</v>
      </c>
      <c r="B34" s="79">
        <v>36</v>
      </c>
      <c r="C34" s="79" t="s">
        <v>136</v>
      </c>
      <c r="D34" s="79" t="s">
        <v>179</v>
      </c>
      <c r="E34" s="79">
        <f t="shared" si="0"/>
        <v>970</v>
      </c>
      <c r="G34" s="109">
        <f>IF(AND($D34="Y",$E34&lt;&gt;"",$E34&lt;&gt;-1),IF(ISERR(GETPIVOTDATA("OA_VALUE",'VaR Extracts'!$A$9,"CUT_NUM",$E34,"RF_GROUP",G$9)),0,GETPIVOTDATA("OA_VALUE",'VaR Extracts'!$A$9,"CUT_NUM",$E34,"RF_GROUP",G$9)),0)</f>
        <v>0</v>
      </c>
      <c r="H34" s="110">
        <f>IF(AND($D34="Y",$E34&lt;&gt;"",$E34&lt;&gt;-1),IF(ISERR(GETPIVOTDATA("OA_VALUE",'VaR Extracts'!$A$9,"CUT_NUM",$E34,"RF_GROUP",H$9)),0,GETPIVOTDATA("OA_VALUE",'VaR Extracts'!$A$9,"CUT_NUM",$E34,"RF_GROUP",H$9)),0)</f>
        <v>0</v>
      </c>
      <c r="I34" s="110">
        <f>IF(AND($D34="Y",$E34&lt;&gt;"",$E34&lt;&gt;-1),IF(ISERR(GETPIVOTDATA("OA_VALUE",'VaR Extracts'!$A$9,"CUT_NUM",$E34,"RF_GROUP",I$9)),0,GETPIVOTDATA("OA_VALUE",'VaR Extracts'!$A$9,"CUT_NUM",$E34,"RF_GROUP",I$9)),0)</f>
        <v>0</v>
      </c>
      <c r="J34" s="110">
        <f>IF(AND($D34="Y",$E34&lt;&gt;"",$E34&lt;&gt;-1),IF(ISERR(GETPIVOTDATA("OA_VALUE",'VaR Extracts'!$A$9,"CUT_NUM",$E34,"RF_GROUP",J$9)),0,GETPIVOTDATA("OA_VALUE",'VaR Extracts'!$A$9,"CUT_NUM",$E34,"RF_GROUP",J$9)),0)</f>
        <v>0</v>
      </c>
      <c r="K34" s="110">
        <f>IF(AND($D34="Y",$E34&lt;&gt;"",$E34&lt;&gt;-1),IF(ISERR(GETPIVOTDATA("OA_VALUE",'VaR Extracts'!$A$9,"CUT_NUM",$E34,"RF_GROUP",K$9)),0,GETPIVOTDATA("OA_VALUE",'VaR Extracts'!$A$9,"CUT_NUM",$E34,"RF_GROUP",K$9)),0)</f>
        <v>0</v>
      </c>
      <c r="L34" s="111">
        <f>IF(AND($D34="Y",$E34&lt;&gt;"",$E34&lt;&gt;-1),IF(ISERR(GETPIVOTDATA("OA_VALUE",'VaR Extracts'!$A$9,"CUT_NUM",$E34,"RF_GROUP",L$9)),0,GETPIVOTDATA("OA_VALUE",'VaR Extracts'!$A$9,"CUT_NUM",$E34,"RF_GROUP",L$9)),0)</f>
        <v>0</v>
      </c>
      <c r="M34" s="109">
        <f t="shared" si="4"/>
        <v>0</v>
      </c>
      <c r="N34" s="110">
        <f t="shared" si="5"/>
        <v>0</v>
      </c>
      <c r="O34" s="110">
        <f t="shared" si="6"/>
        <v>0</v>
      </c>
      <c r="P34" s="110">
        <f t="shared" si="7"/>
        <v>0</v>
      </c>
      <c r="Q34" s="110">
        <f t="shared" si="8"/>
        <v>0</v>
      </c>
      <c r="R34" s="111">
        <f t="shared" si="9"/>
        <v>0</v>
      </c>
      <c r="S34" s="112" t="s">
        <v>179</v>
      </c>
      <c r="T34" s="79">
        <v>33</v>
      </c>
      <c r="U34" s="96">
        <f t="array" ref="U34">IF(S34="Y",SQRT(MMULT(MMULT(TRANSPOSE('MOD Vectors ALL'!$AG$3:$AG$68),CORR_MATRIX),'MOD Vectors ALL'!$AG$3:$AG$68)),"")</f>
        <v>0</v>
      </c>
      <c r="V34" s="112" t="s">
        <v>179</v>
      </c>
      <c r="W34" s="79">
        <v>33</v>
      </c>
      <c r="X34" s="96">
        <f t="array" ref="X34">IF(V34="Y",SQRT(MMULT(MMULT(TRANSPOSE('MOD Vectors DP'!$AG$3:$AG$68),CORR_MATRIX),'MOD Vectors DP'!$AG$3:$AG$68)),"")</f>
        <v>0</v>
      </c>
      <c r="Y34" s="112" t="s">
        <v>179</v>
      </c>
      <c r="Z34" s="79">
        <v>33</v>
      </c>
      <c r="AA34" s="96">
        <f t="array" ref="AA34">IF(Y34="Y",SQRT(MMULT(MMULT(TRANSPOSE('MOD Vectors FX'!$AG$3:$AG$68),CORR_MATRIX),'MOD Vectors FX'!$AG$3:$AG$68)),"")</f>
        <v>0</v>
      </c>
      <c r="AB34" s="112" t="s">
        <v>179</v>
      </c>
      <c r="AC34" s="79">
        <v>33</v>
      </c>
      <c r="AD34" s="96">
        <f t="array" ref="AD34">IF(AB34="Y",SQRT(MMULT(MMULT(TRANSPOSE('MOD Vectors IDX'!$AG$3:$AG$68),CORR_MATRIX),'MOD Vectors IDX'!$AG$3:$AG$68)),"")</f>
        <v>0</v>
      </c>
      <c r="AE34" s="112" t="s">
        <v>179</v>
      </c>
      <c r="AF34" s="79">
        <v>33</v>
      </c>
      <c r="AG34" s="207">
        <f t="array" ref="AG34">AO34+IF(AE34="Y",SQRT(MMULT(MMULT(TRANSPOSE('MOD Vectors SPD'!$AG$3:$AG$68),CORR_MATRIX),'MOD Vectors SPD'!$AG$3:$AG$68)),"")</f>
        <v>0</v>
      </c>
      <c r="AH34" s="112" t="s">
        <v>179</v>
      </c>
      <c r="AI34" s="79">
        <v>33</v>
      </c>
      <c r="AJ34" s="96">
        <f t="array" ref="AJ34">IF(AH34="Y",SQRT(MMULT(MMULT(TRANSPOSE('MOD Vectors YC'!$AG$3:$AG$68),CORR_MATRIX),'MOD Vectors YC'!$AG$3:$AG$68)),"")</f>
        <v>0</v>
      </c>
      <c r="AL34" s="112" t="s">
        <v>179</v>
      </c>
      <c r="AM34" s="79">
        <v>33</v>
      </c>
      <c r="AN34" s="207">
        <f t="array" ref="AN34">SUMIF('Sensis Vectors ALL'!$E$3:$E$141,"="&amp;"YC",'Sensis Vectors ALL'!$AG$3:$AG$141)</f>
        <v>0</v>
      </c>
      <c r="AO34" s="243">
        <f>IF(COUNTIF(CSVaR!$A:$F,$A34)&lt;&gt;0,VLOOKUP(A34,CSVaR!$A:$F,6,0),0)</f>
        <v>0</v>
      </c>
      <c r="AP34" s="79" t="s">
        <v>179</v>
      </c>
      <c r="AQ34" s="96">
        <f t="array" ref="AQ34">SQRT(SUMPRODUCT(H34:L34,H34:L34))</f>
        <v>0</v>
      </c>
      <c r="AR34" s="112" t="s">
        <v>179</v>
      </c>
      <c r="AS34" s="96">
        <f t="array" ref="AS34">SQRT(X34^2+AA34^2+AD34^2+AG34^2+AJ34^2)</f>
        <v>0</v>
      </c>
      <c r="AU34" s="281">
        <f t="shared" si="1"/>
        <v>10</v>
      </c>
      <c r="AV34" s="281" t="str">
        <f t="shared" si="2"/>
        <v>G_GICs_SanSabia</v>
      </c>
      <c r="AW34" s="281" t="str">
        <f t="shared" si="3"/>
        <v>A1B1C1D1E4F7</v>
      </c>
      <c r="AX34" s="286" t="s">
        <v>474</v>
      </c>
      <c r="AY34" s="384" t="str">
        <f t="shared" si="14"/>
        <v>IRRELEVANT</v>
      </c>
      <c r="AZ34" s="286" t="s">
        <v>414</v>
      </c>
    </row>
    <row r="35" spans="1:52" s="79" customFormat="1" x14ac:dyDescent="0.2">
      <c r="A35" s="79">
        <v>24</v>
      </c>
      <c r="B35" s="79">
        <v>37</v>
      </c>
      <c r="C35" s="79" t="s">
        <v>136</v>
      </c>
      <c r="D35" s="79" t="s">
        <v>179</v>
      </c>
      <c r="E35" s="79">
        <f t="shared" si="0"/>
        <v>918</v>
      </c>
      <c r="G35" s="109">
        <f>IF(AND($D35="Y",$E35&lt;&gt;"",$E35&lt;&gt;-1),IF(ISERR(GETPIVOTDATA("OA_VALUE",'VaR Extracts'!$A$9,"CUT_NUM",$E35,"RF_GROUP",G$9)),0,GETPIVOTDATA("OA_VALUE",'VaR Extracts'!$A$9,"CUT_NUM",$E35,"RF_GROUP",G$9)),0)</f>
        <v>0</v>
      </c>
      <c r="H35" s="110">
        <f>IF(AND($D35="Y",$E35&lt;&gt;"",$E35&lt;&gt;-1),IF(ISERR(GETPIVOTDATA("OA_VALUE",'VaR Extracts'!$A$9,"CUT_NUM",$E35,"RF_GROUP",H$9)),0,GETPIVOTDATA("OA_VALUE",'VaR Extracts'!$A$9,"CUT_NUM",$E35,"RF_GROUP",H$9)),0)</f>
        <v>0</v>
      </c>
      <c r="I35" s="110">
        <f>IF(AND($D35="Y",$E35&lt;&gt;"",$E35&lt;&gt;-1),IF(ISERR(GETPIVOTDATA("OA_VALUE",'VaR Extracts'!$A$9,"CUT_NUM",$E35,"RF_GROUP",I$9)),0,GETPIVOTDATA("OA_VALUE",'VaR Extracts'!$A$9,"CUT_NUM",$E35,"RF_GROUP",I$9)),0)</f>
        <v>0</v>
      </c>
      <c r="J35" s="110">
        <f>IF(AND($D35="Y",$E35&lt;&gt;"",$E35&lt;&gt;-1),IF(ISERR(GETPIVOTDATA("OA_VALUE",'VaR Extracts'!$A$9,"CUT_NUM",$E35,"RF_GROUP",J$9)),0,GETPIVOTDATA("OA_VALUE",'VaR Extracts'!$A$9,"CUT_NUM",$E35,"RF_GROUP",J$9)),0)</f>
        <v>0</v>
      </c>
      <c r="K35" s="110">
        <f>IF(AND($D35="Y",$E35&lt;&gt;"",$E35&lt;&gt;-1),IF(ISERR(GETPIVOTDATA("OA_VALUE",'VaR Extracts'!$A$9,"CUT_NUM",$E35,"RF_GROUP",K$9)),0,GETPIVOTDATA("OA_VALUE",'VaR Extracts'!$A$9,"CUT_NUM",$E35,"RF_GROUP",K$9)),0)</f>
        <v>0</v>
      </c>
      <c r="L35" s="111">
        <f>IF(AND($D35="Y",$E35&lt;&gt;"",$E35&lt;&gt;-1),IF(ISERR(GETPIVOTDATA("OA_VALUE",'VaR Extracts'!$A$9,"CUT_NUM",$E35,"RF_GROUP",L$9)),0,GETPIVOTDATA("OA_VALUE",'VaR Extracts'!$A$9,"CUT_NUM",$E35,"RF_GROUP",L$9)),0)</f>
        <v>0</v>
      </c>
      <c r="M35" s="109">
        <f t="shared" si="4"/>
        <v>0</v>
      </c>
      <c r="N35" s="110">
        <f t="shared" si="5"/>
        <v>0</v>
      </c>
      <c r="O35" s="110">
        <f t="shared" si="6"/>
        <v>0</v>
      </c>
      <c r="P35" s="110">
        <f t="shared" si="7"/>
        <v>0</v>
      </c>
      <c r="Q35" s="110">
        <f t="shared" si="8"/>
        <v>0</v>
      </c>
      <c r="R35" s="111">
        <f t="shared" si="9"/>
        <v>0</v>
      </c>
      <c r="S35" s="112" t="s">
        <v>179</v>
      </c>
      <c r="T35" s="79">
        <v>34</v>
      </c>
      <c r="U35" s="96">
        <f t="array" ref="U35">IF(S35="Y",SQRT(MMULT(MMULT(TRANSPOSE('MOD Vectors ALL'!$AH$3:$AH$68),CORR_MATRIX),'MOD Vectors ALL'!$AH$3:$AH$68)),"")</f>
        <v>0</v>
      </c>
      <c r="V35" s="112" t="s">
        <v>179</v>
      </c>
      <c r="W35" s="79">
        <v>34</v>
      </c>
      <c r="X35" s="96">
        <f t="array" ref="X35">IF(V35="Y",SQRT(MMULT(MMULT(TRANSPOSE('MOD Vectors DP'!$AH$3:$AH$68),CORR_MATRIX),'MOD Vectors DP'!$AH$3:$AH$68)),"")</f>
        <v>0</v>
      </c>
      <c r="Y35" s="112" t="s">
        <v>179</v>
      </c>
      <c r="Z35" s="79">
        <v>34</v>
      </c>
      <c r="AA35" s="96">
        <f t="array" ref="AA35">IF(Y35="Y",SQRT(MMULT(MMULT(TRANSPOSE('MOD Vectors FX'!$AH$3:$AH$68),CORR_MATRIX),'MOD Vectors FX'!$AH$3:$AH$68)),"")</f>
        <v>0</v>
      </c>
      <c r="AB35" s="112" t="s">
        <v>179</v>
      </c>
      <c r="AC35" s="79">
        <v>34</v>
      </c>
      <c r="AD35" s="96">
        <f t="array" ref="AD35">IF(AB35="Y",SQRT(MMULT(MMULT(TRANSPOSE('MOD Vectors IDX'!$AH$3:$AH$68),CORR_MATRIX),'MOD Vectors IDX'!$AH$3:$AH$68)),"")</f>
        <v>0</v>
      </c>
      <c r="AE35" s="112" t="s">
        <v>179</v>
      </c>
      <c r="AF35" s="79">
        <v>34</v>
      </c>
      <c r="AG35" s="207">
        <f t="array" ref="AG35">AO35+IF(AE35="Y",SQRT(MMULT(MMULT(TRANSPOSE('MOD Vectors SPD'!$AH$3:$AH$68),CORR_MATRIX),'MOD Vectors SPD'!$AH$3:$AH$68)),"")</f>
        <v>0</v>
      </c>
      <c r="AH35" s="112" t="s">
        <v>179</v>
      </c>
      <c r="AI35" s="79">
        <v>34</v>
      </c>
      <c r="AJ35" s="96">
        <f t="array" ref="AJ35">IF(AH35="Y",SQRT(MMULT(MMULT(TRANSPOSE('MOD Vectors YC'!$AH$3:$AH$68),CORR_MATRIX),'MOD Vectors YC'!$AH$3:$AH$68)),"")</f>
        <v>0</v>
      </c>
      <c r="AL35" s="112" t="s">
        <v>179</v>
      </c>
      <c r="AM35" s="79">
        <v>34</v>
      </c>
      <c r="AN35" s="207">
        <f t="array" ref="AN35">SUMIF('Sensis Vectors ALL'!$E$3:$E$141,"="&amp;"YC",'Sensis Vectors ALL'!$AH$3:$AH$141)</f>
        <v>0</v>
      </c>
      <c r="AO35" s="243">
        <f>IF(COUNTIF(CSVaR!$A:$F,$A35)&lt;&gt;0,VLOOKUP(A35,CSVaR!$A:$F,6,0),0)</f>
        <v>0</v>
      </c>
      <c r="AP35" s="79" t="s">
        <v>179</v>
      </c>
      <c r="AQ35" s="96">
        <f t="array" ref="AQ35">SQRT(SUMPRODUCT(H35:L35,H35:L35))</f>
        <v>0</v>
      </c>
      <c r="AR35" s="112" t="s">
        <v>179</v>
      </c>
      <c r="AS35" s="96">
        <f t="array" ref="AS35">SQRT(X35^2+AA35^2+AD35^2+AG35^2+AJ35^2)</f>
        <v>0</v>
      </c>
      <c r="AU35" s="281">
        <f t="shared" si="1"/>
        <v>10</v>
      </c>
      <c r="AV35" s="281" t="str">
        <f t="shared" si="2"/>
        <v>C_GICs_HypoRepo</v>
      </c>
      <c r="AW35" s="281" t="str">
        <f t="shared" si="3"/>
        <v>A1B1C1D1E4F8</v>
      </c>
      <c r="AX35" s="286" t="s">
        <v>474</v>
      </c>
      <c r="AY35" s="384" t="str">
        <f t="shared" si="14"/>
        <v>IRRELEVANT</v>
      </c>
      <c r="AZ35" s="286" t="s">
        <v>414</v>
      </c>
    </row>
    <row r="36" spans="1:52" s="79" customFormat="1" x14ac:dyDescent="0.2">
      <c r="A36" s="79">
        <v>25</v>
      </c>
      <c r="B36" s="79">
        <v>38</v>
      </c>
      <c r="C36" s="79" t="s">
        <v>136</v>
      </c>
      <c r="D36" s="79" t="s">
        <v>179</v>
      </c>
      <c r="E36" s="79">
        <f t="shared" si="0"/>
        <v>923</v>
      </c>
      <c r="G36" s="109">
        <f>IF(AND($D36="Y",$E36&lt;&gt;"",$E36&lt;&gt;-1),IF(ISERR(GETPIVOTDATA("OA_VALUE",'VaR Extracts'!$A$9,"CUT_NUM",$E36,"RF_GROUP",G$9)),0,GETPIVOTDATA("OA_VALUE",'VaR Extracts'!$A$9,"CUT_NUM",$E36,"RF_GROUP",G$9)),0)</f>
        <v>0</v>
      </c>
      <c r="H36" s="110">
        <f>IF(AND($D36="Y",$E36&lt;&gt;"",$E36&lt;&gt;-1),IF(ISERR(GETPIVOTDATA("OA_VALUE",'VaR Extracts'!$A$9,"CUT_NUM",$E36,"RF_GROUP",H$9)),0,GETPIVOTDATA("OA_VALUE",'VaR Extracts'!$A$9,"CUT_NUM",$E36,"RF_GROUP",H$9)),0)</f>
        <v>0</v>
      </c>
      <c r="I36" s="110">
        <f>IF(AND($D36="Y",$E36&lt;&gt;"",$E36&lt;&gt;-1),IF(ISERR(GETPIVOTDATA("OA_VALUE",'VaR Extracts'!$A$9,"CUT_NUM",$E36,"RF_GROUP",I$9)),0,GETPIVOTDATA("OA_VALUE",'VaR Extracts'!$A$9,"CUT_NUM",$E36,"RF_GROUP",I$9)),0)</f>
        <v>0</v>
      </c>
      <c r="J36" s="110">
        <f>IF(AND($D36="Y",$E36&lt;&gt;"",$E36&lt;&gt;-1),IF(ISERR(GETPIVOTDATA("OA_VALUE",'VaR Extracts'!$A$9,"CUT_NUM",$E36,"RF_GROUP",J$9)),0,GETPIVOTDATA("OA_VALUE",'VaR Extracts'!$A$9,"CUT_NUM",$E36,"RF_GROUP",J$9)),0)</f>
        <v>0</v>
      </c>
      <c r="K36" s="110">
        <f>IF(AND($D36="Y",$E36&lt;&gt;"",$E36&lt;&gt;-1),IF(ISERR(GETPIVOTDATA("OA_VALUE",'VaR Extracts'!$A$9,"CUT_NUM",$E36,"RF_GROUP",K$9)),0,GETPIVOTDATA("OA_VALUE",'VaR Extracts'!$A$9,"CUT_NUM",$E36,"RF_GROUP",K$9)),0)</f>
        <v>0</v>
      </c>
      <c r="L36" s="111">
        <f>IF(AND($D36="Y",$E36&lt;&gt;"",$E36&lt;&gt;-1),IF(ISERR(GETPIVOTDATA("OA_VALUE",'VaR Extracts'!$A$9,"CUT_NUM",$E36,"RF_GROUP",L$9)),0,GETPIVOTDATA("OA_VALUE",'VaR Extracts'!$A$9,"CUT_NUM",$E36,"RF_GROUP",L$9)),0)</f>
        <v>0</v>
      </c>
      <c r="M36" s="109">
        <f t="shared" si="4"/>
        <v>0</v>
      </c>
      <c r="N36" s="110">
        <f t="shared" si="5"/>
        <v>0</v>
      </c>
      <c r="O36" s="110">
        <f t="shared" si="6"/>
        <v>0</v>
      </c>
      <c r="P36" s="110">
        <f t="shared" si="7"/>
        <v>0</v>
      </c>
      <c r="Q36" s="110">
        <f t="shared" si="8"/>
        <v>0</v>
      </c>
      <c r="R36" s="111">
        <f t="shared" si="9"/>
        <v>0</v>
      </c>
      <c r="S36" s="112" t="s">
        <v>179</v>
      </c>
      <c r="T36" s="79">
        <v>35</v>
      </c>
      <c r="U36" s="96">
        <f t="array" ref="U36">IF(S36="Y",SQRT(MMULT(MMULT(TRANSPOSE('MOD Vectors ALL'!$AI$3:$AI$68),CORR_MATRIX),'MOD Vectors ALL'!$AI$3:$AI$68)),"")</f>
        <v>0</v>
      </c>
      <c r="V36" s="112" t="s">
        <v>179</v>
      </c>
      <c r="W36" s="79">
        <v>35</v>
      </c>
      <c r="X36" s="96">
        <f t="array" ref="X36">IF(V36="Y",SQRT(MMULT(MMULT(TRANSPOSE('MOD Vectors DP'!$AI$3:$AI$68),CORR_MATRIX),'MOD Vectors DP'!$AI$3:$AI$68)),"")</f>
        <v>0</v>
      </c>
      <c r="Y36" s="112" t="s">
        <v>179</v>
      </c>
      <c r="Z36" s="79">
        <v>35</v>
      </c>
      <c r="AA36" s="96">
        <f t="array" ref="AA36">IF(Y36="Y",SQRT(MMULT(MMULT(TRANSPOSE('MOD Vectors FX'!$AI$3:$AI$68),CORR_MATRIX),'MOD Vectors FX'!$AI$3:$AI$68)),"")</f>
        <v>0</v>
      </c>
      <c r="AB36" s="112" t="s">
        <v>179</v>
      </c>
      <c r="AC36" s="79">
        <v>35</v>
      </c>
      <c r="AD36" s="96">
        <f t="array" ref="AD36">IF(AB36="Y",SQRT(MMULT(MMULT(TRANSPOSE('MOD Vectors IDX'!$AI$3:$AI$68),CORR_MATRIX),'MOD Vectors IDX'!$AI$3:$AI$68)),"")</f>
        <v>0</v>
      </c>
      <c r="AE36" s="112" t="s">
        <v>179</v>
      </c>
      <c r="AF36" s="79">
        <v>35</v>
      </c>
      <c r="AG36" s="207">
        <f t="array" ref="AG36">AO36+IF(AE36="Y",SQRT(MMULT(MMULT(TRANSPOSE('MOD Vectors SPD'!$AI$3:$AI$68),CORR_MATRIX),'MOD Vectors SPD'!$AI$3:$AI$68)),"")</f>
        <v>0</v>
      </c>
      <c r="AH36" s="112" t="s">
        <v>179</v>
      </c>
      <c r="AI36" s="79">
        <v>35</v>
      </c>
      <c r="AJ36" s="96">
        <f t="array" ref="AJ36">IF(AH36="Y",SQRT(MMULT(MMULT(TRANSPOSE('MOD Vectors YC'!$AI$3:$AI$68),CORR_MATRIX),'MOD Vectors YC'!$AI$3:$AI$68)),"")</f>
        <v>0</v>
      </c>
      <c r="AL36" s="112" t="s">
        <v>179</v>
      </c>
      <c r="AM36" s="79">
        <v>35</v>
      </c>
      <c r="AN36" s="207">
        <f t="array" ref="AN36">SUMIF('Sensis Vectors ALL'!$E$3:$E$141,"="&amp;"YC",'Sensis Vectors ALL'!$AI$3:$AI$141)</f>
        <v>0</v>
      </c>
      <c r="AO36" s="243">
        <f>IF(COUNTIF(CSVaR!$A:$F,$A36)&lt;&gt;0,VLOOKUP(A36,CSVaR!$A:$F,6,0),0)</f>
        <v>0</v>
      </c>
      <c r="AP36" s="79" t="s">
        <v>179</v>
      </c>
      <c r="AQ36" s="96">
        <f t="array" ref="AQ36">SQRT(SUMPRODUCT(H36:L36,H36:L36))</f>
        <v>0</v>
      </c>
      <c r="AR36" s="112" t="s">
        <v>179</v>
      </c>
      <c r="AS36" s="96">
        <f t="array" ref="AS36">SQRT(X36^2+AA36^2+AD36^2+AG36^2+AJ36^2)</f>
        <v>0</v>
      </c>
      <c r="AU36" s="281">
        <f t="shared" si="1"/>
        <v>10</v>
      </c>
      <c r="AV36" s="281" t="str">
        <f t="shared" si="2"/>
        <v>H_GICs_HYR</v>
      </c>
      <c r="AW36" s="281" t="str">
        <f t="shared" si="3"/>
        <v>A1B1C1D1E4F9</v>
      </c>
      <c r="AX36" s="286" t="s">
        <v>474</v>
      </c>
      <c r="AY36" s="384" t="str">
        <f t="shared" si="14"/>
        <v>IRRELEVANT</v>
      </c>
      <c r="AZ36" s="286" t="s">
        <v>414</v>
      </c>
    </row>
    <row r="37" spans="1:52" s="79" customFormat="1" x14ac:dyDescent="0.2">
      <c r="A37" s="79">
        <v>26</v>
      </c>
      <c r="B37" s="79">
        <v>39</v>
      </c>
      <c r="C37" s="79" t="s">
        <v>136</v>
      </c>
      <c r="D37" s="79" t="s">
        <v>179</v>
      </c>
      <c r="E37" s="79">
        <f t="shared" si="0"/>
        <v>920</v>
      </c>
      <c r="G37" s="109">
        <f>IF(AND($D37="Y",$E37&lt;&gt;"",$E37&lt;&gt;-1),IF(ISERR(GETPIVOTDATA("OA_VALUE",'VaR Extracts'!$A$9,"CUT_NUM",$E37,"RF_GROUP",G$9)),0,GETPIVOTDATA("OA_VALUE",'VaR Extracts'!$A$9,"CUT_NUM",$E37,"RF_GROUP",G$9)),0)</f>
        <v>0</v>
      </c>
      <c r="H37" s="110">
        <f>IF(AND($D37="Y",$E37&lt;&gt;"",$E37&lt;&gt;-1),IF(ISERR(GETPIVOTDATA("OA_VALUE",'VaR Extracts'!$A$9,"CUT_NUM",$E37,"RF_GROUP",H$9)),0,GETPIVOTDATA("OA_VALUE",'VaR Extracts'!$A$9,"CUT_NUM",$E37,"RF_GROUP",H$9)),0)</f>
        <v>0</v>
      </c>
      <c r="I37" s="110">
        <f>IF(AND($D37="Y",$E37&lt;&gt;"",$E37&lt;&gt;-1),IF(ISERR(GETPIVOTDATA("OA_VALUE",'VaR Extracts'!$A$9,"CUT_NUM",$E37,"RF_GROUP",I$9)),0,GETPIVOTDATA("OA_VALUE",'VaR Extracts'!$A$9,"CUT_NUM",$E37,"RF_GROUP",I$9)),0)</f>
        <v>0</v>
      </c>
      <c r="J37" s="110">
        <f>IF(AND($D37="Y",$E37&lt;&gt;"",$E37&lt;&gt;-1),IF(ISERR(GETPIVOTDATA("OA_VALUE",'VaR Extracts'!$A$9,"CUT_NUM",$E37,"RF_GROUP",J$9)),0,GETPIVOTDATA("OA_VALUE",'VaR Extracts'!$A$9,"CUT_NUM",$E37,"RF_GROUP",J$9)),0)</f>
        <v>0</v>
      </c>
      <c r="K37" s="110">
        <f>IF(AND($D37="Y",$E37&lt;&gt;"",$E37&lt;&gt;-1),IF(ISERR(GETPIVOTDATA("OA_VALUE",'VaR Extracts'!$A$9,"CUT_NUM",$E37,"RF_GROUP",K$9)),0,GETPIVOTDATA("OA_VALUE",'VaR Extracts'!$A$9,"CUT_NUM",$E37,"RF_GROUP",K$9)),0)</f>
        <v>0</v>
      </c>
      <c r="L37" s="111">
        <f>IF(AND($D37="Y",$E37&lt;&gt;"",$E37&lt;&gt;-1),IF(ISERR(GETPIVOTDATA("OA_VALUE",'VaR Extracts'!$A$9,"CUT_NUM",$E37,"RF_GROUP",L$9)),0,GETPIVOTDATA("OA_VALUE",'VaR Extracts'!$A$9,"CUT_NUM",$E37,"RF_GROUP",L$9)),0)</f>
        <v>0</v>
      </c>
      <c r="M37" s="109">
        <f t="shared" si="4"/>
        <v>0</v>
      </c>
      <c r="N37" s="110">
        <f t="shared" si="5"/>
        <v>0</v>
      </c>
      <c r="O37" s="110">
        <f t="shared" si="6"/>
        <v>0</v>
      </c>
      <c r="P37" s="110">
        <f t="shared" si="7"/>
        <v>0</v>
      </c>
      <c r="Q37" s="110">
        <f t="shared" si="8"/>
        <v>0</v>
      </c>
      <c r="R37" s="111">
        <f t="shared" si="9"/>
        <v>0</v>
      </c>
      <c r="S37" s="112" t="s">
        <v>179</v>
      </c>
      <c r="T37" s="79">
        <v>36</v>
      </c>
      <c r="U37" s="96">
        <f t="array" ref="U37">IF(S37="Y",SQRT(MMULT(MMULT(TRANSPOSE('MOD Vectors ALL'!$AJ$3:$AJ$68),CORR_MATRIX),'MOD Vectors ALL'!$AJ$3:$AJ$68)),"")</f>
        <v>0</v>
      </c>
      <c r="V37" s="112" t="s">
        <v>179</v>
      </c>
      <c r="W37" s="79">
        <v>36</v>
      </c>
      <c r="X37" s="96">
        <f t="array" ref="X37">IF(V37="Y",SQRT(MMULT(MMULT(TRANSPOSE('MOD Vectors DP'!$AJ$3:$AJ$68),CORR_MATRIX),'MOD Vectors DP'!$AJ$3:$AJ$68)),"")</f>
        <v>0</v>
      </c>
      <c r="Y37" s="112" t="s">
        <v>179</v>
      </c>
      <c r="Z37" s="79">
        <v>36</v>
      </c>
      <c r="AA37" s="96">
        <f t="array" ref="AA37">IF(Y37="Y",SQRT(MMULT(MMULT(TRANSPOSE('MOD Vectors FX'!$AJ$3:$AJ$68),CORR_MATRIX),'MOD Vectors FX'!$AJ$3:$AJ$68)),"")</f>
        <v>0</v>
      </c>
      <c r="AB37" s="112" t="s">
        <v>179</v>
      </c>
      <c r="AC37" s="79">
        <v>36</v>
      </c>
      <c r="AD37" s="96">
        <f t="array" ref="AD37">IF(AB37="Y",SQRT(MMULT(MMULT(TRANSPOSE('MOD Vectors IDX'!$AJ$3:$AJ$68),CORR_MATRIX),'MOD Vectors IDX'!$AJ$3:$AJ$68)),"")</f>
        <v>0</v>
      </c>
      <c r="AE37" s="112" t="s">
        <v>179</v>
      </c>
      <c r="AF37" s="79">
        <v>36</v>
      </c>
      <c r="AG37" s="207">
        <f t="array" ref="AG37">AO37+IF(AE37="Y",SQRT(MMULT(MMULT(TRANSPOSE('MOD Vectors SPD'!$AJ$3:$AJ$68),CORR_MATRIX),'MOD Vectors SPD'!$AJ$3:$AJ$68)),"")</f>
        <v>0</v>
      </c>
      <c r="AH37" s="112" t="s">
        <v>179</v>
      </c>
      <c r="AI37" s="79">
        <v>36</v>
      </c>
      <c r="AJ37" s="96">
        <f t="array" ref="AJ37">IF(AH37="Y",SQRT(MMULT(MMULT(TRANSPOSE('MOD Vectors YC'!$AJ$3:$AJ$68),CORR_MATRIX),'MOD Vectors YC'!$AJ$3:$AJ$68)),"")</f>
        <v>0</v>
      </c>
      <c r="AL37" s="112" t="s">
        <v>179</v>
      </c>
      <c r="AM37" s="79">
        <v>36</v>
      </c>
      <c r="AN37" s="207">
        <f t="array" ref="AN37">SUMIF('Sensis Vectors ALL'!$E$3:$E$141,"="&amp;"YC",'Sensis Vectors ALL'!$AJ$3:$AJ$141)</f>
        <v>0</v>
      </c>
      <c r="AO37" s="243">
        <f>IF(COUNTIF(CSVaR!$A:$F,$A37)&lt;&gt;0,VLOOKUP(A37,CSVaR!$A:$F,6,0),0)</f>
        <v>0</v>
      </c>
      <c r="AP37" s="79" t="s">
        <v>179</v>
      </c>
      <c r="AQ37" s="96">
        <f t="array" ref="AQ37">SQRT(SUMPRODUCT(H37:L37,H37:L37))</f>
        <v>0</v>
      </c>
      <c r="AR37" s="112" t="s">
        <v>179</v>
      </c>
      <c r="AS37" s="96">
        <f t="array" ref="AS37">SQRT(X37^2+AA37^2+AD37^2+AG37^2+AJ37^2)</f>
        <v>0</v>
      </c>
      <c r="AU37" s="281">
        <f t="shared" si="1"/>
        <v>10</v>
      </c>
      <c r="AV37" s="281" t="str">
        <f t="shared" si="2"/>
        <v>G_GICs_ASSET_ACCRUAL</v>
      </c>
      <c r="AW37" s="281" t="str">
        <f t="shared" si="3"/>
        <v>A1B1C1D1E4F10</v>
      </c>
      <c r="AX37" s="286" t="s">
        <v>474</v>
      </c>
      <c r="AY37" s="384" t="str">
        <f t="shared" si="14"/>
        <v>IRRELEVANT</v>
      </c>
      <c r="AZ37" s="286" t="s">
        <v>414</v>
      </c>
    </row>
    <row r="38" spans="1:52" s="79" customFormat="1" x14ac:dyDescent="0.2">
      <c r="A38" s="79">
        <v>27</v>
      </c>
      <c r="B38" s="79">
        <v>40</v>
      </c>
      <c r="C38" s="79" t="s">
        <v>136</v>
      </c>
      <c r="D38" s="79" t="s">
        <v>179</v>
      </c>
      <c r="E38" s="79">
        <f t="shared" si="0"/>
        <v>919</v>
      </c>
      <c r="G38" s="109">
        <f>IF(AND($D38="Y",$E38&lt;&gt;"",$E38&lt;&gt;-1),IF(ISERR(GETPIVOTDATA("OA_VALUE",'VaR Extracts'!$A$9,"CUT_NUM",$E38,"RF_GROUP",G$9)),0,GETPIVOTDATA("OA_VALUE",'VaR Extracts'!$A$9,"CUT_NUM",$E38,"RF_GROUP",G$9)),0)</f>
        <v>0</v>
      </c>
      <c r="H38" s="110">
        <f>IF(AND($D38="Y",$E38&lt;&gt;"",$E38&lt;&gt;-1),IF(ISERR(GETPIVOTDATA("OA_VALUE",'VaR Extracts'!$A$9,"CUT_NUM",$E38,"RF_GROUP",H$9)),0,GETPIVOTDATA("OA_VALUE",'VaR Extracts'!$A$9,"CUT_NUM",$E38,"RF_GROUP",H$9)),0)</f>
        <v>0</v>
      </c>
      <c r="I38" s="110">
        <f>IF(AND($D38="Y",$E38&lt;&gt;"",$E38&lt;&gt;-1),IF(ISERR(GETPIVOTDATA("OA_VALUE",'VaR Extracts'!$A$9,"CUT_NUM",$E38,"RF_GROUP",I$9)),0,GETPIVOTDATA("OA_VALUE",'VaR Extracts'!$A$9,"CUT_NUM",$E38,"RF_GROUP",I$9)),0)</f>
        <v>0</v>
      </c>
      <c r="J38" s="110">
        <f>IF(AND($D38="Y",$E38&lt;&gt;"",$E38&lt;&gt;-1),IF(ISERR(GETPIVOTDATA("OA_VALUE",'VaR Extracts'!$A$9,"CUT_NUM",$E38,"RF_GROUP",J$9)),0,GETPIVOTDATA("OA_VALUE",'VaR Extracts'!$A$9,"CUT_NUM",$E38,"RF_GROUP",J$9)),0)</f>
        <v>0</v>
      </c>
      <c r="K38" s="110">
        <f>IF(AND($D38="Y",$E38&lt;&gt;"",$E38&lt;&gt;-1),IF(ISERR(GETPIVOTDATA("OA_VALUE",'VaR Extracts'!$A$9,"CUT_NUM",$E38,"RF_GROUP",K$9)),0,GETPIVOTDATA("OA_VALUE",'VaR Extracts'!$A$9,"CUT_NUM",$E38,"RF_GROUP",K$9)),0)</f>
        <v>0</v>
      </c>
      <c r="L38" s="111">
        <f>IF(AND($D38="Y",$E38&lt;&gt;"",$E38&lt;&gt;-1),IF(ISERR(GETPIVOTDATA("OA_VALUE",'VaR Extracts'!$A$9,"CUT_NUM",$E38,"RF_GROUP",L$9)),0,GETPIVOTDATA("OA_VALUE",'VaR Extracts'!$A$9,"CUT_NUM",$E38,"RF_GROUP",L$9)),0)</f>
        <v>0</v>
      </c>
      <c r="M38" s="109">
        <f t="shared" si="4"/>
        <v>0</v>
      </c>
      <c r="N38" s="110">
        <f t="shared" si="5"/>
        <v>0</v>
      </c>
      <c r="O38" s="110">
        <f t="shared" si="6"/>
        <v>0</v>
      </c>
      <c r="P38" s="110">
        <f t="shared" si="7"/>
        <v>0</v>
      </c>
      <c r="Q38" s="110">
        <f t="shared" si="8"/>
        <v>0</v>
      </c>
      <c r="R38" s="111">
        <f t="shared" si="9"/>
        <v>0</v>
      </c>
      <c r="S38" s="112" t="s">
        <v>179</v>
      </c>
      <c r="T38" s="79">
        <v>37</v>
      </c>
      <c r="U38" s="96">
        <f t="array" ref="U38">IF(S38="Y",SQRT(MMULT(MMULT(TRANSPOSE('MOD Vectors ALL'!$AK$3:$AK$68),CORR_MATRIX),'MOD Vectors ALL'!$AK$3:$AK$68)),"")</f>
        <v>0</v>
      </c>
      <c r="V38" s="112" t="s">
        <v>179</v>
      </c>
      <c r="W38" s="79">
        <v>37</v>
      </c>
      <c r="X38" s="96">
        <f t="array" ref="X38">IF(V38="Y",SQRT(MMULT(MMULT(TRANSPOSE('MOD Vectors DP'!$AK$3:$AK$68),CORR_MATRIX),'MOD Vectors DP'!$AK$3:$AK$68)),"")</f>
        <v>0</v>
      </c>
      <c r="Y38" s="112" t="s">
        <v>179</v>
      </c>
      <c r="Z38" s="79">
        <v>37</v>
      </c>
      <c r="AA38" s="96">
        <f t="array" ref="AA38">IF(Y38="Y",SQRT(MMULT(MMULT(TRANSPOSE('MOD Vectors FX'!$AK$3:$AK$68),CORR_MATRIX),'MOD Vectors FX'!$AK$3:$AK$68)),"")</f>
        <v>0</v>
      </c>
      <c r="AB38" s="112" t="s">
        <v>179</v>
      </c>
      <c r="AC38" s="79">
        <v>37</v>
      </c>
      <c r="AD38" s="96">
        <f t="array" ref="AD38">IF(AB38="Y",SQRT(MMULT(MMULT(TRANSPOSE('MOD Vectors IDX'!$AK$3:$AK$68),CORR_MATRIX),'MOD Vectors IDX'!$AK$3:$AK$68)),"")</f>
        <v>0</v>
      </c>
      <c r="AE38" s="112" t="s">
        <v>179</v>
      </c>
      <c r="AF38" s="79">
        <v>37</v>
      </c>
      <c r="AG38" s="207">
        <f t="array" ref="AG38">AO38+IF(AE38="Y",SQRT(MMULT(MMULT(TRANSPOSE('MOD Vectors SPD'!$AK$3:$AK$68),CORR_MATRIX),'MOD Vectors SPD'!$AK$3:$AK$68)),"")</f>
        <v>0</v>
      </c>
      <c r="AH38" s="112" t="s">
        <v>179</v>
      </c>
      <c r="AI38" s="79">
        <v>37</v>
      </c>
      <c r="AJ38" s="96">
        <f t="array" ref="AJ38">IF(AH38="Y",SQRT(MMULT(MMULT(TRANSPOSE('MOD Vectors YC'!$AK$3:$AK$68),CORR_MATRIX),'MOD Vectors YC'!$AK$3:$AK$68)),"")</f>
        <v>0</v>
      </c>
      <c r="AL38" s="112" t="s">
        <v>179</v>
      </c>
      <c r="AM38" s="79">
        <v>37</v>
      </c>
      <c r="AN38" s="207">
        <f t="array" ref="AN38">SUMIF('Sensis Vectors ALL'!$E$3:$E$141,"="&amp;"YC",'Sensis Vectors ALL'!$AK$3:$AK$141)</f>
        <v>0</v>
      </c>
      <c r="AO38" s="243">
        <f>IF(COUNTIF(CSVaR!$A:$F,$A38)&lt;&gt;0,VLOOKUP(A38,CSVaR!$A:$F,6,0),0)</f>
        <v>0</v>
      </c>
      <c r="AP38" s="79" t="s">
        <v>179</v>
      </c>
      <c r="AQ38" s="96">
        <f t="array" ref="AQ38">SQRT(SUMPRODUCT(H38:L38,H38:L38))</f>
        <v>0</v>
      </c>
      <c r="AR38" s="112" t="s">
        <v>179</v>
      </c>
      <c r="AS38" s="96">
        <f t="array" ref="AS38">SQRT(X38^2+AA38^2+AD38^2+AG38^2+AJ38^2)</f>
        <v>0</v>
      </c>
      <c r="AU38" s="281">
        <f t="shared" si="1"/>
        <v>10</v>
      </c>
      <c r="AV38" s="281" t="str">
        <f t="shared" si="2"/>
        <v>C_GICs_HYR_ASSET_ACCRUAL</v>
      </c>
      <c r="AW38" s="281" t="str">
        <f t="shared" si="3"/>
        <v>A1B1C1D1E4F11</v>
      </c>
      <c r="AX38" s="286" t="s">
        <v>474</v>
      </c>
      <c r="AY38" s="384" t="str">
        <f t="shared" si="14"/>
        <v>IRRELEVANT</v>
      </c>
      <c r="AZ38" s="286" t="s">
        <v>414</v>
      </c>
    </row>
    <row r="39" spans="1:52" s="118" customFormat="1" x14ac:dyDescent="0.2">
      <c r="A39" s="118">
        <v>28</v>
      </c>
      <c r="B39" s="118">
        <v>41</v>
      </c>
      <c r="C39" s="118" t="s">
        <v>173</v>
      </c>
      <c r="D39" s="118" t="s">
        <v>179</v>
      </c>
      <c r="E39" s="118">
        <f t="shared" si="0"/>
        <v>708</v>
      </c>
      <c r="G39" s="119">
        <f>IF(AND($D39="Y",$E39&lt;&gt;"",$E39&lt;&gt;-1),IF(ISERR(GETPIVOTDATA("OA_VALUE",'VaR Extracts'!$A$9,"CUT_NUM",$E39,"RF_GROUP",G$9)),0,GETPIVOTDATA("OA_VALUE",'VaR Extracts'!$A$9,"CUT_NUM",$E39,"RF_GROUP",G$9)),0)</f>
        <v>0</v>
      </c>
      <c r="H39" s="120">
        <f>IF(AND($D39="Y",$E39&lt;&gt;"",$E39&lt;&gt;-1),IF(ISERR(GETPIVOTDATA("OA_VALUE",'VaR Extracts'!$A$9,"CUT_NUM",$E39,"RF_GROUP",H$9)),0,GETPIVOTDATA("OA_VALUE",'VaR Extracts'!$A$9,"CUT_NUM",$E39,"RF_GROUP",H$9)),0)</f>
        <v>0</v>
      </c>
      <c r="I39" s="120">
        <f>IF(AND($D39="Y",$E39&lt;&gt;"",$E39&lt;&gt;-1),IF(ISERR(GETPIVOTDATA("OA_VALUE",'VaR Extracts'!$A$9,"CUT_NUM",$E39,"RF_GROUP",I$9)),0,GETPIVOTDATA("OA_VALUE",'VaR Extracts'!$A$9,"CUT_NUM",$E39,"RF_GROUP",I$9)),0)</f>
        <v>0</v>
      </c>
      <c r="J39" s="120">
        <f>IF(AND($D39="Y",$E39&lt;&gt;"",$E39&lt;&gt;-1),IF(ISERR(GETPIVOTDATA("OA_VALUE",'VaR Extracts'!$A$9,"CUT_NUM",$E39,"RF_GROUP",J$9)),0,GETPIVOTDATA("OA_VALUE",'VaR Extracts'!$A$9,"CUT_NUM",$E39,"RF_GROUP",J$9)),0)</f>
        <v>0</v>
      </c>
      <c r="K39" s="120">
        <f>IF(AND($D39="Y",$E39&lt;&gt;"",$E39&lt;&gt;-1),IF(ISERR(GETPIVOTDATA("OA_VALUE",'VaR Extracts'!$A$9,"CUT_NUM",$E39,"RF_GROUP",K$9)),0,GETPIVOTDATA("OA_VALUE",'VaR Extracts'!$A$9,"CUT_NUM",$E39,"RF_GROUP",K$9)),0)</f>
        <v>0</v>
      </c>
      <c r="L39" s="121">
        <f>IF(AND($D39="Y",$E39&lt;&gt;"",$E39&lt;&gt;-1),IF(ISERR(GETPIVOTDATA("OA_VALUE",'VaR Extracts'!$A$9,"CUT_NUM",$E39,"RF_GROUP",L$9)),0,GETPIVOTDATA("OA_VALUE",'VaR Extracts'!$A$9,"CUT_NUM",$E39,"RF_GROUP",L$9)),0)</f>
        <v>0</v>
      </c>
      <c r="M39" s="119">
        <f t="shared" si="4"/>
        <v>0</v>
      </c>
      <c r="N39" s="120">
        <f t="shared" si="5"/>
        <v>0</v>
      </c>
      <c r="O39" s="120">
        <f t="shared" si="6"/>
        <v>0</v>
      </c>
      <c r="P39" s="120">
        <f t="shared" si="7"/>
        <v>0</v>
      </c>
      <c r="Q39" s="120">
        <f t="shared" si="8"/>
        <v>0</v>
      </c>
      <c r="R39" s="121">
        <f t="shared" si="9"/>
        <v>0</v>
      </c>
      <c r="S39" s="122" t="s">
        <v>179</v>
      </c>
      <c r="T39" s="118">
        <v>38</v>
      </c>
      <c r="U39" s="124">
        <f t="array" ref="U39">IF(S39="Y",SQRT(MMULT(MMULT(TRANSPOSE('MOD Vectors ALL'!$AL$3:$AL$68),CORR_MATRIX),'MOD Vectors ALL'!$AL$3:$AL$68)),"")</f>
        <v>0</v>
      </c>
      <c r="V39" s="122" t="s">
        <v>179</v>
      </c>
      <c r="W39" s="118">
        <v>38</v>
      </c>
      <c r="X39" s="124">
        <f t="array" ref="X39">IF(V39="Y",SQRT(MMULT(MMULT(TRANSPOSE('MOD Vectors DP'!$AL$3:$AL$68),CORR_MATRIX),'MOD Vectors DP'!$AL$3:$AL$68)),"")</f>
        <v>0</v>
      </c>
      <c r="Y39" s="122" t="s">
        <v>179</v>
      </c>
      <c r="Z39" s="118">
        <v>38</v>
      </c>
      <c r="AA39" s="124">
        <f t="array" ref="AA39">IF(Y39="Y",SQRT(MMULT(MMULT(TRANSPOSE('MOD Vectors FX'!$AL$3:$AL$68),CORR_MATRIX),'MOD Vectors FX'!$AL$3:$AL$68)),"")</f>
        <v>0</v>
      </c>
      <c r="AB39" s="122" t="s">
        <v>179</v>
      </c>
      <c r="AC39" s="118">
        <v>38</v>
      </c>
      <c r="AD39" s="124">
        <f t="array" ref="AD39">IF(AB39="Y",SQRT(MMULT(MMULT(TRANSPOSE('MOD Vectors IDX'!$AL$3:$AL$68),CORR_MATRIX),'MOD Vectors IDX'!$AL$3:$AL$68)),"")</f>
        <v>0</v>
      </c>
      <c r="AE39" s="122" t="s">
        <v>179</v>
      </c>
      <c r="AF39" s="118">
        <v>38</v>
      </c>
      <c r="AG39" s="206">
        <f t="array" ref="AG39">AO39+IF(AE39="Y",SQRT(MMULT(MMULT(TRANSPOSE('MOD Vectors SPD'!$AL$3:$AL$68),CORR_MATRIX),'MOD Vectors SPD'!$AL$3:$AL$68)),"")</f>
        <v>0</v>
      </c>
      <c r="AH39" s="122" t="s">
        <v>179</v>
      </c>
      <c r="AI39" s="118">
        <v>38</v>
      </c>
      <c r="AJ39" s="124">
        <f t="array" ref="AJ39">IF(AH39="Y",SQRT(MMULT(MMULT(TRANSPOSE('MOD Vectors YC'!$AL$3:$AL$68),CORR_MATRIX),'MOD Vectors YC'!$AL$3:$AL$68)),"")</f>
        <v>0</v>
      </c>
      <c r="AL39" s="122" t="s">
        <v>179</v>
      </c>
      <c r="AM39" s="118">
        <v>38</v>
      </c>
      <c r="AN39" s="206">
        <f t="array" ref="AN39">SUMIF('Sensis Vectors ALL'!$E$3:$E$141,"="&amp;"YC",'Sensis Vectors ALL'!$AL$3:$AL$141)</f>
        <v>0</v>
      </c>
      <c r="AO39" s="243">
        <f>IF(COUNTIF(CSVaR!$A:$F,$A39)&lt;&gt;0,VLOOKUP(A39,CSVaR!$A:$F,6,0),0)</f>
        <v>0</v>
      </c>
      <c r="AP39" s="118" t="s">
        <v>179</v>
      </c>
      <c r="AQ39" s="124">
        <f t="array" ref="AQ39">SQRT(SUMPRODUCT(H39:L39,H39:L39))</f>
        <v>0</v>
      </c>
      <c r="AR39" s="122" t="s">
        <v>179</v>
      </c>
      <c r="AS39" s="124">
        <f t="array" ref="AS39">SQRT(X39^2+AA39^2+AD39^2+AG39^2+AJ39^2)</f>
        <v>0</v>
      </c>
      <c r="AU39" s="280">
        <f t="shared" si="1"/>
        <v>5</v>
      </c>
      <c r="AV39" s="280" t="str">
        <f t="shared" si="2"/>
        <v>5_PALLAS</v>
      </c>
      <c r="AW39" s="280" t="str">
        <f t="shared" si="3"/>
        <v>A1B1C1D1E5</v>
      </c>
      <c r="AX39" s="285" t="s">
        <v>369</v>
      </c>
      <c r="AY39" s="383"/>
      <c r="AZ39" s="285"/>
    </row>
    <row r="40" spans="1:52" s="79" customFormat="1" x14ac:dyDescent="0.2">
      <c r="A40" s="79">
        <v>29</v>
      </c>
      <c r="B40" s="79">
        <v>42</v>
      </c>
      <c r="C40" s="79" t="s">
        <v>136</v>
      </c>
      <c r="D40" s="79" t="s">
        <v>179</v>
      </c>
      <c r="E40" s="79">
        <f t="shared" si="0"/>
        <v>688</v>
      </c>
      <c r="G40" s="109">
        <f>IF(AND($D40="Y",$E40&lt;&gt;"",$E40&lt;&gt;-1),IF(ISERR(GETPIVOTDATA("OA_VALUE",'VaR Extracts'!$A$9,"CUT_NUM",$E40,"RF_GROUP",G$9)),0,GETPIVOTDATA("OA_VALUE",'VaR Extracts'!$A$9,"CUT_NUM",$E40,"RF_GROUP",G$9)),0)</f>
        <v>0</v>
      </c>
      <c r="H40" s="110">
        <f>IF(AND($D40="Y",$E40&lt;&gt;"",$E40&lt;&gt;-1),IF(ISERR(GETPIVOTDATA("OA_VALUE",'VaR Extracts'!$A$9,"CUT_NUM",$E40,"RF_GROUP",H$9)),0,GETPIVOTDATA("OA_VALUE",'VaR Extracts'!$A$9,"CUT_NUM",$E40,"RF_GROUP",H$9)),0)</f>
        <v>0</v>
      </c>
      <c r="I40" s="110">
        <f>IF(AND($D40="Y",$E40&lt;&gt;"",$E40&lt;&gt;-1),IF(ISERR(GETPIVOTDATA("OA_VALUE",'VaR Extracts'!$A$9,"CUT_NUM",$E40,"RF_GROUP",I$9)),0,GETPIVOTDATA("OA_VALUE",'VaR Extracts'!$A$9,"CUT_NUM",$E40,"RF_GROUP",I$9)),0)</f>
        <v>0</v>
      </c>
      <c r="J40" s="110">
        <f>IF(AND($D40="Y",$E40&lt;&gt;"",$E40&lt;&gt;-1),IF(ISERR(GETPIVOTDATA("OA_VALUE",'VaR Extracts'!$A$9,"CUT_NUM",$E40,"RF_GROUP",J$9)),0,GETPIVOTDATA("OA_VALUE",'VaR Extracts'!$A$9,"CUT_NUM",$E40,"RF_GROUP",J$9)),0)</f>
        <v>0</v>
      </c>
      <c r="K40" s="110">
        <f>IF(AND($D40="Y",$E40&lt;&gt;"",$E40&lt;&gt;-1),IF(ISERR(GETPIVOTDATA("OA_VALUE",'VaR Extracts'!$A$9,"CUT_NUM",$E40,"RF_GROUP",K$9)),0,GETPIVOTDATA("OA_VALUE",'VaR Extracts'!$A$9,"CUT_NUM",$E40,"RF_GROUP",K$9)),0)</f>
        <v>0</v>
      </c>
      <c r="L40" s="111">
        <f>IF(AND($D40="Y",$E40&lt;&gt;"",$E40&lt;&gt;-1),IF(ISERR(GETPIVOTDATA("OA_VALUE",'VaR Extracts'!$A$9,"CUT_NUM",$E40,"RF_GROUP",L$9)),0,GETPIVOTDATA("OA_VALUE",'VaR Extracts'!$A$9,"CUT_NUM",$E40,"RF_GROUP",L$9)),0)</f>
        <v>0</v>
      </c>
      <c r="M40" s="109">
        <f t="shared" si="4"/>
        <v>0</v>
      </c>
      <c r="N40" s="110">
        <f t="shared" si="5"/>
        <v>0</v>
      </c>
      <c r="O40" s="110">
        <f t="shared" si="6"/>
        <v>0</v>
      </c>
      <c r="P40" s="110">
        <f t="shared" si="7"/>
        <v>0</v>
      </c>
      <c r="Q40" s="110">
        <f t="shared" si="8"/>
        <v>0</v>
      </c>
      <c r="R40" s="111">
        <f t="shared" si="9"/>
        <v>0</v>
      </c>
      <c r="S40" s="112" t="s">
        <v>179</v>
      </c>
      <c r="T40" s="79">
        <v>39</v>
      </c>
      <c r="U40" s="96">
        <f t="array" ref="U40">IF(S40="Y",SQRT(MMULT(MMULT(TRANSPOSE('MOD Vectors ALL'!$AM$3:$AM$68),CORR_MATRIX),'MOD Vectors ALL'!$AM$3:$AM$68)),"")</f>
        <v>0</v>
      </c>
      <c r="V40" s="112" t="s">
        <v>179</v>
      </c>
      <c r="W40" s="79">
        <v>39</v>
      </c>
      <c r="X40" s="96">
        <f t="array" ref="X40">IF(V40="Y",SQRT(MMULT(MMULT(TRANSPOSE('MOD Vectors DP'!$AM$3:$AM$68),CORR_MATRIX),'MOD Vectors DP'!$AM$3:$AM$68)),"")</f>
        <v>0</v>
      </c>
      <c r="Y40" s="112" t="s">
        <v>179</v>
      </c>
      <c r="Z40" s="79">
        <v>39</v>
      </c>
      <c r="AA40" s="96">
        <f t="array" ref="AA40">IF(Y40="Y",SQRT(MMULT(MMULT(TRANSPOSE('MOD Vectors FX'!$AM$3:$AM$68),CORR_MATRIX),'MOD Vectors FX'!$AM$3:$AM$68)),"")</f>
        <v>0</v>
      </c>
      <c r="AB40" s="112" t="s">
        <v>179</v>
      </c>
      <c r="AC40" s="79">
        <v>39</v>
      </c>
      <c r="AD40" s="96">
        <f t="array" ref="AD40">IF(AB40="Y",SQRT(MMULT(MMULT(TRANSPOSE('MOD Vectors IDX'!$AM$3:$AM$68),CORR_MATRIX),'MOD Vectors IDX'!$AM$3:$AM$68)),"")</f>
        <v>0</v>
      </c>
      <c r="AE40" s="112" t="s">
        <v>179</v>
      </c>
      <c r="AF40" s="79">
        <v>39</v>
      </c>
      <c r="AG40" s="207">
        <f t="array" ref="AG40">AO40+IF(AE40="Y",SQRT(MMULT(MMULT(TRANSPOSE('MOD Vectors SPD'!$AM$3:$AM$68),CORR_MATRIX),'MOD Vectors SPD'!$AM$3:$AM$68)),"")</f>
        <v>0</v>
      </c>
      <c r="AH40" s="112" t="s">
        <v>179</v>
      </c>
      <c r="AI40" s="79">
        <v>39</v>
      </c>
      <c r="AJ40" s="96">
        <f t="array" ref="AJ40">IF(AH40="Y",SQRT(MMULT(MMULT(TRANSPOSE('MOD Vectors YC'!$AM$3:$AM$68),CORR_MATRIX),'MOD Vectors YC'!$AM$3:$AM$68)),"")</f>
        <v>0</v>
      </c>
      <c r="AL40" s="112" t="s">
        <v>179</v>
      </c>
      <c r="AM40" s="79">
        <v>39</v>
      </c>
      <c r="AN40" s="207">
        <f t="array" ref="AN40">SUMIF('Sensis Vectors ALL'!$E$3:$E$141,"="&amp;"YC",'Sensis Vectors ALL'!$AM$3:$AM$141)</f>
        <v>0</v>
      </c>
      <c r="AO40" s="243">
        <f>IF(COUNTIF(CSVaR!$A:$F,$A40)&lt;&gt;0,VLOOKUP(A40,CSVaR!$A:$F,6,0),0)</f>
        <v>0</v>
      </c>
      <c r="AP40" s="79" t="s">
        <v>179</v>
      </c>
      <c r="AQ40" s="96">
        <f t="array" ref="AQ40">SQRT(SUMPRODUCT(H40:L40,H40:L40))</f>
        <v>0</v>
      </c>
      <c r="AR40" s="112" t="s">
        <v>179</v>
      </c>
      <c r="AS40" s="96">
        <f t="array" ref="AS40">SQRT(X40^2+AA40^2+AD40^2+AG40^2+AJ40^2)</f>
        <v>0</v>
      </c>
      <c r="AU40" s="281">
        <f t="shared" si="1"/>
        <v>10</v>
      </c>
      <c r="AV40" s="281" t="str">
        <f t="shared" si="2"/>
        <v>AM_PALLAS_T</v>
      </c>
      <c r="AW40" s="281" t="str">
        <f t="shared" si="3"/>
        <v>A1B1C1D1E5F1</v>
      </c>
      <c r="AX40" s="286" t="s">
        <v>474</v>
      </c>
      <c r="AY40" s="384" t="str">
        <f>IF($AX40="FINBRIDGE",6,IF($AX40="DB",3,IF($AX40="GROUP_PNL",12,"IRRELEVANT")))</f>
        <v>IRRELEVANT</v>
      </c>
      <c r="AZ40" s="286" t="s">
        <v>414</v>
      </c>
    </row>
    <row r="41" spans="1:52" s="79" customFormat="1" x14ac:dyDescent="0.2">
      <c r="A41" s="79">
        <v>30</v>
      </c>
      <c r="B41" s="79">
        <v>43</v>
      </c>
      <c r="C41" s="79" t="s">
        <v>137</v>
      </c>
      <c r="D41" s="79" t="s">
        <v>179</v>
      </c>
      <c r="E41" s="79">
        <f t="shared" si="0"/>
        <v>924</v>
      </c>
      <c r="G41" s="109">
        <f>IF(AND($D41="Y",$E41&lt;&gt;"",$E41&lt;&gt;-1),IF(ISERR(GETPIVOTDATA("OA_VALUE",'VaR Extracts'!$A$9,"CUT_NUM",$E41,"RF_GROUP",G$9)),0,GETPIVOTDATA("OA_VALUE",'VaR Extracts'!$A$9,"CUT_NUM",$E41,"RF_GROUP",G$9)),0)</f>
        <v>0</v>
      </c>
      <c r="H41" s="110">
        <f>IF(AND($D41="Y",$E41&lt;&gt;"",$E41&lt;&gt;-1),IF(ISERR(GETPIVOTDATA("OA_VALUE",'VaR Extracts'!$A$9,"CUT_NUM",$E41,"RF_GROUP",H$9)),0,GETPIVOTDATA("OA_VALUE",'VaR Extracts'!$A$9,"CUT_NUM",$E41,"RF_GROUP",H$9)),0)</f>
        <v>0</v>
      </c>
      <c r="I41" s="110">
        <f>IF(AND($D41="Y",$E41&lt;&gt;"",$E41&lt;&gt;-1),IF(ISERR(GETPIVOTDATA("OA_VALUE",'VaR Extracts'!$A$9,"CUT_NUM",$E41,"RF_GROUP",I$9)),0,GETPIVOTDATA("OA_VALUE",'VaR Extracts'!$A$9,"CUT_NUM",$E41,"RF_GROUP",I$9)),0)</f>
        <v>0</v>
      </c>
      <c r="J41" s="110">
        <f>IF(AND($D41="Y",$E41&lt;&gt;"",$E41&lt;&gt;-1),IF(ISERR(GETPIVOTDATA("OA_VALUE",'VaR Extracts'!$A$9,"CUT_NUM",$E41,"RF_GROUP",J$9)),0,GETPIVOTDATA("OA_VALUE",'VaR Extracts'!$A$9,"CUT_NUM",$E41,"RF_GROUP",J$9)),0)</f>
        <v>0</v>
      </c>
      <c r="K41" s="110">
        <f>IF(AND($D41="Y",$E41&lt;&gt;"",$E41&lt;&gt;-1),IF(ISERR(GETPIVOTDATA("OA_VALUE",'VaR Extracts'!$A$9,"CUT_NUM",$E41,"RF_GROUP",K$9)),0,GETPIVOTDATA("OA_VALUE",'VaR Extracts'!$A$9,"CUT_NUM",$E41,"RF_GROUP",K$9)),0)</f>
        <v>0</v>
      </c>
      <c r="L41" s="111">
        <f>IF(AND($D41="Y",$E41&lt;&gt;"",$E41&lt;&gt;-1),IF(ISERR(GETPIVOTDATA("OA_VALUE",'VaR Extracts'!$A$9,"CUT_NUM",$E41,"RF_GROUP",L$9)),0,GETPIVOTDATA("OA_VALUE",'VaR Extracts'!$A$9,"CUT_NUM",$E41,"RF_GROUP",L$9)),0)</f>
        <v>0</v>
      </c>
      <c r="M41" s="109">
        <f t="shared" si="4"/>
        <v>0</v>
      </c>
      <c r="N41" s="110">
        <f t="shared" si="5"/>
        <v>0</v>
      </c>
      <c r="O41" s="110">
        <f t="shared" si="6"/>
        <v>0</v>
      </c>
      <c r="P41" s="110">
        <f t="shared" si="7"/>
        <v>0</v>
      </c>
      <c r="Q41" s="110">
        <f t="shared" si="8"/>
        <v>0</v>
      </c>
      <c r="R41" s="111">
        <f t="shared" si="9"/>
        <v>0</v>
      </c>
      <c r="S41" s="112" t="s">
        <v>179</v>
      </c>
      <c r="T41" s="79">
        <v>40</v>
      </c>
      <c r="U41" s="96">
        <f t="array" ref="U41">IF(S41="Y",SQRT(MMULT(MMULT(TRANSPOSE('MOD Vectors ALL'!$AN$3:$AN$68),CORR_MATRIX),'MOD Vectors ALL'!$AN$3:$AN$68)),"")</f>
        <v>0</v>
      </c>
      <c r="V41" s="112" t="s">
        <v>179</v>
      </c>
      <c r="W41" s="79">
        <v>40</v>
      </c>
      <c r="X41" s="96">
        <f t="array" ref="X41">IF(V41="Y",SQRT(MMULT(MMULT(TRANSPOSE('MOD Vectors DP'!$AN$3:$AN$68),CORR_MATRIX),'MOD Vectors DP'!$AN$3:$AN$68)),"")</f>
        <v>0</v>
      </c>
      <c r="Y41" s="112" t="s">
        <v>179</v>
      </c>
      <c r="Z41" s="79">
        <v>40</v>
      </c>
      <c r="AA41" s="96">
        <f t="array" ref="AA41">IF(Y41="Y",SQRT(MMULT(MMULT(TRANSPOSE('MOD Vectors FX'!$AN$3:$AN$68),CORR_MATRIX),'MOD Vectors FX'!$AN$3:$AN$68)),"")</f>
        <v>0</v>
      </c>
      <c r="AB41" s="112" t="s">
        <v>179</v>
      </c>
      <c r="AC41" s="79">
        <v>40</v>
      </c>
      <c r="AD41" s="96">
        <f t="array" ref="AD41">IF(AB41="Y",SQRT(MMULT(MMULT(TRANSPOSE('MOD Vectors IDX'!$AN$3:$AN$68),CORR_MATRIX),'MOD Vectors IDX'!$AN$3:$AN$68)),"")</f>
        <v>0</v>
      </c>
      <c r="AE41" s="112" t="s">
        <v>179</v>
      </c>
      <c r="AF41" s="79">
        <v>40</v>
      </c>
      <c r="AG41" s="207">
        <f t="array" ref="AG41">AO41+IF(AE41="Y",SQRT(MMULT(MMULT(TRANSPOSE('MOD Vectors SPD'!$AN$3:$AN$68),CORR_MATRIX),'MOD Vectors SPD'!$AN$3:$AN$68)),"")</f>
        <v>0</v>
      </c>
      <c r="AH41" s="112" t="s">
        <v>179</v>
      </c>
      <c r="AI41" s="79">
        <v>40</v>
      </c>
      <c r="AJ41" s="96">
        <f t="array" ref="AJ41">IF(AH41="Y",SQRT(MMULT(MMULT(TRANSPOSE('MOD Vectors YC'!$AN$3:$AN$68),CORR_MATRIX),'MOD Vectors YC'!$AN$3:$AN$68)),"")</f>
        <v>0</v>
      </c>
      <c r="AL41" s="112" t="s">
        <v>179</v>
      </c>
      <c r="AM41" s="79">
        <v>40</v>
      </c>
      <c r="AN41" s="207">
        <f t="array" ref="AN41">SUMIF('Sensis Vectors ALL'!$E$3:$E$141,"="&amp;"YC",'Sensis Vectors ALL'!$AN$3:$AN$141)</f>
        <v>0</v>
      </c>
      <c r="AO41" s="243">
        <f>IF(COUNTIF(CSVaR!$A:$F,$A41)&lt;&gt;0,VLOOKUP(A41,CSVaR!$A:$F,6,0),0)</f>
        <v>0</v>
      </c>
      <c r="AP41" s="79" t="s">
        <v>179</v>
      </c>
      <c r="AQ41" s="96">
        <f t="array" ref="AQ41">SQRT(SUMPRODUCT(H41:L41,H41:L41))</f>
        <v>0</v>
      </c>
      <c r="AR41" s="112" t="s">
        <v>179</v>
      </c>
      <c r="AS41" s="96">
        <f t="array" ref="AS41">SQRT(X41^2+AA41^2+AD41^2+AG41^2+AJ41^2)</f>
        <v>0</v>
      </c>
      <c r="AU41" s="281">
        <f t="shared" si="1"/>
        <v>10</v>
      </c>
      <c r="AV41" s="281" t="str">
        <f t="shared" si="2"/>
        <v>PallasSPV</v>
      </c>
      <c r="AW41" s="281" t="str">
        <f t="shared" si="3"/>
        <v>A1B1C1D1E5F2</v>
      </c>
      <c r="AX41" s="286" t="s">
        <v>474</v>
      </c>
      <c r="AY41" s="384" t="str">
        <f>IF($AX41="FINBRIDGE",6,IF($AX41="DB",3,IF($AX41="GROUP_PNL",12,"IRRELEVANT")))</f>
        <v>IRRELEVANT</v>
      </c>
      <c r="AZ41" s="286" t="s">
        <v>414</v>
      </c>
    </row>
    <row r="42" spans="1:52" s="118" customFormat="1" x14ac:dyDescent="0.2">
      <c r="A42" s="118">
        <v>31</v>
      </c>
      <c r="B42" s="118">
        <v>44</v>
      </c>
      <c r="C42" s="118" t="s">
        <v>173</v>
      </c>
      <c r="D42" s="118" t="s">
        <v>179</v>
      </c>
      <c r="E42" s="118">
        <f t="shared" si="0"/>
        <v>709</v>
      </c>
      <c r="G42" s="119">
        <f>IF(AND($D42="Y",$E42&lt;&gt;"",$E42&lt;&gt;-1),IF(ISERR(GETPIVOTDATA("OA_VALUE",'VaR Extracts'!$A$9,"CUT_NUM",$E42,"RF_GROUP",G$9)),0,GETPIVOTDATA("OA_VALUE",'VaR Extracts'!$A$9,"CUT_NUM",$E42,"RF_GROUP",G$9)),0)</f>
        <v>0</v>
      </c>
      <c r="H42" s="120">
        <f>IF(AND($D42="Y",$E42&lt;&gt;"",$E42&lt;&gt;-1),IF(ISERR(GETPIVOTDATA("OA_VALUE",'VaR Extracts'!$A$9,"CUT_NUM",$E42,"RF_GROUP",H$9)),0,GETPIVOTDATA("OA_VALUE",'VaR Extracts'!$A$9,"CUT_NUM",$E42,"RF_GROUP",H$9)),0)</f>
        <v>0</v>
      </c>
      <c r="I42" s="120">
        <f>IF(AND($D42="Y",$E42&lt;&gt;"",$E42&lt;&gt;-1),IF(ISERR(GETPIVOTDATA("OA_VALUE",'VaR Extracts'!$A$9,"CUT_NUM",$E42,"RF_GROUP",I$9)),0,GETPIVOTDATA("OA_VALUE",'VaR Extracts'!$A$9,"CUT_NUM",$E42,"RF_GROUP",I$9)),0)</f>
        <v>0</v>
      </c>
      <c r="J42" s="120">
        <f>IF(AND($D42="Y",$E42&lt;&gt;"",$E42&lt;&gt;-1),IF(ISERR(GETPIVOTDATA("OA_VALUE",'VaR Extracts'!$A$9,"CUT_NUM",$E42,"RF_GROUP",J$9)),0,GETPIVOTDATA("OA_VALUE",'VaR Extracts'!$A$9,"CUT_NUM",$E42,"RF_GROUP",J$9)),0)</f>
        <v>0</v>
      </c>
      <c r="K42" s="120">
        <f>IF(AND($D42="Y",$E42&lt;&gt;"",$E42&lt;&gt;-1),IF(ISERR(GETPIVOTDATA("OA_VALUE",'VaR Extracts'!$A$9,"CUT_NUM",$E42,"RF_GROUP",K$9)),0,GETPIVOTDATA("OA_VALUE",'VaR Extracts'!$A$9,"CUT_NUM",$E42,"RF_GROUP",K$9)),0)</f>
        <v>0</v>
      </c>
      <c r="L42" s="121">
        <f>IF(AND($D42="Y",$E42&lt;&gt;"",$E42&lt;&gt;-1),IF(ISERR(GETPIVOTDATA("OA_VALUE",'VaR Extracts'!$A$9,"CUT_NUM",$E42,"RF_GROUP",L$9)),0,GETPIVOTDATA("OA_VALUE",'VaR Extracts'!$A$9,"CUT_NUM",$E42,"RF_GROUP",L$9)),0)</f>
        <v>0</v>
      </c>
      <c r="M42" s="119">
        <f t="shared" si="4"/>
        <v>0</v>
      </c>
      <c r="N42" s="120">
        <f t="shared" si="5"/>
        <v>0</v>
      </c>
      <c r="O42" s="120">
        <f t="shared" si="6"/>
        <v>0</v>
      </c>
      <c r="P42" s="120">
        <f t="shared" si="7"/>
        <v>0</v>
      </c>
      <c r="Q42" s="120">
        <f t="shared" si="8"/>
        <v>0</v>
      </c>
      <c r="R42" s="121">
        <f t="shared" si="9"/>
        <v>0</v>
      </c>
      <c r="S42" s="122" t="s">
        <v>179</v>
      </c>
      <c r="T42" s="118">
        <v>41</v>
      </c>
      <c r="U42" s="124">
        <f t="array" ref="U42">IF(S42="Y",SQRT(MMULT(MMULT(TRANSPOSE('MOD Vectors ALL'!$AO$3:$AO$68),CORR_MATRIX),'MOD Vectors ALL'!$AO$3:$AO$68)),"")</f>
        <v>0</v>
      </c>
      <c r="V42" s="122" t="s">
        <v>179</v>
      </c>
      <c r="W42" s="118">
        <v>41</v>
      </c>
      <c r="X42" s="124">
        <f t="array" ref="X42">IF(V42="Y",SQRT(MMULT(MMULT(TRANSPOSE('MOD Vectors DP'!$AO$3:$AO$68),CORR_MATRIX),'MOD Vectors DP'!$AO$3:$AO$68)),"")</f>
        <v>0</v>
      </c>
      <c r="Y42" s="122" t="s">
        <v>179</v>
      </c>
      <c r="Z42" s="118">
        <v>41</v>
      </c>
      <c r="AA42" s="124">
        <f t="array" ref="AA42">IF(Y42="Y",SQRT(MMULT(MMULT(TRANSPOSE('MOD Vectors FX'!$AO$3:$AO$68),CORR_MATRIX),'MOD Vectors FX'!$AO$3:$AO$68)),"")</f>
        <v>0</v>
      </c>
      <c r="AB42" s="122" t="s">
        <v>179</v>
      </c>
      <c r="AC42" s="118">
        <v>41</v>
      </c>
      <c r="AD42" s="124">
        <f t="array" ref="AD42">IF(AB42="Y",SQRT(MMULT(MMULT(TRANSPOSE('MOD Vectors IDX'!$AO$3:$AO$68),CORR_MATRIX),'MOD Vectors IDX'!$AO$3:$AO$68)),"")</f>
        <v>0</v>
      </c>
      <c r="AE42" s="122" t="s">
        <v>179</v>
      </c>
      <c r="AF42" s="118">
        <v>41</v>
      </c>
      <c r="AG42" s="206">
        <f t="array" ref="AG42">AO42+IF(AE42="Y",SQRT(MMULT(MMULT(TRANSPOSE('MOD Vectors SPD'!$AO$3:$AO$68),CORR_MATRIX),'MOD Vectors SPD'!$AO$3:$AO$68)),"")</f>
        <v>0</v>
      </c>
      <c r="AH42" s="122" t="s">
        <v>179</v>
      </c>
      <c r="AI42" s="118">
        <v>41</v>
      </c>
      <c r="AJ42" s="124">
        <f t="array" ref="AJ42">IF(AH42="Y",SQRT(MMULT(MMULT(TRANSPOSE('MOD Vectors YC'!$AO$3:$AO$68),CORR_MATRIX),'MOD Vectors YC'!$AO$3:$AO$68)),"")</f>
        <v>0</v>
      </c>
      <c r="AL42" s="122" t="s">
        <v>179</v>
      </c>
      <c r="AM42" s="118">
        <v>41</v>
      </c>
      <c r="AN42" s="206">
        <f t="array" ref="AN42">SUMIF('Sensis Vectors ALL'!$E$3:$E$141,"="&amp;"YC",'Sensis Vectors ALL'!$AO$3:$AO$141)</f>
        <v>0</v>
      </c>
      <c r="AO42" s="243">
        <f>IF(COUNTIF(CSVaR!$A:$F,$A42)&lt;&gt;0,VLOOKUP(A42,CSVaR!$A:$F,6,0),0)</f>
        <v>0</v>
      </c>
      <c r="AP42" s="118" t="s">
        <v>179</v>
      </c>
      <c r="AQ42" s="124">
        <f t="array" ref="AQ42">SQRT(SUMPRODUCT(H42:L42,H42:L42))</f>
        <v>0</v>
      </c>
      <c r="AR42" s="122" t="s">
        <v>179</v>
      </c>
      <c r="AS42" s="124">
        <f t="array" ref="AS42">SQRT(X42^2+AA42^2+AD42^2+AG42^2+AJ42^2)</f>
        <v>0</v>
      </c>
      <c r="AU42" s="280">
        <f t="shared" si="1"/>
        <v>5</v>
      </c>
      <c r="AV42" s="280" t="str">
        <f t="shared" si="2"/>
        <v>5_SAN_SABIA</v>
      </c>
      <c r="AW42" s="280" t="str">
        <f t="shared" si="3"/>
        <v>A1B1C1D1E6</v>
      </c>
      <c r="AX42" s="285" t="s">
        <v>369</v>
      </c>
      <c r="AY42" s="383"/>
      <c r="AZ42" s="285"/>
    </row>
    <row r="43" spans="1:52" s="79" customFormat="1" x14ac:dyDescent="0.2">
      <c r="A43" s="79">
        <v>32</v>
      </c>
      <c r="B43" s="79">
        <v>45</v>
      </c>
      <c r="C43" s="79" t="s">
        <v>136</v>
      </c>
      <c r="D43" s="79" t="s">
        <v>179</v>
      </c>
      <c r="E43" s="79">
        <f t="shared" ref="E43:E74" si="15">IF($D43="Y",IF(ISNA(VLOOKUP($A43,PORTFOLIO_HIERARCHY,7,0)),-1,VLOOKUP($A43,PORTFOLIO_HIERARCHY,7,0)),"")</f>
        <v>697</v>
      </c>
      <c r="G43" s="109">
        <f>IF(AND($D43="Y",$E43&lt;&gt;"",$E43&lt;&gt;-1),IF(ISERR(GETPIVOTDATA("OA_VALUE",'VaR Extracts'!$A$9,"CUT_NUM",$E43,"RF_GROUP",G$9)),0,GETPIVOTDATA("OA_VALUE",'VaR Extracts'!$A$9,"CUT_NUM",$E43,"RF_GROUP",G$9)),0)</f>
        <v>0</v>
      </c>
      <c r="H43" s="110">
        <f>IF(AND($D43="Y",$E43&lt;&gt;"",$E43&lt;&gt;-1),IF(ISERR(GETPIVOTDATA("OA_VALUE",'VaR Extracts'!$A$9,"CUT_NUM",$E43,"RF_GROUP",H$9)),0,GETPIVOTDATA("OA_VALUE",'VaR Extracts'!$A$9,"CUT_NUM",$E43,"RF_GROUP",H$9)),0)</f>
        <v>0</v>
      </c>
      <c r="I43" s="110">
        <f>IF(AND($D43="Y",$E43&lt;&gt;"",$E43&lt;&gt;-1),IF(ISERR(GETPIVOTDATA("OA_VALUE",'VaR Extracts'!$A$9,"CUT_NUM",$E43,"RF_GROUP",I$9)),0,GETPIVOTDATA("OA_VALUE",'VaR Extracts'!$A$9,"CUT_NUM",$E43,"RF_GROUP",I$9)),0)</f>
        <v>0</v>
      </c>
      <c r="J43" s="110">
        <f>IF(AND($D43="Y",$E43&lt;&gt;"",$E43&lt;&gt;-1),IF(ISERR(GETPIVOTDATA("OA_VALUE",'VaR Extracts'!$A$9,"CUT_NUM",$E43,"RF_GROUP",J$9)),0,GETPIVOTDATA("OA_VALUE",'VaR Extracts'!$A$9,"CUT_NUM",$E43,"RF_GROUP",J$9)),0)</f>
        <v>0</v>
      </c>
      <c r="K43" s="110">
        <f>IF(AND($D43="Y",$E43&lt;&gt;"",$E43&lt;&gt;-1),IF(ISERR(GETPIVOTDATA("OA_VALUE",'VaR Extracts'!$A$9,"CUT_NUM",$E43,"RF_GROUP",K$9)),0,GETPIVOTDATA("OA_VALUE",'VaR Extracts'!$A$9,"CUT_NUM",$E43,"RF_GROUP",K$9)),0)</f>
        <v>0</v>
      </c>
      <c r="L43" s="111">
        <f>IF(AND($D43="Y",$E43&lt;&gt;"",$E43&lt;&gt;-1),IF(ISERR(GETPIVOTDATA("OA_VALUE",'VaR Extracts'!$A$9,"CUT_NUM",$E43,"RF_GROUP",L$9)),0,GETPIVOTDATA("OA_VALUE",'VaR Extracts'!$A$9,"CUT_NUM",$E43,"RF_GROUP",L$9)),0)</f>
        <v>0</v>
      </c>
      <c r="M43" s="109">
        <f t="shared" si="4"/>
        <v>0</v>
      </c>
      <c r="N43" s="110">
        <f t="shared" si="5"/>
        <v>0</v>
      </c>
      <c r="O43" s="110">
        <f t="shared" si="6"/>
        <v>0</v>
      </c>
      <c r="P43" s="110">
        <f t="shared" si="7"/>
        <v>0</v>
      </c>
      <c r="Q43" s="110">
        <f t="shared" si="8"/>
        <v>0</v>
      </c>
      <c r="R43" s="111">
        <f t="shared" si="9"/>
        <v>0</v>
      </c>
      <c r="S43" s="112" t="s">
        <v>179</v>
      </c>
      <c r="T43" s="79">
        <v>42</v>
      </c>
      <c r="U43" s="96">
        <f t="array" ref="U43">IF(S43="Y",SQRT(MMULT(MMULT(TRANSPOSE('MOD Vectors ALL'!$AP$3:$AP$68),CORR_MATRIX),'MOD Vectors ALL'!$AP$3:$AP$68)),"")</f>
        <v>0</v>
      </c>
      <c r="V43" s="112" t="s">
        <v>179</v>
      </c>
      <c r="W43" s="79">
        <v>42</v>
      </c>
      <c r="X43" s="96">
        <f t="array" ref="X43">IF(V43="Y",SQRT(MMULT(MMULT(TRANSPOSE('MOD Vectors DP'!$AP$3:$AP$68),CORR_MATRIX),'MOD Vectors DP'!$AP$3:$AP$68)),"")</f>
        <v>0</v>
      </c>
      <c r="Y43" s="112" t="s">
        <v>179</v>
      </c>
      <c r="Z43" s="79">
        <v>42</v>
      </c>
      <c r="AA43" s="96">
        <f t="array" ref="AA43">IF(Y43="Y",SQRT(MMULT(MMULT(TRANSPOSE('MOD Vectors FX'!$AP$3:$AP$68),CORR_MATRIX),'MOD Vectors FX'!$AP$3:$AP$68)),"")</f>
        <v>0</v>
      </c>
      <c r="AB43" s="112" t="s">
        <v>179</v>
      </c>
      <c r="AC43" s="79">
        <v>42</v>
      </c>
      <c r="AD43" s="96">
        <f t="array" ref="AD43">IF(AB43="Y",SQRT(MMULT(MMULT(TRANSPOSE('MOD Vectors IDX'!$AP$3:$AP$68),CORR_MATRIX),'MOD Vectors IDX'!$AP$3:$AP$68)),"")</f>
        <v>0</v>
      </c>
      <c r="AE43" s="112" t="s">
        <v>179</v>
      </c>
      <c r="AF43" s="79">
        <v>42</v>
      </c>
      <c r="AG43" s="207">
        <f t="array" ref="AG43">AO43+IF(AE43="Y",SQRT(MMULT(MMULT(TRANSPOSE('MOD Vectors SPD'!$AP$3:$AP$68),CORR_MATRIX),'MOD Vectors SPD'!$AP$3:$AP$68)),"")</f>
        <v>0</v>
      </c>
      <c r="AH43" s="112" t="s">
        <v>179</v>
      </c>
      <c r="AI43" s="79">
        <v>42</v>
      </c>
      <c r="AJ43" s="96">
        <f t="array" ref="AJ43">IF(AH43="Y",SQRT(MMULT(MMULT(TRANSPOSE('MOD Vectors YC'!$AP$3:$AP$68),CORR_MATRIX),'MOD Vectors YC'!$AP$3:$AP$68)),"")</f>
        <v>0</v>
      </c>
      <c r="AL43" s="112" t="s">
        <v>179</v>
      </c>
      <c r="AM43" s="79">
        <v>42</v>
      </c>
      <c r="AN43" s="207">
        <f t="array" ref="AN43">SUMIF('Sensis Vectors ALL'!$E$3:$E$141,"="&amp;"YC",'Sensis Vectors ALL'!$AP$3:$AP$141)</f>
        <v>0</v>
      </c>
      <c r="AO43" s="243">
        <f>IF(COUNTIF(CSVaR!$A:$F,$A43)&lt;&gt;0,VLOOKUP(A43,CSVaR!$A:$F,6,0),0)</f>
        <v>0</v>
      </c>
      <c r="AP43" s="79" t="s">
        <v>179</v>
      </c>
      <c r="AQ43" s="96">
        <f t="array" ref="AQ43">SQRT(SUMPRODUCT(H43:L43,H43:L43))</f>
        <v>0</v>
      </c>
      <c r="AR43" s="112" t="s">
        <v>179</v>
      </c>
      <c r="AS43" s="96">
        <f t="array" ref="AS43">SQRT(X43^2+AA43^2+AD43^2+AG43^2+AJ43^2)</f>
        <v>0</v>
      </c>
      <c r="AU43" s="281">
        <f t="shared" ref="AU43:AU74" si="16">VLOOKUP($A43,PORTFOLIO_HIERARCHY,2,0)</f>
        <v>10</v>
      </c>
      <c r="AV43" s="281" t="str">
        <f t="shared" ref="AV43:AV74" si="17">VLOOKUP($A43,PORTFOLIO_HIERARCHY,4,0)</f>
        <v>AM_SANSABI_T</v>
      </c>
      <c r="AW43" s="281" t="str">
        <f t="shared" ref="AW43:AW74" si="18">VLOOKUP($A43,PORTFOLIO_HIERARCHY,9,0)</f>
        <v>A1B1C1D1E6F1</v>
      </c>
      <c r="AX43" s="286" t="s">
        <v>474</v>
      </c>
      <c r="AY43" s="384" t="str">
        <f>IF($AX43="FINBRIDGE",6,IF($AX43="DB",3,IF($AX43="GROUP_PNL",12,"IRRELEVANT")))</f>
        <v>IRRELEVANT</v>
      </c>
      <c r="AZ43" s="286" t="s">
        <v>414</v>
      </c>
    </row>
    <row r="44" spans="1:52" s="79" customFormat="1" x14ac:dyDescent="0.2">
      <c r="A44" s="79">
        <v>33</v>
      </c>
      <c r="B44" s="79">
        <v>46</v>
      </c>
      <c r="C44" s="79" t="s">
        <v>137</v>
      </c>
      <c r="D44" s="79" t="s">
        <v>179</v>
      </c>
      <c r="E44" s="79">
        <f t="shared" si="15"/>
        <v>925</v>
      </c>
      <c r="G44" s="109">
        <f>IF(AND($D44="Y",$E44&lt;&gt;"",$E44&lt;&gt;-1),IF(ISERR(GETPIVOTDATA("OA_VALUE",'VaR Extracts'!$A$9,"CUT_NUM",$E44,"RF_GROUP",G$9)),0,GETPIVOTDATA("OA_VALUE",'VaR Extracts'!$A$9,"CUT_NUM",$E44,"RF_GROUP",G$9)),0)</f>
        <v>0</v>
      </c>
      <c r="H44" s="110">
        <f>IF(AND($D44="Y",$E44&lt;&gt;"",$E44&lt;&gt;-1),IF(ISERR(GETPIVOTDATA("OA_VALUE",'VaR Extracts'!$A$9,"CUT_NUM",$E44,"RF_GROUP",H$9)),0,GETPIVOTDATA("OA_VALUE",'VaR Extracts'!$A$9,"CUT_NUM",$E44,"RF_GROUP",H$9)),0)</f>
        <v>0</v>
      </c>
      <c r="I44" s="110">
        <f>IF(AND($D44="Y",$E44&lt;&gt;"",$E44&lt;&gt;-1),IF(ISERR(GETPIVOTDATA("OA_VALUE",'VaR Extracts'!$A$9,"CUT_NUM",$E44,"RF_GROUP",I$9)),0,GETPIVOTDATA("OA_VALUE",'VaR Extracts'!$A$9,"CUT_NUM",$E44,"RF_GROUP",I$9)),0)</f>
        <v>0</v>
      </c>
      <c r="J44" s="110">
        <f>IF(AND($D44="Y",$E44&lt;&gt;"",$E44&lt;&gt;-1),IF(ISERR(GETPIVOTDATA("OA_VALUE",'VaR Extracts'!$A$9,"CUT_NUM",$E44,"RF_GROUP",J$9)),0,GETPIVOTDATA("OA_VALUE",'VaR Extracts'!$A$9,"CUT_NUM",$E44,"RF_GROUP",J$9)),0)</f>
        <v>0</v>
      </c>
      <c r="K44" s="110">
        <f>IF(AND($D44="Y",$E44&lt;&gt;"",$E44&lt;&gt;-1),IF(ISERR(GETPIVOTDATA("OA_VALUE",'VaR Extracts'!$A$9,"CUT_NUM",$E44,"RF_GROUP",K$9)),0,GETPIVOTDATA("OA_VALUE",'VaR Extracts'!$A$9,"CUT_NUM",$E44,"RF_GROUP",K$9)),0)</f>
        <v>0</v>
      </c>
      <c r="L44" s="111">
        <f>IF(AND($D44="Y",$E44&lt;&gt;"",$E44&lt;&gt;-1),IF(ISERR(GETPIVOTDATA("OA_VALUE",'VaR Extracts'!$A$9,"CUT_NUM",$E44,"RF_GROUP",L$9)),0,GETPIVOTDATA("OA_VALUE",'VaR Extracts'!$A$9,"CUT_NUM",$E44,"RF_GROUP",L$9)),0)</f>
        <v>0</v>
      </c>
      <c r="M44" s="109">
        <f t="shared" si="4"/>
        <v>0</v>
      </c>
      <c r="N44" s="110">
        <f t="shared" si="5"/>
        <v>0</v>
      </c>
      <c r="O44" s="110">
        <f t="shared" si="6"/>
        <v>0</v>
      </c>
      <c r="P44" s="110">
        <f t="shared" si="7"/>
        <v>0</v>
      </c>
      <c r="Q44" s="110">
        <f t="shared" si="8"/>
        <v>0</v>
      </c>
      <c r="R44" s="111">
        <f t="shared" si="9"/>
        <v>0</v>
      </c>
      <c r="S44" s="112" t="s">
        <v>179</v>
      </c>
      <c r="T44" s="79">
        <v>43</v>
      </c>
      <c r="U44" s="96">
        <f t="array" ref="U44">IF(S44="Y",SQRT(MMULT(MMULT(TRANSPOSE('MOD Vectors ALL'!$AQ$3:$AQ$68),CORR_MATRIX),'MOD Vectors ALL'!$AQ$3:$AQ$68)),"")</f>
        <v>0</v>
      </c>
      <c r="V44" s="112" t="s">
        <v>179</v>
      </c>
      <c r="W44" s="79">
        <v>43</v>
      </c>
      <c r="X44" s="96">
        <f t="array" ref="X44">IF(V44="Y",SQRT(MMULT(MMULT(TRANSPOSE('MOD Vectors DP'!$AQ$3:$AQ$68),CORR_MATRIX),'MOD Vectors DP'!$AQ$3:$AQ$68)),"")</f>
        <v>0</v>
      </c>
      <c r="Y44" s="112" t="s">
        <v>179</v>
      </c>
      <c r="Z44" s="79">
        <v>43</v>
      </c>
      <c r="AA44" s="96">
        <f t="array" ref="AA44">IF(Y44="Y",SQRT(MMULT(MMULT(TRANSPOSE('MOD Vectors FX'!$AQ$3:$AQ$68),CORR_MATRIX),'MOD Vectors FX'!$AQ$3:$AQ$68)),"")</f>
        <v>0</v>
      </c>
      <c r="AB44" s="112" t="s">
        <v>179</v>
      </c>
      <c r="AC44" s="79">
        <v>43</v>
      </c>
      <c r="AD44" s="96">
        <f t="array" ref="AD44">IF(AB44="Y",SQRT(MMULT(MMULT(TRANSPOSE('MOD Vectors IDX'!$AQ$3:$AQ$68),CORR_MATRIX),'MOD Vectors IDX'!$AQ$3:$AQ$68)),"")</f>
        <v>0</v>
      </c>
      <c r="AE44" s="112" t="s">
        <v>179</v>
      </c>
      <c r="AF44" s="79">
        <v>43</v>
      </c>
      <c r="AG44" s="207">
        <f t="array" ref="AG44">AO44+IF(AE44="Y",SQRT(MMULT(MMULT(TRANSPOSE('MOD Vectors SPD'!$AQ$3:$AQ$68),CORR_MATRIX),'MOD Vectors SPD'!$AQ$3:$AQ$68)),"")</f>
        <v>0</v>
      </c>
      <c r="AH44" s="112" t="s">
        <v>179</v>
      </c>
      <c r="AI44" s="79">
        <v>43</v>
      </c>
      <c r="AJ44" s="96">
        <f t="array" ref="AJ44">IF(AH44="Y",SQRT(MMULT(MMULT(TRANSPOSE('MOD Vectors YC'!$AQ$3:$AQ$68),CORR_MATRIX),'MOD Vectors YC'!$AQ$3:$AQ$68)),"")</f>
        <v>0</v>
      </c>
      <c r="AL44" s="112" t="s">
        <v>179</v>
      </c>
      <c r="AM44" s="79">
        <v>43</v>
      </c>
      <c r="AN44" s="207">
        <f t="array" ref="AN44">SUMIF('Sensis Vectors ALL'!$E$3:$E$141,"="&amp;"YC",'Sensis Vectors ALL'!$AQ$3:$AQ$141)</f>
        <v>0</v>
      </c>
      <c r="AO44" s="243">
        <f>IF(COUNTIF(CSVaR!$A:$F,$A44)&lt;&gt;0,VLOOKUP(A44,CSVaR!$A:$F,6,0),0)</f>
        <v>0</v>
      </c>
      <c r="AP44" s="79" t="s">
        <v>179</v>
      </c>
      <c r="AQ44" s="96">
        <f t="array" ref="AQ44">SQRT(SUMPRODUCT(H44:L44,H44:L44))</f>
        <v>0</v>
      </c>
      <c r="AR44" s="112" t="s">
        <v>179</v>
      </c>
      <c r="AS44" s="96">
        <f t="array" ref="AS44">SQRT(X44^2+AA44^2+AD44^2+AG44^2+AJ44^2)</f>
        <v>0</v>
      </c>
      <c r="AU44" s="281">
        <f t="shared" si="16"/>
        <v>10</v>
      </c>
      <c r="AV44" s="281" t="str">
        <f t="shared" si="17"/>
        <v>SanSabiaSPV</v>
      </c>
      <c r="AW44" s="281" t="str">
        <f t="shared" si="18"/>
        <v>A1B1C1D1E6F2</v>
      </c>
      <c r="AX44" s="286" t="s">
        <v>474</v>
      </c>
      <c r="AY44" s="384" t="str">
        <f>IF($AX44="FINBRIDGE",6,IF($AX44="DB",3,IF($AX44="GROUP_PNL",12,"IRRELEVANT")))</f>
        <v>IRRELEVANT</v>
      </c>
      <c r="AZ44" s="286" t="s">
        <v>414</v>
      </c>
    </row>
    <row r="45" spans="1:52" s="118" customFormat="1" x14ac:dyDescent="0.2">
      <c r="A45" s="118">
        <v>34</v>
      </c>
      <c r="B45" s="118">
        <v>47</v>
      </c>
      <c r="C45" s="118" t="s">
        <v>173</v>
      </c>
      <c r="D45" s="118" t="s">
        <v>179</v>
      </c>
      <c r="E45" s="118">
        <f t="shared" si="15"/>
        <v>710</v>
      </c>
      <c r="G45" s="119">
        <f>IF(AND($D45="Y",$E45&lt;&gt;"",$E45&lt;&gt;-1),IF(ISERR(GETPIVOTDATA("OA_VALUE",'VaR Extracts'!$A$9,"CUT_NUM",$E45,"RF_GROUP",G$9)),0,GETPIVOTDATA("OA_VALUE",'VaR Extracts'!$A$9,"CUT_NUM",$E45,"RF_GROUP",G$9)),0)</f>
        <v>0</v>
      </c>
      <c r="H45" s="120">
        <f>IF(AND($D45="Y",$E45&lt;&gt;"",$E45&lt;&gt;-1),IF(ISERR(GETPIVOTDATA("OA_VALUE",'VaR Extracts'!$A$9,"CUT_NUM",$E45,"RF_GROUP",H$9)),0,GETPIVOTDATA("OA_VALUE",'VaR Extracts'!$A$9,"CUT_NUM",$E45,"RF_GROUP",H$9)),0)</f>
        <v>0</v>
      </c>
      <c r="I45" s="120">
        <f>IF(AND($D45="Y",$E45&lt;&gt;"",$E45&lt;&gt;-1),IF(ISERR(GETPIVOTDATA("OA_VALUE",'VaR Extracts'!$A$9,"CUT_NUM",$E45,"RF_GROUP",I$9)),0,GETPIVOTDATA("OA_VALUE",'VaR Extracts'!$A$9,"CUT_NUM",$E45,"RF_GROUP",I$9)),0)</f>
        <v>0</v>
      </c>
      <c r="J45" s="120">
        <f>IF(AND($D45="Y",$E45&lt;&gt;"",$E45&lt;&gt;-1),IF(ISERR(GETPIVOTDATA("OA_VALUE",'VaR Extracts'!$A$9,"CUT_NUM",$E45,"RF_GROUP",J$9)),0,GETPIVOTDATA("OA_VALUE",'VaR Extracts'!$A$9,"CUT_NUM",$E45,"RF_GROUP",J$9)),0)</f>
        <v>0</v>
      </c>
      <c r="K45" s="120">
        <f>IF(AND($D45="Y",$E45&lt;&gt;"",$E45&lt;&gt;-1),IF(ISERR(GETPIVOTDATA("OA_VALUE",'VaR Extracts'!$A$9,"CUT_NUM",$E45,"RF_GROUP",K$9)),0,GETPIVOTDATA("OA_VALUE",'VaR Extracts'!$A$9,"CUT_NUM",$E45,"RF_GROUP",K$9)),0)</f>
        <v>0</v>
      </c>
      <c r="L45" s="121">
        <f>IF(AND($D45="Y",$E45&lt;&gt;"",$E45&lt;&gt;-1),IF(ISERR(GETPIVOTDATA("OA_VALUE",'VaR Extracts'!$A$9,"CUT_NUM",$E45,"RF_GROUP",L$9)),0,GETPIVOTDATA("OA_VALUE",'VaR Extracts'!$A$9,"CUT_NUM",$E45,"RF_GROUP",L$9)),0)</f>
        <v>0</v>
      </c>
      <c r="M45" s="119">
        <f t="shared" si="4"/>
        <v>-90.50302843952926</v>
      </c>
      <c r="N45" s="120">
        <f t="shared" si="5"/>
        <v>0</v>
      </c>
      <c r="O45" s="120">
        <f t="shared" si="6"/>
        <v>0</v>
      </c>
      <c r="P45" s="120">
        <f t="shared" si="7"/>
        <v>0</v>
      </c>
      <c r="Q45" s="120">
        <f t="shared" si="8"/>
        <v>0</v>
      </c>
      <c r="R45" s="121">
        <f t="shared" si="9"/>
        <v>-125.0979663383941</v>
      </c>
      <c r="S45" s="122" t="s">
        <v>179</v>
      </c>
      <c r="T45" s="118">
        <v>44</v>
      </c>
      <c r="U45" s="124">
        <f t="array" ref="U45">IF(S45="Y",SQRT(MMULT(MMULT(TRANSPOSE('MOD Vectors ALL'!$AR$3:$AR$68),CORR_MATRIX),'MOD Vectors ALL'!$AR$3:$AR$68)),"")</f>
        <v>90.50302843952926</v>
      </c>
      <c r="V45" s="122" t="s">
        <v>179</v>
      </c>
      <c r="W45" s="118">
        <v>44</v>
      </c>
      <c r="X45" s="124">
        <f t="array" ref="X45">IF(V45="Y",SQRT(MMULT(MMULT(TRANSPOSE('MOD Vectors DP'!$AR$3:$AR$68),CORR_MATRIX),'MOD Vectors DP'!$AR$3:$AR$68)),"")</f>
        <v>0</v>
      </c>
      <c r="Y45" s="122" t="s">
        <v>179</v>
      </c>
      <c r="Z45" s="118">
        <v>44</v>
      </c>
      <c r="AA45" s="124">
        <f t="array" ref="AA45">IF(Y45="Y",SQRT(MMULT(MMULT(TRANSPOSE('MOD Vectors FX'!$AR$3:$AR$68),CORR_MATRIX),'MOD Vectors FX'!$AR$3:$AR$68)),"")</f>
        <v>0</v>
      </c>
      <c r="AB45" s="122" t="s">
        <v>179</v>
      </c>
      <c r="AC45" s="118">
        <v>44</v>
      </c>
      <c r="AD45" s="124">
        <f t="array" ref="AD45">IF(AB45="Y",SQRT(MMULT(MMULT(TRANSPOSE('MOD Vectors IDX'!$AR$3:$AR$68),CORR_MATRIX),'MOD Vectors IDX'!$AR$3:$AR$68)),"")</f>
        <v>0</v>
      </c>
      <c r="AE45" s="122" t="s">
        <v>179</v>
      </c>
      <c r="AF45" s="118">
        <v>44</v>
      </c>
      <c r="AG45" s="206">
        <f t="array" ref="AG45">AO45+IF(AE45="Y",SQRT(MMULT(MMULT(TRANSPOSE('MOD Vectors SPD'!$AR$3:$AR$68),CORR_MATRIX),'MOD Vectors SPD'!$AR$3:$AR$68)),"")</f>
        <v>0</v>
      </c>
      <c r="AH45" s="122" t="s">
        <v>179</v>
      </c>
      <c r="AI45" s="118">
        <v>44</v>
      </c>
      <c r="AJ45" s="124">
        <f t="array" ref="AJ45">IF(AH45="Y",SQRT(MMULT(MMULT(TRANSPOSE('MOD Vectors YC'!$AR$3:$AR$68),CORR_MATRIX),'MOD Vectors YC'!$AR$3:$AR$68)),"")</f>
        <v>125.0979663383941</v>
      </c>
      <c r="AL45" s="122" t="s">
        <v>179</v>
      </c>
      <c r="AM45" s="118">
        <v>44</v>
      </c>
      <c r="AN45" s="206">
        <f t="array" ref="AN45">SUMIF('Sensis Vectors ALL'!$E$3:$E$141,"="&amp;"YC",'Sensis Vectors ALL'!$AR$3:$AR$141)</f>
        <v>-675.11</v>
      </c>
      <c r="AO45" s="243">
        <f>IF(COUNTIF(CSVaR!$A:$F,$A45)&lt;&gt;0,VLOOKUP(A45,CSVaR!$A:$F,6,0),0)</f>
        <v>0</v>
      </c>
      <c r="AP45" s="118" t="s">
        <v>179</v>
      </c>
      <c r="AQ45" s="124">
        <f t="array" ref="AQ45">SQRT(SUMPRODUCT(H45:L45,H45:L45))</f>
        <v>0</v>
      </c>
      <c r="AR45" s="122" t="s">
        <v>179</v>
      </c>
      <c r="AS45" s="124">
        <f t="array" ref="AS45">SQRT(X45^2+AA45^2+AD45^2+AG45^2+AJ45^2)</f>
        <v>125.0979663383941</v>
      </c>
      <c r="AU45" s="280">
        <f t="shared" si="16"/>
        <v>4</v>
      </c>
      <c r="AV45" s="280" t="str">
        <f t="shared" si="17"/>
        <v>4_STRUCT_PROD</v>
      </c>
      <c r="AW45" s="280" t="str">
        <f t="shared" si="18"/>
        <v>A1B1C1D2</v>
      </c>
      <c r="AX45" s="285" t="s">
        <v>369</v>
      </c>
      <c r="AY45" s="383"/>
      <c r="AZ45" s="285">
        <f>$AZ$46+$AZ$52+$AZ$54</f>
        <v>-21013.490072000015</v>
      </c>
    </row>
    <row r="46" spans="1:52" s="118" customFormat="1" x14ac:dyDescent="0.2">
      <c r="A46" s="118">
        <v>35</v>
      </c>
      <c r="B46" s="118">
        <v>48</v>
      </c>
      <c r="C46" s="118" t="s">
        <v>173</v>
      </c>
      <c r="D46" s="118" t="s">
        <v>179</v>
      </c>
      <c r="E46" s="118">
        <f t="shared" si="15"/>
        <v>746</v>
      </c>
      <c r="G46" s="119">
        <f>IF(AND($D46="Y",$E46&lt;&gt;"",$E46&lt;&gt;-1),IF(ISERR(GETPIVOTDATA("OA_VALUE",'VaR Extracts'!$A$9,"CUT_NUM",$E46,"RF_GROUP",G$9)),0,GETPIVOTDATA("OA_VALUE",'VaR Extracts'!$A$9,"CUT_NUM",$E46,"RF_GROUP",G$9)),0)</f>
        <v>0</v>
      </c>
      <c r="H46" s="120">
        <f>IF(AND($D46="Y",$E46&lt;&gt;"",$E46&lt;&gt;-1),IF(ISERR(GETPIVOTDATA("OA_VALUE",'VaR Extracts'!$A$9,"CUT_NUM",$E46,"RF_GROUP",H$9)),0,GETPIVOTDATA("OA_VALUE",'VaR Extracts'!$A$9,"CUT_NUM",$E46,"RF_GROUP",H$9)),0)</f>
        <v>0</v>
      </c>
      <c r="I46" s="120">
        <f>IF(AND($D46="Y",$E46&lt;&gt;"",$E46&lt;&gt;-1),IF(ISERR(GETPIVOTDATA("OA_VALUE",'VaR Extracts'!$A$9,"CUT_NUM",$E46,"RF_GROUP",I$9)),0,GETPIVOTDATA("OA_VALUE",'VaR Extracts'!$A$9,"CUT_NUM",$E46,"RF_GROUP",I$9)),0)</f>
        <v>0</v>
      </c>
      <c r="J46" s="120">
        <f>IF(AND($D46="Y",$E46&lt;&gt;"",$E46&lt;&gt;-1),IF(ISERR(GETPIVOTDATA("OA_VALUE",'VaR Extracts'!$A$9,"CUT_NUM",$E46,"RF_GROUP",J$9)),0,GETPIVOTDATA("OA_VALUE",'VaR Extracts'!$A$9,"CUT_NUM",$E46,"RF_GROUP",J$9)),0)</f>
        <v>0</v>
      </c>
      <c r="K46" s="120">
        <f>IF(AND($D46="Y",$E46&lt;&gt;"",$E46&lt;&gt;-1),IF(ISERR(GETPIVOTDATA("OA_VALUE",'VaR Extracts'!$A$9,"CUT_NUM",$E46,"RF_GROUP",K$9)),0,GETPIVOTDATA("OA_VALUE",'VaR Extracts'!$A$9,"CUT_NUM",$E46,"RF_GROUP",K$9)),0)</f>
        <v>0</v>
      </c>
      <c r="L46" s="121">
        <f>IF(AND($D46="Y",$E46&lt;&gt;"",$E46&lt;&gt;-1),IF(ISERR(GETPIVOTDATA("OA_VALUE",'VaR Extracts'!$A$9,"CUT_NUM",$E46,"RF_GROUP",L$9)),0,GETPIVOTDATA("OA_VALUE",'VaR Extracts'!$A$9,"CUT_NUM",$E46,"RF_GROUP",L$9)),0)</f>
        <v>0</v>
      </c>
      <c r="M46" s="119">
        <f t="shared" si="4"/>
        <v>0</v>
      </c>
      <c r="N46" s="120">
        <f t="shared" si="5"/>
        <v>0</v>
      </c>
      <c r="O46" s="120">
        <f t="shared" si="6"/>
        <v>0</v>
      </c>
      <c r="P46" s="120">
        <f t="shared" si="7"/>
        <v>0</v>
      </c>
      <c r="Q46" s="120">
        <f t="shared" si="8"/>
        <v>0</v>
      </c>
      <c r="R46" s="121">
        <f t="shared" si="9"/>
        <v>0</v>
      </c>
      <c r="S46" s="122" t="s">
        <v>179</v>
      </c>
      <c r="T46" s="118">
        <v>45</v>
      </c>
      <c r="U46" s="124">
        <f t="array" ref="U46">IF(S46="Y",SQRT(MMULT(MMULT(TRANSPOSE('MOD Vectors ALL'!$AS$3:$AS$68),CORR_MATRIX),'MOD Vectors ALL'!$AS$3:$AS$68)),"")</f>
        <v>0</v>
      </c>
      <c r="V46" s="122" t="s">
        <v>179</v>
      </c>
      <c r="W46" s="118">
        <v>45</v>
      </c>
      <c r="X46" s="124">
        <f t="array" ref="X46">IF(V46="Y",SQRT(MMULT(MMULT(TRANSPOSE('MOD Vectors DP'!$AS$3:$AS$68),CORR_MATRIX),'MOD Vectors DP'!$AS$3:$AS$68)),"")</f>
        <v>0</v>
      </c>
      <c r="Y46" s="122" t="s">
        <v>179</v>
      </c>
      <c r="Z46" s="118">
        <v>45</v>
      </c>
      <c r="AA46" s="124">
        <f t="array" ref="AA46">IF(Y46="Y",SQRT(MMULT(MMULT(TRANSPOSE('MOD Vectors FX'!$AS$3:$AS$68),CORR_MATRIX),'MOD Vectors FX'!$AS$3:$AS$68)),"")</f>
        <v>0</v>
      </c>
      <c r="AB46" s="122" t="s">
        <v>179</v>
      </c>
      <c r="AC46" s="118">
        <v>45</v>
      </c>
      <c r="AD46" s="124">
        <f t="array" ref="AD46">IF(AB46="Y",SQRT(MMULT(MMULT(TRANSPOSE('MOD Vectors IDX'!$AS$3:$AS$68),CORR_MATRIX),'MOD Vectors IDX'!$AS$3:$AS$68)),"")</f>
        <v>0</v>
      </c>
      <c r="AE46" s="122" t="s">
        <v>179</v>
      </c>
      <c r="AF46" s="118">
        <v>45</v>
      </c>
      <c r="AG46" s="206">
        <f t="array" ref="AG46">AO46+IF(AE46="Y",SQRT(MMULT(MMULT(TRANSPOSE('MOD Vectors SPD'!$AS$3:$AS$68),CORR_MATRIX),'MOD Vectors SPD'!$AS$3:$AS$68)),"")</f>
        <v>0</v>
      </c>
      <c r="AH46" s="122" t="s">
        <v>179</v>
      </c>
      <c r="AI46" s="118">
        <v>45</v>
      </c>
      <c r="AJ46" s="124">
        <f t="array" ref="AJ46">IF(AH46="Y",SQRT(MMULT(MMULT(TRANSPOSE('MOD Vectors YC'!$AS$3:$AS$68),CORR_MATRIX),'MOD Vectors YC'!$AS$3:$AS$68)),"")</f>
        <v>0</v>
      </c>
      <c r="AL46" s="122" t="s">
        <v>179</v>
      </c>
      <c r="AM46" s="118">
        <v>45</v>
      </c>
      <c r="AN46" s="206">
        <f t="array" ref="AN46">SUMIF('Sensis Vectors ALL'!$E$3:$E$141,"="&amp;"YC",'Sensis Vectors ALL'!$AS$3:$AS$141)</f>
        <v>0</v>
      </c>
      <c r="AO46" s="243">
        <f>IF(COUNTIF(CSVaR!$A:$F,$A46)&lt;&gt;0,VLOOKUP(A46,CSVaR!$A:$F,6,0),0)</f>
        <v>0</v>
      </c>
      <c r="AP46" s="118" t="s">
        <v>179</v>
      </c>
      <c r="AQ46" s="124">
        <f t="array" ref="AQ46">SQRT(SUMPRODUCT(H46:L46,H46:L46))</f>
        <v>0</v>
      </c>
      <c r="AR46" s="122" t="s">
        <v>179</v>
      </c>
      <c r="AS46" s="124">
        <f t="array" ref="AS46">SQRT(X46^2+AA46^2+AD46^2+AG46^2+AJ46^2)</f>
        <v>0</v>
      </c>
      <c r="AU46" s="280">
        <f t="shared" si="16"/>
        <v>5</v>
      </c>
      <c r="AV46" s="280" t="str">
        <f t="shared" si="17"/>
        <v>5_CDO_GUAR</v>
      </c>
      <c r="AW46" s="280" t="str">
        <f t="shared" si="18"/>
        <v>A1B1C1D2E1</v>
      </c>
      <c r="AX46" s="285" t="s">
        <v>369</v>
      </c>
      <c r="AY46" s="383"/>
      <c r="AZ46" s="285">
        <f>$AZ$47</f>
        <v>5.7999975979328156E-5</v>
      </c>
    </row>
    <row r="47" spans="1:52" s="79" customFormat="1" x14ac:dyDescent="0.2">
      <c r="A47" s="79">
        <v>36</v>
      </c>
      <c r="B47" s="79">
        <v>49</v>
      </c>
      <c r="C47" s="79" t="s">
        <v>136</v>
      </c>
      <c r="D47" s="79" t="s">
        <v>179</v>
      </c>
      <c r="E47" s="79">
        <f t="shared" si="15"/>
        <v>714</v>
      </c>
      <c r="G47" s="109">
        <f>IF(AND($D47="Y",$E47&lt;&gt;"",$E47&lt;&gt;-1),IF(ISERR(GETPIVOTDATA("OA_VALUE",'VaR Extracts'!$A$9,"CUT_NUM",$E47,"RF_GROUP",G$9)),0,GETPIVOTDATA("OA_VALUE",'VaR Extracts'!$A$9,"CUT_NUM",$E47,"RF_GROUP",G$9)),0)</f>
        <v>0</v>
      </c>
      <c r="H47" s="110">
        <f>IF(AND($D47="Y",$E47&lt;&gt;"",$E47&lt;&gt;-1),IF(ISERR(GETPIVOTDATA("OA_VALUE",'VaR Extracts'!$A$9,"CUT_NUM",$E47,"RF_GROUP",H$9)),0,GETPIVOTDATA("OA_VALUE",'VaR Extracts'!$A$9,"CUT_NUM",$E47,"RF_GROUP",H$9)),0)</f>
        <v>0</v>
      </c>
      <c r="I47" s="110">
        <f>IF(AND($D47="Y",$E47&lt;&gt;"",$E47&lt;&gt;-1),IF(ISERR(GETPIVOTDATA("OA_VALUE",'VaR Extracts'!$A$9,"CUT_NUM",$E47,"RF_GROUP",I$9)),0,GETPIVOTDATA("OA_VALUE",'VaR Extracts'!$A$9,"CUT_NUM",$E47,"RF_GROUP",I$9)),0)</f>
        <v>0</v>
      </c>
      <c r="J47" s="110">
        <f>IF(AND($D47="Y",$E47&lt;&gt;"",$E47&lt;&gt;-1),IF(ISERR(GETPIVOTDATA("OA_VALUE",'VaR Extracts'!$A$9,"CUT_NUM",$E47,"RF_GROUP",J$9)),0,GETPIVOTDATA("OA_VALUE",'VaR Extracts'!$A$9,"CUT_NUM",$E47,"RF_GROUP",J$9)),0)</f>
        <v>0</v>
      </c>
      <c r="K47" s="110">
        <f>IF(AND($D47="Y",$E47&lt;&gt;"",$E47&lt;&gt;-1),IF(ISERR(GETPIVOTDATA("OA_VALUE",'VaR Extracts'!$A$9,"CUT_NUM",$E47,"RF_GROUP",K$9)),0,GETPIVOTDATA("OA_VALUE",'VaR Extracts'!$A$9,"CUT_NUM",$E47,"RF_GROUP",K$9)),0)</f>
        <v>0</v>
      </c>
      <c r="L47" s="111">
        <f>IF(AND($D47="Y",$E47&lt;&gt;"",$E47&lt;&gt;-1),IF(ISERR(GETPIVOTDATA("OA_VALUE",'VaR Extracts'!$A$9,"CUT_NUM",$E47,"RF_GROUP",L$9)),0,GETPIVOTDATA("OA_VALUE",'VaR Extracts'!$A$9,"CUT_NUM",$E47,"RF_GROUP",L$9)),0)</f>
        <v>0</v>
      </c>
      <c r="M47" s="109">
        <f t="shared" si="4"/>
        <v>0</v>
      </c>
      <c r="N47" s="110">
        <f t="shared" si="5"/>
        <v>0</v>
      </c>
      <c r="O47" s="110">
        <f t="shared" si="6"/>
        <v>0</v>
      </c>
      <c r="P47" s="110">
        <f t="shared" si="7"/>
        <v>0</v>
      </c>
      <c r="Q47" s="110">
        <f t="shared" si="8"/>
        <v>0</v>
      </c>
      <c r="R47" s="111">
        <f t="shared" si="9"/>
        <v>0</v>
      </c>
      <c r="S47" s="112" t="s">
        <v>179</v>
      </c>
      <c r="T47" s="79">
        <v>46</v>
      </c>
      <c r="U47" s="96">
        <f t="array" ref="U47">IF(S47="Y",SQRT(MMULT(MMULT(TRANSPOSE('MOD Vectors ALL'!$AT$3:$AT$68),CORR_MATRIX),'MOD Vectors ALL'!$AT$3:$AT$68)),"")</f>
        <v>0</v>
      </c>
      <c r="V47" s="112" t="s">
        <v>179</v>
      </c>
      <c r="W47" s="79">
        <v>46</v>
      </c>
      <c r="X47" s="96">
        <f t="array" ref="X47">IF(V47="Y",SQRT(MMULT(MMULT(TRANSPOSE('MOD Vectors DP'!$AT$3:$AT$68),CORR_MATRIX),'MOD Vectors DP'!$AT$3:$AT$68)),"")</f>
        <v>0</v>
      </c>
      <c r="Y47" s="112" t="s">
        <v>179</v>
      </c>
      <c r="Z47" s="79">
        <v>46</v>
      </c>
      <c r="AA47" s="96">
        <f t="array" ref="AA47">IF(Y47="Y",SQRT(MMULT(MMULT(TRANSPOSE('MOD Vectors FX'!$AT$3:$AT$68),CORR_MATRIX),'MOD Vectors FX'!$AT$3:$AT$68)),"")</f>
        <v>0</v>
      </c>
      <c r="AB47" s="112" t="s">
        <v>179</v>
      </c>
      <c r="AC47" s="79">
        <v>46</v>
      </c>
      <c r="AD47" s="96">
        <f t="array" ref="AD47">IF(AB47="Y",SQRT(MMULT(MMULT(TRANSPOSE('MOD Vectors IDX'!$AT$3:$AT$68),CORR_MATRIX),'MOD Vectors IDX'!$AT$3:$AT$68)),"")</f>
        <v>0</v>
      </c>
      <c r="AE47" s="112" t="s">
        <v>179</v>
      </c>
      <c r="AF47" s="79">
        <v>46</v>
      </c>
      <c r="AG47" s="207">
        <f t="array" ref="AG47">AO47+IF(AE47="Y",SQRT(MMULT(MMULT(TRANSPOSE('MOD Vectors SPD'!$AT$3:$AT$68),CORR_MATRIX),'MOD Vectors SPD'!$AT$3:$AT$68)),"")</f>
        <v>0</v>
      </c>
      <c r="AH47" s="112" t="s">
        <v>179</v>
      </c>
      <c r="AI47" s="79">
        <v>46</v>
      </c>
      <c r="AJ47" s="96">
        <f t="array" ref="AJ47">IF(AH47="Y",SQRT(MMULT(MMULT(TRANSPOSE('MOD Vectors YC'!$AT$3:$AT$68),CORR_MATRIX),'MOD Vectors YC'!$AT$3:$AT$68)),"")</f>
        <v>0</v>
      </c>
      <c r="AL47" s="112" t="s">
        <v>179</v>
      </c>
      <c r="AM47" s="79">
        <v>46</v>
      </c>
      <c r="AN47" s="207">
        <f t="array" ref="AN47">SUMIF('Sensis Vectors ALL'!$E$3:$E$141,"="&amp;"YC",'Sensis Vectors ALL'!$AT$3:$AT$141)</f>
        <v>0</v>
      </c>
      <c r="AO47" s="243">
        <f>IF(COUNTIF(CSVaR!$A:$F,$A47)&lt;&gt;0,VLOOKUP(A47,CSVaR!$A:$F,6,0),0)</f>
        <v>0</v>
      </c>
      <c r="AP47" s="79" t="s">
        <v>179</v>
      </c>
      <c r="AQ47" s="96">
        <f t="array" ref="AQ47">SQRT(SUMPRODUCT(H47:L47,H47:L47))</f>
        <v>0</v>
      </c>
      <c r="AR47" s="112" t="s">
        <v>179</v>
      </c>
      <c r="AS47" s="96">
        <f t="array" ref="AS47">SQRT(X47^2+AA47^2+AD47^2+AG47^2+AJ47^2)</f>
        <v>0</v>
      </c>
      <c r="AU47" s="281">
        <f t="shared" si="16"/>
        <v>10</v>
      </c>
      <c r="AV47" s="281" t="str">
        <f t="shared" si="17"/>
        <v>AS_CDOGUAR_L</v>
      </c>
      <c r="AW47" s="281" t="str">
        <f t="shared" si="18"/>
        <v>A1B1C1D2E1F1</v>
      </c>
      <c r="AX47" s="286" t="s">
        <v>483</v>
      </c>
      <c r="AY47" s="384">
        <v>5</v>
      </c>
      <c r="AZ47" s="286">
        <f>VLOOKUP($AV47,'PnL Report RMC_NY'!A:E,$AY47,0)</f>
        <v>5.7999975979328156E-5</v>
      </c>
    </row>
    <row r="48" spans="1:52" s="79" customFormat="1" x14ac:dyDescent="0.2">
      <c r="A48" s="79">
        <v>37</v>
      </c>
      <c r="B48" s="79">
        <v>50</v>
      </c>
      <c r="C48" s="79" t="s">
        <v>137</v>
      </c>
      <c r="D48" s="79" t="s">
        <v>179</v>
      </c>
      <c r="E48" s="79">
        <f t="shared" si="15"/>
        <v>972</v>
      </c>
      <c r="G48" s="109">
        <f>IF(AND($D48="Y",$E48&lt;&gt;"",$E48&lt;&gt;-1),IF(ISERR(GETPIVOTDATA("OA_VALUE",'VaR Extracts'!$A$9,"CUT_NUM",$E48,"RF_GROUP",G$9)),0,GETPIVOTDATA("OA_VALUE",'VaR Extracts'!$A$9,"CUT_NUM",$E48,"RF_GROUP",G$9)),0)</f>
        <v>0</v>
      </c>
      <c r="H48" s="110">
        <f>IF(AND($D48="Y",$E48&lt;&gt;"",$E48&lt;&gt;-1),IF(ISERR(GETPIVOTDATA("OA_VALUE",'VaR Extracts'!$A$9,"CUT_NUM",$E48,"RF_GROUP",H$9)),0,GETPIVOTDATA("OA_VALUE",'VaR Extracts'!$A$9,"CUT_NUM",$E48,"RF_GROUP",H$9)),0)</f>
        <v>0</v>
      </c>
      <c r="I48" s="110">
        <f>IF(AND($D48="Y",$E48&lt;&gt;"",$E48&lt;&gt;-1),IF(ISERR(GETPIVOTDATA("OA_VALUE",'VaR Extracts'!$A$9,"CUT_NUM",$E48,"RF_GROUP",I$9)),0,GETPIVOTDATA("OA_VALUE",'VaR Extracts'!$A$9,"CUT_NUM",$E48,"RF_GROUP",I$9)),0)</f>
        <v>0</v>
      </c>
      <c r="J48" s="110">
        <f>IF(AND($D48="Y",$E48&lt;&gt;"",$E48&lt;&gt;-1),IF(ISERR(GETPIVOTDATA("OA_VALUE",'VaR Extracts'!$A$9,"CUT_NUM",$E48,"RF_GROUP",J$9)),0,GETPIVOTDATA("OA_VALUE",'VaR Extracts'!$A$9,"CUT_NUM",$E48,"RF_GROUP",J$9)),0)</f>
        <v>0</v>
      </c>
      <c r="K48" s="110">
        <f>IF(AND($D48="Y",$E48&lt;&gt;"",$E48&lt;&gt;-1),IF(ISERR(GETPIVOTDATA("OA_VALUE",'VaR Extracts'!$A$9,"CUT_NUM",$E48,"RF_GROUP",K$9)),0,GETPIVOTDATA("OA_VALUE",'VaR Extracts'!$A$9,"CUT_NUM",$E48,"RF_GROUP",K$9)),0)</f>
        <v>0</v>
      </c>
      <c r="L48" s="111">
        <f>IF(AND($D48="Y",$E48&lt;&gt;"",$E48&lt;&gt;-1),IF(ISERR(GETPIVOTDATA("OA_VALUE",'VaR Extracts'!$A$9,"CUT_NUM",$E48,"RF_GROUP",L$9)),0,GETPIVOTDATA("OA_VALUE",'VaR Extracts'!$A$9,"CUT_NUM",$E48,"RF_GROUP",L$9)),0)</f>
        <v>0</v>
      </c>
      <c r="M48" s="109">
        <f t="shared" si="4"/>
        <v>0</v>
      </c>
      <c r="N48" s="110">
        <f t="shared" si="5"/>
        <v>0</v>
      </c>
      <c r="O48" s="110">
        <f t="shared" si="6"/>
        <v>0</v>
      </c>
      <c r="P48" s="110">
        <f t="shared" si="7"/>
        <v>0</v>
      </c>
      <c r="Q48" s="110">
        <f t="shared" si="8"/>
        <v>0</v>
      </c>
      <c r="R48" s="111">
        <f t="shared" si="9"/>
        <v>0</v>
      </c>
      <c r="S48" s="112" t="s">
        <v>179</v>
      </c>
      <c r="T48" s="79">
        <v>47</v>
      </c>
      <c r="U48" s="96">
        <f t="array" ref="U48">IF(S48="Y",SQRT(MMULT(MMULT(TRANSPOSE('MOD Vectors ALL'!$AU$3:$AU$68),CORR_MATRIX),'MOD Vectors ALL'!$AU$3:$AU$68)),"")</f>
        <v>0</v>
      </c>
      <c r="V48" s="112" t="s">
        <v>179</v>
      </c>
      <c r="W48" s="79">
        <v>47</v>
      </c>
      <c r="X48" s="96">
        <f t="array" ref="X48">IF(V48="Y",SQRT(MMULT(MMULT(TRANSPOSE('MOD Vectors DP'!$AU$3:$AU$68),CORR_MATRIX),'MOD Vectors DP'!$AU$3:$AU$68)),"")</f>
        <v>0</v>
      </c>
      <c r="Y48" s="112" t="s">
        <v>179</v>
      </c>
      <c r="Z48" s="79">
        <v>47</v>
      </c>
      <c r="AA48" s="96">
        <f t="array" ref="AA48">IF(Y48="Y",SQRT(MMULT(MMULT(TRANSPOSE('MOD Vectors FX'!$AU$3:$AU$68),CORR_MATRIX),'MOD Vectors FX'!$AU$3:$AU$68)),"")</f>
        <v>0</v>
      </c>
      <c r="AB48" s="112" t="s">
        <v>179</v>
      </c>
      <c r="AC48" s="79">
        <v>47</v>
      </c>
      <c r="AD48" s="96">
        <f t="array" ref="AD48">IF(AB48="Y",SQRT(MMULT(MMULT(TRANSPOSE('MOD Vectors IDX'!$AU$3:$AU$68),CORR_MATRIX),'MOD Vectors IDX'!$AU$3:$AU$68)),"")</f>
        <v>0</v>
      </c>
      <c r="AE48" s="112" t="s">
        <v>179</v>
      </c>
      <c r="AF48" s="79">
        <v>47</v>
      </c>
      <c r="AG48" s="207">
        <f t="array" ref="AG48">AO48+IF(AE48="Y",SQRT(MMULT(MMULT(TRANSPOSE('MOD Vectors SPD'!$AU$3:$AU$68),CORR_MATRIX),'MOD Vectors SPD'!$AU$3:$AU$68)),"")</f>
        <v>0</v>
      </c>
      <c r="AH48" s="112" t="s">
        <v>179</v>
      </c>
      <c r="AI48" s="79">
        <v>47</v>
      </c>
      <c r="AJ48" s="96">
        <f t="array" ref="AJ48">IF(AH48="Y",SQRT(MMULT(MMULT(TRANSPOSE('MOD Vectors YC'!$AU$3:$AU$68),CORR_MATRIX),'MOD Vectors YC'!$AU$3:$AU$68)),"")</f>
        <v>0</v>
      </c>
      <c r="AL48" s="112" t="s">
        <v>179</v>
      </c>
      <c r="AM48" s="79">
        <v>47</v>
      </c>
      <c r="AN48" s="207">
        <f t="array" ref="AN48">SUMIF('Sensis Vectors ALL'!$E$3:$E$141,"="&amp;"YC",'Sensis Vectors ALL'!$AU$3:$AU$141)</f>
        <v>0</v>
      </c>
      <c r="AO48" s="243">
        <f>IF(COUNTIF(CSVaR!$A:$F,$A48)&lt;&gt;0,VLOOKUP(A48,CSVaR!$A:$F,6,0),0)</f>
        <v>0</v>
      </c>
      <c r="AP48" s="79" t="s">
        <v>179</v>
      </c>
      <c r="AQ48" s="96">
        <f t="array" ref="AQ48">SQRT(SUMPRODUCT(H48:L48,H48:L48))</f>
        <v>0</v>
      </c>
      <c r="AR48" s="112" t="s">
        <v>179</v>
      </c>
      <c r="AS48" s="96">
        <f t="array" ref="AS48">SQRT(X48^2+AA48^2+AD48^2+AG48^2+AJ48^2)</f>
        <v>0</v>
      </c>
      <c r="AU48" s="281">
        <f t="shared" si="16"/>
        <v>10</v>
      </c>
      <c r="AV48" s="281" t="str">
        <f t="shared" si="17"/>
        <v>G_TRS_NY</v>
      </c>
      <c r="AW48" s="281" t="str">
        <f t="shared" si="18"/>
        <v>A1B1C1D2E1F2</v>
      </c>
      <c r="AX48" s="286" t="s">
        <v>474</v>
      </c>
      <c r="AY48" s="384" t="str">
        <f>IF($AX48="FINBRIDGE",6,IF($AX48="DB",3,IF($AX48="GROUP_PNL",12,"IRRELEVANT")))</f>
        <v>IRRELEVANT</v>
      </c>
      <c r="AZ48" s="286" t="s">
        <v>414</v>
      </c>
    </row>
    <row r="49" spans="1:52" s="79" customFormat="1" x14ac:dyDescent="0.2">
      <c r="A49" s="79">
        <v>38</v>
      </c>
      <c r="B49" s="79">
        <v>51</v>
      </c>
      <c r="C49" s="79" t="s">
        <v>137</v>
      </c>
      <c r="D49" s="79" t="s">
        <v>179</v>
      </c>
      <c r="E49" s="79">
        <f t="shared" si="15"/>
        <v>956</v>
      </c>
      <c r="G49" s="109">
        <f>IF(AND($D49="Y",$E49&lt;&gt;"",$E49&lt;&gt;-1),IF(ISERR(GETPIVOTDATA("OA_VALUE",'VaR Extracts'!$A$9,"CUT_NUM",$E49,"RF_GROUP",G$9)),0,GETPIVOTDATA("OA_VALUE",'VaR Extracts'!$A$9,"CUT_NUM",$E49,"RF_GROUP",G$9)),0)</f>
        <v>0</v>
      </c>
      <c r="H49" s="110">
        <f>IF(AND($D49="Y",$E49&lt;&gt;"",$E49&lt;&gt;-1),IF(ISERR(GETPIVOTDATA("OA_VALUE",'VaR Extracts'!$A$9,"CUT_NUM",$E49,"RF_GROUP",H$9)),0,GETPIVOTDATA("OA_VALUE",'VaR Extracts'!$A$9,"CUT_NUM",$E49,"RF_GROUP",H$9)),0)</f>
        <v>0</v>
      </c>
      <c r="I49" s="110">
        <f>IF(AND($D49="Y",$E49&lt;&gt;"",$E49&lt;&gt;-1),IF(ISERR(GETPIVOTDATA("OA_VALUE",'VaR Extracts'!$A$9,"CUT_NUM",$E49,"RF_GROUP",I$9)),0,GETPIVOTDATA("OA_VALUE",'VaR Extracts'!$A$9,"CUT_NUM",$E49,"RF_GROUP",I$9)),0)</f>
        <v>0</v>
      </c>
      <c r="J49" s="110">
        <f>IF(AND($D49="Y",$E49&lt;&gt;"",$E49&lt;&gt;-1),IF(ISERR(GETPIVOTDATA("OA_VALUE",'VaR Extracts'!$A$9,"CUT_NUM",$E49,"RF_GROUP",J$9)),0,GETPIVOTDATA("OA_VALUE",'VaR Extracts'!$A$9,"CUT_NUM",$E49,"RF_GROUP",J$9)),0)</f>
        <v>0</v>
      </c>
      <c r="K49" s="110">
        <f>IF(AND($D49="Y",$E49&lt;&gt;"",$E49&lt;&gt;-1),IF(ISERR(GETPIVOTDATA("OA_VALUE",'VaR Extracts'!$A$9,"CUT_NUM",$E49,"RF_GROUP",K$9)),0,GETPIVOTDATA("OA_VALUE",'VaR Extracts'!$A$9,"CUT_NUM",$E49,"RF_GROUP",K$9)),0)</f>
        <v>0</v>
      </c>
      <c r="L49" s="111">
        <f>IF(AND($D49="Y",$E49&lt;&gt;"",$E49&lt;&gt;-1),IF(ISERR(GETPIVOTDATA("OA_VALUE",'VaR Extracts'!$A$9,"CUT_NUM",$E49,"RF_GROUP",L$9)),0,GETPIVOTDATA("OA_VALUE",'VaR Extracts'!$A$9,"CUT_NUM",$E49,"RF_GROUP",L$9)),0)</f>
        <v>0</v>
      </c>
      <c r="M49" s="109">
        <f t="shared" si="4"/>
        <v>0</v>
      </c>
      <c r="N49" s="110">
        <f t="shared" si="5"/>
        <v>0</v>
      </c>
      <c r="O49" s="110">
        <f t="shared" si="6"/>
        <v>0</v>
      </c>
      <c r="P49" s="110">
        <f t="shared" si="7"/>
        <v>0</v>
      </c>
      <c r="Q49" s="110">
        <f t="shared" si="8"/>
        <v>0</v>
      </c>
      <c r="R49" s="111">
        <f t="shared" si="9"/>
        <v>0</v>
      </c>
      <c r="S49" s="112" t="s">
        <v>179</v>
      </c>
      <c r="T49" s="79">
        <v>48</v>
      </c>
      <c r="U49" s="96">
        <f t="array" ref="U49">IF(S49="Y",SQRT(MMULT(MMULT(TRANSPOSE('MOD Vectors ALL'!$AV$3:$AV$68),CORR_MATRIX),'MOD Vectors ALL'!$AV$3:$AV$68)),"")</f>
        <v>0</v>
      </c>
      <c r="V49" s="112" t="s">
        <v>179</v>
      </c>
      <c r="W49" s="79">
        <v>48</v>
      </c>
      <c r="X49" s="96">
        <f t="array" ref="X49">IF(V49="Y",SQRT(MMULT(MMULT(TRANSPOSE('MOD Vectors DP'!$AV$3:$AV$68),CORR_MATRIX),'MOD Vectors DP'!$AV$3:$AV$68)),"")</f>
        <v>0</v>
      </c>
      <c r="Y49" s="112" t="s">
        <v>179</v>
      </c>
      <c r="Z49" s="79">
        <v>48</v>
      </c>
      <c r="AA49" s="96">
        <f t="array" ref="AA49">IF(Y49="Y",SQRT(MMULT(MMULT(TRANSPOSE('MOD Vectors FX'!$AV$3:$AV$68),CORR_MATRIX),'MOD Vectors FX'!$AV$3:$AV$68)),"")</f>
        <v>0</v>
      </c>
      <c r="AB49" s="112" t="s">
        <v>179</v>
      </c>
      <c r="AC49" s="79">
        <v>48</v>
      </c>
      <c r="AD49" s="96">
        <f t="array" ref="AD49">IF(AB49="Y",SQRT(MMULT(MMULT(TRANSPOSE('MOD Vectors IDX'!$AV$3:$AV$68),CORR_MATRIX),'MOD Vectors IDX'!$AV$3:$AV$68)),"")</f>
        <v>0</v>
      </c>
      <c r="AE49" s="112" t="s">
        <v>179</v>
      </c>
      <c r="AF49" s="79">
        <v>48</v>
      </c>
      <c r="AG49" s="207">
        <f t="array" ref="AG49">AO49+IF(AE49="Y",SQRT(MMULT(MMULT(TRANSPOSE('MOD Vectors SPD'!$AV$3:$AV$68),CORR_MATRIX),'MOD Vectors SPD'!$AV$3:$AV$68)),"")</f>
        <v>0</v>
      </c>
      <c r="AH49" s="112" t="s">
        <v>179</v>
      </c>
      <c r="AI49" s="79">
        <v>48</v>
      </c>
      <c r="AJ49" s="96">
        <f t="array" ref="AJ49">IF(AH49="Y",SQRT(MMULT(MMULT(TRANSPOSE('MOD Vectors YC'!$AV$3:$AV$68),CORR_MATRIX),'MOD Vectors YC'!$AV$3:$AV$68)),"")</f>
        <v>0</v>
      </c>
      <c r="AL49" s="112" t="s">
        <v>179</v>
      </c>
      <c r="AM49" s="79">
        <v>48</v>
      </c>
      <c r="AN49" s="207">
        <f t="array" ref="AN49">SUMIF('Sensis Vectors ALL'!$E$3:$E$141,"="&amp;"YC",'Sensis Vectors ALL'!$AV$3:$AV$141)</f>
        <v>0</v>
      </c>
      <c r="AO49" s="243">
        <f>IF(COUNTIF(CSVaR!$A:$F,$A49)&lt;&gt;0,VLOOKUP(A49,CSVaR!$A:$F,6,0),0)</f>
        <v>0</v>
      </c>
      <c r="AP49" s="79" t="s">
        <v>179</v>
      </c>
      <c r="AQ49" s="96">
        <f t="array" ref="AQ49">SQRT(SUMPRODUCT(H49:L49,H49:L49))</f>
        <v>0</v>
      </c>
      <c r="AR49" s="112" t="s">
        <v>179</v>
      </c>
      <c r="AS49" s="96">
        <f t="array" ref="AS49">SQRT(X49^2+AA49^2+AD49^2+AG49^2+AJ49^2)</f>
        <v>0</v>
      </c>
      <c r="AU49" s="281">
        <f t="shared" si="16"/>
        <v>10</v>
      </c>
      <c r="AV49" s="281" t="str">
        <f t="shared" si="17"/>
        <v>C_CS_LOC</v>
      </c>
      <c r="AW49" s="281" t="str">
        <f t="shared" si="18"/>
        <v>A1B1C1D2E1F3</v>
      </c>
      <c r="AX49" s="286" t="s">
        <v>474</v>
      </c>
      <c r="AY49" s="384" t="str">
        <f>IF($AX49="FINBRIDGE",6,IF($AX49="DB",3,IF($AX49="GROUP_PNL",12,"IRRELEVANT")))</f>
        <v>IRRELEVANT</v>
      </c>
      <c r="AZ49" s="286" t="s">
        <v>414</v>
      </c>
    </row>
    <row r="50" spans="1:52" s="79" customFormat="1" x14ac:dyDescent="0.2">
      <c r="A50" s="79">
        <v>39</v>
      </c>
      <c r="B50" s="79">
        <v>52</v>
      </c>
      <c r="C50" s="79" t="s">
        <v>137</v>
      </c>
      <c r="D50" s="79" t="s">
        <v>179</v>
      </c>
      <c r="E50" s="79">
        <f t="shared" si="15"/>
        <v>967</v>
      </c>
      <c r="G50" s="109">
        <f>IF(AND($D50="Y",$E50&lt;&gt;"",$E50&lt;&gt;-1),IF(ISERR(GETPIVOTDATA("OA_VALUE",'VaR Extracts'!$A$9,"CUT_NUM",$E50,"RF_GROUP",G$9)),0,GETPIVOTDATA("OA_VALUE",'VaR Extracts'!$A$9,"CUT_NUM",$E50,"RF_GROUP",G$9)),0)</f>
        <v>0</v>
      </c>
      <c r="H50" s="110">
        <f>IF(AND($D50="Y",$E50&lt;&gt;"",$E50&lt;&gt;-1),IF(ISERR(GETPIVOTDATA("OA_VALUE",'VaR Extracts'!$A$9,"CUT_NUM",$E50,"RF_GROUP",H$9)),0,GETPIVOTDATA("OA_VALUE",'VaR Extracts'!$A$9,"CUT_NUM",$E50,"RF_GROUP",H$9)),0)</f>
        <v>0</v>
      </c>
      <c r="I50" s="110">
        <f>IF(AND($D50="Y",$E50&lt;&gt;"",$E50&lt;&gt;-1),IF(ISERR(GETPIVOTDATA("OA_VALUE",'VaR Extracts'!$A$9,"CUT_NUM",$E50,"RF_GROUP",I$9)),0,GETPIVOTDATA("OA_VALUE",'VaR Extracts'!$A$9,"CUT_NUM",$E50,"RF_GROUP",I$9)),0)</f>
        <v>0</v>
      </c>
      <c r="J50" s="110">
        <f>IF(AND($D50="Y",$E50&lt;&gt;"",$E50&lt;&gt;-1),IF(ISERR(GETPIVOTDATA("OA_VALUE",'VaR Extracts'!$A$9,"CUT_NUM",$E50,"RF_GROUP",J$9)),0,GETPIVOTDATA("OA_VALUE",'VaR Extracts'!$A$9,"CUT_NUM",$E50,"RF_GROUP",J$9)),0)</f>
        <v>0</v>
      </c>
      <c r="K50" s="110">
        <f>IF(AND($D50="Y",$E50&lt;&gt;"",$E50&lt;&gt;-1),IF(ISERR(GETPIVOTDATA("OA_VALUE",'VaR Extracts'!$A$9,"CUT_NUM",$E50,"RF_GROUP",K$9)),0,GETPIVOTDATA("OA_VALUE",'VaR Extracts'!$A$9,"CUT_NUM",$E50,"RF_GROUP",K$9)),0)</f>
        <v>0</v>
      </c>
      <c r="L50" s="111">
        <f>IF(AND($D50="Y",$E50&lt;&gt;"",$E50&lt;&gt;-1),IF(ISERR(GETPIVOTDATA("OA_VALUE",'VaR Extracts'!$A$9,"CUT_NUM",$E50,"RF_GROUP",L$9)),0,GETPIVOTDATA("OA_VALUE",'VaR Extracts'!$A$9,"CUT_NUM",$E50,"RF_GROUP",L$9)),0)</f>
        <v>0</v>
      </c>
      <c r="M50" s="109">
        <f t="shared" si="4"/>
        <v>0</v>
      </c>
      <c r="N50" s="110">
        <f t="shared" si="5"/>
        <v>0</v>
      </c>
      <c r="O50" s="110">
        <f t="shared" si="6"/>
        <v>0</v>
      </c>
      <c r="P50" s="110">
        <f t="shared" si="7"/>
        <v>0</v>
      </c>
      <c r="Q50" s="110">
        <f t="shared" si="8"/>
        <v>0</v>
      </c>
      <c r="R50" s="111">
        <f t="shared" si="9"/>
        <v>0</v>
      </c>
      <c r="S50" s="112" t="s">
        <v>179</v>
      </c>
      <c r="T50" s="79">
        <v>49</v>
      </c>
      <c r="U50" s="96">
        <f t="array" ref="U50">IF(S50="Y",SQRT(MMULT(MMULT(TRANSPOSE('MOD Vectors ALL'!$AW$3:$AW$68),CORR_MATRIX),'MOD Vectors ALL'!$AW$3:$AW$68)),"")</f>
        <v>0</v>
      </c>
      <c r="V50" s="112" t="s">
        <v>179</v>
      </c>
      <c r="W50" s="79">
        <v>49</v>
      </c>
      <c r="X50" s="96">
        <f t="array" ref="X50">IF(V50="Y",SQRT(MMULT(MMULT(TRANSPOSE('MOD Vectors DP'!$AW$3:$AW$68),CORR_MATRIX),'MOD Vectors DP'!$AW$3:$AW$68)),"")</f>
        <v>0</v>
      </c>
      <c r="Y50" s="112" t="s">
        <v>179</v>
      </c>
      <c r="Z50" s="79">
        <v>49</v>
      </c>
      <c r="AA50" s="96">
        <f t="array" ref="AA50">IF(Y50="Y",SQRT(MMULT(MMULT(TRANSPOSE('MOD Vectors FX'!$AW$3:$AW$68),CORR_MATRIX),'MOD Vectors FX'!$AW$3:$AW$68)),"")</f>
        <v>0</v>
      </c>
      <c r="AB50" s="112" t="s">
        <v>179</v>
      </c>
      <c r="AC50" s="79">
        <v>49</v>
      </c>
      <c r="AD50" s="96">
        <f t="array" ref="AD50">IF(AB50="Y",SQRT(MMULT(MMULT(TRANSPOSE('MOD Vectors IDX'!$AW$3:$AW$68),CORR_MATRIX),'MOD Vectors IDX'!$AW$3:$AW$68)),"")</f>
        <v>0</v>
      </c>
      <c r="AE50" s="112" t="s">
        <v>179</v>
      </c>
      <c r="AF50" s="79">
        <v>49</v>
      </c>
      <c r="AG50" s="207">
        <f t="array" ref="AG50">AO50+IF(AE50="Y",SQRT(MMULT(MMULT(TRANSPOSE('MOD Vectors SPD'!$AW$3:$AW$68),CORR_MATRIX),'MOD Vectors SPD'!$AW$3:$AW$68)),"")</f>
        <v>0</v>
      </c>
      <c r="AH50" s="112" t="s">
        <v>179</v>
      </c>
      <c r="AI50" s="79">
        <v>49</v>
      </c>
      <c r="AJ50" s="96">
        <f t="array" ref="AJ50">IF(AH50="Y",SQRT(MMULT(MMULT(TRANSPOSE('MOD Vectors YC'!$AW$3:$AW$68),CORR_MATRIX),'MOD Vectors YC'!$AW$3:$AW$68)),"")</f>
        <v>0</v>
      </c>
      <c r="AL50" s="112" t="s">
        <v>179</v>
      </c>
      <c r="AM50" s="79">
        <v>49</v>
      </c>
      <c r="AN50" s="207">
        <f t="array" ref="AN50">SUMIF('Sensis Vectors ALL'!$E$3:$E$141,"="&amp;"YC",'Sensis Vectors ALL'!$AW$3:$AW$141)</f>
        <v>0</v>
      </c>
      <c r="AO50" s="243">
        <f>IF(COUNTIF(CSVaR!$A:$F,$A50)&lt;&gt;0,VLOOKUP(A50,CSVaR!$A:$F,6,0),0)</f>
        <v>0</v>
      </c>
      <c r="AP50" s="79" t="s">
        <v>179</v>
      </c>
      <c r="AQ50" s="96">
        <f t="array" ref="AQ50">SQRT(SUMPRODUCT(H50:L50,H50:L50))</f>
        <v>0</v>
      </c>
      <c r="AR50" s="112" t="s">
        <v>179</v>
      </c>
      <c r="AS50" s="96">
        <f t="array" ref="AS50">SQRT(X50^2+AA50^2+AD50^2+AG50^2+AJ50^2)</f>
        <v>0</v>
      </c>
      <c r="AU50" s="281">
        <f t="shared" si="16"/>
        <v>10</v>
      </c>
      <c r="AV50" s="281" t="str">
        <f t="shared" si="17"/>
        <v>C_TRS_NY</v>
      </c>
      <c r="AW50" s="281" t="str">
        <f t="shared" si="18"/>
        <v>A1B1C1D2E1F4</v>
      </c>
      <c r="AX50" s="286" t="s">
        <v>474</v>
      </c>
      <c r="AY50" s="384" t="str">
        <f>IF($AX50="FINBRIDGE",6,IF($AX50="DB",3,IF($AX50="GROUP_PNL",12,"IRRELEVANT")))</f>
        <v>IRRELEVANT</v>
      </c>
      <c r="AZ50" s="286" t="s">
        <v>414</v>
      </c>
    </row>
    <row r="51" spans="1:52" s="79" customFormat="1" x14ac:dyDescent="0.2">
      <c r="A51" s="79">
        <v>40</v>
      </c>
      <c r="B51" s="79">
        <v>53</v>
      </c>
      <c r="C51" s="79" t="s">
        <v>137</v>
      </c>
      <c r="D51" s="79" t="s">
        <v>179</v>
      </c>
      <c r="E51" s="79">
        <f t="shared" si="15"/>
        <v>926</v>
      </c>
      <c r="G51" s="109">
        <f>IF(AND($D51="Y",$E51&lt;&gt;"",$E51&lt;&gt;-1),IF(ISERR(GETPIVOTDATA("OA_VALUE",'VaR Extracts'!$A$9,"CUT_NUM",$E51,"RF_GROUP",G$9)),0,GETPIVOTDATA("OA_VALUE",'VaR Extracts'!$A$9,"CUT_NUM",$E51,"RF_GROUP",G$9)),0)</f>
        <v>0</v>
      </c>
      <c r="H51" s="110">
        <f>IF(AND($D51="Y",$E51&lt;&gt;"",$E51&lt;&gt;-1),IF(ISERR(GETPIVOTDATA("OA_VALUE",'VaR Extracts'!$A$9,"CUT_NUM",$E51,"RF_GROUP",H$9)),0,GETPIVOTDATA("OA_VALUE",'VaR Extracts'!$A$9,"CUT_NUM",$E51,"RF_GROUP",H$9)),0)</f>
        <v>0</v>
      </c>
      <c r="I51" s="110">
        <f>IF(AND($D51="Y",$E51&lt;&gt;"",$E51&lt;&gt;-1),IF(ISERR(GETPIVOTDATA("OA_VALUE",'VaR Extracts'!$A$9,"CUT_NUM",$E51,"RF_GROUP",I$9)),0,GETPIVOTDATA("OA_VALUE",'VaR Extracts'!$A$9,"CUT_NUM",$E51,"RF_GROUP",I$9)),0)</f>
        <v>0</v>
      </c>
      <c r="J51" s="110">
        <f>IF(AND($D51="Y",$E51&lt;&gt;"",$E51&lt;&gt;-1),IF(ISERR(GETPIVOTDATA("OA_VALUE",'VaR Extracts'!$A$9,"CUT_NUM",$E51,"RF_GROUP",J$9)),0,GETPIVOTDATA("OA_VALUE",'VaR Extracts'!$A$9,"CUT_NUM",$E51,"RF_GROUP",J$9)),0)</f>
        <v>0</v>
      </c>
      <c r="K51" s="110">
        <f>IF(AND($D51="Y",$E51&lt;&gt;"",$E51&lt;&gt;-1),IF(ISERR(GETPIVOTDATA("OA_VALUE",'VaR Extracts'!$A$9,"CUT_NUM",$E51,"RF_GROUP",K$9)),0,GETPIVOTDATA("OA_VALUE",'VaR Extracts'!$A$9,"CUT_NUM",$E51,"RF_GROUP",K$9)),0)</f>
        <v>0</v>
      </c>
      <c r="L51" s="111">
        <f>IF(AND($D51="Y",$E51&lt;&gt;"",$E51&lt;&gt;-1),IF(ISERR(GETPIVOTDATA("OA_VALUE",'VaR Extracts'!$A$9,"CUT_NUM",$E51,"RF_GROUP",L$9)),0,GETPIVOTDATA("OA_VALUE",'VaR Extracts'!$A$9,"CUT_NUM",$E51,"RF_GROUP",L$9)),0)</f>
        <v>0</v>
      </c>
      <c r="M51" s="109">
        <f t="shared" si="4"/>
        <v>0</v>
      </c>
      <c r="N51" s="110">
        <f t="shared" si="5"/>
        <v>0</v>
      </c>
      <c r="O51" s="110">
        <f t="shared" si="6"/>
        <v>0</v>
      </c>
      <c r="P51" s="110">
        <f t="shared" si="7"/>
        <v>0</v>
      </c>
      <c r="Q51" s="110">
        <f t="shared" si="8"/>
        <v>0</v>
      </c>
      <c r="R51" s="111">
        <f t="shared" si="9"/>
        <v>0</v>
      </c>
      <c r="S51" s="112" t="s">
        <v>179</v>
      </c>
      <c r="T51" s="79">
        <v>50</v>
      </c>
      <c r="U51" s="96">
        <f t="array" ref="U51">IF(S51="Y",SQRT(MMULT(MMULT(TRANSPOSE('MOD Vectors ALL'!$AX$3:$AX$68),CORR_MATRIX),'MOD Vectors ALL'!$AX$3:$AX$68)),"")</f>
        <v>0</v>
      </c>
      <c r="V51" s="112" t="s">
        <v>179</v>
      </c>
      <c r="W51" s="79">
        <v>50</v>
      </c>
      <c r="X51" s="96">
        <f t="array" ref="X51">IF(V51="Y",SQRT(MMULT(MMULT(TRANSPOSE('MOD Vectors DP'!$AX$3:$AX$68),CORR_MATRIX),'MOD Vectors DP'!$AX$3:$AX$68)),"")</f>
        <v>0</v>
      </c>
      <c r="Y51" s="112" t="s">
        <v>179</v>
      </c>
      <c r="Z51" s="79">
        <v>50</v>
      </c>
      <c r="AA51" s="96">
        <f t="array" ref="AA51">IF(Y51="Y",SQRT(MMULT(MMULT(TRANSPOSE('MOD Vectors FX'!$AX$3:$AX$68),CORR_MATRIX),'MOD Vectors FX'!$AX$3:$AX$68)),"")</f>
        <v>0</v>
      </c>
      <c r="AB51" s="112" t="s">
        <v>179</v>
      </c>
      <c r="AC51" s="79">
        <v>50</v>
      </c>
      <c r="AD51" s="96">
        <f t="array" ref="AD51">IF(AB51="Y",SQRT(MMULT(MMULT(TRANSPOSE('MOD Vectors IDX'!$AX$3:$AX$68),CORR_MATRIX),'MOD Vectors IDX'!$AX$3:$AX$68)),"")</f>
        <v>0</v>
      </c>
      <c r="AE51" s="112" t="s">
        <v>179</v>
      </c>
      <c r="AF51" s="79">
        <v>50</v>
      </c>
      <c r="AG51" s="207">
        <f t="array" ref="AG51">AO51+IF(AE51="Y",SQRT(MMULT(MMULT(TRANSPOSE('MOD Vectors SPD'!$AX$3:$AX$68),CORR_MATRIX),'MOD Vectors SPD'!$AX$3:$AX$68)),"")</f>
        <v>0</v>
      </c>
      <c r="AH51" s="112" t="s">
        <v>179</v>
      </c>
      <c r="AI51" s="79">
        <v>50</v>
      </c>
      <c r="AJ51" s="96">
        <f t="array" ref="AJ51">IF(AH51="Y",SQRT(MMULT(MMULT(TRANSPOSE('MOD Vectors YC'!$AX$3:$AX$68),CORR_MATRIX),'MOD Vectors YC'!$AX$3:$AX$68)),"")</f>
        <v>0</v>
      </c>
      <c r="AL51" s="112" t="s">
        <v>179</v>
      </c>
      <c r="AM51" s="79">
        <v>50</v>
      </c>
      <c r="AN51" s="207">
        <f t="array" ref="AN51">SUMIF('Sensis Vectors ALL'!$E$3:$E$141,"="&amp;"YC",'Sensis Vectors ALL'!$AX$3:$AX$141)</f>
        <v>0</v>
      </c>
      <c r="AO51" s="243">
        <f>IF(COUNTIF(CSVaR!$A:$F,$A51)&lt;&gt;0,VLOOKUP(A51,CSVaR!$A:$F,6,0),0)</f>
        <v>0</v>
      </c>
      <c r="AP51" s="79" t="s">
        <v>179</v>
      </c>
      <c r="AQ51" s="96">
        <f t="array" ref="AQ51">SQRT(SUMPRODUCT(H51:L51,H51:L51))</f>
        <v>0</v>
      </c>
      <c r="AR51" s="112" t="s">
        <v>179</v>
      </c>
      <c r="AS51" s="96">
        <f t="array" ref="AS51">SQRT(X51^2+AA51^2+AD51^2+AG51^2+AJ51^2)</f>
        <v>0</v>
      </c>
      <c r="AU51" s="281">
        <f t="shared" si="16"/>
        <v>10</v>
      </c>
      <c r="AV51" s="281" t="str">
        <f t="shared" si="17"/>
        <v>C_CDOGuarantee_NY</v>
      </c>
      <c r="AW51" s="281" t="str">
        <f t="shared" si="18"/>
        <v>A1B1C1D2E1F5</v>
      </c>
      <c r="AX51" s="286" t="s">
        <v>474</v>
      </c>
      <c r="AY51" s="384" t="str">
        <f>IF($AX51="FINBRIDGE",6,IF($AX51="DB",3,IF($AX51="GROUP_PNL",12,"IRRELEVANT")))</f>
        <v>IRRELEVANT</v>
      </c>
      <c r="AZ51" s="286" t="s">
        <v>414</v>
      </c>
    </row>
    <row r="52" spans="1:52" s="118" customFormat="1" x14ac:dyDescent="0.2">
      <c r="A52" s="118">
        <v>41</v>
      </c>
      <c r="B52" s="118">
        <v>54</v>
      </c>
      <c r="C52" s="118" t="s">
        <v>173</v>
      </c>
      <c r="D52" s="118" t="s">
        <v>179</v>
      </c>
      <c r="E52" s="118">
        <f t="shared" si="15"/>
        <v>729</v>
      </c>
      <c r="G52" s="119">
        <f>IF(AND($D52="Y",$E52&lt;&gt;"",$E52&lt;&gt;-1),IF(ISERR(GETPIVOTDATA("OA_VALUE",'VaR Extracts'!$A$9,"CUT_NUM",$E52,"RF_GROUP",G$9)),0,GETPIVOTDATA("OA_VALUE",'VaR Extracts'!$A$9,"CUT_NUM",$E52,"RF_GROUP",G$9)),0)</f>
        <v>12313.96</v>
      </c>
      <c r="H52" s="120">
        <f>IF(AND($D52="Y",$E52&lt;&gt;"",$E52&lt;&gt;-1),IF(ISERR(GETPIVOTDATA("OA_VALUE",'VaR Extracts'!$A$9,"CUT_NUM",$E52,"RF_GROUP",H$9)),0,GETPIVOTDATA("OA_VALUE",'VaR Extracts'!$A$9,"CUT_NUM",$E52,"RF_GROUP",H$9)),0)</f>
        <v>0</v>
      </c>
      <c r="I52" s="120">
        <f>IF(AND($D52="Y",$E52&lt;&gt;"",$E52&lt;&gt;-1),IF(ISERR(GETPIVOTDATA("OA_VALUE",'VaR Extracts'!$A$9,"CUT_NUM",$E52,"RF_GROUP",I$9)),0,GETPIVOTDATA("OA_VALUE",'VaR Extracts'!$A$9,"CUT_NUM",$E52,"RF_GROUP",I$9)),0)</f>
        <v>0</v>
      </c>
      <c r="J52" s="120">
        <f>IF(AND($D52="Y",$E52&lt;&gt;"",$E52&lt;&gt;-1),IF(ISERR(GETPIVOTDATA("OA_VALUE",'VaR Extracts'!$A$9,"CUT_NUM",$E52,"RF_GROUP",J$9)),0,GETPIVOTDATA("OA_VALUE",'VaR Extracts'!$A$9,"CUT_NUM",$E52,"RF_GROUP",J$9)),0)</f>
        <v>0</v>
      </c>
      <c r="K52" s="120">
        <f>IF(AND($D52="Y",$E52&lt;&gt;"",$E52&lt;&gt;-1),IF(ISERR(GETPIVOTDATA("OA_VALUE",'VaR Extracts'!$A$9,"CUT_NUM",$E52,"RF_GROUP",K$9)),0,GETPIVOTDATA("OA_VALUE",'VaR Extracts'!$A$9,"CUT_NUM",$E52,"RF_GROUP",K$9)),0)</f>
        <v>0</v>
      </c>
      <c r="L52" s="121">
        <f>IF(AND($D52="Y",$E52&lt;&gt;"",$E52&lt;&gt;-1),IF(ISERR(GETPIVOTDATA("OA_VALUE",'VaR Extracts'!$A$9,"CUT_NUM",$E52,"RF_GROUP",L$9)),0,GETPIVOTDATA("OA_VALUE",'VaR Extracts'!$A$9,"CUT_NUM",$E52,"RF_GROUP",L$9)),0)</f>
        <v>18323.650000000001</v>
      </c>
      <c r="M52" s="119">
        <f t="shared" si="4"/>
        <v>12223.45697156047</v>
      </c>
      <c r="N52" s="120">
        <f t="shared" si="5"/>
        <v>0</v>
      </c>
      <c r="O52" s="120">
        <f t="shared" si="6"/>
        <v>0</v>
      </c>
      <c r="P52" s="120">
        <f t="shared" si="7"/>
        <v>0</v>
      </c>
      <c r="Q52" s="120">
        <f t="shared" si="8"/>
        <v>0</v>
      </c>
      <c r="R52" s="121">
        <f t="shared" si="9"/>
        <v>18198.552033661606</v>
      </c>
      <c r="S52" s="122" t="s">
        <v>179</v>
      </c>
      <c r="T52" s="118">
        <v>51</v>
      </c>
      <c r="U52" s="124">
        <f t="array" ref="U52">IF(S52="Y",SQRT(MMULT(MMULT(TRANSPOSE('MOD Vectors ALL'!$AY$3:$AY$68),CORR_MATRIX),'MOD Vectors ALL'!$AY$3:$AY$68)),"")</f>
        <v>90.50302843952926</v>
      </c>
      <c r="V52" s="122" t="s">
        <v>179</v>
      </c>
      <c r="W52" s="118">
        <v>51</v>
      </c>
      <c r="X52" s="124">
        <f t="array" ref="X52">IF(V52="Y",SQRT(MMULT(MMULT(TRANSPOSE('MOD Vectors DP'!$AY$3:$AY$68),CORR_MATRIX),'MOD Vectors DP'!$AY$3:$AY$68)),"")</f>
        <v>0</v>
      </c>
      <c r="Y52" s="122" t="s">
        <v>179</v>
      </c>
      <c r="Z52" s="118">
        <v>51</v>
      </c>
      <c r="AA52" s="124">
        <f t="array" ref="AA52">IF(Y52="Y",SQRT(MMULT(MMULT(TRANSPOSE('MOD Vectors FX'!$AY$3:$AY$68),CORR_MATRIX),'MOD Vectors FX'!$AY$3:$AY$68)),"")</f>
        <v>0</v>
      </c>
      <c r="AB52" s="122" t="s">
        <v>179</v>
      </c>
      <c r="AC52" s="118">
        <v>51</v>
      </c>
      <c r="AD52" s="124">
        <f t="array" ref="AD52">IF(AB52="Y",SQRT(MMULT(MMULT(TRANSPOSE('MOD Vectors IDX'!$AY$3:$AY$68),CORR_MATRIX),'MOD Vectors IDX'!$AY$3:$AY$68)),"")</f>
        <v>0</v>
      </c>
      <c r="AE52" s="122" t="s">
        <v>179</v>
      </c>
      <c r="AF52" s="118">
        <v>51</v>
      </c>
      <c r="AG52" s="206">
        <f t="array" ref="AG52">AO52+IF(AE52="Y",SQRT(MMULT(MMULT(TRANSPOSE('MOD Vectors SPD'!$AY$3:$AY$68),CORR_MATRIX),'MOD Vectors SPD'!$AY$3:$AY$68)),"")</f>
        <v>0</v>
      </c>
      <c r="AH52" s="122" t="s">
        <v>179</v>
      </c>
      <c r="AI52" s="118">
        <v>51</v>
      </c>
      <c r="AJ52" s="124">
        <f t="array" ref="AJ52">IF(AH52="Y",SQRT(MMULT(MMULT(TRANSPOSE('MOD Vectors YC'!$AY$3:$AY$68),CORR_MATRIX),'MOD Vectors YC'!$AY$3:$AY$68)),"")</f>
        <v>125.0979663383941</v>
      </c>
      <c r="AL52" s="122" t="s">
        <v>179</v>
      </c>
      <c r="AM52" s="118">
        <v>51</v>
      </c>
      <c r="AN52" s="206">
        <f t="array" ref="AN52">SUMIF('Sensis Vectors ALL'!$E$3:$E$141,"="&amp;"YC",'Sensis Vectors ALL'!$AY$3:$AY$141)</f>
        <v>-675.11</v>
      </c>
      <c r="AO52" s="243">
        <f>IF(COUNTIF(CSVaR!$A:$F,$A52)&lt;&gt;0,VLOOKUP(A52,CSVaR!$A:$F,6,0),0)</f>
        <v>0</v>
      </c>
      <c r="AP52" s="118" t="s">
        <v>179</v>
      </c>
      <c r="AQ52" s="124">
        <f t="array" ref="AQ52">SQRT(SUMPRODUCT(H52:L52,H52:L52))</f>
        <v>18323.650000000001</v>
      </c>
      <c r="AR52" s="122" t="s">
        <v>179</v>
      </c>
      <c r="AS52" s="124">
        <f t="array" ref="AS52">SQRT(X52^2+AA52^2+AD52^2+AG52^2+AJ52^2)</f>
        <v>125.0979663383941</v>
      </c>
      <c r="AU52" s="280">
        <f t="shared" si="16"/>
        <v>5</v>
      </c>
      <c r="AV52" s="280" t="str">
        <f t="shared" si="17"/>
        <v>5_STRUCT_MUNI</v>
      </c>
      <c r="AW52" s="280" t="str">
        <f t="shared" si="18"/>
        <v>A1B1C1D2E2</v>
      </c>
      <c r="AX52" s="285" t="s">
        <v>369</v>
      </c>
      <c r="AY52" s="383"/>
      <c r="AZ52" s="285">
        <f>$AZ$53</f>
        <v>-21013.490129999991</v>
      </c>
    </row>
    <row r="53" spans="1:52" s="79" customFormat="1" x14ac:dyDescent="0.2">
      <c r="A53" s="79">
        <v>42</v>
      </c>
      <c r="B53" s="79">
        <v>55</v>
      </c>
      <c r="C53" s="79" t="s">
        <v>136</v>
      </c>
      <c r="D53" s="79" t="s">
        <v>179</v>
      </c>
      <c r="E53" s="79">
        <f t="shared" si="15"/>
        <v>729</v>
      </c>
      <c r="G53" s="109">
        <f>IF(AND($D53="Y",$E53&lt;&gt;"",$E53&lt;&gt;-1),IF(ISERR(GETPIVOTDATA("OA_VALUE",'VaR Extracts'!$A$9,"CUT_NUM",$E53,"RF_GROUP",G$9)),0,GETPIVOTDATA("OA_VALUE",'VaR Extracts'!$A$9,"CUT_NUM",$E53,"RF_GROUP",G$9)),0)</f>
        <v>12313.96</v>
      </c>
      <c r="H53" s="110">
        <f>IF(AND($D53="Y",$E53&lt;&gt;"",$E53&lt;&gt;-1),IF(ISERR(GETPIVOTDATA("OA_VALUE",'VaR Extracts'!$A$9,"CUT_NUM",$E53,"RF_GROUP",H$9)),0,GETPIVOTDATA("OA_VALUE",'VaR Extracts'!$A$9,"CUT_NUM",$E53,"RF_GROUP",H$9)),0)</f>
        <v>0</v>
      </c>
      <c r="I53" s="110">
        <f>IF(AND($D53="Y",$E53&lt;&gt;"",$E53&lt;&gt;-1),IF(ISERR(GETPIVOTDATA("OA_VALUE",'VaR Extracts'!$A$9,"CUT_NUM",$E53,"RF_GROUP",I$9)),0,GETPIVOTDATA("OA_VALUE",'VaR Extracts'!$A$9,"CUT_NUM",$E53,"RF_GROUP",I$9)),0)</f>
        <v>0</v>
      </c>
      <c r="J53" s="110">
        <f>IF(AND($D53="Y",$E53&lt;&gt;"",$E53&lt;&gt;-1),IF(ISERR(GETPIVOTDATA("OA_VALUE",'VaR Extracts'!$A$9,"CUT_NUM",$E53,"RF_GROUP",J$9)),0,GETPIVOTDATA("OA_VALUE",'VaR Extracts'!$A$9,"CUT_NUM",$E53,"RF_GROUP",J$9)),0)</f>
        <v>0</v>
      </c>
      <c r="K53" s="110">
        <f>IF(AND($D53="Y",$E53&lt;&gt;"",$E53&lt;&gt;-1),IF(ISERR(GETPIVOTDATA("OA_VALUE",'VaR Extracts'!$A$9,"CUT_NUM",$E53,"RF_GROUP",K$9)),0,GETPIVOTDATA("OA_VALUE",'VaR Extracts'!$A$9,"CUT_NUM",$E53,"RF_GROUP",K$9)),0)</f>
        <v>0</v>
      </c>
      <c r="L53" s="111">
        <f>IF(AND($D53="Y",$E53&lt;&gt;"",$E53&lt;&gt;-1),IF(ISERR(GETPIVOTDATA("OA_VALUE",'VaR Extracts'!$A$9,"CUT_NUM",$E53,"RF_GROUP",L$9)),0,GETPIVOTDATA("OA_VALUE",'VaR Extracts'!$A$9,"CUT_NUM",$E53,"RF_GROUP",L$9)),0)</f>
        <v>18323.650000000001</v>
      </c>
      <c r="M53" s="109">
        <f t="shared" si="4"/>
        <v>12223.45697156047</v>
      </c>
      <c r="N53" s="110">
        <f t="shared" si="5"/>
        <v>0</v>
      </c>
      <c r="O53" s="110">
        <f t="shared" si="6"/>
        <v>0</v>
      </c>
      <c r="P53" s="110">
        <f t="shared" si="7"/>
        <v>0</v>
      </c>
      <c r="Q53" s="110">
        <f t="shared" si="8"/>
        <v>0</v>
      </c>
      <c r="R53" s="111">
        <f t="shared" si="9"/>
        <v>18198.552033661606</v>
      </c>
      <c r="S53" s="112" t="s">
        <v>179</v>
      </c>
      <c r="T53" s="79">
        <v>52</v>
      </c>
      <c r="U53" s="96">
        <f t="array" ref="U53">IF(S53="Y",SQRT(MMULT(MMULT(TRANSPOSE('MOD Vectors ALL'!$AZ$3:$AZ$68),CORR_MATRIX),'MOD Vectors ALL'!$AZ$3:$AZ$68)),"")</f>
        <v>90.50302843952926</v>
      </c>
      <c r="V53" s="112" t="s">
        <v>179</v>
      </c>
      <c r="W53" s="79">
        <v>52</v>
      </c>
      <c r="X53" s="96">
        <f t="array" ref="X53">IF(V53="Y",SQRT(MMULT(MMULT(TRANSPOSE('MOD Vectors DP'!$AZ$3:$AZ$68),CORR_MATRIX),'MOD Vectors DP'!$AZ$3:$AZ$68)),"")</f>
        <v>0</v>
      </c>
      <c r="Y53" s="112" t="s">
        <v>179</v>
      </c>
      <c r="Z53" s="79">
        <v>52</v>
      </c>
      <c r="AA53" s="96">
        <f t="array" ref="AA53">IF(Y53="Y",SQRT(MMULT(MMULT(TRANSPOSE('MOD Vectors FX'!$AZ$3:$AZ$68),CORR_MATRIX),'MOD Vectors FX'!$AZ$3:$AZ$68)),"")</f>
        <v>0</v>
      </c>
      <c r="AB53" s="112" t="s">
        <v>179</v>
      </c>
      <c r="AC53" s="79">
        <v>52</v>
      </c>
      <c r="AD53" s="96">
        <f t="array" ref="AD53">IF(AB53="Y",SQRT(MMULT(MMULT(TRANSPOSE('MOD Vectors IDX'!$AZ$3:$AZ$68),CORR_MATRIX),'MOD Vectors IDX'!$AZ$3:$AZ$68)),"")</f>
        <v>0</v>
      </c>
      <c r="AE53" s="112" t="s">
        <v>179</v>
      </c>
      <c r="AF53" s="79">
        <v>52</v>
      </c>
      <c r="AG53" s="207">
        <f t="array" ref="AG53">AO53+IF(AE53="Y",SQRT(MMULT(MMULT(TRANSPOSE('MOD Vectors SPD'!$AZ$3:$AZ$68),CORR_MATRIX),'MOD Vectors SPD'!$AZ$3:$AZ$68)),"")</f>
        <v>0</v>
      </c>
      <c r="AH53" s="112" t="s">
        <v>179</v>
      </c>
      <c r="AI53" s="79">
        <v>52</v>
      </c>
      <c r="AJ53" s="96">
        <f t="array" ref="AJ53">IF(AH53="Y",SQRT(MMULT(MMULT(TRANSPOSE('MOD Vectors YC'!$AZ$3:$AZ$68),CORR_MATRIX),'MOD Vectors YC'!$AZ$3:$AZ$68)),"")</f>
        <v>125.0979663383941</v>
      </c>
      <c r="AL53" s="112" t="s">
        <v>179</v>
      </c>
      <c r="AM53" s="79">
        <v>52</v>
      </c>
      <c r="AN53" s="207">
        <f t="array" ref="AN53">SUMIF('Sensis Vectors ALL'!$E$3:$E$141,"="&amp;"YC",'Sensis Vectors ALL'!$AZ$3:$AZ$141)</f>
        <v>-675.11</v>
      </c>
      <c r="AO53" s="243">
        <f>IF(COUNTIF(CSVaR!$A:$F,$A53)&lt;&gt;0,VLOOKUP(A53,CSVaR!$A:$F,6,0),0)</f>
        <v>0</v>
      </c>
      <c r="AP53" s="79" t="s">
        <v>179</v>
      </c>
      <c r="AQ53" s="96">
        <f t="array" ref="AQ53">SQRT(SUMPRODUCT(H53:L53,H53:L53))</f>
        <v>18323.650000000001</v>
      </c>
      <c r="AR53" s="112" t="s">
        <v>179</v>
      </c>
      <c r="AS53" s="96">
        <f t="array" ref="AS53">SQRT(X53^2+AA53^2+AD53^2+AG53^2+AJ53^2)</f>
        <v>125.0979663383941</v>
      </c>
      <c r="AU53" s="281">
        <f t="shared" si="16"/>
        <v>10</v>
      </c>
      <c r="AV53" s="281" t="str">
        <f t="shared" si="17"/>
        <v>AS_STRMUNI_L</v>
      </c>
      <c r="AW53" s="281" t="str">
        <f t="shared" si="18"/>
        <v>A1B1C1D2E2F1</v>
      </c>
      <c r="AX53" s="286" t="s">
        <v>483</v>
      </c>
      <c r="AY53" s="384">
        <v>5</v>
      </c>
      <c r="AZ53" s="286">
        <f>VLOOKUP($AV53,'PnL Report RMC_NY'!A:E,$AY53,0)</f>
        <v>-21013.490129999991</v>
      </c>
    </row>
    <row r="54" spans="1:52" s="118" customFormat="1" x14ac:dyDescent="0.2">
      <c r="A54" s="118">
        <v>43</v>
      </c>
      <c r="B54" s="118">
        <v>56</v>
      </c>
      <c r="C54" s="118" t="s">
        <v>173</v>
      </c>
      <c r="D54" s="118" t="s">
        <v>179</v>
      </c>
      <c r="E54" s="118">
        <f t="shared" si="15"/>
        <v>747</v>
      </c>
      <c r="G54" s="119">
        <f>IF(AND($D54="Y",$E54&lt;&gt;"",$E54&lt;&gt;-1),IF(ISERR(GETPIVOTDATA("OA_VALUE",'VaR Extracts'!$A$9,"CUT_NUM",$E54,"RF_GROUP",G$9)),0,GETPIVOTDATA("OA_VALUE",'VaR Extracts'!$A$9,"CUT_NUM",$E54,"RF_GROUP",G$9)),0)</f>
        <v>0</v>
      </c>
      <c r="H54" s="120">
        <f>IF(AND($D54="Y",$E54&lt;&gt;"",$E54&lt;&gt;-1),IF(ISERR(GETPIVOTDATA("OA_VALUE",'VaR Extracts'!$A$9,"CUT_NUM",$E54,"RF_GROUP",H$9)),0,GETPIVOTDATA("OA_VALUE",'VaR Extracts'!$A$9,"CUT_NUM",$E54,"RF_GROUP",H$9)),0)</f>
        <v>0</v>
      </c>
      <c r="I54" s="120">
        <f>IF(AND($D54="Y",$E54&lt;&gt;"",$E54&lt;&gt;-1),IF(ISERR(GETPIVOTDATA("OA_VALUE",'VaR Extracts'!$A$9,"CUT_NUM",$E54,"RF_GROUP",I$9)),0,GETPIVOTDATA("OA_VALUE",'VaR Extracts'!$A$9,"CUT_NUM",$E54,"RF_GROUP",I$9)),0)</f>
        <v>0</v>
      </c>
      <c r="J54" s="120">
        <f>IF(AND($D54="Y",$E54&lt;&gt;"",$E54&lt;&gt;-1),IF(ISERR(GETPIVOTDATA("OA_VALUE",'VaR Extracts'!$A$9,"CUT_NUM",$E54,"RF_GROUP",J$9)),0,GETPIVOTDATA("OA_VALUE",'VaR Extracts'!$A$9,"CUT_NUM",$E54,"RF_GROUP",J$9)),0)</f>
        <v>0</v>
      </c>
      <c r="K54" s="120">
        <f>IF(AND($D54="Y",$E54&lt;&gt;"",$E54&lt;&gt;-1),IF(ISERR(GETPIVOTDATA("OA_VALUE",'VaR Extracts'!$A$9,"CUT_NUM",$E54,"RF_GROUP",K$9)),0,GETPIVOTDATA("OA_VALUE",'VaR Extracts'!$A$9,"CUT_NUM",$E54,"RF_GROUP",K$9)),0)</f>
        <v>0</v>
      </c>
      <c r="L54" s="121">
        <f>IF(AND($D54="Y",$E54&lt;&gt;"",$E54&lt;&gt;-1),IF(ISERR(GETPIVOTDATA("OA_VALUE",'VaR Extracts'!$A$9,"CUT_NUM",$E54,"RF_GROUP",L$9)),0,GETPIVOTDATA("OA_VALUE",'VaR Extracts'!$A$9,"CUT_NUM",$E54,"RF_GROUP",L$9)),0)</f>
        <v>0</v>
      </c>
      <c r="M54" s="119">
        <f t="shared" si="4"/>
        <v>0</v>
      </c>
      <c r="N54" s="120">
        <f t="shared" si="5"/>
        <v>0</v>
      </c>
      <c r="O54" s="120">
        <f t="shared" si="6"/>
        <v>0</v>
      </c>
      <c r="P54" s="120">
        <f t="shared" si="7"/>
        <v>0</v>
      </c>
      <c r="Q54" s="120">
        <f t="shared" si="8"/>
        <v>0</v>
      </c>
      <c r="R54" s="121">
        <f t="shared" si="9"/>
        <v>0</v>
      </c>
      <c r="S54" s="122" t="s">
        <v>179</v>
      </c>
      <c r="T54" s="118">
        <v>53</v>
      </c>
      <c r="U54" s="124">
        <f t="array" ref="U54">IF(S54="Y",SQRT(MMULT(MMULT(TRANSPOSE('MOD Vectors ALL'!$BA$3:$BA$68),CORR_MATRIX),'MOD Vectors ALL'!$BA$3:$BA$68)),"")</f>
        <v>0</v>
      </c>
      <c r="V54" s="122" t="s">
        <v>179</v>
      </c>
      <c r="W54" s="118">
        <v>53</v>
      </c>
      <c r="X54" s="124">
        <f t="array" ref="X54">IF(V54="Y",SQRT(MMULT(MMULT(TRANSPOSE('MOD Vectors DP'!$BA$3:$BA$68),CORR_MATRIX),'MOD Vectors DP'!$BA$3:$BA$68)),"")</f>
        <v>0</v>
      </c>
      <c r="Y54" s="122" t="s">
        <v>179</v>
      </c>
      <c r="Z54" s="118">
        <v>53</v>
      </c>
      <c r="AA54" s="124">
        <f t="array" ref="AA54">IF(Y54="Y",SQRT(MMULT(MMULT(TRANSPOSE('MOD Vectors FX'!$BA$3:$BA$68),CORR_MATRIX),'MOD Vectors FX'!$BA$3:$BA$68)),"")</f>
        <v>0</v>
      </c>
      <c r="AB54" s="122" t="s">
        <v>179</v>
      </c>
      <c r="AC54" s="118">
        <v>53</v>
      </c>
      <c r="AD54" s="124">
        <f t="array" ref="AD54">IF(AB54="Y",SQRT(MMULT(MMULT(TRANSPOSE('MOD Vectors IDX'!$BA$3:$BA$68),CORR_MATRIX),'MOD Vectors IDX'!$BA$3:$BA$68)),"")</f>
        <v>0</v>
      </c>
      <c r="AE54" s="122" t="s">
        <v>179</v>
      </c>
      <c r="AF54" s="118">
        <v>53</v>
      </c>
      <c r="AG54" s="206">
        <f t="array" ref="AG54">AO54+IF(AE54="Y",SQRT(MMULT(MMULT(TRANSPOSE('MOD Vectors SPD'!$BA$3:$BA$68),CORR_MATRIX),'MOD Vectors SPD'!$BA$3:$BA$68)),"")</f>
        <v>0</v>
      </c>
      <c r="AH54" s="122" t="s">
        <v>179</v>
      </c>
      <c r="AI54" s="118">
        <v>53</v>
      </c>
      <c r="AJ54" s="124">
        <f t="array" ref="AJ54">IF(AH54="Y",SQRT(MMULT(MMULT(TRANSPOSE('MOD Vectors YC'!$BA$3:$BA$68),CORR_MATRIX),'MOD Vectors YC'!$BA$3:$BA$68)),"")</f>
        <v>0</v>
      </c>
      <c r="AL54" s="122" t="s">
        <v>179</v>
      </c>
      <c r="AM54" s="118">
        <v>53</v>
      </c>
      <c r="AN54" s="206">
        <f t="array" ref="AN54">SUMIF('Sensis Vectors ALL'!$E$3:$E$141,"="&amp;"YC",'Sensis Vectors ALL'!$BA$3:$BA$141)</f>
        <v>0</v>
      </c>
      <c r="AO54" s="243">
        <f>IF(COUNTIF(CSVaR!$A:$F,$A54)&lt;&gt;0,VLOOKUP(A54,CSVaR!$A:$F,6,0),0)</f>
        <v>0</v>
      </c>
      <c r="AP54" s="118" t="s">
        <v>179</v>
      </c>
      <c r="AQ54" s="124">
        <f t="array" ref="AQ54">SQRT(SUMPRODUCT(H54:L54,H54:L54))</f>
        <v>0</v>
      </c>
      <c r="AR54" s="122" t="s">
        <v>179</v>
      </c>
      <c r="AS54" s="124">
        <f t="array" ref="AS54">SQRT(X54^2+AA54^2+AD54^2+AG54^2+AJ54^2)</f>
        <v>0</v>
      </c>
      <c r="AU54" s="280">
        <f t="shared" si="16"/>
        <v>5</v>
      </c>
      <c r="AV54" s="280" t="str">
        <f t="shared" si="17"/>
        <v>5_TRS</v>
      </c>
      <c r="AW54" s="280" t="str">
        <f t="shared" si="18"/>
        <v>A1B1C1D2E3</v>
      </c>
      <c r="AX54" s="285" t="s">
        <v>369</v>
      </c>
      <c r="AY54" s="383"/>
      <c r="AZ54" s="285">
        <f>$AZ$55</f>
        <v>0</v>
      </c>
    </row>
    <row r="55" spans="1:52" s="79" customFormat="1" x14ac:dyDescent="0.2">
      <c r="A55" s="79">
        <v>44</v>
      </c>
      <c r="B55" s="79">
        <v>57</v>
      </c>
      <c r="C55" s="79" t="s">
        <v>136</v>
      </c>
      <c r="D55" s="79" t="s">
        <v>179</v>
      </c>
      <c r="E55" s="79">
        <f t="shared" si="15"/>
        <v>734</v>
      </c>
      <c r="G55" s="109">
        <f>IF(AND($D55="Y",$E55&lt;&gt;"",$E55&lt;&gt;-1),IF(ISERR(GETPIVOTDATA("OA_VALUE",'VaR Extracts'!$A$9,"CUT_NUM",$E55,"RF_GROUP",G$9)),0,GETPIVOTDATA("OA_VALUE",'VaR Extracts'!$A$9,"CUT_NUM",$E55,"RF_GROUP",G$9)),0)</f>
        <v>0</v>
      </c>
      <c r="H55" s="110">
        <f>IF(AND($D55="Y",$E55&lt;&gt;"",$E55&lt;&gt;-1),IF(ISERR(GETPIVOTDATA("OA_VALUE",'VaR Extracts'!$A$9,"CUT_NUM",$E55,"RF_GROUP",H$9)),0,GETPIVOTDATA("OA_VALUE",'VaR Extracts'!$A$9,"CUT_NUM",$E55,"RF_GROUP",H$9)),0)</f>
        <v>0</v>
      </c>
      <c r="I55" s="110">
        <f>IF(AND($D55="Y",$E55&lt;&gt;"",$E55&lt;&gt;-1),IF(ISERR(GETPIVOTDATA("OA_VALUE",'VaR Extracts'!$A$9,"CUT_NUM",$E55,"RF_GROUP",I$9)),0,GETPIVOTDATA("OA_VALUE",'VaR Extracts'!$A$9,"CUT_NUM",$E55,"RF_GROUP",I$9)),0)</f>
        <v>0</v>
      </c>
      <c r="J55" s="110">
        <f>IF(AND($D55="Y",$E55&lt;&gt;"",$E55&lt;&gt;-1),IF(ISERR(GETPIVOTDATA("OA_VALUE",'VaR Extracts'!$A$9,"CUT_NUM",$E55,"RF_GROUP",J$9)),0,GETPIVOTDATA("OA_VALUE",'VaR Extracts'!$A$9,"CUT_NUM",$E55,"RF_GROUP",J$9)),0)</f>
        <v>0</v>
      </c>
      <c r="K55" s="110">
        <f>IF(AND($D55="Y",$E55&lt;&gt;"",$E55&lt;&gt;-1),IF(ISERR(GETPIVOTDATA("OA_VALUE",'VaR Extracts'!$A$9,"CUT_NUM",$E55,"RF_GROUP",K$9)),0,GETPIVOTDATA("OA_VALUE",'VaR Extracts'!$A$9,"CUT_NUM",$E55,"RF_GROUP",K$9)),0)</f>
        <v>0</v>
      </c>
      <c r="L55" s="111">
        <f>IF(AND($D55="Y",$E55&lt;&gt;"",$E55&lt;&gt;-1),IF(ISERR(GETPIVOTDATA("OA_VALUE",'VaR Extracts'!$A$9,"CUT_NUM",$E55,"RF_GROUP",L$9)),0,GETPIVOTDATA("OA_VALUE",'VaR Extracts'!$A$9,"CUT_NUM",$E55,"RF_GROUP",L$9)),0)</f>
        <v>0</v>
      </c>
      <c r="M55" s="109">
        <f t="shared" si="4"/>
        <v>0</v>
      </c>
      <c r="N55" s="110">
        <f t="shared" si="5"/>
        <v>0</v>
      </c>
      <c r="O55" s="110">
        <f t="shared" si="6"/>
        <v>0</v>
      </c>
      <c r="P55" s="110">
        <f t="shared" si="7"/>
        <v>0</v>
      </c>
      <c r="Q55" s="110">
        <f t="shared" si="8"/>
        <v>0</v>
      </c>
      <c r="R55" s="111">
        <f t="shared" si="9"/>
        <v>0</v>
      </c>
      <c r="S55" s="112" t="s">
        <v>179</v>
      </c>
      <c r="T55" s="79">
        <v>54</v>
      </c>
      <c r="U55" s="96">
        <f t="array" ref="U55">IF(S55="Y",SQRT(MMULT(MMULT(TRANSPOSE('MOD Vectors ALL'!$BB$3:$BB$68),CORR_MATRIX),'MOD Vectors ALL'!$BB$3:$BB$68)),"")</f>
        <v>0</v>
      </c>
      <c r="V55" s="112" t="s">
        <v>179</v>
      </c>
      <c r="W55" s="79">
        <v>54</v>
      </c>
      <c r="X55" s="96">
        <f t="array" ref="X55">IF(V55="Y",SQRT(MMULT(MMULT(TRANSPOSE('MOD Vectors DP'!$BB$3:$BB$68),CORR_MATRIX),'MOD Vectors DP'!$BB$3:$BB$68)),"")</f>
        <v>0</v>
      </c>
      <c r="Y55" s="112" t="s">
        <v>179</v>
      </c>
      <c r="Z55" s="79">
        <v>54</v>
      </c>
      <c r="AA55" s="96">
        <f t="array" ref="AA55">IF(Y55="Y",SQRT(MMULT(MMULT(TRANSPOSE('MOD Vectors FX'!$BB$3:$BB$68),CORR_MATRIX),'MOD Vectors FX'!$BB$3:$BB$68)),"")</f>
        <v>0</v>
      </c>
      <c r="AB55" s="112" t="s">
        <v>179</v>
      </c>
      <c r="AC55" s="79">
        <v>54</v>
      </c>
      <c r="AD55" s="96">
        <f t="array" ref="AD55">IF(AB55="Y",SQRT(MMULT(MMULT(TRANSPOSE('MOD Vectors IDX'!$BB$3:$BB$68),CORR_MATRIX),'MOD Vectors IDX'!$BB$3:$BB$68)),"")</f>
        <v>0</v>
      </c>
      <c r="AE55" s="112" t="s">
        <v>179</v>
      </c>
      <c r="AF55" s="79">
        <v>54</v>
      </c>
      <c r="AG55" s="207">
        <f t="array" ref="AG55">AO55+IF(AE55="Y",SQRT(MMULT(MMULT(TRANSPOSE('MOD Vectors SPD'!$BB$3:$BB$68),CORR_MATRIX),'MOD Vectors SPD'!$BB$3:$BB$68)),"")</f>
        <v>0</v>
      </c>
      <c r="AH55" s="112" t="s">
        <v>179</v>
      </c>
      <c r="AI55" s="79">
        <v>54</v>
      </c>
      <c r="AJ55" s="96">
        <f t="array" ref="AJ55">IF(AH55="Y",SQRT(MMULT(MMULT(TRANSPOSE('MOD Vectors YC'!$BB$3:$BB$68),CORR_MATRIX),'MOD Vectors YC'!$BB$3:$BB$68)),"")</f>
        <v>0</v>
      </c>
      <c r="AL55" s="112" t="s">
        <v>179</v>
      </c>
      <c r="AM55" s="79">
        <v>54</v>
      </c>
      <c r="AN55" s="207">
        <f t="array" ref="AN55">SUMIF('Sensis Vectors ALL'!$E$3:$E$141,"="&amp;"YC",'Sensis Vectors ALL'!$BB$3:$BB$141)</f>
        <v>0</v>
      </c>
      <c r="AO55" s="243">
        <f>IF(COUNTIF(CSVaR!$A:$F,$A55)&lt;&gt;0,VLOOKUP(A55,CSVaR!$A:$F,6,0),0)</f>
        <v>0</v>
      </c>
      <c r="AP55" s="79" t="s">
        <v>179</v>
      </c>
      <c r="AQ55" s="96">
        <f t="array" ref="AQ55">SQRT(SUMPRODUCT(H55:L55,H55:L55))</f>
        <v>0</v>
      </c>
      <c r="AR55" s="112" t="s">
        <v>179</v>
      </c>
      <c r="AS55" s="96">
        <f t="array" ref="AS55">SQRT(X55^2+AA55^2+AD55^2+AG55^2+AJ55^2)</f>
        <v>0</v>
      </c>
      <c r="AU55" s="281">
        <f t="shared" si="16"/>
        <v>10</v>
      </c>
      <c r="AV55" s="281" t="str">
        <f t="shared" si="17"/>
        <v>AS_TRS_L</v>
      </c>
      <c r="AW55" s="281" t="str">
        <f t="shared" si="18"/>
        <v>A1B1C1D2E3F1</v>
      </c>
      <c r="AX55" s="286" t="s">
        <v>483</v>
      </c>
      <c r="AY55" s="384">
        <f>IF($AX55="FRANKFURT",3,IF($AX55="DB",3,IF($AX55="GROUP_PNL",11,"IRRELEVANT")))</f>
        <v>3</v>
      </c>
      <c r="AZ55" s="286">
        <v>0</v>
      </c>
    </row>
    <row r="56" spans="1:52" s="79" customFormat="1" x14ac:dyDescent="0.2">
      <c r="A56" s="79">
        <v>45</v>
      </c>
      <c r="B56" s="79">
        <v>58</v>
      </c>
      <c r="C56" s="79" t="s">
        <v>136</v>
      </c>
      <c r="D56" s="79" t="s">
        <v>179</v>
      </c>
      <c r="E56" s="79">
        <f t="shared" si="15"/>
        <v>735</v>
      </c>
      <c r="G56" s="109">
        <f>IF(AND($D56="Y",$E56&lt;&gt;"",$E56&lt;&gt;-1),IF(ISERR(GETPIVOTDATA("OA_VALUE",'VaR Extracts'!$A$9,"CUT_NUM",$E56,"RF_GROUP",G$9)),0,GETPIVOTDATA("OA_VALUE",'VaR Extracts'!$A$9,"CUT_NUM",$E56,"RF_GROUP",G$9)),0)</f>
        <v>0</v>
      </c>
      <c r="H56" s="110">
        <f>IF(AND($D56="Y",$E56&lt;&gt;"",$E56&lt;&gt;-1),IF(ISERR(GETPIVOTDATA("OA_VALUE",'VaR Extracts'!$A$9,"CUT_NUM",$E56,"RF_GROUP",H$9)),0,GETPIVOTDATA("OA_VALUE",'VaR Extracts'!$A$9,"CUT_NUM",$E56,"RF_GROUP",H$9)),0)</f>
        <v>0</v>
      </c>
      <c r="I56" s="110">
        <f>IF(AND($D56="Y",$E56&lt;&gt;"",$E56&lt;&gt;-1),IF(ISERR(GETPIVOTDATA("OA_VALUE",'VaR Extracts'!$A$9,"CUT_NUM",$E56,"RF_GROUP",I$9)),0,GETPIVOTDATA("OA_VALUE",'VaR Extracts'!$A$9,"CUT_NUM",$E56,"RF_GROUP",I$9)),0)</f>
        <v>0</v>
      </c>
      <c r="J56" s="110">
        <f>IF(AND($D56="Y",$E56&lt;&gt;"",$E56&lt;&gt;-1),IF(ISERR(GETPIVOTDATA("OA_VALUE",'VaR Extracts'!$A$9,"CUT_NUM",$E56,"RF_GROUP",J$9)),0,GETPIVOTDATA("OA_VALUE",'VaR Extracts'!$A$9,"CUT_NUM",$E56,"RF_GROUP",J$9)),0)</f>
        <v>0</v>
      </c>
      <c r="K56" s="110">
        <f>IF(AND($D56="Y",$E56&lt;&gt;"",$E56&lt;&gt;-1),IF(ISERR(GETPIVOTDATA("OA_VALUE",'VaR Extracts'!$A$9,"CUT_NUM",$E56,"RF_GROUP",K$9)),0,GETPIVOTDATA("OA_VALUE",'VaR Extracts'!$A$9,"CUT_NUM",$E56,"RF_GROUP",K$9)),0)</f>
        <v>0</v>
      </c>
      <c r="L56" s="111">
        <f>IF(AND($D56="Y",$E56&lt;&gt;"",$E56&lt;&gt;-1),IF(ISERR(GETPIVOTDATA("OA_VALUE",'VaR Extracts'!$A$9,"CUT_NUM",$E56,"RF_GROUP",L$9)),0,GETPIVOTDATA("OA_VALUE",'VaR Extracts'!$A$9,"CUT_NUM",$E56,"RF_GROUP",L$9)),0)</f>
        <v>0</v>
      </c>
      <c r="M56" s="109">
        <f t="shared" si="4"/>
        <v>0</v>
      </c>
      <c r="N56" s="110">
        <f t="shared" si="5"/>
        <v>0</v>
      </c>
      <c r="O56" s="110">
        <f t="shared" si="6"/>
        <v>0</v>
      </c>
      <c r="P56" s="110">
        <f t="shared" si="7"/>
        <v>0</v>
      </c>
      <c r="Q56" s="110">
        <f t="shared" si="8"/>
        <v>0</v>
      </c>
      <c r="R56" s="111">
        <f t="shared" si="9"/>
        <v>0</v>
      </c>
      <c r="S56" s="112" t="s">
        <v>179</v>
      </c>
      <c r="T56" s="79">
        <v>55</v>
      </c>
      <c r="U56" s="96">
        <f t="array" ref="U56">IF(S56="Y",SQRT(MMULT(MMULT(TRANSPOSE('MOD Vectors ALL'!$BC$3:$BC$68),CORR_MATRIX),'MOD Vectors ALL'!$BC$3:$BC$68)),"")</f>
        <v>0</v>
      </c>
      <c r="V56" s="112" t="s">
        <v>179</v>
      </c>
      <c r="W56" s="79">
        <v>55</v>
      </c>
      <c r="X56" s="96">
        <f t="array" ref="X56">IF(V56="Y",SQRT(MMULT(MMULT(TRANSPOSE('MOD Vectors DP'!$BC$3:$BC$68),CORR_MATRIX),'MOD Vectors DP'!$BC$3:$BC$68)),"")</f>
        <v>0</v>
      </c>
      <c r="Y56" s="112" t="s">
        <v>179</v>
      </c>
      <c r="Z56" s="79">
        <v>55</v>
      </c>
      <c r="AA56" s="96">
        <f t="array" ref="AA56">IF(Y56="Y",SQRT(MMULT(MMULT(TRANSPOSE('MOD Vectors FX'!$BC$3:$BC$68),CORR_MATRIX),'MOD Vectors FX'!$BC$3:$BC$68)),"")</f>
        <v>0</v>
      </c>
      <c r="AB56" s="112" t="s">
        <v>179</v>
      </c>
      <c r="AC56" s="79">
        <v>55</v>
      </c>
      <c r="AD56" s="96">
        <f t="array" ref="AD56">IF(AB56="Y",SQRT(MMULT(MMULT(TRANSPOSE('MOD Vectors IDX'!$BC$3:$BC$68),CORR_MATRIX),'MOD Vectors IDX'!$BC$3:$BC$68)),"")</f>
        <v>0</v>
      </c>
      <c r="AE56" s="112" t="s">
        <v>179</v>
      </c>
      <c r="AF56" s="79">
        <v>55</v>
      </c>
      <c r="AG56" s="207">
        <f t="array" ref="AG56">AO56+IF(AE56="Y",SQRT(MMULT(MMULT(TRANSPOSE('MOD Vectors SPD'!$BC$3:$BC$68),CORR_MATRIX),'MOD Vectors SPD'!$BC$3:$BC$68)),"")</f>
        <v>0</v>
      </c>
      <c r="AH56" s="112" t="s">
        <v>179</v>
      </c>
      <c r="AI56" s="79">
        <v>55</v>
      </c>
      <c r="AJ56" s="96">
        <f t="array" ref="AJ56">IF(AH56="Y",SQRT(MMULT(MMULT(TRANSPOSE('MOD Vectors YC'!$BC$3:$BC$68),CORR_MATRIX),'MOD Vectors YC'!$BC$3:$BC$68)),"")</f>
        <v>0</v>
      </c>
      <c r="AL56" s="112" t="s">
        <v>179</v>
      </c>
      <c r="AM56" s="79">
        <v>55</v>
      </c>
      <c r="AN56" s="207">
        <f t="array" ref="AN56">SUMIF('Sensis Vectors ALL'!$E$3:$E$141,"="&amp;"YC",'Sensis Vectors ALL'!$BC$3:$BC$141)</f>
        <v>0</v>
      </c>
      <c r="AO56" s="243">
        <f>IF(COUNTIF(CSVaR!$A:$F,$A56)&lt;&gt;0,VLOOKUP(A56,CSVaR!$A:$F,6,0),0)</f>
        <v>0</v>
      </c>
      <c r="AP56" s="79" t="s">
        <v>179</v>
      </c>
      <c r="AQ56" s="96">
        <f t="array" ref="AQ56">SQRT(SUMPRODUCT(H56:L56,H56:L56))</f>
        <v>0</v>
      </c>
      <c r="AR56" s="112" t="s">
        <v>179</v>
      </c>
      <c r="AS56" s="96">
        <f t="array" ref="AS56">SQRT(X56^2+AA56^2+AD56^2+AG56^2+AJ56^2)</f>
        <v>0</v>
      </c>
      <c r="AU56" s="281">
        <f t="shared" si="16"/>
        <v>10</v>
      </c>
      <c r="AV56" s="281" t="str">
        <f t="shared" si="17"/>
        <v>AS_TRS_V</v>
      </c>
      <c r="AW56" s="281" t="str">
        <f t="shared" si="18"/>
        <v>A1B1C1D2E3F2</v>
      </c>
      <c r="AX56" s="286" t="s">
        <v>474</v>
      </c>
      <c r="AY56" s="384" t="str">
        <f>IF($AX56="FINBRIDGE",6,IF($AX56="DB",3,IF($AX56="GROUP_PNL",12,"IRRELEVANT")))</f>
        <v>IRRELEVANT</v>
      </c>
      <c r="AZ56" s="286" t="s">
        <v>414</v>
      </c>
    </row>
    <row r="57" spans="1:52" s="118" customFormat="1" x14ac:dyDescent="0.2">
      <c r="A57" s="118">
        <v>46</v>
      </c>
      <c r="B57" s="118">
        <v>59</v>
      </c>
      <c r="C57" s="118" t="s">
        <v>173</v>
      </c>
      <c r="D57" s="118" t="s">
        <v>179</v>
      </c>
      <c r="E57" s="118">
        <f t="shared" si="15"/>
        <v>610</v>
      </c>
      <c r="G57" s="119">
        <f>IF(AND($D57="Y",$E57&lt;&gt;"",$E57&lt;&gt;-1),IF(ISERR(GETPIVOTDATA("OA_VALUE",'VaR Extracts'!$A$9,"CUT_NUM",$E57,"RF_GROUP",G$9)),0,GETPIVOTDATA("OA_VALUE",'VaR Extracts'!$A$9,"CUT_NUM",$E57,"RF_GROUP",G$9)),0)</f>
        <v>0</v>
      </c>
      <c r="H57" s="120">
        <f>IF(AND($D57="Y",$E57&lt;&gt;"",$E57&lt;&gt;-1),IF(ISERR(GETPIVOTDATA("OA_VALUE",'VaR Extracts'!$A$9,"CUT_NUM",$E57,"RF_GROUP",H$9)),0,GETPIVOTDATA("OA_VALUE",'VaR Extracts'!$A$9,"CUT_NUM",$E57,"RF_GROUP",H$9)),0)</f>
        <v>0</v>
      </c>
      <c r="I57" s="120">
        <f>IF(AND($D57="Y",$E57&lt;&gt;"",$E57&lt;&gt;-1),IF(ISERR(GETPIVOTDATA("OA_VALUE",'VaR Extracts'!$A$9,"CUT_NUM",$E57,"RF_GROUP",I$9)),0,GETPIVOTDATA("OA_VALUE",'VaR Extracts'!$A$9,"CUT_NUM",$E57,"RF_GROUP",I$9)),0)</f>
        <v>0</v>
      </c>
      <c r="J57" s="120">
        <f>IF(AND($D57="Y",$E57&lt;&gt;"",$E57&lt;&gt;-1),IF(ISERR(GETPIVOTDATA("OA_VALUE",'VaR Extracts'!$A$9,"CUT_NUM",$E57,"RF_GROUP",J$9)),0,GETPIVOTDATA("OA_VALUE",'VaR Extracts'!$A$9,"CUT_NUM",$E57,"RF_GROUP",J$9)),0)</f>
        <v>0</v>
      </c>
      <c r="K57" s="120">
        <f>IF(AND($D57="Y",$E57&lt;&gt;"",$E57&lt;&gt;-1),IF(ISERR(GETPIVOTDATA("OA_VALUE",'VaR Extracts'!$A$9,"CUT_NUM",$E57,"RF_GROUP",K$9)),0,GETPIVOTDATA("OA_VALUE",'VaR Extracts'!$A$9,"CUT_NUM",$E57,"RF_GROUP",K$9)),0)</f>
        <v>0</v>
      </c>
      <c r="L57" s="121">
        <f>IF(AND($D57="Y",$E57&lt;&gt;"",$E57&lt;&gt;-1),IF(ISERR(GETPIVOTDATA("OA_VALUE",'VaR Extracts'!$A$9,"CUT_NUM",$E57,"RF_GROUP",L$9)),0,GETPIVOTDATA("OA_VALUE",'VaR Extracts'!$A$9,"CUT_NUM",$E57,"RF_GROUP",L$9)),0)</f>
        <v>0</v>
      </c>
      <c r="M57" s="119">
        <f t="shared" si="4"/>
        <v>-5519.4050024730423</v>
      </c>
      <c r="N57" s="120">
        <f t="shared" si="5"/>
        <v>0</v>
      </c>
      <c r="O57" s="120">
        <f t="shared" si="6"/>
        <v>0</v>
      </c>
      <c r="P57" s="120">
        <f t="shared" si="7"/>
        <v>0</v>
      </c>
      <c r="Q57" s="120">
        <f t="shared" si="8"/>
        <v>0</v>
      </c>
      <c r="R57" s="121">
        <f t="shared" si="9"/>
        <v>-7731.7628021977798</v>
      </c>
      <c r="S57" s="122" t="s">
        <v>179</v>
      </c>
      <c r="T57" s="118">
        <v>56</v>
      </c>
      <c r="U57" s="124">
        <f t="array" ref="U57">IF(S57="Y",SQRT(MMULT(MMULT(TRANSPOSE('MOD Vectors ALL'!$BD$3:$BD$68),CORR_MATRIX),'MOD Vectors ALL'!$BD$3:$BD$68)),"")</f>
        <v>5519.4050024730423</v>
      </c>
      <c r="V57" s="122" t="s">
        <v>179</v>
      </c>
      <c r="W57" s="118">
        <v>56</v>
      </c>
      <c r="X57" s="124">
        <f t="array" ref="X57">IF(V57="Y",SQRT(MMULT(MMULT(TRANSPOSE('MOD Vectors DP'!$BD$3:$BD$68),CORR_MATRIX),'MOD Vectors DP'!$BD$3:$BD$68)),"")</f>
        <v>0</v>
      </c>
      <c r="Y57" s="122" t="s">
        <v>179</v>
      </c>
      <c r="Z57" s="118">
        <v>56</v>
      </c>
      <c r="AA57" s="124">
        <f t="array" ref="AA57">IF(Y57="Y",SQRT(MMULT(MMULT(TRANSPOSE('MOD Vectors FX'!$BD$3:$BD$68),CORR_MATRIX),'MOD Vectors FX'!$BD$3:$BD$68)),"")</f>
        <v>0</v>
      </c>
      <c r="AB57" s="122" t="s">
        <v>179</v>
      </c>
      <c r="AC57" s="118">
        <v>56</v>
      </c>
      <c r="AD57" s="124">
        <f t="array" ref="AD57">IF(AB57="Y",SQRT(MMULT(MMULT(TRANSPOSE('MOD Vectors IDX'!$BD$3:$BD$68),CORR_MATRIX),'MOD Vectors IDX'!$BD$3:$BD$68)),"")</f>
        <v>0</v>
      </c>
      <c r="AE57" s="122" t="s">
        <v>179</v>
      </c>
      <c r="AF57" s="118">
        <v>56</v>
      </c>
      <c r="AG57" s="206">
        <f t="array" ref="AG57">AO57+IF(AE57="Y",SQRT(MMULT(MMULT(TRANSPOSE('MOD Vectors SPD'!$BD$3:$BD$68),CORR_MATRIX),'MOD Vectors SPD'!$BD$3:$BD$68)),"")</f>
        <v>0</v>
      </c>
      <c r="AH57" s="122" t="s">
        <v>179</v>
      </c>
      <c r="AI57" s="118">
        <v>56</v>
      </c>
      <c r="AJ57" s="124">
        <f t="array" ref="AJ57">IF(AH57="Y",SQRT(MMULT(MMULT(TRANSPOSE('MOD Vectors YC'!$BD$3:$BD$68),CORR_MATRIX),'MOD Vectors YC'!$BD$3:$BD$68)),"")</f>
        <v>7731.7628021977798</v>
      </c>
      <c r="AL57" s="122" t="s">
        <v>179</v>
      </c>
      <c r="AM57" s="118">
        <v>56</v>
      </c>
      <c r="AN57" s="206">
        <f t="array" ref="AN57">SUMIF('Sensis Vectors ALL'!$E$3:$E$141,"="&amp;"YC",'Sensis Vectors ALL'!$BD$3:$BD$141)</f>
        <v>-60388.989999999991</v>
      </c>
      <c r="AO57" s="243">
        <f>IF(COUNTIF(CSVaR!$A:$F,$A57)&lt;&gt;0,VLOOKUP(A57,CSVaR!$A:$F,6,0),0)</f>
        <v>0</v>
      </c>
      <c r="AP57" s="118" t="s">
        <v>179</v>
      </c>
      <c r="AQ57" s="124">
        <f t="array" ref="AQ57">SQRT(SUMPRODUCT(H57:L57,H57:L57))</f>
        <v>0</v>
      </c>
      <c r="AR57" s="122" t="s">
        <v>179</v>
      </c>
      <c r="AS57" s="124">
        <f t="array" ref="AS57">SQRT(X57^2+AA57^2+AD57^2+AG57^2+AJ57^2)</f>
        <v>7731.7628021977798</v>
      </c>
      <c r="AU57" s="280">
        <f t="shared" si="16"/>
        <v>3</v>
      </c>
      <c r="AV57" s="280" t="str">
        <f t="shared" si="17"/>
        <v>3_US_CRED_PORT</v>
      </c>
      <c r="AW57" s="280" t="str">
        <f t="shared" si="18"/>
        <v>A1B1C2</v>
      </c>
      <c r="AX57" s="285" t="s">
        <v>369</v>
      </c>
      <c r="AY57" s="383"/>
      <c r="AZ57" s="285">
        <f>$AZ$58+$AZ$65</f>
        <v>12249796.399737997</v>
      </c>
    </row>
    <row r="58" spans="1:52" s="118" customFormat="1" ht="13.5" thickBot="1" x14ac:dyDescent="0.25">
      <c r="A58" s="118">
        <v>47</v>
      </c>
      <c r="B58" s="118">
        <v>60</v>
      </c>
      <c r="C58" s="118" t="s">
        <v>173</v>
      </c>
      <c r="D58" s="118" t="s">
        <v>179</v>
      </c>
      <c r="E58" s="118">
        <f t="shared" si="15"/>
        <v>650</v>
      </c>
      <c r="G58" s="119">
        <f>IF(AND($D58="Y",$E58&lt;&gt;"",$E58&lt;&gt;-1),IF(ISERR(GETPIVOTDATA("OA_VALUE",'VaR Extracts'!$A$9,"CUT_NUM",$E58,"RF_GROUP",G$9)),0,GETPIVOTDATA("OA_VALUE",'VaR Extracts'!$A$9,"CUT_NUM",$E58,"RF_GROUP",G$9)),0)</f>
        <v>0</v>
      </c>
      <c r="H58" s="120">
        <f>IF(AND($D58="Y",$E58&lt;&gt;"",$E58&lt;&gt;-1),IF(ISERR(GETPIVOTDATA("OA_VALUE",'VaR Extracts'!$A$9,"CUT_NUM",$E58,"RF_GROUP",H$9)),0,GETPIVOTDATA("OA_VALUE",'VaR Extracts'!$A$9,"CUT_NUM",$E58,"RF_GROUP",H$9)),0)</f>
        <v>0</v>
      </c>
      <c r="I58" s="120">
        <f>IF(AND($D58="Y",$E58&lt;&gt;"",$E58&lt;&gt;-1),IF(ISERR(GETPIVOTDATA("OA_VALUE",'VaR Extracts'!$A$9,"CUT_NUM",$E58,"RF_GROUP",I$9)),0,GETPIVOTDATA("OA_VALUE",'VaR Extracts'!$A$9,"CUT_NUM",$E58,"RF_GROUP",I$9)),0)</f>
        <v>0</v>
      </c>
      <c r="J58" s="120">
        <f>IF(AND($D58="Y",$E58&lt;&gt;"",$E58&lt;&gt;-1),IF(ISERR(GETPIVOTDATA("OA_VALUE",'VaR Extracts'!$A$9,"CUT_NUM",$E58,"RF_GROUP",J$9)),0,GETPIVOTDATA("OA_VALUE",'VaR Extracts'!$A$9,"CUT_NUM",$E58,"RF_GROUP",J$9)),0)</f>
        <v>0</v>
      </c>
      <c r="K58" s="120">
        <f>IF(AND($D58="Y",$E58&lt;&gt;"",$E58&lt;&gt;-1),IF(ISERR(GETPIVOTDATA("OA_VALUE",'VaR Extracts'!$A$9,"CUT_NUM",$E58,"RF_GROUP",K$9)),0,GETPIVOTDATA("OA_VALUE",'VaR Extracts'!$A$9,"CUT_NUM",$E58,"RF_GROUP",K$9)),0)</f>
        <v>0</v>
      </c>
      <c r="L58" s="121">
        <f>IF(AND($D58="Y",$E58&lt;&gt;"",$E58&lt;&gt;-1),IF(ISERR(GETPIVOTDATA("OA_VALUE",'VaR Extracts'!$A$9,"CUT_NUM",$E58,"RF_GROUP",L$9)),0,GETPIVOTDATA("OA_VALUE",'VaR Extracts'!$A$9,"CUT_NUM",$E58,"RF_GROUP",L$9)),0)</f>
        <v>0</v>
      </c>
      <c r="M58" s="119">
        <f t="shared" si="4"/>
        <v>0</v>
      </c>
      <c r="N58" s="120">
        <f t="shared" si="5"/>
        <v>0</v>
      </c>
      <c r="O58" s="120">
        <f t="shared" si="6"/>
        <v>0</v>
      </c>
      <c r="P58" s="120">
        <f t="shared" si="7"/>
        <v>0</v>
      </c>
      <c r="Q58" s="120">
        <f t="shared" si="8"/>
        <v>0</v>
      </c>
      <c r="R58" s="121">
        <f t="shared" si="9"/>
        <v>0</v>
      </c>
      <c r="S58" s="122" t="s">
        <v>179</v>
      </c>
      <c r="T58" s="118">
        <v>57</v>
      </c>
      <c r="U58" s="124">
        <f t="array" ref="U58">IF(S58="Y",SQRT(MMULT(MMULT(TRANSPOSE('MOD Vectors ALL'!$BE$3:$BE$68),CORR_MATRIX),'MOD Vectors ALL'!$BE$3:$BE$68)),"")</f>
        <v>0</v>
      </c>
      <c r="V58" s="122" t="s">
        <v>179</v>
      </c>
      <c r="W58" s="118">
        <v>57</v>
      </c>
      <c r="X58" s="124">
        <f t="array" ref="X58">IF(V58="Y",SQRT(MMULT(MMULT(TRANSPOSE('MOD Vectors DP'!$BE$3:$BE$68),CORR_MATRIX),'MOD Vectors DP'!$BE$3:$BE$68)),"")</f>
        <v>0</v>
      </c>
      <c r="Y58" s="122" t="s">
        <v>179</v>
      </c>
      <c r="Z58" s="118">
        <v>57</v>
      </c>
      <c r="AA58" s="124">
        <f t="array" ref="AA58">IF(Y58="Y",SQRT(MMULT(MMULT(TRANSPOSE('MOD Vectors FX'!$BE$3:$BE$68),CORR_MATRIX),'MOD Vectors FX'!$BE$3:$BE$68)),"")</f>
        <v>0</v>
      </c>
      <c r="AB58" s="122" t="s">
        <v>179</v>
      </c>
      <c r="AC58" s="118">
        <v>57</v>
      </c>
      <c r="AD58" s="124">
        <f t="array" ref="AD58">IF(AB58="Y",SQRT(MMULT(MMULT(TRANSPOSE('MOD Vectors IDX'!$BE$3:$BE$68),CORR_MATRIX),'MOD Vectors IDX'!$BE$3:$BE$68)),"")</f>
        <v>0</v>
      </c>
      <c r="AE58" s="122" t="s">
        <v>179</v>
      </c>
      <c r="AF58" s="118">
        <v>57</v>
      </c>
      <c r="AG58" s="206">
        <f t="array" ref="AG58">AO58+IF(AE58="Y",SQRT(MMULT(MMULT(TRANSPOSE('MOD Vectors SPD'!$BE$3:$BE$68),CORR_MATRIX),'MOD Vectors SPD'!$BE$3:$BE$68)),"")</f>
        <v>0</v>
      </c>
      <c r="AH58" s="122" t="s">
        <v>179</v>
      </c>
      <c r="AI58" s="118">
        <v>57</v>
      </c>
      <c r="AJ58" s="124">
        <f t="array" ref="AJ58">IF(AH58="Y",SQRT(MMULT(MMULT(TRANSPOSE('MOD Vectors YC'!$BE$3:$BE$68),CORR_MATRIX),'MOD Vectors YC'!$BE$3:$BE$68)),"")</f>
        <v>0</v>
      </c>
      <c r="AL58" s="122" t="s">
        <v>179</v>
      </c>
      <c r="AM58" s="118">
        <v>57</v>
      </c>
      <c r="AN58" s="206">
        <f t="array" ref="AN58">SUMIF('Sensis Vectors ALL'!$E$3:$E$141,"="&amp;"YC",'Sensis Vectors ALL'!$BE$3:$BE$141)</f>
        <v>0</v>
      </c>
      <c r="AO58" s="243">
        <f>IF(COUNTIF(CSVaR!$A:$F,$A58)&lt;&gt;0,VLOOKUP(A58,CSVaR!$A:$F,6,0),0)</f>
        <v>0</v>
      </c>
      <c r="AP58" s="118" t="s">
        <v>179</v>
      </c>
      <c r="AQ58" s="124">
        <f t="array" ref="AQ58">SQRT(SUMPRODUCT(H58:L58,H58:L58))</f>
        <v>0</v>
      </c>
      <c r="AR58" s="122" t="s">
        <v>179</v>
      </c>
      <c r="AS58" s="124">
        <f t="array" ref="AS58">SQRT(X58^2+AA58^2+AD58^2+AG58^2+AJ58^2)</f>
        <v>0</v>
      </c>
      <c r="AU58" s="280">
        <f t="shared" si="16"/>
        <v>4</v>
      </c>
      <c r="AV58" s="280" t="str">
        <f t="shared" si="17"/>
        <v>4_HAL_PEG</v>
      </c>
      <c r="AW58" s="280" t="str">
        <f t="shared" si="18"/>
        <v>A1B1C2D1</v>
      </c>
      <c r="AX58" s="285" t="s">
        <v>369</v>
      </c>
      <c r="AY58" s="383"/>
      <c r="AZ58" s="431">
        <f>$AZ$59+$AZ$62</f>
        <v>0</v>
      </c>
    </row>
    <row r="59" spans="1:52" s="118" customFormat="1" ht="13.5" thickBot="1" x14ac:dyDescent="0.25">
      <c r="A59" s="118">
        <v>48</v>
      </c>
      <c r="B59" s="118">
        <v>61</v>
      </c>
      <c r="C59" s="118" t="s">
        <v>173</v>
      </c>
      <c r="D59" s="118" t="s">
        <v>179</v>
      </c>
      <c r="E59" s="118">
        <f t="shared" si="15"/>
        <v>749</v>
      </c>
      <c r="G59" s="119">
        <f>IF(AND($D59="Y",$E59&lt;&gt;"",$E59&lt;&gt;-1),IF(ISERR(GETPIVOTDATA("OA_VALUE",'VaR Extracts'!$A$9,"CUT_NUM",$E59,"RF_GROUP",G$9)),0,GETPIVOTDATA("OA_VALUE",'VaR Extracts'!$A$9,"CUT_NUM",$E59,"RF_GROUP",G$9)),0)</f>
        <v>0</v>
      </c>
      <c r="H59" s="120">
        <f>IF(AND($D59="Y",$E59&lt;&gt;"",$E59&lt;&gt;-1),IF(ISERR(GETPIVOTDATA("OA_VALUE",'VaR Extracts'!$A$9,"CUT_NUM",$E59,"RF_GROUP",H$9)),0,GETPIVOTDATA("OA_VALUE",'VaR Extracts'!$A$9,"CUT_NUM",$E59,"RF_GROUP",H$9)),0)</f>
        <v>0</v>
      </c>
      <c r="I59" s="120">
        <f>IF(AND($D59="Y",$E59&lt;&gt;"",$E59&lt;&gt;-1),IF(ISERR(GETPIVOTDATA("OA_VALUE",'VaR Extracts'!$A$9,"CUT_NUM",$E59,"RF_GROUP",I$9)),0,GETPIVOTDATA("OA_VALUE",'VaR Extracts'!$A$9,"CUT_NUM",$E59,"RF_GROUP",I$9)),0)</f>
        <v>0</v>
      </c>
      <c r="J59" s="120">
        <f>IF(AND($D59="Y",$E59&lt;&gt;"",$E59&lt;&gt;-1),IF(ISERR(GETPIVOTDATA("OA_VALUE",'VaR Extracts'!$A$9,"CUT_NUM",$E59,"RF_GROUP",J$9)),0,GETPIVOTDATA("OA_VALUE",'VaR Extracts'!$A$9,"CUT_NUM",$E59,"RF_GROUP",J$9)),0)</f>
        <v>0</v>
      </c>
      <c r="K59" s="120">
        <f>IF(AND($D59="Y",$E59&lt;&gt;"",$E59&lt;&gt;-1),IF(ISERR(GETPIVOTDATA("OA_VALUE",'VaR Extracts'!$A$9,"CUT_NUM",$E59,"RF_GROUP",K$9)),0,GETPIVOTDATA("OA_VALUE",'VaR Extracts'!$A$9,"CUT_NUM",$E59,"RF_GROUP",K$9)),0)</f>
        <v>0</v>
      </c>
      <c r="L59" s="121">
        <f>IF(AND($D59="Y",$E59&lt;&gt;"",$E59&lt;&gt;-1),IF(ISERR(GETPIVOTDATA("OA_VALUE",'VaR Extracts'!$A$9,"CUT_NUM",$E59,"RF_GROUP",L$9)),0,GETPIVOTDATA("OA_VALUE",'VaR Extracts'!$A$9,"CUT_NUM",$E59,"RF_GROUP",L$9)),0)</f>
        <v>0</v>
      </c>
      <c r="M59" s="119">
        <f t="shared" si="4"/>
        <v>0</v>
      </c>
      <c r="N59" s="120">
        <f t="shared" si="5"/>
        <v>0</v>
      </c>
      <c r="O59" s="120">
        <f t="shared" si="6"/>
        <v>0</v>
      </c>
      <c r="P59" s="120">
        <f t="shared" si="7"/>
        <v>0</v>
      </c>
      <c r="Q59" s="120">
        <f t="shared" si="8"/>
        <v>0</v>
      </c>
      <c r="R59" s="121">
        <f t="shared" si="9"/>
        <v>0</v>
      </c>
      <c r="S59" s="122" t="s">
        <v>179</v>
      </c>
      <c r="T59" s="118">
        <v>58</v>
      </c>
      <c r="U59" s="124">
        <f t="array" ref="U59">IF(S59="Y",SQRT(MMULT(MMULT(TRANSPOSE('MOD Vectors ALL'!$BF$3:$BF$68),CORR_MATRIX),'MOD Vectors ALL'!$BF$3:$BF$68)),"")</f>
        <v>0</v>
      </c>
      <c r="V59" s="122" t="s">
        <v>179</v>
      </c>
      <c r="W59" s="118">
        <v>58</v>
      </c>
      <c r="X59" s="124">
        <f t="array" ref="X59">IF(V59="Y",SQRT(MMULT(MMULT(TRANSPOSE('MOD Vectors DP'!$BF$3:$BF$68),CORR_MATRIX),'MOD Vectors DP'!$BF$3:$BF$68)),"")</f>
        <v>0</v>
      </c>
      <c r="Y59" s="122" t="s">
        <v>179</v>
      </c>
      <c r="Z59" s="118">
        <v>58</v>
      </c>
      <c r="AA59" s="405">
        <f t="array" ref="AA59">IF(Y59="Y",SQRT(MMULT(MMULT(TRANSPOSE('MOD Vectors FX'!$BF$3:$BF$68),CORR_MATRIX),'MOD Vectors FX'!$BF$3:$BF$68)),"")</f>
        <v>0</v>
      </c>
      <c r="AB59" s="122" t="s">
        <v>179</v>
      </c>
      <c r="AC59" s="118">
        <v>58</v>
      </c>
      <c r="AD59" s="124">
        <f t="array" ref="AD59">IF(AB59="Y",SQRT(MMULT(MMULT(TRANSPOSE('MOD Vectors IDX'!$BF$3:$BF$68),CORR_MATRIX),'MOD Vectors IDX'!$BF$3:$BF$68)),"")</f>
        <v>0</v>
      </c>
      <c r="AE59" s="122" t="s">
        <v>179</v>
      </c>
      <c r="AF59" s="118">
        <v>58</v>
      </c>
      <c r="AG59" s="206">
        <f t="array" ref="AG59">AO59+IF(AE59="Y",SQRT(MMULT(MMULT(TRANSPOSE('MOD Vectors SPD'!$BF$3:$BF$68),CORR_MATRIX),'MOD Vectors SPD'!$BF$3:$BF$68)),"")</f>
        <v>0</v>
      </c>
      <c r="AH59" s="122" t="s">
        <v>179</v>
      </c>
      <c r="AI59" s="118">
        <v>58</v>
      </c>
      <c r="AJ59" s="124">
        <f t="array" ref="AJ59">IF(AH59="Y",SQRT(MMULT(MMULT(TRANSPOSE('MOD Vectors YC'!$BF$3:$BF$68),CORR_MATRIX),'MOD Vectors YC'!$BF$3:$BF$68)),"")</f>
        <v>0</v>
      </c>
      <c r="AL59" s="122" t="s">
        <v>179</v>
      </c>
      <c r="AM59" s="118">
        <v>58</v>
      </c>
      <c r="AN59" s="206">
        <f t="array" ref="AN59">SUMIF('Sensis Vectors ALL'!$E$3:$E$141,"="&amp;"YC",'Sensis Vectors ALL'!$BF$3:$BF$141)</f>
        <v>0</v>
      </c>
      <c r="AO59" s="243">
        <f>IF(COUNTIF(CSVaR!$A:$F,$A59)&lt;&gt;0,VLOOKUP(A59,CSVaR!$A:$F,6,0),0)</f>
        <v>0</v>
      </c>
      <c r="AP59" s="118" t="s">
        <v>179</v>
      </c>
      <c r="AQ59" s="124">
        <f t="array" ref="AQ59">SQRT(SUMPRODUCT(H59:L59,H59:L59))</f>
        <v>0</v>
      </c>
      <c r="AR59" s="122" t="s">
        <v>179</v>
      </c>
      <c r="AS59" s="124">
        <f t="array" ref="AS59">SQRT(X59^2+AA59^2+AD59^2+AG59^2+AJ59^2)</f>
        <v>0</v>
      </c>
      <c r="AU59" s="280">
        <f t="shared" si="16"/>
        <v>5</v>
      </c>
      <c r="AV59" s="280" t="str">
        <f t="shared" si="17"/>
        <v>5_HAL_PEG</v>
      </c>
      <c r="AW59" s="280" t="str">
        <f t="shared" si="18"/>
        <v>A1B1C2D1E1</v>
      </c>
      <c r="AX59" s="285" t="s">
        <v>369</v>
      </c>
      <c r="AY59" s="383"/>
      <c r="AZ59" s="285">
        <f>$AZ$60</f>
        <v>0</v>
      </c>
    </row>
    <row r="60" spans="1:52" s="79" customFormat="1" x14ac:dyDescent="0.2">
      <c r="A60" s="79">
        <v>49</v>
      </c>
      <c r="B60" s="79">
        <v>62</v>
      </c>
      <c r="C60" s="79" t="s">
        <v>136</v>
      </c>
      <c r="D60" s="79" t="s">
        <v>179</v>
      </c>
      <c r="E60" s="79">
        <f t="shared" si="15"/>
        <v>654</v>
      </c>
      <c r="G60" s="109">
        <f>IF(AND($D60="Y",$E60&lt;&gt;"",$E60&lt;&gt;-1),IF(ISERR(GETPIVOTDATA("OA_VALUE",'VaR Extracts'!$A$9,"CUT_NUM",$E60,"RF_GROUP",G$9)),0,GETPIVOTDATA("OA_VALUE",'VaR Extracts'!$A$9,"CUT_NUM",$E60,"RF_GROUP",G$9)),0)</f>
        <v>0</v>
      </c>
      <c r="H60" s="110">
        <f>IF(AND($D60="Y",$E60&lt;&gt;"",$E60&lt;&gt;-1),IF(ISERR(GETPIVOTDATA("OA_VALUE",'VaR Extracts'!$A$9,"CUT_NUM",$E60,"RF_GROUP",H$9)),0,GETPIVOTDATA("OA_VALUE",'VaR Extracts'!$A$9,"CUT_NUM",$E60,"RF_GROUP",H$9)),0)</f>
        <v>0</v>
      </c>
      <c r="I60" s="110">
        <f>IF(AND($D60="Y",$E60&lt;&gt;"",$E60&lt;&gt;-1),IF(ISERR(GETPIVOTDATA("OA_VALUE",'VaR Extracts'!$A$9,"CUT_NUM",$E60,"RF_GROUP",I$9)),0,GETPIVOTDATA("OA_VALUE",'VaR Extracts'!$A$9,"CUT_NUM",$E60,"RF_GROUP",I$9)),0)</f>
        <v>0</v>
      </c>
      <c r="J60" s="110">
        <f>IF(AND($D60="Y",$E60&lt;&gt;"",$E60&lt;&gt;-1),IF(ISERR(GETPIVOTDATA("OA_VALUE",'VaR Extracts'!$A$9,"CUT_NUM",$E60,"RF_GROUP",J$9)),0,GETPIVOTDATA("OA_VALUE",'VaR Extracts'!$A$9,"CUT_NUM",$E60,"RF_GROUP",J$9)),0)</f>
        <v>0</v>
      </c>
      <c r="K60" s="110">
        <f>IF(AND($D60="Y",$E60&lt;&gt;"",$E60&lt;&gt;-1),IF(ISERR(GETPIVOTDATA("OA_VALUE",'VaR Extracts'!$A$9,"CUT_NUM",$E60,"RF_GROUP",K$9)),0,GETPIVOTDATA("OA_VALUE",'VaR Extracts'!$A$9,"CUT_NUM",$E60,"RF_GROUP",K$9)),0)</f>
        <v>0</v>
      </c>
      <c r="L60" s="111">
        <f>IF(AND($D60="Y",$E60&lt;&gt;"",$E60&lt;&gt;-1),IF(ISERR(GETPIVOTDATA("OA_VALUE",'VaR Extracts'!$A$9,"CUT_NUM",$E60,"RF_GROUP",L$9)),0,GETPIVOTDATA("OA_VALUE",'VaR Extracts'!$A$9,"CUT_NUM",$E60,"RF_GROUP",L$9)),0)</f>
        <v>0</v>
      </c>
      <c r="M60" s="109">
        <f t="shared" si="4"/>
        <v>0</v>
      </c>
      <c r="N60" s="110">
        <f t="shared" si="5"/>
        <v>0</v>
      </c>
      <c r="O60" s="110">
        <f t="shared" si="6"/>
        <v>0</v>
      </c>
      <c r="P60" s="110">
        <f t="shared" si="7"/>
        <v>0</v>
      </c>
      <c r="Q60" s="110">
        <f t="shared" si="8"/>
        <v>0</v>
      </c>
      <c r="R60" s="111">
        <f t="shared" si="9"/>
        <v>0</v>
      </c>
      <c r="S60" s="112" t="s">
        <v>179</v>
      </c>
      <c r="T60" s="79">
        <v>59</v>
      </c>
      <c r="U60" s="96">
        <f t="array" ref="U60">IF(S60="Y",SQRT(MMULT(MMULT(TRANSPOSE('MOD Vectors ALL'!$BG$3:$BG$68),CORR_MATRIX),'MOD Vectors ALL'!$BG$3:$BG$68)),"")</f>
        <v>0</v>
      </c>
      <c r="V60" s="112" t="s">
        <v>179</v>
      </c>
      <c r="W60" s="79">
        <v>59</v>
      </c>
      <c r="X60" s="96">
        <f t="array" ref="X60">IF(V60="Y",SQRT(MMULT(MMULT(TRANSPOSE('MOD Vectors DP'!$BG$3:$BG$68),CORR_MATRIX),'MOD Vectors DP'!$BG$3:$BG$68)),"")</f>
        <v>0</v>
      </c>
      <c r="Y60" s="112" t="s">
        <v>179</v>
      </c>
      <c r="Z60" s="79">
        <v>59</v>
      </c>
      <c r="AA60" s="96">
        <f t="array" ref="AA60">IF(Y60="Y",SQRT(MMULT(MMULT(TRANSPOSE('MOD Vectors FX'!$BG$3:$BG$68),CORR_MATRIX),'MOD Vectors FX'!$BG$3:$BG$68)),"")</f>
        <v>0</v>
      </c>
      <c r="AB60" s="112" t="s">
        <v>179</v>
      </c>
      <c r="AC60" s="79">
        <v>59</v>
      </c>
      <c r="AD60" s="96">
        <f t="array" ref="AD60">IF(AB60="Y",SQRT(MMULT(MMULT(TRANSPOSE('MOD Vectors IDX'!$BG$3:$BG$68),CORR_MATRIX),'MOD Vectors IDX'!$BG$3:$BG$68)),"")</f>
        <v>0</v>
      </c>
      <c r="AE60" s="112" t="s">
        <v>179</v>
      </c>
      <c r="AF60" s="79">
        <v>59</v>
      </c>
      <c r="AG60" s="207">
        <f t="array" ref="AG60">AO60+IF(AE60="Y",SQRT(MMULT(MMULT(TRANSPOSE('MOD Vectors SPD'!$BG$3:$BG$68),CORR_MATRIX),'MOD Vectors SPD'!$BG$3:$BG$68)),"")</f>
        <v>0</v>
      </c>
      <c r="AH60" s="112" t="s">
        <v>179</v>
      </c>
      <c r="AI60" s="79">
        <v>59</v>
      </c>
      <c r="AJ60" s="96">
        <f t="array" ref="AJ60">IF(AH60="Y",SQRT(MMULT(MMULT(TRANSPOSE('MOD Vectors YC'!$BG$3:$BG$68),CORR_MATRIX),'MOD Vectors YC'!$BG$3:$BG$68)),"")</f>
        <v>0</v>
      </c>
      <c r="AL60" s="112" t="s">
        <v>179</v>
      </c>
      <c r="AM60" s="79">
        <v>59</v>
      </c>
      <c r="AN60" s="207">
        <f t="array" ref="AN60">SUMIF('Sensis Vectors ALL'!$E$3:$E$141,"="&amp;"YC",'Sensis Vectors ALL'!$BG$3:$BG$141)</f>
        <v>0</v>
      </c>
      <c r="AO60" s="243">
        <f>IF(COUNTIF(CSVaR!$A:$F,$A60)&lt;&gt;0,VLOOKUP(A60,CSVaR!$A:$F,6,0),0)</f>
        <v>0</v>
      </c>
      <c r="AP60" s="79" t="s">
        <v>179</v>
      </c>
      <c r="AQ60" s="96">
        <f t="array" ref="AQ60">SQRT(SUMPRODUCT(H60:L60,H60:L60))</f>
        <v>0</v>
      </c>
      <c r="AR60" s="112" t="s">
        <v>179</v>
      </c>
      <c r="AS60" s="96">
        <f t="array" ref="AS60">SQRT(X60^2+AA60^2+AD60^2+AG60^2+AJ60^2)</f>
        <v>0</v>
      </c>
      <c r="AU60" s="281">
        <f t="shared" si="16"/>
        <v>10</v>
      </c>
      <c r="AV60" s="281" t="str">
        <f t="shared" si="17"/>
        <v>UH_HLCYPEG_L</v>
      </c>
      <c r="AW60" s="281" t="str">
        <f t="shared" si="18"/>
        <v>A1B1C2D1E1F1</v>
      </c>
      <c r="AX60" s="286" t="s">
        <v>483</v>
      </c>
      <c r="AY60" s="384">
        <f>IF($AX60="FRANKFURT",3,IF($AX60="DB",3,IF($AX60="GROUP_PNL",11,"IRRELEVANT")))</f>
        <v>3</v>
      </c>
      <c r="AZ60" s="286">
        <v>0</v>
      </c>
    </row>
    <row r="61" spans="1:52" s="79" customFormat="1" x14ac:dyDescent="0.2">
      <c r="A61" s="79">
        <v>51</v>
      </c>
      <c r="B61" s="79">
        <v>64</v>
      </c>
      <c r="C61" s="79" t="s">
        <v>137</v>
      </c>
      <c r="D61" s="79" t="s">
        <v>179</v>
      </c>
      <c r="E61" s="79">
        <f t="shared" si="15"/>
        <v>927</v>
      </c>
      <c r="G61" s="109">
        <f>IF(AND($D61="Y",$E61&lt;&gt;"",$E61&lt;&gt;-1),IF(ISERR(GETPIVOTDATA("OA_VALUE",'VaR Extracts'!$A$9,"CUT_NUM",$E61,"RF_GROUP",G$9)),0,GETPIVOTDATA("OA_VALUE",'VaR Extracts'!$A$9,"CUT_NUM",$E61,"RF_GROUP",G$9)),0)</f>
        <v>0</v>
      </c>
      <c r="H61" s="110">
        <f>IF(AND($D61="Y",$E61&lt;&gt;"",$E61&lt;&gt;-1),IF(ISERR(GETPIVOTDATA("OA_VALUE",'VaR Extracts'!$A$9,"CUT_NUM",$E61,"RF_GROUP",H$9)),0,GETPIVOTDATA("OA_VALUE",'VaR Extracts'!$A$9,"CUT_NUM",$E61,"RF_GROUP",H$9)),0)</f>
        <v>0</v>
      </c>
      <c r="I61" s="110">
        <f>IF(AND($D61="Y",$E61&lt;&gt;"",$E61&lt;&gt;-1),IF(ISERR(GETPIVOTDATA("OA_VALUE",'VaR Extracts'!$A$9,"CUT_NUM",$E61,"RF_GROUP",I$9)),0,GETPIVOTDATA("OA_VALUE",'VaR Extracts'!$A$9,"CUT_NUM",$E61,"RF_GROUP",I$9)),0)</f>
        <v>0</v>
      </c>
      <c r="J61" s="110">
        <f>IF(AND($D61="Y",$E61&lt;&gt;"",$E61&lt;&gt;-1),IF(ISERR(GETPIVOTDATA("OA_VALUE",'VaR Extracts'!$A$9,"CUT_NUM",$E61,"RF_GROUP",J$9)),0,GETPIVOTDATA("OA_VALUE",'VaR Extracts'!$A$9,"CUT_NUM",$E61,"RF_GROUP",J$9)),0)</f>
        <v>0</v>
      </c>
      <c r="K61" s="110">
        <f>IF(AND($D61="Y",$E61&lt;&gt;"",$E61&lt;&gt;-1),IF(ISERR(GETPIVOTDATA("OA_VALUE",'VaR Extracts'!$A$9,"CUT_NUM",$E61,"RF_GROUP",K$9)),0,GETPIVOTDATA("OA_VALUE",'VaR Extracts'!$A$9,"CUT_NUM",$E61,"RF_GROUP",K$9)),0)</f>
        <v>0</v>
      </c>
      <c r="L61" s="111">
        <f>IF(AND($D61="Y",$E61&lt;&gt;"",$E61&lt;&gt;-1),IF(ISERR(GETPIVOTDATA("OA_VALUE",'VaR Extracts'!$A$9,"CUT_NUM",$E61,"RF_GROUP",L$9)),0,GETPIVOTDATA("OA_VALUE",'VaR Extracts'!$A$9,"CUT_NUM",$E61,"RF_GROUP",L$9)),0)</f>
        <v>0</v>
      </c>
      <c r="M61" s="109">
        <f>IF(AND($D61="Y",$E61&lt;&gt;-1),G61-U61,"N/A")</f>
        <v>0</v>
      </c>
      <c r="N61" s="110">
        <f t="shared" si="5"/>
        <v>0</v>
      </c>
      <c r="O61" s="110">
        <f t="shared" si="6"/>
        <v>0</v>
      </c>
      <c r="P61" s="110">
        <f t="shared" si="7"/>
        <v>0</v>
      </c>
      <c r="Q61" s="110">
        <f t="shared" si="8"/>
        <v>0</v>
      </c>
      <c r="R61" s="111">
        <f t="shared" si="9"/>
        <v>0</v>
      </c>
      <c r="S61" s="112" t="s">
        <v>179</v>
      </c>
      <c r="T61" s="79">
        <v>62</v>
      </c>
      <c r="U61" s="96">
        <f t="array" ref="U61">IF(S61="Y",SQRT(MMULT(MMULT(TRANSPOSE('MOD Vectors ALL'!$BJ$3:$BJ$68),CORR_MATRIX),'MOD Vectors ALL'!$BJ$3:$BJ$68)),"")</f>
        <v>0</v>
      </c>
      <c r="V61" s="112" t="s">
        <v>179</v>
      </c>
      <c r="W61" s="79">
        <v>62</v>
      </c>
      <c r="X61" s="96">
        <f t="array" ref="X61">IF(V61="Y",SQRT(MMULT(MMULT(TRANSPOSE('MOD Vectors DP'!$BJ$3:$BJ$68),CORR_MATRIX),'MOD Vectors DP'!$BJ$3:$BJ$68)),"")</f>
        <v>0</v>
      </c>
      <c r="Y61" s="112" t="s">
        <v>179</v>
      </c>
      <c r="Z61" s="79">
        <v>62</v>
      </c>
      <c r="AA61" s="96">
        <f t="array" ref="AA61">IF(Y61="Y",SQRT(MMULT(MMULT(TRANSPOSE('MOD Vectors FX'!$BJ$3:$BJ$68),CORR_MATRIX),'MOD Vectors FX'!$BJ$3:$BJ$68)),"")</f>
        <v>0</v>
      </c>
      <c r="AB61" s="112" t="s">
        <v>179</v>
      </c>
      <c r="AC61" s="79">
        <v>62</v>
      </c>
      <c r="AD61" s="96">
        <f t="array" ref="AD61">IF(AB61="Y",SQRT(MMULT(MMULT(TRANSPOSE('MOD Vectors IDX'!$BJ$3:$BJ$68),CORR_MATRIX),'MOD Vectors IDX'!$BJ$3:$BJ$68)),"")</f>
        <v>0</v>
      </c>
      <c r="AE61" s="112" t="s">
        <v>179</v>
      </c>
      <c r="AF61" s="79">
        <v>62</v>
      </c>
      <c r="AG61" s="207">
        <f t="array" ref="AG61">AO61+IF(AE61="Y",SQRT(MMULT(MMULT(TRANSPOSE('MOD Vectors SPD'!$BJ$3:$BJ$68),CORR_MATRIX),'MOD Vectors SPD'!$BJ$3:$BJ$68)),"")</f>
        <v>0</v>
      </c>
      <c r="AH61" s="112" t="s">
        <v>179</v>
      </c>
      <c r="AI61" s="79">
        <v>62</v>
      </c>
      <c r="AJ61" s="96">
        <f t="array" ref="AJ61">IF(AH61="Y",SQRT(MMULT(MMULT(TRANSPOSE('MOD Vectors YC'!$BJ$3:$BJ$68),CORR_MATRIX),'MOD Vectors YC'!$BJ$3:$BJ$68)),"")</f>
        <v>0</v>
      </c>
      <c r="AL61" s="112" t="s">
        <v>179</v>
      </c>
      <c r="AM61" s="79">
        <v>62</v>
      </c>
      <c r="AN61" s="207">
        <f t="array" ref="AN61">SUMIF('Sensis Vectors ALL'!$E$3:$E$141,"="&amp;"YC",'Sensis Vectors ALL'!$BJ$3:$BJ$141)</f>
        <v>0</v>
      </c>
      <c r="AO61" s="414">
        <f>IF(COUNTIF(CSVaR!$A:$F,$A61)&lt;&gt;0,VLOOKUP(A61,CSVaR!$A:$F,6,0),0)</f>
        <v>0</v>
      </c>
      <c r="AP61" s="79" t="s">
        <v>179</v>
      </c>
      <c r="AQ61" s="96">
        <f t="array" ref="AQ61">SQRT(SUMPRODUCT(H61:L61,H61:L61))</f>
        <v>0</v>
      </c>
      <c r="AR61" s="112" t="s">
        <v>179</v>
      </c>
      <c r="AS61" s="96">
        <f t="array" ref="AS61">SQRT(X61^2+AA61^2+AD61^2+AG61^2+AJ61^2)</f>
        <v>0</v>
      </c>
      <c r="AU61" s="281">
        <f t="shared" si="16"/>
        <v>10</v>
      </c>
      <c r="AV61" s="281" t="str">
        <f t="shared" si="17"/>
        <v>C_HALCYON_ASSET_ACCRUAL</v>
      </c>
      <c r="AW61" s="281" t="str">
        <f t="shared" si="18"/>
        <v>A1B1C2D1E1F3</v>
      </c>
      <c r="AX61" s="286" t="s">
        <v>474</v>
      </c>
      <c r="AY61" s="384" t="str">
        <f>IF($AX61="FINBRIDGE",6,IF($AX61="DB",3,IF($AX61="GROUP_PNL",12,"IRRELEVANT")))</f>
        <v>IRRELEVANT</v>
      </c>
      <c r="AZ61" s="286" t="s">
        <v>414</v>
      </c>
    </row>
    <row r="62" spans="1:52" s="118" customFormat="1" x14ac:dyDescent="0.2">
      <c r="A62" s="118">
        <v>52</v>
      </c>
      <c r="B62" s="118">
        <v>65</v>
      </c>
      <c r="C62" s="118" t="s">
        <v>173</v>
      </c>
      <c r="D62" s="118" t="s">
        <v>179</v>
      </c>
      <c r="E62" s="118">
        <f t="shared" si="15"/>
        <v>929</v>
      </c>
      <c r="G62" s="119">
        <f>IF(AND($D62="Y",$E62&lt;&gt;"",$E62&lt;&gt;-1),IF(ISERR(GETPIVOTDATA("OA_VALUE",'VaR Extracts'!$A$9,"CUT_NUM",$E62,"RF_GROUP",G$9)),0,GETPIVOTDATA("OA_VALUE",'VaR Extracts'!$A$9,"CUT_NUM",$E62,"RF_GROUP",G$9)),0)</f>
        <v>0</v>
      </c>
      <c r="H62" s="120">
        <f>IF(AND($D62="Y",$E62&lt;&gt;"",$E62&lt;&gt;-1),IF(ISERR(GETPIVOTDATA("OA_VALUE",'VaR Extracts'!$A$9,"CUT_NUM",$E62,"RF_GROUP",H$9)),0,GETPIVOTDATA("OA_VALUE",'VaR Extracts'!$A$9,"CUT_NUM",$E62,"RF_GROUP",H$9)),0)</f>
        <v>0</v>
      </c>
      <c r="I62" s="120">
        <f>IF(AND($D62="Y",$E62&lt;&gt;"",$E62&lt;&gt;-1),IF(ISERR(GETPIVOTDATA("OA_VALUE",'VaR Extracts'!$A$9,"CUT_NUM",$E62,"RF_GROUP",I$9)),0,GETPIVOTDATA("OA_VALUE",'VaR Extracts'!$A$9,"CUT_NUM",$E62,"RF_GROUP",I$9)),0)</f>
        <v>0</v>
      </c>
      <c r="J62" s="120">
        <f>IF(AND($D62="Y",$E62&lt;&gt;"",$E62&lt;&gt;-1),IF(ISERR(GETPIVOTDATA("OA_VALUE",'VaR Extracts'!$A$9,"CUT_NUM",$E62,"RF_GROUP",J$9)),0,GETPIVOTDATA("OA_VALUE",'VaR Extracts'!$A$9,"CUT_NUM",$E62,"RF_GROUP",J$9)),0)</f>
        <v>0</v>
      </c>
      <c r="K62" s="120">
        <f>IF(AND($D62="Y",$E62&lt;&gt;"",$E62&lt;&gt;-1),IF(ISERR(GETPIVOTDATA("OA_VALUE",'VaR Extracts'!$A$9,"CUT_NUM",$E62,"RF_GROUP",K$9)),0,GETPIVOTDATA("OA_VALUE",'VaR Extracts'!$A$9,"CUT_NUM",$E62,"RF_GROUP",K$9)),0)</f>
        <v>0</v>
      </c>
      <c r="L62" s="121">
        <f>IF(AND($D62="Y",$E62&lt;&gt;"",$E62&lt;&gt;-1),IF(ISERR(GETPIVOTDATA("OA_VALUE",'VaR Extracts'!$A$9,"CUT_NUM",$E62,"RF_GROUP",L$9)),0,GETPIVOTDATA("OA_VALUE",'VaR Extracts'!$A$9,"CUT_NUM",$E62,"RF_GROUP",L$9)),0)</f>
        <v>0</v>
      </c>
      <c r="M62" s="119">
        <f t="shared" si="4"/>
        <v>0</v>
      </c>
      <c r="N62" s="120">
        <f t="shared" si="5"/>
        <v>0</v>
      </c>
      <c r="O62" s="120">
        <f t="shared" si="6"/>
        <v>0</v>
      </c>
      <c r="P62" s="120">
        <f t="shared" si="7"/>
        <v>0</v>
      </c>
      <c r="Q62" s="120">
        <f t="shared" si="8"/>
        <v>0</v>
      </c>
      <c r="R62" s="121">
        <f t="shared" si="9"/>
        <v>0</v>
      </c>
      <c r="S62" s="122" t="s">
        <v>179</v>
      </c>
      <c r="T62" s="118">
        <v>61</v>
      </c>
      <c r="U62" s="124">
        <f t="array" ref="U62">IF(S62="Y",SQRT(MMULT(MMULT(TRANSPOSE('MOD Vectors ALL'!$BI$3:$BI$68),CORR_MATRIX),'MOD Vectors ALL'!$BI$3:$BI$68)),"")</f>
        <v>0</v>
      </c>
      <c r="V62" s="122" t="s">
        <v>179</v>
      </c>
      <c r="W62" s="118">
        <v>61</v>
      </c>
      <c r="X62" s="124">
        <f t="array" ref="X62">IF(V62="Y",SQRT(MMULT(MMULT(TRANSPOSE('MOD Vectors DP'!$BI$3:$BI$68),CORR_MATRIX),'MOD Vectors DP'!$BI$3:$BI$68)),"")</f>
        <v>0</v>
      </c>
      <c r="Y62" s="122" t="s">
        <v>179</v>
      </c>
      <c r="Z62" s="118">
        <v>61</v>
      </c>
      <c r="AA62" s="124">
        <f t="array" ref="AA62">IF(Y62="Y",SQRT(MMULT(MMULT(TRANSPOSE('MOD Vectors FX'!$BI$3:$BI$68),CORR_MATRIX),'MOD Vectors FX'!$BI$3:$BI$68)),"")</f>
        <v>0</v>
      </c>
      <c r="AB62" s="122" t="s">
        <v>179</v>
      </c>
      <c r="AC62" s="118">
        <v>61</v>
      </c>
      <c r="AD62" s="124">
        <f t="array" ref="AD62">IF(AB62="Y",SQRT(MMULT(MMULT(TRANSPOSE('MOD Vectors IDX'!$BI$3:$BI$68),CORR_MATRIX),'MOD Vectors IDX'!$BI$3:$BI$68)),"")</f>
        <v>0</v>
      </c>
      <c r="AE62" s="122" t="s">
        <v>179</v>
      </c>
      <c r="AF62" s="118">
        <v>61</v>
      </c>
      <c r="AG62" s="206">
        <f t="array" ref="AG62">AO62+IF(AE62="Y",SQRT(MMULT(MMULT(TRANSPOSE('MOD Vectors SPD'!$BI$3:$BI$68),CORR_MATRIX),'MOD Vectors SPD'!$BI$3:$BI$68)),"")</f>
        <v>0</v>
      </c>
      <c r="AH62" s="122" t="s">
        <v>179</v>
      </c>
      <c r="AI62" s="118">
        <v>61</v>
      </c>
      <c r="AJ62" s="124">
        <f t="array" ref="AJ62">IF(AH62="Y",SQRT(MMULT(MMULT(TRANSPOSE('MOD Vectors YC'!$BI$3:$BI$68),CORR_MATRIX),'MOD Vectors YC'!$BI$3:$BI$68)),"")</f>
        <v>0</v>
      </c>
      <c r="AL62" s="122" t="s">
        <v>179</v>
      </c>
      <c r="AM62" s="118">
        <v>61</v>
      </c>
      <c r="AN62" s="206">
        <f t="array" ref="AN62">SUMIF('Sensis Vectors ALL'!$E$3:$E$141,"="&amp;"YC",'Sensis Vectors ALL'!$BI$3:$BI$141)</f>
        <v>0</v>
      </c>
      <c r="AO62" s="243">
        <f>IF(COUNTIF(CSVaR!$A:$F,$A62)&lt;&gt;0,VLOOKUP(A62,CSVaR!$A:$F,6,0),0)</f>
        <v>0</v>
      </c>
      <c r="AP62" s="118" t="s">
        <v>179</v>
      </c>
      <c r="AQ62" s="124">
        <f t="array" ref="AQ62">SQRT(SUMPRODUCT(H62:L62,H62:L62))</f>
        <v>0</v>
      </c>
      <c r="AR62" s="122" t="s">
        <v>179</v>
      </c>
      <c r="AS62" s="124">
        <f t="array" ref="AS62">SQRT(X62^2+AA62^2+AD62^2+AG62^2+AJ62^2)</f>
        <v>0</v>
      </c>
      <c r="AU62" s="280">
        <f t="shared" si="16"/>
        <v>5</v>
      </c>
      <c r="AV62" s="280" t="str">
        <f t="shared" si="17"/>
        <v>5_HAL_PEG_NY</v>
      </c>
      <c r="AW62" s="280" t="str">
        <f t="shared" si="18"/>
        <v>A1B1C2D1E2</v>
      </c>
      <c r="AX62" s="285"/>
      <c r="AY62" s="383"/>
      <c r="AZ62" s="285">
        <f>$AZ$64</f>
        <v>0</v>
      </c>
    </row>
    <row r="63" spans="1:52" s="79" customFormat="1" x14ac:dyDescent="0.2">
      <c r="A63" s="79">
        <v>50</v>
      </c>
      <c r="B63" s="79">
        <v>66</v>
      </c>
      <c r="C63" s="79" t="s">
        <v>137</v>
      </c>
      <c r="D63" s="79" t="s">
        <v>179</v>
      </c>
      <c r="E63" s="79">
        <f t="shared" si="15"/>
        <v>929</v>
      </c>
      <c r="G63" s="109">
        <f>IF(AND($D63="Y",$E63&lt;&gt;"",$E63&lt;&gt;-1),IF(ISERR(GETPIVOTDATA("OA_VALUE",'VaR Extracts'!$A$9,"CUT_NUM",$E63,"RF_GROUP",G$9)),0,GETPIVOTDATA("OA_VALUE",'VaR Extracts'!$A$9,"CUT_NUM",$E63,"RF_GROUP",G$9)),0)</f>
        <v>0</v>
      </c>
      <c r="H63" s="110">
        <f>IF(AND($D63="Y",$E63&lt;&gt;"",$E63&lt;&gt;-1),IF(ISERR(GETPIVOTDATA("OA_VALUE",'VaR Extracts'!$A$9,"CUT_NUM",$E63,"RF_GROUP",H$9)),0,GETPIVOTDATA("OA_VALUE",'VaR Extracts'!$A$9,"CUT_NUM",$E63,"RF_GROUP",H$9)),0)</f>
        <v>0</v>
      </c>
      <c r="I63" s="110">
        <f>IF(AND($D63="Y",$E63&lt;&gt;"",$E63&lt;&gt;-1),IF(ISERR(GETPIVOTDATA("OA_VALUE",'VaR Extracts'!$A$9,"CUT_NUM",$E63,"RF_GROUP",I$9)),0,GETPIVOTDATA("OA_VALUE",'VaR Extracts'!$A$9,"CUT_NUM",$E63,"RF_GROUP",I$9)),0)</f>
        <v>0</v>
      </c>
      <c r="J63" s="110">
        <f>IF(AND($D63="Y",$E63&lt;&gt;"",$E63&lt;&gt;-1),IF(ISERR(GETPIVOTDATA("OA_VALUE",'VaR Extracts'!$A$9,"CUT_NUM",$E63,"RF_GROUP",J$9)),0,GETPIVOTDATA("OA_VALUE",'VaR Extracts'!$A$9,"CUT_NUM",$E63,"RF_GROUP",J$9)),0)</f>
        <v>0</v>
      </c>
      <c r="K63" s="110">
        <f>IF(AND($D63="Y",$E63&lt;&gt;"",$E63&lt;&gt;-1),IF(ISERR(GETPIVOTDATA("OA_VALUE",'VaR Extracts'!$A$9,"CUT_NUM",$E63,"RF_GROUP",K$9)),0,GETPIVOTDATA("OA_VALUE",'VaR Extracts'!$A$9,"CUT_NUM",$E63,"RF_GROUP",K$9)),0)</f>
        <v>0</v>
      </c>
      <c r="L63" s="111">
        <f>IF(AND($D63="Y",$E63&lt;&gt;"",$E63&lt;&gt;-1),IF(ISERR(GETPIVOTDATA("OA_VALUE",'VaR Extracts'!$A$9,"CUT_NUM",$E63,"RF_GROUP",L$9)),0,GETPIVOTDATA("OA_VALUE",'VaR Extracts'!$A$9,"CUT_NUM",$E63,"RF_GROUP",L$9)),0)</f>
        <v>0</v>
      </c>
      <c r="M63" s="109">
        <f t="shared" si="4"/>
        <v>0</v>
      </c>
      <c r="N63" s="110">
        <f t="shared" si="5"/>
        <v>0</v>
      </c>
      <c r="O63" s="110">
        <f t="shared" si="6"/>
        <v>0</v>
      </c>
      <c r="P63" s="110">
        <f t="shared" si="7"/>
        <v>0</v>
      </c>
      <c r="Q63" s="110">
        <f t="shared" si="8"/>
        <v>0</v>
      </c>
      <c r="R63" s="111">
        <f t="shared" si="9"/>
        <v>0</v>
      </c>
      <c r="S63" s="112" t="s">
        <v>179</v>
      </c>
      <c r="T63" s="79">
        <v>63</v>
      </c>
      <c r="U63" s="96">
        <f t="array" ref="U63">IF(S63="Y",SQRT(MMULT(MMULT(TRANSPOSE('MOD Vectors ALL'!$BK$3:$BK$68),CORR_MATRIX),'MOD Vectors ALL'!$BK$3:$BK$68)),"")</f>
        <v>0</v>
      </c>
      <c r="V63" s="112" t="s">
        <v>179</v>
      </c>
      <c r="W63" s="79">
        <v>63</v>
      </c>
      <c r="X63" s="96">
        <f t="array" ref="X63">IF(V63="Y",SQRT(MMULT(MMULT(TRANSPOSE('MOD Vectors DP'!$BK$3:$BK$68),CORR_MATRIX),'MOD Vectors DP'!$BK$3:$BK$68)),"")</f>
        <v>0</v>
      </c>
      <c r="Y63" s="112" t="s">
        <v>179</v>
      </c>
      <c r="Z63" s="79">
        <v>63</v>
      </c>
      <c r="AA63" s="96">
        <f t="array" ref="AA63">IF(Y63="Y",SQRT(MMULT(MMULT(TRANSPOSE('MOD Vectors FX'!$BK$3:$BK$68),CORR_MATRIX),'MOD Vectors FX'!$BK$3:$BK$68)),"")</f>
        <v>0</v>
      </c>
      <c r="AB63" s="112" t="s">
        <v>179</v>
      </c>
      <c r="AC63" s="79">
        <v>63</v>
      </c>
      <c r="AD63" s="96">
        <f t="array" ref="AD63">IF(AB63="Y",SQRT(MMULT(MMULT(TRANSPOSE('MOD Vectors IDX'!$BK$3:$BK$68),CORR_MATRIX),'MOD Vectors IDX'!$BK$3:$BK$68)),"")</f>
        <v>0</v>
      </c>
      <c r="AE63" s="112" t="s">
        <v>179</v>
      </c>
      <c r="AF63" s="79">
        <v>63</v>
      </c>
      <c r="AG63" s="207">
        <f t="array" ref="AG63">AO63+IF(AE63="Y",SQRT(MMULT(MMULT(TRANSPOSE('MOD Vectors SPD'!$BK$3:$BK$68),CORR_MATRIX),'MOD Vectors SPD'!$BK$3:$BK$68)),"")</f>
        <v>0</v>
      </c>
      <c r="AH63" s="112" t="s">
        <v>179</v>
      </c>
      <c r="AI63" s="79">
        <v>63</v>
      </c>
      <c r="AJ63" s="96">
        <f t="array" ref="AJ63">IF(AH63="Y",SQRT(MMULT(MMULT(TRANSPOSE('MOD Vectors YC'!$BK$3:$BK$68),CORR_MATRIX),'MOD Vectors YC'!$BK$3:$BK$68)),"")</f>
        <v>0</v>
      </c>
      <c r="AL63" s="112" t="s">
        <v>179</v>
      </c>
      <c r="AM63" s="79">
        <v>63</v>
      </c>
      <c r="AN63" s="207">
        <f t="array" ref="AN63">SUMIF('Sensis Vectors ALL'!$E$3:$E$141,"="&amp;"YC",'Sensis Vectors ALL'!$BK$3:$BK$141)</f>
        <v>0</v>
      </c>
      <c r="AO63" s="414">
        <f>IF(COUNTIF(CSVaR!$A:$F,$A63)&lt;&gt;0,VLOOKUP(A63,CSVaR!$A:$F,6,0),0)</f>
        <v>0</v>
      </c>
      <c r="AP63" s="79" t="s">
        <v>179</v>
      </c>
      <c r="AQ63" s="96">
        <f t="array" ref="AQ63">SQRT(SUMPRODUCT(H63:L63,H63:L63))</f>
        <v>0</v>
      </c>
      <c r="AR63" s="112" t="s">
        <v>179</v>
      </c>
      <c r="AS63" s="96">
        <f t="array" ref="AS63">SQRT(X63^2+AA63^2+AD63^2+AG63^2+AJ63^2)</f>
        <v>0</v>
      </c>
      <c r="AU63" s="281">
        <f t="shared" si="16"/>
        <v>10</v>
      </c>
      <c r="AV63" s="281" t="str">
        <f t="shared" si="17"/>
        <v>C_HALCYON_NY</v>
      </c>
      <c r="AW63" s="281" t="str">
        <f t="shared" si="18"/>
        <v>A1B1C2D1E2F1</v>
      </c>
      <c r="AX63" s="286" t="s">
        <v>474</v>
      </c>
      <c r="AY63" s="384" t="str">
        <f>IF($AX63="FINBRIDGE",6,IF($AX63="DB",3,IF($AX63="GROUP_PNL",12,"IRRELEVANT")))</f>
        <v>IRRELEVANT</v>
      </c>
      <c r="AZ63" s="286" t="s">
        <v>414</v>
      </c>
    </row>
    <row r="64" spans="1:52" s="118" customFormat="1" x14ac:dyDescent="0.2">
      <c r="A64" s="118">
        <v>53</v>
      </c>
      <c r="B64" s="118">
        <v>63</v>
      </c>
      <c r="C64" s="118" t="s">
        <v>136</v>
      </c>
      <c r="D64" s="118" t="s">
        <v>179</v>
      </c>
      <c r="E64" s="118">
        <f t="shared" si="15"/>
        <v>655</v>
      </c>
      <c r="G64" s="119">
        <f>IF(AND($D64="Y",$E64&lt;&gt;"",$E64&lt;&gt;-1),IF(ISERR(GETPIVOTDATA("OA_VALUE",'VaR Extracts'!$A$9,"CUT_NUM",$E64,"RF_GROUP",G$9)),0,GETPIVOTDATA("OA_VALUE",'VaR Extracts'!$A$9,"CUT_NUM",$E64,"RF_GROUP",G$9)),0)</f>
        <v>0</v>
      </c>
      <c r="H64" s="120">
        <f>IF(AND($D64="Y",$E64&lt;&gt;"",$E64&lt;&gt;-1),IF(ISERR(GETPIVOTDATA("OA_VALUE",'VaR Extracts'!$A$9,"CUT_NUM",$E64,"RF_GROUP",H$9)),0,GETPIVOTDATA("OA_VALUE",'VaR Extracts'!$A$9,"CUT_NUM",$E64,"RF_GROUP",H$9)),0)</f>
        <v>0</v>
      </c>
      <c r="I64" s="120">
        <f>IF(AND($D64="Y",$E64&lt;&gt;"",$E64&lt;&gt;-1),IF(ISERR(GETPIVOTDATA("OA_VALUE",'VaR Extracts'!$A$9,"CUT_NUM",$E64,"RF_GROUP",I$9)),0,GETPIVOTDATA("OA_VALUE",'VaR Extracts'!$A$9,"CUT_NUM",$E64,"RF_GROUP",I$9)),0)</f>
        <v>0</v>
      </c>
      <c r="J64" s="120">
        <f>IF(AND($D64="Y",$E64&lt;&gt;"",$E64&lt;&gt;-1),IF(ISERR(GETPIVOTDATA("OA_VALUE",'VaR Extracts'!$A$9,"CUT_NUM",$E64,"RF_GROUP",J$9)),0,GETPIVOTDATA("OA_VALUE",'VaR Extracts'!$A$9,"CUT_NUM",$E64,"RF_GROUP",J$9)),0)</f>
        <v>0</v>
      </c>
      <c r="K64" s="120">
        <f>IF(AND($D64="Y",$E64&lt;&gt;"",$E64&lt;&gt;-1),IF(ISERR(GETPIVOTDATA("OA_VALUE",'VaR Extracts'!$A$9,"CUT_NUM",$E64,"RF_GROUP",K$9)),0,GETPIVOTDATA("OA_VALUE",'VaR Extracts'!$A$9,"CUT_NUM",$E64,"RF_GROUP",K$9)),0)</f>
        <v>0</v>
      </c>
      <c r="L64" s="121">
        <f>IF(AND($D64="Y",$E64&lt;&gt;"",$E64&lt;&gt;-1),IF(ISERR(GETPIVOTDATA("OA_VALUE",'VaR Extracts'!$A$9,"CUT_NUM",$E64,"RF_GROUP",L$9)),0,GETPIVOTDATA("OA_VALUE",'VaR Extracts'!$A$9,"CUT_NUM",$E64,"RF_GROUP",L$9)),0)</f>
        <v>0</v>
      </c>
      <c r="M64" s="119">
        <f>IF(AND($D64="Y",$E64&lt;&gt;-1),G64-U64,"N/A")</f>
        <v>0</v>
      </c>
      <c r="N64" s="120">
        <f>IF(AND($D64="Y",$E64&lt;&gt;-1),H64-X64,"N/A")</f>
        <v>0</v>
      </c>
      <c r="O64" s="120">
        <f>IF(AND($D64="Y",$E64&lt;&gt;-1),I64-AA64,"N/A")</f>
        <v>0</v>
      </c>
      <c r="P64" s="120">
        <f>IF(AND($D64="Y",$E64&lt;&gt;-1),J64-AD64,"N/A")</f>
        <v>0</v>
      </c>
      <c r="Q64" s="120">
        <f>IF(AND($D64="Y",$E64&lt;&gt;-1),K64-AG64,"N/A")</f>
        <v>0</v>
      </c>
      <c r="R64" s="121">
        <f>IF(AND($D64="Y",$E64&lt;&gt;-1),L64-AJ64,"N/A")</f>
        <v>0</v>
      </c>
      <c r="S64" s="122" t="s">
        <v>179</v>
      </c>
      <c r="T64" s="118">
        <v>60</v>
      </c>
      <c r="U64" s="124">
        <f t="array" ref="U64">IF(S64="Y",SQRT(MMULT(MMULT(TRANSPOSE('MOD Vectors ALL'!$BH$3:$BH$68),CORR_MATRIX),'MOD Vectors ALL'!$BH$3:$BH$68)),"")</f>
        <v>0</v>
      </c>
      <c r="V64" s="122" t="s">
        <v>179</v>
      </c>
      <c r="W64" s="118">
        <v>60</v>
      </c>
      <c r="X64" s="124">
        <f t="array" ref="X64">IF(V64="Y",SQRT(MMULT(MMULT(TRANSPOSE('MOD Vectors DP'!$BH$3:$BH$68),CORR_MATRIX),'MOD Vectors DP'!$BH$3:$BH$68)),"")</f>
        <v>0</v>
      </c>
      <c r="Y64" s="122" t="s">
        <v>179</v>
      </c>
      <c r="Z64" s="118">
        <v>60</v>
      </c>
      <c r="AA64" s="124">
        <f t="array" ref="AA64">IF(Y64="Y",SQRT(MMULT(MMULT(TRANSPOSE('MOD Vectors FX'!$BH$3:$BH$68),CORR_MATRIX),'MOD Vectors FX'!$BH$3:$BH$68)),"")</f>
        <v>0</v>
      </c>
      <c r="AB64" s="122" t="s">
        <v>179</v>
      </c>
      <c r="AC64" s="118">
        <v>60</v>
      </c>
      <c r="AD64" s="124">
        <f t="array" ref="AD64">IF(AB64="Y",SQRT(MMULT(MMULT(TRANSPOSE('MOD Vectors IDX'!$BH$3:$BH$68),CORR_MATRIX),'MOD Vectors IDX'!$BH$3:$BH$68)),"")</f>
        <v>0</v>
      </c>
      <c r="AE64" s="122" t="s">
        <v>179</v>
      </c>
      <c r="AF64" s="118">
        <v>60</v>
      </c>
      <c r="AG64" s="206">
        <f t="array" ref="AG64">AO64+IF(AE64="Y",SQRT(MMULT(MMULT(TRANSPOSE('MOD Vectors SPD'!$BH$3:$BH$68),CORR_MATRIX),'MOD Vectors SPD'!$BH$3:$BH$68)),"")</f>
        <v>0</v>
      </c>
      <c r="AH64" s="122" t="s">
        <v>179</v>
      </c>
      <c r="AI64" s="118">
        <v>60</v>
      </c>
      <c r="AJ64" s="124">
        <f t="array" ref="AJ64">IF(AH64="Y",SQRT(MMULT(MMULT(TRANSPOSE('MOD Vectors YC'!$BH$3:$BH$68),CORR_MATRIX),'MOD Vectors YC'!$BH$3:$BH$68)),"")</f>
        <v>0</v>
      </c>
      <c r="AL64" s="122" t="s">
        <v>179</v>
      </c>
      <c r="AM64" s="118">
        <v>60</v>
      </c>
      <c r="AN64" s="206">
        <f t="array" ref="AN64">SUMIF('Sensis Vectors ALL'!$E$3:$E$141,"="&amp;"YC",'Sensis Vectors ALL'!$BH$3:$BH$141)</f>
        <v>0</v>
      </c>
      <c r="AO64" s="406">
        <f>IF(COUNTIF(CSVaR!$A:$F,$A64)&lt;&gt;0,VLOOKUP(A64,CSVaR!$A:$F,6,0),0)</f>
        <v>0</v>
      </c>
      <c r="AP64" s="118" t="s">
        <v>179</v>
      </c>
      <c r="AQ64" s="124">
        <f t="array" ref="AQ64">SQRT(SUMPRODUCT(H64:L64,H64:L64))</f>
        <v>0</v>
      </c>
      <c r="AR64" s="122" t="s">
        <v>179</v>
      </c>
      <c r="AS64" s="124">
        <f t="array" ref="AS64">SQRT(X64^2+AA64^2+AD64^2+AG64^2+AJ64^2)</f>
        <v>0</v>
      </c>
      <c r="AU64" s="280">
        <f t="shared" si="16"/>
        <v>10</v>
      </c>
      <c r="AV64" s="280" t="str">
        <f t="shared" si="17"/>
        <v>UH_HLCYPEG_T</v>
      </c>
      <c r="AW64" s="280" t="str">
        <f t="shared" si="18"/>
        <v>A1B1C2D1E2F2</v>
      </c>
      <c r="AX64" s="286" t="s">
        <v>483</v>
      </c>
      <c r="AY64" s="384">
        <v>5</v>
      </c>
      <c r="AZ64" s="286">
        <v>0</v>
      </c>
    </row>
    <row r="65" spans="1:53" s="118" customFormat="1" x14ac:dyDescent="0.2">
      <c r="A65" s="118">
        <v>54</v>
      </c>
      <c r="B65" s="118">
        <v>67</v>
      </c>
      <c r="C65" s="118" t="s">
        <v>173</v>
      </c>
      <c r="D65" s="118" t="s">
        <v>179</v>
      </c>
      <c r="E65" s="118">
        <f t="shared" si="15"/>
        <v>620</v>
      </c>
      <c r="G65" s="119">
        <f>IF(AND($D65="Y",$E65&lt;&gt;"",$E65&lt;&gt;-1),IF(ISERR(GETPIVOTDATA("OA_VALUE",'VaR Extracts'!$A$9,"CUT_NUM",$E65,"RF_GROUP",G$9)),0,GETPIVOTDATA("OA_VALUE",'VaR Extracts'!$A$9,"CUT_NUM",$E65,"RF_GROUP",G$9)),0)</f>
        <v>0</v>
      </c>
      <c r="H65" s="120">
        <f>IF(AND($D65="Y",$E65&lt;&gt;"",$E65&lt;&gt;-1),IF(ISERR(GETPIVOTDATA("OA_VALUE",'VaR Extracts'!$A$9,"CUT_NUM",$E65,"RF_GROUP",H$9)),0,GETPIVOTDATA("OA_VALUE",'VaR Extracts'!$A$9,"CUT_NUM",$E65,"RF_GROUP",H$9)),0)</f>
        <v>0</v>
      </c>
      <c r="I65" s="120">
        <f>IF(AND($D65="Y",$E65&lt;&gt;"",$E65&lt;&gt;-1),IF(ISERR(GETPIVOTDATA("OA_VALUE",'VaR Extracts'!$A$9,"CUT_NUM",$E65,"RF_GROUP",I$9)),0,GETPIVOTDATA("OA_VALUE",'VaR Extracts'!$A$9,"CUT_NUM",$E65,"RF_GROUP",I$9)),0)</f>
        <v>0</v>
      </c>
      <c r="J65" s="120">
        <f>IF(AND($D65="Y",$E65&lt;&gt;"",$E65&lt;&gt;-1),IF(ISERR(GETPIVOTDATA("OA_VALUE",'VaR Extracts'!$A$9,"CUT_NUM",$E65,"RF_GROUP",J$9)),0,GETPIVOTDATA("OA_VALUE",'VaR Extracts'!$A$9,"CUT_NUM",$E65,"RF_GROUP",J$9)),0)</f>
        <v>0</v>
      </c>
      <c r="K65" s="120">
        <f>IF(AND($D65="Y",$E65&lt;&gt;"",$E65&lt;&gt;-1),IF(ISERR(GETPIVOTDATA("OA_VALUE",'VaR Extracts'!$A$9,"CUT_NUM",$E65,"RF_GROUP",K$9)),0,GETPIVOTDATA("OA_VALUE",'VaR Extracts'!$A$9,"CUT_NUM",$E65,"RF_GROUP",K$9)),0)</f>
        <v>0</v>
      </c>
      <c r="L65" s="121">
        <f>IF(AND($D65="Y",$E65&lt;&gt;"",$E65&lt;&gt;-1),IF(ISERR(GETPIVOTDATA("OA_VALUE",'VaR Extracts'!$A$9,"CUT_NUM",$E65,"RF_GROUP",L$9)),0,GETPIVOTDATA("OA_VALUE",'VaR Extracts'!$A$9,"CUT_NUM",$E65,"RF_GROUP",L$9)),0)</f>
        <v>0</v>
      </c>
      <c r="M65" s="119">
        <f t="shared" si="4"/>
        <v>-5519.4050024730423</v>
      </c>
      <c r="N65" s="120">
        <f t="shared" si="5"/>
        <v>0</v>
      </c>
      <c r="O65" s="120">
        <f t="shared" si="6"/>
        <v>0</v>
      </c>
      <c r="P65" s="120">
        <f t="shared" si="7"/>
        <v>0</v>
      </c>
      <c r="Q65" s="120">
        <f t="shared" si="8"/>
        <v>0</v>
      </c>
      <c r="R65" s="121">
        <f t="shared" si="9"/>
        <v>-7731.7628021977798</v>
      </c>
      <c r="S65" s="122" t="s">
        <v>179</v>
      </c>
      <c r="T65" s="118">
        <v>64</v>
      </c>
      <c r="U65" s="124">
        <f t="array" ref="U65">IF(S65="Y",SQRT(MMULT(MMULT(TRANSPOSE('MOD Vectors ALL'!$BL$3:$BL$68),CORR_MATRIX),'MOD Vectors ALL'!$BL$3:$BL$68)),"")</f>
        <v>5519.4050024730423</v>
      </c>
      <c r="V65" s="122" t="s">
        <v>179</v>
      </c>
      <c r="W65" s="118">
        <v>64</v>
      </c>
      <c r="X65" s="124">
        <f t="array" ref="X65">IF(V65="Y",SQRT(MMULT(MMULT(TRANSPOSE('MOD Vectors DP'!$BL$3:$BL$68),CORR_MATRIX),'MOD Vectors DP'!$BL$3:$BL$68)),"")</f>
        <v>0</v>
      </c>
      <c r="Y65" s="122" t="s">
        <v>179</v>
      </c>
      <c r="Z65" s="118">
        <v>64</v>
      </c>
      <c r="AA65" s="124">
        <f t="array" ref="AA65">IF(Y65="Y",SQRT(MMULT(MMULT(TRANSPOSE('MOD Vectors FX'!$BL$3:$BL$68),CORR_MATRIX),'MOD Vectors FX'!$BL$3:$BL$68)),"")</f>
        <v>0</v>
      </c>
      <c r="AB65" s="122" t="s">
        <v>179</v>
      </c>
      <c r="AC65" s="118">
        <v>64</v>
      </c>
      <c r="AD65" s="124">
        <f t="array" ref="AD65">IF(AB65="Y",SQRT(MMULT(MMULT(TRANSPOSE('MOD Vectors IDX'!$BL$3:$BL$68),CORR_MATRIX),'MOD Vectors IDX'!$BL$3:$BL$68)),"")</f>
        <v>0</v>
      </c>
      <c r="AE65" s="122" t="s">
        <v>179</v>
      </c>
      <c r="AF65" s="118">
        <v>64</v>
      </c>
      <c r="AG65" s="206">
        <f t="array" ref="AG65">AO65+IF(AE65="Y",SQRT(MMULT(MMULT(TRANSPOSE('MOD Vectors SPD'!$BL$3:$BL$68),CORR_MATRIX),'MOD Vectors SPD'!$BL$3:$BL$68)),"")</f>
        <v>0</v>
      </c>
      <c r="AH65" s="122" t="s">
        <v>179</v>
      </c>
      <c r="AI65" s="118">
        <v>64</v>
      </c>
      <c r="AJ65" s="124">
        <f t="array" ref="AJ65">IF(AH65="Y",SQRT(MMULT(MMULT(TRANSPOSE('MOD Vectors YC'!$BL$3:$BL$68),CORR_MATRIX),'MOD Vectors YC'!$BL$3:$BL$68)),"")</f>
        <v>7731.7628021977798</v>
      </c>
      <c r="AL65" s="122" t="s">
        <v>179</v>
      </c>
      <c r="AM65" s="118">
        <v>64</v>
      </c>
      <c r="AN65" s="206">
        <f t="array" ref="AN65">SUMIF('Sensis Vectors ALL'!$E$3:$E$141,"="&amp;"YC",'Sensis Vectors ALL'!$BL$3:$BL$141)</f>
        <v>-60388.989999999991</v>
      </c>
      <c r="AO65" s="243">
        <f>IF(COUNTIF(CSVaR!$A:$F,$A65)&lt;&gt;0,VLOOKUP(A65,CSVaR!$A:$F,6,0),0)</f>
        <v>0</v>
      </c>
      <c r="AP65" s="118" t="s">
        <v>179</v>
      </c>
      <c r="AQ65" s="124">
        <f t="array" ref="AQ65">SQRT(SUMPRODUCT(H65:L65,H65:L65))</f>
        <v>0</v>
      </c>
      <c r="AR65" s="122" t="s">
        <v>179</v>
      </c>
      <c r="AS65" s="124">
        <f t="array" ref="AS65">SQRT(X65^2+AA65^2+AD65^2+AG65^2+AJ65^2)</f>
        <v>7731.7628021977798</v>
      </c>
      <c r="AU65" s="280">
        <f t="shared" si="16"/>
        <v>4</v>
      </c>
      <c r="AV65" s="280" t="str">
        <f t="shared" si="17"/>
        <v>4_PORT_MGMT_AM</v>
      </c>
      <c r="AW65" s="280" t="str">
        <f t="shared" si="18"/>
        <v>A1B1C2D2</v>
      </c>
      <c r="AX65" s="285" t="s">
        <v>369</v>
      </c>
      <c r="AY65" s="383"/>
      <c r="AZ65" s="285">
        <f>$AZ$66+$AZ$71+$AZ$75+$AZ$78+$AZ$81+$AZ$83+$AZ$90</f>
        <v>12249796.399737997</v>
      </c>
    </row>
    <row r="66" spans="1:53" s="118" customFormat="1" x14ac:dyDescent="0.2">
      <c r="A66" s="118">
        <v>55</v>
      </c>
      <c r="B66" s="118">
        <v>68</v>
      </c>
      <c r="C66" s="118" t="s">
        <v>173</v>
      </c>
      <c r="D66" s="118" t="s">
        <v>179</v>
      </c>
      <c r="E66" s="118">
        <f t="shared" si="15"/>
        <v>751</v>
      </c>
      <c r="G66" s="119">
        <f>IF(AND($D66="Y",$E66&lt;&gt;"",$E66&lt;&gt;-1),IF(ISERR(GETPIVOTDATA("OA_VALUE",'VaR Extracts'!$A$9,"CUT_NUM",$E66,"RF_GROUP",G$9)),0,GETPIVOTDATA("OA_VALUE",'VaR Extracts'!$A$9,"CUT_NUM",$E66,"RF_GROUP",G$9)),0)</f>
        <v>0</v>
      </c>
      <c r="H66" s="120">
        <f>IF(AND($D66="Y",$E66&lt;&gt;"",$E66&lt;&gt;-1),IF(ISERR(GETPIVOTDATA("OA_VALUE",'VaR Extracts'!$A$9,"CUT_NUM",$E66,"RF_GROUP",H$9)),0,GETPIVOTDATA("OA_VALUE",'VaR Extracts'!$A$9,"CUT_NUM",$E66,"RF_GROUP",H$9)),0)</f>
        <v>0</v>
      </c>
      <c r="I66" s="120">
        <f>IF(AND($D66="Y",$E66&lt;&gt;"",$E66&lt;&gt;-1),IF(ISERR(GETPIVOTDATA("OA_VALUE",'VaR Extracts'!$A$9,"CUT_NUM",$E66,"RF_GROUP",I$9)),0,GETPIVOTDATA("OA_VALUE",'VaR Extracts'!$A$9,"CUT_NUM",$E66,"RF_GROUP",I$9)),0)</f>
        <v>0</v>
      </c>
      <c r="J66" s="120">
        <f>IF(AND($D66="Y",$E66&lt;&gt;"",$E66&lt;&gt;-1),IF(ISERR(GETPIVOTDATA("OA_VALUE",'VaR Extracts'!$A$9,"CUT_NUM",$E66,"RF_GROUP",J$9)),0,GETPIVOTDATA("OA_VALUE",'VaR Extracts'!$A$9,"CUT_NUM",$E66,"RF_GROUP",J$9)),0)</f>
        <v>0</v>
      </c>
      <c r="K66" s="120">
        <f>IF(AND($D66="Y",$E66&lt;&gt;"",$E66&lt;&gt;-1),IF(ISERR(GETPIVOTDATA("OA_VALUE",'VaR Extracts'!$A$9,"CUT_NUM",$E66,"RF_GROUP",K$9)),0,GETPIVOTDATA("OA_VALUE",'VaR Extracts'!$A$9,"CUT_NUM",$E66,"RF_GROUP",K$9)),0)</f>
        <v>0</v>
      </c>
      <c r="L66" s="121">
        <f>IF(AND($D66="Y",$E66&lt;&gt;"",$E66&lt;&gt;-1),IF(ISERR(GETPIVOTDATA("OA_VALUE",'VaR Extracts'!$A$9,"CUT_NUM",$E66,"RF_GROUP",L$9)),0,GETPIVOTDATA("OA_VALUE",'VaR Extracts'!$A$9,"CUT_NUM",$E66,"RF_GROUP",L$9)),0)</f>
        <v>0</v>
      </c>
      <c r="M66" s="119">
        <f t="shared" si="4"/>
        <v>-28684.096460862133</v>
      </c>
      <c r="N66" s="120">
        <f t="shared" si="5"/>
        <v>0</v>
      </c>
      <c r="O66" s="120">
        <f t="shared" si="6"/>
        <v>0</v>
      </c>
      <c r="P66" s="120">
        <f t="shared" si="7"/>
        <v>0</v>
      </c>
      <c r="Q66" s="120">
        <f t="shared" si="8"/>
        <v>0</v>
      </c>
      <c r="R66" s="121">
        <f t="shared" si="9"/>
        <v>-28812.358601635693</v>
      </c>
      <c r="S66" s="122" t="s">
        <v>179</v>
      </c>
      <c r="T66" s="118">
        <v>65</v>
      </c>
      <c r="U66" s="124">
        <f t="array" ref="U66">IF(S66="Y",SQRT(MMULT(MMULT(TRANSPOSE('MOD Vectors ALL'!$BM$3:$BM$68),CORR_MATRIX),'MOD Vectors ALL'!$BM$3:$BM$68)),"")</f>
        <v>28684.096460862133</v>
      </c>
      <c r="V66" s="122" t="s">
        <v>179</v>
      </c>
      <c r="W66" s="118">
        <v>65</v>
      </c>
      <c r="X66" s="124">
        <f t="array" ref="X66">IF(V66="Y",SQRT(MMULT(MMULT(TRANSPOSE('MOD Vectors DP'!$BM$3:$BM$68),CORR_MATRIX),'MOD Vectors DP'!$BM$3:$BM$68)),"")</f>
        <v>0</v>
      </c>
      <c r="Y66" s="122" t="s">
        <v>179</v>
      </c>
      <c r="Z66" s="118">
        <v>65</v>
      </c>
      <c r="AA66" s="124">
        <f t="array" ref="AA66">IF(Y66="Y",SQRT(MMULT(MMULT(TRANSPOSE('MOD Vectors FX'!$BM$3:$BM$68),CORR_MATRIX),'MOD Vectors FX'!$BM$3:$BM$68)),"")</f>
        <v>0</v>
      </c>
      <c r="AB66" s="122" t="s">
        <v>179</v>
      </c>
      <c r="AC66" s="118">
        <v>65</v>
      </c>
      <c r="AD66" s="124">
        <f t="array" ref="AD66">IF(AB66="Y",SQRT(MMULT(MMULT(TRANSPOSE('MOD Vectors IDX'!$BM$3:$BM$68),CORR_MATRIX),'MOD Vectors IDX'!$BM$3:$BM$68)),"")</f>
        <v>0</v>
      </c>
      <c r="AE66" s="122" t="s">
        <v>179</v>
      </c>
      <c r="AF66" s="118">
        <v>65</v>
      </c>
      <c r="AG66" s="206">
        <f t="array" ref="AG66">AO66+IF(AE66="Y",SQRT(MMULT(MMULT(TRANSPOSE('MOD Vectors SPD'!$BM$3:$BM$68),CORR_MATRIX),'MOD Vectors SPD'!$BM$3:$BM$68)),"")</f>
        <v>0</v>
      </c>
      <c r="AH66" s="122" t="s">
        <v>179</v>
      </c>
      <c r="AI66" s="118">
        <v>65</v>
      </c>
      <c r="AJ66" s="124">
        <f t="array" ref="AJ66">IF(AH66="Y",SQRT(MMULT(MMULT(TRANSPOSE('MOD Vectors YC'!$BM$3:$BM$68),CORR_MATRIX),'MOD Vectors YC'!$BM$3:$BM$68)),"")</f>
        <v>28812.358601635693</v>
      </c>
      <c r="AL66" s="122" t="s">
        <v>179</v>
      </c>
      <c r="AM66" s="118">
        <v>65</v>
      </c>
      <c r="AN66" s="206">
        <f t="array" ref="AN66">SUMIF('Sensis Vectors ALL'!$E$3:$E$141,"="&amp;"YC",'Sensis Vectors ALL'!$BM$3:$BM$141)</f>
        <v>60487.47</v>
      </c>
      <c r="AO66" s="243">
        <f>IF(COUNTIF(CSVaR!$A:$F,$A66)&lt;&gt;0,VLOOKUP(A66,CSVaR!$A:$F,6,0),0)</f>
        <v>0</v>
      </c>
      <c r="AP66" s="118" t="s">
        <v>179</v>
      </c>
      <c r="AQ66" s="124">
        <f t="array" ref="AQ66">SQRT(SUMPRODUCT(H66:L66,H66:L66))</f>
        <v>0</v>
      </c>
      <c r="AR66" s="122" t="s">
        <v>179</v>
      </c>
      <c r="AS66" s="124">
        <f t="array" ref="AS66">SQRT(X66^2+AA66^2+AD66^2+AG66^2+AJ66^2)</f>
        <v>28812.358601635693</v>
      </c>
      <c r="AU66" s="280">
        <f t="shared" si="16"/>
        <v>5</v>
      </c>
      <c r="AV66" s="280" t="str">
        <f t="shared" si="17"/>
        <v>5_CMBS</v>
      </c>
      <c r="AW66" s="280" t="str">
        <f t="shared" si="18"/>
        <v>A1B1C2D2E1</v>
      </c>
      <c r="AX66" s="285" t="s">
        <v>369</v>
      </c>
      <c r="AY66" s="383"/>
      <c r="AZ66" s="285">
        <f>$AZ$67</f>
        <v>-10136774.509469999</v>
      </c>
    </row>
    <row r="67" spans="1:53" s="79" customFormat="1" x14ac:dyDescent="0.2">
      <c r="A67" s="79">
        <v>56</v>
      </c>
      <c r="B67" s="79">
        <v>69</v>
      </c>
      <c r="C67" s="79" t="s">
        <v>136</v>
      </c>
      <c r="D67" s="79" t="s">
        <v>179</v>
      </c>
      <c r="E67" s="79">
        <f t="shared" si="15"/>
        <v>629</v>
      </c>
      <c r="G67" s="109">
        <f>IF(AND($D67="Y",$E67&lt;&gt;"",$E67&lt;&gt;-1),IF(ISERR(GETPIVOTDATA("OA_VALUE",'VaR Extracts'!$A$9,"CUT_NUM",$E67,"RF_GROUP",G$9)),0,GETPIVOTDATA("OA_VALUE",'VaR Extracts'!$A$9,"CUT_NUM",$E67,"RF_GROUP",G$9)),0)</f>
        <v>2059847.64</v>
      </c>
      <c r="H67" s="110">
        <f>IF(AND($D67="Y",$E67&lt;&gt;"",$E67&lt;&gt;-1),IF(ISERR(GETPIVOTDATA("OA_VALUE",'VaR Extracts'!$A$9,"CUT_NUM",$E67,"RF_GROUP",H$9)),0,GETPIVOTDATA("OA_VALUE",'VaR Extracts'!$A$9,"CUT_NUM",$E67,"RF_GROUP",H$9)),0)</f>
        <v>0</v>
      </c>
      <c r="I67" s="110">
        <f>IF(AND($D67="Y",$E67&lt;&gt;"",$E67&lt;&gt;-1),IF(ISERR(GETPIVOTDATA("OA_VALUE",'VaR Extracts'!$A$9,"CUT_NUM",$E67,"RF_GROUP",I$9)),0,GETPIVOTDATA("OA_VALUE",'VaR Extracts'!$A$9,"CUT_NUM",$E67,"RF_GROUP",I$9)),0)</f>
        <v>0</v>
      </c>
      <c r="J67" s="110">
        <f>IF(AND($D67="Y",$E67&lt;&gt;"",$E67&lt;&gt;-1),IF(ISERR(GETPIVOTDATA("OA_VALUE",'VaR Extracts'!$A$9,"CUT_NUM",$E67,"RF_GROUP",J$9)),0,GETPIVOTDATA("OA_VALUE",'VaR Extracts'!$A$9,"CUT_NUM",$E67,"RF_GROUP",J$9)),0)</f>
        <v>0</v>
      </c>
      <c r="K67" s="110">
        <f>IF(AND($D67="Y",$E67&lt;&gt;"",$E67&lt;&gt;-1),IF(ISERR(GETPIVOTDATA("OA_VALUE",'VaR Extracts'!$A$9,"CUT_NUM",$E67,"RF_GROUP",K$9)),0,GETPIVOTDATA("OA_VALUE",'VaR Extracts'!$A$9,"CUT_NUM",$E67,"RF_GROUP",K$9)),0)</f>
        <v>0</v>
      </c>
      <c r="L67" s="111">
        <f>IF(AND($D67="Y",$E67&lt;&gt;"",$E67&lt;&gt;-1),IF(ISERR(GETPIVOTDATA("OA_VALUE",'VaR Extracts'!$A$9,"CUT_NUM",$E67,"RF_GROUP",L$9)),0,GETPIVOTDATA("OA_VALUE",'VaR Extracts'!$A$9,"CUT_NUM",$E67,"RF_GROUP",L$9)),0)</f>
        <v>1992262.3</v>
      </c>
      <c r="M67" s="109">
        <f t="shared" si="4"/>
        <v>2031163.5435391378</v>
      </c>
      <c r="N67" s="110">
        <f t="shared" si="5"/>
        <v>0</v>
      </c>
      <c r="O67" s="110">
        <f t="shared" si="6"/>
        <v>0</v>
      </c>
      <c r="P67" s="110">
        <f t="shared" si="7"/>
        <v>0</v>
      </c>
      <c r="Q67" s="110">
        <f t="shared" si="8"/>
        <v>0</v>
      </c>
      <c r="R67" s="111">
        <f t="shared" si="9"/>
        <v>1963449.9413983643</v>
      </c>
      <c r="S67" s="112" t="s">
        <v>179</v>
      </c>
      <c r="T67" s="79">
        <v>66</v>
      </c>
      <c r="U67" s="96">
        <f t="array" ref="U67">IF(S67="Y",SQRT(MMULT(MMULT(TRANSPOSE('MOD Vectors ALL'!$BN$3:$BN$68),CORR_MATRIX),'MOD Vectors ALL'!$BN$3:$BN$68)),"")</f>
        <v>28684.096460862133</v>
      </c>
      <c r="V67" s="112" t="s">
        <v>179</v>
      </c>
      <c r="W67" s="79">
        <v>66</v>
      </c>
      <c r="X67" s="96">
        <f t="array" ref="X67">IF(V67="Y",SQRT(MMULT(MMULT(TRANSPOSE('MOD Vectors DP'!$BN$3:$BN$68),CORR_MATRIX),'MOD Vectors DP'!$BN$3:$BN$68)),"")</f>
        <v>0</v>
      </c>
      <c r="Y67" s="112" t="s">
        <v>179</v>
      </c>
      <c r="Z67" s="79">
        <v>66</v>
      </c>
      <c r="AA67" s="96">
        <f t="array" ref="AA67">IF(Y67="Y",SQRT(MMULT(MMULT(TRANSPOSE('MOD Vectors FX'!$BN$3:$BN$68),CORR_MATRIX),'MOD Vectors FX'!$BN$3:$BN$68)),"")</f>
        <v>0</v>
      </c>
      <c r="AB67" s="112" t="s">
        <v>179</v>
      </c>
      <c r="AC67" s="79">
        <v>66</v>
      </c>
      <c r="AD67" s="96">
        <f t="array" ref="AD67">IF(AB67="Y",SQRT(MMULT(MMULT(TRANSPOSE('MOD Vectors IDX'!$BN$3:$BN$68),CORR_MATRIX),'MOD Vectors IDX'!$BN$3:$BN$68)),"")</f>
        <v>0</v>
      </c>
      <c r="AE67" s="112" t="s">
        <v>179</v>
      </c>
      <c r="AF67" s="79">
        <v>66</v>
      </c>
      <c r="AG67" s="207">
        <f t="array" ref="AG67">AO67+IF(AE67="Y",SQRT(MMULT(MMULT(TRANSPOSE('MOD Vectors SPD'!$BN$3:$BN$68),CORR_MATRIX),'MOD Vectors SPD'!$BN$3:$BN$68)),"")</f>
        <v>0</v>
      </c>
      <c r="AH67" s="112" t="s">
        <v>179</v>
      </c>
      <c r="AI67" s="79">
        <v>66</v>
      </c>
      <c r="AJ67" s="96">
        <f t="array" ref="AJ67">IF(AH67="Y",SQRT(MMULT(MMULT(TRANSPOSE('MOD Vectors YC'!$BN$3:$BN$68),CORR_MATRIX),'MOD Vectors YC'!$BN$3:$BN$68)),"")</f>
        <v>28812.358601635693</v>
      </c>
      <c r="AL67" s="112" t="s">
        <v>179</v>
      </c>
      <c r="AM67" s="79">
        <v>66</v>
      </c>
      <c r="AN67" s="207">
        <f t="array" ref="AN67">SUMIF('Sensis Vectors ALL'!$E$3:$E$141,"="&amp;"YC",'Sensis Vectors ALL'!$BN$3:$BN$141)</f>
        <v>60487.47</v>
      </c>
      <c r="AO67" s="243">
        <f>IF(COUNTIF(CSVaR!$A:$F,$A67)&lt;&gt;0,VLOOKUP(A67,CSVaR!$A:$F,6,0),0)</f>
        <v>0</v>
      </c>
      <c r="AP67" s="79" t="s">
        <v>179</v>
      </c>
      <c r="AQ67" s="96">
        <f t="array" ref="AQ67">SQRT(SUMPRODUCT(H67:L67,H67:L67))</f>
        <v>1992262.3</v>
      </c>
      <c r="AR67" s="112" t="s">
        <v>179</v>
      </c>
      <c r="AS67" s="96">
        <f t="array" ref="AS67">SQRT(X67^2+AA67^2+AD67^2+AG67^2+AJ67^2)</f>
        <v>28812.358601635693</v>
      </c>
      <c r="AU67" s="281">
        <f t="shared" si="16"/>
        <v>10</v>
      </c>
      <c r="AV67" s="281" t="str">
        <f t="shared" si="17"/>
        <v>UP_CMBS_L</v>
      </c>
      <c r="AW67" s="281" t="str">
        <f t="shared" si="18"/>
        <v>A1B1C2D2E1F1</v>
      </c>
      <c r="AX67" s="286" t="s">
        <v>483</v>
      </c>
      <c r="AY67" s="384">
        <v>5</v>
      </c>
      <c r="AZ67" s="286">
        <f>VLOOKUP($AV67,'PnL Report RMC_NY'!A:E,$AY67,0)</f>
        <v>-10136774.509469999</v>
      </c>
      <c r="BA67" s="286">
        <v>-1444000</v>
      </c>
    </row>
    <row r="68" spans="1:53" s="79" customFormat="1" x14ac:dyDescent="0.2">
      <c r="A68" s="79">
        <v>57</v>
      </c>
      <c r="B68" s="79">
        <v>70</v>
      </c>
      <c r="C68" s="79" t="s">
        <v>137</v>
      </c>
      <c r="D68" s="79" t="s">
        <v>179</v>
      </c>
      <c r="E68" s="79">
        <f t="shared" si="15"/>
        <v>932</v>
      </c>
      <c r="G68" s="109">
        <f>IF(AND($D68="Y",$E68&lt;&gt;"",$E68&lt;&gt;-1),IF(ISERR(GETPIVOTDATA("OA_VALUE",'VaR Extracts'!$A$9,"CUT_NUM",$E68,"RF_GROUP",G$9)),0,GETPIVOTDATA("OA_VALUE",'VaR Extracts'!$A$9,"CUT_NUM",$E68,"RF_GROUP",G$9)),0)</f>
        <v>0</v>
      </c>
      <c r="H68" s="110">
        <f>IF(AND($D68="Y",$E68&lt;&gt;"",$E68&lt;&gt;-1),IF(ISERR(GETPIVOTDATA("OA_VALUE",'VaR Extracts'!$A$9,"CUT_NUM",$E68,"RF_GROUP",H$9)),0,GETPIVOTDATA("OA_VALUE",'VaR Extracts'!$A$9,"CUT_NUM",$E68,"RF_GROUP",H$9)),0)</f>
        <v>0</v>
      </c>
      <c r="I68" s="110">
        <f>IF(AND($D68="Y",$E68&lt;&gt;"",$E68&lt;&gt;-1),IF(ISERR(GETPIVOTDATA("OA_VALUE",'VaR Extracts'!$A$9,"CUT_NUM",$E68,"RF_GROUP",I$9)),0,GETPIVOTDATA("OA_VALUE",'VaR Extracts'!$A$9,"CUT_NUM",$E68,"RF_GROUP",I$9)),0)</f>
        <v>0</v>
      </c>
      <c r="J68" s="110">
        <f>IF(AND($D68="Y",$E68&lt;&gt;"",$E68&lt;&gt;-1),IF(ISERR(GETPIVOTDATA("OA_VALUE",'VaR Extracts'!$A$9,"CUT_NUM",$E68,"RF_GROUP",J$9)),0,GETPIVOTDATA("OA_VALUE",'VaR Extracts'!$A$9,"CUT_NUM",$E68,"RF_GROUP",J$9)),0)</f>
        <v>0</v>
      </c>
      <c r="K68" s="110">
        <f>IF(AND($D68="Y",$E68&lt;&gt;"",$E68&lt;&gt;-1),IF(ISERR(GETPIVOTDATA("OA_VALUE",'VaR Extracts'!$A$9,"CUT_NUM",$E68,"RF_GROUP",K$9)),0,GETPIVOTDATA("OA_VALUE",'VaR Extracts'!$A$9,"CUT_NUM",$E68,"RF_GROUP",K$9)),0)</f>
        <v>0</v>
      </c>
      <c r="L68" s="111">
        <f>IF(AND($D68="Y",$E68&lt;&gt;"",$E68&lt;&gt;-1),IF(ISERR(GETPIVOTDATA("OA_VALUE",'VaR Extracts'!$A$9,"CUT_NUM",$E68,"RF_GROUP",L$9)),0,GETPIVOTDATA("OA_VALUE",'VaR Extracts'!$A$9,"CUT_NUM",$E68,"RF_GROUP",L$9)),0)</f>
        <v>0</v>
      </c>
      <c r="M68" s="109">
        <f t="shared" si="4"/>
        <v>0</v>
      </c>
      <c r="N68" s="110">
        <f t="shared" si="5"/>
        <v>0</v>
      </c>
      <c r="O68" s="110">
        <f t="shared" si="6"/>
        <v>0</v>
      </c>
      <c r="P68" s="110">
        <f t="shared" si="7"/>
        <v>0</v>
      </c>
      <c r="Q68" s="110">
        <f t="shared" si="8"/>
        <v>0</v>
      </c>
      <c r="R68" s="111">
        <f t="shared" si="9"/>
        <v>0</v>
      </c>
      <c r="S68" s="112" t="s">
        <v>179</v>
      </c>
      <c r="T68" s="79">
        <v>67</v>
      </c>
      <c r="U68" s="96">
        <f t="array" ref="U68">IF(S68="Y",SQRT(MMULT(MMULT(TRANSPOSE('MOD Vectors ALL'!$BO$3:$BO$68),CORR_MATRIX),'MOD Vectors ALL'!$BO$3:$BO$68)),"")</f>
        <v>0</v>
      </c>
      <c r="V68" s="112" t="s">
        <v>179</v>
      </c>
      <c r="W68" s="79">
        <v>67</v>
      </c>
      <c r="X68" s="96">
        <f t="array" ref="X68">IF(V68="Y",SQRT(MMULT(MMULT(TRANSPOSE('MOD Vectors DP'!$BO$3:$BO$68),CORR_MATRIX),'MOD Vectors DP'!$BO$3:$BO$68)),"")</f>
        <v>0</v>
      </c>
      <c r="Y68" s="112" t="s">
        <v>179</v>
      </c>
      <c r="Z68" s="79">
        <v>67</v>
      </c>
      <c r="AA68" s="96">
        <f t="array" ref="AA68">IF(Y68="Y",SQRT(MMULT(MMULT(TRANSPOSE('MOD Vectors FX'!$BO$3:$BO$68),CORR_MATRIX),'MOD Vectors FX'!$BO$3:$BO$68)),"")</f>
        <v>0</v>
      </c>
      <c r="AB68" s="112" t="s">
        <v>179</v>
      </c>
      <c r="AC68" s="79">
        <v>67</v>
      </c>
      <c r="AD68" s="96">
        <f t="array" ref="AD68">IF(AB68="Y",SQRT(MMULT(MMULT(TRANSPOSE('MOD Vectors IDX'!$BO$3:$BO$68),CORR_MATRIX),'MOD Vectors IDX'!$BO$3:$BO$68)),"")</f>
        <v>0</v>
      </c>
      <c r="AE68" s="112" t="s">
        <v>179</v>
      </c>
      <c r="AF68" s="79">
        <v>67</v>
      </c>
      <c r="AG68" s="207">
        <f t="array" ref="AG68">AO68+IF(AE68="Y",SQRT(MMULT(MMULT(TRANSPOSE('MOD Vectors SPD'!$BO$3:$BO$68),CORR_MATRIX),'MOD Vectors SPD'!$BO$3:$BO$68)),"")</f>
        <v>0</v>
      </c>
      <c r="AH68" s="112" t="s">
        <v>179</v>
      </c>
      <c r="AI68" s="79">
        <v>67</v>
      </c>
      <c r="AJ68" s="96">
        <f t="array" ref="AJ68">IF(AH68="Y",SQRT(MMULT(MMULT(TRANSPOSE('MOD Vectors YC'!$BO$3:$BO$68),CORR_MATRIX),'MOD Vectors YC'!$BO$3:$BO$68)),"")</f>
        <v>0</v>
      </c>
      <c r="AL68" s="112" t="s">
        <v>179</v>
      </c>
      <c r="AM68" s="79">
        <v>67</v>
      </c>
      <c r="AN68" s="207">
        <f t="array" ref="AN68">SUMIF('Sensis Vectors ALL'!$E$3:$E$141,"="&amp;"YC",'Sensis Vectors ALL'!$BO$3:$BO$141)</f>
        <v>0</v>
      </c>
      <c r="AO68" s="243">
        <f>IF(COUNTIF(CSVaR!$A:$F,$A68)&lt;&gt;0,VLOOKUP(A68,CSVaR!$A:$F,6,0),0)</f>
        <v>0</v>
      </c>
      <c r="AP68" s="79" t="s">
        <v>179</v>
      </c>
      <c r="AQ68" s="96">
        <f t="array" ref="AQ68">SQRT(SUMPRODUCT(H68:L68,H68:L68))</f>
        <v>0</v>
      </c>
      <c r="AR68" s="112" t="s">
        <v>179</v>
      </c>
      <c r="AS68" s="96">
        <f t="array" ref="AS68">SQRT(X68^2+AA68^2+AD68^2+AG68^2+AJ68^2)</f>
        <v>0</v>
      </c>
      <c r="AU68" s="281">
        <f t="shared" si="16"/>
        <v>10</v>
      </c>
      <c r="AV68" s="281" t="str">
        <f t="shared" si="17"/>
        <v>C_CMBSTrading_NY</v>
      </c>
      <c r="AW68" s="281" t="str">
        <f t="shared" si="18"/>
        <v>A1B1C2D2E1F2</v>
      </c>
      <c r="AX68" s="286" t="s">
        <v>474</v>
      </c>
      <c r="AY68" s="384" t="str">
        <f>IF($AX68="FINBRIDGE",6,IF($AX68="DB",3,IF($AX68="GROUP_PNL",12,"IRRELEVANT")))</f>
        <v>IRRELEVANT</v>
      </c>
      <c r="AZ68" s="286" t="s">
        <v>414</v>
      </c>
    </row>
    <row r="69" spans="1:53" s="79" customFormat="1" x14ac:dyDescent="0.2">
      <c r="A69" s="79">
        <v>58</v>
      </c>
      <c r="B69" s="79">
        <v>71</v>
      </c>
      <c r="C69" s="79" t="s">
        <v>137</v>
      </c>
      <c r="D69" s="79" t="s">
        <v>179</v>
      </c>
      <c r="E69" s="79">
        <f t="shared" si="15"/>
        <v>934</v>
      </c>
      <c r="G69" s="109">
        <f>IF(AND($D69="Y",$E69&lt;&gt;"",$E69&lt;&gt;-1),IF(ISERR(GETPIVOTDATA("OA_VALUE",'VaR Extracts'!$A$9,"CUT_NUM",$E69,"RF_GROUP",G$9)),0,GETPIVOTDATA("OA_VALUE",'VaR Extracts'!$A$9,"CUT_NUM",$E69,"RF_GROUP",G$9)),0)</f>
        <v>0</v>
      </c>
      <c r="H69" s="110">
        <f>IF(AND($D69="Y",$E69&lt;&gt;"",$E69&lt;&gt;-1),IF(ISERR(GETPIVOTDATA("OA_VALUE",'VaR Extracts'!$A$9,"CUT_NUM",$E69,"RF_GROUP",H$9)),0,GETPIVOTDATA("OA_VALUE",'VaR Extracts'!$A$9,"CUT_NUM",$E69,"RF_GROUP",H$9)),0)</f>
        <v>0</v>
      </c>
      <c r="I69" s="110">
        <f>IF(AND($D69="Y",$E69&lt;&gt;"",$E69&lt;&gt;-1),IF(ISERR(GETPIVOTDATA("OA_VALUE",'VaR Extracts'!$A$9,"CUT_NUM",$E69,"RF_GROUP",I$9)),0,GETPIVOTDATA("OA_VALUE",'VaR Extracts'!$A$9,"CUT_NUM",$E69,"RF_GROUP",I$9)),0)</f>
        <v>0</v>
      </c>
      <c r="J69" s="110">
        <f>IF(AND($D69="Y",$E69&lt;&gt;"",$E69&lt;&gt;-1),IF(ISERR(GETPIVOTDATA("OA_VALUE",'VaR Extracts'!$A$9,"CUT_NUM",$E69,"RF_GROUP",J$9)),0,GETPIVOTDATA("OA_VALUE",'VaR Extracts'!$A$9,"CUT_NUM",$E69,"RF_GROUP",J$9)),0)</f>
        <v>0</v>
      </c>
      <c r="K69" s="110">
        <f>IF(AND($D69="Y",$E69&lt;&gt;"",$E69&lt;&gt;-1),IF(ISERR(GETPIVOTDATA("OA_VALUE",'VaR Extracts'!$A$9,"CUT_NUM",$E69,"RF_GROUP",K$9)),0,GETPIVOTDATA("OA_VALUE",'VaR Extracts'!$A$9,"CUT_NUM",$E69,"RF_GROUP",K$9)),0)</f>
        <v>0</v>
      </c>
      <c r="L69" s="111">
        <f>IF(AND($D69="Y",$E69&lt;&gt;"",$E69&lt;&gt;-1),IF(ISERR(GETPIVOTDATA("OA_VALUE",'VaR Extracts'!$A$9,"CUT_NUM",$E69,"RF_GROUP",L$9)),0,GETPIVOTDATA("OA_VALUE",'VaR Extracts'!$A$9,"CUT_NUM",$E69,"RF_GROUP",L$9)),0)</f>
        <v>0</v>
      </c>
      <c r="M69" s="109">
        <f t="shared" si="4"/>
        <v>0</v>
      </c>
      <c r="N69" s="110">
        <f t="shared" si="5"/>
        <v>0</v>
      </c>
      <c r="O69" s="110">
        <f t="shared" si="6"/>
        <v>0</v>
      </c>
      <c r="P69" s="110">
        <f t="shared" si="7"/>
        <v>0</v>
      </c>
      <c r="Q69" s="110">
        <f t="shared" si="8"/>
        <v>0</v>
      </c>
      <c r="R69" s="111">
        <f t="shared" si="9"/>
        <v>0</v>
      </c>
      <c r="S69" s="112" t="s">
        <v>179</v>
      </c>
      <c r="T69" s="79">
        <v>68</v>
      </c>
      <c r="U69" s="96">
        <f t="array" ref="U69">IF(S69="Y",SQRT(MMULT(MMULT(TRANSPOSE('MOD Vectors ALL'!$BP$3:$BP$68),CORR_MATRIX),'MOD Vectors ALL'!$BP$3:$BP$68)),"")</f>
        <v>0</v>
      </c>
      <c r="V69" s="112" t="s">
        <v>179</v>
      </c>
      <c r="W69" s="79">
        <v>68</v>
      </c>
      <c r="X69" s="96">
        <f t="array" ref="X69">IF(V69="Y",SQRT(MMULT(MMULT(TRANSPOSE('MOD Vectors DP'!$BP$3:$BP$68),CORR_MATRIX),'MOD Vectors DP'!$BP$3:$BP$68)),"")</f>
        <v>0</v>
      </c>
      <c r="Y69" s="112" t="s">
        <v>179</v>
      </c>
      <c r="Z69" s="79">
        <v>68</v>
      </c>
      <c r="AA69" s="96">
        <f t="array" ref="AA69">IF(Y69="Y",SQRT(MMULT(MMULT(TRANSPOSE('MOD Vectors FX'!$BP$3:$BP$68),CORR_MATRIX),'MOD Vectors FX'!$BP$3:$BP$68)),"")</f>
        <v>0</v>
      </c>
      <c r="AB69" s="112" t="s">
        <v>179</v>
      </c>
      <c r="AC69" s="79">
        <v>68</v>
      </c>
      <c r="AD69" s="96">
        <f t="array" ref="AD69">IF(AB69="Y",SQRT(MMULT(MMULT(TRANSPOSE('MOD Vectors IDX'!$BP$3:$BP$68),CORR_MATRIX),'MOD Vectors IDX'!$BP$3:$BP$68)),"")</f>
        <v>0</v>
      </c>
      <c r="AE69" s="112" t="s">
        <v>179</v>
      </c>
      <c r="AF69" s="79">
        <v>68</v>
      </c>
      <c r="AG69" s="207">
        <f t="array" ref="AG69">AO69+IF(AE69="Y",SQRT(MMULT(MMULT(TRANSPOSE('MOD Vectors SPD'!$BP$3:$BP$68),CORR_MATRIX),'MOD Vectors SPD'!$BP$3:$BP$68)),"")</f>
        <v>0</v>
      </c>
      <c r="AH69" s="112" t="s">
        <v>179</v>
      </c>
      <c r="AI69" s="79">
        <v>68</v>
      </c>
      <c r="AJ69" s="96">
        <f t="array" ref="AJ69">IF(AH69="Y",SQRT(MMULT(MMULT(TRANSPOSE('MOD Vectors YC'!$BP$3:$BP$68),CORR_MATRIX),'MOD Vectors YC'!$BP$3:$BP$68)),"")</f>
        <v>0</v>
      </c>
      <c r="AL69" s="112" t="s">
        <v>179</v>
      </c>
      <c r="AM69" s="79">
        <v>68</v>
      </c>
      <c r="AN69" s="207">
        <f t="array" ref="AN69">SUMIF('Sensis Vectors ALL'!$E$3:$E$141,"="&amp;"YC",'Sensis Vectors ALL'!$BP$3:$BP$141)</f>
        <v>0</v>
      </c>
      <c r="AO69" s="243">
        <f>IF(COUNTIF(CSVaR!$A:$F,$A69)&lt;&gt;0,VLOOKUP(A69,CSVaR!$A:$F,6,0),0)</f>
        <v>0</v>
      </c>
      <c r="AP69" s="79" t="s">
        <v>179</v>
      </c>
      <c r="AQ69" s="96">
        <f t="array" ref="AQ69">SQRT(SUMPRODUCT(H69:L69,H69:L69))</f>
        <v>0</v>
      </c>
      <c r="AR69" s="112" t="s">
        <v>179</v>
      </c>
      <c r="AS69" s="96">
        <f t="array" ref="AS69">SQRT(X69^2+AA69^2+AD69^2+AG69^2+AJ69^2)</f>
        <v>0</v>
      </c>
      <c r="AU69" s="281">
        <f t="shared" si="16"/>
        <v>10</v>
      </c>
      <c r="AV69" s="281" t="str">
        <f t="shared" si="17"/>
        <v>C_PassRelEstLong_NY</v>
      </c>
      <c r="AW69" s="281" t="str">
        <f t="shared" si="18"/>
        <v>A1B1C2D2E1F3</v>
      </c>
      <c r="AX69" s="286" t="s">
        <v>474</v>
      </c>
      <c r="AY69" s="384" t="str">
        <f>IF($AX69="FINBRIDGE",6,IF($AX69="DB",3,IF($AX69="GROUP_PNL",12,"IRRELEVANT")))</f>
        <v>IRRELEVANT</v>
      </c>
      <c r="AZ69" s="286" t="s">
        <v>414</v>
      </c>
    </row>
    <row r="70" spans="1:53" s="79" customFormat="1" x14ac:dyDescent="0.2">
      <c r="A70" s="79">
        <v>59</v>
      </c>
      <c r="B70" s="79">
        <v>72</v>
      </c>
      <c r="C70" s="79" t="s">
        <v>137</v>
      </c>
      <c r="D70" s="79" t="s">
        <v>179</v>
      </c>
      <c r="E70" s="79">
        <f t="shared" si="15"/>
        <v>931</v>
      </c>
      <c r="G70" s="109">
        <f>IF(AND($D70="Y",$E70&lt;&gt;"",$E70&lt;&gt;-1),IF(ISERR(GETPIVOTDATA("OA_VALUE",'VaR Extracts'!$A$9,"CUT_NUM",$E70,"RF_GROUP",G$9)),0,GETPIVOTDATA("OA_VALUE",'VaR Extracts'!$A$9,"CUT_NUM",$E70,"RF_GROUP",G$9)),0)</f>
        <v>0</v>
      </c>
      <c r="H70" s="110">
        <f>IF(AND($D70="Y",$E70&lt;&gt;"",$E70&lt;&gt;-1),IF(ISERR(GETPIVOTDATA("OA_VALUE",'VaR Extracts'!$A$9,"CUT_NUM",$E70,"RF_GROUP",H$9)),0,GETPIVOTDATA("OA_VALUE",'VaR Extracts'!$A$9,"CUT_NUM",$E70,"RF_GROUP",H$9)),0)</f>
        <v>0</v>
      </c>
      <c r="I70" s="110">
        <f>IF(AND($D70="Y",$E70&lt;&gt;"",$E70&lt;&gt;-1),IF(ISERR(GETPIVOTDATA("OA_VALUE",'VaR Extracts'!$A$9,"CUT_NUM",$E70,"RF_GROUP",I$9)),0,GETPIVOTDATA("OA_VALUE",'VaR Extracts'!$A$9,"CUT_NUM",$E70,"RF_GROUP",I$9)),0)</f>
        <v>0</v>
      </c>
      <c r="J70" s="110">
        <f>IF(AND($D70="Y",$E70&lt;&gt;"",$E70&lt;&gt;-1),IF(ISERR(GETPIVOTDATA("OA_VALUE",'VaR Extracts'!$A$9,"CUT_NUM",$E70,"RF_GROUP",J$9)),0,GETPIVOTDATA("OA_VALUE",'VaR Extracts'!$A$9,"CUT_NUM",$E70,"RF_GROUP",J$9)),0)</f>
        <v>0</v>
      </c>
      <c r="K70" s="110">
        <f>IF(AND($D70="Y",$E70&lt;&gt;"",$E70&lt;&gt;-1),IF(ISERR(GETPIVOTDATA("OA_VALUE",'VaR Extracts'!$A$9,"CUT_NUM",$E70,"RF_GROUP",K$9)),0,GETPIVOTDATA("OA_VALUE",'VaR Extracts'!$A$9,"CUT_NUM",$E70,"RF_GROUP",K$9)),0)</f>
        <v>0</v>
      </c>
      <c r="L70" s="111">
        <f>IF(AND($D70="Y",$E70&lt;&gt;"",$E70&lt;&gt;-1),IF(ISERR(GETPIVOTDATA("OA_VALUE",'VaR Extracts'!$A$9,"CUT_NUM",$E70,"RF_GROUP",L$9)),0,GETPIVOTDATA("OA_VALUE",'VaR Extracts'!$A$9,"CUT_NUM",$E70,"RF_GROUP",L$9)),0)</f>
        <v>0</v>
      </c>
      <c r="M70" s="109">
        <f t="shared" si="4"/>
        <v>0</v>
      </c>
      <c r="N70" s="110">
        <f t="shared" si="5"/>
        <v>0</v>
      </c>
      <c r="O70" s="110">
        <f t="shared" si="6"/>
        <v>0</v>
      </c>
      <c r="P70" s="110">
        <f t="shared" si="7"/>
        <v>0</v>
      </c>
      <c r="Q70" s="110">
        <f t="shared" si="8"/>
        <v>0</v>
      </c>
      <c r="R70" s="111">
        <f t="shared" si="9"/>
        <v>0</v>
      </c>
      <c r="S70" s="112" t="s">
        <v>179</v>
      </c>
      <c r="T70" s="79">
        <v>69</v>
      </c>
      <c r="U70" s="96">
        <f t="array" ref="U70">IF(S70="Y",SQRT(MMULT(MMULT(TRANSPOSE('MOD Vectors ALL'!$BQ$3:$BQ$68),CORR_MATRIX),'MOD Vectors ALL'!$BQ$3:$BQ$68)),"")</f>
        <v>0</v>
      </c>
      <c r="V70" s="112" t="s">
        <v>179</v>
      </c>
      <c r="W70" s="79">
        <v>69</v>
      </c>
      <c r="X70" s="96">
        <f t="array" ref="X70">IF(V70="Y",SQRT(MMULT(MMULT(TRANSPOSE('MOD Vectors DP'!$BQ$3:$BQ$68),CORR_MATRIX),'MOD Vectors DP'!$BQ$3:$BQ$68)),"")</f>
        <v>0</v>
      </c>
      <c r="Y70" s="112" t="s">
        <v>179</v>
      </c>
      <c r="Z70" s="79">
        <v>69</v>
      </c>
      <c r="AA70" s="96">
        <f t="array" ref="AA70">IF(Y70="Y",SQRT(MMULT(MMULT(TRANSPOSE('MOD Vectors FX'!$BQ$3:$BQ$68),CORR_MATRIX),'MOD Vectors FX'!$BQ$3:$BQ$68)),"")</f>
        <v>0</v>
      </c>
      <c r="AB70" s="112" t="s">
        <v>179</v>
      </c>
      <c r="AC70" s="79">
        <v>69</v>
      </c>
      <c r="AD70" s="96">
        <f t="array" ref="AD70">IF(AB70="Y",SQRT(MMULT(MMULT(TRANSPOSE('MOD Vectors IDX'!$BQ$3:$BQ$68),CORR_MATRIX),'MOD Vectors IDX'!$BQ$3:$BQ$68)),"")</f>
        <v>0</v>
      </c>
      <c r="AE70" s="112" t="s">
        <v>179</v>
      </c>
      <c r="AF70" s="79">
        <v>69</v>
      </c>
      <c r="AG70" s="207">
        <f t="array" ref="AG70">AO70+IF(AE70="Y",SQRT(MMULT(MMULT(TRANSPOSE('MOD Vectors SPD'!$BQ$3:$BQ$68),CORR_MATRIX),'MOD Vectors SPD'!$BQ$3:$BQ$68)),"")</f>
        <v>0</v>
      </c>
      <c r="AH70" s="112" t="s">
        <v>179</v>
      </c>
      <c r="AI70" s="79">
        <v>69</v>
      </c>
      <c r="AJ70" s="96">
        <f t="array" ref="AJ70">IF(AH70="Y",SQRT(MMULT(MMULT(TRANSPOSE('MOD Vectors YC'!$BQ$3:$BQ$68),CORR_MATRIX),'MOD Vectors YC'!$BQ$3:$BQ$68)),"")</f>
        <v>0</v>
      </c>
      <c r="AL70" s="112" t="s">
        <v>179</v>
      </c>
      <c r="AM70" s="79">
        <v>69</v>
      </c>
      <c r="AN70" s="207">
        <f t="array" ref="AN70">SUMIF('Sensis Vectors ALL'!$E$3:$E$141,"="&amp;"YC",'Sensis Vectors ALL'!$BQ$3:$BQ$141)</f>
        <v>0</v>
      </c>
      <c r="AO70" s="243">
        <f>IF(COUNTIF(CSVaR!$A:$F,$A70)&lt;&gt;0,VLOOKUP(A70,CSVaR!$A:$F,6,0),0)</f>
        <v>0</v>
      </c>
      <c r="AP70" s="79" t="s">
        <v>179</v>
      </c>
      <c r="AQ70" s="96">
        <f t="array" ref="AQ70">SQRT(SUMPRODUCT(H70:L70,H70:L70))</f>
        <v>0</v>
      </c>
      <c r="AR70" s="112" t="s">
        <v>179</v>
      </c>
      <c r="AS70" s="96">
        <f t="array" ref="AS70">SQRT(X70^2+AA70^2+AD70^2+AG70^2+AJ70^2)</f>
        <v>0</v>
      </c>
      <c r="AU70" s="281">
        <f t="shared" si="16"/>
        <v>10</v>
      </c>
      <c r="AV70" s="281" t="str">
        <f t="shared" si="17"/>
        <v>C_CMBS_Asset_Accrual_NY</v>
      </c>
      <c r="AW70" s="281" t="str">
        <f t="shared" si="18"/>
        <v>A1B1C2D2E1F4</v>
      </c>
      <c r="AX70" s="286" t="s">
        <v>474</v>
      </c>
      <c r="AY70" s="384" t="str">
        <f>IF($AX70="FINBRIDGE",6,IF($AX70="DB",3,IF($AX70="GROUP_PNL",12,"IRRELEVANT")))</f>
        <v>IRRELEVANT</v>
      </c>
      <c r="AZ70" s="286" t="s">
        <v>414</v>
      </c>
    </row>
    <row r="71" spans="1:53" s="118" customFormat="1" x14ac:dyDescent="0.2">
      <c r="A71" s="118">
        <v>60</v>
      </c>
      <c r="B71" s="118">
        <v>73</v>
      </c>
      <c r="C71" s="118" t="s">
        <v>173</v>
      </c>
      <c r="D71" s="118" t="s">
        <v>179</v>
      </c>
      <c r="E71" s="118">
        <f t="shared" si="15"/>
        <v>752</v>
      </c>
      <c r="G71" s="119">
        <f>IF(AND($D71="Y",$E71&lt;&gt;"",$E71&lt;&gt;-1),IF(ISERR(GETPIVOTDATA("OA_VALUE",'VaR Extracts'!$A$9,"CUT_NUM",$E71,"RF_GROUP",G$9)),0,GETPIVOTDATA("OA_VALUE",'VaR Extracts'!$A$9,"CUT_NUM",$E71,"RF_GROUP",G$9)),0)</f>
        <v>0</v>
      </c>
      <c r="H71" s="120">
        <f>IF(AND($D71="Y",$E71&lt;&gt;"",$E71&lt;&gt;-1),IF(ISERR(GETPIVOTDATA("OA_VALUE",'VaR Extracts'!$A$9,"CUT_NUM",$E71,"RF_GROUP",H$9)),0,GETPIVOTDATA("OA_VALUE",'VaR Extracts'!$A$9,"CUT_NUM",$E71,"RF_GROUP",H$9)),0)</f>
        <v>0</v>
      </c>
      <c r="I71" s="120">
        <f>IF(AND($D71="Y",$E71&lt;&gt;"",$E71&lt;&gt;-1),IF(ISERR(GETPIVOTDATA("OA_VALUE",'VaR Extracts'!$A$9,"CUT_NUM",$E71,"RF_GROUP",I$9)),0,GETPIVOTDATA("OA_VALUE",'VaR Extracts'!$A$9,"CUT_NUM",$E71,"RF_GROUP",I$9)),0)</f>
        <v>0</v>
      </c>
      <c r="J71" s="120">
        <f>IF(AND($D71="Y",$E71&lt;&gt;"",$E71&lt;&gt;-1),IF(ISERR(GETPIVOTDATA("OA_VALUE",'VaR Extracts'!$A$9,"CUT_NUM",$E71,"RF_GROUP",J$9)),0,GETPIVOTDATA("OA_VALUE",'VaR Extracts'!$A$9,"CUT_NUM",$E71,"RF_GROUP",J$9)),0)</f>
        <v>0</v>
      </c>
      <c r="K71" s="120">
        <f>IF(AND($D71="Y",$E71&lt;&gt;"",$E71&lt;&gt;-1),IF(ISERR(GETPIVOTDATA("OA_VALUE",'VaR Extracts'!$A$9,"CUT_NUM",$E71,"RF_GROUP",K$9)),0,GETPIVOTDATA("OA_VALUE",'VaR Extracts'!$A$9,"CUT_NUM",$E71,"RF_GROUP",K$9)),0)</f>
        <v>0</v>
      </c>
      <c r="L71" s="121">
        <f>IF(AND($D71="Y",$E71&lt;&gt;"",$E71&lt;&gt;-1),IF(ISERR(GETPIVOTDATA("OA_VALUE",'VaR Extracts'!$A$9,"CUT_NUM",$E71,"RF_GROUP",L$9)),0,GETPIVOTDATA("OA_VALUE",'VaR Extracts'!$A$9,"CUT_NUM",$E71,"RF_GROUP",L$9)),0)</f>
        <v>0</v>
      </c>
      <c r="M71" s="119">
        <f t="shared" si="4"/>
        <v>0</v>
      </c>
      <c r="N71" s="120">
        <f t="shared" si="5"/>
        <v>0</v>
      </c>
      <c r="O71" s="120">
        <f t="shared" si="6"/>
        <v>0</v>
      </c>
      <c r="P71" s="120">
        <f t="shared" si="7"/>
        <v>0</v>
      </c>
      <c r="Q71" s="120">
        <f t="shared" si="8"/>
        <v>0</v>
      </c>
      <c r="R71" s="121">
        <f t="shared" si="9"/>
        <v>0</v>
      </c>
      <c r="S71" s="122" t="s">
        <v>179</v>
      </c>
      <c r="T71" s="118">
        <v>70</v>
      </c>
      <c r="U71" s="124">
        <f t="array" ref="U71">IF(S71="Y",SQRT(MMULT(MMULT(TRANSPOSE('MOD Vectors ALL'!$BR$3:$BR$68),CORR_MATRIX),'MOD Vectors ALL'!$BR$3:$BR$68)),"")</f>
        <v>0</v>
      </c>
      <c r="V71" s="122" t="s">
        <v>179</v>
      </c>
      <c r="W71" s="118">
        <v>70</v>
      </c>
      <c r="X71" s="124">
        <f t="array" ref="X71">IF(V71="Y",SQRT(MMULT(MMULT(TRANSPOSE('MOD Vectors DP'!$BR$3:$BR$68),CORR_MATRIX),'MOD Vectors DP'!$BR$3:$BR$68)),"")</f>
        <v>0</v>
      </c>
      <c r="Y71" s="122" t="s">
        <v>179</v>
      </c>
      <c r="Z71" s="118">
        <v>70</v>
      </c>
      <c r="AA71" s="124">
        <f t="array" ref="AA71">IF(Y71="Y",SQRT(MMULT(MMULT(TRANSPOSE('MOD Vectors FX'!$BR$3:$BR$68),CORR_MATRIX),'MOD Vectors FX'!$BR$3:$BR$68)),"")</f>
        <v>0</v>
      </c>
      <c r="AB71" s="122" t="s">
        <v>179</v>
      </c>
      <c r="AC71" s="118">
        <v>70</v>
      </c>
      <c r="AD71" s="124">
        <f t="array" ref="AD71">IF(AB71="Y",SQRT(MMULT(MMULT(TRANSPOSE('MOD Vectors IDX'!$BR$3:$BR$68),CORR_MATRIX),'MOD Vectors IDX'!$BR$3:$BR$68)),"")</f>
        <v>0</v>
      </c>
      <c r="AE71" s="122" t="s">
        <v>179</v>
      </c>
      <c r="AF71" s="118">
        <v>70</v>
      </c>
      <c r="AG71" s="206">
        <f t="array" ref="AG71">AO71+IF(AE71="Y",SQRT(MMULT(MMULT(TRANSPOSE('MOD Vectors SPD'!$BR$3:$BR$68),CORR_MATRIX),'MOD Vectors SPD'!$BR$3:$BR$68)),"")</f>
        <v>0</v>
      </c>
      <c r="AH71" s="122" t="s">
        <v>179</v>
      </c>
      <c r="AI71" s="118">
        <v>70</v>
      </c>
      <c r="AJ71" s="124">
        <f t="array" ref="AJ71">IF(AH71="Y",SQRT(MMULT(MMULT(TRANSPOSE('MOD Vectors YC'!$BR$3:$BR$68),CORR_MATRIX),'MOD Vectors YC'!$BR$3:$BR$68)),"")</f>
        <v>0</v>
      </c>
      <c r="AL71" s="122" t="s">
        <v>179</v>
      </c>
      <c r="AM71" s="118">
        <v>70</v>
      </c>
      <c r="AN71" s="206">
        <f t="array" ref="AN71">SUMIF('Sensis Vectors ALL'!$E$3:$E$141,"="&amp;"YC",'Sensis Vectors ALL'!$BR$3:$BR$141)</f>
        <v>0</v>
      </c>
      <c r="AO71" s="243">
        <f>IF(COUNTIF(CSVaR!$A:$F,$A71)&lt;&gt;0,VLOOKUP(A71,CSVaR!$A:$F,6,0),0)</f>
        <v>0</v>
      </c>
      <c r="AP71" s="118" t="s">
        <v>179</v>
      </c>
      <c r="AQ71" s="124">
        <f t="array" ref="AQ71">SQRT(SUMPRODUCT(H71:L71,H71:L71))</f>
        <v>0</v>
      </c>
      <c r="AR71" s="122" t="s">
        <v>179</v>
      </c>
      <c r="AS71" s="124">
        <f t="array" ref="AS71">SQRT(X71^2+AA71^2+AD71^2+AG71^2+AJ71^2)</f>
        <v>0</v>
      </c>
      <c r="AU71" s="280">
        <f t="shared" si="16"/>
        <v>5</v>
      </c>
      <c r="AV71" s="280" t="str">
        <f t="shared" si="17"/>
        <v>5_RMBS</v>
      </c>
      <c r="AW71" s="280" t="str">
        <f t="shared" si="18"/>
        <v>A1B1C2D2E2</v>
      </c>
      <c r="AX71" s="285" t="s">
        <v>369</v>
      </c>
      <c r="AY71" s="383"/>
      <c r="AZ71" s="285">
        <f>$AZ$72</f>
        <v>-1.9599966617533937E-4</v>
      </c>
    </row>
    <row r="72" spans="1:53" s="79" customFormat="1" x14ac:dyDescent="0.2">
      <c r="A72" s="79">
        <v>61</v>
      </c>
      <c r="B72" s="79">
        <v>74</v>
      </c>
      <c r="C72" s="79" t="s">
        <v>136</v>
      </c>
      <c r="D72" s="79" t="s">
        <v>179</v>
      </c>
      <c r="E72" s="79">
        <f t="shared" si="15"/>
        <v>637</v>
      </c>
      <c r="G72" s="109">
        <f>IF(AND($D72="Y",$E72&lt;&gt;"",$E72&lt;&gt;-1),IF(ISERR(GETPIVOTDATA("OA_VALUE",'VaR Extracts'!$A$9,"CUT_NUM",$E72,"RF_GROUP",G$9)),0,GETPIVOTDATA("OA_VALUE",'VaR Extracts'!$A$9,"CUT_NUM",$E72,"RF_GROUP",G$9)),0)</f>
        <v>0</v>
      </c>
      <c r="H72" s="110">
        <f>IF(AND($D72="Y",$E72&lt;&gt;"",$E72&lt;&gt;-1),IF(ISERR(GETPIVOTDATA("OA_VALUE",'VaR Extracts'!$A$9,"CUT_NUM",$E72,"RF_GROUP",H$9)),0,GETPIVOTDATA("OA_VALUE",'VaR Extracts'!$A$9,"CUT_NUM",$E72,"RF_GROUP",H$9)),0)</f>
        <v>0</v>
      </c>
      <c r="I72" s="110">
        <f>IF(AND($D72="Y",$E72&lt;&gt;"",$E72&lt;&gt;-1),IF(ISERR(GETPIVOTDATA("OA_VALUE",'VaR Extracts'!$A$9,"CUT_NUM",$E72,"RF_GROUP",I$9)),0,GETPIVOTDATA("OA_VALUE",'VaR Extracts'!$A$9,"CUT_NUM",$E72,"RF_GROUP",I$9)),0)</f>
        <v>0</v>
      </c>
      <c r="J72" s="110">
        <f>IF(AND($D72="Y",$E72&lt;&gt;"",$E72&lt;&gt;-1),IF(ISERR(GETPIVOTDATA("OA_VALUE",'VaR Extracts'!$A$9,"CUT_NUM",$E72,"RF_GROUP",J$9)),0,GETPIVOTDATA("OA_VALUE",'VaR Extracts'!$A$9,"CUT_NUM",$E72,"RF_GROUP",J$9)),0)</f>
        <v>0</v>
      </c>
      <c r="K72" s="110">
        <f>IF(AND($D72="Y",$E72&lt;&gt;"",$E72&lt;&gt;-1),IF(ISERR(GETPIVOTDATA("OA_VALUE",'VaR Extracts'!$A$9,"CUT_NUM",$E72,"RF_GROUP",K$9)),0,GETPIVOTDATA("OA_VALUE",'VaR Extracts'!$A$9,"CUT_NUM",$E72,"RF_GROUP",K$9)),0)</f>
        <v>0</v>
      </c>
      <c r="L72" s="111">
        <f>IF(AND($D72="Y",$E72&lt;&gt;"",$E72&lt;&gt;-1),IF(ISERR(GETPIVOTDATA("OA_VALUE",'VaR Extracts'!$A$9,"CUT_NUM",$E72,"RF_GROUP",L$9)),0,GETPIVOTDATA("OA_VALUE",'VaR Extracts'!$A$9,"CUT_NUM",$E72,"RF_GROUP",L$9)),0)</f>
        <v>0</v>
      </c>
      <c r="M72" s="109">
        <f t="shared" si="4"/>
        <v>0</v>
      </c>
      <c r="N72" s="110">
        <f t="shared" si="5"/>
        <v>0</v>
      </c>
      <c r="O72" s="110">
        <f t="shared" si="6"/>
        <v>0</v>
      </c>
      <c r="P72" s="110">
        <f t="shared" si="7"/>
        <v>0</v>
      </c>
      <c r="Q72" s="110">
        <f t="shared" si="8"/>
        <v>0</v>
      </c>
      <c r="R72" s="111">
        <f t="shared" si="9"/>
        <v>0</v>
      </c>
      <c r="S72" s="112" t="s">
        <v>179</v>
      </c>
      <c r="T72" s="79">
        <v>71</v>
      </c>
      <c r="U72" s="96">
        <f t="array" ref="U72">IF(S72="Y",SQRT(MMULT(MMULT(TRANSPOSE('MOD Vectors ALL'!$BS$3:$BS$68),CORR_MATRIX),'MOD Vectors ALL'!$BS$3:$BS$68)),"")</f>
        <v>0</v>
      </c>
      <c r="V72" s="112" t="s">
        <v>179</v>
      </c>
      <c r="W72" s="79">
        <v>71</v>
      </c>
      <c r="X72" s="96">
        <f t="array" ref="X72">IF(V72="Y",SQRT(MMULT(MMULT(TRANSPOSE('MOD Vectors DP'!$BS$3:$BS$68),CORR_MATRIX),'MOD Vectors DP'!$BS$3:$BS$68)),"")</f>
        <v>0</v>
      </c>
      <c r="Y72" s="112" t="s">
        <v>179</v>
      </c>
      <c r="Z72" s="79">
        <v>71</v>
      </c>
      <c r="AA72" s="96">
        <f t="array" ref="AA72">IF(Y72="Y",SQRT(MMULT(MMULT(TRANSPOSE('MOD Vectors FX'!$BS$3:$BS$68),CORR_MATRIX),'MOD Vectors FX'!$BS$3:$BS$68)),"")</f>
        <v>0</v>
      </c>
      <c r="AB72" s="112" t="s">
        <v>179</v>
      </c>
      <c r="AC72" s="79">
        <v>71</v>
      </c>
      <c r="AD72" s="96">
        <f t="array" ref="AD72">IF(AB72="Y",SQRT(MMULT(MMULT(TRANSPOSE('MOD Vectors IDX'!$BS$3:$BS$68),CORR_MATRIX),'MOD Vectors IDX'!$BS$3:$BS$68)),"")</f>
        <v>0</v>
      </c>
      <c r="AE72" s="112" t="s">
        <v>179</v>
      </c>
      <c r="AF72" s="79">
        <v>71</v>
      </c>
      <c r="AG72" s="207">
        <f t="array" ref="AG72">AO72+IF(AE72="Y",SQRT(MMULT(MMULT(TRANSPOSE('MOD Vectors SPD'!$BS$3:$BS$68),CORR_MATRIX),'MOD Vectors SPD'!$BS$3:$BS$68)),"")</f>
        <v>0</v>
      </c>
      <c r="AH72" s="112" t="s">
        <v>179</v>
      </c>
      <c r="AI72" s="79">
        <v>71</v>
      </c>
      <c r="AJ72" s="96">
        <f t="array" ref="AJ72">IF(AH72="Y",SQRT(MMULT(MMULT(TRANSPOSE('MOD Vectors YC'!$BS$3:$BS$68),CORR_MATRIX),'MOD Vectors YC'!$BS$3:$BS$68)),"")</f>
        <v>0</v>
      </c>
      <c r="AL72" s="112" t="s">
        <v>179</v>
      </c>
      <c r="AM72" s="79">
        <v>71</v>
      </c>
      <c r="AN72" s="207">
        <f t="array" ref="AN72">SUMIF('Sensis Vectors ALL'!$E$3:$E$141,"="&amp;"YC",'Sensis Vectors ALL'!$BS$3:$BS$141)</f>
        <v>0</v>
      </c>
      <c r="AO72" s="243">
        <f>IF(COUNTIF(CSVaR!$A:$F,$A72)&lt;&gt;0,VLOOKUP(A72,CSVaR!$A:$F,6,0),0)</f>
        <v>0</v>
      </c>
      <c r="AP72" s="79" t="s">
        <v>179</v>
      </c>
      <c r="AQ72" s="96">
        <f t="array" ref="AQ72">SQRT(SUMPRODUCT(H72:L72,H72:L72))</f>
        <v>0</v>
      </c>
      <c r="AR72" s="112" t="s">
        <v>179</v>
      </c>
      <c r="AS72" s="96">
        <f t="array" ref="AS72">SQRT(X72^2+AA72^2+AD72^2+AG72^2+AJ72^2)</f>
        <v>0</v>
      </c>
      <c r="AU72" s="281">
        <f t="shared" si="16"/>
        <v>10</v>
      </c>
      <c r="AV72" s="281" t="str">
        <f t="shared" si="17"/>
        <v>UP_RMBS_L</v>
      </c>
      <c r="AW72" s="281" t="str">
        <f t="shared" si="18"/>
        <v>A1B1C2D2E2F1</v>
      </c>
      <c r="AX72" s="286" t="s">
        <v>483</v>
      </c>
      <c r="AY72" s="384">
        <v>5</v>
      </c>
      <c r="AZ72" s="286">
        <f>VLOOKUP($AV72,'PnL Report RMC_NY'!A:E,$AY72,0)</f>
        <v>-1.9599966617533937E-4</v>
      </c>
    </row>
    <row r="73" spans="1:53" s="79" customFormat="1" x14ac:dyDescent="0.2">
      <c r="A73" s="79">
        <v>62</v>
      </c>
      <c r="B73" s="79">
        <v>75</v>
      </c>
      <c r="C73" s="79" t="s">
        <v>137</v>
      </c>
      <c r="D73" s="79" t="s">
        <v>179</v>
      </c>
      <c r="E73" s="79">
        <f t="shared" si="15"/>
        <v>962</v>
      </c>
      <c r="G73" s="109">
        <f>IF(AND($D73="Y",$E73&lt;&gt;"",$E73&lt;&gt;-1),IF(ISERR(GETPIVOTDATA("OA_VALUE",'VaR Extracts'!$A$9,"CUT_NUM",$E73,"RF_GROUP",G$9)),0,GETPIVOTDATA("OA_VALUE",'VaR Extracts'!$A$9,"CUT_NUM",$E73,"RF_GROUP",G$9)),0)</f>
        <v>0</v>
      </c>
      <c r="H73" s="110">
        <f>IF(AND($D73="Y",$E73&lt;&gt;"",$E73&lt;&gt;-1),IF(ISERR(GETPIVOTDATA("OA_VALUE",'VaR Extracts'!$A$9,"CUT_NUM",$E73,"RF_GROUP",H$9)),0,GETPIVOTDATA("OA_VALUE",'VaR Extracts'!$A$9,"CUT_NUM",$E73,"RF_GROUP",H$9)),0)</f>
        <v>0</v>
      </c>
      <c r="I73" s="110">
        <f>IF(AND($D73="Y",$E73&lt;&gt;"",$E73&lt;&gt;-1),IF(ISERR(GETPIVOTDATA("OA_VALUE",'VaR Extracts'!$A$9,"CUT_NUM",$E73,"RF_GROUP",I$9)),0,GETPIVOTDATA("OA_VALUE",'VaR Extracts'!$A$9,"CUT_NUM",$E73,"RF_GROUP",I$9)),0)</f>
        <v>0</v>
      </c>
      <c r="J73" s="110">
        <f>IF(AND($D73="Y",$E73&lt;&gt;"",$E73&lt;&gt;-1),IF(ISERR(GETPIVOTDATA("OA_VALUE",'VaR Extracts'!$A$9,"CUT_NUM",$E73,"RF_GROUP",J$9)),0,GETPIVOTDATA("OA_VALUE",'VaR Extracts'!$A$9,"CUT_NUM",$E73,"RF_GROUP",J$9)),0)</f>
        <v>0</v>
      </c>
      <c r="K73" s="110">
        <f>IF(AND($D73="Y",$E73&lt;&gt;"",$E73&lt;&gt;-1),IF(ISERR(GETPIVOTDATA("OA_VALUE",'VaR Extracts'!$A$9,"CUT_NUM",$E73,"RF_GROUP",K$9)),0,GETPIVOTDATA("OA_VALUE",'VaR Extracts'!$A$9,"CUT_NUM",$E73,"RF_GROUP",K$9)),0)</f>
        <v>0</v>
      </c>
      <c r="L73" s="111">
        <f>IF(AND($D73="Y",$E73&lt;&gt;"",$E73&lt;&gt;-1),IF(ISERR(GETPIVOTDATA("OA_VALUE",'VaR Extracts'!$A$9,"CUT_NUM",$E73,"RF_GROUP",L$9)),0,GETPIVOTDATA("OA_VALUE",'VaR Extracts'!$A$9,"CUT_NUM",$E73,"RF_GROUP",L$9)),0)</f>
        <v>0</v>
      </c>
      <c r="M73" s="109">
        <f t="shared" si="4"/>
        <v>0</v>
      </c>
      <c r="N73" s="110">
        <f t="shared" si="5"/>
        <v>0</v>
      </c>
      <c r="O73" s="110">
        <f t="shared" si="6"/>
        <v>0</v>
      </c>
      <c r="P73" s="110">
        <f t="shared" si="7"/>
        <v>0</v>
      </c>
      <c r="Q73" s="110">
        <f t="shared" si="8"/>
        <v>0</v>
      </c>
      <c r="R73" s="111">
        <f t="shared" si="9"/>
        <v>0</v>
      </c>
      <c r="S73" s="112" t="s">
        <v>179</v>
      </c>
      <c r="T73" s="79">
        <v>72</v>
      </c>
      <c r="U73" s="96">
        <f t="array" ref="U73">IF(S73="Y",SQRT(MMULT(MMULT(TRANSPOSE('MOD Vectors ALL'!$BT$3:$BT$68),CORR_MATRIX),'MOD Vectors ALL'!$BT$3:$BT$68)),"")</f>
        <v>0</v>
      </c>
      <c r="V73" s="112" t="s">
        <v>179</v>
      </c>
      <c r="W73" s="79">
        <v>72</v>
      </c>
      <c r="X73" s="96">
        <f t="array" ref="X73">IF(V73="Y",SQRT(MMULT(MMULT(TRANSPOSE('MOD Vectors DP'!$BT$3:$BT$68),CORR_MATRIX),'MOD Vectors DP'!$BT$3:$BT$68)),"")</f>
        <v>0</v>
      </c>
      <c r="Y73" s="112" t="s">
        <v>179</v>
      </c>
      <c r="Z73" s="79">
        <v>72</v>
      </c>
      <c r="AA73" s="96">
        <f t="array" ref="AA73">IF(Y73="Y",SQRT(MMULT(MMULT(TRANSPOSE('MOD Vectors FX'!$BT$3:$BT$68),CORR_MATRIX),'MOD Vectors FX'!$BT$3:$BT$68)),"")</f>
        <v>0</v>
      </c>
      <c r="AB73" s="112" t="s">
        <v>179</v>
      </c>
      <c r="AC73" s="79">
        <v>72</v>
      </c>
      <c r="AD73" s="96">
        <f t="array" ref="AD73">IF(AB73="Y",SQRT(MMULT(MMULT(TRANSPOSE('MOD Vectors IDX'!$BT$3:$BT$68),CORR_MATRIX),'MOD Vectors IDX'!$BT$3:$BT$68)),"")</f>
        <v>0</v>
      </c>
      <c r="AE73" s="112" t="s">
        <v>179</v>
      </c>
      <c r="AF73" s="79">
        <v>72</v>
      </c>
      <c r="AG73" s="207">
        <f t="array" ref="AG73">AO73+IF(AE73="Y",SQRT(MMULT(MMULT(TRANSPOSE('MOD Vectors SPD'!$BT$3:$BT$68),CORR_MATRIX),'MOD Vectors SPD'!$BT$3:$BT$68)),"")</f>
        <v>0</v>
      </c>
      <c r="AH73" s="112" t="s">
        <v>179</v>
      </c>
      <c r="AI73" s="79">
        <v>72</v>
      </c>
      <c r="AJ73" s="96">
        <f t="array" ref="AJ73">IF(AH73="Y",SQRT(MMULT(MMULT(TRANSPOSE('MOD Vectors YC'!$BT$3:$BT$68),CORR_MATRIX),'MOD Vectors YC'!$BT$3:$BT$68)),"")</f>
        <v>0</v>
      </c>
      <c r="AL73" s="112" t="s">
        <v>179</v>
      </c>
      <c r="AM73" s="79">
        <v>72</v>
      </c>
      <c r="AN73" s="207">
        <f t="array" ref="AN73">SUMIF('Sensis Vectors ALL'!$E$3:$E$141,"="&amp;"YC",'Sensis Vectors ALL'!$BT$3:$BT$141)</f>
        <v>0</v>
      </c>
      <c r="AO73" s="243">
        <f>IF(COUNTIF(CSVaR!$A:$F,$A73)&lt;&gt;0,VLOOKUP(A73,CSVaR!$A:$F,6,0),0)</f>
        <v>0</v>
      </c>
      <c r="AP73" s="79" t="s">
        <v>179</v>
      </c>
      <c r="AQ73" s="96">
        <f t="array" ref="AQ73">SQRT(SUMPRODUCT(H73:L73,H73:L73))</f>
        <v>0</v>
      </c>
      <c r="AR73" s="112" t="s">
        <v>179</v>
      </c>
      <c r="AS73" s="96">
        <f t="array" ref="AS73">SQRT(X73^2+AA73^2+AD73^2+AG73^2+AJ73^2)</f>
        <v>0</v>
      </c>
      <c r="AU73" s="281">
        <f t="shared" si="16"/>
        <v>10</v>
      </c>
      <c r="AV73" s="281" t="str">
        <f t="shared" si="17"/>
        <v>C_HomeEQ_NY</v>
      </c>
      <c r="AW73" s="281" t="str">
        <f t="shared" si="18"/>
        <v>A1B1C2D2E2F2</v>
      </c>
      <c r="AX73" s="286" t="s">
        <v>474</v>
      </c>
      <c r="AY73" s="384" t="str">
        <f>IF($AX73="FINBRIDGE",6,IF($AX73="DB",3,IF($AX73="GROUP_PNL",12,"IRRELEVANT")))</f>
        <v>IRRELEVANT</v>
      </c>
      <c r="AZ73" s="286" t="s">
        <v>414</v>
      </c>
    </row>
    <row r="74" spans="1:53" s="79" customFormat="1" x14ac:dyDescent="0.2">
      <c r="A74" s="79">
        <v>63</v>
      </c>
      <c r="B74" s="79">
        <v>76</v>
      </c>
      <c r="C74" s="79" t="s">
        <v>137</v>
      </c>
      <c r="D74" s="79" t="s">
        <v>179</v>
      </c>
      <c r="E74" s="79">
        <f t="shared" si="15"/>
        <v>968</v>
      </c>
      <c r="G74" s="109">
        <f>IF(AND($D74="Y",$E74&lt;&gt;"",$E74&lt;&gt;-1),IF(ISERR(GETPIVOTDATA("OA_VALUE",'VaR Extracts'!$A$9,"CUT_NUM",$E74,"RF_GROUP",G$9)),0,GETPIVOTDATA("OA_VALUE",'VaR Extracts'!$A$9,"CUT_NUM",$E74,"RF_GROUP",G$9)),0)</f>
        <v>0</v>
      </c>
      <c r="H74" s="110">
        <f>IF(AND($D74="Y",$E74&lt;&gt;"",$E74&lt;&gt;-1),IF(ISERR(GETPIVOTDATA("OA_VALUE",'VaR Extracts'!$A$9,"CUT_NUM",$E74,"RF_GROUP",H$9)),0,GETPIVOTDATA("OA_VALUE",'VaR Extracts'!$A$9,"CUT_NUM",$E74,"RF_GROUP",H$9)),0)</f>
        <v>0</v>
      </c>
      <c r="I74" s="110">
        <f>IF(AND($D74="Y",$E74&lt;&gt;"",$E74&lt;&gt;-1),IF(ISERR(GETPIVOTDATA("OA_VALUE",'VaR Extracts'!$A$9,"CUT_NUM",$E74,"RF_GROUP",I$9)),0,GETPIVOTDATA("OA_VALUE",'VaR Extracts'!$A$9,"CUT_NUM",$E74,"RF_GROUP",I$9)),0)</f>
        <v>0</v>
      </c>
      <c r="J74" s="110">
        <f>IF(AND($D74="Y",$E74&lt;&gt;"",$E74&lt;&gt;-1),IF(ISERR(GETPIVOTDATA("OA_VALUE",'VaR Extracts'!$A$9,"CUT_NUM",$E74,"RF_GROUP",J$9)),0,GETPIVOTDATA("OA_VALUE",'VaR Extracts'!$A$9,"CUT_NUM",$E74,"RF_GROUP",J$9)),0)</f>
        <v>0</v>
      </c>
      <c r="K74" s="110">
        <f>IF(AND($D74="Y",$E74&lt;&gt;"",$E74&lt;&gt;-1),IF(ISERR(GETPIVOTDATA("OA_VALUE",'VaR Extracts'!$A$9,"CUT_NUM",$E74,"RF_GROUP",K$9)),0,GETPIVOTDATA("OA_VALUE",'VaR Extracts'!$A$9,"CUT_NUM",$E74,"RF_GROUP",K$9)),0)</f>
        <v>0</v>
      </c>
      <c r="L74" s="111">
        <f>IF(AND($D74="Y",$E74&lt;&gt;"",$E74&lt;&gt;-1),IF(ISERR(GETPIVOTDATA("OA_VALUE",'VaR Extracts'!$A$9,"CUT_NUM",$E74,"RF_GROUP",L$9)),0,GETPIVOTDATA("OA_VALUE",'VaR Extracts'!$A$9,"CUT_NUM",$E74,"RF_GROUP",L$9)),0)</f>
        <v>0</v>
      </c>
      <c r="M74" s="109">
        <f t="shared" si="4"/>
        <v>0</v>
      </c>
      <c r="N74" s="110">
        <f t="shared" si="5"/>
        <v>0</v>
      </c>
      <c r="O74" s="110">
        <f t="shared" si="6"/>
        <v>0</v>
      </c>
      <c r="P74" s="110">
        <f t="shared" si="7"/>
        <v>0</v>
      </c>
      <c r="Q74" s="110">
        <f t="shared" si="8"/>
        <v>0</v>
      </c>
      <c r="R74" s="111">
        <f t="shared" si="9"/>
        <v>0</v>
      </c>
      <c r="S74" s="112" t="s">
        <v>179</v>
      </c>
      <c r="T74" s="79">
        <v>73</v>
      </c>
      <c r="U74" s="96">
        <f t="array" ref="U74">IF(S74="Y",SQRT(MMULT(MMULT(TRANSPOSE('MOD Vectors ALL'!$BU$3:$BU$68),CORR_MATRIX),'MOD Vectors ALL'!$BU$3:$BU$68)),"")</f>
        <v>0</v>
      </c>
      <c r="V74" s="112" t="s">
        <v>179</v>
      </c>
      <c r="W74" s="79">
        <v>73</v>
      </c>
      <c r="X74" s="96">
        <f t="array" ref="X74">IF(V74="Y",SQRT(MMULT(MMULT(TRANSPOSE('MOD Vectors DP'!$BU$3:$BU$68),CORR_MATRIX),'MOD Vectors DP'!$BU$3:$BU$68)),"")</f>
        <v>0</v>
      </c>
      <c r="Y74" s="112" t="s">
        <v>179</v>
      </c>
      <c r="Z74" s="79">
        <v>73</v>
      </c>
      <c r="AA74" s="96">
        <f t="array" ref="AA74">IF(Y74="Y",SQRT(MMULT(MMULT(TRANSPOSE('MOD Vectors FX'!$BU$3:$BU$68),CORR_MATRIX),'MOD Vectors FX'!$BU$3:$BU$68)),"")</f>
        <v>0</v>
      </c>
      <c r="AB74" s="112" t="s">
        <v>179</v>
      </c>
      <c r="AC74" s="79">
        <v>73</v>
      </c>
      <c r="AD74" s="96">
        <f t="array" ref="AD74">IF(AB74="Y",SQRT(MMULT(MMULT(TRANSPOSE('MOD Vectors IDX'!$BU$3:$BU$68),CORR_MATRIX),'MOD Vectors IDX'!$BU$3:$BU$68)),"")</f>
        <v>0</v>
      </c>
      <c r="AE74" s="112" t="s">
        <v>179</v>
      </c>
      <c r="AF74" s="79">
        <v>73</v>
      </c>
      <c r="AG74" s="207">
        <f t="array" ref="AG74">AO74+IF(AE74="Y",SQRT(MMULT(MMULT(TRANSPOSE('MOD Vectors SPD'!$BU$3:$BU$68),CORR_MATRIX),'MOD Vectors SPD'!$BU$3:$BU$68)),"")</f>
        <v>0</v>
      </c>
      <c r="AH74" s="112" t="s">
        <v>179</v>
      </c>
      <c r="AI74" s="79">
        <v>73</v>
      </c>
      <c r="AJ74" s="96">
        <f t="array" ref="AJ74">IF(AH74="Y",SQRT(MMULT(MMULT(TRANSPOSE('MOD Vectors YC'!$BU$3:$BU$68),CORR_MATRIX),'MOD Vectors YC'!$BU$3:$BU$68)),"")</f>
        <v>0</v>
      </c>
      <c r="AL74" s="112" t="s">
        <v>179</v>
      </c>
      <c r="AM74" s="79">
        <v>73</v>
      </c>
      <c r="AN74" s="207">
        <f t="array" ref="AN74">SUMIF('Sensis Vectors ALL'!$E$3:$E$141,"="&amp;"YC",'Sensis Vectors ALL'!$BU$3:$BU$141)</f>
        <v>0</v>
      </c>
      <c r="AO74" s="243">
        <f>IF(COUNTIF(CSVaR!$A:$F,$A74)&lt;&gt;0,VLOOKUP(A74,CSVaR!$A:$F,6,0),0)</f>
        <v>0</v>
      </c>
      <c r="AP74" s="79" t="s">
        <v>179</v>
      </c>
      <c r="AQ74" s="96">
        <f t="array" ref="AQ74">SQRT(SUMPRODUCT(H74:L74,H74:L74))</f>
        <v>0</v>
      </c>
      <c r="AR74" s="112" t="s">
        <v>179</v>
      </c>
      <c r="AS74" s="96">
        <f t="array" ref="AS74">SQRT(X74^2+AA74^2+AD74^2+AG74^2+AJ74^2)</f>
        <v>0</v>
      </c>
      <c r="AU74" s="281">
        <f t="shared" si="16"/>
        <v>10</v>
      </c>
      <c r="AV74" s="281" t="str">
        <f t="shared" si="17"/>
        <v>C_US_MBS1</v>
      </c>
      <c r="AW74" s="281" t="str">
        <f t="shared" si="18"/>
        <v>A1B1C2D2E2F3</v>
      </c>
      <c r="AX74" s="286" t="s">
        <v>474</v>
      </c>
      <c r="AY74" s="384" t="str">
        <f>IF($AX74="FINBRIDGE",6,IF($AX74="DB",3,IF($AX74="GROUP_PNL",12,"IRRELEVANT")))</f>
        <v>IRRELEVANT</v>
      </c>
      <c r="AZ74" s="286" t="s">
        <v>414</v>
      </c>
    </row>
    <row r="75" spans="1:53" s="118" customFormat="1" x14ac:dyDescent="0.2">
      <c r="A75" s="118">
        <v>64</v>
      </c>
      <c r="B75" s="118">
        <v>77</v>
      </c>
      <c r="C75" s="118" t="s">
        <v>173</v>
      </c>
      <c r="D75" s="118" t="s">
        <v>179</v>
      </c>
      <c r="E75" s="118">
        <f t="shared" ref="E75:E100" si="19">IF($D75="Y",IF(ISNA(VLOOKUP($A75,PORTFOLIO_HIERARCHY,7,0)),-1,VLOOKUP($A75,PORTFOLIO_HIERARCHY,7,0)),"")</f>
        <v>753</v>
      </c>
      <c r="G75" s="119">
        <f>IF(AND($D75="Y",$E75&lt;&gt;"",$E75&lt;&gt;-1),IF(ISERR(GETPIVOTDATA("OA_VALUE",'VaR Extracts'!$A$9,"CUT_NUM",$E75,"RF_GROUP",G$9)),0,GETPIVOTDATA("OA_VALUE",'VaR Extracts'!$A$9,"CUT_NUM",$E75,"RF_GROUP",G$9)),0)</f>
        <v>0</v>
      </c>
      <c r="H75" s="120">
        <f>IF(AND($D75="Y",$E75&lt;&gt;"",$E75&lt;&gt;-1),IF(ISERR(GETPIVOTDATA("OA_VALUE",'VaR Extracts'!$A$9,"CUT_NUM",$E75,"RF_GROUP",H$9)),0,GETPIVOTDATA("OA_VALUE",'VaR Extracts'!$A$9,"CUT_NUM",$E75,"RF_GROUP",H$9)),0)</f>
        <v>0</v>
      </c>
      <c r="I75" s="120">
        <f>IF(AND($D75="Y",$E75&lt;&gt;"",$E75&lt;&gt;-1),IF(ISERR(GETPIVOTDATA("OA_VALUE",'VaR Extracts'!$A$9,"CUT_NUM",$E75,"RF_GROUP",I$9)),0,GETPIVOTDATA("OA_VALUE",'VaR Extracts'!$A$9,"CUT_NUM",$E75,"RF_GROUP",I$9)),0)</f>
        <v>0</v>
      </c>
      <c r="J75" s="120">
        <f>IF(AND($D75="Y",$E75&lt;&gt;"",$E75&lt;&gt;-1),IF(ISERR(GETPIVOTDATA("OA_VALUE",'VaR Extracts'!$A$9,"CUT_NUM",$E75,"RF_GROUP",J$9)),0,GETPIVOTDATA("OA_VALUE",'VaR Extracts'!$A$9,"CUT_NUM",$E75,"RF_GROUP",J$9)),0)</f>
        <v>0</v>
      </c>
      <c r="K75" s="120">
        <f>IF(AND($D75="Y",$E75&lt;&gt;"",$E75&lt;&gt;-1),IF(ISERR(GETPIVOTDATA("OA_VALUE",'VaR Extracts'!$A$9,"CUT_NUM",$E75,"RF_GROUP",K$9)),0,GETPIVOTDATA("OA_VALUE",'VaR Extracts'!$A$9,"CUT_NUM",$E75,"RF_GROUP",K$9)),0)</f>
        <v>0</v>
      </c>
      <c r="L75" s="121">
        <f>IF(AND($D75="Y",$E75&lt;&gt;"",$E75&lt;&gt;-1),IF(ISERR(GETPIVOTDATA("OA_VALUE",'VaR Extracts'!$A$9,"CUT_NUM",$E75,"RF_GROUP",L$9)),0,GETPIVOTDATA("OA_VALUE",'VaR Extracts'!$A$9,"CUT_NUM",$E75,"RF_GROUP",L$9)),0)</f>
        <v>0</v>
      </c>
      <c r="M75" s="119">
        <f t="shared" si="4"/>
        <v>-28755.467913616452</v>
      </c>
      <c r="N75" s="120">
        <f t="shared" si="5"/>
        <v>0</v>
      </c>
      <c r="O75" s="120">
        <f t="shared" si="6"/>
        <v>0</v>
      </c>
      <c r="P75" s="120">
        <f t="shared" si="7"/>
        <v>0</v>
      </c>
      <c r="Q75" s="120">
        <f t="shared" si="8"/>
        <v>0</v>
      </c>
      <c r="R75" s="121">
        <f t="shared" si="9"/>
        <v>-28912.369083803456</v>
      </c>
      <c r="S75" s="122" t="s">
        <v>179</v>
      </c>
      <c r="T75" s="118">
        <v>74</v>
      </c>
      <c r="U75" s="124">
        <f t="array" ref="U75">IF(S75="Y",SQRT(MMULT(MMULT(TRANSPOSE('MOD Vectors ALL'!$BV$3:$BV$68),CORR_MATRIX),'MOD Vectors ALL'!$BV$3:$BV$68)),"")</f>
        <v>28755.467913616452</v>
      </c>
      <c r="V75" s="122" t="s">
        <v>179</v>
      </c>
      <c r="W75" s="118">
        <v>74</v>
      </c>
      <c r="X75" s="124">
        <f t="array" ref="X75">IF(V75="Y",SQRT(MMULT(MMULT(TRANSPOSE('MOD Vectors DP'!$BV$3:$BV$68),CORR_MATRIX),'MOD Vectors DP'!$BV$3:$BV$68)),"")</f>
        <v>0</v>
      </c>
      <c r="Y75" s="122" t="s">
        <v>179</v>
      </c>
      <c r="Z75" s="118">
        <v>74</v>
      </c>
      <c r="AA75" s="124">
        <f t="array" ref="AA75">IF(Y75="Y",SQRT(MMULT(MMULT(TRANSPOSE('MOD Vectors FX'!$BV$3:$BV$68),CORR_MATRIX),'MOD Vectors FX'!$BV$3:$BV$68)),"")</f>
        <v>0</v>
      </c>
      <c r="AB75" s="122" t="s">
        <v>179</v>
      </c>
      <c r="AC75" s="118">
        <v>74</v>
      </c>
      <c r="AD75" s="124">
        <f t="array" ref="AD75">IF(AB75="Y",SQRT(MMULT(MMULT(TRANSPOSE('MOD Vectors IDX'!$BV$3:$BV$68),CORR_MATRIX),'MOD Vectors IDX'!$BV$3:$BV$68)),"")</f>
        <v>0</v>
      </c>
      <c r="AE75" s="122" t="s">
        <v>179</v>
      </c>
      <c r="AF75" s="118">
        <v>74</v>
      </c>
      <c r="AG75" s="206">
        <f t="array" ref="AG75">AO75+IF(AE75="Y",SQRT(MMULT(MMULT(TRANSPOSE('MOD Vectors SPD'!$BV$3:$BV$68),CORR_MATRIX),'MOD Vectors SPD'!$BV$3:$BV$68)),"")</f>
        <v>0</v>
      </c>
      <c r="AH75" s="122" t="s">
        <v>179</v>
      </c>
      <c r="AI75" s="118">
        <v>74</v>
      </c>
      <c r="AJ75" s="124">
        <f t="array" ref="AJ75">IF(AH75="Y",SQRT(MMULT(MMULT(TRANSPOSE('MOD Vectors YC'!$BV$3:$BV$68),CORR_MATRIX),'MOD Vectors YC'!$BV$3:$BV$68)),"")</f>
        <v>28912.369083803456</v>
      </c>
      <c r="AL75" s="122" t="s">
        <v>179</v>
      </c>
      <c r="AM75" s="118">
        <v>74</v>
      </c>
      <c r="AN75" s="206">
        <f t="array" ref="AN75">SUMIF('Sensis Vectors ALL'!$E$3:$E$141,"="&amp;"YC",'Sensis Vectors ALL'!$BV$3:$BV$141)</f>
        <v>-70378.84</v>
      </c>
      <c r="AO75" s="243">
        <f>IF(COUNTIF(CSVaR!$A:$F,$A75)&lt;&gt;0,VLOOKUP(A75,CSVaR!$A:$F,6,0),0)</f>
        <v>0</v>
      </c>
      <c r="AP75" s="118" t="s">
        <v>179</v>
      </c>
      <c r="AQ75" s="124">
        <f t="array" ref="AQ75">SQRT(SUMPRODUCT(H75:L75,H75:L75))</f>
        <v>0</v>
      </c>
      <c r="AR75" s="122" t="s">
        <v>179</v>
      </c>
      <c r="AS75" s="124">
        <f t="array" ref="AS75">SQRT(X75^2+AA75^2+AD75^2+AG75^2+AJ75^2)</f>
        <v>28912.369083803456</v>
      </c>
      <c r="AU75" s="280">
        <f t="shared" ref="AU75:AU100" si="20">VLOOKUP($A75,PORTFOLIO_HIERARCHY,2,0)</f>
        <v>5</v>
      </c>
      <c r="AV75" s="280" t="str">
        <f t="shared" ref="AV75:AV121" si="21">VLOOKUP($A75,PORTFOLIO_HIERARCHY,4,0)</f>
        <v>5_ABS</v>
      </c>
      <c r="AW75" s="280" t="str">
        <f t="shared" ref="AW75:AW121" si="22">VLOOKUP($A75,PORTFOLIO_HIERARCHY,9,0)</f>
        <v>A1B1C2D2E3</v>
      </c>
      <c r="AX75" s="285" t="s">
        <v>369</v>
      </c>
      <c r="AY75" s="383"/>
      <c r="AZ75" s="285">
        <f>$AZ$76</f>
        <v>-2997375.7812009933</v>
      </c>
    </row>
    <row r="76" spans="1:53" s="79" customFormat="1" x14ac:dyDescent="0.2">
      <c r="A76" s="79">
        <v>65</v>
      </c>
      <c r="B76" s="79">
        <v>78</v>
      </c>
      <c r="C76" s="79" t="s">
        <v>136</v>
      </c>
      <c r="D76" s="79" t="s">
        <v>179</v>
      </c>
      <c r="E76" s="79">
        <f t="shared" si="19"/>
        <v>625</v>
      </c>
      <c r="G76" s="109">
        <f>IF(AND($D76="Y",$E76&lt;&gt;"",$E76&lt;&gt;-1),IF(ISERR(GETPIVOTDATA("OA_VALUE",'VaR Extracts'!$A$9,"CUT_NUM",$E76,"RF_GROUP",G$9)),0,GETPIVOTDATA("OA_VALUE",'VaR Extracts'!$A$9,"CUT_NUM",$E76,"RF_GROUP",G$9)),0)</f>
        <v>2081785.76</v>
      </c>
      <c r="H76" s="110">
        <f>IF(AND($D76="Y",$E76&lt;&gt;"",$E76&lt;&gt;-1),IF(ISERR(GETPIVOTDATA("OA_VALUE",'VaR Extracts'!$A$9,"CUT_NUM",$E76,"RF_GROUP",H$9)),0,GETPIVOTDATA("OA_VALUE",'VaR Extracts'!$A$9,"CUT_NUM",$E76,"RF_GROUP",H$9)),0)</f>
        <v>0</v>
      </c>
      <c r="I76" s="110">
        <f>IF(AND($D76="Y",$E76&lt;&gt;"",$E76&lt;&gt;-1),IF(ISERR(GETPIVOTDATA("OA_VALUE",'VaR Extracts'!$A$9,"CUT_NUM",$E76,"RF_GROUP",I$9)),0,GETPIVOTDATA("OA_VALUE",'VaR Extracts'!$A$9,"CUT_NUM",$E76,"RF_GROUP",I$9)),0)</f>
        <v>0</v>
      </c>
      <c r="J76" s="110">
        <f>IF(AND($D76="Y",$E76&lt;&gt;"",$E76&lt;&gt;-1),IF(ISERR(GETPIVOTDATA("OA_VALUE",'VaR Extracts'!$A$9,"CUT_NUM",$E76,"RF_GROUP",J$9)),0,GETPIVOTDATA("OA_VALUE",'VaR Extracts'!$A$9,"CUT_NUM",$E76,"RF_GROUP",J$9)),0)</f>
        <v>0</v>
      </c>
      <c r="K76" s="110">
        <f>IF(AND($D76="Y",$E76&lt;&gt;"",$E76&lt;&gt;-1),IF(ISERR(GETPIVOTDATA("OA_VALUE",'VaR Extracts'!$A$9,"CUT_NUM",$E76,"RF_GROUP",K$9)),0,GETPIVOTDATA("OA_VALUE",'VaR Extracts'!$A$9,"CUT_NUM",$E76,"RF_GROUP",K$9)),0)</f>
        <v>0</v>
      </c>
      <c r="L76" s="111">
        <f>IF(AND($D76="Y",$E76&lt;&gt;"",$E76&lt;&gt;-1),IF(ISERR(GETPIVOTDATA("OA_VALUE",'VaR Extracts'!$A$9,"CUT_NUM",$E76,"RF_GROUP",L$9)),0,GETPIVOTDATA("OA_VALUE",'VaR Extracts'!$A$9,"CUT_NUM",$E76,"RF_GROUP",L$9)),0)</f>
        <v>2010630.01</v>
      </c>
      <c r="M76" s="109">
        <f t="shared" ref="M76:M100" si="23">IF(AND($D76="Y",$E76&lt;&gt;-1),G76-U76,"N/A")</f>
        <v>2053030.2920863836</v>
      </c>
      <c r="N76" s="110">
        <f t="shared" ref="N76:N100" si="24">IF(AND($D76="Y",$E76&lt;&gt;-1),H76-X76,"N/A")</f>
        <v>0</v>
      </c>
      <c r="O76" s="110">
        <f t="shared" ref="O76:O100" si="25">IF(AND($D76="Y",$E76&lt;&gt;-1),I76-AA76,"N/A")</f>
        <v>0</v>
      </c>
      <c r="P76" s="110">
        <f t="shared" ref="P76:P100" si="26">IF(AND($D76="Y",$E76&lt;&gt;-1),J76-AD76,"N/A")</f>
        <v>0</v>
      </c>
      <c r="Q76" s="110">
        <f t="shared" ref="Q76:Q100" si="27">IF(AND($D76="Y",$E76&lt;&gt;-1),K76-AG76,"N/A")</f>
        <v>0</v>
      </c>
      <c r="R76" s="111">
        <f t="shared" ref="R76:R100" si="28">IF(AND($D76="Y",$E76&lt;&gt;-1),L76-AJ76,"N/A")</f>
        <v>1981717.6409161966</v>
      </c>
      <c r="S76" s="112" t="s">
        <v>179</v>
      </c>
      <c r="T76" s="79">
        <v>75</v>
      </c>
      <c r="U76" s="96">
        <f t="array" ref="U76">IF(S76="Y",SQRT(MMULT(MMULT(TRANSPOSE('MOD Vectors ALL'!$BW$3:$BW$68),CORR_MATRIX),'MOD Vectors ALL'!$BW$3:$BW$68)),"")</f>
        <v>28755.467913616452</v>
      </c>
      <c r="V76" s="112" t="s">
        <v>179</v>
      </c>
      <c r="W76" s="79">
        <v>75</v>
      </c>
      <c r="X76" s="96">
        <f t="array" ref="X76">IF(V76="Y",SQRT(MMULT(MMULT(TRANSPOSE('MOD Vectors DP'!$BW$3:$BW$68),CORR_MATRIX),'MOD Vectors DP'!$BW$3:$BW$68)),"")</f>
        <v>0</v>
      </c>
      <c r="Y76" s="112" t="s">
        <v>179</v>
      </c>
      <c r="Z76" s="79">
        <v>75</v>
      </c>
      <c r="AA76" s="96">
        <f t="array" ref="AA76">IF(Y76="Y",SQRT(MMULT(MMULT(TRANSPOSE('MOD Vectors FX'!$BW$3:$BW$68),CORR_MATRIX),'MOD Vectors FX'!$BW$3:$BW$68)),"")</f>
        <v>0</v>
      </c>
      <c r="AB76" s="112" t="s">
        <v>179</v>
      </c>
      <c r="AC76" s="79">
        <v>75</v>
      </c>
      <c r="AD76" s="96">
        <f t="array" ref="AD76">IF(AB76="Y",SQRT(MMULT(MMULT(TRANSPOSE('MOD Vectors IDX'!$BW$3:$BW$68),CORR_MATRIX),'MOD Vectors IDX'!$BW$3:$BW$68)),"")</f>
        <v>0</v>
      </c>
      <c r="AE76" s="112" t="s">
        <v>179</v>
      </c>
      <c r="AF76" s="79">
        <v>75</v>
      </c>
      <c r="AG76" s="207">
        <f t="array" ref="AG76">AO76+IF(AE76="Y",SQRT(MMULT(MMULT(TRANSPOSE('MOD Vectors SPD'!$BW$3:$BW$68),CORR_MATRIX),'MOD Vectors SPD'!$BW$3:$BW$68)),"")</f>
        <v>0</v>
      </c>
      <c r="AH76" s="112" t="s">
        <v>179</v>
      </c>
      <c r="AI76" s="79">
        <v>75</v>
      </c>
      <c r="AJ76" s="96">
        <f t="array" ref="AJ76">IF(AH76="Y",SQRT(MMULT(MMULT(TRANSPOSE('MOD Vectors YC'!$BW$3:$BW$68),CORR_MATRIX),'MOD Vectors YC'!$BW$3:$BW$68)),"")</f>
        <v>28912.369083803456</v>
      </c>
      <c r="AL76" s="112" t="s">
        <v>179</v>
      </c>
      <c r="AM76" s="79">
        <v>75</v>
      </c>
      <c r="AN76" s="207">
        <f t="array" ref="AN76">SUMIF('Sensis Vectors ALL'!$E$3:$E$141,"="&amp;"YC",'Sensis Vectors ALL'!$BW$3:$BW$141)</f>
        <v>-70378.84</v>
      </c>
      <c r="AO76" s="243">
        <f>IF(COUNTIF(CSVaR!$A:$F,$A76)&lt;&gt;0,VLOOKUP(A76,CSVaR!$A:$F,6,0),0)</f>
        <v>0</v>
      </c>
      <c r="AP76" s="79" t="s">
        <v>179</v>
      </c>
      <c r="AQ76" s="96">
        <f t="array" ref="AQ76">SQRT(SUMPRODUCT(H76:L76,H76:L76))</f>
        <v>2010630.01</v>
      </c>
      <c r="AR76" s="112" t="s">
        <v>179</v>
      </c>
      <c r="AS76" s="96">
        <f t="array" ref="AS76">SQRT(X76^2+AA76^2+AD76^2+AG76^2+AJ76^2)</f>
        <v>28912.369083803456</v>
      </c>
      <c r="AU76" s="281">
        <f t="shared" si="20"/>
        <v>10</v>
      </c>
      <c r="AV76" s="281" t="str">
        <f t="shared" si="21"/>
        <v>UP_ABS_L</v>
      </c>
      <c r="AW76" s="281" t="str">
        <f t="shared" si="22"/>
        <v>A1B1C2D2E3F1</v>
      </c>
      <c r="AX76" s="286" t="s">
        <v>483</v>
      </c>
      <c r="AY76" s="384">
        <v>5</v>
      </c>
      <c r="AZ76" s="286">
        <f>VLOOKUP($AV76,'PnL Report RMC_NY'!A:E,$AY76,0)</f>
        <v>-2997375.7812009933</v>
      </c>
    </row>
    <row r="77" spans="1:53" s="79" customFormat="1" x14ac:dyDescent="0.2">
      <c r="A77" s="79">
        <v>66</v>
      </c>
      <c r="B77" s="79">
        <v>79</v>
      </c>
      <c r="C77" s="79" t="s">
        <v>136</v>
      </c>
      <c r="D77" s="79" t="s">
        <v>179</v>
      </c>
      <c r="E77" s="79">
        <f t="shared" si="19"/>
        <v>624</v>
      </c>
      <c r="G77" s="109">
        <f>IF(AND($D77="Y",$E77&lt;&gt;"",$E77&lt;&gt;-1),IF(ISERR(GETPIVOTDATA("OA_VALUE",'VaR Extracts'!$A$9,"CUT_NUM",$E77,"RF_GROUP",G$9)),0,GETPIVOTDATA("OA_VALUE",'VaR Extracts'!$A$9,"CUT_NUM",$E77,"RF_GROUP",G$9)),0)</f>
        <v>0</v>
      </c>
      <c r="H77" s="110">
        <f>IF(AND($D77="Y",$E77&lt;&gt;"",$E77&lt;&gt;-1),IF(ISERR(GETPIVOTDATA("OA_VALUE",'VaR Extracts'!$A$9,"CUT_NUM",$E77,"RF_GROUP",H$9)),0,GETPIVOTDATA("OA_VALUE",'VaR Extracts'!$A$9,"CUT_NUM",$E77,"RF_GROUP",H$9)),0)</f>
        <v>0</v>
      </c>
      <c r="I77" s="110">
        <f>IF(AND($D77="Y",$E77&lt;&gt;"",$E77&lt;&gt;-1),IF(ISERR(GETPIVOTDATA("OA_VALUE",'VaR Extracts'!$A$9,"CUT_NUM",$E77,"RF_GROUP",I$9)),0,GETPIVOTDATA("OA_VALUE",'VaR Extracts'!$A$9,"CUT_NUM",$E77,"RF_GROUP",I$9)),0)</f>
        <v>0</v>
      </c>
      <c r="J77" s="110">
        <f>IF(AND($D77="Y",$E77&lt;&gt;"",$E77&lt;&gt;-1),IF(ISERR(GETPIVOTDATA("OA_VALUE",'VaR Extracts'!$A$9,"CUT_NUM",$E77,"RF_GROUP",J$9)),0,GETPIVOTDATA("OA_VALUE",'VaR Extracts'!$A$9,"CUT_NUM",$E77,"RF_GROUP",J$9)),0)</f>
        <v>0</v>
      </c>
      <c r="K77" s="110">
        <f>IF(AND($D77="Y",$E77&lt;&gt;"",$E77&lt;&gt;-1),IF(ISERR(GETPIVOTDATA("OA_VALUE",'VaR Extracts'!$A$9,"CUT_NUM",$E77,"RF_GROUP",K$9)),0,GETPIVOTDATA("OA_VALUE",'VaR Extracts'!$A$9,"CUT_NUM",$E77,"RF_GROUP",K$9)),0)</f>
        <v>0</v>
      </c>
      <c r="L77" s="111">
        <f>IF(AND($D77="Y",$E77&lt;&gt;"",$E77&lt;&gt;-1),IF(ISERR(GETPIVOTDATA("OA_VALUE",'VaR Extracts'!$A$9,"CUT_NUM",$E77,"RF_GROUP",L$9)),0,GETPIVOTDATA("OA_VALUE",'VaR Extracts'!$A$9,"CUT_NUM",$E77,"RF_GROUP",L$9)),0)</f>
        <v>0</v>
      </c>
      <c r="M77" s="109">
        <f t="shared" si="23"/>
        <v>0</v>
      </c>
      <c r="N77" s="110">
        <f t="shared" si="24"/>
        <v>0</v>
      </c>
      <c r="O77" s="110">
        <f t="shared" si="25"/>
        <v>0</v>
      </c>
      <c r="P77" s="110">
        <f t="shared" si="26"/>
        <v>0</v>
      </c>
      <c r="Q77" s="110">
        <f t="shared" si="27"/>
        <v>0</v>
      </c>
      <c r="R77" s="111">
        <f t="shared" si="28"/>
        <v>0</v>
      </c>
      <c r="S77" s="112" t="s">
        <v>179</v>
      </c>
      <c r="T77" s="79">
        <v>76</v>
      </c>
      <c r="U77" s="96">
        <f t="array" ref="U77">IF(S77="Y",SQRT(MMULT(MMULT(TRANSPOSE('MOD Vectors ALL'!$BX$3:$BX$68),CORR_MATRIX),'MOD Vectors ALL'!$BX$3:$BX$68)),"")</f>
        <v>0</v>
      </c>
      <c r="V77" s="112" t="s">
        <v>179</v>
      </c>
      <c r="W77" s="79">
        <v>76</v>
      </c>
      <c r="X77" s="96">
        <f t="array" ref="X77">IF(V77="Y",SQRT(MMULT(MMULT(TRANSPOSE('MOD Vectors DP'!$BX$3:$BX$68),CORR_MATRIX),'MOD Vectors DP'!$BX$3:$BX$68)),"")</f>
        <v>0</v>
      </c>
      <c r="Y77" s="112" t="s">
        <v>179</v>
      </c>
      <c r="Z77" s="79">
        <v>76</v>
      </c>
      <c r="AA77" s="96">
        <f t="array" ref="AA77">IF(Y77="Y",SQRT(MMULT(MMULT(TRANSPOSE('MOD Vectors FX'!$BX$3:$BX$68),CORR_MATRIX),'MOD Vectors FX'!$BX$3:$BX$68)),"")</f>
        <v>0</v>
      </c>
      <c r="AB77" s="112" t="s">
        <v>179</v>
      </c>
      <c r="AC77" s="79">
        <v>76</v>
      </c>
      <c r="AD77" s="96">
        <f t="array" ref="AD77">IF(AB77="Y",SQRT(MMULT(MMULT(TRANSPOSE('MOD Vectors IDX'!$BX$3:$BX$68),CORR_MATRIX),'MOD Vectors IDX'!$BX$3:$BX$68)),"")</f>
        <v>0</v>
      </c>
      <c r="AE77" s="112" t="s">
        <v>179</v>
      </c>
      <c r="AF77" s="79">
        <v>76</v>
      </c>
      <c r="AG77" s="207">
        <f t="array" ref="AG77">AO77+IF(AE77="Y",SQRT(MMULT(MMULT(TRANSPOSE('MOD Vectors SPD'!$BX$3:$BX$68),CORR_MATRIX),'MOD Vectors SPD'!$BX$3:$BX$68)),"")</f>
        <v>0</v>
      </c>
      <c r="AH77" s="112" t="s">
        <v>179</v>
      </c>
      <c r="AI77" s="79">
        <v>76</v>
      </c>
      <c r="AJ77" s="96">
        <f t="array" ref="AJ77">IF(AH77="Y",SQRT(MMULT(MMULT(TRANSPOSE('MOD Vectors YC'!$BX$3:$BX$68),CORR_MATRIX),'MOD Vectors YC'!$BX$3:$BX$68)),"")</f>
        <v>0</v>
      </c>
      <c r="AL77" s="112" t="s">
        <v>179</v>
      </c>
      <c r="AM77" s="79">
        <v>76</v>
      </c>
      <c r="AN77" s="207">
        <f t="array" ref="AN77">SUMIF('Sensis Vectors ALL'!$E$3:$E$141,"="&amp;"YC",'Sensis Vectors ALL'!$BX$3:$BX$141)</f>
        <v>0</v>
      </c>
      <c r="AO77" s="243">
        <f>IF(COUNTIF(CSVaR!$A:$F,$A77)&lt;&gt;0,VLOOKUP(A77,CSVaR!$A:$F,6,0),0)</f>
        <v>0</v>
      </c>
      <c r="AP77" s="79" t="s">
        <v>179</v>
      </c>
      <c r="AQ77" s="96">
        <f t="array" ref="AQ77">SQRT(SUMPRODUCT(H77:L77,H77:L77))</f>
        <v>0</v>
      </c>
      <c r="AR77" s="112" t="s">
        <v>179</v>
      </c>
      <c r="AS77" s="96">
        <f t="array" ref="AS77">SQRT(X77^2+AA77^2+AD77^2+AG77^2+AJ77^2)</f>
        <v>0</v>
      </c>
      <c r="AU77" s="281">
        <f t="shared" si="20"/>
        <v>10</v>
      </c>
      <c r="AV77" s="281" t="str">
        <f t="shared" si="21"/>
        <v>UP_ABS_A</v>
      </c>
      <c r="AW77" s="281" t="str">
        <f t="shared" si="22"/>
        <v>A1B1C2D2E3F2</v>
      </c>
      <c r="AX77" s="286" t="s">
        <v>474</v>
      </c>
      <c r="AY77" s="384" t="str">
        <f>IF($AX77="FINBRIDGE",6,IF($AX77="DB",3,IF($AX77="GROUP_PNL",12,"IRRELEVANT")))</f>
        <v>IRRELEVANT</v>
      </c>
      <c r="AZ77" s="286" t="s">
        <v>414</v>
      </c>
    </row>
    <row r="78" spans="1:53" s="118" customFormat="1" x14ac:dyDescent="0.2">
      <c r="A78" s="118">
        <v>67</v>
      </c>
      <c r="B78" s="118">
        <v>80</v>
      </c>
      <c r="C78" s="118" t="s">
        <v>173</v>
      </c>
      <c r="D78" s="118" t="s">
        <v>179</v>
      </c>
      <c r="E78" s="118">
        <f t="shared" si="19"/>
        <v>754</v>
      </c>
      <c r="G78" s="119">
        <f>IF(AND($D78="Y",$E78&lt;&gt;"",$E78&lt;&gt;-1),IF(ISERR(GETPIVOTDATA("OA_VALUE",'VaR Extracts'!$A$9,"CUT_NUM",$E78,"RF_GROUP",G$9)),0,GETPIVOTDATA("OA_VALUE",'VaR Extracts'!$A$9,"CUT_NUM",$E78,"RF_GROUP",G$9)),0)</f>
        <v>0</v>
      </c>
      <c r="H78" s="120">
        <f>IF(AND($D78="Y",$E78&lt;&gt;"",$E78&lt;&gt;-1),IF(ISERR(GETPIVOTDATA("OA_VALUE",'VaR Extracts'!$A$9,"CUT_NUM",$E78,"RF_GROUP",H$9)),0,GETPIVOTDATA("OA_VALUE",'VaR Extracts'!$A$9,"CUT_NUM",$E78,"RF_GROUP",H$9)),0)</f>
        <v>0</v>
      </c>
      <c r="I78" s="120">
        <f>IF(AND($D78="Y",$E78&lt;&gt;"",$E78&lt;&gt;-1),IF(ISERR(GETPIVOTDATA("OA_VALUE",'VaR Extracts'!$A$9,"CUT_NUM",$E78,"RF_GROUP",I$9)),0,GETPIVOTDATA("OA_VALUE",'VaR Extracts'!$A$9,"CUT_NUM",$E78,"RF_GROUP",I$9)),0)</f>
        <v>0</v>
      </c>
      <c r="J78" s="120">
        <f>IF(AND($D78="Y",$E78&lt;&gt;"",$E78&lt;&gt;-1),IF(ISERR(GETPIVOTDATA("OA_VALUE",'VaR Extracts'!$A$9,"CUT_NUM",$E78,"RF_GROUP",J$9)),0,GETPIVOTDATA("OA_VALUE",'VaR Extracts'!$A$9,"CUT_NUM",$E78,"RF_GROUP",J$9)),0)</f>
        <v>0</v>
      </c>
      <c r="K78" s="120">
        <f>IF(AND($D78="Y",$E78&lt;&gt;"",$E78&lt;&gt;-1),IF(ISERR(GETPIVOTDATA("OA_VALUE",'VaR Extracts'!$A$9,"CUT_NUM",$E78,"RF_GROUP",K$9)),0,GETPIVOTDATA("OA_VALUE",'VaR Extracts'!$A$9,"CUT_NUM",$E78,"RF_GROUP",K$9)),0)</f>
        <v>0</v>
      </c>
      <c r="L78" s="121">
        <f>IF(AND($D78="Y",$E78&lt;&gt;"",$E78&lt;&gt;-1),IF(ISERR(GETPIVOTDATA("OA_VALUE",'VaR Extracts'!$A$9,"CUT_NUM",$E78,"RF_GROUP",L$9)),0,GETPIVOTDATA("OA_VALUE",'VaR Extracts'!$A$9,"CUT_NUM",$E78,"RF_GROUP",L$9)),0)</f>
        <v>0</v>
      </c>
      <c r="M78" s="119">
        <f t="shared" si="23"/>
        <v>-356.94703678519636</v>
      </c>
      <c r="N78" s="120">
        <f t="shared" si="24"/>
        <v>0</v>
      </c>
      <c r="O78" s="120">
        <f t="shared" si="25"/>
        <v>0</v>
      </c>
      <c r="P78" s="120">
        <f t="shared" si="26"/>
        <v>0</v>
      </c>
      <c r="Q78" s="120">
        <f t="shared" si="27"/>
        <v>0</v>
      </c>
      <c r="R78" s="121">
        <f t="shared" si="28"/>
        <v>-414.61051322634887</v>
      </c>
      <c r="S78" s="122" t="s">
        <v>179</v>
      </c>
      <c r="T78" s="118">
        <v>77</v>
      </c>
      <c r="U78" s="124">
        <f t="array" ref="U78">IF(S78="Y",SQRT(MMULT(MMULT(TRANSPOSE('MOD Vectors ALL'!$BY$3:$BY$68),CORR_MATRIX),'MOD Vectors ALL'!$BY$3:$BY$68)),"")</f>
        <v>356.94703678519636</v>
      </c>
      <c r="V78" s="122" t="s">
        <v>179</v>
      </c>
      <c r="W78" s="118">
        <v>77</v>
      </c>
      <c r="X78" s="124">
        <f t="array" ref="X78">IF(V78="Y",SQRT(MMULT(MMULT(TRANSPOSE('MOD Vectors DP'!$BY$3:$BY$68),CORR_MATRIX),'MOD Vectors DP'!$BY$3:$BY$68)),"")</f>
        <v>0</v>
      </c>
      <c r="Y78" s="122" t="s">
        <v>179</v>
      </c>
      <c r="Z78" s="118">
        <v>77</v>
      </c>
      <c r="AA78" s="124">
        <f t="array" ref="AA78">IF(Y78="Y",SQRT(MMULT(MMULT(TRANSPOSE('MOD Vectors FX'!$BY$3:$BY$68),CORR_MATRIX),'MOD Vectors FX'!$BY$3:$BY$68)),"")</f>
        <v>0</v>
      </c>
      <c r="AB78" s="122" t="s">
        <v>179</v>
      </c>
      <c r="AC78" s="118">
        <v>77</v>
      </c>
      <c r="AD78" s="124">
        <f t="array" ref="AD78">IF(AB78="Y",SQRT(MMULT(MMULT(TRANSPOSE('MOD Vectors IDX'!$BY$3:$BY$68),CORR_MATRIX),'MOD Vectors IDX'!$BY$3:$BY$68)),"")</f>
        <v>0</v>
      </c>
      <c r="AE78" s="122" t="s">
        <v>179</v>
      </c>
      <c r="AF78" s="118">
        <v>77</v>
      </c>
      <c r="AG78" s="206">
        <f t="array" ref="AG78">AO78+IF(AE78="Y",SQRT(MMULT(MMULT(TRANSPOSE('MOD Vectors SPD'!$BY$3:$BY$68),CORR_MATRIX),'MOD Vectors SPD'!$BY$3:$BY$68)),"")</f>
        <v>0</v>
      </c>
      <c r="AH78" s="122" t="s">
        <v>179</v>
      </c>
      <c r="AI78" s="118">
        <v>77</v>
      </c>
      <c r="AJ78" s="124">
        <f t="array" ref="AJ78">IF(AH78="Y",SQRT(MMULT(MMULT(TRANSPOSE('MOD Vectors YC'!$BY$3:$BY$68),CORR_MATRIX),'MOD Vectors YC'!$BY$3:$BY$68)),"")</f>
        <v>414.61051322634887</v>
      </c>
      <c r="AL78" s="122" t="s">
        <v>179</v>
      </c>
      <c r="AM78" s="118">
        <v>77</v>
      </c>
      <c r="AN78" s="206">
        <f t="array" ref="AN78">SUMIF('Sensis Vectors ALL'!$E$3:$E$141,"="&amp;"YC",'Sensis Vectors ALL'!$BY$3:$BY$141)</f>
        <v>-1001.87</v>
      </c>
      <c r="AO78" s="243">
        <f>IF(COUNTIF(CSVaR!$A:$F,$A78)&lt;&gt;0,VLOOKUP(A78,CSVaR!$A:$F,6,0),0)</f>
        <v>0</v>
      </c>
      <c r="AP78" s="118" t="s">
        <v>179</v>
      </c>
      <c r="AQ78" s="124">
        <f t="array" ref="AQ78">SQRT(SUMPRODUCT(H78:L78,H78:L78))</f>
        <v>0</v>
      </c>
      <c r="AR78" s="122" t="s">
        <v>179</v>
      </c>
      <c r="AS78" s="124">
        <f t="array" ref="AS78">SQRT(X78^2+AA78^2+AD78^2+AG78^2+AJ78^2)</f>
        <v>414.61051322634887</v>
      </c>
      <c r="AU78" s="280">
        <f t="shared" si="20"/>
        <v>5</v>
      </c>
      <c r="AV78" s="280" t="str">
        <f t="shared" si="21"/>
        <v>5_AGY_SBA</v>
      </c>
      <c r="AW78" s="280" t="str">
        <f t="shared" si="22"/>
        <v>A1B1C2D2E4</v>
      </c>
      <c r="AX78" s="285" t="s">
        <v>369</v>
      </c>
      <c r="AY78" s="383"/>
      <c r="AZ78" s="285">
        <f>$AZ$79</f>
        <v>1373302.3799350001</v>
      </c>
    </row>
    <row r="79" spans="1:53" s="79" customFormat="1" x14ac:dyDescent="0.2">
      <c r="A79" s="79">
        <v>68</v>
      </c>
      <c r="B79" s="79">
        <v>81</v>
      </c>
      <c r="C79" s="79" t="s">
        <v>136</v>
      </c>
      <c r="D79" s="79" t="s">
        <v>179</v>
      </c>
      <c r="E79" s="79">
        <f t="shared" si="19"/>
        <v>626</v>
      </c>
      <c r="G79" s="109">
        <f>IF(AND($D79="Y",$E79&lt;&gt;"",$E79&lt;&gt;-1),IF(ISERR(GETPIVOTDATA("OA_VALUE",'VaR Extracts'!$A$9,"CUT_NUM",$E79,"RF_GROUP",G$9)),0,GETPIVOTDATA("OA_VALUE",'VaR Extracts'!$A$9,"CUT_NUM",$E79,"RF_GROUP",G$9)),0)</f>
        <v>29385.08</v>
      </c>
      <c r="H79" s="110">
        <f>IF(AND($D79="Y",$E79&lt;&gt;"",$E79&lt;&gt;-1),IF(ISERR(GETPIVOTDATA("OA_VALUE",'VaR Extracts'!$A$9,"CUT_NUM",$E79,"RF_GROUP",H$9)),0,GETPIVOTDATA("OA_VALUE",'VaR Extracts'!$A$9,"CUT_NUM",$E79,"RF_GROUP",H$9)),0)</f>
        <v>0</v>
      </c>
      <c r="I79" s="110">
        <f>IF(AND($D79="Y",$E79&lt;&gt;"",$E79&lt;&gt;-1),IF(ISERR(GETPIVOTDATA("OA_VALUE",'VaR Extracts'!$A$9,"CUT_NUM",$E79,"RF_GROUP",I$9)),0,GETPIVOTDATA("OA_VALUE",'VaR Extracts'!$A$9,"CUT_NUM",$E79,"RF_GROUP",I$9)),0)</f>
        <v>0</v>
      </c>
      <c r="J79" s="110">
        <f>IF(AND($D79="Y",$E79&lt;&gt;"",$E79&lt;&gt;-1),IF(ISERR(GETPIVOTDATA("OA_VALUE",'VaR Extracts'!$A$9,"CUT_NUM",$E79,"RF_GROUP",J$9)),0,GETPIVOTDATA("OA_VALUE",'VaR Extracts'!$A$9,"CUT_NUM",$E79,"RF_GROUP",J$9)),0)</f>
        <v>0</v>
      </c>
      <c r="K79" s="110">
        <f>IF(AND($D79="Y",$E79&lt;&gt;"",$E79&lt;&gt;-1),IF(ISERR(GETPIVOTDATA("OA_VALUE",'VaR Extracts'!$A$9,"CUT_NUM",$E79,"RF_GROUP",K$9)),0,GETPIVOTDATA("OA_VALUE",'VaR Extracts'!$A$9,"CUT_NUM",$E79,"RF_GROUP",K$9)),0)</f>
        <v>0</v>
      </c>
      <c r="L79" s="111">
        <f>IF(AND($D79="Y",$E79&lt;&gt;"",$E79&lt;&gt;-1),IF(ISERR(GETPIVOTDATA("OA_VALUE",'VaR Extracts'!$A$9,"CUT_NUM",$E79,"RF_GROUP",L$9)),0,GETPIVOTDATA("OA_VALUE",'VaR Extracts'!$A$9,"CUT_NUM",$E79,"RF_GROUP",L$9)),0)</f>
        <v>44116.94</v>
      </c>
      <c r="M79" s="109">
        <f t="shared" si="23"/>
        <v>29028.132963214804</v>
      </c>
      <c r="N79" s="110">
        <f t="shared" si="24"/>
        <v>0</v>
      </c>
      <c r="O79" s="110">
        <f t="shared" si="25"/>
        <v>0</v>
      </c>
      <c r="P79" s="110">
        <f t="shared" si="26"/>
        <v>0</v>
      </c>
      <c r="Q79" s="110">
        <f t="shared" si="27"/>
        <v>0</v>
      </c>
      <c r="R79" s="111">
        <f t="shared" si="28"/>
        <v>43702.329486773655</v>
      </c>
      <c r="S79" s="112" t="s">
        <v>179</v>
      </c>
      <c r="T79" s="79">
        <v>78</v>
      </c>
      <c r="U79" s="96">
        <f t="array" ref="U79">IF(S79="Y",SQRT(MMULT(MMULT(TRANSPOSE('MOD Vectors ALL'!$BZ$3:$BZ$68),CORR_MATRIX),'MOD Vectors ALL'!$BZ$3:$BZ$68)),"")</f>
        <v>356.94703678519636</v>
      </c>
      <c r="V79" s="112" t="s">
        <v>179</v>
      </c>
      <c r="W79" s="79">
        <v>78</v>
      </c>
      <c r="X79" s="96">
        <f t="array" ref="X79">IF(V79="Y",SQRT(MMULT(MMULT(TRANSPOSE('MOD Vectors DP'!$BZ$3:$BZ$68),CORR_MATRIX),'MOD Vectors DP'!$BZ$3:$BZ$68)),"")</f>
        <v>0</v>
      </c>
      <c r="Y79" s="112" t="s">
        <v>179</v>
      </c>
      <c r="Z79" s="79">
        <v>78</v>
      </c>
      <c r="AA79" s="96">
        <f t="array" ref="AA79">IF(Y79="Y",SQRT(MMULT(MMULT(TRANSPOSE('MOD Vectors FX'!$BZ$3:$BZ$68),CORR_MATRIX),'MOD Vectors FX'!$BZ$3:$BZ$68)),"")</f>
        <v>0</v>
      </c>
      <c r="AB79" s="112" t="s">
        <v>179</v>
      </c>
      <c r="AC79" s="79">
        <v>78</v>
      </c>
      <c r="AD79" s="96">
        <f t="array" ref="AD79">IF(AB79="Y",SQRT(MMULT(MMULT(TRANSPOSE('MOD Vectors IDX'!$BZ$3:$BZ$68),CORR_MATRIX),'MOD Vectors IDX'!$BZ$3:$BZ$68)),"")</f>
        <v>0</v>
      </c>
      <c r="AE79" s="112" t="s">
        <v>179</v>
      </c>
      <c r="AF79" s="79">
        <v>78</v>
      </c>
      <c r="AG79" s="207">
        <f t="array" ref="AG79">AO79+IF(AE79="Y",SQRT(MMULT(MMULT(TRANSPOSE('MOD Vectors SPD'!$BZ$3:$BZ$68),CORR_MATRIX),'MOD Vectors SPD'!$BZ$3:$BZ$68)),"")</f>
        <v>0</v>
      </c>
      <c r="AH79" s="112" t="s">
        <v>179</v>
      </c>
      <c r="AI79" s="79">
        <v>78</v>
      </c>
      <c r="AJ79" s="96">
        <f t="array" ref="AJ79">IF(AH79="Y",SQRT(MMULT(MMULT(TRANSPOSE('MOD Vectors YC'!$BZ$3:$BZ$68),CORR_MATRIX),'MOD Vectors YC'!$BZ$3:$BZ$68)),"")</f>
        <v>414.61051322634887</v>
      </c>
      <c r="AL79" s="112" t="s">
        <v>179</v>
      </c>
      <c r="AM79" s="79">
        <v>78</v>
      </c>
      <c r="AN79" s="207">
        <f t="array" ref="AN79">SUMIF('Sensis Vectors ALL'!$E$3:$E$141,"="&amp;"YC",'Sensis Vectors ALL'!$BZ$3:$BZ$141)</f>
        <v>-1001.87</v>
      </c>
      <c r="AO79" s="243">
        <f>IF(COUNTIF(CSVaR!$A:$F,$A79)&lt;&gt;0,VLOOKUP(A79,CSVaR!$A:$F,6,0),0)</f>
        <v>0</v>
      </c>
      <c r="AP79" s="79" t="s">
        <v>179</v>
      </c>
      <c r="AQ79" s="96">
        <f t="array" ref="AQ79">SQRT(SUMPRODUCT(H79:L79,H79:L79))</f>
        <v>44116.94</v>
      </c>
      <c r="AR79" s="112" t="s">
        <v>179</v>
      </c>
      <c r="AS79" s="96">
        <f t="array" ref="AS79">SQRT(X79^2+AA79^2+AD79^2+AG79^2+AJ79^2)</f>
        <v>414.61051322634887</v>
      </c>
      <c r="AU79" s="281">
        <f t="shared" si="20"/>
        <v>10</v>
      </c>
      <c r="AV79" s="281" t="str">
        <f t="shared" si="21"/>
        <v>UP_AGCYSBA_L</v>
      </c>
      <c r="AW79" s="281" t="str">
        <f t="shared" si="22"/>
        <v>A1B1C2D2E4F1</v>
      </c>
      <c r="AX79" s="286" t="s">
        <v>483</v>
      </c>
      <c r="AY79" s="384">
        <v>5</v>
      </c>
      <c r="AZ79" s="286">
        <f>VLOOKUP($AV79,'PnL Report RMC_NY'!A:E,$AY79,0)</f>
        <v>1373302.3799350001</v>
      </c>
    </row>
    <row r="80" spans="1:53" s="79" customFormat="1" x14ac:dyDescent="0.2">
      <c r="A80" s="79">
        <v>69</v>
      </c>
      <c r="B80" s="79">
        <v>82</v>
      </c>
      <c r="C80" s="79" t="s">
        <v>136</v>
      </c>
      <c r="D80" s="79" t="s">
        <v>179</v>
      </c>
      <c r="E80" s="79">
        <f t="shared" si="19"/>
        <v>627</v>
      </c>
      <c r="G80" s="109">
        <f>IF(AND($D80="Y",$E80&lt;&gt;"",$E80&lt;&gt;-1),IF(ISERR(GETPIVOTDATA("OA_VALUE",'VaR Extracts'!$A$9,"CUT_NUM",$E80,"RF_GROUP",G$9)),0,GETPIVOTDATA("OA_VALUE",'VaR Extracts'!$A$9,"CUT_NUM",$E80,"RF_GROUP",G$9)),0)</f>
        <v>0</v>
      </c>
      <c r="H80" s="110">
        <f>IF(AND($D80="Y",$E80&lt;&gt;"",$E80&lt;&gt;-1),IF(ISERR(GETPIVOTDATA("OA_VALUE",'VaR Extracts'!$A$9,"CUT_NUM",$E80,"RF_GROUP",H$9)),0,GETPIVOTDATA("OA_VALUE",'VaR Extracts'!$A$9,"CUT_NUM",$E80,"RF_GROUP",H$9)),0)</f>
        <v>0</v>
      </c>
      <c r="I80" s="110">
        <f>IF(AND($D80="Y",$E80&lt;&gt;"",$E80&lt;&gt;-1),IF(ISERR(GETPIVOTDATA("OA_VALUE",'VaR Extracts'!$A$9,"CUT_NUM",$E80,"RF_GROUP",I$9)),0,GETPIVOTDATA("OA_VALUE",'VaR Extracts'!$A$9,"CUT_NUM",$E80,"RF_GROUP",I$9)),0)</f>
        <v>0</v>
      </c>
      <c r="J80" s="110">
        <f>IF(AND($D80="Y",$E80&lt;&gt;"",$E80&lt;&gt;-1),IF(ISERR(GETPIVOTDATA("OA_VALUE",'VaR Extracts'!$A$9,"CUT_NUM",$E80,"RF_GROUP",J$9)),0,GETPIVOTDATA("OA_VALUE",'VaR Extracts'!$A$9,"CUT_NUM",$E80,"RF_GROUP",J$9)),0)</f>
        <v>0</v>
      </c>
      <c r="K80" s="110">
        <f>IF(AND($D80="Y",$E80&lt;&gt;"",$E80&lt;&gt;-1),IF(ISERR(GETPIVOTDATA("OA_VALUE",'VaR Extracts'!$A$9,"CUT_NUM",$E80,"RF_GROUP",K$9)),0,GETPIVOTDATA("OA_VALUE",'VaR Extracts'!$A$9,"CUT_NUM",$E80,"RF_GROUP",K$9)),0)</f>
        <v>0</v>
      </c>
      <c r="L80" s="111">
        <f>IF(AND($D80="Y",$E80&lt;&gt;"",$E80&lt;&gt;-1),IF(ISERR(GETPIVOTDATA("OA_VALUE",'VaR Extracts'!$A$9,"CUT_NUM",$E80,"RF_GROUP",L$9)),0,GETPIVOTDATA("OA_VALUE",'VaR Extracts'!$A$9,"CUT_NUM",$E80,"RF_GROUP",L$9)),0)</f>
        <v>0</v>
      </c>
      <c r="M80" s="109">
        <f t="shared" si="23"/>
        <v>0</v>
      </c>
      <c r="N80" s="110">
        <f t="shared" si="24"/>
        <v>0</v>
      </c>
      <c r="O80" s="110">
        <f t="shared" si="25"/>
        <v>0</v>
      </c>
      <c r="P80" s="110">
        <f t="shared" si="26"/>
        <v>0</v>
      </c>
      <c r="Q80" s="110">
        <f t="shared" si="27"/>
        <v>0</v>
      </c>
      <c r="R80" s="111">
        <f t="shared" si="28"/>
        <v>0</v>
      </c>
      <c r="S80" s="112" t="s">
        <v>179</v>
      </c>
      <c r="T80" s="79">
        <v>79</v>
      </c>
      <c r="U80" s="96">
        <f t="array" ref="U80">IF(S80="Y",SQRT(MMULT(MMULT(TRANSPOSE('MOD Vectors ALL'!$CA$3:$CA$68),CORR_MATRIX),'MOD Vectors ALL'!$CA$3:$CA$68)),"")</f>
        <v>0</v>
      </c>
      <c r="V80" s="112" t="s">
        <v>179</v>
      </c>
      <c r="W80" s="79">
        <v>79</v>
      </c>
      <c r="X80" s="96">
        <f t="array" ref="X80">IF(V80="Y",SQRT(MMULT(MMULT(TRANSPOSE('MOD Vectors DP'!$CA$3:$CA$68),CORR_MATRIX),'MOD Vectors DP'!$CA$3:$CA$68)),"")</f>
        <v>0</v>
      </c>
      <c r="Y80" s="112" t="s">
        <v>179</v>
      </c>
      <c r="Z80" s="79">
        <v>79</v>
      </c>
      <c r="AA80" s="96">
        <f t="array" ref="AA80">IF(Y80="Y",SQRT(MMULT(MMULT(TRANSPOSE('MOD Vectors FX'!$CA$3:$CA$68),CORR_MATRIX),'MOD Vectors FX'!$CA$3:$CA$68)),"")</f>
        <v>0</v>
      </c>
      <c r="AB80" s="112" t="s">
        <v>179</v>
      </c>
      <c r="AC80" s="79">
        <v>79</v>
      </c>
      <c r="AD80" s="96">
        <f t="array" ref="AD80">IF(AB80="Y",SQRT(MMULT(MMULT(TRANSPOSE('MOD Vectors IDX'!$CA$3:$CA$68),CORR_MATRIX),'MOD Vectors IDX'!$CA$3:$CA$68)),"")</f>
        <v>0</v>
      </c>
      <c r="AE80" s="112" t="s">
        <v>179</v>
      </c>
      <c r="AF80" s="79">
        <v>79</v>
      </c>
      <c r="AG80" s="207">
        <f t="array" ref="AG80">AO80+IF(AE80="Y",SQRT(MMULT(MMULT(TRANSPOSE('MOD Vectors SPD'!$CA$3:$CA$68),CORR_MATRIX),'MOD Vectors SPD'!$CA$3:$CA$68)),"")</f>
        <v>0</v>
      </c>
      <c r="AH80" s="112" t="s">
        <v>179</v>
      </c>
      <c r="AI80" s="79">
        <v>79</v>
      </c>
      <c r="AJ80" s="96">
        <f t="array" ref="AJ80">IF(AH80="Y",SQRT(MMULT(MMULT(TRANSPOSE('MOD Vectors YC'!$CA$3:$CA$68),CORR_MATRIX),'MOD Vectors YC'!$CA$3:$CA$68)),"")</f>
        <v>0</v>
      </c>
      <c r="AL80" s="112" t="s">
        <v>179</v>
      </c>
      <c r="AM80" s="79">
        <v>79</v>
      </c>
      <c r="AN80" s="207">
        <f t="array" ref="AN80">SUMIF('Sensis Vectors ALL'!$E$3:$E$141,"="&amp;"YC",'Sensis Vectors ALL'!$CA$3:$CA$141)</f>
        <v>0</v>
      </c>
      <c r="AO80" s="243">
        <f>IF(COUNTIF(CSVaR!$A:$F,$A80)&lt;&gt;0,VLOOKUP(A80,CSVaR!$A:$F,6,0),0)</f>
        <v>0</v>
      </c>
      <c r="AP80" s="79" t="s">
        <v>179</v>
      </c>
      <c r="AQ80" s="96">
        <f t="array" ref="AQ80">SQRT(SUMPRODUCT(H80:L80,H80:L80))</f>
        <v>0</v>
      </c>
      <c r="AR80" s="112" t="s">
        <v>179</v>
      </c>
      <c r="AS80" s="96">
        <f t="array" ref="AS80">SQRT(X80^2+AA80^2+AD80^2+AG80^2+AJ80^2)</f>
        <v>0</v>
      </c>
      <c r="AU80" s="281">
        <f t="shared" si="20"/>
        <v>10</v>
      </c>
      <c r="AV80" s="281" t="str">
        <f t="shared" si="21"/>
        <v>UP_AGCYSBA_A</v>
      </c>
      <c r="AW80" s="281" t="str">
        <f t="shared" si="22"/>
        <v>A1B1C2D2E4F2</v>
      </c>
      <c r="AX80" s="286" t="s">
        <v>474</v>
      </c>
      <c r="AY80" s="384" t="str">
        <f>IF($AX80="FINBRIDGE",6,IF($AX80="DB",3,IF($AX80="GROUP_PNL",12,"IRRELEVANT")))</f>
        <v>IRRELEVANT</v>
      </c>
      <c r="AZ80" s="286" t="s">
        <v>414</v>
      </c>
    </row>
    <row r="81" spans="1:52" s="118" customFormat="1" x14ac:dyDescent="0.2">
      <c r="A81" s="118">
        <v>70</v>
      </c>
      <c r="B81" s="118">
        <v>83</v>
      </c>
      <c r="C81" s="118" t="s">
        <v>173</v>
      </c>
      <c r="D81" s="118" t="s">
        <v>179</v>
      </c>
      <c r="E81" s="118">
        <f t="shared" si="19"/>
        <v>628</v>
      </c>
      <c r="G81" s="119">
        <f>IF(AND($D81="Y",$E81&lt;&gt;"",$E81&lt;&gt;-1),IF(ISERR(GETPIVOTDATA("OA_VALUE",'VaR Extracts'!$A$9,"CUT_NUM",$E81,"RF_GROUP",G$9)),0,GETPIVOTDATA("OA_VALUE",'VaR Extracts'!$A$9,"CUT_NUM",$E81,"RF_GROUP",G$9)),0)</f>
        <v>86852</v>
      </c>
      <c r="H81" s="120">
        <f>IF(AND($D81="Y",$E81&lt;&gt;"",$E81&lt;&gt;-1),IF(ISERR(GETPIVOTDATA("OA_VALUE",'VaR Extracts'!$A$9,"CUT_NUM",$E81,"RF_GROUP",H$9)),0,GETPIVOTDATA("OA_VALUE",'VaR Extracts'!$A$9,"CUT_NUM",$E81,"RF_GROUP",H$9)),0)</f>
        <v>0</v>
      </c>
      <c r="I81" s="120">
        <f>IF(AND($D81="Y",$E81&lt;&gt;"",$E81&lt;&gt;-1),IF(ISERR(GETPIVOTDATA("OA_VALUE",'VaR Extracts'!$A$9,"CUT_NUM",$E81,"RF_GROUP",I$9)),0,GETPIVOTDATA("OA_VALUE",'VaR Extracts'!$A$9,"CUT_NUM",$E81,"RF_GROUP",I$9)),0)</f>
        <v>0</v>
      </c>
      <c r="J81" s="120">
        <f>IF(AND($D81="Y",$E81&lt;&gt;"",$E81&lt;&gt;-1),IF(ISERR(GETPIVOTDATA("OA_VALUE",'VaR Extracts'!$A$9,"CUT_NUM",$E81,"RF_GROUP",J$9)),0,GETPIVOTDATA("OA_VALUE",'VaR Extracts'!$A$9,"CUT_NUM",$E81,"RF_GROUP",J$9)),0)</f>
        <v>0</v>
      </c>
      <c r="K81" s="120">
        <f>IF(AND($D81="Y",$E81&lt;&gt;"",$E81&lt;&gt;-1),IF(ISERR(GETPIVOTDATA("OA_VALUE",'VaR Extracts'!$A$9,"CUT_NUM",$E81,"RF_GROUP",K$9)),0,GETPIVOTDATA("OA_VALUE",'VaR Extracts'!$A$9,"CUT_NUM",$E81,"RF_GROUP",K$9)),0)</f>
        <v>0</v>
      </c>
      <c r="L81" s="121">
        <f>IF(AND($D81="Y",$E81&lt;&gt;"",$E81&lt;&gt;-1),IF(ISERR(GETPIVOTDATA("OA_VALUE",'VaR Extracts'!$A$9,"CUT_NUM",$E81,"RF_GROUP",L$9)),0,GETPIVOTDATA("OA_VALUE",'VaR Extracts'!$A$9,"CUT_NUM",$E81,"RF_GROUP",L$9)),0)</f>
        <v>89244.89</v>
      </c>
      <c r="M81" s="119">
        <f t="shared" si="23"/>
        <v>86279.942977225583</v>
      </c>
      <c r="N81" s="120">
        <f t="shared" si="24"/>
        <v>0</v>
      </c>
      <c r="O81" s="120">
        <f t="shared" si="25"/>
        <v>0</v>
      </c>
      <c r="P81" s="120">
        <f t="shared" si="26"/>
        <v>0</v>
      </c>
      <c r="Q81" s="120">
        <f t="shared" si="27"/>
        <v>0</v>
      </c>
      <c r="R81" s="121">
        <f t="shared" si="28"/>
        <v>88617.510876393702</v>
      </c>
      <c r="S81" s="122" t="s">
        <v>179</v>
      </c>
      <c r="T81" s="118">
        <v>80</v>
      </c>
      <c r="U81" s="124">
        <f t="array" ref="U81">IF(S81="Y",SQRT(MMULT(MMULT(TRANSPOSE('MOD Vectors ALL'!$CB$3:$CB$68),CORR_MATRIX),'MOD Vectors ALL'!$CB$3:$CB$68)),"")</f>
        <v>572.0570227744214</v>
      </c>
      <c r="V81" s="122" t="s">
        <v>179</v>
      </c>
      <c r="W81" s="118">
        <v>80</v>
      </c>
      <c r="X81" s="124">
        <f t="array" ref="X81">IF(V81="Y",SQRT(MMULT(MMULT(TRANSPOSE('MOD Vectors DP'!$CB$3:$CB$68),CORR_MATRIX),'MOD Vectors DP'!$CB$3:$CB$68)),"")</f>
        <v>0</v>
      </c>
      <c r="Y81" s="122" t="s">
        <v>179</v>
      </c>
      <c r="Z81" s="118">
        <v>80</v>
      </c>
      <c r="AA81" s="124">
        <f t="array" ref="AA81">IF(Y81="Y",SQRT(MMULT(MMULT(TRANSPOSE('MOD Vectors FX'!$CB$3:$CB$68),CORR_MATRIX),'MOD Vectors FX'!$CB$3:$CB$68)),"")</f>
        <v>0</v>
      </c>
      <c r="AB81" s="122" t="s">
        <v>179</v>
      </c>
      <c r="AC81" s="118">
        <v>80</v>
      </c>
      <c r="AD81" s="124">
        <f t="array" ref="AD81">IF(AB81="Y",SQRT(MMULT(MMULT(TRANSPOSE('MOD Vectors IDX'!$CB$3:$CB$68),CORR_MATRIX),'MOD Vectors IDX'!$CB$3:$CB$68)),"")</f>
        <v>0</v>
      </c>
      <c r="AE81" s="122" t="s">
        <v>179</v>
      </c>
      <c r="AF81" s="118">
        <v>80</v>
      </c>
      <c r="AG81" s="206">
        <f t="array" ref="AG81">AO81+IF(AE81="Y",SQRT(MMULT(MMULT(TRANSPOSE('MOD Vectors SPD'!$CB$3:$CB$68),CORR_MATRIX),'MOD Vectors SPD'!$CB$3:$CB$68)),"")</f>
        <v>0</v>
      </c>
      <c r="AH81" s="122" t="s">
        <v>179</v>
      </c>
      <c r="AI81" s="118">
        <v>80</v>
      </c>
      <c r="AJ81" s="124">
        <f t="array" ref="AJ81">IF(AH81="Y",SQRT(MMULT(MMULT(TRANSPOSE('MOD Vectors YC'!$CB$3:$CB$68),CORR_MATRIX),'MOD Vectors YC'!$CB$3:$CB$68)),"")</f>
        <v>627.37912360630241</v>
      </c>
      <c r="AL81" s="122" t="s">
        <v>179</v>
      </c>
      <c r="AM81" s="118">
        <v>80</v>
      </c>
      <c r="AN81" s="206">
        <f t="array" ref="AN81">SUMIF('Sensis Vectors ALL'!$E$3:$E$141,"="&amp;"YC",'Sensis Vectors ALL'!$CB$3:$CB$141)</f>
        <v>-5101.6800000000021</v>
      </c>
      <c r="AO81" s="243">
        <f>IF(COUNTIF(CSVaR!$A:$F,$A81)&lt;&gt;0,VLOOKUP(A81,CSVaR!$A:$F,6,0),0)</f>
        <v>0</v>
      </c>
      <c r="AP81" s="118" t="s">
        <v>179</v>
      </c>
      <c r="AQ81" s="124">
        <f t="array" ref="AQ81">SQRT(SUMPRODUCT(H81:L81,H81:L81))</f>
        <v>89244.89</v>
      </c>
      <c r="AR81" s="122" t="s">
        <v>179</v>
      </c>
      <c r="AS81" s="124">
        <f t="array" ref="AS81">SQRT(X81^2+AA81^2+AD81^2+AG81^2+AJ81^2)</f>
        <v>627.37912360630241</v>
      </c>
      <c r="AU81" s="280">
        <f t="shared" si="20"/>
        <v>5</v>
      </c>
      <c r="AV81" s="280" t="str">
        <f t="shared" si="21"/>
        <v>5_CAD_GOVT</v>
      </c>
      <c r="AW81" s="280" t="str">
        <f t="shared" si="22"/>
        <v>A1B1C2D2E5</v>
      </c>
      <c r="AX81" s="285" t="s">
        <v>369</v>
      </c>
      <c r="AY81" s="383"/>
      <c r="AZ81" s="285">
        <f>$AZ$82</f>
        <v>402366.07516899193</v>
      </c>
    </row>
    <row r="82" spans="1:52" s="79" customFormat="1" x14ac:dyDescent="0.2">
      <c r="A82" s="79">
        <v>71</v>
      </c>
      <c r="B82" s="79">
        <v>84</v>
      </c>
      <c r="C82" s="79" t="s">
        <v>136</v>
      </c>
      <c r="D82" s="79" t="s">
        <v>179</v>
      </c>
      <c r="E82" s="79">
        <f t="shared" si="19"/>
        <v>628</v>
      </c>
      <c r="G82" s="109">
        <f>IF(AND($D82="Y",$E82&lt;&gt;"",$E82&lt;&gt;-1),IF(ISERR(GETPIVOTDATA("OA_VALUE",'VaR Extracts'!$A$9,"CUT_NUM",$E82,"RF_GROUP",G$9)),0,GETPIVOTDATA("OA_VALUE",'VaR Extracts'!$A$9,"CUT_NUM",$E82,"RF_GROUP",G$9)),0)</f>
        <v>86852</v>
      </c>
      <c r="H82" s="110">
        <f>IF(AND($D82="Y",$E82&lt;&gt;"",$E82&lt;&gt;-1),IF(ISERR(GETPIVOTDATA("OA_VALUE",'VaR Extracts'!$A$9,"CUT_NUM",$E82,"RF_GROUP",H$9)),0,GETPIVOTDATA("OA_VALUE",'VaR Extracts'!$A$9,"CUT_NUM",$E82,"RF_GROUP",H$9)),0)</f>
        <v>0</v>
      </c>
      <c r="I82" s="110">
        <f>IF(AND($D82="Y",$E82&lt;&gt;"",$E82&lt;&gt;-1),IF(ISERR(GETPIVOTDATA("OA_VALUE",'VaR Extracts'!$A$9,"CUT_NUM",$E82,"RF_GROUP",I$9)),0,GETPIVOTDATA("OA_VALUE",'VaR Extracts'!$A$9,"CUT_NUM",$E82,"RF_GROUP",I$9)),0)</f>
        <v>0</v>
      </c>
      <c r="J82" s="110">
        <f>IF(AND($D82="Y",$E82&lt;&gt;"",$E82&lt;&gt;-1),IF(ISERR(GETPIVOTDATA("OA_VALUE",'VaR Extracts'!$A$9,"CUT_NUM",$E82,"RF_GROUP",J$9)),0,GETPIVOTDATA("OA_VALUE",'VaR Extracts'!$A$9,"CUT_NUM",$E82,"RF_GROUP",J$9)),0)</f>
        <v>0</v>
      </c>
      <c r="K82" s="110">
        <f>IF(AND($D82="Y",$E82&lt;&gt;"",$E82&lt;&gt;-1),IF(ISERR(GETPIVOTDATA("OA_VALUE",'VaR Extracts'!$A$9,"CUT_NUM",$E82,"RF_GROUP",K$9)),0,GETPIVOTDATA("OA_VALUE",'VaR Extracts'!$A$9,"CUT_NUM",$E82,"RF_GROUP",K$9)),0)</f>
        <v>0</v>
      </c>
      <c r="L82" s="111">
        <f>IF(AND($D82="Y",$E82&lt;&gt;"",$E82&lt;&gt;-1),IF(ISERR(GETPIVOTDATA("OA_VALUE",'VaR Extracts'!$A$9,"CUT_NUM",$E82,"RF_GROUP",L$9)),0,GETPIVOTDATA("OA_VALUE",'VaR Extracts'!$A$9,"CUT_NUM",$E82,"RF_GROUP",L$9)),0)</f>
        <v>89244.89</v>
      </c>
      <c r="M82" s="109">
        <f t="shared" si="23"/>
        <v>86279.942977225583</v>
      </c>
      <c r="N82" s="110">
        <f t="shared" si="24"/>
        <v>0</v>
      </c>
      <c r="O82" s="110">
        <f t="shared" si="25"/>
        <v>0</v>
      </c>
      <c r="P82" s="110">
        <f t="shared" si="26"/>
        <v>0</v>
      </c>
      <c r="Q82" s="110">
        <f t="shared" si="27"/>
        <v>0</v>
      </c>
      <c r="R82" s="111">
        <f t="shared" si="28"/>
        <v>88617.510876393702</v>
      </c>
      <c r="S82" s="112" t="s">
        <v>179</v>
      </c>
      <c r="T82" s="79">
        <v>81</v>
      </c>
      <c r="U82" s="96">
        <f t="array" ref="U82">IF(S82="Y",SQRT(MMULT(MMULT(TRANSPOSE('MOD Vectors ALL'!$CC$3:$CC$68),CORR_MATRIX),'MOD Vectors ALL'!$CC$3:$CC$68)),"")</f>
        <v>572.0570227744214</v>
      </c>
      <c r="V82" s="112" t="s">
        <v>179</v>
      </c>
      <c r="W82" s="79">
        <v>81</v>
      </c>
      <c r="X82" s="96">
        <f t="array" ref="X82">IF(V82="Y",SQRT(MMULT(MMULT(TRANSPOSE('MOD Vectors DP'!$CC$3:$CC$68),CORR_MATRIX),'MOD Vectors DP'!$CC$3:$CC$68)),"")</f>
        <v>0</v>
      </c>
      <c r="Y82" s="112" t="s">
        <v>179</v>
      </c>
      <c r="Z82" s="79">
        <v>81</v>
      </c>
      <c r="AA82" s="96">
        <f t="array" ref="AA82">IF(Y82="Y",SQRT(MMULT(MMULT(TRANSPOSE('MOD Vectors FX'!$CC$3:$CC$68),CORR_MATRIX),'MOD Vectors FX'!$CC$3:$CC$68)),"")</f>
        <v>0</v>
      </c>
      <c r="AB82" s="112" t="s">
        <v>179</v>
      </c>
      <c r="AC82" s="79">
        <v>81</v>
      </c>
      <c r="AD82" s="96">
        <f t="array" ref="AD82">IF(AB82="Y",SQRT(MMULT(MMULT(TRANSPOSE('MOD Vectors IDX'!$CC$3:$CC$68),CORR_MATRIX),'MOD Vectors IDX'!$CC$3:$CC$68)),"")</f>
        <v>0</v>
      </c>
      <c r="AE82" s="112" t="s">
        <v>179</v>
      </c>
      <c r="AF82" s="79">
        <v>81</v>
      </c>
      <c r="AG82" s="207">
        <f t="array" ref="AG82">AO82+IF(AE82="Y",SQRT(MMULT(MMULT(TRANSPOSE('MOD Vectors SPD'!$CC$3:$CC$68),CORR_MATRIX),'MOD Vectors SPD'!$CC$3:$CC$68)),"")</f>
        <v>0</v>
      </c>
      <c r="AH82" s="112" t="s">
        <v>179</v>
      </c>
      <c r="AI82" s="79">
        <v>81</v>
      </c>
      <c r="AJ82" s="96">
        <f t="array" ref="AJ82">IF(AH82="Y",SQRT(MMULT(MMULT(TRANSPOSE('MOD Vectors YC'!$CC$3:$CC$68),CORR_MATRIX),'MOD Vectors YC'!$CC$3:$CC$68)),"")</f>
        <v>627.37912360630241</v>
      </c>
      <c r="AL82" s="112" t="s">
        <v>179</v>
      </c>
      <c r="AM82" s="79">
        <v>81</v>
      </c>
      <c r="AN82" s="207">
        <f t="array" ref="AN82">SUMIF('Sensis Vectors ALL'!$E$3:$E$141,"="&amp;"YC",'Sensis Vectors ALL'!$CC$3:$CC$141)</f>
        <v>-5101.6800000000021</v>
      </c>
      <c r="AO82" s="243">
        <f>IF(COUNTIF(CSVaR!$A:$F,$A82)&lt;&gt;0,VLOOKUP(A82,CSVaR!$A:$F,6,0),0)</f>
        <v>0</v>
      </c>
      <c r="AP82" s="79" t="s">
        <v>179</v>
      </c>
      <c r="AQ82" s="96">
        <f t="array" ref="AQ82">SQRT(SUMPRODUCT(H82:L82,H82:L82))</f>
        <v>89244.89</v>
      </c>
      <c r="AR82" s="112" t="s">
        <v>179</v>
      </c>
      <c r="AS82" s="96">
        <f t="array" ref="AS82">SQRT(X82^2+AA82^2+AD82^2+AG82^2+AJ82^2)</f>
        <v>627.37912360630241</v>
      </c>
      <c r="AU82" s="281">
        <f t="shared" si="20"/>
        <v>10</v>
      </c>
      <c r="AV82" s="281" t="str">
        <f t="shared" si="21"/>
        <v>UP_CAGOVPR_L</v>
      </c>
      <c r="AW82" s="281" t="str">
        <f t="shared" si="22"/>
        <v>A1B1C2D2E5F1</v>
      </c>
      <c r="AX82" s="286" t="s">
        <v>483</v>
      </c>
      <c r="AY82" s="384">
        <v>5</v>
      </c>
      <c r="AZ82" s="286">
        <f>VLOOKUP($AV82,'PnL Report RMC_NY'!A:E,$AY82,0)</f>
        <v>402366.07516899193</v>
      </c>
    </row>
    <row r="83" spans="1:52" s="118" customFormat="1" x14ac:dyDescent="0.2">
      <c r="A83" s="118">
        <v>72</v>
      </c>
      <c r="B83" s="118">
        <v>85</v>
      </c>
      <c r="C83" s="118" t="s">
        <v>173</v>
      </c>
      <c r="D83" s="118" t="s">
        <v>179</v>
      </c>
      <c r="E83" s="118">
        <f t="shared" si="19"/>
        <v>755</v>
      </c>
      <c r="G83" s="119">
        <f>IF(AND($D83="Y",$E83&lt;&gt;"",$E83&lt;&gt;-1),IF(ISERR(GETPIVOTDATA("OA_VALUE",'VaR Extracts'!$A$9,"CUT_NUM",$E83,"RF_GROUP",G$9)),0,GETPIVOTDATA("OA_VALUE",'VaR Extracts'!$A$9,"CUT_NUM",$E83,"RF_GROUP",G$9)),0)</f>
        <v>0</v>
      </c>
      <c r="H83" s="120">
        <f>IF(AND($D83="Y",$E83&lt;&gt;"",$E83&lt;&gt;-1),IF(ISERR(GETPIVOTDATA("OA_VALUE",'VaR Extracts'!$A$9,"CUT_NUM",$E83,"RF_GROUP",H$9)),0,GETPIVOTDATA("OA_VALUE",'VaR Extracts'!$A$9,"CUT_NUM",$E83,"RF_GROUP",H$9)),0)</f>
        <v>0</v>
      </c>
      <c r="I83" s="120">
        <f>IF(AND($D83="Y",$E83&lt;&gt;"",$E83&lt;&gt;-1),IF(ISERR(GETPIVOTDATA("OA_VALUE",'VaR Extracts'!$A$9,"CUT_NUM",$E83,"RF_GROUP",I$9)),0,GETPIVOTDATA("OA_VALUE",'VaR Extracts'!$A$9,"CUT_NUM",$E83,"RF_GROUP",I$9)),0)</f>
        <v>0</v>
      </c>
      <c r="J83" s="120">
        <f>IF(AND($D83="Y",$E83&lt;&gt;"",$E83&lt;&gt;-1),IF(ISERR(GETPIVOTDATA("OA_VALUE",'VaR Extracts'!$A$9,"CUT_NUM",$E83,"RF_GROUP",J$9)),0,GETPIVOTDATA("OA_VALUE",'VaR Extracts'!$A$9,"CUT_NUM",$E83,"RF_GROUP",J$9)),0)</f>
        <v>0</v>
      </c>
      <c r="K83" s="120">
        <f>IF(AND($D83="Y",$E83&lt;&gt;"",$E83&lt;&gt;-1),IF(ISERR(GETPIVOTDATA("OA_VALUE",'VaR Extracts'!$A$9,"CUT_NUM",$E83,"RF_GROUP",K$9)),0,GETPIVOTDATA("OA_VALUE",'VaR Extracts'!$A$9,"CUT_NUM",$E83,"RF_GROUP",K$9)),0)</f>
        <v>0</v>
      </c>
      <c r="L83" s="121">
        <f>IF(AND($D83="Y",$E83&lt;&gt;"",$E83&lt;&gt;-1),IF(ISERR(GETPIVOTDATA("OA_VALUE",'VaR Extracts'!$A$9,"CUT_NUM",$E83,"RF_GROUP",L$9)),0,GETPIVOTDATA("OA_VALUE",'VaR Extracts'!$A$9,"CUT_NUM",$E83,"RF_GROUP",L$9)),0)</f>
        <v>0</v>
      </c>
      <c r="M83" s="119">
        <f t="shared" si="23"/>
        <v>0</v>
      </c>
      <c r="N83" s="120">
        <f t="shared" si="24"/>
        <v>0</v>
      </c>
      <c r="O83" s="120">
        <f t="shared" si="25"/>
        <v>0</v>
      </c>
      <c r="P83" s="120">
        <f t="shared" si="26"/>
        <v>0</v>
      </c>
      <c r="Q83" s="120">
        <f t="shared" si="27"/>
        <v>0</v>
      </c>
      <c r="R83" s="121">
        <f t="shared" si="28"/>
        <v>0</v>
      </c>
      <c r="S83" s="122" t="s">
        <v>179</v>
      </c>
      <c r="T83" s="118">
        <v>82</v>
      </c>
      <c r="U83" s="124">
        <f t="array" ref="U83">IF(S83="Y",SQRT(MMULT(MMULT(TRANSPOSE('MOD Vectors ALL'!$CD$3:$CD$68),CORR_MATRIX),'MOD Vectors ALL'!$CD$3:$CD$68)),"")</f>
        <v>0</v>
      </c>
      <c r="V83" s="122" t="s">
        <v>179</v>
      </c>
      <c r="W83" s="118">
        <v>82</v>
      </c>
      <c r="X83" s="124">
        <f t="array" ref="X83">IF(V83="Y",SQRT(MMULT(MMULT(TRANSPOSE('MOD Vectors DP'!$CD$3:$CD$68),CORR_MATRIX),'MOD Vectors DP'!$CD$3:$CD$68)),"")</f>
        <v>0</v>
      </c>
      <c r="Y83" s="122" t="s">
        <v>179</v>
      </c>
      <c r="Z83" s="118">
        <v>82</v>
      </c>
      <c r="AA83" s="124">
        <f t="array" ref="AA83">IF(Y83="Y",SQRT(MMULT(MMULT(TRANSPOSE('MOD Vectors FX'!$CD$3:$CD$68),CORR_MATRIX),'MOD Vectors FX'!$CD$3:$CD$68)),"")</f>
        <v>0</v>
      </c>
      <c r="AB83" s="122" t="s">
        <v>179</v>
      </c>
      <c r="AC83" s="118">
        <v>82</v>
      </c>
      <c r="AD83" s="124">
        <f t="array" ref="AD83">IF(AB83="Y",SQRT(MMULT(MMULT(TRANSPOSE('MOD Vectors IDX'!$CD$3:$CD$68),CORR_MATRIX),'MOD Vectors IDX'!$CD$3:$CD$68)),"")</f>
        <v>0</v>
      </c>
      <c r="AE83" s="122" t="s">
        <v>179</v>
      </c>
      <c r="AF83" s="118">
        <v>82</v>
      </c>
      <c r="AG83" s="206">
        <f t="array" ref="AG83">AO83+IF(AE83="Y",SQRT(MMULT(MMULT(TRANSPOSE('MOD Vectors SPD'!$CD$3:$CD$68),CORR_MATRIX),'MOD Vectors SPD'!$CD$3:$CD$68)),"")</f>
        <v>0</v>
      </c>
      <c r="AH83" s="122" t="s">
        <v>179</v>
      </c>
      <c r="AI83" s="118">
        <v>82</v>
      </c>
      <c r="AJ83" s="124">
        <f t="array" ref="AJ83">IF(AH83="Y",SQRT(MMULT(MMULT(TRANSPOSE('MOD Vectors YC'!$CD$3:$CD$68),CORR_MATRIX),'MOD Vectors YC'!$CD$3:$CD$68)),"")</f>
        <v>0</v>
      </c>
      <c r="AL83" s="122" t="s">
        <v>179</v>
      </c>
      <c r="AM83" s="118">
        <v>82</v>
      </c>
      <c r="AN83" s="206">
        <f t="array" ref="AN83">SUMIF('Sensis Vectors ALL'!$E$3:$E$141,"="&amp;"YC",'Sensis Vectors ALL'!$CD$3:$CD$141)</f>
        <v>0</v>
      </c>
      <c r="AO83" s="243">
        <f>IF(COUNTIF(CSVaR!$A:$F,$A83)&lt;&gt;0,VLOOKUP(A83,CSVaR!$A:$F,6,0),0)</f>
        <v>0</v>
      </c>
      <c r="AP83" s="118" t="s">
        <v>179</v>
      </c>
      <c r="AQ83" s="124">
        <f t="array" ref="AQ83">SQRT(SUMPRODUCT(H83:L83,H83:L83))</f>
        <v>0</v>
      </c>
      <c r="AR83" s="122" t="s">
        <v>179</v>
      </c>
      <c r="AS83" s="124">
        <f t="array" ref="AS83">SQRT(X83^2+AA83^2+AD83^2+AG83^2+AJ83^2)</f>
        <v>0</v>
      </c>
      <c r="AU83" s="280">
        <f t="shared" si="20"/>
        <v>5</v>
      </c>
      <c r="AV83" s="280" t="str">
        <f t="shared" si="21"/>
        <v>5_CORP</v>
      </c>
      <c r="AW83" s="280" t="str">
        <f t="shared" si="22"/>
        <v>A1B1C2D2E6</v>
      </c>
      <c r="AX83" s="285" t="s">
        <v>369</v>
      </c>
      <c r="AY83" s="383"/>
      <c r="AZ83" s="285">
        <f>$AZ$84</f>
        <v>5.9999991208314896E-5</v>
      </c>
    </row>
    <row r="84" spans="1:52" s="79" customFormat="1" x14ac:dyDescent="0.2">
      <c r="A84" s="79">
        <v>73</v>
      </c>
      <c r="B84" s="79">
        <v>86</v>
      </c>
      <c r="C84" s="79" t="s">
        <v>136</v>
      </c>
      <c r="D84" s="79" t="s">
        <v>179</v>
      </c>
      <c r="E84" s="79">
        <f t="shared" si="19"/>
        <v>634</v>
      </c>
      <c r="G84" s="109">
        <f>IF(AND($D84="Y",$E84&lt;&gt;"",$E84&lt;&gt;-1),IF(ISERR(GETPIVOTDATA("OA_VALUE",'VaR Extracts'!$A$9,"CUT_NUM",$E84,"RF_GROUP",G$9)),0,GETPIVOTDATA("OA_VALUE",'VaR Extracts'!$A$9,"CUT_NUM",$E84,"RF_GROUP",G$9)),0)</f>
        <v>0</v>
      </c>
      <c r="H84" s="110">
        <f>IF(AND($D84="Y",$E84&lt;&gt;"",$E84&lt;&gt;-1),IF(ISERR(GETPIVOTDATA("OA_VALUE",'VaR Extracts'!$A$9,"CUT_NUM",$E84,"RF_GROUP",H$9)),0,GETPIVOTDATA("OA_VALUE",'VaR Extracts'!$A$9,"CUT_NUM",$E84,"RF_GROUP",H$9)),0)</f>
        <v>0</v>
      </c>
      <c r="I84" s="110">
        <f>IF(AND($D84="Y",$E84&lt;&gt;"",$E84&lt;&gt;-1),IF(ISERR(GETPIVOTDATA("OA_VALUE",'VaR Extracts'!$A$9,"CUT_NUM",$E84,"RF_GROUP",I$9)),0,GETPIVOTDATA("OA_VALUE",'VaR Extracts'!$A$9,"CUT_NUM",$E84,"RF_GROUP",I$9)),0)</f>
        <v>0</v>
      </c>
      <c r="J84" s="110">
        <f>IF(AND($D84="Y",$E84&lt;&gt;"",$E84&lt;&gt;-1),IF(ISERR(GETPIVOTDATA("OA_VALUE",'VaR Extracts'!$A$9,"CUT_NUM",$E84,"RF_GROUP",J$9)),0,GETPIVOTDATA("OA_VALUE",'VaR Extracts'!$A$9,"CUT_NUM",$E84,"RF_GROUP",J$9)),0)</f>
        <v>0</v>
      </c>
      <c r="K84" s="110">
        <f>IF(AND($D84="Y",$E84&lt;&gt;"",$E84&lt;&gt;-1),IF(ISERR(GETPIVOTDATA("OA_VALUE",'VaR Extracts'!$A$9,"CUT_NUM",$E84,"RF_GROUP",K$9)),0,GETPIVOTDATA("OA_VALUE",'VaR Extracts'!$A$9,"CUT_NUM",$E84,"RF_GROUP",K$9)),0)</f>
        <v>0</v>
      </c>
      <c r="L84" s="111">
        <f>IF(AND($D84="Y",$E84&lt;&gt;"",$E84&lt;&gt;-1),IF(ISERR(GETPIVOTDATA("OA_VALUE",'VaR Extracts'!$A$9,"CUT_NUM",$E84,"RF_GROUP",L$9)),0,GETPIVOTDATA("OA_VALUE",'VaR Extracts'!$A$9,"CUT_NUM",$E84,"RF_GROUP",L$9)),0)</f>
        <v>0</v>
      </c>
      <c r="M84" s="109">
        <f t="shared" si="23"/>
        <v>0</v>
      </c>
      <c r="N84" s="110">
        <f t="shared" si="24"/>
        <v>0</v>
      </c>
      <c r="O84" s="110">
        <f t="shared" si="25"/>
        <v>0</v>
      </c>
      <c r="P84" s="110">
        <f t="shared" si="26"/>
        <v>0</v>
      </c>
      <c r="Q84" s="110">
        <f t="shared" si="27"/>
        <v>0</v>
      </c>
      <c r="R84" s="111">
        <f t="shared" si="28"/>
        <v>0</v>
      </c>
      <c r="S84" s="112" t="s">
        <v>179</v>
      </c>
      <c r="T84" s="79">
        <v>83</v>
      </c>
      <c r="U84" s="96">
        <f t="array" ref="U84">IF(S84="Y",SQRT(MMULT(MMULT(TRANSPOSE('MOD Vectors ALL'!$CE$3:$CE$68),CORR_MATRIX),'MOD Vectors ALL'!$CE$3:$CE$68)),"")</f>
        <v>0</v>
      </c>
      <c r="V84" s="112" t="s">
        <v>179</v>
      </c>
      <c r="W84" s="79">
        <v>83</v>
      </c>
      <c r="X84" s="96">
        <f t="array" ref="X84">IF(V84="Y",SQRT(MMULT(MMULT(TRANSPOSE('MOD Vectors DP'!$CE$3:$CE$68),CORR_MATRIX),'MOD Vectors DP'!$CE$3:$CE$68)),"")</f>
        <v>0</v>
      </c>
      <c r="Y84" s="112" t="s">
        <v>179</v>
      </c>
      <c r="Z84" s="79">
        <v>83</v>
      </c>
      <c r="AA84" s="96">
        <f t="array" ref="AA84">IF(Y84="Y",SQRT(MMULT(MMULT(TRANSPOSE('MOD Vectors FX'!$CE$3:$CE$68),CORR_MATRIX),'MOD Vectors FX'!$CE$3:$CE$68)),"")</f>
        <v>0</v>
      </c>
      <c r="AB84" s="112" t="s">
        <v>179</v>
      </c>
      <c r="AC84" s="79">
        <v>83</v>
      </c>
      <c r="AD84" s="96">
        <f t="array" ref="AD84">IF(AB84="Y",SQRT(MMULT(MMULT(TRANSPOSE('MOD Vectors IDX'!$CE$3:$CE$68),CORR_MATRIX),'MOD Vectors IDX'!$CE$3:$CE$68)),"")</f>
        <v>0</v>
      </c>
      <c r="AE84" s="112" t="s">
        <v>179</v>
      </c>
      <c r="AF84" s="79">
        <v>83</v>
      </c>
      <c r="AG84" s="207">
        <f t="array" ref="AG84">AO84+IF(AE84="Y",SQRT(MMULT(MMULT(TRANSPOSE('MOD Vectors SPD'!$CE$3:$CE$68),CORR_MATRIX),'MOD Vectors SPD'!$CE$3:$CE$68)),"")</f>
        <v>0</v>
      </c>
      <c r="AH84" s="112" t="s">
        <v>179</v>
      </c>
      <c r="AI84" s="79">
        <v>83</v>
      </c>
      <c r="AJ84" s="96">
        <f t="array" ref="AJ84">IF(AH84="Y",SQRT(MMULT(MMULT(TRANSPOSE('MOD Vectors YC'!$CE$3:$CE$68),CORR_MATRIX),'MOD Vectors YC'!$CE$3:$CE$68)),"")</f>
        <v>0</v>
      </c>
      <c r="AL84" s="112" t="s">
        <v>179</v>
      </c>
      <c r="AM84" s="79">
        <v>83</v>
      </c>
      <c r="AN84" s="207">
        <f t="array" ref="AN84">SUMIF('Sensis Vectors ALL'!$E$3:$E$141,"="&amp;"YC",'Sensis Vectors ALL'!$CE$3:$CE$141)</f>
        <v>0</v>
      </c>
      <c r="AO84" s="243">
        <f>IF(COUNTIF(CSVaR!$A:$F,$A84)&lt;&gt;0,VLOOKUP(A84,CSVaR!$A:$F,6,0),0)</f>
        <v>0</v>
      </c>
      <c r="AP84" s="79" t="s">
        <v>179</v>
      </c>
      <c r="AQ84" s="96">
        <f t="array" ref="AQ84">SQRT(SUMPRODUCT(H84:L84,H84:L84))</f>
        <v>0</v>
      </c>
      <c r="AR84" s="112" t="s">
        <v>179</v>
      </c>
      <c r="AS84" s="96">
        <f t="array" ref="AS84">SQRT(X84^2+AA84^2+AD84^2+AG84^2+AJ84^2)</f>
        <v>0</v>
      </c>
      <c r="AU84" s="281">
        <f t="shared" si="20"/>
        <v>10</v>
      </c>
      <c r="AV84" s="281" t="str">
        <f t="shared" si="21"/>
        <v>UP_CORPFIN_L</v>
      </c>
      <c r="AW84" s="281" t="str">
        <f t="shared" si="22"/>
        <v>A1B1C2D2E6F1</v>
      </c>
      <c r="AX84" s="286" t="s">
        <v>483</v>
      </c>
      <c r="AY84" s="384">
        <v>5</v>
      </c>
      <c r="AZ84" s="286">
        <f>VLOOKUP($AV84,'PnL Report RMC_NY'!A:E,$AY84,0)</f>
        <v>5.9999991208314896E-5</v>
      </c>
    </row>
    <row r="85" spans="1:52" s="79" customFormat="1" x14ac:dyDescent="0.2">
      <c r="A85" s="79">
        <v>74</v>
      </c>
      <c r="B85" s="79">
        <v>87</v>
      </c>
      <c r="C85" s="79" t="s">
        <v>136</v>
      </c>
      <c r="D85" s="79" t="s">
        <v>179</v>
      </c>
      <c r="E85" s="79">
        <f t="shared" si="19"/>
        <v>635</v>
      </c>
      <c r="G85" s="109">
        <f>IF(AND($D85="Y",$E85&lt;&gt;"",$E85&lt;&gt;-1),IF(ISERR(GETPIVOTDATA("OA_VALUE",'VaR Extracts'!$A$9,"CUT_NUM",$E85,"RF_GROUP",G$9)),0,GETPIVOTDATA("OA_VALUE",'VaR Extracts'!$A$9,"CUT_NUM",$E85,"RF_GROUP",G$9)),0)</f>
        <v>0</v>
      </c>
      <c r="H85" s="110">
        <f>IF(AND($D85="Y",$E85&lt;&gt;"",$E85&lt;&gt;-1),IF(ISERR(GETPIVOTDATA("OA_VALUE",'VaR Extracts'!$A$9,"CUT_NUM",$E85,"RF_GROUP",H$9)),0,GETPIVOTDATA("OA_VALUE",'VaR Extracts'!$A$9,"CUT_NUM",$E85,"RF_GROUP",H$9)),0)</f>
        <v>0</v>
      </c>
      <c r="I85" s="110">
        <f>IF(AND($D85="Y",$E85&lt;&gt;"",$E85&lt;&gt;-1),IF(ISERR(GETPIVOTDATA("OA_VALUE",'VaR Extracts'!$A$9,"CUT_NUM",$E85,"RF_GROUP",I$9)),0,GETPIVOTDATA("OA_VALUE",'VaR Extracts'!$A$9,"CUT_NUM",$E85,"RF_GROUP",I$9)),0)</f>
        <v>0</v>
      </c>
      <c r="J85" s="110">
        <f>IF(AND($D85="Y",$E85&lt;&gt;"",$E85&lt;&gt;-1),IF(ISERR(GETPIVOTDATA("OA_VALUE",'VaR Extracts'!$A$9,"CUT_NUM",$E85,"RF_GROUP",J$9)),0,GETPIVOTDATA("OA_VALUE",'VaR Extracts'!$A$9,"CUT_NUM",$E85,"RF_GROUP",J$9)),0)</f>
        <v>0</v>
      </c>
      <c r="K85" s="110">
        <f>IF(AND($D85="Y",$E85&lt;&gt;"",$E85&lt;&gt;-1),IF(ISERR(GETPIVOTDATA("OA_VALUE",'VaR Extracts'!$A$9,"CUT_NUM",$E85,"RF_GROUP",K$9)),0,GETPIVOTDATA("OA_VALUE",'VaR Extracts'!$A$9,"CUT_NUM",$E85,"RF_GROUP",K$9)),0)</f>
        <v>0</v>
      </c>
      <c r="L85" s="111">
        <f>IF(AND($D85="Y",$E85&lt;&gt;"",$E85&lt;&gt;-1),IF(ISERR(GETPIVOTDATA("OA_VALUE",'VaR Extracts'!$A$9,"CUT_NUM",$E85,"RF_GROUP",L$9)),0,GETPIVOTDATA("OA_VALUE",'VaR Extracts'!$A$9,"CUT_NUM",$E85,"RF_GROUP",L$9)),0)</f>
        <v>0</v>
      </c>
      <c r="M85" s="109">
        <f t="shared" si="23"/>
        <v>0</v>
      </c>
      <c r="N85" s="110">
        <f t="shared" si="24"/>
        <v>0</v>
      </c>
      <c r="O85" s="110">
        <f t="shared" si="25"/>
        <v>0</v>
      </c>
      <c r="P85" s="110">
        <f t="shared" si="26"/>
        <v>0</v>
      </c>
      <c r="Q85" s="110">
        <f t="shared" si="27"/>
        <v>0</v>
      </c>
      <c r="R85" s="111">
        <f t="shared" si="28"/>
        <v>0</v>
      </c>
      <c r="S85" s="112" t="s">
        <v>179</v>
      </c>
      <c r="T85" s="79">
        <v>84</v>
      </c>
      <c r="U85" s="96">
        <f t="array" ref="U85">IF(S85="Y",SQRT(MMULT(MMULT(TRANSPOSE('MOD Vectors ALL'!$CF$3:$CF$68),CORR_MATRIX),'MOD Vectors ALL'!$CF$3:$CF$68)),"")</f>
        <v>0</v>
      </c>
      <c r="V85" s="112" t="s">
        <v>179</v>
      </c>
      <c r="W85" s="79">
        <v>84</v>
      </c>
      <c r="X85" s="96">
        <f t="array" ref="X85">IF(V85="Y",SQRT(MMULT(MMULT(TRANSPOSE('MOD Vectors DP'!$CF$3:$CF$68),CORR_MATRIX),'MOD Vectors DP'!$CF$3:$CF$68)),"")</f>
        <v>0</v>
      </c>
      <c r="Y85" s="112" t="s">
        <v>179</v>
      </c>
      <c r="Z85" s="79">
        <v>84</v>
      </c>
      <c r="AA85" s="96">
        <f t="array" ref="AA85">IF(Y85="Y",SQRT(MMULT(MMULT(TRANSPOSE('MOD Vectors FX'!$CF$3:$CF$68),CORR_MATRIX),'MOD Vectors FX'!$CF$3:$CF$68)),"")</f>
        <v>0</v>
      </c>
      <c r="AB85" s="112" t="s">
        <v>179</v>
      </c>
      <c r="AC85" s="79">
        <v>84</v>
      </c>
      <c r="AD85" s="96">
        <f t="array" ref="AD85">IF(AB85="Y",SQRT(MMULT(MMULT(TRANSPOSE('MOD Vectors IDX'!$CF$3:$CF$68),CORR_MATRIX),'MOD Vectors IDX'!$CF$3:$CF$68)),"")</f>
        <v>0</v>
      </c>
      <c r="AE85" s="112" t="s">
        <v>179</v>
      </c>
      <c r="AF85" s="79">
        <v>84</v>
      </c>
      <c r="AG85" s="207">
        <f t="array" ref="AG85">AO85+IF(AE85="Y",SQRT(MMULT(MMULT(TRANSPOSE('MOD Vectors SPD'!$CF$3:$CF$68),CORR_MATRIX),'MOD Vectors SPD'!$CF$3:$CF$68)),"")</f>
        <v>0</v>
      </c>
      <c r="AH85" s="112" t="s">
        <v>179</v>
      </c>
      <c r="AI85" s="79">
        <v>84</v>
      </c>
      <c r="AJ85" s="96">
        <f t="array" ref="AJ85">IF(AH85="Y",SQRT(MMULT(MMULT(TRANSPOSE('MOD Vectors YC'!$CF$3:$CF$68),CORR_MATRIX),'MOD Vectors YC'!$CF$3:$CF$68)),"")</f>
        <v>0</v>
      </c>
      <c r="AL85" s="112" t="s">
        <v>179</v>
      </c>
      <c r="AM85" s="79">
        <v>84</v>
      </c>
      <c r="AN85" s="207">
        <f t="array" ref="AN85">SUMIF('Sensis Vectors ALL'!$E$3:$E$141,"="&amp;"YC",'Sensis Vectors ALL'!$CF$3:$CF$141)</f>
        <v>0</v>
      </c>
      <c r="AO85" s="243">
        <f>IF(COUNTIF(CSVaR!$A:$F,$A85)&lt;&gt;0,VLOOKUP(A85,CSVaR!$A:$F,6,0),0)</f>
        <v>0</v>
      </c>
      <c r="AP85" s="79" t="s">
        <v>179</v>
      </c>
      <c r="AQ85" s="96">
        <f t="array" ref="AQ85">SQRT(SUMPRODUCT(H85:L85,H85:L85))</f>
        <v>0</v>
      </c>
      <c r="AR85" s="112" t="s">
        <v>179</v>
      </c>
      <c r="AS85" s="96">
        <f t="array" ref="AS85">SQRT(X85^2+AA85^2+AD85^2+AG85^2+AJ85^2)</f>
        <v>0</v>
      </c>
      <c r="AU85" s="281">
        <f t="shared" si="20"/>
        <v>10</v>
      </c>
      <c r="AV85" s="281" t="str">
        <f t="shared" si="21"/>
        <v>UP_CORPFIN_T</v>
      </c>
      <c r="AW85" s="281" t="str">
        <f t="shared" si="22"/>
        <v>A1B1C2D2E6F2</v>
      </c>
      <c r="AX85" s="286" t="s">
        <v>474</v>
      </c>
      <c r="AY85" s="384" t="str">
        <f>IF($AX85="FINBRIDGE",6,IF($AX85="DB",3,IF($AX85="GROUP_PNL",12,"IRRELEVANT")))</f>
        <v>IRRELEVANT</v>
      </c>
      <c r="AZ85" s="286" t="s">
        <v>414</v>
      </c>
    </row>
    <row r="86" spans="1:52" s="79" customFormat="1" x14ac:dyDescent="0.2">
      <c r="A86" s="79">
        <v>75</v>
      </c>
      <c r="B86" s="79">
        <v>88</v>
      </c>
      <c r="C86" s="79" t="s">
        <v>137</v>
      </c>
      <c r="D86" s="79" t="s">
        <v>179</v>
      </c>
      <c r="E86" s="79">
        <f t="shared" si="19"/>
        <v>933</v>
      </c>
      <c r="G86" s="109">
        <f>IF(AND($D86="Y",$E86&lt;&gt;"",$E86&lt;&gt;-1),IF(ISERR(GETPIVOTDATA("OA_VALUE",'VaR Extracts'!$A$9,"CUT_NUM",$E86,"RF_GROUP",G$9)),0,GETPIVOTDATA("OA_VALUE",'VaR Extracts'!$A$9,"CUT_NUM",$E86,"RF_GROUP",G$9)),0)</f>
        <v>0</v>
      </c>
      <c r="H86" s="110">
        <f>IF(AND($D86="Y",$E86&lt;&gt;"",$E86&lt;&gt;-1),IF(ISERR(GETPIVOTDATA("OA_VALUE",'VaR Extracts'!$A$9,"CUT_NUM",$E86,"RF_GROUP",H$9)),0,GETPIVOTDATA("OA_VALUE",'VaR Extracts'!$A$9,"CUT_NUM",$E86,"RF_GROUP",H$9)),0)</f>
        <v>0</v>
      </c>
      <c r="I86" s="110">
        <f>IF(AND($D86="Y",$E86&lt;&gt;"",$E86&lt;&gt;-1),IF(ISERR(GETPIVOTDATA("OA_VALUE",'VaR Extracts'!$A$9,"CUT_NUM",$E86,"RF_GROUP",I$9)),0,GETPIVOTDATA("OA_VALUE",'VaR Extracts'!$A$9,"CUT_NUM",$E86,"RF_GROUP",I$9)),0)</f>
        <v>0</v>
      </c>
      <c r="J86" s="110">
        <f>IF(AND($D86="Y",$E86&lt;&gt;"",$E86&lt;&gt;-1),IF(ISERR(GETPIVOTDATA("OA_VALUE",'VaR Extracts'!$A$9,"CUT_NUM",$E86,"RF_GROUP",J$9)),0,GETPIVOTDATA("OA_VALUE",'VaR Extracts'!$A$9,"CUT_NUM",$E86,"RF_GROUP",J$9)),0)</f>
        <v>0</v>
      </c>
      <c r="K86" s="110">
        <f>IF(AND($D86="Y",$E86&lt;&gt;"",$E86&lt;&gt;-1),IF(ISERR(GETPIVOTDATA("OA_VALUE",'VaR Extracts'!$A$9,"CUT_NUM",$E86,"RF_GROUP",K$9)),0,GETPIVOTDATA("OA_VALUE",'VaR Extracts'!$A$9,"CUT_NUM",$E86,"RF_GROUP",K$9)),0)</f>
        <v>0</v>
      </c>
      <c r="L86" s="111">
        <f>IF(AND($D86="Y",$E86&lt;&gt;"",$E86&lt;&gt;-1),IF(ISERR(GETPIVOTDATA("OA_VALUE",'VaR Extracts'!$A$9,"CUT_NUM",$E86,"RF_GROUP",L$9)),0,GETPIVOTDATA("OA_VALUE",'VaR Extracts'!$A$9,"CUT_NUM",$E86,"RF_GROUP",L$9)),0)</f>
        <v>0</v>
      </c>
      <c r="M86" s="109">
        <f t="shared" si="23"/>
        <v>0</v>
      </c>
      <c r="N86" s="110">
        <f t="shared" si="24"/>
        <v>0</v>
      </c>
      <c r="O86" s="110">
        <f t="shared" si="25"/>
        <v>0</v>
      </c>
      <c r="P86" s="110">
        <f t="shared" si="26"/>
        <v>0</v>
      </c>
      <c r="Q86" s="110">
        <f t="shared" si="27"/>
        <v>0</v>
      </c>
      <c r="R86" s="111">
        <f t="shared" si="28"/>
        <v>0</v>
      </c>
      <c r="S86" s="112" t="s">
        <v>179</v>
      </c>
      <c r="T86" s="79">
        <v>85</v>
      </c>
      <c r="U86" s="96">
        <f t="array" ref="U86">IF(S86="Y",SQRT(MMULT(MMULT(TRANSPOSE('MOD Vectors ALL'!$CG$3:$CG$68),CORR_MATRIX),'MOD Vectors ALL'!$CG$3:$CG$68)),"")</f>
        <v>0</v>
      </c>
      <c r="V86" s="112" t="s">
        <v>179</v>
      </c>
      <c r="W86" s="79">
        <v>85</v>
      </c>
      <c r="X86" s="96">
        <f t="array" ref="X86">IF(V86="Y",SQRT(MMULT(MMULT(TRANSPOSE('MOD Vectors DP'!$CG$3:$CG$68),CORR_MATRIX),'MOD Vectors DP'!$CG$3:$CG$68)),"")</f>
        <v>0</v>
      </c>
      <c r="Y86" s="112" t="s">
        <v>179</v>
      </c>
      <c r="Z86" s="79">
        <v>85</v>
      </c>
      <c r="AA86" s="96">
        <f t="array" ref="AA86">IF(Y86="Y",SQRT(MMULT(MMULT(TRANSPOSE('MOD Vectors FX'!$CG$3:$CG$68),CORR_MATRIX),'MOD Vectors FX'!$CG$3:$CG$68)),"")</f>
        <v>0</v>
      </c>
      <c r="AB86" s="112" t="s">
        <v>179</v>
      </c>
      <c r="AC86" s="79">
        <v>85</v>
      </c>
      <c r="AD86" s="96">
        <f t="array" ref="AD86">IF(AB86="Y",SQRT(MMULT(MMULT(TRANSPOSE('MOD Vectors IDX'!$CG$3:$CG$68),CORR_MATRIX),'MOD Vectors IDX'!$CG$3:$CG$68)),"")</f>
        <v>0</v>
      </c>
      <c r="AE86" s="112" t="s">
        <v>179</v>
      </c>
      <c r="AF86" s="79">
        <v>85</v>
      </c>
      <c r="AG86" s="207">
        <f t="array" ref="AG86">AO86+IF(AE86="Y",SQRT(MMULT(MMULT(TRANSPOSE('MOD Vectors SPD'!$CG$3:$CG$68),CORR_MATRIX),'MOD Vectors SPD'!$CG$3:$CG$68)),"")</f>
        <v>0</v>
      </c>
      <c r="AH86" s="112" t="s">
        <v>179</v>
      </c>
      <c r="AI86" s="79">
        <v>85</v>
      </c>
      <c r="AJ86" s="96">
        <f t="array" ref="AJ86">IF(AH86="Y",SQRT(MMULT(MMULT(TRANSPOSE('MOD Vectors YC'!$CG$3:$CG$68),CORR_MATRIX),'MOD Vectors YC'!$CG$3:$CG$68)),"")</f>
        <v>0</v>
      </c>
      <c r="AL86" s="112" t="s">
        <v>179</v>
      </c>
      <c r="AM86" s="79">
        <v>85</v>
      </c>
      <c r="AN86" s="207">
        <f t="array" ref="AN86">SUMIF('Sensis Vectors ALL'!$E$3:$E$141,"="&amp;"YC",'Sensis Vectors ALL'!$CG$3:$CG$141)</f>
        <v>0</v>
      </c>
      <c r="AO86" s="243">
        <f>IF(COUNTIF(CSVaR!$A:$F,$A86)&lt;&gt;0,VLOOKUP(A86,CSVaR!$A:$F,6,0),0)</f>
        <v>0</v>
      </c>
      <c r="AP86" s="79" t="s">
        <v>179</v>
      </c>
      <c r="AQ86" s="96">
        <f t="array" ref="AQ86">SQRT(SUMPRODUCT(H86:L86,H86:L86))</f>
        <v>0</v>
      </c>
      <c r="AR86" s="112" t="s">
        <v>179</v>
      </c>
      <c r="AS86" s="96">
        <f t="array" ref="AS86">SQRT(X86^2+AA86^2+AD86^2+AG86^2+AJ86^2)</f>
        <v>0</v>
      </c>
      <c r="AU86" s="281">
        <f t="shared" si="20"/>
        <v>10</v>
      </c>
      <c r="AV86" s="281" t="str">
        <f t="shared" si="21"/>
        <v>C_CreditArb_NY</v>
      </c>
      <c r="AW86" s="281" t="str">
        <f t="shared" si="22"/>
        <v>A1B1C2D2E6F3</v>
      </c>
      <c r="AX86" s="286" t="s">
        <v>474</v>
      </c>
      <c r="AY86" s="384" t="str">
        <f>IF($AX86="FINBRIDGE",6,IF($AX86="DB",3,IF($AX86="GROUP_PNL",12,"IRRELEVANT")))</f>
        <v>IRRELEVANT</v>
      </c>
      <c r="AZ86" s="286" t="s">
        <v>414</v>
      </c>
    </row>
    <row r="87" spans="1:52" s="79" customFormat="1" x14ac:dyDescent="0.2">
      <c r="A87" s="79">
        <v>76</v>
      </c>
      <c r="B87" s="79">
        <v>89</v>
      </c>
      <c r="C87" s="79" t="s">
        <v>137</v>
      </c>
      <c r="D87" s="79" t="s">
        <v>179</v>
      </c>
      <c r="E87" s="79">
        <f t="shared" si="19"/>
        <v>935</v>
      </c>
      <c r="G87" s="109">
        <f>IF(AND($D87="Y",$E87&lt;&gt;"",$E87&lt;&gt;-1),IF(ISERR(GETPIVOTDATA("OA_VALUE",'VaR Extracts'!$A$9,"CUT_NUM",$E87,"RF_GROUP",G$9)),0,GETPIVOTDATA("OA_VALUE",'VaR Extracts'!$A$9,"CUT_NUM",$E87,"RF_GROUP",G$9)),0)</f>
        <v>0</v>
      </c>
      <c r="H87" s="110">
        <f>IF(AND($D87="Y",$E87&lt;&gt;"",$E87&lt;&gt;-1),IF(ISERR(GETPIVOTDATA("OA_VALUE",'VaR Extracts'!$A$9,"CUT_NUM",$E87,"RF_GROUP",H$9)),0,GETPIVOTDATA("OA_VALUE",'VaR Extracts'!$A$9,"CUT_NUM",$E87,"RF_GROUP",H$9)),0)</f>
        <v>0</v>
      </c>
      <c r="I87" s="110">
        <f>IF(AND($D87="Y",$E87&lt;&gt;"",$E87&lt;&gt;-1),IF(ISERR(GETPIVOTDATA("OA_VALUE",'VaR Extracts'!$A$9,"CUT_NUM",$E87,"RF_GROUP",I$9)),0,GETPIVOTDATA("OA_VALUE",'VaR Extracts'!$A$9,"CUT_NUM",$E87,"RF_GROUP",I$9)),0)</f>
        <v>0</v>
      </c>
      <c r="J87" s="110">
        <f>IF(AND($D87="Y",$E87&lt;&gt;"",$E87&lt;&gt;-1),IF(ISERR(GETPIVOTDATA("OA_VALUE",'VaR Extracts'!$A$9,"CUT_NUM",$E87,"RF_GROUP",J$9)),0,GETPIVOTDATA("OA_VALUE",'VaR Extracts'!$A$9,"CUT_NUM",$E87,"RF_GROUP",J$9)),0)</f>
        <v>0</v>
      </c>
      <c r="K87" s="110">
        <f>IF(AND($D87="Y",$E87&lt;&gt;"",$E87&lt;&gt;-1),IF(ISERR(GETPIVOTDATA("OA_VALUE",'VaR Extracts'!$A$9,"CUT_NUM",$E87,"RF_GROUP",K$9)),0,GETPIVOTDATA("OA_VALUE",'VaR Extracts'!$A$9,"CUT_NUM",$E87,"RF_GROUP",K$9)),0)</f>
        <v>0</v>
      </c>
      <c r="L87" s="111">
        <f>IF(AND($D87="Y",$E87&lt;&gt;"",$E87&lt;&gt;-1),IF(ISERR(GETPIVOTDATA("OA_VALUE",'VaR Extracts'!$A$9,"CUT_NUM",$E87,"RF_GROUP",L$9)),0,GETPIVOTDATA("OA_VALUE",'VaR Extracts'!$A$9,"CUT_NUM",$E87,"RF_GROUP",L$9)),0)</f>
        <v>0</v>
      </c>
      <c r="M87" s="109">
        <f t="shared" si="23"/>
        <v>0</v>
      </c>
      <c r="N87" s="110">
        <f t="shared" si="24"/>
        <v>0</v>
      </c>
      <c r="O87" s="110">
        <f t="shared" si="25"/>
        <v>0</v>
      </c>
      <c r="P87" s="110">
        <f t="shared" si="26"/>
        <v>0</v>
      </c>
      <c r="Q87" s="110">
        <f t="shared" si="27"/>
        <v>0</v>
      </c>
      <c r="R87" s="111">
        <f t="shared" si="28"/>
        <v>0</v>
      </c>
      <c r="S87" s="112" t="s">
        <v>179</v>
      </c>
      <c r="T87" s="79">
        <v>86</v>
      </c>
      <c r="U87" s="96">
        <f t="array" ref="U87">IF(S87="Y",SQRT(MMULT(MMULT(TRANSPOSE('MOD Vectors ALL'!$CH$3:$CH$68),CORR_MATRIX),'MOD Vectors ALL'!$CH$3:$CH$68)),"")</f>
        <v>0</v>
      </c>
      <c r="V87" s="112" t="s">
        <v>179</v>
      </c>
      <c r="W87" s="79">
        <v>86</v>
      </c>
      <c r="X87" s="96">
        <f t="array" ref="X87">IF(V87="Y",SQRT(MMULT(MMULT(TRANSPOSE('MOD Vectors DP'!$CH$3:$CH$68),CORR_MATRIX),'MOD Vectors DP'!$CH$3:$CH$68)),"")</f>
        <v>0</v>
      </c>
      <c r="Y87" s="112" t="s">
        <v>179</v>
      </c>
      <c r="Z87" s="79">
        <v>86</v>
      </c>
      <c r="AA87" s="96">
        <f t="array" ref="AA87">IF(Y87="Y",SQRT(MMULT(MMULT(TRANSPOSE('MOD Vectors FX'!$CH$3:$CH$68),CORR_MATRIX),'MOD Vectors FX'!$CH$3:$CH$68)),"")</f>
        <v>0</v>
      </c>
      <c r="AB87" s="112" t="s">
        <v>179</v>
      </c>
      <c r="AC87" s="79">
        <v>86</v>
      </c>
      <c r="AD87" s="96">
        <f t="array" ref="AD87">IF(AB87="Y",SQRT(MMULT(MMULT(TRANSPOSE('MOD Vectors IDX'!$CH$3:$CH$68),CORR_MATRIX),'MOD Vectors IDX'!$CH$3:$CH$68)),"")</f>
        <v>0</v>
      </c>
      <c r="AE87" s="112" t="s">
        <v>179</v>
      </c>
      <c r="AF87" s="79">
        <v>86</v>
      </c>
      <c r="AG87" s="207">
        <f t="array" ref="AG87">AO87+IF(AE87="Y",SQRT(MMULT(MMULT(TRANSPOSE('MOD Vectors SPD'!$CH$3:$CH$68),CORR_MATRIX),'MOD Vectors SPD'!$CH$3:$CH$68)),"")</f>
        <v>0</v>
      </c>
      <c r="AH87" s="112" t="s">
        <v>179</v>
      </c>
      <c r="AI87" s="79">
        <v>86</v>
      </c>
      <c r="AJ87" s="96">
        <f t="array" ref="AJ87">IF(AH87="Y",SQRT(MMULT(MMULT(TRANSPOSE('MOD Vectors YC'!$CH$3:$CH$68),CORR_MATRIX),'MOD Vectors YC'!$CH$3:$CH$68)),"")</f>
        <v>0</v>
      </c>
      <c r="AL87" s="112" t="s">
        <v>179</v>
      </c>
      <c r="AM87" s="79">
        <v>86</v>
      </c>
      <c r="AN87" s="207">
        <f t="array" ref="AN87">SUMIF('Sensis Vectors ALL'!$E$3:$E$141,"="&amp;"YC",'Sensis Vectors ALL'!$CH$3:$CH$141)</f>
        <v>0</v>
      </c>
      <c r="AO87" s="243">
        <f>IF(COUNTIF(CSVaR!$A:$F,$A87)&lt;&gt;0,VLOOKUP(A87,CSVaR!$A:$F,6,0),0)</f>
        <v>0</v>
      </c>
      <c r="AP87" s="79" t="s">
        <v>179</v>
      </c>
      <c r="AQ87" s="96">
        <f t="array" ref="AQ87">SQRT(SUMPRODUCT(H87:L87,H87:L87))</f>
        <v>0</v>
      </c>
      <c r="AR87" s="112" t="s">
        <v>179</v>
      </c>
      <c r="AS87" s="96">
        <f t="array" ref="AS87">SQRT(X87^2+AA87^2+AD87^2+AG87^2+AJ87^2)</f>
        <v>0</v>
      </c>
      <c r="AU87" s="281">
        <f t="shared" si="20"/>
        <v>10</v>
      </c>
      <c r="AV87" s="281" t="str">
        <f t="shared" si="21"/>
        <v>C_SHORTDURNY_ASSET_ACCRUAL</v>
      </c>
      <c r="AW87" s="281" t="str">
        <f t="shared" si="22"/>
        <v>A1B1C2D2E6F4</v>
      </c>
      <c r="AX87" s="286" t="s">
        <v>474</v>
      </c>
      <c r="AY87" s="384" t="str">
        <f>IF($AX87="FINBRIDGE",6,IF($AX87="DB",3,IF($AX87="GROUP_PNL",12,"IRRELEVANT")))</f>
        <v>IRRELEVANT</v>
      </c>
      <c r="AZ87" s="286" t="s">
        <v>414</v>
      </c>
    </row>
    <row r="88" spans="1:52" s="118" customFormat="1" x14ac:dyDescent="0.2">
      <c r="A88" s="118">
        <v>77</v>
      </c>
      <c r="B88" s="118">
        <v>90</v>
      </c>
      <c r="C88" s="118" t="s">
        <v>173</v>
      </c>
      <c r="D88" s="118" t="s">
        <v>179</v>
      </c>
      <c r="E88" s="118">
        <f t="shared" si="19"/>
        <v>636</v>
      </c>
      <c r="G88" s="119">
        <f>IF(AND($D88="Y",$E88&lt;&gt;"",$E88&lt;&gt;-1),IF(ISERR(GETPIVOTDATA("OA_VALUE",'VaR Extracts'!$A$9,"CUT_NUM",$E88,"RF_GROUP",G$9)),0,GETPIVOTDATA("OA_VALUE",'VaR Extracts'!$A$9,"CUT_NUM",$E88,"RF_GROUP",G$9)),0)</f>
        <v>0</v>
      </c>
      <c r="H88" s="120">
        <f>IF(AND($D88="Y",$E88&lt;&gt;"",$E88&lt;&gt;-1),IF(ISERR(GETPIVOTDATA("OA_VALUE",'VaR Extracts'!$A$9,"CUT_NUM",$E88,"RF_GROUP",H$9)),0,GETPIVOTDATA("OA_VALUE",'VaR Extracts'!$A$9,"CUT_NUM",$E88,"RF_GROUP",H$9)),0)</f>
        <v>0</v>
      </c>
      <c r="I88" s="120">
        <f>IF(AND($D88="Y",$E88&lt;&gt;"",$E88&lt;&gt;-1),IF(ISERR(GETPIVOTDATA("OA_VALUE",'VaR Extracts'!$A$9,"CUT_NUM",$E88,"RF_GROUP",I$9)),0,GETPIVOTDATA("OA_VALUE",'VaR Extracts'!$A$9,"CUT_NUM",$E88,"RF_GROUP",I$9)),0)</f>
        <v>0</v>
      </c>
      <c r="J88" s="120">
        <f>IF(AND($D88="Y",$E88&lt;&gt;"",$E88&lt;&gt;-1),IF(ISERR(GETPIVOTDATA("OA_VALUE",'VaR Extracts'!$A$9,"CUT_NUM",$E88,"RF_GROUP",J$9)),0,GETPIVOTDATA("OA_VALUE",'VaR Extracts'!$A$9,"CUT_NUM",$E88,"RF_GROUP",J$9)),0)</f>
        <v>0</v>
      </c>
      <c r="K88" s="120">
        <f>IF(AND($D88="Y",$E88&lt;&gt;"",$E88&lt;&gt;-1),IF(ISERR(GETPIVOTDATA("OA_VALUE",'VaR Extracts'!$A$9,"CUT_NUM",$E88,"RF_GROUP",K$9)),0,GETPIVOTDATA("OA_VALUE",'VaR Extracts'!$A$9,"CUT_NUM",$E88,"RF_GROUP",K$9)),0)</f>
        <v>0</v>
      </c>
      <c r="L88" s="121">
        <f>IF(AND($D88="Y",$E88&lt;&gt;"",$E88&lt;&gt;-1),IF(ISERR(GETPIVOTDATA("OA_VALUE",'VaR Extracts'!$A$9,"CUT_NUM",$E88,"RF_GROUP",L$9)),0,GETPIVOTDATA("OA_VALUE",'VaR Extracts'!$A$9,"CUT_NUM",$E88,"RF_GROUP",L$9)),0)</f>
        <v>0</v>
      </c>
      <c r="M88" s="119">
        <f t="shared" si="23"/>
        <v>0</v>
      </c>
      <c r="N88" s="120">
        <f t="shared" si="24"/>
        <v>0</v>
      </c>
      <c r="O88" s="120">
        <f t="shared" si="25"/>
        <v>0</v>
      </c>
      <c r="P88" s="120">
        <f t="shared" si="26"/>
        <v>0</v>
      </c>
      <c r="Q88" s="120">
        <f t="shared" si="27"/>
        <v>0</v>
      </c>
      <c r="R88" s="121">
        <f t="shared" si="28"/>
        <v>0</v>
      </c>
      <c r="S88" s="122" t="s">
        <v>179</v>
      </c>
      <c r="T88" s="118">
        <v>87</v>
      </c>
      <c r="U88" s="124">
        <f t="array" ref="U88">IF(S88="Y",SQRT(MMULT(MMULT(TRANSPOSE('MOD Vectors ALL'!$CI$3:$CI$68),CORR_MATRIX),'MOD Vectors ALL'!$CI$3:$CI$68)),"")</f>
        <v>0</v>
      </c>
      <c r="V88" s="122" t="s">
        <v>179</v>
      </c>
      <c r="W88" s="118">
        <v>87</v>
      </c>
      <c r="X88" s="124">
        <f t="array" ref="X88">IF(V88="Y",SQRT(MMULT(MMULT(TRANSPOSE('MOD Vectors DP'!$CI$3:$CI$68),CORR_MATRIX),'MOD Vectors DP'!$CI$3:$CI$68)),"")</f>
        <v>0</v>
      </c>
      <c r="Y88" s="122" t="s">
        <v>179</v>
      </c>
      <c r="Z88" s="118">
        <v>87</v>
      </c>
      <c r="AA88" s="124">
        <f t="array" ref="AA88">IF(Y88="Y",SQRT(MMULT(MMULT(TRANSPOSE('MOD Vectors FX'!$CI$3:$CI$68),CORR_MATRIX),'MOD Vectors FX'!$CI$3:$CI$68)),"")</f>
        <v>0</v>
      </c>
      <c r="AB88" s="122" t="s">
        <v>179</v>
      </c>
      <c r="AC88" s="118">
        <v>87</v>
      </c>
      <c r="AD88" s="124">
        <f t="array" ref="AD88">IF(AB88="Y",SQRT(MMULT(MMULT(TRANSPOSE('MOD Vectors IDX'!$CI$3:$CI$68),CORR_MATRIX),'MOD Vectors IDX'!$CI$3:$CI$68)),"")</f>
        <v>0</v>
      </c>
      <c r="AE88" s="122" t="s">
        <v>179</v>
      </c>
      <c r="AF88" s="118">
        <v>87</v>
      </c>
      <c r="AG88" s="206">
        <f t="array" ref="AG88">AO88+IF(AE88="Y",SQRT(MMULT(MMULT(TRANSPOSE('MOD Vectors SPD'!$CI$3:$CI$68),CORR_MATRIX),'MOD Vectors SPD'!$CI$3:$CI$68)),"")</f>
        <v>0</v>
      </c>
      <c r="AH88" s="122" t="s">
        <v>179</v>
      </c>
      <c r="AI88" s="118">
        <v>87</v>
      </c>
      <c r="AJ88" s="124">
        <f t="array" ref="AJ88">IF(AH88="Y",SQRT(MMULT(MMULT(TRANSPOSE('MOD Vectors YC'!$CI$3:$CI$68),CORR_MATRIX),'MOD Vectors YC'!$CI$3:$CI$68)),"")</f>
        <v>0</v>
      </c>
      <c r="AL88" s="122" t="s">
        <v>179</v>
      </c>
      <c r="AM88" s="118">
        <v>87</v>
      </c>
      <c r="AN88" s="206">
        <f t="array" ref="AN88">SUMIF('Sensis Vectors ALL'!$E$3:$E$141,"="&amp;"YC",'Sensis Vectors ALL'!$CI$3:$CI$141)</f>
        <v>0</v>
      </c>
      <c r="AO88" s="243">
        <f>IF(COUNTIF(CSVaR!$A:$F,$A88)&lt;&gt;0,VLOOKUP(A88,CSVaR!$A:$F,6,0),0)</f>
        <v>0</v>
      </c>
      <c r="AP88" s="118" t="s">
        <v>179</v>
      </c>
      <c r="AQ88" s="124">
        <f t="array" ref="AQ88">SQRT(SUMPRODUCT(H88:L88,H88:L88))</f>
        <v>0</v>
      </c>
      <c r="AR88" s="122" t="s">
        <v>179</v>
      </c>
      <c r="AS88" s="124">
        <f t="array" ref="AS88">SQRT(X88^2+AA88^2+AD88^2+AG88^2+AJ88^2)</f>
        <v>0</v>
      </c>
      <c r="AU88" s="280">
        <f t="shared" si="20"/>
        <v>5</v>
      </c>
      <c r="AV88" s="280" t="str">
        <f t="shared" si="21"/>
        <v>5_MUNI_CDS</v>
      </c>
      <c r="AW88" s="280">
        <f t="shared" si="22"/>
        <v>0</v>
      </c>
      <c r="AX88" s="285" t="s">
        <v>369</v>
      </c>
      <c r="AY88" s="383"/>
      <c r="AZ88" s="285">
        <f>$AZ$89</f>
        <v>0</v>
      </c>
    </row>
    <row r="89" spans="1:52" s="79" customFormat="1" x14ac:dyDescent="0.2">
      <c r="A89" s="79">
        <v>78</v>
      </c>
      <c r="B89" s="79">
        <v>91</v>
      </c>
      <c r="C89" s="79" t="s">
        <v>136</v>
      </c>
      <c r="D89" s="79" t="s">
        <v>179</v>
      </c>
      <c r="E89" s="79">
        <f t="shared" si="19"/>
        <v>636</v>
      </c>
      <c r="G89" s="109">
        <f>IF(AND($D89="Y",$E89&lt;&gt;"",$E89&lt;&gt;-1),IF(ISERR(GETPIVOTDATA("OA_VALUE",'VaR Extracts'!$A$9,"CUT_NUM",$E89,"RF_GROUP",G$9)),0,GETPIVOTDATA("OA_VALUE",'VaR Extracts'!$A$9,"CUT_NUM",$E89,"RF_GROUP",G$9)),0)</f>
        <v>0</v>
      </c>
      <c r="H89" s="110">
        <f>IF(AND($D89="Y",$E89&lt;&gt;"",$E89&lt;&gt;-1),IF(ISERR(GETPIVOTDATA("OA_VALUE",'VaR Extracts'!$A$9,"CUT_NUM",$E89,"RF_GROUP",H$9)),0,GETPIVOTDATA("OA_VALUE",'VaR Extracts'!$A$9,"CUT_NUM",$E89,"RF_GROUP",H$9)),0)</f>
        <v>0</v>
      </c>
      <c r="I89" s="110">
        <f>IF(AND($D89="Y",$E89&lt;&gt;"",$E89&lt;&gt;-1),IF(ISERR(GETPIVOTDATA("OA_VALUE",'VaR Extracts'!$A$9,"CUT_NUM",$E89,"RF_GROUP",I$9)),0,GETPIVOTDATA("OA_VALUE",'VaR Extracts'!$A$9,"CUT_NUM",$E89,"RF_GROUP",I$9)),0)</f>
        <v>0</v>
      </c>
      <c r="J89" s="110">
        <f>IF(AND($D89="Y",$E89&lt;&gt;"",$E89&lt;&gt;-1),IF(ISERR(GETPIVOTDATA("OA_VALUE",'VaR Extracts'!$A$9,"CUT_NUM",$E89,"RF_GROUP",J$9)),0,GETPIVOTDATA("OA_VALUE",'VaR Extracts'!$A$9,"CUT_NUM",$E89,"RF_GROUP",J$9)),0)</f>
        <v>0</v>
      </c>
      <c r="K89" s="110">
        <f>IF(AND($D89="Y",$E89&lt;&gt;"",$E89&lt;&gt;-1),IF(ISERR(GETPIVOTDATA("OA_VALUE",'VaR Extracts'!$A$9,"CUT_NUM",$E89,"RF_GROUP",K$9)),0,GETPIVOTDATA("OA_VALUE",'VaR Extracts'!$A$9,"CUT_NUM",$E89,"RF_GROUP",K$9)),0)</f>
        <v>0</v>
      </c>
      <c r="L89" s="111">
        <f>IF(AND($D89="Y",$E89&lt;&gt;"",$E89&lt;&gt;-1),IF(ISERR(GETPIVOTDATA("OA_VALUE",'VaR Extracts'!$A$9,"CUT_NUM",$E89,"RF_GROUP",L$9)),0,GETPIVOTDATA("OA_VALUE",'VaR Extracts'!$A$9,"CUT_NUM",$E89,"RF_GROUP",L$9)),0)</f>
        <v>0</v>
      </c>
      <c r="M89" s="109">
        <f t="shared" si="23"/>
        <v>0</v>
      </c>
      <c r="N89" s="110">
        <f t="shared" si="24"/>
        <v>0</v>
      </c>
      <c r="O89" s="110">
        <f t="shared" si="25"/>
        <v>0</v>
      </c>
      <c r="P89" s="110">
        <f t="shared" si="26"/>
        <v>0</v>
      </c>
      <c r="Q89" s="110">
        <f t="shared" si="27"/>
        <v>0</v>
      </c>
      <c r="R89" s="111">
        <f t="shared" si="28"/>
        <v>0</v>
      </c>
      <c r="S89" s="112" t="s">
        <v>179</v>
      </c>
      <c r="T89" s="79">
        <v>88</v>
      </c>
      <c r="U89" s="96">
        <f t="array" ref="U89">IF(S89="Y",SQRT(MMULT(MMULT(TRANSPOSE('MOD Vectors ALL'!$CJ$3:$CJ$68),CORR_MATRIX),'MOD Vectors ALL'!$CJ$3:$CJ$68)),"")</f>
        <v>0</v>
      </c>
      <c r="V89" s="112" t="s">
        <v>179</v>
      </c>
      <c r="W89" s="79">
        <v>88</v>
      </c>
      <c r="X89" s="96">
        <f t="array" ref="X89">IF(V89="Y",SQRT(MMULT(MMULT(TRANSPOSE('MOD Vectors DP'!$CJ$3:$CJ$68),CORR_MATRIX),'MOD Vectors DP'!$CJ$3:$CJ$68)),"")</f>
        <v>0</v>
      </c>
      <c r="Y89" s="112" t="s">
        <v>179</v>
      </c>
      <c r="Z89" s="79">
        <v>88</v>
      </c>
      <c r="AA89" s="96">
        <f t="array" ref="AA89">IF(Y89="Y",SQRT(MMULT(MMULT(TRANSPOSE('MOD Vectors FX'!$CJ$3:$CJ$68),CORR_MATRIX),'MOD Vectors FX'!$CJ$3:$CJ$68)),"")</f>
        <v>0</v>
      </c>
      <c r="AB89" s="112" t="s">
        <v>179</v>
      </c>
      <c r="AC89" s="79">
        <v>88</v>
      </c>
      <c r="AD89" s="96">
        <f t="array" ref="AD89">IF(AB89="Y",SQRT(MMULT(MMULT(TRANSPOSE('MOD Vectors IDX'!$CJ$3:$CJ$68),CORR_MATRIX),'MOD Vectors IDX'!$CJ$3:$CJ$68)),"")</f>
        <v>0</v>
      </c>
      <c r="AE89" s="112" t="s">
        <v>179</v>
      </c>
      <c r="AF89" s="79">
        <v>88</v>
      </c>
      <c r="AG89" s="207">
        <f t="array" ref="AG89">AO89+IF(AE89="Y",SQRT(MMULT(MMULT(TRANSPOSE('MOD Vectors SPD'!$CJ$3:$CJ$68),CORR_MATRIX),'MOD Vectors SPD'!$CJ$3:$CJ$68)),"")</f>
        <v>0</v>
      </c>
      <c r="AH89" s="112" t="s">
        <v>179</v>
      </c>
      <c r="AI89" s="79">
        <v>88</v>
      </c>
      <c r="AJ89" s="96">
        <f t="array" ref="AJ89">IF(AH89="Y",SQRT(MMULT(MMULT(TRANSPOSE('MOD Vectors YC'!$CJ$3:$CJ$68),CORR_MATRIX),'MOD Vectors YC'!$CJ$3:$CJ$68)),"")</f>
        <v>0</v>
      </c>
      <c r="AL89" s="112" t="s">
        <v>179</v>
      </c>
      <c r="AM89" s="79">
        <v>88</v>
      </c>
      <c r="AN89" s="207">
        <f t="array" ref="AN89">SUMIF('Sensis Vectors ALL'!$E$3:$E$141,"="&amp;"YC",'Sensis Vectors ALL'!$CJ$3:$CJ$141)</f>
        <v>0</v>
      </c>
      <c r="AO89" s="243">
        <f>IF(COUNTIF(CSVaR!$A:$F,$A89)&lt;&gt;0,VLOOKUP(A89,CSVaR!$A:$F,6,0),0)</f>
        <v>0</v>
      </c>
      <c r="AP89" s="79" t="s">
        <v>179</v>
      </c>
      <c r="AQ89" s="96">
        <f t="array" ref="AQ89">SQRT(SUMPRODUCT(H89:L89,H89:L89))</f>
        <v>0</v>
      </c>
      <c r="AR89" s="112" t="s">
        <v>179</v>
      </c>
      <c r="AS89" s="96">
        <f t="array" ref="AS89">SQRT(X89^2+AA89^2+AD89^2+AG89^2+AJ89^2)</f>
        <v>0</v>
      </c>
      <c r="AU89" s="281">
        <f t="shared" si="20"/>
        <v>10</v>
      </c>
      <c r="AV89" s="281" t="str">
        <f t="shared" si="21"/>
        <v>UP_MUNICDS_T</v>
      </c>
      <c r="AW89" s="281">
        <f t="shared" si="22"/>
        <v>0</v>
      </c>
      <c r="AX89" s="286" t="s">
        <v>483</v>
      </c>
      <c r="AY89" s="384">
        <f>IF($AX89="FRANKFURT",3,IF($AX89="DB",3,IF($AX89="GROUP_PNL",11,"IRRELEVANT")))</f>
        <v>3</v>
      </c>
      <c r="AZ89" s="286">
        <v>0</v>
      </c>
    </row>
    <row r="90" spans="1:52" s="118" customFormat="1" x14ac:dyDescent="0.2">
      <c r="A90" s="118">
        <v>79</v>
      </c>
      <c r="B90" s="118">
        <v>92</v>
      </c>
      <c r="C90" s="118" t="s">
        <v>173</v>
      </c>
      <c r="D90" s="118" t="s">
        <v>179</v>
      </c>
      <c r="E90" s="118">
        <f t="shared" si="19"/>
        <v>638</v>
      </c>
      <c r="G90" s="119">
        <f>IF(AND($D90="Y",$E90&lt;&gt;"",$E90&lt;&gt;-1),IF(ISERR(GETPIVOTDATA("OA_VALUE",'VaR Extracts'!$A$9,"CUT_NUM",$E90,"RF_GROUP",G$9)),0,GETPIVOTDATA("OA_VALUE",'VaR Extracts'!$A$9,"CUT_NUM",$E90,"RF_GROUP",G$9)),0)</f>
        <v>781333.63</v>
      </c>
      <c r="H90" s="120">
        <f>IF(AND($D90="Y",$E90&lt;&gt;"",$E90&lt;&gt;-1),IF(ISERR(GETPIVOTDATA("OA_VALUE",'VaR Extracts'!$A$9,"CUT_NUM",$E90,"RF_GROUP",H$9)),0,GETPIVOTDATA("OA_VALUE",'VaR Extracts'!$A$9,"CUT_NUM",$E90,"RF_GROUP",H$9)),0)</f>
        <v>0</v>
      </c>
      <c r="I90" s="120">
        <f>IF(AND($D90="Y",$E90&lt;&gt;"",$E90&lt;&gt;-1),IF(ISERR(GETPIVOTDATA("OA_VALUE",'VaR Extracts'!$A$9,"CUT_NUM",$E90,"RF_GROUP",I$9)),0,GETPIVOTDATA("OA_VALUE",'VaR Extracts'!$A$9,"CUT_NUM",$E90,"RF_GROUP",I$9)),0)</f>
        <v>0</v>
      </c>
      <c r="J90" s="120">
        <f>IF(AND($D90="Y",$E90&lt;&gt;"",$E90&lt;&gt;-1),IF(ISERR(GETPIVOTDATA("OA_VALUE",'VaR Extracts'!$A$9,"CUT_NUM",$E90,"RF_GROUP",J$9)),0,GETPIVOTDATA("OA_VALUE",'VaR Extracts'!$A$9,"CUT_NUM",$E90,"RF_GROUP",J$9)),0)</f>
        <v>0</v>
      </c>
      <c r="K90" s="120">
        <f>IF(AND($D90="Y",$E90&lt;&gt;"",$E90&lt;&gt;-1),IF(ISERR(GETPIVOTDATA("OA_VALUE",'VaR Extracts'!$A$9,"CUT_NUM",$E90,"RF_GROUP",K$9)),0,GETPIVOTDATA("OA_VALUE",'VaR Extracts'!$A$9,"CUT_NUM",$E90,"RF_GROUP",K$9)),0)</f>
        <v>0</v>
      </c>
      <c r="L90" s="121">
        <f>IF(AND($D90="Y",$E90&lt;&gt;"",$E90&lt;&gt;-1),IF(ISERR(GETPIVOTDATA("OA_VALUE",'VaR Extracts'!$A$9,"CUT_NUM",$E90,"RF_GROUP",L$9)),0,GETPIVOTDATA("OA_VALUE",'VaR Extracts'!$A$9,"CUT_NUM",$E90,"RF_GROUP",L$9)),0)</f>
        <v>1018386.16</v>
      </c>
      <c r="M90" s="119">
        <f t="shared" si="23"/>
        <v>777224.31177919824</v>
      </c>
      <c r="N90" s="120">
        <f t="shared" si="24"/>
        <v>0</v>
      </c>
      <c r="O90" s="120">
        <f t="shared" si="25"/>
        <v>0</v>
      </c>
      <c r="P90" s="120">
        <f t="shared" si="26"/>
        <v>0</v>
      </c>
      <c r="Q90" s="120">
        <f t="shared" si="27"/>
        <v>0</v>
      </c>
      <c r="R90" s="121">
        <f t="shared" si="28"/>
        <v>1012546.8489531265</v>
      </c>
      <c r="S90" s="122" t="s">
        <v>179</v>
      </c>
      <c r="T90" s="118">
        <v>89</v>
      </c>
      <c r="U90" s="124">
        <f t="array" ref="U90">IF(S90="Y",SQRT(MMULT(MMULT(TRANSPOSE('MOD Vectors ALL'!$CK$3:$CK$68),CORR_MATRIX),'MOD Vectors ALL'!$CK$3:$CK$68)),"")</f>
        <v>4109.3182208017597</v>
      </c>
      <c r="V90" s="122" t="s">
        <v>179</v>
      </c>
      <c r="W90" s="118">
        <v>89</v>
      </c>
      <c r="X90" s="124">
        <f t="array" ref="X90">IF(V90="Y",SQRT(MMULT(MMULT(TRANSPOSE('MOD Vectors DP'!$CK$3:$CK$68),CORR_MATRIX),'MOD Vectors DP'!$CK$3:$CK$68)),"")</f>
        <v>0</v>
      </c>
      <c r="Y90" s="122" t="s">
        <v>179</v>
      </c>
      <c r="Z90" s="118">
        <v>89</v>
      </c>
      <c r="AA90" s="124">
        <f t="array" ref="AA90">IF(Y90="Y",SQRT(MMULT(MMULT(TRANSPOSE('MOD Vectors FX'!$CK$3:$CK$68),CORR_MATRIX),'MOD Vectors FX'!$CK$3:$CK$68)),"")</f>
        <v>0</v>
      </c>
      <c r="AB90" s="122" t="s">
        <v>179</v>
      </c>
      <c r="AC90" s="118">
        <v>89</v>
      </c>
      <c r="AD90" s="124">
        <f t="array" ref="AD90">IF(AB90="Y",SQRT(MMULT(MMULT(TRANSPOSE('MOD Vectors IDX'!$CK$3:$CK$68),CORR_MATRIX),'MOD Vectors IDX'!$CK$3:$CK$68)),"")</f>
        <v>0</v>
      </c>
      <c r="AE90" s="122" t="s">
        <v>179</v>
      </c>
      <c r="AF90" s="118">
        <v>89</v>
      </c>
      <c r="AG90" s="206">
        <f t="array" ref="AG90">AO90+IF(AE90="Y",SQRT(MMULT(MMULT(TRANSPOSE('MOD Vectors SPD'!$CK$3:$CK$68),CORR_MATRIX),'MOD Vectors SPD'!$CK$3:$CK$68)),"")</f>
        <v>0</v>
      </c>
      <c r="AH90" s="122" t="s">
        <v>179</v>
      </c>
      <c r="AI90" s="118">
        <v>89</v>
      </c>
      <c r="AJ90" s="124">
        <f t="array" ref="AJ90">IF(AH90="Y",SQRT(MMULT(MMULT(TRANSPOSE('MOD Vectors YC'!$CK$3:$CK$68),CORR_MATRIX),'MOD Vectors YC'!$CK$3:$CK$68)),"")</f>
        <v>5839.3110468735131</v>
      </c>
      <c r="AL90" s="122" t="s">
        <v>179</v>
      </c>
      <c r="AM90" s="118">
        <v>89</v>
      </c>
      <c r="AN90" s="206">
        <f t="array" ref="AN90">SUMIF('Sensis Vectors ALL'!$E$3:$E$141,"="&amp;"YC",'Sensis Vectors ALL'!$CK$3:$CK$141)</f>
        <v>-44394.070000000007</v>
      </c>
      <c r="AO90" s="243">
        <f>IF(COUNTIF(CSVaR!$A:$F,$A90)&lt;&gt;0,VLOOKUP(A90,CSVaR!$A:$F,6,0),0)</f>
        <v>0</v>
      </c>
      <c r="AP90" s="118" t="s">
        <v>179</v>
      </c>
      <c r="AQ90" s="124">
        <f t="array" ref="AQ90">SQRT(SUMPRODUCT(H90:L90,H90:L90))</f>
        <v>1018386.16</v>
      </c>
      <c r="AR90" s="122" t="s">
        <v>179</v>
      </c>
      <c r="AS90" s="124">
        <f t="array" ref="AS90">SQRT(X90^2+AA90^2+AD90^2+AG90^2+AJ90^2)</f>
        <v>5839.3110468735131</v>
      </c>
      <c r="AU90" s="280">
        <f t="shared" si="20"/>
        <v>5</v>
      </c>
      <c r="AV90" s="280" t="str">
        <f t="shared" si="21"/>
        <v>5_US_STUD</v>
      </c>
      <c r="AW90" s="280" t="str">
        <f t="shared" si="22"/>
        <v>A1B1C2D2E8</v>
      </c>
      <c r="AX90" s="285" t="s">
        <v>369</v>
      </c>
      <c r="AY90" s="383"/>
      <c r="AZ90" s="285">
        <f>$AZ$91</f>
        <v>23608278.235440999</v>
      </c>
    </row>
    <row r="91" spans="1:52" s="79" customFormat="1" x14ac:dyDescent="0.2">
      <c r="A91" s="79">
        <v>80</v>
      </c>
      <c r="B91" s="79">
        <v>93</v>
      </c>
      <c r="C91" s="79" t="s">
        <v>136</v>
      </c>
      <c r="D91" s="79" t="s">
        <v>179</v>
      </c>
      <c r="E91" s="79">
        <f t="shared" si="19"/>
        <v>638</v>
      </c>
      <c r="G91" s="109">
        <f>IF(AND($D91="Y",$E91&lt;&gt;"",$E91&lt;&gt;-1),IF(ISERR(GETPIVOTDATA("OA_VALUE",'VaR Extracts'!$A$9,"CUT_NUM",$E91,"RF_GROUP",G$9)),0,GETPIVOTDATA("OA_VALUE",'VaR Extracts'!$A$9,"CUT_NUM",$E91,"RF_GROUP",G$9)),0)</f>
        <v>781333.63</v>
      </c>
      <c r="H91" s="110">
        <f>IF(AND($D91="Y",$E91&lt;&gt;"",$E91&lt;&gt;-1),IF(ISERR(GETPIVOTDATA("OA_VALUE",'VaR Extracts'!$A$9,"CUT_NUM",$E91,"RF_GROUP",H$9)),0,GETPIVOTDATA("OA_VALUE",'VaR Extracts'!$A$9,"CUT_NUM",$E91,"RF_GROUP",H$9)),0)</f>
        <v>0</v>
      </c>
      <c r="I91" s="110">
        <f>IF(AND($D91="Y",$E91&lt;&gt;"",$E91&lt;&gt;-1),IF(ISERR(GETPIVOTDATA("OA_VALUE",'VaR Extracts'!$A$9,"CUT_NUM",$E91,"RF_GROUP",I$9)),0,GETPIVOTDATA("OA_VALUE",'VaR Extracts'!$A$9,"CUT_NUM",$E91,"RF_GROUP",I$9)),0)</f>
        <v>0</v>
      </c>
      <c r="J91" s="110">
        <f>IF(AND($D91="Y",$E91&lt;&gt;"",$E91&lt;&gt;-1),IF(ISERR(GETPIVOTDATA("OA_VALUE",'VaR Extracts'!$A$9,"CUT_NUM",$E91,"RF_GROUP",J$9)),0,GETPIVOTDATA("OA_VALUE",'VaR Extracts'!$A$9,"CUT_NUM",$E91,"RF_GROUP",J$9)),0)</f>
        <v>0</v>
      </c>
      <c r="K91" s="110">
        <f>IF(AND($D91="Y",$E91&lt;&gt;"",$E91&lt;&gt;-1),IF(ISERR(GETPIVOTDATA("OA_VALUE",'VaR Extracts'!$A$9,"CUT_NUM",$E91,"RF_GROUP",K$9)),0,GETPIVOTDATA("OA_VALUE",'VaR Extracts'!$A$9,"CUT_NUM",$E91,"RF_GROUP",K$9)),0)</f>
        <v>0</v>
      </c>
      <c r="L91" s="111">
        <f>IF(AND($D91="Y",$E91&lt;&gt;"",$E91&lt;&gt;-1),IF(ISERR(GETPIVOTDATA("OA_VALUE",'VaR Extracts'!$A$9,"CUT_NUM",$E91,"RF_GROUP",L$9)),0,GETPIVOTDATA("OA_VALUE",'VaR Extracts'!$A$9,"CUT_NUM",$E91,"RF_GROUP",L$9)),0)</f>
        <v>1018386.16</v>
      </c>
      <c r="M91" s="109">
        <f t="shared" si="23"/>
        <v>777224.31177919824</v>
      </c>
      <c r="N91" s="110">
        <f t="shared" si="24"/>
        <v>0</v>
      </c>
      <c r="O91" s="110">
        <f t="shared" si="25"/>
        <v>0</v>
      </c>
      <c r="P91" s="110">
        <f t="shared" si="26"/>
        <v>0</v>
      </c>
      <c r="Q91" s="110">
        <f t="shared" si="27"/>
        <v>0</v>
      </c>
      <c r="R91" s="111">
        <f t="shared" si="28"/>
        <v>1012546.8489531265</v>
      </c>
      <c r="S91" s="112" t="s">
        <v>179</v>
      </c>
      <c r="T91" s="79">
        <v>90</v>
      </c>
      <c r="U91" s="96">
        <f t="array" ref="U91">IF(S91="Y",SQRT(MMULT(MMULT(TRANSPOSE('MOD Vectors ALL'!$CL$3:$CL$68),CORR_MATRIX),'MOD Vectors ALL'!$CL$3:$CL$68)),"")</f>
        <v>4109.3182208017597</v>
      </c>
      <c r="V91" s="112" t="s">
        <v>179</v>
      </c>
      <c r="W91" s="79">
        <v>90</v>
      </c>
      <c r="X91" s="96">
        <f t="array" ref="X91">IF(V91="Y",SQRT(MMULT(MMULT(TRANSPOSE('MOD Vectors DP'!$CL$3:$CL$68),CORR_MATRIX),'MOD Vectors DP'!$CL$3:$CL$68)),"")</f>
        <v>0</v>
      </c>
      <c r="Y91" s="112" t="s">
        <v>179</v>
      </c>
      <c r="Z91" s="79">
        <v>90</v>
      </c>
      <c r="AA91" s="96">
        <f t="array" ref="AA91">IF(Y91="Y",SQRT(MMULT(MMULT(TRANSPOSE('MOD Vectors FX'!$CL$3:$CL$68),CORR_MATRIX),'MOD Vectors FX'!$CL$3:$CL$68)),"")</f>
        <v>0</v>
      </c>
      <c r="AB91" s="112" t="s">
        <v>179</v>
      </c>
      <c r="AC91" s="79">
        <v>90</v>
      </c>
      <c r="AD91" s="96">
        <f t="array" ref="AD91">IF(AB91="Y",SQRT(MMULT(MMULT(TRANSPOSE('MOD Vectors IDX'!$CL$3:$CL$68),CORR_MATRIX),'MOD Vectors IDX'!$CL$3:$CL$68)),"")</f>
        <v>0</v>
      </c>
      <c r="AE91" s="112" t="s">
        <v>179</v>
      </c>
      <c r="AF91" s="79">
        <v>90</v>
      </c>
      <c r="AG91" s="207">
        <f t="array" ref="AG91">AO91+IF(AE91="Y",SQRT(MMULT(MMULT(TRANSPOSE('MOD Vectors SPD'!$CL$3:$CL$68),CORR_MATRIX),'MOD Vectors SPD'!$CL$3:$CL$68)),"")</f>
        <v>0</v>
      </c>
      <c r="AH91" s="112" t="s">
        <v>179</v>
      </c>
      <c r="AI91" s="79">
        <v>90</v>
      </c>
      <c r="AJ91" s="96">
        <f t="array" ref="AJ91">IF(AH91="Y",SQRT(MMULT(MMULT(TRANSPOSE('MOD Vectors YC'!$CL$3:$CL$68),CORR_MATRIX),'MOD Vectors YC'!$CL$3:$CL$68)),"")</f>
        <v>5839.3110468735131</v>
      </c>
      <c r="AL91" s="112" t="s">
        <v>179</v>
      </c>
      <c r="AM91" s="79">
        <v>90</v>
      </c>
      <c r="AN91" s="207">
        <f t="array" ref="AN91">SUMIF('Sensis Vectors ALL'!$E$3:$E$141,"="&amp;"YC",'Sensis Vectors ALL'!$CL$3:$CL$141)</f>
        <v>-44394.070000000007</v>
      </c>
      <c r="AO91" s="243">
        <f>IF(COUNTIF(CSVaR!$A:$F,$A91)&lt;&gt;0,VLOOKUP(A91,CSVaR!$A:$F,6,0),0)</f>
        <v>0</v>
      </c>
      <c r="AP91" s="79" t="s">
        <v>179</v>
      </c>
      <c r="AQ91" s="96">
        <f t="array" ref="AQ91">SQRT(SUMPRODUCT(H91:L91,H91:L91))</f>
        <v>1018386.16</v>
      </c>
      <c r="AR91" s="112" t="s">
        <v>179</v>
      </c>
      <c r="AS91" s="96">
        <f t="array" ref="AS91">SQRT(X91^2+AA91^2+AD91^2+AG91^2+AJ91^2)</f>
        <v>5839.3110468735131</v>
      </c>
      <c r="AU91" s="281">
        <f t="shared" si="20"/>
        <v>10</v>
      </c>
      <c r="AV91" s="281" t="str">
        <f t="shared" si="21"/>
        <v>UP_STUDNBK_L</v>
      </c>
      <c r="AW91" s="281" t="str">
        <f t="shared" si="22"/>
        <v>A1B1C2D2E8F1</v>
      </c>
      <c r="AX91" s="286" t="s">
        <v>483</v>
      </c>
      <c r="AY91" s="384">
        <v>5</v>
      </c>
      <c r="AZ91" s="286">
        <f>VLOOKUP($AV91,'PnL Report RMC_NY'!A:E,$AY91,0)</f>
        <v>23608278.235440999</v>
      </c>
    </row>
    <row r="92" spans="1:52" s="118" customFormat="1" x14ac:dyDescent="0.2">
      <c r="A92" s="118">
        <v>81</v>
      </c>
      <c r="B92" s="118">
        <v>94</v>
      </c>
      <c r="C92" s="118" t="s">
        <v>173</v>
      </c>
      <c r="D92" s="118" t="s">
        <v>179</v>
      </c>
      <c r="E92" s="118">
        <f t="shared" si="19"/>
        <v>100</v>
      </c>
      <c r="G92" s="119">
        <f>IF(AND($D92="Y",$E92&lt;&gt;"",$E92&lt;&gt;-1),IF(ISERR(GETPIVOTDATA("OA_VALUE",'VaR Extracts'!$A$9,"CUT_NUM",$E92,"RF_GROUP",G$9)),0,GETPIVOTDATA("OA_VALUE",'VaR Extracts'!$A$9,"CUT_NUM",$E92,"RF_GROUP",G$9)),0)</f>
        <v>0</v>
      </c>
      <c r="H92" s="120">
        <f>IF(AND($D92="Y",$E92&lt;&gt;"",$E92&lt;&gt;-1),IF(ISERR(GETPIVOTDATA("OA_VALUE",'VaR Extracts'!$A$9,"CUT_NUM",$E92,"RF_GROUP",H$9)),0,GETPIVOTDATA("OA_VALUE",'VaR Extracts'!$A$9,"CUT_NUM",$E92,"RF_GROUP",H$9)),0)</f>
        <v>0</v>
      </c>
      <c r="I92" s="120">
        <f>IF(AND($D92="Y",$E92&lt;&gt;"",$E92&lt;&gt;-1),IF(ISERR(GETPIVOTDATA("OA_VALUE",'VaR Extracts'!$A$9,"CUT_NUM",$E92,"RF_GROUP",I$9)),0,GETPIVOTDATA("OA_VALUE",'VaR Extracts'!$A$9,"CUT_NUM",$E92,"RF_GROUP",I$9)),0)</f>
        <v>0</v>
      </c>
      <c r="J92" s="120">
        <f>IF(AND($D92="Y",$E92&lt;&gt;"",$E92&lt;&gt;-1),IF(ISERR(GETPIVOTDATA("OA_VALUE",'VaR Extracts'!$A$9,"CUT_NUM",$E92,"RF_GROUP",J$9)),0,GETPIVOTDATA("OA_VALUE",'VaR Extracts'!$A$9,"CUT_NUM",$E92,"RF_GROUP",J$9)),0)</f>
        <v>0</v>
      </c>
      <c r="K92" s="120">
        <f>IF(AND($D92="Y",$E92&lt;&gt;"",$E92&lt;&gt;-1),IF(ISERR(GETPIVOTDATA("OA_VALUE",'VaR Extracts'!$A$9,"CUT_NUM",$E92,"RF_GROUP",K$9)),0,GETPIVOTDATA("OA_VALUE",'VaR Extracts'!$A$9,"CUT_NUM",$E92,"RF_GROUP",K$9)),0)</f>
        <v>0</v>
      </c>
      <c r="L92" s="121">
        <f>IF(AND($D92="Y",$E92&lt;&gt;"",$E92&lt;&gt;-1),IF(ISERR(GETPIVOTDATA("OA_VALUE",'VaR Extracts'!$A$9,"CUT_NUM",$E92,"RF_GROUP",L$9)),0,GETPIVOTDATA("OA_VALUE",'VaR Extracts'!$A$9,"CUT_NUM",$E92,"RF_GROUP",L$9)),0)</f>
        <v>0</v>
      </c>
      <c r="M92" s="119">
        <f t="shared" si="23"/>
        <v>-177.79231013475308</v>
      </c>
      <c r="N92" s="120">
        <f t="shared" si="24"/>
        <v>0</v>
      </c>
      <c r="O92" s="120">
        <f t="shared" si="25"/>
        <v>0</v>
      </c>
      <c r="P92" s="120">
        <f t="shared" si="26"/>
        <v>0</v>
      </c>
      <c r="Q92" s="120">
        <f t="shared" si="27"/>
        <v>0</v>
      </c>
      <c r="R92" s="121">
        <f t="shared" si="28"/>
        <v>-261.23603779775914</v>
      </c>
      <c r="S92" s="122" t="s">
        <v>179</v>
      </c>
      <c r="T92" s="118">
        <v>91</v>
      </c>
      <c r="U92" s="124">
        <f t="array" ref="U92">IF(S92="Y",SQRT(MMULT(MMULT(TRANSPOSE('MOD Vectors ALL'!$CM$3:$CM$68),CORR_MATRIX),'MOD Vectors ALL'!$CM$3:$CM$68)),"")</f>
        <v>177.79231013475308</v>
      </c>
      <c r="V92" s="122" t="s">
        <v>179</v>
      </c>
      <c r="W92" s="118">
        <v>91</v>
      </c>
      <c r="X92" s="124">
        <f t="array" ref="X92">IF(V92="Y",SQRT(MMULT(MMULT(TRANSPOSE('MOD Vectors DP'!$CM$3:$CM$68),CORR_MATRIX),'MOD Vectors DP'!$CM$3:$CM$68)),"")</f>
        <v>0</v>
      </c>
      <c r="Y92" s="122" t="s">
        <v>179</v>
      </c>
      <c r="Z92" s="118">
        <v>91</v>
      </c>
      <c r="AA92" s="124">
        <f t="array" ref="AA92">IF(Y92="Y",SQRT(MMULT(MMULT(TRANSPOSE('MOD Vectors FX'!$CM$3:$CM$68),CORR_MATRIX),'MOD Vectors FX'!$CM$3:$CM$68)),"")</f>
        <v>0</v>
      </c>
      <c r="AB92" s="122" t="s">
        <v>179</v>
      </c>
      <c r="AC92" s="118">
        <v>91</v>
      </c>
      <c r="AD92" s="124">
        <f t="array" ref="AD92">IF(AB92="Y",SQRT(MMULT(MMULT(TRANSPOSE('MOD Vectors IDX'!$CM$3:$CM$68),CORR_MATRIX),'MOD Vectors IDX'!$CM$3:$CM$68)),"")</f>
        <v>0</v>
      </c>
      <c r="AE92" s="122" t="s">
        <v>179</v>
      </c>
      <c r="AF92" s="118">
        <v>91</v>
      </c>
      <c r="AG92" s="206">
        <f t="array" ref="AG92">AO92+IF(AE92="Y",SQRT(MMULT(MMULT(TRANSPOSE('MOD Vectors SPD'!$CM$3:$CM$68),CORR_MATRIX),'MOD Vectors SPD'!$CM$3:$CM$68)),"")</f>
        <v>0</v>
      </c>
      <c r="AH92" s="122" t="s">
        <v>179</v>
      </c>
      <c r="AI92" s="118">
        <v>91</v>
      </c>
      <c r="AJ92" s="124">
        <f t="array" ref="AJ92">IF(AH92="Y",SQRT(MMULT(MMULT(TRANSPOSE('MOD Vectors YC'!$CM$3:$CM$68),CORR_MATRIX),'MOD Vectors YC'!$CM$3:$CM$68)),"")</f>
        <v>261.23603779775914</v>
      </c>
      <c r="AL92" s="122" t="s">
        <v>179</v>
      </c>
      <c r="AM92" s="118">
        <v>91</v>
      </c>
      <c r="AN92" s="206">
        <f t="array" ref="AN92">SUMIF('Sensis Vectors ALL'!$E$3:$E$141,"="&amp;"YC",'Sensis Vectors ALL'!$CM$3:$CM$141)</f>
        <v>1820.6299999999999</v>
      </c>
      <c r="AO92" s="243">
        <f>IF(COUNTIF(CSVaR!$A:$F,$A92)&lt;&gt;0,VLOOKUP(A92,CSVaR!$A:$F,6,0),0)</f>
        <v>0</v>
      </c>
      <c r="AP92" s="118" t="s">
        <v>179</v>
      </c>
      <c r="AQ92" s="124">
        <f t="array" ref="AQ92">SQRT(SUMPRODUCT(H92:L92,H92:L92))</f>
        <v>0</v>
      </c>
      <c r="AR92" s="122" t="s">
        <v>179</v>
      </c>
      <c r="AS92" s="124">
        <f t="array" ref="AS92">SQRT(X92^2+AA92^2+AD92^2+AG92^2+AJ92^2)</f>
        <v>261.23603779775914</v>
      </c>
      <c r="AU92" s="280">
        <f t="shared" si="20"/>
        <v>1</v>
      </c>
      <c r="AV92" s="280" t="str">
        <f t="shared" si="21"/>
        <v>1_OTHER</v>
      </c>
      <c r="AW92" s="280" t="str">
        <f t="shared" si="22"/>
        <v>A2</v>
      </c>
      <c r="AX92" s="285" t="s">
        <v>369</v>
      </c>
      <c r="AY92" s="383"/>
      <c r="AZ92" s="496">
        <f>$AZ$93</f>
        <v>-292936.707658</v>
      </c>
    </row>
    <row r="93" spans="1:52" s="118" customFormat="1" x14ac:dyDescent="0.2">
      <c r="A93" s="118">
        <v>82</v>
      </c>
      <c r="B93" s="118">
        <v>95</v>
      </c>
      <c r="C93" s="118" t="s">
        <v>173</v>
      </c>
      <c r="D93" s="118" t="s">
        <v>179</v>
      </c>
      <c r="E93" s="118">
        <f t="shared" si="19"/>
        <v>100</v>
      </c>
      <c r="G93" s="119">
        <f>IF(AND($D93="Y",$E93&lt;&gt;"",$E93&lt;&gt;-1),IF(ISERR(GETPIVOTDATA("OA_VALUE",'VaR Extracts'!$A$9,"CUT_NUM",$E93,"RF_GROUP",G$9)),0,GETPIVOTDATA("OA_VALUE",'VaR Extracts'!$A$9,"CUT_NUM",$E93,"RF_GROUP",G$9)),0)</f>
        <v>0</v>
      </c>
      <c r="H93" s="120">
        <f>IF(AND($D93="Y",$E93&lt;&gt;"",$E93&lt;&gt;-1),IF(ISERR(GETPIVOTDATA("OA_VALUE",'VaR Extracts'!$A$9,"CUT_NUM",$E93,"RF_GROUP",H$9)),0,GETPIVOTDATA("OA_VALUE",'VaR Extracts'!$A$9,"CUT_NUM",$E93,"RF_GROUP",H$9)),0)</f>
        <v>0</v>
      </c>
      <c r="I93" s="120">
        <f>IF(AND($D93="Y",$E93&lt;&gt;"",$E93&lt;&gt;-1),IF(ISERR(GETPIVOTDATA("OA_VALUE",'VaR Extracts'!$A$9,"CUT_NUM",$E93,"RF_GROUP",I$9)),0,GETPIVOTDATA("OA_VALUE",'VaR Extracts'!$A$9,"CUT_NUM",$E93,"RF_GROUP",I$9)),0)</f>
        <v>0</v>
      </c>
      <c r="J93" s="120">
        <f>IF(AND($D93="Y",$E93&lt;&gt;"",$E93&lt;&gt;-1),IF(ISERR(GETPIVOTDATA("OA_VALUE",'VaR Extracts'!$A$9,"CUT_NUM",$E93,"RF_GROUP",J$9)),0,GETPIVOTDATA("OA_VALUE",'VaR Extracts'!$A$9,"CUT_NUM",$E93,"RF_GROUP",J$9)),0)</f>
        <v>0</v>
      </c>
      <c r="K93" s="120">
        <f>IF(AND($D93="Y",$E93&lt;&gt;"",$E93&lt;&gt;-1),IF(ISERR(GETPIVOTDATA("OA_VALUE",'VaR Extracts'!$A$9,"CUT_NUM",$E93,"RF_GROUP",K$9)),0,GETPIVOTDATA("OA_VALUE",'VaR Extracts'!$A$9,"CUT_NUM",$E93,"RF_GROUP",K$9)),0)</f>
        <v>0</v>
      </c>
      <c r="L93" s="121">
        <f>IF(AND($D93="Y",$E93&lt;&gt;"",$E93&lt;&gt;-1),IF(ISERR(GETPIVOTDATA("OA_VALUE",'VaR Extracts'!$A$9,"CUT_NUM",$E93,"RF_GROUP",L$9)),0,GETPIVOTDATA("OA_VALUE",'VaR Extracts'!$A$9,"CUT_NUM",$E93,"RF_GROUP",L$9)),0)</f>
        <v>0</v>
      </c>
      <c r="M93" s="119">
        <f t="shared" si="23"/>
        <v>-177.79231013475308</v>
      </c>
      <c r="N93" s="120">
        <f t="shared" si="24"/>
        <v>0</v>
      </c>
      <c r="O93" s="120">
        <f t="shared" si="25"/>
        <v>0</v>
      </c>
      <c r="P93" s="120">
        <f t="shared" si="26"/>
        <v>0</v>
      </c>
      <c r="Q93" s="120">
        <f t="shared" si="27"/>
        <v>0</v>
      </c>
      <c r="R93" s="121">
        <f t="shared" si="28"/>
        <v>-261.23603779775914</v>
      </c>
      <c r="S93" s="122" t="s">
        <v>179</v>
      </c>
      <c r="T93" s="118">
        <v>92</v>
      </c>
      <c r="U93" s="124">
        <f t="array" ref="U93">IF(S93="Y",SQRT(MMULT(MMULT(TRANSPOSE('MOD Vectors ALL'!$CN$3:$CN$68),CORR_MATRIX),'MOD Vectors ALL'!$CN$3:$CN$68)),"")</f>
        <v>177.79231013475308</v>
      </c>
      <c r="V93" s="122" t="s">
        <v>179</v>
      </c>
      <c r="W93" s="118">
        <v>92</v>
      </c>
      <c r="X93" s="124">
        <f t="array" ref="X93">IF(V93="Y",SQRT(MMULT(MMULT(TRANSPOSE('MOD Vectors DP'!$CN$3:$CN$68),CORR_MATRIX),'MOD Vectors DP'!$CN$3:$CN$68)),"")</f>
        <v>0</v>
      </c>
      <c r="Y93" s="122" t="s">
        <v>179</v>
      </c>
      <c r="Z93" s="118">
        <v>92</v>
      </c>
      <c r="AA93" s="124">
        <f t="array" ref="AA93">IF(Y93="Y",SQRT(MMULT(MMULT(TRANSPOSE('MOD Vectors FX'!$CN$3:$CN$68),CORR_MATRIX),'MOD Vectors FX'!$CN$3:$CN$68)),"")</f>
        <v>0</v>
      </c>
      <c r="AB93" s="122" t="s">
        <v>179</v>
      </c>
      <c r="AC93" s="118">
        <v>92</v>
      </c>
      <c r="AD93" s="124">
        <f t="array" ref="AD93">IF(AB93="Y",SQRT(MMULT(MMULT(TRANSPOSE('MOD Vectors IDX'!$CN$3:$CN$68),CORR_MATRIX),'MOD Vectors IDX'!$CN$3:$CN$68)),"")</f>
        <v>0</v>
      </c>
      <c r="AE93" s="122" t="s">
        <v>179</v>
      </c>
      <c r="AF93" s="118">
        <v>92</v>
      </c>
      <c r="AG93" s="206">
        <f t="array" ref="AG93">AO93+IF(AE93="Y",SQRT(MMULT(MMULT(TRANSPOSE('MOD Vectors SPD'!$CN$3:$CN$68),CORR_MATRIX),'MOD Vectors SPD'!$CN$3:$CN$68)),"")</f>
        <v>0</v>
      </c>
      <c r="AH93" s="122" t="s">
        <v>179</v>
      </c>
      <c r="AI93" s="118">
        <v>92</v>
      </c>
      <c r="AJ93" s="124">
        <f t="array" ref="AJ93">IF(AH93="Y",SQRT(MMULT(MMULT(TRANSPOSE('MOD Vectors YC'!$CN$3:$CN$68),CORR_MATRIX),'MOD Vectors YC'!$CN$3:$CN$68)),"")</f>
        <v>261.23603779775914</v>
      </c>
      <c r="AL93" s="122" t="s">
        <v>179</v>
      </c>
      <c r="AM93" s="118">
        <v>92</v>
      </c>
      <c r="AN93" s="206">
        <f t="array" ref="AN93">SUMIF('Sensis Vectors ALL'!$E$3:$E$141,"="&amp;"YC",'Sensis Vectors ALL'!$CN$3:$CN$141)</f>
        <v>1820.6299999999999</v>
      </c>
      <c r="AO93" s="243">
        <f>IF(COUNTIF(CSVaR!$A:$F,$A93)&lt;&gt;0,VLOOKUP(A93,CSVaR!$A:$F,6,0),0)</f>
        <v>0</v>
      </c>
      <c r="AP93" s="118" t="s">
        <v>179</v>
      </c>
      <c r="AQ93" s="124">
        <f t="array" ref="AQ93">SQRT(SUMPRODUCT(H93:L93,H93:L93))</f>
        <v>0</v>
      </c>
      <c r="AR93" s="122" t="s">
        <v>179</v>
      </c>
      <c r="AS93" s="124">
        <f t="array" ref="AS93">SQRT(X93^2+AA93^2+AD93^2+AG93^2+AJ93^2)</f>
        <v>261.23603779775914</v>
      </c>
      <c r="AU93" s="280">
        <f t="shared" si="20"/>
        <v>2</v>
      </c>
      <c r="AV93" s="280" t="str">
        <f t="shared" si="21"/>
        <v>2_TREAS</v>
      </c>
      <c r="AW93" s="280" t="str">
        <f t="shared" si="22"/>
        <v>A2B1</v>
      </c>
      <c r="AX93" s="285" t="s">
        <v>369</v>
      </c>
      <c r="AY93" s="383"/>
      <c r="AZ93" s="285">
        <f>$AZ$94</f>
        <v>-292936.707658</v>
      </c>
    </row>
    <row r="94" spans="1:52" s="118" customFormat="1" x14ac:dyDescent="0.2">
      <c r="A94" s="118">
        <v>83</v>
      </c>
      <c r="B94" s="118">
        <v>96</v>
      </c>
      <c r="C94" s="118" t="s">
        <v>173</v>
      </c>
      <c r="D94" s="118" t="s">
        <v>179</v>
      </c>
      <c r="E94" s="118">
        <f t="shared" si="19"/>
        <v>100</v>
      </c>
      <c r="G94" s="119">
        <f>IF(AND($D94="Y",$E94&lt;&gt;"",$E94&lt;&gt;-1),IF(ISERR(GETPIVOTDATA("OA_VALUE",'VaR Extracts'!$A$9,"CUT_NUM",$E94,"RF_GROUP",G$9)),0,GETPIVOTDATA("OA_VALUE",'VaR Extracts'!$A$9,"CUT_NUM",$E94,"RF_GROUP",G$9)),0)</f>
        <v>0</v>
      </c>
      <c r="H94" s="120">
        <f>IF(AND($D94="Y",$E94&lt;&gt;"",$E94&lt;&gt;-1),IF(ISERR(GETPIVOTDATA("OA_VALUE",'VaR Extracts'!$A$9,"CUT_NUM",$E94,"RF_GROUP",H$9)),0,GETPIVOTDATA("OA_VALUE",'VaR Extracts'!$A$9,"CUT_NUM",$E94,"RF_GROUP",H$9)),0)</f>
        <v>0</v>
      </c>
      <c r="I94" s="120">
        <f>IF(AND($D94="Y",$E94&lt;&gt;"",$E94&lt;&gt;-1),IF(ISERR(GETPIVOTDATA("OA_VALUE",'VaR Extracts'!$A$9,"CUT_NUM",$E94,"RF_GROUP",I$9)),0,GETPIVOTDATA("OA_VALUE",'VaR Extracts'!$A$9,"CUT_NUM",$E94,"RF_GROUP",I$9)),0)</f>
        <v>0</v>
      </c>
      <c r="J94" s="120">
        <f>IF(AND($D94="Y",$E94&lt;&gt;"",$E94&lt;&gt;-1),IF(ISERR(GETPIVOTDATA("OA_VALUE",'VaR Extracts'!$A$9,"CUT_NUM",$E94,"RF_GROUP",J$9)),0,GETPIVOTDATA("OA_VALUE",'VaR Extracts'!$A$9,"CUT_NUM",$E94,"RF_GROUP",J$9)),0)</f>
        <v>0</v>
      </c>
      <c r="K94" s="120">
        <f>IF(AND($D94="Y",$E94&lt;&gt;"",$E94&lt;&gt;-1),IF(ISERR(GETPIVOTDATA("OA_VALUE",'VaR Extracts'!$A$9,"CUT_NUM",$E94,"RF_GROUP",K$9)),0,GETPIVOTDATA("OA_VALUE",'VaR Extracts'!$A$9,"CUT_NUM",$E94,"RF_GROUP",K$9)),0)</f>
        <v>0</v>
      </c>
      <c r="L94" s="121">
        <f>IF(AND($D94="Y",$E94&lt;&gt;"",$E94&lt;&gt;-1),IF(ISERR(GETPIVOTDATA("OA_VALUE",'VaR Extracts'!$A$9,"CUT_NUM",$E94,"RF_GROUP",L$9)),0,GETPIVOTDATA("OA_VALUE",'VaR Extracts'!$A$9,"CUT_NUM",$E94,"RF_GROUP",L$9)),0)</f>
        <v>0</v>
      </c>
      <c r="M94" s="119">
        <f t="shared" si="23"/>
        <v>-177.79231013475308</v>
      </c>
      <c r="N94" s="120">
        <f t="shared" si="24"/>
        <v>0</v>
      </c>
      <c r="O94" s="120">
        <f t="shared" si="25"/>
        <v>0</v>
      </c>
      <c r="P94" s="120">
        <f t="shared" si="26"/>
        <v>0</v>
      </c>
      <c r="Q94" s="120">
        <f t="shared" si="27"/>
        <v>0</v>
      </c>
      <c r="R94" s="121">
        <f t="shared" si="28"/>
        <v>-261.23603779775914</v>
      </c>
      <c r="S94" s="122" t="s">
        <v>179</v>
      </c>
      <c r="T94" s="118">
        <v>93</v>
      </c>
      <c r="U94" s="124">
        <f t="array" ref="U94">IF(S94="Y",SQRT(MMULT(MMULT(TRANSPOSE('MOD Vectors ALL'!$CO$3:$CO$68),CORR_MATRIX),'MOD Vectors ALL'!$CO$3:$CO$68)),"")</f>
        <v>177.79231013475308</v>
      </c>
      <c r="V94" s="122" t="s">
        <v>179</v>
      </c>
      <c r="W94" s="118">
        <v>93</v>
      </c>
      <c r="X94" s="124">
        <f t="array" ref="X94">IF(V94="Y",SQRT(MMULT(MMULT(TRANSPOSE('MOD Vectors DP'!$CO$3:$CO$68),CORR_MATRIX),'MOD Vectors DP'!$CO$3:$CO$68)),"")</f>
        <v>0</v>
      </c>
      <c r="Y94" s="122" t="s">
        <v>179</v>
      </c>
      <c r="Z94" s="118">
        <v>93</v>
      </c>
      <c r="AA94" s="124">
        <f t="array" ref="AA94">IF(Y94="Y",SQRT(MMULT(MMULT(TRANSPOSE('MOD Vectors FX'!$CO$3:$CO$68),CORR_MATRIX),'MOD Vectors FX'!$CO$3:$CO$68)),"")</f>
        <v>0</v>
      </c>
      <c r="AB94" s="122" t="s">
        <v>179</v>
      </c>
      <c r="AC94" s="118">
        <v>93</v>
      </c>
      <c r="AD94" s="124">
        <f t="array" ref="AD94">IF(AB94="Y",SQRT(MMULT(MMULT(TRANSPOSE('MOD Vectors IDX'!$CO$3:$CO$68),CORR_MATRIX),'MOD Vectors IDX'!$CO$3:$CO$68)),"")</f>
        <v>0</v>
      </c>
      <c r="AE94" s="122" t="s">
        <v>179</v>
      </c>
      <c r="AF94" s="118">
        <v>93</v>
      </c>
      <c r="AG94" s="206">
        <f t="array" ref="AG94">AO94+IF(AE94="Y",SQRT(MMULT(MMULT(TRANSPOSE('MOD Vectors SPD'!$CO$3:$CO$68),CORR_MATRIX),'MOD Vectors SPD'!$CO$3:$CO$68)),"")</f>
        <v>0</v>
      </c>
      <c r="AH94" s="122" t="s">
        <v>179</v>
      </c>
      <c r="AI94" s="118">
        <v>93</v>
      </c>
      <c r="AJ94" s="124">
        <f t="array" ref="AJ94">IF(AH94="Y",SQRT(MMULT(MMULT(TRANSPOSE('MOD Vectors YC'!$CO$3:$CO$68),CORR_MATRIX),'MOD Vectors YC'!$CO$3:$CO$68)),"")</f>
        <v>261.23603779775914</v>
      </c>
      <c r="AL94" s="122" t="s">
        <v>179</v>
      </c>
      <c r="AM94" s="118">
        <v>93</v>
      </c>
      <c r="AN94" s="206">
        <f t="array" ref="AN94">SUMIF('Sensis Vectors ALL'!$E$3:$E$141,"="&amp;"YC",'Sensis Vectors ALL'!$CO$3:$CO$141)</f>
        <v>1820.6299999999999</v>
      </c>
      <c r="AO94" s="243">
        <f>IF(COUNTIF(CSVaR!$A:$F,$A94)&lt;&gt;0,VLOOKUP(A94,CSVaR!$A:$F,6,0),0)</f>
        <v>0</v>
      </c>
      <c r="AP94" s="118" t="s">
        <v>179</v>
      </c>
      <c r="AQ94" s="124">
        <f t="array" ref="AQ94">SQRT(SUMPRODUCT(H94:L94,H94:L94))</f>
        <v>0</v>
      </c>
      <c r="AR94" s="122" t="s">
        <v>179</v>
      </c>
      <c r="AS94" s="124">
        <f t="array" ref="AS94">SQRT(X94^2+AA94^2+AD94^2+AG94^2+AJ94^2)</f>
        <v>261.23603779775914</v>
      </c>
      <c r="AU94" s="280">
        <f t="shared" si="20"/>
        <v>3</v>
      </c>
      <c r="AV94" s="280" t="str">
        <f t="shared" si="21"/>
        <v>3_TREAS</v>
      </c>
      <c r="AW94" s="280" t="str">
        <f t="shared" si="22"/>
        <v>A2B1C1</v>
      </c>
      <c r="AX94" s="285" t="s">
        <v>369</v>
      </c>
      <c r="AY94" s="383"/>
      <c r="AZ94" s="285">
        <f>$AZ$95</f>
        <v>-292936.707658</v>
      </c>
    </row>
    <row r="95" spans="1:52" s="118" customFormat="1" x14ac:dyDescent="0.2">
      <c r="A95" s="118">
        <v>84</v>
      </c>
      <c r="B95" s="118">
        <v>97</v>
      </c>
      <c r="C95" s="118" t="s">
        <v>173</v>
      </c>
      <c r="D95" s="118" t="s">
        <v>179</v>
      </c>
      <c r="E95" s="118">
        <f t="shared" si="19"/>
        <v>100</v>
      </c>
      <c r="G95" s="119">
        <f>IF(AND($D95="Y",$E95&lt;&gt;"",$E95&lt;&gt;-1),IF(ISERR(GETPIVOTDATA("OA_VALUE",'VaR Extracts'!$A$9,"CUT_NUM",$E95,"RF_GROUP",G$9)),0,GETPIVOTDATA("OA_VALUE",'VaR Extracts'!$A$9,"CUT_NUM",$E95,"RF_GROUP",G$9)),0)</f>
        <v>0</v>
      </c>
      <c r="H95" s="120">
        <f>IF(AND($D95="Y",$E95&lt;&gt;"",$E95&lt;&gt;-1),IF(ISERR(GETPIVOTDATA("OA_VALUE",'VaR Extracts'!$A$9,"CUT_NUM",$E95,"RF_GROUP",H$9)),0,GETPIVOTDATA("OA_VALUE",'VaR Extracts'!$A$9,"CUT_NUM",$E95,"RF_GROUP",H$9)),0)</f>
        <v>0</v>
      </c>
      <c r="I95" s="120">
        <f>IF(AND($D95="Y",$E95&lt;&gt;"",$E95&lt;&gt;-1),IF(ISERR(GETPIVOTDATA("OA_VALUE",'VaR Extracts'!$A$9,"CUT_NUM",$E95,"RF_GROUP",I$9)),0,GETPIVOTDATA("OA_VALUE",'VaR Extracts'!$A$9,"CUT_NUM",$E95,"RF_GROUP",I$9)),0)</f>
        <v>0</v>
      </c>
      <c r="J95" s="120">
        <f>IF(AND($D95="Y",$E95&lt;&gt;"",$E95&lt;&gt;-1),IF(ISERR(GETPIVOTDATA("OA_VALUE",'VaR Extracts'!$A$9,"CUT_NUM",$E95,"RF_GROUP",J$9)),0,GETPIVOTDATA("OA_VALUE",'VaR Extracts'!$A$9,"CUT_NUM",$E95,"RF_GROUP",J$9)),0)</f>
        <v>0</v>
      </c>
      <c r="K95" s="120">
        <f>IF(AND($D95="Y",$E95&lt;&gt;"",$E95&lt;&gt;-1),IF(ISERR(GETPIVOTDATA("OA_VALUE",'VaR Extracts'!$A$9,"CUT_NUM",$E95,"RF_GROUP",K$9)),0,GETPIVOTDATA("OA_VALUE",'VaR Extracts'!$A$9,"CUT_NUM",$E95,"RF_GROUP",K$9)),0)</f>
        <v>0</v>
      </c>
      <c r="L95" s="121">
        <f>IF(AND($D95="Y",$E95&lt;&gt;"",$E95&lt;&gt;-1),IF(ISERR(GETPIVOTDATA("OA_VALUE",'VaR Extracts'!$A$9,"CUT_NUM",$E95,"RF_GROUP",L$9)),0,GETPIVOTDATA("OA_VALUE",'VaR Extracts'!$A$9,"CUT_NUM",$E95,"RF_GROUP",L$9)),0)</f>
        <v>0</v>
      </c>
      <c r="M95" s="119">
        <f t="shared" si="23"/>
        <v>-177.79231013475308</v>
      </c>
      <c r="N95" s="120">
        <f t="shared" si="24"/>
        <v>0</v>
      </c>
      <c r="O95" s="120">
        <f t="shared" si="25"/>
        <v>0</v>
      </c>
      <c r="P95" s="120">
        <f t="shared" si="26"/>
        <v>0</v>
      </c>
      <c r="Q95" s="120">
        <f t="shared" si="27"/>
        <v>0</v>
      </c>
      <c r="R95" s="121">
        <f t="shared" si="28"/>
        <v>-261.23603779775914</v>
      </c>
      <c r="S95" s="122" t="s">
        <v>179</v>
      </c>
      <c r="T95" s="118">
        <v>94</v>
      </c>
      <c r="U95" s="124">
        <f t="array" ref="U95">IF(S95="Y",SQRT(MMULT(MMULT(TRANSPOSE('MOD Vectors ALL'!$CP$3:$CP$68),CORR_MATRIX),'MOD Vectors ALL'!$CP$3:$CP$68)),"")</f>
        <v>177.79231013475308</v>
      </c>
      <c r="V95" s="122" t="s">
        <v>179</v>
      </c>
      <c r="W95" s="118">
        <v>94</v>
      </c>
      <c r="X95" s="124">
        <f t="array" ref="X95">IF(V95="Y",SQRT(MMULT(MMULT(TRANSPOSE('MOD Vectors DP'!$CP$3:$CP$68),CORR_MATRIX),'MOD Vectors DP'!$CP$3:$CP$68)),"")</f>
        <v>0</v>
      </c>
      <c r="Y95" s="122" t="s">
        <v>179</v>
      </c>
      <c r="Z95" s="118">
        <v>94</v>
      </c>
      <c r="AA95" s="124">
        <f t="array" ref="AA95">IF(Y95="Y",SQRT(MMULT(MMULT(TRANSPOSE('MOD Vectors FX'!$CP$3:$CP$68),CORR_MATRIX),'MOD Vectors FX'!$CP$3:$CP$68)),"")</f>
        <v>0</v>
      </c>
      <c r="AB95" s="122" t="s">
        <v>179</v>
      </c>
      <c r="AC95" s="118">
        <v>94</v>
      </c>
      <c r="AD95" s="124">
        <f t="array" ref="AD95">IF(AB95="Y",SQRT(MMULT(MMULT(TRANSPOSE('MOD Vectors IDX'!$CP$3:$CP$68),CORR_MATRIX),'MOD Vectors IDX'!$CP$3:$CP$68)),"")</f>
        <v>0</v>
      </c>
      <c r="AE95" s="122" t="s">
        <v>179</v>
      </c>
      <c r="AF95" s="118">
        <v>94</v>
      </c>
      <c r="AG95" s="206">
        <f t="array" ref="AG95">AO95+IF(AE95="Y",SQRT(MMULT(MMULT(TRANSPOSE('MOD Vectors SPD'!$CP$3:$CP$68),CORR_MATRIX),'MOD Vectors SPD'!$CP$3:$CP$68)),"")</f>
        <v>0</v>
      </c>
      <c r="AH95" s="122" t="s">
        <v>179</v>
      </c>
      <c r="AI95" s="118">
        <v>94</v>
      </c>
      <c r="AJ95" s="124">
        <f t="array" ref="AJ95">IF(AH95="Y",SQRT(MMULT(MMULT(TRANSPOSE('MOD Vectors YC'!$CP$3:$CP$68),CORR_MATRIX),'MOD Vectors YC'!$CP$3:$CP$68)),"")</f>
        <v>261.23603779775914</v>
      </c>
      <c r="AL95" s="122" t="s">
        <v>179</v>
      </c>
      <c r="AM95" s="118">
        <v>94</v>
      </c>
      <c r="AN95" s="206">
        <f t="array" ref="AN95">SUMIF('Sensis Vectors ALL'!$E$3:$E$141,"="&amp;"YC",'Sensis Vectors ALL'!$CP$3:$CP$141)</f>
        <v>1820.6299999999999</v>
      </c>
      <c r="AO95" s="243">
        <f>IF(COUNTIF(CSVaR!$A:$F,$A95)&lt;&gt;0,VLOOKUP(A95,CSVaR!$A:$F,6,0),0)</f>
        <v>0</v>
      </c>
      <c r="AP95" s="118" t="s">
        <v>179</v>
      </c>
      <c r="AQ95" s="124">
        <f t="array" ref="AQ95">SQRT(SUMPRODUCT(H95:L95,H95:L95))</f>
        <v>0</v>
      </c>
      <c r="AR95" s="122" t="s">
        <v>179</v>
      </c>
      <c r="AS95" s="124">
        <f t="array" ref="AS95">SQRT(X95^2+AA95^2+AD95^2+AG95^2+AJ95^2)</f>
        <v>261.23603779775914</v>
      </c>
      <c r="AU95" s="280">
        <f t="shared" si="20"/>
        <v>4</v>
      </c>
      <c r="AV95" s="280" t="str">
        <f t="shared" si="21"/>
        <v>4_TREAS</v>
      </c>
      <c r="AW95" s="280" t="str">
        <f t="shared" si="22"/>
        <v>A2B1C1D1</v>
      </c>
      <c r="AX95" s="285" t="s">
        <v>369</v>
      </c>
      <c r="AY95" s="383"/>
      <c r="AZ95" s="285">
        <f>$AZ$96+$AZ$98</f>
        <v>-292936.707658</v>
      </c>
    </row>
    <row r="96" spans="1:52" s="118" customFormat="1" x14ac:dyDescent="0.2">
      <c r="A96" s="118">
        <v>85</v>
      </c>
      <c r="B96" s="118">
        <v>98</v>
      </c>
      <c r="C96" s="118" t="s">
        <v>173</v>
      </c>
      <c r="D96" s="118" t="s">
        <v>179</v>
      </c>
      <c r="E96" s="118">
        <f t="shared" si="19"/>
        <v>844</v>
      </c>
      <c r="G96" s="119">
        <f>IF(AND($D96="Y",$E96&lt;&gt;"",$E96&lt;&gt;-1),IF(ISERR(GETPIVOTDATA("OA_VALUE",'VaR Extracts'!$A$9,"CUT_NUM",$E96,"RF_GROUP",G$9)),0,GETPIVOTDATA("OA_VALUE",'VaR Extracts'!$A$9,"CUT_NUM",$E96,"RF_GROUP",G$9)),0)</f>
        <v>0</v>
      </c>
      <c r="H96" s="120">
        <f>IF(AND($D96="Y",$E96&lt;&gt;"",$E96&lt;&gt;-1),IF(ISERR(GETPIVOTDATA("OA_VALUE",'VaR Extracts'!$A$9,"CUT_NUM",$E96,"RF_GROUP",H$9)),0,GETPIVOTDATA("OA_VALUE",'VaR Extracts'!$A$9,"CUT_NUM",$E96,"RF_GROUP",H$9)),0)</f>
        <v>0</v>
      </c>
      <c r="I96" s="120">
        <f>IF(AND($D96="Y",$E96&lt;&gt;"",$E96&lt;&gt;-1),IF(ISERR(GETPIVOTDATA("OA_VALUE",'VaR Extracts'!$A$9,"CUT_NUM",$E96,"RF_GROUP",I$9)),0,GETPIVOTDATA("OA_VALUE",'VaR Extracts'!$A$9,"CUT_NUM",$E96,"RF_GROUP",I$9)),0)</f>
        <v>0</v>
      </c>
      <c r="J96" s="120">
        <f>IF(AND($D96="Y",$E96&lt;&gt;"",$E96&lt;&gt;-1),IF(ISERR(GETPIVOTDATA("OA_VALUE",'VaR Extracts'!$A$9,"CUT_NUM",$E96,"RF_GROUP",J$9)),0,GETPIVOTDATA("OA_VALUE",'VaR Extracts'!$A$9,"CUT_NUM",$E96,"RF_GROUP",J$9)),0)</f>
        <v>0</v>
      </c>
      <c r="K96" s="120">
        <f>IF(AND($D96="Y",$E96&lt;&gt;"",$E96&lt;&gt;-1),IF(ISERR(GETPIVOTDATA("OA_VALUE",'VaR Extracts'!$A$9,"CUT_NUM",$E96,"RF_GROUP",K$9)),0,GETPIVOTDATA("OA_VALUE",'VaR Extracts'!$A$9,"CUT_NUM",$E96,"RF_GROUP",K$9)),0)</f>
        <v>0</v>
      </c>
      <c r="L96" s="121">
        <f>IF(AND($D96="Y",$E96&lt;&gt;"",$E96&lt;&gt;-1),IF(ISERR(GETPIVOTDATA("OA_VALUE",'VaR Extracts'!$A$9,"CUT_NUM",$E96,"RF_GROUP",L$9)),0,GETPIVOTDATA("OA_VALUE",'VaR Extracts'!$A$9,"CUT_NUM",$E96,"RF_GROUP",L$9)),0)</f>
        <v>0</v>
      </c>
      <c r="M96" s="119">
        <f t="shared" si="23"/>
        <v>0</v>
      </c>
      <c r="N96" s="120">
        <f t="shared" si="24"/>
        <v>0</v>
      </c>
      <c r="O96" s="120">
        <f t="shared" si="25"/>
        <v>0</v>
      </c>
      <c r="P96" s="120">
        <f t="shared" si="26"/>
        <v>0</v>
      </c>
      <c r="Q96" s="120">
        <f t="shared" si="27"/>
        <v>0</v>
      </c>
      <c r="R96" s="121">
        <f t="shared" si="28"/>
        <v>0</v>
      </c>
      <c r="S96" s="122" t="s">
        <v>179</v>
      </c>
      <c r="T96" s="118">
        <v>95</v>
      </c>
      <c r="U96" s="124">
        <f t="array" ref="U96">IF(S96="Y",SQRT(MMULT(MMULT(TRANSPOSE('MOD Vectors ALL'!$CQ$3:$CQ$68),CORR_MATRIX),'MOD Vectors ALL'!$CQ$3:$CQ$68)),"")</f>
        <v>0</v>
      </c>
      <c r="V96" s="122" t="s">
        <v>179</v>
      </c>
      <c r="W96" s="118">
        <v>95</v>
      </c>
      <c r="X96" s="124">
        <f t="array" ref="X96">IF(V96="Y",SQRT(MMULT(MMULT(TRANSPOSE('MOD Vectors DP'!$CQ$3:$CQ$68),CORR_MATRIX),'MOD Vectors DP'!$CQ$3:$CQ$68)),"")</f>
        <v>0</v>
      </c>
      <c r="Y96" s="122" t="s">
        <v>179</v>
      </c>
      <c r="Z96" s="118">
        <v>95</v>
      </c>
      <c r="AA96" s="124">
        <f t="array" ref="AA96">IF(Y96="Y",SQRT(MMULT(MMULT(TRANSPOSE('MOD Vectors FX'!$CQ$3:$CQ$68),CORR_MATRIX),'MOD Vectors FX'!$CQ$3:$CQ$68)),"")</f>
        <v>0</v>
      </c>
      <c r="AB96" s="122" t="s">
        <v>179</v>
      </c>
      <c r="AC96" s="118">
        <v>95</v>
      </c>
      <c r="AD96" s="124">
        <f t="array" ref="AD96">IF(AB96="Y",SQRT(MMULT(MMULT(TRANSPOSE('MOD Vectors IDX'!$CQ$3:$CQ$68),CORR_MATRIX),'MOD Vectors IDX'!$CQ$3:$CQ$68)),"")</f>
        <v>0</v>
      </c>
      <c r="AE96" s="122" t="s">
        <v>179</v>
      </c>
      <c r="AF96" s="118">
        <v>95</v>
      </c>
      <c r="AG96" s="206">
        <f t="array" ref="AG96">AO96+IF(AE96="Y",SQRT(MMULT(MMULT(TRANSPOSE('MOD Vectors SPD'!$CQ$3:$CQ$68),CORR_MATRIX),'MOD Vectors SPD'!$CQ$3:$CQ$68)),"")</f>
        <v>0</v>
      </c>
      <c r="AH96" s="122" t="s">
        <v>179</v>
      </c>
      <c r="AI96" s="118">
        <v>95</v>
      </c>
      <c r="AJ96" s="124">
        <f t="array" ref="AJ96">IF(AH96="Y",SQRT(MMULT(MMULT(TRANSPOSE('MOD Vectors YC'!$CQ$3:$CQ$68),CORR_MATRIX),'MOD Vectors YC'!$CQ$3:$CQ$68)),"")</f>
        <v>0</v>
      </c>
      <c r="AL96" s="122" t="s">
        <v>179</v>
      </c>
      <c r="AM96" s="118">
        <v>95</v>
      </c>
      <c r="AN96" s="206">
        <f t="array" ref="AN96">SUMIF('Sensis Vectors ALL'!$E$3:$E$141,"="&amp;"YC",'Sensis Vectors ALL'!$CQ$3:$CQ$141)</f>
        <v>0</v>
      </c>
      <c r="AO96" s="243">
        <f>IF(COUNTIF(CSVaR!$A:$F,$A96)&lt;&gt;0,VLOOKUP(A96,CSVaR!$A:$F,6,0),0)</f>
        <v>0</v>
      </c>
      <c r="AP96" s="118" t="s">
        <v>179</v>
      </c>
      <c r="AQ96" s="124">
        <f t="array" ref="AQ96">SQRT(SUMPRODUCT(H96:L96,H96:L96))</f>
        <v>0</v>
      </c>
      <c r="AR96" s="122" t="s">
        <v>179</v>
      </c>
      <c r="AS96" s="124">
        <f t="array" ref="AS96">SQRT(X96^2+AA96^2+AD96^2+AG96^2+AJ96^2)</f>
        <v>0</v>
      </c>
      <c r="AU96" s="280">
        <f t="shared" si="20"/>
        <v>5</v>
      </c>
      <c r="AV96" s="280" t="str">
        <f t="shared" si="21"/>
        <v>5_EQUITY</v>
      </c>
      <c r="AW96" s="280" t="str">
        <f t="shared" si="22"/>
        <v>A2B1C1D1E1</v>
      </c>
      <c r="AX96" s="285" t="s">
        <v>369</v>
      </c>
      <c r="AY96" s="383"/>
      <c r="AZ96" s="285"/>
    </row>
    <row r="97" spans="1:52" s="79" customFormat="1" x14ac:dyDescent="0.2">
      <c r="A97" s="79">
        <v>86</v>
      </c>
      <c r="B97" s="79">
        <v>99</v>
      </c>
      <c r="C97" s="79" t="s">
        <v>137</v>
      </c>
      <c r="D97" s="79" t="s">
        <v>179</v>
      </c>
      <c r="E97" s="79">
        <f t="shared" si="19"/>
        <v>844</v>
      </c>
      <c r="G97" s="109">
        <f>IF(AND($D97="Y",$E97&lt;&gt;"",$E97&lt;&gt;-1),IF(ISERR(GETPIVOTDATA("OA_VALUE",'VaR Extracts'!$A$9,"CUT_NUM",$E97,"RF_GROUP",G$9)),0,GETPIVOTDATA("OA_VALUE",'VaR Extracts'!$A$9,"CUT_NUM",$E97,"RF_GROUP",G$9)),0)</f>
        <v>0</v>
      </c>
      <c r="H97" s="110">
        <f>IF(AND($D97="Y",$E97&lt;&gt;"",$E97&lt;&gt;-1),IF(ISERR(GETPIVOTDATA("OA_VALUE",'VaR Extracts'!$A$9,"CUT_NUM",$E97,"RF_GROUP",H$9)),0,GETPIVOTDATA("OA_VALUE",'VaR Extracts'!$A$9,"CUT_NUM",$E97,"RF_GROUP",H$9)),0)</f>
        <v>0</v>
      </c>
      <c r="I97" s="110">
        <f>IF(AND($D97="Y",$E97&lt;&gt;"",$E97&lt;&gt;-1),IF(ISERR(GETPIVOTDATA("OA_VALUE",'VaR Extracts'!$A$9,"CUT_NUM",$E97,"RF_GROUP",I$9)),0,GETPIVOTDATA("OA_VALUE",'VaR Extracts'!$A$9,"CUT_NUM",$E97,"RF_GROUP",I$9)),0)</f>
        <v>0</v>
      </c>
      <c r="J97" s="110">
        <f>IF(AND($D97="Y",$E97&lt;&gt;"",$E97&lt;&gt;-1),IF(ISERR(GETPIVOTDATA("OA_VALUE",'VaR Extracts'!$A$9,"CUT_NUM",$E97,"RF_GROUP",J$9)),0,GETPIVOTDATA("OA_VALUE",'VaR Extracts'!$A$9,"CUT_NUM",$E97,"RF_GROUP",J$9)),0)</f>
        <v>0</v>
      </c>
      <c r="K97" s="110">
        <f>IF(AND($D97="Y",$E97&lt;&gt;"",$E97&lt;&gt;-1),IF(ISERR(GETPIVOTDATA("OA_VALUE",'VaR Extracts'!$A$9,"CUT_NUM",$E97,"RF_GROUP",K$9)),0,GETPIVOTDATA("OA_VALUE",'VaR Extracts'!$A$9,"CUT_NUM",$E97,"RF_GROUP",K$9)),0)</f>
        <v>0</v>
      </c>
      <c r="L97" s="111">
        <f>IF(AND($D97="Y",$E97&lt;&gt;"",$E97&lt;&gt;-1),IF(ISERR(GETPIVOTDATA("OA_VALUE",'VaR Extracts'!$A$9,"CUT_NUM",$E97,"RF_GROUP",L$9)),0,GETPIVOTDATA("OA_VALUE",'VaR Extracts'!$A$9,"CUT_NUM",$E97,"RF_GROUP",L$9)),0)</f>
        <v>0</v>
      </c>
      <c r="M97" s="109">
        <f t="shared" si="23"/>
        <v>0</v>
      </c>
      <c r="N97" s="110">
        <f t="shared" si="24"/>
        <v>0</v>
      </c>
      <c r="O97" s="110">
        <f t="shared" si="25"/>
        <v>0</v>
      </c>
      <c r="P97" s="110">
        <f t="shared" si="26"/>
        <v>0</v>
      </c>
      <c r="Q97" s="110">
        <f t="shared" si="27"/>
        <v>0</v>
      </c>
      <c r="R97" s="111">
        <f t="shared" si="28"/>
        <v>0</v>
      </c>
      <c r="S97" s="112" t="s">
        <v>179</v>
      </c>
      <c r="T97" s="79">
        <v>96</v>
      </c>
      <c r="U97" s="96">
        <f t="array" ref="U97">IF(S97="Y",SQRT(MMULT(MMULT(TRANSPOSE('MOD Vectors ALL'!$CR$3:$CR$68),CORR_MATRIX),'MOD Vectors ALL'!$CR$3:$CR$68)),"")</f>
        <v>0</v>
      </c>
      <c r="V97" s="112" t="s">
        <v>179</v>
      </c>
      <c r="W97" s="79">
        <v>96</v>
      </c>
      <c r="X97" s="96">
        <f t="array" ref="X97">IF(V97="Y",SQRT(MMULT(MMULT(TRANSPOSE('MOD Vectors DP'!$CR$3:$CR$68),CORR_MATRIX),'MOD Vectors DP'!$CR$3:$CR$68)),"")</f>
        <v>0</v>
      </c>
      <c r="Y97" s="112" t="s">
        <v>179</v>
      </c>
      <c r="Z97" s="79">
        <v>96</v>
      </c>
      <c r="AA97" s="96">
        <f t="array" ref="AA97">IF(Y97="Y",SQRT(MMULT(MMULT(TRANSPOSE('MOD Vectors FX'!$CR$3:$CR$68),CORR_MATRIX),'MOD Vectors FX'!$CR$3:$CR$68)),"")</f>
        <v>0</v>
      </c>
      <c r="AB97" s="112" t="s">
        <v>179</v>
      </c>
      <c r="AC97" s="79">
        <v>96</v>
      </c>
      <c r="AD97" s="96">
        <f t="array" ref="AD97">IF(AB97="Y",SQRT(MMULT(MMULT(TRANSPOSE('MOD Vectors IDX'!$CR$3:$CR$68),CORR_MATRIX),'MOD Vectors IDX'!$CR$3:$CR$68)),"")</f>
        <v>0</v>
      </c>
      <c r="AE97" s="112" t="s">
        <v>179</v>
      </c>
      <c r="AF97" s="79">
        <v>96</v>
      </c>
      <c r="AG97" s="207">
        <f t="array" ref="AG97">AO97+IF(AE97="Y",SQRT(MMULT(MMULT(TRANSPOSE('MOD Vectors SPD'!$CR$3:$CR$68),CORR_MATRIX),'MOD Vectors SPD'!$CR$3:$CR$68)),"")</f>
        <v>0</v>
      </c>
      <c r="AH97" s="112" t="s">
        <v>179</v>
      </c>
      <c r="AI97" s="79">
        <v>96</v>
      </c>
      <c r="AJ97" s="96">
        <f t="array" ref="AJ97">IF(AH97="Y",SQRT(MMULT(MMULT(TRANSPOSE('MOD Vectors YC'!$CR$3:$CR$68),CORR_MATRIX),'MOD Vectors YC'!$CR$3:$CR$68)),"")</f>
        <v>0</v>
      </c>
      <c r="AL97" s="112" t="s">
        <v>179</v>
      </c>
      <c r="AM97" s="79">
        <v>96</v>
      </c>
      <c r="AN97" s="207">
        <f t="array" ref="AN97">SUMIF('Sensis Vectors ALL'!$E$3:$E$141,"="&amp;"YC",'Sensis Vectors ALL'!$CR$3:$CR$141)</f>
        <v>0</v>
      </c>
      <c r="AO97" s="243">
        <f>IF(COUNTIF(CSVaR!$A:$F,$A97)&lt;&gt;0,VLOOKUP(A97,CSVaR!$A:$F,6,0),0)</f>
        <v>0</v>
      </c>
      <c r="AP97" s="79" t="s">
        <v>179</v>
      </c>
      <c r="AQ97" s="96">
        <f t="array" ref="AQ97">SQRT(SUMPRODUCT(H97:L97,H97:L97))</f>
        <v>0</v>
      </c>
      <c r="AR97" s="112" t="s">
        <v>179</v>
      </c>
      <c r="AS97" s="96">
        <f t="array" ref="AS97">SQRT(X97^2+AA97^2+AD97^2+AG97^2+AJ97^2)</f>
        <v>0</v>
      </c>
      <c r="AU97" s="281">
        <f t="shared" si="20"/>
        <v>10</v>
      </c>
      <c r="AV97" s="281" t="str">
        <f t="shared" si="21"/>
        <v>A_EquityInvestment</v>
      </c>
      <c r="AW97" s="281" t="str">
        <f t="shared" si="22"/>
        <v>A2B1C1D1E1F1</v>
      </c>
      <c r="AX97" s="286" t="s">
        <v>474</v>
      </c>
      <c r="AY97" s="384" t="str">
        <f>IF($AX97="FINBRIDGE",6,IF($AX97="DB",3,IF($AX97="GROUP_PNL",12,"IRRELEVANT")))</f>
        <v>IRRELEVANT</v>
      </c>
      <c r="AZ97" s="286" t="s">
        <v>414</v>
      </c>
    </row>
    <row r="98" spans="1:52" s="118" customFormat="1" x14ac:dyDescent="0.2">
      <c r="A98" s="118">
        <v>87</v>
      </c>
      <c r="B98" s="118">
        <v>100</v>
      </c>
      <c r="C98" s="118" t="s">
        <v>173</v>
      </c>
      <c r="D98" s="118" t="s">
        <v>179</v>
      </c>
      <c r="E98" s="118">
        <f t="shared" si="19"/>
        <v>110</v>
      </c>
      <c r="G98" s="119">
        <f>IF(AND($D98="Y",$E98&lt;&gt;"",$E98&lt;&gt;-1),IF(ISERR(GETPIVOTDATA("OA_VALUE",'VaR Extracts'!$A$9,"CUT_NUM",$E98,"RF_GROUP",G$9)),0,GETPIVOTDATA("OA_VALUE",'VaR Extracts'!$A$9,"CUT_NUM",$E98,"RF_GROUP",G$9)),0)</f>
        <v>0</v>
      </c>
      <c r="H98" s="120">
        <f>IF(AND($D98="Y",$E98&lt;&gt;"",$E98&lt;&gt;-1),IF(ISERR(GETPIVOTDATA("OA_VALUE",'VaR Extracts'!$A$9,"CUT_NUM",$E98,"RF_GROUP",H$9)),0,GETPIVOTDATA("OA_VALUE",'VaR Extracts'!$A$9,"CUT_NUM",$E98,"RF_GROUP",H$9)),0)</f>
        <v>0</v>
      </c>
      <c r="I98" s="120">
        <f>IF(AND($D98="Y",$E98&lt;&gt;"",$E98&lt;&gt;-1),IF(ISERR(GETPIVOTDATA("OA_VALUE",'VaR Extracts'!$A$9,"CUT_NUM",$E98,"RF_GROUP",I$9)),0,GETPIVOTDATA("OA_VALUE",'VaR Extracts'!$A$9,"CUT_NUM",$E98,"RF_GROUP",I$9)),0)</f>
        <v>0</v>
      </c>
      <c r="J98" s="120">
        <f>IF(AND($D98="Y",$E98&lt;&gt;"",$E98&lt;&gt;-1),IF(ISERR(GETPIVOTDATA("OA_VALUE",'VaR Extracts'!$A$9,"CUT_NUM",$E98,"RF_GROUP",J$9)),0,GETPIVOTDATA("OA_VALUE",'VaR Extracts'!$A$9,"CUT_NUM",$E98,"RF_GROUP",J$9)),0)</f>
        <v>0</v>
      </c>
      <c r="K98" s="120">
        <f>IF(AND($D98="Y",$E98&lt;&gt;"",$E98&lt;&gt;-1),IF(ISERR(GETPIVOTDATA("OA_VALUE",'VaR Extracts'!$A$9,"CUT_NUM",$E98,"RF_GROUP",K$9)),0,GETPIVOTDATA("OA_VALUE",'VaR Extracts'!$A$9,"CUT_NUM",$E98,"RF_GROUP",K$9)),0)</f>
        <v>0</v>
      </c>
      <c r="L98" s="121">
        <f>IF(AND($D98="Y",$E98&lt;&gt;"",$E98&lt;&gt;-1),IF(ISERR(GETPIVOTDATA("OA_VALUE",'VaR Extracts'!$A$9,"CUT_NUM",$E98,"RF_GROUP",L$9)),0,GETPIVOTDATA("OA_VALUE",'VaR Extracts'!$A$9,"CUT_NUM",$E98,"RF_GROUP",L$9)),0)</f>
        <v>0</v>
      </c>
      <c r="M98" s="119">
        <f t="shared" si="23"/>
        <v>-177.79231013475308</v>
      </c>
      <c r="N98" s="120">
        <f t="shared" si="24"/>
        <v>0</v>
      </c>
      <c r="O98" s="120">
        <f t="shared" si="25"/>
        <v>0</v>
      </c>
      <c r="P98" s="120">
        <f t="shared" si="26"/>
        <v>0</v>
      </c>
      <c r="Q98" s="120">
        <f t="shared" si="27"/>
        <v>0</v>
      </c>
      <c r="R98" s="121">
        <f t="shared" si="28"/>
        <v>-261.23603779775914</v>
      </c>
      <c r="S98" s="122" t="s">
        <v>179</v>
      </c>
      <c r="T98" s="118">
        <v>97</v>
      </c>
      <c r="U98" s="124">
        <f t="array" ref="U98">IF(S98="Y",SQRT(MMULT(MMULT(TRANSPOSE('MOD Vectors ALL'!$CS$3:$CS$68),CORR_MATRIX),'MOD Vectors ALL'!$CS$3:$CS$68)),"")</f>
        <v>177.79231013475308</v>
      </c>
      <c r="V98" s="122" t="s">
        <v>179</v>
      </c>
      <c r="W98" s="118">
        <v>97</v>
      </c>
      <c r="X98" s="124">
        <f t="array" ref="X98">IF(V98="Y",SQRT(MMULT(MMULT(TRANSPOSE('MOD Vectors DP'!$CS$3:$CS$68),CORR_MATRIX),'MOD Vectors DP'!$CS$3:$CS$68)),"")</f>
        <v>0</v>
      </c>
      <c r="Y98" s="122" t="s">
        <v>179</v>
      </c>
      <c r="Z98" s="118">
        <v>97</v>
      </c>
      <c r="AA98" s="124">
        <f t="array" ref="AA98">IF(Y98="Y",SQRT(MMULT(MMULT(TRANSPOSE('MOD Vectors FX'!$CS$3:$CS$68),CORR_MATRIX),'MOD Vectors FX'!$CS$3:$CS$68)),"")</f>
        <v>0</v>
      </c>
      <c r="AB98" s="122" t="s">
        <v>179</v>
      </c>
      <c r="AC98" s="118">
        <v>97</v>
      </c>
      <c r="AD98" s="124">
        <f t="array" ref="AD98">IF(AB98="Y",SQRT(MMULT(MMULT(TRANSPOSE('MOD Vectors IDX'!$CS$3:$CS$68),CORR_MATRIX),'MOD Vectors IDX'!$CS$3:$CS$68)),"")</f>
        <v>0</v>
      </c>
      <c r="AE98" s="122" t="s">
        <v>179</v>
      </c>
      <c r="AF98" s="118">
        <v>97</v>
      </c>
      <c r="AG98" s="206">
        <f t="array" ref="AG98">AO98+IF(AE98="Y",SQRT(MMULT(MMULT(TRANSPOSE('MOD Vectors SPD'!$CS$3:$CS$68),CORR_MATRIX),'MOD Vectors SPD'!$CS$3:$CS$68)),"")</f>
        <v>0</v>
      </c>
      <c r="AH98" s="122" t="s">
        <v>179</v>
      </c>
      <c r="AI98" s="118">
        <v>97</v>
      </c>
      <c r="AJ98" s="124">
        <f t="array" ref="AJ98">IF(AH98="Y",SQRT(MMULT(MMULT(TRANSPOSE('MOD Vectors YC'!$CS$3:$CS$68),CORR_MATRIX),'MOD Vectors YC'!$CS$3:$CS$68)),"")</f>
        <v>261.23603779775914</v>
      </c>
      <c r="AL98" s="122" t="s">
        <v>179</v>
      </c>
      <c r="AM98" s="118">
        <v>97</v>
      </c>
      <c r="AN98" s="206">
        <f t="array" ref="AN98">SUMIF('Sensis Vectors ALL'!$E$3:$E$141,"="&amp;"YC",'Sensis Vectors ALL'!$CS$3:$CS$141)</f>
        <v>1820.6299999999999</v>
      </c>
      <c r="AO98" s="243">
        <f>IF(COUNTIF(CSVaR!$A:$F,$A98)&lt;&gt;0,VLOOKUP(A98,CSVaR!$A:$F,6,0),0)</f>
        <v>0</v>
      </c>
      <c r="AP98" s="118" t="s">
        <v>179</v>
      </c>
      <c r="AQ98" s="124">
        <f t="array" ref="AQ98">SQRT(SUMPRODUCT(H98:L98,H98:L98))</f>
        <v>0</v>
      </c>
      <c r="AR98" s="122" t="s">
        <v>179</v>
      </c>
      <c r="AS98" s="124">
        <f t="array" ref="AS98">SQRT(X98^2+AA98^2+AD98^2+AG98^2+AJ98^2)</f>
        <v>261.23603779775914</v>
      </c>
      <c r="AU98" s="280">
        <f t="shared" si="20"/>
        <v>5</v>
      </c>
      <c r="AV98" s="280" t="str">
        <f t="shared" si="21"/>
        <v>5_LIQ_MGGMT</v>
      </c>
      <c r="AW98" s="280" t="str">
        <f t="shared" si="22"/>
        <v>A2B1C1D1E2</v>
      </c>
      <c r="AX98" s="285" t="s">
        <v>369</v>
      </c>
      <c r="AY98" s="383"/>
      <c r="AZ98" s="285">
        <f>$AZ$100</f>
        <v>-292936.707658</v>
      </c>
    </row>
    <row r="99" spans="1:52" s="79" customFormat="1" x14ac:dyDescent="0.2">
      <c r="A99" s="79">
        <v>88</v>
      </c>
      <c r="B99" s="79">
        <v>101</v>
      </c>
      <c r="C99" s="79" t="s">
        <v>137</v>
      </c>
      <c r="D99" s="79" t="s">
        <v>179</v>
      </c>
      <c r="E99" s="79">
        <f t="shared" si="19"/>
        <v>813</v>
      </c>
      <c r="G99" s="109">
        <f>IF(AND($D99="Y",$E99&lt;&gt;"",$E99&lt;&gt;-1),IF(ISERR(GETPIVOTDATA("OA_VALUE",'VaR Extracts'!$A$9,"CUT_NUM",$E99,"RF_GROUP",G$9)),0,GETPIVOTDATA("OA_VALUE",'VaR Extracts'!$A$9,"CUT_NUM",$E99,"RF_GROUP",G$9)),0)</f>
        <v>0</v>
      </c>
      <c r="H99" s="110">
        <f>IF(AND($D99="Y",$E99&lt;&gt;"",$E99&lt;&gt;-1),IF(ISERR(GETPIVOTDATA("OA_VALUE",'VaR Extracts'!$A$9,"CUT_NUM",$E99,"RF_GROUP",H$9)),0,GETPIVOTDATA("OA_VALUE",'VaR Extracts'!$A$9,"CUT_NUM",$E99,"RF_GROUP",H$9)),0)</f>
        <v>0</v>
      </c>
      <c r="I99" s="110">
        <f>IF(AND($D99="Y",$E99&lt;&gt;"",$E99&lt;&gt;-1),IF(ISERR(GETPIVOTDATA("OA_VALUE",'VaR Extracts'!$A$9,"CUT_NUM",$E99,"RF_GROUP",I$9)),0,GETPIVOTDATA("OA_VALUE",'VaR Extracts'!$A$9,"CUT_NUM",$E99,"RF_GROUP",I$9)),0)</f>
        <v>0</v>
      </c>
      <c r="J99" s="110">
        <f>IF(AND($D99="Y",$E99&lt;&gt;"",$E99&lt;&gt;-1),IF(ISERR(GETPIVOTDATA("OA_VALUE",'VaR Extracts'!$A$9,"CUT_NUM",$E99,"RF_GROUP",J$9)),0,GETPIVOTDATA("OA_VALUE",'VaR Extracts'!$A$9,"CUT_NUM",$E99,"RF_GROUP",J$9)),0)</f>
        <v>0</v>
      </c>
      <c r="K99" s="110">
        <f>IF(AND($D99="Y",$E99&lt;&gt;"",$E99&lt;&gt;-1),IF(ISERR(GETPIVOTDATA("OA_VALUE",'VaR Extracts'!$A$9,"CUT_NUM",$E99,"RF_GROUP",K$9)),0,GETPIVOTDATA("OA_VALUE",'VaR Extracts'!$A$9,"CUT_NUM",$E99,"RF_GROUP",K$9)),0)</f>
        <v>0</v>
      </c>
      <c r="L99" s="111">
        <f>IF(AND($D99="Y",$E99&lt;&gt;"",$E99&lt;&gt;-1),IF(ISERR(GETPIVOTDATA("OA_VALUE",'VaR Extracts'!$A$9,"CUT_NUM",$E99,"RF_GROUP",L$9)),0,GETPIVOTDATA("OA_VALUE",'VaR Extracts'!$A$9,"CUT_NUM",$E99,"RF_GROUP",L$9)),0)</f>
        <v>0</v>
      </c>
      <c r="M99" s="109">
        <f t="shared" si="23"/>
        <v>0</v>
      </c>
      <c r="N99" s="110">
        <f t="shared" si="24"/>
        <v>0</v>
      </c>
      <c r="O99" s="110">
        <f t="shared" si="25"/>
        <v>0</v>
      </c>
      <c r="P99" s="110">
        <f t="shared" si="26"/>
        <v>0</v>
      </c>
      <c r="Q99" s="110">
        <f t="shared" si="27"/>
        <v>0</v>
      </c>
      <c r="R99" s="111">
        <f t="shared" si="28"/>
        <v>0</v>
      </c>
      <c r="S99" s="112" t="s">
        <v>179</v>
      </c>
      <c r="T99" s="79">
        <v>98</v>
      </c>
      <c r="U99" s="96">
        <f t="array" ref="U99">IF(S99="Y",SQRT(MMULT(MMULT(TRANSPOSE('MOD Vectors ALL'!$CT$3:$CT$68),CORR_MATRIX),'MOD Vectors ALL'!$CT$3:$CT$68)),"")</f>
        <v>0</v>
      </c>
      <c r="V99" s="112" t="s">
        <v>179</v>
      </c>
      <c r="W99" s="79">
        <v>98</v>
      </c>
      <c r="X99" s="96">
        <f t="array" ref="X99">IF(V99="Y",SQRT(MMULT(MMULT(TRANSPOSE('MOD Vectors DP'!$CT$3:$CT$68),CORR_MATRIX),'MOD Vectors DP'!$CT$3:$CT$68)),"")</f>
        <v>0</v>
      </c>
      <c r="Y99" s="112" t="s">
        <v>179</v>
      </c>
      <c r="Z99" s="79">
        <v>98</v>
      </c>
      <c r="AA99" s="96">
        <f t="array" ref="AA99">IF(Y99="Y",SQRT(MMULT(MMULT(TRANSPOSE('MOD Vectors FX'!$CT$3:$CT$68),CORR_MATRIX),'MOD Vectors FX'!$CT$3:$CT$68)),"")</f>
        <v>0</v>
      </c>
      <c r="AB99" s="112" t="s">
        <v>179</v>
      </c>
      <c r="AC99" s="79">
        <v>98</v>
      </c>
      <c r="AD99" s="96">
        <f t="array" ref="AD99">IF(AB99="Y",SQRT(MMULT(MMULT(TRANSPOSE('MOD Vectors IDX'!$CT$3:$CT$68),CORR_MATRIX),'MOD Vectors IDX'!$CT$3:$CT$68)),"")</f>
        <v>0</v>
      </c>
      <c r="AE99" s="112" t="s">
        <v>179</v>
      </c>
      <c r="AF99" s="79">
        <v>98</v>
      </c>
      <c r="AG99" s="207">
        <f t="array" ref="AG99">AO99+IF(AE99="Y",SQRT(MMULT(MMULT(TRANSPOSE('MOD Vectors SPD'!$CT$3:$CT$68),CORR_MATRIX),'MOD Vectors SPD'!$CT$3:$CT$68)),"")</f>
        <v>0</v>
      </c>
      <c r="AH99" s="112" t="s">
        <v>179</v>
      </c>
      <c r="AI99" s="79">
        <v>98</v>
      </c>
      <c r="AJ99" s="96">
        <f t="array" ref="AJ99">IF(AH99="Y",SQRT(MMULT(MMULT(TRANSPOSE('MOD Vectors YC'!$CT$3:$CT$68),CORR_MATRIX),'MOD Vectors YC'!$CT$3:$CT$68)),"")</f>
        <v>0</v>
      </c>
      <c r="AL99" s="112" t="s">
        <v>179</v>
      </c>
      <c r="AM99" s="79">
        <v>98</v>
      </c>
      <c r="AN99" s="207">
        <f t="array" ref="AN99">SUMIF('Sensis Vectors ALL'!$E$3:$E$141,"="&amp;"YC",'Sensis Vectors ALL'!$CT$3:$CT$141)</f>
        <v>0</v>
      </c>
      <c r="AO99" s="243">
        <f>IF(COUNTIF(CSVaR!$A:$F,$A99)&lt;&gt;0,VLOOKUP(A99,CSVaR!$A:$F,6,0),0)</f>
        <v>0</v>
      </c>
      <c r="AP99" s="79" t="s">
        <v>179</v>
      </c>
      <c r="AQ99" s="96">
        <f t="array" ref="AQ99">SQRT(SUMPRODUCT(H99:L99,H99:L99))</f>
        <v>0</v>
      </c>
      <c r="AR99" s="112" t="s">
        <v>179</v>
      </c>
      <c r="AS99" s="96">
        <f t="array" ref="AS99">SQRT(X99^2+AA99^2+AD99^2+AG99^2+AJ99^2)</f>
        <v>0</v>
      </c>
      <c r="AU99" s="281">
        <f t="shared" si="20"/>
        <v>10</v>
      </c>
      <c r="AV99" s="281" t="str">
        <f t="shared" si="21"/>
        <v>C_TreasuryFunding_NY</v>
      </c>
      <c r="AW99" s="281" t="str">
        <f t="shared" si="22"/>
        <v>A2B1C1D1E2F1</v>
      </c>
      <c r="AX99" s="286" t="s">
        <v>474</v>
      </c>
      <c r="AY99" s="384" t="str">
        <f>IF($AX99="FINBRIDGE",6,IF($AX99="DB",3,IF($AX99="GROUP_PNL",12,"IRRELEVANT")))</f>
        <v>IRRELEVANT</v>
      </c>
      <c r="AZ99" s="286" t="s">
        <v>414</v>
      </c>
    </row>
    <row r="100" spans="1:52" s="79" customFormat="1" ht="13.5" thickBot="1" x14ac:dyDescent="0.25">
      <c r="A100" s="79">
        <v>89</v>
      </c>
      <c r="B100" s="79">
        <v>102</v>
      </c>
      <c r="C100" s="79" t="s">
        <v>136</v>
      </c>
      <c r="D100" s="79" t="s">
        <v>179</v>
      </c>
      <c r="E100" s="79">
        <f t="shared" si="19"/>
        <v>117</v>
      </c>
      <c r="G100" s="113">
        <f>IF(AND($D100="Y",$E100&lt;&gt;"",$E100&lt;&gt;-1),IF(ISERR(GETPIVOTDATA("OA_VALUE",'VaR Extracts'!$A$9,"CUT_NUM",$E100,"RF_GROUP",G$9)),0,GETPIVOTDATA("OA_VALUE",'VaR Extracts'!$A$9,"CUT_NUM",$E100,"RF_GROUP",G$9)),0)</f>
        <v>0</v>
      </c>
      <c r="H100" s="114">
        <f>IF(AND($D100="Y",$E100&lt;&gt;"",$E100&lt;&gt;-1),IF(ISERR(GETPIVOTDATA("OA_VALUE",'VaR Extracts'!$A$9,"CUT_NUM",$E100,"RF_GROUP",H$9)),0,GETPIVOTDATA("OA_VALUE",'VaR Extracts'!$A$9,"CUT_NUM",$E100,"RF_GROUP",H$9)),0)</f>
        <v>0</v>
      </c>
      <c r="I100" s="114">
        <f>IF(AND($D100="Y",$E100&lt;&gt;"",$E100&lt;&gt;-1),IF(ISERR(GETPIVOTDATA("OA_VALUE",'VaR Extracts'!$A$9,"CUT_NUM",$E100,"RF_GROUP",I$9)),0,GETPIVOTDATA("OA_VALUE",'VaR Extracts'!$A$9,"CUT_NUM",$E100,"RF_GROUP",I$9)),0)</f>
        <v>0</v>
      </c>
      <c r="J100" s="114">
        <f>IF(AND($D100="Y",$E100&lt;&gt;"",$E100&lt;&gt;-1),IF(ISERR(GETPIVOTDATA("OA_VALUE",'VaR Extracts'!$A$9,"CUT_NUM",$E100,"RF_GROUP",J$9)),0,GETPIVOTDATA("OA_VALUE",'VaR Extracts'!$A$9,"CUT_NUM",$E100,"RF_GROUP",J$9)),0)</f>
        <v>0</v>
      </c>
      <c r="K100" s="114">
        <f>IF(AND($D100="Y",$E100&lt;&gt;"",$E100&lt;&gt;-1),IF(ISERR(GETPIVOTDATA("OA_VALUE",'VaR Extracts'!$A$9,"CUT_NUM",$E100,"RF_GROUP",K$9)),0,GETPIVOTDATA("OA_VALUE",'VaR Extracts'!$A$9,"CUT_NUM",$E100,"RF_GROUP",K$9)),0)</f>
        <v>0</v>
      </c>
      <c r="L100" s="115">
        <f>IF(AND($D100="Y",$E100&lt;&gt;"",$E100&lt;&gt;-1),IF(ISERR(GETPIVOTDATA("OA_VALUE",'VaR Extracts'!$A$9,"CUT_NUM",$E100,"RF_GROUP",L$9)),0,GETPIVOTDATA("OA_VALUE",'VaR Extracts'!$A$9,"CUT_NUM",$E100,"RF_GROUP",L$9)),0)</f>
        <v>0</v>
      </c>
      <c r="M100" s="113">
        <f t="shared" si="23"/>
        <v>-177.79231013475308</v>
      </c>
      <c r="N100" s="114">
        <f t="shared" si="24"/>
        <v>0</v>
      </c>
      <c r="O100" s="114">
        <f t="shared" si="25"/>
        <v>0</v>
      </c>
      <c r="P100" s="114">
        <f t="shared" si="26"/>
        <v>0</v>
      </c>
      <c r="Q100" s="114">
        <f t="shared" si="27"/>
        <v>0</v>
      </c>
      <c r="R100" s="115">
        <f t="shared" si="28"/>
        <v>-261.23603779775914</v>
      </c>
      <c r="S100" s="112" t="s">
        <v>179</v>
      </c>
      <c r="T100" s="79">
        <v>99</v>
      </c>
      <c r="U100" s="96">
        <f t="array" ref="U100">IF(S100="Y",SQRT(MMULT(MMULT(TRANSPOSE('MOD Vectors ALL'!$CU$3:$CU$68),CORR_MATRIX),'MOD Vectors ALL'!$CU$3:$CU$68)),"")</f>
        <v>177.79231013475308</v>
      </c>
      <c r="V100" s="112" t="s">
        <v>179</v>
      </c>
      <c r="W100" s="79">
        <v>99</v>
      </c>
      <c r="X100" s="96">
        <f t="array" ref="X100">IF(V100="Y",SQRT(MMULT(MMULT(TRANSPOSE('MOD Vectors DP'!$CU$3:$CU$68),CORR_MATRIX),'MOD Vectors DP'!$CU$3:$CU$68)),"")</f>
        <v>0</v>
      </c>
      <c r="Y100" s="112" t="s">
        <v>179</v>
      </c>
      <c r="Z100" s="79">
        <v>99</v>
      </c>
      <c r="AA100" s="96">
        <f t="array" ref="AA100">IF(Y100="Y",SQRT(MMULT(MMULT(TRANSPOSE('MOD Vectors FX'!$CU$3:$CU$68),CORR_MATRIX),'MOD Vectors FX'!$CU$3:$CU$68)),"")</f>
        <v>0</v>
      </c>
      <c r="AB100" s="112" t="s">
        <v>179</v>
      </c>
      <c r="AC100" s="79">
        <v>99</v>
      </c>
      <c r="AD100" s="96">
        <f t="array" ref="AD100">IF(AB100="Y",SQRT(MMULT(MMULT(TRANSPOSE('MOD Vectors IDX'!$CU$3:$CU$68),CORR_MATRIX),'MOD Vectors IDX'!$CU$3:$CU$68)),"")</f>
        <v>0</v>
      </c>
      <c r="AE100" s="112" t="s">
        <v>179</v>
      </c>
      <c r="AF100" s="79">
        <v>99</v>
      </c>
      <c r="AG100" s="207">
        <f t="array" ref="AG100">AO100+IF(AE100="Y",SQRT(MMULT(MMULT(TRANSPOSE('MOD Vectors SPD'!$CU$3:$CU$68),CORR_MATRIX),'MOD Vectors SPD'!$CU$3:$CU$68)),"")</f>
        <v>0</v>
      </c>
      <c r="AH100" s="112" t="s">
        <v>179</v>
      </c>
      <c r="AI100" s="79">
        <v>99</v>
      </c>
      <c r="AJ100" s="96">
        <f t="array" ref="AJ100">IF(AH100="Y",SQRT(MMULT(MMULT(TRANSPOSE('MOD Vectors YC'!$CU$3:$CU$68),CORR_MATRIX),'MOD Vectors YC'!$CU$3:$CU$68)),"")</f>
        <v>261.23603779775914</v>
      </c>
      <c r="AL100" s="116" t="s">
        <v>179</v>
      </c>
      <c r="AM100" s="184">
        <v>99</v>
      </c>
      <c r="AN100" s="208">
        <f t="array" ref="AN100">SUMIF('Sensis Vectors ALL'!$E$3:$E$141,"="&amp;"YC",'Sensis Vectors ALL'!$CU$3:$CU$141)</f>
        <v>1820.6299999999999</v>
      </c>
      <c r="AO100" s="245">
        <f>IF(COUNTIF(CSVaR!$A:$F,$A100)&lt;&gt;0,VLOOKUP(A100,CSVaR!$A:$F,6,0),0)</f>
        <v>0</v>
      </c>
      <c r="AP100" s="184" t="s">
        <v>179</v>
      </c>
      <c r="AQ100" s="97">
        <f t="array" ref="AQ100">SQRT(SUMPRODUCT(H100:L100,H100:L100))</f>
        <v>0</v>
      </c>
      <c r="AR100" s="116" t="s">
        <v>179</v>
      </c>
      <c r="AS100" s="97">
        <f t="array" ref="AS100">SQRT(X100^2+AA100^2+AD100^2+AG100^2+AJ100^2)</f>
        <v>261.23603779775914</v>
      </c>
      <c r="AU100" s="282">
        <f t="shared" si="20"/>
        <v>10</v>
      </c>
      <c r="AV100" s="282" t="str">
        <f t="shared" si="21"/>
        <v>TL_LIQSIR_L</v>
      </c>
      <c r="AW100" s="282" t="str">
        <f t="shared" si="22"/>
        <v>A2B1C1D1E2F2</v>
      </c>
      <c r="AX100" s="287" t="s">
        <v>483</v>
      </c>
      <c r="AY100" s="426">
        <v>5</v>
      </c>
      <c r="AZ100" s="286">
        <f>IFERROR(VLOOKUP($AV100,'PnL Report RMC_NY'!A:E,$AY100,0),"NP")</f>
        <v>-292936.707658</v>
      </c>
    </row>
    <row r="101" spans="1:52" s="233" customFormat="1" x14ac:dyDescent="0.2">
      <c r="A101" s="233">
        <v>90</v>
      </c>
      <c r="B101" s="346">
        <v>103</v>
      </c>
      <c r="D101" s="233" t="s">
        <v>179</v>
      </c>
      <c r="E101" s="233">
        <v>224</v>
      </c>
      <c r="G101" s="361">
        <f>IF(AND($D101="Y",$E101&lt;&gt;"",$E101&lt;&gt;-1),IF(ISERR(GETPIVOTDATA("OA_VALUE",'VaR Extracts'!$A$9,"CUT_NUM",$E101,"RF_GROUP",G$9)),0,GETPIVOTDATA("OA_VALUE",'VaR Extracts'!$A$9,"CUT_NUM",$E101,"RF_GROUP",G$9)),0)</f>
        <v>0</v>
      </c>
      <c r="H101" s="362">
        <f>IF(AND($D101="Y",$E101&lt;&gt;"",$E101&lt;&gt;-1),IF(ISERR(GETPIVOTDATA("OA_VALUE",'VaR Extracts'!$A$9,"CUT_NUM",$E101,"RF_GROUP",H$9)),0,GETPIVOTDATA("OA_VALUE",'VaR Extracts'!$A$9,"CUT_NUM",$E101,"RF_GROUP",H$9)),0)</f>
        <v>0</v>
      </c>
      <c r="I101" s="362">
        <f>IF(AND($D101="Y",$E101&lt;&gt;"",$E101&lt;&gt;-1),IF(ISERR(GETPIVOTDATA("OA_VALUE",'VaR Extracts'!$A$9,"CUT_NUM",$E101,"RF_GROUP",I$9)),0,GETPIVOTDATA("OA_VALUE",'VaR Extracts'!$A$9,"CUT_NUM",$E101,"RF_GROUP",I$9)),0)</f>
        <v>0</v>
      </c>
      <c r="J101" s="362">
        <f>IF(AND($D101="Y",$E101&lt;&gt;"",$E101&lt;&gt;-1),IF(ISERR(GETPIVOTDATA("OA_VALUE",'VaR Extracts'!$A$9,"CUT_NUM",$E101,"RF_GROUP",J$9)),0,GETPIVOTDATA("OA_VALUE",'VaR Extracts'!$A$9,"CUT_NUM",$E101,"RF_GROUP",J$9)),0)</f>
        <v>0</v>
      </c>
      <c r="K101" s="362">
        <f>IF(AND($D101="Y",$E101&lt;&gt;"",$E101&lt;&gt;-1),IF(ISERR(GETPIVOTDATA("OA_VALUE",'VaR Extracts'!$A$9,"CUT_NUM",$E101,"RF_GROUP",K$9)),0,GETPIVOTDATA("OA_VALUE",'VaR Extracts'!$A$9,"CUT_NUM",$E101,"RF_GROUP",K$9)),0)</f>
        <v>0</v>
      </c>
      <c r="L101" s="363">
        <f>IF(AND($D101="Y",$E101&lt;&gt;"",$E101&lt;&gt;-1),IF(ISERR(GETPIVOTDATA("OA_VALUE",'VaR Extracts'!$A$9,"CUT_NUM",$E101,"RF_GROUP",L$9)),0,GETPIVOTDATA("OA_VALUE",'VaR Extracts'!$A$9,"CUT_NUM",$E101,"RF_GROUP",L$9)),0)</f>
        <v>0</v>
      </c>
      <c r="M101" s="361">
        <f t="shared" ref="M101:M118" si="29">IF(AND($D101="Y",$E101&lt;&gt;-1),G101-U101,"N/A")</f>
        <v>0</v>
      </c>
      <c r="N101" s="362">
        <f t="shared" ref="N101:N118" si="30">IF(AND($D101="Y",$E101&lt;&gt;-1),H101-X101,"N/A")</f>
        <v>0</v>
      </c>
      <c r="O101" s="362">
        <f t="shared" ref="O101:O118" si="31">IF(AND($D101="Y",$E101&lt;&gt;-1),I101-AA101,"N/A")</f>
        <v>0</v>
      </c>
      <c r="P101" s="362">
        <f t="shared" ref="P101:P118" si="32">IF(AND($D101="Y",$E101&lt;&gt;-1),J101-AD101,"N/A")</f>
        <v>0</v>
      </c>
      <c r="Q101" s="362">
        <f t="shared" ref="Q101:Q118" si="33">IF(AND($D101="Y",$E101&lt;&gt;-1),K101-AG101,"N/A")</f>
        <v>0</v>
      </c>
      <c r="R101" s="363">
        <f t="shared" ref="R101:R118" si="34">IF(AND($D101="Y",$E101&lt;&gt;-1),L101-AJ101,"N/A")</f>
        <v>0</v>
      </c>
      <c r="S101" s="235" t="s">
        <v>179</v>
      </c>
      <c r="T101" s="237">
        <v>100</v>
      </c>
      <c r="U101" s="350">
        <f t="array" ref="U101">IF(S101="Y",SQRT(MMULT(MMULT(TRANSPOSE('MOD Vectors ALL'!$CV$3:$CV$68),CORR_MATRIX),'MOD Vectors ALL'!$CV$3:$CV$68)),"")</f>
        <v>0</v>
      </c>
      <c r="V101" s="235" t="s">
        <v>179</v>
      </c>
      <c r="W101" s="237">
        <v>100</v>
      </c>
      <c r="X101" s="350">
        <f t="array" ref="X101">IF(V101="Y",SQRT(MMULT(MMULT(TRANSPOSE('MOD Vectors DP'!$CV$3:$CV$68),CORR_MATRIX),'MOD Vectors DP'!$CV$3:$CV$68)),"")</f>
        <v>0</v>
      </c>
      <c r="Y101" s="235" t="s">
        <v>179</v>
      </c>
      <c r="Z101" s="237">
        <v>100</v>
      </c>
      <c r="AA101" s="350">
        <f t="array" ref="AA101">IF(Y101="Y",SQRT(MMULT(MMULT(TRANSPOSE('MOD Vectors FX'!$CV$3:$CV$68),CORR_MATRIX),'MOD Vectors FX'!$CV$3:$CV$68)),"")</f>
        <v>0</v>
      </c>
      <c r="AB101" s="235" t="s">
        <v>179</v>
      </c>
      <c r="AC101" s="237">
        <v>100</v>
      </c>
      <c r="AD101" s="350">
        <f t="array" ref="AD101">IF(AB101="Y",SQRT(MMULT(MMULT(TRANSPOSE('MOD Vectors IDX'!$CV$3:$CV$68),CORR_MATRIX),'MOD Vectors IDX'!$CV$3:$CV$68)),"")</f>
        <v>0</v>
      </c>
      <c r="AE101" s="235" t="s">
        <v>179</v>
      </c>
      <c r="AF101" s="237">
        <v>100</v>
      </c>
      <c r="AG101" s="350">
        <f t="array" ref="AG101">AO101+IF(AE101="Y",SQRT(MMULT(MMULT(TRANSPOSE('MOD Vectors SPD'!$CV$3:$CV$68),CORR_MATRIX),'MOD Vectors SPD'!$CV$3:$CV$68)),"")</f>
        <v>0</v>
      </c>
      <c r="AH101" s="235" t="s">
        <v>179</v>
      </c>
      <c r="AI101" s="237">
        <v>100</v>
      </c>
      <c r="AJ101" s="350">
        <f t="array" ref="AJ101">IF(AH101="Y",SQRT(MMULT(MMULT(TRANSPOSE('MOD Vectors YC'!$CV$3:$CV$68),CORR_MATRIX),'MOD Vectors YC'!$CV$3:$CV$68)),"")</f>
        <v>0</v>
      </c>
      <c r="AL101" s="235" t="s">
        <v>179</v>
      </c>
      <c r="AM101" s="237">
        <v>100</v>
      </c>
      <c r="AN101" s="369">
        <f t="array" ref="AN101">SUMIF('Sensis Vectors ALL'!$E$3:$E$141,"="&amp;"YC",'Sensis Vectors ALL'!$CV$3:$CV$141)</f>
        <v>0</v>
      </c>
      <c r="AO101" s="356">
        <f>IF(COUNTIF(CSVaR!$A:$F,$A101)&lt;&gt;0,VLOOKUP(A101,CSVaR!$A:$F,6,0),0)</f>
        <v>0</v>
      </c>
      <c r="AP101" s="235" t="s">
        <v>179</v>
      </c>
      <c r="AQ101" s="237">
        <f t="array" ref="AQ101">SQRT(SUMPRODUCT(H101:L101,H101:L101))</f>
        <v>0</v>
      </c>
      <c r="AR101" s="235" t="s">
        <v>179</v>
      </c>
      <c r="AS101" s="353">
        <f t="array" ref="AS101">SQRT(X101^2+AA101^2+AD101^2+AG101^2+AJ101^2)</f>
        <v>0</v>
      </c>
      <c r="AU101" s="236">
        <v>10</v>
      </c>
      <c r="AV101" s="236" t="str">
        <f t="shared" si="21"/>
        <v>CA_AGCYSBA_A</v>
      </c>
      <c r="AW101" s="236" t="str">
        <f t="shared" si="22"/>
        <v>F1</v>
      </c>
      <c r="AX101" s="360" t="s">
        <v>474</v>
      </c>
      <c r="AY101" s="357" t="str">
        <f>IF($AX101="FRANKFURT",3,IF($AX101="DB",3,IF($AX101="GROUP_PNL",11,"IRRELEVANT")))</f>
        <v>IRRELEVANT</v>
      </c>
      <c r="AZ101" s="360" t="s">
        <v>414</v>
      </c>
    </row>
    <row r="102" spans="1:52" s="233" customFormat="1" x14ac:dyDescent="0.2">
      <c r="A102" s="233">
        <v>91</v>
      </c>
      <c r="B102" s="346">
        <v>104</v>
      </c>
      <c r="D102" s="233" t="s">
        <v>179</v>
      </c>
      <c r="E102" s="233">
        <v>225</v>
      </c>
      <c r="G102" s="364">
        <f>IF(AND($D102="Y",$E102&lt;&gt;"",$E102&lt;&gt;-1),IF(ISERR(GETPIVOTDATA("OA_VALUE",'VaR Extracts'!$A$9,"CUT_NUM",$E102,"RF_GROUP",G$9)),0,GETPIVOTDATA("OA_VALUE",'VaR Extracts'!$A$9,"CUT_NUM",$E102,"RF_GROUP",G$9)),0)</f>
        <v>0</v>
      </c>
      <c r="H102" s="347">
        <f>IF(AND($D102="Y",$E102&lt;&gt;"",$E102&lt;&gt;-1),IF(ISERR(GETPIVOTDATA("OA_VALUE",'VaR Extracts'!$A$9,"CUT_NUM",$E102,"RF_GROUP",H$9)),0,GETPIVOTDATA("OA_VALUE",'VaR Extracts'!$A$9,"CUT_NUM",$E102,"RF_GROUP",H$9)),0)</f>
        <v>0</v>
      </c>
      <c r="I102" s="347">
        <f>IF(AND($D102="Y",$E102&lt;&gt;"",$E102&lt;&gt;-1),IF(ISERR(GETPIVOTDATA("OA_VALUE",'VaR Extracts'!$A$9,"CUT_NUM",$E102,"RF_GROUP",I$9)),0,GETPIVOTDATA("OA_VALUE",'VaR Extracts'!$A$9,"CUT_NUM",$E102,"RF_GROUP",I$9)),0)</f>
        <v>0</v>
      </c>
      <c r="J102" s="347">
        <f>IF(AND($D102="Y",$E102&lt;&gt;"",$E102&lt;&gt;-1),IF(ISERR(GETPIVOTDATA("OA_VALUE",'VaR Extracts'!$A$9,"CUT_NUM",$E102,"RF_GROUP",J$9)),0,GETPIVOTDATA("OA_VALUE",'VaR Extracts'!$A$9,"CUT_NUM",$E102,"RF_GROUP",J$9)),0)</f>
        <v>0</v>
      </c>
      <c r="K102" s="347">
        <f>IF(AND($D102="Y",$E102&lt;&gt;"",$E102&lt;&gt;-1),IF(ISERR(GETPIVOTDATA("OA_VALUE",'VaR Extracts'!$A$9,"CUT_NUM",$E102,"RF_GROUP",K$9)),0,GETPIVOTDATA("OA_VALUE",'VaR Extracts'!$A$9,"CUT_NUM",$E102,"RF_GROUP",K$9)),0)</f>
        <v>0</v>
      </c>
      <c r="L102" s="365">
        <f>IF(AND($D102="Y",$E102&lt;&gt;"",$E102&lt;&gt;-1),IF(ISERR(GETPIVOTDATA("OA_VALUE",'VaR Extracts'!$A$9,"CUT_NUM",$E102,"RF_GROUP",L$9)),0,GETPIVOTDATA("OA_VALUE",'VaR Extracts'!$A$9,"CUT_NUM",$E102,"RF_GROUP",L$9)),0)</f>
        <v>0</v>
      </c>
      <c r="M102" s="364">
        <f t="shared" si="29"/>
        <v>0</v>
      </c>
      <c r="N102" s="347">
        <f t="shared" si="30"/>
        <v>0</v>
      </c>
      <c r="O102" s="347">
        <f t="shared" si="31"/>
        <v>0</v>
      </c>
      <c r="P102" s="347">
        <f t="shared" si="32"/>
        <v>0</v>
      </c>
      <c r="Q102" s="347">
        <f t="shared" si="33"/>
        <v>0</v>
      </c>
      <c r="R102" s="365">
        <f t="shared" si="34"/>
        <v>0</v>
      </c>
      <c r="S102" s="231" t="s">
        <v>179</v>
      </c>
      <c r="T102" s="233">
        <v>101</v>
      </c>
      <c r="U102" s="351">
        <f t="array" ref="U102">IF(S102="Y",SQRT(MMULT(MMULT(TRANSPOSE('MOD Vectors ALL'!$CW$3:$CW$68),CORR_MATRIX),'MOD Vectors ALL'!$CW$3:$CW$68)),"")</f>
        <v>0</v>
      </c>
      <c r="V102" s="231" t="s">
        <v>179</v>
      </c>
      <c r="W102" s="233">
        <v>101</v>
      </c>
      <c r="X102" s="351">
        <f t="array" ref="X102">IF(V102="Y",SQRT(MMULT(MMULT(TRANSPOSE('MOD Vectors DP'!$CW$3:$CW$68),CORR_MATRIX),'MOD Vectors DP'!$CW$3:$CW$68)),"")</f>
        <v>0</v>
      </c>
      <c r="Y102" s="231" t="s">
        <v>179</v>
      </c>
      <c r="Z102" s="233">
        <v>101</v>
      </c>
      <c r="AA102" s="351">
        <f t="array" ref="AA102">IF(Y102="Y",SQRT(MMULT(MMULT(TRANSPOSE('MOD Vectors FX'!$CW$3:$CW$68),CORR_MATRIX),'MOD Vectors FX'!$CW$3:$CW$68)),"")</f>
        <v>0</v>
      </c>
      <c r="AB102" s="231" t="s">
        <v>179</v>
      </c>
      <c r="AC102" s="233">
        <v>101</v>
      </c>
      <c r="AD102" s="351">
        <f t="array" ref="AD102">IF(AB102="Y",SQRT(MMULT(MMULT(TRANSPOSE('MOD Vectors IDX'!$CW$3:$CW$68),CORR_MATRIX),'MOD Vectors IDX'!$CW$3:$CW$68)),"")</f>
        <v>0</v>
      </c>
      <c r="AE102" s="231" t="s">
        <v>179</v>
      </c>
      <c r="AF102" s="233">
        <v>101</v>
      </c>
      <c r="AG102" s="351">
        <f t="array" ref="AG102">AO102+IF(AE102="Y",SQRT(MMULT(MMULT(TRANSPOSE('MOD Vectors SPD'!$CW$3:$CW$68),CORR_MATRIX),'MOD Vectors SPD'!$CW$3:$CW$68)),"")</f>
        <v>0</v>
      </c>
      <c r="AH102" s="231" t="s">
        <v>179</v>
      </c>
      <c r="AI102" s="233">
        <v>101</v>
      </c>
      <c r="AJ102" s="351">
        <f t="array" ref="AJ102">IF(AH102="Y",SQRT(MMULT(MMULT(TRANSPOSE('MOD Vectors YC'!$CW$3:$CW$68),CORR_MATRIX),'MOD Vectors YC'!$CW$3:$CW$68)),"")</f>
        <v>0</v>
      </c>
      <c r="AL102" s="231" t="s">
        <v>179</v>
      </c>
      <c r="AM102" s="233">
        <v>101</v>
      </c>
      <c r="AN102" s="124">
        <f t="array" ref="AN102">SUMIF('Sensis Vectors ALL'!$E$3:$E$141,"="&amp;"YC",'Sensis Vectors ALL'!$CW$3:$CW$141)</f>
        <v>0</v>
      </c>
      <c r="AO102" s="357">
        <f>IF(COUNTIF(CSVaR!$A:$F,$A102)&lt;&gt;0,VLOOKUP(A102,CSVaR!$A:$F,6,0),0)</f>
        <v>0</v>
      </c>
      <c r="AP102" s="231" t="s">
        <v>179</v>
      </c>
      <c r="AQ102" s="233">
        <f t="array" ref="AQ102">SQRT(SUMPRODUCT(H102:L102,H102:L102))</f>
        <v>0</v>
      </c>
      <c r="AR102" s="231" t="s">
        <v>179</v>
      </c>
      <c r="AS102" s="354">
        <f t="array" ref="AS102">SQRT(X102^2+AA102^2+AD102^2+AG102^2+AJ102^2)</f>
        <v>0</v>
      </c>
      <c r="AU102" s="232">
        <v>10</v>
      </c>
      <c r="AV102" s="232" t="str">
        <f t="shared" si="21"/>
        <v>CA_AGCYSBA_L</v>
      </c>
      <c r="AW102" s="232" t="str">
        <f t="shared" si="22"/>
        <v>F2</v>
      </c>
      <c r="AX102" s="360" t="s">
        <v>483</v>
      </c>
      <c r="AY102" s="357">
        <v>5</v>
      </c>
      <c r="AZ102" s="286" t="str">
        <f>IFERROR(VLOOKUP($AV102,'PnL Report RMC_NY'!A:E,$AY102,0),"NP")</f>
        <v>NP</v>
      </c>
    </row>
    <row r="103" spans="1:52" s="233" customFormat="1" x14ac:dyDescent="0.2">
      <c r="A103" s="233">
        <v>92</v>
      </c>
      <c r="B103" s="346">
        <v>105</v>
      </c>
      <c r="D103" s="233" t="s">
        <v>179</v>
      </c>
      <c r="E103" s="233">
        <v>226</v>
      </c>
      <c r="G103" s="364">
        <f>IF(AND($D103="Y",$E103&lt;&gt;"",$E103&lt;&gt;-1),IF(ISERR(GETPIVOTDATA("OA_VALUE",'VaR Extracts'!$A$9,"CUT_NUM",$E103,"RF_GROUP",G$9)),0,GETPIVOTDATA("OA_VALUE",'VaR Extracts'!$A$9,"CUT_NUM",$E103,"RF_GROUP",G$9)),0)</f>
        <v>0</v>
      </c>
      <c r="H103" s="347">
        <f>IF(AND($D103="Y",$E103&lt;&gt;"",$E103&lt;&gt;-1),IF(ISERR(GETPIVOTDATA("OA_VALUE",'VaR Extracts'!$A$9,"CUT_NUM",$E103,"RF_GROUP",H$9)),0,GETPIVOTDATA("OA_VALUE",'VaR Extracts'!$A$9,"CUT_NUM",$E103,"RF_GROUP",H$9)),0)</f>
        <v>0</v>
      </c>
      <c r="I103" s="347">
        <f>IF(AND($D103="Y",$E103&lt;&gt;"",$E103&lt;&gt;-1),IF(ISERR(GETPIVOTDATA("OA_VALUE",'VaR Extracts'!$A$9,"CUT_NUM",$E103,"RF_GROUP",I$9)),0,GETPIVOTDATA("OA_VALUE",'VaR Extracts'!$A$9,"CUT_NUM",$E103,"RF_GROUP",I$9)),0)</f>
        <v>0</v>
      </c>
      <c r="J103" s="347">
        <f>IF(AND($D103="Y",$E103&lt;&gt;"",$E103&lt;&gt;-1),IF(ISERR(GETPIVOTDATA("OA_VALUE",'VaR Extracts'!$A$9,"CUT_NUM",$E103,"RF_GROUP",J$9)),0,GETPIVOTDATA("OA_VALUE",'VaR Extracts'!$A$9,"CUT_NUM",$E103,"RF_GROUP",J$9)),0)</f>
        <v>0</v>
      </c>
      <c r="K103" s="347">
        <f>IF(AND($D103="Y",$E103&lt;&gt;"",$E103&lt;&gt;-1),IF(ISERR(GETPIVOTDATA("OA_VALUE",'VaR Extracts'!$A$9,"CUT_NUM",$E103,"RF_GROUP",K$9)),0,GETPIVOTDATA("OA_VALUE",'VaR Extracts'!$A$9,"CUT_NUM",$E103,"RF_GROUP",K$9)),0)</f>
        <v>0</v>
      </c>
      <c r="L103" s="365">
        <f>IF(AND($D103="Y",$E103&lt;&gt;"",$E103&lt;&gt;-1),IF(ISERR(GETPIVOTDATA("OA_VALUE",'VaR Extracts'!$A$9,"CUT_NUM",$E103,"RF_GROUP",L$9)),0,GETPIVOTDATA("OA_VALUE",'VaR Extracts'!$A$9,"CUT_NUM",$E103,"RF_GROUP",L$9)),0)</f>
        <v>0</v>
      </c>
      <c r="M103" s="364">
        <f t="shared" si="29"/>
        <v>0</v>
      </c>
      <c r="N103" s="347">
        <f t="shared" si="30"/>
        <v>0</v>
      </c>
      <c r="O103" s="347">
        <f t="shared" si="31"/>
        <v>0</v>
      </c>
      <c r="P103" s="347">
        <f t="shared" si="32"/>
        <v>0</v>
      </c>
      <c r="Q103" s="347">
        <f t="shared" si="33"/>
        <v>0</v>
      </c>
      <c r="R103" s="365">
        <f t="shared" si="34"/>
        <v>0</v>
      </c>
      <c r="S103" s="231" t="s">
        <v>179</v>
      </c>
      <c r="T103" s="233">
        <v>102</v>
      </c>
      <c r="U103" s="351">
        <f t="array" ref="U103">IF(S103="Y",SQRT(MMULT(MMULT(TRANSPOSE('MOD Vectors ALL'!$CX$3:$CX$68),CORR_MATRIX),'MOD Vectors ALL'!$CX$3:$CX$68)),"")</f>
        <v>0</v>
      </c>
      <c r="V103" s="231" t="s">
        <v>179</v>
      </c>
      <c r="W103" s="233">
        <v>102</v>
      </c>
      <c r="X103" s="351">
        <f t="array" ref="X103">IF(V103="Y",SQRT(MMULT(MMULT(TRANSPOSE('MOD Vectors DP'!$CX$3:$CX$68),CORR_MATRIX),'MOD Vectors DP'!$CX$3:$CX$68)),"")</f>
        <v>0</v>
      </c>
      <c r="Y103" s="231" t="s">
        <v>179</v>
      </c>
      <c r="Z103" s="233">
        <v>102</v>
      </c>
      <c r="AA103" s="351">
        <f t="array" ref="AA103">IF(Y103="Y",SQRT(MMULT(MMULT(TRANSPOSE('MOD Vectors FX'!$CX$3:$CX$68),CORR_MATRIX),'MOD Vectors FX'!$CX$3:$CX$68)),"")</f>
        <v>0</v>
      </c>
      <c r="AB103" s="231" t="s">
        <v>179</v>
      </c>
      <c r="AC103" s="233">
        <v>102</v>
      </c>
      <c r="AD103" s="351">
        <f t="array" ref="AD103">IF(AB103="Y",SQRT(MMULT(MMULT(TRANSPOSE('MOD Vectors IDX'!$CX$3:$CX$68),CORR_MATRIX),'MOD Vectors IDX'!$CX$3:$CX$68)),"")</f>
        <v>0</v>
      </c>
      <c r="AE103" s="231" t="s">
        <v>179</v>
      </c>
      <c r="AF103" s="233">
        <v>102</v>
      </c>
      <c r="AG103" s="351">
        <f t="array" ref="AG103">AO103+IF(AE103="Y",SQRT(MMULT(MMULT(TRANSPOSE('MOD Vectors SPD'!$CX$3:$CX$68),CORR_MATRIX),'MOD Vectors SPD'!$CX$3:$CX$68)),"")</f>
        <v>0</v>
      </c>
      <c r="AH103" s="231" t="s">
        <v>179</v>
      </c>
      <c r="AI103" s="233">
        <v>102</v>
      </c>
      <c r="AJ103" s="351">
        <f t="array" ref="AJ103">IF(AH103="Y",SQRT(MMULT(MMULT(TRANSPOSE('MOD Vectors YC'!$CX$3:$CX$68),CORR_MATRIX),'MOD Vectors YC'!$CX$3:$CX$68)),"")</f>
        <v>0</v>
      </c>
      <c r="AL103" s="231" t="s">
        <v>179</v>
      </c>
      <c r="AM103" s="233">
        <v>102</v>
      </c>
      <c r="AN103" s="124">
        <f t="array" ref="AN103">SUMIF('Sensis Vectors ALL'!$E$3:$E$141,"="&amp;"YC",'Sensis Vectors ALL'!$CX$3:$CX$141)</f>
        <v>0</v>
      </c>
      <c r="AO103" s="357">
        <f>IF(COUNTIF(CSVaR!$A:$F,$A103)&lt;&gt;0,VLOOKUP(A103,CSVaR!$A:$F,6,0),0)</f>
        <v>0</v>
      </c>
      <c r="AP103" s="231" t="s">
        <v>179</v>
      </c>
      <c r="AQ103" s="233">
        <f t="array" ref="AQ103">SQRT(SUMPRODUCT(H103:L103,H103:L103))</f>
        <v>0</v>
      </c>
      <c r="AR103" s="231" t="s">
        <v>179</v>
      </c>
      <c r="AS103" s="354">
        <f t="array" ref="AS103">SQRT(X103^2+AA103^2+AD103^2+AG103^2+AJ103^2)</f>
        <v>0</v>
      </c>
      <c r="AU103" s="232">
        <v>10</v>
      </c>
      <c r="AV103" s="232" t="str">
        <f t="shared" si="21"/>
        <v>CA_AGCYSBA_U</v>
      </c>
      <c r="AW103" s="232" t="str">
        <f t="shared" si="22"/>
        <v>F3</v>
      </c>
      <c r="AX103" s="360" t="s">
        <v>474</v>
      </c>
      <c r="AY103" s="357" t="str">
        <f>IF($AX103="FINBRIDGE",6,IF($AX103="DB",3,IF($AX103="GROUP_PNL",12,"IRRELEVANT")))</f>
        <v>IRRELEVANT</v>
      </c>
      <c r="AZ103" s="360" t="s">
        <v>414</v>
      </c>
    </row>
    <row r="104" spans="1:52" s="233" customFormat="1" x14ac:dyDescent="0.2">
      <c r="A104" s="233">
        <v>93</v>
      </c>
      <c r="B104" s="346">
        <v>106</v>
      </c>
      <c r="D104" s="233" t="s">
        <v>179</v>
      </c>
      <c r="E104" s="233">
        <v>227</v>
      </c>
      <c r="G104" s="364">
        <f>IF(AND($D104="Y",$E104&lt;&gt;"",$E104&lt;&gt;-1),IF(ISERR(GETPIVOTDATA("OA_VALUE",'VaR Extracts'!$A$9,"CUT_NUM",$E104,"RF_GROUP",G$9)),0,GETPIVOTDATA("OA_VALUE",'VaR Extracts'!$A$9,"CUT_NUM",$E104,"RF_GROUP",G$9)),0)</f>
        <v>0</v>
      </c>
      <c r="H104" s="347">
        <f>IF(AND($D104="Y",$E104&lt;&gt;"",$E104&lt;&gt;-1),IF(ISERR(GETPIVOTDATA("OA_VALUE",'VaR Extracts'!$A$9,"CUT_NUM",$E104,"RF_GROUP",H$9)),0,GETPIVOTDATA("OA_VALUE",'VaR Extracts'!$A$9,"CUT_NUM",$E104,"RF_GROUP",H$9)),0)</f>
        <v>0</v>
      </c>
      <c r="I104" s="347">
        <f>IF(AND($D104="Y",$E104&lt;&gt;"",$E104&lt;&gt;-1),IF(ISERR(GETPIVOTDATA("OA_VALUE",'VaR Extracts'!$A$9,"CUT_NUM",$E104,"RF_GROUP",I$9)),0,GETPIVOTDATA("OA_VALUE",'VaR Extracts'!$A$9,"CUT_NUM",$E104,"RF_GROUP",I$9)),0)</f>
        <v>0</v>
      </c>
      <c r="J104" s="347">
        <f>IF(AND($D104="Y",$E104&lt;&gt;"",$E104&lt;&gt;-1),IF(ISERR(GETPIVOTDATA("OA_VALUE",'VaR Extracts'!$A$9,"CUT_NUM",$E104,"RF_GROUP",J$9)),0,GETPIVOTDATA("OA_VALUE",'VaR Extracts'!$A$9,"CUT_NUM",$E104,"RF_GROUP",J$9)),0)</f>
        <v>0</v>
      </c>
      <c r="K104" s="347">
        <f>IF(AND($D104="Y",$E104&lt;&gt;"",$E104&lt;&gt;-1),IF(ISERR(GETPIVOTDATA("OA_VALUE",'VaR Extracts'!$A$9,"CUT_NUM",$E104,"RF_GROUP",K$9)),0,GETPIVOTDATA("OA_VALUE",'VaR Extracts'!$A$9,"CUT_NUM",$E104,"RF_GROUP",K$9)),0)</f>
        <v>0</v>
      </c>
      <c r="L104" s="365">
        <f>IF(AND($D104="Y",$E104&lt;&gt;"",$E104&lt;&gt;-1),IF(ISERR(GETPIVOTDATA("OA_VALUE",'VaR Extracts'!$A$9,"CUT_NUM",$E104,"RF_GROUP",L$9)),0,GETPIVOTDATA("OA_VALUE",'VaR Extracts'!$A$9,"CUT_NUM",$E104,"RF_GROUP",L$9)),0)</f>
        <v>0</v>
      </c>
      <c r="M104" s="364">
        <f t="shared" si="29"/>
        <v>0</v>
      </c>
      <c r="N104" s="347">
        <f t="shared" si="30"/>
        <v>0</v>
      </c>
      <c r="O104" s="347">
        <f t="shared" si="31"/>
        <v>0</v>
      </c>
      <c r="P104" s="347">
        <f t="shared" si="32"/>
        <v>0</v>
      </c>
      <c r="Q104" s="347">
        <f t="shared" si="33"/>
        <v>0</v>
      </c>
      <c r="R104" s="365">
        <f t="shared" si="34"/>
        <v>0</v>
      </c>
      <c r="S104" s="231" t="s">
        <v>179</v>
      </c>
      <c r="T104" s="233">
        <v>103</v>
      </c>
      <c r="U104" s="351">
        <f t="array" ref="U104">IF(S104="Y",SQRT(MMULT(MMULT(TRANSPOSE('MOD Vectors ALL'!$CY$3:$CY$68),CORR_MATRIX),'MOD Vectors ALL'!$CY$3:$CY$68)),"")</f>
        <v>0</v>
      </c>
      <c r="V104" s="231" t="s">
        <v>179</v>
      </c>
      <c r="W104" s="233">
        <v>103</v>
      </c>
      <c r="X104" s="351">
        <f t="array" ref="X104">IF(V104="Y",SQRT(MMULT(MMULT(TRANSPOSE('MOD Vectors DP'!$CY$3:$CY$68),CORR_MATRIX),'MOD Vectors DP'!$CY$3:$CY$68)),"")</f>
        <v>0</v>
      </c>
      <c r="Y104" s="231" t="s">
        <v>179</v>
      </c>
      <c r="Z104" s="233">
        <v>103</v>
      </c>
      <c r="AA104" s="351">
        <f t="array" ref="AA104">IF(Y104="Y",SQRT(MMULT(MMULT(TRANSPOSE('MOD Vectors FX'!$CY$3:$CY$68),CORR_MATRIX),'MOD Vectors FX'!$CY$3:$CY$68)),"")</f>
        <v>0</v>
      </c>
      <c r="AB104" s="231" t="s">
        <v>179</v>
      </c>
      <c r="AC104" s="233">
        <v>103</v>
      </c>
      <c r="AD104" s="351">
        <f t="array" ref="AD104">IF(AB104="Y",SQRT(MMULT(MMULT(TRANSPOSE('MOD Vectors IDX'!$CY$3:$CY$68),CORR_MATRIX),'MOD Vectors IDX'!$CY$3:$CY$68)),"")</f>
        <v>0</v>
      </c>
      <c r="AE104" s="231" t="s">
        <v>179</v>
      </c>
      <c r="AF104" s="233">
        <v>103</v>
      </c>
      <c r="AG104" s="351">
        <f t="array" ref="AG104">AO104+IF(AE104="Y",SQRT(MMULT(MMULT(TRANSPOSE('MOD Vectors SPD'!$CY$3:$CY$68),CORR_MATRIX),'MOD Vectors SPD'!$CY$3:$CY$68)),"")</f>
        <v>0</v>
      </c>
      <c r="AH104" s="231" t="s">
        <v>179</v>
      </c>
      <c r="AI104" s="233">
        <v>103</v>
      </c>
      <c r="AJ104" s="351">
        <f t="array" ref="AJ104">IF(AH104="Y",SQRT(MMULT(MMULT(TRANSPOSE('MOD Vectors YC'!$CY$3:$CY$68),CORR_MATRIX),'MOD Vectors YC'!$CY$3:$CY$68)),"")</f>
        <v>0</v>
      </c>
      <c r="AL104" s="231" t="s">
        <v>179</v>
      </c>
      <c r="AM104" s="233">
        <v>103</v>
      </c>
      <c r="AN104" s="124">
        <f t="array" ref="AN104">SUMIF('Sensis Vectors ALL'!$E$3:$E$141,"="&amp;"YC",'Sensis Vectors ALL'!$CY$3:$CY$141)</f>
        <v>0</v>
      </c>
      <c r="AO104" s="357">
        <f>IF(COUNTIF(CSVaR!$A:$F,$A104)&lt;&gt;0,VLOOKUP(A104,CSVaR!$A:$F,6,0),0)</f>
        <v>0</v>
      </c>
      <c r="AP104" s="231" t="s">
        <v>179</v>
      </c>
      <c r="AQ104" s="233">
        <f t="array" ref="AQ104">SQRT(SUMPRODUCT(H104:L104,H104:L104))</f>
        <v>0</v>
      </c>
      <c r="AR104" s="231" t="s">
        <v>179</v>
      </c>
      <c r="AS104" s="354">
        <f t="array" ref="AS104">SQRT(X104^2+AA104^2+AD104^2+AG104^2+AJ104^2)</f>
        <v>0</v>
      </c>
      <c r="AU104" s="232">
        <v>10</v>
      </c>
      <c r="AV104" s="232" t="str">
        <f t="shared" si="21"/>
        <v>CA_BKSTDMU_A</v>
      </c>
      <c r="AW104" s="232" t="str">
        <f t="shared" si="22"/>
        <v>F4</v>
      </c>
      <c r="AX104" s="360" t="s">
        <v>474</v>
      </c>
      <c r="AY104" s="357" t="str">
        <f>IF($AX104="FINBRIDGE",6,IF($AX104="DB",3,IF($AX104="GROUP_PNL",12,"IRRELEVANT")))</f>
        <v>IRRELEVANT</v>
      </c>
      <c r="AZ104" s="360" t="s">
        <v>414</v>
      </c>
    </row>
    <row r="105" spans="1:52" s="233" customFormat="1" x14ac:dyDescent="0.2">
      <c r="A105" s="233">
        <v>94</v>
      </c>
      <c r="B105" s="346">
        <v>107</v>
      </c>
      <c r="D105" s="233" t="s">
        <v>179</v>
      </c>
      <c r="E105" s="233">
        <v>228</v>
      </c>
      <c r="G105" s="364">
        <f>IF(AND($D105="Y",$E105&lt;&gt;"",$E105&lt;&gt;-1),IF(ISERR(GETPIVOTDATA("OA_VALUE",'VaR Extracts'!$A$9,"CUT_NUM",$E105,"RF_GROUP",G$9)),0,GETPIVOTDATA("OA_VALUE",'VaR Extracts'!$A$9,"CUT_NUM",$E105,"RF_GROUP",G$9)),0)</f>
        <v>0</v>
      </c>
      <c r="H105" s="347">
        <f>IF(AND($D105="Y",$E105&lt;&gt;"",$E105&lt;&gt;-1),IF(ISERR(GETPIVOTDATA("OA_VALUE",'VaR Extracts'!$A$9,"CUT_NUM",$E105,"RF_GROUP",H$9)),0,GETPIVOTDATA("OA_VALUE",'VaR Extracts'!$A$9,"CUT_NUM",$E105,"RF_GROUP",H$9)),0)</f>
        <v>0</v>
      </c>
      <c r="I105" s="347">
        <f>IF(AND($D105="Y",$E105&lt;&gt;"",$E105&lt;&gt;-1),IF(ISERR(GETPIVOTDATA("OA_VALUE",'VaR Extracts'!$A$9,"CUT_NUM",$E105,"RF_GROUP",I$9)),0,GETPIVOTDATA("OA_VALUE",'VaR Extracts'!$A$9,"CUT_NUM",$E105,"RF_GROUP",I$9)),0)</f>
        <v>0</v>
      </c>
      <c r="J105" s="347">
        <f>IF(AND($D105="Y",$E105&lt;&gt;"",$E105&lt;&gt;-1),IF(ISERR(GETPIVOTDATA("OA_VALUE",'VaR Extracts'!$A$9,"CUT_NUM",$E105,"RF_GROUP",J$9)),0,GETPIVOTDATA("OA_VALUE",'VaR Extracts'!$A$9,"CUT_NUM",$E105,"RF_GROUP",J$9)),0)</f>
        <v>0</v>
      </c>
      <c r="K105" s="347">
        <f>IF(AND($D105="Y",$E105&lt;&gt;"",$E105&lt;&gt;-1),IF(ISERR(GETPIVOTDATA("OA_VALUE",'VaR Extracts'!$A$9,"CUT_NUM",$E105,"RF_GROUP",K$9)),0,GETPIVOTDATA("OA_VALUE",'VaR Extracts'!$A$9,"CUT_NUM",$E105,"RF_GROUP",K$9)),0)</f>
        <v>0</v>
      </c>
      <c r="L105" s="365">
        <f>IF(AND($D105="Y",$E105&lt;&gt;"",$E105&lt;&gt;-1),IF(ISERR(GETPIVOTDATA("OA_VALUE",'VaR Extracts'!$A$9,"CUT_NUM",$E105,"RF_GROUP",L$9)),0,GETPIVOTDATA("OA_VALUE",'VaR Extracts'!$A$9,"CUT_NUM",$E105,"RF_GROUP",L$9)),0)</f>
        <v>0</v>
      </c>
      <c r="M105" s="364">
        <f t="shared" si="29"/>
        <v>0</v>
      </c>
      <c r="N105" s="347">
        <f t="shared" si="30"/>
        <v>0</v>
      </c>
      <c r="O105" s="347">
        <f t="shared" si="31"/>
        <v>0</v>
      </c>
      <c r="P105" s="347">
        <f t="shared" si="32"/>
        <v>0</v>
      </c>
      <c r="Q105" s="347">
        <f t="shared" si="33"/>
        <v>0</v>
      </c>
      <c r="R105" s="365">
        <f t="shared" si="34"/>
        <v>0</v>
      </c>
      <c r="S105" s="231" t="s">
        <v>179</v>
      </c>
      <c r="T105" s="233">
        <v>104</v>
      </c>
      <c r="U105" s="351">
        <f t="array" ref="U105">IF(S105="Y",SQRT(MMULT(MMULT(TRANSPOSE('MOD Vectors ALL'!$CZ$3:$CZ$68),CORR_MATRIX),'MOD Vectors ALL'!$CZ$3:$CZ$68)),"")</f>
        <v>0</v>
      </c>
      <c r="V105" s="231" t="s">
        <v>179</v>
      </c>
      <c r="W105" s="233">
        <v>104</v>
      </c>
      <c r="X105" s="351">
        <f t="array" ref="X105">IF(V105="Y",SQRT(MMULT(MMULT(TRANSPOSE('MOD Vectors DP'!$CZ$3:$CZ$68),CORR_MATRIX),'MOD Vectors DP'!$CZ$3:$CZ$68)),"")</f>
        <v>0</v>
      </c>
      <c r="Y105" s="231" t="s">
        <v>179</v>
      </c>
      <c r="Z105" s="233">
        <v>104</v>
      </c>
      <c r="AA105" s="351">
        <f t="array" ref="AA105">IF(Y105="Y",SQRT(MMULT(MMULT(TRANSPOSE('MOD Vectors FX'!$CZ$3:$CZ$68),CORR_MATRIX),'MOD Vectors FX'!$CZ$3:$CZ$68)),"")</f>
        <v>0</v>
      </c>
      <c r="AB105" s="231" t="s">
        <v>179</v>
      </c>
      <c r="AC105" s="233">
        <v>104</v>
      </c>
      <c r="AD105" s="351">
        <f t="array" ref="AD105">IF(AB105="Y",SQRT(MMULT(MMULT(TRANSPOSE('MOD Vectors IDX'!$CZ$3:$CZ$68),CORR_MATRIX),'MOD Vectors IDX'!$CZ$3:$CZ$68)),"")</f>
        <v>0</v>
      </c>
      <c r="AE105" s="231" t="s">
        <v>179</v>
      </c>
      <c r="AF105" s="233">
        <v>104</v>
      </c>
      <c r="AG105" s="351">
        <f t="array" ref="AG105">AO105+IF(AE105="Y",SQRT(MMULT(MMULT(TRANSPOSE('MOD Vectors SPD'!$CZ$3:$CZ$68),CORR_MATRIX),'MOD Vectors SPD'!$CZ$3:$CZ$68)),"")</f>
        <v>0</v>
      </c>
      <c r="AH105" s="231" t="s">
        <v>179</v>
      </c>
      <c r="AI105" s="233">
        <v>104</v>
      </c>
      <c r="AJ105" s="351">
        <f t="array" ref="AJ105">IF(AH105="Y",SQRT(MMULT(MMULT(TRANSPOSE('MOD Vectors YC'!$CZ$3:$CZ$68),CORR_MATRIX),'MOD Vectors YC'!$CZ$3:$CZ$68)),"")</f>
        <v>0</v>
      </c>
      <c r="AL105" s="231" t="s">
        <v>179</v>
      </c>
      <c r="AM105" s="233">
        <v>104</v>
      </c>
      <c r="AN105" s="124">
        <f t="array" ref="AN105">SUMIF('Sensis Vectors ALL'!$E$3:$E$141,"="&amp;"YC",'Sensis Vectors ALL'!$CZ$3:$CZ$141)</f>
        <v>0</v>
      </c>
      <c r="AO105" s="357">
        <f>IF(COUNTIF(CSVaR!$A:$F,$A105)&lt;&gt;0,VLOOKUP(A105,CSVaR!$A:$F,6,0),0)</f>
        <v>0</v>
      </c>
      <c r="AP105" s="231" t="s">
        <v>179</v>
      </c>
      <c r="AQ105" s="233">
        <f t="array" ref="AQ105">SQRT(SUMPRODUCT(H105:L105,H105:L105))</f>
        <v>0</v>
      </c>
      <c r="AR105" s="231" t="s">
        <v>179</v>
      </c>
      <c r="AS105" s="354">
        <f t="array" ref="AS105">SQRT(X105^2+AA105^2+AD105^2+AG105^2+AJ105^2)</f>
        <v>0</v>
      </c>
      <c r="AU105" s="232">
        <v>10</v>
      </c>
      <c r="AV105" s="232" t="str">
        <f t="shared" si="21"/>
        <v>CA_BKSTDMU_L</v>
      </c>
      <c r="AW105" s="232" t="str">
        <f t="shared" si="22"/>
        <v>F5</v>
      </c>
      <c r="AX105" s="360" t="s">
        <v>474</v>
      </c>
      <c r="AY105" s="357" t="str">
        <f>IF($AX105="FINBRIDGE",6,IF($AX105="DB",3,IF($AX105="GROUP_PNL",12,"IRRELEVANT")))</f>
        <v>IRRELEVANT</v>
      </c>
      <c r="AZ105" s="360" t="s">
        <v>414</v>
      </c>
    </row>
    <row r="106" spans="1:52" s="233" customFormat="1" x14ac:dyDescent="0.2">
      <c r="A106" s="233">
        <v>95</v>
      </c>
      <c r="B106" s="346">
        <v>108</v>
      </c>
      <c r="D106" s="233" t="s">
        <v>179</v>
      </c>
      <c r="E106" s="233">
        <v>229</v>
      </c>
      <c r="G106" s="364">
        <f>IF(AND($D106="Y",$E106&lt;&gt;"",$E106&lt;&gt;-1),IF(ISERR(GETPIVOTDATA("OA_VALUE",'VaR Extracts'!$A$9,"CUT_NUM",$E106,"RF_GROUP",G$9)),0,GETPIVOTDATA("OA_VALUE",'VaR Extracts'!$A$9,"CUT_NUM",$E106,"RF_GROUP",G$9)),0)</f>
        <v>0</v>
      </c>
      <c r="H106" s="347">
        <f>IF(AND($D106="Y",$E106&lt;&gt;"",$E106&lt;&gt;-1),IF(ISERR(GETPIVOTDATA("OA_VALUE",'VaR Extracts'!$A$9,"CUT_NUM",$E106,"RF_GROUP",H$9)),0,GETPIVOTDATA("OA_VALUE",'VaR Extracts'!$A$9,"CUT_NUM",$E106,"RF_GROUP",H$9)),0)</f>
        <v>0</v>
      </c>
      <c r="I106" s="347">
        <f>IF(AND($D106="Y",$E106&lt;&gt;"",$E106&lt;&gt;-1),IF(ISERR(GETPIVOTDATA("OA_VALUE",'VaR Extracts'!$A$9,"CUT_NUM",$E106,"RF_GROUP",I$9)),0,GETPIVOTDATA("OA_VALUE",'VaR Extracts'!$A$9,"CUT_NUM",$E106,"RF_GROUP",I$9)),0)</f>
        <v>0</v>
      </c>
      <c r="J106" s="347">
        <f>IF(AND($D106="Y",$E106&lt;&gt;"",$E106&lt;&gt;-1),IF(ISERR(GETPIVOTDATA("OA_VALUE",'VaR Extracts'!$A$9,"CUT_NUM",$E106,"RF_GROUP",J$9)),0,GETPIVOTDATA("OA_VALUE",'VaR Extracts'!$A$9,"CUT_NUM",$E106,"RF_GROUP",J$9)),0)</f>
        <v>0</v>
      </c>
      <c r="K106" s="347">
        <f>IF(AND($D106="Y",$E106&lt;&gt;"",$E106&lt;&gt;-1),IF(ISERR(GETPIVOTDATA("OA_VALUE",'VaR Extracts'!$A$9,"CUT_NUM",$E106,"RF_GROUP",K$9)),0,GETPIVOTDATA("OA_VALUE",'VaR Extracts'!$A$9,"CUT_NUM",$E106,"RF_GROUP",K$9)),0)</f>
        <v>0</v>
      </c>
      <c r="L106" s="365">
        <f>IF(AND($D106="Y",$E106&lt;&gt;"",$E106&lt;&gt;-1),IF(ISERR(GETPIVOTDATA("OA_VALUE",'VaR Extracts'!$A$9,"CUT_NUM",$E106,"RF_GROUP",L$9)),0,GETPIVOTDATA("OA_VALUE",'VaR Extracts'!$A$9,"CUT_NUM",$E106,"RF_GROUP",L$9)),0)</f>
        <v>0</v>
      </c>
      <c r="M106" s="364">
        <f t="shared" si="29"/>
        <v>0</v>
      </c>
      <c r="N106" s="347">
        <f t="shared" si="30"/>
        <v>0</v>
      </c>
      <c r="O106" s="347">
        <f t="shared" si="31"/>
        <v>0</v>
      </c>
      <c r="P106" s="347">
        <f t="shared" si="32"/>
        <v>0</v>
      </c>
      <c r="Q106" s="347">
        <f t="shared" si="33"/>
        <v>0</v>
      </c>
      <c r="R106" s="365">
        <f t="shared" si="34"/>
        <v>0</v>
      </c>
      <c r="S106" s="231" t="s">
        <v>179</v>
      </c>
      <c r="T106" s="233">
        <v>105</v>
      </c>
      <c r="U106" s="351">
        <f t="array" ref="U106">IF(S106="Y",SQRT(MMULT(MMULT(TRANSPOSE('MOD Vectors ALL'!$DA$3:$DA$68),CORR_MATRIX),'MOD Vectors ALL'!$DA$3:$DA$68)),"")</f>
        <v>0</v>
      </c>
      <c r="V106" s="231" t="s">
        <v>179</v>
      </c>
      <c r="W106" s="233">
        <v>105</v>
      </c>
      <c r="X106" s="351">
        <f t="array" ref="X106">IF(V106="Y",SQRT(MMULT(MMULT(TRANSPOSE('MOD Vectors DP'!$DA$3:$DA$68),CORR_MATRIX),'MOD Vectors DP'!$DA$3:$DA$68)),"")</f>
        <v>0</v>
      </c>
      <c r="Y106" s="231" t="s">
        <v>179</v>
      </c>
      <c r="Z106" s="233">
        <v>105</v>
      </c>
      <c r="AA106" s="351">
        <f t="array" ref="AA106">IF(Y106="Y",SQRT(MMULT(MMULT(TRANSPOSE('MOD Vectors FX'!$DA$3:$DA$68),CORR_MATRIX),'MOD Vectors FX'!$DA$3:$DA$68)),"")</f>
        <v>0</v>
      </c>
      <c r="AB106" s="231" t="s">
        <v>179</v>
      </c>
      <c r="AC106" s="233">
        <v>105</v>
      </c>
      <c r="AD106" s="351">
        <f t="array" ref="AD106">IF(AB106="Y",SQRT(MMULT(MMULT(TRANSPOSE('MOD Vectors IDX'!$DA$3:$DA$68),CORR_MATRIX),'MOD Vectors IDX'!$DA$3:$DA$68)),"")</f>
        <v>0</v>
      </c>
      <c r="AE106" s="231" t="s">
        <v>179</v>
      </c>
      <c r="AF106" s="233">
        <v>105</v>
      </c>
      <c r="AG106" s="351">
        <f t="array" ref="AG106">AO106+IF(AE106="Y",SQRT(MMULT(MMULT(TRANSPOSE('MOD Vectors SPD'!$DA$3:$DA$68),CORR_MATRIX),'MOD Vectors SPD'!$DA$3:$DA$68)),"")</f>
        <v>0</v>
      </c>
      <c r="AH106" s="231" t="s">
        <v>179</v>
      </c>
      <c r="AI106" s="233">
        <v>105</v>
      </c>
      <c r="AJ106" s="351">
        <f t="array" ref="AJ106">IF(AH106="Y",SQRT(MMULT(MMULT(TRANSPOSE('MOD Vectors YC'!$DA$3:$DA$68),CORR_MATRIX),'MOD Vectors YC'!$DA$3:$DA$68)),"")</f>
        <v>0</v>
      </c>
      <c r="AL106" s="231" t="s">
        <v>179</v>
      </c>
      <c r="AM106" s="233">
        <v>105</v>
      </c>
      <c r="AN106" s="124">
        <f t="array" ref="AN106">SUMIF('Sensis Vectors ALL'!$E$3:$E$141,"="&amp;"YC",'Sensis Vectors ALL'!$DA$3:$DA$141)</f>
        <v>0</v>
      </c>
      <c r="AO106" s="357">
        <f>IF(COUNTIF(CSVaR!$A:$F,$A106)&lt;&gt;0,VLOOKUP(A106,CSVaR!$A:$F,6,0),0)</f>
        <v>0</v>
      </c>
      <c r="AP106" s="231" t="s">
        <v>179</v>
      </c>
      <c r="AQ106" s="233">
        <f t="array" ref="AQ106">SQRT(SUMPRODUCT(H106:L106,H106:L106))</f>
        <v>0</v>
      </c>
      <c r="AR106" s="231" t="s">
        <v>179</v>
      </c>
      <c r="AS106" s="354">
        <f t="array" ref="AS106">SQRT(X106^2+AA106^2+AD106^2+AG106^2+AJ106^2)</f>
        <v>0</v>
      </c>
      <c r="AU106" s="232">
        <v>10</v>
      </c>
      <c r="AV106" s="232" t="str">
        <f t="shared" si="21"/>
        <v>CA_BKSTDMU_U</v>
      </c>
      <c r="AW106" s="232" t="str">
        <f t="shared" si="22"/>
        <v>F6</v>
      </c>
      <c r="AX106" s="360" t="s">
        <v>474</v>
      </c>
      <c r="AY106" s="357" t="str">
        <f>IF($AX106="FINBRIDGE",6,IF($AX106="DB",3,IF($AX106="GROUP_PNL",12,"IRRELEVANT")))</f>
        <v>IRRELEVANT</v>
      </c>
      <c r="AZ106" s="360" t="s">
        <v>414</v>
      </c>
    </row>
    <row r="107" spans="1:52" s="233" customFormat="1" x14ac:dyDescent="0.2">
      <c r="A107" s="233">
        <v>96</v>
      </c>
      <c r="B107" s="346">
        <v>109</v>
      </c>
      <c r="D107" s="233" t="s">
        <v>179</v>
      </c>
      <c r="E107" s="233">
        <v>234</v>
      </c>
      <c r="G107" s="364">
        <f>IF(AND($D107="Y",$E107&lt;&gt;"",$E107&lt;&gt;-1),IF(ISERR(GETPIVOTDATA("OA_VALUE",'VaR Extracts'!$A$9,"CUT_NUM",$E107,"RF_GROUP",G$9)),0,GETPIVOTDATA("OA_VALUE",'VaR Extracts'!$A$9,"CUT_NUM",$E107,"RF_GROUP",G$9)),0)</f>
        <v>0</v>
      </c>
      <c r="H107" s="347">
        <f>IF(AND($D107="Y",$E107&lt;&gt;"",$E107&lt;&gt;-1),IF(ISERR(GETPIVOTDATA("OA_VALUE",'VaR Extracts'!$A$9,"CUT_NUM",$E107,"RF_GROUP",H$9)),0,GETPIVOTDATA("OA_VALUE",'VaR Extracts'!$A$9,"CUT_NUM",$E107,"RF_GROUP",H$9)),0)</f>
        <v>0</v>
      </c>
      <c r="I107" s="347">
        <f>IF(AND($D107="Y",$E107&lt;&gt;"",$E107&lt;&gt;-1),IF(ISERR(GETPIVOTDATA("OA_VALUE",'VaR Extracts'!$A$9,"CUT_NUM",$E107,"RF_GROUP",I$9)),0,GETPIVOTDATA("OA_VALUE",'VaR Extracts'!$A$9,"CUT_NUM",$E107,"RF_GROUP",I$9)),0)</f>
        <v>0</v>
      </c>
      <c r="J107" s="347">
        <f>IF(AND($D107="Y",$E107&lt;&gt;"",$E107&lt;&gt;-1),IF(ISERR(GETPIVOTDATA("OA_VALUE",'VaR Extracts'!$A$9,"CUT_NUM",$E107,"RF_GROUP",J$9)),0,GETPIVOTDATA("OA_VALUE",'VaR Extracts'!$A$9,"CUT_NUM",$E107,"RF_GROUP",J$9)),0)</f>
        <v>0</v>
      </c>
      <c r="K107" s="347">
        <f>IF(AND($D107="Y",$E107&lt;&gt;"",$E107&lt;&gt;-1),IF(ISERR(GETPIVOTDATA("OA_VALUE",'VaR Extracts'!$A$9,"CUT_NUM",$E107,"RF_GROUP",K$9)),0,GETPIVOTDATA("OA_VALUE",'VaR Extracts'!$A$9,"CUT_NUM",$E107,"RF_GROUP",K$9)),0)</f>
        <v>0</v>
      </c>
      <c r="L107" s="365">
        <f>IF(AND($D107="Y",$E107&lt;&gt;"",$E107&lt;&gt;-1),IF(ISERR(GETPIVOTDATA("OA_VALUE",'VaR Extracts'!$A$9,"CUT_NUM",$E107,"RF_GROUP",L$9)),0,GETPIVOTDATA("OA_VALUE",'VaR Extracts'!$A$9,"CUT_NUM",$E107,"RF_GROUP",L$9)),0)</f>
        <v>0</v>
      </c>
      <c r="M107" s="364">
        <f t="shared" si="29"/>
        <v>0</v>
      </c>
      <c r="N107" s="347">
        <f t="shared" si="30"/>
        <v>0</v>
      </c>
      <c r="O107" s="347">
        <f t="shared" si="31"/>
        <v>0</v>
      </c>
      <c r="P107" s="347">
        <f t="shared" si="32"/>
        <v>0</v>
      </c>
      <c r="Q107" s="347">
        <f t="shared" si="33"/>
        <v>0</v>
      </c>
      <c r="R107" s="365">
        <f t="shared" si="34"/>
        <v>0</v>
      </c>
      <c r="S107" s="231" t="s">
        <v>179</v>
      </c>
      <c r="T107" s="233">
        <v>106</v>
      </c>
      <c r="U107" s="351">
        <f t="array" ref="U107">IF(S107="Y",SQRT(MMULT(MMULT(TRANSPOSE('MOD Vectors ALL'!$DB$3:$DB$68),CORR_MATRIX),'MOD Vectors ALL'!$DB$3:$DB$68)),"")</f>
        <v>0</v>
      </c>
      <c r="V107" s="231" t="s">
        <v>179</v>
      </c>
      <c r="W107" s="233">
        <v>106</v>
      </c>
      <c r="X107" s="351">
        <f t="array" ref="X107">IF(V107="Y",SQRT(MMULT(MMULT(TRANSPOSE('MOD Vectors DP'!$DB$3:$DB$68),CORR_MATRIX),'MOD Vectors DP'!$DB$3:$DB$68)),"")</f>
        <v>0</v>
      </c>
      <c r="Y107" s="231" t="s">
        <v>179</v>
      </c>
      <c r="Z107" s="233">
        <v>106</v>
      </c>
      <c r="AA107" s="351">
        <f t="array" ref="AA107">IF(Y107="Y",SQRT(MMULT(MMULT(TRANSPOSE('MOD Vectors FX'!$DB$3:$DB$68),CORR_MATRIX),'MOD Vectors FX'!$DB$3:$DB$68)),"")</f>
        <v>0</v>
      </c>
      <c r="AB107" s="231" t="s">
        <v>179</v>
      </c>
      <c r="AC107" s="233">
        <v>106</v>
      </c>
      <c r="AD107" s="351">
        <f t="array" ref="AD107">IF(AB107="Y",SQRT(MMULT(MMULT(TRANSPOSE('MOD Vectors IDX'!$DB$3:$DB$68),CORR_MATRIX),'MOD Vectors IDX'!$DB$3:$DB$68)),"")</f>
        <v>0</v>
      </c>
      <c r="AE107" s="231" t="s">
        <v>179</v>
      </c>
      <c r="AF107" s="233">
        <v>106</v>
      </c>
      <c r="AG107" s="351">
        <f t="array" ref="AG107">AO107+IF(AE107="Y",SQRT(MMULT(MMULT(TRANSPOSE('MOD Vectors SPD'!$DB$3:$DB$68),CORR_MATRIX),'MOD Vectors SPD'!$DB$3:$DB$68)),"")</f>
        <v>0</v>
      </c>
      <c r="AH107" s="231" t="s">
        <v>179</v>
      </c>
      <c r="AI107" s="233">
        <v>106</v>
      </c>
      <c r="AJ107" s="351">
        <f t="array" ref="AJ107">IF(AH107="Y",SQRT(MMULT(MMULT(TRANSPOSE('MOD Vectors YC'!$DB$3:$DB$68),CORR_MATRIX),'MOD Vectors YC'!$DB$3:$DB$68)),"")</f>
        <v>0</v>
      </c>
      <c r="AL107" s="231" t="s">
        <v>179</v>
      </c>
      <c r="AM107" s="233">
        <v>106</v>
      </c>
      <c r="AN107" s="124">
        <f t="array" ref="AN107">SUMIF('Sensis Vectors ALL'!$E$3:$E$141,"="&amp;"YC",'Sensis Vectors ALL'!$DB$3:$DB$141)</f>
        <v>0</v>
      </c>
      <c r="AO107" s="357">
        <f>IF(COUNTIF(CSVaR!$A:$F,$A107)&lt;&gt;0,VLOOKUP(A107,CSVaR!$A:$F,6,0),0)</f>
        <v>0</v>
      </c>
      <c r="AP107" s="231" t="s">
        <v>179</v>
      </c>
      <c r="AQ107" s="233">
        <f t="array" ref="AQ107">SQRT(SUMPRODUCT(H107:L107,H107:L107))</f>
        <v>0</v>
      </c>
      <c r="AR107" s="231" t="s">
        <v>179</v>
      </c>
      <c r="AS107" s="354">
        <f t="array" ref="AS107">SQRT(X107^2+AA107^2+AD107^2+AG107^2+AJ107^2)</f>
        <v>0</v>
      </c>
      <c r="AU107" s="232">
        <v>10</v>
      </c>
      <c r="AV107" s="232" t="str">
        <f t="shared" si="21"/>
        <v>CA_CAGOVPR_A</v>
      </c>
      <c r="AW107" s="232" t="str">
        <f t="shared" si="22"/>
        <v>F7</v>
      </c>
      <c r="AX107" s="360" t="s">
        <v>474</v>
      </c>
      <c r="AY107" s="357" t="str">
        <f t="shared" ref="AY107:AY118" si="35">IF($AX107="FRANKFURT",3,IF($AX107="DB",3,IF($AX107="GROUP_PNL",11,"IRRELEVANT")))</f>
        <v>IRRELEVANT</v>
      </c>
      <c r="AZ107" s="360" t="s">
        <v>414</v>
      </c>
    </row>
    <row r="108" spans="1:52" s="233" customFormat="1" x14ac:dyDescent="0.2">
      <c r="A108" s="233">
        <v>97</v>
      </c>
      <c r="B108" s="346">
        <v>110</v>
      </c>
      <c r="D108" s="233" t="s">
        <v>179</v>
      </c>
      <c r="E108" s="233">
        <v>235</v>
      </c>
      <c r="G108" s="364">
        <f>IF(AND($D108="Y",$E108&lt;&gt;"",$E108&lt;&gt;-1),IF(ISERR(GETPIVOTDATA("OA_VALUE",'VaR Extracts'!$A$9,"CUT_NUM",$E108,"RF_GROUP",G$9)),0,GETPIVOTDATA("OA_VALUE",'VaR Extracts'!$A$9,"CUT_NUM",$E108,"RF_GROUP",G$9)),0)</f>
        <v>0</v>
      </c>
      <c r="H108" s="347">
        <f>IF(AND($D108="Y",$E108&lt;&gt;"",$E108&lt;&gt;-1),IF(ISERR(GETPIVOTDATA("OA_VALUE",'VaR Extracts'!$A$9,"CUT_NUM",$E108,"RF_GROUP",H$9)),0,GETPIVOTDATA("OA_VALUE",'VaR Extracts'!$A$9,"CUT_NUM",$E108,"RF_GROUP",H$9)),0)</f>
        <v>0</v>
      </c>
      <c r="I108" s="347">
        <f>IF(AND($D108="Y",$E108&lt;&gt;"",$E108&lt;&gt;-1),IF(ISERR(GETPIVOTDATA("OA_VALUE",'VaR Extracts'!$A$9,"CUT_NUM",$E108,"RF_GROUP",I$9)),0,GETPIVOTDATA("OA_VALUE",'VaR Extracts'!$A$9,"CUT_NUM",$E108,"RF_GROUP",I$9)),0)</f>
        <v>0</v>
      </c>
      <c r="J108" s="347">
        <f>IF(AND($D108="Y",$E108&lt;&gt;"",$E108&lt;&gt;-1),IF(ISERR(GETPIVOTDATA("OA_VALUE",'VaR Extracts'!$A$9,"CUT_NUM",$E108,"RF_GROUP",J$9)),0,GETPIVOTDATA("OA_VALUE",'VaR Extracts'!$A$9,"CUT_NUM",$E108,"RF_GROUP",J$9)),0)</f>
        <v>0</v>
      </c>
      <c r="K108" s="347">
        <f>IF(AND($D108="Y",$E108&lt;&gt;"",$E108&lt;&gt;-1),IF(ISERR(GETPIVOTDATA("OA_VALUE",'VaR Extracts'!$A$9,"CUT_NUM",$E108,"RF_GROUP",K$9)),0,GETPIVOTDATA("OA_VALUE",'VaR Extracts'!$A$9,"CUT_NUM",$E108,"RF_GROUP",K$9)),0)</f>
        <v>0</v>
      </c>
      <c r="L108" s="365">
        <f>IF(AND($D108="Y",$E108&lt;&gt;"",$E108&lt;&gt;-1),IF(ISERR(GETPIVOTDATA("OA_VALUE",'VaR Extracts'!$A$9,"CUT_NUM",$E108,"RF_GROUP",L$9)),0,GETPIVOTDATA("OA_VALUE",'VaR Extracts'!$A$9,"CUT_NUM",$E108,"RF_GROUP",L$9)),0)</f>
        <v>0</v>
      </c>
      <c r="M108" s="364">
        <f t="shared" si="29"/>
        <v>0</v>
      </c>
      <c r="N108" s="347">
        <f t="shared" si="30"/>
        <v>0</v>
      </c>
      <c r="O108" s="347">
        <f t="shared" si="31"/>
        <v>0</v>
      </c>
      <c r="P108" s="347">
        <f t="shared" si="32"/>
        <v>0</v>
      </c>
      <c r="Q108" s="347">
        <f t="shared" si="33"/>
        <v>0</v>
      </c>
      <c r="R108" s="365">
        <f t="shared" si="34"/>
        <v>0</v>
      </c>
      <c r="S108" s="231" t="s">
        <v>179</v>
      </c>
      <c r="T108" s="233">
        <v>107</v>
      </c>
      <c r="U108" s="351">
        <f t="array" ref="U108">IF(S108="Y",SQRT(MMULT(MMULT(TRANSPOSE('MOD Vectors ALL'!$DC$3:$DC$68),CORR_MATRIX),'MOD Vectors ALL'!$DC$3:$DC$68)),"")</f>
        <v>0</v>
      </c>
      <c r="V108" s="231" t="s">
        <v>179</v>
      </c>
      <c r="W108" s="233">
        <v>107</v>
      </c>
      <c r="X108" s="351">
        <f t="array" ref="X108">IF(V108="Y",SQRT(MMULT(MMULT(TRANSPOSE('MOD Vectors DP'!$DC$3:$DC$68),CORR_MATRIX),'MOD Vectors DP'!$DC$3:$DC$68)),"")</f>
        <v>0</v>
      </c>
      <c r="Y108" s="231" t="s">
        <v>179</v>
      </c>
      <c r="Z108" s="233">
        <v>107</v>
      </c>
      <c r="AA108" s="351">
        <f t="array" ref="AA108">IF(Y108="Y",SQRT(MMULT(MMULT(TRANSPOSE('MOD Vectors FX'!$DC$3:$DC$68),CORR_MATRIX),'MOD Vectors FX'!$DC$3:$DC$68)),"")</f>
        <v>0</v>
      </c>
      <c r="AB108" s="231" t="s">
        <v>179</v>
      </c>
      <c r="AC108" s="233">
        <v>107</v>
      </c>
      <c r="AD108" s="351">
        <f t="array" ref="AD108">IF(AB108="Y",SQRT(MMULT(MMULT(TRANSPOSE('MOD Vectors IDX'!$DC$3:$DC$68),CORR_MATRIX),'MOD Vectors IDX'!$DC$3:$DC$68)),"")</f>
        <v>0</v>
      </c>
      <c r="AE108" s="231" t="s">
        <v>179</v>
      </c>
      <c r="AF108" s="233">
        <v>107</v>
      </c>
      <c r="AG108" s="351">
        <f t="array" ref="AG108">AO108+IF(AE108="Y",SQRT(MMULT(MMULT(TRANSPOSE('MOD Vectors SPD'!$DC$3:$DC$68),CORR_MATRIX),'MOD Vectors SPD'!$DC$3:$DC$68)),"")</f>
        <v>0</v>
      </c>
      <c r="AH108" s="231" t="s">
        <v>179</v>
      </c>
      <c r="AI108" s="233">
        <v>107</v>
      </c>
      <c r="AJ108" s="351">
        <f t="array" ref="AJ108">IF(AH108="Y",SQRT(MMULT(MMULT(TRANSPOSE('MOD Vectors YC'!$DC$3:$DC$68),CORR_MATRIX),'MOD Vectors YC'!$DC$3:$DC$68)),"")</f>
        <v>0</v>
      </c>
      <c r="AL108" s="231" t="s">
        <v>179</v>
      </c>
      <c r="AM108" s="233">
        <v>107</v>
      </c>
      <c r="AN108" s="124">
        <f t="array" ref="AN108">SUMIF('Sensis Vectors ALL'!$E$3:$E$141,"="&amp;"YC",'Sensis Vectors ALL'!$DC$3:$DC$141)</f>
        <v>0</v>
      </c>
      <c r="AO108" s="357">
        <f>IF(COUNTIF(CSVaR!$A:$F,$A108)&lt;&gt;0,VLOOKUP(A108,CSVaR!$A:$F,6,0),0)</f>
        <v>0</v>
      </c>
      <c r="AP108" s="231" t="s">
        <v>179</v>
      </c>
      <c r="AQ108" s="233">
        <f t="array" ref="AQ108">SQRT(SUMPRODUCT(H108:L108,H108:L108))</f>
        <v>0</v>
      </c>
      <c r="AR108" s="231" t="s">
        <v>179</v>
      </c>
      <c r="AS108" s="354">
        <f t="array" ref="AS108">SQRT(X108^2+AA108^2+AD108^2+AG108^2+AJ108^2)</f>
        <v>0</v>
      </c>
      <c r="AU108" s="232">
        <v>10</v>
      </c>
      <c r="AV108" s="232" t="str">
        <f t="shared" si="21"/>
        <v>CA_CAGOVPR_L</v>
      </c>
      <c r="AW108" s="232" t="str">
        <f t="shared" si="22"/>
        <v>F8</v>
      </c>
      <c r="AX108" s="360" t="s">
        <v>483</v>
      </c>
      <c r="AY108" s="357">
        <v>5</v>
      </c>
      <c r="AZ108" s="286" t="str">
        <f>IFERROR(VLOOKUP($AV108,'PnL Report RMC_NY'!A:E,$AY108,0),"NP")</f>
        <v>NP</v>
      </c>
    </row>
    <row r="109" spans="1:52" s="233" customFormat="1" x14ac:dyDescent="0.2">
      <c r="A109" s="233">
        <v>98</v>
      </c>
      <c r="B109" s="346">
        <v>111</v>
      </c>
      <c r="D109" s="233" t="s">
        <v>179</v>
      </c>
      <c r="E109" s="233">
        <v>236</v>
      </c>
      <c r="G109" s="364">
        <f>IF(AND($D109="Y",$E109&lt;&gt;"",$E109&lt;&gt;-1),IF(ISERR(GETPIVOTDATA("OA_VALUE",'VaR Extracts'!$A$9,"CUT_NUM",$E109,"RF_GROUP",G$9)),0,GETPIVOTDATA("OA_VALUE",'VaR Extracts'!$A$9,"CUT_NUM",$E109,"RF_GROUP",G$9)),0)</f>
        <v>0</v>
      </c>
      <c r="H109" s="347">
        <f>IF(AND($D109="Y",$E109&lt;&gt;"",$E109&lt;&gt;-1),IF(ISERR(GETPIVOTDATA("OA_VALUE",'VaR Extracts'!$A$9,"CUT_NUM",$E109,"RF_GROUP",H$9)),0,GETPIVOTDATA("OA_VALUE",'VaR Extracts'!$A$9,"CUT_NUM",$E109,"RF_GROUP",H$9)),0)</f>
        <v>0</v>
      </c>
      <c r="I109" s="347">
        <f>IF(AND($D109="Y",$E109&lt;&gt;"",$E109&lt;&gt;-1),IF(ISERR(GETPIVOTDATA("OA_VALUE",'VaR Extracts'!$A$9,"CUT_NUM",$E109,"RF_GROUP",I$9)),0,GETPIVOTDATA("OA_VALUE",'VaR Extracts'!$A$9,"CUT_NUM",$E109,"RF_GROUP",I$9)),0)</f>
        <v>0</v>
      </c>
      <c r="J109" s="347">
        <f>IF(AND($D109="Y",$E109&lt;&gt;"",$E109&lt;&gt;-1),IF(ISERR(GETPIVOTDATA("OA_VALUE",'VaR Extracts'!$A$9,"CUT_NUM",$E109,"RF_GROUP",J$9)),0,GETPIVOTDATA("OA_VALUE",'VaR Extracts'!$A$9,"CUT_NUM",$E109,"RF_GROUP",J$9)),0)</f>
        <v>0</v>
      </c>
      <c r="K109" s="347">
        <f>IF(AND($D109="Y",$E109&lt;&gt;"",$E109&lt;&gt;-1),IF(ISERR(GETPIVOTDATA("OA_VALUE",'VaR Extracts'!$A$9,"CUT_NUM",$E109,"RF_GROUP",K$9)),0,GETPIVOTDATA("OA_VALUE",'VaR Extracts'!$A$9,"CUT_NUM",$E109,"RF_GROUP",K$9)),0)</f>
        <v>0</v>
      </c>
      <c r="L109" s="365">
        <f>IF(AND($D109="Y",$E109&lt;&gt;"",$E109&lt;&gt;-1),IF(ISERR(GETPIVOTDATA("OA_VALUE",'VaR Extracts'!$A$9,"CUT_NUM",$E109,"RF_GROUP",L$9)),0,GETPIVOTDATA("OA_VALUE",'VaR Extracts'!$A$9,"CUT_NUM",$E109,"RF_GROUP",L$9)),0)</f>
        <v>0</v>
      </c>
      <c r="M109" s="364">
        <f t="shared" si="29"/>
        <v>0</v>
      </c>
      <c r="N109" s="347">
        <f t="shared" si="30"/>
        <v>0</v>
      </c>
      <c r="O109" s="347">
        <f t="shared" si="31"/>
        <v>0</v>
      </c>
      <c r="P109" s="347">
        <f t="shared" si="32"/>
        <v>0</v>
      </c>
      <c r="Q109" s="347">
        <f t="shared" si="33"/>
        <v>0</v>
      </c>
      <c r="R109" s="365">
        <f t="shared" si="34"/>
        <v>0</v>
      </c>
      <c r="S109" s="231" t="s">
        <v>179</v>
      </c>
      <c r="T109" s="233">
        <v>108</v>
      </c>
      <c r="U109" s="351">
        <f t="array" ref="U109">IF(S109="Y",SQRT(MMULT(MMULT(TRANSPOSE('MOD Vectors ALL'!$DD$3:$DD$68),CORR_MATRIX),'MOD Vectors ALL'!$DD$3:$DD$68)),"")</f>
        <v>0</v>
      </c>
      <c r="V109" s="231" t="s">
        <v>179</v>
      </c>
      <c r="W109" s="233">
        <v>108</v>
      </c>
      <c r="X109" s="351">
        <f t="array" ref="X109">IF(V109="Y",SQRT(MMULT(MMULT(TRANSPOSE('MOD Vectors DP'!$DD$3:$DD$68),CORR_MATRIX),'MOD Vectors DP'!$DD$3:$DD$68)),"")</f>
        <v>0</v>
      </c>
      <c r="Y109" s="231" t="s">
        <v>179</v>
      </c>
      <c r="Z109" s="233">
        <v>108</v>
      </c>
      <c r="AA109" s="351">
        <f t="array" ref="AA109">IF(Y109="Y",SQRT(MMULT(MMULT(TRANSPOSE('MOD Vectors FX'!$DD$3:$DD$68),CORR_MATRIX),'MOD Vectors FX'!$DD$3:$DD$68)),"")</f>
        <v>0</v>
      </c>
      <c r="AB109" s="231" t="s">
        <v>179</v>
      </c>
      <c r="AC109" s="233">
        <v>108</v>
      </c>
      <c r="AD109" s="351">
        <f t="array" ref="AD109">IF(AB109="Y",SQRT(MMULT(MMULT(TRANSPOSE('MOD Vectors IDX'!$DD$3:$DD$68),CORR_MATRIX),'MOD Vectors IDX'!$DD$3:$DD$68)),"")</f>
        <v>0</v>
      </c>
      <c r="AE109" s="231" t="s">
        <v>179</v>
      </c>
      <c r="AF109" s="233">
        <v>108</v>
      </c>
      <c r="AG109" s="351">
        <f t="array" ref="AG109">AO109+IF(AE109="Y",SQRT(MMULT(MMULT(TRANSPOSE('MOD Vectors SPD'!$DD$3:$DD$68),CORR_MATRIX),'MOD Vectors SPD'!$DD$3:$DD$68)),"")</f>
        <v>0</v>
      </c>
      <c r="AH109" s="231" t="s">
        <v>179</v>
      </c>
      <c r="AI109" s="233">
        <v>108</v>
      </c>
      <c r="AJ109" s="351">
        <f t="array" ref="AJ109">IF(AH109="Y",SQRT(MMULT(MMULT(TRANSPOSE('MOD Vectors YC'!$DD$3:$DD$68),CORR_MATRIX),'MOD Vectors YC'!$DD$3:$DD$68)),"")</f>
        <v>0</v>
      </c>
      <c r="AL109" s="231" t="s">
        <v>179</v>
      </c>
      <c r="AM109" s="233">
        <v>108</v>
      </c>
      <c r="AN109" s="124">
        <f t="array" ref="AN109">SUMIF('Sensis Vectors ALL'!$E$3:$E$141,"="&amp;"YC",'Sensis Vectors ALL'!$DD$3:$DD$141)</f>
        <v>0</v>
      </c>
      <c r="AO109" s="357">
        <f>IF(COUNTIF(CSVaR!$A:$F,$A109)&lt;&gt;0,VLOOKUP(A109,CSVaR!$A:$F,6,0),0)</f>
        <v>0</v>
      </c>
      <c r="AP109" s="231" t="s">
        <v>179</v>
      </c>
      <c r="AQ109" s="233">
        <f t="array" ref="AQ109">SQRT(SUMPRODUCT(H109:L109,H109:L109))</f>
        <v>0</v>
      </c>
      <c r="AR109" s="231" t="s">
        <v>179</v>
      </c>
      <c r="AS109" s="354">
        <f t="array" ref="AS109">SQRT(X109^2+AA109^2+AD109^2+AG109^2+AJ109^2)</f>
        <v>0</v>
      </c>
      <c r="AU109" s="232">
        <v>10</v>
      </c>
      <c r="AV109" s="232" t="str">
        <f t="shared" si="21"/>
        <v>CA_CAGOVPR_U</v>
      </c>
      <c r="AW109" s="232" t="str">
        <f t="shared" si="22"/>
        <v>F9</v>
      </c>
      <c r="AX109" s="360" t="s">
        <v>483</v>
      </c>
      <c r="AY109" s="357">
        <v>5</v>
      </c>
      <c r="AZ109" s="286" t="str">
        <f>IFERROR(VLOOKUP($AV109,'PnL Report RMC_NY'!A:E,$AY109,0),"NP")</f>
        <v>NP</v>
      </c>
    </row>
    <row r="110" spans="1:52" s="233" customFormat="1" x14ac:dyDescent="0.2">
      <c r="A110" s="233">
        <v>99</v>
      </c>
      <c r="B110" s="346">
        <v>112</v>
      </c>
      <c r="D110" s="233" t="s">
        <v>179</v>
      </c>
      <c r="E110" s="233">
        <v>237</v>
      </c>
      <c r="G110" s="364">
        <f>IF(AND($D110="Y",$E110&lt;&gt;"",$E110&lt;&gt;-1),IF(ISERR(GETPIVOTDATA("OA_VALUE",'VaR Extracts'!$A$9,"CUT_NUM",$E110,"RF_GROUP",G$9)),0,GETPIVOTDATA("OA_VALUE",'VaR Extracts'!$A$9,"CUT_NUM",$E110,"RF_GROUP",G$9)),0)</f>
        <v>0</v>
      </c>
      <c r="H110" s="347">
        <f>IF(AND($D110="Y",$E110&lt;&gt;"",$E110&lt;&gt;-1),IF(ISERR(GETPIVOTDATA("OA_VALUE",'VaR Extracts'!$A$9,"CUT_NUM",$E110,"RF_GROUP",H$9)),0,GETPIVOTDATA("OA_VALUE",'VaR Extracts'!$A$9,"CUT_NUM",$E110,"RF_GROUP",H$9)),0)</f>
        <v>0</v>
      </c>
      <c r="I110" s="347">
        <f>IF(AND($D110="Y",$E110&lt;&gt;"",$E110&lt;&gt;-1),IF(ISERR(GETPIVOTDATA("OA_VALUE",'VaR Extracts'!$A$9,"CUT_NUM",$E110,"RF_GROUP",I$9)),0,GETPIVOTDATA("OA_VALUE",'VaR Extracts'!$A$9,"CUT_NUM",$E110,"RF_GROUP",I$9)),0)</f>
        <v>0</v>
      </c>
      <c r="J110" s="347">
        <f>IF(AND($D110="Y",$E110&lt;&gt;"",$E110&lt;&gt;-1),IF(ISERR(GETPIVOTDATA("OA_VALUE",'VaR Extracts'!$A$9,"CUT_NUM",$E110,"RF_GROUP",J$9)),0,GETPIVOTDATA("OA_VALUE",'VaR Extracts'!$A$9,"CUT_NUM",$E110,"RF_GROUP",J$9)),0)</f>
        <v>0</v>
      </c>
      <c r="K110" s="347">
        <f>IF(AND($D110="Y",$E110&lt;&gt;"",$E110&lt;&gt;-1),IF(ISERR(GETPIVOTDATA("OA_VALUE",'VaR Extracts'!$A$9,"CUT_NUM",$E110,"RF_GROUP",K$9)),0,GETPIVOTDATA("OA_VALUE",'VaR Extracts'!$A$9,"CUT_NUM",$E110,"RF_GROUP",K$9)),0)</f>
        <v>0</v>
      </c>
      <c r="L110" s="365">
        <f>IF(AND($D110="Y",$E110&lt;&gt;"",$E110&lt;&gt;-1),IF(ISERR(GETPIVOTDATA("OA_VALUE",'VaR Extracts'!$A$9,"CUT_NUM",$E110,"RF_GROUP",L$9)),0,GETPIVOTDATA("OA_VALUE",'VaR Extracts'!$A$9,"CUT_NUM",$E110,"RF_GROUP",L$9)),0)</f>
        <v>0</v>
      </c>
      <c r="M110" s="364">
        <f t="shared" si="29"/>
        <v>0</v>
      </c>
      <c r="N110" s="347">
        <f t="shared" si="30"/>
        <v>0</v>
      </c>
      <c r="O110" s="347">
        <f t="shared" si="31"/>
        <v>0</v>
      </c>
      <c r="P110" s="347">
        <f t="shared" si="32"/>
        <v>0</v>
      </c>
      <c r="Q110" s="347">
        <f t="shared" si="33"/>
        <v>0</v>
      </c>
      <c r="R110" s="365">
        <f t="shared" si="34"/>
        <v>0</v>
      </c>
      <c r="S110" s="231" t="s">
        <v>179</v>
      </c>
      <c r="T110" s="233">
        <v>109</v>
      </c>
      <c r="U110" s="351">
        <f t="array" ref="U110">IF(S110="Y",SQRT(MMULT(MMULT(TRANSPOSE('MOD Vectors ALL'!$DE$3:$DE$68),CORR_MATRIX),'MOD Vectors ALL'!$DE$3:$DE$68)),"")</f>
        <v>0</v>
      </c>
      <c r="V110" s="231" t="s">
        <v>179</v>
      </c>
      <c r="W110" s="233">
        <v>109</v>
      </c>
      <c r="X110" s="351">
        <f t="array" ref="X110">IF(V110="Y",SQRT(MMULT(MMULT(TRANSPOSE('MOD Vectors DP'!$DE$3:$DE$68),CORR_MATRIX),'MOD Vectors DP'!$DE$3:$DE$68)),"")</f>
        <v>0</v>
      </c>
      <c r="Y110" s="231" t="s">
        <v>179</v>
      </c>
      <c r="Z110" s="233">
        <v>109</v>
      </c>
      <c r="AA110" s="351">
        <f t="array" ref="AA110">IF(Y110="Y",SQRT(MMULT(MMULT(TRANSPOSE('MOD Vectors FX'!$DE$3:$DE$68),CORR_MATRIX),'MOD Vectors FX'!$DE$3:$DE$68)),"")</f>
        <v>0</v>
      </c>
      <c r="AB110" s="231" t="s">
        <v>179</v>
      </c>
      <c r="AC110" s="233">
        <v>109</v>
      </c>
      <c r="AD110" s="351">
        <f t="array" ref="AD110">IF(AB110="Y",SQRT(MMULT(MMULT(TRANSPOSE('MOD Vectors IDX'!$DE$3:$DE$68),CORR_MATRIX),'MOD Vectors IDX'!$DE$3:$DE$68)),"")</f>
        <v>0</v>
      </c>
      <c r="AE110" s="231" t="s">
        <v>179</v>
      </c>
      <c r="AF110" s="233">
        <v>109</v>
      </c>
      <c r="AG110" s="351">
        <f t="array" ref="AG110">AO110+IF(AE110="Y",SQRT(MMULT(MMULT(TRANSPOSE('MOD Vectors SPD'!$DE$3:$DE$68),CORR_MATRIX),'MOD Vectors SPD'!$DE$3:$DE$68)),"")</f>
        <v>0</v>
      </c>
      <c r="AH110" s="231" t="s">
        <v>179</v>
      </c>
      <c r="AI110" s="233">
        <v>109</v>
      </c>
      <c r="AJ110" s="351">
        <f t="array" ref="AJ110">IF(AH110="Y",SQRT(MMULT(MMULT(TRANSPOSE('MOD Vectors YC'!$DE$3:$DE$68),CORR_MATRIX),'MOD Vectors YC'!$DE$3:$DE$68)),"")</f>
        <v>0</v>
      </c>
      <c r="AL110" s="231" t="s">
        <v>179</v>
      </c>
      <c r="AM110" s="233">
        <v>109</v>
      </c>
      <c r="AN110" s="124">
        <f t="array" ref="AN110">SUMIF('Sensis Vectors ALL'!$E$3:$E$141,"="&amp;"YC",'Sensis Vectors ALL'!$DE$3:$DE$141)</f>
        <v>0</v>
      </c>
      <c r="AO110" s="357">
        <f>IF(COUNTIF(CSVaR!$A:$F,$A110)&lt;&gt;0,VLOOKUP(A110,CSVaR!$A:$F,6,0),0)</f>
        <v>0</v>
      </c>
      <c r="AP110" s="231" t="s">
        <v>179</v>
      </c>
      <c r="AQ110" s="233">
        <f t="array" ref="AQ110">SQRT(SUMPRODUCT(H110:L110,H110:L110))</f>
        <v>0</v>
      </c>
      <c r="AR110" s="231" t="s">
        <v>179</v>
      </c>
      <c r="AS110" s="354">
        <f t="array" ref="AS110">SQRT(X110^2+AA110^2+AD110^2+AG110^2+AJ110^2)</f>
        <v>0</v>
      </c>
      <c r="AU110" s="232">
        <v>10</v>
      </c>
      <c r="AV110" s="232" t="str">
        <f t="shared" si="21"/>
        <v>CA_CAMUNI_A</v>
      </c>
      <c r="AW110" s="232" t="str">
        <f t="shared" si="22"/>
        <v>F10</v>
      </c>
      <c r="AX110" s="360" t="s">
        <v>474</v>
      </c>
      <c r="AY110" s="357" t="str">
        <f t="shared" si="35"/>
        <v>IRRELEVANT</v>
      </c>
      <c r="AZ110" s="360" t="s">
        <v>414</v>
      </c>
    </row>
    <row r="111" spans="1:52" s="233" customFormat="1" x14ac:dyDescent="0.2">
      <c r="A111" s="233">
        <v>100</v>
      </c>
      <c r="B111" s="346">
        <v>113</v>
      </c>
      <c r="D111" s="233" t="s">
        <v>179</v>
      </c>
      <c r="E111" s="233">
        <v>238</v>
      </c>
      <c r="G111" s="364">
        <f>IF(AND($D111="Y",$E111&lt;&gt;"",$E111&lt;&gt;-1),IF(ISERR(GETPIVOTDATA("OA_VALUE",'VaR Extracts'!$A$9,"CUT_NUM",$E111,"RF_GROUP",G$9)),0,GETPIVOTDATA("OA_VALUE",'VaR Extracts'!$A$9,"CUT_NUM",$E111,"RF_GROUP",G$9)),0)</f>
        <v>0</v>
      </c>
      <c r="H111" s="347">
        <f>IF(AND($D111="Y",$E111&lt;&gt;"",$E111&lt;&gt;-1),IF(ISERR(GETPIVOTDATA("OA_VALUE",'VaR Extracts'!$A$9,"CUT_NUM",$E111,"RF_GROUP",H$9)),0,GETPIVOTDATA("OA_VALUE",'VaR Extracts'!$A$9,"CUT_NUM",$E111,"RF_GROUP",H$9)),0)</f>
        <v>0</v>
      </c>
      <c r="I111" s="347">
        <f>IF(AND($D111="Y",$E111&lt;&gt;"",$E111&lt;&gt;-1),IF(ISERR(GETPIVOTDATA("OA_VALUE",'VaR Extracts'!$A$9,"CUT_NUM",$E111,"RF_GROUP",I$9)),0,GETPIVOTDATA("OA_VALUE",'VaR Extracts'!$A$9,"CUT_NUM",$E111,"RF_GROUP",I$9)),0)</f>
        <v>0</v>
      </c>
      <c r="J111" s="347">
        <f>IF(AND($D111="Y",$E111&lt;&gt;"",$E111&lt;&gt;-1),IF(ISERR(GETPIVOTDATA("OA_VALUE",'VaR Extracts'!$A$9,"CUT_NUM",$E111,"RF_GROUP",J$9)),0,GETPIVOTDATA("OA_VALUE",'VaR Extracts'!$A$9,"CUT_NUM",$E111,"RF_GROUP",J$9)),0)</f>
        <v>0</v>
      </c>
      <c r="K111" s="347">
        <f>IF(AND($D111="Y",$E111&lt;&gt;"",$E111&lt;&gt;-1),IF(ISERR(GETPIVOTDATA("OA_VALUE",'VaR Extracts'!$A$9,"CUT_NUM",$E111,"RF_GROUP",K$9)),0,GETPIVOTDATA("OA_VALUE",'VaR Extracts'!$A$9,"CUT_NUM",$E111,"RF_GROUP",K$9)),0)</f>
        <v>0</v>
      </c>
      <c r="L111" s="365">
        <f>IF(AND($D111="Y",$E111&lt;&gt;"",$E111&lt;&gt;-1),IF(ISERR(GETPIVOTDATA("OA_VALUE",'VaR Extracts'!$A$9,"CUT_NUM",$E111,"RF_GROUP",L$9)),0,GETPIVOTDATA("OA_VALUE",'VaR Extracts'!$A$9,"CUT_NUM",$E111,"RF_GROUP",L$9)),0)</f>
        <v>0</v>
      </c>
      <c r="M111" s="364">
        <f t="shared" si="29"/>
        <v>0</v>
      </c>
      <c r="N111" s="347">
        <f t="shared" si="30"/>
        <v>0</v>
      </c>
      <c r="O111" s="347">
        <f t="shared" si="31"/>
        <v>0</v>
      </c>
      <c r="P111" s="347">
        <f t="shared" si="32"/>
        <v>0</v>
      </c>
      <c r="Q111" s="347">
        <f t="shared" si="33"/>
        <v>0</v>
      </c>
      <c r="R111" s="365">
        <f t="shared" si="34"/>
        <v>0</v>
      </c>
      <c r="S111" s="231" t="s">
        <v>179</v>
      </c>
      <c r="T111" s="233">
        <v>110</v>
      </c>
      <c r="U111" s="351">
        <f t="array" ref="U111">IF(S111="Y",SQRT(MMULT(MMULT(TRANSPOSE('MOD Vectors ALL'!$DF$3:$DF$68),CORR_MATRIX),'MOD Vectors ALL'!$DF$3:$DF$68)),"")</f>
        <v>0</v>
      </c>
      <c r="V111" s="231" t="s">
        <v>179</v>
      </c>
      <c r="W111" s="233">
        <v>110</v>
      </c>
      <c r="X111" s="351">
        <f t="array" ref="X111">IF(V111="Y",SQRT(MMULT(MMULT(TRANSPOSE('MOD Vectors DP'!$DF$3:$DF$68),CORR_MATRIX),'MOD Vectors DP'!$DF$3:$DF$68)),"")</f>
        <v>0</v>
      </c>
      <c r="Y111" s="231" t="s">
        <v>179</v>
      </c>
      <c r="Z111" s="233">
        <v>110</v>
      </c>
      <c r="AA111" s="351">
        <f t="array" ref="AA111">IF(Y111="Y",SQRT(MMULT(MMULT(TRANSPOSE('MOD Vectors FX'!$DF$3:$DF$68),CORR_MATRIX),'MOD Vectors FX'!$DF$3:$DF$68)),"")</f>
        <v>0</v>
      </c>
      <c r="AB111" s="231" t="s">
        <v>179</v>
      </c>
      <c r="AC111" s="233">
        <v>110</v>
      </c>
      <c r="AD111" s="351">
        <f t="array" ref="AD111">IF(AB111="Y",SQRT(MMULT(MMULT(TRANSPOSE('MOD Vectors IDX'!$DF$3:$DF$68),CORR_MATRIX),'MOD Vectors IDX'!$DF$3:$DF$68)),"")</f>
        <v>0</v>
      </c>
      <c r="AE111" s="231" t="s">
        <v>179</v>
      </c>
      <c r="AF111" s="233">
        <v>110</v>
      </c>
      <c r="AG111" s="351">
        <f t="array" ref="AG111">AO111+IF(AE111="Y",SQRT(MMULT(MMULT(TRANSPOSE('MOD Vectors SPD'!$DF$3:$DF$68),CORR_MATRIX),'MOD Vectors SPD'!$DF$3:$DF$68)),"")</f>
        <v>0</v>
      </c>
      <c r="AH111" s="231" t="s">
        <v>179</v>
      </c>
      <c r="AI111" s="233">
        <v>110</v>
      </c>
      <c r="AJ111" s="351">
        <f t="array" ref="AJ111">IF(AH111="Y",SQRT(MMULT(MMULT(TRANSPOSE('MOD Vectors YC'!$DF$3:$DF$68),CORR_MATRIX),'MOD Vectors YC'!$DF$3:$DF$68)),"")</f>
        <v>0</v>
      </c>
      <c r="AL111" s="231" t="s">
        <v>179</v>
      </c>
      <c r="AM111" s="233">
        <v>110</v>
      </c>
      <c r="AN111" s="124">
        <f t="array" ref="AN111">SUMIF('Sensis Vectors ALL'!$E$3:$E$141,"="&amp;"YC",'Sensis Vectors ALL'!$DF$3:$DF$141)</f>
        <v>0</v>
      </c>
      <c r="AO111" s="357">
        <f>IF(COUNTIF(CSVaR!$A:$F,$A111)&lt;&gt;0,VLOOKUP(A111,CSVaR!$A:$F,6,0),0)</f>
        <v>0</v>
      </c>
      <c r="AP111" s="231" t="s">
        <v>179</v>
      </c>
      <c r="AQ111" s="233">
        <f t="array" ref="AQ111">SQRT(SUMPRODUCT(H111:L111,H111:L111))</f>
        <v>0</v>
      </c>
      <c r="AR111" s="231" t="s">
        <v>179</v>
      </c>
      <c r="AS111" s="354">
        <f t="array" ref="AS111">SQRT(X111^2+AA111^2+AD111^2+AG111^2+AJ111^2)</f>
        <v>0</v>
      </c>
      <c r="AU111" s="232">
        <v>10</v>
      </c>
      <c r="AV111" s="232" t="str">
        <f t="shared" si="21"/>
        <v>CA_CAMUNI_L</v>
      </c>
      <c r="AW111" s="232" t="str">
        <f t="shared" si="22"/>
        <v>F11</v>
      </c>
      <c r="AX111" s="360" t="s">
        <v>474</v>
      </c>
      <c r="AY111" s="357" t="str">
        <f t="shared" si="35"/>
        <v>IRRELEVANT</v>
      </c>
      <c r="AZ111" s="360" t="s">
        <v>414</v>
      </c>
    </row>
    <row r="112" spans="1:52" s="233" customFormat="1" x14ac:dyDescent="0.2">
      <c r="A112" s="233">
        <v>101</v>
      </c>
      <c r="B112" s="346">
        <v>114</v>
      </c>
      <c r="D112" s="233" t="s">
        <v>179</v>
      </c>
      <c r="E112" s="233">
        <v>239</v>
      </c>
      <c r="G112" s="364">
        <f>IF(AND($D112="Y",$E112&lt;&gt;"",$E112&lt;&gt;-1),IF(ISERR(GETPIVOTDATA("OA_VALUE",'VaR Extracts'!$A$9,"CUT_NUM",$E112,"RF_GROUP",G$9)),0,GETPIVOTDATA("OA_VALUE",'VaR Extracts'!$A$9,"CUT_NUM",$E112,"RF_GROUP",G$9)),0)</f>
        <v>0</v>
      </c>
      <c r="H112" s="347">
        <f>IF(AND($D112="Y",$E112&lt;&gt;"",$E112&lt;&gt;-1),IF(ISERR(GETPIVOTDATA("OA_VALUE",'VaR Extracts'!$A$9,"CUT_NUM",$E112,"RF_GROUP",H$9)),0,GETPIVOTDATA("OA_VALUE",'VaR Extracts'!$A$9,"CUT_NUM",$E112,"RF_GROUP",H$9)),0)</f>
        <v>0</v>
      </c>
      <c r="I112" s="347">
        <f>IF(AND($D112="Y",$E112&lt;&gt;"",$E112&lt;&gt;-1),IF(ISERR(GETPIVOTDATA("OA_VALUE",'VaR Extracts'!$A$9,"CUT_NUM",$E112,"RF_GROUP",I$9)),0,GETPIVOTDATA("OA_VALUE",'VaR Extracts'!$A$9,"CUT_NUM",$E112,"RF_GROUP",I$9)),0)</f>
        <v>0</v>
      </c>
      <c r="J112" s="347">
        <f>IF(AND($D112="Y",$E112&lt;&gt;"",$E112&lt;&gt;-1),IF(ISERR(GETPIVOTDATA("OA_VALUE",'VaR Extracts'!$A$9,"CUT_NUM",$E112,"RF_GROUP",J$9)),0,GETPIVOTDATA("OA_VALUE",'VaR Extracts'!$A$9,"CUT_NUM",$E112,"RF_GROUP",J$9)),0)</f>
        <v>0</v>
      </c>
      <c r="K112" s="347">
        <f>IF(AND($D112="Y",$E112&lt;&gt;"",$E112&lt;&gt;-1),IF(ISERR(GETPIVOTDATA("OA_VALUE",'VaR Extracts'!$A$9,"CUT_NUM",$E112,"RF_GROUP",K$9)),0,GETPIVOTDATA("OA_VALUE",'VaR Extracts'!$A$9,"CUT_NUM",$E112,"RF_GROUP",K$9)),0)</f>
        <v>0</v>
      </c>
      <c r="L112" s="365">
        <f>IF(AND($D112="Y",$E112&lt;&gt;"",$E112&lt;&gt;-1),IF(ISERR(GETPIVOTDATA("OA_VALUE",'VaR Extracts'!$A$9,"CUT_NUM",$E112,"RF_GROUP",L$9)),0,GETPIVOTDATA("OA_VALUE",'VaR Extracts'!$A$9,"CUT_NUM",$E112,"RF_GROUP",L$9)),0)</f>
        <v>0</v>
      </c>
      <c r="M112" s="364">
        <f t="shared" si="29"/>
        <v>0</v>
      </c>
      <c r="N112" s="347">
        <f t="shared" si="30"/>
        <v>0</v>
      </c>
      <c r="O112" s="347">
        <f t="shared" si="31"/>
        <v>0</v>
      </c>
      <c r="P112" s="347">
        <f t="shared" si="32"/>
        <v>0</v>
      </c>
      <c r="Q112" s="347">
        <f t="shared" si="33"/>
        <v>0</v>
      </c>
      <c r="R112" s="365">
        <f t="shared" si="34"/>
        <v>0</v>
      </c>
      <c r="S112" s="231" t="s">
        <v>179</v>
      </c>
      <c r="T112" s="233">
        <v>111</v>
      </c>
      <c r="U112" s="351">
        <f t="array" ref="U112">IF(S112="Y",SQRT(MMULT(MMULT(TRANSPOSE('MOD Vectors ALL'!$DG$3:$DG$68),CORR_MATRIX),'MOD Vectors ALL'!$DG$3:$DG$68)),"")</f>
        <v>0</v>
      </c>
      <c r="V112" s="231" t="s">
        <v>179</v>
      </c>
      <c r="W112" s="233">
        <v>111</v>
      </c>
      <c r="X112" s="351">
        <f t="array" ref="X112">IF(V112="Y",SQRT(MMULT(MMULT(TRANSPOSE('MOD Vectors DP'!$DG$3:$DG$68),CORR_MATRIX),'MOD Vectors DP'!$DG$3:$DG$68)),"")</f>
        <v>0</v>
      </c>
      <c r="Y112" s="231" t="s">
        <v>179</v>
      </c>
      <c r="Z112" s="233">
        <v>111</v>
      </c>
      <c r="AA112" s="351">
        <f t="array" ref="AA112">IF(Y112="Y",SQRT(MMULT(MMULT(TRANSPOSE('MOD Vectors FX'!$DG$3:$DG$68),CORR_MATRIX),'MOD Vectors FX'!$DG$3:$DG$68)),"")</f>
        <v>0</v>
      </c>
      <c r="AB112" s="231" t="s">
        <v>179</v>
      </c>
      <c r="AC112" s="233">
        <v>111</v>
      </c>
      <c r="AD112" s="351">
        <f t="array" ref="AD112">IF(AB112="Y",SQRT(MMULT(MMULT(TRANSPOSE('MOD Vectors IDX'!$DG$3:$DG$68),CORR_MATRIX),'MOD Vectors IDX'!$DG$3:$DG$68)),"")</f>
        <v>0</v>
      </c>
      <c r="AE112" s="231" t="s">
        <v>179</v>
      </c>
      <c r="AF112" s="233">
        <v>111</v>
      </c>
      <c r="AG112" s="351">
        <f t="array" ref="AG112">AO112+IF(AE112="Y",SQRT(MMULT(MMULT(TRANSPOSE('MOD Vectors SPD'!$DG$3:$DG$68),CORR_MATRIX),'MOD Vectors SPD'!$DG$3:$DG$68)),"")</f>
        <v>0</v>
      </c>
      <c r="AH112" s="231" t="s">
        <v>179</v>
      </c>
      <c r="AI112" s="233">
        <v>111</v>
      </c>
      <c r="AJ112" s="351">
        <f t="array" ref="AJ112">IF(AH112="Y",SQRT(MMULT(MMULT(TRANSPOSE('MOD Vectors YC'!$DG$3:$DG$68),CORR_MATRIX),'MOD Vectors YC'!$DG$3:$DG$68)),"")</f>
        <v>0</v>
      </c>
      <c r="AL112" s="231" t="s">
        <v>179</v>
      </c>
      <c r="AM112" s="233">
        <v>111</v>
      </c>
      <c r="AN112" s="124">
        <f t="array" ref="AN112">SUMIF('Sensis Vectors ALL'!$E$3:$E$141,"="&amp;"YC",'Sensis Vectors ALL'!$DG$3:$DG$141)</f>
        <v>0</v>
      </c>
      <c r="AO112" s="357">
        <f>IF(COUNTIF(CSVaR!$A:$F,$A112)&lt;&gt;0,VLOOKUP(A112,CSVaR!$A:$F,6,0),0)</f>
        <v>0</v>
      </c>
      <c r="AP112" s="231" t="s">
        <v>179</v>
      </c>
      <c r="AQ112" s="233">
        <f t="array" ref="AQ112">SQRT(SUMPRODUCT(H112:L112,H112:L112))</f>
        <v>0</v>
      </c>
      <c r="AR112" s="231" t="s">
        <v>179</v>
      </c>
      <c r="AS112" s="354">
        <f t="array" ref="AS112">SQRT(X112^2+AA112^2+AD112^2+AG112^2+AJ112^2)</f>
        <v>0</v>
      </c>
      <c r="AU112" s="232">
        <v>10</v>
      </c>
      <c r="AV112" s="232" t="str">
        <f t="shared" si="21"/>
        <v>CA_CAMUNI_U</v>
      </c>
      <c r="AW112" s="232" t="str">
        <f t="shared" si="22"/>
        <v>F12</v>
      </c>
      <c r="AX112" s="360" t="s">
        <v>474</v>
      </c>
      <c r="AY112" s="357" t="str">
        <f t="shared" si="35"/>
        <v>IRRELEVANT</v>
      </c>
      <c r="AZ112" s="360" t="s">
        <v>414</v>
      </c>
    </row>
    <row r="113" spans="1:52" s="233" customFormat="1" x14ac:dyDescent="0.2">
      <c r="A113" s="233">
        <v>102</v>
      </c>
      <c r="B113" s="346">
        <v>115</v>
      </c>
      <c r="D113" s="233" t="s">
        <v>179</v>
      </c>
      <c r="E113" s="233">
        <v>244</v>
      </c>
      <c r="G113" s="364">
        <f>IF(AND($D113="Y",$E113&lt;&gt;"",$E113&lt;&gt;-1),IF(ISERR(GETPIVOTDATA("OA_VALUE",'VaR Extracts'!$A$9,"CUT_NUM",$E113,"RF_GROUP",G$9)),0,GETPIVOTDATA("OA_VALUE",'VaR Extracts'!$A$9,"CUT_NUM",$E113,"RF_GROUP",G$9)),0)</f>
        <v>0</v>
      </c>
      <c r="H113" s="347">
        <f>IF(AND($D113="Y",$E113&lt;&gt;"",$E113&lt;&gt;-1),IF(ISERR(GETPIVOTDATA("OA_VALUE",'VaR Extracts'!$A$9,"CUT_NUM",$E113,"RF_GROUP",H$9)),0,GETPIVOTDATA("OA_VALUE",'VaR Extracts'!$A$9,"CUT_NUM",$E113,"RF_GROUP",H$9)),0)</f>
        <v>0</v>
      </c>
      <c r="I113" s="347">
        <f>IF(AND($D113="Y",$E113&lt;&gt;"",$E113&lt;&gt;-1),IF(ISERR(GETPIVOTDATA("OA_VALUE",'VaR Extracts'!$A$9,"CUT_NUM",$E113,"RF_GROUP",I$9)),0,GETPIVOTDATA("OA_VALUE",'VaR Extracts'!$A$9,"CUT_NUM",$E113,"RF_GROUP",I$9)),0)</f>
        <v>0</v>
      </c>
      <c r="J113" s="347">
        <f>IF(AND($D113="Y",$E113&lt;&gt;"",$E113&lt;&gt;-1),IF(ISERR(GETPIVOTDATA("OA_VALUE",'VaR Extracts'!$A$9,"CUT_NUM",$E113,"RF_GROUP",J$9)),0,GETPIVOTDATA("OA_VALUE",'VaR Extracts'!$A$9,"CUT_NUM",$E113,"RF_GROUP",J$9)),0)</f>
        <v>0</v>
      </c>
      <c r="K113" s="347">
        <f>IF(AND($D113="Y",$E113&lt;&gt;"",$E113&lt;&gt;-1),IF(ISERR(GETPIVOTDATA("OA_VALUE",'VaR Extracts'!$A$9,"CUT_NUM",$E113,"RF_GROUP",K$9)),0,GETPIVOTDATA("OA_VALUE",'VaR Extracts'!$A$9,"CUT_NUM",$E113,"RF_GROUP",K$9)),0)</f>
        <v>0</v>
      </c>
      <c r="L113" s="365">
        <f>IF(AND($D113="Y",$E113&lt;&gt;"",$E113&lt;&gt;-1),IF(ISERR(GETPIVOTDATA("OA_VALUE",'VaR Extracts'!$A$9,"CUT_NUM",$E113,"RF_GROUP",L$9)),0,GETPIVOTDATA("OA_VALUE",'VaR Extracts'!$A$9,"CUT_NUM",$E113,"RF_GROUP",L$9)),0)</f>
        <v>0</v>
      </c>
      <c r="M113" s="364">
        <f t="shared" si="29"/>
        <v>0</v>
      </c>
      <c r="N113" s="347">
        <f t="shared" si="30"/>
        <v>0</v>
      </c>
      <c r="O113" s="347">
        <f t="shared" si="31"/>
        <v>0</v>
      </c>
      <c r="P113" s="347">
        <f t="shared" si="32"/>
        <v>0</v>
      </c>
      <c r="Q113" s="347">
        <f t="shared" si="33"/>
        <v>0</v>
      </c>
      <c r="R113" s="365">
        <f t="shared" si="34"/>
        <v>0</v>
      </c>
      <c r="S113" s="231" t="s">
        <v>179</v>
      </c>
      <c r="T113" s="233">
        <v>112</v>
      </c>
      <c r="U113" s="351">
        <f t="array" ref="U113">IF(S113="Y",SQRT(MMULT(MMULT(TRANSPOSE('MOD Vectors ALL'!$DH$3:$DH$68),CORR_MATRIX),'MOD Vectors ALL'!$DH$3:$DH$68)),"")</f>
        <v>0</v>
      </c>
      <c r="V113" s="231" t="s">
        <v>179</v>
      </c>
      <c r="W113" s="233">
        <v>112</v>
      </c>
      <c r="X113" s="351">
        <f t="array" ref="X113">IF(V113="Y",SQRT(MMULT(MMULT(TRANSPOSE('MOD Vectors DP'!$DH$3:$DH$68),CORR_MATRIX),'MOD Vectors DP'!$DH$3:$DH$68)),"")</f>
        <v>0</v>
      </c>
      <c r="Y113" s="231" t="s">
        <v>179</v>
      </c>
      <c r="Z113" s="233">
        <v>112</v>
      </c>
      <c r="AA113" s="351">
        <f t="array" ref="AA113">IF(Y113="Y",SQRT(MMULT(MMULT(TRANSPOSE('MOD Vectors FX'!$DH$3:$DH$68),CORR_MATRIX),'MOD Vectors FX'!$DH$3:$DH$68)),"")</f>
        <v>0</v>
      </c>
      <c r="AB113" s="231" t="s">
        <v>179</v>
      </c>
      <c r="AC113" s="233">
        <v>112</v>
      </c>
      <c r="AD113" s="351">
        <f t="array" ref="AD113">IF(AB113="Y",SQRT(MMULT(MMULT(TRANSPOSE('MOD Vectors IDX'!$DH$3:$DH$68),CORR_MATRIX),'MOD Vectors IDX'!$DH$3:$DH$68)),"")</f>
        <v>0</v>
      </c>
      <c r="AE113" s="231" t="s">
        <v>179</v>
      </c>
      <c r="AF113" s="233">
        <v>112</v>
      </c>
      <c r="AG113" s="351">
        <f t="array" ref="AG113">AO113+IF(AE113="Y",SQRT(MMULT(MMULT(TRANSPOSE('MOD Vectors SPD'!$DH$3:$DH$68),CORR_MATRIX),'MOD Vectors SPD'!$DH$3:$DH$68)),"")</f>
        <v>0</v>
      </c>
      <c r="AH113" s="231" t="s">
        <v>179</v>
      </c>
      <c r="AI113" s="233">
        <v>112</v>
      </c>
      <c r="AJ113" s="351">
        <f t="array" ref="AJ113">IF(AH113="Y",SQRT(MMULT(MMULT(TRANSPOSE('MOD Vectors YC'!$DH$3:$DH$68),CORR_MATRIX),'MOD Vectors YC'!$DH$3:$DH$68)),"")</f>
        <v>0</v>
      </c>
      <c r="AL113" s="231" t="s">
        <v>179</v>
      </c>
      <c r="AM113" s="233">
        <v>112</v>
      </c>
      <c r="AN113" s="124">
        <f t="array" ref="AN113">SUMIF('Sensis Vectors ALL'!$E$3:$E$141,"="&amp;"YC",'Sensis Vectors ALL'!$DH$3:$DH$141)</f>
        <v>0</v>
      </c>
      <c r="AO113" s="357">
        <f>IF(COUNTIF(CSVaR!$A:$F,$A113)&lt;&gt;0,VLOOKUP(A113,CSVaR!$A:$F,6,0),0)</f>
        <v>0</v>
      </c>
      <c r="AP113" s="231" t="s">
        <v>179</v>
      </c>
      <c r="AQ113" s="233">
        <f t="array" ref="AQ113">SQRT(SUMPRODUCT(H113:L113,H113:L113))</f>
        <v>0</v>
      </c>
      <c r="AR113" s="231" t="s">
        <v>179</v>
      </c>
      <c r="AS113" s="354">
        <f t="array" ref="AS113">SQRT(X113^2+AA113^2+AD113^2+AG113^2+AJ113^2)</f>
        <v>0</v>
      </c>
      <c r="AU113" s="232">
        <v>10</v>
      </c>
      <c r="AV113" s="232" t="str">
        <f t="shared" si="21"/>
        <v>CA_CORPFIN_A</v>
      </c>
      <c r="AW113" s="232" t="str">
        <f t="shared" si="22"/>
        <v>F13</v>
      </c>
      <c r="AX113" s="360" t="s">
        <v>474</v>
      </c>
      <c r="AY113" s="357" t="str">
        <f t="shared" si="35"/>
        <v>IRRELEVANT</v>
      </c>
      <c r="AZ113" s="360" t="s">
        <v>414</v>
      </c>
    </row>
    <row r="114" spans="1:52" s="233" customFormat="1" x14ac:dyDescent="0.2">
      <c r="A114" s="233">
        <v>103</v>
      </c>
      <c r="B114" s="346">
        <v>116</v>
      </c>
      <c r="D114" s="233" t="s">
        <v>179</v>
      </c>
      <c r="E114" s="233">
        <v>245</v>
      </c>
      <c r="G114" s="364">
        <f>IF(AND($D114="Y",$E114&lt;&gt;"",$E114&lt;&gt;-1),IF(ISERR(GETPIVOTDATA("OA_VALUE",'VaR Extracts'!$A$9,"CUT_NUM",$E114,"RF_GROUP",G$9)),0,GETPIVOTDATA("OA_VALUE",'VaR Extracts'!$A$9,"CUT_NUM",$E114,"RF_GROUP",G$9)),0)</f>
        <v>0</v>
      </c>
      <c r="H114" s="347">
        <f>IF(AND($D114="Y",$E114&lt;&gt;"",$E114&lt;&gt;-1),IF(ISERR(GETPIVOTDATA("OA_VALUE",'VaR Extracts'!$A$9,"CUT_NUM",$E114,"RF_GROUP",H$9)),0,GETPIVOTDATA("OA_VALUE",'VaR Extracts'!$A$9,"CUT_NUM",$E114,"RF_GROUP",H$9)),0)</f>
        <v>0</v>
      </c>
      <c r="I114" s="347">
        <f>IF(AND($D114="Y",$E114&lt;&gt;"",$E114&lt;&gt;-1),IF(ISERR(GETPIVOTDATA("OA_VALUE",'VaR Extracts'!$A$9,"CUT_NUM",$E114,"RF_GROUP",I$9)),0,GETPIVOTDATA("OA_VALUE",'VaR Extracts'!$A$9,"CUT_NUM",$E114,"RF_GROUP",I$9)),0)</f>
        <v>0</v>
      </c>
      <c r="J114" s="347">
        <f>IF(AND($D114="Y",$E114&lt;&gt;"",$E114&lt;&gt;-1),IF(ISERR(GETPIVOTDATA("OA_VALUE",'VaR Extracts'!$A$9,"CUT_NUM",$E114,"RF_GROUP",J$9)),0,GETPIVOTDATA("OA_VALUE",'VaR Extracts'!$A$9,"CUT_NUM",$E114,"RF_GROUP",J$9)),0)</f>
        <v>0</v>
      </c>
      <c r="K114" s="347">
        <f>IF(AND($D114="Y",$E114&lt;&gt;"",$E114&lt;&gt;-1),IF(ISERR(GETPIVOTDATA("OA_VALUE",'VaR Extracts'!$A$9,"CUT_NUM",$E114,"RF_GROUP",K$9)),0,GETPIVOTDATA("OA_VALUE",'VaR Extracts'!$A$9,"CUT_NUM",$E114,"RF_GROUP",K$9)),0)</f>
        <v>0</v>
      </c>
      <c r="L114" s="365">
        <f>IF(AND($D114="Y",$E114&lt;&gt;"",$E114&lt;&gt;-1),IF(ISERR(GETPIVOTDATA("OA_VALUE",'VaR Extracts'!$A$9,"CUT_NUM",$E114,"RF_GROUP",L$9)),0,GETPIVOTDATA("OA_VALUE",'VaR Extracts'!$A$9,"CUT_NUM",$E114,"RF_GROUP",L$9)),0)</f>
        <v>0</v>
      </c>
      <c r="M114" s="364">
        <f t="shared" si="29"/>
        <v>0</v>
      </c>
      <c r="N114" s="347">
        <f t="shared" si="30"/>
        <v>0</v>
      </c>
      <c r="O114" s="347">
        <f t="shared" si="31"/>
        <v>0</v>
      </c>
      <c r="P114" s="347">
        <f t="shared" si="32"/>
        <v>0</v>
      </c>
      <c r="Q114" s="347">
        <f t="shared" si="33"/>
        <v>0</v>
      </c>
      <c r="R114" s="365">
        <f t="shared" si="34"/>
        <v>0</v>
      </c>
      <c r="S114" s="231" t="s">
        <v>179</v>
      </c>
      <c r="T114" s="233">
        <v>113</v>
      </c>
      <c r="U114" s="351">
        <f t="array" ref="U114">IF(S114="Y",SQRT(MMULT(MMULT(TRANSPOSE('MOD Vectors ALL'!$DI$3:$DI$68),CORR_MATRIX),'MOD Vectors ALL'!$DI$3:$DI$68)),"")</f>
        <v>0</v>
      </c>
      <c r="V114" s="231" t="s">
        <v>179</v>
      </c>
      <c r="W114" s="233">
        <v>113</v>
      </c>
      <c r="X114" s="351">
        <f t="array" ref="X114">IF(V114="Y",SQRT(MMULT(MMULT(TRANSPOSE('MOD Vectors DP'!$DI$3:$DI$68),CORR_MATRIX),'MOD Vectors DP'!$DI$3:$DI$68)),"")</f>
        <v>0</v>
      </c>
      <c r="Y114" s="231" t="s">
        <v>179</v>
      </c>
      <c r="Z114" s="233">
        <v>113</v>
      </c>
      <c r="AA114" s="351">
        <f t="array" ref="AA114">IF(Y114="Y",SQRT(MMULT(MMULT(TRANSPOSE('MOD Vectors FX'!$DI$3:$DI$68),CORR_MATRIX),'MOD Vectors FX'!$DI$3:$DI$68)),"")</f>
        <v>0</v>
      </c>
      <c r="AB114" s="231" t="s">
        <v>179</v>
      </c>
      <c r="AC114" s="233">
        <v>113</v>
      </c>
      <c r="AD114" s="351">
        <f t="array" ref="AD114">IF(AB114="Y",SQRT(MMULT(MMULT(TRANSPOSE('MOD Vectors IDX'!$DI$3:$DI$68),CORR_MATRIX),'MOD Vectors IDX'!$DI$3:$DI$68)),"")</f>
        <v>0</v>
      </c>
      <c r="AE114" s="231" t="s">
        <v>179</v>
      </c>
      <c r="AF114" s="233">
        <v>113</v>
      </c>
      <c r="AG114" s="351">
        <f t="array" ref="AG114">AO114+IF(AE114="Y",SQRT(MMULT(MMULT(TRANSPOSE('MOD Vectors SPD'!$DI$3:$DI$68),CORR_MATRIX),'MOD Vectors SPD'!$DI$3:$DI$68)),"")</f>
        <v>0</v>
      </c>
      <c r="AH114" s="231" t="s">
        <v>179</v>
      </c>
      <c r="AI114" s="233">
        <v>113</v>
      </c>
      <c r="AJ114" s="351">
        <f t="array" ref="AJ114">IF(AH114="Y",SQRT(MMULT(MMULT(TRANSPOSE('MOD Vectors YC'!$DI$3:$DI$68),CORR_MATRIX),'MOD Vectors YC'!$DI$3:$DI$68)),"")</f>
        <v>0</v>
      </c>
      <c r="AL114" s="231" t="s">
        <v>179</v>
      </c>
      <c r="AM114" s="233">
        <v>113</v>
      </c>
      <c r="AN114" s="124">
        <f t="array" ref="AN114">SUMIF('Sensis Vectors ALL'!$E$3:$E$141,"="&amp;"YC",'Sensis Vectors ALL'!$DI$3:$DI$141)</f>
        <v>0</v>
      </c>
      <c r="AO114" s="357">
        <f>IF(COUNTIF(CSVaR!$A:$F,$A114)&lt;&gt;0,VLOOKUP(A114,CSVaR!$A:$F,6,0),0)</f>
        <v>0</v>
      </c>
      <c r="AP114" s="231" t="s">
        <v>179</v>
      </c>
      <c r="AQ114" s="233">
        <f t="array" ref="AQ114">SQRT(SUMPRODUCT(H114:L114,H114:L114))</f>
        <v>0</v>
      </c>
      <c r="AR114" s="231" t="s">
        <v>179</v>
      </c>
      <c r="AS114" s="354">
        <f t="array" ref="AS114">SQRT(X114^2+AA114^2+AD114^2+AG114^2+AJ114^2)</f>
        <v>0</v>
      </c>
      <c r="AU114" s="232">
        <v>10</v>
      </c>
      <c r="AV114" s="232" t="str">
        <f t="shared" si="21"/>
        <v>CA_CORPFIN_L</v>
      </c>
      <c r="AW114" s="232" t="str">
        <f t="shared" si="22"/>
        <v>F14</v>
      </c>
      <c r="AX114" s="360" t="s">
        <v>483</v>
      </c>
      <c r="AY114" s="357">
        <v>5</v>
      </c>
      <c r="AZ114" s="286" t="str">
        <f>IFERROR(VLOOKUP($AV114,'PnL Report RMC_NY'!A:E,$AY114,0),"NP")</f>
        <v>NP</v>
      </c>
    </row>
    <row r="115" spans="1:52" s="233" customFormat="1" x14ac:dyDescent="0.2">
      <c r="A115" s="233">
        <v>104</v>
      </c>
      <c r="B115" s="346">
        <v>117</v>
      </c>
      <c r="D115" s="233" t="s">
        <v>179</v>
      </c>
      <c r="E115" s="233">
        <v>246</v>
      </c>
      <c r="G115" s="364">
        <f>IF(AND($D115="Y",$E115&lt;&gt;"",$E115&lt;&gt;-1),IF(ISERR(GETPIVOTDATA("OA_VALUE",'VaR Extracts'!$A$9,"CUT_NUM",$E115,"RF_GROUP",G$9)),0,GETPIVOTDATA("OA_VALUE",'VaR Extracts'!$A$9,"CUT_NUM",$E115,"RF_GROUP",G$9)),0)</f>
        <v>0</v>
      </c>
      <c r="H115" s="347">
        <f>IF(AND($D115="Y",$E115&lt;&gt;"",$E115&lt;&gt;-1),IF(ISERR(GETPIVOTDATA("OA_VALUE",'VaR Extracts'!$A$9,"CUT_NUM",$E115,"RF_GROUP",H$9)),0,GETPIVOTDATA("OA_VALUE",'VaR Extracts'!$A$9,"CUT_NUM",$E115,"RF_GROUP",H$9)),0)</f>
        <v>0</v>
      </c>
      <c r="I115" s="347">
        <f>IF(AND($D115="Y",$E115&lt;&gt;"",$E115&lt;&gt;-1),IF(ISERR(GETPIVOTDATA("OA_VALUE",'VaR Extracts'!$A$9,"CUT_NUM",$E115,"RF_GROUP",I$9)),0,GETPIVOTDATA("OA_VALUE",'VaR Extracts'!$A$9,"CUT_NUM",$E115,"RF_GROUP",I$9)),0)</f>
        <v>0</v>
      </c>
      <c r="J115" s="347">
        <f>IF(AND($D115="Y",$E115&lt;&gt;"",$E115&lt;&gt;-1),IF(ISERR(GETPIVOTDATA("OA_VALUE",'VaR Extracts'!$A$9,"CUT_NUM",$E115,"RF_GROUP",J$9)),0,GETPIVOTDATA("OA_VALUE",'VaR Extracts'!$A$9,"CUT_NUM",$E115,"RF_GROUP",J$9)),0)</f>
        <v>0</v>
      </c>
      <c r="K115" s="347">
        <f>IF(AND($D115="Y",$E115&lt;&gt;"",$E115&lt;&gt;-1),IF(ISERR(GETPIVOTDATA("OA_VALUE",'VaR Extracts'!$A$9,"CUT_NUM",$E115,"RF_GROUP",K$9)),0,GETPIVOTDATA("OA_VALUE",'VaR Extracts'!$A$9,"CUT_NUM",$E115,"RF_GROUP",K$9)),0)</f>
        <v>0</v>
      </c>
      <c r="L115" s="365">
        <f>IF(AND($D115="Y",$E115&lt;&gt;"",$E115&lt;&gt;-1),IF(ISERR(GETPIVOTDATA("OA_VALUE",'VaR Extracts'!$A$9,"CUT_NUM",$E115,"RF_GROUP",L$9)),0,GETPIVOTDATA("OA_VALUE",'VaR Extracts'!$A$9,"CUT_NUM",$E115,"RF_GROUP",L$9)),0)</f>
        <v>0</v>
      </c>
      <c r="M115" s="364">
        <f t="shared" si="29"/>
        <v>0</v>
      </c>
      <c r="N115" s="347">
        <f t="shared" si="30"/>
        <v>0</v>
      </c>
      <c r="O115" s="347">
        <f t="shared" si="31"/>
        <v>0</v>
      </c>
      <c r="P115" s="347">
        <f t="shared" si="32"/>
        <v>0</v>
      </c>
      <c r="Q115" s="347">
        <f t="shared" si="33"/>
        <v>0</v>
      </c>
      <c r="R115" s="365">
        <f t="shared" si="34"/>
        <v>0</v>
      </c>
      <c r="S115" s="231" t="s">
        <v>179</v>
      </c>
      <c r="T115" s="233">
        <v>114</v>
      </c>
      <c r="U115" s="351">
        <f t="array" ref="U115">IF(S115="Y",SQRT(MMULT(MMULT(TRANSPOSE('MOD Vectors ALL'!$DJ$3:$DJ$68),CORR_MATRIX),'MOD Vectors ALL'!$DJ$3:$DJ$68)),"")</f>
        <v>0</v>
      </c>
      <c r="V115" s="231" t="s">
        <v>179</v>
      </c>
      <c r="W115" s="233">
        <v>114</v>
      </c>
      <c r="X115" s="351">
        <f t="array" ref="X115">IF(V115="Y",SQRT(MMULT(MMULT(TRANSPOSE('MOD Vectors DP'!$DJ$3:$DJ$68),CORR_MATRIX),'MOD Vectors DP'!$DJ$3:$DJ$68)),"")</f>
        <v>0</v>
      </c>
      <c r="Y115" s="231" t="s">
        <v>179</v>
      </c>
      <c r="Z115" s="233">
        <v>114</v>
      </c>
      <c r="AA115" s="351">
        <f t="array" ref="AA115">IF(Y115="Y",SQRT(MMULT(MMULT(TRANSPOSE('MOD Vectors FX'!$DJ$3:$DJ$68),CORR_MATRIX),'MOD Vectors FX'!$DJ$3:$DJ$68)),"")</f>
        <v>0</v>
      </c>
      <c r="AB115" s="231" t="s">
        <v>179</v>
      </c>
      <c r="AC115" s="233">
        <v>114</v>
      </c>
      <c r="AD115" s="351">
        <f t="array" ref="AD115">IF(AB115="Y",SQRT(MMULT(MMULT(TRANSPOSE('MOD Vectors IDX'!$DJ$3:$DJ$68),CORR_MATRIX),'MOD Vectors IDX'!$DJ$3:$DJ$68)),"")</f>
        <v>0</v>
      </c>
      <c r="AE115" s="231" t="s">
        <v>179</v>
      </c>
      <c r="AF115" s="233">
        <v>114</v>
      </c>
      <c r="AG115" s="351">
        <f t="array" ref="AG115">AO115+IF(AE115="Y",SQRT(MMULT(MMULT(TRANSPOSE('MOD Vectors SPD'!$DJ$3:$DJ$68),CORR_MATRIX),'MOD Vectors SPD'!$DJ$3:$DJ$68)),"")</f>
        <v>0</v>
      </c>
      <c r="AH115" s="231" t="s">
        <v>179</v>
      </c>
      <c r="AI115" s="233">
        <v>114</v>
      </c>
      <c r="AJ115" s="351">
        <f t="array" ref="AJ115">IF(AH115="Y",SQRT(MMULT(MMULT(TRANSPOSE('MOD Vectors YC'!$DJ$3:$DJ$68),CORR_MATRIX),'MOD Vectors YC'!$DJ$3:$DJ$68)),"")</f>
        <v>0</v>
      </c>
      <c r="AL115" s="231" t="s">
        <v>179</v>
      </c>
      <c r="AM115" s="233">
        <v>114</v>
      </c>
      <c r="AN115" s="124">
        <f t="array" ref="AN115">SUMIF('Sensis Vectors ALL'!$E$3:$E$141,"="&amp;"YC",'Sensis Vectors ALL'!$DJ$3:$DJ$141)</f>
        <v>0</v>
      </c>
      <c r="AO115" s="357">
        <f>IF(COUNTIF(CSVaR!$A:$F,$A115)&lt;&gt;0,VLOOKUP(A115,CSVaR!$A:$F,6,0),0)</f>
        <v>0</v>
      </c>
      <c r="AP115" s="231" t="s">
        <v>179</v>
      </c>
      <c r="AQ115" s="233">
        <f t="array" ref="AQ115">SQRT(SUMPRODUCT(H115:L115,H115:L115))</f>
        <v>0</v>
      </c>
      <c r="AR115" s="231" t="s">
        <v>179</v>
      </c>
      <c r="AS115" s="354">
        <f t="array" ref="AS115">SQRT(X115^2+AA115^2+AD115^2+AG115^2+AJ115^2)</f>
        <v>0</v>
      </c>
      <c r="AU115" s="232">
        <v>10</v>
      </c>
      <c r="AV115" s="232" t="str">
        <f t="shared" si="21"/>
        <v>CA_CORPFIN_U</v>
      </c>
      <c r="AW115" s="232" t="str">
        <f t="shared" si="22"/>
        <v>F15</v>
      </c>
      <c r="AX115" s="360" t="s">
        <v>483</v>
      </c>
      <c r="AY115" s="357">
        <f t="shared" si="35"/>
        <v>3</v>
      </c>
      <c r="AZ115" s="286" t="str">
        <f>IFERROR(VLOOKUP($AV115,'PnL Report RMC_NY'!A:E,$AY115,0),"NP")</f>
        <v>NP</v>
      </c>
    </row>
    <row r="116" spans="1:52" s="233" customFormat="1" x14ac:dyDescent="0.2">
      <c r="A116" s="233">
        <v>105</v>
      </c>
      <c r="B116" s="346">
        <v>118</v>
      </c>
      <c r="D116" s="233" t="s">
        <v>179</v>
      </c>
      <c r="E116" s="233">
        <v>247</v>
      </c>
      <c r="G116" s="364">
        <f>IF(AND($D116="Y",$E116&lt;&gt;"",$E116&lt;&gt;-1),IF(ISERR(GETPIVOTDATA("OA_VALUE",'VaR Extracts'!$A$9,"CUT_NUM",$E116,"RF_GROUP",G$9)),0,GETPIVOTDATA("OA_VALUE",'VaR Extracts'!$A$9,"CUT_NUM",$E116,"RF_GROUP",G$9)),0)</f>
        <v>0</v>
      </c>
      <c r="H116" s="347">
        <f>IF(AND($D116="Y",$E116&lt;&gt;"",$E116&lt;&gt;-1),IF(ISERR(GETPIVOTDATA("OA_VALUE",'VaR Extracts'!$A$9,"CUT_NUM",$E116,"RF_GROUP",H$9)),0,GETPIVOTDATA("OA_VALUE",'VaR Extracts'!$A$9,"CUT_NUM",$E116,"RF_GROUP",H$9)),0)</f>
        <v>0</v>
      </c>
      <c r="I116" s="347">
        <f>IF(AND($D116="Y",$E116&lt;&gt;"",$E116&lt;&gt;-1),IF(ISERR(GETPIVOTDATA("OA_VALUE",'VaR Extracts'!$A$9,"CUT_NUM",$E116,"RF_GROUP",I$9)),0,GETPIVOTDATA("OA_VALUE",'VaR Extracts'!$A$9,"CUT_NUM",$E116,"RF_GROUP",I$9)),0)</f>
        <v>0</v>
      </c>
      <c r="J116" s="347">
        <f>IF(AND($D116="Y",$E116&lt;&gt;"",$E116&lt;&gt;-1),IF(ISERR(GETPIVOTDATA("OA_VALUE",'VaR Extracts'!$A$9,"CUT_NUM",$E116,"RF_GROUP",J$9)),0,GETPIVOTDATA("OA_VALUE",'VaR Extracts'!$A$9,"CUT_NUM",$E116,"RF_GROUP",J$9)),0)</f>
        <v>0</v>
      </c>
      <c r="K116" s="347">
        <f>IF(AND($D116="Y",$E116&lt;&gt;"",$E116&lt;&gt;-1),IF(ISERR(GETPIVOTDATA("OA_VALUE",'VaR Extracts'!$A$9,"CUT_NUM",$E116,"RF_GROUP",K$9)),0,GETPIVOTDATA("OA_VALUE",'VaR Extracts'!$A$9,"CUT_NUM",$E116,"RF_GROUP",K$9)),0)</f>
        <v>0</v>
      </c>
      <c r="L116" s="365">
        <f>IF(AND($D116="Y",$E116&lt;&gt;"",$E116&lt;&gt;-1),IF(ISERR(GETPIVOTDATA("OA_VALUE",'VaR Extracts'!$A$9,"CUT_NUM",$E116,"RF_GROUP",L$9)),0,GETPIVOTDATA("OA_VALUE",'VaR Extracts'!$A$9,"CUT_NUM",$E116,"RF_GROUP",L$9)),0)</f>
        <v>0</v>
      </c>
      <c r="M116" s="364">
        <f t="shared" si="29"/>
        <v>0</v>
      </c>
      <c r="N116" s="347">
        <f t="shared" si="30"/>
        <v>0</v>
      </c>
      <c r="O116" s="347">
        <f t="shared" si="31"/>
        <v>0</v>
      </c>
      <c r="P116" s="347">
        <f t="shared" si="32"/>
        <v>0</v>
      </c>
      <c r="Q116" s="347">
        <f t="shared" si="33"/>
        <v>0</v>
      </c>
      <c r="R116" s="365">
        <f t="shared" si="34"/>
        <v>0</v>
      </c>
      <c r="S116" s="231" t="s">
        <v>179</v>
      </c>
      <c r="T116" s="233">
        <v>115</v>
      </c>
      <c r="U116" s="351">
        <f t="array" ref="U116">IF(S116="Y",SQRT(MMULT(MMULT(TRANSPOSE('MOD Vectors ALL'!$DK$3:$DK$68),CORR_MATRIX),'MOD Vectors ALL'!$DK$3:$DK$68)),"")</f>
        <v>0</v>
      </c>
      <c r="V116" s="231" t="s">
        <v>179</v>
      </c>
      <c r="W116" s="233">
        <v>115</v>
      </c>
      <c r="X116" s="351">
        <f t="array" ref="X116">IF(V116="Y",SQRT(MMULT(MMULT(TRANSPOSE('MOD Vectors DP'!$DK$3:$DK$68),CORR_MATRIX),'MOD Vectors DP'!$DK$3:$DK$68)),"")</f>
        <v>0</v>
      </c>
      <c r="Y116" s="231" t="s">
        <v>179</v>
      </c>
      <c r="Z116" s="233">
        <v>115</v>
      </c>
      <c r="AA116" s="351">
        <f t="array" ref="AA116">IF(Y116="Y",SQRT(MMULT(MMULT(TRANSPOSE('MOD Vectors FX'!$DK$3:$DK$68),CORR_MATRIX),'MOD Vectors FX'!$DK$3:$DK$68)),"")</f>
        <v>0</v>
      </c>
      <c r="AB116" s="231" t="s">
        <v>179</v>
      </c>
      <c r="AC116" s="233">
        <v>115</v>
      </c>
      <c r="AD116" s="351">
        <f t="array" ref="AD116">IF(AB116="Y",SQRT(MMULT(MMULT(TRANSPOSE('MOD Vectors IDX'!$DK$3:$DK$68),CORR_MATRIX),'MOD Vectors IDX'!$DK$3:$DK$68)),"")</f>
        <v>0</v>
      </c>
      <c r="AE116" s="231" t="s">
        <v>179</v>
      </c>
      <c r="AF116" s="233">
        <v>115</v>
      </c>
      <c r="AG116" s="351">
        <f t="array" ref="AG116">AO116+IF(AE116="Y",SQRT(MMULT(MMULT(TRANSPOSE('MOD Vectors SPD'!$DK$3:$DK$68),CORR_MATRIX),'MOD Vectors SPD'!$DK$3:$DK$68)),"")</f>
        <v>0</v>
      </c>
      <c r="AH116" s="231" t="s">
        <v>179</v>
      </c>
      <c r="AI116" s="233">
        <v>115</v>
      </c>
      <c r="AJ116" s="351">
        <f t="array" ref="AJ116">IF(AH116="Y",SQRT(MMULT(MMULT(TRANSPOSE('MOD Vectors YC'!$DK$3:$DK$68),CORR_MATRIX),'MOD Vectors YC'!$DK$3:$DK$68)),"")</f>
        <v>0</v>
      </c>
      <c r="AL116" s="231" t="s">
        <v>179</v>
      </c>
      <c r="AM116" s="233">
        <v>115</v>
      </c>
      <c r="AN116" s="124">
        <f t="array" ref="AN116">SUMIF('Sensis Vectors ALL'!$E$3:$E$141,"="&amp;"YC",'Sensis Vectors ALL'!$DK$3:$DK$141)</f>
        <v>0</v>
      </c>
      <c r="AO116" s="357">
        <f>IF(COUNTIF(CSVaR!$A:$F,$A116)&lt;&gt;0,VLOOKUP(A116,CSVaR!$A:$F,6,0),0)</f>
        <v>0</v>
      </c>
      <c r="AP116" s="231" t="s">
        <v>179</v>
      </c>
      <c r="AQ116" s="233">
        <f t="array" ref="AQ116">SQRT(SUMPRODUCT(H116:L116,H116:L116))</f>
        <v>0</v>
      </c>
      <c r="AR116" s="231" t="s">
        <v>179</v>
      </c>
      <c r="AS116" s="354">
        <f t="array" ref="AS116">SQRT(X116^2+AA116^2+AD116^2+AG116^2+AJ116^2)</f>
        <v>0</v>
      </c>
      <c r="AU116" s="232">
        <v>10</v>
      </c>
      <c r="AV116" s="232" t="str">
        <f t="shared" si="21"/>
        <v>CA_USMUNI_A</v>
      </c>
      <c r="AW116" s="232" t="str">
        <f t="shared" si="22"/>
        <v>F16</v>
      </c>
      <c r="AX116" s="360" t="s">
        <v>474</v>
      </c>
      <c r="AY116" s="357" t="str">
        <f t="shared" si="35"/>
        <v>IRRELEVANT</v>
      </c>
      <c r="AZ116" s="360" t="s">
        <v>414</v>
      </c>
    </row>
    <row r="117" spans="1:52" s="233" customFormat="1" x14ac:dyDescent="0.2">
      <c r="A117" s="233">
        <v>106</v>
      </c>
      <c r="B117" s="346">
        <v>119</v>
      </c>
      <c r="D117" s="233" t="s">
        <v>179</v>
      </c>
      <c r="E117" s="233">
        <v>248</v>
      </c>
      <c r="G117" s="364">
        <f>IF(AND($D117="Y",$E117&lt;&gt;"",$E117&lt;&gt;-1),IF(ISERR(GETPIVOTDATA("OA_VALUE",'VaR Extracts'!$A$9,"CUT_NUM",$E117,"RF_GROUP",G$9)),0,GETPIVOTDATA("OA_VALUE",'VaR Extracts'!$A$9,"CUT_NUM",$E117,"RF_GROUP",G$9)),0)</f>
        <v>0</v>
      </c>
      <c r="H117" s="347">
        <f>IF(AND($D117="Y",$E117&lt;&gt;"",$E117&lt;&gt;-1),IF(ISERR(GETPIVOTDATA("OA_VALUE",'VaR Extracts'!$A$9,"CUT_NUM",$E117,"RF_GROUP",H$9)),0,GETPIVOTDATA("OA_VALUE",'VaR Extracts'!$A$9,"CUT_NUM",$E117,"RF_GROUP",H$9)),0)</f>
        <v>0</v>
      </c>
      <c r="I117" s="347">
        <f>IF(AND($D117="Y",$E117&lt;&gt;"",$E117&lt;&gt;-1),IF(ISERR(GETPIVOTDATA("OA_VALUE",'VaR Extracts'!$A$9,"CUT_NUM",$E117,"RF_GROUP",I$9)),0,GETPIVOTDATA("OA_VALUE",'VaR Extracts'!$A$9,"CUT_NUM",$E117,"RF_GROUP",I$9)),0)</f>
        <v>0</v>
      </c>
      <c r="J117" s="347">
        <f>IF(AND($D117="Y",$E117&lt;&gt;"",$E117&lt;&gt;-1),IF(ISERR(GETPIVOTDATA("OA_VALUE",'VaR Extracts'!$A$9,"CUT_NUM",$E117,"RF_GROUP",J$9)),0,GETPIVOTDATA("OA_VALUE",'VaR Extracts'!$A$9,"CUT_NUM",$E117,"RF_GROUP",J$9)),0)</f>
        <v>0</v>
      </c>
      <c r="K117" s="347">
        <f>IF(AND($D117="Y",$E117&lt;&gt;"",$E117&lt;&gt;-1),IF(ISERR(GETPIVOTDATA("OA_VALUE",'VaR Extracts'!$A$9,"CUT_NUM",$E117,"RF_GROUP",K$9)),0,GETPIVOTDATA("OA_VALUE",'VaR Extracts'!$A$9,"CUT_NUM",$E117,"RF_GROUP",K$9)),0)</f>
        <v>0</v>
      </c>
      <c r="L117" s="365">
        <f>IF(AND($D117="Y",$E117&lt;&gt;"",$E117&lt;&gt;-1),IF(ISERR(GETPIVOTDATA("OA_VALUE",'VaR Extracts'!$A$9,"CUT_NUM",$E117,"RF_GROUP",L$9)),0,GETPIVOTDATA("OA_VALUE",'VaR Extracts'!$A$9,"CUT_NUM",$E117,"RF_GROUP",L$9)),0)</f>
        <v>0</v>
      </c>
      <c r="M117" s="364">
        <f t="shared" si="29"/>
        <v>0</v>
      </c>
      <c r="N117" s="347">
        <f t="shared" si="30"/>
        <v>0</v>
      </c>
      <c r="O117" s="347">
        <f t="shared" si="31"/>
        <v>0</v>
      </c>
      <c r="P117" s="347">
        <f t="shared" si="32"/>
        <v>0</v>
      </c>
      <c r="Q117" s="347">
        <f t="shared" si="33"/>
        <v>0</v>
      </c>
      <c r="R117" s="365">
        <f t="shared" si="34"/>
        <v>0</v>
      </c>
      <c r="S117" s="231" t="s">
        <v>179</v>
      </c>
      <c r="T117" s="233">
        <v>116</v>
      </c>
      <c r="U117" s="351">
        <f t="array" ref="U117">IF(S117="Y",SQRT(MMULT(MMULT(TRANSPOSE('MOD Vectors ALL'!$DL$3:$DL$68),CORR_MATRIX),'MOD Vectors ALL'!$DL$3:$DL$68)),"")</f>
        <v>0</v>
      </c>
      <c r="V117" s="231" t="s">
        <v>179</v>
      </c>
      <c r="W117" s="233">
        <v>116</v>
      </c>
      <c r="X117" s="351">
        <f t="array" ref="X117">IF(V117="Y",SQRT(MMULT(MMULT(TRANSPOSE('MOD Vectors DP'!$DL$3:$DL$68),CORR_MATRIX),'MOD Vectors DP'!$DL$3:$DL$68)),"")</f>
        <v>0</v>
      </c>
      <c r="Y117" s="231" t="s">
        <v>179</v>
      </c>
      <c r="Z117" s="233">
        <v>116</v>
      </c>
      <c r="AA117" s="351">
        <f t="array" ref="AA117">IF(Y117="Y",SQRT(MMULT(MMULT(TRANSPOSE('MOD Vectors FX'!$DL$3:$DL$68),CORR_MATRIX),'MOD Vectors FX'!$DL$3:$DL$68)),"")</f>
        <v>0</v>
      </c>
      <c r="AB117" s="231" t="s">
        <v>179</v>
      </c>
      <c r="AC117" s="233">
        <v>116</v>
      </c>
      <c r="AD117" s="351">
        <f t="array" ref="AD117">IF(AB117="Y",SQRT(MMULT(MMULT(TRANSPOSE('MOD Vectors IDX'!$DL$3:$DL$68),CORR_MATRIX),'MOD Vectors IDX'!$DL$3:$DL$68)),"")</f>
        <v>0</v>
      </c>
      <c r="AE117" s="231" t="s">
        <v>179</v>
      </c>
      <c r="AF117" s="233">
        <v>116</v>
      </c>
      <c r="AG117" s="351">
        <f t="array" ref="AG117">AO117+IF(AE117="Y",SQRT(MMULT(MMULT(TRANSPOSE('MOD Vectors SPD'!$DL$3:$DL$68),CORR_MATRIX),'MOD Vectors SPD'!$DL$3:$DL$68)),"")</f>
        <v>0</v>
      </c>
      <c r="AH117" s="231" t="s">
        <v>179</v>
      </c>
      <c r="AI117" s="233">
        <v>116</v>
      </c>
      <c r="AJ117" s="351">
        <f t="array" ref="AJ117">IF(AH117="Y",SQRT(MMULT(MMULT(TRANSPOSE('MOD Vectors YC'!$DL$3:$DL$68),CORR_MATRIX),'MOD Vectors YC'!$DL$3:$DL$68)),"")</f>
        <v>0</v>
      </c>
      <c r="AL117" s="231" t="s">
        <v>179</v>
      </c>
      <c r="AM117" s="233">
        <v>116</v>
      </c>
      <c r="AN117" s="124">
        <f t="array" ref="AN117">SUMIF('Sensis Vectors ALL'!$E$3:$E$141,"="&amp;"YC",'Sensis Vectors ALL'!$DL$3:$DL$141)</f>
        <v>0</v>
      </c>
      <c r="AO117" s="357">
        <f>IF(COUNTIF(CSVaR!$A:$F,$A117)&lt;&gt;0,VLOOKUP(A117,CSVaR!$A:$F,6,0),0)</f>
        <v>0</v>
      </c>
      <c r="AP117" s="231" t="s">
        <v>179</v>
      </c>
      <c r="AQ117" s="233">
        <f t="array" ref="AQ117">SQRT(SUMPRODUCT(H117:L117,H117:L117))</f>
        <v>0</v>
      </c>
      <c r="AR117" s="231" t="s">
        <v>179</v>
      </c>
      <c r="AS117" s="354">
        <f t="array" ref="AS117">SQRT(X117^2+AA117^2+AD117^2+AG117^2+AJ117^2)</f>
        <v>0</v>
      </c>
      <c r="AU117" s="232">
        <v>10</v>
      </c>
      <c r="AV117" s="232" t="str">
        <f t="shared" si="21"/>
        <v>CA_USMUNI_L</v>
      </c>
      <c r="AW117" s="232" t="str">
        <f t="shared" si="22"/>
        <v>F17</v>
      </c>
      <c r="AX117" s="360" t="s">
        <v>483</v>
      </c>
      <c r="AY117" s="357">
        <f t="shared" si="35"/>
        <v>3</v>
      </c>
      <c r="AZ117" s="286" t="str">
        <f>IFERROR(VLOOKUP($AV117,'PnL Report RMC_NY'!A:E,$AY117,0),"NP")</f>
        <v>NP</v>
      </c>
    </row>
    <row r="118" spans="1:52" s="233" customFormat="1" ht="13.5" thickBot="1" x14ac:dyDescent="0.25">
      <c r="A118" s="233">
        <v>107</v>
      </c>
      <c r="B118" s="346">
        <v>120</v>
      </c>
      <c r="D118" s="233" t="s">
        <v>179</v>
      </c>
      <c r="E118" s="233">
        <v>249</v>
      </c>
      <c r="G118" s="366">
        <f>IF(AND($D118="Y",$E118&lt;&gt;"",$E118&lt;&gt;-1),IF(ISERR(GETPIVOTDATA("OA_VALUE",'VaR Extracts'!$A$9,"CUT_NUM",$E118,"RF_GROUP",G$9)),0,GETPIVOTDATA("OA_VALUE",'VaR Extracts'!$A$9,"CUT_NUM",$E118,"RF_GROUP",G$9)),0)</f>
        <v>0</v>
      </c>
      <c r="H118" s="367">
        <f>IF(AND($D118="Y",$E118&lt;&gt;"",$E118&lt;&gt;-1),IF(ISERR(GETPIVOTDATA("OA_VALUE",'VaR Extracts'!$A$9,"CUT_NUM",$E118,"RF_GROUP",H$9)),0,GETPIVOTDATA("OA_VALUE",'VaR Extracts'!$A$9,"CUT_NUM",$E118,"RF_GROUP",H$9)),0)</f>
        <v>0</v>
      </c>
      <c r="I118" s="367">
        <f>IF(AND($D118="Y",$E118&lt;&gt;"",$E118&lt;&gt;-1),IF(ISERR(GETPIVOTDATA("OA_VALUE",'VaR Extracts'!$A$9,"CUT_NUM",$E118,"RF_GROUP",I$9)),0,GETPIVOTDATA("OA_VALUE",'VaR Extracts'!$A$9,"CUT_NUM",$E118,"RF_GROUP",I$9)),0)</f>
        <v>0</v>
      </c>
      <c r="J118" s="367">
        <f>IF(AND($D118="Y",$E118&lt;&gt;"",$E118&lt;&gt;-1),IF(ISERR(GETPIVOTDATA("OA_VALUE",'VaR Extracts'!$A$9,"CUT_NUM",$E118,"RF_GROUP",J$9)),0,GETPIVOTDATA("OA_VALUE",'VaR Extracts'!$A$9,"CUT_NUM",$E118,"RF_GROUP",J$9)),0)</f>
        <v>0</v>
      </c>
      <c r="K118" s="367">
        <f>IF(AND($D118="Y",$E118&lt;&gt;"",$E118&lt;&gt;-1),IF(ISERR(GETPIVOTDATA("OA_VALUE",'VaR Extracts'!$A$9,"CUT_NUM",$E118,"RF_GROUP",K$9)),0,GETPIVOTDATA("OA_VALUE",'VaR Extracts'!$A$9,"CUT_NUM",$E118,"RF_GROUP",K$9)),0)</f>
        <v>0</v>
      </c>
      <c r="L118" s="368">
        <f>IF(AND($D118="Y",$E118&lt;&gt;"",$E118&lt;&gt;-1),IF(ISERR(GETPIVOTDATA("OA_VALUE",'VaR Extracts'!$A$9,"CUT_NUM",$E118,"RF_GROUP",L$9)),0,GETPIVOTDATA("OA_VALUE",'VaR Extracts'!$A$9,"CUT_NUM",$E118,"RF_GROUP",L$9)),0)</f>
        <v>0</v>
      </c>
      <c r="M118" s="366">
        <f t="shared" si="29"/>
        <v>0</v>
      </c>
      <c r="N118" s="367">
        <f t="shared" si="30"/>
        <v>0</v>
      </c>
      <c r="O118" s="367">
        <f t="shared" si="31"/>
        <v>0</v>
      </c>
      <c r="P118" s="367">
        <f t="shared" si="32"/>
        <v>0</v>
      </c>
      <c r="Q118" s="367">
        <f t="shared" si="33"/>
        <v>0</v>
      </c>
      <c r="R118" s="368">
        <f t="shared" si="34"/>
        <v>0</v>
      </c>
      <c r="S118" s="348" t="s">
        <v>179</v>
      </c>
      <c r="T118" s="349">
        <v>117</v>
      </c>
      <c r="U118" s="352">
        <f t="array" ref="U118">IF(S118="Y",SQRT(MMULT(MMULT(TRANSPOSE('MOD Vectors ALL'!$DM$3:$DM$68),CORR_MATRIX),'MOD Vectors ALL'!$DM$3:$DM$68)),"")</f>
        <v>0</v>
      </c>
      <c r="V118" s="348" t="s">
        <v>179</v>
      </c>
      <c r="W118" s="349">
        <v>117</v>
      </c>
      <c r="X118" s="352">
        <f t="array" ref="X118">IF(V118="Y",SQRT(MMULT(MMULT(TRANSPOSE('MOD Vectors DP'!$DM$3:$DM$68),CORR_MATRIX),'MOD Vectors DP'!$DM$3:$DM$68)),"")</f>
        <v>0</v>
      </c>
      <c r="Y118" s="348" t="s">
        <v>179</v>
      </c>
      <c r="Z118" s="349">
        <v>117</v>
      </c>
      <c r="AA118" s="352">
        <f t="array" ref="AA118">IF(Y118="Y",SQRT(MMULT(MMULT(TRANSPOSE('MOD Vectors FX'!$DM$3:$DM$68),CORR_MATRIX),'MOD Vectors FX'!$DM$3:$DM$68)),"")</f>
        <v>0</v>
      </c>
      <c r="AB118" s="348" t="s">
        <v>179</v>
      </c>
      <c r="AC118" s="349">
        <v>117</v>
      </c>
      <c r="AD118" s="352">
        <f t="array" ref="AD118">IF(AB118="Y",SQRT(MMULT(MMULT(TRANSPOSE('MOD Vectors IDX'!$DM$3:$DM$68),CORR_MATRIX),'MOD Vectors IDX'!$DM$3:$DM$68)),"")</f>
        <v>0</v>
      </c>
      <c r="AE118" s="348" t="s">
        <v>179</v>
      </c>
      <c r="AF118" s="349">
        <v>117</v>
      </c>
      <c r="AG118" s="352">
        <f t="array" ref="AG118">AO118+IF(AE118="Y",SQRT(MMULT(MMULT(TRANSPOSE('MOD Vectors SPD'!$DM$3:$DM$68),CORR_MATRIX),'MOD Vectors SPD'!$DM$3:$DM$68)),"")</f>
        <v>0</v>
      </c>
      <c r="AH118" s="348" t="s">
        <v>179</v>
      </c>
      <c r="AI118" s="349">
        <v>117</v>
      </c>
      <c r="AJ118" s="352">
        <f t="array" ref="AJ118">IF(AH118="Y",SQRT(MMULT(MMULT(TRANSPOSE('MOD Vectors YC'!$DM$3:$DM$68),CORR_MATRIX),'MOD Vectors YC'!$DM$3:$DM$68)),"")</f>
        <v>0</v>
      </c>
      <c r="AL118" s="348" t="s">
        <v>179</v>
      </c>
      <c r="AM118" s="349">
        <v>117</v>
      </c>
      <c r="AN118" s="370">
        <f t="array" ref="AN118">SUMIF('Sensis Vectors ALL'!$E$3:$E$141,"="&amp;"YC",'Sensis Vectors ALL'!$DM$3:$DM$141)</f>
        <v>0</v>
      </c>
      <c r="AO118" s="358">
        <f>IF(COUNTIF(CSVaR!$A:$F,$A118)&lt;&gt;0,VLOOKUP(A118,CSVaR!$A:$F,6,0),0)</f>
        <v>0</v>
      </c>
      <c r="AP118" s="348" t="s">
        <v>179</v>
      </c>
      <c r="AQ118" s="349">
        <f t="array" ref="AQ118">SQRT(SUMPRODUCT(H118:L118,H118:L118))</f>
        <v>0</v>
      </c>
      <c r="AR118" s="348" t="s">
        <v>179</v>
      </c>
      <c r="AS118" s="355">
        <f t="array" ref="AS118">SQRT(X118^2+AA118^2+AD118^2+AG118^2+AJ118^2)</f>
        <v>0</v>
      </c>
      <c r="AU118" s="232">
        <v>10</v>
      </c>
      <c r="AV118" s="232" t="str">
        <f t="shared" si="21"/>
        <v>CA_USMUNI_U</v>
      </c>
      <c r="AW118" s="359" t="str">
        <f t="shared" si="22"/>
        <v>F18</v>
      </c>
      <c r="AX118" s="360" t="s">
        <v>483</v>
      </c>
      <c r="AY118" s="357">
        <f t="shared" si="35"/>
        <v>3</v>
      </c>
      <c r="AZ118" s="286" t="str">
        <f>IFERROR(VLOOKUP($AV118,'PnL Report RMC_NY'!A:E,$AY118,0),"NP")</f>
        <v>NP</v>
      </c>
    </row>
    <row r="119" spans="1:52" x14ac:dyDescent="0.2">
      <c r="A119" s="233">
        <v>108</v>
      </c>
      <c r="B119" s="346">
        <v>121</v>
      </c>
      <c r="C119" s="233" t="s">
        <v>173</v>
      </c>
      <c r="D119" s="233" t="s">
        <v>179</v>
      </c>
      <c r="E119" s="233">
        <v>800</v>
      </c>
      <c r="G119" s="62" t="str">
        <f t="array" ref="G119">IF(E119="Y",SQRT(MMULT(MMULT(TRANSPOSE('MOD Vectors ALL'!#REF!),CORR_MATRIX),'MOD Vectors ALL'!#REF!)),"")</f>
        <v/>
      </c>
      <c r="H119" s="62" t="str">
        <f t="array" ref="H119">IF(F119="Y",SQRT(MMULT(MMULT(TRANSPOSE('MOD Vectors DP'!#REF!),CORR_MATRIX),'MOD Vectors DP'!#REF!)),"")</f>
        <v/>
      </c>
      <c r="I119" s="62" t="str">
        <f t="array" ref="I119">IF(G119="Y",SQRT(MMULT(MMULT(TRANSPOSE('MOD Vectors FX'!#REF!),CORR_MATRIX),'MOD Vectors FX'!#REF!)),"")</f>
        <v/>
      </c>
      <c r="U119" s="84" t="str">
        <f t="array" ref="U119">IF(S119="Y",SQRT(MMULT(MMULT(TRANSPOSE('MOD Vectors ALL'!U$3:U$68),CORR_MATRIX),'MOD Vectors ALL'!U$3:U$68)),"")</f>
        <v/>
      </c>
      <c r="X119" s="84" t="str">
        <f t="array" ref="X119">IF(V119="Y",SQRT(MMULT(MMULT(TRANSPOSE('MOD Vectors DP'!X$3:X$68),CORR_MATRIX),'MOD Vectors DP'!X$3:X$68)),"")</f>
        <v/>
      </c>
      <c r="AA119" s="84" t="str">
        <f t="array" ref="AA119">IF(Y119="Y",SQRT(MMULT(MMULT(TRANSPOSE('MOD Vectors FX'!AA$3:AA$68),CORR_MATRIX),'MOD Vectors FX'!AA$3:AA$68)),"")</f>
        <v/>
      </c>
      <c r="AD119" s="84" t="str">
        <f t="array" ref="AD119">IF(AB119="Y",SQRT(MMULT(MMULT(TRANSPOSE('MOD Vectors IDX'!AD$3:AD$68),CORR_MATRIX),'MOD Vectors IDX'!AD$3:AD$68)),"")</f>
        <v/>
      </c>
      <c r="AG119" s="84" t="e">
        <f t="array" ref="AG119">AO119+IF(AE119="Y",SQRT(MMULT(MMULT(TRANSPOSE('MOD Vectors SPD'!AG$3:AG$68),CORR_MATRIX),'MOD Vectors SPD'!AG$3:AG$68)),"")</f>
        <v>#VALUE!</v>
      </c>
      <c r="AJ119" s="84" t="str">
        <f t="array" ref="AJ119">IF(AH119="Y",SQRT(MMULT(MMULT(TRANSPOSE('MOD Vectors YC'!AJ$3:AJ$68),CORR_MATRIX),'MOD Vectors YC'!AJ$3:AJ$68)),"")</f>
        <v/>
      </c>
      <c r="AN119" s="62">
        <f t="array" ref="AN119">SUMIF('Sensis Vectors ALL'!$E$3:$E$141,"="&amp;"YC",'Sensis Vectors ALL'!AN$3:AN$141)</f>
        <v>0</v>
      </c>
      <c r="AO119" s="84">
        <f>IF(COUNTIF(CSVaR!$A:$F,$A119)&lt;&gt;0,VLOOKUP(A119,CSVaR!$A:$F,6,0),0)</f>
        <v>0</v>
      </c>
      <c r="AQ119" s="62">
        <f t="array" ref="AQ119">SQRT(SUMPRODUCT(H119:L119,H119:L119))</f>
        <v>0</v>
      </c>
      <c r="AS119" s="62" t="e">
        <f t="array" ref="AS119">SQRT(X119^2+AA119^2+AD119^2+AG119^2+AJ119^2)</f>
        <v>#VALUE!</v>
      </c>
      <c r="AU119" s="236">
        <v>1</v>
      </c>
      <c r="AV119" s="236" t="str">
        <f>VLOOKUP($A119,PORTFOLIO_HIERARCHY,4,0)</f>
        <v>1_IFU</v>
      </c>
      <c r="AW119" s="231" t="s">
        <v>514</v>
      </c>
      <c r="AX119" s="428"/>
      <c r="AY119" s="356"/>
      <c r="AZ119" s="497" t="str">
        <f>AZ120</f>
        <v>NP</v>
      </c>
    </row>
    <row r="120" spans="1:52" x14ac:dyDescent="0.2">
      <c r="A120" s="233">
        <v>109</v>
      </c>
      <c r="B120" s="346">
        <v>122</v>
      </c>
      <c r="C120" s="233" t="s">
        <v>173</v>
      </c>
      <c r="D120" s="233" t="s">
        <v>179</v>
      </c>
      <c r="E120" s="233">
        <v>800</v>
      </c>
      <c r="G120" s="62" t="str">
        <f t="array" ref="G120">IF(E120="Y",SQRT(MMULT(MMULT(TRANSPOSE('MOD Vectors ALL'!#REF!),CORR_MATRIX),'MOD Vectors ALL'!#REF!)),"")</f>
        <v/>
      </c>
      <c r="H120" s="62" t="str">
        <f t="array" ref="H120">IF(F120="Y",SQRT(MMULT(MMULT(TRANSPOSE('MOD Vectors DP'!#REF!),CORR_MATRIX),'MOD Vectors DP'!#REF!)),"")</f>
        <v/>
      </c>
      <c r="I120" s="62" t="str">
        <f t="array" ref="I120">IF(G120="Y",SQRT(MMULT(MMULT(TRANSPOSE('MOD Vectors FX'!#REF!),CORR_MATRIX),'MOD Vectors FX'!#REF!)),"")</f>
        <v/>
      </c>
      <c r="U120" s="84" t="str">
        <f t="array" ref="U120">IF(S120="Y",SQRT(MMULT(MMULT(TRANSPOSE('MOD Vectors ALL'!U$3:U$68),CORR_MATRIX),'MOD Vectors ALL'!U$3:U$68)),"")</f>
        <v/>
      </c>
      <c r="X120" s="84" t="str">
        <f t="array" ref="X120">IF(V120="Y",SQRT(MMULT(MMULT(TRANSPOSE('MOD Vectors DP'!X$3:X$68),CORR_MATRIX),'MOD Vectors DP'!X$3:X$68)),"")</f>
        <v/>
      </c>
      <c r="AA120" s="84" t="str">
        <f t="array" ref="AA120">IF(Y120="Y",SQRT(MMULT(MMULT(TRANSPOSE('MOD Vectors FX'!AA$3:AA$68),CORR_MATRIX),'MOD Vectors FX'!AA$3:AA$68)),"")</f>
        <v/>
      </c>
      <c r="AD120" s="84" t="str">
        <f t="array" ref="AD120">IF(AB120="Y",SQRT(MMULT(MMULT(TRANSPOSE('MOD Vectors IDX'!AD$3:AD$68),CORR_MATRIX),'MOD Vectors IDX'!AD$3:AD$68)),"")</f>
        <v/>
      </c>
      <c r="AG120" s="84" t="e">
        <f t="array" ref="AG120">AO120+IF(AE120="Y",SQRT(MMULT(MMULT(TRANSPOSE('MOD Vectors SPD'!AG$3:AG$68),CORR_MATRIX),'MOD Vectors SPD'!AG$3:AG$68)),"")</f>
        <v>#VALUE!</v>
      </c>
      <c r="AJ120" s="84" t="str">
        <f t="array" ref="AJ120">IF(AH120="Y",SQRT(MMULT(MMULT(TRANSPOSE('MOD Vectors YC'!AJ$3:AJ$68),CORR_MATRIX),'MOD Vectors YC'!AJ$3:AJ$68)),"")</f>
        <v/>
      </c>
      <c r="AN120" s="62">
        <f t="array" ref="AN120">SUMIF('Sensis Vectors ALL'!$E$3:$E$141,"="&amp;"YC",'Sensis Vectors ALL'!AN$3:AN$141)</f>
        <v>0</v>
      </c>
      <c r="AO120" s="84">
        <f>IF(COUNTIF(CSVaR!$A:$F,$A120)&lt;&gt;0,VLOOKUP(A120,CSVaR!$A:$F,6,0),0)</f>
        <v>0</v>
      </c>
      <c r="AQ120" s="62">
        <f t="array" ref="AQ120">SQRT(SUMPRODUCT(H120:L120,H120:L120))</f>
        <v>0</v>
      </c>
      <c r="AS120" s="62" t="e">
        <f t="array" ref="AS120">SQRT(X120^2+AA120^2+AD120^2+AG120^2+AJ120^2)</f>
        <v>#VALUE!</v>
      </c>
      <c r="AU120" s="232">
        <v>5</v>
      </c>
      <c r="AV120" s="232" t="str">
        <f t="shared" si="21"/>
        <v>5_IFU</v>
      </c>
      <c r="AW120" s="231" t="str">
        <f t="shared" si="22"/>
        <v>A3B1C1D1E1</v>
      </c>
      <c r="AX120" s="427"/>
      <c r="AY120" s="357"/>
      <c r="AZ120" s="234" t="str">
        <f>$AZ$121</f>
        <v>NP</v>
      </c>
    </row>
    <row r="121" spans="1:52" ht="13.5" thickBot="1" x14ac:dyDescent="0.25">
      <c r="A121" s="233">
        <v>110</v>
      </c>
      <c r="B121" s="346">
        <v>123</v>
      </c>
      <c r="C121" s="233" t="s">
        <v>136</v>
      </c>
      <c r="D121" s="233" t="s">
        <v>179</v>
      </c>
      <c r="E121" s="233">
        <v>805</v>
      </c>
      <c r="G121" s="62" t="str">
        <f t="array" ref="G121">IF(E121="Y",SQRT(MMULT(MMULT(TRANSPOSE('MOD Vectors ALL'!#REF!),CORR_MATRIX),'MOD Vectors ALL'!#REF!)),"")</f>
        <v/>
      </c>
      <c r="H121" s="62" t="str">
        <f t="array" ref="H121">IF(F121="Y",SQRT(MMULT(MMULT(TRANSPOSE('MOD Vectors DP'!#REF!),CORR_MATRIX),'MOD Vectors DP'!#REF!)),"")</f>
        <v/>
      </c>
      <c r="I121" s="62" t="str">
        <f t="array" ref="I121">IF(G121="Y",SQRT(MMULT(MMULT(TRANSPOSE('MOD Vectors FX'!#REF!),CORR_MATRIX),'MOD Vectors FX'!#REF!)),"")</f>
        <v/>
      </c>
      <c r="U121" s="84" t="str">
        <f t="array" ref="U121">IF(S121="Y",SQRT(MMULT(MMULT(TRANSPOSE('MOD Vectors ALL'!U$3:U$68),CORR_MATRIX),'MOD Vectors ALL'!U$3:U$68)),"")</f>
        <v/>
      </c>
      <c r="X121" s="84" t="str">
        <f t="array" ref="X121">IF(V121="Y",SQRT(MMULT(MMULT(TRANSPOSE('MOD Vectors DP'!X$3:X$68),CORR_MATRIX),'MOD Vectors DP'!X$3:X$68)),"")</f>
        <v/>
      </c>
      <c r="AA121" s="84" t="str">
        <f t="array" ref="AA121">IF(Y121="Y",SQRT(MMULT(MMULT(TRANSPOSE('MOD Vectors FX'!AA$3:AA$68),CORR_MATRIX),'MOD Vectors FX'!AA$3:AA$68)),"")</f>
        <v/>
      </c>
      <c r="AD121" s="84" t="str">
        <f t="array" ref="AD121">IF(AB121="Y",SQRT(MMULT(MMULT(TRANSPOSE('MOD Vectors IDX'!AD$3:AD$68),CORR_MATRIX),'MOD Vectors IDX'!AD$3:AD$68)),"")</f>
        <v/>
      </c>
      <c r="AG121" s="84" t="e">
        <f t="array" ref="AG121">AO121+IF(AE121="Y",SQRT(MMULT(MMULT(TRANSPOSE('MOD Vectors SPD'!AG$3:AG$68),CORR_MATRIX),'MOD Vectors SPD'!AG$3:AG$68)),"")</f>
        <v>#VALUE!</v>
      </c>
      <c r="AJ121" s="84" t="str">
        <f t="array" ref="AJ121">IF(AH121="Y",SQRT(MMULT(MMULT(TRANSPOSE('MOD Vectors YC'!AJ$3:AJ$68),CORR_MATRIX),'MOD Vectors YC'!AJ$3:AJ$68)),"")</f>
        <v/>
      </c>
      <c r="AN121" s="62">
        <f t="array" ref="AN121">SUMIF('Sensis Vectors ALL'!$E$3:$E$141,"="&amp;"YC",'Sensis Vectors ALL'!AN$3:AN$141)</f>
        <v>0</v>
      </c>
      <c r="AO121" s="84">
        <f>IF(COUNTIF(CSVaR!$A:$F,$A121)&lt;&gt;0,VLOOKUP(A121,CSVaR!$A:$F,6,0),0)</f>
        <v>0</v>
      </c>
      <c r="AQ121" s="62">
        <f t="array" ref="AQ121">SQRT(SUMPRODUCT(H121:L121,H121:L121))</f>
        <v>0</v>
      </c>
      <c r="AS121" s="62" t="e">
        <f t="array" ref="AS121">SQRT(X121^2+AA121^2+AD121^2+AG121^2+AJ121^2)</f>
        <v>#VALUE!</v>
      </c>
      <c r="AU121" s="359">
        <v>10</v>
      </c>
      <c r="AV121" s="359" t="str">
        <f t="shared" si="21"/>
        <v>IF_IFU_L</v>
      </c>
      <c r="AW121" s="348" t="str">
        <f t="shared" si="22"/>
        <v>A3B1C1D1E1F3</v>
      </c>
      <c r="AX121" s="429" t="s">
        <v>483</v>
      </c>
      <c r="AY121" s="358">
        <v>5</v>
      </c>
      <c r="AZ121" s="286" t="str">
        <f>IFERROR(VLOOKUP($AV121,'PnL Report RMC_NY'!A:E,$AY121,0),"NP")</f>
        <v>NP</v>
      </c>
    </row>
  </sheetData>
  <phoneticPr fontId="2" type="noConversion"/>
  <conditionalFormatting sqref="E10:E25 E27:E65537">
    <cfRule type="cellIs" dxfId="6" priority="5" stopIfTrue="1" operator="equal">
      <formula>-1</formula>
    </cfRule>
  </conditionalFormatting>
  <conditionalFormatting sqref="M10:R25 M27:R100">
    <cfRule type="cellIs" dxfId="5" priority="6" stopIfTrue="1" operator="equal">
      <formula>"N/A"</formula>
    </cfRule>
  </conditionalFormatting>
  <conditionalFormatting sqref="G11:L25 G27:L100">
    <cfRule type="cellIs" dxfId="4" priority="4" stopIfTrue="1" operator="equal">
      <formula>"N/A"</formula>
    </cfRule>
  </conditionalFormatting>
  <conditionalFormatting sqref="E26">
    <cfRule type="cellIs" dxfId="3" priority="2" stopIfTrue="1" operator="equal">
      <formula>-1</formula>
    </cfRule>
  </conditionalFormatting>
  <conditionalFormatting sqref="M26:R26">
    <cfRule type="cellIs" dxfId="2" priority="3" stopIfTrue="1" operator="equal">
      <formula>"N/A"</formula>
    </cfRule>
  </conditionalFormatting>
  <conditionalFormatting sqref="G26:L26">
    <cfRule type="cellIs" dxfId="1" priority="1" stopIfTrue="1" operator="equal">
      <formula>"N/A"</formula>
    </cfRule>
  </conditionalFormatting>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tabColor indexed="39"/>
  </sheetPr>
  <dimension ref="A1:V365"/>
  <sheetViews>
    <sheetView zoomScale="85" workbookViewId="0">
      <selection activeCell="X4" sqref="X4"/>
    </sheetView>
  </sheetViews>
  <sheetFormatPr defaultRowHeight="12.75" x14ac:dyDescent="0.2"/>
  <cols>
    <col min="1" max="1" width="12.42578125" customWidth="1"/>
    <col min="2" max="2" width="6.140625" bestFit="1" customWidth="1"/>
    <col min="3" max="3" width="32.28515625" bestFit="1" customWidth="1"/>
    <col min="4" max="4" width="19.28515625" bestFit="1" customWidth="1"/>
    <col min="5" max="5" width="8.140625" bestFit="1" customWidth="1"/>
    <col min="6" max="6" width="14.42578125" bestFit="1" customWidth="1"/>
    <col min="7" max="7" width="9.85546875" bestFit="1" customWidth="1"/>
    <col min="8" max="8" width="5" bestFit="1" customWidth="1"/>
    <col min="9" max="9" width="7" bestFit="1" customWidth="1"/>
    <col min="10" max="10" width="7" customWidth="1"/>
    <col min="11" max="13" width="9.7109375" bestFit="1" customWidth="1"/>
    <col min="14" max="14" width="8.7109375" bestFit="1" customWidth="1"/>
    <col min="15" max="15" width="8" bestFit="1" customWidth="1"/>
    <col min="16" max="16" width="8.7109375" bestFit="1" customWidth="1"/>
    <col min="17" max="17" width="9.7109375" bestFit="1" customWidth="1"/>
    <col min="18" max="18" width="9" bestFit="1" customWidth="1"/>
    <col min="19" max="22" width="8.7109375" bestFit="1" customWidth="1"/>
  </cols>
  <sheetData>
    <row r="1" spans="1:22" x14ac:dyDescent="0.2">
      <c r="A1" s="72" t="s">
        <v>180</v>
      </c>
      <c r="B1" s="72" t="s">
        <v>170</v>
      </c>
      <c r="C1" s="72" t="s">
        <v>171</v>
      </c>
      <c r="D1" s="72" t="s">
        <v>275</v>
      </c>
      <c r="E1" s="72" t="s">
        <v>172</v>
      </c>
      <c r="F1" s="73" t="s">
        <v>175</v>
      </c>
      <c r="G1" s="73" t="s">
        <v>3</v>
      </c>
      <c r="H1" s="73" t="s">
        <v>401</v>
      </c>
      <c r="I1" s="73" t="s">
        <v>469</v>
      </c>
      <c r="J1" s="73" t="s">
        <v>400</v>
      </c>
      <c r="K1" s="254" t="s">
        <v>10</v>
      </c>
      <c r="L1" s="255" t="s">
        <v>11</v>
      </c>
      <c r="M1" s="255" t="s">
        <v>12</v>
      </c>
      <c r="N1" s="255" t="s">
        <v>13</v>
      </c>
      <c r="O1" s="255" t="s">
        <v>14</v>
      </c>
      <c r="P1" s="255" t="s">
        <v>33</v>
      </c>
      <c r="Q1" s="255" t="s">
        <v>34</v>
      </c>
      <c r="R1" s="255" t="s">
        <v>7</v>
      </c>
      <c r="S1" s="255" t="s">
        <v>8</v>
      </c>
      <c r="T1" s="255" t="s">
        <v>35</v>
      </c>
      <c r="U1" s="255" t="s">
        <v>36</v>
      </c>
      <c r="V1" s="255" t="s">
        <v>37</v>
      </c>
    </row>
    <row r="2" spans="1:22" x14ac:dyDescent="0.2">
      <c r="A2" s="72">
        <v>0</v>
      </c>
      <c r="B2" s="72">
        <v>0</v>
      </c>
      <c r="C2" s="72" t="s">
        <v>312</v>
      </c>
      <c r="D2" s="72" t="s">
        <v>24</v>
      </c>
      <c r="E2" s="72" t="s">
        <v>173</v>
      </c>
      <c r="F2" s="73" t="s">
        <v>179</v>
      </c>
      <c r="G2" s="73">
        <v>72</v>
      </c>
      <c r="H2" s="73" t="s">
        <v>24</v>
      </c>
      <c r="I2">
        <f t="shared" ref="I2:I65" si="0">VLOOKUP($A2,FINAL_FIGURES,20,0)</f>
        <v>10</v>
      </c>
      <c r="J2" t="str">
        <f>$A2&amp;$H2</f>
        <v>0ALL</v>
      </c>
      <c r="K2" s="257">
        <f ca="1">SUMIF(INDIRECT(ADDRESS(3,9+ROWS(CUT_LIST)+1,,,"Sensis Vectors ALL")):INDIRECT(ADDRESS(3+ROWS(CORR_MATRIX)-1,9+ROWS(CUT_LIST)+1,,,"Sensis Vectors ALL")),"YC"&amp;K$1,INDIRECT(ADDRESS(3,$I2,,,"Sensis Vectors ALL")):INDIRECT(ADDRESS(3+ROWS(CORR_MATRIX)-1,$I2,,,"Sensis Vectors ALL")))</f>
        <v>-38828.290000000008</v>
      </c>
      <c r="L2" s="257">
        <f ca="1">SUMIF(INDIRECT(ADDRESS(3,9+ROWS(CUT_LIST)+1,,,"Sensis Vectors ALL")):INDIRECT(ADDRESS(3+ROWS(CORR_MATRIX)-1,9+ROWS(CUT_LIST)+1,,,"Sensis Vectors ALL")),"YC"&amp;L$1,INDIRECT(ADDRESS(3,$I2,,,"Sensis Vectors ALL")):INDIRECT(ADDRESS(3+ROWS(CORR_MATRIX)-1,$I2,,,"Sensis Vectors ALL")))</f>
        <v>-34696.000000000007</v>
      </c>
      <c r="M2" s="257">
        <f ca="1">SUMIF(INDIRECT(ADDRESS(3,9+ROWS(CUT_LIST)+1,,,"Sensis Vectors ALL")):INDIRECT(ADDRESS(3+ROWS(CORR_MATRIX)-1,9+ROWS(CUT_LIST)+1,,,"Sensis Vectors ALL")),"YC"&amp;M$1,INDIRECT(ADDRESS(3,$I2,,,"Sensis Vectors ALL")):INDIRECT(ADDRESS(3+ROWS(CORR_MATRIX)-1,$I2,,,"Sensis Vectors ALL")))</f>
        <v>6454.1200000000008</v>
      </c>
      <c r="N2" s="257">
        <f ca="1">SUMIF(INDIRECT(ADDRESS(3,9+ROWS(CUT_LIST)+1,,,"Sensis Vectors ALL")):INDIRECT(ADDRESS(3+ROWS(CORR_MATRIX)-1,9+ROWS(CUT_LIST)+1,,,"Sensis Vectors ALL")),"YC"&amp;N$1,INDIRECT(ADDRESS(3,$I2,,,"Sensis Vectors ALL")):INDIRECT(ADDRESS(3+ROWS(CORR_MATRIX)-1,$I2,,,"Sensis Vectors ALL")))</f>
        <v>4692.03</v>
      </c>
      <c r="O2" s="257">
        <f ca="1">SUMIF(INDIRECT(ADDRESS(3,9+ROWS(CUT_LIST)+1,,,"Sensis Vectors ALL")):INDIRECT(ADDRESS(3+ROWS(CORR_MATRIX)-1,9+ROWS(CUT_LIST)+1,,,"Sensis Vectors ALL")),"YC"&amp;O$1,INDIRECT(ADDRESS(3,$I2,,,"Sensis Vectors ALL")):INDIRECT(ADDRESS(3+ROWS(CORR_MATRIX)-1,$I2,,,"Sensis Vectors ALL")))</f>
        <v>1200.2299999999998</v>
      </c>
      <c r="P2" s="257">
        <f ca="1">SUMIF(INDIRECT(ADDRESS(3,9+ROWS(CUT_LIST)+1,,,"Sensis Vectors ALL")):INDIRECT(ADDRESS(3+ROWS(CORR_MATRIX)-1,9+ROWS(CUT_LIST)+1,,,"Sensis Vectors ALL")),"YC"&amp;P$1,INDIRECT(ADDRESS(3,$I2,,,"Sensis Vectors ALL")):INDIRECT(ADDRESS(3+ROWS(CORR_MATRIX)-1,$I2,,,"Sensis Vectors ALL")))</f>
        <v>3075.3700000000003</v>
      </c>
      <c r="Q2" s="257">
        <f ca="1">SUMIF(INDIRECT(ADDRESS(3,9+ROWS(CUT_LIST)+1,,,"Sensis Vectors ALL")):INDIRECT(ADDRESS(3+ROWS(CORR_MATRIX)-1,9+ROWS(CUT_LIST)+1,,,"Sensis Vectors ALL")),"YC"&amp;Q$1,INDIRECT(ADDRESS(3,$I2,,,"Sensis Vectors ALL")):INDIRECT(ADDRESS(3+ROWS(CORR_MATRIX)-1,$I2,,,"Sensis Vectors ALL")))</f>
        <v>3645.6100000000019</v>
      </c>
      <c r="R2" s="257">
        <f ca="1">SUMIF(INDIRECT(ADDRESS(3,9+ROWS(CUT_LIST)+1,,,"Sensis Vectors ALL")):INDIRECT(ADDRESS(3+ROWS(CORR_MATRIX)-1,9+ROWS(CUT_LIST)+1,,,"Sensis Vectors ALL")),"YC"&amp;R$1,INDIRECT(ADDRESS(3,$I2,,,"Sensis Vectors ALL")):INDIRECT(ADDRESS(3+ROWS(CORR_MATRIX)-1,$I2,,,"Sensis Vectors ALL")))</f>
        <v>2493.7799999999997</v>
      </c>
      <c r="S2" s="257">
        <f ca="1">SUMIF(INDIRECT(ADDRESS(3,9+ROWS(CUT_LIST)+1,,,"Sensis Vectors ALL")):INDIRECT(ADDRESS(3+ROWS(CORR_MATRIX)-1,9+ROWS(CUT_LIST)+1,,,"Sensis Vectors ALL")),"YC"&amp;S$1,INDIRECT(ADDRESS(3,$I2,,,"Sensis Vectors ALL")):INDIRECT(ADDRESS(3+ROWS(CORR_MATRIX)-1,$I2,,,"Sensis Vectors ALL")))</f>
        <v>20359.61</v>
      </c>
      <c r="T2" s="257">
        <f ca="1">SUMIF(INDIRECT(ADDRESS(3,9+ROWS(CUT_LIST)+1,,,"Sensis Vectors ALL")):INDIRECT(ADDRESS(3+ROWS(CORR_MATRIX)-1,9+ROWS(CUT_LIST)+1,,,"Sensis Vectors ALL")),"YC"&amp;T$1,INDIRECT(ADDRESS(3,$I2,,,"Sensis Vectors ALL")):INDIRECT(ADDRESS(3+ROWS(CORR_MATRIX)-1,$I2,,,"Sensis Vectors ALL")))</f>
        <v>39651.570000000007</v>
      </c>
      <c r="U2" s="257">
        <f ca="1">SUMIF(INDIRECT(ADDRESS(3,9+ROWS(CUT_LIST)+1,,,"Sensis Vectors ALL")):INDIRECT(ADDRESS(3+ROWS(CORR_MATRIX)-1,9+ROWS(CUT_LIST)+1,,,"Sensis Vectors ALL")),"YC"&amp;U$1,INDIRECT(ADDRESS(3,$I2,,,"Sensis Vectors ALL")):INDIRECT(ADDRESS(3+ROWS(CORR_MATRIX)-1,$I2,,,"Sensis Vectors ALL")))</f>
        <v>23888.03</v>
      </c>
      <c r="V2" s="257">
        <f ca="1">SUMIF(INDIRECT(ADDRESS(3,9+ROWS(CUT_LIST)+1,,,"Sensis Vectors ALL")):INDIRECT(ADDRESS(3+ROWS(CORR_MATRIX)-1,9+ROWS(CUT_LIST)+1,,,"Sensis Vectors ALL")),"YC"&amp;V$1,INDIRECT(ADDRESS(3,$I2,,,"Sensis Vectors ALL")):INDIRECT(ADDRESS(3+ROWS(CORR_MATRIX)-1,$I2,,,"Sensis Vectors ALL")))</f>
        <v>4545.07</v>
      </c>
    </row>
    <row r="3" spans="1:22" x14ac:dyDescent="0.2">
      <c r="A3" s="63">
        <f t="shared" ref="A3:A8" si="1">A2</f>
        <v>0</v>
      </c>
      <c r="B3" s="63"/>
      <c r="C3" s="63"/>
      <c r="D3" s="63" t="s">
        <v>24</v>
      </c>
      <c r="E3" s="63"/>
      <c r="F3" s="63"/>
      <c r="G3" s="63"/>
      <c r="H3" s="63" t="s">
        <v>32</v>
      </c>
      <c r="I3" s="63">
        <f t="shared" si="0"/>
        <v>10</v>
      </c>
      <c r="J3" s="63" t="str">
        <f t="shared" ref="J3:J66" si="2">$A3&amp;$H3</f>
        <v>0AUD</v>
      </c>
      <c r="K3" s="256">
        <f ca="1">SUMIF(INDIRECT(ADDRESS(3,9+ROWS(CUT_LIST)+2,,,"Sensis Vectors ALL")):INDIRECT(ADDRESS(3+ROWS(CORR_MATRIX)-1,9+ROWS(CUT_LIST)+2,,,"Sensis Vectors ALL")),"YC"&amp;$H3&amp;K$1,INDIRECT(ADDRESS(3,$I3,,,"Sensis Vectors ALL")):INDIRECT(ADDRESS(3+ROWS(CORR_MATRIX)-1,$I3,,,"Sensis Vectors ALL")))</f>
        <v>0</v>
      </c>
      <c r="L3" s="256">
        <f ca="1">SUMIF(INDIRECT(ADDRESS(3,9+ROWS(CUT_LIST)+2,,,"Sensis Vectors ALL")):INDIRECT(ADDRESS(3+ROWS(CORR_MATRIX)-1,9+ROWS(CUT_LIST)+2,,,"Sensis Vectors ALL")),"YC"&amp;$H3&amp;L$1,INDIRECT(ADDRESS(3,$I3,,,"Sensis Vectors ALL")):INDIRECT(ADDRESS(3+ROWS(CORR_MATRIX)-1,$I3,,,"Sensis Vectors ALL")))</f>
        <v>0</v>
      </c>
      <c r="M3" s="256">
        <f ca="1">SUMIF(INDIRECT(ADDRESS(3,9+ROWS(CUT_LIST)+2,,,"Sensis Vectors ALL")):INDIRECT(ADDRESS(3+ROWS(CORR_MATRIX)-1,9+ROWS(CUT_LIST)+2,,,"Sensis Vectors ALL")),"YC"&amp;$H3&amp;M$1,INDIRECT(ADDRESS(3,$I3,,,"Sensis Vectors ALL")):INDIRECT(ADDRESS(3+ROWS(CORR_MATRIX)-1,$I3,,,"Sensis Vectors ALL")))</f>
        <v>0</v>
      </c>
      <c r="N3" s="256">
        <f ca="1">SUMIF(INDIRECT(ADDRESS(3,9+ROWS(CUT_LIST)+2,,,"Sensis Vectors ALL")):INDIRECT(ADDRESS(3+ROWS(CORR_MATRIX)-1,9+ROWS(CUT_LIST)+2,,,"Sensis Vectors ALL")),"YC"&amp;$H3&amp;N$1,INDIRECT(ADDRESS(3,$I3,,,"Sensis Vectors ALL")):INDIRECT(ADDRESS(3+ROWS(CORR_MATRIX)-1,$I3,,,"Sensis Vectors ALL")))</f>
        <v>0</v>
      </c>
      <c r="O3" s="256">
        <f ca="1">SUMIF(INDIRECT(ADDRESS(3,9+ROWS(CUT_LIST)+2,,,"Sensis Vectors ALL")):INDIRECT(ADDRESS(3+ROWS(CORR_MATRIX)-1,9+ROWS(CUT_LIST)+2,,,"Sensis Vectors ALL")),"YC"&amp;$H3&amp;O$1,INDIRECT(ADDRESS(3,$I3,,,"Sensis Vectors ALL")):INDIRECT(ADDRESS(3+ROWS(CORR_MATRIX)-1,$I3,,,"Sensis Vectors ALL")))</f>
        <v>0</v>
      </c>
      <c r="P3" s="256">
        <f ca="1">SUMIF(INDIRECT(ADDRESS(3,9+ROWS(CUT_LIST)+2,,,"Sensis Vectors ALL")):INDIRECT(ADDRESS(3+ROWS(CORR_MATRIX)-1,9+ROWS(CUT_LIST)+2,,,"Sensis Vectors ALL")),"YC"&amp;$H3&amp;P$1,INDIRECT(ADDRESS(3,$I3,,,"Sensis Vectors ALL")):INDIRECT(ADDRESS(3+ROWS(CORR_MATRIX)-1,$I3,,,"Sensis Vectors ALL")))</f>
        <v>0</v>
      </c>
      <c r="Q3" s="256">
        <f ca="1">SUMIF(INDIRECT(ADDRESS(3,9+ROWS(CUT_LIST)+2,,,"Sensis Vectors ALL")):INDIRECT(ADDRESS(3+ROWS(CORR_MATRIX)-1,9+ROWS(CUT_LIST)+2,,,"Sensis Vectors ALL")),"YC"&amp;$H3&amp;Q$1,INDIRECT(ADDRESS(3,$I3,,,"Sensis Vectors ALL")):INDIRECT(ADDRESS(3+ROWS(CORR_MATRIX)-1,$I3,,,"Sensis Vectors ALL")))</f>
        <v>0</v>
      </c>
      <c r="R3" s="256">
        <f ca="1">SUMIF(INDIRECT(ADDRESS(3,9+ROWS(CUT_LIST)+2,,,"Sensis Vectors ALL")):INDIRECT(ADDRESS(3+ROWS(CORR_MATRIX)-1,9+ROWS(CUT_LIST)+2,,,"Sensis Vectors ALL")),"YC"&amp;$H3&amp;R$1,INDIRECT(ADDRESS(3,$I3,,,"Sensis Vectors ALL")):INDIRECT(ADDRESS(3+ROWS(CORR_MATRIX)-1,$I3,,,"Sensis Vectors ALL")))</f>
        <v>0</v>
      </c>
      <c r="S3" s="256">
        <f ca="1">SUMIF(INDIRECT(ADDRESS(3,9+ROWS(CUT_LIST)+2,,,"Sensis Vectors ALL")):INDIRECT(ADDRESS(3+ROWS(CORR_MATRIX)-1,9+ROWS(CUT_LIST)+2,,,"Sensis Vectors ALL")),"YC"&amp;$H3&amp;S$1,INDIRECT(ADDRESS(3,$I3,,,"Sensis Vectors ALL")):INDIRECT(ADDRESS(3+ROWS(CORR_MATRIX)-1,$I3,,,"Sensis Vectors ALL")))</f>
        <v>0</v>
      </c>
      <c r="T3" s="256">
        <f ca="1">SUMIF(INDIRECT(ADDRESS(3,9+ROWS(CUT_LIST)+2,,,"Sensis Vectors ALL")):INDIRECT(ADDRESS(3+ROWS(CORR_MATRIX)-1,9+ROWS(CUT_LIST)+2,,,"Sensis Vectors ALL")),"YC"&amp;$H3&amp;T$1,INDIRECT(ADDRESS(3,$I3,,,"Sensis Vectors ALL")):INDIRECT(ADDRESS(3+ROWS(CORR_MATRIX)-1,$I3,,,"Sensis Vectors ALL")))</f>
        <v>0</v>
      </c>
      <c r="U3" s="256">
        <f ca="1">SUMIF(INDIRECT(ADDRESS(3,9+ROWS(CUT_LIST)+2,,,"Sensis Vectors ALL")):INDIRECT(ADDRESS(3+ROWS(CORR_MATRIX)-1,9+ROWS(CUT_LIST)+2,,,"Sensis Vectors ALL")),"YC"&amp;$H3&amp;U$1,INDIRECT(ADDRESS(3,$I3,,,"Sensis Vectors ALL")):INDIRECT(ADDRESS(3+ROWS(CORR_MATRIX)-1,$I3,,,"Sensis Vectors ALL")))</f>
        <v>0</v>
      </c>
      <c r="V3" s="256">
        <f ca="1">SUMIF(INDIRECT(ADDRESS(3,9+ROWS(CUT_LIST)+2,,,"Sensis Vectors ALL")):INDIRECT(ADDRESS(3+ROWS(CORR_MATRIX)-1,9+ROWS(CUT_LIST)+2,,,"Sensis Vectors ALL")),"YC"&amp;$H3&amp;V$1,INDIRECT(ADDRESS(3,$I3,,,"Sensis Vectors ALL")):INDIRECT(ADDRESS(3+ROWS(CORR_MATRIX)-1,$I3,,,"Sensis Vectors ALL")))</f>
        <v>0</v>
      </c>
    </row>
    <row r="4" spans="1:22" x14ac:dyDescent="0.2">
      <c r="A4" s="63">
        <f t="shared" si="1"/>
        <v>0</v>
      </c>
      <c r="B4" s="63"/>
      <c r="C4" s="63"/>
      <c r="D4" s="63" t="s">
        <v>24</v>
      </c>
      <c r="E4" s="63"/>
      <c r="F4" s="63">
        <f>ROWS(CORR_MATRIX)</f>
        <v>66</v>
      </c>
      <c r="G4" s="63"/>
      <c r="H4" s="63" t="s">
        <v>9</v>
      </c>
      <c r="I4" s="63">
        <f t="shared" si="0"/>
        <v>10</v>
      </c>
      <c r="J4" s="63" t="str">
        <f t="shared" si="2"/>
        <v>0CAD</v>
      </c>
      <c r="K4" s="256">
        <f ca="1">SUMIF(INDIRECT(ADDRESS(3,9+ROWS(CUT_LIST)+2,,,"Sensis Vectors ALL")):INDIRECT(ADDRESS(3+ROWS(CORR_MATRIX)-1,9+ROWS(CUT_LIST)+2,,,"Sensis Vectors ALL")),"YC"&amp;$H4&amp;K$1,INDIRECT(ADDRESS(3,$I4,,,"Sensis Vectors ALL")):INDIRECT(ADDRESS(3+ROWS(CORR_MATRIX)-1,$I4,,,"Sensis Vectors ALL")))</f>
        <v>-1249.6600000000001</v>
      </c>
      <c r="L4" s="256">
        <f ca="1">SUMIF(INDIRECT(ADDRESS(3,9+ROWS(CUT_LIST)+2,,,"Sensis Vectors ALL")):INDIRECT(ADDRESS(3+ROWS(CORR_MATRIX)-1,9+ROWS(CUT_LIST)+2,,,"Sensis Vectors ALL")),"YC"&amp;$H4&amp;L$1,INDIRECT(ADDRESS(3,$I4,,,"Sensis Vectors ALL")):INDIRECT(ADDRESS(3+ROWS(CORR_MATRIX)-1,$I4,,,"Sensis Vectors ALL")))</f>
        <v>-300.87999999999994</v>
      </c>
      <c r="M4" s="256">
        <f ca="1">SUMIF(INDIRECT(ADDRESS(3,9+ROWS(CUT_LIST)+2,,,"Sensis Vectors ALL")):INDIRECT(ADDRESS(3+ROWS(CORR_MATRIX)-1,9+ROWS(CUT_LIST)+2,,,"Sensis Vectors ALL")),"YC"&amp;$H4&amp;M$1,INDIRECT(ADDRESS(3,$I4,,,"Sensis Vectors ALL")):INDIRECT(ADDRESS(3+ROWS(CORR_MATRIX)-1,$I4,,,"Sensis Vectors ALL")))</f>
        <v>-0.69</v>
      </c>
      <c r="N4" s="256">
        <f ca="1">SUMIF(INDIRECT(ADDRESS(3,9+ROWS(CUT_LIST)+2,,,"Sensis Vectors ALL")):INDIRECT(ADDRESS(3+ROWS(CORR_MATRIX)-1,9+ROWS(CUT_LIST)+2,,,"Sensis Vectors ALL")),"YC"&amp;$H4&amp;N$1,INDIRECT(ADDRESS(3,$I4,,,"Sensis Vectors ALL")):INDIRECT(ADDRESS(3+ROWS(CORR_MATRIX)-1,$I4,,,"Sensis Vectors ALL")))</f>
        <v>-1.38</v>
      </c>
      <c r="O4" s="256">
        <f ca="1">SUMIF(INDIRECT(ADDRESS(3,9+ROWS(CUT_LIST)+2,,,"Sensis Vectors ALL")):INDIRECT(ADDRESS(3+ROWS(CORR_MATRIX)-1,9+ROWS(CUT_LIST)+2,,,"Sensis Vectors ALL")),"YC"&amp;$H4&amp;O$1,INDIRECT(ADDRESS(3,$I4,,,"Sensis Vectors ALL")):INDIRECT(ADDRESS(3+ROWS(CORR_MATRIX)-1,$I4,,,"Sensis Vectors ALL")))</f>
        <v>-2.75</v>
      </c>
      <c r="P4" s="256">
        <f ca="1">SUMIF(INDIRECT(ADDRESS(3,9+ROWS(CUT_LIST)+2,,,"Sensis Vectors ALL")):INDIRECT(ADDRESS(3+ROWS(CORR_MATRIX)-1,9+ROWS(CUT_LIST)+2,,,"Sensis Vectors ALL")),"YC"&amp;$H4&amp;P$1,INDIRECT(ADDRESS(3,$I4,,,"Sensis Vectors ALL")):INDIRECT(ADDRESS(3+ROWS(CORR_MATRIX)-1,$I4,,,"Sensis Vectors ALL")))</f>
        <v>-3.4399999999999995</v>
      </c>
      <c r="Q4" s="256">
        <f ca="1">SUMIF(INDIRECT(ADDRESS(3,9+ROWS(CUT_LIST)+2,,,"Sensis Vectors ALL")):INDIRECT(ADDRESS(3+ROWS(CORR_MATRIX)-1,9+ROWS(CUT_LIST)+2,,,"Sensis Vectors ALL")),"YC"&amp;$H4&amp;Q$1,INDIRECT(ADDRESS(3,$I4,,,"Sensis Vectors ALL")):INDIRECT(ADDRESS(3+ROWS(CORR_MATRIX)-1,$I4,,,"Sensis Vectors ALL")))</f>
        <v>-73.33</v>
      </c>
      <c r="R4" s="256">
        <f ca="1">SUMIF(INDIRECT(ADDRESS(3,9+ROWS(CUT_LIST)+2,,,"Sensis Vectors ALL")):INDIRECT(ADDRESS(3+ROWS(CORR_MATRIX)-1,9+ROWS(CUT_LIST)+2,,,"Sensis Vectors ALL")),"YC"&amp;$H4&amp;R$1,INDIRECT(ADDRESS(3,$I4,,,"Sensis Vectors ALL")):INDIRECT(ADDRESS(3+ROWS(CORR_MATRIX)-1,$I4,,,"Sensis Vectors ALL")))</f>
        <v>-6971.8</v>
      </c>
      <c r="S4" s="256">
        <f ca="1">SUMIF(INDIRECT(ADDRESS(3,9+ROWS(CUT_LIST)+2,,,"Sensis Vectors ALL")):INDIRECT(ADDRESS(3+ROWS(CORR_MATRIX)-1,9+ROWS(CUT_LIST)+2,,,"Sensis Vectors ALL")),"YC"&amp;$H4&amp;S$1,INDIRECT(ADDRESS(3,$I4,,,"Sensis Vectors ALL")):INDIRECT(ADDRESS(3+ROWS(CORR_MATRIX)-1,$I4,,,"Sensis Vectors ALL")))</f>
        <v>574.04</v>
      </c>
      <c r="T4" s="256">
        <f ca="1">SUMIF(INDIRECT(ADDRESS(3,9+ROWS(CUT_LIST)+2,,,"Sensis Vectors ALL")):INDIRECT(ADDRESS(3+ROWS(CORR_MATRIX)-1,9+ROWS(CUT_LIST)+2,,,"Sensis Vectors ALL")),"YC"&amp;$H4&amp;T$1,INDIRECT(ADDRESS(3,$I4,,,"Sensis Vectors ALL")):INDIRECT(ADDRESS(3+ROWS(CORR_MATRIX)-1,$I4,,,"Sensis Vectors ALL")))</f>
        <v>1240.43</v>
      </c>
      <c r="U4" s="256">
        <f ca="1">SUMIF(INDIRECT(ADDRESS(3,9+ROWS(CUT_LIST)+2,,,"Sensis Vectors ALL")):INDIRECT(ADDRESS(3+ROWS(CORR_MATRIX)-1,9+ROWS(CUT_LIST)+2,,,"Sensis Vectors ALL")),"YC"&amp;$H4&amp;U$1,INDIRECT(ADDRESS(3,$I4,,,"Sensis Vectors ALL")):INDIRECT(ADDRESS(3+ROWS(CORR_MATRIX)-1,$I4,,,"Sensis Vectors ALL")))</f>
        <v>9410.9699999999993</v>
      </c>
      <c r="V4" s="256">
        <f ca="1">SUMIF(INDIRECT(ADDRESS(3,9+ROWS(CUT_LIST)+2,,,"Sensis Vectors ALL")):INDIRECT(ADDRESS(3+ROWS(CORR_MATRIX)-1,9+ROWS(CUT_LIST)+2,,,"Sensis Vectors ALL")),"YC"&amp;$H4&amp;V$1,INDIRECT(ADDRESS(3,$I4,,,"Sensis Vectors ALL")):INDIRECT(ADDRESS(3+ROWS(CORR_MATRIX)-1,$I4,,,"Sensis Vectors ALL")))</f>
        <v>2962.34</v>
      </c>
    </row>
    <row r="5" spans="1:22" x14ac:dyDescent="0.2">
      <c r="A5" s="63">
        <f t="shared" si="1"/>
        <v>0</v>
      </c>
      <c r="B5" s="63"/>
      <c r="C5" s="63"/>
      <c r="D5" s="63" t="s">
        <v>24</v>
      </c>
      <c r="E5" s="63"/>
      <c r="F5" s="63">
        <f>9+ROWS(CUT_LIST)+1</f>
        <v>122</v>
      </c>
      <c r="G5" s="63"/>
      <c r="H5" s="63" t="s">
        <v>18</v>
      </c>
      <c r="I5" s="63">
        <f t="shared" si="0"/>
        <v>10</v>
      </c>
      <c r="J5" s="63" t="str">
        <f t="shared" si="2"/>
        <v>0EUR</v>
      </c>
      <c r="K5" s="256">
        <f ca="1">SUMIF(INDIRECT(ADDRESS(3,9+ROWS(CUT_LIST)+2,,,"Sensis Vectors ALL")):INDIRECT(ADDRESS(3+ROWS(CORR_MATRIX)-1,9+ROWS(CUT_LIST)+2,,,"Sensis Vectors ALL")),"YC"&amp;$H5&amp;K$1,INDIRECT(ADDRESS(3,$I5,,,"Sensis Vectors ALL")):INDIRECT(ADDRESS(3+ROWS(CORR_MATRIX)-1,$I5,,,"Sensis Vectors ALL")))</f>
        <v>-1175</v>
      </c>
      <c r="L5" s="256">
        <f ca="1">SUMIF(INDIRECT(ADDRESS(3,9+ROWS(CUT_LIST)+2,,,"Sensis Vectors ALL")):INDIRECT(ADDRESS(3+ROWS(CORR_MATRIX)-1,9+ROWS(CUT_LIST)+2,,,"Sensis Vectors ALL")),"YC"&amp;$H5&amp;L$1,INDIRECT(ADDRESS(3,$I5,,,"Sensis Vectors ALL")):INDIRECT(ADDRESS(3+ROWS(CORR_MATRIX)-1,$I5,,,"Sensis Vectors ALL")))</f>
        <v>-419</v>
      </c>
      <c r="M5" s="256">
        <f ca="1">SUMIF(INDIRECT(ADDRESS(3,9+ROWS(CUT_LIST)+2,,,"Sensis Vectors ALL")):INDIRECT(ADDRESS(3+ROWS(CORR_MATRIX)-1,9+ROWS(CUT_LIST)+2,,,"Sensis Vectors ALL")),"YC"&amp;$H5&amp;M$1,INDIRECT(ADDRESS(3,$I5,,,"Sensis Vectors ALL")):INDIRECT(ADDRESS(3+ROWS(CORR_MATRIX)-1,$I5,,,"Sensis Vectors ALL")))</f>
        <v>0</v>
      </c>
      <c r="N5" s="256">
        <f ca="1">SUMIF(INDIRECT(ADDRESS(3,9+ROWS(CUT_LIST)+2,,,"Sensis Vectors ALL")):INDIRECT(ADDRESS(3+ROWS(CORR_MATRIX)-1,9+ROWS(CUT_LIST)+2,,,"Sensis Vectors ALL")),"YC"&amp;$H5&amp;N$1,INDIRECT(ADDRESS(3,$I5,,,"Sensis Vectors ALL")):INDIRECT(ADDRESS(3+ROWS(CORR_MATRIX)-1,$I5,,,"Sensis Vectors ALL")))</f>
        <v>0</v>
      </c>
      <c r="O5" s="256">
        <f ca="1">SUMIF(INDIRECT(ADDRESS(3,9+ROWS(CUT_LIST)+2,,,"Sensis Vectors ALL")):INDIRECT(ADDRESS(3+ROWS(CORR_MATRIX)-1,9+ROWS(CUT_LIST)+2,,,"Sensis Vectors ALL")),"YC"&amp;$H5&amp;O$1,INDIRECT(ADDRESS(3,$I5,,,"Sensis Vectors ALL")):INDIRECT(ADDRESS(3+ROWS(CORR_MATRIX)-1,$I5,,,"Sensis Vectors ALL")))</f>
        <v>0</v>
      </c>
      <c r="P5" s="256">
        <f ca="1">SUMIF(INDIRECT(ADDRESS(3,9+ROWS(CUT_LIST)+2,,,"Sensis Vectors ALL")):INDIRECT(ADDRESS(3+ROWS(CORR_MATRIX)-1,9+ROWS(CUT_LIST)+2,,,"Sensis Vectors ALL")),"YC"&amp;$H5&amp;P$1,INDIRECT(ADDRESS(3,$I5,,,"Sensis Vectors ALL")):INDIRECT(ADDRESS(3+ROWS(CORR_MATRIX)-1,$I5,,,"Sensis Vectors ALL")))</f>
        <v>0</v>
      </c>
      <c r="Q5" s="256">
        <f ca="1">SUMIF(INDIRECT(ADDRESS(3,9+ROWS(CUT_LIST)+2,,,"Sensis Vectors ALL")):INDIRECT(ADDRESS(3+ROWS(CORR_MATRIX)-1,9+ROWS(CUT_LIST)+2,,,"Sensis Vectors ALL")),"YC"&amp;$H5&amp;Q$1,INDIRECT(ADDRESS(3,$I5,,,"Sensis Vectors ALL")):INDIRECT(ADDRESS(3+ROWS(CORR_MATRIX)-1,$I5,,,"Sensis Vectors ALL")))</f>
        <v>0</v>
      </c>
      <c r="R5" s="256">
        <f ca="1">SUMIF(INDIRECT(ADDRESS(3,9+ROWS(CUT_LIST)+2,,,"Sensis Vectors ALL")):INDIRECT(ADDRESS(3+ROWS(CORR_MATRIX)-1,9+ROWS(CUT_LIST)+2,,,"Sensis Vectors ALL")),"YC"&amp;$H5&amp;R$1,INDIRECT(ADDRESS(3,$I5,,,"Sensis Vectors ALL")):INDIRECT(ADDRESS(3+ROWS(CORR_MATRIX)-1,$I5,,,"Sensis Vectors ALL")))</f>
        <v>0</v>
      </c>
      <c r="S5" s="256">
        <f ca="1">SUMIF(INDIRECT(ADDRESS(3,9+ROWS(CUT_LIST)+2,,,"Sensis Vectors ALL")):INDIRECT(ADDRESS(3+ROWS(CORR_MATRIX)-1,9+ROWS(CUT_LIST)+2,,,"Sensis Vectors ALL")),"YC"&amp;$H5&amp;S$1,INDIRECT(ADDRESS(3,$I5,,,"Sensis Vectors ALL")):INDIRECT(ADDRESS(3+ROWS(CORR_MATRIX)-1,$I5,,,"Sensis Vectors ALL")))</f>
        <v>0</v>
      </c>
      <c r="T5" s="256">
        <f ca="1">SUMIF(INDIRECT(ADDRESS(3,9+ROWS(CUT_LIST)+2,,,"Sensis Vectors ALL")):INDIRECT(ADDRESS(3+ROWS(CORR_MATRIX)-1,9+ROWS(CUT_LIST)+2,,,"Sensis Vectors ALL")),"YC"&amp;$H5&amp;T$1,INDIRECT(ADDRESS(3,$I5,,,"Sensis Vectors ALL")):INDIRECT(ADDRESS(3+ROWS(CORR_MATRIX)-1,$I5,,,"Sensis Vectors ALL")))</f>
        <v>0</v>
      </c>
      <c r="U5" s="256">
        <f ca="1">SUMIF(INDIRECT(ADDRESS(3,9+ROWS(CUT_LIST)+2,,,"Sensis Vectors ALL")):INDIRECT(ADDRESS(3+ROWS(CORR_MATRIX)-1,9+ROWS(CUT_LIST)+2,,,"Sensis Vectors ALL")),"YC"&amp;$H5&amp;U$1,INDIRECT(ADDRESS(3,$I5,,,"Sensis Vectors ALL")):INDIRECT(ADDRESS(3+ROWS(CORR_MATRIX)-1,$I5,,,"Sensis Vectors ALL")))</f>
        <v>0</v>
      </c>
      <c r="V5" s="256">
        <f ca="1">SUMIF(INDIRECT(ADDRESS(3,9+ROWS(CUT_LIST)+2,,,"Sensis Vectors ALL")):INDIRECT(ADDRESS(3+ROWS(CORR_MATRIX)-1,9+ROWS(CUT_LIST)+2,,,"Sensis Vectors ALL")),"YC"&amp;$H5&amp;V$1,INDIRECT(ADDRESS(3,$I5,,,"Sensis Vectors ALL")):INDIRECT(ADDRESS(3+ROWS(CORR_MATRIX)-1,$I5,,,"Sensis Vectors ALL")))</f>
        <v>0</v>
      </c>
    </row>
    <row r="6" spans="1:22" x14ac:dyDescent="0.2">
      <c r="A6" s="63">
        <f t="shared" si="1"/>
        <v>0</v>
      </c>
      <c r="B6" s="63"/>
      <c r="C6" s="63"/>
      <c r="D6" s="63" t="s">
        <v>24</v>
      </c>
      <c r="E6" s="63"/>
      <c r="F6" s="63">
        <f>9+ROWS(CUT_LIST)+2</f>
        <v>123</v>
      </c>
      <c r="G6" s="63"/>
      <c r="H6" s="63" t="s">
        <v>39</v>
      </c>
      <c r="I6" s="63">
        <f t="shared" si="0"/>
        <v>10</v>
      </c>
      <c r="J6" s="63" t="str">
        <f t="shared" si="2"/>
        <v>0GBP</v>
      </c>
      <c r="K6" s="256">
        <f ca="1">SUMIF(INDIRECT(ADDRESS(3,9+ROWS(CUT_LIST)+2,,,"Sensis Vectors ALL")):INDIRECT(ADDRESS(3+ROWS(CORR_MATRIX)-1,9+ROWS(CUT_LIST)+2,,,"Sensis Vectors ALL")),"YC"&amp;$H6&amp;K$1,INDIRECT(ADDRESS(3,$I6,,,"Sensis Vectors ALL")):INDIRECT(ADDRESS(3+ROWS(CORR_MATRIX)-1,$I6,,,"Sensis Vectors ALL")))</f>
        <v>0</v>
      </c>
      <c r="L6" s="256">
        <f ca="1">SUMIF(INDIRECT(ADDRESS(3,9+ROWS(CUT_LIST)+2,,,"Sensis Vectors ALL")):INDIRECT(ADDRESS(3+ROWS(CORR_MATRIX)-1,9+ROWS(CUT_LIST)+2,,,"Sensis Vectors ALL")),"YC"&amp;$H6&amp;L$1,INDIRECT(ADDRESS(3,$I6,,,"Sensis Vectors ALL")):INDIRECT(ADDRESS(3+ROWS(CORR_MATRIX)-1,$I6,,,"Sensis Vectors ALL")))</f>
        <v>0</v>
      </c>
      <c r="M6" s="256">
        <f ca="1">SUMIF(INDIRECT(ADDRESS(3,9+ROWS(CUT_LIST)+2,,,"Sensis Vectors ALL")):INDIRECT(ADDRESS(3+ROWS(CORR_MATRIX)-1,9+ROWS(CUT_LIST)+2,,,"Sensis Vectors ALL")),"YC"&amp;$H6&amp;M$1,INDIRECT(ADDRESS(3,$I6,,,"Sensis Vectors ALL")):INDIRECT(ADDRESS(3+ROWS(CORR_MATRIX)-1,$I6,,,"Sensis Vectors ALL")))</f>
        <v>0</v>
      </c>
      <c r="N6" s="256">
        <f ca="1">SUMIF(INDIRECT(ADDRESS(3,9+ROWS(CUT_LIST)+2,,,"Sensis Vectors ALL")):INDIRECT(ADDRESS(3+ROWS(CORR_MATRIX)-1,9+ROWS(CUT_LIST)+2,,,"Sensis Vectors ALL")),"YC"&amp;$H6&amp;N$1,INDIRECT(ADDRESS(3,$I6,,,"Sensis Vectors ALL")):INDIRECT(ADDRESS(3+ROWS(CORR_MATRIX)-1,$I6,,,"Sensis Vectors ALL")))</f>
        <v>0</v>
      </c>
      <c r="O6" s="256">
        <f ca="1">SUMIF(INDIRECT(ADDRESS(3,9+ROWS(CUT_LIST)+2,,,"Sensis Vectors ALL")):INDIRECT(ADDRESS(3+ROWS(CORR_MATRIX)-1,9+ROWS(CUT_LIST)+2,,,"Sensis Vectors ALL")),"YC"&amp;$H6&amp;O$1,INDIRECT(ADDRESS(3,$I6,,,"Sensis Vectors ALL")):INDIRECT(ADDRESS(3+ROWS(CORR_MATRIX)-1,$I6,,,"Sensis Vectors ALL")))</f>
        <v>0</v>
      </c>
      <c r="P6" s="256">
        <f ca="1">SUMIF(INDIRECT(ADDRESS(3,9+ROWS(CUT_LIST)+2,,,"Sensis Vectors ALL")):INDIRECT(ADDRESS(3+ROWS(CORR_MATRIX)-1,9+ROWS(CUT_LIST)+2,,,"Sensis Vectors ALL")),"YC"&amp;$H6&amp;P$1,INDIRECT(ADDRESS(3,$I6,,,"Sensis Vectors ALL")):INDIRECT(ADDRESS(3+ROWS(CORR_MATRIX)-1,$I6,,,"Sensis Vectors ALL")))</f>
        <v>0</v>
      </c>
      <c r="Q6" s="256">
        <f ca="1">SUMIF(INDIRECT(ADDRESS(3,9+ROWS(CUT_LIST)+2,,,"Sensis Vectors ALL")):INDIRECT(ADDRESS(3+ROWS(CORR_MATRIX)-1,9+ROWS(CUT_LIST)+2,,,"Sensis Vectors ALL")),"YC"&amp;$H6&amp;Q$1,INDIRECT(ADDRESS(3,$I6,,,"Sensis Vectors ALL")):INDIRECT(ADDRESS(3+ROWS(CORR_MATRIX)-1,$I6,,,"Sensis Vectors ALL")))</f>
        <v>0</v>
      </c>
      <c r="R6" s="256">
        <f ca="1">SUMIF(INDIRECT(ADDRESS(3,9+ROWS(CUT_LIST)+2,,,"Sensis Vectors ALL")):INDIRECT(ADDRESS(3+ROWS(CORR_MATRIX)-1,9+ROWS(CUT_LIST)+2,,,"Sensis Vectors ALL")),"YC"&amp;$H6&amp;R$1,INDIRECT(ADDRESS(3,$I6,,,"Sensis Vectors ALL")):INDIRECT(ADDRESS(3+ROWS(CORR_MATRIX)-1,$I6,,,"Sensis Vectors ALL")))</f>
        <v>0</v>
      </c>
      <c r="S6" s="256">
        <f ca="1">SUMIF(INDIRECT(ADDRESS(3,9+ROWS(CUT_LIST)+2,,,"Sensis Vectors ALL")):INDIRECT(ADDRESS(3+ROWS(CORR_MATRIX)-1,9+ROWS(CUT_LIST)+2,,,"Sensis Vectors ALL")),"YC"&amp;$H6&amp;S$1,INDIRECT(ADDRESS(3,$I6,,,"Sensis Vectors ALL")):INDIRECT(ADDRESS(3+ROWS(CORR_MATRIX)-1,$I6,,,"Sensis Vectors ALL")))</f>
        <v>0</v>
      </c>
      <c r="T6" s="256">
        <f ca="1">SUMIF(INDIRECT(ADDRESS(3,9+ROWS(CUT_LIST)+2,,,"Sensis Vectors ALL")):INDIRECT(ADDRESS(3+ROWS(CORR_MATRIX)-1,9+ROWS(CUT_LIST)+2,,,"Sensis Vectors ALL")),"YC"&amp;$H6&amp;T$1,INDIRECT(ADDRESS(3,$I6,,,"Sensis Vectors ALL")):INDIRECT(ADDRESS(3+ROWS(CORR_MATRIX)-1,$I6,,,"Sensis Vectors ALL")))</f>
        <v>0</v>
      </c>
      <c r="U6" s="256">
        <f ca="1">SUMIF(INDIRECT(ADDRESS(3,9+ROWS(CUT_LIST)+2,,,"Sensis Vectors ALL")):INDIRECT(ADDRESS(3+ROWS(CORR_MATRIX)-1,9+ROWS(CUT_LIST)+2,,,"Sensis Vectors ALL")),"YC"&amp;$H6&amp;U$1,INDIRECT(ADDRESS(3,$I6,,,"Sensis Vectors ALL")):INDIRECT(ADDRESS(3+ROWS(CORR_MATRIX)-1,$I6,,,"Sensis Vectors ALL")))</f>
        <v>0</v>
      </c>
      <c r="V6" s="256">
        <f ca="1">SUMIF(INDIRECT(ADDRESS(3,9+ROWS(CUT_LIST)+2,,,"Sensis Vectors ALL")):INDIRECT(ADDRESS(3+ROWS(CORR_MATRIX)-1,9+ROWS(CUT_LIST)+2,,,"Sensis Vectors ALL")),"YC"&amp;$H6&amp;V$1,INDIRECT(ADDRESS(3,$I6,,,"Sensis Vectors ALL")):INDIRECT(ADDRESS(3+ROWS(CORR_MATRIX)-1,$I6,,,"Sensis Vectors ALL")))</f>
        <v>0</v>
      </c>
    </row>
    <row r="7" spans="1:22" x14ac:dyDescent="0.2">
      <c r="A7" s="63">
        <f t="shared" si="1"/>
        <v>0</v>
      </c>
      <c r="B7" s="63"/>
      <c r="C7" s="63"/>
      <c r="D7" s="63" t="s">
        <v>24</v>
      </c>
      <c r="E7" s="63"/>
      <c r="F7" s="63"/>
      <c r="G7" s="63"/>
      <c r="H7" s="63" t="s">
        <v>31</v>
      </c>
      <c r="I7" s="63">
        <f t="shared" si="0"/>
        <v>10</v>
      </c>
      <c r="J7" s="63" t="str">
        <f t="shared" si="2"/>
        <v>0JPY</v>
      </c>
      <c r="K7" s="256">
        <f ca="1">SUMIF(INDIRECT(ADDRESS(3,9+ROWS(CUT_LIST)+2,,,"Sensis Vectors ALL")):INDIRECT(ADDRESS(3+ROWS(CORR_MATRIX)-1,9+ROWS(CUT_LIST)+2,,,"Sensis Vectors ALL")),"YC"&amp;$H7&amp;K$1,INDIRECT(ADDRESS(3,$I7,,,"Sensis Vectors ALL")):INDIRECT(ADDRESS(3+ROWS(CORR_MATRIX)-1,$I7,,,"Sensis Vectors ALL")))</f>
        <v>0</v>
      </c>
      <c r="L7" s="256">
        <f ca="1">SUMIF(INDIRECT(ADDRESS(3,9+ROWS(CUT_LIST)+2,,,"Sensis Vectors ALL")):INDIRECT(ADDRESS(3+ROWS(CORR_MATRIX)-1,9+ROWS(CUT_LIST)+2,,,"Sensis Vectors ALL")),"YC"&amp;$H7&amp;L$1,INDIRECT(ADDRESS(3,$I7,,,"Sensis Vectors ALL")):INDIRECT(ADDRESS(3+ROWS(CORR_MATRIX)-1,$I7,,,"Sensis Vectors ALL")))</f>
        <v>0</v>
      </c>
      <c r="M7" s="256">
        <f ca="1">SUMIF(INDIRECT(ADDRESS(3,9+ROWS(CUT_LIST)+2,,,"Sensis Vectors ALL")):INDIRECT(ADDRESS(3+ROWS(CORR_MATRIX)-1,9+ROWS(CUT_LIST)+2,,,"Sensis Vectors ALL")),"YC"&amp;$H7&amp;M$1,INDIRECT(ADDRESS(3,$I7,,,"Sensis Vectors ALL")):INDIRECT(ADDRESS(3+ROWS(CORR_MATRIX)-1,$I7,,,"Sensis Vectors ALL")))</f>
        <v>0</v>
      </c>
      <c r="N7" s="256">
        <f ca="1">SUMIF(INDIRECT(ADDRESS(3,9+ROWS(CUT_LIST)+2,,,"Sensis Vectors ALL")):INDIRECT(ADDRESS(3+ROWS(CORR_MATRIX)-1,9+ROWS(CUT_LIST)+2,,,"Sensis Vectors ALL")),"YC"&amp;$H7&amp;N$1,INDIRECT(ADDRESS(3,$I7,,,"Sensis Vectors ALL")):INDIRECT(ADDRESS(3+ROWS(CORR_MATRIX)-1,$I7,,,"Sensis Vectors ALL")))</f>
        <v>0</v>
      </c>
      <c r="O7" s="256">
        <f ca="1">SUMIF(INDIRECT(ADDRESS(3,9+ROWS(CUT_LIST)+2,,,"Sensis Vectors ALL")):INDIRECT(ADDRESS(3+ROWS(CORR_MATRIX)-1,9+ROWS(CUT_LIST)+2,,,"Sensis Vectors ALL")),"YC"&amp;$H7&amp;O$1,INDIRECT(ADDRESS(3,$I7,,,"Sensis Vectors ALL")):INDIRECT(ADDRESS(3+ROWS(CORR_MATRIX)-1,$I7,,,"Sensis Vectors ALL")))</f>
        <v>0</v>
      </c>
      <c r="P7" s="256">
        <f ca="1">SUMIF(INDIRECT(ADDRESS(3,9+ROWS(CUT_LIST)+2,,,"Sensis Vectors ALL")):INDIRECT(ADDRESS(3+ROWS(CORR_MATRIX)-1,9+ROWS(CUT_LIST)+2,,,"Sensis Vectors ALL")),"YC"&amp;$H7&amp;P$1,INDIRECT(ADDRESS(3,$I7,,,"Sensis Vectors ALL")):INDIRECT(ADDRESS(3+ROWS(CORR_MATRIX)-1,$I7,,,"Sensis Vectors ALL")))</f>
        <v>0</v>
      </c>
      <c r="Q7" s="256">
        <f ca="1">SUMIF(INDIRECT(ADDRESS(3,9+ROWS(CUT_LIST)+2,,,"Sensis Vectors ALL")):INDIRECT(ADDRESS(3+ROWS(CORR_MATRIX)-1,9+ROWS(CUT_LIST)+2,,,"Sensis Vectors ALL")),"YC"&amp;$H7&amp;Q$1,INDIRECT(ADDRESS(3,$I7,,,"Sensis Vectors ALL")):INDIRECT(ADDRESS(3+ROWS(CORR_MATRIX)-1,$I7,,,"Sensis Vectors ALL")))</f>
        <v>0</v>
      </c>
      <c r="R7" s="256">
        <f ca="1">SUMIF(INDIRECT(ADDRESS(3,9+ROWS(CUT_LIST)+2,,,"Sensis Vectors ALL")):INDIRECT(ADDRESS(3+ROWS(CORR_MATRIX)-1,9+ROWS(CUT_LIST)+2,,,"Sensis Vectors ALL")),"YC"&amp;$H7&amp;R$1,INDIRECT(ADDRESS(3,$I7,,,"Sensis Vectors ALL")):INDIRECT(ADDRESS(3+ROWS(CORR_MATRIX)-1,$I7,,,"Sensis Vectors ALL")))</f>
        <v>0</v>
      </c>
      <c r="S7" s="256">
        <f ca="1">SUMIF(INDIRECT(ADDRESS(3,9+ROWS(CUT_LIST)+2,,,"Sensis Vectors ALL")):INDIRECT(ADDRESS(3+ROWS(CORR_MATRIX)-1,9+ROWS(CUT_LIST)+2,,,"Sensis Vectors ALL")),"YC"&amp;$H7&amp;S$1,INDIRECT(ADDRESS(3,$I7,,,"Sensis Vectors ALL")):INDIRECT(ADDRESS(3+ROWS(CORR_MATRIX)-1,$I7,,,"Sensis Vectors ALL")))</f>
        <v>0</v>
      </c>
      <c r="T7" s="256">
        <f ca="1">SUMIF(INDIRECT(ADDRESS(3,9+ROWS(CUT_LIST)+2,,,"Sensis Vectors ALL")):INDIRECT(ADDRESS(3+ROWS(CORR_MATRIX)-1,9+ROWS(CUT_LIST)+2,,,"Sensis Vectors ALL")),"YC"&amp;$H7&amp;T$1,INDIRECT(ADDRESS(3,$I7,,,"Sensis Vectors ALL")):INDIRECT(ADDRESS(3+ROWS(CORR_MATRIX)-1,$I7,,,"Sensis Vectors ALL")))</f>
        <v>0</v>
      </c>
      <c r="U7" s="256">
        <f ca="1">SUMIF(INDIRECT(ADDRESS(3,9+ROWS(CUT_LIST)+2,,,"Sensis Vectors ALL")):INDIRECT(ADDRESS(3+ROWS(CORR_MATRIX)-1,9+ROWS(CUT_LIST)+2,,,"Sensis Vectors ALL")),"YC"&amp;$H7&amp;U$1,INDIRECT(ADDRESS(3,$I7,,,"Sensis Vectors ALL")):INDIRECT(ADDRESS(3+ROWS(CORR_MATRIX)-1,$I7,,,"Sensis Vectors ALL")))</f>
        <v>0</v>
      </c>
      <c r="V7" s="256">
        <f ca="1">SUMIF(INDIRECT(ADDRESS(3,9+ROWS(CUT_LIST)+2,,,"Sensis Vectors ALL")):INDIRECT(ADDRESS(3+ROWS(CORR_MATRIX)-1,9+ROWS(CUT_LIST)+2,,,"Sensis Vectors ALL")),"YC"&amp;$H7&amp;V$1,INDIRECT(ADDRESS(3,$I7,,,"Sensis Vectors ALL")):INDIRECT(ADDRESS(3+ROWS(CORR_MATRIX)-1,$I7,,,"Sensis Vectors ALL")))</f>
        <v>0</v>
      </c>
    </row>
    <row r="8" spans="1:22" x14ac:dyDescent="0.2">
      <c r="A8" s="63">
        <f t="shared" si="1"/>
        <v>0</v>
      </c>
      <c r="B8" s="63"/>
      <c r="C8" s="63"/>
      <c r="D8" s="63" t="s">
        <v>24</v>
      </c>
      <c r="E8" s="63"/>
      <c r="F8" s="63"/>
      <c r="G8" s="63"/>
      <c r="H8" s="63" t="s">
        <v>16</v>
      </c>
      <c r="I8" s="63">
        <f t="shared" si="0"/>
        <v>10</v>
      </c>
      <c r="J8" s="63" t="str">
        <f t="shared" si="2"/>
        <v>0USD</v>
      </c>
      <c r="K8" s="256">
        <f ca="1">SUMIF(INDIRECT(ADDRESS(3,9+ROWS(CUT_LIST)+2,,,"Sensis Vectors ALL")):INDIRECT(ADDRESS(3+ROWS(CORR_MATRIX)-1,9+ROWS(CUT_LIST)+2,,,"Sensis Vectors ALL")),"YC"&amp;$H8&amp;K$1,INDIRECT(ADDRESS(3,$I8,,,"Sensis Vectors ALL")):INDIRECT(ADDRESS(3+ROWS(CORR_MATRIX)-1,$I8,,,"Sensis Vectors ALL")))</f>
        <v>-36403.630000000005</v>
      </c>
      <c r="L8" s="256">
        <f ca="1">SUMIF(INDIRECT(ADDRESS(3,9+ROWS(CUT_LIST)+2,,,"Sensis Vectors ALL")):INDIRECT(ADDRESS(3+ROWS(CORR_MATRIX)-1,9+ROWS(CUT_LIST)+2,,,"Sensis Vectors ALL")),"YC"&amp;$H8&amp;L$1,INDIRECT(ADDRESS(3,$I8,,,"Sensis Vectors ALL")):INDIRECT(ADDRESS(3+ROWS(CORR_MATRIX)-1,$I8,,,"Sensis Vectors ALL")))</f>
        <v>-33976.12000000001</v>
      </c>
      <c r="M8" s="256">
        <f ca="1">SUMIF(INDIRECT(ADDRESS(3,9+ROWS(CUT_LIST)+2,,,"Sensis Vectors ALL")):INDIRECT(ADDRESS(3+ROWS(CORR_MATRIX)-1,9+ROWS(CUT_LIST)+2,,,"Sensis Vectors ALL")),"YC"&amp;$H8&amp;M$1,INDIRECT(ADDRESS(3,$I8,,,"Sensis Vectors ALL")):INDIRECT(ADDRESS(3+ROWS(CORR_MATRIX)-1,$I8,,,"Sensis Vectors ALL")))</f>
        <v>6454.81</v>
      </c>
      <c r="N8" s="256">
        <f ca="1">SUMIF(INDIRECT(ADDRESS(3,9+ROWS(CUT_LIST)+2,,,"Sensis Vectors ALL")):INDIRECT(ADDRESS(3+ROWS(CORR_MATRIX)-1,9+ROWS(CUT_LIST)+2,,,"Sensis Vectors ALL")),"YC"&amp;$H8&amp;N$1,INDIRECT(ADDRESS(3,$I8,,,"Sensis Vectors ALL")):INDIRECT(ADDRESS(3+ROWS(CORR_MATRIX)-1,$I8,,,"Sensis Vectors ALL")))</f>
        <v>4693.41</v>
      </c>
      <c r="O8" s="256">
        <f ca="1">SUMIF(INDIRECT(ADDRESS(3,9+ROWS(CUT_LIST)+2,,,"Sensis Vectors ALL")):INDIRECT(ADDRESS(3+ROWS(CORR_MATRIX)-1,9+ROWS(CUT_LIST)+2,,,"Sensis Vectors ALL")),"YC"&amp;$H8&amp;O$1,INDIRECT(ADDRESS(3,$I8,,,"Sensis Vectors ALL")):INDIRECT(ADDRESS(3+ROWS(CORR_MATRIX)-1,$I8,,,"Sensis Vectors ALL")))</f>
        <v>1202.9799999999998</v>
      </c>
      <c r="P8" s="256">
        <f ca="1">SUMIF(INDIRECT(ADDRESS(3,9+ROWS(CUT_LIST)+2,,,"Sensis Vectors ALL")):INDIRECT(ADDRESS(3+ROWS(CORR_MATRIX)-1,9+ROWS(CUT_LIST)+2,,,"Sensis Vectors ALL")),"YC"&amp;$H8&amp;P$1,INDIRECT(ADDRESS(3,$I8,,,"Sensis Vectors ALL")):INDIRECT(ADDRESS(3+ROWS(CORR_MATRIX)-1,$I8,,,"Sensis Vectors ALL")))</f>
        <v>3078.8100000000004</v>
      </c>
      <c r="Q8" s="256">
        <f ca="1">SUMIF(INDIRECT(ADDRESS(3,9+ROWS(CUT_LIST)+2,,,"Sensis Vectors ALL")):INDIRECT(ADDRESS(3+ROWS(CORR_MATRIX)-1,9+ROWS(CUT_LIST)+2,,,"Sensis Vectors ALL")),"YC"&amp;$H8&amp;Q$1,INDIRECT(ADDRESS(3,$I8,,,"Sensis Vectors ALL")):INDIRECT(ADDRESS(3+ROWS(CORR_MATRIX)-1,$I8,,,"Sensis Vectors ALL")))</f>
        <v>3718.9400000000019</v>
      </c>
      <c r="R8" s="256">
        <f ca="1">SUMIF(INDIRECT(ADDRESS(3,9+ROWS(CUT_LIST)+2,,,"Sensis Vectors ALL")):INDIRECT(ADDRESS(3+ROWS(CORR_MATRIX)-1,9+ROWS(CUT_LIST)+2,,,"Sensis Vectors ALL")),"YC"&amp;$H8&amp;R$1,INDIRECT(ADDRESS(3,$I8,,,"Sensis Vectors ALL")):INDIRECT(ADDRESS(3+ROWS(CORR_MATRIX)-1,$I8,,,"Sensis Vectors ALL")))</f>
        <v>9465.58</v>
      </c>
      <c r="S8" s="256">
        <f ca="1">SUMIF(INDIRECT(ADDRESS(3,9+ROWS(CUT_LIST)+2,,,"Sensis Vectors ALL")):INDIRECT(ADDRESS(3+ROWS(CORR_MATRIX)-1,9+ROWS(CUT_LIST)+2,,,"Sensis Vectors ALL")),"YC"&amp;$H8&amp;S$1,INDIRECT(ADDRESS(3,$I8,,,"Sensis Vectors ALL")):INDIRECT(ADDRESS(3+ROWS(CORR_MATRIX)-1,$I8,,,"Sensis Vectors ALL")))</f>
        <v>19785.57</v>
      </c>
      <c r="T8" s="256">
        <f ca="1">SUMIF(INDIRECT(ADDRESS(3,9+ROWS(CUT_LIST)+2,,,"Sensis Vectors ALL")):INDIRECT(ADDRESS(3+ROWS(CORR_MATRIX)-1,9+ROWS(CUT_LIST)+2,,,"Sensis Vectors ALL")),"YC"&amp;$H8&amp;T$1,INDIRECT(ADDRESS(3,$I8,,,"Sensis Vectors ALL")):INDIRECT(ADDRESS(3+ROWS(CORR_MATRIX)-1,$I8,,,"Sensis Vectors ALL")))</f>
        <v>38411.140000000007</v>
      </c>
      <c r="U8" s="256">
        <f ca="1">SUMIF(INDIRECT(ADDRESS(3,9+ROWS(CUT_LIST)+2,,,"Sensis Vectors ALL")):INDIRECT(ADDRESS(3+ROWS(CORR_MATRIX)-1,9+ROWS(CUT_LIST)+2,,,"Sensis Vectors ALL")),"YC"&amp;$H8&amp;U$1,INDIRECT(ADDRESS(3,$I8,,,"Sensis Vectors ALL")):INDIRECT(ADDRESS(3+ROWS(CORR_MATRIX)-1,$I8,,,"Sensis Vectors ALL")))</f>
        <v>14477.06</v>
      </c>
      <c r="V8" s="256">
        <f ca="1">SUMIF(INDIRECT(ADDRESS(3,9+ROWS(CUT_LIST)+2,,,"Sensis Vectors ALL")):INDIRECT(ADDRESS(3+ROWS(CORR_MATRIX)-1,9+ROWS(CUT_LIST)+2,,,"Sensis Vectors ALL")),"YC"&amp;$H8&amp;V$1,INDIRECT(ADDRESS(3,$I8,,,"Sensis Vectors ALL")):INDIRECT(ADDRESS(3+ROWS(CORR_MATRIX)-1,$I8,,,"Sensis Vectors ALL")))</f>
        <v>1582.73</v>
      </c>
    </row>
    <row r="9" spans="1:22" x14ac:dyDescent="0.2">
      <c r="A9" s="62">
        <v>1</v>
      </c>
      <c r="B9" s="62">
        <v>1</v>
      </c>
      <c r="C9" s="66" t="s">
        <v>128</v>
      </c>
      <c r="D9" s="66" t="s">
        <v>276</v>
      </c>
      <c r="E9" s="66" t="s">
        <v>173</v>
      </c>
      <c r="F9" s="66" t="s">
        <v>179</v>
      </c>
      <c r="G9" s="95">
        <v>600</v>
      </c>
      <c r="H9" s="73" t="s">
        <v>24</v>
      </c>
      <c r="I9">
        <f t="shared" si="0"/>
        <v>11</v>
      </c>
      <c r="J9" t="str">
        <f t="shared" si="2"/>
        <v>1ALL</v>
      </c>
      <c r="K9" s="257">
        <f ca="1">SUMIF(INDIRECT(ADDRESS(3,9+ROWS(CUT_LIST)+1,,,"Sensis Vectors ALL")):INDIRECT(ADDRESS(3+ROWS(CORR_MATRIX)-1,9+ROWS(CUT_LIST)+1,,,"Sensis Vectors ALL")),"YC"&amp;K$1,INDIRECT(ADDRESS(3,$I9,,,"Sensis Vectors ALL")):INDIRECT(ADDRESS(3+ROWS(CORR_MATRIX)-1,$I9,,,"Sensis Vectors ALL")))</f>
        <v>-39328.330000000009</v>
      </c>
      <c r="L9" s="257">
        <f ca="1">SUMIF(INDIRECT(ADDRESS(3,9+ROWS(CUT_LIST)+1,,,"Sensis Vectors ALL")):INDIRECT(ADDRESS(3+ROWS(CORR_MATRIX)-1,9+ROWS(CUT_LIST)+1,,,"Sensis Vectors ALL")),"YC"&amp;L$1,INDIRECT(ADDRESS(3,$I9,,,"Sensis Vectors ALL")):INDIRECT(ADDRESS(3+ROWS(CORR_MATRIX)-1,$I9,,,"Sensis Vectors ALL")))</f>
        <v>-36016.590000000004</v>
      </c>
      <c r="M9" s="257">
        <f ca="1">SUMIF(INDIRECT(ADDRESS(3,9+ROWS(CUT_LIST)+1,,,"Sensis Vectors ALL")):INDIRECT(ADDRESS(3+ROWS(CORR_MATRIX)-1,9+ROWS(CUT_LIST)+1,,,"Sensis Vectors ALL")),"YC"&amp;M$1,INDIRECT(ADDRESS(3,$I9,,,"Sensis Vectors ALL")):INDIRECT(ADDRESS(3+ROWS(CORR_MATRIX)-1,$I9,,,"Sensis Vectors ALL")))</f>
        <v>6454.1200000000008</v>
      </c>
      <c r="N9" s="257">
        <f ca="1">SUMIF(INDIRECT(ADDRESS(3,9+ROWS(CUT_LIST)+1,,,"Sensis Vectors ALL")):INDIRECT(ADDRESS(3+ROWS(CORR_MATRIX)-1,9+ROWS(CUT_LIST)+1,,,"Sensis Vectors ALL")),"YC"&amp;N$1,INDIRECT(ADDRESS(3,$I9,,,"Sensis Vectors ALL")):INDIRECT(ADDRESS(3+ROWS(CORR_MATRIX)-1,$I9,,,"Sensis Vectors ALL")))</f>
        <v>4692.03</v>
      </c>
      <c r="O9" s="257">
        <f ca="1">SUMIF(INDIRECT(ADDRESS(3,9+ROWS(CUT_LIST)+1,,,"Sensis Vectors ALL")):INDIRECT(ADDRESS(3+ROWS(CORR_MATRIX)-1,9+ROWS(CUT_LIST)+1,,,"Sensis Vectors ALL")),"YC"&amp;O$1,INDIRECT(ADDRESS(3,$I9,,,"Sensis Vectors ALL")):INDIRECT(ADDRESS(3+ROWS(CORR_MATRIX)-1,$I9,,,"Sensis Vectors ALL")))</f>
        <v>1200.2299999999998</v>
      </c>
      <c r="P9" s="257">
        <f ca="1">SUMIF(INDIRECT(ADDRESS(3,9+ROWS(CUT_LIST)+1,,,"Sensis Vectors ALL")):INDIRECT(ADDRESS(3+ROWS(CORR_MATRIX)-1,9+ROWS(CUT_LIST)+1,,,"Sensis Vectors ALL")),"YC"&amp;P$1,INDIRECT(ADDRESS(3,$I9,,,"Sensis Vectors ALL")):INDIRECT(ADDRESS(3+ROWS(CORR_MATRIX)-1,$I9,,,"Sensis Vectors ALL")))</f>
        <v>3075.3700000000003</v>
      </c>
      <c r="Q9" s="257">
        <f ca="1">SUMIF(INDIRECT(ADDRESS(3,9+ROWS(CUT_LIST)+1,,,"Sensis Vectors ALL")):INDIRECT(ADDRESS(3+ROWS(CORR_MATRIX)-1,9+ROWS(CUT_LIST)+1,,,"Sensis Vectors ALL")),"YC"&amp;Q$1,INDIRECT(ADDRESS(3,$I9,,,"Sensis Vectors ALL")):INDIRECT(ADDRESS(3+ROWS(CORR_MATRIX)-1,$I9,,,"Sensis Vectors ALL")))</f>
        <v>3645.6100000000019</v>
      </c>
      <c r="R9" s="257">
        <f ca="1">SUMIF(INDIRECT(ADDRESS(3,9+ROWS(CUT_LIST)+1,,,"Sensis Vectors ALL")):INDIRECT(ADDRESS(3+ROWS(CORR_MATRIX)-1,9+ROWS(CUT_LIST)+1,,,"Sensis Vectors ALL")),"YC"&amp;R$1,INDIRECT(ADDRESS(3,$I9,,,"Sensis Vectors ALL")):INDIRECT(ADDRESS(3+ROWS(CORR_MATRIX)-1,$I9,,,"Sensis Vectors ALL")))</f>
        <v>2493.7799999999997</v>
      </c>
      <c r="S9" s="257">
        <f ca="1">SUMIF(INDIRECT(ADDRESS(3,9+ROWS(CUT_LIST)+1,,,"Sensis Vectors ALL")):INDIRECT(ADDRESS(3+ROWS(CORR_MATRIX)-1,9+ROWS(CUT_LIST)+1,,,"Sensis Vectors ALL")),"YC"&amp;S$1,INDIRECT(ADDRESS(3,$I9,,,"Sensis Vectors ALL")):INDIRECT(ADDRESS(3+ROWS(CORR_MATRIX)-1,$I9,,,"Sensis Vectors ALL")))</f>
        <v>20359.61</v>
      </c>
      <c r="T9" s="257">
        <f ca="1">SUMIF(INDIRECT(ADDRESS(3,9+ROWS(CUT_LIST)+1,,,"Sensis Vectors ALL")):INDIRECT(ADDRESS(3+ROWS(CORR_MATRIX)-1,9+ROWS(CUT_LIST)+1,,,"Sensis Vectors ALL")),"YC"&amp;T$1,INDIRECT(ADDRESS(3,$I9,,,"Sensis Vectors ALL")):INDIRECT(ADDRESS(3+ROWS(CORR_MATRIX)-1,$I9,,,"Sensis Vectors ALL")))</f>
        <v>39651.570000000007</v>
      </c>
      <c r="U9" s="257">
        <f ca="1">SUMIF(INDIRECT(ADDRESS(3,9+ROWS(CUT_LIST)+1,,,"Sensis Vectors ALL")):INDIRECT(ADDRESS(3+ROWS(CORR_MATRIX)-1,9+ROWS(CUT_LIST)+1,,,"Sensis Vectors ALL")),"YC"&amp;U$1,INDIRECT(ADDRESS(3,$I9,,,"Sensis Vectors ALL")):INDIRECT(ADDRESS(3+ROWS(CORR_MATRIX)-1,$I9,,,"Sensis Vectors ALL")))</f>
        <v>23888.03</v>
      </c>
      <c r="V9" s="257">
        <f ca="1">SUMIF(INDIRECT(ADDRESS(3,9+ROWS(CUT_LIST)+1,,,"Sensis Vectors ALL")):INDIRECT(ADDRESS(3+ROWS(CORR_MATRIX)-1,9+ROWS(CUT_LIST)+1,,,"Sensis Vectors ALL")),"YC"&amp;V$1,INDIRECT(ADDRESS(3,$I9,,,"Sensis Vectors ALL")):INDIRECT(ADDRESS(3+ROWS(CORR_MATRIX)-1,$I9,,,"Sensis Vectors ALL")))</f>
        <v>4545.07</v>
      </c>
    </row>
    <row r="10" spans="1:22" x14ac:dyDescent="0.2">
      <c r="A10" s="63">
        <f t="shared" ref="A10:A15" si="3">A9</f>
        <v>1</v>
      </c>
      <c r="B10" s="63"/>
      <c r="C10" s="63"/>
      <c r="D10" s="63" t="s">
        <v>276</v>
      </c>
      <c r="E10" s="63"/>
      <c r="F10" s="63"/>
      <c r="G10" s="63"/>
      <c r="H10" s="63" t="s">
        <v>32</v>
      </c>
      <c r="I10" s="61">
        <f t="shared" si="0"/>
        <v>11</v>
      </c>
      <c r="J10" s="61" t="str">
        <f t="shared" si="2"/>
        <v>1AUD</v>
      </c>
      <c r="K10" s="256">
        <f ca="1">SUMIF(INDIRECT(ADDRESS(3,9+ROWS(CUT_LIST)+2,,,"Sensis Vectors ALL")):INDIRECT(ADDRESS(3+ROWS(CORR_MATRIX)-1,9+ROWS(CUT_LIST)+2,,,"Sensis Vectors ALL")),"YC"&amp;$H10&amp;K$1,INDIRECT(ADDRESS(3,$I10,,,"Sensis Vectors ALL")):INDIRECT(ADDRESS(3+ROWS(CORR_MATRIX)-1,$I10,,,"Sensis Vectors ALL")))</f>
        <v>0</v>
      </c>
      <c r="L10" s="256">
        <f ca="1">SUMIF(INDIRECT(ADDRESS(3,9+ROWS(CUT_LIST)+2,,,"Sensis Vectors ALL")):INDIRECT(ADDRESS(3+ROWS(CORR_MATRIX)-1,9+ROWS(CUT_LIST)+2,,,"Sensis Vectors ALL")),"YC"&amp;$H10&amp;L$1,INDIRECT(ADDRESS(3,$I10,,,"Sensis Vectors ALL")):INDIRECT(ADDRESS(3+ROWS(CORR_MATRIX)-1,$I10,,,"Sensis Vectors ALL")))</f>
        <v>0</v>
      </c>
      <c r="M10" s="256">
        <f ca="1">SUMIF(INDIRECT(ADDRESS(3,9+ROWS(CUT_LIST)+2,,,"Sensis Vectors ALL")):INDIRECT(ADDRESS(3+ROWS(CORR_MATRIX)-1,9+ROWS(CUT_LIST)+2,,,"Sensis Vectors ALL")),"YC"&amp;$H10&amp;M$1,INDIRECT(ADDRESS(3,$I10,,,"Sensis Vectors ALL")):INDIRECT(ADDRESS(3+ROWS(CORR_MATRIX)-1,$I10,,,"Sensis Vectors ALL")))</f>
        <v>0</v>
      </c>
      <c r="N10" s="256">
        <f ca="1">SUMIF(INDIRECT(ADDRESS(3,9+ROWS(CUT_LIST)+2,,,"Sensis Vectors ALL")):INDIRECT(ADDRESS(3+ROWS(CORR_MATRIX)-1,9+ROWS(CUT_LIST)+2,,,"Sensis Vectors ALL")),"YC"&amp;$H10&amp;N$1,INDIRECT(ADDRESS(3,$I10,,,"Sensis Vectors ALL")):INDIRECT(ADDRESS(3+ROWS(CORR_MATRIX)-1,$I10,,,"Sensis Vectors ALL")))</f>
        <v>0</v>
      </c>
      <c r="O10" s="256">
        <f ca="1">SUMIF(INDIRECT(ADDRESS(3,9+ROWS(CUT_LIST)+2,,,"Sensis Vectors ALL")):INDIRECT(ADDRESS(3+ROWS(CORR_MATRIX)-1,9+ROWS(CUT_LIST)+2,,,"Sensis Vectors ALL")),"YC"&amp;$H10&amp;O$1,INDIRECT(ADDRESS(3,$I10,,,"Sensis Vectors ALL")):INDIRECT(ADDRESS(3+ROWS(CORR_MATRIX)-1,$I10,,,"Sensis Vectors ALL")))</f>
        <v>0</v>
      </c>
      <c r="P10" s="256">
        <f ca="1">SUMIF(INDIRECT(ADDRESS(3,9+ROWS(CUT_LIST)+2,,,"Sensis Vectors ALL")):INDIRECT(ADDRESS(3+ROWS(CORR_MATRIX)-1,9+ROWS(CUT_LIST)+2,,,"Sensis Vectors ALL")),"YC"&amp;$H10&amp;P$1,INDIRECT(ADDRESS(3,$I10,,,"Sensis Vectors ALL")):INDIRECT(ADDRESS(3+ROWS(CORR_MATRIX)-1,$I10,,,"Sensis Vectors ALL")))</f>
        <v>0</v>
      </c>
      <c r="Q10" s="256">
        <f ca="1">SUMIF(INDIRECT(ADDRESS(3,9+ROWS(CUT_LIST)+2,,,"Sensis Vectors ALL")):INDIRECT(ADDRESS(3+ROWS(CORR_MATRIX)-1,9+ROWS(CUT_LIST)+2,,,"Sensis Vectors ALL")),"YC"&amp;$H10&amp;Q$1,INDIRECT(ADDRESS(3,$I10,,,"Sensis Vectors ALL")):INDIRECT(ADDRESS(3+ROWS(CORR_MATRIX)-1,$I10,,,"Sensis Vectors ALL")))</f>
        <v>0</v>
      </c>
      <c r="R10" s="256">
        <f ca="1">SUMIF(INDIRECT(ADDRESS(3,9+ROWS(CUT_LIST)+2,,,"Sensis Vectors ALL")):INDIRECT(ADDRESS(3+ROWS(CORR_MATRIX)-1,9+ROWS(CUT_LIST)+2,,,"Sensis Vectors ALL")),"YC"&amp;$H10&amp;R$1,INDIRECT(ADDRESS(3,$I10,,,"Sensis Vectors ALL")):INDIRECT(ADDRESS(3+ROWS(CORR_MATRIX)-1,$I10,,,"Sensis Vectors ALL")))</f>
        <v>0</v>
      </c>
      <c r="S10" s="256">
        <f ca="1">SUMIF(INDIRECT(ADDRESS(3,9+ROWS(CUT_LIST)+2,,,"Sensis Vectors ALL")):INDIRECT(ADDRESS(3+ROWS(CORR_MATRIX)-1,9+ROWS(CUT_LIST)+2,,,"Sensis Vectors ALL")),"YC"&amp;$H10&amp;S$1,INDIRECT(ADDRESS(3,$I10,,,"Sensis Vectors ALL")):INDIRECT(ADDRESS(3+ROWS(CORR_MATRIX)-1,$I10,,,"Sensis Vectors ALL")))</f>
        <v>0</v>
      </c>
      <c r="T10" s="256">
        <f ca="1">SUMIF(INDIRECT(ADDRESS(3,9+ROWS(CUT_LIST)+2,,,"Sensis Vectors ALL")):INDIRECT(ADDRESS(3+ROWS(CORR_MATRIX)-1,9+ROWS(CUT_LIST)+2,,,"Sensis Vectors ALL")),"YC"&amp;$H10&amp;T$1,INDIRECT(ADDRESS(3,$I10,,,"Sensis Vectors ALL")):INDIRECT(ADDRESS(3+ROWS(CORR_MATRIX)-1,$I10,,,"Sensis Vectors ALL")))</f>
        <v>0</v>
      </c>
      <c r="U10" s="256">
        <f ca="1">SUMIF(INDIRECT(ADDRESS(3,9+ROWS(CUT_LIST)+2,,,"Sensis Vectors ALL")):INDIRECT(ADDRESS(3+ROWS(CORR_MATRIX)-1,9+ROWS(CUT_LIST)+2,,,"Sensis Vectors ALL")),"YC"&amp;$H10&amp;U$1,INDIRECT(ADDRESS(3,$I10,,,"Sensis Vectors ALL")):INDIRECT(ADDRESS(3+ROWS(CORR_MATRIX)-1,$I10,,,"Sensis Vectors ALL")))</f>
        <v>0</v>
      </c>
      <c r="V10" s="256">
        <f ca="1">SUMIF(INDIRECT(ADDRESS(3,9+ROWS(CUT_LIST)+2,,,"Sensis Vectors ALL")):INDIRECT(ADDRESS(3+ROWS(CORR_MATRIX)-1,9+ROWS(CUT_LIST)+2,,,"Sensis Vectors ALL")),"YC"&amp;$H10&amp;V$1,INDIRECT(ADDRESS(3,$I10,,,"Sensis Vectors ALL")):INDIRECT(ADDRESS(3+ROWS(CORR_MATRIX)-1,$I10,,,"Sensis Vectors ALL")))</f>
        <v>0</v>
      </c>
    </row>
    <row r="11" spans="1:22" x14ac:dyDescent="0.2">
      <c r="A11" s="63">
        <f t="shared" si="3"/>
        <v>1</v>
      </c>
      <c r="B11" s="63"/>
      <c r="C11" s="63"/>
      <c r="D11" s="63" t="s">
        <v>276</v>
      </c>
      <c r="E11" s="63"/>
      <c r="F11" s="63"/>
      <c r="G11" s="63"/>
      <c r="H11" s="63" t="s">
        <v>9</v>
      </c>
      <c r="I11" s="61">
        <f t="shared" si="0"/>
        <v>11</v>
      </c>
      <c r="J11" s="61" t="str">
        <f t="shared" si="2"/>
        <v>1CAD</v>
      </c>
      <c r="K11" s="256">
        <f ca="1">SUMIF(INDIRECT(ADDRESS(3,9+ROWS(CUT_LIST)+2,,,"Sensis Vectors ALL")):INDIRECT(ADDRESS(3+ROWS(CORR_MATRIX)-1,9+ROWS(CUT_LIST)+2,,,"Sensis Vectors ALL")),"YC"&amp;$H11&amp;K$1,INDIRECT(ADDRESS(3,$I11,,,"Sensis Vectors ALL")):INDIRECT(ADDRESS(3+ROWS(CORR_MATRIX)-1,$I11,,,"Sensis Vectors ALL")))</f>
        <v>-1249.6600000000001</v>
      </c>
      <c r="L11" s="256">
        <f ca="1">SUMIF(INDIRECT(ADDRESS(3,9+ROWS(CUT_LIST)+2,,,"Sensis Vectors ALL")):INDIRECT(ADDRESS(3+ROWS(CORR_MATRIX)-1,9+ROWS(CUT_LIST)+2,,,"Sensis Vectors ALL")),"YC"&amp;$H11&amp;L$1,INDIRECT(ADDRESS(3,$I11,,,"Sensis Vectors ALL")):INDIRECT(ADDRESS(3+ROWS(CORR_MATRIX)-1,$I11,,,"Sensis Vectors ALL")))</f>
        <v>-300.87999999999994</v>
      </c>
      <c r="M11" s="256">
        <f ca="1">SUMIF(INDIRECT(ADDRESS(3,9+ROWS(CUT_LIST)+2,,,"Sensis Vectors ALL")):INDIRECT(ADDRESS(3+ROWS(CORR_MATRIX)-1,9+ROWS(CUT_LIST)+2,,,"Sensis Vectors ALL")),"YC"&amp;$H11&amp;M$1,INDIRECT(ADDRESS(3,$I11,,,"Sensis Vectors ALL")):INDIRECT(ADDRESS(3+ROWS(CORR_MATRIX)-1,$I11,,,"Sensis Vectors ALL")))</f>
        <v>-0.69</v>
      </c>
      <c r="N11" s="256">
        <f ca="1">SUMIF(INDIRECT(ADDRESS(3,9+ROWS(CUT_LIST)+2,,,"Sensis Vectors ALL")):INDIRECT(ADDRESS(3+ROWS(CORR_MATRIX)-1,9+ROWS(CUT_LIST)+2,,,"Sensis Vectors ALL")),"YC"&amp;$H11&amp;N$1,INDIRECT(ADDRESS(3,$I11,,,"Sensis Vectors ALL")):INDIRECT(ADDRESS(3+ROWS(CORR_MATRIX)-1,$I11,,,"Sensis Vectors ALL")))</f>
        <v>-1.38</v>
      </c>
      <c r="O11" s="256">
        <f ca="1">SUMIF(INDIRECT(ADDRESS(3,9+ROWS(CUT_LIST)+2,,,"Sensis Vectors ALL")):INDIRECT(ADDRESS(3+ROWS(CORR_MATRIX)-1,9+ROWS(CUT_LIST)+2,,,"Sensis Vectors ALL")),"YC"&amp;$H11&amp;O$1,INDIRECT(ADDRESS(3,$I11,,,"Sensis Vectors ALL")):INDIRECT(ADDRESS(3+ROWS(CORR_MATRIX)-1,$I11,,,"Sensis Vectors ALL")))</f>
        <v>-2.75</v>
      </c>
      <c r="P11" s="256">
        <f ca="1">SUMIF(INDIRECT(ADDRESS(3,9+ROWS(CUT_LIST)+2,,,"Sensis Vectors ALL")):INDIRECT(ADDRESS(3+ROWS(CORR_MATRIX)-1,9+ROWS(CUT_LIST)+2,,,"Sensis Vectors ALL")),"YC"&amp;$H11&amp;P$1,INDIRECT(ADDRESS(3,$I11,,,"Sensis Vectors ALL")):INDIRECT(ADDRESS(3+ROWS(CORR_MATRIX)-1,$I11,,,"Sensis Vectors ALL")))</f>
        <v>-3.4399999999999995</v>
      </c>
      <c r="Q11" s="256">
        <f ca="1">SUMIF(INDIRECT(ADDRESS(3,9+ROWS(CUT_LIST)+2,,,"Sensis Vectors ALL")):INDIRECT(ADDRESS(3+ROWS(CORR_MATRIX)-1,9+ROWS(CUT_LIST)+2,,,"Sensis Vectors ALL")),"YC"&amp;$H11&amp;Q$1,INDIRECT(ADDRESS(3,$I11,,,"Sensis Vectors ALL")):INDIRECT(ADDRESS(3+ROWS(CORR_MATRIX)-1,$I11,,,"Sensis Vectors ALL")))</f>
        <v>-73.33</v>
      </c>
      <c r="R11" s="256">
        <f ca="1">SUMIF(INDIRECT(ADDRESS(3,9+ROWS(CUT_LIST)+2,,,"Sensis Vectors ALL")):INDIRECT(ADDRESS(3+ROWS(CORR_MATRIX)-1,9+ROWS(CUT_LIST)+2,,,"Sensis Vectors ALL")),"YC"&amp;$H11&amp;R$1,INDIRECT(ADDRESS(3,$I11,,,"Sensis Vectors ALL")):INDIRECT(ADDRESS(3+ROWS(CORR_MATRIX)-1,$I11,,,"Sensis Vectors ALL")))</f>
        <v>-6971.8</v>
      </c>
      <c r="S11" s="256">
        <f ca="1">SUMIF(INDIRECT(ADDRESS(3,9+ROWS(CUT_LIST)+2,,,"Sensis Vectors ALL")):INDIRECT(ADDRESS(3+ROWS(CORR_MATRIX)-1,9+ROWS(CUT_LIST)+2,,,"Sensis Vectors ALL")),"YC"&amp;$H11&amp;S$1,INDIRECT(ADDRESS(3,$I11,,,"Sensis Vectors ALL")):INDIRECT(ADDRESS(3+ROWS(CORR_MATRIX)-1,$I11,,,"Sensis Vectors ALL")))</f>
        <v>574.04</v>
      </c>
      <c r="T11" s="256">
        <f ca="1">SUMIF(INDIRECT(ADDRESS(3,9+ROWS(CUT_LIST)+2,,,"Sensis Vectors ALL")):INDIRECT(ADDRESS(3+ROWS(CORR_MATRIX)-1,9+ROWS(CUT_LIST)+2,,,"Sensis Vectors ALL")),"YC"&amp;$H11&amp;T$1,INDIRECT(ADDRESS(3,$I11,,,"Sensis Vectors ALL")):INDIRECT(ADDRESS(3+ROWS(CORR_MATRIX)-1,$I11,,,"Sensis Vectors ALL")))</f>
        <v>1240.43</v>
      </c>
      <c r="U11" s="256">
        <f ca="1">SUMIF(INDIRECT(ADDRESS(3,9+ROWS(CUT_LIST)+2,,,"Sensis Vectors ALL")):INDIRECT(ADDRESS(3+ROWS(CORR_MATRIX)-1,9+ROWS(CUT_LIST)+2,,,"Sensis Vectors ALL")),"YC"&amp;$H11&amp;U$1,INDIRECT(ADDRESS(3,$I11,,,"Sensis Vectors ALL")):INDIRECT(ADDRESS(3+ROWS(CORR_MATRIX)-1,$I11,,,"Sensis Vectors ALL")))</f>
        <v>9410.9699999999993</v>
      </c>
      <c r="V11" s="256">
        <f ca="1">SUMIF(INDIRECT(ADDRESS(3,9+ROWS(CUT_LIST)+2,,,"Sensis Vectors ALL")):INDIRECT(ADDRESS(3+ROWS(CORR_MATRIX)-1,9+ROWS(CUT_LIST)+2,,,"Sensis Vectors ALL")),"YC"&amp;$H11&amp;V$1,INDIRECT(ADDRESS(3,$I11,,,"Sensis Vectors ALL")):INDIRECT(ADDRESS(3+ROWS(CORR_MATRIX)-1,$I11,,,"Sensis Vectors ALL")))</f>
        <v>2962.34</v>
      </c>
    </row>
    <row r="12" spans="1:22" x14ac:dyDescent="0.2">
      <c r="A12" s="63">
        <f t="shared" si="3"/>
        <v>1</v>
      </c>
      <c r="B12" s="63"/>
      <c r="C12" s="63"/>
      <c r="D12" s="63" t="s">
        <v>276</v>
      </c>
      <c r="E12" s="63"/>
      <c r="F12" s="63"/>
      <c r="G12" s="63"/>
      <c r="H12" s="63" t="s">
        <v>18</v>
      </c>
      <c r="I12" s="61">
        <f t="shared" si="0"/>
        <v>11</v>
      </c>
      <c r="J12" s="61" t="str">
        <f t="shared" si="2"/>
        <v>1EUR</v>
      </c>
      <c r="K12" s="256">
        <f ca="1">SUMIF(INDIRECT(ADDRESS(3,9+ROWS(CUT_LIST)+2,,,"Sensis Vectors ALL")):INDIRECT(ADDRESS(3+ROWS(CORR_MATRIX)-1,9+ROWS(CUT_LIST)+2,,,"Sensis Vectors ALL")),"YC"&amp;$H12&amp;K$1,INDIRECT(ADDRESS(3,$I12,,,"Sensis Vectors ALL")):INDIRECT(ADDRESS(3+ROWS(CORR_MATRIX)-1,$I12,,,"Sensis Vectors ALL")))</f>
        <v>-1175</v>
      </c>
      <c r="L12" s="256">
        <f ca="1">SUMIF(INDIRECT(ADDRESS(3,9+ROWS(CUT_LIST)+2,,,"Sensis Vectors ALL")):INDIRECT(ADDRESS(3+ROWS(CORR_MATRIX)-1,9+ROWS(CUT_LIST)+2,,,"Sensis Vectors ALL")),"YC"&amp;$H12&amp;L$1,INDIRECT(ADDRESS(3,$I12,,,"Sensis Vectors ALL")):INDIRECT(ADDRESS(3+ROWS(CORR_MATRIX)-1,$I12,,,"Sensis Vectors ALL")))</f>
        <v>-419</v>
      </c>
      <c r="M12" s="256">
        <f ca="1">SUMIF(INDIRECT(ADDRESS(3,9+ROWS(CUT_LIST)+2,,,"Sensis Vectors ALL")):INDIRECT(ADDRESS(3+ROWS(CORR_MATRIX)-1,9+ROWS(CUT_LIST)+2,,,"Sensis Vectors ALL")),"YC"&amp;$H12&amp;M$1,INDIRECT(ADDRESS(3,$I12,,,"Sensis Vectors ALL")):INDIRECT(ADDRESS(3+ROWS(CORR_MATRIX)-1,$I12,,,"Sensis Vectors ALL")))</f>
        <v>0</v>
      </c>
      <c r="N12" s="256">
        <f ca="1">SUMIF(INDIRECT(ADDRESS(3,9+ROWS(CUT_LIST)+2,,,"Sensis Vectors ALL")):INDIRECT(ADDRESS(3+ROWS(CORR_MATRIX)-1,9+ROWS(CUT_LIST)+2,,,"Sensis Vectors ALL")),"YC"&amp;$H12&amp;N$1,INDIRECT(ADDRESS(3,$I12,,,"Sensis Vectors ALL")):INDIRECT(ADDRESS(3+ROWS(CORR_MATRIX)-1,$I12,,,"Sensis Vectors ALL")))</f>
        <v>0</v>
      </c>
      <c r="O12" s="256">
        <f ca="1">SUMIF(INDIRECT(ADDRESS(3,9+ROWS(CUT_LIST)+2,,,"Sensis Vectors ALL")):INDIRECT(ADDRESS(3+ROWS(CORR_MATRIX)-1,9+ROWS(CUT_LIST)+2,,,"Sensis Vectors ALL")),"YC"&amp;$H12&amp;O$1,INDIRECT(ADDRESS(3,$I12,,,"Sensis Vectors ALL")):INDIRECT(ADDRESS(3+ROWS(CORR_MATRIX)-1,$I12,,,"Sensis Vectors ALL")))</f>
        <v>0</v>
      </c>
      <c r="P12" s="256">
        <f ca="1">SUMIF(INDIRECT(ADDRESS(3,9+ROWS(CUT_LIST)+2,,,"Sensis Vectors ALL")):INDIRECT(ADDRESS(3+ROWS(CORR_MATRIX)-1,9+ROWS(CUT_LIST)+2,,,"Sensis Vectors ALL")),"YC"&amp;$H12&amp;P$1,INDIRECT(ADDRESS(3,$I12,,,"Sensis Vectors ALL")):INDIRECT(ADDRESS(3+ROWS(CORR_MATRIX)-1,$I12,,,"Sensis Vectors ALL")))</f>
        <v>0</v>
      </c>
      <c r="Q12" s="256">
        <f ca="1">SUMIF(INDIRECT(ADDRESS(3,9+ROWS(CUT_LIST)+2,,,"Sensis Vectors ALL")):INDIRECT(ADDRESS(3+ROWS(CORR_MATRIX)-1,9+ROWS(CUT_LIST)+2,,,"Sensis Vectors ALL")),"YC"&amp;$H12&amp;Q$1,INDIRECT(ADDRESS(3,$I12,,,"Sensis Vectors ALL")):INDIRECT(ADDRESS(3+ROWS(CORR_MATRIX)-1,$I12,,,"Sensis Vectors ALL")))</f>
        <v>0</v>
      </c>
      <c r="R12" s="256">
        <f ca="1">SUMIF(INDIRECT(ADDRESS(3,9+ROWS(CUT_LIST)+2,,,"Sensis Vectors ALL")):INDIRECT(ADDRESS(3+ROWS(CORR_MATRIX)-1,9+ROWS(CUT_LIST)+2,,,"Sensis Vectors ALL")),"YC"&amp;$H12&amp;R$1,INDIRECT(ADDRESS(3,$I12,,,"Sensis Vectors ALL")):INDIRECT(ADDRESS(3+ROWS(CORR_MATRIX)-1,$I12,,,"Sensis Vectors ALL")))</f>
        <v>0</v>
      </c>
      <c r="S12" s="256">
        <f ca="1">SUMIF(INDIRECT(ADDRESS(3,9+ROWS(CUT_LIST)+2,,,"Sensis Vectors ALL")):INDIRECT(ADDRESS(3+ROWS(CORR_MATRIX)-1,9+ROWS(CUT_LIST)+2,,,"Sensis Vectors ALL")),"YC"&amp;$H12&amp;S$1,INDIRECT(ADDRESS(3,$I12,,,"Sensis Vectors ALL")):INDIRECT(ADDRESS(3+ROWS(CORR_MATRIX)-1,$I12,,,"Sensis Vectors ALL")))</f>
        <v>0</v>
      </c>
      <c r="T12" s="256">
        <f ca="1">SUMIF(INDIRECT(ADDRESS(3,9+ROWS(CUT_LIST)+2,,,"Sensis Vectors ALL")):INDIRECT(ADDRESS(3+ROWS(CORR_MATRIX)-1,9+ROWS(CUT_LIST)+2,,,"Sensis Vectors ALL")),"YC"&amp;$H12&amp;T$1,INDIRECT(ADDRESS(3,$I12,,,"Sensis Vectors ALL")):INDIRECT(ADDRESS(3+ROWS(CORR_MATRIX)-1,$I12,,,"Sensis Vectors ALL")))</f>
        <v>0</v>
      </c>
      <c r="U12" s="256">
        <f ca="1">SUMIF(INDIRECT(ADDRESS(3,9+ROWS(CUT_LIST)+2,,,"Sensis Vectors ALL")):INDIRECT(ADDRESS(3+ROWS(CORR_MATRIX)-1,9+ROWS(CUT_LIST)+2,,,"Sensis Vectors ALL")),"YC"&amp;$H12&amp;U$1,INDIRECT(ADDRESS(3,$I12,,,"Sensis Vectors ALL")):INDIRECT(ADDRESS(3+ROWS(CORR_MATRIX)-1,$I12,,,"Sensis Vectors ALL")))</f>
        <v>0</v>
      </c>
      <c r="V12" s="256">
        <f ca="1">SUMIF(INDIRECT(ADDRESS(3,9+ROWS(CUT_LIST)+2,,,"Sensis Vectors ALL")):INDIRECT(ADDRESS(3+ROWS(CORR_MATRIX)-1,9+ROWS(CUT_LIST)+2,,,"Sensis Vectors ALL")),"YC"&amp;$H12&amp;V$1,INDIRECT(ADDRESS(3,$I12,,,"Sensis Vectors ALL")):INDIRECT(ADDRESS(3+ROWS(CORR_MATRIX)-1,$I12,,,"Sensis Vectors ALL")))</f>
        <v>0</v>
      </c>
    </row>
    <row r="13" spans="1:22" x14ac:dyDescent="0.2">
      <c r="A13" s="63">
        <f t="shared" si="3"/>
        <v>1</v>
      </c>
      <c r="B13" s="63"/>
      <c r="C13" s="63"/>
      <c r="D13" s="63" t="s">
        <v>276</v>
      </c>
      <c r="E13" s="63"/>
      <c r="F13" s="63"/>
      <c r="G13" s="63"/>
      <c r="H13" s="63" t="s">
        <v>39</v>
      </c>
      <c r="I13" s="61">
        <f t="shared" si="0"/>
        <v>11</v>
      </c>
      <c r="J13" s="61" t="str">
        <f t="shared" si="2"/>
        <v>1GBP</v>
      </c>
      <c r="K13" s="256">
        <f ca="1">SUMIF(INDIRECT(ADDRESS(3,9+ROWS(CUT_LIST)+2,,,"Sensis Vectors ALL")):INDIRECT(ADDRESS(3+ROWS(CORR_MATRIX)-1,9+ROWS(CUT_LIST)+2,,,"Sensis Vectors ALL")),"YC"&amp;$H13&amp;K$1,INDIRECT(ADDRESS(3,$I13,,,"Sensis Vectors ALL")):INDIRECT(ADDRESS(3+ROWS(CORR_MATRIX)-1,$I13,,,"Sensis Vectors ALL")))</f>
        <v>0</v>
      </c>
      <c r="L13" s="256">
        <f ca="1">SUMIF(INDIRECT(ADDRESS(3,9+ROWS(CUT_LIST)+2,,,"Sensis Vectors ALL")):INDIRECT(ADDRESS(3+ROWS(CORR_MATRIX)-1,9+ROWS(CUT_LIST)+2,,,"Sensis Vectors ALL")),"YC"&amp;$H13&amp;L$1,INDIRECT(ADDRESS(3,$I13,,,"Sensis Vectors ALL")):INDIRECT(ADDRESS(3+ROWS(CORR_MATRIX)-1,$I13,,,"Sensis Vectors ALL")))</f>
        <v>0</v>
      </c>
      <c r="M13" s="256">
        <f ca="1">SUMIF(INDIRECT(ADDRESS(3,9+ROWS(CUT_LIST)+2,,,"Sensis Vectors ALL")):INDIRECT(ADDRESS(3+ROWS(CORR_MATRIX)-1,9+ROWS(CUT_LIST)+2,,,"Sensis Vectors ALL")),"YC"&amp;$H13&amp;M$1,INDIRECT(ADDRESS(3,$I13,,,"Sensis Vectors ALL")):INDIRECT(ADDRESS(3+ROWS(CORR_MATRIX)-1,$I13,,,"Sensis Vectors ALL")))</f>
        <v>0</v>
      </c>
      <c r="N13" s="256">
        <f ca="1">SUMIF(INDIRECT(ADDRESS(3,9+ROWS(CUT_LIST)+2,,,"Sensis Vectors ALL")):INDIRECT(ADDRESS(3+ROWS(CORR_MATRIX)-1,9+ROWS(CUT_LIST)+2,,,"Sensis Vectors ALL")),"YC"&amp;$H13&amp;N$1,INDIRECT(ADDRESS(3,$I13,,,"Sensis Vectors ALL")):INDIRECT(ADDRESS(3+ROWS(CORR_MATRIX)-1,$I13,,,"Sensis Vectors ALL")))</f>
        <v>0</v>
      </c>
      <c r="O13" s="256">
        <f ca="1">SUMIF(INDIRECT(ADDRESS(3,9+ROWS(CUT_LIST)+2,,,"Sensis Vectors ALL")):INDIRECT(ADDRESS(3+ROWS(CORR_MATRIX)-1,9+ROWS(CUT_LIST)+2,,,"Sensis Vectors ALL")),"YC"&amp;$H13&amp;O$1,INDIRECT(ADDRESS(3,$I13,,,"Sensis Vectors ALL")):INDIRECT(ADDRESS(3+ROWS(CORR_MATRIX)-1,$I13,,,"Sensis Vectors ALL")))</f>
        <v>0</v>
      </c>
      <c r="P13" s="256">
        <f ca="1">SUMIF(INDIRECT(ADDRESS(3,9+ROWS(CUT_LIST)+2,,,"Sensis Vectors ALL")):INDIRECT(ADDRESS(3+ROWS(CORR_MATRIX)-1,9+ROWS(CUT_LIST)+2,,,"Sensis Vectors ALL")),"YC"&amp;$H13&amp;P$1,INDIRECT(ADDRESS(3,$I13,,,"Sensis Vectors ALL")):INDIRECT(ADDRESS(3+ROWS(CORR_MATRIX)-1,$I13,,,"Sensis Vectors ALL")))</f>
        <v>0</v>
      </c>
      <c r="Q13" s="256">
        <f ca="1">SUMIF(INDIRECT(ADDRESS(3,9+ROWS(CUT_LIST)+2,,,"Sensis Vectors ALL")):INDIRECT(ADDRESS(3+ROWS(CORR_MATRIX)-1,9+ROWS(CUT_LIST)+2,,,"Sensis Vectors ALL")),"YC"&amp;$H13&amp;Q$1,INDIRECT(ADDRESS(3,$I13,,,"Sensis Vectors ALL")):INDIRECT(ADDRESS(3+ROWS(CORR_MATRIX)-1,$I13,,,"Sensis Vectors ALL")))</f>
        <v>0</v>
      </c>
      <c r="R13" s="256">
        <f ca="1">SUMIF(INDIRECT(ADDRESS(3,9+ROWS(CUT_LIST)+2,,,"Sensis Vectors ALL")):INDIRECT(ADDRESS(3+ROWS(CORR_MATRIX)-1,9+ROWS(CUT_LIST)+2,,,"Sensis Vectors ALL")),"YC"&amp;$H13&amp;R$1,INDIRECT(ADDRESS(3,$I13,,,"Sensis Vectors ALL")):INDIRECT(ADDRESS(3+ROWS(CORR_MATRIX)-1,$I13,,,"Sensis Vectors ALL")))</f>
        <v>0</v>
      </c>
      <c r="S13" s="256">
        <f ca="1">SUMIF(INDIRECT(ADDRESS(3,9+ROWS(CUT_LIST)+2,,,"Sensis Vectors ALL")):INDIRECT(ADDRESS(3+ROWS(CORR_MATRIX)-1,9+ROWS(CUT_LIST)+2,,,"Sensis Vectors ALL")),"YC"&amp;$H13&amp;S$1,INDIRECT(ADDRESS(3,$I13,,,"Sensis Vectors ALL")):INDIRECT(ADDRESS(3+ROWS(CORR_MATRIX)-1,$I13,,,"Sensis Vectors ALL")))</f>
        <v>0</v>
      </c>
      <c r="T13" s="256">
        <f ca="1">SUMIF(INDIRECT(ADDRESS(3,9+ROWS(CUT_LIST)+2,,,"Sensis Vectors ALL")):INDIRECT(ADDRESS(3+ROWS(CORR_MATRIX)-1,9+ROWS(CUT_LIST)+2,,,"Sensis Vectors ALL")),"YC"&amp;$H13&amp;T$1,INDIRECT(ADDRESS(3,$I13,,,"Sensis Vectors ALL")):INDIRECT(ADDRESS(3+ROWS(CORR_MATRIX)-1,$I13,,,"Sensis Vectors ALL")))</f>
        <v>0</v>
      </c>
      <c r="U13" s="256">
        <f ca="1">SUMIF(INDIRECT(ADDRESS(3,9+ROWS(CUT_LIST)+2,,,"Sensis Vectors ALL")):INDIRECT(ADDRESS(3+ROWS(CORR_MATRIX)-1,9+ROWS(CUT_LIST)+2,,,"Sensis Vectors ALL")),"YC"&amp;$H13&amp;U$1,INDIRECT(ADDRESS(3,$I13,,,"Sensis Vectors ALL")):INDIRECT(ADDRESS(3+ROWS(CORR_MATRIX)-1,$I13,,,"Sensis Vectors ALL")))</f>
        <v>0</v>
      </c>
      <c r="V13" s="256">
        <f ca="1">SUMIF(INDIRECT(ADDRESS(3,9+ROWS(CUT_LIST)+2,,,"Sensis Vectors ALL")):INDIRECT(ADDRESS(3+ROWS(CORR_MATRIX)-1,9+ROWS(CUT_LIST)+2,,,"Sensis Vectors ALL")),"YC"&amp;$H13&amp;V$1,INDIRECT(ADDRESS(3,$I13,,,"Sensis Vectors ALL")):INDIRECT(ADDRESS(3+ROWS(CORR_MATRIX)-1,$I13,,,"Sensis Vectors ALL")))</f>
        <v>0</v>
      </c>
    </row>
    <row r="14" spans="1:22" x14ac:dyDescent="0.2">
      <c r="A14" s="63">
        <f t="shared" si="3"/>
        <v>1</v>
      </c>
      <c r="B14" s="63"/>
      <c r="C14" s="63"/>
      <c r="D14" s="63" t="s">
        <v>276</v>
      </c>
      <c r="E14" s="63"/>
      <c r="F14" s="63"/>
      <c r="G14" s="63"/>
      <c r="H14" s="63" t="s">
        <v>31</v>
      </c>
      <c r="I14" s="61">
        <f t="shared" si="0"/>
        <v>11</v>
      </c>
      <c r="J14" s="61" t="str">
        <f t="shared" si="2"/>
        <v>1JPY</v>
      </c>
      <c r="K14" s="256">
        <f ca="1">SUMIF(INDIRECT(ADDRESS(3,9+ROWS(CUT_LIST)+2,,,"Sensis Vectors ALL")):INDIRECT(ADDRESS(3+ROWS(CORR_MATRIX)-1,9+ROWS(CUT_LIST)+2,,,"Sensis Vectors ALL")),"YC"&amp;$H14&amp;K$1,INDIRECT(ADDRESS(3,$I14,,,"Sensis Vectors ALL")):INDIRECT(ADDRESS(3+ROWS(CORR_MATRIX)-1,$I14,,,"Sensis Vectors ALL")))</f>
        <v>0</v>
      </c>
      <c r="L14" s="256">
        <f ca="1">SUMIF(INDIRECT(ADDRESS(3,9+ROWS(CUT_LIST)+2,,,"Sensis Vectors ALL")):INDIRECT(ADDRESS(3+ROWS(CORR_MATRIX)-1,9+ROWS(CUT_LIST)+2,,,"Sensis Vectors ALL")),"YC"&amp;$H14&amp;L$1,INDIRECT(ADDRESS(3,$I14,,,"Sensis Vectors ALL")):INDIRECT(ADDRESS(3+ROWS(CORR_MATRIX)-1,$I14,,,"Sensis Vectors ALL")))</f>
        <v>0</v>
      </c>
      <c r="M14" s="256">
        <f ca="1">SUMIF(INDIRECT(ADDRESS(3,9+ROWS(CUT_LIST)+2,,,"Sensis Vectors ALL")):INDIRECT(ADDRESS(3+ROWS(CORR_MATRIX)-1,9+ROWS(CUT_LIST)+2,,,"Sensis Vectors ALL")),"YC"&amp;$H14&amp;M$1,INDIRECT(ADDRESS(3,$I14,,,"Sensis Vectors ALL")):INDIRECT(ADDRESS(3+ROWS(CORR_MATRIX)-1,$I14,,,"Sensis Vectors ALL")))</f>
        <v>0</v>
      </c>
      <c r="N14" s="256">
        <f ca="1">SUMIF(INDIRECT(ADDRESS(3,9+ROWS(CUT_LIST)+2,,,"Sensis Vectors ALL")):INDIRECT(ADDRESS(3+ROWS(CORR_MATRIX)-1,9+ROWS(CUT_LIST)+2,,,"Sensis Vectors ALL")),"YC"&amp;$H14&amp;N$1,INDIRECT(ADDRESS(3,$I14,,,"Sensis Vectors ALL")):INDIRECT(ADDRESS(3+ROWS(CORR_MATRIX)-1,$I14,,,"Sensis Vectors ALL")))</f>
        <v>0</v>
      </c>
      <c r="O14" s="256">
        <f ca="1">SUMIF(INDIRECT(ADDRESS(3,9+ROWS(CUT_LIST)+2,,,"Sensis Vectors ALL")):INDIRECT(ADDRESS(3+ROWS(CORR_MATRIX)-1,9+ROWS(CUT_LIST)+2,,,"Sensis Vectors ALL")),"YC"&amp;$H14&amp;O$1,INDIRECT(ADDRESS(3,$I14,,,"Sensis Vectors ALL")):INDIRECT(ADDRESS(3+ROWS(CORR_MATRIX)-1,$I14,,,"Sensis Vectors ALL")))</f>
        <v>0</v>
      </c>
      <c r="P14" s="256">
        <f ca="1">SUMIF(INDIRECT(ADDRESS(3,9+ROWS(CUT_LIST)+2,,,"Sensis Vectors ALL")):INDIRECT(ADDRESS(3+ROWS(CORR_MATRIX)-1,9+ROWS(CUT_LIST)+2,,,"Sensis Vectors ALL")),"YC"&amp;$H14&amp;P$1,INDIRECT(ADDRESS(3,$I14,,,"Sensis Vectors ALL")):INDIRECT(ADDRESS(3+ROWS(CORR_MATRIX)-1,$I14,,,"Sensis Vectors ALL")))</f>
        <v>0</v>
      </c>
      <c r="Q14" s="256">
        <f ca="1">SUMIF(INDIRECT(ADDRESS(3,9+ROWS(CUT_LIST)+2,,,"Sensis Vectors ALL")):INDIRECT(ADDRESS(3+ROWS(CORR_MATRIX)-1,9+ROWS(CUT_LIST)+2,,,"Sensis Vectors ALL")),"YC"&amp;$H14&amp;Q$1,INDIRECT(ADDRESS(3,$I14,,,"Sensis Vectors ALL")):INDIRECT(ADDRESS(3+ROWS(CORR_MATRIX)-1,$I14,,,"Sensis Vectors ALL")))</f>
        <v>0</v>
      </c>
      <c r="R14" s="256">
        <f ca="1">SUMIF(INDIRECT(ADDRESS(3,9+ROWS(CUT_LIST)+2,,,"Sensis Vectors ALL")):INDIRECT(ADDRESS(3+ROWS(CORR_MATRIX)-1,9+ROWS(CUT_LIST)+2,,,"Sensis Vectors ALL")),"YC"&amp;$H14&amp;R$1,INDIRECT(ADDRESS(3,$I14,,,"Sensis Vectors ALL")):INDIRECT(ADDRESS(3+ROWS(CORR_MATRIX)-1,$I14,,,"Sensis Vectors ALL")))</f>
        <v>0</v>
      </c>
      <c r="S14" s="256">
        <f ca="1">SUMIF(INDIRECT(ADDRESS(3,9+ROWS(CUT_LIST)+2,,,"Sensis Vectors ALL")):INDIRECT(ADDRESS(3+ROWS(CORR_MATRIX)-1,9+ROWS(CUT_LIST)+2,,,"Sensis Vectors ALL")),"YC"&amp;$H14&amp;S$1,INDIRECT(ADDRESS(3,$I14,,,"Sensis Vectors ALL")):INDIRECT(ADDRESS(3+ROWS(CORR_MATRIX)-1,$I14,,,"Sensis Vectors ALL")))</f>
        <v>0</v>
      </c>
      <c r="T14" s="256">
        <f ca="1">SUMIF(INDIRECT(ADDRESS(3,9+ROWS(CUT_LIST)+2,,,"Sensis Vectors ALL")):INDIRECT(ADDRESS(3+ROWS(CORR_MATRIX)-1,9+ROWS(CUT_LIST)+2,,,"Sensis Vectors ALL")),"YC"&amp;$H14&amp;T$1,INDIRECT(ADDRESS(3,$I14,,,"Sensis Vectors ALL")):INDIRECT(ADDRESS(3+ROWS(CORR_MATRIX)-1,$I14,,,"Sensis Vectors ALL")))</f>
        <v>0</v>
      </c>
      <c r="U14" s="256">
        <f ca="1">SUMIF(INDIRECT(ADDRESS(3,9+ROWS(CUT_LIST)+2,,,"Sensis Vectors ALL")):INDIRECT(ADDRESS(3+ROWS(CORR_MATRIX)-1,9+ROWS(CUT_LIST)+2,,,"Sensis Vectors ALL")),"YC"&amp;$H14&amp;U$1,INDIRECT(ADDRESS(3,$I14,,,"Sensis Vectors ALL")):INDIRECT(ADDRESS(3+ROWS(CORR_MATRIX)-1,$I14,,,"Sensis Vectors ALL")))</f>
        <v>0</v>
      </c>
      <c r="V14" s="256">
        <f ca="1">SUMIF(INDIRECT(ADDRESS(3,9+ROWS(CUT_LIST)+2,,,"Sensis Vectors ALL")):INDIRECT(ADDRESS(3+ROWS(CORR_MATRIX)-1,9+ROWS(CUT_LIST)+2,,,"Sensis Vectors ALL")),"YC"&amp;$H14&amp;V$1,INDIRECT(ADDRESS(3,$I14,,,"Sensis Vectors ALL")):INDIRECT(ADDRESS(3+ROWS(CORR_MATRIX)-1,$I14,,,"Sensis Vectors ALL")))</f>
        <v>0</v>
      </c>
    </row>
    <row r="15" spans="1:22" x14ac:dyDescent="0.2">
      <c r="A15" s="63">
        <f t="shared" si="3"/>
        <v>1</v>
      </c>
      <c r="B15" s="63"/>
      <c r="C15" s="63"/>
      <c r="D15" s="63" t="s">
        <v>276</v>
      </c>
      <c r="E15" s="63"/>
      <c r="F15" s="63"/>
      <c r="G15" s="63"/>
      <c r="H15" s="63" t="s">
        <v>16</v>
      </c>
      <c r="I15" s="61">
        <f t="shared" si="0"/>
        <v>11</v>
      </c>
      <c r="J15" s="61" t="str">
        <f t="shared" si="2"/>
        <v>1USD</v>
      </c>
      <c r="K15" s="256">
        <f ca="1">SUMIF(INDIRECT(ADDRESS(3,9+ROWS(CUT_LIST)+2,,,"Sensis Vectors ALL")):INDIRECT(ADDRESS(3+ROWS(CORR_MATRIX)-1,9+ROWS(CUT_LIST)+2,,,"Sensis Vectors ALL")),"YC"&amp;$H15&amp;K$1,INDIRECT(ADDRESS(3,$I15,,,"Sensis Vectors ALL")):INDIRECT(ADDRESS(3+ROWS(CORR_MATRIX)-1,$I15,,,"Sensis Vectors ALL")))</f>
        <v>-36903.670000000006</v>
      </c>
      <c r="L15" s="256">
        <f ca="1">SUMIF(INDIRECT(ADDRESS(3,9+ROWS(CUT_LIST)+2,,,"Sensis Vectors ALL")):INDIRECT(ADDRESS(3+ROWS(CORR_MATRIX)-1,9+ROWS(CUT_LIST)+2,,,"Sensis Vectors ALL")),"YC"&amp;$H15&amp;L$1,INDIRECT(ADDRESS(3,$I15,,,"Sensis Vectors ALL")):INDIRECT(ADDRESS(3+ROWS(CORR_MATRIX)-1,$I15,,,"Sensis Vectors ALL")))</f>
        <v>-35296.710000000006</v>
      </c>
      <c r="M15" s="256">
        <f ca="1">SUMIF(INDIRECT(ADDRESS(3,9+ROWS(CUT_LIST)+2,,,"Sensis Vectors ALL")):INDIRECT(ADDRESS(3+ROWS(CORR_MATRIX)-1,9+ROWS(CUT_LIST)+2,,,"Sensis Vectors ALL")),"YC"&amp;$H15&amp;M$1,INDIRECT(ADDRESS(3,$I15,,,"Sensis Vectors ALL")):INDIRECT(ADDRESS(3+ROWS(CORR_MATRIX)-1,$I15,,,"Sensis Vectors ALL")))</f>
        <v>6454.81</v>
      </c>
      <c r="N15" s="256">
        <f ca="1">SUMIF(INDIRECT(ADDRESS(3,9+ROWS(CUT_LIST)+2,,,"Sensis Vectors ALL")):INDIRECT(ADDRESS(3+ROWS(CORR_MATRIX)-1,9+ROWS(CUT_LIST)+2,,,"Sensis Vectors ALL")),"YC"&amp;$H15&amp;N$1,INDIRECT(ADDRESS(3,$I15,,,"Sensis Vectors ALL")):INDIRECT(ADDRESS(3+ROWS(CORR_MATRIX)-1,$I15,,,"Sensis Vectors ALL")))</f>
        <v>4693.41</v>
      </c>
      <c r="O15" s="256">
        <f ca="1">SUMIF(INDIRECT(ADDRESS(3,9+ROWS(CUT_LIST)+2,,,"Sensis Vectors ALL")):INDIRECT(ADDRESS(3+ROWS(CORR_MATRIX)-1,9+ROWS(CUT_LIST)+2,,,"Sensis Vectors ALL")),"YC"&amp;$H15&amp;O$1,INDIRECT(ADDRESS(3,$I15,,,"Sensis Vectors ALL")):INDIRECT(ADDRESS(3+ROWS(CORR_MATRIX)-1,$I15,,,"Sensis Vectors ALL")))</f>
        <v>1202.9799999999998</v>
      </c>
      <c r="P15" s="256">
        <f ca="1">SUMIF(INDIRECT(ADDRESS(3,9+ROWS(CUT_LIST)+2,,,"Sensis Vectors ALL")):INDIRECT(ADDRESS(3+ROWS(CORR_MATRIX)-1,9+ROWS(CUT_LIST)+2,,,"Sensis Vectors ALL")),"YC"&amp;$H15&amp;P$1,INDIRECT(ADDRESS(3,$I15,,,"Sensis Vectors ALL")):INDIRECT(ADDRESS(3+ROWS(CORR_MATRIX)-1,$I15,,,"Sensis Vectors ALL")))</f>
        <v>3078.8100000000004</v>
      </c>
      <c r="Q15" s="256">
        <f ca="1">SUMIF(INDIRECT(ADDRESS(3,9+ROWS(CUT_LIST)+2,,,"Sensis Vectors ALL")):INDIRECT(ADDRESS(3+ROWS(CORR_MATRIX)-1,9+ROWS(CUT_LIST)+2,,,"Sensis Vectors ALL")),"YC"&amp;$H15&amp;Q$1,INDIRECT(ADDRESS(3,$I15,,,"Sensis Vectors ALL")):INDIRECT(ADDRESS(3+ROWS(CORR_MATRIX)-1,$I15,,,"Sensis Vectors ALL")))</f>
        <v>3718.9400000000019</v>
      </c>
      <c r="R15" s="256">
        <f ca="1">SUMIF(INDIRECT(ADDRESS(3,9+ROWS(CUT_LIST)+2,,,"Sensis Vectors ALL")):INDIRECT(ADDRESS(3+ROWS(CORR_MATRIX)-1,9+ROWS(CUT_LIST)+2,,,"Sensis Vectors ALL")),"YC"&amp;$H15&amp;R$1,INDIRECT(ADDRESS(3,$I15,,,"Sensis Vectors ALL")):INDIRECT(ADDRESS(3+ROWS(CORR_MATRIX)-1,$I15,,,"Sensis Vectors ALL")))</f>
        <v>9465.58</v>
      </c>
      <c r="S15" s="256">
        <f ca="1">SUMIF(INDIRECT(ADDRESS(3,9+ROWS(CUT_LIST)+2,,,"Sensis Vectors ALL")):INDIRECT(ADDRESS(3+ROWS(CORR_MATRIX)-1,9+ROWS(CUT_LIST)+2,,,"Sensis Vectors ALL")),"YC"&amp;$H15&amp;S$1,INDIRECT(ADDRESS(3,$I15,,,"Sensis Vectors ALL")):INDIRECT(ADDRESS(3+ROWS(CORR_MATRIX)-1,$I15,,,"Sensis Vectors ALL")))</f>
        <v>19785.57</v>
      </c>
      <c r="T15" s="256">
        <f ca="1">SUMIF(INDIRECT(ADDRESS(3,9+ROWS(CUT_LIST)+2,,,"Sensis Vectors ALL")):INDIRECT(ADDRESS(3+ROWS(CORR_MATRIX)-1,9+ROWS(CUT_LIST)+2,,,"Sensis Vectors ALL")),"YC"&amp;$H15&amp;T$1,INDIRECT(ADDRESS(3,$I15,,,"Sensis Vectors ALL")):INDIRECT(ADDRESS(3+ROWS(CORR_MATRIX)-1,$I15,,,"Sensis Vectors ALL")))</f>
        <v>38411.140000000007</v>
      </c>
      <c r="U15" s="256">
        <f ca="1">SUMIF(INDIRECT(ADDRESS(3,9+ROWS(CUT_LIST)+2,,,"Sensis Vectors ALL")):INDIRECT(ADDRESS(3+ROWS(CORR_MATRIX)-1,9+ROWS(CUT_LIST)+2,,,"Sensis Vectors ALL")),"YC"&amp;$H15&amp;U$1,INDIRECT(ADDRESS(3,$I15,,,"Sensis Vectors ALL")):INDIRECT(ADDRESS(3+ROWS(CORR_MATRIX)-1,$I15,,,"Sensis Vectors ALL")))</f>
        <v>14477.06</v>
      </c>
      <c r="V15" s="256">
        <f ca="1">SUMIF(INDIRECT(ADDRESS(3,9+ROWS(CUT_LIST)+2,,,"Sensis Vectors ALL")):INDIRECT(ADDRESS(3+ROWS(CORR_MATRIX)-1,9+ROWS(CUT_LIST)+2,,,"Sensis Vectors ALL")),"YC"&amp;$H15&amp;V$1,INDIRECT(ADDRESS(3,$I15,,,"Sensis Vectors ALL")):INDIRECT(ADDRESS(3+ROWS(CORR_MATRIX)-1,$I15,,,"Sensis Vectors ALL")))</f>
        <v>1582.73</v>
      </c>
    </row>
    <row r="16" spans="1:22" x14ac:dyDescent="0.2">
      <c r="A16" s="31">
        <v>2</v>
      </c>
      <c r="B16" s="31">
        <v>2</v>
      </c>
      <c r="C16" s="66" t="s">
        <v>129</v>
      </c>
      <c r="D16" s="66" t="s">
        <v>277</v>
      </c>
      <c r="E16" s="66" t="s">
        <v>173</v>
      </c>
      <c r="F16" s="66" t="s">
        <v>179</v>
      </c>
      <c r="G16" s="95">
        <v>600</v>
      </c>
      <c r="H16" s="73" t="s">
        <v>24</v>
      </c>
      <c r="I16">
        <f t="shared" si="0"/>
        <v>12</v>
      </c>
      <c r="J16" t="str">
        <f t="shared" si="2"/>
        <v>2ALL</v>
      </c>
      <c r="K16" s="257">
        <f ca="1">SUMIF(INDIRECT(ADDRESS(3,9+ROWS(CUT_LIST)+1,,,"Sensis Vectors ALL")):INDIRECT(ADDRESS(3+ROWS(CORR_MATRIX)-1,9+ROWS(CUT_LIST)+1,,,"Sensis Vectors ALL")),"YC"&amp;K$1,INDIRECT(ADDRESS(3,$I16,,,"Sensis Vectors ALL")):INDIRECT(ADDRESS(3+ROWS(CORR_MATRIX)-1,$I16,,,"Sensis Vectors ALL")))</f>
        <v>-39328.330000000009</v>
      </c>
      <c r="L16" s="257">
        <f ca="1">SUMIF(INDIRECT(ADDRESS(3,9+ROWS(CUT_LIST)+1,,,"Sensis Vectors ALL")):INDIRECT(ADDRESS(3+ROWS(CORR_MATRIX)-1,9+ROWS(CUT_LIST)+1,,,"Sensis Vectors ALL")),"YC"&amp;L$1,INDIRECT(ADDRESS(3,$I16,,,"Sensis Vectors ALL")):INDIRECT(ADDRESS(3+ROWS(CORR_MATRIX)-1,$I16,,,"Sensis Vectors ALL")))</f>
        <v>-36016.590000000004</v>
      </c>
      <c r="M16" s="257">
        <f ca="1">SUMIF(INDIRECT(ADDRESS(3,9+ROWS(CUT_LIST)+1,,,"Sensis Vectors ALL")):INDIRECT(ADDRESS(3+ROWS(CORR_MATRIX)-1,9+ROWS(CUT_LIST)+1,,,"Sensis Vectors ALL")),"YC"&amp;M$1,INDIRECT(ADDRESS(3,$I16,,,"Sensis Vectors ALL")):INDIRECT(ADDRESS(3+ROWS(CORR_MATRIX)-1,$I16,,,"Sensis Vectors ALL")))</f>
        <v>6454.1200000000008</v>
      </c>
      <c r="N16" s="257">
        <f ca="1">SUMIF(INDIRECT(ADDRESS(3,9+ROWS(CUT_LIST)+1,,,"Sensis Vectors ALL")):INDIRECT(ADDRESS(3+ROWS(CORR_MATRIX)-1,9+ROWS(CUT_LIST)+1,,,"Sensis Vectors ALL")),"YC"&amp;N$1,INDIRECT(ADDRESS(3,$I16,,,"Sensis Vectors ALL")):INDIRECT(ADDRESS(3+ROWS(CORR_MATRIX)-1,$I16,,,"Sensis Vectors ALL")))</f>
        <v>4692.03</v>
      </c>
      <c r="O16" s="257">
        <f ca="1">SUMIF(INDIRECT(ADDRESS(3,9+ROWS(CUT_LIST)+1,,,"Sensis Vectors ALL")):INDIRECT(ADDRESS(3+ROWS(CORR_MATRIX)-1,9+ROWS(CUT_LIST)+1,,,"Sensis Vectors ALL")),"YC"&amp;O$1,INDIRECT(ADDRESS(3,$I16,,,"Sensis Vectors ALL")):INDIRECT(ADDRESS(3+ROWS(CORR_MATRIX)-1,$I16,,,"Sensis Vectors ALL")))</f>
        <v>1200.2299999999998</v>
      </c>
      <c r="P16" s="257">
        <f ca="1">SUMIF(INDIRECT(ADDRESS(3,9+ROWS(CUT_LIST)+1,,,"Sensis Vectors ALL")):INDIRECT(ADDRESS(3+ROWS(CORR_MATRIX)-1,9+ROWS(CUT_LIST)+1,,,"Sensis Vectors ALL")),"YC"&amp;P$1,INDIRECT(ADDRESS(3,$I16,,,"Sensis Vectors ALL")):INDIRECT(ADDRESS(3+ROWS(CORR_MATRIX)-1,$I16,,,"Sensis Vectors ALL")))</f>
        <v>3075.3700000000003</v>
      </c>
      <c r="Q16" s="257">
        <f ca="1">SUMIF(INDIRECT(ADDRESS(3,9+ROWS(CUT_LIST)+1,,,"Sensis Vectors ALL")):INDIRECT(ADDRESS(3+ROWS(CORR_MATRIX)-1,9+ROWS(CUT_LIST)+1,,,"Sensis Vectors ALL")),"YC"&amp;Q$1,INDIRECT(ADDRESS(3,$I16,,,"Sensis Vectors ALL")):INDIRECT(ADDRESS(3+ROWS(CORR_MATRIX)-1,$I16,,,"Sensis Vectors ALL")))</f>
        <v>3645.6100000000019</v>
      </c>
      <c r="R16" s="257">
        <f ca="1">SUMIF(INDIRECT(ADDRESS(3,9+ROWS(CUT_LIST)+1,,,"Sensis Vectors ALL")):INDIRECT(ADDRESS(3+ROWS(CORR_MATRIX)-1,9+ROWS(CUT_LIST)+1,,,"Sensis Vectors ALL")),"YC"&amp;R$1,INDIRECT(ADDRESS(3,$I16,,,"Sensis Vectors ALL")):INDIRECT(ADDRESS(3+ROWS(CORR_MATRIX)-1,$I16,,,"Sensis Vectors ALL")))</f>
        <v>2493.7799999999997</v>
      </c>
      <c r="S16" s="257">
        <f ca="1">SUMIF(INDIRECT(ADDRESS(3,9+ROWS(CUT_LIST)+1,,,"Sensis Vectors ALL")):INDIRECT(ADDRESS(3+ROWS(CORR_MATRIX)-1,9+ROWS(CUT_LIST)+1,,,"Sensis Vectors ALL")),"YC"&amp;S$1,INDIRECT(ADDRESS(3,$I16,,,"Sensis Vectors ALL")):INDIRECT(ADDRESS(3+ROWS(CORR_MATRIX)-1,$I16,,,"Sensis Vectors ALL")))</f>
        <v>20359.61</v>
      </c>
      <c r="T16" s="257">
        <f ca="1">SUMIF(INDIRECT(ADDRESS(3,9+ROWS(CUT_LIST)+1,,,"Sensis Vectors ALL")):INDIRECT(ADDRESS(3+ROWS(CORR_MATRIX)-1,9+ROWS(CUT_LIST)+1,,,"Sensis Vectors ALL")),"YC"&amp;T$1,INDIRECT(ADDRESS(3,$I16,,,"Sensis Vectors ALL")):INDIRECT(ADDRESS(3+ROWS(CORR_MATRIX)-1,$I16,,,"Sensis Vectors ALL")))</f>
        <v>39651.570000000007</v>
      </c>
      <c r="U16" s="257">
        <f ca="1">SUMIF(INDIRECT(ADDRESS(3,9+ROWS(CUT_LIST)+1,,,"Sensis Vectors ALL")):INDIRECT(ADDRESS(3+ROWS(CORR_MATRIX)-1,9+ROWS(CUT_LIST)+1,,,"Sensis Vectors ALL")),"YC"&amp;U$1,INDIRECT(ADDRESS(3,$I16,,,"Sensis Vectors ALL")):INDIRECT(ADDRESS(3+ROWS(CORR_MATRIX)-1,$I16,,,"Sensis Vectors ALL")))</f>
        <v>23888.03</v>
      </c>
      <c r="V16" s="257">
        <f ca="1">SUMIF(INDIRECT(ADDRESS(3,9+ROWS(CUT_LIST)+1,,,"Sensis Vectors ALL")):INDIRECT(ADDRESS(3+ROWS(CORR_MATRIX)-1,9+ROWS(CUT_LIST)+1,,,"Sensis Vectors ALL")),"YC"&amp;V$1,INDIRECT(ADDRESS(3,$I16,,,"Sensis Vectors ALL")):INDIRECT(ADDRESS(3+ROWS(CORR_MATRIX)-1,$I16,,,"Sensis Vectors ALL")))</f>
        <v>4545.07</v>
      </c>
    </row>
    <row r="17" spans="1:22" x14ac:dyDescent="0.2">
      <c r="A17" s="63">
        <v>2</v>
      </c>
      <c r="B17" s="63"/>
      <c r="C17" s="63"/>
      <c r="D17" s="63" t="s">
        <v>277</v>
      </c>
      <c r="E17" s="63"/>
      <c r="F17" s="63"/>
      <c r="G17" s="63"/>
      <c r="H17" s="63" t="s">
        <v>32</v>
      </c>
      <c r="I17" s="63">
        <f t="shared" si="0"/>
        <v>12</v>
      </c>
      <c r="J17" s="63" t="str">
        <f t="shared" si="2"/>
        <v>2AUD</v>
      </c>
      <c r="K17" s="256">
        <f ca="1">SUMIF(INDIRECT(ADDRESS(3,9+ROWS(CUT_LIST)+2,,,"Sensis Vectors ALL")):INDIRECT(ADDRESS(3+ROWS(CORR_MATRIX)-1,9+ROWS(CUT_LIST)+2,,,"Sensis Vectors ALL")),"YC"&amp;$H17&amp;K$1,INDIRECT(ADDRESS(3,$I17,,,"Sensis Vectors ALL")):INDIRECT(ADDRESS(3+ROWS(CORR_MATRIX)-1,$I17,,,"Sensis Vectors ALL")))</f>
        <v>0</v>
      </c>
      <c r="L17" s="256">
        <f ca="1">SUMIF(INDIRECT(ADDRESS(3,9+ROWS(CUT_LIST)+2,,,"Sensis Vectors ALL")):INDIRECT(ADDRESS(3+ROWS(CORR_MATRIX)-1,9+ROWS(CUT_LIST)+2,,,"Sensis Vectors ALL")),"YC"&amp;$H17&amp;L$1,INDIRECT(ADDRESS(3,$I17,,,"Sensis Vectors ALL")):INDIRECT(ADDRESS(3+ROWS(CORR_MATRIX)-1,$I17,,,"Sensis Vectors ALL")))</f>
        <v>0</v>
      </c>
      <c r="M17" s="256">
        <f ca="1">SUMIF(INDIRECT(ADDRESS(3,9+ROWS(CUT_LIST)+2,,,"Sensis Vectors ALL")):INDIRECT(ADDRESS(3+ROWS(CORR_MATRIX)-1,9+ROWS(CUT_LIST)+2,,,"Sensis Vectors ALL")),"YC"&amp;$H17&amp;M$1,INDIRECT(ADDRESS(3,$I17,,,"Sensis Vectors ALL")):INDIRECT(ADDRESS(3+ROWS(CORR_MATRIX)-1,$I17,,,"Sensis Vectors ALL")))</f>
        <v>0</v>
      </c>
      <c r="N17" s="256">
        <f ca="1">SUMIF(INDIRECT(ADDRESS(3,9+ROWS(CUT_LIST)+2,,,"Sensis Vectors ALL")):INDIRECT(ADDRESS(3+ROWS(CORR_MATRIX)-1,9+ROWS(CUT_LIST)+2,,,"Sensis Vectors ALL")),"YC"&amp;$H17&amp;N$1,INDIRECT(ADDRESS(3,$I17,,,"Sensis Vectors ALL")):INDIRECT(ADDRESS(3+ROWS(CORR_MATRIX)-1,$I17,,,"Sensis Vectors ALL")))</f>
        <v>0</v>
      </c>
      <c r="O17" s="256">
        <f ca="1">SUMIF(INDIRECT(ADDRESS(3,9+ROWS(CUT_LIST)+2,,,"Sensis Vectors ALL")):INDIRECT(ADDRESS(3+ROWS(CORR_MATRIX)-1,9+ROWS(CUT_LIST)+2,,,"Sensis Vectors ALL")),"YC"&amp;$H17&amp;O$1,INDIRECT(ADDRESS(3,$I17,,,"Sensis Vectors ALL")):INDIRECT(ADDRESS(3+ROWS(CORR_MATRIX)-1,$I17,,,"Sensis Vectors ALL")))</f>
        <v>0</v>
      </c>
      <c r="P17" s="256">
        <f ca="1">SUMIF(INDIRECT(ADDRESS(3,9+ROWS(CUT_LIST)+2,,,"Sensis Vectors ALL")):INDIRECT(ADDRESS(3+ROWS(CORR_MATRIX)-1,9+ROWS(CUT_LIST)+2,,,"Sensis Vectors ALL")),"YC"&amp;$H17&amp;P$1,INDIRECT(ADDRESS(3,$I17,,,"Sensis Vectors ALL")):INDIRECT(ADDRESS(3+ROWS(CORR_MATRIX)-1,$I17,,,"Sensis Vectors ALL")))</f>
        <v>0</v>
      </c>
      <c r="Q17" s="256">
        <f ca="1">SUMIF(INDIRECT(ADDRESS(3,9+ROWS(CUT_LIST)+2,,,"Sensis Vectors ALL")):INDIRECT(ADDRESS(3+ROWS(CORR_MATRIX)-1,9+ROWS(CUT_LIST)+2,,,"Sensis Vectors ALL")),"YC"&amp;$H17&amp;Q$1,INDIRECT(ADDRESS(3,$I17,,,"Sensis Vectors ALL")):INDIRECT(ADDRESS(3+ROWS(CORR_MATRIX)-1,$I17,,,"Sensis Vectors ALL")))</f>
        <v>0</v>
      </c>
      <c r="R17" s="256">
        <f ca="1">SUMIF(INDIRECT(ADDRESS(3,9+ROWS(CUT_LIST)+2,,,"Sensis Vectors ALL")):INDIRECT(ADDRESS(3+ROWS(CORR_MATRIX)-1,9+ROWS(CUT_LIST)+2,,,"Sensis Vectors ALL")),"YC"&amp;$H17&amp;R$1,INDIRECT(ADDRESS(3,$I17,,,"Sensis Vectors ALL")):INDIRECT(ADDRESS(3+ROWS(CORR_MATRIX)-1,$I17,,,"Sensis Vectors ALL")))</f>
        <v>0</v>
      </c>
      <c r="S17" s="256">
        <f ca="1">SUMIF(INDIRECT(ADDRESS(3,9+ROWS(CUT_LIST)+2,,,"Sensis Vectors ALL")):INDIRECT(ADDRESS(3+ROWS(CORR_MATRIX)-1,9+ROWS(CUT_LIST)+2,,,"Sensis Vectors ALL")),"YC"&amp;$H17&amp;S$1,INDIRECT(ADDRESS(3,$I17,,,"Sensis Vectors ALL")):INDIRECT(ADDRESS(3+ROWS(CORR_MATRIX)-1,$I17,,,"Sensis Vectors ALL")))</f>
        <v>0</v>
      </c>
      <c r="T17" s="256">
        <f ca="1">SUMIF(INDIRECT(ADDRESS(3,9+ROWS(CUT_LIST)+2,,,"Sensis Vectors ALL")):INDIRECT(ADDRESS(3+ROWS(CORR_MATRIX)-1,9+ROWS(CUT_LIST)+2,,,"Sensis Vectors ALL")),"YC"&amp;$H17&amp;T$1,INDIRECT(ADDRESS(3,$I17,,,"Sensis Vectors ALL")):INDIRECT(ADDRESS(3+ROWS(CORR_MATRIX)-1,$I17,,,"Sensis Vectors ALL")))</f>
        <v>0</v>
      </c>
      <c r="U17" s="256">
        <f ca="1">SUMIF(INDIRECT(ADDRESS(3,9+ROWS(CUT_LIST)+2,,,"Sensis Vectors ALL")):INDIRECT(ADDRESS(3+ROWS(CORR_MATRIX)-1,9+ROWS(CUT_LIST)+2,,,"Sensis Vectors ALL")),"YC"&amp;$H17&amp;U$1,INDIRECT(ADDRESS(3,$I17,,,"Sensis Vectors ALL")):INDIRECT(ADDRESS(3+ROWS(CORR_MATRIX)-1,$I17,,,"Sensis Vectors ALL")))</f>
        <v>0</v>
      </c>
      <c r="V17" s="256">
        <f ca="1">SUMIF(INDIRECT(ADDRESS(3,9+ROWS(CUT_LIST)+2,,,"Sensis Vectors ALL")):INDIRECT(ADDRESS(3+ROWS(CORR_MATRIX)-1,9+ROWS(CUT_LIST)+2,,,"Sensis Vectors ALL")),"YC"&amp;$H17&amp;V$1,INDIRECT(ADDRESS(3,$I17,,,"Sensis Vectors ALL")):INDIRECT(ADDRESS(3+ROWS(CORR_MATRIX)-1,$I17,,,"Sensis Vectors ALL")))</f>
        <v>0</v>
      </c>
    </row>
    <row r="18" spans="1:22" x14ac:dyDescent="0.2">
      <c r="A18" s="63">
        <v>2</v>
      </c>
      <c r="B18" s="63"/>
      <c r="C18" s="63"/>
      <c r="D18" s="63" t="s">
        <v>277</v>
      </c>
      <c r="E18" s="63"/>
      <c r="F18" s="63"/>
      <c r="G18" s="63"/>
      <c r="H18" s="63" t="s">
        <v>9</v>
      </c>
      <c r="I18" s="63">
        <f t="shared" si="0"/>
        <v>12</v>
      </c>
      <c r="J18" s="63" t="str">
        <f t="shared" si="2"/>
        <v>2CAD</v>
      </c>
      <c r="K18" s="256">
        <f ca="1">SUMIF(INDIRECT(ADDRESS(3,9+ROWS(CUT_LIST)+2,,,"Sensis Vectors ALL")):INDIRECT(ADDRESS(3+ROWS(CORR_MATRIX)-1,9+ROWS(CUT_LIST)+2,,,"Sensis Vectors ALL")),"YC"&amp;$H18&amp;K$1,INDIRECT(ADDRESS(3,$I18,,,"Sensis Vectors ALL")):INDIRECT(ADDRESS(3+ROWS(CORR_MATRIX)-1,$I18,,,"Sensis Vectors ALL")))</f>
        <v>-1249.6600000000001</v>
      </c>
      <c r="L18" s="256">
        <f ca="1">SUMIF(INDIRECT(ADDRESS(3,9+ROWS(CUT_LIST)+2,,,"Sensis Vectors ALL")):INDIRECT(ADDRESS(3+ROWS(CORR_MATRIX)-1,9+ROWS(CUT_LIST)+2,,,"Sensis Vectors ALL")),"YC"&amp;$H18&amp;L$1,INDIRECT(ADDRESS(3,$I18,,,"Sensis Vectors ALL")):INDIRECT(ADDRESS(3+ROWS(CORR_MATRIX)-1,$I18,,,"Sensis Vectors ALL")))</f>
        <v>-300.87999999999994</v>
      </c>
      <c r="M18" s="256">
        <f ca="1">SUMIF(INDIRECT(ADDRESS(3,9+ROWS(CUT_LIST)+2,,,"Sensis Vectors ALL")):INDIRECT(ADDRESS(3+ROWS(CORR_MATRIX)-1,9+ROWS(CUT_LIST)+2,,,"Sensis Vectors ALL")),"YC"&amp;$H18&amp;M$1,INDIRECT(ADDRESS(3,$I18,,,"Sensis Vectors ALL")):INDIRECT(ADDRESS(3+ROWS(CORR_MATRIX)-1,$I18,,,"Sensis Vectors ALL")))</f>
        <v>-0.69</v>
      </c>
      <c r="N18" s="256">
        <f ca="1">SUMIF(INDIRECT(ADDRESS(3,9+ROWS(CUT_LIST)+2,,,"Sensis Vectors ALL")):INDIRECT(ADDRESS(3+ROWS(CORR_MATRIX)-1,9+ROWS(CUT_LIST)+2,,,"Sensis Vectors ALL")),"YC"&amp;$H18&amp;N$1,INDIRECT(ADDRESS(3,$I18,,,"Sensis Vectors ALL")):INDIRECT(ADDRESS(3+ROWS(CORR_MATRIX)-1,$I18,,,"Sensis Vectors ALL")))</f>
        <v>-1.38</v>
      </c>
      <c r="O18" s="256">
        <f ca="1">SUMIF(INDIRECT(ADDRESS(3,9+ROWS(CUT_LIST)+2,,,"Sensis Vectors ALL")):INDIRECT(ADDRESS(3+ROWS(CORR_MATRIX)-1,9+ROWS(CUT_LIST)+2,,,"Sensis Vectors ALL")),"YC"&amp;$H18&amp;O$1,INDIRECT(ADDRESS(3,$I18,,,"Sensis Vectors ALL")):INDIRECT(ADDRESS(3+ROWS(CORR_MATRIX)-1,$I18,,,"Sensis Vectors ALL")))</f>
        <v>-2.75</v>
      </c>
      <c r="P18" s="256">
        <f ca="1">SUMIF(INDIRECT(ADDRESS(3,9+ROWS(CUT_LIST)+2,,,"Sensis Vectors ALL")):INDIRECT(ADDRESS(3+ROWS(CORR_MATRIX)-1,9+ROWS(CUT_LIST)+2,,,"Sensis Vectors ALL")),"YC"&amp;$H18&amp;P$1,INDIRECT(ADDRESS(3,$I18,,,"Sensis Vectors ALL")):INDIRECT(ADDRESS(3+ROWS(CORR_MATRIX)-1,$I18,,,"Sensis Vectors ALL")))</f>
        <v>-3.4399999999999995</v>
      </c>
      <c r="Q18" s="256">
        <f ca="1">SUMIF(INDIRECT(ADDRESS(3,9+ROWS(CUT_LIST)+2,,,"Sensis Vectors ALL")):INDIRECT(ADDRESS(3+ROWS(CORR_MATRIX)-1,9+ROWS(CUT_LIST)+2,,,"Sensis Vectors ALL")),"YC"&amp;$H18&amp;Q$1,INDIRECT(ADDRESS(3,$I18,,,"Sensis Vectors ALL")):INDIRECT(ADDRESS(3+ROWS(CORR_MATRIX)-1,$I18,,,"Sensis Vectors ALL")))</f>
        <v>-73.33</v>
      </c>
      <c r="R18" s="256">
        <f ca="1">SUMIF(INDIRECT(ADDRESS(3,9+ROWS(CUT_LIST)+2,,,"Sensis Vectors ALL")):INDIRECT(ADDRESS(3+ROWS(CORR_MATRIX)-1,9+ROWS(CUT_LIST)+2,,,"Sensis Vectors ALL")),"YC"&amp;$H18&amp;R$1,INDIRECT(ADDRESS(3,$I18,,,"Sensis Vectors ALL")):INDIRECT(ADDRESS(3+ROWS(CORR_MATRIX)-1,$I18,,,"Sensis Vectors ALL")))</f>
        <v>-6971.8</v>
      </c>
      <c r="S18" s="256">
        <f ca="1">SUMIF(INDIRECT(ADDRESS(3,9+ROWS(CUT_LIST)+2,,,"Sensis Vectors ALL")):INDIRECT(ADDRESS(3+ROWS(CORR_MATRIX)-1,9+ROWS(CUT_LIST)+2,,,"Sensis Vectors ALL")),"YC"&amp;$H18&amp;S$1,INDIRECT(ADDRESS(3,$I18,,,"Sensis Vectors ALL")):INDIRECT(ADDRESS(3+ROWS(CORR_MATRIX)-1,$I18,,,"Sensis Vectors ALL")))</f>
        <v>574.04</v>
      </c>
      <c r="T18" s="256">
        <f ca="1">SUMIF(INDIRECT(ADDRESS(3,9+ROWS(CUT_LIST)+2,,,"Sensis Vectors ALL")):INDIRECT(ADDRESS(3+ROWS(CORR_MATRIX)-1,9+ROWS(CUT_LIST)+2,,,"Sensis Vectors ALL")),"YC"&amp;$H18&amp;T$1,INDIRECT(ADDRESS(3,$I18,,,"Sensis Vectors ALL")):INDIRECT(ADDRESS(3+ROWS(CORR_MATRIX)-1,$I18,,,"Sensis Vectors ALL")))</f>
        <v>1240.43</v>
      </c>
      <c r="U18" s="256">
        <f ca="1">SUMIF(INDIRECT(ADDRESS(3,9+ROWS(CUT_LIST)+2,,,"Sensis Vectors ALL")):INDIRECT(ADDRESS(3+ROWS(CORR_MATRIX)-1,9+ROWS(CUT_LIST)+2,,,"Sensis Vectors ALL")),"YC"&amp;$H18&amp;U$1,INDIRECT(ADDRESS(3,$I18,,,"Sensis Vectors ALL")):INDIRECT(ADDRESS(3+ROWS(CORR_MATRIX)-1,$I18,,,"Sensis Vectors ALL")))</f>
        <v>9410.9699999999993</v>
      </c>
      <c r="V18" s="256">
        <f ca="1">SUMIF(INDIRECT(ADDRESS(3,9+ROWS(CUT_LIST)+2,,,"Sensis Vectors ALL")):INDIRECT(ADDRESS(3+ROWS(CORR_MATRIX)-1,9+ROWS(CUT_LIST)+2,,,"Sensis Vectors ALL")),"YC"&amp;$H18&amp;V$1,INDIRECT(ADDRESS(3,$I18,,,"Sensis Vectors ALL")):INDIRECT(ADDRESS(3+ROWS(CORR_MATRIX)-1,$I18,,,"Sensis Vectors ALL")))</f>
        <v>2962.34</v>
      </c>
    </row>
    <row r="19" spans="1:22" x14ac:dyDescent="0.2">
      <c r="A19" s="63">
        <v>2</v>
      </c>
      <c r="B19" s="63"/>
      <c r="C19" s="63"/>
      <c r="D19" s="63" t="s">
        <v>277</v>
      </c>
      <c r="E19" s="63"/>
      <c r="F19" s="63"/>
      <c r="G19" s="63"/>
      <c r="H19" s="63" t="s">
        <v>18</v>
      </c>
      <c r="I19" s="63">
        <f t="shared" si="0"/>
        <v>12</v>
      </c>
      <c r="J19" s="63" t="str">
        <f t="shared" si="2"/>
        <v>2EUR</v>
      </c>
      <c r="K19" s="256">
        <f ca="1">SUMIF(INDIRECT(ADDRESS(3,9+ROWS(CUT_LIST)+2,,,"Sensis Vectors ALL")):INDIRECT(ADDRESS(3+ROWS(CORR_MATRIX)-1,9+ROWS(CUT_LIST)+2,,,"Sensis Vectors ALL")),"YC"&amp;$H19&amp;K$1,INDIRECT(ADDRESS(3,$I19,,,"Sensis Vectors ALL")):INDIRECT(ADDRESS(3+ROWS(CORR_MATRIX)-1,$I19,,,"Sensis Vectors ALL")))</f>
        <v>-1175</v>
      </c>
      <c r="L19" s="256">
        <f ca="1">SUMIF(INDIRECT(ADDRESS(3,9+ROWS(CUT_LIST)+2,,,"Sensis Vectors ALL")):INDIRECT(ADDRESS(3+ROWS(CORR_MATRIX)-1,9+ROWS(CUT_LIST)+2,,,"Sensis Vectors ALL")),"YC"&amp;$H19&amp;L$1,INDIRECT(ADDRESS(3,$I19,,,"Sensis Vectors ALL")):INDIRECT(ADDRESS(3+ROWS(CORR_MATRIX)-1,$I19,,,"Sensis Vectors ALL")))</f>
        <v>-419</v>
      </c>
      <c r="M19" s="256">
        <f ca="1">SUMIF(INDIRECT(ADDRESS(3,9+ROWS(CUT_LIST)+2,,,"Sensis Vectors ALL")):INDIRECT(ADDRESS(3+ROWS(CORR_MATRIX)-1,9+ROWS(CUT_LIST)+2,,,"Sensis Vectors ALL")),"YC"&amp;$H19&amp;M$1,INDIRECT(ADDRESS(3,$I19,,,"Sensis Vectors ALL")):INDIRECT(ADDRESS(3+ROWS(CORR_MATRIX)-1,$I19,,,"Sensis Vectors ALL")))</f>
        <v>0</v>
      </c>
      <c r="N19" s="256">
        <f ca="1">SUMIF(INDIRECT(ADDRESS(3,9+ROWS(CUT_LIST)+2,,,"Sensis Vectors ALL")):INDIRECT(ADDRESS(3+ROWS(CORR_MATRIX)-1,9+ROWS(CUT_LIST)+2,,,"Sensis Vectors ALL")),"YC"&amp;$H19&amp;N$1,INDIRECT(ADDRESS(3,$I19,,,"Sensis Vectors ALL")):INDIRECT(ADDRESS(3+ROWS(CORR_MATRIX)-1,$I19,,,"Sensis Vectors ALL")))</f>
        <v>0</v>
      </c>
      <c r="O19" s="256">
        <f ca="1">SUMIF(INDIRECT(ADDRESS(3,9+ROWS(CUT_LIST)+2,,,"Sensis Vectors ALL")):INDIRECT(ADDRESS(3+ROWS(CORR_MATRIX)-1,9+ROWS(CUT_LIST)+2,,,"Sensis Vectors ALL")),"YC"&amp;$H19&amp;O$1,INDIRECT(ADDRESS(3,$I19,,,"Sensis Vectors ALL")):INDIRECT(ADDRESS(3+ROWS(CORR_MATRIX)-1,$I19,,,"Sensis Vectors ALL")))</f>
        <v>0</v>
      </c>
      <c r="P19" s="256">
        <f ca="1">SUMIF(INDIRECT(ADDRESS(3,9+ROWS(CUT_LIST)+2,,,"Sensis Vectors ALL")):INDIRECT(ADDRESS(3+ROWS(CORR_MATRIX)-1,9+ROWS(CUT_LIST)+2,,,"Sensis Vectors ALL")),"YC"&amp;$H19&amp;P$1,INDIRECT(ADDRESS(3,$I19,,,"Sensis Vectors ALL")):INDIRECT(ADDRESS(3+ROWS(CORR_MATRIX)-1,$I19,,,"Sensis Vectors ALL")))</f>
        <v>0</v>
      </c>
      <c r="Q19" s="256">
        <f ca="1">SUMIF(INDIRECT(ADDRESS(3,9+ROWS(CUT_LIST)+2,,,"Sensis Vectors ALL")):INDIRECT(ADDRESS(3+ROWS(CORR_MATRIX)-1,9+ROWS(CUT_LIST)+2,,,"Sensis Vectors ALL")),"YC"&amp;$H19&amp;Q$1,INDIRECT(ADDRESS(3,$I19,,,"Sensis Vectors ALL")):INDIRECT(ADDRESS(3+ROWS(CORR_MATRIX)-1,$I19,,,"Sensis Vectors ALL")))</f>
        <v>0</v>
      </c>
      <c r="R19" s="256">
        <f ca="1">SUMIF(INDIRECT(ADDRESS(3,9+ROWS(CUT_LIST)+2,,,"Sensis Vectors ALL")):INDIRECT(ADDRESS(3+ROWS(CORR_MATRIX)-1,9+ROWS(CUT_LIST)+2,,,"Sensis Vectors ALL")),"YC"&amp;$H19&amp;R$1,INDIRECT(ADDRESS(3,$I19,,,"Sensis Vectors ALL")):INDIRECT(ADDRESS(3+ROWS(CORR_MATRIX)-1,$I19,,,"Sensis Vectors ALL")))</f>
        <v>0</v>
      </c>
      <c r="S19" s="256">
        <f ca="1">SUMIF(INDIRECT(ADDRESS(3,9+ROWS(CUT_LIST)+2,,,"Sensis Vectors ALL")):INDIRECT(ADDRESS(3+ROWS(CORR_MATRIX)-1,9+ROWS(CUT_LIST)+2,,,"Sensis Vectors ALL")),"YC"&amp;$H19&amp;S$1,INDIRECT(ADDRESS(3,$I19,,,"Sensis Vectors ALL")):INDIRECT(ADDRESS(3+ROWS(CORR_MATRIX)-1,$I19,,,"Sensis Vectors ALL")))</f>
        <v>0</v>
      </c>
      <c r="T19" s="256">
        <f ca="1">SUMIF(INDIRECT(ADDRESS(3,9+ROWS(CUT_LIST)+2,,,"Sensis Vectors ALL")):INDIRECT(ADDRESS(3+ROWS(CORR_MATRIX)-1,9+ROWS(CUT_LIST)+2,,,"Sensis Vectors ALL")),"YC"&amp;$H19&amp;T$1,INDIRECT(ADDRESS(3,$I19,,,"Sensis Vectors ALL")):INDIRECT(ADDRESS(3+ROWS(CORR_MATRIX)-1,$I19,,,"Sensis Vectors ALL")))</f>
        <v>0</v>
      </c>
      <c r="U19" s="256">
        <f ca="1">SUMIF(INDIRECT(ADDRESS(3,9+ROWS(CUT_LIST)+2,,,"Sensis Vectors ALL")):INDIRECT(ADDRESS(3+ROWS(CORR_MATRIX)-1,9+ROWS(CUT_LIST)+2,,,"Sensis Vectors ALL")),"YC"&amp;$H19&amp;U$1,INDIRECT(ADDRESS(3,$I19,,,"Sensis Vectors ALL")):INDIRECT(ADDRESS(3+ROWS(CORR_MATRIX)-1,$I19,,,"Sensis Vectors ALL")))</f>
        <v>0</v>
      </c>
      <c r="V19" s="256">
        <f ca="1">SUMIF(INDIRECT(ADDRESS(3,9+ROWS(CUT_LIST)+2,,,"Sensis Vectors ALL")):INDIRECT(ADDRESS(3+ROWS(CORR_MATRIX)-1,9+ROWS(CUT_LIST)+2,,,"Sensis Vectors ALL")),"YC"&amp;$H19&amp;V$1,INDIRECT(ADDRESS(3,$I19,,,"Sensis Vectors ALL")):INDIRECT(ADDRESS(3+ROWS(CORR_MATRIX)-1,$I19,,,"Sensis Vectors ALL")))</f>
        <v>0</v>
      </c>
    </row>
    <row r="20" spans="1:22" x14ac:dyDescent="0.2">
      <c r="A20" s="63">
        <v>2</v>
      </c>
      <c r="B20" s="63"/>
      <c r="C20" s="63"/>
      <c r="D20" s="63" t="s">
        <v>277</v>
      </c>
      <c r="E20" s="63"/>
      <c r="F20" s="63"/>
      <c r="G20" s="63"/>
      <c r="H20" s="63" t="s">
        <v>39</v>
      </c>
      <c r="I20" s="63">
        <f t="shared" si="0"/>
        <v>12</v>
      </c>
      <c r="J20" s="63" t="str">
        <f t="shared" si="2"/>
        <v>2GBP</v>
      </c>
      <c r="K20" s="256">
        <f ca="1">SUMIF(INDIRECT(ADDRESS(3,9+ROWS(CUT_LIST)+2,,,"Sensis Vectors ALL")):INDIRECT(ADDRESS(3+ROWS(CORR_MATRIX)-1,9+ROWS(CUT_LIST)+2,,,"Sensis Vectors ALL")),"YC"&amp;$H20&amp;K$1,INDIRECT(ADDRESS(3,$I20,,,"Sensis Vectors ALL")):INDIRECT(ADDRESS(3+ROWS(CORR_MATRIX)-1,$I20,,,"Sensis Vectors ALL")))</f>
        <v>0</v>
      </c>
      <c r="L20" s="256">
        <f ca="1">SUMIF(INDIRECT(ADDRESS(3,9+ROWS(CUT_LIST)+2,,,"Sensis Vectors ALL")):INDIRECT(ADDRESS(3+ROWS(CORR_MATRIX)-1,9+ROWS(CUT_LIST)+2,,,"Sensis Vectors ALL")),"YC"&amp;$H20&amp;L$1,INDIRECT(ADDRESS(3,$I20,,,"Sensis Vectors ALL")):INDIRECT(ADDRESS(3+ROWS(CORR_MATRIX)-1,$I20,,,"Sensis Vectors ALL")))</f>
        <v>0</v>
      </c>
      <c r="M20" s="256">
        <f ca="1">SUMIF(INDIRECT(ADDRESS(3,9+ROWS(CUT_LIST)+2,,,"Sensis Vectors ALL")):INDIRECT(ADDRESS(3+ROWS(CORR_MATRIX)-1,9+ROWS(CUT_LIST)+2,,,"Sensis Vectors ALL")),"YC"&amp;$H20&amp;M$1,INDIRECT(ADDRESS(3,$I20,,,"Sensis Vectors ALL")):INDIRECT(ADDRESS(3+ROWS(CORR_MATRIX)-1,$I20,,,"Sensis Vectors ALL")))</f>
        <v>0</v>
      </c>
      <c r="N20" s="256">
        <f ca="1">SUMIF(INDIRECT(ADDRESS(3,9+ROWS(CUT_LIST)+2,,,"Sensis Vectors ALL")):INDIRECT(ADDRESS(3+ROWS(CORR_MATRIX)-1,9+ROWS(CUT_LIST)+2,,,"Sensis Vectors ALL")),"YC"&amp;$H20&amp;N$1,INDIRECT(ADDRESS(3,$I20,,,"Sensis Vectors ALL")):INDIRECT(ADDRESS(3+ROWS(CORR_MATRIX)-1,$I20,,,"Sensis Vectors ALL")))</f>
        <v>0</v>
      </c>
      <c r="O20" s="256">
        <f ca="1">SUMIF(INDIRECT(ADDRESS(3,9+ROWS(CUT_LIST)+2,,,"Sensis Vectors ALL")):INDIRECT(ADDRESS(3+ROWS(CORR_MATRIX)-1,9+ROWS(CUT_LIST)+2,,,"Sensis Vectors ALL")),"YC"&amp;$H20&amp;O$1,INDIRECT(ADDRESS(3,$I20,,,"Sensis Vectors ALL")):INDIRECT(ADDRESS(3+ROWS(CORR_MATRIX)-1,$I20,,,"Sensis Vectors ALL")))</f>
        <v>0</v>
      </c>
      <c r="P20" s="256">
        <f ca="1">SUMIF(INDIRECT(ADDRESS(3,9+ROWS(CUT_LIST)+2,,,"Sensis Vectors ALL")):INDIRECT(ADDRESS(3+ROWS(CORR_MATRIX)-1,9+ROWS(CUT_LIST)+2,,,"Sensis Vectors ALL")),"YC"&amp;$H20&amp;P$1,INDIRECT(ADDRESS(3,$I20,,,"Sensis Vectors ALL")):INDIRECT(ADDRESS(3+ROWS(CORR_MATRIX)-1,$I20,,,"Sensis Vectors ALL")))</f>
        <v>0</v>
      </c>
      <c r="Q20" s="256">
        <f ca="1">SUMIF(INDIRECT(ADDRESS(3,9+ROWS(CUT_LIST)+2,,,"Sensis Vectors ALL")):INDIRECT(ADDRESS(3+ROWS(CORR_MATRIX)-1,9+ROWS(CUT_LIST)+2,,,"Sensis Vectors ALL")),"YC"&amp;$H20&amp;Q$1,INDIRECT(ADDRESS(3,$I20,,,"Sensis Vectors ALL")):INDIRECT(ADDRESS(3+ROWS(CORR_MATRIX)-1,$I20,,,"Sensis Vectors ALL")))</f>
        <v>0</v>
      </c>
      <c r="R20" s="256">
        <f ca="1">SUMIF(INDIRECT(ADDRESS(3,9+ROWS(CUT_LIST)+2,,,"Sensis Vectors ALL")):INDIRECT(ADDRESS(3+ROWS(CORR_MATRIX)-1,9+ROWS(CUT_LIST)+2,,,"Sensis Vectors ALL")),"YC"&amp;$H20&amp;R$1,INDIRECT(ADDRESS(3,$I20,,,"Sensis Vectors ALL")):INDIRECT(ADDRESS(3+ROWS(CORR_MATRIX)-1,$I20,,,"Sensis Vectors ALL")))</f>
        <v>0</v>
      </c>
      <c r="S20" s="256">
        <f ca="1">SUMIF(INDIRECT(ADDRESS(3,9+ROWS(CUT_LIST)+2,,,"Sensis Vectors ALL")):INDIRECT(ADDRESS(3+ROWS(CORR_MATRIX)-1,9+ROWS(CUT_LIST)+2,,,"Sensis Vectors ALL")),"YC"&amp;$H20&amp;S$1,INDIRECT(ADDRESS(3,$I20,,,"Sensis Vectors ALL")):INDIRECT(ADDRESS(3+ROWS(CORR_MATRIX)-1,$I20,,,"Sensis Vectors ALL")))</f>
        <v>0</v>
      </c>
      <c r="T20" s="256">
        <f ca="1">SUMIF(INDIRECT(ADDRESS(3,9+ROWS(CUT_LIST)+2,,,"Sensis Vectors ALL")):INDIRECT(ADDRESS(3+ROWS(CORR_MATRIX)-1,9+ROWS(CUT_LIST)+2,,,"Sensis Vectors ALL")),"YC"&amp;$H20&amp;T$1,INDIRECT(ADDRESS(3,$I20,,,"Sensis Vectors ALL")):INDIRECT(ADDRESS(3+ROWS(CORR_MATRIX)-1,$I20,,,"Sensis Vectors ALL")))</f>
        <v>0</v>
      </c>
      <c r="U20" s="256">
        <f ca="1">SUMIF(INDIRECT(ADDRESS(3,9+ROWS(CUT_LIST)+2,,,"Sensis Vectors ALL")):INDIRECT(ADDRESS(3+ROWS(CORR_MATRIX)-1,9+ROWS(CUT_LIST)+2,,,"Sensis Vectors ALL")),"YC"&amp;$H20&amp;U$1,INDIRECT(ADDRESS(3,$I20,,,"Sensis Vectors ALL")):INDIRECT(ADDRESS(3+ROWS(CORR_MATRIX)-1,$I20,,,"Sensis Vectors ALL")))</f>
        <v>0</v>
      </c>
      <c r="V20" s="256">
        <f ca="1">SUMIF(INDIRECT(ADDRESS(3,9+ROWS(CUT_LIST)+2,,,"Sensis Vectors ALL")):INDIRECT(ADDRESS(3+ROWS(CORR_MATRIX)-1,9+ROWS(CUT_LIST)+2,,,"Sensis Vectors ALL")),"YC"&amp;$H20&amp;V$1,INDIRECT(ADDRESS(3,$I20,,,"Sensis Vectors ALL")):INDIRECT(ADDRESS(3+ROWS(CORR_MATRIX)-1,$I20,,,"Sensis Vectors ALL")))</f>
        <v>0</v>
      </c>
    </row>
    <row r="21" spans="1:22" x14ac:dyDescent="0.2">
      <c r="A21" s="63">
        <v>2</v>
      </c>
      <c r="B21" s="63"/>
      <c r="C21" s="63"/>
      <c r="D21" s="63" t="s">
        <v>277</v>
      </c>
      <c r="E21" s="63"/>
      <c r="F21" s="63"/>
      <c r="G21" s="63"/>
      <c r="H21" s="63" t="s">
        <v>31</v>
      </c>
      <c r="I21" s="63">
        <f t="shared" si="0"/>
        <v>12</v>
      </c>
      <c r="J21" s="63" t="str">
        <f t="shared" si="2"/>
        <v>2JPY</v>
      </c>
      <c r="K21" s="256">
        <f ca="1">SUMIF(INDIRECT(ADDRESS(3,9+ROWS(CUT_LIST)+2,,,"Sensis Vectors ALL")):INDIRECT(ADDRESS(3+ROWS(CORR_MATRIX)-1,9+ROWS(CUT_LIST)+2,,,"Sensis Vectors ALL")),"YC"&amp;$H21&amp;K$1,INDIRECT(ADDRESS(3,$I21,,,"Sensis Vectors ALL")):INDIRECT(ADDRESS(3+ROWS(CORR_MATRIX)-1,$I21,,,"Sensis Vectors ALL")))</f>
        <v>0</v>
      </c>
      <c r="L21" s="256">
        <f ca="1">SUMIF(INDIRECT(ADDRESS(3,9+ROWS(CUT_LIST)+2,,,"Sensis Vectors ALL")):INDIRECT(ADDRESS(3+ROWS(CORR_MATRIX)-1,9+ROWS(CUT_LIST)+2,,,"Sensis Vectors ALL")),"YC"&amp;$H21&amp;L$1,INDIRECT(ADDRESS(3,$I21,,,"Sensis Vectors ALL")):INDIRECT(ADDRESS(3+ROWS(CORR_MATRIX)-1,$I21,,,"Sensis Vectors ALL")))</f>
        <v>0</v>
      </c>
      <c r="M21" s="256">
        <f ca="1">SUMIF(INDIRECT(ADDRESS(3,9+ROWS(CUT_LIST)+2,,,"Sensis Vectors ALL")):INDIRECT(ADDRESS(3+ROWS(CORR_MATRIX)-1,9+ROWS(CUT_LIST)+2,,,"Sensis Vectors ALL")),"YC"&amp;$H21&amp;M$1,INDIRECT(ADDRESS(3,$I21,,,"Sensis Vectors ALL")):INDIRECT(ADDRESS(3+ROWS(CORR_MATRIX)-1,$I21,,,"Sensis Vectors ALL")))</f>
        <v>0</v>
      </c>
      <c r="N21" s="256">
        <f ca="1">SUMIF(INDIRECT(ADDRESS(3,9+ROWS(CUT_LIST)+2,,,"Sensis Vectors ALL")):INDIRECT(ADDRESS(3+ROWS(CORR_MATRIX)-1,9+ROWS(CUT_LIST)+2,,,"Sensis Vectors ALL")),"YC"&amp;$H21&amp;N$1,INDIRECT(ADDRESS(3,$I21,,,"Sensis Vectors ALL")):INDIRECT(ADDRESS(3+ROWS(CORR_MATRIX)-1,$I21,,,"Sensis Vectors ALL")))</f>
        <v>0</v>
      </c>
      <c r="O21" s="256">
        <f ca="1">SUMIF(INDIRECT(ADDRESS(3,9+ROWS(CUT_LIST)+2,,,"Sensis Vectors ALL")):INDIRECT(ADDRESS(3+ROWS(CORR_MATRIX)-1,9+ROWS(CUT_LIST)+2,,,"Sensis Vectors ALL")),"YC"&amp;$H21&amp;O$1,INDIRECT(ADDRESS(3,$I21,,,"Sensis Vectors ALL")):INDIRECT(ADDRESS(3+ROWS(CORR_MATRIX)-1,$I21,,,"Sensis Vectors ALL")))</f>
        <v>0</v>
      </c>
      <c r="P21" s="256">
        <f ca="1">SUMIF(INDIRECT(ADDRESS(3,9+ROWS(CUT_LIST)+2,,,"Sensis Vectors ALL")):INDIRECT(ADDRESS(3+ROWS(CORR_MATRIX)-1,9+ROWS(CUT_LIST)+2,,,"Sensis Vectors ALL")),"YC"&amp;$H21&amp;P$1,INDIRECT(ADDRESS(3,$I21,,,"Sensis Vectors ALL")):INDIRECT(ADDRESS(3+ROWS(CORR_MATRIX)-1,$I21,,,"Sensis Vectors ALL")))</f>
        <v>0</v>
      </c>
      <c r="Q21" s="256">
        <f ca="1">SUMIF(INDIRECT(ADDRESS(3,9+ROWS(CUT_LIST)+2,,,"Sensis Vectors ALL")):INDIRECT(ADDRESS(3+ROWS(CORR_MATRIX)-1,9+ROWS(CUT_LIST)+2,,,"Sensis Vectors ALL")),"YC"&amp;$H21&amp;Q$1,INDIRECT(ADDRESS(3,$I21,,,"Sensis Vectors ALL")):INDIRECT(ADDRESS(3+ROWS(CORR_MATRIX)-1,$I21,,,"Sensis Vectors ALL")))</f>
        <v>0</v>
      </c>
      <c r="R21" s="256">
        <f ca="1">SUMIF(INDIRECT(ADDRESS(3,9+ROWS(CUT_LIST)+2,,,"Sensis Vectors ALL")):INDIRECT(ADDRESS(3+ROWS(CORR_MATRIX)-1,9+ROWS(CUT_LIST)+2,,,"Sensis Vectors ALL")),"YC"&amp;$H21&amp;R$1,INDIRECT(ADDRESS(3,$I21,,,"Sensis Vectors ALL")):INDIRECT(ADDRESS(3+ROWS(CORR_MATRIX)-1,$I21,,,"Sensis Vectors ALL")))</f>
        <v>0</v>
      </c>
      <c r="S21" s="256">
        <f ca="1">SUMIF(INDIRECT(ADDRESS(3,9+ROWS(CUT_LIST)+2,,,"Sensis Vectors ALL")):INDIRECT(ADDRESS(3+ROWS(CORR_MATRIX)-1,9+ROWS(CUT_LIST)+2,,,"Sensis Vectors ALL")),"YC"&amp;$H21&amp;S$1,INDIRECT(ADDRESS(3,$I21,,,"Sensis Vectors ALL")):INDIRECT(ADDRESS(3+ROWS(CORR_MATRIX)-1,$I21,,,"Sensis Vectors ALL")))</f>
        <v>0</v>
      </c>
      <c r="T21" s="256">
        <f ca="1">SUMIF(INDIRECT(ADDRESS(3,9+ROWS(CUT_LIST)+2,,,"Sensis Vectors ALL")):INDIRECT(ADDRESS(3+ROWS(CORR_MATRIX)-1,9+ROWS(CUT_LIST)+2,,,"Sensis Vectors ALL")),"YC"&amp;$H21&amp;T$1,INDIRECT(ADDRESS(3,$I21,,,"Sensis Vectors ALL")):INDIRECT(ADDRESS(3+ROWS(CORR_MATRIX)-1,$I21,,,"Sensis Vectors ALL")))</f>
        <v>0</v>
      </c>
      <c r="U21" s="256">
        <f ca="1">SUMIF(INDIRECT(ADDRESS(3,9+ROWS(CUT_LIST)+2,,,"Sensis Vectors ALL")):INDIRECT(ADDRESS(3+ROWS(CORR_MATRIX)-1,9+ROWS(CUT_LIST)+2,,,"Sensis Vectors ALL")),"YC"&amp;$H21&amp;U$1,INDIRECT(ADDRESS(3,$I21,,,"Sensis Vectors ALL")):INDIRECT(ADDRESS(3+ROWS(CORR_MATRIX)-1,$I21,,,"Sensis Vectors ALL")))</f>
        <v>0</v>
      </c>
      <c r="V21" s="256">
        <f ca="1">SUMIF(INDIRECT(ADDRESS(3,9+ROWS(CUT_LIST)+2,,,"Sensis Vectors ALL")):INDIRECT(ADDRESS(3+ROWS(CORR_MATRIX)-1,9+ROWS(CUT_LIST)+2,,,"Sensis Vectors ALL")),"YC"&amp;$H21&amp;V$1,INDIRECT(ADDRESS(3,$I21,,,"Sensis Vectors ALL")):INDIRECT(ADDRESS(3+ROWS(CORR_MATRIX)-1,$I21,,,"Sensis Vectors ALL")))</f>
        <v>0</v>
      </c>
    </row>
    <row r="22" spans="1:22" x14ac:dyDescent="0.2">
      <c r="A22" s="63">
        <v>2</v>
      </c>
      <c r="B22" s="63"/>
      <c r="C22" s="63"/>
      <c r="D22" s="63" t="s">
        <v>277</v>
      </c>
      <c r="E22" s="63"/>
      <c r="F22" s="63"/>
      <c r="G22" s="63"/>
      <c r="H22" s="63" t="s">
        <v>16</v>
      </c>
      <c r="I22" s="63">
        <f t="shared" si="0"/>
        <v>12</v>
      </c>
      <c r="J22" s="63" t="str">
        <f t="shared" si="2"/>
        <v>2USD</v>
      </c>
      <c r="K22" s="256">
        <f ca="1">SUMIF(INDIRECT(ADDRESS(3,9+ROWS(CUT_LIST)+2,,,"Sensis Vectors ALL")):INDIRECT(ADDRESS(3+ROWS(CORR_MATRIX)-1,9+ROWS(CUT_LIST)+2,,,"Sensis Vectors ALL")),"YC"&amp;$H22&amp;K$1,INDIRECT(ADDRESS(3,$I22,,,"Sensis Vectors ALL")):INDIRECT(ADDRESS(3+ROWS(CORR_MATRIX)-1,$I22,,,"Sensis Vectors ALL")))</f>
        <v>-36903.670000000006</v>
      </c>
      <c r="L22" s="256">
        <f ca="1">SUMIF(INDIRECT(ADDRESS(3,9+ROWS(CUT_LIST)+2,,,"Sensis Vectors ALL")):INDIRECT(ADDRESS(3+ROWS(CORR_MATRIX)-1,9+ROWS(CUT_LIST)+2,,,"Sensis Vectors ALL")),"YC"&amp;$H22&amp;L$1,INDIRECT(ADDRESS(3,$I22,,,"Sensis Vectors ALL")):INDIRECT(ADDRESS(3+ROWS(CORR_MATRIX)-1,$I22,,,"Sensis Vectors ALL")))</f>
        <v>-35296.710000000006</v>
      </c>
      <c r="M22" s="256">
        <f ca="1">SUMIF(INDIRECT(ADDRESS(3,9+ROWS(CUT_LIST)+2,,,"Sensis Vectors ALL")):INDIRECT(ADDRESS(3+ROWS(CORR_MATRIX)-1,9+ROWS(CUT_LIST)+2,,,"Sensis Vectors ALL")),"YC"&amp;$H22&amp;M$1,INDIRECT(ADDRESS(3,$I22,,,"Sensis Vectors ALL")):INDIRECT(ADDRESS(3+ROWS(CORR_MATRIX)-1,$I22,,,"Sensis Vectors ALL")))</f>
        <v>6454.81</v>
      </c>
      <c r="N22" s="256">
        <f ca="1">SUMIF(INDIRECT(ADDRESS(3,9+ROWS(CUT_LIST)+2,,,"Sensis Vectors ALL")):INDIRECT(ADDRESS(3+ROWS(CORR_MATRIX)-1,9+ROWS(CUT_LIST)+2,,,"Sensis Vectors ALL")),"YC"&amp;$H22&amp;N$1,INDIRECT(ADDRESS(3,$I22,,,"Sensis Vectors ALL")):INDIRECT(ADDRESS(3+ROWS(CORR_MATRIX)-1,$I22,,,"Sensis Vectors ALL")))</f>
        <v>4693.41</v>
      </c>
      <c r="O22" s="256">
        <f ca="1">SUMIF(INDIRECT(ADDRESS(3,9+ROWS(CUT_LIST)+2,,,"Sensis Vectors ALL")):INDIRECT(ADDRESS(3+ROWS(CORR_MATRIX)-1,9+ROWS(CUT_LIST)+2,,,"Sensis Vectors ALL")),"YC"&amp;$H22&amp;O$1,INDIRECT(ADDRESS(3,$I22,,,"Sensis Vectors ALL")):INDIRECT(ADDRESS(3+ROWS(CORR_MATRIX)-1,$I22,,,"Sensis Vectors ALL")))</f>
        <v>1202.9799999999998</v>
      </c>
      <c r="P22" s="256">
        <f ca="1">SUMIF(INDIRECT(ADDRESS(3,9+ROWS(CUT_LIST)+2,,,"Sensis Vectors ALL")):INDIRECT(ADDRESS(3+ROWS(CORR_MATRIX)-1,9+ROWS(CUT_LIST)+2,,,"Sensis Vectors ALL")),"YC"&amp;$H22&amp;P$1,INDIRECT(ADDRESS(3,$I22,,,"Sensis Vectors ALL")):INDIRECT(ADDRESS(3+ROWS(CORR_MATRIX)-1,$I22,,,"Sensis Vectors ALL")))</f>
        <v>3078.8100000000004</v>
      </c>
      <c r="Q22" s="256">
        <f ca="1">SUMIF(INDIRECT(ADDRESS(3,9+ROWS(CUT_LIST)+2,,,"Sensis Vectors ALL")):INDIRECT(ADDRESS(3+ROWS(CORR_MATRIX)-1,9+ROWS(CUT_LIST)+2,,,"Sensis Vectors ALL")),"YC"&amp;$H22&amp;Q$1,INDIRECT(ADDRESS(3,$I22,,,"Sensis Vectors ALL")):INDIRECT(ADDRESS(3+ROWS(CORR_MATRIX)-1,$I22,,,"Sensis Vectors ALL")))</f>
        <v>3718.9400000000019</v>
      </c>
      <c r="R22" s="256">
        <f ca="1">SUMIF(INDIRECT(ADDRESS(3,9+ROWS(CUT_LIST)+2,,,"Sensis Vectors ALL")):INDIRECT(ADDRESS(3+ROWS(CORR_MATRIX)-1,9+ROWS(CUT_LIST)+2,,,"Sensis Vectors ALL")),"YC"&amp;$H22&amp;R$1,INDIRECT(ADDRESS(3,$I22,,,"Sensis Vectors ALL")):INDIRECT(ADDRESS(3+ROWS(CORR_MATRIX)-1,$I22,,,"Sensis Vectors ALL")))</f>
        <v>9465.58</v>
      </c>
      <c r="S22" s="256">
        <f ca="1">SUMIF(INDIRECT(ADDRESS(3,9+ROWS(CUT_LIST)+2,,,"Sensis Vectors ALL")):INDIRECT(ADDRESS(3+ROWS(CORR_MATRIX)-1,9+ROWS(CUT_LIST)+2,,,"Sensis Vectors ALL")),"YC"&amp;$H22&amp;S$1,INDIRECT(ADDRESS(3,$I22,,,"Sensis Vectors ALL")):INDIRECT(ADDRESS(3+ROWS(CORR_MATRIX)-1,$I22,,,"Sensis Vectors ALL")))</f>
        <v>19785.57</v>
      </c>
      <c r="T22" s="256">
        <f ca="1">SUMIF(INDIRECT(ADDRESS(3,9+ROWS(CUT_LIST)+2,,,"Sensis Vectors ALL")):INDIRECT(ADDRESS(3+ROWS(CORR_MATRIX)-1,9+ROWS(CUT_LIST)+2,,,"Sensis Vectors ALL")),"YC"&amp;$H22&amp;T$1,INDIRECT(ADDRESS(3,$I22,,,"Sensis Vectors ALL")):INDIRECT(ADDRESS(3+ROWS(CORR_MATRIX)-1,$I22,,,"Sensis Vectors ALL")))</f>
        <v>38411.140000000007</v>
      </c>
      <c r="U22" s="256">
        <f ca="1">SUMIF(INDIRECT(ADDRESS(3,9+ROWS(CUT_LIST)+2,,,"Sensis Vectors ALL")):INDIRECT(ADDRESS(3+ROWS(CORR_MATRIX)-1,9+ROWS(CUT_LIST)+2,,,"Sensis Vectors ALL")),"YC"&amp;$H22&amp;U$1,INDIRECT(ADDRESS(3,$I22,,,"Sensis Vectors ALL")):INDIRECT(ADDRESS(3+ROWS(CORR_MATRIX)-1,$I22,,,"Sensis Vectors ALL")))</f>
        <v>14477.06</v>
      </c>
      <c r="V22" s="256">
        <f ca="1">SUMIF(INDIRECT(ADDRESS(3,9+ROWS(CUT_LIST)+2,,,"Sensis Vectors ALL")):INDIRECT(ADDRESS(3+ROWS(CORR_MATRIX)-1,9+ROWS(CUT_LIST)+2,,,"Sensis Vectors ALL")),"YC"&amp;$H22&amp;V$1,INDIRECT(ADDRESS(3,$I22,,,"Sensis Vectors ALL")):INDIRECT(ADDRESS(3+ROWS(CORR_MATRIX)-1,$I22,,,"Sensis Vectors ALL")))</f>
        <v>1582.73</v>
      </c>
    </row>
    <row r="23" spans="1:22" x14ac:dyDescent="0.2">
      <c r="A23" s="31">
        <v>3</v>
      </c>
      <c r="B23" s="31">
        <v>3</v>
      </c>
      <c r="C23" s="66" t="s">
        <v>130</v>
      </c>
      <c r="D23" s="66" t="s">
        <v>278</v>
      </c>
      <c r="E23" s="66" t="s">
        <v>173</v>
      </c>
      <c r="F23" s="66" t="s">
        <v>179</v>
      </c>
      <c r="G23" s="95">
        <v>660</v>
      </c>
      <c r="H23" s="73" t="s">
        <v>24</v>
      </c>
      <c r="I23">
        <f t="shared" si="0"/>
        <v>13</v>
      </c>
      <c r="J23" t="str">
        <f t="shared" si="2"/>
        <v>3ALL</v>
      </c>
      <c r="K23" s="257">
        <f ca="1">SUMIF(INDIRECT(ADDRESS(3,9+ROWS(CUT_LIST)+1,,,"Sensis Vectors ALL")):INDIRECT(ADDRESS(3+ROWS(CORR_MATRIX)-1,9+ROWS(CUT_LIST)+1,,,"Sensis Vectors ALL")),"YC"&amp;K$1,INDIRECT(ADDRESS(3,$I23,,,"Sensis Vectors ALL")):INDIRECT(ADDRESS(3+ROWS(CORR_MATRIX)-1,$I23,,,"Sensis Vectors ALL")))</f>
        <v>-8150.64</v>
      </c>
      <c r="L23" s="257">
        <f ca="1">SUMIF(INDIRECT(ADDRESS(3,9+ROWS(CUT_LIST)+1,,,"Sensis Vectors ALL")):INDIRECT(ADDRESS(3+ROWS(CORR_MATRIX)-1,9+ROWS(CUT_LIST)+1,,,"Sensis Vectors ALL")),"YC"&amp;L$1,INDIRECT(ADDRESS(3,$I23,,,"Sensis Vectors ALL")):INDIRECT(ADDRESS(3+ROWS(CORR_MATRIX)-1,$I23,,,"Sensis Vectors ALL")))</f>
        <v>-8126.2</v>
      </c>
      <c r="M23" s="257">
        <f ca="1">SUMIF(INDIRECT(ADDRESS(3,9+ROWS(CUT_LIST)+1,,,"Sensis Vectors ALL")):INDIRECT(ADDRESS(3+ROWS(CORR_MATRIX)-1,9+ROWS(CUT_LIST)+1,,,"Sensis Vectors ALL")),"YC"&amp;M$1,INDIRECT(ADDRESS(3,$I23,,,"Sensis Vectors ALL")):INDIRECT(ADDRESS(3+ROWS(CORR_MATRIX)-1,$I23,,,"Sensis Vectors ALL")))</f>
        <v>7437.35</v>
      </c>
      <c r="N23" s="257">
        <f ca="1">SUMIF(INDIRECT(ADDRESS(3,9+ROWS(CUT_LIST)+1,,,"Sensis Vectors ALL")):INDIRECT(ADDRESS(3+ROWS(CORR_MATRIX)-1,9+ROWS(CUT_LIST)+1,,,"Sensis Vectors ALL")),"YC"&amp;N$1,INDIRECT(ADDRESS(3,$I23,,,"Sensis Vectors ALL")):INDIRECT(ADDRESS(3+ROWS(CORR_MATRIX)-1,$I23,,,"Sensis Vectors ALL")))</f>
        <v>4900.5300000000007</v>
      </c>
      <c r="O23" s="257">
        <f ca="1">SUMIF(INDIRECT(ADDRESS(3,9+ROWS(CUT_LIST)+1,,,"Sensis Vectors ALL")):INDIRECT(ADDRESS(3+ROWS(CORR_MATRIX)-1,9+ROWS(CUT_LIST)+1,,,"Sensis Vectors ALL")),"YC"&amp;O$1,INDIRECT(ADDRESS(3,$I23,,,"Sensis Vectors ALL")):INDIRECT(ADDRESS(3+ROWS(CORR_MATRIX)-1,$I23,,,"Sensis Vectors ALL")))</f>
        <v>1399.7399999999998</v>
      </c>
      <c r="P23" s="257">
        <f ca="1">SUMIF(INDIRECT(ADDRESS(3,9+ROWS(CUT_LIST)+1,,,"Sensis Vectors ALL")):INDIRECT(ADDRESS(3+ROWS(CORR_MATRIX)-1,9+ROWS(CUT_LIST)+1,,,"Sensis Vectors ALL")),"YC"&amp;P$1,INDIRECT(ADDRESS(3,$I23,,,"Sensis Vectors ALL")):INDIRECT(ADDRESS(3+ROWS(CORR_MATRIX)-1,$I23,,,"Sensis Vectors ALL")))</f>
        <v>3022.6200000000003</v>
      </c>
      <c r="Q23" s="257">
        <f ca="1">SUMIF(INDIRECT(ADDRESS(3,9+ROWS(CUT_LIST)+1,,,"Sensis Vectors ALL")):INDIRECT(ADDRESS(3+ROWS(CORR_MATRIX)-1,9+ROWS(CUT_LIST)+1,,,"Sensis Vectors ALL")),"YC"&amp;Q$1,INDIRECT(ADDRESS(3,$I23,,,"Sensis Vectors ALL")):INDIRECT(ADDRESS(3+ROWS(CORR_MATRIX)-1,$I23,,,"Sensis Vectors ALL")))</f>
        <v>3647.7199999999993</v>
      </c>
      <c r="R23" s="257">
        <f ca="1">SUMIF(INDIRECT(ADDRESS(3,9+ROWS(CUT_LIST)+1,,,"Sensis Vectors ALL")):INDIRECT(ADDRESS(3+ROWS(CORR_MATRIX)-1,9+ROWS(CUT_LIST)+1,,,"Sensis Vectors ALL")),"YC"&amp;R$1,INDIRECT(ADDRESS(3,$I23,,,"Sensis Vectors ALL")):INDIRECT(ADDRESS(3+ROWS(CORR_MATRIX)-1,$I23,,,"Sensis Vectors ALL")))</f>
        <v>2426.8600000000006</v>
      </c>
      <c r="S23" s="257">
        <f ca="1">SUMIF(INDIRECT(ADDRESS(3,9+ROWS(CUT_LIST)+1,,,"Sensis Vectors ALL")):INDIRECT(ADDRESS(3+ROWS(CORR_MATRIX)-1,9+ROWS(CUT_LIST)+1,,,"Sensis Vectors ALL")),"YC"&amp;S$1,INDIRECT(ADDRESS(3,$I23,,,"Sensis Vectors ALL")):INDIRECT(ADDRESS(3+ROWS(CORR_MATRIX)-1,$I23,,,"Sensis Vectors ALL")))</f>
        <v>20405.23</v>
      </c>
      <c r="T23" s="257">
        <f ca="1">SUMIF(INDIRECT(ADDRESS(3,9+ROWS(CUT_LIST)+1,,,"Sensis Vectors ALL")):INDIRECT(ADDRESS(3+ROWS(CORR_MATRIX)-1,9+ROWS(CUT_LIST)+1,,,"Sensis Vectors ALL")),"YC"&amp;T$1,INDIRECT(ADDRESS(3,$I23,,,"Sensis Vectors ALL")):INDIRECT(ADDRESS(3+ROWS(CORR_MATRIX)-1,$I23,,,"Sensis Vectors ALL")))</f>
        <v>39653.180000000008</v>
      </c>
      <c r="U23" s="257">
        <f ca="1">SUMIF(INDIRECT(ADDRESS(3,9+ROWS(CUT_LIST)+1,,,"Sensis Vectors ALL")):INDIRECT(ADDRESS(3+ROWS(CORR_MATRIX)-1,9+ROWS(CUT_LIST)+1,,,"Sensis Vectors ALL")),"YC"&amp;U$1,INDIRECT(ADDRESS(3,$I23,,,"Sensis Vectors ALL")):INDIRECT(ADDRESS(3+ROWS(CORR_MATRIX)-1,$I23,,,"Sensis Vectors ALL")))</f>
        <v>23888.03</v>
      </c>
      <c r="V23" s="257">
        <f ca="1">SUMIF(INDIRECT(ADDRESS(3,9+ROWS(CUT_LIST)+1,,,"Sensis Vectors ALL")):INDIRECT(ADDRESS(3+ROWS(CORR_MATRIX)-1,9+ROWS(CUT_LIST)+1,,,"Sensis Vectors ALL")),"YC"&amp;V$1,INDIRECT(ADDRESS(3,$I23,,,"Sensis Vectors ALL")):INDIRECT(ADDRESS(3+ROWS(CORR_MATRIX)-1,$I23,,,"Sensis Vectors ALL")))</f>
        <v>4545.07</v>
      </c>
    </row>
    <row r="24" spans="1:22" x14ac:dyDescent="0.2">
      <c r="A24" s="63">
        <v>3</v>
      </c>
      <c r="B24" s="63"/>
      <c r="C24" s="63"/>
      <c r="D24" s="63" t="s">
        <v>278</v>
      </c>
      <c r="E24" s="63"/>
      <c r="F24" s="63"/>
      <c r="G24" s="63"/>
      <c r="H24" s="63" t="s">
        <v>32</v>
      </c>
      <c r="I24" s="61">
        <f t="shared" si="0"/>
        <v>13</v>
      </c>
      <c r="J24" s="61" t="str">
        <f t="shared" si="2"/>
        <v>3AUD</v>
      </c>
      <c r="K24" s="256">
        <f ca="1">SUMIF(INDIRECT(ADDRESS(3,9+ROWS(CUT_LIST)+2,,,"Sensis Vectors ALL")):INDIRECT(ADDRESS(3+ROWS(CORR_MATRIX)-1,9+ROWS(CUT_LIST)+2,,,"Sensis Vectors ALL")),"YC"&amp;$H24&amp;K$1,INDIRECT(ADDRESS(3,$I24,,,"Sensis Vectors ALL")):INDIRECT(ADDRESS(3+ROWS(CORR_MATRIX)-1,$I24,,,"Sensis Vectors ALL")))</f>
        <v>0</v>
      </c>
      <c r="L24" s="256">
        <f ca="1">SUMIF(INDIRECT(ADDRESS(3,9+ROWS(CUT_LIST)+2,,,"Sensis Vectors ALL")):INDIRECT(ADDRESS(3+ROWS(CORR_MATRIX)-1,9+ROWS(CUT_LIST)+2,,,"Sensis Vectors ALL")),"YC"&amp;$H24&amp;L$1,INDIRECT(ADDRESS(3,$I24,,,"Sensis Vectors ALL")):INDIRECT(ADDRESS(3+ROWS(CORR_MATRIX)-1,$I24,,,"Sensis Vectors ALL")))</f>
        <v>0</v>
      </c>
      <c r="M24" s="256">
        <f ca="1">SUMIF(INDIRECT(ADDRESS(3,9+ROWS(CUT_LIST)+2,,,"Sensis Vectors ALL")):INDIRECT(ADDRESS(3+ROWS(CORR_MATRIX)-1,9+ROWS(CUT_LIST)+2,,,"Sensis Vectors ALL")),"YC"&amp;$H24&amp;M$1,INDIRECT(ADDRESS(3,$I24,,,"Sensis Vectors ALL")):INDIRECT(ADDRESS(3+ROWS(CORR_MATRIX)-1,$I24,,,"Sensis Vectors ALL")))</f>
        <v>0</v>
      </c>
      <c r="N24" s="256">
        <f ca="1">SUMIF(INDIRECT(ADDRESS(3,9+ROWS(CUT_LIST)+2,,,"Sensis Vectors ALL")):INDIRECT(ADDRESS(3+ROWS(CORR_MATRIX)-1,9+ROWS(CUT_LIST)+2,,,"Sensis Vectors ALL")),"YC"&amp;$H24&amp;N$1,INDIRECT(ADDRESS(3,$I24,,,"Sensis Vectors ALL")):INDIRECT(ADDRESS(3+ROWS(CORR_MATRIX)-1,$I24,,,"Sensis Vectors ALL")))</f>
        <v>0</v>
      </c>
      <c r="O24" s="256">
        <f ca="1">SUMIF(INDIRECT(ADDRESS(3,9+ROWS(CUT_LIST)+2,,,"Sensis Vectors ALL")):INDIRECT(ADDRESS(3+ROWS(CORR_MATRIX)-1,9+ROWS(CUT_LIST)+2,,,"Sensis Vectors ALL")),"YC"&amp;$H24&amp;O$1,INDIRECT(ADDRESS(3,$I24,,,"Sensis Vectors ALL")):INDIRECT(ADDRESS(3+ROWS(CORR_MATRIX)-1,$I24,,,"Sensis Vectors ALL")))</f>
        <v>0</v>
      </c>
      <c r="P24" s="256">
        <f ca="1">SUMIF(INDIRECT(ADDRESS(3,9+ROWS(CUT_LIST)+2,,,"Sensis Vectors ALL")):INDIRECT(ADDRESS(3+ROWS(CORR_MATRIX)-1,9+ROWS(CUT_LIST)+2,,,"Sensis Vectors ALL")),"YC"&amp;$H24&amp;P$1,INDIRECT(ADDRESS(3,$I24,,,"Sensis Vectors ALL")):INDIRECT(ADDRESS(3+ROWS(CORR_MATRIX)-1,$I24,,,"Sensis Vectors ALL")))</f>
        <v>0</v>
      </c>
      <c r="Q24" s="256">
        <f ca="1">SUMIF(INDIRECT(ADDRESS(3,9+ROWS(CUT_LIST)+2,,,"Sensis Vectors ALL")):INDIRECT(ADDRESS(3+ROWS(CORR_MATRIX)-1,9+ROWS(CUT_LIST)+2,,,"Sensis Vectors ALL")),"YC"&amp;$H24&amp;Q$1,INDIRECT(ADDRESS(3,$I24,,,"Sensis Vectors ALL")):INDIRECT(ADDRESS(3+ROWS(CORR_MATRIX)-1,$I24,,,"Sensis Vectors ALL")))</f>
        <v>0</v>
      </c>
      <c r="R24" s="256">
        <f ca="1">SUMIF(INDIRECT(ADDRESS(3,9+ROWS(CUT_LIST)+2,,,"Sensis Vectors ALL")):INDIRECT(ADDRESS(3+ROWS(CORR_MATRIX)-1,9+ROWS(CUT_LIST)+2,,,"Sensis Vectors ALL")),"YC"&amp;$H24&amp;R$1,INDIRECT(ADDRESS(3,$I24,,,"Sensis Vectors ALL")):INDIRECT(ADDRESS(3+ROWS(CORR_MATRIX)-1,$I24,,,"Sensis Vectors ALL")))</f>
        <v>0</v>
      </c>
      <c r="S24" s="256">
        <f ca="1">SUMIF(INDIRECT(ADDRESS(3,9+ROWS(CUT_LIST)+2,,,"Sensis Vectors ALL")):INDIRECT(ADDRESS(3+ROWS(CORR_MATRIX)-1,9+ROWS(CUT_LIST)+2,,,"Sensis Vectors ALL")),"YC"&amp;$H24&amp;S$1,INDIRECT(ADDRESS(3,$I24,,,"Sensis Vectors ALL")):INDIRECT(ADDRESS(3+ROWS(CORR_MATRIX)-1,$I24,,,"Sensis Vectors ALL")))</f>
        <v>0</v>
      </c>
      <c r="T24" s="256">
        <f ca="1">SUMIF(INDIRECT(ADDRESS(3,9+ROWS(CUT_LIST)+2,,,"Sensis Vectors ALL")):INDIRECT(ADDRESS(3+ROWS(CORR_MATRIX)-1,9+ROWS(CUT_LIST)+2,,,"Sensis Vectors ALL")),"YC"&amp;$H24&amp;T$1,INDIRECT(ADDRESS(3,$I24,,,"Sensis Vectors ALL")):INDIRECT(ADDRESS(3+ROWS(CORR_MATRIX)-1,$I24,,,"Sensis Vectors ALL")))</f>
        <v>0</v>
      </c>
      <c r="U24" s="256">
        <f ca="1">SUMIF(INDIRECT(ADDRESS(3,9+ROWS(CUT_LIST)+2,,,"Sensis Vectors ALL")):INDIRECT(ADDRESS(3+ROWS(CORR_MATRIX)-1,9+ROWS(CUT_LIST)+2,,,"Sensis Vectors ALL")),"YC"&amp;$H24&amp;U$1,INDIRECT(ADDRESS(3,$I24,,,"Sensis Vectors ALL")):INDIRECT(ADDRESS(3+ROWS(CORR_MATRIX)-1,$I24,,,"Sensis Vectors ALL")))</f>
        <v>0</v>
      </c>
      <c r="V24" s="256">
        <f ca="1">SUMIF(INDIRECT(ADDRESS(3,9+ROWS(CUT_LIST)+2,,,"Sensis Vectors ALL")):INDIRECT(ADDRESS(3+ROWS(CORR_MATRIX)-1,9+ROWS(CUT_LIST)+2,,,"Sensis Vectors ALL")),"YC"&amp;$H24&amp;V$1,INDIRECT(ADDRESS(3,$I24,,,"Sensis Vectors ALL")):INDIRECT(ADDRESS(3+ROWS(CORR_MATRIX)-1,$I24,,,"Sensis Vectors ALL")))</f>
        <v>0</v>
      </c>
    </row>
    <row r="25" spans="1:22" x14ac:dyDescent="0.2">
      <c r="A25" s="63">
        <v>3</v>
      </c>
      <c r="B25" s="63"/>
      <c r="C25" s="63"/>
      <c r="D25" s="63" t="s">
        <v>278</v>
      </c>
      <c r="E25" s="63"/>
      <c r="F25" s="63"/>
      <c r="G25" s="63"/>
      <c r="H25" s="63" t="s">
        <v>9</v>
      </c>
      <c r="I25" s="61">
        <f t="shared" si="0"/>
        <v>13</v>
      </c>
      <c r="J25" s="61" t="str">
        <f t="shared" si="2"/>
        <v>3CAD</v>
      </c>
      <c r="K25" s="256">
        <f ca="1">SUMIF(INDIRECT(ADDRESS(3,9+ROWS(CUT_LIST)+2,,,"Sensis Vectors ALL")):INDIRECT(ADDRESS(3+ROWS(CORR_MATRIX)-1,9+ROWS(CUT_LIST)+2,,,"Sensis Vectors ALL")),"YC"&amp;$H25&amp;K$1,INDIRECT(ADDRESS(3,$I25,,,"Sensis Vectors ALL")):INDIRECT(ADDRESS(3+ROWS(CORR_MATRIX)-1,$I25,,,"Sensis Vectors ALL")))</f>
        <v>0</v>
      </c>
      <c r="L25" s="256">
        <f ca="1">SUMIF(INDIRECT(ADDRESS(3,9+ROWS(CUT_LIST)+2,,,"Sensis Vectors ALL")):INDIRECT(ADDRESS(3+ROWS(CORR_MATRIX)-1,9+ROWS(CUT_LIST)+2,,,"Sensis Vectors ALL")),"YC"&amp;$H25&amp;L$1,INDIRECT(ADDRESS(3,$I25,,,"Sensis Vectors ALL")):INDIRECT(ADDRESS(3+ROWS(CORR_MATRIX)-1,$I25,,,"Sensis Vectors ALL")))</f>
        <v>49.580000000000005</v>
      </c>
      <c r="M25" s="256">
        <f ca="1">SUMIF(INDIRECT(ADDRESS(3,9+ROWS(CUT_LIST)+2,,,"Sensis Vectors ALL")):INDIRECT(ADDRESS(3+ROWS(CORR_MATRIX)-1,9+ROWS(CUT_LIST)+2,,,"Sensis Vectors ALL")),"YC"&amp;$H25&amp;M$1,INDIRECT(ADDRESS(3,$I25,,,"Sensis Vectors ALL")):INDIRECT(ADDRESS(3+ROWS(CORR_MATRIX)-1,$I25,,,"Sensis Vectors ALL")))</f>
        <v>-1.38</v>
      </c>
      <c r="N25" s="256">
        <f ca="1">SUMIF(INDIRECT(ADDRESS(3,9+ROWS(CUT_LIST)+2,,,"Sensis Vectors ALL")):INDIRECT(ADDRESS(3+ROWS(CORR_MATRIX)-1,9+ROWS(CUT_LIST)+2,,,"Sensis Vectors ALL")),"YC"&amp;$H25&amp;N$1,INDIRECT(ADDRESS(3,$I25,,,"Sensis Vectors ALL")):INDIRECT(ADDRESS(3+ROWS(CORR_MATRIX)-1,$I25,,,"Sensis Vectors ALL")))</f>
        <v>-2.0699999999999998</v>
      </c>
      <c r="O25" s="256">
        <f ca="1">SUMIF(INDIRECT(ADDRESS(3,9+ROWS(CUT_LIST)+2,,,"Sensis Vectors ALL")):INDIRECT(ADDRESS(3+ROWS(CORR_MATRIX)-1,9+ROWS(CUT_LIST)+2,,,"Sensis Vectors ALL")),"YC"&amp;$H25&amp;O$1,INDIRECT(ADDRESS(3,$I25,,,"Sensis Vectors ALL")):INDIRECT(ADDRESS(3+ROWS(CORR_MATRIX)-1,$I25,,,"Sensis Vectors ALL")))</f>
        <v>-3.44</v>
      </c>
      <c r="P25" s="256">
        <f ca="1">SUMIF(INDIRECT(ADDRESS(3,9+ROWS(CUT_LIST)+2,,,"Sensis Vectors ALL")):INDIRECT(ADDRESS(3+ROWS(CORR_MATRIX)-1,9+ROWS(CUT_LIST)+2,,,"Sensis Vectors ALL")),"YC"&amp;$H25&amp;P$1,INDIRECT(ADDRESS(3,$I25,,,"Sensis Vectors ALL")):INDIRECT(ADDRESS(3+ROWS(CORR_MATRIX)-1,$I25,,,"Sensis Vectors ALL")))</f>
        <v>-8.61</v>
      </c>
      <c r="Q25" s="256">
        <f ca="1">SUMIF(INDIRECT(ADDRESS(3,9+ROWS(CUT_LIST)+2,,,"Sensis Vectors ALL")):INDIRECT(ADDRESS(3+ROWS(CORR_MATRIX)-1,9+ROWS(CUT_LIST)+2,,,"Sensis Vectors ALL")),"YC"&amp;$H25&amp;Q$1,INDIRECT(ADDRESS(3,$I25,,,"Sensis Vectors ALL")):INDIRECT(ADDRESS(3+ROWS(CORR_MATRIX)-1,$I25,,,"Sensis Vectors ALL")))</f>
        <v>-64.03</v>
      </c>
      <c r="R25" s="256">
        <f ca="1">SUMIF(INDIRECT(ADDRESS(3,9+ROWS(CUT_LIST)+2,,,"Sensis Vectors ALL")):INDIRECT(ADDRESS(3+ROWS(CORR_MATRIX)-1,9+ROWS(CUT_LIST)+2,,,"Sensis Vectors ALL")),"YC"&amp;$H25&amp;R$1,INDIRECT(ADDRESS(3,$I25,,,"Sensis Vectors ALL")):INDIRECT(ADDRESS(3+ROWS(CORR_MATRIX)-1,$I25,,,"Sensis Vectors ALL")))</f>
        <v>-6992.92</v>
      </c>
      <c r="S25" s="256">
        <f ca="1">SUMIF(INDIRECT(ADDRESS(3,9+ROWS(CUT_LIST)+2,,,"Sensis Vectors ALL")):INDIRECT(ADDRESS(3+ROWS(CORR_MATRIX)-1,9+ROWS(CUT_LIST)+2,,,"Sensis Vectors ALL")),"YC"&amp;$H25&amp;S$1,INDIRECT(ADDRESS(3,$I25,,,"Sensis Vectors ALL")):INDIRECT(ADDRESS(3+ROWS(CORR_MATRIX)-1,$I25,,,"Sensis Vectors ALL")))</f>
        <v>585.38</v>
      </c>
      <c r="T25" s="256">
        <f ca="1">SUMIF(INDIRECT(ADDRESS(3,9+ROWS(CUT_LIST)+2,,,"Sensis Vectors ALL")):INDIRECT(ADDRESS(3+ROWS(CORR_MATRIX)-1,9+ROWS(CUT_LIST)+2,,,"Sensis Vectors ALL")),"YC"&amp;$H25&amp;T$1,INDIRECT(ADDRESS(3,$I25,,,"Sensis Vectors ALL")):INDIRECT(ADDRESS(3+ROWS(CORR_MATRIX)-1,$I25,,,"Sensis Vectors ALL")))</f>
        <v>1244.01</v>
      </c>
      <c r="U25" s="256">
        <f ca="1">SUMIF(INDIRECT(ADDRESS(3,9+ROWS(CUT_LIST)+2,,,"Sensis Vectors ALL")):INDIRECT(ADDRESS(3+ROWS(CORR_MATRIX)-1,9+ROWS(CUT_LIST)+2,,,"Sensis Vectors ALL")),"YC"&amp;$H25&amp;U$1,INDIRECT(ADDRESS(3,$I25,,,"Sensis Vectors ALL")):INDIRECT(ADDRESS(3+ROWS(CORR_MATRIX)-1,$I25,,,"Sensis Vectors ALL")))</f>
        <v>9410.9699999999993</v>
      </c>
      <c r="V25" s="256">
        <f ca="1">SUMIF(INDIRECT(ADDRESS(3,9+ROWS(CUT_LIST)+2,,,"Sensis Vectors ALL")):INDIRECT(ADDRESS(3+ROWS(CORR_MATRIX)-1,9+ROWS(CUT_LIST)+2,,,"Sensis Vectors ALL")),"YC"&amp;$H25&amp;V$1,INDIRECT(ADDRESS(3,$I25,,,"Sensis Vectors ALL")):INDIRECT(ADDRESS(3+ROWS(CORR_MATRIX)-1,$I25,,,"Sensis Vectors ALL")))</f>
        <v>2962.34</v>
      </c>
    </row>
    <row r="26" spans="1:22" x14ac:dyDescent="0.2">
      <c r="A26" s="63">
        <v>3</v>
      </c>
      <c r="B26" s="63"/>
      <c r="C26" s="63"/>
      <c r="D26" s="63" t="s">
        <v>278</v>
      </c>
      <c r="E26" s="63"/>
      <c r="F26" s="63"/>
      <c r="G26" s="63"/>
      <c r="H26" s="63" t="s">
        <v>18</v>
      </c>
      <c r="I26" s="61">
        <f t="shared" si="0"/>
        <v>13</v>
      </c>
      <c r="J26" s="61" t="str">
        <f t="shared" si="2"/>
        <v>3EUR</v>
      </c>
      <c r="K26" s="256">
        <f ca="1">SUMIF(INDIRECT(ADDRESS(3,9+ROWS(CUT_LIST)+2,,,"Sensis Vectors ALL")):INDIRECT(ADDRESS(3+ROWS(CORR_MATRIX)-1,9+ROWS(CUT_LIST)+2,,,"Sensis Vectors ALL")),"YC"&amp;$H26&amp;K$1,INDIRECT(ADDRESS(3,$I26,,,"Sensis Vectors ALL")):INDIRECT(ADDRESS(3+ROWS(CORR_MATRIX)-1,$I26,,,"Sensis Vectors ALL")))</f>
        <v>0</v>
      </c>
      <c r="L26" s="256">
        <f ca="1">SUMIF(INDIRECT(ADDRESS(3,9+ROWS(CUT_LIST)+2,,,"Sensis Vectors ALL")):INDIRECT(ADDRESS(3+ROWS(CORR_MATRIX)-1,9+ROWS(CUT_LIST)+2,,,"Sensis Vectors ALL")),"YC"&amp;$H26&amp;L$1,INDIRECT(ADDRESS(3,$I26,,,"Sensis Vectors ALL")):INDIRECT(ADDRESS(3+ROWS(CORR_MATRIX)-1,$I26,,,"Sensis Vectors ALL")))</f>
        <v>0</v>
      </c>
      <c r="M26" s="256">
        <f ca="1">SUMIF(INDIRECT(ADDRESS(3,9+ROWS(CUT_LIST)+2,,,"Sensis Vectors ALL")):INDIRECT(ADDRESS(3+ROWS(CORR_MATRIX)-1,9+ROWS(CUT_LIST)+2,,,"Sensis Vectors ALL")),"YC"&amp;$H26&amp;M$1,INDIRECT(ADDRESS(3,$I26,,,"Sensis Vectors ALL")):INDIRECT(ADDRESS(3+ROWS(CORR_MATRIX)-1,$I26,,,"Sensis Vectors ALL")))</f>
        <v>0</v>
      </c>
      <c r="N26" s="256">
        <f ca="1">SUMIF(INDIRECT(ADDRESS(3,9+ROWS(CUT_LIST)+2,,,"Sensis Vectors ALL")):INDIRECT(ADDRESS(3+ROWS(CORR_MATRIX)-1,9+ROWS(CUT_LIST)+2,,,"Sensis Vectors ALL")),"YC"&amp;$H26&amp;N$1,INDIRECT(ADDRESS(3,$I26,,,"Sensis Vectors ALL")):INDIRECT(ADDRESS(3+ROWS(CORR_MATRIX)-1,$I26,,,"Sensis Vectors ALL")))</f>
        <v>0</v>
      </c>
      <c r="O26" s="256">
        <f ca="1">SUMIF(INDIRECT(ADDRESS(3,9+ROWS(CUT_LIST)+2,,,"Sensis Vectors ALL")):INDIRECT(ADDRESS(3+ROWS(CORR_MATRIX)-1,9+ROWS(CUT_LIST)+2,,,"Sensis Vectors ALL")),"YC"&amp;$H26&amp;O$1,INDIRECT(ADDRESS(3,$I26,,,"Sensis Vectors ALL")):INDIRECT(ADDRESS(3+ROWS(CORR_MATRIX)-1,$I26,,,"Sensis Vectors ALL")))</f>
        <v>0</v>
      </c>
      <c r="P26" s="256">
        <f ca="1">SUMIF(INDIRECT(ADDRESS(3,9+ROWS(CUT_LIST)+2,,,"Sensis Vectors ALL")):INDIRECT(ADDRESS(3+ROWS(CORR_MATRIX)-1,9+ROWS(CUT_LIST)+2,,,"Sensis Vectors ALL")),"YC"&amp;$H26&amp;P$1,INDIRECT(ADDRESS(3,$I26,,,"Sensis Vectors ALL")):INDIRECT(ADDRESS(3+ROWS(CORR_MATRIX)-1,$I26,,,"Sensis Vectors ALL")))</f>
        <v>0</v>
      </c>
      <c r="Q26" s="256">
        <f ca="1">SUMIF(INDIRECT(ADDRESS(3,9+ROWS(CUT_LIST)+2,,,"Sensis Vectors ALL")):INDIRECT(ADDRESS(3+ROWS(CORR_MATRIX)-1,9+ROWS(CUT_LIST)+2,,,"Sensis Vectors ALL")),"YC"&amp;$H26&amp;Q$1,INDIRECT(ADDRESS(3,$I26,,,"Sensis Vectors ALL")):INDIRECT(ADDRESS(3+ROWS(CORR_MATRIX)-1,$I26,,,"Sensis Vectors ALL")))</f>
        <v>0</v>
      </c>
      <c r="R26" s="256">
        <f ca="1">SUMIF(INDIRECT(ADDRESS(3,9+ROWS(CUT_LIST)+2,,,"Sensis Vectors ALL")):INDIRECT(ADDRESS(3+ROWS(CORR_MATRIX)-1,9+ROWS(CUT_LIST)+2,,,"Sensis Vectors ALL")),"YC"&amp;$H26&amp;R$1,INDIRECT(ADDRESS(3,$I26,,,"Sensis Vectors ALL")):INDIRECT(ADDRESS(3+ROWS(CORR_MATRIX)-1,$I26,,,"Sensis Vectors ALL")))</f>
        <v>0</v>
      </c>
      <c r="S26" s="256">
        <f ca="1">SUMIF(INDIRECT(ADDRESS(3,9+ROWS(CUT_LIST)+2,,,"Sensis Vectors ALL")):INDIRECT(ADDRESS(3+ROWS(CORR_MATRIX)-1,9+ROWS(CUT_LIST)+2,,,"Sensis Vectors ALL")),"YC"&amp;$H26&amp;S$1,INDIRECT(ADDRESS(3,$I26,,,"Sensis Vectors ALL")):INDIRECT(ADDRESS(3+ROWS(CORR_MATRIX)-1,$I26,,,"Sensis Vectors ALL")))</f>
        <v>0</v>
      </c>
      <c r="T26" s="256">
        <f ca="1">SUMIF(INDIRECT(ADDRESS(3,9+ROWS(CUT_LIST)+2,,,"Sensis Vectors ALL")):INDIRECT(ADDRESS(3+ROWS(CORR_MATRIX)-1,9+ROWS(CUT_LIST)+2,,,"Sensis Vectors ALL")),"YC"&amp;$H26&amp;T$1,INDIRECT(ADDRESS(3,$I26,,,"Sensis Vectors ALL")):INDIRECT(ADDRESS(3+ROWS(CORR_MATRIX)-1,$I26,,,"Sensis Vectors ALL")))</f>
        <v>0</v>
      </c>
      <c r="U26" s="256">
        <f ca="1">SUMIF(INDIRECT(ADDRESS(3,9+ROWS(CUT_LIST)+2,,,"Sensis Vectors ALL")):INDIRECT(ADDRESS(3+ROWS(CORR_MATRIX)-1,9+ROWS(CUT_LIST)+2,,,"Sensis Vectors ALL")),"YC"&amp;$H26&amp;U$1,INDIRECT(ADDRESS(3,$I26,,,"Sensis Vectors ALL")):INDIRECT(ADDRESS(3+ROWS(CORR_MATRIX)-1,$I26,,,"Sensis Vectors ALL")))</f>
        <v>0</v>
      </c>
      <c r="V26" s="256">
        <f ca="1">SUMIF(INDIRECT(ADDRESS(3,9+ROWS(CUT_LIST)+2,,,"Sensis Vectors ALL")):INDIRECT(ADDRESS(3+ROWS(CORR_MATRIX)-1,9+ROWS(CUT_LIST)+2,,,"Sensis Vectors ALL")),"YC"&amp;$H26&amp;V$1,INDIRECT(ADDRESS(3,$I26,,,"Sensis Vectors ALL")):INDIRECT(ADDRESS(3+ROWS(CORR_MATRIX)-1,$I26,,,"Sensis Vectors ALL")))</f>
        <v>0</v>
      </c>
    </row>
    <row r="27" spans="1:22" x14ac:dyDescent="0.2">
      <c r="A27" s="63">
        <v>3</v>
      </c>
      <c r="B27" s="63"/>
      <c r="C27" s="63"/>
      <c r="D27" s="63" t="s">
        <v>278</v>
      </c>
      <c r="E27" s="63"/>
      <c r="F27" s="63"/>
      <c r="G27" s="63"/>
      <c r="H27" s="63" t="s">
        <v>39</v>
      </c>
      <c r="I27" s="61">
        <f t="shared" si="0"/>
        <v>13</v>
      </c>
      <c r="J27" s="61" t="str">
        <f t="shared" si="2"/>
        <v>3GBP</v>
      </c>
      <c r="K27" s="256">
        <f ca="1">SUMIF(INDIRECT(ADDRESS(3,9+ROWS(CUT_LIST)+2,,,"Sensis Vectors ALL")):INDIRECT(ADDRESS(3+ROWS(CORR_MATRIX)-1,9+ROWS(CUT_LIST)+2,,,"Sensis Vectors ALL")),"YC"&amp;$H27&amp;K$1,INDIRECT(ADDRESS(3,$I27,,,"Sensis Vectors ALL")):INDIRECT(ADDRESS(3+ROWS(CORR_MATRIX)-1,$I27,,,"Sensis Vectors ALL")))</f>
        <v>0</v>
      </c>
      <c r="L27" s="256">
        <f ca="1">SUMIF(INDIRECT(ADDRESS(3,9+ROWS(CUT_LIST)+2,,,"Sensis Vectors ALL")):INDIRECT(ADDRESS(3+ROWS(CORR_MATRIX)-1,9+ROWS(CUT_LIST)+2,,,"Sensis Vectors ALL")),"YC"&amp;$H27&amp;L$1,INDIRECT(ADDRESS(3,$I27,,,"Sensis Vectors ALL")):INDIRECT(ADDRESS(3+ROWS(CORR_MATRIX)-1,$I27,,,"Sensis Vectors ALL")))</f>
        <v>0</v>
      </c>
      <c r="M27" s="256">
        <f ca="1">SUMIF(INDIRECT(ADDRESS(3,9+ROWS(CUT_LIST)+2,,,"Sensis Vectors ALL")):INDIRECT(ADDRESS(3+ROWS(CORR_MATRIX)-1,9+ROWS(CUT_LIST)+2,,,"Sensis Vectors ALL")),"YC"&amp;$H27&amp;M$1,INDIRECT(ADDRESS(3,$I27,,,"Sensis Vectors ALL")):INDIRECT(ADDRESS(3+ROWS(CORR_MATRIX)-1,$I27,,,"Sensis Vectors ALL")))</f>
        <v>0</v>
      </c>
      <c r="N27" s="256">
        <f ca="1">SUMIF(INDIRECT(ADDRESS(3,9+ROWS(CUT_LIST)+2,,,"Sensis Vectors ALL")):INDIRECT(ADDRESS(3+ROWS(CORR_MATRIX)-1,9+ROWS(CUT_LIST)+2,,,"Sensis Vectors ALL")),"YC"&amp;$H27&amp;N$1,INDIRECT(ADDRESS(3,$I27,,,"Sensis Vectors ALL")):INDIRECT(ADDRESS(3+ROWS(CORR_MATRIX)-1,$I27,,,"Sensis Vectors ALL")))</f>
        <v>0</v>
      </c>
      <c r="O27" s="256">
        <f ca="1">SUMIF(INDIRECT(ADDRESS(3,9+ROWS(CUT_LIST)+2,,,"Sensis Vectors ALL")):INDIRECT(ADDRESS(3+ROWS(CORR_MATRIX)-1,9+ROWS(CUT_LIST)+2,,,"Sensis Vectors ALL")),"YC"&amp;$H27&amp;O$1,INDIRECT(ADDRESS(3,$I27,,,"Sensis Vectors ALL")):INDIRECT(ADDRESS(3+ROWS(CORR_MATRIX)-1,$I27,,,"Sensis Vectors ALL")))</f>
        <v>0</v>
      </c>
      <c r="P27" s="256">
        <f ca="1">SUMIF(INDIRECT(ADDRESS(3,9+ROWS(CUT_LIST)+2,,,"Sensis Vectors ALL")):INDIRECT(ADDRESS(3+ROWS(CORR_MATRIX)-1,9+ROWS(CUT_LIST)+2,,,"Sensis Vectors ALL")),"YC"&amp;$H27&amp;P$1,INDIRECT(ADDRESS(3,$I27,,,"Sensis Vectors ALL")):INDIRECT(ADDRESS(3+ROWS(CORR_MATRIX)-1,$I27,,,"Sensis Vectors ALL")))</f>
        <v>0</v>
      </c>
      <c r="Q27" s="256">
        <f ca="1">SUMIF(INDIRECT(ADDRESS(3,9+ROWS(CUT_LIST)+2,,,"Sensis Vectors ALL")):INDIRECT(ADDRESS(3+ROWS(CORR_MATRIX)-1,9+ROWS(CUT_LIST)+2,,,"Sensis Vectors ALL")),"YC"&amp;$H27&amp;Q$1,INDIRECT(ADDRESS(3,$I27,,,"Sensis Vectors ALL")):INDIRECT(ADDRESS(3+ROWS(CORR_MATRIX)-1,$I27,,,"Sensis Vectors ALL")))</f>
        <v>0</v>
      </c>
      <c r="R27" s="256">
        <f ca="1">SUMIF(INDIRECT(ADDRESS(3,9+ROWS(CUT_LIST)+2,,,"Sensis Vectors ALL")):INDIRECT(ADDRESS(3+ROWS(CORR_MATRIX)-1,9+ROWS(CUT_LIST)+2,,,"Sensis Vectors ALL")),"YC"&amp;$H27&amp;R$1,INDIRECT(ADDRESS(3,$I27,,,"Sensis Vectors ALL")):INDIRECT(ADDRESS(3+ROWS(CORR_MATRIX)-1,$I27,,,"Sensis Vectors ALL")))</f>
        <v>0</v>
      </c>
      <c r="S27" s="256">
        <f ca="1">SUMIF(INDIRECT(ADDRESS(3,9+ROWS(CUT_LIST)+2,,,"Sensis Vectors ALL")):INDIRECT(ADDRESS(3+ROWS(CORR_MATRIX)-1,9+ROWS(CUT_LIST)+2,,,"Sensis Vectors ALL")),"YC"&amp;$H27&amp;S$1,INDIRECT(ADDRESS(3,$I27,,,"Sensis Vectors ALL")):INDIRECT(ADDRESS(3+ROWS(CORR_MATRIX)-1,$I27,,,"Sensis Vectors ALL")))</f>
        <v>0</v>
      </c>
      <c r="T27" s="256">
        <f ca="1">SUMIF(INDIRECT(ADDRESS(3,9+ROWS(CUT_LIST)+2,,,"Sensis Vectors ALL")):INDIRECT(ADDRESS(3+ROWS(CORR_MATRIX)-1,9+ROWS(CUT_LIST)+2,,,"Sensis Vectors ALL")),"YC"&amp;$H27&amp;T$1,INDIRECT(ADDRESS(3,$I27,,,"Sensis Vectors ALL")):INDIRECT(ADDRESS(3+ROWS(CORR_MATRIX)-1,$I27,,,"Sensis Vectors ALL")))</f>
        <v>0</v>
      </c>
      <c r="U27" s="256">
        <f ca="1">SUMIF(INDIRECT(ADDRESS(3,9+ROWS(CUT_LIST)+2,,,"Sensis Vectors ALL")):INDIRECT(ADDRESS(3+ROWS(CORR_MATRIX)-1,9+ROWS(CUT_LIST)+2,,,"Sensis Vectors ALL")),"YC"&amp;$H27&amp;U$1,INDIRECT(ADDRESS(3,$I27,,,"Sensis Vectors ALL")):INDIRECT(ADDRESS(3+ROWS(CORR_MATRIX)-1,$I27,,,"Sensis Vectors ALL")))</f>
        <v>0</v>
      </c>
      <c r="V27" s="256">
        <f ca="1">SUMIF(INDIRECT(ADDRESS(3,9+ROWS(CUT_LIST)+2,,,"Sensis Vectors ALL")):INDIRECT(ADDRESS(3+ROWS(CORR_MATRIX)-1,9+ROWS(CUT_LIST)+2,,,"Sensis Vectors ALL")),"YC"&amp;$H27&amp;V$1,INDIRECT(ADDRESS(3,$I27,,,"Sensis Vectors ALL")):INDIRECT(ADDRESS(3+ROWS(CORR_MATRIX)-1,$I27,,,"Sensis Vectors ALL")))</f>
        <v>0</v>
      </c>
    </row>
    <row r="28" spans="1:22" x14ac:dyDescent="0.2">
      <c r="A28" s="63">
        <v>3</v>
      </c>
      <c r="B28" s="63"/>
      <c r="C28" s="63"/>
      <c r="D28" s="63" t="s">
        <v>278</v>
      </c>
      <c r="E28" s="63"/>
      <c r="F28" s="63"/>
      <c r="G28" s="63"/>
      <c r="H28" s="63" t="s">
        <v>31</v>
      </c>
      <c r="I28" s="61">
        <f t="shared" si="0"/>
        <v>13</v>
      </c>
      <c r="J28" s="61" t="str">
        <f t="shared" si="2"/>
        <v>3JPY</v>
      </c>
      <c r="K28" s="256">
        <f ca="1">SUMIF(INDIRECT(ADDRESS(3,9+ROWS(CUT_LIST)+2,,,"Sensis Vectors ALL")):INDIRECT(ADDRESS(3+ROWS(CORR_MATRIX)-1,9+ROWS(CUT_LIST)+2,,,"Sensis Vectors ALL")),"YC"&amp;$H28&amp;K$1,INDIRECT(ADDRESS(3,$I28,,,"Sensis Vectors ALL")):INDIRECT(ADDRESS(3+ROWS(CORR_MATRIX)-1,$I28,,,"Sensis Vectors ALL")))</f>
        <v>0</v>
      </c>
      <c r="L28" s="256">
        <f ca="1">SUMIF(INDIRECT(ADDRESS(3,9+ROWS(CUT_LIST)+2,,,"Sensis Vectors ALL")):INDIRECT(ADDRESS(3+ROWS(CORR_MATRIX)-1,9+ROWS(CUT_LIST)+2,,,"Sensis Vectors ALL")),"YC"&amp;$H28&amp;L$1,INDIRECT(ADDRESS(3,$I28,,,"Sensis Vectors ALL")):INDIRECT(ADDRESS(3+ROWS(CORR_MATRIX)-1,$I28,,,"Sensis Vectors ALL")))</f>
        <v>0</v>
      </c>
      <c r="M28" s="256">
        <f ca="1">SUMIF(INDIRECT(ADDRESS(3,9+ROWS(CUT_LIST)+2,,,"Sensis Vectors ALL")):INDIRECT(ADDRESS(3+ROWS(CORR_MATRIX)-1,9+ROWS(CUT_LIST)+2,,,"Sensis Vectors ALL")),"YC"&amp;$H28&amp;M$1,INDIRECT(ADDRESS(3,$I28,,,"Sensis Vectors ALL")):INDIRECT(ADDRESS(3+ROWS(CORR_MATRIX)-1,$I28,,,"Sensis Vectors ALL")))</f>
        <v>0</v>
      </c>
      <c r="N28" s="256">
        <f ca="1">SUMIF(INDIRECT(ADDRESS(3,9+ROWS(CUT_LIST)+2,,,"Sensis Vectors ALL")):INDIRECT(ADDRESS(3+ROWS(CORR_MATRIX)-1,9+ROWS(CUT_LIST)+2,,,"Sensis Vectors ALL")),"YC"&amp;$H28&amp;N$1,INDIRECT(ADDRESS(3,$I28,,,"Sensis Vectors ALL")):INDIRECT(ADDRESS(3+ROWS(CORR_MATRIX)-1,$I28,,,"Sensis Vectors ALL")))</f>
        <v>0</v>
      </c>
      <c r="O28" s="256">
        <f ca="1">SUMIF(INDIRECT(ADDRESS(3,9+ROWS(CUT_LIST)+2,,,"Sensis Vectors ALL")):INDIRECT(ADDRESS(3+ROWS(CORR_MATRIX)-1,9+ROWS(CUT_LIST)+2,,,"Sensis Vectors ALL")),"YC"&amp;$H28&amp;O$1,INDIRECT(ADDRESS(3,$I28,,,"Sensis Vectors ALL")):INDIRECT(ADDRESS(3+ROWS(CORR_MATRIX)-1,$I28,,,"Sensis Vectors ALL")))</f>
        <v>0</v>
      </c>
      <c r="P28" s="256">
        <f ca="1">SUMIF(INDIRECT(ADDRESS(3,9+ROWS(CUT_LIST)+2,,,"Sensis Vectors ALL")):INDIRECT(ADDRESS(3+ROWS(CORR_MATRIX)-1,9+ROWS(CUT_LIST)+2,,,"Sensis Vectors ALL")),"YC"&amp;$H28&amp;P$1,INDIRECT(ADDRESS(3,$I28,,,"Sensis Vectors ALL")):INDIRECT(ADDRESS(3+ROWS(CORR_MATRIX)-1,$I28,,,"Sensis Vectors ALL")))</f>
        <v>0</v>
      </c>
      <c r="Q28" s="256">
        <f ca="1">SUMIF(INDIRECT(ADDRESS(3,9+ROWS(CUT_LIST)+2,,,"Sensis Vectors ALL")):INDIRECT(ADDRESS(3+ROWS(CORR_MATRIX)-1,9+ROWS(CUT_LIST)+2,,,"Sensis Vectors ALL")),"YC"&amp;$H28&amp;Q$1,INDIRECT(ADDRESS(3,$I28,,,"Sensis Vectors ALL")):INDIRECT(ADDRESS(3+ROWS(CORR_MATRIX)-1,$I28,,,"Sensis Vectors ALL")))</f>
        <v>0</v>
      </c>
      <c r="R28" s="256">
        <f ca="1">SUMIF(INDIRECT(ADDRESS(3,9+ROWS(CUT_LIST)+2,,,"Sensis Vectors ALL")):INDIRECT(ADDRESS(3+ROWS(CORR_MATRIX)-1,9+ROWS(CUT_LIST)+2,,,"Sensis Vectors ALL")),"YC"&amp;$H28&amp;R$1,INDIRECT(ADDRESS(3,$I28,,,"Sensis Vectors ALL")):INDIRECT(ADDRESS(3+ROWS(CORR_MATRIX)-1,$I28,,,"Sensis Vectors ALL")))</f>
        <v>0</v>
      </c>
      <c r="S28" s="256">
        <f ca="1">SUMIF(INDIRECT(ADDRESS(3,9+ROWS(CUT_LIST)+2,,,"Sensis Vectors ALL")):INDIRECT(ADDRESS(3+ROWS(CORR_MATRIX)-1,9+ROWS(CUT_LIST)+2,,,"Sensis Vectors ALL")),"YC"&amp;$H28&amp;S$1,INDIRECT(ADDRESS(3,$I28,,,"Sensis Vectors ALL")):INDIRECT(ADDRESS(3+ROWS(CORR_MATRIX)-1,$I28,,,"Sensis Vectors ALL")))</f>
        <v>0</v>
      </c>
      <c r="T28" s="256">
        <f ca="1">SUMIF(INDIRECT(ADDRESS(3,9+ROWS(CUT_LIST)+2,,,"Sensis Vectors ALL")):INDIRECT(ADDRESS(3+ROWS(CORR_MATRIX)-1,9+ROWS(CUT_LIST)+2,,,"Sensis Vectors ALL")),"YC"&amp;$H28&amp;T$1,INDIRECT(ADDRESS(3,$I28,,,"Sensis Vectors ALL")):INDIRECT(ADDRESS(3+ROWS(CORR_MATRIX)-1,$I28,,,"Sensis Vectors ALL")))</f>
        <v>0</v>
      </c>
      <c r="U28" s="256">
        <f ca="1">SUMIF(INDIRECT(ADDRESS(3,9+ROWS(CUT_LIST)+2,,,"Sensis Vectors ALL")):INDIRECT(ADDRESS(3+ROWS(CORR_MATRIX)-1,9+ROWS(CUT_LIST)+2,,,"Sensis Vectors ALL")),"YC"&amp;$H28&amp;U$1,INDIRECT(ADDRESS(3,$I28,,,"Sensis Vectors ALL")):INDIRECT(ADDRESS(3+ROWS(CORR_MATRIX)-1,$I28,,,"Sensis Vectors ALL")))</f>
        <v>0</v>
      </c>
      <c r="V28" s="256">
        <f ca="1">SUMIF(INDIRECT(ADDRESS(3,9+ROWS(CUT_LIST)+2,,,"Sensis Vectors ALL")):INDIRECT(ADDRESS(3+ROWS(CORR_MATRIX)-1,9+ROWS(CUT_LIST)+2,,,"Sensis Vectors ALL")),"YC"&amp;$H28&amp;V$1,INDIRECT(ADDRESS(3,$I28,,,"Sensis Vectors ALL")):INDIRECT(ADDRESS(3+ROWS(CORR_MATRIX)-1,$I28,,,"Sensis Vectors ALL")))</f>
        <v>0</v>
      </c>
    </row>
    <row r="29" spans="1:22" x14ac:dyDescent="0.2">
      <c r="A29" s="63">
        <v>3</v>
      </c>
      <c r="B29" s="63"/>
      <c r="C29" s="63"/>
      <c r="D29" s="63" t="s">
        <v>278</v>
      </c>
      <c r="E29" s="63"/>
      <c r="F29" s="63"/>
      <c r="G29" s="63"/>
      <c r="H29" s="63" t="s">
        <v>16</v>
      </c>
      <c r="I29" s="61">
        <f t="shared" si="0"/>
        <v>13</v>
      </c>
      <c r="J29" s="61" t="str">
        <f t="shared" si="2"/>
        <v>3USD</v>
      </c>
      <c r="K29" s="256">
        <f ca="1">SUMIF(INDIRECT(ADDRESS(3,9+ROWS(CUT_LIST)+2,,,"Sensis Vectors ALL")):INDIRECT(ADDRESS(3+ROWS(CORR_MATRIX)-1,9+ROWS(CUT_LIST)+2,,,"Sensis Vectors ALL")),"YC"&amp;$H29&amp;K$1,INDIRECT(ADDRESS(3,$I29,,,"Sensis Vectors ALL")):INDIRECT(ADDRESS(3+ROWS(CORR_MATRIX)-1,$I29,,,"Sensis Vectors ALL")))</f>
        <v>-8150.64</v>
      </c>
      <c r="L29" s="256">
        <f ca="1">SUMIF(INDIRECT(ADDRESS(3,9+ROWS(CUT_LIST)+2,,,"Sensis Vectors ALL")):INDIRECT(ADDRESS(3+ROWS(CORR_MATRIX)-1,9+ROWS(CUT_LIST)+2,,,"Sensis Vectors ALL")),"YC"&amp;$H29&amp;L$1,INDIRECT(ADDRESS(3,$I29,,,"Sensis Vectors ALL")):INDIRECT(ADDRESS(3+ROWS(CORR_MATRIX)-1,$I29,,,"Sensis Vectors ALL")))</f>
        <v>-8175.78</v>
      </c>
      <c r="M29" s="256">
        <f ca="1">SUMIF(INDIRECT(ADDRESS(3,9+ROWS(CUT_LIST)+2,,,"Sensis Vectors ALL")):INDIRECT(ADDRESS(3+ROWS(CORR_MATRIX)-1,9+ROWS(CUT_LIST)+2,,,"Sensis Vectors ALL")),"YC"&amp;$H29&amp;M$1,INDIRECT(ADDRESS(3,$I29,,,"Sensis Vectors ALL")):INDIRECT(ADDRESS(3+ROWS(CORR_MATRIX)-1,$I29,,,"Sensis Vectors ALL")))</f>
        <v>7438.7300000000005</v>
      </c>
      <c r="N29" s="256">
        <f ca="1">SUMIF(INDIRECT(ADDRESS(3,9+ROWS(CUT_LIST)+2,,,"Sensis Vectors ALL")):INDIRECT(ADDRESS(3+ROWS(CORR_MATRIX)-1,9+ROWS(CUT_LIST)+2,,,"Sensis Vectors ALL")),"YC"&amp;$H29&amp;N$1,INDIRECT(ADDRESS(3,$I29,,,"Sensis Vectors ALL")):INDIRECT(ADDRESS(3+ROWS(CORR_MATRIX)-1,$I29,,,"Sensis Vectors ALL")))</f>
        <v>4902.6000000000004</v>
      </c>
      <c r="O29" s="256">
        <f ca="1">SUMIF(INDIRECT(ADDRESS(3,9+ROWS(CUT_LIST)+2,,,"Sensis Vectors ALL")):INDIRECT(ADDRESS(3+ROWS(CORR_MATRIX)-1,9+ROWS(CUT_LIST)+2,,,"Sensis Vectors ALL")),"YC"&amp;$H29&amp;O$1,INDIRECT(ADDRESS(3,$I29,,,"Sensis Vectors ALL")):INDIRECT(ADDRESS(3+ROWS(CORR_MATRIX)-1,$I29,,,"Sensis Vectors ALL")))</f>
        <v>1403.1799999999998</v>
      </c>
      <c r="P29" s="256">
        <f ca="1">SUMIF(INDIRECT(ADDRESS(3,9+ROWS(CUT_LIST)+2,,,"Sensis Vectors ALL")):INDIRECT(ADDRESS(3+ROWS(CORR_MATRIX)-1,9+ROWS(CUT_LIST)+2,,,"Sensis Vectors ALL")),"YC"&amp;$H29&amp;P$1,INDIRECT(ADDRESS(3,$I29,,,"Sensis Vectors ALL")):INDIRECT(ADDRESS(3+ROWS(CORR_MATRIX)-1,$I29,,,"Sensis Vectors ALL")))</f>
        <v>3031.2300000000005</v>
      </c>
      <c r="Q29" s="256">
        <f ca="1">SUMIF(INDIRECT(ADDRESS(3,9+ROWS(CUT_LIST)+2,,,"Sensis Vectors ALL")):INDIRECT(ADDRESS(3+ROWS(CORR_MATRIX)-1,9+ROWS(CUT_LIST)+2,,,"Sensis Vectors ALL")),"YC"&amp;$H29&amp;Q$1,INDIRECT(ADDRESS(3,$I29,,,"Sensis Vectors ALL")):INDIRECT(ADDRESS(3+ROWS(CORR_MATRIX)-1,$I29,,,"Sensis Vectors ALL")))</f>
        <v>3711.7499999999995</v>
      </c>
      <c r="R29" s="256">
        <f ca="1">SUMIF(INDIRECT(ADDRESS(3,9+ROWS(CUT_LIST)+2,,,"Sensis Vectors ALL")):INDIRECT(ADDRESS(3+ROWS(CORR_MATRIX)-1,9+ROWS(CUT_LIST)+2,,,"Sensis Vectors ALL")),"YC"&amp;$H29&amp;R$1,INDIRECT(ADDRESS(3,$I29,,,"Sensis Vectors ALL")):INDIRECT(ADDRESS(3+ROWS(CORR_MATRIX)-1,$I29,,,"Sensis Vectors ALL")))</f>
        <v>9419.7800000000007</v>
      </c>
      <c r="S29" s="256">
        <f ca="1">SUMIF(INDIRECT(ADDRESS(3,9+ROWS(CUT_LIST)+2,,,"Sensis Vectors ALL")):INDIRECT(ADDRESS(3+ROWS(CORR_MATRIX)-1,9+ROWS(CUT_LIST)+2,,,"Sensis Vectors ALL")),"YC"&amp;$H29&amp;S$1,INDIRECT(ADDRESS(3,$I29,,,"Sensis Vectors ALL")):INDIRECT(ADDRESS(3+ROWS(CORR_MATRIX)-1,$I29,,,"Sensis Vectors ALL")))</f>
        <v>19819.849999999999</v>
      </c>
      <c r="T29" s="256">
        <f ca="1">SUMIF(INDIRECT(ADDRESS(3,9+ROWS(CUT_LIST)+2,,,"Sensis Vectors ALL")):INDIRECT(ADDRESS(3+ROWS(CORR_MATRIX)-1,9+ROWS(CUT_LIST)+2,,,"Sensis Vectors ALL")),"YC"&amp;$H29&amp;T$1,INDIRECT(ADDRESS(3,$I29,,,"Sensis Vectors ALL")):INDIRECT(ADDRESS(3+ROWS(CORR_MATRIX)-1,$I29,,,"Sensis Vectors ALL")))</f>
        <v>38409.170000000006</v>
      </c>
      <c r="U29" s="256">
        <f ca="1">SUMIF(INDIRECT(ADDRESS(3,9+ROWS(CUT_LIST)+2,,,"Sensis Vectors ALL")):INDIRECT(ADDRESS(3+ROWS(CORR_MATRIX)-1,9+ROWS(CUT_LIST)+2,,,"Sensis Vectors ALL")),"YC"&amp;$H29&amp;U$1,INDIRECT(ADDRESS(3,$I29,,,"Sensis Vectors ALL")):INDIRECT(ADDRESS(3+ROWS(CORR_MATRIX)-1,$I29,,,"Sensis Vectors ALL")))</f>
        <v>14477.06</v>
      </c>
      <c r="V29" s="256">
        <f ca="1">SUMIF(INDIRECT(ADDRESS(3,9+ROWS(CUT_LIST)+2,,,"Sensis Vectors ALL")):INDIRECT(ADDRESS(3+ROWS(CORR_MATRIX)-1,9+ROWS(CUT_LIST)+2,,,"Sensis Vectors ALL")),"YC"&amp;$H29&amp;V$1,INDIRECT(ADDRESS(3,$I29,,,"Sensis Vectors ALL")):INDIRECT(ADDRESS(3+ROWS(CORR_MATRIX)-1,$I29,,,"Sensis Vectors ALL")))</f>
        <v>1582.73</v>
      </c>
    </row>
    <row r="30" spans="1:22" x14ac:dyDescent="0.2">
      <c r="A30" s="31">
        <v>4</v>
      </c>
      <c r="B30" s="62">
        <v>4</v>
      </c>
      <c r="C30" s="66" t="s">
        <v>131</v>
      </c>
      <c r="D30" s="66" t="s">
        <v>279</v>
      </c>
      <c r="E30" s="66" t="s">
        <v>173</v>
      </c>
      <c r="F30" s="66" t="s">
        <v>179</v>
      </c>
      <c r="G30" s="95">
        <v>670</v>
      </c>
      <c r="H30" s="73" t="s">
        <v>24</v>
      </c>
      <c r="I30">
        <f t="shared" si="0"/>
        <v>14</v>
      </c>
      <c r="J30" t="str">
        <f t="shared" si="2"/>
        <v>4ALL</v>
      </c>
      <c r="K30" s="257">
        <f ca="1">SUMIF(INDIRECT(ADDRESS(3,9+ROWS(CUT_LIST)+1,,,"Sensis Vectors ALL")):INDIRECT(ADDRESS(3+ROWS(CORR_MATRIX)-1,9+ROWS(CUT_LIST)+1,,,"Sensis Vectors ALL")),"YC"&amp;K$1,INDIRECT(ADDRESS(3,$I30,,,"Sensis Vectors ALL")):INDIRECT(ADDRESS(3+ROWS(CORR_MATRIX)-1,$I30,,,"Sensis Vectors ALL")))</f>
        <v>-7891.1900000000005</v>
      </c>
      <c r="L30" s="257">
        <f ca="1">SUMIF(INDIRECT(ADDRESS(3,9+ROWS(CUT_LIST)+1,,,"Sensis Vectors ALL")):INDIRECT(ADDRESS(3+ROWS(CORR_MATRIX)-1,9+ROWS(CUT_LIST)+1,,,"Sensis Vectors ALL")),"YC"&amp;L$1,INDIRECT(ADDRESS(3,$I30,,,"Sensis Vectors ALL")):INDIRECT(ADDRESS(3+ROWS(CORR_MATRIX)-1,$I30,,,"Sensis Vectors ALL")))</f>
        <v>-7873.04</v>
      </c>
      <c r="M30" s="257">
        <f ca="1">SUMIF(INDIRECT(ADDRESS(3,9+ROWS(CUT_LIST)+1,,,"Sensis Vectors ALL")):INDIRECT(ADDRESS(3+ROWS(CORR_MATRIX)-1,9+ROWS(CUT_LIST)+1,,,"Sensis Vectors ALL")),"YC"&amp;M$1,INDIRECT(ADDRESS(3,$I30,,,"Sensis Vectors ALL")):INDIRECT(ADDRESS(3+ROWS(CORR_MATRIX)-1,$I30,,,"Sensis Vectors ALL")))</f>
        <v>7718.34</v>
      </c>
      <c r="N30" s="257">
        <f ca="1">SUMIF(INDIRECT(ADDRESS(3,9+ROWS(CUT_LIST)+1,,,"Sensis Vectors ALL")):INDIRECT(ADDRESS(3+ROWS(CORR_MATRIX)-1,9+ROWS(CUT_LIST)+1,,,"Sensis Vectors ALL")),"YC"&amp;N$1,INDIRECT(ADDRESS(3,$I30,,,"Sensis Vectors ALL")):INDIRECT(ADDRESS(3+ROWS(CORR_MATRIX)-1,$I30,,,"Sensis Vectors ALL")))</f>
        <v>4897.8400000000011</v>
      </c>
      <c r="O30" s="257">
        <f ca="1">SUMIF(INDIRECT(ADDRESS(3,9+ROWS(CUT_LIST)+1,,,"Sensis Vectors ALL")):INDIRECT(ADDRESS(3+ROWS(CORR_MATRIX)-1,9+ROWS(CUT_LIST)+1,,,"Sensis Vectors ALL")),"YC"&amp;O$1,INDIRECT(ADDRESS(3,$I30,,,"Sensis Vectors ALL")):INDIRECT(ADDRESS(3+ROWS(CORR_MATRIX)-1,$I30,,,"Sensis Vectors ALL")))</f>
        <v>1395.2499999999998</v>
      </c>
      <c r="P30" s="257">
        <f ca="1">SUMIF(INDIRECT(ADDRESS(3,9+ROWS(CUT_LIST)+1,,,"Sensis Vectors ALL")):INDIRECT(ADDRESS(3+ROWS(CORR_MATRIX)-1,9+ROWS(CUT_LIST)+1,,,"Sensis Vectors ALL")),"YC"&amp;P$1,INDIRECT(ADDRESS(3,$I30,,,"Sensis Vectors ALL")):INDIRECT(ADDRESS(3+ROWS(CORR_MATRIX)-1,$I30,,,"Sensis Vectors ALL")))</f>
        <v>3012.3</v>
      </c>
      <c r="Q30" s="257">
        <f ca="1">SUMIF(INDIRECT(ADDRESS(3,9+ROWS(CUT_LIST)+1,,,"Sensis Vectors ALL")):INDIRECT(ADDRESS(3+ROWS(CORR_MATRIX)-1,9+ROWS(CUT_LIST)+1,,,"Sensis Vectors ALL")),"YC"&amp;Q$1,INDIRECT(ADDRESS(3,$I30,,,"Sensis Vectors ALL")):INDIRECT(ADDRESS(3+ROWS(CORR_MATRIX)-1,$I30,,,"Sensis Vectors ALL")))</f>
        <v>3629.3199999999997</v>
      </c>
      <c r="R30" s="257">
        <f ca="1">SUMIF(INDIRECT(ADDRESS(3,9+ROWS(CUT_LIST)+1,,,"Sensis Vectors ALL")):INDIRECT(ADDRESS(3+ROWS(CORR_MATRIX)-1,9+ROWS(CUT_LIST)+1,,,"Sensis Vectors ALL")),"YC"&amp;R$1,INDIRECT(ADDRESS(3,$I30,,,"Sensis Vectors ALL")):INDIRECT(ADDRESS(3+ROWS(CORR_MATRIX)-1,$I30,,,"Sensis Vectors ALL")))</f>
        <v>2391.84</v>
      </c>
      <c r="S30" s="257">
        <f ca="1">SUMIF(INDIRECT(ADDRESS(3,9+ROWS(CUT_LIST)+1,,,"Sensis Vectors ALL")):INDIRECT(ADDRESS(3+ROWS(CORR_MATRIX)-1,9+ROWS(CUT_LIST)+1,,,"Sensis Vectors ALL")),"YC"&amp;S$1,INDIRECT(ADDRESS(3,$I30,,,"Sensis Vectors ALL")):INDIRECT(ADDRESS(3+ROWS(CORR_MATRIX)-1,$I30,,,"Sensis Vectors ALL")))</f>
        <v>20362.680000000004</v>
      </c>
      <c r="T30" s="257">
        <f ca="1">SUMIF(INDIRECT(ADDRESS(3,9+ROWS(CUT_LIST)+1,,,"Sensis Vectors ALL")):INDIRECT(ADDRESS(3+ROWS(CORR_MATRIX)-1,9+ROWS(CUT_LIST)+1,,,"Sensis Vectors ALL")),"YC"&amp;T$1,INDIRECT(ADDRESS(3,$I30,,,"Sensis Vectors ALL")):INDIRECT(ADDRESS(3+ROWS(CORR_MATRIX)-1,$I30,,,"Sensis Vectors ALL")))</f>
        <v>39648.160000000011</v>
      </c>
      <c r="U30" s="257">
        <f ca="1">SUMIF(INDIRECT(ADDRESS(3,9+ROWS(CUT_LIST)+1,,,"Sensis Vectors ALL")):INDIRECT(ADDRESS(3+ROWS(CORR_MATRIX)-1,9+ROWS(CUT_LIST)+1,,,"Sensis Vectors ALL")),"YC"&amp;U$1,INDIRECT(ADDRESS(3,$I30,,,"Sensis Vectors ALL")):INDIRECT(ADDRESS(3+ROWS(CORR_MATRIX)-1,$I30,,,"Sensis Vectors ALL")))</f>
        <v>23888.03</v>
      </c>
      <c r="V30" s="257">
        <f ca="1">SUMIF(INDIRECT(ADDRESS(3,9+ROWS(CUT_LIST)+1,,,"Sensis Vectors ALL")):INDIRECT(ADDRESS(3+ROWS(CORR_MATRIX)-1,9+ROWS(CUT_LIST)+1,,,"Sensis Vectors ALL")),"YC"&amp;V$1,INDIRECT(ADDRESS(3,$I30,,,"Sensis Vectors ALL")):INDIRECT(ADDRESS(3+ROWS(CORR_MATRIX)-1,$I30,,,"Sensis Vectors ALL")))</f>
        <v>4545.07</v>
      </c>
    </row>
    <row r="31" spans="1:22" x14ac:dyDescent="0.2">
      <c r="A31" s="63">
        <v>4</v>
      </c>
      <c r="B31" s="63"/>
      <c r="C31" s="63"/>
      <c r="D31" s="63" t="s">
        <v>279</v>
      </c>
      <c r="E31" s="63"/>
      <c r="F31" s="63"/>
      <c r="G31" s="63"/>
      <c r="H31" s="63" t="s">
        <v>32</v>
      </c>
      <c r="I31" s="63">
        <f t="shared" si="0"/>
        <v>14</v>
      </c>
      <c r="J31" s="63" t="str">
        <f t="shared" si="2"/>
        <v>4AUD</v>
      </c>
      <c r="K31" s="256">
        <f ca="1">SUMIF(INDIRECT(ADDRESS(3,9+ROWS(CUT_LIST)+2,,,"Sensis Vectors ALL")):INDIRECT(ADDRESS(3+ROWS(CORR_MATRIX)-1,9+ROWS(CUT_LIST)+2,,,"Sensis Vectors ALL")),"YC"&amp;$H31&amp;K$1,INDIRECT(ADDRESS(3,$I31,,,"Sensis Vectors ALL")):INDIRECT(ADDRESS(3+ROWS(CORR_MATRIX)-1,$I31,,,"Sensis Vectors ALL")))</f>
        <v>0</v>
      </c>
      <c r="L31" s="256">
        <f ca="1">SUMIF(INDIRECT(ADDRESS(3,9+ROWS(CUT_LIST)+2,,,"Sensis Vectors ALL")):INDIRECT(ADDRESS(3+ROWS(CORR_MATRIX)-1,9+ROWS(CUT_LIST)+2,,,"Sensis Vectors ALL")),"YC"&amp;$H31&amp;L$1,INDIRECT(ADDRESS(3,$I31,,,"Sensis Vectors ALL")):INDIRECT(ADDRESS(3+ROWS(CORR_MATRIX)-1,$I31,,,"Sensis Vectors ALL")))</f>
        <v>0</v>
      </c>
      <c r="M31" s="256">
        <f ca="1">SUMIF(INDIRECT(ADDRESS(3,9+ROWS(CUT_LIST)+2,,,"Sensis Vectors ALL")):INDIRECT(ADDRESS(3+ROWS(CORR_MATRIX)-1,9+ROWS(CUT_LIST)+2,,,"Sensis Vectors ALL")),"YC"&amp;$H31&amp;M$1,INDIRECT(ADDRESS(3,$I31,,,"Sensis Vectors ALL")):INDIRECT(ADDRESS(3+ROWS(CORR_MATRIX)-1,$I31,,,"Sensis Vectors ALL")))</f>
        <v>0</v>
      </c>
      <c r="N31" s="256">
        <f ca="1">SUMIF(INDIRECT(ADDRESS(3,9+ROWS(CUT_LIST)+2,,,"Sensis Vectors ALL")):INDIRECT(ADDRESS(3+ROWS(CORR_MATRIX)-1,9+ROWS(CUT_LIST)+2,,,"Sensis Vectors ALL")),"YC"&amp;$H31&amp;N$1,INDIRECT(ADDRESS(3,$I31,,,"Sensis Vectors ALL")):INDIRECT(ADDRESS(3+ROWS(CORR_MATRIX)-1,$I31,,,"Sensis Vectors ALL")))</f>
        <v>0</v>
      </c>
      <c r="O31" s="256">
        <f ca="1">SUMIF(INDIRECT(ADDRESS(3,9+ROWS(CUT_LIST)+2,,,"Sensis Vectors ALL")):INDIRECT(ADDRESS(3+ROWS(CORR_MATRIX)-1,9+ROWS(CUT_LIST)+2,,,"Sensis Vectors ALL")),"YC"&amp;$H31&amp;O$1,INDIRECT(ADDRESS(3,$I31,,,"Sensis Vectors ALL")):INDIRECT(ADDRESS(3+ROWS(CORR_MATRIX)-1,$I31,,,"Sensis Vectors ALL")))</f>
        <v>0</v>
      </c>
      <c r="P31" s="256">
        <f ca="1">SUMIF(INDIRECT(ADDRESS(3,9+ROWS(CUT_LIST)+2,,,"Sensis Vectors ALL")):INDIRECT(ADDRESS(3+ROWS(CORR_MATRIX)-1,9+ROWS(CUT_LIST)+2,,,"Sensis Vectors ALL")),"YC"&amp;$H31&amp;P$1,INDIRECT(ADDRESS(3,$I31,,,"Sensis Vectors ALL")):INDIRECT(ADDRESS(3+ROWS(CORR_MATRIX)-1,$I31,,,"Sensis Vectors ALL")))</f>
        <v>0</v>
      </c>
      <c r="Q31" s="256">
        <f ca="1">SUMIF(INDIRECT(ADDRESS(3,9+ROWS(CUT_LIST)+2,,,"Sensis Vectors ALL")):INDIRECT(ADDRESS(3+ROWS(CORR_MATRIX)-1,9+ROWS(CUT_LIST)+2,,,"Sensis Vectors ALL")),"YC"&amp;$H31&amp;Q$1,INDIRECT(ADDRESS(3,$I31,,,"Sensis Vectors ALL")):INDIRECT(ADDRESS(3+ROWS(CORR_MATRIX)-1,$I31,,,"Sensis Vectors ALL")))</f>
        <v>0</v>
      </c>
      <c r="R31" s="256">
        <f ca="1">SUMIF(INDIRECT(ADDRESS(3,9+ROWS(CUT_LIST)+2,,,"Sensis Vectors ALL")):INDIRECT(ADDRESS(3+ROWS(CORR_MATRIX)-1,9+ROWS(CUT_LIST)+2,,,"Sensis Vectors ALL")),"YC"&amp;$H31&amp;R$1,INDIRECT(ADDRESS(3,$I31,,,"Sensis Vectors ALL")):INDIRECT(ADDRESS(3+ROWS(CORR_MATRIX)-1,$I31,,,"Sensis Vectors ALL")))</f>
        <v>0</v>
      </c>
      <c r="S31" s="256">
        <f ca="1">SUMIF(INDIRECT(ADDRESS(3,9+ROWS(CUT_LIST)+2,,,"Sensis Vectors ALL")):INDIRECT(ADDRESS(3+ROWS(CORR_MATRIX)-1,9+ROWS(CUT_LIST)+2,,,"Sensis Vectors ALL")),"YC"&amp;$H31&amp;S$1,INDIRECT(ADDRESS(3,$I31,,,"Sensis Vectors ALL")):INDIRECT(ADDRESS(3+ROWS(CORR_MATRIX)-1,$I31,,,"Sensis Vectors ALL")))</f>
        <v>0</v>
      </c>
      <c r="T31" s="256">
        <f ca="1">SUMIF(INDIRECT(ADDRESS(3,9+ROWS(CUT_LIST)+2,,,"Sensis Vectors ALL")):INDIRECT(ADDRESS(3+ROWS(CORR_MATRIX)-1,9+ROWS(CUT_LIST)+2,,,"Sensis Vectors ALL")),"YC"&amp;$H31&amp;T$1,INDIRECT(ADDRESS(3,$I31,,,"Sensis Vectors ALL")):INDIRECT(ADDRESS(3+ROWS(CORR_MATRIX)-1,$I31,,,"Sensis Vectors ALL")))</f>
        <v>0</v>
      </c>
      <c r="U31" s="256">
        <f ca="1">SUMIF(INDIRECT(ADDRESS(3,9+ROWS(CUT_LIST)+2,,,"Sensis Vectors ALL")):INDIRECT(ADDRESS(3+ROWS(CORR_MATRIX)-1,9+ROWS(CUT_LIST)+2,,,"Sensis Vectors ALL")),"YC"&amp;$H31&amp;U$1,INDIRECT(ADDRESS(3,$I31,,,"Sensis Vectors ALL")):INDIRECT(ADDRESS(3+ROWS(CORR_MATRIX)-1,$I31,,,"Sensis Vectors ALL")))</f>
        <v>0</v>
      </c>
      <c r="V31" s="256">
        <f ca="1">SUMIF(INDIRECT(ADDRESS(3,9+ROWS(CUT_LIST)+2,,,"Sensis Vectors ALL")):INDIRECT(ADDRESS(3+ROWS(CORR_MATRIX)-1,9+ROWS(CUT_LIST)+2,,,"Sensis Vectors ALL")),"YC"&amp;$H31&amp;V$1,INDIRECT(ADDRESS(3,$I31,,,"Sensis Vectors ALL")):INDIRECT(ADDRESS(3+ROWS(CORR_MATRIX)-1,$I31,,,"Sensis Vectors ALL")))</f>
        <v>0</v>
      </c>
    </row>
    <row r="32" spans="1:22" x14ac:dyDescent="0.2">
      <c r="A32" s="63">
        <v>4</v>
      </c>
      <c r="B32" s="63"/>
      <c r="C32" s="63"/>
      <c r="D32" s="63" t="s">
        <v>279</v>
      </c>
      <c r="E32" s="63"/>
      <c r="F32" s="63"/>
      <c r="G32" s="63"/>
      <c r="H32" s="63" t="s">
        <v>9</v>
      </c>
      <c r="I32" s="63">
        <f t="shared" si="0"/>
        <v>14</v>
      </c>
      <c r="J32" s="63" t="str">
        <f t="shared" si="2"/>
        <v>4CAD</v>
      </c>
      <c r="K32" s="256">
        <f ca="1">SUMIF(INDIRECT(ADDRESS(3,9+ROWS(CUT_LIST)+2,,,"Sensis Vectors ALL")):INDIRECT(ADDRESS(3+ROWS(CORR_MATRIX)-1,9+ROWS(CUT_LIST)+2,,,"Sensis Vectors ALL")),"YC"&amp;$H32&amp;K$1,INDIRECT(ADDRESS(3,$I32,,,"Sensis Vectors ALL")):INDIRECT(ADDRESS(3+ROWS(CORR_MATRIX)-1,$I32,,,"Sensis Vectors ALL")))</f>
        <v>0</v>
      </c>
      <c r="L32" s="256">
        <f ca="1">SUMIF(INDIRECT(ADDRESS(3,9+ROWS(CUT_LIST)+2,,,"Sensis Vectors ALL")):INDIRECT(ADDRESS(3+ROWS(CORR_MATRIX)-1,9+ROWS(CUT_LIST)+2,,,"Sensis Vectors ALL")),"YC"&amp;$H32&amp;L$1,INDIRECT(ADDRESS(3,$I32,,,"Sensis Vectors ALL")):INDIRECT(ADDRESS(3+ROWS(CORR_MATRIX)-1,$I32,,,"Sensis Vectors ALL")))</f>
        <v>49.580000000000005</v>
      </c>
      <c r="M32" s="256">
        <f ca="1">SUMIF(INDIRECT(ADDRESS(3,9+ROWS(CUT_LIST)+2,,,"Sensis Vectors ALL")):INDIRECT(ADDRESS(3+ROWS(CORR_MATRIX)-1,9+ROWS(CUT_LIST)+2,,,"Sensis Vectors ALL")),"YC"&amp;$H32&amp;M$1,INDIRECT(ADDRESS(3,$I32,,,"Sensis Vectors ALL")):INDIRECT(ADDRESS(3+ROWS(CORR_MATRIX)-1,$I32,,,"Sensis Vectors ALL")))</f>
        <v>-1.38</v>
      </c>
      <c r="N32" s="256">
        <f ca="1">SUMIF(INDIRECT(ADDRESS(3,9+ROWS(CUT_LIST)+2,,,"Sensis Vectors ALL")):INDIRECT(ADDRESS(3+ROWS(CORR_MATRIX)-1,9+ROWS(CUT_LIST)+2,,,"Sensis Vectors ALL")),"YC"&amp;$H32&amp;N$1,INDIRECT(ADDRESS(3,$I32,,,"Sensis Vectors ALL")):INDIRECT(ADDRESS(3+ROWS(CORR_MATRIX)-1,$I32,,,"Sensis Vectors ALL")))</f>
        <v>-2.0699999999999998</v>
      </c>
      <c r="O32" s="256">
        <f ca="1">SUMIF(INDIRECT(ADDRESS(3,9+ROWS(CUT_LIST)+2,,,"Sensis Vectors ALL")):INDIRECT(ADDRESS(3+ROWS(CORR_MATRIX)-1,9+ROWS(CUT_LIST)+2,,,"Sensis Vectors ALL")),"YC"&amp;$H32&amp;O$1,INDIRECT(ADDRESS(3,$I32,,,"Sensis Vectors ALL")):INDIRECT(ADDRESS(3+ROWS(CORR_MATRIX)-1,$I32,,,"Sensis Vectors ALL")))</f>
        <v>-3.44</v>
      </c>
      <c r="P32" s="256">
        <f ca="1">SUMIF(INDIRECT(ADDRESS(3,9+ROWS(CUT_LIST)+2,,,"Sensis Vectors ALL")):INDIRECT(ADDRESS(3+ROWS(CORR_MATRIX)-1,9+ROWS(CUT_LIST)+2,,,"Sensis Vectors ALL")),"YC"&amp;$H32&amp;P$1,INDIRECT(ADDRESS(3,$I32,,,"Sensis Vectors ALL")):INDIRECT(ADDRESS(3+ROWS(CORR_MATRIX)-1,$I32,,,"Sensis Vectors ALL")))</f>
        <v>-8.61</v>
      </c>
      <c r="Q32" s="256">
        <f ca="1">SUMIF(INDIRECT(ADDRESS(3,9+ROWS(CUT_LIST)+2,,,"Sensis Vectors ALL")):INDIRECT(ADDRESS(3+ROWS(CORR_MATRIX)-1,9+ROWS(CUT_LIST)+2,,,"Sensis Vectors ALL")),"YC"&amp;$H32&amp;Q$1,INDIRECT(ADDRESS(3,$I32,,,"Sensis Vectors ALL")):INDIRECT(ADDRESS(3+ROWS(CORR_MATRIX)-1,$I32,,,"Sensis Vectors ALL")))</f>
        <v>-64.03</v>
      </c>
      <c r="R32" s="256">
        <f ca="1">SUMIF(INDIRECT(ADDRESS(3,9+ROWS(CUT_LIST)+2,,,"Sensis Vectors ALL")):INDIRECT(ADDRESS(3+ROWS(CORR_MATRIX)-1,9+ROWS(CUT_LIST)+2,,,"Sensis Vectors ALL")),"YC"&amp;$H32&amp;R$1,INDIRECT(ADDRESS(3,$I32,,,"Sensis Vectors ALL")):INDIRECT(ADDRESS(3+ROWS(CORR_MATRIX)-1,$I32,,,"Sensis Vectors ALL")))</f>
        <v>-6992.92</v>
      </c>
      <c r="S32" s="256">
        <f ca="1">SUMIF(INDIRECT(ADDRESS(3,9+ROWS(CUT_LIST)+2,,,"Sensis Vectors ALL")):INDIRECT(ADDRESS(3+ROWS(CORR_MATRIX)-1,9+ROWS(CUT_LIST)+2,,,"Sensis Vectors ALL")),"YC"&amp;$H32&amp;S$1,INDIRECT(ADDRESS(3,$I32,,,"Sensis Vectors ALL")):INDIRECT(ADDRESS(3+ROWS(CORR_MATRIX)-1,$I32,,,"Sensis Vectors ALL")))</f>
        <v>585.38</v>
      </c>
      <c r="T32" s="256">
        <f ca="1">SUMIF(INDIRECT(ADDRESS(3,9+ROWS(CUT_LIST)+2,,,"Sensis Vectors ALL")):INDIRECT(ADDRESS(3+ROWS(CORR_MATRIX)-1,9+ROWS(CUT_LIST)+2,,,"Sensis Vectors ALL")),"YC"&amp;$H32&amp;T$1,INDIRECT(ADDRESS(3,$I32,,,"Sensis Vectors ALL")):INDIRECT(ADDRESS(3+ROWS(CORR_MATRIX)-1,$I32,,,"Sensis Vectors ALL")))</f>
        <v>1244.01</v>
      </c>
      <c r="U32" s="256">
        <f ca="1">SUMIF(INDIRECT(ADDRESS(3,9+ROWS(CUT_LIST)+2,,,"Sensis Vectors ALL")):INDIRECT(ADDRESS(3+ROWS(CORR_MATRIX)-1,9+ROWS(CUT_LIST)+2,,,"Sensis Vectors ALL")),"YC"&amp;$H32&amp;U$1,INDIRECT(ADDRESS(3,$I32,,,"Sensis Vectors ALL")):INDIRECT(ADDRESS(3+ROWS(CORR_MATRIX)-1,$I32,,,"Sensis Vectors ALL")))</f>
        <v>9410.9699999999993</v>
      </c>
      <c r="V32" s="256">
        <f ca="1">SUMIF(INDIRECT(ADDRESS(3,9+ROWS(CUT_LIST)+2,,,"Sensis Vectors ALL")):INDIRECT(ADDRESS(3+ROWS(CORR_MATRIX)-1,9+ROWS(CUT_LIST)+2,,,"Sensis Vectors ALL")),"YC"&amp;$H32&amp;V$1,INDIRECT(ADDRESS(3,$I32,,,"Sensis Vectors ALL")):INDIRECT(ADDRESS(3+ROWS(CORR_MATRIX)-1,$I32,,,"Sensis Vectors ALL")))</f>
        <v>2962.34</v>
      </c>
    </row>
    <row r="33" spans="1:22" x14ac:dyDescent="0.2">
      <c r="A33" s="63">
        <v>4</v>
      </c>
      <c r="B33" s="63"/>
      <c r="C33" s="63"/>
      <c r="D33" s="63" t="s">
        <v>279</v>
      </c>
      <c r="E33" s="63"/>
      <c r="F33" s="63"/>
      <c r="G33" s="63"/>
      <c r="H33" s="63" t="s">
        <v>18</v>
      </c>
      <c r="I33" s="63">
        <f t="shared" si="0"/>
        <v>14</v>
      </c>
      <c r="J33" s="63" t="str">
        <f t="shared" si="2"/>
        <v>4EUR</v>
      </c>
      <c r="K33" s="256">
        <f ca="1">SUMIF(INDIRECT(ADDRESS(3,9+ROWS(CUT_LIST)+2,,,"Sensis Vectors ALL")):INDIRECT(ADDRESS(3+ROWS(CORR_MATRIX)-1,9+ROWS(CUT_LIST)+2,,,"Sensis Vectors ALL")),"YC"&amp;$H33&amp;K$1,INDIRECT(ADDRESS(3,$I33,,,"Sensis Vectors ALL")):INDIRECT(ADDRESS(3+ROWS(CORR_MATRIX)-1,$I33,,,"Sensis Vectors ALL")))</f>
        <v>0</v>
      </c>
      <c r="L33" s="256">
        <f ca="1">SUMIF(INDIRECT(ADDRESS(3,9+ROWS(CUT_LIST)+2,,,"Sensis Vectors ALL")):INDIRECT(ADDRESS(3+ROWS(CORR_MATRIX)-1,9+ROWS(CUT_LIST)+2,,,"Sensis Vectors ALL")),"YC"&amp;$H33&amp;L$1,INDIRECT(ADDRESS(3,$I33,,,"Sensis Vectors ALL")):INDIRECT(ADDRESS(3+ROWS(CORR_MATRIX)-1,$I33,,,"Sensis Vectors ALL")))</f>
        <v>0</v>
      </c>
      <c r="M33" s="256">
        <f ca="1">SUMIF(INDIRECT(ADDRESS(3,9+ROWS(CUT_LIST)+2,,,"Sensis Vectors ALL")):INDIRECT(ADDRESS(3+ROWS(CORR_MATRIX)-1,9+ROWS(CUT_LIST)+2,,,"Sensis Vectors ALL")),"YC"&amp;$H33&amp;M$1,INDIRECT(ADDRESS(3,$I33,,,"Sensis Vectors ALL")):INDIRECT(ADDRESS(3+ROWS(CORR_MATRIX)-1,$I33,,,"Sensis Vectors ALL")))</f>
        <v>0</v>
      </c>
      <c r="N33" s="256">
        <f ca="1">SUMIF(INDIRECT(ADDRESS(3,9+ROWS(CUT_LIST)+2,,,"Sensis Vectors ALL")):INDIRECT(ADDRESS(3+ROWS(CORR_MATRIX)-1,9+ROWS(CUT_LIST)+2,,,"Sensis Vectors ALL")),"YC"&amp;$H33&amp;N$1,INDIRECT(ADDRESS(3,$I33,,,"Sensis Vectors ALL")):INDIRECT(ADDRESS(3+ROWS(CORR_MATRIX)-1,$I33,,,"Sensis Vectors ALL")))</f>
        <v>0</v>
      </c>
      <c r="O33" s="256">
        <f ca="1">SUMIF(INDIRECT(ADDRESS(3,9+ROWS(CUT_LIST)+2,,,"Sensis Vectors ALL")):INDIRECT(ADDRESS(3+ROWS(CORR_MATRIX)-1,9+ROWS(CUT_LIST)+2,,,"Sensis Vectors ALL")),"YC"&amp;$H33&amp;O$1,INDIRECT(ADDRESS(3,$I33,,,"Sensis Vectors ALL")):INDIRECT(ADDRESS(3+ROWS(CORR_MATRIX)-1,$I33,,,"Sensis Vectors ALL")))</f>
        <v>0</v>
      </c>
      <c r="P33" s="256">
        <f ca="1">SUMIF(INDIRECT(ADDRESS(3,9+ROWS(CUT_LIST)+2,,,"Sensis Vectors ALL")):INDIRECT(ADDRESS(3+ROWS(CORR_MATRIX)-1,9+ROWS(CUT_LIST)+2,,,"Sensis Vectors ALL")),"YC"&amp;$H33&amp;P$1,INDIRECT(ADDRESS(3,$I33,,,"Sensis Vectors ALL")):INDIRECT(ADDRESS(3+ROWS(CORR_MATRIX)-1,$I33,,,"Sensis Vectors ALL")))</f>
        <v>0</v>
      </c>
      <c r="Q33" s="256">
        <f ca="1">SUMIF(INDIRECT(ADDRESS(3,9+ROWS(CUT_LIST)+2,,,"Sensis Vectors ALL")):INDIRECT(ADDRESS(3+ROWS(CORR_MATRIX)-1,9+ROWS(CUT_LIST)+2,,,"Sensis Vectors ALL")),"YC"&amp;$H33&amp;Q$1,INDIRECT(ADDRESS(3,$I33,,,"Sensis Vectors ALL")):INDIRECT(ADDRESS(3+ROWS(CORR_MATRIX)-1,$I33,,,"Sensis Vectors ALL")))</f>
        <v>0</v>
      </c>
      <c r="R33" s="256">
        <f ca="1">SUMIF(INDIRECT(ADDRESS(3,9+ROWS(CUT_LIST)+2,,,"Sensis Vectors ALL")):INDIRECT(ADDRESS(3+ROWS(CORR_MATRIX)-1,9+ROWS(CUT_LIST)+2,,,"Sensis Vectors ALL")),"YC"&amp;$H33&amp;R$1,INDIRECT(ADDRESS(3,$I33,,,"Sensis Vectors ALL")):INDIRECT(ADDRESS(3+ROWS(CORR_MATRIX)-1,$I33,,,"Sensis Vectors ALL")))</f>
        <v>0</v>
      </c>
      <c r="S33" s="256">
        <f ca="1">SUMIF(INDIRECT(ADDRESS(3,9+ROWS(CUT_LIST)+2,,,"Sensis Vectors ALL")):INDIRECT(ADDRESS(3+ROWS(CORR_MATRIX)-1,9+ROWS(CUT_LIST)+2,,,"Sensis Vectors ALL")),"YC"&amp;$H33&amp;S$1,INDIRECT(ADDRESS(3,$I33,,,"Sensis Vectors ALL")):INDIRECT(ADDRESS(3+ROWS(CORR_MATRIX)-1,$I33,,,"Sensis Vectors ALL")))</f>
        <v>0</v>
      </c>
      <c r="T33" s="256">
        <f ca="1">SUMIF(INDIRECT(ADDRESS(3,9+ROWS(CUT_LIST)+2,,,"Sensis Vectors ALL")):INDIRECT(ADDRESS(3+ROWS(CORR_MATRIX)-1,9+ROWS(CUT_LIST)+2,,,"Sensis Vectors ALL")),"YC"&amp;$H33&amp;T$1,INDIRECT(ADDRESS(3,$I33,,,"Sensis Vectors ALL")):INDIRECT(ADDRESS(3+ROWS(CORR_MATRIX)-1,$I33,,,"Sensis Vectors ALL")))</f>
        <v>0</v>
      </c>
      <c r="U33" s="256">
        <f ca="1">SUMIF(INDIRECT(ADDRESS(3,9+ROWS(CUT_LIST)+2,,,"Sensis Vectors ALL")):INDIRECT(ADDRESS(3+ROWS(CORR_MATRIX)-1,9+ROWS(CUT_LIST)+2,,,"Sensis Vectors ALL")),"YC"&amp;$H33&amp;U$1,INDIRECT(ADDRESS(3,$I33,,,"Sensis Vectors ALL")):INDIRECT(ADDRESS(3+ROWS(CORR_MATRIX)-1,$I33,,,"Sensis Vectors ALL")))</f>
        <v>0</v>
      </c>
      <c r="V33" s="256">
        <f ca="1">SUMIF(INDIRECT(ADDRESS(3,9+ROWS(CUT_LIST)+2,,,"Sensis Vectors ALL")):INDIRECT(ADDRESS(3+ROWS(CORR_MATRIX)-1,9+ROWS(CUT_LIST)+2,,,"Sensis Vectors ALL")),"YC"&amp;$H33&amp;V$1,INDIRECT(ADDRESS(3,$I33,,,"Sensis Vectors ALL")):INDIRECT(ADDRESS(3+ROWS(CORR_MATRIX)-1,$I33,,,"Sensis Vectors ALL")))</f>
        <v>0</v>
      </c>
    </row>
    <row r="34" spans="1:22" x14ac:dyDescent="0.2">
      <c r="A34" s="63">
        <v>4</v>
      </c>
      <c r="B34" s="63"/>
      <c r="C34" s="63"/>
      <c r="D34" s="63" t="s">
        <v>279</v>
      </c>
      <c r="E34" s="63"/>
      <c r="F34" s="63"/>
      <c r="G34" s="63"/>
      <c r="H34" s="63" t="s">
        <v>39</v>
      </c>
      <c r="I34" s="63">
        <f t="shared" si="0"/>
        <v>14</v>
      </c>
      <c r="J34" s="63" t="str">
        <f t="shared" si="2"/>
        <v>4GBP</v>
      </c>
      <c r="K34" s="256">
        <f ca="1">SUMIF(INDIRECT(ADDRESS(3,9+ROWS(CUT_LIST)+2,,,"Sensis Vectors ALL")):INDIRECT(ADDRESS(3+ROWS(CORR_MATRIX)-1,9+ROWS(CUT_LIST)+2,,,"Sensis Vectors ALL")),"YC"&amp;$H34&amp;K$1,INDIRECT(ADDRESS(3,$I34,,,"Sensis Vectors ALL")):INDIRECT(ADDRESS(3+ROWS(CORR_MATRIX)-1,$I34,,,"Sensis Vectors ALL")))</f>
        <v>0</v>
      </c>
      <c r="L34" s="256">
        <f ca="1">SUMIF(INDIRECT(ADDRESS(3,9+ROWS(CUT_LIST)+2,,,"Sensis Vectors ALL")):INDIRECT(ADDRESS(3+ROWS(CORR_MATRIX)-1,9+ROWS(CUT_LIST)+2,,,"Sensis Vectors ALL")),"YC"&amp;$H34&amp;L$1,INDIRECT(ADDRESS(3,$I34,,,"Sensis Vectors ALL")):INDIRECT(ADDRESS(3+ROWS(CORR_MATRIX)-1,$I34,,,"Sensis Vectors ALL")))</f>
        <v>0</v>
      </c>
      <c r="M34" s="256">
        <f ca="1">SUMIF(INDIRECT(ADDRESS(3,9+ROWS(CUT_LIST)+2,,,"Sensis Vectors ALL")):INDIRECT(ADDRESS(3+ROWS(CORR_MATRIX)-1,9+ROWS(CUT_LIST)+2,,,"Sensis Vectors ALL")),"YC"&amp;$H34&amp;M$1,INDIRECT(ADDRESS(3,$I34,,,"Sensis Vectors ALL")):INDIRECT(ADDRESS(3+ROWS(CORR_MATRIX)-1,$I34,,,"Sensis Vectors ALL")))</f>
        <v>0</v>
      </c>
      <c r="N34" s="256">
        <f ca="1">SUMIF(INDIRECT(ADDRESS(3,9+ROWS(CUT_LIST)+2,,,"Sensis Vectors ALL")):INDIRECT(ADDRESS(3+ROWS(CORR_MATRIX)-1,9+ROWS(CUT_LIST)+2,,,"Sensis Vectors ALL")),"YC"&amp;$H34&amp;N$1,INDIRECT(ADDRESS(3,$I34,,,"Sensis Vectors ALL")):INDIRECT(ADDRESS(3+ROWS(CORR_MATRIX)-1,$I34,,,"Sensis Vectors ALL")))</f>
        <v>0</v>
      </c>
      <c r="O34" s="256">
        <f ca="1">SUMIF(INDIRECT(ADDRESS(3,9+ROWS(CUT_LIST)+2,,,"Sensis Vectors ALL")):INDIRECT(ADDRESS(3+ROWS(CORR_MATRIX)-1,9+ROWS(CUT_LIST)+2,,,"Sensis Vectors ALL")),"YC"&amp;$H34&amp;O$1,INDIRECT(ADDRESS(3,$I34,,,"Sensis Vectors ALL")):INDIRECT(ADDRESS(3+ROWS(CORR_MATRIX)-1,$I34,,,"Sensis Vectors ALL")))</f>
        <v>0</v>
      </c>
      <c r="P34" s="256">
        <f ca="1">SUMIF(INDIRECT(ADDRESS(3,9+ROWS(CUT_LIST)+2,,,"Sensis Vectors ALL")):INDIRECT(ADDRESS(3+ROWS(CORR_MATRIX)-1,9+ROWS(CUT_LIST)+2,,,"Sensis Vectors ALL")),"YC"&amp;$H34&amp;P$1,INDIRECT(ADDRESS(3,$I34,,,"Sensis Vectors ALL")):INDIRECT(ADDRESS(3+ROWS(CORR_MATRIX)-1,$I34,,,"Sensis Vectors ALL")))</f>
        <v>0</v>
      </c>
      <c r="Q34" s="256">
        <f ca="1">SUMIF(INDIRECT(ADDRESS(3,9+ROWS(CUT_LIST)+2,,,"Sensis Vectors ALL")):INDIRECT(ADDRESS(3+ROWS(CORR_MATRIX)-1,9+ROWS(CUT_LIST)+2,,,"Sensis Vectors ALL")),"YC"&amp;$H34&amp;Q$1,INDIRECT(ADDRESS(3,$I34,,,"Sensis Vectors ALL")):INDIRECT(ADDRESS(3+ROWS(CORR_MATRIX)-1,$I34,,,"Sensis Vectors ALL")))</f>
        <v>0</v>
      </c>
      <c r="R34" s="256">
        <f ca="1">SUMIF(INDIRECT(ADDRESS(3,9+ROWS(CUT_LIST)+2,,,"Sensis Vectors ALL")):INDIRECT(ADDRESS(3+ROWS(CORR_MATRIX)-1,9+ROWS(CUT_LIST)+2,,,"Sensis Vectors ALL")),"YC"&amp;$H34&amp;R$1,INDIRECT(ADDRESS(3,$I34,,,"Sensis Vectors ALL")):INDIRECT(ADDRESS(3+ROWS(CORR_MATRIX)-1,$I34,,,"Sensis Vectors ALL")))</f>
        <v>0</v>
      </c>
      <c r="S34" s="256">
        <f ca="1">SUMIF(INDIRECT(ADDRESS(3,9+ROWS(CUT_LIST)+2,,,"Sensis Vectors ALL")):INDIRECT(ADDRESS(3+ROWS(CORR_MATRIX)-1,9+ROWS(CUT_LIST)+2,,,"Sensis Vectors ALL")),"YC"&amp;$H34&amp;S$1,INDIRECT(ADDRESS(3,$I34,,,"Sensis Vectors ALL")):INDIRECT(ADDRESS(3+ROWS(CORR_MATRIX)-1,$I34,,,"Sensis Vectors ALL")))</f>
        <v>0</v>
      </c>
      <c r="T34" s="256">
        <f ca="1">SUMIF(INDIRECT(ADDRESS(3,9+ROWS(CUT_LIST)+2,,,"Sensis Vectors ALL")):INDIRECT(ADDRESS(3+ROWS(CORR_MATRIX)-1,9+ROWS(CUT_LIST)+2,,,"Sensis Vectors ALL")),"YC"&amp;$H34&amp;T$1,INDIRECT(ADDRESS(3,$I34,,,"Sensis Vectors ALL")):INDIRECT(ADDRESS(3+ROWS(CORR_MATRIX)-1,$I34,,,"Sensis Vectors ALL")))</f>
        <v>0</v>
      </c>
      <c r="U34" s="256">
        <f ca="1">SUMIF(INDIRECT(ADDRESS(3,9+ROWS(CUT_LIST)+2,,,"Sensis Vectors ALL")):INDIRECT(ADDRESS(3+ROWS(CORR_MATRIX)-1,9+ROWS(CUT_LIST)+2,,,"Sensis Vectors ALL")),"YC"&amp;$H34&amp;U$1,INDIRECT(ADDRESS(3,$I34,,,"Sensis Vectors ALL")):INDIRECT(ADDRESS(3+ROWS(CORR_MATRIX)-1,$I34,,,"Sensis Vectors ALL")))</f>
        <v>0</v>
      </c>
      <c r="V34" s="256">
        <f ca="1">SUMIF(INDIRECT(ADDRESS(3,9+ROWS(CUT_LIST)+2,,,"Sensis Vectors ALL")):INDIRECT(ADDRESS(3+ROWS(CORR_MATRIX)-1,9+ROWS(CUT_LIST)+2,,,"Sensis Vectors ALL")),"YC"&amp;$H34&amp;V$1,INDIRECT(ADDRESS(3,$I34,,,"Sensis Vectors ALL")):INDIRECT(ADDRESS(3+ROWS(CORR_MATRIX)-1,$I34,,,"Sensis Vectors ALL")))</f>
        <v>0</v>
      </c>
    </row>
    <row r="35" spans="1:22" x14ac:dyDescent="0.2">
      <c r="A35" s="63">
        <v>4</v>
      </c>
      <c r="B35" s="63"/>
      <c r="C35" s="63"/>
      <c r="D35" s="63" t="s">
        <v>279</v>
      </c>
      <c r="E35" s="63"/>
      <c r="F35" s="63"/>
      <c r="G35" s="63"/>
      <c r="H35" s="63" t="s">
        <v>31</v>
      </c>
      <c r="I35" s="63">
        <f t="shared" si="0"/>
        <v>14</v>
      </c>
      <c r="J35" s="63" t="str">
        <f t="shared" si="2"/>
        <v>4JPY</v>
      </c>
      <c r="K35" s="256">
        <f ca="1">SUMIF(INDIRECT(ADDRESS(3,9+ROWS(CUT_LIST)+2,,,"Sensis Vectors ALL")):INDIRECT(ADDRESS(3+ROWS(CORR_MATRIX)-1,9+ROWS(CUT_LIST)+2,,,"Sensis Vectors ALL")),"YC"&amp;$H35&amp;K$1,INDIRECT(ADDRESS(3,$I35,,,"Sensis Vectors ALL")):INDIRECT(ADDRESS(3+ROWS(CORR_MATRIX)-1,$I35,,,"Sensis Vectors ALL")))</f>
        <v>0</v>
      </c>
      <c r="L35" s="256">
        <f ca="1">SUMIF(INDIRECT(ADDRESS(3,9+ROWS(CUT_LIST)+2,,,"Sensis Vectors ALL")):INDIRECT(ADDRESS(3+ROWS(CORR_MATRIX)-1,9+ROWS(CUT_LIST)+2,,,"Sensis Vectors ALL")),"YC"&amp;$H35&amp;L$1,INDIRECT(ADDRESS(3,$I35,,,"Sensis Vectors ALL")):INDIRECT(ADDRESS(3+ROWS(CORR_MATRIX)-1,$I35,,,"Sensis Vectors ALL")))</f>
        <v>0</v>
      </c>
      <c r="M35" s="256">
        <f ca="1">SUMIF(INDIRECT(ADDRESS(3,9+ROWS(CUT_LIST)+2,,,"Sensis Vectors ALL")):INDIRECT(ADDRESS(3+ROWS(CORR_MATRIX)-1,9+ROWS(CUT_LIST)+2,,,"Sensis Vectors ALL")),"YC"&amp;$H35&amp;M$1,INDIRECT(ADDRESS(3,$I35,,,"Sensis Vectors ALL")):INDIRECT(ADDRESS(3+ROWS(CORR_MATRIX)-1,$I35,,,"Sensis Vectors ALL")))</f>
        <v>0</v>
      </c>
      <c r="N35" s="256">
        <f ca="1">SUMIF(INDIRECT(ADDRESS(3,9+ROWS(CUT_LIST)+2,,,"Sensis Vectors ALL")):INDIRECT(ADDRESS(3+ROWS(CORR_MATRIX)-1,9+ROWS(CUT_LIST)+2,,,"Sensis Vectors ALL")),"YC"&amp;$H35&amp;N$1,INDIRECT(ADDRESS(3,$I35,,,"Sensis Vectors ALL")):INDIRECT(ADDRESS(3+ROWS(CORR_MATRIX)-1,$I35,,,"Sensis Vectors ALL")))</f>
        <v>0</v>
      </c>
      <c r="O35" s="256">
        <f ca="1">SUMIF(INDIRECT(ADDRESS(3,9+ROWS(CUT_LIST)+2,,,"Sensis Vectors ALL")):INDIRECT(ADDRESS(3+ROWS(CORR_MATRIX)-1,9+ROWS(CUT_LIST)+2,,,"Sensis Vectors ALL")),"YC"&amp;$H35&amp;O$1,INDIRECT(ADDRESS(3,$I35,,,"Sensis Vectors ALL")):INDIRECT(ADDRESS(3+ROWS(CORR_MATRIX)-1,$I35,,,"Sensis Vectors ALL")))</f>
        <v>0</v>
      </c>
      <c r="P35" s="256">
        <f ca="1">SUMIF(INDIRECT(ADDRESS(3,9+ROWS(CUT_LIST)+2,,,"Sensis Vectors ALL")):INDIRECT(ADDRESS(3+ROWS(CORR_MATRIX)-1,9+ROWS(CUT_LIST)+2,,,"Sensis Vectors ALL")),"YC"&amp;$H35&amp;P$1,INDIRECT(ADDRESS(3,$I35,,,"Sensis Vectors ALL")):INDIRECT(ADDRESS(3+ROWS(CORR_MATRIX)-1,$I35,,,"Sensis Vectors ALL")))</f>
        <v>0</v>
      </c>
      <c r="Q35" s="256">
        <f ca="1">SUMIF(INDIRECT(ADDRESS(3,9+ROWS(CUT_LIST)+2,,,"Sensis Vectors ALL")):INDIRECT(ADDRESS(3+ROWS(CORR_MATRIX)-1,9+ROWS(CUT_LIST)+2,,,"Sensis Vectors ALL")),"YC"&amp;$H35&amp;Q$1,INDIRECT(ADDRESS(3,$I35,,,"Sensis Vectors ALL")):INDIRECT(ADDRESS(3+ROWS(CORR_MATRIX)-1,$I35,,,"Sensis Vectors ALL")))</f>
        <v>0</v>
      </c>
      <c r="R35" s="256">
        <f ca="1">SUMIF(INDIRECT(ADDRESS(3,9+ROWS(CUT_LIST)+2,,,"Sensis Vectors ALL")):INDIRECT(ADDRESS(3+ROWS(CORR_MATRIX)-1,9+ROWS(CUT_LIST)+2,,,"Sensis Vectors ALL")),"YC"&amp;$H35&amp;R$1,INDIRECT(ADDRESS(3,$I35,,,"Sensis Vectors ALL")):INDIRECT(ADDRESS(3+ROWS(CORR_MATRIX)-1,$I35,,,"Sensis Vectors ALL")))</f>
        <v>0</v>
      </c>
      <c r="S35" s="256">
        <f ca="1">SUMIF(INDIRECT(ADDRESS(3,9+ROWS(CUT_LIST)+2,,,"Sensis Vectors ALL")):INDIRECT(ADDRESS(3+ROWS(CORR_MATRIX)-1,9+ROWS(CUT_LIST)+2,,,"Sensis Vectors ALL")),"YC"&amp;$H35&amp;S$1,INDIRECT(ADDRESS(3,$I35,,,"Sensis Vectors ALL")):INDIRECT(ADDRESS(3+ROWS(CORR_MATRIX)-1,$I35,,,"Sensis Vectors ALL")))</f>
        <v>0</v>
      </c>
      <c r="T35" s="256">
        <f ca="1">SUMIF(INDIRECT(ADDRESS(3,9+ROWS(CUT_LIST)+2,,,"Sensis Vectors ALL")):INDIRECT(ADDRESS(3+ROWS(CORR_MATRIX)-1,9+ROWS(CUT_LIST)+2,,,"Sensis Vectors ALL")),"YC"&amp;$H35&amp;T$1,INDIRECT(ADDRESS(3,$I35,,,"Sensis Vectors ALL")):INDIRECT(ADDRESS(3+ROWS(CORR_MATRIX)-1,$I35,,,"Sensis Vectors ALL")))</f>
        <v>0</v>
      </c>
      <c r="U35" s="256">
        <f ca="1">SUMIF(INDIRECT(ADDRESS(3,9+ROWS(CUT_LIST)+2,,,"Sensis Vectors ALL")):INDIRECT(ADDRESS(3+ROWS(CORR_MATRIX)-1,9+ROWS(CUT_LIST)+2,,,"Sensis Vectors ALL")),"YC"&amp;$H35&amp;U$1,INDIRECT(ADDRESS(3,$I35,,,"Sensis Vectors ALL")):INDIRECT(ADDRESS(3+ROWS(CORR_MATRIX)-1,$I35,,,"Sensis Vectors ALL")))</f>
        <v>0</v>
      </c>
      <c r="V35" s="256">
        <f ca="1">SUMIF(INDIRECT(ADDRESS(3,9+ROWS(CUT_LIST)+2,,,"Sensis Vectors ALL")):INDIRECT(ADDRESS(3+ROWS(CORR_MATRIX)-1,9+ROWS(CUT_LIST)+2,,,"Sensis Vectors ALL")),"YC"&amp;$H35&amp;V$1,INDIRECT(ADDRESS(3,$I35,,,"Sensis Vectors ALL")):INDIRECT(ADDRESS(3+ROWS(CORR_MATRIX)-1,$I35,,,"Sensis Vectors ALL")))</f>
        <v>0</v>
      </c>
    </row>
    <row r="36" spans="1:22" x14ac:dyDescent="0.2">
      <c r="A36" s="63">
        <v>4</v>
      </c>
      <c r="B36" s="63"/>
      <c r="C36" s="63"/>
      <c r="D36" s="63" t="s">
        <v>279</v>
      </c>
      <c r="E36" s="63"/>
      <c r="F36" s="63"/>
      <c r="G36" s="63"/>
      <c r="H36" s="63" t="s">
        <v>16</v>
      </c>
      <c r="I36" s="63">
        <f t="shared" si="0"/>
        <v>14</v>
      </c>
      <c r="J36" s="63" t="str">
        <f t="shared" si="2"/>
        <v>4USD</v>
      </c>
      <c r="K36" s="256">
        <f ca="1">SUMIF(INDIRECT(ADDRESS(3,9+ROWS(CUT_LIST)+2,,,"Sensis Vectors ALL")):INDIRECT(ADDRESS(3+ROWS(CORR_MATRIX)-1,9+ROWS(CUT_LIST)+2,,,"Sensis Vectors ALL")),"YC"&amp;$H36&amp;K$1,INDIRECT(ADDRESS(3,$I36,,,"Sensis Vectors ALL")):INDIRECT(ADDRESS(3+ROWS(CORR_MATRIX)-1,$I36,,,"Sensis Vectors ALL")))</f>
        <v>-7891.1900000000005</v>
      </c>
      <c r="L36" s="256">
        <f ca="1">SUMIF(INDIRECT(ADDRESS(3,9+ROWS(CUT_LIST)+2,,,"Sensis Vectors ALL")):INDIRECT(ADDRESS(3+ROWS(CORR_MATRIX)-1,9+ROWS(CUT_LIST)+2,,,"Sensis Vectors ALL")),"YC"&amp;$H36&amp;L$1,INDIRECT(ADDRESS(3,$I36,,,"Sensis Vectors ALL")):INDIRECT(ADDRESS(3+ROWS(CORR_MATRIX)-1,$I36,,,"Sensis Vectors ALL")))</f>
        <v>-7922.62</v>
      </c>
      <c r="M36" s="256">
        <f ca="1">SUMIF(INDIRECT(ADDRESS(3,9+ROWS(CUT_LIST)+2,,,"Sensis Vectors ALL")):INDIRECT(ADDRESS(3+ROWS(CORR_MATRIX)-1,9+ROWS(CUT_LIST)+2,,,"Sensis Vectors ALL")),"YC"&amp;$H36&amp;M$1,INDIRECT(ADDRESS(3,$I36,,,"Sensis Vectors ALL")):INDIRECT(ADDRESS(3+ROWS(CORR_MATRIX)-1,$I36,,,"Sensis Vectors ALL")))</f>
        <v>7719.72</v>
      </c>
      <c r="N36" s="256">
        <f ca="1">SUMIF(INDIRECT(ADDRESS(3,9+ROWS(CUT_LIST)+2,,,"Sensis Vectors ALL")):INDIRECT(ADDRESS(3+ROWS(CORR_MATRIX)-1,9+ROWS(CUT_LIST)+2,,,"Sensis Vectors ALL")),"YC"&amp;$H36&amp;N$1,INDIRECT(ADDRESS(3,$I36,,,"Sensis Vectors ALL")):INDIRECT(ADDRESS(3+ROWS(CORR_MATRIX)-1,$I36,,,"Sensis Vectors ALL")))</f>
        <v>4899.9100000000008</v>
      </c>
      <c r="O36" s="256">
        <f ca="1">SUMIF(INDIRECT(ADDRESS(3,9+ROWS(CUT_LIST)+2,,,"Sensis Vectors ALL")):INDIRECT(ADDRESS(3+ROWS(CORR_MATRIX)-1,9+ROWS(CUT_LIST)+2,,,"Sensis Vectors ALL")),"YC"&amp;$H36&amp;O$1,INDIRECT(ADDRESS(3,$I36,,,"Sensis Vectors ALL")):INDIRECT(ADDRESS(3+ROWS(CORR_MATRIX)-1,$I36,,,"Sensis Vectors ALL")))</f>
        <v>1398.6899999999998</v>
      </c>
      <c r="P36" s="256">
        <f ca="1">SUMIF(INDIRECT(ADDRESS(3,9+ROWS(CUT_LIST)+2,,,"Sensis Vectors ALL")):INDIRECT(ADDRESS(3+ROWS(CORR_MATRIX)-1,9+ROWS(CUT_LIST)+2,,,"Sensis Vectors ALL")),"YC"&amp;$H36&amp;P$1,INDIRECT(ADDRESS(3,$I36,,,"Sensis Vectors ALL")):INDIRECT(ADDRESS(3+ROWS(CORR_MATRIX)-1,$I36,,,"Sensis Vectors ALL")))</f>
        <v>3020.9100000000003</v>
      </c>
      <c r="Q36" s="256">
        <f ca="1">SUMIF(INDIRECT(ADDRESS(3,9+ROWS(CUT_LIST)+2,,,"Sensis Vectors ALL")):INDIRECT(ADDRESS(3+ROWS(CORR_MATRIX)-1,9+ROWS(CUT_LIST)+2,,,"Sensis Vectors ALL")),"YC"&amp;$H36&amp;Q$1,INDIRECT(ADDRESS(3,$I36,,,"Sensis Vectors ALL")):INDIRECT(ADDRESS(3+ROWS(CORR_MATRIX)-1,$I36,,,"Sensis Vectors ALL")))</f>
        <v>3693.35</v>
      </c>
      <c r="R36" s="256">
        <f ca="1">SUMIF(INDIRECT(ADDRESS(3,9+ROWS(CUT_LIST)+2,,,"Sensis Vectors ALL")):INDIRECT(ADDRESS(3+ROWS(CORR_MATRIX)-1,9+ROWS(CUT_LIST)+2,,,"Sensis Vectors ALL")),"YC"&amp;$H36&amp;R$1,INDIRECT(ADDRESS(3,$I36,,,"Sensis Vectors ALL")):INDIRECT(ADDRESS(3+ROWS(CORR_MATRIX)-1,$I36,,,"Sensis Vectors ALL")))</f>
        <v>9384.76</v>
      </c>
      <c r="S36" s="256">
        <f ca="1">SUMIF(INDIRECT(ADDRESS(3,9+ROWS(CUT_LIST)+2,,,"Sensis Vectors ALL")):INDIRECT(ADDRESS(3+ROWS(CORR_MATRIX)-1,9+ROWS(CUT_LIST)+2,,,"Sensis Vectors ALL")),"YC"&amp;$H36&amp;S$1,INDIRECT(ADDRESS(3,$I36,,,"Sensis Vectors ALL")):INDIRECT(ADDRESS(3+ROWS(CORR_MATRIX)-1,$I36,,,"Sensis Vectors ALL")))</f>
        <v>19777.300000000003</v>
      </c>
      <c r="T36" s="256">
        <f ca="1">SUMIF(INDIRECT(ADDRESS(3,9+ROWS(CUT_LIST)+2,,,"Sensis Vectors ALL")):INDIRECT(ADDRESS(3+ROWS(CORR_MATRIX)-1,9+ROWS(CUT_LIST)+2,,,"Sensis Vectors ALL")),"YC"&amp;$H36&amp;T$1,INDIRECT(ADDRESS(3,$I36,,,"Sensis Vectors ALL")):INDIRECT(ADDRESS(3+ROWS(CORR_MATRIX)-1,$I36,,,"Sensis Vectors ALL")))</f>
        <v>38404.150000000009</v>
      </c>
      <c r="U36" s="256">
        <f ca="1">SUMIF(INDIRECT(ADDRESS(3,9+ROWS(CUT_LIST)+2,,,"Sensis Vectors ALL")):INDIRECT(ADDRESS(3+ROWS(CORR_MATRIX)-1,9+ROWS(CUT_LIST)+2,,,"Sensis Vectors ALL")),"YC"&amp;$H36&amp;U$1,INDIRECT(ADDRESS(3,$I36,,,"Sensis Vectors ALL")):INDIRECT(ADDRESS(3+ROWS(CORR_MATRIX)-1,$I36,,,"Sensis Vectors ALL")))</f>
        <v>14477.06</v>
      </c>
      <c r="V36" s="256">
        <f ca="1">SUMIF(INDIRECT(ADDRESS(3,9+ROWS(CUT_LIST)+2,,,"Sensis Vectors ALL")):INDIRECT(ADDRESS(3+ROWS(CORR_MATRIX)-1,9+ROWS(CUT_LIST)+2,,,"Sensis Vectors ALL")),"YC"&amp;$H36&amp;V$1,INDIRECT(ADDRESS(3,$I36,,,"Sensis Vectors ALL")):INDIRECT(ADDRESS(3+ROWS(CORR_MATRIX)-1,$I36,,,"Sensis Vectors ALL")))</f>
        <v>1582.73</v>
      </c>
    </row>
    <row r="37" spans="1:22" x14ac:dyDescent="0.2">
      <c r="A37" s="31">
        <v>5</v>
      </c>
      <c r="B37" s="62">
        <v>5</v>
      </c>
      <c r="C37" s="66" t="s">
        <v>132</v>
      </c>
      <c r="D37" s="66" t="s">
        <v>280</v>
      </c>
      <c r="E37" s="66" t="s">
        <v>173</v>
      </c>
      <c r="F37" s="66" t="s">
        <v>179</v>
      </c>
      <c r="G37" s="95">
        <v>702</v>
      </c>
      <c r="H37" s="73" t="s">
        <v>24</v>
      </c>
      <c r="I37">
        <f t="shared" si="0"/>
        <v>15</v>
      </c>
      <c r="J37" t="str">
        <f t="shared" si="2"/>
        <v>5ALL</v>
      </c>
      <c r="K37" s="257">
        <f ca="1">SUMIF(INDIRECT(ADDRESS(3,9+ROWS(CUT_LIST)+1,,,"Sensis Vectors ALL")):INDIRECT(ADDRESS(3+ROWS(CORR_MATRIX)-1,9+ROWS(CUT_LIST)+1,,,"Sensis Vectors ALL")),"YC"&amp;K$1,INDIRECT(ADDRESS(3,$I37,,,"Sensis Vectors ALL")):INDIRECT(ADDRESS(3+ROWS(CORR_MATRIX)-1,$I37,,,"Sensis Vectors ALL")))</f>
        <v>0</v>
      </c>
      <c r="L37" s="257">
        <f ca="1">SUMIF(INDIRECT(ADDRESS(3,9+ROWS(CUT_LIST)+1,,,"Sensis Vectors ALL")):INDIRECT(ADDRESS(3+ROWS(CORR_MATRIX)-1,9+ROWS(CUT_LIST)+1,,,"Sensis Vectors ALL")),"YC"&amp;L$1,INDIRECT(ADDRESS(3,$I37,,,"Sensis Vectors ALL")):INDIRECT(ADDRESS(3+ROWS(CORR_MATRIX)-1,$I37,,,"Sensis Vectors ALL")))</f>
        <v>0</v>
      </c>
      <c r="M37" s="257">
        <f ca="1">SUMIF(INDIRECT(ADDRESS(3,9+ROWS(CUT_LIST)+1,,,"Sensis Vectors ALL")):INDIRECT(ADDRESS(3+ROWS(CORR_MATRIX)-1,9+ROWS(CUT_LIST)+1,,,"Sensis Vectors ALL")),"YC"&amp;M$1,INDIRECT(ADDRESS(3,$I37,,,"Sensis Vectors ALL")):INDIRECT(ADDRESS(3+ROWS(CORR_MATRIX)-1,$I37,,,"Sensis Vectors ALL")))</f>
        <v>0</v>
      </c>
      <c r="N37" s="257">
        <f ca="1">SUMIF(INDIRECT(ADDRESS(3,9+ROWS(CUT_LIST)+1,,,"Sensis Vectors ALL")):INDIRECT(ADDRESS(3+ROWS(CORR_MATRIX)-1,9+ROWS(CUT_LIST)+1,,,"Sensis Vectors ALL")),"YC"&amp;N$1,INDIRECT(ADDRESS(3,$I37,,,"Sensis Vectors ALL")):INDIRECT(ADDRESS(3+ROWS(CORR_MATRIX)-1,$I37,,,"Sensis Vectors ALL")))</f>
        <v>0</v>
      </c>
      <c r="O37" s="257">
        <f ca="1">SUMIF(INDIRECT(ADDRESS(3,9+ROWS(CUT_LIST)+1,,,"Sensis Vectors ALL")):INDIRECT(ADDRESS(3+ROWS(CORR_MATRIX)-1,9+ROWS(CUT_LIST)+1,,,"Sensis Vectors ALL")),"YC"&amp;O$1,INDIRECT(ADDRESS(3,$I37,,,"Sensis Vectors ALL")):INDIRECT(ADDRESS(3+ROWS(CORR_MATRIX)-1,$I37,,,"Sensis Vectors ALL")))</f>
        <v>0</v>
      </c>
      <c r="P37" s="257">
        <f ca="1">SUMIF(INDIRECT(ADDRESS(3,9+ROWS(CUT_LIST)+1,,,"Sensis Vectors ALL")):INDIRECT(ADDRESS(3+ROWS(CORR_MATRIX)-1,9+ROWS(CUT_LIST)+1,,,"Sensis Vectors ALL")),"YC"&amp;P$1,INDIRECT(ADDRESS(3,$I37,,,"Sensis Vectors ALL")):INDIRECT(ADDRESS(3+ROWS(CORR_MATRIX)-1,$I37,,,"Sensis Vectors ALL")))</f>
        <v>0</v>
      </c>
      <c r="Q37" s="257">
        <f ca="1">SUMIF(INDIRECT(ADDRESS(3,9+ROWS(CUT_LIST)+1,,,"Sensis Vectors ALL")):INDIRECT(ADDRESS(3+ROWS(CORR_MATRIX)-1,9+ROWS(CUT_LIST)+1,,,"Sensis Vectors ALL")),"YC"&amp;Q$1,INDIRECT(ADDRESS(3,$I37,,,"Sensis Vectors ALL")):INDIRECT(ADDRESS(3+ROWS(CORR_MATRIX)-1,$I37,,,"Sensis Vectors ALL")))</f>
        <v>0</v>
      </c>
      <c r="R37" s="257">
        <f ca="1">SUMIF(INDIRECT(ADDRESS(3,9+ROWS(CUT_LIST)+1,,,"Sensis Vectors ALL")):INDIRECT(ADDRESS(3+ROWS(CORR_MATRIX)-1,9+ROWS(CUT_LIST)+1,,,"Sensis Vectors ALL")),"YC"&amp;R$1,INDIRECT(ADDRESS(3,$I37,,,"Sensis Vectors ALL")):INDIRECT(ADDRESS(3+ROWS(CORR_MATRIX)-1,$I37,,,"Sensis Vectors ALL")))</f>
        <v>0</v>
      </c>
      <c r="S37" s="257">
        <f ca="1">SUMIF(INDIRECT(ADDRESS(3,9+ROWS(CUT_LIST)+1,,,"Sensis Vectors ALL")):INDIRECT(ADDRESS(3+ROWS(CORR_MATRIX)-1,9+ROWS(CUT_LIST)+1,,,"Sensis Vectors ALL")),"YC"&amp;S$1,INDIRECT(ADDRESS(3,$I37,,,"Sensis Vectors ALL")):INDIRECT(ADDRESS(3+ROWS(CORR_MATRIX)-1,$I37,,,"Sensis Vectors ALL")))</f>
        <v>0</v>
      </c>
      <c r="T37" s="257">
        <f ca="1">SUMIF(INDIRECT(ADDRESS(3,9+ROWS(CUT_LIST)+1,,,"Sensis Vectors ALL")):INDIRECT(ADDRESS(3+ROWS(CORR_MATRIX)-1,9+ROWS(CUT_LIST)+1,,,"Sensis Vectors ALL")),"YC"&amp;T$1,INDIRECT(ADDRESS(3,$I37,,,"Sensis Vectors ALL")):INDIRECT(ADDRESS(3+ROWS(CORR_MATRIX)-1,$I37,,,"Sensis Vectors ALL")))</f>
        <v>0</v>
      </c>
      <c r="U37" s="257">
        <f ca="1">SUMIF(INDIRECT(ADDRESS(3,9+ROWS(CUT_LIST)+1,,,"Sensis Vectors ALL")):INDIRECT(ADDRESS(3+ROWS(CORR_MATRIX)-1,9+ROWS(CUT_LIST)+1,,,"Sensis Vectors ALL")),"YC"&amp;U$1,INDIRECT(ADDRESS(3,$I37,,,"Sensis Vectors ALL")):INDIRECT(ADDRESS(3+ROWS(CORR_MATRIX)-1,$I37,,,"Sensis Vectors ALL")))</f>
        <v>0</v>
      </c>
      <c r="V37" s="257">
        <f ca="1">SUMIF(INDIRECT(ADDRESS(3,9+ROWS(CUT_LIST)+1,,,"Sensis Vectors ALL")):INDIRECT(ADDRESS(3+ROWS(CORR_MATRIX)-1,9+ROWS(CUT_LIST)+1,,,"Sensis Vectors ALL")),"YC"&amp;V$1,INDIRECT(ADDRESS(3,$I37,,,"Sensis Vectors ALL")):INDIRECT(ADDRESS(3+ROWS(CORR_MATRIX)-1,$I37,,,"Sensis Vectors ALL")))</f>
        <v>0</v>
      </c>
    </row>
    <row r="38" spans="1:22" x14ac:dyDescent="0.2">
      <c r="A38" s="63">
        <v>5</v>
      </c>
      <c r="B38" s="63"/>
      <c r="C38" s="63"/>
      <c r="D38" s="63" t="s">
        <v>280</v>
      </c>
      <c r="E38" s="63"/>
      <c r="F38" s="63"/>
      <c r="G38" s="63"/>
      <c r="H38" s="63" t="s">
        <v>32</v>
      </c>
      <c r="I38" s="63">
        <f t="shared" si="0"/>
        <v>15</v>
      </c>
      <c r="J38" s="63" t="str">
        <f t="shared" si="2"/>
        <v>5AUD</v>
      </c>
      <c r="K38" s="256">
        <f ca="1">SUMIF(INDIRECT(ADDRESS(3,9+ROWS(CUT_LIST)+2,,,"Sensis Vectors ALL")):INDIRECT(ADDRESS(3+ROWS(CORR_MATRIX)-1,9+ROWS(CUT_LIST)+2,,,"Sensis Vectors ALL")),"YC"&amp;$H38&amp;K$1,INDIRECT(ADDRESS(3,$I38,,,"Sensis Vectors ALL")):INDIRECT(ADDRESS(3+ROWS(CORR_MATRIX)-1,$I38,,,"Sensis Vectors ALL")))</f>
        <v>0</v>
      </c>
      <c r="L38" s="256">
        <f ca="1">SUMIF(INDIRECT(ADDRESS(3,9+ROWS(CUT_LIST)+2,,,"Sensis Vectors ALL")):INDIRECT(ADDRESS(3+ROWS(CORR_MATRIX)-1,9+ROWS(CUT_LIST)+2,,,"Sensis Vectors ALL")),"YC"&amp;$H38&amp;L$1,INDIRECT(ADDRESS(3,$I38,,,"Sensis Vectors ALL")):INDIRECT(ADDRESS(3+ROWS(CORR_MATRIX)-1,$I38,,,"Sensis Vectors ALL")))</f>
        <v>0</v>
      </c>
      <c r="M38" s="256">
        <f ca="1">SUMIF(INDIRECT(ADDRESS(3,9+ROWS(CUT_LIST)+2,,,"Sensis Vectors ALL")):INDIRECT(ADDRESS(3+ROWS(CORR_MATRIX)-1,9+ROWS(CUT_LIST)+2,,,"Sensis Vectors ALL")),"YC"&amp;$H38&amp;M$1,INDIRECT(ADDRESS(3,$I38,,,"Sensis Vectors ALL")):INDIRECT(ADDRESS(3+ROWS(CORR_MATRIX)-1,$I38,,,"Sensis Vectors ALL")))</f>
        <v>0</v>
      </c>
      <c r="N38" s="256">
        <f ca="1">SUMIF(INDIRECT(ADDRESS(3,9+ROWS(CUT_LIST)+2,,,"Sensis Vectors ALL")):INDIRECT(ADDRESS(3+ROWS(CORR_MATRIX)-1,9+ROWS(CUT_LIST)+2,,,"Sensis Vectors ALL")),"YC"&amp;$H38&amp;N$1,INDIRECT(ADDRESS(3,$I38,,,"Sensis Vectors ALL")):INDIRECT(ADDRESS(3+ROWS(CORR_MATRIX)-1,$I38,,,"Sensis Vectors ALL")))</f>
        <v>0</v>
      </c>
      <c r="O38" s="256">
        <f ca="1">SUMIF(INDIRECT(ADDRESS(3,9+ROWS(CUT_LIST)+2,,,"Sensis Vectors ALL")):INDIRECT(ADDRESS(3+ROWS(CORR_MATRIX)-1,9+ROWS(CUT_LIST)+2,,,"Sensis Vectors ALL")),"YC"&amp;$H38&amp;O$1,INDIRECT(ADDRESS(3,$I38,,,"Sensis Vectors ALL")):INDIRECT(ADDRESS(3+ROWS(CORR_MATRIX)-1,$I38,,,"Sensis Vectors ALL")))</f>
        <v>0</v>
      </c>
      <c r="P38" s="256">
        <f ca="1">SUMIF(INDIRECT(ADDRESS(3,9+ROWS(CUT_LIST)+2,,,"Sensis Vectors ALL")):INDIRECT(ADDRESS(3+ROWS(CORR_MATRIX)-1,9+ROWS(CUT_LIST)+2,,,"Sensis Vectors ALL")),"YC"&amp;$H38&amp;P$1,INDIRECT(ADDRESS(3,$I38,,,"Sensis Vectors ALL")):INDIRECT(ADDRESS(3+ROWS(CORR_MATRIX)-1,$I38,,,"Sensis Vectors ALL")))</f>
        <v>0</v>
      </c>
      <c r="Q38" s="256">
        <f ca="1">SUMIF(INDIRECT(ADDRESS(3,9+ROWS(CUT_LIST)+2,,,"Sensis Vectors ALL")):INDIRECT(ADDRESS(3+ROWS(CORR_MATRIX)-1,9+ROWS(CUT_LIST)+2,,,"Sensis Vectors ALL")),"YC"&amp;$H38&amp;Q$1,INDIRECT(ADDRESS(3,$I38,,,"Sensis Vectors ALL")):INDIRECT(ADDRESS(3+ROWS(CORR_MATRIX)-1,$I38,,,"Sensis Vectors ALL")))</f>
        <v>0</v>
      </c>
      <c r="R38" s="256">
        <f ca="1">SUMIF(INDIRECT(ADDRESS(3,9+ROWS(CUT_LIST)+2,,,"Sensis Vectors ALL")):INDIRECT(ADDRESS(3+ROWS(CORR_MATRIX)-1,9+ROWS(CUT_LIST)+2,,,"Sensis Vectors ALL")),"YC"&amp;$H38&amp;R$1,INDIRECT(ADDRESS(3,$I38,,,"Sensis Vectors ALL")):INDIRECT(ADDRESS(3+ROWS(CORR_MATRIX)-1,$I38,,,"Sensis Vectors ALL")))</f>
        <v>0</v>
      </c>
      <c r="S38" s="256">
        <f ca="1">SUMIF(INDIRECT(ADDRESS(3,9+ROWS(CUT_LIST)+2,,,"Sensis Vectors ALL")):INDIRECT(ADDRESS(3+ROWS(CORR_MATRIX)-1,9+ROWS(CUT_LIST)+2,,,"Sensis Vectors ALL")),"YC"&amp;$H38&amp;S$1,INDIRECT(ADDRESS(3,$I38,,,"Sensis Vectors ALL")):INDIRECT(ADDRESS(3+ROWS(CORR_MATRIX)-1,$I38,,,"Sensis Vectors ALL")))</f>
        <v>0</v>
      </c>
      <c r="T38" s="256">
        <f ca="1">SUMIF(INDIRECT(ADDRESS(3,9+ROWS(CUT_LIST)+2,,,"Sensis Vectors ALL")):INDIRECT(ADDRESS(3+ROWS(CORR_MATRIX)-1,9+ROWS(CUT_LIST)+2,,,"Sensis Vectors ALL")),"YC"&amp;$H38&amp;T$1,INDIRECT(ADDRESS(3,$I38,,,"Sensis Vectors ALL")):INDIRECT(ADDRESS(3+ROWS(CORR_MATRIX)-1,$I38,,,"Sensis Vectors ALL")))</f>
        <v>0</v>
      </c>
      <c r="U38" s="256">
        <f ca="1">SUMIF(INDIRECT(ADDRESS(3,9+ROWS(CUT_LIST)+2,,,"Sensis Vectors ALL")):INDIRECT(ADDRESS(3+ROWS(CORR_MATRIX)-1,9+ROWS(CUT_LIST)+2,,,"Sensis Vectors ALL")),"YC"&amp;$H38&amp;U$1,INDIRECT(ADDRESS(3,$I38,,,"Sensis Vectors ALL")):INDIRECT(ADDRESS(3+ROWS(CORR_MATRIX)-1,$I38,,,"Sensis Vectors ALL")))</f>
        <v>0</v>
      </c>
      <c r="V38" s="256">
        <f ca="1">SUMIF(INDIRECT(ADDRESS(3,9+ROWS(CUT_LIST)+2,,,"Sensis Vectors ALL")):INDIRECT(ADDRESS(3+ROWS(CORR_MATRIX)-1,9+ROWS(CUT_LIST)+2,,,"Sensis Vectors ALL")),"YC"&amp;$H38&amp;V$1,INDIRECT(ADDRESS(3,$I38,,,"Sensis Vectors ALL")):INDIRECT(ADDRESS(3+ROWS(CORR_MATRIX)-1,$I38,,,"Sensis Vectors ALL")))</f>
        <v>0</v>
      </c>
    </row>
    <row r="39" spans="1:22" x14ac:dyDescent="0.2">
      <c r="A39" s="63">
        <v>5</v>
      </c>
      <c r="B39" s="63"/>
      <c r="C39" s="63"/>
      <c r="D39" s="63" t="s">
        <v>280</v>
      </c>
      <c r="E39" s="63"/>
      <c r="F39" s="63"/>
      <c r="G39" s="63"/>
      <c r="H39" s="63" t="s">
        <v>9</v>
      </c>
      <c r="I39" s="63">
        <f t="shared" si="0"/>
        <v>15</v>
      </c>
      <c r="J39" s="63" t="str">
        <f t="shared" si="2"/>
        <v>5CAD</v>
      </c>
      <c r="K39" s="256">
        <f ca="1">SUMIF(INDIRECT(ADDRESS(3,9+ROWS(CUT_LIST)+2,,,"Sensis Vectors ALL")):INDIRECT(ADDRESS(3+ROWS(CORR_MATRIX)-1,9+ROWS(CUT_LIST)+2,,,"Sensis Vectors ALL")),"YC"&amp;$H39&amp;K$1,INDIRECT(ADDRESS(3,$I39,,,"Sensis Vectors ALL")):INDIRECT(ADDRESS(3+ROWS(CORR_MATRIX)-1,$I39,,,"Sensis Vectors ALL")))</f>
        <v>0</v>
      </c>
      <c r="L39" s="256">
        <f ca="1">SUMIF(INDIRECT(ADDRESS(3,9+ROWS(CUT_LIST)+2,,,"Sensis Vectors ALL")):INDIRECT(ADDRESS(3+ROWS(CORR_MATRIX)-1,9+ROWS(CUT_LIST)+2,,,"Sensis Vectors ALL")),"YC"&amp;$H39&amp;L$1,INDIRECT(ADDRESS(3,$I39,,,"Sensis Vectors ALL")):INDIRECT(ADDRESS(3+ROWS(CORR_MATRIX)-1,$I39,,,"Sensis Vectors ALL")))</f>
        <v>0</v>
      </c>
      <c r="M39" s="256">
        <f ca="1">SUMIF(INDIRECT(ADDRESS(3,9+ROWS(CUT_LIST)+2,,,"Sensis Vectors ALL")):INDIRECT(ADDRESS(3+ROWS(CORR_MATRIX)-1,9+ROWS(CUT_LIST)+2,,,"Sensis Vectors ALL")),"YC"&amp;$H39&amp;M$1,INDIRECT(ADDRESS(3,$I39,,,"Sensis Vectors ALL")):INDIRECT(ADDRESS(3+ROWS(CORR_MATRIX)-1,$I39,,,"Sensis Vectors ALL")))</f>
        <v>0</v>
      </c>
      <c r="N39" s="256">
        <f ca="1">SUMIF(INDIRECT(ADDRESS(3,9+ROWS(CUT_LIST)+2,,,"Sensis Vectors ALL")):INDIRECT(ADDRESS(3+ROWS(CORR_MATRIX)-1,9+ROWS(CUT_LIST)+2,,,"Sensis Vectors ALL")),"YC"&amp;$H39&amp;N$1,INDIRECT(ADDRESS(3,$I39,,,"Sensis Vectors ALL")):INDIRECT(ADDRESS(3+ROWS(CORR_MATRIX)-1,$I39,,,"Sensis Vectors ALL")))</f>
        <v>0</v>
      </c>
      <c r="O39" s="256">
        <f ca="1">SUMIF(INDIRECT(ADDRESS(3,9+ROWS(CUT_LIST)+2,,,"Sensis Vectors ALL")):INDIRECT(ADDRESS(3+ROWS(CORR_MATRIX)-1,9+ROWS(CUT_LIST)+2,,,"Sensis Vectors ALL")),"YC"&amp;$H39&amp;O$1,INDIRECT(ADDRESS(3,$I39,,,"Sensis Vectors ALL")):INDIRECT(ADDRESS(3+ROWS(CORR_MATRIX)-1,$I39,,,"Sensis Vectors ALL")))</f>
        <v>0</v>
      </c>
      <c r="P39" s="256">
        <f ca="1">SUMIF(INDIRECT(ADDRESS(3,9+ROWS(CUT_LIST)+2,,,"Sensis Vectors ALL")):INDIRECT(ADDRESS(3+ROWS(CORR_MATRIX)-1,9+ROWS(CUT_LIST)+2,,,"Sensis Vectors ALL")),"YC"&amp;$H39&amp;P$1,INDIRECT(ADDRESS(3,$I39,,,"Sensis Vectors ALL")):INDIRECT(ADDRESS(3+ROWS(CORR_MATRIX)-1,$I39,,,"Sensis Vectors ALL")))</f>
        <v>0</v>
      </c>
      <c r="Q39" s="256">
        <f ca="1">SUMIF(INDIRECT(ADDRESS(3,9+ROWS(CUT_LIST)+2,,,"Sensis Vectors ALL")):INDIRECT(ADDRESS(3+ROWS(CORR_MATRIX)-1,9+ROWS(CUT_LIST)+2,,,"Sensis Vectors ALL")),"YC"&amp;$H39&amp;Q$1,INDIRECT(ADDRESS(3,$I39,,,"Sensis Vectors ALL")):INDIRECT(ADDRESS(3+ROWS(CORR_MATRIX)-1,$I39,,,"Sensis Vectors ALL")))</f>
        <v>0</v>
      </c>
      <c r="R39" s="256">
        <f ca="1">SUMIF(INDIRECT(ADDRESS(3,9+ROWS(CUT_LIST)+2,,,"Sensis Vectors ALL")):INDIRECT(ADDRESS(3+ROWS(CORR_MATRIX)-1,9+ROWS(CUT_LIST)+2,,,"Sensis Vectors ALL")),"YC"&amp;$H39&amp;R$1,INDIRECT(ADDRESS(3,$I39,,,"Sensis Vectors ALL")):INDIRECT(ADDRESS(3+ROWS(CORR_MATRIX)-1,$I39,,,"Sensis Vectors ALL")))</f>
        <v>0</v>
      </c>
      <c r="S39" s="256">
        <f ca="1">SUMIF(INDIRECT(ADDRESS(3,9+ROWS(CUT_LIST)+2,,,"Sensis Vectors ALL")):INDIRECT(ADDRESS(3+ROWS(CORR_MATRIX)-1,9+ROWS(CUT_LIST)+2,,,"Sensis Vectors ALL")),"YC"&amp;$H39&amp;S$1,INDIRECT(ADDRESS(3,$I39,,,"Sensis Vectors ALL")):INDIRECT(ADDRESS(3+ROWS(CORR_MATRIX)-1,$I39,,,"Sensis Vectors ALL")))</f>
        <v>0</v>
      </c>
      <c r="T39" s="256">
        <f ca="1">SUMIF(INDIRECT(ADDRESS(3,9+ROWS(CUT_LIST)+2,,,"Sensis Vectors ALL")):INDIRECT(ADDRESS(3+ROWS(CORR_MATRIX)-1,9+ROWS(CUT_LIST)+2,,,"Sensis Vectors ALL")),"YC"&amp;$H39&amp;T$1,INDIRECT(ADDRESS(3,$I39,,,"Sensis Vectors ALL")):INDIRECT(ADDRESS(3+ROWS(CORR_MATRIX)-1,$I39,,,"Sensis Vectors ALL")))</f>
        <v>0</v>
      </c>
      <c r="U39" s="256">
        <f ca="1">SUMIF(INDIRECT(ADDRESS(3,9+ROWS(CUT_LIST)+2,,,"Sensis Vectors ALL")):INDIRECT(ADDRESS(3+ROWS(CORR_MATRIX)-1,9+ROWS(CUT_LIST)+2,,,"Sensis Vectors ALL")),"YC"&amp;$H39&amp;U$1,INDIRECT(ADDRESS(3,$I39,,,"Sensis Vectors ALL")):INDIRECT(ADDRESS(3+ROWS(CORR_MATRIX)-1,$I39,,,"Sensis Vectors ALL")))</f>
        <v>0</v>
      </c>
      <c r="V39" s="256">
        <f ca="1">SUMIF(INDIRECT(ADDRESS(3,9+ROWS(CUT_LIST)+2,,,"Sensis Vectors ALL")):INDIRECT(ADDRESS(3+ROWS(CORR_MATRIX)-1,9+ROWS(CUT_LIST)+2,,,"Sensis Vectors ALL")),"YC"&amp;$H39&amp;V$1,INDIRECT(ADDRESS(3,$I39,,,"Sensis Vectors ALL")):INDIRECT(ADDRESS(3+ROWS(CORR_MATRIX)-1,$I39,,,"Sensis Vectors ALL")))</f>
        <v>0</v>
      </c>
    </row>
    <row r="40" spans="1:22" x14ac:dyDescent="0.2">
      <c r="A40" s="63">
        <v>5</v>
      </c>
      <c r="B40" s="63"/>
      <c r="C40" s="63"/>
      <c r="D40" s="63" t="s">
        <v>280</v>
      </c>
      <c r="E40" s="63"/>
      <c r="F40" s="63"/>
      <c r="G40" s="63"/>
      <c r="H40" s="63" t="s">
        <v>18</v>
      </c>
      <c r="I40" s="63">
        <f t="shared" si="0"/>
        <v>15</v>
      </c>
      <c r="J40" s="63" t="str">
        <f t="shared" si="2"/>
        <v>5EUR</v>
      </c>
      <c r="K40" s="256">
        <f ca="1">SUMIF(INDIRECT(ADDRESS(3,9+ROWS(CUT_LIST)+2,,,"Sensis Vectors ALL")):INDIRECT(ADDRESS(3+ROWS(CORR_MATRIX)-1,9+ROWS(CUT_LIST)+2,,,"Sensis Vectors ALL")),"YC"&amp;$H40&amp;K$1,INDIRECT(ADDRESS(3,$I40,,,"Sensis Vectors ALL")):INDIRECT(ADDRESS(3+ROWS(CORR_MATRIX)-1,$I40,,,"Sensis Vectors ALL")))</f>
        <v>0</v>
      </c>
      <c r="L40" s="256">
        <f ca="1">SUMIF(INDIRECT(ADDRESS(3,9+ROWS(CUT_LIST)+2,,,"Sensis Vectors ALL")):INDIRECT(ADDRESS(3+ROWS(CORR_MATRIX)-1,9+ROWS(CUT_LIST)+2,,,"Sensis Vectors ALL")),"YC"&amp;$H40&amp;L$1,INDIRECT(ADDRESS(3,$I40,,,"Sensis Vectors ALL")):INDIRECT(ADDRESS(3+ROWS(CORR_MATRIX)-1,$I40,,,"Sensis Vectors ALL")))</f>
        <v>0</v>
      </c>
      <c r="M40" s="256">
        <f ca="1">SUMIF(INDIRECT(ADDRESS(3,9+ROWS(CUT_LIST)+2,,,"Sensis Vectors ALL")):INDIRECT(ADDRESS(3+ROWS(CORR_MATRIX)-1,9+ROWS(CUT_LIST)+2,,,"Sensis Vectors ALL")),"YC"&amp;$H40&amp;M$1,INDIRECT(ADDRESS(3,$I40,,,"Sensis Vectors ALL")):INDIRECT(ADDRESS(3+ROWS(CORR_MATRIX)-1,$I40,,,"Sensis Vectors ALL")))</f>
        <v>0</v>
      </c>
      <c r="N40" s="256">
        <f ca="1">SUMIF(INDIRECT(ADDRESS(3,9+ROWS(CUT_LIST)+2,,,"Sensis Vectors ALL")):INDIRECT(ADDRESS(3+ROWS(CORR_MATRIX)-1,9+ROWS(CUT_LIST)+2,,,"Sensis Vectors ALL")),"YC"&amp;$H40&amp;N$1,INDIRECT(ADDRESS(3,$I40,,,"Sensis Vectors ALL")):INDIRECT(ADDRESS(3+ROWS(CORR_MATRIX)-1,$I40,,,"Sensis Vectors ALL")))</f>
        <v>0</v>
      </c>
      <c r="O40" s="256">
        <f ca="1">SUMIF(INDIRECT(ADDRESS(3,9+ROWS(CUT_LIST)+2,,,"Sensis Vectors ALL")):INDIRECT(ADDRESS(3+ROWS(CORR_MATRIX)-1,9+ROWS(CUT_LIST)+2,,,"Sensis Vectors ALL")),"YC"&amp;$H40&amp;O$1,INDIRECT(ADDRESS(3,$I40,,,"Sensis Vectors ALL")):INDIRECT(ADDRESS(3+ROWS(CORR_MATRIX)-1,$I40,,,"Sensis Vectors ALL")))</f>
        <v>0</v>
      </c>
      <c r="P40" s="256">
        <f ca="1">SUMIF(INDIRECT(ADDRESS(3,9+ROWS(CUT_LIST)+2,,,"Sensis Vectors ALL")):INDIRECT(ADDRESS(3+ROWS(CORR_MATRIX)-1,9+ROWS(CUT_LIST)+2,,,"Sensis Vectors ALL")),"YC"&amp;$H40&amp;P$1,INDIRECT(ADDRESS(3,$I40,,,"Sensis Vectors ALL")):INDIRECT(ADDRESS(3+ROWS(CORR_MATRIX)-1,$I40,,,"Sensis Vectors ALL")))</f>
        <v>0</v>
      </c>
      <c r="Q40" s="256">
        <f ca="1">SUMIF(INDIRECT(ADDRESS(3,9+ROWS(CUT_LIST)+2,,,"Sensis Vectors ALL")):INDIRECT(ADDRESS(3+ROWS(CORR_MATRIX)-1,9+ROWS(CUT_LIST)+2,,,"Sensis Vectors ALL")),"YC"&amp;$H40&amp;Q$1,INDIRECT(ADDRESS(3,$I40,,,"Sensis Vectors ALL")):INDIRECT(ADDRESS(3+ROWS(CORR_MATRIX)-1,$I40,,,"Sensis Vectors ALL")))</f>
        <v>0</v>
      </c>
      <c r="R40" s="256">
        <f ca="1">SUMIF(INDIRECT(ADDRESS(3,9+ROWS(CUT_LIST)+2,,,"Sensis Vectors ALL")):INDIRECT(ADDRESS(3+ROWS(CORR_MATRIX)-1,9+ROWS(CUT_LIST)+2,,,"Sensis Vectors ALL")),"YC"&amp;$H40&amp;R$1,INDIRECT(ADDRESS(3,$I40,,,"Sensis Vectors ALL")):INDIRECT(ADDRESS(3+ROWS(CORR_MATRIX)-1,$I40,,,"Sensis Vectors ALL")))</f>
        <v>0</v>
      </c>
      <c r="S40" s="256">
        <f ca="1">SUMIF(INDIRECT(ADDRESS(3,9+ROWS(CUT_LIST)+2,,,"Sensis Vectors ALL")):INDIRECT(ADDRESS(3+ROWS(CORR_MATRIX)-1,9+ROWS(CUT_LIST)+2,,,"Sensis Vectors ALL")),"YC"&amp;$H40&amp;S$1,INDIRECT(ADDRESS(3,$I40,,,"Sensis Vectors ALL")):INDIRECT(ADDRESS(3+ROWS(CORR_MATRIX)-1,$I40,,,"Sensis Vectors ALL")))</f>
        <v>0</v>
      </c>
      <c r="T40" s="256">
        <f ca="1">SUMIF(INDIRECT(ADDRESS(3,9+ROWS(CUT_LIST)+2,,,"Sensis Vectors ALL")):INDIRECT(ADDRESS(3+ROWS(CORR_MATRIX)-1,9+ROWS(CUT_LIST)+2,,,"Sensis Vectors ALL")),"YC"&amp;$H40&amp;T$1,INDIRECT(ADDRESS(3,$I40,,,"Sensis Vectors ALL")):INDIRECT(ADDRESS(3+ROWS(CORR_MATRIX)-1,$I40,,,"Sensis Vectors ALL")))</f>
        <v>0</v>
      </c>
      <c r="U40" s="256">
        <f ca="1">SUMIF(INDIRECT(ADDRESS(3,9+ROWS(CUT_LIST)+2,,,"Sensis Vectors ALL")):INDIRECT(ADDRESS(3+ROWS(CORR_MATRIX)-1,9+ROWS(CUT_LIST)+2,,,"Sensis Vectors ALL")),"YC"&amp;$H40&amp;U$1,INDIRECT(ADDRESS(3,$I40,,,"Sensis Vectors ALL")):INDIRECT(ADDRESS(3+ROWS(CORR_MATRIX)-1,$I40,,,"Sensis Vectors ALL")))</f>
        <v>0</v>
      </c>
      <c r="V40" s="256">
        <f ca="1">SUMIF(INDIRECT(ADDRESS(3,9+ROWS(CUT_LIST)+2,,,"Sensis Vectors ALL")):INDIRECT(ADDRESS(3+ROWS(CORR_MATRIX)-1,9+ROWS(CUT_LIST)+2,,,"Sensis Vectors ALL")),"YC"&amp;$H40&amp;V$1,INDIRECT(ADDRESS(3,$I40,,,"Sensis Vectors ALL")):INDIRECT(ADDRESS(3+ROWS(CORR_MATRIX)-1,$I40,,,"Sensis Vectors ALL")))</f>
        <v>0</v>
      </c>
    </row>
    <row r="41" spans="1:22" x14ac:dyDescent="0.2">
      <c r="A41" s="63">
        <v>5</v>
      </c>
      <c r="B41" s="63"/>
      <c r="C41" s="63"/>
      <c r="D41" s="63" t="s">
        <v>280</v>
      </c>
      <c r="E41" s="63"/>
      <c r="F41" s="63"/>
      <c r="G41" s="63"/>
      <c r="H41" s="63" t="s">
        <v>39</v>
      </c>
      <c r="I41" s="63">
        <f t="shared" si="0"/>
        <v>15</v>
      </c>
      <c r="J41" s="63" t="str">
        <f t="shared" si="2"/>
        <v>5GBP</v>
      </c>
      <c r="K41" s="256">
        <f ca="1">SUMIF(INDIRECT(ADDRESS(3,9+ROWS(CUT_LIST)+2,,,"Sensis Vectors ALL")):INDIRECT(ADDRESS(3+ROWS(CORR_MATRIX)-1,9+ROWS(CUT_LIST)+2,,,"Sensis Vectors ALL")),"YC"&amp;$H41&amp;K$1,INDIRECT(ADDRESS(3,$I41,,,"Sensis Vectors ALL")):INDIRECT(ADDRESS(3+ROWS(CORR_MATRIX)-1,$I41,,,"Sensis Vectors ALL")))</f>
        <v>0</v>
      </c>
      <c r="L41" s="256">
        <f ca="1">SUMIF(INDIRECT(ADDRESS(3,9+ROWS(CUT_LIST)+2,,,"Sensis Vectors ALL")):INDIRECT(ADDRESS(3+ROWS(CORR_MATRIX)-1,9+ROWS(CUT_LIST)+2,,,"Sensis Vectors ALL")),"YC"&amp;$H41&amp;L$1,INDIRECT(ADDRESS(3,$I41,,,"Sensis Vectors ALL")):INDIRECT(ADDRESS(3+ROWS(CORR_MATRIX)-1,$I41,,,"Sensis Vectors ALL")))</f>
        <v>0</v>
      </c>
      <c r="M41" s="256">
        <f ca="1">SUMIF(INDIRECT(ADDRESS(3,9+ROWS(CUT_LIST)+2,,,"Sensis Vectors ALL")):INDIRECT(ADDRESS(3+ROWS(CORR_MATRIX)-1,9+ROWS(CUT_LIST)+2,,,"Sensis Vectors ALL")),"YC"&amp;$H41&amp;M$1,INDIRECT(ADDRESS(3,$I41,,,"Sensis Vectors ALL")):INDIRECT(ADDRESS(3+ROWS(CORR_MATRIX)-1,$I41,,,"Sensis Vectors ALL")))</f>
        <v>0</v>
      </c>
      <c r="N41" s="256">
        <f ca="1">SUMIF(INDIRECT(ADDRESS(3,9+ROWS(CUT_LIST)+2,,,"Sensis Vectors ALL")):INDIRECT(ADDRESS(3+ROWS(CORR_MATRIX)-1,9+ROWS(CUT_LIST)+2,,,"Sensis Vectors ALL")),"YC"&amp;$H41&amp;N$1,INDIRECT(ADDRESS(3,$I41,,,"Sensis Vectors ALL")):INDIRECT(ADDRESS(3+ROWS(CORR_MATRIX)-1,$I41,,,"Sensis Vectors ALL")))</f>
        <v>0</v>
      </c>
      <c r="O41" s="256">
        <f ca="1">SUMIF(INDIRECT(ADDRESS(3,9+ROWS(CUT_LIST)+2,,,"Sensis Vectors ALL")):INDIRECT(ADDRESS(3+ROWS(CORR_MATRIX)-1,9+ROWS(CUT_LIST)+2,,,"Sensis Vectors ALL")),"YC"&amp;$H41&amp;O$1,INDIRECT(ADDRESS(3,$I41,,,"Sensis Vectors ALL")):INDIRECT(ADDRESS(3+ROWS(CORR_MATRIX)-1,$I41,,,"Sensis Vectors ALL")))</f>
        <v>0</v>
      </c>
      <c r="P41" s="256">
        <f ca="1">SUMIF(INDIRECT(ADDRESS(3,9+ROWS(CUT_LIST)+2,,,"Sensis Vectors ALL")):INDIRECT(ADDRESS(3+ROWS(CORR_MATRIX)-1,9+ROWS(CUT_LIST)+2,,,"Sensis Vectors ALL")),"YC"&amp;$H41&amp;P$1,INDIRECT(ADDRESS(3,$I41,,,"Sensis Vectors ALL")):INDIRECT(ADDRESS(3+ROWS(CORR_MATRIX)-1,$I41,,,"Sensis Vectors ALL")))</f>
        <v>0</v>
      </c>
      <c r="Q41" s="256">
        <f ca="1">SUMIF(INDIRECT(ADDRESS(3,9+ROWS(CUT_LIST)+2,,,"Sensis Vectors ALL")):INDIRECT(ADDRESS(3+ROWS(CORR_MATRIX)-1,9+ROWS(CUT_LIST)+2,,,"Sensis Vectors ALL")),"YC"&amp;$H41&amp;Q$1,INDIRECT(ADDRESS(3,$I41,,,"Sensis Vectors ALL")):INDIRECT(ADDRESS(3+ROWS(CORR_MATRIX)-1,$I41,,,"Sensis Vectors ALL")))</f>
        <v>0</v>
      </c>
      <c r="R41" s="256">
        <f ca="1">SUMIF(INDIRECT(ADDRESS(3,9+ROWS(CUT_LIST)+2,,,"Sensis Vectors ALL")):INDIRECT(ADDRESS(3+ROWS(CORR_MATRIX)-1,9+ROWS(CUT_LIST)+2,,,"Sensis Vectors ALL")),"YC"&amp;$H41&amp;R$1,INDIRECT(ADDRESS(3,$I41,,,"Sensis Vectors ALL")):INDIRECT(ADDRESS(3+ROWS(CORR_MATRIX)-1,$I41,,,"Sensis Vectors ALL")))</f>
        <v>0</v>
      </c>
      <c r="S41" s="256">
        <f ca="1">SUMIF(INDIRECT(ADDRESS(3,9+ROWS(CUT_LIST)+2,,,"Sensis Vectors ALL")):INDIRECT(ADDRESS(3+ROWS(CORR_MATRIX)-1,9+ROWS(CUT_LIST)+2,,,"Sensis Vectors ALL")),"YC"&amp;$H41&amp;S$1,INDIRECT(ADDRESS(3,$I41,,,"Sensis Vectors ALL")):INDIRECT(ADDRESS(3+ROWS(CORR_MATRIX)-1,$I41,,,"Sensis Vectors ALL")))</f>
        <v>0</v>
      </c>
      <c r="T41" s="256">
        <f ca="1">SUMIF(INDIRECT(ADDRESS(3,9+ROWS(CUT_LIST)+2,,,"Sensis Vectors ALL")):INDIRECT(ADDRESS(3+ROWS(CORR_MATRIX)-1,9+ROWS(CUT_LIST)+2,,,"Sensis Vectors ALL")),"YC"&amp;$H41&amp;T$1,INDIRECT(ADDRESS(3,$I41,,,"Sensis Vectors ALL")):INDIRECT(ADDRESS(3+ROWS(CORR_MATRIX)-1,$I41,,,"Sensis Vectors ALL")))</f>
        <v>0</v>
      </c>
      <c r="U41" s="256">
        <f ca="1">SUMIF(INDIRECT(ADDRESS(3,9+ROWS(CUT_LIST)+2,,,"Sensis Vectors ALL")):INDIRECT(ADDRESS(3+ROWS(CORR_MATRIX)-1,9+ROWS(CUT_LIST)+2,,,"Sensis Vectors ALL")),"YC"&amp;$H41&amp;U$1,INDIRECT(ADDRESS(3,$I41,,,"Sensis Vectors ALL")):INDIRECT(ADDRESS(3+ROWS(CORR_MATRIX)-1,$I41,,,"Sensis Vectors ALL")))</f>
        <v>0</v>
      </c>
      <c r="V41" s="256">
        <f ca="1">SUMIF(INDIRECT(ADDRESS(3,9+ROWS(CUT_LIST)+2,,,"Sensis Vectors ALL")):INDIRECT(ADDRESS(3+ROWS(CORR_MATRIX)-1,9+ROWS(CUT_LIST)+2,,,"Sensis Vectors ALL")),"YC"&amp;$H41&amp;V$1,INDIRECT(ADDRESS(3,$I41,,,"Sensis Vectors ALL")):INDIRECT(ADDRESS(3+ROWS(CORR_MATRIX)-1,$I41,,,"Sensis Vectors ALL")))</f>
        <v>0</v>
      </c>
    </row>
    <row r="42" spans="1:22" x14ac:dyDescent="0.2">
      <c r="A42" s="63">
        <v>5</v>
      </c>
      <c r="B42" s="63"/>
      <c r="C42" s="63"/>
      <c r="D42" s="63" t="s">
        <v>280</v>
      </c>
      <c r="E42" s="63"/>
      <c r="F42" s="63"/>
      <c r="G42" s="63"/>
      <c r="H42" s="63" t="s">
        <v>31</v>
      </c>
      <c r="I42" s="63">
        <f t="shared" si="0"/>
        <v>15</v>
      </c>
      <c r="J42" s="63" t="str">
        <f t="shared" si="2"/>
        <v>5JPY</v>
      </c>
      <c r="K42" s="256">
        <f ca="1">SUMIF(INDIRECT(ADDRESS(3,9+ROWS(CUT_LIST)+2,,,"Sensis Vectors ALL")):INDIRECT(ADDRESS(3+ROWS(CORR_MATRIX)-1,9+ROWS(CUT_LIST)+2,,,"Sensis Vectors ALL")),"YC"&amp;$H42&amp;K$1,INDIRECT(ADDRESS(3,$I42,,,"Sensis Vectors ALL")):INDIRECT(ADDRESS(3+ROWS(CORR_MATRIX)-1,$I42,,,"Sensis Vectors ALL")))</f>
        <v>0</v>
      </c>
      <c r="L42" s="256">
        <f ca="1">SUMIF(INDIRECT(ADDRESS(3,9+ROWS(CUT_LIST)+2,,,"Sensis Vectors ALL")):INDIRECT(ADDRESS(3+ROWS(CORR_MATRIX)-1,9+ROWS(CUT_LIST)+2,,,"Sensis Vectors ALL")),"YC"&amp;$H42&amp;L$1,INDIRECT(ADDRESS(3,$I42,,,"Sensis Vectors ALL")):INDIRECT(ADDRESS(3+ROWS(CORR_MATRIX)-1,$I42,,,"Sensis Vectors ALL")))</f>
        <v>0</v>
      </c>
      <c r="M42" s="256">
        <f ca="1">SUMIF(INDIRECT(ADDRESS(3,9+ROWS(CUT_LIST)+2,,,"Sensis Vectors ALL")):INDIRECT(ADDRESS(3+ROWS(CORR_MATRIX)-1,9+ROWS(CUT_LIST)+2,,,"Sensis Vectors ALL")),"YC"&amp;$H42&amp;M$1,INDIRECT(ADDRESS(3,$I42,,,"Sensis Vectors ALL")):INDIRECT(ADDRESS(3+ROWS(CORR_MATRIX)-1,$I42,,,"Sensis Vectors ALL")))</f>
        <v>0</v>
      </c>
      <c r="N42" s="256">
        <f ca="1">SUMIF(INDIRECT(ADDRESS(3,9+ROWS(CUT_LIST)+2,,,"Sensis Vectors ALL")):INDIRECT(ADDRESS(3+ROWS(CORR_MATRIX)-1,9+ROWS(CUT_LIST)+2,,,"Sensis Vectors ALL")),"YC"&amp;$H42&amp;N$1,INDIRECT(ADDRESS(3,$I42,,,"Sensis Vectors ALL")):INDIRECT(ADDRESS(3+ROWS(CORR_MATRIX)-1,$I42,,,"Sensis Vectors ALL")))</f>
        <v>0</v>
      </c>
      <c r="O42" s="256">
        <f ca="1">SUMIF(INDIRECT(ADDRESS(3,9+ROWS(CUT_LIST)+2,,,"Sensis Vectors ALL")):INDIRECT(ADDRESS(3+ROWS(CORR_MATRIX)-1,9+ROWS(CUT_LIST)+2,,,"Sensis Vectors ALL")),"YC"&amp;$H42&amp;O$1,INDIRECT(ADDRESS(3,$I42,,,"Sensis Vectors ALL")):INDIRECT(ADDRESS(3+ROWS(CORR_MATRIX)-1,$I42,,,"Sensis Vectors ALL")))</f>
        <v>0</v>
      </c>
      <c r="P42" s="256">
        <f ca="1">SUMIF(INDIRECT(ADDRESS(3,9+ROWS(CUT_LIST)+2,,,"Sensis Vectors ALL")):INDIRECT(ADDRESS(3+ROWS(CORR_MATRIX)-1,9+ROWS(CUT_LIST)+2,,,"Sensis Vectors ALL")),"YC"&amp;$H42&amp;P$1,INDIRECT(ADDRESS(3,$I42,,,"Sensis Vectors ALL")):INDIRECT(ADDRESS(3+ROWS(CORR_MATRIX)-1,$I42,,,"Sensis Vectors ALL")))</f>
        <v>0</v>
      </c>
      <c r="Q42" s="256">
        <f ca="1">SUMIF(INDIRECT(ADDRESS(3,9+ROWS(CUT_LIST)+2,,,"Sensis Vectors ALL")):INDIRECT(ADDRESS(3+ROWS(CORR_MATRIX)-1,9+ROWS(CUT_LIST)+2,,,"Sensis Vectors ALL")),"YC"&amp;$H42&amp;Q$1,INDIRECT(ADDRESS(3,$I42,,,"Sensis Vectors ALL")):INDIRECT(ADDRESS(3+ROWS(CORR_MATRIX)-1,$I42,,,"Sensis Vectors ALL")))</f>
        <v>0</v>
      </c>
      <c r="R42" s="256">
        <f ca="1">SUMIF(INDIRECT(ADDRESS(3,9+ROWS(CUT_LIST)+2,,,"Sensis Vectors ALL")):INDIRECT(ADDRESS(3+ROWS(CORR_MATRIX)-1,9+ROWS(CUT_LIST)+2,,,"Sensis Vectors ALL")),"YC"&amp;$H42&amp;R$1,INDIRECT(ADDRESS(3,$I42,,,"Sensis Vectors ALL")):INDIRECT(ADDRESS(3+ROWS(CORR_MATRIX)-1,$I42,,,"Sensis Vectors ALL")))</f>
        <v>0</v>
      </c>
      <c r="S42" s="256">
        <f ca="1">SUMIF(INDIRECT(ADDRESS(3,9+ROWS(CUT_LIST)+2,,,"Sensis Vectors ALL")):INDIRECT(ADDRESS(3+ROWS(CORR_MATRIX)-1,9+ROWS(CUT_LIST)+2,,,"Sensis Vectors ALL")),"YC"&amp;$H42&amp;S$1,INDIRECT(ADDRESS(3,$I42,,,"Sensis Vectors ALL")):INDIRECT(ADDRESS(3+ROWS(CORR_MATRIX)-1,$I42,,,"Sensis Vectors ALL")))</f>
        <v>0</v>
      </c>
      <c r="T42" s="256">
        <f ca="1">SUMIF(INDIRECT(ADDRESS(3,9+ROWS(CUT_LIST)+2,,,"Sensis Vectors ALL")):INDIRECT(ADDRESS(3+ROWS(CORR_MATRIX)-1,9+ROWS(CUT_LIST)+2,,,"Sensis Vectors ALL")),"YC"&amp;$H42&amp;T$1,INDIRECT(ADDRESS(3,$I42,,,"Sensis Vectors ALL")):INDIRECT(ADDRESS(3+ROWS(CORR_MATRIX)-1,$I42,,,"Sensis Vectors ALL")))</f>
        <v>0</v>
      </c>
      <c r="U42" s="256">
        <f ca="1">SUMIF(INDIRECT(ADDRESS(3,9+ROWS(CUT_LIST)+2,,,"Sensis Vectors ALL")):INDIRECT(ADDRESS(3+ROWS(CORR_MATRIX)-1,9+ROWS(CUT_LIST)+2,,,"Sensis Vectors ALL")),"YC"&amp;$H42&amp;U$1,INDIRECT(ADDRESS(3,$I42,,,"Sensis Vectors ALL")):INDIRECT(ADDRESS(3+ROWS(CORR_MATRIX)-1,$I42,,,"Sensis Vectors ALL")))</f>
        <v>0</v>
      </c>
      <c r="V42" s="256">
        <f ca="1">SUMIF(INDIRECT(ADDRESS(3,9+ROWS(CUT_LIST)+2,,,"Sensis Vectors ALL")):INDIRECT(ADDRESS(3+ROWS(CORR_MATRIX)-1,9+ROWS(CUT_LIST)+2,,,"Sensis Vectors ALL")),"YC"&amp;$H42&amp;V$1,INDIRECT(ADDRESS(3,$I42,,,"Sensis Vectors ALL")):INDIRECT(ADDRESS(3+ROWS(CORR_MATRIX)-1,$I42,,,"Sensis Vectors ALL")))</f>
        <v>0</v>
      </c>
    </row>
    <row r="43" spans="1:22" x14ac:dyDescent="0.2">
      <c r="A43" s="63">
        <v>5</v>
      </c>
      <c r="B43" s="63"/>
      <c r="C43" s="63"/>
      <c r="D43" s="63" t="s">
        <v>280</v>
      </c>
      <c r="E43" s="63"/>
      <c r="F43" s="63"/>
      <c r="G43" s="63"/>
      <c r="H43" s="63" t="s">
        <v>16</v>
      </c>
      <c r="I43" s="63">
        <f t="shared" si="0"/>
        <v>15</v>
      </c>
      <c r="J43" s="63" t="str">
        <f t="shared" si="2"/>
        <v>5USD</v>
      </c>
      <c r="K43" s="256">
        <f ca="1">SUMIF(INDIRECT(ADDRESS(3,9+ROWS(CUT_LIST)+2,,,"Sensis Vectors ALL")):INDIRECT(ADDRESS(3+ROWS(CORR_MATRIX)-1,9+ROWS(CUT_LIST)+2,,,"Sensis Vectors ALL")),"YC"&amp;$H43&amp;K$1,INDIRECT(ADDRESS(3,$I43,,,"Sensis Vectors ALL")):INDIRECT(ADDRESS(3+ROWS(CORR_MATRIX)-1,$I43,,,"Sensis Vectors ALL")))</f>
        <v>0</v>
      </c>
      <c r="L43" s="256">
        <f ca="1">SUMIF(INDIRECT(ADDRESS(3,9+ROWS(CUT_LIST)+2,,,"Sensis Vectors ALL")):INDIRECT(ADDRESS(3+ROWS(CORR_MATRIX)-1,9+ROWS(CUT_LIST)+2,,,"Sensis Vectors ALL")),"YC"&amp;$H43&amp;L$1,INDIRECT(ADDRESS(3,$I43,,,"Sensis Vectors ALL")):INDIRECT(ADDRESS(3+ROWS(CORR_MATRIX)-1,$I43,,,"Sensis Vectors ALL")))</f>
        <v>0</v>
      </c>
      <c r="M43" s="256">
        <f ca="1">SUMIF(INDIRECT(ADDRESS(3,9+ROWS(CUT_LIST)+2,,,"Sensis Vectors ALL")):INDIRECT(ADDRESS(3+ROWS(CORR_MATRIX)-1,9+ROWS(CUT_LIST)+2,,,"Sensis Vectors ALL")),"YC"&amp;$H43&amp;M$1,INDIRECT(ADDRESS(3,$I43,,,"Sensis Vectors ALL")):INDIRECT(ADDRESS(3+ROWS(CORR_MATRIX)-1,$I43,,,"Sensis Vectors ALL")))</f>
        <v>0</v>
      </c>
      <c r="N43" s="256">
        <f ca="1">SUMIF(INDIRECT(ADDRESS(3,9+ROWS(CUT_LIST)+2,,,"Sensis Vectors ALL")):INDIRECT(ADDRESS(3+ROWS(CORR_MATRIX)-1,9+ROWS(CUT_LIST)+2,,,"Sensis Vectors ALL")),"YC"&amp;$H43&amp;N$1,INDIRECT(ADDRESS(3,$I43,,,"Sensis Vectors ALL")):INDIRECT(ADDRESS(3+ROWS(CORR_MATRIX)-1,$I43,,,"Sensis Vectors ALL")))</f>
        <v>0</v>
      </c>
      <c r="O43" s="256">
        <f ca="1">SUMIF(INDIRECT(ADDRESS(3,9+ROWS(CUT_LIST)+2,,,"Sensis Vectors ALL")):INDIRECT(ADDRESS(3+ROWS(CORR_MATRIX)-1,9+ROWS(CUT_LIST)+2,,,"Sensis Vectors ALL")),"YC"&amp;$H43&amp;O$1,INDIRECT(ADDRESS(3,$I43,,,"Sensis Vectors ALL")):INDIRECT(ADDRESS(3+ROWS(CORR_MATRIX)-1,$I43,,,"Sensis Vectors ALL")))</f>
        <v>0</v>
      </c>
      <c r="P43" s="256">
        <f ca="1">SUMIF(INDIRECT(ADDRESS(3,9+ROWS(CUT_LIST)+2,,,"Sensis Vectors ALL")):INDIRECT(ADDRESS(3+ROWS(CORR_MATRIX)-1,9+ROWS(CUT_LIST)+2,,,"Sensis Vectors ALL")),"YC"&amp;$H43&amp;P$1,INDIRECT(ADDRESS(3,$I43,,,"Sensis Vectors ALL")):INDIRECT(ADDRESS(3+ROWS(CORR_MATRIX)-1,$I43,,,"Sensis Vectors ALL")))</f>
        <v>0</v>
      </c>
      <c r="Q43" s="256">
        <f ca="1">SUMIF(INDIRECT(ADDRESS(3,9+ROWS(CUT_LIST)+2,,,"Sensis Vectors ALL")):INDIRECT(ADDRESS(3+ROWS(CORR_MATRIX)-1,9+ROWS(CUT_LIST)+2,,,"Sensis Vectors ALL")),"YC"&amp;$H43&amp;Q$1,INDIRECT(ADDRESS(3,$I43,,,"Sensis Vectors ALL")):INDIRECT(ADDRESS(3+ROWS(CORR_MATRIX)-1,$I43,,,"Sensis Vectors ALL")))</f>
        <v>0</v>
      </c>
      <c r="R43" s="256">
        <f ca="1">SUMIF(INDIRECT(ADDRESS(3,9+ROWS(CUT_LIST)+2,,,"Sensis Vectors ALL")):INDIRECT(ADDRESS(3+ROWS(CORR_MATRIX)-1,9+ROWS(CUT_LIST)+2,,,"Sensis Vectors ALL")),"YC"&amp;$H43&amp;R$1,INDIRECT(ADDRESS(3,$I43,,,"Sensis Vectors ALL")):INDIRECT(ADDRESS(3+ROWS(CORR_MATRIX)-1,$I43,,,"Sensis Vectors ALL")))</f>
        <v>0</v>
      </c>
      <c r="S43" s="256">
        <f ca="1">SUMIF(INDIRECT(ADDRESS(3,9+ROWS(CUT_LIST)+2,,,"Sensis Vectors ALL")):INDIRECT(ADDRESS(3+ROWS(CORR_MATRIX)-1,9+ROWS(CUT_LIST)+2,,,"Sensis Vectors ALL")),"YC"&amp;$H43&amp;S$1,INDIRECT(ADDRESS(3,$I43,,,"Sensis Vectors ALL")):INDIRECT(ADDRESS(3+ROWS(CORR_MATRIX)-1,$I43,,,"Sensis Vectors ALL")))</f>
        <v>0</v>
      </c>
      <c r="T43" s="256">
        <f ca="1">SUMIF(INDIRECT(ADDRESS(3,9+ROWS(CUT_LIST)+2,,,"Sensis Vectors ALL")):INDIRECT(ADDRESS(3+ROWS(CORR_MATRIX)-1,9+ROWS(CUT_LIST)+2,,,"Sensis Vectors ALL")),"YC"&amp;$H43&amp;T$1,INDIRECT(ADDRESS(3,$I43,,,"Sensis Vectors ALL")):INDIRECT(ADDRESS(3+ROWS(CORR_MATRIX)-1,$I43,,,"Sensis Vectors ALL")))</f>
        <v>0</v>
      </c>
      <c r="U43" s="256">
        <f ca="1">SUMIF(INDIRECT(ADDRESS(3,9+ROWS(CUT_LIST)+2,,,"Sensis Vectors ALL")):INDIRECT(ADDRESS(3+ROWS(CORR_MATRIX)-1,9+ROWS(CUT_LIST)+2,,,"Sensis Vectors ALL")),"YC"&amp;$H43&amp;U$1,INDIRECT(ADDRESS(3,$I43,,,"Sensis Vectors ALL")):INDIRECT(ADDRESS(3+ROWS(CORR_MATRIX)-1,$I43,,,"Sensis Vectors ALL")))</f>
        <v>0</v>
      </c>
      <c r="V43" s="256">
        <f ca="1">SUMIF(INDIRECT(ADDRESS(3,9+ROWS(CUT_LIST)+2,,,"Sensis Vectors ALL")):INDIRECT(ADDRESS(3+ROWS(CORR_MATRIX)-1,9+ROWS(CUT_LIST)+2,,,"Sensis Vectors ALL")),"YC"&amp;$H43&amp;V$1,INDIRECT(ADDRESS(3,$I43,,,"Sensis Vectors ALL")):INDIRECT(ADDRESS(3+ROWS(CORR_MATRIX)-1,$I43,,,"Sensis Vectors ALL")))</f>
        <v>0</v>
      </c>
    </row>
    <row r="44" spans="1:22" x14ac:dyDescent="0.2">
      <c r="A44" s="31">
        <v>9</v>
      </c>
      <c r="B44" s="62">
        <v>5</v>
      </c>
      <c r="C44" s="66" t="s">
        <v>133</v>
      </c>
      <c r="D44" s="66" t="s">
        <v>281</v>
      </c>
      <c r="E44" s="66" t="s">
        <v>173</v>
      </c>
      <c r="F44" s="66" t="s">
        <v>179</v>
      </c>
      <c r="G44" s="95">
        <v>703</v>
      </c>
      <c r="H44" s="73" t="s">
        <v>24</v>
      </c>
      <c r="I44">
        <f t="shared" si="0"/>
        <v>19</v>
      </c>
      <c r="J44" t="str">
        <f t="shared" si="2"/>
        <v>9ALL</v>
      </c>
      <c r="K44" s="257">
        <f ca="1">SUMIF(INDIRECT(ADDRESS(3,9+ROWS(CUT_LIST)+1,,,"Sensis Vectors ALL")):INDIRECT(ADDRESS(3+ROWS(CORR_MATRIX)-1,9+ROWS(CUT_LIST)+1,,,"Sensis Vectors ALL")),"YC"&amp;K$1,INDIRECT(ADDRESS(3,$I44,,,"Sensis Vectors ALL")):INDIRECT(ADDRESS(3+ROWS(CORR_MATRIX)-1,$I44,,,"Sensis Vectors ALL")))</f>
        <v>-1345.03</v>
      </c>
      <c r="L44" s="257">
        <f ca="1">SUMIF(INDIRECT(ADDRESS(3,9+ROWS(CUT_LIST)+1,,,"Sensis Vectors ALL")):INDIRECT(ADDRESS(3+ROWS(CORR_MATRIX)-1,9+ROWS(CUT_LIST)+1,,,"Sensis Vectors ALL")),"YC"&amp;L$1,INDIRECT(ADDRESS(3,$I44,,,"Sensis Vectors ALL")):INDIRECT(ADDRESS(3+ROWS(CORR_MATRIX)-1,$I44,,,"Sensis Vectors ALL")))</f>
        <v>-580.64</v>
      </c>
      <c r="M44" s="257">
        <f ca="1">SUMIF(INDIRECT(ADDRESS(3,9+ROWS(CUT_LIST)+1,,,"Sensis Vectors ALL")):INDIRECT(ADDRESS(3+ROWS(CORR_MATRIX)-1,9+ROWS(CUT_LIST)+1,,,"Sensis Vectors ALL")),"YC"&amp;M$1,INDIRECT(ADDRESS(3,$I44,,,"Sensis Vectors ALL")):INDIRECT(ADDRESS(3+ROWS(CORR_MATRIX)-1,$I44,,,"Sensis Vectors ALL")))</f>
        <v>8247.5700000000015</v>
      </c>
      <c r="N44" s="257">
        <f ca="1">SUMIF(INDIRECT(ADDRESS(3,9+ROWS(CUT_LIST)+1,,,"Sensis Vectors ALL")):INDIRECT(ADDRESS(3+ROWS(CORR_MATRIX)-1,9+ROWS(CUT_LIST)+1,,,"Sensis Vectors ALL")),"YC"&amp;N$1,INDIRECT(ADDRESS(3,$I44,,,"Sensis Vectors ALL")):INDIRECT(ADDRESS(3+ROWS(CORR_MATRIX)-1,$I44,,,"Sensis Vectors ALL")))</f>
        <v>4372.2000000000007</v>
      </c>
      <c r="O44" s="257">
        <f ca="1">SUMIF(INDIRECT(ADDRESS(3,9+ROWS(CUT_LIST)+1,,,"Sensis Vectors ALL")):INDIRECT(ADDRESS(3+ROWS(CORR_MATRIX)-1,9+ROWS(CUT_LIST)+1,,,"Sensis Vectors ALL")),"YC"&amp;O$1,INDIRECT(ADDRESS(3,$I44,,,"Sensis Vectors ALL")):INDIRECT(ADDRESS(3+ROWS(CORR_MATRIX)-1,$I44,,,"Sensis Vectors ALL")))</f>
        <v>212.92000000000002</v>
      </c>
      <c r="P44" s="257">
        <f ca="1">SUMIF(INDIRECT(ADDRESS(3,9+ROWS(CUT_LIST)+1,,,"Sensis Vectors ALL")):INDIRECT(ADDRESS(3+ROWS(CORR_MATRIX)-1,9+ROWS(CUT_LIST)+1,,,"Sensis Vectors ALL")),"YC"&amp;P$1,INDIRECT(ADDRESS(3,$I44,,,"Sensis Vectors ALL")):INDIRECT(ADDRESS(3+ROWS(CORR_MATRIX)-1,$I44,,,"Sensis Vectors ALL")))</f>
        <v>553.04</v>
      </c>
      <c r="Q44" s="257">
        <f ca="1">SUMIF(INDIRECT(ADDRESS(3,9+ROWS(CUT_LIST)+1,,,"Sensis Vectors ALL")):INDIRECT(ADDRESS(3+ROWS(CORR_MATRIX)-1,9+ROWS(CUT_LIST)+1,,,"Sensis Vectors ALL")),"YC"&amp;Q$1,INDIRECT(ADDRESS(3,$I44,,,"Sensis Vectors ALL")):INDIRECT(ADDRESS(3+ROWS(CORR_MATRIX)-1,$I44,,,"Sensis Vectors ALL")))</f>
        <v>1021.0000000000001</v>
      </c>
      <c r="R44" s="257">
        <f ca="1">SUMIF(INDIRECT(ADDRESS(3,9+ROWS(CUT_LIST)+1,,,"Sensis Vectors ALL")):INDIRECT(ADDRESS(3+ROWS(CORR_MATRIX)-1,9+ROWS(CUT_LIST)+1,,,"Sensis Vectors ALL")),"YC"&amp;R$1,INDIRECT(ADDRESS(3,$I44,,,"Sensis Vectors ALL")):INDIRECT(ADDRESS(3+ROWS(CORR_MATRIX)-1,$I44,,,"Sensis Vectors ALL")))</f>
        <v>-5103.68</v>
      </c>
      <c r="S44" s="257">
        <f ca="1">SUMIF(INDIRECT(ADDRESS(3,9+ROWS(CUT_LIST)+1,,,"Sensis Vectors ALL")):INDIRECT(ADDRESS(3+ROWS(CORR_MATRIX)-1,9+ROWS(CUT_LIST)+1,,,"Sensis Vectors ALL")),"YC"&amp;S$1,INDIRECT(ADDRESS(3,$I44,,,"Sensis Vectors ALL")):INDIRECT(ADDRESS(3+ROWS(CORR_MATRIX)-1,$I44,,,"Sensis Vectors ALL")))</f>
        <v>13211.460000000001</v>
      </c>
      <c r="T44" s="257">
        <f ca="1">SUMIF(INDIRECT(ADDRESS(3,9+ROWS(CUT_LIST)+1,,,"Sensis Vectors ALL")):INDIRECT(ADDRESS(3+ROWS(CORR_MATRIX)-1,9+ROWS(CUT_LIST)+1,,,"Sensis Vectors ALL")),"YC"&amp;T$1,INDIRECT(ADDRESS(3,$I44,,,"Sensis Vectors ALL")):INDIRECT(ADDRESS(3+ROWS(CORR_MATRIX)-1,$I44,,,"Sensis Vectors ALL")))</f>
        <v>40657.240000000005</v>
      </c>
      <c r="U44" s="257">
        <f ca="1">SUMIF(INDIRECT(ADDRESS(3,9+ROWS(CUT_LIST)+1,,,"Sensis Vectors ALL")):INDIRECT(ADDRESS(3+ROWS(CORR_MATRIX)-1,9+ROWS(CUT_LIST)+1,,,"Sensis Vectors ALL")),"YC"&amp;U$1,INDIRECT(ADDRESS(3,$I44,,,"Sensis Vectors ALL")):INDIRECT(ADDRESS(3+ROWS(CORR_MATRIX)-1,$I44,,,"Sensis Vectors ALL")))</f>
        <v>9410.9699999999993</v>
      </c>
      <c r="V44" s="257">
        <f ca="1">SUMIF(INDIRECT(ADDRESS(3,9+ROWS(CUT_LIST)+1,,,"Sensis Vectors ALL")):INDIRECT(ADDRESS(3+ROWS(CORR_MATRIX)-1,9+ROWS(CUT_LIST)+1,,,"Sensis Vectors ALL")),"YC"&amp;V$1,INDIRECT(ADDRESS(3,$I44,,,"Sensis Vectors ALL")):INDIRECT(ADDRESS(3+ROWS(CORR_MATRIX)-1,$I44,,,"Sensis Vectors ALL")))</f>
        <v>2962.34</v>
      </c>
    </row>
    <row r="45" spans="1:22" x14ac:dyDescent="0.2">
      <c r="A45" s="63">
        <v>9</v>
      </c>
      <c r="B45" s="63"/>
      <c r="C45" s="63"/>
      <c r="D45" s="63" t="s">
        <v>281</v>
      </c>
      <c r="E45" s="63"/>
      <c r="F45" s="63"/>
      <c r="G45" s="63"/>
      <c r="H45" s="63" t="s">
        <v>32</v>
      </c>
      <c r="I45" s="63">
        <f t="shared" si="0"/>
        <v>19</v>
      </c>
      <c r="J45" s="63" t="str">
        <f t="shared" si="2"/>
        <v>9AUD</v>
      </c>
      <c r="K45" s="256">
        <f ca="1">SUMIF(INDIRECT(ADDRESS(3,9+ROWS(CUT_LIST)+2,,,"Sensis Vectors ALL")):INDIRECT(ADDRESS(3+ROWS(CORR_MATRIX)-1,9+ROWS(CUT_LIST)+2,,,"Sensis Vectors ALL")),"YC"&amp;$H45&amp;K$1,INDIRECT(ADDRESS(3,$I45,,,"Sensis Vectors ALL")):INDIRECT(ADDRESS(3+ROWS(CORR_MATRIX)-1,$I45,,,"Sensis Vectors ALL")))</f>
        <v>0</v>
      </c>
      <c r="L45" s="256">
        <f ca="1">SUMIF(INDIRECT(ADDRESS(3,9+ROWS(CUT_LIST)+2,,,"Sensis Vectors ALL")):INDIRECT(ADDRESS(3+ROWS(CORR_MATRIX)-1,9+ROWS(CUT_LIST)+2,,,"Sensis Vectors ALL")),"YC"&amp;$H45&amp;L$1,INDIRECT(ADDRESS(3,$I45,,,"Sensis Vectors ALL")):INDIRECT(ADDRESS(3+ROWS(CORR_MATRIX)-1,$I45,,,"Sensis Vectors ALL")))</f>
        <v>0</v>
      </c>
      <c r="M45" s="256">
        <f ca="1">SUMIF(INDIRECT(ADDRESS(3,9+ROWS(CUT_LIST)+2,,,"Sensis Vectors ALL")):INDIRECT(ADDRESS(3+ROWS(CORR_MATRIX)-1,9+ROWS(CUT_LIST)+2,,,"Sensis Vectors ALL")),"YC"&amp;$H45&amp;M$1,INDIRECT(ADDRESS(3,$I45,,,"Sensis Vectors ALL")):INDIRECT(ADDRESS(3+ROWS(CORR_MATRIX)-1,$I45,,,"Sensis Vectors ALL")))</f>
        <v>0</v>
      </c>
      <c r="N45" s="256">
        <f ca="1">SUMIF(INDIRECT(ADDRESS(3,9+ROWS(CUT_LIST)+2,,,"Sensis Vectors ALL")):INDIRECT(ADDRESS(3+ROWS(CORR_MATRIX)-1,9+ROWS(CUT_LIST)+2,,,"Sensis Vectors ALL")),"YC"&amp;$H45&amp;N$1,INDIRECT(ADDRESS(3,$I45,,,"Sensis Vectors ALL")):INDIRECT(ADDRESS(3+ROWS(CORR_MATRIX)-1,$I45,,,"Sensis Vectors ALL")))</f>
        <v>0</v>
      </c>
      <c r="O45" s="256">
        <f ca="1">SUMIF(INDIRECT(ADDRESS(3,9+ROWS(CUT_LIST)+2,,,"Sensis Vectors ALL")):INDIRECT(ADDRESS(3+ROWS(CORR_MATRIX)-1,9+ROWS(CUT_LIST)+2,,,"Sensis Vectors ALL")),"YC"&amp;$H45&amp;O$1,INDIRECT(ADDRESS(3,$I45,,,"Sensis Vectors ALL")):INDIRECT(ADDRESS(3+ROWS(CORR_MATRIX)-1,$I45,,,"Sensis Vectors ALL")))</f>
        <v>0</v>
      </c>
      <c r="P45" s="256">
        <f ca="1">SUMIF(INDIRECT(ADDRESS(3,9+ROWS(CUT_LIST)+2,,,"Sensis Vectors ALL")):INDIRECT(ADDRESS(3+ROWS(CORR_MATRIX)-1,9+ROWS(CUT_LIST)+2,,,"Sensis Vectors ALL")),"YC"&amp;$H45&amp;P$1,INDIRECT(ADDRESS(3,$I45,,,"Sensis Vectors ALL")):INDIRECT(ADDRESS(3+ROWS(CORR_MATRIX)-1,$I45,,,"Sensis Vectors ALL")))</f>
        <v>0</v>
      </c>
      <c r="Q45" s="256">
        <f ca="1">SUMIF(INDIRECT(ADDRESS(3,9+ROWS(CUT_LIST)+2,,,"Sensis Vectors ALL")):INDIRECT(ADDRESS(3+ROWS(CORR_MATRIX)-1,9+ROWS(CUT_LIST)+2,,,"Sensis Vectors ALL")),"YC"&amp;$H45&amp;Q$1,INDIRECT(ADDRESS(3,$I45,,,"Sensis Vectors ALL")):INDIRECT(ADDRESS(3+ROWS(CORR_MATRIX)-1,$I45,,,"Sensis Vectors ALL")))</f>
        <v>0</v>
      </c>
      <c r="R45" s="256">
        <f ca="1">SUMIF(INDIRECT(ADDRESS(3,9+ROWS(CUT_LIST)+2,,,"Sensis Vectors ALL")):INDIRECT(ADDRESS(3+ROWS(CORR_MATRIX)-1,9+ROWS(CUT_LIST)+2,,,"Sensis Vectors ALL")),"YC"&amp;$H45&amp;R$1,INDIRECT(ADDRESS(3,$I45,,,"Sensis Vectors ALL")):INDIRECT(ADDRESS(3+ROWS(CORR_MATRIX)-1,$I45,,,"Sensis Vectors ALL")))</f>
        <v>0</v>
      </c>
      <c r="S45" s="256">
        <f ca="1">SUMIF(INDIRECT(ADDRESS(3,9+ROWS(CUT_LIST)+2,,,"Sensis Vectors ALL")):INDIRECT(ADDRESS(3+ROWS(CORR_MATRIX)-1,9+ROWS(CUT_LIST)+2,,,"Sensis Vectors ALL")),"YC"&amp;$H45&amp;S$1,INDIRECT(ADDRESS(3,$I45,,,"Sensis Vectors ALL")):INDIRECT(ADDRESS(3+ROWS(CORR_MATRIX)-1,$I45,,,"Sensis Vectors ALL")))</f>
        <v>0</v>
      </c>
      <c r="T45" s="256">
        <f ca="1">SUMIF(INDIRECT(ADDRESS(3,9+ROWS(CUT_LIST)+2,,,"Sensis Vectors ALL")):INDIRECT(ADDRESS(3+ROWS(CORR_MATRIX)-1,9+ROWS(CUT_LIST)+2,,,"Sensis Vectors ALL")),"YC"&amp;$H45&amp;T$1,INDIRECT(ADDRESS(3,$I45,,,"Sensis Vectors ALL")):INDIRECT(ADDRESS(3+ROWS(CORR_MATRIX)-1,$I45,,,"Sensis Vectors ALL")))</f>
        <v>0</v>
      </c>
      <c r="U45" s="256">
        <f ca="1">SUMIF(INDIRECT(ADDRESS(3,9+ROWS(CUT_LIST)+2,,,"Sensis Vectors ALL")):INDIRECT(ADDRESS(3+ROWS(CORR_MATRIX)-1,9+ROWS(CUT_LIST)+2,,,"Sensis Vectors ALL")),"YC"&amp;$H45&amp;U$1,INDIRECT(ADDRESS(3,$I45,,,"Sensis Vectors ALL")):INDIRECT(ADDRESS(3+ROWS(CORR_MATRIX)-1,$I45,,,"Sensis Vectors ALL")))</f>
        <v>0</v>
      </c>
      <c r="V45" s="256">
        <f ca="1">SUMIF(INDIRECT(ADDRESS(3,9+ROWS(CUT_LIST)+2,,,"Sensis Vectors ALL")):INDIRECT(ADDRESS(3+ROWS(CORR_MATRIX)-1,9+ROWS(CUT_LIST)+2,,,"Sensis Vectors ALL")),"YC"&amp;$H45&amp;V$1,INDIRECT(ADDRESS(3,$I45,,,"Sensis Vectors ALL")):INDIRECT(ADDRESS(3+ROWS(CORR_MATRIX)-1,$I45,,,"Sensis Vectors ALL")))</f>
        <v>0</v>
      </c>
    </row>
    <row r="46" spans="1:22" x14ac:dyDescent="0.2">
      <c r="A46" s="63">
        <v>9</v>
      </c>
      <c r="B46" s="63"/>
      <c r="C46" s="63"/>
      <c r="D46" s="63" t="s">
        <v>281</v>
      </c>
      <c r="E46" s="63"/>
      <c r="F46" s="63"/>
      <c r="G46" s="63"/>
      <c r="H46" s="63" t="s">
        <v>9</v>
      </c>
      <c r="I46" s="63">
        <f t="shared" si="0"/>
        <v>19</v>
      </c>
      <c r="J46" s="63" t="str">
        <f t="shared" si="2"/>
        <v>9CAD</v>
      </c>
      <c r="K46" s="256">
        <f ca="1">SUMIF(INDIRECT(ADDRESS(3,9+ROWS(CUT_LIST)+2,,,"Sensis Vectors ALL")):INDIRECT(ADDRESS(3+ROWS(CORR_MATRIX)-1,9+ROWS(CUT_LIST)+2,,,"Sensis Vectors ALL")),"YC"&amp;$H46&amp;K$1,INDIRECT(ADDRESS(3,$I46,,,"Sensis Vectors ALL")):INDIRECT(ADDRESS(3+ROWS(CORR_MATRIX)-1,$I46,,,"Sensis Vectors ALL")))</f>
        <v>0.69</v>
      </c>
      <c r="L46" s="256">
        <f ca="1">SUMIF(INDIRECT(ADDRESS(3,9+ROWS(CUT_LIST)+2,,,"Sensis Vectors ALL")):INDIRECT(ADDRESS(3+ROWS(CORR_MATRIX)-1,9+ROWS(CUT_LIST)+2,,,"Sensis Vectors ALL")),"YC"&amp;$H46&amp;L$1,INDIRECT(ADDRESS(3,$I46,,,"Sensis Vectors ALL")):INDIRECT(ADDRESS(3+ROWS(CORR_MATRIX)-1,$I46,,,"Sensis Vectors ALL")))</f>
        <v>70.23</v>
      </c>
      <c r="M46" s="256">
        <f ca="1">SUMIF(INDIRECT(ADDRESS(3,9+ROWS(CUT_LIST)+2,,,"Sensis Vectors ALL")):INDIRECT(ADDRESS(3+ROWS(CORR_MATRIX)-1,9+ROWS(CUT_LIST)+2,,,"Sensis Vectors ALL")),"YC"&amp;$H46&amp;M$1,INDIRECT(ADDRESS(3,$I46,,,"Sensis Vectors ALL")):INDIRECT(ADDRESS(3+ROWS(CORR_MATRIX)-1,$I46,,,"Sensis Vectors ALL")))</f>
        <v>-1.38</v>
      </c>
      <c r="N46" s="256">
        <f ca="1">SUMIF(INDIRECT(ADDRESS(3,9+ROWS(CUT_LIST)+2,,,"Sensis Vectors ALL")):INDIRECT(ADDRESS(3+ROWS(CORR_MATRIX)-1,9+ROWS(CUT_LIST)+2,,,"Sensis Vectors ALL")),"YC"&amp;$H46&amp;N$1,INDIRECT(ADDRESS(3,$I46,,,"Sensis Vectors ALL")):INDIRECT(ADDRESS(3+ROWS(CORR_MATRIX)-1,$I46,,,"Sensis Vectors ALL")))</f>
        <v>-2.0699999999999998</v>
      </c>
      <c r="O46" s="256">
        <f ca="1">SUMIF(INDIRECT(ADDRESS(3,9+ROWS(CUT_LIST)+2,,,"Sensis Vectors ALL")):INDIRECT(ADDRESS(3+ROWS(CORR_MATRIX)-1,9+ROWS(CUT_LIST)+2,,,"Sensis Vectors ALL")),"YC"&amp;$H46&amp;O$1,INDIRECT(ADDRESS(3,$I46,,,"Sensis Vectors ALL")):INDIRECT(ADDRESS(3+ROWS(CORR_MATRIX)-1,$I46,,,"Sensis Vectors ALL")))</f>
        <v>-3.44</v>
      </c>
      <c r="P46" s="256">
        <f ca="1">SUMIF(INDIRECT(ADDRESS(3,9+ROWS(CUT_LIST)+2,,,"Sensis Vectors ALL")):INDIRECT(ADDRESS(3+ROWS(CORR_MATRIX)-1,9+ROWS(CUT_LIST)+2,,,"Sensis Vectors ALL")),"YC"&amp;$H46&amp;P$1,INDIRECT(ADDRESS(3,$I46,,,"Sensis Vectors ALL")):INDIRECT(ADDRESS(3+ROWS(CORR_MATRIX)-1,$I46,,,"Sensis Vectors ALL")))</f>
        <v>-8.9499999999999993</v>
      </c>
      <c r="Q46" s="256">
        <f ca="1">SUMIF(INDIRECT(ADDRESS(3,9+ROWS(CUT_LIST)+2,,,"Sensis Vectors ALL")):INDIRECT(ADDRESS(3+ROWS(CORR_MATRIX)-1,9+ROWS(CUT_LIST)+2,,,"Sensis Vectors ALL")),"YC"&amp;$H46&amp;Q$1,INDIRECT(ADDRESS(3,$I46,,,"Sensis Vectors ALL")):INDIRECT(ADDRESS(3+ROWS(CORR_MATRIX)-1,$I46,,,"Sensis Vectors ALL")))</f>
        <v>-64.38</v>
      </c>
      <c r="R46" s="256">
        <f ca="1">SUMIF(INDIRECT(ADDRESS(3,9+ROWS(CUT_LIST)+2,,,"Sensis Vectors ALL")):INDIRECT(ADDRESS(3+ROWS(CORR_MATRIX)-1,9+ROWS(CUT_LIST)+2,,,"Sensis Vectors ALL")),"YC"&amp;$H46&amp;R$1,INDIRECT(ADDRESS(3,$I46,,,"Sensis Vectors ALL")):INDIRECT(ADDRESS(3+ROWS(CORR_MATRIX)-1,$I46,,,"Sensis Vectors ALL")))</f>
        <v>-6993.14</v>
      </c>
      <c r="S46" s="256">
        <f ca="1">SUMIF(INDIRECT(ADDRESS(3,9+ROWS(CUT_LIST)+2,,,"Sensis Vectors ALL")):INDIRECT(ADDRESS(3+ROWS(CORR_MATRIX)-1,9+ROWS(CUT_LIST)+2,,,"Sensis Vectors ALL")),"YC"&amp;$H46&amp;S$1,INDIRECT(ADDRESS(3,$I46,,,"Sensis Vectors ALL")):INDIRECT(ADDRESS(3+ROWS(CORR_MATRIX)-1,$I46,,,"Sensis Vectors ALL")))</f>
        <v>585.61</v>
      </c>
      <c r="T46" s="256">
        <f ca="1">SUMIF(INDIRECT(ADDRESS(3,9+ROWS(CUT_LIST)+2,,,"Sensis Vectors ALL")):INDIRECT(ADDRESS(3+ROWS(CORR_MATRIX)-1,9+ROWS(CUT_LIST)+2,,,"Sensis Vectors ALL")),"YC"&amp;$H46&amp;T$1,INDIRECT(ADDRESS(3,$I46,,,"Sensis Vectors ALL")):INDIRECT(ADDRESS(3+ROWS(CORR_MATRIX)-1,$I46,,,"Sensis Vectors ALL")))</f>
        <v>1244.01</v>
      </c>
      <c r="U46" s="256">
        <f ca="1">SUMIF(INDIRECT(ADDRESS(3,9+ROWS(CUT_LIST)+2,,,"Sensis Vectors ALL")):INDIRECT(ADDRESS(3+ROWS(CORR_MATRIX)-1,9+ROWS(CUT_LIST)+2,,,"Sensis Vectors ALL")),"YC"&amp;$H46&amp;U$1,INDIRECT(ADDRESS(3,$I46,,,"Sensis Vectors ALL")):INDIRECT(ADDRESS(3+ROWS(CORR_MATRIX)-1,$I46,,,"Sensis Vectors ALL")))</f>
        <v>9410.9699999999993</v>
      </c>
      <c r="V46" s="256">
        <f ca="1">SUMIF(INDIRECT(ADDRESS(3,9+ROWS(CUT_LIST)+2,,,"Sensis Vectors ALL")):INDIRECT(ADDRESS(3+ROWS(CORR_MATRIX)-1,9+ROWS(CUT_LIST)+2,,,"Sensis Vectors ALL")),"YC"&amp;$H46&amp;V$1,INDIRECT(ADDRESS(3,$I46,,,"Sensis Vectors ALL")):INDIRECT(ADDRESS(3+ROWS(CORR_MATRIX)-1,$I46,,,"Sensis Vectors ALL")))</f>
        <v>2962.34</v>
      </c>
    </row>
    <row r="47" spans="1:22" x14ac:dyDescent="0.2">
      <c r="A47" s="63">
        <v>9</v>
      </c>
      <c r="B47" s="63"/>
      <c r="C47" s="63"/>
      <c r="D47" s="63" t="s">
        <v>281</v>
      </c>
      <c r="E47" s="63"/>
      <c r="F47" s="63"/>
      <c r="G47" s="63"/>
      <c r="H47" s="63" t="s">
        <v>18</v>
      </c>
      <c r="I47" s="63">
        <f t="shared" si="0"/>
        <v>19</v>
      </c>
      <c r="J47" s="63" t="str">
        <f t="shared" si="2"/>
        <v>9EUR</v>
      </c>
      <c r="K47" s="256">
        <f ca="1">SUMIF(INDIRECT(ADDRESS(3,9+ROWS(CUT_LIST)+2,,,"Sensis Vectors ALL")):INDIRECT(ADDRESS(3+ROWS(CORR_MATRIX)-1,9+ROWS(CUT_LIST)+2,,,"Sensis Vectors ALL")),"YC"&amp;$H47&amp;K$1,INDIRECT(ADDRESS(3,$I47,,,"Sensis Vectors ALL")):INDIRECT(ADDRESS(3+ROWS(CORR_MATRIX)-1,$I47,,,"Sensis Vectors ALL")))</f>
        <v>0</v>
      </c>
      <c r="L47" s="256">
        <f ca="1">SUMIF(INDIRECT(ADDRESS(3,9+ROWS(CUT_LIST)+2,,,"Sensis Vectors ALL")):INDIRECT(ADDRESS(3+ROWS(CORR_MATRIX)-1,9+ROWS(CUT_LIST)+2,,,"Sensis Vectors ALL")),"YC"&amp;$H47&amp;L$1,INDIRECT(ADDRESS(3,$I47,,,"Sensis Vectors ALL")):INDIRECT(ADDRESS(3+ROWS(CORR_MATRIX)-1,$I47,,,"Sensis Vectors ALL")))</f>
        <v>0</v>
      </c>
      <c r="M47" s="256">
        <f ca="1">SUMIF(INDIRECT(ADDRESS(3,9+ROWS(CUT_LIST)+2,,,"Sensis Vectors ALL")):INDIRECT(ADDRESS(3+ROWS(CORR_MATRIX)-1,9+ROWS(CUT_LIST)+2,,,"Sensis Vectors ALL")),"YC"&amp;$H47&amp;M$1,INDIRECT(ADDRESS(3,$I47,,,"Sensis Vectors ALL")):INDIRECT(ADDRESS(3+ROWS(CORR_MATRIX)-1,$I47,,,"Sensis Vectors ALL")))</f>
        <v>0</v>
      </c>
      <c r="N47" s="256">
        <f ca="1">SUMIF(INDIRECT(ADDRESS(3,9+ROWS(CUT_LIST)+2,,,"Sensis Vectors ALL")):INDIRECT(ADDRESS(3+ROWS(CORR_MATRIX)-1,9+ROWS(CUT_LIST)+2,,,"Sensis Vectors ALL")),"YC"&amp;$H47&amp;N$1,INDIRECT(ADDRESS(3,$I47,,,"Sensis Vectors ALL")):INDIRECT(ADDRESS(3+ROWS(CORR_MATRIX)-1,$I47,,,"Sensis Vectors ALL")))</f>
        <v>0</v>
      </c>
      <c r="O47" s="256">
        <f ca="1">SUMIF(INDIRECT(ADDRESS(3,9+ROWS(CUT_LIST)+2,,,"Sensis Vectors ALL")):INDIRECT(ADDRESS(3+ROWS(CORR_MATRIX)-1,9+ROWS(CUT_LIST)+2,,,"Sensis Vectors ALL")),"YC"&amp;$H47&amp;O$1,INDIRECT(ADDRESS(3,$I47,,,"Sensis Vectors ALL")):INDIRECT(ADDRESS(3+ROWS(CORR_MATRIX)-1,$I47,,,"Sensis Vectors ALL")))</f>
        <v>0</v>
      </c>
      <c r="P47" s="256">
        <f ca="1">SUMIF(INDIRECT(ADDRESS(3,9+ROWS(CUT_LIST)+2,,,"Sensis Vectors ALL")):INDIRECT(ADDRESS(3+ROWS(CORR_MATRIX)-1,9+ROWS(CUT_LIST)+2,,,"Sensis Vectors ALL")),"YC"&amp;$H47&amp;P$1,INDIRECT(ADDRESS(3,$I47,,,"Sensis Vectors ALL")):INDIRECT(ADDRESS(3+ROWS(CORR_MATRIX)-1,$I47,,,"Sensis Vectors ALL")))</f>
        <v>0</v>
      </c>
      <c r="Q47" s="256">
        <f ca="1">SUMIF(INDIRECT(ADDRESS(3,9+ROWS(CUT_LIST)+2,,,"Sensis Vectors ALL")):INDIRECT(ADDRESS(3+ROWS(CORR_MATRIX)-1,9+ROWS(CUT_LIST)+2,,,"Sensis Vectors ALL")),"YC"&amp;$H47&amp;Q$1,INDIRECT(ADDRESS(3,$I47,,,"Sensis Vectors ALL")):INDIRECT(ADDRESS(3+ROWS(CORR_MATRIX)-1,$I47,,,"Sensis Vectors ALL")))</f>
        <v>0</v>
      </c>
      <c r="R47" s="256">
        <f ca="1">SUMIF(INDIRECT(ADDRESS(3,9+ROWS(CUT_LIST)+2,,,"Sensis Vectors ALL")):INDIRECT(ADDRESS(3+ROWS(CORR_MATRIX)-1,9+ROWS(CUT_LIST)+2,,,"Sensis Vectors ALL")),"YC"&amp;$H47&amp;R$1,INDIRECT(ADDRESS(3,$I47,,,"Sensis Vectors ALL")):INDIRECT(ADDRESS(3+ROWS(CORR_MATRIX)-1,$I47,,,"Sensis Vectors ALL")))</f>
        <v>0</v>
      </c>
      <c r="S47" s="256">
        <f ca="1">SUMIF(INDIRECT(ADDRESS(3,9+ROWS(CUT_LIST)+2,,,"Sensis Vectors ALL")):INDIRECT(ADDRESS(3+ROWS(CORR_MATRIX)-1,9+ROWS(CUT_LIST)+2,,,"Sensis Vectors ALL")),"YC"&amp;$H47&amp;S$1,INDIRECT(ADDRESS(3,$I47,,,"Sensis Vectors ALL")):INDIRECT(ADDRESS(3+ROWS(CORR_MATRIX)-1,$I47,,,"Sensis Vectors ALL")))</f>
        <v>0</v>
      </c>
      <c r="T47" s="256">
        <f ca="1">SUMIF(INDIRECT(ADDRESS(3,9+ROWS(CUT_LIST)+2,,,"Sensis Vectors ALL")):INDIRECT(ADDRESS(3+ROWS(CORR_MATRIX)-1,9+ROWS(CUT_LIST)+2,,,"Sensis Vectors ALL")),"YC"&amp;$H47&amp;T$1,INDIRECT(ADDRESS(3,$I47,,,"Sensis Vectors ALL")):INDIRECT(ADDRESS(3+ROWS(CORR_MATRIX)-1,$I47,,,"Sensis Vectors ALL")))</f>
        <v>0</v>
      </c>
      <c r="U47" s="256">
        <f ca="1">SUMIF(INDIRECT(ADDRESS(3,9+ROWS(CUT_LIST)+2,,,"Sensis Vectors ALL")):INDIRECT(ADDRESS(3+ROWS(CORR_MATRIX)-1,9+ROWS(CUT_LIST)+2,,,"Sensis Vectors ALL")),"YC"&amp;$H47&amp;U$1,INDIRECT(ADDRESS(3,$I47,,,"Sensis Vectors ALL")):INDIRECT(ADDRESS(3+ROWS(CORR_MATRIX)-1,$I47,,,"Sensis Vectors ALL")))</f>
        <v>0</v>
      </c>
      <c r="V47" s="256">
        <f ca="1">SUMIF(INDIRECT(ADDRESS(3,9+ROWS(CUT_LIST)+2,,,"Sensis Vectors ALL")):INDIRECT(ADDRESS(3+ROWS(CORR_MATRIX)-1,9+ROWS(CUT_LIST)+2,,,"Sensis Vectors ALL")),"YC"&amp;$H47&amp;V$1,INDIRECT(ADDRESS(3,$I47,,,"Sensis Vectors ALL")):INDIRECT(ADDRESS(3+ROWS(CORR_MATRIX)-1,$I47,,,"Sensis Vectors ALL")))</f>
        <v>0</v>
      </c>
    </row>
    <row r="48" spans="1:22" x14ac:dyDescent="0.2">
      <c r="A48" s="63">
        <v>9</v>
      </c>
      <c r="B48" s="63"/>
      <c r="C48" s="63"/>
      <c r="D48" s="63" t="s">
        <v>281</v>
      </c>
      <c r="E48" s="63"/>
      <c r="F48" s="63"/>
      <c r="G48" s="63"/>
      <c r="H48" s="63" t="s">
        <v>39</v>
      </c>
      <c r="I48" s="63">
        <f t="shared" si="0"/>
        <v>19</v>
      </c>
      <c r="J48" s="63" t="str">
        <f t="shared" si="2"/>
        <v>9GBP</v>
      </c>
      <c r="K48" s="256">
        <f ca="1">SUMIF(INDIRECT(ADDRESS(3,9+ROWS(CUT_LIST)+2,,,"Sensis Vectors ALL")):INDIRECT(ADDRESS(3+ROWS(CORR_MATRIX)-1,9+ROWS(CUT_LIST)+2,,,"Sensis Vectors ALL")),"YC"&amp;$H48&amp;K$1,INDIRECT(ADDRESS(3,$I48,,,"Sensis Vectors ALL")):INDIRECT(ADDRESS(3+ROWS(CORR_MATRIX)-1,$I48,,,"Sensis Vectors ALL")))</f>
        <v>0</v>
      </c>
      <c r="L48" s="256">
        <f ca="1">SUMIF(INDIRECT(ADDRESS(3,9+ROWS(CUT_LIST)+2,,,"Sensis Vectors ALL")):INDIRECT(ADDRESS(3+ROWS(CORR_MATRIX)-1,9+ROWS(CUT_LIST)+2,,,"Sensis Vectors ALL")),"YC"&amp;$H48&amp;L$1,INDIRECT(ADDRESS(3,$I48,,,"Sensis Vectors ALL")):INDIRECT(ADDRESS(3+ROWS(CORR_MATRIX)-1,$I48,,,"Sensis Vectors ALL")))</f>
        <v>0</v>
      </c>
      <c r="M48" s="256">
        <f ca="1">SUMIF(INDIRECT(ADDRESS(3,9+ROWS(CUT_LIST)+2,,,"Sensis Vectors ALL")):INDIRECT(ADDRESS(3+ROWS(CORR_MATRIX)-1,9+ROWS(CUT_LIST)+2,,,"Sensis Vectors ALL")),"YC"&amp;$H48&amp;M$1,INDIRECT(ADDRESS(3,$I48,,,"Sensis Vectors ALL")):INDIRECT(ADDRESS(3+ROWS(CORR_MATRIX)-1,$I48,,,"Sensis Vectors ALL")))</f>
        <v>0</v>
      </c>
      <c r="N48" s="256">
        <f ca="1">SUMIF(INDIRECT(ADDRESS(3,9+ROWS(CUT_LIST)+2,,,"Sensis Vectors ALL")):INDIRECT(ADDRESS(3+ROWS(CORR_MATRIX)-1,9+ROWS(CUT_LIST)+2,,,"Sensis Vectors ALL")),"YC"&amp;$H48&amp;N$1,INDIRECT(ADDRESS(3,$I48,,,"Sensis Vectors ALL")):INDIRECT(ADDRESS(3+ROWS(CORR_MATRIX)-1,$I48,,,"Sensis Vectors ALL")))</f>
        <v>0</v>
      </c>
      <c r="O48" s="256">
        <f ca="1">SUMIF(INDIRECT(ADDRESS(3,9+ROWS(CUT_LIST)+2,,,"Sensis Vectors ALL")):INDIRECT(ADDRESS(3+ROWS(CORR_MATRIX)-1,9+ROWS(CUT_LIST)+2,,,"Sensis Vectors ALL")),"YC"&amp;$H48&amp;O$1,INDIRECT(ADDRESS(3,$I48,,,"Sensis Vectors ALL")):INDIRECT(ADDRESS(3+ROWS(CORR_MATRIX)-1,$I48,,,"Sensis Vectors ALL")))</f>
        <v>0</v>
      </c>
      <c r="P48" s="256">
        <f ca="1">SUMIF(INDIRECT(ADDRESS(3,9+ROWS(CUT_LIST)+2,,,"Sensis Vectors ALL")):INDIRECT(ADDRESS(3+ROWS(CORR_MATRIX)-1,9+ROWS(CUT_LIST)+2,,,"Sensis Vectors ALL")),"YC"&amp;$H48&amp;P$1,INDIRECT(ADDRESS(3,$I48,,,"Sensis Vectors ALL")):INDIRECT(ADDRESS(3+ROWS(CORR_MATRIX)-1,$I48,,,"Sensis Vectors ALL")))</f>
        <v>0</v>
      </c>
      <c r="Q48" s="256">
        <f ca="1">SUMIF(INDIRECT(ADDRESS(3,9+ROWS(CUT_LIST)+2,,,"Sensis Vectors ALL")):INDIRECT(ADDRESS(3+ROWS(CORR_MATRIX)-1,9+ROWS(CUT_LIST)+2,,,"Sensis Vectors ALL")),"YC"&amp;$H48&amp;Q$1,INDIRECT(ADDRESS(3,$I48,,,"Sensis Vectors ALL")):INDIRECT(ADDRESS(3+ROWS(CORR_MATRIX)-1,$I48,,,"Sensis Vectors ALL")))</f>
        <v>0</v>
      </c>
      <c r="R48" s="256">
        <f ca="1">SUMIF(INDIRECT(ADDRESS(3,9+ROWS(CUT_LIST)+2,,,"Sensis Vectors ALL")):INDIRECT(ADDRESS(3+ROWS(CORR_MATRIX)-1,9+ROWS(CUT_LIST)+2,,,"Sensis Vectors ALL")),"YC"&amp;$H48&amp;R$1,INDIRECT(ADDRESS(3,$I48,,,"Sensis Vectors ALL")):INDIRECT(ADDRESS(3+ROWS(CORR_MATRIX)-1,$I48,,,"Sensis Vectors ALL")))</f>
        <v>0</v>
      </c>
      <c r="S48" s="256">
        <f ca="1">SUMIF(INDIRECT(ADDRESS(3,9+ROWS(CUT_LIST)+2,,,"Sensis Vectors ALL")):INDIRECT(ADDRESS(3+ROWS(CORR_MATRIX)-1,9+ROWS(CUT_LIST)+2,,,"Sensis Vectors ALL")),"YC"&amp;$H48&amp;S$1,INDIRECT(ADDRESS(3,$I48,,,"Sensis Vectors ALL")):INDIRECT(ADDRESS(3+ROWS(CORR_MATRIX)-1,$I48,,,"Sensis Vectors ALL")))</f>
        <v>0</v>
      </c>
      <c r="T48" s="256">
        <f ca="1">SUMIF(INDIRECT(ADDRESS(3,9+ROWS(CUT_LIST)+2,,,"Sensis Vectors ALL")):INDIRECT(ADDRESS(3+ROWS(CORR_MATRIX)-1,9+ROWS(CUT_LIST)+2,,,"Sensis Vectors ALL")),"YC"&amp;$H48&amp;T$1,INDIRECT(ADDRESS(3,$I48,,,"Sensis Vectors ALL")):INDIRECT(ADDRESS(3+ROWS(CORR_MATRIX)-1,$I48,,,"Sensis Vectors ALL")))</f>
        <v>0</v>
      </c>
      <c r="U48" s="256">
        <f ca="1">SUMIF(INDIRECT(ADDRESS(3,9+ROWS(CUT_LIST)+2,,,"Sensis Vectors ALL")):INDIRECT(ADDRESS(3+ROWS(CORR_MATRIX)-1,9+ROWS(CUT_LIST)+2,,,"Sensis Vectors ALL")),"YC"&amp;$H48&amp;U$1,INDIRECT(ADDRESS(3,$I48,,,"Sensis Vectors ALL")):INDIRECT(ADDRESS(3+ROWS(CORR_MATRIX)-1,$I48,,,"Sensis Vectors ALL")))</f>
        <v>0</v>
      </c>
      <c r="V48" s="256">
        <f ca="1">SUMIF(INDIRECT(ADDRESS(3,9+ROWS(CUT_LIST)+2,,,"Sensis Vectors ALL")):INDIRECT(ADDRESS(3+ROWS(CORR_MATRIX)-1,9+ROWS(CUT_LIST)+2,,,"Sensis Vectors ALL")),"YC"&amp;$H48&amp;V$1,INDIRECT(ADDRESS(3,$I48,,,"Sensis Vectors ALL")):INDIRECT(ADDRESS(3+ROWS(CORR_MATRIX)-1,$I48,,,"Sensis Vectors ALL")))</f>
        <v>0</v>
      </c>
    </row>
    <row r="49" spans="1:22" x14ac:dyDescent="0.2">
      <c r="A49" s="63">
        <v>9</v>
      </c>
      <c r="B49" s="63"/>
      <c r="C49" s="63"/>
      <c r="D49" s="63" t="s">
        <v>281</v>
      </c>
      <c r="E49" s="63"/>
      <c r="F49" s="63"/>
      <c r="G49" s="63"/>
      <c r="H49" s="63" t="s">
        <v>31</v>
      </c>
      <c r="I49" s="63">
        <f t="shared" si="0"/>
        <v>19</v>
      </c>
      <c r="J49" s="63" t="str">
        <f t="shared" si="2"/>
        <v>9JPY</v>
      </c>
      <c r="K49" s="256">
        <f ca="1">SUMIF(INDIRECT(ADDRESS(3,9+ROWS(CUT_LIST)+2,,,"Sensis Vectors ALL")):INDIRECT(ADDRESS(3+ROWS(CORR_MATRIX)-1,9+ROWS(CUT_LIST)+2,,,"Sensis Vectors ALL")),"YC"&amp;$H49&amp;K$1,INDIRECT(ADDRESS(3,$I49,,,"Sensis Vectors ALL")):INDIRECT(ADDRESS(3+ROWS(CORR_MATRIX)-1,$I49,,,"Sensis Vectors ALL")))</f>
        <v>0</v>
      </c>
      <c r="L49" s="256">
        <f ca="1">SUMIF(INDIRECT(ADDRESS(3,9+ROWS(CUT_LIST)+2,,,"Sensis Vectors ALL")):INDIRECT(ADDRESS(3+ROWS(CORR_MATRIX)-1,9+ROWS(CUT_LIST)+2,,,"Sensis Vectors ALL")),"YC"&amp;$H49&amp;L$1,INDIRECT(ADDRESS(3,$I49,,,"Sensis Vectors ALL")):INDIRECT(ADDRESS(3+ROWS(CORR_MATRIX)-1,$I49,,,"Sensis Vectors ALL")))</f>
        <v>0</v>
      </c>
      <c r="M49" s="256">
        <f ca="1">SUMIF(INDIRECT(ADDRESS(3,9+ROWS(CUT_LIST)+2,,,"Sensis Vectors ALL")):INDIRECT(ADDRESS(3+ROWS(CORR_MATRIX)-1,9+ROWS(CUT_LIST)+2,,,"Sensis Vectors ALL")),"YC"&amp;$H49&amp;M$1,INDIRECT(ADDRESS(3,$I49,,,"Sensis Vectors ALL")):INDIRECT(ADDRESS(3+ROWS(CORR_MATRIX)-1,$I49,,,"Sensis Vectors ALL")))</f>
        <v>0</v>
      </c>
      <c r="N49" s="256">
        <f ca="1">SUMIF(INDIRECT(ADDRESS(3,9+ROWS(CUT_LIST)+2,,,"Sensis Vectors ALL")):INDIRECT(ADDRESS(3+ROWS(CORR_MATRIX)-1,9+ROWS(CUT_LIST)+2,,,"Sensis Vectors ALL")),"YC"&amp;$H49&amp;N$1,INDIRECT(ADDRESS(3,$I49,,,"Sensis Vectors ALL")):INDIRECT(ADDRESS(3+ROWS(CORR_MATRIX)-1,$I49,,,"Sensis Vectors ALL")))</f>
        <v>0</v>
      </c>
      <c r="O49" s="256">
        <f ca="1">SUMIF(INDIRECT(ADDRESS(3,9+ROWS(CUT_LIST)+2,,,"Sensis Vectors ALL")):INDIRECT(ADDRESS(3+ROWS(CORR_MATRIX)-1,9+ROWS(CUT_LIST)+2,,,"Sensis Vectors ALL")),"YC"&amp;$H49&amp;O$1,INDIRECT(ADDRESS(3,$I49,,,"Sensis Vectors ALL")):INDIRECT(ADDRESS(3+ROWS(CORR_MATRIX)-1,$I49,,,"Sensis Vectors ALL")))</f>
        <v>0</v>
      </c>
      <c r="P49" s="256">
        <f ca="1">SUMIF(INDIRECT(ADDRESS(3,9+ROWS(CUT_LIST)+2,,,"Sensis Vectors ALL")):INDIRECT(ADDRESS(3+ROWS(CORR_MATRIX)-1,9+ROWS(CUT_LIST)+2,,,"Sensis Vectors ALL")),"YC"&amp;$H49&amp;P$1,INDIRECT(ADDRESS(3,$I49,,,"Sensis Vectors ALL")):INDIRECT(ADDRESS(3+ROWS(CORR_MATRIX)-1,$I49,,,"Sensis Vectors ALL")))</f>
        <v>0</v>
      </c>
      <c r="Q49" s="256">
        <f ca="1">SUMIF(INDIRECT(ADDRESS(3,9+ROWS(CUT_LIST)+2,,,"Sensis Vectors ALL")):INDIRECT(ADDRESS(3+ROWS(CORR_MATRIX)-1,9+ROWS(CUT_LIST)+2,,,"Sensis Vectors ALL")),"YC"&amp;$H49&amp;Q$1,INDIRECT(ADDRESS(3,$I49,,,"Sensis Vectors ALL")):INDIRECT(ADDRESS(3+ROWS(CORR_MATRIX)-1,$I49,,,"Sensis Vectors ALL")))</f>
        <v>0</v>
      </c>
      <c r="R49" s="256">
        <f ca="1">SUMIF(INDIRECT(ADDRESS(3,9+ROWS(CUT_LIST)+2,,,"Sensis Vectors ALL")):INDIRECT(ADDRESS(3+ROWS(CORR_MATRIX)-1,9+ROWS(CUT_LIST)+2,,,"Sensis Vectors ALL")),"YC"&amp;$H49&amp;R$1,INDIRECT(ADDRESS(3,$I49,,,"Sensis Vectors ALL")):INDIRECT(ADDRESS(3+ROWS(CORR_MATRIX)-1,$I49,,,"Sensis Vectors ALL")))</f>
        <v>0</v>
      </c>
      <c r="S49" s="256">
        <f ca="1">SUMIF(INDIRECT(ADDRESS(3,9+ROWS(CUT_LIST)+2,,,"Sensis Vectors ALL")):INDIRECT(ADDRESS(3+ROWS(CORR_MATRIX)-1,9+ROWS(CUT_LIST)+2,,,"Sensis Vectors ALL")),"YC"&amp;$H49&amp;S$1,INDIRECT(ADDRESS(3,$I49,,,"Sensis Vectors ALL")):INDIRECT(ADDRESS(3+ROWS(CORR_MATRIX)-1,$I49,,,"Sensis Vectors ALL")))</f>
        <v>0</v>
      </c>
      <c r="T49" s="256">
        <f ca="1">SUMIF(INDIRECT(ADDRESS(3,9+ROWS(CUT_LIST)+2,,,"Sensis Vectors ALL")):INDIRECT(ADDRESS(3+ROWS(CORR_MATRIX)-1,9+ROWS(CUT_LIST)+2,,,"Sensis Vectors ALL")),"YC"&amp;$H49&amp;T$1,INDIRECT(ADDRESS(3,$I49,,,"Sensis Vectors ALL")):INDIRECT(ADDRESS(3+ROWS(CORR_MATRIX)-1,$I49,,,"Sensis Vectors ALL")))</f>
        <v>0</v>
      </c>
      <c r="U49" s="256">
        <f ca="1">SUMIF(INDIRECT(ADDRESS(3,9+ROWS(CUT_LIST)+2,,,"Sensis Vectors ALL")):INDIRECT(ADDRESS(3+ROWS(CORR_MATRIX)-1,9+ROWS(CUT_LIST)+2,,,"Sensis Vectors ALL")),"YC"&amp;$H49&amp;U$1,INDIRECT(ADDRESS(3,$I49,,,"Sensis Vectors ALL")):INDIRECT(ADDRESS(3+ROWS(CORR_MATRIX)-1,$I49,,,"Sensis Vectors ALL")))</f>
        <v>0</v>
      </c>
      <c r="V49" s="256">
        <f ca="1">SUMIF(INDIRECT(ADDRESS(3,9+ROWS(CUT_LIST)+2,,,"Sensis Vectors ALL")):INDIRECT(ADDRESS(3+ROWS(CORR_MATRIX)-1,9+ROWS(CUT_LIST)+2,,,"Sensis Vectors ALL")),"YC"&amp;$H49&amp;V$1,INDIRECT(ADDRESS(3,$I49,,,"Sensis Vectors ALL")):INDIRECT(ADDRESS(3+ROWS(CORR_MATRIX)-1,$I49,,,"Sensis Vectors ALL")))</f>
        <v>0</v>
      </c>
    </row>
    <row r="50" spans="1:22" x14ac:dyDescent="0.2">
      <c r="A50" s="63">
        <v>9</v>
      </c>
      <c r="B50" s="63"/>
      <c r="C50" s="63"/>
      <c r="D50" s="63" t="s">
        <v>281</v>
      </c>
      <c r="E50" s="63"/>
      <c r="F50" s="63"/>
      <c r="G50" s="63"/>
      <c r="H50" s="63" t="s">
        <v>16</v>
      </c>
      <c r="I50" s="63">
        <f t="shared" si="0"/>
        <v>19</v>
      </c>
      <c r="J50" s="63" t="str">
        <f t="shared" si="2"/>
        <v>9USD</v>
      </c>
      <c r="K50" s="256">
        <f ca="1">SUMIF(INDIRECT(ADDRESS(3,9+ROWS(CUT_LIST)+2,,,"Sensis Vectors ALL")):INDIRECT(ADDRESS(3+ROWS(CORR_MATRIX)-1,9+ROWS(CUT_LIST)+2,,,"Sensis Vectors ALL")),"YC"&amp;$H50&amp;K$1,INDIRECT(ADDRESS(3,$I50,,,"Sensis Vectors ALL")):INDIRECT(ADDRESS(3+ROWS(CORR_MATRIX)-1,$I50,,,"Sensis Vectors ALL")))</f>
        <v>-1345.72</v>
      </c>
      <c r="L50" s="256">
        <f ca="1">SUMIF(INDIRECT(ADDRESS(3,9+ROWS(CUT_LIST)+2,,,"Sensis Vectors ALL")):INDIRECT(ADDRESS(3+ROWS(CORR_MATRIX)-1,9+ROWS(CUT_LIST)+2,,,"Sensis Vectors ALL")),"YC"&amp;$H50&amp;L$1,INDIRECT(ADDRESS(3,$I50,,,"Sensis Vectors ALL")):INDIRECT(ADDRESS(3+ROWS(CORR_MATRIX)-1,$I50,,,"Sensis Vectors ALL")))</f>
        <v>-650.87</v>
      </c>
      <c r="M50" s="256">
        <f ca="1">SUMIF(INDIRECT(ADDRESS(3,9+ROWS(CUT_LIST)+2,,,"Sensis Vectors ALL")):INDIRECT(ADDRESS(3+ROWS(CORR_MATRIX)-1,9+ROWS(CUT_LIST)+2,,,"Sensis Vectors ALL")),"YC"&amp;$H50&amp;M$1,INDIRECT(ADDRESS(3,$I50,,,"Sensis Vectors ALL")):INDIRECT(ADDRESS(3+ROWS(CORR_MATRIX)-1,$I50,,,"Sensis Vectors ALL")))</f>
        <v>8248.9500000000007</v>
      </c>
      <c r="N50" s="256">
        <f ca="1">SUMIF(INDIRECT(ADDRESS(3,9+ROWS(CUT_LIST)+2,,,"Sensis Vectors ALL")):INDIRECT(ADDRESS(3+ROWS(CORR_MATRIX)-1,9+ROWS(CUT_LIST)+2,,,"Sensis Vectors ALL")),"YC"&amp;$H50&amp;N$1,INDIRECT(ADDRESS(3,$I50,,,"Sensis Vectors ALL")):INDIRECT(ADDRESS(3+ROWS(CORR_MATRIX)-1,$I50,,,"Sensis Vectors ALL")))</f>
        <v>4374.2700000000004</v>
      </c>
      <c r="O50" s="256">
        <f ca="1">SUMIF(INDIRECT(ADDRESS(3,9+ROWS(CUT_LIST)+2,,,"Sensis Vectors ALL")):INDIRECT(ADDRESS(3+ROWS(CORR_MATRIX)-1,9+ROWS(CUT_LIST)+2,,,"Sensis Vectors ALL")),"YC"&amp;$H50&amp;O$1,INDIRECT(ADDRESS(3,$I50,,,"Sensis Vectors ALL")):INDIRECT(ADDRESS(3+ROWS(CORR_MATRIX)-1,$I50,,,"Sensis Vectors ALL")))</f>
        <v>216.36</v>
      </c>
      <c r="P50" s="256">
        <f ca="1">SUMIF(INDIRECT(ADDRESS(3,9+ROWS(CUT_LIST)+2,,,"Sensis Vectors ALL")):INDIRECT(ADDRESS(3+ROWS(CORR_MATRIX)-1,9+ROWS(CUT_LIST)+2,,,"Sensis Vectors ALL")),"YC"&amp;$H50&amp;P$1,INDIRECT(ADDRESS(3,$I50,,,"Sensis Vectors ALL")):INDIRECT(ADDRESS(3+ROWS(CORR_MATRIX)-1,$I50,,,"Sensis Vectors ALL")))</f>
        <v>561.99</v>
      </c>
      <c r="Q50" s="256">
        <f ca="1">SUMIF(INDIRECT(ADDRESS(3,9+ROWS(CUT_LIST)+2,,,"Sensis Vectors ALL")):INDIRECT(ADDRESS(3+ROWS(CORR_MATRIX)-1,9+ROWS(CUT_LIST)+2,,,"Sensis Vectors ALL")),"YC"&amp;$H50&amp;Q$1,INDIRECT(ADDRESS(3,$I50,,,"Sensis Vectors ALL")):INDIRECT(ADDRESS(3+ROWS(CORR_MATRIX)-1,$I50,,,"Sensis Vectors ALL")))</f>
        <v>1085.3800000000001</v>
      </c>
      <c r="R50" s="256">
        <f ca="1">SUMIF(INDIRECT(ADDRESS(3,9+ROWS(CUT_LIST)+2,,,"Sensis Vectors ALL")):INDIRECT(ADDRESS(3+ROWS(CORR_MATRIX)-1,9+ROWS(CUT_LIST)+2,,,"Sensis Vectors ALL")),"YC"&amp;$H50&amp;R$1,INDIRECT(ADDRESS(3,$I50,,,"Sensis Vectors ALL")):INDIRECT(ADDRESS(3+ROWS(CORR_MATRIX)-1,$I50,,,"Sensis Vectors ALL")))</f>
        <v>1889.46</v>
      </c>
      <c r="S50" s="256">
        <f ca="1">SUMIF(INDIRECT(ADDRESS(3,9+ROWS(CUT_LIST)+2,,,"Sensis Vectors ALL")):INDIRECT(ADDRESS(3+ROWS(CORR_MATRIX)-1,9+ROWS(CUT_LIST)+2,,,"Sensis Vectors ALL")),"YC"&amp;$H50&amp;S$1,INDIRECT(ADDRESS(3,$I50,,,"Sensis Vectors ALL")):INDIRECT(ADDRESS(3+ROWS(CORR_MATRIX)-1,$I50,,,"Sensis Vectors ALL")))</f>
        <v>12625.85</v>
      </c>
      <c r="T50" s="256">
        <f ca="1">SUMIF(INDIRECT(ADDRESS(3,9+ROWS(CUT_LIST)+2,,,"Sensis Vectors ALL")):INDIRECT(ADDRESS(3+ROWS(CORR_MATRIX)-1,9+ROWS(CUT_LIST)+2,,,"Sensis Vectors ALL")),"YC"&amp;$H50&amp;T$1,INDIRECT(ADDRESS(3,$I50,,,"Sensis Vectors ALL")):INDIRECT(ADDRESS(3+ROWS(CORR_MATRIX)-1,$I50,,,"Sensis Vectors ALL")))</f>
        <v>39413.230000000003</v>
      </c>
      <c r="U50" s="256">
        <f ca="1">SUMIF(INDIRECT(ADDRESS(3,9+ROWS(CUT_LIST)+2,,,"Sensis Vectors ALL")):INDIRECT(ADDRESS(3+ROWS(CORR_MATRIX)-1,9+ROWS(CUT_LIST)+2,,,"Sensis Vectors ALL")),"YC"&amp;$H50&amp;U$1,INDIRECT(ADDRESS(3,$I50,,,"Sensis Vectors ALL")):INDIRECT(ADDRESS(3+ROWS(CORR_MATRIX)-1,$I50,,,"Sensis Vectors ALL")))</f>
        <v>0</v>
      </c>
      <c r="V50" s="256">
        <f ca="1">SUMIF(INDIRECT(ADDRESS(3,9+ROWS(CUT_LIST)+2,,,"Sensis Vectors ALL")):INDIRECT(ADDRESS(3+ROWS(CORR_MATRIX)-1,9+ROWS(CUT_LIST)+2,,,"Sensis Vectors ALL")),"YC"&amp;$H50&amp;V$1,INDIRECT(ADDRESS(3,$I50,,,"Sensis Vectors ALL")):INDIRECT(ADDRESS(3+ROWS(CORR_MATRIX)-1,$I50,,,"Sensis Vectors ALL")))</f>
        <v>0</v>
      </c>
    </row>
    <row r="51" spans="1:22" x14ac:dyDescent="0.2">
      <c r="A51" s="31">
        <v>13</v>
      </c>
      <c r="B51" s="62">
        <v>5</v>
      </c>
      <c r="C51" s="66" t="s">
        <v>138</v>
      </c>
      <c r="D51" s="66" t="s">
        <v>282</v>
      </c>
      <c r="E51" s="66" t="s">
        <v>173</v>
      </c>
      <c r="F51" s="66" t="s">
        <v>179</v>
      </c>
      <c r="G51" s="95">
        <v>704</v>
      </c>
      <c r="H51" s="73" t="s">
        <v>24</v>
      </c>
      <c r="I51">
        <f t="shared" si="0"/>
        <v>23</v>
      </c>
      <c r="J51" t="str">
        <f t="shared" si="2"/>
        <v>13ALL</v>
      </c>
      <c r="K51" s="257">
        <f ca="1">SUMIF(INDIRECT(ADDRESS(3,9+ROWS(CUT_LIST)+1,,,"Sensis Vectors ALL")):INDIRECT(ADDRESS(3+ROWS(CORR_MATRIX)-1,9+ROWS(CUT_LIST)+1,,,"Sensis Vectors ALL")),"YC"&amp;K$1,INDIRECT(ADDRESS(3,$I51,,,"Sensis Vectors ALL")):INDIRECT(ADDRESS(3+ROWS(CORR_MATRIX)-1,$I51,,,"Sensis Vectors ALL")))</f>
        <v>-6337.88</v>
      </c>
      <c r="L51" s="257">
        <f ca="1">SUMIF(INDIRECT(ADDRESS(3,9+ROWS(CUT_LIST)+1,,,"Sensis Vectors ALL")):INDIRECT(ADDRESS(3+ROWS(CORR_MATRIX)-1,9+ROWS(CUT_LIST)+1,,,"Sensis Vectors ALL")),"YC"&amp;L$1,INDIRECT(ADDRESS(3,$I51,,,"Sensis Vectors ALL")):INDIRECT(ADDRESS(3+ROWS(CORR_MATRIX)-1,$I51,,,"Sensis Vectors ALL")))</f>
        <v>-7277.1399999999994</v>
      </c>
      <c r="M51" s="257">
        <f ca="1">SUMIF(INDIRECT(ADDRESS(3,9+ROWS(CUT_LIST)+1,,,"Sensis Vectors ALL")):INDIRECT(ADDRESS(3+ROWS(CORR_MATRIX)-1,9+ROWS(CUT_LIST)+1,,,"Sensis Vectors ALL")),"YC"&amp;M$1,INDIRECT(ADDRESS(3,$I51,,,"Sensis Vectors ALL")):INDIRECT(ADDRESS(3+ROWS(CORR_MATRIX)-1,$I51,,,"Sensis Vectors ALL")))</f>
        <v>11.22</v>
      </c>
      <c r="N51" s="257">
        <f ca="1">SUMIF(INDIRECT(ADDRESS(3,9+ROWS(CUT_LIST)+1,,,"Sensis Vectors ALL")):INDIRECT(ADDRESS(3+ROWS(CORR_MATRIX)-1,9+ROWS(CUT_LIST)+1,,,"Sensis Vectors ALL")),"YC"&amp;N$1,INDIRECT(ADDRESS(3,$I51,,,"Sensis Vectors ALL")):INDIRECT(ADDRESS(3+ROWS(CORR_MATRIX)-1,$I51,,,"Sensis Vectors ALL")))</f>
        <v>13.019999999999996</v>
      </c>
      <c r="O51" s="257">
        <f ca="1">SUMIF(INDIRECT(ADDRESS(3,9+ROWS(CUT_LIST)+1,,,"Sensis Vectors ALL")):INDIRECT(ADDRESS(3+ROWS(CORR_MATRIX)-1,9+ROWS(CUT_LIST)+1,,,"Sensis Vectors ALL")),"YC"&amp;O$1,INDIRECT(ADDRESS(3,$I51,,,"Sensis Vectors ALL")):INDIRECT(ADDRESS(3+ROWS(CORR_MATRIX)-1,$I51,,,"Sensis Vectors ALL")))</f>
        <v>828.61</v>
      </c>
      <c r="P51" s="257">
        <f ca="1">SUMIF(INDIRECT(ADDRESS(3,9+ROWS(CUT_LIST)+1,,,"Sensis Vectors ALL")):INDIRECT(ADDRESS(3+ROWS(CORR_MATRIX)-1,9+ROWS(CUT_LIST)+1,,,"Sensis Vectors ALL")),"YC"&amp;P$1,INDIRECT(ADDRESS(3,$I51,,,"Sensis Vectors ALL")):INDIRECT(ADDRESS(3+ROWS(CORR_MATRIX)-1,$I51,,,"Sensis Vectors ALL")))</f>
        <v>1641.86</v>
      </c>
      <c r="Q51" s="257">
        <f ca="1">SUMIF(INDIRECT(ADDRESS(3,9+ROWS(CUT_LIST)+1,,,"Sensis Vectors ALL")):INDIRECT(ADDRESS(3+ROWS(CORR_MATRIX)-1,9+ROWS(CUT_LIST)+1,,,"Sensis Vectors ALL")),"YC"&amp;Q$1,INDIRECT(ADDRESS(3,$I51,,,"Sensis Vectors ALL")):INDIRECT(ADDRESS(3+ROWS(CORR_MATRIX)-1,$I51,,,"Sensis Vectors ALL")))</f>
        <v>40.310000000000038</v>
      </c>
      <c r="R51" s="257">
        <f ca="1">SUMIF(INDIRECT(ADDRESS(3,9+ROWS(CUT_LIST)+1,,,"Sensis Vectors ALL")):INDIRECT(ADDRESS(3+ROWS(CORR_MATRIX)-1,9+ROWS(CUT_LIST)+1,,,"Sensis Vectors ALL")),"YC"&amp;R$1,INDIRECT(ADDRESS(3,$I51,,,"Sensis Vectors ALL")):INDIRECT(ADDRESS(3+ROWS(CORR_MATRIX)-1,$I51,,,"Sensis Vectors ALL")))</f>
        <v>-314.27999999999997</v>
      </c>
      <c r="S51" s="257">
        <f ca="1">SUMIF(INDIRECT(ADDRESS(3,9+ROWS(CUT_LIST)+1,,,"Sensis Vectors ALL")):INDIRECT(ADDRESS(3+ROWS(CORR_MATRIX)-1,9+ROWS(CUT_LIST)+1,,,"Sensis Vectors ALL")),"YC"&amp;S$1,INDIRECT(ADDRESS(3,$I51,,,"Sensis Vectors ALL")):INDIRECT(ADDRESS(3+ROWS(CORR_MATRIX)-1,$I51,,,"Sensis Vectors ALL")))</f>
        <v>-420.78999999999951</v>
      </c>
      <c r="T51" s="257">
        <f ca="1">SUMIF(INDIRECT(ADDRESS(3,9+ROWS(CUT_LIST)+1,,,"Sensis Vectors ALL")):INDIRECT(ADDRESS(3+ROWS(CORR_MATRIX)-1,9+ROWS(CUT_LIST)+1,,,"Sensis Vectors ALL")),"YC"&amp;T$1,INDIRECT(ADDRESS(3,$I51,,,"Sensis Vectors ALL")):INDIRECT(ADDRESS(3+ROWS(CORR_MATRIX)-1,$I51,,,"Sensis Vectors ALL")))</f>
        <v>38.409999999999854</v>
      </c>
      <c r="U51" s="257">
        <f ca="1">SUMIF(INDIRECT(ADDRESS(3,9+ROWS(CUT_LIST)+1,,,"Sensis Vectors ALL")):INDIRECT(ADDRESS(3+ROWS(CORR_MATRIX)-1,9+ROWS(CUT_LIST)+1,,,"Sensis Vectors ALL")),"YC"&amp;U$1,INDIRECT(ADDRESS(3,$I51,,,"Sensis Vectors ALL")):INDIRECT(ADDRESS(3+ROWS(CORR_MATRIX)-1,$I51,,,"Sensis Vectors ALL")))</f>
        <v>-42.2</v>
      </c>
      <c r="V51" s="257">
        <f ca="1">SUMIF(INDIRECT(ADDRESS(3,9+ROWS(CUT_LIST)+1,,,"Sensis Vectors ALL")):INDIRECT(ADDRESS(3+ROWS(CORR_MATRIX)-1,9+ROWS(CUT_LIST)+1,,,"Sensis Vectors ALL")),"YC"&amp;V$1,INDIRECT(ADDRESS(3,$I51,,,"Sensis Vectors ALL")):INDIRECT(ADDRESS(3+ROWS(CORR_MATRIX)-1,$I51,,,"Sensis Vectors ALL")))</f>
        <v>0</v>
      </c>
    </row>
    <row r="52" spans="1:22" x14ac:dyDescent="0.2">
      <c r="A52" s="63">
        <v>13</v>
      </c>
      <c r="B52" s="63"/>
      <c r="C52" s="63"/>
      <c r="D52" s="63" t="s">
        <v>282</v>
      </c>
      <c r="E52" s="63"/>
      <c r="F52" s="63"/>
      <c r="G52" s="63"/>
      <c r="H52" s="63" t="s">
        <v>32</v>
      </c>
      <c r="I52" s="63">
        <f t="shared" si="0"/>
        <v>23</v>
      </c>
      <c r="J52" s="63" t="str">
        <f t="shared" si="2"/>
        <v>13AUD</v>
      </c>
      <c r="K52" s="256">
        <f ca="1">SUMIF(INDIRECT(ADDRESS(3,9+ROWS(CUT_LIST)+2,,,"Sensis Vectors ALL")):INDIRECT(ADDRESS(3+ROWS(CORR_MATRIX)-1,9+ROWS(CUT_LIST)+2,,,"Sensis Vectors ALL")),"YC"&amp;$H52&amp;K$1,INDIRECT(ADDRESS(3,$I52,,,"Sensis Vectors ALL")):INDIRECT(ADDRESS(3+ROWS(CORR_MATRIX)-1,$I52,,,"Sensis Vectors ALL")))</f>
        <v>0</v>
      </c>
      <c r="L52" s="256">
        <f ca="1">SUMIF(INDIRECT(ADDRESS(3,9+ROWS(CUT_LIST)+2,,,"Sensis Vectors ALL")):INDIRECT(ADDRESS(3+ROWS(CORR_MATRIX)-1,9+ROWS(CUT_LIST)+2,,,"Sensis Vectors ALL")),"YC"&amp;$H52&amp;L$1,INDIRECT(ADDRESS(3,$I52,,,"Sensis Vectors ALL")):INDIRECT(ADDRESS(3+ROWS(CORR_MATRIX)-1,$I52,,,"Sensis Vectors ALL")))</f>
        <v>0</v>
      </c>
      <c r="M52" s="256">
        <f ca="1">SUMIF(INDIRECT(ADDRESS(3,9+ROWS(CUT_LIST)+2,,,"Sensis Vectors ALL")):INDIRECT(ADDRESS(3+ROWS(CORR_MATRIX)-1,9+ROWS(CUT_LIST)+2,,,"Sensis Vectors ALL")),"YC"&amp;$H52&amp;M$1,INDIRECT(ADDRESS(3,$I52,,,"Sensis Vectors ALL")):INDIRECT(ADDRESS(3+ROWS(CORR_MATRIX)-1,$I52,,,"Sensis Vectors ALL")))</f>
        <v>0</v>
      </c>
      <c r="N52" s="256">
        <f ca="1">SUMIF(INDIRECT(ADDRESS(3,9+ROWS(CUT_LIST)+2,,,"Sensis Vectors ALL")):INDIRECT(ADDRESS(3+ROWS(CORR_MATRIX)-1,9+ROWS(CUT_LIST)+2,,,"Sensis Vectors ALL")),"YC"&amp;$H52&amp;N$1,INDIRECT(ADDRESS(3,$I52,,,"Sensis Vectors ALL")):INDIRECT(ADDRESS(3+ROWS(CORR_MATRIX)-1,$I52,,,"Sensis Vectors ALL")))</f>
        <v>0</v>
      </c>
      <c r="O52" s="256">
        <f ca="1">SUMIF(INDIRECT(ADDRESS(3,9+ROWS(CUT_LIST)+2,,,"Sensis Vectors ALL")):INDIRECT(ADDRESS(3+ROWS(CORR_MATRIX)-1,9+ROWS(CUT_LIST)+2,,,"Sensis Vectors ALL")),"YC"&amp;$H52&amp;O$1,INDIRECT(ADDRESS(3,$I52,,,"Sensis Vectors ALL")):INDIRECT(ADDRESS(3+ROWS(CORR_MATRIX)-1,$I52,,,"Sensis Vectors ALL")))</f>
        <v>0</v>
      </c>
      <c r="P52" s="256">
        <f ca="1">SUMIF(INDIRECT(ADDRESS(3,9+ROWS(CUT_LIST)+2,,,"Sensis Vectors ALL")):INDIRECT(ADDRESS(3+ROWS(CORR_MATRIX)-1,9+ROWS(CUT_LIST)+2,,,"Sensis Vectors ALL")),"YC"&amp;$H52&amp;P$1,INDIRECT(ADDRESS(3,$I52,,,"Sensis Vectors ALL")):INDIRECT(ADDRESS(3+ROWS(CORR_MATRIX)-1,$I52,,,"Sensis Vectors ALL")))</f>
        <v>0</v>
      </c>
      <c r="Q52" s="256">
        <f ca="1">SUMIF(INDIRECT(ADDRESS(3,9+ROWS(CUT_LIST)+2,,,"Sensis Vectors ALL")):INDIRECT(ADDRESS(3+ROWS(CORR_MATRIX)-1,9+ROWS(CUT_LIST)+2,,,"Sensis Vectors ALL")),"YC"&amp;$H52&amp;Q$1,INDIRECT(ADDRESS(3,$I52,,,"Sensis Vectors ALL")):INDIRECT(ADDRESS(3+ROWS(CORR_MATRIX)-1,$I52,,,"Sensis Vectors ALL")))</f>
        <v>0</v>
      </c>
      <c r="R52" s="256">
        <f ca="1">SUMIF(INDIRECT(ADDRESS(3,9+ROWS(CUT_LIST)+2,,,"Sensis Vectors ALL")):INDIRECT(ADDRESS(3+ROWS(CORR_MATRIX)-1,9+ROWS(CUT_LIST)+2,,,"Sensis Vectors ALL")),"YC"&amp;$H52&amp;R$1,INDIRECT(ADDRESS(3,$I52,,,"Sensis Vectors ALL")):INDIRECT(ADDRESS(3+ROWS(CORR_MATRIX)-1,$I52,,,"Sensis Vectors ALL")))</f>
        <v>0</v>
      </c>
      <c r="S52" s="256">
        <f ca="1">SUMIF(INDIRECT(ADDRESS(3,9+ROWS(CUT_LIST)+2,,,"Sensis Vectors ALL")):INDIRECT(ADDRESS(3+ROWS(CORR_MATRIX)-1,9+ROWS(CUT_LIST)+2,,,"Sensis Vectors ALL")),"YC"&amp;$H52&amp;S$1,INDIRECT(ADDRESS(3,$I52,,,"Sensis Vectors ALL")):INDIRECT(ADDRESS(3+ROWS(CORR_MATRIX)-1,$I52,,,"Sensis Vectors ALL")))</f>
        <v>0</v>
      </c>
      <c r="T52" s="256">
        <f ca="1">SUMIF(INDIRECT(ADDRESS(3,9+ROWS(CUT_LIST)+2,,,"Sensis Vectors ALL")):INDIRECT(ADDRESS(3+ROWS(CORR_MATRIX)-1,9+ROWS(CUT_LIST)+2,,,"Sensis Vectors ALL")),"YC"&amp;$H52&amp;T$1,INDIRECT(ADDRESS(3,$I52,,,"Sensis Vectors ALL")):INDIRECT(ADDRESS(3+ROWS(CORR_MATRIX)-1,$I52,,,"Sensis Vectors ALL")))</f>
        <v>0</v>
      </c>
      <c r="U52" s="256">
        <f ca="1">SUMIF(INDIRECT(ADDRESS(3,9+ROWS(CUT_LIST)+2,,,"Sensis Vectors ALL")):INDIRECT(ADDRESS(3+ROWS(CORR_MATRIX)-1,9+ROWS(CUT_LIST)+2,,,"Sensis Vectors ALL")),"YC"&amp;$H52&amp;U$1,INDIRECT(ADDRESS(3,$I52,,,"Sensis Vectors ALL")):INDIRECT(ADDRESS(3+ROWS(CORR_MATRIX)-1,$I52,,,"Sensis Vectors ALL")))</f>
        <v>0</v>
      </c>
      <c r="V52" s="256">
        <f ca="1">SUMIF(INDIRECT(ADDRESS(3,9+ROWS(CUT_LIST)+2,,,"Sensis Vectors ALL")):INDIRECT(ADDRESS(3+ROWS(CORR_MATRIX)-1,9+ROWS(CUT_LIST)+2,,,"Sensis Vectors ALL")),"YC"&amp;$H52&amp;V$1,INDIRECT(ADDRESS(3,$I52,,,"Sensis Vectors ALL")):INDIRECT(ADDRESS(3+ROWS(CORR_MATRIX)-1,$I52,,,"Sensis Vectors ALL")))</f>
        <v>0</v>
      </c>
    </row>
    <row r="53" spans="1:22" x14ac:dyDescent="0.2">
      <c r="A53" s="63">
        <v>13</v>
      </c>
      <c r="B53" s="63"/>
      <c r="C53" s="63"/>
      <c r="D53" s="63" t="s">
        <v>282</v>
      </c>
      <c r="E53" s="63"/>
      <c r="F53" s="63"/>
      <c r="G53" s="63"/>
      <c r="H53" s="63" t="s">
        <v>9</v>
      </c>
      <c r="I53" s="63">
        <f t="shared" si="0"/>
        <v>23</v>
      </c>
      <c r="J53" s="63" t="str">
        <f t="shared" si="2"/>
        <v>13CAD</v>
      </c>
      <c r="K53" s="256">
        <f ca="1">SUMIF(INDIRECT(ADDRESS(3,9+ROWS(CUT_LIST)+2,,,"Sensis Vectors ALL")):INDIRECT(ADDRESS(3+ROWS(CORR_MATRIX)-1,9+ROWS(CUT_LIST)+2,,,"Sensis Vectors ALL")),"YC"&amp;$H53&amp;K$1,INDIRECT(ADDRESS(3,$I53,,,"Sensis Vectors ALL")):INDIRECT(ADDRESS(3+ROWS(CORR_MATRIX)-1,$I53,,,"Sensis Vectors ALL")))</f>
        <v>-0.69</v>
      </c>
      <c r="L53" s="256">
        <f ca="1">SUMIF(INDIRECT(ADDRESS(3,9+ROWS(CUT_LIST)+2,,,"Sensis Vectors ALL")):INDIRECT(ADDRESS(3+ROWS(CORR_MATRIX)-1,9+ROWS(CUT_LIST)+2,,,"Sensis Vectors ALL")),"YC"&amp;$H53&amp;L$1,INDIRECT(ADDRESS(3,$I53,,,"Sensis Vectors ALL")):INDIRECT(ADDRESS(3+ROWS(CORR_MATRIX)-1,$I53,,,"Sensis Vectors ALL")))</f>
        <v>-20.65</v>
      </c>
      <c r="M53" s="256">
        <f ca="1">SUMIF(INDIRECT(ADDRESS(3,9+ROWS(CUT_LIST)+2,,,"Sensis Vectors ALL")):INDIRECT(ADDRESS(3+ROWS(CORR_MATRIX)-1,9+ROWS(CUT_LIST)+2,,,"Sensis Vectors ALL")),"YC"&amp;$H53&amp;M$1,INDIRECT(ADDRESS(3,$I53,,,"Sensis Vectors ALL")):INDIRECT(ADDRESS(3+ROWS(CORR_MATRIX)-1,$I53,,,"Sensis Vectors ALL")))</f>
        <v>0</v>
      </c>
      <c r="N53" s="256">
        <f ca="1">SUMIF(INDIRECT(ADDRESS(3,9+ROWS(CUT_LIST)+2,,,"Sensis Vectors ALL")):INDIRECT(ADDRESS(3+ROWS(CORR_MATRIX)-1,9+ROWS(CUT_LIST)+2,,,"Sensis Vectors ALL")),"YC"&amp;$H53&amp;N$1,INDIRECT(ADDRESS(3,$I53,,,"Sensis Vectors ALL")):INDIRECT(ADDRESS(3+ROWS(CORR_MATRIX)-1,$I53,,,"Sensis Vectors ALL")))</f>
        <v>0</v>
      </c>
      <c r="O53" s="256">
        <f ca="1">SUMIF(INDIRECT(ADDRESS(3,9+ROWS(CUT_LIST)+2,,,"Sensis Vectors ALL")):INDIRECT(ADDRESS(3+ROWS(CORR_MATRIX)-1,9+ROWS(CUT_LIST)+2,,,"Sensis Vectors ALL")),"YC"&amp;$H53&amp;O$1,INDIRECT(ADDRESS(3,$I53,,,"Sensis Vectors ALL")):INDIRECT(ADDRESS(3+ROWS(CORR_MATRIX)-1,$I53,,,"Sensis Vectors ALL")))</f>
        <v>0</v>
      </c>
      <c r="P53" s="256">
        <f ca="1">SUMIF(INDIRECT(ADDRESS(3,9+ROWS(CUT_LIST)+2,,,"Sensis Vectors ALL")):INDIRECT(ADDRESS(3+ROWS(CORR_MATRIX)-1,9+ROWS(CUT_LIST)+2,,,"Sensis Vectors ALL")),"YC"&amp;$H53&amp;P$1,INDIRECT(ADDRESS(3,$I53,,,"Sensis Vectors ALL")):INDIRECT(ADDRESS(3+ROWS(CORR_MATRIX)-1,$I53,,,"Sensis Vectors ALL")))</f>
        <v>0.34</v>
      </c>
      <c r="Q53" s="256">
        <f ca="1">SUMIF(INDIRECT(ADDRESS(3,9+ROWS(CUT_LIST)+2,,,"Sensis Vectors ALL")):INDIRECT(ADDRESS(3+ROWS(CORR_MATRIX)-1,9+ROWS(CUT_LIST)+2,,,"Sensis Vectors ALL")),"YC"&amp;$H53&amp;Q$1,INDIRECT(ADDRESS(3,$I53,,,"Sensis Vectors ALL")):INDIRECT(ADDRESS(3+ROWS(CORR_MATRIX)-1,$I53,,,"Sensis Vectors ALL")))</f>
        <v>0.35</v>
      </c>
      <c r="R53" s="256">
        <f ca="1">SUMIF(INDIRECT(ADDRESS(3,9+ROWS(CUT_LIST)+2,,,"Sensis Vectors ALL")):INDIRECT(ADDRESS(3+ROWS(CORR_MATRIX)-1,9+ROWS(CUT_LIST)+2,,,"Sensis Vectors ALL")),"YC"&amp;$H53&amp;R$1,INDIRECT(ADDRESS(3,$I53,,,"Sensis Vectors ALL")):INDIRECT(ADDRESS(3+ROWS(CORR_MATRIX)-1,$I53,,,"Sensis Vectors ALL")))</f>
        <v>0.22</v>
      </c>
      <c r="S53" s="256">
        <f ca="1">SUMIF(INDIRECT(ADDRESS(3,9+ROWS(CUT_LIST)+2,,,"Sensis Vectors ALL")):INDIRECT(ADDRESS(3+ROWS(CORR_MATRIX)-1,9+ROWS(CUT_LIST)+2,,,"Sensis Vectors ALL")),"YC"&amp;$H53&amp;S$1,INDIRECT(ADDRESS(3,$I53,,,"Sensis Vectors ALL")):INDIRECT(ADDRESS(3+ROWS(CORR_MATRIX)-1,$I53,,,"Sensis Vectors ALL")))</f>
        <v>-0.23</v>
      </c>
      <c r="T53" s="256">
        <f ca="1">SUMIF(INDIRECT(ADDRESS(3,9+ROWS(CUT_LIST)+2,,,"Sensis Vectors ALL")):INDIRECT(ADDRESS(3+ROWS(CORR_MATRIX)-1,9+ROWS(CUT_LIST)+2,,,"Sensis Vectors ALL")),"YC"&amp;$H53&amp;T$1,INDIRECT(ADDRESS(3,$I53,,,"Sensis Vectors ALL")):INDIRECT(ADDRESS(3+ROWS(CORR_MATRIX)-1,$I53,,,"Sensis Vectors ALL")))</f>
        <v>0</v>
      </c>
      <c r="U53" s="256">
        <f ca="1">SUMIF(INDIRECT(ADDRESS(3,9+ROWS(CUT_LIST)+2,,,"Sensis Vectors ALL")):INDIRECT(ADDRESS(3+ROWS(CORR_MATRIX)-1,9+ROWS(CUT_LIST)+2,,,"Sensis Vectors ALL")),"YC"&amp;$H53&amp;U$1,INDIRECT(ADDRESS(3,$I53,,,"Sensis Vectors ALL")):INDIRECT(ADDRESS(3+ROWS(CORR_MATRIX)-1,$I53,,,"Sensis Vectors ALL")))</f>
        <v>0</v>
      </c>
      <c r="V53" s="256">
        <f ca="1">SUMIF(INDIRECT(ADDRESS(3,9+ROWS(CUT_LIST)+2,,,"Sensis Vectors ALL")):INDIRECT(ADDRESS(3+ROWS(CORR_MATRIX)-1,9+ROWS(CUT_LIST)+2,,,"Sensis Vectors ALL")),"YC"&amp;$H53&amp;V$1,INDIRECT(ADDRESS(3,$I53,,,"Sensis Vectors ALL")):INDIRECT(ADDRESS(3+ROWS(CORR_MATRIX)-1,$I53,,,"Sensis Vectors ALL")))</f>
        <v>0</v>
      </c>
    </row>
    <row r="54" spans="1:22" x14ac:dyDescent="0.2">
      <c r="A54" s="63">
        <v>13</v>
      </c>
      <c r="B54" s="63"/>
      <c r="C54" s="63"/>
      <c r="D54" s="63" t="s">
        <v>282</v>
      </c>
      <c r="E54" s="63"/>
      <c r="F54" s="63"/>
      <c r="G54" s="63"/>
      <c r="H54" s="63" t="s">
        <v>18</v>
      </c>
      <c r="I54" s="63">
        <f t="shared" si="0"/>
        <v>23</v>
      </c>
      <c r="J54" s="63" t="str">
        <f t="shared" si="2"/>
        <v>13EUR</v>
      </c>
      <c r="K54" s="256">
        <f ca="1">SUMIF(INDIRECT(ADDRESS(3,9+ROWS(CUT_LIST)+2,,,"Sensis Vectors ALL")):INDIRECT(ADDRESS(3+ROWS(CORR_MATRIX)-1,9+ROWS(CUT_LIST)+2,,,"Sensis Vectors ALL")),"YC"&amp;$H54&amp;K$1,INDIRECT(ADDRESS(3,$I54,,,"Sensis Vectors ALL")):INDIRECT(ADDRESS(3+ROWS(CORR_MATRIX)-1,$I54,,,"Sensis Vectors ALL")))</f>
        <v>0</v>
      </c>
      <c r="L54" s="256">
        <f ca="1">SUMIF(INDIRECT(ADDRESS(3,9+ROWS(CUT_LIST)+2,,,"Sensis Vectors ALL")):INDIRECT(ADDRESS(3+ROWS(CORR_MATRIX)-1,9+ROWS(CUT_LIST)+2,,,"Sensis Vectors ALL")),"YC"&amp;$H54&amp;L$1,INDIRECT(ADDRESS(3,$I54,,,"Sensis Vectors ALL")):INDIRECT(ADDRESS(3+ROWS(CORR_MATRIX)-1,$I54,,,"Sensis Vectors ALL")))</f>
        <v>0</v>
      </c>
      <c r="M54" s="256">
        <f ca="1">SUMIF(INDIRECT(ADDRESS(3,9+ROWS(CUT_LIST)+2,,,"Sensis Vectors ALL")):INDIRECT(ADDRESS(3+ROWS(CORR_MATRIX)-1,9+ROWS(CUT_LIST)+2,,,"Sensis Vectors ALL")),"YC"&amp;$H54&amp;M$1,INDIRECT(ADDRESS(3,$I54,,,"Sensis Vectors ALL")):INDIRECT(ADDRESS(3+ROWS(CORR_MATRIX)-1,$I54,,,"Sensis Vectors ALL")))</f>
        <v>0</v>
      </c>
      <c r="N54" s="256">
        <f ca="1">SUMIF(INDIRECT(ADDRESS(3,9+ROWS(CUT_LIST)+2,,,"Sensis Vectors ALL")):INDIRECT(ADDRESS(3+ROWS(CORR_MATRIX)-1,9+ROWS(CUT_LIST)+2,,,"Sensis Vectors ALL")),"YC"&amp;$H54&amp;N$1,INDIRECT(ADDRESS(3,$I54,,,"Sensis Vectors ALL")):INDIRECT(ADDRESS(3+ROWS(CORR_MATRIX)-1,$I54,,,"Sensis Vectors ALL")))</f>
        <v>0</v>
      </c>
      <c r="O54" s="256">
        <f ca="1">SUMIF(INDIRECT(ADDRESS(3,9+ROWS(CUT_LIST)+2,,,"Sensis Vectors ALL")):INDIRECT(ADDRESS(3+ROWS(CORR_MATRIX)-1,9+ROWS(CUT_LIST)+2,,,"Sensis Vectors ALL")),"YC"&amp;$H54&amp;O$1,INDIRECT(ADDRESS(3,$I54,,,"Sensis Vectors ALL")):INDIRECT(ADDRESS(3+ROWS(CORR_MATRIX)-1,$I54,,,"Sensis Vectors ALL")))</f>
        <v>0</v>
      </c>
      <c r="P54" s="256">
        <f ca="1">SUMIF(INDIRECT(ADDRESS(3,9+ROWS(CUT_LIST)+2,,,"Sensis Vectors ALL")):INDIRECT(ADDRESS(3+ROWS(CORR_MATRIX)-1,9+ROWS(CUT_LIST)+2,,,"Sensis Vectors ALL")),"YC"&amp;$H54&amp;P$1,INDIRECT(ADDRESS(3,$I54,,,"Sensis Vectors ALL")):INDIRECT(ADDRESS(3+ROWS(CORR_MATRIX)-1,$I54,,,"Sensis Vectors ALL")))</f>
        <v>0</v>
      </c>
      <c r="Q54" s="256">
        <f ca="1">SUMIF(INDIRECT(ADDRESS(3,9+ROWS(CUT_LIST)+2,,,"Sensis Vectors ALL")):INDIRECT(ADDRESS(3+ROWS(CORR_MATRIX)-1,9+ROWS(CUT_LIST)+2,,,"Sensis Vectors ALL")),"YC"&amp;$H54&amp;Q$1,INDIRECT(ADDRESS(3,$I54,,,"Sensis Vectors ALL")):INDIRECT(ADDRESS(3+ROWS(CORR_MATRIX)-1,$I54,,,"Sensis Vectors ALL")))</f>
        <v>0</v>
      </c>
      <c r="R54" s="256">
        <f ca="1">SUMIF(INDIRECT(ADDRESS(3,9+ROWS(CUT_LIST)+2,,,"Sensis Vectors ALL")):INDIRECT(ADDRESS(3+ROWS(CORR_MATRIX)-1,9+ROWS(CUT_LIST)+2,,,"Sensis Vectors ALL")),"YC"&amp;$H54&amp;R$1,INDIRECT(ADDRESS(3,$I54,,,"Sensis Vectors ALL")):INDIRECT(ADDRESS(3+ROWS(CORR_MATRIX)-1,$I54,,,"Sensis Vectors ALL")))</f>
        <v>0</v>
      </c>
      <c r="S54" s="256">
        <f ca="1">SUMIF(INDIRECT(ADDRESS(3,9+ROWS(CUT_LIST)+2,,,"Sensis Vectors ALL")):INDIRECT(ADDRESS(3+ROWS(CORR_MATRIX)-1,9+ROWS(CUT_LIST)+2,,,"Sensis Vectors ALL")),"YC"&amp;$H54&amp;S$1,INDIRECT(ADDRESS(3,$I54,,,"Sensis Vectors ALL")):INDIRECT(ADDRESS(3+ROWS(CORR_MATRIX)-1,$I54,,,"Sensis Vectors ALL")))</f>
        <v>0</v>
      </c>
      <c r="T54" s="256">
        <f ca="1">SUMIF(INDIRECT(ADDRESS(3,9+ROWS(CUT_LIST)+2,,,"Sensis Vectors ALL")):INDIRECT(ADDRESS(3+ROWS(CORR_MATRIX)-1,9+ROWS(CUT_LIST)+2,,,"Sensis Vectors ALL")),"YC"&amp;$H54&amp;T$1,INDIRECT(ADDRESS(3,$I54,,,"Sensis Vectors ALL")):INDIRECT(ADDRESS(3+ROWS(CORR_MATRIX)-1,$I54,,,"Sensis Vectors ALL")))</f>
        <v>0</v>
      </c>
      <c r="U54" s="256">
        <f ca="1">SUMIF(INDIRECT(ADDRESS(3,9+ROWS(CUT_LIST)+2,,,"Sensis Vectors ALL")):INDIRECT(ADDRESS(3+ROWS(CORR_MATRIX)-1,9+ROWS(CUT_LIST)+2,,,"Sensis Vectors ALL")),"YC"&amp;$H54&amp;U$1,INDIRECT(ADDRESS(3,$I54,,,"Sensis Vectors ALL")):INDIRECT(ADDRESS(3+ROWS(CORR_MATRIX)-1,$I54,,,"Sensis Vectors ALL")))</f>
        <v>0</v>
      </c>
      <c r="V54" s="256">
        <f ca="1">SUMIF(INDIRECT(ADDRESS(3,9+ROWS(CUT_LIST)+2,,,"Sensis Vectors ALL")):INDIRECT(ADDRESS(3+ROWS(CORR_MATRIX)-1,9+ROWS(CUT_LIST)+2,,,"Sensis Vectors ALL")),"YC"&amp;$H54&amp;V$1,INDIRECT(ADDRESS(3,$I54,,,"Sensis Vectors ALL")):INDIRECT(ADDRESS(3+ROWS(CORR_MATRIX)-1,$I54,,,"Sensis Vectors ALL")))</f>
        <v>0</v>
      </c>
    </row>
    <row r="55" spans="1:22" x14ac:dyDescent="0.2">
      <c r="A55" s="63">
        <v>13</v>
      </c>
      <c r="B55" s="63"/>
      <c r="C55" s="63"/>
      <c r="D55" s="63" t="s">
        <v>282</v>
      </c>
      <c r="E55" s="63"/>
      <c r="F55" s="63"/>
      <c r="G55" s="63"/>
      <c r="H55" s="63" t="s">
        <v>39</v>
      </c>
      <c r="I55" s="63">
        <f t="shared" si="0"/>
        <v>23</v>
      </c>
      <c r="J55" s="63" t="str">
        <f t="shared" si="2"/>
        <v>13GBP</v>
      </c>
      <c r="K55" s="256">
        <f ca="1">SUMIF(INDIRECT(ADDRESS(3,9+ROWS(CUT_LIST)+2,,,"Sensis Vectors ALL")):INDIRECT(ADDRESS(3+ROWS(CORR_MATRIX)-1,9+ROWS(CUT_LIST)+2,,,"Sensis Vectors ALL")),"YC"&amp;$H55&amp;K$1,INDIRECT(ADDRESS(3,$I55,,,"Sensis Vectors ALL")):INDIRECT(ADDRESS(3+ROWS(CORR_MATRIX)-1,$I55,,,"Sensis Vectors ALL")))</f>
        <v>0</v>
      </c>
      <c r="L55" s="256">
        <f ca="1">SUMIF(INDIRECT(ADDRESS(3,9+ROWS(CUT_LIST)+2,,,"Sensis Vectors ALL")):INDIRECT(ADDRESS(3+ROWS(CORR_MATRIX)-1,9+ROWS(CUT_LIST)+2,,,"Sensis Vectors ALL")),"YC"&amp;$H55&amp;L$1,INDIRECT(ADDRESS(3,$I55,,,"Sensis Vectors ALL")):INDIRECT(ADDRESS(3+ROWS(CORR_MATRIX)-1,$I55,,,"Sensis Vectors ALL")))</f>
        <v>0</v>
      </c>
      <c r="M55" s="256">
        <f ca="1">SUMIF(INDIRECT(ADDRESS(3,9+ROWS(CUT_LIST)+2,,,"Sensis Vectors ALL")):INDIRECT(ADDRESS(3+ROWS(CORR_MATRIX)-1,9+ROWS(CUT_LIST)+2,,,"Sensis Vectors ALL")),"YC"&amp;$H55&amp;M$1,INDIRECT(ADDRESS(3,$I55,,,"Sensis Vectors ALL")):INDIRECT(ADDRESS(3+ROWS(CORR_MATRIX)-1,$I55,,,"Sensis Vectors ALL")))</f>
        <v>0</v>
      </c>
      <c r="N55" s="256">
        <f ca="1">SUMIF(INDIRECT(ADDRESS(3,9+ROWS(CUT_LIST)+2,,,"Sensis Vectors ALL")):INDIRECT(ADDRESS(3+ROWS(CORR_MATRIX)-1,9+ROWS(CUT_LIST)+2,,,"Sensis Vectors ALL")),"YC"&amp;$H55&amp;N$1,INDIRECT(ADDRESS(3,$I55,,,"Sensis Vectors ALL")):INDIRECT(ADDRESS(3+ROWS(CORR_MATRIX)-1,$I55,,,"Sensis Vectors ALL")))</f>
        <v>0</v>
      </c>
      <c r="O55" s="256">
        <f ca="1">SUMIF(INDIRECT(ADDRESS(3,9+ROWS(CUT_LIST)+2,,,"Sensis Vectors ALL")):INDIRECT(ADDRESS(3+ROWS(CORR_MATRIX)-1,9+ROWS(CUT_LIST)+2,,,"Sensis Vectors ALL")),"YC"&amp;$H55&amp;O$1,INDIRECT(ADDRESS(3,$I55,,,"Sensis Vectors ALL")):INDIRECT(ADDRESS(3+ROWS(CORR_MATRIX)-1,$I55,,,"Sensis Vectors ALL")))</f>
        <v>0</v>
      </c>
      <c r="P55" s="256">
        <f ca="1">SUMIF(INDIRECT(ADDRESS(3,9+ROWS(CUT_LIST)+2,,,"Sensis Vectors ALL")):INDIRECT(ADDRESS(3+ROWS(CORR_MATRIX)-1,9+ROWS(CUT_LIST)+2,,,"Sensis Vectors ALL")),"YC"&amp;$H55&amp;P$1,INDIRECT(ADDRESS(3,$I55,,,"Sensis Vectors ALL")):INDIRECT(ADDRESS(3+ROWS(CORR_MATRIX)-1,$I55,,,"Sensis Vectors ALL")))</f>
        <v>0</v>
      </c>
      <c r="Q55" s="256">
        <f ca="1">SUMIF(INDIRECT(ADDRESS(3,9+ROWS(CUT_LIST)+2,,,"Sensis Vectors ALL")):INDIRECT(ADDRESS(3+ROWS(CORR_MATRIX)-1,9+ROWS(CUT_LIST)+2,,,"Sensis Vectors ALL")),"YC"&amp;$H55&amp;Q$1,INDIRECT(ADDRESS(3,$I55,,,"Sensis Vectors ALL")):INDIRECT(ADDRESS(3+ROWS(CORR_MATRIX)-1,$I55,,,"Sensis Vectors ALL")))</f>
        <v>0</v>
      </c>
      <c r="R55" s="256">
        <f ca="1">SUMIF(INDIRECT(ADDRESS(3,9+ROWS(CUT_LIST)+2,,,"Sensis Vectors ALL")):INDIRECT(ADDRESS(3+ROWS(CORR_MATRIX)-1,9+ROWS(CUT_LIST)+2,,,"Sensis Vectors ALL")),"YC"&amp;$H55&amp;R$1,INDIRECT(ADDRESS(3,$I55,,,"Sensis Vectors ALL")):INDIRECT(ADDRESS(3+ROWS(CORR_MATRIX)-1,$I55,,,"Sensis Vectors ALL")))</f>
        <v>0</v>
      </c>
      <c r="S55" s="256">
        <f ca="1">SUMIF(INDIRECT(ADDRESS(3,9+ROWS(CUT_LIST)+2,,,"Sensis Vectors ALL")):INDIRECT(ADDRESS(3+ROWS(CORR_MATRIX)-1,9+ROWS(CUT_LIST)+2,,,"Sensis Vectors ALL")),"YC"&amp;$H55&amp;S$1,INDIRECT(ADDRESS(3,$I55,,,"Sensis Vectors ALL")):INDIRECT(ADDRESS(3+ROWS(CORR_MATRIX)-1,$I55,,,"Sensis Vectors ALL")))</f>
        <v>0</v>
      </c>
      <c r="T55" s="256">
        <f ca="1">SUMIF(INDIRECT(ADDRESS(3,9+ROWS(CUT_LIST)+2,,,"Sensis Vectors ALL")):INDIRECT(ADDRESS(3+ROWS(CORR_MATRIX)-1,9+ROWS(CUT_LIST)+2,,,"Sensis Vectors ALL")),"YC"&amp;$H55&amp;T$1,INDIRECT(ADDRESS(3,$I55,,,"Sensis Vectors ALL")):INDIRECT(ADDRESS(3+ROWS(CORR_MATRIX)-1,$I55,,,"Sensis Vectors ALL")))</f>
        <v>0</v>
      </c>
      <c r="U55" s="256">
        <f ca="1">SUMIF(INDIRECT(ADDRESS(3,9+ROWS(CUT_LIST)+2,,,"Sensis Vectors ALL")):INDIRECT(ADDRESS(3+ROWS(CORR_MATRIX)-1,9+ROWS(CUT_LIST)+2,,,"Sensis Vectors ALL")),"YC"&amp;$H55&amp;U$1,INDIRECT(ADDRESS(3,$I55,,,"Sensis Vectors ALL")):INDIRECT(ADDRESS(3+ROWS(CORR_MATRIX)-1,$I55,,,"Sensis Vectors ALL")))</f>
        <v>0</v>
      </c>
      <c r="V55" s="256">
        <f ca="1">SUMIF(INDIRECT(ADDRESS(3,9+ROWS(CUT_LIST)+2,,,"Sensis Vectors ALL")):INDIRECT(ADDRESS(3+ROWS(CORR_MATRIX)-1,9+ROWS(CUT_LIST)+2,,,"Sensis Vectors ALL")),"YC"&amp;$H55&amp;V$1,INDIRECT(ADDRESS(3,$I55,,,"Sensis Vectors ALL")):INDIRECT(ADDRESS(3+ROWS(CORR_MATRIX)-1,$I55,,,"Sensis Vectors ALL")))</f>
        <v>0</v>
      </c>
    </row>
    <row r="56" spans="1:22" x14ac:dyDescent="0.2">
      <c r="A56" s="63">
        <v>13</v>
      </c>
      <c r="B56" s="63"/>
      <c r="C56" s="63"/>
      <c r="D56" s="63" t="s">
        <v>282</v>
      </c>
      <c r="E56" s="63"/>
      <c r="F56" s="63"/>
      <c r="G56" s="63"/>
      <c r="H56" s="63" t="s">
        <v>31</v>
      </c>
      <c r="I56" s="63">
        <f t="shared" si="0"/>
        <v>23</v>
      </c>
      <c r="J56" s="63" t="str">
        <f t="shared" si="2"/>
        <v>13JPY</v>
      </c>
      <c r="K56" s="256">
        <f ca="1">SUMIF(INDIRECT(ADDRESS(3,9+ROWS(CUT_LIST)+2,,,"Sensis Vectors ALL")):INDIRECT(ADDRESS(3+ROWS(CORR_MATRIX)-1,9+ROWS(CUT_LIST)+2,,,"Sensis Vectors ALL")),"YC"&amp;$H56&amp;K$1,INDIRECT(ADDRESS(3,$I56,,,"Sensis Vectors ALL")):INDIRECT(ADDRESS(3+ROWS(CORR_MATRIX)-1,$I56,,,"Sensis Vectors ALL")))</f>
        <v>0</v>
      </c>
      <c r="L56" s="256">
        <f ca="1">SUMIF(INDIRECT(ADDRESS(3,9+ROWS(CUT_LIST)+2,,,"Sensis Vectors ALL")):INDIRECT(ADDRESS(3+ROWS(CORR_MATRIX)-1,9+ROWS(CUT_LIST)+2,,,"Sensis Vectors ALL")),"YC"&amp;$H56&amp;L$1,INDIRECT(ADDRESS(3,$I56,,,"Sensis Vectors ALL")):INDIRECT(ADDRESS(3+ROWS(CORR_MATRIX)-1,$I56,,,"Sensis Vectors ALL")))</f>
        <v>0</v>
      </c>
      <c r="M56" s="256">
        <f ca="1">SUMIF(INDIRECT(ADDRESS(3,9+ROWS(CUT_LIST)+2,,,"Sensis Vectors ALL")):INDIRECT(ADDRESS(3+ROWS(CORR_MATRIX)-1,9+ROWS(CUT_LIST)+2,,,"Sensis Vectors ALL")),"YC"&amp;$H56&amp;M$1,INDIRECT(ADDRESS(3,$I56,,,"Sensis Vectors ALL")):INDIRECT(ADDRESS(3+ROWS(CORR_MATRIX)-1,$I56,,,"Sensis Vectors ALL")))</f>
        <v>0</v>
      </c>
      <c r="N56" s="256">
        <f ca="1">SUMIF(INDIRECT(ADDRESS(3,9+ROWS(CUT_LIST)+2,,,"Sensis Vectors ALL")):INDIRECT(ADDRESS(3+ROWS(CORR_MATRIX)-1,9+ROWS(CUT_LIST)+2,,,"Sensis Vectors ALL")),"YC"&amp;$H56&amp;N$1,INDIRECT(ADDRESS(3,$I56,,,"Sensis Vectors ALL")):INDIRECT(ADDRESS(3+ROWS(CORR_MATRIX)-1,$I56,,,"Sensis Vectors ALL")))</f>
        <v>0</v>
      </c>
      <c r="O56" s="256">
        <f ca="1">SUMIF(INDIRECT(ADDRESS(3,9+ROWS(CUT_LIST)+2,,,"Sensis Vectors ALL")):INDIRECT(ADDRESS(3+ROWS(CORR_MATRIX)-1,9+ROWS(CUT_LIST)+2,,,"Sensis Vectors ALL")),"YC"&amp;$H56&amp;O$1,INDIRECT(ADDRESS(3,$I56,,,"Sensis Vectors ALL")):INDIRECT(ADDRESS(3+ROWS(CORR_MATRIX)-1,$I56,,,"Sensis Vectors ALL")))</f>
        <v>0</v>
      </c>
      <c r="P56" s="256">
        <f ca="1">SUMIF(INDIRECT(ADDRESS(3,9+ROWS(CUT_LIST)+2,,,"Sensis Vectors ALL")):INDIRECT(ADDRESS(3+ROWS(CORR_MATRIX)-1,9+ROWS(CUT_LIST)+2,,,"Sensis Vectors ALL")),"YC"&amp;$H56&amp;P$1,INDIRECT(ADDRESS(3,$I56,,,"Sensis Vectors ALL")):INDIRECT(ADDRESS(3+ROWS(CORR_MATRIX)-1,$I56,,,"Sensis Vectors ALL")))</f>
        <v>0</v>
      </c>
      <c r="Q56" s="256">
        <f ca="1">SUMIF(INDIRECT(ADDRESS(3,9+ROWS(CUT_LIST)+2,,,"Sensis Vectors ALL")):INDIRECT(ADDRESS(3+ROWS(CORR_MATRIX)-1,9+ROWS(CUT_LIST)+2,,,"Sensis Vectors ALL")),"YC"&amp;$H56&amp;Q$1,INDIRECT(ADDRESS(3,$I56,,,"Sensis Vectors ALL")):INDIRECT(ADDRESS(3+ROWS(CORR_MATRIX)-1,$I56,,,"Sensis Vectors ALL")))</f>
        <v>0</v>
      </c>
      <c r="R56" s="256">
        <f ca="1">SUMIF(INDIRECT(ADDRESS(3,9+ROWS(CUT_LIST)+2,,,"Sensis Vectors ALL")):INDIRECT(ADDRESS(3+ROWS(CORR_MATRIX)-1,9+ROWS(CUT_LIST)+2,,,"Sensis Vectors ALL")),"YC"&amp;$H56&amp;R$1,INDIRECT(ADDRESS(3,$I56,,,"Sensis Vectors ALL")):INDIRECT(ADDRESS(3+ROWS(CORR_MATRIX)-1,$I56,,,"Sensis Vectors ALL")))</f>
        <v>0</v>
      </c>
      <c r="S56" s="256">
        <f ca="1">SUMIF(INDIRECT(ADDRESS(3,9+ROWS(CUT_LIST)+2,,,"Sensis Vectors ALL")):INDIRECT(ADDRESS(3+ROWS(CORR_MATRIX)-1,9+ROWS(CUT_LIST)+2,,,"Sensis Vectors ALL")),"YC"&amp;$H56&amp;S$1,INDIRECT(ADDRESS(3,$I56,,,"Sensis Vectors ALL")):INDIRECT(ADDRESS(3+ROWS(CORR_MATRIX)-1,$I56,,,"Sensis Vectors ALL")))</f>
        <v>0</v>
      </c>
      <c r="T56" s="256">
        <f ca="1">SUMIF(INDIRECT(ADDRESS(3,9+ROWS(CUT_LIST)+2,,,"Sensis Vectors ALL")):INDIRECT(ADDRESS(3+ROWS(CORR_MATRIX)-1,9+ROWS(CUT_LIST)+2,,,"Sensis Vectors ALL")),"YC"&amp;$H56&amp;T$1,INDIRECT(ADDRESS(3,$I56,,,"Sensis Vectors ALL")):INDIRECT(ADDRESS(3+ROWS(CORR_MATRIX)-1,$I56,,,"Sensis Vectors ALL")))</f>
        <v>0</v>
      </c>
      <c r="U56" s="256">
        <f ca="1">SUMIF(INDIRECT(ADDRESS(3,9+ROWS(CUT_LIST)+2,,,"Sensis Vectors ALL")):INDIRECT(ADDRESS(3+ROWS(CORR_MATRIX)-1,9+ROWS(CUT_LIST)+2,,,"Sensis Vectors ALL")),"YC"&amp;$H56&amp;U$1,INDIRECT(ADDRESS(3,$I56,,,"Sensis Vectors ALL")):INDIRECT(ADDRESS(3+ROWS(CORR_MATRIX)-1,$I56,,,"Sensis Vectors ALL")))</f>
        <v>0</v>
      </c>
      <c r="V56" s="256">
        <f ca="1">SUMIF(INDIRECT(ADDRESS(3,9+ROWS(CUT_LIST)+2,,,"Sensis Vectors ALL")):INDIRECT(ADDRESS(3+ROWS(CORR_MATRIX)-1,9+ROWS(CUT_LIST)+2,,,"Sensis Vectors ALL")),"YC"&amp;$H56&amp;V$1,INDIRECT(ADDRESS(3,$I56,,,"Sensis Vectors ALL")):INDIRECT(ADDRESS(3+ROWS(CORR_MATRIX)-1,$I56,,,"Sensis Vectors ALL")))</f>
        <v>0</v>
      </c>
    </row>
    <row r="57" spans="1:22" x14ac:dyDescent="0.2">
      <c r="A57" s="63">
        <v>13</v>
      </c>
      <c r="B57" s="63"/>
      <c r="C57" s="63"/>
      <c r="D57" s="63" t="s">
        <v>282</v>
      </c>
      <c r="E57" s="63"/>
      <c r="F57" s="63"/>
      <c r="G57" s="63"/>
      <c r="H57" s="63" t="s">
        <v>16</v>
      </c>
      <c r="I57" s="63">
        <f t="shared" si="0"/>
        <v>23</v>
      </c>
      <c r="J57" s="63" t="str">
        <f t="shared" si="2"/>
        <v>13USD</v>
      </c>
      <c r="K57" s="256">
        <f ca="1">SUMIF(INDIRECT(ADDRESS(3,9+ROWS(CUT_LIST)+2,,,"Sensis Vectors ALL")):INDIRECT(ADDRESS(3+ROWS(CORR_MATRIX)-1,9+ROWS(CUT_LIST)+2,,,"Sensis Vectors ALL")),"YC"&amp;$H57&amp;K$1,INDIRECT(ADDRESS(3,$I57,,,"Sensis Vectors ALL")):INDIRECT(ADDRESS(3+ROWS(CORR_MATRIX)-1,$I57,,,"Sensis Vectors ALL")))</f>
        <v>-6337.1900000000005</v>
      </c>
      <c r="L57" s="256">
        <f ca="1">SUMIF(INDIRECT(ADDRESS(3,9+ROWS(CUT_LIST)+2,,,"Sensis Vectors ALL")):INDIRECT(ADDRESS(3+ROWS(CORR_MATRIX)-1,9+ROWS(CUT_LIST)+2,,,"Sensis Vectors ALL")),"YC"&amp;$H57&amp;L$1,INDIRECT(ADDRESS(3,$I57,,,"Sensis Vectors ALL")):INDIRECT(ADDRESS(3+ROWS(CORR_MATRIX)-1,$I57,,,"Sensis Vectors ALL")))</f>
        <v>-7256.49</v>
      </c>
      <c r="M57" s="256">
        <f ca="1">SUMIF(INDIRECT(ADDRESS(3,9+ROWS(CUT_LIST)+2,,,"Sensis Vectors ALL")):INDIRECT(ADDRESS(3+ROWS(CORR_MATRIX)-1,9+ROWS(CUT_LIST)+2,,,"Sensis Vectors ALL")),"YC"&amp;$H57&amp;M$1,INDIRECT(ADDRESS(3,$I57,,,"Sensis Vectors ALL")):INDIRECT(ADDRESS(3+ROWS(CORR_MATRIX)-1,$I57,,,"Sensis Vectors ALL")))</f>
        <v>11.22</v>
      </c>
      <c r="N57" s="256">
        <f ca="1">SUMIF(INDIRECT(ADDRESS(3,9+ROWS(CUT_LIST)+2,,,"Sensis Vectors ALL")):INDIRECT(ADDRESS(3+ROWS(CORR_MATRIX)-1,9+ROWS(CUT_LIST)+2,,,"Sensis Vectors ALL")),"YC"&amp;$H57&amp;N$1,INDIRECT(ADDRESS(3,$I57,,,"Sensis Vectors ALL")):INDIRECT(ADDRESS(3+ROWS(CORR_MATRIX)-1,$I57,,,"Sensis Vectors ALL")))</f>
        <v>13.019999999999996</v>
      </c>
      <c r="O57" s="256">
        <f ca="1">SUMIF(INDIRECT(ADDRESS(3,9+ROWS(CUT_LIST)+2,,,"Sensis Vectors ALL")):INDIRECT(ADDRESS(3+ROWS(CORR_MATRIX)-1,9+ROWS(CUT_LIST)+2,,,"Sensis Vectors ALL")),"YC"&amp;$H57&amp;O$1,INDIRECT(ADDRESS(3,$I57,,,"Sensis Vectors ALL")):INDIRECT(ADDRESS(3+ROWS(CORR_MATRIX)-1,$I57,,,"Sensis Vectors ALL")))</f>
        <v>828.61</v>
      </c>
      <c r="P57" s="256">
        <f ca="1">SUMIF(INDIRECT(ADDRESS(3,9+ROWS(CUT_LIST)+2,,,"Sensis Vectors ALL")):INDIRECT(ADDRESS(3+ROWS(CORR_MATRIX)-1,9+ROWS(CUT_LIST)+2,,,"Sensis Vectors ALL")),"YC"&amp;$H57&amp;P$1,INDIRECT(ADDRESS(3,$I57,,,"Sensis Vectors ALL")):INDIRECT(ADDRESS(3+ROWS(CORR_MATRIX)-1,$I57,,,"Sensis Vectors ALL")))</f>
        <v>1641.52</v>
      </c>
      <c r="Q57" s="256">
        <f ca="1">SUMIF(INDIRECT(ADDRESS(3,9+ROWS(CUT_LIST)+2,,,"Sensis Vectors ALL")):INDIRECT(ADDRESS(3+ROWS(CORR_MATRIX)-1,9+ROWS(CUT_LIST)+2,,,"Sensis Vectors ALL")),"YC"&amp;$H57&amp;Q$1,INDIRECT(ADDRESS(3,$I57,,,"Sensis Vectors ALL")):INDIRECT(ADDRESS(3+ROWS(CORR_MATRIX)-1,$I57,,,"Sensis Vectors ALL")))</f>
        <v>39.960000000000036</v>
      </c>
      <c r="R57" s="256">
        <f ca="1">SUMIF(INDIRECT(ADDRESS(3,9+ROWS(CUT_LIST)+2,,,"Sensis Vectors ALL")):INDIRECT(ADDRESS(3+ROWS(CORR_MATRIX)-1,9+ROWS(CUT_LIST)+2,,,"Sensis Vectors ALL")),"YC"&amp;$H57&amp;R$1,INDIRECT(ADDRESS(3,$I57,,,"Sensis Vectors ALL")):INDIRECT(ADDRESS(3+ROWS(CORR_MATRIX)-1,$I57,,,"Sensis Vectors ALL")))</f>
        <v>-314.5</v>
      </c>
      <c r="S57" s="256">
        <f ca="1">SUMIF(INDIRECT(ADDRESS(3,9+ROWS(CUT_LIST)+2,,,"Sensis Vectors ALL")):INDIRECT(ADDRESS(3+ROWS(CORR_MATRIX)-1,9+ROWS(CUT_LIST)+2,,,"Sensis Vectors ALL")),"YC"&amp;$H57&amp;S$1,INDIRECT(ADDRESS(3,$I57,,,"Sensis Vectors ALL")):INDIRECT(ADDRESS(3+ROWS(CORR_MATRIX)-1,$I57,,,"Sensis Vectors ALL")))</f>
        <v>-420.55999999999949</v>
      </c>
      <c r="T57" s="256">
        <f ca="1">SUMIF(INDIRECT(ADDRESS(3,9+ROWS(CUT_LIST)+2,,,"Sensis Vectors ALL")):INDIRECT(ADDRESS(3+ROWS(CORR_MATRIX)-1,9+ROWS(CUT_LIST)+2,,,"Sensis Vectors ALL")),"YC"&amp;$H57&amp;T$1,INDIRECT(ADDRESS(3,$I57,,,"Sensis Vectors ALL")):INDIRECT(ADDRESS(3+ROWS(CORR_MATRIX)-1,$I57,,,"Sensis Vectors ALL")))</f>
        <v>38.409999999999854</v>
      </c>
      <c r="U57" s="256">
        <f ca="1">SUMIF(INDIRECT(ADDRESS(3,9+ROWS(CUT_LIST)+2,,,"Sensis Vectors ALL")):INDIRECT(ADDRESS(3+ROWS(CORR_MATRIX)-1,9+ROWS(CUT_LIST)+2,,,"Sensis Vectors ALL")),"YC"&amp;$H57&amp;U$1,INDIRECT(ADDRESS(3,$I57,,,"Sensis Vectors ALL")):INDIRECT(ADDRESS(3+ROWS(CORR_MATRIX)-1,$I57,,,"Sensis Vectors ALL")))</f>
        <v>-42.2</v>
      </c>
      <c r="V57" s="256">
        <f ca="1">SUMIF(INDIRECT(ADDRESS(3,9+ROWS(CUT_LIST)+2,,,"Sensis Vectors ALL")):INDIRECT(ADDRESS(3+ROWS(CORR_MATRIX)-1,9+ROWS(CUT_LIST)+2,,,"Sensis Vectors ALL")),"YC"&amp;$H57&amp;V$1,INDIRECT(ADDRESS(3,$I57,,,"Sensis Vectors ALL")):INDIRECT(ADDRESS(3+ROWS(CORR_MATRIX)-1,$I57,,,"Sensis Vectors ALL")))</f>
        <v>0</v>
      </c>
    </row>
    <row r="58" spans="1:22" x14ac:dyDescent="0.2">
      <c r="A58" s="31">
        <v>16</v>
      </c>
      <c r="B58" s="62">
        <v>5</v>
      </c>
      <c r="C58" s="66" t="s">
        <v>139</v>
      </c>
      <c r="D58" s="66" t="s">
        <v>283</v>
      </c>
      <c r="E58" s="66" t="s">
        <v>173</v>
      </c>
      <c r="F58" s="66" t="s">
        <v>179</v>
      </c>
      <c r="G58" s="95">
        <v>707</v>
      </c>
      <c r="H58" s="73" t="s">
        <v>24</v>
      </c>
      <c r="I58">
        <f t="shared" si="0"/>
        <v>26</v>
      </c>
      <c r="J58" t="str">
        <f t="shared" si="2"/>
        <v>16ALL</v>
      </c>
      <c r="K58" s="257">
        <f ca="1">SUMIF(INDIRECT(ADDRESS(3,9+ROWS(CUT_LIST)+1,,,"Sensis Vectors ALL")):INDIRECT(ADDRESS(3+ROWS(CORR_MATRIX)-1,9+ROWS(CUT_LIST)+1,,,"Sensis Vectors ALL")),"YC"&amp;K$1,INDIRECT(ADDRESS(3,$I58,,,"Sensis Vectors ALL")):INDIRECT(ADDRESS(3+ROWS(CORR_MATRIX)-1,$I58,,,"Sensis Vectors ALL")))</f>
        <v>-208.28</v>
      </c>
      <c r="L58" s="257">
        <f ca="1">SUMIF(INDIRECT(ADDRESS(3,9+ROWS(CUT_LIST)+1,,,"Sensis Vectors ALL")):INDIRECT(ADDRESS(3+ROWS(CORR_MATRIX)-1,9+ROWS(CUT_LIST)+1,,,"Sensis Vectors ALL")),"YC"&amp;L$1,INDIRECT(ADDRESS(3,$I58,,,"Sensis Vectors ALL")):INDIRECT(ADDRESS(3+ROWS(CORR_MATRIX)-1,$I58,,,"Sensis Vectors ALL")))</f>
        <v>-15.26</v>
      </c>
      <c r="M58" s="257">
        <f ca="1">SUMIF(INDIRECT(ADDRESS(3,9+ROWS(CUT_LIST)+1,,,"Sensis Vectors ALL")):INDIRECT(ADDRESS(3+ROWS(CORR_MATRIX)-1,9+ROWS(CUT_LIST)+1,,,"Sensis Vectors ALL")),"YC"&amp;M$1,INDIRECT(ADDRESS(3,$I58,,,"Sensis Vectors ALL")):INDIRECT(ADDRESS(3+ROWS(CORR_MATRIX)-1,$I58,,,"Sensis Vectors ALL")))</f>
        <v>-540.45000000000005</v>
      </c>
      <c r="N58" s="257">
        <f ca="1">SUMIF(INDIRECT(ADDRESS(3,9+ROWS(CUT_LIST)+1,,,"Sensis Vectors ALL")):INDIRECT(ADDRESS(3+ROWS(CORR_MATRIX)-1,9+ROWS(CUT_LIST)+1,,,"Sensis Vectors ALL")),"YC"&amp;N$1,INDIRECT(ADDRESS(3,$I58,,,"Sensis Vectors ALL")):INDIRECT(ADDRESS(3+ROWS(CORR_MATRIX)-1,$I58,,,"Sensis Vectors ALL")))</f>
        <v>512.62</v>
      </c>
      <c r="O58" s="257">
        <f ca="1">SUMIF(INDIRECT(ADDRESS(3,9+ROWS(CUT_LIST)+1,,,"Sensis Vectors ALL")):INDIRECT(ADDRESS(3+ROWS(CORR_MATRIX)-1,9+ROWS(CUT_LIST)+1,,,"Sensis Vectors ALL")),"YC"&amp;O$1,INDIRECT(ADDRESS(3,$I58,,,"Sensis Vectors ALL")):INDIRECT(ADDRESS(3+ROWS(CORR_MATRIX)-1,$I58,,,"Sensis Vectors ALL")))</f>
        <v>353.72</v>
      </c>
      <c r="P58" s="257">
        <f ca="1">SUMIF(INDIRECT(ADDRESS(3,9+ROWS(CUT_LIST)+1,,,"Sensis Vectors ALL")):INDIRECT(ADDRESS(3+ROWS(CORR_MATRIX)-1,9+ROWS(CUT_LIST)+1,,,"Sensis Vectors ALL")),"YC"&amp;P$1,INDIRECT(ADDRESS(3,$I58,,,"Sensis Vectors ALL")):INDIRECT(ADDRESS(3+ROWS(CORR_MATRIX)-1,$I58,,,"Sensis Vectors ALL")))</f>
        <v>817.40000000000009</v>
      </c>
      <c r="Q58" s="257">
        <f ca="1">SUMIF(INDIRECT(ADDRESS(3,9+ROWS(CUT_LIST)+1,,,"Sensis Vectors ALL")):INDIRECT(ADDRESS(3+ROWS(CORR_MATRIX)-1,9+ROWS(CUT_LIST)+1,,,"Sensis Vectors ALL")),"YC"&amp;Q$1,INDIRECT(ADDRESS(3,$I58,,,"Sensis Vectors ALL")):INDIRECT(ADDRESS(3+ROWS(CORR_MATRIX)-1,$I58,,,"Sensis Vectors ALL")))</f>
        <v>2568.0100000000002</v>
      </c>
      <c r="R58" s="257">
        <f ca="1">SUMIF(INDIRECT(ADDRESS(3,9+ROWS(CUT_LIST)+1,,,"Sensis Vectors ALL")):INDIRECT(ADDRESS(3+ROWS(CORR_MATRIX)-1,9+ROWS(CUT_LIST)+1,,,"Sensis Vectors ALL")),"YC"&amp;R$1,INDIRECT(ADDRESS(3,$I58,,,"Sensis Vectors ALL")):INDIRECT(ADDRESS(3+ROWS(CORR_MATRIX)-1,$I58,,,"Sensis Vectors ALL")))</f>
        <v>7809.8</v>
      </c>
      <c r="S58" s="257">
        <f ca="1">SUMIF(INDIRECT(ADDRESS(3,9+ROWS(CUT_LIST)+1,,,"Sensis Vectors ALL")):INDIRECT(ADDRESS(3+ROWS(CORR_MATRIX)-1,9+ROWS(CUT_LIST)+1,,,"Sensis Vectors ALL")),"YC"&amp;S$1,INDIRECT(ADDRESS(3,$I58,,,"Sensis Vectors ALL")):INDIRECT(ADDRESS(3+ROWS(CORR_MATRIX)-1,$I58,,,"Sensis Vectors ALL")))</f>
        <v>7572.0099999999993</v>
      </c>
      <c r="T58" s="257">
        <f ca="1">SUMIF(INDIRECT(ADDRESS(3,9+ROWS(CUT_LIST)+1,,,"Sensis Vectors ALL")):INDIRECT(ADDRESS(3+ROWS(CORR_MATRIX)-1,9+ROWS(CUT_LIST)+1,,,"Sensis Vectors ALL")),"YC"&amp;T$1,INDIRECT(ADDRESS(3,$I58,,,"Sensis Vectors ALL")):INDIRECT(ADDRESS(3+ROWS(CORR_MATRIX)-1,$I58,,,"Sensis Vectors ALL")))</f>
        <v>-1047.49</v>
      </c>
      <c r="U58" s="257">
        <f ca="1">SUMIF(INDIRECT(ADDRESS(3,9+ROWS(CUT_LIST)+1,,,"Sensis Vectors ALL")):INDIRECT(ADDRESS(3+ROWS(CORR_MATRIX)-1,9+ROWS(CUT_LIST)+1,,,"Sensis Vectors ALL")),"YC"&amp;U$1,INDIRECT(ADDRESS(3,$I58,,,"Sensis Vectors ALL")):INDIRECT(ADDRESS(3+ROWS(CORR_MATRIX)-1,$I58,,,"Sensis Vectors ALL")))</f>
        <v>14519.259999999998</v>
      </c>
      <c r="V58" s="257">
        <f ca="1">SUMIF(INDIRECT(ADDRESS(3,9+ROWS(CUT_LIST)+1,,,"Sensis Vectors ALL")):INDIRECT(ADDRESS(3+ROWS(CORR_MATRIX)-1,9+ROWS(CUT_LIST)+1,,,"Sensis Vectors ALL")),"YC"&amp;V$1,INDIRECT(ADDRESS(3,$I58,,,"Sensis Vectors ALL")):INDIRECT(ADDRESS(3+ROWS(CORR_MATRIX)-1,$I58,,,"Sensis Vectors ALL")))</f>
        <v>1582.73</v>
      </c>
    </row>
    <row r="59" spans="1:22" x14ac:dyDescent="0.2">
      <c r="A59" s="63">
        <v>16</v>
      </c>
      <c r="B59" s="63"/>
      <c r="C59" s="63"/>
      <c r="D59" s="63" t="s">
        <v>283</v>
      </c>
      <c r="E59" s="63"/>
      <c r="F59" s="63"/>
      <c r="G59" s="63"/>
      <c r="H59" s="63" t="s">
        <v>32</v>
      </c>
      <c r="I59" s="63">
        <f t="shared" si="0"/>
        <v>26</v>
      </c>
      <c r="J59" s="63" t="str">
        <f t="shared" si="2"/>
        <v>16AUD</v>
      </c>
      <c r="K59" s="256">
        <f ca="1">SUMIF(INDIRECT(ADDRESS(3,9+ROWS(CUT_LIST)+2,,,"Sensis Vectors ALL")):INDIRECT(ADDRESS(3+ROWS(CORR_MATRIX)-1,9+ROWS(CUT_LIST)+2,,,"Sensis Vectors ALL")),"YC"&amp;$H59&amp;K$1,INDIRECT(ADDRESS(3,$I59,,,"Sensis Vectors ALL")):INDIRECT(ADDRESS(3+ROWS(CORR_MATRIX)-1,$I59,,,"Sensis Vectors ALL")))</f>
        <v>0</v>
      </c>
      <c r="L59" s="256">
        <f ca="1">SUMIF(INDIRECT(ADDRESS(3,9+ROWS(CUT_LIST)+2,,,"Sensis Vectors ALL")):INDIRECT(ADDRESS(3+ROWS(CORR_MATRIX)-1,9+ROWS(CUT_LIST)+2,,,"Sensis Vectors ALL")),"YC"&amp;$H59&amp;L$1,INDIRECT(ADDRESS(3,$I59,,,"Sensis Vectors ALL")):INDIRECT(ADDRESS(3+ROWS(CORR_MATRIX)-1,$I59,,,"Sensis Vectors ALL")))</f>
        <v>0</v>
      </c>
      <c r="M59" s="256">
        <f ca="1">SUMIF(INDIRECT(ADDRESS(3,9+ROWS(CUT_LIST)+2,,,"Sensis Vectors ALL")):INDIRECT(ADDRESS(3+ROWS(CORR_MATRIX)-1,9+ROWS(CUT_LIST)+2,,,"Sensis Vectors ALL")),"YC"&amp;$H59&amp;M$1,INDIRECT(ADDRESS(3,$I59,,,"Sensis Vectors ALL")):INDIRECT(ADDRESS(3+ROWS(CORR_MATRIX)-1,$I59,,,"Sensis Vectors ALL")))</f>
        <v>0</v>
      </c>
      <c r="N59" s="256">
        <f ca="1">SUMIF(INDIRECT(ADDRESS(3,9+ROWS(CUT_LIST)+2,,,"Sensis Vectors ALL")):INDIRECT(ADDRESS(3+ROWS(CORR_MATRIX)-1,9+ROWS(CUT_LIST)+2,,,"Sensis Vectors ALL")),"YC"&amp;$H59&amp;N$1,INDIRECT(ADDRESS(3,$I59,,,"Sensis Vectors ALL")):INDIRECT(ADDRESS(3+ROWS(CORR_MATRIX)-1,$I59,,,"Sensis Vectors ALL")))</f>
        <v>0</v>
      </c>
      <c r="O59" s="256">
        <f ca="1">SUMIF(INDIRECT(ADDRESS(3,9+ROWS(CUT_LIST)+2,,,"Sensis Vectors ALL")):INDIRECT(ADDRESS(3+ROWS(CORR_MATRIX)-1,9+ROWS(CUT_LIST)+2,,,"Sensis Vectors ALL")),"YC"&amp;$H59&amp;O$1,INDIRECT(ADDRESS(3,$I59,,,"Sensis Vectors ALL")):INDIRECT(ADDRESS(3+ROWS(CORR_MATRIX)-1,$I59,,,"Sensis Vectors ALL")))</f>
        <v>0</v>
      </c>
      <c r="P59" s="256">
        <f ca="1">SUMIF(INDIRECT(ADDRESS(3,9+ROWS(CUT_LIST)+2,,,"Sensis Vectors ALL")):INDIRECT(ADDRESS(3+ROWS(CORR_MATRIX)-1,9+ROWS(CUT_LIST)+2,,,"Sensis Vectors ALL")),"YC"&amp;$H59&amp;P$1,INDIRECT(ADDRESS(3,$I59,,,"Sensis Vectors ALL")):INDIRECT(ADDRESS(3+ROWS(CORR_MATRIX)-1,$I59,,,"Sensis Vectors ALL")))</f>
        <v>0</v>
      </c>
      <c r="Q59" s="256">
        <f ca="1">SUMIF(INDIRECT(ADDRESS(3,9+ROWS(CUT_LIST)+2,,,"Sensis Vectors ALL")):INDIRECT(ADDRESS(3+ROWS(CORR_MATRIX)-1,9+ROWS(CUT_LIST)+2,,,"Sensis Vectors ALL")),"YC"&amp;$H59&amp;Q$1,INDIRECT(ADDRESS(3,$I59,,,"Sensis Vectors ALL")):INDIRECT(ADDRESS(3+ROWS(CORR_MATRIX)-1,$I59,,,"Sensis Vectors ALL")))</f>
        <v>0</v>
      </c>
      <c r="R59" s="256">
        <f ca="1">SUMIF(INDIRECT(ADDRESS(3,9+ROWS(CUT_LIST)+2,,,"Sensis Vectors ALL")):INDIRECT(ADDRESS(3+ROWS(CORR_MATRIX)-1,9+ROWS(CUT_LIST)+2,,,"Sensis Vectors ALL")),"YC"&amp;$H59&amp;R$1,INDIRECT(ADDRESS(3,$I59,,,"Sensis Vectors ALL")):INDIRECT(ADDRESS(3+ROWS(CORR_MATRIX)-1,$I59,,,"Sensis Vectors ALL")))</f>
        <v>0</v>
      </c>
      <c r="S59" s="256">
        <f ca="1">SUMIF(INDIRECT(ADDRESS(3,9+ROWS(CUT_LIST)+2,,,"Sensis Vectors ALL")):INDIRECT(ADDRESS(3+ROWS(CORR_MATRIX)-1,9+ROWS(CUT_LIST)+2,,,"Sensis Vectors ALL")),"YC"&amp;$H59&amp;S$1,INDIRECT(ADDRESS(3,$I59,,,"Sensis Vectors ALL")):INDIRECT(ADDRESS(3+ROWS(CORR_MATRIX)-1,$I59,,,"Sensis Vectors ALL")))</f>
        <v>0</v>
      </c>
      <c r="T59" s="256">
        <f ca="1">SUMIF(INDIRECT(ADDRESS(3,9+ROWS(CUT_LIST)+2,,,"Sensis Vectors ALL")):INDIRECT(ADDRESS(3+ROWS(CORR_MATRIX)-1,9+ROWS(CUT_LIST)+2,,,"Sensis Vectors ALL")),"YC"&amp;$H59&amp;T$1,INDIRECT(ADDRESS(3,$I59,,,"Sensis Vectors ALL")):INDIRECT(ADDRESS(3+ROWS(CORR_MATRIX)-1,$I59,,,"Sensis Vectors ALL")))</f>
        <v>0</v>
      </c>
      <c r="U59" s="256">
        <f ca="1">SUMIF(INDIRECT(ADDRESS(3,9+ROWS(CUT_LIST)+2,,,"Sensis Vectors ALL")):INDIRECT(ADDRESS(3+ROWS(CORR_MATRIX)-1,9+ROWS(CUT_LIST)+2,,,"Sensis Vectors ALL")),"YC"&amp;$H59&amp;U$1,INDIRECT(ADDRESS(3,$I59,,,"Sensis Vectors ALL")):INDIRECT(ADDRESS(3+ROWS(CORR_MATRIX)-1,$I59,,,"Sensis Vectors ALL")))</f>
        <v>0</v>
      </c>
      <c r="V59" s="256">
        <f ca="1">SUMIF(INDIRECT(ADDRESS(3,9+ROWS(CUT_LIST)+2,,,"Sensis Vectors ALL")):INDIRECT(ADDRESS(3+ROWS(CORR_MATRIX)-1,9+ROWS(CUT_LIST)+2,,,"Sensis Vectors ALL")),"YC"&amp;$H59&amp;V$1,INDIRECT(ADDRESS(3,$I59,,,"Sensis Vectors ALL")):INDIRECT(ADDRESS(3+ROWS(CORR_MATRIX)-1,$I59,,,"Sensis Vectors ALL")))</f>
        <v>0</v>
      </c>
    </row>
    <row r="60" spans="1:22" x14ac:dyDescent="0.2">
      <c r="A60" s="63">
        <v>16</v>
      </c>
      <c r="B60" s="63"/>
      <c r="C60" s="63"/>
      <c r="D60" s="63" t="s">
        <v>283</v>
      </c>
      <c r="E60" s="63"/>
      <c r="F60" s="63"/>
      <c r="G60" s="63"/>
      <c r="H60" s="63" t="s">
        <v>9</v>
      </c>
      <c r="I60" s="63">
        <f t="shared" si="0"/>
        <v>26</v>
      </c>
      <c r="J60" s="63" t="str">
        <f t="shared" si="2"/>
        <v>16CAD</v>
      </c>
      <c r="K60" s="256">
        <f ca="1">SUMIF(INDIRECT(ADDRESS(3,9+ROWS(CUT_LIST)+2,,,"Sensis Vectors ALL")):INDIRECT(ADDRESS(3+ROWS(CORR_MATRIX)-1,9+ROWS(CUT_LIST)+2,,,"Sensis Vectors ALL")),"YC"&amp;$H60&amp;K$1,INDIRECT(ADDRESS(3,$I60,,,"Sensis Vectors ALL")):INDIRECT(ADDRESS(3+ROWS(CORR_MATRIX)-1,$I60,,,"Sensis Vectors ALL")))</f>
        <v>0</v>
      </c>
      <c r="L60" s="256">
        <f ca="1">SUMIF(INDIRECT(ADDRESS(3,9+ROWS(CUT_LIST)+2,,,"Sensis Vectors ALL")):INDIRECT(ADDRESS(3+ROWS(CORR_MATRIX)-1,9+ROWS(CUT_LIST)+2,,,"Sensis Vectors ALL")),"YC"&amp;$H60&amp;L$1,INDIRECT(ADDRESS(3,$I60,,,"Sensis Vectors ALL")):INDIRECT(ADDRESS(3+ROWS(CORR_MATRIX)-1,$I60,,,"Sensis Vectors ALL")))</f>
        <v>0</v>
      </c>
      <c r="M60" s="256">
        <f ca="1">SUMIF(INDIRECT(ADDRESS(3,9+ROWS(CUT_LIST)+2,,,"Sensis Vectors ALL")):INDIRECT(ADDRESS(3+ROWS(CORR_MATRIX)-1,9+ROWS(CUT_LIST)+2,,,"Sensis Vectors ALL")),"YC"&amp;$H60&amp;M$1,INDIRECT(ADDRESS(3,$I60,,,"Sensis Vectors ALL")):INDIRECT(ADDRESS(3+ROWS(CORR_MATRIX)-1,$I60,,,"Sensis Vectors ALL")))</f>
        <v>0</v>
      </c>
      <c r="N60" s="256">
        <f ca="1">SUMIF(INDIRECT(ADDRESS(3,9+ROWS(CUT_LIST)+2,,,"Sensis Vectors ALL")):INDIRECT(ADDRESS(3+ROWS(CORR_MATRIX)-1,9+ROWS(CUT_LIST)+2,,,"Sensis Vectors ALL")),"YC"&amp;$H60&amp;N$1,INDIRECT(ADDRESS(3,$I60,,,"Sensis Vectors ALL")):INDIRECT(ADDRESS(3+ROWS(CORR_MATRIX)-1,$I60,,,"Sensis Vectors ALL")))</f>
        <v>0</v>
      </c>
      <c r="O60" s="256">
        <f ca="1">SUMIF(INDIRECT(ADDRESS(3,9+ROWS(CUT_LIST)+2,,,"Sensis Vectors ALL")):INDIRECT(ADDRESS(3+ROWS(CORR_MATRIX)-1,9+ROWS(CUT_LIST)+2,,,"Sensis Vectors ALL")),"YC"&amp;$H60&amp;O$1,INDIRECT(ADDRESS(3,$I60,,,"Sensis Vectors ALL")):INDIRECT(ADDRESS(3+ROWS(CORR_MATRIX)-1,$I60,,,"Sensis Vectors ALL")))</f>
        <v>0</v>
      </c>
      <c r="P60" s="256">
        <f ca="1">SUMIF(INDIRECT(ADDRESS(3,9+ROWS(CUT_LIST)+2,,,"Sensis Vectors ALL")):INDIRECT(ADDRESS(3+ROWS(CORR_MATRIX)-1,9+ROWS(CUT_LIST)+2,,,"Sensis Vectors ALL")),"YC"&amp;$H60&amp;P$1,INDIRECT(ADDRESS(3,$I60,,,"Sensis Vectors ALL")):INDIRECT(ADDRESS(3+ROWS(CORR_MATRIX)-1,$I60,,,"Sensis Vectors ALL")))</f>
        <v>0</v>
      </c>
      <c r="Q60" s="256">
        <f ca="1">SUMIF(INDIRECT(ADDRESS(3,9+ROWS(CUT_LIST)+2,,,"Sensis Vectors ALL")):INDIRECT(ADDRESS(3+ROWS(CORR_MATRIX)-1,9+ROWS(CUT_LIST)+2,,,"Sensis Vectors ALL")),"YC"&amp;$H60&amp;Q$1,INDIRECT(ADDRESS(3,$I60,,,"Sensis Vectors ALL")):INDIRECT(ADDRESS(3+ROWS(CORR_MATRIX)-1,$I60,,,"Sensis Vectors ALL")))</f>
        <v>0</v>
      </c>
      <c r="R60" s="256">
        <f ca="1">SUMIF(INDIRECT(ADDRESS(3,9+ROWS(CUT_LIST)+2,,,"Sensis Vectors ALL")):INDIRECT(ADDRESS(3+ROWS(CORR_MATRIX)-1,9+ROWS(CUT_LIST)+2,,,"Sensis Vectors ALL")),"YC"&amp;$H60&amp;R$1,INDIRECT(ADDRESS(3,$I60,,,"Sensis Vectors ALL")):INDIRECT(ADDRESS(3+ROWS(CORR_MATRIX)-1,$I60,,,"Sensis Vectors ALL")))</f>
        <v>0</v>
      </c>
      <c r="S60" s="256">
        <f ca="1">SUMIF(INDIRECT(ADDRESS(3,9+ROWS(CUT_LIST)+2,,,"Sensis Vectors ALL")):INDIRECT(ADDRESS(3+ROWS(CORR_MATRIX)-1,9+ROWS(CUT_LIST)+2,,,"Sensis Vectors ALL")),"YC"&amp;$H60&amp;S$1,INDIRECT(ADDRESS(3,$I60,,,"Sensis Vectors ALL")):INDIRECT(ADDRESS(3+ROWS(CORR_MATRIX)-1,$I60,,,"Sensis Vectors ALL")))</f>
        <v>0</v>
      </c>
      <c r="T60" s="256">
        <f ca="1">SUMIF(INDIRECT(ADDRESS(3,9+ROWS(CUT_LIST)+2,,,"Sensis Vectors ALL")):INDIRECT(ADDRESS(3+ROWS(CORR_MATRIX)-1,9+ROWS(CUT_LIST)+2,,,"Sensis Vectors ALL")),"YC"&amp;$H60&amp;T$1,INDIRECT(ADDRESS(3,$I60,,,"Sensis Vectors ALL")):INDIRECT(ADDRESS(3+ROWS(CORR_MATRIX)-1,$I60,,,"Sensis Vectors ALL")))</f>
        <v>0</v>
      </c>
      <c r="U60" s="256">
        <f ca="1">SUMIF(INDIRECT(ADDRESS(3,9+ROWS(CUT_LIST)+2,,,"Sensis Vectors ALL")):INDIRECT(ADDRESS(3+ROWS(CORR_MATRIX)-1,9+ROWS(CUT_LIST)+2,,,"Sensis Vectors ALL")),"YC"&amp;$H60&amp;U$1,INDIRECT(ADDRESS(3,$I60,,,"Sensis Vectors ALL")):INDIRECT(ADDRESS(3+ROWS(CORR_MATRIX)-1,$I60,,,"Sensis Vectors ALL")))</f>
        <v>0</v>
      </c>
      <c r="V60" s="256">
        <f ca="1">SUMIF(INDIRECT(ADDRESS(3,9+ROWS(CUT_LIST)+2,,,"Sensis Vectors ALL")):INDIRECT(ADDRESS(3+ROWS(CORR_MATRIX)-1,9+ROWS(CUT_LIST)+2,,,"Sensis Vectors ALL")),"YC"&amp;$H60&amp;V$1,INDIRECT(ADDRESS(3,$I60,,,"Sensis Vectors ALL")):INDIRECT(ADDRESS(3+ROWS(CORR_MATRIX)-1,$I60,,,"Sensis Vectors ALL")))</f>
        <v>0</v>
      </c>
    </row>
    <row r="61" spans="1:22" x14ac:dyDescent="0.2">
      <c r="A61" s="63">
        <v>16</v>
      </c>
      <c r="B61" s="63"/>
      <c r="C61" s="63"/>
      <c r="D61" s="63" t="s">
        <v>283</v>
      </c>
      <c r="E61" s="63"/>
      <c r="F61" s="63"/>
      <c r="G61" s="63"/>
      <c r="H61" s="63" t="s">
        <v>18</v>
      </c>
      <c r="I61" s="63">
        <f t="shared" si="0"/>
        <v>26</v>
      </c>
      <c r="J61" s="63" t="str">
        <f t="shared" si="2"/>
        <v>16EUR</v>
      </c>
      <c r="K61" s="256">
        <f ca="1">SUMIF(INDIRECT(ADDRESS(3,9+ROWS(CUT_LIST)+2,,,"Sensis Vectors ALL")):INDIRECT(ADDRESS(3+ROWS(CORR_MATRIX)-1,9+ROWS(CUT_LIST)+2,,,"Sensis Vectors ALL")),"YC"&amp;$H61&amp;K$1,INDIRECT(ADDRESS(3,$I61,,,"Sensis Vectors ALL")):INDIRECT(ADDRESS(3+ROWS(CORR_MATRIX)-1,$I61,,,"Sensis Vectors ALL")))</f>
        <v>0</v>
      </c>
      <c r="L61" s="256">
        <f ca="1">SUMIF(INDIRECT(ADDRESS(3,9+ROWS(CUT_LIST)+2,,,"Sensis Vectors ALL")):INDIRECT(ADDRESS(3+ROWS(CORR_MATRIX)-1,9+ROWS(CUT_LIST)+2,,,"Sensis Vectors ALL")),"YC"&amp;$H61&amp;L$1,INDIRECT(ADDRESS(3,$I61,,,"Sensis Vectors ALL")):INDIRECT(ADDRESS(3+ROWS(CORR_MATRIX)-1,$I61,,,"Sensis Vectors ALL")))</f>
        <v>0</v>
      </c>
      <c r="M61" s="256">
        <f ca="1">SUMIF(INDIRECT(ADDRESS(3,9+ROWS(CUT_LIST)+2,,,"Sensis Vectors ALL")):INDIRECT(ADDRESS(3+ROWS(CORR_MATRIX)-1,9+ROWS(CUT_LIST)+2,,,"Sensis Vectors ALL")),"YC"&amp;$H61&amp;M$1,INDIRECT(ADDRESS(3,$I61,,,"Sensis Vectors ALL")):INDIRECT(ADDRESS(3+ROWS(CORR_MATRIX)-1,$I61,,,"Sensis Vectors ALL")))</f>
        <v>0</v>
      </c>
      <c r="N61" s="256">
        <f ca="1">SUMIF(INDIRECT(ADDRESS(3,9+ROWS(CUT_LIST)+2,,,"Sensis Vectors ALL")):INDIRECT(ADDRESS(3+ROWS(CORR_MATRIX)-1,9+ROWS(CUT_LIST)+2,,,"Sensis Vectors ALL")),"YC"&amp;$H61&amp;N$1,INDIRECT(ADDRESS(3,$I61,,,"Sensis Vectors ALL")):INDIRECT(ADDRESS(3+ROWS(CORR_MATRIX)-1,$I61,,,"Sensis Vectors ALL")))</f>
        <v>0</v>
      </c>
      <c r="O61" s="256">
        <f ca="1">SUMIF(INDIRECT(ADDRESS(3,9+ROWS(CUT_LIST)+2,,,"Sensis Vectors ALL")):INDIRECT(ADDRESS(3+ROWS(CORR_MATRIX)-1,9+ROWS(CUT_LIST)+2,,,"Sensis Vectors ALL")),"YC"&amp;$H61&amp;O$1,INDIRECT(ADDRESS(3,$I61,,,"Sensis Vectors ALL")):INDIRECT(ADDRESS(3+ROWS(CORR_MATRIX)-1,$I61,,,"Sensis Vectors ALL")))</f>
        <v>0</v>
      </c>
      <c r="P61" s="256">
        <f ca="1">SUMIF(INDIRECT(ADDRESS(3,9+ROWS(CUT_LIST)+2,,,"Sensis Vectors ALL")):INDIRECT(ADDRESS(3+ROWS(CORR_MATRIX)-1,9+ROWS(CUT_LIST)+2,,,"Sensis Vectors ALL")),"YC"&amp;$H61&amp;P$1,INDIRECT(ADDRESS(3,$I61,,,"Sensis Vectors ALL")):INDIRECT(ADDRESS(3+ROWS(CORR_MATRIX)-1,$I61,,,"Sensis Vectors ALL")))</f>
        <v>0</v>
      </c>
      <c r="Q61" s="256">
        <f ca="1">SUMIF(INDIRECT(ADDRESS(3,9+ROWS(CUT_LIST)+2,,,"Sensis Vectors ALL")):INDIRECT(ADDRESS(3+ROWS(CORR_MATRIX)-1,9+ROWS(CUT_LIST)+2,,,"Sensis Vectors ALL")),"YC"&amp;$H61&amp;Q$1,INDIRECT(ADDRESS(3,$I61,,,"Sensis Vectors ALL")):INDIRECT(ADDRESS(3+ROWS(CORR_MATRIX)-1,$I61,,,"Sensis Vectors ALL")))</f>
        <v>0</v>
      </c>
      <c r="R61" s="256">
        <f ca="1">SUMIF(INDIRECT(ADDRESS(3,9+ROWS(CUT_LIST)+2,,,"Sensis Vectors ALL")):INDIRECT(ADDRESS(3+ROWS(CORR_MATRIX)-1,9+ROWS(CUT_LIST)+2,,,"Sensis Vectors ALL")),"YC"&amp;$H61&amp;R$1,INDIRECT(ADDRESS(3,$I61,,,"Sensis Vectors ALL")):INDIRECT(ADDRESS(3+ROWS(CORR_MATRIX)-1,$I61,,,"Sensis Vectors ALL")))</f>
        <v>0</v>
      </c>
      <c r="S61" s="256">
        <f ca="1">SUMIF(INDIRECT(ADDRESS(3,9+ROWS(CUT_LIST)+2,,,"Sensis Vectors ALL")):INDIRECT(ADDRESS(3+ROWS(CORR_MATRIX)-1,9+ROWS(CUT_LIST)+2,,,"Sensis Vectors ALL")),"YC"&amp;$H61&amp;S$1,INDIRECT(ADDRESS(3,$I61,,,"Sensis Vectors ALL")):INDIRECT(ADDRESS(3+ROWS(CORR_MATRIX)-1,$I61,,,"Sensis Vectors ALL")))</f>
        <v>0</v>
      </c>
      <c r="T61" s="256">
        <f ca="1">SUMIF(INDIRECT(ADDRESS(3,9+ROWS(CUT_LIST)+2,,,"Sensis Vectors ALL")):INDIRECT(ADDRESS(3+ROWS(CORR_MATRIX)-1,9+ROWS(CUT_LIST)+2,,,"Sensis Vectors ALL")),"YC"&amp;$H61&amp;T$1,INDIRECT(ADDRESS(3,$I61,,,"Sensis Vectors ALL")):INDIRECT(ADDRESS(3+ROWS(CORR_MATRIX)-1,$I61,,,"Sensis Vectors ALL")))</f>
        <v>0</v>
      </c>
      <c r="U61" s="256">
        <f ca="1">SUMIF(INDIRECT(ADDRESS(3,9+ROWS(CUT_LIST)+2,,,"Sensis Vectors ALL")):INDIRECT(ADDRESS(3+ROWS(CORR_MATRIX)-1,9+ROWS(CUT_LIST)+2,,,"Sensis Vectors ALL")),"YC"&amp;$H61&amp;U$1,INDIRECT(ADDRESS(3,$I61,,,"Sensis Vectors ALL")):INDIRECT(ADDRESS(3+ROWS(CORR_MATRIX)-1,$I61,,,"Sensis Vectors ALL")))</f>
        <v>0</v>
      </c>
      <c r="V61" s="256">
        <f ca="1">SUMIF(INDIRECT(ADDRESS(3,9+ROWS(CUT_LIST)+2,,,"Sensis Vectors ALL")):INDIRECT(ADDRESS(3+ROWS(CORR_MATRIX)-1,9+ROWS(CUT_LIST)+2,,,"Sensis Vectors ALL")),"YC"&amp;$H61&amp;V$1,INDIRECT(ADDRESS(3,$I61,,,"Sensis Vectors ALL")):INDIRECT(ADDRESS(3+ROWS(CORR_MATRIX)-1,$I61,,,"Sensis Vectors ALL")))</f>
        <v>0</v>
      </c>
    </row>
    <row r="62" spans="1:22" x14ac:dyDescent="0.2">
      <c r="A62" s="63">
        <v>16</v>
      </c>
      <c r="B62" s="63"/>
      <c r="C62" s="63"/>
      <c r="D62" s="63" t="s">
        <v>283</v>
      </c>
      <c r="E62" s="63"/>
      <c r="F62" s="63"/>
      <c r="G62" s="63"/>
      <c r="H62" s="63" t="s">
        <v>39</v>
      </c>
      <c r="I62" s="63">
        <f t="shared" si="0"/>
        <v>26</v>
      </c>
      <c r="J62" s="63" t="str">
        <f t="shared" si="2"/>
        <v>16GBP</v>
      </c>
      <c r="K62" s="256">
        <f ca="1">SUMIF(INDIRECT(ADDRESS(3,9+ROWS(CUT_LIST)+2,,,"Sensis Vectors ALL")):INDIRECT(ADDRESS(3+ROWS(CORR_MATRIX)-1,9+ROWS(CUT_LIST)+2,,,"Sensis Vectors ALL")),"YC"&amp;$H62&amp;K$1,INDIRECT(ADDRESS(3,$I62,,,"Sensis Vectors ALL")):INDIRECT(ADDRESS(3+ROWS(CORR_MATRIX)-1,$I62,,,"Sensis Vectors ALL")))</f>
        <v>0</v>
      </c>
      <c r="L62" s="256">
        <f ca="1">SUMIF(INDIRECT(ADDRESS(3,9+ROWS(CUT_LIST)+2,,,"Sensis Vectors ALL")):INDIRECT(ADDRESS(3+ROWS(CORR_MATRIX)-1,9+ROWS(CUT_LIST)+2,,,"Sensis Vectors ALL")),"YC"&amp;$H62&amp;L$1,INDIRECT(ADDRESS(3,$I62,,,"Sensis Vectors ALL")):INDIRECT(ADDRESS(3+ROWS(CORR_MATRIX)-1,$I62,,,"Sensis Vectors ALL")))</f>
        <v>0</v>
      </c>
      <c r="M62" s="256">
        <f ca="1">SUMIF(INDIRECT(ADDRESS(3,9+ROWS(CUT_LIST)+2,,,"Sensis Vectors ALL")):INDIRECT(ADDRESS(3+ROWS(CORR_MATRIX)-1,9+ROWS(CUT_LIST)+2,,,"Sensis Vectors ALL")),"YC"&amp;$H62&amp;M$1,INDIRECT(ADDRESS(3,$I62,,,"Sensis Vectors ALL")):INDIRECT(ADDRESS(3+ROWS(CORR_MATRIX)-1,$I62,,,"Sensis Vectors ALL")))</f>
        <v>0</v>
      </c>
      <c r="N62" s="256">
        <f ca="1">SUMIF(INDIRECT(ADDRESS(3,9+ROWS(CUT_LIST)+2,,,"Sensis Vectors ALL")):INDIRECT(ADDRESS(3+ROWS(CORR_MATRIX)-1,9+ROWS(CUT_LIST)+2,,,"Sensis Vectors ALL")),"YC"&amp;$H62&amp;N$1,INDIRECT(ADDRESS(3,$I62,,,"Sensis Vectors ALL")):INDIRECT(ADDRESS(3+ROWS(CORR_MATRIX)-1,$I62,,,"Sensis Vectors ALL")))</f>
        <v>0</v>
      </c>
      <c r="O62" s="256">
        <f ca="1">SUMIF(INDIRECT(ADDRESS(3,9+ROWS(CUT_LIST)+2,,,"Sensis Vectors ALL")):INDIRECT(ADDRESS(3+ROWS(CORR_MATRIX)-1,9+ROWS(CUT_LIST)+2,,,"Sensis Vectors ALL")),"YC"&amp;$H62&amp;O$1,INDIRECT(ADDRESS(3,$I62,,,"Sensis Vectors ALL")):INDIRECT(ADDRESS(3+ROWS(CORR_MATRIX)-1,$I62,,,"Sensis Vectors ALL")))</f>
        <v>0</v>
      </c>
      <c r="P62" s="256">
        <f ca="1">SUMIF(INDIRECT(ADDRESS(3,9+ROWS(CUT_LIST)+2,,,"Sensis Vectors ALL")):INDIRECT(ADDRESS(3+ROWS(CORR_MATRIX)-1,9+ROWS(CUT_LIST)+2,,,"Sensis Vectors ALL")),"YC"&amp;$H62&amp;P$1,INDIRECT(ADDRESS(3,$I62,,,"Sensis Vectors ALL")):INDIRECT(ADDRESS(3+ROWS(CORR_MATRIX)-1,$I62,,,"Sensis Vectors ALL")))</f>
        <v>0</v>
      </c>
      <c r="Q62" s="256">
        <f ca="1">SUMIF(INDIRECT(ADDRESS(3,9+ROWS(CUT_LIST)+2,,,"Sensis Vectors ALL")):INDIRECT(ADDRESS(3+ROWS(CORR_MATRIX)-1,9+ROWS(CUT_LIST)+2,,,"Sensis Vectors ALL")),"YC"&amp;$H62&amp;Q$1,INDIRECT(ADDRESS(3,$I62,,,"Sensis Vectors ALL")):INDIRECT(ADDRESS(3+ROWS(CORR_MATRIX)-1,$I62,,,"Sensis Vectors ALL")))</f>
        <v>0</v>
      </c>
      <c r="R62" s="256">
        <f ca="1">SUMIF(INDIRECT(ADDRESS(3,9+ROWS(CUT_LIST)+2,,,"Sensis Vectors ALL")):INDIRECT(ADDRESS(3+ROWS(CORR_MATRIX)-1,9+ROWS(CUT_LIST)+2,,,"Sensis Vectors ALL")),"YC"&amp;$H62&amp;R$1,INDIRECT(ADDRESS(3,$I62,,,"Sensis Vectors ALL")):INDIRECT(ADDRESS(3+ROWS(CORR_MATRIX)-1,$I62,,,"Sensis Vectors ALL")))</f>
        <v>0</v>
      </c>
      <c r="S62" s="256">
        <f ca="1">SUMIF(INDIRECT(ADDRESS(3,9+ROWS(CUT_LIST)+2,,,"Sensis Vectors ALL")):INDIRECT(ADDRESS(3+ROWS(CORR_MATRIX)-1,9+ROWS(CUT_LIST)+2,,,"Sensis Vectors ALL")),"YC"&amp;$H62&amp;S$1,INDIRECT(ADDRESS(3,$I62,,,"Sensis Vectors ALL")):INDIRECT(ADDRESS(3+ROWS(CORR_MATRIX)-1,$I62,,,"Sensis Vectors ALL")))</f>
        <v>0</v>
      </c>
      <c r="T62" s="256">
        <f ca="1">SUMIF(INDIRECT(ADDRESS(3,9+ROWS(CUT_LIST)+2,,,"Sensis Vectors ALL")):INDIRECT(ADDRESS(3+ROWS(CORR_MATRIX)-1,9+ROWS(CUT_LIST)+2,,,"Sensis Vectors ALL")),"YC"&amp;$H62&amp;T$1,INDIRECT(ADDRESS(3,$I62,,,"Sensis Vectors ALL")):INDIRECT(ADDRESS(3+ROWS(CORR_MATRIX)-1,$I62,,,"Sensis Vectors ALL")))</f>
        <v>0</v>
      </c>
      <c r="U62" s="256">
        <f ca="1">SUMIF(INDIRECT(ADDRESS(3,9+ROWS(CUT_LIST)+2,,,"Sensis Vectors ALL")):INDIRECT(ADDRESS(3+ROWS(CORR_MATRIX)-1,9+ROWS(CUT_LIST)+2,,,"Sensis Vectors ALL")),"YC"&amp;$H62&amp;U$1,INDIRECT(ADDRESS(3,$I62,,,"Sensis Vectors ALL")):INDIRECT(ADDRESS(3+ROWS(CORR_MATRIX)-1,$I62,,,"Sensis Vectors ALL")))</f>
        <v>0</v>
      </c>
      <c r="V62" s="256">
        <f ca="1">SUMIF(INDIRECT(ADDRESS(3,9+ROWS(CUT_LIST)+2,,,"Sensis Vectors ALL")):INDIRECT(ADDRESS(3+ROWS(CORR_MATRIX)-1,9+ROWS(CUT_LIST)+2,,,"Sensis Vectors ALL")),"YC"&amp;$H62&amp;V$1,INDIRECT(ADDRESS(3,$I62,,,"Sensis Vectors ALL")):INDIRECT(ADDRESS(3+ROWS(CORR_MATRIX)-1,$I62,,,"Sensis Vectors ALL")))</f>
        <v>0</v>
      </c>
    </row>
    <row r="63" spans="1:22" x14ac:dyDescent="0.2">
      <c r="A63" s="63">
        <v>16</v>
      </c>
      <c r="B63" s="63"/>
      <c r="C63" s="63"/>
      <c r="D63" s="63" t="s">
        <v>283</v>
      </c>
      <c r="E63" s="63"/>
      <c r="F63" s="63"/>
      <c r="G63" s="63"/>
      <c r="H63" s="63" t="s">
        <v>31</v>
      </c>
      <c r="I63" s="63">
        <f t="shared" si="0"/>
        <v>26</v>
      </c>
      <c r="J63" s="63" t="str">
        <f t="shared" si="2"/>
        <v>16JPY</v>
      </c>
      <c r="K63" s="256">
        <f ca="1">SUMIF(INDIRECT(ADDRESS(3,9+ROWS(CUT_LIST)+2,,,"Sensis Vectors ALL")):INDIRECT(ADDRESS(3+ROWS(CORR_MATRIX)-1,9+ROWS(CUT_LIST)+2,,,"Sensis Vectors ALL")),"YC"&amp;$H63&amp;K$1,INDIRECT(ADDRESS(3,$I63,,,"Sensis Vectors ALL")):INDIRECT(ADDRESS(3+ROWS(CORR_MATRIX)-1,$I63,,,"Sensis Vectors ALL")))</f>
        <v>0</v>
      </c>
      <c r="L63" s="256">
        <f ca="1">SUMIF(INDIRECT(ADDRESS(3,9+ROWS(CUT_LIST)+2,,,"Sensis Vectors ALL")):INDIRECT(ADDRESS(3+ROWS(CORR_MATRIX)-1,9+ROWS(CUT_LIST)+2,,,"Sensis Vectors ALL")),"YC"&amp;$H63&amp;L$1,INDIRECT(ADDRESS(3,$I63,,,"Sensis Vectors ALL")):INDIRECT(ADDRESS(3+ROWS(CORR_MATRIX)-1,$I63,,,"Sensis Vectors ALL")))</f>
        <v>0</v>
      </c>
      <c r="M63" s="256">
        <f ca="1">SUMIF(INDIRECT(ADDRESS(3,9+ROWS(CUT_LIST)+2,,,"Sensis Vectors ALL")):INDIRECT(ADDRESS(3+ROWS(CORR_MATRIX)-1,9+ROWS(CUT_LIST)+2,,,"Sensis Vectors ALL")),"YC"&amp;$H63&amp;M$1,INDIRECT(ADDRESS(3,$I63,,,"Sensis Vectors ALL")):INDIRECT(ADDRESS(3+ROWS(CORR_MATRIX)-1,$I63,,,"Sensis Vectors ALL")))</f>
        <v>0</v>
      </c>
      <c r="N63" s="256">
        <f ca="1">SUMIF(INDIRECT(ADDRESS(3,9+ROWS(CUT_LIST)+2,,,"Sensis Vectors ALL")):INDIRECT(ADDRESS(3+ROWS(CORR_MATRIX)-1,9+ROWS(CUT_LIST)+2,,,"Sensis Vectors ALL")),"YC"&amp;$H63&amp;N$1,INDIRECT(ADDRESS(3,$I63,,,"Sensis Vectors ALL")):INDIRECT(ADDRESS(3+ROWS(CORR_MATRIX)-1,$I63,,,"Sensis Vectors ALL")))</f>
        <v>0</v>
      </c>
      <c r="O63" s="256">
        <f ca="1">SUMIF(INDIRECT(ADDRESS(3,9+ROWS(CUT_LIST)+2,,,"Sensis Vectors ALL")):INDIRECT(ADDRESS(3+ROWS(CORR_MATRIX)-1,9+ROWS(CUT_LIST)+2,,,"Sensis Vectors ALL")),"YC"&amp;$H63&amp;O$1,INDIRECT(ADDRESS(3,$I63,,,"Sensis Vectors ALL")):INDIRECT(ADDRESS(3+ROWS(CORR_MATRIX)-1,$I63,,,"Sensis Vectors ALL")))</f>
        <v>0</v>
      </c>
      <c r="P63" s="256">
        <f ca="1">SUMIF(INDIRECT(ADDRESS(3,9+ROWS(CUT_LIST)+2,,,"Sensis Vectors ALL")):INDIRECT(ADDRESS(3+ROWS(CORR_MATRIX)-1,9+ROWS(CUT_LIST)+2,,,"Sensis Vectors ALL")),"YC"&amp;$H63&amp;P$1,INDIRECT(ADDRESS(3,$I63,,,"Sensis Vectors ALL")):INDIRECT(ADDRESS(3+ROWS(CORR_MATRIX)-1,$I63,,,"Sensis Vectors ALL")))</f>
        <v>0</v>
      </c>
      <c r="Q63" s="256">
        <f ca="1">SUMIF(INDIRECT(ADDRESS(3,9+ROWS(CUT_LIST)+2,,,"Sensis Vectors ALL")):INDIRECT(ADDRESS(3+ROWS(CORR_MATRIX)-1,9+ROWS(CUT_LIST)+2,,,"Sensis Vectors ALL")),"YC"&amp;$H63&amp;Q$1,INDIRECT(ADDRESS(3,$I63,,,"Sensis Vectors ALL")):INDIRECT(ADDRESS(3+ROWS(CORR_MATRIX)-1,$I63,,,"Sensis Vectors ALL")))</f>
        <v>0</v>
      </c>
      <c r="R63" s="256">
        <f ca="1">SUMIF(INDIRECT(ADDRESS(3,9+ROWS(CUT_LIST)+2,,,"Sensis Vectors ALL")):INDIRECT(ADDRESS(3+ROWS(CORR_MATRIX)-1,9+ROWS(CUT_LIST)+2,,,"Sensis Vectors ALL")),"YC"&amp;$H63&amp;R$1,INDIRECT(ADDRESS(3,$I63,,,"Sensis Vectors ALL")):INDIRECT(ADDRESS(3+ROWS(CORR_MATRIX)-1,$I63,,,"Sensis Vectors ALL")))</f>
        <v>0</v>
      </c>
      <c r="S63" s="256">
        <f ca="1">SUMIF(INDIRECT(ADDRESS(3,9+ROWS(CUT_LIST)+2,,,"Sensis Vectors ALL")):INDIRECT(ADDRESS(3+ROWS(CORR_MATRIX)-1,9+ROWS(CUT_LIST)+2,,,"Sensis Vectors ALL")),"YC"&amp;$H63&amp;S$1,INDIRECT(ADDRESS(3,$I63,,,"Sensis Vectors ALL")):INDIRECT(ADDRESS(3+ROWS(CORR_MATRIX)-1,$I63,,,"Sensis Vectors ALL")))</f>
        <v>0</v>
      </c>
      <c r="T63" s="256">
        <f ca="1">SUMIF(INDIRECT(ADDRESS(3,9+ROWS(CUT_LIST)+2,,,"Sensis Vectors ALL")):INDIRECT(ADDRESS(3+ROWS(CORR_MATRIX)-1,9+ROWS(CUT_LIST)+2,,,"Sensis Vectors ALL")),"YC"&amp;$H63&amp;T$1,INDIRECT(ADDRESS(3,$I63,,,"Sensis Vectors ALL")):INDIRECT(ADDRESS(3+ROWS(CORR_MATRIX)-1,$I63,,,"Sensis Vectors ALL")))</f>
        <v>0</v>
      </c>
      <c r="U63" s="256">
        <f ca="1">SUMIF(INDIRECT(ADDRESS(3,9+ROWS(CUT_LIST)+2,,,"Sensis Vectors ALL")):INDIRECT(ADDRESS(3+ROWS(CORR_MATRIX)-1,9+ROWS(CUT_LIST)+2,,,"Sensis Vectors ALL")),"YC"&amp;$H63&amp;U$1,INDIRECT(ADDRESS(3,$I63,,,"Sensis Vectors ALL")):INDIRECT(ADDRESS(3+ROWS(CORR_MATRIX)-1,$I63,,,"Sensis Vectors ALL")))</f>
        <v>0</v>
      </c>
      <c r="V63" s="256">
        <f ca="1">SUMIF(INDIRECT(ADDRESS(3,9+ROWS(CUT_LIST)+2,,,"Sensis Vectors ALL")):INDIRECT(ADDRESS(3+ROWS(CORR_MATRIX)-1,9+ROWS(CUT_LIST)+2,,,"Sensis Vectors ALL")),"YC"&amp;$H63&amp;V$1,INDIRECT(ADDRESS(3,$I63,,,"Sensis Vectors ALL")):INDIRECT(ADDRESS(3+ROWS(CORR_MATRIX)-1,$I63,,,"Sensis Vectors ALL")))</f>
        <v>0</v>
      </c>
    </row>
    <row r="64" spans="1:22" x14ac:dyDescent="0.2">
      <c r="A64" s="63">
        <v>16</v>
      </c>
      <c r="B64" s="63"/>
      <c r="C64" s="63"/>
      <c r="D64" s="63" t="s">
        <v>283</v>
      </c>
      <c r="E64" s="63"/>
      <c r="F64" s="63"/>
      <c r="G64" s="63"/>
      <c r="H64" s="63" t="s">
        <v>16</v>
      </c>
      <c r="I64" s="63">
        <f t="shared" si="0"/>
        <v>26</v>
      </c>
      <c r="J64" s="63" t="str">
        <f t="shared" si="2"/>
        <v>16USD</v>
      </c>
      <c r="K64" s="256">
        <f ca="1">SUMIF(INDIRECT(ADDRESS(3,9+ROWS(CUT_LIST)+2,,,"Sensis Vectors ALL")):INDIRECT(ADDRESS(3+ROWS(CORR_MATRIX)-1,9+ROWS(CUT_LIST)+2,,,"Sensis Vectors ALL")),"YC"&amp;$H64&amp;K$1,INDIRECT(ADDRESS(3,$I64,,,"Sensis Vectors ALL")):INDIRECT(ADDRESS(3+ROWS(CORR_MATRIX)-1,$I64,,,"Sensis Vectors ALL")))</f>
        <v>-208.28</v>
      </c>
      <c r="L64" s="256">
        <f ca="1">SUMIF(INDIRECT(ADDRESS(3,9+ROWS(CUT_LIST)+2,,,"Sensis Vectors ALL")):INDIRECT(ADDRESS(3+ROWS(CORR_MATRIX)-1,9+ROWS(CUT_LIST)+2,,,"Sensis Vectors ALL")),"YC"&amp;$H64&amp;L$1,INDIRECT(ADDRESS(3,$I64,,,"Sensis Vectors ALL")):INDIRECT(ADDRESS(3+ROWS(CORR_MATRIX)-1,$I64,,,"Sensis Vectors ALL")))</f>
        <v>-15.26</v>
      </c>
      <c r="M64" s="256">
        <f ca="1">SUMIF(INDIRECT(ADDRESS(3,9+ROWS(CUT_LIST)+2,,,"Sensis Vectors ALL")):INDIRECT(ADDRESS(3+ROWS(CORR_MATRIX)-1,9+ROWS(CUT_LIST)+2,,,"Sensis Vectors ALL")),"YC"&amp;$H64&amp;M$1,INDIRECT(ADDRESS(3,$I64,,,"Sensis Vectors ALL")):INDIRECT(ADDRESS(3+ROWS(CORR_MATRIX)-1,$I64,,,"Sensis Vectors ALL")))</f>
        <v>-540.45000000000005</v>
      </c>
      <c r="N64" s="256">
        <f ca="1">SUMIF(INDIRECT(ADDRESS(3,9+ROWS(CUT_LIST)+2,,,"Sensis Vectors ALL")):INDIRECT(ADDRESS(3+ROWS(CORR_MATRIX)-1,9+ROWS(CUT_LIST)+2,,,"Sensis Vectors ALL")),"YC"&amp;$H64&amp;N$1,INDIRECT(ADDRESS(3,$I64,,,"Sensis Vectors ALL")):INDIRECT(ADDRESS(3+ROWS(CORR_MATRIX)-1,$I64,,,"Sensis Vectors ALL")))</f>
        <v>512.62</v>
      </c>
      <c r="O64" s="256">
        <f ca="1">SUMIF(INDIRECT(ADDRESS(3,9+ROWS(CUT_LIST)+2,,,"Sensis Vectors ALL")):INDIRECT(ADDRESS(3+ROWS(CORR_MATRIX)-1,9+ROWS(CUT_LIST)+2,,,"Sensis Vectors ALL")),"YC"&amp;$H64&amp;O$1,INDIRECT(ADDRESS(3,$I64,,,"Sensis Vectors ALL")):INDIRECT(ADDRESS(3+ROWS(CORR_MATRIX)-1,$I64,,,"Sensis Vectors ALL")))</f>
        <v>353.72</v>
      </c>
      <c r="P64" s="256">
        <f ca="1">SUMIF(INDIRECT(ADDRESS(3,9+ROWS(CUT_LIST)+2,,,"Sensis Vectors ALL")):INDIRECT(ADDRESS(3+ROWS(CORR_MATRIX)-1,9+ROWS(CUT_LIST)+2,,,"Sensis Vectors ALL")),"YC"&amp;$H64&amp;P$1,INDIRECT(ADDRESS(3,$I64,,,"Sensis Vectors ALL")):INDIRECT(ADDRESS(3+ROWS(CORR_MATRIX)-1,$I64,,,"Sensis Vectors ALL")))</f>
        <v>817.40000000000009</v>
      </c>
      <c r="Q64" s="256">
        <f ca="1">SUMIF(INDIRECT(ADDRESS(3,9+ROWS(CUT_LIST)+2,,,"Sensis Vectors ALL")):INDIRECT(ADDRESS(3+ROWS(CORR_MATRIX)-1,9+ROWS(CUT_LIST)+2,,,"Sensis Vectors ALL")),"YC"&amp;$H64&amp;Q$1,INDIRECT(ADDRESS(3,$I64,,,"Sensis Vectors ALL")):INDIRECT(ADDRESS(3+ROWS(CORR_MATRIX)-1,$I64,,,"Sensis Vectors ALL")))</f>
        <v>2568.0100000000002</v>
      </c>
      <c r="R64" s="256">
        <f ca="1">SUMIF(INDIRECT(ADDRESS(3,9+ROWS(CUT_LIST)+2,,,"Sensis Vectors ALL")):INDIRECT(ADDRESS(3+ROWS(CORR_MATRIX)-1,9+ROWS(CUT_LIST)+2,,,"Sensis Vectors ALL")),"YC"&amp;$H64&amp;R$1,INDIRECT(ADDRESS(3,$I64,,,"Sensis Vectors ALL")):INDIRECT(ADDRESS(3+ROWS(CORR_MATRIX)-1,$I64,,,"Sensis Vectors ALL")))</f>
        <v>7809.8</v>
      </c>
      <c r="S64" s="256">
        <f ca="1">SUMIF(INDIRECT(ADDRESS(3,9+ROWS(CUT_LIST)+2,,,"Sensis Vectors ALL")):INDIRECT(ADDRESS(3+ROWS(CORR_MATRIX)-1,9+ROWS(CUT_LIST)+2,,,"Sensis Vectors ALL")),"YC"&amp;$H64&amp;S$1,INDIRECT(ADDRESS(3,$I64,,,"Sensis Vectors ALL")):INDIRECT(ADDRESS(3+ROWS(CORR_MATRIX)-1,$I64,,,"Sensis Vectors ALL")))</f>
        <v>7572.0099999999993</v>
      </c>
      <c r="T64" s="256">
        <f ca="1">SUMIF(INDIRECT(ADDRESS(3,9+ROWS(CUT_LIST)+2,,,"Sensis Vectors ALL")):INDIRECT(ADDRESS(3+ROWS(CORR_MATRIX)-1,9+ROWS(CUT_LIST)+2,,,"Sensis Vectors ALL")),"YC"&amp;$H64&amp;T$1,INDIRECT(ADDRESS(3,$I64,,,"Sensis Vectors ALL")):INDIRECT(ADDRESS(3+ROWS(CORR_MATRIX)-1,$I64,,,"Sensis Vectors ALL")))</f>
        <v>-1047.49</v>
      </c>
      <c r="U64" s="256">
        <f ca="1">SUMIF(INDIRECT(ADDRESS(3,9+ROWS(CUT_LIST)+2,,,"Sensis Vectors ALL")):INDIRECT(ADDRESS(3+ROWS(CORR_MATRIX)-1,9+ROWS(CUT_LIST)+2,,,"Sensis Vectors ALL")),"YC"&amp;$H64&amp;U$1,INDIRECT(ADDRESS(3,$I64,,,"Sensis Vectors ALL")):INDIRECT(ADDRESS(3+ROWS(CORR_MATRIX)-1,$I64,,,"Sensis Vectors ALL")))</f>
        <v>14519.259999999998</v>
      </c>
      <c r="V64" s="256">
        <f ca="1">SUMIF(INDIRECT(ADDRESS(3,9+ROWS(CUT_LIST)+2,,,"Sensis Vectors ALL")):INDIRECT(ADDRESS(3+ROWS(CORR_MATRIX)-1,9+ROWS(CUT_LIST)+2,,,"Sensis Vectors ALL")),"YC"&amp;$H64&amp;V$1,INDIRECT(ADDRESS(3,$I64,,,"Sensis Vectors ALL")):INDIRECT(ADDRESS(3+ROWS(CORR_MATRIX)-1,$I64,,,"Sensis Vectors ALL")))</f>
        <v>1582.73</v>
      </c>
    </row>
    <row r="65" spans="1:22" x14ac:dyDescent="0.2">
      <c r="A65" s="31">
        <v>28</v>
      </c>
      <c r="B65" s="62">
        <v>5</v>
      </c>
      <c r="C65" s="66" t="s">
        <v>140</v>
      </c>
      <c r="D65" s="66" t="s">
        <v>284</v>
      </c>
      <c r="E65" s="66" t="s">
        <v>173</v>
      </c>
      <c r="F65" s="66" t="s">
        <v>179</v>
      </c>
      <c r="G65" s="95">
        <v>708</v>
      </c>
      <c r="H65" s="73" t="s">
        <v>24</v>
      </c>
      <c r="I65">
        <f t="shared" si="0"/>
        <v>38</v>
      </c>
      <c r="J65" t="str">
        <f t="shared" si="2"/>
        <v>28ALL</v>
      </c>
      <c r="K65" s="257">
        <f ca="1">SUMIF(INDIRECT(ADDRESS(3,9+ROWS(CUT_LIST)+1,,,"Sensis Vectors ALL")):INDIRECT(ADDRESS(3+ROWS(CORR_MATRIX)-1,9+ROWS(CUT_LIST)+1,,,"Sensis Vectors ALL")),"YC"&amp;K$1,INDIRECT(ADDRESS(3,$I65,,,"Sensis Vectors ALL")):INDIRECT(ADDRESS(3+ROWS(CORR_MATRIX)-1,$I65,,,"Sensis Vectors ALL")))</f>
        <v>0</v>
      </c>
      <c r="L65" s="257">
        <f ca="1">SUMIF(INDIRECT(ADDRESS(3,9+ROWS(CUT_LIST)+1,,,"Sensis Vectors ALL")):INDIRECT(ADDRESS(3+ROWS(CORR_MATRIX)-1,9+ROWS(CUT_LIST)+1,,,"Sensis Vectors ALL")),"YC"&amp;L$1,INDIRECT(ADDRESS(3,$I65,,,"Sensis Vectors ALL")):INDIRECT(ADDRESS(3+ROWS(CORR_MATRIX)-1,$I65,,,"Sensis Vectors ALL")))</f>
        <v>0</v>
      </c>
      <c r="M65" s="257">
        <f ca="1">SUMIF(INDIRECT(ADDRESS(3,9+ROWS(CUT_LIST)+1,,,"Sensis Vectors ALL")):INDIRECT(ADDRESS(3+ROWS(CORR_MATRIX)-1,9+ROWS(CUT_LIST)+1,,,"Sensis Vectors ALL")),"YC"&amp;M$1,INDIRECT(ADDRESS(3,$I65,,,"Sensis Vectors ALL")):INDIRECT(ADDRESS(3+ROWS(CORR_MATRIX)-1,$I65,,,"Sensis Vectors ALL")))</f>
        <v>0</v>
      </c>
      <c r="N65" s="257">
        <f ca="1">SUMIF(INDIRECT(ADDRESS(3,9+ROWS(CUT_LIST)+1,,,"Sensis Vectors ALL")):INDIRECT(ADDRESS(3+ROWS(CORR_MATRIX)-1,9+ROWS(CUT_LIST)+1,,,"Sensis Vectors ALL")),"YC"&amp;N$1,INDIRECT(ADDRESS(3,$I65,,,"Sensis Vectors ALL")):INDIRECT(ADDRESS(3+ROWS(CORR_MATRIX)-1,$I65,,,"Sensis Vectors ALL")))</f>
        <v>0</v>
      </c>
      <c r="O65" s="257">
        <f ca="1">SUMIF(INDIRECT(ADDRESS(3,9+ROWS(CUT_LIST)+1,,,"Sensis Vectors ALL")):INDIRECT(ADDRESS(3+ROWS(CORR_MATRIX)-1,9+ROWS(CUT_LIST)+1,,,"Sensis Vectors ALL")),"YC"&amp;O$1,INDIRECT(ADDRESS(3,$I65,,,"Sensis Vectors ALL")):INDIRECT(ADDRESS(3+ROWS(CORR_MATRIX)-1,$I65,,,"Sensis Vectors ALL")))</f>
        <v>0</v>
      </c>
      <c r="P65" s="257">
        <f ca="1">SUMIF(INDIRECT(ADDRESS(3,9+ROWS(CUT_LIST)+1,,,"Sensis Vectors ALL")):INDIRECT(ADDRESS(3+ROWS(CORR_MATRIX)-1,9+ROWS(CUT_LIST)+1,,,"Sensis Vectors ALL")),"YC"&amp;P$1,INDIRECT(ADDRESS(3,$I65,,,"Sensis Vectors ALL")):INDIRECT(ADDRESS(3+ROWS(CORR_MATRIX)-1,$I65,,,"Sensis Vectors ALL")))</f>
        <v>0</v>
      </c>
      <c r="Q65" s="257">
        <f ca="1">SUMIF(INDIRECT(ADDRESS(3,9+ROWS(CUT_LIST)+1,,,"Sensis Vectors ALL")):INDIRECT(ADDRESS(3+ROWS(CORR_MATRIX)-1,9+ROWS(CUT_LIST)+1,,,"Sensis Vectors ALL")),"YC"&amp;Q$1,INDIRECT(ADDRESS(3,$I65,,,"Sensis Vectors ALL")):INDIRECT(ADDRESS(3+ROWS(CORR_MATRIX)-1,$I65,,,"Sensis Vectors ALL")))</f>
        <v>0</v>
      </c>
      <c r="R65" s="257">
        <f ca="1">SUMIF(INDIRECT(ADDRESS(3,9+ROWS(CUT_LIST)+1,,,"Sensis Vectors ALL")):INDIRECT(ADDRESS(3+ROWS(CORR_MATRIX)-1,9+ROWS(CUT_LIST)+1,,,"Sensis Vectors ALL")),"YC"&amp;R$1,INDIRECT(ADDRESS(3,$I65,,,"Sensis Vectors ALL")):INDIRECT(ADDRESS(3+ROWS(CORR_MATRIX)-1,$I65,,,"Sensis Vectors ALL")))</f>
        <v>0</v>
      </c>
      <c r="S65" s="257">
        <f ca="1">SUMIF(INDIRECT(ADDRESS(3,9+ROWS(CUT_LIST)+1,,,"Sensis Vectors ALL")):INDIRECT(ADDRESS(3+ROWS(CORR_MATRIX)-1,9+ROWS(CUT_LIST)+1,,,"Sensis Vectors ALL")),"YC"&amp;S$1,INDIRECT(ADDRESS(3,$I65,,,"Sensis Vectors ALL")):INDIRECT(ADDRESS(3+ROWS(CORR_MATRIX)-1,$I65,,,"Sensis Vectors ALL")))</f>
        <v>0</v>
      </c>
      <c r="T65" s="257">
        <f ca="1">SUMIF(INDIRECT(ADDRESS(3,9+ROWS(CUT_LIST)+1,,,"Sensis Vectors ALL")):INDIRECT(ADDRESS(3+ROWS(CORR_MATRIX)-1,9+ROWS(CUT_LIST)+1,,,"Sensis Vectors ALL")),"YC"&amp;T$1,INDIRECT(ADDRESS(3,$I65,,,"Sensis Vectors ALL")):INDIRECT(ADDRESS(3+ROWS(CORR_MATRIX)-1,$I65,,,"Sensis Vectors ALL")))</f>
        <v>0</v>
      </c>
      <c r="U65" s="257">
        <f ca="1">SUMIF(INDIRECT(ADDRESS(3,9+ROWS(CUT_LIST)+1,,,"Sensis Vectors ALL")):INDIRECT(ADDRESS(3+ROWS(CORR_MATRIX)-1,9+ROWS(CUT_LIST)+1,,,"Sensis Vectors ALL")),"YC"&amp;U$1,INDIRECT(ADDRESS(3,$I65,,,"Sensis Vectors ALL")):INDIRECT(ADDRESS(3+ROWS(CORR_MATRIX)-1,$I65,,,"Sensis Vectors ALL")))</f>
        <v>0</v>
      </c>
      <c r="V65" s="257">
        <f ca="1">SUMIF(INDIRECT(ADDRESS(3,9+ROWS(CUT_LIST)+1,,,"Sensis Vectors ALL")):INDIRECT(ADDRESS(3+ROWS(CORR_MATRIX)-1,9+ROWS(CUT_LIST)+1,,,"Sensis Vectors ALL")),"YC"&amp;V$1,INDIRECT(ADDRESS(3,$I65,,,"Sensis Vectors ALL")):INDIRECT(ADDRESS(3+ROWS(CORR_MATRIX)-1,$I65,,,"Sensis Vectors ALL")))</f>
        <v>0</v>
      </c>
    </row>
    <row r="66" spans="1:22" x14ac:dyDescent="0.2">
      <c r="A66" s="63">
        <v>28</v>
      </c>
      <c r="B66" s="63"/>
      <c r="C66" s="63"/>
      <c r="D66" s="63" t="s">
        <v>284</v>
      </c>
      <c r="E66" s="63"/>
      <c r="F66" s="63"/>
      <c r="G66" s="63"/>
      <c r="H66" s="63" t="s">
        <v>32</v>
      </c>
      <c r="I66" s="63">
        <f t="shared" ref="I66:I129" si="4">VLOOKUP($A66,FINAL_FIGURES,20,0)</f>
        <v>38</v>
      </c>
      <c r="J66" s="63" t="str">
        <f t="shared" si="2"/>
        <v>28AUD</v>
      </c>
      <c r="K66" s="256">
        <f ca="1">SUMIF(INDIRECT(ADDRESS(3,9+ROWS(CUT_LIST)+2,,,"Sensis Vectors ALL")):INDIRECT(ADDRESS(3+ROWS(CORR_MATRIX)-1,9+ROWS(CUT_LIST)+2,,,"Sensis Vectors ALL")),"YC"&amp;$H66&amp;K$1,INDIRECT(ADDRESS(3,$I66,,,"Sensis Vectors ALL")):INDIRECT(ADDRESS(3+ROWS(CORR_MATRIX)-1,$I66,,,"Sensis Vectors ALL")))</f>
        <v>0</v>
      </c>
      <c r="L66" s="256">
        <f ca="1">SUMIF(INDIRECT(ADDRESS(3,9+ROWS(CUT_LIST)+2,,,"Sensis Vectors ALL")):INDIRECT(ADDRESS(3+ROWS(CORR_MATRIX)-1,9+ROWS(CUT_LIST)+2,,,"Sensis Vectors ALL")),"YC"&amp;$H66&amp;L$1,INDIRECT(ADDRESS(3,$I66,,,"Sensis Vectors ALL")):INDIRECT(ADDRESS(3+ROWS(CORR_MATRIX)-1,$I66,,,"Sensis Vectors ALL")))</f>
        <v>0</v>
      </c>
      <c r="M66" s="256">
        <f ca="1">SUMIF(INDIRECT(ADDRESS(3,9+ROWS(CUT_LIST)+2,,,"Sensis Vectors ALL")):INDIRECT(ADDRESS(3+ROWS(CORR_MATRIX)-1,9+ROWS(CUT_LIST)+2,,,"Sensis Vectors ALL")),"YC"&amp;$H66&amp;M$1,INDIRECT(ADDRESS(3,$I66,,,"Sensis Vectors ALL")):INDIRECT(ADDRESS(3+ROWS(CORR_MATRIX)-1,$I66,,,"Sensis Vectors ALL")))</f>
        <v>0</v>
      </c>
      <c r="N66" s="256">
        <f ca="1">SUMIF(INDIRECT(ADDRESS(3,9+ROWS(CUT_LIST)+2,,,"Sensis Vectors ALL")):INDIRECT(ADDRESS(3+ROWS(CORR_MATRIX)-1,9+ROWS(CUT_LIST)+2,,,"Sensis Vectors ALL")),"YC"&amp;$H66&amp;N$1,INDIRECT(ADDRESS(3,$I66,,,"Sensis Vectors ALL")):INDIRECT(ADDRESS(3+ROWS(CORR_MATRIX)-1,$I66,,,"Sensis Vectors ALL")))</f>
        <v>0</v>
      </c>
      <c r="O66" s="256">
        <f ca="1">SUMIF(INDIRECT(ADDRESS(3,9+ROWS(CUT_LIST)+2,,,"Sensis Vectors ALL")):INDIRECT(ADDRESS(3+ROWS(CORR_MATRIX)-1,9+ROWS(CUT_LIST)+2,,,"Sensis Vectors ALL")),"YC"&amp;$H66&amp;O$1,INDIRECT(ADDRESS(3,$I66,,,"Sensis Vectors ALL")):INDIRECT(ADDRESS(3+ROWS(CORR_MATRIX)-1,$I66,,,"Sensis Vectors ALL")))</f>
        <v>0</v>
      </c>
      <c r="P66" s="256">
        <f ca="1">SUMIF(INDIRECT(ADDRESS(3,9+ROWS(CUT_LIST)+2,,,"Sensis Vectors ALL")):INDIRECT(ADDRESS(3+ROWS(CORR_MATRIX)-1,9+ROWS(CUT_LIST)+2,,,"Sensis Vectors ALL")),"YC"&amp;$H66&amp;P$1,INDIRECT(ADDRESS(3,$I66,,,"Sensis Vectors ALL")):INDIRECT(ADDRESS(3+ROWS(CORR_MATRIX)-1,$I66,,,"Sensis Vectors ALL")))</f>
        <v>0</v>
      </c>
      <c r="Q66" s="256">
        <f ca="1">SUMIF(INDIRECT(ADDRESS(3,9+ROWS(CUT_LIST)+2,,,"Sensis Vectors ALL")):INDIRECT(ADDRESS(3+ROWS(CORR_MATRIX)-1,9+ROWS(CUT_LIST)+2,,,"Sensis Vectors ALL")),"YC"&amp;$H66&amp;Q$1,INDIRECT(ADDRESS(3,$I66,,,"Sensis Vectors ALL")):INDIRECT(ADDRESS(3+ROWS(CORR_MATRIX)-1,$I66,,,"Sensis Vectors ALL")))</f>
        <v>0</v>
      </c>
      <c r="R66" s="256">
        <f ca="1">SUMIF(INDIRECT(ADDRESS(3,9+ROWS(CUT_LIST)+2,,,"Sensis Vectors ALL")):INDIRECT(ADDRESS(3+ROWS(CORR_MATRIX)-1,9+ROWS(CUT_LIST)+2,,,"Sensis Vectors ALL")),"YC"&amp;$H66&amp;R$1,INDIRECT(ADDRESS(3,$I66,,,"Sensis Vectors ALL")):INDIRECT(ADDRESS(3+ROWS(CORR_MATRIX)-1,$I66,,,"Sensis Vectors ALL")))</f>
        <v>0</v>
      </c>
      <c r="S66" s="256">
        <f ca="1">SUMIF(INDIRECT(ADDRESS(3,9+ROWS(CUT_LIST)+2,,,"Sensis Vectors ALL")):INDIRECT(ADDRESS(3+ROWS(CORR_MATRIX)-1,9+ROWS(CUT_LIST)+2,,,"Sensis Vectors ALL")),"YC"&amp;$H66&amp;S$1,INDIRECT(ADDRESS(3,$I66,,,"Sensis Vectors ALL")):INDIRECT(ADDRESS(3+ROWS(CORR_MATRIX)-1,$I66,,,"Sensis Vectors ALL")))</f>
        <v>0</v>
      </c>
      <c r="T66" s="256">
        <f ca="1">SUMIF(INDIRECT(ADDRESS(3,9+ROWS(CUT_LIST)+2,,,"Sensis Vectors ALL")):INDIRECT(ADDRESS(3+ROWS(CORR_MATRIX)-1,9+ROWS(CUT_LIST)+2,,,"Sensis Vectors ALL")),"YC"&amp;$H66&amp;T$1,INDIRECT(ADDRESS(3,$I66,,,"Sensis Vectors ALL")):INDIRECT(ADDRESS(3+ROWS(CORR_MATRIX)-1,$I66,,,"Sensis Vectors ALL")))</f>
        <v>0</v>
      </c>
      <c r="U66" s="256">
        <f ca="1">SUMIF(INDIRECT(ADDRESS(3,9+ROWS(CUT_LIST)+2,,,"Sensis Vectors ALL")):INDIRECT(ADDRESS(3+ROWS(CORR_MATRIX)-1,9+ROWS(CUT_LIST)+2,,,"Sensis Vectors ALL")),"YC"&amp;$H66&amp;U$1,INDIRECT(ADDRESS(3,$I66,,,"Sensis Vectors ALL")):INDIRECT(ADDRESS(3+ROWS(CORR_MATRIX)-1,$I66,,,"Sensis Vectors ALL")))</f>
        <v>0</v>
      </c>
      <c r="V66" s="256">
        <f ca="1">SUMIF(INDIRECT(ADDRESS(3,9+ROWS(CUT_LIST)+2,,,"Sensis Vectors ALL")):INDIRECT(ADDRESS(3+ROWS(CORR_MATRIX)-1,9+ROWS(CUT_LIST)+2,,,"Sensis Vectors ALL")),"YC"&amp;$H66&amp;V$1,INDIRECT(ADDRESS(3,$I66,,,"Sensis Vectors ALL")):INDIRECT(ADDRESS(3+ROWS(CORR_MATRIX)-1,$I66,,,"Sensis Vectors ALL")))</f>
        <v>0</v>
      </c>
    </row>
    <row r="67" spans="1:22" x14ac:dyDescent="0.2">
      <c r="A67" s="63">
        <v>28</v>
      </c>
      <c r="B67" s="63"/>
      <c r="C67" s="63"/>
      <c r="D67" s="63" t="s">
        <v>284</v>
      </c>
      <c r="E67" s="63"/>
      <c r="F67" s="63"/>
      <c r="G67" s="63"/>
      <c r="H67" s="63" t="s">
        <v>9</v>
      </c>
      <c r="I67" s="63">
        <f t="shared" si="4"/>
        <v>38</v>
      </c>
      <c r="J67" s="63" t="str">
        <f t="shared" ref="J67:J130" si="5">$A67&amp;$H67</f>
        <v>28CAD</v>
      </c>
      <c r="K67" s="256">
        <f ca="1">SUMIF(INDIRECT(ADDRESS(3,9+ROWS(CUT_LIST)+2,,,"Sensis Vectors ALL")):INDIRECT(ADDRESS(3+ROWS(CORR_MATRIX)-1,9+ROWS(CUT_LIST)+2,,,"Sensis Vectors ALL")),"YC"&amp;$H67&amp;K$1,INDIRECT(ADDRESS(3,$I67,,,"Sensis Vectors ALL")):INDIRECT(ADDRESS(3+ROWS(CORR_MATRIX)-1,$I67,,,"Sensis Vectors ALL")))</f>
        <v>0</v>
      </c>
      <c r="L67" s="256">
        <f ca="1">SUMIF(INDIRECT(ADDRESS(3,9+ROWS(CUT_LIST)+2,,,"Sensis Vectors ALL")):INDIRECT(ADDRESS(3+ROWS(CORR_MATRIX)-1,9+ROWS(CUT_LIST)+2,,,"Sensis Vectors ALL")),"YC"&amp;$H67&amp;L$1,INDIRECT(ADDRESS(3,$I67,,,"Sensis Vectors ALL")):INDIRECT(ADDRESS(3+ROWS(CORR_MATRIX)-1,$I67,,,"Sensis Vectors ALL")))</f>
        <v>0</v>
      </c>
      <c r="M67" s="256">
        <f ca="1">SUMIF(INDIRECT(ADDRESS(3,9+ROWS(CUT_LIST)+2,,,"Sensis Vectors ALL")):INDIRECT(ADDRESS(3+ROWS(CORR_MATRIX)-1,9+ROWS(CUT_LIST)+2,,,"Sensis Vectors ALL")),"YC"&amp;$H67&amp;M$1,INDIRECT(ADDRESS(3,$I67,,,"Sensis Vectors ALL")):INDIRECT(ADDRESS(3+ROWS(CORR_MATRIX)-1,$I67,,,"Sensis Vectors ALL")))</f>
        <v>0</v>
      </c>
      <c r="N67" s="256">
        <f ca="1">SUMIF(INDIRECT(ADDRESS(3,9+ROWS(CUT_LIST)+2,,,"Sensis Vectors ALL")):INDIRECT(ADDRESS(3+ROWS(CORR_MATRIX)-1,9+ROWS(CUT_LIST)+2,,,"Sensis Vectors ALL")),"YC"&amp;$H67&amp;N$1,INDIRECT(ADDRESS(3,$I67,,,"Sensis Vectors ALL")):INDIRECT(ADDRESS(3+ROWS(CORR_MATRIX)-1,$I67,,,"Sensis Vectors ALL")))</f>
        <v>0</v>
      </c>
      <c r="O67" s="256">
        <f ca="1">SUMIF(INDIRECT(ADDRESS(3,9+ROWS(CUT_LIST)+2,,,"Sensis Vectors ALL")):INDIRECT(ADDRESS(3+ROWS(CORR_MATRIX)-1,9+ROWS(CUT_LIST)+2,,,"Sensis Vectors ALL")),"YC"&amp;$H67&amp;O$1,INDIRECT(ADDRESS(3,$I67,,,"Sensis Vectors ALL")):INDIRECT(ADDRESS(3+ROWS(CORR_MATRIX)-1,$I67,,,"Sensis Vectors ALL")))</f>
        <v>0</v>
      </c>
      <c r="P67" s="256">
        <f ca="1">SUMIF(INDIRECT(ADDRESS(3,9+ROWS(CUT_LIST)+2,,,"Sensis Vectors ALL")):INDIRECT(ADDRESS(3+ROWS(CORR_MATRIX)-1,9+ROWS(CUT_LIST)+2,,,"Sensis Vectors ALL")),"YC"&amp;$H67&amp;P$1,INDIRECT(ADDRESS(3,$I67,,,"Sensis Vectors ALL")):INDIRECT(ADDRESS(3+ROWS(CORR_MATRIX)-1,$I67,,,"Sensis Vectors ALL")))</f>
        <v>0</v>
      </c>
      <c r="Q67" s="256">
        <f ca="1">SUMIF(INDIRECT(ADDRESS(3,9+ROWS(CUT_LIST)+2,,,"Sensis Vectors ALL")):INDIRECT(ADDRESS(3+ROWS(CORR_MATRIX)-1,9+ROWS(CUT_LIST)+2,,,"Sensis Vectors ALL")),"YC"&amp;$H67&amp;Q$1,INDIRECT(ADDRESS(3,$I67,,,"Sensis Vectors ALL")):INDIRECT(ADDRESS(3+ROWS(CORR_MATRIX)-1,$I67,,,"Sensis Vectors ALL")))</f>
        <v>0</v>
      </c>
      <c r="R67" s="256">
        <f ca="1">SUMIF(INDIRECT(ADDRESS(3,9+ROWS(CUT_LIST)+2,,,"Sensis Vectors ALL")):INDIRECT(ADDRESS(3+ROWS(CORR_MATRIX)-1,9+ROWS(CUT_LIST)+2,,,"Sensis Vectors ALL")),"YC"&amp;$H67&amp;R$1,INDIRECT(ADDRESS(3,$I67,,,"Sensis Vectors ALL")):INDIRECT(ADDRESS(3+ROWS(CORR_MATRIX)-1,$I67,,,"Sensis Vectors ALL")))</f>
        <v>0</v>
      </c>
      <c r="S67" s="256">
        <f ca="1">SUMIF(INDIRECT(ADDRESS(3,9+ROWS(CUT_LIST)+2,,,"Sensis Vectors ALL")):INDIRECT(ADDRESS(3+ROWS(CORR_MATRIX)-1,9+ROWS(CUT_LIST)+2,,,"Sensis Vectors ALL")),"YC"&amp;$H67&amp;S$1,INDIRECT(ADDRESS(3,$I67,,,"Sensis Vectors ALL")):INDIRECT(ADDRESS(3+ROWS(CORR_MATRIX)-1,$I67,,,"Sensis Vectors ALL")))</f>
        <v>0</v>
      </c>
      <c r="T67" s="256">
        <f ca="1">SUMIF(INDIRECT(ADDRESS(3,9+ROWS(CUT_LIST)+2,,,"Sensis Vectors ALL")):INDIRECT(ADDRESS(3+ROWS(CORR_MATRIX)-1,9+ROWS(CUT_LIST)+2,,,"Sensis Vectors ALL")),"YC"&amp;$H67&amp;T$1,INDIRECT(ADDRESS(3,$I67,,,"Sensis Vectors ALL")):INDIRECT(ADDRESS(3+ROWS(CORR_MATRIX)-1,$I67,,,"Sensis Vectors ALL")))</f>
        <v>0</v>
      </c>
      <c r="U67" s="256">
        <f ca="1">SUMIF(INDIRECT(ADDRESS(3,9+ROWS(CUT_LIST)+2,,,"Sensis Vectors ALL")):INDIRECT(ADDRESS(3+ROWS(CORR_MATRIX)-1,9+ROWS(CUT_LIST)+2,,,"Sensis Vectors ALL")),"YC"&amp;$H67&amp;U$1,INDIRECT(ADDRESS(3,$I67,,,"Sensis Vectors ALL")):INDIRECT(ADDRESS(3+ROWS(CORR_MATRIX)-1,$I67,,,"Sensis Vectors ALL")))</f>
        <v>0</v>
      </c>
      <c r="V67" s="256">
        <f ca="1">SUMIF(INDIRECT(ADDRESS(3,9+ROWS(CUT_LIST)+2,,,"Sensis Vectors ALL")):INDIRECT(ADDRESS(3+ROWS(CORR_MATRIX)-1,9+ROWS(CUT_LIST)+2,,,"Sensis Vectors ALL")),"YC"&amp;$H67&amp;V$1,INDIRECT(ADDRESS(3,$I67,,,"Sensis Vectors ALL")):INDIRECT(ADDRESS(3+ROWS(CORR_MATRIX)-1,$I67,,,"Sensis Vectors ALL")))</f>
        <v>0</v>
      </c>
    </row>
    <row r="68" spans="1:22" x14ac:dyDescent="0.2">
      <c r="A68" s="63">
        <v>28</v>
      </c>
      <c r="B68" s="63"/>
      <c r="C68" s="63"/>
      <c r="D68" s="63" t="s">
        <v>284</v>
      </c>
      <c r="E68" s="63"/>
      <c r="F68" s="63"/>
      <c r="G68" s="63"/>
      <c r="H68" s="63" t="s">
        <v>18</v>
      </c>
      <c r="I68" s="63">
        <f t="shared" si="4"/>
        <v>38</v>
      </c>
      <c r="J68" s="63" t="str">
        <f t="shared" si="5"/>
        <v>28EUR</v>
      </c>
      <c r="K68" s="256">
        <f ca="1">SUMIF(INDIRECT(ADDRESS(3,9+ROWS(CUT_LIST)+2,,,"Sensis Vectors ALL")):INDIRECT(ADDRESS(3+ROWS(CORR_MATRIX)-1,9+ROWS(CUT_LIST)+2,,,"Sensis Vectors ALL")),"YC"&amp;$H68&amp;K$1,INDIRECT(ADDRESS(3,$I68,,,"Sensis Vectors ALL")):INDIRECT(ADDRESS(3+ROWS(CORR_MATRIX)-1,$I68,,,"Sensis Vectors ALL")))</f>
        <v>0</v>
      </c>
      <c r="L68" s="256">
        <f ca="1">SUMIF(INDIRECT(ADDRESS(3,9+ROWS(CUT_LIST)+2,,,"Sensis Vectors ALL")):INDIRECT(ADDRESS(3+ROWS(CORR_MATRIX)-1,9+ROWS(CUT_LIST)+2,,,"Sensis Vectors ALL")),"YC"&amp;$H68&amp;L$1,INDIRECT(ADDRESS(3,$I68,,,"Sensis Vectors ALL")):INDIRECT(ADDRESS(3+ROWS(CORR_MATRIX)-1,$I68,,,"Sensis Vectors ALL")))</f>
        <v>0</v>
      </c>
      <c r="M68" s="256">
        <f ca="1">SUMIF(INDIRECT(ADDRESS(3,9+ROWS(CUT_LIST)+2,,,"Sensis Vectors ALL")):INDIRECT(ADDRESS(3+ROWS(CORR_MATRIX)-1,9+ROWS(CUT_LIST)+2,,,"Sensis Vectors ALL")),"YC"&amp;$H68&amp;M$1,INDIRECT(ADDRESS(3,$I68,,,"Sensis Vectors ALL")):INDIRECT(ADDRESS(3+ROWS(CORR_MATRIX)-1,$I68,,,"Sensis Vectors ALL")))</f>
        <v>0</v>
      </c>
      <c r="N68" s="256">
        <f ca="1">SUMIF(INDIRECT(ADDRESS(3,9+ROWS(CUT_LIST)+2,,,"Sensis Vectors ALL")):INDIRECT(ADDRESS(3+ROWS(CORR_MATRIX)-1,9+ROWS(CUT_LIST)+2,,,"Sensis Vectors ALL")),"YC"&amp;$H68&amp;N$1,INDIRECT(ADDRESS(3,$I68,,,"Sensis Vectors ALL")):INDIRECT(ADDRESS(3+ROWS(CORR_MATRIX)-1,$I68,,,"Sensis Vectors ALL")))</f>
        <v>0</v>
      </c>
      <c r="O68" s="256">
        <f ca="1">SUMIF(INDIRECT(ADDRESS(3,9+ROWS(CUT_LIST)+2,,,"Sensis Vectors ALL")):INDIRECT(ADDRESS(3+ROWS(CORR_MATRIX)-1,9+ROWS(CUT_LIST)+2,,,"Sensis Vectors ALL")),"YC"&amp;$H68&amp;O$1,INDIRECT(ADDRESS(3,$I68,,,"Sensis Vectors ALL")):INDIRECT(ADDRESS(3+ROWS(CORR_MATRIX)-1,$I68,,,"Sensis Vectors ALL")))</f>
        <v>0</v>
      </c>
      <c r="P68" s="256">
        <f ca="1">SUMIF(INDIRECT(ADDRESS(3,9+ROWS(CUT_LIST)+2,,,"Sensis Vectors ALL")):INDIRECT(ADDRESS(3+ROWS(CORR_MATRIX)-1,9+ROWS(CUT_LIST)+2,,,"Sensis Vectors ALL")),"YC"&amp;$H68&amp;P$1,INDIRECT(ADDRESS(3,$I68,,,"Sensis Vectors ALL")):INDIRECT(ADDRESS(3+ROWS(CORR_MATRIX)-1,$I68,,,"Sensis Vectors ALL")))</f>
        <v>0</v>
      </c>
      <c r="Q68" s="256">
        <f ca="1">SUMIF(INDIRECT(ADDRESS(3,9+ROWS(CUT_LIST)+2,,,"Sensis Vectors ALL")):INDIRECT(ADDRESS(3+ROWS(CORR_MATRIX)-1,9+ROWS(CUT_LIST)+2,,,"Sensis Vectors ALL")),"YC"&amp;$H68&amp;Q$1,INDIRECT(ADDRESS(3,$I68,,,"Sensis Vectors ALL")):INDIRECT(ADDRESS(3+ROWS(CORR_MATRIX)-1,$I68,,,"Sensis Vectors ALL")))</f>
        <v>0</v>
      </c>
      <c r="R68" s="256">
        <f ca="1">SUMIF(INDIRECT(ADDRESS(3,9+ROWS(CUT_LIST)+2,,,"Sensis Vectors ALL")):INDIRECT(ADDRESS(3+ROWS(CORR_MATRIX)-1,9+ROWS(CUT_LIST)+2,,,"Sensis Vectors ALL")),"YC"&amp;$H68&amp;R$1,INDIRECT(ADDRESS(3,$I68,,,"Sensis Vectors ALL")):INDIRECT(ADDRESS(3+ROWS(CORR_MATRIX)-1,$I68,,,"Sensis Vectors ALL")))</f>
        <v>0</v>
      </c>
      <c r="S68" s="256">
        <f ca="1">SUMIF(INDIRECT(ADDRESS(3,9+ROWS(CUT_LIST)+2,,,"Sensis Vectors ALL")):INDIRECT(ADDRESS(3+ROWS(CORR_MATRIX)-1,9+ROWS(CUT_LIST)+2,,,"Sensis Vectors ALL")),"YC"&amp;$H68&amp;S$1,INDIRECT(ADDRESS(3,$I68,,,"Sensis Vectors ALL")):INDIRECT(ADDRESS(3+ROWS(CORR_MATRIX)-1,$I68,,,"Sensis Vectors ALL")))</f>
        <v>0</v>
      </c>
      <c r="T68" s="256">
        <f ca="1">SUMIF(INDIRECT(ADDRESS(3,9+ROWS(CUT_LIST)+2,,,"Sensis Vectors ALL")):INDIRECT(ADDRESS(3+ROWS(CORR_MATRIX)-1,9+ROWS(CUT_LIST)+2,,,"Sensis Vectors ALL")),"YC"&amp;$H68&amp;T$1,INDIRECT(ADDRESS(3,$I68,,,"Sensis Vectors ALL")):INDIRECT(ADDRESS(3+ROWS(CORR_MATRIX)-1,$I68,,,"Sensis Vectors ALL")))</f>
        <v>0</v>
      </c>
      <c r="U68" s="256">
        <f ca="1">SUMIF(INDIRECT(ADDRESS(3,9+ROWS(CUT_LIST)+2,,,"Sensis Vectors ALL")):INDIRECT(ADDRESS(3+ROWS(CORR_MATRIX)-1,9+ROWS(CUT_LIST)+2,,,"Sensis Vectors ALL")),"YC"&amp;$H68&amp;U$1,INDIRECT(ADDRESS(3,$I68,,,"Sensis Vectors ALL")):INDIRECT(ADDRESS(3+ROWS(CORR_MATRIX)-1,$I68,,,"Sensis Vectors ALL")))</f>
        <v>0</v>
      </c>
      <c r="V68" s="256">
        <f ca="1">SUMIF(INDIRECT(ADDRESS(3,9+ROWS(CUT_LIST)+2,,,"Sensis Vectors ALL")):INDIRECT(ADDRESS(3+ROWS(CORR_MATRIX)-1,9+ROWS(CUT_LIST)+2,,,"Sensis Vectors ALL")),"YC"&amp;$H68&amp;V$1,INDIRECT(ADDRESS(3,$I68,,,"Sensis Vectors ALL")):INDIRECT(ADDRESS(3+ROWS(CORR_MATRIX)-1,$I68,,,"Sensis Vectors ALL")))</f>
        <v>0</v>
      </c>
    </row>
    <row r="69" spans="1:22" x14ac:dyDescent="0.2">
      <c r="A69" s="63">
        <v>28</v>
      </c>
      <c r="B69" s="63"/>
      <c r="C69" s="63"/>
      <c r="D69" s="63" t="s">
        <v>284</v>
      </c>
      <c r="E69" s="63"/>
      <c r="F69" s="63"/>
      <c r="G69" s="63"/>
      <c r="H69" s="63" t="s">
        <v>39</v>
      </c>
      <c r="I69" s="63">
        <f t="shared" si="4"/>
        <v>38</v>
      </c>
      <c r="J69" s="63" t="str">
        <f t="shared" si="5"/>
        <v>28GBP</v>
      </c>
      <c r="K69" s="256">
        <f ca="1">SUMIF(INDIRECT(ADDRESS(3,9+ROWS(CUT_LIST)+2,,,"Sensis Vectors ALL")):INDIRECT(ADDRESS(3+ROWS(CORR_MATRIX)-1,9+ROWS(CUT_LIST)+2,,,"Sensis Vectors ALL")),"YC"&amp;$H69&amp;K$1,INDIRECT(ADDRESS(3,$I69,,,"Sensis Vectors ALL")):INDIRECT(ADDRESS(3+ROWS(CORR_MATRIX)-1,$I69,,,"Sensis Vectors ALL")))</f>
        <v>0</v>
      </c>
      <c r="L69" s="256">
        <f ca="1">SUMIF(INDIRECT(ADDRESS(3,9+ROWS(CUT_LIST)+2,,,"Sensis Vectors ALL")):INDIRECT(ADDRESS(3+ROWS(CORR_MATRIX)-1,9+ROWS(CUT_LIST)+2,,,"Sensis Vectors ALL")),"YC"&amp;$H69&amp;L$1,INDIRECT(ADDRESS(3,$I69,,,"Sensis Vectors ALL")):INDIRECT(ADDRESS(3+ROWS(CORR_MATRIX)-1,$I69,,,"Sensis Vectors ALL")))</f>
        <v>0</v>
      </c>
      <c r="M69" s="256">
        <f ca="1">SUMIF(INDIRECT(ADDRESS(3,9+ROWS(CUT_LIST)+2,,,"Sensis Vectors ALL")):INDIRECT(ADDRESS(3+ROWS(CORR_MATRIX)-1,9+ROWS(CUT_LIST)+2,,,"Sensis Vectors ALL")),"YC"&amp;$H69&amp;M$1,INDIRECT(ADDRESS(3,$I69,,,"Sensis Vectors ALL")):INDIRECT(ADDRESS(3+ROWS(CORR_MATRIX)-1,$I69,,,"Sensis Vectors ALL")))</f>
        <v>0</v>
      </c>
      <c r="N69" s="256">
        <f ca="1">SUMIF(INDIRECT(ADDRESS(3,9+ROWS(CUT_LIST)+2,,,"Sensis Vectors ALL")):INDIRECT(ADDRESS(3+ROWS(CORR_MATRIX)-1,9+ROWS(CUT_LIST)+2,,,"Sensis Vectors ALL")),"YC"&amp;$H69&amp;N$1,INDIRECT(ADDRESS(3,$I69,,,"Sensis Vectors ALL")):INDIRECT(ADDRESS(3+ROWS(CORR_MATRIX)-1,$I69,,,"Sensis Vectors ALL")))</f>
        <v>0</v>
      </c>
      <c r="O69" s="256">
        <f ca="1">SUMIF(INDIRECT(ADDRESS(3,9+ROWS(CUT_LIST)+2,,,"Sensis Vectors ALL")):INDIRECT(ADDRESS(3+ROWS(CORR_MATRIX)-1,9+ROWS(CUT_LIST)+2,,,"Sensis Vectors ALL")),"YC"&amp;$H69&amp;O$1,INDIRECT(ADDRESS(3,$I69,,,"Sensis Vectors ALL")):INDIRECT(ADDRESS(3+ROWS(CORR_MATRIX)-1,$I69,,,"Sensis Vectors ALL")))</f>
        <v>0</v>
      </c>
      <c r="P69" s="256">
        <f ca="1">SUMIF(INDIRECT(ADDRESS(3,9+ROWS(CUT_LIST)+2,,,"Sensis Vectors ALL")):INDIRECT(ADDRESS(3+ROWS(CORR_MATRIX)-1,9+ROWS(CUT_LIST)+2,,,"Sensis Vectors ALL")),"YC"&amp;$H69&amp;P$1,INDIRECT(ADDRESS(3,$I69,,,"Sensis Vectors ALL")):INDIRECT(ADDRESS(3+ROWS(CORR_MATRIX)-1,$I69,,,"Sensis Vectors ALL")))</f>
        <v>0</v>
      </c>
      <c r="Q69" s="256">
        <f ca="1">SUMIF(INDIRECT(ADDRESS(3,9+ROWS(CUT_LIST)+2,,,"Sensis Vectors ALL")):INDIRECT(ADDRESS(3+ROWS(CORR_MATRIX)-1,9+ROWS(CUT_LIST)+2,,,"Sensis Vectors ALL")),"YC"&amp;$H69&amp;Q$1,INDIRECT(ADDRESS(3,$I69,,,"Sensis Vectors ALL")):INDIRECT(ADDRESS(3+ROWS(CORR_MATRIX)-1,$I69,,,"Sensis Vectors ALL")))</f>
        <v>0</v>
      </c>
      <c r="R69" s="256">
        <f ca="1">SUMIF(INDIRECT(ADDRESS(3,9+ROWS(CUT_LIST)+2,,,"Sensis Vectors ALL")):INDIRECT(ADDRESS(3+ROWS(CORR_MATRIX)-1,9+ROWS(CUT_LIST)+2,,,"Sensis Vectors ALL")),"YC"&amp;$H69&amp;R$1,INDIRECT(ADDRESS(3,$I69,,,"Sensis Vectors ALL")):INDIRECT(ADDRESS(3+ROWS(CORR_MATRIX)-1,$I69,,,"Sensis Vectors ALL")))</f>
        <v>0</v>
      </c>
      <c r="S69" s="256">
        <f ca="1">SUMIF(INDIRECT(ADDRESS(3,9+ROWS(CUT_LIST)+2,,,"Sensis Vectors ALL")):INDIRECT(ADDRESS(3+ROWS(CORR_MATRIX)-1,9+ROWS(CUT_LIST)+2,,,"Sensis Vectors ALL")),"YC"&amp;$H69&amp;S$1,INDIRECT(ADDRESS(3,$I69,,,"Sensis Vectors ALL")):INDIRECT(ADDRESS(3+ROWS(CORR_MATRIX)-1,$I69,,,"Sensis Vectors ALL")))</f>
        <v>0</v>
      </c>
      <c r="T69" s="256">
        <f ca="1">SUMIF(INDIRECT(ADDRESS(3,9+ROWS(CUT_LIST)+2,,,"Sensis Vectors ALL")):INDIRECT(ADDRESS(3+ROWS(CORR_MATRIX)-1,9+ROWS(CUT_LIST)+2,,,"Sensis Vectors ALL")),"YC"&amp;$H69&amp;T$1,INDIRECT(ADDRESS(3,$I69,,,"Sensis Vectors ALL")):INDIRECT(ADDRESS(3+ROWS(CORR_MATRIX)-1,$I69,,,"Sensis Vectors ALL")))</f>
        <v>0</v>
      </c>
      <c r="U69" s="256">
        <f ca="1">SUMIF(INDIRECT(ADDRESS(3,9+ROWS(CUT_LIST)+2,,,"Sensis Vectors ALL")):INDIRECT(ADDRESS(3+ROWS(CORR_MATRIX)-1,9+ROWS(CUT_LIST)+2,,,"Sensis Vectors ALL")),"YC"&amp;$H69&amp;U$1,INDIRECT(ADDRESS(3,$I69,,,"Sensis Vectors ALL")):INDIRECT(ADDRESS(3+ROWS(CORR_MATRIX)-1,$I69,,,"Sensis Vectors ALL")))</f>
        <v>0</v>
      </c>
      <c r="V69" s="256">
        <f ca="1">SUMIF(INDIRECT(ADDRESS(3,9+ROWS(CUT_LIST)+2,,,"Sensis Vectors ALL")):INDIRECT(ADDRESS(3+ROWS(CORR_MATRIX)-1,9+ROWS(CUT_LIST)+2,,,"Sensis Vectors ALL")),"YC"&amp;$H69&amp;V$1,INDIRECT(ADDRESS(3,$I69,,,"Sensis Vectors ALL")):INDIRECT(ADDRESS(3+ROWS(CORR_MATRIX)-1,$I69,,,"Sensis Vectors ALL")))</f>
        <v>0</v>
      </c>
    </row>
    <row r="70" spans="1:22" x14ac:dyDescent="0.2">
      <c r="A70" s="63">
        <v>28</v>
      </c>
      <c r="B70" s="63"/>
      <c r="C70" s="63"/>
      <c r="D70" s="63" t="s">
        <v>284</v>
      </c>
      <c r="E70" s="63"/>
      <c r="F70" s="63"/>
      <c r="G70" s="63"/>
      <c r="H70" s="63" t="s">
        <v>31</v>
      </c>
      <c r="I70" s="63">
        <f t="shared" si="4"/>
        <v>38</v>
      </c>
      <c r="J70" s="63" t="str">
        <f t="shared" si="5"/>
        <v>28JPY</v>
      </c>
      <c r="K70" s="256">
        <f ca="1">SUMIF(INDIRECT(ADDRESS(3,9+ROWS(CUT_LIST)+2,,,"Sensis Vectors ALL")):INDIRECT(ADDRESS(3+ROWS(CORR_MATRIX)-1,9+ROWS(CUT_LIST)+2,,,"Sensis Vectors ALL")),"YC"&amp;$H70&amp;K$1,INDIRECT(ADDRESS(3,$I70,,,"Sensis Vectors ALL")):INDIRECT(ADDRESS(3+ROWS(CORR_MATRIX)-1,$I70,,,"Sensis Vectors ALL")))</f>
        <v>0</v>
      </c>
      <c r="L70" s="256">
        <f ca="1">SUMIF(INDIRECT(ADDRESS(3,9+ROWS(CUT_LIST)+2,,,"Sensis Vectors ALL")):INDIRECT(ADDRESS(3+ROWS(CORR_MATRIX)-1,9+ROWS(CUT_LIST)+2,,,"Sensis Vectors ALL")),"YC"&amp;$H70&amp;L$1,INDIRECT(ADDRESS(3,$I70,,,"Sensis Vectors ALL")):INDIRECT(ADDRESS(3+ROWS(CORR_MATRIX)-1,$I70,,,"Sensis Vectors ALL")))</f>
        <v>0</v>
      </c>
      <c r="M70" s="256">
        <f ca="1">SUMIF(INDIRECT(ADDRESS(3,9+ROWS(CUT_LIST)+2,,,"Sensis Vectors ALL")):INDIRECT(ADDRESS(3+ROWS(CORR_MATRIX)-1,9+ROWS(CUT_LIST)+2,,,"Sensis Vectors ALL")),"YC"&amp;$H70&amp;M$1,INDIRECT(ADDRESS(3,$I70,,,"Sensis Vectors ALL")):INDIRECT(ADDRESS(3+ROWS(CORR_MATRIX)-1,$I70,,,"Sensis Vectors ALL")))</f>
        <v>0</v>
      </c>
      <c r="N70" s="256">
        <f ca="1">SUMIF(INDIRECT(ADDRESS(3,9+ROWS(CUT_LIST)+2,,,"Sensis Vectors ALL")):INDIRECT(ADDRESS(3+ROWS(CORR_MATRIX)-1,9+ROWS(CUT_LIST)+2,,,"Sensis Vectors ALL")),"YC"&amp;$H70&amp;N$1,INDIRECT(ADDRESS(3,$I70,,,"Sensis Vectors ALL")):INDIRECT(ADDRESS(3+ROWS(CORR_MATRIX)-1,$I70,,,"Sensis Vectors ALL")))</f>
        <v>0</v>
      </c>
      <c r="O70" s="256">
        <f ca="1">SUMIF(INDIRECT(ADDRESS(3,9+ROWS(CUT_LIST)+2,,,"Sensis Vectors ALL")):INDIRECT(ADDRESS(3+ROWS(CORR_MATRIX)-1,9+ROWS(CUT_LIST)+2,,,"Sensis Vectors ALL")),"YC"&amp;$H70&amp;O$1,INDIRECT(ADDRESS(3,$I70,,,"Sensis Vectors ALL")):INDIRECT(ADDRESS(3+ROWS(CORR_MATRIX)-1,$I70,,,"Sensis Vectors ALL")))</f>
        <v>0</v>
      </c>
      <c r="P70" s="256">
        <f ca="1">SUMIF(INDIRECT(ADDRESS(3,9+ROWS(CUT_LIST)+2,,,"Sensis Vectors ALL")):INDIRECT(ADDRESS(3+ROWS(CORR_MATRIX)-1,9+ROWS(CUT_LIST)+2,,,"Sensis Vectors ALL")),"YC"&amp;$H70&amp;P$1,INDIRECT(ADDRESS(3,$I70,,,"Sensis Vectors ALL")):INDIRECT(ADDRESS(3+ROWS(CORR_MATRIX)-1,$I70,,,"Sensis Vectors ALL")))</f>
        <v>0</v>
      </c>
      <c r="Q70" s="256">
        <f ca="1">SUMIF(INDIRECT(ADDRESS(3,9+ROWS(CUT_LIST)+2,,,"Sensis Vectors ALL")):INDIRECT(ADDRESS(3+ROWS(CORR_MATRIX)-1,9+ROWS(CUT_LIST)+2,,,"Sensis Vectors ALL")),"YC"&amp;$H70&amp;Q$1,INDIRECT(ADDRESS(3,$I70,,,"Sensis Vectors ALL")):INDIRECT(ADDRESS(3+ROWS(CORR_MATRIX)-1,$I70,,,"Sensis Vectors ALL")))</f>
        <v>0</v>
      </c>
      <c r="R70" s="256">
        <f ca="1">SUMIF(INDIRECT(ADDRESS(3,9+ROWS(CUT_LIST)+2,,,"Sensis Vectors ALL")):INDIRECT(ADDRESS(3+ROWS(CORR_MATRIX)-1,9+ROWS(CUT_LIST)+2,,,"Sensis Vectors ALL")),"YC"&amp;$H70&amp;R$1,INDIRECT(ADDRESS(3,$I70,,,"Sensis Vectors ALL")):INDIRECT(ADDRESS(3+ROWS(CORR_MATRIX)-1,$I70,,,"Sensis Vectors ALL")))</f>
        <v>0</v>
      </c>
      <c r="S70" s="256">
        <f ca="1">SUMIF(INDIRECT(ADDRESS(3,9+ROWS(CUT_LIST)+2,,,"Sensis Vectors ALL")):INDIRECT(ADDRESS(3+ROWS(CORR_MATRIX)-1,9+ROWS(CUT_LIST)+2,,,"Sensis Vectors ALL")),"YC"&amp;$H70&amp;S$1,INDIRECT(ADDRESS(3,$I70,,,"Sensis Vectors ALL")):INDIRECT(ADDRESS(3+ROWS(CORR_MATRIX)-1,$I70,,,"Sensis Vectors ALL")))</f>
        <v>0</v>
      </c>
      <c r="T70" s="256">
        <f ca="1">SUMIF(INDIRECT(ADDRESS(3,9+ROWS(CUT_LIST)+2,,,"Sensis Vectors ALL")):INDIRECT(ADDRESS(3+ROWS(CORR_MATRIX)-1,9+ROWS(CUT_LIST)+2,,,"Sensis Vectors ALL")),"YC"&amp;$H70&amp;T$1,INDIRECT(ADDRESS(3,$I70,,,"Sensis Vectors ALL")):INDIRECT(ADDRESS(3+ROWS(CORR_MATRIX)-1,$I70,,,"Sensis Vectors ALL")))</f>
        <v>0</v>
      </c>
      <c r="U70" s="256">
        <f ca="1">SUMIF(INDIRECT(ADDRESS(3,9+ROWS(CUT_LIST)+2,,,"Sensis Vectors ALL")):INDIRECT(ADDRESS(3+ROWS(CORR_MATRIX)-1,9+ROWS(CUT_LIST)+2,,,"Sensis Vectors ALL")),"YC"&amp;$H70&amp;U$1,INDIRECT(ADDRESS(3,$I70,,,"Sensis Vectors ALL")):INDIRECT(ADDRESS(3+ROWS(CORR_MATRIX)-1,$I70,,,"Sensis Vectors ALL")))</f>
        <v>0</v>
      </c>
      <c r="V70" s="256">
        <f ca="1">SUMIF(INDIRECT(ADDRESS(3,9+ROWS(CUT_LIST)+2,,,"Sensis Vectors ALL")):INDIRECT(ADDRESS(3+ROWS(CORR_MATRIX)-1,9+ROWS(CUT_LIST)+2,,,"Sensis Vectors ALL")),"YC"&amp;$H70&amp;V$1,INDIRECT(ADDRESS(3,$I70,,,"Sensis Vectors ALL")):INDIRECT(ADDRESS(3+ROWS(CORR_MATRIX)-1,$I70,,,"Sensis Vectors ALL")))</f>
        <v>0</v>
      </c>
    </row>
    <row r="71" spans="1:22" x14ac:dyDescent="0.2">
      <c r="A71" s="63">
        <v>28</v>
      </c>
      <c r="B71" s="63"/>
      <c r="C71" s="63"/>
      <c r="D71" s="63" t="s">
        <v>284</v>
      </c>
      <c r="E71" s="63"/>
      <c r="F71" s="63"/>
      <c r="G71" s="63"/>
      <c r="H71" s="63" t="s">
        <v>16</v>
      </c>
      <c r="I71" s="63">
        <f t="shared" si="4"/>
        <v>38</v>
      </c>
      <c r="J71" s="63" t="str">
        <f t="shared" si="5"/>
        <v>28USD</v>
      </c>
      <c r="K71" s="256">
        <f ca="1">SUMIF(INDIRECT(ADDRESS(3,9+ROWS(CUT_LIST)+2,,,"Sensis Vectors ALL")):INDIRECT(ADDRESS(3+ROWS(CORR_MATRIX)-1,9+ROWS(CUT_LIST)+2,,,"Sensis Vectors ALL")),"YC"&amp;$H71&amp;K$1,INDIRECT(ADDRESS(3,$I71,,,"Sensis Vectors ALL")):INDIRECT(ADDRESS(3+ROWS(CORR_MATRIX)-1,$I71,,,"Sensis Vectors ALL")))</f>
        <v>0</v>
      </c>
      <c r="L71" s="256">
        <f ca="1">SUMIF(INDIRECT(ADDRESS(3,9+ROWS(CUT_LIST)+2,,,"Sensis Vectors ALL")):INDIRECT(ADDRESS(3+ROWS(CORR_MATRIX)-1,9+ROWS(CUT_LIST)+2,,,"Sensis Vectors ALL")),"YC"&amp;$H71&amp;L$1,INDIRECT(ADDRESS(3,$I71,,,"Sensis Vectors ALL")):INDIRECT(ADDRESS(3+ROWS(CORR_MATRIX)-1,$I71,,,"Sensis Vectors ALL")))</f>
        <v>0</v>
      </c>
      <c r="M71" s="256">
        <f ca="1">SUMIF(INDIRECT(ADDRESS(3,9+ROWS(CUT_LIST)+2,,,"Sensis Vectors ALL")):INDIRECT(ADDRESS(3+ROWS(CORR_MATRIX)-1,9+ROWS(CUT_LIST)+2,,,"Sensis Vectors ALL")),"YC"&amp;$H71&amp;M$1,INDIRECT(ADDRESS(3,$I71,,,"Sensis Vectors ALL")):INDIRECT(ADDRESS(3+ROWS(CORR_MATRIX)-1,$I71,,,"Sensis Vectors ALL")))</f>
        <v>0</v>
      </c>
      <c r="N71" s="256">
        <f ca="1">SUMIF(INDIRECT(ADDRESS(3,9+ROWS(CUT_LIST)+2,,,"Sensis Vectors ALL")):INDIRECT(ADDRESS(3+ROWS(CORR_MATRIX)-1,9+ROWS(CUT_LIST)+2,,,"Sensis Vectors ALL")),"YC"&amp;$H71&amp;N$1,INDIRECT(ADDRESS(3,$I71,,,"Sensis Vectors ALL")):INDIRECT(ADDRESS(3+ROWS(CORR_MATRIX)-1,$I71,,,"Sensis Vectors ALL")))</f>
        <v>0</v>
      </c>
      <c r="O71" s="256">
        <f ca="1">SUMIF(INDIRECT(ADDRESS(3,9+ROWS(CUT_LIST)+2,,,"Sensis Vectors ALL")):INDIRECT(ADDRESS(3+ROWS(CORR_MATRIX)-1,9+ROWS(CUT_LIST)+2,,,"Sensis Vectors ALL")),"YC"&amp;$H71&amp;O$1,INDIRECT(ADDRESS(3,$I71,,,"Sensis Vectors ALL")):INDIRECT(ADDRESS(3+ROWS(CORR_MATRIX)-1,$I71,,,"Sensis Vectors ALL")))</f>
        <v>0</v>
      </c>
      <c r="P71" s="256">
        <f ca="1">SUMIF(INDIRECT(ADDRESS(3,9+ROWS(CUT_LIST)+2,,,"Sensis Vectors ALL")):INDIRECT(ADDRESS(3+ROWS(CORR_MATRIX)-1,9+ROWS(CUT_LIST)+2,,,"Sensis Vectors ALL")),"YC"&amp;$H71&amp;P$1,INDIRECT(ADDRESS(3,$I71,,,"Sensis Vectors ALL")):INDIRECT(ADDRESS(3+ROWS(CORR_MATRIX)-1,$I71,,,"Sensis Vectors ALL")))</f>
        <v>0</v>
      </c>
      <c r="Q71" s="256">
        <f ca="1">SUMIF(INDIRECT(ADDRESS(3,9+ROWS(CUT_LIST)+2,,,"Sensis Vectors ALL")):INDIRECT(ADDRESS(3+ROWS(CORR_MATRIX)-1,9+ROWS(CUT_LIST)+2,,,"Sensis Vectors ALL")),"YC"&amp;$H71&amp;Q$1,INDIRECT(ADDRESS(3,$I71,,,"Sensis Vectors ALL")):INDIRECT(ADDRESS(3+ROWS(CORR_MATRIX)-1,$I71,,,"Sensis Vectors ALL")))</f>
        <v>0</v>
      </c>
      <c r="R71" s="256">
        <f ca="1">SUMIF(INDIRECT(ADDRESS(3,9+ROWS(CUT_LIST)+2,,,"Sensis Vectors ALL")):INDIRECT(ADDRESS(3+ROWS(CORR_MATRIX)-1,9+ROWS(CUT_LIST)+2,,,"Sensis Vectors ALL")),"YC"&amp;$H71&amp;R$1,INDIRECT(ADDRESS(3,$I71,,,"Sensis Vectors ALL")):INDIRECT(ADDRESS(3+ROWS(CORR_MATRIX)-1,$I71,,,"Sensis Vectors ALL")))</f>
        <v>0</v>
      </c>
      <c r="S71" s="256">
        <f ca="1">SUMIF(INDIRECT(ADDRESS(3,9+ROWS(CUT_LIST)+2,,,"Sensis Vectors ALL")):INDIRECT(ADDRESS(3+ROWS(CORR_MATRIX)-1,9+ROWS(CUT_LIST)+2,,,"Sensis Vectors ALL")),"YC"&amp;$H71&amp;S$1,INDIRECT(ADDRESS(3,$I71,,,"Sensis Vectors ALL")):INDIRECT(ADDRESS(3+ROWS(CORR_MATRIX)-1,$I71,,,"Sensis Vectors ALL")))</f>
        <v>0</v>
      </c>
      <c r="T71" s="256">
        <f ca="1">SUMIF(INDIRECT(ADDRESS(3,9+ROWS(CUT_LIST)+2,,,"Sensis Vectors ALL")):INDIRECT(ADDRESS(3+ROWS(CORR_MATRIX)-1,9+ROWS(CUT_LIST)+2,,,"Sensis Vectors ALL")),"YC"&amp;$H71&amp;T$1,INDIRECT(ADDRESS(3,$I71,,,"Sensis Vectors ALL")):INDIRECT(ADDRESS(3+ROWS(CORR_MATRIX)-1,$I71,,,"Sensis Vectors ALL")))</f>
        <v>0</v>
      </c>
      <c r="U71" s="256">
        <f ca="1">SUMIF(INDIRECT(ADDRESS(3,9+ROWS(CUT_LIST)+2,,,"Sensis Vectors ALL")):INDIRECT(ADDRESS(3+ROWS(CORR_MATRIX)-1,9+ROWS(CUT_LIST)+2,,,"Sensis Vectors ALL")),"YC"&amp;$H71&amp;U$1,INDIRECT(ADDRESS(3,$I71,,,"Sensis Vectors ALL")):INDIRECT(ADDRESS(3+ROWS(CORR_MATRIX)-1,$I71,,,"Sensis Vectors ALL")))</f>
        <v>0</v>
      </c>
      <c r="V71" s="256">
        <f ca="1">SUMIF(INDIRECT(ADDRESS(3,9+ROWS(CUT_LIST)+2,,,"Sensis Vectors ALL")):INDIRECT(ADDRESS(3+ROWS(CORR_MATRIX)-1,9+ROWS(CUT_LIST)+2,,,"Sensis Vectors ALL")),"YC"&amp;$H71&amp;V$1,INDIRECT(ADDRESS(3,$I71,,,"Sensis Vectors ALL")):INDIRECT(ADDRESS(3+ROWS(CORR_MATRIX)-1,$I71,,,"Sensis Vectors ALL")))</f>
        <v>0</v>
      </c>
    </row>
    <row r="72" spans="1:22" x14ac:dyDescent="0.2">
      <c r="A72" s="31">
        <v>31</v>
      </c>
      <c r="B72" s="62">
        <v>5</v>
      </c>
      <c r="C72" s="66" t="s">
        <v>141</v>
      </c>
      <c r="D72" s="66" t="s">
        <v>285</v>
      </c>
      <c r="E72" s="66" t="s">
        <v>173</v>
      </c>
      <c r="F72" s="66" t="s">
        <v>179</v>
      </c>
      <c r="G72" s="95">
        <v>709</v>
      </c>
      <c r="H72" s="73" t="s">
        <v>24</v>
      </c>
      <c r="I72">
        <f t="shared" si="4"/>
        <v>41</v>
      </c>
      <c r="J72" t="str">
        <f t="shared" si="5"/>
        <v>31ALL</v>
      </c>
      <c r="K72" s="257">
        <f ca="1">SUMIF(INDIRECT(ADDRESS(3,9+ROWS(CUT_LIST)+1,,,"Sensis Vectors ALL")):INDIRECT(ADDRESS(3+ROWS(CORR_MATRIX)-1,9+ROWS(CUT_LIST)+1,,,"Sensis Vectors ALL")),"YC"&amp;K$1,INDIRECT(ADDRESS(3,$I72,,,"Sensis Vectors ALL")):INDIRECT(ADDRESS(3+ROWS(CORR_MATRIX)-1,$I72,,,"Sensis Vectors ALL")))</f>
        <v>0</v>
      </c>
      <c r="L72" s="257">
        <f ca="1">SUMIF(INDIRECT(ADDRESS(3,9+ROWS(CUT_LIST)+1,,,"Sensis Vectors ALL")):INDIRECT(ADDRESS(3+ROWS(CORR_MATRIX)-1,9+ROWS(CUT_LIST)+1,,,"Sensis Vectors ALL")),"YC"&amp;L$1,INDIRECT(ADDRESS(3,$I72,,,"Sensis Vectors ALL")):INDIRECT(ADDRESS(3+ROWS(CORR_MATRIX)-1,$I72,,,"Sensis Vectors ALL")))</f>
        <v>0</v>
      </c>
      <c r="M72" s="257">
        <f ca="1">SUMIF(INDIRECT(ADDRESS(3,9+ROWS(CUT_LIST)+1,,,"Sensis Vectors ALL")):INDIRECT(ADDRESS(3+ROWS(CORR_MATRIX)-1,9+ROWS(CUT_LIST)+1,,,"Sensis Vectors ALL")),"YC"&amp;M$1,INDIRECT(ADDRESS(3,$I72,,,"Sensis Vectors ALL")):INDIRECT(ADDRESS(3+ROWS(CORR_MATRIX)-1,$I72,,,"Sensis Vectors ALL")))</f>
        <v>0</v>
      </c>
      <c r="N72" s="257">
        <f ca="1">SUMIF(INDIRECT(ADDRESS(3,9+ROWS(CUT_LIST)+1,,,"Sensis Vectors ALL")):INDIRECT(ADDRESS(3+ROWS(CORR_MATRIX)-1,9+ROWS(CUT_LIST)+1,,,"Sensis Vectors ALL")),"YC"&amp;N$1,INDIRECT(ADDRESS(3,$I72,,,"Sensis Vectors ALL")):INDIRECT(ADDRESS(3+ROWS(CORR_MATRIX)-1,$I72,,,"Sensis Vectors ALL")))</f>
        <v>0</v>
      </c>
      <c r="O72" s="257">
        <f ca="1">SUMIF(INDIRECT(ADDRESS(3,9+ROWS(CUT_LIST)+1,,,"Sensis Vectors ALL")):INDIRECT(ADDRESS(3+ROWS(CORR_MATRIX)-1,9+ROWS(CUT_LIST)+1,,,"Sensis Vectors ALL")),"YC"&amp;O$1,INDIRECT(ADDRESS(3,$I72,,,"Sensis Vectors ALL")):INDIRECT(ADDRESS(3+ROWS(CORR_MATRIX)-1,$I72,,,"Sensis Vectors ALL")))</f>
        <v>0</v>
      </c>
      <c r="P72" s="257">
        <f ca="1">SUMIF(INDIRECT(ADDRESS(3,9+ROWS(CUT_LIST)+1,,,"Sensis Vectors ALL")):INDIRECT(ADDRESS(3+ROWS(CORR_MATRIX)-1,9+ROWS(CUT_LIST)+1,,,"Sensis Vectors ALL")),"YC"&amp;P$1,INDIRECT(ADDRESS(3,$I72,,,"Sensis Vectors ALL")):INDIRECT(ADDRESS(3+ROWS(CORR_MATRIX)-1,$I72,,,"Sensis Vectors ALL")))</f>
        <v>0</v>
      </c>
      <c r="Q72" s="257">
        <f ca="1">SUMIF(INDIRECT(ADDRESS(3,9+ROWS(CUT_LIST)+1,,,"Sensis Vectors ALL")):INDIRECT(ADDRESS(3+ROWS(CORR_MATRIX)-1,9+ROWS(CUT_LIST)+1,,,"Sensis Vectors ALL")),"YC"&amp;Q$1,INDIRECT(ADDRESS(3,$I72,,,"Sensis Vectors ALL")):INDIRECT(ADDRESS(3+ROWS(CORR_MATRIX)-1,$I72,,,"Sensis Vectors ALL")))</f>
        <v>0</v>
      </c>
      <c r="R72" s="257">
        <f ca="1">SUMIF(INDIRECT(ADDRESS(3,9+ROWS(CUT_LIST)+1,,,"Sensis Vectors ALL")):INDIRECT(ADDRESS(3+ROWS(CORR_MATRIX)-1,9+ROWS(CUT_LIST)+1,,,"Sensis Vectors ALL")),"YC"&amp;R$1,INDIRECT(ADDRESS(3,$I72,,,"Sensis Vectors ALL")):INDIRECT(ADDRESS(3+ROWS(CORR_MATRIX)-1,$I72,,,"Sensis Vectors ALL")))</f>
        <v>0</v>
      </c>
      <c r="S72" s="257">
        <f ca="1">SUMIF(INDIRECT(ADDRESS(3,9+ROWS(CUT_LIST)+1,,,"Sensis Vectors ALL")):INDIRECT(ADDRESS(3+ROWS(CORR_MATRIX)-1,9+ROWS(CUT_LIST)+1,,,"Sensis Vectors ALL")),"YC"&amp;S$1,INDIRECT(ADDRESS(3,$I72,,,"Sensis Vectors ALL")):INDIRECT(ADDRESS(3+ROWS(CORR_MATRIX)-1,$I72,,,"Sensis Vectors ALL")))</f>
        <v>0</v>
      </c>
      <c r="T72" s="257">
        <f ca="1">SUMIF(INDIRECT(ADDRESS(3,9+ROWS(CUT_LIST)+1,,,"Sensis Vectors ALL")):INDIRECT(ADDRESS(3+ROWS(CORR_MATRIX)-1,9+ROWS(CUT_LIST)+1,,,"Sensis Vectors ALL")),"YC"&amp;T$1,INDIRECT(ADDRESS(3,$I72,,,"Sensis Vectors ALL")):INDIRECT(ADDRESS(3+ROWS(CORR_MATRIX)-1,$I72,,,"Sensis Vectors ALL")))</f>
        <v>0</v>
      </c>
      <c r="U72" s="257">
        <f ca="1">SUMIF(INDIRECT(ADDRESS(3,9+ROWS(CUT_LIST)+1,,,"Sensis Vectors ALL")):INDIRECT(ADDRESS(3+ROWS(CORR_MATRIX)-1,9+ROWS(CUT_LIST)+1,,,"Sensis Vectors ALL")),"YC"&amp;U$1,INDIRECT(ADDRESS(3,$I72,,,"Sensis Vectors ALL")):INDIRECT(ADDRESS(3+ROWS(CORR_MATRIX)-1,$I72,,,"Sensis Vectors ALL")))</f>
        <v>0</v>
      </c>
      <c r="V72" s="257">
        <f ca="1">SUMIF(INDIRECT(ADDRESS(3,9+ROWS(CUT_LIST)+1,,,"Sensis Vectors ALL")):INDIRECT(ADDRESS(3+ROWS(CORR_MATRIX)-1,9+ROWS(CUT_LIST)+1,,,"Sensis Vectors ALL")),"YC"&amp;V$1,INDIRECT(ADDRESS(3,$I72,,,"Sensis Vectors ALL")):INDIRECT(ADDRESS(3+ROWS(CORR_MATRIX)-1,$I72,,,"Sensis Vectors ALL")))</f>
        <v>0</v>
      </c>
    </row>
    <row r="73" spans="1:22" x14ac:dyDescent="0.2">
      <c r="A73" s="63">
        <v>31</v>
      </c>
      <c r="B73" s="63"/>
      <c r="C73" s="63"/>
      <c r="D73" s="63" t="s">
        <v>285</v>
      </c>
      <c r="E73" s="63"/>
      <c r="F73" s="63"/>
      <c r="G73" s="63"/>
      <c r="H73" s="63" t="s">
        <v>32</v>
      </c>
      <c r="I73" s="63">
        <f t="shared" si="4"/>
        <v>41</v>
      </c>
      <c r="J73" s="63" t="str">
        <f t="shared" si="5"/>
        <v>31AUD</v>
      </c>
      <c r="K73" s="256">
        <f ca="1">SUMIF(INDIRECT(ADDRESS(3,9+ROWS(CUT_LIST)+2,,,"Sensis Vectors ALL")):INDIRECT(ADDRESS(3+ROWS(CORR_MATRIX)-1,9+ROWS(CUT_LIST)+2,,,"Sensis Vectors ALL")),"YC"&amp;$H73&amp;K$1,INDIRECT(ADDRESS(3,$I73,,,"Sensis Vectors ALL")):INDIRECT(ADDRESS(3+ROWS(CORR_MATRIX)-1,$I73,,,"Sensis Vectors ALL")))</f>
        <v>0</v>
      </c>
      <c r="L73" s="256">
        <f ca="1">SUMIF(INDIRECT(ADDRESS(3,9+ROWS(CUT_LIST)+2,,,"Sensis Vectors ALL")):INDIRECT(ADDRESS(3+ROWS(CORR_MATRIX)-1,9+ROWS(CUT_LIST)+2,,,"Sensis Vectors ALL")),"YC"&amp;$H73&amp;L$1,INDIRECT(ADDRESS(3,$I73,,,"Sensis Vectors ALL")):INDIRECT(ADDRESS(3+ROWS(CORR_MATRIX)-1,$I73,,,"Sensis Vectors ALL")))</f>
        <v>0</v>
      </c>
      <c r="M73" s="256">
        <f ca="1">SUMIF(INDIRECT(ADDRESS(3,9+ROWS(CUT_LIST)+2,,,"Sensis Vectors ALL")):INDIRECT(ADDRESS(3+ROWS(CORR_MATRIX)-1,9+ROWS(CUT_LIST)+2,,,"Sensis Vectors ALL")),"YC"&amp;$H73&amp;M$1,INDIRECT(ADDRESS(3,$I73,,,"Sensis Vectors ALL")):INDIRECT(ADDRESS(3+ROWS(CORR_MATRIX)-1,$I73,,,"Sensis Vectors ALL")))</f>
        <v>0</v>
      </c>
      <c r="N73" s="256">
        <f ca="1">SUMIF(INDIRECT(ADDRESS(3,9+ROWS(CUT_LIST)+2,,,"Sensis Vectors ALL")):INDIRECT(ADDRESS(3+ROWS(CORR_MATRIX)-1,9+ROWS(CUT_LIST)+2,,,"Sensis Vectors ALL")),"YC"&amp;$H73&amp;N$1,INDIRECT(ADDRESS(3,$I73,,,"Sensis Vectors ALL")):INDIRECT(ADDRESS(3+ROWS(CORR_MATRIX)-1,$I73,,,"Sensis Vectors ALL")))</f>
        <v>0</v>
      </c>
      <c r="O73" s="256">
        <f ca="1">SUMIF(INDIRECT(ADDRESS(3,9+ROWS(CUT_LIST)+2,,,"Sensis Vectors ALL")):INDIRECT(ADDRESS(3+ROWS(CORR_MATRIX)-1,9+ROWS(CUT_LIST)+2,,,"Sensis Vectors ALL")),"YC"&amp;$H73&amp;O$1,INDIRECT(ADDRESS(3,$I73,,,"Sensis Vectors ALL")):INDIRECT(ADDRESS(3+ROWS(CORR_MATRIX)-1,$I73,,,"Sensis Vectors ALL")))</f>
        <v>0</v>
      </c>
      <c r="P73" s="256">
        <f ca="1">SUMIF(INDIRECT(ADDRESS(3,9+ROWS(CUT_LIST)+2,,,"Sensis Vectors ALL")):INDIRECT(ADDRESS(3+ROWS(CORR_MATRIX)-1,9+ROWS(CUT_LIST)+2,,,"Sensis Vectors ALL")),"YC"&amp;$H73&amp;P$1,INDIRECT(ADDRESS(3,$I73,,,"Sensis Vectors ALL")):INDIRECT(ADDRESS(3+ROWS(CORR_MATRIX)-1,$I73,,,"Sensis Vectors ALL")))</f>
        <v>0</v>
      </c>
      <c r="Q73" s="256">
        <f ca="1">SUMIF(INDIRECT(ADDRESS(3,9+ROWS(CUT_LIST)+2,,,"Sensis Vectors ALL")):INDIRECT(ADDRESS(3+ROWS(CORR_MATRIX)-1,9+ROWS(CUT_LIST)+2,,,"Sensis Vectors ALL")),"YC"&amp;$H73&amp;Q$1,INDIRECT(ADDRESS(3,$I73,,,"Sensis Vectors ALL")):INDIRECT(ADDRESS(3+ROWS(CORR_MATRIX)-1,$I73,,,"Sensis Vectors ALL")))</f>
        <v>0</v>
      </c>
      <c r="R73" s="256">
        <f ca="1">SUMIF(INDIRECT(ADDRESS(3,9+ROWS(CUT_LIST)+2,,,"Sensis Vectors ALL")):INDIRECT(ADDRESS(3+ROWS(CORR_MATRIX)-1,9+ROWS(CUT_LIST)+2,,,"Sensis Vectors ALL")),"YC"&amp;$H73&amp;R$1,INDIRECT(ADDRESS(3,$I73,,,"Sensis Vectors ALL")):INDIRECT(ADDRESS(3+ROWS(CORR_MATRIX)-1,$I73,,,"Sensis Vectors ALL")))</f>
        <v>0</v>
      </c>
      <c r="S73" s="256">
        <f ca="1">SUMIF(INDIRECT(ADDRESS(3,9+ROWS(CUT_LIST)+2,,,"Sensis Vectors ALL")):INDIRECT(ADDRESS(3+ROWS(CORR_MATRIX)-1,9+ROWS(CUT_LIST)+2,,,"Sensis Vectors ALL")),"YC"&amp;$H73&amp;S$1,INDIRECT(ADDRESS(3,$I73,,,"Sensis Vectors ALL")):INDIRECT(ADDRESS(3+ROWS(CORR_MATRIX)-1,$I73,,,"Sensis Vectors ALL")))</f>
        <v>0</v>
      </c>
      <c r="T73" s="256">
        <f ca="1">SUMIF(INDIRECT(ADDRESS(3,9+ROWS(CUT_LIST)+2,,,"Sensis Vectors ALL")):INDIRECT(ADDRESS(3+ROWS(CORR_MATRIX)-1,9+ROWS(CUT_LIST)+2,,,"Sensis Vectors ALL")),"YC"&amp;$H73&amp;T$1,INDIRECT(ADDRESS(3,$I73,,,"Sensis Vectors ALL")):INDIRECT(ADDRESS(3+ROWS(CORR_MATRIX)-1,$I73,,,"Sensis Vectors ALL")))</f>
        <v>0</v>
      </c>
      <c r="U73" s="256">
        <f ca="1">SUMIF(INDIRECT(ADDRESS(3,9+ROWS(CUT_LIST)+2,,,"Sensis Vectors ALL")):INDIRECT(ADDRESS(3+ROWS(CORR_MATRIX)-1,9+ROWS(CUT_LIST)+2,,,"Sensis Vectors ALL")),"YC"&amp;$H73&amp;U$1,INDIRECT(ADDRESS(3,$I73,,,"Sensis Vectors ALL")):INDIRECT(ADDRESS(3+ROWS(CORR_MATRIX)-1,$I73,,,"Sensis Vectors ALL")))</f>
        <v>0</v>
      </c>
      <c r="V73" s="256">
        <f ca="1">SUMIF(INDIRECT(ADDRESS(3,9+ROWS(CUT_LIST)+2,,,"Sensis Vectors ALL")):INDIRECT(ADDRESS(3+ROWS(CORR_MATRIX)-1,9+ROWS(CUT_LIST)+2,,,"Sensis Vectors ALL")),"YC"&amp;$H73&amp;V$1,INDIRECT(ADDRESS(3,$I73,,,"Sensis Vectors ALL")):INDIRECT(ADDRESS(3+ROWS(CORR_MATRIX)-1,$I73,,,"Sensis Vectors ALL")))</f>
        <v>0</v>
      </c>
    </row>
    <row r="74" spans="1:22" x14ac:dyDescent="0.2">
      <c r="A74" s="63">
        <v>31</v>
      </c>
      <c r="B74" s="63"/>
      <c r="C74" s="63"/>
      <c r="D74" s="63" t="s">
        <v>285</v>
      </c>
      <c r="E74" s="63"/>
      <c r="F74" s="63"/>
      <c r="G74" s="63"/>
      <c r="H74" s="63" t="s">
        <v>9</v>
      </c>
      <c r="I74" s="63">
        <f t="shared" si="4"/>
        <v>41</v>
      </c>
      <c r="J74" s="63" t="str">
        <f t="shared" si="5"/>
        <v>31CAD</v>
      </c>
      <c r="K74" s="256">
        <f ca="1">SUMIF(INDIRECT(ADDRESS(3,9+ROWS(CUT_LIST)+2,,,"Sensis Vectors ALL")):INDIRECT(ADDRESS(3+ROWS(CORR_MATRIX)-1,9+ROWS(CUT_LIST)+2,,,"Sensis Vectors ALL")),"YC"&amp;$H74&amp;K$1,INDIRECT(ADDRESS(3,$I74,,,"Sensis Vectors ALL")):INDIRECT(ADDRESS(3+ROWS(CORR_MATRIX)-1,$I74,,,"Sensis Vectors ALL")))</f>
        <v>0</v>
      </c>
      <c r="L74" s="256">
        <f ca="1">SUMIF(INDIRECT(ADDRESS(3,9+ROWS(CUT_LIST)+2,,,"Sensis Vectors ALL")):INDIRECT(ADDRESS(3+ROWS(CORR_MATRIX)-1,9+ROWS(CUT_LIST)+2,,,"Sensis Vectors ALL")),"YC"&amp;$H74&amp;L$1,INDIRECT(ADDRESS(3,$I74,,,"Sensis Vectors ALL")):INDIRECT(ADDRESS(3+ROWS(CORR_MATRIX)-1,$I74,,,"Sensis Vectors ALL")))</f>
        <v>0</v>
      </c>
      <c r="M74" s="256">
        <f ca="1">SUMIF(INDIRECT(ADDRESS(3,9+ROWS(CUT_LIST)+2,,,"Sensis Vectors ALL")):INDIRECT(ADDRESS(3+ROWS(CORR_MATRIX)-1,9+ROWS(CUT_LIST)+2,,,"Sensis Vectors ALL")),"YC"&amp;$H74&amp;M$1,INDIRECT(ADDRESS(3,$I74,,,"Sensis Vectors ALL")):INDIRECT(ADDRESS(3+ROWS(CORR_MATRIX)-1,$I74,,,"Sensis Vectors ALL")))</f>
        <v>0</v>
      </c>
      <c r="N74" s="256">
        <f ca="1">SUMIF(INDIRECT(ADDRESS(3,9+ROWS(CUT_LIST)+2,,,"Sensis Vectors ALL")):INDIRECT(ADDRESS(3+ROWS(CORR_MATRIX)-1,9+ROWS(CUT_LIST)+2,,,"Sensis Vectors ALL")),"YC"&amp;$H74&amp;N$1,INDIRECT(ADDRESS(3,$I74,,,"Sensis Vectors ALL")):INDIRECT(ADDRESS(3+ROWS(CORR_MATRIX)-1,$I74,,,"Sensis Vectors ALL")))</f>
        <v>0</v>
      </c>
      <c r="O74" s="256">
        <f ca="1">SUMIF(INDIRECT(ADDRESS(3,9+ROWS(CUT_LIST)+2,,,"Sensis Vectors ALL")):INDIRECT(ADDRESS(3+ROWS(CORR_MATRIX)-1,9+ROWS(CUT_LIST)+2,,,"Sensis Vectors ALL")),"YC"&amp;$H74&amp;O$1,INDIRECT(ADDRESS(3,$I74,,,"Sensis Vectors ALL")):INDIRECT(ADDRESS(3+ROWS(CORR_MATRIX)-1,$I74,,,"Sensis Vectors ALL")))</f>
        <v>0</v>
      </c>
      <c r="P74" s="256">
        <f ca="1">SUMIF(INDIRECT(ADDRESS(3,9+ROWS(CUT_LIST)+2,,,"Sensis Vectors ALL")):INDIRECT(ADDRESS(3+ROWS(CORR_MATRIX)-1,9+ROWS(CUT_LIST)+2,,,"Sensis Vectors ALL")),"YC"&amp;$H74&amp;P$1,INDIRECT(ADDRESS(3,$I74,,,"Sensis Vectors ALL")):INDIRECT(ADDRESS(3+ROWS(CORR_MATRIX)-1,$I74,,,"Sensis Vectors ALL")))</f>
        <v>0</v>
      </c>
      <c r="Q74" s="256">
        <f ca="1">SUMIF(INDIRECT(ADDRESS(3,9+ROWS(CUT_LIST)+2,,,"Sensis Vectors ALL")):INDIRECT(ADDRESS(3+ROWS(CORR_MATRIX)-1,9+ROWS(CUT_LIST)+2,,,"Sensis Vectors ALL")),"YC"&amp;$H74&amp;Q$1,INDIRECT(ADDRESS(3,$I74,,,"Sensis Vectors ALL")):INDIRECT(ADDRESS(3+ROWS(CORR_MATRIX)-1,$I74,,,"Sensis Vectors ALL")))</f>
        <v>0</v>
      </c>
      <c r="R74" s="256">
        <f ca="1">SUMIF(INDIRECT(ADDRESS(3,9+ROWS(CUT_LIST)+2,,,"Sensis Vectors ALL")):INDIRECT(ADDRESS(3+ROWS(CORR_MATRIX)-1,9+ROWS(CUT_LIST)+2,,,"Sensis Vectors ALL")),"YC"&amp;$H74&amp;R$1,INDIRECT(ADDRESS(3,$I74,,,"Sensis Vectors ALL")):INDIRECT(ADDRESS(3+ROWS(CORR_MATRIX)-1,$I74,,,"Sensis Vectors ALL")))</f>
        <v>0</v>
      </c>
      <c r="S74" s="256">
        <f ca="1">SUMIF(INDIRECT(ADDRESS(3,9+ROWS(CUT_LIST)+2,,,"Sensis Vectors ALL")):INDIRECT(ADDRESS(3+ROWS(CORR_MATRIX)-1,9+ROWS(CUT_LIST)+2,,,"Sensis Vectors ALL")),"YC"&amp;$H74&amp;S$1,INDIRECT(ADDRESS(3,$I74,,,"Sensis Vectors ALL")):INDIRECT(ADDRESS(3+ROWS(CORR_MATRIX)-1,$I74,,,"Sensis Vectors ALL")))</f>
        <v>0</v>
      </c>
      <c r="T74" s="256">
        <f ca="1">SUMIF(INDIRECT(ADDRESS(3,9+ROWS(CUT_LIST)+2,,,"Sensis Vectors ALL")):INDIRECT(ADDRESS(3+ROWS(CORR_MATRIX)-1,9+ROWS(CUT_LIST)+2,,,"Sensis Vectors ALL")),"YC"&amp;$H74&amp;T$1,INDIRECT(ADDRESS(3,$I74,,,"Sensis Vectors ALL")):INDIRECT(ADDRESS(3+ROWS(CORR_MATRIX)-1,$I74,,,"Sensis Vectors ALL")))</f>
        <v>0</v>
      </c>
      <c r="U74" s="256">
        <f ca="1">SUMIF(INDIRECT(ADDRESS(3,9+ROWS(CUT_LIST)+2,,,"Sensis Vectors ALL")):INDIRECT(ADDRESS(3+ROWS(CORR_MATRIX)-1,9+ROWS(CUT_LIST)+2,,,"Sensis Vectors ALL")),"YC"&amp;$H74&amp;U$1,INDIRECT(ADDRESS(3,$I74,,,"Sensis Vectors ALL")):INDIRECT(ADDRESS(3+ROWS(CORR_MATRIX)-1,$I74,,,"Sensis Vectors ALL")))</f>
        <v>0</v>
      </c>
      <c r="V74" s="256">
        <f ca="1">SUMIF(INDIRECT(ADDRESS(3,9+ROWS(CUT_LIST)+2,,,"Sensis Vectors ALL")):INDIRECT(ADDRESS(3+ROWS(CORR_MATRIX)-1,9+ROWS(CUT_LIST)+2,,,"Sensis Vectors ALL")),"YC"&amp;$H74&amp;V$1,INDIRECT(ADDRESS(3,$I74,,,"Sensis Vectors ALL")):INDIRECT(ADDRESS(3+ROWS(CORR_MATRIX)-1,$I74,,,"Sensis Vectors ALL")))</f>
        <v>0</v>
      </c>
    </row>
    <row r="75" spans="1:22" x14ac:dyDescent="0.2">
      <c r="A75" s="63">
        <v>31</v>
      </c>
      <c r="B75" s="63"/>
      <c r="C75" s="63"/>
      <c r="D75" s="63" t="s">
        <v>285</v>
      </c>
      <c r="E75" s="63"/>
      <c r="F75" s="63"/>
      <c r="G75" s="63"/>
      <c r="H75" s="63" t="s">
        <v>18</v>
      </c>
      <c r="I75" s="63">
        <f t="shared" si="4"/>
        <v>41</v>
      </c>
      <c r="J75" s="63" t="str">
        <f t="shared" si="5"/>
        <v>31EUR</v>
      </c>
      <c r="K75" s="256">
        <f ca="1">SUMIF(INDIRECT(ADDRESS(3,9+ROWS(CUT_LIST)+2,,,"Sensis Vectors ALL")):INDIRECT(ADDRESS(3+ROWS(CORR_MATRIX)-1,9+ROWS(CUT_LIST)+2,,,"Sensis Vectors ALL")),"YC"&amp;$H75&amp;K$1,INDIRECT(ADDRESS(3,$I75,,,"Sensis Vectors ALL")):INDIRECT(ADDRESS(3+ROWS(CORR_MATRIX)-1,$I75,,,"Sensis Vectors ALL")))</f>
        <v>0</v>
      </c>
      <c r="L75" s="256">
        <f ca="1">SUMIF(INDIRECT(ADDRESS(3,9+ROWS(CUT_LIST)+2,,,"Sensis Vectors ALL")):INDIRECT(ADDRESS(3+ROWS(CORR_MATRIX)-1,9+ROWS(CUT_LIST)+2,,,"Sensis Vectors ALL")),"YC"&amp;$H75&amp;L$1,INDIRECT(ADDRESS(3,$I75,,,"Sensis Vectors ALL")):INDIRECT(ADDRESS(3+ROWS(CORR_MATRIX)-1,$I75,,,"Sensis Vectors ALL")))</f>
        <v>0</v>
      </c>
      <c r="M75" s="256">
        <f ca="1">SUMIF(INDIRECT(ADDRESS(3,9+ROWS(CUT_LIST)+2,,,"Sensis Vectors ALL")):INDIRECT(ADDRESS(3+ROWS(CORR_MATRIX)-1,9+ROWS(CUT_LIST)+2,,,"Sensis Vectors ALL")),"YC"&amp;$H75&amp;M$1,INDIRECT(ADDRESS(3,$I75,,,"Sensis Vectors ALL")):INDIRECT(ADDRESS(3+ROWS(CORR_MATRIX)-1,$I75,,,"Sensis Vectors ALL")))</f>
        <v>0</v>
      </c>
      <c r="N75" s="256">
        <f ca="1">SUMIF(INDIRECT(ADDRESS(3,9+ROWS(CUT_LIST)+2,,,"Sensis Vectors ALL")):INDIRECT(ADDRESS(3+ROWS(CORR_MATRIX)-1,9+ROWS(CUT_LIST)+2,,,"Sensis Vectors ALL")),"YC"&amp;$H75&amp;N$1,INDIRECT(ADDRESS(3,$I75,,,"Sensis Vectors ALL")):INDIRECT(ADDRESS(3+ROWS(CORR_MATRIX)-1,$I75,,,"Sensis Vectors ALL")))</f>
        <v>0</v>
      </c>
      <c r="O75" s="256">
        <f ca="1">SUMIF(INDIRECT(ADDRESS(3,9+ROWS(CUT_LIST)+2,,,"Sensis Vectors ALL")):INDIRECT(ADDRESS(3+ROWS(CORR_MATRIX)-1,9+ROWS(CUT_LIST)+2,,,"Sensis Vectors ALL")),"YC"&amp;$H75&amp;O$1,INDIRECT(ADDRESS(3,$I75,,,"Sensis Vectors ALL")):INDIRECT(ADDRESS(3+ROWS(CORR_MATRIX)-1,$I75,,,"Sensis Vectors ALL")))</f>
        <v>0</v>
      </c>
      <c r="P75" s="256">
        <f ca="1">SUMIF(INDIRECT(ADDRESS(3,9+ROWS(CUT_LIST)+2,,,"Sensis Vectors ALL")):INDIRECT(ADDRESS(3+ROWS(CORR_MATRIX)-1,9+ROWS(CUT_LIST)+2,,,"Sensis Vectors ALL")),"YC"&amp;$H75&amp;P$1,INDIRECT(ADDRESS(3,$I75,,,"Sensis Vectors ALL")):INDIRECT(ADDRESS(3+ROWS(CORR_MATRIX)-1,$I75,,,"Sensis Vectors ALL")))</f>
        <v>0</v>
      </c>
      <c r="Q75" s="256">
        <f ca="1">SUMIF(INDIRECT(ADDRESS(3,9+ROWS(CUT_LIST)+2,,,"Sensis Vectors ALL")):INDIRECT(ADDRESS(3+ROWS(CORR_MATRIX)-1,9+ROWS(CUT_LIST)+2,,,"Sensis Vectors ALL")),"YC"&amp;$H75&amp;Q$1,INDIRECT(ADDRESS(3,$I75,,,"Sensis Vectors ALL")):INDIRECT(ADDRESS(3+ROWS(CORR_MATRIX)-1,$I75,,,"Sensis Vectors ALL")))</f>
        <v>0</v>
      </c>
      <c r="R75" s="256">
        <f ca="1">SUMIF(INDIRECT(ADDRESS(3,9+ROWS(CUT_LIST)+2,,,"Sensis Vectors ALL")):INDIRECT(ADDRESS(3+ROWS(CORR_MATRIX)-1,9+ROWS(CUT_LIST)+2,,,"Sensis Vectors ALL")),"YC"&amp;$H75&amp;R$1,INDIRECT(ADDRESS(3,$I75,,,"Sensis Vectors ALL")):INDIRECT(ADDRESS(3+ROWS(CORR_MATRIX)-1,$I75,,,"Sensis Vectors ALL")))</f>
        <v>0</v>
      </c>
      <c r="S75" s="256">
        <f ca="1">SUMIF(INDIRECT(ADDRESS(3,9+ROWS(CUT_LIST)+2,,,"Sensis Vectors ALL")):INDIRECT(ADDRESS(3+ROWS(CORR_MATRIX)-1,9+ROWS(CUT_LIST)+2,,,"Sensis Vectors ALL")),"YC"&amp;$H75&amp;S$1,INDIRECT(ADDRESS(3,$I75,,,"Sensis Vectors ALL")):INDIRECT(ADDRESS(3+ROWS(CORR_MATRIX)-1,$I75,,,"Sensis Vectors ALL")))</f>
        <v>0</v>
      </c>
      <c r="T75" s="256">
        <f ca="1">SUMIF(INDIRECT(ADDRESS(3,9+ROWS(CUT_LIST)+2,,,"Sensis Vectors ALL")):INDIRECT(ADDRESS(3+ROWS(CORR_MATRIX)-1,9+ROWS(CUT_LIST)+2,,,"Sensis Vectors ALL")),"YC"&amp;$H75&amp;T$1,INDIRECT(ADDRESS(3,$I75,,,"Sensis Vectors ALL")):INDIRECT(ADDRESS(3+ROWS(CORR_MATRIX)-1,$I75,,,"Sensis Vectors ALL")))</f>
        <v>0</v>
      </c>
      <c r="U75" s="256">
        <f ca="1">SUMIF(INDIRECT(ADDRESS(3,9+ROWS(CUT_LIST)+2,,,"Sensis Vectors ALL")):INDIRECT(ADDRESS(3+ROWS(CORR_MATRIX)-1,9+ROWS(CUT_LIST)+2,,,"Sensis Vectors ALL")),"YC"&amp;$H75&amp;U$1,INDIRECT(ADDRESS(3,$I75,,,"Sensis Vectors ALL")):INDIRECT(ADDRESS(3+ROWS(CORR_MATRIX)-1,$I75,,,"Sensis Vectors ALL")))</f>
        <v>0</v>
      </c>
      <c r="V75" s="256">
        <f ca="1">SUMIF(INDIRECT(ADDRESS(3,9+ROWS(CUT_LIST)+2,,,"Sensis Vectors ALL")):INDIRECT(ADDRESS(3+ROWS(CORR_MATRIX)-1,9+ROWS(CUT_LIST)+2,,,"Sensis Vectors ALL")),"YC"&amp;$H75&amp;V$1,INDIRECT(ADDRESS(3,$I75,,,"Sensis Vectors ALL")):INDIRECT(ADDRESS(3+ROWS(CORR_MATRIX)-1,$I75,,,"Sensis Vectors ALL")))</f>
        <v>0</v>
      </c>
    </row>
    <row r="76" spans="1:22" x14ac:dyDescent="0.2">
      <c r="A76" s="63">
        <v>31</v>
      </c>
      <c r="B76" s="63"/>
      <c r="C76" s="63"/>
      <c r="D76" s="63" t="s">
        <v>285</v>
      </c>
      <c r="E76" s="63"/>
      <c r="F76" s="63"/>
      <c r="G76" s="63"/>
      <c r="H76" s="63" t="s">
        <v>39</v>
      </c>
      <c r="I76" s="63">
        <f t="shared" si="4"/>
        <v>41</v>
      </c>
      <c r="J76" s="63" t="str">
        <f t="shared" si="5"/>
        <v>31GBP</v>
      </c>
      <c r="K76" s="256">
        <f ca="1">SUMIF(INDIRECT(ADDRESS(3,9+ROWS(CUT_LIST)+2,,,"Sensis Vectors ALL")):INDIRECT(ADDRESS(3+ROWS(CORR_MATRIX)-1,9+ROWS(CUT_LIST)+2,,,"Sensis Vectors ALL")),"YC"&amp;$H76&amp;K$1,INDIRECT(ADDRESS(3,$I76,,,"Sensis Vectors ALL")):INDIRECT(ADDRESS(3+ROWS(CORR_MATRIX)-1,$I76,,,"Sensis Vectors ALL")))</f>
        <v>0</v>
      </c>
      <c r="L76" s="256">
        <f ca="1">SUMIF(INDIRECT(ADDRESS(3,9+ROWS(CUT_LIST)+2,,,"Sensis Vectors ALL")):INDIRECT(ADDRESS(3+ROWS(CORR_MATRIX)-1,9+ROWS(CUT_LIST)+2,,,"Sensis Vectors ALL")),"YC"&amp;$H76&amp;L$1,INDIRECT(ADDRESS(3,$I76,,,"Sensis Vectors ALL")):INDIRECT(ADDRESS(3+ROWS(CORR_MATRIX)-1,$I76,,,"Sensis Vectors ALL")))</f>
        <v>0</v>
      </c>
      <c r="M76" s="256">
        <f ca="1">SUMIF(INDIRECT(ADDRESS(3,9+ROWS(CUT_LIST)+2,,,"Sensis Vectors ALL")):INDIRECT(ADDRESS(3+ROWS(CORR_MATRIX)-1,9+ROWS(CUT_LIST)+2,,,"Sensis Vectors ALL")),"YC"&amp;$H76&amp;M$1,INDIRECT(ADDRESS(3,$I76,,,"Sensis Vectors ALL")):INDIRECT(ADDRESS(3+ROWS(CORR_MATRIX)-1,$I76,,,"Sensis Vectors ALL")))</f>
        <v>0</v>
      </c>
      <c r="N76" s="256">
        <f ca="1">SUMIF(INDIRECT(ADDRESS(3,9+ROWS(CUT_LIST)+2,,,"Sensis Vectors ALL")):INDIRECT(ADDRESS(3+ROWS(CORR_MATRIX)-1,9+ROWS(CUT_LIST)+2,,,"Sensis Vectors ALL")),"YC"&amp;$H76&amp;N$1,INDIRECT(ADDRESS(3,$I76,,,"Sensis Vectors ALL")):INDIRECT(ADDRESS(3+ROWS(CORR_MATRIX)-1,$I76,,,"Sensis Vectors ALL")))</f>
        <v>0</v>
      </c>
      <c r="O76" s="256">
        <f ca="1">SUMIF(INDIRECT(ADDRESS(3,9+ROWS(CUT_LIST)+2,,,"Sensis Vectors ALL")):INDIRECT(ADDRESS(3+ROWS(CORR_MATRIX)-1,9+ROWS(CUT_LIST)+2,,,"Sensis Vectors ALL")),"YC"&amp;$H76&amp;O$1,INDIRECT(ADDRESS(3,$I76,,,"Sensis Vectors ALL")):INDIRECT(ADDRESS(3+ROWS(CORR_MATRIX)-1,$I76,,,"Sensis Vectors ALL")))</f>
        <v>0</v>
      </c>
      <c r="P76" s="256">
        <f ca="1">SUMIF(INDIRECT(ADDRESS(3,9+ROWS(CUT_LIST)+2,,,"Sensis Vectors ALL")):INDIRECT(ADDRESS(3+ROWS(CORR_MATRIX)-1,9+ROWS(CUT_LIST)+2,,,"Sensis Vectors ALL")),"YC"&amp;$H76&amp;P$1,INDIRECT(ADDRESS(3,$I76,,,"Sensis Vectors ALL")):INDIRECT(ADDRESS(3+ROWS(CORR_MATRIX)-1,$I76,,,"Sensis Vectors ALL")))</f>
        <v>0</v>
      </c>
      <c r="Q76" s="256">
        <f ca="1">SUMIF(INDIRECT(ADDRESS(3,9+ROWS(CUT_LIST)+2,,,"Sensis Vectors ALL")):INDIRECT(ADDRESS(3+ROWS(CORR_MATRIX)-1,9+ROWS(CUT_LIST)+2,,,"Sensis Vectors ALL")),"YC"&amp;$H76&amp;Q$1,INDIRECT(ADDRESS(3,$I76,,,"Sensis Vectors ALL")):INDIRECT(ADDRESS(3+ROWS(CORR_MATRIX)-1,$I76,,,"Sensis Vectors ALL")))</f>
        <v>0</v>
      </c>
      <c r="R76" s="256">
        <f ca="1">SUMIF(INDIRECT(ADDRESS(3,9+ROWS(CUT_LIST)+2,,,"Sensis Vectors ALL")):INDIRECT(ADDRESS(3+ROWS(CORR_MATRIX)-1,9+ROWS(CUT_LIST)+2,,,"Sensis Vectors ALL")),"YC"&amp;$H76&amp;R$1,INDIRECT(ADDRESS(3,$I76,,,"Sensis Vectors ALL")):INDIRECT(ADDRESS(3+ROWS(CORR_MATRIX)-1,$I76,,,"Sensis Vectors ALL")))</f>
        <v>0</v>
      </c>
      <c r="S76" s="256">
        <f ca="1">SUMIF(INDIRECT(ADDRESS(3,9+ROWS(CUT_LIST)+2,,,"Sensis Vectors ALL")):INDIRECT(ADDRESS(3+ROWS(CORR_MATRIX)-1,9+ROWS(CUT_LIST)+2,,,"Sensis Vectors ALL")),"YC"&amp;$H76&amp;S$1,INDIRECT(ADDRESS(3,$I76,,,"Sensis Vectors ALL")):INDIRECT(ADDRESS(3+ROWS(CORR_MATRIX)-1,$I76,,,"Sensis Vectors ALL")))</f>
        <v>0</v>
      </c>
      <c r="T76" s="256">
        <f ca="1">SUMIF(INDIRECT(ADDRESS(3,9+ROWS(CUT_LIST)+2,,,"Sensis Vectors ALL")):INDIRECT(ADDRESS(3+ROWS(CORR_MATRIX)-1,9+ROWS(CUT_LIST)+2,,,"Sensis Vectors ALL")),"YC"&amp;$H76&amp;T$1,INDIRECT(ADDRESS(3,$I76,,,"Sensis Vectors ALL")):INDIRECT(ADDRESS(3+ROWS(CORR_MATRIX)-1,$I76,,,"Sensis Vectors ALL")))</f>
        <v>0</v>
      </c>
      <c r="U76" s="256">
        <f ca="1">SUMIF(INDIRECT(ADDRESS(3,9+ROWS(CUT_LIST)+2,,,"Sensis Vectors ALL")):INDIRECT(ADDRESS(3+ROWS(CORR_MATRIX)-1,9+ROWS(CUT_LIST)+2,,,"Sensis Vectors ALL")),"YC"&amp;$H76&amp;U$1,INDIRECT(ADDRESS(3,$I76,,,"Sensis Vectors ALL")):INDIRECT(ADDRESS(3+ROWS(CORR_MATRIX)-1,$I76,,,"Sensis Vectors ALL")))</f>
        <v>0</v>
      </c>
      <c r="V76" s="256">
        <f ca="1">SUMIF(INDIRECT(ADDRESS(3,9+ROWS(CUT_LIST)+2,,,"Sensis Vectors ALL")):INDIRECT(ADDRESS(3+ROWS(CORR_MATRIX)-1,9+ROWS(CUT_LIST)+2,,,"Sensis Vectors ALL")),"YC"&amp;$H76&amp;V$1,INDIRECT(ADDRESS(3,$I76,,,"Sensis Vectors ALL")):INDIRECT(ADDRESS(3+ROWS(CORR_MATRIX)-1,$I76,,,"Sensis Vectors ALL")))</f>
        <v>0</v>
      </c>
    </row>
    <row r="77" spans="1:22" x14ac:dyDescent="0.2">
      <c r="A77" s="63">
        <v>31</v>
      </c>
      <c r="B77" s="63"/>
      <c r="C77" s="63"/>
      <c r="D77" s="63" t="s">
        <v>285</v>
      </c>
      <c r="E77" s="63"/>
      <c r="F77" s="63"/>
      <c r="G77" s="63"/>
      <c r="H77" s="63" t="s">
        <v>31</v>
      </c>
      <c r="I77" s="63">
        <f t="shared" si="4"/>
        <v>41</v>
      </c>
      <c r="J77" s="63" t="str">
        <f t="shared" si="5"/>
        <v>31JPY</v>
      </c>
      <c r="K77" s="256">
        <f ca="1">SUMIF(INDIRECT(ADDRESS(3,9+ROWS(CUT_LIST)+2,,,"Sensis Vectors ALL")):INDIRECT(ADDRESS(3+ROWS(CORR_MATRIX)-1,9+ROWS(CUT_LIST)+2,,,"Sensis Vectors ALL")),"YC"&amp;$H77&amp;K$1,INDIRECT(ADDRESS(3,$I77,,,"Sensis Vectors ALL")):INDIRECT(ADDRESS(3+ROWS(CORR_MATRIX)-1,$I77,,,"Sensis Vectors ALL")))</f>
        <v>0</v>
      </c>
      <c r="L77" s="256">
        <f ca="1">SUMIF(INDIRECT(ADDRESS(3,9+ROWS(CUT_LIST)+2,,,"Sensis Vectors ALL")):INDIRECT(ADDRESS(3+ROWS(CORR_MATRIX)-1,9+ROWS(CUT_LIST)+2,,,"Sensis Vectors ALL")),"YC"&amp;$H77&amp;L$1,INDIRECT(ADDRESS(3,$I77,,,"Sensis Vectors ALL")):INDIRECT(ADDRESS(3+ROWS(CORR_MATRIX)-1,$I77,,,"Sensis Vectors ALL")))</f>
        <v>0</v>
      </c>
      <c r="M77" s="256">
        <f ca="1">SUMIF(INDIRECT(ADDRESS(3,9+ROWS(CUT_LIST)+2,,,"Sensis Vectors ALL")):INDIRECT(ADDRESS(3+ROWS(CORR_MATRIX)-1,9+ROWS(CUT_LIST)+2,,,"Sensis Vectors ALL")),"YC"&amp;$H77&amp;M$1,INDIRECT(ADDRESS(3,$I77,,,"Sensis Vectors ALL")):INDIRECT(ADDRESS(3+ROWS(CORR_MATRIX)-1,$I77,,,"Sensis Vectors ALL")))</f>
        <v>0</v>
      </c>
      <c r="N77" s="256">
        <f ca="1">SUMIF(INDIRECT(ADDRESS(3,9+ROWS(CUT_LIST)+2,,,"Sensis Vectors ALL")):INDIRECT(ADDRESS(3+ROWS(CORR_MATRIX)-1,9+ROWS(CUT_LIST)+2,,,"Sensis Vectors ALL")),"YC"&amp;$H77&amp;N$1,INDIRECT(ADDRESS(3,$I77,,,"Sensis Vectors ALL")):INDIRECT(ADDRESS(3+ROWS(CORR_MATRIX)-1,$I77,,,"Sensis Vectors ALL")))</f>
        <v>0</v>
      </c>
      <c r="O77" s="256">
        <f ca="1">SUMIF(INDIRECT(ADDRESS(3,9+ROWS(CUT_LIST)+2,,,"Sensis Vectors ALL")):INDIRECT(ADDRESS(3+ROWS(CORR_MATRIX)-1,9+ROWS(CUT_LIST)+2,,,"Sensis Vectors ALL")),"YC"&amp;$H77&amp;O$1,INDIRECT(ADDRESS(3,$I77,,,"Sensis Vectors ALL")):INDIRECT(ADDRESS(3+ROWS(CORR_MATRIX)-1,$I77,,,"Sensis Vectors ALL")))</f>
        <v>0</v>
      </c>
      <c r="P77" s="256">
        <f ca="1">SUMIF(INDIRECT(ADDRESS(3,9+ROWS(CUT_LIST)+2,,,"Sensis Vectors ALL")):INDIRECT(ADDRESS(3+ROWS(CORR_MATRIX)-1,9+ROWS(CUT_LIST)+2,,,"Sensis Vectors ALL")),"YC"&amp;$H77&amp;P$1,INDIRECT(ADDRESS(3,$I77,,,"Sensis Vectors ALL")):INDIRECT(ADDRESS(3+ROWS(CORR_MATRIX)-1,$I77,,,"Sensis Vectors ALL")))</f>
        <v>0</v>
      </c>
      <c r="Q77" s="256">
        <f ca="1">SUMIF(INDIRECT(ADDRESS(3,9+ROWS(CUT_LIST)+2,,,"Sensis Vectors ALL")):INDIRECT(ADDRESS(3+ROWS(CORR_MATRIX)-1,9+ROWS(CUT_LIST)+2,,,"Sensis Vectors ALL")),"YC"&amp;$H77&amp;Q$1,INDIRECT(ADDRESS(3,$I77,,,"Sensis Vectors ALL")):INDIRECT(ADDRESS(3+ROWS(CORR_MATRIX)-1,$I77,,,"Sensis Vectors ALL")))</f>
        <v>0</v>
      </c>
      <c r="R77" s="256">
        <f ca="1">SUMIF(INDIRECT(ADDRESS(3,9+ROWS(CUT_LIST)+2,,,"Sensis Vectors ALL")):INDIRECT(ADDRESS(3+ROWS(CORR_MATRIX)-1,9+ROWS(CUT_LIST)+2,,,"Sensis Vectors ALL")),"YC"&amp;$H77&amp;R$1,INDIRECT(ADDRESS(3,$I77,,,"Sensis Vectors ALL")):INDIRECT(ADDRESS(3+ROWS(CORR_MATRIX)-1,$I77,,,"Sensis Vectors ALL")))</f>
        <v>0</v>
      </c>
      <c r="S77" s="256">
        <f ca="1">SUMIF(INDIRECT(ADDRESS(3,9+ROWS(CUT_LIST)+2,,,"Sensis Vectors ALL")):INDIRECT(ADDRESS(3+ROWS(CORR_MATRIX)-1,9+ROWS(CUT_LIST)+2,,,"Sensis Vectors ALL")),"YC"&amp;$H77&amp;S$1,INDIRECT(ADDRESS(3,$I77,,,"Sensis Vectors ALL")):INDIRECT(ADDRESS(3+ROWS(CORR_MATRIX)-1,$I77,,,"Sensis Vectors ALL")))</f>
        <v>0</v>
      </c>
      <c r="T77" s="256">
        <f ca="1">SUMIF(INDIRECT(ADDRESS(3,9+ROWS(CUT_LIST)+2,,,"Sensis Vectors ALL")):INDIRECT(ADDRESS(3+ROWS(CORR_MATRIX)-1,9+ROWS(CUT_LIST)+2,,,"Sensis Vectors ALL")),"YC"&amp;$H77&amp;T$1,INDIRECT(ADDRESS(3,$I77,,,"Sensis Vectors ALL")):INDIRECT(ADDRESS(3+ROWS(CORR_MATRIX)-1,$I77,,,"Sensis Vectors ALL")))</f>
        <v>0</v>
      </c>
      <c r="U77" s="256">
        <f ca="1">SUMIF(INDIRECT(ADDRESS(3,9+ROWS(CUT_LIST)+2,,,"Sensis Vectors ALL")):INDIRECT(ADDRESS(3+ROWS(CORR_MATRIX)-1,9+ROWS(CUT_LIST)+2,,,"Sensis Vectors ALL")),"YC"&amp;$H77&amp;U$1,INDIRECT(ADDRESS(3,$I77,,,"Sensis Vectors ALL")):INDIRECT(ADDRESS(3+ROWS(CORR_MATRIX)-1,$I77,,,"Sensis Vectors ALL")))</f>
        <v>0</v>
      </c>
      <c r="V77" s="256">
        <f ca="1">SUMIF(INDIRECT(ADDRESS(3,9+ROWS(CUT_LIST)+2,,,"Sensis Vectors ALL")):INDIRECT(ADDRESS(3+ROWS(CORR_MATRIX)-1,9+ROWS(CUT_LIST)+2,,,"Sensis Vectors ALL")),"YC"&amp;$H77&amp;V$1,INDIRECT(ADDRESS(3,$I77,,,"Sensis Vectors ALL")):INDIRECT(ADDRESS(3+ROWS(CORR_MATRIX)-1,$I77,,,"Sensis Vectors ALL")))</f>
        <v>0</v>
      </c>
    </row>
    <row r="78" spans="1:22" x14ac:dyDescent="0.2">
      <c r="A78" s="63">
        <v>31</v>
      </c>
      <c r="B78" s="63"/>
      <c r="C78" s="63"/>
      <c r="D78" s="63" t="s">
        <v>285</v>
      </c>
      <c r="E78" s="63"/>
      <c r="F78" s="63"/>
      <c r="G78" s="63"/>
      <c r="H78" s="63" t="s">
        <v>16</v>
      </c>
      <c r="I78" s="63">
        <f t="shared" si="4"/>
        <v>41</v>
      </c>
      <c r="J78" s="63" t="str">
        <f t="shared" si="5"/>
        <v>31USD</v>
      </c>
      <c r="K78" s="256">
        <f ca="1">SUMIF(INDIRECT(ADDRESS(3,9+ROWS(CUT_LIST)+2,,,"Sensis Vectors ALL")):INDIRECT(ADDRESS(3+ROWS(CORR_MATRIX)-1,9+ROWS(CUT_LIST)+2,,,"Sensis Vectors ALL")),"YC"&amp;$H78&amp;K$1,INDIRECT(ADDRESS(3,$I78,,,"Sensis Vectors ALL")):INDIRECT(ADDRESS(3+ROWS(CORR_MATRIX)-1,$I78,,,"Sensis Vectors ALL")))</f>
        <v>0</v>
      </c>
      <c r="L78" s="256">
        <f ca="1">SUMIF(INDIRECT(ADDRESS(3,9+ROWS(CUT_LIST)+2,,,"Sensis Vectors ALL")):INDIRECT(ADDRESS(3+ROWS(CORR_MATRIX)-1,9+ROWS(CUT_LIST)+2,,,"Sensis Vectors ALL")),"YC"&amp;$H78&amp;L$1,INDIRECT(ADDRESS(3,$I78,,,"Sensis Vectors ALL")):INDIRECT(ADDRESS(3+ROWS(CORR_MATRIX)-1,$I78,,,"Sensis Vectors ALL")))</f>
        <v>0</v>
      </c>
      <c r="M78" s="256">
        <f ca="1">SUMIF(INDIRECT(ADDRESS(3,9+ROWS(CUT_LIST)+2,,,"Sensis Vectors ALL")):INDIRECT(ADDRESS(3+ROWS(CORR_MATRIX)-1,9+ROWS(CUT_LIST)+2,,,"Sensis Vectors ALL")),"YC"&amp;$H78&amp;M$1,INDIRECT(ADDRESS(3,$I78,,,"Sensis Vectors ALL")):INDIRECT(ADDRESS(3+ROWS(CORR_MATRIX)-1,$I78,,,"Sensis Vectors ALL")))</f>
        <v>0</v>
      </c>
      <c r="N78" s="256">
        <f ca="1">SUMIF(INDIRECT(ADDRESS(3,9+ROWS(CUT_LIST)+2,,,"Sensis Vectors ALL")):INDIRECT(ADDRESS(3+ROWS(CORR_MATRIX)-1,9+ROWS(CUT_LIST)+2,,,"Sensis Vectors ALL")),"YC"&amp;$H78&amp;N$1,INDIRECT(ADDRESS(3,$I78,,,"Sensis Vectors ALL")):INDIRECT(ADDRESS(3+ROWS(CORR_MATRIX)-1,$I78,,,"Sensis Vectors ALL")))</f>
        <v>0</v>
      </c>
      <c r="O78" s="256">
        <f ca="1">SUMIF(INDIRECT(ADDRESS(3,9+ROWS(CUT_LIST)+2,,,"Sensis Vectors ALL")):INDIRECT(ADDRESS(3+ROWS(CORR_MATRIX)-1,9+ROWS(CUT_LIST)+2,,,"Sensis Vectors ALL")),"YC"&amp;$H78&amp;O$1,INDIRECT(ADDRESS(3,$I78,,,"Sensis Vectors ALL")):INDIRECT(ADDRESS(3+ROWS(CORR_MATRIX)-1,$I78,,,"Sensis Vectors ALL")))</f>
        <v>0</v>
      </c>
      <c r="P78" s="256">
        <f ca="1">SUMIF(INDIRECT(ADDRESS(3,9+ROWS(CUT_LIST)+2,,,"Sensis Vectors ALL")):INDIRECT(ADDRESS(3+ROWS(CORR_MATRIX)-1,9+ROWS(CUT_LIST)+2,,,"Sensis Vectors ALL")),"YC"&amp;$H78&amp;P$1,INDIRECT(ADDRESS(3,$I78,,,"Sensis Vectors ALL")):INDIRECT(ADDRESS(3+ROWS(CORR_MATRIX)-1,$I78,,,"Sensis Vectors ALL")))</f>
        <v>0</v>
      </c>
      <c r="Q78" s="256">
        <f ca="1">SUMIF(INDIRECT(ADDRESS(3,9+ROWS(CUT_LIST)+2,,,"Sensis Vectors ALL")):INDIRECT(ADDRESS(3+ROWS(CORR_MATRIX)-1,9+ROWS(CUT_LIST)+2,,,"Sensis Vectors ALL")),"YC"&amp;$H78&amp;Q$1,INDIRECT(ADDRESS(3,$I78,,,"Sensis Vectors ALL")):INDIRECT(ADDRESS(3+ROWS(CORR_MATRIX)-1,$I78,,,"Sensis Vectors ALL")))</f>
        <v>0</v>
      </c>
      <c r="R78" s="256">
        <f ca="1">SUMIF(INDIRECT(ADDRESS(3,9+ROWS(CUT_LIST)+2,,,"Sensis Vectors ALL")):INDIRECT(ADDRESS(3+ROWS(CORR_MATRIX)-1,9+ROWS(CUT_LIST)+2,,,"Sensis Vectors ALL")),"YC"&amp;$H78&amp;R$1,INDIRECT(ADDRESS(3,$I78,,,"Sensis Vectors ALL")):INDIRECT(ADDRESS(3+ROWS(CORR_MATRIX)-1,$I78,,,"Sensis Vectors ALL")))</f>
        <v>0</v>
      </c>
      <c r="S78" s="256">
        <f ca="1">SUMIF(INDIRECT(ADDRESS(3,9+ROWS(CUT_LIST)+2,,,"Sensis Vectors ALL")):INDIRECT(ADDRESS(3+ROWS(CORR_MATRIX)-1,9+ROWS(CUT_LIST)+2,,,"Sensis Vectors ALL")),"YC"&amp;$H78&amp;S$1,INDIRECT(ADDRESS(3,$I78,,,"Sensis Vectors ALL")):INDIRECT(ADDRESS(3+ROWS(CORR_MATRIX)-1,$I78,,,"Sensis Vectors ALL")))</f>
        <v>0</v>
      </c>
      <c r="T78" s="256">
        <f ca="1">SUMIF(INDIRECT(ADDRESS(3,9+ROWS(CUT_LIST)+2,,,"Sensis Vectors ALL")):INDIRECT(ADDRESS(3+ROWS(CORR_MATRIX)-1,9+ROWS(CUT_LIST)+2,,,"Sensis Vectors ALL")),"YC"&amp;$H78&amp;T$1,INDIRECT(ADDRESS(3,$I78,,,"Sensis Vectors ALL")):INDIRECT(ADDRESS(3+ROWS(CORR_MATRIX)-1,$I78,,,"Sensis Vectors ALL")))</f>
        <v>0</v>
      </c>
      <c r="U78" s="256">
        <f ca="1">SUMIF(INDIRECT(ADDRESS(3,9+ROWS(CUT_LIST)+2,,,"Sensis Vectors ALL")):INDIRECT(ADDRESS(3+ROWS(CORR_MATRIX)-1,9+ROWS(CUT_LIST)+2,,,"Sensis Vectors ALL")),"YC"&amp;$H78&amp;U$1,INDIRECT(ADDRESS(3,$I78,,,"Sensis Vectors ALL")):INDIRECT(ADDRESS(3+ROWS(CORR_MATRIX)-1,$I78,,,"Sensis Vectors ALL")))</f>
        <v>0</v>
      </c>
      <c r="V78" s="256">
        <f ca="1">SUMIF(INDIRECT(ADDRESS(3,9+ROWS(CUT_LIST)+2,,,"Sensis Vectors ALL")):INDIRECT(ADDRESS(3+ROWS(CORR_MATRIX)-1,9+ROWS(CUT_LIST)+2,,,"Sensis Vectors ALL")),"YC"&amp;$H78&amp;V$1,INDIRECT(ADDRESS(3,$I78,,,"Sensis Vectors ALL")):INDIRECT(ADDRESS(3+ROWS(CORR_MATRIX)-1,$I78,,,"Sensis Vectors ALL")))</f>
        <v>0</v>
      </c>
    </row>
    <row r="79" spans="1:22" x14ac:dyDescent="0.2">
      <c r="A79" s="31">
        <v>34</v>
      </c>
      <c r="B79" s="62">
        <v>4</v>
      </c>
      <c r="C79" s="66" t="s">
        <v>142</v>
      </c>
      <c r="D79" s="66" t="s">
        <v>286</v>
      </c>
      <c r="E79" s="66" t="s">
        <v>173</v>
      </c>
      <c r="F79" s="66" t="s">
        <v>179</v>
      </c>
      <c r="G79" s="95">
        <v>710</v>
      </c>
      <c r="H79" s="73" t="s">
        <v>24</v>
      </c>
      <c r="I79">
        <f t="shared" si="4"/>
        <v>44</v>
      </c>
      <c r="J79" t="str">
        <f t="shared" si="5"/>
        <v>34ALL</v>
      </c>
      <c r="K79" s="257">
        <f ca="1">SUMIF(INDIRECT(ADDRESS(3,9+ROWS(CUT_LIST)+1,,,"Sensis Vectors ALL")):INDIRECT(ADDRESS(3+ROWS(CORR_MATRIX)-1,9+ROWS(CUT_LIST)+1,,,"Sensis Vectors ALL")),"YC"&amp;K$1,INDIRECT(ADDRESS(3,$I79,,,"Sensis Vectors ALL")):INDIRECT(ADDRESS(3+ROWS(CORR_MATRIX)-1,$I79,,,"Sensis Vectors ALL")))</f>
        <v>-259.45</v>
      </c>
      <c r="L79" s="257">
        <f ca="1">SUMIF(INDIRECT(ADDRESS(3,9+ROWS(CUT_LIST)+1,,,"Sensis Vectors ALL")):INDIRECT(ADDRESS(3+ROWS(CORR_MATRIX)-1,9+ROWS(CUT_LIST)+1,,,"Sensis Vectors ALL")),"YC"&amp;L$1,INDIRECT(ADDRESS(3,$I79,,,"Sensis Vectors ALL")):INDIRECT(ADDRESS(3+ROWS(CORR_MATRIX)-1,$I79,,,"Sensis Vectors ALL")))</f>
        <v>-253.16</v>
      </c>
      <c r="M79" s="257">
        <f ca="1">SUMIF(INDIRECT(ADDRESS(3,9+ROWS(CUT_LIST)+1,,,"Sensis Vectors ALL")):INDIRECT(ADDRESS(3+ROWS(CORR_MATRIX)-1,9+ROWS(CUT_LIST)+1,,,"Sensis Vectors ALL")),"YC"&amp;M$1,INDIRECT(ADDRESS(3,$I79,,,"Sensis Vectors ALL")):INDIRECT(ADDRESS(3+ROWS(CORR_MATRIX)-1,$I79,,,"Sensis Vectors ALL")))</f>
        <v>-280.99</v>
      </c>
      <c r="N79" s="257">
        <f ca="1">SUMIF(INDIRECT(ADDRESS(3,9+ROWS(CUT_LIST)+1,,,"Sensis Vectors ALL")):INDIRECT(ADDRESS(3+ROWS(CORR_MATRIX)-1,9+ROWS(CUT_LIST)+1,,,"Sensis Vectors ALL")),"YC"&amp;N$1,INDIRECT(ADDRESS(3,$I79,,,"Sensis Vectors ALL")):INDIRECT(ADDRESS(3+ROWS(CORR_MATRIX)-1,$I79,,,"Sensis Vectors ALL")))</f>
        <v>2.69</v>
      </c>
      <c r="O79" s="257">
        <f ca="1">SUMIF(INDIRECT(ADDRESS(3,9+ROWS(CUT_LIST)+1,,,"Sensis Vectors ALL")):INDIRECT(ADDRESS(3+ROWS(CORR_MATRIX)-1,9+ROWS(CUT_LIST)+1,,,"Sensis Vectors ALL")),"YC"&amp;O$1,INDIRECT(ADDRESS(3,$I79,,,"Sensis Vectors ALL")):INDIRECT(ADDRESS(3+ROWS(CORR_MATRIX)-1,$I79,,,"Sensis Vectors ALL")))</f>
        <v>4.49</v>
      </c>
      <c r="P79" s="257">
        <f ca="1">SUMIF(INDIRECT(ADDRESS(3,9+ROWS(CUT_LIST)+1,,,"Sensis Vectors ALL")):INDIRECT(ADDRESS(3+ROWS(CORR_MATRIX)-1,9+ROWS(CUT_LIST)+1,,,"Sensis Vectors ALL")),"YC"&amp;P$1,INDIRECT(ADDRESS(3,$I79,,,"Sensis Vectors ALL")):INDIRECT(ADDRESS(3+ROWS(CORR_MATRIX)-1,$I79,,,"Sensis Vectors ALL")))</f>
        <v>10.32</v>
      </c>
      <c r="Q79" s="257">
        <f ca="1">SUMIF(INDIRECT(ADDRESS(3,9+ROWS(CUT_LIST)+1,,,"Sensis Vectors ALL")):INDIRECT(ADDRESS(3+ROWS(CORR_MATRIX)-1,9+ROWS(CUT_LIST)+1,,,"Sensis Vectors ALL")),"YC"&amp;Q$1,INDIRECT(ADDRESS(3,$I79,,,"Sensis Vectors ALL")):INDIRECT(ADDRESS(3+ROWS(CORR_MATRIX)-1,$I79,,,"Sensis Vectors ALL")))</f>
        <v>18.399999999999999</v>
      </c>
      <c r="R79" s="257">
        <f ca="1">SUMIF(INDIRECT(ADDRESS(3,9+ROWS(CUT_LIST)+1,,,"Sensis Vectors ALL")):INDIRECT(ADDRESS(3+ROWS(CORR_MATRIX)-1,9+ROWS(CUT_LIST)+1,,,"Sensis Vectors ALL")),"YC"&amp;R$1,INDIRECT(ADDRESS(3,$I79,,,"Sensis Vectors ALL")):INDIRECT(ADDRESS(3+ROWS(CORR_MATRIX)-1,$I79,,,"Sensis Vectors ALL")))</f>
        <v>35.020000000000003</v>
      </c>
      <c r="S79" s="257">
        <f ca="1">SUMIF(INDIRECT(ADDRESS(3,9+ROWS(CUT_LIST)+1,,,"Sensis Vectors ALL")):INDIRECT(ADDRESS(3+ROWS(CORR_MATRIX)-1,9+ROWS(CUT_LIST)+1,,,"Sensis Vectors ALL")),"YC"&amp;S$1,INDIRECT(ADDRESS(3,$I79,,,"Sensis Vectors ALL")):INDIRECT(ADDRESS(3+ROWS(CORR_MATRIX)-1,$I79,,,"Sensis Vectors ALL")))</f>
        <v>42.55</v>
      </c>
      <c r="T79" s="257">
        <f ca="1">SUMIF(INDIRECT(ADDRESS(3,9+ROWS(CUT_LIST)+1,,,"Sensis Vectors ALL")):INDIRECT(ADDRESS(3+ROWS(CORR_MATRIX)-1,9+ROWS(CUT_LIST)+1,,,"Sensis Vectors ALL")),"YC"&amp;T$1,INDIRECT(ADDRESS(3,$I79,,,"Sensis Vectors ALL")):INDIRECT(ADDRESS(3+ROWS(CORR_MATRIX)-1,$I79,,,"Sensis Vectors ALL")))</f>
        <v>5.0199999999999996</v>
      </c>
      <c r="U79" s="257">
        <f ca="1">SUMIF(INDIRECT(ADDRESS(3,9+ROWS(CUT_LIST)+1,,,"Sensis Vectors ALL")):INDIRECT(ADDRESS(3+ROWS(CORR_MATRIX)-1,9+ROWS(CUT_LIST)+1,,,"Sensis Vectors ALL")),"YC"&amp;U$1,INDIRECT(ADDRESS(3,$I79,,,"Sensis Vectors ALL")):INDIRECT(ADDRESS(3+ROWS(CORR_MATRIX)-1,$I79,,,"Sensis Vectors ALL")))</f>
        <v>0</v>
      </c>
      <c r="V79" s="257">
        <f ca="1">SUMIF(INDIRECT(ADDRESS(3,9+ROWS(CUT_LIST)+1,,,"Sensis Vectors ALL")):INDIRECT(ADDRESS(3+ROWS(CORR_MATRIX)-1,9+ROWS(CUT_LIST)+1,,,"Sensis Vectors ALL")),"YC"&amp;V$1,INDIRECT(ADDRESS(3,$I79,,,"Sensis Vectors ALL")):INDIRECT(ADDRESS(3+ROWS(CORR_MATRIX)-1,$I79,,,"Sensis Vectors ALL")))</f>
        <v>0</v>
      </c>
    </row>
    <row r="80" spans="1:22" x14ac:dyDescent="0.2">
      <c r="A80" s="63">
        <v>34</v>
      </c>
      <c r="B80" s="63"/>
      <c r="C80" s="63"/>
      <c r="D80" s="63" t="s">
        <v>286</v>
      </c>
      <c r="E80" s="63"/>
      <c r="F80" s="63"/>
      <c r="G80" s="63"/>
      <c r="H80" s="63" t="s">
        <v>32</v>
      </c>
      <c r="I80" s="63">
        <f t="shared" si="4"/>
        <v>44</v>
      </c>
      <c r="J80" s="63" t="str">
        <f t="shared" si="5"/>
        <v>34AUD</v>
      </c>
      <c r="K80" s="256">
        <f ca="1">SUMIF(INDIRECT(ADDRESS(3,9+ROWS(CUT_LIST)+2,,,"Sensis Vectors ALL")):INDIRECT(ADDRESS(3+ROWS(CORR_MATRIX)-1,9+ROWS(CUT_LIST)+2,,,"Sensis Vectors ALL")),"YC"&amp;$H80&amp;K$1,INDIRECT(ADDRESS(3,$I80,,,"Sensis Vectors ALL")):INDIRECT(ADDRESS(3+ROWS(CORR_MATRIX)-1,$I80,,,"Sensis Vectors ALL")))</f>
        <v>0</v>
      </c>
      <c r="L80" s="256">
        <f ca="1">SUMIF(INDIRECT(ADDRESS(3,9+ROWS(CUT_LIST)+2,,,"Sensis Vectors ALL")):INDIRECT(ADDRESS(3+ROWS(CORR_MATRIX)-1,9+ROWS(CUT_LIST)+2,,,"Sensis Vectors ALL")),"YC"&amp;$H80&amp;L$1,INDIRECT(ADDRESS(3,$I80,,,"Sensis Vectors ALL")):INDIRECT(ADDRESS(3+ROWS(CORR_MATRIX)-1,$I80,,,"Sensis Vectors ALL")))</f>
        <v>0</v>
      </c>
      <c r="M80" s="256">
        <f ca="1">SUMIF(INDIRECT(ADDRESS(3,9+ROWS(CUT_LIST)+2,,,"Sensis Vectors ALL")):INDIRECT(ADDRESS(3+ROWS(CORR_MATRIX)-1,9+ROWS(CUT_LIST)+2,,,"Sensis Vectors ALL")),"YC"&amp;$H80&amp;M$1,INDIRECT(ADDRESS(3,$I80,,,"Sensis Vectors ALL")):INDIRECT(ADDRESS(3+ROWS(CORR_MATRIX)-1,$I80,,,"Sensis Vectors ALL")))</f>
        <v>0</v>
      </c>
      <c r="N80" s="256">
        <f ca="1">SUMIF(INDIRECT(ADDRESS(3,9+ROWS(CUT_LIST)+2,,,"Sensis Vectors ALL")):INDIRECT(ADDRESS(3+ROWS(CORR_MATRIX)-1,9+ROWS(CUT_LIST)+2,,,"Sensis Vectors ALL")),"YC"&amp;$H80&amp;N$1,INDIRECT(ADDRESS(3,$I80,,,"Sensis Vectors ALL")):INDIRECT(ADDRESS(3+ROWS(CORR_MATRIX)-1,$I80,,,"Sensis Vectors ALL")))</f>
        <v>0</v>
      </c>
      <c r="O80" s="256">
        <f ca="1">SUMIF(INDIRECT(ADDRESS(3,9+ROWS(CUT_LIST)+2,,,"Sensis Vectors ALL")):INDIRECT(ADDRESS(3+ROWS(CORR_MATRIX)-1,9+ROWS(CUT_LIST)+2,,,"Sensis Vectors ALL")),"YC"&amp;$H80&amp;O$1,INDIRECT(ADDRESS(3,$I80,,,"Sensis Vectors ALL")):INDIRECT(ADDRESS(3+ROWS(CORR_MATRIX)-1,$I80,,,"Sensis Vectors ALL")))</f>
        <v>0</v>
      </c>
      <c r="P80" s="256">
        <f ca="1">SUMIF(INDIRECT(ADDRESS(3,9+ROWS(CUT_LIST)+2,,,"Sensis Vectors ALL")):INDIRECT(ADDRESS(3+ROWS(CORR_MATRIX)-1,9+ROWS(CUT_LIST)+2,,,"Sensis Vectors ALL")),"YC"&amp;$H80&amp;P$1,INDIRECT(ADDRESS(3,$I80,,,"Sensis Vectors ALL")):INDIRECT(ADDRESS(3+ROWS(CORR_MATRIX)-1,$I80,,,"Sensis Vectors ALL")))</f>
        <v>0</v>
      </c>
      <c r="Q80" s="256">
        <f ca="1">SUMIF(INDIRECT(ADDRESS(3,9+ROWS(CUT_LIST)+2,,,"Sensis Vectors ALL")):INDIRECT(ADDRESS(3+ROWS(CORR_MATRIX)-1,9+ROWS(CUT_LIST)+2,,,"Sensis Vectors ALL")),"YC"&amp;$H80&amp;Q$1,INDIRECT(ADDRESS(3,$I80,,,"Sensis Vectors ALL")):INDIRECT(ADDRESS(3+ROWS(CORR_MATRIX)-1,$I80,,,"Sensis Vectors ALL")))</f>
        <v>0</v>
      </c>
      <c r="R80" s="256">
        <f ca="1">SUMIF(INDIRECT(ADDRESS(3,9+ROWS(CUT_LIST)+2,,,"Sensis Vectors ALL")):INDIRECT(ADDRESS(3+ROWS(CORR_MATRIX)-1,9+ROWS(CUT_LIST)+2,,,"Sensis Vectors ALL")),"YC"&amp;$H80&amp;R$1,INDIRECT(ADDRESS(3,$I80,,,"Sensis Vectors ALL")):INDIRECT(ADDRESS(3+ROWS(CORR_MATRIX)-1,$I80,,,"Sensis Vectors ALL")))</f>
        <v>0</v>
      </c>
      <c r="S80" s="256">
        <f ca="1">SUMIF(INDIRECT(ADDRESS(3,9+ROWS(CUT_LIST)+2,,,"Sensis Vectors ALL")):INDIRECT(ADDRESS(3+ROWS(CORR_MATRIX)-1,9+ROWS(CUT_LIST)+2,,,"Sensis Vectors ALL")),"YC"&amp;$H80&amp;S$1,INDIRECT(ADDRESS(3,$I80,,,"Sensis Vectors ALL")):INDIRECT(ADDRESS(3+ROWS(CORR_MATRIX)-1,$I80,,,"Sensis Vectors ALL")))</f>
        <v>0</v>
      </c>
      <c r="T80" s="256">
        <f ca="1">SUMIF(INDIRECT(ADDRESS(3,9+ROWS(CUT_LIST)+2,,,"Sensis Vectors ALL")):INDIRECT(ADDRESS(3+ROWS(CORR_MATRIX)-1,9+ROWS(CUT_LIST)+2,,,"Sensis Vectors ALL")),"YC"&amp;$H80&amp;T$1,INDIRECT(ADDRESS(3,$I80,,,"Sensis Vectors ALL")):INDIRECT(ADDRESS(3+ROWS(CORR_MATRIX)-1,$I80,,,"Sensis Vectors ALL")))</f>
        <v>0</v>
      </c>
      <c r="U80" s="256">
        <f ca="1">SUMIF(INDIRECT(ADDRESS(3,9+ROWS(CUT_LIST)+2,,,"Sensis Vectors ALL")):INDIRECT(ADDRESS(3+ROWS(CORR_MATRIX)-1,9+ROWS(CUT_LIST)+2,,,"Sensis Vectors ALL")),"YC"&amp;$H80&amp;U$1,INDIRECT(ADDRESS(3,$I80,,,"Sensis Vectors ALL")):INDIRECT(ADDRESS(3+ROWS(CORR_MATRIX)-1,$I80,,,"Sensis Vectors ALL")))</f>
        <v>0</v>
      </c>
      <c r="V80" s="256">
        <f ca="1">SUMIF(INDIRECT(ADDRESS(3,9+ROWS(CUT_LIST)+2,,,"Sensis Vectors ALL")):INDIRECT(ADDRESS(3+ROWS(CORR_MATRIX)-1,9+ROWS(CUT_LIST)+2,,,"Sensis Vectors ALL")),"YC"&amp;$H80&amp;V$1,INDIRECT(ADDRESS(3,$I80,,,"Sensis Vectors ALL")):INDIRECT(ADDRESS(3+ROWS(CORR_MATRIX)-1,$I80,,,"Sensis Vectors ALL")))</f>
        <v>0</v>
      </c>
    </row>
    <row r="81" spans="1:22" x14ac:dyDescent="0.2">
      <c r="A81" s="63">
        <v>34</v>
      </c>
      <c r="B81" s="63"/>
      <c r="C81" s="63"/>
      <c r="D81" s="63" t="s">
        <v>286</v>
      </c>
      <c r="E81" s="63"/>
      <c r="F81" s="63"/>
      <c r="G81" s="63"/>
      <c r="H81" s="63" t="s">
        <v>9</v>
      </c>
      <c r="I81" s="63">
        <f t="shared" si="4"/>
        <v>44</v>
      </c>
      <c r="J81" s="63" t="str">
        <f t="shared" si="5"/>
        <v>34CAD</v>
      </c>
      <c r="K81" s="256">
        <f ca="1">SUMIF(INDIRECT(ADDRESS(3,9+ROWS(CUT_LIST)+2,,,"Sensis Vectors ALL")):INDIRECT(ADDRESS(3+ROWS(CORR_MATRIX)-1,9+ROWS(CUT_LIST)+2,,,"Sensis Vectors ALL")),"YC"&amp;$H81&amp;K$1,INDIRECT(ADDRESS(3,$I81,,,"Sensis Vectors ALL")):INDIRECT(ADDRESS(3+ROWS(CORR_MATRIX)-1,$I81,,,"Sensis Vectors ALL")))</f>
        <v>0</v>
      </c>
      <c r="L81" s="256">
        <f ca="1">SUMIF(INDIRECT(ADDRESS(3,9+ROWS(CUT_LIST)+2,,,"Sensis Vectors ALL")):INDIRECT(ADDRESS(3+ROWS(CORR_MATRIX)-1,9+ROWS(CUT_LIST)+2,,,"Sensis Vectors ALL")),"YC"&amp;$H81&amp;L$1,INDIRECT(ADDRESS(3,$I81,,,"Sensis Vectors ALL")):INDIRECT(ADDRESS(3+ROWS(CORR_MATRIX)-1,$I81,,,"Sensis Vectors ALL")))</f>
        <v>0</v>
      </c>
      <c r="M81" s="256">
        <f ca="1">SUMIF(INDIRECT(ADDRESS(3,9+ROWS(CUT_LIST)+2,,,"Sensis Vectors ALL")):INDIRECT(ADDRESS(3+ROWS(CORR_MATRIX)-1,9+ROWS(CUT_LIST)+2,,,"Sensis Vectors ALL")),"YC"&amp;$H81&amp;M$1,INDIRECT(ADDRESS(3,$I81,,,"Sensis Vectors ALL")):INDIRECT(ADDRESS(3+ROWS(CORR_MATRIX)-1,$I81,,,"Sensis Vectors ALL")))</f>
        <v>0</v>
      </c>
      <c r="N81" s="256">
        <f ca="1">SUMIF(INDIRECT(ADDRESS(3,9+ROWS(CUT_LIST)+2,,,"Sensis Vectors ALL")):INDIRECT(ADDRESS(3+ROWS(CORR_MATRIX)-1,9+ROWS(CUT_LIST)+2,,,"Sensis Vectors ALL")),"YC"&amp;$H81&amp;N$1,INDIRECT(ADDRESS(3,$I81,,,"Sensis Vectors ALL")):INDIRECT(ADDRESS(3+ROWS(CORR_MATRIX)-1,$I81,,,"Sensis Vectors ALL")))</f>
        <v>0</v>
      </c>
      <c r="O81" s="256">
        <f ca="1">SUMIF(INDIRECT(ADDRESS(3,9+ROWS(CUT_LIST)+2,,,"Sensis Vectors ALL")):INDIRECT(ADDRESS(3+ROWS(CORR_MATRIX)-1,9+ROWS(CUT_LIST)+2,,,"Sensis Vectors ALL")),"YC"&amp;$H81&amp;O$1,INDIRECT(ADDRESS(3,$I81,,,"Sensis Vectors ALL")):INDIRECT(ADDRESS(3+ROWS(CORR_MATRIX)-1,$I81,,,"Sensis Vectors ALL")))</f>
        <v>0</v>
      </c>
      <c r="P81" s="256">
        <f ca="1">SUMIF(INDIRECT(ADDRESS(3,9+ROWS(CUT_LIST)+2,,,"Sensis Vectors ALL")):INDIRECT(ADDRESS(3+ROWS(CORR_MATRIX)-1,9+ROWS(CUT_LIST)+2,,,"Sensis Vectors ALL")),"YC"&amp;$H81&amp;P$1,INDIRECT(ADDRESS(3,$I81,,,"Sensis Vectors ALL")):INDIRECT(ADDRESS(3+ROWS(CORR_MATRIX)-1,$I81,,,"Sensis Vectors ALL")))</f>
        <v>0</v>
      </c>
      <c r="Q81" s="256">
        <f ca="1">SUMIF(INDIRECT(ADDRESS(3,9+ROWS(CUT_LIST)+2,,,"Sensis Vectors ALL")):INDIRECT(ADDRESS(3+ROWS(CORR_MATRIX)-1,9+ROWS(CUT_LIST)+2,,,"Sensis Vectors ALL")),"YC"&amp;$H81&amp;Q$1,INDIRECT(ADDRESS(3,$I81,,,"Sensis Vectors ALL")):INDIRECT(ADDRESS(3+ROWS(CORR_MATRIX)-1,$I81,,,"Sensis Vectors ALL")))</f>
        <v>0</v>
      </c>
      <c r="R81" s="256">
        <f ca="1">SUMIF(INDIRECT(ADDRESS(3,9+ROWS(CUT_LIST)+2,,,"Sensis Vectors ALL")):INDIRECT(ADDRESS(3+ROWS(CORR_MATRIX)-1,9+ROWS(CUT_LIST)+2,,,"Sensis Vectors ALL")),"YC"&amp;$H81&amp;R$1,INDIRECT(ADDRESS(3,$I81,,,"Sensis Vectors ALL")):INDIRECT(ADDRESS(3+ROWS(CORR_MATRIX)-1,$I81,,,"Sensis Vectors ALL")))</f>
        <v>0</v>
      </c>
      <c r="S81" s="256">
        <f ca="1">SUMIF(INDIRECT(ADDRESS(3,9+ROWS(CUT_LIST)+2,,,"Sensis Vectors ALL")):INDIRECT(ADDRESS(3+ROWS(CORR_MATRIX)-1,9+ROWS(CUT_LIST)+2,,,"Sensis Vectors ALL")),"YC"&amp;$H81&amp;S$1,INDIRECT(ADDRESS(3,$I81,,,"Sensis Vectors ALL")):INDIRECT(ADDRESS(3+ROWS(CORR_MATRIX)-1,$I81,,,"Sensis Vectors ALL")))</f>
        <v>0</v>
      </c>
      <c r="T81" s="256">
        <f ca="1">SUMIF(INDIRECT(ADDRESS(3,9+ROWS(CUT_LIST)+2,,,"Sensis Vectors ALL")):INDIRECT(ADDRESS(3+ROWS(CORR_MATRIX)-1,9+ROWS(CUT_LIST)+2,,,"Sensis Vectors ALL")),"YC"&amp;$H81&amp;T$1,INDIRECT(ADDRESS(3,$I81,,,"Sensis Vectors ALL")):INDIRECT(ADDRESS(3+ROWS(CORR_MATRIX)-1,$I81,,,"Sensis Vectors ALL")))</f>
        <v>0</v>
      </c>
      <c r="U81" s="256">
        <f ca="1">SUMIF(INDIRECT(ADDRESS(3,9+ROWS(CUT_LIST)+2,,,"Sensis Vectors ALL")):INDIRECT(ADDRESS(3+ROWS(CORR_MATRIX)-1,9+ROWS(CUT_LIST)+2,,,"Sensis Vectors ALL")),"YC"&amp;$H81&amp;U$1,INDIRECT(ADDRESS(3,$I81,,,"Sensis Vectors ALL")):INDIRECT(ADDRESS(3+ROWS(CORR_MATRIX)-1,$I81,,,"Sensis Vectors ALL")))</f>
        <v>0</v>
      </c>
      <c r="V81" s="256">
        <f ca="1">SUMIF(INDIRECT(ADDRESS(3,9+ROWS(CUT_LIST)+2,,,"Sensis Vectors ALL")):INDIRECT(ADDRESS(3+ROWS(CORR_MATRIX)-1,9+ROWS(CUT_LIST)+2,,,"Sensis Vectors ALL")),"YC"&amp;$H81&amp;V$1,INDIRECT(ADDRESS(3,$I81,,,"Sensis Vectors ALL")):INDIRECT(ADDRESS(3+ROWS(CORR_MATRIX)-1,$I81,,,"Sensis Vectors ALL")))</f>
        <v>0</v>
      </c>
    </row>
    <row r="82" spans="1:22" x14ac:dyDescent="0.2">
      <c r="A82" s="63">
        <v>34</v>
      </c>
      <c r="B82" s="63"/>
      <c r="C82" s="63"/>
      <c r="D82" s="63" t="s">
        <v>286</v>
      </c>
      <c r="E82" s="63"/>
      <c r="F82" s="63"/>
      <c r="G82" s="63"/>
      <c r="H82" s="63" t="s">
        <v>18</v>
      </c>
      <c r="I82" s="63">
        <f t="shared" si="4"/>
        <v>44</v>
      </c>
      <c r="J82" s="63" t="str">
        <f t="shared" si="5"/>
        <v>34EUR</v>
      </c>
      <c r="K82" s="256">
        <f ca="1">SUMIF(INDIRECT(ADDRESS(3,9+ROWS(CUT_LIST)+2,,,"Sensis Vectors ALL")):INDIRECT(ADDRESS(3+ROWS(CORR_MATRIX)-1,9+ROWS(CUT_LIST)+2,,,"Sensis Vectors ALL")),"YC"&amp;$H82&amp;K$1,INDIRECT(ADDRESS(3,$I82,,,"Sensis Vectors ALL")):INDIRECT(ADDRESS(3+ROWS(CORR_MATRIX)-1,$I82,,,"Sensis Vectors ALL")))</f>
        <v>0</v>
      </c>
      <c r="L82" s="256">
        <f ca="1">SUMIF(INDIRECT(ADDRESS(3,9+ROWS(CUT_LIST)+2,,,"Sensis Vectors ALL")):INDIRECT(ADDRESS(3+ROWS(CORR_MATRIX)-1,9+ROWS(CUT_LIST)+2,,,"Sensis Vectors ALL")),"YC"&amp;$H82&amp;L$1,INDIRECT(ADDRESS(3,$I82,,,"Sensis Vectors ALL")):INDIRECT(ADDRESS(3+ROWS(CORR_MATRIX)-1,$I82,,,"Sensis Vectors ALL")))</f>
        <v>0</v>
      </c>
      <c r="M82" s="256">
        <f ca="1">SUMIF(INDIRECT(ADDRESS(3,9+ROWS(CUT_LIST)+2,,,"Sensis Vectors ALL")):INDIRECT(ADDRESS(3+ROWS(CORR_MATRIX)-1,9+ROWS(CUT_LIST)+2,,,"Sensis Vectors ALL")),"YC"&amp;$H82&amp;M$1,INDIRECT(ADDRESS(3,$I82,,,"Sensis Vectors ALL")):INDIRECT(ADDRESS(3+ROWS(CORR_MATRIX)-1,$I82,,,"Sensis Vectors ALL")))</f>
        <v>0</v>
      </c>
      <c r="N82" s="256">
        <f ca="1">SUMIF(INDIRECT(ADDRESS(3,9+ROWS(CUT_LIST)+2,,,"Sensis Vectors ALL")):INDIRECT(ADDRESS(3+ROWS(CORR_MATRIX)-1,9+ROWS(CUT_LIST)+2,,,"Sensis Vectors ALL")),"YC"&amp;$H82&amp;N$1,INDIRECT(ADDRESS(3,$I82,,,"Sensis Vectors ALL")):INDIRECT(ADDRESS(3+ROWS(CORR_MATRIX)-1,$I82,,,"Sensis Vectors ALL")))</f>
        <v>0</v>
      </c>
      <c r="O82" s="256">
        <f ca="1">SUMIF(INDIRECT(ADDRESS(3,9+ROWS(CUT_LIST)+2,,,"Sensis Vectors ALL")):INDIRECT(ADDRESS(3+ROWS(CORR_MATRIX)-1,9+ROWS(CUT_LIST)+2,,,"Sensis Vectors ALL")),"YC"&amp;$H82&amp;O$1,INDIRECT(ADDRESS(3,$I82,,,"Sensis Vectors ALL")):INDIRECT(ADDRESS(3+ROWS(CORR_MATRIX)-1,$I82,,,"Sensis Vectors ALL")))</f>
        <v>0</v>
      </c>
      <c r="P82" s="256">
        <f ca="1">SUMIF(INDIRECT(ADDRESS(3,9+ROWS(CUT_LIST)+2,,,"Sensis Vectors ALL")):INDIRECT(ADDRESS(3+ROWS(CORR_MATRIX)-1,9+ROWS(CUT_LIST)+2,,,"Sensis Vectors ALL")),"YC"&amp;$H82&amp;P$1,INDIRECT(ADDRESS(3,$I82,,,"Sensis Vectors ALL")):INDIRECT(ADDRESS(3+ROWS(CORR_MATRIX)-1,$I82,,,"Sensis Vectors ALL")))</f>
        <v>0</v>
      </c>
      <c r="Q82" s="256">
        <f ca="1">SUMIF(INDIRECT(ADDRESS(3,9+ROWS(CUT_LIST)+2,,,"Sensis Vectors ALL")):INDIRECT(ADDRESS(3+ROWS(CORR_MATRIX)-1,9+ROWS(CUT_LIST)+2,,,"Sensis Vectors ALL")),"YC"&amp;$H82&amp;Q$1,INDIRECT(ADDRESS(3,$I82,,,"Sensis Vectors ALL")):INDIRECT(ADDRESS(3+ROWS(CORR_MATRIX)-1,$I82,,,"Sensis Vectors ALL")))</f>
        <v>0</v>
      </c>
      <c r="R82" s="256">
        <f ca="1">SUMIF(INDIRECT(ADDRESS(3,9+ROWS(CUT_LIST)+2,,,"Sensis Vectors ALL")):INDIRECT(ADDRESS(3+ROWS(CORR_MATRIX)-1,9+ROWS(CUT_LIST)+2,,,"Sensis Vectors ALL")),"YC"&amp;$H82&amp;R$1,INDIRECT(ADDRESS(3,$I82,,,"Sensis Vectors ALL")):INDIRECT(ADDRESS(3+ROWS(CORR_MATRIX)-1,$I82,,,"Sensis Vectors ALL")))</f>
        <v>0</v>
      </c>
      <c r="S82" s="256">
        <f ca="1">SUMIF(INDIRECT(ADDRESS(3,9+ROWS(CUT_LIST)+2,,,"Sensis Vectors ALL")):INDIRECT(ADDRESS(3+ROWS(CORR_MATRIX)-1,9+ROWS(CUT_LIST)+2,,,"Sensis Vectors ALL")),"YC"&amp;$H82&amp;S$1,INDIRECT(ADDRESS(3,$I82,,,"Sensis Vectors ALL")):INDIRECT(ADDRESS(3+ROWS(CORR_MATRIX)-1,$I82,,,"Sensis Vectors ALL")))</f>
        <v>0</v>
      </c>
      <c r="T82" s="256">
        <f ca="1">SUMIF(INDIRECT(ADDRESS(3,9+ROWS(CUT_LIST)+2,,,"Sensis Vectors ALL")):INDIRECT(ADDRESS(3+ROWS(CORR_MATRIX)-1,9+ROWS(CUT_LIST)+2,,,"Sensis Vectors ALL")),"YC"&amp;$H82&amp;T$1,INDIRECT(ADDRESS(3,$I82,,,"Sensis Vectors ALL")):INDIRECT(ADDRESS(3+ROWS(CORR_MATRIX)-1,$I82,,,"Sensis Vectors ALL")))</f>
        <v>0</v>
      </c>
      <c r="U82" s="256">
        <f ca="1">SUMIF(INDIRECT(ADDRESS(3,9+ROWS(CUT_LIST)+2,,,"Sensis Vectors ALL")):INDIRECT(ADDRESS(3+ROWS(CORR_MATRIX)-1,9+ROWS(CUT_LIST)+2,,,"Sensis Vectors ALL")),"YC"&amp;$H82&amp;U$1,INDIRECT(ADDRESS(3,$I82,,,"Sensis Vectors ALL")):INDIRECT(ADDRESS(3+ROWS(CORR_MATRIX)-1,$I82,,,"Sensis Vectors ALL")))</f>
        <v>0</v>
      </c>
      <c r="V82" s="256">
        <f ca="1">SUMIF(INDIRECT(ADDRESS(3,9+ROWS(CUT_LIST)+2,,,"Sensis Vectors ALL")):INDIRECT(ADDRESS(3+ROWS(CORR_MATRIX)-1,9+ROWS(CUT_LIST)+2,,,"Sensis Vectors ALL")),"YC"&amp;$H82&amp;V$1,INDIRECT(ADDRESS(3,$I82,,,"Sensis Vectors ALL")):INDIRECT(ADDRESS(3+ROWS(CORR_MATRIX)-1,$I82,,,"Sensis Vectors ALL")))</f>
        <v>0</v>
      </c>
    </row>
    <row r="83" spans="1:22" x14ac:dyDescent="0.2">
      <c r="A83" s="63">
        <v>34</v>
      </c>
      <c r="B83" s="63"/>
      <c r="C83" s="63"/>
      <c r="D83" s="63"/>
      <c r="E83" s="63"/>
      <c r="F83" s="63"/>
      <c r="G83" s="63"/>
      <c r="H83" s="63" t="s">
        <v>39</v>
      </c>
      <c r="I83" s="63">
        <f t="shared" si="4"/>
        <v>44</v>
      </c>
      <c r="J83" s="63" t="str">
        <f t="shared" si="5"/>
        <v>34GBP</v>
      </c>
      <c r="K83" s="256">
        <f ca="1">SUMIF(INDIRECT(ADDRESS(3,9+ROWS(CUT_LIST)+2,,,"Sensis Vectors ALL")):INDIRECT(ADDRESS(3+ROWS(CORR_MATRIX)-1,9+ROWS(CUT_LIST)+2,,,"Sensis Vectors ALL")),"YC"&amp;$H83&amp;K$1,INDIRECT(ADDRESS(3,$I83,,,"Sensis Vectors ALL")):INDIRECT(ADDRESS(3+ROWS(CORR_MATRIX)-1,$I83,,,"Sensis Vectors ALL")))</f>
        <v>0</v>
      </c>
      <c r="L83" s="256">
        <f ca="1">SUMIF(INDIRECT(ADDRESS(3,9+ROWS(CUT_LIST)+2,,,"Sensis Vectors ALL")):INDIRECT(ADDRESS(3+ROWS(CORR_MATRIX)-1,9+ROWS(CUT_LIST)+2,,,"Sensis Vectors ALL")),"YC"&amp;$H83&amp;L$1,INDIRECT(ADDRESS(3,$I83,,,"Sensis Vectors ALL")):INDIRECT(ADDRESS(3+ROWS(CORR_MATRIX)-1,$I83,,,"Sensis Vectors ALL")))</f>
        <v>0</v>
      </c>
      <c r="M83" s="256">
        <f ca="1">SUMIF(INDIRECT(ADDRESS(3,9+ROWS(CUT_LIST)+2,,,"Sensis Vectors ALL")):INDIRECT(ADDRESS(3+ROWS(CORR_MATRIX)-1,9+ROWS(CUT_LIST)+2,,,"Sensis Vectors ALL")),"YC"&amp;$H83&amp;M$1,INDIRECT(ADDRESS(3,$I83,,,"Sensis Vectors ALL")):INDIRECT(ADDRESS(3+ROWS(CORR_MATRIX)-1,$I83,,,"Sensis Vectors ALL")))</f>
        <v>0</v>
      </c>
      <c r="N83" s="256">
        <f ca="1">SUMIF(INDIRECT(ADDRESS(3,9+ROWS(CUT_LIST)+2,,,"Sensis Vectors ALL")):INDIRECT(ADDRESS(3+ROWS(CORR_MATRIX)-1,9+ROWS(CUT_LIST)+2,,,"Sensis Vectors ALL")),"YC"&amp;$H83&amp;N$1,INDIRECT(ADDRESS(3,$I83,,,"Sensis Vectors ALL")):INDIRECT(ADDRESS(3+ROWS(CORR_MATRIX)-1,$I83,,,"Sensis Vectors ALL")))</f>
        <v>0</v>
      </c>
      <c r="O83" s="256">
        <f ca="1">SUMIF(INDIRECT(ADDRESS(3,9+ROWS(CUT_LIST)+2,,,"Sensis Vectors ALL")):INDIRECT(ADDRESS(3+ROWS(CORR_MATRIX)-1,9+ROWS(CUT_LIST)+2,,,"Sensis Vectors ALL")),"YC"&amp;$H83&amp;O$1,INDIRECT(ADDRESS(3,$I83,,,"Sensis Vectors ALL")):INDIRECT(ADDRESS(3+ROWS(CORR_MATRIX)-1,$I83,,,"Sensis Vectors ALL")))</f>
        <v>0</v>
      </c>
      <c r="P83" s="256">
        <f ca="1">SUMIF(INDIRECT(ADDRESS(3,9+ROWS(CUT_LIST)+2,,,"Sensis Vectors ALL")):INDIRECT(ADDRESS(3+ROWS(CORR_MATRIX)-1,9+ROWS(CUT_LIST)+2,,,"Sensis Vectors ALL")),"YC"&amp;$H83&amp;P$1,INDIRECT(ADDRESS(3,$I83,,,"Sensis Vectors ALL")):INDIRECT(ADDRESS(3+ROWS(CORR_MATRIX)-1,$I83,,,"Sensis Vectors ALL")))</f>
        <v>0</v>
      </c>
      <c r="Q83" s="256">
        <f ca="1">SUMIF(INDIRECT(ADDRESS(3,9+ROWS(CUT_LIST)+2,,,"Sensis Vectors ALL")):INDIRECT(ADDRESS(3+ROWS(CORR_MATRIX)-1,9+ROWS(CUT_LIST)+2,,,"Sensis Vectors ALL")),"YC"&amp;$H83&amp;Q$1,INDIRECT(ADDRESS(3,$I83,,,"Sensis Vectors ALL")):INDIRECT(ADDRESS(3+ROWS(CORR_MATRIX)-1,$I83,,,"Sensis Vectors ALL")))</f>
        <v>0</v>
      </c>
      <c r="R83" s="256">
        <f ca="1">SUMIF(INDIRECT(ADDRESS(3,9+ROWS(CUT_LIST)+2,,,"Sensis Vectors ALL")):INDIRECT(ADDRESS(3+ROWS(CORR_MATRIX)-1,9+ROWS(CUT_LIST)+2,,,"Sensis Vectors ALL")),"YC"&amp;$H83&amp;R$1,INDIRECT(ADDRESS(3,$I83,,,"Sensis Vectors ALL")):INDIRECT(ADDRESS(3+ROWS(CORR_MATRIX)-1,$I83,,,"Sensis Vectors ALL")))</f>
        <v>0</v>
      </c>
      <c r="S83" s="256">
        <f ca="1">SUMIF(INDIRECT(ADDRESS(3,9+ROWS(CUT_LIST)+2,,,"Sensis Vectors ALL")):INDIRECT(ADDRESS(3+ROWS(CORR_MATRIX)-1,9+ROWS(CUT_LIST)+2,,,"Sensis Vectors ALL")),"YC"&amp;$H83&amp;S$1,INDIRECT(ADDRESS(3,$I83,,,"Sensis Vectors ALL")):INDIRECT(ADDRESS(3+ROWS(CORR_MATRIX)-1,$I83,,,"Sensis Vectors ALL")))</f>
        <v>0</v>
      </c>
      <c r="T83" s="256">
        <f ca="1">SUMIF(INDIRECT(ADDRESS(3,9+ROWS(CUT_LIST)+2,,,"Sensis Vectors ALL")):INDIRECT(ADDRESS(3+ROWS(CORR_MATRIX)-1,9+ROWS(CUT_LIST)+2,,,"Sensis Vectors ALL")),"YC"&amp;$H83&amp;T$1,INDIRECT(ADDRESS(3,$I83,,,"Sensis Vectors ALL")):INDIRECT(ADDRESS(3+ROWS(CORR_MATRIX)-1,$I83,,,"Sensis Vectors ALL")))</f>
        <v>0</v>
      </c>
      <c r="U83" s="256">
        <f ca="1">SUMIF(INDIRECT(ADDRESS(3,9+ROWS(CUT_LIST)+2,,,"Sensis Vectors ALL")):INDIRECT(ADDRESS(3+ROWS(CORR_MATRIX)-1,9+ROWS(CUT_LIST)+2,,,"Sensis Vectors ALL")),"YC"&amp;$H83&amp;U$1,INDIRECT(ADDRESS(3,$I83,,,"Sensis Vectors ALL")):INDIRECT(ADDRESS(3+ROWS(CORR_MATRIX)-1,$I83,,,"Sensis Vectors ALL")))</f>
        <v>0</v>
      </c>
      <c r="V83" s="256">
        <f ca="1">SUMIF(INDIRECT(ADDRESS(3,9+ROWS(CUT_LIST)+2,,,"Sensis Vectors ALL")):INDIRECT(ADDRESS(3+ROWS(CORR_MATRIX)-1,9+ROWS(CUT_LIST)+2,,,"Sensis Vectors ALL")),"YC"&amp;$H83&amp;V$1,INDIRECT(ADDRESS(3,$I83,,,"Sensis Vectors ALL")):INDIRECT(ADDRESS(3+ROWS(CORR_MATRIX)-1,$I83,,,"Sensis Vectors ALL")))</f>
        <v>0</v>
      </c>
    </row>
    <row r="84" spans="1:22" x14ac:dyDescent="0.2">
      <c r="A84" s="63">
        <v>34</v>
      </c>
      <c r="B84" s="63"/>
      <c r="C84" s="63"/>
      <c r="D84" s="63" t="s">
        <v>286</v>
      </c>
      <c r="E84" s="63"/>
      <c r="F84" s="63"/>
      <c r="G84" s="63"/>
      <c r="H84" s="63" t="s">
        <v>31</v>
      </c>
      <c r="I84" s="63">
        <f t="shared" si="4"/>
        <v>44</v>
      </c>
      <c r="J84" s="63" t="str">
        <f t="shared" si="5"/>
        <v>34JPY</v>
      </c>
      <c r="K84" s="256">
        <f ca="1">SUMIF(INDIRECT(ADDRESS(3,9+ROWS(CUT_LIST)+2,,,"Sensis Vectors ALL")):INDIRECT(ADDRESS(3+ROWS(CORR_MATRIX)-1,9+ROWS(CUT_LIST)+2,,,"Sensis Vectors ALL")),"YC"&amp;$H84&amp;K$1,INDIRECT(ADDRESS(3,$I84,,,"Sensis Vectors ALL")):INDIRECT(ADDRESS(3+ROWS(CORR_MATRIX)-1,$I84,,,"Sensis Vectors ALL")))</f>
        <v>0</v>
      </c>
      <c r="L84" s="256">
        <f ca="1">SUMIF(INDIRECT(ADDRESS(3,9+ROWS(CUT_LIST)+2,,,"Sensis Vectors ALL")):INDIRECT(ADDRESS(3+ROWS(CORR_MATRIX)-1,9+ROWS(CUT_LIST)+2,,,"Sensis Vectors ALL")),"YC"&amp;$H84&amp;L$1,INDIRECT(ADDRESS(3,$I84,,,"Sensis Vectors ALL")):INDIRECT(ADDRESS(3+ROWS(CORR_MATRIX)-1,$I84,,,"Sensis Vectors ALL")))</f>
        <v>0</v>
      </c>
      <c r="M84" s="256">
        <f ca="1">SUMIF(INDIRECT(ADDRESS(3,9+ROWS(CUT_LIST)+2,,,"Sensis Vectors ALL")):INDIRECT(ADDRESS(3+ROWS(CORR_MATRIX)-1,9+ROWS(CUT_LIST)+2,,,"Sensis Vectors ALL")),"YC"&amp;$H84&amp;M$1,INDIRECT(ADDRESS(3,$I84,,,"Sensis Vectors ALL")):INDIRECT(ADDRESS(3+ROWS(CORR_MATRIX)-1,$I84,,,"Sensis Vectors ALL")))</f>
        <v>0</v>
      </c>
      <c r="N84" s="256">
        <f ca="1">SUMIF(INDIRECT(ADDRESS(3,9+ROWS(CUT_LIST)+2,,,"Sensis Vectors ALL")):INDIRECT(ADDRESS(3+ROWS(CORR_MATRIX)-1,9+ROWS(CUT_LIST)+2,,,"Sensis Vectors ALL")),"YC"&amp;$H84&amp;N$1,INDIRECT(ADDRESS(3,$I84,,,"Sensis Vectors ALL")):INDIRECT(ADDRESS(3+ROWS(CORR_MATRIX)-1,$I84,,,"Sensis Vectors ALL")))</f>
        <v>0</v>
      </c>
      <c r="O84" s="256">
        <f ca="1">SUMIF(INDIRECT(ADDRESS(3,9+ROWS(CUT_LIST)+2,,,"Sensis Vectors ALL")):INDIRECT(ADDRESS(3+ROWS(CORR_MATRIX)-1,9+ROWS(CUT_LIST)+2,,,"Sensis Vectors ALL")),"YC"&amp;$H84&amp;O$1,INDIRECT(ADDRESS(3,$I84,,,"Sensis Vectors ALL")):INDIRECT(ADDRESS(3+ROWS(CORR_MATRIX)-1,$I84,,,"Sensis Vectors ALL")))</f>
        <v>0</v>
      </c>
      <c r="P84" s="256">
        <f ca="1">SUMIF(INDIRECT(ADDRESS(3,9+ROWS(CUT_LIST)+2,,,"Sensis Vectors ALL")):INDIRECT(ADDRESS(3+ROWS(CORR_MATRIX)-1,9+ROWS(CUT_LIST)+2,,,"Sensis Vectors ALL")),"YC"&amp;$H84&amp;P$1,INDIRECT(ADDRESS(3,$I84,,,"Sensis Vectors ALL")):INDIRECT(ADDRESS(3+ROWS(CORR_MATRIX)-1,$I84,,,"Sensis Vectors ALL")))</f>
        <v>0</v>
      </c>
      <c r="Q84" s="256">
        <f ca="1">SUMIF(INDIRECT(ADDRESS(3,9+ROWS(CUT_LIST)+2,,,"Sensis Vectors ALL")):INDIRECT(ADDRESS(3+ROWS(CORR_MATRIX)-1,9+ROWS(CUT_LIST)+2,,,"Sensis Vectors ALL")),"YC"&amp;$H84&amp;Q$1,INDIRECT(ADDRESS(3,$I84,,,"Sensis Vectors ALL")):INDIRECT(ADDRESS(3+ROWS(CORR_MATRIX)-1,$I84,,,"Sensis Vectors ALL")))</f>
        <v>0</v>
      </c>
      <c r="R84" s="256">
        <f ca="1">SUMIF(INDIRECT(ADDRESS(3,9+ROWS(CUT_LIST)+2,,,"Sensis Vectors ALL")):INDIRECT(ADDRESS(3+ROWS(CORR_MATRIX)-1,9+ROWS(CUT_LIST)+2,,,"Sensis Vectors ALL")),"YC"&amp;$H84&amp;R$1,INDIRECT(ADDRESS(3,$I84,,,"Sensis Vectors ALL")):INDIRECT(ADDRESS(3+ROWS(CORR_MATRIX)-1,$I84,,,"Sensis Vectors ALL")))</f>
        <v>0</v>
      </c>
      <c r="S84" s="256">
        <f ca="1">SUMIF(INDIRECT(ADDRESS(3,9+ROWS(CUT_LIST)+2,,,"Sensis Vectors ALL")):INDIRECT(ADDRESS(3+ROWS(CORR_MATRIX)-1,9+ROWS(CUT_LIST)+2,,,"Sensis Vectors ALL")),"YC"&amp;$H84&amp;S$1,INDIRECT(ADDRESS(3,$I84,,,"Sensis Vectors ALL")):INDIRECT(ADDRESS(3+ROWS(CORR_MATRIX)-1,$I84,,,"Sensis Vectors ALL")))</f>
        <v>0</v>
      </c>
      <c r="T84" s="256">
        <f ca="1">SUMIF(INDIRECT(ADDRESS(3,9+ROWS(CUT_LIST)+2,,,"Sensis Vectors ALL")):INDIRECT(ADDRESS(3+ROWS(CORR_MATRIX)-1,9+ROWS(CUT_LIST)+2,,,"Sensis Vectors ALL")),"YC"&amp;$H84&amp;T$1,INDIRECT(ADDRESS(3,$I84,,,"Sensis Vectors ALL")):INDIRECT(ADDRESS(3+ROWS(CORR_MATRIX)-1,$I84,,,"Sensis Vectors ALL")))</f>
        <v>0</v>
      </c>
      <c r="U84" s="256">
        <f ca="1">SUMIF(INDIRECT(ADDRESS(3,9+ROWS(CUT_LIST)+2,,,"Sensis Vectors ALL")):INDIRECT(ADDRESS(3+ROWS(CORR_MATRIX)-1,9+ROWS(CUT_LIST)+2,,,"Sensis Vectors ALL")),"YC"&amp;$H84&amp;U$1,INDIRECT(ADDRESS(3,$I84,,,"Sensis Vectors ALL")):INDIRECT(ADDRESS(3+ROWS(CORR_MATRIX)-1,$I84,,,"Sensis Vectors ALL")))</f>
        <v>0</v>
      </c>
      <c r="V84" s="256">
        <f ca="1">SUMIF(INDIRECT(ADDRESS(3,9+ROWS(CUT_LIST)+2,,,"Sensis Vectors ALL")):INDIRECT(ADDRESS(3+ROWS(CORR_MATRIX)-1,9+ROWS(CUT_LIST)+2,,,"Sensis Vectors ALL")),"YC"&amp;$H84&amp;V$1,INDIRECT(ADDRESS(3,$I84,,,"Sensis Vectors ALL")):INDIRECT(ADDRESS(3+ROWS(CORR_MATRIX)-1,$I84,,,"Sensis Vectors ALL")))</f>
        <v>0</v>
      </c>
    </row>
    <row r="85" spans="1:22" x14ac:dyDescent="0.2">
      <c r="A85" s="63">
        <v>34</v>
      </c>
      <c r="B85" s="63"/>
      <c r="C85" s="63"/>
      <c r="D85" s="63" t="s">
        <v>286</v>
      </c>
      <c r="E85" s="63"/>
      <c r="F85" s="63"/>
      <c r="G85" s="63"/>
      <c r="H85" s="63" t="s">
        <v>16</v>
      </c>
      <c r="I85" s="63">
        <f t="shared" si="4"/>
        <v>44</v>
      </c>
      <c r="J85" s="63" t="str">
        <f t="shared" si="5"/>
        <v>34USD</v>
      </c>
      <c r="K85" s="256">
        <f ca="1">SUMIF(INDIRECT(ADDRESS(3,9+ROWS(CUT_LIST)+2,,,"Sensis Vectors ALL")):INDIRECT(ADDRESS(3+ROWS(CORR_MATRIX)-1,9+ROWS(CUT_LIST)+2,,,"Sensis Vectors ALL")),"YC"&amp;$H85&amp;K$1,INDIRECT(ADDRESS(3,$I85,,,"Sensis Vectors ALL")):INDIRECT(ADDRESS(3+ROWS(CORR_MATRIX)-1,$I85,,,"Sensis Vectors ALL")))</f>
        <v>-259.45</v>
      </c>
      <c r="L85" s="256">
        <f ca="1">SUMIF(INDIRECT(ADDRESS(3,9+ROWS(CUT_LIST)+2,,,"Sensis Vectors ALL")):INDIRECT(ADDRESS(3+ROWS(CORR_MATRIX)-1,9+ROWS(CUT_LIST)+2,,,"Sensis Vectors ALL")),"YC"&amp;$H85&amp;L$1,INDIRECT(ADDRESS(3,$I85,,,"Sensis Vectors ALL")):INDIRECT(ADDRESS(3+ROWS(CORR_MATRIX)-1,$I85,,,"Sensis Vectors ALL")))</f>
        <v>-253.16</v>
      </c>
      <c r="M85" s="256">
        <f ca="1">SUMIF(INDIRECT(ADDRESS(3,9+ROWS(CUT_LIST)+2,,,"Sensis Vectors ALL")):INDIRECT(ADDRESS(3+ROWS(CORR_MATRIX)-1,9+ROWS(CUT_LIST)+2,,,"Sensis Vectors ALL")),"YC"&amp;$H85&amp;M$1,INDIRECT(ADDRESS(3,$I85,,,"Sensis Vectors ALL")):INDIRECT(ADDRESS(3+ROWS(CORR_MATRIX)-1,$I85,,,"Sensis Vectors ALL")))</f>
        <v>-280.99</v>
      </c>
      <c r="N85" s="256">
        <f ca="1">SUMIF(INDIRECT(ADDRESS(3,9+ROWS(CUT_LIST)+2,,,"Sensis Vectors ALL")):INDIRECT(ADDRESS(3+ROWS(CORR_MATRIX)-1,9+ROWS(CUT_LIST)+2,,,"Sensis Vectors ALL")),"YC"&amp;$H85&amp;N$1,INDIRECT(ADDRESS(3,$I85,,,"Sensis Vectors ALL")):INDIRECT(ADDRESS(3+ROWS(CORR_MATRIX)-1,$I85,,,"Sensis Vectors ALL")))</f>
        <v>2.69</v>
      </c>
      <c r="O85" s="256">
        <f ca="1">SUMIF(INDIRECT(ADDRESS(3,9+ROWS(CUT_LIST)+2,,,"Sensis Vectors ALL")):INDIRECT(ADDRESS(3+ROWS(CORR_MATRIX)-1,9+ROWS(CUT_LIST)+2,,,"Sensis Vectors ALL")),"YC"&amp;$H85&amp;O$1,INDIRECT(ADDRESS(3,$I85,,,"Sensis Vectors ALL")):INDIRECT(ADDRESS(3+ROWS(CORR_MATRIX)-1,$I85,,,"Sensis Vectors ALL")))</f>
        <v>4.49</v>
      </c>
      <c r="P85" s="256">
        <f ca="1">SUMIF(INDIRECT(ADDRESS(3,9+ROWS(CUT_LIST)+2,,,"Sensis Vectors ALL")):INDIRECT(ADDRESS(3+ROWS(CORR_MATRIX)-1,9+ROWS(CUT_LIST)+2,,,"Sensis Vectors ALL")),"YC"&amp;$H85&amp;P$1,INDIRECT(ADDRESS(3,$I85,,,"Sensis Vectors ALL")):INDIRECT(ADDRESS(3+ROWS(CORR_MATRIX)-1,$I85,,,"Sensis Vectors ALL")))</f>
        <v>10.32</v>
      </c>
      <c r="Q85" s="256">
        <f ca="1">SUMIF(INDIRECT(ADDRESS(3,9+ROWS(CUT_LIST)+2,,,"Sensis Vectors ALL")):INDIRECT(ADDRESS(3+ROWS(CORR_MATRIX)-1,9+ROWS(CUT_LIST)+2,,,"Sensis Vectors ALL")),"YC"&amp;$H85&amp;Q$1,INDIRECT(ADDRESS(3,$I85,,,"Sensis Vectors ALL")):INDIRECT(ADDRESS(3+ROWS(CORR_MATRIX)-1,$I85,,,"Sensis Vectors ALL")))</f>
        <v>18.399999999999999</v>
      </c>
      <c r="R85" s="256">
        <f ca="1">SUMIF(INDIRECT(ADDRESS(3,9+ROWS(CUT_LIST)+2,,,"Sensis Vectors ALL")):INDIRECT(ADDRESS(3+ROWS(CORR_MATRIX)-1,9+ROWS(CUT_LIST)+2,,,"Sensis Vectors ALL")),"YC"&amp;$H85&amp;R$1,INDIRECT(ADDRESS(3,$I85,,,"Sensis Vectors ALL")):INDIRECT(ADDRESS(3+ROWS(CORR_MATRIX)-1,$I85,,,"Sensis Vectors ALL")))</f>
        <v>35.020000000000003</v>
      </c>
      <c r="S85" s="256">
        <f ca="1">SUMIF(INDIRECT(ADDRESS(3,9+ROWS(CUT_LIST)+2,,,"Sensis Vectors ALL")):INDIRECT(ADDRESS(3+ROWS(CORR_MATRIX)-1,9+ROWS(CUT_LIST)+2,,,"Sensis Vectors ALL")),"YC"&amp;$H85&amp;S$1,INDIRECT(ADDRESS(3,$I85,,,"Sensis Vectors ALL")):INDIRECT(ADDRESS(3+ROWS(CORR_MATRIX)-1,$I85,,,"Sensis Vectors ALL")))</f>
        <v>42.55</v>
      </c>
      <c r="T85" s="256">
        <f ca="1">SUMIF(INDIRECT(ADDRESS(3,9+ROWS(CUT_LIST)+2,,,"Sensis Vectors ALL")):INDIRECT(ADDRESS(3+ROWS(CORR_MATRIX)-1,9+ROWS(CUT_LIST)+2,,,"Sensis Vectors ALL")),"YC"&amp;$H85&amp;T$1,INDIRECT(ADDRESS(3,$I85,,,"Sensis Vectors ALL")):INDIRECT(ADDRESS(3+ROWS(CORR_MATRIX)-1,$I85,,,"Sensis Vectors ALL")))</f>
        <v>5.0199999999999996</v>
      </c>
      <c r="U85" s="256">
        <f ca="1">SUMIF(INDIRECT(ADDRESS(3,9+ROWS(CUT_LIST)+2,,,"Sensis Vectors ALL")):INDIRECT(ADDRESS(3+ROWS(CORR_MATRIX)-1,9+ROWS(CUT_LIST)+2,,,"Sensis Vectors ALL")),"YC"&amp;$H85&amp;U$1,INDIRECT(ADDRESS(3,$I85,,,"Sensis Vectors ALL")):INDIRECT(ADDRESS(3+ROWS(CORR_MATRIX)-1,$I85,,,"Sensis Vectors ALL")))</f>
        <v>0</v>
      </c>
      <c r="V85" s="256">
        <f ca="1">SUMIF(INDIRECT(ADDRESS(3,9+ROWS(CUT_LIST)+2,,,"Sensis Vectors ALL")):INDIRECT(ADDRESS(3+ROWS(CORR_MATRIX)-1,9+ROWS(CUT_LIST)+2,,,"Sensis Vectors ALL")),"YC"&amp;$H85&amp;V$1,INDIRECT(ADDRESS(3,$I85,,,"Sensis Vectors ALL")):INDIRECT(ADDRESS(3+ROWS(CORR_MATRIX)-1,$I85,,,"Sensis Vectors ALL")))</f>
        <v>0</v>
      </c>
    </row>
    <row r="86" spans="1:22" x14ac:dyDescent="0.2">
      <c r="A86" s="62">
        <v>35</v>
      </c>
      <c r="B86" s="62">
        <v>5</v>
      </c>
      <c r="C86" s="66" t="s">
        <v>143</v>
      </c>
      <c r="D86" s="66" t="s">
        <v>287</v>
      </c>
      <c r="E86" s="66" t="s">
        <v>173</v>
      </c>
      <c r="F86" s="66" t="s">
        <v>179</v>
      </c>
      <c r="G86" s="95">
        <v>746</v>
      </c>
      <c r="H86" s="73" t="s">
        <v>24</v>
      </c>
      <c r="I86">
        <f t="shared" si="4"/>
        <v>45</v>
      </c>
      <c r="J86" t="str">
        <f t="shared" si="5"/>
        <v>35ALL</v>
      </c>
      <c r="K86" s="257">
        <f ca="1">SUMIF(INDIRECT(ADDRESS(3,9+ROWS(CUT_LIST)+1,,,"Sensis Vectors ALL")):INDIRECT(ADDRESS(3+ROWS(CORR_MATRIX)-1,9+ROWS(CUT_LIST)+1,,,"Sensis Vectors ALL")),"YC"&amp;K$1,INDIRECT(ADDRESS(3,$I86,,,"Sensis Vectors ALL")):INDIRECT(ADDRESS(3+ROWS(CORR_MATRIX)-1,$I86,,,"Sensis Vectors ALL")))</f>
        <v>0</v>
      </c>
      <c r="L86" s="257">
        <f ca="1">SUMIF(INDIRECT(ADDRESS(3,9+ROWS(CUT_LIST)+1,,,"Sensis Vectors ALL")):INDIRECT(ADDRESS(3+ROWS(CORR_MATRIX)-1,9+ROWS(CUT_LIST)+1,,,"Sensis Vectors ALL")),"YC"&amp;L$1,INDIRECT(ADDRESS(3,$I86,,,"Sensis Vectors ALL")):INDIRECT(ADDRESS(3+ROWS(CORR_MATRIX)-1,$I86,,,"Sensis Vectors ALL")))</f>
        <v>0</v>
      </c>
      <c r="M86" s="257">
        <f ca="1">SUMIF(INDIRECT(ADDRESS(3,9+ROWS(CUT_LIST)+1,,,"Sensis Vectors ALL")):INDIRECT(ADDRESS(3+ROWS(CORR_MATRIX)-1,9+ROWS(CUT_LIST)+1,,,"Sensis Vectors ALL")),"YC"&amp;M$1,INDIRECT(ADDRESS(3,$I86,,,"Sensis Vectors ALL")):INDIRECT(ADDRESS(3+ROWS(CORR_MATRIX)-1,$I86,,,"Sensis Vectors ALL")))</f>
        <v>0</v>
      </c>
      <c r="N86" s="257">
        <f ca="1">SUMIF(INDIRECT(ADDRESS(3,9+ROWS(CUT_LIST)+1,,,"Sensis Vectors ALL")):INDIRECT(ADDRESS(3+ROWS(CORR_MATRIX)-1,9+ROWS(CUT_LIST)+1,,,"Sensis Vectors ALL")),"YC"&amp;N$1,INDIRECT(ADDRESS(3,$I86,,,"Sensis Vectors ALL")):INDIRECT(ADDRESS(3+ROWS(CORR_MATRIX)-1,$I86,,,"Sensis Vectors ALL")))</f>
        <v>0</v>
      </c>
      <c r="O86" s="257">
        <f ca="1">SUMIF(INDIRECT(ADDRESS(3,9+ROWS(CUT_LIST)+1,,,"Sensis Vectors ALL")):INDIRECT(ADDRESS(3+ROWS(CORR_MATRIX)-1,9+ROWS(CUT_LIST)+1,,,"Sensis Vectors ALL")),"YC"&amp;O$1,INDIRECT(ADDRESS(3,$I86,,,"Sensis Vectors ALL")):INDIRECT(ADDRESS(3+ROWS(CORR_MATRIX)-1,$I86,,,"Sensis Vectors ALL")))</f>
        <v>0</v>
      </c>
      <c r="P86" s="257">
        <f ca="1">SUMIF(INDIRECT(ADDRESS(3,9+ROWS(CUT_LIST)+1,,,"Sensis Vectors ALL")):INDIRECT(ADDRESS(3+ROWS(CORR_MATRIX)-1,9+ROWS(CUT_LIST)+1,,,"Sensis Vectors ALL")),"YC"&amp;P$1,INDIRECT(ADDRESS(3,$I86,,,"Sensis Vectors ALL")):INDIRECT(ADDRESS(3+ROWS(CORR_MATRIX)-1,$I86,,,"Sensis Vectors ALL")))</f>
        <v>0</v>
      </c>
      <c r="Q86" s="257">
        <f ca="1">SUMIF(INDIRECT(ADDRESS(3,9+ROWS(CUT_LIST)+1,,,"Sensis Vectors ALL")):INDIRECT(ADDRESS(3+ROWS(CORR_MATRIX)-1,9+ROWS(CUT_LIST)+1,,,"Sensis Vectors ALL")),"YC"&amp;Q$1,INDIRECT(ADDRESS(3,$I86,,,"Sensis Vectors ALL")):INDIRECT(ADDRESS(3+ROWS(CORR_MATRIX)-1,$I86,,,"Sensis Vectors ALL")))</f>
        <v>0</v>
      </c>
      <c r="R86" s="257">
        <f ca="1">SUMIF(INDIRECT(ADDRESS(3,9+ROWS(CUT_LIST)+1,,,"Sensis Vectors ALL")):INDIRECT(ADDRESS(3+ROWS(CORR_MATRIX)-1,9+ROWS(CUT_LIST)+1,,,"Sensis Vectors ALL")),"YC"&amp;R$1,INDIRECT(ADDRESS(3,$I86,,,"Sensis Vectors ALL")):INDIRECT(ADDRESS(3+ROWS(CORR_MATRIX)-1,$I86,,,"Sensis Vectors ALL")))</f>
        <v>0</v>
      </c>
      <c r="S86" s="257">
        <f ca="1">SUMIF(INDIRECT(ADDRESS(3,9+ROWS(CUT_LIST)+1,,,"Sensis Vectors ALL")):INDIRECT(ADDRESS(3+ROWS(CORR_MATRIX)-1,9+ROWS(CUT_LIST)+1,,,"Sensis Vectors ALL")),"YC"&amp;S$1,INDIRECT(ADDRESS(3,$I86,,,"Sensis Vectors ALL")):INDIRECT(ADDRESS(3+ROWS(CORR_MATRIX)-1,$I86,,,"Sensis Vectors ALL")))</f>
        <v>0</v>
      </c>
      <c r="T86" s="257">
        <f ca="1">SUMIF(INDIRECT(ADDRESS(3,9+ROWS(CUT_LIST)+1,,,"Sensis Vectors ALL")):INDIRECT(ADDRESS(3+ROWS(CORR_MATRIX)-1,9+ROWS(CUT_LIST)+1,,,"Sensis Vectors ALL")),"YC"&amp;T$1,INDIRECT(ADDRESS(3,$I86,,,"Sensis Vectors ALL")):INDIRECT(ADDRESS(3+ROWS(CORR_MATRIX)-1,$I86,,,"Sensis Vectors ALL")))</f>
        <v>0</v>
      </c>
      <c r="U86" s="257">
        <f ca="1">SUMIF(INDIRECT(ADDRESS(3,9+ROWS(CUT_LIST)+1,,,"Sensis Vectors ALL")):INDIRECT(ADDRESS(3+ROWS(CORR_MATRIX)-1,9+ROWS(CUT_LIST)+1,,,"Sensis Vectors ALL")),"YC"&amp;U$1,INDIRECT(ADDRESS(3,$I86,,,"Sensis Vectors ALL")):INDIRECT(ADDRESS(3+ROWS(CORR_MATRIX)-1,$I86,,,"Sensis Vectors ALL")))</f>
        <v>0</v>
      </c>
      <c r="V86" s="257">
        <f ca="1">SUMIF(INDIRECT(ADDRESS(3,9+ROWS(CUT_LIST)+1,,,"Sensis Vectors ALL")):INDIRECT(ADDRESS(3+ROWS(CORR_MATRIX)-1,9+ROWS(CUT_LIST)+1,,,"Sensis Vectors ALL")),"YC"&amp;V$1,INDIRECT(ADDRESS(3,$I86,,,"Sensis Vectors ALL")):INDIRECT(ADDRESS(3+ROWS(CORR_MATRIX)-1,$I86,,,"Sensis Vectors ALL")))</f>
        <v>0</v>
      </c>
    </row>
    <row r="87" spans="1:22" x14ac:dyDescent="0.2">
      <c r="A87" s="63">
        <v>35</v>
      </c>
      <c r="B87" s="63"/>
      <c r="C87" s="63"/>
      <c r="D87" s="63" t="s">
        <v>287</v>
      </c>
      <c r="E87" s="63"/>
      <c r="F87" s="63"/>
      <c r="G87" s="63"/>
      <c r="H87" s="63" t="s">
        <v>32</v>
      </c>
      <c r="I87" s="63">
        <f t="shared" si="4"/>
        <v>45</v>
      </c>
      <c r="J87" s="63" t="str">
        <f t="shared" si="5"/>
        <v>35AUD</v>
      </c>
      <c r="K87" s="256">
        <f ca="1">SUMIF(INDIRECT(ADDRESS(3,9+ROWS(CUT_LIST)+2,,,"Sensis Vectors ALL")):INDIRECT(ADDRESS(3+ROWS(CORR_MATRIX)-1,9+ROWS(CUT_LIST)+2,,,"Sensis Vectors ALL")),"YC"&amp;$H87&amp;K$1,INDIRECT(ADDRESS(3,$I87,,,"Sensis Vectors ALL")):INDIRECT(ADDRESS(3+ROWS(CORR_MATRIX)-1,$I87,,,"Sensis Vectors ALL")))</f>
        <v>0</v>
      </c>
      <c r="L87" s="256">
        <f ca="1">SUMIF(INDIRECT(ADDRESS(3,9+ROWS(CUT_LIST)+2,,,"Sensis Vectors ALL")):INDIRECT(ADDRESS(3+ROWS(CORR_MATRIX)-1,9+ROWS(CUT_LIST)+2,,,"Sensis Vectors ALL")),"YC"&amp;$H87&amp;L$1,INDIRECT(ADDRESS(3,$I87,,,"Sensis Vectors ALL")):INDIRECT(ADDRESS(3+ROWS(CORR_MATRIX)-1,$I87,,,"Sensis Vectors ALL")))</f>
        <v>0</v>
      </c>
      <c r="M87" s="256">
        <f ca="1">SUMIF(INDIRECT(ADDRESS(3,9+ROWS(CUT_LIST)+2,,,"Sensis Vectors ALL")):INDIRECT(ADDRESS(3+ROWS(CORR_MATRIX)-1,9+ROWS(CUT_LIST)+2,,,"Sensis Vectors ALL")),"YC"&amp;$H87&amp;M$1,INDIRECT(ADDRESS(3,$I87,,,"Sensis Vectors ALL")):INDIRECT(ADDRESS(3+ROWS(CORR_MATRIX)-1,$I87,,,"Sensis Vectors ALL")))</f>
        <v>0</v>
      </c>
      <c r="N87" s="256">
        <f ca="1">SUMIF(INDIRECT(ADDRESS(3,9+ROWS(CUT_LIST)+2,,,"Sensis Vectors ALL")):INDIRECT(ADDRESS(3+ROWS(CORR_MATRIX)-1,9+ROWS(CUT_LIST)+2,,,"Sensis Vectors ALL")),"YC"&amp;$H87&amp;N$1,INDIRECT(ADDRESS(3,$I87,,,"Sensis Vectors ALL")):INDIRECT(ADDRESS(3+ROWS(CORR_MATRIX)-1,$I87,,,"Sensis Vectors ALL")))</f>
        <v>0</v>
      </c>
      <c r="O87" s="256">
        <f ca="1">SUMIF(INDIRECT(ADDRESS(3,9+ROWS(CUT_LIST)+2,,,"Sensis Vectors ALL")):INDIRECT(ADDRESS(3+ROWS(CORR_MATRIX)-1,9+ROWS(CUT_LIST)+2,,,"Sensis Vectors ALL")),"YC"&amp;$H87&amp;O$1,INDIRECT(ADDRESS(3,$I87,,,"Sensis Vectors ALL")):INDIRECT(ADDRESS(3+ROWS(CORR_MATRIX)-1,$I87,,,"Sensis Vectors ALL")))</f>
        <v>0</v>
      </c>
      <c r="P87" s="256">
        <f ca="1">SUMIF(INDIRECT(ADDRESS(3,9+ROWS(CUT_LIST)+2,,,"Sensis Vectors ALL")):INDIRECT(ADDRESS(3+ROWS(CORR_MATRIX)-1,9+ROWS(CUT_LIST)+2,,,"Sensis Vectors ALL")),"YC"&amp;$H87&amp;P$1,INDIRECT(ADDRESS(3,$I87,,,"Sensis Vectors ALL")):INDIRECT(ADDRESS(3+ROWS(CORR_MATRIX)-1,$I87,,,"Sensis Vectors ALL")))</f>
        <v>0</v>
      </c>
      <c r="Q87" s="256">
        <f ca="1">SUMIF(INDIRECT(ADDRESS(3,9+ROWS(CUT_LIST)+2,,,"Sensis Vectors ALL")):INDIRECT(ADDRESS(3+ROWS(CORR_MATRIX)-1,9+ROWS(CUT_LIST)+2,,,"Sensis Vectors ALL")),"YC"&amp;$H87&amp;Q$1,INDIRECT(ADDRESS(3,$I87,,,"Sensis Vectors ALL")):INDIRECT(ADDRESS(3+ROWS(CORR_MATRIX)-1,$I87,,,"Sensis Vectors ALL")))</f>
        <v>0</v>
      </c>
      <c r="R87" s="256">
        <f ca="1">SUMIF(INDIRECT(ADDRESS(3,9+ROWS(CUT_LIST)+2,,,"Sensis Vectors ALL")):INDIRECT(ADDRESS(3+ROWS(CORR_MATRIX)-1,9+ROWS(CUT_LIST)+2,,,"Sensis Vectors ALL")),"YC"&amp;$H87&amp;R$1,INDIRECT(ADDRESS(3,$I87,,,"Sensis Vectors ALL")):INDIRECT(ADDRESS(3+ROWS(CORR_MATRIX)-1,$I87,,,"Sensis Vectors ALL")))</f>
        <v>0</v>
      </c>
      <c r="S87" s="256">
        <f ca="1">SUMIF(INDIRECT(ADDRESS(3,9+ROWS(CUT_LIST)+2,,,"Sensis Vectors ALL")):INDIRECT(ADDRESS(3+ROWS(CORR_MATRIX)-1,9+ROWS(CUT_LIST)+2,,,"Sensis Vectors ALL")),"YC"&amp;$H87&amp;S$1,INDIRECT(ADDRESS(3,$I87,,,"Sensis Vectors ALL")):INDIRECT(ADDRESS(3+ROWS(CORR_MATRIX)-1,$I87,,,"Sensis Vectors ALL")))</f>
        <v>0</v>
      </c>
      <c r="T87" s="256">
        <f ca="1">SUMIF(INDIRECT(ADDRESS(3,9+ROWS(CUT_LIST)+2,,,"Sensis Vectors ALL")):INDIRECT(ADDRESS(3+ROWS(CORR_MATRIX)-1,9+ROWS(CUT_LIST)+2,,,"Sensis Vectors ALL")),"YC"&amp;$H87&amp;T$1,INDIRECT(ADDRESS(3,$I87,,,"Sensis Vectors ALL")):INDIRECT(ADDRESS(3+ROWS(CORR_MATRIX)-1,$I87,,,"Sensis Vectors ALL")))</f>
        <v>0</v>
      </c>
      <c r="U87" s="256">
        <f ca="1">SUMIF(INDIRECT(ADDRESS(3,9+ROWS(CUT_LIST)+2,,,"Sensis Vectors ALL")):INDIRECT(ADDRESS(3+ROWS(CORR_MATRIX)-1,9+ROWS(CUT_LIST)+2,,,"Sensis Vectors ALL")),"YC"&amp;$H87&amp;U$1,INDIRECT(ADDRESS(3,$I87,,,"Sensis Vectors ALL")):INDIRECT(ADDRESS(3+ROWS(CORR_MATRIX)-1,$I87,,,"Sensis Vectors ALL")))</f>
        <v>0</v>
      </c>
      <c r="V87" s="256">
        <f ca="1">SUMIF(INDIRECT(ADDRESS(3,9+ROWS(CUT_LIST)+2,,,"Sensis Vectors ALL")):INDIRECT(ADDRESS(3+ROWS(CORR_MATRIX)-1,9+ROWS(CUT_LIST)+2,,,"Sensis Vectors ALL")),"YC"&amp;$H87&amp;V$1,INDIRECT(ADDRESS(3,$I87,,,"Sensis Vectors ALL")):INDIRECT(ADDRESS(3+ROWS(CORR_MATRIX)-1,$I87,,,"Sensis Vectors ALL")))</f>
        <v>0</v>
      </c>
    </row>
    <row r="88" spans="1:22" x14ac:dyDescent="0.2">
      <c r="A88" s="63">
        <v>35</v>
      </c>
      <c r="B88" s="63"/>
      <c r="C88" s="63"/>
      <c r="D88" s="63" t="s">
        <v>287</v>
      </c>
      <c r="E88" s="63"/>
      <c r="F88" s="63"/>
      <c r="G88" s="63"/>
      <c r="H88" s="63" t="s">
        <v>9</v>
      </c>
      <c r="I88" s="63">
        <f t="shared" si="4"/>
        <v>45</v>
      </c>
      <c r="J88" s="63" t="str">
        <f t="shared" si="5"/>
        <v>35CAD</v>
      </c>
      <c r="K88" s="256">
        <f ca="1">SUMIF(INDIRECT(ADDRESS(3,9+ROWS(CUT_LIST)+2,,,"Sensis Vectors ALL")):INDIRECT(ADDRESS(3+ROWS(CORR_MATRIX)-1,9+ROWS(CUT_LIST)+2,,,"Sensis Vectors ALL")),"YC"&amp;$H88&amp;K$1,INDIRECT(ADDRESS(3,$I88,,,"Sensis Vectors ALL")):INDIRECT(ADDRESS(3+ROWS(CORR_MATRIX)-1,$I88,,,"Sensis Vectors ALL")))</f>
        <v>0</v>
      </c>
      <c r="L88" s="256">
        <f ca="1">SUMIF(INDIRECT(ADDRESS(3,9+ROWS(CUT_LIST)+2,,,"Sensis Vectors ALL")):INDIRECT(ADDRESS(3+ROWS(CORR_MATRIX)-1,9+ROWS(CUT_LIST)+2,,,"Sensis Vectors ALL")),"YC"&amp;$H88&amp;L$1,INDIRECT(ADDRESS(3,$I88,,,"Sensis Vectors ALL")):INDIRECT(ADDRESS(3+ROWS(CORR_MATRIX)-1,$I88,,,"Sensis Vectors ALL")))</f>
        <v>0</v>
      </c>
      <c r="M88" s="256">
        <f ca="1">SUMIF(INDIRECT(ADDRESS(3,9+ROWS(CUT_LIST)+2,,,"Sensis Vectors ALL")):INDIRECT(ADDRESS(3+ROWS(CORR_MATRIX)-1,9+ROWS(CUT_LIST)+2,,,"Sensis Vectors ALL")),"YC"&amp;$H88&amp;M$1,INDIRECT(ADDRESS(3,$I88,,,"Sensis Vectors ALL")):INDIRECT(ADDRESS(3+ROWS(CORR_MATRIX)-1,$I88,,,"Sensis Vectors ALL")))</f>
        <v>0</v>
      </c>
      <c r="N88" s="256">
        <f ca="1">SUMIF(INDIRECT(ADDRESS(3,9+ROWS(CUT_LIST)+2,,,"Sensis Vectors ALL")):INDIRECT(ADDRESS(3+ROWS(CORR_MATRIX)-1,9+ROWS(CUT_LIST)+2,,,"Sensis Vectors ALL")),"YC"&amp;$H88&amp;N$1,INDIRECT(ADDRESS(3,$I88,,,"Sensis Vectors ALL")):INDIRECT(ADDRESS(3+ROWS(CORR_MATRIX)-1,$I88,,,"Sensis Vectors ALL")))</f>
        <v>0</v>
      </c>
      <c r="O88" s="256">
        <f ca="1">SUMIF(INDIRECT(ADDRESS(3,9+ROWS(CUT_LIST)+2,,,"Sensis Vectors ALL")):INDIRECT(ADDRESS(3+ROWS(CORR_MATRIX)-1,9+ROWS(CUT_LIST)+2,,,"Sensis Vectors ALL")),"YC"&amp;$H88&amp;O$1,INDIRECT(ADDRESS(3,$I88,,,"Sensis Vectors ALL")):INDIRECT(ADDRESS(3+ROWS(CORR_MATRIX)-1,$I88,,,"Sensis Vectors ALL")))</f>
        <v>0</v>
      </c>
      <c r="P88" s="256">
        <f ca="1">SUMIF(INDIRECT(ADDRESS(3,9+ROWS(CUT_LIST)+2,,,"Sensis Vectors ALL")):INDIRECT(ADDRESS(3+ROWS(CORR_MATRIX)-1,9+ROWS(CUT_LIST)+2,,,"Sensis Vectors ALL")),"YC"&amp;$H88&amp;P$1,INDIRECT(ADDRESS(3,$I88,,,"Sensis Vectors ALL")):INDIRECT(ADDRESS(3+ROWS(CORR_MATRIX)-1,$I88,,,"Sensis Vectors ALL")))</f>
        <v>0</v>
      </c>
      <c r="Q88" s="256">
        <f ca="1">SUMIF(INDIRECT(ADDRESS(3,9+ROWS(CUT_LIST)+2,,,"Sensis Vectors ALL")):INDIRECT(ADDRESS(3+ROWS(CORR_MATRIX)-1,9+ROWS(CUT_LIST)+2,,,"Sensis Vectors ALL")),"YC"&amp;$H88&amp;Q$1,INDIRECT(ADDRESS(3,$I88,,,"Sensis Vectors ALL")):INDIRECT(ADDRESS(3+ROWS(CORR_MATRIX)-1,$I88,,,"Sensis Vectors ALL")))</f>
        <v>0</v>
      </c>
      <c r="R88" s="256">
        <f ca="1">SUMIF(INDIRECT(ADDRESS(3,9+ROWS(CUT_LIST)+2,,,"Sensis Vectors ALL")):INDIRECT(ADDRESS(3+ROWS(CORR_MATRIX)-1,9+ROWS(CUT_LIST)+2,,,"Sensis Vectors ALL")),"YC"&amp;$H88&amp;R$1,INDIRECT(ADDRESS(3,$I88,,,"Sensis Vectors ALL")):INDIRECT(ADDRESS(3+ROWS(CORR_MATRIX)-1,$I88,,,"Sensis Vectors ALL")))</f>
        <v>0</v>
      </c>
      <c r="S88" s="256">
        <f ca="1">SUMIF(INDIRECT(ADDRESS(3,9+ROWS(CUT_LIST)+2,,,"Sensis Vectors ALL")):INDIRECT(ADDRESS(3+ROWS(CORR_MATRIX)-1,9+ROWS(CUT_LIST)+2,,,"Sensis Vectors ALL")),"YC"&amp;$H88&amp;S$1,INDIRECT(ADDRESS(3,$I88,,,"Sensis Vectors ALL")):INDIRECT(ADDRESS(3+ROWS(CORR_MATRIX)-1,$I88,,,"Sensis Vectors ALL")))</f>
        <v>0</v>
      </c>
      <c r="T88" s="256">
        <f ca="1">SUMIF(INDIRECT(ADDRESS(3,9+ROWS(CUT_LIST)+2,,,"Sensis Vectors ALL")):INDIRECT(ADDRESS(3+ROWS(CORR_MATRIX)-1,9+ROWS(CUT_LIST)+2,,,"Sensis Vectors ALL")),"YC"&amp;$H88&amp;T$1,INDIRECT(ADDRESS(3,$I88,,,"Sensis Vectors ALL")):INDIRECT(ADDRESS(3+ROWS(CORR_MATRIX)-1,$I88,,,"Sensis Vectors ALL")))</f>
        <v>0</v>
      </c>
      <c r="U88" s="256">
        <f ca="1">SUMIF(INDIRECT(ADDRESS(3,9+ROWS(CUT_LIST)+2,,,"Sensis Vectors ALL")):INDIRECT(ADDRESS(3+ROWS(CORR_MATRIX)-1,9+ROWS(CUT_LIST)+2,,,"Sensis Vectors ALL")),"YC"&amp;$H88&amp;U$1,INDIRECT(ADDRESS(3,$I88,,,"Sensis Vectors ALL")):INDIRECT(ADDRESS(3+ROWS(CORR_MATRIX)-1,$I88,,,"Sensis Vectors ALL")))</f>
        <v>0</v>
      </c>
      <c r="V88" s="256">
        <f ca="1">SUMIF(INDIRECT(ADDRESS(3,9+ROWS(CUT_LIST)+2,,,"Sensis Vectors ALL")):INDIRECT(ADDRESS(3+ROWS(CORR_MATRIX)-1,9+ROWS(CUT_LIST)+2,,,"Sensis Vectors ALL")),"YC"&amp;$H88&amp;V$1,INDIRECT(ADDRESS(3,$I88,,,"Sensis Vectors ALL")):INDIRECT(ADDRESS(3+ROWS(CORR_MATRIX)-1,$I88,,,"Sensis Vectors ALL")))</f>
        <v>0</v>
      </c>
    </row>
    <row r="89" spans="1:22" x14ac:dyDescent="0.2">
      <c r="A89" s="63">
        <v>35</v>
      </c>
      <c r="B89" s="63"/>
      <c r="C89" s="63"/>
      <c r="D89" s="63" t="s">
        <v>287</v>
      </c>
      <c r="E89" s="63"/>
      <c r="F89" s="63"/>
      <c r="G89" s="63"/>
      <c r="H89" s="63" t="s">
        <v>18</v>
      </c>
      <c r="I89" s="63">
        <f t="shared" si="4"/>
        <v>45</v>
      </c>
      <c r="J89" s="63" t="str">
        <f t="shared" si="5"/>
        <v>35EUR</v>
      </c>
      <c r="K89" s="256">
        <f ca="1">SUMIF(INDIRECT(ADDRESS(3,9+ROWS(CUT_LIST)+2,,,"Sensis Vectors ALL")):INDIRECT(ADDRESS(3+ROWS(CORR_MATRIX)-1,9+ROWS(CUT_LIST)+2,,,"Sensis Vectors ALL")),"YC"&amp;$H89&amp;K$1,INDIRECT(ADDRESS(3,$I89,,,"Sensis Vectors ALL")):INDIRECT(ADDRESS(3+ROWS(CORR_MATRIX)-1,$I89,,,"Sensis Vectors ALL")))</f>
        <v>0</v>
      </c>
      <c r="L89" s="256">
        <f ca="1">SUMIF(INDIRECT(ADDRESS(3,9+ROWS(CUT_LIST)+2,,,"Sensis Vectors ALL")):INDIRECT(ADDRESS(3+ROWS(CORR_MATRIX)-1,9+ROWS(CUT_LIST)+2,,,"Sensis Vectors ALL")),"YC"&amp;$H89&amp;L$1,INDIRECT(ADDRESS(3,$I89,,,"Sensis Vectors ALL")):INDIRECT(ADDRESS(3+ROWS(CORR_MATRIX)-1,$I89,,,"Sensis Vectors ALL")))</f>
        <v>0</v>
      </c>
      <c r="M89" s="256">
        <f ca="1">SUMIF(INDIRECT(ADDRESS(3,9+ROWS(CUT_LIST)+2,,,"Sensis Vectors ALL")):INDIRECT(ADDRESS(3+ROWS(CORR_MATRIX)-1,9+ROWS(CUT_LIST)+2,,,"Sensis Vectors ALL")),"YC"&amp;$H89&amp;M$1,INDIRECT(ADDRESS(3,$I89,,,"Sensis Vectors ALL")):INDIRECT(ADDRESS(3+ROWS(CORR_MATRIX)-1,$I89,,,"Sensis Vectors ALL")))</f>
        <v>0</v>
      </c>
      <c r="N89" s="256">
        <f ca="1">SUMIF(INDIRECT(ADDRESS(3,9+ROWS(CUT_LIST)+2,,,"Sensis Vectors ALL")):INDIRECT(ADDRESS(3+ROWS(CORR_MATRIX)-1,9+ROWS(CUT_LIST)+2,,,"Sensis Vectors ALL")),"YC"&amp;$H89&amp;N$1,INDIRECT(ADDRESS(3,$I89,,,"Sensis Vectors ALL")):INDIRECT(ADDRESS(3+ROWS(CORR_MATRIX)-1,$I89,,,"Sensis Vectors ALL")))</f>
        <v>0</v>
      </c>
      <c r="O89" s="256">
        <f ca="1">SUMIF(INDIRECT(ADDRESS(3,9+ROWS(CUT_LIST)+2,,,"Sensis Vectors ALL")):INDIRECT(ADDRESS(3+ROWS(CORR_MATRIX)-1,9+ROWS(CUT_LIST)+2,,,"Sensis Vectors ALL")),"YC"&amp;$H89&amp;O$1,INDIRECT(ADDRESS(3,$I89,,,"Sensis Vectors ALL")):INDIRECT(ADDRESS(3+ROWS(CORR_MATRIX)-1,$I89,,,"Sensis Vectors ALL")))</f>
        <v>0</v>
      </c>
      <c r="P89" s="256">
        <f ca="1">SUMIF(INDIRECT(ADDRESS(3,9+ROWS(CUT_LIST)+2,,,"Sensis Vectors ALL")):INDIRECT(ADDRESS(3+ROWS(CORR_MATRIX)-1,9+ROWS(CUT_LIST)+2,,,"Sensis Vectors ALL")),"YC"&amp;$H89&amp;P$1,INDIRECT(ADDRESS(3,$I89,,,"Sensis Vectors ALL")):INDIRECT(ADDRESS(3+ROWS(CORR_MATRIX)-1,$I89,,,"Sensis Vectors ALL")))</f>
        <v>0</v>
      </c>
      <c r="Q89" s="256">
        <f ca="1">SUMIF(INDIRECT(ADDRESS(3,9+ROWS(CUT_LIST)+2,,,"Sensis Vectors ALL")):INDIRECT(ADDRESS(3+ROWS(CORR_MATRIX)-1,9+ROWS(CUT_LIST)+2,,,"Sensis Vectors ALL")),"YC"&amp;$H89&amp;Q$1,INDIRECT(ADDRESS(3,$I89,,,"Sensis Vectors ALL")):INDIRECT(ADDRESS(3+ROWS(CORR_MATRIX)-1,$I89,,,"Sensis Vectors ALL")))</f>
        <v>0</v>
      </c>
      <c r="R89" s="256">
        <f ca="1">SUMIF(INDIRECT(ADDRESS(3,9+ROWS(CUT_LIST)+2,,,"Sensis Vectors ALL")):INDIRECT(ADDRESS(3+ROWS(CORR_MATRIX)-1,9+ROWS(CUT_LIST)+2,,,"Sensis Vectors ALL")),"YC"&amp;$H89&amp;R$1,INDIRECT(ADDRESS(3,$I89,,,"Sensis Vectors ALL")):INDIRECT(ADDRESS(3+ROWS(CORR_MATRIX)-1,$I89,,,"Sensis Vectors ALL")))</f>
        <v>0</v>
      </c>
      <c r="S89" s="256">
        <f ca="1">SUMIF(INDIRECT(ADDRESS(3,9+ROWS(CUT_LIST)+2,,,"Sensis Vectors ALL")):INDIRECT(ADDRESS(3+ROWS(CORR_MATRIX)-1,9+ROWS(CUT_LIST)+2,,,"Sensis Vectors ALL")),"YC"&amp;$H89&amp;S$1,INDIRECT(ADDRESS(3,$I89,,,"Sensis Vectors ALL")):INDIRECT(ADDRESS(3+ROWS(CORR_MATRIX)-1,$I89,,,"Sensis Vectors ALL")))</f>
        <v>0</v>
      </c>
      <c r="T89" s="256">
        <f ca="1">SUMIF(INDIRECT(ADDRESS(3,9+ROWS(CUT_LIST)+2,,,"Sensis Vectors ALL")):INDIRECT(ADDRESS(3+ROWS(CORR_MATRIX)-1,9+ROWS(CUT_LIST)+2,,,"Sensis Vectors ALL")),"YC"&amp;$H89&amp;T$1,INDIRECT(ADDRESS(3,$I89,,,"Sensis Vectors ALL")):INDIRECT(ADDRESS(3+ROWS(CORR_MATRIX)-1,$I89,,,"Sensis Vectors ALL")))</f>
        <v>0</v>
      </c>
      <c r="U89" s="256">
        <f ca="1">SUMIF(INDIRECT(ADDRESS(3,9+ROWS(CUT_LIST)+2,,,"Sensis Vectors ALL")):INDIRECT(ADDRESS(3+ROWS(CORR_MATRIX)-1,9+ROWS(CUT_LIST)+2,,,"Sensis Vectors ALL")),"YC"&amp;$H89&amp;U$1,INDIRECT(ADDRESS(3,$I89,,,"Sensis Vectors ALL")):INDIRECT(ADDRESS(3+ROWS(CORR_MATRIX)-1,$I89,,,"Sensis Vectors ALL")))</f>
        <v>0</v>
      </c>
      <c r="V89" s="256">
        <f ca="1">SUMIF(INDIRECT(ADDRESS(3,9+ROWS(CUT_LIST)+2,,,"Sensis Vectors ALL")):INDIRECT(ADDRESS(3+ROWS(CORR_MATRIX)-1,9+ROWS(CUT_LIST)+2,,,"Sensis Vectors ALL")),"YC"&amp;$H89&amp;V$1,INDIRECT(ADDRESS(3,$I89,,,"Sensis Vectors ALL")):INDIRECT(ADDRESS(3+ROWS(CORR_MATRIX)-1,$I89,,,"Sensis Vectors ALL")))</f>
        <v>0</v>
      </c>
    </row>
    <row r="90" spans="1:22" x14ac:dyDescent="0.2">
      <c r="A90" s="63">
        <v>35</v>
      </c>
      <c r="B90" s="63"/>
      <c r="C90" s="63"/>
      <c r="D90" s="63" t="s">
        <v>287</v>
      </c>
      <c r="E90" s="63"/>
      <c r="F90" s="63"/>
      <c r="G90" s="63"/>
      <c r="H90" s="63" t="s">
        <v>39</v>
      </c>
      <c r="I90" s="63">
        <f t="shared" si="4"/>
        <v>45</v>
      </c>
      <c r="J90" s="63" t="str">
        <f t="shared" si="5"/>
        <v>35GBP</v>
      </c>
      <c r="K90" s="256">
        <f ca="1">SUMIF(INDIRECT(ADDRESS(3,9+ROWS(CUT_LIST)+2,,,"Sensis Vectors ALL")):INDIRECT(ADDRESS(3+ROWS(CORR_MATRIX)-1,9+ROWS(CUT_LIST)+2,,,"Sensis Vectors ALL")),"YC"&amp;$H90&amp;K$1,INDIRECT(ADDRESS(3,$I90,,,"Sensis Vectors ALL")):INDIRECT(ADDRESS(3+ROWS(CORR_MATRIX)-1,$I90,,,"Sensis Vectors ALL")))</f>
        <v>0</v>
      </c>
      <c r="L90" s="256">
        <f ca="1">SUMIF(INDIRECT(ADDRESS(3,9+ROWS(CUT_LIST)+2,,,"Sensis Vectors ALL")):INDIRECT(ADDRESS(3+ROWS(CORR_MATRIX)-1,9+ROWS(CUT_LIST)+2,,,"Sensis Vectors ALL")),"YC"&amp;$H90&amp;L$1,INDIRECT(ADDRESS(3,$I90,,,"Sensis Vectors ALL")):INDIRECT(ADDRESS(3+ROWS(CORR_MATRIX)-1,$I90,,,"Sensis Vectors ALL")))</f>
        <v>0</v>
      </c>
      <c r="M90" s="256">
        <f ca="1">SUMIF(INDIRECT(ADDRESS(3,9+ROWS(CUT_LIST)+2,,,"Sensis Vectors ALL")):INDIRECT(ADDRESS(3+ROWS(CORR_MATRIX)-1,9+ROWS(CUT_LIST)+2,,,"Sensis Vectors ALL")),"YC"&amp;$H90&amp;M$1,INDIRECT(ADDRESS(3,$I90,,,"Sensis Vectors ALL")):INDIRECT(ADDRESS(3+ROWS(CORR_MATRIX)-1,$I90,,,"Sensis Vectors ALL")))</f>
        <v>0</v>
      </c>
      <c r="N90" s="256">
        <f ca="1">SUMIF(INDIRECT(ADDRESS(3,9+ROWS(CUT_LIST)+2,,,"Sensis Vectors ALL")):INDIRECT(ADDRESS(3+ROWS(CORR_MATRIX)-1,9+ROWS(CUT_LIST)+2,,,"Sensis Vectors ALL")),"YC"&amp;$H90&amp;N$1,INDIRECT(ADDRESS(3,$I90,,,"Sensis Vectors ALL")):INDIRECT(ADDRESS(3+ROWS(CORR_MATRIX)-1,$I90,,,"Sensis Vectors ALL")))</f>
        <v>0</v>
      </c>
      <c r="O90" s="256">
        <f ca="1">SUMIF(INDIRECT(ADDRESS(3,9+ROWS(CUT_LIST)+2,,,"Sensis Vectors ALL")):INDIRECT(ADDRESS(3+ROWS(CORR_MATRIX)-1,9+ROWS(CUT_LIST)+2,,,"Sensis Vectors ALL")),"YC"&amp;$H90&amp;O$1,INDIRECT(ADDRESS(3,$I90,,,"Sensis Vectors ALL")):INDIRECT(ADDRESS(3+ROWS(CORR_MATRIX)-1,$I90,,,"Sensis Vectors ALL")))</f>
        <v>0</v>
      </c>
      <c r="P90" s="256">
        <f ca="1">SUMIF(INDIRECT(ADDRESS(3,9+ROWS(CUT_LIST)+2,,,"Sensis Vectors ALL")):INDIRECT(ADDRESS(3+ROWS(CORR_MATRIX)-1,9+ROWS(CUT_LIST)+2,,,"Sensis Vectors ALL")),"YC"&amp;$H90&amp;P$1,INDIRECT(ADDRESS(3,$I90,,,"Sensis Vectors ALL")):INDIRECT(ADDRESS(3+ROWS(CORR_MATRIX)-1,$I90,,,"Sensis Vectors ALL")))</f>
        <v>0</v>
      </c>
      <c r="Q90" s="256">
        <f ca="1">SUMIF(INDIRECT(ADDRESS(3,9+ROWS(CUT_LIST)+2,,,"Sensis Vectors ALL")):INDIRECT(ADDRESS(3+ROWS(CORR_MATRIX)-1,9+ROWS(CUT_LIST)+2,,,"Sensis Vectors ALL")),"YC"&amp;$H90&amp;Q$1,INDIRECT(ADDRESS(3,$I90,,,"Sensis Vectors ALL")):INDIRECT(ADDRESS(3+ROWS(CORR_MATRIX)-1,$I90,,,"Sensis Vectors ALL")))</f>
        <v>0</v>
      </c>
      <c r="R90" s="256">
        <f ca="1">SUMIF(INDIRECT(ADDRESS(3,9+ROWS(CUT_LIST)+2,,,"Sensis Vectors ALL")):INDIRECT(ADDRESS(3+ROWS(CORR_MATRIX)-1,9+ROWS(CUT_LIST)+2,,,"Sensis Vectors ALL")),"YC"&amp;$H90&amp;R$1,INDIRECT(ADDRESS(3,$I90,,,"Sensis Vectors ALL")):INDIRECT(ADDRESS(3+ROWS(CORR_MATRIX)-1,$I90,,,"Sensis Vectors ALL")))</f>
        <v>0</v>
      </c>
      <c r="S90" s="256">
        <f ca="1">SUMIF(INDIRECT(ADDRESS(3,9+ROWS(CUT_LIST)+2,,,"Sensis Vectors ALL")):INDIRECT(ADDRESS(3+ROWS(CORR_MATRIX)-1,9+ROWS(CUT_LIST)+2,,,"Sensis Vectors ALL")),"YC"&amp;$H90&amp;S$1,INDIRECT(ADDRESS(3,$I90,,,"Sensis Vectors ALL")):INDIRECT(ADDRESS(3+ROWS(CORR_MATRIX)-1,$I90,,,"Sensis Vectors ALL")))</f>
        <v>0</v>
      </c>
      <c r="T90" s="256">
        <f ca="1">SUMIF(INDIRECT(ADDRESS(3,9+ROWS(CUT_LIST)+2,,,"Sensis Vectors ALL")):INDIRECT(ADDRESS(3+ROWS(CORR_MATRIX)-1,9+ROWS(CUT_LIST)+2,,,"Sensis Vectors ALL")),"YC"&amp;$H90&amp;T$1,INDIRECT(ADDRESS(3,$I90,,,"Sensis Vectors ALL")):INDIRECT(ADDRESS(3+ROWS(CORR_MATRIX)-1,$I90,,,"Sensis Vectors ALL")))</f>
        <v>0</v>
      </c>
      <c r="U90" s="256">
        <f ca="1">SUMIF(INDIRECT(ADDRESS(3,9+ROWS(CUT_LIST)+2,,,"Sensis Vectors ALL")):INDIRECT(ADDRESS(3+ROWS(CORR_MATRIX)-1,9+ROWS(CUT_LIST)+2,,,"Sensis Vectors ALL")),"YC"&amp;$H90&amp;U$1,INDIRECT(ADDRESS(3,$I90,,,"Sensis Vectors ALL")):INDIRECT(ADDRESS(3+ROWS(CORR_MATRIX)-1,$I90,,,"Sensis Vectors ALL")))</f>
        <v>0</v>
      </c>
      <c r="V90" s="256">
        <f ca="1">SUMIF(INDIRECT(ADDRESS(3,9+ROWS(CUT_LIST)+2,,,"Sensis Vectors ALL")):INDIRECT(ADDRESS(3+ROWS(CORR_MATRIX)-1,9+ROWS(CUT_LIST)+2,,,"Sensis Vectors ALL")),"YC"&amp;$H90&amp;V$1,INDIRECT(ADDRESS(3,$I90,,,"Sensis Vectors ALL")):INDIRECT(ADDRESS(3+ROWS(CORR_MATRIX)-1,$I90,,,"Sensis Vectors ALL")))</f>
        <v>0</v>
      </c>
    </row>
    <row r="91" spans="1:22" x14ac:dyDescent="0.2">
      <c r="A91" s="63">
        <v>35</v>
      </c>
      <c r="B91" s="63"/>
      <c r="C91" s="63"/>
      <c r="D91" s="63" t="s">
        <v>287</v>
      </c>
      <c r="E91" s="63"/>
      <c r="F91" s="63"/>
      <c r="G91" s="63"/>
      <c r="H91" s="63" t="s">
        <v>31</v>
      </c>
      <c r="I91" s="63">
        <f t="shared" si="4"/>
        <v>45</v>
      </c>
      <c r="J91" s="63" t="str">
        <f t="shared" si="5"/>
        <v>35JPY</v>
      </c>
      <c r="K91" s="256">
        <f ca="1">SUMIF(INDIRECT(ADDRESS(3,9+ROWS(CUT_LIST)+2,,,"Sensis Vectors ALL")):INDIRECT(ADDRESS(3+ROWS(CORR_MATRIX)-1,9+ROWS(CUT_LIST)+2,,,"Sensis Vectors ALL")),"YC"&amp;$H91&amp;K$1,INDIRECT(ADDRESS(3,$I91,,,"Sensis Vectors ALL")):INDIRECT(ADDRESS(3+ROWS(CORR_MATRIX)-1,$I91,,,"Sensis Vectors ALL")))</f>
        <v>0</v>
      </c>
      <c r="L91" s="256">
        <f ca="1">SUMIF(INDIRECT(ADDRESS(3,9+ROWS(CUT_LIST)+2,,,"Sensis Vectors ALL")):INDIRECT(ADDRESS(3+ROWS(CORR_MATRIX)-1,9+ROWS(CUT_LIST)+2,,,"Sensis Vectors ALL")),"YC"&amp;$H91&amp;L$1,INDIRECT(ADDRESS(3,$I91,,,"Sensis Vectors ALL")):INDIRECT(ADDRESS(3+ROWS(CORR_MATRIX)-1,$I91,,,"Sensis Vectors ALL")))</f>
        <v>0</v>
      </c>
      <c r="M91" s="256">
        <f ca="1">SUMIF(INDIRECT(ADDRESS(3,9+ROWS(CUT_LIST)+2,,,"Sensis Vectors ALL")):INDIRECT(ADDRESS(3+ROWS(CORR_MATRIX)-1,9+ROWS(CUT_LIST)+2,,,"Sensis Vectors ALL")),"YC"&amp;$H91&amp;M$1,INDIRECT(ADDRESS(3,$I91,,,"Sensis Vectors ALL")):INDIRECT(ADDRESS(3+ROWS(CORR_MATRIX)-1,$I91,,,"Sensis Vectors ALL")))</f>
        <v>0</v>
      </c>
      <c r="N91" s="256">
        <f ca="1">SUMIF(INDIRECT(ADDRESS(3,9+ROWS(CUT_LIST)+2,,,"Sensis Vectors ALL")):INDIRECT(ADDRESS(3+ROWS(CORR_MATRIX)-1,9+ROWS(CUT_LIST)+2,,,"Sensis Vectors ALL")),"YC"&amp;$H91&amp;N$1,INDIRECT(ADDRESS(3,$I91,,,"Sensis Vectors ALL")):INDIRECT(ADDRESS(3+ROWS(CORR_MATRIX)-1,$I91,,,"Sensis Vectors ALL")))</f>
        <v>0</v>
      </c>
      <c r="O91" s="256">
        <f ca="1">SUMIF(INDIRECT(ADDRESS(3,9+ROWS(CUT_LIST)+2,,,"Sensis Vectors ALL")):INDIRECT(ADDRESS(3+ROWS(CORR_MATRIX)-1,9+ROWS(CUT_LIST)+2,,,"Sensis Vectors ALL")),"YC"&amp;$H91&amp;O$1,INDIRECT(ADDRESS(3,$I91,,,"Sensis Vectors ALL")):INDIRECT(ADDRESS(3+ROWS(CORR_MATRIX)-1,$I91,,,"Sensis Vectors ALL")))</f>
        <v>0</v>
      </c>
      <c r="P91" s="256">
        <f ca="1">SUMIF(INDIRECT(ADDRESS(3,9+ROWS(CUT_LIST)+2,,,"Sensis Vectors ALL")):INDIRECT(ADDRESS(3+ROWS(CORR_MATRIX)-1,9+ROWS(CUT_LIST)+2,,,"Sensis Vectors ALL")),"YC"&amp;$H91&amp;P$1,INDIRECT(ADDRESS(3,$I91,,,"Sensis Vectors ALL")):INDIRECT(ADDRESS(3+ROWS(CORR_MATRIX)-1,$I91,,,"Sensis Vectors ALL")))</f>
        <v>0</v>
      </c>
      <c r="Q91" s="256">
        <f ca="1">SUMIF(INDIRECT(ADDRESS(3,9+ROWS(CUT_LIST)+2,,,"Sensis Vectors ALL")):INDIRECT(ADDRESS(3+ROWS(CORR_MATRIX)-1,9+ROWS(CUT_LIST)+2,,,"Sensis Vectors ALL")),"YC"&amp;$H91&amp;Q$1,INDIRECT(ADDRESS(3,$I91,,,"Sensis Vectors ALL")):INDIRECT(ADDRESS(3+ROWS(CORR_MATRIX)-1,$I91,,,"Sensis Vectors ALL")))</f>
        <v>0</v>
      </c>
      <c r="R91" s="256">
        <f ca="1">SUMIF(INDIRECT(ADDRESS(3,9+ROWS(CUT_LIST)+2,,,"Sensis Vectors ALL")):INDIRECT(ADDRESS(3+ROWS(CORR_MATRIX)-1,9+ROWS(CUT_LIST)+2,,,"Sensis Vectors ALL")),"YC"&amp;$H91&amp;R$1,INDIRECT(ADDRESS(3,$I91,,,"Sensis Vectors ALL")):INDIRECT(ADDRESS(3+ROWS(CORR_MATRIX)-1,$I91,,,"Sensis Vectors ALL")))</f>
        <v>0</v>
      </c>
      <c r="S91" s="256">
        <f ca="1">SUMIF(INDIRECT(ADDRESS(3,9+ROWS(CUT_LIST)+2,,,"Sensis Vectors ALL")):INDIRECT(ADDRESS(3+ROWS(CORR_MATRIX)-1,9+ROWS(CUT_LIST)+2,,,"Sensis Vectors ALL")),"YC"&amp;$H91&amp;S$1,INDIRECT(ADDRESS(3,$I91,,,"Sensis Vectors ALL")):INDIRECT(ADDRESS(3+ROWS(CORR_MATRIX)-1,$I91,,,"Sensis Vectors ALL")))</f>
        <v>0</v>
      </c>
      <c r="T91" s="256">
        <f ca="1">SUMIF(INDIRECT(ADDRESS(3,9+ROWS(CUT_LIST)+2,,,"Sensis Vectors ALL")):INDIRECT(ADDRESS(3+ROWS(CORR_MATRIX)-1,9+ROWS(CUT_LIST)+2,,,"Sensis Vectors ALL")),"YC"&amp;$H91&amp;T$1,INDIRECT(ADDRESS(3,$I91,,,"Sensis Vectors ALL")):INDIRECT(ADDRESS(3+ROWS(CORR_MATRIX)-1,$I91,,,"Sensis Vectors ALL")))</f>
        <v>0</v>
      </c>
      <c r="U91" s="256">
        <f ca="1">SUMIF(INDIRECT(ADDRESS(3,9+ROWS(CUT_LIST)+2,,,"Sensis Vectors ALL")):INDIRECT(ADDRESS(3+ROWS(CORR_MATRIX)-1,9+ROWS(CUT_LIST)+2,,,"Sensis Vectors ALL")),"YC"&amp;$H91&amp;U$1,INDIRECT(ADDRESS(3,$I91,,,"Sensis Vectors ALL")):INDIRECT(ADDRESS(3+ROWS(CORR_MATRIX)-1,$I91,,,"Sensis Vectors ALL")))</f>
        <v>0</v>
      </c>
      <c r="V91" s="256">
        <f ca="1">SUMIF(INDIRECT(ADDRESS(3,9+ROWS(CUT_LIST)+2,,,"Sensis Vectors ALL")):INDIRECT(ADDRESS(3+ROWS(CORR_MATRIX)-1,9+ROWS(CUT_LIST)+2,,,"Sensis Vectors ALL")),"YC"&amp;$H91&amp;V$1,INDIRECT(ADDRESS(3,$I91,,,"Sensis Vectors ALL")):INDIRECT(ADDRESS(3+ROWS(CORR_MATRIX)-1,$I91,,,"Sensis Vectors ALL")))</f>
        <v>0</v>
      </c>
    </row>
    <row r="92" spans="1:22" x14ac:dyDescent="0.2">
      <c r="A92" s="63">
        <v>35</v>
      </c>
      <c r="B92" s="63"/>
      <c r="C92" s="63"/>
      <c r="D92" s="63" t="s">
        <v>287</v>
      </c>
      <c r="E92" s="63"/>
      <c r="F92" s="63"/>
      <c r="G92" s="63"/>
      <c r="H92" s="63" t="s">
        <v>16</v>
      </c>
      <c r="I92" s="63">
        <f t="shared" si="4"/>
        <v>45</v>
      </c>
      <c r="J92" s="63" t="str">
        <f t="shared" si="5"/>
        <v>35USD</v>
      </c>
      <c r="K92" s="256">
        <f ca="1">SUMIF(INDIRECT(ADDRESS(3,9+ROWS(CUT_LIST)+2,,,"Sensis Vectors ALL")):INDIRECT(ADDRESS(3+ROWS(CORR_MATRIX)-1,9+ROWS(CUT_LIST)+2,,,"Sensis Vectors ALL")),"YC"&amp;$H92&amp;K$1,INDIRECT(ADDRESS(3,$I92,,,"Sensis Vectors ALL")):INDIRECT(ADDRESS(3+ROWS(CORR_MATRIX)-1,$I92,,,"Sensis Vectors ALL")))</f>
        <v>0</v>
      </c>
      <c r="L92" s="256">
        <f ca="1">SUMIF(INDIRECT(ADDRESS(3,9+ROWS(CUT_LIST)+2,,,"Sensis Vectors ALL")):INDIRECT(ADDRESS(3+ROWS(CORR_MATRIX)-1,9+ROWS(CUT_LIST)+2,,,"Sensis Vectors ALL")),"YC"&amp;$H92&amp;L$1,INDIRECT(ADDRESS(3,$I92,,,"Sensis Vectors ALL")):INDIRECT(ADDRESS(3+ROWS(CORR_MATRIX)-1,$I92,,,"Sensis Vectors ALL")))</f>
        <v>0</v>
      </c>
      <c r="M92" s="256">
        <f ca="1">SUMIF(INDIRECT(ADDRESS(3,9+ROWS(CUT_LIST)+2,,,"Sensis Vectors ALL")):INDIRECT(ADDRESS(3+ROWS(CORR_MATRIX)-1,9+ROWS(CUT_LIST)+2,,,"Sensis Vectors ALL")),"YC"&amp;$H92&amp;M$1,INDIRECT(ADDRESS(3,$I92,,,"Sensis Vectors ALL")):INDIRECT(ADDRESS(3+ROWS(CORR_MATRIX)-1,$I92,,,"Sensis Vectors ALL")))</f>
        <v>0</v>
      </c>
      <c r="N92" s="256">
        <f ca="1">SUMIF(INDIRECT(ADDRESS(3,9+ROWS(CUT_LIST)+2,,,"Sensis Vectors ALL")):INDIRECT(ADDRESS(3+ROWS(CORR_MATRIX)-1,9+ROWS(CUT_LIST)+2,,,"Sensis Vectors ALL")),"YC"&amp;$H92&amp;N$1,INDIRECT(ADDRESS(3,$I92,,,"Sensis Vectors ALL")):INDIRECT(ADDRESS(3+ROWS(CORR_MATRIX)-1,$I92,,,"Sensis Vectors ALL")))</f>
        <v>0</v>
      </c>
      <c r="O92" s="256">
        <f ca="1">SUMIF(INDIRECT(ADDRESS(3,9+ROWS(CUT_LIST)+2,,,"Sensis Vectors ALL")):INDIRECT(ADDRESS(3+ROWS(CORR_MATRIX)-1,9+ROWS(CUT_LIST)+2,,,"Sensis Vectors ALL")),"YC"&amp;$H92&amp;O$1,INDIRECT(ADDRESS(3,$I92,,,"Sensis Vectors ALL")):INDIRECT(ADDRESS(3+ROWS(CORR_MATRIX)-1,$I92,,,"Sensis Vectors ALL")))</f>
        <v>0</v>
      </c>
      <c r="P92" s="256">
        <f ca="1">SUMIF(INDIRECT(ADDRESS(3,9+ROWS(CUT_LIST)+2,,,"Sensis Vectors ALL")):INDIRECT(ADDRESS(3+ROWS(CORR_MATRIX)-1,9+ROWS(CUT_LIST)+2,,,"Sensis Vectors ALL")),"YC"&amp;$H92&amp;P$1,INDIRECT(ADDRESS(3,$I92,,,"Sensis Vectors ALL")):INDIRECT(ADDRESS(3+ROWS(CORR_MATRIX)-1,$I92,,,"Sensis Vectors ALL")))</f>
        <v>0</v>
      </c>
      <c r="Q92" s="256">
        <f ca="1">SUMIF(INDIRECT(ADDRESS(3,9+ROWS(CUT_LIST)+2,,,"Sensis Vectors ALL")):INDIRECT(ADDRESS(3+ROWS(CORR_MATRIX)-1,9+ROWS(CUT_LIST)+2,,,"Sensis Vectors ALL")),"YC"&amp;$H92&amp;Q$1,INDIRECT(ADDRESS(3,$I92,,,"Sensis Vectors ALL")):INDIRECT(ADDRESS(3+ROWS(CORR_MATRIX)-1,$I92,,,"Sensis Vectors ALL")))</f>
        <v>0</v>
      </c>
      <c r="R92" s="256">
        <f ca="1">SUMIF(INDIRECT(ADDRESS(3,9+ROWS(CUT_LIST)+2,,,"Sensis Vectors ALL")):INDIRECT(ADDRESS(3+ROWS(CORR_MATRIX)-1,9+ROWS(CUT_LIST)+2,,,"Sensis Vectors ALL")),"YC"&amp;$H92&amp;R$1,INDIRECT(ADDRESS(3,$I92,,,"Sensis Vectors ALL")):INDIRECT(ADDRESS(3+ROWS(CORR_MATRIX)-1,$I92,,,"Sensis Vectors ALL")))</f>
        <v>0</v>
      </c>
      <c r="S92" s="256">
        <f ca="1">SUMIF(INDIRECT(ADDRESS(3,9+ROWS(CUT_LIST)+2,,,"Sensis Vectors ALL")):INDIRECT(ADDRESS(3+ROWS(CORR_MATRIX)-1,9+ROWS(CUT_LIST)+2,,,"Sensis Vectors ALL")),"YC"&amp;$H92&amp;S$1,INDIRECT(ADDRESS(3,$I92,,,"Sensis Vectors ALL")):INDIRECT(ADDRESS(3+ROWS(CORR_MATRIX)-1,$I92,,,"Sensis Vectors ALL")))</f>
        <v>0</v>
      </c>
      <c r="T92" s="256">
        <f ca="1">SUMIF(INDIRECT(ADDRESS(3,9+ROWS(CUT_LIST)+2,,,"Sensis Vectors ALL")):INDIRECT(ADDRESS(3+ROWS(CORR_MATRIX)-1,9+ROWS(CUT_LIST)+2,,,"Sensis Vectors ALL")),"YC"&amp;$H92&amp;T$1,INDIRECT(ADDRESS(3,$I92,,,"Sensis Vectors ALL")):INDIRECT(ADDRESS(3+ROWS(CORR_MATRIX)-1,$I92,,,"Sensis Vectors ALL")))</f>
        <v>0</v>
      </c>
      <c r="U92" s="256">
        <f ca="1">SUMIF(INDIRECT(ADDRESS(3,9+ROWS(CUT_LIST)+2,,,"Sensis Vectors ALL")):INDIRECT(ADDRESS(3+ROWS(CORR_MATRIX)-1,9+ROWS(CUT_LIST)+2,,,"Sensis Vectors ALL")),"YC"&amp;$H92&amp;U$1,INDIRECT(ADDRESS(3,$I92,,,"Sensis Vectors ALL")):INDIRECT(ADDRESS(3+ROWS(CORR_MATRIX)-1,$I92,,,"Sensis Vectors ALL")))</f>
        <v>0</v>
      </c>
      <c r="V92" s="256">
        <f ca="1">SUMIF(INDIRECT(ADDRESS(3,9+ROWS(CUT_LIST)+2,,,"Sensis Vectors ALL")):INDIRECT(ADDRESS(3+ROWS(CORR_MATRIX)-1,9+ROWS(CUT_LIST)+2,,,"Sensis Vectors ALL")),"YC"&amp;$H92&amp;V$1,INDIRECT(ADDRESS(3,$I92,,,"Sensis Vectors ALL")):INDIRECT(ADDRESS(3+ROWS(CORR_MATRIX)-1,$I92,,,"Sensis Vectors ALL")))</f>
        <v>0</v>
      </c>
    </row>
    <row r="93" spans="1:22" x14ac:dyDescent="0.2">
      <c r="A93" s="31">
        <v>41</v>
      </c>
      <c r="B93" s="62">
        <v>5</v>
      </c>
      <c r="C93" s="66" t="s">
        <v>144</v>
      </c>
      <c r="D93" s="66" t="s">
        <v>288</v>
      </c>
      <c r="E93" s="66" t="s">
        <v>173</v>
      </c>
      <c r="F93" s="66" t="s">
        <v>179</v>
      </c>
      <c r="G93" s="95">
        <v>729</v>
      </c>
      <c r="H93" s="73" t="s">
        <v>24</v>
      </c>
      <c r="I93">
        <f t="shared" si="4"/>
        <v>51</v>
      </c>
      <c r="J93" t="str">
        <f t="shared" si="5"/>
        <v>41ALL</v>
      </c>
      <c r="K93" s="257">
        <f ca="1">SUMIF(INDIRECT(ADDRESS(3,9+ROWS(CUT_LIST)+1,,,"Sensis Vectors ALL")):INDIRECT(ADDRESS(3+ROWS(CORR_MATRIX)-1,9+ROWS(CUT_LIST)+1,,,"Sensis Vectors ALL")),"YC"&amp;K$1,INDIRECT(ADDRESS(3,$I93,,,"Sensis Vectors ALL")):INDIRECT(ADDRESS(3+ROWS(CORR_MATRIX)-1,$I93,,,"Sensis Vectors ALL")))</f>
        <v>-259.45</v>
      </c>
      <c r="L93" s="257">
        <f ca="1">SUMIF(INDIRECT(ADDRESS(3,9+ROWS(CUT_LIST)+1,,,"Sensis Vectors ALL")):INDIRECT(ADDRESS(3+ROWS(CORR_MATRIX)-1,9+ROWS(CUT_LIST)+1,,,"Sensis Vectors ALL")),"YC"&amp;L$1,INDIRECT(ADDRESS(3,$I93,,,"Sensis Vectors ALL")):INDIRECT(ADDRESS(3+ROWS(CORR_MATRIX)-1,$I93,,,"Sensis Vectors ALL")))</f>
        <v>-253.16</v>
      </c>
      <c r="M93" s="257">
        <f ca="1">SUMIF(INDIRECT(ADDRESS(3,9+ROWS(CUT_LIST)+1,,,"Sensis Vectors ALL")):INDIRECT(ADDRESS(3+ROWS(CORR_MATRIX)-1,9+ROWS(CUT_LIST)+1,,,"Sensis Vectors ALL")),"YC"&amp;M$1,INDIRECT(ADDRESS(3,$I93,,,"Sensis Vectors ALL")):INDIRECT(ADDRESS(3+ROWS(CORR_MATRIX)-1,$I93,,,"Sensis Vectors ALL")))</f>
        <v>-280.99</v>
      </c>
      <c r="N93" s="257">
        <f ca="1">SUMIF(INDIRECT(ADDRESS(3,9+ROWS(CUT_LIST)+1,,,"Sensis Vectors ALL")):INDIRECT(ADDRESS(3+ROWS(CORR_MATRIX)-1,9+ROWS(CUT_LIST)+1,,,"Sensis Vectors ALL")),"YC"&amp;N$1,INDIRECT(ADDRESS(3,$I93,,,"Sensis Vectors ALL")):INDIRECT(ADDRESS(3+ROWS(CORR_MATRIX)-1,$I93,,,"Sensis Vectors ALL")))</f>
        <v>2.69</v>
      </c>
      <c r="O93" s="257">
        <f ca="1">SUMIF(INDIRECT(ADDRESS(3,9+ROWS(CUT_LIST)+1,,,"Sensis Vectors ALL")):INDIRECT(ADDRESS(3+ROWS(CORR_MATRIX)-1,9+ROWS(CUT_LIST)+1,,,"Sensis Vectors ALL")),"YC"&amp;O$1,INDIRECT(ADDRESS(3,$I93,,,"Sensis Vectors ALL")):INDIRECT(ADDRESS(3+ROWS(CORR_MATRIX)-1,$I93,,,"Sensis Vectors ALL")))</f>
        <v>4.49</v>
      </c>
      <c r="P93" s="257">
        <f ca="1">SUMIF(INDIRECT(ADDRESS(3,9+ROWS(CUT_LIST)+1,,,"Sensis Vectors ALL")):INDIRECT(ADDRESS(3+ROWS(CORR_MATRIX)-1,9+ROWS(CUT_LIST)+1,,,"Sensis Vectors ALL")),"YC"&amp;P$1,INDIRECT(ADDRESS(3,$I93,,,"Sensis Vectors ALL")):INDIRECT(ADDRESS(3+ROWS(CORR_MATRIX)-1,$I93,,,"Sensis Vectors ALL")))</f>
        <v>10.32</v>
      </c>
      <c r="Q93" s="257">
        <f ca="1">SUMIF(INDIRECT(ADDRESS(3,9+ROWS(CUT_LIST)+1,,,"Sensis Vectors ALL")):INDIRECT(ADDRESS(3+ROWS(CORR_MATRIX)-1,9+ROWS(CUT_LIST)+1,,,"Sensis Vectors ALL")),"YC"&amp;Q$1,INDIRECT(ADDRESS(3,$I93,,,"Sensis Vectors ALL")):INDIRECT(ADDRESS(3+ROWS(CORR_MATRIX)-1,$I93,,,"Sensis Vectors ALL")))</f>
        <v>18.399999999999999</v>
      </c>
      <c r="R93" s="257">
        <f ca="1">SUMIF(INDIRECT(ADDRESS(3,9+ROWS(CUT_LIST)+1,,,"Sensis Vectors ALL")):INDIRECT(ADDRESS(3+ROWS(CORR_MATRIX)-1,9+ROWS(CUT_LIST)+1,,,"Sensis Vectors ALL")),"YC"&amp;R$1,INDIRECT(ADDRESS(3,$I93,,,"Sensis Vectors ALL")):INDIRECT(ADDRESS(3+ROWS(CORR_MATRIX)-1,$I93,,,"Sensis Vectors ALL")))</f>
        <v>35.020000000000003</v>
      </c>
      <c r="S93" s="257">
        <f ca="1">SUMIF(INDIRECT(ADDRESS(3,9+ROWS(CUT_LIST)+1,,,"Sensis Vectors ALL")):INDIRECT(ADDRESS(3+ROWS(CORR_MATRIX)-1,9+ROWS(CUT_LIST)+1,,,"Sensis Vectors ALL")),"YC"&amp;S$1,INDIRECT(ADDRESS(3,$I93,,,"Sensis Vectors ALL")):INDIRECT(ADDRESS(3+ROWS(CORR_MATRIX)-1,$I93,,,"Sensis Vectors ALL")))</f>
        <v>42.55</v>
      </c>
      <c r="T93" s="257">
        <f ca="1">SUMIF(INDIRECT(ADDRESS(3,9+ROWS(CUT_LIST)+1,,,"Sensis Vectors ALL")):INDIRECT(ADDRESS(3+ROWS(CORR_MATRIX)-1,9+ROWS(CUT_LIST)+1,,,"Sensis Vectors ALL")),"YC"&amp;T$1,INDIRECT(ADDRESS(3,$I93,,,"Sensis Vectors ALL")):INDIRECT(ADDRESS(3+ROWS(CORR_MATRIX)-1,$I93,,,"Sensis Vectors ALL")))</f>
        <v>5.0199999999999996</v>
      </c>
      <c r="U93" s="257">
        <f ca="1">SUMIF(INDIRECT(ADDRESS(3,9+ROWS(CUT_LIST)+1,,,"Sensis Vectors ALL")):INDIRECT(ADDRESS(3+ROWS(CORR_MATRIX)-1,9+ROWS(CUT_LIST)+1,,,"Sensis Vectors ALL")),"YC"&amp;U$1,INDIRECT(ADDRESS(3,$I93,,,"Sensis Vectors ALL")):INDIRECT(ADDRESS(3+ROWS(CORR_MATRIX)-1,$I93,,,"Sensis Vectors ALL")))</f>
        <v>0</v>
      </c>
      <c r="V93" s="257">
        <f ca="1">SUMIF(INDIRECT(ADDRESS(3,9+ROWS(CUT_LIST)+1,,,"Sensis Vectors ALL")):INDIRECT(ADDRESS(3+ROWS(CORR_MATRIX)-1,9+ROWS(CUT_LIST)+1,,,"Sensis Vectors ALL")),"YC"&amp;V$1,INDIRECT(ADDRESS(3,$I93,,,"Sensis Vectors ALL")):INDIRECT(ADDRESS(3+ROWS(CORR_MATRIX)-1,$I93,,,"Sensis Vectors ALL")))</f>
        <v>0</v>
      </c>
    </row>
    <row r="94" spans="1:22" x14ac:dyDescent="0.2">
      <c r="A94" s="63">
        <v>41</v>
      </c>
      <c r="B94" s="63"/>
      <c r="C94" s="63"/>
      <c r="D94" s="63" t="s">
        <v>288</v>
      </c>
      <c r="E94" s="63"/>
      <c r="F94" s="63"/>
      <c r="G94" s="63"/>
      <c r="H94" s="63" t="s">
        <v>32</v>
      </c>
      <c r="I94" s="63">
        <f t="shared" si="4"/>
        <v>51</v>
      </c>
      <c r="J94" s="63" t="str">
        <f t="shared" si="5"/>
        <v>41AUD</v>
      </c>
      <c r="K94" s="256">
        <f ca="1">SUMIF(INDIRECT(ADDRESS(3,9+ROWS(CUT_LIST)+2,,,"Sensis Vectors ALL")):INDIRECT(ADDRESS(3+ROWS(CORR_MATRIX)-1,9+ROWS(CUT_LIST)+2,,,"Sensis Vectors ALL")),"YC"&amp;$H94&amp;K$1,INDIRECT(ADDRESS(3,$I94,,,"Sensis Vectors ALL")):INDIRECT(ADDRESS(3+ROWS(CORR_MATRIX)-1,$I94,,,"Sensis Vectors ALL")))</f>
        <v>0</v>
      </c>
      <c r="L94" s="256">
        <f ca="1">SUMIF(INDIRECT(ADDRESS(3,9+ROWS(CUT_LIST)+2,,,"Sensis Vectors ALL")):INDIRECT(ADDRESS(3+ROWS(CORR_MATRIX)-1,9+ROWS(CUT_LIST)+2,,,"Sensis Vectors ALL")),"YC"&amp;$H94&amp;L$1,INDIRECT(ADDRESS(3,$I94,,,"Sensis Vectors ALL")):INDIRECT(ADDRESS(3+ROWS(CORR_MATRIX)-1,$I94,,,"Sensis Vectors ALL")))</f>
        <v>0</v>
      </c>
      <c r="M94" s="256">
        <f ca="1">SUMIF(INDIRECT(ADDRESS(3,9+ROWS(CUT_LIST)+2,,,"Sensis Vectors ALL")):INDIRECT(ADDRESS(3+ROWS(CORR_MATRIX)-1,9+ROWS(CUT_LIST)+2,,,"Sensis Vectors ALL")),"YC"&amp;$H94&amp;M$1,INDIRECT(ADDRESS(3,$I94,,,"Sensis Vectors ALL")):INDIRECT(ADDRESS(3+ROWS(CORR_MATRIX)-1,$I94,,,"Sensis Vectors ALL")))</f>
        <v>0</v>
      </c>
      <c r="N94" s="256">
        <f ca="1">SUMIF(INDIRECT(ADDRESS(3,9+ROWS(CUT_LIST)+2,,,"Sensis Vectors ALL")):INDIRECT(ADDRESS(3+ROWS(CORR_MATRIX)-1,9+ROWS(CUT_LIST)+2,,,"Sensis Vectors ALL")),"YC"&amp;$H94&amp;N$1,INDIRECT(ADDRESS(3,$I94,,,"Sensis Vectors ALL")):INDIRECT(ADDRESS(3+ROWS(CORR_MATRIX)-1,$I94,,,"Sensis Vectors ALL")))</f>
        <v>0</v>
      </c>
      <c r="O94" s="256">
        <f ca="1">SUMIF(INDIRECT(ADDRESS(3,9+ROWS(CUT_LIST)+2,,,"Sensis Vectors ALL")):INDIRECT(ADDRESS(3+ROWS(CORR_MATRIX)-1,9+ROWS(CUT_LIST)+2,,,"Sensis Vectors ALL")),"YC"&amp;$H94&amp;O$1,INDIRECT(ADDRESS(3,$I94,,,"Sensis Vectors ALL")):INDIRECT(ADDRESS(3+ROWS(CORR_MATRIX)-1,$I94,,,"Sensis Vectors ALL")))</f>
        <v>0</v>
      </c>
      <c r="P94" s="256">
        <f ca="1">SUMIF(INDIRECT(ADDRESS(3,9+ROWS(CUT_LIST)+2,,,"Sensis Vectors ALL")):INDIRECT(ADDRESS(3+ROWS(CORR_MATRIX)-1,9+ROWS(CUT_LIST)+2,,,"Sensis Vectors ALL")),"YC"&amp;$H94&amp;P$1,INDIRECT(ADDRESS(3,$I94,,,"Sensis Vectors ALL")):INDIRECT(ADDRESS(3+ROWS(CORR_MATRIX)-1,$I94,,,"Sensis Vectors ALL")))</f>
        <v>0</v>
      </c>
      <c r="Q94" s="256">
        <f ca="1">SUMIF(INDIRECT(ADDRESS(3,9+ROWS(CUT_LIST)+2,,,"Sensis Vectors ALL")):INDIRECT(ADDRESS(3+ROWS(CORR_MATRIX)-1,9+ROWS(CUT_LIST)+2,,,"Sensis Vectors ALL")),"YC"&amp;$H94&amp;Q$1,INDIRECT(ADDRESS(3,$I94,,,"Sensis Vectors ALL")):INDIRECT(ADDRESS(3+ROWS(CORR_MATRIX)-1,$I94,,,"Sensis Vectors ALL")))</f>
        <v>0</v>
      </c>
      <c r="R94" s="256">
        <f ca="1">SUMIF(INDIRECT(ADDRESS(3,9+ROWS(CUT_LIST)+2,,,"Sensis Vectors ALL")):INDIRECT(ADDRESS(3+ROWS(CORR_MATRIX)-1,9+ROWS(CUT_LIST)+2,,,"Sensis Vectors ALL")),"YC"&amp;$H94&amp;R$1,INDIRECT(ADDRESS(3,$I94,,,"Sensis Vectors ALL")):INDIRECT(ADDRESS(3+ROWS(CORR_MATRIX)-1,$I94,,,"Sensis Vectors ALL")))</f>
        <v>0</v>
      </c>
      <c r="S94" s="256">
        <f ca="1">SUMIF(INDIRECT(ADDRESS(3,9+ROWS(CUT_LIST)+2,,,"Sensis Vectors ALL")):INDIRECT(ADDRESS(3+ROWS(CORR_MATRIX)-1,9+ROWS(CUT_LIST)+2,,,"Sensis Vectors ALL")),"YC"&amp;$H94&amp;S$1,INDIRECT(ADDRESS(3,$I94,,,"Sensis Vectors ALL")):INDIRECT(ADDRESS(3+ROWS(CORR_MATRIX)-1,$I94,,,"Sensis Vectors ALL")))</f>
        <v>0</v>
      </c>
      <c r="T94" s="256">
        <f ca="1">SUMIF(INDIRECT(ADDRESS(3,9+ROWS(CUT_LIST)+2,,,"Sensis Vectors ALL")):INDIRECT(ADDRESS(3+ROWS(CORR_MATRIX)-1,9+ROWS(CUT_LIST)+2,,,"Sensis Vectors ALL")),"YC"&amp;$H94&amp;T$1,INDIRECT(ADDRESS(3,$I94,,,"Sensis Vectors ALL")):INDIRECT(ADDRESS(3+ROWS(CORR_MATRIX)-1,$I94,,,"Sensis Vectors ALL")))</f>
        <v>0</v>
      </c>
      <c r="U94" s="256">
        <f ca="1">SUMIF(INDIRECT(ADDRESS(3,9+ROWS(CUT_LIST)+2,,,"Sensis Vectors ALL")):INDIRECT(ADDRESS(3+ROWS(CORR_MATRIX)-1,9+ROWS(CUT_LIST)+2,,,"Sensis Vectors ALL")),"YC"&amp;$H94&amp;U$1,INDIRECT(ADDRESS(3,$I94,,,"Sensis Vectors ALL")):INDIRECT(ADDRESS(3+ROWS(CORR_MATRIX)-1,$I94,,,"Sensis Vectors ALL")))</f>
        <v>0</v>
      </c>
      <c r="V94" s="256">
        <f ca="1">SUMIF(INDIRECT(ADDRESS(3,9+ROWS(CUT_LIST)+2,,,"Sensis Vectors ALL")):INDIRECT(ADDRESS(3+ROWS(CORR_MATRIX)-1,9+ROWS(CUT_LIST)+2,,,"Sensis Vectors ALL")),"YC"&amp;$H94&amp;V$1,INDIRECT(ADDRESS(3,$I94,,,"Sensis Vectors ALL")):INDIRECT(ADDRESS(3+ROWS(CORR_MATRIX)-1,$I94,,,"Sensis Vectors ALL")))</f>
        <v>0</v>
      </c>
    </row>
    <row r="95" spans="1:22" x14ac:dyDescent="0.2">
      <c r="A95" s="63">
        <v>41</v>
      </c>
      <c r="B95" s="63"/>
      <c r="C95" s="63"/>
      <c r="D95" s="63" t="s">
        <v>288</v>
      </c>
      <c r="E95" s="63"/>
      <c r="F95" s="63"/>
      <c r="G95" s="63"/>
      <c r="H95" s="63" t="s">
        <v>9</v>
      </c>
      <c r="I95" s="63">
        <f t="shared" si="4"/>
        <v>51</v>
      </c>
      <c r="J95" s="63" t="str">
        <f t="shared" si="5"/>
        <v>41CAD</v>
      </c>
      <c r="K95" s="256">
        <f ca="1">SUMIF(INDIRECT(ADDRESS(3,9+ROWS(CUT_LIST)+2,,,"Sensis Vectors ALL")):INDIRECT(ADDRESS(3+ROWS(CORR_MATRIX)-1,9+ROWS(CUT_LIST)+2,,,"Sensis Vectors ALL")),"YC"&amp;$H95&amp;K$1,INDIRECT(ADDRESS(3,$I95,,,"Sensis Vectors ALL")):INDIRECT(ADDRESS(3+ROWS(CORR_MATRIX)-1,$I95,,,"Sensis Vectors ALL")))</f>
        <v>0</v>
      </c>
      <c r="L95" s="256">
        <f ca="1">SUMIF(INDIRECT(ADDRESS(3,9+ROWS(CUT_LIST)+2,,,"Sensis Vectors ALL")):INDIRECT(ADDRESS(3+ROWS(CORR_MATRIX)-1,9+ROWS(CUT_LIST)+2,,,"Sensis Vectors ALL")),"YC"&amp;$H95&amp;L$1,INDIRECT(ADDRESS(3,$I95,,,"Sensis Vectors ALL")):INDIRECT(ADDRESS(3+ROWS(CORR_MATRIX)-1,$I95,,,"Sensis Vectors ALL")))</f>
        <v>0</v>
      </c>
      <c r="M95" s="256">
        <f ca="1">SUMIF(INDIRECT(ADDRESS(3,9+ROWS(CUT_LIST)+2,,,"Sensis Vectors ALL")):INDIRECT(ADDRESS(3+ROWS(CORR_MATRIX)-1,9+ROWS(CUT_LIST)+2,,,"Sensis Vectors ALL")),"YC"&amp;$H95&amp;M$1,INDIRECT(ADDRESS(3,$I95,,,"Sensis Vectors ALL")):INDIRECT(ADDRESS(3+ROWS(CORR_MATRIX)-1,$I95,,,"Sensis Vectors ALL")))</f>
        <v>0</v>
      </c>
      <c r="N95" s="256">
        <f ca="1">SUMIF(INDIRECT(ADDRESS(3,9+ROWS(CUT_LIST)+2,,,"Sensis Vectors ALL")):INDIRECT(ADDRESS(3+ROWS(CORR_MATRIX)-1,9+ROWS(CUT_LIST)+2,,,"Sensis Vectors ALL")),"YC"&amp;$H95&amp;N$1,INDIRECT(ADDRESS(3,$I95,,,"Sensis Vectors ALL")):INDIRECT(ADDRESS(3+ROWS(CORR_MATRIX)-1,$I95,,,"Sensis Vectors ALL")))</f>
        <v>0</v>
      </c>
      <c r="O95" s="256">
        <f ca="1">SUMIF(INDIRECT(ADDRESS(3,9+ROWS(CUT_LIST)+2,,,"Sensis Vectors ALL")):INDIRECT(ADDRESS(3+ROWS(CORR_MATRIX)-1,9+ROWS(CUT_LIST)+2,,,"Sensis Vectors ALL")),"YC"&amp;$H95&amp;O$1,INDIRECT(ADDRESS(3,$I95,,,"Sensis Vectors ALL")):INDIRECT(ADDRESS(3+ROWS(CORR_MATRIX)-1,$I95,,,"Sensis Vectors ALL")))</f>
        <v>0</v>
      </c>
      <c r="P95" s="256">
        <f ca="1">SUMIF(INDIRECT(ADDRESS(3,9+ROWS(CUT_LIST)+2,,,"Sensis Vectors ALL")):INDIRECT(ADDRESS(3+ROWS(CORR_MATRIX)-1,9+ROWS(CUT_LIST)+2,,,"Sensis Vectors ALL")),"YC"&amp;$H95&amp;P$1,INDIRECT(ADDRESS(3,$I95,,,"Sensis Vectors ALL")):INDIRECT(ADDRESS(3+ROWS(CORR_MATRIX)-1,$I95,,,"Sensis Vectors ALL")))</f>
        <v>0</v>
      </c>
      <c r="Q95" s="256">
        <f ca="1">SUMIF(INDIRECT(ADDRESS(3,9+ROWS(CUT_LIST)+2,,,"Sensis Vectors ALL")):INDIRECT(ADDRESS(3+ROWS(CORR_MATRIX)-1,9+ROWS(CUT_LIST)+2,,,"Sensis Vectors ALL")),"YC"&amp;$H95&amp;Q$1,INDIRECT(ADDRESS(3,$I95,,,"Sensis Vectors ALL")):INDIRECT(ADDRESS(3+ROWS(CORR_MATRIX)-1,$I95,,,"Sensis Vectors ALL")))</f>
        <v>0</v>
      </c>
      <c r="R95" s="256">
        <f ca="1">SUMIF(INDIRECT(ADDRESS(3,9+ROWS(CUT_LIST)+2,,,"Sensis Vectors ALL")):INDIRECT(ADDRESS(3+ROWS(CORR_MATRIX)-1,9+ROWS(CUT_LIST)+2,,,"Sensis Vectors ALL")),"YC"&amp;$H95&amp;R$1,INDIRECT(ADDRESS(3,$I95,,,"Sensis Vectors ALL")):INDIRECT(ADDRESS(3+ROWS(CORR_MATRIX)-1,$I95,,,"Sensis Vectors ALL")))</f>
        <v>0</v>
      </c>
      <c r="S95" s="256">
        <f ca="1">SUMIF(INDIRECT(ADDRESS(3,9+ROWS(CUT_LIST)+2,,,"Sensis Vectors ALL")):INDIRECT(ADDRESS(3+ROWS(CORR_MATRIX)-1,9+ROWS(CUT_LIST)+2,,,"Sensis Vectors ALL")),"YC"&amp;$H95&amp;S$1,INDIRECT(ADDRESS(3,$I95,,,"Sensis Vectors ALL")):INDIRECT(ADDRESS(3+ROWS(CORR_MATRIX)-1,$I95,,,"Sensis Vectors ALL")))</f>
        <v>0</v>
      </c>
      <c r="T95" s="256">
        <f ca="1">SUMIF(INDIRECT(ADDRESS(3,9+ROWS(CUT_LIST)+2,,,"Sensis Vectors ALL")):INDIRECT(ADDRESS(3+ROWS(CORR_MATRIX)-1,9+ROWS(CUT_LIST)+2,,,"Sensis Vectors ALL")),"YC"&amp;$H95&amp;T$1,INDIRECT(ADDRESS(3,$I95,,,"Sensis Vectors ALL")):INDIRECT(ADDRESS(3+ROWS(CORR_MATRIX)-1,$I95,,,"Sensis Vectors ALL")))</f>
        <v>0</v>
      </c>
      <c r="U95" s="256">
        <f ca="1">SUMIF(INDIRECT(ADDRESS(3,9+ROWS(CUT_LIST)+2,,,"Sensis Vectors ALL")):INDIRECT(ADDRESS(3+ROWS(CORR_MATRIX)-1,9+ROWS(CUT_LIST)+2,,,"Sensis Vectors ALL")),"YC"&amp;$H95&amp;U$1,INDIRECT(ADDRESS(3,$I95,,,"Sensis Vectors ALL")):INDIRECT(ADDRESS(3+ROWS(CORR_MATRIX)-1,$I95,,,"Sensis Vectors ALL")))</f>
        <v>0</v>
      </c>
      <c r="V95" s="256">
        <f ca="1">SUMIF(INDIRECT(ADDRESS(3,9+ROWS(CUT_LIST)+2,,,"Sensis Vectors ALL")):INDIRECT(ADDRESS(3+ROWS(CORR_MATRIX)-1,9+ROWS(CUT_LIST)+2,,,"Sensis Vectors ALL")),"YC"&amp;$H95&amp;V$1,INDIRECT(ADDRESS(3,$I95,,,"Sensis Vectors ALL")):INDIRECT(ADDRESS(3+ROWS(CORR_MATRIX)-1,$I95,,,"Sensis Vectors ALL")))</f>
        <v>0</v>
      </c>
    </row>
    <row r="96" spans="1:22" x14ac:dyDescent="0.2">
      <c r="A96" s="63">
        <v>41</v>
      </c>
      <c r="B96" s="63"/>
      <c r="C96" s="63"/>
      <c r="D96" s="63" t="s">
        <v>288</v>
      </c>
      <c r="E96" s="63"/>
      <c r="F96" s="63"/>
      <c r="G96" s="63"/>
      <c r="H96" s="63" t="s">
        <v>18</v>
      </c>
      <c r="I96" s="63">
        <f t="shared" si="4"/>
        <v>51</v>
      </c>
      <c r="J96" s="63" t="str">
        <f t="shared" si="5"/>
        <v>41EUR</v>
      </c>
      <c r="K96" s="256">
        <f ca="1">SUMIF(INDIRECT(ADDRESS(3,9+ROWS(CUT_LIST)+2,,,"Sensis Vectors ALL")):INDIRECT(ADDRESS(3+ROWS(CORR_MATRIX)-1,9+ROWS(CUT_LIST)+2,,,"Sensis Vectors ALL")),"YC"&amp;$H96&amp;K$1,INDIRECT(ADDRESS(3,$I96,,,"Sensis Vectors ALL")):INDIRECT(ADDRESS(3+ROWS(CORR_MATRIX)-1,$I96,,,"Sensis Vectors ALL")))</f>
        <v>0</v>
      </c>
      <c r="L96" s="256">
        <f ca="1">SUMIF(INDIRECT(ADDRESS(3,9+ROWS(CUT_LIST)+2,,,"Sensis Vectors ALL")):INDIRECT(ADDRESS(3+ROWS(CORR_MATRIX)-1,9+ROWS(CUT_LIST)+2,,,"Sensis Vectors ALL")),"YC"&amp;$H96&amp;L$1,INDIRECT(ADDRESS(3,$I96,,,"Sensis Vectors ALL")):INDIRECT(ADDRESS(3+ROWS(CORR_MATRIX)-1,$I96,,,"Sensis Vectors ALL")))</f>
        <v>0</v>
      </c>
      <c r="M96" s="256">
        <f ca="1">SUMIF(INDIRECT(ADDRESS(3,9+ROWS(CUT_LIST)+2,,,"Sensis Vectors ALL")):INDIRECT(ADDRESS(3+ROWS(CORR_MATRIX)-1,9+ROWS(CUT_LIST)+2,,,"Sensis Vectors ALL")),"YC"&amp;$H96&amp;M$1,INDIRECT(ADDRESS(3,$I96,,,"Sensis Vectors ALL")):INDIRECT(ADDRESS(3+ROWS(CORR_MATRIX)-1,$I96,,,"Sensis Vectors ALL")))</f>
        <v>0</v>
      </c>
      <c r="N96" s="256">
        <f ca="1">SUMIF(INDIRECT(ADDRESS(3,9+ROWS(CUT_LIST)+2,,,"Sensis Vectors ALL")):INDIRECT(ADDRESS(3+ROWS(CORR_MATRIX)-1,9+ROWS(CUT_LIST)+2,,,"Sensis Vectors ALL")),"YC"&amp;$H96&amp;N$1,INDIRECT(ADDRESS(3,$I96,,,"Sensis Vectors ALL")):INDIRECT(ADDRESS(3+ROWS(CORR_MATRIX)-1,$I96,,,"Sensis Vectors ALL")))</f>
        <v>0</v>
      </c>
      <c r="O96" s="256">
        <f ca="1">SUMIF(INDIRECT(ADDRESS(3,9+ROWS(CUT_LIST)+2,,,"Sensis Vectors ALL")):INDIRECT(ADDRESS(3+ROWS(CORR_MATRIX)-1,9+ROWS(CUT_LIST)+2,,,"Sensis Vectors ALL")),"YC"&amp;$H96&amp;O$1,INDIRECT(ADDRESS(3,$I96,,,"Sensis Vectors ALL")):INDIRECT(ADDRESS(3+ROWS(CORR_MATRIX)-1,$I96,,,"Sensis Vectors ALL")))</f>
        <v>0</v>
      </c>
      <c r="P96" s="256">
        <f ca="1">SUMIF(INDIRECT(ADDRESS(3,9+ROWS(CUT_LIST)+2,,,"Sensis Vectors ALL")):INDIRECT(ADDRESS(3+ROWS(CORR_MATRIX)-1,9+ROWS(CUT_LIST)+2,,,"Sensis Vectors ALL")),"YC"&amp;$H96&amp;P$1,INDIRECT(ADDRESS(3,$I96,,,"Sensis Vectors ALL")):INDIRECT(ADDRESS(3+ROWS(CORR_MATRIX)-1,$I96,,,"Sensis Vectors ALL")))</f>
        <v>0</v>
      </c>
      <c r="Q96" s="256">
        <f ca="1">SUMIF(INDIRECT(ADDRESS(3,9+ROWS(CUT_LIST)+2,,,"Sensis Vectors ALL")):INDIRECT(ADDRESS(3+ROWS(CORR_MATRIX)-1,9+ROWS(CUT_LIST)+2,,,"Sensis Vectors ALL")),"YC"&amp;$H96&amp;Q$1,INDIRECT(ADDRESS(3,$I96,,,"Sensis Vectors ALL")):INDIRECT(ADDRESS(3+ROWS(CORR_MATRIX)-1,$I96,,,"Sensis Vectors ALL")))</f>
        <v>0</v>
      </c>
      <c r="R96" s="256">
        <f ca="1">SUMIF(INDIRECT(ADDRESS(3,9+ROWS(CUT_LIST)+2,,,"Sensis Vectors ALL")):INDIRECT(ADDRESS(3+ROWS(CORR_MATRIX)-1,9+ROWS(CUT_LIST)+2,,,"Sensis Vectors ALL")),"YC"&amp;$H96&amp;R$1,INDIRECT(ADDRESS(3,$I96,,,"Sensis Vectors ALL")):INDIRECT(ADDRESS(3+ROWS(CORR_MATRIX)-1,$I96,,,"Sensis Vectors ALL")))</f>
        <v>0</v>
      </c>
      <c r="S96" s="256">
        <f ca="1">SUMIF(INDIRECT(ADDRESS(3,9+ROWS(CUT_LIST)+2,,,"Sensis Vectors ALL")):INDIRECT(ADDRESS(3+ROWS(CORR_MATRIX)-1,9+ROWS(CUT_LIST)+2,,,"Sensis Vectors ALL")),"YC"&amp;$H96&amp;S$1,INDIRECT(ADDRESS(3,$I96,,,"Sensis Vectors ALL")):INDIRECT(ADDRESS(3+ROWS(CORR_MATRIX)-1,$I96,,,"Sensis Vectors ALL")))</f>
        <v>0</v>
      </c>
      <c r="T96" s="256">
        <f ca="1">SUMIF(INDIRECT(ADDRESS(3,9+ROWS(CUT_LIST)+2,,,"Sensis Vectors ALL")):INDIRECT(ADDRESS(3+ROWS(CORR_MATRIX)-1,9+ROWS(CUT_LIST)+2,,,"Sensis Vectors ALL")),"YC"&amp;$H96&amp;T$1,INDIRECT(ADDRESS(3,$I96,,,"Sensis Vectors ALL")):INDIRECT(ADDRESS(3+ROWS(CORR_MATRIX)-1,$I96,,,"Sensis Vectors ALL")))</f>
        <v>0</v>
      </c>
      <c r="U96" s="256">
        <f ca="1">SUMIF(INDIRECT(ADDRESS(3,9+ROWS(CUT_LIST)+2,,,"Sensis Vectors ALL")):INDIRECT(ADDRESS(3+ROWS(CORR_MATRIX)-1,9+ROWS(CUT_LIST)+2,,,"Sensis Vectors ALL")),"YC"&amp;$H96&amp;U$1,INDIRECT(ADDRESS(3,$I96,,,"Sensis Vectors ALL")):INDIRECT(ADDRESS(3+ROWS(CORR_MATRIX)-1,$I96,,,"Sensis Vectors ALL")))</f>
        <v>0</v>
      </c>
      <c r="V96" s="256">
        <f ca="1">SUMIF(INDIRECT(ADDRESS(3,9+ROWS(CUT_LIST)+2,,,"Sensis Vectors ALL")):INDIRECT(ADDRESS(3+ROWS(CORR_MATRIX)-1,9+ROWS(CUT_LIST)+2,,,"Sensis Vectors ALL")),"YC"&amp;$H96&amp;V$1,INDIRECT(ADDRESS(3,$I96,,,"Sensis Vectors ALL")):INDIRECT(ADDRESS(3+ROWS(CORR_MATRIX)-1,$I96,,,"Sensis Vectors ALL")))</f>
        <v>0</v>
      </c>
    </row>
    <row r="97" spans="1:22" x14ac:dyDescent="0.2">
      <c r="A97" s="63">
        <v>41</v>
      </c>
      <c r="B97" s="63"/>
      <c r="C97" s="63"/>
      <c r="D97" s="63" t="s">
        <v>288</v>
      </c>
      <c r="E97" s="63"/>
      <c r="F97" s="63"/>
      <c r="G97" s="63"/>
      <c r="H97" s="63" t="s">
        <v>39</v>
      </c>
      <c r="I97" s="63">
        <f t="shared" si="4"/>
        <v>51</v>
      </c>
      <c r="J97" s="63" t="str">
        <f t="shared" si="5"/>
        <v>41GBP</v>
      </c>
      <c r="K97" s="256">
        <f ca="1">SUMIF(INDIRECT(ADDRESS(3,9+ROWS(CUT_LIST)+2,,,"Sensis Vectors ALL")):INDIRECT(ADDRESS(3+ROWS(CORR_MATRIX)-1,9+ROWS(CUT_LIST)+2,,,"Sensis Vectors ALL")),"YC"&amp;$H97&amp;K$1,INDIRECT(ADDRESS(3,$I97,,,"Sensis Vectors ALL")):INDIRECT(ADDRESS(3+ROWS(CORR_MATRIX)-1,$I97,,,"Sensis Vectors ALL")))</f>
        <v>0</v>
      </c>
      <c r="L97" s="256">
        <f ca="1">SUMIF(INDIRECT(ADDRESS(3,9+ROWS(CUT_LIST)+2,,,"Sensis Vectors ALL")):INDIRECT(ADDRESS(3+ROWS(CORR_MATRIX)-1,9+ROWS(CUT_LIST)+2,,,"Sensis Vectors ALL")),"YC"&amp;$H97&amp;L$1,INDIRECT(ADDRESS(3,$I97,,,"Sensis Vectors ALL")):INDIRECT(ADDRESS(3+ROWS(CORR_MATRIX)-1,$I97,,,"Sensis Vectors ALL")))</f>
        <v>0</v>
      </c>
      <c r="M97" s="256">
        <f ca="1">SUMIF(INDIRECT(ADDRESS(3,9+ROWS(CUT_LIST)+2,,,"Sensis Vectors ALL")):INDIRECT(ADDRESS(3+ROWS(CORR_MATRIX)-1,9+ROWS(CUT_LIST)+2,,,"Sensis Vectors ALL")),"YC"&amp;$H97&amp;M$1,INDIRECT(ADDRESS(3,$I97,,,"Sensis Vectors ALL")):INDIRECT(ADDRESS(3+ROWS(CORR_MATRIX)-1,$I97,,,"Sensis Vectors ALL")))</f>
        <v>0</v>
      </c>
      <c r="N97" s="256">
        <f ca="1">SUMIF(INDIRECT(ADDRESS(3,9+ROWS(CUT_LIST)+2,,,"Sensis Vectors ALL")):INDIRECT(ADDRESS(3+ROWS(CORR_MATRIX)-1,9+ROWS(CUT_LIST)+2,,,"Sensis Vectors ALL")),"YC"&amp;$H97&amp;N$1,INDIRECT(ADDRESS(3,$I97,,,"Sensis Vectors ALL")):INDIRECT(ADDRESS(3+ROWS(CORR_MATRIX)-1,$I97,,,"Sensis Vectors ALL")))</f>
        <v>0</v>
      </c>
      <c r="O97" s="256">
        <f ca="1">SUMIF(INDIRECT(ADDRESS(3,9+ROWS(CUT_LIST)+2,,,"Sensis Vectors ALL")):INDIRECT(ADDRESS(3+ROWS(CORR_MATRIX)-1,9+ROWS(CUT_LIST)+2,,,"Sensis Vectors ALL")),"YC"&amp;$H97&amp;O$1,INDIRECT(ADDRESS(3,$I97,,,"Sensis Vectors ALL")):INDIRECT(ADDRESS(3+ROWS(CORR_MATRIX)-1,$I97,,,"Sensis Vectors ALL")))</f>
        <v>0</v>
      </c>
      <c r="P97" s="256">
        <f ca="1">SUMIF(INDIRECT(ADDRESS(3,9+ROWS(CUT_LIST)+2,,,"Sensis Vectors ALL")):INDIRECT(ADDRESS(3+ROWS(CORR_MATRIX)-1,9+ROWS(CUT_LIST)+2,,,"Sensis Vectors ALL")),"YC"&amp;$H97&amp;P$1,INDIRECT(ADDRESS(3,$I97,,,"Sensis Vectors ALL")):INDIRECT(ADDRESS(3+ROWS(CORR_MATRIX)-1,$I97,,,"Sensis Vectors ALL")))</f>
        <v>0</v>
      </c>
      <c r="Q97" s="256">
        <f ca="1">SUMIF(INDIRECT(ADDRESS(3,9+ROWS(CUT_LIST)+2,,,"Sensis Vectors ALL")):INDIRECT(ADDRESS(3+ROWS(CORR_MATRIX)-1,9+ROWS(CUT_LIST)+2,,,"Sensis Vectors ALL")),"YC"&amp;$H97&amp;Q$1,INDIRECT(ADDRESS(3,$I97,,,"Sensis Vectors ALL")):INDIRECT(ADDRESS(3+ROWS(CORR_MATRIX)-1,$I97,,,"Sensis Vectors ALL")))</f>
        <v>0</v>
      </c>
      <c r="R97" s="256">
        <f ca="1">SUMIF(INDIRECT(ADDRESS(3,9+ROWS(CUT_LIST)+2,,,"Sensis Vectors ALL")):INDIRECT(ADDRESS(3+ROWS(CORR_MATRIX)-1,9+ROWS(CUT_LIST)+2,,,"Sensis Vectors ALL")),"YC"&amp;$H97&amp;R$1,INDIRECT(ADDRESS(3,$I97,,,"Sensis Vectors ALL")):INDIRECT(ADDRESS(3+ROWS(CORR_MATRIX)-1,$I97,,,"Sensis Vectors ALL")))</f>
        <v>0</v>
      </c>
      <c r="S97" s="256">
        <f ca="1">SUMIF(INDIRECT(ADDRESS(3,9+ROWS(CUT_LIST)+2,,,"Sensis Vectors ALL")):INDIRECT(ADDRESS(3+ROWS(CORR_MATRIX)-1,9+ROWS(CUT_LIST)+2,,,"Sensis Vectors ALL")),"YC"&amp;$H97&amp;S$1,INDIRECT(ADDRESS(3,$I97,,,"Sensis Vectors ALL")):INDIRECT(ADDRESS(3+ROWS(CORR_MATRIX)-1,$I97,,,"Sensis Vectors ALL")))</f>
        <v>0</v>
      </c>
      <c r="T97" s="256">
        <f ca="1">SUMIF(INDIRECT(ADDRESS(3,9+ROWS(CUT_LIST)+2,,,"Sensis Vectors ALL")):INDIRECT(ADDRESS(3+ROWS(CORR_MATRIX)-1,9+ROWS(CUT_LIST)+2,,,"Sensis Vectors ALL")),"YC"&amp;$H97&amp;T$1,INDIRECT(ADDRESS(3,$I97,,,"Sensis Vectors ALL")):INDIRECT(ADDRESS(3+ROWS(CORR_MATRIX)-1,$I97,,,"Sensis Vectors ALL")))</f>
        <v>0</v>
      </c>
      <c r="U97" s="256">
        <f ca="1">SUMIF(INDIRECT(ADDRESS(3,9+ROWS(CUT_LIST)+2,,,"Sensis Vectors ALL")):INDIRECT(ADDRESS(3+ROWS(CORR_MATRIX)-1,9+ROWS(CUT_LIST)+2,,,"Sensis Vectors ALL")),"YC"&amp;$H97&amp;U$1,INDIRECT(ADDRESS(3,$I97,,,"Sensis Vectors ALL")):INDIRECT(ADDRESS(3+ROWS(CORR_MATRIX)-1,$I97,,,"Sensis Vectors ALL")))</f>
        <v>0</v>
      </c>
      <c r="V97" s="256">
        <f ca="1">SUMIF(INDIRECT(ADDRESS(3,9+ROWS(CUT_LIST)+2,,,"Sensis Vectors ALL")):INDIRECT(ADDRESS(3+ROWS(CORR_MATRIX)-1,9+ROWS(CUT_LIST)+2,,,"Sensis Vectors ALL")),"YC"&amp;$H97&amp;V$1,INDIRECT(ADDRESS(3,$I97,,,"Sensis Vectors ALL")):INDIRECT(ADDRESS(3+ROWS(CORR_MATRIX)-1,$I97,,,"Sensis Vectors ALL")))</f>
        <v>0</v>
      </c>
    </row>
    <row r="98" spans="1:22" x14ac:dyDescent="0.2">
      <c r="A98" s="63">
        <v>41</v>
      </c>
      <c r="B98" s="63"/>
      <c r="C98" s="63"/>
      <c r="D98" s="63" t="s">
        <v>288</v>
      </c>
      <c r="E98" s="63"/>
      <c r="F98" s="63"/>
      <c r="G98" s="63"/>
      <c r="H98" s="63" t="s">
        <v>31</v>
      </c>
      <c r="I98" s="63">
        <f t="shared" si="4"/>
        <v>51</v>
      </c>
      <c r="J98" s="63" t="str">
        <f t="shared" si="5"/>
        <v>41JPY</v>
      </c>
      <c r="K98" s="256">
        <f ca="1">SUMIF(INDIRECT(ADDRESS(3,9+ROWS(CUT_LIST)+2,,,"Sensis Vectors ALL")):INDIRECT(ADDRESS(3+ROWS(CORR_MATRIX)-1,9+ROWS(CUT_LIST)+2,,,"Sensis Vectors ALL")),"YC"&amp;$H98&amp;K$1,INDIRECT(ADDRESS(3,$I98,,,"Sensis Vectors ALL")):INDIRECT(ADDRESS(3+ROWS(CORR_MATRIX)-1,$I98,,,"Sensis Vectors ALL")))</f>
        <v>0</v>
      </c>
      <c r="L98" s="256">
        <f ca="1">SUMIF(INDIRECT(ADDRESS(3,9+ROWS(CUT_LIST)+2,,,"Sensis Vectors ALL")):INDIRECT(ADDRESS(3+ROWS(CORR_MATRIX)-1,9+ROWS(CUT_LIST)+2,,,"Sensis Vectors ALL")),"YC"&amp;$H98&amp;L$1,INDIRECT(ADDRESS(3,$I98,,,"Sensis Vectors ALL")):INDIRECT(ADDRESS(3+ROWS(CORR_MATRIX)-1,$I98,,,"Sensis Vectors ALL")))</f>
        <v>0</v>
      </c>
      <c r="M98" s="256">
        <f ca="1">SUMIF(INDIRECT(ADDRESS(3,9+ROWS(CUT_LIST)+2,,,"Sensis Vectors ALL")):INDIRECT(ADDRESS(3+ROWS(CORR_MATRIX)-1,9+ROWS(CUT_LIST)+2,,,"Sensis Vectors ALL")),"YC"&amp;$H98&amp;M$1,INDIRECT(ADDRESS(3,$I98,,,"Sensis Vectors ALL")):INDIRECT(ADDRESS(3+ROWS(CORR_MATRIX)-1,$I98,,,"Sensis Vectors ALL")))</f>
        <v>0</v>
      </c>
      <c r="N98" s="256">
        <f ca="1">SUMIF(INDIRECT(ADDRESS(3,9+ROWS(CUT_LIST)+2,,,"Sensis Vectors ALL")):INDIRECT(ADDRESS(3+ROWS(CORR_MATRIX)-1,9+ROWS(CUT_LIST)+2,,,"Sensis Vectors ALL")),"YC"&amp;$H98&amp;N$1,INDIRECT(ADDRESS(3,$I98,,,"Sensis Vectors ALL")):INDIRECT(ADDRESS(3+ROWS(CORR_MATRIX)-1,$I98,,,"Sensis Vectors ALL")))</f>
        <v>0</v>
      </c>
      <c r="O98" s="256">
        <f ca="1">SUMIF(INDIRECT(ADDRESS(3,9+ROWS(CUT_LIST)+2,,,"Sensis Vectors ALL")):INDIRECT(ADDRESS(3+ROWS(CORR_MATRIX)-1,9+ROWS(CUT_LIST)+2,,,"Sensis Vectors ALL")),"YC"&amp;$H98&amp;O$1,INDIRECT(ADDRESS(3,$I98,,,"Sensis Vectors ALL")):INDIRECT(ADDRESS(3+ROWS(CORR_MATRIX)-1,$I98,,,"Sensis Vectors ALL")))</f>
        <v>0</v>
      </c>
      <c r="P98" s="256">
        <f ca="1">SUMIF(INDIRECT(ADDRESS(3,9+ROWS(CUT_LIST)+2,,,"Sensis Vectors ALL")):INDIRECT(ADDRESS(3+ROWS(CORR_MATRIX)-1,9+ROWS(CUT_LIST)+2,,,"Sensis Vectors ALL")),"YC"&amp;$H98&amp;P$1,INDIRECT(ADDRESS(3,$I98,,,"Sensis Vectors ALL")):INDIRECT(ADDRESS(3+ROWS(CORR_MATRIX)-1,$I98,,,"Sensis Vectors ALL")))</f>
        <v>0</v>
      </c>
      <c r="Q98" s="256">
        <f ca="1">SUMIF(INDIRECT(ADDRESS(3,9+ROWS(CUT_LIST)+2,,,"Sensis Vectors ALL")):INDIRECT(ADDRESS(3+ROWS(CORR_MATRIX)-1,9+ROWS(CUT_LIST)+2,,,"Sensis Vectors ALL")),"YC"&amp;$H98&amp;Q$1,INDIRECT(ADDRESS(3,$I98,,,"Sensis Vectors ALL")):INDIRECT(ADDRESS(3+ROWS(CORR_MATRIX)-1,$I98,,,"Sensis Vectors ALL")))</f>
        <v>0</v>
      </c>
      <c r="R98" s="256">
        <f ca="1">SUMIF(INDIRECT(ADDRESS(3,9+ROWS(CUT_LIST)+2,,,"Sensis Vectors ALL")):INDIRECT(ADDRESS(3+ROWS(CORR_MATRIX)-1,9+ROWS(CUT_LIST)+2,,,"Sensis Vectors ALL")),"YC"&amp;$H98&amp;R$1,INDIRECT(ADDRESS(3,$I98,,,"Sensis Vectors ALL")):INDIRECT(ADDRESS(3+ROWS(CORR_MATRIX)-1,$I98,,,"Sensis Vectors ALL")))</f>
        <v>0</v>
      </c>
      <c r="S98" s="256">
        <f ca="1">SUMIF(INDIRECT(ADDRESS(3,9+ROWS(CUT_LIST)+2,,,"Sensis Vectors ALL")):INDIRECT(ADDRESS(3+ROWS(CORR_MATRIX)-1,9+ROWS(CUT_LIST)+2,,,"Sensis Vectors ALL")),"YC"&amp;$H98&amp;S$1,INDIRECT(ADDRESS(3,$I98,,,"Sensis Vectors ALL")):INDIRECT(ADDRESS(3+ROWS(CORR_MATRIX)-1,$I98,,,"Sensis Vectors ALL")))</f>
        <v>0</v>
      </c>
      <c r="T98" s="256">
        <f ca="1">SUMIF(INDIRECT(ADDRESS(3,9+ROWS(CUT_LIST)+2,,,"Sensis Vectors ALL")):INDIRECT(ADDRESS(3+ROWS(CORR_MATRIX)-1,9+ROWS(CUT_LIST)+2,,,"Sensis Vectors ALL")),"YC"&amp;$H98&amp;T$1,INDIRECT(ADDRESS(3,$I98,,,"Sensis Vectors ALL")):INDIRECT(ADDRESS(3+ROWS(CORR_MATRIX)-1,$I98,,,"Sensis Vectors ALL")))</f>
        <v>0</v>
      </c>
      <c r="U98" s="256">
        <f ca="1">SUMIF(INDIRECT(ADDRESS(3,9+ROWS(CUT_LIST)+2,,,"Sensis Vectors ALL")):INDIRECT(ADDRESS(3+ROWS(CORR_MATRIX)-1,9+ROWS(CUT_LIST)+2,,,"Sensis Vectors ALL")),"YC"&amp;$H98&amp;U$1,INDIRECT(ADDRESS(3,$I98,,,"Sensis Vectors ALL")):INDIRECT(ADDRESS(3+ROWS(CORR_MATRIX)-1,$I98,,,"Sensis Vectors ALL")))</f>
        <v>0</v>
      </c>
      <c r="V98" s="256">
        <f ca="1">SUMIF(INDIRECT(ADDRESS(3,9+ROWS(CUT_LIST)+2,,,"Sensis Vectors ALL")):INDIRECT(ADDRESS(3+ROWS(CORR_MATRIX)-1,9+ROWS(CUT_LIST)+2,,,"Sensis Vectors ALL")),"YC"&amp;$H98&amp;V$1,INDIRECT(ADDRESS(3,$I98,,,"Sensis Vectors ALL")):INDIRECT(ADDRESS(3+ROWS(CORR_MATRIX)-1,$I98,,,"Sensis Vectors ALL")))</f>
        <v>0</v>
      </c>
    </row>
    <row r="99" spans="1:22" x14ac:dyDescent="0.2">
      <c r="A99" s="63">
        <v>41</v>
      </c>
      <c r="B99" s="63"/>
      <c r="C99" s="63"/>
      <c r="D99" s="63" t="s">
        <v>288</v>
      </c>
      <c r="E99" s="63"/>
      <c r="F99" s="63"/>
      <c r="G99" s="63"/>
      <c r="H99" s="63" t="s">
        <v>16</v>
      </c>
      <c r="I99" s="63">
        <f t="shared" si="4"/>
        <v>51</v>
      </c>
      <c r="J99" s="63" t="str">
        <f t="shared" si="5"/>
        <v>41USD</v>
      </c>
      <c r="K99" s="256">
        <f ca="1">SUMIF(INDIRECT(ADDRESS(3,9+ROWS(CUT_LIST)+2,,,"Sensis Vectors ALL")):INDIRECT(ADDRESS(3+ROWS(CORR_MATRIX)-1,9+ROWS(CUT_LIST)+2,,,"Sensis Vectors ALL")),"YC"&amp;$H99&amp;K$1,INDIRECT(ADDRESS(3,$I99,,,"Sensis Vectors ALL")):INDIRECT(ADDRESS(3+ROWS(CORR_MATRIX)-1,$I99,,,"Sensis Vectors ALL")))</f>
        <v>-259.45</v>
      </c>
      <c r="L99" s="256">
        <f ca="1">SUMIF(INDIRECT(ADDRESS(3,9+ROWS(CUT_LIST)+2,,,"Sensis Vectors ALL")):INDIRECT(ADDRESS(3+ROWS(CORR_MATRIX)-1,9+ROWS(CUT_LIST)+2,,,"Sensis Vectors ALL")),"YC"&amp;$H99&amp;L$1,INDIRECT(ADDRESS(3,$I99,,,"Sensis Vectors ALL")):INDIRECT(ADDRESS(3+ROWS(CORR_MATRIX)-1,$I99,,,"Sensis Vectors ALL")))</f>
        <v>-253.16</v>
      </c>
      <c r="M99" s="256">
        <f ca="1">SUMIF(INDIRECT(ADDRESS(3,9+ROWS(CUT_LIST)+2,,,"Sensis Vectors ALL")):INDIRECT(ADDRESS(3+ROWS(CORR_MATRIX)-1,9+ROWS(CUT_LIST)+2,,,"Sensis Vectors ALL")),"YC"&amp;$H99&amp;M$1,INDIRECT(ADDRESS(3,$I99,,,"Sensis Vectors ALL")):INDIRECT(ADDRESS(3+ROWS(CORR_MATRIX)-1,$I99,,,"Sensis Vectors ALL")))</f>
        <v>-280.99</v>
      </c>
      <c r="N99" s="256">
        <f ca="1">SUMIF(INDIRECT(ADDRESS(3,9+ROWS(CUT_LIST)+2,,,"Sensis Vectors ALL")):INDIRECT(ADDRESS(3+ROWS(CORR_MATRIX)-1,9+ROWS(CUT_LIST)+2,,,"Sensis Vectors ALL")),"YC"&amp;$H99&amp;N$1,INDIRECT(ADDRESS(3,$I99,,,"Sensis Vectors ALL")):INDIRECT(ADDRESS(3+ROWS(CORR_MATRIX)-1,$I99,,,"Sensis Vectors ALL")))</f>
        <v>2.69</v>
      </c>
      <c r="O99" s="256">
        <f ca="1">SUMIF(INDIRECT(ADDRESS(3,9+ROWS(CUT_LIST)+2,,,"Sensis Vectors ALL")):INDIRECT(ADDRESS(3+ROWS(CORR_MATRIX)-1,9+ROWS(CUT_LIST)+2,,,"Sensis Vectors ALL")),"YC"&amp;$H99&amp;O$1,INDIRECT(ADDRESS(3,$I99,,,"Sensis Vectors ALL")):INDIRECT(ADDRESS(3+ROWS(CORR_MATRIX)-1,$I99,,,"Sensis Vectors ALL")))</f>
        <v>4.49</v>
      </c>
      <c r="P99" s="256">
        <f ca="1">SUMIF(INDIRECT(ADDRESS(3,9+ROWS(CUT_LIST)+2,,,"Sensis Vectors ALL")):INDIRECT(ADDRESS(3+ROWS(CORR_MATRIX)-1,9+ROWS(CUT_LIST)+2,,,"Sensis Vectors ALL")),"YC"&amp;$H99&amp;P$1,INDIRECT(ADDRESS(3,$I99,,,"Sensis Vectors ALL")):INDIRECT(ADDRESS(3+ROWS(CORR_MATRIX)-1,$I99,,,"Sensis Vectors ALL")))</f>
        <v>10.32</v>
      </c>
      <c r="Q99" s="256">
        <f ca="1">SUMIF(INDIRECT(ADDRESS(3,9+ROWS(CUT_LIST)+2,,,"Sensis Vectors ALL")):INDIRECT(ADDRESS(3+ROWS(CORR_MATRIX)-1,9+ROWS(CUT_LIST)+2,,,"Sensis Vectors ALL")),"YC"&amp;$H99&amp;Q$1,INDIRECT(ADDRESS(3,$I99,,,"Sensis Vectors ALL")):INDIRECT(ADDRESS(3+ROWS(CORR_MATRIX)-1,$I99,,,"Sensis Vectors ALL")))</f>
        <v>18.399999999999999</v>
      </c>
      <c r="R99" s="256">
        <f ca="1">SUMIF(INDIRECT(ADDRESS(3,9+ROWS(CUT_LIST)+2,,,"Sensis Vectors ALL")):INDIRECT(ADDRESS(3+ROWS(CORR_MATRIX)-1,9+ROWS(CUT_LIST)+2,,,"Sensis Vectors ALL")),"YC"&amp;$H99&amp;R$1,INDIRECT(ADDRESS(3,$I99,,,"Sensis Vectors ALL")):INDIRECT(ADDRESS(3+ROWS(CORR_MATRIX)-1,$I99,,,"Sensis Vectors ALL")))</f>
        <v>35.020000000000003</v>
      </c>
      <c r="S99" s="256">
        <f ca="1">SUMIF(INDIRECT(ADDRESS(3,9+ROWS(CUT_LIST)+2,,,"Sensis Vectors ALL")):INDIRECT(ADDRESS(3+ROWS(CORR_MATRIX)-1,9+ROWS(CUT_LIST)+2,,,"Sensis Vectors ALL")),"YC"&amp;$H99&amp;S$1,INDIRECT(ADDRESS(3,$I99,,,"Sensis Vectors ALL")):INDIRECT(ADDRESS(3+ROWS(CORR_MATRIX)-1,$I99,,,"Sensis Vectors ALL")))</f>
        <v>42.55</v>
      </c>
      <c r="T99" s="256">
        <f ca="1">SUMIF(INDIRECT(ADDRESS(3,9+ROWS(CUT_LIST)+2,,,"Sensis Vectors ALL")):INDIRECT(ADDRESS(3+ROWS(CORR_MATRIX)-1,9+ROWS(CUT_LIST)+2,,,"Sensis Vectors ALL")),"YC"&amp;$H99&amp;T$1,INDIRECT(ADDRESS(3,$I99,,,"Sensis Vectors ALL")):INDIRECT(ADDRESS(3+ROWS(CORR_MATRIX)-1,$I99,,,"Sensis Vectors ALL")))</f>
        <v>5.0199999999999996</v>
      </c>
      <c r="U99" s="256">
        <f ca="1">SUMIF(INDIRECT(ADDRESS(3,9+ROWS(CUT_LIST)+2,,,"Sensis Vectors ALL")):INDIRECT(ADDRESS(3+ROWS(CORR_MATRIX)-1,9+ROWS(CUT_LIST)+2,,,"Sensis Vectors ALL")),"YC"&amp;$H99&amp;U$1,INDIRECT(ADDRESS(3,$I99,,,"Sensis Vectors ALL")):INDIRECT(ADDRESS(3+ROWS(CORR_MATRIX)-1,$I99,,,"Sensis Vectors ALL")))</f>
        <v>0</v>
      </c>
      <c r="V99" s="256">
        <f ca="1">SUMIF(INDIRECT(ADDRESS(3,9+ROWS(CUT_LIST)+2,,,"Sensis Vectors ALL")):INDIRECT(ADDRESS(3+ROWS(CORR_MATRIX)-1,9+ROWS(CUT_LIST)+2,,,"Sensis Vectors ALL")),"YC"&amp;$H99&amp;V$1,INDIRECT(ADDRESS(3,$I99,,,"Sensis Vectors ALL")):INDIRECT(ADDRESS(3+ROWS(CORR_MATRIX)-1,$I99,,,"Sensis Vectors ALL")))</f>
        <v>0</v>
      </c>
    </row>
    <row r="100" spans="1:22" x14ac:dyDescent="0.2">
      <c r="A100" s="31">
        <v>43</v>
      </c>
      <c r="B100" s="62">
        <v>5</v>
      </c>
      <c r="C100" s="66" t="s">
        <v>145</v>
      </c>
      <c r="D100" s="66" t="s">
        <v>289</v>
      </c>
      <c r="E100" s="66" t="s">
        <v>173</v>
      </c>
      <c r="F100" s="66" t="s">
        <v>179</v>
      </c>
      <c r="G100" s="95">
        <v>747</v>
      </c>
      <c r="H100" s="73" t="s">
        <v>24</v>
      </c>
      <c r="I100">
        <f t="shared" si="4"/>
        <v>53</v>
      </c>
      <c r="J100" t="str">
        <f t="shared" si="5"/>
        <v>43ALL</v>
      </c>
      <c r="K100" s="257">
        <f ca="1">SUMIF(INDIRECT(ADDRESS(3,9+ROWS(CUT_LIST)+1,,,"Sensis Vectors ALL")):INDIRECT(ADDRESS(3+ROWS(CORR_MATRIX)-1,9+ROWS(CUT_LIST)+1,,,"Sensis Vectors ALL")),"YC"&amp;K$1,INDIRECT(ADDRESS(3,$I100,,,"Sensis Vectors ALL")):INDIRECT(ADDRESS(3+ROWS(CORR_MATRIX)-1,$I100,,,"Sensis Vectors ALL")))</f>
        <v>0</v>
      </c>
      <c r="L100" s="257">
        <f ca="1">SUMIF(INDIRECT(ADDRESS(3,9+ROWS(CUT_LIST)+1,,,"Sensis Vectors ALL")):INDIRECT(ADDRESS(3+ROWS(CORR_MATRIX)-1,9+ROWS(CUT_LIST)+1,,,"Sensis Vectors ALL")),"YC"&amp;L$1,INDIRECT(ADDRESS(3,$I100,,,"Sensis Vectors ALL")):INDIRECT(ADDRESS(3+ROWS(CORR_MATRIX)-1,$I100,,,"Sensis Vectors ALL")))</f>
        <v>0</v>
      </c>
      <c r="M100" s="257">
        <f ca="1">SUMIF(INDIRECT(ADDRESS(3,9+ROWS(CUT_LIST)+1,,,"Sensis Vectors ALL")):INDIRECT(ADDRESS(3+ROWS(CORR_MATRIX)-1,9+ROWS(CUT_LIST)+1,,,"Sensis Vectors ALL")),"YC"&amp;M$1,INDIRECT(ADDRESS(3,$I100,,,"Sensis Vectors ALL")):INDIRECT(ADDRESS(3+ROWS(CORR_MATRIX)-1,$I100,,,"Sensis Vectors ALL")))</f>
        <v>0</v>
      </c>
      <c r="N100" s="257">
        <f ca="1">SUMIF(INDIRECT(ADDRESS(3,9+ROWS(CUT_LIST)+1,,,"Sensis Vectors ALL")):INDIRECT(ADDRESS(3+ROWS(CORR_MATRIX)-1,9+ROWS(CUT_LIST)+1,,,"Sensis Vectors ALL")),"YC"&amp;N$1,INDIRECT(ADDRESS(3,$I100,,,"Sensis Vectors ALL")):INDIRECT(ADDRESS(3+ROWS(CORR_MATRIX)-1,$I100,,,"Sensis Vectors ALL")))</f>
        <v>0</v>
      </c>
      <c r="O100" s="257">
        <f ca="1">SUMIF(INDIRECT(ADDRESS(3,9+ROWS(CUT_LIST)+1,,,"Sensis Vectors ALL")):INDIRECT(ADDRESS(3+ROWS(CORR_MATRIX)-1,9+ROWS(CUT_LIST)+1,,,"Sensis Vectors ALL")),"YC"&amp;O$1,INDIRECT(ADDRESS(3,$I100,,,"Sensis Vectors ALL")):INDIRECT(ADDRESS(3+ROWS(CORR_MATRIX)-1,$I100,,,"Sensis Vectors ALL")))</f>
        <v>0</v>
      </c>
      <c r="P100" s="257">
        <f ca="1">SUMIF(INDIRECT(ADDRESS(3,9+ROWS(CUT_LIST)+1,,,"Sensis Vectors ALL")):INDIRECT(ADDRESS(3+ROWS(CORR_MATRIX)-1,9+ROWS(CUT_LIST)+1,,,"Sensis Vectors ALL")),"YC"&amp;P$1,INDIRECT(ADDRESS(3,$I100,,,"Sensis Vectors ALL")):INDIRECT(ADDRESS(3+ROWS(CORR_MATRIX)-1,$I100,,,"Sensis Vectors ALL")))</f>
        <v>0</v>
      </c>
      <c r="Q100" s="257">
        <f ca="1">SUMIF(INDIRECT(ADDRESS(3,9+ROWS(CUT_LIST)+1,,,"Sensis Vectors ALL")):INDIRECT(ADDRESS(3+ROWS(CORR_MATRIX)-1,9+ROWS(CUT_LIST)+1,,,"Sensis Vectors ALL")),"YC"&amp;Q$1,INDIRECT(ADDRESS(3,$I100,,,"Sensis Vectors ALL")):INDIRECT(ADDRESS(3+ROWS(CORR_MATRIX)-1,$I100,,,"Sensis Vectors ALL")))</f>
        <v>0</v>
      </c>
      <c r="R100" s="257">
        <f ca="1">SUMIF(INDIRECT(ADDRESS(3,9+ROWS(CUT_LIST)+1,,,"Sensis Vectors ALL")):INDIRECT(ADDRESS(3+ROWS(CORR_MATRIX)-1,9+ROWS(CUT_LIST)+1,,,"Sensis Vectors ALL")),"YC"&amp;R$1,INDIRECT(ADDRESS(3,$I100,,,"Sensis Vectors ALL")):INDIRECT(ADDRESS(3+ROWS(CORR_MATRIX)-1,$I100,,,"Sensis Vectors ALL")))</f>
        <v>0</v>
      </c>
      <c r="S100" s="257">
        <f ca="1">SUMIF(INDIRECT(ADDRESS(3,9+ROWS(CUT_LIST)+1,,,"Sensis Vectors ALL")):INDIRECT(ADDRESS(3+ROWS(CORR_MATRIX)-1,9+ROWS(CUT_LIST)+1,,,"Sensis Vectors ALL")),"YC"&amp;S$1,INDIRECT(ADDRESS(3,$I100,,,"Sensis Vectors ALL")):INDIRECT(ADDRESS(3+ROWS(CORR_MATRIX)-1,$I100,,,"Sensis Vectors ALL")))</f>
        <v>0</v>
      </c>
      <c r="T100" s="257">
        <f ca="1">SUMIF(INDIRECT(ADDRESS(3,9+ROWS(CUT_LIST)+1,,,"Sensis Vectors ALL")):INDIRECT(ADDRESS(3+ROWS(CORR_MATRIX)-1,9+ROWS(CUT_LIST)+1,,,"Sensis Vectors ALL")),"YC"&amp;T$1,INDIRECT(ADDRESS(3,$I100,,,"Sensis Vectors ALL")):INDIRECT(ADDRESS(3+ROWS(CORR_MATRIX)-1,$I100,,,"Sensis Vectors ALL")))</f>
        <v>0</v>
      </c>
      <c r="U100" s="257">
        <f ca="1">SUMIF(INDIRECT(ADDRESS(3,9+ROWS(CUT_LIST)+1,,,"Sensis Vectors ALL")):INDIRECT(ADDRESS(3+ROWS(CORR_MATRIX)-1,9+ROWS(CUT_LIST)+1,,,"Sensis Vectors ALL")),"YC"&amp;U$1,INDIRECT(ADDRESS(3,$I100,,,"Sensis Vectors ALL")):INDIRECT(ADDRESS(3+ROWS(CORR_MATRIX)-1,$I100,,,"Sensis Vectors ALL")))</f>
        <v>0</v>
      </c>
      <c r="V100" s="257">
        <f ca="1">SUMIF(INDIRECT(ADDRESS(3,9+ROWS(CUT_LIST)+1,,,"Sensis Vectors ALL")):INDIRECT(ADDRESS(3+ROWS(CORR_MATRIX)-1,9+ROWS(CUT_LIST)+1,,,"Sensis Vectors ALL")),"YC"&amp;V$1,INDIRECT(ADDRESS(3,$I100,,,"Sensis Vectors ALL")):INDIRECT(ADDRESS(3+ROWS(CORR_MATRIX)-1,$I100,,,"Sensis Vectors ALL")))</f>
        <v>0</v>
      </c>
    </row>
    <row r="101" spans="1:22" x14ac:dyDescent="0.2">
      <c r="A101" s="63">
        <v>43</v>
      </c>
      <c r="B101" s="63"/>
      <c r="C101" s="63"/>
      <c r="D101" s="63" t="s">
        <v>289</v>
      </c>
      <c r="E101" s="63"/>
      <c r="F101" s="63"/>
      <c r="G101" s="63"/>
      <c r="H101" s="63" t="s">
        <v>32</v>
      </c>
      <c r="I101" s="63">
        <f t="shared" si="4"/>
        <v>53</v>
      </c>
      <c r="J101" s="63" t="str">
        <f t="shared" si="5"/>
        <v>43AUD</v>
      </c>
      <c r="K101" s="256">
        <f ca="1">SUMIF(INDIRECT(ADDRESS(3,9+ROWS(CUT_LIST)+2,,,"Sensis Vectors ALL")):INDIRECT(ADDRESS(3+ROWS(CORR_MATRIX)-1,9+ROWS(CUT_LIST)+2,,,"Sensis Vectors ALL")),"YC"&amp;$H101&amp;K$1,INDIRECT(ADDRESS(3,$I101,,,"Sensis Vectors ALL")):INDIRECT(ADDRESS(3+ROWS(CORR_MATRIX)-1,$I101,,,"Sensis Vectors ALL")))</f>
        <v>0</v>
      </c>
      <c r="L101" s="256">
        <f ca="1">SUMIF(INDIRECT(ADDRESS(3,9+ROWS(CUT_LIST)+2,,,"Sensis Vectors ALL")):INDIRECT(ADDRESS(3+ROWS(CORR_MATRIX)-1,9+ROWS(CUT_LIST)+2,,,"Sensis Vectors ALL")),"YC"&amp;$H101&amp;L$1,INDIRECT(ADDRESS(3,$I101,,,"Sensis Vectors ALL")):INDIRECT(ADDRESS(3+ROWS(CORR_MATRIX)-1,$I101,,,"Sensis Vectors ALL")))</f>
        <v>0</v>
      </c>
      <c r="M101" s="256">
        <f ca="1">SUMIF(INDIRECT(ADDRESS(3,9+ROWS(CUT_LIST)+2,,,"Sensis Vectors ALL")):INDIRECT(ADDRESS(3+ROWS(CORR_MATRIX)-1,9+ROWS(CUT_LIST)+2,,,"Sensis Vectors ALL")),"YC"&amp;$H101&amp;M$1,INDIRECT(ADDRESS(3,$I101,,,"Sensis Vectors ALL")):INDIRECT(ADDRESS(3+ROWS(CORR_MATRIX)-1,$I101,,,"Sensis Vectors ALL")))</f>
        <v>0</v>
      </c>
      <c r="N101" s="256">
        <f ca="1">SUMIF(INDIRECT(ADDRESS(3,9+ROWS(CUT_LIST)+2,,,"Sensis Vectors ALL")):INDIRECT(ADDRESS(3+ROWS(CORR_MATRIX)-1,9+ROWS(CUT_LIST)+2,,,"Sensis Vectors ALL")),"YC"&amp;$H101&amp;N$1,INDIRECT(ADDRESS(3,$I101,,,"Sensis Vectors ALL")):INDIRECT(ADDRESS(3+ROWS(CORR_MATRIX)-1,$I101,,,"Sensis Vectors ALL")))</f>
        <v>0</v>
      </c>
      <c r="O101" s="256">
        <f ca="1">SUMIF(INDIRECT(ADDRESS(3,9+ROWS(CUT_LIST)+2,,,"Sensis Vectors ALL")):INDIRECT(ADDRESS(3+ROWS(CORR_MATRIX)-1,9+ROWS(CUT_LIST)+2,,,"Sensis Vectors ALL")),"YC"&amp;$H101&amp;O$1,INDIRECT(ADDRESS(3,$I101,,,"Sensis Vectors ALL")):INDIRECT(ADDRESS(3+ROWS(CORR_MATRIX)-1,$I101,,,"Sensis Vectors ALL")))</f>
        <v>0</v>
      </c>
      <c r="P101" s="256">
        <f ca="1">SUMIF(INDIRECT(ADDRESS(3,9+ROWS(CUT_LIST)+2,,,"Sensis Vectors ALL")):INDIRECT(ADDRESS(3+ROWS(CORR_MATRIX)-1,9+ROWS(CUT_LIST)+2,,,"Sensis Vectors ALL")),"YC"&amp;$H101&amp;P$1,INDIRECT(ADDRESS(3,$I101,,,"Sensis Vectors ALL")):INDIRECT(ADDRESS(3+ROWS(CORR_MATRIX)-1,$I101,,,"Sensis Vectors ALL")))</f>
        <v>0</v>
      </c>
      <c r="Q101" s="256">
        <f ca="1">SUMIF(INDIRECT(ADDRESS(3,9+ROWS(CUT_LIST)+2,,,"Sensis Vectors ALL")):INDIRECT(ADDRESS(3+ROWS(CORR_MATRIX)-1,9+ROWS(CUT_LIST)+2,,,"Sensis Vectors ALL")),"YC"&amp;$H101&amp;Q$1,INDIRECT(ADDRESS(3,$I101,,,"Sensis Vectors ALL")):INDIRECT(ADDRESS(3+ROWS(CORR_MATRIX)-1,$I101,,,"Sensis Vectors ALL")))</f>
        <v>0</v>
      </c>
      <c r="R101" s="256">
        <f ca="1">SUMIF(INDIRECT(ADDRESS(3,9+ROWS(CUT_LIST)+2,,,"Sensis Vectors ALL")):INDIRECT(ADDRESS(3+ROWS(CORR_MATRIX)-1,9+ROWS(CUT_LIST)+2,,,"Sensis Vectors ALL")),"YC"&amp;$H101&amp;R$1,INDIRECT(ADDRESS(3,$I101,,,"Sensis Vectors ALL")):INDIRECT(ADDRESS(3+ROWS(CORR_MATRIX)-1,$I101,,,"Sensis Vectors ALL")))</f>
        <v>0</v>
      </c>
      <c r="S101" s="256">
        <f ca="1">SUMIF(INDIRECT(ADDRESS(3,9+ROWS(CUT_LIST)+2,,,"Sensis Vectors ALL")):INDIRECT(ADDRESS(3+ROWS(CORR_MATRIX)-1,9+ROWS(CUT_LIST)+2,,,"Sensis Vectors ALL")),"YC"&amp;$H101&amp;S$1,INDIRECT(ADDRESS(3,$I101,,,"Sensis Vectors ALL")):INDIRECT(ADDRESS(3+ROWS(CORR_MATRIX)-1,$I101,,,"Sensis Vectors ALL")))</f>
        <v>0</v>
      </c>
      <c r="T101" s="256">
        <f ca="1">SUMIF(INDIRECT(ADDRESS(3,9+ROWS(CUT_LIST)+2,,,"Sensis Vectors ALL")):INDIRECT(ADDRESS(3+ROWS(CORR_MATRIX)-1,9+ROWS(CUT_LIST)+2,,,"Sensis Vectors ALL")),"YC"&amp;$H101&amp;T$1,INDIRECT(ADDRESS(3,$I101,,,"Sensis Vectors ALL")):INDIRECT(ADDRESS(3+ROWS(CORR_MATRIX)-1,$I101,,,"Sensis Vectors ALL")))</f>
        <v>0</v>
      </c>
      <c r="U101" s="256">
        <f ca="1">SUMIF(INDIRECT(ADDRESS(3,9+ROWS(CUT_LIST)+2,,,"Sensis Vectors ALL")):INDIRECT(ADDRESS(3+ROWS(CORR_MATRIX)-1,9+ROWS(CUT_LIST)+2,,,"Sensis Vectors ALL")),"YC"&amp;$H101&amp;U$1,INDIRECT(ADDRESS(3,$I101,,,"Sensis Vectors ALL")):INDIRECT(ADDRESS(3+ROWS(CORR_MATRIX)-1,$I101,,,"Sensis Vectors ALL")))</f>
        <v>0</v>
      </c>
      <c r="V101" s="256">
        <f ca="1">SUMIF(INDIRECT(ADDRESS(3,9+ROWS(CUT_LIST)+2,,,"Sensis Vectors ALL")):INDIRECT(ADDRESS(3+ROWS(CORR_MATRIX)-1,9+ROWS(CUT_LIST)+2,,,"Sensis Vectors ALL")),"YC"&amp;$H101&amp;V$1,INDIRECT(ADDRESS(3,$I101,,,"Sensis Vectors ALL")):INDIRECT(ADDRESS(3+ROWS(CORR_MATRIX)-1,$I101,,,"Sensis Vectors ALL")))</f>
        <v>0</v>
      </c>
    </row>
    <row r="102" spans="1:22" x14ac:dyDescent="0.2">
      <c r="A102" s="63">
        <v>43</v>
      </c>
      <c r="B102" s="63"/>
      <c r="C102" s="63"/>
      <c r="D102" s="63" t="s">
        <v>289</v>
      </c>
      <c r="E102" s="63"/>
      <c r="F102" s="63"/>
      <c r="G102" s="63"/>
      <c r="H102" s="63" t="s">
        <v>9</v>
      </c>
      <c r="I102" s="63">
        <f t="shared" si="4"/>
        <v>53</v>
      </c>
      <c r="J102" s="63" t="str">
        <f t="shared" si="5"/>
        <v>43CAD</v>
      </c>
      <c r="K102" s="256">
        <f ca="1">SUMIF(INDIRECT(ADDRESS(3,9+ROWS(CUT_LIST)+2,,,"Sensis Vectors ALL")):INDIRECT(ADDRESS(3+ROWS(CORR_MATRIX)-1,9+ROWS(CUT_LIST)+2,,,"Sensis Vectors ALL")),"YC"&amp;$H102&amp;K$1,INDIRECT(ADDRESS(3,$I102,,,"Sensis Vectors ALL")):INDIRECT(ADDRESS(3+ROWS(CORR_MATRIX)-1,$I102,,,"Sensis Vectors ALL")))</f>
        <v>0</v>
      </c>
      <c r="L102" s="256">
        <f ca="1">SUMIF(INDIRECT(ADDRESS(3,9+ROWS(CUT_LIST)+2,,,"Sensis Vectors ALL")):INDIRECT(ADDRESS(3+ROWS(CORR_MATRIX)-1,9+ROWS(CUT_LIST)+2,,,"Sensis Vectors ALL")),"YC"&amp;$H102&amp;L$1,INDIRECT(ADDRESS(3,$I102,,,"Sensis Vectors ALL")):INDIRECT(ADDRESS(3+ROWS(CORR_MATRIX)-1,$I102,,,"Sensis Vectors ALL")))</f>
        <v>0</v>
      </c>
      <c r="M102" s="256">
        <f ca="1">SUMIF(INDIRECT(ADDRESS(3,9+ROWS(CUT_LIST)+2,,,"Sensis Vectors ALL")):INDIRECT(ADDRESS(3+ROWS(CORR_MATRIX)-1,9+ROWS(CUT_LIST)+2,,,"Sensis Vectors ALL")),"YC"&amp;$H102&amp;M$1,INDIRECT(ADDRESS(3,$I102,,,"Sensis Vectors ALL")):INDIRECT(ADDRESS(3+ROWS(CORR_MATRIX)-1,$I102,,,"Sensis Vectors ALL")))</f>
        <v>0</v>
      </c>
      <c r="N102" s="256">
        <f ca="1">SUMIF(INDIRECT(ADDRESS(3,9+ROWS(CUT_LIST)+2,,,"Sensis Vectors ALL")):INDIRECT(ADDRESS(3+ROWS(CORR_MATRIX)-1,9+ROWS(CUT_LIST)+2,,,"Sensis Vectors ALL")),"YC"&amp;$H102&amp;N$1,INDIRECT(ADDRESS(3,$I102,,,"Sensis Vectors ALL")):INDIRECT(ADDRESS(3+ROWS(CORR_MATRIX)-1,$I102,,,"Sensis Vectors ALL")))</f>
        <v>0</v>
      </c>
      <c r="O102" s="256">
        <f ca="1">SUMIF(INDIRECT(ADDRESS(3,9+ROWS(CUT_LIST)+2,,,"Sensis Vectors ALL")):INDIRECT(ADDRESS(3+ROWS(CORR_MATRIX)-1,9+ROWS(CUT_LIST)+2,,,"Sensis Vectors ALL")),"YC"&amp;$H102&amp;O$1,INDIRECT(ADDRESS(3,$I102,,,"Sensis Vectors ALL")):INDIRECT(ADDRESS(3+ROWS(CORR_MATRIX)-1,$I102,,,"Sensis Vectors ALL")))</f>
        <v>0</v>
      </c>
      <c r="P102" s="256">
        <f ca="1">SUMIF(INDIRECT(ADDRESS(3,9+ROWS(CUT_LIST)+2,,,"Sensis Vectors ALL")):INDIRECT(ADDRESS(3+ROWS(CORR_MATRIX)-1,9+ROWS(CUT_LIST)+2,,,"Sensis Vectors ALL")),"YC"&amp;$H102&amp;P$1,INDIRECT(ADDRESS(3,$I102,,,"Sensis Vectors ALL")):INDIRECT(ADDRESS(3+ROWS(CORR_MATRIX)-1,$I102,,,"Sensis Vectors ALL")))</f>
        <v>0</v>
      </c>
      <c r="Q102" s="256">
        <f ca="1">SUMIF(INDIRECT(ADDRESS(3,9+ROWS(CUT_LIST)+2,,,"Sensis Vectors ALL")):INDIRECT(ADDRESS(3+ROWS(CORR_MATRIX)-1,9+ROWS(CUT_LIST)+2,,,"Sensis Vectors ALL")),"YC"&amp;$H102&amp;Q$1,INDIRECT(ADDRESS(3,$I102,,,"Sensis Vectors ALL")):INDIRECT(ADDRESS(3+ROWS(CORR_MATRIX)-1,$I102,,,"Sensis Vectors ALL")))</f>
        <v>0</v>
      </c>
      <c r="R102" s="256">
        <f ca="1">SUMIF(INDIRECT(ADDRESS(3,9+ROWS(CUT_LIST)+2,,,"Sensis Vectors ALL")):INDIRECT(ADDRESS(3+ROWS(CORR_MATRIX)-1,9+ROWS(CUT_LIST)+2,,,"Sensis Vectors ALL")),"YC"&amp;$H102&amp;R$1,INDIRECT(ADDRESS(3,$I102,,,"Sensis Vectors ALL")):INDIRECT(ADDRESS(3+ROWS(CORR_MATRIX)-1,$I102,,,"Sensis Vectors ALL")))</f>
        <v>0</v>
      </c>
      <c r="S102" s="256">
        <f ca="1">SUMIF(INDIRECT(ADDRESS(3,9+ROWS(CUT_LIST)+2,,,"Sensis Vectors ALL")):INDIRECT(ADDRESS(3+ROWS(CORR_MATRIX)-1,9+ROWS(CUT_LIST)+2,,,"Sensis Vectors ALL")),"YC"&amp;$H102&amp;S$1,INDIRECT(ADDRESS(3,$I102,,,"Sensis Vectors ALL")):INDIRECT(ADDRESS(3+ROWS(CORR_MATRIX)-1,$I102,,,"Sensis Vectors ALL")))</f>
        <v>0</v>
      </c>
      <c r="T102" s="256">
        <f ca="1">SUMIF(INDIRECT(ADDRESS(3,9+ROWS(CUT_LIST)+2,,,"Sensis Vectors ALL")):INDIRECT(ADDRESS(3+ROWS(CORR_MATRIX)-1,9+ROWS(CUT_LIST)+2,,,"Sensis Vectors ALL")),"YC"&amp;$H102&amp;T$1,INDIRECT(ADDRESS(3,$I102,,,"Sensis Vectors ALL")):INDIRECT(ADDRESS(3+ROWS(CORR_MATRIX)-1,$I102,,,"Sensis Vectors ALL")))</f>
        <v>0</v>
      </c>
      <c r="U102" s="256">
        <f ca="1">SUMIF(INDIRECT(ADDRESS(3,9+ROWS(CUT_LIST)+2,,,"Sensis Vectors ALL")):INDIRECT(ADDRESS(3+ROWS(CORR_MATRIX)-1,9+ROWS(CUT_LIST)+2,,,"Sensis Vectors ALL")),"YC"&amp;$H102&amp;U$1,INDIRECT(ADDRESS(3,$I102,,,"Sensis Vectors ALL")):INDIRECT(ADDRESS(3+ROWS(CORR_MATRIX)-1,$I102,,,"Sensis Vectors ALL")))</f>
        <v>0</v>
      </c>
      <c r="V102" s="256">
        <f ca="1">SUMIF(INDIRECT(ADDRESS(3,9+ROWS(CUT_LIST)+2,,,"Sensis Vectors ALL")):INDIRECT(ADDRESS(3+ROWS(CORR_MATRIX)-1,9+ROWS(CUT_LIST)+2,,,"Sensis Vectors ALL")),"YC"&amp;$H102&amp;V$1,INDIRECT(ADDRESS(3,$I102,,,"Sensis Vectors ALL")):INDIRECT(ADDRESS(3+ROWS(CORR_MATRIX)-1,$I102,,,"Sensis Vectors ALL")))</f>
        <v>0</v>
      </c>
    </row>
    <row r="103" spans="1:22" x14ac:dyDescent="0.2">
      <c r="A103" s="63">
        <v>43</v>
      </c>
      <c r="B103" s="63"/>
      <c r="C103" s="63"/>
      <c r="D103" s="63" t="s">
        <v>289</v>
      </c>
      <c r="E103" s="63"/>
      <c r="F103" s="63"/>
      <c r="G103" s="63"/>
      <c r="H103" s="63" t="s">
        <v>18</v>
      </c>
      <c r="I103" s="63">
        <f t="shared" si="4"/>
        <v>53</v>
      </c>
      <c r="J103" s="63" t="str">
        <f t="shared" si="5"/>
        <v>43EUR</v>
      </c>
      <c r="K103" s="256">
        <f ca="1">SUMIF(INDIRECT(ADDRESS(3,9+ROWS(CUT_LIST)+2,,,"Sensis Vectors ALL")):INDIRECT(ADDRESS(3+ROWS(CORR_MATRIX)-1,9+ROWS(CUT_LIST)+2,,,"Sensis Vectors ALL")),"YC"&amp;$H103&amp;K$1,INDIRECT(ADDRESS(3,$I103,,,"Sensis Vectors ALL")):INDIRECT(ADDRESS(3+ROWS(CORR_MATRIX)-1,$I103,,,"Sensis Vectors ALL")))</f>
        <v>0</v>
      </c>
      <c r="L103" s="256">
        <f ca="1">SUMIF(INDIRECT(ADDRESS(3,9+ROWS(CUT_LIST)+2,,,"Sensis Vectors ALL")):INDIRECT(ADDRESS(3+ROWS(CORR_MATRIX)-1,9+ROWS(CUT_LIST)+2,,,"Sensis Vectors ALL")),"YC"&amp;$H103&amp;L$1,INDIRECT(ADDRESS(3,$I103,,,"Sensis Vectors ALL")):INDIRECT(ADDRESS(3+ROWS(CORR_MATRIX)-1,$I103,,,"Sensis Vectors ALL")))</f>
        <v>0</v>
      </c>
      <c r="M103" s="256">
        <f ca="1">SUMIF(INDIRECT(ADDRESS(3,9+ROWS(CUT_LIST)+2,,,"Sensis Vectors ALL")):INDIRECT(ADDRESS(3+ROWS(CORR_MATRIX)-1,9+ROWS(CUT_LIST)+2,,,"Sensis Vectors ALL")),"YC"&amp;$H103&amp;M$1,INDIRECT(ADDRESS(3,$I103,,,"Sensis Vectors ALL")):INDIRECT(ADDRESS(3+ROWS(CORR_MATRIX)-1,$I103,,,"Sensis Vectors ALL")))</f>
        <v>0</v>
      </c>
      <c r="N103" s="256">
        <f ca="1">SUMIF(INDIRECT(ADDRESS(3,9+ROWS(CUT_LIST)+2,,,"Sensis Vectors ALL")):INDIRECT(ADDRESS(3+ROWS(CORR_MATRIX)-1,9+ROWS(CUT_LIST)+2,,,"Sensis Vectors ALL")),"YC"&amp;$H103&amp;N$1,INDIRECT(ADDRESS(3,$I103,,,"Sensis Vectors ALL")):INDIRECT(ADDRESS(3+ROWS(CORR_MATRIX)-1,$I103,,,"Sensis Vectors ALL")))</f>
        <v>0</v>
      </c>
      <c r="O103" s="256">
        <f ca="1">SUMIF(INDIRECT(ADDRESS(3,9+ROWS(CUT_LIST)+2,,,"Sensis Vectors ALL")):INDIRECT(ADDRESS(3+ROWS(CORR_MATRIX)-1,9+ROWS(CUT_LIST)+2,,,"Sensis Vectors ALL")),"YC"&amp;$H103&amp;O$1,INDIRECT(ADDRESS(3,$I103,,,"Sensis Vectors ALL")):INDIRECT(ADDRESS(3+ROWS(CORR_MATRIX)-1,$I103,,,"Sensis Vectors ALL")))</f>
        <v>0</v>
      </c>
      <c r="P103" s="256">
        <f ca="1">SUMIF(INDIRECT(ADDRESS(3,9+ROWS(CUT_LIST)+2,,,"Sensis Vectors ALL")):INDIRECT(ADDRESS(3+ROWS(CORR_MATRIX)-1,9+ROWS(CUT_LIST)+2,,,"Sensis Vectors ALL")),"YC"&amp;$H103&amp;P$1,INDIRECT(ADDRESS(3,$I103,,,"Sensis Vectors ALL")):INDIRECT(ADDRESS(3+ROWS(CORR_MATRIX)-1,$I103,,,"Sensis Vectors ALL")))</f>
        <v>0</v>
      </c>
      <c r="Q103" s="256">
        <f ca="1">SUMIF(INDIRECT(ADDRESS(3,9+ROWS(CUT_LIST)+2,,,"Sensis Vectors ALL")):INDIRECT(ADDRESS(3+ROWS(CORR_MATRIX)-1,9+ROWS(CUT_LIST)+2,,,"Sensis Vectors ALL")),"YC"&amp;$H103&amp;Q$1,INDIRECT(ADDRESS(3,$I103,,,"Sensis Vectors ALL")):INDIRECT(ADDRESS(3+ROWS(CORR_MATRIX)-1,$I103,,,"Sensis Vectors ALL")))</f>
        <v>0</v>
      </c>
      <c r="R103" s="256">
        <f ca="1">SUMIF(INDIRECT(ADDRESS(3,9+ROWS(CUT_LIST)+2,,,"Sensis Vectors ALL")):INDIRECT(ADDRESS(3+ROWS(CORR_MATRIX)-1,9+ROWS(CUT_LIST)+2,,,"Sensis Vectors ALL")),"YC"&amp;$H103&amp;R$1,INDIRECT(ADDRESS(3,$I103,,,"Sensis Vectors ALL")):INDIRECT(ADDRESS(3+ROWS(CORR_MATRIX)-1,$I103,,,"Sensis Vectors ALL")))</f>
        <v>0</v>
      </c>
      <c r="S103" s="256">
        <f ca="1">SUMIF(INDIRECT(ADDRESS(3,9+ROWS(CUT_LIST)+2,,,"Sensis Vectors ALL")):INDIRECT(ADDRESS(3+ROWS(CORR_MATRIX)-1,9+ROWS(CUT_LIST)+2,,,"Sensis Vectors ALL")),"YC"&amp;$H103&amp;S$1,INDIRECT(ADDRESS(3,$I103,,,"Sensis Vectors ALL")):INDIRECT(ADDRESS(3+ROWS(CORR_MATRIX)-1,$I103,,,"Sensis Vectors ALL")))</f>
        <v>0</v>
      </c>
      <c r="T103" s="256">
        <f ca="1">SUMIF(INDIRECT(ADDRESS(3,9+ROWS(CUT_LIST)+2,,,"Sensis Vectors ALL")):INDIRECT(ADDRESS(3+ROWS(CORR_MATRIX)-1,9+ROWS(CUT_LIST)+2,,,"Sensis Vectors ALL")),"YC"&amp;$H103&amp;T$1,INDIRECT(ADDRESS(3,$I103,,,"Sensis Vectors ALL")):INDIRECT(ADDRESS(3+ROWS(CORR_MATRIX)-1,$I103,,,"Sensis Vectors ALL")))</f>
        <v>0</v>
      </c>
      <c r="U103" s="256">
        <f ca="1">SUMIF(INDIRECT(ADDRESS(3,9+ROWS(CUT_LIST)+2,,,"Sensis Vectors ALL")):INDIRECT(ADDRESS(3+ROWS(CORR_MATRIX)-1,9+ROWS(CUT_LIST)+2,,,"Sensis Vectors ALL")),"YC"&amp;$H103&amp;U$1,INDIRECT(ADDRESS(3,$I103,,,"Sensis Vectors ALL")):INDIRECT(ADDRESS(3+ROWS(CORR_MATRIX)-1,$I103,,,"Sensis Vectors ALL")))</f>
        <v>0</v>
      </c>
      <c r="V103" s="256">
        <f ca="1">SUMIF(INDIRECT(ADDRESS(3,9+ROWS(CUT_LIST)+2,,,"Sensis Vectors ALL")):INDIRECT(ADDRESS(3+ROWS(CORR_MATRIX)-1,9+ROWS(CUT_LIST)+2,,,"Sensis Vectors ALL")),"YC"&amp;$H103&amp;V$1,INDIRECT(ADDRESS(3,$I103,,,"Sensis Vectors ALL")):INDIRECT(ADDRESS(3+ROWS(CORR_MATRIX)-1,$I103,,,"Sensis Vectors ALL")))</f>
        <v>0</v>
      </c>
    </row>
    <row r="104" spans="1:22" x14ac:dyDescent="0.2">
      <c r="A104" s="63">
        <v>43</v>
      </c>
      <c r="B104" s="63"/>
      <c r="C104" s="63"/>
      <c r="D104" s="63" t="s">
        <v>289</v>
      </c>
      <c r="E104" s="63"/>
      <c r="F104" s="63"/>
      <c r="G104" s="63"/>
      <c r="H104" s="63" t="s">
        <v>39</v>
      </c>
      <c r="I104" s="63">
        <f t="shared" si="4"/>
        <v>53</v>
      </c>
      <c r="J104" s="63" t="str">
        <f t="shared" si="5"/>
        <v>43GBP</v>
      </c>
      <c r="K104" s="256">
        <f ca="1">SUMIF(INDIRECT(ADDRESS(3,9+ROWS(CUT_LIST)+2,,,"Sensis Vectors ALL")):INDIRECT(ADDRESS(3+ROWS(CORR_MATRIX)-1,9+ROWS(CUT_LIST)+2,,,"Sensis Vectors ALL")),"YC"&amp;$H104&amp;K$1,INDIRECT(ADDRESS(3,$I104,,,"Sensis Vectors ALL")):INDIRECT(ADDRESS(3+ROWS(CORR_MATRIX)-1,$I104,,,"Sensis Vectors ALL")))</f>
        <v>0</v>
      </c>
      <c r="L104" s="256">
        <f ca="1">SUMIF(INDIRECT(ADDRESS(3,9+ROWS(CUT_LIST)+2,,,"Sensis Vectors ALL")):INDIRECT(ADDRESS(3+ROWS(CORR_MATRIX)-1,9+ROWS(CUT_LIST)+2,,,"Sensis Vectors ALL")),"YC"&amp;$H104&amp;L$1,INDIRECT(ADDRESS(3,$I104,,,"Sensis Vectors ALL")):INDIRECT(ADDRESS(3+ROWS(CORR_MATRIX)-1,$I104,,,"Sensis Vectors ALL")))</f>
        <v>0</v>
      </c>
      <c r="M104" s="256">
        <f ca="1">SUMIF(INDIRECT(ADDRESS(3,9+ROWS(CUT_LIST)+2,,,"Sensis Vectors ALL")):INDIRECT(ADDRESS(3+ROWS(CORR_MATRIX)-1,9+ROWS(CUT_LIST)+2,,,"Sensis Vectors ALL")),"YC"&amp;$H104&amp;M$1,INDIRECT(ADDRESS(3,$I104,,,"Sensis Vectors ALL")):INDIRECT(ADDRESS(3+ROWS(CORR_MATRIX)-1,$I104,,,"Sensis Vectors ALL")))</f>
        <v>0</v>
      </c>
      <c r="N104" s="256">
        <f ca="1">SUMIF(INDIRECT(ADDRESS(3,9+ROWS(CUT_LIST)+2,,,"Sensis Vectors ALL")):INDIRECT(ADDRESS(3+ROWS(CORR_MATRIX)-1,9+ROWS(CUT_LIST)+2,,,"Sensis Vectors ALL")),"YC"&amp;$H104&amp;N$1,INDIRECT(ADDRESS(3,$I104,,,"Sensis Vectors ALL")):INDIRECT(ADDRESS(3+ROWS(CORR_MATRIX)-1,$I104,,,"Sensis Vectors ALL")))</f>
        <v>0</v>
      </c>
      <c r="O104" s="256">
        <f ca="1">SUMIF(INDIRECT(ADDRESS(3,9+ROWS(CUT_LIST)+2,,,"Sensis Vectors ALL")):INDIRECT(ADDRESS(3+ROWS(CORR_MATRIX)-1,9+ROWS(CUT_LIST)+2,,,"Sensis Vectors ALL")),"YC"&amp;$H104&amp;O$1,INDIRECT(ADDRESS(3,$I104,,,"Sensis Vectors ALL")):INDIRECT(ADDRESS(3+ROWS(CORR_MATRIX)-1,$I104,,,"Sensis Vectors ALL")))</f>
        <v>0</v>
      </c>
      <c r="P104" s="256">
        <f ca="1">SUMIF(INDIRECT(ADDRESS(3,9+ROWS(CUT_LIST)+2,,,"Sensis Vectors ALL")):INDIRECT(ADDRESS(3+ROWS(CORR_MATRIX)-1,9+ROWS(CUT_LIST)+2,,,"Sensis Vectors ALL")),"YC"&amp;$H104&amp;P$1,INDIRECT(ADDRESS(3,$I104,,,"Sensis Vectors ALL")):INDIRECT(ADDRESS(3+ROWS(CORR_MATRIX)-1,$I104,,,"Sensis Vectors ALL")))</f>
        <v>0</v>
      </c>
      <c r="Q104" s="256">
        <f ca="1">SUMIF(INDIRECT(ADDRESS(3,9+ROWS(CUT_LIST)+2,,,"Sensis Vectors ALL")):INDIRECT(ADDRESS(3+ROWS(CORR_MATRIX)-1,9+ROWS(CUT_LIST)+2,,,"Sensis Vectors ALL")),"YC"&amp;$H104&amp;Q$1,INDIRECT(ADDRESS(3,$I104,,,"Sensis Vectors ALL")):INDIRECT(ADDRESS(3+ROWS(CORR_MATRIX)-1,$I104,,,"Sensis Vectors ALL")))</f>
        <v>0</v>
      </c>
      <c r="R104" s="256">
        <f ca="1">SUMIF(INDIRECT(ADDRESS(3,9+ROWS(CUT_LIST)+2,,,"Sensis Vectors ALL")):INDIRECT(ADDRESS(3+ROWS(CORR_MATRIX)-1,9+ROWS(CUT_LIST)+2,,,"Sensis Vectors ALL")),"YC"&amp;$H104&amp;R$1,INDIRECT(ADDRESS(3,$I104,,,"Sensis Vectors ALL")):INDIRECT(ADDRESS(3+ROWS(CORR_MATRIX)-1,$I104,,,"Sensis Vectors ALL")))</f>
        <v>0</v>
      </c>
      <c r="S104" s="256">
        <f ca="1">SUMIF(INDIRECT(ADDRESS(3,9+ROWS(CUT_LIST)+2,,,"Sensis Vectors ALL")):INDIRECT(ADDRESS(3+ROWS(CORR_MATRIX)-1,9+ROWS(CUT_LIST)+2,,,"Sensis Vectors ALL")),"YC"&amp;$H104&amp;S$1,INDIRECT(ADDRESS(3,$I104,,,"Sensis Vectors ALL")):INDIRECT(ADDRESS(3+ROWS(CORR_MATRIX)-1,$I104,,,"Sensis Vectors ALL")))</f>
        <v>0</v>
      </c>
      <c r="T104" s="256">
        <f ca="1">SUMIF(INDIRECT(ADDRESS(3,9+ROWS(CUT_LIST)+2,,,"Sensis Vectors ALL")):INDIRECT(ADDRESS(3+ROWS(CORR_MATRIX)-1,9+ROWS(CUT_LIST)+2,,,"Sensis Vectors ALL")),"YC"&amp;$H104&amp;T$1,INDIRECT(ADDRESS(3,$I104,,,"Sensis Vectors ALL")):INDIRECT(ADDRESS(3+ROWS(CORR_MATRIX)-1,$I104,,,"Sensis Vectors ALL")))</f>
        <v>0</v>
      </c>
      <c r="U104" s="256">
        <f ca="1">SUMIF(INDIRECT(ADDRESS(3,9+ROWS(CUT_LIST)+2,,,"Sensis Vectors ALL")):INDIRECT(ADDRESS(3+ROWS(CORR_MATRIX)-1,9+ROWS(CUT_LIST)+2,,,"Sensis Vectors ALL")),"YC"&amp;$H104&amp;U$1,INDIRECT(ADDRESS(3,$I104,,,"Sensis Vectors ALL")):INDIRECT(ADDRESS(3+ROWS(CORR_MATRIX)-1,$I104,,,"Sensis Vectors ALL")))</f>
        <v>0</v>
      </c>
      <c r="V104" s="256">
        <f ca="1">SUMIF(INDIRECT(ADDRESS(3,9+ROWS(CUT_LIST)+2,,,"Sensis Vectors ALL")):INDIRECT(ADDRESS(3+ROWS(CORR_MATRIX)-1,9+ROWS(CUT_LIST)+2,,,"Sensis Vectors ALL")),"YC"&amp;$H104&amp;V$1,INDIRECT(ADDRESS(3,$I104,,,"Sensis Vectors ALL")):INDIRECT(ADDRESS(3+ROWS(CORR_MATRIX)-1,$I104,,,"Sensis Vectors ALL")))</f>
        <v>0</v>
      </c>
    </row>
    <row r="105" spans="1:22" x14ac:dyDescent="0.2">
      <c r="A105" s="63">
        <v>43</v>
      </c>
      <c r="B105" s="63"/>
      <c r="C105" s="63"/>
      <c r="D105" s="63" t="s">
        <v>289</v>
      </c>
      <c r="E105" s="63"/>
      <c r="F105" s="63"/>
      <c r="G105" s="63"/>
      <c r="H105" s="63" t="s">
        <v>31</v>
      </c>
      <c r="I105" s="63">
        <f t="shared" si="4"/>
        <v>53</v>
      </c>
      <c r="J105" s="63" t="str">
        <f t="shared" si="5"/>
        <v>43JPY</v>
      </c>
      <c r="K105" s="256">
        <f ca="1">SUMIF(INDIRECT(ADDRESS(3,9+ROWS(CUT_LIST)+2,,,"Sensis Vectors ALL")):INDIRECT(ADDRESS(3+ROWS(CORR_MATRIX)-1,9+ROWS(CUT_LIST)+2,,,"Sensis Vectors ALL")),"YC"&amp;$H105&amp;K$1,INDIRECT(ADDRESS(3,$I105,,,"Sensis Vectors ALL")):INDIRECT(ADDRESS(3+ROWS(CORR_MATRIX)-1,$I105,,,"Sensis Vectors ALL")))</f>
        <v>0</v>
      </c>
      <c r="L105" s="256">
        <f ca="1">SUMIF(INDIRECT(ADDRESS(3,9+ROWS(CUT_LIST)+2,,,"Sensis Vectors ALL")):INDIRECT(ADDRESS(3+ROWS(CORR_MATRIX)-1,9+ROWS(CUT_LIST)+2,,,"Sensis Vectors ALL")),"YC"&amp;$H105&amp;L$1,INDIRECT(ADDRESS(3,$I105,,,"Sensis Vectors ALL")):INDIRECT(ADDRESS(3+ROWS(CORR_MATRIX)-1,$I105,,,"Sensis Vectors ALL")))</f>
        <v>0</v>
      </c>
      <c r="M105" s="256">
        <f ca="1">SUMIF(INDIRECT(ADDRESS(3,9+ROWS(CUT_LIST)+2,,,"Sensis Vectors ALL")):INDIRECT(ADDRESS(3+ROWS(CORR_MATRIX)-1,9+ROWS(CUT_LIST)+2,,,"Sensis Vectors ALL")),"YC"&amp;$H105&amp;M$1,INDIRECT(ADDRESS(3,$I105,,,"Sensis Vectors ALL")):INDIRECT(ADDRESS(3+ROWS(CORR_MATRIX)-1,$I105,,,"Sensis Vectors ALL")))</f>
        <v>0</v>
      </c>
      <c r="N105" s="256">
        <f ca="1">SUMIF(INDIRECT(ADDRESS(3,9+ROWS(CUT_LIST)+2,,,"Sensis Vectors ALL")):INDIRECT(ADDRESS(3+ROWS(CORR_MATRIX)-1,9+ROWS(CUT_LIST)+2,,,"Sensis Vectors ALL")),"YC"&amp;$H105&amp;N$1,INDIRECT(ADDRESS(3,$I105,,,"Sensis Vectors ALL")):INDIRECT(ADDRESS(3+ROWS(CORR_MATRIX)-1,$I105,,,"Sensis Vectors ALL")))</f>
        <v>0</v>
      </c>
      <c r="O105" s="256">
        <f ca="1">SUMIF(INDIRECT(ADDRESS(3,9+ROWS(CUT_LIST)+2,,,"Sensis Vectors ALL")):INDIRECT(ADDRESS(3+ROWS(CORR_MATRIX)-1,9+ROWS(CUT_LIST)+2,,,"Sensis Vectors ALL")),"YC"&amp;$H105&amp;O$1,INDIRECT(ADDRESS(3,$I105,,,"Sensis Vectors ALL")):INDIRECT(ADDRESS(3+ROWS(CORR_MATRIX)-1,$I105,,,"Sensis Vectors ALL")))</f>
        <v>0</v>
      </c>
      <c r="P105" s="256">
        <f ca="1">SUMIF(INDIRECT(ADDRESS(3,9+ROWS(CUT_LIST)+2,,,"Sensis Vectors ALL")):INDIRECT(ADDRESS(3+ROWS(CORR_MATRIX)-1,9+ROWS(CUT_LIST)+2,,,"Sensis Vectors ALL")),"YC"&amp;$H105&amp;P$1,INDIRECT(ADDRESS(3,$I105,,,"Sensis Vectors ALL")):INDIRECT(ADDRESS(3+ROWS(CORR_MATRIX)-1,$I105,,,"Sensis Vectors ALL")))</f>
        <v>0</v>
      </c>
      <c r="Q105" s="256">
        <f ca="1">SUMIF(INDIRECT(ADDRESS(3,9+ROWS(CUT_LIST)+2,,,"Sensis Vectors ALL")):INDIRECT(ADDRESS(3+ROWS(CORR_MATRIX)-1,9+ROWS(CUT_LIST)+2,,,"Sensis Vectors ALL")),"YC"&amp;$H105&amp;Q$1,INDIRECT(ADDRESS(3,$I105,,,"Sensis Vectors ALL")):INDIRECT(ADDRESS(3+ROWS(CORR_MATRIX)-1,$I105,,,"Sensis Vectors ALL")))</f>
        <v>0</v>
      </c>
      <c r="R105" s="256">
        <f ca="1">SUMIF(INDIRECT(ADDRESS(3,9+ROWS(CUT_LIST)+2,,,"Sensis Vectors ALL")):INDIRECT(ADDRESS(3+ROWS(CORR_MATRIX)-1,9+ROWS(CUT_LIST)+2,,,"Sensis Vectors ALL")),"YC"&amp;$H105&amp;R$1,INDIRECT(ADDRESS(3,$I105,,,"Sensis Vectors ALL")):INDIRECT(ADDRESS(3+ROWS(CORR_MATRIX)-1,$I105,,,"Sensis Vectors ALL")))</f>
        <v>0</v>
      </c>
      <c r="S105" s="256">
        <f ca="1">SUMIF(INDIRECT(ADDRESS(3,9+ROWS(CUT_LIST)+2,,,"Sensis Vectors ALL")):INDIRECT(ADDRESS(3+ROWS(CORR_MATRIX)-1,9+ROWS(CUT_LIST)+2,,,"Sensis Vectors ALL")),"YC"&amp;$H105&amp;S$1,INDIRECT(ADDRESS(3,$I105,,,"Sensis Vectors ALL")):INDIRECT(ADDRESS(3+ROWS(CORR_MATRIX)-1,$I105,,,"Sensis Vectors ALL")))</f>
        <v>0</v>
      </c>
      <c r="T105" s="256">
        <f ca="1">SUMIF(INDIRECT(ADDRESS(3,9+ROWS(CUT_LIST)+2,,,"Sensis Vectors ALL")):INDIRECT(ADDRESS(3+ROWS(CORR_MATRIX)-1,9+ROWS(CUT_LIST)+2,,,"Sensis Vectors ALL")),"YC"&amp;$H105&amp;T$1,INDIRECT(ADDRESS(3,$I105,,,"Sensis Vectors ALL")):INDIRECT(ADDRESS(3+ROWS(CORR_MATRIX)-1,$I105,,,"Sensis Vectors ALL")))</f>
        <v>0</v>
      </c>
      <c r="U105" s="256">
        <f ca="1">SUMIF(INDIRECT(ADDRESS(3,9+ROWS(CUT_LIST)+2,,,"Sensis Vectors ALL")):INDIRECT(ADDRESS(3+ROWS(CORR_MATRIX)-1,9+ROWS(CUT_LIST)+2,,,"Sensis Vectors ALL")),"YC"&amp;$H105&amp;U$1,INDIRECT(ADDRESS(3,$I105,,,"Sensis Vectors ALL")):INDIRECT(ADDRESS(3+ROWS(CORR_MATRIX)-1,$I105,,,"Sensis Vectors ALL")))</f>
        <v>0</v>
      </c>
      <c r="V105" s="256">
        <f ca="1">SUMIF(INDIRECT(ADDRESS(3,9+ROWS(CUT_LIST)+2,,,"Sensis Vectors ALL")):INDIRECT(ADDRESS(3+ROWS(CORR_MATRIX)-1,9+ROWS(CUT_LIST)+2,,,"Sensis Vectors ALL")),"YC"&amp;$H105&amp;V$1,INDIRECT(ADDRESS(3,$I105,,,"Sensis Vectors ALL")):INDIRECT(ADDRESS(3+ROWS(CORR_MATRIX)-1,$I105,,,"Sensis Vectors ALL")))</f>
        <v>0</v>
      </c>
    </row>
    <row r="106" spans="1:22" x14ac:dyDescent="0.2">
      <c r="A106" s="63">
        <v>43</v>
      </c>
      <c r="B106" s="63"/>
      <c r="C106" s="63"/>
      <c r="D106" s="63" t="s">
        <v>289</v>
      </c>
      <c r="E106" s="63"/>
      <c r="F106" s="63"/>
      <c r="G106" s="63"/>
      <c r="H106" s="63" t="s">
        <v>16</v>
      </c>
      <c r="I106" s="63">
        <f t="shared" si="4"/>
        <v>53</v>
      </c>
      <c r="J106" s="63" t="str">
        <f t="shared" si="5"/>
        <v>43USD</v>
      </c>
      <c r="K106" s="256">
        <f ca="1">SUMIF(INDIRECT(ADDRESS(3,9+ROWS(CUT_LIST)+2,,,"Sensis Vectors ALL")):INDIRECT(ADDRESS(3+ROWS(CORR_MATRIX)-1,9+ROWS(CUT_LIST)+2,,,"Sensis Vectors ALL")),"YC"&amp;$H106&amp;K$1,INDIRECT(ADDRESS(3,$I106,,,"Sensis Vectors ALL")):INDIRECT(ADDRESS(3+ROWS(CORR_MATRIX)-1,$I106,,,"Sensis Vectors ALL")))</f>
        <v>0</v>
      </c>
      <c r="L106" s="256">
        <f ca="1">SUMIF(INDIRECT(ADDRESS(3,9+ROWS(CUT_LIST)+2,,,"Sensis Vectors ALL")):INDIRECT(ADDRESS(3+ROWS(CORR_MATRIX)-1,9+ROWS(CUT_LIST)+2,,,"Sensis Vectors ALL")),"YC"&amp;$H106&amp;L$1,INDIRECT(ADDRESS(3,$I106,,,"Sensis Vectors ALL")):INDIRECT(ADDRESS(3+ROWS(CORR_MATRIX)-1,$I106,,,"Sensis Vectors ALL")))</f>
        <v>0</v>
      </c>
      <c r="M106" s="256">
        <f ca="1">SUMIF(INDIRECT(ADDRESS(3,9+ROWS(CUT_LIST)+2,,,"Sensis Vectors ALL")):INDIRECT(ADDRESS(3+ROWS(CORR_MATRIX)-1,9+ROWS(CUT_LIST)+2,,,"Sensis Vectors ALL")),"YC"&amp;$H106&amp;M$1,INDIRECT(ADDRESS(3,$I106,,,"Sensis Vectors ALL")):INDIRECT(ADDRESS(3+ROWS(CORR_MATRIX)-1,$I106,,,"Sensis Vectors ALL")))</f>
        <v>0</v>
      </c>
      <c r="N106" s="256">
        <f ca="1">SUMIF(INDIRECT(ADDRESS(3,9+ROWS(CUT_LIST)+2,,,"Sensis Vectors ALL")):INDIRECT(ADDRESS(3+ROWS(CORR_MATRIX)-1,9+ROWS(CUT_LIST)+2,,,"Sensis Vectors ALL")),"YC"&amp;$H106&amp;N$1,INDIRECT(ADDRESS(3,$I106,,,"Sensis Vectors ALL")):INDIRECT(ADDRESS(3+ROWS(CORR_MATRIX)-1,$I106,,,"Sensis Vectors ALL")))</f>
        <v>0</v>
      </c>
      <c r="O106" s="256">
        <f ca="1">SUMIF(INDIRECT(ADDRESS(3,9+ROWS(CUT_LIST)+2,,,"Sensis Vectors ALL")):INDIRECT(ADDRESS(3+ROWS(CORR_MATRIX)-1,9+ROWS(CUT_LIST)+2,,,"Sensis Vectors ALL")),"YC"&amp;$H106&amp;O$1,INDIRECT(ADDRESS(3,$I106,,,"Sensis Vectors ALL")):INDIRECT(ADDRESS(3+ROWS(CORR_MATRIX)-1,$I106,,,"Sensis Vectors ALL")))</f>
        <v>0</v>
      </c>
      <c r="P106" s="256">
        <f ca="1">SUMIF(INDIRECT(ADDRESS(3,9+ROWS(CUT_LIST)+2,,,"Sensis Vectors ALL")):INDIRECT(ADDRESS(3+ROWS(CORR_MATRIX)-1,9+ROWS(CUT_LIST)+2,,,"Sensis Vectors ALL")),"YC"&amp;$H106&amp;P$1,INDIRECT(ADDRESS(3,$I106,,,"Sensis Vectors ALL")):INDIRECT(ADDRESS(3+ROWS(CORR_MATRIX)-1,$I106,,,"Sensis Vectors ALL")))</f>
        <v>0</v>
      </c>
      <c r="Q106" s="256">
        <f ca="1">SUMIF(INDIRECT(ADDRESS(3,9+ROWS(CUT_LIST)+2,,,"Sensis Vectors ALL")):INDIRECT(ADDRESS(3+ROWS(CORR_MATRIX)-1,9+ROWS(CUT_LIST)+2,,,"Sensis Vectors ALL")),"YC"&amp;$H106&amp;Q$1,INDIRECT(ADDRESS(3,$I106,,,"Sensis Vectors ALL")):INDIRECT(ADDRESS(3+ROWS(CORR_MATRIX)-1,$I106,,,"Sensis Vectors ALL")))</f>
        <v>0</v>
      </c>
      <c r="R106" s="256">
        <f ca="1">SUMIF(INDIRECT(ADDRESS(3,9+ROWS(CUT_LIST)+2,,,"Sensis Vectors ALL")):INDIRECT(ADDRESS(3+ROWS(CORR_MATRIX)-1,9+ROWS(CUT_LIST)+2,,,"Sensis Vectors ALL")),"YC"&amp;$H106&amp;R$1,INDIRECT(ADDRESS(3,$I106,,,"Sensis Vectors ALL")):INDIRECT(ADDRESS(3+ROWS(CORR_MATRIX)-1,$I106,,,"Sensis Vectors ALL")))</f>
        <v>0</v>
      </c>
      <c r="S106" s="256">
        <f ca="1">SUMIF(INDIRECT(ADDRESS(3,9+ROWS(CUT_LIST)+2,,,"Sensis Vectors ALL")):INDIRECT(ADDRESS(3+ROWS(CORR_MATRIX)-1,9+ROWS(CUT_LIST)+2,,,"Sensis Vectors ALL")),"YC"&amp;$H106&amp;S$1,INDIRECT(ADDRESS(3,$I106,,,"Sensis Vectors ALL")):INDIRECT(ADDRESS(3+ROWS(CORR_MATRIX)-1,$I106,,,"Sensis Vectors ALL")))</f>
        <v>0</v>
      </c>
      <c r="T106" s="256">
        <f ca="1">SUMIF(INDIRECT(ADDRESS(3,9+ROWS(CUT_LIST)+2,,,"Sensis Vectors ALL")):INDIRECT(ADDRESS(3+ROWS(CORR_MATRIX)-1,9+ROWS(CUT_LIST)+2,,,"Sensis Vectors ALL")),"YC"&amp;$H106&amp;T$1,INDIRECT(ADDRESS(3,$I106,,,"Sensis Vectors ALL")):INDIRECT(ADDRESS(3+ROWS(CORR_MATRIX)-1,$I106,,,"Sensis Vectors ALL")))</f>
        <v>0</v>
      </c>
      <c r="U106" s="256">
        <f ca="1">SUMIF(INDIRECT(ADDRESS(3,9+ROWS(CUT_LIST)+2,,,"Sensis Vectors ALL")):INDIRECT(ADDRESS(3+ROWS(CORR_MATRIX)-1,9+ROWS(CUT_LIST)+2,,,"Sensis Vectors ALL")),"YC"&amp;$H106&amp;U$1,INDIRECT(ADDRESS(3,$I106,,,"Sensis Vectors ALL")):INDIRECT(ADDRESS(3+ROWS(CORR_MATRIX)-1,$I106,,,"Sensis Vectors ALL")))</f>
        <v>0</v>
      </c>
      <c r="V106" s="256">
        <f ca="1">SUMIF(INDIRECT(ADDRESS(3,9+ROWS(CUT_LIST)+2,,,"Sensis Vectors ALL")):INDIRECT(ADDRESS(3+ROWS(CORR_MATRIX)-1,9+ROWS(CUT_LIST)+2,,,"Sensis Vectors ALL")),"YC"&amp;$H106&amp;V$1,INDIRECT(ADDRESS(3,$I106,,,"Sensis Vectors ALL")):INDIRECT(ADDRESS(3+ROWS(CORR_MATRIX)-1,$I106,,,"Sensis Vectors ALL")))</f>
        <v>0</v>
      </c>
    </row>
    <row r="107" spans="1:22" x14ac:dyDescent="0.2">
      <c r="A107" s="31">
        <v>46</v>
      </c>
      <c r="B107" s="62">
        <v>3</v>
      </c>
      <c r="C107" s="66" t="s">
        <v>154</v>
      </c>
      <c r="D107" s="66" t="s">
        <v>290</v>
      </c>
      <c r="E107" s="66" t="s">
        <v>173</v>
      </c>
      <c r="F107" s="66" t="s">
        <v>179</v>
      </c>
      <c r="G107" s="95">
        <v>610</v>
      </c>
      <c r="H107" s="73" t="s">
        <v>24</v>
      </c>
      <c r="I107">
        <f t="shared" si="4"/>
        <v>56</v>
      </c>
      <c r="J107" t="str">
        <f t="shared" si="5"/>
        <v>46ALL</v>
      </c>
      <c r="K107" s="257">
        <f ca="1">SUMIF(INDIRECT(ADDRESS(3,9+ROWS(CUT_LIST)+1,,,"Sensis Vectors ALL")):INDIRECT(ADDRESS(3+ROWS(CORR_MATRIX)-1,9+ROWS(CUT_LIST)+1,,,"Sensis Vectors ALL")),"YC"&amp;K$1,INDIRECT(ADDRESS(3,$I107,,,"Sensis Vectors ALL")):INDIRECT(ADDRESS(3+ROWS(CORR_MATRIX)-1,$I107,,,"Sensis Vectors ALL")))</f>
        <v>-31177.690000000002</v>
      </c>
      <c r="L107" s="257">
        <f ca="1">SUMIF(INDIRECT(ADDRESS(3,9+ROWS(CUT_LIST)+1,,,"Sensis Vectors ALL")):INDIRECT(ADDRESS(3+ROWS(CORR_MATRIX)-1,9+ROWS(CUT_LIST)+1,,,"Sensis Vectors ALL")),"YC"&amp;L$1,INDIRECT(ADDRESS(3,$I107,,,"Sensis Vectors ALL")):INDIRECT(ADDRESS(3+ROWS(CORR_MATRIX)-1,$I107,,,"Sensis Vectors ALL")))</f>
        <v>-27890.39</v>
      </c>
      <c r="M107" s="257">
        <f ca="1">SUMIF(INDIRECT(ADDRESS(3,9+ROWS(CUT_LIST)+1,,,"Sensis Vectors ALL")):INDIRECT(ADDRESS(3+ROWS(CORR_MATRIX)-1,9+ROWS(CUT_LIST)+1,,,"Sensis Vectors ALL")),"YC"&amp;M$1,INDIRECT(ADDRESS(3,$I107,,,"Sensis Vectors ALL")):INDIRECT(ADDRESS(3+ROWS(CORR_MATRIX)-1,$I107,,,"Sensis Vectors ALL")))</f>
        <v>-983.2299999999999</v>
      </c>
      <c r="N107" s="257">
        <f ca="1">SUMIF(INDIRECT(ADDRESS(3,9+ROWS(CUT_LIST)+1,,,"Sensis Vectors ALL")):INDIRECT(ADDRESS(3+ROWS(CORR_MATRIX)-1,9+ROWS(CUT_LIST)+1,,,"Sensis Vectors ALL")),"YC"&amp;N$1,INDIRECT(ADDRESS(3,$I107,,,"Sensis Vectors ALL")):INDIRECT(ADDRESS(3+ROWS(CORR_MATRIX)-1,$I107,,,"Sensis Vectors ALL")))</f>
        <v>-208.50000000000006</v>
      </c>
      <c r="O107" s="257">
        <f ca="1">SUMIF(INDIRECT(ADDRESS(3,9+ROWS(CUT_LIST)+1,,,"Sensis Vectors ALL")):INDIRECT(ADDRESS(3+ROWS(CORR_MATRIX)-1,9+ROWS(CUT_LIST)+1,,,"Sensis Vectors ALL")),"YC"&amp;O$1,INDIRECT(ADDRESS(3,$I107,,,"Sensis Vectors ALL")):INDIRECT(ADDRESS(3+ROWS(CORR_MATRIX)-1,$I107,,,"Sensis Vectors ALL")))</f>
        <v>-199.50999999999993</v>
      </c>
      <c r="P107" s="257">
        <f ca="1">SUMIF(INDIRECT(ADDRESS(3,9+ROWS(CUT_LIST)+1,,,"Sensis Vectors ALL")):INDIRECT(ADDRESS(3+ROWS(CORR_MATRIX)-1,9+ROWS(CUT_LIST)+1,,,"Sensis Vectors ALL")),"YC"&amp;P$1,INDIRECT(ADDRESS(3,$I107,,,"Sensis Vectors ALL")):INDIRECT(ADDRESS(3+ROWS(CORR_MATRIX)-1,$I107,,,"Sensis Vectors ALL")))</f>
        <v>52.749999999999929</v>
      </c>
      <c r="Q107" s="257">
        <f ca="1">SUMIF(INDIRECT(ADDRESS(3,9+ROWS(CUT_LIST)+1,,,"Sensis Vectors ALL")):INDIRECT(ADDRESS(3+ROWS(CORR_MATRIX)-1,9+ROWS(CUT_LIST)+1,,,"Sensis Vectors ALL")),"YC"&amp;Q$1,INDIRECT(ADDRESS(3,$I107,,,"Sensis Vectors ALL")):INDIRECT(ADDRESS(3+ROWS(CORR_MATRIX)-1,$I107,,,"Sensis Vectors ALL")))</f>
        <v>-2.1099999999981094</v>
      </c>
      <c r="R107" s="257">
        <f ca="1">SUMIF(INDIRECT(ADDRESS(3,9+ROWS(CUT_LIST)+1,,,"Sensis Vectors ALL")):INDIRECT(ADDRESS(3+ROWS(CORR_MATRIX)-1,9+ROWS(CUT_LIST)+1,,,"Sensis Vectors ALL")),"YC"&amp;R$1,INDIRECT(ADDRESS(3,$I107,,,"Sensis Vectors ALL")):INDIRECT(ADDRESS(3+ROWS(CORR_MATRIX)-1,$I107,,,"Sensis Vectors ALL")))</f>
        <v>66.919999999999717</v>
      </c>
      <c r="S107" s="257">
        <f ca="1">SUMIF(INDIRECT(ADDRESS(3,9+ROWS(CUT_LIST)+1,,,"Sensis Vectors ALL")):INDIRECT(ADDRESS(3+ROWS(CORR_MATRIX)-1,9+ROWS(CUT_LIST)+1,,,"Sensis Vectors ALL")),"YC"&amp;S$1,INDIRECT(ADDRESS(3,$I107,,,"Sensis Vectors ALL")):INDIRECT(ADDRESS(3+ROWS(CORR_MATRIX)-1,$I107,,,"Sensis Vectors ALL")))</f>
        <v>-45.619999999999848</v>
      </c>
      <c r="T107" s="257">
        <f ca="1">SUMIF(INDIRECT(ADDRESS(3,9+ROWS(CUT_LIST)+1,,,"Sensis Vectors ALL")):INDIRECT(ADDRESS(3+ROWS(CORR_MATRIX)-1,9+ROWS(CUT_LIST)+1,,,"Sensis Vectors ALL")),"YC"&amp;T$1,INDIRECT(ADDRESS(3,$I107,,,"Sensis Vectors ALL")):INDIRECT(ADDRESS(3+ROWS(CORR_MATRIX)-1,$I107,,,"Sensis Vectors ALL")))</f>
        <v>-1.61</v>
      </c>
      <c r="U107" s="257">
        <f ca="1">SUMIF(INDIRECT(ADDRESS(3,9+ROWS(CUT_LIST)+1,,,"Sensis Vectors ALL")):INDIRECT(ADDRESS(3+ROWS(CORR_MATRIX)-1,9+ROWS(CUT_LIST)+1,,,"Sensis Vectors ALL")),"YC"&amp;U$1,INDIRECT(ADDRESS(3,$I107,,,"Sensis Vectors ALL")):INDIRECT(ADDRESS(3+ROWS(CORR_MATRIX)-1,$I107,,,"Sensis Vectors ALL")))</f>
        <v>0</v>
      </c>
      <c r="V107" s="257">
        <f ca="1">SUMIF(INDIRECT(ADDRESS(3,9+ROWS(CUT_LIST)+1,,,"Sensis Vectors ALL")):INDIRECT(ADDRESS(3+ROWS(CORR_MATRIX)-1,9+ROWS(CUT_LIST)+1,,,"Sensis Vectors ALL")),"YC"&amp;V$1,INDIRECT(ADDRESS(3,$I107,,,"Sensis Vectors ALL")):INDIRECT(ADDRESS(3+ROWS(CORR_MATRIX)-1,$I107,,,"Sensis Vectors ALL")))</f>
        <v>0</v>
      </c>
    </row>
    <row r="108" spans="1:22" x14ac:dyDescent="0.2">
      <c r="A108" s="63">
        <v>46</v>
      </c>
      <c r="B108" s="63"/>
      <c r="C108" s="63"/>
      <c r="D108" s="63" t="s">
        <v>290</v>
      </c>
      <c r="E108" s="63"/>
      <c r="F108" s="63"/>
      <c r="G108" s="63"/>
      <c r="H108" s="63" t="s">
        <v>32</v>
      </c>
      <c r="I108" s="63">
        <f t="shared" si="4"/>
        <v>56</v>
      </c>
      <c r="J108" s="63" t="str">
        <f t="shared" si="5"/>
        <v>46AUD</v>
      </c>
      <c r="K108" s="256">
        <f ca="1">SUMIF(INDIRECT(ADDRESS(3,9+ROWS(CUT_LIST)+2,,,"Sensis Vectors ALL")):INDIRECT(ADDRESS(3+ROWS(CORR_MATRIX)-1,9+ROWS(CUT_LIST)+2,,,"Sensis Vectors ALL")),"YC"&amp;$H108&amp;K$1,INDIRECT(ADDRESS(3,$I108,,,"Sensis Vectors ALL")):INDIRECT(ADDRESS(3+ROWS(CORR_MATRIX)-1,$I108,,,"Sensis Vectors ALL")))</f>
        <v>0</v>
      </c>
      <c r="L108" s="256">
        <f ca="1">SUMIF(INDIRECT(ADDRESS(3,9+ROWS(CUT_LIST)+2,,,"Sensis Vectors ALL")):INDIRECT(ADDRESS(3+ROWS(CORR_MATRIX)-1,9+ROWS(CUT_LIST)+2,,,"Sensis Vectors ALL")),"YC"&amp;$H108&amp;L$1,INDIRECT(ADDRESS(3,$I108,,,"Sensis Vectors ALL")):INDIRECT(ADDRESS(3+ROWS(CORR_MATRIX)-1,$I108,,,"Sensis Vectors ALL")))</f>
        <v>0</v>
      </c>
      <c r="M108" s="256">
        <f ca="1">SUMIF(INDIRECT(ADDRESS(3,9+ROWS(CUT_LIST)+2,,,"Sensis Vectors ALL")):INDIRECT(ADDRESS(3+ROWS(CORR_MATRIX)-1,9+ROWS(CUT_LIST)+2,,,"Sensis Vectors ALL")),"YC"&amp;$H108&amp;M$1,INDIRECT(ADDRESS(3,$I108,,,"Sensis Vectors ALL")):INDIRECT(ADDRESS(3+ROWS(CORR_MATRIX)-1,$I108,,,"Sensis Vectors ALL")))</f>
        <v>0</v>
      </c>
      <c r="N108" s="256">
        <f ca="1">SUMIF(INDIRECT(ADDRESS(3,9+ROWS(CUT_LIST)+2,,,"Sensis Vectors ALL")):INDIRECT(ADDRESS(3+ROWS(CORR_MATRIX)-1,9+ROWS(CUT_LIST)+2,,,"Sensis Vectors ALL")),"YC"&amp;$H108&amp;N$1,INDIRECT(ADDRESS(3,$I108,,,"Sensis Vectors ALL")):INDIRECT(ADDRESS(3+ROWS(CORR_MATRIX)-1,$I108,,,"Sensis Vectors ALL")))</f>
        <v>0</v>
      </c>
      <c r="O108" s="256">
        <f ca="1">SUMIF(INDIRECT(ADDRESS(3,9+ROWS(CUT_LIST)+2,,,"Sensis Vectors ALL")):INDIRECT(ADDRESS(3+ROWS(CORR_MATRIX)-1,9+ROWS(CUT_LIST)+2,,,"Sensis Vectors ALL")),"YC"&amp;$H108&amp;O$1,INDIRECT(ADDRESS(3,$I108,,,"Sensis Vectors ALL")):INDIRECT(ADDRESS(3+ROWS(CORR_MATRIX)-1,$I108,,,"Sensis Vectors ALL")))</f>
        <v>0</v>
      </c>
      <c r="P108" s="256">
        <f ca="1">SUMIF(INDIRECT(ADDRESS(3,9+ROWS(CUT_LIST)+2,,,"Sensis Vectors ALL")):INDIRECT(ADDRESS(3+ROWS(CORR_MATRIX)-1,9+ROWS(CUT_LIST)+2,,,"Sensis Vectors ALL")),"YC"&amp;$H108&amp;P$1,INDIRECT(ADDRESS(3,$I108,,,"Sensis Vectors ALL")):INDIRECT(ADDRESS(3+ROWS(CORR_MATRIX)-1,$I108,,,"Sensis Vectors ALL")))</f>
        <v>0</v>
      </c>
      <c r="Q108" s="256">
        <f ca="1">SUMIF(INDIRECT(ADDRESS(3,9+ROWS(CUT_LIST)+2,,,"Sensis Vectors ALL")):INDIRECT(ADDRESS(3+ROWS(CORR_MATRIX)-1,9+ROWS(CUT_LIST)+2,,,"Sensis Vectors ALL")),"YC"&amp;$H108&amp;Q$1,INDIRECT(ADDRESS(3,$I108,,,"Sensis Vectors ALL")):INDIRECT(ADDRESS(3+ROWS(CORR_MATRIX)-1,$I108,,,"Sensis Vectors ALL")))</f>
        <v>0</v>
      </c>
      <c r="R108" s="256">
        <f ca="1">SUMIF(INDIRECT(ADDRESS(3,9+ROWS(CUT_LIST)+2,,,"Sensis Vectors ALL")):INDIRECT(ADDRESS(3+ROWS(CORR_MATRIX)-1,9+ROWS(CUT_LIST)+2,,,"Sensis Vectors ALL")),"YC"&amp;$H108&amp;R$1,INDIRECT(ADDRESS(3,$I108,,,"Sensis Vectors ALL")):INDIRECT(ADDRESS(3+ROWS(CORR_MATRIX)-1,$I108,,,"Sensis Vectors ALL")))</f>
        <v>0</v>
      </c>
      <c r="S108" s="256">
        <f ca="1">SUMIF(INDIRECT(ADDRESS(3,9+ROWS(CUT_LIST)+2,,,"Sensis Vectors ALL")):INDIRECT(ADDRESS(3+ROWS(CORR_MATRIX)-1,9+ROWS(CUT_LIST)+2,,,"Sensis Vectors ALL")),"YC"&amp;$H108&amp;S$1,INDIRECT(ADDRESS(3,$I108,,,"Sensis Vectors ALL")):INDIRECT(ADDRESS(3+ROWS(CORR_MATRIX)-1,$I108,,,"Sensis Vectors ALL")))</f>
        <v>0</v>
      </c>
      <c r="T108" s="256">
        <f ca="1">SUMIF(INDIRECT(ADDRESS(3,9+ROWS(CUT_LIST)+2,,,"Sensis Vectors ALL")):INDIRECT(ADDRESS(3+ROWS(CORR_MATRIX)-1,9+ROWS(CUT_LIST)+2,,,"Sensis Vectors ALL")),"YC"&amp;$H108&amp;T$1,INDIRECT(ADDRESS(3,$I108,,,"Sensis Vectors ALL")):INDIRECT(ADDRESS(3+ROWS(CORR_MATRIX)-1,$I108,,,"Sensis Vectors ALL")))</f>
        <v>0</v>
      </c>
      <c r="U108" s="256">
        <f ca="1">SUMIF(INDIRECT(ADDRESS(3,9+ROWS(CUT_LIST)+2,,,"Sensis Vectors ALL")):INDIRECT(ADDRESS(3+ROWS(CORR_MATRIX)-1,9+ROWS(CUT_LIST)+2,,,"Sensis Vectors ALL")),"YC"&amp;$H108&amp;U$1,INDIRECT(ADDRESS(3,$I108,,,"Sensis Vectors ALL")):INDIRECT(ADDRESS(3+ROWS(CORR_MATRIX)-1,$I108,,,"Sensis Vectors ALL")))</f>
        <v>0</v>
      </c>
      <c r="V108" s="256">
        <f ca="1">SUMIF(INDIRECT(ADDRESS(3,9+ROWS(CUT_LIST)+2,,,"Sensis Vectors ALL")):INDIRECT(ADDRESS(3+ROWS(CORR_MATRIX)-1,9+ROWS(CUT_LIST)+2,,,"Sensis Vectors ALL")),"YC"&amp;$H108&amp;V$1,INDIRECT(ADDRESS(3,$I108,,,"Sensis Vectors ALL")):INDIRECT(ADDRESS(3+ROWS(CORR_MATRIX)-1,$I108,,,"Sensis Vectors ALL")))</f>
        <v>0</v>
      </c>
    </row>
    <row r="109" spans="1:22" x14ac:dyDescent="0.2">
      <c r="A109" s="63">
        <v>46</v>
      </c>
      <c r="B109" s="63"/>
      <c r="C109" s="63"/>
      <c r="D109" s="63" t="s">
        <v>290</v>
      </c>
      <c r="E109" s="63"/>
      <c r="F109" s="63"/>
      <c r="G109" s="63"/>
      <c r="H109" s="63" t="s">
        <v>9</v>
      </c>
      <c r="I109" s="63">
        <f t="shared" si="4"/>
        <v>56</v>
      </c>
      <c r="J109" s="63" t="str">
        <f t="shared" si="5"/>
        <v>46CAD</v>
      </c>
      <c r="K109" s="256">
        <f ca="1">SUMIF(INDIRECT(ADDRESS(3,9+ROWS(CUT_LIST)+2,,,"Sensis Vectors ALL")):INDIRECT(ADDRESS(3+ROWS(CORR_MATRIX)-1,9+ROWS(CUT_LIST)+2,,,"Sensis Vectors ALL")),"YC"&amp;$H109&amp;K$1,INDIRECT(ADDRESS(3,$I109,,,"Sensis Vectors ALL")):INDIRECT(ADDRESS(3+ROWS(CORR_MATRIX)-1,$I109,,,"Sensis Vectors ALL")))</f>
        <v>-1249.6600000000001</v>
      </c>
      <c r="L109" s="256">
        <f ca="1">SUMIF(INDIRECT(ADDRESS(3,9+ROWS(CUT_LIST)+2,,,"Sensis Vectors ALL")):INDIRECT(ADDRESS(3+ROWS(CORR_MATRIX)-1,9+ROWS(CUT_LIST)+2,,,"Sensis Vectors ALL")),"YC"&amp;$H109&amp;L$1,INDIRECT(ADDRESS(3,$I109,,,"Sensis Vectors ALL")):INDIRECT(ADDRESS(3+ROWS(CORR_MATRIX)-1,$I109,,,"Sensis Vectors ALL")))</f>
        <v>-350.46</v>
      </c>
      <c r="M109" s="256">
        <f ca="1">SUMIF(INDIRECT(ADDRESS(3,9+ROWS(CUT_LIST)+2,,,"Sensis Vectors ALL")):INDIRECT(ADDRESS(3+ROWS(CORR_MATRIX)-1,9+ROWS(CUT_LIST)+2,,,"Sensis Vectors ALL")),"YC"&amp;$H109&amp;M$1,INDIRECT(ADDRESS(3,$I109,,,"Sensis Vectors ALL")):INDIRECT(ADDRESS(3+ROWS(CORR_MATRIX)-1,$I109,,,"Sensis Vectors ALL")))</f>
        <v>0.69</v>
      </c>
      <c r="N109" s="256">
        <f ca="1">SUMIF(INDIRECT(ADDRESS(3,9+ROWS(CUT_LIST)+2,,,"Sensis Vectors ALL")):INDIRECT(ADDRESS(3+ROWS(CORR_MATRIX)-1,9+ROWS(CUT_LIST)+2,,,"Sensis Vectors ALL")),"YC"&amp;$H109&amp;N$1,INDIRECT(ADDRESS(3,$I109,,,"Sensis Vectors ALL")):INDIRECT(ADDRESS(3+ROWS(CORR_MATRIX)-1,$I109,,,"Sensis Vectors ALL")))</f>
        <v>0.69</v>
      </c>
      <c r="O109" s="256">
        <f ca="1">SUMIF(INDIRECT(ADDRESS(3,9+ROWS(CUT_LIST)+2,,,"Sensis Vectors ALL")):INDIRECT(ADDRESS(3+ROWS(CORR_MATRIX)-1,9+ROWS(CUT_LIST)+2,,,"Sensis Vectors ALL")),"YC"&amp;$H109&amp;O$1,INDIRECT(ADDRESS(3,$I109,,,"Sensis Vectors ALL")):INDIRECT(ADDRESS(3+ROWS(CORR_MATRIX)-1,$I109,,,"Sensis Vectors ALL")))</f>
        <v>0.69</v>
      </c>
      <c r="P109" s="256">
        <f ca="1">SUMIF(INDIRECT(ADDRESS(3,9+ROWS(CUT_LIST)+2,,,"Sensis Vectors ALL")):INDIRECT(ADDRESS(3+ROWS(CORR_MATRIX)-1,9+ROWS(CUT_LIST)+2,,,"Sensis Vectors ALL")),"YC"&amp;$H109&amp;P$1,INDIRECT(ADDRESS(3,$I109,,,"Sensis Vectors ALL")):INDIRECT(ADDRESS(3+ROWS(CORR_MATRIX)-1,$I109,,,"Sensis Vectors ALL")))</f>
        <v>5.17</v>
      </c>
      <c r="Q109" s="256">
        <f ca="1">SUMIF(INDIRECT(ADDRESS(3,9+ROWS(CUT_LIST)+2,,,"Sensis Vectors ALL")):INDIRECT(ADDRESS(3+ROWS(CORR_MATRIX)-1,9+ROWS(CUT_LIST)+2,,,"Sensis Vectors ALL")),"YC"&amp;$H109&amp;Q$1,INDIRECT(ADDRESS(3,$I109,,,"Sensis Vectors ALL")):INDIRECT(ADDRESS(3+ROWS(CORR_MATRIX)-1,$I109,,,"Sensis Vectors ALL")))</f>
        <v>-9.3000000000000007</v>
      </c>
      <c r="R109" s="256">
        <f ca="1">SUMIF(INDIRECT(ADDRESS(3,9+ROWS(CUT_LIST)+2,,,"Sensis Vectors ALL")):INDIRECT(ADDRESS(3+ROWS(CORR_MATRIX)-1,9+ROWS(CUT_LIST)+2,,,"Sensis Vectors ALL")),"YC"&amp;$H109&amp;R$1,INDIRECT(ADDRESS(3,$I109,,,"Sensis Vectors ALL")):INDIRECT(ADDRESS(3+ROWS(CORR_MATRIX)-1,$I109,,,"Sensis Vectors ALL")))</f>
        <v>21.12</v>
      </c>
      <c r="S109" s="256">
        <f ca="1">SUMIF(INDIRECT(ADDRESS(3,9+ROWS(CUT_LIST)+2,,,"Sensis Vectors ALL")):INDIRECT(ADDRESS(3+ROWS(CORR_MATRIX)-1,9+ROWS(CUT_LIST)+2,,,"Sensis Vectors ALL")),"YC"&amp;$H109&amp;S$1,INDIRECT(ADDRESS(3,$I109,,,"Sensis Vectors ALL")):INDIRECT(ADDRESS(3+ROWS(CORR_MATRIX)-1,$I109,,,"Sensis Vectors ALL")))</f>
        <v>-11.34</v>
      </c>
      <c r="T109" s="256">
        <f ca="1">SUMIF(INDIRECT(ADDRESS(3,9+ROWS(CUT_LIST)+2,,,"Sensis Vectors ALL")):INDIRECT(ADDRESS(3+ROWS(CORR_MATRIX)-1,9+ROWS(CUT_LIST)+2,,,"Sensis Vectors ALL")),"YC"&amp;$H109&amp;T$1,INDIRECT(ADDRESS(3,$I109,,,"Sensis Vectors ALL")):INDIRECT(ADDRESS(3+ROWS(CORR_MATRIX)-1,$I109,,,"Sensis Vectors ALL")))</f>
        <v>-3.58</v>
      </c>
      <c r="U109" s="256">
        <f ca="1">SUMIF(INDIRECT(ADDRESS(3,9+ROWS(CUT_LIST)+2,,,"Sensis Vectors ALL")):INDIRECT(ADDRESS(3+ROWS(CORR_MATRIX)-1,9+ROWS(CUT_LIST)+2,,,"Sensis Vectors ALL")),"YC"&amp;$H109&amp;U$1,INDIRECT(ADDRESS(3,$I109,,,"Sensis Vectors ALL")):INDIRECT(ADDRESS(3+ROWS(CORR_MATRIX)-1,$I109,,,"Sensis Vectors ALL")))</f>
        <v>0</v>
      </c>
      <c r="V109" s="256">
        <f ca="1">SUMIF(INDIRECT(ADDRESS(3,9+ROWS(CUT_LIST)+2,,,"Sensis Vectors ALL")):INDIRECT(ADDRESS(3+ROWS(CORR_MATRIX)-1,9+ROWS(CUT_LIST)+2,,,"Sensis Vectors ALL")),"YC"&amp;$H109&amp;V$1,INDIRECT(ADDRESS(3,$I109,,,"Sensis Vectors ALL")):INDIRECT(ADDRESS(3+ROWS(CORR_MATRIX)-1,$I109,,,"Sensis Vectors ALL")))</f>
        <v>0</v>
      </c>
    </row>
    <row r="110" spans="1:22" x14ac:dyDescent="0.2">
      <c r="A110" s="63">
        <v>46</v>
      </c>
      <c r="B110" s="63"/>
      <c r="C110" s="63"/>
      <c r="D110" s="63" t="s">
        <v>290</v>
      </c>
      <c r="E110" s="63"/>
      <c r="F110" s="63"/>
      <c r="G110" s="63"/>
      <c r="H110" s="63" t="s">
        <v>18</v>
      </c>
      <c r="I110" s="63">
        <f t="shared" si="4"/>
        <v>56</v>
      </c>
      <c r="J110" s="63" t="str">
        <f t="shared" si="5"/>
        <v>46EUR</v>
      </c>
      <c r="K110" s="256">
        <f ca="1">SUMIF(INDIRECT(ADDRESS(3,9+ROWS(CUT_LIST)+2,,,"Sensis Vectors ALL")):INDIRECT(ADDRESS(3+ROWS(CORR_MATRIX)-1,9+ROWS(CUT_LIST)+2,,,"Sensis Vectors ALL")),"YC"&amp;$H110&amp;K$1,INDIRECT(ADDRESS(3,$I110,,,"Sensis Vectors ALL")):INDIRECT(ADDRESS(3+ROWS(CORR_MATRIX)-1,$I110,,,"Sensis Vectors ALL")))</f>
        <v>-1175</v>
      </c>
      <c r="L110" s="256">
        <f ca="1">SUMIF(INDIRECT(ADDRESS(3,9+ROWS(CUT_LIST)+2,,,"Sensis Vectors ALL")):INDIRECT(ADDRESS(3+ROWS(CORR_MATRIX)-1,9+ROWS(CUT_LIST)+2,,,"Sensis Vectors ALL")),"YC"&amp;$H110&amp;L$1,INDIRECT(ADDRESS(3,$I110,,,"Sensis Vectors ALL")):INDIRECT(ADDRESS(3+ROWS(CORR_MATRIX)-1,$I110,,,"Sensis Vectors ALL")))</f>
        <v>-419</v>
      </c>
      <c r="M110" s="256">
        <f ca="1">SUMIF(INDIRECT(ADDRESS(3,9+ROWS(CUT_LIST)+2,,,"Sensis Vectors ALL")):INDIRECT(ADDRESS(3+ROWS(CORR_MATRIX)-1,9+ROWS(CUT_LIST)+2,,,"Sensis Vectors ALL")),"YC"&amp;$H110&amp;M$1,INDIRECT(ADDRESS(3,$I110,,,"Sensis Vectors ALL")):INDIRECT(ADDRESS(3+ROWS(CORR_MATRIX)-1,$I110,,,"Sensis Vectors ALL")))</f>
        <v>0</v>
      </c>
      <c r="N110" s="256">
        <f ca="1">SUMIF(INDIRECT(ADDRESS(3,9+ROWS(CUT_LIST)+2,,,"Sensis Vectors ALL")):INDIRECT(ADDRESS(3+ROWS(CORR_MATRIX)-1,9+ROWS(CUT_LIST)+2,,,"Sensis Vectors ALL")),"YC"&amp;$H110&amp;N$1,INDIRECT(ADDRESS(3,$I110,,,"Sensis Vectors ALL")):INDIRECT(ADDRESS(3+ROWS(CORR_MATRIX)-1,$I110,,,"Sensis Vectors ALL")))</f>
        <v>0</v>
      </c>
      <c r="O110" s="256">
        <f ca="1">SUMIF(INDIRECT(ADDRESS(3,9+ROWS(CUT_LIST)+2,,,"Sensis Vectors ALL")):INDIRECT(ADDRESS(3+ROWS(CORR_MATRIX)-1,9+ROWS(CUT_LIST)+2,,,"Sensis Vectors ALL")),"YC"&amp;$H110&amp;O$1,INDIRECT(ADDRESS(3,$I110,,,"Sensis Vectors ALL")):INDIRECT(ADDRESS(3+ROWS(CORR_MATRIX)-1,$I110,,,"Sensis Vectors ALL")))</f>
        <v>0</v>
      </c>
      <c r="P110" s="256">
        <f ca="1">SUMIF(INDIRECT(ADDRESS(3,9+ROWS(CUT_LIST)+2,,,"Sensis Vectors ALL")):INDIRECT(ADDRESS(3+ROWS(CORR_MATRIX)-1,9+ROWS(CUT_LIST)+2,,,"Sensis Vectors ALL")),"YC"&amp;$H110&amp;P$1,INDIRECT(ADDRESS(3,$I110,,,"Sensis Vectors ALL")):INDIRECT(ADDRESS(3+ROWS(CORR_MATRIX)-1,$I110,,,"Sensis Vectors ALL")))</f>
        <v>0</v>
      </c>
      <c r="Q110" s="256">
        <f ca="1">SUMIF(INDIRECT(ADDRESS(3,9+ROWS(CUT_LIST)+2,,,"Sensis Vectors ALL")):INDIRECT(ADDRESS(3+ROWS(CORR_MATRIX)-1,9+ROWS(CUT_LIST)+2,,,"Sensis Vectors ALL")),"YC"&amp;$H110&amp;Q$1,INDIRECT(ADDRESS(3,$I110,,,"Sensis Vectors ALL")):INDIRECT(ADDRESS(3+ROWS(CORR_MATRIX)-1,$I110,,,"Sensis Vectors ALL")))</f>
        <v>0</v>
      </c>
      <c r="R110" s="256">
        <f ca="1">SUMIF(INDIRECT(ADDRESS(3,9+ROWS(CUT_LIST)+2,,,"Sensis Vectors ALL")):INDIRECT(ADDRESS(3+ROWS(CORR_MATRIX)-1,9+ROWS(CUT_LIST)+2,,,"Sensis Vectors ALL")),"YC"&amp;$H110&amp;R$1,INDIRECT(ADDRESS(3,$I110,,,"Sensis Vectors ALL")):INDIRECT(ADDRESS(3+ROWS(CORR_MATRIX)-1,$I110,,,"Sensis Vectors ALL")))</f>
        <v>0</v>
      </c>
      <c r="S110" s="256">
        <f ca="1">SUMIF(INDIRECT(ADDRESS(3,9+ROWS(CUT_LIST)+2,,,"Sensis Vectors ALL")):INDIRECT(ADDRESS(3+ROWS(CORR_MATRIX)-1,9+ROWS(CUT_LIST)+2,,,"Sensis Vectors ALL")),"YC"&amp;$H110&amp;S$1,INDIRECT(ADDRESS(3,$I110,,,"Sensis Vectors ALL")):INDIRECT(ADDRESS(3+ROWS(CORR_MATRIX)-1,$I110,,,"Sensis Vectors ALL")))</f>
        <v>0</v>
      </c>
      <c r="T110" s="256">
        <f ca="1">SUMIF(INDIRECT(ADDRESS(3,9+ROWS(CUT_LIST)+2,,,"Sensis Vectors ALL")):INDIRECT(ADDRESS(3+ROWS(CORR_MATRIX)-1,9+ROWS(CUT_LIST)+2,,,"Sensis Vectors ALL")),"YC"&amp;$H110&amp;T$1,INDIRECT(ADDRESS(3,$I110,,,"Sensis Vectors ALL")):INDIRECT(ADDRESS(3+ROWS(CORR_MATRIX)-1,$I110,,,"Sensis Vectors ALL")))</f>
        <v>0</v>
      </c>
      <c r="U110" s="256">
        <f ca="1">SUMIF(INDIRECT(ADDRESS(3,9+ROWS(CUT_LIST)+2,,,"Sensis Vectors ALL")):INDIRECT(ADDRESS(3+ROWS(CORR_MATRIX)-1,9+ROWS(CUT_LIST)+2,,,"Sensis Vectors ALL")),"YC"&amp;$H110&amp;U$1,INDIRECT(ADDRESS(3,$I110,,,"Sensis Vectors ALL")):INDIRECT(ADDRESS(3+ROWS(CORR_MATRIX)-1,$I110,,,"Sensis Vectors ALL")))</f>
        <v>0</v>
      </c>
      <c r="V110" s="256">
        <f ca="1">SUMIF(INDIRECT(ADDRESS(3,9+ROWS(CUT_LIST)+2,,,"Sensis Vectors ALL")):INDIRECT(ADDRESS(3+ROWS(CORR_MATRIX)-1,9+ROWS(CUT_LIST)+2,,,"Sensis Vectors ALL")),"YC"&amp;$H110&amp;V$1,INDIRECT(ADDRESS(3,$I110,,,"Sensis Vectors ALL")):INDIRECT(ADDRESS(3+ROWS(CORR_MATRIX)-1,$I110,,,"Sensis Vectors ALL")))</f>
        <v>0</v>
      </c>
    </row>
    <row r="111" spans="1:22" x14ac:dyDescent="0.2">
      <c r="A111" s="63">
        <v>46</v>
      </c>
      <c r="B111" s="63"/>
      <c r="C111" s="63"/>
      <c r="D111" s="63" t="s">
        <v>290</v>
      </c>
      <c r="E111" s="63"/>
      <c r="F111" s="63"/>
      <c r="G111" s="63"/>
      <c r="H111" s="63" t="s">
        <v>39</v>
      </c>
      <c r="I111" s="63">
        <f t="shared" si="4"/>
        <v>56</v>
      </c>
      <c r="J111" s="63" t="str">
        <f t="shared" si="5"/>
        <v>46GBP</v>
      </c>
      <c r="K111" s="256">
        <f ca="1">SUMIF(INDIRECT(ADDRESS(3,9+ROWS(CUT_LIST)+2,,,"Sensis Vectors ALL")):INDIRECT(ADDRESS(3+ROWS(CORR_MATRIX)-1,9+ROWS(CUT_LIST)+2,,,"Sensis Vectors ALL")),"YC"&amp;$H111&amp;K$1,INDIRECT(ADDRESS(3,$I111,,,"Sensis Vectors ALL")):INDIRECT(ADDRESS(3+ROWS(CORR_MATRIX)-1,$I111,,,"Sensis Vectors ALL")))</f>
        <v>0</v>
      </c>
      <c r="L111" s="256">
        <f ca="1">SUMIF(INDIRECT(ADDRESS(3,9+ROWS(CUT_LIST)+2,,,"Sensis Vectors ALL")):INDIRECT(ADDRESS(3+ROWS(CORR_MATRIX)-1,9+ROWS(CUT_LIST)+2,,,"Sensis Vectors ALL")),"YC"&amp;$H111&amp;L$1,INDIRECT(ADDRESS(3,$I111,,,"Sensis Vectors ALL")):INDIRECT(ADDRESS(3+ROWS(CORR_MATRIX)-1,$I111,,,"Sensis Vectors ALL")))</f>
        <v>0</v>
      </c>
      <c r="M111" s="256">
        <f ca="1">SUMIF(INDIRECT(ADDRESS(3,9+ROWS(CUT_LIST)+2,,,"Sensis Vectors ALL")):INDIRECT(ADDRESS(3+ROWS(CORR_MATRIX)-1,9+ROWS(CUT_LIST)+2,,,"Sensis Vectors ALL")),"YC"&amp;$H111&amp;M$1,INDIRECT(ADDRESS(3,$I111,,,"Sensis Vectors ALL")):INDIRECT(ADDRESS(3+ROWS(CORR_MATRIX)-1,$I111,,,"Sensis Vectors ALL")))</f>
        <v>0</v>
      </c>
      <c r="N111" s="256">
        <f ca="1">SUMIF(INDIRECT(ADDRESS(3,9+ROWS(CUT_LIST)+2,,,"Sensis Vectors ALL")):INDIRECT(ADDRESS(3+ROWS(CORR_MATRIX)-1,9+ROWS(CUT_LIST)+2,,,"Sensis Vectors ALL")),"YC"&amp;$H111&amp;N$1,INDIRECT(ADDRESS(3,$I111,,,"Sensis Vectors ALL")):INDIRECT(ADDRESS(3+ROWS(CORR_MATRIX)-1,$I111,,,"Sensis Vectors ALL")))</f>
        <v>0</v>
      </c>
      <c r="O111" s="256">
        <f ca="1">SUMIF(INDIRECT(ADDRESS(3,9+ROWS(CUT_LIST)+2,,,"Sensis Vectors ALL")):INDIRECT(ADDRESS(3+ROWS(CORR_MATRIX)-1,9+ROWS(CUT_LIST)+2,,,"Sensis Vectors ALL")),"YC"&amp;$H111&amp;O$1,INDIRECT(ADDRESS(3,$I111,,,"Sensis Vectors ALL")):INDIRECT(ADDRESS(3+ROWS(CORR_MATRIX)-1,$I111,,,"Sensis Vectors ALL")))</f>
        <v>0</v>
      </c>
      <c r="P111" s="256">
        <f ca="1">SUMIF(INDIRECT(ADDRESS(3,9+ROWS(CUT_LIST)+2,,,"Sensis Vectors ALL")):INDIRECT(ADDRESS(3+ROWS(CORR_MATRIX)-1,9+ROWS(CUT_LIST)+2,,,"Sensis Vectors ALL")),"YC"&amp;$H111&amp;P$1,INDIRECT(ADDRESS(3,$I111,,,"Sensis Vectors ALL")):INDIRECT(ADDRESS(3+ROWS(CORR_MATRIX)-1,$I111,,,"Sensis Vectors ALL")))</f>
        <v>0</v>
      </c>
      <c r="Q111" s="256">
        <f ca="1">SUMIF(INDIRECT(ADDRESS(3,9+ROWS(CUT_LIST)+2,,,"Sensis Vectors ALL")):INDIRECT(ADDRESS(3+ROWS(CORR_MATRIX)-1,9+ROWS(CUT_LIST)+2,,,"Sensis Vectors ALL")),"YC"&amp;$H111&amp;Q$1,INDIRECT(ADDRESS(3,$I111,,,"Sensis Vectors ALL")):INDIRECT(ADDRESS(3+ROWS(CORR_MATRIX)-1,$I111,,,"Sensis Vectors ALL")))</f>
        <v>0</v>
      </c>
      <c r="R111" s="256">
        <f ca="1">SUMIF(INDIRECT(ADDRESS(3,9+ROWS(CUT_LIST)+2,,,"Sensis Vectors ALL")):INDIRECT(ADDRESS(3+ROWS(CORR_MATRIX)-1,9+ROWS(CUT_LIST)+2,,,"Sensis Vectors ALL")),"YC"&amp;$H111&amp;R$1,INDIRECT(ADDRESS(3,$I111,,,"Sensis Vectors ALL")):INDIRECT(ADDRESS(3+ROWS(CORR_MATRIX)-1,$I111,,,"Sensis Vectors ALL")))</f>
        <v>0</v>
      </c>
      <c r="S111" s="256">
        <f ca="1">SUMIF(INDIRECT(ADDRESS(3,9+ROWS(CUT_LIST)+2,,,"Sensis Vectors ALL")):INDIRECT(ADDRESS(3+ROWS(CORR_MATRIX)-1,9+ROWS(CUT_LIST)+2,,,"Sensis Vectors ALL")),"YC"&amp;$H111&amp;S$1,INDIRECT(ADDRESS(3,$I111,,,"Sensis Vectors ALL")):INDIRECT(ADDRESS(3+ROWS(CORR_MATRIX)-1,$I111,,,"Sensis Vectors ALL")))</f>
        <v>0</v>
      </c>
      <c r="T111" s="256">
        <f ca="1">SUMIF(INDIRECT(ADDRESS(3,9+ROWS(CUT_LIST)+2,,,"Sensis Vectors ALL")):INDIRECT(ADDRESS(3+ROWS(CORR_MATRIX)-1,9+ROWS(CUT_LIST)+2,,,"Sensis Vectors ALL")),"YC"&amp;$H111&amp;T$1,INDIRECT(ADDRESS(3,$I111,,,"Sensis Vectors ALL")):INDIRECT(ADDRESS(3+ROWS(CORR_MATRIX)-1,$I111,,,"Sensis Vectors ALL")))</f>
        <v>0</v>
      </c>
      <c r="U111" s="256">
        <f ca="1">SUMIF(INDIRECT(ADDRESS(3,9+ROWS(CUT_LIST)+2,,,"Sensis Vectors ALL")):INDIRECT(ADDRESS(3+ROWS(CORR_MATRIX)-1,9+ROWS(CUT_LIST)+2,,,"Sensis Vectors ALL")),"YC"&amp;$H111&amp;U$1,INDIRECT(ADDRESS(3,$I111,,,"Sensis Vectors ALL")):INDIRECT(ADDRESS(3+ROWS(CORR_MATRIX)-1,$I111,,,"Sensis Vectors ALL")))</f>
        <v>0</v>
      </c>
      <c r="V111" s="256">
        <f ca="1">SUMIF(INDIRECT(ADDRESS(3,9+ROWS(CUT_LIST)+2,,,"Sensis Vectors ALL")):INDIRECT(ADDRESS(3+ROWS(CORR_MATRIX)-1,9+ROWS(CUT_LIST)+2,,,"Sensis Vectors ALL")),"YC"&amp;$H111&amp;V$1,INDIRECT(ADDRESS(3,$I111,,,"Sensis Vectors ALL")):INDIRECT(ADDRESS(3+ROWS(CORR_MATRIX)-1,$I111,,,"Sensis Vectors ALL")))</f>
        <v>0</v>
      </c>
    </row>
    <row r="112" spans="1:22" x14ac:dyDescent="0.2">
      <c r="A112" s="63">
        <v>46</v>
      </c>
      <c r="B112" s="63"/>
      <c r="C112" s="63"/>
      <c r="D112" s="63" t="s">
        <v>290</v>
      </c>
      <c r="E112" s="63"/>
      <c r="F112" s="63"/>
      <c r="G112" s="63"/>
      <c r="H112" s="63" t="s">
        <v>31</v>
      </c>
      <c r="I112" s="63">
        <f t="shared" si="4"/>
        <v>56</v>
      </c>
      <c r="J112" s="63" t="str">
        <f t="shared" si="5"/>
        <v>46JPY</v>
      </c>
      <c r="K112" s="256">
        <f ca="1">SUMIF(INDIRECT(ADDRESS(3,9+ROWS(CUT_LIST)+2,,,"Sensis Vectors ALL")):INDIRECT(ADDRESS(3+ROWS(CORR_MATRIX)-1,9+ROWS(CUT_LIST)+2,,,"Sensis Vectors ALL")),"YC"&amp;$H112&amp;K$1,INDIRECT(ADDRESS(3,$I112,,,"Sensis Vectors ALL")):INDIRECT(ADDRESS(3+ROWS(CORR_MATRIX)-1,$I112,,,"Sensis Vectors ALL")))</f>
        <v>0</v>
      </c>
      <c r="L112" s="256">
        <f ca="1">SUMIF(INDIRECT(ADDRESS(3,9+ROWS(CUT_LIST)+2,,,"Sensis Vectors ALL")):INDIRECT(ADDRESS(3+ROWS(CORR_MATRIX)-1,9+ROWS(CUT_LIST)+2,,,"Sensis Vectors ALL")),"YC"&amp;$H112&amp;L$1,INDIRECT(ADDRESS(3,$I112,,,"Sensis Vectors ALL")):INDIRECT(ADDRESS(3+ROWS(CORR_MATRIX)-1,$I112,,,"Sensis Vectors ALL")))</f>
        <v>0</v>
      </c>
      <c r="M112" s="256">
        <f ca="1">SUMIF(INDIRECT(ADDRESS(3,9+ROWS(CUT_LIST)+2,,,"Sensis Vectors ALL")):INDIRECT(ADDRESS(3+ROWS(CORR_MATRIX)-1,9+ROWS(CUT_LIST)+2,,,"Sensis Vectors ALL")),"YC"&amp;$H112&amp;M$1,INDIRECT(ADDRESS(3,$I112,,,"Sensis Vectors ALL")):INDIRECT(ADDRESS(3+ROWS(CORR_MATRIX)-1,$I112,,,"Sensis Vectors ALL")))</f>
        <v>0</v>
      </c>
      <c r="N112" s="256">
        <f ca="1">SUMIF(INDIRECT(ADDRESS(3,9+ROWS(CUT_LIST)+2,,,"Sensis Vectors ALL")):INDIRECT(ADDRESS(3+ROWS(CORR_MATRIX)-1,9+ROWS(CUT_LIST)+2,,,"Sensis Vectors ALL")),"YC"&amp;$H112&amp;N$1,INDIRECT(ADDRESS(3,$I112,,,"Sensis Vectors ALL")):INDIRECT(ADDRESS(3+ROWS(CORR_MATRIX)-1,$I112,,,"Sensis Vectors ALL")))</f>
        <v>0</v>
      </c>
      <c r="O112" s="256">
        <f ca="1">SUMIF(INDIRECT(ADDRESS(3,9+ROWS(CUT_LIST)+2,,,"Sensis Vectors ALL")):INDIRECT(ADDRESS(3+ROWS(CORR_MATRIX)-1,9+ROWS(CUT_LIST)+2,,,"Sensis Vectors ALL")),"YC"&amp;$H112&amp;O$1,INDIRECT(ADDRESS(3,$I112,,,"Sensis Vectors ALL")):INDIRECT(ADDRESS(3+ROWS(CORR_MATRIX)-1,$I112,,,"Sensis Vectors ALL")))</f>
        <v>0</v>
      </c>
      <c r="P112" s="256">
        <f ca="1">SUMIF(INDIRECT(ADDRESS(3,9+ROWS(CUT_LIST)+2,,,"Sensis Vectors ALL")):INDIRECT(ADDRESS(3+ROWS(CORR_MATRIX)-1,9+ROWS(CUT_LIST)+2,,,"Sensis Vectors ALL")),"YC"&amp;$H112&amp;P$1,INDIRECT(ADDRESS(3,$I112,,,"Sensis Vectors ALL")):INDIRECT(ADDRESS(3+ROWS(CORR_MATRIX)-1,$I112,,,"Sensis Vectors ALL")))</f>
        <v>0</v>
      </c>
      <c r="Q112" s="256">
        <f ca="1">SUMIF(INDIRECT(ADDRESS(3,9+ROWS(CUT_LIST)+2,,,"Sensis Vectors ALL")):INDIRECT(ADDRESS(3+ROWS(CORR_MATRIX)-1,9+ROWS(CUT_LIST)+2,,,"Sensis Vectors ALL")),"YC"&amp;$H112&amp;Q$1,INDIRECT(ADDRESS(3,$I112,,,"Sensis Vectors ALL")):INDIRECT(ADDRESS(3+ROWS(CORR_MATRIX)-1,$I112,,,"Sensis Vectors ALL")))</f>
        <v>0</v>
      </c>
      <c r="R112" s="256">
        <f ca="1">SUMIF(INDIRECT(ADDRESS(3,9+ROWS(CUT_LIST)+2,,,"Sensis Vectors ALL")):INDIRECT(ADDRESS(3+ROWS(CORR_MATRIX)-1,9+ROWS(CUT_LIST)+2,,,"Sensis Vectors ALL")),"YC"&amp;$H112&amp;R$1,INDIRECT(ADDRESS(3,$I112,,,"Sensis Vectors ALL")):INDIRECT(ADDRESS(3+ROWS(CORR_MATRIX)-1,$I112,,,"Sensis Vectors ALL")))</f>
        <v>0</v>
      </c>
      <c r="S112" s="256">
        <f ca="1">SUMIF(INDIRECT(ADDRESS(3,9+ROWS(CUT_LIST)+2,,,"Sensis Vectors ALL")):INDIRECT(ADDRESS(3+ROWS(CORR_MATRIX)-1,9+ROWS(CUT_LIST)+2,,,"Sensis Vectors ALL")),"YC"&amp;$H112&amp;S$1,INDIRECT(ADDRESS(3,$I112,,,"Sensis Vectors ALL")):INDIRECT(ADDRESS(3+ROWS(CORR_MATRIX)-1,$I112,,,"Sensis Vectors ALL")))</f>
        <v>0</v>
      </c>
      <c r="T112" s="256">
        <f ca="1">SUMIF(INDIRECT(ADDRESS(3,9+ROWS(CUT_LIST)+2,,,"Sensis Vectors ALL")):INDIRECT(ADDRESS(3+ROWS(CORR_MATRIX)-1,9+ROWS(CUT_LIST)+2,,,"Sensis Vectors ALL")),"YC"&amp;$H112&amp;T$1,INDIRECT(ADDRESS(3,$I112,,,"Sensis Vectors ALL")):INDIRECT(ADDRESS(3+ROWS(CORR_MATRIX)-1,$I112,,,"Sensis Vectors ALL")))</f>
        <v>0</v>
      </c>
      <c r="U112" s="256">
        <f ca="1">SUMIF(INDIRECT(ADDRESS(3,9+ROWS(CUT_LIST)+2,,,"Sensis Vectors ALL")):INDIRECT(ADDRESS(3+ROWS(CORR_MATRIX)-1,9+ROWS(CUT_LIST)+2,,,"Sensis Vectors ALL")),"YC"&amp;$H112&amp;U$1,INDIRECT(ADDRESS(3,$I112,,,"Sensis Vectors ALL")):INDIRECT(ADDRESS(3+ROWS(CORR_MATRIX)-1,$I112,,,"Sensis Vectors ALL")))</f>
        <v>0</v>
      </c>
      <c r="V112" s="256">
        <f ca="1">SUMIF(INDIRECT(ADDRESS(3,9+ROWS(CUT_LIST)+2,,,"Sensis Vectors ALL")):INDIRECT(ADDRESS(3+ROWS(CORR_MATRIX)-1,9+ROWS(CUT_LIST)+2,,,"Sensis Vectors ALL")),"YC"&amp;$H112&amp;V$1,INDIRECT(ADDRESS(3,$I112,,,"Sensis Vectors ALL")):INDIRECT(ADDRESS(3+ROWS(CORR_MATRIX)-1,$I112,,,"Sensis Vectors ALL")))</f>
        <v>0</v>
      </c>
    </row>
    <row r="113" spans="1:22" x14ac:dyDescent="0.2">
      <c r="A113" s="63">
        <v>46</v>
      </c>
      <c r="B113" s="63"/>
      <c r="C113" s="63"/>
      <c r="D113" s="63" t="s">
        <v>290</v>
      </c>
      <c r="E113" s="63"/>
      <c r="F113" s="63"/>
      <c r="G113" s="63"/>
      <c r="H113" s="63" t="s">
        <v>16</v>
      </c>
      <c r="I113" s="63">
        <f t="shared" si="4"/>
        <v>56</v>
      </c>
      <c r="J113" s="63" t="str">
        <f t="shared" si="5"/>
        <v>46USD</v>
      </c>
      <c r="K113" s="256">
        <f ca="1">SUMIF(INDIRECT(ADDRESS(3,9+ROWS(CUT_LIST)+2,,,"Sensis Vectors ALL")):INDIRECT(ADDRESS(3+ROWS(CORR_MATRIX)-1,9+ROWS(CUT_LIST)+2,,,"Sensis Vectors ALL")),"YC"&amp;$H113&amp;K$1,INDIRECT(ADDRESS(3,$I113,,,"Sensis Vectors ALL")):INDIRECT(ADDRESS(3+ROWS(CORR_MATRIX)-1,$I113,,,"Sensis Vectors ALL")))</f>
        <v>-28753.030000000002</v>
      </c>
      <c r="L113" s="256">
        <f ca="1">SUMIF(INDIRECT(ADDRESS(3,9+ROWS(CUT_LIST)+2,,,"Sensis Vectors ALL")):INDIRECT(ADDRESS(3+ROWS(CORR_MATRIX)-1,9+ROWS(CUT_LIST)+2,,,"Sensis Vectors ALL")),"YC"&amp;$H113&amp;L$1,INDIRECT(ADDRESS(3,$I113,,,"Sensis Vectors ALL")):INDIRECT(ADDRESS(3+ROWS(CORR_MATRIX)-1,$I113,,,"Sensis Vectors ALL")))</f>
        <v>-27120.93</v>
      </c>
      <c r="M113" s="256">
        <f ca="1">SUMIF(INDIRECT(ADDRESS(3,9+ROWS(CUT_LIST)+2,,,"Sensis Vectors ALL")):INDIRECT(ADDRESS(3+ROWS(CORR_MATRIX)-1,9+ROWS(CUT_LIST)+2,,,"Sensis Vectors ALL")),"YC"&amp;$H113&amp;M$1,INDIRECT(ADDRESS(3,$I113,,,"Sensis Vectors ALL")):INDIRECT(ADDRESS(3+ROWS(CORR_MATRIX)-1,$I113,,,"Sensis Vectors ALL")))</f>
        <v>-983.92</v>
      </c>
      <c r="N113" s="256">
        <f ca="1">SUMIF(INDIRECT(ADDRESS(3,9+ROWS(CUT_LIST)+2,,,"Sensis Vectors ALL")):INDIRECT(ADDRESS(3+ROWS(CORR_MATRIX)-1,9+ROWS(CUT_LIST)+2,,,"Sensis Vectors ALL")),"YC"&amp;$H113&amp;N$1,INDIRECT(ADDRESS(3,$I113,,,"Sensis Vectors ALL")):INDIRECT(ADDRESS(3+ROWS(CORR_MATRIX)-1,$I113,,,"Sensis Vectors ALL")))</f>
        <v>-209.19000000000005</v>
      </c>
      <c r="O113" s="256">
        <f ca="1">SUMIF(INDIRECT(ADDRESS(3,9+ROWS(CUT_LIST)+2,,,"Sensis Vectors ALL")):INDIRECT(ADDRESS(3+ROWS(CORR_MATRIX)-1,9+ROWS(CUT_LIST)+2,,,"Sensis Vectors ALL")),"YC"&amp;$H113&amp;O$1,INDIRECT(ADDRESS(3,$I113,,,"Sensis Vectors ALL")):INDIRECT(ADDRESS(3+ROWS(CORR_MATRIX)-1,$I113,,,"Sensis Vectors ALL")))</f>
        <v>-200.19999999999993</v>
      </c>
      <c r="P113" s="256">
        <f ca="1">SUMIF(INDIRECT(ADDRESS(3,9+ROWS(CUT_LIST)+2,,,"Sensis Vectors ALL")):INDIRECT(ADDRESS(3+ROWS(CORR_MATRIX)-1,9+ROWS(CUT_LIST)+2,,,"Sensis Vectors ALL")),"YC"&amp;$H113&amp;P$1,INDIRECT(ADDRESS(3,$I113,,,"Sensis Vectors ALL")):INDIRECT(ADDRESS(3+ROWS(CORR_MATRIX)-1,$I113,,,"Sensis Vectors ALL")))</f>
        <v>47.579999999999927</v>
      </c>
      <c r="Q113" s="256">
        <f ca="1">SUMIF(INDIRECT(ADDRESS(3,9+ROWS(CUT_LIST)+2,,,"Sensis Vectors ALL")):INDIRECT(ADDRESS(3+ROWS(CORR_MATRIX)-1,9+ROWS(CUT_LIST)+2,,,"Sensis Vectors ALL")),"YC"&amp;$H113&amp;Q$1,INDIRECT(ADDRESS(3,$I113,,,"Sensis Vectors ALL")):INDIRECT(ADDRESS(3+ROWS(CORR_MATRIX)-1,$I113,,,"Sensis Vectors ALL")))</f>
        <v>7.1900000000018913</v>
      </c>
      <c r="R113" s="256">
        <f ca="1">SUMIF(INDIRECT(ADDRESS(3,9+ROWS(CUT_LIST)+2,,,"Sensis Vectors ALL")):INDIRECT(ADDRESS(3+ROWS(CORR_MATRIX)-1,9+ROWS(CUT_LIST)+2,,,"Sensis Vectors ALL")),"YC"&amp;$H113&amp;R$1,INDIRECT(ADDRESS(3,$I113,,,"Sensis Vectors ALL")):INDIRECT(ADDRESS(3+ROWS(CORR_MATRIX)-1,$I113,,,"Sensis Vectors ALL")))</f>
        <v>45.799999999999713</v>
      </c>
      <c r="S113" s="256">
        <f ca="1">SUMIF(INDIRECT(ADDRESS(3,9+ROWS(CUT_LIST)+2,,,"Sensis Vectors ALL")):INDIRECT(ADDRESS(3+ROWS(CORR_MATRIX)-1,9+ROWS(CUT_LIST)+2,,,"Sensis Vectors ALL")),"YC"&amp;$H113&amp;S$1,INDIRECT(ADDRESS(3,$I113,,,"Sensis Vectors ALL")):INDIRECT(ADDRESS(3+ROWS(CORR_MATRIX)-1,$I113,,,"Sensis Vectors ALL")))</f>
        <v>-34.279999999999852</v>
      </c>
      <c r="T113" s="256">
        <f ca="1">SUMIF(INDIRECT(ADDRESS(3,9+ROWS(CUT_LIST)+2,,,"Sensis Vectors ALL")):INDIRECT(ADDRESS(3+ROWS(CORR_MATRIX)-1,9+ROWS(CUT_LIST)+2,,,"Sensis Vectors ALL")),"YC"&amp;$H113&amp;T$1,INDIRECT(ADDRESS(3,$I113,,,"Sensis Vectors ALL")):INDIRECT(ADDRESS(3+ROWS(CORR_MATRIX)-1,$I113,,,"Sensis Vectors ALL")))</f>
        <v>1.97</v>
      </c>
      <c r="U113" s="256">
        <f ca="1">SUMIF(INDIRECT(ADDRESS(3,9+ROWS(CUT_LIST)+2,,,"Sensis Vectors ALL")):INDIRECT(ADDRESS(3+ROWS(CORR_MATRIX)-1,9+ROWS(CUT_LIST)+2,,,"Sensis Vectors ALL")),"YC"&amp;$H113&amp;U$1,INDIRECT(ADDRESS(3,$I113,,,"Sensis Vectors ALL")):INDIRECT(ADDRESS(3+ROWS(CORR_MATRIX)-1,$I113,,,"Sensis Vectors ALL")))</f>
        <v>0</v>
      </c>
      <c r="V113" s="256">
        <f ca="1">SUMIF(INDIRECT(ADDRESS(3,9+ROWS(CUT_LIST)+2,,,"Sensis Vectors ALL")):INDIRECT(ADDRESS(3+ROWS(CORR_MATRIX)-1,9+ROWS(CUT_LIST)+2,,,"Sensis Vectors ALL")),"YC"&amp;$H113&amp;V$1,INDIRECT(ADDRESS(3,$I113,,,"Sensis Vectors ALL")):INDIRECT(ADDRESS(3+ROWS(CORR_MATRIX)-1,$I113,,,"Sensis Vectors ALL")))</f>
        <v>0</v>
      </c>
    </row>
    <row r="114" spans="1:22" x14ac:dyDescent="0.2">
      <c r="A114" s="31">
        <v>47</v>
      </c>
      <c r="B114" s="62">
        <v>4</v>
      </c>
      <c r="C114" s="66" t="s">
        <v>153</v>
      </c>
      <c r="D114" s="66" t="s">
        <v>291</v>
      </c>
      <c r="E114" s="66" t="s">
        <v>173</v>
      </c>
      <c r="F114" s="66" t="s">
        <v>179</v>
      </c>
      <c r="G114" s="95">
        <v>650</v>
      </c>
      <c r="H114" s="73" t="s">
        <v>24</v>
      </c>
      <c r="I114">
        <f t="shared" si="4"/>
        <v>57</v>
      </c>
      <c r="J114" t="str">
        <f t="shared" si="5"/>
        <v>47ALL</v>
      </c>
      <c r="K114" s="257">
        <f ca="1">SUMIF(INDIRECT(ADDRESS(3,9+ROWS(CUT_LIST)+1,,,"Sensis Vectors ALL")):INDIRECT(ADDRESS(3+ROWS(CORR_MATRIX)-1,9+ROWS(CUT_LIST)+1,,,"Sensis Vectors ALL")),"YC"&amp;K$1,INDIRECT(ADDRESS(3,$I114,,,"Sensis Vectors ALL")):INDIRECT(ADDRESS(3+ROWS(CORR_MATRIX)-1,$I114,,,"Sensis Vectors ALL")))</f>
        <v>0</v>
      </c>
      <c r="L114" s="257">
        <f ca="1">SUMIF(INDIRECT(ADDRESS(3,9+ROWS(CUT_LIST)+1,,,"Sensis Vectors ALL")):INDIRECT(ADDRESS(3+ROWS(CORR_MATRIX)-1,9+ROWS(CUT_LIST)+1,,,"Sensis Vectors ALL")),"YC"&amp;L$1,INDIRECT(ADDRESS(3,$I114,,,"Sensis Vectors ALL")):INDIRECT(ADDRESS(3+ROWS(CORR_MATRIX)-1,$I114,,,"Sensis Vectors ALL")))</f>
        <v>0</v>
      </c>
      <c r="M114" s="257">
        <f ca="1">SUMIF(INDIRECT(ADDRESS(3,9+ROWS(CUT_LIST)+1,,,"Sensis Vectors ALL")):INDIRECT(ADDRESS(3+ROWS(CORR_MATRIX)-1,9+ROWS(CUT_LIST)+1,,,"Sensis Vectors ALL")),"YC"&amp;M$1,INDIRECT(ADDRESS(3,$I114,,,"Sensis Vectors ALL")):INDIRECT(ADDRESS(3+ROWS(CORR_MATRIX)-1,$I114,,,"Sensis Vectors ALL")))</f>
        <v>0</v>
      </c>
      <c r="N114" s="257">
        <f ca="1">SUMIF(INDIRECT(ADDRESS(3,9+ROWS(CUT_LIST)+1,,,"Sensis Vectors ALL")):INDIRECT(ADDRESS(3+ROWS(CORR_MATRIX)-1,9+ROWS(CUT_LIST)+1,,,"Sensis Vectors ALL")),"YC"&amp;N$1,INDIRECT(ADDRESS(3,$I114,,,"Sensis Vectors ALL")):INDIRECT(ADDRESS(3+ROWS(CORR_MATRIX)-1,$I114,,,"Sensis Vectors ALL")))</f>
        <v>0</v>
      </c>
      <c r="O114" s="257">
        <f ca="1">SUMIF(INDIRECT(ADDRESS(3,9+ROWS(CUT_LIST)+1,,,"Sensis Vectors ALL")):INDIRECT(ADDRESS(3+ROWS(CORR_MATRIX)-1,9+ROWS(CUT_LIST)+1,,,"Sensis Vectors ALL")),"YC"&amp;O$1,INDIRECT(ADDRESS(3,$I114,,,"Sensis Vectors ALL")):INDIRECT(ADDRESS(3+ROWS(CORR_MATRIX)-1,$I114,,,"Sensis Vectors ALL")))</f>
        <v>0</v>
      </c>
      <c r="P114" s="257">
        <f ca="1">SUMIF(INDIRECT(ADDRESS(3,9+ROWS(CUT_LIST)+1,,,"Sensis Vectors ALL")):INDIRECT(ADDRESS(3+ROWS(CORR_MATRIX)-1,9+ROWS(CUT_LIST)+1,,,"Sensis Vectors ALL")),"YC"&amp;P$1,INDIRECT(ADDRESS(3,$I114,,,"Sensis Vectors ALL")):INDIRECT(ADDRESS(3+ROWS(CORR_MATRIX)-1,$I114,,,"Sensis Vectors ALL")))</f>
        <v>0</v>
      </c>
      <c r="Q114" s="257">
        <f ca="1">SUMIF(INDIRECT(ADDRESS(3,9+ROWS(CUT_LIST)+1,,,"Sensis Vectors ALL")):INDIRECT(ADDRESS(3+ROWS(CORR_MATRIX)-1,9+ROWS(CUT_LIST)+1,,,"Sensis Vectors ALL")),"YC"&amp;Q$1,INDIRECT(ADDRESS(3,$I114,,,"Sensis Vectors ALL")):INDIRECT(ADDRESS(3+ROWS(CORR_MATRIX)-1,$I114,,,"Sensis Vectors ALL")))</f>
        <v>0</v>
      </c>
      <c r="R114" s="257">
        <f ca="1">SUMIF(INDIRECT(ADDRESS(3,9+ROWS(CUT_LIST)+1,,,"Sensis Vectors ALL")):INDIRECT(ADDRESS(3+ROWS(CORR_MATRIX)-1,9+ROWS(CUT_LIST)+1,,,"Sensis Vectors ALL")),"YC"&amp;R$1,INDIRECT(ADDRESS(3,$I114,,,"Sensis Vectors ALL")):INDIRECT(ADDRESS(3+ROWS(CORR_MATRIX)-1,$I114,,,"Sensis Vectors ALL")))</f>
        <v>0</v>
      </c>
      <c r="S114" s="257">
        <f ca="1">SUMIF(INDIRECT(ADDRESS(3,9+ROWS(CUT_LIST)+1,,,"Sensis Vectors ALL")):INDIRECT(ADDRESS(3+ROWS(CORR_MATRIX)-1,9+ROWS(CUT_LIST)+1,,,"Sensis Vectors ALL")),"YC"&amp;S$1,INDIRECT(ADDRESS(3,$I114,,,"Sensis Vectors ALL")):INDIRECT(ADDRESS(3+ROWS(CORR_MATRIX)-1,$I114,,,"Sensis Vectors ALL")))</f>
        <v>0</v>
      </c>
      <c r="T114" s="257">
        <f ca="1">SUMIF(INDIRECT(ADDRESS(3,9+ROWS(CUT_LIST)+1,,,"Sensis Vectors ALL")):INDIRECT(ADDRESS(3+ROWS(CORR_MATRIX)-1,9+ROWS(CUT_LIST)+1,,,"Sensis Vectors ALL")),"YC"&amp;T$1,INDIRECT(ADDRESS(3,$I114,,,"Sensis Vectors ALL")):INDIRECT(ADDRESS(3+ROWS(CORR_MATRIX)-1,$I114,,,"Sensis Vectors ALL")))</f>
        <v>0</v>
      </c>
      <c r="U114" s="257">
        <f ca="1">SUMIF(INDIRECT(ADDRESS(3,9+ROWS(CUT_LIST)+1,,,"Sensis Vectors ALL")):INDIRECT(ADDRESS(3+ROWS(CORR_MATRIX)-1,9+ROWS(CUT_LIST)+1,,,"Sensis Vectors ALL")),"YC"&amp;U$1,INDIRECT(ADDRESS(3,$I114,,,"Sensis Vectors ALL")):INDIRECT(ADDRESS(3+ROWS(CORR_MATRIX)-1,$I114,,,"Sensis Vectors ALL")))</f>
        <v>0</v>
      </c>
      <c r="V114" s="257">
        <f ca="1">SUMIF(INDIRECT(ADDRESS(3,9+ROWS(CUT_LIST)+1,,,"Sensis Vectors ALL")):INDIRECT(ADDRESS(3+ROWS(CORR_MATRIX)-1,9+ROWS(CUT_LIST)+1,,,"Sensis Vectors ALL")),"YC"&amp;V$1,INDIRECT(ADDRESS(3,$I114,,,"Sensis Vectors ALL")):INDIRECT(ADDRESS(3+ROWS(CORR_MATRIX)-1,$I114,,,"Sensis Vectors ALL")))</f>
        <v>0</v>
      </c>
    </row>
    <row r="115" spans="1:22" x14ac:dyDescent="0.2">
      <c r="A115" s="63">
        <v>47</v>
      </c>
      <c r="B115" s="63"/>
      <c r="C115" s="63"/>
      <c r="D115" s="63" t="s">
        <v>291</v>
      </c>
      <c r="E115" s="63"/>
      <c r="F115" s="63"/>
      <c r="G115" s="63"/>
      <c r="H115" s="63" t="s">
        <v>32</v>
      </c>
      <c r="I115" s="63">
        <f t="shared" si="4"/>
        <v>57</v>
      </c>
      <c r="J115" s="63" t="str">
        <f t="shared" si="5"/>
        <v>47AUD</v>
      </c>
      <c r="K115" s="256">
        <f ca="1">SUMIF(INDIRECT(ADDRESS(3,9+ROWS(CUT_LIST)+2,,,"Sensis Vectors ALL")):INDIRECT(ADDRESS(3+ROWS(CORR_MATRIX)-1,9+ROWS(CUT_LIST)+2,,,"Sensis Vectors ALL")),"YC"&amp;$H115&amp;K$1,INDIRECT(ADDRESS(3,$I115,,,"Sensis Vectors ALL")):INDIRECT(ADDRESS(3+ROWS(CORR_MATRIX)-1,$I115,,,"Sensis Vectors ALL")))</f>
        <v>0</v>
      </c>
      <c r="L115" s="256">
        <f ca="1">SUMIF(INDIRECT(ADDRESS(3,9+ROWS(CUT_LIST)+2,,,"Sensis Vectors ALL")):INDIRECT(ADDRESS(3+ROWS(CORR_MATRIX)-1,9+ROWS(CUT_LIST)+2,,,"Sensis Vectors ALL")),"YC"&amp;$H115&amp;L$1,INDIRECT(ADDRESS(3,$I115,,,"Sensis Vectors ALL")):INDIRECT(ADDRESS(3+ROWS(CORR_MATRIX)-1,$I115,,,"Sensis Vectors ALL")))</f>
        <v>0</v>
      </c>
      <c r="M115" s="256">
        <f ca="1">SUMIF(INDIRECT(ADDRESS(3,9+ROWS(CUT_LIST)+2,,,"Sensis Vectors ALL")):INDIRECT(ADDRESS(3+ROWS(CORR_MATRIX)-1,9+ROWS(CUT_LIST)+2,,,"Sensis Vectors ALL")),"YC"&amp;$H115&amp;M$1,INDIRECT(ADDRESS(3,$I115,,,"Sensis Vectors ALL")):INDIRECT(ADDRESS(3+ROWS(CORR_MATRIX)-1,$I115,,,"Sensis Vectors ALL")))</f>
        <v>0</v>
      </c>
      <c r="N115" s="256">
        <f ca="1">SUMIF(INDIRECT(ADDRESS(3,9+ROWS(CUT_LIST)+2,,,"Sensis Vectors ALL")):INDIRECT(ADDRESS(3+ROWS(CORR_MATRIX)-1,9+ROWS(CUT_LIST)+2,,,"Sensis Vectors ALL")),"YC"&amp;$H115&amp;N$1,INDIRECT(ADDRESS(3,$I115,,,"Sensis Vectors ALL")):INDIRECT(ADDRESS(3+ROWS(CORR_MATRIX)-1,$I115,,,"Sensis Vectors ALL")))</f>
        <v>0</v>
      </c>
      <c r="O115" s="256">
        <f ca="1">SUMIF(INDIRECT(ADDRESS(3,9+ROWS(CUT_LIST)+2,,,"Sensis Vectors ALL")):INDIRECT(ADDRESS(3+ROWS(CORR_MATRIX)-1,9+ROWS(CUT_LIST)+2,,,"Sensis Vectors ALL")),"YC"&amp;$H115&amp;O$1,INDIRECT(ADDRESS(3,$I115,,,"Sensis Vectors ALL")):INDIRECT(ADDRESS(3+ROWS(CORR_MATRIX)-1,$I115,,,"Sensis Vectors ALL")))</f>
        <v>0</v>
      </c>
      <c r="P115" s="256">
        <f ca="1">SUMIF(INDIRECT(ADDRESS(3,9+ROWS(CUT_LIST)+2,,,"Sensis Vectors ALL")):INDIRECT(ADDRESS(3+ROWS(CORR_MATRIX)-1,9+ROWS(CUT_LIST)+2,,,"Sensis Vectors ALL")),"YC"&amp;$H115&amp;P$1,INDIRECT(ADDRESS(3,$I115,,,"Sensis Vectors ALL")):INDIRECT(ADDRESS(3+ROWS(CORR_MATRIX)-1,$I115,,,"Sensis Vectors ALL")))</f>
        <v>0</v>
      </c>
      <c r="Q115" s="256">
        <f ca="1">SUMIF(INDIRECT(ADDRESS(3,9+ROWS(CUT_LIST)+2,,,"Sensis Vectors ALL")):INDIRECT(ADDRESS(3+ROWS(CORR_MATRIX)-1,9+ROWS(CUT_LIST)+2,,,"Sensis Vectors ALL")),"YC"&amp;$H115&amp;Q$1,INDIRECT(ADDRESS(3,$I115,,,"Sensis Vectors ALL")):INDIRECT(ADDRESS(3+ROWS(CORR_MATRIX)-1,$I115,,,"Sensis Vectors ALL")))</f>
        <v>0</v>
      </c>
      <c r="R115" s="256">
        <f ca="1">SUMIF(INDIRECT(ADDRESS(3,9+ROWS(CUT_LIST)+2,,,"Sensis Vectors ALL")):INDIRECT(ADDRESS(3+ROWS(CORR_MATRIX)-1,9+ROWS(CUT_LIST)+2,,,"Sensis Vectors ALL")),"YC"&amp;$H115&amp;R$1,INDIRECT(ADDRESS(3,$I115,,,"Sensis Vectors ALL")):INDIRECT(ADDRESS(3+ROWS(CORR_MATRIX)-1,$I115,,,"Sensis Vectors ALL")))</f>
        <v>0</v>
      </c>
      <c r="S115" s="256">
        <f ca="1">SUMIF(INDIRECT(ADDRESS(3,9+ROWS(CUT_LIST)+2,,,"Sensis Vectors ALL")):INDIRECT(ADDRESS(3+ROWS(CORR_MATRIX)-1,9+ROWS(CUT_LIST)+2,,,"Sensis Vectors ALL")),"YC"&amp;$H115&amp;S$1,INDIRECT(ADDRESS(3,$I115,,,"Sensis Vectors ALL")):INDIRECT(ADDRESS(3+ROWS(CORR_MATRIX)-1,$I115,,,"Sensis Vectors ALL")))</f>
        <v>0</v>
      </c>
      <c r="T115" s="256">
        <f ca="1">SUMIF(INDIRECT(ADDRESS(3,9+ROWS(CUT_LIST)+2,,,"Sensis Vectors ALL")):INDIRECT(ADDRESS(3+ROWS(CORR_MATRIX)-1,9+ROWS(CUT_LIST)+2,,,"Sensis Vectors ALL")),"YC"&amp;$H115&amp;T$1,INDIRECT(ADDRESS(3,$I115,,,"Sensis Vectors ALL")):INDIRECT(ADDRESS(3+ROWS(CORR_MATRIX)-1,$I115,,,"Sensis Vectors ALL")))</f>
        <v>0</v>
      </c>
      <c r="U115" s="256">
        <f ca="1">SUMIF(INDIRECT(ADDRESS(3,9+ROWS(CUT_LIST)+2,,,"Sensis Vectors ALL")):INDIRECT(ADDRESS(3+ROWS(CORR_MATRIX)-1,9+ROWS(CUT_LIST)+2,,,"Sensis Vectors ALL")),"YC"&amp;$H115&amp;U$1,INDIRECT(ADDRESS(3,$I115,,,"Sensis Vectors ALL")):INDIRECT(ADDRESS(3+ROWS(CORR_MATRIX)-1,$I115,,,"Sensis Vectors ALL")))</f>
        <v>0</v>
      </c>
      <c r="V115" s="256">
        <f ca="1">SUMIF(INDIRECT(ADDRESS(3,9+ROWS(CUT_LIST)+2,,,"Sensis Vectors ALL")):INDIRECT(ADDRESS(3+ROWS(CORR_MATRIX)-1,9+ROWS(CUT_LIST)+2,,,"Sensis Vectors ALL")),"YC"&amp;$H115&amp;V$1,INDIRECT(ADDRESS(3,$I115,,,"Sensis Vectors ALL")):INDIRECT(ADDRESS(3+ROWS(CORR_MATRIX)-1,$I115,,,"Sensis Vectors ALL")))</f>
        <v>0</v>
      </c>
    </row>
    <row r="116" spans="1:22" x14ac:dyDescent="0.2">
      <c r="A116" s="63">
        <v>47</v>
      </c>
      <c r="B116" s="63"/>
      <c r="C116" s="63"/>
      <c r="D116" s="63" t="s">
        <v>291</v>
      </c>
      <c r="E116" s="63"/>
      <c r="F116" s="63"/>
      <c r="G116" s="63"/>
      <c r="H116" s="63" t="s">
        <v>9</v>
      </c>
      <c r="I116" s="63">
        <f t="shared" si="4"/>
        <v>57</v>
      </c>
      <c r="J116" s="63" t="str">
        <f t="shared" si="5"/>
        <v>47CAD</v>
      </c>
      <c r="K116" s="256">
        <f ca="1">SUMIF(INDIRECT(ADDRESS(3,9+ROWS(CUT_LIST)+2,,,"Sensis Vectors ALL")):INDIRECT(ADDRESS(3+ROWS(CORR_MATRIX)-1,9+ROWS(CUT_LIST)+2,,,"Sensis Vectors ALL")),"YC"&amp;$H116&amp;K$1,INDIRECT(ADDRESS(3,$I116,,,"Sensis Vectors ALL")):INDIRECT(ADDRESS(3+ROWS(CORR_MATRIX)-1,$I116,,,"Sensis Vectors ALL")))</f>
        <v>0</v>
      </c>
      <c r="L116" s="256">
        <f ca="1">SUMIF(INDIRECT(ADDRESS(3,9+ROWS(CUT_LIST)+2,,,"Sensis Vectors ALL")):INDIRECT(ADDRESS(3+ROWS(CORR_MATRIX)-1,9+ROWS(CUT_LIST)+2,,,"Sensis Vectors ALL")),"YC"&amp;$H116&amp;L$1,INDIRECT(ADDRESS(3,$I116,,,"Sensis Vectors ALL")):INDIRECT(ADDRESS(3+ROWS(CORR_MATRIX)-1,$I116,,,"Sensis Vectors ALL")))</f>
        <v>0</v>
      </c>
      <c r="M116" s="256">
        <f ca="1">SUMIF(INDIRECT(ADDRESS(3,9+ROWS(CUT_LIST)+2,,,"Sensis Vectors ALL")):INDIRECT(ADDRESS(3+ROWS(CORR_MATRIX)-1,9+ROWS(CUT_LIST)+2,,,"Sensis Vectors ALL")),"YC"&amp;$H116&amp;M$1,INDIRECT(ADDRESS(3,$I116,,,"Sensis Vectors ALL")):INDIRECT(ADDRESS(3+ROWS(CORR_MATRIX)-1,$I116,,,"Sensis Vectors ALL")))</f>
        <v>0</v>
      </c>
      <c r="N116" s="256">
        <f ca="1">SUMIF(INDIRECT(ADDRESS(3,9+ROWS(CUT_LIST)+2,,,"Sensis Vectors ALL")):INDIRECT(ADDRESS(3+ROWS(CORR_MATRIX)-1,9+ROWS(CUT_LIST)+2,,,"Sensis Vectors ALL")),"YC"&amp;$H116&amp;N$1,INDIRECT(ADDRESS(3,$I116,,,"Sensis Vectors ALL")):INDIRECT(ADDRESS(3+ROWS(CORR_MATRIX)-1,$I116,,,"Sensis Vectors ALL")))</f>
        <v>0</v>
      </c>
      <c r="O116" s="256">
        <f ca="1">SUMIF(INDIRECT(ADDRESS(3,9+ROWS(CUT_LIST)+2,,,"Sensis Vectors ALL")):INDIRECT(ADDRESS(3+ROWS(CORR_MATRIX)-1,9+ROWS(CUT_LIST)+2,,,"Sensis Vectors ALL")),"YC"&amp;$H116&amp;O$1,INDIRECT(ADDRESS(3,$I116,,,"Sensis Vectors ALL")):INDIRECT(ADDRESS(3+ROWS(CORR_MATRIX)-1,$I116,,,"Sensis Vectors ALL")))</f>
        <v>0</v>
      </c>
      <c r="P116" s="256">
        <f ca="1">SUMIF(INDIRECT(ADDRESS(3,9+ROWS(CUT_LIST)+2,,,"Sensis Vectors ALL")):INDIRECT(ADDRESS(3+ROWS(CORR_MATRIX)-1,9+ROWS(CUT_LIST)+2,,,"Sensis Vectors ALL")),"YC"&amp;$H116&amp;P$1,INDIRECT(ADDRESS(3,$I116,,,"Sensis Vectors ALL")):INDIRECT(ADDRESS(3+ROWS(CORR_MATRIX)-1,$I116,,,"Sensis Vectors ALL")))</f>
        <v>0</v>
      </c>
      <c r="Q116" s="256">
        <f ca="1">SUMIF(INDIRECT(ADDRESS(3,9+ROWS(CUT_LIST)+2,,,"Sensis Vectors ALL")):INDIRECT(ADDRESS(3+ROWS(CORR_MATRIX)-1,9+ROWS(CUT_LIST)+2,,,"Sensis Vectors ALL")),"YC"&amp;$H116&amp;Q$1,INDIRECT(ADDRESS(3,$I116,,,"Sensis Vectors ALL")):INDIRECT(ADDRESS(3+ROWS(CORR_MATRIX)-1,$I116,,,"Sensis Vectors ALL")))</f>
        <v>0</v>
      </c>
      <c r="R116" s="256">
        <f ca="1">SUMIF(INDIRECT(ADDRESS(3,9+ROWS(CUT_LIST)+2,,,"Sensis Vectors ALL")):INDIRECT(ADDRESS(3+ROWS(CORR_MATRIX)-1,9+ROWS(CUT_LIST)+2,,,"Sensis Vectors ALL")),"YC"&amp;$H116&amp;R$1,INDIRECT(ADDRESS(3,$I116,,,"Sensis Vectors ALL")):INDIRECT(ADDRESS(3+ROWS(CORR_MATRIX)-1,$I116,,,"Sensis Vectors ALL")))</f>
        <v>0</v>
      </c>
      <c r="S116" s="256">
        <f ca="1">SUMIF(INDIRECT(ADDRESS(3,9+ROWS(CUT_LIST)+2,,,"Sensis Vectors ALL")):INDIRECT(ADDRESS(3+ROWS(CORR_MATRIX)-1,9+ROWS(CUT_LIST)+2,,,"Sensis Vectors ALL")),"YC"&amp;$H116&amp;S$1,INDIRECT(ADDRESS(3,$I116,,,"Sensis Vectors ALL")):INDIRECT(ADDRESS(3+ROWS(CORR_MATRIX)-1,$I116,,,"Sensis Vectors ALL")))</f>
        <v>0</v>
      </c>
      <c r="T116" s="256">
        <f ca="1">SUMIF(INDIRECT(ADDRESS(3,9+ROWS(CUT_LIST)+2,,,"Sensis Vectors ALL")):INDIRECT(ADDRESS(3+ROWS(CORR_MATRIX)-1,9+ROWS(CUT_LIST)+2,,,"Sensis Vectors ALL")),"YC"&amp;$H116&amp;T$1,INDIRECT(ADDRESS(3,$I116,,,"Sensis Vectors ALL")):INDIRECT(ADDRESS(3+ROWS(CORR_MATRIX)-1,$I116,,,"Sensis Vectors ALL")))</f>
        <v>0</v>
      </c>
      <c r="U116" s="256">
        <f ca="1">SUMIF(INDIRECT(ADDRESS(3,9+ROWS(CUT_LIST)+2,,,"Sensis Vectors ALL")):INDIRECT(ADDRESS(3+ROWS(CORR_MATRIX)-1,9+ROWS(CUT_LIST)+2,,,"Sensis Vectors ALL")),"YC"&amp;$H116&amp;U$1,INDIRECT(ADDRESS(3,$I116,,,"Sensis Vectors ALL")):INDIRECT(ADDRESS(3+ROWS(CORR_MATRIX)-1,$I116,,,"Sensis Vectors ALL")))</f>
        <v>0</v>
      </c>
      <c r="V116" s="256">
        <f ca="1">SUMIF(INDIRECT(ADDRESS(3,9+ROWS(CUT_LIST)+2,,,"Sensis Vectors ALL")):INDIRECT(ADDRESS(3+ROWS(CORR_MATRIX)-1,9+ROWS(CUT_LIST)+2,,,"Sensis Vectors ALL")),"YC"&amp;$H116&amp;V$1,INDIRECT(ADDRESS(3,$I116,,,"Sensis Vectors ALL")):INDIRECT(ADDRESS(3+ROWS(CORR_MATRIX)-1,$I116,,,"Sensis Vectors ALL")))</f>
        <v>0</v>
      </c>
    </row>
    <row r="117" spans="1:22" x14ac:dyDescent="0.2">
      <c r="A117" s="63">
        <v>47</v>
      </c>
      <c r="B117" s="63"/>
      <c r="C117" s="63"/>
      <c r="D117" s="63" t="s">
        <v>291</v>
      </c>
      <c r="E117" s="63"/>
      <c r="F117" s="63"/>
      <c r="G117" s="63"/>
      <c r="H117" s="63" t="s">
        <v>18</v>
      </c>
      <c r="I117" s="63">
        <f t="shared" si="4"/>
        <v>57</v>
      </c>
      <c r="J117" s="63" t="str">
        <f t="shared" si="5"/>
        <v>47EUR</v>
      </c>
      <c r="K117" s="256">
        <f ca="1">SUMIF(INDIRECT(ADDRESS(3,9+ROWS(CUT_LIST)+2,,,"Sensis Vectors ALL")):INDIRECT(ADDRESS(3+ROWS(CORR_MATRIX)-1,9+ROWS(CUT_LIST)+2,,,"Sensis Vectors ALL")),"YC"&amp;$H117&amp;K$1,INDIRECT(ADDRESS(3,$I117,,,"Sensis Vectors ALL")):INDIRECT(ADDRESS(3+ROWS(CORR_MATRIX)-1,$I117,,,"Sensis Vectors ALL")))</f>
        <v>0</v>
      </c>
      <c r="L117" s="256">
        <f ca="1">SUMIF(INDIRECT(ADDRESS(3,9+ROWS(CUT_LIST)+2,,,"Sensis Vectors ALL")):INDIRECT(ADDRESS(3+ROWS(CORR_MATRIX)-1,9+ROWS(CUT_LIST)+2,,,"Sensis Vectors ALL")),"YC"&amp;$H117&amp;L$1,INDIRECT(ADDRESS(3,$I117,,,"Sensis Vectors ALL")):INDIRECT(ADDRESS(3+ROWS(CORR_MATRIX)-1,$I117,,,"Sensis Vectors ALL")))</f>
        <v>0</v>
      </c>
      <c r="M117" s="256">
        <f ca="1">SUMIF(INDIRECT(ADDRESS(3,9+ROWS(CUT_LIST)+2,,,"Sensis Vectors ALL")):INDIRECT(ADDRESS(3+ROWS(CORR_MATRIX)-1,9+ROWS(CUT_LIST)+2,,,"Sensis Vectors ALL")),"YC"&amp;$H117&amp;M$1,INDIRECT(ADDRESS(3,$I117,,,"Sensis Vectors ALL")):INDIRECT(ADDRESS(3+ROWS(CORR_MATRIX)-1,$I117,,,"Sensis Vectors ALL")))</f>
        <v>0</v>
      </c>
      <c r="N117" s="256">
        <f ca="1">SUMIF(INDIRECT(ADDRESS(3,9+ROWS(CUT_LIST)+2,,,"Sensis Vectors ALL")):INDIRECT(ADDRESS(3+ROWS(CORR_MATRIX)-1,9+ROWS(CUT_LIST)+2,,,"Sensis Vectors ALL")),"YC"&amp;$H117&amp;N$1,INDIRECT(ADDRESS(3,$I117,,,"Sensis Vectors ALL")):INDIRECT(ADDRESS(3+ROWS(CORR_MATRIX)-1,$I117,,,"Sensis Vectors ALL")))</f>
        <v>0</v>
      </c>
      <c r="O117" s="256">
        <f ca="1">SUMIF(INDIRECT(ADDRESS(3,9+ROWS(CUT_LIST)+2,,,"Sensis Vectors ALL")):INDIRECT(ADDRESS(3+ROWS(CORR_MATRIX)-1,9+ROWS(CUT_LIST)+2,,,"Sensis Vectors ALL")),"YC"&amp;$H117&amp;O$1,INDIRECT(ADDRESS(3,$I117,,,"Sensis Vectors ALL")):INDIRECT(ADDRESS(3+ROWS(CORR_MATRIX)-1,$I117,,,"Sensis Vectors ALL")))</f>
        <v>0</v>
      </c>
      <c r="P117" s="256">
        <f ca="1">SUMIF(INDIRECT(ADDRESS(3,9+ROWS(CUT_LIST)+2,,,"Sensis Vectors ALL")):INDIRECT(ADDRESS(3+ROWS(CORR_MATRIX)-1,9+ROWS(CUT_LIST)+2,,,"Sensis Vectors ALL")),"YC"&amp;$H117&amp;P$1,INDIRECT(ADDRESS(3,$I117,,,"Sensis Vectors ALL")):INDIRECT(ADDRESS(3+ROWS(CORR_MATRIX)-1,$I117,,,"Sensis Vectors ALL")))</f>
        <v>0</v>
      </c>
      <c r="Q117" s="256">
        <f ca="1">SUMIF(INDIRECT(ADDRESS(3,9+ROWS(CUT_LIST)+2,,,"Sensis Vectors ALL")):INDIRECT(ADDRESS(3+ROWS(CORR_MATRIX)-1,9+ROWS(CUT_LIST)+2,,,"Sensis Vectors ALL")),"YC"&amp;$H117&amp;Q$1,INDIRECT(ADDRESS(3,$I117,,,"Sensis Vectors ALL")):INDIRECT(ADDRESS(3+ROWS(CORR_MATRIX)-1,$I117,,,"Sensis Vectors ALL")))</f>
        <v>0</v>
      </c>
      <c r="R117" s="256">
        <f ca="1">SUMIF(INDIRECT(ADDRESS(3,9+ROWS(CUT_LIST)+2,,,"Sensis Vectors ALL")):INDIRECT(ADDRESS(3+ROWS(CORR_MATRIX)-1,9+ROWS(CUT_LIST)+2,,,"Sensis Vectors ALL")),"YC"&amp;$H117&amp;R$1,INDIRECT(ADDRESS(3,$I117,,,"Sensis Vectors ALL")):INDIRECT(ADDRESS(3+ROWS(CORR_MATRIX)-1,$I117,,,"Sensis Vectors ALL")))</f>
        <v>0</v>
      </c>
      <c r="S117" s="256">
        <f ca="1">SUMIF(INDIRECT(ADDRESS(3,9+ROWS(CUT_LIST)+2,,,"Sensis Vectors ALL")):INDIRECT(ADDRESS(3+ROWS(CORR_MATRIX)-1,9+ROWS(CUT_LIST)+2,,,"Sensis Vectors ALL")),"YC"&amp;$H117&amp;S$1,INDIRECT(ADDRESS(3,$I117,,,"Sensis Vectors ALL")):INDIRECT(ADDRESS(3+ROWS(CORR_MATRIX)-1,$I117,,,"Sensis Vectors ALL")))</f>
        <v>0</v>
      </c>
      <c r="T117" s="256">
        <f ca="1">SUMIF(INDIRECT(ADDRESS(3,9+ROWS(CUT_LIST)+2,,,"Sensis Vectors ALL")):INDIRECT(ADDRESS(3+ROWS(CORR_MATRIX)-1,9+ROWS(CUT_LIST)+2,,,"Sensis Vectors ALL")),"YC"&amp;$H117&amp;T$1,INDIRECT(ADDRESS(3,$I117,,,"Sensis Vectors ALL")):INDIRECT(ADDRESS(3+ROWS(CORR_MATRIX)-1,$I117,,,"Sensis Vectors ALL")))</f>
        <v>0</v>
      </c>
      <c r="U117" s="256">
        <f ca="1">SUMIF(INDIRECT(ADDRESS(3,9+ROWS(CUT_LIST)+2,,,"Sensis Vectors ALL")):INDIRECT(ADDRESS(3+ROWS(CORR_MATRIX)-1,9+ROWS(CUT_LIST)+2,,,"Sensis Vectors ALL")),"YC"&amp;$H117&amp;U$1,INDIRECT(ADDRESS(3,$I117,,,"Sensis Vectors ALL")):INDIRECT(ADDRESS(3+ROWS(CORR_MATRIX)-1,$I117,,,"Sensis Vectors ALL")))</f>
        <v>0</v>
      </c>
      <c r="V117" s="256">
        <f ca="1">SUMIF(INDIRECT(ADDRESS(3,9+ROWS(CUT_LIST)+2,,,"Sensis Vectors ALL")):INDIRECT(ADDRESS(3+ROWS(CORR_MATRIX)-1,9+ROWS(CUT_LIST)+2,,,"Sensis Vectors ALL")),"YC"&amp;$H117&amp;V$1,INDIRECT(ADDRESS(3,$I117,,,"Sensis Vectors ALL")):INDIRECT(ADDRESS(3+ROWS(CORR_MATRIX)-1,$I117,,,"Sensis Vectors ALL")))</f>
        <v>0</v>
      </c>
    </row>
    <row r="118" spans="1:22" x14ac:dyDescent="0.2">
      <c r="A118" s="63">
        <v>47</v>
      </c>
      <c r="B118" s="63"/>
      <c r="C118" s="63"/>
      <c r="D118" s="63" t="s">
        <v>291</v>
      </c>
      <c r="E118" s="63"/>
      <c r="F118" s="63"/>
      <c r="G118" s="63"/>
      <c r="H118" s="63" t="s">
        <v>39</v>
      </c>
      <c r="I118" s="63">
        <f t="shared" si="4"/>
        <v>57</v>
      </c>
      <c r="J118" s="63" t="str">
        <f t="shared" si="5"/>
        <v>47GBP</v>
      </c>
      <c r="K118" s="256">
        <f ca="1">SUMIF(INDIRECT(ADDRESS(3,9+ROWS(CUT_LIST)+2,,,"Sensis Vectors ALL")):INDIRECT(ADDRESS(3+ROWS(CORR_MATRIX)-1,9+ROWS(CUT_LIST)+2,,,"Sensis Vectors ALL")),"YC"&amp;$H118&amp;K$1,INDIRECT(ADDRESS(3,$I118,,,"Sensis Vectors ALL")):INDIRECT(ADDRESS(3+ROWS(CORR_MATRIX)-1,$I118,,,"Sensis Vectors ALL")))</f>
        <v>0</v>
      </c>
      <c r="L118" s="256">
        <f ca="1">SUMIF(INDIRECT(ADDRESS(3,9+ROWS(CUT_LIST)+2,,,"Sensis Vectors ALL")):INDIRECT(ADDRESS(3+ROWS(CORR_MATRIX)-1,9+ROWS(CUT_LIST)+2,,,"Sensis Vectors ALL")),"YC"&amp;$H118&amp;L$1,INDIRECT(ADDRESS(3,$I118,,,"Sensis Vectors ALL")):INDIRECT(ADDRESS(3+ROWS(CORR_MATRIX)-1,$I118,,,"Sensis Vectors ALL")))</f>
        <v>0</v>
      </c>
      <c r="M118" s="256">
        <f ca="1">SUMIF(INDIRECT(ADDRESS(3,9+ROWS(CUT_LIST)+2,,,"Sensis Vectors ALL")):INDIRECT(ADDRESS(3+ROWS(CORR_MATRIX)-1,9+ROWS(CUT_LIST)+2,,,"Sensis Vectors ALL")),"YC"&amp;$H118&amp;M$1,INDIRECT(ADDRESS(3,$I118,,,"Sensis Vectors ALL")):INDIRECT(ADDRESS(3+ROWS(CORR_MATRIX)-1,$I118,,,"Sensis Vectors ALL")))</f>
        <v>0</v>
      </c>
      <c r="N118" s="256">
        <f ca="1">SUMIF(INDIRECT(ADDRESS(3,9+ROWS(CUT_LIST)+2,,,"Sensis Vectors ALL")):INDIRECT(ADDRESS(3+ROWS(CORR_MATRIX)-1,9+ROWS(CUT_LIST)+2,,,"Sensis Vectors ALL")),"YC"&amp;$H118&amp;N$1,INDIRECT(ADDRESS(3,$I118,,,"Sensis Vectors ALL")):INDIRECT(ADDRESS(3+ROWS(CORR_MATRIX)-1,$I118,,,"Sensis Vectors ALL")))</f>
        <v>0</v>
      </c>
      <c r="O118" s="256">
        <f ca="1">SUMIF(INDIRECT(ADDRESS(3,9+ROWS(CUT_LIST)+2,,,"Sensis Vectors ALL")):INDIRECT(ADDRESS(3+ROWS(CORR_MATRIX)-1,9+ROWS(CUT_LIST)+2,,,"Sensis Vectors ALL")),"YC"&amp;$H118&amp;O$1,INDIRECT(ADDRESS(3,$I118,,,"Sensis Vectors ALL")):INDIRECT(ADDRESS(3+ROWS(CORR_MATRIX)-1,$I118,,,"Sensis Vectors ALL")))</f>
        <v>0</v>
      </c>
      <c r="P118" s="256">
        <f ca="1">SUMIF(INDIRECT(ADDRESS(3,9+ROWS(CUT_LIST)+2,,,"Sensis Vectors ALL")):INDIRECT(ADDRESS(3+ROWS(CORR_MATRIX)-1,9+ROWS(CUT_LIST)+2,,,"Sensis Vectors ALL")),"YC"&amp;$H118&amp;P$1,INDIRECT(ADDRESS(3,$I118,,,"Sensis Vectors ALL")):INDIRECT(ADDRESS(3+ROWS(CORR_MATRIX)-1,$I118,,,"Sensis Vectors ALL")))</f>
        <v>0</v>
      </c>
      <c r="Q118" s="256">
        <f ca="1">SUMIF(INDIRECT(ADDRESS(3,9+ROWS(CUT_LIST)+2,,,"Sensis Vectors ALL")):INDIRECT(ADDRESS(3+ROWS(CORR_MATRIX)-1,9+ROWS(CUT_LIST)+2,,,"Sensis Vectors ALL")),"YC"&amp;$H118&amp;Q$1,INDIRECT(ADDRESS(3,$I118,,,"Sensis Vectors ALL")):INDIRECT(ADDRESS(3+ROWS(CORR_MATRIX)-1,$I118,,,"Sensis Vectors ALL")))</f>
        <v>0</v>
      </c>
      <c r="R118" s="256">
        <f ca="1">SUMIF(INDIRECT(ADDRESS(3,9+ROWS(CUT_LIST)+2,,,"Sensis Vectors ALL")):INDIRECT(ADDRESS(3+ROWS(CORR_MATRIX)-1,9+ROWS(CUT_LIST)+2,,,"Sensis Vectors ALL")),"YC"&amp;$H118&amp;R$1,INDIRECT(ADDRESS(3,$I118,,,"Sensis Vectors ALL")):INDIRECT(ADDRESS(3+ROWS(CORR_MATRIX)-1,$I118,,,"Sensis Vectors ALL")))</f>
        <v>0</v>
      </c>
      <c r="S118" s="256">
        <f ca="1">SUMIF(INDIRECT(ADDRESS(3,9+ROWS(CUT_LIST)+2,,,"Sensis Vectors ALL")):INDIRECT(ADDRESS(3+ROWS(CORR_MATRIX)-1,9+ROWS(CUT_LIST)+2,,,"Sensis Vectors ALL")),"YC"&amp;$H118&amp;S$1,INDIRECT(ADDRESS(3,$I118,,,"Sensis Vectors ALL")):INDIRECT(ADDRESS(3+ROWS(CORR_MATRIX)-1,$I118,,,"Sensis Vectors ALL")))</f>
        <v>0</v>
      </c>
      <c r="T118" s="256">
        <f ca="1">SUMIF(INDIRECT(ADDRESS(3,9+ROWS(CUT_LIST)+2,,,"Sensis Vectors ALL")):INDIRECT(ADDRESS(3+ROWS(CORR_MATRIX)-1,9+ROWS(CUT_LIST)+2,,,"Sensis Vectors ALL")),"YC"&amp;$H118&amp;T$1,INDIRECT(ADDRESS(3,$I118,,,"Sensis Vectors ALL")):INDIRECT(ADDRESS(3+ROWS(CORR_MATRIX)-1,$I118,,,"Sensis Vectors ALL")))</f>
        <v>0</v>
      </c>
      <c r="U118" s="256">
        <f ca="1">SUMIF(INDIRECT(ADDRESS(3,9+ROWS(CUT_LIST)+2,,,"Sensis Vectors ALL")):INDIRECT(ADDRESS(3+ROWS(CORR_MATRIX)-1,9+ROWS(CUT_LIST)+2,,,"Sensis Vectors ALL")),"YC"&amp;$H118&amp;U$1,INDIRECT(ADDRESS(3,$I118,,,"Sensis Vectors ALL")):INDIRECT(ADDRESS(3+ROWS(CORR_MATRIX)-1,$I118,,,"Sensis Vectors ALL")))</f>
        <v>0</v>
      </c>
      <c r="V118" s="256">
        <f ca="1">SUMIF(INDIRECT(ADDRESS(3,9+ROWS(CUT_LIST)+2,,,"Sensis Vectors ALL")):INDIRECT(ADDRESS(3+ROWS(CORR_MATRIX)-1,9+ROWS(CUT_LIST)+2,,,"Sensis Vectors ALL")),"YC"&amp;$H118&amp;V$1,INDIRECT(ADDRESS(3,$I118,,,"Sensis Vectors ALL")):INDIRECT(ADDRESS(3+ROWS(CORR_MATRIX)-1,$I118,,,"Sensis Vectors ALL")))</f>
        <v>0</v>
      </c>
    </row>
    <row r="119" spans="1:22" x14ac:dyDescent="0.2">
      <c r="A119" s="63">
        <v>47</v>
      </c>
      <c r="B119" s="63"/>
      <c r="C119" s="63"/>
      <c r="D119" s="63" t="s">
        <v>291</v>
      </c>
      <c r="E119" s="63"/>
      <c r="F119" s="63"/>
      <c r="G119" s="63"/>
      <c r="H119" s="63" t="s">
        <v>31</v>
      </c>
      <c r="I119" s="63">
        <f t="shared" si="4"/>
        <v>57</v>
      </c>
      <c r="J119" s="63" t="str">
        <f t="shared" si="5"/>
        <v>47JPY</v>
      </c>
      <c r="K119" s="256">
        <f ca="1">SUMIF(INDIRECT(ADDRESS(3,9+ROWS(CUT_LIST)+2,,,"Sensis Vectors ALL")):INDIRECT(ADDRESS(3+ROWS(CORR_MATRIX)-1,9+ROWS(CUT_LIST)+2,,,"Sensis Vectors ALL")),"YC"&amp;$H119&amp;K$1,INDIRECT(ADDRESS(3,$I119,,,"Sensis Vectors ALL")):INDIRECT(ADDRESS(3+ROWS(CORR_MATRIX)-1,$I119,,,"Sensis Vectors ALL")))</f>
        <v>0</v>
      </c>
      <c r="L119" s="256">
        <f ca="1">SUMIF(INDIRECT(ADDRESS(3,9+ROWS(CUT_LIST)+2,,,"Sensis Vectors ALL")):INDIRECT(ADDRESS(3+ROWS(CORR_MATRIX)-1,9+ROWS(CUT_LIST)+2,,,"Sensis Vectors ALL")),"YC"&amp;$H119&amp;L$1,INDIRECT(ADDRESS(3,$I119,,,"Sensis Vectors ALL")):INDIRECT(ADDRESS(3+ROWS(CORR_MATRIX)-1,$I119,,,"Sensis Vectors ALL")))</f>
        <v>0</v>
      </c>
      <c r="M119" s="256">
        <f ca="1">SUMIF(INDIRECT(ADDRESS(3,9+ROWS(CUT_LIST)+2,,,"Sensis Vectors ALL")):INDIRECT(ADDRESS(3+ROWS(CORR_MATRIX)-1,9+ROWS(CUT_LIST)+2,,,"Sensis Vectors ALL")),"YC"&amp;$H119&amp;M$1,INDIRECT(ADDRESS(3,$I119,,,"Sensis Vectors ALL")):INDIRECT(ADDRESS(3+ROWS(CORR_MATRIX)-1,$I119,,,"Sensis Vectors ALL")))</f>
        <v>0</v>
      </c>
      <c r="N119" s="256">
        <f ca="1">SUMIF(INDIRECT(ADDRESS(3,9+ROWS(CUT_LIST)+2,,,"Sensis Vectors ALL")):INDIRECT(ADDRESS(3+ROWS(CORR_MATRIX)-1,9+ROWS(CUT_LIST)+2,,,"Sensis Vectors ALL")),"YC"&amp;$H119&amp;N$1,INDIRECT(ADDRESS(3,$I119,,,"Sensis Vectors ALL")):INDIRECT(ADDRESS(3+ROWS(CORR_MATRIX)-1,$I119,,,"Sensis Vectors ALL")))</f>
        <v>0</v>
      </c>
      <c r="O119" s="256">
        <f ca="1">SUMIF(INDIRECT(ADDRESS(3,9+ROWS(CUT_LIST)+2,,,"Sensis Vectors ALL")):INDIRECT(ADDRESS(3+ROWS(CORR_MATRIX)-1,9+ROWS(CUT_LIST)+2,,,"Sensis Vectors ALL")),"YC"&amp;$H119&amp;O$1,INDIRECT(ADDRESS(3,$I119,,,"Sensis Vectors ALL")):INDIRECT(ADDRESS(3+ROWS(CORR_MATRIX)-1,$I119,,,"Sensis Vectors ALL")))</f>
        <v>0</v>
      </c>
      <c r="P119" s="256">
        <f ca="1">SUMIF(INDIRECT(ADDRESS(3,9+ROWS(CUT_LIST)+2,,,"Sensis Vectors ALL")):INDIRECT(ADDRESS(3+ROWS(CORR_MATRIX)-1,9+ROWS(CUT_LIST)+2,,,"Sensis Vectors ALL")),"YC"&amp;$H119&amp;P$1,INDIRECT(ADDRESS(3,$I119,,,"Sensis Vectors ALL")):INDIRECT(ADDRESS(3+ROWS(CORR_MATRIX)-1,$I119,,,"Sensis Vectors ALL")))</f>
        <v>0</v>
      </c>
      <c r="Q119" s="256">
        <f ca="1">SUMIF(INDIRECT(ADDRESS(3,9+ROWS(CUT_LIST)+2,,,"Sensis Vectors ALL")):INDIRECT(ADDRESS(3+ROWS(CORR_MATRIX)-1,9+ROWS(CUT_LIST)+2,,,"Sensis Vectors ALL")),"YC"&amp;$H119&amp;Q$1,INDIRECT(ADDRESS(3,$I119,,,"Sensis Vectors ALL")):INDIRECT(ADDRESS(3+ROWS(CORR_MATRIX)-1,$I119,,,"Sensis Vectors ALL")))</f>
        <v>0</v>
      </c>
      <c r="R119" s="256">
        <f ca="1">SUMIF(INDIRECT(ADDRESS(3,9+ROWS(CUT_LIST)+2,,,"Sensis Vectors ALL")):INDIRECT(ADDRESS(3+ROWS(CORR_MATRIX)-1,9+ROWS(CUT_LIST)+2,,,"Sensis Vectors ALL")),"YC"&amp;$H119&amp;R$1,INDIRECT(ADDRESS(3,$I119,,,"Sensis Vectors ALL")):INDIRECT(ADDRESS(3+ROWS(CORR_MATRIX)-1,$I119,,,"Sensis Vectors ALL")))</f>
        <v>0</v>
      </c>
      <c r="S119" s="256">
        <f ca="1">SUMIF(INDIRECT(ADDRESS(3,9+ROWS(CUT_LIST)+2,,,"Sensis Vectors ALL")):INDIRECT(ADDRESS(3+ROWS(CORR_MATRIX)-1,9+ROWS(CUT_LIST)+2,,,"Sensis Vectors ALL")),"YC"&amp;$H119&amp;S$1,INDIRECT(ADDRESS(3,$I119,,,"Sensis Vectors ALL")):INDIRECT(ADDRESS(3+ROWS(CORR_MATRIX)-1,$I119,,,"Sensis Vectors ALL")))</f>
        <v>0</v>
      </c>
      <c r="T119" s="256">
        <f ca="1">SUMIF(INDIRECT(ADDRESS(3,9+ROWS(CUT_LIST)+2,,,"Sensis Vectors ALL")):INDIRECT(ADDRESS(3+ROWS(CORR_MATRIX)-1,9+ROWS(CUT_LIST)+2,,,"Sensis Vectors ALL")),"YC"&amp;$H119&amp;T$1,INDIRECT(ADDRESS(3,$I119,,,"Sensis Vectors ALL")):INDIRECT(ADDRESS(3+ROWS(CORR_MATRIX)-1,$I119,,,"Sensis Vectors ALL")))</f>
        <v>0</v>
      </c>
      <c r="U119" s="256">
        <f ca="1">SUMIF(INDIRECT(ADDRESS(3,9+ROWS(CUT_LIST)+2,,,"Sensis Vectors ALL")):INDIRECT(ADDRESS(3+ROWS(CORR_MATRIX)-1,9+ROWS(CUT_LIST)+2,,,"Sensis Vectors ALL")),"YC"&amp;$H119&amp;U$1,INDIRECT(ADDRESS(3,$I119,,,"Sensis Vectors ALL")):INDIRECT(ADDRESS(3+ROWS(CORR_MATRIX)-1,$I119,,,"Sensis Vectors ALL")))</f>
        <v>0</v>
      </c>
      <c r="V119" s="256">
        <f ca="1">SUMIF(INDIRECT(ADDRESS(3,9+ROWS(CUT_LIST)+2,,,"Sensis Vectors ALL")):INDIRECT(ADDRESS(3+ROWS(CORR_MATRIX)-1,9+ROWS(CUT_LIST)+2,,,"Sensis Vectors ALL")),"YC"&amp;$H119&amp;V$1,INDIRECT(ADDRESS(3,$I119,,,"Sensis Vectors ALL")):INDIRECT(ADDRESS(3+ROWS(CORR_MATRIX)-1,$I119,,,"Sensis Vectors ALL")))</f>
        <v>0</v>
      </c>
    </row>
    <row r="120" spans="1:22" x14ac:dyDescent="0.2">
      <c r="A120" s="63">
        <v>47</v>
      </c>
      <c r="B120" s="63"/>
      <c r="C120" s="63"/>
      <c r="D120" s="63" t="s">
        <v>291</v>
      </c>
      <c r="E120" s="63"/>
      <c r="F120" s="63"/>
      <c r="G120" s="63"/>
      <c r="H120" s="63" t="s">
        <v>16</v>
      </c>
      <c r="I120" s="63">
        <f t="shared" si="4"/>
        <v>57</v>
      </c>
      <c r="J120" s="63" t="str">
        <f t="shared" si="5"/>
        <v>47USD</v>
      </c>
      <c r="K120" s="256">
        <f ca="1">SUMIF(INDIRECT(ADDRESS(3,9+ROWS(CUT_LIST)+2,,,"Sensis Vectors ALL")):INDIRECT(ADDRESS(3+ROWS(CORR_MATRIX)-1,9+ROWS(CUT_LIST)+2,,,"Sensis Vectors ALL")),"YC"&amp;$H120&amp;K$1,INDIRECT(ADDRESS(3,$I120,,,"Sensis Vectors ALL")):INDIRECT(ADDRESS(3+ROWS(CORR_MATRIX)-1,$I120,,,"Sensis Vectors ALL")))</f>
        <v>0</v>
      </c>
      <c r="L120" s="256">
        <f ca="1">SUMIF(INDIRECT(ADDRESS(3,9+ROWS(CUT_LIST)+2,,,"Sensis Vectors ALL")):INDIRECT(ADDRESS(3+ROWS(CORR_MATRIX)-1,9+ROWS(CUT_LIST)+2,,,"Sensis Vectors ALL")),"YC"&amp;$H120&amp;L$1,INDIRECT(ADDRESS(3,$I120,,,"Sensis Vectors ALL")):INDIRECT(ADDRESS(3+ROWS(CORR_MATRIX)-1,$I120,,,"Sensis Vectors ALL")))</f>
        <v>0</v>
      </c>
      <c r="M120" s="256">
        <f ca="1">SUMIF(INDIRECT(ADDRESS(3,9+ROWS(CUT_LIST)+2,,,"Sensis Vectors ALL")):INDIRECT(ADDRESS(3+ROWS(CORR_MATRIX)-1,9+ROWS(CUT_LIST)+2,,,"Sensis Vectors ALL")),"YC"&amp;$H120&amp;M$1,INDIRECT(ADDRESS(3,$I120,,,"Sensis Vectors ALL")):INDIRECT(ADDRESS(3+ROWS(CORR_MATRIX)-1,$I120,,,"Sensis Vectors ALL")))</f>
        <v>0</v>
      </c>
      <c r="N120" s="256">
        <f ca="1">SUMIF(INDIRECT(ADDRESS(3,9+ROWS(CUT_LIST)+2,,,"Sensis Vectors ALL")):INDIRECT(ADDRESS(3+ROWS(CORR_MATRIX)-1,9+ROWS(CUT_LIST)+2,,,"Sensis Vectors ALL")),"YC"&amp;$H120&amp;N$1,INDIRECT(ADDRESS(3,$I120,,,"Sensis Vectors ALL")):INDIRECT(ADDRESS(3+ROWS(CORR_MATRIX)-1,$I120,,,"Sensis Vectors ALL")))</f>
        <v>0</v>
      </c>
      <c r="O120" s="256">
        <f ca="1">SUMIF(INDIRECT(ADDRESS(3,9+ROWS(CUT_LIST)+2,,,"Sensis Vectors ALL")):INDIRECT(ADDRESS(3+ROWS(CORR_MATRIX)-1,9+ROWS(CUT_LIST)+2,,,"Sensis Vectors ALL")),"YC"&amp;$H120&amp;O$1,INDIRECT(ADDRESS(3,$I120,,,"Sensis Vectors ALL")):INDIRECT(ADDRESS(3+ROWS(CORR_MATRIX)-1,$I120,,,"Sensis Vectors ALL")))</f>
        <v>0</v>
      </c>
      <c r="P120" s="256">
        <f ca="1">SUMIF(INDIRECT(ADDRESS(3,9+ROWS(CUT_LIST)+2,,,"Sensis Vectors ALL")):INDIRECT(ADDRESS(3+ROWS(CORR_MATRIX)-1,9+ROWS(CUT_LIST)+2,,,"Sensis Vectors ALL")),"YC"&amp;$H120&amp;P$1,INDIRECT(ADDRESS(3,$I120,,,"Sensis Vectors ALL")):INDIRECT(ADDRESS(3+ROWS(CORR_MATRIX)-1,$I120,,,"Sensis Vectors ALL")))</f>
        <v>0</v>
      </c>
      <c r="Q120" s="256">
        <f ca="1">SUMIF(INDIRECT(ADDRESS(3,9+ROWS(CUT_LIST)+2,,,"Sensis Vectors ALL")):INDIRECT(ADDRESS(3+ROWS(CORR_MATRIX)-1,9+ROWS(CUT_LIST)+2,,,"Sensis Vectors ALL")),"YC"&amp;$H120&amp;Q$1,INDIRECT(ADDRESS(3,$I120,,,"Sensis Vectors ALL")):INDIRECT(ADDRESS(3+ROWS(CORR_MATRIX)-1,$I120,,,"Sensis Vectors ALL")))</f>
        <v>0</v>
      </c>
      <c r="R120" s="256">
        <f ca="1">SUMIF(INDIRECT(ADDRESS(3,9+ROWS(CUT_LIST)+2,,,"Sensis Vectors ALL")):INDIRECT(ADDRESS(3+ROWS(CORR_MATRIX)-1,9+ROWS(CUT_LIST)+2,,,"Sensis Vectors ALL")),"YC"&amp;$H120&amp;R$1,INDIRECT(ADDRESS(3,$I120,,,"Sensis Vectors ALL")):INDIRECT(ADDRESS(3+ROWS(CORR_MATRIX)-1,$I120,,,"Sensis Vectors ALL")))</f>
        <v>0</v>
      </c>
      <c r="S120" s="256">
        <f ca="1">SUMIF(INDIRECT(ADDRESS(3,9+ROWS(CUT_LIST)+2,,,"Sensis Vectors ALL")):INDIRECT(ADDRESS(3+ROWS(CORR_MATRIX)-1,9+ROWS(CUT_LIST)+2,,,"Sensis Vectors ALL")),"YC"&amp;$H120&amp;S$1,INDIRECT(ADDRESS(3,$I120,,,"Sensis Vectors ALL")):INDIRECT(ADDRESS(3+ROWS(CORR_MATRIX)-1,$I120,,,"Sensis Vectors ALL")))</f>
        <v>0</v>
      </c>
      <c r="T120" s="256">
        <f ca="1">SUMIF(INDIRECT(ADDRESS(3,9+ROWS(CUT_LIST)+2,,,"Sensis Vectors ALL")):INDIRECT(ADDRESS(3+ROWS(CORR_MATRIX)-1,9+ROWS(CUT_LIST)+2,,,"Sensis Vectors ALL")),"YC"&amp;$H120&amp;T$1,INDIRECT(ADDRESS(3,$I120,,,"Sensis Vectors ALL")):INDIRECT(ADDRESS(3+ROWS(CORR_MATRIX)-1,$I120,,,"Sensis Vectors ALL")))</f>
        <v>0</v>
      </c>
      <c r="U120" s="256">
        <f ca="1">SUMIF(INDIRECT(ADDRESS(3,9+ROWS(CUT_LIST)+2,,,"Sensis Vectors ALL")):INDIRECT(ADDRESS(3+ROWS(CORR_MATRIX)-1,9+ROWS(CUT_LIST)+2,,,"Sensis Vectors ALL")),"YC"&amp;$H120&amp;U$1,INDIRECT(ADDRESS(3,$I120,,,"Sensis Vectors ALL")):INDIRECT(ADDRESS(3+ROWS(CORR_MATRIX)-1,$I120,,,"Sensis Vectors ALL")))</f>
        <v>0</v>
      </c>
      <c r="V120" s="256">
        <f ca="1">SUMIF(INDIRECT(ADDRESS(3,9+ROWS(CUT_LIST)+2,,,"Sensis Vectors ALL")):INDIRECT(ADDRESS(3+ROWS(CORR_MATRIX)-1,9+ROWS(CUT_LIST)+2,,,"Sensis Vectors ALL")),"YC"&amp;$H120&amp;V$1,INDIRECT(ADDRESS(3,$I120,,,"Sensis Vectors ALL")):INDIRECT(ADDRESS(3+ROWS(CORR_MATRIX)-1,$I120,,,"Sensis Vectors ALL")))</f>
        <v>0</v>
      </c>
    </row>
    <row r="121" spans="1:22" x14ac:dyDescent="0.2">
      <c r="A121" s="31">
        <v>48</v>
      </c>
      <c r="B121" s="62">
        <v>5</v>
      </c>
      <c r="C121" s="66" t="s">
        <v>146</v>
      </c>
      <c r="D121" s="66" t="s">
        <v>292</v>
      </c>
      <c r="E121" s="66" t="s">
        <v>173</v>
      </c>
      <c r="F121" s="66" t="s">
        <v>179</v>
      </c>
      <c r="G121" s="95">
        <v>749</v>
      </c>
      <c r="H121" s="73" t="s">
        <v>24</v>
      </c>
      <c r="I121">
        <f t="shared" si="4"/>
        <v>58</v>
      </c>
      <c r="J121" t="str">
        <f t="shared" si="5"/>
        <v>48ALL</v>
      </c>
      <c r="K121" s="257">
        <f ca="1">SUMIF(INDIRECT(ADDRESS(3,9+ROWS(CUT_LIST)+1,,,"Sensis Vectors ALL")):INDIRECT(ADDRESS(3+ROWS(CORR_MATRIX)-1,9+ROWS(CUT_LIST)+1,,,"Sensis Vectors ALL")),"YC"&amp;K$1,INDIRECT(ADDRESS(3,$I121,,,"Sensis Vectors ALL")):INDIRECT(ADDRESS(3+ROWS(CORR_MATRIX)-1,$I121,,,"Sensis Vectors ALL")))</f>
        <v>0</v>
      </c>
      <c r="L121" s="257">
        <f ca="1">SUMIF(INDIRECT(ADDRESS(3,9+ROWS(CUT_LIST)+1,,,"Sensis Vectors ALL")):INDIRECT(ADDRESS(3+ROWS(CORR_MATRIX)-1,9+ROWS(CUT_LIST)+1,,,"Sensis Vectors ALL")),"YC"&amp;L$1,INDIRECT(ADDRESS(3,$I121,,,"Sensis Vectors ALL")):INDIRECT(ADDRESS(3+ROWS(CORR_MATRIX)-1,$I121,,,"Sensis Vectors ALL")))</f>
        <v>0</v>
      </c>
      <c r="M121" s="257">
        <f ca="1">SUMIF(INDIRECT(ADDRESS(3,9+ROWS(CUT_LIST)+1,,,"Sensis Vectors ALL")):INDIRECT(ADDRESS(3+ROWS(CORR_MATRIX)-1,9+ROWS(CUT_LIST)+1,,,"Sensis Vectors ALL")),"YC"&amp;M$1,INDIRECT(ADDRESS(3,$I121,,,"Sensis Vectors ALL")):INDIRECT(ADDRESS(3+ROWS(CORR_MATRIX)-1,$I121,,,"Sensis Vectors ALL")))</f>
        <v>0</v>
      </c>
      <c r="N121" s="257">
        <f ca="1">SUMIF(INDIRECT(ADDRESS(3,9+ROWS(CUT_LIST)+1,,,"Sensis Vectors ALL")):INDIRECT(ADDRESS(3+ROWS(CORR_MATRIX)-1,9+ROWS(CUT_LIST)+1,,,"Sensis Vectors ALL")),"YC"&amp;N$1,INDIRECT(ADDRESS(3,$I121,,,"Sensis Vectors ALL")):INDIRECT(ADDRESS(3+ROWS(CORR_MATRIX)-1,$I121,,,"Sensis Vectors ALL")))</f>
        <v>0</v>
      </c>
      <c r="O121" s="257">
        <f ca="1">SUMIF(INDIRECT(ADDRESS(3,9+ROWS(CUT_LIST)+1,,,"Sensis Vectors ALL")):INDIRECT(ADDRESS(3+ROWS(CORR_MATRIX)-1,9+ROWS(CUT_LIST)+1,,,"Sensis Vectors ALL")),"YC"&amp;O$1,INDIRECT(ADDRESS(3,$I121,,,"Sensis Vectors ALL")):INDIRECT(ADDRESS(3+ROWS(CORR_MATRIX)-1,$I121,,,"Sensis Vectors ALL")))</f>
        <v>0</v>
      </c>
      <c r="P121" s="257">
        <f ca="1">SUMIF(INDIRECT(ADDRESS(3,9+ROWS(CUT_LIST)+1,,,"Sensis Vectors ALL")):INDIRECT(ADDRESS(3+ROWS(CORR_MATRIX)-1,9+ROWS(CUT_LIST)+1,,,"Sensis Vectors ALL")),"YC"&amp;P$1,INDIRECT(ADDRESS(3,$I121,,,"Sensis Vectors ALL")):INDIRECT(ADDRESS(3+ROWS(CORR_MATRIX)-1,$I121,,,"Sensis Vectors ALL")))</f>
        <v>0</v>
      </c>
      <c r="Q121" s="257">
        <f ca="1">SUMIF(INDIRECT(ADDRESS(3,9+ROWS(CUT_LIST)+1,,,"Sensis Vectors ALL")):INDIRECT(ADDRESS(3+ROWS(CORR_MATRIX)-1,9+ROWS(CUT_LIST)+1,,,"Sensis Vectors ALL")),"YC"&amp;Q$1,INDIRECT(ADDRESS(3,$I121,,,"Sensis Vectors ALL")):INDIRECT(ADDRESS(3+ROWS(CORR_MATRIX)-1,$I121,,,"Sensis Vectors ALL")))</f>
        <v>0</v>
      </c>
      <c r="R121" s="257">
        <f ca="1">SUMIF(INDIRECT(ADDRESS(3,9+ROWS(CUT_LIST)+1,,,"Sensis Vectors ALL")):INDIRECT(ADDRESS(3+ROWS(CORR_MATRIX)-1,9+ROWS(CUT_LIST)+1,,,"Sensis Vectors ALL")),"YC"&amp;R$1,INDIRECT(ADDRESS(3,$I121,,,"Sensis Vectors ALL")):INDIRECT(ADDRESS(3+ROWS(CORR_MATRIX)-1,$I121,,,"Sensis Vectors ALL")))</f>
        <v>0</v>
      </c>
      <c r="S121" s="257">
        <f ca="1">SUMIF(INDIRECT(ADDRESS(3,9+ROWS(CUT_LIST)+1,,,"Sensis Vectors ALL")):INDIRECT(ADDRESS(3+ROWS(CORR_MATRIX)-1,9+ROWS(CUT_LIST)+1,,,"Sensis Vectors ALL")),"YC"&amp;S$1,INDIRECT(ADDRESS(3,$I121,,,"Sensis Vectors ALL")):INDIRECT(ADDRESS(3+ROWS(CORR_MATRIX)-1,$I121,,,"Sensis Vectors ALL")))</f>
        <v>0</v>
      </c>
      <c r="T121" s="257">
        <f ca="1">SUMIF(INDIRECT(ADDRESS(3,9+ROWS(CUT_LIST)+1,,,"Sensis Vectors ALL")):INDIRECT(ADDRESS(3+ROWS(CORR_MATRIX)-1,9+ROWS(CUT_LIST)+1,,,"Sensis Vectors ALL")),"YC"&amp;T$1,INDIRECT(ADDRESS(3,$I121,,,"Sensis Vectors ALL")):INDIRECT(ADDRESS(3+ROWS(CORR_MATRIX)-1,$I121,,,"Sensis Vectors ALL")))</f>
        <v>0</v>
      </c>
      <c r="U121" s="257">
        <f ca="1">SUMIF(INDIRECT(ADDRESS(3,9+ROWS(CUT_LIST)+1,,,"Sensis Vectors ALL")):INDIRECT(ADDRESS(3+ROWS(CORR_MATRIX)-1,9+ROWS(CUT_LIST)+1,,,"Sensis Vectors ALL")),"YC"&amp;U$1,INDIRECT(ADDRESS(3,$I121,,,"Sensis Vectors ALL")):INDIRECT(ADDRESS(3+ROWS(CORR_MATRIX)-1,$I121,,,"Sensis Vectors ALL")))</f>
        <v>0</v>
      </c>
      <c r="V121" s="257">
        <f ca="1">SUMIF(INDIRECT(ADDRESS(3,9+ROWS(CUT_LIST)+1,,,"Sensis Vectors ALL")):INDIRECT(ADDRESS(3+ROWS(CORR_MATRIX)-1,9+ROWS(CUT_LIST)+1,,,"Sensis Vectors ALL")),"YC"&amp;V$1,INDIRECT(ADDRESS(3,$I121,,,"Sensis Vectors ALL")):INDIRECT(ADDRESS(3+ROWS(CORR_MATRIX)-1,$I121,,,"Sensis Vectors ALL")))</f>
        <v>0</v>
      </c>
    </row>
    <row r="122" spans="1:22" x14ac:dyDescent="0.2">
      <c r="A122" s="63">
        <v>48</v>
      </c>
      <c r="B122" s="63"/>
      <c r="C122" s="63"/>
      <c r="D122" s="63" t="s">
        <v>292</v>
      </c>
      <c r="E122" s="63"/>
      <c r="F122" s="63"/>
      <c r="G122" s="63"/>
      <c r="H122" s="63" t="s">
        <v>32</v>
      </c>
      <c r="I122" s="63">
        <f t="shared" si="4"/>
        <v>58</v>
      </c>
      <c r="J122" s="63" t="str">
        <f t="shared" si="5"/>
        <v>48AUD</v>
      </c>
      <c r="K122" s="256">
        <f ca="1">SUMIF(INDIRECT(ADDRESS(3,9+ROWS(CUT_LIST)+2,,,"Sensis Vectors ALL")):INDIRECT(ADDRESS(3+ROWS(CORR_MATRIX)-1,9+ROWS(CUT_LIST)+2,,,"Sensis Vectors ALL")),"YC"&amp;$H122&amp;K$1,INDIRECT(ADDRESS(3,$I122,,,"Sensis Vectors ALL")):INDIRECT(ADDRESS(3+ROWS(CORR_MATRIX)-1,$I122,,,"Sensis Vectors ALL")))</f>
        <v>0</v>
      </c>
      <c r="L122" s="256">
        <f ca="1">SUMIF(INDIRECT(ADDRESS(3,9+ROWS(CUT_LIST)+2,,,"Sensis Vectors ALL")):INDIRECT(ADDRESS(3+ROWS(CORR_MATRIX)-1,9+ROWS(CUT_LIST)+2,,,"Sensis Vectors ALL")),"YC"&amp;$H122&amp;L$1,INDIRECT(ADDRESS(3,$I122,,,"Sensis Vectors ALL")):INDIRECT(ADDRESS(3+ROWS(CORR_MATRIX)-1,$I122,,,"Sensis Vectors ALL")))</f>
        <v>0</v>
      </c>
      <c r="M122" s="256">
        <f ca="1">SUMIF(INDIRECT(ADDRESS(3,9+ROWS(CUT_LIST)+2,,,"Sensis Vectors ALL")):INDIRECT(ADDRESS(3+ROWS(CORR_MATRIX)-1,9+ROWS(CUT_LIST)+2,,,"Sensis Vectors ALL")),"YC"&amp;$H122&amp;M$1,INDIRECT(ADDRESS(3,$I122,,,"Sensis Vectors ALL")):INDIRECT(ADDRESS(3+ROWS(CORR_MATRIX)-1,$I122,,,"Sensis Vectors ALL")))</f>
        <v>0</v>
      </c>
      <c r="N122" s="256">
        <f ca="1">SUMIF(INDIRECT(ADDRESS(3,9+ROWS(CUT_LIST)+2,,,"Sensis Vectors ALL")):INDIRECT(ADDRESS(3+ROWS(CORR_MATRIX)-1,9+ROWS(CUT_LIST)+2,,,"Sensis Vectors ALL")),"YC"&amp;$H122&amp;N$1,INDIRECT(ADDRESS(3,$I122,,,"Sensis Vectors ALL")):INDIRECT(ADDRESS(3+ROWS(CORR_MATRIX)-1,$I122,,,"Sensis Vectors ALL")))</f>
        <v>0</v>
      </c>
      <c r="O122" s="256">
        <f ca="1">SUMIF(INDIRECT(ADDRESS(3,9+ROWS(CUT_LIST)+2,,,"Sensis Vectors ALL")):INDIRECT(ADDRESS(3+ROWS(CORR_MATRIX)-1,9+ROWS(CUT_LIST)+2,,,"Sensis Vectors ALL")),"YC"&amp;$H122&amp;O$1,INDIRECT(ADDRESS(3,$I122,,,"Sensis Vectors ALL")):INDIRECT(ADDRESS(3+ROWS(CORR_MATRIX)-1,$I122,,,"Sensis Vectors ALL")))</f>
        <v>0</v>
      </c>
      <c r="P122" s="256">
        <f ca="1">SUMIF(INDIRECT(ADDRESS(3,9+ROWS(CUT_LIST)+2,,,"Sensis Vectors ALL")):INDIRECT(ADDRESS(3+ROWS(CORR_MATRIX)-1,9+ROWS(CUT_LIST)+2,,,"Sensis Vectors ALL")),"YC"&amp;$H122&amp;P$1,INDIRECT(ADDRESS(3,$I122,,,"Sensis Vectors ALL")):INDIRECT(ADDRESS(3+ROWS(CORR_MATRIX)-1,$I122,,,"Sensis Vectors ALL")))</f>
        <v>0</v>
      </c>
      <c r="Q122" s="256">
        <f ca="1">SUMIF(INDIRECT(ADDRESS(3,9+ROWS(CUT_LIST)+2,,,"Sensis Vectors ALL")):INDIRECT(ADDRESS(3+ROWS(CORR_MATRIX)-1,9+ROWS(CUT_LIST)+2,,,"Sensis Vectors ALL")),"YC"&amp;$H122&amp;Q$1,INDIRECT(ADDRESS(3,$I122,,,"Sensis Vectors ALL")):INDIRECT(ADDRESS(3+ROWS(CORR_MATRIX)-1,$I122,,,"Sensis Vectors ALL")))</f>
        <v>0</v>
      </c>
      <c r="R122" s="256">
        <f ca="1">SUMIF(INDIRECT(ADDRESS(3,9+ROWS(CUT_LIST)+2,,,"Sensis Vectors ALL")):INDIRECT(ADDRESS(3+ROWS(CORR_MATRIX)-1,9+ROWS(CUT_LIST)+2,,,"Sensis Vectors ALL")),"YC"&amp;$H122&amp;R$1,INDIRECT(ADDRESS(3,$I122,,,"Sensis Vectors ALL")):INDIRECT(ADDRESS(3+ROWS(CORR_MATRIX)-1,$I122,,,"Sensis Vectors ALL")))</f>
        <v>0</v>
      </c>
      <c r="S122" s="256">
        <f ca="1">SUMIF(INDIRECT(ADDRESS(3,9+ROWS(CUT_LIST)+2,,,"Sensis Vectors ALL")):INDIRECT(ADDRESS(3+ROWS(CORR_MATRIX)-1,9+ROWS(CUT_LIST)+2,,,"Sensis Vectors ALL")),"YC"&amp;$H122&amp;S$1,INDIRECT(ADDRESS(3,$I122,,,"Sensis Vectors ALL")):INDIRECT(ADDRESS(3+ROWS(CORR_MATRIX)-1,$I122,,,"Sensis Vectors ALL")))</f>
        <v>0</v>
      </c>
      <c r="T122" s="256">
        <f ca="1">SUMIF(INDIRECT(ADDRESS(3,9+ROWS(CUT_LIST)+2,,,"Sensis Vectors ALL")):INDIRECT(ADDRESS(3+ROWS(CORR_MATRIX)-1,9+ROWS(CUT_LIST)+2,,,"Sensis Vectors ALL")),"YC"&amp;$H122&amp;T$1,INDIRECT(ADDRESS(3,$I122,,,"Sensis Vectors ALL")):INDIRECT(ADDRESS(3+ROWS(CORR_MATRIX)-1,$I122,,,"Sensis Vectors ALL")))</f>
        <v>0</v>
      </c>
      <c r="U122" s="256">
        <f ca="1">SUMIF(INDIRECT(ADDRESS(3,9+ROWS(CUT_LIST)+2,,,"Sensis Vectors ALL")):INDIRECT(ADDRESS(3+ROWS(CORR_MATRIX)-1,9+ROWS(CUT_LIST)+2,,,"Sensis Vectors ALL")),"YC"&amp;$H122&amp;U$1,INDIRECT(ADDRESS(3,$I122,,,"Sensis Vectors ALL")):INDIRECT(ADDRESS(3+ROWS(CORR_MATRIX)-1,$I122,,,"Sensis Vectors ALL")))</f>
        <v>0</v>
      </c>
      <c r="V122" s="256">
        <f ca="1">SUMIF(INDIRECT(ADDRESS(3,9+ROWS(CUT_LIST)+2,,,"Sensis Vectors ALL")):INDIRECT(ADDRESS(3+ROWS(CORR_MATRIX)-1,9+ROWS(CUT_LIST)+2,,,"Sensis Vectors ALL")),"YC"&amp;$H122&amp;V$1,INDIRECT(ADDRESS(3,$I122,,,"Sensis Vectors ALL")):INDIRECT(ADDRESS(3+ROWS(CORR_MATRIX)-1,$I122,,,"Sensis Vectors ALL")))</f>
        <v>0</v>
      </c>
    </row>
    <row r="123" spans="1:22" x14ac:dyDescent="0.2">
      <c r="A123" s="63">
        <v>48</v>
      </c>
      <c r="B123" s="63"/>
      <c r="C123" s="63"/>
      <c r="D123" s="63" t="s">
        <v>292</v>
      </c>
      <c r="E123" s="63"/>
      <c r="F123" s="63"/>
      <c r="G123" s="63"/>
      <c r="H123" s="63" t="s">
        <v>9</v>
      </c>
      <c r="I123" s="63">
        <f t="shared" si="4"/>
        <v>58</v>
      </c>
      <c r="J123" s="63" t="str">
        <f t="shared" si="5"/>
        <v>48CAD</v>
      </c>
      <c r="K123" s="256">
        <f ca="1">SUMIF(INDIRECT(ADDRESS(3,9+ROWS(CUT_LIST)+2,,,"Sensis Vectors ALL")):INDIRECT(ADDRESS(3+ROWS(CORR_MATRIX)-1,9+ROWS(CUT_LIST)+2,,,"Sensis Vectors ALL")),"YC"&amp;$H123&amp;K$1,INDIRECT(ADDRESS(3,$I123,,,"Sensis Vectors ALL")):INDIRECT(ADDRESS(3+ROWS(CORR_MATRIX)-1,$I123,,,"Sensis Vectors ALL")))</f>
        <v>0</v>
      </c>
      <c r="L123" s="256">
        <f ca="1">SUMIF(INDIRECT(ADDRESS(3,9+ROWS(CUT_LIST)+2,,,"Sensis Vectors ALL")):INDIRECT(ADDRESS(3+ROWS(CORR_MATRIX)-1,9+ROWS(CUT_LIST)+2,,,"Sensis Vectors ALL")),"YC"&amp;$H123&amp;L$1,INDIRECT(ADDRESS(3,$I123,,,"Sensis Vectors ALL")):INDIRECT(ADDRESS(3+ROWS(CORR_MATRIX)-1,$I123,,,"Sensis Vectors ALL")))</f>
        <v>0</v>
      </c>
      <c r="M123" s="256">
        <f ca="1">SUMIF(INDIRECT(ADDRESS(3,9+ROWS(CUT_LIST)+2,,,"Sensis Vectors ALL")):INDIRECT(ADDRESS(3+ROWS(CORR_MATRIX)-1,9+ROWS(CUT_LIST)+2,,,"Sensis Vectors ALL")),"YC"&amp;$H123&amp;M$1,INDIRECT(ADDRESS(3,$I123,,,"Sensis Vectors ALL")):INDIRECT(ADDRESS(3+ROWS(CORR_MATRIX)-1,$I123,,,"Sensis Vectors ALL")))</f>
        <v>0</v>
      </c>
      <c r="N123" s="256">
        <f ca="1">SUMIF(INDIRECT(ADDRESS(3,9+ROWS(CUT_LIST)+2,,,"Sensis Vectors ALL")):INDIRECT(ADDRESS(3+ROWS(CORR_MATRIX)-1,9+ROWS(CUT_LIST)+2,,,"Sensis Vectors ALL")),"YC"&amp;$H123&amp;N$1,INDIRECT(ADDRESS(3,$I123,,,"Sensis Vectors ALL")):INDIRECT(ADDRESS(3+ROWS(CORR_MATRIX)-1,$I123,,,"Sensis Vectors ALL")))</f>
        <v>0</v>
      </c>
      <c r="O123" s="256">
        <f ca="1">SUMIF(INDIRECT(ADDRESS(3,9+ROWS(CUT_LIST)+2,,,"Sensis Vectors ALL")):INDIRECT(ADDRESS(3+ROWS(CORR_MATRIX)-1,9+ROWS(CUT_LIST)+2,,,"Sensis Vectors ALL")),"YC"&amp;$H123&amp;O$1,INDIRECT(ADDRESS(3,$I123,,,"Sensis Vectors ALL")):INDIRECT(ADDRESS(3+ROWS(CORR_MATRIX)-1,$I123,,,"Sensis Vectors ALL")))</f>
        <v>0</v>
      </c>
      <c r="P123" s="256">
        <f ca="1">SUMIF(INDIRECT(ADDRESS(3,9+ROWS(CUT_LIST)+2,,,"Sensis Vectors ALL")):INDIRECT(ADDRESS(3+ROWS(CORR_MATRIX)-1,9+ROWS(CUT_LIST)+2,,,"Sensis Vectors ALL")),"YC"&amp;$H123&amp;P$1,INDIRECT(ADDRESS(3,$I123,,,"Sensis Vectors ALL")):INDIRECT(ADDRESS(3+ROWS(CORR_MATRIX)-1,$I123,,,"Sensis Vectors ALL")))</f>
        <v>0</v>
      </c>
      <c r="Q123" s="256">
        <f ca="1">SUMIF(INDIRECT(ADDRESS(3,9+ROWS(CUT_LIST)+2,,,"Sensis Vectors ALL")):INDIRECT(ADDRESS(3+ROWS(CORR_MATRIX)-1,9+ROWS(CUT_LIST)+2,,,"Sensis Vectors ALL")),"YC"&amp;$H123&amp;Q$1,INDIRECT(ADDRESS(3,$I123,,,"Sensis Vectors ALL")):INDIRECT(ADDRESS(3+ROWS(CORR_MATRIX)-1,$I123,,,"Sensis Vectors ALL")))</f>
        <v>0</v>
      </c>
      <c r="R123" s="256">
        <f ca="1">SUMIF(INDIRECT(ADDRESS(3,9+ROWS(CUT_LIST)+2,,,"Sensis Vectors ALL")):INDIRECT(ADDRESS(3+ROWS(CORR_MATRIX)-1,9+ROWS(CUT_LIST)+2,,,"Sensis Vectors ALL")),"YC"&amp;$H123&amp;R$1,INDIRECT(ADDRESS(3,$I123,,,"Sensis Vectors ALL")):INDIRECT(ADDRESS(3+ROWS(CORR_MATRIX)-1,$I123,,,"Sensis Vectors ALL")))</f>
        <v>0</v>
      </c>
      <c r="S123" s="256">
        <f ca="1">SUMIF(INDIRECT(ADDRESS(3,9+ROWS(CUT_LIST)+2,,,"Sensis Vectors ALL")):INDIRECT(ADDRESS(3+ROWS(CORR_MATRIX)-1,9+ROWS(CUT_LIST)+2,,,"Sensis Vectors ALL")),"YC"&amp;$H123&amp;S$1,INDIRECT(ADDRESS(3,$I123,,,"Sensis Vectors ALL")):INDIRECT(ADDRESS(3+ROWS(CORR_MATRIX)-1,$I123,,,"Sensis Vectors ALL")))</f>
        <v>0</v>
      </c>
      <c r="T123" s="256">
        <f ca="1">SUMIF(INDIRECT(ADDRESS(3,9+ROWS(CUT_LIST)+2,,,"Sensis Vectors ALL")):INDIRECT(ADDRESS(3+ROWS(CORR_MATRIX)-1,9+ROWS(CUT_LIST)+2,,,"Sensis Vectors ALL")),"YC"&amp;$H123&amp;T$1,INDIRECT(ADDRESS(3,$I123,,,"Sensis Vectors ALL")):INDIRECT(ADDRESS(3+ROWS(CORR_MATRIX)-1,$I123,,,"Sensis Vectors ALL")))</f>
        <v>0</v>
      </c>
      <c r="U123" s="256">
        <f ca="1">SUMIF(INDIRECT(ADDRESS(3,9+ROWS(CUT_LIST)+2,,,"Sensis Vectors ALL")):INDIRECT(ADDRESS(3+ROWS(CORR_MATRIX)-1,9+ROWS(CUT_LIST)+2,,,"Sensis Vectors ALL")),"YC"&amp;$H123&amp;U$1,INDIRECT(ADDRESS(3,$I123,,,"Sensis Vectors ALL")):INDIRECT(ADDRESS(3+ROWS(CORR_MATRIX)-1,$I123,,,"Sensis Vectors ALL")))</f>
        <v>0</v>
      </c>
      <c r="V123" s="256">
        <f ca="1">SUMIF(INDIRECT(ADDRESS(3,9+ROWS(CUT_LIST)+2,,,"Sensis Vectors ALL")):INDIRECT(ADDRESS(3+ROWS(CORR_MATRIX)-1,9+ROWS(CUT_LIST)+2,,,"Sensis Vectors ALL")),"YC"&amp;$H123&amp;V$1,INDIRECT(ADDRESS(3,$I123,,,"Sensis Vectors ALL")):INDIRECT(ADDRESS(3+ROWS(CORR_MATRIX)-1,$I123,,,"Sensis Vectors ALL")))</f>
        <v>0</v>
      </c>
    </row>
    <row r="124" spans="1:22" x14ac:dyDescent="0.2">
      <c r="A124" s="63">
        <v>48</v>
      </c>
      <c r="B124" s="63"/>
      <c r="C124" s="63"/>
      <c r="D124" s="63" t="s">
        <v>292</v>
      </c>
      <c r="E124" s="63"/>
      <c r="F124" s="63"/>
      <c r="G124" s="63"/>
      <c r="H124" s="63" t="s">
        <v>18</v>
      </c>
      <c r="I124" s="63">
        <f t="shared" si="4"/>
        <v>58</v>
      </c>
      <c r="J124" s="63" t="str">
        <f t="shared" si="5"/>
        <v>48EUR</v>
      </c>
      <c r="K124" s="256">
        <f ca="1">SUMIF(INDIRECT(ADDRESS(3,9+ROWS(CUT_LIST)+2,,,"Sensis Vectors ALL")):INDIRECT(ADDRESS(3+ROWS(CORR_MATRIX)-1,9+ROWS(CUT_LIST)+2,,,"Sensis Vectors ALL")),"YC"&amp;$H124&amp;K$1,INDIRECT(ADDRESS(3,$I124,,,"Sensis Vectors ALL")):INDIRECT(ADDRESS(3+ROWS(CORR_MATRIX)-1,$I124,,,"Sensis Vectors ALL")))</f>
        <v>0</v>
      </c>
      <c r="L124" s="256">
        <f ca="1">SUMIF(INDIRECT(ADDRESS(3,9+ROWS(CUT_LIST)+2,,,"Sensis Vectors ALL")):INDIRECT(ADDRESS(3+ROWS(CORR_MATRIX)-1,9+ROWS(CUT_LIST)+2,,,"Sensis Vectors ALL")),"YC"&amp;$H124&amp;L$1,INDIRECT(ADDRESS(3,$I124,,,"Sensis Vectors ALL")):INDIRECT(ADDRESS(3+ROWS(CORR_MATRIX)-1,$I124,,,"Sensis Vectors ALL")))</f>
        <v>0</v>
      </c>
      <c r="M124" s="256">
        <f ca="1">SUMIF(INDIRECT(ADDRESS(3,9+ROWS(CUT_LIST)+2,,,"Sensis Vectors ALL")):INDIRECT(ADDRESS(3+ROWS(CORR_MATRIX)-1,9+ROWS(CUT_LIST)+2,,,"Sensis Vectors ALL")),"YC"&amp;$H124&amp;M$1,INDIRECT(ADDRESS(3,$I124,,,"Sensis Vectors ALL")):INDIRECT(ADDRESS(3+ROWS(CORR_MATRIX)-1,$I124,,,"Sensis Vectors ALL")))</f>
        <v>0</v>
      </c>
      <c r="N124" s="256">
        <f ca="1">SUMIF(INDIRECT(ADDRESS(3,9+ROWS(CUT_LIST)+2,,,"Sensis Vectors ALL")):INDIRECT(ADDRESS(3+ROWS(CORR_MATRIX)-1,9+ROWS(CUT_LIST)+2,,,"Sensis Vectors ALL")),"YC"&amp;$H124&amp;N$1,INDIRECT(ADDRESS(3,$I124,,,"Sensis Vectors ALL")):INDIRECT(ADDRESS(3+ROWS(CORR_MATRIX)-1,$I124,,,"Sensis Vectors ALL")))</f>
        <v>0</v>
      </c>
      <c r="O124" s="256">
        <f ca="1">SUMIF(INDIRECT(ADDRESS(3,9+ROWS(CUT_LIST)+2,,,"Sensis Vectors ALL")):INDIRECT(ADDRESS(3+ROWS(CORR_MATRIX)-1,9+ROWS(CUT_LIST)+2,,,"Sensis Vectors ALL")),"YC"&amp;$H124&amp;O$1,INDIRECT(ADDRESS(3,$I124,,,"Sensis Vectors ALL")):INDIRECT(ADDRESS(3+ROWS(CORR_MATRIX)-1,$I124,,,"Sensis Vectors ALL")))</f>
        <v>0</v>
      </c>
      <c r="P124" s="256">
        <f ca="1">SUMIF(INDIRECT(ADDRESS(3,9+ROWS(CUT_LIST)+2,,,"Sensis Vectors ALL")):INDIRECT(ADDRESS(3+ROWS(CORR_MATRIX)-1,9+ROWS(CUT_LIST)+2,,,"Sensis Vectors ALL")),"YC"&amp;$H124&amp;P$1,INDIRECT(ADDRESS(3,$I124,,,"Sensis Vectors ALL")):INDIRECT(ADDRESS(3+ROWS(CORR_MATRIX)-1,$I124,,,"Sensis Vectors ALL")))</f>
        <v>0</v>
      </c>
      <c r="Q124" s="256">
        <f ca="1">SUMIF(INDIRECT(ADDRESS(3,9+ROWS(CUT_LIST)+2,,,"Sensis Vectors ALL")):INDIRECT(ADDRESS(3+ROWS(CORR_MATRIX)-1,9+ROWS(CUT_LIST)+2,,,"Sensis Vectors ALL")),"YC"&amp;$H124&amp;Q$1,INDIRECT(ADDRESS(3,$I124,,,"Sensis Vectors ALL")):INDIRECT(ADDRESS(3+ROWS(CORR_MATRIX)-1,$I124,,,"Sensis Vectors ALL")))</f>
        <v>0</v>
      </c>
      <c r="R124" s="256">
        <f ca="1">SUMIF(INDIRECT(ADDRESS(3,9+ROWS(CUT_LIST)+2,,,"Sensis Vectors ALL")):INDIRECT(ADDRESS(3+ROWS(CORR_MATRIX)-1,9+ROWS(CUT_LIST)+2,,,"Sensis Vectors ALL")),"YC"&amp;$H124&amp;R$1,INDIRECT(ADDRESS(3,$I124,,,"Sensis Vectors ALL")):INDIRECT(ADDRESS(3+ROWS(CORR_MATRIX)-1,$I124,,,"Sensis Vectors ALL")))</f>
        <v>0</v>
      </c>
      <c r="S124" s="256">
        <f ca="1">SUMIF(INDIRECT(ADDRESS(3,9+ROWS(CUT_LIST)+2,,,"Sensis Vectors ALL")):INDIRECT(ADDRESS(3+ROWS(CORR_MATRIX)-1,9+ROWS(CUT_LIST)+2,,,"Sensis Vectors ALL")),"YC"&amp;$H124&amp;S$1,INDIRECT(ADDRESS(3,$I124,,,"Sensis Vectors ALL")):INDIRECT(ADDRESS(3+ROWS(CORR_MATRIX)-1,$I124,,,"Sensis Vectors ALL")))</f>
        <v>0</v>
      </c>
      <c r="T124" s="256">
        <f ca="1">SUMIF(INDIRECT(ADDRESS(3,9+ROWS(CUT_LIST)+2,,,"Sensis Vectors ALL")):INDIRECT(ADDRESS(3+ROWS(CORR_MATRIX)-1,9+ROWS(CUT_LIST)+2,,,"Sensis Vectors ALL")),"YC"&amp;$H124&amp;T$1,INDIRECT(ADDRESS(3,$I124,,,"Sensis Vectors ALL")):INDIRECT(ADDRESS(3+ROWS(CORR_MATRIX)-1,$I124,,,"Sensis Vectors ALL")))</f>
        <v>0</v>
      </c>
      <c r="U124" s="256">
        <f ca="1">SUMIF(INDIRECT(ADDRESS(3,9+ROWS(CUT_LIST)+2,,,"Sensis Vectors ALL")):INDIRECT(ADDRESS(3+ROWS(CORR_MATRIX)-1,9+ROWS(CUT_LIST)+2,,,"Sensis Vectors ALL")),"YC"&amp;$H124&amp;U$1,INDIRECT(ADDRESS(3,$I124,,,"Sensis Vectors ALL")):INDIRECT(ADDRESS(3+ROWS(CORR_MATRIX)-1,$I124,,,"Sensis Vectors ALL")))</f>
        <v>0</v>
      </c>
      <c r="V124" s="256">
        <f ca="1">SUMIF(INDIRECT(ADDRESS(3,9+ROWS(CUT_LIST)+2,,,"Sensis Vectors ALL")):INDIRECT(ADDRESS(3+ROWS(CORR_MATRIX)-1,9+ROWS(CUT_LIST)+2,,,"Sensis Vectors ALL")),"YC"&amp;$H124&amp;V$1,INDIRECT(ADDRESS(3,$I124,,,"Sensis Vectors ALL")):INDIRECT(ADDRESS(3+ROWS(CORR_MATRIX)-1,$I124,,,"Sensis Vectors ALL")))</f>
        <v>0</v>
      </c>
    </row>
    <row r="125" spans="1:22" x14ac:dyDescent="0.2">
      <c r="A125" s="63">
        <v>48</v>
      </c>
      <c r="B125" s="63"/>
      <c r="C125" s="63"/>
      <c r="D125" s="63" t="s">
        <v>292</v>
      </c>
      <c r="E125" s="63"/>
      <c r="F125" s="63"/>
      <c r="G125" s="63"/>
      <c r="H125" s="63" t="s">
        <v>39</v>
      </c>
      <c r="I125" s="63">
        <f t="shared" si="4"/>
        <v>58</v>
      </c>
      <c r="J125" s="63" t="str">
        <f t="shared" si="5"/>
        <v>48GBP</v>
      </c>
      <c r="K125" s="256">
        <f ca="1">SUMIF(INDIRECT(ADDRESS(3,9+ROWS(CUT_LIST)+2,,,"Sensis Vectors ALL")):INDIRECT(ADDRESS(3+ROWS(CORR_MATRIX)-1,9+ROWS(CUT_LIST)+2,,,"Sensis Vectors ALL")),"YC"&amp;$H125&amp;K$1,INDIRECT(ADDRESS(3,$I125,,,"Sensis Vectors ALL")):INDIRECT(ADDRESS(3+ROWS(CORR_MATRIX)-1,$I125,,,"Sensis Vectors ALL")))</f>
        <v>0</v>
      </c>
      <c r="L125" s="256">
        <f ca="1">SUMIF(INDIRECT(ADDRESS(3,9+ROWS(CUT_LIST)+2,,,"Sensis Vectors ALL")):INDIRECT(ADDRESS(3+ROWS(CORR_MATRIX)-1,9+ROWS(CUT_LIST)+2,,,"Sensis Vectors ALL")),"YC"&amp;$H125&amp;L$1,INDIRECT(ADDRESS(3,$I125,,,"Sensis Vectors ALL")):INDIRECT(ADDRESS(3+ROWS(CORR_MATRIX)-1,$I125,,,"Sensis Vectors ALL")))</f>
        <v>0</v>
      </c>
      <c r="M125" s="256">
        <f ca="1">SUMIF(INDIRECT(ADDRESS(3,9+ROWS(CUT_LIST)+2,,,"Sensis Vectors ALL")):INDIRECT(ADDRESS(3+ROWS(CORR_MATRIX)-1,9+ROWS(CUT_LIST)+2,,,"Sensis Vectors ALL")),"YC"&amp;$H125&amp;M$1,INDIRECT(ADDRESS(3,$I125,,,"Sensis Vectors ALL")):INDIRECT(ADDRESS(3+ROWS(CORR_MATRIX)-1,$I125,,,"Sensis Vectors ALL")))</f>
        <v>0</v>
      </c>
      <c r="N125" s="256">
        <f ca="1">SUMIF(INDIRECT(ADDRESS(3,9+ROWS(CUT_LIST)+2,,,"Sensis Vectors ALL")):INDIRECT(ADDRESS(3+ROWS(CORR_MATRIX)-1,9+ROWS(CUT_LIST)+2,,,"Sensis Vectors ALL")),"YC"&amp;$H125&amp;N$1,INDIRECT(ADDRESS(3,$I125,,,"Sensis Vectors ALL")):INDIRECT(ADDRESS(3+ROWS(CORR_MATRIX)-1,$I125,,,"Sensis Vectors ALL")))</f>
        <v>0</v>
      </c>
      <c r="O125" s="256">
        <f ca="1">SUMIF(INDIRECT(ADDRESS(3,9+ROWS(CUT_LIST)+2,,,"Sensis Vectors ALL")):INDIRECT(ADDRESS(3+ROWS(CORR_MATRIX)-1,9+ROWS(CUT_LIST)+2,,,"Sensis Vectors ALL")),"YC"&amp;$H125&amp;O$1,INDIRECT(ADDRESS(3,$I125,,,"Sensis Vectors ALL")):INDIRECT(ADDRESS(3+ROWS(CORR_MATRIX)-1,$I125,,,"Sensis Vectors ALL")))</f>
        <v>0</v>
      </c>
      <c r="P125" s="256">
        <f ca="1">SUMIF(INDIRECT(ADDRESS(3,9+ROWS(CUT_LIST)+2,,,"Sensis Vectors ALL")):INDIRECT(ADDRESS(3+ROWS(CORR_MATRIX)-1,9+ROWS(CUT_LIST)+2,,,"Sensis Vectors ALL")),"YC"&amp;$H125&amp;P$1,INDIRECT(ADDRESS(3,$I125,,,"Sensis Vectors ALL")):INDIRECT(ADDRESS(3+ROWS(CORR_MATRIX)-1,$I125,,,"Sensis Vectors ALL")))</f>
        <v>0</v>
      </c>
      <c r="Q125" s="256">
        <f ca="1">SUMIF(INDIRECT(ADDRESS(3,9+ROWS(CUT_LIST)+2,,,"Sensis Vectors ALL")):INDIRECT(ADDRESS(3+ROWS(CORR_MATRIX)-1,9+ROWS(CUT_LIST)+2,,,"Sensis Vectors ALL")),"YC"&amp;$H125&amp;Q$1,INDIRECT(ADDRESS(3,$I125,,,"Sensis Vectors ALL")):INDIRECT(ADDRESS(3+ROWS(CORR_MATRIX)-1,$I125,,,"Sensis Vectors ALL")))</f>
        <v>0</v>
      </c>
      <c r="R125" s="256">
        <f ca="1">SUMIF(INDIRECT(ADDRESS(3,9+ROWS(CUT_LIST)+2,,,"Sensis Vectors ALL")):INDIRECT(ADDRESS(3+ROWS(CORR_MATRIX)-1,9+ROWS(CUT_LIST)+2,,,"Sensis Vectors ALL")),"YC"&amp;$H125&amp;R$1,INDIRECT(ADDRESS(3,$I125,,,"Sensis Vectors ALL")):INDIRECT(ADDRESS(3+ROWS(CORR_MATRIX)-1,$I125,,,"Sensis Vectors ALL")))</f>
        <v>0</v>
      </c>
      <c r="S125" s="256">
        <f ca="1">SUMIF(INDIRECT(ADDRESS(3,9+ROWS(CUT_LIST)+2,,,"Sensis Vectors ALL")):INDIRECT(ADDRESS(3+ROWS(CORR_MATRIX)-1,9+ROWS(CUT_LIST)+2,,,"Sensis Vectors ALL")),"YC"&amp;$H125&amp;S$1,INDIRECT(ADDRESS(3,$I125,,,"Sensis Vectors ALL")):INDIRECT(ADDRESS(3+ROWS(CORR_MATRIX)-1,$I125,,,"Sensis Vectors ALL")))</f>
        <v>0</v>
      </c>
      <c r="T125" s="256">
        <f ca="1">SUMIF(INDIRECT(ADDRESS(3,9+ROWS(CUT_LIST)+2,,,"Sensis Vectors ALL")):INDIRECT(ADDRESS(3+ROWS(CORR_MATRIX)-1,9+ROWS(CUT_LIST)+2,,,"Sensis Vectors ALL")),"YC"&amp;$H125&amp;T$1,INDIRECT(ADDRESS(3,$I125,,,"Sensis Vectors ALL")):INDIRECT(ADDRESS(3+ROWS(CORR_MATRIX)-1,$I125,,,"Sensis Vectors ALL")))</f>
        <v>0</v>
      </c>
      <c r="U125" s="256">
        <f ca="1">SUMIF(INDIRECT(ADDRESS(3,9+ROWS(CUT_LIST)+2,,,"Sensis Vectors ALL")):INDIRECT(ADDRESS(3+ROWS(CORR_MATRIX)-1,9+ROWS(CUT_LIST)+2,,,"Sensis Vectors ALL")),"YC"&amp;$H125&amp;U$1,INDIRECT(ADDRESS(3,$I125,,,"Sensis Vectors ALL")):INDIRECT(ADDRESS(3+ROWS(CORR_MATRIX)-1,$I125,,,"Sensis Vectors ALL")))</f>
        <v>0</v>
      </c>
      <c r="V125" s="256">
        <f ca="1">SUMIF(INDIRECT(ADDRESS(3,9+ROWS(CUT_LIST)+2,,,"Sensis Vectors ALL")):INDIRECT(ADDRESS(3+ROWS(CORR_MATRIX)-1,9+ROWS(CUT_LIST)+2,,,"Sensis Vectors ALL")),"YC"&amp;$H125&amp;V$1,INDIRECT(ADDRESS(3,$I125,,,"Sensis Vectors ALL")):INDIRECT(ADDRESS(3+ROWS(CORR_MATRIX)-1,$I125,,,"Sensis Vectors ALL")))</f>
        <v>0</v>
      </c>
    </row>
    <row r="126" spans="1:22" x14ac:dyDescent="0.2">
      <c r="A126" s="63">
        <v>48</v>
      </c>
      <c r="B126" s="63"/>
      <c r="C126" s="63"/>
      <c r="D126" s="63" t="s">
        <v>292</v>
      </c>
      <c r="E126" s="63"/>
      <c r="F126" s="63"/>
      <c r="G126" s="63"/>
      <c r="H126" s="63" t="s">
        <v>31</v>
      </c>
      <c r="I126" s="63">
        <f t="shared" si="4"/>
        <v>58</v>
      </c>
      <c r="J126" s="63" t="str">
        <f t="shared" si="5"/>
        <v>48JPY</v>
      </c>
      <c r="K126" s="256">
        <f ca="1">SUMIF(INDIRECT(ADDRESS(3,9+ROWS(CUT_LIST)+2,,,"Sensis Vectors ALL")):INDIRECT(ADDRESS(3+ROWS(CORR_MATRIX)-1,9+ROWS(CUT_LIST)+2,,,"Sensis Vectors ALL")),"YC"&amp;$H126&amp;K$1,INDIRECT(ADDRESS(3,$I126,,,"Sensis Vectors ALL")):INDIRECT(ADDRESS(3+ROWS(CORR_MATRIX)-1,$I126,,,"Sensis Vectors ALL")))</f>
        <v>0</v>
      </c>
      <c r="L126" s="256">
        <f ca="1">SUMIF(INDIRECT(ADDRESS(3,9+ROWS(CUT_LIST)+2,,,"Sensis Vectors ALL")):INDIRECT(ADDRESS(3+ROWS(CORR_MATRIX)-1,9+ROWS(CUT_LIST)+2,,,"Sensis Vectors ALL")),"YC"&amp;$H126&amp;L$1,INDIRECT(ADDRESS(3,$I126,,,"Sensis Vectors ALL")):INDIRECT(ADDRESS(3+ROWS(CORR_MATRIX)-1,$I126,,,"Sensis Vectors ALL")))</f>
        <v>0</v>
      </c>
      <c r="M126" s="256">
        <f ca="1">SUMIF(INDIRECT(ADDRESS(3,9+ROWS(CUT_LIST)+2,,,"Sensis Vectors ALL")):INDIRECT(ADDRESS(3+ROWS(CORR_MATRIX)-1,9+ROWS(CUT_LIST)+2,,,"Sensis Vectors ALL")),"YC"&amp;$H126&amp;M$1,INDIRECT(ADDRESS(3,$I126,,,"Sensis Vectors ALL")):INDIRECT(ADDRESS(3+ROWS(CORR_MATRIX)-1,$I126,,,"Sensis Vectors ALL")))</f>
        <v>0</v>
      </c>
      <c r="N126" s="256">
        <f ca="1">SUMIF(INDIRECT(ADDRESS(3,9+ROWS(CUT_LIST)+2,,,"Sensis Vectors ALL")):INDIRECT(ADDRESS(3+ROWS(CORR_MATRIX)-1,9+ROWS(CUT_LIST)+2,,,"Sensis Vectors ALL")),"YC"&amp;$H126&amp;N$1,INDIRECT(ADDRESS(3,$I126,,,"Sensis Vectors ALL")):INDIRECT(ADDRESS(3+ROWS(CORR_MATRIX)-1,$I126,,,"Sensis Vectors ALL")))</f>
        <v>0</v>
      </c>
      <c r="O126" s="256">
        <f ca="1">SUMIF(INDIRECT(ADDRESS(3,9+ROWS(CUT_LIST)+2,,,"Sensis Vectors ALL")):INDIRECT(ADDRESS(3+ROWS(CORR_MATRIX)-1,9+ROWS(CUT_LIST)+2,,,"Sensis Vectors ALL")),"YC"&amp;$H126&amp;O$1,INDIRECT(ADDRESS(3,$I126,,,"Sensis Vectors ALL")):INDIRECT(ADDRESS(3+ROWS(CORR_MATRIX)-1,$I126,,,"Sensis Vectors ALL")))</f>
        <v>0</v>
      </c>
      <c r="P126" s="256">
        <f ca="1">SUMIF(INDIRECT(ADDRESS(3,9+ROWS(CUT_LIST)+2,,,"Sensis Vectors ALL")):INDIRECT(ADDRESS(3+ROWS(CORR_MATRIX)-1,9+ROWS(CUT_LIST)+2,,,"Sensis Vectors ALL")),"YC"&amp;$H126&amp;P$1,INDIRECT(ADDRESS(3,$I126,,,"Sensis Vectors ALL")):INDIRECT(ADDRESS(3+ROWS(CORR_MATRIX)-1,$I126,,,"Sensis Vectors ALL")))</f>
        <v>0</v>
      </c>
      <c r="Q126" s="256">
        <f ca="1">SUMIF(INDIRECT(ADDRESS(3,9+ROWS(CUT_LIST)+2,,,"Sensis Vectors ALL")):INDIRECT(ADDRESS(3+ROWS(CORR_MATRIX)-1,9+ROWS(CUT_LIST)+2,,,"Sensis Vectors ALL")),"YC"&amp;$H126&amp;Q$1,INDIRECT(ADDRESS(3,$I126,,,"Sensis Vectors ALL")):INDIRECT(ADDRESS(3+ROWS(CORR_MATRIX)-1,$I126,,,"Sensis Vectors ALL")))</f>
        <v>0</v>
      </c>
      <c r="R126" s="256">
        <f ca="1">SUMIF(INDIRECT(ADDRESS(3,9+ROWS(CUT_LIST)+2,,,"Sensis Vectors ALL")):INDIRECT(ADDRESS(3+ROWS(CORR_MATRIX)-1,9+ROWS(CUT_LIST)+2,,,"Sensis Vectors ALL")),"YC"&amp;$H126&amp;R$1,INDIRECT(ADDRESS(3,$I126,,,"Sensis Vectors ALL")):INDIRECT(ADDRESS(3+ROWS(CORR_MATRIX)-1,$I126,,,"Sensis Vectors ALL")))</f>
        <v>0</v>
      </c>
      <c r="S126" s="256">
        <f ca="1">SUMIF(INDIRECT(ADDRESS(3,9+ROWS(CUT_LIST)+2,,,"Sensis Vectors ALL")):INDIRECT(ADDRESS(3+ROWS(CORR_MATRIX)-1,9+ROWS(CUT_LIST)+2,,,"Sensis Vectors ALL")),"YC"&amp;$H126&amp;S$1,INDIRECT(ADDRESS(3,$I126,,,"Sensis Vectors ALL")):INDIRECT(ADDRESS(3+ROWS(CORR_MATRIX)-1,$I126,,,"Sensis Vectors ALL")))</f>
        <v>0</v>
      </c>
      <c r="T126" s="256">
        <f ca="1">SUMIF(INDIRECT(ADDRESS(3,9+ROWS(CUT_LIST)+2,,,"Sensis Vectors ALL")):INDIRECT(ADDRESS(3+ROWS(CORR_MATRIX)-1,9+ROWS(CUT_LIST)+2,,,"Sensis Vectors ALL")),"YC"&amp;$H126&amp;T$1,INDIRECT(ADDRESS(3,$I126,,,"Sensis Vectors ALL")):INDIRECT(ADDRESS(3+ROWS(CORR_MATRIX)-1,$I126,,,"Sensis Vectors ALL")))</f>
        <v>0</v>
      </c>
      <c r="U126" s="256">
        <f ca="1">SUMIF(INDIRECT(ADDRESS(3,9+ROWS(CUT_LIST)+2,,,"Sensis Vectors ALL")):INDIRECT(ADDRESS(3+ROWS(CORR_MATRIX)-1,9+ROWS(CUT_LIST)+2,,,"Sensis Vectors ALL")),"YC"&amp;$H126&amp;U$1,INDIRECT(ADDRESS(3,$I126,,,"Sensis Vectors ALL")):INDIRECT(ADDRESS(3+ROWS(CORR_MATRIX)-1,$I126,,,"Sensis Vectors ALL")))</f>
        <v>0</v>
      </c>
      <c r="V126" s="256">
        <f ca="1">SUMIF(INDIRECT(ADDRESS(3,9+ROWS(CUT_LIST)+2,,,"Sensis Vectors ALL")):INDIRECT(ADDRESS(3+ROWS(CORR_MATRIX)-1,9+ROWS(CUT_LIST)+2,,,"Sensis Vectors ALL")),"YC"&amp;$H126&amp;V$1,INDIRECT(ADDRESS(3,$I126,,,"Sensis Vectors ALL")):INDIRECT(ADDRESS(3+ROWS(CORR_MATRIX)-1,$I126,,,"Sensis Vectors ALL")))</f>
        <v>0</v>
      </c>
    </row>
    <row r="127" spans="1:22" x14ac:dyDescent="0.2">
      <c r="A127" s="63">
        <v>48</v>
      </c>
      <c r="B127" s="63"/>
      <c r="C127" s="63"/>
      <c r="D127" s="63" t="s">
        <v>292</v>
      </c>
      <c r="E127" s="63"/>
      <c r="F127" s="63"/>
      <c r="G127" s="63"/>
      <c r="H127" s="63" t="s">
        <v>16</v>
      </c>
      <c r="I127" s="63">
        <f t="shared" si="4"/>
        <v>58</v>
      </c>
      <c r="J127" s="63" t="str">
        <f t="shared" si="5"/>
        <v>48USD</v>
      </c>
      <c r="K127" s="256">
        <f ca="1">SUMIF(INDIRECT(ADDRESS(3,9+ROWS(CUT_LIST)+2,,,"Sensis Vectors ALL")):INDIRECT(ADDRESS(3+ROWS(CORR_MATRIX)-1,9+ROWS(CUT_LIST)+2,,,"Sensis Vectors ALL")),"YC"&amp;$H127&amp;K$1,INDIRECT(ADDRESS(3,$I127,,,"Sensis Vectors ALL")):INDIRECT(ADDRESS(3+ROWS(CORR_MATRIX)-1,$I127,,,"Sensis Vectors ALL")))</f>
        <v>0</v>
      </c>
      <c r="L127" s="256">
        <f ca="1">SUMIF(INDIRECT(ADDRESS(3,9+ROWS(CUT_LIST)+2,,,"Sensis Vectors ALL")):INDIRECT(ADDRESS(3+ROWS(CORR_MATRIX)-1,9+ROWS(CUT_LIST)+2,,,"Sensis Vectors ALL")),"YC"&amp;$H127&amp;L$1,INDIRECT(ADDRESS(3,$I127,,,"Sensis Vectors ALL")):INDIRECT(ADDRESS(3+ROWS(CORR_MATRIX)-1,$I127,,,"Sensis Vectors ALL")))</f>
        <v>0</v>
      </c>
      <c r="M127" s="256">
        <f ca="1">SUMIF(INDIRECT(ADDRESS(3,9+ROWS(CUT_LIST)+2,,,"Sensis Vectors ALL")):INDIRECT(ADDRESS(3+ROWS(CORR_MATRIX)-1,9+ROWS(CUT_LIST)+2,,,"Sensis Vectors ALL")),"YC"&amp;$H127&amp;M$1,INDIRECT(ADDRESS(3,$I127,,,"Sensis Vectors ALL")):INDIRECT(ADDRESS(3+ROWS(CORR_MATRIX)-1,$I127,,,"Sensis Vectors ALL")))</f>
        <v>0</v>
      </c>
      <c r="N127" s="256">
        <f ca="1">SUMIF(INDIRECT(ADDRESS(3,9+ROWS(CUT_LIST)+2,,,"Sensis Vectors ALL")):INDIRECT(ADDRESS(3+ROWS(CORR_MATRIX)-1,9+ROWS(CUT_LIST)+2,,,"Sensis Vectors ALL")),"YC"&amp;$H127&amp;N$1,INDIRECT(ADDRESS(3,$I127,,,"Sensis Vectors ALL")):INDIRECT(ADDRESS(3+ROWS(CORR_MATRIX)-1,$I127,,,"Sensis Vectors ALL")))</f>
        <v>0</v>
      </c>
      <c r="O127" s="256">
        <f ca="1">SUMIF(INDIRECT(ADDRESS(3,9+ROWS(CUT_LIST)+2,,,"Sensis Vectors ALL")):INDIRECT(ADDRESS(3+ROWS(CORR_MATRIX)-1,9+ROWS(CUT_LIST)+2,,,"Sensis Vectors ALL")),"YC"&amp;$H127&amp;O$1,INDIRECT(ADDRESS(3,$I127,,,"Sensis Vectors ALL")):INDIRECT(ADDRESS(3+ROWS(CORR_MATRIX)-1,$I127,,,"Sensis Vectors ALL")))</f>
        <v>0</v>
      </c>
      <c r="P127" s="256">
        <f ca="1">SUMIF(INDIRECT(ADDRESS(3,9+ROWS(CUT_LIST)+2,,,"Sensis Vectors ALL")):INDIRECT(ADDRESS(3+ROWS(CORR_MATRIX)-1,9+ROWS(CUT_LIST)+2,,,"Sensis Vectors ALL")),"YC"&amp;$H127&amp;P$1,INDIRECT(ADDRESS(3,$I127,,,"Sensis Vectors ALL")):INDIRECT(ADDRESS(3+ROWS(CORR_MATRIX)-1,$I127,,,"Sensis Vectors ALL")))</f>
        <v>0</v>
      </c>
      <c r="Q127" s="256">
        <f ca="1">SUMIF(INDIRECT(ADDRESS(3,9+ROWS(CUT_LIST)+2,,,"Sensis Vectors ALL")):INDIRECT(ADDRESS(3+ROWS(CORR_MATRIX)-1,9+ROWS(CUT_LIST)+2,,,"Sensis Vectors ALL")),"YC"&amp;$H127&amp;Q$1,INDIRECT(ADDRESS(3,$I127,,,"Sensis Vectors ALL")):INDIRECT(ADDRESS(3+ROWS(CORR_MATRIX)-1,$I127,,,"Sensis Vectors ALL")))</f>
        <v>0</v>
      </c>
      <c r="R127" s="256">
        <f ca="1">SUMIF(INDIRECT(ADDRESS(3,9+ROWS(CUT_LIST)+2,,,"Sensis Vectors ALL")):INDIRECT(ADDRESS(3+ROWS(CORR_MATRIX)-1,9+ROWS(CUT_LIST)+2,,,"Sensis Vectors ALL")),"YC"&amp;$H127&amp;R$1,INDIRECT(ADDRESS(3,$I127,,,"Sensis Vectors ALL")):INDIRECT(ADDRESS(3+ROWS(CORR_MATRIX)-1,$I127,,,"Sensis Vectors ALL")))</f>
        <v>0</v>
      </c>
      <c r="S127" s="256">
        <f ca="1">SUMIF(INDIRECT(ADDRESS(3,9+ROWS(CUT_LIST)+2,,,"Sensis Vectors ALL")):INDIRECT(ADDRESS(3+ROWS(CORR_MATRIX)-1,9+ROWS(CUT_LIST)+2,,,"Sensis Vectors ALL")),"YC"&amp;$H127&amp;S$1,INDIRECT(ADDRESS(3,$I127,,,"Sensis Vectors ALL")):INDIRECT(ADDRESS(3+ROWS(CORR_MATRIX)-1,$I127,,,"Sensis Vectors ALL")))</f>
        <v>0</v>
      </c>
      <c r="T127" s="256">
        <f ca="1">SUMIF(INDIRECT(ADDRESS(3,9+ROWS(CUT_LIST)+2,,,"Sensis Vectors ALL")):INDIRECT(ADDRESS(3+ROWS(CORR_MATRIX)-1,9+ROWS(CUT_LIST)+2,,,"Sensis Vectors ALL")),"YC"&amp;$H127&amp;T$1,INDIRECT(ADDRESS(3,$I127,,,"Sensis Vectors ALL")):INDIRECT(ADDRESS(3+ROWS(CORR_MATRIX)-1,$I127,,,"Sensis Vectors ALL")))</f>
        <v>0</v>
      </c>
      <c r="U127" s="256">
        <f ca="1">SUMIF(INDIRECT(ADDRESS(3,9+ROWS(CUT_LIST)+2,,,"Sensis Vectors ALL")):INDIRECT(ADDRESS(3+ROWS(CORR_MATRIX)-1,9+ROWS(CUT_LIST)+2,,,"Sensis Vectors ALL")),"YC"&amp;$H127&amp;U$1,INDIRECT(ADDRESS(3,$I127,,,"Sensis Vectors ALL")):INDIRECT(ADDRESS(3+ROWS(CORR_MATRIX)-1,$I127,,,"Sensis Vectors ALL")))</f>
        <v>0</v>
      </c>
      <c r="V127" s="256">
        <f ca="1">SUMIF(INDIRECT(ADDRESS(3,9+ROWS(CUT_LIST)+2,,,"Sensis Vectors ALL")):INDIRECT(ADDRESS(3+ROWS(CORR_MATRIX)-1,9+ROWS(CUT_LIST)+2,,,"Sensis Vectors ALL")),"YC"&amp;$H127&amp;V$1,INDIRECT(ADDRESS(3,$I127,,,"Sensis Vectors ALL")):INDIRECT(ADDRESS(3+ROWS(CORR_MATRIX)-1,$I127,,,"Sensis Vectors ALL")))</f>
        <v>0</v>
      </c>
    </row>
    <row r="128" spans="1:22" x14ac:dyDescent="0.2">
      <c r="A128" s="31">
        <v>52</v>
      </c>
      <c r="B128" s="62">
        <v>5</v>
      </c>
      <c r="C128" s="66" t="s">
        <v>147</v>
      </c>
      <c r="D128" s="66" t="s">
        <v>293</v>
      </c>
      <c r="E128" s="66" t="s">
        <v>173</v>
      </c>
      <c r="F128" s="66" t="s">
        <v>179</v>
      </c>
      <c r="G128" s="95">
        <v>929</v>
      </c>
      <c r="H128" s="73" t="s">
        <v>24</v>
      </c>
      <c r="I128">
        <f t="shared" si="4"/>
        <v>61</v>
      </c>
      <c r="J128" t="str">
        <f t="shared" si="5"/>
        <v>52ALL</v>
      </c>
      <c r="K128" s="257">
        <f ca="1">SUMIF(INDIRECT(ADDRESS(3,9+ROWS(CUT_LIST)+1,,,"Sensis Vectors ALL")):INDIRECT(ADDRESS(3+ROWS(CORR_MATRIX)-1,9+ROWS(CUT_LIST)+1,,,"Sensis Vectors ALL")),"YC"&amp;K$1,INDIRECT(ADDRESS(3,$I128,,,"Sensis Vectors ALL")):INDIRECT(ADDRESS(3+ROWS(CORR_MATRIX)-1,$I128,,,"Sensis Vectors ALL")))</f>
        <v>0</v>
      </c>
      <c r="L128" s="257">
        <f ca="1">SUMIF(INDIRECT(ADDRESS(3,9+ROWS(CUT_LIST)+1,,,"Sensis Vectors ALL")):INDIRECT(ADDRESS(3+ROWS(CORR_MATRIX)-1,9+ROWS(CUT_LIST)+1,,,"Sensis Vectors ALL")),"YC"&amp;L$1,INDIRECT(ADDRESS(3,$I128,,,"Sensis Vectors ALL")):INDIRECT(ADDRESS(3+ROWS(CORR_MATRIX)-1,$I128,,,"Sensis Vectors ALL")))</f>
        <v>0</v>
      </c>
      <c r="M128" s="257">
        <f ca="1">SUMIF(INDIRECT(ADDRESS(3,9+ROWS(CUT_LIST)+1,,,"Sensis Vectors ALL")):INDIRECT(ADDRESS(3+ROWS(CORR_MATRIX)-1,9+ROWS(CUT_LIST)+1,,,"Sensis Vectors ALL")),"YC"&amp;M$1,INDIRECT(ADDRESS(3,$I128,,,"Sensis Vectors ALL")):INDIRECT(ADDRESS(3+ROWS(CORR_MATRIX)-1,$I128,,,"Sensis Vectors ALL")))</f>
        <v>0</v>
      </c>
      <c r="N128" s="257">
        <f ca="1">SUMIF(INDIRECT(ADDRESS(3,9+ROWS(CUT_LIST)+1,,,"Sensis Vectors ALL")):INDIRECT(ADDRESS(3+ROWS(CORR_MATRIX)-1,9+ROWS(CUT_LIST)+1,,,"Sensis Vectors ALL")),"YC"&amp;N$1,INDIRECT(ADDRESS(3,$I128,,,"Sensis Vectors ALL")):INDIRECT(ADDRESS(3+ROWS(CORR_MATRIX)-1,$I128,,,"Sensis Vectors ALL")))</f>
        <v>0</v>
      </c>
      <c r="O128" s="257">
        <f ca="1">SUMIF(INDIRECT(ADDRESS(3,9+ROWS(CUT_LIST)+1,,,"Sensis Vectors ALL")):INDIRECT(ADDRESS(3+ROWS(CORR_MATRIX)-1,9+ROWS(CUT_LIST)+1,,,"Sensis Vectors ALL")),"YC"&amp;O$1,INDIRECT(ADDRESS(3,$I128,,,"Sensis Vectors ALL")):INDIRECT(ADDRESS(3+ROWS(CORR_MATRIX)-1,$I128,,,"Sensis Vectors ALL")))</f>
        <v>0</v>
      </c>
      <c r="P128" s="257">
        <f ca="1">SUMIF(INDIRECT(ADDRESS(3,9+ROWS(CUT_LIST)+1,,,"Sensis Vectors ALL")):INDIRECT(ADDRESS(3+ROWS(CORR_MATRIX)-1,9+ROWS(CUT_LIST)+1,,,"Sensis Vectors ALL")),"YC"&amp;P$1,INDIRECT(ADDRESS(3,$I128,,,"Sensis Vectors ALL")):INDIRECT(ADDRESS(3+ROWS(CORR_MATRIX)-1,$I128,,,"Sensis Vectors ALL")))</f>
        <v>0</v>
      </c>
      <c r="Q128" s="257">
        <f ca="1">SUMIF(INDIRECT(ADDRESS(3,9+ROWS(CUT_LIST)+1,,,"Sensis Vectors ALL")):INDIRECT(ADDRESS(3+ROWS(CORR_MATRIX)-1,9+ROWS(CUT_LIST)+1,,,"Sensis Vectors ALL")),"YC"&amp;Q$1,INDIRECT(ADDRESS(3,$I128,,,"Sensis Vectors ALL")):INDIRECT(ADDRESS(3+ROWS(CORR_MATRIX)-1,$I128,,,"Sensis Vectors ALL")))</f>
        <v>0</v>
      </c>
      <c r="R128" s="257">
        <f ca="1">SUMIF(INDIRECT(ADDRESS(3,9+ROWS(CUT_LIST)+1,,,"Sensis Vectors ALL")):INDIRECT(ADDRESS(3+ROWS(CORR_MATRIX)-1,9+ROWS(CUT_LIST)+1,,,"Sensis Vectors ALL")),"YC"&amp;R$1,INDIRECT(ADDRESS(3,$I128,,,"Sensis Vectors ALL")):INDIRECT(ADDRESS(3+ROWS(CORR_MATRIX)-1,$I128,,,"Sensis Vectors ALL")))</f>
        <v>0</v>
      </c>
      <c r="S128" s="257">
        <f ca="1">SUMIF(INDIRECT(ADDRESS(3,9+ROWS(CUT_LIST)+1,,,"Sensis Vectors ALL")):INDIRECT(ADDRESS(3+ROWS(CORR_MATRIX)-1,9+ROWS(CUT_LIST)+1,,,"Sensis Vectors ALL")),"YC"&amp;S$1,INDIRECT(ADDRESS(3,$I128,,,"Sensis Vectors ALL")):INDIRECT(ADDRESS(3+ROWS(CORR_MATRIX)-1,$I128,,,"Sensis Vectors ALL")))</f>
        <v>0</v>
      </c>
      <c r="T128" s="257">
        <f ca="1">SUMIF(INDIRECT(ADDRESS(3,9+ROWS(CUT_LIST)+1,,,"Sensis Vectors ALL")):INDIRECT(ADDRESS(3+ROWS(CORR_MATRIX)-1,9+ROWS(CUT_LIST)+1,,,"Sensis Vectors ALL")),"YC"&amp;T$1,INDIRECT(ADDRESS(3,$I128,,,"Sensis Vectors ALL")):INDIRECT(ADDRESS(3+ROWS(CORR_MATRIX)-1,$I128,,,"Sensis Vectors ALL")))</f>
        <v>0</v>
      </c>
      <c r="U128" s="257">
        <f ca="1">SUMIF(INDIRECT(ADDRESS(3,9+ROWS(CUT_LIST)+1,,,"Sensis Vectors ALL")):INDIRECT(ADDRESS(3+ROWS(CORR_MATRIX)-1,9+ROWS(CUT_LIST)+1,,,"Sensis Vectors ALL")),"YC"&amp;U$1,INDIRECT(ADDRESS(3,$I128,,,"Sensis Vectors ALL")):INDIRECT(ADDRESS(3+ROWS(CORR_MATRIX)-1,$I128,,,"Sensis Vectors ALL")))</f>
        <v>0</v>
      </c>
      <c r="V128" s="257">
        <f ca="1">SUMIF(INDIRECT(ADDRESS(3,9+ROWS(CUT_LIST)+1,,,"Sensis Vectors ALL")):INDIRECT(ADDRESS(3+ROWS(CORR_MATRIX)-1,9+ROWS(CUT_LIST)+1,,,"Sensis Vectors ALL")),"YC"&amp;V$1,INDIRECT(ADDRESS(3,$I128,,,"Sensis Vectors ALL")):INDIRECT(ADDRESS(3+ROWS(CORR_MATRIX)-1,$I128,,,"Sensis Vectors ALL")))</f>
        <v>0</v>
      </c>
    </row>
    <row r="129" spans="1:22" x14ac:dyDescent="0.2">
      <c r="A129" s="63">
        <v>52</v>
      </c>
      <c r="B129" s="63"/>
      <c r="C129" s="63"/>
      <c r="D129" s="63" t="s">
        <v>293</v>
      </c>
      <c r="E129" s="63"/>
      <c r="F129" s="63"/>
      <c r="G129" s="63"/>
      <c r="H129" s="63" t="s">
        <v>32</v>
      </c>
      <c r="I129" s="63">
        <f t="shared" si="4"/>
        <v>61</v>
      </c>
      <c r="J129" s="63" t="str">
        <f t="shared" si="5"/>
        <v>52AUD</v>
      </c>
      <c r="K129" s="256">
        <f ca="1">SUMIF(INDIRECT(ADDRESS(3,9+ROWS(CUT_LIST)+2,,,"Sensis Vectors ALL")):INDIRECT(ADDRESS(3+ROWS(CORR_MATRIX)-1,9+ROWS(CUT_LIST)+2,,,"Sensis Vectors ALL")),"YC"&amp;$H129&amp;K$1,INDIRECT(ADDRESS(3,$I129,,,"Sensis Vectors ALL")):INDIRECT(ADDRESS(3+ROWS(CORR_MATRIX)-1,$I129,,,"Sensis Vectors ALL")))</f>
        <v>0</v>
      </c>
      <c r="L129" s="256">
        <f ca="1">SUMIF(INDIRECT(ADDRESS(3,9+ROWS(CUT_LIST)+2,,,"Sensis Vectors ALL")):INDIRECT(ADDRESS(3+ROWS(CORR_MATRIX)-1,9+ROWS(CUT_LIST)+2,,,"Sensis Vectors ALL")),"YC"&amp;$H129&amp;L$1,INDIRECT(ADDRESS(3,$I129,,,"Sensis Vectors ALL")):INDIRECT(ADDRESS(3+ROWS(CORR_MATRIX)-1,$I129,,,"Sensis Vectors ALL")))</f>
        <v>0</v>
      </c>
      <c r="M129" s="256">
        <f ca="1">SUMIF(INDIRECT(ADDRESS(3,9+ROWS(CUT_LIST)+2,,,"Sensis Vectors ALL")):INDIRECT(ADDRESS(3+ROWS(CORR_MATRIX)-1,9+ROWS(CUT_LIST)+2,,,"Sensis Vectors ALL")),"YC"&amp;$H129&amp;M$1,INDIRECT(ADDRESS(3,$I129,,,"Sensis Vectors ALL")):INDIRECT(ADDRESS(3+ROWS(CORR_MATRIX)-1,$I129,,,"Sensis Vectors ALL")))</f>
        <v>0</v>
      </c>
      <c r="N129" s="256">
        <f ca="1">SUMIF(INDIRECT(ADDRESS(3,9+ROWS(CUT_LIST)+2,,,"Sensis Vectors ALL")):INDIRECT(ADDRESS(3+ROWS(CORR_MATRIX)-1,9+ROWS(CUT_LIST)+2,,,"Sensis Vectors ALL")),"YC"&amp;$H129&amp;N$1,INDIRECT(ADDRESS(3,$I129,,,"Sensis Vectors ALL")):INDIRECT(ADDRESS(3+ROWS(CORR_MATRIX)-1,$I129,,,"Sensis Vectors ALL")))</f>
        <v>0</v>
      </c>
      <c r="O129" s="256">
        <f ca="1">SUMIF(INDIRECT(ADDRESS(3,9+ROWS(CUT_LIST)+2,,,"Sensis Vectors ALL")):INDIRECT(ADDRESS(3+ROWS(CORR_MATRIX)-1,9+ROWS(CUT_LIST)+2,,,"Sensis Vectors ALL")),"YC"&amp;$H129&amp;O$1,INDIRECT(ADDRESS(3,$I129,,,"Sensis Vectors ALL")):INDIRECT(ADDRESS(3+ROWS(CORR_MATRIX)-1,$I129,,,"Sensis Vectors ALL")))</f>
        <v>0</v>
      </c>
      <c r="P129" s="256">
        <f ca="1">SUMIF(INDIRECT(ADDRESS(3,9+ROWS(CUT_LIST)+2,,,"Sensis Vectors ALL")):INDIRECT(ADDRESS(3+ROWS(CORR_MATRIX)-1,9+ROWS(CUT_LIST)+2,,,"Sensis Vectors ALL")),"YC"&amp;$H129&amp;P$1,INDIRECT(ADDRESS(3,$I129,,,"Sensis Vectors ALL")):INDIRECT(ADDRESS(3+ROWS(CORR_MATRIX)-1,$I129,,,"Sensis Vectors ALL")))</f>
        <v>0</v>
      </c>
      <c r="Q129" s="256">
        <f ca="1">SUMIF(INDIRECT(ADDRESS(3,9+ROWS(CUT_LIST)+2,,,"Sensis Vectors ALL")):INDIRECT(ADDRESS(3+ROWS(CORR_MATRIX)-1,9+ROWS(CUT_LIST)+2,,,"Sensis Vectors ALL")),"YC"&amp;$H129&amp;Q$1,INDIRECT(ADDRESS(3,$I129,,,"Sensis Vectors ALL")):INDIRECT(ADDRESS(3+ROWS(CORR_MATRIX)-1,$I129,,,"Sensis Vectors ALL")))</f>
        <v>0</v>
      </c>
      <c r="R129" s="256">
        <f ca="1">SUMIF(INDIRECT(ADDRESS(3,9+ROWS(CUT_LIST)+2,,,"Sensis Vectors ALL")):INDIRECT(ADDRESS(3+ROWS(CORR_MATRIX)-1,9+ROWS(CUT_LIST)+2,,,"Sensis Vectors ALL")),"YC"&amp;$H129&amp;R$1,INDIRECT(ADDRESS(3,$I129,,,"Sensis Vectors ALL")):INDIRECT(ADDRESS(3+ROWS(CORR_MATRIX)-1,$I129,,,"Sensis Vectors ALL")))</f>
        <v>0</v>
      </c>
      <c r="S129" s="256">
        <f ca="1">SUMIF(INDIRECT(ADDRESS(3,9+ROWS(CUT_LIST)+2,,,"Sensis Vectors ALL")):INDIRECT(ADDRESS(3+ROWS(CORR_MATRIX)-1,9+ROWS(CUT_LIST)+2,,,"Sensis Vectors ALL")),"YC"&amp;$H129&amp;S$1,INDIRECT(ADDRESS(3,$I129,,,"Sensis Vectors ALL")):INDIRECT(ADDRESS(3+ROWS(CORR_MATRIX)-1,$I129,,,"Sensis Vectors ALL")))</f>
        <v>0</v>
      </c>
      <c r="T129" s="256">
        <f ca="1">SUMIF(INDIRECT(ADDRESS(3,9+ROWS(CUT_LIST)+2,,,"Sensis Vectors ALL")):INDIRECT(ADDRESS(3+ROWS(CORR_MATRIX)-1,9+ROWS(CUT_LIST)+2,,,"Sensis Vectors ALL")),"YC"&amp;$H129&amp;T$1,INDIRECT(ADDRESS(3,$I129,,,"Sensis Vectors ALL")):INDIRECT(ADDRESS(3+ROWS(CORR_MATRIX)-1,$I129,,,"Sensis Vectors ALL")))</f>
        <v>0</v>
      </c>
      <c r="U129" s="256">
        <f ca="1">SUMIF(INDIRECT(ADDRESS(3,9+ROWS(CUT_LIST)+2,,,"Sensis Vectors ALL")):INDIRECT(ADDRESS(3+ROWS(CORR_MATRIX)-1,9+ROWS(CUT_LIST)+2,,,"Sensis Vectors ALL")),"YC"&amp;$H129&amp;U$1,INDIRECT(ADDRESS(3,$I129,,,"Sensis Vectors ALL")):INDIRECT(ADDRESS(3+ROWS(CORR_MATRIX)-1,$I129,,,"Sensis Vectors ALL")))</f>
        <v>0</v>
      </c>
      <c r="V129" s="256">
        <f ca="1">SUMIF(INDIRECT(ADDRESS(3,9+ROWS(CUT_LIST)+2,,,"Sensis Vectors ALL")):INDIRECT(ADDRESS(3+ROWS(CORR_MATRIX)-1,9+ROWS(CUT_LIST)+2,,,"Sensis Vectors ALL")),"YC"&amp;$H129&amp;V$1,INDIRECT(ADDRESS(3,$I129,,,"Sensis Vectors ALL")):INDIRECT(ADDRESS(3+ROWS(CORR_MATRIX)-1,$I129,,,"Sensis Vectors ALL")))</f>
        <v>0</v>
      </c>
    </row>
    <row r="130" spans="1:22" x14ac:dyDescent="0.2">
      <c r="A130" s="63">
        <v>52</v>
      </c>
      <c r="B130" s="63"/>
      <c r="C130" s="63"/>
      <c r="D130" s="63" t="s">
        <v>293</v>
      </c>
      <c r="E130" s="63"/>
      <c r="F130" s="63"/>
      <c r="G130" s="63"/>
      <c r="H130" s="63" t="s">
        <v>9</v>
      </c>
      <c r="I130" s="63">
        <f t="shared" ref="I130:I193" si="6">VLOOKUP($A130,FINAL_FIGURES,20,0)</f>
        <v>61</v>
      </c>
      <c r="J130" s="63" t="str">
        <f t="shared" si="5"/>
        <v>52CAD</v>
      </c>
      <c r="K130" s="256">
        <f ca="1">SUMIF(INDIRECT(ADDRESS(3,9+ROWS(CUT_LIST)+2,,,"Sensis Vectors ALL")):INDIRECT(ADDRESS(3+ROWS(CORR_MATRIX)-1,9+ROWS(CUT_LIST)+2,,,"Sensis Vectors ALL")),"YC"&amp;$H130&amp;K$1,INDIRECT(ADDRESS(3,$I130,,,"Sensis Vectors ALL")):INDIRECT(ADDRESS(3+ROWS(CORR_MATRIX)-1,$I130,,,"Sensis Vectors ALL")))</f>
        <v>0</v>
      </c>
      <c r="L130" s="256">
        <f ca="1">SUMIF(INDIRECT(ADDRESS(3,9+ROWS(CUT_LIST)+2,,,"Sensis Vectors ALL")):INDIRECT(ADDRESS(3+ROWS(CORR_MATRIX)-1,9+ROWS(CUT_LIST)+2,,,"Sensis Vectors ALL")),"YC"&amp;$H130&amp;L$1,INDIRECT(ADDRESS(3,$I130,,,"Sensis Vectors ALL")):INDIRECT(ADDRESS(3+ROWS(CORR_MATRIX)-1,$I130,,,"Sensis Vectors ALL")))</f>
        <v>0</v>
      </c>
      <c r="M130" s="256">
        <f ca="1">SUMIF(INDIRECT(ADDRESS(3,9+ROWS(CUT_LIST)+2,,,"Sensis Vectors ALL")):INDIRECT(ADDRESS(3+ROWS(CORR_MATRIX)-1,9+ROWS(CUT_LIST)+2,,,"Sensis Vectors ALL")),"YC"&amp;$H130&amp;M$1,INDIRECT(ADDRESS(3,$I130,,,"Sensis Vectors ALL")):INDIRECT(ADDRESS(3+ROWS(CORR_MATRIX)-1,$I130,,,"Sensis Vectors ALL")))</f>
        <v>0</v>
      </c>
      <c r="N130" s="256">
        <f ca="1">SUMIF(INDIRECT(ADDRESS(3,9+ROWS(CUT_LIST)+2,,,"Sensis Vectors ALL")):INDIRECT(ADDRESS(3+ROWS(CORR_MATRIX)-1,9+ROWS(CUT_LIST)+2,,,"Sensis Vectors ALL")),"YC"&amp;$H130&amp;N$1,INDIRECT(ADDRESS(3,$I130,,,"Sensis Vectors ALL")):INDIRECT(ADDRESS(3+ROWS(CORR_MATRIX)-1,$I130,,,"Sensis Vectors ALL")))</f>
        <v>0</v>
      </c>
      <c r="O130" s="256">
        <f ca="1">SUMIF(INDIRECT(ADDRESS(3,9+ROWS(CUT_LIST)+2,,,"Sensis Vectors ALL")):INDIRECT(ADDRESS(3+ROWS(CORR_MATRIX)-1,9+ROWS(CUT_LIST)+2,,,"Sensis Vectors ALL")),"YC"&amp;$H130&amp;O$1,INDIRECT(ADDRESS(3,$I130,,,"Sensis Vectors ALL")):INDIRECT(ADDRESS(3+ROWS(CORR_MATRIX)-1,$I130,,,"Sensis Vectors ALL")))</f>
        <v>0</v>
      </c>
      <c r="P130" s="256">
        <f ca="1">SUMIF(INDIRECT(ADDRESS(3,9+ROWS(CUT_LIST)+2,,,"Sensis Vectors ALL")):INDIRECT(ADDRESS(3+ROWS(CORR_MATRIX)-1,9+ROWS(CUT_LIST)+2,,,"Sensis Vectors ALL")),"YC"&amp;$H130&amp;P$1,INDIRECT(ADDRESS(3,$I130,,,"Sensis Vectors ALL")):INDIRECT(ADDRESS(3+ROWS(CORR_MATRIX)-1,$I130,,,"Sensis Vectors ALL")))</f>
        <v>0</v>
      </c>
      <c r="Q130" s="256">
        <f ca="1">SUMIF(INDIRECT(ADDRESS(3,9+ROWS(CUT_LIST)+2,,,"Sensis Vectors ALL")):INDIRECT(ADDRESS(3+ROWS(CORR_MATRIX)-1,9+ROWS(CUT_LIST)+2,,,"Sensis Vectors ALL")),"YC"&amp;$H130&amp;Q$1,INDIRECT(ADDRESS(3,$I130,,,"Sensis Vectors ALL")):INDIRECT(ADDRESS(3+ROWS(CORR_MATRIX)-1,$I130,,,"Sensis Vectors ALL")))</f>
        <v>0</v>
      </c>
      <c r="R130" s="256">
        <f ca="1">SUMIF(INDIRECT(ADDRESS(3,9+ROWS(CUT_LIST)+2,,,"Sensis Vectors ALL")):INDIRECT(ADDRESS(3+ROWS(CORR_MATRIX)-1,9+ROWS(CUT_LIST)+2,,,"Sensis Vectors ALL")),"YC"&amp;$H130&amp;R$1,INDIRECT(ADDRESS(3,$I130,,,"Sensis Vectors ALL")):INDIRECT(ADDRESS(3+ROWS(CORR_MATRIX)-1,$I130,,,"Sensis Vectors ALL")))</f>
        <v>0</v>
      </c>
      <c r="S130" s="256">
        <f ca="1">SUMIF(INDIRECT(ADDRESS(3,9+ROWS(CUT_LIST)+2,,,"Sensis Vectors ALL")):INDIRECT(ADDRESS(3+ROWS(CORR_MATRIX)-1,9+ROWS(CUT_LIST)+2,,,"Sensis Vectors ALL")),"YC"&amp;$H130&amp;S$1,INDIRECT(ADDRESS(3,$I130,,,"Sensis Vectors ALL")):INDIRECT(ADDRESS(3+ROWS(CORR_MATRIX)-1,$I130,,,"Sensis Vectors ALL")))</f>
        <v>0</v>
      </c>
      <c r="T130" s="256">
        <f ca="1">SUMIF(INDIRECT(ADDRESS(3,9+ROWS(CUT_LIST)+2,,,"Sensis Vectors ALL")):INDIRECT(ADDRESS(3+ROWS(CORR_MATRIX)-1,9+ROWS(CUT_LIST)+2,,,"Sensis Vectors ALL")),"YC"&amp;$H130&amp;T$1,INDIRECT(ADDRESS(3,$I130,,,"Sensis Vectors ALL")):INDIRECT(ADDRESS(3+ROWS(CORR_MATRIX)-1,$I130,,,"Sensis Vectors ALL")))</f>
        <v>0</v>
      </c>
      <c r="U130" s="256">
        <f ca="1">SUMIF(INDIRECT(ADDRESS(3,9+ROWS(CUT_LIST)+2,,,"Sensis Vectors ALL")):INDIRECT(ADDRESS(3+ROWS(CORR_MATRIX)-1,9+ROWS(CUT_LIST)+2,,,"Sensis Vectors ALL")),"YC"&amp;$H130&amp;U$1,INDIRECT(ADDRESS(3,$I130,,,"Sensis Vectors ALL")):INDIRECT(ADDRESS(3+ROWS(CORR_MATRIX)-1,$I130,,,"Sensis Vectors ALL")))</f>
        <v>0</v>
      </c>
      <c r="V130" s="256">
        <f ca="1">SUMIF(INDIRECT(ADDRESS(3,9+ROWS(CUT_LIST)+2,,,"Sensis Vectors ALL")):INDIRECT(ADDRESS(3+ROWS(CORR_MATRIX)-1,9+ROWS(CUT_LIST)+2,,,"Sensis Vectors ALL")),"YC"&amp;$H130&amp;V$1,INDIRECT(ADDRESS(3,$I130,,,"Sensis Vectors ALL")):INDIRECT(ADDRESS(3+ROWS(CORR_MATRIX)-1,$I130,,,"Sensis Vectors ALL")))</f>
        <v>0</v>
      </c>
    </row>
    <row r="131" spans="1:22" x14ac:dyDescent="0.2">
      <c r="A131" s="63">
        <v>52</v>
      </c>
      <c r="B131" s="63"/>
      <c r="C131" s="63"/>
      <c r="D131" s="63" t="s">
        <v>293</v>
      </c>
      <c r="E131" s="63"/>
      <c r="F131" s="63"/>
      <c r="G131" s="63"/>
      <c r="H131" s="63" t="s">
        <v>18</v>
      </c>
      <c r="I131" s="63">
        <f t="shared" si="6"/>
        <v>61</v>
      </c>
      <c r="J131" s="63" t="str">
        <f t="shared" ref="J131:J194" si="7">$A131&amp;$H131</f>
        <v>52EUR</v>
      </c>
      <c r="K131" s="256">
        <f ca="1">SUMIF(INDIRECT(ADDRESS(3,9+ROWS(CUT_LIST)+2,,,"Sensis Vectors ALL")):INDIRECT(ADDRESS(3+ROWS(CORR_MATRIX)-1,9+ROWS(CUT_LIST)+2,,,"Sensis Vectors ALL")),"YC"&amp;$H131&amp;K$1,INDIRECT(ADDRESS(3,$I131,,,"Sensis Vectors ALL")):INDIRECT(ADDRESS(3+ROWS(CORR_MATRIX)-1,$I131,,,"Sensis Vectors ALL")))</f>
        <v>0</v>
      </c>
      <c r="L131" s="256">
        <f ca="1">SUMIF(INDIRECT(ADDRESS(3,9+ROWS(CUT_LIST)+2,,,"Sensis Vectors ALL")):INDIRECT(ADDRESS(3+ROWS(CORR_MATRIX)-1,9+ROWS(CUT_LIST)+2,,,"Sensis Vectors ALL")),"YC"&amp;$H131&amp;L$1,INDIRECT(ADDRESS(3,$I131,,,"Sensis Vectors ALL")):INDIRECT(ADDRESS(3+ROWS(CORR_MATRIX)-1,$I131,,,"Sensis Vectors ALL")))</f>
        <v>0</v>
      </c>
      <c r="M131" s="256">
        <f ca="1">SUMIF(INDIRECT(ADDRESS(3,9+ROWS(CUT_LIST)+2,,,"Sensis Vectors ALL")):INDIRECT(ADDRESS(3+ROWS(CORR_MATRIX)-1,9+ROWS(CUT_LIST)+2,,,"Sensis Vectors ALL")),"YC"&amp;$H131&amp;M$1,INDIRECT(ADDRESS(3,$I131,,,"Sensis Vectors ALL")):INDIRECT(ADDRESS(3+ROWS(CORR_MATRIX)-1,$I131,,,"Sensis Vectors ALL")))</f>
        <v>0</v>
      </c>
      <c r="N131" s="256">
        <f ca="1">SUMIF(INDIRECT(ADDRESS(3,9+ROWS(CUT_LIST)+2,,,"Sensis Vectors ALL")):INDIRECT(ADDRESS(3+ROWS(CORR_MATRIX)-1,9+ROWS(CUT_LIST)+2,,,"Sensis Vectors ALL")),"YC"&amp;$H131&amp;N$1,INDIRECT(ADDRESS(3,$I131,,,"Sensis Vectors ALL")):INDIRECT(ADDRESS(3+ROWS(CORR_MATRIX)-1,$I131,,,"Sensis Vectors ALL")))</f>
        <v>0</v>
      </c>
      <c r="O131" s="256">
        <f ca="1">SUMIF(INDIRECT(ADDRESS(3,9+ROWS(CUT_LIST)+2,,,"Sensis Vectors ALL")):INDIRECT(ADDRESS(3+ROWS(CORR_MATRIX)-1,9+ROWS(CUT_LIST)+2,,,"Sensis Vectors ALL")),"YC"&amp;$H131&amp;O$1,INDIRECT(ADDRESS(3,$I131,,,"Sensis Vectors ALL")):INDIRECT(ADDRESS(3+ROWS(CORR_MATRIX)-1,$I131,,,"Sensis Vectors ALL")))</f>
        <v>0</v>
      </c>
      <c r="P131" s="256">
        <f ca="1">SUMIF(INDIRECT(ADDRESS(3,9+ROWS(CUT_LIST)+2,,,"Sensis Vectors ALL")):INDIRECT(ADDRESS(3+ROWS(CORR_MATRIX)-1,9+ROWS(CUT_LIST)+2,,,"Sensis Vectors ALL")),"YC"&amp;$H131&amp;P$1,INDIRECT(ADDRESS(3,$I131,,,"Sensis Vectors ALL")):INDIRECT(ADDRESS(3+ROWS(CORR_MATRIX)-1,$I131,,,"Sensis Vectors ALL")))</f>
        <v>0</v>
      </c>
      <c r="Q131" s="256">
        <f ca="1">SUMIF(INDIRECT(ADDRESS(3,9+ROWS(CUT_LIST)+2,,,"Sensis Vectors ALL")):INDIRECT(ADDRESS(3+ROWS(CORR_MATRIX)-1,9+ROWS(CUT_LIST)+2,,,"Sensis Vectors ALL")),"YC"&amp;$H131&amp;Q$1,INDIRECT(ADDRESS(3,$I131,,,"Sensis Vectors ALL")):INDIRECT(ADDRESS(3+ROWS(CORR_MATRIX)-1,$I131,,,"Sensis Vectors ALL")))</f>
        <v>0</v>
      </c>
      <c r="R131" s="256">
        <f ca="1">SUMIF(INDIRECT(ADDRESS(3,9+ROWS(CUT_LIST)+2,,,"Sensis Vectors ALL")):INDIRECT(ADDRESS(3+ROWS(CORR_MATRIX)-1,9+ROWS(CUT_LIST)+2,,,"Sensis Vectors ALL")),"YC"&amp;$H131&amp;R$1,INDIRECT(ADDRESS(3,$I131,,,"Sensis Vectors ALL")):INDIRECT(ADDRESS(3+ROWS(CORR_MATRIX)-1,$I131,,,"Sensis Vectors ALL")))</f>
        <v>0</v>
      </c>
      <c r="S131" s="256">
        <f ca="1">SUMIF(INDIRECT(ADDRESS(3,9+ROWS(CUT_LIST)+2,,,"Sensis Vectors ALL")):INDIRECT(ADDRESS(3+ROWS(CORR_MATRIX)-1,9+ROWS(CUT_LIST)+2,,,"Sensis Vectors ALL")),"YC"&amp;$H131&amp;S$1,INDIRECT(ADDRESS(3,$I131,,,"Sensis Vectors ALL")):INDIRECT(ADDRESS(3+ROWS(CORR_MATRIX)-1,$I131,,,"Sensis Vectors ALL")))</f>
        <v>0</v>
      </c>
      <c r="T131" s="256">
        <f ca="1">SUMIF(INDIRECT(ADDRESS(3,9+ROWS(CUT_LIST)+2,,,"Sensis Vectors ALL")):INDIRECT(ADDRESS(3+ROWS(CORR_MATRIX)-1,9+ROWS(CUT_LIST)+2,,,"Sensis Vectors ALL")),"YC"&amp;$H131&amp;T$1,INDIRECT(ADDRESS(3,$I131,,,"Sensis Vectors ALL")):INDIRECT(ADDRESS(3+ROWS(CORR_MATRIX)-1,$I131,,,"Sensis Vectors ALL")))</f>
        <v>0</v>
      </c>
      <c r="U131" s="256">
        <f ca="1">SUMIF(INDIRECT(ADDRESS(3,9+ROWS(CUT_LIST)+2,,,"Sensis Vectors ALL")):INDIRECT(ADDRESS(3+ROWS(CORR_MATRIX)-1,9+ROWS(CUT_LIST)+2,,,"Sensis Vectors ALL")),"YC"&amp;$H131&amp;U$1,INDIRECT(ADDRESS(3,$I131,,,"Sensis Vectors ALL")):INDIRECT(ADDRESS(3+ROWS(CORR_MATRIX)-1,$I131,,,"Sensis Vectors ALL")))</f>
        <v>0</v>
      </c>
      <c r="V131" s="256">
        <f ca="1">SUMIF(INDIRECT(ADDRESS(3,9+ROWS(CUT_LIST)+2,,,"Sensis Vectors ALL")):INDIRECT(ADDRESS(3+ROWS(CORR_MATRIX)-1,9+ROWS(CUT_LIST)+2,,,"Sensis Vectors ALL")),"YC"&amp;$H131&amp;V$1,INDIRECT(ADDRESS(3,$I131,,,"Sensis Vectors ALL")):INDIRECT(ADDRESS(3+ROWS(CORR_MATRIX)-1,$I131,,,"Sensis Vectors ALL")))</f>
        <v>0</v>
      </c>
    </row>
    <row r="132" spans="1:22" x14ac:dyDescent="0.2">
      <c r="A132" s="63">
        <v>52</v>
      </c>
      <c r="B132" s="63"/>
      <c r="C132" s="63"/>
      <c r="D132" s="63" t="s">
        <v>293</v>
      </c>
      <c r="E132" s="63"/>
      <c r="F132" s="63"/>
      <c r="G132" s="63"/>
      <c r="H132" s="63" t="s">
        <v>39</v>
      </c>
      <c r="I132" s="63">
        <f t="shared" si="6"/>
        <v>61</v>
      </c>
      <c r="J132" s="63" t="str">
        <f t="shared" si="7"/>
        <v>52GBP</v>
      </c>
      <c r="K132" s="256">
        <f ca="1">SUMIF(INDIRECT(ADDRESS(3,9+ROWS(CUT_LIST)+2,,,"Sensis Vectors ALL")):INDIRECT(ADDRESS(3+ROWS(CORR_MATRIX)-1,9+ROWS(CUT_LIST)+2,,,"Sensis Vectors ALL")),"YC"&amp;$H132&amp;K$1,INDIRECT(ADDRESS(3,$I132,,,"Sensis Vectors ALL")):INDIRECT(ADDRESS(3+ROWS(CORR_MATRIX)-1,$I132,,,"Sensis Vectors ALL")))</f>
        <v>0</v>
      </c>
      <c r="L132" s="256">
        <f ca="1">SUMIF(INDIRECT(ADDRESS(3,9+ROWS(CUT_LIST)+2,,,"Sensis Vectors ALL")):INDIRECT(ADDRESS(3+ROWS(CORR_MATRIX)-1,9+ROWS(CUT_LIST)+2,,,"Sensis Vectors ALL")),"YC"&amp;$H132&amp;L$1,INDIRECT(ADDRESS(3,$I132,,,"Sensis Vectors ALL")):INDIRECT(ADDRESS(3+ROWS(CORR_MATRIX)-1,$I132,,,"Sensis Vectors ALL")))</f>
        <v>0</v>
      </c>
      <c r="M132" s="256">
        <f ca="1">SUMIF(INDIRECT(ADDRESS(3,9+ROWS(CUT_LIST)+2,,,"Sensis Vectors ALL")):INDIRECT(ADDRESS(3+ROWS(CORR_MATRIX)-1,9+ROWS(CUT_LIST)+2,,,"Sensis Vectors ALL")),"YC"&amp;$H132&amp;M$1,INDIRECT(ADDRESS(3,$I132,,,"Sensis Vectors ALL")):INDIRECT(ADDRESS(3+ROWS(CORR_MATRIX)-1,$I132,,,"Sensis Vectors ALL")))</f>
        <v>0</v>
      </c>
      <c r="N132" s="256">
        <f ca="1">SUMIF(INDIRECT(ADDRESS(3,9+ROWS(CUT_LIST)+2,,,"Sensis Vectors ALL")):INDIRECT(ADDRESS(3+ROWS(CORR_MATRIX)-1,9+ROWS(CUT_LIST)+2,,,"Sensis Vectors ALL")),"YC"&amp;$H132&amp;N$1,INDIRECT(ADDRESS(3,$I132,,,"Sensis Vectors ALL")):INDIRECT(ADDRESS(3+ROWS(CORR_MATRIX)-1,$I132,,,"Sensis Vectors ALL")))</f>
        <v>0</v>
      </c>
      <c r="O132" s="256">
        <f ca="1">SUMIF(INDIRECT(ADDRESS(3,9+ROWS(CUT_LIST)+2,,,"Sensis Vectors ALL")):INDIRECT(ADDRESS(3+ROWS(CORR_MATRIX)-1,9+ROWS(CUT_LIST)+2,,,"Sensis Vectors ALL")),"YC"&amp;$H132&amp;O$1,INDIRECT(ADDRESS(3,$I132,,,"Sensis Vectors ALL")):INDIRECT(ADDRESS(3+ROWS(CORR_MATRIX)-1,$I132,,,"Sensis Vectors ALL")))</f>
        <v>0</v>
      </c>
      <c r="P132" s="256">
        <f ca="1">SUMIF(INDIRECT(ADDRESS(3,9+ROWS(CUT_LIST)+2,,,"Sensis Vectors ALL")):INDIRECT(ADDRESS(3+ROWS(CORR_MATRIX)-1,9+ROWS(CUT_LIST)+2,,,"Sensis Vectors ALL")),"YC"&amp;$H132&amp;P$1,INDIRECT(ADDRESS(3,$I132,,,"Sensis Vectors ALL")):INDIRECT(ADDRESS(3+ROWS(CORR_MATRIX)-1,$I132,,,"Sensis Vectors ALL")))</f>
        <v>0</v>
      </c>
      <c r="Q132" s="256">
        <f ca="1">SUMIF(INDIRECT(ADDRESS(3,9+ROWS(CUT_LIST)+2,,,"Sensis Vectors ALL")):INDIRECT(ADDRESS(3+ROWS(CORR_MATRIX)-1,9+ROWS(CUT_LIST)+2,,,"Sensis Vectors ALL")),"YC"&amp;$H132&amp;Q$1,INDIRECT(ADDRESS(3,$I132,,,"Sensis Vectors ALL")):INDIRECT(ADDRESS(3+ROWS(CORR_MATRIX)-1,$I132,,,"Sensis Vectors ALL")))</f>
        <v>0</v>
      </c>
      <c r="R132" s="256">
        <f ca="1">SUMIF(INDIRECT(ADDRESS(3,9+ROWS(CUT_LIST)+2,,,"Sensis Vectors ALL")):INDIRECT(ADDRESS(3+ROWS(CORR_MATRIX)-1,9+ROWS(CUT_LIST)+2,,,"Sensis Vectors ALL")),"YC"&amp;$H132&amp;R$1,INDIRECT(ADDRESS(3,$I132,,,"Sensis Vectors ALL")):INDIRECT(ADDRESS(3+ROWS(CORR_MATRIX)-1,$I132,,,"Sensis Vectors ALL")))</f>
        <v>0</v>
      </c>
      <c r="S132" s="256">
        <f ca="1">SUMIF(INDIRECT(ADDRESS(3,9+ROWS(CUT_LIST)+2,,,"Sensis Vectors ALL")):INDIRECT(ADDRESS(3+ROWS(CORR_MATRIX)-1,9+ROWS(CUT_LIST)+2,,,"Sensis Vectors ALL")),"YC"&amp;$H132&amp;S$1,INDIRECT(ADDRESS(3,$I132,,,"Sensis Vectors ALL")):INDIRECT(ADDRESS(3+ROWS(CORR_MATRIX)-1,$I132,,,"Sensis Vectors ALL")))</f>
        <v>0</v>
      </c>
      <c r="T132" s="256">
        <f ca="1">SUMIF(INDIRECT(ADDRESS(3,9+ROWS(CUT_LIST)+2,,,"Sensis Vectors ALL")):INDIRECT(ADDRESS(3+ROWS(CORR_MATRIX)-1,9+ROWS(CUT_LIST)+2,,,"Sensis Vectors ALL")),"YC"&amp;$H132&amp;T$1,INDIRECT(ADDRESS(3,$I132,,,"Sensis Vectors ALL")):INDIRECT(ADDRESS(3+ROWS(CORR_MATRIX)-1,$I132,,,"Sensis Vectors ALL")))</f>
        <v>0</v>
      </c>
      <c r="U132" s="256">
        <f ca="1">SUMIF(INDIRECT(ADDRESS(3,9+ROWS(CUT_LIST)+2,,,"Sensis Vectors ALL")):INDIRECT(ADDRESS(3+ROWS(CORR_MATRIX)-1,9+ROWS(CUT_LIST)+2,,,"Sensis Vectors ALL")),"YC"&amp;$H132&amp;U$1,INDIRECT(ADDRESS(3,$I132,,,"Sensis Vectors ALL")):INDIRECT(ADDRESS(3+ROWS(CORR_MATRIX)-1,$I132,,,"Sensis Vectors ALL")))</f>
        <v>0</v>
      </c>
      <c r="V132" s="256">
        <f ca="1">SUMIF(INDIRECT(ADDRESS(3,9+ROWS(CUT_LIST)+2,,,"Sensis Vectors ALL")):INDIRECT(ADDRESS(3+ROWS(CORR_MATRIX)-1,9+ROWS(CUT_LIST)+2,,,"Sensis Vectors ALL")),"YC"&amp;$H132&amp;V$1,INDIRECT(ADDRESS(3,$I132,,,"Sensis Vectors ALL")):INDIRECT(ADDRESS(3+ROWS(CORR_MATRIX)-1,$I132,,,"Sensis Vectors ALL")))</f>
        <v>0</v>
      </c>
    </row>
    <row r="133" spans="1:22" x14ac:dyDescent="0.2">
      <c r="A133" s="63">
        <v>52</v>
      </c>
      <c r="B133" s="63"/>
      <c r="C133" s="63"/>
      <c r="D133" s="63" t="s">
        <v>293</v>
      </c>
      <c r="E133" s="63"/>
      <c r="F133" s="63"/>
      <c r="G133" s="63"/>
      <c r="H133" s="63" t="s">
        <v>31</v>
      </c>
      <c r="I133" s="63">
        <f t="shared" si="6"/>
        <v>61</v>
      </c>
      <c r="J133" s="63" t="str">
        <f t="shared" si="7"/>
        <v>52JPY</v>
      </c>
      <c r="K133" s="256">
        <f ca="1">SUMIF(INDIRECT(ADDRESS(3,9+ROWS(CUT_LIST)+2,,,"Sensis Vectors ALL")):INDIRECT(ADDRESS(3+ROWS(CORR_MATRIX)-1,9+ROWS(CUT_LIST)+2,,,"Sensis Vectors ALL")),"YC"&amp;$H133&amp;K$1,INDIRECT(ADDRESS(3,$I133,,,"Sensis Vectors ALL")):INDIRECT(ADDRESS(3+ROWS(CORR_MATRIX)-1,$I133,,,"Sensis Vectors ALL")))</f>
        <v>0</v>
      </c>
      <c r="L133" s="256">
        <f ca="1">SUMIF(INDIRECT(ADDRESS(3,9+ROWS(CUT_LIST)+2,,,"Sensis Vectors ALL")):INDIRECT(ADDRESS(3+ROWS(CORR_MATRIX)-1,9+ROWS(CUT_LIST)+2,,,"Sensis Vectors ALL")),"YC"&amp;$H133&amp;L$1,INDIRECT(ADDRESS(3,$I133,,,"Sensis Vectors ALL")):INDIRECT(ADDRESS(3+ROWS(CORR_MATRIX)-1,$I133,,,"Sensis Vectors ALL")))</f>
        <v>0</v>
      </c>
      <c r="M133" s="256">
        <f ca="1">SUMIF(INDIRECT(ADDRESS(3,9+ROWS(CUT_LIST)+2,,,"Sensis Vectors ALL")):INDIRECT(ADDRESS(3+ROWS(CORR_MATRIX)-1,9+ROWS(CUT_LIST)+2,,,"Sensis Vectors ALL")),"YC"&amp;$H133&amp;M$1,INDIRECT(ADDRESS(3,$I133,,,"Sensis Vectors ALL")):INDIRECT(ADDRESS(3+ROWS(CORR_MATRIX)-1,$I133,,,"Sensis Vectors ALL")))</f>
        <v>0</v>
      </c>
      <c r="N133" s="256">
        <f ca="1">SUMIF(INDIRECT(ADDRESS(3,9+ROWS(CUT_LIST)+2,,,"Sensis Vectors ALL")):INDIRECT(ADDRESS(3+ROWS(CORR_MATRIX)-1,9+ROWS(CUT_LIST)+2,,,"Sensis Vectors ALL")),"YC"&amp;$H133&amp;N$1,INDIRECT(ADDRESS(3,$I133,,,"Sensis Vectors ALL")):INDIRECT(ADDRESS(3+ROWS(CORR_MATRIX)-1,$I133,,,"Sensis Vectors ALL")))</f>
        <v>0</v>
      </c>
      <c r="O133" s="256">
        <f ca="1">SUMIF(INDIRECT(ADDRESS(3,9+ROWS(CUT_LIST)+2,,,"Sensis Vectors ALL")):INDIRECT(ADDRESS(3+ROWS(CORR_MATRIX)-1,9+ROWS(CUT_LIST)+2,,,"Sensis Vectors ALL")),"YC"&amp;$H133&amp;O$1,INDIRECT(ADDRESS(3,$I133,,,"Sensis Vectors ALL")):INDIRECT(ADDRESS(3+ROWS(CORR_MATRIX)-1,$I133,,,"Sensis Vectors ALL")))</f>
        <v>0</v>
      </c>
      <c r="P133" s="256">
        <f ca="1">SUMIF(INDIRECT(ADDRESS(3,9+ROWS(CUT_LIST)+2,,,"Sensis Vectors ALL")):INDIRECT(ADDRESS(3+ROWS(CORR_MATRIX)-1,9+ROWS(CUT_LIST)+2,,,"Sensis Vectors ALL")),"YC"&amp;$H133&amp;P$1,INDIRECT(ADDRESS(3,$I133,,,"Sensis Vectors ALL")):INDIRECT(ADDRESS(3+ROWS(CORR_MATRIX)-1,$I133,,,"Sensis Vectors ALL")))</f>
        <v>0</v>
      </c>
      <c r="Q133" s="256">
        <f ca="1">SUMIF(INDIRECT(ADDRESS(3,9+ROWS(CUT_LIST)+2,,,"Sensis Vectors ALL")):INDIRECT(ADDRESS(3+ROWS(CORR_MATRIX)-1,9+ROWS(CUT_LIST)+2,,,"Sensis Vectors ALL")),"YC"&amp;$H133&amp;Q$1,INDIRECT(ADDRESS(3,$I133,,,"Sensis Vectors ALL")):INDIRECT(ADDRESS(3+ROWS(CORR_MATRIX)-1,$I133,,,"Sensis Vectors ALL")))</f>
        <v>0</v>
      </c>
      <c r="R133" s="256">
        <f ca="1">SUMIF(INDIRECT(ADDRESS(3,9+ROWS(CUT_LIST)+2,,,"Sensis Vectors ALL")):INDIRECT(ADDRESS(3+ROWS(CORR_MATRIX)-1,9+ROWS(CUT_LIST)+2,,,"Sensis Vectors ALL")),"YC"&amp;$H133&amp;R$1,INDIRECT(ADDRESS(3,$I133,,,"Sensis Vectors ALL")):INDIRECT(ADDRESS(3+ROWS(CORR_MATRIX)-1,$I133,,,"Sensis Vectors ALL")))</f>
        <v>0</v>
      </c>
      <c r="S133" s="256">
        <f ca="1">SUMIF(INDIRECT(ADDRESS(3,9+ROWS(CUT_LIST)+2,,,"Sensis Vectors ALL")):INDIRECT(ADDRESS(3+ROWS(CORR_MATRIX)-1,9+ROWS(CUT_LIST)+2,,,"Sensis Vectors ALL")),"YC"&amp;$H133&amp;S$1,INDIRECT(ADDRESS(3,$I133,,,"Sensis Vectors ALL")):INDIRECT(ADDRESS(3+ROWS(CORR_MATRIX)-1,$I133,,,"Sensis Vectors ALL")))</f>
        <v>0</v>
      </c>
      <c r="T133" s="256">
        <f ca="1">SUMIF(INDIRECT(ADDRESS(3,9+ROWS(CUT_LIST)+2,,,"Sensis Vectors ALL")):INDIRECT(ADDRESS(3+ROWS(CORR_MATRIX)-1,9+ROWS(CUT_LIST)+2,,,"Sensis Vectors ALL")),"YC"&amp;$H133&amp;T$1,INDIRECT(ADDRESS(3,$I133,,,"Sensis Vectors ALL")):INDIRECT(ADDRESS(3+ROWS(CORR_MATRIX)-1,$I133,,,"Sensis Vectors ALL")))</f>
        <v>0</v>
      </c>
      <c r="U133" s="256">
        <f ca="1">SUMIF(INDIRECT(ADDRESS(3,9+ROWS(CUT_LIST)+2,,,"Sensis Vectors ALL")):INDIRECT(ADDRESS(3+ROWS(CORR_MATRIX)-1,9+ROWS(CUT_LIST)+2,,,"Sensis Vectors ALL")),"YC"&amp;$H133&amp;U$1,INDIRECT(ADDRESS(3,$I133,,,"Sensis Vectors ALL")):INDIRECT(ADDRESS(3+ROWS(CORR_MATRIX)-1,$I133,,,"Sensis Vectors ALL")))</f>
        <v>0</v>
      </c>
      <c r="V133" s="256">
        <f ca="1">SUMIF(INDIRECT(ADDRESS(3,9+ROWS(CUT_LIST)+2,,,"Sensis Vectors ALL")):INDIRECT(ADDRESS(3+ROWS(CORR_MATRIX)-1,9+ROWS(CUT_LIST)+2,,,"Sensis Vectors ALL")),"YC"&amp;$H133&amp;V$1,INDIRECT(ADDRESS(3,$I133,,,"Sensis Vectors ALL")):INDIRECT(ADDRESS(3+ROWS(CORR_MATRIX)-1,$I133,,,"Sensis Vectors ALL")))</f>
        <v>0</v>
      </c>
    </row>
    <row r="134" spans="1:22" x14ac:dyDescent="0.2">
      <c r="A134" s="63">
        <v>52</v>
      </c>
      <c r="B134" s="63"/>
      <c r="C134" s="63"/>
      <c r="D134" s="63" t="s">
        <v>293</v>
      </c>
      <c r="E134" s="63"/>
      <c r="F134" s="63"/>
      <c r="G134" s="63"/>
      <c r="H134" s="63" t="s">
        <v>16</v>
      </c>
      <c r="I134" s="63">
        <f t="shared" si="6"/>
        <v>61</v>
      </c>
      <c r="J134" s="63" t="str">
        <f t="shared" si="7"/>
        <v>52USD</v>
      </c>
      <c r="K134" s="256">
        <f ca="1">SUMIF(INDIRECT(ADDRESS(3,9+ROWS(CUT_LIST)+2,,,"Sensis Vectors ALL")):INDIRECT(ADDRESS(3+ROWS(CORR_MATRIX)-1,9+ROWS(CUT_LIST)+2,,,"Sensis Vectors ALL")),"YC"&amp;$H134&amp;K$1,INDIRECT(ADDRESS(3,$I134,,,"Sensis Vectors ALL")):INDIRECT(ADDRESS(3+ROWS(CORR_MATRIX)-1,$I134,,,"Sensis Vectors ALL")))</f>
        <v>0</v>
      </c>
      <c r="L134" s="256">
        <f ca="1">SUMIF(INDIRECT(ADDRESS(3,9+ROWS(CUT_LIST)+2,,,"Sensis Vectors ALL")):INDIRECT(ADDRESS(3+ROWS(CORR_MATRIX)-1,9+ROWS(CUT_LIST)+2,,,"Sensis Vectors ALL")),"YC"&amp;$H134&amp;L$1,INDIRECT(ADDRESS(3,$I134,,,"Sensis Vectors ALL")):INDIRECT(ADDRESS(3+ROWS(CORR_MATRIX)-1,$I134,,,"Sensis Vectors ALL")))</f>
        <v>0</v>
      </c>
      <c r="M134" s="256">
        <f ca="1">SUMIF(INDIRECT(ADDRESS(3,9+ROWS(CUT_LIST)+2,,,"Sensis Vectors ALL")):INDIRECT(ADDRESS(3+ROWS(CORR_MATRIX)-1,9+ROWS(CUT_LIST)+2,,,"Sensis Vectors ALL")),"YC"&amp;$H134&amp;M$1,INDIRECT(ADDRESS(3,$I134,,,"Sensis Vectors ALL")):INDIRECT(ADDRESS(3+ROWS(CORR_MATRIX)-1,$I134,,,"Sensis Vectors ALL")))</f>
        <v>0</v>
      </c>
      <c r="N134" s="256">
        <f ca="1">SUMIF(INDIRECT(ADDRESS(3,9+ROWS(CUT_LIST)+2,,,"Sensis Vectors ALL")):INDIRECT(ADDRESS(3+ROWS(CORR_MATRIX)-1,9+ROWS(CUT_LIST)+2,,,"Sensis Vectors ALL")),"YC"&amp;$H134&amp;N$1,INDIRECT(ADDRESS(3,$I134,,,"Sensis Vectors ALL")):INDIRECT(ADDRESS(3+ROWS(CORR_MATRIX)-1,$I134,,,"Sensis Vectors ALL")))</f>
        <v>0</v>
      </c>
      <c r="O134" s="256">
        <f ca="1">SUMIF(INDIRECT(ADDRESS(3,9+ROWS(CUT_LIST)+2,,,"Sensis Vectors ALL")):INDIRECT(ADDRESS(3+ROWS(CORR_MATRIX)-1,9+ROWS(CUT_LIST)+2,,,"Sensis Vectors ALL")),"YC"&amp;$H134&amp;O$1,INDIRECT(ADDRESS(3,$I134,,,"Sensis Vectors ALL")):INDIRECT(ADDRESS(3+ROWS(CORR_MATRIX)-1,$I134,,,"Sensis Vectors ALL")))</f>
        <v>0</v>
      </c>
      <c r="P134" s="256">
        <f ca="1">SUMIF(INDIRECT(ADDRESS(3,9+ROWS(CUT_LIST)+2,,,"Sensis Vectors ALL")):INDIRECT(ADDRESS(3+ROWS(CORR_MATRIX)-1,9+ROWS(CUT_LIST)+2,,,"Sensis Vectors ALL")),"YC"&amp;$H134&amp;P$1,INDIRECT(ADDRESS(3,$I134,,,"Sensis Vectors ALL")):INDIRECT(ADDRESS(3+ROWS(CORR_MATRIX)-1,$I134,,,"Sensis Vectors ALL")))</f>
        <v>0</v>
      </c>
      <c r="Q134" s="256">
        <f ca="1">SUMIF(INDIRECT(ADDRESS(3,9+ROWS(CUT_LIST)+2,,,"Sensis Vectors ALL")):INDIRECT(ADDRESS(3+ROWS(CORR_MATRIX)-1,9+ROWS(CUT_LIST)+2,,,"Sensis Vectors ALL")),"YC"&amp;$H134&amp;Q$1,INDIRECT(ADDRESS(3,$I134,,,"Sensis Vectors ALL")):INDIRECT(ADDRESS(3+ROWS(CORR_MATRIX)-1,$I134,,,"Sensis Vectors ALL")))</f>
        <v>0</v>
      </c>
      <c r="R134" s="256">
        <f ca="1">SUMIF(INDIRECT(ADDRESS(3,9+ROWS(CUT_LIST)+2,,,"Sensis Vectors ALL")):INDIRECT(ADDRESS(3+ROWS(CORR_MATRIX)-1,9+ROWS(CUT_LIST)+2,,,"Sensis Vectors ALL")),"YC"&amp;$H134&amp;R$1,INDIRECT(ADDRESS(3,$I134,,,"Sensis Vectors ALL")):INDIRECT(ADDRESS(3+ROWS(CORR_MATRIX)-1,$I134,,,"Sensis Vectors ALL")))</f>
        <v>0</v>
      </c>
      <c r="S134" s="256">
        <f ca="1">SUMIF(INDIRECT(ADDRESS(3,9+ROWS(CUT_LIST)+2,,,"Sensis Vectors ALL")):INDIRECT(ADDRESS(3+ROWS(CORR_MATRIX)-1,9+ROWS(CUT_LIST)+2,,,"Sensis Vectors ALL")),"YC"&amp;$H134&amp;S$1,INDIRECT(ADDRESS(3,$I134,,,"Sensis Vectors ALL")):INDIRECT(ADDRESS(3+ROWS(CORR_MATRIX)-1,$I134,,,"Sensis Vectors ALL")))</f>
        <v>0</v>
      </c>
      <c r="T134" s="256">
        <f ca="1">SUMIF(INDIRECT(ADDRESS(3,9+ROWS(CUT_LIST)+2,,,"Sensis Vectors ALL")):INDIRECT(ADDRESS(3+ROWS(CORR_MATRIX)-1,9+ROWS(CUT_LIST)+2,,,"Sensis Vectors ALL")),"YC"&amp;$H134&amp;T$1,INDIRECT(ADDRESS(3,$I134,,,"Sensis Vectors ALL")):INDIRECT(ADDRESS(3+ROWS(CORR_MATRIX)-1,$I134,,,"Sensis Vectors ALL")))</f>
        <v>0</v>
      </c>
      <c r="U134" s="256">
        <f ca="1">SUMIF(INDIRECT(ADDRESS(3,9+ROWS(CUT_LIST)+2,,,"Sensis Vectors ALL")):INDIRECT(ADDRESS(3+ROWS(CORR_MATRIX)-1,9+ROWS(CUT_LIST)+2,,,"Sensis Vectors ALL")),"YC"&amp;$H134&amp;U$1,INDIRECT(ADDRESS(3,$I134,,,"Sensis Vectors ALL")):INDIRECT(ADDRESS(3+ROWS(CORR_MATRIX)-1,$I134,,,"Sensis Vectors ALL")))</f>
        <v>0</v>
      </c>
      <c r="V134" s="256">
        <f ca="1">SUMIF(INDIRECT(ADDRESS(3,9+ROWS(CUT_LIST)+2,,,"Sensis Vectors ALL")):INDIRECT(ADDRESS(3+ROWS(CORR_MATRIX)-1,9+ROWS(CUT_LIST)+2,,,"Sensis Vectors ALL")),"YC"&amp;$H134&amp;V$1,INDIRECT(ADDRESS(3,$I134,,,"Sensis Vectors ALL")):INDIRECT(ADDRESS(3+ROWS(CORR_MATRIX)-1,$I134,,,"Sensis Vectors ALL")))</f>
        <v>0</v>
      </c>
    </row>
    <row r="135" spans="1:22" x14ac:dyDescent="0.2">
      <c r="A135" s="31">
        <v>54</v>
      </c>
      <c r="B135" s="62">
        <v>4</v>
      </c>
      <c r="C135" s="66" t="s">
        <v>155</v>
      </c>
      <c r="D135" s="66" t="s">
        <v>294</v>
      </c>
      <c r="E135" s="66" t="s">
        <v>173</v>
      </c>
      <c r="F135" s="66" t="s">
        <v>179</v>
      </c>
      <c r="G135" s="95">
        <v>620</v>
      </c>
      <c r="H135" s="73" t="s">
        <v>24</v>
      </c>
      <c r="I135">
        <f t="shared" si="6"/>
        <v>64</v>
      </c>
      <c r="J135" t="str">
        <f t="shared" si="7"/>
        <v>54ALL</v>
      </c>
      <c r="K135" s="257">
        <f ca="1">SUMIF(INDIRECT(ADDRESS(3,9+ROWS(CUT_LIST)+1,,,"Sensis Vectors ALL")):INDIRECT(ADDRESS(3+ROWS(CORR_MATRIX)-1,9+ROWS(CUT_LIST)+1,,,"Sensis Vectors ALL")),"YC"&amp;K$1,INDIRECT(ADDRESS(3,$I135,,,"Sensis Vectors ALL")):INDIRECT(ADDRESS(3+ROWS(CORR_MATRIX)-1,$I135,,,"Sensis Vectors ALL")))</f>
        <v>-31177.690000000002</v>
      </c>
      <c r="L135" s="257">
        <f ca="1">SUMIF(INDIRECT(ADDRESS(3,9+ROWS(CUT_LIST)+1,,,"Sensis Vectors ALL")):INDIRECT(ADDRESS(3+ROWS(CORR_MATRIX)-1,9+ROWS(CUT_LIST)+1,,,"Sensis Vectors ALL")),"YC"&amp;L$1,INDIRECT(ADDRESS(3,$I135,,,"Sensis Vectors ALL")):INDIRECT(ADDRESS(3+ROWS(CORR_MATRIX)-1,$I135,,,"Sensis Vectors ALL")))</f>
        <v>-27890.39</v>
      </c>
      <c r="M135" s="257">
        <f ca="1">SUMIF(INDIRECT(ADDRESS(3,9+ROWS(CUT_LIST)+1,,,"Sensis Vectors ALL")):INDIRECT(ADDRESS(3+ROWS(CORR_MATRIX)-1,9+ROWS(CUT_LIST)+1,,,"Sensis Vectors ALL")),"YC"&amp;M$1,INDIRECT(ADDRESS(3,$I135,,,"Sensis Vectors ALL")):INDIRECT(ADDRESS(3+ROWS(CORR_MATRIX)-1,$I135,,,"Sensis Vectors ALL")))</f>
        <v>-983.2299999999999</v>
      </c>
      <c r="N135" s="257">
        <f ca="1">SUMIF(INDIRECT(ADDRESS(3,9+ROWS(CUT_LIST)+1,,,"Sensis Vectors ALL")):INDIRECT(ADDRESS(3+ROWS(CORR_MATRIX)-1,9+ROWS(CUT_LIST)+1,,,"Sensis Vectors ALL")),"YC"&amp;N$1,INDIRECT(ADDRESS(3,$I135,,,"Sensis Vectors ALL")):INDIRECT(ADDRESS(3+ROWS(CORR_MATRIX)-1,$I135,,,"Sensis Vectors ALL")))</f>
        <v>-208.50000000000006</v>
      </c>
      <c r="O135" s="257">
        <f ca="1">SUMIF(INDIRECT(ADDRESS(3,9+ROWS(CUT_LIST)+1,,,"Sensis Vectors ALL")):INDIRECT(ADDRESS(3+ROWS(CORR_MATRIX)-1,9+ROWS(CUT_LIST)+1,,,"Sensis Vectors ALL")),"YC"&amp;O$1,INDIRECT(ADDRESS(3,$I135,,,"Sensis Vectors ALL")):INDIRECT(ADDRESS(3+ROWS(CORR_MATRIX)-1,$I135,,,"Sensis Vectors ALL")))</f>
        <v>-199.50999999999993</v>
      </c>
      <c r="P135" s="257">
        <f ca="1">SUMIF(INDIRECT(ADDRESS(3,9+ROWS(CUT_LIST)+1,,,"Sensis Vectors ALL")):INDIRECT(ADDRESS(3+ROWS(CORR_MATRIX)-1,9+ROWS(CUT_LIST)+1,,,"Sensis Vectors ALL")),"YC"&amp;P$1,INDIRECT(ADDRESS(3,$I135,,,"Sensis Vectors ALL")):INDIRECT(ADDRESS(3+ROWS(CORR_MATRIX)-1,$I135,,,"Sensis Vectors ALL")))</f>
        <v>52.749999999999929</v>
      </c>
      <c r="Q135" s="257">
        <f ca="1">SUMIF(INDIRECT(ADDRESS(3,9+ROWS(CUT_LIST)+1,,,"Sensis Vectors ALL")):INDIRECT(ADDRESS(3+ROWS(CORR_MATRIX)-1,9+ROWS(CUT_LIST)+1,,,"Sensis Vectors ALL")),"YC"&amp;Q$1,INDIRECT(ADDRESS(3,$I135,,,"Sensis Vectors ALL")):INDIRECT(ADDRESS(3+ROWS(CORR_MATRIX)-1,$I135,,,"Sensis Vectors ALL")))</f>
        <v>-2.1099999999981094</v>
      </c>
      <c r="R135" s="257">
        <f ca="1">SUMIF(INDIRECT(ADDRESS(3,9+ROWS(CUT_LIST)+1,,,"Sensis Vectors ALL")):INDIRECT(ADDRESS(3+ROWS(CORR_MATRIX)-1,9+ROWS(CUT_LIST)+1,,,"Sensis Vectors ALL")),"YC"&amp;R$1,INDIRECT(ADDRESS(3,$I135,,,"Sensis Vectors ALL")):INDIRECT(ADDRESS(3+ROWS(CORR_MATRIX)-1,$I135,,,"Sensis Vectors ALL")))</f>
        <v>66.919999999999717</v>
      </c>
      <c r="S135" s="257">
        <f ca="1">SUMIF(INDIRECT(ADDRESS(3,9+ROWS(CUT_LIST)+1,,,"Sensis Vectors ALL")):INDIRECT(ADDRESS(3+ROWS(CORR_MATRIX)-1,9+ROWS(CUT_LIST)+1,,,"Sensis Vectors ALL")),"YC"&amp;S$1,INDIRECT(ADDRESS(3,$I135,,,"Sensis Vectors ALL")):INDIRECT(ADDRESS(3+ROWS(CORR_MATRIX)-1,$I135,,,"Sensis Vectors ALL")))</f>
        <v>-45.619999999999848</v>
      </c>
      <c r="T135" s="257">
        <f ca="1">SUMIF(INDIRECT(ADDRESS(3,9+ROWS(CUT_LIST)+1,,,"Sensis Vectors ALL")):INDIRECT(ADDRESS(3+ROWS(CORR_MATRIX)-1,9+ROWS(CUT_LIST)+1,,,"Sensis Vectors ALL")),"YC"&amp;T$1,INDIRECT(ADDRESS(3,$I135,,,"Sensis Vectors ALL")):INDIRECT(ADDRESS(3+ROWS(CORR_MATRIX)-1,$I135,,,"Sensis Vectors ALL")))</f>
        <v>-1.61</v>
      </c>
      <c r="U135" s="257">
        <f ca="1">SUMIF(INDIRECT(ADDRESS(3,9+ROWS(CUT_LIST)+1,,,"Sensis Vectors ALL")):INDIRECT(ADDRESS(3+ROWS(CORR_MATRIX)-1,9+ROWS(CUT_LIST)+1,,,"Sensis Vectors ALL")),"YC"&amp;U$1,INDIRECT(ADDRESS(3,$I135,,,"Sensis Vectors ALL")):INDIRECT(ADDRESS(3+ROWS(CORR_MATRIX)-1,$I135,,,"Sensis Vectors ALL")))</f>
        <v>0</v>
      </c>
      <c r="V135" s="257">
        <f ca="1">SUMIF(INDIRECT(ADDRESS(3,9+ROWS(CUT_LIST)+1,,,"Sensis Vectors ALL")):INDIRECT(ADDRESS(3+ROWS(CORR_MATRIX)-1,9+ROWS(CUT_LIST)+1,,,"Sensis Vectors ALL")),"YC"&amp;V$1,INDIRECT(ADDRESS(3,$I135,,,"Sensis Vectors ALL")):INDIRECT(ADDRESS(3+ROWS(CORR_MATRIX)-1,$I135,,,"Sensis Vectors ALL")))</f>
        <v>0</v>
      </c>
    </row>
    <row r="136" spans="1:22" x14ac:dyDescent="0.2">
      <c r="A136" s="63">
        <v>54</v>
      </c>
      <c r="B136" s="63"/>
      <c r="C136" s="63"/>
      <c r="D136" s="63" t="s">
        <v>294</v>
      </c>
      <c r="E136" s="63"/>
      <c r="F136" s="63"/>
      <c r="G136" s="63"/>
      <c r="H136" s="63" t="s">
        <v>32</v>
      </c>
      <c r="I136" s="63">
        <f t="shared" si="6"/>
        <v>64</v>
      </c>
      <c r="J136" s="63" t="str">
        <f t="shared" si="7"/>
        <v>54AUD</v>
      </c>
      <c r="K136" s="256">
        <f ca="1">SUMIF(INDIRECT(ADDRESS(3,9+ROWS(CUT_LIST)+2,,,"Sensis Vectors ALL")):INDIRECT(ADDRESS(3+ROWS(CORR_MATRIX)-1,9+ROWS(CUT_LIST)+2,,,"Sensis Vectors ALL")),"YC"&amp;$H136&amp;K$1,INDIRECT(ADDRESS(3,$I136,,,"Sensis Vectors ALL")):INDIRECT(ADDRESS(3+ROWS(CORR_MATRIX)-1,$I136,,,"Sensis Vectors ALL")))</f>
        <v>0</v>
      </c>
      <c r="L136" s="256">
        <f ca="1">SUMIF(INDIRECT(ADDRESS(3,9+ROWS(CUT_LIST)+2,,,"Sensis Vectors ALL")):INDIRECT(ADDRESS(3+ROWS(CORR_MATRIX)-1,9+ROWS(CUT_LIST)+2,,,"Sensis Vectors ALL")),"YC"&amp;$H136&amp;L$1,INDIRECT(ADDRESS(3,$I136,,,"Sensis Vectors ALL")):INDIRECT(ADDRESS(3+ROWS(CORR_MATRIX)-1,$I136,,,"Sensis Vectors ALL")))</f>
        <v>0</v>
      </c>
      <c r="M136" s="256">
        <f ca="1">SUMIF(INDIRECT(ADDRESS(3,9+ROWS(CUT_LIST)+2,,,"Sensis Vectors ALL")):INDIRECT(ADDRESS(3+ROWS(CORR_MATRIX)-1,9+ROWS(CUT_LIST)+2,,,"Sensis Vectors ALL")),"YC"&amp;$H136&amp;M$1,INDIRECT(ADDRESS(3,$I136,,,"Sensis Vectors ALL")):INDIRECT(ADDRESS(3+ROWS(CORR_MATRIX)-1,$I136,,,"Sensis Vectors ALL")))</f>
        <v>0</v>
      </c>
      <c r="N136" s="256">
        <f ca="1">SUMIF(INDIRECT(ADDRESS(3,9+ROWS(CUT_LIST)+2,,,"Sensis Vectors ALL")):INDIRECT(ADDRESS(3+ROWS(CORR_MATRIX)-1,9+ROWS(CUT_LIST)+2,,,"Sensis Vectors ALL")),"YC"&amp;$H136&amp;N$1,INDIRECT(ADDRESS(3,$I136,,,"Sensis Vectors ALL")):INDIRECT(ADDRESS(3+ROWS(CORR_MATRIX)-1,$I136,,,"Sensis Vectors ALL")))</f>
        <v>0</v>
      </c>
      <c r="O136" s="256">
        <f ca="1">SUMIF(INDIRECT(ADDRESS(3,9+ROWS(CUT_LIST)+2,,,"Sensis Vectors ALL")):INDIRECT(ADDRESS(3+ROWS(CORR_MATRIX)-1,9+ROWS(CUT_LIST)+2,,,"Sensis Vectors ALL")),"YC"&amp;$H136&amp;O$1,INDIRECT(ADDRESS(3,$I136,,,"Sensis Vectors ALL")):INDIRECT(ADDRESS(3+ROWS(CORR_MATRIX)-1,$I136,,,"Sensis Vectors ALL")))</f>
        <v>0</v>
      </c>
      <c r="P136" s="256">
        <f ca="1">SUMIF(INDIRECT(ADDRESS(3,9+ROWS(CUT_LIST)+2,,,"Sensis Vectors ALL")):INDIRECT(ADDRESS(3+ROWS(CORR_MATRIX)-1,9+ROWS(CUT_LIST)+2,,,"Sensis Vectors ALL")),"YC"&amp;$H136&amp;P$1,INDIRECT(ADDRESS(3,$I136,,,"Sensis Vectors ALL")):INDIRECT(ADDRESS(3+ROWS(CORR_MATRIX)-1,$I136,,,"Sensis Vectors ALL")))</f>
        <v>0</v>
      </c>
      <c r="Q136" s="256">
        <f ca="1">SUMIF(INDIRECT(ADDRESS(3,9+ROWS(CUT_LIST)+2,,,"Sensis Vectors ALL")):INDIRECT(ADDRESS(3+ROWS(CORR_MATRIX)-1,9+ROWS(CUT_LIST)+2,,,"Sensis Vectors ALL")),"YC"&amp;$H136&amp;Q$1,INDIRECT(ADDRESS(3,$I136,,,"Sensis Vectors ALL")):INDIRECT(ADDRESS(3+ROWS(CORR_MATRIX)-1,$I136,,,"Sensis Vectors ALL")))</f>
        <v>0</v>
      </c>
      <c r="R136" s="256">
        <f ca="1">SUMIF(INDIRECT(ADDRESS(3,9+ROWS(CUT_LIST)+2,,,"Sensis Vectors ALL")):INDIRECT(ADDRESS(3+ROWS(CORR_MATRIX)-1,9+ROWS(CUT_LIST)+2,,,"Sensis Vectors ALL")),"YC"&amp;$H136&amp;R$1,INDIRECT(ADDRESS(3,$I136,,,"Sensis Vectors ALL")):INDIRECT(ADDRESS(3+ROWS(CORR_MATRIX)-1,$I136,,,"Sensis Vectors ALL")))</f>
        <v>0</v>
      </c>
      <c r="S136" s="256">
        <f ca="1">SUMIF(INDIRECT(ADDRESS(3,9+ROWS(CUT_LIST)+2,,,"Sensis Vectors ALL")):INDIRECT(ADDRESS(3+ROWS(CORR_MATRIX)-1,9+ROWS(CUT_LIST)+2,,,"Sensis Vectors ALL")),"YC"&amp;$H136&amp;S$1,INDIRECT(ADDRESS(3,$I136,,,"Sensis Vectors ALL")):INDIRECT(ADDRESS(3+ROWS(CORR_MATRIX)-1,$I136,,,"Sensis Vectors ALL")))</f>
        <v>0</v>
      </c>
      <c r="T136" s="256">
        <f ca="1">SUMIF(INDIRECT(ADDRESS(3,9+ROWS(CUT_LIST)+2,,,"Sensis Vectors ALL")):INDIRECT(ADDRESS(3+ROWS(CORR_MATRIX)-1,9+ROWS(CUT_LIST)+2,,,"Sensis Vectors ALL")),"YC"&amp;$H136&amp;T$1,INDIRECT(ADDRESS(3,$I136,,,"Sensis Vectors ALL")):INDIRECT(ADDRESS(3+ROWS(CORR_MATRIX)-1,$I136,,,"Sensis Vectors ALL")))</f>
        <v>0</v>
      </c>
      <c r="U136" s="256">
        <f ca="1">SUMIF(INDIRECT(ADDRESS(3,9+ROWS(CUT_LIST)+2,,,"Sensis Vectors ALL")):INDIRECT(ADDRESS(3+ROWS(CORR_MATRIX)-1,9+ROWS(CUT_LIST)+2,,,"Sensis Vectors ALL")),"YC"&amp;$H136&amp;U$1,INDIRECT(ADDRESS(3,$I136,,,"Sensis Vectors ALL")):INDIRECT(ADDRESS(3+ROWS(CORR_MATRIX)-1,$I136,,,"Sensis Vectors ALL")))</f>
        <v>0</v>
      </c>
      <c r="V136" s="256">
        <f ca="1">SUMIF(INDIRECT(ADDRESS(3,9+ROWS(CUT_LIST)+2,,,"Sensis Vectors ALL")):INDIRECT(ADDRESS(3+ROWS(CORR_MATRIX)-1,9+ROWS(CUT_LIST)+2,,,"Sensis Vectors ALL")),"YC"&amp;$H136&amp;V$1,INDIRECT(ADDRESS(3,$I136,,,"Sensis Vectors ALL")):INDIRECT(ADDRESS(3+ROWS(CORR_MATRIX)-1,$I136,,,"Sensis Vectors ALL")))</f>
        <v>0</v>
      </c>
    </row>
    <row r="137" spans="1:22" x14ac:dyDescent="0.2">
      <c r="A137" s="63">
        <v>54</v>
      </c>
      <c r="B137" s="63"/>
      <c r="C137" s="63"/>
      <c r="D137" s="63" t="s">
        <v>294</v>
      </c>
      <c r="E137" s="63"/>
      <c r="F137" s="63"/>
      <c r="G137" s="63"/>
      <c r="H137" s="63" t="s">
        <v>9</v>
      </c>
      <c r="I137" s="63">
        <f t="shared" si="6"/>
        <v>64</v>
      </c>
      <c r="J137" s="63" t="str">
        <f t="shared" si="7"/>
        <v>54CAD</v>
      </c>
      <c r="K137" s="256">
        <f ca="1">SUMIF(INDIRECT(ADDRESS(3,9+ROWS(CUT_LIST)+2,,,"Sensis Vectors ALL")):INDIRECT(ADDRESS(3+ROWS(CORR_MATRIX)-1,9+ROWS(CUT_LIST)+2,,,"Sensis Vectors ALL")),"YC"&amp;$H137&amp;K$1,INDIRECT(ADDRESS(3,$I137,,,"Sensis Vectors ALL")):INDIRECT(ADDRESS(3+ROWS(CORR_MATRIX)-1,$I137,,,"Sensis Vectors ALL")))</f>
        <v>-1249.6600000000001</v>
      </c>
      <c r="L137" s="256">
        <f ca="1">SUMIF(INDIRECT(ADDRESS(3,9+ROWS(CUT_LIST)+2,,,"Sensis Vectors ALL")):INDIRECT(ADDRESS(3+ROWS(CORR_MATRIX)-1,9+ROWS(CUT_LIST)+2,,,"Sensis Vectors ALL")),"YC"&amp;$H137&amp;L$1,INDIRECT(ADDRESS(3,$I137,,,"Sensis Vectors ALL")):INDIRECT(ADDRESS(3+ROWS(CORR_MATRIX)-1,$I137,,,"Sensis Vectors ALL")))</f>
        <v>-350.46</v>
      </c>
      <c r="M137" s="256">
        <f ca="1">SUMIF(INDIRECT(ADDRESS(3,9+ROWS(CUT_LIST)+2,,,"Sensis Vectors ALL")):INDIRECT(ADDRESS(3+ROWS(CORR_MATRIX)-1,9+ROWS(CUT_LIST)+2,,,"Sensis Vectors ALL")),"YC"&amp;$H137&amp;M$1,INDIRECT(ADDRESS(3,$I137,,,"Sensis Vectors ALL")):INDIRECT(ADDRESS(3+ROWS(CORR_MATRIX)-1,$I137,,,"Sensis Vectors ALL")))</f>
        <v>0.69</v>
      </c>
      <c r="N137" s="256">
        <f ca="1">SUMIF(INDIRECT(ADDRESS(3,9+ROWS(CUT_LIST)+2,,,"Sensis Vectors ALL")):INDIRECT(ADDRESS(3+ROWS(CORR_MATRIX)-1,9+ROWS(CUT_LIST)+2,,,"Sensis Vectors ALL")),"YC"&amp;$H137&amp;N$1,INDIRECT(ADDRESS(3,$I137,,,"Sensis Vectors ALL")):INDIRECT(ADDRESS(3+ROWS(CORR_MATRIX)-1,$I137,,,"Sensis Vectors ALL")))</f>
        <v>0.69</v>
      </c>
      <c r="O137" s="256">
        <f ca="1">SUMIF(INDIRECT(ADDRESS(3,9+ROWS(CUT_LIST)+2,,,"Sensis Vectors ALL")):INDIRECT(ADDRESS(3+ROWS(CORR_MATRIX)-1,9+ROWS(CUT_LIST)+2,,,"Sensis Vectors ALL")),"YC"&amp;$H137&amp;O$1,INDIRECT(ADDRESS(3,$I137,,,"Sensis Vectors ALL")):INDIRECT(ADDRESS(3+ROWS(CORR_MATRIX)-1,$I137,,,"Sensis Vectors ALL")))</f>
        <v>0.69</v>
      </c>
      <c r="P137" s="256">
        <f ca="1">SUMIF(INDIRECT(ADDRESS(3,9+ROWS(CUT_LIST)+2,,,"Sensis Vectors ALL")):INDIRECT(ADDRESS(3+ROWS(CORR_MATRIX)-1,9+ROWS(CUT_LIST)+2,,,"Sensis Vectors ALL")),"YC"&amp;$H137&amp;P$1,INDIRECT(ADDRESS(3,$I137,,,"Sensis Vectors ALL")):INDIRECT(ADDRESS(3+ROWS(CORR_MATRIX)-1,$I137,,,"Sensis Vectors ALL")))</f>
        <v>5.17</v>
      </c>
      <c r="Q137" s="256">
        <f ca="1">SUMIF(INDIRECT(ADDRESS(3,9+ROWS(CUT_LIST)+2,,,"Sensis Vectors ALL")):INDIRECT(ADDRESS(3+ROWS(CORR_MATRIX)-1,9+ROWS(CUT_LIST)+2,,,"Sensis Vectors ALL")),"YC"&amp;$H137&amp;Q$1,INDIRECT(ADDRESS(3,$I137,,,"Sensis Vectors ALL")):INDIRECT(ADDRESS(3+ROWS(CORR_MATRIX)-1,$I137,,,"Sensis Vectors ALL")))</f>
        <v>-9.3000000000000007</v>
      </c>
      <c r="R137" s="256">
        <f ca="1">SUMIF(INDIRECT(ADDRESS(3,9+ROWS(CUT_LIST)+2,,,"Sensis Vectors ALL")):INDIRECT(ADDRESS(3+ROWS(CORR_MATRIX)-1,9+ROWS(CUT_LIST)+2,,,"Sensis Vectors ALL")),"YC"&amp;$H137&amp;R$1,INDIRECT(ADDRESS(3,$I137,,,"Sensis Vectors ALL")):INDIRECT(ADDRESS(3+ROWS(CORR_MATRIX)-1,$I137,,,"Sensis Vectors ALL")))</f>
        <v>21.12</v>
      </c>
      <c r="S137" s="256">
        <f ca="1">SUMIF(INDIRECT(ADDRESS(3,9+ROWS(CUT_LIST)+2,,,"Sensis Vectors ALL")):INDIRECT(ADDRESS(3+ROWS(CORR_MATRIX)-1,9+ROWS(CUT_LIST)+2,,,"Sensis Vectors ALL")),"YC"&amp;$H137&amp;S$1,INDIRECT(ADDRESS(3,$I137,,,"Sensis Vectors ALL")):INDIRECT(ADDRESS(3+ROWS(CORR_MATRIX)-1,$I137,,,"Sensis Vectors ALL")))</f>
        <v>-11.34</v>
      </c>
      <c r="T137" s="256">
        <f ca="1">SUMIF(INDIRECT(ADDRESS(3,9+ROWS(CUT_LIST)+2,,,"Sensis Vectors ALL")):INDIRECT(ADDRESS(3+ROWS(CORR_MATRIX)-1,9+ROWS(CUT_LIST)+2,,,"Sensis Vectors ALL")),"YC"&amp;$H137&amp;T$1,INDIRECT(ADDRESS(3,$I137,,,"Sensis Vectors ALL")):INDIRECT(ADDRESS(3+ROWS(CORR_MATRIX)-1,$I137,,,"Sensis Vectors ALL")))</f>
        <v>-3.58</v>
      </c>
      <c r="U137" s="256">
        <f ca="1">SUMIF(INDIRECT(ADDRESS(3,9+ROWS(CUT_LIST)+2,,,"Sensis Vectors ALL")):INDIRECT(ADDRESS(3+ROWS(CORR_MATRIX)-1,9+ROWS(CUT_LIST)+2,,,"Sensis Vectors ALL")),"YC"&amp;$H137&amp;U$1,INDIRECT(ADDRESS(3,$I137,,,"Sensis Vectors ALL")):INDIRECT(ADDRESS(3+ROWS(CORR_MATRIX)-1,$I137,,,"Sensis Vectors ALL")))</f>
        <v>0</v>
      </c>
      <c r="V137" s="256">
        <f ca="1">SUMIF(INDIRECT(ADDRESS(3,9+ROWS(CUT_LIST)+2,,,"Sensis Vectors ALL")):INDIRECT(ADDRESS(3+ROWS(CORR_MATRIX)-1,9+ROWS(CUT_LIST)+2,,,"Sensis Vectors ALL")),"YC"&amp;$H137&amp;V$1,INDIRECT(ADDRESS(3,$I137,,,"Sensis Vectors ALL")):INDIRECT(ADDRESS(3+ROWS(CORR_MATRIX)-1,$I137,,,"Sensis Vectors ALL")))</f>
        <v>0</v>
      </c>
    </row>
    <row r="138" spans="1:22" x14ac:dyDescent="0.2">
      <c r="A138" s="63">
        <v>54</v>
      </c>
      <c r="B138" s="63"/>
      <c r="C138" s="63"/>
      <c r="D138" s="63" t="s">
        <v>294</v>
      </c>
      <c r="E138" s="63"/>
      <c r="F138" s="63"/>
      <c r="G138" s="63"/>
      <c r="H138" s="63" t="s">
        <v>18</v>
      </c>
      <c r="I138" s="63">
        <f t="shared" si="6"/>
        <v>64</v>
      </c>
      <c r="J138" s="63" t="str">
        <f t="shared" si="7"/>
        <v>54EUR</v>
      </c>
      <c r="K138" s="256">
        <f ca="1">SUMIF(INDIRECT(ADDRESS(3,9+ROWS(CUT_LIST)+2,,,"Sensis Vectors ALL")):INDIRECT(ADDRESS(3+ROWS(CORR_MATRIX)-1,9+ROWS(CUT_LIST)+2,,,"Sensis Vectors ALL")),"YC"&amp;$H138&amp;K$1,INDIRECT(ADDRESS(3,$I138,,,"Sensis Vectors ALL")):INDIRECT(ADDRESS(3+ROWS(CORR_MATRIX)-1,$I138,,,"Sensis Vectors ALL")))</f>
        <v>-1175</v>
      </c>
      <c r="L138" s="256">
        <f ca="1">SUMIF(INDIRECT(ADDRESS(3,9+ROWS(CUT_LIST)+2,,,"Sensis Vectors ALL")):INDIRECT(ADDRESS(3+ROWS(CORR_MATRIX)-1,9+ROWS(CUT_LIST)+2,,,"Sensis Vectors ALL")),"YC"&amp;$H138&amp;L$1,INDIRECT(ADDRESS(3,$I138,,,"Sensis Vectors ALL")):INDIRECT(ADDRESS(3+ROWS(CORR_MATRIX)-1,$I138,,,"Sensis Vectors ALL")))</f>
        <v>-419</v>
      </c>
      <c r="M138" s="256">
        <f ca="1">SUMIF(INDIRECT(ADDRESS(3,9+ROWS(CUT_LIST)+2,,,"Sensis Vectors ALL")):INDIRECT(ADDRESS(3+ROWS(CORR_MATRIX)-1,9+ROWS(CUT_LIST)+2,,,"Sensis Vectors ALL")),"YC"&amp;$H138&amp;M$1,INDIRECT(ADDRESS(3,$I138,,,"Sensis Vectors ALL")):INDIRECT(ADDRESS(3+ROWS(CORR_MATRIX)-1,$I138,,,"Sensis Vectors ALL")))</f>
        <v>0</v>
      </c>
      <c r="N138" s="256">
        <f ca="1">SUMIF(INDIRECT(ADDRESS(3,9+ROWS(CUT_LIST)+2,,,"Sensis Vectors ALL")):INDIRECT(ADDRESS(3+ROWS(CORR_MATRIX)-1,9+ROWS(CUT_LIST)+2,,,"Sensis Vectors ALL")),"YC"&amp;$H138&amp;N$1,INDIRECT(ADDRESS(3,$I138,,,"Sensis Vectors ALL")):INDIRECT(ADDRESS(3+ROWS(CORR_MATRIX)-1,$I138,,,"Sensis Vectors ALL")))</f>
        <v>0</v>
      </c>
      <c r="O138" s="256">
        <f ca="1">SUMIF(INDIRECT(ADDRESS(3,9+ROWS(CUT_LIST)+2,,,"Sensis Vectors ALL")):INDIRECT(ADDRESS(3+ROWS(CORR_MATRIX)-1,9+ROWS(CUT_LIST)+2,,,"Sensis Vectors ALL")),"YC"&amp;$H138&amp;O$1,INDIRECT(ADDRESS(3,$I138,,,"Sensis Vectors ALL")):INDIRECT(ADDRESS(3+ROWS(CORR_MATRIX)-1,$I138,,,"Sensis Vectors ALL")))</f>
        <v>0</v>
      </c>
      <c r="P138" s="256">
        <f ca="1">SUMIF(INDIRECT(ADDRESS(3,9+ROWS(CUT_LIST)+2,,,"Sensis Vectors ALL")):INDIRECT(ADDRESS(3+ROWS(CORR_MATRIX)-1,9+ROWS(CUT_LIST)+2,,,"Sensis Vectors ALL")),"YC"&amp;$H138&amp;P$1,INDIRECT(ADDRESS(3,$I138,,,"Sensis Vectors ALL")):INDIRECT(ADDRESS(3+ROWS(CORR_MATRIX)-1,$I138,,,"Sensis Vectors ALL")))</f>
        <v>0</v>
      </c>
      <c r="Q138" s="256">
        <f ca="1">SUMIF(INDIRECT(ADDRESS(3,9+ROWS(CUT_LIST)+2,,,"Sensis Vectors ALL")):INDIRECT(ADDRESS(3+ROWS(CORR_MATRIX)-1,9+ROWS(CUT_LIST)+2,,,"Sensis Vectors ALL")),"YC"&amp;$H138&amp;Q$1,INDIRECT(ADDRESS(3,$I138,,,"Sensis Vectors ALL")):INDIRECT(ADDRESS(3+ROWS(CORR_MATRIX)-1,$I138,,,"Sensis Vectors ALL")))</f>
        <v>0</v>
      </c>
      <c r="R138" s="256">
        <f ca="1">SUMIF(INDIRECT(ADDRESS(3,9+ROWS(CUT_LIST)+2,,,"Sensis Vectors ALL")):INDIRECT(ADDRESS(3+ROWS(CORR_MATRIX)-1,9+ROWS(CUT_LIST)+2,,,"Sensis Vectors ALL")),"YC"&amp;$H138&amp;R$1,INDIRECT(ADDRESS(3,$I138,,,"Sensis Vectors ALL")):INDIRECT(ADDRESS(3+ROWS(CORR_MATRIX)-1,$I138,,,"Sensis Vectors ALL")))</f>
        <v>0</v>
      </c>
      <c r="S138" s="256">
        <f ca="1">SUMIF(INDIRECT(ADDRESS(3,9+ROWS(CUT_LIST)+2,,,"Sensis Vectors ALL")):INDIRECT(ADDRESS(3+ROWS(CORR_MATRIX)-1,9+ROWS(CUT_LIST)+2,,,"Sensis Vectors ALL")),"YC"&amp;$H138&amp;S$1,INDIRECT(ADDRESS(3,$I138,,,"Sensis Vectors ALL")):INDIRECT(ADDRESS(3+ROWS(CORR_MATRIX)-1,$I138,,,"Sensis Vectors ALL")))</f>
        <v>0</v>
      </c>
      <c r="T138" s="256">
        <f ca="1">SUMIF(INDIRECT(ADDRESS(3,9+ROWS(CUT_LIST)+2,,,"Sensis Vectors ALL")):INDIRECT(ADDRESS(3+ROWS(CORR_MATRIX)-1,9+ROWS(CUT_LIST)+2,,,"Sensis Vectors ALL")),"YC"&amp;$H138&amp;T$1,INDIRECT(ADDRESS(3,$I138,,,"Sensis Vectors ALL")):INDIRECT(ADDRESS(3+ROWS(CORR_MATRIX)-1,$I138,,,"Sensis Vectors ALL")))</f>
        <v>0</v>
      </c>
      <c r="U138" s="256">
        <f ca="1">SUMIF(INDIRECT(ADDRESS(3,9+ROWS(CUT_LIST)+2,,,"Sensis Vectors ALL")):INDIRECT(ADDRESS(3+ROWS(CORR_MATRIX)-1,9+ROWS(CUT_LIST)+2,,,"Sensis Vectors ALL")),"YC"&amp;$H138&amp;U$1,INDIRECT(ADDRESS(3,$I138,,,"Sensis Vectors ALL")):INDIRECT(ADDRESS(3+ROWS(CORR_MATRIX)-1,$I138,,,"Sensis Vectors ALL")))</f>
        <v>0</v>
      </c>
      <c r="V138" s="256">
        <f ca="1">SUMIF(INDIRECT(ADDRESS(3,9+ROWS(CUT_LIST)+2,,,"Sensis Vectors ALL")):INDIRECT(ADDRESS(3+ROWS(CORR_MATRIX)-1,9+ROWS(CUT_LIST)+2,,,"Sensis Vectors ALL")),"YC"&amp;$H138&amp;V$1,INDIRECT(ADDRESS(3,$I138,,,"Sensis Vectors ALL")):INDIRECT(ADDRESS(3+ROWS(CORR_MATRIX)-1,$I138,,,"Sensis Vectors ALL")))</f>
        <v>0</v>
      </c>
    </row>
    <row r="139" spans="1:22" x14ac:dyDescent="0.2">
      <c r="A139" s="63">
        <v>54</v>
      </c>
      <c r="B139" s="63"/>
      <c r="C139" s="63"/>
      <c r="D139" s="63" t="s">
        <v>294</v>
      </c>
      <c r="E139" s="63"/>
      <c r="F139" s="63"/>
      <c r="G139" s="63"/>
      <c r="H139" s="63" t="s">
        <v>39</v>
      </c>
      <c r="I139" s="63">
        <f t="shared" si="6"/>
        <v>64</v>
      </c>
      <c r="J139" s="63" t="str">
        <f t="shared" si="7"/>
        <v>54GBP</v>
      </c>
      <c r="K139" s="256">
        <f ca="1">SUMIF(INDIRECT(ADDRESS(3,9+ROWS(CUT_LIST)+2,,,"Sensis Vectors ALL")):INDIRECT(ADDRESS(3+ROWS(CORR_MATRIX)-1,9+ROWS(CUT_LIST)+2,,,"Sensis Vectors ALL")),"YC"&amp;$H139&amp;K$1,INDIRECT(ADDRESS(3,$I139,,,"Sensis Vectors ALL")):INDIRECT(ADDRESS(3+ROWS(CORR_MATRIX)-1,$I139,,,"Sensis Vectors ALL")))</f>
        <v>0</v>
      </c>
      <c r="L139" s="256">
        <f ca="1">SUMIF(INDIRECT(ADDRESS(3,9+ROWS(CUT_LIST)+2,,,"Sensis Vectors ALL")):INDIRECT(ADDRESS(3+ROWS(CORR_MATRIX)-1,9+ROWS(CUT_LIST)+2,,,"Sensis Vectors ALL")),"YC"&amp;$H139&amp;L$1,INDIRECT(ADDRESS(3,$I139,,,"Sensis Vectors ALL")):INDIRECT(ADDRESS(3+ROWS(CORR_MATRIX)-1,$I139,,,"Sensis Vectors ALL")))</f>
        <v>0</v>
      </c>
      <c r="M139" s="256">
        <f ca="1">SUMIF(INDIRECT(ADDRESS(3,9+ROWS(CUT_LIST)+2,,,"Sensis Vectors ALL")):INDIRECT(ADDRESS(3+ROWS(CORR_MATRIX)-1,9+ROWS(CUT_LIST)+2,,,"Sensis Vectors ALL")),"YC"&amp;$H139&amp;M$1,INDIRECT(ADDRESS(3,$I139,,,"Sensis Vectors ALL")):INDIRECT(ADDRESS(3+ROWS(CORR_MATRIX)-1,$I139,,,"Sensis Vectors ALL")))</f>
        <v>0</v>
      </c>
      <c r="N139" s="256">
        <f ca="1">SUMIF(INDIRECT(ADDRESS(3,9+ROWS(CUT_LIST)+2,,,"Sensis Vectors ALL")):INDIRECT(ADDRESS(3+ROWS(CORR_MATRIX)-1,9+ROWS(CUT_LIST)+2,,,"Sensis Vectors ALL")),"YC"&amp;$H139&amp;N$1,INDIRECT(ADDRESS(3,$I139,,,"Sensis Vectors ALL")):INDIRECT(ADDRESS(3+ROWS(CORR_MATRIX)-1,$I139,,,"Sensis Vectors ALL")))</f>
        <v>0</v>
      </c>
      <c r="O139" s="256">
        <f ca="1">SUMIF(INDIRECT(ADDRESS(3,9+ROWS(CUT_LIST)+2,,,"Sensis Vectors ALL")):INDIRECT(ADDRESS(3+ROWS(CORR_MATRIX)-1,9+ROWS(CUT_LIST)+2,,,"Sensis Vectors ALL")),"YC"&amp;$H139&amp;O$1,INDIRECT(ADDRESS(3,$I139,,,"Sensis Vectors ALL")):INDIRECT(ADDRESS(3+ROWS(CORR_MATRIX)-1,$I139,,,"Sensis Vectors ALL")))</f>
        <v>0</v>
      </c>
      <c r="P139" s="256">
        <f ca="1">SUMIF(INDIRECT(ADDRESS(3,9+ROWS(CUT_LIST)+2,,,"Sensis Vectors ALL")):INDIRECT(ADDRESS(3+ROWS(CORR_MATRIX)-1,9+ROWS(CUT_LIST)+2,,,"Sensis Vectors ALL")),"YC"&amp;$H139&amp;P$1,INDIRECT(ADDRESS(3,$I139,,,"Sensis Vectors ALL")):INDIRECT(ADDRESS(3+ROWS(CORR_MATRIX)-1,$I139,,,"Sensis Vectors ALL")))</f>
        <v>0</v>
      </c>
      <c r="Q139" s="256">
        <f ca="1">SUMIF(INDIRECT(ADDRESS(3,9+ROWS(CUT_LIST)+2,,,"Sensis Vectors ALL")):INDIRECT(ADDRESS(3+ROWS(CORR_MATRIX)-1,9+ROWS(CUT_LIST)+2,,,"Sensis Vectors ALL")),"YC"&amp;$H139&amp;Q$1,INDIRECT(ADDRESS(3,$I139,,,"Sensis Vectors ALL")):INDIRECT(ADDRESS(3+ROWS(CORR_MATRIX)-1,$I139,,,"Sensis Vectors ALL")))</f>
        <v>0</v>
      </c>
      <c r="R139" s="256">
        <f ca="1">SUMIF(INDIRECT(ADDRESS(3,9+ROWS(CUT_LIST)+2,,,"Sensis Vectors ALL")):INDIRECT(ADDRESS(3+ROWS(CORR_MATRIX)-1,9+ROWS(CUT_LIST)+2,,,"Sensis Vectors ALL")),"YC"&amp;$H139&amp;R$1,INDIRECT(ADDRESS(3,$I139,,,"Sensis Vectors ALL")):INDIRECT(ADDRESS(3+ROWS(CORR_MATRIX)-1,$I139,,,"Sensis Vectors ALL")))</f>
        <v>0</v>
      </c>
      <c r="S139" s="256">
        <f ca="1">SUMIF(INDIRECT(ADDRESS(3,9+ROWS(CUT_LIST)+2,,,"Sensis Vectors ALL")):INDIRECT(ADDRESS(3+ROWS(CORR_MATRIX)-1,9+ROWS(CUT_LIST)+2,,,"Sensis Vectors ALL")),"YC"&amp;$H139&amp;S$1,INDIRECT(ADDRESS(3,$I139,,,"Sensis Vectors ALL")):INDIRECT(ADDRESS(3+ROWS(CORR_MATRIX)-1,$I139,,,"Sensis Vectors ALL")))</f>
        <v>0</v>
      </c>
      <c r="T139" s="256">
        <f ca="1">SUMIF(INDIRECT(ADDRESS(3,9+ROWS(CUT_LIST)+2,,,"Sensis Vectors ALL")):INDIRECT(ADDRESS(3+ROWS(CORR_MATRIX)-1,9+ROWS(CUT_LIST)+2,,,"Sensis Vectors ALL")),"YC"&amp;$H139&amp;T$1,INDIRECT(ADDRESS(3,$I139,,,"Sensis Vectors ALL")):INDIRECT(ADDRESS(3+ROWS(CORR_MATRIX)-1,$I139,,,"Sensis Vectors ALL")))</f>
        <v>0</v>
      </c>
      <c r="U139" s="256">
        <f ca="1">SUMIF(INDIRECT(ADDRESS(3,9+ROWS(CUT_LIST)+2,,,"Sensis Vectors ALL")):INDIRECT(ADDRESS(3+ROWS(CORR_MATRIX)-1,9+ROWS(CUT_LIST)+2,,,"Sensis Vectors ALL")),"YC"&amp;$H139&amp;U$1,INDIRECT(ADDRESS(3,$I139,,,"Sensis Vectors ALL")):INDIRECT(ADDRESS(3+ROWS(CORR_MATRIX)-1,$I139,,,"Sensis Vectors ALL")))</f>
        <v>0</v>
      </c>
      <c r="V139" s="256">
        <f ca="1">SUMIF(INDIRECT(ADDRESS(3,9+ROWS(CUT_LIST)+2,,,"Sensis Vectors ALL")):INDIRECT(ADDRESS(3+ROWS(CORR_MATRIX)-1,9+ROWS(CUT_LIST)+2,,,"Sensis Vectors ALL")),"YC"&amp;$H139&amp;V$1,INDIRECT(ADDRESS(3,$I139,,,"Sensis Vectors ALL")):INDIRECT(ADDRESS(3+ROWS(CORR_MATRIX)-1,$I139,,,"Sensis Vectors ALL")))</f>
        <v>0</v>
      </c>
    </row>
    <row r="140" spans="1:22" x14ac:dyDescent="0.2">
      <c r="A140" s="63">
        <v>54</v>
      </c>
      <c r="B140" s="63"/>
      <c r="C140" s="63"/>
      <c r="D140" s="63" t="s">
        <v>294</v>
      </c>
      <c r="E140" s="63"/>
      <c r="F140" s="63"/>
      <c r="G140" s="63"/>
      <c r="H140" s="63" t="s">
        <v>31</v>
      </c>
      <c r="I140" s="63">
        <f t="shared" si="6"/>
        <v>64</v>
      </c>
      <c r="J140" s="63" t="str">
        <f t="shared" si="7"/>
        <v>54JPY</v>
      </c>
      <c r="K140" s="256">
        <f ca="1">SUMIF(INDIRECT(ADDRESS(3,9+ROWS(CUT_LIST)+2,,,"Sensis Vectors ALL")):INDIRECT(ADDRESS(3+ROWS(CORR_MATRIX)-1,9+ROWS(CUT_LIST)+2,,,"Sensis Vectors ALL")),"YC"&amp;$H140&amp;K$1,INDIRECT(ADDRESS(3,$I140,,,"Sensis Vectors ALL")):INDIRECT(ADDRESS(3+ROWS(CORR_MATRIX)-1,$I140,,,"Sensis Vectors ALL")))</f>
        <v>0</v>
      </c>
      <c r="L140" s="256">
        <f ca="1">SUMIF(INDIRECT(ADDRESS(3,9+ROWS(CUT_LIST)+2,,,"Sensis Vectors ALL")):INDIRECT(ADDRESS(3+ROWS(CORR_MATRIX)-1,9+ROWS(CUT_LIST)+2,,,"Sensis Vectors ALL")),"YC"&amp;$H140&amp;L$1,INDIRECT(ADDRESS(3,$I140,,,"Sensis Vectors ALL")):INDIRECT(ADDRESS(3+ROWS(CORR_MATRIX)-1,$I140,,,"Sensis Vectors ALL")))</f>
        <v>0</v>
      </c>
      <c r="M140" s="256">
        <f ca="1">SUMIF(INDIRECT(ADDRESS(3,9+ROWS(CUT_LIST)+2,,,"Sensis Vectors ALL")):INDIRECT(ADDRESS(3+ROWS(CORR_MATRIX)-1,9+ROWS(CUT_LIST)+2,,,"Sensis Vectors ALL")),"YC"&amp;$H140&amp;M$1,INDIRECT(ADDRESS(3,$I140,,,"Sensis Vectors ALL")):INDIRECT(ADDRESS(3+ROWS(CORR_MATRIX)-1,$I140,,,"Sensis Vectors ALL")))</f>
        <v>0</v>
      </c>
      <c r="N140" s="256">
        <f ca="1">SUMIF(INDIRECT(ADDRESS(3,9+ROWS(CUT_LIST)+2,,,"Sensis Vectors ALL")):INDIRECT(ADDRESS(3+ROWS(CORR_MATRIX)-1,9+ROWS(CUT_LIST)+2,,,"Sensis Vectors ALL")),"YC"&amp;$H140&amp;N$1,INDIRECT(ADDRESS(3,$I140,,,"Sensis Vectors ALL")):INDIRECT(ADDRESS(3+ROWS(CORR_MATRIX)-1,$I140,,,"Sensis Vectors ALL")))</f>
        <v>0</v>
      </c>
      <c r="O140" s="256">
        <f ca="1">SUMIF(INDIRECT(ADDRESS(3,9+ROWS(CUT_LIST)+2,,,"Sensis Vectors ALL")):INDIRECT(ADDRESS(3+ROWS(CORR_MATRIX)-1,9+ROWS(CUT_LIST)+2,,,"Sensis Vectors ALL")),"YC"&amp;$H140&amp;O$1,INDIRECT(ADDRESS(3,$I140,,,"Sensis Vectors ALL")):INDIRECT(ADDRESS(3+ROWS(CORR_MATRIX)-1,$I140,,,"Sensis Vectors ALL")))</f>
        <v>0</v>
      </c>
      <c r="P140" s="256">
        <f ca="1">SUMIF(INDIRECT(ADDRESS(3,9+ROWS(CUT_LIST)+2,,,"Sensis Vectors ALL")):INDIRECT(ADDRESS(3+ROWS(CORR_MATRIX)-1,9+ROWS(CUT_LIST)+2,,,"Sensis Vectors ALL")),"YC"&amp;$H140&amp;P$1,INDIRECT(ADDRESS(3,$I140,,,"Sensis Vectors ALL")):INDIRECT(ADDRESS(3+ROWS(CORR_MATRIX)-1,$I140,,,"Sensis Vectors ALL")))</f>
        <v>0</v>
      </c>
      <c r="Q140" s="256">
        <f ca="1">SUMIF(INDIRECT(ADDRESS(3,9+ROWS(CUT_LIST)+2,,,"Sensis Vectors ALL")):INDIRECT(ADDRESS(3+ROWS(CORR_MATRIX)-1,9+ROWS(CUT_LIST)+2,,,"Sensis Vectors ALL")),"YC"&amp;$H140&amp;Q$1,INDIRECT(ADDRESS(3,$I140,,,"Sensis Vectors ALL")):INDIRECT(ADDRESS(3+ROWS(CORR_MATRIX)-1,$I140,,,"Sensis Vectors ALL")))</f>
        <v>0</v>
      </c>
      <c r="R140" s="256">
        <f ca="1">SUMIF(INDIRECT(ADDRESS(3,9+ROWS(CUT_LIST)+2,,,"Sensis Vectors ALL")):INDIRECT(ADDRESS(3+ROWS(CORR_MATRIX)-1,9+ROWS(CUT_LIST)+2,,,"Sensis Vectors ALL")),"YC"&amp;$H140&amp;R$1,INDIRECT(ADDRESS(3,$I140,,,"Sensis Vectors ALL")):INDIRECT(ADDRESS(3+ROWS(CORR_MATRIX)-1,$I140,,,"Sensis Vectors ALL")))</f>
        <v>0</v>
      </c>
      <c r="S140" s="256">
        <f ca="1">SUMIF(INDIRECT(ADDRESS(3,9+ROWS(CUT_LIST)+2,,,"Sensis Vectors ALL")):INDIRECT(ADDRESS(3+ROWS(CORR_MATRIX)-1,9+ROWS(CUT_LIST)+2,,,"Sensis Vectors ALL")),"YC"&amp;$H140&amp;S$1,INDIRECT(ADDRESS(3,$I140,,,"Sensis Vectors ALL")):INDIRECT(ADDRESS(3+ROWS(CORR_MATRIX)-1,$I140,,,"Sensis Vectors ALL")))</f>
        <v>0</v>
      </c>
      <c r="T140" s="256">
        <f ca="1">SUMIF(INDIRECT(ADDRESS(3,9+ROWS(CUT_LIST)+2,,,"Sensis Vectors ALL")):INDIRECT(ADDRESS(3+ROWS(CORR_MATRIX)-1,9+ROWS(CUT_LIST)+2,,,"Sensis Vectors ALL")),"YC"&amp;$H140&amp;T$1,INDIRECT(ADDRESS(3,$I140,,,"Sensis Vectors ALL")):INDIRECT(ADDRESS(3+ROWS(CORR_MATRIX)-1,$I140,,,"Sensis Vectors ALL")))</f>
        <v>0</v>
      </c>
      <c r="U140" s="256">
        <f ca="1">SUMIF(INDIRECT(ADDRESS(3,9+ROWS(CUT_LIST)+2,,,"Sensis Vectors ALL")):INDIRECT(ADDRESS(3+ROWS(CORR_MATRIX)-1,9+ROWS(CUT_LIST)+2,,,"Sensis Vectors ALL")),"YC"&amp;$H140&amp;U$1,INDIRECT(ADDRESS(3,$I140,,,"Sensis Vectors ALL")):INDIRECT(ADDRESS(3+ROWS(CORR_MATRIX)-1,$I140,,,"Sensis Vectors ALL")))</f>
        <v>0</v>
      </c>
      <c r="V140" s="256">
        <f ca="1">SUMIF(INDIRECT(ADDRESS(3,9+ROWS(CUT_LIST)+2,,,"Sensis Vectors ALL")):INDIRECT(ADDRESS(3+ROWS(CORR_MATRIX)-1,9+ROWS(CUT_LIST)+2,,,"Sensis Vectors ALL")),"YC"&amp;$H140&amp;V$1,INDIRECT(ADDRESS(3,$I140,,,"Sensis Vectors ALL")):INDIRECT(ADDRESS(3+ROWS(CORR_MATRIX)-1,$I140,,,"Sensis Vectors ALL")))</f>
        <v>0</v>
      </c>
    </row>
    <row r="141" spans="1:22" x14ac:dyDescent="0.2">
      <c r="A141" s="63">
        <v>54</v>
      </c>
      <c r="B141" s="63"/>
      <c r="C141" s="63"/>
      <c r="D141" s="63" t="s">
        <v>294</v>
      </c>
      <c r="E141" s="63"/>
      <c r="F141" s="63"/>
      <c r="G141" s="63"/>
      <c r="H141" s="63" t="s">
        <v>16</v>
      </c>
      <c r="I141" s="63">
        <f t="shared" si="6"/>
        <v>64</v>
      </c>
      <c r="J141" s="63" t="str">
        <f t="shared" si="7"/>
        <v>54USD</v>
      </c>
      <c r="K141" s="256">
        <f ca="1">SUMIF(INDIRECT(ADDRESS(3,9+ROWS(CUT_LIST)+2,,,"Sensis Vectors ALL")):INDIRECT(ADDRESS(3+ROWS(CORR_MATRIX)-1,9+ROWS(CUT_LIST)+2,,,"Sensis Vectors ALL")),"YC"&amp;$H141&amp;K$1,INDIRECT(ADDRESS(3,$I141,,,"Sensis Vectors ALL")):INDIRECT(ADDRESS(3+ROWS(CORR_MATRIX)-1,$I141,,,"Sensis Vectors ALL")))</f>
        <v>-28753.030000000002</v>
      </c>
      <c r="L141" s="256">
        <f ca="1">SUMIF(INDIRECT(ADDRESS(3,9+ROWS(CUT_LIST)+2,,,"Sensis Vectors ALL")):INDIRECT(ADDRESS(3+ROWS(CORR_MATRIX)-1,9+ROWS(CUT_LIST)+2,,,"Sensis Vectors ALL")),"YC"&amp;$H141&amp;L$1,INDIRECT(ADDRESS(3,$I141,,,"Sensis Vectors ALL")):INDIRECT(ADDRESS(3+ROWS(CORR_MATRIX)-1,$I141,,,"Sensis Vectors ALL")))</f>
        <v>-27120.93</v>
      </c>
      <c r="M141" s="256">
        <f ca="1">SUMIF(INDIRECT(ADDRESS(3,9+ROWS(CUT_LIST)+2,,,"Sensis Vectors ALL")):INDIRECT(ADDRESS(3+ROWS(CORR_MATRIX)-1,9+ROWS(CUT_LIST)+2,,,"Sensis Vectors ALL")),"YC"&amp;$H141&amp;M$1,INDIRECT(ADDRESS(3,$I141,,,"Sensis Vectors ALL")):INDIRECT(ADDRESS(3+ROWS(CORR_MATRIX)-1,$I141,,,"Sensis Vectors ALL")))</f>
        <v>-983.92</v>
      </c>
      <c r="N141" s="256">
        <f ca="1">SUMIF(INDIRECT(ADDRESS(3,9+ROWS(CUT_LIST)+2,,,"Sensis Vectors ALL")):INDIRECT(ADDRESS(3+ROWS(CORR_MATRIX)-1,9+ROWS(CUT_LIST)+2,,,"Sensis Vectors ALL")),"YC"&amp;$H141&amp;N$1,INDIRECT(ADDRESS(3,$I141,,,"Sensis Vectors ALL")):INDIRECT(ADDRESS(3+ROWS(CORR_MATRIX)-1,$I141,,,"Sensis Vectors ALL")))</f>
        <v>-209.19000000000005</v>
      </c>
      <c r="O141" s="256">
        <f ca="1">SUMIF(INDIRECT(ADDRESS(3,9+ROWS(CUT_LIST)+2,,,"Sensis Vectors ALL")):INDIRECT(ADDRESS(3+ROWS(CORR_MATRIX)-1,9+ROWS(CUT_LIST)+2,,,"Sensis Vectors ALL")),"YC"&amp;$H141&amp;O$1,INDIRECT(ADDRESS(3,$I141,,,"Sensis Vectors ALL")):INDIRECT(ADDRESS(3+ROWS(CORR_MATRIX)-1,$I141,,,"Sensis Vectors ALL")))</f>
        <v>-200.19999999999993</v>
      </c>
      <c r="P141" s="256">
        <f ca="1">SUMIF(INDIRECT(ADDRESS(3,9+ROWS(CUT_LIST)+2,,,"Sensis Vectors ALL")):INDIRECT(ADDRESS(3+ROWS(CORR_MATRIX)-1,9+ROWS(CUT_LIST)+2,,,"Sensis Vectors ALL")),"YC"&amp;$H141&amp;P$1,INDIRECT(ADDRESS(3,$I141,,,"Sensis Vectors ALL")):INDIRECT(ADDRESS(3+ROWS(CORR_MATRIX)-1,$I141,,,"Sensis Vectors ALL")))</f>
        <v>47.579999999999927</v>
      </c>
      <c r="Q141" s="256">
        <f ca="1">SUMIF(INDIRECT(ADDRESS(3,9+ROWS(CUT_LIST)+2,,,"Sensis Vectors ALL")):INDIRECT(ADDRESS(3+ROWS(CORR_MATRIX)-1,9+ROWS(CUT_LIST)+2,,,"Sensis Vectors ALL")),"YC"&amp;$H141&amp;Q$1,INDIRECT(ADDRESS(3,$I141,,,"Sensis Vectors ALL")):INDIRECT(ADDRESS(3+ROWS(CORR_MATRIX)-1,$I141,,,"Sensis Vectors ALL")))</f>
        <v>7.1900000000018913</v>
      </c>
      <c r="R141" s="256">
        <f ca="1">SUMIF(INDIRECT(ADDRESS(3,9+ROWS(CUT_LIST)+2,,,"Sensis Vectors ALL")):INDIRECT(ADDRESS(3+ROWS(CORR_MATRIX)-1,9+ROWS(CUT_LIST)+2,,,"Sensis Vectors ALL")),"YC"&amp;$H141&amp;R$1,INDIRECT(ADDRESS(3,$I141,,,"Sensis Vectors ALL")):INDIRECT(ADDRESS(3+ROWS(CORR_MATRIX)-1,$I141,,,"Sensis Vectors ALL")))</f>
        <v>45.799999999999713</v>
      </c>
      <c r="S141" s="256">
        <f ca="1">SUMIF(INDIRECT(ADDRESS(3,9+ROWS(CUT_LIST)+2,,,"Sensis Vectors ALL")):INDIRECT(ADDRESS(3+ROWS(CORR_MATRIX)-1,9+ROWS(CUT_LIST)+2,,,"Sensis Vectors ALL")),"YC"&amp;$H141&amp;S$1,INDIRECT(ADDRESS(3,$I141,,,"Sensis Vectors ALL")):INDIRECT(ADDRESS(3+ROWS(CORR_MATRIX)-1,$I141,,,"Sensis Vectors ALL")))</f>
        <v>-34.279999999999852</v>
      </c>
      <c r="T141" s="256">
        <f ca="1">SUMIF(INDIRECT(ADDRESS(3,9+ROWS(CUT_LIST)+2,,,"Sensis Vectors ALL")):INDIRECT(ADDRESS(3+ROWS(CORR_MATRIX)-1,9+ROWS(CUT_LIST)+2,,,"Sensis Vectors ALL")),"YC"&amp;$H141&amp;T$1,INDIRECT(ADDRESS(3,$I141,,,"Sensis Vectors ALL")):INDIRECT(ADDRESS(3+ROWS(CORR_MATRIX)-1,$I141,,,"Sensis Vectors ALL")))</f>
        <v>1.97</v>
      </c>
      <c r="U141" s="256">
        <f ca="1">SUMIF(INDIRECT(ADDRESS(3,9+ROWS(CUT_LIST)+2,,,"Sensis Vectors ALL")):INDIRECT(ADDRESS(3+ROWS(CORR_MATRIX)-1,9+ROWS(CUT_LIST)+2,,,"Sensis Vectors ALL")),"YC"&amp;$H141&amp;U$1,INDIRECT(ADDRESS(3,$I141,,,"Sensis Vectors ALL")):INDIRECT(ADDRESS(3+ROWS(CORR_MATRIX)-1,$I141,,,"Sensis Vectors ALL")))</f>
        <v>0</v>
      </c>
      <c r="V141" s="256">
        <f ca="1">SUMIF(INDIRECT(ADDRESS(3,9+ROWS(CUT_LIST)+2,,,"Sensis Vectors ALL")):INDIRECT(ADDRESS(3+ROWS(CORR_MATRIX)-1,9+ROWS(CUT_LIST)+2,,,"Sensis Vectors ALL")),"YC"&amp;$H141&amp;V$1,INDIRECT(ADDRESS(3,$I141,,,"Sensis Vectors ALL")):INDIRECT(ADDRESS(3+ROWS(CORR_MATRIX)-1,$I141,,,"Sensis Vectors ALL")))</f>
        <v>0</v>
      </c>
    </row>
    <row r="142" spans="1:22" x14ac:dyDescent="0.2">
      <c r="A142" s="31">
        <v>55</v>
      </c>
      <c r="B142" s="62">
        <v>5</v>
      </c>
      <c r="C142" s="66" t="s">
        <v>148</v>
      </c>
      <c r="D142" s="66" t="s">
        <v>295</v>
      </c>
      <c r="E142" s="66" t="s">
        <v>173</v>
      </c>
      <c r="F142" s="66" t="s">
        <v>179</v>
      </c>
      <c r="G142" s="95">
        <v>751</v>
      </c>
      <c r="H142" s="73" t="s">
        <v>24</v>
      </c>
      <c r="I142">
        <f t="shared" si="6"/>
        <v>65</v>
      </c>
      <c r="J142" t="str">
        <f t="shared" si="7"/>
        <v>55ALL</v>
      </c>
      <c r="K142" s="257">
        <f ca="1">SUMIF(INDIRECT(ADDRESS(3,9+ROWS(CUT_LIST)+1,,,"Sensis Vectors ALL")):INDIRECT(ADDRESS(3+ROWS(CORR_MATRIX)-1,9+ROWS(CUT_LIST)+1,,,"Sensis Vectors ALL")),"YC"&amp;K$1,INDIRECT(ADDRESS(3,$I142,,,"Sensis Vectors ALL")):INDIRECT(ADDRESS(3+ROWS(CORR_MATRIX)-1,$I142,,,"Sensis Vectors ALL")))</f>
        <v>-623.94000000000005</v>
      </c>
      <c r="L142" s="257">
        <f ca="1">SUMIF(INDIRECT(ADDRESS(3,9+ROWS(CUT_LIST)+1,,,"Sensis Vectors ALL")):INDIRECT(ADDRESS(3+ROWS(CORR_MATRIX)-1,9+ROWS(CUT_LIST)+1,,,"Sensis Vectors ALL")),"YC"&amp;L$1,INDIRECT(ADDRESS(3,$I142,,,"Sensis Vectors ALL")):INDIRECT(ADDRESS(3+ROWS(CORR_MATRIX)-1,$I142,,,"Sensis Vectors ALL")))</f>
        <v>56.56</v>
      </c>
      <c r="M142" s="257">
        <f ca="1">SUMIF(INDIRECT(ADDRESS(3,9+ROWS(CUT_LIST)+1,,,"Sensis Vectors ALL")):INDIRECT(ADDRESS(3+ROWS(CORR_MATRIX)-1,9+ROWS(CUT_LIST)+1,,,"Sensis Vectors ALL")),"YC"&amp;M$1,INDIRECT(ADDRESS(3,$I142,,,"Sensis Vectors ALL")):INDIRECT(ADDRESS(3+ROWS(CORR_MATRIX)-1,$I142,,,"Sensis Vectors ALL")))</f>
        <v>310.62</v>
      </c>
      <c r="N142" s="257">
        <f ca="1">SUMIF(INDIRECT(ADDRESS(3,9+ROWS(CUT_LIST)+1,,,"Sensis Vectors ALL")):INDIRECT(ADDRESS(3+ROWS(CORR_MATRIX)-1,9+ROWS(CUT_LIST)+1,,,"Sensis Vectors ALL")),"YC"&amp;N$1,INDIRECT(ADDRESS(3,$I142,,,"Sensis Vectors ALL")):INDIRECT(ADDRESS(3+ROWS(CORR_MATRIX)-1,$I142,,,"Sensis Vectors ALL")))</f>
        <v>221.74</v>
      </c>
      <c r="O142" s="257">
        <f ca="1">SUMIF(INDIRECT(ADDRESS(3,9+ROWS(CUT_LIST)+1,,,"Sensis Vectors ALL")):INDIRECT(ADDRESS(3+ROWS(CORR_MATRIX)-1,9+ROWS(CUT_LIST)+1,,,"Sensis Vectors ALL")),"YC"&amp;O$1,INDIRECT(ADDRESS(3,$I142,,,"Sensis Vectors ALL")):INDIRECT(ADDRESS(3+ROWS(CORR_MATRIX)-1,$I142,,,"Sensis Vectors ALL")))</f>
        <v>904.03</v>
      </c>
      <c r="P142" s="257">
        <f ca="1">SUMIF(INDIRECT(ADDRESS(3,9+ROWS(CUT_LIST)+1,,,"Sensis Vectors ALL")):INDIRECT(ADDRESS(3+ROWS(CORR_MATRIX)-1,9+ROWS(CUT_LIST)+1,,,"Sensis Vectors ALL")),"YC"&amp;P$1,INDIRECT(ADDRESS(3,$I142,,,"Sensis Vectors ALL")):INDIRECT(ADDRESS(3+ROWS(CORR_MATRIX)-1,$I142,,,"Sensis Vectors ALL")))</f>
        <v>7744.41</v>
      </c>
      <c r="Q142" s="257">
        <f ca="1">SUMIF(INDIRECT(ADDRESS(3,9+ROWS(CUT_LIST)+1,,,"Sensis Vectors ALL")):INDIRECT(ADDRESS(3+ROWS(CORR_MATRIX)-1,9+ROWS(CUT_LIST)+1,,,"Sensis Vectors ALL")),"YC"&amp;Q$1,INDIRECT(ADDRESS(3,$I142,,,"Sensis Vectors ALL")):INDIRECT(ADDRESS(3+ROWS(CORR_MATRIX)-1,$I142,,,"Sensis Vectors ALL")))</f>
        <v>19174.97</v>
      </c>
      <c r="R142" s="257">
        <f ca="1">SUMIF(INDIRECT(ADDRESS(3,9+ROWS(CUT_LIST)+1,,,"Sensis Vectors ALL")):INDIRECT(ADDRESS(3+ROWS(CORR_MATRIX)-1,9+ROWS(CUT_LIST)+1,,,"Sensis Vectors ALL")),"YC"&amp;R$1,INDIRECT(ADDRESS(3,$I142,,,"Sensis Vectors ALL")):INDIRECT(ADDRESS(3+ROWS(CORR_MATRIX)-1,$I142,,,"Sensis Vectors ALL")))</f>
        <v>27648.66</v>
      </c>
      <c r="S142" s="257">
        <f ca="1">SUMIF(INDIRECT(ADDRESS(3,9+ROWS(CUT_LIST)+1,,,"Sensis Vectors ALL")):INDIRECT(ADDRESS(3+ROWS(CORR_MATRIX)-1,9+ROWS(CUT_LIST)+1,,,"Sensis Vectors ALL")),"YC"&amp;S$1,INDIRECT(ADDRESS(3,$I142,,,"Sensis Vectors ALL")):INDIRECT(ADDRESS(3+ROWS(CORR_MATRIX)-1,$I142,,,"Sensis Vectors ALL")))</f>
        <v>5050.42</v>
      </c>
      <c r="T142" s="257">
        <f ca="1">SUMIF(INDIRECT(ADDRESS(3,9+ROWS(CUT_LIST)+1,,,"Sensis Vectors ALL")):INDIRECT(ADDRESS(3+ROWS(CORR_MATRIX)-1,9+ROWS(CUT_LIST)+1,,,"Sensis Vectors ALL")),"YC"&amp;T$1,INDIRECT(ADDRESS(3,$I142,,,"Sensis Vectors ALL")):INDIRECT(ADDRESS(3+ROWS(CORR_MATRIX)-1,$I142,,,"Sensis Vectors ALL")))</f>
        <v>0</v>
      </c>
      <c r="U142" s="257">
        <f ca="1">SUMIF(INDIRECT(ADDRESS(3,9+ROWS(CUT_LIST)+1,,,"Sensis Vectors ALL")):INDIRECT(ADDRESS(3+ROWS(CORR_MATRIX)-1,9+ROWS(CUT_LIST)+1,,,"Sensis Vectors ALL")),"YC"&amp;U$1,INDIRECT(ADDRESS(3,$I142,,,"Sensis Vectors ALL")):INDIRECT(ADDRESS(3+ROWS(CORR_MATRIX)-1,$I142,,,"Sensis Vectors ALL")))</f>
        <v>0</v>
      </c>
      <c r="V142" s="257">
        <f ca="1">SUMIF(INDIRECT(ADDRESS(3,9+ROWS(CUT_LIST)+1,,,"Sensis Vectors ALL")):INDIRECT(ADDRESS(3+ROWS(CORR_MATRIX)-1,9+ROWS(CUT_LIST)+1,,,"Sensis Vectors ALL")),"YC"&amp;V$1,INDIRECT(ADDRESS(3,$I142,,,"Sensis Vectors ALL")):INDIRECT(ADDRESS(3+ROWS(CORR_MATRIX)-1,$I142,,,"Sensis Vectors ALL")))</f>
        <v>0</v>
      </c>
    </row>
    <row r="143" spans="1:22" x14ac:dyDescent="0.2">
      <c r="A143" s="63">
        <v>55</v>
      </c>
      <c r="B143" s="63"/>
      <c r="C143" s="63"/>
      <c r="D143" s="63" t="s">
        <v>295</v>
      </c>
      <c r="E143" s="63"/>
      <c r="F143" s="63"/>
      <c r="G143" s="63"/>
      <c r="H143" s="63" t="s">
        <v>32</v>
      </c>
      <c r="I143" s="61">
        <f t="shared" si="6"/>
        <v>65</v>
      </c>
      <c r="J143" s="61" t="str">
        <f t="shared" si="7"/>
        <v>55AUD</v>
      </c>
      <c r="K143" s="256">
        <f ca="1">SUMIF(INDIRECT(ADDRESS(3,9+ROWS(CUT_LIST)+2,,,"Sensis Vectors ALL")):INDIRECT(ADDRESS(3+ROWS(CORR_MATRIX)-1,9+ROWS(CUT_LIST)+2,,,"Sensis Vectors ALL")),"YC"&amp;$H143&amp;K$1,INDIRECT(ADDRESS(3,$I143,,,"Sensis Vectors ALL")):INDIRECT(ADDRESS(3+ROWS(CORR_MATRIX)-1,$I143,,,"Sensis Vectors ALL")))</f>
        <v>0</v>
      </c>
      <c r="L143" s="256">
        <f ca="1">SUMIF(INDIRECT(ADDRESS(3,9+ROWS(CUT_LIST)+2,,,"Sensis Vectors ALL")):INDIRECT(ADDRESS(3+ROWS(CORR_MATRIX)-1,9+ROWS(CUT_LIST)+2,,,"Sensis Vectors ALL")),"YC"&amp;$H143&amp;L$1,INDIRECT(ADDRESS(3,$I143,,,"Sensis Vectors ALL")):INDIRECT(ADDRESS(3+ROWS(CORR_MATRIX)-1,$I143,,,"Sensis Vectors ALL")))</f>
        <v>0</v>
      </c>
      <c r="M143" s="256">
        <f ca="1">SUMIF(INDIRECT(ADDRESS(3,9+ROWS(CUT_LIST)+2,,,"Sensis Vectors ALL")):INDIRECT(ADDRESS(3+ROWS(CORR_MATRIX)-1,9+ROWS(CUT_LIST)+2,,,"Sensis Vectors ALL")),"YC"&amp;$H143&amp;M$1,INDIRECT(ADDRESS(3,$I143,,,"Sensis Vectors ALL")):INDIRECT(ADDRESS(3+ROWS(CORR_MATRIX)-1,$I143,,,"Sensis Vectors ALL")))</f>
        <v>0</v>
      </c>
      <c r="N143" s="256">
        <f ca="1">SUMIF(INDIRECT(ADDRESS(3,9+ROWS(CUT_LIST)+2,,,"Sensis Vectors ALL")):INDIRECT(ADDRESS(3+ROWS(CORR_MATRIX)-1,9+ROWS(CUT_LIST)+2,,,"Sensis Vectors ALL")),"YC"&amp;$H143&amp;N$1,INDIRECT(ADDRESS(3,$I143,,,"Sensis Vectors ALL")):INDIRECT(ADDRESS(3+ROWS(CORR_MATRIX)-1,$I143,,,"Sensis Vectors ALL")))</f>
        <v>0</v>
      </c>
      <c r="O143" s="256">
        <f ca="1">SUMIF(INDIRECT(ADDRESS(3,9+ROWS(CUT_LIST)+2,,,"Sensis Vectors ALL")):INDIRECT(ADDRESS(3+ROWS(CORR_MATRIX)-1,9+ROWS(CUT_LIST)+2,,,"Sensis Vectors ALL")),"YC"&amp;$H143&amp;O$1,INDIRECT(ADDRESS(3,$I143,,,"Sensis Vectors ALL")):INDIRECT(ADDRESS(3+ROWS(CORR_MATRIX)-1,$I143,,,"Sensis Vectors ALL")))</f>
        <v>0</v>
      </c>
      <c r="P143" s="256">
        <f ca="1">SUMIF(INDIRECT(ADDRESS(3,9+ROWS(CUT_LIST)+2,,,"Sensis Vectors ALL")):INDIRECT(ADDRESS(3+ROWS(CORR_MATRIX)-1,9+ROWS(CUT_LIST)+2,,,"Sensis Vectors ALL")),"YC"&amp;$H143&amp;P$1,INDIRECT(ADDRESS(3,$I143,,,"Sensis Vectors ALL")):INDIRECT(ADDRESS(3+ROWS(CORR_MATRIX)-1,$I143,,,"Sensis Vectors ALL")))</f>
        <v>0</v>
      </c>
      <c r="Q143" s="256">
        <f ca="1">SUMIF(INDIRECT(ADDRESS(3,9+ROWS(CUT_LIST)+2,,,"Sensis Vectors ALL")):INDIRECT(ADDRESS(3+ROWS(CORR_MATRIX)-1,9+ROWS(CUT_LIST)+2,,,"Sensis Vectors ALL")),"YC"&amp;$H143&amp;Q$1,INDIRECT(ADDRESS(3,$I143,,,"Sensis Vectors ALL")):INDIRECT(ADDRESS(3+ROWS(CORR_MATRIX)-1,$I143,,,"Sensis Vectors ALL")))</f>
        <v>0</v>
      </c>
      <c r="R143" s="256">
        <f ca="1">SUMIF(INDIRECT(ADDRESS(3,9+ROWS(CUT_LIST)+2,,,"Sensis Vectors ALL")):INDIRECT(ADDRESS(3+ROWS(CORR_MATRIX)-1,9+ROWS(CUT_LIST)+2,,,"Sensis Vectors ALL")),"YC"&amp;$H143&amp;R$1,INDIRECT(ADDRESS(3,$I143,,,"Sensis Vectors ALL")):INDIRECT(ADDRESS(3+ROWS(CORR_MATRIX)-1,$I143,,,"Sensis Vectors ALL")))</f>
        <v>0</v>
      </c>
      <c r="S143" s="256">
        <f ca="1">SUMIF(INDIRECT(ADDRESS(3,9+ROWS(CUT_LIST)+2,,,"Sensis Vectors ALL")):INDIRECT(ADDRESS(3+ROWS(CORR_MATRIX)-1,9+ROWS(CUT_LIST)+2,,,"Sensis Vectors ALL")),"YC"&amp;$H143&amp;S$1,INDIRECT(ADDRESS(3,$I143,,,"Sensis Vectors ALL")):INDIRECT(ADDRESS(3+ROWS(CORR_MATRIX)-1,$I143,,,"Sensis Vectors ALL")))</f>
        <v>0</v>
      </c>
      <c r="T143" s="256">
        <f ca="1">SUMIF(INDIRECT(ADDRESS(3,9+ROWS(CUT_LIST)+2,,,"Sensis Vectors ALL")):INDIRECT(ADDRESS(3+ROWS(CORR_MATRIX)-1,9+ROWS(CUT_LIST)+2,,,"Sensis Vectors ALL")),"YC"&amp;$H143&amp;T$1,INDIRECT(ADDRESS(3,$I143,,,"Sensis Vectors ALL")):INDIRECT(ADDRESS(3+ROWS(CORR_MATRIX)-1,$I143,,,"Sensis Vectors ALL")))</f>
        <v>0</v>
      </c>
      <c r="U143" s="256">
        <f ca="1">SUMIF(INDIRECT(ADDRESS(3,9+ROWS(CUT_LIST)+2,,,"Sensis Vectors ALL")):INDIRECT(ADDRESS(3+ROWS(CORR_MATRIX)-1,9+ROWS(CUT_LIST)+2,,,"Sensis Vectors ALL")),"YC"&amp;$H143&amp;U$1,INDIRECT(ADDRESS(3,$I143,,,"Sensis Vectors ALL")):INDIRECT(ADDRESS(3+ROWS(CORR_MATRIX)-1,$I143,,,"Sensis Vectors ALL")))</f>
        <v>0</v>
      </c>
      <c r="V143" s="256">
        <f ca="1">SUMIF(INDIRECT(ADDRESS(3,9+ROWS(CUT_LIST)+2,,,"Sensis Vectors ALL")):INDIRECT(ADDRESS(3+ROWS(CORR_MATRIX)-1,9+ROWS(CUT_LIST)+2,,,"Sensis Vectors ALL")),"YC"&amp;$H143&amp;V$1,INDIRECT(ADDRESS(3,$I143,,,"Sensis Vectors ALL")):INDIRECT(ADDRESS(3+ROWS(CORR_MATRIX)-1,$I143,,,"Sensis Vectors ALL")))</f>
        <v>0</v>
      </c>
    </row>
    <row r="144" spans="1:22" x14ac:dyDescent="0.2">
      <c r="A144" s="63">
        <v>55</v>
      </c>
      <c r="B144" s="63"/>
      <c r="C144" s="63"/>
      <c r="D144" s="63" t="s">
        <v>295</v>
      </c>
      <c r="E144" s="63"/>
      <c r="F144" s="63"/>
      <c r="G144" s="63"/>
      <c r="H144" s="63" t="s">
        <v>9</v>
      </c>
      <c r="I144" s="63">
        <f t="shared" si="6"/>
        <v>65</v>
      </c>
      <c r="J144" s="63" t="str">
        <f t="shared" si="7"/>
        <v>55CAD</v>
      </c>
      <c r="K144" s="256">
        <f ca="1">SUMIF(INDIRECT(ADDRESS(3,9+ROWS(CUT_LIST)+2,,,"Sensis Vectors ALL")):INDIRECT(ADDRESS(3+ROWS(CORR_MATRIX)-1,9+ROWS(CUT_LIST)+2,,,"Sensis Vectors ALL")),"YC"&amp;$H144&amp;K$1,INDIRECT(ADDRESS(3,$I144,,,"Sensis Vectors ALL")):INDIRECT(ADDRESS(3+ROWS(CORR_MATRIX)-1,$I144,,,"Sensis Vectors ALL")))</f>
        <v>0</v>
      </c>
      <c r="L144" s="256">
        <f ca="1">SUMIF(INDIRECT(ADDRESS(3,9+ROWS(CUT_LIST)+2,,,"Sensis Vectors ALL")):INDIRECT(ADDRESS(3+ROWS(CORR_MATRIX)-1,9+ROWS(CUT_LIST)+2,,,"Sensis Vectors ALL")),"YC"&amp;$H144&amp;L$1,INDIRECT(ADDRESS(3,$I144,,,"Sensis Vectors ALL")):INDIRECT(ADDRESS(3+ROWS(CORR_MATRIX)-1,$I144,,,"Sensis Vectors ALL")))</f>
        <v>0</v>
      </c>
      <c r="M144" s="256">
        <f ca="1">SUMIF(INDIRECT(ADDRESS(3,9+ROWS(CUT_LIST)+2,,,"Sensis Vectors ALL")):INDIRECT(ADDRESS(3+ROWS(CORR_MATRIX)-1,9+ROWS(CUT_LIST)+2,,,"Sensis Vectors ALL")),"YC"&amp;$H144&amp;M$1,INDIRECT(ADDRESS(3,$I144,,,"Sensis Vectors ALL")):INDIRECT(ADDRESS(3+ROWS(CORR_MATRIX)-1,$I144,,,"Sensis Vectors ALL")))</f>
        <v>0</v>
      </c>
      <c r="N144" s="256">
        <f ca="1">SUMIF(INDIRECT(ADDRESS(3,9+ROWS(CUT_LIST)+2,,,"Sensis Vectors ALL")):INDIRECT(ADDRESS(3+ROWS(CORR_MATRIX)-1,9+ROWS(CUT_LIST)+2,,,"Sensis Vectors ALL")),"YC"&amp;$H144&amp;N$1,INDIRECT(ADDRESS(3,$I144,,,"Sensis Vectors ALL")):INDIRECT(ADDRESS(3+ROWS(CORR_MATRIX)-1,$I144,,,"Sensis Vectors ALL")))</f>
        <v>0</v>
      </c>
      <c r="O144" s="256">
        <f ca="1">SUMIF(INDIRECT(ADDRESS(3,9+ROWS(CUT_LIST)+2,,,"Sensis Vectors ALL")):INDIRECT(ADDRESS(3+ROWS(CORR_MATRIX)-1,9+ROWS(CUT_LIST)+2,,,"Sensis Vectors ALL")),"YC"&amp;$H144&amp;O$1,INDIRECT(ADDRESS(3,$I144,,,"Sensis Vectors ALL")):INDIRECT(ADDRESS(3+ROWS(CORR_MATRIX)-1,$I144,,,"Sensis Vectors ALL")))</f>
        <v>0</v>
      </c>
      <c r="P144" s="256">
        <f ca="1">SUMIF(INDIRECT(ADDRESS(3,9+ROWS(CUT_LIST)+2,,,"Sensis Vectors ALL")):INDIRECT(ADDRESS(3+ROWS(CORR_MATRIX)-1,9+ROWS(CUT_LIST)+2,,,"Sensis Vectors ALL")),"YC"&amp;$H144&amp;P$1,INDIRECT(ADDRESS(3,$I144,,,"Sensis Vectors ALL")):INDIRECT(ADDRESS(3+ROWS(CORR_MATRIX)-1,$I144,,,"Sensis Vectors ALL")))</f>
        <v>0</v>
      </c>
      <c r="Q144" s="256">
        <f ca="1">SUMIF(INDIRECT(ADDRESS(3,9+ROWS(CUT_LIST)+2,,,"Sensis Vectors ALL")):INDIRECT(ADDRESS(3+ROWS(CORR_MATRIX)-1,9+ROWS(CUT_LIST)+2,,,"Sensis Vectors ALL")),"YC"&amp;$H144&amp;Q$1,INDIRECT(ADDRESS(3,$I144,,,"Sensis Vectors ALL")):INDIRECT(ADDRESS(3+ROWS(CORR_MATRIX)-1,$I144,,,"Sensis Vectors ALL")))</f>
        <v>0</v>
      </c>
      <c r="R144" s="256">
        <f ca="1">SUMIF(INDIRECT(ADDRESS(3,9+ROWS(CUT_LIST)+2,,,"Sensis Vectors ALL")):INDIRECT(ADDRESS(3+ROWS(CORR_MATRIX)-1,9+ROWS(CUT_LIST)+2,,,"Sensis Vectors ALL")),"YC"&amp;$H144&amp;R$1,INDIRECT(ADDRESS(3,$I144,,,"Sensis Vectors ALL")):INDIRECT(ADDRESS(3+ROWS(CORR_MATRIX)-1,$I144,,,"Sensis Vectors ALL")))</f>
        <v>0</v>
      </c>
      <c r="S144" s="256">
        <f ca="1">SUMIF(INDIRECT(ADDRESS(3,9+ROWS(CUT_LIST)+2,,,"Sensis Vectors ALL")):INDIRECT(ADDRESS(3+ROWS(CORR_MATRIX)-1,9+ROWS(CUT_LIST)+2,,,"Sensis Vectors ALL")),"YC"&amp;$H144&amp;S$1,INDIRECT(ADDRESS(3,$I144,,,"Sensis Vectors ALL")):INDIRECT(ADDRESS(3+ROWS(CORR_MATRIX)-1,$I144,,,"Sensis Vectors ALL")))</f>
        <v>0</v>
      </c>
      <c r="T144" s="256">
        <f ca="1">SUMIF(INDIRECT(ADDRESS(3,9+ROWS(CUT_LIST)+2,,,"Sensis Vectors ALL")):INDIRECT(ADDRESS(3+ROWS(CORR_MATRIX)-1,9+ROWS(CUT_LIST)+2,,,"Sensis Vectors ALL")),"YC"&amp;$H144&amp;T$1,INDIRECT(ADDRESS(3,$I144,,,"Sensis Vectors ALL")):INDIRECT(ADDRESS(3+ROWS(CORR_MATRIX)-1,$I144,,,"Sensis Vectors ALL")))</f>
        <v>0</v>
      </c>
      <c r="U144" s="256">
        <f ca="1">SUMIF(INDIRECT(ADDRESS(3,9+ROWS(CUT_LIST)+2,,,"Sensis Vectors ALL")):INDIRECT(ADDRESS(3+ROWS(CORR_MATRIX)-1,9+ROWS(CUT_LIST)+2,,,"Sensis Vectors ALL")),"YC"&amp;$H144&amp;U$1,INDIRECT(ADDRESS(3,$I144,,,"Sensis Vectors ALL")):INDIRECT(ADDRESS(3+ROWS(CORR_MATRIX)-1,$I144,,,"Sensis Vectors ALL")))</f>
        <v>0</v>
      </c>
      <c r="V144" s="256">
        <f ca="1">SUMIF(INDIRECT(ADDRESS(3,9+ROWS(CUT_LIST)+2,,,"Sensis Vectors ALL")):INDIRECT(ADDRESS(3+ROWS(CORR_MATRIX)-1,9+ROWS(CUT_LIST)+2,,,"Sensis Vectors ALL")),"YC"&amp;$H144&amp;V$1,INDIRECT(ADDRESS(3,$I144,,,"Sensis Vectors ALL")):INDIRECT(ADDRESS(3+ROWS(CORR_MATRIX)-1,$I144,,,"Sensis Vectors ALL")))</f>
        <v>0</v>
      </c>
    </row>
    <row r="145" spans="1:22" x14ac:dyDescent="0.2">
      <c r="A145" s="63">
        <v>55</v>
      </c>
      <c r="B145" s="63"/>
      <c r="C145" s="63"/>
      <c r="D145" s="63" t="s">
        <v>295</v>
      </c>
      <c r="E145" s="63"/>
      <c r="F145" s="63"/>
      <c r="G145" s="63"/>
      <c r="H145" s="63" t="s">
        <v>18</v>
      </c>
      <c r="I145" s="63">
        <f t="shared" si="6"/>
        <v>65</v>
      </c>
      <c r="J145" s="63" t="str">
        <f t="shared" si="7"/>
        <v>55EUR</v>
      </c>
      <c r="K145" s="256">
        <f ca="1">SUMIF(INDIRECT(ADDRESS(3,9+ROWS(CUT_LIST)+2,,,"Sensis Vectors ALL")):INDIRECT(ADDRESS(3+ROWS(CORR_MATRIX)-1,9+ROWS(CUT_LIST)+2,,,"Sensis Vectors ALL")),"YC"&amp;$H145&amp;K$1,INDIRECT(ADDRESS(3,$I145,,,"Sensis Vectors ALL")):INDIRECT(ADDRESS(3+ROWS(CORR_MATRIX)-1,$I145,,,"Sensis Vectors ALL")))</f>
        <v>0</v>
      </c>
      <c r="L145" s="256">
        <f ca="1">SUMIF(INDIRECT(ADDRESS(3,9+ROWS(CUT_LIST)+2,,,"Sensis Vectors ALL")):INDIRECT(ADDRESS(3+ROWS(CORR_MATRIX)-1,9+ROWS(CUT_LIST)+2,,,"Sensis Vectors ALL")),"YC"&amp;$H145&amp;L$1,INDIRECT(ADDRESS(3,$I145,,,"Sensis Vectors ALL")):INDIRECT(ADDRESS(3+ROWS(CORR_MATRIX)-1,$I145,,,"Sensis Vectors ALL")))</f>
        <v>0</v>
      </c>
      <c r="M145" s="256">
        <f ca="1">SUMIF(INDIRECT(ADDRESS(3,9+ROWS(CUT_LIST)+2,,,"Sensis Vectors ALL")):INDIRECT(ADDRESS(3+ROWS(CORR_MATRIX)-1,9+ROWS(CUT_LIST)+2,,,"Sensis Vectors ALL")),"YC"&amp;$H145&amp;M$1,INDIRECT(ADDRESS(3,$I145,,,"Sensis Vectors ALL")):INDIRECT(ADDRESS(3+ROWS(CORR_MATRIX)-1,$I145,,,"Sensis Vectors ALL")))</f>
        <v>0</v>
      </c>
      <c r="N145" s="256">
        <f ca="1">SUMIF(INDIRECT(ADDRESS(3,9+ROWS(CUT_LIST)+2,,,"Sensis Vectors ALL")):INDIRECT(ADDRESS(3+ROWS(CORR_MATRIX)-1,9+ROWS(CUT_LIST)+2,,,"Sensis Vectors ALL")),"YC"&amp;$H145&amp;N$1,INDIRECT(ADDRESS(3,$I145,,,"Sensis Vectors ALL")):INDIRECT(ADDRESS(3+ROWS(CORR_MATRIX)-1,$I145,,,"Sensis Vectors ALL")))</f>
        <v>0</v>
      </c>
      <c r="O145" s="256">
        <f ca="1">SUMIF(INDIRECT(ADDRESS(3,9+ROWS(CUT_LIST)+2,,,"Sensis Vectors ALL")):INDIRECT(ADDRESS(3+ROWS(CORR_MATRIX)-1,9+ROWS(CUT_LIST)+2,,,"Sensis Vectors ALL")),"YC"&amp;$H145&amp;O$1,INDIRECT(ADDRESS(3,$I145,,,"Sensis Vectors ALL")):INDIRECT(ADDRESS(3+ROWS(CORR_MATRIX)-1,$I145,,,"Sensis Vectors ALL")))</f>
        <v>0</v>
      </c>
      <c r="P145" s="256">
        <f ca="1">SUMIF(INDIRECT(ADDRESS(3,9+ROWS(CUT_LIST)+2,,,"Sensis Vectors ALL")):INDIRECT(ADDRESS(3+ROWS(CORR_MATRIX)-1,9+ROWS(CUT_LIST)+2,,,"Sensis Vectors ALL")),"YC"&amp;$H145&amp;P$1,INDIRECT(ADDRESS(3,$I145,,,"Sensis Vectors ALL")):INDIRECT(ADDRESS(3+ROWS(CORR_MATRIX)-1,$I145,,,"Sensis Vectors ALL")))</f>
        <v>0</v>
      </c>
      <c r="Q145" s="256">
        <f ca="1">SUMIF(INDIRECT(ADDRESS(3,9+ROWS(CUT_LIST)+2,,,"Sensis Vectors ALL")):INDIRECT(ADDRESS(3+ROWS(CORR_MATRIX)-1,9+ROWS(CUT_LIST)+2,,,"Sensis Vectors ALL")),"YC"&amp;$H145&amp;Q$1,INDIRECT(ADDRESS(3,$I145,,,"Sensis Vectors ALL")):INDIRECT(ADDRESS(3+ROWS(CORR_MATRIX)-1,$I145,,,"Sensis Vectors ALL")))</f>
        <v>0</v>
      </c>
      <c r="R145" s="256">
        <f ca="1">SUMIF(INDIRECT(ADDRESS(3,9+ROWS(CUT_LIST)+2,,,"Sensis Vectors ALL")):INDIRECT(ADDRESS(3+ROWS(CORR_MATRIX)-1,9+ROWS(CUT_LIST)+2,,,"Sensis Vectors ALL")),"YC"&amp;$H145&amp;R$1,INDIRECT(ADDRESS(3,$I145,,,"Sensis Vectors ALL")):INDIRECT(ADDRESS(3+ROWS(CORR_MATRIX)-1,$I145,,,"Sensis Vectors ALL")))</f>
        <v>0</v>
      </c>
      <c r="S145" s="256">
        <f ca="1">SUMIF(INDIRECT(ADDRESS(3,9+ROWS(CUT_LIST)+2,,,"Sensis Vectors ALL")):INDIRECT(ADDRESS(3+ROWS(CORR_MATRIX)-1,9+ROWS(CUT_LIST)+2,,,"Sensis Vectors ALL")),"YC"&amp;$H145&amp;S$1,INDIRECT(ADDRESS(3,$I145,,,"Sensis Vectors ALL")):INDIRECT(ADDRESS(3+ROWS(CORR_MATRIX)-1,$I145,,,"Sensis Vectors ALL")))</f>
        <v>0</v>
      </c>
      <c r="T145" s="256">
        <f ca="1">SUMIF(INDIRECT(ADDRESS(3,9+ROWS(CUT_LIST)+2,,,"Sensis Vectors ALL")):INDIRECT(ADDRESS(3+ROWS(CORR_MATRIX)-1,9+ROWS(CUT_LIST)+2,,,"Sensis Vectors ALL")),"YC"&amp;$H145&amp;T$1,INDIRECT(ADDRESS(3,$I145,,,"Sensis Vectors ALL")):INDIRECT(ADDRESS(3+ROWS(CORR_MATRIX)-1,$I145,,,"Sensis Vectors ALL")))</f>
        <v>0</v>
      </c>
      <c r="U145" s="256">
        <f ca="1">SUMIF(INDIRECT(ADDRESS(3,9+ROWS(CUT_LIST)+2,,,"Sensis Vectors ALL")):INDIRECT(ADDRESS(3+ROWS(CORR_MATRIX)-1,9+ROWS(CUT_LIST)+2,,,"Sensis Vectors ALL")),"YC"&amp;$H145&amp;U$1,INDIRECT(ADDRESS(3,$I145,,,"Sensis Vectors ALL")):INDIRECT(ADDRESS(3+ROWS(CORR_MATRIX)-1,$I145,,,"Sensis Vectors ALL")))</f>
        <v>0</v>
      </c>
      <c r="V145" s="256">
        <f ca="1">SUMIF(INDIRECT(ADDRESS(3,9+ROWS(CUT_LIST)+2,,,"Sensis Vectors ALL")):INDIRECT(ADDRESS(3+ROWS(CORR_MATRIX)-1,9+ROWS(CUT_LIST)+2,,,"Sensis Vectors ALL")),"YC"&amp;$H145&amp;V$1,INDIRECT(ADDRESS(3,$I145,,,"Sensis Vectors ALL")):INDIRECT(ADDRESS(3+ROWS(CORR_MATRIX)-1,$I145,,,"Sensis Vectors ALL")))</f>
        <v>0</v>
      </c>
    </row>
    <row r="146" spans="1:22" x14ac:dyDescent="0.2">
      <c r="A146" s="63">
        <v>55</v>
      </c>
      <c r="B146" s="63"/>
      <c r="C146" s="63"/>
      <c r="D146" s="63" t="s">
        <v>295</v>
      </c>
      <c r="E146" s="63"/>
      <c r="F146" s="63"/>
      <c r="G146" s="63"/>
      <c r="H146" s="63" t="s">
        <v>39</v>
      </c>
      <c r="I146" s="63">
        <f t="shared" si="6"/>
        <v>65</v>
      </c>
      <c r="J146" s="63" t="str">
        <f t="shared" si="7"/>
        <v>55GBP</v>
      </c>
      <c r="K146" s="256">
        <f ca="1">SUMIF(INDIRECT(ADDRESS(3,9+ROWS(CUT_LIST)+2,,,"Sensis Vectors ALL")):INDIRECT(ADDRESS(3+ROWS(CORR_MATRIX)-1,9+ROWS(CUT_LIST)+2,,,"Sensis Vectors ALL")),"YC"&amp;$H146&amp;K$1,INDIRECT(ADDRESS(3,$I146,,,"Sensis Vectors ALL")):INDIRECT(ADDRESS(3+ROWS(CORR_MATRIX)-1,$I146,,,"Sensis Vectors ALL")))</f>
        <v>0</v>
      </c>
      <c r="L146" s="256">
        <f ca="1">SUMIF(INDIRECT(ADDRESS(3,9+ROWS(CUT_LIST)+2,,,"Sensis Vectors ALL")):INDIRECT(ADDRESS(3+ROWS(CORR_MATRIX)-1,9+ROWS(CUT_LIST)+2,,,"Sensis Vectors ALL")),"YC"&amp;$H146&amp;L$1,INDIRECT(ADDRESS(3,$I146,,,"Sensis Vectors ALL")):INDIRECT(ADDRESS(3+ROWS(CORR_MATRIX)-1,$I146,,,"Sensis Vectors ALL")))</f>
        <v>0</v>
      </c>
      <c r="M146" s="256">
        <f ca="1">SUMIF(INDIRECT(ADDRESS(3,9+ROWS(CUT_LIST)+2,,,"Sensis Vectors ALL")):INDIRECT(ADDRESS(3+ROWS(CORR_MATRIX)-1,9+ROWS(CUT_LIST)+2,,,"Sensis Vectors ALL")),"YC"&amp;$H146&amp;M$1,INDIRECT(ADDRESS(3,$I146,,,"Sensis Vectors ALL")):INDIRECT(ADDRESS(3+ROWS(CORR_MATRIX)-1,$I146,,,"Sensis Vectors ALL")))</f>
        <v>0</v>
      </c>
      <c r="N146" s="256">
        <f ca="1">SUMIF(INDIRECT(ADDRESS(3,9+ROWS(CUT_LIST)+2,,,"Sensis Vectors ALL")):INDIRECT(ADDRESS(3+ROWS(CORR_MATRIX)-1,9+ROWS(CUT_LIST)+2,,,"Sensis Vectors ALL")),"YC"&amp;$H146&amp;N$1,INDIRECT(ADDRESS(3,$I146,,,"Sensis Vectors ALL")):INDIRECT(ADDRESS(3+ROWS(CORR_MATRIX)-1,$I146,,,"Sensis Vectors ALL")))</f>
        <v>0</v>
      </c>
      <c r="O146" s="256">
        <f ca="1">SUMIF(INDIRECT(ADDRESS(3,9+ROWS(CUT_LIST)+2,,,"Sensis Vectors ALL")):INDIRECT(ADDRESS(3+ROWS(CORR_MATRIX)-1,9+ROWS(CUT_LIST)+2,,,"Sensis Vectors ALL")),"YC"&amp;$H146&amp;O$1,INDIRECT(ADDRESS(3,$I146,,,"Sensis Vectors ALL")):INDIRECT(ADDRESS(3+ROWS(CORR_MATRIX)-1,$I146,,,"Sensis Vectors ALL")))</f>
        <v>0</v>
      </c>
      <c r="P146" s="256">
        <f ca="1">SUMIF(INDIRECT(ADDRESS(3,9+ROWS(CUT_LIST)+2,,,"Sensis Vectors ALL")):INDIRECT(ADDRESS(3+ROWS(CORR_MATRIX)-1,9+ROWS(CUT_LIST)+2,,,"Sensis Vectors ALL")),"YC"&amp;$H146&amp;P$1,INDIRECT(ADDRESS(3,$I146,,,"Sensis Vectors ALL")):INDIRECT(ADDRESS(3+ROWS(CORR_MATRIX)-1,$I146,,,"Sensis Vectors ALL")))</f>
        <v>0</v>
      </c>
      <c r="Q146" s="256">
        <f ca="1">SUMIF(INDIRECT(ADDRESS(3,9+ROWS(CUT_LIST)+2,,,"Sensis Vectors ALL")):INDIRECT(ADDRESS(3+ROWS(CORR_MATRIX)-1,9+ROWS(CUT_LIST)+2,,,"Sensis Vectors ALL")),"YC"&amp;$H146&amp;Q$1,INDIRECT(ADDRESS(3,$I146,,,"Sensis Vectors ALL")):INDIRECT(ADDRESS(3+ROWS(CORR_MATRIX)-1,$I146,,,"Sensis Vectors ALL")))</f>
        <v>0</v>
      </c>
      <c r="R146" s="256">
        <f ca="1">SUMIF(INDIRECT(ADDRESS(3,9+ROWS(CUT_LIST)+2,,,"Sensis Vectors ALL")):INDIRECT(ADDRESS(3+ROWS(CORR_MATRIX)-1,9+ROWS(CUT_LIST)+2,,,"Sensis Vectors ALL")),"YC"&amp;$H146&amp;R$1,INDIRECT(ADDRESS(3,$I146,,,"Sensis Vectors ALL")):INDIRECT(ADDRESS(3+ROWS(CORR_MATRIX)-1,$I146,,,"Sensis Vectors ALL")))</f>
        <v>0</v>
      </c>
      <c r="S146" s="256">
        <f ca="1">SUMIF(INDIRECT(ADDRESS(3,9+ROWS(CUT_LIST)+2,,,"Sensis Vectors ALL")):INDIRECT(ADDRESS(3+ROWS(CORR_MATRIX)-1,9+ROWS(CUT_LIST)+2,,,"Sensis Vectors ALL")),"YC"&amp;$H146&amp;S$1,INDIRECT(ADDRESS(3,$I146,,,"Sensis Vectors ALL")):INDIRECT(ADDRESS(3+ROWS(CORR_MATRIX)-1,$I146,,,"Sensis Vectors ALL")))</f>
        <v>0</v>
      </c>
      <c r="T146" s="256">
        <f ca="1">SUMIF(INDIRECT(ADDRESS(3,9+ROWS(CUT_LIST)+2,,,"Sensis Vectors ALL")):INDIRECT(ADDRESS(3+ROWS(CORR_MATRIX)-1,9+ROWS(CUT_LIST)+2,,,"Sensis Vectors ALL")),"YC"&amp;$H146&amp;T$1,INDIRECT(ADDRESS(3,$I146,,,"Sensis Vectors ALL")):INDIRECT(ADDRESS(3+ROWS(CORR_MATRIX)-1,$I146,,,"Sensis Vectors ALL")))</f>
        <v>0</v>
      </c>
      <c r="U146" s="256">
        <f ca="1">SUMIF(INDIRECT(ADDRESS(3,9+ROWS(CUT_LIST)+2,,,"Sensis Vectors ALL")):INDIRECT(ADDRESS(3+ROWS(CORR_MATRIX)-1,9+ROWS(CUT_LIST)+2,,,"Sensis Vectors ALL")),"YC"&amp;$H146&amp;U$1,INDIRECT(ADDRESS(3,$I146,,,"Sensis Vectors ALL")):INDIRECT(ADDRESS(3+ROWS(CORR_MATRIX)-1,$I146,,,"Sensis Vectors ALL")))</f>
        <v>0</v>
      </c>
      <c r="V146" s="256">
        <f ca="1">SUMIF(INDIRECT(ADDRESS(3,9+ROWS(CUT_LIST)+2,,,"Sensis Vectors ALL")):INDIRECT(ADDRESS(3+ROWS(CORR_MATRIX)-1,9+ROWS(CUT_LIST)+2,,,"Sensis Vectors ALL")),"YC"&amp;$H146&amp;V$1,INDIRECT(ADDRESS(3,$I146,,,"Sensis Vectors ALL")):INDIRECT(ADDRESS(3+ROWS(CORR_MATRIX)-1,$I146,,,"Sensis Vectors ALL")))</f>
        <v>0</v>
      </c>
    </row>
    <row r="147" spans="1:22" x14ac:dyDescent="0.2">
      <c r="A147" s="63">
        <v>55</v>
      </c>
      <c r="B147" s="63"/>
      <c r="C147" s="63"/>
      <c r="D147" s="63" t="s">
        <v>295</v>
      </c>
      <c r="E147" s="63"/>
      <c r="F147" s="63"/>
      <c r="G147" s="63"/>
      <c r="H147" s="63" t="s">
        <v>31</v>
      </c>
      <c r="I147" s="63">
        <f t="shared" si="6"/>
        <v>65</v>
      </c>
      <c r="J147" s="63" t="str">
        <f t="shared" si="7"/>
        <v>55JPY</v>
      </c>
      <c r="K147" s="256">
        <f ca="1">SUMIF(INDIRECT(ADDRESS(3,9+ROWS(CUT_LIST)+2,,,"Sensis Vectors ALL")):INDIRECT(ADDRESS(3+ROWS(CORR_MATRIX)-1,9+ROWS(CUT_LIST)+2,,,"Sensis Vectors ALL")),"YC"&amp;$H147&amp;K$1,INDIRECT(ADDRESS(3,$I147,,,"Sensis Vectors ALL")):INDIRECT(ADDRESS(3+ROWS(CORR_MATRIX)-1,$I147,,,"Sensis Vectors ALL")))</f>
        <v>0</v>
      </c>
      <c r="L147" s="256">
        <f ca="1">SUMIF(INDIRECT(ADDRESS(3,9+ROWS(CUT_LIST)+2,,,"Sensis Vectors ALL")):INDIRECT(ADDRESS(3+ROWS(CORR_MATRIX)-1,9+ROWS(CUT_LIST)+2,,,"Sensis Vectors ALL")),"YC"&amp;$H147&amp;L$1,INDIRECT(ADDRESS(3,$I147,,,"Sensis Vectors ALL")):INDIRECT(ADDRESS(3+ROWS(CORR_MATRIX)-1,$I147,,,"Sensis Vectors ALL")))</f>
        <v>0</v>
      </c>
      <c r="M147" s="256">
        <f ca="1">SUMIF(INDIRECT(ADDRESS(3,9+ROWS(CUT_LIST)+2,,,"Sensis Vectors ALL")):INDIRECT(ADDRESS(3+ROWS(CORR_MATRIX)-1,9+ROWS(CUT_LIST)+2,,,"Sensis Vectors ALL")),"YC"&amp;$H147&amp;M$1,INDIRECT(ADDRESS(3,$I147,,,"Sensis Vectors ALL")):INDIRECT(ADDRESS(3+ROWS(CORR_MATRIX)-1,$I147,,,"Sensis Vectors ALL")))</f>
        <v>0</v>
      </c>
      <c r="N147" s="256">
        <f ca="1">SUMIF(INDIRECT(ADDRESS(3,9+ROWS(CUT_LIST)+2,,,"Sensis Vectors ALL")):INDIRECT(ADDRESS(3+ROWS(CORR_MATRIX)-1,9+ROWS(CUT_LIST)+2,,,"Sensis Vectors ALL")),"YC"&amp;$H147&amp;N$1,INDIRECT(ADDRESS(3,$I147,,,"Sensis Vectors ALL")):INDIRECT(ADDRESS(3+ROWS(CORR_MATRIX)-1,$I147,,,"Sensis Vectors ALL")))</f>
        <v>0</v>
      </c>
      <c r="O147" s="256">
        <f ca="1">SUMIF(INDIRECT(ADDRESS(3,9+ROWS(CUT_LIST)+2,,,"Sensis Vectors ALL")):INDIRECT(ADDRESS(3+ROWS(CORR_MATRIX)-1,9+ROWS(CUT_LIST)+2,,,"Sensis Vectors ALL")),"YC"&amp;$H147&amp;O$1,INDIRECT(ADDRESS(3,$I147,,,"Sensis Vectors ALL")):INDIRECT(ADDRESS(3+ROWS(CORR_MATRIX)-1,$I147,,,"Sensis Vectors ALL")))</f>
        <v>0</v>
      </c>
      <c r="P147" s="256">
        <f ca="1">SUMIF(INDIRECT(ADDRESS(3,9+ROWS(CUT_LIST)+2,,,"Sensis Vectors ALL")):INDIRECT(ADDRESS(3+ROWS(CORR_MATRIX)-1,9+ROWS(CUT_LIST)+2,,,"Sensis Vectors ALL")),"YC"&amp;$H147&amp;P$1,INDIRECT(ADDRESS(3,$I147,,,"Sensis Vectors ALL")):INDIRECT(ADDRESS(3+ROWS(CORR_MATRIX)-1,$I147,,,"Sensis Vectors ALL")))</f>
        <v>0</v>
      </c>
      <c r="Q147" s="256">
        <f ca="1">SUMIF(INDIRECT(ADDRESS(3,9+ROWS(CUT_LIST)+2,,,"Sensis Vectors ALL")):INDIRECT(ADDRESS(3+ROWS(CORR_MATRIX)-1,9+ROWS(CUT_LIST)+2,,,"Sensis Vectors ALL")),"YC"&amp;$H147&amp;Q$1,INDIRECT(ADDRESS(3,$I147,,,"Sensis Vectors ALL")):INDIRECT(ADDRESS(3+ROWS(CORR_MATRIX)-1,$I147,,,"Sensis Vectors ALL")))</f>
        <v>0</v>
      </c>
      <c r="R147" s="256">
        <f ca="1">SUMIF(INDIRECT(ADDRESS(3,9+ROWS(CUT_LIST)+2,,,"Sensis Vectors ALL")):INDIRECT(ADDRESS(3+ROWS(CORR_MATRIX)-1,9+ROWS(CUT_LIST)+2,,,"Sensis Vectors ALL")),"YC"&amp;$H147&amp;R$1,INDIRECT(ADDRESS(3,$I147,,,"Sensis Vectors ALL")):INDIRECT(ADDRESS(3+ROWS(CORR_MATRIX)-1,$I147,,,"Sensis Vectors ALL")))</f>
        <v>0</v>
      </c>
      <c r="S147" s="256">
        <f ca="1">SUMIF(INDIRECT(ADDRESS(3,9+ROWS(CUT_LIST)+2,,,"Sensis Vectors ALL")):INDIRECT(ADDRESS(3+ROWS(CORR_MATRIX)-1,9+ROWS(CUT_LIST)+2,,,"Sensis Vectors ALL")),"YC"&amp;$H147&amp;S$1,INDIRECT(ADDRESS(3,$I147,,,"Sensis Vectors ALL")):INDIRECT(ADDRESS(3+ROWS(CORR_MATRIX)-1,$I147,,,"Sensis Vectors ALL")))</f>
        <v>0</v>
      </c>
      <c r="T147" s="256">
        <f ca="1">SUMIF(INDIRECT(ADDRESS(3,9+ROWS(CUT_LIST)+2,,,"Sensis Vectors ALL")):INDIRECT(ADDRESS(3+ROWS(CORR_MATRIX)-1,9+ROWS(CUT_LIST)+2,,,"Sensis Vectors ALL")),"YC"&amp;$H147&amp;T$1,INDIRECT(ADDRESS(3,$I147,,,"Sensis Vectors ALL")):INDIRECT(ADDRESS(3+ROWS(CORR_MATRIX)-1,$I147,,,"Sensis Vectors ALL")))</f>
        <v>0</v>
      </c>
      <c r="U147" s="256">
        <f ca="1">SUMIF(INDIRECT(ADDRESS(3,9+ROWS(CUT_LIST)+2,,,"Sensis Vectors ALL")):INDIRECT(ADDRESS(3+ROWS(CORR_MATRIX)-1,9+ROWS(CUT_LIST)+2,,,"Sensis Vectors ALL")),"YC"&amp;$H147&amp;U$1,INDIRECT(ADDRESS(3,$I147,,,"Sensis Vectors ALL")):INDIRECT(ADDRESS(3+ROWS(CORR_MATRIX)-1,$I147,,,"Sensis Vectors ALL")))</f>
        <v>0</v>
      </c>
      <c r="V147" s="256">
        <f ca="1">SUMIF(INDIRECT(ADDRESS(3,9+ROWS(CUT_LIST)+2,,,"Sensis Vectors ALL")):INDIRECT(ADDRESS(3+ROWS(CORR_MATRIX)-1,9+ROWS(CUT_LIST)+2,,,"Sensis Vectors ALL")),"YC"&amp;$H147&amp;V$1,INDIRECT(ADDRESS(3,$I147,,,"Sensis Vectors ALL")):INDIRECT(ADDRESS(3+ROWS(CORR_MATRIX)-1,$I147,,,"Sensis Vectors ALL")))</f>
        <v>0</v>
      </c>
    </row>
    <row r="148" spans="1:22" x14ac:dyDescent="0.2">
      <c r="A148" s="63">
        <v>55</v>
      </c>
      <c r="B148" s="63"/>
      <c r="C148" s="63"/>
      <c r="D148" s="63" t="s">
        <v>295</v>
      </c>
      <c r="E148" s="63"/>
      <c r="F148" s="63"/>
      <c r="G148" s="63"/>
      <c r="H148" s="63" t="s">
        <v>16</v>
      </c>
      <c r="I148" s="63">
        <f t="shared" si="6"/>
        <v>65</v>
      </c>
      <c r="J148" s="63" t="str">
        <f t="shared" si="7"/>
        <v>55USD</v>
      </c>
      <c r="K148" s="256">
        <f ca="1">SUMIF(INDIRECT(ADDRESS(3,9+ROWS(CUT_LIST)+2,,,"Sensis Vectors ALL")):INDIRECT(ADDRESS(3+ROWS(CORR_MATRIX)-1,9+ROWS(CUT_LIST)+2,,,"Sensis Vectors ALL")),"YC"&amp;$H148&amp;K$1,INDIRECT(ADDRESS(3,$I148,,,"Sensis Vectors ALL")):INDIRECT(ADDRESS(3+ROWS(CORR_MATRIX)-1,$I148,,,"Sensis Vectors ALL")))</f>
        <v>-623.94000000000005</v>
      </c>
      <c r="L148" s="256">
        <f ca="1">SUMIF(INDIRECT(ADDRESS(3,9+ROWS(CUT_LIST)+2,,,"Sensis Vectors ALL")):INDIRECT(ADDRESS(3+ROWS(CORR_MATRIX)-1,9+ROWS(CUT_LIST)+2,,,"Sensis Vectors ALL")),"YC"&amp;$H148&amp;L$1,INDIRECT(ADDRESS(3,$I148,,,"Sensis Vectors ALL")):INDIRECT(ADDRESS(3+ROWS(CORR_MATRIX)-1,$I148,,,"Sensis Vectors ALL")))</f>
        <v>56.56</v>
      </c>
      <c r="M148" s="256">
        <f ca="1">SUMIF(INDIRECT(ADDRESS(3,9+ROWS(CUT_LIST)+2,,,"Sensis Vectors ALL")):INDIRECT(ADDRESS(3+ROWS(CORR_MATRIX)-1,9+ROWS(CUT_LIST)+2,,,"Sensis Vectors ALL")),"YC"&amp;$H148&amp;M$1,INDIRECT(ADDRESS(3,$I148,,,"Sensis Vectors ALL")):INDIRECT(ADDRESS(3+ROWS(CORR_MATRIX)-1,$I148,,,"Sensis Vectors ALL")))</f>
        <v>310.62</v>
      </c>
      <c r="N148" s="256">
        <f ca="1">SUMIF(INDIRECT(ADDRESS(3,9+ROWS(CUT_LIST)+2,,,"Sensis Vectors ALL")):INDIRECT(ADDRESS(3+ROWS(CORR_MATRIX)-1,9+ROWS(CUT_LIST)+2,,,"Sensis Vectors ALL")),"YC"&amp;$H148&amp;N$1,INDIRECT(ADDRESS(3,$I148,,,"Sensis Vectors ALL")):INDIRECT(ADDRESS(3+ROWS(CORR_MATRIX)-1,$I148,,,"Sensis Vectors ALL")))</f>
        <v>221.74</v>
      </c>
      <c r="O148" s="256">
        <f ca="1">SUMIF(INDIRECT(ADDRESS(3,9+ROWS(CUT_LIST)+2,,,"Sensis Vectors ALL")):INDIRECT(ADDRESS(3+ROWS(CORR_MATRIX)-1,9+ROWS(CUT_LIST)+2,,,"Sensis Vectors ALL")),"YC"&amp;$H148&amp;O$1,INDIRECT(ADDRESS(3,$I148,,,"Sensis Vectors ALL")):INDIRECT(ADDRESS(3+ROWS(CORR_MATRIX)-1,$I148,,,"Sensis Vectors ALL")))</f>
        <v>904.03</v>
      </c>
      <c r="P148" s="256">
        <f ca="1">SUMIF(INDIRECT(ADDRESS(3,9+ROWS(CUT_LIST)+2,,,"Sensis Vectors ALL")):INDIRECT(ADDRESS(3+ROWS(CORR_MATRIX)-1,9+ROWS(CUT_LIST)+2,,,"Sensis Vectors ALL")),"YC"&amp;$H148&amp;P$1,INDIRECT(ADDRESS(3,$I148,,,"Sensis Vectors ALL")):INDIRECT(ADDRESS(3+ROWS(CORR_MATRIX)-1,$I148,,,"Sensis Vectors ALL")))</f>
        <v>7744.41</v>
      </c>
      <c r="Q148" s="256">
        <f ca="1">SUMIF(INDIRECT(ADDRESS(3,9+ROWS(CUT_LIST)+2,,,"Sensis Vectors ALL")):INDIRECT(ADDRESS(3+ROWS(CORR_MATRIX)-1,9+ROWS(CUT_LIST)+2,,,"Sensis Vectors ALL")),"YC"&amp;$H148&amp;Q$1,INDIRECT(ADDRESS(3,$I148,,,"Sensis Vectors ALL")):INDIRECT(ADDRESS(3+ROWS(CORR_MATRIX)-1,$I148,,,"Sensis Vectors ALL")))</f>
        <v>19174.97</v>
      </c>
      <c r="R148" s="256">
        <f ca="1">SUMIF(INDIRECT(ADDRESS(3,9+ROWS(CUT_LIST)+2,,,"Sensis Vectors ALL")):INDIRECT(ADDRESS(3+ROWS(CORR_MATRIX)-1,9+ROWS(CUT_LIST)+2,,,"Sensis Vectors ALL")),"YC"&amp;$H148&amp;R$1,INDIRECT(ADDRESS(3,$I148,,,"Sensis Vectors ALL")):INDIRECT(ADDRESS(3+ROWS(CORR_MATRIX)-1,$I148,,,"Sensis Vectors ALL")))</f>
        <v>27648.66</v>
      </c>
      <c r="S148" s="256">
        <f ca="1">SUMIF(INDIRECT(ADDRESS(3,9+ROWS(CUT_LIST)+2,,,"Sensis Vectors ALL")):INDIRECT(ADDRESS(3+ROWS(CORR_MATRIX)-1,9+ROWS(CUT_LIST)+2,,,"Sensis Vectors ALL")),"YC"&amp;$H148&amp;S$1,INDIRECT(ADDRESS(3,$I148,,,"Sensis Vectors ALL")):INDIRECT(ADDRESS(3+ROWS(CORR_MATRIX)-1,$I148,,,"Sensis Vectors ALL")))</f>
        <v>5050.42</v>
      </c>
      <c r="T148" s="256">
        <f ca="1">SUMIF(INDIRECT(ADDRESS(3,9+ROWS(CUT_LIST)+2,,,"Sensis Vectors ALL")):INDIRECT(ADDRESS(3+ROWS(CORR_MATRIX)-1,9+ROWS(CUT_LIST)+2,,,"Sensis Vectors ALL")),"YC"&amp;$H148&amp;T$1,INDIRECT(ADDRESS(3,$I148,,,"Sensis Vectors ALL")):INDIRECT(ADDRESS(3+ROWS(CORR_MATRIX)-1,$I148,,,"Sensis Vectors ALL")))</f>
        <v>0</v>
      </c>
      <c r="U148" s="256">
        <f ca="1">SUMIF(INDIRECT(ADDRESS(3,9+ROWS(CUT_LIST)+2,,,"Sensis Vectors ALL")):INDIRECT(ADDRESS(3+ROWS(CORR_MATRIX)-1,9+ROWS(CUT_LIST)+2,,,"Sensis Vectors ALL")),"YC"&amp;$H148&amp;U$1,INDIRECT(ADDRESS(3,$I148,,,"Sensis Vectors ALL")):INDIRECT(ADDRESS(3+ROWS(CORR_MATRIX)-1,$I148,,,"Sensis Vectors ALL")))</f>
        <v>0</v>
      </c>
      <c r="V148" s="256">
        <f ca="1">SUMIF(INDIRECT(ADDRESS(3,9+ROWS(CUT_LIST)+2,,,"Sensis Vectors ALL")):INDIRECT(ADDRESS(3+ROWS(CORR_MATRIX)-1,9+ROWS(CUT_LIST)+2,,,"Sensis Vectors ALL")),"YC"&amp;$H148&amp;V$1,INDIRECT(ADDRESS(3,$I148,,,"Sensis Vectors ALL")):INDIRECT(ADDRESS(3+ROWS(CORR_MATRIX)-1,$I148,,,"Sensis Vectors ALL")))</f>
        <v>0</v>
      </c>
    </row>
    <row r="149" spans="1:22" x14ac:dyDescent="0.2">
      <c r="A149" s="31">
        <v>60</v>
      </c>
      <c r="B149" s="62">
        <v>5</v>
      </c>
      <c r="C149" s="66" t="s">
        <v>149</v>
      </c>
      <c r="D149" s="66" t="s">
        <v>296</v>
      </c>
      <c r="E149" s="66" t="s">
        <v>173</v>
      </c>
      <c r="F149" s="66" t="s">
        <v>179</v>
      </c>
      <c r="G149" s="95">
        <v>752</v>
      </c>
      <c r="H149" s="73" t="s">
        <v>24</v>
      </c>
      <c r="I149">
        <f t="shared" si="6"/>
        <v>70</v>
      </c>
      <c r="J149" t="str">
        <f t="shared" si="7"/>
        <v>60ALL</v>
      </c>
      <c r="K149" s="257">
        <f ca="1">SUMIF(INDIRECT(ADDRESS(3,9+ROWS(CUT_LIST)+1,,,"Sensis Vectors ALL")):INDIRECT(ADDRESS(3+ROWS(CORR_MATRIX)-1,9+ROWS(CUT_LIST)+1,,,"Sensis Vectors ALL")),"YC"&amp;K$1,INDIRECT(ADDRESS(3,$I149,,,"Sensis Vectors ALL")):INDIRECT(ADDRESS(3+ROWS(CORR_MATRIX)-1,$I149,,,"Sensis Vectors ALL")))</f>
        <v>0</v>
      </c>
      <c r="L149" s="257">
        <f ca="1">SUMIF(INDIRECT(ADDRESS(3,9+ROWS(CUT_LIST)+1,,,"Sensis Vectors ALL")):INDIRECT(ADDRESS(3+ROWS(CORR_MATRIX)-1,9+ROWS(CUT_LIST)+1,,,"Sensis Vectors ALL")),"YC"&amp;L$1,INDIRECT(ADDRESS(3,$I149,,,"Sensis Vectors ALL")):INDIRECT(ADDRESS(3+ROWS(CORR_MATRIX)-1,$I149,,,"Sensis Vectors ALL")))</f>
        <v>0</v>
      </c>
      <c r="M149" s="257">
        <f ca="1">SUMIF(INDIRECT(ADDRESS(3,9+ROWS(CUT_LIST)+1,,,"Sensis Vectors ALL")):INDIRECT(ADDRESS(3+ROWS(CORR_MATRIX)-1,9+ROWS(CUT_LIST)+1,,,"Sensis Vectors ALL")),"YC"&amp;M$1,INDIRECT(ADDRESS(3,$I149,,,"Sensis Vectors ALL")):INDIRECT(ADDRESS(3+ROWS(CORR_MATRIX)-1,$I149,,,"Sensis Vectors ALL")))</f>
        <v>0</v>
      </c>
      <c r="N149" s="257">
        <f ca="1">SUMIF(INDIRECT(ADDRESS(3,9+ROWS(CUT_LIST)+1,,,"Sensis Vectors ALL")):INDIRECT(ADDRESS(3+ROWS(CORR_MATRIX)-1,9+ROWS(CUT_LIST)+1,,,"Sensis Vectors ALL")),"YC"&amp;N$1,INDIRECT(ADDRESS(3,$I149,,,"Sensis Vectors ALL")):INDIRECT(ADDRESS(3+ROWS(CORR_MATRIX)-1,$I149,,,"Sensis Vectors ALL")))</f>
        <v>0</v>
      </c>
      <c r="O149" s="257">
        <f ca="1">SUMIF(INDIRECT(ADDRESS(3,9+ROWS(CUT_LIST)+1,,,"Sensis Vectors ALL")):INDIRECT(ADDRESS(3+ROWS(CORR_MATRIX)-1,9+ROWS(CUT_LIST)+1,,,"Sensis Vectors ALL")),"YC"&amp;O$1,INDIRECT(ADDRESS(3,$I149,,,"Sensis Vectors ALL")):INDIRECT(ADDRESS(3+ROWS(CORR_MATRIX)-1,$I149,,,"Sensis Vectors ALL")))</f>
        <v>0</v>
      </c>
      <c r="P149" s="257">
        <f ca="1">SUMIF(INDIRECT(ADDRESS(3,9+ROWS(CUT_LIST)+1,,,"Sensis Vectors ALL")):INDIRECT(ADDRESS(3+ROWS(CORR_MATRIX)-1,9+ROWS(CUT_LIST)+1,,,"Sensis Vectors ALL")),"YC"&amp;P$1,INDIRECT(ADDRESS(3,$I149,,,"Sensis Vectors ALL")):INDIRECT(ADDRESS(3+ROWS(CORR_MATRIX)-1,$I149,,,"Sensis Vectors ALL")))</f>
        <v>0</v>
      </c>
      <c r="Q149" s="257">
        <f ca="1">SUMIF(INDIRECT(ADDRESS(3,9+ROWS(CUT_LIST)+1,,,"Sensis Vectors ALL")):INDIRECT(ADDRESS(3+ROWS(CORR_MATRIX)-1,9+ROWS(CUT_LIST)+1,,,"Sensis Vectors ALL")),"YC"&amp;Q$1,INDIRECT(ADDRESS(3,$I149,,,"Sensis Vectors ALL")):INDIRECT(ADDRESS(3+ROWS(CORR_MATRIX)-1,$I149,,,"Sensis Vectors ALL")))</f>
        <v>0</v>
      </c>
      <c r="R149" s="257">
        <f ca="1">SUMIF(INDIRECT(ADDRESS(3,9+ROWS(CUT_LIST)+1,,,"Sensis Vectors ALL")):INDIRECT(ADDRESS(3+ROWS(CORR_MATRIX)-1,9+ROWS(CUT_LIST)+1,,,"Sensis Vectors ALL")),"YC"&amp;R$1,INDIRECT(ADDRESS(3,$I149,,,"Sensis Vectors ALL")):INDIRECT(ADDRESS(3+ROWS(CORR_MATRIX)-1,$I149,,,"Sensis Vectors ALL")))</f>
        <v>0</v>
      </c>
      <c r="S149" s="257">
        <f ca="1">SUMIF(INDIRECT(ADDRESS(3,9+ROWS(CUT_LIST)+1,,,"Sensis Vectors ALL")):INDIRECT(ADDRESS(3+ROWS(CORR_MATRIX)-1,9+ROWS(CUT_LIST)+1,,,"Sensis Vectors ALL")),"YC"&amp;S$1,INDIRECT(ADDRESS(3,$I149,,,"Sensis Vectors ALL")):INDIRECT(ADDRESS(3+ROWS(CORR_MATRIX)-1,$I149,,,"Sensis Vectors ALL")))</f>
        <v>0</v>
      </c>
      <c r="T149" s="257">
        <f ca="1">SUMIF(INDIRECT(ADDRESS(3,9+ROWS(CUT_LIST)+1,,,"Sensis Vectors ALL")):INDIRECT(ADDRESS(3+ROWS(CORR_MATRIX)-1,9+ROWS(CUT_LIST)+1,,,"Sensis Vectors ALL")),"YC"&amp;T$1,INDIRECT(ADDRESS(3,$I149,,,"Sensis Vectors ALL")):INDIRECT(ADDRESS(3+ROWS(CORR_MATRIX)-1,$I149,,,"Sensis Vectors ALL")))</f>
        <v>0</v>
      </c>
      <c r="U149" s="257">
        <f ca="1">SUMIF(INDIRECT(ADDRESS(3,9+ROWS(CUT_LIST)+1,,,"Sensis Vectors ALL")):INDIRECT(ADDRESS(3+ROWS(CORR_MATRIX)-1,9+ROWS(CUT_LIST)+1,,,"Sensis Vectors ALL")),"YC"&amp;U$1,INDIRECT(ADDRESS(3,$I149,,,"Sensis Vectors ALL")):INDIRECT(ADDRESS(3+ROWS(CORR_MATRIX)-1,$I149,,,"Sensis Vectors ALL")))</f>
        <v>0</v>
      </c>
      <c r="V149" s="257">
        <f ca="1">SUMIF(INDIRECT(ADDRESS(3,9+ROWS(CUT_LIST)+1,,,"Sensis Vectors ALL")):INDIRECT(ADDRESS(3+ROWS(CORR_MATRIX)-1,9+ROWS(CUT_LIST)+1,,,"Sensis Vectors ALL")),"YC"&amp;V$1,INDIRECT(ADDRESS(3,$I149,,,"Sensis Vectors ALL")):INDIRECT(ADDRESS(3+ROWS(CORR_MATRIX)-1,$I149,,,"Sensis Vectors ALL")))</f>
        <v>0</v>
      </c>
    </row>
    <row r="150" spans="1:22" x14ac:dyDescent="0.2">
      <c r="A150" s="63">
        <v>60</v>
      </c>
      <c r="B150" s="63"/>
      <c r="C150" s="63"/>
      <c r="D150" s="63" t="s">
        <v>296</v>
      </c>
      <c r="E150" s="63"/>
      <c r="F150" s="63"/>
      <c r="G150" s="63"/>
      <c r="H150" s="63" t="s">
        <v>32</v>
      </c>
      <c r="I150" s="63">
        <f t="shared" si="6"/>
        <v>70</v>
      </c>
      <c r="J150" s="63" t="str">
        <f t="shared" si="7"/>
        <v>60AUD</v>
      </c>
      <c r="K150" s="256">
        <f ca="1">SUMIF(INDIRECT(ADDRESS(3,9+ROWS(CUT_LIST)+2,,,"Sensis Vectors ALL")):INDIRECT(ADDRESS(3+ROWS(CORR_MATRIX)-1,9+ROWS(CUT_LIST)+2,,,"Sensis Vectors ALL")),"YC"&amp;$H150&amp;K$1,INDIRECT(ADDRESS(3,$I150,,,"Sensis Vectors ALL")):INDIRECT(ADDRESS(3+ROWS(CORR_MATRIX)-1,$I150,,,"Sensis Vectors ALL")))</f>
        <v>0</v>
      </c>
      <c r="L150" s="256">
        <f ca="1">SUMIF(INDIRECT(ADDRESS(3,9+ROWS(CUT_LIST)+2,,,"Sensis Vectors ALL")):INDIRECT(ADDRESS(3+ROWS(CORR_MATRIX)-1,9+ROWS(CUT_LIST)+2,,,"Sensis Vectors ALL")),"YC"&amp;$H150&amp;L$1,INDIRECT(ADDRESS(3,$I150,,,"Sensis Vectors ALL")):INDIRECT(ADDRESS(3+ROWS(CORR_MATRIX)-1,$I150,,,"Sensis Vectors ALL")))</f>
        <v>0</v>
      </c>
      <c r="M150" s="256">
        <f ca="1">SUMIF(INDIRECT(ADDRESS(3,9+ROWS(CUT_LIST)+2,,,"Sensis Vectors ALL")):INDIRECT(ADDRESS(3+ROWS(CORR_MATRIX)-1,9+ROWS(CUT_LIST)+2,,,"Sensis Vectors ALL")),"YC"&amp;$H150&amp;M$1,INDIRECT(ADDRESS(3,$I150,,,"Sensis Vectors ALL")):INDIRECT(ADDRESS(3+ROWS(CORR_MATRIX)-1,$I150,,,"Sensis Vectors ALL")))</f>
        <v>0</v>
      </c>
      <c r="N150" s="256">
        <f ca="1">SUMIF(INDIRECT(ADDRESS(3,9+ROWS(CUT_LIST)+2,,,"Sensis Vectors ALL")):INDIRECT(ADDRESS(3+ROWS(CORR_MATRIX)-1,9+ROWS(CUT_LIST)+2,,,"Sensis Vectors ALL")),"YC"&amp;$H150&amp;N$1,INDIRECT(ADDRESS(3,$I150,,,"Sensis Vectors ALL")):INDIRECT(ADDRESS(3+ROWS(CORR_MATRIX)-1,$I150,,,"Sensis Vectors ALL")))</f>
        <v>0</v>
      </c>
      <c r="O150" s="256">
        <f ca="1">SUMIF(INDIRECT(ADDRESS(3,9+ROWS(CUT_LIST)+2,,,"Sensis Vectors ALL")):INDIRECT(ADDRESS(3+ROWS(CORR_MATRIX)-1,9+ROWS(CUT_LIST)+2,,,"Sensis Vectors ALL")),"YC"&amp;$H150&amp;O$1,INDIRECT(ADDRESS(3,$I150,,,"Sensis Vectors ALL")):INDIRECT(ADDRESS(3+ROWS(CORR_MATRIX)-1,$I150,,,"Sensis Vectors ALL")))</f>
        <v>0</v>
      </c>
      <c r="P150" s="256">
        <f ca="1">SUMIF(INDIRECT(ADDRESS(3,9+ROWS(CUT_LIST)+2,,,"Sensis Vectors ALL")):INDIRECT(ADDRESS(3+ROWS(CORR_MATRIX)-1,9+ROWS(CUT_LIST)+2,,,"Sensis Vectors ALL")),"YC"&amp;$H150&amp;P$1,INDIRECT(ADDRESS(3,$I150,,,"Sensis Vectors ALL")):INDIRECT(ADDRESS(3+ROWS(CORR_MATRIX)-1,$I150,,,"Sensis Vectors ALL")))</f>
        <v>0</v>
      </c>
      <c r="Q150" s="256">
        <f ca="1">SUMIF(INDIRECT(ADDRESS(3,9+ROWS(CUT_LIST)+2,,,"Sensis Vectors ALL")):INDIRECT(ADDRESS(3+ROWS(CORR_MATRIX)-1,9+ROWS(CUT_LIST)+2,,,"Sensis Vectors ALL")),"YC"&amp;$H150&amp;Q$1,INDIRECT(ADDRESS(3,$I150,,,"Sensis Vectors ALL")):INDIRECT(ADDRESS(3+ROWS(CORR_MATRIX)-1,$I150,,,"Sensis Vectors ALL")))</f>
        <v>0</v>
      </c>
      <c r="R150" s="256">
        <f ca="1">SUMIF(INDIRECT(ADDRESS(3,9+ROWS(CUT_LIST)+2,,,"Sensis Vectors ALL")):INDIRECT(ADDRESS(3+ROWS(CORR_MATRIX)-1,9+ROWS(CUT_LIST)+2,,,"Sensis Vectors ALL")),"YC"&amp;$H150&amp;R$1,INDIRECT(ADDRESS(3,$I150,,,"Sensis Vectors ALL")):INDIRECT(ADDRESS(3+ROWS(CORR_MATRIX)-1,$I150,,,"Sensis Vectors ALL")))</f>
        <v>0</v>
      </c>
      <c r="S150" s="256">
        <f ca="1">SUMIF(INDIRECT(ADDRESS(3,9+ROWS(CUT_LIST)+2,,,"Sensis Vectors ALL")):INDIRECT(ADDRESS(3+ROWS(CORR_MATRIX)-1,9+ROWS(CUT_LIST)+2,,,"Sensis Vectors ALL")),"YC"&amp;$H150&amp;S$1,INDIRECT(ADDRESS(3,$I150,,,"Sensis Vectors ALL")):INDIRECT(ADDRESS(3+ROWS(CORR_MATRIX)-1,$I150,,,"Sensis Vectors ALL")))</f>
        <v>0</v>
      </c>
      <c r="T150" s="256">
        <f ca="1">SUMIF(INDIRECT(ADDRESS(3,9+ROWS(CUT_LIST)+2,,,"Sensis Vectors ALL")):INDIRECT(ADDRESS(3+ROWS(CORR_MATRIX)-1,9+ROWS(CUT_LIST)+2,,,"Sensis Vectors ALL")),"YC"&amp;$H150&amp;T$1,INDIRECT(ADDRESS(3,$I150,,,"Sensis Vectors ALL")):INDIRECT(ADDRESS(3+ROWS(CORR_MATRIX)-1,$I150,,,"Sensis Vectors ALL")))</f>
        <v>0</v>
      </c>
      <c r="U150" s="256">
        <f ca="1">SUMIF(INDIRECT(ADDRESS(3,9+ROWS(CUT_LIST)+2,,,"Sensis Vectors ALL")):INDIRECT(ADDRESS(3+ROWS(CORR_MATRIX)-1,9+ROWS(CUT_LIST)+2,,,"Sensis Vectors ALL")),"YC"&amp;$H150&amp;U$1,INDIRECT(ADDRESS(3,$I150,,,"Sensis Vectors ALL")):INDIRECT(ADDRESS(3+ROWS(CORR_MATRIX)-1,$I150,,,"Sensis Vectors ALL")))</f>
        <v>0</v>
      </c>
      <c r="V150" s="256">
        <f ca="1">SUMIF(INDIRECT(ADDRESS(3,9+ROWS(CUT_LIST)+2,,,"Sensis Vectors ALL")):INDIRECT(ADDRESS(3+ROWS(CORR_MATRIX)-1,9+ROWS(CUT_LIST)+2,,,"Sensis Vectors ALL")),"YC"&amp;$H150&amp;V$1,INDIRECT(ADDRESS(3,$I150,,,"Sensis Vectors ALL")):INDIRECT(ADDRESS(3+ROWS(CORR_MATRIX)-1,$I150,,,"Sensis Vectors ALL")))</f>
        <v>0</v>
      </c>
    </row>
    <row r="151" spans="1:22" x14ac:dyDescent="0.2">
      <c r="A151" s="63">
        <v>60</v>
      </c>
      <c r="B151" s="63"/>
      <c r="C151" s="63"/>
      <c r="D151" s="63" t="s">
        <v>296</v>
      </c>
      <c r="E151" s="63"/>
      <c r="F151" s="63"/>
      <c r="G151" s="63"/>
      <c r="H151" s="63" t="s">
        <v>9</v>
      </c>
      <c r="I151" s="63">
        <f t="shared" si="6"/>
        <v>70</v>
      </c>
      <c r="J151" s="63" t="str">
        <f t="shared" si="7"/>
        <v>60CAD</v>
      </c>
      <c r="K151" s="256">
        <f ca="1">SUMIF(INDIRECT(ADDRESS(3,9+ROWS(CUT_LIST)+2,,,"Sensis Vectors ALL")):INDIRECT(ADDRESS(3+ROWS(CORR_MATRIX)-1,9+ROWS(CUT_LIST)+2,,,"Sensis Vectors ALL")),"YC"&amp;$H151&amp;K$1,INDIRECT(ADDRESS(3,$I151,,,"Sensis Vectors ALL")):INDIRECT(ADDRESS(3+ROWS(CORR_MATRIX)-1,$I151,,,"Sensis Vectors ALL")))</f>
        <v>0</v>
      </c>
      <c r="L151" s="256">
        <f ca="1">SUMIF(INDIRECT(ADDRESS(3,9+ROWS(CUT_LIST)+2,,,"Sensis Vectors ALL")):INDIRECT(ADDRESS(3+ROWS(CORR_MATRIX)-1,9+ROWS(CUT_LIST)+2,,,"Sensis Vectors ALL")),"YC"&amp;$H151&amp;L$1,INDIRECT(ADDRESS(3,$I151,,,"Sensis Vectors ALL")):INDIRECT(ADDRESS(3+ROWS(CORR_MATRIX)-1,$I151,,,"Sensis Vectors ALL")))</f>
        <v>0</v>
      </c>
      <c r="M151" s="256">
        <f ca="1">SUMIF(INDIRECT(ADDRESS(3,9+ROWS(CUT_LIST)+2,,,"Sensis Vectors ALL")):INDIRECT(ADDRESS(3+ROWS(CORR_MATRIX)-1,9+ROWS(CUT_LIST)+2,,,"Sensis Vectors ALL")),"YC"&amp;$H151&amp;M$1,INDIRECT(ADDRESS(3,$I151,,,"Sensis Vectors ALL")):INDIRECT(ADDRESS(3+ROWS(CORR_MATRIX)-1,$I151,,,"Sensis Vectors ALL")))</f>
        <v>0</v>
      </c>
      <c r="N151" s="256">
        <f ca="1">SUMIF(INDIRECT(ADDRESS(3,9+ROWS(CUT_LIST)+2,,,"Sensis Vectors ALL")):INDIRECT(ADDRESS(3+ROWS(CORR_MATRIX)-1,9+ROWS(CUT_LIST)+2,,,"Sensis Vectors ALL")),"YC"&amp;$H151&amp;N$1,INDIRECT(ADDRESS(3,$I151,,,"Sensis Vectors ALL")):INDIRECT(ADDRESS(3+ROWS(CORR_MATRIX)-1,$I151,,,"Sensis Vectors ALL")))</f>
        <v>0</v>
      </c>
      <c r="O151" s="256">
        <f ca="1">SUMIF(INDIRECT(ADDRESS(3,9+ROWS(CUT_LIST)+2,,,"Sensis Vectors ALL")):INDIRECT(ADDRESS(3+ROWS(CORR_MATRIX)-1,9+ROWS(CUT_LIST)+2,,,"Sensis Vectors ALL")),"YC"&amp;$H151&amp;O$1,INDIRECT(ADDRESS(3,$I151,,,"Sensis Vectors ALL")):INDIRECT(ADDRESS(3+ROWS(CORR_MATRIX)-1,$I151,,,"Sensis Vectors ALL")))</f>
        <v>0</v>
      </c>
      <c r="P151" s="256">
        <f ca="1">SUMIF(INDIRECT(ADDRESS(3,9+ROWS(CUT_LIST)+2,,,"Sensis Vectors ALL")):INDIRECT(ADDRESS(3+ROWS(CORR_MATRIX)-1,9+ROWS(CUT_LIST)+2,,,"Sensis Vectors ALL")),"YC"&amp;$H151&amp;P$1,INDIRECT(ADDRESS(3,$I151,,,"Sensis Vectors ALL")):INDIRECT(ADDRESS(3+ROWS(CORR_MATRIX)-1,$I151,,,"Sensis Vectors ALL")))</f>
        <v>0</v>
      </c>
      <c r="Q151" s="256">
        <f ca="1">SUMIF(INDIRECT(ADDRESS(3,9+ROWS(CUT_LIST)+2,,,"Sensis Vectors ALL")):INDIRECT(ADDRESS(3+ROWS(CORR_MATRIX)-1,9+ROWS(CUT_LIST)+2,,,"Sensis Vectors ALL")),"YC"&amp;$H151&amp;Q$1,INDIRECT(ADDRESS(3,$I151,,,"Sensis Vectors ALL")):INDIRECT(ADDRESS(3+ROWS(CORR_MATRIX)-1,$I151,,,"Sensis Vectors ALL")))</f>
        <v>0</v>
      </c>
      <c r="R151" s="256">
        <f ca="1">SUMIF(INDIRECT(ADDRESS(3,9+ROWS(CUT_LIST)+2,,,"Sensis Vectors ALL")):INDIRECT(ADDRESS(3+ROWS(CORR_MATRIX)-1,9+ROWS(CUT_LIST)+2,,,"Sensis Vectors ALL")),"YC"&amp;$H151&amp;R$1,INDIRECT(ADDRESS(3,$I151,,,"Sensis Vectors ALL")):INDIRECT(ADDRESS(3+ROWS(CORR_MATRIX)-1,$I151,,,"Sensis Vectors ALL")))</f>
        <v>0</v>
      </c>
      <c r="S151" s="256">
        <f ca="1">SUMIF(INDIRECT(ADDRESS(3,9+ROWS(CUT_LIST)+2,,,"Sensis Vectors ALL")):INDIRECT(ADDRESS(3+ROWS(CORR_MATRIX)-1,9+ROWS(CUT_LIST)+2,,,"Sensis Vectors ALL")),"YC"&amp;$H151&amp;S$1,INDIRECT(ADDRESS(3,$I151,,,"Sensis Vectors ALL")):INDIRECT(ADDRESS(3+ROWS(CORR_MATRIX)-1,$I151,,,"Sensis Vectors ALL")))</f>
        <v>0</v>
      </c>
      <c r="T151" s="256">
        <f ca="1">SUMIF(INDIRECT(ADDRESS(3,9+ROWS(CUT_LIST)+2,,,"Sensis Vectors ALL")):INDIRECT(ADDRESS(3+ROWS(CORR_MATRIX)-1,9+ROWS(CUT_LIST)+2,,,"Sensis Vectors ALL")),"YC"&amp;$H151&amp;T$1,INDIRECT(ADDRESS(3,$I151,,,"Sensis Vectors ALL")):INDIRECT(ADDRESS(3+ROWS(CORR_MATRIX)-1,$I151,,,"Sensis Vectors ALL")))</f>
        <v>0</v>
      </c>
      <c r="U151" s="256">
        <f ca="1">SUMIF(INDIRECT(ADDRESS(3,9+ROWS(CUT_LIST)+2,,,"Sensis Vectors ALL")):INDIRECT(ADDRESS(3+ROWS(CORR_MATRIX)-1,9+ROWS(CUT_LIST)+2,,,"Sensis Vectors ALL")),"YC"&amp;$H151&amp;U$1,INDIRECT(ADDRESS(3,$I151,,,"Sensis Vectors ALL")):INDIRECT(ADDRESS(3+ROWS(CORR_MATRIX)-1,$I151,,,"Sensis Vectors ALL")))</f>
        <v>0</v>
      </c>
      <c r="V151" s="256">
        <f ca="1">SUMIF(INDIRECT(ADDRESS(3,9+ROWS(CUT_LIST)+2,,,"Sensis Vectors ALL")):INDIRECT(ADDRESS(3+ROWS(CORR_MATRIX)-1,9+ROWS(CUT_LIST)+2,,,"Sensis Vectors ALL")),"YC"&amp;$H151&amp;V$1,INDIRECT(ADDRESS(3,$I151,,,"Sensis Vectors ALL")):INDIRECT(ADDRESS(3+ROWS(CORR_MATRIX)-1,$I151,,,"Sensis Vectors ALL")))</f>
        <v>0</v>
      </c>
    </row>
    <row r="152" spans="1:22" x14ac:dyDescent="0.2">
      <c r="A152" s="63">
        <v>60</v>
      </c>
      <c r="B152" s="63"/>
      <c r="C152" s="63"/>
      <c r="D152" s="63" t="s">
        <v>296</v>
      </c>
      <c r="E152" s="63"/>
      <c r="F152" s="63"/>
      <c r="G152" s="63"/>
      <c r="H152" s="63" t="s">
        <v>18</v>
      </c>
      <c r="I152" s="63">
        <f t="shared" si="6"/>
        <v>70</v>
      </c>
      <c r="J152" s="63" t="str">
        <f t="shared" si="7"/>
        <v>60EUR</v>
      </c>
      <c r="K152" s="256">
        <f ca="1">SUMIF(INDIRECT(ADDRESS(3,9+ROWS(CUT_LIST)+2,,,"Sensis Vectors ALL")):INDIRECT(ADDRESS(3+ROWS(CORR_MATRIX)-1,9+ROWS(CUT_LIST)+2,,,"Sensis Vectors ALL")),"YC"&amp;$H152&amp;K$1,INDIRECT(ADDRESS(3,$I152,,,"Sensis Vectors ALL")):INDIRECT(ADDRESS(3+ROWS(CORR_MATRIX)-1,$I152,,,"Sensis Vectors ALL")))</f>
        <v>0</v>
      </c>
      <c r="L152" s="256">
        <f ca="1">SUMIF(INDIRECT(ADDRESS(3,9+ROWS(CUT_LIST)+2,,,"Sensis Vectors ALL")):INDIRECT(ADDRESS(3+ROWS(CORR_MATRIX)-1,9+ROWS(CUT_LIST)+2,,,"Sensis Vectors ALL")),"YC"&amp;$H152&amp;L$1,INDIRECT(ADDRESS(3,$I152,,,"Sensis Vectors ALL")):INDIRECT(ADDRESS(3+ROWS(CORR_MATRIX)-1,$I152,,,"Sensis Vectors ALL")))</f>
        <v>0</v>
      </c>
      <c r="M152" s="256">
        <f ca="1">SUMIF(INDIRECT(ADDRESS(3,9+ROWS(CUT_LIST)+2,,,"Sensis Vectors ALL")):INDIRECT(ADDRESS(3+ROWS(CORR_MATRIX)-1,9+ROWS(CUT_LIST)+2,,,"Sensis Vectors ALL")),"YC"&amp;$H152&amp;M$1,INDIRECT(ADDRESS(3,$I152,,,"Sensis Vectors ALL")):INDIRECT(ADDRESS(3+ROWS(CORR_MATRIX)-1,$I152,,,"Sensis Vectors ALL")))</f>
        <v>0</v>
      </c>
      <c r="N152" s="256">
        <f ca="1">SUMIF(INDIRECT(ADDRESS(3,9+ROWS(CUT_LIST)+2,,,"Sensis Vectors ALL")):INDIRECT(ADDRESS(3+ROWS(CORR_MATRIX)-1,9+ROWS(CUT_LIST)+2,,,"Sensis Vectors ALL")),"YC"&amp;$H152&amp;N$1,INDIRECT(ADDRESS(3,$I152,,,"Sensis Vectors ALL")):INDIRECT(ADDRESS(3+ROWS(CORR_MATRIX)-1,$I152,,,"Sensis Vectors ALL")))</f>
        <v>0</v>
      </c>
      <c r="O152" s="256">
        <f ca="1">SUMIF(INDIRECT(ADDRESS(3,9+ROWS(CUT_LIST)+2,,,"Sensis Vectors ALL")):INDIRECT(ADDRESS(3+ROWS(CORR_MATRIX)-1,9+ROWS(CUT_LIST)+2,,,"Sensis Vectors ALL")),"YC"&amp;$H152&amp;O$1,INDIRECT(ADDRESS(3,$I152,,,"Sensis Vectors ALL")):INDIRECT(ADDRESS(3+ROWS(CORR_MATRIX)-1,$I152,,,"Sensis Vectors ALL")))</f>
        <v>0</v>
      </c>
      <c r="P152" s="256">
        <f ca="1">SUMIF(INDIRECT(ADDRESS(3,9+ROWS(CUT_LIST)+2,,,"Sensis Vectors ALL")):INDIRECT(ADDRESS(3+ROWS(CORR_MATRIX)-1,9+ROWS(CUT_LIST)+2,,,"Sensis Vectors ALL")),"YC"&amp;$H152&amp;P$1,INDIRECT(ADDRESS(3,$I152,,,"Sensis Vectors ALL")):INDIRECT(ADDRESS(3+ROWS(CORR_MATRIX)-1,$I152,,,"Sensis Vectors ALL")))</f>
        <v>0</v>
      </c>
      <c r="Q152" s="256">
        <f ca="1">SUMIF(INDIRECT(ADDRESS(3,9+ROWS(CUT_LIST)+2,,,"Sensis Vectors ALL")):INDIRECT(ADDRESS(3+ROWS(CORR_MATRIX)-1,9+ROWS(CUT_LIST)+2,,,"Sensis Vectors ALL")),"YC"&amp;$H152&amp;Q$1,INDIRECT(ADDRESS(3,$I152,,,"Sensis Vectors ALL")):INDIRECT(ADDRESS(3+ROWS(CORR_MATRIX)-1,$I152,,,"Sensis Vectors ALL")))</f>
        <v>0</v>
      </c>
      <c r="R152" s="256">
        <f ca="1">SUMIF(INDIRECT(ADDRESS(3,9+ROWS(CUT_LIST)+2,,,"Sensis Vectors ALL")):INDIRECT(ADDRESS(3+ROWS(CORR_MATRIX)-1,9+ROWS(CUT_LIST)+2,,,"Sensis Vectors ALL")),"YC"&amp;$H152&amp;R$1,INDIRECT(ADDRESS(3,$I152,,,"Sensis Vectors ALL")):INDIRECT(ADDRESS(3+ROWS(CORR_MATRIX)-1,$I152,,,"Sensis Vectors ALL")))</f>
        <v>0</v>
      </c>
      <c r="S152" s="256">
        <f ca="1">SUMIF(INDIRECT(ADDRESS(3,9+ROWS(CUT_LIST)+2,,,"Sensis Vectors ALL")):INDIRECT(ADDRESS(3+ROWS(CORR_MATRIX)-1,9+ROWS(CUT_LIST)+2,,,"Sensis Vectors ALL")),"YC"&amp;$H152&amp;S$1,INDIRECT(ADDRESS(3,$I152,,,"Sensis Vectors ALL")):INDIRECT(ADDRESS(3+ROWS(CORR_MATRIX)-1,$I152,,,"Sensis Vectors ALL")))</f>
        <v>0</v>
      </c>
      <c r="T152" s="256">
        <f ca="1">SUMIF(INDIRECT(ADDRESS(3,9+ROWS(CUT_LIST)+2,,,"Sensis Vectors ALL")):INDIRECT(ADDRESS(3+ROWS(CORR_MATRIX)-1,9+ROWS(CUT_LIST)+2,,,"Sensis Vectors ALL")),"YC"&amp;$H152&amp;T$1,INDIRECT(ADDRESS(3,$I152,,,"Sensis Vectors ALL")):INDIRECT(ADDRESS(3+ROWS(CORR_MATRIX)-1,$I152,,,"Sensis Vectors ALL")))</f>
        <v>0</v>
      </c>
      <c r="U152" s="256">
        <f ca="1">SUMIF(INDIRECT(ADDRESS(3,9+ROWS(CUT_LIST)+2,,,"Sensis Vectors ALL")):INDIRECT(ADDRESS(3+ROWS(CORR_MATRIX)-1,9+ROWS(CUT_LIST)+2,,,"Sensis Vectors ALL")),"YC"&amp;$H152&amp;U$1,INDIRECT(ADDRESS(3,$I152,,,"Sensis Vectors ALL")):INDIRECT(ADDRESS(3+ROWS(CORR_MATRIX)-1,$I152,,,"Sensis Vectors ALL")))</f>
        <v>0</v>
      </c>
      <c r="V152" s="256">
        <f ca="1">SUMIF(INDIRECT(ADDRESS(3,9+ROWS(CUT_LIST)+2,,,"Sensis Vectors ALL")):INDIRECT(ADDRESS(3+ROWS(CORR_MATRIX)-1,9+ROWS(CUT_LIST)+2,,,"Sensis Vectors ALL")),"YC"&amp;$H152&amp;V$1,INDIRECT(ADDRESS(3,$I152,,,"Sensis Vectors ALL")):INDIRECT(ADDRESS(3+ROWS(CORR_MATRIX)-1,$I152,,,"Sensis Vectors ALL")))</f>
        <v>0</v>
      </c>
    </row>
    <row r="153" spans="1:22" x14ac:dyDescent="0.2">
      <c r="A153" s="63">
        <v>60</v>
      </c>
      <c r="B153" s="63"/>
      <c r="C153" s="63"/>
      <c r="D153" s="63" t="s">
        <v>296</v>
      </c>
      <c r="E153" s="63"/>
      <c r="F153" s="63"/>
      <c r="G153" s="63"/>
      <c r="H153" s="63" t="s">
        <v>39</v>
      </c>
      <c r="I153" s="63">
        <f t="shared" si="6"/>
        <v>70</v>
      </c>
      <c r="J153" s="63" t="str">
        <f t="shared" si="7"/>
        <v>60GBP</v>
      </c>
      <c r="K153" s="256">
        <f ca="1">SUMIF(INDIRECT(ADDRESS(3,9+ROWS(CUT_LIST)+2,,,"Sensis Vectors ALL")):INDIRECT(ADDRESS(3+ROWS(CORR_MATRIX)-1,9+ROWS(CUT_LIST)+2,,,"Sensis Vectors ALL")),"YC"&amp;$H153&amp;K$1,INDIRECT(ADDRESS(3,$I153,,,"Sensis Vectors ALL")):INDIRECT(ADDRESS(3+ROWS(CORR_MATRIX)-1,$I153,,,"Sensis Vectors ALL")))</f>
        <v>0</v>
      </c>
      <c r="L153" s="256">
        <f ca="1">SUMIF(INDIRECT(ADDRESS(3,9+ROWS(CUT_LIST)+2,,,"Sensis Vectors ALL")):INDIRECT(ADDRESS(3+ROWS(CORR_MATRIX)-1,9+ROWS(CUT_LIST)+2,,,"Sensis Vectors ALL")),"YC"&amp;$H153&amp;L$1,INDIRECT(ADDRESS(3,$I153,,,"Sensis Vectors ALL")):INDIRECT(ADDRESS(3+ROWS(CORR_MATRIX)-1,$I153,,,"Sensis Vectors ALL")))</f>
        <v>0</v>
      </c>
      <c r="M153" s="256">
        <f ca="1">SUMIF(INDIRECT(ADDRESS(3,9+ROWS(CUT_LIST)+2,,,"Sensis Vectors ALL")):INDIRECT(ADDRESS(3+ROWS(CORR_MATRIX)-1,9+ROWS(CUT_LIST)+2,,,"Sensis Vectors ALL")),"YC"&amp;$H153&amp;M$1,INDIRECT(ADDRESS(3,$I153,,,"Sensis Vectors ALL")):INDIRECT(ADDRESS(3+ROWS(CORR_MATRIX)-1,$I153,,,"Sensis Vectors ALL")))</f>
        <v>0</v>
      </c>
      <c r="N153" s="256">
        <f ca="1">SUMIF(INDIRECT(ADDRESS(3,9+ROWS(CUT_LIST)+2,,,"Sensis Vectors ALL")):INDIRECT(ADDRESS(3+ROWS(CORR_MATRIX)-1,9+ROWS(CUT_LIST)+2,,,"Sensis Vectors ALL")),"YC"&amp;$H153&amp;N$1,INDIRECT(ADDRESS(3,$I153,,,"Sensis Vectors ALL")):INDIRECT(ADDRESS(3+ROWS(CORR_MATRIX)-1,$I153,,,"Sensis Vectors ALL")))</f>
        <v>0</v>
      </c>
      <c r="O153" s="256">
        <f ca="1">SUMIF(INDIRECT(ADDRESS(3,9+ROWS(CUT_LIST)+2,,,"Sensis Vectors ALL")):INDIRECT(ADDRESS(3+ROWS(CORR_MATRIX)-1,9+ROWS(CUT_LIST)+2,,,"Sensis Vectors ALL")),"YC"&amp;$H153&amp;O$1,INDIRECT(ADDRESS(3,$I153,,,"Sensis Vectors ALL")):INDIRECT(ADDRESS(3+ROWS(CORR_MATRIX)-1,$I153,,,"Sensis Vectors ALL")))</f>
        <v>0</v>
      </c>
      <c r="P153" s="256">
        <f ca="1">SUMIF(INDIRECT(ADDRESS(3,9+ROWS(CUT_LIST)+2,,,"Sensis Vectors ALL")):INDIRECT(ADDRESS(3+ROWS(CORR_MATRIX)-1,9+ROWS(CUT_LIST)+2,,,"Sensis Vectors ALL")),"YC"&amp;$H153&amp;P$1,INDIRECT(ADDRESS(3,$I153,,,"Sensis Vectors ALL")):INDIRECT(ADDRESS(3+ROWS(CORR_MATRIX)-1,$I153,,,"Sensis Vectors ALL")))</f>
        <v>0</v>
      </c>
      <c r="Q153" s="256">
        <f ca="1">SUMIF(INDIRECT(ADDRESS(3,9+ROWS(CUT_LIST)+2,,,"Sensis Vectors ALL")):INDIRECT(ADDRESS(3+ROWS(CORR_MATRIX)-1,9+ROWS(CUT_LIST)+2,,,"Sensis Vectors ALL")),"YC"&amp;$H153&amp;Q$1,INDIRECT(ADDRESS(3,$I153,,,"Sensis Vectors ALL")):INDIRECT(ADDRESS(3+ROWS(CORR_MATRIX)-1,$I153,,,"Sensis Vectors ALL")))</f>
        <v>0</v>
      </c>
      <c r="R153" s="256">
        <f ca="1">SUMIF(INDIRECT(ADDRESS(3,9+ROWS(CUT_LIST)+2,,,"Sensis Vectors ALL")):INDIRECT(ADDRESS(3+ROWS(CORR_MATRIX)-1,9+ROWS(CUT_LIST)+2,,,"Sensis Vectors ALL")),"YC"&amp;$H153&amp;R$1,INDIRECT(ADDRESS(3,$I153,,,"Sensis Vectors ALL")):INDIRECT(ADDRESS(3+ROWS(CORR_MATRIX)-1,$I153,,,"Sensis Vectors ALL")))</f>
        <v>0</v>
      </c>
      <c r="S153" s="256">
        <f ca="1">SUMIF(INDIRECT(ADDRESS(3,9+ROWS(CUT_LIST)+2,,,"Sensis Vectors ALL")):INDIRECT(ADDRESS(3+ROWS(CORR_MATRIX)-1,9+ROWS(CUT_LIST)+2,,,"Sensis Vectors ALL")),"YC"&amp;$H153&amp;S$1,INDIRECT(ADDRESS(3,$I153,,,"Sensis Vectors ALL")):INDIRECT(ADDRESS(3+ROWS(CORR_MATRIX)-1,$I153,,,"Sensis Vectors ALL")))</f>
        <v>0</v>
      </c>
      <c r="T153" s="256">
        <f ca="1">SUMIF(INDIRECT(ADDRESS(3,9+ROWS(CUT_LIST)+2,,,"Sensis Vectors ALL")):INDIRECT(ADDRESS(3+ROWS(CORR_MATRIX)-1,9+ROWS(CUT_LIST)+2,,,"Sensis Vectors ALL")),"YC"&amp;$H153&amp;T$1,INDIRECT(ADDRESS(3,$I153,,,"Sensis Vectors ALL")):INDIRECT(ADDRESS(3+ROWS(CORR_MATRIX)-1,$I153,,,"Sensis Vectors ALL")))</f>
        <v>0</v>
      </c>
      <c r="U153" s="256">
        <f ca="1">SUMIF(INDIRECT(ADDRESS(3,9+ROWS(CUT_LIST)+2,,,"Sensis Vectors ALL")):INDIRECT(ADDRESS(3+ROWS(CORR_MATRIX)-1,9+ROWS(CUT_LIST)+2,,,"Sensis Vectors ALL")),"YC"&amp;$H153&amp;U$1,INDIRECT(ADDRESS(3,$I153,,,"Sensis Vectors ALL")):INDIRECT(ADDRESS(3+ROWS(CORR_MATRIX)-1,$I153,,,"Sensis Vectors ALL")))</f>
        <v>0</v>
      </c>
      <c r="V153" s="256">
        <f ca="1">SUMIF(INDIRECT(ADDRESS(3,9+ROWS(CUT_LIST)+2,,,"Sensis Vectors ALL")):INDIRECT(ADDRESS(3+ROWS(CORR_MATRIX)-1,9+ROWS(CUT_LIST)+2,,,"Sensis Vectors ALL")),"YC"&amp;$H153&amp;V$1,INDIRECT(ADDRESS(3,$I153,,,"Sensis Vectors ALL")):INDIRECT(ADDRESS(3+ROWS(CORR_MATRIX)-1,$I153,,,"Sensis Vectors ALL")))</f>
        <v>0</v>
      </c>
    </row>
    <row r="154" spans="1:22" x14ac:dyDescent="0.2">
      <c r="A154" s="63">
        <v>60</v>
      </c>
      <c r="B154" s="63"/>
      <c r="C154" s="63"/>
      <c r="D154" s="63" t="s">
        <v>296</v>
      </c>
      <c r="E154" s="63"/>
      <c r="F154" s="63"/>
      <c r="G154" s="63"/>
      <c r="H154" s="63" t="s">
        <v>31</v>
      </c>
      <c r="I154" s="63">
        <f t="shared" si="6"/>
        <v>70</v>
      </c>
      <c r="J154" s="63" t="str">
        <f t="shared" si="7"/>
        <v>60JPY</v>
      </c>
      <c r="K154" s="256">
        <f ca="1">SUMIF(INDIRECT(ADDRESS(3,9+ROWS(CUT_LIST)+2,,,"Sensis Vectors ALL")):INDIRECT(ADDRESS(3+ROWS(CORR_MATRIX)-1,9+ROWS(CUT_LIST)+2,,,"Sensis Vectors ALL")),"YC"&amp;$H154&amp;K$1,INDIRECT(ADDRESS(3,$I154,,,"Sensis Vectors ALL")):INDIRECT(ADDRESS(3+ROWS(CORR_MATRIX)-1,$I154,,,"Sensis Vectors ALL")))</f>
        <v>0</v>
      </c>
      <c r="L154" s="256">
        <f ca="1">SUMIF(INDIRECT(ADDRESS(3,9+ROWS(CUT_LIST)+2,,,"Sensis Vectors ALL")):INDIRECT(ADDRESS(3+ROWS(CORR_MATRIX)-1,9+ROWS(CUT_LIST)+2,,,"Sensis Vectors ALL")),"YC"&amp;$H154&amp;L$1,INDIRECT(ADDRESS(3,$I154,,,"Sensis Vectors ALL")):INDIRECT(ADDRESS(3+ROWS(CORR_MATRIX)-1,$I154,,,"Sensis Vectors ALL")))</f>
        <v>0</v>
      </c>
      <c r="M154" s="256">
        <f ca="1">SUMIF(INDIRECT(ADDRESS(3,9+ROWS(CUT_LIST)+2,,,"Sensis Vectors ALL")):INDIRECT(ADDRESS(3+ROWS(CORR_MATRIX)-1,9+ROWS(CUT_LIST)+2,,,"Sensis Vectors ALL")),"YC"&amp;$H154&amp;M$1,INDIRECT(ADDRESS(3,$I154,,,"Sensis Vectors ALL")):INDIRECT(ADDRESS(3+ROWS(CORR_MATRIX)-1,$I154,,,"Sensis Vectors ALL")))</f>
        <v>0</v>
      </c>
      <c r="N154" s="256">
        <f ca="1">SUMIF(INDIRECT(ADDRESS(3,9+ROWS(CUT_LIST)+2,,,"Sensis Vectors ALL")):INDIRECT(ADDRESS(3+ROWS(CORR_MATRIX)-1,9+ROWS(CUT_LIST)+2,,,"Sensis Vectors ALL")),"YC"&amp;$H154&amp;N$1,INDIRECT(ADDRESS(3,$I154,,,"Sensis Vectors ALL")):INDIRECT(ADDRESS(3+ROWS(CORR_MATRIX)-1,$I154,,,"Sensis Vectors ALL")))</f>
        <v>0</v>
      </c>
      <c r="O154" s="256">
        <f ca="1">SUMIF(INDIRECT(ADDRESS(3,9+ROWS(CUT_LIST)+2,,,"Sensis Vectors ALL")):INDIRECT(ADDRESS(3+ROWS(CORR_MATRIX)-1,9+ROWS(CUT_LIST)+2,,,"Sensis Vectors ALL")),"YC"&amp;$H154&amp;O$1,INDIRECT(ADDRESS(3,$I154,,,"Sensis Vectors ALL")):INDIRECT(ADDRESS(3+ROWS(CORR_MATRIX)-1,$I154,,,"Sensis Vectors ALL")))</f>
        <v>0</v>
      </c>
      <c r="P154" s="256">
        <f ca="1">SUMIF(INDIRECT(ADDRESS(3,9+ROWS(CUT_LIST)+2,,,"Sensis Vectors ALL")):INDIRECT(ADDRESS(3+ROWS(CORR_MATRIX)-1,9+ROWS(CUT_LIST)+2,,,"Sensis Vectors ALL")),"YC"&amp;$H154&amp;P$1,INDIRECT(ADDRESS(3,$I154,,,"Sensis Vectors ALL")):INDIRECT(ADDRESS(3+ROWS(CORR_MATRIX)-1,$I154,,,"Sensis Vectors ALL")))</f>
        <v>0</v>
      </c>
      <c r="Q154" s="256">
        <f ca="1">SUMIF(INDIRECT(ADDRESS(3,9+ROWS(CUT_LIST)+2,,,"Sensis Vectors ALL")):INDIRECT(ADDRESS(3+ROWS(CORR_MATRIX)-1,9+ROWS(CUT_LIST)+2,,,"Sensis Vectors ALL")),"YC"&amp;$H154&amp;Q$1,INDIRECT(ADDRESS(3,$I154,,,"Sensis Vectors ALL")):INDIRECT(ADDRESS(3+ROWS(CORR_MATRIX)-1,$I154,,,"Sensis Vectors ALL")))</f>
        <v>0</v>
      </c>
      <c r="R154" s="256">
        <f ca="1">SUMIF(INDIRECT(ADDRESS(3,9+ROWS(CUT_LIST)+2,,,"Sensis Vectors ALL")):INDIRECT(ADDRESS(3+ROWS(CORR_MATRIX)-1,9+ROWS(CUT_LIST)+2,,,"Sensis Vectors ALL")),"YC"&amp;$H154&amp;R$1,INDIRECT(ADDRESS(3,$I154,,,"Sensis Vectors ALL")):INDIRECT(ADDRESS(3+ROWS(CORR_MATRIX)-1,$I154,,,"Sensis Vectors ALL")))</f>
        <v>0</v>
      </c>
      <c r="S154" s="256">
        <f ca="1">SUMIF(INDIRECT(ADDRESS(3,9+ROWS(CUT_LIST)+2,,,"Sensis Vectors ALL")):INDIRECT(ADDRESS(3+ROWS(CORR_MATRIX)-1,9+ROWS(CUT_LIST)+2,,,"Sensis Vectors ALL")),"YC"&amp;$H154&amp;S$1,INDIRECT(ADDRESS(3,$I154,,,"Sensis Vectors ALL")):INDIRECT(ADDRESS(3+ROWS(CORR_MATRIX)-1,$I154,,,"Sensis Vectors ALL")))</f>
        <v>0</v>
      </c>
      <c r="T154" s="256">
        <f ca="1">SUMIF(INDIRECT(ADDRESS(3,9+ROWS(CUT_LIST)+2,,,"Sensis Vectors ALL")):INDIRECT(ADDRESS(3+ROWS(CORR_MATRIX)-1,9+ROWS(CUT_LIST)+2,,,"Sensis Vectors ALL")),"YC"&amp;$H154&amp;T$1,INDIRECT(ADDRESS(3,$I154,,,"Sensis Vectors ALL")):INDIRECT(ADDRESS(3+ROWS(CORR_MATRIX)-1,$I154,,,"Sensis Vectors ALL")))</f>
        <v>0</v>
      </c>
      <c r="U154" s="256">
        <f ca="1">SUMIF(INDIRECT(ADDRESS(3,9+ROWS(CUT_LIST)+2,,,"Sensis Vectors ALL")):INDIRECT(ADDRESS(3+ROWS(CORR_MATRIX)-1,9+ROWS(CUT_LIST)+2,,,"Sensis Vectors ALL")),"YC"&amp;$H154&amp;U$1,INDIRECT(ADDRESS(3,$I154,,,"Sensis Vectors ALL")):INDIRECT(ADDRESS(3+ROWS(CORR_MATRIX)-1,$I154,,,"Sensis Vectors ALL")))</f>
        <v>0</v>
      </c>
      <c r="V154" s="256">
        <f ca="1">SUMIF(INDIRECT(ADDRESS(3,9+ROWS(CUT_LIST)+2,,,"Sensis Vectors ALL")):INDIRECT(ADDRESS(3+ROWS(CORR_MATRIX)-1,9+ROWS(CUT_LIST)+2,,,"Sensis Vectors ALL")),"YC"&amp;$H154&amp;V$1,INDIRECT(ADDRESS(3,$I154,,,"Sensis Vectors ALL")):INDIRECT(ADDRESS(3+ROWS(CORR_MATRIX)-1,$I154,,,"Sensis Vectors ALL")))</f>
        <v>0</v>
      </c>
    </row>
    <row r="155" spans="1:22" x14ac:dyDescent="0.2">
      <c r="A155" s="63">
        <v>60</v>
      </c>
      <c r="B155" s="63"/>
      <c r="C155" s="63"/>
      <c r="D155" s="63" t="s">
        <v>296</v>
      </c>
      <c r="E155" s="63"/>
      <c r="F155" s="63"/>
      <c r="G155" s="63"/>
      <c r="H155" s="63" t="s">
        <v>16</v>
      </c>
      <c r="I155" s="63">
        <f t="shared" si="6"/>
        <v>70</v>
      </c>
      <c r="J155" s="63" t="str">
        <f t="shared" si="7"/>
        <v>60USD</v>
      </c>
      <c r="K155" s="256">
        <f ca="1">SUMIF(INDIRECT(ADDRESS(3,9+ROWS(CUT_LIST)+2,,,"Sensis Vectors ALL")):INDIRECT(ADDRESS(3+ROWS(CORR_MATRIX)-1,9+ROWS(CUT_LIST)+2,,,"Sensis Vectors ALL")),"YC"&amp;$H155&amp;K$1,INDIRECT(ADDRESS(3,$I155,,,"Sensis Vectors ALL")):INDIRECT(ADDRESS(3+ROWS(CORR_MATRIX)-1,$I155,,,"Sensis Vectors ALL")))</f>
        <v>0</v>
      </c>
      <c r="L155" s="256">
        <f ca="1">SUMIF(INDIRECT(ADDRESS(3,9+ROWS(CUT_LIST)+2,,,"Sensis Vectors ALL")):INDIRECT(ADDRESS(3+ROWS(CORR_MATRIX)-1,9+ROWS(CUT_LIST)+2,,,"Sensis Vectors ALL")),"YC"&amp;$H155&amp;L$1,INDIRECT(ADDRESS(3,$I155,,,"Sensis Vectors ALL")):INDIRECT(ADDRESS(3+ROWS(CORR_MATRIX)-1,$I155,,,"Sensis Vectors ALL")))</f>
        <v>0</v>
      </c>
      <c r="M155" s="256">
        <f ca="1">SUMIF(INDIRECT(ADDRESS(3,9+ROWS(CUT_LIST)+2,,,"Sensis Vectors ALL")):INDIRECT(ADDRESS(3+ROWS(CORR_MATRIX)-1,9+ROWS(CUT_LIST)+2,,,"Sensis Vectors ALL")),"YC"&amp;$H155&amp;M$1,INDIRECT(ADDRESS(3,$I155,,,"Sensis Vectors ALL")):INDIRECT(ADDRESS(3+ROWS(CORR_MATRIX)-1,$I155,,,"Sensis Vectors ALL")))</f>
        <v>0</v>
      </c>
      <c r="N155" s="256">
        <f ca="1">SUMIF(INDIRECT(ADDRESS(3,9+ROWS(CUT_LIST)+2,,,"Sensis Vectors ALL")):INDIRECT(ADDRESS(3+ROWS(CORR_MATRIX)-1,9+ROWS(CUT_LIST)+2,,,"Sensis Vectors ALL")),"YC"&amp;$H155&amp;N$1,INDIRECT(ADDRESS(3,$I155,,,"Sensis Vectors ALL")):INDIRECT(ADDRESS(3+ROWS(CORR_MATRIX)-1,$I155,,,"Sensis Vectors ALL")))</f>
        <v>0</v>
      </c>
      <c r="O155" s="256">
        <f ca="1">SUMIF(INDIRECT(ADDRESS(3,9+ROWS(CUT_LIST)+2,,,"Sensis Vectors ALL")):INDIRECT(ADDRESS(3+ROWS(CORR_MATRIX)-1,9+ROWS(CUT_LIST)+2,,,"Sensis Vectors ALL")),"YC"&amp;$H155&amp;O$1,INDIRECT(ADDRESS(3,$I155,,,"Sensis Vectors ALL")):INDIRECT(ADDRESS(3+ROWS(CORR_MATRIX)-1,$I155,,,"Sensis Vectors ALL")))</f>
        <v>0</v>
      </c>
      <c r="P155" s="256">
        <f ca="1">SUMIF(INDIRECT(ADDRESS(3,9+ROWS(CUT_LIST)+2,,,"Sensis Vectors ALL")):INDIRECT(ADDRESS(3+ROWS(CORR_MATRIX)-1,9+ROWS(CUT_LIST)+2,,,"Sensis Vectors ALL")),"YC"&amp;$H155&amp;P$1,INDIRECT(ADDRESS(3,$I155,,,"Sensis Vectors ALL")):INDIRECT(ADDRESS(3+ROWS(CORR_MATRIX)-1,$I155,,,"Sensis Vectors ALL")))</f>
        <v>0</v>
      </c>
      <c r="Q155" s="256">
        <f ca="1">SUMIF(INDIRECT(ADDRESS(3,9+ROWS(CUT_LIST)+2,,,"Sensis Vectors ALL")):INDIRECT(ADDRESS(3+ROWS(CORR_MATRIX)-1,9+ROWS(CUT_LIST)+2,,,"Sensis Vectors ALL")),"YC"&amp;$H155&amp;Q$1,INDIRECT(ADDRESS(3,$I155,,,"Sensis Vectors ALL")):INDIRECT(ADDRESS(3+ROWS(CORR_MATRIX)-1,$I155,,,"Sensis Vectors ALL")))</f>
        <v>0</v>
      </c>
      <c r="R155" s="256">
        <f ca="1">SUMIF(INDIRECT(ADDRESS(3,9+ROWS(CUT_LIST)+2,,,"Sensis Vectors ALL")):INDIRECT(ADDRESS(3+ROWS(CORR_MATRIX)-1,9+ROWS(CUT_LIST)+2,,,"Sensis Vectors ALL")),"YC"&amp;$H155&amp;R$1,INDIRECT(ADDRESS(3,$I155,,,"Sensis Vectors ALL")):INDIRECT(ADDRESS(3+ROWS(CORR_MATRIX)-1,$I155,,,"Sensis Vectors ALL")))</f>
        <v>0</v>
      </c>
      <c r="S155" s="256">
        <f ca="1">SUMIF(INDIRECT(ADDRESS(3,9+ROWS(CUT_LIST)+2,,,"Sensis Vectors ALL")):INDIRECT(ADDRESS(3+ROWS(CORR_MATRIX)-1,9+ROWS(CUT_LIST)+2,,,"Sensis Vectors ALL")),"YC"&amp;$H155&amp;S$1,INDIRECT(ADDRESS(3,$I155,,,"Sensis Vectors ALL")):INDIRECT(ADDRESS(3+ROWS(CORR_MATRIX)-1,$I155,,,"Sensis Vectors ALL")))</f>
        <v>0</v>
      </c>
      <c r="T155" s="256">
        <f ca="1">SUMIF(INDIRECT(ADDRESS(3,9+ROWS(CUT_LIST)+2,,,"Sensis Vectors ALL")):INDIRECT(ADDRESS(3+ROWS(CORR_MATRIX)-1,9+ROWS(CUT_LIST)+2,,,"Sensis Vectors ALL")),"YC"&amp;$H155&amp;T$1,INDIRECT(ADDRESS(3,$I155,,,"Sensis Vectors ALL")):INDIRECT(ADDRESS(3+ROWS(CORR_MATRIX)-1,$I155,,,"Sensis Vectors ALL")))</f>
        <v>0</v>
      </c>
      <c r="U155" s="256">
        <f ca="1">SUMIF(INDIRECT(ADDRESS(3,9+ROWS(CUT_LIST)+2,,,"Sensis Vectors ALL")):INDIRECT(ADDRESS(3+ROWS(CORR_MATRIX)-1,9+ROWS(CUT_LIST)+2,,,"Sensis Vectors ALL")),"YC"&amp;$H155&amp;U$1,INDIRECT(ADDRESS(3,$I155,,,"Sensis Vectors ALL")):INDIRECT(ADDRESS(3+ROWS(CORR_MATRIX)-1,$I155,,,"Sensis Vectors ALL")))</f>
        <v>0</v>
      </c>
      <c r="V155" s="256">
        <f ca="1">SUMIF(INDIRECT(ADDRESS(3,9+ROWS(CUT_LIST)+2,,,"Sensis Vectors ALL")):INDIRECT(ADDRESS(3+ROWS(CORR_MATRIX)-1,9+ROWS(CUT_LIST)+2,,,"Sensis Vectors ALL")),"YC"&amp;$H155&amp;V$1,INDIRECT(ADDRESS(3,$I155,,,"Sensis Vectors ALL")):INDIRECT(ADDRESS(3+ROWS(CORR_MATRIX)-1,$I155,,,"Sensis Vectors ALL")))</f>
        <v>0</v>
      </c>
    </row>
    <row r="156" spans="1:22" x14ac:dyDescent="0.2">
      <c r="A156" s="31">
        <v>64</v>
      </c>
      <c r="B156" s="62">
        <v>5</v>
      </c>
      <c r="C156" s="66" t="s">
        <v>150</v>
      </c>
      <c r="D156" s="66" t="s">
        <v>297</v>
      </c>
      <c r="E156" s="66" t="s">
        <v>173</v>
      </c>
      <c r="F156" s="66" t="s">
        <v>179</v>
      </c>
      <c r="G156" s="95">
        <v>753</v>
      </c>
      <c r="H156" s="73" t="s">
        <v>24</v>
      </c>
      <c r="I156">
        <f t="shared" si="6"/>
        <v>74</v>
      </c>
      <c r="J156" t="str">
        <f t="shared" si="7"/>
        <v>64ALL</v>
      </c>
      <c r="K156" s="257">
        <f ca="1">SUMIF(INDIRECT(ADDRESS(3,9+ROWS(CUT_LIST)+1,,,"Sensis Vectors ALL")):INDIRECT(ADDRESS(3+ROWS(CORR_MATRIX)-1,9+ROWS(CUT_LIST)+1,,,"Sensis Vectors ALL")),"YC"&amp;K$1,INDIRECT(ADDRESS(3,$I156,,,"Sensis Vectors ALL")):INDIRECT(ADDRESS(3+ROWS(CORR_MATRIX)-1,$I156,,,"Sensis Vectors ALL")))</f>
        <v>-6280.63</v>
      </c>
      <c r="L156" s="257">
        <f ca="1">SUMIF(INDIRECT(ADDRESS(3,9+ROWS(CUT_LIST)+1,,,"Sensis Vectors ALL")):INDIRECT(ADDRESS(3+ROWS(CORR_MATRIX)-1,9+ROWS(CUT_LIST)+1,,,"Sensis Vectors ALL")),"YC"&amp;L$1,INDIRECT(ADDRESS(3,$I156,,,"Sensis Vectors ALL")):INDIRECT(ADDRESS(3+ROWS(CORR_MATRIX)-1,$I156,,,"Sensis Vectors ALL")))</f>
        <v>-2613.34</v>
      </c>
      <c r="M156" s="257">
        <f ca="1">SUMIF(INDIRECT(ADDRESS(3,9+ROWS(CUT_LIST)+1,,,"Sensis Vectors ALL")):INDIRECT(ADDRESS(3+ROWS(CORR_MATRIX)-1,9+ROWS(CUT_LIST)+1,,,"Sensis Vectors ALL")),"YC"&amp;M$1,INDIRECT(ADDRESS(3,$I156,,,"Sensis Vectors ALL")):INDIRECT(ADDRESS(3+ROWS(CORR_MATRIX)-1,$I156,,,"Sensis Vectors ALL")))</f>
        <v>-127.48</v>
      </c>
      <c r="N156" s="257">
        <f ca="1">SUMIF(INDIRECT(ADDRESS(3,9+ROWS(CUT_LIST)+1,,,"Sensis Vectors ALL")):INDIRECT(ADDRESS(3+ROWS(CORR_MATRIX)-1,9+ROWS(CUT_LIST)+1,,,"Sensis Vectors ALL")),"YC"&amp;N$1,INDIRECT(ADDRESS(3,$I156,,,"Sensis Vectors ALL")):INDIRECT(ADDRESS(3+ROWS(CORR_MATRIX)-1,$I156,,,"Sensis Vectors ALL")))</f>
        <v>-560.20000000000005</v>
      </c>
      <c r="O156" s="257">
        <f ca="1">SUMIF(INDIRECT(ADDRESS(3,9+ROWS(CUT_LIST)+1,,,"Sensis Vectors ALL")):INDIRECT(ADDRESS(3+ROWS(CORR_MATRIX)-1,9+ROWS(CUT_LIST)+1,,,"Sensis Vectors ALL")),"YC"&amp;O$1,INDIRECT(ADDRESS(3,$I156,,,"Sensis Vectors ALL")):INDIRECT(ADDRESS(3+ROWS(CORR_MATRIX)-1,$I156,,,"Sensis Vectors ALL")))</f>
        <v>-1147.32</v>
      </c>
      <c r="P156" s="257">
        <f ca="1">SUMIF(INDIRECT(ADDRESS(3,9+ROWS(CUT_LIST)+1,,,"Sensis Vectors ALL")):INDIRECT(ADDRESS(3+ROWS(CORR_MATRIX)-1,9+ROWS(CUT_LIST)+1,,,"Sensis Vectors ALL")),"YC"&amp;P$1,INDIRECT(ADDRESS(3,$I156,,,"Sensis Vectors ALL")):INDIRECT(ADDRESS(3+ROWS(CORR_MATRIX)-1,$I156,,,"Sensis Vectors ALL")))</f>
        <v>-7769.55</v>
      </c>
      <c r="Q156" s="257">
        <f ca="1">SUMIF(INDIRECT(ADDRESS(3,9+ROWS(CUT_LIST)+1,,,"Sensis Vectors ALL")):INDIRECT(ADDRESS(3+ROWS(CORR_MATRIX)-1,9+ROWS(CUT_LIST)+1,,,"Sensis Vectors ALL")),"YC"&amp;Q$1,INDIRECT(ADDRESS(3,$I156,,,"Sensis Vectors ALL")):INDIRECT(ADDRESS(3+ROWS(CORR_MATRIX)-1,$I156,,,"Sensis Vectors ALL")))</f>
        <v>-19194.27</v>
      </c>
      <c r="R156" s="257">
        <f ca="1">SUMIF(INDIRECT(ADDRESS(3,9+ROWS(CUT_LIST)+1,,,"Sensis Vectors ALL")):INDIRECT(ADDRESS(3+ROWS(CORR_MATRIX)-1,9+ROWS(CUT_LIST)+1,,,"Sensis Vectors ALL")),"YC"&amp;R$1,INDIRECT(ADDRESS(3,$I156,,,"Sensis Vectors ALL")):INDIRECT(ADDRESS(3+ROWS(CORR_MATRIX)-1,$I156,,,"Sensis Vectors ALL")))</f>
        <v>-27636.53</v>
      </c>
      <c r="S156" s="257">
        <f ca="1">SUMIF(INDIRECT(ADDRESS(3,9+ROWS(CUT_LIST)+1,,,"Sensis Vectors ALL")):INDIRECT(ADDRESS(3+ROWS(CORR_MATRIX)-1,9+ROWS(CUT_LIST)+1,,,"Sensis Vectors ALL")),"YC"&amp;S$1,INDIRECT(ADDRESS(3,$I156,,,"Sensis Vectors ALL")):INDIRECT(ADDRESS(3+ROWS(CORR_MATRIX)-1,$I156,,,"Sensis Vectors ALL")))</f>
        <v>-5049.5200000000004</v>
      </c>
      <c r="T156" s="257">
        <f ca="1">SUMIF(INDIRECT(ADDRESS(3,9+ROWS(CUT_LIST)+1,,,"Sensis Vectors ALL")):INDIRECT(ADDRESS(3+ROWS(CORR_MATRIX)-1,9+ROWS(CUT_LIST)+1,,,"Sensis Vectors ALL")),"YC"&amp;T$1,INDIRECT(ADDRESS(3,$I156,,,"Sensis Vectors ALL")):INDIRECT(ADDRESS(3+ROWS(CORR_MATRIX)-1,$I156,,,"Sensis Vectors ALL")))</f>
        <v>0</v>
      </c>
      <c r="U156" s="257">
        <f ca="1">SUMIF(INDIRECT(ADDRESS(3,9+ROWS(CUT_LIST)+1,,,"Sensis Vectors ALL")):INDIRECT(ADDRESS(3+ROWS(CORR_MATRIX)-1,9+ROWS(CUT_LIST)+1,,,"Sensis Vectors ALL")),"YC"&amp;U$1,INDIRECT(ADDRESS(3,$I156,,,"Sensis Vectors ALL")):INDIRECT(ADDRESS(3+ROWS(CORR_MATRIX)-1,$I156,,,"Sensis Vectors ALL")))</f>
        <v>0</v>
      </c>
      <c r="V156" s="257">
        <f ca="1">SUMIF(INDIRECT(ADDRESS(3,9+ROWS(CUT_LIST)+1,,,"Sensis Vectors ALL")):INDIRECT(ADDRESS(3+ROWS(CORR_MATRIX)-1,9+ROWS(CUT_LIST)+1,,,"Sensis Vectors ALL")),"YC"&amp;V$1,INDIRECT(ADDRESS(3,$I156,,,"Sensis Vectors ALL")):INDIRECT(ADDRESS(3+ROWS(CORR_MATRIX)-1,$I156,,,"Sensis Vectors ALL")))</f>
        <v>0</v>
      </c>
    </row>
    <row r="157" spans="1:22" x14ac:dyDescent="0.2">
      <c r="A157" s="63">
        <v>64</v>
      </c>
      <c r="B157" s="63"/>
      <c r="C157" s="63"/>
      <c r="D157" s="63" t="s">
        <v>297</v>
      </c>
      <c r="E157" s="63"/>
      <c r="F157" s="63"/>
      <c r="G157" s="63"/>
      <c r="H157" s="63" t="s">
        <v>32</v>
      </c>
      <c r="I157" s="63">
        <f t="shared" si="6"/>
        <v>74</v>
      </c>
      <c r="J157" s="63" t="str">
        <f t="shared" si="7"/>
        <v>64AUD</v>
      </c>
      <c r="K157" s="256">
        <f ca="1">SUMIF(INDIRECT(ADDRESS(3,9+ROWS(CUT_LIST)+2,,,"Sensis Vectors ALL")):INDIRECT(ADDRESS(3+ROWS(CORR_MATRIX)-1,9+ROWS(CUT_LIST)+2,,,"Sensis Vectors ALL")),"YC"&amp;$H157&amp;K$1,INDIRECT(ADDRESS(3,$I157,,,"Sensis Vectors ALL")):INDIRECT(ADDRESS(3+ROWS(CORR_MATRIX)-1,$I157,,,"Sensis Vectors ALL")))</f>
        <v>0</v>
      </c>
      <c r="L157" s="256">
        <f ca="1">SUMIF(INDIRECT(ADDRESS(3,9+ROWS(CUT_LIST)+2,,,"Sensis Vectors ALL")):INDIRECT(ADDRESS(3+ROWS(CORR_MATRIX)-1,9+ROWS(CUT_LIST)+2,,,"Sensis Vectors ALL")),"YC"&amp;$H157&amp;L$1,INDIRECT(ADDRESS(3,$I157,,,"Sensis Vectors ALL")):INDIRECT(ADDRESS(3+ROWS(CORR_MATRIX)-1,$I157,,,"Sensis Vectors ALL")))</f>
        <v>0</v>
      </c>
      <c r="M157" s="256">
        <f ca="1">SUMIF(INDIRECT(ADDRESS(3,9+ROWS(CUT_LIST)+2,,,"Sensis Vectors ALL")):INDIRECT(ADDRESS(3+ROWS(CORR_MATRIX)-1,9+ROWS(CUT_LIST)+2,,,"Sensis Vectors ALL")),"YC"&amp;$H157&amp;M$1,INDIRECT(ADDRESS(3,$I157,,,"Sensis Vectors ALL")):INDIRECT(ADDRESS(3+ROWS(CORR_MATRIX)-1,$I157,,,"Sensis Vectors ALL")))</f>
        <v>0</v>
      </c>
      <c r="N157" s="256">
        <f ca="1">SUMIF(INDIRECT(ADDRESS(3,9+ROWS(CUT_LIST)+2,,,"Sensis Vectors ALL")):INDIRECT(ADDRESS(3+ROWS(CORR_MATRIX)-1,9+ROWS(CUT_LIST)+2,,,"Sensis Vectors ALL")),"YC"&amp;$H157&amp;N$1,INDIRECT(ADDRESS(3,$I157,,,"Sensis Vectors ALL")):INDIRECT(ADDRESS(3+ROWS(CORR_MATRIX)-1,$I157,,,"Sensis Vectors ALL")))</f>
        <v>0</v>
      </c>
      <c r="O157" s="256">
        <f ca="1">SUMIF(INDIRECT(ADDRESS(3,9+ROWS(CUT_LIST)+2,,,"Sensis Vectors ALL")):INDIRECT(ADDRESS(3+ROWS(CORR_MATRIX)-1,9+ROWS(CUT_LIST)+2,,,"Sensis Vectors ALL")),"YC"&amp;$H157&amp;O$1,INDIRECT(ADDRESS(3,$I157,,,"Sensis Vectors ALL")):INDIRECT(ADDRESS(3+ROWS(CORR_MATRIX)-1,$I157,,,"Sensis Vectors ALL")))</f>
        <v>0</v>
      </c>
      <c r="P157" s="256">
        <f ca="1">SUMIF(INDIRECT(ADDRESS(3,9+ROWS(CUT_LIST)+2,,,"Sensis Vectors ALL")):INDIRECT(ADDRESS(3+ROWS(CORR_MATRIX)-1,9+ROWS(CUT_LIST)+2,,,"Sensis Vectors ALL")),"YC"&amp;$H157&amp;P$1,INDIRECT(ADDRESS(3,$I157,,,"Sensis Vectors ALL")):INDIRECT(ADDRESS(3+ROWS(CORR_MATRIX)-1,$I157,,,"Sensis Vectors ALL")))</f>
        <v>0</v>
      </c>
      <c r="Q157" s="256">
        <f ca="1">SUMIF(INDIRECT(ADDRESS(3,9+ROWS(CUT_LIST)+2,,,"Sensis Vectors ALL")):INDIRECT(ADDRESS(3+ROWS(CORR_MATRIX)-1,9+ROWS(CUT_LIST)+2,,,"Sensis Vectors ALL")),"YC"&amp;$H157&amp;Q$1,INDIRECT(ADDRESS(3,$I157,,,"Sensis Vectors ALL")):INDIRECT(ADDRESS(3+ROWS(CORR_MATRIX)-1,$I157,,,"Sensis Vectors ALL")))</f>
        <v>0</v>
      </c>
      <c r="R157" s="256">
        <f ca="1">SUMIF(INDIRECT(ADDRESS(3,9+ROWS(CUT_LIST)+2,,,"Sensis Vectors ALL")):INDIRECT(ADDRESS(3+ROWS(CORR_MATRIX)-1,9+ROWS(CUT_LIST)+2,,,"Sensis Vectors ALL")),"YC"&amp;$H157&amp;R$1,INDIRECT(ADDRESS(3,$I157,,,"Sensis Vectors ALL")):INDIRECT(ADDRESS(3+ROWS(CORR_MATRIX)-1,$I157,,,"Sensis Vectors ALL")))</f>
        <v>0</v>
      </c>
      <c r="S157" s="256">
        <f ca="1">SUMIF(INDIRECT(ADDRESS(3,9+ROWS(CUT_LIST)+2,,,"Sensis Vectors ALL")):INDIRECT(ADDRESS(3+ROWS(CORR_MATRIX)-1,9+ROWS(CUT_LIST)+2,,,"Sensis Vectors ALL")),"YC"&amp;$H157&amp;S$1,INDIRECT(ADDRESS(3,$I157,,,"Sensis Vectors ALL")):INDIRECT(ADDRESS(3+ROWS(CORR_MATRIX)-1,$I157,,,"Sensis Vectors ALL")))</f>
        <v>0</v>
      </c>
      <c r="T157" s="256">
        <f ca="1">SUMIF(INDIRECT(ADDRESS(3,9+ROWS(CUT_LIST)+2,,,"Sensis Vectors ALL")):INDIRECT(ADDRESS(3+ROWS(CORR_MATRIX)-1,9+ROWS(CUT_LIST)+2,,,"Sensis Vectors ALL")),"YC"&amp;$H157&amp;T$1,INDIRECT(ADDRESS(3,$I157,,,"Sensis Vectors ALL")):INDIRECT(ADDRESS(3+ROWS(CORR_MATRIX)-1,$I157,,,"Sensis Vectors ALL")))</f>
        <v>0</v>
      </c>
      <c r="U157" s="256">
        <f ca="1">SUMIF(INDIRECT(ADDRESS(3,9+ROWS(CUT_LIST)+2,,,"Sensis Vectors ALL")):INDIRECT(ADDRESS(3+ROWS(CORR_MATRIX)-1,9+ROWS(CUT_LIST)+2,,,"Sensis Vectors ALL")),"YC"&amp;$H157&amp;U$1,INDIRECT(ADDRESS(3,$I157,,,"Sensis Vectors ALL")):INDIRECT(ADDRESS(3+ROWS(CORR_MATRIX)-1,$I157,,,"Sensis Vectors ALL")))</f>
        <v>0</v>
      </c>
      <c r="V157" s="256">
        <f ca="1">SUMIF(INDIRECT(ADDRESS(3,9+ROWS(CUT_LIST)+2,,,"Sensis Vectors ALL")):INDIRECT(ADDRESS(3+ROWS(CORR_MATRIX)-1,9+ROWS(CUT_LIST)+2,,,"Sensis Vectors ALL")),"YC"&amp;$H157&amp;V$1,INDIRECT(ADDRESS(3,$I157,,,"Sensis Vectors ALL")):INDIRECT(ADDRESS(3+ROWS(CORR_MATRIX)-1,$I157,,,"Sensis Vectors ALL")))</f>
        <v>0</v>
      </c>
    </row>
    <row r="158" spans="1:22" x14ac:dyDescent="0.2">
      <c r="A158" s="63">
        <v>64</v>
      </c>
      <c r="B158" s="63"/>
      <c r="C158" s="63"/>
      <c r="D158" s="63" t="s">
        <v>297</v>
      </c>
      <c r="E158" s="63"/>
      <c r="F158" s="63"/>
      <c r="G158" s="63"/>
      <c r="H158" s="63" t="s">
        <v>9</v>
      </c>
      <c r="I158" s="63">
        <f t="shared" si="6"/>
        <v>74</v>
      </c>
      <c r="J158" s="63" t="str">
        <f t="shared" si="7"/>
        <v>64CAD</v>
      </c>
      <c r="K158" s="256">
        <f ca="1">SUMIF(INDIRECT(ADDRESS(3,9+ROWS(CUT_LIST)+2,,,"Sensis Vectors ALL")):INDIRECT(ADDRESS(3+ROWS(CORR_MATRIX)-1,9+ROWS(CUT_LIST)+2,,,"Sensis Vectors ALL")),"YC"&amp;$H158&amp;K$1,INDIRECT(ADDRESS(3,$I158,,,"Sensis Vectors ALL")):INDIRECT(ADDRESS(3+ROWS(CORR_MATRIX)-1,$I158,,,"Sensis Vectors ALL")))</f>
        <v>0</v>
      </c>
      <c r="L158" s="256">
        <f ca="1">SUMIF(INDIRECT(ADDRESS(3,9+ROWS(CUT_LIST)+2,,,"Sensis Vectors ALL")):INDIRECT(ADDRESS(3+ROWS(CORR_MATRIX)-1,9+ROWS(CUT_LIST)+2,,,"Sensis Vectors ALL")),"YC"&amp;$H158&amp;L$1,INDIRECT(ADDRESS(3,$I158,,,"Sensis Vectors ALL")):INDIRECT(ADDRESS(3+ROWS(CORR_MATRIX)-1,$I158,,,"Sensis Vectors ALL")))</f>
        <v>0</v>
      </c>
      <c r="M158" s="256">
        <f ca="1">SUMIF(INDIRECT(ADDRESS(3,9+ROWS(CUT_LIST)+2,,,"Sensis Vectors ALL")):INDIRECT(ADDRESS(3+ROWS(CORR_MATRIX)-1,9+ROWS(CUT_LIST)+2,,,"Sensis Vectors ALL")),"YC"&amp;$H158&amp;M$1,INDIRECT(ADDRESS(3,$I158,,,"Sensis Vectors ALL")):INDIRECT(ADDRESS(3+ROWS(CORR_MATRIX)-1,$I158,,,"Sensis Vectors ALL")))</f>
        <v>0</v>
      </c>
      <c r="N158" s="256">
        <f ca="1">SUMIF(INDIRECT(ADDRESS(3,9+ROWS(CUT_LIST)+2,,,"Sensis Vectors ALL")):INDIRECT(ADDRESS(3+ROWS(CORR_MATRIX)-1,9+ROWS(CUT_LIST)+2,,,"Sensis Vectors ALL")),"YC"&amp;$H158&amp;N$1,INDIRECT(ADDRESS(3,$I158,,,"Sensis Vectors ALL")):INDIRECT(ADDRESS(3+ROWS(CORR_MATRIX)-1,$I158,,,"Sensis Vectors ALL")))</f>
        <v>0</v>
      </c>
      <c r="O158" s="256">
        <f ca="1">SUMIF(INDIRECT(ADDRESS(3,9+ROWS(CUT_LIST)+2,,,"Sensis Vectors ALL")):INDIRECT(ADDRESS(3+ROWS(CORR_MATRIX)-1,9+ROWS(CUT_LIST)+2,,,"Sensis Vectors ALL")),"YC"&amp;$H158&amp;O$1,INDIRECT(ADDRESS(3,$I158,,,"Sensis Vectors ALL")):INDIRECT(ADDRESS(3+ROWS(CORR_MATRIX)-1,$I158,,,"Sensis Vectors ALL")))</f>
        <v>0</v>
      </c>
      <c r="P158" s="256">
        <f ca="1">SUMIF(INDIRECT(ADDRESS(3,9+ROWS(CUT_LIST)+2,,,"Sensis Vectors ALL")):INDIRECT(ADDRESS(3+ROWS(CORR_MATRIX)-1,9+ROWS(CUT_LIST)+2,,,"Sensis Vectors ALL")),"YC"&amp;$H158&amp;P$1,INDIRECT(ADDRESS(3,$I158,,,"Sensis Vectors ALL")):INDIRECT(ADDRESS(3+ROWS(CORR_MATRIX)-1,$I158,,,"Sensis Vectors ALL")))</f>
        <v>0</v>
      </c>
      <c r="Q158" s="256">
        <f ca="1">SUMIF(INDIRECT(ADDRESS(3,9+ROWS(CUT_LIST)+2,,,"Sensis Vectors ALL")):INDIRECT(ADDRESS(3+ROWS(CORR_MATRIX)-1,9+ROWS(CUT_LIST)+2,,,"Sensis Vectors ALL")),"YC"&amp;$H158&amp;Q$1,INDIRECT(ADDRESS(3,$I158,,,"Sensis Vectors ALL")):INDIRECT(ADDRESS(3+ROWS(CORR_MATRIX)-1,$I158,,,"Sensis Vectors ALL")))</f>
        <v>0</v>
      </c>
      <c r="R158" s="256">
        <f ca="1">SUMIF(INDIRECT(ADDRESS(3,9+ROWS(CUT_LIST)+2,,,"Sensis Vectors ALL")):INDIRECT(ADDRESS(3+ROWS(CORR_MATRIX)-1,9+ROWS(CUT_LIST)+2,,,"Sensis Vectors ALL")),"YC"&amp;$H158&amp;R$1,INDIRECT(ADDRESS(3,$I158,,,"Sensis Vectors ALL")):INDIRECT(ADDRESS(3+ROWS(CORR_MATRIX)-1,$I158,,,"Sensis Vectors ALL")))</f>
        <v>0</v>
      </c>
      <c r="S158" s="256">
        <f ca="1">SUMIF(INDIRECT(ADDRESS(3,9+ROWS(CUT_LIST)+2,,,"Sensis Vectors ALL")):INDIRECT(ADDRESS(3+ROWS(CORR_MATRIX)-1,9+ROWS(CUT_LIST)+2,,,"Sensis Vectors ALL")),"YC"&amp;$H158&amp;S$1,INDIRECT(ADDRESS(3,$I158,,,"Sensis Vectors ALL")):INDIRECT(ADDRESS(3+ROWS(CORR_MATRIX)-1,$I158,,,"Sensis Vectors ALL")))</f>
        <v>0</v>
      </c>
      <c r="T158" s="256">
        <f ca="1">SUMIF(INDIRECT(ADDRESS(3,9+ROWS(CUT_LIST)+2,,,"Sensis Vectors ALL")):INDIRECT(ADDRESS(3+ROWS(CORR_MATRIX)-1,9+ROWS(CUT_LIST)+2,,,"Sensis Vectors ALL")),"YC"&amp;$H158&amp;T$1,INDIRECT(ADDRESS(3,$I158,,,"Sensis Vectors ALL")):INDIRECT(ADDRESS(3+ROWS(CORR_MATRIX)-1,$I158,,,"Sensis Vectors ALL")))</f>
        <v>0</v>
      </c>
      <c r="U158" s="256">
        <f ca="1">SUMIF(INDIRECT(ADDRESS(3,9+ROWS(CUT_LIST)+2,,,"Sensis Vectors ALL")):INDIRECT(ADDRESS(3+ROWS(CORR_MATRIX)-1,9+ROWS(CUT_LIST)+2,,,"Sensis Vectors ALL")),"YC"&amp;$H158&amp;U$1,INDIRECT(ADDRESS(3,$I158,,,"Sensis Vectors ALL")):INDIRECT(ADDRESS(3+ROWS(CORR_MATRIX)-1,$I158,,,"Sensis Vectors ALL")))</f>
        <v>0</v>
      </c>
      <c r="V158" s="256">
        <f ca="1">SUMIF(INDIRECT(ADDRESS(3,9+ROWS(CUT_LIST)+2,,,"Sensis Vectors ALL")):INDIRECT(ADDRESS(3+ROWS(CORR_MATRIX)-1,9+ROWS(CUT_LIST)+2,,,"Sensis Vectors ALL")),"YC"&amp;$H158&amp;V$1,INDIRECT(ADDRESS(3,$I158,,,"Sensis Vectors ALL")):INDIRECT(ADDRESS(3+ROWS(CORR_MATRIX)-1,$I158,,,"Sensis Vectors ALL")))</f>
        <v>0</v>
      </c>
    </row>
    <row r="159" spans="1:22" x14ac:dyDescent="0.2">
      <c r="A159" s="63">
        <v>64</v>
      </c>
      <c r="B159" s="63"/>
      <c r="C159" s="63"/>
      <c r="D159" s="63" t="s">
        <v>297</v>
      </c>
      <c r="E159" s="63"/>
      <c r="F159" s="63"/>
      <c r="G159" s="63"/>
      <c r="H159" s="63" t="s">
        <v>18</v>
      </c>
      <c r="I159" s="63">
        <f t="shared" si="6"/>
        <v>74</v>
      </c>
      <c r="J159" s="63" t="str">
        <f t="shared" si="7"/>
        <v>64EUR</v>
      </c>
      <c r="K159" s="256">
        <f ca="1">SUMIF(INDIRECT(ADDRESS(3,9+ROWS(CUT_LIST)+2,,,"Sensis Vectors ALL")):INDIRECT(ADDRESS(3+ROWS(CORR_MATRIX)-1,9+ROWS(CUT_LIST)+2,,,"Sensis Vectors ALL")),"YC"&amp;$H159&amp;K$1,INDIRECT(ADDRESS(3,$I159,,,"Sensis Vectors ALL")):INDIRECT(ADDRESS(3+ROWS(CORR_MATRIX)-1,$I159,,,"Sensis Vectors ALL")))</f>
        <v>0</v>
      </c>
      <c r="L159" s="256">
        <f ca="1">SUMIF(INDIRECT(ADDRESS(3,9+ROWS(CUT_LIST)+2,,,"Sensis Vectors ALL")):INDIRECT(ADDRESS(3+ROWS(CORR_MATRIX)-1,9+ROWS(CUT_LIST)+2,,,"Sensis Vectors ALL")),"YC"&amp;$H159&amp;L$1,INDIRECT(ADDRESS(3,$I159,,,"Sensis Vectors ALL")):INDIRECT(ADDRESS(3+ROWS(CORR_MATRIX)-1,$I159,,,"Sensis Vectors ALL")))</f>
        <v>0</v>
      </c>
      <c r="M159" s="256">
        <f ca="1">SUMIF(INDIRECT(ADDRESS(3,9+ROWS(CUT_LIST)+2,,,"Sensis Vectors ALL")):INDIRECT(ADDRESS(3+ROWS(CORR_MATRIX)-1,9+ROWS(CUT_LIST)+2,,,"Sensis Vectors ALL")),"YC"&amp;$H159&amp;M$1,INDIRECT(ADDRESS(3,$I159,,,"Sensis Vectors ALL")):INDIRECT(ADDRESS(3+ROWS(CORR_MATRIX)-1,$I159,,,"Sensis Vectors ALL")))</f>
        <v>0</v>
      </c>
      <c r="N159" s="256">
        <f ca="1">SUMIF(INDIRECT(ADDRESS(3,9+ROWS(CUT_LIST)+2,,,"Sensis Vectors ALL")):INDIRECT(ADDRESS(3+ROWS(CORR_MATRIX)-1,9+ROWS(CUT_LIST)+2,,,"Sensis Vectors ALL")),"YC"&amp;$H159&amp;N$1,INDIRECT(ADDRESS(3,$I159,,,"Sensis Vectors ALL")):INDIRECT(ADDRESS(3+ROWS(CORR_MATRIX)-1,$I159,,,"Sensis Vectors ALL")))</f>
        <v>0</v>
      </c>
      <c r="O159" s="256">
        <f ca="1">SUMIF(INDIRECT(ADDRESS(3,9+ROWS(CUT_LIST)+2,,,"Sensis Vectors ALL")):INDIRECT(ADDRESS(3+ROWS(CORR_MATRIX)-1,9+ROWS(CUT_LIST)+2,,,"Sensis Vectors ALL")),"YC"&amp;$H159&amp;O$1,INDIRECT(ADDRESS(3,$I159,,,"Sensis Vectors ALL")):INDIRECT(ADDRESS(3+ROWS(CORR_MATRIX)-1,$I159,,,"Sensis Vectors ALL")))</f>
        <v>0</v>
      </c>
      <c r="P159" s="256">
        <f ca="1">SUMIF(INDIRECT(ADDRESS(3,9+ROWS(CUT_LIST)+2,,,"Sensis Vectors ALL")):INDIRECT(ADDRESS(3+ROWS(CORR_MATRIX)-1,9+ROWS(CUT_LIST)+2,,,"Sensis Vectors ALL")),"YC"&amp;$H159&amp;P$1,INDIRECT(ADDRESS(3,$I159,,,"Sensis Vectors ALL")):INDIRECT(ADDRESS(3+ROWS(CORR_MATRIX)-1,$I159,,,"Sensis Vectors ALL")))</f>
        <v>0</v>
      </c>
      <c r="Q159" s="256">
        <f ca="1">SUMIF(INDIRECT(ADDRESS(3,9+ROWS(CUT_LIST)+2,,,"Sensis Vectors ALL")):INDIRECT(ADDRESS(3+ROWS(CORR_MATRIX)-1,9+ROWS(CUT_LIST)+2,,,"Sensis Vectors ALL")),"YC"&amp;$H159&amp;Q$1,INDIRECT(ADDRESS(3,$I159,,,"Sensis Vectors ALL")):INDIRECT(ADDRESS(3+ROWS(CORR_MATRIX)-1,$I159,,,"Sensis Vectors ALL")))</f>
        <v>0</v>
      </c>
      <c r="R159" s="256">
        <f ca="1">SUMIF(INDIRECT(ADDRESS(3,9+ROWS(CUT_LIST)+2,,,"Sensis Vectors ALL")):INDIRECT(ADDRESS(3+ROWS(CORR_MATRIX)-1,9+ROWS(CUT_LIST)+2,,,"Sensis Vectors ALL")),"YC"&amp;$H159&amp;R$1,INDIRECT(ADDRESS(3,$I159,,,"Sensis Vectors ALL")):INDIRECT(ADDRESS(3+ROWS(CORR_MATRIX)-1,$I159,,,"Sensis Vectors ALL")))</f>
        <v>0</v>
      </c>
      <c r="S159" s="256">
        <f ca="1">SUMIF(INDIRECT(ADDRESS(3,9+ROWS(CUT_LIST)+2,,,"Sensis Vectors ALL")):INDIRECT(ADDRESS(3+ROWS(CORR_MATRIX)-1,9+ROWS(CUT_LIST)+2,,,"Sensis Vectors ALL")),"YC"&amp;$H159&amp;S$1,INDIRECT(ADDRESS(3,$I159,,,"Sensis Vectors ALL")):INDIRECT(ADDRESS(3+ROWS(CORR_MATRIX)-1,$I159,,,"Sensis Vectors ALL")))</f>
        <v>0</v>
      </c>
      <c r="T159" s="256">
        <f ca="1">SUMIF(INDIRECT(ADDRESS(3,9+ROWS(CUT_LIST)+2,,,"Sensis Vectors ALL")):INDIRECT(ADDRESS(3+ROWS(CORR_MATRIX)-1,9+ROWS(CUT_LIST)+2,,,"Sensis Vectors ALL")),"YC"&amp;$H159&amp;T$1,INDIRECT(ADDRESS(3,$I159,,,"Sensis Vectors ALL")):INDIRECT(ADDRESS(3+ROWS(CORR_MATRIX)-1,$I159,,,"Sensis Vectors ALL")))</f>
        <v>0</v>
      </c>
      <c r="U159" s="256">
        <f ca="1">SUMIF(INDIRECT(ADDRESS(3,9+ROWS(CUT_LIST)+2,,,"Sensis Vectors ALL")):INDIRECT(ADDRESS(3+ROWS(CORR_MATRIX)-1,9+ROWS(CUT_LIST)+2,,,"Sensis Vectors ALL")),"YC"&amp;$H159&amp;U$1,INDIRECT(ADDRESS(3,$I159,,,"Sensis Vectors ALL")):INDIRECT(ADDRESS(3+ROWS(CORR_MATRIX)-1,$I159,,,"Sensis Vectors ALL")))</f>
        <v>0</v>
      </c>
      <c r="V159" s="256">
        <f ca="1">SUMIF(INDIRECT(ADDRESS(3,9+ROWS(CUT_LIST)+2,,,"Sensis Vectors ALL")):INDIRECT(ADDRESS(3+ROWS(CORR_MATRIX)-1,9+ROWS(CUT_LIST)+2,,,"Sensis Vectors ALL")),"YC"&amp;$H159&amp;V$1,INDIRECT(ADDRESS(3,$I159,,,"Sensis Vectors ALL")):INDIRECT(ADDRESS(3+ROWS(CORR_MATRIX)-1,$I159,,,"Sensis Vectors ALL")))</f>
        <v>0</v>
      </c>
    </row>
    <row r="160" spans="1:22" x14ac:dyDescent="0.2">
      <c r="A160" s="63">
        <v>64</v>
      </c>
      <c r="B160" s="63"/>
      <c r="C160" s="63"/>
      <c r="D160" s="63" t="s">
        <v>297</v>
      </c>
      <c r="E160" s="63"/>
      <c r="F160" s="63"/>
      <c r="G160" s="63"/>
      <c r="H160" s="63" t="s">
        <v>39</v>
      </c>
      <c r="I160" s="63">
        <f t="shared" si="6"/>
        <v>74</v>
      </c>
      <c r="J160" s="63" t="str">
        <f t="shared" si="7"/>
        <v>64GBP</v>
      </c>
      <c r="K160" s="256">
        <f ca="1">SUMIF(INDIRECT(ADDRESS(3,9+ROWS(CUT_LIST)+2,,,"Sensis Vectors ALL")):INDIRECT(ADDRESS(3+ROWS(CORR_MATRIX)-1,9+ROWS(CUT_LIST)+2,,,"Sensis Vectors ALL")),"YC"&amp;$H160&amp;K$1,INDIRECT(ADDRESS(3,$I160,,,"Sensis Vectors ALL")):INDIRECT(ADDRESS(3+ROWS(CORR_MATRIX)-1,$I160,,,"Sensis Vectors ALL")))</f>
        <v>0</v>
      </c>
      <c r="L160" s="256">
        <f ca="1">SUMIF(INDIRECT(ADDRESS(3,9+ROWS(CUT_LIST)+2,,,"Sensis Vectors ALL")):INDIRECT(ADDRESS(3+ROWS(CORR_MATRIX)-1,9+ROWS(CUT_LIST)+2,,,"Sensis Vectors ALL")),"YC"&amp;$H160&amp;L$1,INDIRECT(ADDRESS(3,$I160,,,"Sensis Vectors ALL")):INDIRECT(ADDRESS(3+ROWS(CORR_MATRIX)-1,$I160,,,"Sensis Vectors ALL")))</f>
        <v>0</v>
      </c>
      <c r="M160" s="256">
        <f ca="1">SUMIF(INDIRECT(ADDRESS(3,9+ROWS(CUT_LIST)+2,,,"Sensis Vectors ALL")):INDIRECT(ADDRESS(3+ROWS(CORR_MATRIX)-1,9+ROWS(CUT_LIST)+2,,,"Sensis Vectors ALL")),"YC"&amp;$H160&amp;M$1,INDIRECT(ADDRESS(3,$I160,,,"Sensis Vectors ALL")):INDIRECT(ADDRESS(3+ROWS(CORR_MATRIX)-1,$I160,,,"Sensis Vectors ALL")))</f>
        <v>0</v>
      </c>
      <c r="N160" s="256">
        <f ca="1">SUMIF(INDIRECT(ADDRESS(3,9+ROWS(CUT_LIST)+2,,,"Sensis Vectors ALL")):INDIRECT(ADDRESS(3+ROWS(CORR_MATRIX)-1,9+ROWS(CUT_LIST)+2,,,"Sensis Vectors ALL")),"YC"&amp;$H160&amp;N$1,INDIRECT(ADDRESS(3,$I160,,,"Sensis Vectors ALL")):INDIRECT(ADDRESS(3+ROWS(CORR_MATRIX)-1,$I160,,,"Sensis Vectors ALL")))</f>
        <v>0</v>
      </c>
      <c r="O160" s="256">
        <f ca="1">SUMIF(INDIRECT(ADDRESS(3,9+ROWS(CUT_LIST)+2,,,"Sensis Vectors ALL")):INDIRECT(ADDRESS(3+ROWS(CORR_MATRIX)-1,9+ROWS(CUT_LIST)+2,,,"Sensis Vectors ALL")),"YC"&amp;$H160&amp;O$1,INDIRECT(ADDRESS(3,$I160,,,"Sensis Vectors ALL")):INDIRECT(ADDRESS(3+ROWS(CORR_MATRIX)-1,$I160,,,"Sensis Vectors ALL")))</f>
        <v>0</v>
      </c>
      <c r="P160" s="256">
        <f ca="1">SUMIF(INDIRECT(ADDRESS(3,9+ROWS(CUT_LIST)+2,,,"Sensis Vectors ALL")):INDIRECT(ADDRESS(3+ROWS(CORR_MATRIX)-1,9+ROWS(CUT_LIST)+2,,,"Sensis Vectors ALL")),"YC"&amp;$H160&amp;P$1,INDIRECT(ADDRESS(3,$I160,,,"Sensis Vectors ALL")):INDIRECT(ADDRESS(3+ROWS(CORR_MATRIX)-1,$I160,,,"Sensis Vectors ALL")))</f>
        <v>0</v>
      </c>
      <c r="Q160" s="256">
        <f ca="1">SUMIF(INDIRECT(ADDRESS(3,9+ROWS(CUT_LIST)+2,,,"Sensis Vectors ALL")):INDIRECT(ADDRESS(3+ROWS(CORR_MATRIX)-1,9+ROWS(CUT_LIST)+2,,,"Sensis Vectors ALL")),"YC"&amp;$H160&amp;Q$1,INDIRECT(ADDRESS(3,$I160,,,"Sensis Vectors ALL")):INDIRECT(ADDRESS(3+ROWS(CORR_MATRIX)-1,$I160,,,"Sensis Vectors ALL")))</f>
        <v>0</v>
      </c>
      <c r="R160" s="256">
        <f ca="1">SUMIF(INDIRECT(ADDRESS(3,9+ROWS(CUT_LIST)+2,,,"Sensis Vectors ALL")):INDIRECT(ADDRESS(3+ROWS(CORR_MATRIX)-1,9+ROWS(CUT_LIST)+2,,,"Sensis Vectors ALL")),"YC"&amp;$H160&amp;R$1,INDIRECT(ADDRESS(3,$I160,,,"Sensis Vectors ALL")):INDIRECT(ADDRESS(3+ROWS(CORR_MATRIX)-1,$I160,,,"Sensis Vectors ALL")))</f>
        <v>0</v>
      </c>
      <c r="S160" s="256">
        <f ca="1">SUMIF(INDIRECT(ADDRESS(3,9+ROWS(CUT_LIST)+2,,,"Sensis Vectors ALL")):INDIRECT(ADDRESS(3+ROWS(CORR_MATRIX)-1,9+ROWS(CUT_LIST)+2,,,"Sensis Vectors ALL")),"YC"&amp;$H160&amp;S$1,INDIRECT(ADDRESS(3,$I160,,,"Sensis Vectors ALL")):INDIRECT(ADDRESS(3+ROWS(CORR_MATRIX)-1,$I160,,,"Sensis Vectors ALL")))</f>
        <v>0</v>
      </c>
      <c r="T160" s="256">
        <f ca="1">SUMIF(INDIRECT(ADDRESS(3,9+ROWS(CUT_LIST)+2,,,"Sensis Vectors ALL")):INDIRECT(ADDRESS(3+ROWS(CORR_MATRIX)-1,9+ROWS(CUT_LIST)+2,,,"Sensis Vectors ALL")),"YC"&amp;$H160&amp;T$1,INDIRECT(ADDRESS(3,$I160,,,"Sensis Vectors ALL")):INDIRECT(ADDRESS(3+ROWS(CORR_MATRIX)-1,$I160,,,"Sensis Vectors ALL")))</f>
        <v>0</v>
      </c>
      <c r="U160" s="256">
        <f ca="1">SUMIF(INDIRECT(ADDRESS(3,9+ROWS(CUT_LIST)+2,,,"Sensis Vectors ALL")):INDIRECT(ADDRESS(3+ROWS(CORR_MATRIX)-1,9+ROWS(CUT_LIST)+2,,,"Sensis Vectors ALL")),"YC"&amp;$H160&amp;U$1,INDIRECT(ADDRESS(3,$I160,,,"Sensis Vectors ALL")):INDIRECT(ADDRESS(3+ROWS(CORR_MATRIX)-1,$I160,,,"Sensis Vectors ALL")))</f>
        <v>0</v>
      </c>
      <c r="V160" s="256">
        <f ca="1">SUMIF(INDIRECT(ADDRESS(3,9+ROWS(CUT_LIST)+2,,,"Sensis Vectors ALL")):INDIRECT(ADDRESS(3+ROWS(CORR_MATRIX)-1,9+ROWS(CUT_LIST)+2,,,"Sensis Vectors ALL")),"YC"&amp;$H160&amp;V$1,INDIRECT(ADDRESS(3,$I160,,,"Sensis Vectors ALL")):INDIRECT(ADDRESS(3+ROWS(CORR_MATRIX)-1,$I160,,,"Sensis Vectors ALL")))</f>
        <v>0</v>
      </c>
    </row>
    <row r="161" spans="1:22" x14ac:dyDescent="0.2">
      <c r="A161" s="63">
        <v>64</v>
      </c>
      <c r="B161" s="63"/>
      <c r="C161" s="63"/>
      <c r="D161" s="63" t="s">
        <v>297</v>
      </c>
      <c r="E161" s="63"/>
      <c r="F161" s="63"/>
      <c r="G161" s="63"/>
      <c r="H161" s="63" t="s">
        <v>31</v>
      </c>
      <c r="I161" s="63">
        <f t="shared" si="6"/>
        <v>74</v>
      </c>
      <c r="J161" s="63" t="str">
        <f t="shared" si="7"/>
        <v>64JPY</v>
      </c>
      <c r="K161" s="256">
        <f ca="1">SUMIF(INDIRECT(ADDRESS(3,9+ROWS(CUT_LIST)+2,,,"Sensis Vectors ALL")):INDIRECT(ADDRESS(3+ROWS(CORR_MATRIX)-1,9+ROWS(CUT_LIST)+2,,,"Sensis Vectors ALL")),"YC"&amp;$H161&amp;K$1,INDIRECT(ADDRESS(3,$I161,,,"Sensis Vectors ALL")):INDIRECT(ADDRESS(3+ROWS(CORR_MATRIX)-1,$I161,,,"Sensis Vectors ALL")))</f>
        <v>0</v>
      </c>
      <c r="L161" s="256">
        <f ca="1">SUMIF(INDIRECT(ADDRESS(3,9+ROWS(CUT_LIST)+2,,,"Sensis Vectors ALL")):INDIRECT(ADDRESS(3+ROWS(CORR_MATRIX)-1,9+ROWS(CUT_LIST)+2,,,"Sensis Vectors ALL")),"YC"&amp;$H161&amp;L$1,INDIRECT(ADDRESS(3,$I161,,,"Sensis Vectors ALL")):INDIRECT(ADDRESS(3+ROWS(CORR_MATRIX)-1,$I161,,,"Sensis Vectors ALL")))</f>
        <v>0</v>
      </c>
      <c r="M161" s="256">
        <f ca="1">SUMIF(INDIRECT(ADDRESS(3,9+ROWS(CUT_LIST)+2,,,"Sensis Vectors ALL")):INDIRECT(ADDRESS(3+ROWS(CORR_MATRIX)-1,9+ROWS(CUT_LIST)+2,,,"Sensis Vectors ALL")),"YC"&amp;$H161&amp;M$1,INDIRECT(ADDRESS(3,$I161,,,"Sensis Vectors ALL")):INDIRECT(ADDRESS(3+ROWS(CORR_MATRIX)-1,$I161,,,"Sensis Vectors ALL")))</f>
        <v>0</v>
      </c>
      <c r="N161" s="256">
        <f ca="1">SUMIF(INDIRECT(ADDRESS(3,9+ROWS(CUT_LIST)+2,,,"Sensis Vectors ALL")):INDIRECT(ADDRESS(3+ROWS(CORR_MATRIX)-1,9+ROWS(CUT_LIST)+2,,,"Sensis Vectors ALL")),"YC"&amp;$H161&amp;N$1,INDIRECT(ADDRESS(3,$I161,,,"Sensis Vectors ALL")):INDIRECT(ADDRESS(3+ROWS(CORR_MATRIX)-1,$I161,,,"Sensis Vectors ALL")))</f>
        <v>0</v>
      </c>
      <c r="O161" s="256">
        <f ca="1">SUMIF(INDIRECT(ADDRESS(3,9+ROWS(CUT_LIST)+2,,,"Sensis Vectors ALL")):INDIRECT(ADDRESS(3+ROWS(CORR_MATRIX)-1,9+ROWS(CUT_LIST)+2,,,"Sensis Vectors ALL")),"YC"&amp;$H161&amp;O$1,INDIRECT(ADDRESS(3,$I161,,,"Sensis Vectors ALL")):INDIRECT(ADDRESS(3+ROWS(CORR_MATRIX)-1,$I161,,,"Sensis Vectors ALL")))</f>
        <v>0</v>
      </c>
      <c r="P161" s="256">
        <f ca="1">SUMIF(INDIRECT(ADDRESS(3,9+ROWS(CUT_LIST)+2,,,"Sensis Vectors ALL")):INDIRECT(ADDRESS(3+ROWS(CORR_MATRIX)-1,9+ROWS(CUT_LIST)+2,,,"Sensis Vectors ALL")),"YC"&amp;$H161&amp;P$1,INDIRECT(ADDRESS(3,$I161,,,"Sensis Vectors ALL")):INDIRECT(ADDRESS(3+ROWS(CORR_MATRIX)-1,$I161,,,"Sensis Vectors ALL")))</f>
        <v>0</v>
      </c>
      <c r="Q161" s="256">
        <f ca="1">SUMIF(INDIRECT(ADDRESS(3,9+ROWS(CUT_LIST)+2,,,"Sensis Vectors ALL")):INDIRECT(ADDRESS(3+ROWS(CORR_MATRIX)-1,9+ROWS(CUT_LIST)+2,,,"Sensis Vectors ALL")),"YC"&amp;$H161&amp;Q$1,INDIRECT(ADDRESS(3,$I161,,,"Sensis Vectors ALL")):INDIRECT(ADDRESS(3+ROWS(CORR_MATRIX)-1,$I161,,,"Sensis Vectors ALL")))</f>
        <v>0</v>
      </c>
      <c r="R161" s="256">
        <f ca="1">SUMIF(INDIRECT(ADDRESS(3,9+ROWS(CUT_LIST)+2,,,"Sensis Vectors ALL")):INDIRECT(ADDRESS(3+ROWS(CORR_MATRIX)-1,9+ROWS(CUT_LIST)+2,,,"Sensis Vectors ALL")),"YC"&amp;$H161&amp;R$1,INDIRECT(ADDRESS(3,$I161,,,"Sensis Vectors ALL")):INDIRECT(ADDRESS(3+ROWS(CORR_MATRIX)-1,$I161,,,"Sensis Vectors ALL")))</f>
        <v>0</v>
      </c>
      <c r="S161" s="256">
        <f ca="1">SUMIF(INDIRECT(ADDRESS(3,9+ROWS(CUT_LIST)+2,,,"Sensis Vectors ALL")):INDIRECT(ADDRESS(3+ROWS(CORR_MATRIX)-1,9+ROWS(CUT_LIST)+2,,,"Sensis Vectors ALL")),"YC"&amp;$H161&amp;S$1,INDIRECT(ADDRESS(3,$I161,,,"Sensis Vectors ALL")):INDIRECT(ADDRESS(3+ROWS(CORR_MATRIX)-1,$I161,,,"Sensis Vectors ALL")))</f>
        <v>0</v>
      </c>
      <c r="T161" s="256">
        <f ca="1">SUMIF(INDIRECT(ADDRESS(3,9+ROWS(CUT_LIST)+2,,,"Sensis Vectors ALL")):INDIRECT(ADDRESS(3+ROWS(CORR_MATRIX)-1,9+ROWS(CUT_LIST)+2,,,"Sensis Vectors ALL")),"YC"&amp;$H161&amp;T$1,INDIRECT(ADDRESS(3,$I161,,,"Sensis Vectors ALL")):INDIRECT(ADDRESS(3+ROWS(CORR_MATRIX)-1,$I161,,,"Sensis Vectors ALL")))</f>
        <v>0</v>
      </c>
      <c r="U161" s="256">
        <f ca="1">SUMIF(INDIRECT(ADDRESS(3,9+ROWS(CUT_LIST)+2,,,"Sensis Vectors ALL")):INDIRECT(ADDRESS(3+ROWS(CORR_MATRIX)-1,9+ROWS(CUT_LIST)+2,,,"Sensis Vectors ALL")),"YC"&amp;$H161&amp;U$1,INDIRECT(ADDRESS(3,$I161,,,"Sensis Vectors ALL")):INDIRECT(ADDRESS(3+ROWS(CORR_MATRIX)-1,$I161,,,"Sensis Vectors ALL")))</f>
        <v>0</v>
      </c>
      <c r="V161" s="256">
        <f ca="1">SUMIF(INDIRECT(ADDRESS(3,9+ROWS(CUT_LIST)+2,,,"Sensis Vectors ALL")):INDIRECT(ADDRESS(3+ROWS(CORR_MATRIX)-1,9+ROWS(CUT_LIST)+2,,,"Sensis Vectors ALL")),"YC"&amp;$H161&amp;V$1,INDIRECT(ADDRESS(3,$I161,,,"Sensis Vectors ALL")):INDIRECT(ADDRESS(3+ROWS(CORR_MATRIX)-1,$I161,,,"Sensis Vectors ALL")))</f>
        <v>0</v>
      </c>
    </row>
    <row r="162" spans="1:22" x14ac:dyDescent="0.2">
      <c r="A162" s="63">
        <v>64</v>
      </c>
      <c r="B162" s="63"/>
      <c r="C162" s="63"/>
      <c r="D162" s="63" t="s">
        <v>297</v>
      </c>
      <c r="E162" s="63"/>
      <c r="F162" s="63"/>
      <c r="G162" s="63"/>
      <c r="H162" s="63" t="s">
        <v>16</v>
      </c>
      <c r="I162" s="63">
        <f t="shared" si="6"/>
        <v>74</v>
      </c>
      <c r="J162" s="63" t="str">
        <f t="shared" si="7"/>
        <v>64USD</v>
      </c>
      <c r="K162" s="256">
        <f ca="1">SUMIF(INDIRECT(ADDRESS(3,9+ROWS(CUT_LIST)+2,,,"Sensis Vectors ALL")):INDIRECT(ADDRESS(3+ROWS(CORR_MATRIX)-1,9+ROWS(CUT_LIST)+2,,,"Sensis Vectors ALL")),"YC"&amp;$H162&amp;K$1,INDIRECT(ADDRESS(3,$I162,,,"Sensis Vectors ALL")):INDIRECT(ADDRESS(3+ROWS(CORR_MATRIX)-1,$I162,,,"Sensis Vectors ALL")))</f>
        <v>-6280.63</v>
      </c>
      <c r="L162" s="256">
        <f ca="1">SUMIF(INDIRECT(ADDRESS(3,9+ROWS(CUT_LIST)+2,,,"Sensis Vectors ALL")):INDIRECT(ADDRESS(3+ROWS(CORR_MATRIX)-1,9+ROWS(CUT_LIST)+2,,,"Sensis Vectors ALL")),"YC"&amp;$H162&amp;L$1,INDIRECT(ADDRESS(3,$I162,,,"Sensis Vectors ALL")):INDIRECT(ADDRESS(3+ROWS(CORR_MATRIX)-1,$I162,,,"Sensis Vectors ALL")))</f>
        <v>-2613.34</v>
      </c>
      <c r="M162" s="256">
        <f ca="1">SUMIF(INDIRECT(ADDRESS(3,9+ROWS(CUT_LIST)+2,,,"Sensis Vectors ALL")):INDIRECT(ADDRESS(3+ROWS(CORR_MATRIX)-1,9+ROWS(CUT_LIST)+2,,,"Sensis Vectors ALL")),"YC"&amp;$H162&amp;M$1,INDIRECT(ADDRESS(3,$I162,,,"Sensis Vectors ALL")):INDIRECT(ADDRESS(3+ROWS(CORR_MATRIX)-1,$I162,,,"Sensis Vectors ALL")))</f>
        <v>-127.48</v>
      </c>
      <c r="N162" s="256">
        <f ca="1">SUMIF(INDIRECT(ADDRESS(3,9+ROWS(CUT_LIST)+2,,,"Sensis Vectors ALL")):INDIRECT(ADDRESS(3+ROWS(CORR_MATRIX)-1,9+ROWS(CUT_LIST)+2,,,"Sensis Vectors ALL")),"YC"&amp;$H162&amp;N$1,INDIRECT(ADDRESS(3,$I162,,,"Sensis Vectors ALL")):INDIRECT(ADDRESS(3+ROWS(CORR_MATRIX)-1,$I162,,,"Sensis Vectors ALL")))</f>
        <v>-560.20000000000005</v>
      </c>
      <c r="O162" s="256">
        <f ca="1">SUMIF(INDIRECT(ADDRESS(3,9+ROWS(CUT_LIST)+2,,,"Sensis Vectors ALL")):INDIRECT(ADDRESS(3+ROWS(CORR_MATRIX)-1,9+ROWS(CUT_LIST)+2,,,"Sensis Vectors ALL")),"YC"&amp;$H162&amp;O$1,INDIRECT(ADDRESS(3,$I162,,,"Sensis Vectors ALL")):INDIRECT(ADDRESS(3+ROWS(CORR_MATRIX)-1,$I162,,,"Sensis Vectors ALL")))</f>
        <v>-1147.32</v>
      </c>
      <c r="P162" s="256">
        <f ca="1">SUMIF(INDIRECT(ADDRESS(3,9+ROWS(CUT_LIST)+2,,,"Sensis Vectors ALL")):INDIRECT(ADDRESS(3+ROWS(CORR_MATRIX)-1,9+ROWS(CUT_LIST)+2,,,"Sensis Vectors ALL")),"YC"&amp;$H162&amp;P$1,INDIRECT(ADDRESS(3,$I162,,,"Sensis Vectors ALL")):INDIRECT(ADDRESS(3+ROWS(CORR_MATRIX)-1,$I162,,,"Sensis Vectors ALL")))</f>
        <v>-7769.55</v>
      </c>
      <c r="Q162" s="256">
        <f ca="1">SUMIF(INDIRECT(ADDRESS(3,9+ROWS(CUT_LIST)+2,,,"Sensis Vectors ALL")):INDIRECT(ADDRESS(3+ROWS(CORR_MATRIX)-1,9+ROWS(CUT_LIST)+2,,,"Sensis Vectors ALL")),"YC"&amp;$H162&amp;Q$1,INDIRECT(ADDRESS(3,$I162,,,"Sensis Vectors ALL")):INDIRECT(ADDRESS(3+ROWS(CORR_MATRIX)-1,$I162,,,"Sensis Vectors ALL")))</f>
        <v>-19194.27</v>
      </c>
      <c r="R162" s="256">
        <f ca="1">SUMIF(INDIRECT(ADDRESS(3,9+ROWS(CUT_LIST)+2,,,"Sensis Vectors ALL")):INDIRECT(ADDRESS(3+ROWS(CORR_MATRIX)-1,9+ROWS(CUT_LIST)+2,,,"Sensis Vectors ALL")),"YC"&amp;$H162&amp;R$1,INDIRECT(ADDRESS(3,$I162,,,"Sensis Vectors ALL")):INDIRECT(ADDRESS(3+ROWS(CORR_MATRIX)-1,$I162,,,"Sensis Vectors ALL")))</f>
        <v>-27636.53</v>
      </c>
      <c r="S162" s="256">
        <f ca="1">SUMIF(INDIRECT(ADDRESS(3,9+ROWS(CUT_LIST)+2,,,"Sensis Vectors ALL")):INDIRECT(ADDRESS(3+ROWS(CORR_MATRIX)-1,9+ROWS(CUT_LIST)+2,,,"Sensis Vectors ALL")),"YC"&amp;$H162&amp;S$1,INDIRECT(ADDRESS(3,$I162,,,"Sensis Vectors ALL")):INDIRECT(ADDRESS(3+ROWS(CORR_MATRIX)-1,$I162,,,"Sensis Vectors ALL")))</f>
        <v>-5049.5200000000004</v>
      </c>
      <c r="T162" s="256">
        <f ca="1">SUMIF(INDIRECT(ADDRESS(3,9+ROWS(CUT_LIST)+2,,,"Sensis Vectors ALL")):INDIRECT(ADDRESS(3+ROWS(CORR_MATRIX)-1,9+ROWS(CUT_LIST)+2,,,"Sensis Vectors ALL")),"YC"&amp;$H162&amp;T$1,INDIRECT(ADDRESS(3,$I162,,,"Sensis Vectors ALL")):INDIRECT(ADDRESS(3+ROWS(CORR_MATRIX)-1,$I162,,,"Sensis Vectors ALL")))</f>
        <v>0</v>
      </c>
      <c r="U162" s="256">
        <f ca="1">SUMIF(INDIRECT(ADDRESS(3,9+ROWS(CUT_LIST)+2,,,"Sensis Vectors ALL")):INDIRECT(ADDRESS(3+ROWS(CORR_MATRIX)-1,9+ROWS(CUT_LIST)+2,,,"Sensis Vectors ALL")),"YC"&amp;$H162&amp;U$1,INDIRECT(ADDRESS(3,$I162,,,"Sensis Vectors ALL")):INDIRECT(ADDRESS(3+ROWS(CORR_MATRIX)-1,$I162,,,"Sensis Vectors ALL")))</f>
        <v>0</v>
      </c>
      <c r="V162" s="256">
        <f ca="1">SUMIF(INDIRECT(ADDRESS(3,9+ROWS(CUT_LIST)+2,,,"Sensis Vectors ALL")):INDIRECT(ADDRESS(3+ROWS(CORR_MATRIX)-1,9+ROWS(CUT_LIST)+2,,,"Sensis Vectors ALL")),"YC"&amp;$H162&amp;V$1,INDIRECT(ADDRESS(3,$I162,,,"Sensis Vectors ALL")):INDIRECT(ADDRESS(3+ROWS(CORR_MATRIX)-1,$I162,,,"Sensis Vectors ALL")))</f>
        <v>0</v>
      </c>
    </row>
    <row r="163" spans="1:22" x14ac:dyDescent="0.2">
      <c r="A163" s="31">
        <v>67</v>
      </c>
      <c r="B163" s="62">
        <v>5</v>
      </c>
      <c r="C163" s="66" t="s">
        <v>151</v>
      </c>
      <c r="D163" s="66" t="s">
        <v>298</v>
      </c>
      <c r="E163" s="66" t="s">
        <v>173</v>
      </c>
      <c r="F163" s="66" t="s">
        <v>179</v>
      </c>
      <c r="G163" s="95">
        <v>754</v>
      </c>
      <c r="H163" s="73" t="s">
        <v>24</v>
      </c>
      <c r="I163">
        <f t="shared" si="6"/>
        <v>77</v>
      </c>
      <c r="J163" t="str">
        <f t="shared" si="7"/>
        <v>67ALL</v>
      </c>
      <c r="K163" s="257">
        <f ca="1">SUMIF(INDIRECT(ADDRESS(3,9+ROWS(CUT_LIST)+1,,,"Sensis Vectors ALL")):INDIRECT(ADDRESS(3+ROWS(CORR_MATRIX)-1,9+ROWS(CUT_LIST)+1,,,"Sensis Vectors ALL")),"YC"&amp;K$1,INDIRECT(ADDRESS(3,$I163,,,"Sensis Vectors ALL")):INDIRECT(ADDRESS(3+ROWS(CORR_MATRIX)-1,$I163,,,"Sensis Vectors ALL")))</f>
        <v>-270.22000000000003</v>
      </c>
      <c r="L163" s="257">
        <f ca="1">SUMIF(INDIRECT(ADDRESS(3,9+ROWS(CUT_LIST)+1,,,"Sensis Vectors ALL")):INDIRECT(ADDRESS(3+ROWS(CORR_MATRIX)-1,9+ROWS(CUT_LIST)+1,,,"Sensis Vectors ALL")),"YC"&amp;L$1,INDIRECT(ADDRESS(3,$I163,,,"Sensis Vectors ALL")):INDIRECT(ADDRESS(3+ROWS(CORR_MATRIX)-1,$I163,,,"Sensis Vectors ALL")))</f>
        <v>-494.66</v>
      </c>
      <c r="M163" s="257">
        <f ca="1">SUMIF(INDIRECT(ADDRESS(3,9+ROWS(CUT_LIST)+1,,,"Sensis Vectors ALL")):INDIRECT(ADDRESS(3+ROWS(CORR_MATRIX)-1,9+ROWS(CUT_LIST)+1,,,"Sensis Vectors ALL")),"YC"&amp;M$1,INDIRECT(ADDRESS(3,$I163,,,"Sensis Vectors ALL")):INDIRECT(ADDRESS(3+ROWS(CORR_MATRIX)-1,$I163,,,"Sensis Vectors ALL")))</f>
        <v>-1053.5</v>
      </c>
      <c r="N163" s="257">
        <f ca="1">SUMIF(INDIRECT(ADDRESS(3,9+ROWS(CUT_LIST)+1,,,"Sensis Vectors ALL")):INDIRECT(ADDRESS(3+ROWS(CORR_MATRIX)-1,9+ROWS(CUT_LIST)+1,,,"Sensis Vectors ALL")),"YC"&amp;N$1,INDIRECT(ADDRESS(3,$I163,,,"Sensis Vectors ALL")):INDIRECT(ADDRESS(3+ROWS(CORR_MATRIX)-1,$I163,,,"Sensis Vectors ALL")))</f>
        <v>39.049999999999997</v>
      </c>
      <c r="O163" s="257">
        <f ca="1">SUMIF(INDIRECT(ADDRESS(3,9+ROWS(CUT_LIST)+1,,,"Sensis Vectors ALL")):INDIRECT(ADDRESS(3+ROWS(CORR_MATRIX)-1,9+ROWS(CUT_LIST)+1,,,"Sensis Vectors ALL")),"YC"&amp;O$1,INDIRECT(ADDRESS(3,$I163,,,"Sensis Vectors ALL")):INDIRECT(ADDRESS(3+ROWS(CORR_MATRIX)-1,$I163,,,"Sensis Vectors ALL")))</f>
        <v>68.23</v>
      </c>
      <c r="P163" s="257">
        <f ca="1">SUMIF(INDIRECT(ADDRESS(3,9+ROWS(CUT_LIST)+1,,,"Sensis Vectors ALL")):INDIRECT(ADDRESS(3+ROWS(CORR_MATRIX)-1,9+ROWS(CUT_LIST)+1,,,"Sensis Vectors ALL")),"YC"&amp;P$1,INDIRECT(ADDRESS(3,$I163,,,"Sensis Vectors ALL")):INDIRECT(ADDRESS(3+ROWS(CORR_MATRIX)-1,$I163,,,"Sensis Vectors ALL")))</f>
        <v>152.16999999999999</v>
      </c>
      <c r="Q163" s="257">
        <f ca="1">SUMIF(INDIRECT(ADDRESS(3,9+ROWS(CUT_LIST)+1,,,"Sensis Vectors ALL")):INDIRECT(ADDRESS(3+ROWS(CORR_MATRIX)-1,9+ROWS(CUT_LIST)+1,,,"Sensis Vectors ALL")),"YC"&amp;Q$1,INDIRECT(ADDRESS(3,$I163,,,"Sensis Vectors ALL")):INDIRECT(ADDRESS(3+ROWS(CORR_MATRIX)-1,$I163,,,"Sensis Vectors ALL")))</f>
        <v>200.2</v>
      </c>
      <c r="R163" s="257">
        <f ca="1">SUMIF(INDIRECT(ADDRESS(3,9+ROWS(CUT_LIST)+1,,,"Sensis Vectors ALL")):INDIRECT(ADDRESS(3+ROWS(CORR_MATRIX)-1,9+ROWS(CUT_LIST)+1,,,"Sensis Vectors ALL")),"YC"&amp;R$1,INDIRECT(ADDRESS(3,$I163,,,"Sensis Vectors ALL")):INDIRECT(ADDRESS(3+ROWS(CORR_MATRIX)-1,$I163,,,"Sensis Vectors ALL")))</f>
        <v>244.94</v>
      </c>
      <c r="S163" s="257">
        <f ca="1">SUMIF(INDIRECT(ADDRESS(3,9+ROWS(CUT_LIST)+1,,,"Sensis Vectors ALL")):INDIRECT(ADDRESS(3+ROWS(CORR_MATRIX)-1,9+ROWS(CUT_LIST)+1,,,"Sensis Vectors ALL")),"YC"&amp;S$1,INDIRECT(ADDRESS(3,$I163,,,"Sensis Vectors ALL")):INDIRECT(ADDRESS(3+ROWS(CORR_MATRIX)-1,$I163,,,"Sensis Vectors ALL")))</f>
        <v>111.92</v>
      </c>
      <c r="T163" s="257">
        <f ca="1">SUMIF(INDIRECT(ADDRESS(3,9+ROWS(CUT_LIST)+1,,,"Sensis Vectors ALL")):INDIRECT(ADDRESS(3+ROWS(CORR_MATRIX)-1,9+ROWS(CUT_LIST)+1,,,"Sensis Vectors ALL")),"YC"&amp;T$1,INDIRECT(ADDRESS(3,$I163,,,"Sensis Vectors ALL")):INDIRECT(ADDRESS(3+ROWS(CORR_MATRIX)-1,$I163,,,"Sensis Vectors ALL")))</f>
        <v>0</v>
      </c>
      <c r="U163" s="257">
        <f ca="1">SUMIF(INDIRECT(ADDRESS(3,9+ROWS(CUT_LIST)+1,,,"Sensis Vectors ALL")):INDIRECT(ADDRESS(3+ROWS(CORR_MATRIX)-1,9+ROWS(CUT_LIST)+1,,,"Sensis Vectors ALL")),"YC"&amp;U$1,INDIRECT(ADDRESS(3,$I163,,,"Sensis Vectors ALL")):INDIRECT(ADDRESS(3+ROWS(CORR_MATRIX)-1,$I163,,,"Sensis Vectors ALL")))</f>
        <v>0</v>
      </c>
      <c r="V163" s="257">
        <f ca="1">SUMIF(INDIRECT(ADDRESS(3,9+ROWS(CUT_LIST)+1,,,"Sensis Vectors ALL")):INDIRECT(ADDRESS(3+ROWS(CORR_MATRIX)-1,9+ROWS(CUT_LIST)+1,,,"Sensis Vectors ALL")),"YC"&amp;V$1,INDIRECT(ADDRESS(3,$I163,,,"Sensis Vectors ALL")):INDIRECT(ADDRESS(3+ROWS(CORR_MATRIX)-1,$I163,,,"Sensis Vectors ALL")))</f>
        <v>0</v>
      </c>
    </row>
    <row r="164" spans="1:22" x14ac:dyDescent="0.2">
      <c r="A164" s="63">
        <v>67</v>
      </c>
      <c r="B164" s="63"/>
      <c r="C164" s="63"/>
      <c r="D164" s="63" t="s">
        <v>298</v>
      </c>
      <c r="E164" s="63"/>
      <c r="F164" s="63"/>
      <c r="G164" s="63"/>
      <c r="H164" s="63" t="s">
        <v>32</v>
      </c>
      <c r="I164" s="63">
        <f t="shared" si="6"/>
        <v>77</v>
      </c>
      <c r="J164" s="63" t="str">
        <f t="shared" si="7"/>
        <v>67AUD</v>
      </c>
      <c r="K164" s="256">
        <f ca="1">SUMIF(INDIRECT(ADDRESS(3,9+ROWS(CUT_LIST)+2,,,"Sensis Vectors ALL")):INDIRECT(ADDRESS(3+ROWS(CORR_MATRIX)-1,9+ROWS(CUT_LIST)+2,,,"Sensis Vectors ALL")),"YC"&amp;$H164&amp;K$1,INDIRECT(ADDRESS(3,$I164,,,"Sensis Vectors ALL")):INDIRECT(ADDRESS(3+ROWS(CORR_MATRIX)-1,$I164,,,"Sensis Vectors ALL")))</f>
        <v>0</v>
      </c>
      <c r="L164" s="256">
        <f ca="1">SUMIF(INDIRECT(ADDRESS(3,9+ROWS(CUT_LIST)+2,,,"Sensis Vectors ALL")):INDIRECT(ADDRESS(3+ROWS(CORR_MATRIX)-1,9+ROWS(CUT_LIST)+2,,,"Sensis Vectors ALL")),"YC"&amp;$H164&amp;L$1,INDIRECT(ADDRESS(3,$I164,,,"Sensis Vectors ALL")):INDIRECT(ADDRESS(3+ROWS(CORR_MATRIX)-1,$I164,,,"Sensis Vectors ALL")))</f>
        <v>0</v>
      </c>
      <c r="M164" s="256">
        <f ca="1">SUMIF(INDIRECT(ADDRESS(3,9+ROWS(CUT_LIST)+2,,,"Sensis Vectors ALL")):INDIRECT(ADDRESS(3+ROWS(CORR_MATRIX)-1,9+ROWS(CUT_LIST)+2,,,"Sensis Vectors ALL")),"YC"&amp;$H164&amp;M$1,INDIRECT(ADDRESS(3,$I164,,,"Sensis Vectors ALL")):INDIRECT(ADDRESS(3+ROWS(CORR_MATRIX)-1,$I164,,,"Sensis Vectors ALL")))</f>
        <v>0</v>
      </c>
      <c r="N164" s="256">
        <f ca="1">SUMIF(INDIRECT(ADDRESS(3,9+ROWS(CUT_LIST)+2,,,"Sensis Vectors ALL")):INDIRECT(ADDRESS(3+ROWS(CORR_MATRIX)-1,9+ROWS(CUT_LIST)+2,,,"Sensis Vectors ALL")),"YC"&amp;$H164&amp;N$1,INDIRECT(ADDRESS(3,$I164,,,"Sensis Vectors ALL")):INDIRECT(ADDRESS(3+ROWS(CORR_MATRIX)-1,$I164,,,"Sensis Vectors ALL")))</f>
        <v>0</v>
      </c>
      <c r="O164" s="256">
        <f ca="1">SUMIF(INDIRECT(ADDRESS(3,9+ROWS(CUT_LIST)+2,,,"Sensis Vectors ALL")):INDIRECT(ADDRESS(3+ROWS(CORR_MATRIX)-1,9+ROWS(CUT_LIST)+2,,,"Sensis Vectors ALL")),"YC"&amp;$H164&amp;O$1,INDIRECT(ADDRESS(3,$I164,,,"Sensis Vectors ALL")):INDIRECT(ADDRESS(3+ROWS(CORR_MATRIX)-1,$I164,,,"Sensis Vectors ALL")))</f>
        <v>0</v>
      </c>
      <c r="P164" s="256">
        <f ca="1">SUMIF(INDIRECT(ADDRESS(3,9+ROWS(CUT_LIST)+2,,,"Sensis Vectors ALL")):INDIRECT(ADDRESS(3+ROWS(CORR_MATRIX)-1,9+ROWS(CUT_LIST)+2,,,"Sensis Vectors ALL")),"YC"&amp;$H164&amp;P$1,INDIRECT(ADDRESS(3,$I164,,,"Sensis Vectors ALL")):INDIRECT(ADDRESS(3+ROWS(CORR_MATRIX)-1,$I164,,,"Sensis Vectors ALL")))</f>
        <v>0</v>
      </c>
      <c r="Q164" s="256">
        <f ca="1">SUMIF(INDIRECT(ADDRESS(3,9+ROWS(CUT_LIST)+2,,,"Sensis Vectors ALL")):INDIRECT(ADDRESS(3+ROWS(CORR_MATRIX)-1,9+ROWS(CUT_LIST)+2,,,"Sensis Vectors ALL")),"YC"&amp;$H164&amp;Q$1,INDIRECT(ADDRESS(3,$I164,,,"Sensis Vectors ALL")):INDIRECT(ADDRESS(3+ROWS(CORR_MATRIX)-1,$I164,,,"Sensis Vectors ALL")))</f>
        <v>0</v>
      </c>
      <c r="R164" s="256">
        <f ca="1">SUMIF(INDIRECT(ADDRESS(3,9+ROWS(CUT_LIST)+2,,,"Sensis Vectors ALL")):INDIRECT(ADDRESS(3+ROWS(CORR_MATRIX)-1,9+ROWS(CUT_LIST)+2,,,"Sensis Vectors ALL")),"YC"&amp;$H164&amp;R$1,INDIRECT(ADDRESS(3,$I164,,,"Sensis Vectors ALL")):INDIRECT(ADDRESS(3+ROWS(CORR_MATRIX)-1,$I164,,,"Sensis Vectors ALL")))</f>
        <v>0</v>
      </c>
      <c r="S164" s="256">
        <f ca="1">SUMIF(INDIRECT(ADDRESS(3,9+ROWS(CUT_LIST)+2,,,"Sensis Vectors ALL")):INDIRECT(ADDRESS(3+ROWS(CORR_MATRIX)-1,9+ROWS(CUT_LIST)+2,,,"Sensis Vectors ALL")),"YC"&amp;$H164&amp;S$1,INDIRECT(ADDRESS(3,$I164,,,"Sensis Vectors ALL")):INDIRECT(ADDRESS(3+ROWS(CORR_MATRIX)-1,$I164,,,"Sensis Vectors ALL")))</f>
        <v>0</v>
      </c>
      <c r="T164" s="256">
        <f ca="1">SUMIF(INDIRECT(ADDRESS(3,9+ROWS(CUT_LIST)+2,,,"Sensis Vectors ALL")):INDIRECT(ADDRESS(3+ROWS(CORR_MATRIX)-1,9+ROWS(CUT_LIST)+2,,,"Sensis Vectors ALL")),"YC"&amp;$H164&amp;T$1,INDIRECT(ADDRESS(3,$I164,,,"Sensis Vectors ALL")):INDIRECT(ADDRESS(3+ROWS(CORR_MATRIX)-1,$I164,,,"Sensis Vectors ALL")))</f>
        <v>0</v>
      </c>
      <c r="U164" s="256">
        <f ca="1">SUMIF(INDIRECT(ADDRESS(3,9+ROWS(CUT_LIST)+2,,,"Sensis Vectors ALL")):INDIRECT(ADDRESS(3+ROWS(CORR_MATRIX)-1,9+ROWS(CUT_LIST)+2,,,"Sensis Vectors ALL")),"YC"&amp;$H164&amp;U$1,INDIRECT(ADDRESS(3,$I164,,,"Sensis Vectors ALL")):INDIRECT(ADDRESS(3+ROWS(CORR_MATRIX)-1,$I164,,,"Sensis Vectors ALL")))</f>
        <v>0</v>
      </c>
      <c r="V164" s="256">
        <f ca="1">SUMIF(INDIRECT(ADDRESS(3,9+ROWS(CUT_LIST)+2,,,"Sensis Vectors ALL")):INDIRECT(ADDRESS(3+ROWS(CORR_MATRIX)-1,9+ROWS(CUT_LIST)+2,,,"Sensis Vectors ALL")),"YC"&amp;$H164&amp;V$1,INDIRECT(ADDRESS(3,$I164,,,"Sensis Vectors ALL")):INDIRECT(ADDRESS(3+ROWS(CORR_MATRIX)-1,$I164,,,"Sensis Vectors ALL")))</f>
        <v>0</v>
      </c>
    </row>
    <row r="165" spans="1:22" x14ac:dyDescent="0.2">
      <c r="A165" s="63">
        <v>67</v>
      </c>
      <c r="B165" s="63"/>
      <c r="C165" s="63"/>
      <c r="D165" s="63" t="s">
        <v>298</v>
      </c>
      <c r="E165" s="63"/>
      <c r="F165" s="63"/>
      <c r="G165" s="63"/>
      <c r="H165" s="63" t="s">
        <v>9</v>
      </c>
      <c r="I165" s="63">
        <f t="shared" si="6"/>
        <v>77</v>
      </c>
      <c r="J165" s="63" t="str">
        <f t="shared" si="7"/>
        <v>67CAD</v>
      </c>
      <c r="K165" s="256">
        <f ca="1">SUMIF(INDIRECT(ADDRESS(3,9+ROWS(CUT_LIST)+2,,,"Sensis Vectors ALL")):INDIRECT(ADDRESS(3+ROWS(CORR_MATRIX)-1,9+ROWS(CUT_LIST)+2,,,"Sensis Vectors ALL")),"YC"&amp;$H165&amp;K$1,INDIRECT(ADDRESS(3,$I165,,,"Sensis Vectors ALL")):INDIRECT(ADDRESS(3+ROWS(CORR_MATRIX)-1,$I165,,,"Sensis Vectors ALL")))</f>
        <v>0</v>
      </c>
      <c r="L165" s="256">
        <f ca="1">SUMIF(INDIRECT(ADDRESS(3,9+ROWS(CUT_LIST)+2,,,"Sensis Vectors ALL")):INDIRECT(ADDRESS(3+ROWS(CORR_MATRIX)-1,9+ROWS(CUT_LIST)+2,,,"Sensis Vectors ALL")),"YC"&amp;$H165&amp;L$1,INDIRECT(ADDRESS(3,$I165,,,"Sensis Vectors ALL")):INDIRECT(ADDRESS(3+ROWS(CORR_MATRIX)-1,$I165,,,"Sensis Vectors ALL")))</f>
        <v>0</v>
      </c>
      <c r="M165" s="256">
        <f ca="1">SUMIF(INDIRECT(ADDRESS(3,9+ROWS(CUT_LIST)+2,,,"Sensis Vectors ALL")):INDIRECT(ADDRESS(3+ROWS(CORR_MATRIX)-1,9+ROWS(CUT_LIST)+2,,,"Sensis Vectors ALL")),"YC"&amp;$H165&amp;M$1,INDIRECT(ADDRESS(3,$I165,,,"Sensis Vectors ALL")):INDIRECT(ADDRESS(3+ROWS(CORR_MATRIX)-1,$I165,,,"Sensis Vectors ALL")))</f>
        <v>0</v>
      </c>
      <c r="N165" s="256">
        <f ca="1">SUMIF(INDIRECT(ADDRESS(3,9+ROWS(CUT_LIST)+2,,,"Sensis Vectors ALL")):INDIRECT(ADDRESS(3+ROWS(CORR_MATRIX)-1,9+ROWS(CUT_LIST)+2,,,"Sensis Vectors ALL")),"YC"&amp;$H165&amp;N$1,INDIRECT(ADDRESS(3,$I165,,,"Sensis Vectors ALL")):INDIRECT(ADDRESS(3+ROWS(CORR_MATRIX)-1,$I165,,,"Sensis Vectors ALL")))</f>
        <v>0</v>
      </c>
      <c r="O165" s="256">
        <f ca="1">SUMIF(INDIRECT(ADDRESS(3,9+ROWS(CUT_LIST)+2,,,"Sensis Vectors ALL")):INDIRECT(ADDRESS(3+ROWS(CORR_MATRIX)-1,9+ROWS(CUT_LIST)+2,,,"Sensis Vectors ALL")),"YC"&amp;$H165&amp;O$1,INDIRECT(ADDRESS(3,$I165,,,"Sensis Vectors ALL")):INDIRECT(ADDRESS(3+ROWS(CORR_MATRIX)-1,$I165,,,"Sensis Vectors ALL")))</f>
        <v>0</v>
      </c>
      <c r="P165" s="256">
        <f ca="1">SUMIF(INDIRECT(ADDRESS(3,9+ROWS(CUT_LIST)+2,,,"Sensis Vectors ALL")):INDIRECT(ADDRESS(3+ROWS(CORR_MATRIX)-1,9+ROWS(CUT_LIST)+2,,,"Sensis Vectors ALL")),"YC"&amp;$H165&amp;P$1,INDIRECT(ADDRESS(3,$I165,,,"Sensis Vectors ALL")):INDIRECT(ADDRESS(3+ROWS(CORR_MATRIX)-1,$I165,,,"Sensis Vectors ALL")))</f>
        <v>0</v>
      </c>
      <c r="Q165" s="256">
        <f ca="1">SUMIF(INDIRECT(ADDRESS(3,9+ROWS(CUT_LIST)+2,,,"Sensis Vectors ALL")):INDIRECT(ADDRESS(3+ROWS(CORR_MATRIX)-1,9+ROWS(CUT_LIST)+2,,,"Sensis Vectors ALL")),"YC"&amp;$H165&amp;Q$1,INDIRECT(ADDRESS(3,$I165,,,"Sensis Vectors ALL")):INDIRECT(ADDRESS(3+ROWS(CORR_MATRIX)-1,$I165,,,"Sensis Vectors ALL")))</f>
        <v>0</v>
      </c>
      <c r="R165" s="256">
        <f ca="1">SUMIF(INDIRECT(ADDRESS(3,9+ROWS(CUT_LIST)+2,,,"Sensis Vectors ALL")):INDIRECT(ADDRESS(3+ROWS(CORR_MATRIX)-1,9+ROWS(CUT_LIST)+2,,,"Sensis Vectors ALL")),"YC"&amp;$H165&amp;R$1,INDIRECT(ADDRESS(3,$I165,,,"Sensis Vectors ALL")):INDIRECT(ADDRESS(3+ROWS(CORR_MATRIX)-1,$I165,,,"Sensis Vectors ALL")))</f>
        <v>0</v>
      </c>
      <c r="S165" s="256">
        <f ca="1">SUMIF(INDIRECT(ADDRESS(3,9+ROWS(CUT_LIST)+2,,,"Sensis Vectors ALL")):INDIRECT(ADDRESS(3+ROWS(CORR_MATRIX)-1,9+ROWS(CUT_LIST)+2,,,"Sensis Vectors ALL")),"YC"&amp;$H165&amp;S$1,INDIRECT(ADDRESS(3,$I165,,,"Sensis Vectors ALL")):INDIRECT(ADDRESS(3+ROWS(CORR_MATRIX)-1,$I165,,,"Sensis Vectors ALL")))</f>
        <v>0</v>
      </c>
      <c r="T165" s="256">
        <f ca="1">SUMIF(INDIRECT(ADDRESS(3,9+ROWS(CUT_LIST)+2,,,"Sensis Vectors ALL")):INDIRECT(ADDRESS(3+ROWS(CORR_MATRIX)-1,9+ROWS(CUT_LIST)+2,,,"Sensis Vectors ALL")),"YC"&amp;$H165&amp;T$1,INDIRECT(ADDRESS(3,$I165,,,"Sensis Vectors ALL")):INDIRECT(ADDRESS(3+ROWS(CORR_MATRIX)-1,$I165,,,"Sensis Vectors ALL")))</f>
        <v>0</v>
      </c>
      <c r="U165" s="256">
        <f ca="1">SUMIF(INDIRECT(ADDRESS(3,9+ROWS(CUT_LIST)+2,,,"Sensis Vectors ALL")):INDIRECT(ADDRESS(3+ROWS(CORR_MATRIX)-1,9+ROWS(CUT_LIST)+2,,,"Sensis Vectors ALL")),"YC"&amp;$H165&amp;U$1,INDIRECT(ADDRESS(3,$I165,,,"Sensis Vectors ALL")):INDIRECT(ADDRESS(3+ROWS(CORR_MATRIX)-1,$I165,,,"Sensis Vectors ALL")))</f>
        <v>0</v>
      </c>
      <c r="V165" s="256">
        <f ca="1">SUMIF(INDIRECT(ADDRESS(3,9+ROWS(CUT_LIST)+2,,,"Sensis Vectors ALL")):INDIRECT(ADDRESS(3+ROWS(CORR_MATRIX)-1,9+ROWS(CUT_LIST)+2,,,"Sensis Vectors ALL")),"YC"&amp;$H165&amp;V$1,INDIRECT(ADDRESS(3,$I165,,,"Sensis Vectors ALL")):INDIRECT(ADDRESS(3+ROWS(CORR_MATRIX)-1,$I165,,,"Sensis Vectors ALL")))</f>
        <v>0</v>
      </c>
    </row>
    <row r="166" spans="1:22" x14ac:dyDescent="0.2">
      <c r="A166" s="63">
        <v>67</v>
      </c>
      <c r="B166" s="63"/>
      <c r="C166" s="63"/>
      <c r="D166" s="63" t="s">
        <v>298</v>
      </c>
      <c r="E166" s="63"/>
      <c r="F166" s="63"/>
      <c r="G166" s="63"/>
      <c r="H166" s="63" t="s">
        <v>18</v>
      </c>
      <c r="I166" s="63">
        <f t="shared" si="6"/>
        <v>77</v>
      </c>
      <c r="J166" s="63" t="str">
        <f t="shared" si="7"/>
        <v>67EUR</v>
      </c>
      <c r="K166" s="256">
        <f ca="1">SUMIF(INDIRECT(ADDRESS(3,9+ROWS(CUT_LIST)+2,,,"Sensis Vectors ALL")):INDIRECT(ADDRESS(3+ROWS(CORR_MATRIX)-1,9+ROWS(CUT_LIST)+2,,,"Sensis Vectors ALL")),"YC"&amp;$H166&amp;K$1,INDIRECT(ADDRESS(3,$I166,,,"Sensis Vectors ALL")):INDIRECT(ADDRESS(3+ROWS(CORR_MATRIX)-1,$I166,,,"Sensis Vectors ALL")))</f>
        <v>0</v>
      </c>
      <c r="L166" s="256">
        <f ca="1">SUMIF(INDIRECT(ADDRESS(3,9+ROWS(CUT_LIST)+2,,,"Sensis Vectors ALL")):INDIRECT(ADDRESS(3+ROWS(CORR_MATRIX)-1,9+ROWS(CUT_LIST)+2,,,"Sensis Vectors ALL")),"YC"&amp;$H166&amp;L$1,INDIRECT(ADDRESS(3,$I166,,,"Sensis Vectors ALL")):INDIRECT(ADDRESS(3+ROWS(CORR_MATRIX)-1,$I166,,,"Sensis Vectors ALL")))</f>
        <v>0</v>
      </c>
      <c r="M166" s="256">
        <f ca="1">SUMIF(INDIRECT(ADDRESS(3,9+ROWS(CUT_LIST)+2,,,"Sensis Vectors ALL")):INDIRECT(ADDRESS(3+ROWS(CORR_MATRIX)-1,9+ROWS(CUT_LIST)+2,,,"Sensis Vectors ALL")),"YC"&amp;$H166&amp;M$1,INDIRECT(ADDRESS(3,$I166,,,"Sensis Vectors ALL")):INDIRECT(ADDRESS(3+ROWS(CORR_MATRIX)-1,$I166,,,"Sensis Vectors ALL")))</f>
        <v>0</v>
      </c>
      <c r="N166" s="256">
        <f ca="1">SUMIF(INDIRECT(ADDRESS(3,9+ROWS(CUT_LIST)+2,,,"Sensis Vectors ALL")):INDIRECT(ADDRESS(3+ROWS(CORR_MATRIX)-1,9+ROWS(CUT_LIST)+2,,,"Sensis Vectors ALL")),"YC"&amp;$H166&amp;N$1,INDIRECT(ADDRESS(3,$I166,,,"Sensis Vectors ALL")):INDIRECT(ADDRESS(3+ROWS(CORR_MATRIX)-1,$I166,,,"Sensis Vectors ALL")))</f>
        <v>0</v>
      </c>
      <c r="O166" s="256">
        <f ca="1">SUMIF(INDIRECT(ADDRESS(3,9+ROWS(CUT_LIST)+2,,,"Sensis Vectors ALL")):INDIRECT(ADDRESS(3+ROWS(CORR_MATRIX)-1,9+ROWS(CUT_LIST)+2,,,"Sensis Vectors ALL")),"YC"&amp;$H166&amp;O$1,INDIRECT(ADDRESS(3,$I166,,,"Sensis Vectors ALL")):INDIRECT(ADDRESS(3+ROWS(CORR_MATRIX)-1,$I166,,,"Sensis Vectors ALL")))</f>
        <v>0</v>
      </c>
      <c r="P166" s="256">
        <f ca="1">SUMIF(INDIRECT(ADDRESS(3,9+ROWS(CUT_LIST)+2,,,"Sensis Vectors ALL")):INDIRECT(ADDRESS(3+ROWS(CORR_MATRIX)-1,9+ROWS(CUT_LIST)+2,,,"Sensis Vectors ALL")),"YC"&amp;$H166&amp;P$1,INDIRECT(ADDRESS(3,$I166,,,"Sensis Vectors ALL")):INDIRECT(ADDRESS(3+ROWS(CORR_MATRIX)-1,$I166,,,"Sensis Vectors ALL")))</f>
        <v>0</v>
      </c>
      <c r="Q166" s="256">
        <f ca="1">SUMIF(INDIRECT(ADDRESS(3,9+ROWS(CUT_LIST)+2,,,"Sensis Vectors ALL")):INDIRECT(ADDRESS(3+ROWS(CORR_MATRIX)-1,9+ROWS(CUT_LIST)+2,,,"Sensis Vectors ALL")),"YC"&amp;$H166&amp;Q$1,INDIRECT(ADDRESS(3,$I166,,,"Sensis Vectors ALL")):INDIRECT(ADDRESS(3+ROWS(CORR_MATRIX)-1,$I166,,,"Sensis Vectors ALL")))</f>
        <v>0</v>
      </c>
      <c r="R166" s="256">
        <f ca="1">SUMIF(INDIRECT(ADDRESS(3,9+ROWS(CUT_LIST)+2,,,"Sensis Vectors ALL")):INDIRECT(ADDRESS(3+ROWS(CORR_MATRIX)-1,9+ROWS(CUT_LIST)+2,,,"Sensis Vectors ALL")),"YC"&amp;$H166&amp;R$1,INDIRECT(ADDRESS(3,$I166,,,"Sensis Vectors ALL")):INDIRECT(ADDRESS(3+ROWS(CORR_MATRIX)-1,$I166,,,"Sensis Vectors ALL")))</f>
        <v>0</v>
      </c>
      <c r="S166" s="256">
        <f ca="1">SUMIF(INDIRECT(ADDRESS(3,9+ROWS(CUT_LIST)+2,,,"Sensis Vectors ALL")):INDIRECT(ADDRESS(3+ROWS(CORR_MATRIX)-1,9+ROWS(CUT_LIST)+2,,,"Sensis Vectors ALL")),"YC"&amp;$H166&amp;S$1,INDIRECT(ADDRESS(3,$I166,,,"Sensis Vectors ALL")):INDIRECT(ADDRESS(3+ROWS(CORR_MATRIX)-1,$I166,,,"Sensis Vectors ALL")))</f>
        <v>0</v>
      </c>
      <c r="T166" s="256">
        <f ca="1">SUMIF(INDIRECT(ADDRESS(3,9+ROWS(CUT_LIST)+2,,,"Sensis Vectors ALL")):INDIRECT(ADDRESS(3+ROWS(CORR_MATRIX)-1,9+ROWS(CUT_LIST)+2,,,"Sensis Vectors ALL")),"YC"&amp;$H166&amp;T$1,INDIRECT(ADDRESS(3,$I166,,,"Sensis Vectors ALL")):INDIRECT(ADDRESS(3+ROWS(CORR_MATRIX)-1,$I166,,,"Sensis Vectors ALL")))</f>
        <v>0</v>
      </c>
      <c r="U166" s="256">
        <f ca="1">SUMIF(INDIRECT(ADDRESS(3,9+ROWS(CUT_LIST)+2,,,"Sensis Vectors ALL")):INDIRECT(ADDRESS(3+ROWS(CORR_MATRIX)-1,9+ROWS(CUT_LIST)+2,,,"Sensis Vectors ALL")),"YC"&amp;$H166&amp;U$1,INDIRECT(ADDRESS(3,$I166,,,"Sensis Vectors ALL")):INDIRECT(ADDRESS(3+ROWS(CORR_MATRIX)-1,$I166,,,"Sensis Vectors ALL")))</f>
        <v>0</v>
      </c>
      <c r="V166" s="256">
        <f ca="1">SUMIF(INDIRECT(ADDRESS(3,9+ROWS(CUT_LIST)+2,,,"Sensis Vectors ALL")):INDIRECT(ADDRESS(3+ROWS(CORR_MATRIX)-1,9+ROWS(CUT_LIST)+2,,,"Sensis Vectors ALL")),"YC"&amp;$H166&amp;V$1,INDIRECT(ADDRESS(3,$I166,,,"Sensis Vectors ALL")):INDIRECT(ADDRESS(3+ROWS(CORR_MATRIX)-1,$I166,,,"Sensis Vectors ALL")))</f>
        <v>0</v>
      </c>
    </row>
    <row r="167" spans="1:22" x14ac:dyDescent="0.2">
      <c r="A167" s="63">
        <v>67</v>
      </c>
      <c r="B167" s="63"/>
      <c r="C167" s="63"/>
      <c r="D167" s="63" t="s">
        <v>298</v>
      </c>
      <c r="E167" s="63"/>
      <c r="F167" s="63"/>
      <c r="G167" s="63"/>
      <c r="H167" s="63" t="s">
        <v>39</v>
      </c>
      <c r="I167" s="63">
        <f t="shared" si="6"/>
        <v>77</v>
      </c>
      <c r="J167" s="63" t="str">
        <f t="shared" si="7"/>
        <v>67GBP</v>
      </c>
      <c r="K167" s="256">
        <f ca="1">SUMIF(INDIRECT(ADDRESS(3,9+ROWS(CUT_LIST)+2,,,"Sensis Vectors ALL")):INDIRECT(ADDRESS(3+ROWS(CORR_MATRIX)-1,9+ROWS(CUT_LIST)+2,,,"Sensis Vectors ALL")),"YC"&amp;$H167&amp;K$1,INDIRECT(ADDRESS(3,$I167,,,"Sensis Vectors ALL")):INDIRECT(ADDRESS(3+ROWS(CORR_MATRIX)-1,$I167,,,"Sensis Vectors ALL")))</f>
        <v>0</v>
      </c>
      <c r="L167" s="256">
        <f ca="1">SUMIF(INDIRECT(ADDRESS(3,9+ROWS(CUT_LIST)+2,,,"Sensis Vectors ALL")):INDIRECT(ADDRESS(3+ROWS(CORR_MATRIX)-1,9+ROWS(CUT_LIST)+2,,,"Sensis Vectors ALL")),"YC"&amp;$H167&amp;L$1,INDIRECT(ADDRESS(3,$I167,,,"Sensis Vectors ALL")):INDIRECT(ADDRESS(3+ROWS(CORR_MATRIX)-1,$I167,,,"Sensis Vectors ALL")))</f>
        <v>0</v>
      </c>
      <c r="M167" s="256">
        <f ca="1">SUMIF(INDIRECT(ADDRESS(3,9+ROWS(CUT_LIST)+2,,,"Sensis Vectors ALL")):INDIRECT(ADDRESS(3+ROWS(CORR_MATRIX)-1,9+ROWS(CUT_LIST)+2,,,"Sensis Vectors ALL")),"YC"&amp;$H167&amp;M$1,INDIRECT(ADDRESS(3,$I167,,,"Sensis Vectors ALL")):INDIRECT(ADDRESS(3+ROWS(CORR_MATRIX)-1,$I167,,,"Sensis Vectors ALL")))</f>
        <v>0</v>
      </c>
      <c r="N167" s="256">
        <f ca="1">SUMIF(INDIRECT(ADDRESS(3,9+ROWS(CUT_LIST)+2,,,"Sensis Vectors ALL")):INDIRECT(ADDRESS(3+ROWS(CORR_MATRIX)-1,9+ROWS(CUT_LIST)+2,,,"Sensis Vectors ALL")),"YC"&amp;$H167&amp;N$1,INDIRECT(ADDRESS(3,$I167,,,"Sensis Vectors ALL")):INDIRECT(ADDRESS(3+ROWS(CORR_MATRIX)-1,$I167,,,"Sensis Vectors ALL")))</f>
        <v>0</v>
      </c>
      <c r="O167" s="256">
        <f ca="1">SUMIF(INDIRECT(ADDRESS(3,9+ROWS(CUT_LIST)+2,,,"Sensis Vectors ALL")):INDIRECT(ADDRESS(3+ROWS(CORR_MATRIX)-1,9+ROWS(CUT_LIST)+2,,,"Sensis Vectors ALL")),"YC"&amp;$H167&amp;O$1,INDIRECT(ADDRESS(3,$I167,,,"Sensis Vectors ALL")):INDIRECT(ADDRESS(3+ROWS(CORR_MATRIX)-1,$I167,,,"Sensis Vectors ALL")))</f>
        <v>0</v>
      </c>
      <c r="P167" s="256">
        <f ca="1">SUMIF(INDIRECT(ADDRESS(3,9+ROWS(CUT_LIST)+2,,,"Sensis Vectors ALL")):INDIRECT(ADDRESS(3+ROWS(CORR_MATRIX)-1,9+ROWS(CUT_LIST)+2,,,"Sensis Vectors ALL")),"YC"&amp;$H167&amp;P$1,INDIRECT(ADDRESS(3,$I167,,,"Sensis Vectors ALL")):INDIRECT(ADDRESS(3+ROWS(CORR_MATRIX)-1,$I167,,,"Sensis Vectors ALL")))</f>
        <v>0</v>
      </c>
      <c r="Q167" s="256">
        <f ca="1">SUMIF(INDIRECT(ADDRESS(3,9+ROWS(CUT_LIST)+2,,,"Sensis Vectors ALL")):INDIRECT(ADDRESS(3+ROWS(CORR_MATRIX)-1,9+ROWS(CUT_LIST)+2,,,"Sensis Vectors ALL")),"YC"&amp;$H167&amp;Q$1,INDIRECT(ADDRESS(3,$I167,,,"Sensis Vectors ALL")):INDIRECT(ADDRESS(3+ROWS(CORR_MATRIX)-1,$I167,,,"Sensis Vectors ALL")))</f>
        <v>0</v>
      </c>
      <c r="R167" s="256">
        <f ca="1">SUMIF(INDIRECT(ADDRESS(3,9+ROWS(CUT_LIST)+2,,,"Sensis Vectors ALL")):INDIRECT(ADDRESS(3+ROWS(CORR_MATRIX)-1,9+ROWS(CUT_LIST)+2,,,"Sensis Vectors ALL")),"YC"&amp;$H167&amp;R$1,INDIRECT(ADDRESS(3,$I167,,,"Sensis Vectors ALL")):INDIRECT(ADDRESS(3+ROWS(CORR_MATRIX)-1,$I167,,,"Sensis Vectors ALL")))</f>
        <v>0</v>
      </c>
      <c r="S167" s="256">
        <f ca="1">SUMIF(INDIRECT(ADDRESS(3,9+ROWS(CUT_LIST)+2,,,"Sensis Vectors ALL")):INDIRECT(ADDRESS(3+ROWS(CORR_MATRIX)-1,9+ROWS(CUT_LIST)+2,,,"Sensis Vectors ALL")),"YC"&amp;$H167&amp;S$1,INDIRECT(ADDRESS(3,$I167,,,"Sensis Vectors ALL")):INDIRECT(ADDRESS(3+ROWS(CORR_MATRIX)-1,$I167,,,"Sensis Vectors ALL")))</f>
        <v>0</v>
      </c>
      <c r="T167" s="256">
        <f ca="1">SUMIF(INDIRECT(ADDRESS(3,9+ROWS(CUT_LIST)+2,,,"Sensis Vectors ALL")):INDIRECT(ADDRESS(3+ROWS(CORR_MATRIX)-1,9+ROWS(CUT_LIST)+2,,,"Sensis Vectors ALL")),"YC"&amp;$H167&amp;T$1,INDIRECT(ADDRESS(3,$I167,,,"Sensis Vectors ALL")):INDIRECT(ADDRESS(3+ROWS(CORR_MATRIX)-1,$I167,,,"Sensis Vectors ALL")))</f>
        <v>0</v>
      </c>
      <c r="U167" s="256">
        <f ca="1">SUMIF(INDIRECT(ADDRESS(3,9+ROWS(CUT_LIST)+2,,,"Sensis Vectors ALL")):INDIRECT(ADDRESS(3+ROWS(CORR_MATRIX)-1,9+ROWS(CUT_LIST)+2,,,"Sensis Vectors ALL")),"YC"&amp;$H167&amp;U$1,INDIRECT(ADDRESS(3,$I167,,,"Sensis Vectors ALL")):INDIRECT(ADDRESS(3+ROWS(CORR_MATRIX)-1,$I167,,,"Sensis Vectors ALL")))</f>
        <v>0</v>
      </c>
      <c r="V167" s="256">
        <f ca="1">SUMIF(INDIRECT(ADDRESS(3,9+ROWS(CUT_LIST)+2,,,"Sensis Vectors ALL")):INDIRECT(ADDRESS(3+ROWS(CORR_MATRIX)-1,9+ROWS(CUT_LIST)+2,,,"Sensis Vectors ALL")),"YC"&amp;$H167&amp;V$1,INDIRECT(ADDRESS(3,$I167,,,"Sensis Vectors ALL")):INDIRECT(ADDRESS(3+ROWS(CORR_MATRIX)-1,$I167,,,"Sensis Vectors ALL")))</f>
        <v>0</v>
      </c>
    </row>
    <row r="168" spans="1:22" x14ac:dyDescent="0.2">
      <c r="A168" s="63">
        <v>67</v>
      </c>
      <c r="B168" s="63"/>
      <c r="C168" s="63"/>
      <c r="D168" s="63" t="s">
        <v>298</v>
      </c>
      <c r="E168" s="63"/>
      <c r="F168" s="63"/>
      <c r="G168" s="63"/>
      <c r="H168" s="63" t="s">
        <v>31</v>
      </c>
      <c r="I168" s="63">
        <f t="shared" si="6"/>
        <v>77</v>
      </c>
      <c r="J168" s="63" t="str">
        <f t="shared" si="7"/>
        <v>67JPY</v>
      </c>
      <c r="K168" s="256">
        <f ca="1">SUMIF(INDIRECT(ADDRESS(3,9+ROWS(CUT_LIST)+2,,,"Sensis Vectors ALL")):INDIRECT(ADDRESS(3+ROWS(CORR_MATRIX)-1,9+ROWS(CUT_LIST)+2,,,"Sensis Vectors ALL")),"YC"&amp;$H168&amp;K$1,INDIRECT(ADDRESS(3,$I168,,,"Sensis Vectors ALL")):INDIRECT(ADDRESS(3+ROWS(CORR_MATRIX)-1,$I168,,,"Sensis Vectors ALL")))</f>
        <v>0</v>
      </c>
      <c r="L168" s="256">
        <f ca="1">SUMIF(INDIRECT(ADDRESS(3,9+ROWS(CUT_LIST)+2,,,"Sensis Vectors ALL")):INDIRECT(ADDRESS(3+ROWS(CORR_MATRIX)-1,9+ROWS(CUT_LIST)+2,,,"Sensis Vectors ALL")),"YC"&amp;$H168&amp;L$1,INDIRECT(ADDRESS(3,$I168,,,"Sensis Vectors ALL")):INDIRECT(ADDRESS(3+ROWS(CORR_MATRIX)-1,$I168,,,"Sensis Vectors ALL")))</f>
        <v>0</v>
      </c>
      <c r="M168" s="256">
        <f ca="1">SUMIF(INDIRECT(ADDRESS(3,9+ROWS(CUT_LIST)+2,,,"Sensis Vectors ALL")):INDIRECT(ADDRESS(3+ROWS(CORR_MATRIX)-1,9+ROWS(CUT_LIST)+2,,,"Sensis Vectors ALL")),"YC"&amp;$H168&amp;M$1,INDIRECT(ADDRESS(3,$I168,,,"Sensis Vectors ALL")):INDIRECT(ADDRESS(3+ROWS(CORR_MATRIX)-1,$I168,,,"Sensis Vectors ALL")))</f>
        <v>0</v>
      </c>
      <c r="N168" s="256">
        <f ca="1">SUMIF(INDIRECT(ADDRESS(3,9+ROWS(CUT_LIST)+2,,,"Sensis Vectors ALL")):INDIRECT(ADDRESS(3+ROWS(CORR_MATRIX)-1,9+ROWS(CUT_LIST)+2,,,"Sensis Vectors ALL")),"YC"&amp;$H168&amp;N$1,INDIRECT(ADDRESS(3,$I168,,,"Sensis Vectors ALL")):INDIRECT(ADDRESS(3+ROWS(CORR_MATRIX)-1,$I168,,,"Sensis Vectors ALL")))</f>
        <v>0</v>
      </c>
      <c r="O168" s="256">
        <f ca="1">SUMIF(INDIRECT(ADDRESS(3,9+ROWS(CUT_LIST)+2,,,"Sensis Vectors ALL")):INDIRECT(ADDRESS(3+ROWS(CORR_MATRIX)-1,9+ROWS(CUT_LIST)+2,,,"Sensis Vectors ALL")),"YC"&amp;$H168&amp;O$1,INDIRECT(ADDRESS(3,$I168,,,"Sensis Vectors ALL")):INDIRECT(ADDRESS(3+ROWS(CORR_MATRIX)-1,$I168,,,"Sensis Vectors ALL")))</f>
        <v>0</v>
      </c>
      <c r="P168" s="256">
        <f ca="1">SUMIF(INDIRECT(ADDRESS(3,9+ROWS(CUT_LIST)+2,,,"Sensis Vectors ALL")):INDIRECT(ADDRESS(3+ROWS(CORR_MATRIX)-1,9+ROWS(CUT_LIST)+2,,,"Sensis Vectors ALL")),"YC"&amp;$H168&amp;P$1,INDIRECT(ADDRESS(3,$I168,,,"Sensis Vectors ALL")):INDIRECT(ADDRESS(3+ROWS(CORR_MATRIX)-1,$I168,,,"Sensis Vectors ALL")))</f>
        <v>0</v>
      </c>
      <c r="Q168" s="256">
        <f ca="1">SUMIF(INDIRECT(ADDRESS(3,9+ROWS(CUT_LIST)+2,,,"Sensis Vectors ALL")):INDIRECT(ADDRESS(3+ROWS(CORR_MATRIX)-1,9+ROWS(CUT_LIST)+2,,,"Sensis Vectors ALL")),"YC"&amp;$H168&amp;Q$1,INDIRECT(ADDRESS(3,$I168,,,"Sensis Vectors ALL")):INDIRECT(ADDRESS(3+ROWS(CORR_MATRIX)-1,$I168,,,"Sensis Vectors ALL")))</f>
        <v>0</v>
      </c>
      <c r="R168" s="256">
        <f ca="1">SUMIF(INDIRECT(ADDRESS(3,9+ROWS(CUT_LIST)+2,,,"Sensis Vectors ALL")):INDIRECT(ADDRESS(3+ROWS(CORR_MATRIX)-1,9+ROWS(CUT_LIST)+2,,,"Sensis Vectors ALL")),"YC"&amp;$H168&amp;R$1,INDIRECT(ADDRESS(3,$I168,,,"Sensis Vectors ALL")):INDIRECT(ADDRESS(3+ROWS(CORR_MATRIX)-1,$I168,,,"Sensis Vectors ALL")))</f>
        <v>0</v>
      </c>
      <c r="S168" s="256">
        <f ca="1">SUMIF(INDIRECT(ADDRESS(3,9+ROWS(CUT_LIST)+2,,,"Sensis Vectors ALL")):INDIRECT(ADDRESS(3+ROWS(CORR_MATRIX)-1,9+ROWS(CUT_LIST)+2,,,"Sensis Vectors ALL")),"YC"&amp;$H168&amp;S$1,INDIRECT(ADDRESS(3,$I168,,,"Sensis Vectors ALL")):INDIRECT(ADDRESS(3+ROWS(CORR_MATRIX)-1,$I168,,,"Sensis Vectors ALL")))</f>
        <v>0</v>
      </c>
      <c r="T168" s="256">
        <f ca="1">SUMIF(INDIRECT(ADDRESS(3,9+ROWS(CUT_LIST)+2,,,"Sensis Vectors ALL")):INDIRECT(ADDRESS(3+ROWS(CORR_MATRIX)-1,9+ROWS(CUT_LIST)+2,,,"Sensis Vectors ALL")),"YC"&amp;$H168&amp;T$1,INDIRECT(ADDRESS(3,$I168,,,"Sensis Vectors ALL")):INDIRECT(ADDRESS(3+ROWS(CORR_MATRIX)-1,$I168,,,"Sensis Vectors ALL")))</f>
        <v>0</v>
      </c>
      <c r="U168" s="256">
        <f ca="1">SUMIF(INDIRECT(ADDRESS(3,9+ROWS(CUT_LIST)+2,,,"Sensis Vectors ALL")):INDIRECT(ADDRESS(3+ROWS(CORR_MATRIX)-1,9+ROWS(CUT_LIST)+2,,,"Sensis Vectors ALL")),"YC"&amp;$H168&amp;U$1,INDIRECT(ADDRESS(3,$I168,,,"Sensis Vectors ALL")):INDIRECT(ADDRESS(3+ROWS(CORR_MATRIX)-1,$I168,,,"Sensis Vectors ALL")))</f>
        <v>0</v>
      </c>
      <c r="V168" s="256">
        <f ca="1">SUMIF(INDIRECT(ADDRESS(3,9+ROWS(CUT_LIST)+2,,,"Sensis Vectors ALL")):INDIRECT(ADDRESS(3+ROWS(CORR_MATRIX)-1,9+ROWS(CUT_LIST)+2,,,"Sensis Vectors ALL")),"YC"&amp;$H168&amp;V$1,INDIRECT(ADDRESS(3,$I168,,,"Sensis Vectors ALL")):INDIRECT(ADDRESS(3+ROWS(CORR_MATRIX)-1,$I168,,,"Sensis Vectors ALL")))</f>
        <v>0</v>
      </c>
    </row>
    <row r="169" spans="1:22" x14ac:dyDescent="0.2">
      <c r="A169" s="63">
        <v>67</v>
      </c>
      <c r="B169" s="63"/>
      <c r="C169" s="63"/>
      <c r="D169" s="63" t="s">
        <v>298</v>
      </c>
      <c r="E169" s="63"/>
      <c r="F169" s="63"/>
      <c r="G169" s="63"/>
      <c r="H169" s="63" t="s">
        <v>16</v>
      </c>
      <c r="I169" s="63">
        <f t="shared" si="6"/>
        <v>77</v>
      </c>
      <c r="J169" s="63" t="str">
        <f t="shared" si="7"/>
        <v>67USD</v>
      </c>
      <c r="K169" s="256">
        <f ca="1">SUMIF(INDIRECT(ADDRESS(3,9+ROWS(CUT_LIST)+2,,,"Sensis Vectors ALL")):INDIRECT(ADDRESS(3+ROWS(CORR_MATRIX)-1,9+ROWS(CUT_LIST)+2,,,"Sensis Vectors ALL")),"YC"&amp;$H169&amp;K$1,INDIRECT(ADDRESS(3,$I169,,,"Sensis Vectors ALL")):INDIRECT(ADDRESS(3+ROWS(CORR_MATRIX)-1,$I169,,,"Sensis Vectors ALL")))</f>
        <v>-270.22000000000003</v>
      </c>
      <c r="L169" s="256">
        <f ca="1">SUMIF(INDIRECT(ADDRESS(3,9+ROWS(CUT_LIST)+2,,,"Sensis Vectors ALL")):INDIRECT(ADDRESS(3+ROWS(CORR_MATRIX)-1,9+ROWS(CUT_LIST)+2,,,"Sensis Vectors ALL")),"YC"&amp;$H169&amp;L$1,INDIRECT(ADDRESS(3,$I169,,,"Sensis Vectors ALL")):INDIRECT(ADDRESS(3+ROWS(CORR_MATRIX)-1,$I169,,,"Sensis Vectors ALL")))</f>
        <v>-494.66</v>
      </c>
      <c r="M169" s="256">
        <f ca="1">SUMIF(INDIRECT(ADDRESS(3,9+ROWS(CUT_LIST)+2,,,"Sensis Vectors ALL")):INDIRECT(ADDRESS(3+ROWS(CORR_MATRIX)-1,9+ROWS(CUT_LIST)+2,,,"Sensis Vectors ALL")),"YC"&amp;$H169&amp;M$1,INDIRECT(ADDRESS(3,$I169,,,"Sensis Vectors ALL")):INDIRECT(ADDRESS(3+ROWS(CORR_MATRIX)-1,$I169,,,"Sensis Vectors ALL")))</f>
        <v>-1053.5</v>
      </c>
      <c r="N169" s="256">
        <f ca="1">SUMIF(INDIRECT(ADDRESS(3,9+ROWS(CUT_LIST)+2,,,"Sensis Vectors ALL")):INDIRECT(ADDRESS(3+ROWS(CORR_MATRIX)-1,9+ROWS(CUT_LIST)+2,,,"Sensis Vectors ALL")),"YC"&amp;$H169&amp;N$1,INDIRECT(ADDRESS(3,$I169,,,"Sensis Vectors ALL")):INDIRECT(ADDRESS(3+ROWS(CORR_MATRIX)-1,$I169,,,"Sensis Vectors ALL")))</f>
        <v>39.049999999999997</v>
      </c>
      <c r="O169" s="256">
        <f ca="1">SUMIF(INDIRECT(ADDRESS(3,9+ROWS(CUT_LIST)+2,,,"Sensis Vectors ALL")):INDIRECT(ADDRESS(3+ROWS(CORR_MATRIX)-1,9+ROWS(CUT_LIST)+2,,,"Sensis Vectors ALL")),"YC"&amp;$H169&amp;O$1,INDIRECT(ADDRESS(3,$I169,,,"Sensis Vectors ALL")):INDIRECT(ADDRESS(3+ROWS(CORR_MATRIX)-1,$I169,,,"Sensis Vectors ALL")))</f>
        <v>68.23</v>
      </c>
      <c r="P169" s="256">
        <f ca="1">SUMIF(INDIRECT(ADDRESS(3,9+ROWS(CUT_LIST)+2,,,"Sensis Vectors ALL")):INDIRECT(ADDRESS(3+ROWS(CORR_MATRIX)-1,9+ROWS(CUT_LIST)+2,,,"Sensis Vectors ALL")),"YC"&amp;$H169&amp;P$1,INDIRECT(ADDRESS(3,$I169,,,"Sensis Vectors ALL")):INDIRECT(ADDRESS(3+ROWS(CORR_MATRIX)-1,$I169,,,"Sensis Vectors ALL")))</f>
        <v>152.16999999999999</v>
      </c>
      <c r="Q169" s="256">
        <f ca="1">SUMIF(INDIRECT(ADDRESS(3,9+ROWS(CUT_LIST)+2,,,"Sensis Vectors ALL")):INDIRECT(ADDRESS(3+ROWS(CORR_MATRIX)-1,9+ROWS(CUT_LIST)+2,,,"Sensis Vectors ALL")),"YC"&amp;$H169&amp;Q$1,INDIRECT(ADDRESS(3,$I169,,,"Sensis Vectors ALL")):INDIRECT(ADDRESS(3+ROWS(CORR_MATRIX)-1,$I169,,,"Sensis Vectors ALL")))</f>
        <v>200.2</v>
      </c>
      <c r="R169" s="256">
        <f ca="1">SUMIF(INDIRECT(ADDRESS(3,9+ROWS(CUT_LIST)+2,,,"Sensis Vectors ALL")):INDIRECT(ADDRESS(3+ROWS(CORR_MATRIX)-1,9+ROWS(CUT_LIST)+2,,,"Sensis Vectors ALL")),"YC"&amp;$H169&amp;R$1,INDIRECT(ADDRESS(3,$I169,,,"Sensis Vectors ALL")):INDIRECT(ADDRESS(3+ROWS(CORR_MATRIX)-1,$I169,,,"Sensis Vectors ALL")))</f>
        <v>244.94</v>
      </c>
      <c r="S169" s="256">
        <f ca="1">SUMIF(INDIRECT(ADDRESS(3,9+ROWS(CUT_LIST)+2,,,"Sensis Vectors ALL")):INDIRECT(ADDRESS(3+ROWS(CORR_MATRIX)-1,9+ROWS(CUT_LIST)+2,,,"Sensis Vectors ALL")),"YC"&amp;$H169&amp;S$1,INDIRECT(ADDRESS(3,$I169,,,"Sensis Vectors ALL")):INDIRECT(ADDRESS(3+ROWS(CORR_MATRIX)-1,$I169,,,"Sensis Vectors ALL")))</f>
        <v>111.92</v>
      </c>
      <c r="T169" s="256">
        <f ca="1">SUMIF(INDIRECT(ADDRESS(3,9+ROWS(CUT_LIST)+2,,,"Sensis Vectors ALL")):INDIRECT(ADDRESS(3+ROWS(CORR_MATRIX)-1,9+ROWS(CUT_LIST)+2,,,"Sensis Vectors ALL")),"YC"&amp;$H169&amp;T$1,INDIRECT(ADDRESS(3,$I169,,,"Sensis Vectors ALL")):INDIRECT(ADDRESS(3+ROWS(CORR_MATRIX)-1,$I169,,,"Sensis Vectors ALL")))</f>
        <v>0</v>
      </c>
      <c r="U169" s="256">
        <f ca="1">SUMIF(INDIRECT(ADDRESS(3,9+ROWS(CUT_LIST)+2,,,"Sensis Vectors ALL")):INDIRECT(ADDRESS(3+ROWS(CORR_MATRIX)-1,9+ROWS(CUT_LIST)+2,,,"Sensis Vectors ALL")),"YC"&amp;$H169&amp;U$1,INDIRECT(ADDRESS(3,$I169,,,"Sensis Vectors ALL")):INDIRECT(ADDRESS(3+ROWS(CORR_MATRIX)-1,$I169,,,"Sensis Vectors ALL")))</f>
        <v>0</v>
      </c>
      <c r="V169" s="256">
        <f ca="1">SUMIF(INDIRECT(ADDRESS(3,9+ROWS(CUT_LIST)+2,,,"Sensis Vectors ALL")):INDIRECT(ADDRESS(3+ROWS(CORR_MATRIX)-1,9+ROWS(CUT_LIST)+2,,,"Sensis Vectors ALL")),"YC"&amp;$H169&amp;V$1,INDIRECT(ADDRESS(3,$I169,,,"Sensis Vectors ALL")):INDIRECT(ADDRESS(3+ROWS(CORR_MATRIX)-1,$I169,,,"Sensis Vectors ALL")))</f>
        <v>0</v>
      </c>
    </row>
    <row r="170" spans="1:22" x14ac:dyDescent="0.2">
      <c r="A170" s="31">
        <v>70</v>
      </c>
      <c r="B170" s="62">
        <v>5</v>
      </c>
      <c r="C170" s="66" t="s">
        <v>340</v>
      </c>
      <c r="D170" s="66" t="s">
        <v>299</v>
      </c>
      <c r="E170" s="66" t="s">
        <v>173</v>
      </c>
      <c r="F170" s="66" t="s">
        <v>179</v>
      </c>
      <c r="G170" s="66">
        <v>628</v>
      </c>
      <c r="H170" s="73" t="s">
        <v>24</v>
      </c>
      <c r="I170">
        <f t="shared" si="6"/>
        <v>80</v>
      </c>
      <c r="J170" t="str">
        <f t="shared" si="7"/>
        <v>70ALL</v>
      </c>
      <c r="K170" s="257">
        <f ca="1">SUMIF(INDIRECT(ADDRESS(3,9+ROWS(CUT_LIST)+1,,,"Sensis Vectors ALL")):INDIRECT(ADDRESS(3+ROWS(CORR_MATRIX)-1,9+ROWS(CUT_LIST)+1,,,"Sensis Vectors ALL")),"YC"&amp;K$1,INDIRECT(ADDRESS(3,$I170,,,"Sensis Vectors ALL")):INDIRECT(ADDRESS(3+ROWS(CORR_MATRIX)-1,$I170,,,"Sensis Vectors ALL")))</f>
        <v>-3020.02</v>
      </c>
      <c r="L170" s="257">
        <f ca="1">SUMIF(INDIRECT(ADDRESS(3,9+ROWS(CUT_LIST)+1,,,"Sensis Vectors ALL")):INDIRECT(ADDRESS(3+ROWS(CORR_MATRIX)-1,9+ROWS(CUT_LIST)+1,,,"Sensis Vectors ALL")),"YC"&amp;L$1,INDIRECT(ADDRESS(3,$I170,,,"Sensis Vectors ALL")):INDIRECT(ADDRESS(3+ROWS(CORR_MATRIX)-1,$I170,,,"Sensis Vectors ALL")))</f>
        <v>-1428.65</v>
      </c>
      <c r="M170" s="257">
        <f ca="1">SUMIF(INDIRECT(ADDRESS(3,9+ROWS(CUT_LIST)+1,,,"Sensis Vectors ALL")):INDIRECT(ADDRESS(3+ROWS(CORR_MATRIX)-1,9+ROWS(CUT_LIST)+1,,,"Sensis Vectors ALL")),"YC"&amp;M$1,INDIRECT(ADDRESS(3,$I170,,,"Sensis Vectors ALL")):INDIRECT(ADDRESS(3+ROWS(CORR_MATRIX)-1,$I170,,,"Sensis Vectors ALL")))</f>
        <v>1.1399999999999999</v>
      </c>
      <c r="N170" s="257">
        <f ca="1">SUMIF(INDIRECT(ADDRESS(3,9+ROWS(CUT_LIST)+1,,,"Sensis Vectors ALL")):INDIRECT(ADDRESS(3+ROWS(CORR_MATRIX)-1,9+ROWS(CUT_LIST)+1,,,"Sensis Vectors ALL")),"YC"&amp;N$1,INDIRECT(ADDRESS(3,$I170,,,"Sensis Vectors ALL")):INDIRECT(ADDRESS(3+ROWS(CORR_MATRIX)-1,$I170,,,"Sensis Vectors ALL")))</f>
        <v>-17.72</v>
      </c>
      <c r="O170" s="257">
        <f ca="1">SUMIF(INDIRECT(ADDRESS(3,9+ROWS(CUT_LIST)+1,,,"Sensis Vectors ALL")):INDIRECT(ADDRESS(3+ROWS(CORR_MATRIX)-1,9+ROWS(CUT_LIST)+1,,,"Sensis Vectors ALL")),"YC"&amp;O$1,INDIRECT(ADDRESS(3,$I170,,,"Sensis Vectors ALL")):INDIRECT(ADDRESS(3+ROWS(CORR_MATRIX)-1,$I170,,,"Sensis Vectors ALL")))</f>
        <v>-29.84</v>
      </c>
      <c r="P170" s="257">
        <f ca="1">SUMIF(INDIRECT(ADDRESS(3,9+ROWS(CUT_LIST)+1,,,"Sensis Vectors ALL")):INDIRECT(ADDRESS(3+ROWS(CORR_MATRIX)-1,9+ROWS(CUT_LIST)+1,,,"Sensis Vectors ALL")),"YC"&amp;P$1,INDIRECT(ADDRESS(3,$I170,,,"Sensis Vectors ALL")):INDIRECT(ADDRESS(3+ROWS(CORR_MATRIX)-1,$I170,,,"Sensis Vectors ALL")))</f>
        <v>-74.28</v>
      </c>
      <c r="Q170" s="257">
        <f ca="1">SUMIF(INDIRECT(ADDRESS(3,9+ROWS(CUT_LIST)+1,,,"Sensis Vectors ALL")):INDIRECT(ADDRESS(3+ROWS(CORR_MATRIX)-1,9+ROWS(CUT_LIST)+1,,,"Sensis Vectors ALL")),"YC"&amp;Q$1,INDIRECT(ADDRESS(3,$I170,,,"Sensis Vectors ALL")):INDIRECT(ADDRESS(3+ROWS(CORR_MATRIX)-1,$I170,,,"Sensis Vectors ALL")))</f>
        <v>-174.03</v>
      </c>
      <c r="R170" s="257">
        <f ca="1">SUMIF(INDIRECT(ADDRESS(3,9+ROWS(CUT_LIST)+1,,,"Sensis Vectors ALL")):INDIRECT(ADDRESS(3+ROWS(CORR_MATRIX)-1,9+ROWS(CUT_LIST)+1,,,"Sensis Vectors ALL")),"YC"&amp;R$1,INDIRECT(ADDRESS(3,$I170,,,"Sensis Vectors ALL")):INDIRECT(ADDRESS(3+ROWS(CORR_MATRIX)-1,$I170,,,"Sensis Vectors ALL")))</f>
        <v>-199.13</v>
      </c>
      <c r="S170" s="257">
        <f ca="1">SUMIF(INDIRECT(ADDRESS(3,9+ROWS(CUT_LIST)+1,,,"Sensis Vectors ALL")):INDIRECT(ADDRESS(3+ROWS(CORR_MATRIX)-1,9+ROWS(CUT_LIST)+1,,,"Sensis Vectors ALL")),"YC"&amp;S$1,INDIRECT(ADDRESS(3,$I170,,,"Sensis Vectors ALL")):INDIRECT(ADDRESS(3+ROWS(CORR_MATRIX)-1,$I170,,,"Sensis Vectors ALL")))</f>
        <v>-155.57</v>
      </c>
      <c r="T170" s="257">
        <f ca="1">SUMIF(INDIRECT(ADDRESS(3,9+ROWS(CUT_LIST)+1,,,"Sensis Vectors ALL")):INDIRECT(ADDRESS(3+ROWS(CORR_MATRIX)-1,9+ROWS(CUT_LIST)+1,,,"Sensis Vectors ALL")),"YC"&amp;T$1,INDIRECT(ADDRESS(3,$I170,,,"Sensis Vectors ALL")):INDIRECT(ADDRESS(3+ROWS(CORR_MATRIX)-1,$I170,,,"Sensis Vectors ALL")))</f>
        <v>-3.58</v>
      </c>
      <c r="U170" s="257">
        <f ca="1">SUMIF(INDIRECT(ADDRESS(3,9+ROWS(CUT_LIST)+1,,,"Sensis Vectors ALL")):INDIRECT(ADDRESS(3+ROWS(CORR_MATRIX)-1,9+ROWS(CUT_LIST)+1,,,"Sensis Vectors ALL")),"YC"&amp;U$1,INDIRECT(ADDRESS(3,$I170,,,"Sensis Vectors ALL")):INDIRECT(ADDRESS(3+ROWS(CORR_MATRIX)-1,$I170,,,"Sensis Vectors ALL")))</f>
        <v>0</v>
      </c>
      <c r="V170" s="257">
        <f ca="1">SUMIF(INDIRECT(ADDRESS(3,9+ROWS(CUT_LIST)+1,,,"Sensis Vectors ALL")):INDIRECT(ADDRESS(3+ROWS(CORR_MATRIX)-1,9+ROWS(CUT_LIST)+1,,,"Sensis Vectors ALL")),"YC"&amp;V$1,INDIRECT(ADDRESS(3,$I170,,,"Sensis Vectors ALL")):INDIRECT(ADDRESS(3+ROWS(CORR_MATRIX)-1,$I170,,,"Sensis Vectors ALL")))</f>
        <v>0</v>
      </c>
    </row>
    <row r="171" spans="1:22" x14ac:dyDescent="0.2">
      <c r="A171" s="63">
        <v>70</v>
      </c>
      <c r="B171" s="63"/>
      <c r="C171" s="63"/>
      <c r="D171" s="63" t="s">
        <v>299</v>
      </c>
      <c r="E171" s="63"/>
      <c r="F171" s="63"/>
      <c r="G171" s="63"/>
      <c r="H171" s="63" t="s">
        <v>32</v>
      </c>
      <c r="I171" s="63">
        <f t="shared" si="6"/>
        <v>80</v>
      </c>
      <c r="J171" s="63" t="str">
        <f t="shared" si="7"/>
        <v>70AUD</v>
      </c>
      <c r="K171" s="256">
        <f ca="1">SUMIF(INDIRECT(ADDRESS(3,9+ROWS(CUT_LIST)+2,,,"Sensis Vectors ALL")):INDIRECT(ADDRESS(3+ROWS(CORR_MATRIX)-1,9+ROWS(CUT_LIST)+2,,,"Sensis Vectors ALL")),"YC"&amp;$H171&amp;K$1,INDIRECT(ADDRESS(3,$I171,,,"Sensis Vectors ALL")):INDIRECT(ADDRESS(3+ROWS(CORR_MATRIX)-1,$I171,,,"Sensis Vectors ALL")))</f>
        <v>0</v>
      </c>
      <c r="L171" s="256">
        <f ca="1">SUMIF(INDIRECT(ADDRESS(3,9+ROWS(CUT_LIST)+2,,,"Sensis Vectors ALL")):INDIRECT(ADDRESS(3+ROWS(CORR_MATRIX)-1,9+ROWS(CUT_LIST)+2,,,"Sensis Vectors ALL")),"YC"&amp;$H171&amp;L$1,INDIRECT(ADDRESS(3,$I171,,,"Sensis Vectors ALL")):INDIRECT(ADDRESS(3+ROWS(CORR_MATRIX)-1,$I171,,,"Sensis Vectors ALL")))</f>
        <v>0</v>
      </c>
      <c r="M171" s="256">
        <f ca="1">SUMIF(INDIRECT(ADDRESS(3,9+ROWS(CUT_LIST)+2,,,"Sensis Vectors ALL")):INDIRECT(ADDRESS(3+ROWS(CORR_MATRIX)-1,9+ROWS(CUT_LIST)+2,,,"Sensis Vectors ALL")),"YC"&amp;$H171&amp;M$1,INDIRECT(ADDRESS(3,$I171,,,"Sensis Vectors ALL")):INDIRECT(ADDRESS(3+ROWS(CORR_MATRIX)-1,$I171,,,"Sensis Vectors ALL")))</f>
        <v>0</v>
      </c>
      <c r="N171" s="256">
        <f ca="1">SUMIF(INDIRECT(ADDRESS(3,9+ROWS(CUT_LIST)+2,,,"Sensis Vectors ALL")):INDIRECT(ADDRESS(3+ROWS(CORR_MATRIX)-1,9+ROWS(CUT_LIST)+2,,,"Sensis Vectors ALL")),"YC"&amp;$H171&amp;N$1,INDIRECT(ADDRESS(3,$I171,,,"Sensis Vectors ALL")):INDIRECT(ADDRESS(3+ROWS(CORR_MATRIX)-1,$I171,,,"Sensis Vectors ALL")))</f>
        <v>0</v>
      </c>
      <c r="O171" s="256">
        <f ca="1">SUMIF(INDIRECT(ADDRESS(3,9+ROWS(CUT_LIST)+2,,,"Sensis Vectors ALL")):INDIRECT(ADDRESS(3+ROWS(CORR_MATRIX)-1,9+ROWS(CUT_LIST)+2,,,"Sensis Vectors ALL")),"YC"&amp;$H171&amp;O$1,INDIRECT(ADDRESS(3,$I171,,,"Sensis Vectors ALL")):INDIRECT(ADDRESS(3+ROWS(CORR_MATRIX)-1,$I171,,,"Sensis Vectors ALL")))</f>
        <v>0</v>
      </c>
      <c r="P171" s="256">
        <f ca="1">SUMIF(INDIRECT(ADDRESS(3,9+ROWS(CUT_LIST)+2,,,"Sensis Vectors ALL")):INDIRECT(ADDRESS(3+ROWS(CORR_MATRIX)-1,9+ROWS(CUT_LIST)+2,,,"Sensis Vectors ALL")),"YC"&amp;$H171&amp;P$1,INDIRECT(ADDRESS(3,$I171,,,"Sensis Vectors ALL")):INDIRECT(ADDRESS(3+ROWS(CORR_MATRIX)-1,$I171,,,"Sensis Vectors ALL")))</f>
        <v>0</v>
      </c>
      <c r="Q171" s="256">
        <f ca="1">SUMIF(INDIRECT(ADDRESS(3,9+ROWS(CUT_LIST)+2,,,"Sensis Vectors ALL")):INDIRECT(ADDRESS(3+ROWS(CORR_MATRIX)-1,9+ROWS(CUT_LIST)+2,,,"Sensis Vectors ALL")),"YC"&amp;$H171&amp;Q$1,INDIRECT(ADDRESS(3,$I171,,,"Sensis Vectors ALL")):INDIRECT(ADDRESS(3+ROWS(CORR_MATRIX)-1,$I171,,,"Sensis Vectors ALL")))</f>
        <v>0</v>
      </c>
      <c r="R171" s="256">
        <f ca="1">SUMIF(INDIRECT(ADDRESS(3,9+ROWS(CUT_LIST)+2,,,"Sensis Vectors ALL")):INDIRECT(ADDRESS(3+ROWS(CORR_MATRIX)-1,9+ROWS(CUT_LIST)+2,,,"Sensis Vectors ALL")),"YC"&amp;$H171&amp;R$1,INDIRECT(ADDRESS(3,$I171,,,"Sensis Vectors ALL")):INDIRECT(ADDRESS(3+ROWS(CORR_MATRIX)-1,$I171,,,"Sensis Vectors ALL")))</f>
        <v>0</v>
      </c>
      <c r="S171" s="256">
        <f ca="1">SUMIF(INDIRECT(ADDRESS(3,9+ROWS(CUT_LIST)+2,,,"Sensis Vectors ALL")):INDIRECT(ADDRESS(3+ROWS(CORR_MATRIX)-1,9+ROWS(CUT_LIST)+2,,,"Sensis Vectors ALL")),"YC"&amp;$H171&amp;S$1,INDIRECT(ADDRESS(3,$I171,,,"Sensis Vectors ALL")):INDIRECT(ADDRESS(3+ROWS(CORR_MATRIX)-1,$I171,,,"Sensis Vectors ALL")))</f>
        <v>0</v>
      </c>
      <c r="T171" s="256">
        <f ca="1">SUMIF(INDIRECT(ADDRESS(3,9+ROWS(CUT_LIST)+2,,,"Sensis Vectors ALL")):INDIRECT(ADDRESS(3+ROWS(CORR_MATRIX)-1,9+ROWS(CUT_LIST)+2,,,"Sensis Vectors ALL")),"YC"&amp;$H171&amp;T$1,INDIRECT(ADDRESS(3,$I171,,,"Sensis Vectors ALL")):INDIRECT(ADDRESS(3+ROWS(CORR_MATRIX)-1,$I171,,,"Sensis Vectors ALL")))</f>
        <v>0</v>
      </c>
      <c r="U171" s="256">
        <f ca="1">SUMIF(INDIRECT(ADDRESS(3,9+ROWS(CUT_LIST)+2,,,"Sensis Vectors ALL")):INDIRECT(ADDRESS(3+ROWS(CORR_MATRIX)-1,9+ROWS(CUT_LIST)+2,,,"Sensis Vectors ALL")),"YC"&amp;$H171&amp;U$1,INDIRECT(ADDRESS(3,$I171,,,"Sensis Vectors ALL")):INDIRECT(ADDRESS(3+ROWS(CORR_MATRIX)-1,$I171,,,"Sensis Vectors ALL")))</f>
        <v>0</v>
      </c>
      <c r="V171" s="256">
        <f ca="1">SUMIF(INDIRECT(ADDRESS(3,9+ROWS(CUT_LIST)+2,,,"Sensis Vectors ALL")):INDIRECT(ADDRESS(3+ROWS(CORR_MATRIX)-1,9+ROWS(CUT_LIST)+2,,,"Sensis Vectors ALL")),"YC"&amp;$H171&amp;V$1,INDIRECT(ADDRESS(3,$I171,,,"Sensis Vectors ALL")):INDIRECT(ADDRESS(3+ROWS(CORR_MATRIX)-1,$I171,,,"Sensis Vectors ALL")))</f>
        <v>0</v>
      </c>
    </row>
    <row r="172" spans="1:22" x14ac:dyDescent="0.2">
      <c r="A172" s="63">
        <v>70</v>
      </c>
      <c r="B172" s="63"/>
      <c r="C172" s="63"/>
      <c r="D172" s="63" t="s">
        <v>299</v>
      </c>
      <c r="E172" s="63"/>
      <c r="F172" s="63"/>
      <c r="G172" s="63"/>
      <c r="H172" s="63" t="s">
        <v>9</v>
      </c>
      <c r="I172" s="63">
        <f t="shared" si="6"/>
        <v>80</v>
      </c>
      <c r="J172" s="63" t="str">
        <f t="shared" si="7"/>
        <v>70CAD</v>
      </c>
      <c r="K172" s="256">
        <f ca="1">SUMIF(INDIRECT(ADDRESS(3,9+ROWS(CUT_LIST)+2,,,"Sensis Vectors ALL")):INDIRECT(ADDRESS(3+ROWS(CORR_MATRIX)-1,9+ROWS(CUT_LIST)+2,,,"Sensis Vectors ALL")),"YC"&amp;$H172&amp;K$1,INDIRECT(ADDRESS(3,$I172,,,"Sensis Vectors ALL")):INDIRECT(ADDRESS(3+ROWS(CORR_MATRIX)-1,$I172,,,"Sensis Vectors ALL")))</f>
        <v>-1249.6600000000001</v>
      </c>
      <c r="L172" s="256">
        <f ca="1">SUMIF(INDIRECT(ADDRESS(3,9+ROWS(CUT_LIST)+2,,,"Sensis Vectors ALL")):INDIRECT(ADDRESS(3+ROWS(CORR_MATRIX)-1,9+ROWS(CUT_LIST)+2,,,"Sensis Vectors ALL")),"YC"&amp;$H172&amp;L$1,INDIRECT(ADDRESS(3,$I172,,,"Sensis Vectors ALL")):INDIRECT(ADDRESS(3+ROWS(CORR_MATRIX)-1,$I172,,,"Sensis Vectors ALL")))</f>
        <v>-350.46</v>
      </c>
      <c r="M172" s="256">
        <f ca="1">SUMIF(INDIRECT(ADDRESS(3,9+ROWS(CUT_LIST)+2,,,"Sensis Vectors ALL")):INDIRECT(ADDRESS(3+ROWS(CORR_MATRIX)-1,9+ROWS(CUT_LIST)+2,,,"Sensis Vectors ALL")),"YC"&amp;$H172&amp;M$1,INDIRECT(ADDRESS(3,$I172,,,"Sensis Vectors ALL")):INDIRECT(ADDRESS(3+ROWS(CORR_MATRIX)-1,$I172,,,"Sensis Vectors ALL")))</f>
        <v>0.69</v>
      </c>
      <c r="N172" s="256">
        <f ca="1">SUMIF(INDIRECT(ADDRESS(3,9+ROWS(CUT_LIST)+2,,,"Sensis Vectors ALL")):INDIRECT(ADDRESS(3+ROWS(CORR_MATRIX)-1,9+ROWS(CUT_LIST)+2,,,"Sensis Vectors ALL")),"YC"&amp;$H172&amp;N$1,INDIRECT(ADDRESS(3,$I172,,,"Sensis Vectors ALL")):INDIRECT(ADDRESS(3+ROWS(CORR_MATRIX)-1,$I172,,,"Sensis Vectors ALL")))</f>
        <v>0.69</v>
      </c>
      <c r="O172" s="256">
        <f ca="1">SUMIF(INDIRECT(ADDRESS(3,9+ROWS(CUT_LIST)+2,,,"Sensis Vectors ALL")):INDIRECT(ADDRESS(3+ROWS(CORR_MATRIX)-1,9+ROWS(CUT_LIST)+2,,,"Sensis Vectors ALL")),"YC"&amp;$H172&amp;O$1,INDIRECT(ADDRESS(3,$I172,,,"Sensis Vectors ALL")):INDIRECT(ADDRESS(3+ROWS(CORR_MATRIX)-1,$I172,,,"Sensis Vectors ALL")))</f>
        <v>0.69</v>
      </c>
      <c r="P172" s="256">
        <f ca="1">SUMIF(INDIRECT(ADDRESS(3,9+ROWS(CUT_LIST)+2,,,"Sensis Vectors ALL")):INDIRECT(ADDRESS(3+ROWS(CORR_MATRIX)-1,9+ROWS(CUT_LIST)+2,,,"Sensis Vectors ALL")),"YC"&amp;$H172&amp;P$1,INDIRECT(ADDRESS(3,$I172,,,"Sensis Vectors ALL")):INDIRECT(ADDRESS(3+ROWS(CORR_MATRIX)-1,$I172,,,"Sensis Vectors ALL")))</f>
        <v>5.17</v>
      </c>
      <c r="Q172" s="256">
        <f ca="1">SUMIF(INDIRECT(ADDRESS(3,9+ROWS(CUT_LIST)+2,,,"Sensis Vectors ALL")):INDIRECT(ADDRESS(3+ROWS(CORR_MATRIX)-1,9+ROWS(CUT_LIST)+2,,,"Sensis Vectors ALL")),"YC"&amp;$H172&amp;Q$1,INDIRECT(ADDRESS(3,$I172,,,"Sensis Vectors ALL")):INDIRECT(ADDRESS(3+ROWS(CORR_MATRIX)-1,$I172,,,"Sensis Vectors ALL")))</f>
        <v>-9.3000000000000007</v>
      </c>
      <c r="R172" s="256">
        <f ca="1">SUMIF(INDIRECT(ADDRESS(3,9+ROWS(CUT_LIST)+2,,,"Sensis Vectors ALL")):INDIRECT(ADDRESS(3+ROWS(CORR_MATRIX)-1,9+ROWS(CUT_LIST)+2,,,"Sensis Vectors ALL")),"YC"&amp;$H172&amp;R$1,INDIRECT(ADDRESS(3,$I172,,,"Sensis Vectors ALL")):INDIRECT(ADDRESS(3+ROWS(CORR_MATRIX)-1,$I172,,,"Sensis Vectors ALL")))</f>
        <v>21.12</v>
      </c>
      <c r="S172" s="256">
        <f ca="1">SUMIF(INDIRECT(ADDRESS(3,9+ROWS(CUT_LIST)+2,,,"Sensis Vectors ALL")):INDIRECT(ADDRESS(3+ROWS(CORR_MATRIX)-1,9+ROWS(CUT_LIST)+2,,,"Sensis Vectors ALL")),"YC"&amp;$H172&amp;S$1,INDIRECT(ADDRESS(3,$I172,,,"Sensis Vectors ALL")):INDIRECT(ADDRESS(3+ROWS(CORR_MATRIX)-1,$I172,,,"Sensis Vectors ALL")))</f>
        <v>-11.34</v>
      </c>
      <c r="T172" s="256">
        <f ca="1">SUMIF(INDIRECT(ADDRESS(3,9+ROWS(CUT_LIST)+2,,,"Sensis Vectors ALL")):INDIRECT(ADDRESS(3+ROWS(CORR_MATRIX)-1,9+ROWS(CUT_LIST)+2,,,"Sensis Vectors ALL")),"YC"&amp;$H172&amp;T$1,INDIRECT(ADDRESS(3,$I172,,,"Sensis Vectors ALL")):INDIRECT(ADDRESS(3+ROWS(CORR_MATRIX)-1,$I172,,,"Sensis Vectors ALL")))</f>
        <v>-3.58</v>
      </c>
      <c r="U172" s="256">
        <f ca="1">SUMIF(INDIRECT(ADDRESS(3,9+ROWS(CUT_LIST)+2,,,"Sensis Vectors ALL")):INDIRECT(ADDRESS(3+ROWS(CORR_MATRIX)-1,9+ROWS(CUT_LIST)+2,,,"Sensis Vectors ALL")),"YC"&amp;$H172&amp;U$1,INDIRECT(ADDRESS(3,$I172,,,"Sensis Vectors ALL")):INDIRECT(ADDRESS(3+ROWS(CORR_MATRIX)-1,$I172,,,"Sensis Vectors ALL")))</f>
        <v>0</v>
      </c>
      <c r="V172" s="256">
        <f ca="1">SUMIF(INDIRECT(ADDRESS(3,9+ROWS(CUT_LIST)+2,,,"Sensis Vectors ALL")):INDIRECT(ADDRESS(3+ROWS(CORR_MATRIX)-1,9+ROWS(CUT_LIST)+2,,,"Sensis Vectors ALL")),"YC"&amp;$H172&amp;V$1,INDIRECT(ADDRESS(3,$I172,,,"Sensis Vectors ALL")):INDIRECT(ADDRESS(3+ROWS(CORR_MATRIX)-1,$I172,,,"Sensis Vectors ALL")))</f>
        <v>0</v>
      </c>
    </row>
    <row r="173" spans="1:22" x14ac:dyDescent="0.2">
      <c r="A173" s="63">
        <v>70</v>
      </c>
      <c r="B173" s="63"/>
      <c r="C173" s="63"/>
      <c r="D173" s="63" t="s">
        <v>299</v>
      </c>
      <c r="E173" s="63"/>
      <c r="F173" s="63"/>
      <c r="G173" s="63"/>
      <c r="H173" s="63" t="s">
        <v>18</v>
      </c>
      <c r="I173" s="63">
        <f t="shared" si="6"/>
        <v>80</v>
      </c>
      <c r="J173" s="63" t="str">
        <f t="shared" si="7"/>
        <v>70EUR</v>
      </c>
      <c r="K173" s="256">
        <f ca="1">SUMIF(INDIRECT(ADDRESS(3,9+ROWS(CUT_LIST)+2,,,"Sensis Vectors ALL")):INDIRECT(ADDRESS(3+ROWS(CORR_MATRIX)-1,9+ROWS(CUT_LIST)+2,,,"Sensis Vectors ALL")),"YC"&amp;$H173&amp;K$1,INDIRECT(ADDRESS(3,$I173,,,"Sensis Vectors ALL")):INDIRECT(ADDRESS(3+ROWS(CORR_MATRIX)-1,$I173,,,"Sensis Vectors ALL")))</f>
        <v>0</v>
      </c>
      <c r="L173" s="256">
        <f ca="1">SUMIF(INDIRECT(ADDRESS(3,9+ROWS(CUT_LIST)+2,,,"Sensis Vectors ALL")):INDIRECT(ADDRESS(3+ROWS(CORR_MATRIX)-1,9+ROWS(CUT_LIST)+2,,,"Sensis Vectors ALL")),"YC"&amp;$H173&amp;L$1,INDIRECT(ADDRESS(3,$I173,,,"Sensis Vectors ALL")):INDIRECT(ADDRESS(3+ROWS(CORR_MATRIX)-1,$I173,,,"Sensis Vectors ALL")))</f>
        <v>0</v>
      </c>
      <c r="M173" s="256">
        <f ca="1">SUMIF(INDIRECT(ADDRESS(3,9+ROWS(CUT_LIST)+2,,,"Sensis Vectors ALL")):INDIRECT(ADDRESS(3+ROWS(CORR_MATRIX)-1,9+ROWS(CUT_LIST)+2,,,"Sensis Vectors ALL")),"YC"&amp;$H173&amp;M$1,INDIRECT(ADDRESS(3,$I173,,,"Sensis Vectors ALL")):INDIRECT(ADDRESS(3+ROWS(CORR_MATRIX)-1,$I173,,,"Sensis Vectors ALL")))</f>
        <v>0</v>
      </c>
      <c r="N173" s="256">
        <f ca="1">SUMIF(INDIRECT(ADDRESS(3,9+ROWS(CUT_LIST)+2,,,"Sensis Vectors ALL")):INDIRECT(ADDRESS(3+ROWS(CORR_MATRIX)-1,9+ROWS(CUT_LIST)+2,,,"Sensis Vectors ALL")),"YC"&amp;$H173&amp;N$1,INDIRECT(ADDRESS(3,$I173,,,"Sensis Vectors ALL")):INDIRECT(ADDRESS(3+ROWS(CORR_MATRIX)-1,$I173,,,"Sensis Vectors ALL")))</f>
        <v>0</v>
      </c>
      <c r="O173" s="256">
        <f ca="1">SUMIF(INDIRECT(ADDRESS(3,9+ROWS(CUT_LIST)+2,,,"Sensis Vectors ALL")):INDIRECT(ADDRESS(3+ROWS(CORR_MATRIX)-1,9+ROWS(CUT_LIST)+2,,,"Sensis Vectors ALL")),"YC"&amp;$H173&amp;O$1,INDIRECT(ADDRESS(3,$I173,,,"Sensis Vectors ALL")):INDIRECT(ADDRESS(3+ROWS(CORR_MATRIX)-1,$I173,,,"Sensis Vectors ALL")))</f>
        <v>0</v>
      </c>
      <c r="P173" s="256">
        <f ca="1">SUMIF(INDIRECT(ADDRESS(3,9+ROWS(CUT_LIST)+2,,,"Sensis Vectors ALL")):INDIRECT(ADDRESS(3+ROWS(CORR_MATRIX)-1,9+ROWS(CUT_LIST)+2,,,"Sensis Vectors ALL")),"YC"&amp;$H173&amp;P$1,INDIRECT(ADDRESS(3,$I173,,,"Sensis Vectors ALL")):INDIRECT(ADDRESS(3+ROWS(CORR_MATRIX)-1,$I173,,,"Sensis Vectors ALL")))</f>
        <v>0</v>
      </c>
      <c r="Q173" s="256">
        <f ca="1">SUMIF(INDIRECT(ADDRESS(3,9+ROWS(CUT_LIST)+2,,,"Sensis Vectors ALL")):INDIRECT(ADDRESS(3+ROWS(CORR_MATRIX)-1,9+ROWS(CUT_LIST)+2,,,"Sensis Vectors ALL")),"YC"&amp;$H173&amp;Q$1,INDIRECT(ADDRESS(3,$I173,,,"Sensis Vectors ALL")):INDIRECT(ADDRESS(3+ROWS(CORR_MATRIX)-1,$I173,,,"Sensis Vectors ALL")))</f>
        <v>0</v>
      </c>
      <c r="R173" s="256">
        <f ca="1">SUMIF(INDIRECT(ADDRESS(3,9+ROWS(CUT_LIST)+2,,,"Sensis Vectors ALL")):INDIRECT(ADDRESS(3+ROWS(CORR_MATRIX)-1,9+ROWS(CUT_LIST)+2,,,"Sensis Vectors ALL")),"YC"&amp;$H173&amp;R$1,INDIRECT(ADDRESS(3,$I173,,,"Sensis Vectors ALL")):INDIRECT(ADDRESS(3+ROWS(CORR_MATRIX)-1,$I173,,,"Sensis Vectors ALL")))</f>
        <v>0</v>
      </c>
      <c r="S173" s="256">
        <f ca="1">SUMIF(INDIRECT(ADDRESS(3,9+ROWS(CUT_LIST)+2,,,"Sensis Vectors ALL")):INDIRECT(ADDRESS(3+ROWS(CORR_MATRIX)-1,9+ROWS(CUT_LIST)+2,,,"Sensis Vectors ALL")),"YC"&amp;$H173&amp;S$1,INDIRECT(ADDRESS(3,$I173,,,"Sensis Vectors ALL")):INDIRECT(ADDRESS(3+ROWS(CORR_MATRIX)-1,$I173,,,"Sensis Vectors ALL")))</f>
        <v>0</v>
      </c>
      <c r="T173" s="256">
        <f ca="1">SUMIF(INDIRECT(ADDRESS(3,9+ROWS(CUT_LIST)+2,,,"Sensis Vectors ALL")):INDIRECT(ADDRESS(3+ROWS(CORR_MATRIX)-1,9+ROWS(CUT_LIST)+2,,,"Sensis Vectors ALL")),"YC"&amp;$H173&amp;T$1,INDIRECT(ADDRESS(3,$I173,,,"Sensis Vectors ALL")):INDIRECT(ADDRESS(3+ROWS(CORR_MATRIX)-1,$I173,,,"Sensis Vectors ALL")))</f>
        <v>0</v>
      </c>
      <c r="U173" s="256">
        <f ca="1">SUMIF(INDIRECT(ADDRESS(3,9+ROWS(CUT_LIST)+2,,,"Sensis Vectors ALL")):INDIRECT(ADDRESS(3+ROWS(CORR_MATRIX)-1,9+ROWS(CUT_LIST)+2,,,"Sensis Vectors ALL")),"YC"&amp;$H173&amp;U$1,INDIRECT(ADDRESS(3,$I173,,,"Sensis Vectors ALL")):INDIRECT(ADDRESS(3+ROWS(CORR_MATRIX)-1,$I173,,,"Sensis Vectors ALL")))</f>
        <v>0</v>
      </c>
      <c r="V173" s="256">
        <f ca="1">SUMIF(INDIRECT(ADDRESS(3,9+ROWS(CUT_LIST)+2,,,"Sensis Vectors ALL")):INDIRECT(ADDRESS(3+ROWS(CORR_MATRIX)-1,9+ROWS(CUT_LIST)+2,,,"Sensis Vectors ALL")),"YC"&amp;$H173&amp;V$1,INDIRECT(ADDRESS(3,$I173,,,"Sensis Vectors ALL")):INDIRECT(ADDRESS(3+ROWS(CORR_MATRIX)-1,$I173,,,"Sensis Vectors ALL")))</f>
        <v>0</v>
      </c>
    </row>
    <row r="174" spans="1:22" x14ac:dyDescent="0.2">
      <c r="A174" s="63">
        <v>70</v>
      </c>
      <c r="B174" s="63"/>
      <c r="C174" s="63"/>
      <c r="D174" s="63" t="s">
        <v>299</v>
      </c>
      <c r="E174" s="63"/>
      <c r="F174" s="63"/>
      <c r="G174" s="63"/>
      <c r="H174" s="63" t="s">
        <v>39</v>
      </c>
      <c r="I174" s="63">
        <f t="shared" si="6"/>
        <v>80</v>
      </c>
      <c r="J174" s="63" t="str">
        <f t="shared" si="7"/>
        <v>70GBP</v>
      </c>
      <c r="K174" s="256">
        <f ca="1">SUMIF(INDIRECT(ADDRESS(3,9+ROWS(CUT_LIST)+2,,,"Sensis Vectors ALL")):INDIRECT(ADDRESS(3+ROWS(CORR_MATRIX)-1,9+ROWS(CUT_LIST)+2,,,"Sensis Vectors ALL")),"YC"&amp;$H174&amp;K$1,INDIRECT(ADDRESS(3,$I174,,,"Sensis Vectors ALL")):INDIRECT(ADDRESS(3+ROWS(CORR_MATRIX)-1,$I174,,,"Sensis Vectors ALL")))</f>
        <v>0</v>
      </c>
      <c r="L174" s="256">
        <f ca="1">SUMIF(INDIRECT(ADDRESS(3,9+ROWS(CUT_LIST)+2,,,"Sensis Vectors ALL")):INDIRECT(ADDRESS(3+ROWS(CORR_MATRIX)-1,9+ROWS(CUT_LIST)+2,,,"Sensis Vectors ALL")),"YC"&amp;$H174&amp;L$1,INDIRECT(ADDRESS(3,$I174,,,"Sensis Vectors ALL")):INDIRECT(ADDRESS(3+ROWS(CORR_MATRIX)-1,$I174,,,"Sensis Vectors ALL")))</f>
        <v>0</v>
      </c>
      <c r="M174" s="256">
        <f ca="1">SUMIF(INDIRECT(ADDRESS(3,9+ROWS(CUT_LIST)+2,,,"Sensis Vectors ALL")):INDIRECT(ADDRESS(3+ROWS(CORR_MATRIX)-1,9+ROWS(CUT_LIST)+2,,,"Sensis Vectors ALL")),"YC"&amp;$H174&amp;M$1,INDIRECT(ADDRESS(3,$I174,,,"Sensis Vectors ALL")):INDIRECT(ADDRESS(3+ROWS(CORR_MATRIX)-1,$I174,,,"Sensis Vectors ALL")))</f>
        <v>0</v>
      </c>
      <c r="N174" s="256">
        <f ca="1">SUMIF(INDIRECT(ADDRESS(3,9+ROWS(CUT_LIST)+2,,,"Sensis Vectors ALL")):INDIRECT(ADDRESS(3+ROWS(CORR_MATRIX)-1,9+ROWS(CUT_LIST)+2,,,"Sensis Vectors ALL")),"YC"&amp;$H174&amp;N$1,INDIRECT(ADDRESS(3,$I174,,,"Sensis Vectors ALL")):INDIRECT(ADDRESS(3+ROWS(CORR_MATRIX)-1,$I174,,,"Sensis Vectors ALL")))</f>
        <v>0</v>
      </c>
      <c r="O174" s="256">
        <f ca="1">SUMIF(INDIRECT(ADDRESS(3,9+ROWS(CUT_LIST)+2,,,"Sensis Vectors ALL")):INDIRECT(ADDRESS(3+ROWS(CORR_MATRIX)-1,9+ROWS(CUT_LIST)+2,,,"Sensis Vectors ALL")),"YC"&amp;$H174&amp;O$1,INDIRECT(ADDRESS(3,$I174,,,"Sensis Vectors ALL")):INDIRECT(ADDRESS(3+ROWS(CORR_MATRIX)-1,$I174,,,"Sensis Vectors ALL")))</f>
        <v>0</v>
      </c>
      <c r="P174" s="256">
        <f ca="1">SUMIF(INDIRECT(ADDRESS(3,9+ROWS(CUT_LIST)+2,,,"Sensis Vectors ALL")):INDIRECT(ADDRESS(3+ROWS(CORR_MATRIX)-1,9+ROWS(CUT_LIST)+2,,,"Sensis Vectors ALL")),"YC"&amp;$H174&amp;P$1,INDIRECT(ADDRESS(3,$I174,,,"Sensis Vectors ALL")):INDIRECT(ADDRESS(3+ROWS(CORR_MATRIX)-1,$I174,,,"Sensis Vectors ALL")))</f>
        <v>0</v>
      </c>
      <c r="Q174" s="256">
        <f ca="1">SUMIF(INDIRECT(ADDRESS(3,9+ROWS(CUT_LIST)+2,,,"Sensis Vectors ALL")):INDIRECT(ADDRESS(3+ROWS(CORR_MATRIX)-1,9+ROWS(CUT_LIST)+2,,,"Sensis Vectors ALL")),"YC"&amp;$H174&amp;Q$1,INDIRECT(ADDRESS(3,$I174,,,"Sensis Vectors ALL")):INDIRECT(ADDRESS(3+ROWS(CORR_MATRIX)-1,$I174,,,"Sensis Vectors ALL")))</f>
        <v>0</v>
      </c>
      <c r="R174" s="256">
        <f ca="1">SUMIF(INDIRECT(ADDRESS(3,9+ROWS(CUT_LIST)+2,,,"Sensis Vectors ALL")):INDIRECT(ADDRESS(3+ROWS(CORR_MATRIX)-1,9+ROWS(CUT_LIST)+2,,,"Sensis Vectors ALL")),"YC"&amp;$H174&amp;R$1,INDIRECT(ADDRESS(3,$I174,,,"Sensis Vectors ALL")):INDIRECT(ADDRESS(3+ROWS(CORR_MATRIX)-1,$I174,,,"Sensis Vectors ALL")))</f>
        <v>0</v>
      </c>
      <c r="S174" s="256">
        <f ca="1">SUMIF(INDIRECT(ADDRESS(3,9+ROWS(CUT_LIST)+2,,,"Sensis Vectors ALL")):INDIRECT(ADDRESS(3+ROWS(CORR_MATRIX)-1,9+ROWS(CUT_LIST)+2,,,"Sensis Vectors ALL")),"YC"&amp;$H174&amp;S$1,INDIRECT(ADDRESS(3,$I174,,,"Sensis Vectors ALL")):INDIRECT(ADDRESS(3+ROWS(CORR_MATRIX)-1,$I174,,,"Sensis Vectors ALL")))</f>
        <v>0</v>
      </c>
      <c r="T174" s="256">
        <f ca="1">SUMIF(INDIRECT(ADDRESS(3,9+ROWS(CUT_LIST)+2,,,"Sensis Vectors ALL")):INDIRECT(ADDRESS(3+ROWS(CORR_MATRIX)-1,9+ROWS(CUT_LIST)+2,,,"Sensis Vectors ALL")),"YC"&amp;$H174&amp;T$1,INDIRECT(ADDRESS(3,$I174,,,"Sensis Vectors ALL")):INDIRECT(ADDRESS(3+ROWS(CORR_MATRIX)-1,$I174,,,"Sensis Vectors ALL")))</f>
        <v>0</v>
      </c>
      <c r="U174" s="256">
        <f ca="1">SUMIF(INDIRECT(ADDRESS(3,9+ROWS(CUT_LIST)+2,,,"Sensis Vectors ALL")):INDIRECT(ADDRESS(3+ROWS(CORR_MATRIX)-1,9+ROWS(CUT_LIST)+2,,,"Sensis Vectors ALL")),"YC"&amp;$H174&amp;U$1,INDIRECT(ADDRESS(3,$I174,,,"Sensis Vectors ALL")):INDIRECT(ADDRESS(3+ROWS(CORR_MATRIX)-1,$I174,,,"Sensis Vectors ALL")))</f>
        <v>0</v>
      </c>
      <c r="V174" s="256">
        <f ca="1">SUMIF(INDIRECT(ADDRESS(3,9+ROWS(CUT_LIST)+2,,,"Sensis Vectors ALL")):INDIRECT(ADDRESS(3+ROWS(CORR_MATRIX)-1,9+ROWS(CUT_LIST)+2,,,"Sensis Vectors ALL")),"YC"&amp;$H174&amp;V$1,INDIRECT(ADDRESS(3,$I174,,,"Sensis Vectors ALL")):INDIRECT(ADDRESS(3+ROWS(CORR_MATRIX)-1,$I174,,,"Sensis Vectors ALL")))</f>
        <v>0</v>
      </c>
    </row>
    <row r="175" spans="1:22" x14ac:dyDescent="0.2">
      <c r="A175" s="63">
        <v>70</v>
      </c>
      <c r="B175" s="63"/>
      <c r="C175" s="63"/>
      <c r="D175" s="63" t="s">
        <v>299</v>
      </c>
      <c r="E175" s="63"/>
      <c r="F175" s="63"/>
      <c r="G175" s="63"/>
      <c r="H175" s="63" t="s">
        <v>31</v>
      </c>
      <c r="I175" s="63">
        <f t="shared" si="6"/>
        <v>80</v>
      </c>
      <c r="J175" s="63" t="str">
        <f t="shared" si="7"/>
        <v>70JPY</v>
      </c>
      <c r="K175" s="256">
        <f ca="1">SUMIF(INDIRECT(ADDRESS(3,9+ROWS(CUT_LIST)+2,,,"Sensis Vectors ALL")):INDIRECT(ADDRESS(3+ROWS(CORR_MATRIX)-1,9+ROWS(CUT_LIST)+2,,,"Sensis Vectors ALL")),"YC"&amp;$H175&amp;K$1,INDIRECT(ADDRESS(3,$I175,,,"Sensis Vectors ALL")):INDIRECT(ADDRESS(3+ROWS(CORR_MATRIX)-1,$I175,,,"Sensis Vectors ALL")))</f>
        <v>0</v>
      </c>
      <c r="L175" s="256">
        <f ca="1">SUMIF(INDIRECT(ADDRESS(3,9+ROWS(CUT_LIST)+2,,,"Sensis Vectors ALL")):INDIRECT(ADDRESS(3+ROWS(CORR_MATRIX)-1,9+ROWS(CUT_LIST)+2,,,"Sensis Vectors ALL")),"YC"&amp;$H175&amp;L$1,INDIRECT(ADDRESS(3,$I175,,,"Sensis Vectors ALL")):INDIRECT(ADDRESS(3+ROWS(CORR_MATRIX)-1,$I175,,,"Sensis Vectors ALL")))</f>
        <v>0</v>
      </c>
      <c r="M175" s="256">
        <f ca="1">SUMIF(INDIRECT(ADDRESS(3,9+ROWS(CUT_LIST)+2,,,"Sensis Vectors ALL")):INDIRECT(ADDRESS(3+ROWS(CORR_MATRIX)-1,9+ROWS(CUT_LIST)+2,,,"Sensis Vectors ALL")),"YC"&amp;$H175&amp;M$1,INDIRECT(ADDRESS(3,$I175,,,"Sensis Vectors ALL")):INDIRECT(ADDRESS(3+ROWS(CORR_MATRIX)-1,$I175,,,"Sensis Vectors ALL")))</f>
        <v>0</v>
      </c>
      <c r="N175" s="256">
        <f ca="1">SUMIF(INDIRECT(ADDRESS(3,9+ROWS(CUT_LIST)+2,,,"Sensis Vectors ALL")):INDIRECT(ADDRESS(3+ROWS(CORR_MATRIX)-1,9+ROWS(CUT_LIST)+2,,,"Sensis Vectors ALL")),"YC"&amp;$H175&amp;N$1,INDIRECT(ADDRESS(3,$I175,,,"Sensis Vectors ALL")):INDIRECT(ADDRESS(3+ROWS(CORR_MATRIX)-1,$I175,,,"Sensis Vectors ALL")))</f>
        <v>0</v>
      </c>
      <c r="O175" s="256">
        <f ca="1">SUMIF(INDIRECT(ADDRESS(3,9+ROWS(CUT_LIST)+2,,,"Sensis Vectors ALL")):INDIRECT(ADDRESS(3+ROWS(CORR_MATRIX)-1,9+ROWS(CUT_LIST)+2,,,"Sensis Vectors ALL")),"YC"&amp;$H175&amp;O$1,INDIRECT(ADDRESS(3,$I175,,,"Sensis Vectors ALL")):INDIRECT(ADDRESS(3+ROWS(CORR_MATRIX)-1,$I175,,,"Sensis Vectors ALL")))</f>
        <v>0</v>
      </c>
      <c r="P175" s="256">
        <f ca="1">SUMIF(INDIRECT(ADDRESS(3,9+ROWS(CUT_LIST)+2,,,"Sensis Vectors ALL")):INDIRECT(ADDRESS(3+ROWS(CORR_MATRIX)-1,9+ROWS(CUT_LIST)+2,,,"Sensis Vectors ALL")),"YC"&amp;$H175&amp;P$1,INDIRECT(ADDRESS(3,$I175,,,"Sensis Vectors ALL")):INDIRECT(ADDRESS(3+ROWS(CORR_MATRIX)-1,$I175,,,"Sensis Vectors ALL")))</f>
        <v>0</v>
      </c>
      <c r="Q175" s="256">
        <f ca="1">SUMIF(INDIRECT(ADDRESS(3,9+ROWS(CUT_LIST)+2,,,"Sensis Vectors ALL")):INDIRECT(ADDRESS(3+ROWS(CORR_MATRIX)-1,9+ROWS(CUT_LIST)+2,,,"Sensis Vectors ALL")),"YC"&amp;$H175&amp;Q$1,INDIRECT(ADDRESS(3,$I175,,,"Sensis Vectors ALL")):INDIRECT(ADDRESS(3+ROWS(CORR_MATRIX)-1,$I175,,,"Sensis Vectors ALL")))</f>
        <v>0</v>
      </c>
      <c r="R175" s="256">
        <f ca="1">SUMIF(INDIRECT(ADDRESS(3,9+ROWS(CUT_LIST)+2,,,"Sensis Vectors ALL")):INDIRECT(ADDRESS(3+ROWS(CORR_MATRIX)-1,9+ROWS(CUT_LIST)+2,,,"Sensis Vectors ALL")),"YC"&amp;$H175&amp;R$1,INDIRECT(ADDRESS(3,$I175,,,"Sensis Vectors ALL")):INDIRECT(ADDRESS(3+ROWS(CORR_MATRIX)-1,$I175,,,"Sensis Vectors ALL")))</f>
        <v>0</v>
      </c>
      <c r="S175" s="256">
        <f ca="1">SUMIF(INDIRECT(ADDRESS(3,9+ROWS(CUT_LIST)+2,,,"Sensis Vectors ALL")):INDIRECT(ADDRESS(3+ROWS(CORR_MATRIX)-1,9+ROWS(CUT_LIST)+2,,,"Sensis Vectors ALL")),"YC"&amp;$H175&amp;S$1,INDIRECT(ADDRESS(3,$I175,,,"Sensis Vectors ALL")):INDIRECT(ADDRESS(3+ROWS(CORR_MATRIX)-1,$I175,,,"Sensis Vectors ALL")))</f>
        <v>0</v>
      </c>
      <c r="T175" s="256">
        <f ca="1">SUMIF(INDIRECT(ADDRESS(3,9+ROWS(CUT_LIST)+2,,,"Sensis Vectors ALL")):INDIRECT(ADDRESS(3+ROWS(CORR_MATRIX)-1,9+ROWS(CUT_LIST)+2,,,"Sensis Vectors ALL")),"YC"&amp;$H175&amp;T$1,INDIRECT(ADDRESS(3,$I175,,,"Sensis Vectors ALL")):INDIRECT(ADDRESS(3+ROWS(CORR_MATRIX)-1,$I175,,,"Sensis Vectors ALL")))</f>
        <v>0</v>
      </c>
      <c r="U175" s="256">
        <f ca="1">SUMIF(INDIRECT(ADDRESS(3,9+ROWS(CUT_LIST)+2,,,"Sensis Vectors ALL")):INDIRECT(ADDRESS(3+ROWS(CORR_MATRIX)-1,9+ROWS(CUT_LIST)+2,,,"Sensis Vectors ALL")),"YC"&amp;$H175&amp;U$1,INDIRECT(ADDRESS(3,$I175,,,"Sensis Vectors ALL")):INDIRECT(ADDRESS(3+ROWS(CORR_MATRIX)-1,$I175,,,"Sensis Vectors ALL")))</f>
        <v>0</v>
      </c>
      <c r="V175" s="256">
        <f ca="1">SUMIF(INDIRECT(ADDRESS(3,9+ROWS(CUT_LIST)+2,,,"Sensis Vectors ALL")):INDIRECT(ADDRESS(3+ROWS(CORR_MATRIX)-1,9+ROWS(CUT_LIST)+2,,,"Sensis Vectors ALL")),"YC"&amp;$H175&amp;V$1,INDIRECT(ADDRESS(3,$I175,,,"Sensis Vectors ALL")):INDIRECT(ADDRESS(3+ROWS(CORR_MATRIX)-1,$I175,,,"Sensis Vectors ALL")))</f>
        <v>0</v>
      </c>
    </row>
    <row r="176" spans="1:22" x14ac:dyDescent="0.2">
      <c r="A176" s="63">
        <v>70</v>
      </c>
      <c r="B176" s="63"/>
      <c r="C176" s="63"/>
      <c r="D176" s="63" t="s">
        <v>299</v>
      </c>
      <c r="E176" s="63"/>
      <c r="F176" s="63"/>
      <c r="G176" s="63"/>
      <c r="H176" s="63" t="s">
        <v>16</v>
      </c>
      <c r="I176" s="63">
        <f t="shared" si="6"/>
        <v>80</v>
      </c>
      <c r="J176" s="63" t="str">
        <f t="shared" si="7"/>
        <v>70USD</v>
      </c>
      <c r="K176" s="256">
        <f ca="1">SUMIF(INDIRECT(ADDRESS(3,9+ROWS(CUT_LIST)+2,,,"Sensis Vectors ALL")):INDIRECT(ADDRESS(3+ROWS(CORR_MATRIX)-1,9+ROWS(CUT_LIST)+2,,,"Sensis Vectors ALL")),"YC"&amp;$H176&amp;K$1,INDIRECT(ADDRESS(3,$I176,,,"Sensis Vectors ALL")):INDIRECT(ADDRESS(3+ROWS(CORR_MATRIX)-1,$I176,,,"Sensis Vectors ALL")))</f>
        <v>-1770.36</v>
      </c>
      <c r="L176" s="256">
        <f ca="1">SUMIF(INDIRECT(ADDRESS(3,9+ROWS(CUT_LIST)+2,,,"Sensis Vectors ALL")):INDIRECT(ADDRESS(3+ROWS(CORR_MATRIX)-1,9+ROWS(CUT_LIST)+2,,,"Sensis Vectors ALL")),"YC"&amp;$H176&amp;L$1,INDIRECT(ADDRESS(3,$I176,,,"Sensis Vectors ALL")):INDIRECT(ADDRESS(3+ROWS(CORR_MATRIX)-1,$I176,,,"Sensis Vectors ALL")))</f>
        <v>-1078.19</v>
      </c>
      <c r="M176" s="256">
        <f ca="1">SUMIF(INDIRECT(ADDRESS(3,9+ROWS(CUT_LIST)+2,,,"Sensis Vectors ALL")):INDIRECT(ADDRESS(3+ROWS(CORR_MATRIX)-1,9+ROWS(CUT_LIST)+2,,,"Sensis Vectors ALL")),"YC"&amp;$H176&amp;M$1,INDIRECT(ADDRESS(3,$I176,,,"Sensis Vectors ALL")):INDIRECT(ADDRESS(3+ROWS(CORR_MATRIX)-1,$I176,,,"Sensis Vectors ALL")))</f>
        <v>0.45</v>
      </c>
      <c r="N176" s="256">
        <f ca="1">SUMIF(INDIRECT(ADDRESS(3,9+ROWS(CUT_LIST)+2,,,"Sensis Vectors ALL")):INDIRECT(ADDRESS(3+ROWS(CORR_MATRIX)-1,9+ROWS(CUT_LIST)+2,,,"Sensis Vectors ALL")),"YC"&amp;$H176&amp;N$1,INDIRECT(ADDRESS(3,$I176,,,"Sensis Vectors ALL")):INDIRECT(ADDRESS(3+ROWS(CORR_MATRIX)-1,$I176,,,"Sensis Vectors ALL")))</f>
        <v>-18.41</v>
      </c>
      <c r="O176" s="256">
        <f ca="1">SUMIF(INDIRECT(ADDRESS(3,9+ROWS(CUT_LIST)+2,,,"Sensis Vectors ALL")):INDIRECT(ADDRESS(3+ROWS(CORR_MATRIX)-1,9+ROWS(CUT_LIST)+2,,,"Sensis Vectors ALL")),"YC"&amp;$H176&amp;O$1,INDIRECT(ADDRESS(3,$I176,,,"Sensis Vectors ALL")):INDIRECT(ADDRESS(3+ROWS(CORR_MATRIX)-1,$I176,,,"Sensis Vectors ALL")))</f>
        <v>-30.53</v>
      </c>
      <c r="P176" s="256">
        <f ca="1">SUMIF(INDIRECT(ADDRESS(3,9+ROWS(CUT_LIST)+2,,,"Sensis Vectors ALL")):INDIRECT(ADDRESS(3+ROWS(CORR_MATRIX)-1,9+ROWS(CUT_LIST)+2,,,"Sensis Vectors ALL")),"YC"&amp;$H176&amp;P$1,INDIRECT(ADDRESS(3,$I176,,,"Sensis Vectors ALL")):INDIRECT(ADDRESS(3+ROWS(CORR_MATRIX)-1,$I176,,,"Sensis Vectors ALL")))</f>
        <v>-79.45</v>
      </c>
      <c r="Q176" s="256">
        <f ca="1">SUMIF(INDIRECT(ADDRESS(3,9+ROWS(CUT_LIST)+2,,,"Sensis Vectors ALL")):INDIRECT(ADDRESS(3+ROWS(CORR_MATRIX)-1,9+ROWS(CUT_LIST)+2,,,"Sensis Vectors ALL")),"YC"&amp;$H176&amp;Q$1,INDIRECT(ADDRESS(3,$I176,,,"Sensis Vectors ALL")):INDIRECT(ADDRESS(3+ROWS(CORR_MATRIX)-1,$I176,,,"Sensis Vectors ALL")))</f>
        <v>-164.73</v>
      </c>
      <c r="R176" s="256">
        <f ca="1">SUMIF(INDIRECT(ADDRESS(3,9+ROWS(CUT_LIST)+2,,,"Sensis Vectors ALL")):INDIRECT(ADDRESS(3+ROWS(CORR_MATRIX)-1,9+ROWS(CUT_LIST)+2,,,"Sensis Vectors ALL")),"YC"&amp;$H176&amp;R$1,INDIRECT(ADDRESS(3,$I176,,,"Sensis Vectors ALL")):INDIRECT(ADDRESS(3+ROWS(CORR_MATRIX)-1,$I176,,,"Sensis Vectors ALL")))</f>
        <v>-220.25</v>
      </c>
      <c r="S176" s="256">
        <f ca="1">SUMIF(INDIRECT(ADDRESS(3,9+ROWS(CUT_LIST)+2,,,"Sensis Vectors ALL")):INDIRECT(ADDRESS(3+ROWS(CORR_MATRIX)-1,9+ROWS(CUT_LIST)+2,,,"Sensis Vectors ALL")),"YC"&amp;$H176&amp;S$1,INDIRECT(ADDRESS(3,$I176,,,"Sensis Vectors ALL")):INDIRECT(ADDRESS(3+ROWS(CORR_MATRIX)-1,$I176,,,"Sensis Vectors ALL")))</f>
        <v>-144.22999999999999</v>
      </c>
      <c r="T176" s="256">
        <f ca="1">SUMIF(INDIRECT(ADDRESS(3,9+ROWS(CUT_LIST)+2,,,"Sensis Vectors ALL")):INDIRECT(ADDRESS(3+ROWS(CORR_MATRIX)-1,9+ROWS(CUT_LIST)+2,,,"Sensis Vectors ALL")),"YC"&amp;$H176&amp;T$1,INDIRECT(ADDRESS(3,$I176,,,"Sensis Vectors ALL")):INDIRECT(ADDRESS(3+ROWS(CORR_MATRIX)-1,$I176,,,"Sensis Vectors ALL")))</f>
        <v>0</v>
      </c>
      <c r="U176" s="256">
        <f ca="1">SUMIF(INDIRECT(ADDRESS(3,9+ROWS(CUT_LIST)+2,,,"Sensis Vectors ALL")):INDIRECT(ADDRESS(3+ROWS(CORR_MATRIX)-1,9+ROWS(CUT_LIST)+2,,,"Sensis Vectors ALL")),"YC"&amp;$H176&amp;U$1,INDIRECT(ADDRESS(3,$I176,,,"Sensis Vectors ALL")):INDIRECT(ADDRESS(3+ROWS(CORR_MATRIX)-1,$I176,,,"Sensis Vectors ALL")))</f>
        <v>0</v>
      </c>
      <c r="V176" s="256">
        <f ca="1">SUMIF(INDIRECT(ADDRESS(3,9+ROWS(CUT_LIST)+2,,,"Sensis Vectors ALL")):INDIRECT(ADDRESS(3+ROWS(CORR_MATRIX)-1,9+ROWS(CUT_LIST)+2,,,"Sensis Vectors ALL")),"YC"&amp;$H176&amp;V$1,INDIRECT(ADDRESS(3,$I176,,,"Sensis Vectors ALL")):INDIRECT(ADDRESS(3+ROWS(CORR_MATRIX)-1,$I176,,,"Sensis Vectors ALL")))</f>
        <v>0</v>
      </c>
    </row>
    <row r="177" spans="1:22" x14ac:dyDescent="0.2">
      <c r="A177" s="31">
        <v>72</v>
      </c>
      <c r="B177" s="62">
        <v>5</v>
      </c>
      <c r="C177" s="66" t="s">
        <v>339</v>
      </c>
      <c r="D177" s="66" t="s">
        <v>300</v>
      </c>
      <c r="E177" s="66" t="s">
        <v>173</v>
      </c>
      <c r="F177" s="66" t="s">
        <v>179</v>
      </c>
      <c r="G177" s="95">
        <v>755</v>
      </c>
      <c r="H177" s="73" t="s">
        <v>24</v>
      </c>
      <c r="I177">
        <f t="shared" si="6"/>
        <v>82</v>
      </c>
      <c r="J177" t="str">
        <f t="shared" si="7"/>
        <v>72ALL</v>
      </c>
      <c r="K177" s="257">
        <f ca="1">SUMIF(INDIRECT(ADDRESS(3,9+ROWS(CUT_LIST)+1,,,"Sensis Vectors ALL")):INDIRECT(ADDRESS(3+ROWS(CORR_MATRIX)-1,9+ROWS(CUT_LIST)+1,,,"Sensis Vectors ALL")),"YC"&amp;K$1,INDIRECT(ADDRESS(3,$I177,,,"Sensis Vectors ALL")):INDIRECT(ADDRESS(3+ROWS(CORR_MATRIX)-1,$I177,,,"Sensis Vectors ALL")))</f>
        <v>0</v>
      </c>
      <c r="L177" s="257">
        <f ca="1">SUMIF(INDIRECT(ADDRESS(3,9+ROWS(CUT_LIST)+1,,,"Sensis Vectors ALL")):INDIRECT(ADDRESS(3+ROWS(CORR_MATRIX)-1,9+ROWS(CUT_LIST)+1,,,"Sensis Vectors ALL")),"YC"&amp;L$1,INDIRECT(ADDRESS(3,$I177,,,"Sensis Vectors ALL")):INDIRECT(ADDRESS(3+ROWS(CORR_MATRIX)-1,$I177,,,"Sensis Vectors ALL")))</f>
        <v>0</v>
      </c>
      <c r="M177" s="257">
        <f ca="1">SUMIF(INDIRECT(ADDRESS(3,9+ROWS(CUT_LIST)+1,,,"Sensis Vectors ALL")):INDIRECT(ADDRESS(3+ROWS(CORR_MATRIX)-1,9+ROWS(CUT_LIST)+1,,,"Sensis Vectors ALL")),"YC"&amp;M$1,INDIRECT(ADDRESS(3,$I177,,,"Sensis Vectors ALL")):INDIRECT(ADDRESS(3+ROWS(CORR_MATRIX)-1,$I177,,,"Sensis Vectors ALL")))</f>
        <v>0</v>
      </c>
      <c r="N177" s="257">
        <f ca="1">SUMIF(INDIRECT(ADDRESS(3,9+ROWS(CUT_LIST)+1,,,"Sensis Vectors ALL")):INDIRECT(ADDRESS(3+ROWS(CORR_MATRIX)-1,9+ROWS(CUT_LIST)+1,,,"Sensis Vectors ALL")),"YC"&amp;N$1,INDIRECT(ADDRESS(3,$I177,,,"Sensis Vectors ALL")):INDIRECT(ADDRESS(3+ROWS(CORR_MATRIX)-1,$I177,,,"Sensis Vectors ALL")))</f>
        <v>0</v>
      </c>
      <c r="O177" s="257">
        <f ca="1">SUMIF(INDIRECT(ADDRESS(3,9+ROWS(CUT_LIST)+1,,,"Sensis Vectors ALL")):INDIRECT(ADDRESS(3+ROWS(CORR_MATRIX)-1,9+ROWS(CUT_LIST)+1,,,"Sensis Vectors ALL")),"YC"&amp;O$1,INDIRECT(ADDRESS(3,$I177,,,"Sensis Vectors ALL")):INDIRECT(ADDRESS(3+ROWS(CORR_MATRIX)-1,$I177,,,"Sensis Vectors ALL")))</f>
        <v>0</v>
      </c>
      <c r="P177" s="257">
        <f ca="1">SUMIF(INDIRECT(ADDRESS(3,9+ROWS(CUT_LIST)+1,,,"Sensis Vectors ALL")):INDIRECT(ADDRESS(3+ROWS(CORR_MATRIX)-1,9+ROWS(CUT_LIST)+1,,,"Sensis Vectors ALL")),"YC"&amp;P$1,INDIRECT(ADDRESS(3,$I177,,,"Sensis Vectors ALL")):INDIRECT(ADDRESS(3+ROWS(CORR_MATRIX)-1,$I177,,,"Sensis Vectors ALL")))</f>
        <v>0</v>
      </c>
      <c r="Q177" s="257">
        <f ca="1">SUMIF(INDIRECT(ADDRESS(3,9+ROWS(CUT_LIST)+1,,,"Sensis Vectors ALL")):INDIRECT(ADDRESS(3+ROWS(CORR_MATRIX)-1,9+ROWS(CUT_LIST)+1,,,"Sensis Vectors ALL")),"YC"&amp;Q$1,INDIRECT(ADDRESS(3,$I177,,,"Sensis Vectors ALL")):INDIRECT(ADDRESS(3+ROWS(CORR_MATRIX)-1,$I177,,,"Sensis Vectors ALL")))</f>
        <v>0</v>
      </c>
      <c r="R177" s="257">
        <f ca="1">SUMIF(INDIRECT(ADDRESS(3,9+ROWS(CUT_LIST)+1,,,"Sensis Vectors ALL")):INDIRECT(ADDRESS(3+ROWS(CORR_MATRIX)-1,9+ROWS(CUT_LIST)+1,,,"Sensis Vectors ALL")),"YC"&amp;R$1,INDIRECT(ADDRESS(3,$I177,,,"Sensis Vectors ALL")):INDIRECT(ADDRESS(3+ROWS(CORR_MATRIX)-1,$I177,,,"Sensis Vectors ALL")))</f>
        <v>0</v>
      </c>
      <c r="S177" s="257">
        <f ca="1">SUMIF(INDIRECT(ADDRESS(3,9+ROWS(CUT_LIST)+1,,,"Sensis Vectors ALL")):INDIRECT(ADDRESS(3+ROWS(CORR_MATRIX)-1,9+ROWS(CUT_LIST)+1,,,"Sensis Vectors ALL")),"YC"&amp;S$1,INDIRECT(ADDRESS(3,$I177,,,"Sensis Vectors ALL")):INDIRECT(ADDRESS(3+ROWS(CORR_MATRIX)-1,$I177,,,"Sensis Vectors ALL")))</f>
        <v>0</v>
      </c>
      <c r="T177" s="257">
        <f ca="1">SUMIF(INDIRECT(ADDRESS(3,9+ROWS(CUT_LIST)+1,,,"Sensis Vectors ALL")):INDIRECT(ADDRESS(3+ROWS(CORR_MATRIX)-1,9+ROWS(CUT_LIST)+1,,,"Sensis Vectors ALL")),"YC"&amp;T$1,INDIRECT(ADDRESS(3,$I177,,,"Sensis Vectors ALL")):INDIRECT(ADDRESS(3+ROWS(CORR_MATRIX)-1,$I177,,,"Sensis Vectors ALL")))</f>
        <v>0</v>
      </c>
      <c r="U177" s="257">
        <f ca="1">SUMIF(INDIRECT(ADDRESS(3,9+ROWS(CUT_LIST)+1,,,"Sensis Vectors ALL")):INDIRECT(ADDRESS(3+ROWS(CORR_MATRIX)-1,9+ROWS(CUT_LIST)+1,,,"Sensis Vectors ALL")),"YC"&amp;U$1,INDIRECT(ADDRESS(3,$I177,,,"Sensis Vectors ALL")):INDIRECT(ADDRESS(3+ROWS(CORR_MATRIX)-1,$I177,,,"Sensis Vectors ALL")))</f>
        <v>0</v>
      </c>
      <c r="V177" s="257">
        <f ca="1">SUMIF(INDIRECT(ADDRESS(3,9+ROWS(CUT_LIST)+1,,,"Sensis Vectors ALL")):INDIRECT(ADDRESS(3+ROWS(CORR_MATRIX)-1,9+ROWS(CUT_LIST)+1,,,"Sensis Vectors ALL")),"YC"&amp;V$1,INDIRECT(ADDRESS(3,$I177,,,"Sensis Vectors ALL")):INDIRECT(ADDRESS(3+ROWS(CORR_MATRIX)-1,$I177,,,"Sensis Vectors ALL")))</f>
        <v>0</v>
      </c>
    </row>
    <row r="178" spans="1:22" x14ac:dyDescent="0.2">
      <c r="A178" s="63">
        <v>72</v>
      </c>
      <c r="B178" s="63"/>
      <c r="C178" s="63"/>
      <c r="D178" s="63" t="s">
        <v>300</v>
      </c>
      <c r="E178" s="63"/>
      <c r="F178" s="63"/>
      <c r="G178" s="63"/>
      <c r="H178" s="63" t="s">
        <v>32</v>
      </c>
      <c r="I178" s="63">
        <f t="shared" si="6"/>
        <v>82</v>
      </c>
      <c r="J178" s="63" t="str">
        <f t="shared" si="7"/>
        <v>72AUD</v>
      </c>
      <c r="K178" s="256">
        <f ca="1">SUMIF(INDIRECT(ADDRESS(3,9+ROWS(CUT_LIST)+2,,,"Sensis Vectors ALL")):INDIRECT(ADDRESS(3+ROWS(CORR_MATRIX)-1,9+ROWS(CUT_LIST)+2,,,"Sensis Vectors ALL")),"YC"&amp;$H178&amp;K$1,INDIRECT(ADDRESS(3,$I178,,,"Sensis Vectors ALL")):INDIRECT(ADDRESS(3+ROWS(CORR_MATRIX)-1,$I178,,,"Sensis Vectors ALL")))</f>
        <v>0</v>
      </c>
      <c r="L178" s="256">
        <f ca="1">SUMIF(INDIRECT(ADDRESS(3,9+ROWS(CUT_LIST)+2,,,"Sensis Vectors ALL")):INDIRECT(ADDRESS(3+ROWS(CORR_MATRIX)-1,9+ROWS(CUT_LIST)+2,,,"Sensis Vectors ALL")),"YC"&amp;$H178&amp;L$1,INDIRECT(ADDRESS(3,$I178,,,"Sensis Vectors ALL")):INDIRECT(ADDRESS(3+ROWS(CORR_MATRIX)-1,$I178,,,"Sensis Vectors ALL")))</f>
        <v>0</v>
      </c>
      <c r="M178" s="256">
        <f ca="1">SUMIF(INDIRECT(ADDRESS(3,9+ROWS(CUT_LIST)+2,,,"Sensis Vectors ALL")):INDIRECT(ADDRESS(3+ROWS(CORR_MATRIX)-1,9+ROWS(CUT_LIST)+2,,,"Sensis Vectors ALL")),"YC"&amp;$H178&amp;M$1,INDIRECT(ADDRESS(3,$I178,,,"Sensis Vectors ALL")):INDIRECT(ADDRESS(3+ROWS(CORR_MATRIX)-1,$I178,,,"Sensis Vectors ALL")))</f>
        <v>0</v>
      </c>
      <c r="N178" s="256">
        <f ca="1">SUMIF(INDIRECT(ADDRESS(3,9+ROWS(CUT_LIST)+2,,,"Sensis Vectors ALL")):INDIRECT(ADDRESS(3+ROWS(CORR_MATRIX)-1,9+ROWS(CUT_LIST)+2,,,"Sensis Vectors ALL")),"YC"&amp;$H178&amp;N$1,INDIRECT(ADDRESS(3,$I178,,,"Sensis Vectors ALL")):INDIRECT(ADDRESS(3+ROWS(CORR_MATRIX)-1,$I178,,,"Sensis Vectors ALL")))</f>
        <v>0</v>
      </c>
      <c r="O178" s="256">
        <f ca="1">SUMIF(INDIRECT(ADDRESS(3,9+ROWS(CUT_LIST)+2,,,"Sensis Vectors ALL")):INDIRECT(ADDRESS(3+ROWS(CORR_MATRIX)-1,9+ROWS(CUT_LIST)+2,,,"Sensis Vectors ALL")),"YC"&amp;$H178&amp;O$1,INDIRECT(ADDRESS(3,$I178,,,"Sensis Vectors ALL")):INDIRECT(ADDRESS(3+ROWS(CORR_MATRIX)-1,$I178,,,"Sensis Vectors ALL")))</f>
        <v>0</v>
      </c>
      <c r="P178" s="256">
        <f ca="1">SUMIF(INDIRECT(ADDRESS(3,9+ROWS(CUT_LIST)+2,,,"Sensis Vectors ALL")):INDIRECT(ADDRESS(3+ROWS(CORR_MATRIX)-1,9+ROWS(CUT_LIST)+2,,,"Sensis Vectors ALL")),"YC"&amp;$H178&amp;P$1,INDIRECT(ADDRESS(3,$I178,,,"Sensis Vectors ALL")):INDIRECT(ADDRESS(3+ROWS(CORR_MATRIX)-1,$I178,,,"Sensis Vectors ALL")))</f>
        <v>0</v>
      </c>
      <c r="Q178" s="256">
        <f ca="1">SUMIF(INDIRECT(ADDRESS(3,9+ROWS(CUT_LIST)+2,,,"Sensis Vectors ALL")):INDIRECT(ADDRESS(3+ROWS(CORR_MATRIX)-1,9+ROWS(CUT_LIST)+2,,,"Sensis Vectors ALL")),"YC"&amp;$H178&amp;Q$1,INDIRECT(ADDRESS(3,$I178,,,"Sensis Vectors ALL")):INDIRECT(ADDRESS(3+ROWS(CORR_MATRIX)-1,$I178,,,"Sensis Vectors ALL")))</f>
        <v>0</v>
      </c>
      <c r="R178" s="256">
        <f ca="1">SUMIF(INDIRECT(ADDRESS(3,9+ROWS(CUT_LIST)+2,,,"Sensis Vectors ALL")):INDIRECT(ADDRESS(3+ROWS(CORR_MATRIX)-1,9+ROWS(CUT_LIST)+2,,,"Sensis Vectors ALL")),"YC"&amp;$H178&amp;R$1,INDIRECT(ADDRESS(3,$I178,,,"Sensis Vectors ALL")):INDIRECT(ADDRESS(3+ROWS(CORR_MATRIX)-1,$I178,,,"Sensis Vectors ALL")))</f>
        <v>0</v>
      </c>
      <c r="S178" s="256">
        <f ca="1">SUMIF(INDIRECT(ADDRESS(3,9+ROWS(CUT_LIST)+2,,,"Sensis Vectors ALL")):INDIRECT(ADDRESS(3+ROWS(CORR_MATRIX)-1,9+ROWS(CUT_LIST)+2,,,"Sensis Vectors ALL")),"YC"&amp;$H178&amp;S$1,INDIRECT(ADDRESS(3,$I178,,,"Sensis Vectors ALL")):INDIRECT(ADDRESS(3+ROWS(CORR_MATRIX)-1,$I178,,,"Sensis Vectors ALL")))</f>
        <v>0</v>
      </c>
      <c r="T178" s="256">
        <f ca="1">SUMIF(INDIRECT(ADDRESS(3,9+ROWS(CUT_LIST)+2,,,"Sensis Vectors ALL")):INDIRECT(ADDRESS(3+ROWS(CORR_MATRIX)-1,9+ROWS(CUT_LIST)+2,,,"Sensis Vectors ALL")),"YC"&amp;$H178&amp;T$1,INDIRECT(ADDRESS(3,$I178,,,"Sensis Vectors ALL")):INDIRECT(ADDRESS(3+ROWS(CORR_MATRIX)-1,$I178,,,"Sensis Vectors ALL")))</f>
        <v>0</v>
      </c>
      <c r="U178" s="256">
        <f ca="1">SUMIF(INDIRECT(ADDRESS(3,9+ROWS(CUT_LIST)+2,,,"Sensis Vectors ALL")):INDIRECT(ADDRESS(3+ROWS(CORR_MATRIX)-1,9+ROWS(CUT_LIST)+2,,,"Sensis Vectors ALL")),"YC"&amp;$H178&amp;U$1,INDIRECT(ADDRESS(3,$I178,,,"Sensis Vectors ALL")):INDIRECT(ADDRESS(3+ROWS(CORR_MATRIX)-1,$I178,,,"Sensis Vectors ALL")))</f>
        <v>0</v>
      </c>
      <c r="V178" s="256">
        <f ca="1">SUMIF(INDIRECT(ADDRESS(3,9+ROWS(CUT_LIST)+2,,,"Sensis Vectors ALL")):INDIRECT(ADDRESS(3+ROWS(CORR_MATRIX)-1,9+ROWS(CUT_LIST)+2,,,"Sensis Vectors ALL")),"YC"&amp;$H178&amp;V$1,INDIRECT(ADDRESS(3,$I178,,,"Sensis Vectors ALL")):INDIRECT(ADDRESS(3+ROWS(CORR_MATRIX)-1,$I178,,,"Sensis Vectors ALL")))</f>
        <v>0</v>
      </c>
    </row>
    <row r="179" spans="1:22" x14ac:dyDescent="0.2">
      <c r="A179" s="63">
        <v>72</v>
      </c>
      <c r="B179" s="63"/>
      <c r="C179" s="63"/>
      <c r="D179" s="63" t="s">
        <v>300</v>
      </c>
      <c r="E179" s="63"/>
      <c r="F179" s="63"/>
      <c r="G179" s="63"/>
      <c r="H179" s="63" t="s">
        <v>9</v>
      </c>
      <c r="I179" s="63">
        <f t="shared" si="6"/>
        <v>82</v>
      </c>
      <c r="J179" s="63" t="str">
        <f t="shared" si="7"/>
        <v>72CAD</v>
      </c>
      <c r="K179" s="256">
        <f ca="1">SUMIF(INDIRECT(ADDRESS(3,9+ROWS(CUT_LIST)+2,,,"Sensis Vectors ALL")):INDIRECT(ADDRESS(3+ROWS(CORR_MATRIX)-1,9+ROWS(CUT_LIST)+2,,,"Sensis Vectors ALL")),"YC"&amp;$H179&amp;K$1,INDIRECT(ADDRESS(3,$I179,,,"Sensis Vectors ALL")):INDIRECT(ADDRESS(3+ROWS(CORR_MATRIX)-1,$I179,,,"Sensis Vectors ALL")))</f>
        <v>0</v>
      </c>
      <c r="L179" s="256">
        <f ca="1">SUMIF(INDIRECT(ADDRESS(3,9+ROWS(CUT_LIST)+2,,,"Sensis Vectors ALL")):INDIRECT(ADDRESS(3+ROWS(CORR_MATRIX)-1,9+ROWS(CUT_LIST)+2,,,"Sensis Vectors ALL")),"YC"&amp;$H179&amp;L$1,INDIRECT(ADDRESS(3,$I179,,,"Sensis Vectors ALL")):INDIRECT(ADDRESS(3+ROWS(CORR_MATRIX)-1,$I179,,,"Sensis Vectors ALL")))</f>
        <v>0</v>
      </c>
      <c r="M179" s="256">
        <f ca="1">SUMIF(INDIRECT(ADDRESS(3,9+ROWS(CUT_LIST)+2,,,"Sensis Vectors ALL")):INDIRECT(ADDRESS(3+ROWS(CORR_MATRIX)-1,9+ROWS(CUT_LIST)+2,,,"Sensis Vectors ALL")),"YC"&amp;$H179&amp;M$1,INDIRECT(ADDRESS(3,$I179,,,"Sensis Vectors ALL")):INDIRECT(ADDRESS(3+ROWS(CORR_MATRIX)-1,$I179,,,"Sensis Vectors ALL")))</f>
        <v>0</v>
      </c>
      <c r="N179" s="256">
        <f ca="1">SUMIF(INDIRECT(ADDRESS(3,9+ROWS(CUT_LIST)+2,,,"Sensis Vectors ALL")):INDIRECT(ADDRESS(3+ROWS(CORR_MATRIX)-1,9+ROWS(CUT_LIST)+2,,,"Sensis Vectors ALL")),"YC"&amp;$H179&amp;N$1,INDIRECT(ADDRESS(3,$I179,,,"Sensis Vectors ALL")):INDIRECT(ADDRESS(3+ROWS(CORR_MATRIX)-1,$I179,,,"Sensis Vectors ALL")))</f>
        <v>0</v>
      </c>
      <c r="O179" s="256">
        <f ca="1">SUMIF(INDIRECT(ADDRESS(3,9+ROWS(CUT_LIST)+2,,,"Sensis Vectors ALL")):INDIRECT(ADDRESS(3+ROWS(CORR_MATRIX)-1,9+ROWS(CUT_LIST)+2,,,"Sensis Vectors ALL")),"YC"&amp;$H179&amp;O$1,INDIRECT(ADDRESS(3,$I179,,,"Sensis Vectors ALL")):INDIRECT(ADDRESS(3+ROWS(CORR_MATRIX)-1,$I179,,,"Sensis Vectors ALL")))</f>
        <v>0</v>
      </c>
      <c r="P179" s="256">
        <f ca="1">SUMIF(INDIRECT(ADDRESS(3,9+ROWS(CUT_LIST)+2,,,"Sensis Vectors ALL")):INDIRECT(ADDRESS(3+ROWS(CORR_MATRIX)-1,9+ROWS(CUT_LIST)+2,,,"Sensis Vectors ALL")),"YC"&amp;$H179&amp;P$1,INDIRECT(ADDRESS(3,$I179,,,"Sensis Vectors ALL")):INDIRECT(ADDRESS(3+ROWS(CORR_MATRIX)-1,$I179,,,"Sensis Vectors ALL")))</f>
        <v>0</v>
      </c>
      <c r="Q179" s="256">
        <f ca="1">SUMIF(INDIRECT(ADDRESS(3,9+ROWS(CUT_LIST)+2,,,"Sensis Vectors ALL")):INDIRECT(ADDRESS(3+ROWS(CORR_MATRIX)-1,9+ROWS(CUT_LIST)+2,,,"Sensis Vectors ALL")),"YC"&amp;$H179&amp;Q$1,INDIRECT(ADDRESS(3,$I179,,,"Sensis Vectors ALL")):INDIRECT(ADDRESS(3+ROWS(CORR_MATRIX)-1,$I179,,,"Sensis Vectors ALL")))</f>
        <v>0</v>
      </c>
      <c r="R179" s="256">
        <f ca="1">SUMIF(INDIRECT(ADDRESS(3,9+ROWS(CUT_LIST)+2,,,"Sensis Vectors ALL")):INDIRECT(ADDRESS(3+ROWS(CORR_MATRIX)-1,9+ROWS(CUT_LIST)+2,,,"Sensis Vectors ALL")),"YC"&amp;$H179&amp;R$1,INDIRECT(ADDRESS(3,$I179,,,"Sensis Vectors ALL")):INDIRECT(ADDRESS(3+ROWS(CORR_MATRIX)-1,$I179,,,"Sensis Vectors ALL")))</f>
        <v>0</v>
      </c>
      <c r="S179" s="256">
        <f ca="1">SUMIF(INDIRECT(ADDRESS(3,9+ROWS(CUT_LIST)+2,,,"Sensis Vectors ALL")):INDIRECT(ADDRESS(3+ROWS(CORR_MATRIX)-1,9+ROWS(CUT_LIST)+2,,,"Sensis Vectors ALL")),"YC"&amp;$H179&amp;S$1,INDIRECT(ADDRESS(3,$I179,,,"Sensis Vectors ALL")):INDIRECT(ADDRESS(3+ROWS(CORR_MATRIX)-1,$I179,,,"Sensis Vectors ALL")))</f>
        <v>0</v>
      </c>
      <c r="T179" s="256">
        <f ca="1">SUMIF(INDIRECT(ADDRESS(3,9+ROWS(CUT_LIST)+2,,,"Sensis Vectors ALL")):INDIRECT(ADDRESS(3+ROWS(CORR_MATRIX)-1,9+ROWS(CUT_LIST)+2,,,"Sensis Vectors ALL")),"YC"&amp;$H179&amp;T$1,INDIRECT(ADDRESS(3,$I179,,,"Sensis Vectors ALL")):INDIRECT(ADDRESS(3+ROWS(CORR_MATRIX)-1,$I179,,,"Sensis Vectors ALL")))</f>
        <v>0</v>
      </c>
      <c r="U179" s="256">
        <f ca="1">SUMIF(INDIRECT(ADDRESS(3,9+ROWS(CUT_LIST)+2,,,"Sensis Vectors ALL")):INDIRECT(ADDRESS(3+ROWS(CORR_MATRIX)-1,9+ROWS(CUT_LIST)+2,,,"Sensis Vectors ALL")),"YC"&amp;$H179&amp;U$1,INDIRECT(ADDRESS(3,$I179,,,"Sensis Vectors ALL")):INDIRECT(ADDRESS(3+ROWS(CORR_MATRIX)-1,$I179,,,"Sensis Vectors ALL")))</f>
        <v>0</v>
      </c>
      <c r="V179" s="256">
        <f ca="1">SUMIF(INDIRECT(ADDRESS(3,9+ROWS(CUT_LIST)+2,,,"Sensis Vectors ALL")):INDIRECT(ADDRESS(3+ROWS(CORR_MATRIX)-1,9+ROWS(CUT_LIST)+2,,,"Sensis Vectors ALL")),"YC"&amp;$H179&amp;V$1,INDIRECT(ADDRESS(3,$I179,,,"Sensis Vectors ALL")):INDIRECT(ADDRESS(3+ROWS(CORR_MATRIX)-1,$I179,,,"Sensis Vectors ALL")))</f>
        <v>0</v>
      </c>
    </row>
    <row r="180" spans="1:22" x14ac:dyDescent="0.2">
      <c r="A180" s="63">
        <v>72</v>
      </c>
      <c r="B180" s="63"/>
      <c r="C180" s="63"/>
      <c r="D180" s="63" t="s">
        <v>300</v>
      </c>
      <c r="E180" s="63"/>
      <c r="F180" s="63"/>
      <c r="G180" s="63"/>
      <c r="H180" s="63" t="s">
        <v>18</v>
      </c>
      <c r="I180" s="63">
        <f t="shared" si="6"/>
        <v>82</v>
      </c>
      <c r="J180" s="63" t="str">
        <f t="shared" si="7"/>
        <v>72EUR</v>
      </c>
      <c r="K180" s="256">
        <f ca="1">SUMIF(INDIRECT(ADDRESS(3,9+ROWS(CUT_LIST)+2,,,"Sensis Vectors ALL")):INDIRECT(ADDRESS(3+ROWS(CORR_MATRIX)-1,9+ROWS(CUT_LIST)+2,,,"Sensis Vectors ALL")),"YC"&amp;$H180&amp;K$1,INDIRECT(ADDRESS(3,$I180,,,"Sensis Vectors ALL")):INDIRECT(ADDRESS(3+ROWS(CORR_MATRIX)-1,$I180,,,"Sensis Vectors ALL")))</f>
        <v>0</v>
      </c>
      <c r="L180" s="256">
        <f ca="1">SUMIF(INDIRECT(ADDRESS(3,9+ROWS(CUT_LIST)+2,,,"Sensis Vectors ALL")):INDIRECT(ADDRESS(3+ROWS(CORR_MATRIX)-1,9+ROWS(CUT_LIST)+2,,,"Sensis Vectors ALL")),"YC"&amp;$H180&amp;L$1,INDIRECT(ADDRESS(3,$I180,,,"Sensis Vectors ALL")):INDIRECT(ADDRESS(3+ROWS(CORR_MATRIX)-1,$I180,,,"Sensis Vectors ALL")))</f>
        <v>0</v>
      </c>
      <c r="M180" s="256">
        <f ca="1">SUMIF(INDIRECT(ADDRESS(3,9+ROWS(CUT_LIST)+2,,,"Sensis Vectors ALL")):INDIRECT(ADDRESS(3+ROWS(CORR_MATRIX)-1,9+ROWS(CUT_LIST)+2,,,"Sensis Vectors ALL")),"YC"&amp;$H180&amp;M$1,INDIRECT(ADDRESS(3,$I180,,,"Sensis Vectors ALL")):INDIRECT(ADDRESS(3+ROWS(CORR_MATRIX)-1,$I180,,,"Sensis Vectors ALL")))</f>
        <v>0</v>
      </c>
      <c r="N180" s="256">
        <f ca="1">SUMIF(INDIRECT(ADDRESS(3,9+ROWS(CUT_LIST)+2,,,"Sensis Vectors ALL")):INDIRECT(ADDRESS(3+ROWS(CORR_MATRIX)-1,9+ROWS(CUT_LIST)+2,,,"Sensis Vectors ALL")),"YC"&amp;$H180&amp;N$1,INDIRECT(ADDRESS(3,$I180,,,"Sensis Vectors ALL")):INDIRECT(ADDRESS(3+ROWS(CORR_MATRIX)-1,$I180,,,"Sensis Vectors ALL")))</f>
        <v>0</v>
      </c>
      <c r="O180" s="256">
        <f ca="1">SUMIF(INDIRECT(ADDRESS(3,9+ROWS(CUT_LIST)+2,,,"Sensis Vectors ALL")):INDIRECT(ADDRESS(3+ROWS(CORR_MATRIX)-1,9+ROWS(CUT_LIST)+2,,,"Sensis Vectors ALL")),"YC"&amp;$H180&amp;O$1,INDIRECT(ADDRESS(3,$I180,,,"Sensis Vectors ALL")):INDIRECT(ADDRESS(3+ROWS(CORR_MATRIX)-1,$I180,,,"Sensis Vectors ALL")))</f>
        <v>0</v>
      </c>
      <c r="P180" s="256">
        <f ca="1">SUMIF(INDIRECT(ADDRESS(3,9+ROWS(CUT_LIST)+2,,,"Sensis Vectors ALL")):INDIRECT(ADDRESS(3+ROWS(CORR_MATRIX)-1,9+ROWS(CUT_LIST)+2,,,"Sensis Vectors ALL")),"YC"&amp;$H180&amp;P$1,INDIRECT(ADDRESS(3,$I180,,,"Sensis Vectors ALL")):INDIRECT(ADDRESS(3+ROWS(CORR_MATRIX)-1,$I180,,,"Sensis Vectors ALL")))</f>
        <v>0</v>
      </c>
      <c r="Q180" s="256">
        <f ca="1">SUMIF(INDIRECT(ADDRESS(3,9+ROWS(CUT_LIST)+2,,,"Sensis Vectors ALL")):INDIRECT(ADDRESS(3+ROWS(CORR_MATRIX)-1,9+ROWS(CUT_LIST)+2,,,"Sensis Vectors ALL")),"YC"&amp;$H180&amp;Q$1,INDIRECT(ADDRESS(3,$I180,,,"Sensis Vectors ALL")):INDIRECT(ADDRESS(3+ROWS(CORR_MATRIX)-1,$I180,,,"Sensis Vectors ALL")))</f>
        <v>0</v>
      </c>
      <c r="R180" s="256">
        <f ca="1">SUMIF(INDIRECT(ADDRESS(3,9+ROWS(CUT_LIST)+2,,,"Sensis Vectors ALL")):INDIRECT(ADDRESS(3+ROWS(CORR_MATRIX)-1,9+ROWS(CUT_LIST)+2,,,"Sensis Vectors ALL")),"YC"&amp;$H180&amp;R$1,INDIRECT(ADDRESS(3,$I180,,,"Sensis Vectors ALL")):INDIRECT(ADDRESS(3+ROWS(CORR_MATRIX)-1,$I180,,,"Sensis Vectors ALL")))</f>
        <v>0</v>
      </c>
      <c r="S180" s="256">
        <f ca="1">SUMIF(INDIRECT(ADDRESS(3,9+ROWS(CUT_LIST)+2,,,"Sensis Vectors ALL")):INDIRECT(ADDRESS(3+ROWS(CORR_MATRIX)-1,9+ROWS(CUT_LIST)+2,,,"Sensis Vectors ALL")),"YC"&amp;$H180&amp;S$1,INDIRECT(ADDRESS(3,$I180,,,"Sensis Vectors ALL")):INDIRECT(ADDRESS(3+ROWS(CORR_MATRIX)-1,$I180,,,"Sensis Vectors ALL")))</f>
        <v>0</v>
      </c>
      <c r="T180" s="256">
        <f ca="1">SUMIF(INDIRECT(ADDRESS(3,9+ROWS(CUT_LIST)+2,,,"Sensis Vectors ALL")):INDIRECT(ADDRESS(3+ROWS(CORR_MATRIX)-1,9+ROWS(CUT_LIST)+2,,,"Sensis Vectors ALL")),"YC"&amp;$H180&amp;T$1,INDIRECT(ADDRESS(3,$I180,,,"Sensis Vectors ALL")):INDIRECT(ADDRESS(3+ROWS(CORR_MATRIX)-1,$I180,,,"Sensis Vectors ALL")))</f>
        <v>0</v>
      </c>
      <c r="U180" s="256">
        <f ca="1">SUMIF(INDIRECT(ADDRESS(3,9+ROWS(CUT_LIST)+2,,,"Sensis Vectors ALL")):INDIRECT(ADDRESS(3+ROWS(CORR_MATRIX)-1,9+ROWS(CUT_LIST)+2,,,"Sensis Vectors ALL")),"YC"&amp;$H180&amp;U$1,INDIRECT(ADDRESS(3,$I180,,,"Sensis Vectors ALL")):INDIRECT(ADDRESS(3+ROWS(CORR_MATRIX)-1,$I180,,,"Sensis Vectors ALL")))</f>
        <v>0</v>
      </c>
      <c r="V180" s="256">
        <f ca="1">SUMIF(INDIRECT(ADDRESS(3,9+ROWS(CUT_LIST)+2,,,"Sensis Vectors ALL")):INDIRECT(ADDRESS(3+ROWS(CORR_MATRIX)-1,9+ROWS(CUT_LIST)+2,,,"Sensis Vectors ALL")),"YC"&amp;$H180&amp;V$1,INDIRECT(ADDRESS(3,$I180,,,"Sensis Vectors ALL")):INDIRECT(ADDRESS(3+ROWS(CORR_MATRIX)-1,$I180,,,"Sensis Vectors ALL")))</f>
        <v>0</v>
      </c>
    </row>
    <row r="181" spans="1:22" x14ac:dyDescent="0.2">
      <c r="A181" s="63">
        <v>72</v>
      </c>
      <c r="B181" s="63"/>
      <c r="C181" s="63"/>
      <c r="D181" s="63" t="s">
        <v>300</v>
      </c>
      <c r="E181" s="63"/>
      <c r="F181" s="63"/>
      <c r="G181" s="63"/>
      <c r="H181" s="63" t="s">
        <v>39</v>
      </c>
      <c r="I181" s="63">
        <f t="shared" si="6"/>
        <v>82</v>
      </c>
      <c r="J181" s="63" t="str">
        <f t="shared" si="7"/>
        <v>72GBP</v>
      </c>
      <c r="K181" s="256">
        <f ca="1">SUMIF(INDIRECT(ADDRESS(3,9+ROWS(CUT_LIST)+2,,,"Sensis Vectors ALL")):INDIRECT(ADDRESS(3+ROWS(CORR_MATRIX)-1,9+ROWS(CUT_LIST)+2,,,"Sensis Vectors ALL")),"YC"&amp;$H181&amp;K$1,INDIRECT(ADDRESS(3,$I181,,,"Sensis Vectors ALL")):INDIRECT(ADDRESS(3+ROWS(CORR_MATRIX)-1,$I181,,,"Sensis Vectors ALL")))</f>
        <v>0</v>
      </c>
      <c r="L181" s="256">
        <f ca="1">SUMIF(INDIRECT(ADDRESS(3,9+ROWS(CUT_LIST)+2,,,"Sensis Vectors ALL")):INDIRECT(ADDRESS(3+ROWS(CORR_MATRIX)-1,9+ROWS(CUT_LIST)+2,,,"Sensis Vectors ALL")),"YC"&amp;$H181&amp;L$1,INDIRECT(ADDRESS(3,$I181,,,"Sensis Vectors ALL")):INDIRECT(ADDRESS(3+ROWS(CORR_MATRIX)-1,$I181,,,"Sensis Vectors ALL")))</f>
        <v>0</v>
      </c>
      <c r="M181" s="256">
        <f ca="1">SUMIF(INDIRECT(ADDRESS(3,9+ROWS(CUT_LIST)+2,,,"Sensis Vectors ALL")):INDIRECT(ADDRESS(3+ROWS(CORR_MATRIX)-1,9+ROWS(CUT_LIST)+2,,,"Sensis Vectors ALL")),"YC"&amp;$H181&amp;M$1,INDIRECT(ADDRESS(3,$I181,,,"Sensis Vectors ALL")):INDIRECT(ADDRESS(3+ROWS(CORR_MATRIX)-1,$I181,,,"Sensis Vectors ALL")))</f>
        <v>0</v>
      </c>
      <c r="N181" s="256">
        <f ca="1">SUMIF(INDIRECT(ADDRESS(3,9+ROWS(CUT_LIST)+2,,,"Sensis Vectors ALL")):INDIRECT(ADDRESS(3+ROWS(CORR_MATRIX)-1,9+ROWS(CUT_LIST)+2,,,"Sensis Vectors ALL")),"YC"&amp;$H181&amp;N$1,INDIRECT(ADDRESS(3,$I181,,,"Sensis Vectors ALL")):INDIRECT(ADDRESS(3+ROWS(CORR_MATRIX)-1,$I181,,,"Sensis Vectors ALL")))</f>
        <v>0</v>
      </c>
      <c r="O181" s="256">
        <f ca="1">SUMIF(INDIRECT(ADDRESS(3,9+ROWS(CUT_LIST)+2,,,"Sensis Vectors ALL")):INDIRECT(ADDRESS(3+ROWS(CORR_MATRIX)-1,9+ROWS(CUT_LIST)+2,,,"Sensis Vectors ALL")),"YC"&amp;$H181&amp;O$1,INDIRECT(ADDRESS(3,$I181,,,"Sensis Vectors ALL")):INDIRECT(ADDRESS(3+ROWS(CORR_MATRIX)-1,$I181,,,"Sensis Vectors ALL")))</f>
        <v>0</v>
      </c>
      <c r="P181" s="256">
        <f ca="1">SUMIF(INDIRECT(ADDRESS(3,9+ROWS(CUT_LIST)+2,,,"Sensis Vectors ALL")):INDIRECT(ADDRESS(3+ROWS(CORR_MATRIX)-1,9+ROWS(CUT_LIST)+2,,,"Sensis Vectors ALL")),"YC"&amp;$H181&amp;P$1,INDIRECT(ADDRESS(3,$I181,,,"Sensis Vectors ALL")):INDIRECT(ADDRESS(3+ROWS(CORR_MATRIX)-1,$I181,,,"Sensis Vectors ALL")))</f>
        <v>0</v>
      </c>
      <c r="Q181" s="256">
        <f ca="1">SUMIF(INDIRECT(ADDRESS(3,9+ROWS(CUT_LIST)+2,,,"Sensis Vectors ALL")):INDIRECT(ADDRESS(3+ROWS(CORR_MATRIX)-1,9+ROWS(CUT_LIST)+2,,,"Sensis Vectors ALL")),"YC"&amp;$H181&amp;Q$1,INDIRECT(ADDRESS(3,$I181,,,"Sensis Vectors ALL")):INDIRECT(ADDRESS(3+ROWS(CORR_MATRIX)-1,$I181,,,"Sensis Vectors ALL")))</f>
        <v>0</v>
      </c>
      <c r="R181" s="256">
        <f ca="1">SUMIF(INDIRECT(ADDRESS(3,9+ROWS(CUT_LIST)+2,,,"Sensis Vectors ALL")):INDIRECT(ADDRESS(3+ROWS(CORR_MATRIX)-1,9+ROWS(CUT_LIST)+2,,,"Sensis Vectors ALL")),"YC"&amp;$H181&amp;R$1,INDIRECT(ADDRESS(3,$I181,,,"Sensis Vectors ALL")):INDIRECT(ADDRESS(3+ROWS(CORR_MATRIX)-1,$I181,,,"Sensis Vectors ALL")))</f>
        <v>0</v>
      </c>
      <c r="S181" s="256">
        <f ca="1">SUMIF(INDIRECT(ADDRESS(3,9+ROWS(CUT_LIST)+2,,,"Sensis Vectors ALL")):INDIRECT(ADDRESS(3+ROWS(CORR_MATRIX)-1,9+ROWS(CUT_LIST)+2,,,"Sensis Vectors ALL")),"YC"&amp;$H181&amp;S$1,INDIRECT(ADDRESS(3,$I181,,,"Sensis Vectors ALL")):INDIRECT(ADDRESS(3+ROWS(CORR_MATRIX)-1,$I181,,,"Sensis Vectors ALL")))</f>
        <v>0</v>
      </c>
      <c r="T181" s="256">
        <f ca="1">SUMIF(INDIRECT(ADDRESS(3,9+ROWS(CUT_LIST)+2,,,"Sensis Vectors ALL")):INDIRECT(ADDRESS(3+ROWS(CORR_MATRIX)-1,9+ROWS(CUT_LIST)+2,,,"Sensis Vectors ALL")),"YC"&amp;$H181&amp;T$1,INDIRECT(ADDRESS(3,$I181,,,"Sensis Vectors ALL")):INDIRECT(ADDRESS(3+ROWS(CORR_MATRIX)-1,$I181,,,"Sensis Vectors ALL")))</f>
        <v>0</v>
      </c>
      <c r="U181" s="256">
        <f ca="1">SUMIF(INDIRECT(ADDRESS(3,9+ROWS(CUT_LIST)+2,,,"Sensis Vectors ALL")):INDIRECT(ADDRESS(3+ROWS(CORR_MATRIX)-1,9+ROWS(CUT_LIST)+2,,,"Sensis Vectors ALL")),"YC"&amp;$H181&amp;U$1,INDIRECT(ADDRESS(3,$I181,,,"Sensis Vectors ALL")):INDIRECT(ADDRESS(3+ROWS(CORR_MATRIX)-1,$I181,,,"Sensis Vectors ALL")))</f>
        <v>0</v>
      </c>
      <c r="V181" s="256">
        <f ca="1">SUMIF(INDIRECT(ADDRESS(3,9+ROWS(CUT_LIST)+2,,,"Sensis Vectors ALL")):INDIRECT(ADDRESS(3+ROWS(CORR_MATRIX)-1,9+ROWS(CUT_LIST)+2,,,"Sensis Vectors ALL")),"YC"&amp;$H181&amp;V$1,INDIRECT(ADDRESS(3,$I181,,,"Sensis Vectors ALL")):INDIRECT(ADDRESS(3+ROWS(CORR_MATRIX)-1,$I181,,,"Sensis Vectors ALL")))</f>
        <v>0</v>
      </c>
    </row>
    <row r="182" spans="1:22" x14ac:dyDescent="0.2">
      <c r="A182" s="63">
        <v>72</v>
      </c>
      <c r="B182" s="63"/>
      <c r="C182" s="63"/>
      <c r="D182" s="63" t="s">
        <v>300</v>
      </c>
      <c r="E182" s="63"/>
      <c r="F182" s="63"/>
      <c r="G182" s="63"/>
      <c r="H182" s="63" t="s">
        <v>31</v>
      </c>
      <c r="I182" s="63">
        <f t="shared" si="6"/>
        <v>82</v>
      </c>
      <c r="J182" s="63" t="str">
        <f t="shared" si="7"/>
        <v>72JPY</v>
      </c>
      <c r="K182" s="256">
        <f ca="1">SUMIF(INDIRECT(ADDRESS(3,9+ROWS(CUT_LIST)+2,,,"Sensis Vectors ALL")):INDIRECT(ADDRESS(3+ROWS(CORR_MATRIX)-1,9+ROWS(CUT_LIST)+2,,,"Sensis Vectors ALL")),"YC"&amp;$H182&amp;K$1,INDIRECT(ADDRESS(3,$I182,,,"Sensis Vectors ALL")):INDIRECT(ADDRESS(3+ROWS(CORR_MATRIX)-1,$I182,,,"Sensis Vectors ALL")))</f>
        <v>0</v>
      </c>
      <c r="L182" s="256">
        <f ca="1">SUMIF(INDIRECT(ADDRESS(3,9+ROWS(CUT_LIST)+2,,,"Sensis Vectors ALL")):INDIRECT(ADDRESS(3+ROWS(CORR_MATRIX)-1,9+ROWS(CUT_LIST)+2,,,"Sensis Vectors ALL")),"YC"&amp;$H182&amp;L$1,INDIRECT(ADDRESS(3,$I182,,,"Sensis Vectors ALL")):INDIRECT(ADDRESS(3+ROWS(CORR_MATRIX)-1,$I182,,,"Sensis Vectors ALL")))</f>
        <v>0</v>
      </c>
      <c r="M182" s="256">
        <f ca="1">SUMIF(INDIRECT(ADDRESS(3,9+ROWS(CUT_LIST)+2,,,"Sensis Vectors ALL")):INDIRECT(ADDRESS(3+ROWS(CORR_MATRIX)-1,9+ROWS(CUT_LIST)+2,,,"Sensis Vectors ALL")),"YC"&amp;$H182&amp;M$1,INDIRECT(ADDRESS(3,$I182,,,"Sensis Vectors ALL")):INDIRECT(ADDRESS(3+ROWS(CORR_MATRIX)-1,$I182,,,"Sensis Vectors ALL")))</f>
        <v>0</v>
      </c>
      <c r="N182" s="256">
        <f ca="1">SUMIF(INDIRECT(ADDRESS(3,9+ROWS(CUT_LIST)+2,,,"Sensis Vectors ALL")):INDIRECT(ADDRESS(3+ROWS(CORR_MATRIX)-1,9+ROWS(CUT_LIST)+2,,,"Sensis Vectors ALL")),"YC"&amp;$H182&amp;N$1,INDIRECT(ADDRESS(3,$I182,,,"Sensis Vectors ALL")):INDIRECT(ADDRESS(3+ROWS(CORR_MATRIX)-1,$I182,,,"Sensis Vectors ALL")))</f>
        <v>0</v>
      </c>
      <c r="O182" s="256">
        <f ca="1">SUMIF(INDIRECT(ADDRESS(3,9+ROWS(CUT_LIST)+2,,,"Sensis Vectors ALL")):INDIRECT(ADDRESS(3+ROWS(CORR_MATRIX)-1,9+ROWS(CUT_LIST)+2,,,"Sensis Vectors ALL")),"YC"&amp;$H182&amp;O$1,INDIRECT(ADDRESS(3,$I182,,,"Sensis Vectors ALL")):INDIRECT(ADDRESS(3+ROWS(CORR_MATRIX)-1,$I182,,,"Sensis Vectors ALL")))</f>
        <v>0</v>
      </c>
      <c r="P182" s="256">
        <f ca="1">SUMIF(INDIRECT(ADDRESS(3,9+ROWS(CUT_LIST)+2,,,"Sensis Vectors ALL")):INDIRECT(ADDRESS(3+ROWS(CORR_MATRIX)-1,9+ROWS(CUT_LIST)+2,,,"Sensis Vectors ALL")),"YC"&amp;$H182&amp;P$1,INDIRECT(ADDRESS(3,$I182,,,"Sensis Vectors ALL")):INDIRECT(ADDRESS(3+ROWS(CORR_MATRIX)-1,$I182,,,"Sensis Vectors ALL")))</f>
        <v>0</v>
      </c>
      <c r="Q182" s="256">
        <f ca="1">SUMIF(INDIRECT(ADDRESS(3,9+ROWS(CUT_LIST)+2,,,"Sensis Vectors ALL")):INDIRECT(ADDRESS(3+ROWS(CORR_MATRIX)-1,9+ROWS(CUT_LIST)+2,,,"Sensis Vectors ALL")),"YC"&amp;$H182&amp;Q$1,INDIRECT(ADDRESS(3,$I182,,,"Sensis Vectors ALL")):INDIRECT(ADDRESS(3+ROWS(CORR_MATRIX)-1,$I182,,,"Sensis Vectors ALL")))</f>
        <v>0</v>
      </c>
      <c r="R182" s="256">
        <f ca="1">SUMIF(INDIRECT(ADDRESS(3,9+ROWS(CUT_LIST)+2,,,"Sensis Vectors ALL")):INDIRECT(ADDRESS(3+ROWS(CORR_MATRIX)-1,9+ROWS(CUT_LIST)+2,,,"Sensis Vectors ALL")),"YC"&amp;$H182&amp;R$1,INDIRECT(ADDRESS(3,$I182,,,"Sensis Vectors ALL")):INDIRECT(ADDRESS(3+ROWS(CORR_MATRIX)-1,$I182,,,"Sensis Vectors ALL")))</f>
        <v>0</v>
      </c>
      <c r="S182" s="256">
        <f ca="1">SUMIF(INDIRECT(ADDRESS(3,9+ROWS(CUT_LIST)+2,,,"Sensis Vectors ALL")):INDIRECT(ADDRESS(3+ROWS(CORR_MATRIX)-1,9+ROWS(CUT_LIST)+2,,,"Sensis Vectors ALL")),"YC"&amp;$H182&amp;S$1,INDIRECT(ADDRESS(3,$I182,,,"Sensis Vectors ALL")):INDIRECT(ADDRESS(3+ROWS(CORR_MATRIX)-1,$I182,,,"Sensis Vectors ALL")))</f>
        <v>0</v>
      </c>
      <c r="T182" s="256">
        <f ca="1">SUMIF(INDIRECT(ADDRESS(3,9+ROWS(CUT_LIST)+2,,,"Sensis Vectors ALL")):INDIRECT(ADDRESS(3+ROWS(CORR_MATRIX)-1,9+ROWS(CUT_LIST)+2,,,"Sensis Vectors ALL")),"YC"&amp;$H182&amp;T$1,INDIRECT(ADDRESS(3,$I182,,,"Sensis Vectors ALL")):INDIRECT(ADDRESS(3+ROWS(CORR_MATRIX)-1,$I182,,,"Sensis Vectors ALL")))</f>
        <v>0</v>
      </c>
      <c r="U182" s="256">
        <f ca="1">SUMIF(INDIRECT(ADDRESS(3,9+ROWS(CUT_LIST)+2,,,"Sensis Vectors ALL")):INDIRECT(ADDRESS(3+ROWS(CORR_MATRIX)-1,9+ROWS(CUT_LIST)+2,,,"Sensis Vectors ALL")),"YC"&amp;$H182&amp;U$1,INDIRECT(ADDRESS(3,$I182,,,"Sensis Vectors ALL")):INDIRECT(ADDRESS(3+ROWS(CORR_MATRIX)-1,$I182,,,"Sensis Vectors ALL")))</f>
        <v>0</v>
      </c>
      <c r="V182" s="256">
        <f ca="1">SUMIF(INDIRECT(ADDRESS(3,9+ROWS(CUT_LIST)+2,,,"Sensis Vectors ALL")):INDIRECT(ADDRESS(3+ROWS(CORR_MATRIX)-1,9+ROWS(CUT_LIST)+2,,,"Sensis Vectors ALL")),"YC"&amp;$H182&amp;V$1,INDIRECT(ADDRESS(3,$I182,,,"Sensis Vectors ALL")):INDIRECT(ADDRESS(3+ROWS(CORR_MATRIX)-1,$I182,,,"Sensis Vectors ALL")))</f>
        <v>0</v>
      </c>
    </row>
    <row r="183" spans="1:22" x14ac:dyDescent="0.2">
      <c r="A183" s="63">
        <v>72</v>
      </c>
      <c r="B183" s="63"/>
      <c r="C183" s="63"/>
      <c r="D183" s="63" t="s">
        <v>300</v>
      </c>
      <c r="E183" s="63"/>
      <c r="F183" s="63"/>
      <c r="G183" s="63"/>
      <c r="H183" s="63" t="s">
        <v>16</v>
      </c>
      <c r="I183" s="63">
        <f t="shared" si="6"/>
        <v>82</v>
      </c>
      <c r="J183" s="63" t="str">
        <f t="shared" si="7"/>
        <v>72USD</v>
      </c>
      <c r="K183" s="256">
        <f ca="1">SUMIF(INDIRECT(ADDRESS(3,9+ROWS(CUT_LIST)+2,,,"Sensis Vectors ALL")):INDIRECT(ADDRESS(3+ROWS(CORR_MATRIX)-1,9+ROWS(CUT_LIST)+2,,,"Sensis Vectors ALL")),"YC"&amp;$H183&amp;K$1,INDIRECT(ADDRESS(3,$I183,,,"Sensis Vectors ALL")):INDIRECT(ADDRESS(3+ROWS(CORR_MATRIX)-1,$I183,,,"Sensis Vectors ALL")))</f>
        <v>0</v>
      </c>
      <c r="L183" s="256">
        <f ca="1">SUMIF(INDIRECT(ADDRESS(3,9+ROWS(CUT_LIST)+2,,,"Sensis Vectors ALL")):INDIRECT(ADDRESS(3+ROWS(CORR_MATRIX)-1,9+ROWS(CUT_LIST)+2,,,"Sensis Vectors ALL")),"YC"&amp;$H183&amp;L$1,INDIRECT(ADDRESS(3,$I183,,,"Sensis Vectors ALL")):INDIRECT(ADDRESS(3+ROWS(CORR_MATRIX)-1,$I183,,,"Sensis Vectors ALL")))</f>
        <v>0</v>
      </c>
      <c r="M183" s="256">
        <f ca="1">SUMIF(INDIRECT(ADDRESS(3,9+ROWS(CUT_LIST)+2,,,"Sensis Vectors ALL")):INDIRECT(ADDRESS(3+ROWS(CORR_MATRIX)-1,9+ROWS(CUT_LIST)+2,,,"Sensis Vectors ALL")),"YC"&amp;$H183&amp;M$1,INDIRECT(ADDRESS(3,$I183,,,"Sensis Vectors ALL")):INDIRECT(ADDRESS(3+ROWS(CORR_MATRIX)-1,$I183,,,"Sensis Vectors ALL")))</f>
        <v>0</v>
      </c>
      <c r="N183" s="256">
        <f ca="1">SUMIF(INDIRECT(ADDRESS(3,9+ROWS(CUT_LIST)+2,,,"Sensis Vectors ALL")):INDIRECT(ADDRESS(3+ROWS(CORR_MATRIX)-1,9+ROWS(CUT_LIST)+2,,,"Sensis Vectors ALL")),"YC"&amp;$H183&amp;N$1,INDIRECT(ADDRESS(3,$I183,,,"Sensis Vectors ALL")):INDIRECT(ADDRESS(3+ROWS(CORR_MATRIX)-1,$I183,,,"Sensis Vectors ALL")))</f>
        <v>0</v>
      </c>
      <c r="O183" s="256">
        <f ca="1">SUMIF(INDIRECT(ADDRESS(3,9+ROWS(CUT_LIST)+2,,,"Sensis Vectors ALL")):INDIRECT(ADDRESS(3+ROWS(CORR_MATRIX)-1,9+ROWS(CUT_LIST)+2,,,"Sensis Vectors ALL")),"YC"&amp;$H183&amp;O$1,INDIRECT(ADDRESS(3,$I183,,,"Sensis Vectors ALL")):INDIRECT(ADDRESS(3+ROWS(CORR_MATRIX)-1,$I183,,,"Sensis Vectors ALL")))</f>
        <v>0</v>
      </c>
      <c r="P183" s="256">
        <f ca="1">SUMIF(INDIRECT(ADDRESS(3,9+ROWS(CUT_LIST)+2,,,"Sensis Vectors ALL")):INDIRECT(ADDRESS(3+ROWS(CORR_MATRIX)-1,9+ROWS(CUT_LIST)+2,,,"Sensis Vectors ALL")),"YC"&amp;$H183&amp;P$1,INDIRECT(ADDRESS(3,$I183,,,"Sensis Vectors ALL")):INDIRECT(ADDRESS(3+ROWS(CORR_MATRIX)-1,$I183,,,"Sensis Vectors ALL")))</f>
        <v>0</v>
      </c>
      <c r="Q183" s="256">
        <f ca="1">SUMIF(INDIRECT(ADDRESS(3,9+ROWS(CUT_LIST)+2,,,"Sensis Vectors ALL")):INDIRECT(ADDRESS(3+ROWS(CORR_MATRIX)-1,9+ROWS(CUT_LIST)+2,,,"Sensis Vectors ALL")),"YC"&amp;$H183&amp;Q$1,INDIRECT(ADDRESS(3,$I183,,,"Sensis Vectors ALL")):INDIRECT(ADDRESS(3+ROWS(CORR_MATRIX)-1,$I183,,,"Sensis Vectors ALL")))</f>
        <v>0</v>
      </c>
      <c r="R183" s="256">
        <f ca="1">SUMIF(INDIRECT(ADDRESS(3,9+ROWS(CUT_LIST)+2,,,"Sensis Vectors ALL")):INDIRECT(ADDRESS(3+ROWS(CORR_MATRIX)-1,9+ROWS(CUT_LIST)+2,,,"Sensis Vectors ALL")),"YC"&amp;$H183&amp;R$1,INDIRECT(ADDRESS(3,$I183,,,"Sensis Vectors ALL")):INDIRECT(ADDRESS(3+ROWS(CORR_MATRIX)-1,$I183,,,"Sensis Vectors ALL")))</f>
        <v>0</v>
      </c>
      <c r="S183" s="256">
        <f ca="1">SUMIF(INDIRECT(ADDRESS(3,9+ROWS(CUT_LIST)+2,,,"Sensis Vectors ALL")):INDIRECT(ADDRESS(3+ROWS(CORR_MATRIX)-1,9+ROWS(CUT_LIST)+2,,,"Sensis Vectors ALL")),"YC"&amp;$H183&amp;S$1,INDIRECT(ADDRESS(3,$I183,,,"Sensis Vectors ALL")):INDIRECT(ADDRESS(3+ROWS(CORR_MATRIX)-1,$I183,,,"Sensis Vectors ALL")))</f>
        <v>0</v>
      </c>
      <c r="T183" s="256">
        <f ca="1">SUMIF(INDIRECT(ADDRESS(3,9+ROWS(CUT_LIST)+2,,,"Sensis Vectors ALL")):INDIRECT(ADDRESS(3+ROWS(CORR_MATRIX)-1,9+ROWS(CUT_LIST)+2,,,"Sensis Vectors ALL")),"YC"&amp;$H183&amp;T$1,INDIRECT(ADDRESS(3,$I183,,,"Sensis Vectors ALL")):INDIRECT(ADDRESS(3+ROWS(CORR_MATRIX)-1,$I183,,,"Sensis Vectors ALL")))</f>
        <v>0</v>
      </c>
      <c r="U183" s="256">
        <f ca="1">SUMIF(INDIRECT(ADDRESS(3,9+ROWS(CUT_LIST)+2,,,"Sensis Vectors ALL")):INDIRECT(ADDRESS(3+ROWS(CORR_MATRIX)-1,9+ROWS(CUT_LIST)+2,,,"Sensis Vectors ALL")),"YC"&amp;$H183&amp;U$1,INDIRECT(ADDRESS(3,$I183,,,"Sensis Vectors ALL")):INDIRECT(ADDRESS(3+ROWS(CORR_MATRIX)-1,$I183,,,"Sensis Vectors ALL")))</f>
        <v>0</v>
      </c>
      <c r="V183" s="256">
        <f ca="1">SUMIF(INDIRECT(ADDRESS(3,9+ROWS(CUT_LIST)+2,,,"Sensis Vectors ALL")):INDIRECT(ADDRESS(3+ROWS(CORR_MATRIX)-1,9+ROWS(CUT_LIST)+2,,,"Sensis Vectors ALL")),"YC"&amp;$H183&amp;V$1,INDIRECT(ADDRESS(3,$I183,,,"Sensis Vectors ALL")):INDIRECT(ADDRESS(3+ROWS(CORR_MATRIX)-1,$I183,,,"Sensis Vectors ALL")))</f>
        <v>0</v>
      </c>
    </row>
    <row r="184" spans="1:22" x14ac:dyDescent="0.2">
      <c r="A184" s="31">
        <v>77</v>
      </c>
      <c r="B184" s="62">
        <v>5</v>
      </c>
      <c r="C184" s="66" t="s">
        <v>152</v>
      </c>
      <c r="D184" s="66" t="s">
        <v>301</v>
      </c>
      <c r="E184" s="66" t="s">
        <v>173</v>
      </c>
      <c r="F184" s="66" t="s">
        <v>179</v>
      </c>
      <c r="G184" s="95">
        <v>636</v>
      </c>
      <c r="H184" s="73" t="s">
        <v>24</v>
      </c>
      <c r="I184">
        <f t="shared" si="6"/>
        <v>87</v>
      </c>
      <c r="J184" t="str">
        <f t="shared" si="7"/>
        <v>77ALL</v>
      </c>
      <c r="K184" s="257">
        <f ca="1">SUMIF(INDIRECT(ADDRESS(3,9+ROWS(CUT_LIST)+1,,,"Sensis Vectors ALL")):INDIRECT(ADDRESS(3+ROWS(CORR_MATRIX)-1,9+ROWS(CUT_LIST)+1,,,"Sensis Vectors ALL")),"YC"&amp;K$1,INDIRECT(ADDRESS(3,$I184,,,"Sensis Vectors ALL")):INDIRECT(ADDRESS(3+ROWS(CORR_MATRIX)-1,$I184,,,"Sensis Vectors ALL")))</f>
        <v>0</v>
      </c>
      <c r="L184" s="257">
        <f ca="1">SUMIF(INDIRECT(ADDRESS(3,9+ROWS(CUT_LIST)+1,,,"Sensis Vectors ALL")):INDIRECT(ADDRESS(3+ROWS(CORR_MATRIX)-1,9+ROWS(CUT_LIST)+1,,,"Sensis Vectors ALL")),"YC"&amp;L$1,INDIRECT(ADDRESS(3,$I184,,,"Sensis Vectors ALL")):INDIRECT(ADDRESS(3+ROWS(CORR_MATRIX)-1,$I184,,,"Sensis Vectors ALL")))</f>
        <v>0</v>
      </c>
      <c r="M184" s="257">
        <f ca="1">SUMIF(INDIRECT(ADDRESS(3,9+ROWS(CUT_LIST)+1,,,"Sensis Vectors ALL")):INDIRECT(ADDRESS(3+ROWS(CORR_MATRIX)-1,9+ROWS(CUT_LIST)+1,,,"Sensis Vectors ALL")),"YC"&amp;M$1,INDIRECT(ADDRESS(3,$I184,,,"Sensis Vectors ALL")):INDIRECT(ADDRESS(3+ROWS(CORR_MATRIX)-1,$I184,,,"Sensis Vectors ALL")))</f>
        <v>0</v>
      </c>
      <c r="N184" s="257">
        <f ca="1">SUMIF(INDIRECT(ADDRESS(3,9+ROWS(CUT_LIST)+1,,,"Sensis Vectors ALL")):INDIRECT(ADDRESS(3+ROWS(CORR_MATRIX)-1,9+ROWS(CUT_LIST)+1,,,"Sensis Vectors ALL")),"YC"&amp;N$1,INDIRECT(ADDRESS(3,$I184,,,"Sensis Vectors ALL")):INDIRECT(ADDRESS(3+ROWS(CORR_MATRIX)-1,$I184,,,"Sensis Vectors ALL")))</f>
        <v>0</v>
      </c>
      <c r="O184" s="257">
        <f ca="1">SUMIF(INDIRECT(ADDRESS(3,9+ROWS(CUT_LIST)+1,,,"Sensis Vectors ALL")):INDIRECT(ADDRESS(3+ROWS(CORR_MATRIX)-1,9+ROWS(CUT_LIST)+1,,,"Sensis Vectors ALL")),"YC"&amp;O$1,INDIRECT(ADDRESS(3,$I184,,,"Sensis Vectors ALL")):INDIRECT(ADDRESS(3+ROWS(CORR_MATRIX)-1,$I184,,,"Sensis Vectors ALL")))</f>
        <v>0</v>
      </c>
      <c r="P184" s="257">
        <f ca="1">SUMIF(INDIRECT(ADDRESS(3,9+ROWS(CUT_LIST)+1,,,"Sensis Vectors ALL")):INDIRECT(ADDRESS(3+ROWS(CORR_MATRIX)-1,9+ROWS(CUT_LIST)+1,,,"Sensis Vectors ALL")),"YC"&amp;P$1,INDIRECT(ADDRESS(3,$I184,,,"Sensis Vectors ALL")):INDIRECT(ADDRESS(3+ROWS(CORR_MATRIX)-1,$I184,,,"Sensis Vectors ALL")))</f>
        <v>0</v>
      </c>
      <c r="Q184" s="257">
        <f ca="1">SUMIF(INDIRECT(ADDRESS(3,9+ROWS(CUT_LIST)+1,,,"Sensis Vectors ALL")):INDIRECT(ADDRESS(3+ROWS(CORR_MATRIX)-1,9+ROWS(CUT_LIST)+1,,,"Sensis Vectors ALL")),"YC"&amp;Q$1,INDIRECT(ADDRESS(3,$I184,,,"Sensis Vectors ALL")):INDIRECT(ADDRESS(3+ROWS(CORR_MATRIX)-1,$I184,,,"Sensis Vectors ALL")))</f>
        <v>0</v>
      </c>
      <c r="R184" s="257">
        <f ca="1">SUMIF(INDIRECT(ADDRESS(3,9+ROWS(CUT_LIST)+1,,,"Sensis Vectors ALL")):INDIRECT(ADDRESS(3+ROWS(CORR_MATRIX)-1,9+ROWS(CUT_LIST)+1,,,"Sensis Vectors ALL")),"YC"&amp;R$1,INDIRECT(ADDRESS(3,$I184,,,"Sensis Vectors ALL")):INDIRECT(ADDRESS(3+ROWS(CORR_MATRIX)-1,$I184,,,"Sensis Vectors ALL")))</f>
        <v>0</v>
      </c>
      <c r="S184" s="257">
        <f ca="1">SUMIF(INDIRECT(ADDRESS(3,9+ROWS(CUT_LIST)+1,,,"Sensis Vectors ALL")):INDIRECT(ADDRESS(3+ROWS(CORR_MATRIX)-1,9+ROWS(CUT_LIST)+1,,,"Sensis Vectors ALL")),"YC"&amp;S$1,INDIRECT(ADDRESS(3,$I184,,,"Sensis Vectors ALL")):INDIRECT(ADDRESS(3+ROWS(CORR_MATRIX)-1,$I184,,,"Sensis Vectors ALL")))</f>
        <v>0</v>
      </c>
      <c r="T184" s="257">
        <f ca="1">SUMIF(INDIRECT(ADDRESS(3,9+ROWS(CUT_LIST)+1,,,"Sensis Vectors ALL")):INDIRECT(ADDRESS(3+ROWS(CORR_MATRIX)-1,9+ROWS(CUT_LIST)+1,,,"Sensis Vectors ALL")),"YC"&amp;T$1,INDIRECT(ADDRESS(3,$I184,,,"Sensis Vectors ALL")):INDIRECT(ADDRESS(3+ROWS(CORR_MATRIX)-1,$I184,,,"Sensis Vectors ALL")))</f>
        <v>0</v>
      </c>
      <c r="U184" s="257">
        <f ca="1">SUMIF(INDIRECT(ADDRESS(3,9+ROWS(CUT_LIST)+1,,,"Sensis Vectors ALL")):INDIRECT(ADDRESS(3+ROWS(CORR_MATRIX)-1,9+ROWS(CUT_LIST)+1,,,"Sensis Vectors ALL")),"YC"&amp;U$1,INDIRECT(ADDRESS(3,$I184,,,"Sensis Vectors ALL")):INDIRECT(ADDRESS(3+ROWS(CORR_MATRIX)-1,$I184,,,"Sensis Vectors ALL")))</f>
        <v>0</v>
      </c>
      <c r="V184" s="257">
        <f ca="1">SUMIF(INDIRECT(ADDRESS(3,9+ROWS(CUT_LIST)+1,,,"Sensis Vectors ALL")):INDIRECT(ADDRESS(3+ROWS(CORR_MATRIX)-1,9+ROWS(CUT_LIST)+1,,,"Sensis Vectors ALL")),"YC"&amp;V$1,INDIRECT(ADDRESS(3,$I184,,,"Sensis Vectors ALL")):INDIRECT(ADDRESS(3+ROWS(CORR_MATRIX)-1,$I184,,,"Sensis Vectors ALL")))</f>
        <v>0</v>
      </c>
    </row>
    <row r="185" spans="1:22" x14ac:dyDescent="0.2">
      <c r="A185" s="63">
        <v>77</v>
      </c>
      <c r="B185" s="63"/>
      <c r="C185" s="63"/>
      <c r="D185" s="63" t="s">
        <v>301</v>
      </c>
      <c r="E185" s="63"/>
      <c r="F185" s="63"/>
      <c r="G185" s="63"/>
      <c r="H185" s="63" t="s">
        <v>32</v>
      </c>
      <c r="I185" s="63">
        <f t="shared" si="6"/>
        <v>87</v>
      </c>
      <c r="J185" s="63" t="str">
        <f t="shared" si="7"/>
        <v>77AUD</v>
      </c>
      <c r="K185" s="256">
        <f ca="1">SUMIF(INDIRECT(ADDRESS(3,9+ROWS(CUT_LIST)+2,,,"Sensis Vectors ALL")):INDIRECT(ADDRESS(3+ROWS(CORR_MATRIX)-1,9+ROWS(CUT_LIST)+2,,,"Sensis Vectors ALL")),"YC"&amp;$H185&amp;K$1,INDIRECT(ADDRESS(3,$I185,,,"Sensis Vectors ALL")):INDIRECT(ADDRESS(3+ROWS(CORR_MATRIX)-1,$I185,,,"Sensis Vectors ALL")))</f>
        <v>0</v>
      </c>
      <c r="L185" s="256">
        <f ca="1">SUMIF(INDIRECT(ADDRESS(3,9+ROWS(CUT_LIST)+2,,,"Sensis Vectors ALL")):INDIRECT(ADDRESS(3+ROWS(CORR_MATRIX)-1,9+ROWS(CUT_LIST)+2,,,"Sensis Vectors ALL")),"YC"&amp;$H185&amp;L$1,INDIRECT(ADDRESS(3,$I185,,,"Sensis Vectors ALL")):INDIRECT(ADDRESS(3+ROWS(CORR_MATRIX)-1,$I185,,,"Sensis Vectors ALL")))</f>
        <v>0</v>
      </c>
      <c r="M185" s="256">
        <f ca="1">SUMIF(INDIRECT(ADDRESS(3,9+ROWS(CUT_LIST)+2,,,"Sensis Vectors ALL")):INDIRECT(ADDRESS(3+ROWS(CORR_MATRIX)-1,9+ROWS(CUT_LIST)+2,,,"Sensis Vectors ALL")),"YC"&amp;$H185&amp;M$1,INDIRECT(ADDRESS(3,$I185,,,"Sensis Vectors ALL")):INDIRECT(ADDRESS(3+ROWS(CORR_MATRIX)-1,$I185,,,"Sensis Vectors ALL")))</f>
        <v>0</v>
      </c>
      <c r="N185" s="256">
        <f ca="1">SUMIF(INDIRECT(ADDRESS(3,9+ROWS(CUT_LIST)+2,,,"Sensis Vectors ALL")):INDIRECT(ADDRESS(3+ROWS(CORR_MATRIX)-1,9+ROWS(CUT_LIST)+2,,,"Sensis Vectors ALL")),"YC"&amp;$H185&amp;N$1,INDIRECT(ADDRESS(3,$I185,,,"Sensis Vectors ALL")):INDIRECT(ADDRESS(3+ROWS(CORR_MATRIX)-1,$I185,,,"Sensis Vectors ALL")))</f>
        <v>0</v>
      </c>
      <c r="O185" s="256">
        <f ca="1">SUMIF(INDIRECT(ADDRESS(3,9+ROWS(CUT_LIST)+2,,,"Sensis Vectors ALL")):INDIRECT(ADDRESS(3+ROWS(CORR_MATRIX)-1,9+ROWS(CUT_LIST)+2,,,"Sensis Vectors ALL")),"YC"&amp;$H185&amp;O$1,INDIRECT(ADDRESS(3,$I185,,,"Sensis Vectors ALL")):INDIRECT(ADDRESS(3+ROWS(CORR_MATRIX)-1,$I185,,,"Sensis Vectors ALL")))</f>
        <v>0</v>
      </c>
      <c r="P185" s="256">
        <f ca="1">SUMIF(INDIRECT(ADDRESS(3,9+ROWS(CUT_LIST)+2,,,"Sensis Vectors ALL")):INDIRECT(ADDRESS(3+ROWS(CORR_MATRIX)-1,9+ROWS(CUT_LIST)+2,,,"Sensis Vectors ALL")),"YC"&amp;$H185&amp;P$1,INDIRECT(ADDRESS(3,$I185,,,"Sensis Vectors ALL")):INDIRECT(ADDRESS(3+ROWS(CORR_MATRIX)-1,$I185,,,"Sensis Vectors ALL")))</f>
        <v>0</v>
      </c>
      <c r="Q185" s="256">
        <f ca="1">SUMIF(INDIRECT(ADDRESS(3,9+ROWS(CUT_LIST)+2,,,"Sensis Vectors ALL")):INDIRECT(ADDRESS(3+ROWS(CORR_MATRIX)-1,9+ROWS(CUT_LIST)+2,,,"Sensis Vectors ALL")),"YC"&amp;$H185&amp;Q$1,INDIRECT(ADDRESS(3,$I185,,,"Sensis Vectors ALL")):INDIRECT(ADDRESS(3+ROWS(CORR_MATRIX)-1,$I185,,,"Sensis Vectors ALL")))</f>
        <v>0</v>
      </c>
      <c r="R185" s="256">
        <f ca="1">SUMIF(INDIRECT(ADDRESS(3,9+ROWS(CUT_LIST)+2,,,"Sensis Vectors ALL")):INDIRECT(ADDRESS(3+ROWS(CORR_MATRIX)-1,9+ROWS(CUT_LIST)+2,,,"Sensis Vectors ALL")),"YC"&amp;$H185&amp;R$1,INDIRECT(ADDRESS(3,$I185,,,"Sensis Vectors ALL")):INDIRECT(ADDRESS(3+ROWS(CORR_MATRIX)-1,$I185,,,"Sensis Vectors ALL")))</f>
        <v>0</v>
      </c>
      <c r="S185" s="256">
        <f ca="1">SUMIF(INDIRECT(ADDRESS(3,9+ROWS(CUT_LIST)+2,,,"Sensis Vectors ALL")):INDIRECT(ADDRESS(3+ROWS(CORR_MATRIX)-1,9+ROWS(CUT_LIST)+2,,,"Sensis Vectors ALL")),"YC"&amp;$H185&amp;S$1,INDIRECT(ADDRESS(3,$I185,,,"Sensis Vectors ALL")):INDIRECT(ADDRESS(3+ROWS(CORR_MATRIX)-1,$I185,,,"Sensis Vectors ALL")))</f>
        <v>0</v>
      </c>
      <c r="T185" s="256">
        <f ca="1">SUMIF(INDIRECT(ADDRESS(3,9+ROWS(CUT_LIST)+2,,,"Sensis Vectors ALL")):INDIRECT(ADDRESS(3+ROWS(CORR_MATRIX)-1,9+ROWS(CUT_LIST)+2,,,"Sensis Vectors ALL")),"YC"&amp;$H185&amp;T$1,INDIRECT(ADDRESS(3,$I185,,,"Sensis Vectors ALL")):INDIRECT(ADDRESS(3+ROWS(CORR_MATRIX)-1,$I185,,,"Sensis Vectors ALL")))</f>
        <v>0</v>
      </c>
      <c r="U185" s="256">
        <f ca="1">SUMIF(INDIRECT(ADDRESS(3,9+ROWS(CUT_LIST)+2,,,"Sensis Vectors ALL")):INDIRECT(ADDRESS(3+ROWS(CORR_MATRIX)-1,9+ROWS(CUT_LIST)+2,,,"Sensis Vectors ALL")),"YC"&amp;$H185&amp;U$1,INDIRECT(ADDRESS(3,$I185,,,"Sensis Vectors ALL")):INDIRECT(ADDRESS(3+ROWS(CORR_MATRIX)-1,$I185,,,"Sensis Vectors ALL")))</f>
        <v>0</v>
      </c>
      <c r="V185" s="256">
        <f ca="1">SUMIF(INDIRECT(ADDRESS(3,9+ROWS(CUT_LIST)+2,,,"Sensis Vectors ALL")):INDIRECT(ADDRESS(3+ROWS(CORR_MATRIX)-1,9+ROWS(CUT_LIST)+2,,,"Sensis Vectors ALL")),"YC"&amp;$H185&amp;V$1,INDIRECT(ADDRESS(3,$I185,,,"Sensis Vectors ALL")):INDIRECT(ADDRESS(3+ROWS(CORR_MATRIX)-1,$I185,,,"Sensis Vectors ALL")))</f>
        <v>0</v>
      </c>
    </row>
    <row r="186" spans="1:22" x14ac:dyDescent="0.2">
      <c r="A186" s="63">
        <v>77</v>
      </c>
      <c r="B186" s="63"/>
      <c r="C186" s="63"/>
      <c r="D186" s="63" t="s">
        <v>301</v>
      </c>
      <c r="E186" s="63"/>
      <c r="F186" s="63"/>
      <c r="G186" s="63"/>
      <c r="H186" s="63" t="s">
        <v>9</v>
      </c>
      <c r="I186" s="63">
        <f t="shared" si="6"/>
        <v>87</v>
      </c>
      <c r="J186" s="63" t="str">
        <f t="shared" si="7"/>
        <v>77CAD</v>
      </c>
      <c r="K186" s="256">
        <f ca="1">SUMIF(INDIRECT(ADDRESS(3,9+ROWS(CUT_LIST)+2,,,"Sensis Vectors ALL")):INDIRECT(ADDRESS(3+ROWS(CORR_MATRIX)-1,9+ROWS(CUT_LIST)+2,,,"Sensis Vectors ALL")),"YC"&amp;$H186&amp;K$1,INDIRECT(ADDRESS(3,$I186,,,"Sensis Vectors ALL")):INDIRECT(ADDRESS(3+ROWS(CORR_MATRIX)-1,$I186,,,"Sensis Vectors ALL")))</f>
        <v>0</v>
      </c>
      <c r="L186" s="256">
        <f ca="1">SUMIF(INDIRECT(ADDRESS(3,9+ROWS(CUT_LIST)+2,,,"Sensis Vectors ALL")):INDIRECT(ADDRESS(3+ROWS(CORR_MATRIX)-1,9+ROWS(CUT_LIST)+2,,,"Sensis Vectors ALL")),"YC"&amp;$H186&amp;L$1,INDIRECT(ADDRESS(3,$I186,,,"Sensis Vectors ALL")):INDIRECT(ADDRESS(3+ROWS(CORR_MATRIX)-1,$I186,,,"Sensis Vectors ALL")))</f>
        <v>0</v>
      </c>
      <c r="M186" s="256">
        <f ca="1">SUMIF(INDIRECT(ADDRESS(3,9+ROWS(CUT_LIST)+2,,,"Sensis Vectors ALL")):INDIRECT(ADDRESS(3+ROWS(CORR_MATRIX)-1,9+ROWS(CUT_LIST)+2,,,"Sensis Vectors ALL")),"YC"&amp;$H186&amp;M$1,INDIRECT(ADDRESS(3,$I186,,,"Sensis Vectors ALL")):INDIRECT(ADDRESS(3+ROWS(CORR_MATRIX)-1,$I186,,,"Sensis Vectors ALL")))</f>
        <v>0</v>
      </c>
      <c r="N186" s="256">
        <f ca="1">SUMIF(INDIRECT(ADDRESS(3,9+ROWS(CUT_LIST)+2,,,"Sensis Vectors ALL")):INDIRECT(ADDRESS(3+ROWS(CORR_MATRIX)-1,9+ROWS(CUT_LIST)+2,,,"Sensis Vectors ALL")),"YC"&amp;$H186&amp;N$1,INDIRECT(ADDRESS(3,$I186,,,"Sensis Vectors ALL")):INDIRECT(ADDRESS(3+ROWS(CORR_MATRIX)-1,$I186,,,"Sensis Vectors ALL")))</f>
        <v>0</v>
      </c>
      <c r="O186" s="256">
        <f ca="1">SUMIF(INDIRECT(ADDRESS(3,9+ROWS(CUT_LIST)+2,,,"Sensis Vectors ALL")):INDIRECT(ADDRESS(3+ROWS(CORR_MATRIX)-1,9+ROWS(CUT_LIST)+2,,,"Sensis Vectors ALL")),"YC"&amp;$H186&amp;O$1,INDIRECT(ADDRESS(3,$I186,,,"Sensis Vectors ALL")):INDIRECT(ADDRESS(3+ROWS(CORR_MATRIX)-1,$I186,,,"Sensis Vectors ALL")))</f>
        <v>0</v>
      </c>
      <c r="P186" s="256">
        <f ca="1">SUMIF(INDIRECT(ADDRESS(3,9+ROWS(CUT_LIST)+2,,,"Sensis Vectors ALL")):INDIRECT(ADDRESS(3+ROWS(CORR_MATRIX)-1,9+ROWS(CUT_LIST)+2,,,"Sensis Vectors ALL")),"YC"&amp;$H186&amp;P$1,INDIRECT(ADDRESS(3,$I186,,,"Sensis Vectors ALL")):INDIRECT(ADDRESS(3+ROWS(CORR_MATRIX)-1,$I186,,,"Sensis Vectors ALL")))</f>
        <v>0</v>
      </c>
      <c r="Q186" s="256">
        <f ca="1">SUMIF(INDIRECT(ADDRESS(3,9+ROWS(CUT_LIST)+2,,,"Sensis Vectors ALL")):INDIRECT(ADDRESS(3+ROWS(CORR_MATRIX)-1,9+ROWS(CUT_LIST)+2,,,"Sensis Vectors ALL")),"YC"&amp;$H186&amp;Q$1,INDIRECT(ADDRESS(3,$I186,,,"Sensis Vectors ALL")):INDIRECT(ADDRESS(3+ROWS(CORR_MATRIX)-1,$I186,,,"Sensis Vectors ALL")))</f>
        <v>0</v>
      </c>
      <c r="R186" s="256">
        <f ca="1">SUMIF(INDIRECT(ADDRESS(3,9+ROWS(CUT_LIST)+2,,,"Sensis Vectors ALL")):INDIRECT(ADDRESS(3+ROWS(CORR_MATRIX)-1,9+ROWS(CUT_LIST)+2,,,"Sensis Vectors ALL")),"YC"&amp;$H186&amp;R$1,INDIRECT(ADDRESS(3,$I186,,,"Sensis Vectors ALL")):INDIRECT(ADDRESS(3+ROWS(CORR_MATRIX)-1,$I186,,,"Sensis Vectors ALL")))</f>
        <v>0</v>
      </c>
      <c r="S186" s="256">
        <f ca="1">SUMIF(INDIRECT(ADDRESS(3,9+ROWS(CUT_LIST)+2,,,"Sensis Vectors ALL")):INDIRECT(ADDRESS(3+ROWS(CORR_MATRIX)-1,9+ROWS(CUT_LIST)+2,,,"Sensis Vectors ALL")),"YC"&amp;$H186&amp;S$1,INDIRECT(ADDRESS(3,$I186,,,"Sensis Vectors ALL")):INDIRECT(ADDRESS(3+ROWS(CORR_MATRIX)-1,$I186,,,"Sensis Vectors ALL")))</f>
        <v>0</v>
      </c>
      <c r="T186" s="256">
        <f ca="1">SUMIF(INDIRECT(ADDRESS(3,9+ROWS(CUT_LIST)+2,,,"Sensis Vectors ALL")):INDIRECT(ADDRESS(3+ROWS(CORR_MATRIX)-1,9+ROWS(CUT_LIST)+2,,,"Sensis Vectors ALL")),"YC"&amp;$H186&amp;T$1,INDIRECT(ADDRESS(3,$I186,,,"Sensis Vectors ALL")):INDIRECT(ADDRESS(3+ROWS(CORR_MATRIX)-1,$I186,,,"Sensis Vectors ALL")))</f>
        <v>0</v>
      </c>
      <c r="U186" s="256">
        <f ca="1">SUMIF(INDIRECT(ADDRESS(3,9+ROWS(CUT_LIST)+2,,,"Sensis Vectors ALL")):INDIRECT(ADDRESS(3+ROWS(CORR_MATRIX)-1,9+ROWS(CUT_LIST)+2,,,"Sensis Vectors ALL")),"YC"&amp;$H186&amp;U$1,INDIRECT(ADDRESS(3,$I186,,,"Sensis Vectors ALL")):INDIRECT(ADDRESS(3+ROWS(CORR_MATRIX)-1,$I186,,,"Sensis Vectors ALL")))</f>
        <v>0</v>
      </c>
      <c r="V186" s="256">
        <f ca="1">SUMIF(INDIRECT(ADDRESS(3,9+ROWS(CUT_LIST)+2,,,"Sensis Vectors ALL")):INDIRECT(ADDRESS(3+ROWS(CORR_MATRIX)-1,9+ROWS(CUT_LIST)+2,,,"Sensis Vectors ALL")),"YC"&amp;$H186&amp;V$1,INDIRECT(ADDRESS(3,$I186,,,"Sensis Vectors ALL")):INDIRECT(ADDRESS(3+ROWS(CORR_MATRIX)-1,$I186,,,"Sensis Vectors ALL")))</f>
        <v>0</v>
      </c>
    </row>
    <row r="187" spans="1:22" x14ac:dyDescent="0.2">
      <c r="A187" s="63">
        <v>77</v>
      </c>
      <c r="B187" s="63"/>
      <c r="C187" s="63"/>
      <c r="D187" s="63" t="s">
        <v>301</v>
      </c>
      <c r="E187" s="63"/>
      <c r="F187" s="63"/>
      <c r="G187" s="63"/>
      <c r="H187" s="63" t="s">
        <v>18</v>
      </c>
      <c r="I187" s="63">
        <f t="shared" si="6"/>
        <v>87</v>
      </c>
      <c r="J187" s="63" t="str">
        <f t="shared" si="7"/>
        <v>77EUR</v>
      </c>
      <c r="K187" s="256">
        <f ca="1">SUMIF(INDIRECT(ADDRESS(3,9+ROWS(CUT_LIST)+2,,,"Sensis Vectors ALL")):INDIRECT(ADDRESS(3+ROWS(CORR_MATRIX)-1,9+ROWS(CUT_LIST)+2,,,"Sensis Vectors ALL")),"YC"&amp;$H187&amp;K$1,INDIRECT(ADDRESS(3,$I187,,,"Sensis Vectors ALL")):INDIRECT(ADDRESS(3+ROWS(CORR_MATRIX)-1,$I187,,,"Sensis Vectors ALL")))</f>
        <v>0</v>
      </c>
      <c r="L187" s="256">
        <f ca="1">SUMIF(INDIRECT(ADDRESS(3,9+ROWS(CUT_LIST)+2,,,"Sensis Vectors ALL")):INDIRECT(ADDRESS(3+ROWS(CORR_MATRIX)-1,9+ROWS(CUT_LIST)+2,,,"Sensis Vectors ALL")),"YC"&amp;$H187&amp;L$1,INDIRECT(ADDRESS(3,$I187,,,"Sensis Vectors ALL")):INDIRECT(ADDRESS(3+ROWS(CORR_MATRIX)-1,$I187,,,"Sensis Vectors ALL")))</f>
        <v>0</v>
      </c>
      <c r="M187" s="256">
        <f ca="1">SUMIF(INDIRECT(ADDRESS(3,9+ROWS(CUT_LIST)+2,,,"Sensis Vectors ALL")):INDIRECT(ADDRESS(3+ROWS(CORR_MATRIX)-1,9+ROWS(CUT_LIST)+2,,,"Sensis Vectors ALL")),"YC"&amp;$H187&amp;M$1,INDIRECT(ADDRESS(3,$I187,,,"Sensis Vectors ALL")):INDIRECT(ADDRESS(3+ROWS(CORR_MATRIX)-1,$I187,,,"Sensis Vectors ALL")))</f>
        <v>0</v>
      </c>
      <c r="N187" s="256">
        <f ca="1">SUMIF(INDIRECT(ADDRESS(3,9+ROWS(CUT_LIST)+2,,,"Sensis Vectors ALL")):INDIRECT(ADDRESS(3+ROWS(CORR_MATRIX)-1,9+ROWS(CUT_LIST)+2,,,"Sensis Vectors ALL")),"YC"&amp;$H187&amp;N$1,INDIRECT(ADDRESS(3,$I187,,,"Sensis Vectors ALL")):INDIRECT(ADDRESS(3+ROWS(CORR_MATRIX)-1,$I187,,,"Sensis Vectors ALL")))</f>
        <v>0</v>
      </c>
      <c r="O187" s="256">
        <f ca="1">SUMIF(INDIRECT(ADDRESS(3,9+ROWS(CUT_LIST)+2,,,"Sensis Vectors ALL")):INDIRECT(ADDRESS(3+ROWS(CORR_MATRIX)-1,9+ROWS(CUT_LIST)+2,,,"Sensis Vectors ALL")),"YC"&amp;$H187&amp;O$1,INDIRECT(ADDRESS(3,$I187,,,"Sensis Vectors ALL")):INDIRECT(ADDRESS(3+ROWS(CORR_MATRIX)-1,$I187,,,"Sensis Vectors ALL")))</f>
        <v>0</v>
      </c>
      <c r="P187" s="256">
        <f ca="1">SUMIF(INDIRECT(ADDRESS(3,9+ROWS(CUT_LIST)+2,,,"Sensis Vectors ALL")):INDIRECT(ADDRESS(3+ROWS(CORR_MATRIX)-1,9+ROWS(CUT_LIST)+2,,,"Sensis Vectors ALL")),"YC"&amp;$H187&amp;P$1,INDIRECT(ADDRESS(3,$I187,,,"Sensis Vectors ALL")):INDIRECT(ADDRESS(3+ROWS(CORR_MATRIX)-1,$I187,,,"Sensis Vectors ALL")))</f>
        <v>0</v>
      </c>
      <c r="Q187" s="256">
        <f ca="1">SUMIF(INDIRECT(ADDRESS(3,9+ROWS(CUT_LIST)+2,,,"Sensis Vectors ALL")):INDIRECT(ADDRESS(3+ROWS(CORR_MATRIX)-1,9+ROWS(CUT_LIST)+2,,,"Sensis Vectors ALL")),"YC"&amp;$H187&amp;Q$1,INDIRECT(ADDRESS(3,$I187,,,"Sensis Vectors ALL")):INDIRECT(ADDRESS(3+ROWS(CORR_MATRIX)-1,$I187,,,"Sensis Vectors ALL")))</f>
        <v>0</v>
      </c>
      <c r="R187" s="256">
        <f ca="1">SUMIF(INDIRECT(ADDRESS(3,9+ROWS(CUT_LIST)+2,,,"Sensis Vectors ALL")):INDIRECT(ADDRESS(3+ROWS(CORR_MATRIX)-1,9+ROWS(CUT_LIST)+2,,,"Sensis Vectors ALL")),"YC"&amp;$H187&amp;R$1,INDIRECT(ADDRESS(3,$I187,,,"Sensis Vectors ALL")):INDIRECT(ADDRESS(3+ROWS(CORR_MATRIX)-1,$I187,,,"Sensis Vectors ALL")))</f>
        <v>0</v>
      </c>
      <c r="S187" s="256">
        <f ca="1">SUMIF(INDIRECT(ADDRESS(3,9+ROWS(CUT_LIST)+2,,,"Sensis Vectors ALL")):INDIRECT(ADDRESS(3+ROWS(CORR_MATRIX)-1,9+ROWS(CUT_LIST)+2,,,"Sensis Vectors ALL")),"YC"&amp;$H187&amp;S$1,INDIRECT(ADDRESS(3,$I187,,,"Sensis Vectors ALL")):INDIRECT(ADDRESS(3+ROWS(CORR_MATRIX)-1,$I187,,,"Sensis Vectors ALL")))</f>
        <v>0</v>
      </c>
      <c r="T187" s="256">
        <f ca="1">SUMIF(INDIRECT(ADDRESS(3,9+ROWS(CUT_LIST)+2,,,"Sensis Vectors ALL")):INDIRECT(ADDRESS(3+ROWS(CORR_MATRIX)-1,9+ROWS(CUT_LIST)+2,,,"Sensis Vectors ALL")),"YC"&amp;$H187&amp;T$1,INDIRECT(ADDRESS(3,$I187,,,"Sensis Vectors ALL")):INDIRECT(ADDRESS(3+ROWS(CORR_MATRIX)-1,$I187,,,"Sensis Vectors ALL")))</f>
        <v>0</v>
      </c>
      <c r="U187" s="256">
        <f ca="1">SUMIF(INDIRECT(ADDRESS(3,9+ROWS(CUT_LIST)+2,,,"Sensis Vectors ALL")):INDIRECT(ADDRESS(3+ROWS(CORR_MATRIX)-1,9+ROWS(CUT_LIST)+2,,,"Sensis Vectors ALL")),"YC"&amp;$H187&amp;U$1,INDIRECT(ADDRESS(3,$I187,,,"Sensis Vectors ALL")):INDIRECT(ADDRESS(3+ROWS(CORR_MATRIX)-1,$I187,,,"Sensis Vectors ALL")))</f>
        <v>0</v>
      </c>
      <c r="V187" s="256">
        <f ca="1">SUMIF(INDIRECT(ADDRESS(3,9+ROWS(CUT_LIST)+2,,,"Sensis Vectors ALL")):INDIRECT(ADDRESS(3+ROWS(CORR_MATRIX)-1,9+ROWS(CUT_LIST)+2,,,"Sensis Vectors ALL")),"YC"&amp;$H187&amp;V$1,INDIRECT(ADDRESS(3,$I187,,,"Sensis Vectors ALL")):INDIRECT(ADDRESS(3+ROWS(CORR_MATRIX)-1,$I187,,,"Sensis Vectors ALL")))</f>
        <v>0</v>
      </c>
    </row>
    <row r="188" spans="1:22" x14ac:dyDescent="0.2">
      <c r="A188" s="63">
        <v>77</v>
      </c>
      <c r="B188" s="63"/>
      <c r="C188" s="63"/>
      <c r="D188" s="63" t="s">
        <v>301</v>
      </c>
      <c r="E188" s="63"/>
      <c r="F188" s="63"/>
      <c r="G188" s="63"/>
      <c r="H188" s="63" t="s">
        <v>39</v>
      </c>
      <c r="I188" s="63">
        <f t="shared" si="6"/>
        <v>87</v>
      </c>
      <c r="J188" s="63" t="str">
        <f t="shared" si="7"/>
        <v>77GBP</v>
      </c>
      <c r="K188" s="256">
        <f ca="1">SUMIF(INDIRECT(ADDRESS(3,9+ROWS(CUT_LIST)+2,,,"Sensis Vectors ALL")):INDIRECT(ADDRESS(3+ROWS(CORR_MATRIX)-1,9+ROWS(CUT_LIST)+2,,,"Sensis Vectors ALL")),"YC"&amp;$H188&amp;K$1,INDIRECT(ADDRESS(3,$I188,,,"Sensis Vectors ALL")):INDIRECT(ADDRESS(3+ROWS(CORR_MATRIX)-1,$I188,,,"Sensis Vectors ALL")))</f>
        <v>0</v>
      </c>
      <c r="L188" s="256">
        <f ca="1">SUMIF(INDIRECT(ADDRESS(3,9+ROWS(CUT_LIST)+2,,,"Sensis Vectors ALL")):INDIRECT(ADDRESS(3+ROWS(CORR_MATRIX)-1,9+ROWS(CUT_LIST)+2,,,"Sensis Vectors ALL")),"YC"&amp;$H188&amp;L$1,INDIRECT(ADDRESS(3,$I188,,,"Sensis Vectors ALL")):INDIRECT(ADDRESS(3+ROWS(CORR_MATRIX)-1,$I188,,,"Sensis Vectors ALL")))</f>
        <v>0</v>
      </c>
      <c r="M188" s="256">
        <f ca="1">SUMIF(INDIRECT(ADDRESS(3,9+ROWS(CUT_LIST)+2,,,"Sensis Vectors ALL")):INDIRECT(ADDRESS(3+ROWS(CORR_MATRIX)-1,9+ROWS(CUT_LIST)+2,,,"Sensis Vectors ALL")),"YC"&amp;$H188&amp;M$1,INDIRECT(ADDRESS(3,$I188,,,"Sensis Vectors ALL")):INDIRECT(ADDRESS(3+ROWS(CORR_MATRIX)-1,$I188,,,"Sensis Vectors ALL")))</f>
        <v>0</v>
      </c>
      <c r="N188" s="256">
        <f ca="1">SUMIF(INDIRECT(ADDRESS(3,9+ROWS(CUT_LIST)+2,,,"Sensis Vectors ALL")):INDIRECT(ADDRESS(3+ROWS(CORR_MATRIX)-1,9+ROWS(CUT_LIST)+2,,,"Sensis Vectors ALL")),"YC"&amp;$H188&amp;N$1,INDIRECT(ADDRESS(3,$I188,,,"Sensis Vectors ALL")):INDIRECT(ADDRESS(3+ROWS(CORR_MATRIX)-1,$I188,,,"Sensis Vectors ALL")))</f>
        <v>0</v>
      </c>
      <c r="O188" s="256">
        <f ca="1">SUMIF(INDIRECT(ADDRESS(3,9+ROWS(CUT_LIST)+2,,,"Sensis Vectors ALL")):INDIRECT(ADDRESS(3+ROWS(CORR_MATRIX)-1,9+ROWS(CUT_LIST)+2,,,"Sensis Vectors ALL")),"YC"&amp;$H188&amp;O$1,INDIRECT(ADDRESS(3,$I188,,,"Sensis Vectors ALL")):INDIRECT(ADDRESS(3+ROWS(CORR_MATRIX)-1,$I188,,,"Sensis Vectors ALL")))</f>
        <v>0</v>
      </c>
      <c r="P188" s="256">
        <f ca="1">SUMIF(INDIRECT(ADDRESS(3,9+ROWS(CUT_LIST)+2,,,"Sensis Vectors ALL")):INDIRECT(ADDRESS(3+ROWS(CORR_MATRIX)-1,9+ROWS(CUT_LIST)+2,,,"Sensis Vectors ALL")),"YC"&amp;$H188&amp;P$1,INDIRECT(ADDRESS(3,$I188,,,"Sensis Vectors ALL")):INDIRECT(ADDRESS(3+ROWS(CORR_MATRIX)-1,$I188,,,"Sensis Vectors ALL")))</f>
        <v>0</v>
      </c>
      <c r="Q188" s="256">
        <f ca="1">SUMIF(INDIRECT(ADDRESS(3,9+ROWS(CUT_LIST)+2,,,"Sensis Vectors ALL")):INDIRECT(ADDRESS(3+ROWS(CORR_MATRIX)-1,9+ROWS(CUT_LIST)+2,,,"Sensis Vectors ALL")),"YC"&amp;$H188&amp;Q$1,INDIRECT(ADDRESS(3,$I188,,,"Sensis Vectors ALL")):INDIRECT(ADDRESS(3+ROWS(CORR_MATRIX)-1,$I188,,,"Sensis Vectors ALL")))</f>
        <v>0</v>
      </c>
      <c r="R188" s="256">
        <f ca="1">SUMIF(INDIRECT(ADDRESS(3,9+ROWS(CUT_LIST)+2,,,"Sensis Vectors ALL")):INDIRECT(ADDRESS(3+ROWS(CORR_MATRIX)-1,9+ROWS(CUT_LIST)+2,,,"Sensis Vectors ALL")),"YC"&amp;$H188&amp;R$1,INDIRECT(ADDRESS(3,$I188,,,"Sensis Vectors ALL")):INDIRECT(ADDRESS(3+ROWS(CORR_MATRIX)-1,$I188,,,"Sensis Vectors ALL")))</f>
        <v>0</v>
      </c>
      <c r="S188" s="256">
        <f ca="1">SUMIF(INDIRECT(ADDRESS(3,9+ROWS(CUT_LIST)+2,,,"Sensis Vectors ALL")):INDIRECT(ADDRESS(3+ROWS(CORR_MATRIX)-1,9+ROWS(CUT_LIST)+2,,,"Sensis Vectors ALL")),"YC"&amp;$H188&amp;S$1,INDIRECT(ADDRESS(3,$I188,,,"Sensis Vectors ALL")):INDIRECT(ADDRESS(3+ROWS(CORR_MATRIX)-1,$I188,,,"Sensis Vectors ALL")))</f>
        <v>0</v>
      </c>
      <c r="T188" s="256">
        <f ca="1">SUMIF(INDIRECT(ADDRESS(3,9+ROWS(CUT_LIST)+2,,,"Sensis Vectors ALL")):INDIRECT(ADDRESS(3+ROWS(CORR_MATRIX)-1,9+ROWS(CUT_LIST)+2,,,"Sensis Vectors ALL")),"YC"&amp;$H188&amp;T$1,INDIRECT(ADDRESS(3,$I188,,,"Sensis Vectors ALL")):INDIRECT(ADDRESS(3+ROWS(CORR_MATRIX)-1,$I188,,,"Sensis Vectors ALL")))</f>
        <v>0</v>
      </c>
      <c r="U188" s="256">
        <f ca="1">SUMIF(INDIRECT(ADDRESS(3,9+ROWS(CUT_LIST)+2,,,"Sensis Vectors ALL")):INDIRECT(ADDRESS(3+ROWS(CORR_MATRIX)-1,9+ROWS(CUT_LIST)+2,,,"Sensis Vectors ALL")),"YC"&amp;$H188&amp;U$1,INDIRECT(ADDRESS(3,$I188,,,"Sensis Vectors ALL")):INDIRECT(ADDRESS(3+ROWS(CORR_MATRIX)-1,$I188,,,"Sensis Vectors ALL")))</f>
        <v>0</v>
      </c>
      <c r="V188" s="256">
        <f ca="1">SUMIF(INDIRECT(ADDRESS(3,9+ROWS(CUT_LIST)+2,,,"Sensis Vectors ALL")):INDIRECT(ADDRESS(3+ROWS(CORR_MATRIX)-1,9+ROWS(CUT_LIST)+2,,,"Sensis Vectors ALL")),"YC"&amp;$H188&amp;V$1,INDIRECT(ADDRESS(3,$I188,,,"Sensis Vectors ALL")):INDIRECT(ADDRESS(3+ROWS(CORR_MATRIX)-1,$I188,,,"Sensis Vectors ALL")))</f>
        <v>0</v>
      </c>
    </row>
    <row r="189" spans="1:22" x14ac:dyDescent="0.2">
      <c r="A189" s="63">
        <v>77</v>
      </c>
      <c r="B189" s="63"/>
      <c r="C189" s="63"/>
      <c r="D189" s="63" t="s">
        <v>301</v>
      </c>
      <c r="E189" s="63"/>
      <c r="F189" s="63"/>
      <c r="G189" s="63"/>
      <c r="H189" s="63" t="s">
        <v>31</v>
      </c>
      <c r="I189" s="63">
        <f t="shared" si="6"/>
        <v>87</v>
      </c>
      <c r="J189" s="63" t="str">
        <f t="shared" si="7"/>
        <v>77JPY</v>
      </c>
      <c r="K189" s="256">
        <f ca="1">SUMIF(INDIRECT(ADDRESS(3,9+ROWS(CUT_LIST)+2,,,"Sensis Vectors ALL")):INDIRECT(ADDRESS(3+ROWS(CORR_MATRIX)-1,9+ROWS(CUT_LIST)+2,,,"Sensis Vectors ALL")),"YC"&amp;$H189&amp;K$1,INDIRECT(ADDRESS(3,$I189,,,"Sensis Vectors ALL")):INDIRECT(ADDRESS(3+ROWS(CORR_MATRIX)-1,$I189,,,"Sensis Vectors ALL")))</f>
        <v>0</v>
      </c>
      <c r="L189" s="256">
        <f ca="1">SUMIF(INDIRECT(ADDRESS(3,9+ROWS(CUT_LIST)+2,,,"Sensis Vectors ALL")):INDIRECT(ADDRESS(3+ROWS(CORR_MATRIX)-1,9+ROWS(CUT_LIST)+2,,,"Sensis Vectors ALL")),"YC"&amp;$H189&amp;L$1,INDIRECT(ADDRESS(3,$I189,,,"Sensis Vectors ALL")):INDIRECT(ADDRESS(3+ROWS(CORR_MATRIX)-1,$I189,,,"Sensis Vectors ALL")))</f>
        <v>0</v>
      </c>
      <c r="M189" s="256">
        <f ca="1">SUMIF(INDIRECT(ADDRESS(3,9+ROWS(CUT_LIST)+2,,,"Sensis Vectors ALL")):INDIRECT(ADDRESS(3+ROWS(CORR_MATRIX)-1,9+ROWS(CUT_LIST)+2,,,"Sensis Vectors ALL")),"YC"&amp;$H189&amp;M$1,INDIRECT(ADDRESS(3,$I189,,,"Sensis Vectors ALL")):INDIRECT(ADDRESS(3+ROWS(CORR_MATRIX)-1,$I189,,,"Sensis Vectors ALL")))</f>
        <v>0</v>
      </c>
      <c r="N189" s="256">
        <f ca="1">SUMIF(INDIRECT(ADDRESS(3,9+ROWS(CUT_LIST)+2,,,"Sensis Vectors ALL")):INDIRECT(ADDRESS(3+ROWS(CORR_MATRIX)-1,9+ROWS(CUT_LIST)+2,,,"Sensis Vectors ALL")),"YC"&amp;$H189&amp;N$1,INDIRECT(ADDRESS(3,$I189,,,"Sensis Vectors ALL")):INDIRECT(ADDRESS(3+ROWS(CORR_MATRIX)-1,$I189,,,"Sensis Vectors ALL")))</f>
        <v>0</v>
      </c>
      <c r="O189" s="256">
        <f ca="1">SUMIF(INDIRECT(ADDRESS(3,9+ROWS(CUT_LIST)+2,,,"Sensis Vectors ALL")):INDIRECT(ADDRESS(3+ROWS(CORR_MATRIX)-1,9+ROWS(CUT_LIST)+2,,,"Sensis Vectors ALL")),"YC"&amp;$H189&amp;O$1,INDIRECT(ADDRESS(3,$I189,,,"Sensis Vectors ALL")):INDIRECT(ADDRESS(3+ROWS(CORR_MATRIX)-1,$I189,,,"Sensis Vectors ALL")))</f>
        <v>0</v>
      </c>
      <c r="P189" s="256">
        <f ca="1">SUMIF(INDIRECT(ADDRESS(3,9+ROWS(CUT_LIST)+2,,,"Sensis Vectors ALL")):INDIRECT(ADDRESS(3+ROWS(CORR_MATRIX)-1,9+ROWS(CUT_LIST)+2,,,"Sensis Vectors ALL")),"YC"&amp;$H189&amp;P$1,INDIRECT(ADDRESS(3,$I189,,,"Sensis Vectors ALL")):INDIRECT(ADDRESS(3+ROWS(CORR_MATRIX)-1,$I189,,,"Sensis Vectors ALL")))</f>
        <v>0</v>
      </c>
      <c r="Q189" s="256">
        <f ca="1">SUMIF(INDIRECT(ADDRESS(3,9+ROWS(CUT_LIST)+2,,,"Sensis Vectors ALL")):INDIRECT(ADDRESS(3+ROWS(CORR_MATRIX)-1,9+ROWS(CUT_LIST)+2,,,"Sensis Vectors ALL")),"YC"&amp;$H189&amp;Q$1,INDIRECT(ADDRESS(3,$I189,,,"Sensis Vectors ALL")):INDIRECT(ADDRESS(3+ROWS(CORR_MATRIX)-1,$I189,,,"Sensis Vectors ALL")))</f>
        <v>0</v>
      </c>
      <c r="R189" s="256">
        <f ca="1">SUMIF(INDIRECT(ADDRESS(3,9+ROWS(CUT_LIST)+2,,,"Sensis Vectors ALL")):INDIRECT(ADDRESS(3+ROWS(CORR_MATRIX)-1,9+ROWS(CUT_LIST)+2,,,"Sensis Vectors ALL")),"YC"&amp;$H189&amp;R$1,INDIRECT(ADDRESS(3,$I189,,,"Sensis Vectors ALL")):INDIRECT(ADDRESS(3+ROWS(CORR_MATRIX)-1,$I189,,,"Sensis Vectors ALL")))</f>
        <v>0</v>
      </c>
      <c r="S189" s="256">
        <f ca="1">SUMIF(INDIRECT(ADDRESS(3,9+ROWS(CUT_LIST)+2,,,"Sensis Vectors ALL")):INDIRECT(ADDRESS(3+ROWS(CORR_MATRIX)-1,9+ROWS(CUT_LIST)+2,,,"Sensis Vectors ALL")),"YC"&amp;$H189&amp;S$1,INDIRECT(ADDRESS(3,$I189,,,"Sensis Vectors ALL")):INDIRECT(ADDRESS(3+ROWS(CORR_MATRIX)-1,$I189,,,"Sensis Vectors ALL")))</f>
        <v>0</v>
      </c>
      <c r="T189" s="256">
        <f ca="1">SUMIF(INDIRECT(ADDRESS(3,9+ROWS(CUT_LIST)+2,,,"Sensis Vectors ALL")):INDIRECT(ADDRESS(3+ROWS(CORR_MATRIX)-1,9+ROWS(CUT_LIST)+2,,,"Sensis Vectors ALL")),"YC"&amp;$H189&amp;T$1,INDIRECT(ADDRESS(3,$I189,,,"Sensis Vectors ALL")):INDIRECT(ADDRESS(3+ROWS(CORR_MATRIX)-1,$I189,,,"Sensis Vectors ALL")))</f>
        <v>0</v>
      </c>
      <c r="U189" s="256">
        <f ca="1">SUMIF(INDIRECT(ADDRESS(3,9+ROWS(CUT_LIST)+2,,,"Sensis Vectors ALL")):INDIRECT(ADDRESS(3+ROWS(CORR_MATRIX)-1,9+ROWS(CUT_LIST)+2,,,"Sensis Vectors ALL")),"YC"&amp;$H189&amp;U$1,INDIRECT(ADDRESS(3,$I189,,,"Sensis Vectors ALL")):INDIRECT(ADDRESS(3+ROWS(CORR_MATRIX)-1,$I189,,,"Sensis Vectors ALL")))</f>
        <v>0</v>
      </c>
      <c r="V189" s="256">
        <f ca="1">SUMIF(INDIRECT(ADDRESS(3,9+ROWS(CUT_LIST)+2,,,"Sensis Vectors ALL")):INDIRECT(ADDRESS(3+ROWS(CORR_MATRIX)-1,9+ROWS(CUT_LIST)+2,,,"Sensis Vectors ALL")),"YC"&amp;$H189&amp;V$1,INDIRECT(ADDRESS(3,$I189,,,"Sensis Vectors ALL")):INDIRECT(ADDRESS(3+ROWS(CORR_MATRIX)-1,$I189,,,"Sensis Vectors ALL")))</f>
        <v>0</v>
      </c>
    </row>
    <row r="190" spans="1:22" x14ac:dyDescent="0.2">
      <c r="A190" s="63">
        <v>77</v>
      </c>
      <c r="B190" s="63"/>
      <c r="C190" s="63"/>
      <c r="D190" s="63" t="s">
        <v>301</v>
      </c>
      <c r="E190" s="63"/>
      <c r="F190" s="63"/>
      <c r="G190" s="63"/>
      <c r="H190" s="63" t="s">
        <v>16</v>
      </c>
      <c r="I190" s="63">
        <f t="shared" si="6"/>
        <v>87</v>
      </c>
      <c r="J190" s="63" t="str">
        <f t="shared" si="7"/>
        <v>77USD</v>
      </c>
      <c r="K190" s="256">
        <f ca="1">SUMIF(INDIRECT(ADDRESS(3,9+ROWS(CUT_LIST)+2,,,"Sensis Vectors ALL")):INDIRECT(ADDRESS(3+ROWS(CORR_MATRIX)-1,9+ROWS(CUT_LIST)+2,,,"Sensis Vectors ALL")),"YC"&amp;$H190&amp;K$1,INDIRECT(ADDRESS(3,$I190,,,"Sensis Vectors ALL")):INDIRECT(ADDRESS(3+ROWS(CORR_MATRIX)-1,$I190,,,"Sensis Vectors ALL")))</f>
        <v>0</v>
      </c>
      <c r="L190" s="256">
        <f ca="1">SUMIF(INDIRECT(ADDRESS(3,9+ROWS(CUT_LIST)+2,,,"Sensis Vectors ALL")):INDIRECT(ADDRESS(3+ROWS(CORR_MATRIX)-1,9+ROWS(CUT_LIST)+2,,,"Sensis Vectors ALL")),"YC"&amp;$H190&amp;L$1,INDIRECT(ADDRESS(3,$I190,,,"Sensis Vectors ALL")):INDIRECT(ADDRESS(3+ROWS(CORR_MATRIX)-1,$I190,,,"Sensis Vectors ALL")))</f>
        <v>0</v>
      </c>
      <c r="M190" s="256">
        <f ca="1">SUMIF(INDIRECT(ADDRESS(3,9+ROWS(CUT_LIST)+2,,,"Sensis Vectors ALL")):INDIRECT(ADDRESS(3+ROWS(CORR_MATRIX)-1,9+ROWS(CUT_LIST)+2,,,"Sensis Vectors ALL")),"YC"&amp;$H190&amp;M$1,INDIRECT(ADDRESS(3,$I190,,,"Sensis Vectors ALL")):INDIRECT(ADDRESS(3+ROWS(CORR_MATRIX)-1,$I190,,,"Sensis Vectors ALL")))</f>
        <v>0</v>
      </c>
      <c r="N190" s="256">
        <f ca="1">SUMIF(INDIRECT(ADDRESS(3,9+ROWS(CUT_LIST)+2,,,"Sensis Vectors ALL")):INDIRECT(ADDRESS(3+ROWS(CORR_MATRIX)-1,9+ROWS(CUT_LIST)+2,,,"Sensis Vectors ALL")),"YC"&amp;$H190&amp;N$1,INDIRECT(ADDRESS(3,$I190,,,"Sensis Vectors ALL")):INDIRECT(ADDRESS(3+ROWS(CORR_MATRIX)-1,$I190,,,"Sensis Vectors ALL")))</f>
        <v>0</v>
      </c>
      <c r="O190" s="256">
        <f ca="1">SUMIF(INDIRECT(ADDRESS(3,9+ROWS(CUT_LIST)+2,,,"Sensis Vectors ALL")):INDIRECT(ADDRESS(3+ROWS(CORR_MATRIX)-1,9+ROWS(CUT_LIST)+2,,,"Sensis Vectors ALL")),"YC"&amp;$H190&amp;O$1,INDIRECT(ADDRESS(3,$I190,,,"Sensis Vectors ALL")):INDIRECT(ADDRESS(3+ROWS(CORR_MATRIX)-1,$I190,,,"Sensis Vectors ALL")))</f>
        <v>0</v>
      </c>
      <c r="P190" s="256">
        <f ca="1">SUMIF(INDIRECT(ADDRESS(3,9+ROWS(CUT_LIST)+2,,,"Sensis Vectors ALL")):INDIRECT(ADDRESS(3+ROWS(CORR_MATRIX)-1,9+ROWS(CUT_LIST)+2,,,"Sensis Vectors ALL")),"YC"&amp;$H190&amp;P$1,INDIRECT(ADDRESS(3,$I190,,,"Sensis Vectors ALL")):INDIRECT(ADDRESS(3+ROWS(CORR_MATRIX)-1,$I190,,,"Sensis Vectors ALL")))</f>
        <v>0</v>
      </c>
      <c r="Q190" s="256">
        <f ca="1">SUMIF(INDIRECT(ADDRESS(3,9+ROWS(CUT_LIST)+2,,,"Sensis Vectors ALL")):INDIRECT(ADDRESS(3+ROWS(CORR_MATRIX)-1,9+ROWS(CUT_LIST)+2,,,"Sensis Vectors ALL")),"YC"&amp;$H190&amp;Q$1,INDIRECT(ADDRESS(3,$I190,,,"Sensis Vectors ALL")):INDIRECT(ADDRESS(3+ROWS(CORR_MATRIX)-1,$I190,,,"Sensis Vectors ALL")))</f>
        <v>0</v>
      </c>
      <c r="R190" s="256">
        <f ca="1">SUMIF(INDIRECT(ADDRESS(3,9+ROWS(CUT_LIST)+2,,,"Sensis Vectors ALL")):INDIRECT(ADDRESS(3+ROWS(CORR_MATRIX)-1,9+ROWS(CUT_LIST)+2,,,"Sensis Vectors ALL")),"YC"&amp;$H190&amp;R$1,INDIRECT(ADDRESS(3,$I190,,,"Sensis Vectors ALL")):INDIRECT(ADDRESS(3+ROWS(CORR_MATRIX)-1,$I190,,,"Sensis Vectors ALL")))</f>
        <v>0</v>
      </c>
      <c r="S190" s="256">
        <f ca="1">SUMIF(INDIRECT(ADDRESS(3,9+ROWS(CUT_LIST)+2,,,"Sensis Vectors ALL")):INDIRECT(ADDRESS(3+ROWS(CORR_MATRIX)-1,9+ROWS(CUT_LIST)+2,,,"Sensis Vectors ALL")),"YC"&amp;$H190&amp;S$1,INDIRECT(ADDRESS(3,$I190,,,"Sensis Vectors ALL")):INDIRECT(ADDRESS(3+ROWS(CORR_MATRIX)-1,$I190,,,"Sensis Vectors ALL")))</f>
        <v>0</v>
      </c>
      <c r="T190" s="256">
        <f ca="1">SUMIF(INDIRECT(ADDRESS(3,9+ROWS(CUT_LIST)+2,,,"Sensis Vectors ALL")):INDIRECT(ADDRESS(3+ROWS(CORR_MATRIX)-1,9+ROWS(CUT_LIST)+2,,,"Sensis Vectors ALL")),"YC"&amp;$H190&amp;T$1,INDIRECT(ADDRESS(3,$I190,,,"Sensis Vectors ALL")):INDIRECT(ADDRESS(3+ROWS(CORR_MATRIX)-1,$I190,,,"Sensis Vectors ALL")))</f>
        <v>0</v>
      </c>
      <c r="U190" s="256">
        <f ca="1">SUMIF(INDIRECT(ADDRESS(3,9+ROWS(CUT_LIST)+2,,,"Sensis Vectors ALL")):INDIRECT(ADDRESS(3+ROWS(CORR_MATRIX)-1,9+ROWS(CUT_LIST)+2,,,"Sensis Vectors ALL")),"YC"&amp;$H190&amp;U$1,INDIRECT(ADDRESS(3,$I190,,,"Sensis Vectors ALL")):INDIRECT(ADDRESS(3+ROWS(CORR_MATRIX)-1,$I190,,,"Sensis Vectors ALL")))</f>
        <v>0</v>
      </c>
      <c r="V190" s="256">
        <f ca="1">SUMIF(INDIRECT(ADDRESS(3,9+ROWS(CUT_LIST)+2,,,"Sensis Vectors ALL")):INDIRECT(ADDRESS(3+ROWS(CORR_MATRIX)-1,9+ROWS(CUT_LIST)+2,,,"Sensis Vectors ALL")),"YC"&amp;$H190&amp;V$1,INDIRECT(ADDRESS(3,$I190,,,"Sensis Vectors ALL")):INDIRECT(ADDRESS(3+ROWS(CORR_MATRIX)-1,$I190,,,"Sensis Vectors ALL")))</f>
        <v>0</v>
      </c>
    </row>
    <row r="191" spans="1:22" x14ac:dyDescent="0.2">
      <c r="A191" s="31">
        <v>79</v>
      </c>
      <c r="B191" s="62">
        <v>5</v>
      </c>
      <c r="C191" s="66" t="s">
        <v>338</v>
      </c>
      <c r="D191" s="66" t="s">
        <v>302</v>
      </c>
      <c r="E191" s="66" t="s">
        <v>173</v>
      </c>
      <c r="F191" s="66" t="s">
        <v>179</v>
      </c>
      <c r="G191" s="95">
        <v>638</v>
      </c>
      <c r="H191" s="73" t="s">
        <v>24</v>
      </c>
      <c r="I191">
        <f t="shared" si="6"/>
        <v>89</v>
      </c>
      <c r="J191" t="str">
        <f t="shared" si="7"/>
        <v>79ALL</v>
      </c>
      <c r="K191" s="257">
        <f ca="1">SUMIF(INDIRECT(ADDRESS(3,9+ROWS(CUT_LIST)+1,,,"Sensis Vectors ALL")):INDIRECT(ADDRESS(3+ROWS(CORR_MATRIX)-1,9+ROWS(CUT_LIST)+1,,,"Sensis Vectors ALL")),"YC"&amp;K$1,INDIRECT(ADDRESS(3,$I191,,,"Sensis Vectors ALL")):INDIRECT(ADDRESS(3+ROWS(CORR_MATRIX)-1,$I191,,,"Sensis Vectors ALL")))</f>
        <v>-20982.880000000001</v>
      </c>
      <c r="L191" s="257">
        <f ca="1">SUMIF(INDIRECT(ADDRESS(3,9+ROWS(CUT_LIST)+1,,,"Sensis Vectors ALL")):INDIRECT(ADDRESS(3+ROWS(CORR_MATRIX)-1,9+ROWS(CUT_LIST)+1,,,"Sensis Vectors ALL")),"YC"&amp;L$1,INDIRECT(ADDRESS(3,$I191,,,"Sensis Vectors ALL")):INDIRECT(ADDRESS(3+ROWS(CORR_MATRIX)-1,$I191,,,"Sensis Vectors ALL")))</f>
        <v>-23410.3</v>
      </c>
      <c r="M191" s="257">
        <f ca="1">SUMIF(INDIRECT(ADDRESS(3,9+ROWS(CUT_LIST)+1,,,"Sensis Vectors ALL")):INDIRECT(ADDRESS(3+ROWS(CORR_MATRIX)-1,9+ROWS(CUT_LIST)+1,,,"Sensis Vectors ALL")),"YC"&amp;M$1,INDIRECT(ADDRESS(3,$I191,,,"Sensis Vectors ALL")):INDIRECT(ADDRESS(3+ROWS(CORR_MATRIX)-1,$I191,,,"Sensis Vectors ALL")))</f>
        <v>-114.01</v>
      </c>
      <c r="N191" s="257">
        <f ca="1">SUMIF(INDIRECT(ADDRESS(3,9+ROWS(CUT_LIST)+1,,,"Sensis Vectors ALL")):INDIRECT(ADDRESS(3+ROWS(CORR_MATRIX)-1,9+ROWS(CUT_LIST)+1,,,"Sensis Vectors ALL")),"YC"&amp;N$1,INDIRECT(ADDRESS(3,$I191,,,"Sensis Vectors ALL")):INDIRECT(ADDRESS(3+ROWS(CORR_MATRIX)-1,$I191,,,"Sensis Vectors ALL")))</f>
        <v>108.63</v>
      </c>
      <c r="O191" s="257">
        <f ca="1">SUMIF(INDIRECT(ADDRESS(3,9+ROWS(CUT_LIST)+1,,,"Sensis Vectors ALL")):INDIRECT(ADDRESS(3+ROWS(CORR_MATRIX)-1,9+ROWS(CUT_LIST)+1,,,"Sensis Vectors ALL")),"YC"&amp;O$1,INDIRECT(ADDRESS(3,$I191,,,"Sensis Vectors ALL")):INDIRECT(ADDRESS(3+ROWS(CORR_MATRIX)-1,$I191,,,"Sensis Vectors ALL")))</f>
        <v>5.39</v>
      </c>
      <c r="P191" s="257">
        <f ca="1">SUMIF(INDIRECT(ADDRESS(3,9+ROWS(CUT_LIST)+1,,,"Sensis Vectors ALL")):INDIRECT(ADDRESS(3+ROWS(CORR_MATRIX)-1,9+ROWS(CUT_LIST)+1,,,"Sensis Vectors ALL")),"YC"&amp;P$1,INDIRECT(ADDRESS(3,$I191,,,"Sensis Vectors ALL")):INDIRECT(ADDRESS(3+ROWS(CORR_MATRIX)-1,$I191,,,"Sensis Vectors ALL")))</f>
        <v>0</v>
      </c>
      <c r="Q191" s="257">
        <f ca="1">SUMIF(INDIRECT(ADDRESS(3,9+ROWS(CUT_LIST)+1,,,"Sensis Vectors ALL")):INDIRECT(ADDRESS(3+ROWS(CORR_MATRIX)-1,9+ROWS(CUT_LIST)+1,,,"Sensis Vectors ALL")),"YC"&amp;Q$1,INDIRECT(ADDRESS(3,$I191,,,"Sensis Vectors ALL")):INDIRECT(ADDRESS(3+ROWS(CORR_MATRIX)-1,$I191,,,"Sensis Vectors ALL")))</f>
        <v>-8.98</v>
      </c>
      <c r="R191" s="257">
        <f ca="1">SUMIF(INDIRECT(ADDRESS(3,9+ROWS(CUT_LIST)+1,,,"Sensis Vectors ALL")):INDIRECT(ADDRESS(3+ROWS(CORR_MATRIX)-1,9+ROWS(CUT_LIST)+1,,,"Sensis Vectors ALL")),"YC"&amp;R$1,INDIRECT(ADDRESS(3,$I191,,,"Sensis Vectors ALL")):INDIRECT(ADDRESS(3+ROWS(CORR_MATRIX)-1,$I191,,,"Sensis Vectors ALL")))</f>
        <v>8.98</v>
      </c>
      <c r="S191" s="257">
        <f ca="1">SUMIF(INDIRECT(ADDRESS(3,9+ROWS(CUT_LIST)+1,,,"Sensis Vectors ALL")):INDIRECT(ADDRESS(3+ROWS(CORR_MATRIX)-1,9+ROWS(CUT_LIST)+1,,,"Sensis Vectors ALL")),"YC"&amp;S$1,INDIRECT(ADDRESS(3,$I191,,,"Sensis Vectors ALL")):INDIRECT(ADDRESS(3+ROWS(CORR_MATRIX)-1,$I191,,,"Sensis Vectors ALL")))</f>
        <v>-2.87</v>
      </c>
      <c r="T191" s="257">
        <f ca="1">SUMIF(INDIRECT(ADDRESS(3,9+ROWS(CUT_LIST)+1,,,"Sensis Vectors ALL")):INDIRECT(ADDRESS(3+ROWS(CORR_MATRIX)-1,9+ROWS(CUT_LIST)+1,,,"Sensis Vectors ALL")),"YC"&amp;T$1,INDIRECT(ADDRESS(3,$I191,,,"Sensis Vectors ALL")):INDIRECT(ADDRESS(3+ROWS(CORR_MATRIX)-1,$I191,,,"Sensis Vectors ALL")))</f>
        <v>1.97</v>
      </c>
      <c r="U191" s="257">
        <f ca="1">SUMIF(INDIRECT(ADDRESS(3,9+ROWS(CUT_LIST)+1,,,"Sensis Vectors ALL")):INDIRECT(ADDRESS(3+ROWS(CORR_MATRIX)-1,9+ROWS(CUT_LIST)+1,,,"Sensis Vectors ALL")),"YC"&amp;U$1,INDIRECT(ADDRESS(3,$I191,,,"Sensis Vectors ALL")):INDIRECT(ADDRESS(3+ROWS(CORR_MATRIX)-1,$I191,,,"Sensis Vectors ALL")))</f>
        <v>0</v>
      </c>
      <c r="V191" s="257">
        <f ca="1">SUMIF(INDIRECT(ADDRESS(3,9+ROWS(CUT_LIST)+1,,,"Sensis Vectors ALL")):INDIRECT(ADDRESS(3+ROWS(CORR_MATRIX)-1,9+ROWS(CUT_LIST)+1,,,"Sensis Vectors ALL")),"YC"&amp;V$1,INDIRECT(ADDRESS(3,$I191,,,"Sensis Vectors ALL")):INDIRECT(ADDRESS(3+ROWS(CORR_MATRIX)-1,$I191,,,"Sensis Vectors ALL")))</f>
        <v>0</v>
      </c>
    </row>
    <row r="192" spans="1:22" x14ac:dyDescent="0.2">
      <c r="A192" s="63">
        <v>79</v>
      </c>
      <c r="B192" s="63"/>
      <c r="C192" s="63"/>
      <c r="D192" s="63" t="s">
        <v>302</v>
      </c>
      <c r="E192" s="63"/>
      <c r="F192" s="63"/>
      <c r="G192" s="63"/>
      <c r="H192" s="63" t="s">
        <v>32</v>
      </c>
      <c r="I192" s="63">
        <f t="shared" si="6"/>
        <v>89</v>
      </c>
      <c r="J192" s="63" t="str">
        <f t="shared" si="7"/>
        <v>79AUD</v>
      </c>
      <c r="K192" s="256">
        <f ca="1">SUMIF(INDIRECT(ADDRESS(3,9+ROWS(CUT_LIST)+2,,,"Sensis Vectors ALL")):INDIRECT(ADDRESS(3+ROWS(CORR_MATRIX)-1,9+ROWS(CUT_LIST)+2,,,"Sensis Vectors ALL")),"YC"&amp;$H192&amp;K$1,INDIRECT(ADDRESS(3,$I192,,,"Sensis Vectors ALL")):INDIRECT(ADDRESS(3+ROWS(CORR_MATRIX)-1,$I192,,,"Sensis Vectors ALL")))</f>
        <v>0</v>
      </c>
      <c r="L192" s="256">
        <f ca="1">SUMIF(INDIRECT(ADDRESS(3,9+ROWS(CUT_LIST)+2,,,"Sensis Vectors ALL")):INDIRECT(ADDRESS(3+ROWS(CORR_MATRIX)-1,9+ROWS(CUT_LIST)+2,,,"Sensis Vectors ALL")),"YC"&amp;$H192&amp;L$1,INDIRECT(ADDRESS(3,$I192,,,"Sensis Vectors ALL")):INDIRECT(ADDRESS(3+ROWS(CORR_MATRIX)-1,$I192,,,"Sensis Vectors ALL")))</f>
        <v>0</v>
      </c>
      <c r="M192" s="256">
        <f ca="1">SUMIF(INDIRECT(ADDRESS(3,9+ROWS(CUT_LIST)+2,,,"Sensis Vectors ALL")):INDIRECT(ADDRESS(3+ROWS(CORR_MATRIX)-1,9+ROWS(CUT_LIST)+2,,,"Sensis Vectors ALL")),"YC"&amp;$H192&amp;M$1,INDIRECT(ADDRESS(3,$I192,,,"Sensis Vectors ALL")):INDIRECT(ADDRESS(3+ROWS(CORR_MATRIX)-1,$I192,,,"Sensis Vectors ALL")))</f>
        <v>0</v>
      </c>
      <c r="N192" s="256">
        <f ca="1">SUMIF(INDIRECT(ADDRESS(3,9+ROWS(CUT_LIST)+2,,,"Sensis Vectors ALL")):INDIRECT(ADDRESS(3+ROWS(CORR_MATRIX)-1,9+ROWS(CUT_LIST)+2,,,"Sensis Vectors ALL")),"YC"&amp;$H192&amp;N$1,INDIRECT(ADDRESS(3,$I192,,,"Sensis Vectors ALL")):INDIRECT(ADDRESS(3+ROWS(CORR_MATRIX)-1,$I192,,,"Sensis Vectors ALL")))</f>
        <v>0</v>
      </c>
      <c r="O192" s="256">
        <f ca="1">SUMIF(INDIRECT(ADDRESS(3,9+ROWS(CUT_LIST)+2,,,"Sensis Vectors ALL")):INDIRECT(ADDRESS(3+ROWS(CORR_MATRIX)-1,9+ROWS(CUT_LIST)+2,,,"Sensis Vectors ALL")),"YC"&amp;$H192&amp;O$1,INDIRECT(ADDRESS(3,$I192,,,"Sensis Vectors ALL")):INDIRECT(ADDRESS(3+ROWS(CORR_MATRIX)-1,$I192,,,"Sensis Vectors ALL")))</f>
        <v>0</v>
      </c>
      <c r="P192" s="256">
        <f ca="1">SUMIF(INDIRECT(ADDRESS(3,9+ROWS(CUT_LIST)+2,,,"Sensis Vectors ALL")):INDIRECT(ADDRESS(3+ROWS(CORR_MATRIX)-1,9+ROWS(CUT_LIST)+2,,,"Sensis Vectors ALL")),"YC"&amp;$H192&amp;P$1,INDIRECT(ADDRESS(3,$I192,,,"Sensis Vectors ALL")):INDIRECT(ADDRESS(3+ROWS(CORR_MATRIX)-1,$I192,,,"Sensis Vectors ALL")))</f>
        <v>0</v>
      </c>
      <c r="Q192" s="256">
        <f ca="1">SUMIF(INDIRECT(ADDRESS(3,9+ROWS(CUT_LIST)+2,,,"Sensis Vectors ALL")):INDIRECT(ADDRESS(3+ROWS(CORR_MATRIX)-1,9+ROWS(CUT_LIST)+2,,,"Sensis Vectors ALL")),"YC"&amp;$H192&amp;Q$1,INDIRECT(ADDRESS(3,$I192,,,"Sensis Vectors ALL")):INDIRECT(ADDRESS(3+ROWS(CORR_MATRIX)-1,$I192,,,"Sensis Vectors ALL")))</f>
        <v>0</v>
      </c>
      <c r="R192" s="256">
        <f ca="1">SUMIF(INDIRECT(ADDRESS(3,9+ROWS(CUT_LIST)+2,,,"Sensis Vectors ALL")):INDIRECT(ADDRESS(3+ROWS(CORR_MATRIX)-1,9+ROWS(CUT_LIST)+2,,,"Sensis Vectors ALL")),"YC"&amp;$H192&amp;R$1,INDIRECT(ADDRESS(3,$I192,,,"Sensis Vectors ALL")):INDIRECT(ADDRESS(3+ROWS(CORR_MATRIX)-1,$I192,,,"Sensis Vectors ALL")))</f>
        <v>0</v>
      </c>
      <c r="S192" s="256">
        <f ca="1">SUMIF(INDIRECT(ADDRESS(3,9+ROWS(CUT_LIST)+2,,,"Sensis Vectors ALL")):INDIRECT(ADDRESS(3+ROWS(CORR_MATRIX)-1,9+ROWS(CUT_LIST)+2,,,"Sensis Vectors ALL")),"YC"&amp;$H192&amp;S$1,INDIRECT(ADDRESS(3,$I192,,,"Sensis Vectors ALL")):INDIRECT(ADDRESS(3+ROWS(CORR_MATRIX)-1,$I192,,,"Sensis Vectors ALL")))</f>
        <v>0</v>
      </c>
      <c r="T192" s="256">
        <f ca="1">SUMIF(INDIRECT(ADDRESS(3,9+ROWS(CUT_LIST)+2,,,"Sensis Vectors ALL")):INDIRECT(ADDRESS(3+ROWS(CORR_MATRIX)-1,9+ROWS(CUT_LIST)+2,,,"Sensis Vectors ALL")),"YC"&amp;$H192&amp;T$1,INDIRECT(ADDRESS(3,$I192,,,"Sensis Vectors ALL")):INDIRECT(ADDRESS(3+ROWS(CORR_MATRIX)-1,$I192,,,"Sensis Vectors ALL")))</f>
        <v>0</v>
      </c>
      <c r="U192" s="256">
        <f ca="1">SUMIF(INDIRECT(ADDRESS(3,9+ROWS(CUT_LIST)+2,,,"Sensis Vectors ALL")):INDIRECT(ADDRESS(3+ROWS(CORR_MATRIX)-1,9+ROWS(CUT_LIST)+2,,,"Sensis Vectors ALL")),"YC"&amp;$H192&amp;U$1,INDIRECT(ADDRESS(3,$I192,,,"Sensis Vectors ALL")):INDIRECT(ADDRESS(3+ROWS(CORR_MATRIX)-1,$I192,,,"Sensis Vectors ALL")))</f>
        <v>0</v>
      </c>
      <c r="V192" s="256">
        <f ca="1">SUMIF(INDIRECT(ADDRESS(3,9+ROWS(CUT_LIST)+2,,,"Sensis Vectors ALL")):INDIRECT(ADDRESS(3+ROWS(CORR_MATRIX)-1,9+ROWS(CUT_LIST)+2,,,"Sensis Vectors ALL")),"YC"&amp;$H192&amp;V$1,INDIRECT(ADDRESS(3,$I192,,,"Sensis Vectors ALL")):INDIRECT(ADDRESS(3+ROWS(CORR_MATRIX)-1,$I192,,,"Sensis Vectors ALL")))</f>
        <v>0</v>
      </c>
    </row>
    <row r="193" spans="1:22" x14ac:dyDescent="0.2">
      <c r="A193" s="63">
        <v>79</v>
      </c>
      <c r="B193" s="63"/>
      <c r="C193" s="63"/>
      <c r="D193" s="63" t="s">
        <v>302</v>
      </c>
      <c r="E193" s="63"/>
      <c r="F193" s="63"/>
      <c r="G193" s="63"/>
      <c r="H193" s="63" t="s">
        <v>9</v>
      </c>
      <c r="I193" s="63">
        <f t="shared" si="6"/>
        <v>89</v>
      </c>
      <c r="J193" s="63" t="str">
        <f t="shared" si="7"/>
        <v>79CAD</v>
      </c>
      <c r="K193" s="256">
        <f ca="1">SUMIF(INDIRECT(ADDRESS(3,9+ROWS(CUT_LIST)+2,,,"Sensis Vectors ALL")):INDIRECT(ADDRESS(3+ROWS(CORR_MATRIX)-1,9+ROWS(CUT_LIST)+2,,,"Sensis Vectors ALL")),"YC"&amp;$H193&amp;K$1,INDIRECT(ADDRESS(3,$I193,,,"Sensis Vectors ALL")):INDIRECT(ADDRESS(3+ROWS(CORR_MATRIX)-1,$I193,,,"Sensis Vectors ALL")))</f>
        <v>0</v>
      </c>
      <c r="L193" s="256">
        <f ca="1">SUMIF(INDIRECT(ADDRESS(3,9+ROWS(CUT_LIST)+2,,,"Sensis Vectors ALL")):INDIRECT(ADDRESS(3+ROWS(CORR_MATRIX)-1,9+ROWS(CUT_LIST)+2,,,"Sensis Vectors ALL")),"YC"&amp;$H193&amp;L$1,INDIRECT(ADDRESS(3,$I193,,,"Sensis Vectors ALL")):INDIRECT(ADDRESS(3+ROWS(CORR_MATRIX)-1,$I193,,,"Sensis Vectors ALL")))</f>
        <v>0</v>
      </c>
      <c r="M193" s="256">
        <f ca="1">SUMIF(INDIRECT(ADDRESS(3,9+ROWS(CUT_LIST)+2,,,"Sensis Vectors ALL")):INDIRECT(ADDRESS(3+ROWS(CORR_MATRIX)-1,9+ROWS(CUT_LIST)+2,,,"Sensis Vectors ALL")),"YC"&amp;$H193&amp;M$1,INDIRECT(ADDRESS(3,$I193,,,"Sensis Vectors ALL")):INDIRECT(ADDRESS(3+ROWS(CORR_MATRIX)-1,$I193,,,"Sensis Vectors ALL")))</f>
        <v>0</v>
      </c>
      <c r="N193" s="256">
        <f ca="1">SUMIF(INDIRECT(ADDRESS(3,9+ROWS(CUT_LIST)+2,,,"Sensis Vectors ALL")):INDIRECT(ADDRESS(3+ROWS(CORR_MATRIX)-1,9+ROWS(CUT_LIST)+2,,,"Sensis Vectors ALL")),"YC"&amp;$H193&amp;N$1,INDIRECT(ADDRESS(3,$I193,,,"Sensis Vectors ALL")):INDIRECT(ADDRESS(3+ROWS(CORR_MATRIX)-1,$I193,,,"Sensis Vectors ALL")))</f>
        <v>0</v>
      </c>
      <c r="O193" s="256">
        <f ca="1">SUMIF(INDIRECT(ADDRESS(3,9+ROWS(CUT_LIST)+2,,,"Sensis Vectors ALL")):INDIRECT(ADDRESS(3+ROWS(CORR_MATRIX)-1,9+ROWS(CUT_LIST)+2,,,"Sensis Vectors ALL")),"YC"&amp;$H193&amp;O$1,INDIRECT(ADDRESS(3,$I193,,,"Sensis Vectors ALL")):INDIRECT(ADDRESS(3+ROWS(CORR_MATRIX)-1,$I193,,,"Sensis Vectors ALL")))</f>
        <v>0</v>
      </c>
      <c r="P193" s="256">
        <f ca="1">SUMIF(INDIRECT(ADDRESS(3,9+ROWS(CUT_LIST)+2,,,"Sensis Vectors ALL")):INDIRECT(ADDRESS(3+ROWS(CORR_MATRIX)-1,9+ROWS(CUT_LIST)+2,,,"Sensis Vectors ALL")),"YC"&amp;$H193&amp;P$1,INDIRECT(ADDRESS(3,$I193,,,"Sensis Vectors ALL")):INDIRECT(ADDRESS(3+ROWS(CORR_MATRIX)-1,$I193,,,"Sensis Vectors ALL")))</f>
        <v>0</v>
      </c>
      <c r="Q193" s="256">
        <f ca="1">SUMIF(INDIRECT(ADDRESS(3,9+ROWS(CUT_LIST)+2,,,"Sensis Vectors ALL")):INDIRECT(ADDRESS(3+ROWS(CORR_MATRIX)-1,9+ROWS(CUT_LIST)+2,,,"Sensis Vectors ALL")),"YC"&amp;$H193&amp;Q$1,INDIRECT(ADDRESS(3,$I193,,,"Sensis Vectors ALL")):INDIRECT(ADDRESS(3+ROWS(CORR_MATRIX)-1,$I193,,,"Sensis Vectors ALL")))</f>
        <v>0</v>
      </c>
      <c r="R193" s="256">
        <f ca="1">SUMIF(INDIRECT(ADDRESS(3,9+ROWS(CUT_LIST)+2,,,"Sensis Vectors ALL")):INDIRECT(ADDRESS(3+ROWS(CORR_MATRIX)-1,9+ROWS(CUT_LIST)+2,,,"Sensis Vectors ALL")),"YC"&amp;$H193&amp;R$1,INDIRECT(ADDRESS(3,$I193,,,"Sensis Vectors ALL")):INDIRECT(ADDRESS(3+ROWS(CORR_MATRIX)-1,$I193,,,"Sensis Vectors ALL")))</f>
        <v>0</v>
      </c>
      <c r="S193" s="256">
        <f ca="1">SUMIF(INDIRECT(ADDRESS(3,9+ROWS(CUT_LIST)+2,,,"Sensis Vectors ALL")):INDIRECT(ADDRESS(3+ROWS(CORR_MATRIX)-1,9+ROWS(CUT_LIST)+2,,,"Sensis Vectors ALL")),"YC"&amp;$H193&amp;S$1,INDIRECT(ADDRESS(3,$I193,,,"Sensis Vectors ALL")):INDIRECT(ADDRESS(3+ROWS(CORR_MATRIX)-1,$I193,,,"Sensis Vectors ALL")))</f>
        <v>0</v>
      </c>
      <c r="T193" s="256">
        <f ca="1">SUMIF(INDIRECT(ADDRESS(3,9+ROWS(CUT_LIST)+2,,,"Sensis Vectors ALL")):INDIRECT(ADDRESS(3+ROWS(CORR_MATRIX)-1,9+ROWS(CUT_LIST)+2,,,"Sensis Vectors ALL")),"YC"&amp;$H193&amp;T$1,INDIRECT(ADDRESS(3,$I193,,,"Sensis Vectors ALL")):INDIRECT(ADDRESS(3+ROWS(CORR_MATRIX)-1,$I193,,,"Sensis Vectors ALL")))</f>
        <v>0</v>
      </c>
      <c r="U193" s="256">
        <f ca="1">SUMIF(INDIRECT(ADDRESS(3,9+ROWS(CUT_LIST)+2,,,"Sensis Vectors ALL")):INDIRECT(ADDRESS(3+ROWS(CORR_MATRIX)-1,9+ROWS(CUT_LIST)+2,,,"Sensis Vectors ALL")),"YC"&amp;$H193&amp;U$1,INDIRECT(ADDRESS(3,$I193,,,"Sensis Vectors ALL")):INDIRECT(ADDRESS(3+ROWS(CORR_MATRIX)-1,$I193,,,"Sensis Vectors ALL")))</f>
        <v>0</v>
      </c>
      <c r="V193" s="256">
        <f ca="1">SUMIF(INDIRECT(ADDRESS(3,9+ROWS(CUT_LIST)+2,,,"Sensis Vectors ALL")):INDIRECT(ADDRESS(3+ROWS(CORR_MATRIX)-1,9+ROWS(CUT_LIST)+2,,,"Sensis Vectors ALL")),"YC"&amp;$H193&amp;V$1,INDIRECT(ADDRESS(3,$I193,,,"Sensis Vectors ALL")):INDIRECT(ADDRESS(3+ROWS(CORR_MATRIX)-1,$I193,,,"Sensis Vectors ALL")))</f>
        <v>0</v>
      </c>
    </row>
    <row r="194" spans="1:22" x14ac:dyDescent="0.2">
      <c r="A194" s="63">
        <v>79</v>
      </c>
      <c r="B194" s="63"/>
      <c r="C194" s="63"/>
      <c r="D194" s="63" t="s">
        <v>302</v>
      </c>
      <c r="E194" s="63"/>
      <c r="F194" s="63"/>
      <c r="G194" s="63"/>
      <c r="H194" s="63" t="s">
        <v>18</v>
      </c>
      <c r="I194" s="63">
        <f t="shared" ref="I194:I257" si="8">VLOOKUP($A194,FINAL_FIGURES,20,0)</f>
        <v>89</v>
      </c>
      <c r="J194" s="63" t="str">
        <f t="shared" si="7"/>
        <v>79EUR</v>
      </c>
      <c r="K194" s="256">
        <f ca="1">SUMIF(INDIRECT(ADDRESS(3,9+ROWS(CUT_LIST)+2,,,"Sensis Vectors ALL")):INDIRECT(ADDRESS(3+ROWS(CORR_MATRIX)-1,9+ROWS(CUT_LIST)+2,,,"Sensis Vectors ALL")),"YC"&amp;$H194&amp;K$1,INDIRECT(ADDRESS(3,$I194,,,"Sensis Vectors ALL")):INDIRECT(ADDRESS(3+ROWS(CORR_MATRIX)-1,$I194,,,"Sensis Vectors ALL")))</f>
        <v>-1175</v>
      </c>
      <c r="L194" s="256">
        <f ca="1">SUMIF(INDIRECT(ADDRESS(3,9+ROWS(CUT_LIST)+2,,,"Sensis Vectors ALL")):INDIRECT(ADDRESS(3+ROWS(CORR_MATRIX)-1,9+ROWS(CUT_LIST)+2,,,"Sensis Vectors ALL")),"YC"&amp;$H194&amp;L$1,INDIRECT(ADDRESS(3,$I194,,,"Sensis Vectors ALL")):INDIRECT(ADDRESS(3+ROWS(CORR_MATRIX)-1,$I194,,,"Sensis Vectors ALL")))</f>
        <v>-419</v>
      </c>
      <c r="M194" s="256">
        <f ca="1">SUMIF(INDIRECT(ADDRESS(3,9+ROWS(CUT_LIST)+2,,,"Sensis Vectors ALL")):INDIRECT(ADDRESS(3+ROWS(CORR_MATRIX)-1,9+ROWS(CUT_LIST)+2,,,"Sensis Vectors ALL")),"YC"&amp;$H194&amp;M$1,INDIRECT(ADDRESS(3,$I194,,,"Sensis Vectors ALL")):INDIRECT(ADDRESS(3+ROWS(CORR_MATRIX)-1,$I194,,,"Sensis Vectors ALL")))</f>
        <v>0</v>
      </c>
      <c r="N194" s="256">
        <f ca="1">SUMIF(INDIRECT(ADDRESS(3,9+ROWS(CUT_LIST)+2,,,"Sensis Vectors ALL")):INDIRECT(ADDRESS(3+ROWS(CORR_MATRIX)-1,9+ROWS(CUT_LIST)+2,,,"Sensis Vectors ALL")),"YC"&amp;$H194&amp;N$1,INDIRECT(ADDRESS(3,$I194,,,"Sensis Vectors ALL")):INDIRECT(ADDRESS(3+ROWS(CORR_MATRIX)-1,$I194,,,"Sensis Vectors ALL")))</f>
        <v>0</v>
      </c>
      <c r="O194" s="256">
        <f ca="1">SUMIF(INDIRECT(ADDRESS(3,9+ROWS(CUT_LIST)+2,,,"Sensis Vectors ALL")):INDIRECT(ADDRESS(3+ROWS(CORR_MATRIX)-1,9+ROWS(CUT_LIST)+2,,,"Sensis Vectors ALL")),"YC"&amp;$H194&amp;O$1,INDIRECT(ADDRESS(3,$I194,,,"Sensis Vectors ALL")):INDIRECT(ADDRESS(3+ROWS(CORR_MATRIX)-1,$I194,,,"Sensis Vectors ALL")))</f>
        <v>0</v>
      </c>
      <c r="P194" s="256">
        <f ca="1">SUMIF(INDIRECT(ADDRESS(3,9+ROWS(CUT_LIST)+2,,,"Sensis Vectors ALL")):INDIRECT(ADDRESS(3+ROWS(CORR_MATRIX)-1,9+ROWS(CUT_LIST)+2,,,"Sensis Vectors ALL")),"YC"&amp;$H194&amp;P$1,INDIRECT(ADDRESS(3,$I194,,,"Sensis Vectors ALL")):INDIRECT(ADDRESS(3+ROWS(CORR_MATRIX)-1,$I194,,,"Sensis Vectors ALL")))</f>
        <v>0</v>
      </c>
      <c r="Q194" s="256">
        <f ca="1">SUMIF(INDIRECT(ADDRESS(3,9+ROWS(CUT_LIST)+2,,,"Sensis Vectors ALL")):INDIRECT(ADDRESS(3+ROWS(CORR_MATRIX)-1,9+ROWS(CUT_LIST)+2,,,"Sensis Vectors ALL")),"YC"&amp;$H194&amp;Q$1,INDIRECT(ADDRESS(3,$I194,,,"Sensis Vectors ALL")):INDIRECT(ADDRESS(3+ROWS(CORR_MATRIX)-1,$I194,,,"Sensis Vectors ALL")))</f>
        <v>0</v>
      </c>
      <c r="R194" s="256">
        <f ca="1">SUMIF(INDIRECT(ADDRESS(3,9+ROWS(CUT_LIST)+2,,,"Sensis Vectors ALL")):INDIRECT(ADDRESS(3+ROWS(CORR_MATRIX)-1,9+ROWS(CUT_LIST)+2,,,"Sensis Vectors ALL")),"YC"&amp;$H194&amp;R$1,INDIRECT(ADDRESS(3,$I194,,,"Sensis Vectors ALL")):INDIRECT(ADDRESS(3+ROWS(CORR_MATRIX)-1,$I194,,,"Sensis Vectors ALL")))</f>
        <v>0</v>
      </c>
      <c r="S194" s="256">
        <f ca="1">SUMIF(INDIRECT(ADDRESS(3,9+ROWS(CUT_LIST)+2,,,"Sensis Vectors ALL")):INDIRECT(ADDRESS(3+ROWS(CORR_MATRIX)-1,9+ROWS(CUT_LIST)+2,,,"Sensis Vectors ALL")),"YC"&amp;$H194&amp;S$1,INDIRECT(ADDRESS(3,$I194,,,"Sensis Vectors ALL")):INDIRECT(ADDRESS(3+ROWS(CORR_MATRIX)-1,$I194,,,"Sensis Vectors ALL")))</f>
        <v>0</v>
      </c>
      <c r="T194" s="256">
        <f ca="1">SUMIF(INDIRECT(ADDRESS(3,9+ROWS(CUT_LIST)+2,,,"Sensis Vectors ALL")):INDIRECT(ADDRESS(3+ROWS(CORR_MATRIX)-1,9+ROWS(CUT_LIST)+2,,,"Sensis Vectors ALL")),"YC"&amp;$H194&amp;T$1,INDIRECT(ADDRESS(3,$I194,,,"Sensis Vectors ALL")):INDIRECT(ADDRESS(3+ROWS(CORR_MATRIX)-1,$I194,,,"Sensis Vectors ALL")))</f>
        <v>0</v>
      </c>
      <c r="U194" s="256">
        <f ca="1">SUMIF(INDIRECT(ADDRESS(3,9+ROWS(CUT_LIST)+2,,,"Sensis Vectors ALL")):INDIRECT(ADDRESS(3+ROWS(CORR_MATRIX)-1,9+ROWS(CUT_LIST)+2,,,"Sensis Vectors ALL")),"YC"&amp;$H194&amp;U$1,INDIRECT(ADDRESS(3,$I194,,,"Sensis Vectors ALL")):INDIRECT(ADDRESS(3+ROWS(CORR_MATRIX)-1,$I194,,,"Sensis Vectors ALL")))</f>
        <v>0</v>
      </c>
      <c r="V194" s="256">
        <f ca="1">SUMIF(INDIRECT(ADDRESS(3,9+ROWS(CUT_LIST)+2,,,"Sensis Vectors ALL")):INDIRECT(ADDRESS(3+ROWS(CORR_MATRIX)-1,9+ROWS(CUT_LIST)+2,,,"Sensis Vectors ALL")),"YC"&amp;$H194&amp;V$1,INDIRECT(ADDRESS(3,$I194,,,"Sensis Vectors ALL")):INDIRECT(ADDRESS(3+ROWS(CORR_MATRIX)-1,$I194,,,"Sensis Vectors ALL")))</f>
        <v>0</v>
      </c>
    </row>
    <row r="195" spans="1:22" x14ac:dyDescent="0.2">
      <c r="A195" s="63">
        <v>79</v>
      </c>
      <c r="B195" s="63"/>
      <c r="C195" s="63"/>
      <c r="D195" s="63" t="s">
        <v>302</v>
      </c>
      <c r="E195" s="63"/>
      <c r="F195" s="63"/>
      <c r="G195" s="63"/>
      <c r="H195" s="63" t="s">
        <v>39</v>
      </c>
      <c r="I195" s="63">
        <f t="shared" si="8"/>
        <v>89</v>
      </c>
      <c r="J195" s="63" t="str">
        <f t="shared" ref="J195:J258" si="9">$A195&amp;$H195</f>
        <v>79GBP</v>
      </c>
      <c r="K195" s="256">
        <f ca="1">SUMIF(INDIRECT(ADDRESS(3,9+ROWS(CUT_LIST)+2,,,"Sensis Vectors ALL")):INDIRECT(ADDRESS(3+ROWS(CORR_MATRIX)-1,9+ROWS(CUT_LIST)+2,,,"Sensis Vectors ALL")),"YC"&amp;$H195&amp;K$1,INDIRECT(ADDRESS(3,$I195,,,"Sensis Vectors ALL")):INDIRECT(ADDRESS(3+ROWS(CORR_MATRIX)-1,$I195,,,"Sensis Vectors ALL")))</f>
        <v>0</v>
      </c>
      <c r="L195" s="256">
        <f ca="1">SUMIF(INDIRECT(ADDRESS(3,9+ROWS(CUT_LIST)+2,,,"Sensis Vectors ALL")):INDIRECT(ADDRESS(3+ROWS(CORR_MATRIX)-1,9+ROWS(CUT_LIST)+2,,,"Sensis Vectors ALL")),"YC"&amp;$H195&amp;L$1,INDIRECT(ADDRESS(3,$I195,,,"Sensis Vectors ALL")):INDIRECT(ADDRESS(3+ROWS(CORR_MATRIX)-1,$I195,,,"Sensis Vectors ALL")))</f>
        <v>0</v>
      </c>
      <c r="M195" s="256">
        <f ca="1">SUMIF(INDIRECT(ADDRESS(3,9+ROWS(CUT_LIST)+2,,,"Sensis Vectors ALL")):INDIRECT(ADDRESS(3+ROWS(CORR_MATRIX)-1,9+ROWS(CUT_LIST)+2,,,"Sensis Vectors ALL")),"YC"&amp;$H195&amp;M$1,INDIRECT(ADDRESS(3,$I195,,,"Sensis Vectors ALL")):INDIRECT(ADDRESS(3+ROWS(CORR_MATRIX)-1,$I195,,,"Sensis Vectors ALL")))</f>
        <v>0</v>
      </c>
      <c r="N195" s="256">
        <f ca="1">SUMIF(INDIRECT(ADDRESS(3,9+ROWS(CUT_LIST)+2,,,"Sensis Vectors ALL")):INDIRECT(ADDRESS(3+ROWS(CORR_MATRIX)-1,9+ROWS(CUT_LIST)+2,,,"Sensis Vectors ALL")),"YC"&amp;$H195&amp;N$1,INDIRECT(ADDRESS(3,$I195,,,"Sensis Vectors ALL")):INDIRECT(ADDRESS(3+ROWS(CORR_MATRIX)-1,$I195,,,"Sensis Vectors ALL")))</f>
        <v>0</v>
      </c>
      <c r="O195" s="256">
        <f ca="1">SUMIF(INDIRECT(ADDRESS(3,9+ROWS(CUT_LIST)+2,,,"Sensis Vectors ALL")):INDIRECT(ADDRESS(3+ROWS(CORR_MATRIX)-1,9+ROWS(CUT_LIST)+2,,,"Sensis Vectors ALL")),"YC"&amp;$H195&amp;O$1,INDIRECT(ADDRESS(3,$I195,,,"Sensis Vectors ALL")):INDIRECT(ADDRESS(3+ROWS(CORR_MATRIX)-1,$I195,,,"Sensis Vectors ALL")))</f>
        <v>0</v>
      </c>
      <c r="P195" s="256">
        <f ca="1">SUMIF(INDIRECT(ADDRESS(3,9+ROWS(CUT_LIST)+2,,,"Sensis Vectors ALL")):INDIRECT(ADDRESS(3+ROWS(CORR_MATRIX)-1,9+ROWS(CUT_LIST)+2,,,"Sensis Vectors ALL")),"YC"&amp;$H195&amp;P$1,INDIRECT(ADDRESS(3,$I195,,,"Sensis Vectors ALL")):INDIRECT(ADDRESS(3+ROWS(CORR_MATRIX)-1,$I195,,,"Sensis Vectors ALL")))</f>
        <v>0</v>
      </c>
      <c r="Q195" s="256">
        <f ca="1">SUMIF(INDIRECT(ADDRESS(3,9+ROWS(CUT_LIST)+2,,,"Sensis Vectors ALL")):INDIRECT(ADDRESS(3+ROWS(CORR_MATRIX)-1,9+ROWS(CUT_LIST)+2,,,"Sensis Vectors ALL")),"YC"&amp;$H195&amp;Q$1,INDIRECT(ADDRESS(3,$I195,,,"Sensis Vectors ALL")):INDIRECT(ADDRESS(3+ROWS(CORR_MATRIX)-1,$I195,,,"Sensis Vectors ALL")))</f>
        <v>0</v>
      </c>
      <c r="R195" s="256">
        <f ca="1">SUMIF(INDIRECT(ADDRESS(3,9+ROWS(CUT_LIST)+2,,,"Sensis Vectors ALL")):INDIRECT(ADDRESS(3+ROWS(CORR_MATRIX)-1,9+ROWS(CUT_LIST)+2,,,"Sensis Vectors ALL")),"YC"&amp;$H195&amp;R$1,INDIRECT(ADDRESS(3,$I195,,,"Sensis Vectors ALL")):INDIRECT(ADDRESS(3+ROWS(CORR_MATRIX)-1,$I195,,,"Sensis Vectors ALL")))</f>
        <v>0</v>
      </c>
      <c r="S195" s="256">
        <f ca="1">SUMIF(INDIRECT(ADDRESS(3,9+ROWS(CUT_LIST)+2,,,"Sensis Vectors ALL")):INDIRECT(ADDRESS(3+ROWS(CORR_MATRIX)-1,9+ROWS(CUT_LIST)+2,,,"Sensis Vectors ALL")),"YC"&amp;$H195&amp;S$1,INDIRECT(ADDRESS(3,$I195,,,"Sensis Vectors ALL")):INDIRECT(ADDRESS(3+ROWS(CORR_MATRIX)-1,$I195,,,"Sensis Vectors ALL")))</f>
        <v>0</v>
      </c>
      <c r="T195" s="256">
        <f ca="1">SUMIF(INDIRECT(ADDRESS(3,9+ROWS(CUT_LIST)+2,,,"Sensis Vectors ALL")):INDIRECT(ADDRESS(3+ROWS(CORR_MATRIX)-1,9+ROWS(CUT_LIST)+2,,,"Sensis Vectors ALL")),"YC"&amp;$H195&amp;T$1,INDIRECT(ADDRESS(3,$I195,,,"Sensis Vectors ALL")):INDIRECT(ADDRESS(3+ROWS(CORR_MATRIX)-1,$I195,,,"Sensis Vectors ALL")))</f>
        <v>0</v>
      </c>
      <c r="U195" s="256">
        <f ca="1">SUMIF(INDIRECT(ADDRESS(3,9+ROWS(CUT_LIST)+2,,,"Sensis Vectors ALL")):INDIRECT(ADDRESS(3+ROWS(CORR_MATRIX)-1,9+ROWS(CUT_LIST)+2,,,"Sensis Vectors ALL")),"YC"&amp;$H195&amp;U$1,INDIRECT(ADDRESS(3,$I195,,,"Sensis Vectors ALL")):INDIRECT(ADDRESS(3+ROWS(CORR_MATRIX)-1,$I195,,,"Sensis Vectors ALL")))</f>
        <v>0</v>
      </c>
      <c r="V195" s="256">
        <f ca="1">SUMIF(INDIRECT(ADDRESS(3,9+ROWS(CUT_LIST)+2,,,"Sensis Vectors ALL")):INDIRECT(ADDRESS(3+ROWS(CORR_MATRIX)-1,9+ROWS(CUT_LIST)+2,,,"Sensis Vectors ALL")),"YC"&amp;$H195&amp;V$1,INDIRECT(ADDRESS(3,$I195,,,"Sensis Vectors ALL")):INDIRECT(ADDRESS(3+ROWS(CORR_MATRIX)-1,$I195,,,"Sensis Vectors ALL")))</f>
        <v>0</v>
      </c>
    </row>
    <row r="196" spans="1:22" x14ac:dyDescent="0.2">
      <c r="A196" s="63">
        <v>79</v>
      </c>
      <c r="B196" s="63"/>
      <c r="C196" s="63"/>
      <c r="D196" s="63" t="s">
        <v>302</v>
      </c>
      <c r="E196" s="63"/>
      <c r="F196" s="63"/>
      <c r="G196" s="63"/>
      <c r="H196" s="63" t="s">
        <v>31</v>
      </c>
      <c r="I196" s="63">
        <f t="shared" si="8"/>
        <v>89</v>
      </c>
      <c r="J196" s="63" t="str">
        <f t="shared" si="9"/>
        <v>79JPY</v>
      </c>
      <c r="K196" s="256">
        <f ca="1">SUMIF(INDIRECT(ADDRESS(3,9+ROWS(CUT_LIST)+2,,,"Sensis Vectors ALL")):INDIRECT(ADDRESS(3+ROWS(CORR_MATRIX)-1,9+ROWS(CUT_LIST)+2,,,"Sensis Vectors ALL")),"YC"&amp;$H196&amp;K$1,INDIRECT(ADDRESS(3,$I196,,,"Sensis Vectors ALL")):INDIRECT(ADDRESS(3+ROWS(CORR_MATRIX)-1,$I196,,,"Sensis Vectors ALL")))</f>
        <v>0</v>
      </c>
      <c r="L196" s="256">
        <f ca="1">SUMIF(INDIRECT(ADDRESS(3,9+ROWS(CUT_LIST)+2,,,"Sensis Vectors ALL")):INDIRECT(ADDRESS(3+ROWS(CORR_MATRIX)-1,9+ROWS(CUT_LIST)+2,,,"Sensis Vectors ALL")),"YC"&amp;$H196&amp;L$1,INDIRECT(ADDRESS(3,$I196,,,"Sensis Vectors ALL")):INDIRECT(ADDRESS(3+ROWS(CORR_MATRIX)-1,$I196,,,"Sensis Vectors ALL")))</f>
        <v>0</v>
      </c>
      <c r="M196" s="256">
        <f ca="1">SUMIF(INDIRECT(ADDRESS(3,9+ROWS(CUT_LIST)+2,,,"Sensis Vectors ALL")):INDIRECT(ADDRESS(3+ROWS(CORR_MATRIX)-1,9+ROWS(CUT_LIST)+2,,,"Sensis Vectors ALL")),"YC"&amp;$H196&amp;M$1,INDIRECT(ADDRESS(3,$I196,,,"Sensis Vectors ALL")):INDIRECT(ADDRESS(3+ROWS(CORR_MATRIX)-1,$I196,,,"Sensis Vectors ALL")))</f>
        <v>0</v>
      </c>
      <c r="N196" s="256">
        <f ca="1">SUMIF(INDIRECT(ADDRESS(3,9+ROWS(CUT_LIST)+2,,,"Sensis Vectors ALL")):INDIRECT(ADDRESS(3+ROWS(CORR_MATRIX)-1,9+ROWS(CUT_LIST)+2,,,"Sensis Vectors ALL")),"YC"&amp;$H196&amp;N$1,INDIRECT(ADDRESS(3,$I196,,,"Sensis Vectors ALL")):INDIRECT(ADDRESS(3+ROWS(CORR_MATRIX)-1,$I196,,,"Sensis Vectors ALL")))</f>
        <v>0</v>
      </c>
      <c r="O196" s="256">
        <f ca="1">SUMIF(INDIRECT(ADDRESS(3,9+ROWS(CUT_LIST)+2,,,"Sensis Vectors ALL")):INDIRECT(ADDRESS(3+ROWS(CORR_MATRIX)-1,9+ROWS(CUT_LIST)+2,,,"Sensis Vectors ALL")),"YC"&amp;$H196&amp;O$1,INDIRECT(ADDRESS(3,$I196,,,"Sensis Vectors ALL")):INDIRECT(ADDRESS(3+ROWS(CORR_MATRIX)-1,$I196,,,"Sensis Vectors ALL")))</f>
        <v>0</v>
      </c>
      <c r="P196" s="256">
        <f ca="1">SUMIF(INDIRECT(ADDRESS(3,9+ROWS(CUT_LIST)+2,,,"Sensis Vectors ALL")):INDIRECT(ADDRESS(3+ROWS(CORR_MATRIX)-1,9+ROWS(CUT_LIST)+2,,,"Sensis Vectors ALL")),"YC"&amp;$H196&amp;P$1,INDIRECT(ADDRESS(3,$I196,,,"Sensis Vectors ALL")):INDIRECT(ADDRESS(3+ROWS(CORR_MATRIX)-1,$I196,,,"Sensis Vectors ALL")))</f>
        <v>0</v>
      </c>
      <c r="Q196" s="256">
        <f ca="1">SUMIF(INDIRECT(ADDRESS(3,9+ROWS(CUT_LIST)+2,,,"Sensis Vectors ALL")):INDIRECT(ADDRESS(3+ROWS(CORR_MATRIX)-1,9+ROWS(CUT_LIST)+2,,,"Sensis Vectors ALL")),"YC"&amp;$H196&amp;Q$1,INDIRECT(ADDRESS(3,$I196,,,"Sensis Vectors ALL")):INDIRECT(ADDRESS(3+ROWS(CORR_MATRIX)-1,$I196,,,"Sensis Vectors ALL")))</f>
        <v>0</v>
      </c>
      <c r="R196" s="256">
        <f ca="1">SUMIF(INDIRECT(ADDRESS(3,9+ROWS(CUT_LIST)+2,,,"Sensis Vectors ALL")):INDIRECT(ADDRESS(3+ROWS(CORR_MATRIX)-1,9+ROWS(CUT_LIST)+2,,,"Sensis Vectors ALL")),"YC"&amp;$H196&amp;R$1,INDIRECT(ADDRESS(3,$I196,,,"Sensis Vectors ALL")):INDIRECT(ADDRESS(3+ROWS(CORR_MATRIX)-1,$I196,,,"Sensis Vectors ALL")))</f>
        <v>0</v>
      </c>
      <c r="S196" s="256">
        <f ca="1">SUMIF(INDIRECT(ADDRESS(3,9+ROWS(CUT_LIST)+2,,,"Sensis Vectors ALL")):INDIRECT(ADDRESS(3+ROWS(CORR_MATRIX)-1,9+ROWS(CUT_LIST)+2,,,"Sensis Vectors ALL")),"YC"&amp;$H196&amp;S$1,INDIRECT(ADDRESS(3,$I196,,,"Sensis Vectors ALL")):INDIRECT(ADDRESS(3+ROWS(CORR_MATRIX)-1,$I196,,,"Sensis Vectors ALL")))</f>
        <v>0</v>
      </c>
      <c r="T196" s="256">
        <f ca="1">SUMIF(INDIRECT(ADDRESS(3,9+ROWS(CUT_LIST)+2,,,"Sensis Vectors ALL")):INDIRECT(ADDRESS(3+ROWS(CORR_MATRIX)-1,9+ROWS(CUT_LIST)+2,,,"Sensis Vectors ALL")),"YC"&amp;$H196&amp;T$1,INDIRECT(ADDRESS(3,$I196,,,"Sensis Vectors ALL")):INDIRECT(ADDRESS(3+ROWS(CORR_MATRIX)-1,$I196,,,"Sensis Vectors ALL")))</f>
        <v>0</v>
      </c>
      <c r="U196" s="256">
        <f ca="1">SUMIF(INDIRECT(ADDRESS(3,9+ROWS(CUT_LIST)+2,,,"Sensis Vectors ALL")):INDIRECT(ADDRESS(3+ROWS(CORR_MATRIX)-1,9+ROWS(CUT_LIST)+2,,,"Sensis Vectors ALL")),"YC"&amp;$H196&amp;U$1,INDIRECT(ADDRESS(3,$I196,,,"Sensis Vectors ALL")):INDIRECT(ADDRESS(3+ROWS(CORR_MATRIX)-1,$I196,,,"Sensis Vectors ALL")))</f>
        <v>0</v>
      </c>
      <c r="V196" s="256">
        <f ca="1">SUMIF(INDIRECT(ADDRESS(3,9+ROWS(CUT_LIST)+2,,,"Sensis Vectors ALL")):INDIRECT(ADDRESS(3+ROWS(CORR_MATRIX)-1,9+ROWS(CUT_LIST)+2,,,"Sensis Vectors ALL")),"YC"&amp;$H196&amp;V$1,INDIRECT(ADDRESS(3,$I196,,,"Sensis Vectors ALL")):INDIRECT(ADDRESS(3+ROWS(CORR_MATRIX)-1,$I196,,,"Sensis Vectors ALL")))</f>
        <v>0</v>
      </c>
    </row>
    <row r="197" spans="1:22" x14ac:dyDescent="0.2">
      <c r="A197" s="63">
        <v>79</v>
      </c>
      <c r="B197" s="63"/>
      <c r="C197" s="63"/>
      <c r="D197" s="63" t="s">
        <v>302</v>
      </c>
      <c r="E197" s="63"/>
      <c r="F197" s="63"/>
      <c r="G197" s="63"/>
      <c r="H197" s="63" t="s">
        <v>16</v>
      </c>
      <c r="I197" s="63">
        <f t="shared" si="8"/>
        <v>89</v>
      </c>
      <c r="J197" s="63" t="str">
        <f t="shared" si="9"/>
        <v>79USD</v>
      </c>
      <c r="K197" s="256">
        <f ca="1">SUMIF(INDIRECT(ADDRESS(3,9+ROWS(CUT_LIST)+2,,,"Sensis Vectors ALL")):INDIRECT(ADDRESS(3+ROWS(CORR_MATRIX)-1,9+ROWS(CUT_LIST)+2,,,"Sensis Vectors ALL")),"YC"&amp;$H197&amp;K$1,INDIRECT(ADDRESS(3,$I197,,,"Sensis Vectors ALL")):INDIRECT(ADDRESS(3+ROWS(CORR_MATRIX)-1,$I197,,,"Sensis Vectors ALL")))</f>
        <v>-19807.88</v>
      </c>
      <c r="L197" s="256">
        <f ca="1">SUMIF(INDIRECT(ADDRESS(3,9+ROWS(CUT_LIST)+2,,,"Sensis Vectors ALL")):INDIRECT(ADDRESS(3+ROWS(CORR_MATRIX)-1,9+ROWS(CUT_LIST)+2,,,"Sensis Vectors ALL")),"YC"&amp;$H197&amp;L$1,INDIRECT(ADDRESS(3,$I197,,,"Sensis Vectors ALL")):INDIRECT(ADDRESS(3+ROWS(CORR_MATRIX)-1,$I197,,,"Sensis Vectors ALL")))</f>
        <v>-22991.3</v>
      </c>
      <c r="M197" s="256">
        <f ca="1">SUMIF(INDIRECT(ADDRESS(3,9+ROWS(CUT_LIST)+2,,,"Sensis Vectors ALL")):INDIRECT(ADDRESS(3+ROWS(CORR_MATRIX)-1,9+ROWS(CUT_LIST)+2,,,"Sensis Vectors ALL")),"YC"&amp;$H197&amp;M$1,INDIRECT(ADDRESS(3,$I197,,,"Sensis Vectors ALL")):INDIRECT(ADDRESS(3+ROWS(CORR_MATRIX)-1,$I197,,,"Sensis Vectors ALL")))</f>
        <v>-114.01</v>
      </c>
      <c r="N197" s="256">
        <f ca="1">SUMIF(INDIRECT(ADDRESS(3,9+ROWS(CUT_LIST)+2,,,"Sensis Vectors ALL")):INDIRECT(ADDRESS(3+ROWS(CORR_MATRIX)-1,9+ROWS(CUT_LIST)+2,,,"Sensis Vectors ALL")),"YC"&amp;$H197&amp;N$1,INDIRECT(ADDRESS(3,$I197,,,"Sensis Vectors ALL")):INDIRECT(ADDRESS(3+ROWS(CORR_MATRIX)-1,$I197,,,"Sensis Vectors ALL")))</f>
        <v>108.63</v>
      </c>
      <c r="O197" s="256">
        <f ca="1">SUMIF(INDIRECT(ADDRESS(3,9+ROWS(CUT_LIST)+2,,,"Sensis Vectors ALL")):INDIRECT(ADDRESS(3+ROWS(CORR_MATRIX)-1,9+ROWS(CUT_LIST)+2,,,"Sensis Vectors ALL")),"YC"&amp;$H197&amp;O$1,INDIRECT(ADDRESS(3,$I197,,,"Sensis Vectors ALL")):INDIRECT(ADDRESS(3+ROWS(CORR_MATRIX)-1,$I197,,,"Sensis Vectors ALL")))</f>
        <v>5.39</v>
      </c>
      <c r="P197" s="256">
        <f ca="1">SUMIF(INDIRECT(ADDRESS(3,9+ROWS(CUT_LIST)+2,,,"Sensis Vectors ALL")):INDIRECT(ADDRESS(3+ROWS(CORR_MATRIX)-1,9+ROWS(CUT_LIST)+2,,,"Sensis Vectors ALL")),"YC"&amp;$H197&amp;P$1,INDIRECT(ADDRESS(3,$I197,,,"Sensis Vectors ALL")):INDIRECT(ADDRESS(3+ROWS(CORR_MATRIX)-1,$I197,,,"Sensis Vectors ALL")))</f>
        <v>0</v>
      </c>
      <c r="Q197" s="256">
        <f ca="1">SUMIF(INDIRECT(ADDRESS(3,9+ROWS(CUT_LIST)+2,,,"Sensis Vectors ALL")):INDIRECT(ADDRESS(3+ROWS(CORR_MATRIX)-1,9+ROWS(CUT_LIST)+2,,,"Sensis Vectors ALL")),"YC"&amp;$H197&amp;Q$1,INDIRECT(ADDRESS(3,$I197,,,"Sensis Vectors ALL")):INDIRECT(ADDRESS(3+ROWS(CORR_MATRIX)-1,$I197,,,"Sensis Vectors ALL")))</f>
        <v>-8.98</v>
      </c>
      <c r="R197" s="256">
        <f ca="1">SUMIF(INDIRECT(ADDRESS(3,9+ROWS(CUT_LIST)+2,,,"Sensis Vectors ALL")):INDIRECT(ADDRESS(3+ROWS(CORR_MATRIX)-1,9+ROWS(CUT_LIST)+2,,,"Sensis Vectors ALL")),"YC"&amp;$H197&amp;R$1,INDIRECT(ADDRESS(3,$I197,,,"Sensis Vectors ALL")):INDIRECT(ADDRESS(3+ROWS(CORR_MATRIX)-1,$I197,,,"Sensis Vectors ALL")))</f>
        <v>8.98</v>
      </c>
      <c r="S197" s="256">
        <f ca="1">SUMIF(INDIRECT(ADDRESS(3,9+ROWS(CUT_LIST)+2,,,"Sensis Vectors ALL")):INDIRECT(ADDRESS(3+ROWS(CORR_MATRIX)-1,9+ROWS(CUT_LIST)+2,,,"Sensis Vectors ALL")),"YC"&amp;$H197&amp;S$1,INDIRECT(ADDRESS(3,$I197,,,"Sensis Vectors ALL")):INDIRECT(ADDRESS(3+ROWS(CORR_MATRIX)-1,$I197,,,"Sensis Vectors ALL")))</f>
        <v>-2.87</v>
      </c>
      <c r="T197" s="256">
        <f ca="1">SUMIF(INDIRECT(ADDRESS(3,9+ROWS(CUT_LIST)+2,,,"Sensis Vectors ALL")):INDIRECT(ADDRESS(3+ROWS(CORR_MATRIX)-1,9+ROWS(CUT_LIST)+2,,,"Sensis Vectors ALL")),"YC"&amp;$H197&amp;T$1,INDIRECT(ADDRESS(3,$I197,,,"Sensis Vectors ALL")):INDIRECT(ADDRESS(3+ROWS(CORR_MATRIX)-1,$I197,,,"Sensis Vectors ALL")))</f>
        <v>1.97</v>
      </c>
      <c r="U197" s="256">
        <f ca="1">SUMIF(INDIRECT(ADDRESS(3,9+ROWS(CUT_LIST)+2,,,"Sensis Vectors ALL")):INDIRECT(ADDRESS(3+ROWS(CORR_MATRIX)-1,9+ROWS(CUT_LIST)+2,,,"Sensis Vectors ALL")),"YC"&amp;$H197&amp;U$1,INDIRECT(ADDRESS(3,$I197,,,"Sensis Vectors ALL")):INDIRECT(ADDRESS(3+ROWS(CORR_MATRIX)-1,$I197,,,"Sensis Vectors ALL")))</f>
        <v>0</v>
      </c>
      <c r="V197" s="256">
        <f ca="1">SUMIF(INDIRECT(ADDRESS(3,9+ROWS(CUT_LIST)+2,,,"Sensis Vectors ALL")):INDIRECT(ADDRESS(3+ROWS(CORR_MATRIX)-1,9+ROWS(CUT_LIST)+2,,,"Sensis Vectors ALL")),"YC"&amp;$H197&amp;V$1,INDIRECT(ADDRESS(3,$I197,,,"Sensis Vectors ALL")):INDIRECT(ADDRESS(3+ROWS(CORR_MATRIX)-1,$I197,,,"Sensis Vectors ALL")))</f>
        <v>0</v>
      </c>
    </row>
    <row r="198" spans="1:22" x14ac:dyDescent="0.2">
      <c r="A198" s="75">
        <v>81</v>
      </c>
      <c r="B198" s="75">
        <v>1</v>
      </c>
      <c r="C198" s="76" t="s">
        <v>160</v>
      </c>
      <c r="D198" s="76" t="s">
        <v>303</v>
      </c>
      <c r="E198" s="76" t="s">
        <v>173</v>
      </c>
      <c r="F198" s="76" t="s">
        <v>179</v>
      </c>
      <c r="G198" s="76">
        <v>100</v>
      </c>
      <c r="H198" s="73" t="s">
        <v>24</v>
      </c>
      <c r="I198">
        <f t="shared" si="8"/>
        <v>91</v>
      </c>
      <c r="J198" t="str">
        <f t="shared" si="9"/>
        <v>81ALL</v>
      </c>
      <c r="K198" s="257">
        <f ca="1">SUMIF(INDIRECT(ADDRESS(3,9+ROWS(CUT_LIST)+1,,,"Sensis Vectors ALL")):INDIRECT(ADDRESS(3+ROWS(CORR_MATRIX)-1,9+ROWS(CUT_LIST)+1,,,"Sensis Vectors ALL")),"YC"&amp;K$1,INDIRECT(ADDRESS(3,$I198,,,"Sensis Vectors ALL")):INDIRECT(ADDRESS(3+ROWS(CORR_MATRIX)-1,$I198,,,"Sensis Vectors ALL")))</f>
        <v>500.04</v>
      </c>
      <c r="L198" s="257">
        <f ca="1">SUMIF(INDIRECT(ADDRESS(3,9+ROWS(CUT_LIST)+1,,,"Sensis Vectors ALL")):INDIRECT(ADDRESS(3+ROWS(CORR_MATRIX)-1,9+ROWS(CUT_LIST)+1,,,"Sensis Vectors ALL")),"YC"&amp;L$1,INDIRECT(ADDRESS(3,$I198,,,"Sensis Vectors ALL")):INDIRECT(ADDRESS(3+ROWS(CORR_MATRIX)-1,$I198,,,"Sensis Vectors ALL")))</f>
        <v>1320.59</v>
      </c>
      <c r="M198" s="257">
        <f ca="1">SUMIF(INDIRECT(ADDRESS(3,9+ROWS(CUT_LIST)+1,,,"Sensis Vectors ALL")):INDIRECT(ADDRESS(3+ROWS(CORR_MATRIX)-1,9+ROWS(CUT_LIST)+1,,,"Sensis Vectors ALL")),"YC"&amp;M$1,INDIRECT(ADDRESS(3,$I198,,,"Sensis Vectors ALL")):INDIRECT(ADDRESS(3+ROWS(CORR_MATRIX)-1,$I198,,,"Sensis Vectors ALL")))</f>
        <v>0</v>
      </c>
      <c r="N198" s="257">
        <f ca="1">SUMIF(INDIRECT(ADDRESS(3,9+ROWS(CUT_LIST)+1,,,"Sensis Vectors ALL")):INDIRECT(ADDRESS(3+ROWS(CORR_MATRIX)-1,9+ROWS(CUT_LIST)+1,,,"Sensis Vectors ALL")),"YC"&amp;N$1,INDIRECT(ADDRESS(3,$I198,,,"Sensis Vectors ALL")):INDIRECT(ADDRESS(3+ROWS(CORR_MATRIX)-1,$I198,,,"Sensis Vectors ALL")))</f>
        <v>0</v>
      </c>
      <c r="O198" s="257">
        <f ca="1">SUMIF(INDIRECT(ADDRESS(3,9+ROWS(CUT_LIST)+1,,,"Sensis Vectors ALL")):INDIRECT(ADDRESS(3+ROWS(CORR_MATRIX)-1,9+ROWS(CUT_LIST)+1,,,"Sensis Vectors ALL")),"YC"&amp;O$1,INDIRECT(ADDRESS(3,$I198,,,"Sensis Vectors ALL")):INDIRECT(ADDRESS(3+ROWS(CORR_MATRIX)-1,$I198,,,"Sensis Vectors ALL")))</f>
        <v>0</v>
      </c>
      <c r="P198" s="257">
        <f ca="1">SUMIF(INDIRECT(ADDRESS(3,9+ROWS(CUT_LIST)+1,,,"Sensis Vectors ALL")):INDIRECT(ADDRESS(3+ROWS(CORR_MATRIX)-1,9+ROWS(CUT_LIST)+1,,,"Sensis Vectors ALL")),"YC"&amp;P$1,INDIRECT(ADDRESS(3,$I198,,,"Sensis Vectors ALL")):INDIRECT(ADDRESS(3+ROWS(CORR_MATRIX)-1,$I198,,,"Sensis Vectors ALL")))</f>
        <v>0</v>
      </c>
      <c r="Q198" s="257">
        <f ca="1">SUMIF(INDIRECT(ADDRESS(3,9+ROWS(CUT_LIST)+1,,,"Sensis Vectors ALL")):INDIRECT(ADDRESS(3+ROWS(CORR_MATRIX)-1,9+ROWS(CUT_LIST)+1,,,"Sensis Vectors ALL")),"YC"&amp;Q$1,INDIRECT(ADDRESS(3,$I198,,,"Sensis Vectors ALL")):INDIRECT(ADDRESS(3+ROWS(CORR_MATRIX)-1,$I198,,,"Sensis Vectors ALL")))</f>
        <v>0</v>
      </c>
      <c r="R198" s="257">
        <f ca="1">SUMIF(INDIRECT(ADDRESS(3,9+ROWS(CUT_LIST)+1,,,"Sensis Vectors ALL")):INDIRECT(ADDRESS(3+ROWS(CORR_MATRIX)-1,9+ROWS(CUT_LIST)+1,,,"Sensis Vectors ALL")),"YC"&amp;R$1,INDIRECT(ADDRESS(3,$I198,,,"Sensis Vectors ALL")):INDIRECT(ADDRESS(3+ROWS(CORR_MATRIX)-1,$I198,,,"Sensis Vectors ALL")))</f>
        <v>0</v>
      </c>
      <c r="S198" s="257">
        <f ca="1">SUMIF(INDIRECT(ADDRESS(3,9+ROWS(CUT_LIST)+1,,,"Sensis Vectors ALL")):INDIRECT(ADDRESS(3+ROWS(CORR_MATRIX)-1,9+ROWS(CUT_LIST)+1,,,"Sensis Vectors ALL")),"YC"&amp;S$1,INDIRECT(ADDRESS(3,$I198,,,"Sensis Vectors ALL")):INDIRECT(ADDRESS(3+ROWS(CORR_MATRIX)-1,$I198,,,"Sensis Vectors ALL")))</f>
        <v>0</v>
      </c>
      <c r="T198" s="257">
        <f ca="1">SUMIF(INDIRECT(ADDRESS(3,9+ROWS(CUT_LIST)+1,,,"Sensis Vectors ALL")):INDIRECT(ADDRESS(3+ROWS(CORR_MATRIX)-1,9+ROWS(CUT_LIST)+1,,,"Sensis Vectors ALL")),"YC"&amp;T$1,INDIRECT(ADDRESS(3,$I198,,,"Sensis Vectors ALL")):INDIRECT(ADDRESS(3+ROWS(CORR_MATRIX)-1,$I198,,,"Sensis Vectors ALL")))</f>
        <v>0</v>
      </c>
      <c r="U198" s="257">
        <f ca="1">SUMIF(INDIRECT(ADDRESS(3,9+ROWS(CUT_LIST)+1,,,"Sensis Vectors ALL")):INDIRECT(ADDRESS(3+ROWS(CORR_MATRIX)-1,9+ROWS(CUT_LIST)+1,,,"Sensis Vectors ALL")),"YC"&amp;U$1,INDIRECT(ADDRESS(3,$I198,,,"Sensis Vectors ALL")):INDIRECT(ADDRESS(3+ROWS(CORR_MATRIX)-1,$I198,,,"Sensis Vectors ALL")))</f>
        <v>0</v>
      </c>
      <c r="V198" s="257">
        <f ca="1">SUMIF(INDIRECT(ADDRESS(3,9+ROWS(CUT_LIST)+1,,,"Sensis Vectors ALL")):INDIRECT(ADDRESS(3+ROWS(CORR_MATRIX)-1,9+ROWS(CUT_LIST)+1,,,"Sensis Vectors ALL")),"YC"&amp;V$1,INDIRECT(ADDRESS(3,$I198,,,"Sensis Vectors ALL")):INDIRECT(ADDRESS(3+ROWS(CORR_MATRIX)-1,$I198,,,"Sensis Vectors ALL")))</f>
        <v>0</v>
      </c>
    </row>
    <row r="199" spans="1:22" x14ac:dyDescent="0.2">
      <c r="A199" s="63">
        <v>81</v>
      </c>
      <c r="B199" s="63"/>
      <c r="C199" s="63"/>
      <c r="D199" s="63" t="s">
        <v>303</v>
      </c>
      <c r="E199" s="63"/>
      <c r="F199" s="63"/>
      <c r="G199" s="63"/>
      <c r="H199" s="63" t="s">
        <v>32</v>
      </c>
      <c r="I199" s="63">
        <f t="shared" si="8"/>
        <v>91</v>
      </c>
      <c r="J199" s="63" t="str">
        <f t="shared" si="9"/>
        <v>81AUD</v>
      </c>
      <c r="K199" s="256">
        <f ca="1">SUMIF(INDIRECT(ADDRESS(3,9+ROWS(CUT_LIST)+2,,,"Sensis Vectors ALL")):INDIRECT(ADDRESS(3+ROWS(CORR_MATRIX)-1,9+ROWS(CUT_LIST)+2,,,"Sensis Vectors ALL")),"YC"&amp;$H199&amp;K$1,INDIRECT(ADDRESS(3,$I199,,,"Sensis Vectors ALL")):INDIRECT(ADDRESS(3+ROWS(CORR_MATRIX)-1,$I199,,,"Sensis Vectors ALL")))</f>
        <v>0</v>
      </c>
      <c r="L199" s="256">
        <f ca="1">SUMIF(INDIRECT(ADDRESS(3,9+ROWS(CUT_LIST)+2,,,"Sensis Vectors ALL")):INDIRECT(ADDRESS(3+ROWS(CORR_MATRIX)-1,9+ROWS(CUT_LIST)+2,,,"Sensis Vectors ALL")),"YC"&amp;$H199&amp;L$1,INDIRECT(ADDRESS(3,$I199,,,"Sensis Vectors ALL")):INDIRECT(ADDRESS(3+ROWS(CORR_MATRIX)-1,$I199,,,"Sensis Vectors ALL")))</f>
        <v>0</v>
      </c>
      <c r="M199" s="256">
        <f ca="1">SUMIF(INDIRECT(ADDRESS(3,9+ROWS(CUT_LIST)+2,,,"Sensis Vectors ALL")):INDIRECT(ADDRESS(3+ROWS(CORR_MATRIX)-1,9+ROWS(CUT_LIST)+2,,,"Sensis Vectors ALL")),"YC"&amp;$H199&amp;M$1,INDIRECT(ADDRESS(3,$I199,,,"Sensis Vectors ALL")):INDIRECT(ADDRESS(3+ROWS(CORR_MATRIX)-1,$I199,,,"Sensis Vectors ALL")))</f>
        <v>0</v>
      </c>
      <c r="N199" s="256">
        <f ca="1">SUMIF(INDIRECT(ADDRESS(3,9+ROWS(CUT_LIST)+2,,,"Sensis Vectors ALL")):INDIRECT(ADDRESS(3+ROWS(CORR_MATRIX)-1,9+ROWS(CUT_LIST)+2,,,"Sensis Vectors ALL")),"YC"&amp;$H199&amp;N$1,INDIRECT(ADDRESS(3,$I199,,,"Sensis Vectors ALL")):INDIRECT(ADDRESS(3+ROWS(CORR_MATRIX)-1,$I199,,,"Sensis Vectors ALL")))</f>
        <v>0</v>
      </c>
      <c r="O199" s="256">
        <f ca="1">SUMIF(INDIRECT(ADDRESS(3,9+ROWS(CUT_LIST)+2,,,"Sensis Vectors ALL")):INDIRECT(ADDRESS(3+ROWS(CORR_MATRIX)-1,9+ROWS(CUT_LIST)+2,,,"Sensis Vectors ALL")),"YC"&amp;$H199&amp;O$1,INDIRECT(ADDRESS(3,$I199,,,"Sensis Vectors ALL")):INDIRECT(ADDRESS(3+ROWS(CORR_MATRIX)-1,$I199,,,"Sensis Vectors ALL")))</f>
        <v>0</v>
      </c>
      <c r="P199" s="256">
        <f ca="1">SUMIF(INDIRECT(ADDRESS(3,9+ROWS(CUT_LIST)+2,,,"Sensis Vectors ALL")):INDIRECT(ADDRESS(3+ROWS(CORR_MATRIX)-1,9+ROWS(CUT_LIST)+2,,,"Sensis Vectors ALL")),"YC"&amp;$H199&amp;P$1,INDIRECT(ADDRESS(3,$I199,,,"Sensis Vectors ALL")):INDIRECT(ADDRESS(3+ROWS(CORR_MATRIX)-1,$I199,,,"Sensis Vectors ALL")))</f>
        <v>0</v>
      </c>
      <c r="Q199" s="256">
        <f ca="1">SUMIF(INDIRECT(ADDRESS(3,9+ROWS(CUT_LIST)+2,,,"Sensis Vectors ALL")):INDIRECT(ADDRESS(3+ROWS(CORR_MATRIX)-1,9+ROWS(CUT_LIST)+2,,,"Sensis Vectors ALL")),"YC"&amp;$H199&amp;Q$1,INDIRECT(ADDRESS(3,$I199,,,"Sensis Vectors ALL")):INDIRECT(ADDRESS(3+ROWS(CORR_MATRIX)-1,$I199,,,"Sensis Vectors ALL")))</f>
        <v>0</v>
      </c>
      <c r="R199" s="256">
        <f ca="1">SUMIF(INDIRECT(ADDRESS(3,9+ROWS(CUT_LIST)+2,,,"Sensis Vectors ALL")):INDIRECT(ADDRESS(3+ROWS(CORR_MATRIX)-1,9+ROWS(CUT_LIST)+2,,,"Sensis Vectors ALL")),"YC"&amp;$H199&amp;R$1,INDIRECT(ADDRESS(3,$I199,,,"Sensis Vectors ALL")):INDIRECT(ADDRESS(3+ROWS(CORR_MATRIX)-1,$I199,,,"Sensis Vectors ALL")))</f>
        <v>0</v>
      </c>
      <c r="S199" s="256">
        <f ca="1">SUMIF(INDIRECT(ADDRESS(3,9+ROWS(CUT_LIST)+2,,,"Sensis Vectors ALL")):INDIRECT(ADDRESS(3+ROWS(CORR_MATRIX)-1,9+ROWS(CUT_LIST)+2,,,"Sensis Vectors ALL")),"YC"&amp;$H199&amp;S$1,INDIRECT(ADDRESS(3,$I199,,,"Sensis Vectors ALL")):INDIRECT(ADDRESS(3+ROWS(CORR_MATRIX)-1,$I199,,,"Sensis Vectors ALL")))</f>
        <v>0</v>
      </c>
      <c r="T199" s="256">
        <f ca="1">SUMIF(INDIRECT(ADDRESS(3,9+ROWS(CUT_LIST)+2,,,"Sensis Vectors ALL")):INDIRECT(ADDRESS(3+ROWS(CORR_MATRIX)-1,9+ROWS(CUT_LIST)+2,,,"Sensis Vectors ALL")),"YC"&amp;$H199&amp;T$1,INDIRECT(ADDRESS(3,$I199,,,"Sensis Vectors ALL")):INDIRECT(ADDRESS(3+ROWS(CORR_MATRIX)-1,$I199,,,"Sensis Vectors ALL")))</f>
        <v>0</v>
      </c>
      <c r="U199" s="256">
        <f ca="1">SUMIF(INDIRECT(ADDRESS(3,9+ROWS(CUT_LIST)+2,,,"Sensis Vectors ALL")):INDIRECT(ADDRESS(3+ROWS(CORR_MATRIX)-1,9+ROWS(CUT_LIST)+2,,,"Sensis Vectors ALL")),"YC"&amp;$H199&amp;U$1,INDIRECT(ADDRESS(3,$I199,,,"Sensis Vectors ALL")):INDIRECT(ADDRESS(3+ROWS(CORR_MATRIX)-1,$I199,,,"Sensis Vectors ALL")))</f>
        <v>0</v>
      </c>
      <c r="V199" s="256">
        <f ca="1">SUMIF(INDIRECT(ADDRESS(3,9+ROWS(CUT_LIST)+2,,,"Sensis Vectors ALL")):INDIRECT(ADDRESS(3+ROWS(CORR_MATRIX)-1,9+ROWS(CUT_LIST)+2,,,"Sensis Vectors ALL")),"YC"&amp;$H199&amp;V$1,INDIRECT(ADDRESS(3,$I199,,,"Sensis Vectors ALL")):INDIRECT(ADDRESS(3+ROWS(CORR_MATRIX)-1,$I199,,,"Sensis Vectors ALL")))</f>
        <v>0</v>
      </c>
    </row>
    <row r="200" spans="1:22" x14ac:dyDescent="0.2">
      <c r="A200" s="63">
        <v>81</v>
      </c>
      <c r="B200" s="63"/>
      <c r="C200" s="63"/>
      <c r="D200" s="63" t="s">
        <v>303</v>
      </c>
      <c r="E200" s="63"/>
      <c r="F200" s="63"/>
      <c r="G200" s="63"/>
      <c r="H200" s="63" t="s">
        <v>9</v>
      </c>
      <c r="I200" s="63">
        <f t="shared" si="8"/>
        <v>91</v>
      </c>
      <c r="J200" s="63" t="str">
        <f t="shared" si="9"/>
        <v>81CAD</v>
      </c>
      <c r="K200" s="256">
        <f ca="1">SUMIF(INDIRECT(ADDRESS(3,9+ROWS(CUT_LIST)+2,,,"Sensis Vectors ALL")):INDIRECT(ADDRESS(3+ROWS(CORR_MATRIX)-1,9+ROWS(CUT_LIST)+2,,,"Sensis Vectors ALL")),"YC"&amp;$H200&amp;K$1,INDIRECT(ADDRESS(3,$I200,,,"Sensis Vectors ALL")):INDIRECT(ADDRESS(3+ROWS(CORR_MATRIX)-1,$I200,,,"Sensis Vectors ALL")))</f>
        <v>0</v>
      </c>
      <c r="L200" s="256">
        <f ca="1">SUMIF(INDIRECT(ADDRESS(3,9+ROWS(CUT_LIST)+2,,,"Sensis Vectors ALL")):INDIRECT(ADDRESS(3+ROWS(CORR_MATRIX)-1,9+ROWS(CUT_LIST)+2,,,"Sensis Vectors ALL")),"YC"&amp;$H200&amp;L$1,INDIRECT(ADDRESS(3,$I200,,,"Sensis Vectors ALL")):INDIRECT(ADDRESS(3+ROWS(CORR_MATRIX)-1,$I200,,,"Sensis Vectors ALL")))</f>
        <v>0</v>
      </c>
      <c r="M200" s="256">
        <f ca="1">SUMIF(INDIRECT(ADDRESS(3,9+ROWS(CUT_LIST)+2,,,"Sensis Vectors ALL")):INDIRECT(ADDRESS(3+ROWS(CORR_MATRIX)-1,9+ROWS(CUT_LIST)+2,,,"Sensis Vectors ALL")),"YC"&amp;$H200&amp;M$1,INDIRECT(ADDRESS(3,$I200,,,"Sensis Vectors ALL")):INDIRECT(ADDRESS(3+ROWS(CORR_MATRIX)-1,$I200,,,"Sensis Vectors ALL")))</f>
        <v>0</v>
      </c>
      <c r="N200" s="256">
        <f ca="1">SUMIF(INDIRECT(ADDRESS(3,9+ROWS(CUT_LIST)+2,,,"Sensis Vectors ALL")):INDIRECT(ADDRESS(3+ROWS(CORR_MATRIX)-1,9+ROWS(CUT_LIST)+2,,,"Sensis Vectors ALL")),"YC"&amp;$H200&amp;N$1,INDIRECT(ADDRESS(3,$I200,,,"Sensis Vectors ALL")):INDIRECT(ADDRESS(3+ROWS(CORR_MATRIX)-1,$I200,,,"Sensis Vectors ALL")))</f>
        <v>0</v>
      </c>
      <c r="O200" s="256">
        <f ca="1">SUMIF(INDIRECT(ADDRESS(3,9+ROWS(CUT_LIST)+2,,,"Sensis Vectors ALL")):INDIRECT(ADDRESS(3+ROWS(CORR_MATRIX)-1,9+ROWS(CUT_LIST)+2,,,"Sensis Vectors ALL")),"YC"&amp;$H200&amp;O$1,INDIRECT(ADDRESS(3,$I200,,,"Sensis Vectors ALL")):INDIRECT(ADDRESS(3+ROWS(CORR_MATRIX)-1,$I200,,,"Sensis Vectors ALL")))</f>
        <v>0</v>
      </c>
      <c r="P200" s="256">
        <f ca="1">SUMIF(INDIRECT(ADDRESS(3,9+ROWS(CUT_LIST)+2,,,"Sensis Vectors ALL")):INDIRECT(ADDRESS(3+ROWS(CORR_MATRIX)-1,9+ROWS(CUT_LIST)+2,,,"Sensis Vectors ALL")),"YC"&amp;$H200&amp;P$1,INDIRECT(ADDRESS(3,$I200,,,"Sensis Vectors ALL")):INDIRECT(ADDRESS(3+ROWS(CORR_MATRIX)-1,$I200,,,"Sensis Vectors ALL")))</f>
        <v>0</v>
      </c>
      <c r="Q200" s="256">
        <f ca="1">SUMIF(INDIRECT(ADDRESS(3,9+ROWS(CUT_LIST)+2,,,"Sensis Vectors ALL")):INDIRECT(ADDRESS(3+ROWS(CORR_MATRIX)-1,9+ROWS(CUT_LIST)+2,,,"Sensis Vectors ALL")),"YC"&amp;$H200&amp;Q$1,INDIRECT(ADDRESS(3,$I200,,,"Sensis Vectors ALL")):INDIRECT(ADDRESS(3+ROWS(CORR_MATRIX)-1,$I200,,,"Sensis Vectors ALL")))</f>
        <v>0</v>
      </c>
      <c r="R200" s="256">
        <f ca="1">SUMIF(INDIRECT(ADDRESS(3,9+ROWS(CUT_LIST)+2,,,"Sensis Vectors ALL")):INDIRECT(ADDRESS(3+ROWS(CORR_MATRIX)-1,9+ROWS(CUT_LIST)+2,,,"Sensis Vectors ALL")),"YC"&amp;$H200&amp;R$1,INDIRECT(ADDRESS(3,$I200,,,"Sensis Vectors ALL")):INDIRECT(ADDRESS(3+ROWS(CORR_MATRIX)-1,$I200,,,"Sensis Vectors ALL")))</f>
        <v>0</v>
      </c>
      <c r="S200" s="256">
        <f ca="1">SUMIF(INDIRECT(ADDRESS(3,9+ROWS(CUT_LIST)+2,,,"Sensis Vectors ALL")):INDIRECT(ADDRESS(3+ROWS(CORR_MATRIX)-1,9+ROWS(CUT_LIST)+2,,,"Sensis Vectors ALL")),"YC"&amp;$H200&amp;S$1,INDIRECT(ADDRESS(3,$I200,,,"Sensis Vectors ALL")):INDIRECT(ADDRESS(3+ROWS(CORR_MATRIX)-1,$I200,,,"Sensis Vectors ALL")))</f>
        <v>0</v>
      </c>
      <c r="T200" s="256">
        <f ca="1">SUMIF(INDIRECT(ADDRESS(3,9+ROWS(CUT_LIST)+2,,,"Sensis Vectors ALL")):INDIRECT(ADDRESS(3+ROWS(CORR_MATRIX)-1,9+ROWS(CUT_LIST)+2,,,"Sensis Vectors ALL")),"YC"&amp;$H200&amp;T$1,INDIRECT(ADDRESS(3,$I200,,,"Sensis Vectors ALL")):INDIRECT(ADDRESS(3+ROWS(CORR_MATRIX)-1,$I200,,,"Sensis Vectors ALL")))</f>
        <v>0</v>
      </c>
      <c r="U200" s="256">
        <f ca="1">SUMIF(INDIRECT(ADDRESS(3,9+ROWS(CUT_LIST)+2,,,"Sensis Vectors ALL")):INDIRECT(ADDRESS(3+ROWS(CORR_MATRIX)-1,9+ROWS(CUT_LIST)+2,,,"Sensis Vectors ALL")),"YC"&amp;$H200&amp;U$1,INDIRECT(ADDRESS(3,$I200,,,"Sensis Vectors ALL")):INDIRECT(ADDRESS(3+ROWS(CORR_MATRIX)-1,$I200,,,"Sensis Vectors ALL")))</f>
        <v>0</v>
      </c>
      <c r="V200" s="256">
        <f ca="1">SUMIF(INDIRECT(ADDRESS(3,9+ROWS(CUT_LIST)+2,,,"Sensis Vectors ALL")):INDIRECT(ADDRESS(3+ROWS(CORR_MATRIX)-1,9+ROWS(CUT_LIST)+2,,,"Sensis Vectors ALL")),"YC"&amp;$H200&amp;V$1,INDIRECT(ADDRESS(3,$I200,,,"Sensis Vectors ALL")):INDIRECT(ADDRESS(3+ROWS(CORR_MATRIX)-1,$I200,,,"Sensis Vectors ALL")))</f>
        <v>0</v>
      </c>
    </row>
    <row r="201" spans="1:22" x14ac:dyDescent="0.2">
      <c r="A201" s="63">
        <v>81</v>
      </c>
      <c r="B201" s="63"/>
      <c r="C201" s="63"/>
      <c r="D201" s="63" t="s">
        <v>303</v>
      </c>
      <c r="E201" s="63"/>
      <c r="F201" s="63"/>
      <c r="G201" s="63"/>
      <c r="H201" s="63" t="s">
        <v>18</v>
      </c>
      <c r="I201" s="63">
        <f t="shared" si="8"/>
        <v>91</v>
      </c>
      <c r="J201" s="63" t="str">
        <f t="shared" si="9"/>
        <v>81EUR</v>
      </c>
      <c r="K201" s="256">
        <f ca="1">SUMIF(INDIRECT(ADDRESS(3,9+ROWS(CUT_LIST)+2,,,"Sensis Vectors ALL")):INDIRECT(ADDRESS(3+ROWS(CORR_MATRIX)-1,9+ROWS(CUT_LIST)+2,,,"Sensis Vectors ALL")),"YC"&amp;$H201&amp;K$1,INDIRECT(ADDRESS(3,$I201,,,"Sensis Vectors ALL")):INDIRECT(ADDRESS(3+ROWS(CORR_MATRIX)-1,$I201,,,"Sensis Vectors ALL")))</f>
        <v>0</v>
      </c>
      <c r="L201" s="256">
        <f ca="1">SUMIF(INDIRECT(ADDRESS(3,9+ROWS(CUT_LIST)+2,,,"Sensis Vectors ALL")):INDIRECT(ADDRESS(3+ROWS(CORR_MATRIX)-1,9+ROWS(CUT_LIST)+2,,,"Sensis Vectors ALL")),"YC"&amp;$H201&amp;L$1,INDIRECT(ADDRESS(3,$I201,,,"Sensis Vectors ALL")):INDIRECT(ADDRESS(3+ROWS(CORR_MATRIX)-1,$I201,,,"Sensis Vectors ALL")))</f>
        <v>0</v>
      </c>
      <c r="M201" s="256">
        <f ca="1">SUMIF(INDIRECT(ADDRESS(3,9+ROWS(CUT_LIST)+2,,,"Sensis Vectors ALL")):INDIRECT(ADDRESS(3+ROWS(CORR_MATRIX)-1,9+ROWS(CUT_LIST)+2,,,"Sensis Vectors ALL")),"YC"&amp;$H201&amp;M$1,INDIRECT(ADDRESS(3,$I201,,,"Sensis Vectors ALL")):INDIRECT(ADDRESS(3+ROWS(CORR_MATRIX)-1,$I201,,,"Sensis Vectors ALL")))</f>
        <v>0</v>
      </c>
      <c r="N201" s="256">
        <f ca="1">SUMIF(INDIRECT(ADDRESS(3,9+ROWS(CUT_LIST)+2,,,"Sensis Vectors ALL")):INDIRECT(ADDRESS(3+ROWS(CORR_MATRIX)-1,9+ROWS(CUT_LIST)+2,,,"Sensis Vectors ALL")),"YC"&amp;$H201&amp;N$1,INDIRECT(ADDRESS(3,$I201,,,"Sensis Vectors ALL")):INDIRECT(ADDRESS(3+ROWS(CORR_MATRIX)-1,$I201,,,"Sensis Vectors ALL")))</f>
        <v>0</v>
      </c>
      <c r="O201" s="256">
        <f ca="1">SUMIF(INDIRECT(ADDRESS(3,9+ROWS(CUT_LIST)+2,,,"Sensis Vectors ALL")):INDIRECT(ADDRESS(3+ROWS(CORR_MATRIX)-1,9+ROWS(CUT_LIST)+2,,,"Sensis Vectors ALL")),"YC"&amp;$H201&amp;O$1,INDIRECT(ADDRESS(3,$I201,,,"Sensis Vectors ALL")):INDIRECT(ADDRESS(3+ROWS(CORR_MATRIX)-1,$I201,,,"Sensis Vectors ALL")))</f>
        <v>0</v>
      </c>
      <c r="P201" s="256">
        <f ca="1">SUMIF(INDIRECT(ADDRESS(3,9+ROWS(CUT_LIST)+2,,,"Sensis Vectors ALL")):INDIRECT(ADDRESS(3+ROWS(CORR_MATRIX)-1,9+ROWS(CUT_LIST)+2,,,"Sensis Vectors ALL")),"YC"&amp;$H201&amp;P$1,INDIRECT(ADDRESS(3,$I201,,,"Sensis Vectors ALL")):INDIRECT(ADDRESS(3+ROWS(CORR_MATRIX)-1,$I201,,,"Sensis Vectors ALL")))</f>
        <v>0</v>
      </c>
      <c r="Q201" s="256">
        <f ca="1">SUMIF(INDIRECT(ADDRESS(3,9+ROWS(CUT_LIST)+2,,,"Sensis Vectors ALL")):INDIRECT(ADDRESS(3+ROWS(CORR_MATRIX)-1,9+ROWS(CUT_LIST)+2,,,"Sensis Vectors ALL")),"YC"&amp;$H201&amp;Q$1,INDIRECT(ADDRESS(3,$I201,,,"Sensis Vectors ALL")):INDIRECT(ADDRESS(3+ROWS(CORR_MATRIX)-1,$I201,,,"Sensis Vectors ALL")))</f>
        <v>0</v>
      </c>
      <c r="R201" s="256">
        <f ca="1">SUMIF(INDIRECT(ADDRESS(3,9+ROWS(CUT_LIST)+2,,,"Sensis Vectors ALL")):INDIRECT(ADDRESS(3+ROWS(CORR_MATRIX)-1,9+ROWS(CUT_LIST)+2,,,"Sensis Vectors ALL")),"YC"&amp;$H201&amp;R$1,INDIRECT(ADDRESS(3,$I201,,,"Sensis Vectors ALL")):INDIRECT(ADDRESS(3+ROWS(CORR_MATRIX)-1,$I201,,,"Sensis Vectors ALL")))</f>
        <v>0</v>
      </c>
      <c r="S201" s="256">
        <f ca="1">SUMIF(INDIRECT(ADDRESS(3,9+ROWS(CUT_LIST)+2,,,"Sensis Vectors ALL")):INDIRECT(ADDRESS(3+ROWS(CORR_MATRIX)-1,9+ROWS(CUT_LIST)+2,,,"Sensis Vectors ALL")),"YC"&amp;$H201&amp;S$1,INDIRECT(ADDRESS(3,$I201,,,"Sensis Vectors ALL")):INDIRECT(ADDRESS(3+ROWS(CORR_MATRIX)-1,$I201,,,"Sensis Vectors ALL")))</f>
        <v>0</v>
      </c>
      <c r="T201" s="256">
        <f ca="1">SUMIF(INDIRECT(ADDRESS(3,9+ROWS(CUT_LIST)+2,,,"Sensis Vectors ALL")):INDIRECT(ADDRESS(3+ROWS(CORR_MATRIX)-1,9+ROWS(CUT_LIST)+2,,,"Sensis Vectors ALL")),"YC"&amp;$H201&amp;T$1,INDIRECT(ADDRESS(3,$I201,,,"Sensis Vectors ALL")):INDIRECT(ADDRESS(3+ROWS(CORR_MATRIX)-1,$I201,,,"Sensis Vectors ALL")))</f>
        <v>0</v>
      </c>
      <c r="U201" s="256">
        <f ca="1">SUMIF(INDIRECT(ADDRESS(3,9+ROWS(CUT_LIST)+2,,,"Sensis Vectors ALL")):INDIRECT(ADDRESS(3+ROWS(CORR_MATRIX)-1,9+ROWS(CUT_LIST)+2,,,"Sensis Vectors ALL")),"YC"&amp;$H201&amp;U$1,INDIRECT(ADDRESS(3,$I201,,,"Sensis Vectors ALL")):INDIRECT(ADDRESS(3+ROWS(CORR_MATRIX)-1,$I201,,,"Sensis Vectors ALL")))</f>
        <v>0</v>
      </c>
      <c r="V201" s="256">
        <f ca="1">SUMIF(INDIRECT(ADDRESS(3,9+ROWS(CUT_LIST)+2,,,"Sensis Vectors ALL")):INDIRECT(ADDRESS(3+ROWS(CORR_MATRIX)-1,9+ROWS(CUT_LIST)+2,,,"Sensis Vectors ALL")),"YC"&amp;$H201&amp;V$1,INDIRECT(ADDRESS(3,$I201,,,"Sensis Vectors ALL")):INDIRECT(ADDRESS(3+ROWS(CORR_MATRIX)-1,$I201,,,"Sensis Vectors ALL")))</f>
        <v>0</v>
      </c>
    </row>
    <row r="202" spans="1:22" x14ac:dyDescent="0.2">
      <c r="A202" s="63">
        <v>81</v>
      </c>
      <c r="B202" s="63"/>
      <c r="C202" s="63"/>
      <c r="D202" s="63" t="s">
        <v>303</v>
      </c>
      <c r="E202" s="63"/>
      <c r="F202" s="63"/>
      <c r="G202" s="63"/>
      <c r="H202" s="63" t="s">
        <v>39</v>
      </c>
      <c r="I202" s="63">
        <f t="shared" si="8"/>
        <v>91</v>
      </c>
      <c r="J202" s="63" t="str">
        <f t="shared" si="9"/>
        <v>81GBP</v>
      </c>
      <c r="K202" s="256">
        <f ca="1">SUMIF(INDIRECT(ADDRESS(3,9+ROWS(CUT_LIST)+2,,,"Sensis Vectors ALL")):INDIRECT(ADDRESS(3+ROWS(CORR_MATRIX)-1,9+ROWS(CUT_LIST)+2,,,"Sensis Vectors ALL")),"YC"&amp;$H202&amp;K$1,INDIRECT(ADDRESS(3,$I202,,,"Sensis Vectors ALL")):INDIRECT(ADDRESS(3+ROWS(CORR_MATRIX)-1,$I202,,,"Sensis Vectors ALL")))</f>
        <v>0</v>
      </c>
      <c r="L202" s="256">
        <f ca="1">SUMIF(INDIRECT(ADDRESS(3,9+ROWS(CUT_LIST)+2,,,"Sensis Vectors ALL")):INDIRECT(ADDRESS(3+ROWS(CORR_MATRIX)-1,9+ROWS(CUT_LIST)+2,,,"Sensis Vectors ALL")),"YC"&amp;$H202&amp;L$1,INDIRECT(ADDRESS(3,$I202,,,"Sensis Vectors ALL")):INDIRECT(ADDRESS(3+ROWS(CORR_MATRIX)-1,$I202,,,"Sensis Vectors ALL")))</f>
        <v>0</v>
      </c>
      <c r="M202" s="256">
        <f ca="1">SUMIF(INDIRECT(ADDRESS(3,9+ROWS(CUT_LIST)+2,,,"Sensis Vectors ALL")):INDIRECT(ADDRESS(3+ROWS(CORR_MATRIX)-1,9+ROWS(CUT_LIST)+2,,,"Sensis Vectors ALL")),"YC"&amp;$H202&amp;M$1,INDIRECT(ADDRESS(3,$I202,,,"Sensis Vectors ALL")):INDIRECT(ADDRESS(3+ROWS(CORR_MATRIX)-1,$I202,,,"Sensis Vectors ALL")))</f>
        <v>0</v>
      </c>
      <c r="N202" s="256">
        <f ca="1">SUMIF(INDIRECT(ADDRESS(3,9+ROWS(CUT_LIST)+2,,,"Sensis Vectors ALL")):INDIRECT(ADDRESS(3+ROWS(CORR_MATRIX)-1,9+ROWS(CUT_LIST)+2,,,"Sensis Vectors ALL")),"YC"&amp;$H202&amp;N$1,INDIRECT(ADDRESS(3,$I202,,,"Sensis Vectors ALL")):INDIRECT(ADDRESS(3+ROWS(CORR_MATRIX)-1,$I202,,,"Sensis Vectors ALL")))</f>
        <v>0</v>
      </c>
      <c r="O202" s="256">
        <f ca="1">SUMIF(INDIRECT(ADDRESS(3,9+ROWS(CUT_LIST)+2,,,"Sensis Vectors ALL")):INDIRECT(ADDRESS(3+ROWS(CORR_MATRIX)-1,9+ROWS(CUT_LIST)+2,,,"Sensis Vectors ALL")),"YC"&amp;$H202&amp;O$1,INDIRECT(ADDRESS(3,$I202,,,"Sensis Vectors ALL")):INDIRECT(ADDRESS(3+ROWS(CORR_MATRIX)-1,$I202,,,"Sensis Vectors ALL")))</f>
        <v>0</v>
      </c>
      <c r="P202" s="256">
        <f ca="1">SUMIF(INDIRECT(ADDRESS(3,9+ROWS(CUT_LIST)+2,,,"Sensis Vectors ALL")):INDIRECT(ADDRESS(3+ROWS(CORR_MATRIX)-1,9+ROWS(CUT_LIST)+2,,,"Sensis Vectors ALL")),"YC"&amp;$H202&amp;P$1,INDIRECT(ADDRESS(3,$I202,,,"Sensis Vectors ALL")):INDIRECT(ADDRESS(3+ROWS(CORR_MATRIX)-1,$I202,,,"Sensis Vectors ALL")))</f>
        <v>0</v>
      </c>
      <c r="Q202" s="256">
        <f ca="1">SUMIF(INDIRECT(ADDRESS(3,9+ROWS(CUT_LIST)+2,,,"Sensis Vectors ALL")):INDIRECT(ADDRESS(3+ROWS(CORR_MATRIX)-1,9+ROWS(CUT_LIST)+2,,,"Sensis Vectors ALL")),"YC"&amp;$H202&amp;Q$1,INDIRECT(ADDRESS(3,$I202,,,"Sensis Vectors ALL")):INDIRECT(ADDRESS(3+ROWS(CORR_MATRIX)-1,$I202,,,"Sensis Vectors ALL")))</f>
        <v>0</v>
      </c>
      <c r="R202" s="256">
        <f ca="1">SUMIF(INDIRECT(ADDRESS(3,9+ROWS(CUT_LIST)+2,,,"Sensis Vectors ALL")):INDIRECT(ADDRESS(3+ROWS(CORR_MATRIX)-1,9+ROWS(CUT_LIST)+2,,,"Sensis Vectors ALL")),"YC"&amp;$H202&amp;R$1,INDIRECT(ADDRESS(3,$I202,,,"Sensis Vectors ALL")):INDIRECT(ADDRESS(3+ROWS(CORR_MATRIX)-1,$I202,,,"Sensis Vectors ALL")))</f>
        <v>0</v>
      </c>
      <c r="S202" s="256">
        <f ca="1">SUMIF(INDIRECT(ADDRESS(3,9+ROWS(CUT_LIST)+2,,,"Sensis Vectors ALL")):INDIRECT(ADDRESS(3+ROWS(CORR_MATRIX)-1,9+ROWS(CUT_LIST)+2,,,"Sensis Vectors ALL")),"YC"&amp;$H202&amp;S$1,INDIRECT(ADDRESS(3,$I202,,,"Sensis Vectors ALL")):INDIRECT(ADDRESS(3+ROWS(CORR_MATRIX)-1,$I202,,,"Sensis Vectors ALL")))</f>
        <v>0</v>
      </c>
      <c r="T202" s="256">
        <f ca="1">SUMIF(INDIRECT(ADDRESS(3,9+ROWS(CUT_LIST)+2,,,"Sensis Vectors ALL")):INDIRECT(ADDRESS(3+ROWS(CORR_MATRIX)-1,9+ROWS(CUT_LIST)+2,,,"Sensis Vectors ALL")),"YC"&amp;$H202&amp;T$1,INDIRECT(ADDRESS(3,$I202,,,"Sensis Vectors ALL")):INDIRECT(ADDRESS(3+ROWS(CORR_MATRIX)-1,$I202,,,"Sensis Vectors ALL")))</f>
        <v>0</v>
      </c>
      <c r="U202" s="256">
        <f ca="1">SUMIF(INDIRECT(ADDRESS(3,9+ROWS(CUT_LIST)+2,,,"Sensis Vectors ALL")):INDIRECT(ADDRESS(3+ROWS(CORR_MATRIX)-1,9+ROWS(CUT_LIST)+2,,,"Sensis Vectors ALL")),"YC"&amp;$H202&amp;U$1,INDIRECT(ADDRESS(3,$I202,,,"Sensis Vectors ALL")):INDIRECT(ADDRESS(3+ROWS(CORR_MATRIX)-1,$I202,,,"Sensis Vectors ALL")))</f>
        <v>0</v>
      </c>
      <c r="V202" s="256">
        <f ca="1">SUMIF(INDIRECT(ADDRESS(3,9+ROWS(CUT_LIST)+2,,,"Sensis Vectors ALL")):INDIRECT(ADDRESS(3+ROWS(CORR_MATRIX)-1,9+ROWS(CUT_LIST)+2,,,"Sensis Vectors ALL")),"YC"&amp;$H202&amp;V$1,INDIRECT(ADDRESS(3,$I202,,,"Sensis Vectors ALL")):INDIRECT(ADDRESS(3+ROWS(CORR_MATRIX)-1,$I202,,,"Sensis Vectors ALL")))</f>
        <v>0</v>
      </c>
    </row>
    <row r="203" spans="1:22" x14ac:dyDescent="0.2">
      <c r="A203" s="63">
        <v>81</v>
      </c>
      <c r="B203" s="63"/>
      <c r="C203" s="63"/>
      <c r="D203" s="63" t="s">
        <v>303</v>
      </c>
      <c r="E203" s="63"/>
      <c r="F203" s="63"/>
      <c r="G203" s="63"/>
      <c r="H203" s="63" t="s">
        <v>31</v>
      </c>
      <c r="I203" s="63">
        <f t="shared" si="8"/>
        <v>91</v>
      </c>
      <c r="J203" s="63" t="str">
        <f t="shared" si="9"/>
        <v>81JPY</v>
      </c>
      <c r="K203" s="256">
        <f ca="1">SUMIF(INDIRECT(ADDRESS(3,9+ROWS(CUT_LIST)+2,,,"Sensis Vectors ALL")):INDIRECT(ADDRESS(3+ROWS(CORR_MATRIX)-1,9+ROWS(CUT_LIST)+2,,,"Sensis Vectors ALL")),"YC"&amp;$H203&amp;K$1,INDIRECT(ADDRESS(3,$I203,,,"Sensis Vectors ALL")):INDIRECT(ADDRESS(3+ROWS(CORR_MATRIX)-1,$I203,,,"Sensis Vectors ALL")))</f>
        <v>0</v>
      </c>
      <c r="L203" s="256">
        <f ca="1">SUMIF(INDIRECT(ADDRESS(3,9+ROWS(CUT_LIST)+2,,,"Sensis Vectors ALL")):INDIRECT(ADDRESS(3+ROWS(CORR_MATRIX)-1,9+ROWS(CUT_LIST)+2,,,"Sensis Vectors ALL")),"YC"&amp;$H203&amp;L$1,INDIRECT(ADDRESS(3,$I203,,,"Sensis Vectors ALL")):INDIRECT(ADDRESS(3+ROWS(CORR_MATRIX)-1,$I203,,,"Sensis Vectors ALL")))</f>
        <v>0</v>
      </c>
      <c r="M203" s="256">
        <f ca="1">SUMIF(INDIRECT(ADDRESS(3,9+ROWS(CUT_LIST)+2,,,"Sensis Vectors ALL")):INDIRECT(ADDRESS(3+ROWS(CORR_MATRIX)-1,9+ROWS(CUT_LIST)+2,,,"Sensis Vectors ALL")),"YC"&amp;$H203&amp;M$1,INDIRECT(ADDRESS(3,$I203,,,"Sensis Vectors ALL")):INDIRECT(ADDRESS(3+ROWS(CORR_MATRIX)-1,$I203,,,"Sensis Vectors ALL")))</f>
        <v>0</v>
      </c>
      <c r="N203" s="256">
        <f ca="1">SUMIF(INDIRECT(ADDRESS(3,9+ROWS(CUT_LIST)+2,,,"Sensis Vectors ALL")):INDIRECT(ADDRESS(3+ROWS(CORR_MATRIX)-1,9+ROWS(CUT_LIST)+2,,,"Sensis Vectors ALL")),"YC"&amp;$H203&amp;N$1,INDIRECT(ADDRESS(3,$I203,,,"Sensis Vectors ALL")):INDIRECT(ADDRESS(3+ROWS(CORR_MATRIX)-1,$I203,,,"Sensis Vectors ALL")))</f>
        <v>0</v>
      </c>
      <c r="O203" s="256">
        <f ca="1">SUMIF(INDIRECT(ADDRESS(3,9+ROWS(CUT_LIST)+2,,,"Sensis Vectors ALL")):INDIRECT(ADDRESS(3+ROWS(CORR_MATRIX)-1,9+ROWS(CUT_LIST)+2,,,"Sensis Vectors ALL")),"YC"&amp;$H203&amp;O$1,INDIRECT(ADDRESS(3,$I203,,,"Sensis Vectors ALL")):INDIRECT(ADDRESS(3+ROWS(CORR_MATRIX)-1,$I203,,,"Sensis Vectors ALL")))</f>
        <v>0</v>
      </c>
      <c r="P203" s="256">
        <f ca="1">SUMIF(INDIRECT(ADDRESS(3,9+ROWS(CUT_LIST)+2,,,"Sensis Vectors ALL")):INDIRECT(ADDRESS(3+ROWS(CORR_MATRIX)-1,9+ROWS(CUT_LIST)+2,,,"Sensis Vectors ALL")),"YC"&amp;$H203&amp;P$1,INDIRECT(ADDRESS(3,$I203,,,"Sensis Vectors ALL")):INDIRECT(ADDRESS(3+ROWS(CORR_MATRIX)-1,$I203,,,"Sensis Vectors ALL")))</f>
        <v>0</v>
      </c>
      <c r="Q203" s="256">
        <f ca="1">SUMIF(INDIRECT(ADDRESS(3,9+ROWS(CUT_LIST)+2,,,"Sensis Vectors ALL")):INDIRECT(ADDRESS(3+ROWS(CORR_MATRIX)-1,9+ROWS(CUT_LIST)+2,,,"Sensis Vectors ALL")),"YC"&amp;$H203&amp;Q$1,INDIRECT(ADDRESS(3,$I203,,,"Sensis Vectors ALL")):INDIRECT(ADDRESS(3+ROWS(CORR_MATRIX)-1,$I203,,,"Sensis Vectors ALL")))</f>
        <v>0</v>
      </c>
      <c r="R203" s="256">
        <f ca="1">SUMIF(INDIRECT(ADDRESS(3,9+ROWS(CUT_LIST)+2,,,"Sensis Vectors ALL")):INDIRECT(ADDRESS(3+ROWS(CORR_MATRIX)-1,9+ROWS(CUT_LIST)+2,,,"Sensis Vectors ALL")),"YC"&amp;$H203&amp;R$1,INDIRECT(ADDRESS(3,$I203,,,"Sensis Vectors ALL")):INDIRECT(ADDRESS(3+ROWS(CORR_MATRIX)-1,$I203,,,"Sensis Vectors ALL")))</f>
        <v>0</v>
      </c>
      <c r="S203" s="256">
        <f ca="1">SUMIF(INDIRECT(ADDRESS(3,9+ROWS(CUT_LIST)+2,,,"Sensis Vectors ALL")):INDIRECT(ADDRESS(3+ROWS(CORR_MATRIX)-1,9+ROWS(CUT_LIST)+2,,,"Sensis Vectors ALL")),"YC"&amp;$H203&amp;S$1,INDIRECT(ADDRESS(3,$I203,,,"Sensis Vectors ALL")):INDIRECT(ADDRESS(3+ROWS(CORR_MATRIX)-1,$I203,,,"Sensis Vectors ALL")))</f>
        <v>0</v>
      </c>
      <c r="T203" s="256">
        <f ca="1">SUMIF(INDIRECT(ADDRESS(3,9+ROWS(CUT_LIST)+2,,,"Sensis Vectors ALL")):INDIRECT(ADDRESS(3+ROWS(CORR_MATRIX)-1,9+ROWS(CUT_LIST)+2,,,"Sensis Vectors ALL")),"YC"&amp;$H203&amp;T$1,INDIRECT(ADDRESS(3,$I203,,,"Sensis Vectors ALL")):INDIRECT(ADDRESS(3+ROWS(CORR_MATRIX)-1,$I203,,,"Sensis Vectors ALL")))</f>
        <v>0</v>
      </c>
      <c r="U203" s="256">
        <f ca="1">SUMIF(INDIRECT(ADDRESS(3,9+ROWS(CUT_LIST)+2,,,"Sensis Vectors ALL")):INDIRECT(ADDRESS(3+ROWS(CORR_MATRIX)-1,9+ROWS(CUT_LIST)+2,,,"Sensis Vectors ALL")),"YC"&amp;$H203&amp;U$1,INDIRECT(ADDRESS(3,$I203,,,"Sensis Vectors ALL")):INDIRECT(ADDRESS(3+ROWS(CORR_MATRIX)-1,$I203,,,"Sensis Vectors ALL")))</f>
        <v>0</v>
      </c>
      <c r="V203" s="256">
        <f ca="1">SUMIF(INDIRECT(ADDRESS(3,9+ROWS(CUT_LIST)+2,,,"Sensis Vectors ALL")):INDIRECT(ADDRESS(3+ROWS(CORR_MATRIX)-1,9+ROWS(CUT_LIST)+2,,,"Sensis Vectors ALL")),"YC"&amp;$H203&amp;V$1,INDIRECT(ADDRESS(3,$I203,,,"Sensis Vectors ALL")):INDIRECT(ADDRESS(3+ROWS(CORR_MATRIX)-1,$I203,,,"Sensis Vectors ALL")))</f>
        <v>0</v>
      </c>
    </row>
    <row r="204" spans="1:22" x14ac:dyDescent="0.2">
      <c r="A204" s="63">
        <v>81</v>
      </c>
      <c r="B204" s="63"/>
      <c r="C204" s="63"/>
      <c r="D204" s="63" t="s">
        <v>303</v>
      </c>
      <c r="E204" s="63"/>
      <c r="F204" s="63"/>
      <c r="G204" s="63"/>
      <c r="H204" s="63" t="s">
        <v>16</v>
      </c>
      <c r="I204" s="63">
        <f t="shared" si="8"/>
        <v>91</v>
      </c>
      <c r="J204" s="63" t="str">
        <f t="shared" si="9"/>
        <v>81USD</v>
      </c>
      <c r="K204" s="256">
        <f ca="1">SUMIF(INDIRECT(ADDRESS(3,9+ROWS(CUT_LIST)+2,,,"Sensis Vectors ALL")):INDIRECT(ADDRESS(3+ROWS(CORR_MATRIX)-1,9+ROWS(CUT_LIST)+2,,,"Sensis Vectors ALL")),"YC"&amp;$H204&amp;K$1,INDIRECT(ADDRESS(3,$I204,,,"Sensis Vectors ALL")):INDIRECT(ADDRESS(3+ROWS(CORR_MATRIX)-1,$I204,,,"Sensis Vectors ALL")))</f>
        <v>500.04</v>
      </c>
      <c r="L204" s="256">
        <f ca="1">SUMIF(INDIRECT(ADDRESS(3,9+ROWS(CUT_LIST)+2,,,"Sensis Vectors ALL")):INDIRECT(ADDRESS(3+ROWS(CORR_MATRIX)-1,9+ROWS(CUT_LIST)+2,,,"Sensis Vectors ALL")),"YC"&amp;$H204&amp;L$1,INDIRECT(ADDRESS(3,$I204,,,"Sensis Vectors ALL")):INDIRECT(ADDRESS(3+ROWS(CORR_MATRIX)-1,$I204,,,"Sensis Vectors ALL")))</f>
        <v>1320.59</v>
      </c>
      <c r="M204" s="256">
        <f ca="1">SUMIF(INDIRECT(ADDRESS(3,9+ROWS(CUT_LIST)+2,,,"Sensis Vectors ALL")):INDIRECT(ADDRESS(3+ROWS(CORR_MATRIX)-1,9+ROWS(CUT_LIST)+2,,,"Sensis Vectors ALL")),"YC"&amp;$H204&amp;M$1,INDIRECT(ADDRESS(3,$I204,,,"Sensis Vectors ALL")):INDIRECT(ADDRESS(3+ROWS(CORR_MATRIX)-1,$I204,,,"Sensis Vectors ALL")))</f>
        <v>0</v>
      </c>
      <c r="N204" s="256">
        <f ca="1">SUMIF(INDIRECT(ADDRESS(3,9+ROWS(CUT_LIST)+2,,,"Sensis Vectors ALL")):INDIRECT(ADDRESS(3+ROWS(CORR_MATRIX)-1,9+ROWS(CUT_LIST)+2,,,"Sensis Vectors ALL")),"YC"&amp;$H204&amp;N$1,INDIRECT(ADDRESS(3,$I204,,,"Sensis Vectors ALL")):INDIRECT(ADDRESS(3+ROWS(CORR_MATRIX)-1,$I204,,,"Sensis Vectors ALL")))</f>
        <v>0</v>
      </c>
      <c r="O204" s="256">
        <f ca="1">SUMIF(INDIRECT(ADDRESS(3,9+ROWS(CUT_LIST)+2,,,"Sensis Vectors ALL")):INDIRECT(ADDRESS(3+ROWS(CORR_MATRIX)-1,9+ROWS(CUT_LIST)+2,,,"Sensis Vectors ALL")),"YC"&amp;$H204&amp;O$1,INDIRECT(ADDRESS(3,$I204,,,"Sensis Vectors ALL")):INDIRECT(ADDRESS(3+ROWS(CORR_MATRIX)-1,$I204,,,"Sensis Vectors ALL")))</f>
        <v>0</v>
      </c>
      <c r="P204" s="256">
        <f ca="1">SUMIF(INDIRECT(ADDRESS(3,9+ROWS(CUT_LIST)+2,,,"Sensis Vectors ALL")):INDIRECT(ADDRESS(3+ROWS(CORR_MATRIX)-1,9+ROWS(CUT_LIST)+2,,,"Sensis Vectors ALL")),"YC"&amp;$H204&amp;P$1,INDIRECT(ADDRESS(3,$I204,,,"Sensis Vectors ALL")):INDIRECT(ADDRESS(3+ROWS(CORR_MATRIX)-1,$I204,,,"Sensis Vectors ALL")))</f>
        <v>0</v>
      </c>
      <c r="Q204" s="256">
        <f ca="1">SUMIF(INDIRECT(ADDRESS(3,9+ROWS(CUT_LIST)+2,,,"Sensis Vectors ALL")):INDIRECT(ADDRESS(3+ROWS(CORR_MATRIX)-1,9+ROWS(CUT_LIST)+2,,,"Sensis Vectors ALL")),"YC"&amp;$H204&amp;Q$1,INDIRECT(ADDRESS(3,$I204,,,"Sensis Vectors ALL")):INDIRECT(ADDRESS(3+ROWS(CORR_MATRIX)-1,$I204,,,"Sensis Vectors ALL")))</f>
        <v>0</v>
      </c>
      <c r="R204" s="256">
        <f ca="1">SUMIF(INDIRECT(ADDRESS(3,9+ROWS(CUT_LIST)+2,,,"Sensis Vectors ALL")):INDIRECT(ADDRESS(3+ROWS(CORR_MATRIX)-1,9+ROWS(CUT_LIST)+2,,,"Sensis Vectors ALL")),"YC"&amp;$H204&amp;R$1,INDIRECT(ADDRESS(3,$I204,,,"Sensis Vectors ALL")):INDIRECT(ADDRESS(3+ROWS(CORR_MATRIX)-1,$I204,,,"Sensis Vectors ALL")))</f>
        <v>0</v>
      </c>
      <c r="S204" s="256">
        <f ca="1">SUMIF(INDIRECT(ADDRESS(3,9+ROWS(CUT_LIST)+2,,,"Sensis Vectors ALL")):INDIRECT(ADDRESS(3+ROWS(CORR_MATRIX)-1,9+ROWS(CUT_LIST)+2,,,"Sensis Vectors ALL")),"YC"&amp;$H204&amp;S$1,INDIRECT(ADDRESS(3,$I204,,,"Sensis Vectors ALL")):INDIRECT(ADDRESS(3+ROWS(CORR_MATRIX)-1,$I204,,,"Sensis Vectors ALL")))</f>
        <v>0</v>
      </c>
      <c r="T204" s="256">
        <f ca="1">SUMIF(INDIRECT(ADDRESS(3,9+ROWS(CUT_LIST)+2,,,"Sensis Vectors ALL")):INDIRECT(ADDRESS(3+ROWS(CORR_MATRIX)-1,9+ROWS(CUT_LIST)+2,,,"Sensis Vectors ALL")),"YC"&amp;$H204&amp;T$1,INDIRECT(ADDRESS(3,$I204,,,"Sensis Vectors ALL")):INDIRECT(ADDRESS(3+ROWS(CORR_MATRIX)-1,$I204,,,"Sensis Vectors ALL")))</f>
        <v>0</v>
      </c>
      <c r="U204" s="256">
        <f ca="1">SUMIF(INDIRECT(ADDRESS(3,9+ROWS(CUT_LIST)+2,,,"Sensis Vectors ALL")):INDIRECT(ADDRESS(3+ROWS(CORR_MATRIX)-1,9+ROWS(CUT_LIST)+2,,,"Sensis Vectors ALL")),"YC"&amp;$H204&amp;U$1,INDIRECT(ADDRESS(3,$I204,,,"Sensis Vectors ALL")):INDIRECT(ADDRESS(3+ROWS(CORR_MATRIX)-1,$I204,,,"Sensis Vectors ALL")))</f>
        <v>0</v>
      </c>
      <c r="V204" s="256">
        <f ca="1">SUMIF(INDIRECT(ADDRESS(3,9+ROWS(CUT_LIST)+2,,,"Sensis Vectors ALL")):INDIRECT(ADDRESS(3+ROWS(CORR_MATRIX)-1,9+ROWS(CUT_LIST)+2,,,"Sensis Vectors ALL")),"YC"&amp;$H204&amp;V$1,INDIRECT(ADDRESS(3,$I204,,,"Sensis Vectors ALL")):INDIRECT(ADDRESS(3+ROWS(CORR_MATRIX)-1,$I204,,,"Sensis Vectors ALL")))</f>
        <v>0</v>
      </c>
    </row>
    <row r="205" spans="1:22" x14ac:dyDescent="0.2">
      <c r="A205" s="31">
        <v>82</v>
      </c>
      <c r="B205" s="31">
        <v>2</v>
      </c>
      <c r="C205" s="66" t="s">
        <v>330</v>
      </c>
      <c r="D205" s="66" t="s">
        <v>304</v>
      </c>
      <c r="E205" s="66" t="s">
        <v>173</v>
      </c>
      <c r="F205" s="66" t="s">
        <v>179</v>
      </c>
      <c r="G205" s="95">
        <v>100</v>
      </c>
      <c r="H205" s="73" t="s">
        <v>24</v>
      </c>
      <c r="I205">
        <f t="shared" si="8"/>
        <v>92</v>
      </c>
      <c r="J205" t="str">
        <f t="shared" si="9"/>
        <v>82ALL</v>
      </c>
      <c r="K205" s="257">
        <f ca="1">SUMIF(INDIRECT(ADDRESS(3,9+ROWS(CUT_LIST)+1,,,"Sensis Vectors ALL")):INDIRECT(ADDRESS(3+ROWS(CORR_MATRIX)-1,9+ROWS(CUT_LIST)+1,,,"Sensis Vectors ALL")),"YC"&amp;K$1,INDIRECT(ADDRESS(3,$I205,,,"Sensis Vectors ALL")):INDIRECT(ADDRESS(3+ROWS(CORR_MATRIX)-1,$I205,,,"Sensis Vectors ALL")))</f>
        <v>500.04</v>
      </c>
      <c r="L205" s="257">
        <f ca="1">SUMIF(INDIRECT(ADDRESS(3,9+ROWS(CUT_LIST)+1,,,"Sensis Vectors ALL")):INDIRECT(ADDRESS(3+ROWS(CORR_MATRIX)-1,9+ROWS(CUT_LIST)+1,,,"Sensis Vectors ALL")),"YC"&amp;L$1,INDIRECT(ADDRESS(3,$I205,,,"Sensis Vectors ALL")):INDIRECT(ADDRESS(3+ROWS(CORR_MATRIX)-1,$I205,,,"Sensis Vectors ALL")))</f>
        <v>1320.59</v>
      </c>
      <c r="M205" s="257">
        <f ca="1">SUMIF(INDIRECT(ADDRESS(3,9+ROWS(CUT_LIST)+1,,,"Sensis Vectors ALL")):INDIRECT(ADDRESS(3+ROWS(CORR_MATRIX)-1,9+ROWS(CUT_LIST)+1,,,"Sensis Vectors ALL")),"YC"&amp;M$1,INDIRECT(ADDRESS(3,$I205,,,"Sensis Vectors ALL")):INDIRECT(ADDRESS(3+ROWS(CORR_MATRIX)-1,$I205,,,"Sensis Vectors ALL")))</f>
        <v>0</v>
      </c>
      <c r="N205" s="257">
        <f ca="1">SUMIF(INDIRECT(ADDRESS(3,9+ROWS(CUT_LIST)+1,,,"Sensis Vectors ALL")):INDIRECT(ADDRESS(3+ROWS(CORR_MATRIX)-1,9+ROWS(CUT_LIST)+1,,,"Sensis Vectors ALL")),"YC"&amp;N$1,INDIRECT(ADDRESS(3,$I205,,,"Sensis Vectors ALL")):INDIRECT(ADDRESS(3+ROWS(CORR_MATRIX)-1,$I205,,,"Sensis Vectors ALL")))</f>
        <v>0</v>
      </c>
      <c r="O205" s="257">
        <f ca="1">SUMIF(INDIRECT(ADDRESS(3,9+ROWS(CUT_LIST)+1,,,"Sensis Vectors ALL")):INDIRECT(ADDRESS(3+ROWS(CORR_MATRIX)-1,9+ROWS(CUT_LIST)+1,,,"Sensis Vectors ALL")),"YC"&amp;O$1,INDIRECT(ADDRESS(3,$I205,,,"Sensis Vectors ALL")):INDIRECT(ADDRESS(3+ROWS(CORR_MATRIX)-1,$I205,,,"Sensis Vectors ALL")))</f>
        <v>0</v>
      </c>
      <c r="P205" s="257">
        <f ca="1">SUMIF(INDIRECT(ADDRESS(3,9+ROWS(CUT_LIST)+1,,,"Sensis Vectors ALL")):INDIRECT(ADDRESS(3+ROWS(CORR_MATRIX)-1,9+ROWS(CUT_LIST)+1,,,"Sensis Vectors ALL")),"YC"&amp;P$1,INDIRECT(ADDRESS(3,$I205,,,"Sensis Vectors ALL")):INDIRECT(ADDRESS(3+ROWS(CORR_MATRIX)-1,$I205,,,"Sensis Vectors ALL")))</f>
        <v>0</v>
      </c>
      <c r="Q205" s="257">
        <f ca="1">SUMIF(INDIRECT(ADDRESS(3,9+ROWS(CUT_LIST)+1,,,"Sensis Vectors ALL")):INDIRECT(ADDRESS(3+ROWS(CORR_MATRIX)-1,9+ROWS(CUT_LIST)+1,,,"Sensis Vectors ALL")),"YC"&amp;Q$1,INDIRECT(ADDRESS(3,$I205,,,"Sensis Vectors ALL")):INDIRECT(ADDRESS(3+ROWS(CORR_MATRIX)-1,$I205,,,"Sensis Vectors ALL")))</f>
        <v>0</v>
      </c>
      <c r="R205" s="257">
        <f ca="1">SUMIF(INDIRECT(ADDRESS(3,9+ROWS(CUT_LIST)+1,,,"Sensis Vectors ALL")):INDIRECT(ADDRESS(3+ROWS(CORR_MATRIX)-1,9+ROWS(CUT_LIST)+1,,,"Sensis Vectors ALL")),"YC"&amp;R$1,INDIRECT(ADDRESS(3,$I205,,,"Sensis Vectors ALL")):INDIRECT(ADDRESS(3+ROWS(CORR_MATRIX)-1,$I205,,,"Sensis Vectors ALL")))</f>
        <v>0</v>
      </c>
      <c r="S205" s="257">
        <f ca="1">SUMIF(INDIRECT(ADDRESS(3,9+ROWS(CUT_LIST)+1,,,"Sensis Vectors ALL")):INDIRECT(ADDRESS(3+ROWS(CORR_MATRIX)-1,9+ROWS(CUT_LIST)+1,,,"Sensis Vectors ALL")),"YC"&amp;S$1,INDIRECT(ADDRESS(3,$I205,,,"Sensis Vectors ALL")):INDIRECT(ADDRESS(3+ROWS(CORR_MATRIX)-1,$I205,,,"Sensis Vectors ALL")))</f>
        <v>0</v>
      </c>
      <c r="T205" s="257">
        <f ca="1">SUMIF(INDIRECT(ADDRESS(3,9+ROWS(CUT_LIST)+1,,,"Sensis Vectors ALL")):INDIRECT(ADDRESS(3+ROWS(CORR_MATRIX)-1,9+ROWS(CUT_LIST)+1,,,"Sensis Vectors ALL")),"YC"&amp;T$1,INDIRECT(ADDRESS(3,$I205,,,"Sensis Vectors ALL")):INDIRECT(ADDRESS(3+ROWS(CORR_MATRIX)-1,$I205,,,"Sensis Vectors ALL")))</f>
        <v>0</v>
      </c>
      <c r="U205" s="257">
        <f ca="1">SUMIF(INDIRECT(ADDRESS(3,9+ROWS(CUT_LIST)+1,,,"Sensis Vectors ALL")):INDIRECT(ADDRESS(3+ROWS(CORR_MATRIX)-1,9+ROWS(CUT_LIST)+1,,,"Sensis Vectors ALL")),"YC"&amp;U$1,INDIRECT(ADDRESS(3,$I205,,,"Sensis Vectors ALL")):INDIRECT(ADDRESS(3+ROWS(CORR_MATRIX)-1,$I205,,,"Sensis Vectors ALL")))</f>
        <v>0</v>
      </c>
      <c r="V205" s="257">
        <f ca="1">SUMIF(INDIRECT(ADDRESS(3,9+ROWS(CUT_LIST)+1,,,"Sensis Vectors ALL")):INDIRECT(ADDRESS(3+ROWS(CORR_MATRIX)-1,9+ROWS(CUT_LIST)+1,,,"Sensis Vectors ALL")),"YC"&amp;V$1,INDIRECT(ADDRESS(3,$I205,,,"Sensis Vectors ALL")):INDIRECT(ADDRESS(3+ROWS(CORR_MATRIX)-1,$I205,,,"Sensis Vectors ALL")))</f>
        <v>0</v>
      </c>
    </row>
    <row r="206" spans="1:22" x14ac:dyDescent="0.2">
      <c r="A206" s="63">
        <v>82</v>
      </c>
      <c r="B206" s="63"/>
      <c r="C206" s="63"/>
      <c r="D206" s="63" t="s">
        <v>304</v>
      </c>
      <c r="E206" s="63"/>
      <c r="F206" s="63"/>
      <c r="G206" s="63"/>
      <c r="H206" s="63" t="s">
        <v>32</v>
      </c>
      <c r="I206" s="63">
        <f t="shared" si="8"/>
        <v>92</v>
      </c>
      <c r="J206" s="63" t="str">
        <f t="shared" si="9"/>
        <v>82AUD</v>
      </c>
      <c r="K206" s="256">
        <f ca="1">SUMIF(INDIRECT(ADDRESS(3,9+ROWS(CUT_LIST)+2,,,"Sensis Vectors ALL")):INDIRECT(ADDRESS(3+ROWS(CORR_MATRIX)-1,9+ROWS(CUT_LIST)+2,,,"Sensis Vectors ALL")),"YC"&amp;$H206&amp;K$1,INDIRECT(ADDRESS(3,$I206,,,"Sensis Vectors ALL")):INDIRECT(ADDRESS(3+ROWS(CORR_MATRIX)-1,$I206,,,"Sensis Vectors ALL")))</f>
        <v>0</v>
      </c>
      <c r="L206" s="256">
        <f ca="1">SUMIF(INDIRECT(ADDRESS(3,9+ROWS(CUT_LIST)+2,,,"Sensis Vectors ALL")):INDIRECT(ADDRESS(3+ROWS(CORR_MATRIX)-1,9+ROWS(CUT_LIST)+2,,,"Sensis Vectors ALL")),"YC"&amp;$H206&amp;L$1,INDIRECT(ADDRESS(3,$I206,,,"Sensis Vectors ALL")):INDIRECT(ADDRESS(3+ROWS(CORR_MATRIX)-1,$I206,,,"Sensis Vectors ALL")))</f>
        <v>0</v>
      </c>
      <c r="M206" s="256">
        <f ca="1">SUMIF(INDIRECT(ADDRESS(3,9+ROWS(CUT_LIST)+2,,,"Sensis Vectors ALL")):INDIRECT(ADDRESS(3+ROWS(CORR_MATRIX)-1,9+ROWS(CUT_LIST)+2,,,"Sensis Vectors ALL")),"YC"&amp;$H206&amp;M$1,INDIRECT(ADDRESS(3,$I206,,,"Sensis Vectors ALL")):INDIRECT(ADDRESS(3+ROWS(CORR_MATRIX)-1,$I206,,,"Sensis Vectors ALL")))</f>
        <v>0</v>
      </c>
      <c r="N206" s="256">
        <f ca="1">SUMIF(INDIRECT(ADDRESS(3,9+ROWS(CUT_LIST)+2,,,"Sensis Vectors ALL")):INDIRECT(ADDRESS(3+ROWS(CORR_MATRIX)-1,9+ROWS(CUT_LIST)+2,,,"Sensis Vectors ALL")),"YC"&amp;$H206&amp;N$1,INDIRECT(ADDRESS(3,$I206,,,"Sensis Vectors ALL")):INDIRECT(ADDRESS(3+ROWS(CORR_MATRIX)-1,$I206,,,"Sensis Vectors ALL")))</f>
        <v>0</v>
      </c>
      <c r="O206" s="256">
        <f ca="1">SUMIF(INDIRECT(ADDRESS(3,9+ROWS(CUT_LIST)+2,,,"Sensis Vectors ALL")):INDIRECT(ADDRESS(3+ROWS(CORR_MATRIX)-1,9+ROWS(CUT_LIST)+2,,,"Sensis Vectors ALL")),"YC"&amp;$H206&amp;O$1,INDIRECT(ADDRESS(3,$I206,,,"Sensis Vectors ALL")):INDIRECT(ADDRESS(3+ROWS(CORR_MATRIX)-1,$I206,,,"Sensis Vectors ALL")))</f>
        <v>0</v>
      </c>
      <c r="P206" s="256">
        <f ca="1">SUMIF(INDIRECT(ADDRESS(3,9+ROWS(CUT_LIST)+2,,,"Sensis Vectors ALL")):INDIRECT(ADDRESS(3+ROWS(CORR_MATRIX)-1,9+ROWS(CUT_LIST)+2,,,"Sensis Vectors ALL")),"YC"&amp;$H206&amp;P$1,INDIRECT(ADDRESS(3,$I206,,,"Sensis Vectors ALL")):INDIRECT(ADDRESS(3+ROWS(CORR_MATRIX)-1,$I206,,,"Sensis Vectors ALL")))</f>
        <v>0</v>
      </c>
      <c r="Q206" s="256">
        <f ca="1">SUMIF(INDIRECT(ADDRESS(3,9+ROWS(CUT_LIST)+2,,,"Sensis Vectors ALL")):INDIRECT(ADDRESS(3+ROWS(CORR_MATRIX)-1,9+ROWS(CUT_LIST)+2,,,"Sensis Vectors ALL")),"YC"&amp;$H206&amp;Q$1,INDIRECT(ADDRESS(3,$I206,,,"Sensis Vectors ALL")):INDIRECT(ADDRESS(3+ROWS(CORR_MATRIX)-1,$I206,,,"Sensis Vectors ALL")))</f>
        <v>0</v>
      </c>
      <c r="R206" s="256">
        <f ca="1">SUMIF(INDIRECT(ADDRESS(3,9+ROWS(CUT_LIST)+2,,,"Sensis Vectors ALL")):INDIRECT(ADDRESS(3+ROWS(CORR_MATRIX)-1,9+ROWS(CUT_LIST)+2,,,"Sensis Vectors ALL")),"YC"&amp;$H206&amp;R$1,INDIRECT(ADDRESS(3,$I206,,,"Sensis Vectors ALL")):INDIRECT(ADDRESS(3+ROWS(CORR_MATRIX)-1,$I206,,,"Sensis Vectors ALL")))</f>
        <v>0</v>
      </c>
      <c r="S206" s="256">
        <f ca="1">SUMIF(INDIRECT(ADDRESS(3,9+ROWS(CUT_LIST)+2,,,"Sensis Vectors ALL")):INDIRECT(ADDRESS(3+ROWS(CORR_MATRIX)-1,9+ROWS(CUT_LIST)+2,,,"Sensis Vectors ALL")),"YC"&amp;$H206&amp;S$1,INDIRECT(ADDRESS(3,$I206,,,"Sensis Vectors ALL")):INDIRECT(ADDRESS(3+ROWS(CORR_MATRIX)-1,$I206,,,"Sensis Vectors ALL")))</f>
        <v>0</v>
      </c>
      <c r="T206" s="256">
        <f ca="1">SUMIF(INDIRECT(ADDRESS(3,9+ROWS(CUT_LIST)+2,,,"Sensis Vectors ALL")):INDIRECT(ADDRESS(3+ROWS(CORR_MATRIX)-1,9+ROWS(CUT_LIST)+2,,,"Sensis Vectors ALL")),"YC"&amp;$H206&amp;T$1,INDIRECT(ADDRESS(3,$I206,,,"Sensis Vectors ALL")):INDIRECT(ADDRESS(3+ROWS(CORR_MATRIX)-1,$I206,,,"Sensis Vectors ALL")))</f>
        <v>0</v>
      </c>
      <c r="U206" s="256">
        <f ca="1">SUMIF(INDIRECT(ADDRESS(3,9+ROWS(CUT_LIST)+2,,,"Sensis Vectors ALL")):INDIRECT(ADDRESS(3+ROWS(CORR_MATRIX)-1,9+ROWS(CUT_LIST)+2,,,"Sensis Vectors ALL")),"YC"&amp;$H206&amp;U$1,INDIRECT(ADDRESS(3,$I206,,,"Sensis Vectors ALL")):INDIRECT(ADDRESS(3+ROWS(CORR_MATRIX)-1,$I206,,,"Sensis Vectors ALL")))</f>
        <v>0</v>
      </c>
      <c r="V206" s="256">
        <f ca="1">SUMIF(INDIRECT(ADDRESS(3,9+ROWS(CUT_LIST)+2,,,"Sensis Vectors ALL")):INDIRECT(ADDRESS(3+ROWS(CORR_MATRIX)-1,9+ROWS(CUT_LIST)+2,,,"Sensis Vectors ALL")),"YC"&amp;$H206&amp;V$1,INDIRECT(ADDRESS(3,$I206,,,"Sensis Vectors ALL")):INDIRECT(ADDRESS(3+ROWS(CORR_MATRIX)-1,$I206,,,"Sensis Vectors ALL")))</f>
        <v>0</v>
      </c>
    </row>
    <row r="207" spans="1:22" x14ac:dyDescent="0.2">
      <c r="A207" s="63">
        <v>82</v>
      </c>
      <c r="B207" s="63"/>
      <c r="C207" s="63"/>
      <c r="D207" s="63" t="s">
        <v>304</v>
      </c>
      <c r="E207" s="63"/>
      <c r="F207" s="63"/>
      <c r="G207" s="63"/>
      <c r="H207" s="63" t="s">
        <v>9</v>
      </c>
      <c r="I207" s="63">
        <f t="shared" si="8"/>
        <v>92</v>
      </c>
      <c r="J207" s="63" t="str">
        <f t="shared" si="9"/>
        <v>82CAD</v>
      </c>
      <c r="K207" s="256">
        <f ca="1">SUMIF(INDIRECT(ADDRESS(3,9+ROWS(CUT_LIST)+2,,,"Sensis Vectors ALL")):INDIRECT(ADDRESS(3+ROWS(CORR_MATRIX)-1,9+ROWS(CUT_LIST)+2,,,"Sensis Vectors ALL")),"YC"&amp;$H207&amp;K$1,INDIRECT(ADDRESS(3,$I207,,,"Sensis Vectors ALL")):INDIRECT(ADDRESS(3+ROWS(CORR_MATRIX)-1,$I207,,,"Sensis Vectors ALL")))</f>
        <v>0</v>
      </c>
      <c r="L207" s="256">
        <f ca="1">SUMIF(INDIRECT(ADDRESS(3,9+ROWS(CUT_LIST)+2,,,"Sensis Vectors ALL")):INDIRECT(ADDRESS(3+ROWS(CORR_MATRIX)-1,9+ROWS(CUT_LIST)+2,,,"Sensis Vectors ALL")),"YC"&amp;$H207&amp;L$1,INDIRECT(ADDRESS(3,$I207,,,"Sensis Vectors ALL")):INDIRECT(ADDRESS(3+ROWS(CORR_MATRIX)-1,$I207,,,"Sensis Vectors ALL")))</f>
        <v>0</v>
      </c>
      <c r="M207" s="256">
        <f ca="1">SUMIF(INDIRECT(ADDRESS(3,9+ROWS(CUT_LIST)+2,,,"Sensis Vectors ALL")):INDIRECT(ADDRESS(3+ROWS(CORR_MATRIX)-1,9+ROWS(CUT_LIST)+2,,,"Sensis Vectors ALL")),"YC"&amp;$H207&amp;M$1,INDIRECT(ADDRESS(3,$I207,,,"Sensis Vectors ALL")):INDIRECT(ADDRESS(3+ROWS(CORR_MATRIX)-1,$I207,,,"Sensis Vectors ALL")))</f>
        <v>0</v>
      </c>
      <c r="N207" s="256">
        <f ca="1">SUMIF(INDIRECT(ADDRESS(3,9+ROWS(CUT_LIST)+2,,,"Sensis Vectors ALL")):INDIRECT(ADDRESS(3+ROWS(CORR_MATRIX)-1,9+ROWS(CUT_LIST)+2,,,"Sensis Vectors ALL")),"YC"&amp;$H207&amp;N$1,INDIRECT(ADDRESS(3,$I207,,,"Sensis Vectors ALL")):INDIRECT(ADDRESS(3+ROWS(CORR_MATRIX)-1,$I207,,,"Sensis Vectors ALL")))</f>
        <v>0</v>
      </c>
      <c r="O207" s="256">
        <f ca="1">SUMIF(INDIRECT(ADDRESS(3,9+ROWS(CUT_LIST)+2,,,"Sensis Vectors ALL")):INDIRECT(ADDRESS(3+ROWS(CORR_MATRIX)-1,9+ROWS(CUT_LIST)+2,,,"Sensis Vectors ALL")),"YC"&amp;$H207&amp;O$1,INDIRECT(ADDRESS(3,$I207,,,"Sensis Vectors ALL")):INDIRECT(ADDRESS(3+ROWS(CORR_MATRIX)-1,$I207,,,"Sensis Vectors ALL")))</f>
        <v>0</v>
      </c>
      <c r="P207" s="256">
        <f ca="1">SUMIF(INDIRECT(ADDRESS(3,9+ROWS(CUT_LIST)+2,,,"Sensis Vectors ALL")):INDIRECT(ADDRESS(3+ROWS(CORR_MATRIX)-1,9+ROWS(CUT_LIST)+2,,,"Sensis Vectors ALL")),"YC"&amp;$H207&amp;P$1,INDIRECT(ADDRESS(3,$I207,,,"Sensis Vectors ALL")):INDIRECT(ADDRESS(3+ROWS(CORR_MATRIX)-1,$I207,,,"Sensis Vectors ALL")))</f>
        <v>0</v>
      </c>
      <c r="Q207" s="256">
        <f ca="1">SUMIF(INDIRECT(ADDRESS(3,9+ROWS(CUT_LIST)+2,,,"Sensis Vectors ALL")):INDIRECT(ADDRESS(3+ROWS(CORR_MATRIX)-1,9+ROWS(CUT_LIST)+2,,,"Sensis Vectors ALL")),"YC"&amp;$H207&amp;Q$1,INDIRECT(ADDRESS(3,$I207,,,"Sensis Vectors ALL")):INDIRECT(ADDRESS(3+ROWS(CORR_MATRIX)-1,$I207,,,"Sensis Vectors ALL")))</f>
        <v>0</v>
      </c>
      <c r="R207" s="256">
        <f ca="1">SUMIF(INDIRECT(ADDRESS(3,9+ROWS(CUT_LIST)+2,,,"Sensis Vectors ALL")):INDIRECT(ADDRESS(3+ROWS(CORR_MATRIX)-1,9+ROWS(CUT_LIST)+2,,,"Sensis Vectors ALL")),"YC"&amp;$H207&amp;R$1,INDIRECT(ADDRESS(3,$I207,,,"Sensis Vectors ALL")):INDIRECT(ADDRESS(3+ROWS(CORR_MATRIX)-1,$I207,,,"Sensis Vectors ALL")))</f>
        <v>0</v>
      </c>
      <c r="S207" s="256">
        <f ca="1">SUMIF(INDIRECT(ADDRESS(3,9+ROWS(CUT_LIST)+2,,,"Sensis Vectors ALL")):INDIRECT(ADDRESS(3+ROWS(CORR_MATRIX)-1,9+ROWS(CUT_LIST)+2,,,"Sensis Vectors ALL")),"YC"&amp;$H207&amp;S$1,INDIRECT(ADDRESS(3,$I207,,,"Sensis Vectors ALL")):INDIRECT(ADDRESS(3+ROWS(CORR_MATRIX)-1,$I207,,,"Sensis Vectors ALL")))</f>
        <v>0</v>
      </c>
      <c r="T207" s="256">
        <f ca="1">SUMIF(INDIRECT(ADDRESS(3,9+ROWS(CUT_LIST)+2,,,"Sensis Vectors ALL")):INDIRECT(ADDRESS(3+ROWS(CORR_MATRIX)-1,9+ROWS(CUT_LIST)+2,,,"Sensis Vectors ALL")),"YC"&amp;$H207&amp;T$1,INDIRECT(ADDRESS(3,$I207,,,"Sensis Vectors ALL")):INDIRECT(ADDRESS(3+ROWS(CORR_MATRIX)-1,$I207,,,"Sensis Vectors ALL")))</f>
        <v>0</v>
      </c>
      <c r="U207" s="256">
        <f ca="1">SUMIF(INDIRECT(ADDRESS(3,9+ROWS(CUT_LIST)+2,,,"Sensis Vectors ALL")):INDIRECT(ADDRESS(3+ROWS(CORR_MATRIX)-1,9+ROWS(CUT_LIST)+2,,,"Sensis Vectors ALL")),"YC"&amp;$H207&amp;U$1,INDIRECT(ADDRESS(3,$I207,,,"Sensis Vectors ALL")):INDIRECT(ADDRESS(3+ROWS(CORR_MATRIX)-1,$I207,,,"Sensis Vectors ALL")))</f>
        <v>0</v>
      </c>
      <c r="V207" s="256">
        <f ca="1">SUMIF(INDIRECT(ADDRESS(3,9+ROWS(CUT_LIST)+2,,,"Sensis Vectors ALL")):INDIRECT(ADDRESS(3+ROWS(CORR_MATRIX)-1,9+ROWS(CUT_LIST)+2,,,"Sensis Vectors ALL")),"YC"&amp;$H207&amp;V$1,INDIRECT(ADDRESS(3,$I207,,,"Sensis Vectors ALL")):INDIRECT(ADDRESS(3+ROWS(CORR_MATRIX)-1,$I207,,,"Sensis Vectors ALL")))</f>
        <v>0</v>
      </c>
    </row>
    <row r="208" spans="1:22" x14ac:dyDescent="0.2">
      <c r="A208" s="63">
        <v>82</v>
      </c>
      <c r="B208" s="63"/>
      <c r="C208" s="63"/>
      <c r="D208" s="63" t="s">
        <v>304</v>
      </c>
      <c r="E208" s="63"/>
      <c r="F208" s="63"/>
      <c r="G208" s="63"/>
      <c r="H208" s="63" t="s">
        <v>18</v>
      </c>
      <c r="I208" s="63">
        <f t="shared" si="8"/>
        <v>92</v>
      </c>
      <c r="J208" s="63" t="str">
        <f t="shared" si="9"/>
        <v>82EUR</v>
      </c>
      <c r="K208" s="256">
        <f ca="1">SUMIF(INDIRECT(ADDRESS(3,9+ROWS(CUT_LIST)+2,,,"Sensis Vectors ALL")):INDIRECT(ADDRESS(3+ROWS(CORR_MATRIX)-1,9+ROWS(CUT_LIST)+2,,,"Sensis Vectors ALL")),"YC"&amp;$H208&amp;K$1,INDIRECT(ADDRESS(3,$I208,,,"Sensis Vectors ALL")):INDIRECT(ADDRESS(3+ROWS(CORR_MATRIX)-1,$I208,,,"Sensis Vectors ALL")))</f>
        <v>0</v>
      </c>
      <c r="L208" s="256">
        <f ca="1">SUMIF(INDIRECT(ADDRESS(3,9+ROWS(CUT_LIST)+2,,,"Sensis Vectors ALL")):INDIRECT(ADDRESS(3+ROWS(CORR_MATRIX)-1,9+ROWS(CUT_LIST)+2,,,"Sensis Vectors ALL")),"YC"&amp;$H208&amp;L$1,INDIRECT(ADDRESS(3,$I208,,,"Sensis Vectors ALL")):INDIRECT(ADDRESS(3+ROWS(CORR_MATRIX)-1,$I208,,,"Sensis Vectors ALL")))</f>
        <v>0</v>
      </c>
      <c r="M208" s="256">
        <f ca="1">SUMIF(INDIRECT(ADDRESS(3,9+ROWS(CUT_LIST)+2,,,"Sensis Vectors ALL")):INDIRECT(ADDRESS(3+ROWS(CORR_MATRIX)-1,9+ROWS(CUT_LIST)+2,,,"Sensis Vectors ALL")),"YC"&amp;$H208&amp;M$1,INDIRECT(ADDRESS(3,$I208,,,"Sensis Vectors ALL")):INDIRECT(ADDRESS(3+ROWS(CORR_MATRIX)-1,$I208,,,"Sensis Vectors ALL")))</f>
        <v>0</v>
      </c>
      <c r="N208" s="256">
        <f ca="1">SUMIF(INDIRECT(ADDRESS(3,9+ROWS(CUT_LIST)+2,,,"Sensis Vectors ALL")):INDIRECT(ADDRESS(3+ROWS(CORR_MATRIX)-1,9+ROWS(CUT_LIST)+2,,,"Sensis Vectors ALL")),"YC"&amp;$H208&amp;N$1,INDIRECT(ADDRESS(3,$I208,,,"Sensis Vectors ALL")):INDIRECT(ADDRESS(3+ROWS(CORR_MATRIX)-1,$I208,,,"Sensis Vectors ALL")))</f>
        <v>0</v>
      </c>
      <c r="O208" s="256">
        <f ca="1">SUMIF(INDIRECT(ADDRESS(3,9+ROWS(CUT_LIST)+2,,,"Sensis Vectors ALL")):INDIRECT(ADDRESS(3+ROWS(CORR_MATRIX)-1,9+ROWS(CUT_LIST)+2,,,"Sensis Vectors ALL")),"YC"&amp;$H208&amp;O$1,INDIRECT(ADDRESS(3,$I208,,,"Sensis Vectors ALL")):INDIRECT(ADDRESS(3+ROWS(CORR_MATRIX)-1,$I208,,,"Sensis Vectors ALL")))</f>
        <v>0</v>
      </c>
      <c r="P208" s="256">
        <f ca="1">SUMIF(INDIRECT(ADDRESS(3,9+ROWS(CUT_LIST)+2,,,"Sensis Vectors ALL")):INDIRECT(ADDRESS(3+ROWS(CORR_MATRIX)-1,9+ROWS(CUT_LIST)+2,,,"Sensis Vectors ALL")),"YC"&amp;$H208&amp;P$1,INDIRECT(ADDRESS(3,$I208,,,"Sensis Vectors ALL")):INDIRECT(ADDRESS(3+ROWS(CORR_MATRIX)-1,$I208,,,"Sensis Vectors ALL")))</f>
        <v>0</v>
      </c>
      <c r="Q208" s="256">
        <f ca="1">SUMIF(INDIRECT(ADDRESS(3,9+ROWS(CUT_LIST)+2,,,"Sensis Vectors ALL")):INDIRECT(ADDRESS(3+ROWS(CORR_MATRIX)-1,9+ROWS(CUT_LIST)+2,,,"Sensis Vectors ALL")),"YC"&amp;$H208&amp;Q$1,INDIRECT(ADDRESS(3,$I208,,,"Sensis Vectors ALL")):INDIRECT(ADDRESS(3+ROWS(CORR_MATRIX)-1,$I208,,,"Sensis Vectors ALL")))</f>
        <v>0</v>
      </c>
      <c r="R208" s="256">
        <f ca="1">SUMIF(INDIRECT(ADDRESS(3,9+ROWS(CUT_LIST)+2,,,"Sensis Vectors ALL")):INDIRECT(ADDRESS(3+ROWS(CORR_MATRIX)-1,9+ROWS(CUT_LIST)+2,,,"Sensis Vectors ALL")),"YC"&amp;$H208&amp;R$1,INDIRECT(ADDRESS(3,$I208,,,"Sensis Vectors ALL")):INDIRECT(ADDRESS(3+ROWS(CORR_MATRIX)-1,$I208,,,"Sensis Vectors ALL")))</f>
        <v>0</v>
      </c>
      <c r="S208" s="256">
        <f ca="1">SUMIF(INDIRECT(ADDRESS(3,9+ROWS(CUT_LIST)+2,,,"Sensis Vectors ALL")):INDIRECT(ADDRESS(3+ROWS(CORR_MATRIX)-1,9+ROWS(CUT_LIST)+2,,,"Sensis Vectors ALL")),"YC"&amp;$H208&amp;S$1,INDIRECT(ADDRESS(3,$I208,,,"Sensis Vectors ALL")):INDIRECT(ADDRESS(3+ROWS(CORR_MATRIX)-1,$I208,,,"Sensis Vectors ALL")))</f>
        <v>0</v>
      </c>
      <c r="T208" s="256">
        <f ca="1">SUMIF(INDIRECT(ADDRESS(3,9+ROWS(CUT_LIST)+2,,,"Sensis Vectors ALL")):INDIRECT(ADDRESS(3+ROWS(CORR_MATRIX)-1,9+ROWS(CUT_LIST)+2,,,"Sensis Vectors ALL")),"YC"&amp;$H208&amp;T$1,INDIRECT(ADDRESS(3,$I208,,,"Sensis Vectors ALL")):INDIRECT(ADDRESS(3+ROWS(CORR_MATRIX)-1,$I208,,,"Sensis Vectors ALL")))</f>
        <v>0</v>
      </c>
      <c r="U208" s="256">
        <f ca="1">SUMIF(INDIRECT(ADDRESS(3,9+ROWS(CUT_LIST)+2,,,"Sensis Vectors ALL")):INDIRECT(ADDRESS(3+ROWS(CORR_MATRIX)-1,9+ROWS(CUT_LIST)+2,,,"Sensis Vectors ALL")),"YC"&amp;$H208&amp;U$1,INDIRECT(ADDRESS(3,$I208,,,"Sensis Vectors ALL")):INDIRECT(ADDRESS(3+ROWS(CORR_MATRIX)-1,$I208,,,"Sensis Vectors ALL")))</f>
        <v>0</v>
      </c>
      <c r="V208" s="256">
        <f ca="1">SUMIF(INDIRECT(ADDRESS(3,9+ROWS(CUT_LIST)+2,,,"Sensis Vectors ALL")):INDIRECT(ADDRESS(3+ROWS(CORR_MATRIX)-1,9+ROWS(CUT_LIST)+2,,,"Sensis Vectors ALL")),"YC"&amp;$H208&amp;V$1,INDIRECT(ADDRESS(3,$I208,,,"Sensis Vectors ALL")):INDIRECT(ADDRESS(3+ROWS(CORR_MATRIX)-1,$I208,,,"Sensis Vectors ALL")))</f>
        <v>0</v>
      </c>
    </row>
    <row r="209" spans="1:22" x14ac:dyDescent="0.2">
      <c r="A209" s="63">
        <v>82</v>
      </c>
      <c r="B209" s="63"/>
      <c r="C209" s="63"/>
      <c r="D209" s="63" t="s">
        <v>304</v>
      </c>
      <c r="E209" s="63"/>
      <c r="F209" s="63"/>
      <c r="G209" s="63"/>
      <c r="H209" s="63" t="s">
        <v>39</v>
      </c>
      <c r="I209" s="63">
        <f t="shared" si="8"/>
        <v>92</v>
      </c>
      <c r="J209" s="63" t="str">
        <f t="shared" si="9"/>
        <v>82GBP</v>
      </c>
      <c r="K209" s="256">
        <f ca="1">SUMIF(INDIRECT(ADDRESS(3,9+ROWS(CUT_LIST)+2,,,"Sensis Vectors ALL")):INDIRECT(ADDRESS(3+ROWS(CORR_MATRIX)-1,9+ROWS(CUT_LIST)+2,,,"Sensis Vectors ALL")),"YC"&amp;$H209&amp;K$1,INDIRECT(ADDRESS(3,$I209,,,"Sensis Vectors ALL")):INDIRECT(ADDRESS(3+ROWS(CORR_MATRIX)-1,$I209,,,"Sensis Vectors ALL")))</f>
        <v>0</v>
      </c>
      <c r="L209" s="256">
        <f ca="1">SUMIF(INDIRECT(ADDRESS(3,9+ROWS(CUT_LIST)+2,,,"Sensis Vectors ALL")):INDIRECT(ADDRESS(3+ROWS(CORR_MATRIX)-1,9+ROWS(CUT_LIST)+2,,,"Sensis Vectors ALL")),"YC"&amp;$H209&amp;L$1,INDIRECT(ADDRESS(3,$I209,,,"Sensis Vectors ALL")):INDIRECT(ADDRESS(3+ROWS(CORR_MATRIX)-1,$I209,,,"Sensis Vectors ALL")))</f>
        <v>0</v>
      </c>
      <c r="M209" s="256">
        <f ca="1">SUMIF(INDIRECT(ADDRESS(3,9+ROWS(CUT_LIST)+2,,,"Sensis Vectors ALL")):INDIRECT(ADDRESS(3+ROWS(CORR_MATRIX)-1,9+ROWS(CUT_LIST)+2,,,"Sensis Vectors ALL")),"YC"&amp;$H209&amp;M$1,INDIRECT(ADDRESS(3,$I209,,,"Sensis Vectors ALL")):INDIRECT(ADDRESS(3+ROWS(CORR_MATRIX)-1,$I209,,,"Sensis Vectors ALL")))</f>
        <v>0</v>
      </c>
      <c r="N209" s="256">
        <f ca="1">SUMIF(INDIRECT(ADDRESS(3,9+ROWS(CUT_LIST)+2,,,"Sensis Vectors ALL")):INDIRECT(ADDRESS(3+ROWS(CORR_MATRIX)-1,9+ROWS(CUT_LIST)+2,,,"Sensis Vectors ALL")),"YC"&amp;$H209&amp;N$1,INDIRECT(ADDRESS(3,$I209,,,"Sensis Vectors ALL")):INDIRECT(ADDRESS(3+ROWS(CORR_MATRIX)-1,$I209,,,"Sensis Vectors ALL")))</f>
        <v>0</v>
      </c>
      <c r="O209" s="256">
        <f ca="1">SUMIF(INDIRECT(ADDRESS(3,9+ROWS(CUT_LIST)+2,,,"Sensis Vectors ALL")):INDIRECT(ADDRESS(3+ROWS(CORR_MATRIX)-1,9+ROWS(CUT_LIST)+2,,,"Sensis Vectors ALL")),"YC"&amp;$H209&amp;O$1,INDIRECT(ADDRESS(3,$I209,,,"Sensis Vectors ALL")):INDIRECT(ADDRESS(3+ROWS(CORR_MATRIX)-1,$I209,,,"Sensis Vectors ALL")))</f>
        <v>0</v>
      </c>
      <c r="P209" s="256">
        <f ca="1">SUMIF(INDIRECT(ADDRESS(3,9+ROWS(CUT_LIST)+2,,,"Sensis Vectors ALL")):INDIRECT(ADDRESS(3+ROWS(CORR_MATRIX)-1,9+ROWS(CUT_LIST)+2,,,"Sensis Vectors ALL")),"YC"&amp;$H209&amp;P$1,INDIRECT(ADDRESS(3,$I209,,,"Sensis Vectors ALL")):INDIRECT(ADDRESS(3+ROWS(CORR_MATRIX)-1,$I209,,,"Sensis Vectors ALL")))</f>
        <v>0</v>
      </c>
      <c r="Q209" s="256">
        <f ca="1">SUMIF(INDIRECT(ADDRESS(3,9+ROWS(CUT_LIST)+2,,,"Sensis Vectors ALL")):INDIRECT(ADDRESS(3+ROWS(CORR_MATRIX)-1,9+ROWS(CUT_LIST)+2,,,"Sensis Vectors ALL")),"YC"&amp;$H209&amp;Q$1,INDIRECT(ADDRESS(3,$I209,,,"Sensis Vectors ALL")):INDIRECT(ADDRESS(3+ROWS(CORR_MATRIX)-1,$I209,,,"Sensis Vectors ALL")))</f>
        <v>0</v>
      </c>
      <c r="R209" s="256">
        <f ca="1">SUMIF(INDIRECT(ADDRESS(3,9+ROWS(CUT_LIST)+2,,,"Sensis Vectors ALL")):INDIRECT(ADDRESS(3+ROWS(CORR_MATRIX)-1,9+ROWS(CUT_LIST)+2,,,"Sensis Vectors ALL")),"YC"&amp;$H209&amp;R$1,INDIRECT(ADDRESS(3,$I209,,,"Sensis Vectors ALL")):INDIRECT(ADDRESS(3+ROWS(CORR_MATRIX)-1,$I209,,,"Sensis Vectors ALL")))</f>
        <v>0</v>
      </c>
      <c r="S209" s="256">
        <f ca="1">SUMIF(INDIRECT(ADDRESS(3,9+ROWS(CUT_LIST)+2,,,"Sensis Vectors ALL")):INDIRECT(ADDRESS(3+ROWS(CORR_MATRIX)-1,9+ROWS(CUT_LIST)+2,,,"Sensis Vectors ALL")),"YC"&amp;$H209&amp;S$1,INDIRECT(ADDRESS(3,$I209,,,"Sensis Vectors ALL")):INDIRECT(ADDRESS(3+ROWS(CORR_MATRIX)-1,$I209,,,"Sensis Vectors ALL")))</f>
        <v>0</v>
      </c>
      <c r="T209" s="256">
        <f ca="1">SUMIF(INDIRECT(ADDRESS(3,9+ROWS(CUT_LIST)+2,,,"Sensis Vectors ALL")):INDIRECT(ADDRESS(3+ROWS(CORR_MATRIX)-1,9+ROWS(CUT_LIST)+2,,,"Sensis Vectors ALL")),"YC"&amp;$H209&amp;T$1,INDIRECT(ADDRESS(3,$I209,,,"Sensis Vectors ALL")):INDIRECT(ADDRESS(3+ROWS(CORR_MATRIX)-1,$I209,,,"Sensis Vectors ALL")))</f>
        <v>0</v>
      </c>
      <c r="U209" s="256">
        <f ca="1">SUMIF(INDIRECT(ADDRESS(3,9+ROWS(CUT_LIST)+2,,,"Sensis Vectors ALL")):INDIRECT(ADDRESS(3+ROWS(CORR_MATRIX)-1,9+ROWS(CUT_LIST)+2,,,"Sensis Vectors ALL")),"YC"&amp;$H209&amp;U$1,INDIRECT(ADDRESS(3,$I209,,,"Sensis Vectors ALL")):INDIRECT(ADDRESS(3+ROWS(CORR_MATRIX)-1,$I209,,,"Sensis Vectors ALL")))</f>
        <v>0</v>
      </c>
      <c r="V209" s="256">
        <f ca="1">SUMIF(INDIRECT(ADDRESS(3,9+ROWS(CUT_LIST)+2,,,"Sensis Vectors ALL")):INDIRECT(ADDRESS(3+ROWS(CORR_MATRIX)-1,9+ROWS(CUT_LIST)+2,,,"Sensis Vectors ALL")),"YC"&amp;$H209&amp;V$1,INDIRECT(ADDRESS(3,$I209,,,"Sensis Vectors ALL")):INDIRECT(ADDRESS(3+ROWS(CORR_MATRIX)-1,$I209,,,"Sensis Vectors ALL")))</f>
        <v>0</v>
      </c>
    </row>
    <row r="210" spans="1:22" x14ac:dyDescent="0.2">
      <c r="A210" s="63">
        <v>82</v>
      </c>
      <c r="B210" s="63"/>
      <c r="C210" s="63"/>
      <c r="D210" s="63" t="s">
        <v>304</v>
      </c>
      <c r="E210" s="63"/>
      <c r="F210" s="63"/>
      <c r="G210" s="63"/>
      <c r="H210" s="63" t="s">
        <v>31</v>
      </c>
      <c r="I210" s="63">
        <f t="shared" si="8"/>
        <v>92</v>
      </c>
      <c r="J210" s="63" t="str">
        <f t="shared" si="9"/>
        <v>82JPY</v>
      </c>
      <c r="K210" s="256">
        <f ca="1">SUMIF(INDIRECT(ADDRESS(3,9+ROWS(CUT_LIST)+2,,,"Sensis Vectors ALL")):INDIRECT(ADDRESS(3+ROWS(CORR_MATRIX)-1,9+ROWS(CUT_LIST)+2,,,"Sensis Vectors ALL")),"YC"&amp;$H210&amp;K$1,INDIRECT(ADDRESS(3,$I210,,,"Sensis Vectors ALL")):INDIRECT(ADDRESS(3+ROWS(CORR_MATRIX)-1,$I210,,,"Sensis Vectors ALL")))</f>
        <v>0</v>
      </c>
      <c r="L210" s="256">
        <f ca="1">SUMIF(INDIRECT(ADDRESS(3,9+ROWS(CUT_LIST)+2,,,"Sensis Vectors ALL")):INDIRECT(ADDRESS(3+ROWS(CORR_MATRIX)-1,9+ROWS(CUT_LIST)+2,,,"Sensis Vectors ALL")),"YC"&amp;$H210&amp;L$1,INDIRECT(ADDRESS(3,$I210,,,"Sensis Vectors ALL")):INDIRECT(ADDRESS(3+ROWS(CORR_MATRIX)-1,$I210,,,"Sensis Vectors ALL")))</f>
        <v>0</v>
      </c>
      <c r="M210" s="256">
        <f ca="1">SUMIF(INDIRECT(ADDRESS(3,9+ROWS(CUT_LIST)+2,,,"Sensis Vectors ALL")):INDIRECT(ADDRESS(3+ROWS(CORR_MATRIX)-1,9+ROWS(CUT_LIST)+2,,,"Sensis Vectors ALL")),"YC"&amp;$H210&amp;M$1,INDIRECT(ADDRESS(3,$I210,,,"Sensis Vectors ALL")):INDIRECT(ADDRESS(3+ROWS(CORR_MATRIX)-1,$I210,,,"Sensis Vectors ALL")))</f>
        <v>0</v>
      </c>
      <c r="N210" s="256">
        <f ca="1">SUMIF(INDIRECT(ADDRESS(3,9+ROWS(CUT_LIST)+2,,,"Sensis Vectors ALL")):INDIRECT(ADDRESS(3+ROWS(CORR_MATRIX)-1,9+ROWS(CUT_LIST)+2,,,"Sensis Vectors ALL")),"YC"&amp;$H210&amp;N$1,INDIRECT(ADDRESS(3,$I210,,,"Sensis Vectors ALL")):INDIRECT(ADDRESS(3+ROWS(CORR_MATRIX)-1,$I210,,,"Sensis Vectors ALL")))</f>
        <v>0</v>
      </c>
      <c r="O210" s="256">
        <f ca="1">SUMIF(INDIRECT(ADDRESS(3,9+ROWS(CUT_LIST)+2,,,"Sensis Vectors ALL")):INDIRECT(ADDRESS(3+ROWS(CORR_MATRIX)-1,9+ROWS(CUT_LIST)+2,,,"Sensis Vectors ALL")),"YC"&amp;$H210&amp;O$1,INDIRECT(ADDRESS(3,$I210,,,"Sensis Vectors ALL")):INDIRECT(ADDRESS(3+ROWS(CORR_MATRIX)-1,$I210,,,"Sensis Vectors ALL")))</f>
        <v>0</v>
      </c>
      <c r="P210" s="256">
        <f ca="1">SUMIF(INDIRECT(ADDRESS(3,9+ROWS(CUT_LIST)+2,,,"Sensis Vectors ALL")):INDIRECT(ADDRESS(3+ROWS(CORR_MATRIX)-1,9+ROWS(CUT_LIST)+2,,,"Sensis Vectors ALL")),"YC"&amp;$H210&amp;P$1,INDIRECT(ADDRESS(3,$I210,,,"Sensis Vectors ALL")):INDIRECT(ADDRESS(3+ROWS(CORR_MATRIX)-1,$I210,,,"Sensis Vectors ALL")))</f>
        <v>0</v>
      </c>
      <c r="Q210" s="256">
        <f ca="1">SUMIF(INDIRECT(ADDRESS(3,9+ROWS(CUT_LIST)+2,,,"Sensis Vectors ALL")):INDIRECT(ADDRESS(3+ROWS(CORR_MATRIX)-1,9+ROWS(CUT_LIST)+2,,,"Sensis Vectors ALL")),"YC"&amp;$H210&amp;Q$1,INDIRECT(ADDRESS(3,$I210,,,"Sensis Vectors ALL")):INDIRECT(ADDRESS(3+ROWS(CORR_MATRIX)-1,$I210,,,"Sensis Vectors ALL")))</f>
        <v>0</v>
      </c>
      <c r="R210" s="256">
        <f ca="1">SUMIF(INDIRECT(ADDRESS(3,9+ROWS(CUT_LIST)+2,,,"Sensis Vectors ALL")):INDIRECT(ADDRESS(3+ROWS(CORR_MATRIX)-1,9+ROWS(CUT_LIST)+2,,,"Sensis Vectors ALL")),"YC"&amp;$H210&amp;R$1,INDIRECT(ADDRESS(3,$I210,,,"Sensis Vectors ALL")):INDIRECT(ADDRESS(3+ROWS(CORR_MATRIX)-1,$I210,,,"Sensis Vectors ALL")))</f>
        <v>0</v>
      </c>
      <c r="S210" s="256">
        <f ca="1">SUMIF(INDIRECT(ADDRESS(3,9+ROWS(CUT_LIST)+2,,,"Sensis Vectors ALL")):INDIRECT(ADDRESS(3+ROWS(CORR_MATRIX)-1,9+ROWS(CUT_LIST)+2,,,"Sensis Vectors ALL")),"YC"&amp;$H210&amp;S$1,INDIRECT(ADDRESS(3,$I210,,,"Sensis Vectors ALL")):INDIRECT(ADDRESS(3+ROWS(CORR_MATRIX)-1,$I210,,,"Sensis Vectors ALL")))</f>
        <v>0</v>
      </c>
      <c r="T210" s="256">
        <f ca="1">SUMIF(INDIRECT(ADDRESS(3,9+ROWS(CUT_LIST)+2,,,"Sensis Vectors ALL")):INDIRECT(ADDRESS(3+ROWS(CORR_MATRIX)-1,9+ROWS(CUT_LIST)+2,,,"Sensis Vectors ALL")),"YC"&amp;$H210&amp;T$1,INDIRECT(ADDRESS(3,$I210,,,"Sensis Vectors ALL")):INDIRECT(ADDRESS(3+ROWS(CORR_MATRIX)-1,$I210,,,"Sensis Vectors ALL")))</f>
        <v>0</v>
      </c>
      <c r="U210" s="256">
        <f ca="1">SUMIF(INDIRECT(ADDRESS(3,9+ROWS(CUT_LIST)+2,,,"Sensis Vectors ALL")):INDIRECT(ADDRESS(3+ROWS(CORR_MATRIX)-1,9+ROWS(CUT_LIST)+2,,,"Sensis Vectors ALL")),"YC"&amp;$H210&amp;U$1,INDIRECT(ADDRESS(3,$I210,,,"Sensis Vectors ALL")):INDIRECT(ADDRESS(3+ROWS(CORR_MATRIX)-1,$I210,,,"Sensis Vectors ALL")))</f>
        <v>0</v>
      </c>
      <c r="V210" s="256">
        <f ca="1">SUMIF(INDIRECT(ADDRESS(3,9+ROWS(CUT_LIST)+2,,,"Sensis Vectors ALL")):INDIRECT(ADDRESS(3+ROWS(CORR_MATRIX)-1,9+ROWS(CUT_LIST)+2,,,"Sensis Vectors ALL")),"YC"&amp;$H210&amp;V$1,INDIRECT(ADDRESS(3,$I210,,,"Sensis Vectors ALL")):INDIRECT(ADDRESS(3+ROWS(CORR_MATRIX)-1,$I210,,,"Sensis Vectors ALL")))</f>
        <v>0</v>
      </c>
    </row>
    <row r="211" spans="1:22" x14ac:dyDescent="0.2">
      <c r="A211" s="63">
        <v>82</v>
      </c>
      <c r="B211" s="63"/>
      <c r="C211" s="63"/>
      <c r="D211" s="63" t="s">
        <v>304</v>
      </c>
      <c r="E211" s="63"/>
      <c r="F211" s="63"/>
      <c r="G211" s="63"/>
      <c r="H211" s="63" t="s">
        <v>16</v>
      </c>
      <c r="I211" s="63">
        <f t="shared" si="8"/>
        <v>92</v>
      </c>
      <c r="J211" s="63" t="str">
        <f t="shared" si="9"/>
        <v>82USD</v>
      </c>
      <c r="K211" s="256">
        <f ca="1">SUMIF(INDIRECT(ADDRESS(3,9+ROWS(CUT_LIST)+2,,,"Sensis Vectors ALL")):INDIRECT(ADDRESS(3+ROWS(CORR_MATRIX)-1,9+ROWS(CUT_LIST)+2,,,"Sensis Vectors ALL")),"YC"&amp;$H211&amp;K$1,INDIRECT(ADDRESS(3,$I211,,,"Sensis Vectors ALL")):INDIRECT(ADDRESS(3+ROWS(CORR_MATRIX)-1,$I211,,,"Sensis Vectors ALL")))</f>
        <v>500.04</v>
      </c>
      <c r="L211" s="256">
        <f ca="1">SUMIF(INDIRECT(ADDRESS(3,9+ROWS(CUT_LIST)+2,,,"Sensis Vectors ALL")):INDIRECT(ADDRESS(3+ROWS(CORR_MATRIX)-1,9+ROWS(CUT_LIST)+2,,,"Sensis Vectors ALL")),"YC"&amp;$H211&amp;L$1,INDIRECT(ADDRESS(3,$I211,,,"Sensis Vectors ALL")):INDIRECT(ADDRESS(3+ROWS(CORR_MATRIX)-1,$I211,,,"Sensis Vectors ALL")))</f>
        <v>1320.59</v>
      </c>
      <c r="M211" s="256">
        <f ca="1">SUMIF(INDIRECT(ADDRESS(3,9+ROWS(CUT_LIST)+2,,,"Sensis Vectors ALL")):INDIRECT(ADDRESS(3+ROWS(CORR_MATRIX)-1,9+ROWS(CUT_LIST)+2,,,"Sensis Vectors ALL")),"YC"&amp;$H211&amp;M$1,INDIRECT(ADDRESS(3,$I211,,,"Sensis Vectors ALL")):INDIRECT(ADDRESS(3+ROWS(CORR_MATRIX)-1,$I211,,,"Sensis Vectors ALL")))</f>
        <v>0</v>
      </c>
      <c r="N211" s="256">
        <f ca="1">SUMIF(INDIRECT(ADDRESS(3,9+ROWS(CUT_LIST)+2,,,"Sensis Vectors ALL")):INDIRECT(ADDRESS(3+ROWS(CORR_MATRIX)-1,9+ROWS(CUT_LIST)+2,,,"Sensis Vectors ALL")),"YC"&amp;$H211&amp;N$1,INDIRECT(ADDRESS(3,$I211,,,"Sensis Vectors ALL")):INDIRECT(ADDRESS(3+ROWS(CORR_MATRIX)-1,$I211,,,"Sensis Vectors ALL")))</f>
        <v>0</v>
      </c>
      <c r="O211" s="256">
        <f ca="1">SUMIF(INDIRECT(ADDRESS(3,9+ROWS(CUT_LIST)+2,,,"Sensis Vectors ALL")):INDIRECT(ADDRESS(3+ROWS(CORR_MATRIX)-1,9+ROWS(CUT_LIST)+2,,,"Sensis Vectors ALL")),"YC"&amp;$H211&amp;O$1,INDIRECT(ADDRESS(3,$I211,,,"Sensis Vectors ALL")):INDIRECT(ADDRESS(3+ROWS(CORR_MATRIX)-1,$I211,,,"Sensis Vectors ALL")))</f>
        <v>0</v>
      </c>
      <c r="P211" s="256">
        <f ca="1">SUMIF(INDIRECT(ADDRESS(3,9+ROWS(CUT_LIST)+2,,,"Sensis Vectors ALL")):INDIRECT(ADDRESS(3+ROWS(CORR_MATRIX)-1,9+ROWS(CUT_LIST)+2,,,"Sensis Vectors ALL")),"YC"&amp;$H211&amp;P$1,INDIRECT(ADDRESS(3,$I211,,,"Sensis Vectors ALL")):INDIRECT(ADDRESS(3+ROWS(CORR_MATRIX)-1,$I211,,,"Sensis Vectors ALL")))</f>
        <v>0</v>
      </c>
      <c r="Q211" s="256">
        <f ca="1">SUMIF(INDIRECT(ADDRESS(3,9+ROWS(CUT_LIST)+2,,,"Sensis Vectors ALL")):INDIRECT(ADDRESS(3+ROWS(CORR_MATRIX)-1,9+ROWS(CUT_LIST)+2,,,"Sensis Vectors ALL")),"YC"&amp;$H211&amp;Q$1,INDIRECT(ADDRESS(3,$I211,,,"Sensis Vectors ALL")):INDIRECT(ADDRESS(3+ROWS(CORR_MATRIX)-1,$I211,,,"Sensis Vectors ALL")))</f>
        <v>0</v>
      </c>
      <c r="R211" s="256">
        <f ca="1">SUMIF(INDIRECT(ADDRESS(3,9+ROWS(CUT_LIST)+2,,,"Sensis Vectors ALL")):INDIRECT(ADDRESS(3+ROWS(CORR_MATRIX)-1,9+ROWS(CUT_LIST)+2,,,"Sensis Vectors ALL")),"YC"&amp;$H211&amp;R$1,INDIRECT(ADDRESS(3,$I211,,,"Sensis Vectors ALL")):INDIRECT(ADDRESS(3+ROWS(CORR_MATRIX)-1,$I211,,,"Sensis Vectors ALL")))</f>
        <v>0</v>
      </c>
      <c r="S211" s="256">
        <f ca="1">SUMIF(INDIRECT(ADDRESS(3,9+ROWS(CUT_LIST)+2,,,"Sensis Vectors ALL")):INDIRECT(ADDRESS(3+ROWS(CORR_MATRIX)-1,9+ROWS(CUT_LIST)+2,,,"Sensis Vectors ALL")),"YC"&amp;$H211&amp;S$1,INDIRECT(ADDRESS(3,$I211,,,"Sensis Vectors ALL")):INDIRECT(ADDRESS(3+ROWS(CORR_MATRIX)-1,$I211,,,"Sensis Vectors ALL")))</f>
        <v>0</v>
      </c>
      <c r="T211" s="256">
        <f ca="1">SUMIF(INDIRECT(ADDRESS(3,9+ROWS(CUT_LIST)+2,,,"Sensis Vectors ALL")):INDIRECT(ADDRESS(3+ROWS(CORR_MATRIX)-1,9+ROWS(CUT_LIST)+2,,,"Sensis Vectors ALL")),"YC"&amp;$H211&amp;T$1,INDIRECT(ADDRESS(3,$I211,,,"Sensis Vectors ALL")):INDIRECT(ADDRESS(3+ROWS(CORR_MATRIX)-1,$I211,,,"Sensis Vectors ALL")))</f>
        <v>0</v>
      </c>
      <c r="U211" s="256">
        <f ca="1">SUMIF(INDIRECT(ADDRESS(3,9+ROWS(CUT_LIST)+2,,,"Sensis Vectors ALL")):INDIRECT(ADDRESS(3+ROWS(CORR_MATRIX)-1,9+ROWS(CUT_LIST)+2,,,"Sensis Vectors ALL")),"YC"&amp;$H211&amp;U$1,INDIRECT(ADDRESS(3,$I211,,,"Sensis Vectors ALL")):INDIRECT(ADDRESS(3+ROWS(CORR_MATRIX)-1,$I211,,,"Sensis Vectors ALL")))</f>
        <v>0</v>
      </c>
      <c r="V211" s="256">
        <f ca="1">SUMIF(INDIRECT(ADDRESS(3,9+ROWS(CUT_LIST)+2,,,"Sensis Vectors ALL")):INDIRECT(ADDRESS(3+ROWS(CORR_MATRIX)-1,9+ROWS(CUT_LIST)+2,,,"Sensis Vectors ALL")),"YC"&amp;$H211&amp;V$1,INDIRECT(ADDRESS(3,$I211,,,"Sensis Vectors ALL")):INDIRECT(ADDRESS(3+ROWS(CORR_MATRIX)-1,$I211,,,"Sensis Vectors ALL")))</f>
        <v>0</v>
      </c>
    </row>
    <row r="212" spans="1:22" x14ac:dyDescent="0.2">
      <c r="A212" s="31">
        <v>83</v>
      </c>
      <c r="B212" s="31">
        <v>3</v>
      </c>
      <c r="C212" s="66" t="s">
        <v>159</v>
      </c>
      <c r="D212" s="66" t="s">
        <v>305</v>
      </c>
      <c r="E212" s="66" t="s">
        <v>173</v>
      </c>
      <c r="F212" s="66" t="s">
        <v>179</v>
      </c>
      <c r="G212" s="95">
        <v>100</v>
      </c>
      <c r="H212" s="73" t="s">
        <v>24</v>
      </c>
      <c r="I212">
        <f t="shared" si="8"/>
        <v>93</v>
      </c>
      <c r="J212" t="str">
        <f t="shared" si="9"/>
        <v>83ALL</v>
      </c>
      <c r="K212" s="257">
        <f ca="1">SUMIF(INDIRECT(ADDRESS(3,9+ROWS(CUT_LIST)+1,,,"Sensis Vectors ALL")):INDIRECT(ADDRESS(3+ROWS(CORR_MATRIX)-1,9+ROWS(CUT_LIST)+1,,,"Sensis Vectors ALL")),"YC"&amp;K$1,INDIRECT(ADDRESS(3,$I212,,,"Sensis Vectors ALL")):INDIRECT(ADDRESS(3+ROWS(CORR_MATRIX)-1,$I212,,,"Sensis Vectors ALL")))</f>
        <v>500.04</v>
      </c>
      <c r="L212" s="257">
        <f ca="1">SUMIF(INDIRECT(ADDRESS(3,9+ROWS(CUT_LIST)+1,,,"Sensis Vectors ALL")):INDIRECT(ADDRESS(3+ROWS(CORR_MATRIX)-1,9+ROWS(CUT_LIST)+1,,,"Sensis Vectors ALL")),"YC"&amp;L$1,INDIRECT(ADDRESS(3,$I212,,,"Sensis Vectors ALL")):INDIRECT(ADDRESS(3+ROWS(CORR_MATRIX)-1,$I212,,,"Sensis Vectors ALL")))</f>
        <v>1320.59</v>
      </c>
      <c r="M212" s="257">
        <f ca="1">SUMIF(INDIRECT(ADDRESS(3,9+ROWS(CUT_LIST)+1,,,"Sensis Vectors ALL")):INDIRECT(ADDRESS(3+ROWS(CORR_MATRIX)-1,9+ROWS(CUT_LIST)+1,,,"Sensis Vectors ALL")),"YC"&amp;M$1,INDIRECT(ADDRESS(3,$I212,,,"Sensis Vectors ALL")):INDIRECT(ADDRESS(3+ROWS(CORR_MATRIX)-1,$I212,,,"Sensis Vectors ALL")))</f>
        <v>0</v>
      </c>
      <c r="N212" s="257">
        <f ca="1">SUMIF(INDIRECT(ADDRESS(3,9+ROWS(CUT_LIST)+1,,,"Sensis Vectors ALL")):INDIRECT(ADDRESS(3+ROWS(CORR_MATRIX)-1,9+ROWS(CUT_LIST)+1,,,"Sensis Vectors ALL")),"YC"&amp;N$1,INDIRECT(ADDRESS(3,$I212,,,"Sensis Vectors ALL")):INDIRECT(ADDRESS(3+ROWS(CORR_MATRIX)-1,$I212,,,"Sensis Vectors ALL")))</f>
        <v>0</v>
      </c>
      <c r="O212" s="257">
        <f ca="1">SUMIF(INDIRECT(ADDRESS(3,9+ROWS(CUT_LIST)+1,,,"Sensis Vectors ALL")):INDIRECT(ADDRESS(3+ROWS(CORR_MATRIX)-1,9+ROWS(CUT_LIST)+1,,,"Sensis Vectors ALL")),"YC"&amp;O$1,INDIRECT(ADDRESS(3,$I212,,,"Sensis Vectors ALL")):INDIRECT(ADDRESS(3+ROWS(CORR_MATRIX)-1,$I212,,,"Sensis Vectors ALL")))</f>
        <v>0</v>
      </c>
      <c r="P212" s="257">
        <f ca="1">SUMIF(INDIRECT(ADDRESS(3,9+ROWS(CUT_LIST)+1,,,"Sensis Vectors ALL")):INDIRECT(ADDRESS(3+ROWS(CORR_MATRIX)-1,9+ROWS(CUT_LIST)+1,,,"Sensis Vectors ALL")),"YC"&amp;P$1,INDIRECT(ADDRESS(3,$I212,,,"Sensis Vectors ALL")):INDIRECT(ADDRESS(3+ROWS(CORR_MATRIX)-1,$I212,,,"Sensis Vectors ALL")))</f>
        <v>0</v>
      </c>
      <c r="Q212" s="257">
        <f ca="1">SUMIF(INDIRECT(ADDRESS(3,9+ROWS(CUT_LIST)+1,,,"Sensis Vectors ALL")):INDIRECT(ADDRESS(3+ROWS(CORR_MATRIX)-1,9+ROWS(CUT_LIST)+1,,,"Sensis Vectors ALL")),"YC"&amp;Q$1,INDIRECT(ADDRESS(3,$I212,,,"Sensis Vectors ALL")):INDIRECT(ADDRESS(3+ROWS(CORR_MATRIX)-1,$I212,,,"Sensis Vectors ALL")))</f>
        <v>0</v>
      </c>
      <c r="R212" s="257">
        <f ca="1">SUMIF(INDIRECT(ADDRESS(3,9+ROWS(CUT_LIST)+1,,,"Sensis Vectors ALL")):INDIRECT(ADDRESS(3+ROWS(CORR_MATRIX)-1,9+ROWS(CUT_LIST)+1,,,"Sensis Vectors ALL")),"YC"&amp;R$1,INDIRECT(ADDRESS(3,$I212,,,"Sensis Vectors ALL")):INDIRECT(ADDRESS(3+ROWS(CORR_MATRIX)-1,$I212,,,"Sensis Vectors ALL")))</f>
        <v>0</v>
      </c>
      <c r="S212" s="257">
        <f ca="1">SUMIF(INDIRECT(ADDRESS(3,9+ROWS(CUT_LIST)+1,,,"Sensis Vectors ALL")):INDIRECT(ADDRESS(3+ROWS(CORR_MATRIX)-1,9+ROWS(CUT_LIST)+1,,,"Sensis Vectors ALL")),"YC"&amp;S$1,INDIRECT(ADDRESS(3,$I212,,,"Sensis Vectors ALL")):INDIRECT(ADDRESS(3+ROWS(CORR_MATRIX)-1,$I212,,,"Sensis Vectors ALL")))</f>
        <v>0</v>
      </c>
      <c r="T212" s="257">
        <f ca="1">SUMIF(INDIRECT(ADDRESS(3,9+ROWS(CUT_LIST)+1,,,"Sensis Vectors ALL")):INDIRECT(ADDRESS(3+ROWS(CORR_MATRIX)-1,9+ROWS(CUT_LIST)+1,,,"Sensis Vectors ALL")),"YC"&amp;T$1,INDIRECT(ADDRESS(3,$I212,,,"Sensis Vectors ALL")):INDIRECT(ADDRESS(3+ROWS(CORR_MATRIX)-1,$I212,,,"Sensis Vectors ALL")))</f>
        <v>0</v>
      </c>
      <c r="U212" s="257">
        <f ca="1">SUMIF(INDIRECT(ADDRESS(3,9+ROWS(CUT_LIST)+1,,,"Sensis Vectors ALL")):INDIRECT(ADDRESS(3+ROWS(CORR_MATRIX)-1,9+ROWS(CUT_LIST)+1,,,"Sensis Vectors ALL")),"YC"&amp;U$1,INDIRECT(ADDRESS(3,$I212,,,"Sensis Vectors ALL")):INDIRECT(ADDRESS(3+ROWS(CORR_MATRIX)-1,$I212,,,"Sensis Vectors ALL")))</f>
        <v>0</v>
      </c>
      <c r="V212" s="257">
        <f ca="1">SUMIF(INDIRECT(ADDRESS(3,9+ROWS(CUT_LIST)+1,,,"Sensis Vectors ALL")):INDIRECT(ADDRESS(3+ROWS(CORR_MATRIX)-1,9+ROWS(CUT_LIST)+1,,,"Sensis Vectors ALL")),"YC"&amp;V$1,INDIRECT(ADDRESS(3,$I212,,,"Sensis Vectors ALL")):INDIRECT(ADDRESS(3+ROWS(CORR_MATRIX)-1,$I212,,,"Sensis Vectors ALL")))</f>
        <v>0</v>
      </c>
    </row>
    <row r="213" spans="1:22" x14ac:dyDescent="0.2">
      <c r="A213" s="63">
        <v>83</v>
      </c>
      <c r="B213" s="63"/>
      <c r="C213" s="63"/>
      <c r="D213" s="63" t="s">
        <v>305</v>
      </c>
      <c r="E213" s="63"/>
      <c r="F213" s="63"/>
      <c r="G213" s="63"/>
      <c r="H213" s="63" t="s">
        <v>32</v>
      </c>
      <c r="I213" s="63">
        <f t="shared" si="8"/>
        <v>93</v>
      </c>
      <c r="J213" s="63" t="str">
        <f t="shared" si="9"/>
        <v>83AUD</v>
      </c>
      <c r="K213" s="256">
        <f ca="1">SUMIF(INDIRECT(ADDRESS(3,9+ROWS(CUT_LIST)+2,,,"Sensis Vectors ALL")):INDIRECT(ADDRESS(3+ROWS(CORR_MATRIX)-1,9+ROWS(CUT_LIST)+2,,,"Sensis Vectors ALL")),"YC"&amp;$H213&amp;K$1,INDIRECT(ADDRESS(3,$I213,,,"Sensis Vectors ALL")):INDIRECT(ADDRESS(3+ROWS(CORR_MATRIX)-1,$I213,,,"Sensis Vectors ALL")))</f>
        <v>0</v>
      </c>
      <c r="L213" s="256">
        <f ca="1">SUMIF(INDIRECT(ADDRESS(3,9+ROWS(CUT_LIST)+2,,,"Sensis Vectors ALL")):INDIRECT(ADDRESS(3+ROWS(CORR_MATRIX)-1,9+ROWS(CUT_LIST)+2,,,"Sensis Vectors ALL")),"YC"&amp;$H213&amp;L$1,INDIRECT(ADDRESS(3,$I213,,,"Sensis Vectors ALL")):INDIRECT(ADDRESS(3+ROWS(CORR_MATRIX)-1,$I213,,,"Sensis Vectors ALL")))</f>
        <v>0</v>
      </c>
      <c r="M213" s="256">
        <f ca="1">SUMIF(INDIRECT(ADDRESS(3,9+ROWS(CUT_LIST)+2,,,"Sensis Vectors ALL")):INDIRECT(ADDRESS(3+ROWS(CORR_MATRIX)-1,9+ROWS(CUT_LIST)+2,,,"Sensis Vectors ALL")),"YC"&amp;$H213&amp;M$1,INDIRECT(ADDRESS(3,$I213,,,"Sensis Vectors ALL")):INDIRECT(ADDRESS(3+ROWS(CORR_MATRIX)-1,$I213,,,"Sensis Vectors ALL")))</f>
        <v>0</v>
      </c>
      <c r="N213" s="256">
        <f ca="1">SUMIF(INDIRECT(ADDRESS(3,9+ROWS(CUT_LIST)+2,,,"Sensis Vectors ALL")):INDIRECT(ADDRESS(3+ROWS(CORR_MATRIX)-1,9+ROWS(CUT_LIST)+2,,,"Sensis Vectors ALL")),"YC"&amp;$H213&amp;N$1,INDIRECT(ADDRESS(3,$I213,,,"Sensis Vectors ALL")):INDIRECT(ADDRESS(3+ROWS(CORR_MATRIX)-1,$I213,,,"Sensis Vectors ALL")))</f>
        <v>0</v>
      </c>
      <c r="O213" s="256">
        <f ca="1">SUMIF(INDIRECT(ADDRESS(3,9+ROWS(CUT_LIST)+2,,,"Sensis Vectors ALL")):INDIRECT(ADDRESS(3+ROWS(CORR_MATRIX)-1,9+ROWS(CUT_LIST)+2,,,"Sensis Vectors ALL")),"YC"&amp;$H213&amp;O$1,INDIRECT(ADDRESS(3,$I213,,,"Sensis Vectors ALL")):INDIRECT(ADDRESS(3+ROWS(CORR_MATRIX)-1,$I213,,,"Sensis Vectors ALL")))</f>
        <v>0</v>
      </c>
      <c r="P213" s="256">
        <f ca="1">SUMIF(INDIRECT(ADDRESS(3,9+ROWS(CUT_LIST)+2,,,"Sensis Vectors ALL")):INDIRECT(ADDRESS(3+ROWS(CORR_MATRIX)-1,9+ROWS(CUT_LIST)+2,,,"Sensis Vectors ALL")),"YC"&amp;$H213&amp;P$1,INDIRECT(ADDRESS(3,$I213,,,"Sensis Vectors ALL")):INDIRECT(ADDRESS(3+ROWS(CORR_MATRIX)-1,$I213,,,"Sensis Vectors ALL")))</f>
        <v>0</v>
      </c>
      <c r="Q213" s="256">
        <f ca="1">SUMIF(INDIRECT(ADDRESS(3,9+ROWS(CUT_LIST)+2,,,"Sensis Vectors ALL")):INDIRECT(ADDRESS(3+ROWS(CORR_MATRIX)-1,9+ROWS(CUT_LIST)+2,,,"Sensis Vectors ALL")),"YC"&amp;$H213&amp;Q$1,INDIRECT(ADDRESS(3,$I213,,,"Sensis Vectors ALL")):INDIRECT(ADDRESS(3+ROWS(CORR_MATRIX)-1,$I213,,,"Sensis Vectors ALL")))</f>
        <v>0</v>
      </c>
      <c r="R213" s="256">
        <f ca="1">SUMIF(INDIRECT(ADDRESS(3,9+ROWS(CUT_LIST)+2,,,"Sensis Vectors ALL")):INDIRECT(ADDRESS(3+ROWS(CORR_MATRIX)-1,9+ROWS(CUT_LIST)+2,,,"Sensis Vectors ALL")),"YC"&amp;$H213&amp;R$1,INDIRECT(ADDRESS(3,$I213,,,"Sensis Vectors ALL")):INDIRECT(ADDRESS(3+ROWS(CORR_MATRIX)-1,$I213,,,"Sensis Vectors ALL")))</f>
        <v>0</v>
      </c>
      <c r="S213" s="256">
        <f ca="1">SUMIF(INDIRECT(ADDRESS(3,9+ROWS(CUT_LIST)+2,,,"Sensis Vectors ALL")):INDIRECT(ADDRESS(3+ROWS(CORR_MATRIX)-1,9+ROWS(CUT_LIST)+2,,,"Sensis Vectors ALL")),"YC"&amp;$H213&amp;S$1,INDIRECT(ADDRESS(3,$I213,,,"Sensis Vectors ALL")):INDIRECT(ADDRESS(3+ROWS(CORR_MATRIX)-1,$I213,,,"Sensis Vectors ALL")))</f>
        <v>0</v>
      </c>
      <c r="T213" s="256">
        <f ca="1">SUMIF(INDIRECT(ADDRESS(3,9+ROWS(CUT_LIST)+2,,,"Sensis Vectors ALL")):INDIRECT(ADDRESS(3+ROWS(CORR_MATRIX)-1,9+ROWS(CUT_LIST)+2,,,"Sensis Vectors ALL")),"YC"&amp;$H213&amp;T$1,INDIRECT(ADDRESS(3,$I213,,,"Sensis Vectors ALL")):INDIRECT(ADDRESS(3+ROWS(CORR_MATRIX)-1,$I213,,,"Sensis Vectors ALL")))</f>
        <v>0</v>
      </c>
      <c r="U213" s="256">
        <f ca="1">SUMIF(INDIRECT(ADDRESS(3,9+ROWS(CUT_LIST)+2,,,"Sensis Vectors ALL")):INDIRECT(ADDRESS(3+ROWS(CORR_MATRIX)-1,9+ROWS(CUT_LIST)+2,,,"Sensis Vectors ALL")),"YC"&amp;$H213&amp;U$1,INDIRECT(ADDRESS(3,$I213,,,"Sensis Vectors ALL")):INDIRECT(ADDRESS(3+ROWS(CORR_MATRIX)-1,$I213,,,"Sensis Vectors ALL")))</f>
        <v>0</v>
      </c>
      <c r="V213" s="256">
        <f ca="1">SUMIF(INDIRECT(ADDRESS(3,9+ROWS(CUT_LIST)+2,,,"Sensis Vectors ALL")):INDIRECT(ADDRESS(3+ROWS(CORR_MATRIX)-1,9+ROWS(CUT_LIST)+2,,,"Sensis Vectors ALL")),"YC"&amp;$H213&amp;V$1,INDIRECT(ADDRESS(3,$I213,,,"Sensis Vectors ALL")):INDIRECT(ADDRESS(3+ROWS(CORR_MATRIX)-1,$I213,,,"Sensis Vectors ALL")))</f>
        <v>0</v>
      </c>
    </row>
    <row r="214" spans="1:22" x14ac:dyDescent="0.2">
      <c r="A214" s="63">
        <v>83</v>
      </c>
      <c r="B214" s="63"/>
      <c r="C214" s="63"/>
      <c r="D214" s="63" t="s">
        <v>305</v>
      </c>
      <c r="E214" s="63"/>
      <c r="F214" s="63"/>
      <c r="G214" s="63"/>
      <c r="H214" s="63" t="s">
        <v>9</v>
      </c>
      <c r="I214" s="63">
        <f t="shared" si="8"/>
        <v>93</v>
      </c>
      <c r="J214" s="63" t="str">
        <f t="shared" si="9"/>
        <v>83CAD</v>
      </c>
      <c r="K214" s="256">
        <f ca="1">SUMIF(INDIRECT(ADDRESS(3,9+ROWS(CUT_LIST)+2,,,"Sensis Vectors ALL")):INDIRECT(ADDRESS(3+ROWS(CORR_MATRIX)-1,9+ROWS(CUT_LIST)+2,,,"Sensis Vectors ALL")),"YC"&amp;$H214&amp;K$1,INDIRECT(ADDRESS(3,$I214,,,"Sensis Vectors ALL")):INDIRECT(ADDRESS(3+ROWS(CORR_MATRIX)-1,$I214,,,"Sensis Vectors ALL")))</f>
        <v>0</v>
      </c>
      <c r="L214" s="256">
        <f ca="1">SUMIF(INDIRECT(ADDRESS(3,9+ROWS(CUT_LIST)+2,,,"Sensis Vectors ALL")):INDIRECT(ADDRESS(3+ROWS(CORR_MATRIX)-1,9+ROWS(CUT_LIST)+2,,,"Sensis Vectors ALL")),"YC"&amp;$H214&amp;L$1,INDIRECT(ADDRESS(3,$I214,,,"Sensis Vectors ALL")):INDIRECT(ADDRESS(3+ROWS(CORR_MATRIX)-1,$I214,,,"Sensis Vectors ALL")))</f>
        <v>0</v>
      </c>
      <c r="M214" s="256">
        <f ca="1">SUMIF(INDIRECT(ADDRESS(3,9+ROWS(CUT_LIST)+2,,,"Sensis Vectors ALL")):INDIRECT(ADDRESS(3+ROWS(CORR_MATRIX)-1,9+ROWS(CUT_LIST)+2,,,"Sensis Vectors ALL")),"YC"&amp;$H214&amp;M$1,INDIRECT(ADDRESS(3,$I214,,,"Sensis Vectors ALL")):INDIRECT(ADDRESS(3+ROWS(CORR_MATRIX)-1,$I214,,,"Sensis Vectors ALL")))</f>
        <v>0</v>
      </c>
      <c r="N214" s="256">
        <f ca="1">SUMIF(INDIRECT(ADDRESS(3,9+ROWS(CUT_LIST)+2,,,"Sensis Vectors ALL")):INDIRECT(ADDRESS(3+ROWS(CORR_MATRIX)-1,9+ROWS(CUT_LIST)+2,,,"Sensis Vectors ALL")),"YC"&amp;$H214&amp;N$1,INDIRECT(ADDRESS(3,$I214,,,"Sensis Vectors ALL")):INDIRECT(ADDRESS(3+ROWS(CORR_MATRIX)-1,$I214,,,"Sensis Vectors ALL")))</f>
        <v>0</v>
      </c>
      <c r="O214" s="256">
        <f ca="1">SUMIF(INDIRECT(ADDRESS(3,9+ROWS(CUT_LIST)+2,,,"Sensis Vectors ALL")):INDIRECT(ADDRESS(3+ROWS(CORR_MATRIX)-1,9+ROWS(CUT_LIST)+2,,,"Sensis Vectors ALL")),"YC"&amp;$H214&amp;O$1,INDIRECT(ADDRESS(3,$I214,,,"Sensis Vectors ALL")):INDIRECT(ADDRESS(3+ROWS(CORR_MATRIX)-1,$I214,,,"Sensis Vectors ALL")))</f>
        <v>0</v>
      </c>
      <c r="P214" s="256">
        <f ca="1">SUMIF(INDIRECT(ADDRESS(3,9+ROWS(CUT_LIST)+2,,,"Sensis Vectors ALL")):INDIRECT(ADDRESS(3+ROWS(CORR_MATRIX)-1,9+ROWS(CUT_LIST)+2,,,"Sensis Vectors ALL")),"YC"&amp;$H214&amp;P$1,INDIRECT(ADDRESS(3,$I214,,,"Sensis Vectors ALL")):INDIRECT(ADDRESS(3+ROWS(CORR_MATRIX)-1,$I214,,,"Sensis Vectors ALL")))</f>
        <v>0</v>
      </c>
      <c r="Q214" s="256">
        <f ca="1">SUMIF(INDIRECT(ADDRESS(3,9+ROWS(CUT_LIST)+2,,,"Sensis Vectors ALL")):INDIRECT(ADDRESS(3+ROWS(CORR_MATRIX)-1,9+ROWS(CUT_LIST)+2,,,"Sensis Vectors ALL")),"YC"&amp;$H214&amp;Q$1,INDIRECT(ADDRESS(3,$I214,,,"Sensis Vectors ALL")):INDIRECT(ADDRESS(3+ROWS(CORR_MATRIX)-1,$I214,,,"Sensis Vectors ALL")))</f>
        <v>0</v>
      </c>
      <c r="R214" s="256">
        <f ca="1">SUMIF(INDIRECT(ADDRESS(3,9+ROWS(CUT_LIST)+2,,,"Sensis Vectors ALL")):INDIRECT(ADDRESS(3+ROWS(CORR_MATRIX)-1,9+ROWS(CUT_LIST)+2,,,"Sensis Vectors ALL")),"YC"&amp;$H214&amp;R$1,INDIRECT(ADDRESS(3,$I214,,,"Sensis Vectors ALL")):INDIRECT(ADDRESS(3+ROWS(CORR_MATRIX)-1,$I214,,,"Sensis Vectors ALL")))</f>
        <v>0</v>
      </c>
      <c r="S214" s="256">
        <f ca="1">SUMIF(INDIRECT(ADDRESS(3,9+ROWS(CUT_LIST)+2,,,"Sensis Vectors ALL")):INDIRECT(ADDRESS(3+ROWS(CORR_MATRIX)-1,9+ROWS(CUT_LIST)+2,,,"Sensis Vectors ALL")),"YC"&amp;$H214&amp;S$1,INDIRECT(ADDRESS(3,$I214,,,"Sensis Vectors ALL")):INDIRECT(ADDRESS(3+ROWS(CORR_MATRIX)-1,$I214,,,"Sensis Vectors ALL")))</f>
        <v>0</v>
      </c>
      <c r="T214" s="256">
        <f ca="1">SUMIF(INDIRECT(ADDRESS(3,9+ROWS(CUT_LIST)+2,,,"Sensis Vectors ALL")):INDIRECT(ADDRESS(3+ROWS(CORR_MATRIX)-1,9+ROWS(CUT_LIST)+2,,,"Sensis Vectors ALL")),"YC"&amp;$H214&amp;T$1,INDIRECT(ADDRESS(3,$I214,,,"Sensis Vectors ALL")):INDIRECT(ADDRESS(3+ROWS(CORR_MATRIX)-1,$I214,,,"Sensis Vectors ALL")))</f>
        <v>0</v>
      </c>
      <c r="U214" s="256">
        <f ca="1">SUMIF(INDIRECT(ADDRESS(3,9+ROWS(CUT_LIST)+2,,,"Sensis Vectors ALL")):INDIRECT(ADDRESS(3+ROWS(CORR_MATRIX)-1,9+ROWS(CUT_LIST)+2,,,"Sensis Vectors ALL")),"YC"&amp;$H214&amp;U$1,INDIRECT(ADDRESS(3,$I214,,,"Sensis Vectors ALL")):INDIRECT(ADDRESS(3+ROWS(CORR_MATRIX)-1,$I214,,,"Sensis Vectors ALL")))</f>
        <v>0</v>
      </c>
      <c r="V214" s="256">
        <f ca="1">SUMIF(INDIRECT(ADDRESS(3,9+ROWS(CUT_LIST)+2,,,"Sensis Vectors ALL")):INDIRECT(ADDRESS(3+ROWS(CORR_MATRIX)-1,9+ROWS(CUT_LIST)+2,,,"Sensis Vectors ALL")),"YC"&amp;$H214&amp;V$1,INDIRECT(ADDRESS(3,$I214,,,"Sensis Vectors ALL")):INDIRECT(ADDRESS(3+ROWS(CORR_MATRIX)-1,$I214,,,"Sensis Vectors ALL")))</f>
        <v>0</v>
      </c>
    </row>
    <row r="215" spans="1:22" x14ac:dyDescent="0.2">
      <c r="A215" s="63">
        <v>83</v>
      </c>
      <c r="B215" s="63"/>
      <c r="C215" s="63"/>
      <c r="D215" s="63" t="s">
        <v>305</v>
      </c>
      <c r="E215" s="63"/>
      <c r="F215" s="63"/>
      <c r="G215" s="63"/>
      <c r="H215" s="63" t="s">
        <v>18</v>
      </c>
      <c r="I215" s="63">
        <f t="shared" si="8"/>
        <v>93</v>
      </c>
      <c r="J215" s="63" t="str">
        <f t="shared" si="9"/>
        <v>83EUR</v>
      </c>
      <c r="K215" s="256">
        <f ca="1">SUMIF(INDIRECT(ADDRESS(3,9+ROWS(CUT_LIST)+2,,,"Sensis Vectors ALL")):INDIRECT(ADDRESS(3+ROWS(CORR_MATRIX)-1,9+ROWS(CUT_LIST)+2,,,"Sensis Vectors ALL")),"YC"&amp;$H215&amp;K$1,INDIRECT(ADDRESS(3,$I215,,,"Sensis Vectors ALL")):INDIRECT(ADDRESS(3+ROWS(CORR_MATRIX)-1,$I215,,,"Sensis Vectors ALL")))</f>
        <v>0</v>
      </c>
      <c r="L215" s="256">
        <f ca="1">SUMIF(INDIRECT(ADDRESS(3,9+ROWS(CUT_LIST)+2,,,"Sensis Vectors ALL")):INDIRECT(ADDRESS(3+ROWS(CORR_MATRIX)-1,9+ROWS(CUT_LIST)+2,,,"Sensis Vectors ALL")),"YC"&amp;$H215&amp;L$1,INDIRECT(ADDRESS(3,$I215,,,"Sensis Vectors ALL")):INDIRECT(ADDRESS(3+ROWS(CORR_MATRIX)-1,$I215,,,"Sensis Vectors ALL")))</f>
        <v>0</v>
      </c>
      <c r="M215" s="256">
        <f ca="1">SUMIF(INDIRECT(ADDRESS(3,9+ROWS(CUT_LIST)+2,,,"Sensis Vectors ALL")):INDIRECT(ADDRESS(3+ROWS(CORR_MATRIX)-1,9+ROWS(CUT_LIST)+2,,,"Sensis Vectors ALL")),"YC"&amp;$H215&amp;M$1,INDIRECT(ADDRESS(3,$I215,,,"Sensis Vectors ALL")):INDIRECT(ADDRESS(3+ROWS(CORR_MATRIX)-1,$I215,,,"Sensis Vectors ALL")))</f>
        <v>0</v>
      </c>
      <c r="N215" s="256">
        <f ca="1">SUMIF(INDIRECT(ADDRESS(3,9+ROWS(CUT_LIST)+2,,,"Sensis Vectors ALL")):INDIRECT(ADDRESS(3+ROWS(CORR_MATRIX)-1,9+ROWS(CUT_LIST)+2,,,"Sensis Vectors ALL")),"YC"&amp;$H215&amp;N$1,INDIRECT(ADDRESS(3,$I215,,,"Sensis Vectors ALL")):INDIRECT(ADDRESS(3+ROWS(CORR_MATRIX)-1,$I215,,,"Sensis Vectors ALL")))</f>
        <v>0</v>
      </c>
      <c r="O215" s="256">
        <f ca="1">SUMIF(INDIRECT(ADDRESS(3,9+ROWS(CUT_LIST)+2,,,"Sensis Vectors ALL")):INDIRECT(ADDRESS(3+ROWS(CORR_MATRIX)-1,9+ROWS(CUT_LIST)+2,,,"Sensis Vectors ALL")),"YC"&amp;$H215&amp;O$1,INDIRECT(ADDRESS(3,$I215,,,"Sensis Vectors ALL")):INDIRECT(ADDRESS(3+ROWS(CORR_MATRIX)-1,$I215,,,"Sensis Vectors ALL")))</f>
        <v>0</v>
      </c>
      <c r="P215" s="256">
        <f ca="1">SUMIF(INDIRECT(ADDRESS(3,9+ROWS(CUT_LIST)+2,,,"Sensis Vectors ALL")):INDIRECT(ADDRESS(3+ROWS(CORR_MATRIX)-1,9+ROWS(CUT_LIST)+2,,,"Sensis Vectors ALL")),"YC"&amp;$H215&amp;P$1,INDIRECT(ADDRESS(3,$I215,,,"Sensis Vectors ALL")):INDIRECT(ADDRESS(3+ROWS(CORR_MATRIX)-1,$I215,,,"Sensis Vectors ALL")))</f>
        <v>0</v>
      </c>
      <c r="Q215" s="256">
        <f ca="1">SUMIF(INDIRECT(ADDRESS(3,9+ROWS(CUT_LIST)+2,,,"Sensis Vectors ALL")):INDIRECT(ADDRESS(3+ROWS(CORR_MATRIX)-1,9+ROWS(CUT_LIST)+2,,,"Sensis Vectors ALL")),"YC"&amp;$H215&amp;Q$1,INDIRECT(ADDRESS(3,$I215,,,"Sensis Vectors ALL")):INDIRECT(ADDRESS(3+ROWS(CORR_MATRIX)-1,$I215,,,"Sensis Vectors ALL")))</f>
        <v>0</v>
      </c>
      <c r="R215" s="256">
        <f ca="1">SUMIF(INDIRECT(ADDRESS(3,9+ROWS(CUT_LIST)+2,,,"Sensis Vectors ALL")):INDIRECT(ADDRESS(3+ROWS(CORR_MATRIX)-1,9+ROWS(CUT_LIST)+2,,,"Sensis Vectors ALL")),"YC"&amp;$H215&amp;R$1,INDIRECT(ADDRESS(3,$I215,,,"Sensis Vectors ALL")):INDIRECT(ADDRESS(3+ROWS(CORR_MATRIX)-1,$I215,,,"Sensis Vectors ALL")))</f>
        <v>0</v>
      </c>
      <c r="S215" s="256">
        <f ca="1">SUMIF(INDIRECT(ADDRESS(3,9+ROWS(CUT_LIST)+2,,,"Sensis Vectors ALL")):INDIRECT(ADDRESS(3+ROWS(CORR_MATRIX)-1,9+ROWS(CUT_LIST)+2,,,"Sensis Vectors ALL")),"YC"&amp;$H215&amp;S$1,INDIRECT(ADDRESS(3,$I215,,,"Sensis Vectors ALL")):INDIRECT(ADDRESS(3+ROWS(CORR_MATRIX)-1,$I215,,,"Sensis Vectors ALL")))</f>
        <v>0</v>
      </c>
      <c r="T215" s="256">
        <f ca="1">SUMIF(INDIRECT(ADDRESS(3,9+ROWS(CUT_LIST)+2,,,"Sensis Vectors ALL")):INDIRECT(ADDRESS(3+ROWS(CORR_MATRIX)-1,9+ROWS(CUT_LIST)+2,,,"Sensis Vectors ALL")),"YC"&amp;$H215&amp;T$1,INDIRECT(ADDRESS(3,$I215,,,"Sensis Vectors ALL")):INDIRECT(ADDRESS(3+ROWS(CORR_MATRIX)-1,$I215,,,"Sensis Vectors ALL")))</f>
        <v>0</v>
      </c>
      <c r="U215" s="256">
        <f ca="1">SUMIF(INDIRECT(ADDRESS(3,9+ROWS(CUT_LIST)+2,,,"Sensis Vectors ALL")):INDIRECT(ADDRESS(3+ROWS(CORR_MATRIX)-1,9+ROWS(CUT_LIST)+2,,,"Sensis Vectors ALL")),"YC"&amp;$H215&amp;U$1,INDIRECT(ADDRESS(3,$I215,,,"Sensis Vectors ALL")):INDIRECT(ADDRESS(3+ROWS(CORR_MATRIX)-1,$I215,,,"Sensis Vectors ALL")))</f>
        <v>0</v>
      </c>
      <c r="V215" s="256">
        <f ca="1">SUMIF(INDIRECT(ADDRESS(3,9+ROWS(CUT_LIST)+2,,,"Sensis Vectors ALL")):INDIRECT(ADDRESS(3+ROWS(CORR_MATRIX)-1,9+ROWS(CUT_LIST)+2,,,"Sensis Vectors ALL")),"YC"&amp;$H215&amp;V$1,INDIRECT(ADDRESS(3,$I215,,,"Sensis Vectors ALL")):INDIRECT(ADDRESS(3+ROWS(CORR_MATRIX)-1,$I215,,,"Sensis Vectors ALL")))</f>
        <v>0</v>
      </c>
    </row>
    <row r="216" spans="1:22" x14ac:dyDescent="0.2">
      <c r="A216" s="63">
        <v>83</v>
      </c>
      <c r="B216" s="63"/>
      <c r="C216" s="63"/>
      <c r="D216" s="63" t="s">
        <v>305</v>
      </c>
      <c r="E216" s="63"/>
      <c r="F216" s="63"/>
      <c r="G216" s="63"/>
      <c r="H216" s="63" t="s">
        <v>39</v>
      </c>
      <c r="I216" s="63">
        <f t="shared" si="8"/>
        <v>93</v>
      </c>
      <c r="J216" s="63" t="str">
        <f t="shared" si="9"/>
        <v>83GBP</v>
      </c>
      <c r="K216" s="256">
        <f ca="1">SUMIF(INDIRECT(ADDRESS(3,9+ROWS(CUT_LIST)+2,,,"Sensis Vectors ALL")):INDIRECT(ADDRESS(3+ROWS(CORR_MATRIX)-1,9+ROWS(CUT_LIST)+2,,,"Sensis Vectors ALL")),"YC"&amp;$H216&amp;K$1,INDIRECT(ADDRESS(3,$I216,,,"Sensis Vectors ALL")):INDIRECT(ADDRESS(3+ROWS(CORR_MATRIX)-1,$I216,,,"Sensis Vectors ALL")))</f>
        <v>0</v>
      </c>
      <c r="L216" s="256">
        <f ca="1">SUMIF(INDIRECT(ADDRESS(3,9+ROWS(CUT_LIST)+2,,,"Sensis Vectors ALL")):INDIRECT(ADDRESS(3+ROWS(CORR_MATRIX)-1,9+ROWS(CUT_LIST)+2,,,"Sensis Vectors ALL")),"YC"&amp;$H216&amp;L$1,INDIRECT(ADDRESS(3,$I216,,,"Sensis Vectors ALL")):INDIRECT(ADDRESS(3+ROWS(CORR_MATRIX)-1,$I216,,,"Sensis Vectors ALL")))</f>
        <v>0</v>
      </c>
      <c r="M216" s="256">
        <f ca="1">SUMIF(INDIRECT(ADDRESS(3,9+ROWS(CUT_LIST)+2,,,"Sensis Vectors ALL")):INDIRECT(ADDRESS(3+ROWS(CORR_MATRIX)-1,9+ROWS(CUT_LIST)+2,,,"Sensis Vectors ALL")),"YC"&amp;$H216&amp;M$1,INDIRECT(ADDRESS(3,$I216,,,"Sensis Vectors ALL")):INDIRECT(ADDRESS(3+ROWS(CORR_MATRIX)-1,$I216,,,"Sensis Vectors ALL")))</f>
        <v>0</v>
      </c>
      <c r="N216" s="256">
        <f ca="1">SUMIF(INDIRECT(ADDRESS(3,9+ROWS(CUT_LIST)+2,,,"Sensis Vectors ALL")):INDIRECT(ADDRESS(3+ROWS(CORR_MATRIX)-1,9+ROWS(CUT_LIST)+2,,,"Sensis Vectors ALL")),"YC"&amp;$H216&amp;N$1,INDIRECT(ADDRESS(3,$I216,,,"Sensis Vectors ALL")):INDIRECT(ADDRESS(3+ROWS(CORR_MATRIX)-1,$I216,,,"Sensis Vectors ALL")))</f>
        <v>0</v>
      </c>
      <c r="O216" s="256">
        <f ca="1">SUMIF(INDIRECT(ADDRESS(3,9+ROWS(CUT_LIST)+2,,,"Sensis Vectors ALL")):INDIRECT(ADDRESS(3+ROWS(CORR_MATRIX)-1,9+ROWS(CUT_LIST)+2,,,"Sensis Vectors ALL")),"YC"&amp;$H216&amp;O$1,INDIRECT(ADDRESS(3,$I216,,,"Sensis Vectors ALL")):INDIRECT(ADDRESS(3+ROWS(CORR_MATRIX)-1,$I216,,,"Sensis Vectors ALL")))</f>
        <v>0</v>
      </c>
      <c r="P216" s="256">
        <f ca="1">SUMIF(INDIRECT(ADDRESS(3,9+ROWS(CUT_LIST)+2,,,"Sensis Vectors ALL")):INDIRECT(ADDRESS(3+ROWS(CORR_MATRIX)-1,9+ROWS(CUT_LIST)+2,,,"Sensis Vectors ALL")),"YC"&amp;$H216&amp;P$1,INDIRECT(ADDRESS(3,$I216,,,"Sensis Vectors ALL")):INDIRECT(ADDRESS(3+ROWS(CORR_MATRIX)-1,$I216,,,"Sensis Vectors ALL")))</f>
        <v>0</v>
      </c>
      <c r="Q216" s="256">
        <f ca="1">SUMIF(INDIRECT(ADDRESS(3,9+ROWS(CUT_LIST)+2,,,"Sensis Vectors ALL")):INDIRECT(ADDRESS(3+ROWS(CORR_MATRIX)-1,9+ROWS(CUT_LIST)+2,,,"Sensis Vectors ALL")),"YC"&amp;$H216&amp;Q$1,INDIRECT(ADDRESS(3,$I216,,,"Sensis Vectors ALL")):INDIRECT(ADDRESS(3+ROWS(CORR_MATRIX)-1,$I216,,,"Sensis Vectors ALL")))</f>
        <v>0</v>
      </c>
      <c r="R216" s="256">
        <f ca="1">SUMIF(INDIRECT(ADDRESS(3,9+ROWS(CUT_LIST)+2,,,"Sensis Vectors ALL")):INDIRECT(ADDRESS(3+ROWS(CORR_MATRIX)-1,9+ROWS(CUT_LIST)+2,,,"Sensis Vectors ALL")),"YC"&amp;$H216&amp;R$1,INDIRECT(ADDRESS(3,$I216,,,"Sensis Vectors ALL")):INDIRECT(ADDRESS(3+ROWS(CORR_MATRIX)-1,$I216,,,"Sensis Vectors ALL")))</f>
        <v>0</v>
      </c>
      <c r="S216" s="256">
        <f ca="1">SUMIF(INDIRECT(ADDRESS(3,9+ROWS(CUT_LIST)+2,,,"Sensis Vectors ALL")):INDIRECT(ADDRESS(3+ROWS(CORR_MATRIX)-1,9+ROWS(CUT_LIST)+2,,,"Sensis Vectors ALL")),"YC"&amp;$H216&amp;S$1,INDIRECT(ADDRESS(3,$I216,,,"Sensis Vectors ALL")):INDIRECT(ADDRESS(3+ROWS(CORR_MATRIX)-1,$I216,,,"Sensis Vectors ALL")))</f>
        <v>0</v>
      </c>
      <c r="T216" s="256">
        <f ca="1">SUMIF(INDIRECT(ADDRESS(3,9+ROWS(CUT_LIST)+2,,,"Sensis Vectors ALL")):INDIRECT(ADDRESS(3+ROWS(CORR_MATRIX)-1,9+ROWS(CUT_LIST)+2,,,"Sensis Vectors ALL")),"YC"&amp;$H216&amp;T$1,INDIRECT(ADDRESS(3,$I216,,,"Sensis Vectors ALL")):INDIRECT(ADDRESS(3+ROWS(CORR_MATRIX)-1,$I216,,,"Sensis Vectors ALL")))</f>
        <v>0</v>
      </c>
      <c r="U216" s="256">
        <f ca="1">SUMIF(INDIRECT(ADDRESS(3,9+ROWS(CUT_LIST)+2,,,"Sensis Vectors ALL")):INDIRECT(ADDRESS(3+ROWS(CORR_MATRIX)-1,9+ROWS(CUT_LIST)+2,,,"Sensis Vectors ALL")),"YC"&amp;$H216&amp;U$1,INDIRECT(ADDRESS(3,$I216,,,"Sensis Vectors ALL")):INDIRECT(ADDRESS(3+ROWS(CORR_MATRIX)-1,$I216,,,"Sensis Vectors ALL")))</f>
        <v>0</v>
      </c>
      <c r="V216" s="256">
        <f ca="1">SUMIF(INDIRECT(ADDRESS(3,9+ROWS(CUT_LIST)+2,,,"Sensis Vectors ALL")):INDIRECT(ADDRESS(3+ROWS(CORR_MATRIX)-1,9+ROWS(CUT_LIST)+2,,,"Sensis Vectors ALL")),"YC"&amp;$H216&amp;V$1,INDIRECT(ADDRESS(3,$I216,,,"Sensis Vectors ALL")):INDIRECT(ADDRESS(3+ROWS(CORR_MATRIX)-1,$I216,,,"Sensis Vectors ALL")))</f>
        <v>0</v>
      </c>
    </row>
    <row r="217" spans="1:22" x14ac:dyDescent="0.2">
      <c r="A217" s="63">
        <v>83</v>
      </c>
      <c r="B217" s="63"/>
      <c r="C217" s="63"/>
      <c r="D217" s="63" t="s">
        <v>305</v>
      </c>
      <c r="E217" s="63"/>
      <c r="F217" s="63"/>
      <c r="G217" s="63"/>
      <c r="H217" s="63" t="s">
        <v>31</v>
      </c>
      <c r="I217" s="63">
        <f t="shared" si="8"/>
        <v>93</v>
      </c>
      <c r="J217" s="63" t="str">
        <f t="shared" si="9"/>
        <v>83JPY</v>
      </c>
      <c r="K217" s="256">
        <f ca="1">SUMIF(INDIRECT(ADDRESS(3,9+ROWS(CUT_LIST)+2,,,"Sensis Vectors ALL")):INDIRECT(ADDRESS(3+ROWS(CORR_MATRIX)-1,9+ROWS(CUT_LIST)+2,,,"Sensis Vectors ALL")),"YC"&amp;$H217&amp;K$1,INDIRECT(ADDRESS(3,$I217,,,"Sensis Vectors ALL")):INDIRECT(ADDRESS(3+ROWS(CORR_MATRIX)-1,$I217,,,"Sensis Vectors ALL")))</f>
        <v>0</v>
      </c>
      <c r="L217" s="256">
        <f ca="1">SUMIF(INDIRECT(ADDRESS(3,9+ROWS(CUT_LIST)+2,,,"Sensis Vectors ALL")):INDIRECT(ADDRESS(3+ROWS(CORR_MATRIX)-1,9+ROWS(CUT_LIST)+2,,,"Sensis Vectors ALL")),"YC"&amp;$H217&amp;L$1,INDIRECT(ADDRESS(3,$I217,,,"Sensis Vectors ALL")):INDIRECT(ADDRESS(3+ROWS(CORR_MATRIX)-1,$I217,,,"Sensis Vectors ALL")))</f>
        <v>0</v>
      </c>
      <c r="M217" s="256">
        <f ca="1">SUMIF(INDIRECT(ADDRESS(3,9+ROWS(CUT_LIST)+2,,,"Sensis Vectors ALL")):INDIRECT(ADDRESS(3+ROWS(CORR_MATRIX)-1,9+ROWS(CUT_LIST)+2,,,"Sensis Vectors ALL")),"YC"&amp;$H217&amp;M$1,INDIRECT(ADDRESS(3,$I217,,,"Sensis Vectors ALL")):INDIRECT(ADDRESS(3+ROWS(CORR_MATRIX)-1,$I217,,,"Sensis Vectors ALL")))</f>
        <v>0</v>
      </c>
      <c r="N217" s="256">
        <f ca="1">SUMIF(INDIRECT(ADDRESS(3,9+ROWS(CUT_LIST)+2,,,"Sensis Vectors ALL")):INDIRECT(ADDRESS(3+ROWS(CORR_MATRIX)-1,9+ROWS(CUT_LIST)+2,,,"Sensis Vectors ALL")),"YC"&amp;$H217&amp;N$1,INDIRECT(ADDRESS(3,$I217,,,"Sensis Vectors ALL")):INDIRECT(ADDRESS(3+ROWS(CORR_MATRIX)-1,$I217,,,"Sensis Vectors ALL")))</f>
        <v>0</v>
      </c>
      <c r="O217" s="256">
        <f ca="1">SUMIF(INDIRECT(ADDRESS(3,9+ROWS(CUT_LIST)+2,,,"Sensis Vectors ALL")):INDIRECT(ADDRESS(3+ROWS(CORR_MATRIX)-1,9+ROWS(CUT_LIST)+2,,,"Sensis Vectors ALL")),"YC"&amp;$H217&amp;O$1,INDIRECT(ADDRESS(3,$I217,,,"Sensis Vectors ALL")):INDIRECT(ADDRESS(3+ROWS(CORR_MATRIX)-1,$I217,,,"Sensis Vectors ALL")))</f>
        <v>0</v>
      </c>
      <c r="P217" s="256">
        <f ca="1">SUMIF(INDIRECT(ADDRESS(3,9+ROWS(CUT_LIST)+2,,,"Sensis Vectors ALL")):INDIRECT(ADDRESS(3+ROWS(CORR_MATRIX)-1,9+ROWS(CUT_LIST)+2,,,"Sensis Vectors ALL")),"YC"&amp;$H217&amp;P$1,INDIRECT(ADDRESS(3,$I217,,,"Sensis Vectors ALL")):INDIRECT(ADDRESS(3+ROWS(CORR_MATRIX)-1,$I217,,,"Sensis Vectors ALL")))</f>
        <v>0</v>
      </c>
      <c r="Q217" s="256">
        <f ca="1">SUMIF(INDIRECT(ADDRESS(3,9+ROWS(CUT_LIST)+2,,,"Sensis Vectors ALL")):INDIRECT(ADDRESS(3+ROWS(CORR_MATRIX)-1,9+ROWS(CUT_LIST)+2,,,"Sensis Vectors ALL")),"YC"&amp;$H217&amp;Q$1,INDIRECT(ADDRESS(3,$I217,,,"Sensis Vectors ALL")):INDIRECT(ADDRESS(3+ROWS(CORR_MATRIX)-1,$I217,,,"Sensis Vectors ALL")))</f>
        <v>0</v>
      </c>
      <c r="R217" s="256">
        <f ca="1">SUMIF(INDIRECT(ADDRESS(3,9+ROWS(CUT_LIST)+2,,,"Sensis Vectors ALL")):INDIRECT(ADDRESS(3+ROWS(CORR_MATRIX)-1,9+ROWS(CUT_LIST)+2,,,"Sensis Vectors ALL")),"YC"&amp;$H217&amp;R$1,INDIRECT(ADDRESS(3,$I217,,,"Sensis Vectors ALL")):INDIRECT(ADDRESS(3+ROWS(CORR_MATRIX)-1,$I217,,,"Sensis Vectors ALL")))</f>
        <v>0</v>
      </c>
      <c r="S217" s="256">
        <f ca="1">SUMIF(INDIRECT(ADDRESS(3,9+ROWS(CUT_LIST)+2,,,"Sensis Vectors ALL")):INDIRECT(ADDRESS(3+ROWS(CORR_MATRIX)-1,9+ROWS(CUT_LIST)+2,,,"Sensis Vectors ALL")),"YC"&amp;$H217&amp;S$1,INDIRECT(ADDRESS(3,$I217,,,"Sensis Vectors ALL")):INDIRECT(ADDRESS(3+ROWS(CORR_MATRIX)-1,$I217,,,"Sensis Vectors ALL")))</f>
        <v>0</v>
      </c>
      <c r="T217" s="256">
        <f ca="1">SUMIF(INDIRECT(ADDRESS(3,9+ROWS(CUT_LIST)+2,,,"Sensis Vectors ALL")):INDIRECT(ADDRESS(3+ROWS(CORR_MATRIX)-1,9+ROWS(CUT_LIST)+2,,,"Sensis Vectors ALL")),"YC"&amp;$H217&amp;T$1,INDIRECT(ADDRESS(3,$I217,,,"Sensis Vectors ALL")):INDIRECT(ADDRESS(3+ROWS(CORR_MATRIX)-1,$I217,,,"Sensis Vectors ALL")))</f>
        <v>0</v>
      </c>
      <c r="U217" s="256">
        <f ca="1">SUMIF(INDIRECT(ADDRESS(3,9+ROWS(CUT_LIST)+2,,,"Sensis Vectors ALL")):INDIRECT(ADDRESS(3+ROWS(CORR_MATRIX)-1,9+ROWS(CUT_LIST)+2,,,"Sensis Vectors ALL")),"YC"&amp;$H217&amp;U$1,INDIRECT(ADDRESS(3,$I217,,,"Sensis Vectors ALL")):INDIRECT(ADDRESS(3+ROWS(CORR_MATRIX)-1,$I217,,,"Sensis Vectors ALL")))</f>
        <v>0</v>
      </c>
      <c r="V217" s="256">
        <f ca="1">SUMIF(INDIRECT(ADDRESS(3,9+ROWS(CUT_LIST)+2,,,"Sensis Vectors ALL")):INDIRECT(ADDRESS(3+ROWS(CORR_MATRIX)-1,9+ROWS(CUT_LIST)+2,,,"Sensis Vectors ALL")),"YC"&amp;$H217&amp;V$1,INDIRECT(ADDRESS(3,$I217,,,"Sensis Vectors ALL")):INDIRECT(ADDRESS(3+ROWS(CORR_MATRIX)-1,$I217,,,"Sensis Vectors ALL")))</f>
        <v>0</v>
      </c>
    </row>
    <row r="218" spans="1:22" x14ac:dyDescent="0.2">
      <c r="A218" s="63">
        <v>83</v>
      </c>
      <c r="B218" s="63"/>
      <c r="C218" s="63"/>
      <c r="D218" s="63" t="s">
        <v>305</v>
      </c>
      <c r="E218" s="63"/>
      <c r="F218" s="63"/>
      <c r="G218" s="63"/>
      <c r="H218" s="63" t="s">
        <v>16</v>
      </c>
      <c r="I218" s="63">
        <f t="shared" si="8"/>
        <v>93</v>
      </c>
      <c r="J218" s="63" t="str">
        <f t="shared" si="9"/>
        <v>83USD</v>
      </c>
      <c r="K218" s="256">
        <f ca="1">SUMIF(INDIRECT(ADDRESS(3,9+ROWS(CUT_LIST)+2,,,"Sensis Vectors ALL")):INDIRECT(ADDRESS(3+ROWS(CORR_MATRIX)-1,9+ROWS(CUT_LIST)+2,,,"Sensis Vectors ALL")),"YC"&amp;$H218&amp;K$1,INDIRECT(ADDRESS(3,$I218,,,"Sensis Vectors ALL")):INDIRECT(ADDRESS(3+ROWS(CORR_MATRIX)-1,$I218,,,"Sensis Vectors ALL")))</f>
        <v>500.04</v>
      </c>
      <c r="L218" s="256">
        <f ca="1">SUMIF(INDIRECT(ADDRESS(3,9+ROWS(CUT_LIST)+2,,,"Sensis Vectors ALL")):INDIRECT(ADDRESS(3+ROWS(CORR_MATRIX)-1,9+ROWS(CUT_LIST)+2,,,"Sensis Vectors ALL")),"YC"&amp;$H218&amp;L$1,INDIRECT(ADDRESS(3,$I218,,,"Sensis Vectors ALL")):INDIRECT(ADDRESS(3+ROWS(CORR_MATRIX)-1,$I218,,,"Sensis Vectors ALL")))</f>
        <v>1320.59</v>
      </c>
      <c r="M218" s="256">
        <f ca="1">SUMIF(INDIRECT(ADDRESS(3,9+ROWS(CUT_LIST)+2,,,"Sensis Vectors ALL")):INDIRECT(ADDRESS(3+ROWS(CORR_MATRIX)-1,9+ROWS(CUT_LIST)+2,,,"Sensis Vectors ALL")),"YC"&amp;$H218&amp;M$1,INDIRECT(ADDRESS(3,$I218,,,"Sensis Vectors ALL")):INDIRECT(ADDRESS(3+ROWS(CORR_MATRIX)-1,$I218,,,"Sensis Vectors ALL")))</f>
        <v>0</v>
      </c>
      <c r="N218" s="256">
        <f ca="1">SUMIF(INDIRECT(ADDRESS(3,9+ROWS(CUT_LIST)+2,,,"Sensis Vectors ALL")):INDIRECT(ADDRESS(3+ROWS(CORR_MATRIX)-1,9+ROWS(CUT_LIST)+2,,,"Sensis Vectors ALL")),"YC"&amp;$H218&amp;N$1,INDIRECT(ADDRESS(3,$I218,,,"Sensis Vectors ALL")):INDIRECT(ADDRESS(3+ROWS(CORR_MATRIX)-1,$I218,,,"Sensis Vectors ALL")))</f>
        <v>0</v>
      </c>
      <c r="O218" s="256">
        <f ca="1">SUMIF(INDIRECT(ADDRESS(3,9+ROWS(CUT_LIST)+2,,,"Sensis Vectors ALL")):INDIRECT(ADDRESS(3+ROWS(CORR_MATRIX)-1,9+ROWS(CUT_LIST)+2,,,"Sensis Vectors ALL")),"YC"&amp;$H218&amp;O$1,INDIRECT(ADDRESS(3,$I218,,,"Sensis Vectors ALL")):INDIRECT(ADDRESS(3+ROWS(CORR_MATRIX)-1,$I218,,,"Sensis Vectors ALL")))</f>
        <v>0</v>
      </c>
      <c r="P218" s="256">
        <f ca="1">SUMIF(INDIRECT(ADDRESS(3,9+ROWS(CUT_LIST)+2,,,"Sensis Vectors ALL")):INDIRECT(ADDRESS(3+ROWS(CORR_MATRIX)-1,9+ROWS(CUT_LIST)+2,,,"Sensis Vectors ALL")),"YC"&amp;$H218&amp;P$1,INDIRECT(ADDRESS(3,$I218,,,"Sensis Vectors ALL")):INDIRECT(ADDRESS(3+ROWS(CORR_MATRIX)-1,$I218,,,"Sensis Vectors ALL")))</f>
        <v>0</v>
      </c>
      <c r="Q218" s="256">
        <f ca="1">SUMIF(INDIRECT(ADDRESS(3,9+ROWS(CUT_LIST)+2,,,"Sensis Vectors ALL")):INDIRECT(ADDRESS(3+ROWS(CORR_MATRIX)-1,9+ROWS(CUT_LIST)+2,,,"Sensis Vectors ALL")),"YC"&amp;$H218&amp;Q$1,INDIRECT(ADDRESS(3,$I218,,,"Sensis Vectors ALL")):INDIRECT(ADDRESS(3+ROWS(CORR_MATRIX)-1,$I218,,,"Sensis Vectors ALL")))</f>
        <v>0</v>
      </c>
      <c r="R218" s="256">
        <f ca="1">SUMIF(INDIRECT(ADDRESS(3,9+ROWS(CUT_LIST)+2,,,"Sensis Vectors ALL")):INDIRECT(ADDRESS(3+ROWS(CORR_MATRIX)-1,9+ROWS(CUT_LIST)+2,,,"Sensis Vectors ALL")),"YC"&amp;$H218&amp;R$1,INDIRECT(ADDRESS(3,$I218,,,"Sensis Vectors ALL")):INDIRECT(ADDRESS(3+ROWS(CORR_MATRIX)-1,$I218,,,"Sensis Vectors ALL")))</f>
        <v>0</v>
      </c>
      <c r="S218" s="256">
        <f ca="1">SUMIF(INDIRECT(ADDRESS(3,9+ROWS(CUT_LIST)+2,,,"Sensis Vectors ALL")):INDIRECT(ADDRESS(3+ROWS(CORR_MATRIX)-1,9+ROWS(CUT_LIST)+2,,,"Sensis Vectors ALL")),"YC"&amp;$H218&amp;S$1,INDIRECT(ADDRESS(3,$I218,,,"Sensis Vectors ALL")):INDIRECT(ADDRESS(3+ROWS(CORR_MATRIX)-1,$I218,,,"Sensis Vectors ALL")))</f>
        <v>0</v>
      </c>
      <c r="T218" s="256">
        <f ca="1">SUMIF(INDIRECT(ADDRESS(3,9+ROWS(CUT_LIST)+2,,,"Sensis Vectors ALL")):INDIRECT(ADDRESS(3+ROWS(CORR_MATRIX)-1,9+ROWS(CUT_LIST)+2,,,"Sensis Vectors ALL")),"YC"&amp;$H218&amp;T$1,INDIRECT(ADDRESS(3,$I218,,,"Sensis Vectors ALL")):INDIRECT(ADDRESS(3+ROWS(CORR_MATRIX)-1,$I218,,,"Sensis Vectors ALL")))</f>
        <v>0</v>
      </c>
      <c r="U218" s="256">
        <f ca="1">SUMIF(INDIRECT(ADDRESS(3,9+ROWS(CUT_LIST)+2,,,"Sensis Vectors ALL")):INDIRECT(ADDRESS(3+ROWS(CORR_MATRIX)-1,9+ROWS(CUT_LIST)+2,,,"Sensis Vectors ALL")),"YC"&amp;$H218&amp;U$1,INDIRECT(ADDRESS(3,$I218,,,"Sensis Vectors ALL")):INDIRECT(ADDRESS(3+ROWS(CORR_MATRIX)-1,$I218,,,"Sensis Vectors ALL")))</f>
        <v>0</v>
      </c>
      <c r="V218" s="256">
        <f ca="1">SUMIF(INDIRECT(ADDRESS(3,9+ROWS(CUT_LIST)+2,,,"Sensis Vectors ALL")):INDIRECT(ADDRESS(3+ROWS(CORR_MATRIX)-1,9+ROWS(CUT_LIST)+2,,,"Sensis Vectors ALL")),"YC"&amp;$H218&amp;V$1,INDIRECT(ADDRESS(3,$I218,,,"Sensis Vectors ALL")):INDIRECT(ADDRESS(3+ROWS(CORR_MATRIX)-1,$I218,,,"Sensis Vectors ALL")))</f>
        <v>0</v>
      </c>
    </row>
    <row r="219" spans="1:22" x14ac:dyDescent="0.2">
      <c r="A219" s="31">
        <v>84</v>
      </c>
      <c r="B219" s="62">
        <v>4</v>
      </c>
      <c r="C219" s="66" t="s">
        <v>158</v>
      </c>
      <c r="D219" s="66" t="s">
        <v>306</v>
      </c>
      <c r="E219" s="66" t="s">
        <v>173</v>
      </c>
      <c r="F219" s="66" t="s">
        <v>179</v>
      </c>
      <c r="G219" s="95">
        <v>100</v>
      </c>
      <c r="H219" s="73" t="s">
        <v>24</v>
      </c>
      <c r="I219">
        <f t="shared" si="8"/>
        <v>94</v>
      </c>
      <c r="J219" t="str">
        <f t="shared" si="9"/>
        <v>84ALL</v>
      </c>
      <c r="K219" s="257">
        <f ca="1">SUMIF(INDIRECT(ADDRESS(3,9+ROWS(CUT_LIST)+1,,,"Sensis Vectors ALL")):INDIRECT(ADDRESS(3+ROWS(CORR_MATRIX)-1,9+ROWS(CUT_LIST)+1,,,"Sensis Vectors ALL")),"YC"&amp;K$1,INDIRECT(ADDRESS(3,$I219,,,"Sensis Vectors ALL")):INDIRECT(ADDRESS(3+ROWS(CORR_MATRIX)-1,$I219,,,"Sensis Vectors ALL")))</f>
        <v>500.04</v>
      </c>
      <c r="L219" s="257">
        <f ca="1">SUMIF(INDIRECT(ADDRESS(3,9+ROWS(CUT_LIST)+1,,,"Sensis Vectors ALL")):INDIRECT(ADDRESS(3+ROWS(CORR_MATRIX)-1,9+ROWS(CUT_LIST)+1,,,"Sensis Vectors ALL")),"YC"&amp;L$1,INDIRECT(ADDRESS(3,$I219,,,"Sensis Vectors ALL")):INDIRECT(ADDRESS(3+ROWS(CORR_MATRIX)-1,$I219,,,"Sensis Vectors ALL")))</f>
        <v>1320.59</v>
      </c>
      <c r="M219" s="257">
        <f ca="1">SUMIF(INDIRECT(ADDRESS(3,9+ROWS(CUT_LIST)+1,,,"Sensis Vectors ALL")):INDIRECT(ADDRESS(3+ROWS(CORR_MATRIX)-1,9+ROWS(CUT_LIST)+1,,,"Sensis Vectors ALL")),"YC"&amp;M$1,INDIRECT(ADDRESS(3,$I219,,,"Sensis Vectors ALL")):INDIRECT(ADDRESS(3+ROWS(CORR_MATRIX)-1,$I219,,,"Sensis Vectors ALL")))</f>
        <v>0</v>
      </c>
      <c r="N219" s="257">
        <f ca="1">SUMIF(INDIRECT(ADDRESS(3,9+ROWS(CUT_LIST)+1,,,"Sensis Vectors ALL")):INDIRECT(ADDRESS(3+ROWS(CORR_MATRIX)-1,9+ROWS(CUT_LIST)+1,,,"Sensis Vectors ALL")),"YC"&amp;N$1,INDIRECT(ADDRESS(3,$I219,,,"Sensis Vectors ALL")):INDIRECT(ADDRESS(3+ROWS(CORR_MATRIX)-1,$I219,,,"Sensis Vectors ALL")))</f>
        <v>0</v>
      </c>
      <c r="O219" s="257">
        <f ca="1">SUMIF(INDIRECT(ADDRESS(3,9+ROWS(CUT_LIST)+1,,,"Sensis Vectors ALL")):INDIRECT(ADDRESS(3+ROWS(CORR_MATRIX)-1,9+ROWS(CUT_LIST)+1,,,"Sensis Vectors ALL")),"YC"&amp;O$1,INDIRECT(ADDRESS(3,$I219,,,"Sensis Vectors ALL")):INDIRECT(ADDRESS(3+ROWS(CORR_MATRIX)-1,$I219,,,"Sensis Vectors ALL")))</f>
        <v>0</v>
      </c>
      <c r="P219" s="257">
        <f ca="1">SUMIF(INDIRECT(ADDRESS(3,9+ROWS(CUT_LIST)+1,,,"Sensis Vectors ALL")):INDIRECT(ADDRESS(3+ROWS(CORR_MATRIX)-1,9+ROWS(CUT_LIST)+1,,,"Sensis Vectors ALL")),"YC"&amp;P$1,INDIRECT(ADDRESS(3,$I219,,,"Sensis Vectors ALL")):INDIRECT(ADDRESS(3+ROWS(CORR_MATRIX)-1,$I219,,,"Sensis Vectors ALL")))</f>
        <v>0</v>
      </c>
      <c r="Q219" s="257">
        <f ca="1">SUMIF(INDIRECT(ADDRESS(3,9+ROWS(CUT_LIST)+1,,,"Sensis Vectors ALL")):INDIRECT(ADDRESS(3+ROWS(CORR_MATRIX)-1,9+ROWS(CUT_LIST)+1,,,"Sensis Vectors ALL")),"YC"&amp;Q$1,INDIRECT(ADDRESS(3,$I219,,,"Sensis Vectors ALL")):INDIRECT(ADDRESS(3+ROWS(CORR_MATRIX)-1,$I219,,,"Sensis Vectors ALL")))</f>
        <v>0</v>
      </c>
      <c r="R219" s="257">
        <f ca="1">SUMIF(INDIRECT(ADDRESS(3,9+ROWS(CUT_LIST)+1,,,"Sensis Vectors ALL")):INDIRECT(ADDRESS(3+ROWS(CORR_MATRIX)-1,9+ROWS(CUT_LIST)+1,,,"Sensis Vectors ALL")),"YC"&amp;R$1,INDIRECT(ADDRESS(3,$I219,,,"Sensis Vectors ALL")):INDIRECT(ADDRESS(3+ROWS(CORR_MATRIX)-1,$I219,,,"Sensis Vectors ALL")))</f>
        <v>0</v>
      </c>
      <c r="S219" s="257">
        <f ca="1">SUMIF(INDIRECT(ADDRESS(3,9+ROWS(CUT_LIST)+1,,,"Sensis Vectors ALL")):INDIRECT(ADDRESS(3+ROWS(CORR_MATRIX)-1,9+ROWS(CUT_LIST)+1,,,"Sensis Vectors ALL")),"YC"&amp;S$1,INDIRECT(ADDRESS(3,$I219,,,"Sensis Vectors ALL")):INDIRECT(ADDRESS(3+ROWS(CORR_MATRIX)-1,$I219,,,"Sensis Vectors ALL")))</f>
        <v>0</v>
      </c>
      <c r="T219" s="257">
        <f ca="1">SUMIF(INDIRECT(ADDRESS(3,9+ROWS(CUT_LIST)+1,,,"Sensis Vectors ALL")):INDIRECT(ADDRESS(3+ROWS(CORR_MATRIX)-1,9+ROWS(CUT_LIST)+1,,,"Sensis Vectors ALL")),"YC"&amp;T$1,INDIRECT(ADDRESS(3,$I219,,,"Sensis Vectors ALL")):INDIRECT(ADDRESS(3+ROWS(CORR_MATRIX)-1,$I219,,,"Sensis Vectors ALL")))</f>
        <v>0</v>
      </c>
      <c r="U219" s="257">
        <f ca="1">SUMIF(INDIRECT(ADDRESS(3,9+ROWS(CUT_LIST)+1,,,"Sensis Vectors ALL")):INDIRECT(ADDRESS(3+ROWS(CORR_MATRIX)-1,9+ROWS(CUT_LIST)+1,,,"Sensis Vectors ALL")),"YC"&amp;U$1,INDIRECT(ADDRESS(3,$I219,,,"Sensis Vectors ALL")):INDIRECT(ADDRESS(3+ROWS(CORR_MATRIX)-1,$I219,,,"Sensis Vectors ALL")))</f>
        <v>0</v>
      </c>
      <c r="V219" s="257">
        <f ca="1">SUMIF(INDIRECT(ADDRESS(3,9+ROWS(CUT_LIST)+1,,,"Sensis Vectors ALL")):INDIRECT(ADDRESS(3+ROWS(CORR_MATRIX)-1,9+ROWS(CUT_LIST)+1,,,"Sensis Vectors ALL")),"YC"&amp;V$1,INDIRECT(ADDRESS(3,$I219,,,"Sensis Vectors ALL")):INDIRECT(ADDRESS(3+ROWS(CORR_MATRIX)-1,$I219,,,"Sensis Vectors ALL")))</f>
        <v>0</v>
      </c>
    </row>
    <row r="220" spans="1:22" x14ac:dyDescent="0.2">
      <c r="A220" s="63">
        <v>84</v>
      </c>
      <c r="B220" s="63"/>
      <c r="C220" s="63"/>
      <c r="D220" s="63" t="s">
        <v>306</v>
      </c>
      <c r="E220" s="63"/>
      <c r="F220" s="63"/>
      <c r="G220" s="63"/>
      <c r="H220" s="63" t="s">
        <v>32</v>
      </c>
      <c r="I220" s="63">
        <f t="shared" si="8"/>
        <v>94</v>
      </c>
      <c r="J220" s="63" t="str">
        <f t="shared" si="9"/>
        <v>84AUD</v>
      </c>
      <c r="K220" s="256">
        <f ca="1">SUMIF(INDIRECT(ADDRESS(3,9+ROWS(CUT_LIST)+2,,,"Sensis Vectors ALL")):INDIRECT(ADDRESS(3+ROWS(CORR_MATRIX)-1,9+ROWS(CUT_LIST)+2,,,"Sensis Vectors ALL")),"YC"&amp;$H220&amp;K$1,INDIRECT(ADDRESS(3,$I220,,,"Sensis Vectors ALL")):INDIRECT(ADDRESS(3+ROWS(CORR_MATRIX)-1,$I220,,,"Sensis Vectors ALL")))</f>
        <v>0</v>
      </c>
      <c r="L220" s="256">
        <f ca="1">SUMIF(INDIRECT(ADDRESS(3,9+ROWS(CUT_LIST)+2,,,"Sensis Vectors ALL")):INDIRECT(ADDRESS(3+ROWS(CORR_MATRIX)-1,9+ROWS(CUT_LIST)+2,,,"Sensis Vectors ALL")),"YC"&amp;$H220&amp;L$1,INDIRECT(ADDRESS(3,$I220,,,"Sensis Vectors ALL")):INDIRECT(ADDRESS(3+ROWS(CORR_MATRIX)-1,$I220,,,"Sensis Vectors ALL")))</f>
        <v>0</v>
      </c>
      <c r="M220" s="256">
        <f ca="1">SUMIF(INDIRECT(ADDRESS(3,9+ROWS(CUT_LIST)+2,,,"Sensis Vectors ALL")):INDIRECT(ADDRESS(3+ROWS(CORR_MATRIX)-1,9+ROWS(CUT_LIST)+2,,,"Sensis Vectors ALL")),"YC"&amp;$H220&amp;M$1,INDIRECT(ADDRESS(3,$I220,,,"Sensis Vectors ALL")):INDIRECT(ADDRESS(3+ROWS(CORR_MATRIX)-1,$I220,,,"Sensis Vectors ALL")))</f>
        <v>0</v>
      </c>
      <c r="N220" s="256">
        <f ca="1">SUMIF(INDIRECT(ADDRESS(3,9+ROWS(CUT_LIST)+2,,,"Sensis Vectors ALL")):INDIRECT(ADDRESS(3+ROWS(CORR_MATRIX)-1,9+ROWS(CUT_LIST)+2,,,"Sensis Vectors ALL")),"YC"&amp;$H220&amp;N$1,INDIRECT(ADDRESS(3,$I220,,,"Sensis Vectors ALL")):INDIRECT(ADDRESS(3+ROWS(CORR_MATRIX)-1,$I220,,,"Sensis Vectors ALL")))</f>
        <v>0</v>
      </c>
      <c r="O220" s="256">
        <f ca="1">SUMIF(INDIRECT(ADDRESS(3,9+ROWS(CUT_LIST)+2,,,"Sensis Vectors ALL")):INDIRECT(ADDRESS(3+ROWS(CORR_MATRIX)-1,9+ROWS(CUT_LIST)+2,,,"Sensis Vectors ALL")),"YC"&amp;$H220&amp;O$1,INDIRECT(ADDRESS(3,$I220,,,"Sensis Vectors ALL")):INDIRECT(ADDRESS(3+ROWS(CORR_MATRIX)-1,$I220,,,"Sensis Vectors ALL")))</f>
        <v>0</v>
      </c>
      <c r="P220" s="256">
        <f ca="1">SUMIF(INDIRECT(ADDRESS(3,9+ROWS(CUT_LIST)+2,,,"Sensis Vectors ALL")):INDIRECT(ADDRESS(3+ROWS(CORR_MATRIX)-1,9+ROWS(CUT_LIST)+2,,,"Sensis Vectors ALL")),"YC"&amp;$H220&amp;P$1,INDIRECT(ADDRESS(3,$I220,,,"Sensis Vectors ALL")):INDIRECT(ADDRESS(3+ROWS(CORR_MATRIX)-1,$I220,,,"Sensis Vectors ALL")))</f>
        <v>0</v>
      </c>
      <c r="Q220" s="256">
        <f ca="1">SUMIF(INDIRECT(ADDRESS(3,9+ROWS(CUT_LIST)+2,,,"Sensis Vectors ALL")):INDIRECT(ADDRESS(3+ROWS(CORR_MATRIX)-1,9+ROWS(CUT_LIST)+2,,,"Sensis Vectors ALL")),"YC"&amp;$H220&amp;Q$1,INDIRECT(ADDRESS(3,$I220,,,"Sensis Vectors ALL")):INDIRECT(ADDRESS(3+ROWS(CORR_MATRIX)-1,$I220,,,"Sensis Vectors ALL")))</f>
        <v>0</v>
      </c>
      <c r="R220" s="256">
        <f ca="1">SUMIF(INDIRECT(ADDRESS(3,9+ROWS(CUT_LIST)+2,,,"Sensis Vectors ALL")):INDIRECT(ADDRESS(3+ROWS(CORR_MATRIX)-1,9+ROWS(CUT_LIST)+2,,,"Sensis Vectors ALL")),"YC"&amp;$H220&amp;R$1,INDIRECT(ADDRESS(3,$I220,,,"Sensis Vectors ALL")):INDIRECT(ADDRESS(3+ROWS(CORR_MATRIX)-1,$I220,,,"Sensis Vectors ALL")))</f>
        <v>0</v>
      </c>
      <c r="S220" s="256">
        <f ca="1">SUMIF(INDIRECT(ADDRESS(3,9+ROWS(CUT_LIST)+2,,,"Sensis Vectors ALL")):INDIRECT(ADDRESS(3+ROWS(CORR_MATRIX)-1,9+ROWS(CUT_LIST)+2,,,"Sensis Vectors ALL")),"YC"&amp;$H220&amp;S$1,INDIRECT(ADDRESS(3,$I220,,,"Sensis Vectors ALL")):INDIRECT(ADDRESS(3+ROWS(CORR_MATRIX)-1,$I220,,,"Sensis Vectors ALL")))</f>
        <v>0</v>
      </c>
      <c r="T220" s="256">
        <f ca="1">SUMIF(INDIRECT(ADDRESS(3,9+ROWS(CUT_LIST)+2,,,"Sensis Vectors ALL")):INDIRECT(ADDRESS(3+ROWS(CORR_MATRIX)-1,9+ROWS(CUT_LIST)+2,,,"Sensis Vectors ALL")),"YC"&amp;$H220&amp;T$1,INDIRECT(ADDRESS(3,$I220,,,"Sensis Vectors ALL")):INDIRECT(ADDRESS(3+ROWS(CORR_MATRIX)-1,$I220,,,"Sensis Vectors ALL")))</f>
        <v>0</v>
      </c>
      <c r="U220" s="256">
        <f ca="1">SUMIF(INDIRECT(ADDRESS(3,9+ROWS(CUT_LIST)+2,,,"Sensis Vectors ALL")):INDIRECT(ADDRESS(3+ROWS(CORR_MATRIX)-1,9+ROWS(CUT_LIST)+2,,,"Sensis Vectors ALL")),"YC"&amp;$H220&amp;U$1,INDIRECT(ADDRESS(3,$I220,,,"Sensis Vectors ALL")):INDIRECT(ADDRESS(3+ROWS(CORR_MATRIX)-1,$I220,,,"Sensis Vectors ALL")))</f>
        <v>0</v>
      </c>
      <c r="V220" s="256">
        <f ca="1">SUMIF(INDIRECT(ADDRESS(3,9+ROWS(CUT_LIST)+2,,,"Sensis Vectors ALL")):INDIRECT(ADDRESS(3+ROWS(CORR_MATRIX)-1,9+ROWS(CUT_LIST)+2,,,"Sensis Vectors ALL")),"YC"&amp;$H220&amp;V$1,INDIRECT(ADDRESS(3,$I220,,,"Sensis Vectors ALL")):INDIRECT(ADDRESS(3+ROWS(CORR_MATRIX)-1,$I220,,,"Sensis Vectors ALL")))</f>
        <v>0</v>
      </c>
    </row>
    <row r="221" spans="1:22" x14ac:dyDescent="0.2">
      <c r="A221" s="63">
        <v>84</v>
      </c>
      <c r="B221" s="63"/>
      <c r="C221" s="63"/>
      <c r="D221" s="63" t="s">
        <v>306</v>
      </c>
      <c r="E221" s="63"/>
      <c r="F221" s="63"/>
      <c r="G221" s="63"/>
      <c r="H221" s="63" t="s">
        <v>9</v>
      </c>
      <c r="I221" s="63">
        <f t="shared" si="8"/>
        <v>94</v>
      </c>
      <c r="J221" s="63" t="str">
        <f t="shared" si="9"/>
        <v>84CAD</v>
      </c>
      <c r="K221" s="256">
        <f ca="1">SUMIF(INDIRECT(ADDRESS(3,9+ROWS(CUT_LIST)+2,,,"Sensis Vectors ALL")):INDIRECT(ADDRESS(3+ROWS(CORR_MATRIX)-1,9+ROWS(CUT_LIST)+2,,,"Sensis Vectors ALL")),"YC"&amp;$H221&amp;K$1,INDIRECT(ADDRESS(3,$I221,,,"Sensis Vectors ALL")):INDIRECT(ADDRESS(3+ROWS(CORR_MATRIX)-1,$I221,,,"Sensis Vectors ALL")))</f>
        <v>0</v>
      </c>
      <c r="L221" s="256">
        <f ca="1">SUMIF(INDIRECT(ADDRESS(3,9+ROWS(CUT_LIST)+2,,,"Sensis Vectors ALL")):INDIRECT(ADDRESS(3+ROWS(CORR_MATRIX)-1,9+ROWS(CUT_LIST)+2,,,"Sensis Vectors ALL")),"YC"&amp;$H221&amp;L$1,INDIRECT(ADDRESS(3,$I221,,,"Sensis Vectors ALL")):INDIRECT(ADDRESS(3+ROWS(CORR_MATRIX)-1,$I221,,,"Sensis Vectors ALL")))</f>
        <v>0</v>
      </c>
      <c r="M221" s="256">
        <f ca="1">SUMIF(INDIRECT(ADDRESS(3,9+ROWS(CUT_LIST)+2,,,"Sensis Vectors ALL")):INDIRECT(ADDRESS(3+ROWS(CORR_MATRIX)-1,9+ROWS(CUT_LIST)+2,,,"Sensis Vectors ALL")),"YC"&amp;$H221&amp;M$1,INDIRECT(ADDRESS(3,$I221,,,"Sensis Vectors ALL")):INDIRECT(ADDRESS(3+ROWS(CORR_MATRIX)-1,$I221,,,"Sensis Vectors ALL")))</f>
        <v>0</v>
      </c>
      <c r="N221" s="256">
        <f ca="1">SUMIF(INDIRECT(ADDRESS(3,9+ROWS(CUT_LIST)+2,,,"Sensis Vectors ALL")):INDIRECT(ADDRESS(3+ROWS(CORR_MATRIX)-1,9+ROWS(CUT_LIST)+2,,,"Sensis Vectors ALL")),"YC"&amp;$H221&amp;N$1,INDIRECT(ADDRESS(3,$I221,,,"Sensis Vectors ALL")):INDIRECT(ADDRESS(3+ROWS(CORR_MATRIX)-1,$I221,,,"Sensis Vectors ALL")))</f>
        <v>0</v>
      </c>
      <c r="O221" s="256">
        <f ca="1">SUMIF(INDIRECT(ADDRESS(3,9+ROWS(CUT_LIST)+2,,,"Sensis Vectors ALL")):INDIRECT(ADDRESS(3+ROWS(CORR_MATRIX)-1,9+ROWS(CUT_LIST)+2,,,"Sensis Vectors ALL")),"YC"&amp;$H221&amp;O$1,INDIRECT(ADDRESS(3,$I221,,,"Sensis Vectors ALL")):INDIRECT(ADDRESS(3+ROWS(CORR_MATRIX)-1,$I221,,,"Sensis Vectors ALL")))</f>
        <v>0</v>
      </c>
      <c r="P221" s="256">
        <f ca="1">SUMIF(INDIRECT(ADDRESS(3,9+ROWS(CUT_LIST)+2,,,"Sensis Vectors ALL")):INDIRECT(ADDRESS(3+ROWS(CORR_MATRIX)-1,9+ROWS(CUT_LIST)+2,,,"Sensis Vectors ALL")),"YC"&amp;$H221&amp;P$1,INDIRECT(ADDRESS(3,$I221,,,"Sensis Vectors ALL")):INDIRECT(ADDRESS(3+ROWS(CORR_MATRIX)-1,$I221,,,"Sensis Vectors ALL")))</f>
        <v>0</v>
      </c>
      <c r="Q221" s="256">
        <f ca="1">SUMIF(INDIRECT(ADDRESS(3,9+ROWS(CUT_LIST)+2,,,"Sensis Vectors ALL")):INDIRECT(ADDRESS(3+ROWS(CORR_MATRIX)-1,9+ROWS(CUT_LIST)+2,,,"Sensis Vectors ALL")),"YC"&amp;$H221&amp;Q$1,INDIRECT(ADDRESS(3,$I221,,,"Sensis Vectors ALL")):INDIRECT(ADDRESS(3+ROWS(CORR_MATRIX)-1,$I221,,,"Sensis Vectors ALL")))</f>
        <v>0</v>
      </c>
      <c r="R221" s="256">
        <f ca="1">SUMIF(INDIRECT(ADDRESS(3,9+ROWS(CUT_LIST)+2,,,"Sensis Vectors ALL")):INDIRECT(ADDRESS(3+ROWS(CORR_MATRIX)-1,9+ROWS(CUT_LIST)+2,,,"Sensis Vectors ALL")),"YC"&amp;$H221&amp;R$1,INDIRECT(ADDRESS(3,$I221,,,"Sensis Vectors ALL")):INDIRECT(ADDRESS(3+ROWS(CORR_MATRIX)-1,$I221,,,"Sensis Vectors ALL")))</f>
        <v>0</v>
      </c>
      <c r="S221" s="256">
        <f ca="1">SUMIF(INDIRECT(ADDRESS(3,9+ROWS(CUT_LIST)+2,,,"Sensis Vectors ALL")):INDIRECT(ADDRESS(3+ROWS(CORR_MATRIX)-1,9+ROWS(CUT_LIST)+2,,,"Sensis Vectors ALL")),"YC"&amp;$H221&amp;S$1,INDIRECT(ADDRESS(3,$I221,,,"Sensis Vectors ALL")):INDIRECT(ADDRESS(3+ROWS(CORR_MATRIX)-1,$I221,,,"Sensis Vectors ALL")))</f>
        <v>0</v>
      </c>
      <c r="T221" s="256">
        <f ca="1">SUMIF(INDIRECT(ADDRESS(3,9+ROWS(CUT_LIST)+2,,,"Sensis Vectors ALL")):INDIRECT(ADDRESS(3+ROWS(CORR_MATRIX)-1,9+ROWS(CUT_LIST)+2,,,"Sensis Vectors ALL")),"YC"&amp;$H221&amp;T$1,INDIRECT(ADDRESS(3,$I221,,,"Sensis Vectors ALL")):INDIRECT(ADDRESS(3+ROWS(CORR_MATRIX)-1,$I221,,,"Sensis Vectors ALL")))</f>
        <v>0</v>
      </c>
      <c r="U221" s="256">
        <f ca="1">SUMIF(INDIRECT(ADDRESS(3,9+ROWS(CUT_LIST)+2,,,"Sensis Vectors ALL")):INDIRECT(ADDRESS(3+ROWS(CORR_MATRIX)-1,9+ROWS(CUT_LIST)+2,,,"Sensis Vectors ALL")),"YC"&amp;$H221&amp;U$1,INDIRECT(ADDRESS(3,$I221,,,"Sensis Vectors ALL")):INDIRECT(ADDRESS(3+ROWS(CORR_MATRIX)-1,$I221,,,"Sensis Vectors ALL")))</f>
        <v>0</v>
      </c>
      <c r="V221" s="256">
        <f ca="1">SUMIF(INDIRECT(ADDRESS(3,9+ROWS(CUT_LIST)+2,,,"Sensis Vectors ALL")):INDIRECT(ADDRESS(3+ROWS(CORR_MATRIX)-1,9+ROWS(CUT_LIST)+2,,,"Sensis Vectors ALL")),"YC"&amp;$H221&amp;V$1,INDIRECT(ADDRESS(3,$I221,,,"Sensis Vectors ALL")):INDIRECT(ADDRESS(3+ROWS(CORR_MATRIX)-1,$I221,,,"Sensis Vectors ALL")))</f>
        <v>0</v>
      </c>
    </row>
    <row r="222" spans="1:22" x14ac:dyDescent="0.2">
      <c r="A222" s="63">
        <v>84</v>
      </c>
      <c r="B222" s="63"/>
      <c r="C222" s="63"/>
      <c r="D222" s="63" t="s">
        <v>306</v>
      </c>
      <c r="E222" s="63"/>
      <c r="F222" s="63"/>
      <c r="G222" s="63"/>
      <c r="H222" s="63" t="s">
        <v>18</v>
      </c>
      <c r="I222" s="63">
        <f t="shared" si="8"/>
        <v>94</v>
      </c>
      <c r="J222" s="63" t="str">
        <f t="shared" si="9"/>
        <v>84EUR</v>
      </c>
      <c r="K222" s="256">
        <f ca="1">SUMIF(INDIRECT(ADDRESS(3,9+ROWS(CUT_LIST)+2,,,"Sensis Vectors ALL")):INDIRECT(ADDRESS(3+ROWS(CORR_MATRIX)-1,9+ROWS(CUT_LIST)+2,,,"Sensis Vectors ALL")),"YC"&amp;$H222&amp;K$1,INDIRECT(ADDRESS(3,$I222,,,"Sensis Vectors ALL")):INDIRECT(ADDRESS(3+ROWS(CORR_MATRIX)-1,$I222,,,"Sensis Vectors ALL")))</f>
        <v>0</v>
      </c>
      <c r="L222" s="256">
        <f ca="1">SUMIF(INDIRECT(ADDRESS(3,9+ROWS(CUT_LIST)+2,,,"Sensis Vectors ALL")):INDIRECT(ADDRESS(3+ROWS(CORR_MATRIX)-1,9+ROWS(CUT_LIST)+2,,,"Sensis Vectors ALL")),"YC"&amp;$H222&amp;L$1,INDIRECT(ADDRESS(3,$I222,,,"Sensis Vectors ALL")):INDIRECT(ADDRESS(3+ROWS(CORR_MATRIX)-1,$I222,,,"Sensis Vectors ALL")))</f>
        <v>0</v>
      </c>
      <c r="M222" s="256">
        <f ca="1">SUMIF(INDIRECT(ADDRESS(3,9+ROWS(CUT_LIST)+2,,,"Sensis Vectors ALL")):INDIRECT(ADDRESS(3+ROWS(CORR_MATRIX)-1,9+ROWS(CUT_LIST)+2,,,"Sensis Vectors ALL")),"YC"&amp;$H222&amp;M$1,INDIRECT(ADDRESS(3,$I222,,,"Sensis Vectors ALL")):INDIRECT(ADDRESS(3+ROWS(CORR_MATRIX)-1,$I222,,,"Sensis Vectors ALL")))</f>
        <v>0</v>
      </c>
      <c r="N222" s="256">
        <f ca="1">SUMIF(INDIRECT(ADDRESS(3,9+ROWS(CUT_LIST)+2,,,"Sensis Vectors ALL")):INDIRECT(ADDRESS(3+ROWS(CORR_MATRIX)-1,9+ROWS(CUT_LIST)+2,,,"Sensis Vectors ALL")),"YC"&amp;$H222&amp;N$1,INDIRECT(ADDRESS(3,$I222,,,"Sensis Vectors ALL")):INDIRECT(ADDRESS(3+ROWS(CORR_MATRIX)-1,$I222,,,"Sensis Vectors ALL")))</f>
        <v>0</v>
      </c>
      <c r="O222" s="256">
        <f ca="1">SUMIF(INDIRECT(ADDRESS(3,9+ROWS(CUT_LIST)+2,,,"Sensis Vectors ALL")):INDIRECT(ADDRESS(3+ROWS(CORR_MATRIX)-1,9+ROWS(CUT_LIST)+2,,,"Sensis Vectors ALL")),"YC"&amp;$H222&amp;O$1,INDIRECT(ADDRESS(3,$I222,,,"Sensis Vectors ALL")):INDIRECT(ADDRESS(3+ROWS(CORR_MATRIX)-1,$I222,,,"Sensis Vectors ALL")))</f>
        <v>0</v>
      </c>
      <c r="P222" s="256">
        <f ca="1">SUMIF(INDIRECT(ADDRESS(3,9+ROWS(CUT_LIST)+2,,,"Sensis Vectors ALL")):INDIRECT(ADDRESS(3+ROWS(CORR_MATRIX)-1,9+ROWS(CUT_LIST)+2,,,"Sensis Vectors ALL")),"YC"&amp;$H222&amp;P$1,INDIRECT(ADDRESS(3,$I222,,,"Sensis Vectors ALL")):INDIRECT(ADDRESS(3+ROWS(CORR_MATRIX)-1,$I222,,,"Sensis Vectors ALL")))</f>
        <v>0</v>
      </c>
      <c r="Q222" s="256">
        <f ca="1">SUMIF(INDIRECT(ADDRESS(3,9+ROWS(CUT_LIST)+2,,,"Sensis Vectors ALL")):INDIRECT(ADDRESS(3+ROWS(CORR_MATRIX)-1,9+ROWS(CUT_LIST)+2,,,"Sensis Vectors ALL")),"YC"&amp;$H222&amp;Q$1,INDIRECT(ADDRESS(3,$I222,,,"Sensis Vectors ALL")):INDIRECT(ADDRESS(3+ROWS(CORR_MATRIX)-1,$I222,,,"Sensis Vectors ALL")))</f>
        <v>0</v>
      </c>
      <c r="R222" s="256">
        <f ca="1">SUMIF(INDIRECT(ADDRESS(3,9+ROWS(CUT_LIST)+2,,,"Sensis Vectors ALL")):INDIRECT(ADDRESS(3+ROWS(CORR_MATRIX)-1,9+ROWS(CUT_LIST)+2,,,"Sensis Vectors ALL")),"YC"&amp;$H222&amp;R$1,INDIRECT(ADDRESS(3,$I222,,,"Sensis Vectors ALL")):INDIRECT(ADDRESS(3+ROWS(CORR_MATRIX)-1,$I222,,,"Sensis Vectors ALL")))</f>
        <v>0</v>
      </c>
      <c r="S222" s="256">
        <f ca="1">SUMIF(INDIRECT(ADDRESS(3,9+ROWS(CUT_LIST)+2,,,"Sensis Vectors ALL")):INDIRECT(ADDRESS(3+ROWS(CORR_MATRIX)-1,9+ROWS(CUT_LIST)+2,,,"Sensis Vectors ALL")),"YC"&amp;$H222&amp;S$1,INDIRECT(ADDRESS(3,$I222,,,"Sensis Vectors ALL")):INDIRECT(ADDRESS(3+ROWS(CORR_MATRIX)-1,$I222,,,"Sensis Vectors ALL")))</f>
        <v>0</v>
      </c>
      <c r="T222" s="256">
        <f ca="1">SUMIF(INDIRECT(ADDRESS(3,9+ROWS(CUT_LIST)+2,,,"Sensis Vectors ALL")):INDIRECT(ADDRESS(3+ROWS(CORR_MATRIX)-1,9+ROWS(CUT_LIST)+2,,,"Sensis Vectors ALL")),"YC"&amp;$H222&amp;T$1,INDIRECT(ADDRESS(3,$I222,,,"Sensis Vectors ALL")):INDIRECT(ADDRESS(3+ROWS(CORR_MATRIX)-1,$I222,,,"Sensis Vectors ALL")))</f>
        <v>0</v>
      </c>
      <c r="U222" s="256">
        <f ca="1">SUMIF(INDIRECT(ADDRESS(3,9+ROWS(CUT_LIST)+2,,,"Sensis Vectors ALL")):INDIRECT(ADDRESS(3+ROWS(CORR_MATRIX)-1,9+ROWS(CUT_LIST)+2,,,"Sensis Vectors ALL")),"YC"&amp;$H222&amp;U$1,INDIRECT(ADDRESS(3,$I222,,,"Sensis Vectors ALL")):INDIRECT(ADDRESS(3+ROWS(CORR_MATRIX)-1,$I222,,,"Sensis Vectors ALL")))</f>
        <v>0</v>
      </c>
      <c r="V222" s="256">
        <f ca="1">SUMIF(INDIRECT(ADDRESS(3,9+ROWS(CUT_LIST)+2,,,"Sensis Vectors ALL")):INDIRECT(ADDRESS(3+ROWS(CORR_MATRIX)-1,9+ROWS(CUT_LIST)+2,,,"Sensis Vectors ALL")),"YC"&amp;$H222&amp;V$1,INDIRECT(ADDRESS(3,$I222,,,"Sensis Vectors ALL")):INDIRECT(ADDRESS(3+ROWS(CORR_MATRIX)-1,$I222,,,"Sensis Vectors ALL")))</f>
        <v>0</v>
      </c>
    </row>
    <row r="223" spans="1:22" x14ac:dyDescent="0.2">
      <c r="A223" s="63">
        <v>84</v>
      </c>
      <c r="B223" s="63"/>
      <c r="C223" s="63"/>
      <c r="D223" s="63" t="s">
        <v>306</v>
      </c>
      <c r="E223" s="63"/>
      <c r="F223" s="63"/>
      <c r="G223" s="63"/>
      <c r="H223" s="63" t="s">
        <v>39</v>
      </c>
      <c r="I223" s="63">
        <f t="shared" si="8"/>
        <v>94</v>
      </c>
      <c r="J223" s="63" t="str">
        <f t="shared" si="9"/>
        <v>84GBP</v>
      </c>
      <c r="K223" s="256">
        <f ca="1">SUMIF(INDIRECT(ADDRESS(3,9+ROWS(CUT_LIST)+2,,,"Sensis Vectors ALL")):INDIRECT(ADDRESS(3+ROWS(CORR_MATRIX)-1,9+ROWS(CUT_LIST)+2,,,"Sensis Vectors ALL")),"YC"&amp;$H223&amp;K$1,INDIRECT(ADDRESS(3,$I223,,,"Sensis Vectors ALL")):INDIRECT(ADDRESS(3+ROWS(CORR_MATRIX)-1,$I223,,,"Sensis Vectors ALL")))</f>
        <v>0</v>
      </c>
      <c r="L223" s="256">
        <f ca="1">SUMIF(INDIRECT(ADDRESS(3,9+ROWS(CUT_LIST)+2,,,"Sensis Vectors ALL")):INDIRECT(ADDRESS(3+ROWS(CORR_MATRIX)-1,9+ROWS(CUT_LIST)+2,,,"Sensis Vectors ALL")),"YC"&amp;$H223&amp;L$1,INDIRECT(ADDRESS(3,$I223,,,"Sensis Vectors ALL")):INDIRECT(ADDRESS(3+ROWS(CORR_MATRIX)-1,$I223,,,"Sensis Vectors ALL")))</f>
        <v>0</v>
      </c>
      <c r="M223" s="256">
        <f ca="1">SUMIF(INDIRECT(ADDRESS(3,9+ROWS(CUT_LIST)+2,,,"Sensis Vectors ALL")):INDIRECT(ADDRESS(3+ROWS(CORR_MATRIX)-1,9+ROWS(CUT_LIST)+2,,,"Sensis Vectors ALL")),"YC"&amp;$H223&amp;M$1,INDIRECT(ADDRESS(3,$I223,,,"Sensis Vectors ALL")):INDIRECT(ADDRESS(3+ROWS(CORR_MATRIX)-1,$I223,,,"Sensis Vectors ALL")))</f>
        <v>0</v>
      </c>
      <c r="N223" s="256">
        <f ca="1">SUMIF(INDIRECT(ADDRESS(3,9+ROWS(CUT_LIST)+2,,,"Sensis Vectors ALL")):INDIRECT(ADDRESS(3+ROWS(CORR_MATRIX)-1,9+ROWS(CUT_LIST)+2,,,"Sensis Vectors ALL")),"YC"&amp;$H223&amp;N$1,INDIRECT(ADDRESS(3,$I223,,,"Sensis Vectors ALL")):INDIRECT(ADDRESS(3+ROWS(CORR_MATRIX)-1,$I223,,,"Sensis Vectors ALL")))</f>
        <v>0</v>
      </c>
      <c r="O223" s="256">
        <f ca="1">SUMIF(INDIRECT(ADDRESS(3,9+ROWS(CUT_LIST)+2,,,"Sensis Vectors ALL")):INDIRECT(ADDRESS(3+ROWS(CORR_MATRIX)-1,9+ROWS(CUT_LIST)+2,,,"Sensis Vectors ALL")),"YC"&amp;$H223&amp;O$1,INDIRECT(ADDRESS(3,$I223,,,"Sensis Vectors ALL")):INDIRECT(ADDRESS(3+ROWS(CORR_MATRIX)-1,$I223,,,"Sensis Vectors ALL")))</f>
        <v>0</v>
      </c>
      <c r="P223" s="256">
        <f ca="1">SUMIF(INDIRECT(ADDRESS(3,9+ROWS(CUT_LIST)+2,,,"Sensis Vectors ALL")):INDIRECT(ADDRESS(3+ROWS(CORR_MATRIX)-1,9+ROWS(CUT_LIST)+2,,,"Sensis Vectors ALL")),"YC"&amp;$H223&amp;P$1,INDIRECT(ADDRESS(3,$I223,,,"Sensis Vectors ALL")):INDIRECT(ADDRESS(3+ROWS(CORR_MATRIX)-1,$I223,,,"Sensis Vectors ALL")))</f>
        <v>0</v>
      </c>
      <c r="Q223" s="256">
        <f ca="1">SUMIF(INDIRECT(ADDRESS(3,9+ROWS(CUT_LIST)+2,,,"Sensis Vectors ALL")):INDIRECT(ADDRESS(3+ROWS(CORR_MATRIX)-1,9+ROWS(CUT_LIST)+2,,,"Sensis Vectors ALL")),"YC"&amp;$H223&amp;Q$1,INDIRECT(ADDRESS(3,$I223,,,"Sensis Vectors ALL")):INDIRECT(ADDRESS(3+ROWS(CORR_MATRIX)-1,$I223,,,"Sensis Vectors ALL")))</f>
        <v>0</v>
      </c>
      <c r="R223" s="256">
        <f ca="1">SUMIF(INDIRECT(ADDRESS(3,9+ROWS(CUT_LIST)+2,,,"Sensis Vectors ALL")):INDIRECT(ADDRESS(3+ROWS(CORR_MATRIX)-1,9+ROWS(CUT_LIST)+2,,,"Sensis Vectors ALL")),"YC"&amp;$H223&amp;R$1,INDIRECT(ADDRESS(3,$I223,,,"Sensis Vectors ALL")):INDIRECT(ADDRESS(3+ROWS(CORR_MATRIX)-1,$I223,,,"Sensis Vectors ALL")))</f>
        <v>0</v>
      </c>
      <c r="S223" s="256">
        <f ca="1">SUMIF(INDIRECT(ADDRESS(3,9+ROWS(CUT_LIST)+2,,,"Sensis Vectors ALL")):INDIRECT(ADDRESS(3+ROWS(CORR_MATRIX)-1,9+ROWS(CUT_LIST)+2,,,"Sensis Vectors ALL")),"YC"&amp;$H223&amp;S$1,INDIRECT(ADDRESS(3,$I223,,,"Sensis Vectors ALL")):INDIRECT(ADDRESS(3+ROWS(CORR_MATRIX)-1,$I223,,,"Sensis Vectors ALL")))</f>
        <v>0</v>
      </c>
      <c r="T223" s="256">
        <f ca="1">SUMIF(INDIRECT(ADDRESS(3,9+ROWS(CUT_LIST)+2,,,"Sensis Vectors ALL")):INDIRECT(ADDRESS(3+ROWS(CORR_MATRIX)-1,9+ROWS(CUT_LIST)+2,,,"Sensis Vectors ALL")),"YC"&amp;$H223&amp;T$1,INDIRECT(ADDRESS(3,$I223,,,"Sensis Vectors ALL")):INDIRECT(ADDRESS(3+ROWS(CORR_MATRIX)-1,$I223,,,"Sensis Vectors ALL")))</f>
        <v>0</v>
      </c>
      <c r="U223" s="256">
        <f ca="1">SUMIF(INDIRECT(ADDRESS(3,9+ROWS(CUT_LIST)+2,,,"Sensis Vectors ALL")):INDIRECT(ADDRESS(3+ROWS(CORR_MATRIX)-1,9+ROWS(CUT_LIST)+2,,,"Sensis Vectors ALL")),"YC"&amp;$H223&amp;U$1,INDIRECT(ADDRESS(3,$I223,,,"Sensis Vectors ALL")):INDIRECT(ADDRESS(3+ROWS(CORR_MATRIX)-1,$I223,,,"Sensis Vectors ALL")))</f>
        <v>0</v>
      </c>
      <c r="V223" s="256">
        <f ca="1">SUMIF(INDIRECT(ADDRESS(3,9+ROWS(CUT_LIST)+2,,,"Sensis Vectors ALL")):INDIRECT(ADDRESS(3+ROWS(CORR_MATRIX)-1,9+ROWS(CUT_LIST)+2,,,"Sensis Vectors ALL")),"YC"&amp;$H223&amp;V$1,INDIRECT(ADDRESS(3,$I223,,,"Sensis Vectors ALL")):INDIRECT(ADDRESS(3+ROWS(CORR_MATRIX)-1,$I223,,,"Sensis Vectors ALL")))</f>
        <v>0</v>
      </c>
    </row>
    <row r="224" spans="1:22" x14ac:dyDescent="0.2">
      <c r="A224" s="63">
        <v>84</v>
      </c>
      <c r="B224" s="63"/>
      <c r="C224" s="63"/>
      <c r="D224" s="63" t="s">
        <v>306</v>
      </c>
      <c r="E224" s="63"/>
      <c r="F224" s="63"/>
      <c r="G224" s="63"/>
      <c r="H224" s="63" t="s">
        <v>31</v>
      </c>
      <c r="I224" s="63">
        <f t="shared" si="8"/>
        <v>94</v>
      </c>
      <c r="J224" s="63" t="str">
        <f t="shared" si="9"/>
        <v>84JPY</v>
      </c>
      <c r="K224" s="256">
        <f ca="1">SUMIF(INDIRECT(ADDRESS(3,9+ROWS(CUT_LIST)+2,,,"Sensis Vectors ALL")):INDIRECT(ADDRESS(3+ROWS(CORR_MATRIX)-1,9+ROWS(CUT_LIST)+2,,,"Sensis Vectors ALL")),"YC"&amp;$H224&amp;K$1,INDIRECT(ADDRESS(3,$I224,,,"Sensis Vectors ALL")):INDIRECT(ADDRESS(3+ROWS(CORR_MATRIX)-1,$I224,,,"Sensis Vectors ALL")))</f>
        <v>0</v>
      </c>
      <c r="L224" s="256">
        <f ca="1">SUMIF(INDIRECT(ADDRESS(3,9+ROWS(CUT_LIST)+2,,,"Sensis Vectors ALL")):INDIRECT(ADDRESS(3+ROWS(CORR_MATRIX)-1,9+ROWS(CUT_LIST)+2,,,"Sensis Vectors ALL")),"YC"&amp;$H224&amp;L$1,INDIRECT(ADDRESS(3,$I224,,,"Sensis Vectors ALL")):INDIRECT(ADDRESS(3+ROWS(CORR_MATRIX)-1,$I224,,,"Sensis Vectors ALL")))</f>
        <v>0</v>
      </c>
      <c r="M224" s="256">
        <f ca="1">SUMIF(INDIRECT(ADDRESS(3,9+ROWS(CUT_LIST)+2,,,"Sensis Vectors ALL")):INDIRECT(ADDRESS(3+ROWS(CORR_MATRIX)-1,9+ROWS(CUT_LIST)+2,,,"Sensis Vectors ALL")),"YC"&amp;$H224&amp;M$1,INDIRECT(ADDRESS(3,$I224,,,"Sensis Vectors ALL")):INDIRECT(ADDRESS(3+ROWS(CORR_MATRIX)-1,$I224,,,"Sensis Vectors ALL")))</f>
        <v>0</v>
      </c>
      <c r="N224" s="256">
        <f ca="1">SUMIF(INDIRECT(ADDRESS(3,9+ROWS(CUT_LIST)+2,,,"Sensis Vectors ALL")):INDIRECT(ADDRESS(3+ROWS(CORR_MATRIX)-1,9+ROWS(CUT_LIST)+2,,,"Sensis Vectors ALL")),"YC"&amp;$H224&amp;N$1,INDIRECT(ADDRESS(3,$I224,,,"Sensis Vectors ALL")):INDIRECT(ADDRESS(3+ROWS(CORR_MATRIX)-1,$I224,,,"Sensis Vectors ALL")))</f>
        <v>0</v>
      </c>
      <c r="O224" s="256">
        <f ca="1">SUMIF(INDIRECT(ADDRESS(3,9+ROWS(CUT_LIST)+2,,,"Sensis Vectors ALL")):INDIRECT(ADDRESS(3+ROWS(CORR_MATRIX)-1,9+ROWS(CUT_LIST)+2,,,"Sensis Vectors ALL")),"YC"&amp;$H224&amp;O$1,INDIRECT(ADDRESS(3,$I224,,,"Sensis Vectors ALL")):INDIRECT(ADDRESS(3+ROWS(CORR_MATRIX)-1,$I224,,,"Sensis Vectors ALL")))</f>
        <v>0</v>
      </c>
      <c r="P224" s="256">
        <f ca="1">SUMIF(INDIRECT(ADDRESS(3,9+ROWS(CUT_LIST)+2,,,"Sensis Vectors ALL")):INDIRECT(ADDRESS(3+ROWS(CORR_MATRIX)-1,9+ROWS(CUT_LIST)+2,,,"Sensis Vectors ALL")),"YC"&amp;$H224&amp;P$1,INDIRECT(ADDRESS(3,$I224,,,"Sensis Vectors ALL")):INDIRECT(ADDRESS(3+ROWS(CORR_MATRIX)-1,$I224,,,"Sensis Vectors ALL")))</f>
        <v>0</v>
      </c>
      <c r="Q224" s="256">
        <f ca="1">SUMIF(INDIRECT(ADDRESS(3,9+ROWS(CUT_LIST)+2,,,"Sensis Vectors ALL")):INDIRECT(ADDRESS(3+ROWS(CORR_MATRIX)-1,9+ROWS(CUT_LIST)+2,,,"Sensis Vectors ALL")),"YC"&amp;$H224&amp;Q$1,INDIRECT(ADDRESS(3,$I224,,,"Sensis Vectors ALL")):INDIRECT(ADDRESS(3+ROWS(CORR_MATRIX)-1,$I224,,,"Sensis Vectors ALL")))</f>
        <v>0</v>
      </c>
      <c r="R224" s="256">
        <f ca="1">SUMIF(INDIRECT(ADDRESS(3,9+ROWS(CUT_LIST)+2,,,"Sensis Vectors ALL")):INDIRECT(ADDRESS(3+ROWS(CORR_MATRIX)-1,9+ROWS(CUT_LIST)+2,,,"Sensis Vectors ALL")),"YC"&amp;$H224&amp;R$1,INDIRECT(ADDRESS(3,$I224,,,"Sensis Vectors ALL")):INDIRECT(ADDRESS(3+ROWS(CORR_MATRIX)-1,$I224,,,"Sensis Vectors ALL")))</f>
        <v>0</v>
      </c>
      <c r="S224" s="256">
        <f ca="1">SUMIF(INDIRECT(ADDRESS(3,9+ROWS(CUT_LIST)+2,,,"Sensis Vectors ALL")):INDIRECT(ADDRESS(3+ROWS(CORR_MATRIX)-1,9+ROWS(CUT_LIST)+2,,,"Sensis Vectors ALL")),"YC"&amp;$H224&amp;S$1,INDIRECT(ADDRESS(3,$I224,,,"Sensis Vectors ALL")):INDIRECT(ADDRESS(3+ROWS(CORR_MATRIX)-1,$I224,,,"Sensis Vectors ALL")))</f>
        <v>0</v>
      </c>
      <c r="T224" s="256">
        <f ca="1">SUMIF(INDIRECT(ADDRESS(3,9+ROWS(CUT_LIST)+2,,,"Sensis Vectors ALL")):INDIRECT(ADDRESS(3+ROWS(CORR_MATRIX)-1,9+ROWS(CUT_LIST)+2,,,"Sensis Vectors ALL")),"YC"&amp;$H224&amp;T$1,INDIRECT(ADDRESS(3,$I224,,,"Sensis Vectors ALL")):INDIRECT(ADDRESS(3+ROWS(CORR_MATRIX)-1,$I224,,,"Sensis Vectors ALL")))</f>
        <v>0</v>
      </c>
      <c r="U224" s="256">
        <f ca="1">SUMIF(INDIRECT(ADDRESS(3,9+ROWS(CUT_LIST)+2,,,"Sensis Vectors ALL")):INDIRECT(ADDRESS(3+ROWS(CORR_MATRIX)-1,9+ROWS(CUT_LIST)+2,,,"Sensis Vectors ALL")),"YC"&amp;$H224&amp;U$1,INDIRECT(ADDRESS(3,$I224,,,"Sensis Vectors ALL")):INDIRECT(ADDRESS(3+ROWS(CORR_MATRIX)-1,$I224,,,"Sensis Vectors ALL")))</f>
        <v>0</v>
      </c>
      <c r="V224" s="256">
        <f ca="1">SUMIF(INDIRECT(ADDRESS(3,9+ROWS(CUT_LIST)+2,,,"Sensis Vectors ALL")):INDIRECT(ADDRESS(3+ROWS(CORR_MATRIX)-1,9+ROWS(CUT_LIST)+2,,,"Sensis Vectors ALL")),"YC"&amp;$H224&amp;V$1,INDIRECT(ADDRESS(3,$I224,,,"Sensis Vectors ALL")):INDIRECT(ADDRESS(3+ROWS(CORR_MATRIX)-1,$I224,,,"Sensis Vectors ALL")))</f>
        <v>0</v>
      </c>
    </row>
    <row r="225" spans="1:22" x14ac:dyDescent="0.2">
      <c r="A225" s="63">
        <v>84</v>
      </c>
      <c r="B225" s="63"/>
      <c r="C225" s="63"/>
      <c r="D225" s="63" t="s">
        <v>306</v>
      </c>
      <c r="E225" s="63"/>
      <c r="F225" s="63"/>
      <c r="G225" s="63"/>
      <c r="H225" s="63" t="s">
        <v>16</v>
      </c>
      <c r="I225" s="63">
        <f t="shared" si="8"/>
        <v>94</v>
      </c>
      <c r="J225" s="63" t="str">
        <f t="shared" si="9"/>
        <v>84USD</v>
      </c>
      <c r="K225" s="256">
        <f ca="1">SUMIF(INDIRECT(ADDRESS(3,9+ROWS(CUT_LIST)+2,,,"Sensis Vectors ALL")):INDIRECT(ADDRESS(3+ROWS(CORR_MATRIX)-1,9+ROWS(CUT_LIST)+2,,,"Sensis Vectors ALL")),"YC"&amp;$H225&amp;K$1,INDIRECT(ADDRESS(3,$I225,,,"Sensis Vectors ALL")):INDIRECT(ADDRESS(3+ROWS(CORR_MATRIX)-1,$I225,,,"Sensis Vectors ALL")))</f>
        <v>500.04</v>
      </c>
      <c r="L225" s="256">
        <f ca="1">SUMIF(INDIRECT(ADDRESS(3,9+ROWS(CUT_LIST)+2,,,"Sensis Vectors ALL")):INDIRECT(ADDRESS(3+ROWS(CORR_MATRIX)-1,9+ROWS(CUT_LIST)+2,,,"Sensis Vectors ALL")),"YC"&amp;$H225&amp;L$1,INDIRECT(ADDRESS(3,$I225,,,"Sensis Vectors ALL")):INDIRECT(ADDRESS(3+ROWS(CORR_MATRIX)-1,$I225,,,"Sensis Vectors ALL")))</f>
        <v>1320.59</v>
      </c>
      <c r="M225" s="256">
        <f ca="1">SUMIF(INDIRECT(ADDRESS(3,9+ROWS(CUT_LIST)+2,,,"Sensis Vectors ALL")):INDIRECT(ADDRESS(3+ROWS(CORR_MATRIX)-1,9+ROWS(CUT_LIST)+2,,,"Sensis Vectors ALL")),"YC"&amp;$H225&amp;M$1,INDIRECT(ADDRESS(3,$I225,,,"Sensis Vectors ALL")):INDIRECT(ADDRESS(3+ROWS(CORR_MATRIX)-1,$I225,,,"Sensis Vectors ALL")))</f>
        <v>0</v>
      </c>
      <c r="N225" s="256">
        <f ca="1">SUMIF(INDIRECT(ADDRESS(3,9+ROWS(CUT_LIST)+2,,,"Sensis Vectors ALL")):INDIRECT(ADDRESS(3+ROWS(CORR_MATRIX)-1,9+ROWS(CUT_LIST)+2,,,"Sensis Vectors ALL")),"YC"&amp;$H225&amp;N$1,INDIRECT(ADDRESS(3,$I225,,,"Sensis Vectors ALL")):INDIRECT(ADDRESS(3+ROWS(CORR_MATRIX)-1,$I225,,,"Sensis Vectors ALL")))</f>
        <v>0</v>
      </c>
      <c r="O225" s="256">
        <f ca="1">SUMIF(INDIRECT(ADDRESS(3,9+ROWS(CUT_LIST)+2,,,"Sensis Vectors ALL")):INDIRECT(ADDRESS(3+ROWS(CORR_MATRIX)-1,9+ROWS(CUT_LIST)+2,,,"Sensis Vectors ALL")),"YC"&amp;$H225&amp;O$1,INDIRECT(ADDRESS(3,$I225,,,"Sensis Vectors ALL")):INDIRECT(ADDRESS(3+ROWS(CORR_MATRIX)-1,$I225,,,"Sensis Vectors ALL")))</f>
        <v>0</v>
      </c>
      <c r="P225" s="256">
        <f ca="1">SUMIF(INDIRECT(ADDRESS(3,9+ROWS(CUT_LIST)+2,,,"Sensis Vectors ALL")):INDIRECT(ADDRESS(3+ROWS(CORR_MATRIX)-1,9+ROWS(CUT_LIST)+2,,,"Sensis Vectors ALL")),"YC"&amp;$H225&amp;P$1,INDIRECT(ADDRESS(3,$I225,,,"Sensis Vectors ALL")):INDIRECT(ADDRESS(3+ROWS(CORR_MATRIX)-1,$I225,,,"Sensis Vectors ALL")))</f>
        <v>0</v>
      </c>
      <c r="Q225" s="256">
        <f ca="1">SUMIF(INDIRECT(ADDRESS(3,9+ROWS(CUT_LIST)+2,,,"Sensis Vectors ALL")):INDIRECT(ADDRESS(3+ROWS(CORR_MATRIX)-1,9+ROWS(CUT_LIST)+2,,,"Sensis Vectors ALL")),"YC"&amp;$H225&amp;Q$1,INDIRECT(ADDRESS(3,$I225,,,"Sensis Vectors ALL")):INDIRECT(ADDRESS(3+ROWS(CORR_MATRIX)-1,$I225,,,"Sensis Vectors ALL")))</f>
        <v>0</v>
      </c>
      <c r="R225" s="256">
        <f ca="1">SUMIF(INDIRECT(ADDRESS(3,9+ROWS(CUT_LIST)+2,,,"Sensis Vectors ALL")):INDIRECT(ADDRESS(3+ROWS(CORR_MATRIX)-1,9+ROWS(CUT_LIST)+2,,,"Sensis Vectors ALL")),"YC"&amp;$H225&amp;R$1,INDIRECT(ADDRESS(3,$I225,,,"Sensis Vectors ALL")):INDIRECT(ADDRESS(3+ROWS(CORR_MATRIX)-1,$I225,,,"Sensis Vectors ALL")))</f>
        <v>0</v>
      </c>
      <c r="S225" s="256">
        <f ca="1">SUMIF(INDIRECT(ADDRESS(3,9+ROWS(CUT_LIST)+2,,,"Sensis Vectors ALL")):INDIRECT(ADDRESS(3+ROWS(CORR_MATRIX)-1,9+ROWS(CUT_LIST)+2,,,"Sensis Vectors ALL")),"YC"&amp;$H225&amp;S$1,INDIRECT(ADDRESS(3,$I225,,,"Sensis Vectors ALL")):INDIRECT(ADDRESS(3+ROWS(CORR_MATRIX)-1,$I225,,,"Sensis Vectors ALL")))</f>
        <v>0</v>
      </c>
      <c r="T225" s="256">
        <f ca="1">SUMIF(INDIRECT(ADDRESS(3,9+ROWS(CUT_LIST)+2,,,"Sensis Vectors ALL")):INDIRECT(ADDRESS(3+ROWS(CORR_MATRIX)-1,9+ROWS(CUT_LIST)+2,,,"Sensis Vectors ALL")),"YC"&amp;$H225&amp;T$1,INDIRECT(ADDRESS(3,$I225,,,"Sensis Vectors ALL")):INDIRECT(ADDRESS(3+ROWS(CORR_MATRIX)-1,$I225,,,"Sensis Vectors ALL")))</f>
        <v>0</v>
      </c>
      <c r="U225" s="256">
        <f ca="1">SUMIF(INDIRECT(ADDRESS(3,9+ROWS(CUT_LIST)+2,,,"Sensis Vectors ALL")):INDIRECT(ADDRESS(3+ROWS(CORR_MATRIX)-1,9+ROWS(CUT_LIST)+2,,,"Sensis Vectors ALL")),"YC"&amp;$H225&amp;U$1,INDIRECT(ADDRESS(3,$I225,,,"Sensis Vectors ALL")):INDIRECT(ADDRESS(3+ROWS(CORR_MATRIX)-1,$I225,,,"Sensis Vectors ALL")))</f>
        <v>0</v>
      </c>
      <c r="V225" s="256">
        <f ca="1">SUMIF(INDIRECT(ADDRESS(3,9+ROWS(CUT_LIST)+2,,,"Sensis Vectors ALL")):INDIRECT(ADDRESS(3+ROWS(CORR_MATRIX)-1,9+ROWS(CUT_LIST)+2,,,"Sensis Vectors ALL")),"YC"&amp;$H225&amp;V$1,INDIRECT(ADDRESS(3,$I225,,,"Sensis Vectors ALL")):INDIRECT(ADDRESS(3+ROWS(CORR_MATRIX)-1,$I225,,,"Sensis Vectors ALL")))</f>
        <v>0</v>
      </c>
    </row>
    <row r="226" spans="1:22" x14ac:dyDescent="0.2">
      <c r="A226" s="31">
        <v>85</v>
      </c>
      <c r="B226" s="62">
        <v>5</v>
      </c>
      <c r="C226" s="66" t="s">
        <v>156</v>
      </c>
      <c r="D226" s="66" t="s">
        <v>307</v>
      </c>
      <c r="E226" s="66" t="s">
        <v>173</v>
      </c>
      <c r="F226" s="66" t="s">
        <v>179</v>
      </c>
      <c r="G226" s="95">
        <v>844</v>
      </c>
      <c r="H226" s="73" t="s">
        <v>24</v>
      </c>
      <c r="I226">
        <f t="shared" si="8"/>
        <v>95</v>
      </c>
      <c r="J226" t="str">
        <f t="shared" si="9"/>
        <v>85ALL</v>
      </c>
      <c r="K226" s="257">
        <f ca="1">SUMIF(INDIRECT(ADDRESS(3,9+ROWS(CUT_LIST)+1,,,"Sensis Vectors ALL")):INDIRECT(ADDRESS(3+ROWS(CORR_MATRIX)-1,9+ROWS(CUT_LIST)+1,,,"Sensis Vectors ALL")),"YC"&amp;K$1,INDIRECT(ADDRESS(3,$I226,,,"Sensis Vectors ALL")):INDIRECT(ADDRESS(3+ROWS(CORR_MATRIX)-1,$I226,,,"Sensis Vectors ALL")))</f>
        <v>0</v>
      </c>
      <c r="L226" s="257">
        <f ca="1">SUMIF(INDIRECT(ADDRESS(3,9+ROWS(CUT_LIST)+1,,,"Sensis Vectors ALL")):INDIRECT(ADDRESS(3+ROWS(CORR_MATRIX)-1,9+ROWS(CUT_LIST)+1,,,"Sensis Vectors ALL")),"YC"&amp;L$1,INDIRECT(ADDRESS(3,$I226,,,"Sensis Vectors ALL")):INDIRECT(ADDRESS(3+ROWS(CORR_MATRIX)-1,$I226,,,"Sensis Vectors ALL")))</f>
        <v>0</v>
      </c>
      <c r="M226" s="257">
        <f ca="1">SUMIF(INDIRECT(ADDRESS(3,9+ROWS(CUT_LIST)+1,,,"Sensis Vectors ALL")):INDIRECT(ADDRESS(3+ROWS(CORR_MATRIX)-1,9+ROWS(CUT_LIST)+1,,,"Sensis Vectors ALL")),"YC"&amp;M$1,INDIRECT(ADDRESS(3,$I226,,,"Sensis Vectors ALL")):INDIRECT(ADDRESS(3+ROWS(CORR_MATRIX)-1,$I226,,,"Sensis Vectors ALL")))</f>
        <v>0</v>
      </c>
      <c r="N226" s="257">
        <f ca="1">SUMIF(INDIRECT(ADDRESS(3,9+ROWS(CUT_LIST)+1,,,"Sensis Vectors ALL")):INDIRECT(ADDRESS(3+ROWS(CORR_MATRIX)-1,9+ROWS(CUT_LIST)+1,,,"Sensis Vectors ALL")),"YC"&amp;N$1,INDIRECT(ADDRESS(3,$I226,,,"Sensis Vectors ALL")):INDIRECT(ADDRESS(3+ROWS(CORR_MATRIX)-1,$I226,,,"Sensis Vectors ALL")))</f>
        <v>0</v>
      </c>
      <c r="O226" s="257">
        <f ca="1">SUMIF(INDIRECT(ADDRESS(3,9+ROWS(CUT_LIST)+1,,,"Sensis Vectors ALL")):INDIRECT(ADDRESS(3+ROWS(CORR_MATRIX)-1,9+ROWS(CUT_LIST)+1,,,"Sensis Vectors ALL")),"YC"&amp;O$1,INDIRECT(ADDRESS(3,$I226,,,"Sensis Vectors ALL")):INDIRECT(ADDRESS(3+ROWS(CORR_MATRIX)-1,$I226,,,"Sensis Vectors ALL")))</f>
        <v>0</v>
      </c>
      <c r="P226" s="257">
        <f ca="1">SUMIF(INDIRECT(ADDRESS(3,9+ROWS(CUT_LIST)+1,,,"Sensis Vectors ALL")):INDIRECT(ADDRESS(3+ROWS(CORR_MATRIX)-1,9+ROWS(CUT_LIST)+1,,,"Sensis Vectors ALL")),"YC"&amp;P$1,INDIRECT(ADDRESS(3,$I226,,,"Sensis Vectors ALL")):INDIRECT(ADDRESS(3+ROWS(CORR_MATRIX)-1,$I226,,,"Sensis Vectors ALL")))</f>
        <v>0</v>
      </c>
      <c r="Q226" s="257">
        <f ca="1">SUMIF(INDIRECT(ADDRESS(3,9+ROWS(CUT_LIST)+1,,,"Sensis Vectors ALL")):INDIRECT(ADDRESS(3+ROWS(CORR_MATRIX)-1,9+ROWS(CUT_LIST)+1,,,"Sensis Vectors ALL")),"YC"&amp;Q$1,INDIRECT(ADDRESS(3,$I226,,,"Sensis Vectors ALL")):INDIRECT(ADDRESS(3+ROWS(CORR_MATRIX)-1,$I226,,,"Sensis Vectors ALL")))</f>
        <v>0</v>
      </c>
      <c r="R226" s="257">
        <f ca="1">SUMIF(INDIRECT(ADDRESS(3,9+ROWS(CUT_LIST)+1,,,"Sensis Vectors ALL")):INDIRECT(ADDRESS(3+ROWS(CORR_MATRIX)-1,9+ROWS(CUT_LIST)+1,,,"Sensis Vectors ALL")),"YC"&amp;R$1,INDIRECT(ADDRESS(3,$I226,,,"Sensis Vectors ALL")):INDIRECT(ADDRESS(3+ROWS(CORR_MATRIX)-1,$I226,,,"Sensis Vectors ALL")))</f>
        <v>0</v>
      </c>
      <c r="S226" s="257">
        <f ca="1">SUMIF(INDIRECT(ADDRESS(3,9+ROWS(CUT_LIST)+1,,,"Sensis Vectors ALL")):INDIRECT(ADDRESS(3+ROWS(CORR_MATRIX)-1,9+ROWS(CUT_LIST)+1,,,"Sensis Vectors ALL")),"YC"&amp;S$1,INDIRECT(ADDRESS(3,$I226,,,"Sensis Vectors ALL")):INDIRECT(ADDRESS(3+ROWS(CORR_MATRIX)-1,$I226,,,"Sensis Vectors ALL")))</f>
        <v>0</v>
      </c>
      <c r="T226" s="257">
        <f ca="1">SUMIF(INDIRECT(ADDRESS(3,9+ROWS(CUT_LIST)+1,,,"Sensis Vectors ALL")):INDIRECT(ADDRESS(3+ROWS(CORR_MATRIX)-1,9+ROWS(CUT_LIST)+1,,,"Sensis Vectors ALL")),"YC"&amp;T$1,INDIRECT(ADDRESS(3,$I226,,,"Sensis Vectors ALL")):INDIRECT(ADDRESS(3+ROWS(CORR_MATRIX)-1,$I226,,,"Sensis Vectors ALL")))</f>
        <v>0</v>
      </c>
      <c r="U226" s="257">
        <f ca="1">SUMIF(INDIRECT(ADDRESS(3,9+ROWS(CUT_LIST)+1,,,"Sensis Vectors ALL")):INDIRECT(ADDRESS(3+ROWS(CORR_MATRIX)-1,9+ROWS(CUT_LIST)+1,,,"Sensis Vectors ALL")),"YC"&amp;U$1,INDIRECT(ADDRESS(3,$I226,,,"Sensis Vectors ALL")):INDIRECT(ADDRESS(3+ROWS(CORR_MATRIX)-1,$I226,,,"Sensis Vectors ALL")))</f>
        <v>0</v>
      </c>
      <c r="V226" s="257">
        <f ca="1">SUMIF(INDIRECT(ADDRESS(3,9+ROWS(CUT_LIST)+1,,,"Sensis Vectors ALL")):INDIRECT(ADDRESS(3+ROWS(CORR_MATRIX)-1,9+ROWS(CUT_LIST)+1,,,"Sensis Vectors ALL")),"YC"&amp;V$1,INDIRECT(ADDRESS(3,$I226,,,"Sensis Vectors ALL")):INDIRECT(ADDRESS(3+ROWS(CORR_MATRIX)-1,$I226,,,"Sensis Vectors ALL")))</f>
        <v>0</v>
      </c>
    </row>
    <row r="227" spans="1:22" x14ac:dyDescent="0.2">
      <c r="A227" s="63">
        <v>85</v>
      </c>
      <c r="B227" s="63"/>
      <c r="C227" s="63"/>
      <c r="D227" s="63" t="s">
        <v>307</v>
      </c>
      <c r="E227" s="63"/>
      <c r="F227" s="63"/>
      <c r="G227" s="63"/>
      <c r="H227" s="63" t="s">
        <v>32</v>
      </c>
      <c r="I227" s="63">
        <f t="shared" si="8"/>
        <v>95</v>
      </c>
      <c r="J227" s="63" t="str">
        <f t="shared" si="9"/>
        <v>85AUD</v>
      </c>
      <c r="K227" s="256">
        <f ca="1">SUMIF(INDIRECT(ADDRESS(3,9+ROWS(CUT_LIST)+2,,,"Sensis Vectors ALL")):INDIRECT(ADDRESS(3+ROWS(CORR_MATRIX)-1,9+ROWS(CUT_LIST)+2,,,"Sensis Vectors ALL")),"YC"&amp;$H227&amp;K$1,INDIRECT(ADDRESS(3,$I227,,,"Sensis Vectors ALL")):INDIRECT(ADDRESS(3+ROWS(CORR_MATRIX)-1,$I227,,,"Sensis Vectors ALL")))</f>
        <v>0</v>
      </c>
      <c r="L227" s="256">
        <f ca="1">SUMIF(INDIRECT(ADDRESS(3,9+ROWS(CUT_LIST)+2,,,"Sensis Vectors ALL")):INDIRECT(ADDRESS(3+ROWS(CORR_MATRIX)-1,9+ROWS(CUT_LIST)+2,,,"Sensis Vectors ALL")),"YC"&amp;$H227&amp;L$1,INDIRECT(ADDRESS(3,$I227,,,"Sensis Vectors ALL")):INDIRECT(ADDRESS(3+ROWS(CORR_MATRIX)-1,$I227,,,"Sensis Vectors ALL")))</f>
        <v>0</v>
      </c>
      <c r="M227" s="256">
        <f ca="1">SUMIF(INDIRECT(ADDRESS(3,9+ROWS(CUT_LIST)+2,,,"Sensis Vectors ALL")):INDIRECT(ADDRESS(3+ROWS(CORR_MATRIX)-1,9+ROWS(CUT_LIST)+2,,,"Sensis Vectors ALL")),"YC"&amp;$H227&amp;M$1,INDIRECT(ADDRESS(3,$I227,,,"Sensis Vectors ALL")):INDIRECT(ADDRESS(3+ROWS(CORR_MATRIX)-1,$I227,,,"Sensis Vectors ALL")))</f>
        <v>0</v>
      </c>
      <c r="N227" s="256">
        <f ca="1">SUMIF(INDIRECT(ADDRESS(3,9+ROWS(CUT_LIST)+2,,,"Sensis Vectors ALL")):INDIRECT(ADDRESS(3+ROWS(CORR_MATRIX)-1,9+ROWS(CUT_LIST)+2,,,"Sensis Vectors ALL")),"YC"&amp;$H227&amp;N$1,INDIRECT(ADDRESS(3,$I227,,,"Sensis Vectors ALL")):INDIRECT(ADDRESS(3+ROWS(CORR_MATRIX)-1,$I227,,,"Sensis Vectors ALL")))</f>
        <v>0</v>
      </c>
      <c r="O227" s="256">
        <f ca="1">SUMIF(INDIRECT(ADDRESS(3,9+ROWS(CUT_LIST)+2,,,"Sensis Vectors ALL")):INDIRECT(ADDRESS(3+ROWS(CORR_MATRIX)-1,9+ROWS(CUT_LIST)+2,,,"Sensis Vectors ALL")),"YC"&amp;$H227&amp;O$1,INDIRECT(ADDRESS(3,$I227,,,"Sensis Vectors ALL")):INDIRECT(ADDRESS(3+ROWS(CORR_MATRIX)-1,$I227,,,"Sensis Vectors ALL")))</f>
        <v>0</v>
      </c>
      <c r="P227" s="256">
        <f ca="1">SUMIF(INDIRECT(ADDRESS(3,9+ROWS(CUT_LIST)+2,,,"Sensis Vectors ALL")):INDIRECT(ADDRESS(3+ROWS(CORR_MATRIX)-1,9+ROWS(CUT_LIST)+2,,,"Sensis Vectors ALL")),"YC"&amp;$H227&amp;P$1,INDIRECT(ADDRESS(3,$I227,,,"Sensis Vectors ALL")):INDIRECT(ADDRESS(3+ROWS(CORR_MATRIX)-1,$I227,,,"Sensis Vectors ALL")))</f>
        <v>0</v>
      </c>
      <c r="Q227" s="256">
        <f ca="1">SUMIF(INDIRECT(ADDRESS(3,9+ROWS(CUT_LIST)+2,,,"Sensis Vectors ALL")):INDIRECT(ADDRESS(3+ROWS(CORR_MATRIX)-1,9+ROWS(CUT_LIST)+2,,,"Sensis Vectors ALL")),"YC"&amp;$H227&amp;Q$1,INDIRECT(ADDRESS(3,$I227,,,"Sensis Vectors ALL")):INDIRECT(ADDRESS(3+ROWS(CORR_MATRIX)-1,$I227,,,"Sensis Vectors ALL")))</f>
        <v>0</v>
      </c>
      <c r="R227" s="256">
        <f ca="1">SUMIF(INDIRECT(ADDRESS(3,9+ROWS(CUT_LIST)+2,,,"Sensis Vectors ALL")):INDIRECT(ADDRESS(3+ROWS(CORR_MATRIX)-1,9+ROWS(CUT_LIST)+2,,,"Sensis Vectors ALL")),"YC"&amp;$H227&amp;R$1,INDIRECT(ADDRESS(3,$I227,,,"Sensis Vectors ALL")):INDIRECT(ADDRESS(3+ROWS(CORR_MATRIX)-1,$I227,,,"Sensis Vectors ALL")))</f>
        <v>0</v>
      </c>
      <c r="S227" s="256">
        <f ca="1">SUMIF(INDIRECT(ADDRESS(3,9+ROWS(CUT_LIST)+2,,,"Sensis Vectors ALL")):INDIRECT(ADDRESS(3+ROWS(CORR_MATRIX)-1,9+ROWS(CUT_LIST)+2,,,"Sensis Vectors ALL")),"YC"&amp;$H227&amp;S$1,INDIRECT(ADDRESS(3,$I227,,,"Sensis Vectors ALL")):INDIRECT(ADDRESS(3+ROWS(CORR_MATRIX)-1,$I227,,,"Sensis Vectors ALL")))</f>
        <v>0</v>
      </c>
      <c r="T227" s="256">
        <f ca="1">SUMIF(INDIRECT(ADDRESS(3,9+ROWS(CUT_LIST)+2,,,"Sensis Vectors ALL")):INDIRECT(ADDRESS(3+ROWS(CORR_MATRIX)-1,9+ROWS(CUT_LIST)+2,,,"Sensis Vectors ALL")),"YC"&amp;$H227&amp;T$1,INDIRECT(ADDRESS(3,$I227,,,"Sensis Vectors ALL")):INDIRECT(ADDRESS(3+ROWS(CORR_MATRIX)-1,$I227,,,"Sensis Vectors ALL")))</f>
        <v>0</v>
      </c>
      <c r="U227" s="256">
        <f ca="1">SUMIF(INDIRECT(ADDRESS(3,9+ROWS(CUT_LIST)+2,,,"Sensis Vectors ALL")):INDIRECT(ADDRESS(3+ROWS(CORR_MATRIX)-1,9+ROWS(CUT_LIST)+2,,,"Sensis Vectors ALL")),"YC"&amp;$H227&amp;U$1,INDIRECT(ADDRESS(3,$I227,,,"Sensis Vectors ALL")):INDIRECT(ADDRESS(3+ROWS(CORR_MATRIX)-1,$I227,,,"Sensis Vectors ALL")))</f>
        <v>0</v>
      </c>
      <c r="V227" s="256">
        <f ca="1">SUMIF(INDIRECT(ADDRESS(3,9+ROWS(CUT_LIST)+2,,,"Sensis Vectors ALL")):INDIRECT(ADDRESS(3+ROWS(CORR_MATRIX)-1,9+ROWS(CUT_LIST)+2,,,"Sensis Vectors ALL")),"YC"&amp;$H227&amp;V$1,INDIRECT(ADDRESS(3,$I227,,,"Sensis Vectors ALL")):INDIRECT(ADDRESS(3+ROWS(CORR_MATRIX)-1,$I227,,,"Sensis Vectors ALL")))</f>
        <v>0</v>
      </c>
    </row>
    <row r="228" spans="1:22" x14ac:dyDescent="0.2">
      <c r="A228" s="63">
        <v>85</v>
      </c>
      <c r="B228" s="63"/>
      <c r="C228" s="63"/>
      <c r="D228" s="63" t="s">
        <v>307</v>
      </c>
      <c r="E228" s="63"/>
      <c r="F228" s="63"/>
      <c r="G228" s="63"/>
      <c r="H228" s="63" t="s">
        <v>9</v>
      </c>
      <c r="I228" s="63">
        <f t="shared" si="8"/>
        <v>95</v>
      </c>
      <c r="J228" s="63" t="str">
        <f t="shared" si="9"/>
        <v>85CAD</v>
      </c>
      <c r="K228" s="256">
        <f ca="1">SUMIF(INDIRECT(ADDRESS(3,9+ROWS(CUT_LIST)+2,,,"Sensis Vectors ALL")):INDIRECT(ADDRESS(3+ROWS(CORR_MATRIX)-1,9+ROWS(CUT_LIST)+2,,,"Sensis Vectors ALL")),"YC"&amp;$H228&amp;K$1,INDIRECT(ADDRESS(3,$I228,,,"Sensis Vectors ALL")):INDIRECT(ADDRESS(3+ROWS(CORR_MATRIX)-1,$I228,,,"Sensis Vectors ALL")))</f>
        <v>0</v>
      </c>
      <c r="L228" s="256">
        <f ca="1">SUMIF(INDIRECT(ADDRESS(3,9+ROWS(CUT_LIST)+2,,,"Sensis Vectors ALL")):INDIRECT(ADDRESS(3+ROWS(CORR_MATRIX)-1,9+ROWS(CUT_LIST)+2,,,"Sensis Vectors ALL")),"YC"&amp;$H228&amp;L$1,INDIRECT(ADDRESS(3,$I228,,,"Sensis Vectors ALL")):INDIRECT(ADDRESS(3+ROWS(CORR_MATRIX)-1,$I228,,,"Sensis Vectors ALL")))</f>
        <v>0</v>
      </c>
      <c r="M228" s="256">
        <f ca="1">SUMIF(INDIRECT(ADDRESS(3,9+ROWS(CUT_LIST)+2,,,"Sensis Vectors ALL")):INDIRECT(ADDRESS(3+ROWS(CORR_MATRIX)-1,9+ROWS(CUT_LIST)+2,,,"Sensis Vectors ALL")),"YC"&amp;$H228&amp;M$1,INDIRECT(ADDRESS(3,$I228,,,"Sensis Vectors ALL")):INDIRECT(ADDRESS(3+ROWS(CORR_MATRIX)-1,$I228,,,"Sensis Vectors ALL")))</f>
        <v>0</v>
      </c>
      <c r="N228" s="256">
        <f ca="1">SUMIF(INDIRECT(ADDRESS(3,9+ROWS(CUT_LIST)+2,,,"Sensis Vectors ALL")):INDIRECT(ADDRESS(3+ROWS(CORR_MATRIX)-1,9+ROWS(CUT_LIST)+2,,,"Sensis Vectors ALL")),"YC"&amp;$H228&amp;N$1,INDIRECT(ADDRESS(3,$I228,,,"Sensis Vectors ALL")):INDIRECT(ADDRESS(3+ROWS(CORR_MATRIX)-1,$I228,,,"Sensis Vectors ALL")))</f>
        <v>0</v>
      </c>
      <c r="O228" s="256">
        <f ca="1">SUMIF(INDIRECT(ADDRESS(3,9+ROWS(CUT_LIST)+2,,,"Sensis Vectors ALL")):INDIRECT(ADDRESS(3+ROWS(CORR_MATRIX)-1,9+ROWS(CUT_LIST)+2,,,"Sensis Vectors ALL")),"YC"&amp;$H228&amp;O$1,INDIRECT(ADDRESS(3,$I228,,,"Sensis Vectors ALL")):INDIRECT(ADDRESS(3+ROWS(CORR_MATRIX)-1,$I228,,,"Sensis Vectors ALL")))</f>
        <v>0</v>
      </c>
      <c r="P228" s="256">
        <f ca="1">SUMIF(INDIRECT(ADDRESS(3,9+ROWS(CUT_LIST)+2,,,"Sensis Vectors ALL")):INDIRECT(ADDRESS(3+ROWS(CORR_MATRIX)-1,9+ROWS(CUT_LIST)+2,,,"Sensis Vectors ALL")),"YC"&amp;$H228&amp;P$1,INDIRECT(ADDRESS(3,$I228,,,"Sensis Vectors ALL")):INDIRECT(ADDRESS(3+ROWS(CORR_MATRIX)-1,$I228,,,"Sensis Vectors ALL")))</f>
        <v>0</v>
      </c>
      <c r="Q228" s="256">
        <f ca="1">SUMIF(INDIRECT(ADDRESS(3,9+ROWS(CUT_LIST)+2,,,"Sensis Vectors ALL")):INDIRECT(ADDRESS(3+ROWS(CORR_MATRIX)-1,9+ROWS(CUT_LIST)+2,,,"Sensis Vectors ALL")),"YC"&amp;$H228&amp;Q$1,INDIRECT(ADDRESS(3,$I228,,,"Sensis Vectors ALL")):INDIRECT(ADDRESS(3+ROWS(CORR_MATRIX)-1,$I228,,,"Sensis Vectors ALL")))</f>
        <v>0</v>
      </c>
      <c r="R228" s="256">
        <f ca="1">SUMIF(INDIRECT(ADDRESS(3,9+ROWS(CUT_LIST)+2,,,"Sensis Vectors ALL")):INDIRECT(ADDRESS(3+ROWS(CORR_MATRIX)-1,9+ROWS(CUT_LIST)+2,,,"Sensis Vectors ALL")),"YC"&amp;$H228&amp;R$1,INDIRECT(ADDRESS(3,$I228,,,"Sensis Vectors ALL")):INDIRECT(ADDRESS(3+ROWS(CORR_MATRIX)-1,$I228,,,"Sensis Vectors ALL")))</f>
        <v>0</v>
      </c>
      <c r="S228" s="256">
        <f ca="1">SUMIF(INDIRECT(ADDRESS(3,9+ROWS(CUT_LIST)+2,,,"Sensis Vectors ALL")):INDIRECT(ADDRESS(3+ROWS(CORR_MATRIX)-1,9+ROWS(CUT_LIST)+2,,,"Sensis Vectors ALL")),"YC"&amp;$H228&amp;S$1,INDIRECT(ADDRESS(3,$I228,,,"Sensis Vectors ALL")):INDIRECT(ADDRESS(3+ROWS(CORR_MATRIX)-1,$I228,,,"Sensis Vectors ALL")))</f>
        <v>0</v>
      </c>
      <c r="T228" s="256">
        <f ca="1">SUMIF(INDIRECT(ADDRESS(3,9+ROWS(CUT_LIST)+2,,,"Sensis Vectors ALL")):INDIRECT(ADDRESS(3+ROWS(CORR_MATRIX)-1,9+ROWS(CUT_LIST)+2,,,"Sensis Vectors ALL")),"YC"&amp;$H228&amp;T$1,INDIRECT(ADDRESS(3,$I228,,,"Sensis Vectors ALL")):INDIRECT(ADDRESS(3+ROWS(CORR_MATRIX)-1,$I228,,,"Sensis Vectors ALL")))</f>
        <v>0</v>
      </c>
      <c r="U228" s="256">
        <f ca="1">SUMIF(INDIRECT(ADDRESS(3,9+ROWS(CUT_LIST)+2,,,"Sensis Vectors ALL")):INDIRECT(ADDRESS(3+ROWS(CORR_MATRIX)-1,9+ROWS(CUT_LIST)+2,,,"Sensis Vectors ALL")),"YC"&amp;$H228&amp;U$1,INDIRECT(ADDRESS(3,$I228,,,"Sensis Vectors ALL")):INDIRECT(ADDRESS(3+ROWS(CORR_MATRIX)-1,$I228,,,"Sensis Vectors ALL")))</f>
        <v>0</v>
      </c>
      <c r="V228" s="256">
        <f ca="1">SUMIF(INDIRECT(ADDRESS(3,9+ROWS(CUT_LIST)+2,,,"Sensis Vectors ALL")):INDIRECT(ADDRESS(3+ROWS(CORR_MATRIX)-1,9+ROWS(CUT_LIST)+2,,,"Sensis Vectors ALL")),"YC"&amp;$H228&amp;V$1,INDIRECT(ADDRESS(3,$I228,,,"Sensis Vectors ALL")):INDIRECT(ADDRESS(3+ROWS(CORR_MATRIX)-1,$I228,,,"Sensis Vectors ALL")))</f>
        <v>0</v>
      </c>
    </row>
    <row r="229" spans="1:22" x14ac:dyDescent="0.2">
      <c r="A229" s="63">
        <v>85</v>
      </c>
      <c r="B229" s="63"/>
      <c r="C229" s="63"/>
      <c r="D229" s="63" t="s">
        <v>307</v>
      </c>
      <c r="E229" s="63"/>
      <c r="F229" s="63"/>
      <c r="G229" s="63"/>
      <c r="H229" s="63" t="s">
        <v>18</v>
      </c>
      <c r="I229" s="63">
        <f t="shared" si="8"/>
        <v>95</v>
      </c>
      <c r="J229" s="63" t="str">
        <f t="shared" si="9"/>
        <v>85EUR</v>
      </c>
      <c r="K229" s="256">
        <f ca="1">SUMIF(INDIRECT(ADDRESS(3,9+ROWS(CUT_LIST)+2,,,"Sensis Vectors ALL")):INDIRECT(ADDRESS(3+ROWS(CORR_MATRIX)-1,9+ROWS(CUT_LIST)+2,,,"Sensis Vectors ALL")),"YC"&amp;$H229&amp;K$1,INDIRECT(ADDRESS(3,$I229,,,"Sensis Vectors ALL")):INDIRECT(ADDRESS(3+ROWS(CORR_MATRIX)-1,$I229,,,"Sensis Vectors ALL")))</f>
        <v>0</v>
      </c>
      <c r="L229" s="256">
        <f ca="1">SUMIF(INDIRECT(ADDRESS(3,9+ROWS(CUT_LIST)+2,,,"Sensis Vectors ALL")):INDIRECT(ADDRESS(3+ROWS(CORR_MATRIX)-1,9+ROWS(CUT_LIST)+2,,,"Sensis Vectors ALL")),"YC"&amp;$H229&amp;L$1,INDIRECT(ADDRESS(3,$I229,,,"Sensis Vectors ALL")):INDIRECT(ADDRESS(3+ROWS(CORR_MATRIX)-1,$I229,,,"Sensis Vectors ALL")))</f>
        <v>0</v>
      </c>
      <c r="M229" s="256">
        <f ca="1">SUMIF(INDIRECT(ADDRESS(3,9+ROWS(CUT_LIST)+2,,,"Sensis Vectors ALL")):INDIRECT(ADDRESS(3+ROWS(CORR_MATRIX)-1,9+ROWS(CUT_LIST)+2,,,"Sensis Vectors ALL")),"YC"&amp;$H229&amp;M$1,INDIRECT(ADDRESS(3,$I229,,,"Sensis Vectors ALL")):INDIRECT(ADDRESS(3+ROWS(CORR_MATRIX)-1,$I229,,,"Sensis Vectors ALL")))</f>
        <v>0</v>
      </c>
      <c r="N229" s="256">
        <f ca="1">SUMIF(INDIRECT(ADDRESS(3,9+ROWS(CUT_LIST)+2,,,"Sensis Vectors ALL")):INDIRECT(ADDRESS(3+ROWS(CORR_MATRIX)-1,9+ROWS(CUT_LIST)+2,,,"Sensis Vectors ALL")),"YC"&amp;$H229&amp;N$1,INDIRECT(ADDRESS(3,$I229,,,"Sensis Vectors ALL")):INDIRECT(ADDRESS(3+ROWS(CORR_MATRIX)-1,$I229,,,"Sensis Vectors ALL")))</f>
        <v>0</v>
      </c>
      <c r="O229" s="256">
        <f ca="1">SUMIF(INDIRECT(ADDRESS(3,9+ROWS(CUT_LIST)+2,,,"Sensis Vectors ALL")):INDIRECT(ADDRESS(3+ROWS(CORR_MATRIX)-1,9+ROWS(CUT_LIST)+2,,,"Sensis Vectors ALL")),"YC"&amp;$H229&amp;O$1,INDIRECT(ADDRESS(3,$I229,,,"Sensis Vectors ALL")):INDIRECT(ADDRESS(3+ROWS(CORR_MATRIX)-1,$I229,,,"Sensis Vectors ALL")))</f>
        <v>0</v>
      </c>
      <c r="P229" s="256">
        <f ca="1">SUMIF(INDIRECT(ADDRESS(3,9+ROWS(CUT_LIST)+2,,,"Sensis Vectors ALL")):INDIRECT(ADDRESS(3+ROWS(CORR_MATRIX)-1,9+ROWS(CUT_LIST)+2,,,"Sensis Vectors ALL")),"YC"&amp;$H229&amp;P$1,INDIRECT(ADDRESS(3,$I229,,,"Sensis Vectors ALL")):INDIRECT(ADDRESS(3+ROWS(CORR_MATRIX)-1,$I229,,,"Sensis Vectors ALL")))</f>
        <v>0</v>
      </c>
      <c r="Q229" s="256">
        <f ca="1">SUMIF(INDIRECT(ADDRESS(3,9+ROWS(CUT_LIST)+2,,,"Sensis Vectors ALL")):INDIRECT(ADDRESS(3+ROWS(CORR_MATRIX)-1,9+ROWS(CUT_LIST)+2,,,"Sensis Vectors ALL")),"YC"&amp;$H229&amp;Q$1,INDIRECT(ADDRESS(3,$I229,,,"Sensis Vectors ALL")):INDIRECT(ADDRESS(3+ROWS(CORR_MATRIX)-1,$I229,,,"Sensis Vectors ALL")))</f>
        <v>0</v>
      </c>
      <c r="R229" s="256">
        <f ca="1">SUMIF(INDIRECT(ADDRESS(3,9+ROWS(CUT_LIST)+2,,,"Sensis Vectors ALL")):INDIRECT(ADDRESS(3+ROWS(CORR_MATRIX)-1,9+ROWS(CUT_LIST)+2,,,"Sensis Vectors ALL")),"YC"&amp;$H229&amp;R$1,INDIRECT(ADDRESS(3,$I229,,,"Sensis Vectors ALL")):INDIRECT(ADDRESS(3+ROWS(CORR_MATRIX)-1,$I229,,,"Sensis Vectors ALL")))</f>
        <v>0</v>
      </c>
      <c r="S229" s="256">
        <f ca="1">SUMIF(INDIRECT(ADDRESS(3,9+ROWS(CUT_LIST)+2,,,"Sensis Vectors ALL")):INDIRECT(ADDRESS(3+ROWS(CORR_MATRIX)-1,9+ROWS(CUT_LIST)+2,,,"Sensis Vectors ALL")),"YC"&amp;$H229&amp;S$1,INDIRECT(ADDRESS(3,$I229,,,"Sensis Vectors ALL")):INDIRECT(ADDRESS(3+ROWS(CORR_MATRIX)-1,$I229,,,"Sensis Vectors ALL")))</f>
        <v>0</v>
      </c>
      <c r="T229" s="256">
        <f ca="1">SUMIF(INDIRECT(ADDRESS(3,9+ROWS(CUT_LIST)+2,,,"Sensis Vectors ALL")):INDIRECT(ADDRESS(3+ROWS(CORR_MATRIX)-1,9+ROWS(CUT_LIST)+2,,,"Sensis Vectors ALL")),"YC"&amp;$H229&amp;T$1,INDIRECT(ADDRESS(3,$I229,,,"Sensis Vectors ALL")):INDIRECT(ADDRESS(3+ROWS(CORR_MATRIX)-1,$I229,,,"Sensis Vectors ALL")))</f>
        <v>0</v>
      </c>
      <c r="U229" s="256">
        <f ca="1">SUMIF(INDIRECT(ADDRESS(3,9+ROWS(CUT_LIST)+2,,,"Sensis Vectors ALL")):INDIRECT(ADDRESS(3+ROWS(CORR_MATRIX)-1,9+ROWS(CUT_LIST)+2,,,"Sensis Vectors ALL")),"YC"&amp;$H229&amp;U$1,INDIRECT(ADDRESS(3,$I229,,,"Sensis Vectors ALL")):INDIRECT(ADDRESS(3+ROWS(CORR_MATRIX)-1,$I229,,,"Sensis Vectors ALL")))</f>
        <v>0</v>
      </c>
      <c r="V229" s="256">
        <f ca="1">SUMIF(INDIRECT(ADDRESS(3,9+ROWS(CUT_LIST)+2,,,"Sensis Vectors ALL")):INDIRECT(ADDRESS(3+ROWS(CORR_MATRIX)-1,9+ROWS(CUT_LIST)+2,,,"Sensis Vectors ALL")),"YC"&amp;$H229&amp;V$1,INDIRECT(ADDRESS(3,$I229,,,"Sensis Vectors ALL")):INDIRECT(ADDRESS(3+ROWS(CORR_MATRIX)-1,$I229,,,"Sensis Vectors ALL")))</f>
        <v>0</v>
      </c>
    </row>
    <row r="230" spans="1:22" x14ac:dyDescent="0.2">
      <c r="A230" s="63">
        <v>85</v>
      </c>
      <c r="B230" s="63"/>
      <c r="C230" s="63"/>
      <c r="D230" s="63" t="s">
        <v>307</v>
      </c>
      <c r="E230" s="63"/>
      <c r="F230" s="63"/>
      <c r="G230" s="63"/>
      <c r="H230" s="63" t="s">
        <v>39</v>
      </c>
      <c r="I230" s="63">
        <f t="shared" si="8"/>
        <v>95</v>
      </c>
      <c r="J230" s="63" t="str">
        <f t="shared" si="9"/>
        <v>85GBP</v>
      </c>
      <c r="K230" s="256">
        <f ca="1">SUMIF(INDIRECT(ADDRESS(3,9+ROWS(CUT_LIST)+2,,,"Sensis Vectors ALL")):INDIRECT(ADDRESS(3+ROWS(CORR_MATRIX)-1,9+ROWS(CUT_LIST)+2,,,"Sensis Vectors ALL")),"YC"&amp;$H230&amp;K$1,INDIRECT(ADDRESS(3,$I230,,,"Sensis Vectors ALL")):INDIRECT(ADDRESS(3+ROWS(CORR_MATRIX)-1,$I230,,,"Sensis Vectors ALL")))</f>
        <v>0</v>
      </c>
      <c r="L230" s="256">
        <f ca="1">SUMIF(INDIRECT(ADDRESS(3,9+ROWS(CUT_LIST)+2,,,"Sensis Vectors ALL")):INDIRECT(ADDRESS(3+ROWS(CORR_MATRIX)-1,9+ROWS(CUT_LIST)+2,,,"Sensis Vectors ALL")),"YC"&amp;$H230&amp;L$1,INDIRECT(ADDRESS(3,$I230,,,"Sensis Vectors ALL")):INDIRECT(ADDRESS(3+ROWS(CORR_MATRIX)-1,$I230,,,"Sensis Vectors ALL")))</f>
        <v>0</v>
      </c>
      <c r="M230" s="256">
        <f ca="1">SUMIF(INDIRECT(ADDRESS(3,9+ROWS(CUT_LIST)+2,,,"Sensis Vectors ALL")):INDIRECT(ADDRESS(3+ROWS(CORR_MATRIX)-1,9+ROWS(CUT_LIST)+2,,,"Sensis Vectors ALL")),"YC"&amp;$H230&amp;M$1,INDIRECT(ADDRESS(3,$I230,,,"Sensis Vectors ALL")):INDIRECT(ADDRESS(3+ROWS(CORR_MATRIX)-1,$I230,,,"Sensis Vectors ALL")))</f>
        <v>0</v>
      </c>
      <c r="N230" s="256">
        <f ca="1">SUMIF(INDIRECT(ADDRESS(3,9+ROWS(CUT_LIST)+2,,,"Sensis Vectors ALL")):INDIRECT(ADDRESS(3+ROWS(CORR_MATRIX)-1,9+ROWS(CUT_LIST)+2,,,"Sensis Vectors ALL")),"YC"&amp;$H230&amp;N$1,INDIRECT(ADDRESS(3,$I230,,,"Sensis Vectors ALL")):INDIRECT(ADDRESS(3+ROWS(CORR_MATRIX)-1,$I230,,,"Sensis Vectors ALL")))</f>
        <v>0</v>
      </c>
      <c r="O230" s="256">
        <f ca="1">SUMIF(INDIRECT(ADDRESS(3,9+ROWS(CUT_LIST)+2,,,"Sensis Vectors ALL")):INDIRECT(ADDRESS(3+ROWS(CORR_MATRIX)-1,9+ROWS(CUT_LIST)+2,,,"Sensis Vectors ALL")),"YC"&amp;$H230&amp;O$1,INDIRECT(ADDRESS(3,$I230,,,"Sensis Vectors ALL")):INDIRECT(ADDRESS(3+ROWS(CORR_MATRIX)-1,$I230,,,"Sensis Vectors ALL")))</f>
        <v>0</v>
      </c>
      <c r="P230" s="256">
        <f ca="1">SUMIF(INDIRECT(ADDRESS(3,9+ROWS(CUT_LIST)+2,,,"Sensis Vectors ALL")):INDIRECT(ADDRESS(3+ROWS(CORR_MATRIX)-1,9+ROWS(CUT_LIST)+2,,,"Sensis Vectors ALL")),"YC"&amp;$H230&amp;P$1,INDIRECT(ADDRESS(3,$I230,,,"Sensis Vectors ALL")):INDIRECT(ADDRESS(3+ROWS(CORR_MATRIX)-1,$I230,,,"Sensis Vectors ALL")))</f>
        <v>0</v>
      </c>
      <c r="Q230" s="256">
        <f ca="1">SUMIF(INDIRECT(ADDRESS(3,9+ROWS(CUT_LIST)+2,,,"Sensis Vectors ALL")):INDIRECT(ADDRESS(3+ROWS(CORR_MATRIX)-1,9+ROWS(CUT_LIST)+2,,,"Sensis Vectors ALL")),"YC"&amp;$H230&amp;Q$1,INDIRECT(ADDRESS(3,$I230,,,"Sensis Vectors ALL")):INDIRECT(ADDRESS(3+ROWS(CORR_MATRIX)-1,$I230,,,"Sensis Vectors ALL")))</f>
        <v>0</v>
      </c>
      <c r="R230" s="256">
        <f ca="1">SUMIF(INDIRECT(ADDRESS(3,9+ROWS(CUT_LIST)+2,,,"Sensis Vectors ALL")):INDIRECT(ADDRESS(3+ROWS(CORR_MATRIX)-1,9+ROWS(CUT_LIST)+2,,,"Sensis Vectors ALL")),"YC"&amp;$H230&amp;R$1,INDIRECT(ADDRESS(3,$I230,,,"Sensis Vectors ALL")):INDIRECT(ADDRESS(3+ROWS(CORR_MATRIX)-1,$I230,,,"Sensis Vectors ALL")))</f>
        <v>0</v>
      </c>
      <c r="S230" s="256">
        <f ca="1">SUMIF(INDIRECT(ADDRESS(3,9+ROWS(CUT_LIST)+2,,,"Sensis Vectors ALL")):INDIRECT(ADDRESS(3+ROWS(CORR_MATRIX)-1,9+ROWS(CUT_LIST)+2,,,"Sensis Vectors ALL")),"YC"&amp;$H230&amp;S$1,INDIRECT(ADDRESS(3,$I230,,,"Sensis Vectors ALL")):INDIRECT(ADDRESS(3+ROWS(CORR_MATRIX)-1,$I230,,,"Sensis Vectors ALL")))</f>
        <v>0</v>
      </c>
      <c r="T230" s="256">
        <f ca="1">SUMIF(INDIRECT(ADDRESS(3,9+ROWS(CUT_LIST)+2,,,"Sensis Vectors ALL")):INDIRECT(ADDRESS(3+ROWS(CORR_MATRIX)-1,9+ROWS(CUT_LIST)+2,,,"Sensis Vectors ALL")),"YC"&amp;$H230&amp;T$1,INDIRECT(ADDRESS(3,$I230,,,"Sensis Vectors ALL")):INDIRECT(ADDRESS(3+ROWS(CORR_MATRIX)-1,$I230,,,"Sensis Vectors ALL")))</f>
        <v>0</v>
      </c>
      <c r="U230" s="256">
        <f ca="1">SUMIF(INDIRECT(ADDRESS(3,9+ROWS(CUT_LIST)+2,,,"Sensis Vectors ALL")):INDIRECT(ADDRESS(3+ROWS(CORR_MATRIX)-1,9+ROWS(CUT_LIST)+2,,,"Sensis Vectors ALL")),"YC"&amp;$H230&amp;U$1,INDIRECT(ADDRESS(3,$I230,,,"Sensis Vectors ALL")):INDIRECT(ADDRESS(3+ROWS(CORR_MATRIX)-1,$I230,,,"Sensis Vectors ALL")))</f>
        <v>0</v>
      </c>
      <c r="V230" s="256">
        <f ca="1">SUMIF(INDIRECT(ADDRESS(3,9+ROWS(CUT_LIST)+2,,,"Sensis Vectors ALL")):INDIRECT(ADDRESS(3+ROWS(CORR_MATRIX)-1,9+ROWS(CUT_LIST)+2,,,"Sensis Vectors ALL")),"YC"&amp;$H230&amp;V$1,INDIRECT(ADDRESS(3,$I230,,,"Sensis Vectors ALL")):INDIRECT(ADDRESS(3+ROWS(CORR_MATRIX)-1,$I230,,,"Sensis Vectors ALL")))</f>
        <v>0</v>
      </c>
    </row>
    <row r="231" spans="1:22" x14ac:dyDescent="0.2">
      <c r="A231" s="63">
        <v>85</v>
      </c>
      <c r="B231" s="63"/>
      <c r="C231" s="63"/>
      <c r="D231" s="63" t="s">
        <v>307</v>
      </c>
      <c r="E231" s="63"/>
      <c r="F231" s="63"/>
      <c r="G231" s="63"/>
      <c r="H231" s="63" t="s">
        <v>31</v>
      </c>
      <c r="I231" s="63">
        <f t="shared" si="8"/>
        <v>95</v>
      </c>
      <c r="J231" s="63" t="str">
        <f t="shared" si="9"/>
        <v>85JPY</v>
      </c>
      <c r="K231" s="256">
        <f ca="1">SUMIF(INDIRECT(ADDRESS(3,9+ROWS(CUT_LIST)+2,,,"Sensis Vectors ALL")):INDIRECT(ADDRESS(3+ROWS(CORR_MATRIX)-1,9+ROWS(CUT_LIST)+2,,,"Sensis Vectors ALL")),"YC"&amp;$H231&amp;K$1,INDIRECT(ADDRESS(3,$I231,,,"Sensis Vectors ALL")):INDIRECT(ADDRESS(3+ROWS(CORR_MATRIX)-1,$I231,,,"Sensis Vectors ALL")))</f>
        <v>0</v>
      </c>
      <c r="L231" s="256">
        <f ca="1">SUMIF(INDIRECT(ADDRESS(3,9+ROWS(CUT_LIST)+2,,,"Sensis Vectors ALL")):INDIRECT(ADDRESS(3+ROWS(CORR_MATRIX)-1,9+ROWS(CUT_LIST)+2,,,"Sensis Vectors ALL")),"YC"&amp;$H231&amp;L$1,INDIRECT(ADDRESS(3,$I231,,,"Sensis Vectors ALL")):INDIRECT(ADDRESS(3+ROWS(CORR_MATRIX)-1,$I231,,,"Sensis Vectors ALL")))</f>
        <v>0</v>
      </c>
      <c r="M231" s="256">
        <f ca="1">SUMIF(INDIRECT(ADDRESS(3,9+ROWS(CUT_LIST)+2,,,"Sensis Vectors ALL")):INDIRECT(ADDRESS(3+ROWS(CORR_MATRIX)-1,9+ROWS(CUT_LIST)+2,,,"Sensis Vectors ALL")),"YC"&amp;$H231&amp;M$1,INDIRECT(ADDRESS(3,$I231,,,"Sensis Vectors ALL")):INDIRECT(ADDRESS(3+ROWS(CORR_MATRIX)-1,$I231,,,"Sensis Vectors ALL")))</f>
        <v>0</v>
      </c>
      <c r="N231" s="256">
        <f ca="1">SUMIF(INDIRECT(ADDRESS(3,9+ROWS(CUT_LIST)+2,,,"Sensis Vectors ALL")):INDIRECT(ADDRESS(3+ROWS(CORR_MATRIX)-1,9+ROWS(CUT_LIST)+2,,,"Sensis Vectors ALL")),"YC"&amp;$H231&amp;N$1,INDIRECT(ADDRESS(3,$I231,,,"Sensis Vectors ALL")):INDIRECT(ADDRESS(3+ROWS(CORR_MATRIX)-1,$I231,,,"Sensis Vectors ALL")))</f>
        <v>0</v>
      </c>
      <c r="O231" s="256">
        <f ca="1">SUMIF(INDIRECT(ADDRESS(3,9+ROWS(CUT_LIST)+2,,,"Sensis Vectors ALL")):INDIRECT(ADDRESS(3+ROWS(CORR_MATRIX)-1,9+ROWS(CUT_LIST)+2,,,"Sensis Vectors ALL")),"YC"&amp;$H231&amp;O$1,INDIRECT(ADDRESS(3,$I231,,,"Sensis Vectors ALL")):INDIRECT(ADDRESS(3+ROWS(CORR_MATRIX)-1,$I231,,,"Sensis Vectors ALL")))</f>
        <v>0</v>
      </c>
      <c r="P231" s="256">
        <f ca="1">SUMIF(INDIRECT(ADDRESS(3,9+ROWS(CUT_LIST)+2,,,"Sensis Vectors ALL")):INDIRECT(ADDRESS(3+ROWS(CORR_MATRIX)-1,9+ROWS(CUT_LIST)+2,,,"Sensis Vectors ALL")),"YC"&amp;$H231&amp;P$1,INDIRECT(ADDRESS(3,$I231,,,"Sensis Vectors ALL")):INDIRECT(ADDRESS(3+ROWS(CORR_MATRIX)-1,$I231,,,"Sensis Vectors ALL")))</f>
        <v>0</v>
      </c>
      <c r="Q231" s="256">
        <f ca="1">SUMIF(INDIRECT(ADDRESS(3,9+ROWS(CUT_LIST)+2,,,"Sensis Vectors ALL")):INDIRECT(ADDRESS(3+ROWS(CORR_MATRIX)-1,9+ROWS(CUT_LIST)+2,,,"Sensis Vectors ALL")),"YC"&amp;$H231&amp;Q$1,INDIRECT(ADDRESS(3,$I231,,,"Sensis Vectors ALL")):INDIRECT(ADDRESS(3+ROWS(CORR_MATRIX)-1,$I231,,,"Sensis Vectors ALL")))</f>
        <v>0</v>
      </c>
      <c r="R231" s="256">
        <f ca="1">SUMIF(INDIRECT(ADDRESS(3,9+ROWS(CUT_LIST)+2,,,"Sensis Vectors ALL")):INDIRECT(ADDRESS(3+ROWS(CORR_MATRIX)-1,9+ROWS(CUT_LIST)+2,,,"Sensis Vectors ALL")),"YC"&amp;$H231&amp;R$1,INDIRECT(ADDRESS(3,$I231,,,"Sensis Vectors ALL")):INDIRECT(ADDRESS(3+ROWS(CORR_MATRIX)-1,$I231,,,"Sensis Vectors ALL")))</f>
        <v>0</v>
      </c>
      <c r="S231" s="256">
        <f ca="1">SUMIF(INDIRECT(ADDRESS(3,9+ROWS(CUT_LIST)+2,,,"Sensis Vectors ALL")):INDIRECT(ADDRESS(3+ROWS(CORR_MATRIX)-1,9+ROWS(CUT_LIST)+2,,,"Sensis Vectors ALL")),"YC"&amp;$H231&amp;S$1,INDIRECT(ADDRESS(3,$I231,,,"Sensis Vectors ALL")):INDIRECT(ADDRESS(3+ROWS(CORR_MATRIX)-1,$I231,,,"Sensis Vectors ALL")))</f>
        <v>0</v>
      </c>
      <c r="T231" s="256">
        <f ca="1">SUMIF(INDIRECT(ADDRESS(3,9+ROWS(CUT_LIST)+2,,,"Sensis Vectors ALL")):INDIRECT(ADDRESS(3+ROWS(CORR_MATRIX)-1,9+ROWS(CUT_LIST)+2,,,"Sensis Vectors ALL")),"YC"&amp;$H231&amp;T$1,INDIRECT(ADDRESS(3,$I231,,,"Sensis Vectors ALL")):INDIRECT(ADDRESS(3+ROWS(CORR_MATRIX)-1,$I231,,,"Sensis Vectors ALL")))</f>
        <v>0</v>
      </c>
      <c r="U231" s="256">
        <f ca="1">SUMIF(INDIRECT(ADDRESS(3,9+ROWS(CUT_LIST)+2,,,"Sensis Vectors ALL")):INDIRECT(ADDRESS(3+ROWS(CORR_MATRIX)-1,9+ROWS(CUT_LIST)+2,,,"Sensis Vectors ALL")),"YC"&amp;$H231&amp;U$1,INDIRECT(ADDRESS(3,$I231,,,"Sensis Vectors ALL")):INDIRECT(ADDRESS(3+ROWS(CORR_MATRIX)-1,$I231,,,"Sensis Vectors ALL")))</f>
        <v>0</v>
      </c>
      <c r="V231" s="256">
        <f ca="1">SUMIF(INDIRECT(ADDRESS(3,9+ROWS(CUT_LIST)+2,,,"Sensis Vectors ALL")):INDIRECT(ADDRESS(3+ROWS(CORR_MATRIX)-1,9+ROWS(CUT_LIST)+2,,,"Sensis Vectors ALL")),"YC"&amp;$H231&amp;V$1,INDIRECT(ADDRESS(3,$I231,,,"Sensis Vectors ALL")):INDIRECT(ADDRESS(3+ROWS(CORR_MATRIX)-1,$I231,,,"Sensis Vectors ALL")))</f>
        <v>0</v>
      </c>
    </row>
    <row r="232" spans="1:22" x14ac:dyDescent="0.2">
      <c r="A232" s="63">
        <v>85</v>
      </c>
      <c r="B232" s="63"/>
      <c r="C232" s="63"/>
      <c r="D232" s="63" t="s">
        <v>307</v>
      </c>
      <c r="E232" s="63"/>
      <c r="F232" s="63"/>
      <c r="G232" s="63"/>
      <c r="H232" s="63" t="s">
        <v>16</v>
      </c>
      <c r="I232" s="63">
        <f t="shared" si="8"/>
        <v>95</v>
      </c>
      <c r="J232" s="63" t="str">
        <f t="shared" si="9"/>
        <v>85USD</v>
      </c>
      <c r="K232" s="256">
        <f ca="1">SUMIF(INDIRECT(ADDRESS(3,9+ROWS(CUT_LIST)+2,,,"Sensis Vectors ALL")):INDIRECT(ADDRESS(3+ROWS(CORR_MATRIX)-1,9+ROWS(CUT_LIST)+2,,,"Sensis Vectors ALL")),"YC"&amp;$H232&amp;K$1,INDIRECT(ADDRESS(3,$I232,,,"Sensis Vectors ALL")):INDIRECT(ADDRESS(3+ROWS(CORR_MATRIX)-1,$I232,,,"Sensis Vectors ALL")))</f>
        <v>0</v>
      </c>
      <c r="L232" s="256">
        <f ca="1">SUMIF(INDIRECT(ADDRESS(3,9+ROWS(CUT_LIST)+2,,,"Sensis Vectors ALL")):INDIRECT(ADDRESS(3+ROWS(CORR_MATRIX)-1,9+ROWS(CUT_LIST)+2,,,"Sensis Vectors ALL")),"YC"&amp;$H232&amp;L$1,INDIRECT(ADDRESS(3,$I232,,,"Sensis Vectors ALL")):INDIRECT(ADDRESS(3+ROWS(CORR_MATRIX)-1,$I232,,,"Sensis Vectors ALL")))</f>
        <v>0</v>
      </c>
      <c r="M232" s="256">
        <f ca="1">SUMIF(INDIRECT(ADDRESS(3,9+ROWS(CUT_LIST)+2,,,"Sensis Vectors ALL")):INDIRECT(ADDRESS(3+ROWS(CORR_MATRIX)-1,9+ROWS(CUT_LIST)+2,,,"Sensis Vectors ALL")),"YC"&amp;$H232&amp;M$1,INDIRECT(ADDRESS(3,$I232,,,"Sensis Vectors ALL")):INDIRECT(ADDRESS(3+ROWS(CORR_MATRIX)-1,$I232,,,"Sensis Vectors ALL")))</f>
        <v>0</v>
      </c>
      <c r="N232" s="256">
        <f ca="1">SUMIF(INDIRECT(ADDRESS(3,9+ROWS(CUT_LIST)+2,,,"Sensis Vectors ALL")):INDIRECT(ADDRESS(3+ROWS(CORR_MATRIX)-1,9+ROWS(CUT_LIST)+2,,,"Sensis Vectors ALL")),"YC"&amp;$H232&amp;N$1,INDIRECT(ADDRESS(3,$I232,,,"Sensis Vectors ALL")):INDIRECT(ADDRESS(3+ROWS(CORR_MATRIX)-1,$I232,,,"Sensis Vectors ALL")))</f>
        <v>0</v>
      </c>
      <c r="O232" s="256">
        <f ca="1">SUMIF(INDIRECT(ADDRESS(3,9+ROWS(CUT_LIST)+2,,,"Sensis Vectors ALL")):INDIRECT(ADDRESS(3+ROWS(CORR_MATRIX)-1,9+ROWS(CUT_LIST)+2,,,"Sensis Vectors ALL")),"YC"&amp;$H232&amp;O$1,INDIRECT(ADDRESS(3,$I232,,,"Sensis Vectors ALL")):INDIRECT(ADDRESS(3+ROWS(CORR_MATRIX)-1,$I232,,,"Sensis Vectors ALL")))</f>
        <v>0</v>
      </c>
      <c r="P232" s="256">
        <f ca="1">SUMIF(INDIRECT(ADDRESS(3,9+ROWS(CUT_LIST)+2,,,"Sensis Vectors ALL")):INDIRECT(ADDRESS(3+ROWS(CORR_MATRIX)-1,9+ROWS(CUT_LIST)+2,,,"Sensis Vectors ALL")),"YC"&amp;$H232&amp;P$1,INDIRECT(ADDRESS(3,$I232,,,"Sensis Vectors ALL")):INDIRECT(ADDRESS(3+ROWS(CORR_MATRIX)-1,$I232,,,"Sensis Vectors ALL")))</f>
        <v>0</v>
      </c>
      <c r="Q232" s="256">
        <f ca="1">SUMIF(INDIRECT(ADDRESS(3,9+ROWS(CUT_LIST)+2,,,"Sensis Vectors ALL")):INDIRECT(ADDRESS(3+ROWS(CORR_MATRIX)-1,9+ROWS(CUT_LIST)+2,,,"Sensis Vectors ALL")),"YC"&amp;$H232&amp;Q$1,INDIRECT(ADDRESS(3,$I232,,,"Sensis Vectors ALL")):INDIRECT(ADDRESS(3+ROWS(CORR_MATRIX)-1,$I232,,,"Sensis Vectors ALL")))</f>
        <v>0</v>
      </c>
      <c r="R232" s="256">
        <f ca="1">SUMIF(INDIRECT(ADDRESS(3,9+ROWS(CUT_LIST)+2,,,"Sensis Vectors ALL")):INDIRECT(ADDRESS(3+ROWS(CORR_MATRIX)-1,9+ROWS(CUT_LIST)+2,,,"Sensis Vectors ALL")),"YC"&amp;$H232&amp;R$1,INDIRECT(ADDRESS(3,$I232,,,"Sensis Vectors ALL")):INDIRECT(ADDRESS(3+ROWS(CORR_MATRIX)-1,$I232,,,"Sensis Vectors ALL")))</f>
        <v>0</v>
      </c>
      <c r="S232" s="256">
        <f ca="1">SUMIF(INDIRECT(ADDRESS(3,9+ROWS(CUT_LIST)+2,,,"Sensis Vectors ALL")):INDIRECT(ADDRESS(3+ROWS(CORR_MATRIX)-1,9+ROWS(CUT_LIST)+2,,,"Sensis Vectors ALL")),"YC"&amp;$H232&amp;S$1,INDIRECT(ADDRESS(3,$I232,,,"Sensis Vectors ALL")):INDIRECT(ADDRESS(3+ROWS(CORR_MATRIX)-1,$I232,,,"Sensis Vectors ALL")))</f>
        <v>0</v>
      </c>
      <c r="T232" s="256">
        <f ca="1">SUMIF(INDIRECT(ADDRESS(3,9+ROWS(CUT_LIST)+2,,,"Sensis Vectors ALL")):INDIRECT(ADDRESS(3+ROWS(CORR_MATRIX)-1,9+ROWS(CUT_LIST)+2,,,"Sensis Vectors ALL")),"YC"&amp;$H232&amp;T$1,INDIRECT(ADDRESS(3,$I232,,,"Sensis Vectors ALL")):INDIRECT(ADDRESS(3+ROWS(CORR_MATRIX)-1,$I232,,,"Sensis Vectors ALL")))</f>
        <v>0</v>
      </c>
      <c r="U232" s="256">
        <f ca="1">SUMIF(INDIRECT(ADDRESS(3,9+ROWS(CUT_LIST)+2,,,"Sensis Vectors ALL")):INDIRECT(ADDRESS(3+ROWS(CORR_MATRIX)-1,9+ROWS(CUT_LIST)+2,,,"Sensis Vectors ALL")),"YC"&amp;$H232&amp;U$1,INDIRECT(ADDRESS(3,$I232,,,"Sensis Vectors ALL")):INDIRECT(ADDRESS(3+ROWS(CORR_MATRIX)-1,$I232,,,"Sensis Vectors ALL")))</f>
        <v>0</v>
      </c>
      <c r="V232" s="256">
        <f ca="1">SUMIF(INDIRECT(ADDRESS(3,9+ROWS(CUT_LIST)+2,,,"Sensis Vectors ALL")):INDIRECT(ADDRESS(3+ROWS(CORR_MATRIX)-1,9+ROWS(CUT_LIST)+2,,,"Sensis Vectors ALL")),"YC"&amp;$H232&amp;V$1,INDIRECT(ADDRESS(3,$I232,,,"Sensis Vectors ALL")):INDIRECT(ADDRESS(3+ROWS(CORR_MATRIX)-1,$I232,,,"Sensis Vectors ALL")))</f>
        <v>0</v>
      </c>
    </row>
    <row r="233" spans="1:22" x14ac:dyDescent="0.2">
      <c r="A233" s="31">
        <v>87</v>
      </c>
      <c r="B233" s="62">
        <v>5</v>
      </c>
      <c r="C233" s="66" t="s">
        <v>157</v>
      </c>
      <c r="D233" s="66" t="s">
        <v>308</v>
      </c>
      <c r="E233" s="66" t="s">
        <v>173</v>
      </c>
      <c r="F233" s="66" t="s">
        <v>179</v>
      </c>
      <c r="G233" s="95">
        <v>110</v>
      </c>
      <c r="H233" s="62" t="s">
        <v>24</v>
      </c>
      <c r="I233">
        <f t="shared" si="8"/>
        <v>97</v>
      </c>
      <c r="J233" t="str">
        <f t="shared" si="9"/>
        <v>87ALL</v>
      </c>
      <c r="K233" s="257">
        <f ca="1">SUMIF(INDIRECT(ADDRESS(3,9+ROWS(CUT_LIST)+1,,,"Sensis Vectors ALL")):INDIRECT(ADDRESS(3+ROWS(CORR_MATRIX)-1,9+ROWS(CUT_LIST)+1,,,"Sensis Vectors ALL")),"YC"&amp;K$1,INDIRECT(ADDRESS(3,$I233,,,"Sensis Vectors ALL")):INDIRECT(ADDRESS(3+ROWS(CORR_MATRIX)-1,$I233,,,"Sensis Vectors ALL")))</f>
        <v>500.04</v>
      </c>
      <c r="L233" s="257">
        <f ca="1">SUMIF(INDIRECT(ADDRESS(3,9+ROWS(CUT_LIST)+1,,,"Sensis Vectors ALL")):INDIRECT(ADDRESS(3+ROWS(CORR_MATRIX)-1,9+ROWS(CUT_LIST)+1,,,"Sensis Vectors ALL")),"YC"&amp;L$1,INDIRECT(ADDRESS(3,$I233,,,"Sensis Vectors ALL")):INDIRECT(ADDRESS(3+ROWS(CORR_MATRIX)-1,$I233,,,"Sensis Vectors ALL")))</f>
        <v>1320.59</v>
      </c>
      <c r="M233" s="257">
        <f ca="1">SUMIF(INDIRECT(ADDRESS(3,9+ROWS(CUT_LIST)+1,,,"Sensis Vectors ALL")):INDIRECT(ADDRESS(3+ROWS(CORR_MATRIX)-1,9+ROWS(CUT_LIST)+1,,,"Sensis Vectors ALL")),"YC"&amp;M$1,INDIRECT(ADDRESS(3,$I233,,,"Sensis Vectors ALL")):INDIRECT(ADDRESS(3+ROWS(CORR_MATRIX)-1,$I233,,,"Sensis Vectors ALL")))</f>
        <v>0</v>
      </c>
      <c r="N233" s="257">
        <f ca="1">SUMIF(INDIRECT(ADDRESS(3,9+ROWS(CUT_LIST)+1,,,"Sensis Vectors ALL")):INDIRECT(ADDRESS(3+ROWS(CORR_MATRIX)-1,9+ROWS(CUT_LIST)+1,,,"Sensis Vectors ALL")),"YC"&amp;N$1,INDIRECT(ADDRESS(3,$I233,,,"Sensis Vectors ALL")):INDIRECT(ADDRESS(3+ROWS(CORR_MATRIX)-1,$I233,,,"Sensis Vectors ALL")))</f>
        <v>0</v>
      </c>
      <c r="O233" s="257">
        <f ca="1">SUMIF(INDIRECT(ADDRESS(3,9+ROWS(CUT_LIST)+1,,,"Sensis Vectors ALL")):INDIRECT(ADDRESS(3+ROWS(CORR_MATRIX)-1,9+ROWS(CUT_LIST)+1,,,"Sensis Vectors ALL")),"YC"&amp;O$1,INDIRECT(ADDRESS(3,$I233,,,"Sensis Vectors ALL")):INDIRECT(ADDRESS(3+ROWS(CORR_MATRIX)-1,$I233,,,"Sensis Vectors ALL")))</f>
        <v>0</v>
      </c>
      <c r="P233" s="257">
        <f ca="1">SUMIF(INDIRECT(ADDRESS(3,9+ROWS(CUT_LIST)+1,,,"Sensis Vectors ALL")):INDIRECT(ADDRESS(3+ROWS(CORR_MATRIX)-1,9+ROWS(CUT_LIST)+1,,,"Sensis Vectors ALL")),"YC"&amp;P$1,INDIRECT(ADDRESS(3,$I233,,,"Sensis Vectors ALL")):INDIRECT(ADDRESS(3+ROWS(CORR_MATRIX)-1,$I233,,,"Sensis Vectors ALL")))</f>
        <v>0</v>
      </c>
      <c r="Q233" s="257">
        <f ca="1">SUMIF(INDIRECT(ADDRESS(3,9+ROWS(CUT_LIST)+1,,,"Sensis Vectors ALL")):INDIRECT(ADDRESS(3+ROWS(CORR_MATRIX)-1,9+ROWS(CUT_LIST)+1,,,"Sensis Vectors ALL")),"YC"&amp;Q$1,INDIRECT(ADDRESS(3,$I233,,,"Sensis Vectors ALL")):INDIRECT(ADDRESS(3+ROWS(CORR_MATRIX)-1,$I233,,,"Sensis Vectors ALL")))</f>
        <v>0</v>
      </c>
      <c r="R233" s="257">
        <f ca="1">SUMIF(INDIRECT(ADDRESS(3,9+ROWS(CUT_LIST)+1,,,"Sensis Vectors ALL")):INDIRECT(ADDRESS(3+ROWS(CORR_MATRIX)-1,9+ROWS(CUT_LIST)+1,,,"Sensis Vectors ALL")),"YC"&amp;R$1,INDIRECT(ADDRESS(3,$I233,,,"Sensis Vectors ALL")):INDIRECT(ADDRESS(3+ROWS(CORR_MATRIX)-1,$I233,,,"Sensis Vectors ALL")))</f>
        <v>0</v>
      </c>
      <c r="S233" s="257">
        <f ca="1">SUMIF(INDIRECT(ADDRESS(3,9+ROWS(CUT_LIST)+1,,,"Sensis Vectors ALL")):INDIRECT(ADDRESS(3+ROWS(CORR_MATRIX)-1,9+ROWS(CUT_LIST)+1,,,"Sensis Vectors ALL")),"YC"&amp;S$1,INDIRECT(ADDRESS(3,$I233,,,"Sensis Vectors ALL")):INDIRECT(ADDRESS(3+ROWS(CORR_MATRIX)-1,$I233,,,"Sensis Vectors ALL")))</f>
        <v>0</v>
      </c>
      <c r="T233" s="257">
        <f ca="1">SUMIF(INDIRECT(ADDRESS(3,9+ROWS(CUT_LIST)+1,,,"Sensis Vectors ALL")):INDIRECT(ADDRESS(3+ROWS(CORR_MATRIX)-1,9+ROWS(CUT_LIST)+1,,,"Sensis Vectors ALL")),"YC"&amp;T$1,INDIRECT(ADDRESS(3,$I233,,,"Sensis Vectors ALL")):INDIRECT(ADDRESS(3+ROWS(CORR_MATRIX)-1,$I233,,,"Sensis Vectors ALL")))</f>
        <v>0</v>
      </c>
      <c r="U233" s="257">
        <f ca="1">SUMIF(INDIRECT(ADDRESS(3,9+ROWS(CUT_LIST)+1,,,"Sensis Vectors ALL")):INDIRECT(ADDRESS(3+ROWS(CORR_MATRIX)-1,9+ROWS(CUT_LIST)+1,,,"Sensis Vectors ALL")),"YC"&amp;U$1,INDIRECT(ADDRESS(3,$I233,,,"Sensis Vectors ALL")):INDIRECT(ADDRESS(3+ROWS(CORR_MATRIX)-1,$I233,,,"Sensis Vectors ALL")))</f>
        <v>0</v>
      </c>
      <c r="V233" s="257">
        <f ca="1">SUMIF(INDIRECT(ADDRESS(3,9+ROWS(CUT_LIST)+1,,,"Sensis Vectors ALL")):INDIRECT(ADDRESS(3+ROWS(CORR_MATRIX)-1,9+ROWS(CUT_LIST)+1,,,"Sensis Vectors ALL")),"YC"&amp;V$1,INDIRECT(ADDRESS(3,$I233,,,"Sensis Vectors ALL")):INDIRECT(ADDRESS(3+ROWS(CORR_MATRIX)-1,$I233,,,"Sensis Vectors ALL")))</f>
        <v>0</v>
      </c>
    </row>
    <row r="234" spans="1:22" x14ac:dyDescent="0.2">
      <c r="A234" s="63">
        <v>87</v>
      </c>
      <c r="B234" s="63"/>
      <c r="C234" s="63"/>
      <c r="D234" s="63" t="s">
        <v>308</v>
      </c>
      <c r="E234" s="63"/>
      <c r="F234" s="63"/>
      <c r="G234" s="63"/>
      <c r="H234" s="63" t="s">
        <v>32</v>
      </c>
      <c r="I234" s="63">
        <f t="shared" si="8"/>
        <v>97</v>
      </c>
      <c r="J234" s="63" t="str">
        <f t="shared" si="9"/>
        <v>87AUD</v>
      </c>
      <c r="K234" s="256">
        <f ca="1">SUMIF(INDIRECT(ADDRESS(3,9+ROWS(CUT_LIST)+2,,,"Sensis Vectors ALL")):INDIRECT(ADDRESS(3+ROWS(CORR_MATRIX)-1,9+ROWS(CUT_LIST)+2,,,"Sensis Vectors ALL")),"YC"&amp;$H234&amp;K$1,INDIRECT(ADDRESS(3,$I234,,,"Sensis Vectors ALL")):INDIRECT(ADDRESS(3+ROWS(CORR_MATRIX)-1,$I234,,,"Sensis Vectors ALL")))</f>
        <v>0</v>
      </c>
      <c r="L234" s="256">
        <f ca="1">SUMIF(INDIRECT(ADDRESS(3,9+ROWS(CUT_LIST)+2,,,"Sensis Vectors ALL")):INDIRECT(ADDRESS(3+ROWS(CORR_MATRIX)-1,9+ROWS(CUT_LIST)+2,,,"Sensis Vectors ALL")),"YC"&amp;$H234&amp;L$1,INDIRECT(ADDRESS(3,$I234,,,"Sensis Vectors ALL")):INDIRECT(ADDRESS(3+ROWS(CORR_MATRIX)-1,$I234,,,"Sensis Vectors ALL")))</f>
        <v>0</v>
      </c>
      <c r="M234" s="256">
        <f ca="1">SUMIF(INDIRECT(ADDRESS(3,9+ROWS(CUT_LIST)+2,,,"Sensis Vectors ALL")):INDIRECT(ADDRESS(3+ROWS(CORR_MATRIX)-1,9+ROWS(CUT_LIST)+2,,,"Sensis Vectors ALL")),"YC"&amp;$H234&amp;M$1,INDIRECT(ADDRESS(3,$I234,,,"Sensis Vectors ALL")):INDIRECT(ADDRESS(3+ROWS(CORR_MATRIX)-1,$I234,,,"Sensis Vectors ALL")))</f>
        <v>0</v>
      </c>
      <c r="N234" s="256">
        <f ca="1">SUMIF(INDIRECT(ADDRESS(3,9+ROWS(CUT_LIST)+2,,,"Sensis Vectors ALL")):INDIRECT(ADDRESS(3+ROWS(CORR_MATRIX)-1,9+ROWS(CUT_LIST)+2,,,"Sensis Vectors ALL")),"YC"&amp;$H234&amp;N$1,INDIRECT(ADDRESS(3,$I234,,,"Sensis Vectors ALL")):INDIRECT(ADDRESS(3+ROWS(CORR_MATRIX)-1,$I234,,,"Sensis Vectors ALL")))</f>
        <v>0</v>
      </c>
      <c r="O234" s="256">
        <f ca="1">SUMIF(INDIRECT(ADDRESS(3,9+ROWS(CUT_LIST)+2,,,"Sensis Vectors ALL")):INDIRECT(ADDRESS(3+ROWS(CORR_MATRIX)-1,9+ROWS(CUT_LIST)+2,,,"Sensis Vectors ALL")),"YC"&amp;$H234&amp;O$1,INDIRECT(ADDRESS(3,$I234,,,"Sensis Vectors ALL")):INDIRECT(ADDRESS(3+ROWS(CORR_MATRIX)-1,$I234,,,"Sensis Vectors ALL")))</f>
        <v>0</v>
      </c>
      <c r="P234" s="256">
        <f ca="1">SUMIF(INDIRECT(ADDRESS(3,9+ROWS(CUT_LIST)+2,,,"Sensis Vectors ALL")):INDIRECT(ADDRESS(3+ROWS(CORR_MATRIX)-1,9+ROWS(CUT_LIST)+2,,,"Sensis Vectors ALL")),"YC"&amp;$H234&amp;P$1,INDIRECT(ADDRESS(3,$I234,,,"Sensis Vectors ALL")):INDIRECT(ADDRESS(3+ROWS(CORR_MATRIX)-1,$I234,,,"Sensis Vectors ALL")))</f>
        <v>0</v>
      </c>
      <c r="Q234" s="256">
        <f ca="1">SUMIF(INDIRECT(ADDRESS(3,9+ROWS(CUT_LIST)+2,,,"Sensis Vectors ALL")):INDIRECT(ADDRESS(3+ROWS(CORR_MATRIX)-1,9+ROWS(CUT_LIST)+2,,,"Sensis Vectors ALL")),"YC"&amp;$H234&amp;Q$1,INDIRECT(ADDRESS(3,$I234,,,"Sensis Vectors ALL")):INDIRECT(ADDRESS(3+ROWS(CORR_MATRIX)-1,$I234,,,"Sensis Vectors ALL")))</f>
        <v>0</v>
      </c>
      <c r="R234" s="256">
        <f ca="1">SUMIF(INDIRECT(ADDRESS(3,9+ROWS(CUT_LIST)+2,,,"Sensis Vectors ALL")):INDIRECT(ADDRESS(3+ROWS(CORR_MATRIX)-1,9+ROWS(CUT_LIST)+2,,,"Sensis Vectors ALL")),"YC"&amp;$H234&amp;R$1,INDIRECT(ADDRESS(3,$I234,,,"Sensis Vectors ALL")):INDIRECT(ADDRESS(3+ROWS(CORR_MATRIX)-1,$I234,,,"Sensis Vectors ALL")))</f>
        <v>0</v>
      </c>
      <c r="S234" s="256">
        <f ca="1">SUMIF(INDIRECT(ADDRESS(3,9+ROWS(CUT_LIST)+2,,,"Sensis Vectors ALL")):INDIRECT(ADDRESS(3+ROWS(CORR_MATRIX)-1,9+ROWS(CUT_LIST)+2,,,"Sensis Vectors ALL")),"YC"&amp;$H234&amp;S$1,INDIRECT(ADDRESS(3,$I234,,,"Sensis Vectors ALL")):INDIRECT(ADDRESS(3+ROWS(CORR_MATRIX)-1,$I234,,,"Sensis Vectors ALL")))</f>
        <v>0</v>
      </c>
      <c r="T234" s="256">
        <f ca="1">SUMIF(INDIRECT(ADDRESS(3,9+ROWS(CUT_LIST)+2,,,"Sensis Vectors ALL")):INDIRECT(ADDRESS(3+ROWS(CORR_MATRIX)-1,9+ROWS(CUT_LIST)+2,,,"Sensis Vectors ALL")),"YC"&amp;$H234&amp;T$1,INDIRECT(ADDRESS(3,$I234,,,"Sensis Vectors ALL")):INDIRECT(ADDRESS(3+ROWS(CORR_MATRIX)-1,$I234,,,"Sensis Vectors ALL")))</f>
        <v>0</v>
      </c>
      <c r="U234" s="256">
        <f ca="1">SUMIF(INDIRECT(ADDRESS(3,9+ROWS(CUT_LIST)+2,,,"Sensis Vectors ALL")):INDIRECT(ADDRESS(3+ROWS(CORR_MATRIX)-1,9+ROWS(CUT_LIST)+2,,,"Sensis Vectors ALL")),"YC"&amp;$H234&amp;U$1,INDIRECT(ADDRESS(3,$I234,,,"Sensis Vectors ALL")):INDIRECT(ADDRESS(3+ROWS(CORR_MATRIX)-1,$I234,,,"Sensis Vectors ALL")))</f>
        <v>0</v>
      </c>
      <c r="V234" s="256">
        <f ca="1">SUMIF(INDIRECT(ADDRESS(3,9+ROWS(CUT_LIST)+2,,,"Sensis Vectors ALL")):INDIRECT(ADDRESS(3+ROWS(CORR_MATRIX)-1,9+ROWS(CUT_LIST)+2,,,"Sensis Vectors ALL")),"YC"&amp;$H234&amp;V$1,INDIRECT(ADDRESS(3,$I234,,,"Sensis Vectors ALL")):INDIRECT(ADDRESS(3+ROWS(CORR_MATRIX)-1,$I234,,,"Sensis Vectors ALL")))</f>
        <v>0</v>
      </c>
    </row>
    <row r="235" spans="1:22" x14ac:dyDescent="0.2">
      <c r="A235" s="63">
        <v>87</v>
      </c>
      <c r="B235" s="63"/>
      <c r="C235" s="63"/>
      <c r="D235" s="63" t="s">
        <v>308</v>
      </c>
      <c r="E235" s="63"/>
      <c r="F235" s="63"/>
      <c r="G235" s="63"/>
      <c r="H235" s="63" t="s">
        <v>9</v>
      </c>
      <c r="I235" s="63">
        <f t="shared" si="8"/>
        <v>97</v>
      </c>
      <c r="J235" s="63" t="str">
        <f t="shared" si="9"/>
        <v>87CAD</v>
      </c>
      <c r="K235" s="256">
        <f ca="1">SUMIF(INDIRECT(ADDRESS(3,9+ROWS(CUT_LIST)+2,,,"Sensis Vectors ALL")):INDIRECT(ADDRESS(3+ROWS(CORR_MATRIX)-1,9+ROWS(CUT_LIST)+2,,,"Sensis Vectors ALL")),"YC"&amp;$H235&amp;K$1,INDIRECT(ADDRESS(3,$I235,,,"Sensis Vectors ALL")):INDIRECT(ADDRESS(3+ROWS(CORR_MATRIX)-1,$I235,,,"Sensis Vectors ALL")))</f>
        <v>0</v>
      </c>
      <c r="L235" s="256">
        <f ca="1">SUMIF(INDIRECT(ADDRESS(3,9+ROWS(CUT_LIST)+2,,,"Sensis Vectors ALL")):INDIRECT(ADDRESS(3+ROWS(CORR_MATRIX)-1,9+ROWS(CUT_LIST)+2,,,"Sensis Vectors ALL")),"YC"&amp;$H235&amp;L$1,INDIRECT(ADDRESS(3,$I235,,,"Sensis Vectors ALL")):INDIRECT(ADDRESS(3+ROWS(CORR_MATRIX)-1,$I235,,,"Sensis Vectors ALL")))</f>
        <v>0</v>
      </c>
      <c r="M235" s="256">
        <f ca="1">SUMIF(INDIRECT(ADDRESS(3,9+ROWS(CUT_LIST)+2,,,"Sensis Vectors ALL")):INDIRECT(ADDRESS(3+ROWS(CORR_MATRIX)-1,9+ROWS(CUT_LIST)+2,,,"Sensis Vectors ALL")),"YC"&amp;$H235&amp;M$1,INDIRECT(ADDRESS(3,$I235,,,"Sensis Vectors ALL")):INDIRECT(ADDRESS(3+ROWS(CORR_MATRIX)-1,$I235,,,"Sensis Vectors ALL")))</f>
        <v>0</v>
      </c>
      <c r="N235" s="256">
        <f ca="1">SUMIF(INDIRECT(ADDRESS(3,9+ROWS(CUT_LIST)+2,,,"Sensis Vectors ALL")):INDIRECT(ADDRESS(3+ROWS(CORR_MATRIX)-1,9+ROWS(CUT_LIST)+2,,,"Sensis Vectors ALL")),"YC"&amp;$H235&amp;N$1,INDIRECT(ADDRESS(3,$I235,,,"Sensis Vectors ALL")):INDIRECT(ADDRESS(3+ROWS(CORR_MATRIX)-1,$I235,,,"Sensis Vectors ALL")))</f>
        <v>0</v>
      </c>
      <c r="O235" s="256">
        <f ca="1">SUMIF(INDIRECT(ADDRESS(3,9+ROWS(CUT_LIST)+2,,,"Sensis Vectors ALL")):INDIRECT(ADDRESS(3+ROWS(CORR_MATRIX)-1,9+ROWS(CUT_LIST)+2,,,"Sensis Vectors ALL")),"YC"&amp;$H235&amp;O$1,INDIRECT(ADDRESS(3,$I235,,,"Sensis Vectors ALL")):INDIRECT(ADDRESS(3+ROWS(CORR_MATRIX)-1,$I235,,,"Sensis Vectors ALL")))</f>
        <v>0</v>
      </c>
      <c r="P235" s="256">
        <f ca="1">SUMIF(INDIRECT(ADDRESS(3,9+ROWS(CUT_LIST)+2,,,"Sensis Vectors ALL")):INDIRECT(ADDRESS(3+ROWS(CORR_MATRIX)-1,9+ROWS(CUT_LIST)+2,,,"Sensis Vectors ALL")),"YC"&amp;$H235&amp;P$1,INDIRECT(ADDRESS(3,$I235,,,"Sensis Vectors ALL")):INDIRECT(ADDRESS(3+ROWS(CORR_MATRIX)-1,$I235,,,"Sensis Vectors ALL")))</f>
        <v>0</v>
      </c>
      <c r="Q235" s="256">
        <f ca="1">SUMIF(INDIRECT(ADDRESS(3,9+ROWS(CUT_LIST)+2,,,"Sensis Vectors ALL")):INDIRECT(ADDRESS(3+ROWS(CORR_MATRIX)-1,9+ROWS(CUT_LIST)+2,,,"Sensis Vectors ALL")),"YC"&amp;$H235&amp;Q$1,INDIRECT(ADDRESS(3,$I235,,,"Sensis Vectors ALL")):INDIRECT(ADDRESS(3+ROWS(CORR_MATRIX)-1,$I235,,,"Sensis Vectors ALL")))</f>
        <v>0</v>
      </c>
      <c r="R235" s="256">
        <f ca="1">SUMIF(INDIRECT(ADDRESS(3,9+ROWS(CUT_LIST)+2,,,"Sensis Vectors ALL")):INDIRECT(ADDRESS(3+ROWS(CORR_MATRIX)-1,9+ROWS(CUT_LIST)+2,,,"Sensis Vectors ALL")),"YC"&amp;$H235&amp;R$1,INDIRECT(ADDRESS(3,$I235,,,"Sensis Vectors ALL")):INDIRECT(ADDRESS(3+ROWS(CORR_MATRIX)-1,$I235,,,"Sensis Vectors ALL")))</f>
        <v>0</v>
      </c>
      <c r="S235" s="256">
        <f ca="1">SUMIF(INDIRECT(ADDRESS(3,9+ROWS(CUT_LIST)+2,,,"Sensis Vectors ALL")):INDIRECT(ADDRESS(3+ROWS(CORR_MATRIX)-1,9+ROWS(CUT_LIST)+2,,,"Sensis Vectors ALL")),"YC"&amp;$H235&amp;S$1,INDIRECT(ADDRESS(3,$I235,,,"Sensis Vectors ALL")):INDIRECT(ADDRESS(3+ROWS(CORR_MATRIX)-1,$I235,,,"Sensis Vectors ALL")))</f>
        <v>0</v>
      </c>
      <c r="T235" s="256">
        <f ca="1">SUMIF(INDIRECT(ADDRESS(3,9+ROWS(CUT_LIST)+2,,,"Sensis Vectors ALL")):INDIRECT(ADDRESS(3+ROWS(CORR_MATRIX)-1,9+ROWS(CUT_LIST)+2,,,"Sensis Vectors ALL")),"YC"&amp;$H235&amp;T$1,INDIRECT(ADDRESS(3,$I235,,,"Sensis Vectors ALL")):INDIRECT(ADDRESS(3+ROWS(CORR_MATRIX)-1,$I235,,,"Sensis Vectors ALL")))</f>
        <v>0</v>
      </c>
      <c r="U235" s="256">
        <f ca="1">SUMIF(INDIRECT(ADDRESS(3,9+ROWS(CUT_LIST)+2,,,"Sensis Vectors ALL")):INDIRECT(ADDRESS(3+ROWS(CORR_MATRIX)-1,9+ROWS(CUT_LIST)+2,,,"Sensis Vectors ALL")),"YC"&amp;$H235&amp;U$1,INDIRECT(ADDRESS(3,$I235,,,"Sensis Vectors ALL")):INDIRECT(ADDRESS(3+ROWS(CORR_MATRIX)-1,$I235,,,"Sensis Vectors ALL")))</f>
        <v>0</v>
      </c>
      <c r="V235" s="256">
        <f ca="1">SUMIF(INDIRECT(ADDRESS(3,9+ROWS(CUT_LIST)+2,,,"Sensis Vectors ALL")):INDIRECT(ADDRESS(3+ROWS(CORR_MATRIX)-1,9+ROWS(CUT_LIST)+2,,,"Sensis Vectors ALL")),"YC"&amp;$H235&amp;V$1,INDIRECT(ADDRESS(3,$I235,,,"Sensis Vectors ALL")):INDIRECT(ADDRESS(3+ROWS(CORR_MATRIX)-1,$I235,,,"Sensis Vectors ALL")))</f>
        <v>0</v>
      </c>
    </row>
    <row r="236" spans="1:22" x14ac:dyDescent="0.2">
      <c r="A236" s="63">
        <v>87</v>
      </c>
      <c r="B236" s="63"/>
      <c r="C236" s="63"/>
      <c r="D236" s="63" t="s">
        <v>308</v>
      </c>
      <c r="E236" s="63"/>
      <c r="F236" s="63"/>
      <c r="G236" s="63"/>
      <c r="H236" s="63" t="s">
        <v>18</v>
      </c>
      <c r="I236" s="63">
        <f t="shared" si="8"/>
        <v>97</v>
      </c>
      <c r="J236" s="63" t="str">
        <f t="shared" si="9"/>
        <v>87EUR</v>
      </c>
      <c r="K236" s="256">
        <f ca="1">SUMIF(INDIRECT(ADDRESS(3,9+ROWS(CUT_LIST)+2,,,"Sensis Vectors ALL")):INDIRECT(ADDRESS(3+ROWS(CORR_MATRIX)-1,9+ROWS(CUT_LIST)+2,,,"Sensis Vectors ALL")),"YC"&amp;$H236&amp;K$1,INDIRECT(ADDRESS(3,$I236,,,"Sensis Vectors ALL")):INDIRECT(ADDRESS(3+ROWS(CORR_MATRIX)-1,$I236,,,"Sensis Vectors ALL")))</f>
        <v>0</v>
      </c>
      <c r="L236" s="256">
        <f ca="1">SUMIF(INDIRECT(ADDRESS(3,9+ROWS(CUT_LIST)+2,,,"Sensis Vectors ALL")):INDIRECT(ADDRESS(3+ROWS(CORR_MATRIX)-1,9+ROWS(CUT_LIST)+2,,,"Sensis Vectors ALL")),"YC"&amp;$H236&amp;L$1,INDIRECT(ADDRESS(3,$I236,,,"Sensis Vectors ALL")):INDIRECT(ADDRESS(3+ROWS(CORR_MATRIX)-1,$I236,,,"Sensis Vectors ALL")))</f>
        <v>0</v>
      </c>
      <c r="M236" s="256">
        <f ca="1">SUMIF(INDIRECT(ADDRESS(3,9+ROWS(CUT_LIST)+2,,,"Sensis Vectors ALL")):INDIRECT(ADDRESS(3+ROWS(CORR_MATRIX)-1,9+ROWS(CUT_LIST)+2,,,"Sensis Vectors ALL")),"YC"&amp;$H236&amp;M$1,INDIRECT(ADDRESS(3,$I236,,,"Sensis Vectors ALL")):INDIRECT(ADDRESS(3+ROWS(CORR_MATRIX)-1,$I236,,,"Sensis Vectors ALL")))</f>
        <v>0</v>
      </c>
      <c r="N236" s="256">
        <f ca="1">SUMIF(INDIRECT(ADDRESS(3,9+ROWS(CUT_LIST)+2,,,"Sensis Vectors ALL")):INDIRECT(ADDRESS(3+ROWS(CORR_MATRIX)-1,9+ROWS(CUT_LIST)+2,,,"Sensis Vectors ALL")),"YC"&amp;$H236&amp;N$1,INDIRECT(ADDRESS(3,$I236,,,"Sensis Vectors ALL")):INDIRECT(ADDRESS(3+ROWS(CORR_MATRIX)-1,$I236,,,"Sensis Vectors ALL")))</f>
        <v>0</v>
      </c>
      <c r="O236" s="256">
        <f ca="1">SUMIF(INDIRECT(ADDRESS(3,9+ROWS(CUT_LIST)+2,,,"Sensis Vectors ALL")):INDIRECT(ADDRESS(3+ROWS(CORR_MATRIX)-1,9+ROWS(CUT_LIST)+2,,,"Sensis Vectors ALL")),"YC"&amp;$H236&amp;O$1,INDIRECT(ADDRESS(3,$I236,,,"Sensis Vectors ALL")):INDIRECT(ADDRESS(3+ROWS(CORR_MATRIX)-1,$I236,,,"Sensis Vectors ALL")))</f>
        <v>0</v>
      </c>
      <c r="P236" s="256">
        <f ca="1">SUMIF(INDIRECT(ADDRESS(3,9+ROWS(CUT_LIST)+2,,,"Sensis Vectors ALL")):INDIRECT(ADDRESS(3+ROWS(CORR_MATRIX)-1,9+ROWS(CUT_LIST)+2,,,"Sensis Vectors ALL")),"YC"&amp;$H236&amp;P$1,INDIRECT(ADDRESS(3,$I236,,,"Sensis Vectors ALL")):INDIRECT(ADDRESS(3+ROWS(CORR_MATRIX)-1,$I236,,,"Sensis Vectors ALL")))</f>
        <v>0</v>
      </c>
      <c r="Q236" s="256">
        <f ca="1">SUMIF(INDIRECT(ADDRESS(3,9+ROWS(CUT_LIST)+2,,,"Sensis Vectors ALL")):INDIRECT(ADDRESS(3+ROWS(CORR_MATRIX)-1,9+ROWS(CUT_LIST)+2,,,"Sensis Vectors ALL")),"YC"&amp;$H236&amp;Q$1,INDIRECT(ADDRESS(3,$I236,,,"Sensis Vectors ALL")):INDIRECT(ADDRESS(3+ROWS(CORR_MATRIX)-1,$I236,,,"Sensis Vectors ALL")))</f>
        <v>0</v>
      </c>
      <c r="R236" s="256">
        <f ca="1">SUMIF(INDIRECT(ADDRESS(3,9+ROWS(CUT_LIST)+2,,,"Sensis Vectors ALL")):INDIRECT(ADDRESS(3+ROWS(CORR_MATRIX)-1,9+ROWS(CUT_LIST)+2,,,"Sensis Vectors ALL")),"YC"&amp;$H236&amp;R$1,INDIRECT(ADDRESS(3,$I236,,,"Sensis Vectors ALL")):INDIRECT(ADDRESS(3+ROWS(CORR_MATRIX)-1,$I236,,,"Sensis Vectors ALL")))</f>
        <v>0</v>
      </c>
      <c r="S236" s="256">
        <f ca="1">SUMIF(INDIRECT(ADDRESS(3,9+ROWS(CUT_LIST)+2,,,"Sensis Vectors ALL")):INDIRECT(ADDRESS(3+ROWS(CORR_MATRIX)-1,9+ROWS(CUT_LIST)+2,,,"Sensis Vectors ALL")),"YC"&amp;$H236&amp;S$1,INDIRECT(ADDRESS(3,$I236,,,"Sensis Vectors ALL")):INDIRECT(ADDRESS(3+ROWS(CORR_MATRIX)-1,$I236,,,"Sensis Vectors ALL")))</f>
        <v>0</v>
      </c>
      <c r="T236" s="256">
        <f ca="1">SUMIF(INDIRECT(ADDRESS(3,9+ROWS(CUT_LIST)+2,,,"Sensis Vectors ALL")):INDIRECT(ADDRESS(3+ROWS(CORR_MATRIX)-1,9+ROWS(CUT_LIST)+2,,,"Sensis Vectors ALL")),"YC"&amp;$H236&amp;T$1,INDIRECT(ADDRESS(3,$I236,,,"Sensis Vectors ALL")):INDIRECT(ADDRESS(3+ROWS(CORR_MATRIX)-1,$I236,,,"Sensis Vectors ALL")))</f>
        <v>0</v>
      </c>
      <c r="U236" s="256">
        <f ca="1">SUMIF(INDIRECT(ADDRESS(3,9+ROWS(CUT_LIST)+2,,,"Sensis Vectors ALL")):INDIRECT(ADDRESS(3+ROWS(CORR_MATRIX)-1,9+ROWS(CUT_LIST)+2,,,"Sensis Vectors ALL")),"YC"&amp;$H236&amp;U$1,INDIRECT(ADDRESS(3,$I236,,,"Sensis Vectors ALL")):INDIRECT(ADDRESS(3+ROWS(CORR_MATRIX)-1,$I236,,,"Sensis Vectors ALL")))</f>
        <v>0</v>
      </c>
      <c r="V236" s="256">
        <f ca="1">SUMIF(INDIRECT(ADDRESS(3,9+ROWS(CUT_LIST)+2,,,"Sensis Vectors ALL")):INDIRECT(ADDRESS(3+ROWS(CORR_MATRIX)-1,9+ROWS(CUT_LIST)+2,,,"Sensis Vectors ALL")),"YC"&amp;$H236&amp;V$1,INDIRECT(ADDRESS(3,$I236,,,"Sensis Vectors ALL")):INDIRECT(ADDRESS(3+ROWS(CORR_MATRIX)-1,$I236,,,"Sensis Vectors ALL")))</f>
        <v>0</v>
      </c>
    </row>
    <row r="237" spans="1:22" x14ac:dyDescent="0.2">
      <c r="A237" s="63">
        <v>87</v>
      </c>
      <c r="B237" s="63"/>
      <c r="C237" s="63"/>
      <c r="D237" s="63" t="s">
        <v>308</v>
      </c>
      <c r="E237" s="63"/>
      <c r="F237" s="63"/>
      <c r="G237" s="63"/>
      <c r="H237" s="63" t="s">
        <v>39</v>
      </c>
      <c r="I237" s="63">
        <f t="shared" si="8"/>
        <v>97</v>
      </c>
      <c r="J237" s="63" t="str">
        <f t="shared" si="9"/>
        <v>87GBP</v>
      </c>
      <c r="K237" s="256">
        <f ca="1">SUMIF(INDIRECT(ADDRESS(3,9+ROWS(CUT_LIST)+2,,,"Sensis Vectors ALL")):INDIRECT(ADDRESS(3+ROWS(CORR_MATRIX)-1,9+ROWS(CUT_LIST)+2,,,"Sensis Vectors ALL")),"YC"&amp;$H237&amp;K$1,INDIRECT(ADDRESS(3,$I237,,,"Sensis Vectors ALL")):INDIRECT(ADDRESS(3+ROWS(CORR_MATRIX)-1,$I237,,,"Sensis Vectors ALL")))</f>
        <v>0</v>
      </c>
      <c r="L237" s="256">
        <f ca="1">SUMIF(INDIRECT(ADDRESS(3,9+ROWS(CUT_LIST)+2,,,"Sensis Vectors ALL")):INDIRECT(ADDRESS(3+ROWS(CORR_MATRIX)-1,9+ROWS(CUT_LIST)+2,,,"Sensis Vectors ALL")),"YC"&amp;$H237&amp;L$1,INDIRECT(ADDRESS(3,$I237,,,"Sensis Vectors ALL")):INDIRECT(ADDRESS(3+ROWS(CORR_MATRIX)-1,$I237,,,"Sensis Vectors ALL")))</f>
        <v>0</v>
      </c>
      <c r="M237" s="256">
        <f ca="1">SUMIF(INDIRECT(ADDRESS(3,9+ROWS(CUT_LIST)+2,,,"Sensis Vectors ALL")):INDIRECT(ADDRESS(3+ROWS(CORR_MATRIX)-1,9+ROWS(CUT_LIST)+2,,,"Sensis Vectors ALL")),"YC"&amp;$H237&amp;M$1,INDIRECT(ADDRESS(3,$I237,,,"Sensis Vectors ALL")):INDIRECT(ADDRESS(3+ROWS(CORR_MATRIX)-1,$I237,,,"Sensis Vectors ALL")))</f>
        <v>0</v>
      </c>
      <c r="N237" s="256">
        <f ca="1">SUMIF(INDIRECT(ADDRESS(3,9+ROWS(CUT_LIST)+2,,,"Sensis Vectors ALL")):INDIRECT(ADDRESS(3+ROWS(CORR_MATRIX)-1,9+ROWS(CUT_LIST)+2,,,"Sensis Vectors ALL")),"YC"&amp;$H237&amp;N$1,INDIRECT(ADDRESS(3,$I237,,,"Sensis Vectors ALL")):INDIRECT(ADDRESS(3+ROWS(CORR_MATRIX)-1,$I237,,,"Sensis Vectors ALL")))</f>
        <v>0</v>
      </c>
      <c r="O237" s="256">
        <f ca="1">SUMIF(INDIRECT(ADDRESS(3,9+ROWS(CUT_LIST)+2,,,"Sensis Vectors ALL")):INDIRECT(ADDRESS(3+ROWS(CORR_MATRIX)-1,9+ROWS(CUT_LIST)+2,,,"Sensis Vectors ALL")),"YC"&amp;$H237&amp;O$1,INDIRECT(ADDRESS(3,$I237,,,"Sensis Vectors ALL")):INDIRECT(ADDRESS(3+ROWS(CORR_MATRIX)-1,$I237,,,"Sensis Vectors ALL")))</f>
        <v>0</v>
      </c>
      <c r="P237" s="256">
        <f ca="1">SUMIF(INDIRECT(ADDRESS(3,9+ROWS(CUT_LIST)+2,,,"Sensis Vectors ALL")):INDIRECT(ADDRESS(3+ROWS(CORR_MATRIX)-1,9+ROWS(CUT_LIST)+2,,,"Sensis Vectors ALL")),"YC"&amp;$H237&amp;P$1,INDIRECT(ADDRESS(3,$I237,,,"Sensis Vectors ALL")):INDIRECT(ADDRESS(3+ROWS(CORR_MATRIX)-1,$I237,,,"Sensis Vectors ALL")))</f>
        <v>0</v>
      </c>
      <c r="Q237" s="256">
        <f ca="1">SUMIF(INDIRECT(ADDRESS(3,9+ROWS(CUT_LIST)+2,,,"Sensis Vectors ALL")):INDIRECT(ADDRESS(3+ROWS(CORR_MATRIX)-1,9+ROWS(CUT_LIST)+2,,,"Sensis Vectors ALL")),"YC"&amp;$H237&amp;Q$1,INDIRECT(ADDRESS(3,$I237,,,"Sensis Vectors ALL")):INDIRECT(ADDRESS(3+ROWS(CORR_MATRIX)-1,$I237,,,"Sensis Vectors ALL")))</f>
        <v>0</v>
      </c>
      <c r="R237" s="256">
        <f ca="1">SUMIF(INDIRECT(ADDRESS(3,9+ROWS(CUT_LIST)+2,,,"Sensis Vectors ALL")):INDIRECT(ADDRESS(3+ROWS(CORR_MATRIX)-1,9+ROWS(CUT_LIST)+2,,,"Sensis Vectors ALL")),"YC"&amp;$H237&amp;R$1,INDIRECT(ADDRESS(3,$I237,,,"Sensis Vectors ALL")):INDIRECT(ADDRESS(3+ROWS(CORR_MATRIX)-1,$I237,,,"Sensis Vectors ALL")))</f>
        <v>0</v>
      </c>
      <c r="S237" s="256">
        <f ca="1">SUMIF(INDIRECT(ADDRESS(3,9+ROWS(CUT_LIST)+2,,,"Sensis Vectors ALL")):INDIRECT(ADDRESS(3+ROWS(CORR_MATRIX)-1,9+ROWS(CUT_LIST)+2,,,"Sensis Vectors ALL")),"YC"&amp;$H237&amp;S$1,INDIRECT(ADDRESS(3,$I237,,,"Sensis Vectors ALL")):INDIRECT(ADDRESS(3+ROWS(CORR_MATRIX)-1,$I237,,,"Sensis Vectors ALL")))</f>
        <v>0</v>
      </c>
      <c r="T237" s="256">
        <f ca="1">SUMIF(INDIRECT(ADDRESS(3,9+ROWS(CUT_LIST)+2,,,"Sensis Vectors ALL")):INDIRECT(ADDRESS(3+ROWS(CORR_MATRIX)-1,9+ROWS(CUT_LIST)+2,,,"Sensis Vectors ALL")),"YC"&amp;$H237&amp;T$1,INDIRECT(ADDRESS(3,$I237,,,"Sensis Vectors ALL")):INDIRECT(ADDRESS(3+ROWS(CORR_MATRIX)-1,$I237,,,"Sensis Vectors ALL")))</f>
        <v>0</v>
      </c>
      <c r="U237" s="256">
        <f ca="1">SUMIF(INDIRECT(ADDRESS(3,9+ROWS(CUT_LIST)+2,,,"Sensis Vectors ALL")):INDIRECT(ADDRESS(3+ROWS(CORR_MATRIX)-1,9+ROWS(CUT_LIST)+2,,,"Sensis Vectors ALL")),"YC"&amp;$H237&amp;U$1,INDIRECT(ADDRESS(3,$I237,,,"Sensis Vectors ALL")):INDIRECT(ADDRESS(3+ROWS(CORR_MATRIX)-1,$I237,,,"Sensis Vectors ALL")))</f>
        <v>0</v>
      </c>
      <c r="V237" s="256">
        <f ca="1">SUMIF(INDIRECT(ADDRESS(3,9+ROWS(CUT_LIST)+2,,,"Sensis Vectors ALL")):INDIRECT(ADDRESS(3+ROWS(CORR_MATRIX)-1,9+ROWS(CUT_LIST)+2,,,"Sensis Vectors ALL")),"YC"&amp;$H237&amp;V$1,INDIRECT(ADDRESS(3,$I237,,,"Sensis Vectors ALL")):INDIRECT(ADDRESS(3+ROWS(CORR_MATRIX)-1,$I237,,,"Sensis Vectors ALL")))</f>
        <v>0</v>
      </c>
    </row>
    <row r="238" spans="1:22" x14ac:dyDescent="0.2">
      <c r="A238" s="63">
        <v>87</v>
      </c>
      <c r="B238" s="63"/>
      <c r="C238" s="63"/>
      <c r="D238" s="63" t="s">
        <v>308</v>
      </c>
      <c r="E238" s="63"/>
      <c r="F238" s="63"/>
      <c r="G238" s="63"/>
      <c r="H238" s="63" t="s">
        <v>31</v>
      </c>
      <c r="I238" s="63">
        <f t="shared" si="8"/>
        <v>97</v>
      </c>
      <c r="J238" s="63" t="str">
        <f t="shared" si="9"/>
        <v>87JPY</v>
      </c>
      <c r="K238" s="256">
        <f ca="1">SUMIF(INDIRECT(ADDRESS(3,9+ROWS(CUT_LIST)+2,,,"Sensis Vectors ALL")):INDIRECT(ADDRESS(3+ROWS(CORR_MATRIX)-1,9+ROWS(CUT_LIST)+2,,,"Sensis Vectors ALL")),"YC"&amp;$H238&amp;K$1,INDIRECT(ADDRESS(3,$I238,,,"Sensis Vectors ALL")):INDIRECT(ADDRESS(3+ROWS(CORR_MATRIX)-1,$I238,,,"Sensis Vectors ALL")))</f>
        <v>0</v>
      </c>
      <c r="L238" s="256">
        <f ca="1">SUMIF(INDIRECT(ADDRESS(3,9+ROWS(CUT_LIST)+2,,,"Sensis Vectors ALL")):INDIRECT(ADDRESS(3+ROWS(CORR_MATRIX)-1,9+ROWS(CUT_LIST)+2,,,"Sensis Vectors ALL")),"YC"&amp;$H238&amp;L$1,INDIRECT(ADDRESS(3,$I238,,,"Sensis Vectors ALL")):INDIRECT(ADDRESS(3+ROWS(CORR_MATRIX)-1,$I238,,,"Sensis Vectors ALL")))</f>
        <v>0</v>
      </c>
      <c r="M238" s="256">
        <f ca="1">SUMIF(INDIRECT(ADDRESS(3,9+ROWS(CUT_LIST)+2,,,"Sensis Vectors ALL")):INDIRECT(ADDRESS(3+ROWS(CORR_MATRIX)-1,9+ROWS(CUT_LIST)+2,,,"Sensis Vectors ALL")),"YC"&amp;$H238&amp;M$1,INDIRECT(ADDRESS(3,$I238,,,"Sensis Vectors ALL")):INDIRECT(ADDRESS(3+ROWS(CORR_MATRIX)-1,$I238,,,"Sensis Vectors ALL")))</f>
        <v>0</v>
      </c>
      <c r="N238" s="256">
        <f ca="1">SUMIF(INDIRECT(ADDRESS(3,9+ROWS(CUT_LIST)+2,,,"Sensis Vectors ALL")):INDIRECT(ADDRESS(3+ROWS(CORR_MATRIX)-1,9+ROWS(CUT_LIST)+2,,,"Sensis Vectors ALL")),"YC"&amp;$H238&amp;N$1,INDIRECT(ADDRESS(3,$I238,,,"Sensis Vectors ALL")):INDIRECT(ADDRESS(3+ROWS(CORR_MATRIX)-1,$I238,,,"Sensis Vectors ALL")))</f>
        <v>0</v>
      </c>
      <c r="O238" s="256">
        <f ca="1">SUMIF(INDIRECT(ADDRESS(3,9+ROWS(CUT_LIST)+2,,,"Sensis Vectors ALL")):INDIRECT(ADDRESS(3+ROWS(CORR_MATRIX)-1,9+ROWS(CUT_LIST)+2,,,"Sensis Vectors ALL")),"YC"&amp;$H238&amp;O$1,INDIRECT(ADDRESS(3,$I238,,,"Sensis Vectors ALL")):INDIRECT(ADDRESS(3+ROWS(CORR_MATRIX)-1,$I238,,,"Sensis Vectors ALL")))</f>
        <v>0</v>
      </c>
      <c r="P238" s="256">
        <f ca="1">SUMIF(INDIRECT(ADDRESS(3,9+ROWS(CUT_LIST)+2,,,"Sensis Vectors ALL")):INDIRECT(ADDRESS(3+ROWS(CORR_MATRIX)-1,9+ROWS(CUT_LIST)+2,,,"Sensis Vectors ALL")),"YC"&amp;$H238&amp;P$1,INDIRECT(ADDRESS(3,$I238,,,"Sensis Vectors ALL")):INDIRECT(ADDRESS(3+ROWS(CORR_MATRIX)-1,$I238,,,"Sensis Vectors ALL")))</f>
        <v>0</v>
      </c>
      <c r="Q238" s="256">
        <f ca="1">SUMIF(INDIRECT(ADDRESS(3,9+ROWS(CUT_LIST)+2,,,"Sensis Vectors ALL")):INDIRECT(ADDRESS(3+ROWS(CORR_MATRIX)-1,9+ROWS(CUT_LIST)+2,,,"Sensis Vectors ALL")),"YC"&amp;$H238&amp;Q$1,INDIRECT(ADDRESS(3,$I238,,,"Sensis Vectors ALL")):INDIRECT(ADDRESS(3+ROWS(CORR_MATRIX)-1,$I238,,,"Sensis Vectors ALL")))</f>
        <v>0</v>
      </c>
      <c r="R238" s="256">
        <f ca="1">SUMIF(INDIRECT(ADDRESS(3,9+ROWS(CUT_LIST)+2,,,"Sensis Vectors ALL")):INDIRECT(ADDRESS(3+ROWS(CORR_MATRIX)-1,9+ROWS(CUT_LIST)+2,,,"Sensis Vectors ALL")),"YC"&amp;$H238&amp;R$1,INDIRECT(ADDRESS(3,$I238,,,"Sensis Vectors ALL")):INDIRECT(ADDRESS(3+ROWS(CORR_MATRIX)-1,$I238,,,"Sensis Vectors ALL")))</f>
        <v>0</v>
      </c>
      <c r="S238" s="256">
        <f ca="1">SUMIF(INDIRECT(ADDRESS(3,9+ROWS(CUT_LIST)+2,,,"Sensis Vectors ALL")):INDIRECT(ADDRESS(3+ROWS(CORR_MATRIX)-1,9+ROWS(CUT_LIST)+2,,,"Sensis Vectors ALL")),"YC"&amp;$H238&amp;S$1,INDIRECT(ADDRESS(3,$I238,,,"Sensis Vectors ALL")):INDIRECT(ADDRESS(3+ROWS(CORR_MATRIX)-1,$I238,,,"Sensis Vectors ALL")))</f>
        <v>0</v>
      </c>
      <c r="T238" s="256">
        <f ca="1">SUMIF(INDIRECT(ADDRESS(3,9+ROWS(CUT_LIST)+2,,,"Sensis Vectors ALL")):INDIRECT(ADDRESS(3+ROWS(CORR_MATRIX)-1,9+ROWS(CUT_LIST)+2,,,"Sensis Vectors ALL")),"YC"&amp;$H238&amp;T$1,INDIRECT(ADDRESS(3,$I238,,,"Sensis Vectors ALL")):INDIRECT(ADDRESS(3+ROWS(CORR_MATRIX)-1,$I238,,,"Sensis Vectors ALL")))</f>
        <v>0</v>
      </c>
      <c r="U238" s="256">
        <f ca="1">SUMIF(INDIRECT(ADDRESS(3,9+ROWS(CUT_LIST)+2,,,"Sensis Vectors ALL")):INDIRECT(ADDRESS(3+ROWS(CORR_MATRIX)-1,9+ROWS(CUT_LIST)+2,,,"Sensis Vectors ALL")),"YC"&amp;$H238&amp;U$1,INDIRECT(ADDRESS(3,$I238,,,"Sensis Vectors ALL")):INDIRECT(ADDRESS(3+ROWS(CORR_MATRIX)-1,$I238,,,"Sensis Vectors ALL")))</f>
        <v>0</v>
      </c>
      <c r="V238" s="256">
        <f ca="1">SUMIF(INDIRECT(ADDRESS(3,9+ROWS(CUT_LIST)+2,,,"Sensis Vectors ALL")):INDIRECT(ADDRESS(3+ROWS(CORR_MATRIX)-1,9+ROWS(CUT_LIST)+2,,,"Sensis Vectors ALL")),"YC"&amp;$H238&amp;V$1,INDIRECT(ADDRESS(3,$I238,,,"Sensis Vectors ALL")):INDIRECT(ADDRESS(3+ROWS(CORR_MATRIX)-1,$I238,,,"Sensis Vectors ALL")))</f>
        <v>0</v>
      </c>
    </row>
    <row r="239" spans="1:22" x14ac:dyDescent="0.2">
      <c r="A239" s="63">
        <v>87</v>
      </c>
      <c r="B239" s="63"/>
      <c r="C239" s="63"/>
      <c r="D239" s="63" t="s">
        <v>308</v>
      </c>
      <c r="E239" s="63"/>
      <c r="F239" s="63"/>
      <c r="G239" s="63"/>
      <c r="H239" s="63" t="s">
        <v>16</v>
      </c>
      <c r="I239" s="63">
        <f t="shared" si="8"/>
        <v>97</v>
      </c>
      <c r="J239" s="63" t="str">
        <f t="shared" si="9"/>
        <v>87USD</v>
      </c>
      <c r="K239" s="256">
        <f ca="1">SUMIF(INDIRECT(ADDRESS(3,9+ROWS(CUT_LIST)+2,,,"Sensis Vectors ALL")):INDIRECT(ADDRESS(3+ROWS(CORR_MATRIX)-1,9+ROWS(CUT_LIST)+2,,,"Sensis Vectors ALL")),"YC"&amp;$H239&amp;K$1,INDIRECT(ADDRESS(3,$I239,,,"Sensis Vectors ALL")):INDIRECT(ADDRESS(3+ROWS(CORR_MATRIX)-1,$I239,,,"Sensis Vectors ALL")))</f>
        <v>500.04</v>
      </c>
      <c r="L239" s="256">
        <f ca="1">SUMIF(INDIRECT(ADDRESS(3,9+ROWS(CUT_LIST)+2,,,"Sensis Vectors ALL")):INDIRECT(ADDRESS(3+ROWS(CORR_MATRIX)-1,9+ROWS(CUT_LIST)+2,,,"Sensis Vectors ALL")),"YC"&amp;$H239&amp;L$1,INDIRECT(ADDRESS(3,$I239,,,"Sensis Vectors ALL")):INDIRECT(ADDRESS(3+ROWS(CORR_MATRIX)-1,$I239,,,"Sensis Vectors ALL")))</f>
        <v>1320.59</v>
      </c>
      <c r="M239" s="256">
        <f ca="1">SUMIF(INDIRECT(ADDRESS(3,9+ROWS(CUT_LIST)+2,,,"Sensis Vectors ALL")):INDIRECT(ADDRESS(3+ROWS(CORR_MATRIX)-1,9+ROWS(CUT_LIST)+2,,,"Sensis Vectors ALL")),"YC"&amp;$H239&amp;M$1,INDIRECT(ADDRESS(3,$I239,,,"Sensis Vectors ALL")):INDIRECT(ADDRESS(3+ROWS(CORR_MATRIX)-1,$I239,,,"Sensis Vectors ALL")))</f>
        <v>0</v>
      </c>
      <c r="N239" s="256">
        <f ca="1">SUMIF(INDIRECT(ADDRESS(3,9+ROWS(CUT_LIST)+2,,,"Sensis Vectors ALL")):INDIRECT(ADDRESS(3+ROWS(CORR_MATRIX)-1,9+ROWS(CUT_LIST)+2,,,"Sensis Vectors ALL")),"YC"&amp;$H239&amp;N$1,INDIRECT(ADDRESS(3,$I239,,,"Sensis Vectors ALL")):INDIRECT(ADDRESS(3+ROWS(CORR_MATRIX)-1,$I239,,,"Sensis Vectors ALL")))</f>
        <v>0</v>
      </c>
      <c r="O239" s="256">
        <f ca="1">SUMIF(INDIRECT(ADDRESS(3,9+ROWS(CUT_LIST)+2,,,"Sensis Vectors ALL")):INDIRECT(ADDRESS(3+ROWS(CORR_MATRIX)-1,9+ROWS(CUT_LIST)+2,,,"Sensis Vectors ALL")),"YC"&amp;$H239&amp;O$1,INDIRECT(ADDRESS(3,$I239,,,"Sensis Vectors ALL")):INDIRECT(ADDRESS(3+ROWS(CORR_MATRIX)-1,$I239,,,"Sensis Vectors ALL")))</f>
        <v>0</v>
      </c>
      <c r="P239" s="256">
        <f ca="1">SUMIF(INDIRECT(ADDRESS(3,9+ROWS(CUT_LIST)+2,,,"Sensis Vectors ALL")):INDIRECT(ADDRESS(3+ROWS(CORR_MATRIX)-1,9+ROWS(CUT_LIST)+2,,,"Sensis Vectors ALL")),"YC"&amp;$H239&amp;P$1,INDIRECT(ADDRESS(3,$I239,,,"Sensis Vectors ALL")):INDIRECT(ADDRESS(3+ROWS(CORR_MATRIX)-1,$I239,,,"Sensis Vectors ALL")))</f>
        <v>0</v>
      </c>
      <c r="Q239" s="256">
        <f ca="1">SUMIF(INDIRECT(ADDRESS(3,9+ROWS(CUT_LIST)+2,,,"Sensis Vectors ALL")):INDIRECT(ADDRESS(3+ROWS(CORR_MATRIX)-1,9+ROWS(CUT_LIST)+2,,,"Sensis Vectors ALL")),"YC"&amp;$H239&amp;Q$1,INDIRECT(ADDRESS(3,$I239,,,"Sensis Vectors ALL")):INDIRECT(ADDRESS(3+ROWS(CORR_MATRIX)-1,$I239,,,"Sensis Vectors ALL")))</f>
        <v>0</v>
      </c>
      <c r="R239" s="256">
        <f ca="1">SUMIF(INDIRECT(ADDRESS(3,9+ROWS(CUT_LIST)+2,,,"Sensis Vectors ALL")):INDIRECT(ADDRESS(3+ROWS(CORR_MATRIX)-1,9+ROWS(CUT_LIST)+2,,,"Sensis Vectors ALL")),"YC"&amp;$H239&amp;R$1,INDIRECT(ADDRESS(3,$I239,,,"Sensis Vectors ALL")):INDIRECT(ADDRESS(3+ROWS(CORR_MATRIX)-1,$I239,,,"Sensis Vectors ALL")))</f>
        <v>0</v>
      </c>
      <c r="S239" s="256">
        <f ca="1">SUMIF(INDIRECT(ADDRESS(3,9+ROWS(CUT_LIST)+2,,,"Sensis Vectors ALL")):INDIRECT(ADDRESS(3+ROWS(CORR_MATRIX)-1,9+ROWS(CUT_LIST)+2,,,"Sensis Vectors ALL")),"YC"&amp;$H239&amp;S$1,INDIRECT(ADDRESS(3,$I239,,,"Sensis Vectors ALL")):INDIRECT(ADDRESS(3+ROWS(CORR_MATRIX)-1,$I239,,,"Sensis Vectors ALL")))</f>
        <v>0</v>
      </c>
      <c r="T239" s="256">
        <f ca="1">SUMIF(INDIRECT(ADDRESS(3,9+ROWS(CUT_LIST)+2,,,"Sensis Vectors ALL")):INDIRECT(ADDRESS(3+ROWS(CORR_MATRIX)-1,9+ROWS(CUT_LIST)+2,,,"Sensis Vectors ALL")),"YC"&amp;$H239&amp;T$1,INDIRECT(ADDRESS(3,$I239,,,"Sensis Vectors ALL")):INDIRECT(ADDRESS(3+ROWS(CORR_MATRIX)-1,$I239,,,"Sensis Vectors ALL")))</f>
        <v>0</v>
      </c>
      <c r="U239" s="256">
        <f ca="1">SUMIF(INDIRECT(ADDRESS(3,9+ROWS(CUT_LIST)+2,,,"Sensis Vectors ALL")):INDIRECT(ADDRESS(3+ROWS(CORR_MATRIX)-1,9+ROWS(CUT_LIST)+2,,,"Sensis Vectors ALL")),"YC"&amp;$H239&amp;U$1,INDIRECT(ADDRESS(3,$I239,,,"Sensis Vectors ALL")):INDIRECT(ADDRESS(3+ROWS(CORR_MATRIX)-1,$I239,,,"Sensis Vectors ALL")))</f>
        <v>0</v>
      </c>
      <c r="V239" s="256">
        <f ca="1">SUMIF(INDIRECT(ADDRESS(3,9+ROWS(CUT_LIST)+2,,,"Sensis Vectors ALL")):INDIRECT(ADDRESS(3+ROWS(CORR_MATRIX)-1,9+ROWS(CUT_LIST)+2,,,"Sensis Vectors ALL")),"YC"&amp;$H239&amp;V$1,INDIRECT(ADDRESS(3,$I239,,,"Sensis Vectors ALL")):INDIRECT(ADDRESS(3+ROWS(CORR_MATRIX)-1,$I239,,,"Sensis Vectors ALL")))</f>
        <v>0</v>
      </c>
    </row>
    <row r="240" spans="1:22" x14ac:dyDescent="0.2">
      <c r="A240">
        <v>90</v>
      </c>
      <c r="B240">
        <v>10</v>
      </c>
      <c r="C240" t="s">
        <v>425</v>
      </c>
      <c r="D240" t="s">
        <v>425</v>
      </c>
      <c r="E240" t="s">
        <v>136</v>
      </c>
      <c r="F240" t="s">
        <v>179</v>
      </c>
      <c r="G240">
        <v>224</v>
      </c>
      <c r="H240" s="62" t="s">
        <v>24</v>
      </c>
      <c r="I240">
        <f t="shared" si="8"/>
        <v>100</v>
      </c>
      <c r="J240" t="str">
        <f t="shared" si="9"/>
        <v>90ALL</v>
      </c>
      <c r="K240" s="257">
        <f ca="1">SUMIF(INDIRECT(ADDRESS(3,9+ROWS(CUT_LIST)+1,,,"Sensis Vectors ALL")):INDIRECT(ADDRESS(3+ROWS(CORR_MATRIX)-1,9+ROWS(CUT_LIST)+1,,,"Sensis Vectors ALL")),"YC"&amp;K$1,INDIRECT(ADDRESS(3,$I240,,,"Sensis Vectors ALL")):INDIRECT(ADDRESS(3+ROWS(CORR_MATRIX)-1,$I240,,,"Sensis Vectors ALL")))</f>
        <v>0</v>
      </c>
      <c r="L240" s="257">
        <f ca="1">SUMIF(INDIRECT(ADDRESS(3,9+ROWS(CUT_LIST)+1,,,"Sensis Vectors ALL")):INDIRECT(ADDRESS(3+ROWS(CORR_MATRIX)-1,9+ROWS(CUT_LIST)+1,,,"Sensis Vectors ALL")),"YC"&amp;L$1,INDIRECT(ADDRESS(3,$I240,,,"Sensis Vectors ALL")):INDIRECT(ADDRESS(3+ROWS(CORR_MATRIX)-1,$I240,,,"Sensis Vectors ALL")))</f>
        <v>0</v>
      </c>
      <c r="M240" s="257">
        <f ca="1">SUMIF(INDIRECT(ADDRESS(3,9+ROWS(CUT_LIST)+1,,,"Sensis Vectors ALL")):INDIRECT(ADDRESS(3+ROWS(CORR_MATRIX)-1,9+ROWS(CUT_LIST)+1,,,"Sensis Vectors ALL")),"YC"&amp;M$1,INDIRECT(ADDRESS(3,$I240,,,"Sensis Vectors ALL")):INDIRECT(ADDRESS(3+ROWS(CORR_MATRIX)-1,$I240,,,"Sensis Vectors ALL")))</f>
        <v>0</v>
      </c>
      <c r="N240" s="257">
        <f ca="1">SUMIF(INDIRECT(ADDRESS(3,9+ROWS(CUT_LIST)+1,,,"Sensis Vectors ALL")):INDIRECT(ADDRESS(3+ROWS(CORR_MATRIX)-1,9+ROWS(CUT_LIST)+1,,,"Sensis Vectors ALL")),"YC"&amp;N$1,INDIRECT(ADDRESS(3,$I240,,,"Sensis Vectors ALL")):INDIRECT(ADDRESS(3+ROWS(CORR_MATRIX)-1,$I240,,,"Sensis Vectors ALL")))</f>
        <v>0</v>
      </c>
      <c r="O240" s="257">
        <f ca="1">SUMIF(INDIRECT(ADDRESS(3,9+ROWS(CUT_LIST)+1,,,"Sensis Vectors ALL")):INDIRECT(ADDRESS(3+ROWS(CORR_MATRIX)-1,9+ROWS(CUT_LIST)+1,,,"Sensis Vectors ALL")),"YC"&amp;O$1,INDIRECT(ADDRESS(3,$I240,,,"Sensis Vectors ALL")):INDIRECT(ADDRESS(3+ROWS(CORR_MATRIX)-1,$I240,,,"Sensis Vectors ALL")))</f>
        <v>0</v>
      </c>
      <c r="P240" s="257">
        <f ca="1">SUMIF(INDIRECT(ADDRESS(3,9+ROWS(CUT_LIST)+1,,,"Sensis Vectors ALL")):INDIRECT(ADDRESS(3+ROWS(CORR_MATRIX)-1,9+ROWS(CUT_LIST)+1,,,"Sensis Vectors ALL")),"YC"&amp;P$1,INDIRECT(ADDRESS(3,$I240,,,"Sensis Vectors ALL")):INDIRECT(ADDRESS(3+ROWS(CORR_MATRIX)-1,$I240,,,"Sensis Vectors ALL")))</f>
        <v>0</v>
      </c>
      <c r="Q240" s="257">
        <f ca="1">SUMIF(INDIRECT(ADDRESS(3,9+ROWS(CUT_LIST)+1,,,"Sensis Vectors ALL")):INDIRECT(ADDRESS(3+ROWS(CORR_MATRIX)-1,9+ROWS(CUT_LIST)+1,,,"Sensis Vectors ALL")),"YC"&amp;Q$1,INDIRECT(ADDRESS(3,$I240,,,"Sensis Vectors ALL")):INDIRECT(ADDRESS(3+ROWS(CORR_MATRIX)-1,$I240,,,"Sensis Vectors ALL")))</f>
        <v>0</v>
      </c>
      <c r="R240" s="257">
        <f ca="1">SUMIF(INDIRECT(ADDRESS(3,9+ROWS(CUT_LIST)+1,,,"Sensis Vectors ALL")):INDIRECT(ADDRESS(3+ROWS(CORR_MATRIX)-1,9+ROWS(CUT_LIST)+1,,,"Sensis Vectors ALL")),"YC"&amp;R$1,INDIRECT(ADDRESS(3,$I240,,,"Sensis Vectors ALL")):INDIRECT(ADDRESS(3+ROWS(CORR_MATRIX)-1,$I240,,,"Sensis Vectors ALL")))</f>
        <v>0</v>
      </c>
      <c r="S240" s="257">
        <f ca="1">SUMIF(INDIRECT(ADDRESS(3,9+ROWS(CUT_LIST)+1,,,"Sensis Vectors ALL")):INDIRECT(ADDRESS(3+ROWS(CORR_MATRIX)-1,9+ROWS(CUT_LIST)+1,,,"Sensis Vectors ALL")),"YC"&amp;S$1,INDIRECT(ADDRESS(3,$I240,,,"Sensis Vectors ALL")):INDIRECT(ADDRESS(3+ROWS(CORR_MATRIX)-1,$I240,,,"Sensis Vectors ALL")))</f>
        <v>0</v>
      </c>
      <c r="T240" s="257">
        <f ca="1">SUMIF(INDIRECT(ADDRESS(3,9+ROWS(CUT_LIST)+1,,,"Sensis Vectors ALL")):INDIRECT(ADDRESS(3+ROWS(CORR_MATRIX)-1,9+ROWS(CUT_LIST)+1,,,"Sensis Vectors ALL")),"YC"&amp;T$1,INDIRECT(ADDRESS(3,$I240,,,"Sensis Vectors ALL")):INDIRECT(ADDRESS(3+ROWS(CORR_MATRIX)-1,$I240,,,"Sensis Vectors ALL")))</f>
        <v>0</v>
      </c>
      <c r="U240" s="257">
        <f ca="1">SUMIF(INDIRECT(ADDRESS(3,9+ROWS(CUT_LIST)+1,,,"Sensis Vectors ALL")):INDIRECT(ADDRESS(3+ROWS(CORR_MATRIX)-1,9+ROWS(CUT_LIST)+1,,,"Sensis Vectors ALL")),"YC"&amp;U$1,INDIRECT(ADDRESS(3,$I240,,,"Sensis Vectors ALL")):INDIRECT(ADDRESS(3+ROWS(CORR_MATRIX)-1,$I240,,,"Sensis Vectors ALL")))</f>
        <v>0</v>
      </c>
      <c r="V240" s="257">
        <f ca="1">SUMIF(INDIRECT(ADDRESS(3,9+ROWS(CUT_LIST)+1,,,"Sensis Vectors ALL")):INDIRECT(ADDRESS(3+ROWS(CORR_MATRIX)-1,9+ROWS(CUT_LIST)+1,,,"Sensis Vectors ALL")),"YC"&amp;V$1,INDIRECT(ADDRESS(3,$I240,,,"Sensis Vectors ALL")):INDIRECT(ADDRESS(3+ROWS(CORR_MATRIX)-1,$I240,,,"Sensis Vectors ALL")))</f>
        <v>0</v>
      </c>
    </row>
    <row r="241" spans="1:22" x14ac:dyDescent="0.2">
      <c r="A241" s="63">
        <f t="shared" ref="A241:A246" si="10">A240</f>
        <v>90</v>
      </c>
      <c r="B241" s="63"/>
      <c r="C241" s="63"/>
      <c r="D241" s="63" t="s">
        <v>425</v>
      </c>
      <c r="E241" s="63"/>
      <c r="F241" s="63"/>
      <c r="G241" s="63"/>
      <c r="H241" s="63" t="s">
        <v>32</v>
      </c>
      <c r="I241" s="63">
        <f t="shared" si="8"/>
        <v>100</v>
      </c>
      <c r="J241" s="63" t="str">
        <f t="shared" si="9"/>
        <v>90AUD</v>
      </c>
      <c r="K241" s="256">
        <f ca="1">SUMIF(INDIRECT(ADDRESS(3,9+ROWS(CUT_LIST)+2,,,"Sensis Vectors ALL")):INDIRECT(ADDRESS(3+ROWS(CORR_MATRIX)-1,9+ROWS(CUT_LIST)+2,,,"Sensis Vectors ALL")),"YC"&amp;$H241&amp;K$1,INDIRECT(ADDRESS(3,$I241,,,"Sensis Vectors ALL")):INDIRECT(ADDRESS(3+ROWS(CORR_MATRIX)-1,$I241,,,"Sensis Vectors ALL")))</f>
        <v>0</v>
      </c>
      <c r="L241" s="256">
        <f ca="1">SUMIF(INDIRECT(ADDRESS(3,9+ROWS(CUT_LIST)+2,,,"Sensis Vectors ALL")):INDIRECT(ADDRESS(3+ROWS(CORR_MATRIX)-1,9+ROWS(CUT_LIST)+2,,,"Sensis Vectors ALL")),"YC"&amp;$H241&amp;L$1,INDIRECT(ADDRESS(3,$I241,,,"Sensis Vectors ALL")):INDIRECT(ADDRESS(3+ROWS(CORR_MATRIX)-1,$I241,,,"Sensis Vectors ALL")))</f>
        <v>0</v>
      </c>
      <c r="M241" s="256">
        <f ca="1">SUMIF(INDIRECT(ADDRESS(3,9+ROWS(CUT_LIST)+2,,,"Sensis Vectors ALL")):INDIRECT(ADDRESS(3+ROWS(CORR_MATRIX)-1,9+ROWS(CUT_LIST)+2,,,"Sensis Vectors ALL")),"YC"&amp;$H241&amp;M$1,INDIRECT(ADDRESS(3,$I241,,,"Sensis Vectors ALL")):INDIRECT(ADDRESS(3+ROWS(CORR_MATRIX)-1,$I241,,,"Sensis Vectors ALL")))</f>
        <v>0</v>
      </c>
      <c r="N241" s="256">
        <f ca="1">SUMIF(INDIRECT(ADDRESS(3,9+ROWS(CUT_LIST)+2,,,"Sensis Vectors ALL")):INDIRECT(ADDRESS(3+ROWS(CORR_MATRIX)-1,9+ROWS(CUT_LIST)+2,,,"Sensis Vectors ALL")),"YC"&amp;$H241&amp;N$1,INDIRECT(ADDRESS(3,$I241,,,"Sensis Vectors ALL")):INDIRECT(ADDRESS(3+ROWS(CORR_MATRIX)-1,$I241,,,"Sensis Vectors ALL")))</f>
        <v>0</v>
      </c>
      <c r="O241" s="256">
        <f ca="1">SUMIF(INDIRECT(ADDRESS(3,9+ROWS(CUT_LIST)+2,,,"Sensis Vectors ALL")):INDIRECT(ADDRESS(3+ROWS(CORR_MATRIX)-1,9+ROWS(CUT_LIST)+2,,,"Sensis Vectors ALL")),"YC"&amp;$H241&amp;O$1,INDIRECT(ADDRESS(3,$I241,,,"Sensis Vectors ALL")):INDIRECT(ADDRESS(3+ROWS(CORR_MATRIX)-1,$I241,,,"Sensis Vectors ALL")))</f>
        <v>0</v>
      </c>
      <c r="P241" s="256">
        <f ca="1">SUMIF(INDIRECT(ADDRESS(3,9+ROWS(CUT_LIST)+2,,,"Sensis Vectors ALL")):INDIRECT(ADDRESS(3+ROWS(CORR_MATRIX)-1,9+ROWS(CUT_LIST)+2,,,"Sensis Vectors ALL")),"YC"&amp;$H241&amp;P$1,INDIRECT(ADDRESS(3,$I241,,,"Sensis Vectors ALL")):INDIRECT(ADDRESS(3+ROWS(CORR_MATRIX)-1,$I241,,,"Sensis Vectors ALL")))</f>
        <v>0</v>
      </c>
      <c r="Q241" s="256">
        <f ca="1">SUMIF(INDIRECT(ADDRESS(3,9+ROWS(CUT_LIST)+2,,,"Sensis Vectors ALL")):INDIRECT(ADDRESS(3+ROWS(CORR_MATRIX)-1,9+ROWS(CUT_LIST)+2,,,"Sensis Vectors ALL")),"YC"&amp;$H241&amp;Q$1,INDIRECT(ADDRESS(3,$I241,,,"Sensis Vectors ALL")):INDIRECT(ADDRESS(3+ROWS(CORR_MATRIX)-1,$I241,,,"Sensis Vectors ALL")))</f>
        <v>0</v>
      </c>
      <c r="R241" s="256">
        <f ca="1">SUMIF(INDIRECT(ADDRESS(3,9+ROWS(CUT_LIST)+2,,,"Sensis Vectors ALL")):INDIRECT(ADDRESS(3+ROWS(CORR_MATRIX)-1,9+ROWS(CUT_LIST)+2,,,"Sensis Vectors ALL")),"YC"&amp;$H241&amp;R$1,INDIRECT(ADDRESS(3,$I241,,,"Sensis Vectors ALL")):INDIRECT(ADDRESS(3+ROWS(CORR_MATRIX)-1,$I241,,,"Sensis Vectors ALL")))</f>
        <v>0</v>
      </c>
      <c r="S241" s="256">
        <f ca="1">SUMIF(INDIRECT(ADDRESS(3,9+ROWS(CUT_LIST)+2,,,"Sensis Vectors ALL")):INDIRECT(ADDRESS(3+ROWS(CORR_MATRIX)-1,9+ROWS(CUT_LIST)+2,,,"Sensis Vectors ALL")),"YC"&amp;$H241&amp;S$1,INDIRECT(ADDRESS(3,$I241,,,"Sensis Vectors ALL")):INDIRECT(ADDRESS(3+ROWS(CORR_MATRIX)-1,$I241,,,"Sensis Vectors ALL")))</f>
        <v>0</v>
      </c>
      <c r="T241" s="256">
        <f ca="1">SUMIF(INDIRECT(ADDRESS(3,9+ROWS(CUT_LIST)+2,,,"Sensis Vectors ALL")):INDIRECT(ADDRESS(3+ROWS(CORR_MATRIX)-1,9+ROWS(CUT_LIST)+2,,,"Sensis Vectors ALL")),"YC"&amp;$H241&amp;T$1,INDIRECT(ADDRESS(3,$I241,,,"Sensis Vectors ALL")):INDIRECT(ADDRESS(3+ROWS(CORR_MATRIX)-1,$I241,,,"Sensis Vectors ALL")))</f>
        <v>0</v>
      </c>
      <c r="U241" s="256">
        <f ca="1">SUMIF(INDIRECT(ADDRESS(3,9+ROWS(CUT_LIST)+2,,,"Sensis Vectors ALL")):INDIRECT(ADDRESS(3+ROWS(CORR_MATRIX)-1,9+ROWS(CUT_LIST)+2,,,"Sensis Vectors ALL")),"YC"&amp;$H241&amp;U$1,INDIRECT(ADDRESS(3,$I241,,,"Sensis Vectors ALL")):INDIRECT(ADDRESS(3+ROWS(CORR_MATRIX)-1,$I241,,,"Sensis Vectors ALL")))</f>
        <v>0</v>
      </c>
      <c r="V241" s="256">
        <f ca="1">SUMIF(INDIRECT(ADDRESS(3,9+ROWS(CUT_LIST)+2,,,"Sensis Vectors ALL")):INDIRECT(ADDRESS(3+ROWS(CORR_MATRIX)-1,9+ROWS(CUT_LIST)+2,,,"Sensis Vectors ALL")),"YC"&amp;$H241&amp;V$1,INDIRECT(ADDRESS(3,$I241,,,"Sensis Vectors ALL")):INDIRECT(ADDRESS(3+ROWS(CORR_MATRIX)-1,$I241,,,"Sensis Vectors ALL")))</f>
        <v>0</v>
      </c>
    </row>
    <row r="242" spans="1:22" x14ac:dyDescent="0.2">
      <c r="A242" s="63">
        <f t="shared" si="10"/>
        <v>90</v>
      </c>
      <c r="B242" s="63"/>
      <c r="C242" s="63"/>
      <c r="D242" s="63" t="s">
        <v>425</v>
      </c>
      <c r="E242" s="63"/>
      <c r="F242" s="63"/>
      <c r="G242" s="63"/>
      <c r="H242" s="63" t="s">
        <v>9</v>
      </c>
      <c r="I242" s="63">
        <f t="shared" si="8"/>
        <v>100</v>
      </c>
      <c r="J242" s="63" t="str">
        <f t="shared" si="9"/>
        <v>90CAD</v>
      </c>
      <c r="K242" s="256">
        <f ca="1">SUMIF(INDIRECT(ADDRESS(3,9+ROWS(CUT_LIST)+2,,,"Sensis Vectors ALL")):INDIRECT(ADDRESS(3+ROWS(CORR_MATRIX)-1,9+ROWS(CUT_LIST)+2,,,"Sensis Vectors ALL")),"YC"&amp;$H242&amp;K$1,INDIRECT(ADDRESS(3,$I242,,,"Sensis Vectors ALL")):INDIRECT(ADDRESS(3+ROWS(CORR_MATRIX)-1,$I242,,,"Sensis Vectors ALL")))</f>
        <v>0</v>
      </c>
      <c r="L242" s="256">
        <f ca="1">SUMIF(INDIRECT(ADDRESS(3,9+ROWS(CUT_LIST)+2,,,"Sensis Vectors ALL")):INDIRECT(ADDRESS(3+ROWS(CORR_MATRIX)-1,9+ROWS(CUT_LIST)+2,,,"Sensis Vectors ALL")),"YC"&amp;$H242&amp;L$1,INDIRECT(ADDRESS(3,$I242,,,"Sensis Vectors ALL")):INDIRECT(ADDRESS(3+ROWS(CORR_MATRIX)-1,$I242,,,"Sensis Vectors ALL")))</f>
        <v>0</v>
      </c>
      <c r="M242" s="256">
        <f ca="1">SUMIF(INDIRECT(ADDRESS(3,9+ROWS(CUT_LIST)+2,,,"Sensis Vectors ALL")):INDIRECT(ADDRESS(3+ROWS(CORR_MATRIX)-1,9+ROWS(CUT_LIST)+2,,,"Sensis Vectors ALL")),"YC"&amp;$H242&amp;M$1,INDIRECT(ADDRESS(3,$I242,,,"Sensis Vectors ALL")):INDIRECT(ADDRESS(3+ROWS(CORR_MATRIX)-1,$I242,,,"Sensis Vectors ALL")))</f>
        <v>0</v>
      </c>
      <c r="N242" s="256">
        <f ca="1">SUMIF(INDIRECT(ADDRESS(3,9+ROWS(CUT_LIST)+2,,,"Sensis Vectors ALL")):INDIRECT(ADDRESS(3+ROWS(CORR_MATRIX)-1,9+ROWS(CUT_LIST)+2,,,"Sensis Vectors ALL")),"YC"&amp;$H242&amp;N$1,INDIRECT(ADDRESS(3,$I242,,,"Sensis Vectors ALL")):INDIRECT(ADDRESS(3+ROWS(CORR_MATRIX)-1,$I242,,,"Sensis Vectors ALL")))</f>
        <v>0</v>
      </c>
      <c r="O242" s="256">
        <f ca="1">SUMIF(INDIRECT(ADDRESS(3,9+ROWS(CUT_LIST)+2,,,"Sensis Vectors ALL")):INDIRECT(ADDRESS(3+ROWS(CORR_MATRIX)-1,9+ROWS(CUT_LIST)+2,,,"Sensis Vectors ALL")),"YC"&amp;$H242&amp;O$1,INDIRECT(ADDRESS(3,$I242,,,"Sensis Vectors ALL")):INDIRECT(ADDRESS(3+ROWS(CORR_MATRIX)-1,$I242,,,"Sensis Vectors ALL")))</f>
        <v>0</v>
      </c>
      <c r="P242" s="256">
        <f ca="1">SUMIF(INDIRECT(ADDRESS(3,9+ROWS(CUT_LIST)+2,,,"Sensis Vectors ALL")):INDIRECT(ADDRESS(3+ROWS(CORR_MATRIX)-1,9+ROWS(CUT_LIST)+2,,,"Sensis Vectors ALL")),"YC"&amp;$H242&amp;P$1,INDIRECT(ADDRESS(3,$I242,,,"Sensis Vectors ALL")):INDIRECT(ADDRESS(3+ROWS(CORR_MATRIX)-1,$I242,,,"Sensis Vectors ALL")))</f>
        <v>0</v>
      </c>
      <c r="Q242" s="256">
        <f ca="1">SUMIF(INDIRECT(ADDRESS(3,9+ROWS(CUT_LIST)+2,,,"Sensis Vectors ALL")):INDIRECT(ADDRESS(3+ROWS(CORR_MATRIX)-1,9+ROWS(CUT_LIST)+2,,,"Sensis Vectors ALL")),"YC"&amp;$H242&amp;Q$1,INDIRECT(ADDRESS(3,$I242,,,"Sensis Vectors ALL")):INDIRECT(ADDRESS(3+ROWS(CORR_MATRIX)-1,$I242,,,"Sensis Vectors ALL")))</f>
        <v>0</v>
      </c>
      <c r="R242" s="256">
        <f ca="1">SUMIF(INDIRECT(ADDRESS(3,9+ROWS(CUT_LIST)+2,,,"Sensis Vectors ALL")):INDIRECT(ADDRESS(3+ROWS(CORR_MATRIX)-1,9+ROWS(CUT_LIST)+2,,,"Sensis Vectors ALL")),"YC"&amp;$H242&amp;R$1,INDIRECT(ADDRESS(3,$I242,,,"Sensis Vectors ALL")):INDIRECT(ADDRESS(3+ROWS(CORR_MATRIX)-1,$I242,,,"Sensis Vectors ALL")))</f>
        <v>0</v>
      </c>
      <c r="S242" s="256">
        <f ca="1">SUMIF(INDIRECT(ADDRESS(3,9+ROWS(CUT_LIST)+2,,,"Sensis Vectors ALL")):INDIRECT(ADDRESS(3+ROWS(CORR_MATRIX)-1,9+ROWS(CUT_LIST)+2,,,"Sensis Vectors ALL")),"YC"&amp;$H242&amp;S$1,INDIRECT(ADDRESS(3,$I242,,,"Sensis Vectors ALL")):INDIRECT(ADDRESS(3+ROWS(CORR_MATRIX)-1,$I242,,,"Sensis Vectors ALL")))</f>
        <v>0</v>
      </c>
      <c r="T242" s="256">
        <f ca="1">SUMIF(INDIRECT(ADDRESS(3,9+ROWS(CUT_LIST)+2,,,"Sensis Vectors ALL")):INDIRECT(ADDRESS(3+ROWS(CORR_MATRIX)-1,9+ROWS(CUT_LIST)+2,,,"Sensis Vectors ALL")),"YC"&amp;$H242&amp;T$1,INDIRECT(ADDRESS(3,$I242,,,"Sensis Vectors ALL")):INDIRECT(ADDRESS(3+ROWS(CORR_MATRIX)-1,$I242,,,"Sensis Vectors ALL")))</f>
        <v>0</v>
      </c>
      <c r="U242" s="256">
        <f ca="1">SUMIF(INDIRECT(ADDRESS(3,9+ROWS(CUT_LIST)+2,,,"Sensis Vectors ALL")):INDIRECT(ADDRESS(3+ROWS(CORR_MATRIX)-1,9+ROWS(CUT_LIST)+2,,,"Sensis Vectors ALL")),"YC"&amp;$H242&amp;U$1,INDIRECT(ADDRESS(3,$I242,,,"Sensis Vectors ALL")):INDIRECT(ADDRESS(3+ROWS(CORR_MATRIX)-1,$I242,,,"Sensis Vectors ALL")))</f>
        <v>0</v>
      </c>
      <c r="V242" s="256">
        <f ca="1">SUMIF(INDIRECT(ADDRESS(3,9+ROWS(CUT_LIST)+2,,,"Sensis Vectors ALL")):INDIRECT(ADDRESS(3+ROWS(CORR_MATRIX)-1,9+ROWS(CUT_LIST)+2,,,"Sensis Vectors ALL")),"YC"&amp;$H242&amp;V$1,INDIRECT(ADDRESS(3,$I242,,,"Sensis Vectors ALL")):INDIRECT(ADDRESS(3+ROWS(CORR_MATRIX)-1,$I242,,,"Sensis Vectors ALL")))</f>
        <v>0</v>
      </c>
    </row>
    <row r="243" spans="1:22" x14ac:dyDescent="0.2">
      <c r="A243" s="63">
        <f t="shared" si="10"/>
        <v>90</v>
      </c>
      <c r="B243" s="63"/>
      <c r="C243" s="63"/>
      <c r="D243" s="63" t="s">
        <v>425</v>
      </c>
      <c r="E243" s="63"/>
      <c r="F243" s="63"/>
      <c r="G243" s="63"/>
      <c r="H243" s="63" t="s">
        <v>18</v>
      </c>
      <c r="I243" s="63">
        <f t="shared" si="8"/>
        <v>100</v>
      </c>
      <c r="J243" s="63" t="str">
        <f t="shared" si="9"/>
        <v>90EUR</v>
      </c>
      <c r="K243" s="256">
        <f ca="1">SUMIF(INDIRECT(ADDRESS(3,9+ROWS(CUT_LIST)+2,,,"Sensis Vectors ALL")):INDIRECT(ADDRESS(3+ROWS(CORR_MATRIX)-1,9+ROWS(CUT_LIST)+2,,,"Sensis Vectors ALL")),"YC"&amp;$H243&amp;K$1,INDIRECT(ADDRESS(3,$I243,,,"Sensis Vectors ALL")):INDIRECT(ADDRESS(3+ROWS(CORR_MATRIX)-1,$I243,,,"Sensis Vectors ALL")))</f>
        <v>0</v>
      </c>
      <c r="L243" s="256">
        <f ca="1">SUMIF(INDIRECT(ADDRESS(3,9+ROWS(CUT_LIST)+2,,,"Sensis Vectors ALL")):INDIRECT(ADDRESS(3+ROWS(CORR_MATRIX)-1,9+ROWS(CUT_LIST)+2,,,"Sensis Vectors ALL")),"YC"&amp;$H243&amp;L$1,INDIRECT(ADDRESS(3,$I243,,,"Sensis Vectors ALL")):INDIRECT(ADDRESS(3+ROWS(CORR_MATRIX)-1,$I243,,,"Sensis Vectors ALL")))</f>
        <v>0</v>
      </c>
      <c r="M243" s="256">
        <f ca="1">SUMIF(INDIRECT(ADDRESS(3,9+ROWS(CUT_LIST)+2,,,"Sensis Vectors ALL")):INDIRECT(ADDRESS(3+ROWS(CORR_MATRIX)-1,9+ROWS(CUT_LIST)+2,,,"Sensis Vectors ALL")),"YC"&amp;$H243&amp;M$1,INDIRECT(ADDRESS(3,$I243,,,"Sensis Vectors ALL")):INDIRECT(ADDRESS(3+ROWS(CORR_MATRIX)-1,$I243,,,"Sensis Vectors ALL")))</f>
        <v>0</v>
      </c>
      <c r="N243" s="256">
        <f ca="1">SUMIF(INDIRECT(ADDRESS(3,9+ROWS(CUT_LIST)+2,,,"Sensis Vectors ALL")):INDIRECT(ADDRESS(3+ROWS(CORR_MATRIX)-1,9+ROWS(CUT_LIST)+2,,,"Sensis Vectors ALL")),"YC"&amp;$H243&amp;N$1,INDIRECT(ADDRESS(3,$I243,,,"Sensis Vectors ALL")):INDIRECT(ADDRESS(3+ROWS(CORR_MATRIX)-1,$I243,,,"Sensis Vectors ALL")))</f>
        <v>0</v>
      </c>
      <c r="O243" s="256">
        <f ca="1">SUMIF(INDIRECT(ADDRESS(3,9+ROWS(CUT_LIST)+2,,,"Sensis Vectors ALL")):INDIRECT(ADDRESS(3+ROWS(CORR_MATRIX)-1,9+ROWS(CUT_LIST)+2,,,"Sensis Vectors ALL")),"YC"&amp;$H243&amp;O$1,INDIRECT(ADDRESS(3,$I243,,,"Sensis Vectors ALL")):INDIRECT(ADDRESS(3+ROWS(CORR_MATRIX)-1,$I243,,,"Sensis Vectors ALL")))</f>
        <v>0</v>
      </c>
      <c r="P243" s="256">
        <f ca="1">SUMIF(INDIRECT(ADDRESS(3,9+ROWS(CUT_LIST)+2,,,"Sensis Vectors ALL")):INDIRECT(ADDRESS(3+ROWS(CORR_MATRIX)-1,9+ROWS(CUT_LIST)+2,,,"Sensis Vectors ALL")),"YC"&amp;$H243&amp;P$1,INDIRECT(ADDRESS(3,$I243,,,"Sensis Vectors ALL")):INDIRECT(ADDRESS(3+ROWS(CORR_MATRIX)-1,$I243,,,"Sensis Vectors ALL")))</f>
        <v>0</v>
      </c>
      <c r="Q243" s="256">
        <f ca="1">SUMIF(INDIRECT(ADDRESS(3,9+ROWS(CUT_LIST)+2,,,"Sensis Vectors ALL")):INDIRECT(ADDRESS(3+ROWS(CORR_MATRIX)-1,9+ROWS(CUT_LIST)+2,,,"Sensis Vectors ALL")),"YC"&amp;$H243&amp;Q$1,INDIRECT(ADDRESS(3,$I243,,,"Sensis Vectors ALL")):INDIRECT(ADDRESS(3+ROWS(CORR_MATRIX)-1,$I243,,,"Sensis Vectors ALL")))</f>
        <v>0</v>
      </c>
      <c r="R243" s="256">
        <f ca="1">SUMIF(INDIRECT(ADDRESS(3,9+ROWS(CUT_LIST)+2,,,"Sensis Vectors ALL")):INDIRECT(ADDRESS(3+ROWS(CORR_MATRIX)-1,9+ROWS(CUT_LIST)+2,,,"Sensis Vectors ALL")),"YC"&amp;$H243&amp;R$1,INDIRECT(ADDRESS(3,$I243,,,"Sensis Vectors ALL")):INDIRECT(ADDRESS(3+ROWS(CORR_MATRIX)-1,$I243,,,"Sensis Vectors ALL")))</f>
        <v>0</v>
      </c>
      <c r="S243" s="256">
        <f ca="1">SUMIF(INDIRECT(ADDRESS(3,9+ROWS(CUT_LIST)+2,,,"Sensis Vectors ALL")):INDIRECT(ADDRESS(3+ROWS(CORR_MATRIX)-1,9+ROWS(CUT_LIST)+2,,,"Sensis Vectors ALL")),"YC"&amp;$H243&amp;S$1,INDIRECT(ADDRESS(3,$I243,,,"Sensis Vectors ALL")):INDIRECT(ADDRESS(3+ROWS(CORR_MATRIX)-1,$I243,,,"Sensis Vectors ALL")))</f>
        <v>0</v>
      </c>
      <c r="T243" s="256">
        <f ca="1">SUMIF(INDIRECT(ADDRESS(3,9+ROWS(CUT_LIST)+2,,,"Sensis Vectors ALL")):INDIRECT(ADDRESS(3+ROWS(CORR_MATRIX)-1,9+ROWS(CUT_LIST)+2,,,"Sensis Vectors ALL")),"YC"&amp;$H243&amp;T$1,INDIRECT(ADDRESS(3,$I243,,,"Sensis Vectors ALL")):INDIRECT(ADDRESS(3+ROWS(CORR_MATRIX)-1,$I243,,,"Sensis Vectors ALL")))</f>
        <v>0</v>
      </c>
      <c r="U243" s="256">
        <f ca="1">SUMIF(INDIRECT(ADDRESS(3,9+ROWS(CUT_LIST)+2,,,"Sensis Vectors ALL")):INDIRECT(ADDRESS(3+ROWS(CORR_MATRIX)-1,9+ROWS(CUT_LIST)+2,,,"Sensis Vectors ALL")),"YC"&amp;$H243&amp;U$1,INDIRECT(ADDRESS(3,$I243,,,"Sensis Vectors ALL")):INDIRECT(ADDRESS(3+ROWS(CORR_MATRIX)-1,$I243,,,"Sensis Vectors ALL")))</f>
        <v>0</v>
      </c>
      <c r="V243" s="256">
        <f ca="1">SUMIF(INDIRECT(ADDRESS(3,9+ROWS(CUT_LIST)+2,,,"Sensis Vectors ALL")):INDIRECT(ADDRESS(3+ROWS(CORR_MATRIX)-1,9+ROWS(CUT_LIST)+2,,,"Sensis Vectors ALL")),"YC"&amp;$H243&amp;V$1,INDIRECT(ADDRESS(3,$I243,,,"Sensis Vectors ALL")):INDIRECT(ADDRESS(3+ROWS(CORR_MATRIX)-1,$I243,,,"Sensis Vectors ALL")))</f>
        <v>0</v>
      </c>
    </row>
    <row r="244" spans="1:22" x14ac:dyDescent="0.2">
      <c r="A244" s="63">
        <f t="shared" si="10"/>
        <v>90</v>
      </c>
      <c r="B244" s="63"/>
      <c r="C244" s="63"/>
      <c r="D244" s="63" t="s">
        <v>425</v>
      </c>
      <c r="E244" s="63"/>
      <c r="F244" s="63"/>
      <c r="G244" s="63"/>
      <c r="H244" s="63" t="s">
        <v>39</v>
      </c>
      <c r="I244" s="63">
        <f t="shared" si="8"/>
        <v>100</v>
      </c>
      <c r="J244" s="63" t="str">
        <f t="shared" si="9"/>
        <v>90GBP</v>
      </c>
      <c r="K244" s="256">
        <f ca="1">SUMIF(INDIRECT(ADDRESS(3,9+ROWS(CUT_LIST)+2,,,"Sensis Vectors ALL")):INDIRECT(ADDRESS(3+ROWS(CORR_MATRIX)-1,9+ROWS(CUT_LIST)+2,,,"Sensis Vectors ALL")),"YC"&amp;$H244&amp;K$1,INDIRECT(ADDRESS(3,$I244,,,"Sensis Vectors ALL")):INDIRECT(ADDRESS(3+ROWS(CORR_MATRIX)-1,$I244,,,"Sensis Vectors ALL")))</f>
        <v>0</v>
      </c>
      <c r="L244" s="256">
        <f ca="1">SUMIF(INDIRECT(ADDRESS(3,9+ROWS(CUT_LIST)+2,,,"Sensis Vectors ALL")):INDIRECT(ADDRESS(3+ROWS(CORR_MATRIX)-1,9+ROWS(CUT_LIST)+2,,,"Sensis Vectors ALL")),"YC"&amp;$H244&amp;L$1,INDIRECT(ADDRESS(3,$I244,,,"Sensis Vectors ALL")):INDIRECT(ADDRESS(3+ROWS(CORR_MATRIX)-1,$I244,,,"Sensis Vectors ALL")))</f>
        <v>0</v>
      </c>
      <c r="M244" s="256">
        <f ca="1">SUMIF(INDIRECT(ADDRESS(3,9+ROWS(CUT_LIST)+2,,,"Sensis Vectors ALL")):INDIRECT(ADDRESS(3+ROWS(CORR_MATRIX)-1,9+ROWS(CUT_LIST)+2,,,"Sensis Vectors ALL")),"YC"&amp;$H244&amp;M$1,INDIRECT(ADDRESS(3,$I244,,,"Sensis Vectors ALL")):INDIRECT(ADDRESS(3+ROWS(CORR_MATRIX)-1,$I244,,,"Sensis Vectors ALL")))</f>
        <v>0</v>
      </c>
      <c r="N244" s="256">
        <f ca="1">SUMIF(INDIRECT(ADDRESS(3,9+ROWS(CUT_LIST)+2,,,"Sensis Vectors ALL")):INDIRECT(ADDRESS(3+ROWS(CORR_MATRIX)-1,9+ROWS(CUT_LIST)+2,,,"Sensis Vectors ALL")),"YC"&amp;$H244&amp;N$1,INDIRECT(ADDRESS(3,$I244,,,"Sensis Vectors ALL")):INDIRECT(ADDRESS(3+ROWS(CORR_MATRIX)-1,$I244,,,"Sensis Vectors ALL")))</f>
        <v>0</v>
      </c>
      <c r="O244" s="256">
        <f ca="1">SUMIF(INDIRECT(ADDRESS(3,9+ROWS(CUT_LIST)+2,,,"Sensis Vectors ALL")):INDIRECT(ADDRESS(3+ROWS(CORR_MATRIX)-1,9+ROWS(CUT_LIST)+2,,,"Sensis Vectors ALL")),"YC"&amp;$H244&amp;O$1,INDIRECT(ADDRESS(3,$I244,,,"Sensis Vectors ALL")):INDIRECT(ADDRESS(3+ROWS(CORR_MATRIX)-1,$I244,,,"Sensis Vectors ALL")))</f>
        <v>0</v>
      </c>
      <c r="P244" s="256">
        <f ca="1">SUMIF(INDIRECT(ADDRESS(3,9+ROWS(CUT_LIST)+2,,,"Sensis Vectors ALL")):INDIRECT(ADDRESS(3+ROWS(CORR_MATRIX)-1,9+ROWS(CUT_LIST)+2,,,"Sensis Vectors ALL")),"YC"&amp;$H244&amp;P$1,INDIRECT(ADDRESS(3,$I244,,,"Sensis Vectors ALL")):INDIRECT(ADDRESS(3+ROWS(CORR_MATRIX)-1,$I244,,,"Sensis Vectors ALL")))</f>
        <v>0</v>
      </c>
      <c r="Q244" s="256">
        <f ca="1">SUMIF(INDIRECT(ADDRESS(3,9+ROWS(CUT_LIST)+2,,,"Sensis Vectors ALL")):INDIRECT(ADDRESS(3+ROWS(CORR_MATRIX)-1,9+ROWS(CUT_LIST)+2,,,"Sensis Vectors ALL")),"YC"&amp;$H244&amp;Q$1,INDIRECT(ADDRESS(3,$I244,,,"Sensis Vectors ALL")):INDIRECT(ADDRESS(3+ROWS(CORR_MATRIX)-1,$I244,,,"Sensis Vectors ALL")))</f>
        <v>0</v>
      </c>
      <c r="R244" s="256">
        <f ca="1">SUMIF(INDIRECT(ADDRESS(3,9+ROWS(CUT_LIST)+2,,,"Sensis Vectors ALL")):INDIRECT(ADDRESS(3+ROWS(CORR_MATRIX)-1,9+ROWS(CUT_LIST)+2,,,"Sensis Vectors ALL")),"YC"&amp;$H244&amp;R$1,INDIRECT(ADDRESS(3,$I244,,,"Sensis Vectors ALL")):INDIRECT(ADDRESS(3+ROWS(CORR_MATRIX)-1,$I244,,,"Sensis Vectors ALL")))</f>
        <v>0</v>
      </c>
      <c r="S244" s="256">
        <f ca="1">SUMIF(INDIRECT(ADDRESS(3,9+ROWS(CUT_LIST)+2,,,"Sensis Vectors ALL")):INDIRECT(ADDRESS(3+ROWS(CORR_MATRIX)-1,9+ROWS(CUT_LIST)+2,,,"Sensis Vectors ALL")),"YC"&amp;$H244&amp;S$1,INDIRECT(ADDRESS(3,$I244,,,"Sensis Vectors ALL")):INDIRECT(ADDRESS(3+ROWS(CORR_MATRIX)-1,$I244,,,"Sensis Vectors ALL")))</f>
        <v>0</v>
      </c>
      <c r="T244" s="256">
        <f ca="1">SUMIF(INDIRECT(ADDRESS(3,9+ROWS(CUT_LIST)+2,,,"Sensis Vectors ALL")):INDIRECT(ADDRESS(3+ROWS(CORR_MATRIX)-1,9+ROWS(CUT_LIST)+2,,,"Sensis Vectors ALL")),"YC"&amp;$H244&amp;T$1,INDIRECT(ADDRESS(3,$I244,,,"Sensis Vectors ALL")):INDIRECT(ADDRESS(3+ROWS(CORR_MATRIX)-1,$I244,,,"Sensis Vectors ALL")))</f>
        <v>0</v>
      </c>
      <c r="U244" s="256">
        <f ca="1">SUMIF(INDIRECT(ADDRESS(3,9+ROWS(CUT_LIST)+2,,,"Sensis Vectors ALL")):INDIRECT(ADDRESS(3+ROWS(CORR_MATRIX)-1,9+ROWS(CUT_LIST)+2,,,"Sensis Vectors ALL")),"YC"&amp;$H244&amp;U$1,INDIRECT(ADDRESS(3,$I244,,,"Sensis Vectors ALL")):INDIRECT(ADDRESS(3+ROWS(CORR_MATRIX)-1,$I244,,,"Sensis Vectors ALL")))</f>
        <v>0</v>
      </c>
      <c r="V244" s="256">
        <f ca="1">SUMIF(INDIRECT(ADDRESS(3,9+ROWS(CUT_LIST)+2,,,"Sensis Vectors ALL")):INDIRECT(ADDRESS(3+ROWS(CORR_MATRIX)-1,9+ROWS(CUT_LIST)+2,,,"Sensis Vectors ALL")),"YC"&amp;$H244&amp;V$1,INDIRECT(ADDRESS(3,$I244,,,"Sensis Vectors ALL")):INDIRECT(ADDRESS(3+ROWS(CORR_MATRIX)-1,$I244,,,"Sensis Vectors ALL")))</f>
        <v>0</v>
      </c>
    </row>
    <row r="245" spans="1:22" x14ac:dyDescent="0.2">
      <c r="A245" s="63">
        <f t="shared" si="10"/>
        <v>90</v>
      </c>
      <c r="B245" s="63"/>
      <c r="C245" s="63"/>
      <c r="D245" s="63" t="s">
        <v>425</v>
      </c>
      <c r="E245" s="63"/>
      <c r="F245" s="63"/>
      <c r="G245" s="63"/>
      <c r="H245" s="63" t="s">
        <v>31</v>
      </c>
      <c r="I245" s="63">
        <f t="shared" si="8"/>
        <v>100</v>
      </c>
      <c r="J245" s="63" t="str">
        <f t="shared" si="9"/>
        <v>90JPY</v>
      </c>
      <c r="K245" s="256">
        <f ca="1">SUMIF(INDIRECT(ADDRESS(3,9+ROWS(CUT_LIST)+2,,,"Sensis Vectors ALL")):INDIRECT(ADDRESS(3+ROWS(CORR_MATRIX)-1,9+ROWS(CUT_LIST)+2,,,"Sensis Vectors ALL")),"YC"&amp;$H245&amp;K$1,INDIRECT(ADDRESS(3,$I245,,,"Sensis Vectors ALL")):INDIRECT(ADDRESS(3+ROWS(CORR_MATRIX)-1,$I245,,,"Sensis Vectors ALL")))</f>
        <v>0</v>
      </c>
      <c r="L245" s="256">
        <f ca="1">SUMIF(INDIRECT(ADDRESS(3,9+ROWS(CUT_LIST)+2,,,"Sensis Vectors ALL")):INDIRECT(ADDRESS(3+ROWS(CORR_MATRIX)-1,9+ROWS(CUT_LIST)+2,,,"Sensis Vectors ALL")),"YC"&amp;$H245&amp;L$1,INDIRECT(ADDRESS(3,$I245,,,"Sensis Vectors ALL")):INDIRECT(ADDRESS(3+ROWS(CORR_MATRIX)-1,$I245,,,"Sensis Vectors ALL")))</f>
        <v>0</v>
      </c>
      <c r="M245" s="256">
        <f ca="1">SUMIF(INDIRECT(ADDRESS(3,9+ROWS(CUT_LIST)+2,,,"Sensis Vectors ALL")):INDIRECT(ADDRESS(3+ROWS(CORR_MATRIX)-1,9+ROWS(CUT_LIST)+2,,,"Sensis Vectors ALL")),"YC"&amp;$H245&amp;M$1,INDIRECT(ADDRESS(3,$I245,,,"Sensis Vectors ALL")):INDIRECT(ADDRESS(3+ROWS(CORR_MATRIX)-1,$I245,,,"Sensis Vectors ALL")))</f>
        <v>0</v>
      </c>
      <c r="N245" s="256">
        <f ca="1">SUMIF(INDIRECT(ADDRESS(3,9+ROWS(CUT_LIST)+2,,,"Sensis Vectors ALL")):INDIRECT(ADDRESS(3+ROWS(CORR_MATRIX)-1,9+ROWS(CUT_LIST)+2,,,"Sensis Vectors ALL")),"YC"&amp;$H245&amp;N$1,INDIRECT(ADDRESS(3,$I245,,,"Sensis Vectors ALL")):INDIRECT(ADDRESS(3+ROWS(CORR_MATRIX)-1,$I245,,,"Sensis Vectors ALL")))</f>
        <v>0</v>
      </c>
      <c r="O245" s="256">
        <f ca="1">SUMIF(INDIRECT(ADDRESS(3,9+ROWS(CUT_LIST)+2,,,"Sensis Vectors ALL")):INDIRECT(ADDRESS(3+ROWS(CORR_MATRIX)-1,9+ROWS(CUT_LIST)+2,,,"Sensis Vectors ALL")),"YC"&amp;$H245&amp;O$1,INDIRECT(ADDRESS(3,$I245,,,"Sensis Vectors ALL")):INDIRECT(ADDRESS(3+ROWS(CORR_MATRIX)-1,$I245,,,"Sensis Vectors ALL")))</f>
        <v>0</v>
      </c>
      <c r="P245" s="256">
        <f ca="1">SUMIF(INDIRECT(ADDRESS(3,9+ROWS(CUT_LIST)+2,,,"Sensis Vectors ALL")):INDIRECT(ADDRESS(3+ROWS(CORR_MATRIX)-1,9+ROWS(CUT_LIST)+2,,,"Sensis Vectors ALL")),"YC"&amp;$H245&amp;P$1,INDIRECT(ADDRESS(3,$I245,,,"Sensis Vectors ALL")):INDIRECT(ADDRESS(3+ROWS(CORR_MATRIX)-1,$I245,,,"Sensis Vectors ALL")))</f>
        <v>0</v>
      </c>
      <c r="Q245" s="256">
        <f ca="1">SUMIF(INDIRECT(ADDRESS(3,9+ROWS(CUT_LIST)+2,,,"Sensis Vectors ALL")):INDIRECT(ADDRESS(3+ROWS(CORR_MATRIX)-1,9+ROWS(CUT_LIST)+2,,,"Sensis Vectors ALL")),"YC"&amp;$H245&amp;Q$1,INDIRECT(ADDRESS(3,$I245,,,"Sensis Vectors ALL")):INDIRECT(ADDRESS(3+ROWS(CORR_MATRIX)-1,$I245,,,"Sensis Vectors ALL")))</f>
        <v>0</v>
      </c>
      <c r="R245" s="256">
        <f ca="1">SUMIF(INDIRECT(ADDRESS(3,9+ROWS(CUT_LIST)+2,,,"Sensis Vectors ALL")):INDIRECT(ADDRESS(3+ROWS(CORR_MATRIX)-1,9+ROWS(CUT_LIST)+2,,,"Sensis Vectors ALL")),"YC"&amp;$H245&amp;R$1,INDIRECT(ADDRESS(3,$I245,,,"Sensis Vectors ALL")):INDIRECT(ADDRESS(3+ROWS(CORR_MATRIX)-1,$I245,,,"Sensis Vectors ALL")))</f>
        <v>0</v>
      </c>
      <c r="S245" s="256">
        <f ca="1">SUMIF(INDIRECT(ADDRESS(3,9+ROWS(CUT_LIST)+2,,,"Sensis Vectors ALL")):INDIRECT(ADDRESS(3+ROWS(CORR_MATRIX)-1,9+ROWS(CUT_LIST)+2,,,"Sensis Vectors ALL")),"YC"&amp;$H245&amp;S$1,INDIRECT(ADDRESS(3,$I245,,,"Sensis Vectors ALL")):INDIRECT(ADDRESS(3+ROWS(CORR_MATRIX)-1,$I245,,,"Sensis Vectors ALL")))</f>
        <v>0</v>
      </c>
      <c r="T245" s="256">
        <f ca="1">SUMIF(INDIRECT(ADDRESS(3,9+ROWS(CUT_LIST)+2,,,"Sensis Vectors ALL")):INDIRECT(ADDRESS(3+ROWS(CORR_MATRIX)-1,9+ROWS(CUT_LIST)+2,,,"Sensis Vectors ALL")),"YC"&amp;$H245&amp;T$1,INDIRECT(ADDRESS(3,$I245,,,"Sensis Vectors ALL")):INDIRECT(ADDRESS(3+ROWS(CORR_MATRIX)-1,$I245,,,"Sensis Vectors ALL")))</f>
        <v>0</v>
      </c>
      <c r="U245" s="256">
        <f ca="1">SUMIF(INDIRECT(ADDRESS(3,9+ROWS(CUT_LIST)+2,,,"Sensis Vectors ALL")):INDIRECT(ADDRESS(3+ROWS(CORR_MATRIX)-1,9+ROWS(CUT_LIST)+2,,,"Sensis Vectors ALL")),"YC"&amp;$H245&amp;U$1,INDIRECT(ADDRESS(3,$I245,,,"Sensis Vectors ALL")):INDIRECT(ADDRESS(3+ROWS(CORR_MATRIX)-1,$I245,,,"Sensis Vectors ALL")))</f>
        <v>0</v>
      </c>
      <c r="V245" s="256">
        <f ca="1">SUMIF(INDIRECT(ADDRESS(3,9+ROWS(CUT_LIST)+2,,,"Sensis Vectors ALL")):INDIRECT(ADDRESS(3+ROWS(CORR_MATRIX)-1,9+ROWS(CUT_LIST)+2,,,"Sensis Vectors ALL")),"YC"&amp;$H245&amp;V$1,INDIRECT(ADDRESS(3,$I245,,,"Sensis Vectors ALL")):INDIRECT(ADDRESS(3+ROWS(CORR_MATRIX)-1,$I245,,,"Sensis Vectors ALL")))</f>
        <v>0</v>
      </c>
    </row>
    <row r="246" spans="1:22" x14ac:dyDescent="0.2">
      <c r="A246" s="63">
        <f t="shared" si="10"/>
        <v>90</v>
      </c>
      <c r="B246" s="63"/>
      <c r="C246" s="63"/>
      <c r="D246" s="63" t="s">
        <v>425</v>
      </c>
      <c r="E246" s="63"/>
      <c r="F246" s="63"/>
      <c r="G246" s="63"/>
      <c r="H246" s="63" t="s">
        <v>16</v>
      </c>
      <c r="I246" s="63">
        <f t="shared" si="8"/>
        <v>100</v>
      </c>
      <c r="J246" s="63" t="str">
        <f t="shared" si="9"/>
        <v>90USD</v>
      </c>
      <c r="K246" s="256">
        <f ca="1">SUMIF(INDIRECT(ADDRESS(3,9+ROWS(CUT_LIST)+2,,,"Sensis Vectors ALL")):INDIRECT(ADDRESS(3+ROWS(CORR_MATRIX)-1,9+ROWS(CUT_LIST)+2,,,"Sensis Vectors ALL")),"YC"&amp;$H246&amp;K$1,INDIRECT(ADDRESS(3,$I246,,,"Sensis Vectors ALL")):INDIRECT(ADDRESS(3+ROWS(CORR_MATRIX)-1,$I246,,,"Sensis Vectors ALL")))</f>
        <v>0</v>
      </c>
      <c r="L246" s="256">
        <f ca="1">SUMIF(INDIRECT(ADDRESS(3,9+ROWS(CUT_LIST)+2,,,"Sensis Vectors ALL")):INDIRECT(ADDRESS(3+ROWS(CORR_MATRIX)-1,9+ROWS(CUT_LIST)+2,,,"Sensis Vectors ALL")),"YC"&amp;$H246&amp;L$1,INDIRECT(ADDRESS(3,$I246,,,"Sensis Vectors ALL")):INDIRECT(ADDRESS(3+ROWS(CORR_MATRIX)-1,$I246,,,"Sensis Vectors ALL")))</f>
        <v>0</v>
      </c>
      <c r="M246" s="256">
        <f ca="1">SUMIF(INDIRECT(ADDRESS(3,9+ROWS(CUT_LIST)+2,,,"Sensis Vectors ALL")):INDIRECT(ADDRESS(3+ROWS(CORR_MATRIX)-1,9+ROWS(CUT_LIST)+2,,,"Sensis Vectors ALL")),"YC"&amp;$H246&amp;M$1,INDIRECT(ADDRESS(3,$I246,,,"Sensis Vectors ALL")):INDIRECT(ADDRESS(3+ROWS(CORR_MATRIX)-1,$I246,,,"Sensis Vectors ALL")))</f>
        <v>0</v>
      </c>
      <c r="N246" s="256">
        <f ca="1">SUMIF(INDIRECT(ADDRESS(3,9+ROWS(CUT_LIST)+2,,,"Sensis Vectors ALL")):INDIRECT(ADDRESS(3+ROWS(CORR_MATRIX)-1,9+ROWS(CUT_LIST)+2,,,"Sensis Vectors ALL")),"YC"&amp;$H246&amp;N$1,INDIRECT(ADDRESS(3,$I246,,,"Sensis Vectors ALL")):INDIRECT(ADDRESS(3+ROWS(CORR_MATRIX)-1,$I246,,,"Sensis Vectors ALL")))</f>
        <v>0</v>
      </c>
      <c r="O246" s="256">
        <f ca="1">SUMIF(INDIRECT(ADDRESS(3,9+ROWS(CUT_LIST)+2,,,"Sensis Vectors ALL")):INDIRECT(ADDRESS(3+ROWS(CORR_MATRIX)-1,9+ROWS(CUT_LIST)+2,,,"Sensis Vectors ALL")),"YC"&amp;$H246&amp;O$1,INDIRECT(ADDRESS(3,$I246,,,"Sensis Vectors ALL")):INDIRECT(ADDRESS(3+ROWS(CORR_MATRIX)-1,$I246,,,"Sensis Vectors ALL")))</f>
        <v>0</v>
      </c>
      <c r="P246" s="256">
        <f ca="1">SUMIF(INDIRECT(ADDRESS(3,9+ROWS(CUT_LIST)+2,,,"Sensis Vectors ALL")):INDIRECT(ADDRESS(3+ROWS(CORR_MATRIX)-1,9+ROWS(CUT_LIST)+2,,,"Sensis Vectors ALL")),"YC"&amp;$H246&amp;P$1,INDIRECT(ADDRESS(3,$I246,,,"Sensis Vectors ALL")):INDIRECT(ADDRESS(3+ROWS(CORR_MATRIX)-1,$I246,,,"Sensis Vectors ALL")))</f>
        <v>0</v>
      </c>
      <c r="Q246" s="256">
        <f ca="1">SUMIF(INDIRECT(ADDRESS(3,9+ROWS(CUT_LIST)+2,,,"Sensis Vectors ALL")):INDIRECT(ADDRESS(3+ROWS(CORR_MATRIX)-1,9+ROWS(CUT_LIST)+2,,,"Sensis Vectors ALL")),"YC"&amp;$H246&amp;Q$1,INDIRECT(ADDRESS(3,$I246,,,"Sensis Vectors ALL")):INDIRECT(ADDRESS(3+ROWS(CORR_MATRIX)-1,$I246,,,"Sensis Vectors ALL")))</f>
        <v>0</v>
      </c>
      <c r="R246" s="256">
        <f ca="1">SUMIF(INDIRECT(ADDRESS(3,9+ROWS(CUT_LIST)+2,,,"Sensis Vectors ALL")):INDIRECT(ADDRESS(3+ROWS(CORR_MATRIX)-1,9+ROWS(CUT_LIST)+2,,,"Sensis Vectors ALL")),"YC"&amp;$H246&amp;R$1,INDIRECT(ADDRESS(3,$I246,,,"Sensis Vectors ALL")):INDIRECT(ADDRESS(3+ROWS(CORR_MATRIX)-1,$I246,,,"Sensis Vectors ALL")))</f>
        <v>0</v>
      </c>
      <c r="S246" s="256">
        <f ca="1">SUMIF(INDIRECT(ADDRESS(3,9+ROWS(CUT_LIST)+2,,,"Sensis Vectors ALL")):INDIRECT(ADDRESS(3+ROWS(CORR_MATRIX)-1,9+ROWS(CUT_LIST)+2,,,"Sensis Vectors ALL")),"YC"&amp;$H246&amp;S$1,INDIRECT(ADDRESS(3,$I246,,,"Sensis Vectors ALL")):INDIRECT(ADDRESS(3+ROWS(CORR_MATRIX)-1,$I246,,,"Sensis Vectors ALL")))</f>
        <v>0</v>
      </c>
      <c r="T246" s="256">
        <f ca="1">SUMIF(INDIRECT(ADDRESS(3,9+ROWS(CUT_LIST)+2,,,"Sensis Vectors ALL")):INDIRECT(ADDRESS(3+ROWS(CORR_MATRIX)-1,9+ROWS(CUT_LIST)+2,,,"Sensis Vectors ALL")),"YC"&amp;$H246&amp;T$1,INDIRECT(ADDRESS(3,$I246,,,"Sensis Vectors ALL")):INDIRECT(ADDRESS(3+ROWS(CORR_MATRIX)-1,$I246,,,"Sensis Vectors ALL")))</f>
        <v>0</v>
      </c>
      <c r="U246" s="256">
        <f ca="1">SUMIF(INDIRECT(ADDRESS(3,9+ROWS(CUT_LIST)+2,,,"Sensis Vectors ALL")):INDIRECT(ADDRESS(3+ROWS(CORR_MATRIX)-1,9+ROWS(CUT_LIST)+2,,,"Sensis Vectors ALL")),"YC"&amp;$H246&amp;U$1,INDIRECT(ADDRESS(3,$I246,,,"Sensis Vectors ALL")):INDIRECT(ADDRESS(3+ROWS(CORR_MATRIX)-1,$I246,,,"Sensis Vectors ALL")))</f>
        <v>0</v>
      </c>
      <c r="V246" s="256">
        <f ca="1">SUMIF(INDIRECT(ADDRESS(3,9+ROWS(CUT_LIST)+2,,,"Sensis Vectors ALL")):INDIRECT(ADDRESS(3+ROWS(CORR_MATRIX)-1,9+ROWS(CUT_LIST)+2,,,"Sensis Vectors ALL")),"YC"&amp;$H246&amp;V$1,INDIRECT(ADDRESS(3,$I246,,,"Sensis Vectors ALL")):INDIRECT(ADDRESS(3+ROWS(CORR_MATRIX)-1,$I246,,,"Sensis Vectors ALL")))</f>
        <v>0</v>
      </c>
    </row>
    <row r="247" spans="1:22" x14ac:dyDescent="0.2">
      <c r="A247">
        <v>91</v>
      </c>
      <c r="B247">
        <v>10</v>
      </c>
      <c r="C247" t="s">
        <v>426</v>
      </c>
      <c r="D247" t="s">
        <v>426</v>
      </c>
      <c r="E247" t="s">
        <v>136</v>
      </c>
      <c r="F247" t="s">
        <v>179</v>
      </c>
      <c r="G247">
        <v>225</v>
      </c>
      <c r="H247" s="62" t="s">
        <v>24</v>
      </c>
      <c r="I247">
        <f t="shared" si="8"/>
        <v>101</v>
      </c>
      <c r="J247" t="str">
        <f t="shared" si="9"/>
        <v>91ALL</v>
      </c>
      <c r="K247" s="257">
        <f ca="1">SUMIF(INDIRECT(ADDRESS(3,9+ROWS(CUT_LIST)+1,,,"Sensis Vectors ALL")):INDIRECT(ADDRESS(3+ROWS(CORR_MATRIX)-1,9+ROWS(CUT_LIST)+1,,,"Sensis Vectors ALL")),"YC"&amp;K$1,INDIRECT(ADDRESS(3,$I247,,,"Sensis Vectors ALL")):INDIRECT(ADDRESS(3+ROWS(CORR_MATRIX)-1,$I247,,,"Sensis Vectors ALL")))</f>
        <v>0</v>
      </c>
      <c r="L247" s="257">
        <f ca="1">SUMIF(INDIRECT(ADDRESS(3,9+ROWS(CUT_LIST)+1,,,"Sensis Vectors ALL")):INDIRECT(ADDRESS(3+ROWS(CORR_MATRIX)-1,9+ROWS(CUT_LIST)+1,,,"Sensis Vectors ALL")),"YC"&amp;L$1,INDIRECT(ADDRESS(3,$I247,,,"Sensis Vectors ALL")):INDIRECT(ADDRESS(3+ROWS(CORR_MATRIX)-1,$I247,,,"Sensis Vectors ALL")))</f>
        <v>0</v>
      </c>
      <c r="M247" s="257">
        <f ca="1">SUMIF(INDIRECT(ADDRESS(3,9+ROWS(CUT_LIST)+1,,,"Sensis Vectors ALL")):INDIRECT(ADDRESS(3+ROWS(CORR_MATRIX)-1,9+ROWS(CUT_LIST)+1,,,"Sensis Vectors ALL")),"YC"&amp;M$1,INDIRECT(ADDRESS(3,$I247,,,"Sensis Vectors ALL")):INDIRECT(ADDRESS(3+ROWS(CORR_MATRIX)-1,$I247,,,"Sensis Vectors ALL")))</f>
        <v>0</v>
      </c>
      <c r="N247" s="257">
        <f ca="1">SUMIF(INDIRECT(ADDRESS(3,9+ROWS(CUT_LIST)+1,,,"Sensis Vectors ALL")):INDIRECT(ADDRESS(3+ROWS(CORR_MATRIX)-1,9+ROWS(CUT_LIST)+1,,,"Sensis Vectors ALL")),"YC"&amp;N$1,INDIRECT(ADDRESS(3,$I247,,,"Sensis Vectors ALL")):INDIRECT(ADDRESS(3+ROWS(CORR_MATRIX)-1,$I247,,,"Sensis Vectors ALL")))</f>
        <v>0</v>
      </c>
      <c r="O247" s="257">
        <f ca="1">SUMIF(INDIRECT(ADDRESS(3,9+ROWS(CUT_LIST)+1,,,"Sensis Vectors ALL")):INDIRECT(ADDRESS(3+ROWS(CORR_MATRIX)-1,9+ROWS(CUT_LIST)+1,,,"Sensis Vectors ALL")),"YC"&amp;O$1,INDIRECT(ADDRESS(3,$I247,,,"Sensis Vectors ALL")):INDIRECT(ADDRESS(3+ROWS(CORR_MATRIX)-1,$I247,,,"Sensis Vectors ALL")))</f>
        <v>0</v>
      </c>
      <c r="P247" s="257">
        <f ca="1">SUMIF(INDIRECT(ADDRESS(3,9+ROWS(CUT_LIST)+1,,,"Sensis Vectors ALL")):INDIRECT(ADDRESS(3+ROWS(CORR_MATRIX)-1,9+ROWS(CUT_LIST)+1,,,"Sensis Vectors ALL")),"YC"&amp;P$1,INDIRECT(ADDRESS(3,$I247,,,"Sensis Vectors ALL")):INDIRECT(ADDRESS(3+ROWS(CORR_MATRIX)-1,$I247,,,"Sensis Vectors ALL")))</f>
        <v>0</v>
      </c>
      <c r="Q247" s="257">
        <f ca="1">SUMIF(INDIRECT(ADDRESS(3,9+ROWS(CUT_LIST)+1,,,"Sensis Vectors ALL")):INDIRECT(ADDRESS(3+ROWS(CORR_MATRIX)-1,9+ROWS(CUT_LIST)+1,,,"Sensis Vectors ALL")),"YC"&amp;Q$1,INDIRECT(ADDRESS(3,$I247,,,"Sensis Vectors ALL")):INDIRECT(ADDRESS(3+ROWS(CORR_MATRIX)-1,$I247,,,"Sensis Vectors ALL")))</f>
        <v>0</v>
      </c>
      <c r="R247" s="257">
        <f ca="1">SUMIF(INDIRECT(ADDRESS(3,9+ROWS(CUT_LIST)+1,,,"Sensis Vectors ALL")):INDIRECT(ADDRESS(3+ROWS(CORR_MATRIX)-1,9+ROWS(CUT_LIST)+1,,,"Sensis Vectors ALL")),"YC"&amp;R$1,INDIRECT(ADDRESS(3,$I247,,,"Sensis Vectors ALL")):INDIRECT(ADDRESS(3+ROWS(CORR_MATRIX)-1,$I247,,,"Sensis Vectors ALL")))</f>
        <v>0</v>
      </c>
      <c r="S247" s="257">
        <f ca="1">SUMIF(INDIRECT(ADDRESS(3,9+ROWS(CUT_LIST)+1,,,"Sensis Vectors ALL")):INDIRECT(ADDRESS(3+ROWS(CORR_MATRIX)-1,9+ROWS(CUT_LIST)+1,,,"Sensis Vectors ALL")),"YC"&amp;S$1,INDIRECT(ADDRESS(3,$I247,,,"Sensis Vectors ALL")):INDIRECT(ADDRESS(3+ROWS(CORR_MATRIX)-1,$I247,,,"Sensis Vectors ALL")))</f>
        <v>0</v>
      </c>
      <c r="T247" s="257">
        <f ca="1">SUMIF(INDIRECT(ADDRESS(3,9+ROWS(CUT_LIST)+1,,,"Sensis Vectors ALL")):INDIRECT(ADDRESS(3+ROWS(CORR_MATRIX)-1,9+ROWS(CUT_LIST)+1,,,"Sensis Vectors ALL")),"YC"&amp;T$1,INDIRECT(ADDRESS(3,$I247,,,"Sensis Vectors ALL")):INDIRECT(ADDRESS(3+ROWS(CORR_MATRIX)-1,$I247,,,"Sensis Vectors ALL")))</f>
        <v>0</v>
      </c>
      <c r="U247" s="257">
        <f ca="1">SUMIF(INDIRECT(ADDRESS(3,9+ROWS(CUT_LIST)+1,,,"Sensis Vectors ALL")):INDIRECT(ADDRESS(3+ROWS(CORR_MATRIX)-1,9+ROWS(CUT_LIST)+1,,,"Sensis Vectors ALL")),"YC"&amp;U$1,INDIRECT(ADDRESS(3,$I247,,,"Sensis Vectors ALL")):INDIRECT(ADDRESS(3+ROWS(CORR_MATRIX)-1,$I247,,,"Sensis Vectors ALL")))</f>
        <v>0</v>
      </c>
      <c r="V247" s="257">
        <f ca="1">SUMIF(INDIRECT(ADDRESS(3,9+ROWS(CUT_LIST)+1,,,"Sensis Vectors ALL")):INDIRECT(ADDRESS(3+ROWS(CORR_MATRIX)-1,9+ROWS(CUT_LIST)+1,,,"Sensis Vectors ALL")),"YC"&amp;V$1,INDIRECT(ADDRESS(3,$I247,,,"Sensis Vectors ALL")):INDIRECT(ADDRESS(3+ROWS(CORR_MATRIX)-1,$I247,,,"Sensis Vectors ALL")))</f>
        <v>0</v>
      </c>
    </row>
    <row r="248" spans="1:22" x14ac:dyDescent="0.2">
      <c r="A248" s="63">
        <f t="shared" ref="A248:A253" si="11">A247</f>
        <v>91</v>
      </c>
      <c r="B248" s="63"/>
      <c r="C248" s="63"/>
      <c r="D248" s="61" t="s">
        <v>426</v>
      </c>
      <c r="E248" s="63"/>
      <c r="F248" s="63"/>
      <c r="G248" s="63"/>
      <c r="H248" s="63" t="s">
        <v>32</v>
      </c>
      <c r="I248" s="63">
        <f t="shared" si="8"/>
        <v>101</v>
      </c>
      <c r="J248" s="63" t="str">
        <f t="shared" si="9"/>
        <v>91AUD</v>
      </c>
      <c r="K248" s="256">
        <f ca="1">SUMIF(INDIRECT(ADDRESS(3,9+ROWS(CUT_LIST)+2,,,"Sensis Vectors ALL")):INDIRECT(ADDRESS(3+ROWS(CORR_MATRIX)-1,9+ROWS(CUT_LIST)+2,,,"Sensis Vectors ALL")),"YC"&amp;$H248&amp;K$1,INDIRECT(ADDRESS(3,$I248,,,"Sensis Vectors ALL")):INDIRECT(ADDRESS(3+ROWS(CORR_MATRIX)-1,$I248,,,"Sensis Vectors ALL")))</f>
        <v>0</v>
      </c>
      <c r="L248" s="256">
        <f ca="1">SUMIF(INDIRECT(ADDRESS(3,9+ROWS(CUT_LIST)+2,,,"Sensis Vectors ALL")):INDIRECT(ADDRESS(3+ROWS(CORR_MATRIX)-1,9+ROWS(CUT_LIST)+2,,,"Sensis Vectors ALL")),"YC"&amp;$H248&amp;L$1,INDIRECT(ADDRESS(3,$I248,,,"Sensis Vectors ALL")):INDIRECT(ADDRESS(3+ROWS(CORR_MATRIX)-1,$I248,,,"Sensis Vectors ALL")))</f>
        <v>0</v>
      </c>
      <c r="M248" s="256">
        <f ca="1">SUMIF(INDIRECT(ADDRESS(3,9+ROWS(CUT_LIST)+2,,,"Sensis Vectors ALL")):INDIRECT(ADDRESS(3+ROWS(CORR_MATRIX)-1,9+ROWS(CUT_LIST)+2,,,"Sensis Vectors ALL")),"YC"&amp;$H248&amp;M$1,INDIRECT(ADDRESS(3,$I248,,,"Sensis Vectors ALL")):INDIRECT(ADDRESS(3+ROWS(CORR_MATRIX)-1,$I248,,,"Sensis Vectors ALL")))</f>
        <v>0</v>
      </c>
      <c r="N248" s="256">
        <f ca="1">SUMIF(INDIRECT(ADDRESS(3,9+ROWS(CUT_LIST)+2,,,"Sensis Vectors ALL")):INDIRECT(ADDRESS(3+ROWS(CORR_MATRIX)-1,9+ROWS(CUT_LIST)+2,,,"Sensis Vectors ALL")),"YC"&amp;$H248&amp;N$1,INDIRECT(ADDRESS(3,$I248,,,"Sensis Vectors ALL")):INDIRECT(ADDRESS(3+ROWS(CORR_MATRIX)-1,$I248,,,"Sensis Vectors ALL")))</f>
        <v>0</v>
      </c>
      <c r="O248" s="256">
        <f ca="1">SUMIF(INDIRECT(ADDRESS(3,9+ROWS(CUT_LIST)+2,,,"Sensis Vectors ALL")):INDIRECT(ADDRESS(3+ROWS(CORR_MATRIX)-1,9+ROWS(CUT_LIST)+2,,,"Sensis Vectors ALL")),"YC"&amp;$H248&amp;O$1,INDIRECT(ADDRESS(3,$I248,,,"Sensis Vectors ALL")):INDIRECT(ADDRESS(3+ROWS(CORR_MATRIX)-1,$I248,,,"Sensis Vectors ALL")))</f>
        <v>0</v>
      </c>
      <c r="P248" s="256">
        <f ca="1">SUMIF(INDIRECT(ADDRESS(3,9+ROWS(CUT_LIST)+2,,,"Sensis Vectors ALL")):INDIRECT(ADDRESS(3+ROWS(CORR_MATRIX)-1,9+ROWS(CUT_LIST)+2,,,"Sensis Vectors ALL")),"YC"&amp;$H248&amp;P$1,INDIRECT(ADDRESS(3,$I248,,,"Sensis Vectors ALL")):INDIRECT(ADDRESS(3+ROWS(CORR_MATRIX)-1,$I248,,,"Sensis Vectors ALL")))</f>
        <v>0</v>
      </c>
      <c r="Q248" s="256">
        <f ca="1">SUMIF(INDIRECT(ADDRESS(3,9+ROWS(CUT_LIST)+2,,,"Sensis Vectors ALL")):INDIRECT(ADDRESS(3+ROWS(CORR_MATRIX)-1,9+ROWS(CUT_LIST)+2,,,"Sensis Vectors ALL")),"YC"&amp;$H248&amp;Q$1,INDIRECT(ADDRESS(3,$I248,,,"Sensis Vectors ALL")):INDIRECT(ADDRESS(3+ROWS(CORR_MATRIX)-1,$I248,,,"Sensis Vectors ALL")))</f>
        <v>0</v>
      </c>
      <c r="R248" s="256">
        <f ca="1">SUMIF(INDIRECT(ADDRESS(3,9+ROWS(CUT_LIST)+2,,,"Sensis Vectors ALL")):INDIRECT(ADDRESS(3+ROWS(CORR_MATRIX)-1,9+ROWS(CUT_LIST)+2,,,"Sensis Vectors ALL")),"YC"&amp;$H248&amp;R$1,INDIRECT(ADDRESS(3,$I248,,,"Sensis Vectors ALL")):INDIRECT(ADDRESS(3+ROWS(CORR_MATRIX)-1,$I248,,,"Sensis Vectors ALL")))</f>
        <v>0</v>
      </c>
      <c r="S248" s="256">
        <f ca="1">SUMIF(INDIRECT(ADDRESS(3,9+ROWS(CUT_LIST)+2,,,"Sensis Vectors ALL")):INDIRECT(ADDRESS(3+ROWS(CORR_MATRIX)-1,9+ROWS(CUT_LIST)+2,,,"Sensis Vectors ALL")),"YC"&amp;$H248&amp;S$1,INDIRECT(ADDRESS(3,$I248,,,"Sensis Vectors ALL")):INDIRECT(ADDRESS(3+ROWS(CORR_MATRIX)-1,$I248,,,"Sensis Vectors ALL")))</f>
        <v>0</v>
      </c>
      <c r="T248" s="256">
        <f ca="1">SUMIF(INDIRECT(ADDRESS(3,9+ROWS(CUT_LIST)+2,,,"Sensis Vectors ALL")):INDIRECT(ADDRESS(3+ROWS(CORR_MATRIX)-1,9+ROWS(CUT_LIST)+2,,,"Sensis Vectors ALL")),"YC"&amp;$H248&amp;T$1,INDIRECT(ADDRESS(3,$I248,,,"Sensis Vectors ALL")):INDIRECT(ADDRESS(3+ROWS(CORR_MATRIX)-1,$I248,,,"Sensis Vectors ALL")))</f>
        <v>0</v>
      </c>
      <c r="U248" s="256">
        <f ca="1">SUMIF(INDIRECT(ADDRESS(3,9+ROWS(CUT_LIST)+2,,,"Sensis Vectors ALL")):INDIRECT(ADDRESS(3+ROWS(CORR_MATRIX)-1,9+ROWS(CUT_LIST)+2,,,"Sensis Vectors ALL")),"YC"&amp;$H248&amp;U$1,INDIRECT(ADDRESS(3,$I248,,,"Sensis Vectors ALL")):INDIRECT(ADDRESS(3+ROWS(CORR_MATRIX)-1,$I248,,,"Sensis Vectors ALL")))</f>
        <v>0</v>
      </c>
      <c r="V248" s="256">
        <f ca="1">SUMIF(INDIRECT(ADDRESS(3,9+ROWS(CUT_LIST)+2,,,"Sensis Vectors ALL")):INDIRECT(ADDRESS(3+ROWS(CORR_MATRIX)-1,9+ROWS(CUT_LIST)+2,,,"Sensis Vectors ALL")),"YC"&amp;$H248&amp;V$1,INDIRECT(ADDRESS(3,$I248,,,"Sensis Vectors ALL")):INDIRECT(ADDRESS(3+ROWS(CORR_MATRIX)-1,$I248,,,"Sensis Vectors ALL")))</f>
        <v>0</v>
      </c>
    </row>
    <row r="249" spans="1:22" x14ac:dyDescent="0.2">
      <c r="A249" s="63">
        <f t="shared" si="11"/>
        <v>91</v>
      </c>
      <c r="B249" s="63"/>
      <c r="C249" s="63"/>
      <c r="D249" s="61" t="s">
        <v>426</v>
      </c>
      <c r="E249" s="63"/>
      <c r="F249" s="63"/>
      <c r="G249" s="63"/>
      <c r="H249" s="63" t="s">
        <v>9</v>
      </c>
      <c r="I249" s="63">
        <f t="shared" si="8"/>
        <v>101</v>
      </c>
      <c r="J249" s="63" t="str">
        <f t="shared" si="9"/>
        <v>91CAD</v>
      </c>
      <c r="K249" s="256">
        <f ca="1">SUMIF(INDIRECT(ADDRESS(3,9+ROWS(CUT_LIST)+2,,,"Sensis Vectors ALL")):INDIRECT(ADDRESS(3+ROWS(CORR_MATRIX)-1,9+ROWS(CUT_LIST)+2,,,"Sensis Vectors ALL")),"YC"&amp;$H249&amp;K$1,INDIRECT(ADDRESS(3,$I249,,,"Sensis Vectors ALL")):INDIRECT(ADDRESS(3+ROWS(CORR_MATRIX)-1,$I249,,,"Sensis Vectors ALL")))</f>
        <v>0</v>
      </c>
      <c r="L249" s="256">
        <f ca="1">SUMIF(INDIRECT(ADDRESS(3,9+ROWS(CUT_LIST)+2,,,"Sensis Vectors ALL")):INDIRECT(ADDRESS(3+ROWS(CORR_MATRIX)-1,9+ROWS(CUT_LIST)+2,,,"Sensis Vectors ALL")),"YC"&amp;$H249&amp;L$1,INDIRECT(ADDRESS(3,$I249,,,"Sensis Vectors ALL")):INDIRECT(ADDRESS(3+ROWS(CORR_MATRIX)-1,$I249,,,"Sensis Vectors ALL")))</f>
        <v>0</v>
      </c>
      <c r="M249" s="256">
        <f ca="1">SUMIF(INDIRECT(ADDRESS(3,9+ROWS(CUT_LIST)+2,,,"Sensis Vectors ALL")):INDIRECT(ADDRESS(3+ROWS(CORR_MATRIX)-1,9+ROWS(CUT_LIST)+2,,,"Sensis Vectors ALL")),"YC"&amp;$H249&amp;M$1,INDIRECT(ADDRESS(3,$I249,,,"Sensis Vectors ALL")):INDIRECT(ADDRESS(3+ROWS(CORR_MATRIX)-1,$I249,,,"Sensis Vectors ALL")))</f>
        <v>0</v>
      </c>
      <c r="N249" s="256">
        <f ca="1">SUMIF(INDIRECT(ADDRESS(3,9+ROWS(CUT_LIST)+2,,,"Sensis Vectors ALL")):INDIRECT(ADDRESS(3+ROWS(CORR_MATRIX)-1,9+ROWS(CUT_LIST)+2,,,"Sensis Vectors ALL")),"YC"&amp;$H249&amp;N$1,INDIRECT(ADDRESS(3,$I249,,,"Sensis Vectors ALL")):INDIRECT(ADDRESS(3+ROWS(CORR_MATRIX)-1,$I249,,,"Sensis Vectors ALL")))</f>
        <v>0</v>
      </c>
      <c r="O249" s="256">
        <f ca="1">SUMIF(INDIRECT(ADDRESS(3,9+ROWS(CUT_LIST)+2,,,"Sensis Vectors ALL")):INDIRECT(ADDRESS(3+ROWS(CORR_MATRIX)-1,9+ROWS(CUT_LIST)+2,,,"Sensis Vectors ALL")),"YC"&amp;$H249&amp;O$1,INDIRECT(ADDRESS(3,$I249,,,"Sensis Vectors ALL")):INDIRECT(ADDRESS(3+ROWS(CORR_MATRIX)-1,$I249,,,"Sensis Vectors ALL")))</f>
        <v>0</v>
      </c>
      <c r="P249" s="256">
        <f ca="1">SUMIF(INDIRECT(ADDRESS(3,9+ROWS(CUT_LIST)+2,,,"Sensis Vectors ALL")):INDIRECT(ADDRESS(3+ROWS(CORR_MATRIX)-1,9+ROWS(CUT_LIST)+2,,,"Sensis Vectors ALL")),"YC"&amp;$H249&amp;P$1,INDIRECT(ADDRESS(3,$I249,,,"Sensis Vectors ALL")):INDIRECT(ADDRESS(3+ROWS(CORR_MATRIX)-1,$I249,,,"Sensis Vectors ALL")))</f>
        <v>0</v>
      </c>
      <c r="Q249" s="256">
        <f ca="1">SUMIF(INDIRECT(ADDRESS(3,9+ROWS(CUT_LIST)+2,,,"Sensis Vectors ALL")):INDIRECT(ADDRESS(3+ROWS(CORR_MATRIX)-1,9+ROWS(CUT_LIST)+2,,,"Sensis Vectors ALL")),"YC"&amp;$H249&amp;Q$1,INDIRECT(ADDRESS(3,$I249,,,"Sensis Vectors ALL")):INDIRECT(ADDRESS(3+ROWS(CORR_MATRIX)-1,$I249,,,"Sensis Vectors ALL")))</f>
        <v>0</v>
      </c>
      <c r="R249" s="256">
        <f ca="1">SUMIF(INDIRECT(ADDRESS(3,9+ROWS(CUT_LIST)+2,,,"Sensis Vectors ALL")):INDIRECT(ADDRESS(3+ROWS(CORR_MATRIX)-1,9+ROWS(CUT_LIST)+2,,,"Sensis Vectors ALL")),"YC"&amp;$H249&amp;R$1,INDIRECT(ADDRESS(3,$I249,,,"Sensis Vectors ALL")):INDIRECT(ADDRESS(3+ROWS(CORR_MATRIX)-1,$I249,,,"Sensis Vectors ALL")))</f>
        <v>0</v>
      </c>
      <c r="S249" s="256">
        <f ca="1">SUMIF(INDIRECT(ADDRESS(3,9+ROWS(CUT_LIST)+2,,,"Sensis Vectors ALL")):INDIRECT(ADDRESS(3+ROWS(CORR_MATRIX)-1,9+ROWS(CUT_LIST)+2,,,"Sensis Vectors ALL")),"YC"&amp;$H249&amp;S$1,INDIRECT(ADDRESS(3,$I249,,,"Sensis Vectors ALL")):INDIRECT(ADDRESS(3+ROWS(CORR_MATRIX)-1,$I249,,,"Sensis Vectors ALL")))</f>
        <v>0</v>
      </c>
      <c r="T249" s="256">
        <f ca="1">SUMIF(INDIRECT(ADDRESS(3,9+ROWS(CUT_LIST)+2,,,"Sensis Vectors ALL")):INDIRECT(ADDRESS(3+ROWS(CORR_MATRIX)-1,9+ROWS(CUT_LIST)+2,,,"Sensis Vectors ALL")),"YC"&amp;$H249&amp;T$1,INDIRECT(ADDRESS(3,$I249,,,"Sensis Vectors ALL")):INDIRECT(ADDRESS(3+ROWS(CORR_MATRIX)-1,$I249,,,"Sensis Vectors ALL")))</f>
        <v>0</v>
      </c>
      <c r="U249" s="256">
        <f ca="1">SUMIF(INDIRECT(ADDRESS(3,9+ROWS(CUT_LIST)+2,,,"Sensis Vectors ALL")):INDIRECT(ADDRESS(3+ROWS(CORR_MATRIX)-1,9+ROWS(CUT_LIST)+2,,,"Sensis Vectors ALL")),"YC"&amp;$H249&amp;U$1,INDIRECT(ADDRESS(3,$I249,,,"Sensis Vectors ALL")):INDIRECT(ADDRESS(3+ROWS(CORR_MATRIX)-1,$I249,,,"Sensis Vectors ALL")))</f>
        <v>0</v>
      </c>
      <c r="V249" s="256">
        <f ca="1">SUMIF(INDIRECT(ADDRESS(3,9+ROWS(CUT_LIST)+2,,,"Sensis Vectors ALL")):INDIRECT(ADDRESS(3+ROWS(CORR_MATRIX)-1,9+ROWS(CUT_LIST)+2,,,"Sensis Vectors ALL")),"YC"&amp;$H249&amp;V$1,INDIRECT(ADDRESS(3,$I249,,,"Sensis Vectors ALL")):INDIRECT(ADDRESS(3+ROWS(CORR_MATRIX)-1,$I249,,,"Sensis Vectors ALL")))</f>
        <v>0</v>
      </c>
    </row>
    <row r="250" spans="1:22" x14ac:dyDescent="0.2">
      <c r="A250" s="63">
        <f t="shared" si="11"/>
        <v>91</v>
      </c>
      <c r="B250" s="63"/>
      <c r="C250" s="63"/>
      <c r="D250" s="61" t="s">
        <v>426</v>
      </c>
      <c r="E250" s="63"/>
      <c r="F250" s="63"/>
      <c r="G250" s="63"/>
      <c r="H250" s="63" t="s">
        <v>18</v>
      </c>
      <c r="I250" s="63">
        <f t="shared" si="8"/>
        <v>101</v>
      </c>
      <c r="J250" s="63" t="str">
        <f t="shared" si="9"/>
        <v>91EUR</v>
      </c>
      <c r="K250" s="256">
        <f ca="1">SUMIF(INDIRECT(ADDRESS(3,9+ROWS(CUT_LIST)+2,,,"Sensis Vectors ALL")):INDIRECT(ADDRESS(3+ROWS(CORR_MATRIX)-1,9+ROWS(CUT_LIST)+2,,,"Sensis Vectors ALL")),"YC"&amp;$H250&amp;K$1,INDIRECT(ADDRESS(3,$I250,,,"Sensis Vectors ALL")):INDIRECT(ADDRESS(3+ROWS(CORR_MATRIX)-1,$I250,,,"Sensis Vectors ALL")))</f>
        <v>0</v>
      </c>
      <c r="L250" s="256">
        <f ca="1">SUMIF(INDIRECT(ADDRESS(3,9+ROWS(CUT_LIST)+2,,,"Sensis Vectors ALL")):INDIRECT(ADDRESS(3+ROWS(CORR_MATRIX)-1,9+ROWS(CUT_LIST)+2,,,"Sensis Vectors ALL")),"YC"&amp;$H250&amp;L$1,INDIRECT(ADDRESS(3,$I250,,,"Sensis Vectors ALL")):INDIRECT(ADDRESS(3+ROWS(CORR_MATRIX)-1,$I250,,,"Sensis Vectors ALL")))</f>
        <v>0</v>
      </c>
      <c r="M250" s="256">
        <f ca="1">SUMIF(INDIRECT(ADDRESS(3,9+ROWS(CUT_LIST)+2,,,"Sensis Vectors ALL")):INDIRECT(ADDRESS(3+ROWS(CORR_MATRIX)-1,9+ROWS(CUT_LIST)+2,,,"Sensis Vectors ALL")),"YC"&amp;$H250&amp;M$1,INDIRECT(ADDRESS(3,$I250,,,"Sensis Vectors ALL")):INDIRECT(ADDRESS(3+ROWS(CORR_MATRIX)-1,$I250,,,"Sensis Vectors ALL")))</f>
        <v>0</v>
      </c>
      <c r="N250" s="256">
        <f ca="1">SUMIF(INDIRECT(ADDRESS(3,9+ROWS(CUT_LIST)+2,,,"Sensis Vectors ALL")):INDIRECT(ADDRESS(3+ROWS(CORR_MATRIX)-1,9+ROWS(CUT_LIST)+2,,,"Sensis Vectors ALL")),"YC"&amp;$H250&amp;N$1,INDIRECT(ADDRESS(3,$I250,,,"Sensis Vectors ALL")):INDIRECT(ADDRESS(3+ROWS(CORR_MATRIX)-1,$I250,,,"Sensis Vectors ALL")))</f>
        <v>0</v>
      </c>
      <c r="O250" s="256">
        <f ca="1">SUMIF(INDIRECT(ADDRESS(3,9+ROWS(CUT_LIST)+2,,,"Sensis Vectors ALL")):INDIRECT(ADDRESS(3+ROWS(CORR_MATRIX)-1,9+ROWS(CUT_LIST)+2,,,"Sensis Vectors ALL")),"YC"&amp;$H250&amp;O$1,INDIRECT(ADDRESS(3,$I250,,,"Sensis Vectors ALL")):INDIRECT(ADDRESS(3+ROWS(CORR_MATRIX)-1,$I250,,,"Sensis Vectors ALL")))</f>
        <v>0</v>
      </c>
      <c r="P250" s="256">
        <f ca="1">SUMIF(INDIRECT(ADDRESS(3,9+ROWS(CUT_LIST)+2,,,"Sensis Vectors ALL")):INDIRECT(ADDRESS(3+ROWS(CORR_MATRIX)-1,9+ROWS(CUT_LIST)+2,,,"Sensis Vectors ALL")),"YC"&amp;$H250&amp;P$1,INDIRECT(ADDRESS(3,$I250,,,"Sensis Vectors ALL")):INDIRECT(ADDRESS(3+ROWS(CORR_MATRIX)-1,$I250,,,"Sensis Vectors ALL")))</f>
        <v>0</v>
      </c>
      <c r="Q250" s="256">
        <f ca="1">SUMIF(INDIRECT(ADDRESS(3,9+ROWS(CUT_LIST)+2,,,"Sensis Vectors ALL")):INDIRECT(ADDRESS(3+ROWS(CORR_MATRIX)-1,9+ROWS(CUT_LIST)+2,,,"Sensis Vectors ALL")),"YC"&amp;$H250&amp;Q$1,INDIRECT(ADDRESS(3,$I250,,,"Sensis Vectors ALL")):INDIRECT(ADDRESS(3+ROWS(CORR_MATRIX)-1,$I250,,,"Sensis Vectors ALL")))</f>
        <v>0</v>
      </c>
      <c r="R250" s="256">
        <f ca="1">SUMIF(INDIRECT(ADDRESS(3,9+ROWS(CUT_LIST)+2,,,"Sensis Vectors ALL")):INDIRECT(ADDRESS(3+ROWS(CORR_MATRIX)-1,9+ROWS(CUT_LIST)+2,,,"Sensis Vectors ALL")),"YC"&amp;$H250&amp;R$1,INDIRECT(ADDRESS(3,$I250,,,"Sensis Vectors ALL")):INDIRECT(ADDRESS(3+ROWS(CORR_MATRIX)-1,$I250,,,"Sensis Vectors ALL")))</f>
        <v>0</v>
      </c>
      <c r="S250" s="256">
        <f ca="1">SUMIF(INDIRECT(ADDRESS(3,9+ROWS(CUT_LIST)+2,,,"Sensis Vectors ALL")):INDIRECT(ADDRESS(3+ROWS(CORR_MATRIX)-1,9+ROWS(CUT_LIST)+2,,,"Sensis Vectors ALL")),"YC"&amp;$H250&amp;S$1,INDIRECT(ADDRESS(3,$I250,,,"Sensis Vectors ALL")):INDIRECT(ADDRESS(3+ROWS(CORR_MATRIX)-1,$I250,,,"Sensis Vectors ALL")))</f>
        <v>0</v>
      </c>
      <c r="T250" s="256">
        <f ca="1">SUMIF(INDIRECT(ADDRESS(3,9+ROWS(CUT_LIST)+2,,,"Sensis Vectors ALL")):INDIRECT(ADDRESS(3+ROWS(CORR_MATRIX)-1,9+ROWS(CUT_LIST)+2,,,"Sensis Vectors ALL")),"YC"&amp;$H250&amp;T$1,INDIRECT(ADDRESS(3,$I250,,,"Sensis Vectors ALL")):INDIRECT(ADDRESS(3+ROWS(CORR_MATRIX)-1,$I250,,,"Sensis Vectors ALL")))</f>
        <v>0</v>
      </c>
      <c r="U250" s="256">
        <f ca="1">SUMIF(INDIRECT(ADDRESS(3,9+ROWS(CUT_LIST)+2,,,"Sensis Vectors ALL")):INDIRECT(ADDRESS(3+ROWS(CORR_MATRIX)-1,9+ROWS(CUT_LIST)+2,,,"Sensis Vectors ALL")),"YC"&amp;$H250&amp;U$1,INDIRECT(ADDRESS(3,$I250,,,"Sensis Vectors ALL")):INDIRECT(ADDRESS(3+ROWS(CORR_MATRIX)-1,$I250,,,"Sensis Vectors ALL")))</f>
        <v>0</v>
      </c>
      <c r="V250" s="256">
        <f ca="1">SUMIF(INDIRECT(ADDRESS(3,9+ROWS(CUT_LIST)+2,,,"Sensis Vectors ALL")):INDIRECT(ADDRESS(3+ROWS(CORR_MATRIX)-1,9+ROWS(CUT_LIST)+2,,,"Sensis Vectors ALL")),"YC"&amp;$H250&amp;V$1,INDIRECT(ADDRESS(3,$I250,,,"Sensis Vectors ALL")):INDIRECT(ADDRESS(3+ROWS(CORR_MATRIX)-1,$I250,,,"Sensis Vectors ALL")))</f>
        <v>0</v>
      </c>
    </row>
    <row r="251" spans="1:22" x14ac:dyDescent="0.2">
      <c r="A251" s="63">
        <f t="shared" si="11"/>
        <v>91</v>
      </c>
      <c r="B251" s="63"/>
      <c r="C251" s="63"/>
      <c r="D251" s="61" t="s">
        <v>426</v>
      </c>
      <c r="E251" s="63"/>
      <c r="F251" s="63"/>
      <c r="G251" s="63"/>
      <c r="H251" s="63" t="s">
        <v>39</v>
      </c>
      <c r="I251" s="63">
        <f t="shared" si="8"/>
        <v>101</v>
      </c>
      <c r="J251" s="63" t="str">
        <f t="shared" si="9"/>
        <v>91GBP</v>
      </c>
      <c r="K251" s="256">
        <f ca="1">SUMIF(INDIRECT(ADDRESS(3,9+ROWS(CUT_LIST)+2,,,"Sensis Vectors ALL")):INDIRECT(ADDRESS(3+ROWS(CORR_MATRIX)-1,9+ROWS(CUT_LIST)+2,,,"Sensis Vectors ALL")),"YC"&amp;$H251&amp;K$1,INDIRECT(ADDRESS(3,$I251,,,"Sensis Vectors ALL")):INDIRECT(ADDRESS(3+ROWS(CORR_MATRIX)-1,$I251,,,"Sensis Vectors ALL")))</f>
        <v>0</v>
      </c>
      <c r="L251" s="256">
        <f ca="1">SUMIF(INDIRECT(ADDRESS(3,9+ROWS(CUT_LIST)+2,,,"Sensis Vectors ALL")):INDIRECT(ADDRESS(3+ROWS(CORR_MATRIX)-1,9+ROWS(CUT_LIST)+2,,,"Sensis Vectors ALL")),"YC"&amp;$H251&amp;L$1,INDIRECT(ADDRESS(3,$I251,,,"Sensis Vectors ALL")):INDIRECT(ADDRESS(3+ROWS(CORR_MATRIX)-1,$I251,,,"Sensis Vectors ALL")))</f>
        <v>0</v>
      </c>
      <c r="M251" s="256">
        <f ca="1">SUMIF(INDIRECT(ADDRESS(3,9+ROWS(CUT_LIST)+2,,,"Sensis Vectors ALL")):INDIRECT(ADDRESS(3+ROWS(CORR_MATRIX)-1,9+ROWS(CUT_LIST)+2,,,"Sensis Vectors ALL")),"YC"&amp;$H251&amp;M$1,INDIRECT(ADDRESS(3,$I251,,,"Sensis Vectors ALL")):INDIRECT(ADDRESS(3+ROWS(CORR_MATRIX)-1,$I251,,,"Sensis Vectors ALL")))</f>
        <v>0</v>
      </c>
      <c r="N251" s="256">
        <f ca="1">SUMIF(INDIRECT(ADDRESS(3,9+ROWS(CUT_LIST)+2,,,"Sensis Vectors ALL")):INDIRECT(ADDRESS(3+ROWS(CORR_MATRIX)-1,9+ROWS(CUT_LIST)+2,,,"Sensis Vectors ALL")),"YC"&amp;$H251&amp;N$1,INDIRECT(ADDRESS(3,$I251,,,"Sensis Vectors ALL")):INDIRECT(ADDRESS(3+ROWS(CORR_MATRIX)-1,$I251,,,"Sensis Vectors ALL")))</f>
        <v>0</v>
      </c>
      <c r="O251" s="256">
        <f ca="1">SUMIF(INDIRECT(ADDRESS(3,9+ROWS(CUT_LIST)+2,,,"Sensis Vectors ALL")):INDIRECT(ADDRESS(3+ROWS(CORR_MATRIX)-1,9+ROWS(CUT_LIST)+2,,,"Sensis Vectors ALL")),"YC"&amp;$H251&amp;O$1,INDIRECT(ADDRESS(3,$I251,,,"Sensis Vectors ALL")):INDIRECT(ADDRESS(3+ROWS(CORR_MATRIX)-1,$I251,,,"Sensis Vectors ALL")))</f>
        <v>0</v>
      </c>
      <c r="P251" s="256">
        <f ca="1">SUMIF(INDIRECT(ADDRESS(3,9+ROWS(CUT_LIST)+2,,,"Sensis Vectors ALL")):INDIRECT(ADDRESS(3+ROWS(CORR_MATRIX)-1,9+ROWS(CUT_LIST)+2,,,"Sensis Vectors ALL")),"YC"&amp;$H251&amp;P$1,INDIRECT(ADDRESS(3,$I251,,,"Sensis Vectors ALL")):INDIRECT(ADDRESS(3+ROWS(CORR_MATRIX)-1,$I251,,,"Sensis Vectors ALL")))</f>
        <v>0</v>
      </c>
      <c r="Q251" s="256">
        <f ca="1">SUMIF(INDIRECT(ADDRESS(3,9+ROWS(CUT_LIST)+2,,,"Sensis Vectors ALL")):INDIRECT(ADDRESS(3+ROWS(CORR_MATRIX)-1,9+ROWS(CUT_LIST)+2,,,"Sensis Vectors ALL")),"YC"&amp;$H251&amp;Q$1,INDIRECT(ADDRESS(3,$I251,,,"Sensis Vectors ALL")):INDIRECT(ADDRESS(3+ROWS(CORR_MATRIX)-1,$I251,,,"Sensis Vectors ALL")))</f>
        <v>0</v>
      </c>
      <c r="R251" s="256">
        <f ca="1">SUMIF(INDIRECT(ADDRESS(3,9+ROWS(CUT_LIST)+2,,,"Sensis Vectors ALL")):INDIRECT(ADDRESS(3+ROWS(CORR_MATRIX)-1,9+ROWS(CUT_LIST)+2,,,"Sensis Vectors ALL")),"YC"&amp;$H251&amp;R$1,INDIRECT(ADDRESS(3,$I251,,,"Sensis Vectors ALL")):INDIRECT(ADDRESS(3+ROWS(CORR_MATRIX)-1,$I251,,,"Sensis Vectors ALL")))</f>
        <v>0</v>
      </c>
      <c r="S251" s="256">
        <f ca="1">SUMIF(INDIRECT(ADDRESS(3,9+ROWS(CUT_LIST)+2,,,"Sensis Vectors ALL")):INDIRECT(ADDRESS(3+ROWS(CORR_MATRIX)-1,9+ROWS(CUT_LIST)+2,,,"Sensis Vectors ALL")),"YC"&amp;$H251&amp;S$1,INDIRECT(ADDRESS(3,$I251,,,"Sensis Vectors ALL")):INDIRECT(ADDRESS(3+ROWS(CORR_MATRIX)-1,$I251,,,"Sensis Vectors ALL")))</f>
        <v>0</v>
      </c>
      <c r="T251" s="256">
        <f ca="1">SUMIF(INDIRECT(ADDRESS(3,9+ROWS(CUT_LIST)+2,,,"Sensis Vectors ALL")):INDIRECT(ADDRESS(3+ROWS(CORR_MATRIX)-1,9+ROWS(CUT_LIST)+2,,,"Sensis Vectors ALL")),"YC"&amp;$H251&amp;T$1,INDIRECT(ADDRESS(3,$I251,,,"Sensis Vectors ALL")):INDIRECT(ADDRESS(3+ROWS(CORR_MATRIX)-1,$I251,,,"Sensis Vectors ALL")))</f>
        <v>0</v>
      </c>
      <c r="U251" s="256">
        <f ca="1">SUMIF(INDIRECT(ADDRESS(3,9+ROWS(CUT_LIST)+2,,,"Sensis Vectors ALL")):INDIRECT(ADDRESS(3+ROWS(CORR_MATRIX)-1,9+ROWS(CUT_LIST)+2,,,"Sensis Vectors ALL")),"YC"&amp;$H251&amp;U$1,INDIRECT(ADDRESS(3,$I251,,,"Sensis Vectors ALL")):INDIRECT(ADDRESS(3+ROWS(CORR_MATRIX)-1,$I251,,,"Sensis Vectors ALL")))</f>
        <v>0</v>
      </c>
      <c r="V251" s="256">
        <f ca="1">SUMIF(INDIRECT(ADDRESS(3,9+ROWS(CUT_LIST)+2,,,"Sensis Vectors ALL")):INDIRECT(ADDRESS(3+ROWS(CORR_MATRIX)-1,9+ROWS(CUT_LIST)+2,,,"Sensis Vectors ALL")),"YC"&amp;$H251&amp;V$1,INDIRECT(ADDRESS(3,$I251,,,"Sensis Vectors ALL")):INDIRECT(ADDRESS(3+ROWS(CORR_MATRIX)-1,$I251,,,"Sensis Vectors ALL")))</f>
        <v>0</v>
      </c>
    </row>
    <row r="252" spans="1:22" x14ac:dyDescent="0.2">
      <c r="A252" s="63">
        <f t="shared" si="11"/>
        <v>91</v>
      </c>
      <c r="B252" s="63"/>
      <c r="C252" s="63"/>
      <c r="D252" s="61" t="s">
        <v>426</v>
      </c>
      <c r="E252" s="63"/>
      <c r="F252" s="63"/>
      <c r="G252" s="63"/>
      <c r="H252" s="63" t="s">
        <v>31</v>
      </c>
      <c r="I252" s="63">
        <f t="shared" si="8"/>
        <v>101</v>
      </c>
      <c r="J252" s="63" t="str">
        <f t="shared" si="9"/>
        <v>91JPY</v>
      </c>
      <c r="K252" s="256">
        <f ca="1">SUMIF(INDIRECT(ADDRESS(3,9+ROWS(CUT_LIST)+2,,,"Sensis Vectors ALL")):INDIRECT(ADDRESS(3+ROWS(CORR_MATRIX)-1,9+ROWS(CUT_LIST)+2,,,"Sensis Vectors ALL")),"YC"&amp;$H252&amp;K$1,INDIRECT(ADDRESS(3,$I252,,,"Sensis Vectors ALL")):INDIRECT(ADDRESS(3+ROWS(CORR_MATRIX)-1,$I252,,,"Sensis Vectors ALL")))</f>
        <v>0</v>
      </c>
      <c r="L252" s="256">
        <f ca="1">SUMIF(INDIRECT(ADDRESS(3,9+ROWS(CUT_LIST)+2,,,"Sensis Vectors ALL")):INDIRECT(ADDRESS(3+ROWS(CORR_MATRIX)-1,9+ROWS(CUT_LIST)+2,,,"Sensis Vectors ALL")),"YC"&amp;$H252&amp;L$1,INDIRECT(ADDRESS(3,$I252,,,"Sensis Vectors ALL")):INDIRECT(ADDRESS(3+ROWS(CORR_MATRIX)-1,$I252,,,"Sensis Vectors ALL")))</f>
        <v>0</v>
      </c>
      <c r="M252" s="256">
        <f ca="1">SUMIF(INDIRECT(ADDRESS(3,9+ROWS(CUT_LIST)+2,,,"Sensis Vectors ALL")):INDIRECT(ADDRESS(3+ROWS(CORR_MATRIX)-1,9+ROWS(CUT_LIST)+2,,,"Sensis Vectors ALL")),"YC"&amp;$H252&amp;M$1,INDIRECT(ADDRESS(3,$I252,,,"Sensis Vectors ALL")):INDIRECT(ADDRESS(3+ROWS(CORR_MATRIX)-1,$I252,,,"Sensis Vectors ALL")))</f>
        <v>0</v>
      </c>
      <c r="N252" s="256">
        <f ca="1">SUMIF(INDIRECT(ADDRESS(3,9+ROWS(CUT_LIST)+2,,,"Sensis Vectors ALL")):INDIRECT(ADDRESS(3+ROWS(CORR_MATRIX)-1,9+ROWS(CUT_LIST)+2,,,"Sensis Vectors ALL")),"YC"&amp;$H252&amp;N$1,INDIRECT(ADDRESS(3,$I252,,,"Sensis Vectors ALL")):INDIRECT(ADDRESS(3+ROWS(CORR_MATRIX)-1,$I252,,,"Sensis Vectors ALL")))</f>
        <v>0</v>
      </c>
      <c r="O252" s="256">
        <f ca="1">SUMIF(INDIRECT(ADDRESS(3,9+ROWS(CUT_LIST)+2,,,"Sensis Vectors ALL")):INDIRECT(ADDRESS(3+ROWS(CORR_MATRIX)-1,9+ROWS(CUT_LIST)+2,,,"Sensis Vectors ALL")),"YC"&amp;$H252&amp;O$1,INDIRECT(ADDRESS(3,$I252,,,"Sensis Vectors ALL")):INDIRECT(ADDRESS(3+ROWS(CORR_MATRIX)-1,$I252,,,"Sensis Vectors ALL")))</f>
        <v>0</v>
      </c>
      <c r="P252" s="256">
        <f ca="1">SUMIF(INDIRECT(ADDRESS(3,9+ROWS(CUT_LIST)+2,,,"Sensis Vectors ALL")):INDIRECT(ADDRESS(3+ROWS(CORR_MATRIX)-1,9+ROWS(CUT_LIST)+2,,,"Sensis Vectors ALL")),"YC"&amp;$H252&amp;P$1,INDIRECT(ADDRESS(3,$I252,,,"Sensis Vectors ALL")):INDIRECT(ADDRESS(3+ROWS(CORR_MATRIX)-1,$I252,,,"Sensis Vectors ALL")))</f>
        <v>0</v>
      </c>
      <c r="Q252" s="256">
        <f ca="1">SUMIF(INDIRECT(ADDRESS(3,9+ROWS(CUT_LIST)+2,,,"Sensis Vectors ALL")):INDIRECT(ADDRESS(3+ROWS(CORR_MATRIX)-1,9+ROWS(CUT_LIST)+2,,,"Sensis Vectors ALL")),"YC"&amp;$H252&amp;Q$1,INDIRECT(ADDRESS(3,$I252,,,"Sensis Vectors ALL")):INDIRECT(ADDRESS(3+ROWS(CORR_MATRIX)-1,$I252,,,"Sensis Vectors ALL")))</f>
        <v>0</v>
      </c>
      <c r="R252" s="256">
        <f ca="1">SUMIF(INDIRECT(ADDRESS(3,9+ROWS(CUT_LIST)+2,,,"Sensis Vectors ALL")):INDIRECT(ADDRESS(3+ROWS(CORR_MATRIX)-1,9+ROWS(CUT_LIST)+2,,,"Sensis Vectors ALL")),"YC"&amp;$H252&amp;R$1,INDIRECT(ADDRESS(3,$I252,,,"Sensis Vectors ALL")):INDIRECT(ADDRESS(3+ROWS(CORR_MATRIX)-1,$I252,,,"Sensis Vectors ALL")))</f>
        <v>0</v>
      </c>
      <c r="S252" s="256">
        <f ca="1">SUMIF(INDIRECT(ADDRESS(3,9+ROWS(CUT_LIST)+2,,,"Sensis Vectors ALL")):INDIRECT(ADDRESS(3+ROWS(CORR_MATRIX)-1,9+ROWS(CUT_LIST)+2,,,"Sensis Vectors ALL")),"YC"&amp;$H252&amp;S$1,INDIRECT(ADDRESS(3,$I252,,,"Sensis Vectors ALL")):INDIRECT(ADDRESS(3+ROWS(CORR_MATRIX)-1,$I252,,,"Sensis Vectors ALL")))</f>
        <v>0</v>
      </c>
      <c r="T252" s="256">
        <f ca="1">SUMIF(INDIRECT(ADDRESS(3,9+ROWS(CUT_LIST)+2,,,"Sensis Vectors ALL")):INDIRECT(ADDRESS(3+ROWS(CORR_MATRIX)-1,9+ROWS(CUT_LIST)+2,,,"Sensis Vectors ALL")),"YC"&amp;$H252&amp;T$1,INDIRECT(ADDRESS(3,$I252,,,"Sensis Vectors ALL")):INDIRECT(ADDRESS(3+ROWS(CORR_MATRIX)-1,$I252,,,"Sensis Vectors ALL")))</f>
        <v>0</v>
      </c>
      <c r="U252" s="256">
        <f ca="1">SUMIF(INDIRECT(ADDRESS(3,9+ROWS(CUT_LIST)+2,,,"Sensis Vectors ALL")):INDIRECT(ADDRESS(3+ROWS(CORR_MATRIX)-1,9+ROWS(CUT_LIST)+2,,,"Sensis Vectors ALL")),"YC"&amp;$H252&amp;U$1,INDIRECT(ADDRESS(3,$I252,,,"Sensis Vectors ALL")):INDIRECT(ADDRESS(3+ROWS(CORR_MATRIX)-1,$I252,,,"Sensis Vectors ALL")))</f>
        <v>0</v>
      </c>
      <c r="V252" s="256">
        <f ca="1">SUMIF(INDIRECT(ADDRESS(3,9+ROWS(CUT_LIST)+2,,,"Sensis Vectors ALL")):INDIRECT(ADDRESS(3+ROWS(CORR_MATRIX)-1,9+ROWS(CUT_LIST)+2,,,"Sensis Vectors ALL")),"YC"&amp;$H252&amp;V$1,INDIRECT(ADDRESS(3,$I252,,,"Sensis Vectors ALL")):INDIRECT(ADDRESS(3+ROWS(CORR_MATRIX)-1,$I252,,,"Sensis Vectors ALL")))</f>
        <v>0</v>
      </c>
    </row>
    <row r="253" spans="1:22" x14ac:dyDescent="0.2">
      <c r="A253" s="63">
        <f t="shared" si="11"/>
        <v>91</v>
      </c>
      <c r="B253" s="63"/>
      <c r="C253" s="63"/>
      <c r="D253" s="61" t="s">
        <v>426</v>
      </c>
      <c r="E253" s="63"/>
      <c r="F253" s="63"/>
      <c r="G253" s="63"/>
      <c r="H253" s="63" t="s">
        <v>16</v>
      </c>
      <c r="I253" s="63">
        <f t="shared" si="8"/>
        <v>101</v>
      </c>
      <c r="J253" s="63" t="str">
        <f t="shared" si="9"/>
        <v>91USD</v>
      </c>
      <c r="K253" s="256">
        <f ca="1">SUMIF(INDIRECT(ADDRESS(3,9+ROWS(CUT_LIST)+2,,,"Sensis Vectors ALL")):INDIRECT(ADDRESS(3+ROWS(CORR_MATRIX)-1,9+ROWS(CUT_LIST)+2,,,"Sensis Vectors ALL")),"YC"&amp;$H253&amp;K$1,INDIRECT(ADDRESS(3,$I253,,,"Sensis Vectors ALL")):INDIRECT(ADDRESS(3+ROWS(CORR_MATRIX)-1,$I253,,,"Sensis Vectors ALL")))</f>
        <v>0</v>
      </c>
      <c r="L253" s="256">
        <f ca="1">SUMIF(INDIRECT(ADDRESS(3,9+ROWS(CUT_LIST)+2,,,"Sensis Vectors ALL")):INDIRECT(ADDRESS(3+ROWS(CORR_MATRIX)-1,9+ROWS(CUT_LIST)+2,,,"Sensis Vectors ALL")),"YC"&amp;$H253&amp;L$1,INDIRECT(ADDRESS(3,$I253,,,"Sensis Vectors ALL")):INDIRECT(ADDRESS(3+ROWS(CORR_MATRIX)-1,$I253,,,"Sensis Vectors ALL")))</f>
        <v>0</v>
      </c>
      <c r="M253" s="256">
        <f ca="1">SUMIF(INDIRECT(ADDRESS(3,9+ROWS(CUT_LIST)+2,,,"Sensis Vectors ALL")):INDIRECT(ADDRESS(3+ROWS(CORR_MATRIX)-1,9+ROWS(CUT_LIST)+2,,,"Sensis Vectors ALL")),"YC"&amp;$H253&amp;M$1,INDIRECT(ADDRESS(3,$I253,,,"Sensis Vectors ALL")):INDIRECT(ADDRESS(3+ROWS(CORR_MATRIX)-1,$I253,,,"Sensis Vectors ALL")))</f>
        <v>0</v>
      </c>
      <c r="N253" s="256">
        <f ca="1">SUMIF(INDIRECT(ADDRESS(3,9+ROWS(CUT_LIST)+2,,,"Sensis Vectors ALL")):INDIRECT(ADDRESS(3+ROWS(CORR_MATRIX)-1,9+ROWS(CUT_LIST)+2,,,"Sensis Vectors ALL")),"YC"&amp;$H253&amp;N$1,INDIRECT(ADDRESS(3,$I253,,,"Sensis Vectors ALL")):INDIRECT(ADDRESS(3+ROWS(CORR_MATRIX)-1,$I253,,,"Sensis Vectors ALL")))</f>
        <v>0</v>
      </c>
      <c r="O253" s="256">
        <f ca="1">SUMIF(INDIRECT(ADDRESS(3,9+ROWS(CUT_LIST)+2,,,"Sensis Vectors ALL")):INDIRECT(ADDRESS(3+ROWS(CORR_MATRIX)-1,9+ROWS(CUT_LIST)+2,,,"Sensis Vectors ALL")),"YC"&amp;$H253&amp;O$1,INDIRECT(ADDRESS(3,$I253,,,"Sensis Vectors ALL")):INDIRECT(ADDRESS(3+ROWS(CORR_MATRIX)-1,$I253,,,"Sensis Vectors ALL")))</f>
        <v>0</v>
      </c>
      <c r="P253" s="256">
        <f ca="1">SUMIF(INDIRECT(ADDRESS(3,9+ROWS(CUT_LIST)+2,,,"Sensis Vectors ALL")):INDIRECT(ADDRESS(3+ROWS(CORR_MATRIX)-1,9+ROWS(CUT_LIST)+2,,,"Sensis Vectors ALL")),"YC"&amp;$H253&amp;P$1,INDIRECT(ADDRESS(3,$I253,,,"Sensis Vectors ALL")):INDIRECT(ADDRESS(3+ROWS(CORR_MATRIX)-1,$I253,,,"Sensis Vectors ALL")))</f>
        <v>0</v>
      </c>
      <c r="Q253" s="256">
        <f ca="1">SUMIF(INDIRECT(ADDRESS(3,9+ROWS(CUT_LIST)+2,,,"Sensis Vectors ALL")):INDIRECT(ADDRESS(3+ROWS(CORR_MATRIX)-1,9+ROWS(CUT_LIST)+2,,,"Sensis Vectors ALL")),"YC"&amp;$H253&amp;Q$1,INDIRECT(ADDRESS(3,$I253,,,"Sensis Vectors ALL")):INDIRECT(ADDRESS(3+ROWS(CORR_MATRIX)-1,$I253,,,"Sensis Vectors ALL")))</f>
        <v>0</v>
      </c>
      <c r="R253" s="256">
        <f ca="1">SUMIF(INDIRECT(ADDRESS(3,9+ROWS(CUT_LIST)+2,,,"Sensis Vectors ALL")):INDIRECT(ADDRESS(3+ROWS(CORR_MATRIX)-1,9+ROWS(CUT_LIST)+2,,,"Sensis Vectors ALL")),"YC"&amp;$H253&amp;R$1,INDIRECT(ADDRESS(3,$I253,,,"Sensis Vectors ALL")):INDIRECT(ADDRESS(3+ROWS(CORR_MATRIX)-1,$I253,,,"Sensis Vectors ALL")))</f>
        <v>0</v>
      </c>
      <c r="S253" s="256">
        <f ca="1">SUMIF(INDIRECT(ADDRESS(3,9+ROWS(CUT_LIST)+2,,,"Sensis Vectors ALL")):INDIRECT(ADDRESS(3+ROWS(CORR_MATRIX)-1,9+ROWS(CUT_LIST)+2,,,"Sensis Vectors ALL")),"YC"&amp;$H253&amp;S$1,INDIRECT(ADDRESS(3,$I253,,,"Sensis Vectors ALL")):INDIRECT(ADDRESS(3+ROWS(CORR_MATRIX)-1,$I253,,,"Sensis Vectors ALL")))</f>
        <v>0</v>
      </c>
      <c r="T253" s="256">
        <f ca="1">SUMIF(INDIRECT(ADDRESS(3,9+ROWS(CUT_LIST)+2,,,"Sensis Vectors ALL")):INDIRECT(ADDRESS(3+ROWS(CORR_MATRIX)-1,9+ROWS(CUT_LIST)+2,,,"Sensis Vectors ALL")),"YC"&amp;$H253&amp;T$1,INDIRECT(ADDRESS(3,$I253,,,"Sensis Vectors ALL")):INDIRECT(ADDRESS(3+ROWS(CORR_MATRIX)-1,$I253,,,"Sensis Vectors ALL")))</f>
        <v>0</v>
      </c>
      <c r="U253" s="256">
        <f ca="1">SUMIF(INDIRECT(ADDRESS(3,9+ROWS(CUT_LIST)+2,,,"Sensis Vectors ALL")):INDIRECT(ADDRESS(3+ROWS(CORR_MATRIX)-1,9+ROWS(CUT_LIST)+2,,,"Sensis Vectors ALL")),"YC"&amp;$H253&amp;U$1,INDIRECT(ADDRESS(3,$I253,,,"Sensis Vectors ALL")):INDIRECT(ADDRESS(3+ROWS(CORR_MATRIX)-1,$I253,,,"Sensis Vectors ALL")))</f>
        <v>0</v>
      </c>
      <c r="V253" s="256">
        <f ca="1">SUMIF(INDIRECT(ADDRESS(3,9+ROWS(CUT_LIST)+2,,,"Sensis Vectors ALL")):INDIRECT(ADDRESS(3+ROWS(CORR_MATRIX)-1,9+ROWS(CUT_LIST)+2,,,"Sensis Vectors ALL")),"YC"&amp;$H253&amp;V$1,INDIRECT(ADDRESS(3,$I253,,,"Sensis Vectors ALL")):INDIRECT(ADDRESS(3+ROWS(CORR_MATRIX)-1,$I253,,,"Sensis Vectors ALL")))</f>
        <v>0</v>
      </c>
    </row>
    <row r="254" spans="1:22" x14ac:dyDescent="0.2">
      <c r="A254">
        <v>92</v>
      </c>
      <c r="B254">
        <v>10</v>
      </c>
      <c r="C254" t="s">
        <v>427</v>
      </c>
      <c r="D254" t="s">
        <v>427</v>
      </c>
      <c r="E254" t="s">
        <v>136</v>
      </c>
      <c r="F254" t="s">
        <v>179</v>
      </c>
      <c r="G254">
        <v>226</v>
      </c>
      <c r="H254" s="62" t="s">
        <v>24</v>
      </c>
      <c r="I254">
        <f t="shared" si="8"/>
        <v>102</v>
      </c>
      <c r="J254" t="str">
        <f t="shared" si="9"/>
        <v>92ALL</v>
      </c>
      <c r="K254" s="257">
        <f ca="1">SUMIF(INDIRECT(ADDRESS(3,9+ROWS(CUT_LIST)+1,,,"Sensis Vectors ALL")):INDIRECT(ADDRESS(3+ROWS(CORR_MATRIX)-1,9+ROWS(CUT_LIST)+1,,,"Sensis Vectors ALL")),"YC"&amp;K$1,INDIRECT(ADDRESS(3,$I254,,,"Sensis Vectors ALL")):INDIRECT(ADDRESS(3+ROWS(CORR_MATRIX)-1,$I254,,,"Sensis Vectors ALL")))</f>
        <v>0</v>
      </c>
      <c r="L254" s="257">
        <f ca="1">SUMIF(INDIRECT(ADDRESS(3,9+ROWS(CUT_LIST)+1,,,"Sensis Vectors ALL")):INDIRECT(ADDRESS(3+ROWS(CORR_MATRIX)-1,9+ROWS(CUT_LIST)+1,,,"Sensis Vectors ALL")),"YC"&amp;L$1,INDIRECT(ADDRESS(3,$I254,,,"Sensis Vectors ALL")):INDIRECT(ADDRESS(3+ROWS(CORR_MATRIX)-1,$I254,,,"Sensis Vectors ALL")))</f>
        <v>0</v>
      </c>
      <c r="M254" s="257">
        <f ca="1">SUMIF(INDIRECT(ADDRESS(3,9+ROWS(CUT_LIST)+1,,,"Sensis Vectors ALL")):INDIRECT(ADDRESS(3+ROWS(CORR_MATRIX)-1,9+ROWS(CUT_LIST)+1,,,"Sensis Vectors ALL")),"YC"&amp;M$1,INDIRECT(ADDRESS(3,$I254,,,"Sensis Vectors ALL")):INDIRECT(ADDRESS(3+ROWS(CORR_MATRIX)-1,$I254,,,"Sensis Vectors ALL")))</f>
        <v>0</v>
      </c>
      <c r="N254" s="257">
        <f ca="1">SUMIF(INDIRECT(ADDRESS(3,9+ROWS(CUT_LIST)+1,,,"Sensis Vectors ALL")):INDIRECT(ADDRESS(3+ROWS(CORR_MATRIX)-1,9+ROWS(CUT_LIST)+1,,,"Sensis Vectors ALL")),"YC"&amp;N$1,INDIRECT(ADDRESS(3,$I254,,,"Sensis Vectors ALL")):INDIRECT(ADDRESS(3+ROWS(CORR_MATRIX)-1,$I254,,,"Sensis Vectors ALL")))</f>
        <v>0</v>
      </c>
      <c r="O254" s="257">
        <f ca="1">SUMIF(INDIRECT(ADDRESS(3,9+ROWS(CUT_LIST)+1,,,"Sensis Vectors ALL")):INDIRECT(ADDRESS(3+ROWS(CORR_MATRIX)-1,9+ROWS(CUT_LIST)+1,,,"Sensis Vectors ALL")),"YC"&amp;O$1,INDIRECT(ADDRESS(3,$I254,,,"Sensis Vectors ALL")):INDIRECT(ADDRESS(3+ROWS(CORR_MATRIX)-1,$I254,,,"Sensis Vectors ALL")))</f>
        <v>0</v>
      </c>
      <c r="P254" s="257">
        <f ca="1">SUMIF(INDIRECT(ADDRESS(3,9+ROWS(CUT_LIST)+1,,,"Sensis Vectors ALL")):INDIRECT(ADDRESS(3+ROWS(CORR_MATRIX)-1,9+ROWS(CUT_LIST)+1,,,"Sensis Vectors ALL")),"YC"&amp;P$1,INDIRECT(ADDRESS(3,$I254,,,"Sensis Vectors ALL")):INDIRECT(ADDRESS(3+ROWS(CORR_MATRIX)-1,$I254,,,"Sensis Vectors ALL")))</f>
        <v>0</v>
      </c>
      <c r="Q254" s="257">
        <f ca="1">SUMIF(INDIRECT(ADDRESS(3,9+ROWS(CUT_LIST)+1,,,"Sensis Vectors ALL")):INDIRECT(ADDRESS(3+ROWS(CORR_MATRIX)-1,9+ROWS(CUT_LIST)+1,,,"Sensis Vectors ALL")),"YC"&amp;Q$1,INDIRECT(ADDRESS(3,$I254,,,"Sensis Vectors ALL")):INDIRECT(ADDRESS(3+ROWS(CORR_MATRIX)-1,$I254,,,"Sensis Vectors ALL")))</f>
        <v>0</v>
      </c>
      <c r="R254" s="257">
        <f ca="1">SUMIF(INDIRECT(ADDRESS(3,9+ROWS(CUT_LIST)+1,,,"Sensis Vectors ALL")):INDIRECT(ADDRESS(3+ROWS(CORR_MATRIX)-1,9+ROWS(CUT_LIST)+1,,,"Sensis Vectors ALL")),"YC"&amp;R$1,INDIRECT(ADDRESS(3,$I254,,,"Sensis Vectors ALL")):INDIRECT(ADDRESS(3+ROWS(CORR_MATRIX)-1,$I254,,,"Sensis Vectors ALL")))</f>
        <v>0</v>
      </c>
      <c r="S254" s="257">
        <f ca="1">SUMIF(INDIRECT(ADDRESS(3,9+ROWS(CUT_LIST)+1,,,"Sensis Vectors ALL")):INDIRECT(ADDRESS(3+ROWS(CORR_MATRIX)-1,9+ROWS(CUT_LIST)+1,,,"Sensis Vectors ALL")),"YC"&amp;S$1,INDIRECT(ADDRESS(3,$I254,,,"Sensis Vectors ALL")):INDIRECT(ADDRESS(3+ROWS(CORR_MATRIX)-1,$I254,,,"Sensis Vectors ALL")))</f>
        <v>0</v>
      </c>
      <c r="T254" s="257">
        <f ca="1">SUMIF(INDIRECT(ADDRESS(3,9+ROWS(CUT_LIST)+1,,,"Sensis Vectors ALL")):INDIRECT(ADDRESS(3+ROWS(CORR_MATRIX)-1,9+ROWS(CUT_LIST)+1,,,"Sensis Vectors ALL")),"YC"&amp;T$1,INDIRECT(ADDRESS(3,$I254,,,"Sensis Vectors ALL")):INDIRECT(ADDRESS(3+ROWS(CORR_MATRIX)-1,$I254,,,"Sensis Vectors ALL")))</f>
        <v>0</v>
      </c>
      <c r="U254" s="257">
        <f ca="1">SUMIF(INDIRECT(ADDRESS(3,9+ROWS(CUT_LIST)+1,,,"Sensis Vectors ALL")):INDIRECT(ADDRESS(3+ROWS(CORR_MATRIX)-1,9+ROWS(CUT_LIST)+1,,,"Sensis Vectors ALL")),"YC"&amp;U$1,INDIRECT(ADDRESS(3,$I254,,,"Sensis Vectors ALL")):INDIRECT(ADDRESS(3+ROWS(CORR_MATRIX)-1,$I254,,,"Sensis Vectors ALL")))</f>
        <v>0</v>
      </c>
      <c r="V254" s="257">
        <f ca="1">SUMIF(INDIRECT(ADDRESS(3,9+ROWS(CUT_LIST)+1,,,"Sensis Vectors ALL")):INDIRECT(ADDRESS(3+ROWS(CORR_MATRIX)-1,9+ROWS(CUT_LIST)+1,,,"Sensis Vectors ALL")),"YC"&amp;V$1,INDIRECT(ADDRESS(3,$I254,,,"Sensis Vectors ALL")):INDIRECT(ADDRESS(3+ROWS(CORR_MATRIX)-1,$I254,,,"Sensis Vectors ALL")))</f>
        <v>0</v>
      </c>
    </row>
    <row r="255" spans="1:22" x14ac:dyDescent="0.2">
      <c r="A255" s="63">
        <f t="shared" ref="A255:A260" si="12">A254</f>
        <v>92</v>
      </c>
      <c r="B255" s="63"/>
      <c r="C255" s="63"/>
      <c r="D255" s="61" t="s">
        <v>427</v>
      </c>
      <c r="E255" s="63"/>
      <c r="F255" s="63"/>
      <c r="G255" s="63"/>
      <c r="H255" s="63" t="s">
        <v>32</v>
      </c>
      <c r="I255" s="63">
        <f t="shared" si="8"/>
        <v>102</v>
      </c>
      <c r="J255" s="63" t="str">
        <f t="shared" si="9"/>
        <v>92AUD</v>
      </c>
      <c r="K255" s="256">
        <f ca="1">SUMIF(INDIRECT(ADDRESS(3,9+ROWS(CUT_LIST)+2,,,"Sensis Vectors ALL")):INDIRECT(ADDRESS(3+ROWS(CORR_MATRIX)-1,9+ROWS(CUT_LIST)+2,,,"Sensis Vectors ALL")),"YC"&amp;$H255&amp;K$1,INDIRECT(ADDRESS(3,$I255,,,"Sensis Vectors ALL")):INDIRECT(ADDRESS(3+ROWS(CORR_MATRIX)-1,$I255,,,"Sensis Vectors ALL")))</f>
        <v>0</v>
      </c>
      <c r="L255" s="256">
        <f ca="1">SUMIF(INDIRECT(ADDRESS(3,9+ROWS(CUT_LIST)+2,,,"Sensis Vectors ALL")):INDIRECT(ADDRESS(3+ROWS(CORR_MATRIX)-1,9+ROWS(CUT_LIST)+2,,,"Sensis Vectors ALL")),"YC"&amp;$H255&amp;L$1,INDIRECT(ADDRESS(3,$I255,,,"Sensis Vectors ALL")):INDIRECT(ADDRESS(3+ROWS(CORR_MATRIX)-1,$I255,,,"Sensis Vectors ALL")))</f>
        <v>0</v>
      </c>
      <c r="M255" s="256">
        <f ca="1">SUMIF(INDIRECT(ADDRESS(3,9+ROWS(CUT_LIST)+2,,,"Sensis Vectors ALL")):INDIRECT(ADDRESS(3+ROWS(CORR_MATRIX)-1,9+ROWS(CUT_LIST)+2,,,"Sensis Vectors ALL")),"YC"&amp;$H255&amp;M$1,INDIRECT(ADDRESS(3,$I255,,,"Sensis Vectors ALL")):INDIRECT(ADDRESS(3+ROWS(CORR_MATRIX)-1,$I255,,,"Sensis Vectors ALL")))</f>
        <v>0</v>
      </c>
      <c r="N255" s="256">
        <f ca="1">SUMIF(INDIRECT(ADDRESS(3,9+ROWS(CUT_LIST)+2,,,"Sensis Vectors ALL")):INDIRECT(ADDRESS(3+ROWS(CORR_MATRIX)-1,9+ROWS(CUT_LIST)+2,,,"Sensis Vectors ALL")),"YC"&amp;$H255&amp;N$1,INDIRECT(ADDRESS(3,$I255,,,"Sensis Vectors ALL")):INDIRECT(ADDRESS(3+ROWS(CORR_MATRIX)-1,$I255,,,"Sensis Vectors ALL")))</f>
        <v>0</v>
      </c>
      <c r="O255" s="256">
        <f ca="1">SUMIF(INDIRECT(ADDRESS(3,9+ROWS(CUT_LIST)+2,,,"Sensis Vectors ALL")):INDIRECT(ADDRESS(3+ROWS(CORR_MATRIX)-1,9+ROWS(CUT_LIST)+2,,,"Sensis Vectors ALL")),"YC"&amp;$H255&amp;O$1,INDIRECT(ADDRESS(3,$I255,,,"Sensis Vectors ALL")):INDIRECT(ADDRESS(3+ROWS(CORR_MATRIX)-1,$I255,,,"Sensis Vectors ALL")))</f>
        <v>0</v>
      </c>
      <c r="P255" s="256">
        <f ca="1">SUMIF(INDIRECT(ADDRESS(3,9+ROWS(CUT_LIST)+2,,,"Sensis Vectors ALL")):INDIRECT(ADDRESS(3+ROWS(CORR_MATRIX)-1,9+ROWS(CUT_LIST)+2,,,"Sensis Vectors ALL")),"YC"&amp;$H255&amp;P$1,INDIRECT(ADDRESS(3,$I255,,,"Sensis Vectors ALL")):INDIRECT(ADDRESS(3+ROWS(CORR_MATRIX)-1,$I255,,,"Sensis Vectors ALL")))</f>
        <v>0</v>
      </c>
      <c r="Q255" s="256">
        <f ca="1">SUMIF(INDIRECT(ADDRESS(3,9+ROWS(CUT_LIST)+2,,,"Sensis Vectors ALL")):INDIRECT(ADDRESS(3+ROWS(CORR_MATRIX)-1,9+ROWS(CUT_LIST)+2,,,"Sensis Vectors ALL")),"YC"&amp;$H255&amp;Q$1,INDIRECT(ADDRESS(3,$I255,,,"Sensis Vectors ALL")):INDIRECT(ADDRESS(3+ROWS(CORR_MATRIX)-1,$I255,,,"Sensis Vectors ALL")))</f>
        <v>0</v>
      </c>
      <c r="R255" s="256">
        <f ca="1">SUMIF(INDIRECT(ADDRESS(3,9+ROWS(CUT_LIST)+2,,,"Sensis Vectors ALL")):INDIRECT(ADDRESS(3+ROWS(CORR_MATRIX)-1,9+ROWS(CUT_LIST)+2,,,"Sensis Vectors ALL")),"YC"&amp;$H255&amp;R$1,INDIRECT(ADDRESS(3,$I255,,,"Sensis Vectors ALL")):INDIRECT(ADDRESS(3+ROWS(CORR_MATRIX)-1,$I255,,,"Sensis Vectors ALL")))</f>
        <v>0</v>
      </c>
      <c r="S255" s="256">
        <f ca="1">SUMIF(INDIRECT(ADDRESS(3,9+ROWS(CUT_LIST)+2,,,"Sensis Vectors ALL")):INDIRECT(ADDRESS(3+ROWS(CORR_MATRIX)-1,9+ROWS(CUT_LIST)+2,,,"Sensis Vectors ALL")),"YC"&amp;$H255&amp;S$1,INDIRECT(ADDRESS(3,$I255,,,"Sensis Vectors ALL")):INDIRECT(ADDRESS(3+ROWS(CORR_MATRIX)-1,$I255,,,"Sensis Vectors ALL")))</f>
        <v>0</v>
      </c>
      <c r="T255" s="256">
        <f ca="1">SUMIF(INDIRECT(ADDRESS(3,9+ROWS(CUT_LIST)+2,,,"Sensis Vectors ALL")):INDIRECT(ADDRESS(3+ROWS(CORR_MATRIX)-1,9+ROWS(CUT_LIST)+2,,,"Sensis Vectors ALL")),"YC"&amp;$H255&amp;T$1,INDIRECT(ADDRESS(3,$I255,,,"Sensis Vectors ALL")):INDIRECT(ADDRESS(3+ROWS(CORR_MATRIX)-1,$I255,,,"Sensis Vectors ALL")))</f>
        <v>0</v>
      </c>
      <c r="U255" s="256">
        <f ca="1">SUMIF(INDIRECT(ADDRESS(3,9+ROWS(CUT_LIST)+2,,,"Sensis Vectors ALL")):INDIRECT(ADDRESS(3+ROWS(CORR_MATRIX)-1,9+ROWS(CUT_LIST)+2,,,"Sensis Vectors ALL")),"YC"&amp;$H255&amp;U$1,INDIRECT(ADDRESS(3,$I255,,,"Sensis Vectors ALL")):INDIRECT(ADDRESS(3+ROWS(CORR_MATRIX)-1,$I255,,,"Sensis Vectors ALL")))</f>
        <v>0</v>
      </c>
      <c r="V255" s="256">
        <f ca="1">SUMIF(INDIRECT(ADDRESS(3,9+ROWS(CUT_LIST)+2,,,"Sensis Vectors ALL")):INDIRECT(ADDRESS(3+ROWS(CORR_MATRIX)-1,9+ROWS(CUT_LIST)+2,,,"Sensis Vectors ALL")),"YC"&amp;$H255&amp;V$1,INDIRECT(ADDRESS(3,$I255,,,"Sensis Vectors ALL")):INDIRECT(ADDRESS(3+ROWS(CORR_MATRIX)-1,$I255,,,"Sensis Vectors ALL")))</f>
        <v>0</v>
      </c>
    </row>
    <row r="256" spans="1:22" x14ac:dyDescent="0.2">
      <c r="A256" s="63">
        <f t="shared" si="12"/>
        <v>92</v>
      </c>
      <c r="B256" s="63"/>
      <c r="C256" s="63"/>
      <c r="D256" s="61" t="s">
        <v>427</v>
      </c>
      <c r="E256" s="63"/>
      <c r="F256" s="63"/>
      <c r="G256" s="63"/>
      <c r="H256" s="63" t="s">
        <v>9</v>
      </c>
      <c r="I256" s="63">
        <f t="shared" si="8"/>
        <v>102</v>
      </c>
      <c r="J256" s="63" t="str">
        <f t="shared" si="9"/>
        <v>92CAD</v>
      </c>
      <c r="K256" s="256">
        <f ca="1">SUMIF(INDIRECT(ADDRESS(3,9+ROWS(CUT_LIST)+2,,,"Sensis Vectors ALL")):INDIRECT(ADDRESS(3+ROWS(CORR_MATRIX)-1,9+ROWS(CUT_LIST)+2,,,"Sensis Vectors ALL")),"YC"&amp;$H256&amp;K$1,INDIRECT(ADDRESS(3,$I256,,,"Sensis Vectors ALL")):INDIRECT(ADDRESS(3+ROWS(CORR_MATRIX)-1,$I256,,,"Sensis Vectors ALL")))</f>
        <v>0</v>
      </c>
      <c r="L256" s="256">
        <f ca="1">SUMIF(INDIRECT(ADDRESS(3,9+ROWS(CUT_LIST)+2,,,"Sensis Vectors ALL")):INDIRECT(ADDRESS(3+ROWS(CORR_MATRIX)-1,9+ROWS(CUT_LIST)+2,,,"Sensis Vectors ALL")),"YC"&amp;$H256&amp;L$1,INDIRECT(ADDRESS(3,$I256,,,"Sensis Vectors ALL")):INDIRECT(ADDRESS(3+ROWS(CORR_MATRIX)-1,$I256,,,"Sensis Vectors ALL")))</f>
        <v>0</v>
      </c>
      <c r="M256" s="256">
        <f ca="1">SUMIF(INDIRECT(ADDRESS(3,9+ROWS(CUT_LIST)+2,,,"Sensis Vectors ALL")):INDIRECT(ADDRESS(3+ROWS(CORR_MATRIX)-1,9+ROWS(CUT_LIST)+2,,,"Sensis Vectors ALL")),"YC"&amp;$H256&amp;M$1,INDIRECT(ADDRESS(3,$I256,,,"Sensis Vectors ALL")):INDIRECT(ADDRESS(3+ROWS(CORR_MATRIX)-1,$I256,,,"Sensis Vectors ALL")))</f>
        <v>0</v>
      </c>
      <c r="N256" s="256">
        <f ca="1">SUMIF(INDIRECT(ADDRESS(3,9+ROWS(CUT_LIST)+2,,,"Sensis Vectors ALL")):INDIRECT(ADDRESS(3+ROWS(CORR_MATRIX)-1,9+ROWS(CUT_LIST)+2,,,"Sensis Vectors ALL")),"YC"&amp;$H256&amp;N$1,INDIRECT(ADDRESS(3,$I256,,,"Sensis Vectors ALL")):INDIRECT(ADDRESS(3+ROWS(CORR_MATRIX)-1,$I256,,,"Sensis Vectors ALL")))</f>
        <v>0</v>
      </c>
      <c r="O256" s="256">
        <f ca="1">SUMIF(INDIRECT(ADDRESS(3,9+ROWS(CUT_LIST)+2,,,"Sensis Vectors ALL")):INDIRECT(ADDRESS(3+ROWS(CORR_MATRIX)-1,9+ROWS(CUT_LIST)+2,,,"Sensis Vectors ALL")),"YC"&amp;$H256&amp;O$1,INDIRECT(ADDRESS(3,$I256,,,"Sensis Vectors ALL")):INDIRECT(ADDRESS(3+ROWS(CORR_MATRIX)-1,$I256,,,"Sensis Vectors ALL")))</f>
        <v>0</v>
      </c>
      <c r="P256" s="256">
        <f ca="1">SUMIF(INDIRECT(ADDRESS(3,9+ROWS(CUT_LIST)+2,,,"Sensis Vectors ALL")):INDIRECT(ADDRESS(3+ROWS(CORR_MATRIX)-1,9+ROWS(CUT_LIST)+2,,,"Sensis Vectors ALL")),"YC"&amp;$H256&amp;P$1,INDIRECT(ADDRESS(3,$I256,,,"Sensis Vectors ALL")):INDIRECT(ADDRESS(3+ROWS(CORR_MATRIX)-1,$I256,,,"Sensis Vectors ALL")))</f>
        <v>0</v>
      </c>
      <c r="Q256" s="256">
        <f ca="1">SUMIF(INDIRECT(ADDRESS(3,9+ROWS(CUT_LIST)+2,,,"Sensis Vectors ALL")):INDIRECT(ADDRESS(3+ROWS(CORR_MATRIX)-1,9+ROWS(CUT_LIST)+2,,,"Sensis Vectors ALL")),"YC"&amp;$H256&amp;Q$1,INDIRECT(ADDRESS(3,$I256,,,"Sensis Vectors ALL")):INDIRECT(ADDRESS(3+ROWS(CORR_MATRIX)-1,$I256,,,"Sensis Vectors ALL")))</f>
        <v>0</v>
      </c>
      <c r="R256" s="256">
        <f ca="1">SUMIF(INDIRECT(ADDRESS(3,9+ROWS(CUT_LIST)+2,,,"Sensis Vectors ALL")):INDIRECT(ADDRESS(3+ROWS(CORR_MATRIX)-1,9+ROWS(CUT_LIST)+2,,,"Sensis Vectors ALL")),"YC"&amp;$H256&amp;R$1,INDIRECT(ADDRESS(3,$I256,,,"Sensis Vectors ALL")):INDIRECT(ADDRESS(3+ROWS(CORR_MATRIX)-1,$I256,,,"Sensis Vectors ALL")))</f>
        <v>0</v>
      </c>
      <c r="S256" s="256">
        <f ca="1">SUMIF(INDIRECT(ADDRESS(3,9+ROWS(CUT_LIST)+2,,,"Sensis Vectors ALL")):INDIRECT(ADDRESS(3+ROWS(CORR_MATRIX)-1,9+ROWS(CUT_LIST)+2,,,"Sensis Vectors ALL")),"YC"&amp;$H256&amp;S$1,INDIRECT(ADDRESS(3,$I256,,,"Sensis Vectors ALL")):INDIRECT(ADDRESS(3+ROWS(CORR_MATRIX)-1,$I256,,,"Sensis Vectors ALL")))</f>
        <v>0</v>
      </c>
      <c r="T256" s="256">
        <f ca="1">SUMIF(INDIRECT(ADDRESS(3,9+ROWS(CUT_LIST)+2,,,"Sensis Vectors ALL")):INDIRECT(ADDRESS(3+ROWS(CORR_MATRIX)-1,9+ROWS(CUT_LIST)+2,,,"Sensis Vectors ALL")),"YC"&amp;$H256&amp;T$1,INDIRECT(ADDRESS(3,$I256,,,"Sensis Vectors ALL")):INDIRECT(ADDRESS(3+ROWS(CORR_MATRIX)-1,$I256,,,"Sensis Vectors ALL")))</f>
        <v>0</v>
      </c>
      <c r="U256" s="256">
        <f ca="1">SUMIF(INDIRECT(ADDRESS(3,9+ROWS(CUT_LIST)+2,,,"Sensis Vectors ALL")):INDIRECT(ADDRESS(3+ROWS(CORR_MATRIX)-1,9+ROWS(CUT_LIST)+2,,,"Sensis Vectors ALL")),"YC"&amp;$H256&amp;U$1,INDIRECT(ADDRESS(3,$I256,,,"Sensis Vectors ALL")):INDIRECT(ADDRESS(3+ROWS(CORR_MATRIX)-1,$I256,,,"Sensis Vectors ALL")))</f>
        <v>0</v>
      </c>
      <c r="V256" s="256">
        <f ca="1">SUMIF(INDIRECT(ADDRESS(3,9+ROWS(CUT_LIST)+2,,,"Sensis Vectors ALL")):INDIRECT(ADDRESS(3+ROWS(CORR_MATRIX)-1,9+ROWS(CUT_LIST)+2,,,"Sensis Vectors ALL")),"YC"&amp;$H256&amp;V$1,INDIRECT(ADDRESS(3,$I256,,,"Sensis Vectors ALL")):INDIRECT(ADDRESS(3+ROWS(CORR_MATRIX)-1,$I256,,,"Sensis Vectors ALL")))</f>
        <v>0</v>
      </c>
    </row>
    <row r="257" spans="1:22" x14ac:dyDescent="0.2">
      <c r="A257" s="63">
        <f t="shared" si="12"/>
        <v>92</v>
      </c>
      <c r="B257" s="63"/>
      <c r="C257" s="63"/>
      <c r="D257" s="61" t="s">
        <v>427</v>
      </c>
      <c r="E257" s="63"/>
      <c r="F257" s="63"/>
      <c r="G257" s="63"/>
      <c r="H257" s="63" t="s">
        <v>18</v>
      </c>
      <c r="I257" s="63">
        <f t="shared" si="8"/>
        <v>102</v>
      </c>
      <c r="J257" s="63" t="str">
        <f t="shared" si="9"/>
        <v>92EUR</v>
      </c>
      <c r="K257" s="256">
        <f ca="1">SUMIF(INDIRECT(ADDRESS(3,9+ROWS(CUT_LIST)+2,,,"Sensis Vectors ALL")):INDIRECT(ADDRESS(3+ROWS(CORR_MATRIX)-1,9+ROWS(CUT_LIST)+2,,,"Sensis Vectors ALL")),"YC"&amp;$H257&amp;K$1,INDIRECT(ADDRESS(3,$I257,,,"Sensis Vectors ALL")):INDIRECT(ADDRESS(3+ROWS(CORR_MATRIX)-1,$I257,,,"Sensis Vectors ALL")))</f>
        <v>0</v>
      </c>
      <c r="L257" s="256">
        <f ca="1">SUMIF(INDIRECT(ADDRESS(3,9+ROWS(CUT_LIST)+2,,,"Sensis Vectors ALL")):INDIRECT(ADDRESS(3+ROWS(CORR_MATRIX)-1,9+ROWS(CUT_LIST)+2,,,"Sensis Vectors ALL")),"YC"&amp;$H257&amp;L$1,INDIRECT(ADDRESS(3,$I257,,,"Sensis Vectors ALL")):INDIRECT(ADDRESS(3+ROWS(CORR_MATRIX)-1,$I257,,,"Sensis Vectors ALL")))</f>
        <v>0</v>
      </c>
      <c r="M257" s="256">
        <f ca="1">SUMIF(INDIRECT(ADDRESS(3,9+ROWS(CUT_LIST)+2,,,"Sensis Vectors ALL")):INDIRECT(ADDRESS(3+ROWS(CORR_MATRIX)-1,9+ROWS(CUT_LIST)+2,,,"Sensis Vectors ALL")),"YC"&amp;$H257&amp;M$1,INDIRECT(ADDRESS(3,$I257,,,"Sensis Vectors ALL")):INDIRECT(ADDRESS(3+ROWS(CORR_MATRIX)-1,$I257,,,"Sensis Vectors ALL")))</f>
        <v>0</v>
      </c>
      <c r="N257" s="256">
        <f ca="1">SUMIF(INDIRECT(ADDRESS(3,9+ROWS(CUT_LIST)+2,,,"Sensis Vectors ALL")):INDIRECT(ADDRESS(3+ROWS(CORR_MATRIX)-1,9+ROWS(CUT_LIST)+2,,,"Sensis Vectors ALL")),"YC"&amp;$H257&amp;N$1,INDIRECT(ADDRESS(3,$I257,,,"Sensis Vectors ALL")):INDIRECT(ADDRESS(3+ROWS(CORR_MATRIX)-1,$I257,,,"Sensis Vectors ALL")))</f>
        <v>0</v>
      </c>
      <c r="O257" s="256">
        <f ca="1">SUMIF(INDIRECT(ADDRESS(3,9+ROWS(CUT_LIST)+2,,,"Sensis Vectors ALL")):INDIRECT(ADDRESS(3+ROWS(CORR_MATRIX)-1,9+ROWS(CUT_LIST)+2,,,"Sensis Vectors ALL")),"YC"&amp;$H257&amp;O$1,INDIRECT(ADDRESS(3,$I257,,,"Sensis Vectors ALL")):INDIRECT(ADDRESS(3+ROWS(CORR_MATRIX)-1,$I257,,,"Sensis Vectors ALL")))</f>
        <v>0</v>
      </c>
      <c r="P257" s="256">
        <f ca="1">SUMIF(INDIRECT(ADDRESS(3,9+ROWS(CUT_LIST)+2,,,"Sensis Vectors ALL")):INDIRECT(ADDRESS(3+ROWS(CORR_MATRIX)-1,9+ROWS(CUT_LIST)+2,,,"Sensis Vectors ALL")),"YC"&amp;$H257&amp;P$1,INDIRECT(ADDRESS(3,$I257,,,"Sensis Vectors ALL")):INDIRECT(ADDRESS(3+ROWS(CORR_MATRIX)-1,$I257,,,"Sensis Vectors ALL")))</f>
        <v>0</v>
      </c>
      <c r="Q257" s="256">
        <f ca="1">SUMIF(INDIRECT(ADDRESS(3,9+ROWS(CUT_LIST)+2,,,"Sensis Vectors ALL")):INDIRECT(ADDRESS(3+ROWS(CORR_MATRIX)-1,9+ROWS(CUT_LIST)+2,,,"Sensis Vectors ALL")),"YC"&amp;$H257&amp;Q$1,INDIRECT(ADDRESS(3,$I257,,,"Sensis Vectors ALL")):INDIRECT(ADDRESS(3+ROWS(CORR_MATRIX)-1,$I257,,,"Sensis Vectors ALL")))</f>
        <v>0</v>
      </c>
      <c r="R257" s="256">
        <f ca="1">SUMIF(INDIRECT(ADDRESS(3,9+ROWS(CUT_LIST)+2,,,"Sensis Vectors ALL")):INDIRECT(ADDRESS(3+ROWS(CORR_MATRIX)-1,9+ROWS(CUT_LIST)+2,,,"Sensis Vectors ALL")),"YC"&amp;$H257&amp;R$1,INDIRECT(ADDRESS(3,$I257,,,"Sensis Vectors ALL")):INDIRECT(ADDRESS(3+ROWS(CORR_MATRIX)-1,$I257,,,"Sensis Vectors ALL")))</f>
        <v>0</v>
      </c>
      <c r="S257" s="256">
        <f ca="1">SUMIF(INDIRECT(ADDRESS(3,9+ROWS(CUT_LIST)+2,,,"Sensis Vectors ALL")):INDIRECT(ADDRESS(3+ROWS(CORR_MATRIX)-1,9+ROWS(CUT_LIST)+2,,,"Sensis Vectors ALL")),"YC"&amp;$H257&amp;S$1,INDIRECT(ADDRESS(3,$I257,,,"Sensis Vectors ALL")):INDIRECT(ADDRESS(3+ROWS(CORR_MATRIX)-1,$I257,,,"Sensis Vectors ALL")))</f>
        <v>0</v>
      </c>
      <c r="T257" s="256">
        <f ca="1">SUMIF(INDIRECT(ADDRESS(3,9+ROWS(CUT_LIST)+2,,,"Sensis Vectors ALL")):INDIRECT(ADDRESS(3+ROWS(CORR_MATRIX)-1,9+ROWS(CUT_LIST)+2,,,"Sensis Vectors ALL")),"YC"&amp;$H257&amp;T$1,INDIRECT(ADDRESS(3,$I257,,,"Sensis Vectors ALL")):INDIRECT(ADDRESS(3+ROWS(CORR_MATRIX)-1,$I257,,,"Sensis Vectors ALL")))</f>
        <v>0</v>
      </c>
      <c r="U257" s="256">
        <f ca="1">SUMIF(INDIRECT(ADDRESS(3,9+ROWS(CUT_LIST)+2,,,"Sensis Vectors ALL")):INDIRECT(ADDRESS(3+ROWS(CORR_MATRIX)-1,9+ROWS(CUT_LIST)+2,,,"Sensis Vectors ALL")),"YC"&amp;$H257&amp;U$1,INDIRECT(ADDRESS(3,$I257,,,"Sensis Vectors ALL")):INDIRECT(ADDRESS(3+ROWS(CORR_MATRIX)-1,$I257,,,"Sensis Vectors ALL")))</f>
        <v>0</v>
      </c>
      <c r="V257" s="256">
        <f ca="1">SUMIF(INDIRECT(ADDRESS(3,9+ROWS(CUT_LIST)+2,,,"Sensis Vectors ALL")):INDIRECT(ADDRESS(3+ROWS(CORR_MATRIX)-1,9+ROWS(CUT_LIST)+2,,,"Sensis Vectors ALL")),"YC"&amp;$H257&amp;V$1,INDIRECT(ADDRESS(3,$I257,,,"Sensis Vectors ALL")):INDIRECT(ADDRESS(3+ROWS(CORR_MATRIX)-1,$I257,,,"Sensis Vectors ALL")))</f>
        <v>0</v>
      </c>
    </row>
    <row r="258" spans="1:22" x14ac:dyDescent="0.2">
      <c r="A258" s="63">
        <f t="shared" si="12"/>
        <v>92</v>
      </c>
      <c r="B258" s="63"/>
      <c r="C258" s="63"/>
      <c r="D258" s="61" t="s">
        <v>427</v>
      </c>
      <c r="E258" s="63"/>
      <c r="F258" s="63"/>
      <c r="G258" s="63"/>
      <c r="H258" s="63" t="s">
        <v>39</v>
      </c>
      <c r="I258" s="63">
        <f>VLOOKUP($A258,FINAL_FIGURES,20,0)</f>
        <v>102</v>
      </c>
      <c r="J258" s="63" t="str">
        <f t="shared" si="9"/>
        <v>92GBP</v>
      </c>
      <c r="K258" s="256">
        <f ca="1">SUMIF(INDIRECT(ADDRESS(3,9+ROWS(CUT_LIST)+2,,,"Sensis Vectors ALL")):INDIRECT(ADDRESS(3+ROWS(CORR_MATRIX)-1,9+ROWS(CUT_LIST)+2,,,"Sensis Vectors ALL")),"YC"&amp;$H258&amp;K$1,INDIRECT(ADDRESS(3,$I258,,,"Sensis Vectors ALL")):INDIRECT(ADDRESS(3+ROWS(CORR_MATRIX)-1,$I258,,,"Sensis Vectors ALL")))</f>
        <v>0</v>
      </c>
      <c r="L258" s="256">
        <f ca="1">SUMIF(INDIRECT(ADDRESS(3,9+ROWS(CUT_LIST)+2,,,"Sensis Vectors ALL")):INDIRECT(ADDRESS(3+ROWS(CORR_MATRIX)-1,9+ROWS(CUT_LIST)+2,,,"Sensis Vectors ALL")),"YC"&amp;$H258&amp;L$1,INDIRECT(ADDRESS(3,$I258,,,"Sensis Vectors ALL")):INDIRECT(ADDRESS(3+ROWS(CORR_MATRIX)-1,$I258,,,"Sensis Vectors ALL")))</f>
        <v>0</v>
      </c>
      <c r="M258" s="256">
        <f ca="1">SUMIF(INDIRECT(ADDRESS(3,9+ROWS(CUT_LIST)+2,,,"Sensis Vectors ALL")):INDIRECT(ADDRESS(3+ROWS(CORR_MATRIX)-1,9+ROWS(CUT_LIST)+2,,,"Sensis Vectors ALL")),"YC"&amp;$H258&amp;M$1,INDIRECT(ADDRESS(3,$I258,,,"Sensis Vectors ALL")):INDIRECT(ADDRESS(3+ROWS(CORR_MATRIX)-1,$I258,,,"Sensis Vectors ALL")))</f>
        <v>0</v>
      </c>
      <c r="N258" s="256">
        <f ca="1">SUMIF(INDIRECT(ADDRESS(3,9+ROWS(CUT_LIST)+2,,,"Sensis Vectors ALL")):INDIRECT(ADDRESS(3+ROWS(CORR_MATRIX)-1,9+ROWS(CUT_LIST)+2,,,"Sensis Vectors ALL")),"YC"&amp;$H258&amp;N$1,INDIRECT(ADDRESS(3,$I258,,,"Sensis Vectors ALL")):INDIRECT(ADDRESS(3+ROWS(CORR_MATRIX)-1,$I258,,,"Sensis Vectors ALL")))</f>
        <v>0</v>
      </c>
      <c r="O258" s="256">
        <f ca="1">SUMIF(INDIRECT(ADDRESS(3,9+ROWS(CUT_LIST)+2,,,"Sensis Vectors ALL")):INDIRECT(ADDRESS(3+ROWS(CORR_MATRIX)-1,9+ROWS(CUT_LIST)+2,,,"Sensis Vectors ALL")),"YC"&amp;$H258&amp;O$1,INDIRECT(ADDRESS(3,$I258,,,"Sensis Vectors ALL")):INDIRECT(ADDRESS(3+ROWS(CORR_MATRIX)-1,$I258,,,"Sensis Vectors ALL")))</f>
        <v>0</v>
      </c>
      <c r="P258" s="256">
        <f ca="1">SUMIF(INDIRECT(ADDRESS(3,9+ROWS(CUT_LIST)+2,,,"Sensis Vectors ALL")):INDIRECT(ADDRESS(3+ROWS(CORR_MATRIX)-1,9+ROWS(CUT_LIST)+2,,,"Sensis Vectors ALL")),"YC"&amp;$H258&amp;P$1,INDIRECT(ADDRESS(3,$I258,,,"Sensis Vectors ALL")):INDIRECT(ADDRESS(3+ROWS(CORR_MATRIX)-1,$I258,,,"Sensis Vectors ALL")))</f>
        <v>0</v>
      </c>
      <c r="Q258" s="256">
        <f ca="1">SUMIF(INDIRECT(ADDRESS(3,9+ROWS(CUT_LIST)+2,,,"Sensis Vectors ALL")):INDIRECT(ADDRESS(3+ROWS(CORR_MATRIX)-1,9+ROWS(CUT_LIST)+2,,,"Sensis Vectors ALL")),"YC"&amp;$H258&amp;Q$1,INDIRECT(ADDRESS(3,$I258,,,"Sensis Vectors ALL")):INDIRECT(ADDRESS(3+ROWS(CORR_MATRIX)-1,$I258,,,"Sensis Vectors ALL")))</f>
        <v>0</v>
      </c>
      <c r="R258" s="256">
        <f ca="1">SUMIF(INDIRECT(ADDRESS(3,9+ROWS(CUT_LIST)+2,,,"Sensis Vectors ALL")):INDIRECT(ADDRESS(3+ROWS(CORR_MATRIX)-1,9+ROWS(CUT_LIST)+2,,,"Sensis Vectors ALL")),"YC"&amp;$H258&amp;R$1,INDIRECT(ADDRESS(3,$I258,,,"Sensis Vectors ALL")):INDIRECT(ADDRESS(3+ROWS(CORR_MATRIX)-1,$I258,,,"Sensis Vectors ALL")))</f>
        <v>0</v>
      </c>
      <c r="S258" s="256">
        <f ca="1">SUMIF(INDIRECT(ADDRESS(3,9+ROWS(CUT_LIST)+2,,,"Sensis Vectors ALL")):INDIRECT(ADDRESS(3+ROWS(CORR_MATRIX)-1,9+ROWS(CUT_LIST)+2,,,"Sensis Vectors ALL")),"YC"&amp;$H258&amp;S$1,INDIRECT(ADDRESS(3,$I258,,,"Sensis Vectors ALL")):INDIRECT(ADDRESS(3+ROWS(CORR_MATRIX)-1,$I258,,,"Sensis Vectors ALL")))</f>
        <v>0</v>
      </c>
      <c r="T258" s="256">
        <f ca="1">SUMIF(INDIRECT(ADDRESS(3,9+ROWS(CUT_LIST)+2,,,"Sensis Vectors ALL")):INDIRECT(ADDRESS(3+ROWS(CORR_MATRIX)-1,9+ROWS(CUT_LIST)+2,,,"Sensis Vectors ALL")),"YC"&amp;$H258&amp;T$1,INDIRECT(ADDRESS(3,$I258,,,"Sensis Vectors ALL")):INDIRECT(ADDRESS(3+ROWS(CORR_MATRIX)-1,$I258,,,"Sensis Vectors ALL")))</f>
        <v>0</v>
      </c>
      <c r="U258" s="256">
        <f ca="1">SUMIF(INDIRECT(ADDRESS(3,9+ROWS(CUT_LIST)+2,,,"Sensis Vectors ALL")):INDIRECT(ADDRESS(3+ROWS(CORR_MATRIX)-1,9+ROWS(CUT_LIST)+2,,,"Sensis Vectors ALL")),"YC"&amp;$H258&amp;U$1,INDIRECT(ADDRESS(3,$I258,,,"Sensis Vectors ALL")):INDIRECT(ADDRESS(3+ROWS(CORR_MATRIX)-1,$I258,,,"Sensis Vectors ALL")))</f>
        <v>0</v>
      </c>
      <c r="V258" s="256">
        <f ca="1">SUMIF(INDIRECT(ADDRESS(3,9+ROWS(CUT_LIST)+2,,,"Sensis Vectors ALL")):INDIRECT(ADDRESS(3+ROWS(CORR_MATRIX)-1,9+ROWS(CUT_LIST)+2,,,"Sensis Vectors ALL")),"YC"&amp;$H258&amp;V$1,INDIRECT(ADDRESS(3,$I258,,,"Sensis Vectors ALL")):INDIRECT(ADDRESS(3+ROWS(CORR_MATRIX)-1,$I258,,,"Sensis Vectors ALL")))</f>
        <v>0</v>
      </c>
    </row>
    <row r="259" spans="1:22" x14ac:dyDescent="0.2">
      <c r="A259" s="63">
        <f t="shared" si="12"/>
        <v>92</v>
      </c>
      <c r="B259" s="63"/>
      <c r="C259" s="63"/>
      <c r="D259" s="61" t="s">
        <v>427</v>
      </c>
      <c r="E259" s="63"/>
      <c r="F259" s="63"/>
      <c r="G259" s="63"/>
      <c r="H259" s="63" t="s">
        <v>31</v>
      </c>
      <c r="I259" s="63">
        <f>VLOOKUP($A259,FINAL_FIGURES,20,0)</f>
        <v>102</v>
      </c>
      <c r="J259" s="63" t="str">
        <f>$A259&amp;$H259</f>
        <v>92JPY</v>
      </c>
      <c r="K259" s="256">
        <f ca="1">SUMIF(INDIRECT(ADDRESS(3,9+ROWS(CUT_LIST)+2,,,"Sensis Vectors ALL")):INDIRECT(ADDRESS(3+ROWS(CORR_MATRIX)-1,9+ROWS(CUT_LIST)+2,,,"Sensis Vectors ALL")),"YC"&amp;$H259&amp;K$1,INDIRECT(ADDRESS(3,$I259,,,"Sensis Vectors ALL")):INDIRECT(ADDRESS(3+ROWS(CORR_MATRIX)-1,$I259,,,"Sensis Vectors ALL")))</f>
        <v>0</v>
      </c>
      <c r="L259" s="256">
        <f ca="1">SUMIF(INDIRECT(ADDRESS(3,9+ROWS(CUT_LIST)+2,,,"Sensis Vectors ALL")):INDIRECT(ADDRESS(3+ROWS(CORR_MATRIX)-1,9+ROWS(CUT_LIST)+2,,,"Sensis Vectors ALL")),"YC"&amp;$H259&amp;L$1,INDIRECT(ADDRESS(3,$I259,,,"Sensis Vectors ALL")):INDIRECT(ADDRESS(3+ROWS(CORR_MATRIX)-1,$I259,,,"Sensis Vectors ALL")))</f>
        <v>0</v>
      </c>
      <c r="M259" s="256">
        <f ca="1">SUMIF(INDIRECT(ADDRESS(3,9+ROWS(CUT_LIST)+2,,,"Sensis Vectors ALL")):INDIRECT(ADDRESS(3+ROWS(CORR_MATRIX)-1,9+ROWS(CUT_LIST)+2,,,"Sensis Vectors ALL")),"YC"&amp;$H259&amp;M$1,INDIRECT(ADDRESS(3,$I259,,,"Sensis Vectors ALL")):INDIRECT(ADDRESS(3+ROWS(CORR_MATRIX)-1,$I259,,,"Sensis Vectors ALL")))</f>
        <v>0</v>
      </c>
      <c r="N259" s="256">
        <f ca="1">SUMIF(INDIRECT(ADDRESS(3,9+ROWS(CUT_LIST)+2,,,"Sensis Vectors ALL")):INDIRECT(ADDRESS(3+ROWS(CORR_MATRIX)-1,9+ROWS(CUT_LIST)+2,,,"Sensis Vectors ALL")),"YC"&amp;$H259&amp;N$1,INDIRECT(ADDRESS(3,$I259,,,"Sensis Vectors ALL")):INDIRECT(ADDRESS(3+ROWS(CORR_MATRIX)-1,$I259,,,"Sensis Vectors ALL")))</f>
        <v>0</v>
      </c>
      <c r="O259" s="256">
        <f ca="1">SUMIF(INDIRECT(ADDRESS(3,9+ROWS(CUT_LIST)+2,,,"Sensis Vectors ALL")):INDIRECT(ADDRESS(3+ROWS(CORR_MATRIX)-1,9+ROWS(CUT_LIST)+2,,,"Sensis Vectors ALL")),"YC"&amp;$H259&amp;O$1,INDIRECT(ADDRESS(3,$I259,,,"Sensis Vectors ALL")):INDIRECT(ADDRESS(3+ROWS(CORR_MATRIX)-1,$I259,,,"Sensis Vectors ALL")))</f>
        <v>0</v>
      </c>
      <c r="P259" s="256">
        <f ca="1">SUMIF(INDIRECT(ADDRESS(3,9+ROWS(CUT_LIST)+2,,,"Sensis Vectors ALL")):INDIRECT(ADDRESS(3+ROWS(CORR_MATRIX)-1,9+ROWS(CUT_LIST)+2,,,"Sensis Vectors ALL")),"YC"&amp;$H259&amp;P$1,INDIRECT(ADDRESS(3,$I259,,,"Sensis Vectors ALL")):INDIRECT(ADDRESS(3+ROWS(CORR_MATRIX)-1,$I259,,,"Sensis Vectors ALL")))</f>
        <v>0</v>
      </c>
      <c r="Q259" s="256">
        <f ca="1">SUMIF(INDIRECT(ADDRESS(3,9+ROWS(CUT_LIST)+2,,,"Sensis Vectors ALL")):INDIRECT(ADDRESS(3+ROWS(CORR_MATRIX)-1,9+ROWS(CUT_LIST)+2,,,"Sensis Vectors ALL")),"YC"&amp;$H259&amp;Q$1,INDIRECT(ADDRESS(3,$I259,,,"Sensis Vectors ALL")):INDIRECT(ADDRESS(3+ROWS(CORR_MATRIX)-1,$I259,,,"Sensis Vectors ALL")))</f>
        <v>0</v>
      </c>
      <c r="R259" s="256">
        <f ca="1">SUMIF(INDIRECT(ADDRESS(3,9+ROWS(CUT_LIST)+2,,,"Sensis Vectors ALL")):INDIRECT(ADDRESS(3+ROWS(CORR_MATRIX)-1,9+ROWS(CUT_LIST)+2,,,"Sensis Vectors ALL")),"YC"&amp;$H259&amp;R$1,INDIRECT(ADDRESS(3,$I259,,,"Sensis Vectors ALL")):INDIRECT(ADDRESS(3+ROWS(CORR_MATRIX)-1,$I259,,,"Sensis Vectors ALL")))</f>
        <v>0</v>
      </c>
      <c r="S259" s="256">
        <f ca="1">SUMIF(INDIRECT(ADDRESS(3,9+ROWS(CUT_LIST)+2,,,"Sensis Vectors ALL")):INDIRECT(ADDRESS(3+ROWS(CORR_MATRIX)-1,9+ROWS(CUT_LIST)+2,,,"Sensis Vectors ALL")),"YC"&amp;$H259&amp;S$1,INDIRECT(ADDRESS(3,$I259,,,"Sensis Vectors ALL")):INDIRECT(ADDRESS(3+ROWS(CORR_MATRIX)-1,$I259,,,"Sensis Vectors ALL")))</f>
        <v>0</v>
      </c>
      <c r="T259" s="256">
        <f ca="1">SUMIF(INDIRECT(ADDRESS(3,9+ROWS(CUT_LIST)+2,,,"Sensis Vectors ALL")):INDIRECT(ADDRESS(3+ROWS(CORR_MATRIX)-1,9+ROWS(CUT_LIST)+2,,,"Sensis Vectors ALL")),"YC"&amp;$H259&amp;T$1,INDIRECT(ADDRESS(3,$I259,,,"Sensis Vectors ALL")):INDIRECT(ADDRESS(3+ROWS(CORR_MATRIX)-1,$I259,,,"Sensis Vectors ALL")))</f>
        <v>0</v>
      </c>
      <c r="U259" s="256">
        <f ca="1">SUMIF(INDIRECT(ADDRESS(3,9+ROWS(CUT_LIST)+2,,,"Sensis Vectors ALL")):INDIRECT(ADDRESS(3+ROWS(CORR_MATRIX)-1,9+ROWS(CUT_LIST)+2,,,"Sensis Vectors ALL")),"YC"&amp;$H259&amp;U$1,INDIRECT(ADDRESS(3,$I259,,,"Sensis Vectors ALL")):INDIRECT(ADDRESS(3+ROWS(CORR_MATRIX)-1,$I259,,,"Sensis Vectors ALL")))</f>
        <v>0</v>
      </c>
      <c r="V259" s="256">
        <f ca="1">SUMIF(INDIRECT(ADDRESS(3,9+ROWS(CUT_LIST)+2,,,"Sensis Vectors ALL")):INDIRECT(ADDRESS(3+ROWS(CORR_MATRIX)-1,9+ROWS(CUT_LIST)+2,,,"Sensis Vectors ALL")),"YC"&amp;$H259&amp;V$1,INDIRECT(ADDRESS(3,$I259,,,"Sensis Vectors ALL")):INDIRECT(ADDRESS(3+ROWS(CORR_MATRIX)-1,$I259,,,"Sensis Vectors ALL")))</f>
        <v>0</v>
      </c>
    </row>
    <row r="260" spans="1:22" x14ac:dyDescent="0.2">
      <c r="A260" s="63">
        <f t="shared" si="12"/>
        <v>92</v>
      </c>
      <c r="B260" s="63"/>
      <c r="C260" s="63"/>
      <c r="D260" s="61" t="s">
        <v>427</v>
      </c>
      <c r="E260" s="63"/>
      <c r="F260" s="63"/>
      <c r="G260" s="63"/>
      <c r="H260" s="63" t="s">
        <v>16</v>
      </c>
      <c r="I260" s="63">
        <f>VLOOKUP($A260,FINAL_FIGURES,20,0)</f>
        <v>102</v>
      </c>
      <c r="J260" s="63" t="str">
        <f>$A260&amp;$H260</f>
        <v>92USD</v>
      </c>
      <c r="K260" s="256">
        <f ca="1">SUMIF(INDIRECT(ADDRESS(3,9+ROWS(CUT_LIST)+2,,,"Sensis Vectors ALL")):INDIRECT(ADDRESS(3+ROWS(CORR_MATRIX)-1,9+ROWS(CUT_LIST)+2,,,"Sensis Vectors ALL")),"YC"&amp;$H260&amp;K$1,INDIRECT(ADDRESS(3,$I260,,,"Sensis Vectors ALL")):INDIRECT(ADDRESS(3+ROWS(CORR_MATRIX)-1,$I260,,,"Sensis Vectors ALL")))</f>
        <v>0</v>
      </c>
      <c r="L260" s="256">
        <f ca="1">SUMIF(INDIRECT(ADDRESS(3,9+ROWS(CUT_LIST)+2,,,"Sensis Vectors ALL")):INDIRECT(ADDRESS(3+ROWS(CORR_MATRIX)-1,9+ROWS(CUT_LIST)+2,,,"Sensis Vectors ALL")),"YC"&amp;$H260&amp;L$1,INDIRECT(ADDRESS(3,$I260,,,"Sensis Vectors ALL")):INDIRECT(ADDRESS(3+ROWS(CORR_MATRIX)-1,$I260,,,"Sensis Vectors ALL")))</f>
        <v>0</v>
      </c>
      <c r="M260" s="256">
        <f ca="1">SUMIF(INDIRECT(ADDRESS(3,9+ROWS(CUT_LIST)+2,,,"Sensis Vectors ALL")):INDIRECT(ADDRESS(3+ROWS(CORR_MATRIX)-1,9+ROWS(CUT_LIST)+2,,,"Sensis Vectors ALL")),"YC"&amp;$H260&amp;M$1,INDIRECT(ADDRESS(3,$I260,,,"Sensis Vectors ALL")):INDIRECT(ADDRESS(3+ROWS(CORR_MATRIX)-1,$I260,,,"Sensis Vectors ALL")))</f>
        <v>0</v>
      </c>
      <c r="N260" s="256">
        <f ca="1">SUMIF(INDIRECT(ADDRESS(3,9+ROWS(CUT_LIST)+2,,,"Sensis Vectors ALL")):INDIRECT(ADDRESS(3+ROWS(CORR_MATRIX)-1,9+ROWS(CUT_LIST)+2,,,"Sensis Vectors ALL")),"YC"&amp;$H260&amp;N$1,INDIRECT(ADDRESS(3,$I260,,,"Sensis Vectors ALL")):INDIRECT(ADDRESS(3+ROWS(CORR_MATRIX)-1,$I260,,,"Sensis Vectors ALL")))</f>
        <v>0</v>
      </c>
      <c r="O260" s="256">
        <f ca="1">SUMIF(INDIRECT(ADDRESS(3,9+ROWS(CUT_LIST)+2,,,"Sensis Vectors ALL")):INDIRECT(ADDRESS(3+ROWS(CORR_MATRIX)-1,9+ROWS(CUT_LIST)+2,,,"Sensis Vectors ALL")),"YC"&amp;$H260&amp;O$1,INDIRECT(ADDRESS(3,$I260,,,"Sensis Vectors ALL")):INDIRECT(ADDRESS(3+ROWS(CORR_MATRIX)-1,$I260,,,"Sensis Vectors ALL")))</f>
        <v>0</v>
      </c>
      <c r="P260" s="256">
        <f ca="1">SUMIF(INDIRECT(ADDRESS(3,9+ROWS(CUT_LIST)+2,,,"Sensis Vectors ALL")):INDIRECT(ADDRESS(3+ROWS(CORR_MATRIX)-1,9+ROWS(CUT_LIST)+2,,,"Sensis Vectors ALL")),"YC"&amp;$H260&amp;P$1,INDIRECT(ADDRESS(3,$I260,,,"Sensis Vectors ALL")):INDIRECT(ADDRESS(3+ROWS(CORR_MATRIX)-1,$I260,,,"Sensis Vectors ALL")))</f>
        <v>0</v>
      </c>
      <c r="Q260" s="256">
        <f ca="1">SUMIF(INDIRECT(ADDRESS(3,9+ROWS(CUT_LIST)+2,,,"Sensis Vectors ALL")):INDIRECT(ADDRESS(3+ROWS(CORR_MATRIX)-1,9+ROWS(CUT_LIST)+2,,,"Sensis Vectors ALL")),"YC"&amp;$H260&amp;Q$1,INDIRECT(ADDRESS(3,$I260,,,"Sensis Vectors ALL")):INDIRECT(ADDRESS(3+ROWS(CORR_MATRIX)-1,$I260,,,"Sensis Vectors ALL")))</f>
        <v>0</v>
      </c>
      <c r="R260" s="256">
        <f ca="1">SUMIF(INDIRECT(ADDRESS(3,9+ROWS(CUT_LIST)+2,,,"Sensis Vectors ALL")):INDIRECT(ADDRESS(3+ROWS(CORR_MATRIX)-1,9+ROWS(CUT_LIST)+2,,,"Sensis Vectors ALL")),"YC"&amp;$H260&amp;R$1,INDIRECT(ADDRESS(3,$I260,,,"Sensis Vectors ALL")):INDIRECT(ADDRESS(3+ROWS(CORR_MATRIX)-1,$I260,,,"Sensis Vectors ALL")))</f>
        <v>0</v>
      </c>
      <c r="S260" s="256">
        <f ca="1">SUMIF(INDIRECT(ADDRESS(3,9+ROWS(CUT_LIST)+2,,,"Sensis Vectors ALL")):INDIRECT(ADDRESS(3+ROWS(CORR_MATRIX)-1,9+ROWS(CUT_LIST)+2,,,"Sensis Vectors ALL")),"YC"&amp;$H260&amp;S$1,INDIRECT(ADDRESS(3,$I260,,,"Sensis Vectors ALL")):INDIRECT(ADDRESS(3+ROWS(CORR_MATRIX)-1,$I260,,,"Sensis Vectors ALL")))</f>
        <v>0</v>
      </c>
      <c r="T260" s="256">
        <f ca="1">SUMIF(INDIRECT(ADDRESS(3,9+ROWS(CUT_LIST)+2,,,"Sensis Vectors ALL")):INDIRECT(ADDRESS(3+ROWS(CORR_MATRIX)-1,9+ROWS(CUT_LIST)+2,,,"Sensis Vectors ALL")),"YC"&amp;$H260&amp;T$1,INDIRECT(ADDRESS(3,$I260,,,"Sensis Vectors ALL")):INDIRECT(ADDRESS(3+ROWS(CORR_MATRIX)-1,$I260,,,"Sensis Vectors ALL")))</f>
        <v>0</v>
      </c>
      <c r="U260" s="256">
        <f ca="1">SUMIF(INDIRECT(ADDRESS(3,9+ROWS(CUT_LIST)+2,,,"Sensis Vectors ALL")):INDIRECT(ADDRESS(3+ROWS(CORR_MATRIX)-1,9+ROWS(CUT_LIST)+2,,,"Sensis Vectors ALL")),"YC"&amp;$H260&amp;U$1,INDIRECT(ADDRESS(3,$I260,,,"Sensis Vectors ALL")):INDIRECT(ADDRESS(3+ROWS(CORR_MATRIX)-1,$I260,,,"Sensis Vectors ALL")))</f>
        <v>0</v>
      </c>
      <c r="V260" s="256">
        <f ca="1">SUMIF(INDIRECT(ADDRESS(3,9+ROWS(CUT_LIST)+2,,,"Sensis Vectors ALL")):INDIRECT(ADDRESS(3+ROWS(CORR_MATRIX)-1,9+ROWS(CUT_LIST)+2,,,"Sensis Vectors ALL")),"YC"&amp;$H260&amp;V$1,INDIRECT(ADDRESS(3,$I260,,,"Sensis Vectors ALL")):INDIRECT(ADDRESS(3+ROWS(CORR_MATRIX)-1,$I260,,,"Sensis Vectors ALL")))</f>
        <v>0</v>
      </c>
    </row>
    <row r="261" spans="1:22" x14ac:dyDescent="0.2">
      <c r="A261">
        <v>93</v>
      </c>
      <c r="B261">
        <v>10</v>
      </c>
      <c r="C261" t="s">
        <v>428</v>
      </c>
      <c r="D261" t="s">
        <v>428</v>
      </c>
      <c r="E261" t="s">
        <v>136</v>
      </c>
      <c r="F261" t="s">
        <v>179</v>
      </c>
      <c r="G261">
        <v>227</v>
      </c>
      <c r="H261" s="62" t="s">
        <v>24</v>
      </c>
      <c r="I261">
        <f>VLOOKUP($A261,FINAL_FIGURES,20,0)</f>
        <v>103</v>
      </c>
      <c r="J261" t="str">
        <f>$A261&amp;$H261</f>
        <v>93ALL</v>
      </c>
      <c r="K261" s="257">
        <f ca="1">SUMIF(INDIRECT(ADDRESS(3,9+ROWS(CUT_LIST)+1,,,"Sensis Vectors ALL")):INDIRECT(ADDRESS(3+ROWS(CORR_MATRIX)-1,9+ROWS(CUT_LIST)+1,,,"Sensis Vectors ALL")),"YC"&amp;K$1,INDIRECT(ADDRESS(3,$I261,,,"Sensis Vectors ALL")):INDIRECT(ADDRESS(3+ROWS(CORR_MATRIX)-1,$I261,,,"Sensis Vectors ALL")))</f>
        <v>0</v>
      </c>
      <c r="L261" s="257">
        <f ca="1">SUMIF(INDIRECT(ADDRESS(3,9+ROWS(CUT_LIST)+1,,,"Sensis Vectors ALL")):INDIRECT(ADDRESS(3+ROWS(CORR_MATRIX)-1,9+ROWS(CUT_LIST)+1,,,"Sensis Vectors ALL")),"YC"&amp;L$1,INDIRECT(ADDRESS(3,$I261,,,"Sensis Vectors ALL")):INDIRECT(ADDRESS(3+ROWS(CORR_MATRIX)-1,$I261,,,"Sensis Vectors ALL")))</f>
        <v>0</v>
      </c>
      <c r="M261" s="257">
        <f ca="1">SUMIF(INDIRECT(ADDRESS(3,9+ROWS(CUT_LIST)+1,,,"Sensis Vectors ALL")):INDIRECT(ADDRESS(3+ROWS(CORR_MATRIX)-1,9+ROWS(CUT_LIST)+1,,,"Sensis Vectors ALL")),"YC"&amp;M$1,INDIRECT(ADDRESS(3,$I261,,,"Sensis Vectors ALL")):INDIRECT(ADDRESS(3+ROWS(CORR_MATRIX)-1,$I261,,,"Sensis Vectors ALL")))</f>
        <v>0</v>
      </c>
      <c r="N261" s="257">
        <f ca="1">SUMIF(INDIRECT(ADDRESS(3,9+ROWS(CUT_LIST)+1,,,"Sensis Vectors ALL")):INDIRECT(ADDRESS(3+ROWS(CORR_MATRIX)-1,9+ROWS(CUT_LIST)+1,,,"Sensis Vectors ALL")),"YC"&amp;N$1,INDIRECT(ADDRESS(3,$I261,,,"Sensis Vectors ALL")):INDIRECT(ADDRESS(3+ROWS(CORR_MATRIX)-1,$I261,,,"Sensis Vectors ALL")))</f>
        <v>0</v>
      </c>
      <c r="O261" s="257">
        <f ca="1">SUMIF(INDIRECT(ADDRESS(3,9+ROWS(CUT_LIST)+1,,,"Sensis Vectors ALL")):INDIRECT(ADDRESS(3+ROWS(CORR_MATRIX)-1,9+ROWS(CUT_LIST)+1,,,"Sensis Vectors ALL")),"YC"&amp;O$1,INDIRECT(ADDRESS(3,$I261,,,"Sensis Vectors ALL")):INDIRECT(ADDRESS(3+ROWS(CORR_MATRIX)-1,$I261,,,"Sensis Vectors ALL")))</f>
        <v>0</v>
      </c>
      <c r="P261" s="257">
        <f ca="1">SUMIF(INDIRECT(ADDRESS(3,9+ROWS(CUT_LIST)+1,,,"Sensis Vectors ALL")):INDIRECT(ADDRESS(3+ROWS(CORR_MATRIX)-1,9+ROWS(CUT_LIST)+1,,,"Sensis Vectors ALL")),"YC"&amp;P$1,INDIRECT(ADDRESS(3,$I261,,,"Sensis Vectors ALL")):INDIRECT(ADDRESS(3+ROWS(CORR_MATRIX)-1,$I261,,,"Sensis Vectors ALL")))</f>
        <v>0</v>
      </c>
      <c r="Q261" s="257">
        <f ca="1">SUMIF(INDIRECT(ADDRESS(3,9+ROWS(CUT_LIST)+1,,,"Sensis Vectors ALL")):INDIRECT(ADDRESS(3+ROWS(CORR_MATRIX)-1,9+ROWS(CUT_LIST)+1,,,"Sensis Vectors ALL")),"YC"&amp;Q$1,INDIRECT(ADDRESS(3,$I261,,,"Sensis Vectors ALL")):INDIRECT(ADDRESS(3+ROWS(CORR_MATRIX)-1,$I261,,,"Sensis Vectors ALL")))</f>
        <v>0</v>
      </c>
      <c r="R261" s="257">
        <f ca="1">SUMIF(INDIRECT(ADDRESS(3,9+ROWS(CUT_LIST)+1,,,"Sensis Vectors ALL")):INDIRECT(ADDRESS(3+ROWS(CORR_MATRIX)-1,9+ROWS(CUT_LIST)+1,,,"Sensis Vectors ALL")),"YC"&amp;R$1,INDIRECT(ADDRESS(3,$I261,,,"Sensis Vectors ALL")):INDIRECT(ADDRESS(3+ROWS(CORR_MATRIX)-1,$I261,,,"Sensis Vectors ALL")))</f>
        <v>0</v>
      </c>
      <c r="S261" s="257">
        <f ca="1">SUMIF(INDIRECT(ADDRESS(3,9+ROWS(CUT_LIST)+1,,,"Sensis Vectors ALL")):INDIRECT(ADDRESS(3+ROWS(CORR_MATRIX)-1,9+ROWS(CUT_LIST)+1,,,"Sensis Vectors ALL")),"YC"&amp;S$1,INDIRECT(ADDRESS(3,$I261,,,"Sensis Vectors ALL")):INDIRECT(ADDRESS(3+ROWS(CORR_MATRIX)-1,$I261,,,"Sensis Vectors ALL")))</f>
        <v>0</v>
      </c>
      <c r="T261" s="257">
        <f ca="1">SUMIF(INDIRECT(ADDRESS(3,9+ROWS(CUT_LIST)+1,,,"Sensis Vectors ALL")):INDIRECT(ADDRESS(3+ROWS(CORR_MATRIX)-1,9+ROWS(CUT_LIST)+1,,,"Sensis Vectors ALL")),"YC"&amp;T$1,INDIRECT(ADDRESS(3,$I261,,,"Sensis Vectors ALL")):INDIRECT(ADDRESS(3+ROWS(CORR_MATRIX)-1,$I261,,,"Sensis Vectors ALL")))</f>
        <v>0</v>
      </c>
      <c r="U261" s="257">
        <f ca="1">SUMIF(INDIRECT(ADDRESS(3,9+ROWS(CUT_LIST)+1,,,"Sensis Vectors ALL")):INDIRECT(ADDRESS(3+ROWS(CORR_MATRIX)-1,9+ROWS(CUT_LIST)+1,,,"Sensis Vectors ALL")),"YC"&amp;U$1,INDIRECT(ADDRESS(3,$I261,,,"Sensis Vectors ALL")):INDIRECT(ADDRESS(3+ROWS(CORR_MATRIX)-1,$I261,,,"Sensis Vectors ALL")))</f>
        <v>0</v>
      </c>
      <c r="V261" s="257">
        <f ca="1">SUMIF(INDIRECT(ADDRESS(3,9+ROWS(CUT_LIST)+1,,,"Sensis Vectors ALL")):INDIRECT(ADDRESS(3+ROWS(CORR_MATRIX)-1,9+ROWS(CUT_LIST)+1,,,"Sensis Vectors ALL")),"YC"&amp;V$1,INDIRECT(ADDRESS(3,$I261,,,"Sensis Vectors ALL")):INDIRECT(ADDRESS(3+ROWS(CORR_MATRIX)-1,$I261,,,"Sensis Vectors ALL")))</f>
        <v>0</v>
      </c>
    </row>
    <row r="262" spans="1:22" x14ac:dyDescent="0.2">
      <c r="A262" s="63">
        <f t="shared" ref="A262:A267" si="13">A261</f>
        <v>93</v>
      </c>
      <c r="B262" s="63"/>
      <c r="C262" s="63"/>
      <c r="D262" s="61" t="s">
        <v>428</v>
      </c>
      <c r="E262" s="63"/>
      <c r="F262" s="63"/>
      <c r="G262" s="63"/>
      <c r="H262" s="63" t="s">
        <v>32</v>
      </c>
      <c r="I262" s="63">
        <f t="shared" ref="I262:I268" si="14">VLOOKUP($A262,FINAL_FIGURES,20,0)</f>
        <v>103</v>
      </c>
      <c r="J262" s="63" t="str">
        <f t="shared" ref="J262:J268" si="15">$A262&amp;$H262</f>
        <v>93AUD</v>
      </c>
      <c r="K262" s="256">
        <f ca="1">SUMIF(INDIRECT(ADDRESS(3,9+ROWS(CUT_LIST)+2,,,"Sensis Vectors ALL")):INDIRECT(ADDRESS(3+ROWS(CORR_MATRIX)-1,9+ROWS(CUT_LIST)+2,,,"Sensis Vectors ALL")),"YC"&amp;$H262&amp;K$1,INDIRECT(ADDRESS(3,$I262,,,"Sensis Vectors ALL")):INDIRECT(ADDRESS(3+ROWS(CORR_MATRIX)-1,$I262,,,"Sensis Vectors ALL")))</f>
        <v>0</v>
      </c>
      <c r="L262" s="256">
        <f ca="1">SUMIF(INDIRECT(ADDRESS(3,9+ROWS(CUT_LIST)+2,,,"Sensis Vectors ALL")):INDIRECT(ADDRESS(3+ROWS(CORR_MATRIX)-1,9+ROWS(CUT_LIST)+2,,,"Sensis Vectors ALL")),"YC"&amp;$H262&amp;L$1,INDIRECT(ADDRESS(3,$I262,,,"Sensis Vectors ALL")):INDIRECT(ADDRESS(3+ROWS(CORR_MATRIX)-1,$I262,,,"Sensis Vectors ALL")))</f>
        <v>0</v>
      </c>
      <c r="M262" s="256">
        <f ca="1">SUMIF(INDIRECT(ADDRESS(3,9+ROWS(CUT_LIST)+2,,,"Sensis Vectors ALL")):INDIRECT(ADDRESS(3+ROWS(CORR_MATRIX)-1,9+ROWS(CUT_LIST)+2,,,"Sensis Vectors ALL")),"YC"&amp;$H262&amp;M$1,INDIRECT(ADDRESS(3,$I262,,,"Sensis Vectors ALL")):INDIRECT(ADDRESS(3+ROWS(CORR_MATRIX)-1,$I262,,,"Sensis Vectors ALL")))</f>
        <v>0</v>
      </c>
      <c r="N262" s="256">
        <f ca="1">SUMIF(INDIRECT(ADDRESS(3,9+ROWS(CUT_LIST)+2,,,"Sensis Vectors ALL")):INDIRECT(ADDRESS(3+ROWS(CORR_MATRIX)-1,9+ROWS(CUT_LIST)+2,,,"Sensis Vectors ALL")),"YC"&amp;$H262&amp;N$1,INDIRECT(ADDRESS(3,$I262,,,"Sensis Vectors ALL")):INDIRECT(ADDRESS(3+ROWS(CORR_MATRIX)-1,$I262,,,"Sensis Vectors ALL")))</f>
        <v>0</v>
      </c>
      <c r="O262" s="256">
        <f ca="1">SUMIF(INDIRECT(ADDRESS(3,9+ROWS(CUT_LIST)+2,,,"Sensis Vectors ALL")):INDIRECT(ADDRESS(3+ROWS(CORR_MATRIX)-1,9+ROWS(CUT_LIST)+2,,,"Sensis Vectors ALL")),"YC"&amp;$H262&amp;O$1,INDIRECT(ADDRESS(3,$I262,,,"Sensis Vectors ALL")):INDIRECT(ADDRESS(3+ROWS(CORR_MATRIX)-1,$I262,,,"Sensis Vectors ALL")))</f>
        <v>0</v>
      </c>
      <c r="P262" s="256">
        <f ca="1">SUMIF(INDIRECT(ADDRESS(3,9+ROWS(CUT_LIST)+2,,,"Sensis Vectors ALL")):INDIRECT(ADDRESS(3+ROWS(CORR_MATRIX)-1,9+ROWS(CUT_LIST)+2,,,"Sensis Vectors ALL")),"YC"&amp;$H262&amp;P$1,INDIRECT(ADDRESS(3,$I262,,,"Sensis Vectors ALL")):INDIRECT(ADDRESS(3+ROWS(CORR_MATRIX)-1,$I262,,,"Sensis Vectors ALL")))</f>
        <v>0</v>
      </c>
      <c r="Q262" s="256">
        <f ca="1">SUMIF(INDIRECT(ADDRESS(3,9+ROWS(CUT_LIST)+2,,,"Sensis Vectors ALL")):INDIRECT(ADDRESS(3+ROWS(CORR_MATRIX)-1,9+ROWS(CUT_LIST)+2,,,"Sensis Vectors ALL")),"YC"&amp;$H262&amp;Q$1,INDIRECT(ADDRESS(3,$I262,,,"Sensis Vectors ALL")):INDIRECT(ADDRESS(3+ROWS(CORR_MATRIX)-1,$I262,,,"Sensis Vectors ALL")))</f>
        <v>0</v>
      </c>
      <c r="R262" s="256">
        <f ca="1">SUMIF(INDIRECT(ADDRESS(3,9+ROWS(CUT_LIST)+2,,,"Sensis Vectors ALL")):INDIRECT(ADDRESS(3+ROWS(CORR_MATRIX)-1,9+ROWS(CUT_LIST)+2,,,"Sensis Vectors ALL")),"YC"&amp;$H262&amp;R$1,INDIRECT(ADDRESS(3,$I262,,,"Sensis Vectors ALL")):INDIRECT(ADDRESS(3+ROWS(CORR_MATRIX)-1,$I262,,,"Sensis Vectors ALL")))</f>
        <v>0</v>
      </c>
      <c r="S262" s="256">
        <f ca="1">SUMIF(INDIRECT(ADDRESS(3,9+ROWS(CUT_LIST)+2,,,"Sensis Vectors ALL")):INDIRECT(ADDRESS(3+ROWS(CORR_MATRIX)-1,9+ROWS(CUT_LIST)+2,,,"Sensis Vectors ALL")),"YC"&amp;$H262&amp;S$1,INDIRECT(ADDRESS(3,$I262,,,"Sensis Vectors ALL")):INDIRECT(ADDRESS(3+ROWS(CORR_MATRIX)-1,$I262,,,"Sensis Vectors ALL")))</f>
        <v>0</v>
      </c>
      <c r="T262" s="256">
        <f ca="1">SUMIF(INDIRECT(ADDRESS(3,9+ROWS(CUT_LIST)+2,,,"Sensis Vectors ALL")):INDIRECT(ADDRESS(3+ROWS(CORR_MATRIX)-1,9+ROWS(CUT_LIST)+2,,,"Sensis Vectors ALL")),"YC"&amp;$H262&amp;T$1,INDIRECT(ADDRESS(3,$I262,,,"Sensis Vectors ALL")):INDIRECT(ADDRESS(3+ROWS(CORR_MATRIX)-1,$I262,,,"Sensis Vectors ALL")))</f>
        <v>0</v>
      </c>
      <c r="U262" s="256">
        <f ca="1">SUMIF(INDIRECT(ADDRESS(3,9+ROWS(CUT_LIST)+2,,,"Sensis Vectors ALL")):INDIRECT(ADDRESS(3+ROWS(CORR_MATRIX)-1,9+ROWS(CUT_LIST)+2,,,"Sensis Vectors ALL")),"YC"&amp;$H262&amp;U$1,INDIRECT(ADDRESS(3,$I262,,,"Sensis Vectors ALL")):INDIRECT(ADDRESS(3+ROWS(CORR_MATRIX)-1,$I262,,,"Sensis Vectors ALL")))</f>
        <v>0</v>
      </c>
      <c r="V262" s="256">
        <f ca="1">SUMIF(INDIRECT(ADDRESS(3,9+ROWS(CUT_LIST)+2,,,"Sensis Vectors ALL")):INDIRECT(ADDRESS(3+ROWS(CORR_MATRIX)-1,9+ROWS(CUT_LIST)+2,,,"Sensis Vectors ALL")),"YC"&amp;$H262&amp;V$1,INDIRECT(ADDRESS(3,$I262,,,"Sensis Vectors ALL")):INDIRECT(ADDRESS(3+ROWS(CORR_MATRIX)-1,$I262,,,"Sensis Vectors ALL")))</f>
        <v>0</v>
      </c>
    </row>
    <row r="263" spans="1:22" x14ac:dyDescent="0.2">
      <c r="A263" s="63">
        <f t="shared" si="13"/>
        <v>93</v>
      </c>
      <c r="B263" s="63"/>
      <c r="C263" s="63"/>
      <c r="D263" s="61" t="s">
        <v>428</v>
      </c>
      <c r="E263" s="63"/>
      <c r="F263" s="63"/>
      <c r="G263" s="63"/>
      <c r="H263" s="63" t="s">
        <v>9</v>
      </c>
      <c r="I263" s="63">
        <f t="shared" si="14"/>
        <v>103</v>
      </c>
      <c r="J263" s="63" t="str">
        <f t="shared" si="15"/>
        <v>93CAD</v>
      </c>
      <c r="K263" s="256">
        <f ca="1">SUMIF(INDIRECT(ADDRESS(3,9+ROWS(CUT_LIST)+2,,,"Sensis Vectors ALL")):INDIRECT(ADDRESS(3+ROWS(CORR_MATRIX)-1,9+ROWS(CUT_LIST)+2,,,"Sensis Vectors ALL")),"YC"&amp;$H263&amp;K$1,INDIRECT(ADDRESS(3,$I263,,,"Sensis Vectors ALL")):INDIRECT(ADDRESS(3+ROWS(CORR_MATRIX)-1,$I263,,,"Sensis Vectors ALL")))</f>
        <v>0</v>
      </c>
      <c r="L263" s="256">
        <f ca="1">SUMIF(INDIRECT(ADDRESS(3,9+ROWS(CUT_LIST)+2,,,"Sensis Vectors ALL")):INDIRECT(ADDRESS(3+ROWS(CORR_MATRIX)-1,9+ROWS(CUT_LIST)+2,,,"Sensis Vectors ALL")),"YC"&amp;$H263&amp;L$1,INDIRECT(ADDRESS(3,$I263,,,"Sensis Vectors ALL")):INDIRECT(ADDRESS(3+ROWS(CORR_MATRIX)-1,$I263,,,"Sensis Vectors ALL")))</f>
        <v>0</v>
      </c>
      <c r="M263" s="256">
        <f ca="1">SUMIF(INDIRECT(ADDRESS(3,9+ROWS(CUT_LIST)+2,,,"Sensis Vectors ALL")):INDIRECT(ADDRESS(3+ROWS(CORR_MATRIX)-1,9+ROWS(CUT_LIST)+2,,,"Sensis Vectors ALL")),"YC"&amp;$H263&amp;M$1,INDIRECT(ADDRESS(3,$I263,,,"Sensis Vectors ALL")):INDIRECT(ADDRESS(3+ROWS(CORR_MATRIX)-1,$I263,,,"Sensis Vectors ALL")))</f>
        <v>0</v>
      </c>
      <c r="N263" s="256">
        <f ca="1">SUMIF(INDIRECT(ADDRESS(3,9+ROWS(CUT_LIST)+2,,,"Sensis Vectors ALL")):INDIRECT(ADDRESS(3+ROWS(CORR_MATRIX)-1,9+ROWS(CUT_LIST)+2,,,"Sensis Vectors ALL")),"YC"&amp;$H263&amp;N$1,INDIRECT(ADDRESS(3,$I263,,,"Sensis Vectors ALL")):INDIRECT(ADDRESS(3+ROWS(CORR_MATRIX)-1,$I263,,,"Sensis Vectors ALL")))</f>
        <v>0</v>
      </c>
      <c r="O263" s="256">
        <f ca="1">SUMIF(INDIRECT(ADDRESS(3,9+ROWS(CUT_LIST)+2,,,"Sensis Vectors ALL")):INDIRECT(ADDRESS(3+ROWS(CORR_MATRIX)-1,9+ROWS(CUT_LIST)+2,,,"Sensis Vectors ALL")),"YC"&amp;$H263&amp;O$1,INDIRECT(ADDRESS(3,$I263,,,"Sensis Vectors ALL")):INDIRECT(ADDRESS(3+ROWS(CORR_MATRIX)-1,$I263,,,"Sensis Vectors ALL")))</f>
        <v>0</v>
      </c>
      <c r="P263" s="256">
        <f ca="1">SUMIF(INDIRECT(ADDRESS(3,9+ROWS(CUT_LIST)+2,,,"Sensis Vectors ALL")):INDIRECT(ADDRESS(3+ROWS(CORR_MATRIX)-1,9+ROWS(CUT_LIST)+2,,,"Sensis Vectors ALL")),"YC"&amp;$H263&amp;P$1,INDIRECT(ADDRESS(3,$I263,,,"Sensis Vectors ALL")):INDIRECT(ADDRESS(3+ROWS(CORR_MATRIX)-1,$I263,,,"Sensis Vectors ALL")))</f>
        <v>0</v>
      </c>
      <c r="Q263" s="256">
        <f ca="1">SUMIF(INDIRECT(ADDRESS(3,9+ROWS(CUT_LIST)+2,,,"Sensis Vectors ALL")):INDIRECT(ADDRESS(3+ROWS(CORR_MATRIX)-1,9+ROWS(CUT_LIST)+2,,,"Sensis Vectors ALL")),"YC"&amp;$H263&amp;Q$1,INDIRECT(ADDRESS(3,$I263,,,"Sensis Vectors ALL")):INDIRECT(ADDRESS(3+ROWS(CORR_MATRIX)-1,$I263,,,"Sensis Vectors ALL")))</f>
        <v>0</v>
      </c>
      <c r="R263" s="256">
        <f ca="1">SUMIF(INDIRECT(ADDRESS(3,9+ROWS(CUT_LIST)+2,,,"Sensis Vectors ALL")):INDIRECT(ADDRESS(3+ROWS(CORR_MATRIX)-1,9+ROWS(CUT_LIST)+2,,,"Sensis Vectors ALL")),"YC"&amp;$H263&amp;R$1,INDIRECT(ADDRESS(3,$I263,,,"Sensis Vectors ALL")):INDIRECT(ADDRESS(3+ROWS(CORR_MATRIX)-1,$I263,,,"Sensis Vectors ALL")))</f>
        <v>0</v>
      </c>
      <c r="S263" s="256">
        <f ca="1">SUMIF(INDIRECT(ADDRESS(3,9+ROWS(CUT_LIST)+2,,,"Sensis Vectors ALL")):INDIRECT(ADDRESS(3+ROWS(CORR_MATRIX)-1,9+ROWS(CUT_LIST)+2,,,"Sensis Vectors ALL")),"YC"&amp;$H263&amp;S$1,INDIRECT(ADDRESS(3,$I263,,,"Sensis Vectors ALL")):INDIRECT(ADDRESS(3+ROWS(CORR_MATRIX)-1,$I263,,,"Sensis Vectors ALL")))</f>
        <v>0</v>
      </c>
      <c r="T263" s="256">
        <f ca="1">SUMIF(INDIRECT(ADDRESS(3,9+ROWS(CUT_LIST)+2,,,"Sensis Vectors ALL")):INDIRECT(ADDRESS(3+ROWS(CORR_MATRIX)-1,9+ROWS(CUT_LIST)+2,,,"Sensis Vectors ALL")),"YC"&amp;$H263&amp;T$1,INDIRECT(ADDRESS(3,$I263,,,"Sensis Vectors ALL")):INDIRECT(ADDRESS(3+ROWS(CORR_MATRIX)-1,$I263,,,"Sensis Vectors ALL")))</f>
        <v>0</v>
      </c>
      <c r="U263" s="256">
        <f ca="1">SUMIF(INDIRECT(ADDRESS(3,9+ROWS(CUT_LIST)+2,,,"Sensis Vectors ALL")):INDIRECT(ADDRESS(3+ROWS(CORR_MATRIX)-1,9+ROWS(CUT_LIST)+2,,,"Sensis Vectors ALL")),"YC"&amp;$H263&amp;U$1,INDIRECT(ADDRESS(3,$I263,,,"Sensis Vectors ALL")):INDIRECT(ADDRESS(3+ROWS(CORR_MATRIX)-1,$I263,,,"Sensis Vectors ALL")))</f>
        <v>0</v>
      </c>
      <c r="V263" s="256">
        <f ca="1">SUMIF(INDIRECT(ADDRESS(3,9+ROWS(CUT_LIST)+2,,,"Sensis Vectors ALL")):INDIRECT(ADDRESS(3+ROWS(CORR_MATRIX)-1,9+ROWS(CUT_LIST)+2,,,"Sensis Vectors ALL")),"YC"&amp;$H263&amp;V$1,INDIRECT(ADDRESS(3,$I263,,,"Sensis Vectors ALL")):INDIRECT(ADDRESS(3+ROWS(CORR_MATRIX)-1,$I263,,,"Sensis Vectors ALL")))</f>
        <v>0</v>
      </c>
    </row>
    <row r="264" spans="1:22" x14ac:dyDescent="0.2">
      <c r="A264" s="63">
        <f t="shared" si="13"/>
        <v>93</v>
      </c>
      <c r="B264" s="63"/>
      <c r="C264" s="63"/>
      <c r="D264" s="61" t="s">
        <v>428</v>
      </c>
      <c r="E264" s="63"/>
      <c r="F264" s="63"/>
      <c r="G264" s="63"/>
      <c r="H264" s="63" t="s">
        <v>18</v>
      </c>
      <c r="I264" s="63">
        <f t="shared" si="14"/>
        <v>103</v>
      </c>
      <c r="J264" s="63" t="str">
        <f t="shared" si="15"/>
        <v>93EUR</v>
      </c>
      <c r="K264" s="256">
        <f ca="1">SUMIF(INDIRECT(ADDRESS(3,9+ROWS(CUT_LIST)+2,,,"Sensis Vectors ALL")):INDIRECT(ADDRESS(3+ROWS(CORR_MATRIX)-1,9+ROWS(CUT_LIST)+2,,,"Sensis Vectors ALL")),"YC"&amp;$H264&amp;K$1,INDIRECT(ADDRESS(3,$I264,,,"Sensis Vectors ALL")):INDIRECT(ADDRESS(3+ROWS(CORR_MATRIX)-1,$I264,,,"Sensis Vectors ALL")))</f>
        <v>0</v>
      </c>
      <c r="L264" s="256">
        <f ca="1">SUMIF(INDIRECT(ADDRESS(3,9+ROWS(CUT_LIST)+2,,,"Sensis Vectors ALL")):INDIRECT(ADDRESS(3+ROWS(CORR_MATRIX)-1,9+ROWS(CUT_LIST)+2,,,"Sensis Vectors ALL")),"YC"&amp;$H264&amp;L$1,INDIRECT(ADDRESS(3,$I264,,,"Sensis Vectors ALL")):INDIRECT(ADDRESS(3+ROWS(CORR_MATRIX)-1,$I264,,,"Sensis Vectors ALL")))</f>
        <v>0</v>
      </c>
      <c r="M264" s="256">
        <f ca="1">SUMIF(INDIRECT(ADDRESS(3,9+ROWS(CUT_LIST)+2,,,"Sensis Vectors ALL")):INDIRECT(ADDRESS(3+ROWS(CORR_MATRIX)-1,9+ROWS(CUT_LIST)+2,,,"Sensis Vectors ALL")),"YC"&amp;$H264&amp;M$1,INDIRECT(ADDRESS(3,$I264,,,"Sensis Vectors ALL")):INDIRECT(ADDRESS(3+ROWS(CORR_MATRIX)-1,$I264,,,"Sensis Vectors ALL")))</f>
        <v>0</v>
      </c>
      <c r="N264" s="256">
        <f ca="1">SUMIF(INDIRECT(ADDRESS(3,9+ROWS(CUT_LIST)+2,,,"Sensis Vectors ALL")):INDIRECT(ADDRESS(3+ROWS(CORR_MATRIX)-1,9+ROWS(CUT_LIST)+2,,,"Sensis Vectors ALL")),"YC"&amp;$H264&amp;N$1,INDIRECT(ADDRESS(3,$I264,,,"Sensis Vectors ALL")):INDIRECT(ADDRESS(3+ROWS(CORR_MATRIX)-1,$I264,,,"Sensis Vectors ALL")))</f>
        <v>0</v>
      </c>
      <c r="O264" s="256">
        <f ca="1">SUMIF(INDIRECT(ADDRESS(3,9+ROWS(CUT_LIST)+2,,,"Sensis Vectors ALL")):INDIRECT(ADDRESS(3+ROWS(CORR_MATRIX)-1,9+ROWS(CUT_LIST)+2,,,"Sensis Vectors ALL")),"YC"&amp;$H264&amp;O$1,INDIRECT(ADDRESS(3,$I264,,,"Sensis Vectors ALL")):INDIRECT(ADDRESS(3+ROWS(CORR_MATRIX)-1,$I264,,,"Sensis Vectors ALL")))</f>
        <v>0</v>
      </c>
      <c r="P264" s="256">
        <f ca="1">SUMIF(INDIRECT(ADDRESS(3,9+ROWS(CUT_LIST)+2,,,"Sensis Vectors ALL")):INDIRECT(ADDRESS(3+ROWS(CORR_MATRIX)-1,9+ROWS(CUT_LIST)+2,,,"Sensis Vectors ALL")),"YC"&amp;$H264&amp;P$1,INDIRECT(ADDRESS(3,$I264,,,"Sensis Vectors ALL")):INDIRECT(ADDRESS(3+ROWS(CORR_MATRIX)-1,$I264,,,"Sensis Vectors ALL")))</f>
        <v>0</v>
      </c>
      <c r="Q264" s="256">
        <f ca="1">SUMIF(INDIRECT(ADDRESS(3,9+ROWS(CUT_LIST)+2,,,"Sensis Vectors ALL")):INDIRECT(ADDRESS(3+ROWS(CORR_MATRIX)-1,9+ROWS(CUT_LIST)+2,,,"Sensis Vectors ALL")),"YC"&amp;$H264&amp;Q$1,INDIRECT(ADDRESS(3,$I264,,,"Sensis Vectors ALL")):INDIRECT(ADDRESS(3+ROWS(CORR_MATRIX)-1,$I264,,,"Sensis Vectors ALL")))</f>
        <v>0</v>
      </c>
      <c r="R264" s="256">
        <f ca="1">SUMIF(INDIRECT(ADDRESS(3,9+ROWS(CUT_LIST)+2,,,"Sensis Vectors ALL")):INDIRECT(ADDRESS(3+ROWS(CORR_MATRIX)-1,9+ROWS(CUT_LIST)+2,,,"Sensis Vectors ALL")),"YC"&amp;$H264&amp;R$1,INDIRECT(ADDRESS(3,$I264,,,"Sensis Vectors ALL")):INDIRECT(ADDRESS(3+ROWS(CORR_MATRIX)-1,$I264,,,"Sensis Vectors ALL")))</f>
        <v>0</v>
      </c>
      <c r="S264" s="256">
        <f ca="1">SUMIF(INDIRECT(ADDRESS(3,9+ROWS(CUT_LIST)+2,,,"Sensis Vectors ALL")):INDIRECT(ADDRESS(3+ROWS(CORR_MATRIX)-1,9+ROWS(CUT_LIST)+2,,,"Sensis Vectors ALL")),"YC"&amp;$H264&amp;S$1,INDIRECT(ADDRESS(3,$I264,,,"Sensis Vectors ALL")):INDIRECT(ADDRESS(3+ROWS(CORR_MATRIX)-1,$I264,,,"Sensis Vectors ALL")))</f>
        <v>0</v>
      </c>
      <c r="T264" s="256">
        <f ca="1">SUMIF(INDIRECT(ADDRESS(3,9+ROWS(CUT_LIST)+2,,,"Sensis Vectors ALL")):INDIRECT(ADDRESS(3+ROWS(CORR_MATRIX)-1,9+ROWS(CUT_LIST)+2,,,"Sensis Vectors ALL")),"YC"&amp;$H264&amp;T$1,INDIRECT(ADDRESS(3,$I264,,,"Sensis Vectors ALL")):INDIRECT(ADDRESS(3+ROWS(CORR_MATRIX)-1,$I264,,,"Sensis Vectors ALL")))</f>
        <v>0</v>
      </c>
      <c r="U264" s="256">
        <f ca="1">SUMIF(INDIRECT(ADDRESS(3,9+ROWS(CUT_LIST)+2,,,"Sensis Vectors ALL")):INDIRECT(ADDRESS(3+ROWS(CORR_MATRIX)-1,9+ROWS(CUT_LIST)+2,,,"Sensis Vectors ALL")),"YC"&amp;$H264&amp;U$1,INDIRECT(ADDRESS(3,$I264,,,"Sensis Vectors ALL")):INDIRECT(ADDRESS(3+ROWS(CORR_MATRIX)-1,$I264,,,"Sensis Vectors ALL")))</f>
        <v>0</v>
      </c>
      <c r="V264" s="256">
        <f ca="1">SUMIF(INDIRECT(ADDRESS(3,9+ROWS(CUT_LIST)+2,,,"Sensis Vectors ALL")):INDIRECT(ADDRESS(3+ROWS(CORR_MATRIX)-1,9+ROWS(CUT_LIST)+2,,,"Sensis Vectors ALL")),"YC"&amp;$H264&amp;V$1,INDIRECT(ADDRESS(3,$I264,,,"Sensis Vectors ALL")):INDIRECT(ADDRESS(3+ROWS(CORR_MATRIX)-1,$I264,,,"Sensis Vectors ALL")))</f>
        <v>0</v>
      </c>
    </row>
    <row r="265" spans="1:22" x14ac:dyDescent="0.2">
      <c r="A265" s="63">
        <f t="shared" si="13"/>
        <v>93</v>
      </c>
      <c r="B265" s="63"/>
      <c r="C265" s="63"/>
      <c r="D265" s="61" t="s">
        <v>428</v>
      </c>
      <c r="E265" s="63"/>
      <c r="F265" s="63"/>
      <c r="G265" s="63"/>
      <c r="H265" s="63" t="s">
        <v>39</v>
      </c>
      <c r="I265" s="63">
        <f t="shared" si="14"/>
        <v>103</v>
      </c>
      <c r="J265" s="63" t="str">
        <f t="shared" si="15"/>
        <v>93GBP</v>
      </c>
      <c r="K265" s="256">
        <f ca="1">SUMIF(INDIRECT(ADDRESS(3,9+ROWS(CUT_LIST)+2,,,"Sensis Vectors ALL")):INDIRECT(ADDRESS(3+ROWS(CORR_MATRIX)-1,9+ROWS(CUT_LIST)+2,,,"Sensis Vectors ALL")),"YC"&amp;$H265&amp;K$1,INDIRECT(ADDRESS(3,$I265,,,"Sensis Vectors ALL")):INDIRECT(ADDRESS(3+ROWS(CORR_MATRIX)-1,$I265,,,"Sensis Vectors ALL")))</f>
        <v>0</v>
      </c>
      <c r="L265" s="256">
        <f ca="1">SUMIF(INDIRECT(ADDRESS(3,9+ROWS(CUT_LIST)+2,,,"Sensis Vectors ALL")):INDIRECT(ADDRESS(3+ROWS(CORR_MATRIX)-1,9+ROWS(CUT_LIST)+2,,,"Sensis Vectors ALL")),"YC"&amp;$H265&amp;L$1,INDIRECT(ADDRESS(3,$I265,,,"Sensis Vectors ALL")):INDIRECT(ADDRESS(3+ROWS(CORR_MATRIX)-1,$I265,,,"Sensis Vectors ALL")))</f>
        <v>0</v>
      </c>
      <c r="M265" s="256">
        <f ca="1">SUMIF(INDIRECT(ADDRESS(3,9+ROWS(CUT_LIST)+2,,,"Sensis Vectors ALL")):INDIRECT(ADDRESS(3+ROWS(CORR_MATRIX)-1,9+ROWS(CUT_LIST)+2,,,"Sensis Vectors ALL")),"YC"&amp;$H265&amp;M$1,INDIRECT(ADDRESS(3,$I265,,,"Sensis Vectors ALL")):INDIRECT(ADDRESS(3+ROWS(CORR_MATRIX)-1,$I265,,,"Sensis Vectors ALL")))</f>
        <v>0</v>
      </c>
      <c r="N265" s="256">
        <f ca="1">SUMIF(INDIRECT(ADDRESS(3,9+ROWS(CUT_LIST)+2,,,"Sensis Vectors ALL")):INDIRECT(ADDRESS(3+ROWS(CORR_MATRIX)-1,9+ROWS(CUT_LIST)+2,,,"Sensis Vectors ALL")),"YC"&amp;$H265&amp;N$1,INDIRECT(ADDRESS(3,$I265,,,"Sensis Vectors ALL")):INDIRECT(ADDRESS(3+ROWS(CORR_MATRIX)-1,$I265,,,"Sensis Vectors ALL")))</f>
        <v>0</v>
      </c>
      <c r="O265" s="256">
        <f ca="1">SUMIF(INDIRECT(ADDRESS(3,9+ROWS(CUT_LIST)+2,,,"Sensis Vectors ALL")):INDIRECT(ADDRESS(3+ROWS(CORR_MATRIX)-1,9+ROWS(CUT_LIST)+2,,,"Sensis Vectors ALL")),"YC"&amp;$H265&amp;O$1,INDIRECT(ADDRESS(3,$I265,,,"Sensis Vectors ALL")):INDIRECT(ADDRESS(3+ROWS(CORR_MATRIX)-1,$I265,,,"Sensis Vectors ALL")))</f>
        <v>0</v>
      </c>
      <c r="P265" s="256">
        <f ca="1">SUMIF(INDIRECT(ADDRESS(3,9+ROWS(CUT_LIST)+2,,,"Sensis Vectors ALL")):INDIRECT(ADDRESS(3+ROWS(CORR_MATRIX)-1,9+ROWS(CUT_LIST)+2,,,"Sensis Vectors ALL")),"YC"&amp;$H265&amp;P$1,INDIRECT(ADDRESS(3,$I265,,,"Sensis Vectors ALL")):INDIRECT(ADDRESS(3+ROWS(CORR_MATRIX)-1,$I265,,,"Sensis Vectors ALL")))</f>
        <v>0</v>
      </c>
      <c r="Q265" s="256">
        <f ca="1">SUMIF(INDIRECT(ADDRESS(3,9+ROWS(CUT_LIST)+2,,,"Sensis Vectors ALL")):INDIRECT(ADDRESS(3+ROWS(CORR_MATRIX)-1,9+ROWS(CUT_LIST)+2,,,"Sensis Vectors ALL")),"YC"&amp;$H265&amp;Q$1,INDIRECT(ADDRESS(3,$I265,,,"Sensis Vectors ALL")):INDIRECT(ADDRESS(3+ROWS(CORR_MATRIX)-1,$I265,,,"Sensis Vectors ALL")))</f>
        <v>0</v>
      </c>
      <c r="R265" s="256">
        <f ca="1">SUMIF(INDIRECT(ADDRESS(3,9+ROWS(CUT_LIST)+2,,,"Sensis Vectors ALL")):INDIRECT(ADDRESS(3+ROWS(CORR_MATRIX)-1,9+ROWS(CUT_LIST)+2,,,"Sensis Vectors ALL")),"YC"&amp;$H265&amp;R$1,INDIRECT(ADDRESS(3,$I265,,,"Sensis Vectors ALL")):INDIRECT(ADDRESS(3+ROWS(CORR_MATRIX)-1,$I265,,,"Sensis Vectors ALL")))</f>
        <v>0</v>
      </c>
      <c r="S265" s="256">
        <f ca="1">SUMIF(INDIRECT(ADDRESS(3,9+ROWS(CUT_LIST)+2,,,"Sensis Vectors ALL")):INDIRECT(ADDRESS(3+ROWS(CORR_MATRIX)-1,9+ROWS(CUT_LIST)+2,,,"Sensis Vectors ALL")),"YC"&amp;$H265&amp;S$1,INDIRECT(ADDRESS(3,$I265,,,"Sensis Vectors ALL")):INDIRECT(ADDRESS(3+ROWS(CORR_MATRIX)-1,$I265,,,"Sensis Vectors ALL")))</f>
        <v>0</v>
      </c>
      <c r="T265" s="256">
        <f ca="1">SUMIF(INDIRECT(ADDRESS(3,9+ROWS(CUT_LIST)+2,,,"Sensis Vectors ALL")):INDIRECT(ADDRESS(3+ROWS(CORR_MATRIX)-1,9+ROWS(CUT_LIST)+2,,,"Sensis Vectors ALL")),"YC"&amp;$H265&amp;T$1,INDIRECT(ADDRESS(3,$I265,,,"Sensis Vectors ALL")):INDIRECT(ADDRESS(3+ROWS(CORR_MATRIX)-1,$I265,,,"Sensis Vectors ALL")))</f>
        <v>0</v>
      </c>
      <c r="U265" s="256">
        <f ca="1">SUMIF(INDIRECT(ADDRESS(3,9+ROWS(CUT_LIST)+2,,,"Sensis Vectors ALL")):INDIRECT(ADDRESS(3+ROWS(CORR_MATRIX)-1,9+ROWS(CUT_LIST)+2,,,"Sensis Vectors ALL")),"YC"&amp;$H265&amp;U$1,INDIRECT(ADDRESS(3,$I265,,,"Sensis Vectors ALL")):INDIRECT(ADDRESS(3+ROWS(CORR_MATRIX)-1,$I265,,,"Sensis Vectors ALL")))</f>
        <v>0</v>
      </c>
      <c r="V265" s="256">
        <f ca="1">SUMIF(INDIRECT(ADDRESS(3,9+ROWS(CUT_LIST)+2,,,"Sensis Vectors ALL")):INDIRECT(ADDRESS(3+ROWS(CORR_MATRIX)-1,9+ROWS(CUT_LIST)+2,,,"Sensis Vectors ALL")),"YC"&amp;$H265&amp;V$1,INDIRECT(ADDRESS(3,$I265,,,"Sensis Vectors ALL")):INDIRECT(ADDRESS(3+ROWS(CORR_MATRIX)-1,$I265,,,"Sensis Vectors ALL")))</f>
        <v>0</v>
      </c>
    </row>
    <row r="266" spans="1:22" x14ac:dyDescent="0.2">
      <c r="A266" s="63">
        <f t="shared" si="13"/>
        <v>93</v>
      </c>
      <c r="B266" s="63"/>
      <c r="C266" s="63"/>
      <c r="D266" s="61" t="s">
        <v>428</v>
      </c>
      <c r="E266" s="63"/>
      <c r="F266" s="63"/>
      <c r="G266" s="63"/>
      <c r="H266" s="63" t="s">
        <v>31</v>
      </c>
      <c r="I266" s="63">
        <f t="shared" si="14"/>
        <v>103</v>
      </c>
      <c r="J266" s="63" t="str">
        <f t="shared" si="15"/>
        <v>93JPY</v>
      </c>
      <c r="K266" s="256">
        <f ca="1">SUMIF(INDIRECT(ADDRESS(3,9+ROWS(CUT_LIST)+2,,,"Sensis Vectors ALL")):INDIRECT(ADDRESS(3+ROWS(CORR_MATRIX)-1,9+ROWS(CUT_LIST)+2,,,"Sensis Vectors ALL")),"YC"&amp;$H266&amp;K$1,INDIRECT(ADDRESS(3,$I266,,,"Sensis Vectors ALL")):INDIRECT(ADDRESS(3+ROWS(CORR_MATRIX)-1,$I266,,,"Sensis Vectors ALL")))</f>
        <v>0</v>
      </c>
      <c r="L266" s="256">
        <f ca="1">SUMIF(INDIRECT(ADDRESS(3,9+ROWS(CUT_LIST)+2,,,"Sensis Vectors ALL")):INDIRECT(ADDRESS(3+ROWS(CORR_MATRIX)-1,9+ROWS(CUT_LIST)+2,,,"Sensis Vectors ALL")),"YC"&amp;$H266&amp;L$1,INDIRECT(ADDRESS(3,$I266,,,"Sensis Vectors ALL")):INDIRECT(ADDRESS(3+ROWS(CORR_MATRIX)-1,$I266,,,"Sensis Vectors ALL")))</f>
        <v>0</v>
      </c>
      <c r="M266" s="256">
        <f ca="1">SUMIF(INDIRECT(ADDRESS(3,9+ROWS(CUT_LIST)+2,,,"Sensis Vectors ALL")):INDIRECT(ADDRESS(3+ROWS(CORR_MATRIX)-1,9+ROWS(CUT_LIST)+2,,,"Sensis Vectors ALL")),"YC"&amp;$H266&amp;M$1,INDIRECT(ADDRESS(3,$I266,,,"Sensis Vectors ALL")):INDIRECT(ADDRESS(3+ROWS(CORR_MATRIX)-1,$I266,,,"Sensis Vectors ALL")))</f>
        <v>0</v>
      </c>
      <c r="N266" s="256">
        <f ca="1">SUMIF(INDIRECT(ADDRESS(3,9+ROWS(CUT_LIST)+2,,,"Sensis Vectors ALL")):INDIRECT(ADDRESS(3+ROWS(CORR_MATRIX)-1,9+ROWS(CUT_LIST)+2,,,"Sensis Vectors ALL")),"YC"&amp;$H266&amp;N$1,INDIRECT(ADDRESS(3,$I266,,,"Sensis Vectors ALL")):INDIRECT(ADDRESS(3+ROWS(CORR_MATRIX)-1,$I266,,,"Sensis Vectors ALL")))</f>
        <v>0</v>
      </c>
      <c r="O266" s="256">
        <f ca="1">SUMIF(INDIRECT(ADDRESS(3,9+ROWS(CUT_LIST)+2,,,"Sensis Vectors ALL")):INDIRECT(ADDRESS(3+ROWS(CORR_MATRIX)-1,9+ROWS(CUT_LIST)+2,,,"Sensis Vectors ALL")),"YC"&amp;$H266&amp;O$1,INDIRECT(ADDRESS(3,$I266,,,"Sensis Vectors ALL")):INDIRECT(ADDRESS(3+ROWS(CORR_MATRIX)-1,$I266,,,"Sensis Vectors ALL")))</f>
        <v>0</v>
      </c>
      <c r="P266" s="256">
        <f ca="1">SUMIF(INDIRECT(ADDRESS(3,9+ROWS(CUT_LIST)+2,,,"Sensis Vectors ALL")):INDIRECT(ADDRESS(3+ROWS(CORR_MATRIX)-1,9+ROWS(CUT_LIST)+2,,,"Sensis Vectors ALL")),"YC"&amp;$H266&amp;P$1,INDIRECT(ADDRESS(3,$I266,,,"Sensis Vectors ALL")):INDIRECT(ADDRESS(3+ROWS(CORR_MATRIX)-1,$I266,,,"Sensis Vectors ALL")))</f>
        <v>0</v>
      </c>
      <c r="Q266" s="256">
        <f ca="1">SUMIF(INDIRECT(ADDRESS(3,9+ROWS(CUT_LIST)+2,,,"Sensis Vectors ALL")):INDIRECT(ADDRESS(3+ROWS(CORR_MATRIX)-1,9+ROWS(CUT_LIST)+2,,,"Sensis Vectors ALL")),"YC"&amp;$H266&amp;Q$1,INDIRECT(ADDRESS(3,$I266,,,"Sensis Vectors ALL")):INDIRECT(ADDRESS(3+ROWS(CORR_MATRIX)-1,$I266,,,"Sensis Vectors ALL")))</f>
        <v>0</v>
      </c>
      <c r="R266" s="256">
        <f ca="1">SUMIF(INDIRECT(ADDRESS(3,9+ROWS(CUT_LIST)+2,,,"Sensis Vectors ALL")):INDIRECT(ADDRESS(3+ROWS(CORR_MATRIX)-1,9+ROWS(CUT_LIST)+2,,,"Sensis Vectors ALL")),"YC"&amp;$H266&amp;R$1,INDIRECT(ADDRESS(3,$I266,,,"Sensis Vectors ALL")):INDIRECT(ADDRESS(3+ROWS(CORR_MATRIX)-1,$I266,,,"Sensis Vectors ALL")))</f>
        <v>0</v>
      </c>
      <c r="S266" s="256">
        <f ca="1">SUMIF(INDIRECT(ADDRESS(3,9+ROWS(CUT_LIST)+2,,,"Sensis Vectors ALL")):INDIRECT(ADDRESS(3+ROWS(CORR_MATRIX)-1,9+ROWS(CUT_LIST)+2,,,"Sensis Vectors ALL")),"YC"&amp;$H266&amp;S$1,INDIRECT(ADDRESS(3,$I266,,,"Sensis Vectors ALL")):INDIRECT(ADDRESS(3+ROWS(CORR_MATRIX)-1,$I266,,,"Sensis Vectors ALL")))</f>
        <v>0</v>
      </c>
      <c r="T266" s="256">
        <f ca="1">SUMIF(INDIRECT(ADDRESS(3,9+ROWS(CUT_LIST)+2,,,"Sensis Vectors ALL")):INDIRECT(ADDRESS(3+ROWS(CORR_MATRIX)-1,9+ROWS(CUT_LIST)+2,,,"Sensis Vectors ALL")),"YC"&amp;$H266&amp;T$1,INDIRECT(ADDRESS(3,$I266,,,"Sensis Vectors ALL")):INDIRECT(ADDRESS(3+ROWS(CORR_MATRIX)-1,$I266,,,"Sensis Vectors ALL")))</f>
        <v>0</v>
      </c>
      <c r="U266" s="256">
        <f ca="1">SUMIF(INDIRECT(ADDRESS(3,9+ROWS(CUT_LIST)+2,,,"Sensis Vectors ALL")):INDIRECT(ADDRESS(3+ROWS(CORR_MATRIX)-1,9+ROWS(CUT_LIST)+2,,,"Sensis Vectors ALL")),"YC"&amp;$H266&amp;U$1,INDIRECT(ADDRESS(3,$I266,,,"Sensis Vectors ALL")):INDIRECT(ADDRESS(3+ROWS(CORR_MATRIX)-1,$I266,,,"Sensis Vectors ALL")))</f>
        <v>0</v>
      </c>
      <c r="V266" s="256">
        <f ca="1">SUMIF(INDIRECT(ADDRESS(3,9+ROWS(CUT_LIST)+2,,,"Sensis Vectors ALL")):INDIRECT(ADDRESS(3+ROWS(CORR_MATRIX)-1,9+ROWS(CUT_LIST)+2,,,"Sensis Vectors ALL")),"YC"&amp;$H266&amp;V$1,INDIRECT(ADDRESS(3,$I266,,,"Sensis Vectors ALL")):INDIRECT(ADDRESS(3+ROWS(CORR_MATRIX)-1,$I266,,,"Sensis Vectors ALL")))</f>
        <v>0</v>
      </c>
    </row>
    <row r="267" spans="1:22" x14ac:dyDescent="0.2">
      <c r="A267" s="63">
        <f t="shared" si="13"/>
        <v>93</v>
      </c>
      <c r="B267" s="63"/>
      <c r="C267" s="63"/>
      <c r="D267" s="61" t="s">
        <v>428</v>
      </c>
      <c r="E267" s="63"/>
      <c r="F267" s="63"/>
      <c r="G267" s="63"/>
      <c r="H267" s="63" t="s">
        <v>16</v>
      </c>
      <c r="I267" s="63">
        <f t="shared" si="14"/>
        <v>103</v>
      </c>
      <c r="J267" s="63" t="str">
        <f t="shared" si="15"/>
        <v>93USD</v>
      </c>
      <c r="K267" s="256">
        <f ca="1">SUMIF(INDIRECT(ADDRESS(3,9+ROWS(CUT_LIST)+2,,,"Sensis Vectors ALL")):INDIRECT(ADDRESS(3+ROWS(CORR_MATRIX)-1,9+ROWS(CUT_LIST)+2,,,"Sensis Vectors ALL")),"YC"&amp;$H267&amp;K$1,INDIRECT(ADDRESS(3,$I267,,,"Sensis Vectors ALL")):INDIRECT(ADDRESS(3+ROWS(CORR_MATRIX)-1,$I267,,,"Sensis Vectors ALL")))</f>
        <v>0</v>
      </c>
      <c r="L267" s="256">
        <f ca="1">SUMIF(INDIRECT(ADDRESS(3,9+ROWS(CUT_LIST)+2,,,"Sensis Vectors ALL")):INDIRECT(ADDRESS(3+ROWS(CORR_MATRIX)-1,9+ROWS(CUT_LIST)+2,,,"Sensis Vectors ALL")),"YC"&amp;$H267&amp;L$1,INDIRECT(ADDRESS(3,$I267,,,"Sensis Vectors ALL")):INDIRECT(ADDRESS(3+ROWS(CORR_MATRIX)-1,$I267,,,"Sensis Vectors ALL")))</f>
        <v>0</v>
      </c>
      <c r="M267" s="256">
        <f ca="1">SUMIF(INDIRECT(ADDRESS(3,9+ROWS(CUT_LIST)+2,,,"Sensis Vectors ALL")):INDIRECT(ADDRESS(3+ROWS(CORR_MATRIX)-1,9+ROWS(CUT_LIST)+2,,,"Sensis Vectors ALL")),"YC"&amp;$H267&amp;M$1,INDIRECT(ADDRESS(3,$I267,,,"Sensis Vectors ALL")):INDIRECT(ADDRESS(3+ROWS(CORR_MATRIX)-1,$I267,,,"Sensis Vectors ALL")))</f>
        <v>0</v>
      </c>
      <c r="N267" s="256">
        <f ca="1">SUMIF(INDIRECT(ADDRESS(3,9+ROWS(CUT_LIST)+2,,,"Sensis Vectors ALL")):INDIRECT(ADDRESS(3+ROWS(CORR_MATRIX)-1,9+ROWS(CUT_LIST)+2,,,"Sensis Vectors ALL")),"YC"&amp;$H267&amp;N$1,INDIRECT(ADDRESS(3,$I267,,,"Sensis Vectors ALL")):INDIRECT(ADDRESS(3+ROWS(CORR_MATRIX)-1,$I267,,,"Sensis Vectors ALL")))</f>
        <v>0</v>
      </c>
      <c r="O267" s="256">
        <f ca="1">SUMIF(INDIRECT(ADDRESS(3,9+ROWS(CUT_LIST)+2,,,"Sensis Vectors ALL")):INDIRECT(ADDRESS(3+ROWS(CORR_MATRIX)-1,9+ROWS(CUT_LIST)+2,,,"Sensis Vectors ALL")),"YC"&amp;$H267&amp;O$1,INDIRECT(ADDRESS(3,$I267,,,"Sensis Vectors ALL")):INDIRECT(ADDRESS(3+ROWS(CORR_MATRIX)-1,$I267,,,"Sensis Vectors ALL")))</f>
        <v>0</v>
      </c>
      <c r="P267" s="256">
        <f ca="1">SUMIF(INDIRECT(ADDRESS(3,9+ROWS(CUT_LIST)+2,,,"Sensis Vectors ALL")):INDIRECT(ADDRESS(3+ROWS(CORR_MATRIX)-1,9+ROWS(CUT_LIST)+2,,,"Sensis Vectors ALL")),"YC"&amp;$H267&amp;P$1,INDIRECT(ADDRESS(3,$I267,,,"Sensis Vectors ALL")):INDIRECT(ADDRESS(3+ROWS(CORR_MATRIX)-1,$I267,,,"Sensis Vectors ALL")))</f>
        <v>0</v>
      </c>
      <c r="Q267" s="256">
        <f ca="1">SUMIF(INDIRECT(ADDRESS(3,9+ROWS(CUT_LIST)+2,,,"Sensis Vectors ALL")):INDIRECT(ADDRESS(3+ROWS(CORR_MATRIX)-1,9+ROWS(CUT_LIST)+2,,,"Sensis Vectors ALL")),"YC"&amp;$H267&amp;Q$1,INDIRECT(ADDRESS(3,$I267,,,"Sensis Vectors ALL")):INDIRECT(ADDRESS(3+ROWS(CORR_MATRIX)-1,$I267,,,"Sensis Vectors ALL")))</f>
        <v>0</v>
      </c>
      <c r="R267" s="256">
        <f ca="1">SUMIF(INDIRECT(ADDRESS(3,9+ROWS(CUT_LIST)+2,,,"Sensis Vectors ALL")):INDIRECT(ADDRESS(3+ROWS(CORR_MATRIX)-1,9+ROWS(CUT_LIST)+2,,,"Sensis Vectors ALL")),"YC"&amp;$H267&amp;R$1,INDIRECT(ADDRESS(3,$I267,,,"Sensis Vectors ALL")):INDIRECT(ADDRESS(3+ROWS(CORR_MATRIX)-1,$I267,,,"Sensis Vectors ALL")))</f>
        <v>0</v>
      </c>
      <c r="S267" s="256">
        <f ca="1">SUMIF(INDIRECT(ADDRESS(3,9+ROWS(CUT_LIST)+2,,,"Sensis Vectors ALL")):INDIRECT(ADDRESS(3+ROWS(CORR_MATRIX)-1,9+ROWS(CUT_LIST)+2,,,"Sensis Vectors ALL")),"YC"&amp;$H267&amp;S$1,INDIRECT(ADDRESS(3,$I267,,,"Sensis Vectors ALL")):INDIRECT(ADDRESS(3+ROWS(CORR_MATRIX)-1,$I267,,,"Sensis Vectors ALL")))</f>
        <v>0</v>
      </c>
      <c r="T267" s="256">
        <f ca="1">SUMIF(INDIRECT(ADDRESS(3,9+ROWS(CUT_LIST)+2,,,"Sensis Vectors ALL")):INDIRECT(ADDRESS(3+ROWS(CORR_MATRIX)-1,9+ROWS(CUT_LIST)+2,,,"Sensis Vectors ALL")),"YC"&amp;$H267&amp;T$1,INDIRECT(ADDRESS(3,$I267,,,"Sensis Vectors ALL")):INDIRECT(ADDRESS(3+ROWS(CORR_MATRIX)-1,$I267,,,"Sensis Vectors ALL")))</f>
        <v>0</v>
      </c>
      <c r="U267" s="256">
        <f ca="1">SUMIF(INDIRECT(ADDRESS(3,9+ROWS(CUT_LIST)+2,,,"Sensis Vectors ALL")):INDIRECT(ADDRESS(3+ROWS(CORR_MATRIX)-1,9+ROWS(CUT_LIST)+2,,,"Sensis Vectors ALL")),"YC"&amp;$H267&amp;U$1,INDIRECT(ADDRESS(3,$I267,,,"Sensis Vectors ALL")):INDIRECT(ADDRESS(3+ROWS(CORR_MATRIX)-1,$I267,,,"Sensis Vectors ALL")))</f>
        <v>0</v>
      </c>
      <c r="V267" s="256">
        <f ca="1">SUMIF(INDIRECT(ADDRESS(3,9+ROWS(CUT_LIST)+2,,,"Sensis Vectors ALL")):INDIRECT(ADDRESS(3+ROWS(CORR_MATRIX)-1,9+ROWS(CUT_LIST)+2,,,"Sensis Vectors ALL")),"YC"&amp;$H267&amp;V$1,INDIRECT(ADDRESS(3,$I267,,,"Sensis Vectors ALL")):INDIRECT(ADDRESS(3+ROWS(CORR_MATRIX)-1,$I267,,,"Sensis Vectors ALL")))</f>
        <v>0</v>
      </c>
    </row>
    <row r="268" spans="1:22" x14ac:dyDescent="0.2">
      <c r="A268">
        <v>94</v>
      </c>
      <c r="B268">
        <v>10</v>
      </c>
      <c r="C268" t="s">
        <v>429</v>
      </c>
      <c r="D268" t="s">
        <v>429</v>
      </c>
      <c r="E268" t="s">
        <v>136</v>
      </c>
      <c r="F268" t="s">
        <v>179</v>
      </c>
      <c r="G268">
        <v>228</v>
      </c>
      <c r="H268" s="62" t="s">
        <v>24</v>
      </c>
      <c r="I268">
        <f t="shared" si="14"/>
        <v>104</v>
      </c>
      <c r="J268" t="str">
        <f t="shared" si="15"/>
        <v>94ALL</v>
      </c>
      <c r="K268" s="257">
        <f ca="1">SUMIF(INDIRECT(ADDRESS(3,9+ROWS(CUT_LIST)+1,,,"Sensis Vectors ALL")):INDIRECT(ADDRESS(3+ROWS(CORR_MATRIX)-1,9+ROWS(CUT_LIST)+1,,,"Sensis Vectors ALL")),"YC"&amp;K$1,INDIRECT(ADDRESS(3,$I268,,,"Sensis Vectors ALL")):INDIRECT(ADDRESS(3+ROWS(CORR_MATRIX)-1,$I268,,,"Sensis Vectors ALL")))</f>
        <v>0</v>
      </c>
      <c r="L268" s="257">
        <f ca="1">SUMIF(INDIRECT(ADDRESS(3,9+ROWS(CUT_LIST)+1,,,"Sensis Vectors ALL")):INDIRECT(ADDRESS(3+ROWS(CORR_MATRIX)-1,9+ROWS(CUT_LIST)+1,,,"Sensis Vectors ALL")),"YC"&amp;L$1,INDIRECT(ADDRESS(3,$I268,,,"Sensis Vectors ALL")):INDIRECT(ADDRESS(3+ROWS(CORR_MATRIX)-1,$I268,,,"Sensis Vectors ALL")))</f>
        <v>0</v>
      </c>
      <c r="M268" s="257">
        <f ca="1">SUMIF(INDIRECT(ADDRESS(3,9+ROWS(CUT_LIST)+1,,,"Sensis Vectors ALL")):INDIRECT(ADDRESS(3+ROWS(CORR_MATRIX)-1,9+ROWS(CUT_LIST)+1,,,"Sensis Vectors ALL")),"YC"&amp;M$1,INDIRECT(ADDRESS(3,$I268,,,"Sensis Vectors ALL")):INDIRECT(ADDRESS(3+ROWS(CORR_MATRIX)-1,$I268,,,"Sensis Vectors ALL")))</f>
        <v>0</v>
      </c>
      <c r="N268" s="257">
        <f ca="1">SUMIF(INDIRECT(ADDRESS(3,9+ROWS(CUT_LIST)+1,,,"Sensis Vectors ALL")):INDIRECT(ADDRESS(3+ROWS(CORR_MATRIX)-1,9+ROWS(CUT_LIST)+1,,,"Sensis Vectors ALL")),"YC"&amp;N$1,INDIRECT(ADDRESS(3,$I268,,,"Sensis Vectors ALL")):INDIRECT(ADDRESS(3+ROWS(CORR_MATRIX)-1,$I268,,,"Sensis Vectors ALL")))</f>
        <v>0</v>
      </c>
      <c r="O268" s="257">
        <f ca="1">SUMIF(INDIRECT(ADDRESS(3,9+ROWS(CUT_LIST)+1,,,"Sensis Vectors ALL")):INDIRECT(ADDRESS(3+ROWS(CORR_MATRIX)-1,9+ROWS(CUT_LIST)+1,,,"Sensis Vectors ALL")),"YC"&amp;O$1,INDIRECT(ADDRESS(3,$I268,,,"Sensis Vectors ALL")):INDIRECT(ADDRESS(3+ROWS(CORR_MATRIX)-1,$I268,,,"Sensis Vectors ALL")))</f>
        <v>0</v>
      </c>
      <c r="P268" s="257">
        <f ca="1">SUMIF(INDIRECT(ADDRESS(3,9+ROWS(CUT_LIST)+1,,,"Sensis Vectors ALL")):INDIRECT(ADDRESS(3+ROWS(CORR_MATRIX)-1,9+ROWS(CUT_LIST)+1,,,"Sensis Vectors ALL")),"YC"&amp;P$1,INDIRECT(ADDRESS(3,$I268,,,"Sensis Vectors ALL")):INDIRECT(ADDRESS(3+ROWS(CORR_MATRIX)-1,$I268,,,"Sensis Vectors ALL")))</f>
        <v>0</v>
      </c>
      <c r="Q268" s="257">
        <f ca="1">SUMIF(INDIRECT(ADDRESS(3,9+ROWS(CUT_LIST)+1,,,"Sensis Vectors ALL")):INDIRECT(ADDRESS(3+ROWS(CORR_MATRIX)-1,9+ROWS(CUT_LIST)+1,,,"Sensis Vectors ALL")),"YC"&amp;Q$1,INDIRECT(ADDRESS(3,$I268,,,"Sensis Vectors ALL")):INDIRECT(ADDRESS(3+ROWS(CORR_MATRIX)-1,$I268,,,"Sensis Vectors ALL")))</f>
        <v>0</v>
      </c>
      <c r="R268" s="257">
        <f ca="1">SUMIF(INDIRECT(ADDRESS(3,9+ROWS(CUT_LIST)+1,,,"Sensis Vectors ALL")):INDIRECT(ADDRESS(3+ROWS(CORR_MATRIX)-1,9+ROWS(CUT_LIST)+1,,,"Sensis Vectors ALL")),"YC"&amp;R$1,INDIRECT(ADDRESS(3,$I268,,,"Sensis Vectors ALL")):INDIRECT(ADDRESS(3+ROWS(CORR_MATRIX)-1,$I268,,,"Sensis Vectors ALL")))</f>
        <v>0</v>
      </c>
      <c r="S268" s="257">
        <f ca="1">SUMIF(INDIRECT(ADDRESS(3,9+ROWS(CUT_LIST)+1,,,"Sensis Vectors ALL")):INDIRECT(ADDRESS(3+ROWS(CORR_MATRIX)-1,9+ROWS(CUT_LIST)+1,,,"Sensis Vectors ALL")),"YC"&amp;S$1,INDIRECT(ADDRESS(3,$I268,,,"Sensis Vectors ALL")):INDIRECT(ADDRESS(3+ROWS(CORR_MATRIX)-1,$I268,,,"Sensis Vectors ALL")))</f>
        <v>0</v>
      </c>
      <c r="T268" s="257">
        <f ca="1">SUMIF(INDIRECT(ADDRESS(3,9+ROWS(CUT_LIST)+1,,,"Sensis Vectors ALL")):INDIRECT(ADDRESS(3+ROWS(CORR_MATRIX)-1,9+ROWS(CUT_LIST)+1,,,"Sensis Vectors ALL")),"YC"&amp;T$1,INDIRECT(ADDRESS(3,$I268,,,"Sensis Vectors ALL")):INDIRECT(ADDRESS(3+ROWS(CORR_MATRIX)-1,$I268,,,"Sensis Vectors ALL")))</f>
        <v>0</v>
      </c>
      <c r="U268" s="257">
        <f ca="1">SUMIF(INDIRECT(ADDRESS(3,9+ROWS(CUT_LIST)+1,,,"Sensis Vectors ALL")):INDIRECT(ADDRESS(3+ROWS(CORR_MATRIX)-1,9+ROWS(CUT_LIST)+1,,,"Sensis Vectors ALL")),"YC"&amp;U$1,INDIRECT(ADDRESS(3,$I268,,,"Sensis Vectors ALL")):INDIRECT(ADDRESS(3+ROWS(CORR_MATRIX)-1,$I268,,,"Sensis Vectors ALL")))</f>
        <v>0</v>
      </c>
      <c r="V268" s="257">
        <f ca="1">SUMIF(INDIRECT(ADDRESS(3,9+ROWS(CUT_LIST)+1,,,"Sensis Vectors ALL")):INDIRECT(ADDRESS(3+ROWS(CORR_MATRIX)-1,9+ROWS(CUT_LIST)+1,,,"Sensis Vectors ALL")),"YC"&amp;V$1,INDIRECT(ADDRESS(3,$I268,,,"Sensis Vectors ALL")):INDIRECT(ADDRESS(3+ROWS(CORR_MATRIX)-1,$I268,,,"Sensis Vectors ALL")))</f>
        <v>0</v>
      </c>
    </row>
    <row r="269" spans="1:22" x14ac:dyDescent="0.2">
      <c r="A269" s="63">
        <f t="shared" ref="A269:A274" si="16">A268</f>
        <v>94</v>
      </c>
      <c r="B269" s="63"/>
      <c r="C269" s="63"/>
      <c r="D269" s="61" t="s">
        <v>429</v>
      </c>
      <c r="E269" s="63"/>
      <c r="F269" s="63"/>
      <c r="G269" s="63"/>
      <c r="H269" s="63" t="s">
        <v>32</v>
      </c>
      <c r="I269" s="63">
        <f t="shared" ref="I269:I275" si="17">VLOOKUP($A269,FINAL_FIGURES,20,0)</f>
        <v>104</v>
      </c>
      <c r="J269" s="63" t="str">
        <f t="shared" ref="J269:J275" si="18">$A269&amp;$H269</f>
        <v>94AUD</v>
      </c>
      <c r="K269" s="256">
        <f ca="1">SUMIF(INDIRECT(ADDRESS(3,9+ROWS(CUT_LIST)+2,,,"Sensis Vectors ALL")):INDIRECT(ADDRESS(3+ROWS(CORR_MATRIX)-1,9+ROWS(CUT_LIST)+2,,,"Sensis Vectors ALL")),"YC"&amp;$H269&amp;K$1,INDIRECT(ADDRESS(3,$I269,,,"Sensis Vectors ALL")):INDIRECT(ADDRESS(3+ROWS(CORR_MATRIX)-1,$I269,,,"Sensis Vectors ALL")))</f>
        <v>0</v>
      </c>
      <c r="L269" s="256">
        <f ca="1">SUMIF(INDIRECT(ADDRESS(3,9+ROWS(CUT_LIST)+2,,,"Sensis Vectors ALL")):INDIRECT(ADDRESS(3+ROWS(CORR_MATRIX)-1,9+ROWS(CUT_LIST)+2,,,"Sensis Vectors ALL")),"YC"&amp;$H269&amp;L$1,INDIRECT(ADDRESS(3,$I269,,,"Sensis Vectors ALL")):INDIRECT(ADDRESS(3+ROWS(CORR_MATRIX)-1,$I269,,,"Sensis Vectors ALL")))</f>
        <v>0</v>
      </c>
      <c r="M269" s="256">
        <f ca="1">SUMIF(INDIRECT(ADDRESS(3,9+ROWS(CUT_LIST)+2,,,"Sensis Vectors ALL")):INDIRECT(ADDRESS(3+ROWS(CORR_MATRIX)-1,9+ROWS(CUT_LIST)+2,,,"Sensis Vectors ALL")),"YC"&amp;$H269&amp;M$1,INDIRECT(ADDRESS(3,$I269,,,"Sensis Vectors ALL")):INDIRECT(ADDRESS(3+ROWS(CORR_MATRIX)-1,$I269,,,"Sensis Vectors ALL")))</f>
        <v>0</v>
      </c>
      <c r="N269" s="256">
        <f ca="1">SUMIF(INDIRECT(ADDRESS(3,9+ROWS(CUT_LIST)+2,,,"Sensis Vectors ALL")):INDIRECT(ADDRESS(3+ROWS(CORR_MATRIX)-1,9+ROWS(CUT_LIST)+2,,,"Sensis Vectors ALL")),"YC"&amp;$H269&amp;N$1,INDIRECT(ADDRESS(3,$I269,,,"Sensis Vectors ALL")):INDIRECT(ADDRESS(3+ROWS(CORR_MATRIX)-1,$I269,,,"Sensis Vectors ALL")))</f>
        <v>0</v>
      </c>
      <c r="O269" s="256">
        <f ca="1">SUMIF(INDIRECT(ADDRESS(3,9+ROWS(CUT_LIST)+2,,,"Sensis Vectors ALL")):INDIRECT(ADDRESS(3+ROWS(CORR_MATRIX)-1,9+ROWS(CUT_LIST)+2,,,"Sensis Vectors ALL")),"YC"&amp;$H269&amp;O$1,INDIRECT(ADDRESS(3,$I269,,,"Sensis Vectors ALL")):INDIRECT(ADDRESS(3+ROWS(CORR_MATRIX)-1,$I269,,,"Sensis Vectors ALL")))</f>
        <v>0</v>
      </c>
      <c r="P269" s="256">
        <f ca="1">SUMIF(INDIRECT(ADDRESS(3,9+ROWS(CUT_LIST)+2,,,"Sensis Vectors ALL")):INDIRECT(ADDRESS(3+ROWS(CORR_MATRIX)-1,9+ROWS(CUT_LIST)+2,,,"Sensis Vectors ALL")),"YC"&amp;$H269&amp;P$1,INDIRECT(ADDRESS(3,$I269,,,"Sensis Vectors ALL")):INDIRECT(ADDRESS(3+ROWS(CORR_MATRIX)-1,$I269,,,"Sensis Vectors ALL")))</f>
        <v>0</v>
      </c>
      <c r="Q269" s="256">
        <f ca="1">SUMIF(INDIRECT(ADDRESS(3,9+ROWS(CUT_LIST)+2,,,"Sensis Vectors ALL")):INDIRECT(ADDRESS(3+ROWS(CORR_MATRIX)-1,9+ROWS(CUT_LIST)+2,,,"Sensis Vectors ALL")),"YC"&amp;$H269&amp;Q$1,INDIRECT(ADDRESS(3,$I269,,,"Sensis Vectors ALL")):INDIRECT(ADDRESS(3+ROWS(CORR_MATRIX)-1,$I269,,,"Sensis Vectors ALL")))</f>
        <v>0</v>
      </c>
      <c r="R269" s="256">
        <f ca="1">SUMIF(INDIRECT(ADDRESS(3,9+ROWS(CUT_LIST)+2,,,"Sensis Vectors ALL")):INDIRECT(ADDRESS(3+ROWS(CORR_MATRIX)-1,9+ROWS(CUT_LIST)+2,,,"Sensis Vectors ALL")),"YC"&amp;$H269&amp;R$1,INDIRECT(ADDRESS(3,$I269,,,"Sensis Vectors ALL")):INDIRECT(ADDRESS(3+ROWS(CORR_MATRIX)-1,$I269,,,"Sensis Vectors ALL")))</f>
        <v>0</v>
      </c>
      <c r="S269" s="256">
        <f ca="1">SUMIF(INDIRECT(ADDRESS(3,9+ROWS(CUT_LIST)+2,,,"Sensis Vectors ALL")):INDIRECT(ADDRESS(3+ROWS(CORR_MATRIX)-1,9+ROWS(CUT_LIST)+2,,,"Sensis Vectors ALL")),"YC"&amp;$H269&amp;S$1,INDIRECT(ADDRESS(3,$I269,,,"Sensis Vectors ALL")):INDIRECT(ADDRESS(3+ROWS(CORR_MATRIX)-1,$I269,,,"Sensis Vectors ALL")))</f>
        <v>0</v>
      </c>
      <c r="T269" s="256">
        <f ca="1">SUMIF(INDIRECT(ADDRESS(3,9+ROWS(CUT_LIST)+2,,,"Sensis Vectors ALL")):INDIRECT(ADDRESS(3+ROWS(CORR_MATRIX)-1,9+ROWS(CUT_LIST)+2,,,"Sensis Vectors ALL")),"YC"&amp;$H269&amp;T$1,INDIRECT(ADDRESS(3,$I269,,,"Sensis Vectors ALL")):INDIRECT(ADDRESS(3+ROWS(CORR_MATRIX)-1,$I269,,,"Sensis Vectors ALL")))</f>
        <v>0</v>
      </c>
      <c r="U269" s="256">
        <f ca="1">SUMIF(INDIRECT(ADDRESS(3,9+ROWS(CUT_LIST)+2,,,"Sensis Vectors ALL")):INDIRECT(ADDRESS(3+ROWS(CORR_MATRIX)-1,9+ROWS(CUT_LIST)+2,,,"Sensis Vectors ALL")),"YC"&amp;$H269&amp;U$1,INDIRECT(ADDRESS(3,$I269,,,"Sensis Vectors ALL")):INDIRECT(ADDRESS(3+ROWS(CORR_MATRIX)-1,$I269,,,"Sensis Vectors ALL")))</f>
        <v>0</v>
      </c>
      <c r="V269" s="256">
        <f ca="1">SUMIF(INDIRECT(ADDRESS(3,9+ROWS(CUT_LIST)+2,,,"Sensis Vectors ALL")):INDIRECT(ADDRESS(3+ROWS(CORR_MATRIX)-1,9+ROWS(CUT_LIST)+2,,,"Sensis Vectors ALL")),"YC"&amp;$H269&amp;V$1,INDIRECT(ADDRESS(3,$I269,,,"Sensis Vectors ALL")):INDIRECT(ADDRESS(3+ROWS(CORR_MATRIX)-1,$I269,,,"Sensis Vectors ALL")))</f>
        <v>0</v>
      </c>
    </row>
    <row r="270" spans="1:22" x14ac:dyDescent="0.2">
      <c r="A270" s="63">
        <f t="shared" si="16"/>
        <v>94</v>
      </c>
      <c r="B270" s="63"/>
      <c r="C270" s="63"/>
      <c r="D270" s="61" t="s">
        <v>429</v>
      </c>
      <c r="E270" s="63"/>
      <c r="F270" s="63"/>
      <c r="G270" s="63"/>
      <c r="H270" s="63" t="s">
        <v>9</v>
      </c>
      <c r="I270" s="63">
        <f t="shared" si="17"/>
        <v>104</v>
      </c>
      <c r="J270" s="63" t="str">
        <f t="shared" si="18"/>
        <v>94CAD</v>
      </c>
      <c r="K270" s="256">
        <f ca="1">SUMIF(INDIRECT(ADDRESS(3,9+ROWS(CUT_LIST)+2,,,"Sensis Vectors ALL")):INDIRECT(ADDRESS(3+ROWS(CORR_MATRIX)-1,9+ROWS(CUT_LIST)+2,,,"Sensis Vectors ALL")),"YC"&amp;$H270&amp;K$1,INDIRECT(ADDRESS(3,$I270,,,"Sensis Vectors ALL")):INDIRECT(ADDRESS(3+ROWS(CORR_MATRIX)-1,$I270,,,"Sensis Vectors ALL")))</f>
        <v>0</v>
      </c>
      <c r="L270" s="256">
        <f ca="1">SUMIF(INDIRECT(ADDRESS(3,9+ROWS(CUT_LIST)+2,,,"Sensis Vectors ALL")):INDIRECT(ADDRESS(3+ROWS(CORR_MATRIX)-1,9+ROWS(CUT_LIST)+2,,,"Sensis Vectors ALL")),"YC"&amp;$H270&amp;L$1,INDIRECT(ADDRESS(3,$I270,,,"Sensis Vectors ALL")):INDIRECT(ADDRESS(3+ROWS(CORR_MATRIX)-1,$I270,,,"Sensis Vectors ALL")))</f>
        <v>0</v>
      </c>
      <c r="M270" s="256">
        <f ca="1">SUMIF(INDIRECT(ADDRESS(3,9+ROWS(CUT_LIST)+2,,,"Sensis Vectors ALL")):INDIRECT(ADDRESS(3+ROWS(CORR_MATRIX)-1,9+ROWS(CUT_LIST)+2,,,"Sensis Vectors ALL")),"YC"&amp;$H270&amp;M$1,INDIRECT(ADDRESS(3,$I270,,,"Sensis Vectors ALL")):INDIRECT(ADDRESS(3+ROWS(CORR_MATRIX)-1,$I270,,,"Sensis Vectors ALL")))</f>
        <v>0</v>
      </c>
      <c r="N270" s="256">
        <f ca="1">SUMIF(INDIRECT(ADDRESS(3,9+ROWS(CUT_LIST)+2,,,"Sensis Vectors ALL")):INDIRECT(ADDRESS(3+ROWS(CORR_MATRIX)-1,9+ROWS(CUT_LIST)+2,,,"Sensis Vectors ALL")),"YC"&amp;$H270&amp;N$1,INDIRECT(ADDRESS(3,$I270,,,"Sensis Vectors ALL")):INDIRECT(ADDRESS(3+ROWS(CORR_MATRIX)-1,$I270,,,"Sensis Vectors ALL")))</f>
        <v>0</v>
      </c>
      <c r="O270" s="256">
        <f ca="1">SUMIF(INDIRECT(ADDRESS(3,9+ROWS(CUT_LIST)+2,,,"Sensis Vectors ALL")):INDIRECT(ADDRESS(3+ROWS(CORR_MATRIX)-1,9+ROWS(CUT_LIST)+2,,,"Sensis Vectors ALL")),"YC"&amp;$H270&amp;O$1,INDIRECT(ADDRESS(3,$I270,,,"Sensis Vectors ALL")):INDIRECT(ADDRESS(3+ROWS(CORR_MATRIX)-1,$I270,,,"Sensis Vectors ALL")))</f>
        <v>0</v>
      </c>
      <c r="P270" s="256">
        <f ca="1">SUMIF(INDIRECT(ADDRESS(3,9+ROWS(CUT_LIST)+2,,,"Sensis Vectors ALL")):INDIRECT(ADDRESS(3+ROWS(CORR_MATRIX)-1,9+ROWS(CUT_LIST)+2,,,"Sensis Vectors ALL")),"YC"&amp;$H270&amp;P$1,INDIRECT(ADDRESS(3,$I270,,,"Sensis Vectors ALL")):INDIRECT(ADDRESS(3+ROWS(CORR_MATRIX)-1,$I270,,,"Sensis Vectors ALL")))</f>
        <v>0</v>
      </c>
      <c r="Q270" s="256">
        <f ca="1">SUMIF(INDIRECT(ADDRESS(3,9+ROWS(CUT_LIST)+2,,,"Sensis Vectors ALL")):INDIRECT(ADDRESS(3+ROWS(CORR_MATRIX)-1,9+ROWS(CUT_LIST)+2,,,"Sensis Vectors ALL")),"YC"&amp;$H270&amp;Q$1,INDIRECT(ADDRESS(3,$I270,,,"Sensis Vectors ALL")):INDIRECT(ADDRESS(3+ROWS(CORR_MATRIX)-1,$I270,,,"Sensis Vectors ALL")))</f>
        <v>0</v>
      </c>
      <c r="R270" s="256">
        <f ca="1">SUMIF(INDIRECT(ADDRESS(3,9+ROWS(CUT_LIST)+2,,,"Sensis Vectors ALL")):INDIRECT(ADDRESS(3+ROWS(CORR_MATRIX)-1,9+ROWS(CUT_LIST)+2,,,"Sensis Vectors ALL")),"YC"&amp;$H270&amp;R$1,INDIRECT(ADDRESS(3,$I270,,,"Sensis Vectors ALL")):INDIRECT(ADDRESS(3+ROWS(CORR_MATRIX)-1,$I270,,,"Sensis Vectors ALL")))</f>
        <v>0</v>
      </c>
      <c r="S270" s="256">
        <f ca="1">SUMIF(INDIRECT(ADDRESS(3,9+ROWS(CUT_LIST)+2,,,"Sensis Vectors ALL")):INDIRECT(ADDRESS(3+ROWS(CORR_MATRIX)-1,9+ROWS(CUT_LIST)+2,,,"Sensis Vectors ALL")),"YC"&amp;$H270&amp;S$1,INDIRECT(ADDRESS(3,$I270,,,"Sensis Vectors ALL")):INDIRECT(ADDRESS(3+ROWS(CORR_MATRIX)-1,$I270,,,"Sensis Vectors ALL")))</f>
        <v>0</v>
      </c>
      <c r="T270" s="256">
        <f ca="1">SUMIF(INDIRECT(ADDRESS(3,9+ROWS(CUT_LIST)+2,,,"Sensis Vectors ALL")):INDIRECT(ADDRESS(3+ROWS(CORR_MATRIX)-1,9+ROWS(CUT_LIST)+2,,,"Sensis Vectors ALL")),"YC"&amp;$H270&amp;T$1,INDIRECT(ADDRESS(3,$I270,,,"Sensis Vectors ALL")):INDIRECT(ADDRESS(3+ROWS(CORR_MATRIX)-1,$I270,,,"Sensis Vectors ALL")))</f>
        <v>0</v>
      </c>
      <c r="U270" s="256">
        <f ca="1">SUMIF(INDIRECT(ADDRESS(3,9+ROWS(CUT_LIST)+2,,,"Sensis Vectors ALL")):INDIRECT(ADDRESS(3+ROWS(CORR_MATRIX)-1,9+ROWS(CUT_LIST)+2,,,"Sensis Vectors ALL")),"YC"&amp;$H270&amp;U$1,INDIRECT(ADDRESS(3,$I270,,,"Sensis Vectors ALL")):INDIRECT(ADDRESS(3+ROWS(CORR_MATRIX)-1,$I270,,,"Sensis Vectors ALL")))</f>
        <v>0</v>
      </c>
      <c r="V270" s="256">
        <f ca="1">SUMIF(INDIRECT(ADDRESS(3,9+ROWS(CUT_LIST)+2,,,"Sensis Vectors ALL")):INDIRECT(ADDRESS(3+ROWS(CORR_MATRIX)-1,9+ROWS(CUT_LIST)+2,,,"Sensis Vectors ALL")),"YC"&amp;$H270&amp;V$1,INDIRECT(ADDRESS(3,$I270,,,"Sensis Vectors ALL")):INDIRECT(ADDRESS(3+ROWS(CORR_MATRIX)-1,$I270,,,"Sensis Vectors ALL")))</f>
        <v>0</v>
      </c>
    </row>
    <row r="271" spans="1:22" x14ac:dyDescent="0.2">
      <c r="A271" s="63">
        <f t="shared" si="16"/>
        <v>94</v>
      </c>
      <c r="B271" s="63"/>
      <c r="C271" s="63"/>
      <c r="D271" s="61" t="s">
        <v>429</v>
      </c>
      <c r="E271" s="63"/>
      <c r="F271" s="63"/>
      <c r="G271" s="63"/>
      <c r="H271" s="63" t="s">
        <v>18</v>
      </c>
      <c r="I271" s="63">
        <f t="shared" si="17"/>
        <v>104</v>
      </c>
      <c r="J271" s="63" t="str">
        <f t="shared" si="18"/>
        <v>94EUR</v>
      </c>
      <c r="K271" s="256">
        <f ca="1">SUMIF(INDIRECT(ADDRESS(3,9+ROWS(CUT_LIST)+2,,,"Sensis Vectors ALL")):INDIRECT(ADDRESS(3+ROWS(CORR_MATRIX)-1,9+ROWS(CUT_LIST)+2,,,"Sensis Vectors ALL")),"YC"&amp;$H271&amp;K$1,INDIRECT(ADDRESS(3,$I271,,,"Sensis Vectors ALL")):INDIRECT(ADDRESS(3+ROWS(CORR_MATRIX)-1,$I271,,,"Sensis Vectors ALL")))</f>
        <v>0</v>
      </c>
      <c r="L271" s="256">
        <f ca="1">SUMIF(INDIRECT(ADDRESS(3,9+ROWS(CUT_LIST)+2,,,"Sensis Vectors ALL")):INDIRECT(ADDRESS(3+ROWS(CORR_MATRIX)-1,9+ROWS(CUT_LIST)+2,,,"Sensis Vectors ALL")),"YC"&amp;$H271&amp;L$1,INDIRECT(ADDRESS(3,$I271,,,"Sensis Vectors ALL")):INDIRECT(ADDRESS(3+ROWS(CORR_MATRIX)-1,$I271,,,"Sensis Vectors ALL")))</f>
        <v>0</v>
      </c>
      <c r="M271" s="256">
        <f ca="1">SUMIF(INDIRECT(ADDRESS(3,9+ROWS(CUT_LIST)+2,,,"Sensis Vectors ALL")):INDIRECT(ADDRESS(3+ROWS(CORR_MATRIX)-1,9+ROWS(CUT_LIST)+2,,,"Sensis Vectors ALL")),"YC"&amp;$H271&amp;M$1,INDIRECT(ADDRESS(3,$I271,,,"Sensis Vectors ALL")):INDIRECT(ADDRESS(3+ROWS(CORR_MATRIX)-1,$I271,,,"Sensis Vectors ALL")))</f>
        <v>0</v>
      </c>
      <c r="N271" s="256">
        <f ca="1">SUMIF(INDIRECT(ADDRESS(3,9+ROWS(CUT_LIST)+2,,,"Sensis Vectors ALL")):INDIRECT(ADDRESS(3+ROWS(CORR_MATRIX)-1,9+ROWS(CUT_LIST)+2,,,"Sensis Vectors ALL")),"YC"&amp;$H271&amp;N$1,INDIRECT(ADDRESS(3,$I271,,,"Sensis Vectors ALL")):INDIRECT(ADDRESS(3+ROWS(CORR_MATRIX)-1,$I271,,,"Sensis Vectors ALL")))</f>
        <v>0</v>
      </c>
      <c r="O271" s="256">
        <f ca="1">SUMIF(INDIRECT(ADDRESS(3,9+ROWS(CUT_LIST)+2,,,"Sensis Vectors ALL")):INDIRECT(ADDRESS(3+ROWS(CORR_MATRIX)-1,9+ROWS(CUT_LIST)+2,,,"Sensis Vectors ALL")),"YC"&amp;$H271&amp;O$1,INDIRECT(ADDRESS(3,$I271,,,"Sensis Vectors ALL")):INDIRECT(ADDRESS(3+ROWS(CORR_MATRIX)-1,$I271,,,"Sensis Vectors ALL")))</f>
        <v>0</v>
      </c>
      <c r="P271" s="256">
        <f ca="1">SUMIF(INDIRECT(ADDRESS(3,9+ROWS(CUT_LIST)+2,,,"Sensis Vectors ALL")):INDIRECT(ADDRESS(3+ROWS(CORR_MATRIX)-1,9+ROWS(CUT_LIST)+2,,,"Sensis Vectors ALL")),"YC"&amp;$H271&amp;P$1,INDIRECT(ADDRESS(3,$I271,,,"Sensis Vectors ALL")):INDIRECT(ADDRESS(3+ROWS(CORR_MATRIX)-1,$I271,,,"Sensis Vectors ALL")))</f>
        <v>0</v>
      </c>
      <c r="Q271" s="256">
        <f ca="1">SUMIF(INDIRECT(ADDRESS(3,9+ROWS(CUT_LIST)+2,,,"Sensis Vectors ALL")):INDIRECT(ADDRESS(3+ROWS(CORR_MATRIX)-1,9+ROWS(CUT_LIST)+2,,,"Sensis Vectors ALL")),"YC"&amp;$H271&amp;Q$1,INDIRECT(ADDRESS(3,$I271,,,"Sensis Vectors ALL")):INDIRECT(ADDRESS(3+ROWS(CORR_MATRIX)-1,$I271,,,"Sensis Vectors ALL")))</f>
        <v>0</v>
      </c>
      <c r="R271" s="256">
        <f ca="1">SUMIF(INDIRECT(ADDRESS(3,9+ROWS(CUT_LIST)+2,,,"Sensis Vectors ALL")):INDIRECT(ADDRESS(3+ROWS(CORR_MATRIX)-1,9+ROWS(CUT_LIST)+2,,,"Sensis Vectors ALL")),"YC"&amp;$H271&amp;R$1,INDIRECT(ADDRESS(3,$I271,,,"Sensis Vectors ALL")):INDIRECT(ADDRESS(3+ROWS(CORR_MATRIX)-1,$I271,,,"Sensis Vectors ALL")))</f>
        <v>0</v>
      </c>
      <c r="S271" s="256">
        <f ca="1">SUMIF(INDIRECT(ADDRESS(3,9+ROWS(CUT_LIST)+2,,,"Sensis Vectors ALL")):INDIRECT(ADDRESS(3+ROWS(CORR_MATRIX)-1,9+ROWS(CUT_LIST)+2,,,"Sensis Vectors ALL")),"YC"&amp;$H271&amp;S$1,INDIRECT(ADDRESS(3,$I271,,,"Sensis Vectors ALL")):INDIRECT(ADDRESS(3+ROWS(CORR_MATRIX)-1,$I271,,,"Sensis Vectors ALL")))</f>
        <v>0</v>
      </c>
      <c r="T271" s="256">
        <f ca="1">SUMIF(INDIRECT(ADDRESS(3,9+ROWS(CUT_LIST)+2,,,"Sensis Vectors ALL")):INDIRECT(ADDRESS(3+ROWS(CORR_MATRIX)-1,9+ROWS(CUT_LIST)+2,,,"Sensis Vectors ALL")),"YC"&amp;$H271&amp;T$1,INDIRECT(ADDRESS(3,$I271,,,"Sensis Vectors ALL")):INDIRECT(ADDRESS(3+ROWS(CORR_MATRIX)-1,$I271,,,"Sensis Vectors ALL")))</f>
        <v>0</v>
      </c>
      <c r="U271" s="256">
        <f ca="1">SUMIF(INDIRECT(ADDRESS(3,9+ROWS(CUT_LIST)+2,,,"Sensis Vectors ALL")):INDIRECT(ADDRESS(3+ROWS(CORR_MATRIX)-1,9+ROWS(CUT_LIST)+2,,,"Sensis Vectors ALL")),"YC"&amp;$H271&amp;U$1,INDIRECT(ADDRESS(3,$I271,,,"Sensis Vectors ALL")):INDIRECT(ADDRESS(3+ROWS(CORR_MATRIX)-1,$I271,,,"Sensis Vectors ALL")))</f>
        <v>0</v>
      </c>
      <c r="V271" s="256">
        <f ca="1">SUMIF(INDIRECT(ADDRESS(3,9+ROWS(CUT_LIST)+2,,,"Sensis Vectors ALL")):INDIRECT(ADDRESS(3+ROWS(CORR_MATRIX)-1,9+ROWS(CUT_LIST)+2,,,"Sensis Vectors ALL")),"YC"&amp;$H271&amp;V$1,INDIRECT(ADDRESS(3,$I271,,,"Sensis Vectors ALL")):INDIRECT(ADDRESS(3+ROWS(CORR_MATRIX)-1,$I271,,,"Sensis Vectors ALL")))</f>
        <v>0</v>
      </c>
    </row>
    <row r="272" spans="1:22" x14ac:dyDescent="0.2">
      <c r="A272" s="63">
        <f t="shared" si="16"/>
        <v>94</v>
      </c>
      <c r="B272" s="63"/>
      <c r="C272" s="63"/>
      <c r="D272" s="61" t="s">
        <v>429</v>
      </c>
      <c r="E272" s="63"/>
      <c r="F272" s="63"/>
      <c r="G272" s="63"/>
      <c r="H272" s="63" t="s">
        <v>39</v>
      </c>
      <c r="I272" s="63">
        <f t="shared" si="17"/>
        <v>104</v>
      </c>
      <c r="J272" s="63" t="str">
        <f t="shared" si="18"/>
        <v>94GBP</v>
      </c>
      <c r="K272" s="256">
        <f ca="1">SUMIF(INDIRECT(ADDRESS(3,9+ROWS(CUT_LIST)+2,,,"Sensis Vectors ALL")):INDIRECT(ADDRESS(3+ROWS(CORR_MATRIX)-1,9+ROWS(CUT_LIST)+2,,,"Sensis Vectors ALL")),"YC"&amp;$H272&amp;K$1,INDIRECT(ADDRESS(3,$I272,,,"Sensis Vectors ALL")):INDIRECT(ADDRESS(3+ROWS(CORR_MATRIX)-1,$I272,,,"Sensis Vectors ALL")))</f>
        <v>0</v>
      </c>
      <c r="L272" s="256">
        <f ca="1">SUMIF(INDIRECT(ADDRESS(3,9+ROWS(CUT_LIST)+2,,,"Sensis Vectors ALL")):INDIRECT(ADDRESS(3+ROWS(CORR_MATRIX)-1,9+ROWS(CUT_LIST)+2,,,"Sensis Vectors ALL")),"YC"&amp;$H272&amp;L$1,INDIRECT(ADDRESS(3,$I272,,,"Sensis Vectors ALL")):INDIRECT(ADDRESS(3+ROWS(CORR_MATRIX)-1,$I272,,,"Sensis Vectors ALL")))</f>
        <v>0</v>
      </c>
      <c r="M272" s="256">
        <f ca="1">SUMIF(INDIRECT(ADDRESS(3,9+ROWS(CUT_LIST)+2,,,"Sensis Vectors ALL")):INDIRECT(ADDRESS(3+ROWS(CORR_MATRIX)-1,9+ROWS(CUT_LIST)+2,,,"Sensis Vectors ALL")),"YC"&amp;$H272&amp;M$1,INDIRECT(ADDRESS(3,$I272,,,"Sensis Vectors ALL")):INDIRECT(ADDRESS(3+ROWS(CORR_MATRIX)-1,$I272,,,"Sensis Vectors ALL")))</f>
        <v>0</v>
      </c>
      <c r="N272" s="256">
        <f ca="1">SUMIF(INDIRECT(ADDRESS(3,9+ROWS(CUT_LIST)+2,,,"Sensis Vectors ALL")):INDIRECT(ADDRESS(3+ROWS(CORR_MATRIX)-1,9+ROWS(CUT_LIST)+2,,,"Sensis Vectors ALL")),"YC"&amp;$H272&amp;N$1,INDIRECT(ADDRESS(3,$I272,,,"Sensis Vectors ALL")):INDIRECT(ADDRESS(3+ROWS(CORR_MATRIX)-1,$I272,,,"Sensis Vectors ALL")))</f>
        <v>0</v>
      </c>
      <c r="O272" s="256">
        <f ca="1">SUMIF(INDIRECT(ADDRESS(3,9+ROWS(CUT_LIST)+2,,,"Sensis Vectors ALL")):INDIRECT(ADDRESS(3+ROWS(CORR_MATRIX)-1,9+ROWS(CUT_LIST)+2,,,"Sensis Vectors ALL")),"YC"&amp;$H272&amp;O$1,INDIRECT(ADDRESS(3,$I272,,,"Sensis Vectors ALL")):INDIRECT(ADDRESS(3+ROWS(CORR_MATRIX)-1,$I272,,,"Sensis Vectors ALL")))</f>
        <v>0</v>
      </c>
      <c r="P272" s="256">
        <f ca="1">SUMIF(INDIRECT(ADDRESS(3,9+ROWS(CUT_LIST)+2,,,"Sensis Vectors ALL")):INDIRECT(ADDRESS(3+ROWS(CORR_MATRIX)-1,9+ROWS(CUT_LIST)+2,,,"Sensis Vectors ALL")),"YC"&amp;$H272&amp;P$1,INDIRECT(ADDRESS(3,$I272,,,"Sensis Vectors ALL")):INDIRECT(ADDRESS(3+ROWS(CORR_MATRIX)-1,$I272,,,"Sensis Vectors ALL")))</f>
        <v>0</v>
      </c>
      <c r="Q272" s="256">
        <f ca="1">SUMIF(INDIRECT(ADDRESS(3,9+ROWS(CUT_LIST)+2,,,"Sensis Vectors ALL")):INDIRECT(ADDRESS(3+ROWS(CORR_MATRIX)-1,9+ROWS(CUT_LIST)+2,,,"Sensis Vectors ALL")),"YC"&amp;$H272&amp;Q$1,INDIRECT(ADDRESS(3,$I272,,,"Sensis Vectors ALL")):INDIRECT(ADDRESS(3+ROWS(CORR_MATRIX)-1,$I272,,,"Sensis Vectors ALL")))</f>
        <v>0</v>
      </c>
      <c r="R272" s="256">
        <f ca="1">SUMIF(INDIRECT(ADDRESS(3,9+ROWS(CUT_LIST)+2,,,"Sensis Vectors ALL")):INDIRECT(ADDRESS(3+ROWS(CORR_MATRIX)-1,9+ROWS(CUT_LIST)+2,,,"Sensis Vectors ALL")),"YC"&amp;$H272&amp;R$1,INDIRECT(ADDRESS(3,$I272,,,"Sensis Vectors ALL")):INDIRECT(ADDRESS(3+ROWS(CORR_MATRIX)-1,$I272,,,"Sensis Vectors ALL")))</f>
        <v>0</v>
      </c>
      <c r="S272" s="256">
        <f ca="1">SUMIF(INDIRECT(ADDRESS(3,9+ROWS(CUT_LIST)+2,,,"Sensis Vectors ALL")):INDIRECT(ADDRESS(3+ROWS(CORR_MATRIX)-1,9+ROWS(CUT_LIST)+2,,,"Sensis Vectors ALL")),"YC"&amp;$H272&amp;S$1,INDIRECT(ADDRESS(3,$I272,,,"Sensis Vectors ALL")):INDIRECT(ADDRESS(3+ROWS(CORR_MATRIX)-1,$I272,,,"Sensis Vectors ALL")))</f>
        <v>0</v>
      </c>
      <c r="T272" s="256">
        <f ca="1">SUMIF(INDIRECT(ADDRESS(3,9+ROWS(CUT_LIST)+2,,,"Sensis Vectors ALL")):INDIRECT(ADDRESS(3+ROWS(CORR_MATRIX)-1,9+ROWS(CUT_LIST)+2,,,"Sensis Vectors ALL")),"YC"&amp;$H272&amp;T$1,INDIRECT(ADDRESS(3,$I272,,,"Sensis Vectors ALL")):INDIRECT(ADDRESS(3+ROWS(CORR_MATRIX)-1,$I272,,,"Sensis Vectors ALL")))</f>
        <v>0</v>
      </c>
      <c r="U272" s="256">
        <f ca="1">SUMIF(INDIRECT(ADDRESS(3,9+ROWS(CUT_LIST)+2,,,"Sensis Vectors ALL")):INDIRECT(ADDRESS(3+ROWS(CORR_MATRIX)-1,9+ROWS(CUT_LIST)+2,,,"Sensis Vectors ALL")),"YC"&amp;$H272&amp;U$1,INDIRECT(ADDRESS(3,$I272,,,"Sensis Vectors ALL")):INDIRECT(ADDRESS(3+ROWS(CORR_MATRIX)-1,$I272,,,"Sensis Vectors ALL")))</f>
        <v>0</v>
      </c>
      <c r="V272" s="256">
        <f ca="1">SUMIF(INDIRECT(ADDRESS(3,9+ROWS(CUT_LIST)+2,,,"Sensis Vectors ALL")):INDIRECT(ADDRESS(3+ROWS(CORR_MATRIX)-1,9+ROWS(CUT_LIST)+2,,,"Sensis Vectors ALL")),"YC"&amp;$H272&amp;V$1,INDIRECT(ADDRESS(3,$I272,,,"Sensis Vectors ALL")):INDIRECT(ADDRESS(3+ROWS(CORR_MATRIX)-1,$I272,,,"Sensis Vectors ALL")))</f>
        <v>0</v>
      </c>
    </row>
    <row r="273" spans="1:22" x14ac:dyDescent="0.2">
      <c r="A273" s="63">
        <f t="shared" si="16"/>
        <v>94</v>
      </c>
      <c r="B273" s="63"/>
      <c r="C273" s="63"/>
      <c r="D273" s="61" t="s">
        <v>429</v>
      </c>
      <c r="E273" s="63"/>
      <c r="F273" s="63"/>
      <c r="G273" s="63"/>
      <c r="H273" s="63" t="s">
        <v>31</v>
      </c>
      <c r="I273" s="63">
        <f t="shared" si="17"/>
        <v>104</v>
      </c>
      <c r="J273" s="63" t="str">
        <f t="shared" si="18"/>
        <v>94JPY</v>
      </c>
      <c r="K273" s="256">
        <f ca="1">SUMIF(INDIRECT(ADDRESS(3,9+ROWS(CUT_LIST)+2,,,"Sensis Vectors ALL")):INDIRECT(ADDRESS(3+ROWS(CORR_MATRIX)-1,9+ROWS(CUT_LIST)+2,,,"Sensis Vectors ALL")),"YC"&amp;$H273&amp;K$1,INDIRECT(ADDRESS(3,$I273,,,"Sensis Vectors ALL")):INDIRECT(ADDRESS(3+ROWS(CORR_MATRIX)-1,$I273,,,"Sensis Vectors ALL")))</f>
        <v>0</v>
      </c>
      <c r="L273" s="256">
        <f ca="1">SUMIF(INDIRECT(ADDRESS(3,9+ROWS(CUT_LIST)+2,,,"Sensis Vectors ALL")):INDIRECT(ADDRESS(3+ROWS(CORR_MATRIX)-1,9+ROWS(CUT_LIST)+2,,,"Sensis Vectors ALL")),"YC"&amp;$H273&amp;L$1,INDIRECT(ADDRESS(3,$I273,,,"Sensis Vectors ALL")):INDIRECT(ADDRESS(3+ROWS(CORR_MATRIX)-1,$I273,,,"Sensis Vectors ALL")))</f>
        <v>0</v>
      </c>
      <c r="M273" s="256">
        <f ca="1">SUMIF(INDIRECT(ADDRESS(3,9+ROWS(CUT_LIST)+2,,,"Sensis Vectors ALL")):INDIRECT(ADDRESS(3+ROWS(CORR_MATRIX)-1,9+ROWS(CUT_LIST)+2,,,"Sensis Vectors ALL")),"YC"&amp;$H273&amp;M$1,INDIRECT(ADDRESS(3,$I273,,,"Sensis Vectors ALL")):INDIRECT(ADDRESS(3+ROWS(CORR_MATRIX)-1,$I273,,,"Sensis Vectors ALL")))</f>
        <v>0</v>
      </c>
      <c r="N273" s="256">
        <f ca="1">SUMIF(INDIRECT(ADDRESS(3,9+ROWS(CUT_LIST)+2,,,"Sensis Vectors ALL")):INDIRECT(ADDRESS(3+ROWS(CORR_MATRIX)-1,9+ROWS(CUT_LIST)+2,,,"Sensis Vectors ALL")),"YC"&amp;$H273&amp;N$1,INDIRECT(ADDRESS(3,$I273,,,"Sensis Vectors ALL")):INDIRECT(ADDRESS(3+ROWS(CORR_MATRIX)-1,$I273,,,"Sensis Vectors ALL")))</f>
        <v>0</v>
      </c>
      <c r="O273" s="256">
        <f ca="1">SUMIF(INDIRECT(ADDRESS(3,9+ROWS(CUT_LIST)+2,,,"Sensis Vectors ALL")):INDIRECT(ADDRESS(3+ROWS(CORR_MATRIX)-1,9+ROWS(CUT_LIST)+2,,,"Sensis Vectors ALL")),"YC"&amp;$H273&amp;O$1,INDIRECT(ADDRESS(3,$I273,,,"Sensis Vectors ALL")):INDIRECT(ADDRESS(3+ROWS(CORR_MATRIX)-1,$I273,,,"Sensis Vectors ALL")))</f>
        <v>0</v>
      </c>
      <c r="P273" s="256">
        <f ca="1">SUMIF(INDIRECT(ADDRESS(3,9+ROWS(CUT_LIST)+2,,,"Sensis Vectors ALL")):INDIRECT(ADDRESS(3+ROWS(CORR_MATRIX)-1,9+ROWS(CUT_LIST)+2,,,"Sensis Vectors ALL")),"YC"&amp;$H273&amp;P$1,INDIRECT(ADDRESS(3,$I273,,,"Sensis Vectors ALL")):INDIRECT(ADDRESS(3+ROWS(CORR_MATRIX)-1,$I273,,,"Sensis Vectors ALL")))</f>
        <v>0</v>
      </c>
      <c r="Q273" s="256">
        <f ca="1">SUMIF(INDIRECT(ADDRESS(3,9+ROWS(CUT_LIST)+2,,,"Sensis Vectors ALL")):INDIRECT(ADDRESS(3+ROWS(CORR_MATRIX)-1,9+ROWS(CUT_LIST)+2,,,"Sensis Vectors ALL")),"YC"&amp;$H273&amp;Q$1,INDIRECT(ADDRESS(3,$I273,,,"Sensis Vectors ALL")):INDIRECT(ADDRESS(3+ROWS(CORR_MATRIX)-1,$I273,,,"Sensis Vectors ALL")))</f>
        <v>0</v>
      </c>
      <c r="R273" s="256">
        <f ca="1">SUMIF(INDIRECT(ADDRESS(3,9+ROWS(CUT_LIST)+2,,,"Sensis Vectors ALL")):INDIRECT(ADDRESS(3+ROWS(CORR_MATRIX)-1,9+ROWS(CUT_LIST)+2,,,"Sensis Vectors ALL")),"YC"&amp;$H273&amp;R$1,INDIRECT(ADDRESS(3,$I273,,,"Sensis Vectors ALL")):INDIRECT(ADDRESS(3+ROWS(CORR_MATRIX)-1,$I273,,,"Sensis Vectors ALL")))</f>
        <v>0</v>
      </c>
      <c r="S273" s="256">
        <f ca="1">SUMIF(INDIRECT(ADDRESS(3,9+ROWS(CUT_LIST)+2,,,"Sensis Vectors ALL")):INDIRECT(ADDRESS(3+ROWS(CORR_MATRIX)-1,9+ROWS(CUT_LIST)+2,,,"Sensis Vectors ALL")),"YC"&amp;$H273&amp;S$1,INDIRECT(ADDRESS(3,$I273,,,"Sensis Vectors ALL")):INDIRECT(ADDRESS(3+ROWS(CORR_MATRIX)-1,$I273,,,"Sensis Vectors ALL")))</f>
        <v>0</v>
      </c>
      <c r="T273" s="256">
        <f ca="1">SUMIF(INDIRECT(ADDRESS(3,9+ROWS(CUT_LIST)+2,,,"Sensis Vectors ALL")):INDIRECT(ADDRESS(3+ROWS(CORR_MATRIX)-1,9+ROWS(CUT_LIST)+2,,,"Sensis Vectors ALL")),"YC"&amp;$H273&amp;T$1,INDIRECT(ADDRESS(3,$I273,,,"Sensis Vectors ALL")):INDIRECT(ADDRESS(3+ROWS(CORR_MATRIX)-1,$I273,,,"Sensis Vectors ALL")))</f>
        <v>0</v>
      </c>
      <c r="U273" s="256">
        <f ca="1">SUMIF(INDIRECT(ADDRESS(3,9+ROWS(CUT_LIST)+2,,,"Sensis Vectors ALL")):INDIRECT(ADDRESS(3+ROWS(CORR_MATRIX)-1,9+ROWS(CUT_LIST)+2,,,"Sensis Vectors ALL")),"YC"&amp;$H273&amp;U$1,INDIRECT(ADDRESS(3,$I273,,,"Sensis Vectors ALL")):INDIRECT(ADDRESS(3+ROWS(CORR_MATRIX)-1,$I273,,,"Sensis Vectors ALL")))</f>
        <v>0</v>
      </c>
      <c r="V273" s="256">
        <f ca="1">SUMIF(INDIRECT(ADDRESS(3,9+ROWS(CUT_LIST)+2,,,"Sensis Vectors ALL")):INDIRECT(ADDRESS(3+ROWS(CORR_MATRIX)-1,9+ROWS(CUT_LIST)+2,,,"Sensis Vectors ALL")),"YC"&amp;$H273&amp;V$1,INDIRECT(ADDRESS(3,$I273,,,"Sensis Vectors ALL")):INDIRECT(ADDRESS(3+ROWS(CORR_MATRIX)-1,$I273,,,"Sensis Vectors ALL")))</f>
        <v>0</v>
      </c>
    </row>
    <row r="274" spans="1:22" x14ac:dyDescent="0.2">
      <c r="A274" s="63">
        <f t="shared" si="16"/>
        <v>94</v>
      </c>
      <c r="B274" s="63"/>
      <c r="C274" s="63"/>
      <c r="D274" s="61" t="s">
        <v>429</v>
      </c>
      <c r="E274" s="63"/>
      <c r="F274" s="63"/>
      <c r="G274" s="63"/>
      <c r="H274" s="63" t="s">
        <v>16</v>
      </c>
      <c r="I274" s="63">
        <f t="shared" si="17"/>
        <v>104</v>
      </c>
      <c r="J274" s="63" t="str">
        <f t="shared" si="18"/>
        <v>94USD</v>
      </c>
      <c r="K274" s="256">
        <f ca="1">SUMIF(INDIRECT(ADDRESS(3,9+ROWS(CUT_LIST)+2,,,"Sensis Vectors ALL")):INDIRECT(ADDRESS(3+ROWS(CORR_MATRIX)-1,9+ROWS(CUT_LIST)+2,,,"Sensis Vectors ALL")),"YC"&amp;$H274&amp;K$1,INDIRECT(ADDRESS(3,$I274,,,"Sensis Vectors ALL")):INDIRECT(ADDRESS(3+ROWS(CORR_MATRIX)-1,$I274,,,"Sensis Vectors ALL")))</f>
        <v>0</v>
      </c>
      <c r="L274" s="256">
        <f ca="1">SUMIF(INDIRECT(ADDRESS(3,9+ROWS(CUT_LIST)+2,,,"Sensis Vectors ALL")):INDIRECT(ADDRESS(3+ROWS(CORR_MATRIX)-1,9+ROWS(CUT_LIST)+2,,,"Sensis Vectors ALL")),"YC"&amp;$H274&amp;L$1,INDIRECT(ADDRESS(3,$I274,,,"Sensis Vectors ALL")):INDIRECT(ADDRESS(3+ROWS(CORR_MATRIX)-1,$I274,,,"Sensis Vectors ALL")))</f>
        <v>0</v>
      </c>
      <c r="M274" s="256">
        <f ca="1">SUMIF(INDIRECT(ADDRESS(3,9+ROWS(CUT_LIST)+2,,,"Sensis Vectors ALL")):INDIRECT(ADDRESS(3+ROWS(CORR_MATRIX)-1,9+ROWS(CUT_LIST)+2,,,"Sensis Vectors ALL")),"YC"&amp;$H274&amp;M$1,INDIRECT(ADDRESS(3,$I274,,,"Sensis Vectors ALL")):INDIRECT(ADDRESS(3+ROWS(CORR_MATRIX)-1,$I274,,,"Sensis Vectors ALL")))</f>
        <v>0</v>
      </c>
      <c r="N274" s="256">
        <f ca="1">SUMIF(INDIRECT(ADDRESS(3,9+ROWS(CUT_LIST)+2,,,"Sensis Vectors ALL")):INDIRECT(ADDRESS(3+ROWS(CORR_MATRIX)-1,9+ROWS(CUT_LIST)+2,,,"Sensis Vectors ALL")),"YC"&amp;$H274&amp;N$1,INDIRECT(ADDRESS(3,$I274,,,"Sensis Vectors ALL")):INDIRECT(ADDRESS(3+ROWS(CORR_MATRIX)-1,$I274,,,"Sensis Vectors ALL")))</f>
        <v>0</v>
      </c>
      <c r="O274" s="256">
        <f ca="1">SUMIF(INDIRECT(ADDRESS(3,9+ROWS(CUT_LIST)+2,,,"Sensis Vectors ALL")):INDIRECT(ADDRESS(3+ROWS(CORR_MATRIX)-1,9+ROWS(CUT_LIST)+2,,,"Sensis Vectors ALL")),"YC"&amp;$H274&amp;O$1,INDIRECT(ADDRESS(3,$I274,,,"Sensis Vectors ALL")):INDIRECT(ADDRESS(3+ROWS(CORR_MATRIX)-1,$I274,,,"Sensis Vectors ALL")))</f>
        <v>0</v>
      </c>
      <c r="P274" s="256">
        <f ca="1">SUMIF(INDIRECT(ADDRESS(3,9+ROWS(CUT_LIST)+2,,,"Sensis Vectors ALL")):INDIRECT(ADDRESS(3+ROWS(CORR_MATRIX)-1,9+ROWS(CUT_LIST)+2,,,"Sensis Vectors ALL")),"YC"&amp;$H274&amp;P$1,INDIRECT(ADDRESS(3,$I274,,,"Sensis Vectors ALL")):INDIRECT(ADDRESS(3+ROWS(CORR_MATRIX)-1,$I274,,,"Sensis Vectors ALL")))</f>
        <v>0</v>
      </c>
      <c r="Q274" s="256">
        <f ca="1">SUMIF(INDIRECT(ADDRESS(3,9+ROWS(CUT_LIST)+2,,,"Sensis Vectors ALL")):INDIRECT(ADDRESS(3+ROWS(CORR_MATRIX)-1,9+ROWS(CUT_LIST)+2,,,"Sensis Vectors ALL")),"YC"&amp;$H274&amp;Q$1,INDIRECT(ADDRESS(3,$I274,,,"Sensis Vectors ALL")):INDIRECT(ADDRESS(3+ROWS(CORR_MATRIX)-1,$I274,,,"Sensis Vectors ALL")))</f>
        <v>0</v>
      </c>
      <c r="R274" s="256">
        <f ca="1">SUMIF(INDIRECT(ADDRESS(3,9+ROWS(CUT_LIST)+2,,,"Sensis Vectors ALL")):INDIRECT(ADDRESS(3+ROWS(CORR_MATRIX)-1,9+ROWS(CUT_LIST)+2,,,"Sensis Vectors ALL")),"YC"&amp;$H274&amp;R$1,INDIRECT(ADDRESS(3,$I274,,,"Sensis Vectors ALL")):INDIRECT(ADDRESS(3+ROWS(CORR_MATRIX)-1,$I274,,,"Sensis Vectors ALL")))</f>
        <v>0</v>
      </c>
      <c r="S274" s="256">
        <f ca="1">SUMIF(INDIRECT(ADDRESS(3,9+ROWS(CUT_LIST)+2,,,"Sensis Vectors ALL")):INDIRECT(ADDRESS(3+ROWS(CORR_MATRIX)-1,9+ROWS(CUT_LIST)+2,,,"Sensis Vectors ALL")),"YC"&amp;$H274&amp;S$1,INDIRECT(ADDRESS(3,$I274,,,"Sensis Vectors ALL")):INDIRECT(ADDRESS(3+ROWS(CORR_MATRIX)-1,$I274,,,"Sensis Vectors ALL")))</f>
        <v>0</v>
      </c>
      <c r="T274" s="256">
        <f ca="1">SUMIF(INDIRECT(ADDRESS(3,9+ROWS(CUT_LIST)+2,,,"Sensis Vectors ALL")):INDIRECT(ADDRESS(3+ROWS(CORR_MATRIX)-1,9+ROWS(CUT_LIST)+2,,,"Sensis Vectors ALL")),"YC"&amp;$H274&amp;T$1,INDIRECT(ADDRESS(3,$I274,,,"Sensis Vectors ALL")):INDIRECT(ADDRESS(3+ROWS(CORR_MATRIX)-1,$I274,,,"Sensis Vectors ALL")))</f>
        <v>0</v>
      </c>
      <c r="U274" s="256">
        <f ca="1">SUMIF(INDIRECT(ADDRESS(3,9+ROWS(CUT_LIST)+2,,,"Sensis Vectors ALL")):INDIRECT(ADDRESS(3+ROWS(CORR_MATRIX)-1,9+ROWS(CUT_LIST)+2,,,"Sensis Vectors ALL")),"YC"&amp;$H274&amp;U$1,INDIRECT(ADDRESS(3,$I274,,,"Sensis Vectors ALL")):INDIRECT(ADDRESS(3+ROWS(CORR_MATRIX)-1,$I274,,,"Sensis Vectors ALL")))</f>
        <v>0</v>
      </c>
      <c r="V274" s="256">
        <f ca="1">SUMIF(INDIRECT(ADDRESS(3,9+ROWS(CUT_LIST)+2,,,"Sensis Vectors ALL")):INDIRECT(ADDRESS(3+ROWS(CORR_MATRIX)-1,9+ROWS(CUT_LIST)+2,,,"Sensis Vectors ALL")),"YC"&amp;$H274&amp;V$1,INDIRECT(ADDRESS(3,$I274,,,"Sensis Vectors ALL")):INDIRECT(ADDRESS(3+ROWS(CORR_MATRIX)-1,$I274,,,"Sensis Vectors ALL")))</f>
        <v>0</v>
      </c>
    </row>
    <row r="275" spans="1:22" x14ac:dyDescent="0.2">
      <c r="A275">
        <v>95</v>
      </c>
      <c r="B275">
        <v>10</v>
      </c>
      <c r="C275" t="s">
        <v>430</v>
      </c>
      <c r="D275" t="s">
        <v>430</v>
      </c>
      <c r="E275" t="s">
        <v>136</v>
      </c>
      <c r="F275" t="s">
        <v>179</v>
      </c>
      <c r="G275">
        <v>229</v>
      </c>
      <c r="H275" s="62" t="s">
        <v>24</v>
      </c>
      <c r="I275">
        <f t="shared" si="17"/>
        <v>105</v>
      </c>
      <c r="J275" t="str">
        <f t="shared" si="18"/>
        <v>95ALL</v>
      </c>
      <c r="K275" s="257">
        <f ca="1">SUMIF(INDIRECT(ADDRESS(3,9+ROWS(CUT_LIST)+1,,,"Sensis Vectors ALL")):INDIRECT(ADDRESS(3+ROWS(CORR_MATRIX)-1,9+ROWS(CUT_LIST)+1,,,"Sensis Vectors ALL")),"YC"&amp;K$1,INDIRECT(ADDRESS(3,$I275,,,"Sensis Vectors ALL")):INDIRECT(ADDRESS(3+ROWS(CORR_MATRIX)-1,$I275,,,"Sensis Vectors ALL")))</f>
        <v>0</v>
      </c>
      <c r="L275" s="257">
        <f ca="1">SUMIF(INDIRECT(ADDRESS(3,9+ROWS(CUT_LIST)+1,,,"Sensis Vectors ALL")):INDIRECT(ADDRESS(3+ROWS(CORR_MATRIX)-1,9+ROWS(CUT_LIST)+1,,,"Sensis Vectors ALL")),"YC"&amp;L$1,INDIRECT(ADDRESS(3,$I275,,,"Sensis Vectors ALL")):INDIRECT(ADDRESS(3+ROWS(CORR_MATRIX)-1,$I275,,,"Sensis Vectors ALL")))</f>
        <v>0</v>
      </c>
      <c r="M275" s="257">
        <f ca="1">SUMIF(INDIRECT(ADDRESS(3,9+ROWS(CUT_LIST)+1,,,"Sensis Vectors ALL")):INDIRECT(ADDRESS(3+ROWS(CORR_MATRIX)-1,9+ROWS(CUT_LIST)+1,,,"Sensis Vectors ALL")),"YC"&amp;M$1,INDIRECT(ADDRESS(3,$I275,,,"Sensis Vectors ALL")):INDIRECT(ADDRESS(3+ROWS(CORR_MATRIX)-1,$I275,,,"Sensis Vectors ALL")))</f>
        <v>0</v>
      </c>
      <c r="N275" s="257">
        <f ca="1">SUMIF(INDIRECT(ADDRESS(3,9+ROWS(CUT_LIST)+1,,,"Sensis Vectors ALL")):INDIRECT(ADDRESS(3+ROWS(CORR_MATRIX)-1,9+ROWS(CUT_LIST)+1,,,"Sensis Vectors ALL")),"YC"&amp;N$1,INDIRECT(ADDRESS(3,$I275,,,"Sensis Vectors ALL")):INDIRECT(ADDRESS(3+ROWS(CORR_MATRIX)-1,$I275,,,"Sensis Vectors ALL")))</f>
        <v>0</v>
      </c>
      <c r="O275" s="257">
        <f ca="1">SUMIF(INDIRECT(ADDRESS(3,9+ROWS(CUT_LIST)+1,,,"Sensis Vectors ALL")):INDIRECT(ADDRESS(3+ROWS(CORR_MATRIX)-1,9+ROWS(CUT_LIST)+1,,,"Sensis Vectors ALL")),"YC"&amp;O$1,INDIRECT(ADDRESS(3,$I275,,,"Sensis Vectors ALL")):INDIRECT(ADDRESS(3+ROWS(CORR_MATRIX)-1,$I275,,,"Sensis Vectors ALL")))</f>
        <v>0</v>
      </c>
      <c r="P275" s="257">
        <f ca="1">SUMIF(INDIRECT(ADDRESS(3,9+ROWS(CUT_LIST)+1,,,"Sensis Vectors ALL")):INDIRECT(ADDRESS(3+ROWS(CORR_MATRIX)-1,9+ROWS(CUT_LIST)+1,,,"Sensis Vectors ALL")),"YC"&amp;P$1,INDIRECT(ADDRESS(3,$I275,,,"Sensis Vectors ALL")):INDIRECT(ADDRESS(3+ROWS(CORR_MATRIX)-1,$I275,,,"Sensis Vectors ALL")))</f>
        <v>0</v>
      </c>
      <c r="Q275" s="257">
        <f ca="1">SUMIF(INDIRECT(ADDRESS(3,9+ROWS(CUT_LIST)+1,,,"Sensis Vectors ALL")):INDIRECT(ADDRESS(3+ROWS(CORR_MATRIX)-1,9+ROWS(CUT_LIST)+1,,,"Sensis Vectors ALL")),"YC"&amp;Q$1,INDIRECT(ADDRESS(3,$I275,,,"Sensis Vectors ALL")):INDIRECT(ADDRESS(3+ROWS(CORR_MATRIX)-1,$I275,,,"Sensis Vectors ALL")))</f>
        <v>0</v>
      </c>
      <c r="R275" s="257">
        <f ca="1">SUMIF(INDIRECT(ADDRESS(3,9+ROWS(CUT_LIST)+1,,,"Sensis Vectors ALL")):INDIRECT(ADDRESS(3+ROWS(CORR_MATRIX)-1,9+ROWS(CUT_LIST)+1,,,"Sensis Vectors ALL")),"YC"&amp;R$1,INDIRECT(ADDRESS(3,$I275,,,"Sensis Vectors ALL")):INDIRECT(ADDRESS(3+ROWS(CORR_MATRIX)-1,$I275,,,"Sensis Vectors ALL")))</f>
        <v>0</v>
      </c>
      <c r="S275" s="257">
        <f ca="1">SUMIF(INDIRECT(ADDRESS(3,9+ROWS(CUT_LIST)+1,,,"Sensis Vectors ALL")):INDIRECT(ADDRESS(3+ROWS(CORR_MATRIX)-1,9+ROWS(CUT_LIST)+1,,,"Sensis Vectors ALL")),"YC"&amp;S$1,INDIRECT(ADDRESS(3,$I275,,,"Sensis Vectors ALL")):INDIRECT(ADDRESS(3+ROWS(CORR_MATRIX)-1,$I275,,,"Sensis Vectors ALL")))</f>
        <v>0</v>
      </c>
      <c r="T275" s="257">
        <f ca="1">SUMIF(INDIRECT(ADDRESS(3,9+ROWS(CUT_LIST)+1,,,"Sensis Vectors ALL")):INDIRECT(ADDRESS(3+ROWS(CORR_MATRIX)-1,9+ROWS(CUT_LIST)+1,,,"Sensis Vectors ALL")),"YC"&amp;T$1,INDIRECT(ADDRESS(3,$I275,,,"Sensis Vectors ALL")):INDIRECT(ADDRESS(3+ROWS(CORR_MATRIX)-1,$I275,,,"Sensis Vectors ALL")))</f>
        <v>0</v>
      </c>
      <c r="U275" s="257">
        <f ca="1">SUMIF(INDIRECT(ADDRESS(3,9+ROWS(CUT_LIST)+1,,,"Sensis Vectors ALL")):INDIRECT(ADDRESS(3+ROWS(CORR_MATRIX)-1,9+ROWS(CUT_LIST)+1,,,"Sensis Vectors ALL")),"YC"&amp;U$1,INDIRECT(ADDRESS(3,$I275,,,"Sensis Vectors ALL")):INDIRECT(ADDRESS(3+ROWS(CORR_MATRIX)-1,$I275,,,"Sensis Vectors ALL")))</f>
        <v>0</v>
      </c>
      <c r="V275" s="257">
        <f ca="1">SUMIF(INDIRECT(ADDRESS(3,9+ROWS(CUT_LIST)+1,,,"Sensis Vectors ALL")):INDIRECT(ADDRESS(3+ROWS(CORR_MATRIX)-1,9+ROWS(CUT_LIST)+1,,,"Sensis Vectors ALL")),"YC"&amp;V$1,INDIRECT(ADDRESS(3,$I275,,,"Sensis Vectors ALL")):INDIRECT(ADDRESS(3+ROWS(CORR_MATRIX)-1,$I275,,,"Sensis Vectors ALL")))</f>
        <v>0</v>
      </c>
    </row>
    <row r="276" spans="1:22" x14ac:dyDescent="0.2">
      <c r="A276" s="63">
        <f t="shared" ref="A276:A281" si="19">A275</f>
        <v>95</v>
      </c>
      <c r="B276" s="63"/>
      <c r="C276" s="63"/>
      <c r="D276" s="61" t="s">
        <v>430</v>
      </c>
      <c r="E276" s="63"/>
      <c r="F276" s="63"/>
      <c r="G276" s="63"/>
      <c r="H276" s="63" t="s">
        <v>32</v>
      </c>
      <c r="I276" s="63">
        <f t="shared" ref="I276:I339" si="20">VLOOKUP($A276,FINAL_FIGURES,20,0)</f>
        <v>105</v>
      </c>
      <c r="J276" s="63" t="str">
        <f t="shared" ref="J276:J339" si="21">$A276&amp;$H276</f>
        <v>95AUD</v>
      </c>
      <c r="K276" s="256">
        <f ca="1">SUMIF(INDIRECT(ADDRESS(3,9+ROWS(CUT_LIST)+2,,,"Sensis Vectors ALL")):INDIRECT(ADDRESS(3+ROWS(CORR_MATRIX)-1,9+ROWS(CUT_LIST)+2,,,"Sensis Vectors ALL")),"YC"&amp;$H276&amp;K$1,INDIRECT(ADDRESS(3,$I276,,,"Sensis Vectors ALL")):INDIRECT(ADDRESS(3+ROWS(CORR_MATRIX)-1,$I276,,,"Sensis Vectors ALL")))</f>
        <v>0</v>
      </c>
      <c r="L276" s="256">
        <f ca="1">SUMIF(INDIRECT(ADDRESS(3,9+ROWS(CUT_LIST)+2,,,"Sensis Vectors ALL")):INDIRECT(ADDRESS(3+ROWS(CORR_MATRIX)-1,9+ROWS(CUT_LIST)+2,,,"Sensis Vectors ALL")),"YC"&amp;$H276&amp;L$1,INDIRECT(ADDRESS(3,$I276,,,"Sensis Vectors ALL")):INDIRECT(ADDRESS(3+ROWS(CORR_MATRIX)-1,$I276,,,"Sensis Vectors ALL")))</f>
        <v>0</v>
      </c>
      <c r="M276" s="256">
        <f ca="1">SUMIF(INDIRECT(ADDRESS(3,9+ROWS(CUT_LIST)+2,,,"Sensis Vectors ALL")):INDIRECT(ADDRESS(3+ROWS(CORR_MATRIX)-1,9+ROWS(CUT_LIST)+2,,,"Sensis Vectors ALL")),"YC"&amp;$H276&amp;M$1,INDIRECT(ADDRESS(3,$I276,,,"Sensis Vectors ALL")):INDIRECT(ADDRESS(3+ROWS(CORR_MATRIX)-1,$I276,,,"Sensis Vectors ALL")))</f>
        <v>0</v>
      </c>
      <c r="N276" s="256">
        <f ca="1">SUMIF(INDIRECT(ADDRESS(3,9+ROWS(CUT_LIST)+2,,,"Sensis Vectors ALL")):INDIRECT(ADDRESS(3+ROWS(CORR_MATRIX)-1,9+ROWS(CUT_LIST)+2,,,"Sensis Vectors ALL")),"YC"&amp;$H276&amp;N$1,INDIRECT(ADDRESS(3,$I276,,,"Sensis Vectors ALL")):INDIRECT(ADDRESS(3+ROWS(CORR_MATRIX)-1,$I276,,,"Sensis Vectors ALL")))</f>
        <v>0</v>
      </c>
      <c r="O276" s="256">
        <f ca="1">SUMIF(INDIRECT(ADDRESS(3,9+ROWS(CUT_LIST)+2,,,"Sensis Vectors ALL")):INDIRECT(ADDRESS(3+ROWS(CORR_MATRIX)-1,9+ROWS(CUT_LIST)+2,,,"Sensis Vectors ALL")),"YC"&amp;$H276&amp;O$1,INDIRECT(ADDRESS(3,$I276,,,"Sensis Vectors ALL")):INDIRECT(ADDRESS(3+ROWS(CORR_MATRIX)-1,$I276,,,"Sensis Vectors ALL")))</f>
        <v>0</v>
      </c>
      <c r="P276" s="256">
        <f ca="1">SUMIF(INDIRECT(ADDRESS(3,9+ROWS(CUT_LIST)+2,,,"Sensis Vectors ALL")):INDIRECT(ADDRESS(3+ROWS(CORR_MATRIX)-1,9+ROWS(CUT_LIST)+2,,,"Sensis Vectors ALL")),"YC"&amp;$H276&amp;P$1,INDIRECT(ADDRESS(3,$I276,,,"Sensis Vectors ALL")):INDIRECT(ADDRESS(3+ROWS(CORR_MATRIX)-1,$I276,,,"Sensis Vectors ALL")))</f>
        <v>0</v>
      </c>
      <c r="Q276" s="256">
        <f ca="1">SUMIF(INDIRECT(ADDRESS(3,9+ROWS(CUT_LIST)+2,,,"Sensis Vectors ALL")):INDIRECT(ADDRESS(3+ROWS(CORR_MATRIX)-1,9+ROWS(CUT_LIST)+2,,,"Sensis Vectors ALL")),"YC"&amp;$H276&amp;Q$1,INDIRECT(ADDRESS(3,$I276,,,"Sensis Vectors ALL")):INDIRECT(ADDRESS(3+ROWS(CORR_MATRIX)-1,$I276,,,"Sensis Vectors ALL")))</f>
        <v>0</v>
      </c>
      <c r="R276" s="256">
        <f ca="1">SUMIF(INDIRECT(ADDRESS(3,9+ROWS(CUT_LIST)+2,,,"Sensis Vectors ALL")):INDIRECT(ADDRESS(3+ROWS(CORR_MATRIX)-1,9+ROWS(CUT_LIST)+2,,,"Sensis Vectors ALL")),"YC"&amp;$H276&amp;R$1,INDIRECT(ADDRESS(3,$I276,,,"Sensis Vectors ALL")):INDIRECT(ADDRESS(3+ROWS(CORR_MATRIX)-1,$I276,,,"Sensis Vectors ALL")))</f>
        <v>0</v>
      </c>
      <c r="S276" s="256">
        <f ca="1">SUMIF(INDIRECT(ADDRESS(3,9+ROWS(CUT_LIST)+2,,,"Sensis Vectors ALL")):INDIRECT(ADDRESS(3+ROWS(CORR_MATRIX)-1,9+ROWS(CUT_LIST)+2,,,"Sensis Vectors ALL")),"YC"&amp;$H276&amp;S$1,INDIRECT(ADDRESS(3,$I276,,,"Sensis Vectors ALL")):INDIRECT(ADDRESS(3+ROWS(CORR_MATRIX)-1,$I276,,,"Sensis Vectors ALL")))</f>
        <v>0</v>
      </c>
      <c r="T276" s="256">
        <f ca="1">SUMIF(INDIRECT(ADDRESS(3,9+ROWS(CUT_LIST)+2,,,"Sensis Vectors ALL")):INDIRECT(ADDRESS(3+ROWS(CORR_MATRIX)-1,9+ROWS(CUT_LIST)+2,,,"Sensis Vectors ALL")),"YC"&amp;$H276&amp;T$1,INDIRECT(ADDRESS(3,$I276,,,"Sensis Vectors ALL")):INDIRECT(ADDRESS(3+ROWS(CORR_MATRIX)-1,$I276,,,"Sensis Vectors ALL")))</f>
        <v>0</v>
      </c>
      <c r="U276" s="256">
        <f ca="1">SUMIF(INDIRECT(ADDRESS(3,9+ROWS(CUT_LIST)+2,,,"Sensis Vectors ALL")):INDIRECT(ADDRESS(3+ROWS(CORR_MATRIX)-1,9+ROWS(CUT_LIST)+2,,,"Sensis Vectors ALL")),"YC"&amp;$H276&amp;U$1,INDIRECT(ADDRESS(3,$I276,,,"Sensis Vectors ALL")):INDIRECT(ADDRESS(3+ROWS(CORR_MATRIX)-1,$I276,,,"Sensis Vectors ALL")))</f>
        <v>0</v>
      </c>
      <c r="V276" s="256">
        <f ca="1">SUMIF(INDIRECT(ADDRESS(3,9+ROWS(CUT_LIST)+2,,,"Sensis Vectors ALL")):INDIRECT(ADDRESS(3+ROWS(CORR_MATRIX)-1,9+ROWS(CUT_LIST)+2,,,"Sensis Vectors ALL")),"YC"&amp;$H276&amp;V$1,INDIRECT(ADDRESS(3,$I276,,,"Sensis Vectors ALL")):INDIRECT(ADDRESS(3+ROWS(CORR_MATRIX)-1,$I276,,,"Sensis Vectors ALL")))</f>
        <v>0</v>
      </c>
    </row>
    <row r="277" spans="1:22" x14ac:dyDescent="0.2">
      <c r="A277" s="63">
        <f t="shared" si="19"/>
        <v>95</v>
      </c>
      <c r="B277" s="63"/>
      <c r="C277" s="63"/>
      <c r="D277" s="61" t="s">
        <v>430</v>
      </c>
      <c r="E277" s="63"/>
      <c r="F277" s="63"/>
      <c r="G277" s="63"/>
      <c r="H277" s="63" t="s">
        <v>9</v>
      </c>
      <c r="I277" s="63">
        <f t="shared" si="20"/>
        <v>105</v>
      </c>
      <c r="J277" s="63" t="str">
        <f t="shared" si="21"/>
        <v>95CAD</v>
      </c>
      <c r="K277" s="256">
        <f ca="1">SUMIF(INDIRECT(ADDRESS(3,9+ROWS(CUT_LIST)+2,,,"Sensis Vectors ALL")):INDIRECT(ADDRESS(3+ROWS(CORR_MATRIX)-1,9+ROWS(CUT_LIST)+2,,,"Sensis Vectors ALL")),"YC"&amp;$H277&amp;K$1,INDIRECT(ADDRESS(3,$I277,,,"Sensis Vectors ALL")):INDIRECT(ADDRESS(3+ROWS(CORR_MATRIX)-1,$I277,,,"Sensis Vectors ALL")))</f>
        <v>0</v>
      </c>
      <c r="L277" s="256">
        <f ca="1">SUMIF(INDIRECT(ADDRESS(3,9+ROWS(CUT_LIST)+2,,,"Sensis Vectors ALL")):INDIRECT(ADDRESS(3+ROWS(CORR_MATRIX)-1,9+ROWS(CUT_LIST)+2,,,"Sensis Vectors ALL")),"YC"&amp;$H277&amp;L$1,INDIRECT(ADDRESS(3,$I277,,,"Sensis Vectors ALL")):INDIRECT(ADDRESS(3+ROWS(CORR_MATRIX)-1,$I277,,,"Sensis Vectors ALL")))</f>
        <v>0</v>
      </c>
      <c r="M277" s="256">
        <f ca="1">SUMIF(INDIRECT(ADDRESS(3,9+ROWS(CUT_LIST)+2,,,"Sensis Vectors ALL")):INDIRECT(ADDRESS(3+ROWS(CORR_MATRIX)-1,9+ROWS(CUT_LIST)+2,,,"Sensis Vectors ALL")),"YC"&amp;$H277&amp;M$1,INDIRECT(ADDRESS(3,$I277,,,"Sensis Vectors ALL")):INDIRECT(ADDRESS(3+ROWS(CORR_MATRIX)-1,$I277,,,"Sensis Vectors ALL")))</f>
        <v>0</v>
      </c>
      <c r="N277" s="256">
        <f ca="1">SUMIF(INDIRECT(ADDRESS(3,9+ROWS(CUT_LIST)+2,,,"Sensis Vectors ALL")):INDIRECT(ADDRESS(3+ROWS(CORR_MATRIX)-1,9+ROWS(CUT_LIST)+2,,,"Sensis Vectors ALL")),"YC"&amp;$H277&amp;N$1,INDIRECT(ADDRESS(3,$I277,,,"Sensis Vectors ALL")):INDIRECT(ADDRESS(3+ROWS(CORR_MATRIX)-1,$I277,,,"Sensis Vectors ALL")))</f>
        <v>0</v>
      </c>
      <c r="O277" s="256">
        <f ca="1">SUMIF(INDIRECT(ADDRESS(3,9+ROWS(CUT_LIST)+2,,,"Sensis Vectors ALL")):INDIRECT(ADDRESS(3+ROWS(CORR_MATRIX)-1,9+ROWS(CUT_LIST)+2,,,"Sensis Vectors ALL")),"YC"&amp;$H277&amp;O$1,INDIRECT(ADDRESS(3,$I277,,,"Sensis Vectors ALL")):INDIRECT(ADDRESS(3+ROWS(CORR_MATRIX)-1,$I277,,,"Sensis Vectors ALL")))</f>
        <v>0</v>
      </c>
      <c r="P277" s="256">
        <f ca="1">SUMIF(INDIRECT(ADDRESS(3,9+ROWS(CUT_LIST)+2,,,"Sensis Vectors ALL")):INDIRECT(ADDRESS(3+ROWS(CORR_MATRIX)-1,9+ROWS(CUT_LIST)+2,,,"Sensis Vectors ALL")),"YC"&amp;$H277&amp;P$1,INDIRECT(ADDRESS(3,$I277,,,"Sensis Vectors ALL")):INDIRECT(ADDRESS(3+ROWS(CORR_MATRIX)-1,$I277,,,"Sensis Vectors ALL")))</f>
        <v>0</v>
      </c>
      <c r="Q277" s="256">
        <f ca="1">SUMIF(INDIRECT(ADDRESS(3,9+ROWS(CUT_LIST)+2,,,"Sensis Vectors ALL")):INDIRECT(ADDRESS(3+ROWS(CORR_MATRIX)-1,9+ROWS(CUT_LIST)+2,,,"Sensis Vectors ALL")),"YC"&amp;$H277&amp;Q$1,INDIRECT(ADDRESS(3,$I277,,,"Sensis Vectors ALL")):INDIRECT(ADDRESS(3+ROWS(CORR_MATRIX)-1,$I277,,,"Sensis Vectors ALL")))</f>
        <v>0</v>
      </c>
      <c r="R277" s="256">
        <f ca="1">SUMIF(INDIRECT(ADDRESS(3,9+ROWS(CUT_LIST)+2,,,"Sensis Vectors ALL")):INDIRECT(ADDRESS(3+ROWS(CORR_MATRIX)-1,9+ROWS(CUT_LIST)+2,,,"Sensis Vectors ALL")),"YC"&amp;$H277&amp;R$1,INDIRECT(ADDRESS(3,$I277,,,"Sensis Vectors ALL")):INDIRECT(ADDRESS(3+ROWS(CORR_MATRIX)-1,$I277,,,"Sensis Vectors ALL")))</f>
        <v>0</v>
      </c>
      <c r="S277" s="256">
        <f ca="1">SUMIF(INDIRECT(ADDRESS(3,9+ROWS(CUT_LIST)+2,,,"Sensis Vectors ALL")):INDIRECT(ADDRESS(3+ROWS(CORR_MATRIX)-1,9+ROWS(CUT_LIST)+2,,,"Sensis Vectors ALL")),"YC"&amp;$H277&amp;S$1,INDIRECT(ADDRESS(3,$I277,,,"Sensis Vectors ALL")):INDIRECT(ADDRESS(3+ROWS(CORR_MATRIX)-1,$I277,,,"Sensis Vectors ALL")))</f>
        <v>0</v>
      </c>
      <c r="T277" s="256">
        <f ca="1">SUMIF(INDIRECT(ADDRESS(3,9+ROWS(CUT_LIST)+2,,,"Sensis Vectors ALL")):INDIRECT(ADDRESS(3+ROWS(CORR_MATRIX)-1,9+ROWS(CUT_LIST)+2,,,"Sensis Vectors ALL")),"YC"&amp;$H277&amp;T$1,INDIRECT(ADDRESS(3,$I277,,,"Sensis Vectors ALL")):INDIRECT(ADDRESS(3+ROWS(CORR_MATRIX)-1,$I277,,,"Sensis Vectors ALL")))</f>
        <v>0</v>
      </c>
      <c r="U277" s="256">
        <f ca="1">SUMIF(INDIRECT(ADDRESS(3,9+ROWS(CUT_LIST)+2,,,"Sensis Vectors ALL")):INDIRECT(ADDRESS(3+ROWS(CORR_MATRIX)-1,9+ROWS(CUT_LIST)+2,,,"Sensis Vectors ALL")),"YC"&amp;$H277&amp;U$1,INDIRECT(ADDRESS(3,$I277,,,"Sensis Vectors ALL")):INDIRECT(ADDRESS(3+ROWS(CORR_MATRIX)-1,$I277,,,"Sensis Vectors ALL")))</f>
        <v>0</v>
      </c>
      <c r="V277" s="256">
        <f ca="1">SUMIF(INDIRECT(ADDRESS(3,9+ROWS(CUT_LIST)+2,,,"Sensis Vectors ALL")):INDIRECT(ADDRESS(3+ROWS(CORR_MATRIX)-1,9+ROWS(CUT_LIST)+2,,,"Sensis Vectors ALL")),"YC"&amp;$H277&amp;V$1,INDIRECT(ADDRESS(3,$I277,,,"Sensis Vectors ALL")):INDIRECT(ADDRESS(3+ROWS(CORR_MATRIX)-1,$I277,,,"Sensis Vectors ALL")))</f>
        <v>0</v>
      </c>
    </row>
    <row r="278" spans="1:22" x14ac:dyDescent="0.2">
      <c r="A278" s="63">
        <f t="shared" si="19"/>
        <v>95</v>
      </c>
      <c r="B278" s="63"/>
      <c r="C278" s="63"/>
      <c r="D278" s="61" t="s">
        <v>430</v>
      </c>
      <c r="E278" s="63"/>
      <c r="F278" s="63"/>
      <c r="G278" s="63"/>
      <c r="H278" s="63" t="s">
        <v>18</v>
      </c>
      <c r="I278" s="63">
        <f t="shared" si="20"/>
        <v>105</v>
      </c>
      <c r="J278" s="63" t="str">
        <f t="shared" si="21"/>
        <v>95EUR</v>
      </c>
      <c r="K278" s="256">
        <f ca="1">SUMIF(INDIRECT(ADDRESS(3,9+ROWS(CUT_LIST)+2,,,"Sensis Vectors ALL")):INDIRECT(ADDRESS(3+ROWS(CORR_MATRIX)-1,9+ROWS(CUT_LIST)+2,,,"Sensis Vectors ALL")),"YC"&amp;$H278&amp;K$1,INDIRECT(ADDRESS(3,$I278,,,"Sensis Vectors ALL")):INDIRECT(ADDRESS(3+ROWS(CORR_MATRIX)-1,$I278,,,"Sensis Vectors ALL")))</f>
        <v>0</v>
      </c>
      <c r="L278" s="256">
        <f ca="1">SUMIF(INDIRECT(ADDRESS(3,9+ROWS(CUT_LIST)+2,,,"Sensis Vectors ALL")):INDIRECT(ADDRESS(3+ROWS(CORR_MATRIX)-1,9+ROWS(CUT_LIST)+2,,,"Sensis Vectors ALL")),"YC"&amp;$H278&amp;L$1,INDIRECT(ADDRESS(3,$I278,,,"Sensis Vectors ALL")):INDIRECT(ADDRESS(3+ROWS(CORR_MATRIX)-1,$I278,,,"Sensis Vectors ALL")))</f>
        <v>0</v>
      </c>
      <c r="M278" s="256">
        <f ca="1">SUMIF(INDIRECT(ADDRESS(3,9+ROWS(CUT_LIST)+2,,,"Sensis Vectors ALL")):INDIRECT(ADDRESS(3+ROWS(CORR_MATRIX)-1,9+ROWS(CUT_LIST)+2,,,"Sensis Vectors ALL")),"YC"&amp;$H278&amp;M$1,INDIRECT(ADDRESS(3,$I278,,,"Sensis Vectors ALL")):INDIRECT(ADDRESS(3+ROWS(CORR_MATRIX)-1,$I278,,,"Sensis Vectors ALL")))</f>
        <v>0</v>
      </c>
      <c r="N278" s="256">
        <f ca="1">SUMIF(INDIRECT(ADDRESS(3,9+ROWS(CUT_LIST)+2,,,"Sensis Vectors ALL")):INDIRECT(ADDRESS(3+ROWS(CORR_MATRIX)-1,9+ROWS(CUT_LIST)+2,,,"Sensis Vectors ALL")),"YC"&amp;$H278&amp;N$1,INDIRECT(ADDRESS(3,$I278,,,"Sensis Vectors ALL")):INDIRECT(ADDRESS(3+ROWS(CORR_MATRIX)-1,$I278,,,"Sensis Vectors ALL")))</f>
        <v>0</v>
      </c>
      <c r="O278" s="256">
        <f ca="1">SUMIF(INDIRECT(ADDRESS(3,9+ROWS(CUT_LIST)+2,,,"Sensis Vectors ALL")):INDIRECT(ADDRESS(3+ROWS(CORR_MATRIX)-1,9+ROWS(CUT_LIST)+2,,,"Sensis Vectors ALL")),"YC"&amp;$H278&amp;O$1,INDIRECT(ADDRESS(3,$I278,,,"Sensis Vectors ALL")):INDIRECT(ADDRESS(3+ROWS(CORR_MATRIX)-1,$I278,,,"Sensis Vectors ALL")))</f>
        <v>0</v>
      </c>
      <c r="P278" s="256">
        <f ca="1">SUMIF(INDIRECT(ADDRESS(3,9+ROWS(CUT_LIST)+2,,,"Sensis Vectors ALL")):INDIRECT(ADDRESS(3+ROWS(CORR_MATRIX)-1,9+ROWS(CUT_LIST)+2,,,"Sensis Vectors ALL")),"YC"&amp;$H278&amp;P$1,INDIRECT(ADDRESS(3,$I278,,,"Sensis Vectors ALL")):INDIRECT(ADDRESS(3+ROWS(CORR_MATRIX)-1,$I278,,,"Sensis Vectors ALL")))</f>
        <v>0</v>
      </c>
      <c r="Q278" s="256">
        <f ca="1">SUMIF(INDIRECT(ADDRESS(3,9+ROWS(CUT_LIST)+2,,,"Sensis Vectors ALL")):INDIRECT(ADDRESS(3+ROWS(CORR_MATRIX)-1,9+ROWS(CUT_LIST)+2,,,"Sensis Vectors ALL")),"YC"&amp;$H278&amp;Q$1,INDIRECT(ADDRESS(3,$I278,,,"Sensis Vectors ALL")):INDIRECT(ADDRESS(3+ROWS(CORR_MATRIX)-1,$I278,,,"Sensis Vectors ALL")))</f>
        <v>0</v>
      </c>
      <c r="R278" s="256">
        <f ca="1">SUMIF(INDIRECT(ADDRESS(3,9+ROWS(CUT_LIST)+2,,,"Sensis Vectors ALL")):INDIRECT(ADDRESS(3+ROWS(CORR_MATRIX)-1,9+ROWS(CUT_LIST)+2,,,"Sensis Vectors ALL")),"YC"&amp;$H278&amp;R$1,INDIRECT(ADDRESS(3,$I278,,,"Sensis Vectors ALL")):INDIRECT(ADDRESS(3+ROWS(CORR_MATRIX)-1,$I278,,,"Sensis Vectors ALL")))</f>
        <v>0</v>
      </c>
      <c r="S278" s="256">
        <f ca="1">SUMIF(INDIRECT(ADDRESS(3,9+ROWS(CUT_LIST)+2,,,"Sensis Vectors ALL")):INDIRECT(ADDRESS(3+ROWS(CORR_MATRIX)-1,9+ROWS(CUT_LIST)+2,,,"Sensis Vectors ALL")),"YC"&amp;$H278&amp;S$1,INDIRECT(ADDRESS(3,$I278,,,"Sensis Vectors ALL")):INDIRECT(ADDRESS(3+ROWS(CORR_MATRIX)-1,$I278,,,"Sensis Vectors ALL")))</f>
        <v>0</v>
      </c>
      <c r="T278" s="256">
        <f ca="1">SUMIF(INDIRECT(ADDRESS(3,9+ROWS(CUT_LIST)+2,,,"Sensis Vectors ALL")):INDIRECT(ADDRESS(3+ROWS(CORR_MATRIX)-1,9+ROWS(CUT_LIST)+2,,,"Sensis Vectors ALL")),"YC"&amp;$H278&amp;T$1,INDIRECT(ADDRESS(3,$I278,,,"Sensis Vectors ALL")):INDIRECT(ADDRESS(3+ROWS(CORR_MATRIX)-1,$I278,,,"Sensis Vectors ALL")))</f>
        <v>0</v>
      </c>
      <c r="U278" s="256">
        <f ca="1">SUMIF(INDIRECT(ADDRESS(3,9+ROWS(CUT_LIST)+2,,,"Sensis Vectors ALL")):INDIRECT(ADDRESS(3+ROWS(CORR_MATRIX)-1,9+ROWS(CUT_LIST)+2,,,"Sensis Vectors ALL")),"YC"&amp;$H278&amp;U$1,INDIRECT(ADDRESS(3,$I278,,,"Sensis Vectors ALL")):INDIRECT(ADDRESS(3+ROWS(CORR_MATRIX)-1,$I278,,,"Sensis Vectors ALL")))</f>
        <v>0</v>
      </c>
      <c r="V278" s="256">
        <f ca="1">SUMIF(INDIRECT(ADDRESS(3,9+ROWS(CUT_LIST)+2,,,"Sensis Vectors ALL")):INDIRECT(ADDRESS(3+ROWS(CORR_MATRIX)-1,9+ROWS(CUT_LIST)+2,,,"Sensis Vectors ALL")),"YC"&amp;$H278&amp;V$1,INDIRECT(ADDRESS(3,$I278,,,"Sensis Vectors ALL")):INDIRECT(ADDRESS(3+ROWS(CORR_MATRIX)-1,$I278,,,"Sensis Vectors ALL")))</f>
        <v>0</v>
      </c>
    </row>
    <row r="279" spans="1:22" x14ac:dyDescent="0.2">
      <c r="A279" s="63">
        <f t="shared" si="19"/>
        <v>95</v>
      </c>
      <c r="B279" s="63"/>
      <c r="C279" s="63"/>
      <c r="D279" s="61" t="s">
        <v>430</v>
      </c>
      <c r="E279" s="63"/>
      <c r="F279" s="63"/>
      <c r="G279" s="63"/>
      <c r="H279" s="63" t="s">
        <v>39</v>
      </c>
      <c r="I279" s="63">
        <f t="shared" si="20"/>
        <v>105</v>
      </c>
      <c r="J279" s="63" t="str">
        <f t="shared" si="21"/>
        <v>95GBP</v>
      </c>
      <c r="K279" s="256">
        <f ca="1">SUMIF(INDIRECT(ADDRESS(3,9+ROWS(CUT_LIST)+2,,,"Sensis Vectors ALL")):INDIRECT(ADDRESS(3+ROWS(CORR_MATRIX)-1,9+ROWS(CUT_LIST)+2,,,"Sensis Vectors ALL")),"YC"&amp;$H279&amp;K$1,INDIRECT(ADDRESS(3,$I279,,,"Sensis Vectors ALL")):INDIRECT(ADDRESS(3+ROWS(CORR_MATRIX)-1,$I279,,,"Sensis Vectors ALL")))</f>
        <v>0</v>
      </c>
      <c r="L279" s="256">
        <f ca="1">SUMIF(INDIRECT(ADDRESS(3,9+ROWS(CUT_LIST)+2,,,"Sensis Vectors ALL")):INDIRECT(ADDRESS(3+ROWS(CORR_MATRIX)-1,9+ROWS(CUT_LIST)+2,,,"Sensis Vectors ALL")),"YC"&amp;$H279&amp;L$1,INDIRECT(ADDRESS(3,$I279,,,"Sensis Vectors ALL")):INDIRECT(ADDRESS(3+ROWS(CORR_MATRIX)-1,$I279,,,"Sensis Vectors ALL")))</f>
        <v>0</v>
      </c>
      <c r="M279" s="256">
        <f ca="1">SUMIF(INDIRECT(ADDRESS(3,9+ROWS(CUT_LIST)+2,,,"Sensis Vectors ALL")):INDIRECT(ADDRESS(3+ROWS(CORR_MATRIX)-1,9+ROWS(CUT_LIST)+2,,,"Sensis Vectors ALL")),"YC"&amp;$H279&amp;M$1,INDIRECT(ADDRESS(3,$I279,,,"Sensis Vectors ALL")):INDIRECT(ADDRESS(3+ROWS(CORR_MATRIX)-1,$I279,,,"Sensis Vectors ALL")))</f>
        <v>0</v>
      </c>
      <c r="N279" s="256">
        <f ca="1">SUMIF(INDIRECT(ADDRESS(3,9+ROWS(CUT_LIST)+2,,,"Sensis Vectors ALL")):INDIRECT(ADDRESS(3+ROWS(CORR_MATRIX)-1,9+ROWS(CUT_LIST)+2,,,"Sensis Vectors ALL")),"YC"&amp;$H279&amp;N$1,INDIRECT(ADDRESS(3,$I279,,,"Sensis Vectors ALL")):INDIRECT(ADDRESS(3+ROWS(CORR_MATRIX)-1,$I279,,,"Sensis Vectors ALL")))</f>
        <v>0</v>
      </c>
      <c r="O279" s="256">
        <f ca="1">SUMIF(INDIRECT(ADDRESS(3,9+ROWS(CUT_LIST)+2,,,"Sensis Vectors ALL")):INDIRECT(ADDRESS(3+ROWS(CORR_MATRIX)-1,9+ROWS(CUT_LIST)+2,,,"Sensis Vectors ALL")),"YC"&amp;$H279&amp;O$1,INDIRECT(ADDRESS(3,$I279,,,"Sensis Vectors ALL")):INDIRECT(ADDRESS(3+ROWS(CORR_MATRIX)-1,$I279,,,"Sensis Vectors ALL")))</f>
        <v>0</v>
      </c>
      <c r="P279" s="256">
        <f ca="1">SUMIF(INDIRECT(ADDRESS(3,9+ROWS(CUT_LIST)+2,,,"Sensis Vectors ALL")):INDIRECT(ADDRESS(3+ROWS(CORR_MATRIX)-1,9+ROWS(CUT_LIST)+2,,,"Sensis Vectors ALL")),"YC"&amp;$H279&amp;P$1,INDIRECT(ADDRESS(3,$I279,,,"Sensis Vectors ALL")):INDIRECT(ADDRESS(3+ROWS(CORR_MATRIX)-1,$I279,,,"Sensis Vectors ALL")))</f>
        <v>0</v>
      </c>
      <c r="Q279" s="256">
        <f ca="1">SUMIF(INDIRECT(ADDRESS(3,9+ROWS(CUT_LIST)+2,,,"Sensis Vectors ALL")):INDIRECT(ADDRESS(3+ROWS(CORR_MATRIX)-1,9+ROWS(CUT_LIST)+2,,,"Sensis Vectors ALL")),"YC"&amp;$H279&amp;Q$1,INDIRECT(ADDRESS(3,$I279,,,"Sensis Vectors ALL")):INDIRECT(ADDRESS(3+ROWS(CORR_MATRIX)-1,$I279,,,"Sensis Vectors ALL")))</f>
        <v>0</v>
      </c>
      <c r="R279" s="256">
        <f ca="1">SUMIF(INDIRECT(ADDRESS(3,9+ROWS(CUT_LIST)+2,,,"Sensis Vectors ALL")):INDIRECT(ADDRESS(3+ROWS(CORR_MATRIX)-1,9+ROWS(CUT_LIST)+2,,,"Sensis Vectors ALL")),"YC"&amp;$H279&amp;R$1,INDIRECT(ADDRESS(3,$I279,,,"Sensis Vectors ALL")):INDIRECT(ADDRESS(3+ROWS(CORR_MATRIX)-1,$I279,,,"Sensis Vectors ALL")))</f>
        <v>0</v>
      </c>
      <c r="S279" s="256">
        <f ca="1">SUMIF(INDIRECT(ADDRESS(3,9+ROWS(CUT_LIST)+2,,,"Sensis Vectors ALL")):INDIRECT(ADDRESS(3+ROWS(CORR_MATRIX)-1,9+ROWS(CUT_LIST)+2,,,"Sensis Vectors ALL")),"YC"&amp;$H279&amp;S$1,INDIRECT(ADDRESS(3,$I279,,,"Sensis Vectors ALL")):INDIRECT(ADDRESS(3+ROWS(CORR_MATRIX)-1,$I279,,,"Sensis Vectors ALL")))</f>
        <v>0</v>
      </c>
      <c r="T279" s="256">
        <f ca="1">SUMIF(INDIRECT(ADDRESS(3,9+ROWS(CUT_LIST)+2,,,"Sensis Vectors ALL")):INDIRECT(ADDRESS(3+ROWS(CORR_MATRIX)-1,9+ROWS(CUT_LIST)+2,,,"Sensis Vectors ALL")),"YC"&amp;$H279&amp;T$1,INDIRECT(ADDRESS(3,$I279,,,"Sensis Vectors ALL")):INDIRECT(ADDRESS(3+ROWS(CORR_MATRIX)-1,$I279,,,"Sensis Vectors ALL")))</f>
        <v>0</v>
      </c>
      <c r="U279" s="256">
        <f ca="1">SUMIF(INDIRECT(ADDRESS(3,9+ROWS(CUT_LIST)+2,,,"Sensis Vectors ALL")):INDIRECT(ADDRESS(3+ROWS(CORR_MATRIX)-1,9+ROWS(CUT_LIST)+2,,,"Sensis Vectors ALL")),"YC"&amp;$H279&amp;U$1,INDIRECT(ADDRESS(3,$I279,,,"Sensis Vectors ALL")):INDIRECT(ADDRESS(3+ROWS(CORR_MATRIX)-1,$I279,,,"Sensis Vectors ALL")))</f>
        <v>0</v>
      </c>
      <c r="V279" s="256">
        <f ca="1">SUMIF(INDIRECT(ADDRESS(3,9+ROWS(CUT_LIST)+2,,,"Sensis Vectors ALL")):INDIRECT(ADDRESS(3+ROWS(CORR_MATRIX)-1,9+ROWS(CUT_LIST)+2,,,"Sensis Vectors ALL")),"YC"&amp;$H279&amp;V$1,INDIRECT(ADDRESS(3,$I279,,,"Sensis Vectors ALL")):INDIRECT(ADDRESS(3+ROWS(CORR_MATRIX)-1,$I279,,,"Sensis Vectors ALL")))</f>
        <v>0</v>
      </c>
    </row>
    <row r="280" spans="1:22" x14ac:dyDescent="0.2">
      <c r="A280" s="63">
        <f t="shared" si="19"/>
        <v>95</v>
      </c>
      <c r="B280" s="63"/>
      <c r="C280" s="63"/>
      <c r="D280" s="61" t="s">
        <v>430</v>
      </c>
      <c r="E280" s="63"/>
      <c r="F280" s="63"/>
      <c r="G280" s="63"/>
      <c r="H280" s="63" t="s">
        <v>31</v>
      </c>
      <c r="I280" s="63">
        <f t="shared" si="20"/>
        <v>105</v>
      </c>
      <c r="J280" s="63" t="str">
        <f t="shared" si="21"/>
        <v>95JPY</v>
      </c>
      <c r="K280" s="256">
        <f ca="1">SUMIF(INDIRECT(ADDRESS(3,9+ROWS(CUT_LIST)+2,,,"Sensis Vectors ALL")):INDIRECT(ADDRESS(3+ROWS(CORR_MATRIX)-1,9+ROWS(CUT_LIST)+2,,,"Sensis Vectors ALL")),"YC"&amp;$H280&amp;K$1,INDIRECT(ADDRESS(3,$I280,,,"Sensis Vectors ALL")):INDIRECT(ADDRESS(3+ROWS(CORR_MATRIX)-1,$I280,,,"Sensis Vectors ALL")))</f>
        <v>0</v>
      </c>
      <c r="L280" s="256">
        <f ca="1">SUMIF(INDIRECT(ADDRESS(3,9+ROWS(CUT_LIST)+2,,,"Sensis Vectors ALL")):INDIRECT(ADDRESS(3+ROWS(CORR_MATRIX)-1,9+ROWS(CUT_LIST)+2,,,"Sensis Vectors ALL")),"YC"&amp;$H280&amp;L$1,INDIRECT(ADDRESS(3,$I280,,,"Sensis Vectors ALL")):INDIRECT(ADDRESS(3+ROWS(CORR_MATRIX)-1,$I280,,,"Sensis Vectors ALL")))</f>
        <v>0</v>
      </c>
      <c r="M280" s="256">
        <f ca="1">SUMIF(INDIRECT(ADDRESS(3,9+ROWS(CUT_LIST)+2,,,"Sensis Vectors ALL")):INDIRECT(ADDRESS(3+ROWS(CORR_MATRIX)-1,9+ROWS(CUT_LIST)+2,,,"Sensis Vectors ALL")),"YC"&amp;$H280&amp;M$1,INDIRECT(ADDRESS(3,$I280,,,"Sensis Vectors ALL")):INDIRECT(ADDRESS(3+ROWS(CORR_MATRIX)-1,$I280,,,"Sensis Vectors ALL")))</f>
        <v>0</v>
      </c>
      <c r="N280" s="256">
        <f ca="1">SUMIF(INDIRECT(ADDRESS(3,9+ROWS(CUT_LIST)+2,,,"Sensis Vectors ALL")):INDIRECT(ADDRESS(3+ROWS(CORR_MATRIX)-1,9+ROWS(CUT_LIST)+2,,,"Sensis Vectors ALL")),"YC"&amp;$H280&amp;N$1,INDIRECT(ADDRESS(3,$I280,,,"Sensis Vectors ALL")):INDIRECT(ADDRESS(3+ROWS(CORR_MATRIX)-1,$I280,,,"Sensis Vectors ALL")))</f>
        <v>0</v>
      </c>
      <c r="O280" s="256">
        <f ca="1">SUMIF(INDIRECT(ADDRESS(3,9+ROWS(CUT_LIST)+2,,,"Sensis Vectors ALL")):INDIRECT(ADDRESS(3+ROWS(CORR_MATRIX)-1,9+ROWS(CUT_LIST)+2,,,"Sensis Vectors ALL")),"YC"&amp;$H280&amp;O$1,INDIRECT(ADDRESS(3,$I280,,,"Sensis Vectors ALL")):INDIRECT(ADDRESS(3+ROWS(CORR_MATRIX)-1,$I280,,,"Sensis Vectors ALL")))</f>
        <v>0</v>
      </c>
      <c r="P280" s="256">
        <f ca="1">SUMIF(INDIRECT(ADDRESS(3,9+ROWS(CUT_LIST)+2,,,"Sensis Vectors ALL")):INDIRECT(ADDRESS(3+ROWS(CORR_MATRIX)-1,9+ROWS(CUT_LIST)+2,,,"Sensis Vectors ALL")),"YC"&amp;$H280&amp;P$1,INDIRECT(ADDRESS(3,$I280,,,"Sensis Vectors ALL")):INDIRECT(ADDRESS(3+ROWS(CORR_MATRIX)-1,$I280,,,"Sensis Vectors ALL")))</f>
        <v>0</v>
      </c>
      <c r="Q280" s="256">
        <f ca="1">SUMIF(INDIRECT(ADDRESS(3,9+ROWS(CUT_LIST)+2,,,"Sensis Vectors ALL")):INDIRECT(ADDRESS(3+ROWS(CORR_MATRIX)-1,9+ROWS(CUT_LIST)+2,,,"Sensis Vectors ALL")),"YC"&amp;$H280&amp;Q$1,INDIRECT(ADDRESS(3,$I280,,,"Sensis Vectors ALL")):INDIRECT(ADDRESS(3+ROWS(CORR_MATRIX)-1,$I280,,,"Sensis Vectors ALL")))</f>
        <v>0</v>
      </c>
      <c r="R280" s="256">
        <f ca="1">SUMIF(INDIRECT(ADDRESS(3,9+ROWS(CUT_LIST)+2,,,"Sensis Vectors ALL")):INDIRECT(ADDRESS(3+ROWS(CORR_MATRIX)-1,9+ROWS(CUT_LIST)+2,,,"Sensis Vectors ALL")),"YC"&amp;$H280&amp;R$1,INDIRECT(ADDRESS(3,$I280,,,"Sensis Vectors ALL")):INDIRECT(ADDRESS(3+ROWS(CORR_MATRIX)-1,$I280,,,"Sensis Vectors ALL")))</f>
        <v>0</v>
      </c>
      <c r="S280" s="256">
        <f ca="1">SUMIF(INDIRECT(ADDRESS(3,9+ROWS(CUT_LIST)+2,,,"Sensis Vectors ALL")):INDIRECT(ADDRESS(3+ROWS(CORR_MATRIX)-1,9+ROWS(CUT_LIST)+2,,,"Sensis Vectors ALL")),"YC"&amp;$H280&amp;S$1,INDIRECT(ADDRESS(3,$I280,,,"Sensis Vectors ALL")):INDIRECT(ADDRESS(3+ROWS(CORR_MATRIX)-1,$I280,,,"Sensis Vectors ALL")))</f>
        <v>0</v>
      </c>
      <c r="T280" s="256">
        <f ca="1">SUMIF(INDIRECT(ADDRESS(3,9+ROWS(CUT_LIST)+2,,,"Sensis Vectors ALL")):INDIRECT(ADDRESS(3+ROWS(CORR_MATRIX)-1,9+ROWS(CUT_LIST)+2,,,"Sensis Vectors ALL")),"YC"&amp;$H280&amp;T$1,INDIRECT(ADDRESS(3,$I280,,,"Sensis Vectors ALL")):INDIRECT(ADDRESS(3+ROWS(CORR_MATRIX)-1,$I280,,,"Sensis Vectors ALL")))</f>
        <v>0</v>
      </c>
      <c r="U280" s="256">
        <f ca="1">SUMIF(INDIRECT(ADDRESS(3,9+ROWS(CUT_LIST)+2,,,"Sensis Vectors ALL")):INDIRECT(ADDRESS(3+ROWS(CORR_MATRIX)-1,9+ROWS(CUT_LIST)+2,,,"Sensis Vectors ALL")),"YC"&amp;$H280&amp;U$1,INDIRECT(ADDRESS(3,$I280,,,"Sensis Vectors ALL")):INDIRECT(ADDRESS(3+ROWS(CORR_MATRIX)-1,$I280,,,"Sensis Vectors ALL")))</f>
        <v>0</v>
      </c>
      <c r="V280" s="256">
        <f ca="1">SUMIF(INDIRECT(ADDRESS(3,9+ROWS(CUT_LIST)+2,,,"Sensis Vectors ALL")):INDIRECT(ADDRESS(3+ROWS(CORR_MATRIX)-1,9+ROWS(CUT_LIST)+2,,,"Sensis Vectors ALL")),"YC"&amp;$H280&amp;V$1,INDIRECT(ADDRESS(3,$I280,,,"Sensis Vectors ALL")):INDIRECT(ADDRESS(3+ROWS(CORR_MATRIX)-1,$I280,,,"Sensis Vectors ALL")))</f>
        <v>0</v>
      </c>
    </row>
    <row r="281" spans="1:22" x14ac:dyDescent="0.2">
      <c r="A281" s="63">
        <f t="shared" si="19"/>
        <v>95</v>
      </c>
      <c r="B281" s="63"/>
      <c r="C281" s="63"/>
      <c r="D281" s="61" t="s">
        <v>430</v>
      </c>
      <c r="E281" s="63"/>
      <c r="F281" s="63"/>
      <c r="G281" s="63"/>
      <c r="H281" s="63" t="s">
        <v>16</v>
      </c>
      <c r="I281" s="63">
        <f t="shared" si="20"/>
        <v>105</v>
      </c>
      <c r="J281" s="63" t="str">
        <f t="shared" si="21"/>
        <v>95USD</v>
      </c>
      <c r="K281" s="256">
        <f ca="1">SUMIF(INDIRECT(ADDRESS(3,9+ROWS(CUT_LIST)+2,,,"Sensis Vectors ALL")):INDIRECT(ADDRESS(3+ROWS(CORR_MATRIX)-1,9+ROWS(CUT_LIST)+2,,,"Sensis Vectors ALL")),"YC"&amp;$H281&amp;K$1,INDIRECT(ADDRESS(3,$I281,,,"Sensis Vectors ALL")):INDIRECT(ADDRESS(3+ROWS(CORR_MATRIX)-1,$I281,,,"Sensis Vectors ALL")))</f>
        <v>0</v>
      </c>
      <c r="L281" s="256">
        <f ca="1">SUMIF(INDIRECT(ADDRESS(3,9+ROWS(CUT_LIST)+2,,,"Sensis Vectors ALL")):INDIRECT(ADDRESS(3+ROWS(CORR_MATRIX)-1,9+ROWS(CUT_LIST)+2,,,"Sensis Vectors ALL")),"YC"&amp;$H281&amp;L$1,INDIRECT(ADDRESS(3,$I281,,,"Sensis Vectors ALL")):INDIRECT(ADDRESS(3+ROWS(CORR_MATRIX)-1,$I281,,,"Sensis Vectors ALL")))</f>
        <v>0</v>
      </c>
      <c r="M281" s="256">
        <f ca="1">SUMIF(INDIRECT(ADDRESS(3,9+ROWS(CUT_LIST)+2,,,"Sensis Vectors ALL")):INDIRECT(ADDRESS(3+ROWS(CORR_MATRIX)-1,9+ROWS(CUT_LIST)+2,,,"Sensis Vectors ALL")),"YC"&amp;$H281&amp;M$1,INDIRECT(ADDRESS(3,$I281,,,"Sensis Vectors ALL")):INDIRECT(ADDRESS(3+ROWS(CORR_MATRIX)-1,$I281,,,"Sensis Vectors ALL")))</f>
        <v>0</v>
      </c>
      <c r="N281" s="256">
        <f ca="1">SUMIF(INDIRECT(ADDRESS(3,9+ROWS(CUT_LIST)+2,,,"Sensis Vectors ALL")):INDIRECT(ADDRESS(3+ROWS(CORR_MATRIX)-1,9+ROWS(CUT_LIST)+2,,,"Sensis Vectors ALL")),"YC"&amp;$H281&amp;N$1,INDIRECT(ADDRESS(3,$I281,,,"Sensis Vectors ALL")):INDIRECT(ADDRESS(3+ROWS(CORR_MATRIX)-1,$I281,,,"Sensis Vectors ALL")))</f>
        <v>0</v>
      </c>
      <c r="O281" s="256">
        <f ca="1">SUMIF(INDIRECT(ADDRESS(3,9+ROWS(CUT_LIST)+2,,,"Sensis Vectors ALL")):INDIRECT(ADDRESS(3+ROWS(CORR_MATRIX)-1,9+ROWS(CUT_LIST)+2,,,"Sensis Vectors ALL")),"YC"&amp;$H281&amp;O$1,INDIRECT(ADDRESS(3,$I281,,,"Sensis Vectors ALL")):INDIRECT(ADDRESS(3+ROWS(CORR_MATRIX)-1,$I281,,,"Sensis Vectors ALL")))</f>
        <v>0</v>
      </c>
      <c r="P281" s="256">
        <f ca="1">SUMIF(INDIRECT(ADDRESS(3,9+ROWS(CUT_LIST)+2,,,"Sensis Vectors ALL")):INDIRECT(ADDRESS(3+ROWS(CORR_MATRIX)-1,9+ROWS(CUT_LIST)+2,,,"Sensis Vectors ALL")),"YC"&amp;$H281&amp;P$1,INDIRECT(ADDRESS(3,$I281,,,"Sensis Vectors ALL")):INDIRECT(ADDRESS(3+ROWS(CORR_MATRIX)-1,$I281,,,"Sensis Vectors ALL")))</f>
        <v>0</v>
      </c>
      <c r="Q281" s="256">
        <f ca="1">SUMIF(INDIRECT(ADDRESS(3,9+ROWS(CUT_LIST)+2,,,"Sensis Vectors ALL")):INDIRECT(ADDRESS(3+ROWS(CORR_MATRIX)-1,9+ROWS(CUT_LIST)+2,,,"Sensis Vectors ALL")),"YC"&amp;$H281&amp;Q$1,INDIRECT(ADDRESS(3,$I281,,,"Sensis Vectors ALL")):INDIRECT(ADDRESS(3+ROWS(CORR_MATRIX)-1,$I281,,,"Sensis Vectors ALL")))</f>
        <v>0</v>
      </c>
      <c r="R281" s="256">
        <f ca="1">SUMIF(INDIRECT(ADDRESS(3,9+ROWS(CUT_LIST)+2,,,"Sensis Vectors ALL")):INDIRECT(ADDRESS(3+ROWS(CORR_MATRIX)-1,9+ROWS(CUT_LIST)+2,,,"Sensis Vectors ALL")),"YC"&amp;$H281&amp;R$1,INDIRECT(ADDRESS(3,$I281,,,"Sensis Vectors ALL")):INDIRECT(ADDRESS(3+ROWS(CORR_MATRIX)-1,$I281,,,"Sensis Vectors ALL")))</f>
        <v>0</v>
      </c>
      <c r="S281" s="256">
        <f ca="1">SUMIF(INDIRECT(ADDRESS(3,9+ROWS(CUT_LIST)+2,,,"Sensis Vectors ALL")):INDIRECT(ADDRESS(3+ROWS(CORR_MATRIX)-1,9+ROWS(CUT_LIST)+2,,,"Sensis Vectors ALL")),"YC"&amp;$H281&amp;S$1,INDIRECT(ADDRESS(3,$I281,,,"Sensis Vectors ALL")):INDIRECT(ADDRESS(3+ROWS(CORR_MATRIX)-1,$I281,,,"Sensis Vectors ALL")))</f>
        <v>0</v>
      </c>
      <c r="T281" s="256">
        <f ca="1">SUMIF(INDIRECT(ADDRESS(3,9+ROWS(CUT_LIST)+2,,,"Sensis Vectors ALL")):INDIRECT(ADDRESS(3+ROWS(CORR_MATRIX)-1,9+ROWS(CUT_LIST)+2,,,"Sensis Vectors ALL")),"YC"&amp;$H281&amp;T$1,INDIRECT(ADDRESS(3,$I281,,,"Sensis Vectors ALL")):INDIRECT(ADDRESS(3+ROWS(CORR_MATRIX)-1,$I281,,,"Sensis Vectors ALL")))</f>
        <v>0</v>
      </c>
      <c r="U281" s="256">
        <f ca="1">SUMIF(INDIRECT(ADDRESS(3,9+ROWS(CUT_LIST)+2,,,"Sensis Vectors ALL")):INDIRECT(ADDRESS(3+ROWS(CORR_MATRIX)-1,9+ROWS(CUT_LIST)+2,,,"Sensis Vectors ALL")),"YC"&amp;$H281&amp;U$1,INDIRECT(ADDRESS(3,$I281,,,"Sensis Vectors ALL")):INDIRECT(ADDRESS(3+ROWS(CORR_MATRIX)-1,$I281,,,"Sensis Vectors ALL")))</f>
        <v>0</v>
      </c>
      <c r="V281" s="256">
        <f ca="1">SUMIF(INDIRECT(ADDRESS(3,9+ROWS(CUT_LIST)+2,,,"Sensis Vectors ALL")):INDIRECT(ADDRESS(3+ROWS(CORR_MATRIX)-1,9+ROWS(CUT_LIST)+2,,,"Sensis Vectors ALL")),"YC"&amp;$H281&amp;V$1,INDIRECT(ADDRESS(3,$I281,,,"Sensis Vectors ALL")):INDIRECT(ADDRESS(3+ROWS(CORR_MATRIX)-1,$I281,,,"Sensis Vectors ALL")))</f>
        <v>0</v>
      </c>
    </row>
    <row r="282" spans="1:22" x14ac:dyDescent="0.2">
      <c r="A282">
        <v>96</v>
      </c>
      <c r="B282">
        <v>10</v>
      </c>
      <c r="C282" t="s">
        <v>431</v>
      </c>
      <c r="D282" t="s">
        <v>431</v>
      </c>
      <c r="E282" t="s">
        <v>136</v>
      </c>
      <c r="F282" t="s">
        <v>179</v>
      </c>
      <c r="G282">
        <v>234</v>
      </c>
      <c r="H282" s="62" t="s">
        <v>24</v>
      </c>
      <c r="I282">
        <f t="shared" si="20"/>
        <v>106</v>
      </c>
      <c r="J282" t="str">
        <f t="shared" si="21"/>
        <v>96ALL</v>
      </c>
      <c r="K282" s="257">
        <f ca="1">SUMIF(INDIRECT(ADDRESS(3,9+ROWS(CUT_LIST)+1,,,"Sensis Vectors ALL")):INDIRECT(ADDRESS(3+ROWS(CORR_MATRIX)-1,9+ROWS(CUT_LIST)+1,,,"Sensis Vectors ALL")),"YC"&amp;K$1,INDIRECT(ADDRESS(3,$I282,,,"Sensis Vectors ALL")):INDIRECT(ADDRESS(3+ROWS(CORR_MATRIX)-1,$I282,,,"Sensis Vectors ALL")))</f>
        <v>0</v>
      </c>
      <c r="L282" s="257">
        <f ca="1">SUMIF(INDIRECT(ADDRESS(3,9+ROWS(CUT_LIST)+1,,,"Sensis Vectors ALL")):INDIRECT(ADDRESS(3+ROWS(CORR_MATRIX)-1,9+ROWS(CUT_LIST)+1,,,"Sensis Vectors ALL")),"YC"&amp;L$1,INDIRECT(ADDRESS(3,$I282,,,"Sensis Vectors ALL")):INDIRECT(ADDRESS(3+ROWS(CORR_MATRIX)-1,$I282,,,"Sensis Vectors ALL")))</f>
        <v>0</v>
      </c>
      <c r="M282" s="257">
        <f ca="1">SUMIF(INDIRECT(ADDRESS(3,9+ROWS(CUT_LIST)+1,,,"Sensis Vectors ALL")):INDIRECT(ADDRESS(3+ROWS(CORR_MATRIX)-1,9+ROWS(CUT_LIST)+1,,,"Sensis Vectors ALL")),"YC"&amp;M$1,INDIRECT(ADDRESS(3,$I282,,,"Sensis Vectors ALL")):INDIRECT(ADDRESS(3+ROWS(CORR_MATRIX)-1,$I282,,,"Sensis Vectors ALL")))</f>
        <v>0</v>
      </c>
      <c r="N282" s="257">
        <f ca="1">SUMIF(INDIRECT(ADDRESS(3,9+ROWS(CUT_LIST)+1,,,"Sensis Vectors ALL")):INDIRECT(ADDRESS(3+ROWS(CORR_MATRIX)-1,9+ROWS(CUT_LIST)+1,,,"Sensis Vectors ALL")),"YC"&amp;N$1,INDIRECT(ADDRESS(3,$I282,,,"Sensis Vectors ALL")):INDIRECT(ADDRESS(3+ROWS(CORR_MATRIX)-1,$I282,,,"Sensis Vectors ALL")))</f>
        <v>0</v>
      </c>
      <c r="O282" s="257">
        <f ca="1">SUMIF(INDIRECT(ADDRESS(3,9+ROWS(CUT_LIST)+1,,,"Sensis Vectors ALL")):INDIRECT(ADDRESS(3+ROWS(CORR_MATRIX)-1,9+ROWS(CUT_LIST)+1,,,"Sensis Vectors ALL")),"YC"&amp;O$1,INDIRECT(ADDRESS(3,$I282,,,"Sensis Vectors ALL")):INDIRECT(ADDRESS(3+ROWS(CORR_MATRIX)-1,$I282,,,"Sensis Vectors ALL")))</f>
        <v>0</v>
      </c>
      <c r="P282" s="257">
        <f ca="1">SUMIF(INDIRECT(ADDRESS(3,9+ROWS(CUT_LIST)+1,,,"Sensis Vectors ALL")):INDIRECT(ADDRESS(3+ROWS(CORR_MATRIX)-1,9+ROWS(CUT_LIST)+1,,,"Sensis Vectors ALL")),"YC"&amp;P$1,INDIRECT(ADDRESS(3,$I282,,,"Sensis Vectors ALL")):INDIRECT(ADDRESS(3+ROWS(CORR_MATRIX)-1,$I282,,,"Sensis Vectors ALL")))</f>
        <v>0</v>
      </c>
      <c r="Q282" s="257">
        <f ca="1">SUMIF(INDIRECT(ADDRESS(3,9+ROWS(CUT_LIST)+1,,,"Sensis Vectors ALL")):INDIRECT(ADDRESS(3+ROWS(CORR_MATRIX)-1,9+ROWS(CUT_LIST)+1,,,"Sensis Vectors ALL")),"YC"&amp;Q$1,INDIRECT(ADDRESS(3,$I282,,,"Sensis Vectors ALL")):INDIRECT(ADDRESS(3+ROWS(CORR_MATRIX)-1,$I282,,,"Sensis Vectors ALL")))</f>
        <v>0</v>
      </c>
      <c r="R282" s="257">
        <f ca="1">SUMIF(INDIRECT(ADDRESS(3,9+ROWS(CUT_LIST)+1,,,"Sensis Vectors ALL")):INDIRECT(ADDRESS(3+ROWS(CORR_MATRIX)-1,9+ROWS(CUT_LIST)+1,,,"Sensis Vectors ALL")),"YC"&amp;R$1,INDIRECT(ADDRESS(3,$I282,,,"Sensis Vectors ALL")):INDIRECT(ADDRESS(3+ROWS(CORR_MATRIX)-1,$I282,,,"Sensis Vectors ALL")))</f>
        <v>0</v>
      </c>
      <c r="S282" s="257">
        <f ca="1">SUMIF(INDIRECT(ADDRESS(3,9+ROWS(CUT_LIST)+1,,,"Sensis Vectors ALL")):INDIRECT(ADDRESS(3+ROWS(CORR_MATRIX)-1,9+ROWS(CUT_LIST)+1,,,"Sensis Vectors ALL")),"YC"&amp;S$1,INDIRECT(ADDRESS(3,$I282,,,"Sensis Vectors ALL")):INDIRECT(ADDRESS(3+ROWS(CORR_MATRIX)-1,$I282,,,"Sensis Vectors ALL")))</f>
        <v>0</v>
      </c>
      <c r="T282" s="257">
        <f ca="1">SUMIF(INDIRECT(ADDRESS(3,9+ROWS(CUT_LIST)+1,,,"Sensis Vectors ALL")):INDIRECT(ADDRESS(3+ROWS(CORR_MATRIX)-1,9+ROWS(CUT_LIST)+1,,,"Sensis Vectors ALL")),"YC"&amp;T$1,INDIRECT(ADDRESS(3,$I282,,,"Sensis Vectors ALL")):INDIRECT(ADDRESS(3+ROWS(CORR_MATRIX)-1,$I282,,,"Sensis Vectors ALL")))</f>
        <v>0</v>
      </c>
      <c r="U282" s="257">
        <f ca="1">SUMIF(INDIRECT(ADDRESS(3,9+ROWS(CUT_LIST)+1,,,"Sensis Vectors ALL")):INDIRECT(ADDRESS(3+ROWS(CORR_MATRIX)-1,9+ROWS(CUT_LIST)+1,,,"Sensis Vectors ALL")),"YC"&amp;U$1,INDIRECT(ADDRESS(3,$I282,,,"Sensis Vectors ALL")):INDIRECT(ADDRESS(3+ROWS(CORR_MATRIX)-1,$I282,,,"Sensis Vectors ALL")))</f>
        <v>0</v>
      </c>
      <c r="V282" s="257">
        <f ca="1">SUMIF(INDIRECT(ADDRESS(3,9+ROWS(CUT_LIST)+1,,,"Sensis Vectors ALL")):INDIRECT(ADDRESS(3+ROWS(CORR_MATRIX)-1,9+ROWS(CUT_LIST)+1,,,"Sensis Vectors ALL")),"YC"&amp;V$1,INDIRECT(ADDRESS(3,$I282,,,"Sensis Vectors ALL")):INDIRECT(ADDRESS(3+ROWS(CORR_MATRIX)-1,$I282,,,"Sensis Vectors ALL")))</f>
        <v>0</v>
      </c>
    </row>
    <row r="283" spans="1:22" x14ac:dyDescent="0.2">
      <c r="A283" s="63">
        <f t="shared" ref="A283:A288" si="22">A282</f>
        <v>96</v>
      </c>
      <c r="B283" s="63"/>
      <c r="C283" s="63"/>
      <c r="D283" s="61" t="s">
        <v>431</v>
      </c>
      <c r="E283" s="63"/>
      <c r="F283" s="63"/>
      <c r="G283" s="63"/>
      <c r="H283" s="63" t="s">
        <v>32</v>
      </c>
      <c r="I283" s="63">
        <f t="shared" si="20"/>
        <v>106</v>
      </c>
      <c r="J283" s="63" t="str">
        <f t="shared" si="21"/>
        <v>96AUD</v>
      </c>
      <c r="K283" s="256">
        <f ca="1">SUMIF(INDIRECT(ADDRESS(3,9+ROWS(CUT_LIST)+2,,,"Sensis Vectors ALL")):INDIRECT(ADDRESS(3+ROWS(CORR_MATRIX)-1,9+ROWS(CUT_LIST)+2,,,"Sensis Vectors ALL")),"YC"&amp;$H283&amp;K$1,INDIRECT(ADDRESS(3,$I283,,,"Sensis Vectors ALL")):INDIRECT(ADDRESS(3+ROWS(CORR_MATRIX)-1,$I283,,,"Sensis Vectors ALL")))</f>
        <v>0</v>
      </c>
      <c r="L283" s="256">
        <f ca="1">SUMIF(INDIRECT(ADDRESS(3,9+ROWS(CUT_LIST)+2,,,"Sensis Vectors ALL")):INDIRECT(ADDRESS(3+ROWS(CORR_MATRIX)-1,9+ROWS(CUT_LIST)+2,,,"Sensis Vectors ALL")),"YC"&amp;$H283&amp;L$1,INDIRECT(ADDRESS(3,$I283,,,"Sensis Vectors ALL")):INDIRECT(ADDRESS(3+ROWS(CORR_MATRIX)-1,$I283,,,"Sensis Vectors ALL")))</f>
        <v>0</v>
      </c>
      <c r="M283" s="256">
        <f ca="1">SUMIF(INDIRECT(ADDRESS(3,9+ROWS(CUT_LIST)+2,,,"Sensis Vectors ALL")):INDIRECT(ADDRESS(3+ROWS(CORR_MATRIX)-1,9+ROWS(CUT_LIST)+2,,,"Sensis Vectors ALL")),"YC"&amp;$H283&amp;M$1,INDIRECT(ADDRESS(3,$I283,,,"Sensis Vectors ALL")):INDIRECT(ADDRESS(3+ROWS(CORR_MATRIX)-1,$I283,,,"Sensis Vectors ALL")))</f>
        <v>0</v>
      </c>
      <c r="N283" s="256">
        <f ca="1">SUMIF(INDIRECT(ADDRESS(3,9+ROWS(CUT_LIST)+2,,,"Sensis Vectors ALL")):INDIRECT(ADDRESS(3+ROWS(CORR_MATRIX)-1,9+ROWS(CUT_LIST)+2,,,"Sensis Vectors ALL")),"YC"&amp;$H283&amp;N$1,INDIRECT(ADDRESS(3,$I283,,,"Sensis Vectors ALL")):INDIRECT(ADDRESS(3+ROWS(CORR_MATRIX)-1,$I283,,,"Sensis Vectors ALL")))</f>
        <v>0</v>
      </c>
      <c r="O283" s="256">
        <f ca="1">SUMIF(INDIRECT(ADDRESS(3,9+ROWS(CUT_LIST)+2,,,"Sensis Vectors ALL")):INDIRECT(ADDRESS(3+ROWS(CORR_MATRIX)-1,9+ROWS(CUT_LIST)+2,,,"Sensis Vectors ALL")),"YC"&amp;$H283&amp;O$1,INDIRECT(ADDRESS(3,$I283,,,"Sensis Vectors ALL")):INDIRECT(ADDRESS(3+ROWS(CORR_MATRIX)-1,$I283,,,"Sensis Vectors ALL")))</f>
        <v>0</v>
      </c>
      <c r="P283" s="256">
        <f ca="1">SUMIF(INDIRECT(ADDRESS(3,9+ROWS(CUT_LIST)+2,,,"Sensis Vectors ALL")):INDIRECT(ADDRESS(3+ROWS(CORR_MATRIX)-1,9+ROWS(CUT_LIST)+2,,,"Sensis Vectors ALL")),"YC"&amp;$H283&amp;P$1,INDIRECT(ADDRESS(3,$I283,,,"Sensis Vectors ALL")):INDIRECT(ADDRESS(3+ROWS(CORR_MATRIX)-1,$I283,,,"Sensis Vectors ALL")))</f>
        <v>0</v>
      </c>
      <c r="Q283" s="256">
        <f ca="1">SUMIF(INDIRECT(ADDRESS(3,9+ROWS(CUT_LIST)+2,,,"Sensis Vectors ALL")):INDIRECT(ADDRESS(3+ROWS(CORR_MATRIX)-1,9+ROWS(CUT_LIST)+2,,,"Sensis Vectors ALL")),"YC"&amp;$H283&amp;Q$1,INDIRECT(ADDRESS(3,$I283,,,"Sensis Vectors ALL")):INDIRECT(ADDRESS(3+ROWS(CORR_MATRIX)-1,$I283,,,"Sensis Vectors ALL")))</f>
        <v>0</v>
      </c>
      <c r="R283" s="256">
        <f ca="1">SUMIF(INDIRECT(ADDRESS(3,9+ROWS(CUT_LIST)+2,,,"Sensis Vectors ALL")):INDIRECT(ADDRESS(3+ROWS(CORR_MATRIX)-1,9+ROWS(CUT_LIST)+2,,,"Sensis Vectors ALL")),"YC"&amp;$H283&amp;R$1,INDIRECT(ADDRESS(3,$I283,,,"Sensis Vectors ALL")):INDIRECT(ADDRESS(3+ROWS(CORR_MATRIX)-1,$I283,,,"Sensis Vectors ALL")))</f>
        <v>0</v>
      </c>
      <c r="S283" s="256">
        <f ca="1">SUMIF(INDIRECT(ADDRESS(3,9+ROWS(CUT_LIST)+2,,,"Sensis Vectors ALL")):INDIRECT(ADDRESS(3+ROWS(CORR_MATRIX)-1,9+ROWS(CUT_LIST)+2,,,"Sensis Vectors ALL")),"YC"&amp;$H283&amp;S$1,INDIRECT(ADDRESS(3,$I283,,,"Sensis Vectors ALL")):INDIRECT(ADDRESS(3+ROWS(CORR_MATRIX)-1,$I283,,,"Sensis Vectors ALL")))</f>
        <v>0</v>
      </c>
      <c r="T283" s="256">
        <f ca="1">SUMIF(INDIRECT(ADDRESS(3,9+ROWS(CUT_LIST)+2,,,"Sensis Vectors ALL")):INDIRECT(ADDRESS(3+ROWS(CORR_MATRIX)-1,9+ROWS(CUT_LIST)+2,,,"Sensis Vectors ALL")),"YC"&amp;$H283&amp;T$1,INDIRECT(ADDRESS(3,$I283,,,"Sensis Vectors ALL")):INDIRECT(ADDRESS(3+ROWS(CORR_MATRIX)-1,$I283,,,"Sensis Vectors ALL")))</f>
        <v>0</v>
      </c>
      <c r="U283" s="256">
        <f ca="1">SUMIF(INDIRECT(ADDRESS(3,9+ROWS(CUT_LIST)+2,,,"Sensis Vectors ALL")):INDIRECT(ADDRESS(3+ROWS(CORR_MATRIX)-1,9+ROWS(CUT_LIST)+2,,,"Sensis Vectors ALL")),"YC"&amp;$H283&amp;U$1,INDIRECT(ADDRESS(3,$I283,,,"Sensis Vectors ALL")):INDIRECT(ADDRESS(3+ROWS(CORR_MATRIX)-1,$I283,,,"Sensis Vectors ALL")))</f>
        <v>0</v>
      </c>
      <c r="V283" s="256">
        <f ca="1">SUMIF(INDIRECT(ADDRESS(3,9+ROWS(CUT_LIST)+2,,,"Sensis Vectors ALL")):INDIRECT(ADDRESS(3+ROWS(CORR_MATRIX)-1,9+ROWS(CUT_LIST)+2,,,"Sensis Vectors ALL")),"YC"&amp;$H283&amp;V$1,INDIRECT(ADDRESS(3,$I283,,,"Sensis Vectors ALL")):INDIRECT(ADDRESS(3+ROWS(CORR_MATRIX)-1,$I283,,,"Sensis Vectors ALL")))</f>
        <v>0</v>
      </c>
    </row>
    <row r="284" spans="1:22" x14ac:dyDescent="0.2">
      <c r="A284" s="63">
        <f t="shared" si="22"/>
        <v>96</v>
      </c>
      <c r="B284" s="63"/>
      <c r="C284" s="63"/>
      <c r="D284" s="61" t="s">
        <v>431</v>
      </c>
      <c r="E284" s="63"/>
      <c r="F284" s="63"/>
      <c r="G284" s="63"/>
      <c r="H284" s="63" t="s">
        <v>9</v>
      </c>
      <c r="I284" s="63">
        <f t="shared" si="20"/>
        <v>106</v>
      </c>
      <c r="J284" s="63" t="str">
        <f t="shared" si="21"/>
        <v>96CAD</v>
      </c>
      <c r="K284" s="256">
        <f ca="1">SUMIF(INDIRECT(ADDRESS(3,9+ROWS(CUT_LIST)+2,,,"Sensis Vectors ALL")):INDIRECT(ADDRESS(3+ROWS(CORR_MATRIX)-1,9+ROWS(CUT_LIST)+2,,,"Sensis Vectors ALL")),"YC"&amp;$H284&amp;K$1,INDIRECT(ADDRESS(3,$I284,,,"Sensis Vectors ALL")):INDIRECT(ADDRESS(3+ROWS(CORR_MATRIX)-1,$I284,,,"Sensis Vectors ALL")))</f>
        <v>0</v>
      </c>
      <c r="L284" s="256">
        <f ca="1">SUMIF(INDIRECT(ADDRESS(3,9+ROWS(CUT_LIST)+2,,,"Sensis Vectors ALL")):INDIRECT(ADDRESS(3+ROWS(CORR_MATRIX)-1,9+ROWS(CUT_LIST)+2,,,"Sensis Vectors ALL")),"YC"&amp;$H284&amp;L$1,INDIRECT(ADDRESS(3,$I284,,,"Sensis Vectors ALL")):INDIRECT(ADDRESS(3+ROWS(CORR_MATRIX)-1,$I284,,,"Sensis Vectors ALL")))</f>
        <v>0</v>
      </c>
      <c r="M284" s="256">
        <f ca="1">SUMIF(INDIRECT(ADDRESS(3,9+ROWS(CUT_LIST)+2,,,"Sensis Vectors ALL")):INDIRECT(ADDRESS(3+ROWS(CORR_MATRIX)-1,9+ROWS(CUT_LIST)+2,,,"Sensis Vectors ALL")),"YC"&amp;$H284&amp;M$1,INDIRECT(ADDRESS(3,$I284,,,"Sensis Vectors ALL")):INDIRECT(ADDRESS(3+ROWS(CORR_MATRIX)-1,$I284,,,"Sensis Vectors ALL")))</f>
        <v>0</v>
      </c>
      <c r="N284" s="256">
        <f ca="1">SUMIF(INDIRECT(ADDRESS(3,9+ROWS(CUT_LIST)+2,,,"Sensis Vectors ALL")):INDIRECT(ADDRESS(3+ROWS(CORR_MATRIX)-1,9+ROWS(CUT_LIST)+2,,,"Sensis Vectors ALL")),"YC"&amp;$H284&amp;N$1,INDIRECT(ADDRESS(3,$I284,,,"Sensis Vectors ALL")):INDIRECT(ADDRESS(3+ROWS(CORR_MATRIX)-1,$I284,,,"Sensis Vectors ALL")))</f>
        <v>0</v>
      </c>
      <c r="O284" s="256">
        <f ca="1">SUMIF(INDIRECT(ADDRESS(3,9+ROWS(CUT_LIST)+2,,,"Sensis Vectors ALL")):INDIRECT(ADDRESS(3+ROWS(CORR_MATRIX)-1,9+ROWS(CUT_LIST)+2,,,"Sensis Vectors ALL")),"YC"&amp;$H284&amp;O$1,INDIRECT(ADDRESS(3,$I284,,,"Sensis Vectors ALL")):INDIRECT(ADDRESS(3+ROWS(CORR_MATRIX)-1,$I284,,,"Sensis Vectors ALL")))</f>
        <v>0</v>
      </c>
      <c r="P284" s="256">
        <f ca="1">SUMIF(INDIRECT(ADDRESS(3,9+ROWS(CUT_LIST)+2,,,"Sensis Vectors ALL")):INDIRECT(ADDRESS(3+ROWS(CORR_MATRIX)-1,9+ROWS(CUT_LIST)+2,,,"Sensis Vectors ALL")),"YC"&amp;$H284&amp;P$1,INDIRECT(ADDRESS(3,$I284,,,"Sensis Vectors ALL")):INDIRECT(ADDRESS(3+ROWS(CORR_MATRIX)-1,$I284,,,"Sensis Vectors ALL")))</f>
        <v>0</v>
      </c>
      <c r="Q284" s="256">
        <f ca="1">SUMIF(INDIRECT(ADDRESS(3,9+ROWS(CUT_LIST)+2,,,"Sensis Vectors ALL")):INDIRECT(ADDRESS(3+ROWS(CORR_MATRIX)-1,9+ROWS(CUT_LIST)+2,,,"Sensis Vectors ALL")),"YC"&amp;$H284&amp;Q$1,INDIRECT(ADDRESS(3,$I284,,,"Sensis Vectors ALL")):INDIRECT(ADDRESS(3+ROWS(CORR_MATRIX)-1,$I284,,,"Sensis Vectors ALL")))</f>
        <v>0</v>
      </c>
      <c r="R284" s="256">
        <f ca="1">SUMIF(INDIRECT(ADDRESS(3,9+ROWS(CUT_LIST)+2,,,"Sensis Vectors ALL")):INDIRECT(ADDRESS(3+ROWS(CORR_MATRIX)-1,9+ROWS(CUT_LIST)+2,,,"Sensis Vectors ALL")),"YC"&amp;$H284&amp;R$1,INDIRECT(ADDRESS(3,$I284,,,"Sensis Vectors ALL")):INDIRECT(ADDRESS(3+ROWS(CORR_MATRIX)-1,$I284,,,"Sensis Vectors ALL")))</f>
        <v>0</v>
      </c>
      <c r="S284" s="256">
        <f ca="1">SUMIF(INDIRECT(ADDRESS(3,9+ROWS(CUT_LIST)+2,,,"Sensis Vectors ALL")):INDIRECT(ADDRESS(3+ROWS(CORR_MATRIX)-1,9+ROWS(CUT_LIST)+2,,,"Sensis Vectors ALL")),"YC"&amp;$H284&amp;S$1,INDIRECT(ADDRESS(3,$I284,,,"Sensis Vectors ALL")):INDIRECT(ADDRESS(3+ROWS(CORR_MATRIX)-1,$I284,,,"Sensis Vectors ALL")))</f>
        <v>0</v>
      </c>
      <c r="T284" s="256">
        <f ca="1">SUMIF(INDIRECT(ADDRESS(3,9+ROWS(CUT_LIST)+2,,,"Sensis Vectors ALL")):INDIRECT(ADDRESS(3+ROWS(CORR_MATRIX)-1,9+ROWS(CUT_LIST)+2,,,"Sensis Vectors ALL")),"YC"&amp;$H284&amp;T$1,INDIRECT(ADDRESS(3,$I284,,,"Sensis Vectors ALL")):INDIRECT(ADDRESS(3+ROWS(CORR_MATRIX)-1,$I284,,,"Sensis Vectors ALL")))</f>
        <v>0</v>
      </c>
      <c r="U284" s="256">
        <f ca="1">SUMIF(INDIRECT(ADDRESS(3,9+ROWS(CUT_LIST)+2,,,"Sensis Vectors ALL")):INDIRECT(ADDRESS(3+ROWS(CORR_MATRIX)-1,9+ROWS(CUT_LIST)+2,,,"Sensis Vectors ALL")),"YC"&amp;$H284&amp;U$1,INDIRECT(ADDRESS(3,$I284,,,"Sensis Vectors ALL")):INDIRECT(ADDRESS(3+ROWS(CORR_MATRIX)-1,$I284,,,"Sensis Vectors ALL")))</f>
        <v>0</v>
      </c>
      <c r="V284" s="256">
        <f ca="1">SUMIF(INDIRECT(ADDRESS(3,9+ROWS(CUT_LIST)+2,,,"Sensis Vectors ALL")):INDIRECT(ADDRESS(3+ROWS(CORR_MATRIX)-1,9+ROWS(CUT_LIST)+2,,,"Sensis Vectors ALL")),"YC"&amp;$H284&amp;V$1,INDIRECT(ADDRESS(3,$I284,,,"Sensis Vectors ALL")):INDIRECT(ADDRESS(3+ROWS(CORR_MATRIX)-1,$I284,,,"Sensis Vectors ALL")))</f>
        <v>0</v>
      </c>
    </row>
    <row r="285" spans="1:22" x14ac:dyDescent="0.2">
      <c r="A285" s="63">
        <f t="shared" si="22"/>
        <v>96</v>
      </c>
      <c r="B285" s="63"/>
      <c r="C285" s="63"/>
      <c r="D285" s="61" t="s">
        <v>431</v>
      </c>
      <c r="E285" s="63"/>
      <c r="F285" s="63"/>
      <c r="G285" s="63"/>
      <c r="H285" s="63" t="s">
        <v>18</v>
      </c>
      <c r="I285" s="63">
        <f t="shared" si="20"/>
        <v>106</v>
      </c>
      <c r="J285" s="63" t="str">
        <f t="shared" si="21"/>
        <v>96EUR</v>
      </c>
      <c r="K285" s="256">
        <f ca="1">SUMIF(INDIRECT(ADDRESS(3,9+ROWS(CUT_LIST)+2,,,"Sensis Vectors ALL")):INDIRECT(ADDRESS(3+ROWS(CORR_MATRIX)-1,9+ROWS(CUT_LIST)+2,,,"Sensis Vectors ALL")),"YC"&amp;$H285&amp;K$1,INDIRECT(ADDRESS(3,$I285,,,"Sensis Vectors ALL")):INDIRECT(ADDRESS(3+ROWS(CORR_MATRIX)-1,$I285,,,"Sensis Vectors ALL")))</f>
        <v>0</v>
      </c>
      <c r="L285" s="256">
        <f ca="1">SUMIF(INDIRECT(ADDRESS(3,9+ROWS(CUT_LIST)+2,,,"Sensis Vectors ALL")):INDIRECT(ADDRESS(3+ROWS(CORR_MATRIX)-1,9+ROWS(CUT_LIST)+2,,,"Sensis Vectors ALL")),"YC"&amp;$H285&amp;L$1,INDIRECT(ADDRESS(3,$I285,,,"Sensis Vectors ALL")):INDIRECT(ADDRESS(3+ROWS(CORR_MATRIX)-1,$I285,,,"Sensis Vectors ALL")))</f>
        <v>0</v>
      </c>
      <c r="M285" s="256">
        <f ca="1">SUMIF(INDIRECT(ADDRESS(3,9+ROWS(CUT_LIST)+2,,,"Sensis Vectors ALL")):INDIRECT(ADDRESS(3+ROWS(CORR_MATRIX)-1,9+ROWS(CUT_LIST)+2,,,"Sensis Vectors ALL")),"YC"&amp;$H285&amp;M$1,INDIRECT(ADDRESS(3,$I285,,,"Sensis Vectors ALL")):INDIRECT(ADDRESS(3+ROWS(CORR_MATRIX)-1,$I285,,,"Sensis Vectors ALL")))</f>
        <v>0</v>
      </c>
      <c r="N285" s="256">
        <f ca="1">SUMIF(INDIRECT(ADDRESS(3,9+ROWS(CUT_LIST)+2,,,"Sensis Vectors ALL")):INDIRECT(ADDRESS(3+ROWS(CORR_MATRIX)-1,9+ROWS(CUT_LIST)+2,,,"Sensis Vectors ALL")),"YC"&amp;$H285&amp;N$1,INDIRECT(ADDRESS(3,$I285,,,"Sensis Vectors ALL")):INDIRECT(ADDRESS(3+ROWS(CORR_MATRIX)-1,$I285,,,"Sensis Vectors ALL")))</f>
        <v>0</v>
      </c>
      <c r="O285" s="256">
        <f ca="1">SUMIF(INDIRECT(ADDRESS(3,9+ROWS(CUT_LIST)+2,,,"Sensis Vectors ALL")):INDIRECT(ADDRESS(3+ROWS(CORR_MATRIX)-1,9+ROWS(CUT_LIST)+2,,,"Sensis Vectors ALL")),"YC"&amp;$H285&amp;O$1,INDIRECT(ADDRESS(3,$I285,,,"Sensis Vectors ALL")):INDIRECT(ADDRESS(3+ROWS(CORR_MATRIX)-1,$I285,,,"Sensis Vectors ALL")))</f>
        <v>0</v>
      </c>
      <c r="P285" s="256">
        <f ca="1">SUMIF(INDIRECT(ADDRESS(3,9+ROWS(CUT_LIST)+2,,,"Sensis Vectors ALL")):INDIRECT(ADDRESS(3+ROWS(CORR_MATRIX)-1,9+ROWS(CUT_LIST)+2,,,"Sensis Vectors ALL")),"YC"&amp;$H285&amp;P$1,INDIRECT(ADDRESS(3,$I285,,,"Sensis Vectors ALL")):INDIRECT(ADDRESS(3+ROWS(CORR_MATRIX)-1,$I285,,,"Sensis Vectors ALL")))</f>
        <v>0</v>
      </c>
      <c r="Q285" s="256">
        <f ca="1">SUMIF(INDIRECT(ADDRESS(3,9+ROWS(CUT_LIST)+2,,,"Sensis Vectors ALL")):INDIRECT(ADDRESS(3+ROWS(CORR_MATRIX)-1,9+ROWS(CUT_LIST)+2,,,"Sensis Vectors ALL")),"YC"&amp;$H285&amp;Q$1,INDIRECT(ADDRESS(3,$I285,,,"Sensis Vectors ALL")):INDIRECT(ADDRESS(3+ROWS(CORR_MATRIX)-1,$I285,,,"Sensis Vectors ALL")))</f>
        <v>0</v>
      </c>
      <c r="R285" s="256">
        <f ca="1">SUMIF(INDIRECT(ADDRESS(3,9+ROWS(CUT_LIST)+2,,,"Sensis Vectors ALL")):INDIRECT(ADDRESS(3+ROWS(CORR_MATRIX)-1,9+ROWS(CUT_LIST)+2,,,"Sensis Vectors ALL")),"YC"&amp;$H285&amp;R$1,INDIRECT(ADDRESS(3,$I285,,,"Sensis Vectors ALL")):INDIRECT(ADDRESS(3+ROWS(CORR_MATRIX)-1,$I285,,,"Sensis Vectors ALL")))</f>
        <v>0</v>
      </c>
      <c r="S285" s="256">
        <f ca="1">SUMIF(INDIRECT(ADDRESS(3,9+ROWS(CUT_LIST)+2,,,"Sensis Vectors ALL")):INDIRECT(ADDRESS(3+ROWS(CORR_MATRIX)-1,9+ROWS(CUT_LIST)+2,,,"Sensis Vectors ALL")),"YC"&amp;$H285&amp;S$1,INDIRECT(ADDRESS(3,$I285,,,"Sensis Vectors ALL")):INDIRECT(ADDRESS(3+ROWS(CORR_MATRIX)-1,$I285,,,"Sensis Vectors ALL")))</f>
        <v>0</v>
      </c>
      <c r="T285" s="256">
        <f ca="1">SUMIF(INDIRECT(ADDRESS(3,9+ROWS(CUT_LIST)+2,,,"Sensis Vectors ALL")):INDIRECT(ADDRESS(3+ROWS(CORR_MATRIX)-1,9+ROWS(CUT_LIST)+2,,,"Sensis Vectors ALL")),"YC"&amp;$H285&amp;T$1,INDIRECT(ADDRESS(3,$I285,,,"Sensis Vectors ALL")):INDIRECT(ADDRESS(3+ROWS(CORR_MATRIX)-1,$I285,,,"Sensis Vectors ALL")))</f>
        <v>0</v>
      </c>
      <c r="U285" s="256">
        <f ca="1">SUMIF(INDIRECT(ADDRESS(3,9+ROWS(CUT_LIST)+2,,,"Sensis Vectors ALL")):INDIRECT(ADDRESS(3+ROWS(CORR_MATRIX)-1,9+ROWS(CUT_LIST)+2,,,"Sensis Vectors ALL")),"YC"&amp;$H285&amp;U$1,INDIRECT(ADDRESS(3,$I285,,,"Sensis Vectors ALL")):INDIRECT(ADDRESS(3+ROWS(CORR_MATRIX)-1,$I285,,,"Sensis Vectors ALL")))</f>
        <v>0</v>
      </c>
      <c r="V285" s="256">
        <f ca="1">SUMIF(INDIRECT(ADDRESS(3,9+ROWS(CUT_LIST)+2,,,"Sensis Vectors ALL")):INDIRECT(ADDRESS(3+ROWS(CORR_MATRIX)-1,9+ROWS(CUT_LIST)+2,,,"Sensis Vectors ALL")),"YC"&amp;$H285&amp;V$1,INDIRECT(ADDRESS(3,$I285,,,"Sensis Vectors ALL")):INDIRECT(ADDRESS(3+ROWS(CORR_MATRIX)-1,$I285,,,"Sensis Vectors ALL")))</f>
        <v>0</v>
      </c>
    </row>
    <row r="286" spans="1:22" x14ac:dyDescent="0.2">
      <c r="A286" s="63">
        <f t="shared" si="22"/>
        <v>96</v>
      </c>
      <c r="B286" s="63"/>
      <c r="C286" s="63"/>
      <c r="D286" s="61" t="s">
        <v>431</v>
      </c>
      <c r="E286" s="63"/>
      <c r="F286" s="63"/>
      <c r="G286" s="63"/>
      <c r="H286" s="63" t="s">
        <v>39</v>
      </c>
      <c r="I286" s="63">
        <f t="shared" si="20"/>
        <v>106</v>
      </c>
      <c r="J286" s="63" t="str">
        <f t="shared" si="21"/>
        <v>96GBP</v>
      </c>
      <c r="K286" s="256">
        <f ca="1">SUMIF(INDIRECT(ADDRESS(3,9+ROWS(CUT_LIST)+2,,,"Sensis Vectors ALL")):INDIRECT(ADDRESS(3+ROWS(CORR_MATRIX)-1,9+ROWS(CUT_LIST)+2,,,"Sensis Vectors ALL")),"YC"&amp;$H286&amp;K$1,INDIRECT(ADDRESS(3,$I286,,,"Sensis Vectors ALL")):INDIRECT(ADDRESS(3+ROWS(CORR_MATRIX)-1,$I286,,,"Sensis Vectors ALL")))</f>
        <v>0</v>
      </c>
      <c r="L286" s="256">
        <f ca="1">SUMIF(INDIRECT(ADDRESS(3,9+ROWS(CUT_LIST)+2,,,"Sensis Vectors ALL")):INDIRECT(ADDRESS(3+ROWS(CORR_MATRIX)-1,9+ROWS(CUT_LIST)+2,,,"Sensis Vectors ALL")),"YC"&amp;$H286&amp;L$1,INDIRECT(ADDRESS(3,$I286,,,"Sensis Vectors ALL")):INDIRECT(ADDRESS(3+ROWS(CORR_MATRIX)-1,$I286,,,"Sensis Vectors ALL")))</f>
        <v>0</v>
      </c>
      <c r="M286" s="256">
        <f ca="1">SUMIF(INDIRECT(ADDRESS(3,9+ROWS(CUT_LIST)+2,,,"Sensis Vectors ALL")):INDIRECT(ADDRESS(3+ROWS(CORR_MATRIX)-1,9+ROWS(CUT_LIST)+2,,,"Sensis Vectors ALL")),"YC"&amp;$H286&amp;M$1,INDIRECT(ADDRESS(3,$I286,,,"Sensis Vectors ALL")):INDIRECT(ADDRESS(3+ROWS(CORR_MATRIX)-1,$I286,,,"Sensis Vectors ALL")))</f>
        <v>0</v>
      </c>
      <c r="N286" s="256">
        <f ca="1">SUMIF(INDIRECT(ADDRESS(3,9+ROWS(CUT_LIST)+2,,,"Sensis Vectors ALL")):INDIRECT(ADDRESS(3+ROWS(CORR_MATRIX)-1,9+ROWS(CUT_LIST)+2,,,"Sensis Vectors ALL")),"YC"&amp;$H286&amp;N$1,INDIRECT(ADDRESS(3,$I286,,,"Sensis Vectors ALL")):INDIRECT(ADDRESS(3+ROWS(CORR_MATRIX)-1,$I286,,,"Sensis Vectors ALL")))</f>
        <v>0</v>
      </c>
      <c r="O286" s="256">
        <f ca="1">SUMIF(INDIRECT(ADDRESS(3,9+ROWS(CUT_LIST)+2,,,"Sensis Vectors ALL")):INDIRECT(ADDRESS(3+ROWS(CORR_MATRIX)-1,9+ROWS(CUT_LIST)+2,,,"Sensis Vectors ALL")),"YC"&amp;$H286&amp;O$1,INDIRECT(ADDRESS(3,$I286,,,"Sensis Vectors ALL")):INDIRECT(ADDRESS(3+ROWS(CORR_MATRIX)-1,$I286,,,"Sensis Vectors ALL")))</f>
        <v>0</v>
      </c>
      <c r="P286" s="256">
        <f ca="1">SUMIF(INDIRECT(ADDRESS(3,9+ROWS(CUT_LIST)+2,,,"Sensis Vectors ALL")):INDIRECT(ADDRESS(3+ROWS(CORR_MATRIX)-1,9+ROWS(CUT_LIST)+2,,,"Sensis Vectors ALL")),"YC"&amp;$H286&amp;P$1,INDIRECT(ADDRESS(3,$I286,,,"Sensis Vectors ALL")):INDIRECT(ADDRESS(3+ROWS(CORR_MATRIX)-1,$I286,,,"Sensis Vectors ALL")))</f>
        <v>0</v>
      </c>
      <c r="Q286" s="256">
        <f ca="1">SUMIF(INDIRECT(ADDRESS(3,9+ROWS(CUT_LIST)+2,,,"Sensis Vectors ALL")):INDIRECT(ADDRESS(3+ROWS(CORR_MATRIX)-1,9+ROWS(CUT_LIST)+2,,,"Sensis Vectors ALL")),"YC"&amp;$H286&amp;Q$1,INDIRECT(ADDRESS(3,$I286,,,"Sensis Vectors ALL")):INDIRECT(ADDRESS(3+ROWS(CORR_MATRIX)-1,$I286,,,"Sensis Vectors ALL")))</f>
        <v>0</v>
      </c>
      <c r="R286" s="256">
        <f ca="1">SUMIF(INDIRECT(ADDRESS(3,9+ROWS(CUT_LIST)+2,,,"Sensis Vectors ALL")):INDIRECT(ADDRESS(3+ROWS(CORR_MATRIX)-1,9+ROWS(CUT_LIST)+2,,,"Sensis Vectors ALL")),"YC"&amp;$H286&amp;R$1,INDIRECT(ADDRESS(3,$I286,,,"Sensis Vectors ALL")):INDIRECT(ADDRESS(3+ROWS(CORR_MATRIX)-1,$I286,,,"Sensis Vectors ALL")))</f>
        <v>0</v>
      </c>
      <c r="S286" s="256">
        <f ca="1">SUMIF(INDIRECT(ADDRESS(3,9+ROWS(CUT_LIST)+2,,,"Sensis Vectors ALL")):INDIRECT(ADDRESS(3+ROWS(CORR_MATRIX)-1,9+ROWS(CUT_LIST)+2,,,"Sensis Vectors ALL")),"YC"&amp;$H286&amp;S$1,INDIRECT(ADDRESS(3,$I286,,,"Sensis Vectors ALL")):INDIRECT(ADDRESS(3+ROWS(CORR_MATRIX)-1,$I286,,,"Sensis Vectors ALL")))</f>
        <v>0</v>
      </c>
      <c r="T286" s="256">
        <f ca="1">SUMIF(INDIRECT(ADDRESS(3,9+ROWS(CUT_LIST)+2,,,"Sensis Vectors ALL")):INDIRECT(ADDRESS(3+ROWS(CORR_MATRIX)-1,9+ROWS(CUT_LIST)+2,,,"Sensis Vectors ALL")),"YC"&amp;$H286&amp;T$1,INDIRECT(ADDRESS(3,$I286,,,"Sensis Vectors ALL")):INDIRECT(ADDRESS(3+ROWS(CORR_MATRIX)-1,$I286,,,"Sensis Vectors ALL")))</f>
        <v>0</v>
      </c>
      <c r="U286" s="256">
        <f ca="1">SUMIF(INDIRECT(ADDRESS(3,9+ROWS(CUT_LIST)+2,,,"Sensis Vectors ALL")):INDIRECT(ADDRESS(3+ROWS(CORR_MATRIX)-1,9+ROWS(CUT_LIST)+2,,,"Sensis Vectors ALL")),"YC"&amp;$H286&amp;U$1,INDIRECT(ADDRESS(3,$I286,,,"Sensis Vectors ALL")):INDIRECT(ADDRESS(3+ROWS(CORR_MATRIX)-1,$I286,,,"Sensis Vectors ALL")))</f>
        <v>0</v>
      </c>
      <c r="V286" s="256">
        <f ca="1">SUMIF(INDIRECT(ADDRESS(3,9+ROWS(CUT_LIST)+2,,,"Sensis Vectors ALL")):INDIRECT(ADDRESS(3+ROWS(CORR_MATRIX)-1,9+ROWS(CUT_LIST)+2,,,"Sensis Vectors ALL")),"YC"&amp;$H286&amp;V$1,INDIRECT(ADDRESS(3,$I286,,,"Sensis Vectors ALL")):INDIRECT(ADDRESS(3+ROWS(CORR_MATRIX)-1,$I286,,,"Sensis Vectors ALL")))</f>
        <v>0</v>
      </c>
    </row>
    <row r="287" spans="1:22" x14ac:dyDescent="0.2">
      <c r="A287" s="63">
        <f t="shared" si="22"/>
        <v>96</v>
      </c>
      <c r="B287" s="63"/>
      <c r="C287" s="63"/>
      <c r="D287" s="61" t="s">
        <v>431</v>
      </c>
      <c r="E287" s="63"/>
      <c r="F287" s="63"/>
      <c r="G287" s="63"/>
      <c r="H287" s="63" t="s">
        <v>31</v>
      </c>
      <c r="I287" s="63">
        <f t="shared" si="20"/>
        <v>106</v>
      </c>
      <c r="J287" s="63" t="str">
        <f t="shared" si="21"/>
        <v>96JPY</v>
      </c>
      <c r="K287" s="256">
        <f ca="1">SUMIF(INDIRECT(ADDRESS(3,9+ROWS(CUT_LIST)+2,,,"Sensis Vectors ALL")):INDIRECT(ADDRESS(3+ROWS(CORR_MATRIX)-1,9+ROWS(CUT_LIST)+2,,,"Sensis Vectors ALL")),"YC"&amp;$H287&amp;K$1,INDIRECT(ADDRESS(3,$I287,,,"Sensis Vectors ALL")):INDIRECT(ADDRESS(3+ROWS(CORR_MATRIX)-1,$I287,,,"Sensis Vectors ALL")))</f>
        <v>0</v>
      </c>
      <c r="L287" s="256">
        <f ca="1">SUMIF(INDIRECT(ADDRESS(3,9+ROWS(CUT_LIST)+2,,,"Sensis Vectors ALL")):INDIRECT(ADDRESS(3+ROWS(CORR_MATRIX)-1,9+ROWS(CUT_LIST)+2,,,"Sensis Vectors ALL")),"YC"&amp;$H287&amp;L$1,INDIRECT(ADDRESS(3,$I287,,,"Sensis Vectors ALL")):INDIRECT(ADDRESS(3+ROWS(CORR_MATRIX)-1,$I287,,,"Sensis Vectors ALL")))</f>
        <v>0</v>
      </c>
      <c r="M287" s="256">
        <f ca="1">SUMIF(INDIRECT(ADDRESS(3,9+ROWS(CUT_LIST)+2,,,"Sensis Vectors ALL")):INDIRECT(ADDRESS(3+ROWS(CORR_MATRIX)-1,9+ROWS(CUT_LIST)+2,,,"Sensis Vectors ALL")),"YC"&amp;$H287&amp;M$1,INDIRECT(ADDRESS(3,$I287,,,"Sensis Vectors ALL")):INDIRECT(ADDRESS(3+ROWS(CORR_MATRIX)-1,$I287,,,"Sensis Vectors ALL")))</f>
        <v>0</v>
      </c>
      <c r="N287" s="256">
        <f ca="1">SUMIF(INDIRECT(ADDRESS(3,9+ROWS(CUT_LIST)+2,,,"Sensis Vectors ALL")):INDIRECT(ADDRESS(3+ROWS(CORR_MATRIX)-1,9+ROWS(CUT_LIST)+2,,,"Sensis Vectors ALL")),"YC"&amp;$H287&amp;N$1,INDIRECT(ADDRESS(3,$I287,,,"Sensis Vectors ALL")):INDIRECT(ADDRESS(3+ROWS(CORR_MATRIX)-1,$I287,,,"Sensis Vectors ALL")))</f>
        <v>0</v>
      </c>
      <c r="O287" s="256">
        <f ca="1">SUMIF(INDIRECT(ADDRESS(3,9+ROWS(CUT_LIST)+2,,,"Sensis Vectors ALL")):INDIRECT(ADDRESS(3+ROWS(CORR_MATRIX)-1,9+ROWS(CUT_LIST)+2,,,"Sensis Vectors ALL")),"YC"&amp;$H287&amp;O$1,INDIRECT(ADDRESS(3,$I287,,,"Sensis Vectors ALL")):INDIRECT(ADDRESS(3+ROWS(CORR_MATRIX)-1,$I287,,,"Sensis Vectors ALL")))</f>
        <v>0</v>
      </c>
      <c r="P287" s="256">
        <f ca="1">SUMIF(INDIRECT(ADDRESS(3,9+ROWS(CUT_LIST)+2,,,"Sensis Vectors ALL")):INDIRECT(ADDRESS(3+ROWS(CORR_MATRIX)-1,9+ROWS(CUT_LIST)+2,,,"Sensis Vectors ALL")),"YC"&amp;$H287&amp;P$1,INDIRECT(ADDRESS(3,$I287,,,"Sensis Vectors ALL")):INDIRECT(ADDRESS(3+ROWS(CORR_MATRIX)-1,$I287,,,"Sensis Vectors ALL")))</f>
        <v>0</v>
      </c>
      <c r="Q287" s="256">
        <f ca="1">SUMIF(INDIRECT(ADDRESS(3,9+ROWS(CUT_LIST)+2,,,"Sensis Vectors ALL")):INDIRECT(ADDRESS(3+ROWS(CORR_MATRIX)-1,9+ROWS(CUT_LIST)+2,,,"Sensis Vectors ALL")),"YC"&amp;$H287&amp;Q$1,INDIRECT(ADDRESS(3,$I287,,,"Sensis Vectors ALL")):INDIRECT(ADDRESS(3+ROWS(CORR_MATRIX)-1,$I287,,,"Sensis Vectors ALL")))</f>
        <v>0</v>
      </c>
      <c r="R287" s="256">
        <f ca="1">SUMIF(INDIRECT(ADDRESS(3,9+ROWS(CUT_LIST)+2,,,"Sensis Vectors ALL")):INDIRECT(ADDRESS(3+ROWS(CORR_MATRIX)-1,9+ROWS(CUT_LIST)+2,,,"Sensis Vectors ALL")),"YC"&amp;$H287&amp;R$1,INDIRECT(ADDRESS(3,$I287,,,"Sensis Vectors ALL")):INDIRECT(ADDRESS(3+ROWS(CORR_MATRIX)-1,$I287,,,"Sensis Vectors ALL")))</f>
        <v>0</v>
      </c>
      <c r="S287" s="256">
        <f ca="1">SUMIF(INDIRECT(ADDRESS(3,9+ROWS(CUT_LIST)+2,,,"Sensis Vectors ALL")):INDIRECT(ADDRESS(3+ROWS(CORR_MATRIX)-1,9+ROWS(CUT_LIST)+2,,,"Sensis Vectors ALL")),"YC"&amp;$H287&amp;S$1,INDIRECT(ADDRESS(3,$I287,,,"Sensis Vectors ALL")):INDIRECT(ADDRESS(3+ROWS(CORR_MATRIX)-1,$I287,,,"Sensis Vectors ALL")))</f>
        <v>0</v>
      </c>
      <c r="T287" s="256">
        <f ca="1">SUMIF(INDIRECT(ADDRESS(3,9+ROWS(CUT_LIST)+2,,,"Sensis Vectors ALL")):INDIRECT(ADDRESS(3+ROWS(CORR_MATRIX)-1,9+ROWS(CUT_LIST)+2,,,"Sensis Vectors ALL")),"YC"&amp;$H287&amp;T$1,INDIRECT(ADDRESS(3,$I287,,,"Sensis Vectors ALL")):INDIRECT(ADDRESS(3+ROWS(CORR_MATRIX)-1,$I287,,,"Sensis Vectors ALL")))</f>
        <v>0</v>
      </c>
      <c r="U287" s="256">
        <f ca="1">SUMIF(INDIRECT(ADDRESS(3,9+ROWS(CUT_LIST)+2,,,"Sensis Vectors ALL")):INDIRECT(ADDRESS(3+ROWS(CORR_MATRIX)-1,9+ROWS(CUT_LIST)+2,,,"Sensis Vectors ALL")),"YC"&amp;$H287&amp;U$1,INDIRECT(ADDRESS(3,$I287,,,"Sensis Vectors ALL")):INDIRECT(ADDRESS(3+ROWS(CORR_MATRIX)-1,$I287,,,"Sensis Vectors ALL")))</f>
        <v>0</v>
      </c>
      <c r="V287" s="256">
        <f ca="1">SUMIF(INDIRECT(ADDRESS(3,9+ROWS(CUT_LIST)+2,,,"Sensis Vectors ALL")):INDIRECT(ADDRESS(3+ROWS(CORR_MATRIX)-1,9+ROWS(CUT_LIST)+2,,,"Sensis Vectors ALL")),"YC"&amp;$H287&amp;V$1,INDIRECT(ADDRESS(3,$I287,,,"Sensis Vectors ALL")):INDIRECT(ADDRESS(3+ROWS(CORR_MATRIX)-1,$I287,,,"Sensis Vectors ALL")))</f>
        <v>0</v>
      </c>
    </row>
    <row r="288" spans="1:22" x14ac:dyDescent="0.2">
      <c r="A288" s="63">
        <f t="shared" si="22"/>
        <v>96</v>
      </c>
      <c r="B288" s="63"/>
      <c r="C288" s="63"/>
      <c r="D288" s="61" t="s">
        <v>431</v>
      </c>
      <c r="E288" s="63"/>
      <c r="F288" s="63"/>
      <c r="G288" s="63"/>
      <c r="H288" s="63" t="s">
        <v>16</v>
      </c>
      <c r="I288" s="63">
        <f t="shared" si="20"/>
        <v>106</v>
      </c>
      <c r="J288" s="63" t="str">
        <f t="shared" si="21"/>
        <v>96USD</v>
      </c>
      <c r="K288" s="256">
        <f ca="1">SUMIF(INDIRECT(ADDRESS(3,9+ROWS(CUT_LIST)+2,,,"Sensis Vectors ALL")):INDIRECT(ADDRESS(3+ROWS(CORR_MATRIX)-1,9+ROWS(CUT_LIST)+2,,,"Sensis Vectors ALL")),"YC"&amp;$H288&amp;K$1,INDIRECT(ADDRESS(3,$I288,,,"Sensis Vectors ALL")):INDIRECT(ADDRESS(3+ROWS(CORR_MATRIX)-1,$I288,,,"Sensis Vectors ALL")))</f>
        <v>0</v>
      </c>
      <c r="L288" s="256">
        <f ca="1">SUMIF(INDIRECT(ADDRESS(3,9+ROWS(CUT_LIST)+2,,,"Sensis Vectors ALL")):INDIRECT(ADDRESS(3+ROWS(CORR_MATRIX)-1,9+ROWS(CUT_LIST)+2,,,"Sensis Vectors ALL")),"YC"&amp;$H288&amp;L$1,INDIRECT(ADDRESS(3,$I288,,,"Sensis Vectors ALL")):INDIRECT(ADDRESS(3+ROWS(CORR_MATRIX)-1,$I288,,,"Sensis Vectors ALL")))</f>
        <v>0</v>
      </c>
      <c r="M288" s="256">
        <f ca="1">SUMIF(INDIRECT(ADDRESS(3,9+ROWS(CUT_LIST)+2,,,"Sensis Vectors ALL")):INDIRECT(ADDRESS(3+ROWS(CORR_MATRIX)-1,9+ROWS(CUT_LIST)+2,,,"Sensis Vectors ALL")),"YC"&amp;$H288&amp;M$1,INDIRECT(ADDRESS(3,$I288,,,"Sensis Vectors ALL")):INDIRECT(ADDRESS(3+ROWS(CORR_MATRIX)-1,$I288,,,"Sensis Vectors ALL")))</f>
        <v>0</v>
      </c>
      <c r="N288" s="256">
        <f ca="1">SUMIF(INDIRECT(ADDRESS(3,9+ROWS(CUT_LIST)+2,,,"Sensis Vectors ALL")):INDIRECT(ADDRESS(3+ROWS(CORR_MATRIX)-1,9+ROWS(CUT_LIST)+2,,,"Sensis Vectors ALL")),"YC"&amp;$H288&amp;N$1,INDIRECT(ADDRESS(3,$I288,,,"Sensis Vectors ALL")):INDIRECT(ADDRESS(3+ROWS(CORR_MATRIX)-1,$I288,,,"Sensis Vectors ALL")))</f>
        <v>0</v>
      </c>
      <c r="O288" s="256">
        <f ca="1">SUMIF(INDIRECT(ADDRESS(3,9+ROWS(CUT_LIST)+2,,,"Sensis Vectors ALL")):INDIRECT(ADDRESS(3+ROWS(CORR_MATRIX)-1,9+ROWS(CUT_LIST)+2,,,"Sensis Vectors ALL")),"YC"&amp;$H288&amp;O$1,INDIRECT(ADDRESS(3,$I288,,,"Sensis Vectors ALL")):INDIRECT(ADDRESS(3+ROWS(CORR_MATRIX)-1,$I288,,,"Sensis Vectors ALL")))</f>
        <v>0</v>
      </c>
      <c r="P288" s="256">
        <f ca="1">SUMIF(INDIRECT(ADDRESS(3,9+ROWS(CUT_LIST)+2,,,"Sensis Vectors ALL")):INDIRECT(ADDRESS(3+ROWS(CORR_MATRIX)-1,9+ROWS(CUT_LIST)+2,,,"Sensis Vectors ALL")),"YC"&amp;$H288&amp;P$1,INDIRECT(ADDRESS(3,$I288,,,"Sensis Vectors ALL")):INDIRECT(ADDRESS(3+ROWS(CORR_MATRIX)-1,$I288,,,"Sensis Vectors ALL")))</f>
        <v>0</v>
      </c>
      <c r="Q288" s="256">
        <f ca="1">SUMIF(INDIRECT(ADDRESS(3,9+ROWS(CUT_LIST)+2,,,"Sensis Vectors ALL")):INDIRECT(ADDRESS(3+ROWS(CORR_MATRIX)-1,9+ROWS(CUT_LIST)+2,,,"Sensis Vectors ALL")),"YC"&amp;$H288&amp;Q$1,INDIRECT(ADDRESS(3,$I288,,,"Sensis Vectors ALL")):INDIRECT(ADDRESS(3+ROWS(CORR_MATRIX)-1,$I288,,,"Sensis Vectors ALL")))</f>
        <v>0</v>
      </c>
      <c r="R288" s="256">
        <f ca="1">SUMIF(INDIRECT(ADDRESS(3,9+ROWS(CUT_LIST)+2,,,"Sensis Vectors ALL")):INDIRECT(ADDRESS(3+ROWS(CORR_MATRIX)-1,9+ROWS(CUT_LIST)+2,,,"Sensis Vectors ALL")),"YC"&amp;$H288&amp;R$1,INDIRECT(ADDRESS(3,$I288,,,"Sensis Vectors ALL")):INDIRECT(ADDRESS(3+ROWS(CORR_MATRIX)-1,$I288,,,"Sensis Vectors ALL")))</f>
        <v>0</v>
      </c>
      <c r="S288" s="256">
        <f ca="1">SUMIF(INDIRECT(ADDRESS(3,9+ROWS(CUT_LIST)+2,,,"Sensis Vectors ALL")):INDIRECT(ADDRESS(3+ROWS(CORR_MATRIX)-1,9+ROWS(CUT_LIST)+2,,,"Sensis Vectors ALL")),"YC"&amp;$H288&amp;S$1,INDIRECT(ADDRESS(3,$I288,,,"Sensis Vectors ALL")):INDIRECT(ADDRESS(3+ROWS(CORR_MATRIX)-1,$I288,,,"Sensis Vectors ALL")))</f>
        <v>0</v>
      </c>
      <c r="T288" s="256">
        <f ca="1">SUMIF(INDIRECT(ADDRESS(3,9+ROWS(CUT_LIST)+2,,,"Sensis Vectors ALL")):INDIRECT(ADDRESS(3+ROWS(CORR_MATRIX)-1,9+ROWS(CUT_LIST)+2,,,"Sensis Vectors ALL")),"YC"&amp;$H288&amp;T$1,INDIRECT(ADDRESS(3,$I288,,,"Sensis Vectors ALL")):INDIRECT(ADDRESS(3+ROWS(CORR_MATRIX)-1,$I288,,,"Sensis Vectors ALL")))</f>
        <v>0</v>
      </c>
      <c r="U288" s="256">
        <f ca="1">SUMIF(INDIRECT(ADDRESS(3,9+ROWS(CUT_LIST)+2,,,"Sensis Vectors ALL")):INDIRECT(ADDRESS(3+ROWS(CORR_MATRIX)-1,9+ROWS(CUT_LIST)+2,,,"Sensis Vectors ALL")),"YC"&amp;$H288&amp;U$1,INDIRECT(ADDRESS(3,$I288,,,"Sensis Vectors ALL")):INDIRECT(ADDRESS(3+ROWS(CORR_MATRIX)-1,$I288,,,"Sensis Vectors ALL")))</f>
        <v>0</v>
      </c>
      <c r="V288" s="256">
        <f ca="1">SUMIF(INDIRECT(ADDRESS(3,9+ROWS(CUT_LIST)+2,,,"Sensis Vectors ALL")):INDIRECT(ADDRESS(3+ROWS(CORR_MATRIX)-1,9+ROWS(CUT_LIST)+2,,,"Sensis Vectors ALL")),"YC"&amp;$H288&amp;V$1,INDIRECT(ADDRESS(3,$I288,,,"Sensis Vectors ALL")):INDIRECT(ADDRESS(3+ROWS(CORR_MATRIX)-1,$I288,,,"Sensis Vectors ALL")))</f>
        <v>0</v>
      </c>
    </row>
    <row r="289" spans="1:22" x14ac:dyDescent="0.2">
      <c r="A289">
        <v>97</v>
      </c>
      <c r="B289">
        <v>10</v>
      </c>
      <c r="C289" t="s">
        <v>432</v>
      </c>
      <c r="D289" t="s">
        <v>432</v>
      </c>
      <c r="E289" t="s">
        <v>136</v>
      </c>
      <c r="F289" t="s">
        <v>179</v>
      </c>
      <c r="G289">
        <v>235</v>
      </c>
      <c r="H289" s="62" t="s">
        <v>24</v>
      </c>
      <c r="I289">
        <f t="shared" si="20"/>
        <v>107</v>
      </c>
      <c r="J289" t="str">
        <f t="shared" si="21"/>
        <v>97ALL</v>
      </c>
      <c r="K289" s="257">
        <f ca="1">SUMIF(INDIRECT(ADDRESS(3,9+ROWS(CUT_LIST)+1,,,"Sensis Vectors ALL")):INDIRECT(ADDRESS(3+ROWS(CORR_MATRIX)-1,9+ROWS(CUT_LIST)+1,,,"Sensis Vectors ALL")),"YC"&amp;K$1,INDIRECT(ADDRESS(3,$I289,,,"Sensis Vectors ALL")):INDIRECT(ADDRESS(3+ROWS(CORR_MATRIX)-1,$I289,,,"Sensis Vectors ALL")))</f>
        <v>0</v>
      </c>
      <c r="L289" s="257">
        <f ca="1">SUMIF(INDIRECT(ADDRESS(3,9+ROWS(CUT_LIST)+1,,,"Sensis Vectors ALL")):INDIRECT(ADDRESS(3+ROWS(CORR_MATRIX)-1,9+ROWS(CUT_LIST)+1,,,"Sensis Vectors ALL")),"YC"&amp;L$1,INDIRECT(ADDRESS(3,$I289,,,"Sensis Vectors ALL")):INDIRECT(ADDRESS(3+ROWS(CORR_MATRIX)-1,$I289,,,"Sensis Vectors ALL")))</f>
        <v>0</v>
      </c>
      <c r="M289" s="257">
        <f ca="1">SUMIF(INDIRECT(ADDRESS(3,9+ROWS(CUT_LIST)+1,,,"Sensis Vectors ALL")):INDIRECT(ADDRESS(3+ROWS(CORR_MATRIX)-1,9+ROWS(CUT_LIST)+1,,,"Sensis Vectors ALL")),"YC"&amp;M$1,INDIRECT(ADDRESS(3,$I289,,,"Sensis Vectors ALL")):INDIRECT(ADDRESS(3+ROWS(CORR_MATRIX)-1,$I289,,,"Sensis Vectors ALL")))</f>
        <v>0</v>
      </c>
      <c r="N289" s="257">
        <f ca="1">SUMIF(INDIRECT(ADDRESS(3,9+ROWS(CUT_LIST)+1,,,"Sensis Vectors ALL")):INDIRECT(ADDRESS(3+ROWS(CORR_MATRIX)-1,9+ROWS(CUT_LIST)+1,,,"Sensis Vectors ALL")),"YC"&amp;N$1,INDIRECT(ADDRESS(3,$I289,,,"Sensis Vectors ALL")):INDIRECT(ADDRESS(3+ROWS(CORR_MATRIX)-1,$I289,,,"Sensis Vectors ALL")))</f>
        <v>0</v>
      </c>
      <c r="O289" s="257">
        <f ca="1">SUMIF(INDIRECT(ADDRESS(3,9+ROWS(CUT_LIST)+1,,,"Sensis Vectors ALL")):INDIRECT(ADDRESS(3+ROWS(CORR_MATRIX)-1,9+ROWS(CUT_LIST)+1,,,"Sensis Vectors ALL")),"YC"&amp;O$1,INDIRECT(ADDRESS(3,$I289,,,"Sensis Vectors ALL")):INDIRECT(ADDRESS(3+ROWS(CORR_MATRIX)-1,$I289,,,"Sensis Vectors ALL")))</f>
        <v>0</v>
      </c>
      <c r="P289" s="257">
        <f ca="1">SUMIF(INDIRECT(ADDRESS(3,9+ROWS(CUT_LIST)+1,,,"Sensis Vectors ALL")):INDIRECT(ADDRESS(3+ROWS(CORR_MATRIX)-1,9+ROWS(CUT_LIST)+1,,,"Sensis Vectors ALL")),"YC"&amp;P$1,INDIRECT(ADDRESS(3,$I289,,,"Sensis Vectors ALL")):INDIRECT(ADDRESS(3+ROWS(CORR_MATRIX)-1,$I289,,,"Sensis Vectors ALL")))</f>
        <v>0</v>
      </c>
      <c r="Q289" s="257">
        <f ca="1">SUMIF(INDIRECT(ADDRESS(3,9+ROWS(CUT_LIST)+1,,,"Sensis Vectors ALL")):INDIRECT(ADDRESS(3+ROWS(CORR_MATRIX)-1,9+ROWS(CUT_LIST)+1,,,"Sensis Vectors ALL")),"YC"&amp;Q$1,INDIRECT(ADDRESS(3,$I289,,,"Sensis Vectors ALL")):INDIRECT(ADDRESS(3+ROWS(CORR_MATRIX)-1,$I289,,,"Sensis Vectors ALL")))</f>
        <v>0</v>
      </c>
      <c r="R289" s="257">
        <f ca="1">SUMIF(INDIRECT(ADDRESS(3,9+ROWS(CUT_LIST)+1,,,"Sensis Vectors ALL")):INDIRECT(ADDRESS(3+ROWS(CORR_MATRIX)-1,9+ROWS(CUT_LIST)+1,,,"Sensis Vectors ALL")),"YC"&amp;R$1,INDIRECT(ADDRESS(3,$I289,,,"Sensis Vectors ALL")):INDIRECT(ADDRESS(3+ROWS(CORR_MATRIX)-1,$I289,,,"Sensis Vectors ALL")))</f>
        <v>0</v>
      </c>
      <c r="S289" s="257">
        <f ca="1">SUMIF(INDIRECT(ADDRESS(3,9+ROWS(CUT_LIST)+1,,,"Sensis Vectors ALL")):INDIRECT(ADDRESS(3+ROWS(CORR_MATRIX)-1,9+ROWS(CUT_LIST)+1,,,"Sensis Vectors ALL")),"YC"&amp;S$1,INDIRECT(ADDRESS(3,$I289,,,"Sensis Vectors ALL")):INDIRECT(ADDRESS(3+ROWS(CORR_MATRIX)-1,$I289,,,"Sensis Vectors ALL")))</f>
        <v>0</v>
      </c>
      <c r="T289" s="257">
        <f ca="1">SUMIF(INDIRECT(ADDRESS(3,9+ROWS(CUT_LIST)+1,,,"Sensis Vectors ALL")):INDIRECT(ADDRESS(3+ROWS(CORR_MATRIX)-1,9+ROWS(CUT_LIST)+1,,,"Sensis Vectors ALL")),"YC"&amp;T$1,INDIRECT(ADDRESS(3,$I289,,,"Sensis Vectors ALL")):INDIRECT(ADDRESS(3+ROWS(CORR_MATRIX)-1,$I289,,,"Sensis Vectors ALL")))</f>
        <v>0</v>
      </c>
      <c r="U289" s="257">
        <f ca="1">SUMIF(INDIRECT(ADDRESS(3,9+ROWS(CUT_LIST)+1,,,"Sensis Vectors ALL")):INDIRECT(ADDRESS(3+ROWS(CORR_MATRIX)-1,9+ROWS(CUT_LIST)+1,,,"Sensis Vectors ALL")),"YC"&amp;U$1,INDIRECT(ADDRESS(3,$I289,,,"Sensis Vectors ALL")):INDIRECT(ADDRESS(3+ROWS(CORR_MATRIX)-1,$I289,,,"Sensis Vectors ALL")))</f>
        <v>0</v>
      </c>
      <c r="V289" s="257">
        <f ca="1">SUMIF(INDIRECT(ADDRESS(3,9+ROWS(CUT_LIST)+1,,,"Sensis Vectors ALL")):INDIRECT(ADDRESS(3+ROWS(CORR_MATRIX)-1,9+ROWS(CUT_LIST)+1,,,"Sensis Vectors ALL")),"YC"&amp;V$1,INDIRECT(ADDRESS(3,$I289,,,"Sensis Vectors ALL")):INDIRECT(ADDRESS(3+ROWS(CORR_MATRIX)-1,$I289,,,"Sensis Vectors ALL")))</f>
        <v>0</v>
      </c>
    </row>
    <row r="290" spans="1:22" x14ac:dyDescent="0.2">
      <c r="A290" s="63">
        <f t="shared" ref="A290:A295" si="23">A289</f>
        <v>97</v>
      </c>
      <c r="B290" s="63"/>
      <c r="C290" s="63"/>
      <c r="D290" s="61" t="s">
        <v>432</v>
      </c>
      <c r="E290" s="63"/>
      <c r="F290" s="63"/>
      <c r="G290" s="63"/>
      <c r="H290" s="63" t="s">
        <v>32</v>
      </c>
      <c r="I290" s="63">
        <f t="shared" si="20"/>
        <v>107</v>
      </c>
      <c r="J290" s="63" t="str">
        <f t="shared" si="21"/>
        <v>97AUD</v>
      </c>
      <c r="K290" s="256">
        <f ca="1">SUMIF(INDIRECT(ADDRESS(3,9+ROWS(CUT_LIST)+2,,,"Sensis Vectors ALL")):INDIRECT(ADDRESS(3+ROWS(CORR_MATRIX)-1,9+ROWS(CUT_LIST)+2,,,"Sensis Vectors ALL")),"YC"&amp;$H290&amp;K$1,INDIRECT(ADDRESS(3,$I290,,,"Sensis Vectors ALL")):INDIRECT(ADDRESS(3+ROWS(CORR_MATRIX)-1,$I290,,,"Sensis Vectors ALL")))</f>
        <v>0</v>
      </c>
      <c r="L290" s="256">
        <f ca="1">SUMIF(INDIRECT(ADDRESS(3,9+ROWS(CUT_LIST)+2,,,"Sensis Vectors ALL")):INDIRECT(ADDRESS(3+ROWS(CORR_MATRIX)-1,9+ROWS(CUT_LIST)+2,,,"Sensis Vectors ALL")),"YC"&amp;$H290&amp;L$1,INDIRECT(ADDRESS(3,$I290,,,"Sensis Vectors ALL")):INDIRECT(ADDRESS(3+ROWS(CORR_MATRIX)-1,$I290,,,"Sensis Vectors ALL")))</f>
        <v>0</v>
      </c>
      <c r="M290" s="256">
        <f ca="1">SUMIF(INDIRECT(ADDRESS(3,9+ROWS(CUT_LIST)+2,,,"Sensis Vectors ALL")):INDIRECT(ADDRESS(3+ROWS(CORR_MATRIX)-1,9+ROWS(CUT_LIST)+2,,,"Sensis Vectors ALL")),"YC"&amp;$H290&amp;M$1,INDIRECT(ADDRESS(3,$I290,,,"Sensis Vectors ALL")):INDIRECT(ADDRESS(3+ROWS(CORR_MATRIX)-1,$I290,,,"Sensis Vectors ALL")))</f>
        <v>0</v>
      </c>
      <c r="N290" s="256">
        <f ca="1">SUMIF(INDIRECT(ADDRESS(3,9+ROWS(CUT_LIST)+2,,,"Sensis Vectors ALL")):INDIRECT(ADDRESS(3+ROWS(CORR_MATRIX)-1,9+ROWS(CUT_LIST)+2,,,"Sensis Vectors ALL")),"YC"&amp;$H290&amp;N$1,INDIRECT(ADDRESS(3,$I290,,,"Sensis Vectors ALL")):INDIRECT(ADDRESS(3+ROWS(CORR_MATRIX)-1,$I290,,,"Sensis Vectors ALL")))</f>
        <v>0</v>
      </c>
      <c r="O290" s="256">
        <f ca="1">SUMIF(INDIRECT(ADDRESS(3,9+ROWS(CUT_LIST)+2,,,"Sensis Vectors ALL")):INDIRECT(ADDRESS(3+ROWS(CORR_MATRIX)-1,9+ROWS(CUT_LIST)+2,,,"Sensis Vectors ALL")),"YC"&amp;$H290&amp;O$1,INDIRECT(ADDRESS(3,$I290,,,"Sensis Vectors ALL")):INDIRECT(ADDRESS(3+ROWS(CORR_MATRIX)-1,$I290,,,"Sensis Vectors ALL")))</f>
        <v>0</v>
      </c>
      <c r="P290" s="256">
        <f ca="1">SUMIF(INDIRECT(ADDRESS(3,9+ROWS(CUT_LIST)+2,,,"Sensis Vectors ALL")):INDIRECT(ADDRESS(3+ROWS(CORR_MATRIX)-1,9+ROWS(CUT_LIST)+2,,,"Sensis Vectors ALL")),"YC"&amp;$H290&amp;P$1,INDIRECT(ADDRESS(3,$I290,,,"Sensis Vectors ALL")):INDIRECT(ADDRESS(3+ROWS(CORR_MATRIX)-1,$I290,,,"Sensis Vectors ALL")))</f>
        <v>0</v>
      </c>
      <c r="Q290" s="256">
        <f ca="1">SUMIF(INDIRECT(ADDRESS(3,9+ROWS(CUT_LIST)+2,,,"Sensis Vectors ALL")):INDIRECT(ADDRESS(3+ROWS(CORR_MATRIX)-1,9+ROWS(CUT_LIST)+2,,,"Sensis Vectors ALL")),"YC"&amp;$H290&amp;Q$1,INDIRECT(ADDRESS(3,$I290,,,"Sensis Vectors ALL")):INDIRECT(ADDRESS(3+ROWS(CORR_MATRIX)-1,$I290,,,"Sensis Vectors ALL")))</f>
        <v>0</v>
      </c>
      <c r="R290" s="256">
        <f ca="1">SUMIF(INDIRECT(ADDRESS(3,9+ROWS(CUT_LIST)+2,,,"Sensis Vectors ALL")):INDIRECT(ADDRESS(3+ROWS(CORR_MATRIX)-1,9+ROWS(CUT_LIST)+2,,,"Sensis Vectors ALL")),"YC"&amp;$H290&amp;R$1,INDIRECT(ADDRESS(3,$I290,,,"Sensis Vectors ALL")):INDIRECT(ADDRESS(3+ROWS(CORR_MATRIX)-1,$I290,,,"Sensis Vectors ALL")))</f>
        <v>0</v>
      </c>
      <c r="S290" s="256">
        <f ca="1">SUMIF(INDIRECT(ADDRESS(3,9+ROWS(CUT_LIST)+2,,,"Sensis Vectors ALL")):INDIRECT(ADDRESS(3+ROWS(CORR_MATRIX)-1,9+ROWS(CUT_LIST)+2,,,"Sensis Vectors ALL")),"YC"&amp;$H290&amp;S$1,INDIRECT(ADDRESS(3,$I290,,,"Sensis Vectors ALL")):INDIRECT(ADDRESS(3+ROWS(CORR_MATRIX)-1,$I290,,,"Sensis Vectors ALL")))</f>
        <v>0</v>
      </c>
      <c r="T290" s="256">
        <f ca="1">SUMIF(INDIRECT(ADDRESS(3,9+ROWS(CUT_LIST)+2,,,"Sensis Vectors ALL")):INDIRECT(ADDRESS(3+ROWS(CORR_MATRIX)-1,9+ROWS(CUT_LIST)+2,,,"Sensis Vectors ALL")),"YC"&amp;$H290&amp;T$1,INDIRECT(ADDRESS(3,$I290,,,"Sensis Vectors ALL")):INDIRECT(ADDRESS(3+ROWS(CORR_MATRIX)-1,$I290,,,"Sensis Vectors ALL")))</f>
        <v>0</v>
      </c>
      <c r="U290" s="256">
        <f ca="1">SUMIF(INDIRECT(ADDRESS(3,9+ROWS(CUT_LIST)+2,,,"Sensis Vectors ALL")):INDIRECT(ADDRESS(3+ROWS(CORR_MATRIX)-1,9+ROWS(CUT_LIST)+2,,,"Sensis Vectors ALL")),"YC"&amp;$H290&amp;U$1,INDIRECT(ADDRESS(3,$I290,,,"Sensis Vectors ALL")):INDIRECT(ADDRESS(3+ROWS(CORR_MATRIX)-1,$I290,,,"Sensis Vectors ALL")))</f>
        <v>0</v>
      </c>
      <c r="V290" s="256">
        <f ca="1">SUMIF(INDIRECT(ADDRESS(3,9+ROWS(CUT_LIST)+2,,,"Sensis Vectors ALL")):INDIRECT(ADDRESS(3+ROWS(CORR_MATRIX)-1,9+ROWS(CUT_LIST)+2,,,"Sensis Vectors ALL")),"YC"&amp;$H290&amp;V$1,INDIRECT(ADDRESS(3,$I290,,,"Sensis Vectors ALL")):INDIRECT(ADDRESS(3+ROWS(CORR_MATRIX)-1,$I290,,,"Sensis Vectors ALL")))</f>
        <v>0</v>
      </c>
    </row>
    <row r="291" spans="1:22" x14ac:dyDescent="0.2">
      <c r="A291" s="63">
        <f t="shared" si="23"/>
        <v>97</v>
      </c>
      <c r="B291" s="63"/>
      <c r="C291" s="63"/>
      <c r="D291" s="61" t="s">
        <v>432</v>
      </c>
      <c r="E291" s="63"/>
      <c r="F291" s="63"/>
      <c r="G291" s="63"/>
      <c r="H291" s="63" t="s">
        <v>9</v>
      </c>
      <c r="I291" s="63">
        <f t="shared" si="20"/>
        <v>107</v>
      </c>
      <c r="J291" s="63" t="str">
        <f t="shared" si="21"/>
        <v>97CAD</v>
      </c>
      <c r="K291" s="256">
        <f ca="1">SUMIF(INDIRECT(ADDRESS(3,9+ROWS(CUT_LIST)+2,,,"Sensis Vectors ALL")):INDIRECT(ADDRESS(3+ROWS(CORR_MATRIX)-1,9+ROWS(CUT_LIST)+2,,,"Sensis Vectors ALL")),"YC"&amp;$H291&amp;K$1,INDIRECT(ADDRESS(3,$I291,,,"Sensis Vectors ALL")):INDIRECT(ADDRESS(3+ROWS(CORR_MATRIX)-1,$I291,,,"Sensis Vectors ALL")))</f>
        <v>0</v>
      </c>
      <c r="L291" s="256">
        <f ca="1">SUMIF(INDIRECT(ADDRESS(3,9+ROWS(CUT_LIST)+2,,,"Sensis Vectors ALL")):INDIRECT(ADDRESS(3+ROWS(CORR_MATRIX)-1,9+ROWS(CUT_LIST)+2,,,"Sensis Vectors ALL")),"YC"&amp;$H291&amp;L$1,INDIRECT(ADDRESS(3,$I291,,,"Sensis Vectors ALL")):INDIRECT(ADDRESS(3+ROWS(CORR_MATRIX)-1,$I291,,,"Sensis Vectors ALL")))</f>
        <v>0</v>
      </c>
      <c r="M291" s="256">
        <f ca="1">SUMIF(INDIRECT(ADDRESS(3,9+ROWS(CUT_LIST)+2,,,"Sensis Vectors ALL")):INDIRECT(ADDRESS(3+ROWS(CORR_MATRIX)-1,9+ROWS(CUT_LIST)+2,,,"Sensis Vectors ALL")),"YC"&amp;$H291&amp;M$1,INDIRECT(ADDRESS(3,$I291,,,"Sensis Vectors ALL")):INDIRECT(ADDRESS(3+ROWS(CORR_MATRIX)-1,$I291,,,"Sensis Vectors ALL")))</f>
        <v>0</v>
      </c>
      <c r="N291" s="256">
        <f ca="1">SUMIF(INDIRECT(ADDRESS(3,9+ROWS(CUT_LIST)+2,,,"Sensis Vectors ALL")):INDIRECT(ADDRESS(3+ROWS(CORR_MATRIX)-1,9+ROWS(CUT_LIST)+2,,,"Sensis Vectors ALL")),"YC"&amp;$H291&amp;N$1,INDIRECT(ADDRESS(3,$I291,,,"Sensis Vectors ALL")):INDIRECT(ADDRESS(3+ROWS(CORR_MATRIX)-1,$I291,,,"Sensis Vectors ALL")))</f>
        <v>0</v>
      </c>
      <c r="O291" s="256">
        <f ca="1">SUMIF(INDIRECT(ADDRESS(3,9+ROWS(CUT_LIST)+2,,,"Sensis Vectors ALL")):INDIRECT(ADDRESS(3+ROWS(CORR_MATRIX)-1,9+ROWS(CUT_LIST)+2,,,"Sensis Vectors ALL")),"YC"&amp;$H291&amp;O$1,INDIRECT(ADDRESS(3,$I291,,,"Sensis Vectors ALL")):INDIRECT(ADDRESS(3+ROWS(CORR_MATRIX)-1,$I291,,,"Sensis Vectors ALL")))</f>
        <v>0</v>
      </c>
      <c r="P291" s="256">
        <f ca="1">SUMIF(INDIRECT(ADDRESS(3,9+ROWS(CUT_LIST)+2,,,"Sensis Vectors ALL")):INDIRECT(ADDRESS(3+ROWS(CORR_MATRIX)-1,9+ROWS(CUT_LIST)+2,,,"Sensis Vectors ALL")),"YC"&amp;$H291&amp;P$1,INDIRECT(ADDRESS(3,$I291,,,"Sensis Vectors ALL")):INDIRECT(ADDRESS(3+ROWS(CORR_MATRIX)-1,$I291,,,"Sensis Vectors ALL")))</f>
        <v>0</v>
      </c>
      <c r="Q291" s="256">
        <f ca="1">SUMIF(INDIRECT(ADDRESS(3,9+ROWS(CUT_LIST)+2,,,"Sensis Vectors ALL")):INDIRECT(ADDRESS(3+ROWS(CORR_MATRIX)-1,9+ROWS(CUT_LIST)+2,,,"Sensis Vectors ALL")),"YC"&amp;$H291&amp;Q$1,INDIRECT(ADDRESS(3,$I291,,,"Sensis Vectors ALL")):INDIRECT(ADDRESS(3+ROWS(CORR_MATRIX)-1,$I291,,,"Sensis Vectors ALL")))</f>
        <v>0</v>
      </c>
      <c r="R291" s="256">
        <f ca="1">SUMIF(INDIRECT(ADDRESS(3,9+ROWS(CUT_LIST)+2,,,"Sensis Vectors ALL")):INDIRECT(ADDRESS(3+ROWS(CORR_MATRIX)-1,9+ROWS(CUT_LIST)+2,,,"Sensis Vectors ALL")),"YC"&amp;$H291&amp;R$1,INDIRECT(ADDRESS(3,$I291,,,"Sensis Vectors ALL")):INDIRECT(ADDRESS(3+ROWS(CORR_MATRIX)-1,$I291,,,"Sensis Vectors ALL")))</f>
        <v>0</v>
      </c>
      <c r="S291" s="256">
        <f ca="1">SUMIF(INDIRECT(ADDRESS(3,9+ROWS(CUT_LIST)+2,,,"Sensis Vectors ALL")):INDIRECT(ADDRESS(3+ROWS(CORR_MATRIX)-1,9+ROWS(CUT_LIST)+2,,,"Sensis Vectors ALL")),"YC"&amp;$H291&amp;S$1,INDIRECT(ADDRESS(3,$I291,,,"Sensis Vectors ALL")):INDIRECT(ADDRESS(3+ROWS(CORR_MATRIX)-1,$I291,,,"Sensis Vectors ALL")))</f>
        <v>0</v>
      </c>
      <c r="T291" s="256">
        <f ca="1">SUMIF(INDIRECT(ADDRESS(3,9+ROWS(CUT_LIST)+2,,,"Sensis Vectors ALL")):INDIRECT(ADDRESS(3+ROWS(CORR_MATRIX)-1,9+ROWS(CUT_LIST)+2,,,"Sensis Vectors ALL")),"YC"&amp;$H291&amp;T$1,INDIRECT(ADDRESS(3,$I291,,,"Sensis Vectors ALL")):INDIRECT(ADDRESS(3+ROWS(CORR_MATRIX)-1,$I291,,,"Sensis Vectors ALL")))</f>
        <v>0</v>
      </c>
      <c r="U291" s="256">
        <f ca="1">SUMIF(INDIRECT(ADDRESS(3,9+ROWS(CUT_LIST)+2,,,"Sensis Vectors ALL")):INDIRECT(ADDRESS(3+ROWS(CORR_MATRIX)-1,9+ROWS(CUT_LIST)+2,,,"Sensis Vectors ALL")),"YC"&amp;$H291&amp;U$1,INDIRECT(ADDRESS(3,$I291,,,"Sensis Vectors ALL")):INDIRECT(ADDRESS(3+ROWS(CORR_MATRIX)-1,$I291,,,"Sensis Vectors ALL")))</f>
        <v>0</v>
      </c>
      <c r="V291" s="256">
        <f ca="1">SUMIF(INDIRECT(ADDRESS(3,9+ROWS(CUT_LIST)+2,,,"Sensis Vectors ALL")):INDIRECT(ADDRESS(3+ROWS(CORR_MATRIX)-1,9+ROWS(CUT_LIST)+2,,,"Sensis Vectors ALL")),"YC"&amp;$H291&amp;V$1,INDIRECT(ADDRESS(3,$I291,,,"Sensis Vectors ALL")):INDIRECT(ADDRESS(3+ROWS(CORR_MATRIX)-1,$I291,,,"Sensis Vectors ALL")))</f>
        <v>0</v>
      </c>
    </row>
    <row r="292" spans="1:22" x14ac:dyDescent="0.2">
      <c r="A292" s="63">
        <f t="shared" si="23"/>
        <v>97</v>
      </c>
      <c r="B292" s="63"/>
      <c r="C292" s="63"/>
      <c r="D292" s="61" t="s">
        <v>432</v>
      </c>
      <c r="E292" s="63"/>
      <c r="F292" s="63"/>
      <c r="G292" s="63"/>
      <c r="H292" s="63" t="s">
        <v>18</v>
      </c>
      <c r="I292" s="63">
        <f t="shared" si="20"/>
        <v>107</v>
      </c>
      <c r="J292" s="63" t="str">
        <f t="shared" si="21"/>
        <v>97EUR</v>
      </c>
      <c r="K292" s="256">
        <f ca="1">SUMIF(INDIRECT(ADDRESS(3,9+ROWS(CUT_LIST)+2,,,"Sensis Vectors ALL")):INDIRECT(ADDRESS(3+ROWS(CORR_MATRIX)-1,9+ROWS(CUT_LIST)+2,,,"Sensis Vectors ALL")),"YC"&amp;$H292&amp;K$1,INDIRECT(ADDRESS(3,$I292,,,"Sensis Vectors ALL")):INDIRECT(ADDRESS(3+ROWS(CORR_MATRIX)-1,$I292,,,"Sensis Vectors ALL")))</f>
        <v>0</v>
      </c>
      <c r="L292" s="256">
        <f ca="1">SUMIF(INDIRECT(ADDRESS(3,9+ROWS(CUT_LIST)+2,,,"Sensis Vectors ALL")):INDIRECT(ADDRESS(3+ROWS(CORR_MATRIX)-1,9+ROWS(CUT_LIST)+2,,,"Sensis Vectors ALL")),"YC"&amp;$H292&amp;L$1,INDIRECT(ADDRESS(3,$I292,,,"Sensis Vectors ALL")):INDIRECT(ADDRESS(3+ROWS(CORR_MATRIX)-1,$I292,,,"Sensis Vectors ALL")))</f>
        <v>0</v>
      </c>
      <c r="M292" s="256">
        <f ca="1">SUMIF(INDIRECT(ADDRESS(3,9+ROWS(CUT_LIST)+2,,,"Sensis Vectors ALL")):INDIRECT(ADDRESS(3+ROWS(CORR_MATRIX)-1,9+ROWS(CUT_LIST)+2,,,"Sensis Vectors ALL")),"YC"&amp;$H292&amp;M$1,INDIRECT(ADDRESS(3,$I292,,,"Sensis Vectors ALL")):INDIRECT(ADDRESS(3+ROWS(CORR_MATRIX)-1,$I292,,,"Sensis Vectors ALL")))</f>
        <v>0</v>
      </c>
      <c r="N292" s="256">
        <f ca="1">SUMIF(INDIRECT(ADDRESS(3,9+ROWS(CUT_LIST)+2,,,"Sensis Vectors ALL")):INDIRECT(ADDRESS(3+ROWS(CORR_MATRIX)-1,9+ROWS(CUT_LIST)+2,,,"Sensis Vectors ALL")),"YC"&amp;$H292&amp;N$1,INDIRECT(ADDRESS(3,$I292,,,"Sensis Vectors ALL")):INDIRECT(ADDRESS(3+ROWS(CORR_MATRIX)-1,$I292,,,"Sensis Vectors ALL")))</f>
        <v>0</v>
      </c>
      <c r="O292" s="256">
        <f ca="1">SUMIF(INDIRECT(ADDRESS(3,9+ROWS(CUT_LIST)+2,,,"Sensis Vectors ALL")):INDIRECT(ADDRESS(3+ROWS(CORR_MATRIX)-1,9+ROWS(CUT_LIST)+2,,,"Sensis Vectors ALL")),"YC"&amp;$H292&amp;O$1,INDIRECT(ADDRESS(3,$I292,,,"Sensis Vectors ALL")):INDIRECT(ADDRESS(3+ROWS(CORR_MATRIX)-1,$I292,,,"Sensis Vectors ALL")))</f>
        <v>0</v>
      </c>
      <c r="P292" s="256">
        <f ca="1">SUMIF(INDIRECT(ADDRESS(3,9+ROWS(CUT_LIST)+2,,,"Sensis Vectors ALL")):INDIRECT(ADDRESS(3+ROWS(CORR_MATRIX)-1,9+ROWS(CUT_LIST)+2,,,"Sensis Vectors ALL")),"YC"&amp;$H292&amp;P$1,INDIRECT(ADDRESS(3,$I292,,,"Sensis Vectors ALL")):INDIRECT(ADDRESS(3+ROWS(CORR_MATRIX)-1,$I292,,,"Sensis Vectors ALL")))</f>
        <v>0</v>
      </c>
      <c r="Q292" s="256">
        <f ca="1">SUMIF(INDIRECT(ADDRESS(3,9+ROWS(CUT_LIST)+2,,,"Sensis Vectors ALL")):INDIRECT(ADDRESS(3+ROWS(CORR_MATRIX)-1,9+ROWS(CUT_LIST)+2,,,"Sensis Vectors ALL")),"YC"&amp;$H292&amp;Q$1,INDIRECT(ADDRESS(3,$I292,,,"Sensis Vectors ALL")):INDIRECT(ADDRESS(3+ROWS(CORR_MATRIX)-1,$I292,,,"Sensis Vectors ALL")))</f>
        <v>0</v>
      </c>
      <c r="R292" s="256">
        <f ca="1">SUMIF(INDIRECT(ADDRESS(3,9+ROWS(CUT_LIST)+2,,,"Sensis Vectors ALL")):INDIRECT(ADDRESS(3+ROWS(CORR_MATRIX)-1,9+ROWS(CUT_LIST)+2,,,"Sensis Vectors ALL")),"YC"&amp;$H292&amp;R$1,INDIRECT(ADDRESS(3,$I292,,,"Sensis Vectors ALL")):INDIRECT(ADDRESS(3+ROWS(CORR_MATRIX)-1,$I292,,,"Sensis Vectors ALL")))</f>
        <v>0</v>
      </c>
      <c r="S292" s="256">
        <f ca="1">SUMIF(INDIRECT(ADDRESS(3,9+ROWS(CUT_LIST)+2,,,"Sensis Vectors ALL")):INDIRECT(ADDRESS(3+ROWS(CORR_MATRIX)-1,9+ROWS(CUT_LIST)+2,,,"Sensis Vectors ALL")),"YC"&amp;$H292&amp;S$1,INDIRECT(ADDRESS(3,$I292,,,"Sensis Vectors ALL")):INDIRECT(ADDRESS(3+ROWS(CORR_MATRIX)-1,$I292,,,"Sensis Vectors ALL")))</f>
        <v>0</v>
      </c>
      <c r="T292" s="256">
        <f ca="1">SUMIF(INDIRECT(ADDRESS(3,9+ROWS(CUT_LIST)+2,,,"Sensis Vectors ALL")):INDIRECT(ADDRESS(3+ROWS(CORR_MATRIX)-1,9+ROWS(CUT_LIST)+2,,,"Sensis Vectors ALL")),"YC"&amp;$H292&amp;T$1,INDIRECT(ADDRESS(3,$I292,,,"Sensis Vectors ALL")):INDIRECT(ADDRESS(3+ROWS(CORR_MATRIX)-1,$I292,,,"Sensis Vectors ALL")))</f>
        <v>0</v>
      </c>
      <c r="U292" s="256">
        <f ca="1">SUMIF(INDIRECT(ADDRESS(3,9+ROWS(CUT_LIST)+2,,,"Sensis Vectors ALL")):INDIRECT(ADDRESS(3+ROWS(CORR_MATRIX)-1,9+ROWS(CUT_LIST)+2,,,"Sensis Vectors ALL")),"YC"&amp;$H292&amp;U$1,INDIRECT(ADDRESS(3,$I292,,,"Sensis Vectors ALL")):INDIRECT(ADDRESS(3+ROWS(CORR_MATRIX)-1,$I292,,,"Sensis Vectors ALL")))</f>
        <v>0</v>
      </c>
      <c r="V292" s="256">
        <f ca="1">SUMIF(INDIRECT(ADDRESS(3,9+ROWS(CUT_LIST)+2,,,"Sensis Vectors ALL")):INDIRECT(ADDRESS(3+ROWS(CORR_MATRIX)-1,9+ROWS(CUT_LIST)+2,,,"Sensis Vectors ALL")),"YC"&amp;$H292&amp;V$1,INDIRECT(ADDRESS(3,$I292,,,"Sensis Vectors ALL")):INDIRECT(ADDRESS(3+ROWS(CORR_MATRIX)-1,$I292,,,"Sensis Vectors ALL")))</f>
        <v>0</v>
      </c>
    </row>
    <row r="293" spans="1:22" x14ac:dyDescent="0.2">
      <c r="A293" s="63">
        <f t="shared" si="23"/>
        <v>97</v>
      </c>
      <c r="B293" s="63"/>
      <c r="C293" s="63"/>
      <c r="D293" s="61" t="s">
        <v>432</v>
      </c>
      <c r="E293" s="63"/>
      <c r="F293" s="63"/>
      <c r="G293" s="63"/>
      <c r="H293" s="63" t="s">
        <v>39</v>
      </c>
      <c r="I293" s="63">
        <f t="shared" si="20"/>
        <v>107</v>
      </c>
      <c r="J293" s="63" t="str">
        <f t="shared" si="21"/>
        <v>97GBP</v>
      </c>
      <c r="K293" s="256">
        <f ca="1">SUMIF(INDIRECT(ADDRESS(3,9+ROWS(CUT_LIST)+2,,,"Sensis Vectors ALL")):INDIRECT(ADDRESS(3+ROWS(CORR_MATRIX)-1,9+ROWS(CUT_LIST)+2,,,"Sensis Vectors ALL")),"YC"&amp;$H293&amp;K$1,INDIRECT(ADDRESS(3,$I293,,,"Sensis Vectors ALL")):INDIRECT(ADDRESS(3+ROWS(CORR_MATRIX)-1,$I293,,,"Sensis Vectors ALL")))</f>
        <v>0</v>
      </c>
      <c r="L293" s="256">
        <f ca="1">SUMIF(INDIRECT(ADDRESS(3,9+ROWS(CUT_LIST)+2,,,"Sensis Vectors ALL")):INDIRECT(ADDRESS(3+ROWS(CORR_MATRIX)-1,9+ROWS(CUT_LIST)+2,,,"Sensis Vectors ALL")),"YC"&amp;$H293&amp;L$1,INDIRECT(ADDRESS(3,$I293,,,"Sensis Vectors ALL")):INDIRECT(ADDRESS(3+ROWS(CORR_MATRIX)-1,$I293,,,"Sensis Vectors ALL")))</f>
        <v>0</v>
      </c>
      <c r="M293" s="256">
        <f ca="1">SUMIF(INDIRECT(ADDRESS(3,9+ROWS(CUT_LIST)+2,,,"Sensis Vectors ALL")):INDIRECT(ADDRESS(3+ROWS(CORR_MATRIX)-1,9+ROWS(CUT_LIST)+2,,,"Sensis Vectors ALL")),"YC"&amp;$H293&amp;M$1,INDIRECT(ADDRESS(3,$I293,,,"Sensis Vectors ALL")):INDIRECT(ADDRESS(3+ROWS(CORR_MATRIX)-1,$I293,,,"Sensis Vectors ALL")))</f>
        <v>0</v>
      </c>
      <c r="N293" s="256">
        <f ca="1">SUMIF(INDIRECT(ADDRESS(3,9+ROWS(CUT_LIST)+2,,,"Sensis Vectors ALL")):INDIRECT(ADDRESS(3+ROWS(CORR_MATRIX)-1,9+ROWS(CUT_LIST)+2,,,"Sensis Vectors ALL")),"YC"&amp;$H293&amp;N$1,INDIRECT(ADDRESS(3,$I293,,,"Sensis Vectors ALL")):INDIRECT(ADDRESS(3+ROWS(CORR_MATRIX)-1,$I293,,,"Sensis Vectors ALL")))</f>
        <v>0</v>
      </c>
      <c r="O293" s="256">
        <f ca="1">SUMIF(INDIRECT(ADDRESS(3,9+ROWS(CUT_LIST)+2,,,"Sensis Vectors ALL")):INDIRECT(ADDRESS(3+ROWS(CORR_MATRIX)-1,9+ROWS(CUT_LIST)+2,,,"Sensis Vectors ALL")),"YC"&amp;$H293&amp;O$1,INDIRECT(ADDRESS(3,$I293,,,"Sensis Vectors ALL")):INDIRECT(ADDRESS(3+ROWS(CORR_MATRIX)-1,$I293,,,"Sensis Vectors ALL")))</f>
        <v>0</v>
      </c>
      <c r="P293" s="256">
        <f ca="1">SUMIF(INDIRECT(ADDRESS(3,9+ROWS(CUT_LIST)+2,,,"Sensis Vectors ALL")):INDIRECT(ADDRESS(3+ROWS(CORR_MATRIX)-1,9+ROWS(CUT_LIST)+2,,,"Sensis Vectors ALL")),"YC"&amp;$H293&amp;P$1,INDIRECT(ADDRESS(3,$I293,,,"Sensis Vectors ALL")):INDIRECT(ADDRESS(3+ROWS(CORR_MATRIX)-1,$I293,,,"Sensis Vectors ALL")))</f>
        <v>0</v>
      </c>
      <c r="Q293" s="256">
        <f ca="1">SUMIF(INDIRECT(ADDRESS(3,9+ROWS(CUT_LIST)+2,,,"Sensis Vectors ALL")):INDIRECT(ADDRESS(3+ROWS(CORR_MATRIX)-1,9+ROWS(CUT_LIST)+2,,,"Sensis Vectors ALL")),"YC"&amp;$H293&amp;Q$1,INDIRECT(ADDRESS(3,$I293,,,"Sensis Vectors ALL")):INDIRECT(ADDRESS(3+ROWS(CORR_MATRIX)-1,$I293,,,"Sensis Vectors ALL")))</f>
        <v>0</v>
      </c>
      <c r="R293" s="256">
        <f ca="1">SUMIF(INDIRECT(ADDRESS(3,9+ROWS(CUT_LIST)+2,,,"Sensis Vectors ALL")):INDIRECT(ADDRESS(3+ROWS(CORR_MATRIX)-1,9+ROWS(CUT_LIST)+2,,,"Sensis Vectors ALL")),"YC"&amp;$H293&amp;R$1,INDIRECT(ADDRESS(3,$I293,,,"Sensis Vectors ALL")):INDIRECT(ADDRESS(3+ROWS(CORR_MATRIX)-1,$I293,,,"Sensis Vectors ALL")))</f>
        <v>0</v>
      </c>
      <c r="S293" s="256">
        <f ca="1">SUMIF(INDIRECT(ADDRESS(3,9+ROWS(CUT_LIST)+2,,,"Sensis Vectors ALL")):INDIRECT(ADDRESS(3+ROWS(CORR_MATRIX)-1,9+ROWS(CUT_LIST)+2,,,"Sensis Vectors ALL")),"YC"&amp;$H293&amp;S$1,INDIRECT(ADDRESS(3,$I293,,,"Sensis Vectors ALL")):INDIRECT(ADDRESS(3+ROWS(CORR_MATRIX)-1,$I293,,,"Sensis Vectors ALL")))</f>
        <v>0</v>
      </c>
      <c r="T293" s="256">
        <f ca="1">SUMIF(INDIRECT(ADDRESS(3,9+ROWS(CUT_LIST)+2,,,"Sensis Vectors ALL")):INDIRECT(ADDRESS(3+ROWS(CORR_MATRIX)-1,9+ROWS(CUT_LIST)+2,,,"Sensis Vectors ALL")),"YC"&amp;$H293&amp;T$1,INDIRECT(ADDRESS(3,$I293,,,"Sensis Vectors ALL")):INDIRECT(ADDRESS(3+ROWS(CORR_MATRIX)-1,$I293,,,"Sensis Vectors ALL")))</f>
        <v>0</v>
      </c>
      <c r="U293" s="256">
        <f ca="1">SUMIF(INDIRECT(ADDRESS(3,9+ROWS(CUT_LIST)+2,,,"Sensis Vectors ALL")):INDIRECT(ADDRESS(3+ROWS(CORR_MATRIX)-1,9+ROWS(CUT_LIST)+2,,,"Sensis Vectors ALL")),"YC"&amp;$H293&amp;U$1,INDIRECT(ADDRESS(3,$I293,,,"Sensis Vectors ALL")):INDIRECT(ADDRESS(3+ROWS(CORR_MATRIX)-1,$I293,,,"Sensis Vectors ALL")))</f>
        <v>0</v>
      </c>
      <c r="V293" s="256">
        <f ca="1">SUMIF(INDIRECT(ADDRESS(3,9+ROWS(CUT_LIST)+2,,,"Sensis Vectors ALL")):INDIRECT(ADDRESS(3+ROWS(CORR_MATRIX)-1,9+ROWS(CUT_LIST)+2,,,"Sensis Vectors ALL")),"YC"&amp;$H293&amp;V$1,INDIRECT(ADDRESS(3,$I293,,,"Sensis Vectors ALL")):INDIRECT(ADDRESS(3+ROWS(CORR_MATRIX)-1,$I293,,,"Sensis Vectors ALL")))</f>
        <v>0</v>
      </c>
    </row>
    <row r="294" spans="1:22" x14ac:dyDescent="0.2">
      <c r="A294" s="63">
        <f t="shared" si="23"/>
        <v>97</v>
      </c>
      <c r="B294" s="63"/>
      <c r="C294" s="63"/>
      <c r="D294" s="61" t="s">
        <v>432</v>
      </c>
      <c r="E294" s="63"/>
      <c r="F294" s="63"/>
      <c r="G294" s="63"/>
      <c r="H294" s="63" t="s">
        <v>31</v>
      </c>
      <c r="I294" s="63">
        <f t="shared" si="20"/>
        <v>107</v>
      </c>
      <c r="J294" s="63" t="str">
        <f t="shared" si="21"/>
        <v>97JPY</v>
      </c>
      <c r="K294" s="256">
        <f ca="1">SUMIF(INDIRECT(ADDRESS(3,9+ROWS(CUT_LIST)+2,,,"Sensis Vectors ALL")):INDIRECT(ADDRESS(3+ROWS(CORR_MATRIX)-1,9+ROWS(CUT_LIST)+2,,,"Sensis Vectors ALL")),"YC"&amp;$H294&amp;K$1,INDIRECT(ADDRESS(3,$I294,,,"Sensis Vectors ALL")):INDIRECT(ADDRESS(3+ROWS(CORR_MATRIX)-1,$I294,,,"Sensis Vectors ALL")))</f>
        <v>0</v>
      </c>
      <c r="L294" s="256">
        <f ca="1">SUMIF(INDIRECT(ADDRESS(3,9+ROWS(CUT_LIST)+2,,,"Sensis Vectors ALL")):INDIRECT(ADDRESS(3+ROWS(CORR_MATRIX)-1,9+ROWS(CUT_LIST)+2,,,"Sensis Vectors ALL")),"YC"&amp;$H294&amp;L$1,INDIRECT(ADDRESS(3,$I294,,,"Sensis Vectors ALL")):INDIRECT(ADDRESS(3+ROWS(CORR_MATRIX)-1,$I294,,,"Sensis Vectors ALL")))</f>
        <v>0</v>
      </c>
      <c r="M294" s="256">
        <f ca="1">SUMIF(INDIRECT(ADDRESS(3,9+ROWS(CUT_LIST)+2,,,"Sensis Vectors ALL")):INDIRECT(ADDRESS(3+ROWS(CORR_MATRIX)-1,9+ROWS(CUT_LIST)+2,,,"Sensis Vectors ALL")),"YC"&amp;$H294&amp;M$1,INDIRECT(ADDRESS(3,$I294,,,"Sensis Vectors ALL")):INDIRECT(ADDRESS(3+ROWS(CORR_MATRIX)-1,$I294,,,"Sensis Vectors ALL")))</f>
        <v>0</v>
      </c>
      <c r="N294" s="256">
        <f ca="1">SUMIF(INDIRECT(ADDRESS(3,9+ROWS(CUT_LIST)+2,,,"Sensis Vectors ALL")):INDIRECT(ADDRESS(3+ROWS(CORR_MATRIX)-1,9+ROWS(CUT_LIST)+2,,,"Sensis Vectors ALL")),"YC"&amp;$H294&amp;N$1,INDIRECT(ADDRESS(3,$I294,,,"Sensis Vectors ALL")):INDIRECT(ADDRESS(3+ROWS(CORR_MATRIX)-1,$I294,,,"Sensis Vectors ALL")))</f>
        <v>0</v>
      </c>
      <c r="O294" s="256">
        <f ca="1">SUMIF(INDIRECT(ADDRESS(3,9+ROWS(CUT_LIST)+2,,,"Sensis Vectors ALL")):INDIRECT(ADDRESS(3+ROWS(CORR_MATRIX)-1,9+ROWS(CUT_LIST)+2,,,"Sensis Vectors ALL")),"YC"&amp;$H294&amp;O$1,INDIRECT(ADDRESS(3,$I294,,,"Sensis Vectors ALL")):INDIRECT(ADDRESS(3+ROWS(CORR_MATRIX)-1,$I294,,,"Sensis Vectors ALL")))</f>
        <v>0</v>
      </c>
      <c r="P294" s="256">
        <f ca="1">SUMIF(INDIRECT(ADDRESS(3,9+ROWS(CUT_LIST)+2,,,"Sensis Vectors ALL")):INDIRECT(ADDRESS(3+ROWS(CORR_MATRIX)-1,9+ROWS(CUT_LIST)+2,,,"Sensis Vectors ALL")),"YC"&amp;$H294&amp;P$1,INDIRECT(ADDRESS(3,$I294,,,"Sensis Vectors ALL")):INDIRECT(ADDRESS(3+ROWS(CORR_MATRIX)-1,$I294,,,"Sensis Vectors ALL")))</f>
        <v>0</v>
      </c>
      <c r="Q294" s="256">
        <f ca="1">SUMIF(INDIRECT(ADDRESS(3,9+ROWS(CUT_LIST)+2,,,"Sensis Vectors ALL")):INDIRECT(ADDRESS(3+ROWS(CORR_MATRIX)-1,9+ROWS(CUT_LIST)+2,,,"Sensis Vectors ALL")),"YC"&amp;$H294&amp;Q$1,INDIRECT(ADDRESS(3,$I294,,,"Sensis Vectors ALL")):INDIRECT(ADDRESS(3+ROWS(CORR_MATRIX)-1,$I294,,,"Sensis Vectors ALL")))</f>
        <v>0</v>
      </c>
      <c r="R294" s="256">
        <f ca="1">SUMIF(INDIRECT(ADDRESS(3,9+ROWS(CUT_LIST)+2,,,"Sensis Vectors ALL")):INDIRECT(ADDRESS(3+ROWS(CORR_MATRIX)-1,9+ROWS(CUT_LIST)+2,,,"Sensis Vectors ALL")),"YC"&amp;$H294&amp;R$1,INDIRECT(ADDRESS(3,$I294,,,"Sensis Vectors ALL")):INDIRECT(ADDRESS(3+ROWS(CORR_MATRIX)-1,$I294,,,"Sensis Vectors ALL")))</f>
        <v>0</v>
      </c>
      <c r="S294" s="256">
        <f ca="1">SUMIF(INDIRECT(ADDRESS(3,9+ROWS(CUT_LIST)+2,,,"Sensis Vectors ALL")):INDIRECT(ADDRESS(3+ROWS(CORR_MATRIX)-1,9+ROWS(CUT_LIST)+2,,,"Sensis Vectors ALL")),"YC"&amp;$H294&amp;S$1,INDIRECT(ADDRESS(3,$I294,,,"Sensis Vectors ALL")):INDIRECT(ADDRESS(3+ROWS(CORR_MATRIX)-1,$I294,,,"Sensis Vectors ALL")))</f>
        <v>0</v>
      </c>
      <c r="T294" s="256">
        <f ca="1">SUMIF(INDIRECT(ADDRESS(3,9+ROWS(CUT_LIST)+2,,,"Sensis Vectors ALL")):INDIRECT(ADDRESS(3+ROWS(CORR_MATRIX)-1,9+ROWS(CUT_LIST)+2,,,"Sensis Vectors ALL")),"YC"&amp;$H294&amp;T$1,INDIRECT(ADDRESS(3,$I294,,,"Sensis Vectors ALL")):INDIRECT(ADDRESS(3+ROWS(CORR_MATRIX)-1,$I294,,,"Sensis Vectors ALL")))</f>
        <v>0</v>
      </c>
      <c r="U294" s="256">
        <f ca="1">SUMIF(INDIRECT(ADDRESS(3,9+ROWS(CUT_LIST)+2,,,"Sensis Vectors ALL")):INDIRECT(ADDRESS(3+ROWS(CORR_MATRIX)-1,9+ROWS(CUT_LIST)+2,,,"Sensis Vectors ALL")),"YC"&amp;$H294&amp;U$1,INDIRECT(ADDRESS(3,$I294,,,"Sensis Vectors ALL")):INDIRECT(ADDRESS(3+ROWS(CORR_MATRIX)-1,$I294,,,"Sensis Vectors ALL")))</f>
        <v>0</v>
      </c>
      <c r="V294" s="256">
        <f ca="1">SUMIF(INDIRECT(ADDRESS(3,9+ROWS(CUT_LIST)+2,,,"Sensis Vectors ALL")):INDIRECT(ADDRESS(3+ROWS(CORR_MATRIX)-1,9+ROWS(CUT_LIST)+2,,,"Sensis Vectors ALL")),"YC"&amp;$H294&amp;V$1,INDIRECT(ADDRESS(3,$I294,,,"Sensis Vectors ALL")):INDIRECT(ADDRESS(3+ROWS(CORR_MATRIX)-1,$I294,,,"Sensis Vectors ALL")))</f>
        <v>0</v>
      </c>
    </row>
    <row r="295" spans="1:22" x14ac:dyDescent="0.2">
      <c r="A295" s="63">
        <f t="shared" si="23"/>
        <v>97</v>
      </c>
      <c r="B295" s="63"/>
      <c r="C295" s="63"/>
      <c r="D295" s="61" t="s">
        <v>432</v>
      </c>
      <c r="E295" s="63"/>
      <c r="F295" s="63"/>
      <c r="G295" s="63"/>
      <c r="H295" s="63" t="s">
        <v>16</v>
      </c>
      <c r="I295" s="63">
        <f t="shared" si="20"/>
        <v>107</v>
      </c>
      <c r="J295" s="63" t="str">
        <f t="shared" si="21"/>
        <v>97USD</v>
      </c>
      <c r="K295" s="256">
        <f ca="1">SUMIF(INDIRECT(ADDRESS(3,9+ROWS(CUT_LIST)+2,,,"Sensis Vectors ALL")):INDIRECT(ADDRESS(3+ROWS(CORR_MATRIX)-1,9+ROWS(CUT_LIST)+2,,,"Sensis Vectors ALL")),"YC"&amp;$H295&amp;K$1,INDIRECT(ADDRESS(3,$I295,,,"Sensis Vectors ALL")):INDIRECT(ADDRESS(3+ROWS(CORR_MATRIX)-1,$I295,,,"Sensis Vectors ALL")))</f>
        <v>0</v>
      </c>
      <c r="L295" s="256">
        <f ca="1">SUMIF(INDIRECT(ADDRESS(3,9+ROWS(CUT_LIST)+2,,,"Sensis Vectors ALL")):INDIRECT(ADDRESS(3+ROWS(CORR_MATRIX)-1,9+ROWS(CUT_LIST)+2,,,"Sensis Vectors ALL")),"YC"&amp;$H295&amp;L$1,INDIRECT(ADDRESS(3,$I295,,,"Sensis Vectors ALL")):INDIRECT(ADDRESS(3+ROWS(CORR_MATRIX)-1,$I295,,,"Sensis Vectors ALL")))</f>
        <v>0</v>
      </c>
      <c r="M295" s="256">
        <f ca="1">SUMIF(INDIRECT(ADDRESS(3,9+ROWS(CUT_LIST)+2,,,"Sensis Vectors ALL")):INDIRECT(ADDRESS(3+ROWS(CORR_MATRIX)-1,9+ROWS(CUT_LIST)+2,,,"Sensis Vectors ALL")),"YC"&amp;$H295&amp;M$1,INDIRECT(ADDRESS(3,$I295,,,"Sensis Vectors ALL")):INDIRECT(ADDRESS(3+ROWS(CORR_MATRIX)-1,$I295,,,"Sensis Vectors ALL")))</f>
        <v>0</v>
      </c>
      <c r="N295" s="256">
        <f ca="1">SUMIF(INDIRECT(ADDRESS(3,9+ROWS(CUT_LIST)+2,,,"Sensis Vectors ALL")):INDIRECT(ADDRESS(3+ROWS(CORR_MATRIX)-1,9+ROWS(CUT_LIST)+2,,,"Sensis Vectors ALL")),"YC"&amp;$H295&amp;N$1,INDIRECT(ADDRESS(3,$I295,,,"Sensis Vectors ALL")):INDIRECT(ADDRESS(3+ROWS(CORR_MATRIX)-1,$I295,,,"Sensis Vectors ALL")))</f>
        <v>0</v>
      </c>
      <c r="O295" s="256">
        <f ca="1">SUMIF(INDIRECT(ADDRESS(3,9+ROWS(CUT_LIST)+2,,,"Sensis Vectors ALL")):INDIRECT(ADDRESS(3+ROWS(CORR_MATRIX)-1,9+ROWS(CUT_LIST)+2,,,"Sensis Vectors ALL")),"YC"&amp;$H295&amp;O$1,INDIRECT(ADDRESS(3,$I295,,,"Sensis Vectors ALL")):INDIRECT(ADDRESS(3+ROWS(CORR_MATRIX)-1,$I295,,,"Sensis Vectors ALL")))</f>
        <v>0</v>
      </c>
      <c r="P295" s="256">
        <f ca="1">SUMIF(INDIRECT(ADDRESS(3,9+ROWS(CUT_LIST)+2,,,"Sensis Vectors ALL")):INDIRECT(ADDRESS(3+ROWS(CORR_MATRIX)-1,9+ROWS(CUT_LIST)+2,,,"Sensis Vectors ALL")),"YC"&amp;$H295&amp;P$1,INDIRECT(ADDRESS(3,$I295,,,"Sensis Vectors ALL")):INDIRECT(ADDRESS(3+ROWS(CORR_MATRIX)-1,$I295,,,"Sensis Vectors ALL")))</f>
        <v>0</v>
      </c>
      <c r="Q295" s="256">
        <f ca="1">SUMIF(INDIRECT(ADDRESS(3,9+ROWS(CUT_LIST)+2,,,"Sensis Vectors ALL")):INDIRECT(ADDRESS(3+ROWS(CORR_MATRIX)-1,9+ROWS(CUT_LIST)+2,,,"Sensis Vectors ALL")),"YC"&amp;$H295&amp;Q$1,INDIRECT(ADDRESS(3,$I295,,,"Sensis Vectors ALL")):INDIRECT(ADDRESS(3+ROWS(CORR_MATRIX)-1,$I295,,,"Sensis Vectors ALL")))</f>
        <v>0</v>
      </c>
      <c r="R295" s="256">
        <f ca="1">SUMIF(INDIRECT(ADDRESS(3,9+ROWS(CUT_LIST)+2,,,"Sensis Vectors ALL")):INDIRECT(ADDRESS(3+ROWS(CORR_MATRIX)-1,9+ROWS(CUT_LIST)+2,,,"Sensis Vectors ALL")),"YC"&amp;$H295&amp;R$1,INDIRECT(ADDRESS(3,$I295,,,"Sensis Vectors ALL")):INDIRECT(ADDRESS(3+ROWS(CORR_MATRIX)-1,$I295,,,"Sensis Vectors ALL")))</f>
        <v>0</v>
      </c>
      <c r="S295" s="256">
        <f ca="1">SUMIF(INDIRECT(ADDRESS(3,9+ROWS(CUT_LIST)+2,,,"Sensis Vectors ALL")):INDIRECT(ADDRESS(3+ROWS(CORR_MATRIX)-1,9+ROWS(CUT_LIST)+2,,,"Sensis Vectors ALL")),"YC"&amp;$H295&amp;S$1,INDIRECT(ADDRESS(3,$I295,,,"Sensis Vectors ALL")):INDIRECT(ADDRESS(3+ROWS(CORR_MATRIX)-1,$I295,,,"Sensis Vectors ALL")))</f>
        <v>0</v>
      </c>
      <c r="T295" s="256">
        <f ca="1">SUMIF(INDIRECT(ADDRESS(3,9+ROWS(CUT_LIST)+2,,,"Sensis Vectors ALL")):INDIRECT(ADDRESS(3+ROWS(CORR_MATRIX)-1,9+ROWS(CUT_LIST)+2,,,"Sensis Vectors ALL")),"YC"&amp;$H295&amp;T$1,INDIRECT(ADDRESS(3,$I295,,,"Sensis Vectors ALL")):INDIRECT(ADDRESS(3+ROWS(CORR_MATRIX)-1,$I295,,,"Sensis Vectors ALL")))</f>
        <v>0</v>
      </c>
      <c r="U295" s="256">
        <f ca="1">SUMIF(INDIRECT(ADDRESS(3,9+ROWS(CUT_LIST)+2,,,"Sensis Vectors ALL")):INDIRECT(ADDRESS(3+ROWS(CORR_MATRIX)-1,9+ROWS(CUT_LIST)+2,,,"Sensis Vectors ALL")),"YC"&amp;$H295&amp;U$1,INDIRECT(ADDRESS(3,$I295,,,"Sensis Vectors ALL")):INDIRECT(ADDRESS(3+ROWS(CORR_MATRIX)-1,$I295,,,"Sensis Vectors ALL")))</f>
        <v>0</v>
      </c>
      <c r="V295" s="256">
        <f ca="1">SUMIF(INDIRECT(ADDRESS(3,9+ROWS(CUT_LIST)+2,,,"Sensis Vectors ALL")):INDIRECT(ADDRESS(3+ROWS(CORR_MATRIX)-1,9+ROWS(CUT_LIST)+2,,,"Sensis Vectors ALL")),"YC"&amp;$H295&amp;V$1,INDIRECT(ADDRESS(3,$I295,,,"Sensis Vectors ALL")):INDIRECT(ADDRESS(3+ROWS(CORR_MATRIX)-1,$I295,,,"Sensis Vectors ALL")))</f>
        <v>0</v>
      </c>
    </row>
    <row r="296" spans="1:22" x14ac:dyDescent="0.2">
      <c r="A296">
        <v>98</v>
      </c>
      <c r="B296">
        <v>10</v>
      </c>
      <c r="C296" t="s">
        <v>433</v>
      </c>
      <c r="D296" t="s">
        <v>433</v>
      </c>
      <c r="E296" t="s">
        <v>136</v>
      </c>
      <c r="F296" t="s">
        <v>179</v>
      </c>
      <c r="G296">
        <v>236</v>
      </c>
      <c r="H296" s="62" t="s">
        <v>24</v>
      </c>
      <c r="I296">
        <f t="shared" si="20"/>
        <v>108</v>
      </c>
      <c r="J296" t="str">
        <f t="shared" si="21"/>
        <v>98ALL</v>
      </c>
      <c r="K296" s="257">
        <f ca="1">SUMIF(INDIRECT(ADDRESS(3,9+ROWS(CUT_LIST)+1,,,"Sensis Vectors ALL")):INDIRECT(ADDRESS(3+ROWS(CORR_MATRIX)-1,9+ROWS(CUT_LIST)+1,,,"Sensis Vectors ALL")),"YC"&amp;K$1,INDIRECT(ADDRESS(3,$I296,,,"Sensis Vectors ALL")):INDIRECT(ADDRESS(3+ROWS(CORR_MATRIX)-1,$I296,,,"Sensis Vectors ALL")))</f>
        <v>0</v>
      </c>
      <c r="L296" s="257">
        <f ca="1">SUMIF(INDIRECT(ADDRESS(3,9+ROWS(CUT_LIST)+1,,,"Sensis Vectors ALL")):INDIRECT(ADDRESS(3+ROWS(CORR_MATRIX)-1,9+ROWS(CUT_LIST)+1,,,"Sensis Vectors ALL")),"YC"&amp;L$1,INDIRECT(ADDRESS(3,$I296,,,"Sensis Vectors ALL")):INDIRECT(ADDRESS(3+ROWS(CORR_MATRIX)-1,$I296,,,"Sensis Vectors ALL")))</f>
        <v>0</v>
      </c>
      <c r="M296" s="257">
        <f ca="1">SUMIF(INDIRECT(ADDRESS(3,9+ROWS(CUT_LIST)+1,,,"Sensis Vectors ALL")):INDIRECT(ADDRESS(3+ROWS(CORR_MATRIX)-1,9+ROWS(CUT_LIST)+1,,,"Sensis Vectors ALL")),"YC"&amp;M$1,INDIRECT(ADDRESS(3,$I296,,,"Sensis Vectors ALL")):INDIRECT(ADDRESS(3+ROWS(CORR_MATRIX)-1,$I296,,,"Sensis Vectors ALL")))</f>
        <v>0</v>
      </c>
      <c r="N296" s="257">
        <f ca="1">SUMIF(INDIRECT(ADDRESS(3,9+ROWS(CUT_LIST)+1,,,"Sensis Vectors ALL")):INDIRECT(ADDRESS(3+ROWS(CORR_MATRIX)-1,9+ROWS(CUT_LIST)+1,,,"Sensis Vectors ALL")),"YC"&amp;N$1,INDIRECT(ADDRESS(3,$I296,,,"Sensis Vectors ALL")):INDIRECT(ADDRESS(3+ROWS(CORR_MATRIX)-1,$I296,,,"Sensis Vectors ALL")))</f>
        <v>0</v>
      </c>
      <c r="O296" s="257">
        <f ca="1">SUMIF(INDIRECT(ADDRESS(3,9+ROWS(CUT_LIST)+1,,,"Sensis Vectors ALL")):INDIRECT(ADDRESS(3+ROWS(CORR_MATRIX)-1,9+ROWS(CUT_LIST)+1,,,"Sensis Vectors ALL")),"YC"&amp;O$1,INDIRECT(ADDRESS(3,$I296,,,"Sensis Vectors ALL")):INDIRECT(ADDRESS(3+ROWS(CORR_MATRIX)-1,$I296,,,"Sensis Vectors ALL")))</f>
        <v>0</v>
      </c>
      <c r="P296" s="257">
        <f ca="1">SUMIF(INDIRECT(ADDRESS(3,9+ROWS(CUT_LIST)+1,,,"Sensis Vectors ALL")):INDIRECT(ADDRESS(3+ROWS(CORR_MATRIX)-1,9+ROWS(CUT_LIST)+1,,,"Sensis Vectors ALL")),"YC"&amp;P$1,INDIRECT(ADDRESS(3,$I296,,,"Sensis Vectors ALL")):INDIRECT(ADDRESS(3+ROWS(CORR_MATRIX)-1,$I296,,,"Sensis Vectors ALL")))</f>
        <v>0</v>
      </c>
      <c r="Q296" s="257">
        <f ca="1">SUMIF(INDIRECT(ADDRESS(3,9+ROWS(CUT_LIST)+1,,,"Sensis Vectors ALL")):INDIRECT(ADDRESS(3+ROWS(CORR_MATRIX)-1,9+ROWS(CUT_LIST)+1,,,"Sensis Vectors ALL")),"YC"&amp;Q$1,INDIRECT(ADDRESS(3,$I296,,,"Sensis Vectors ALL")):INDIRECT(ADDRESS(3+ROWS(CORR_MATRIX)-1,$I296,,,"Sensis Vectors ALL")))</f>
        <v>0</v>
      </c>
      <c r="R296" s="257">
        <f ca="1">SUMIF(INDIRECT(ADDRESS(3,9+ROWS(CUT_LIST)+1,,,"Sensis Vectors ALL")):INDIRECT(ADDRESS(3+ROWS(CORR_MATRIX)-1,9+ROWS(CUT_LIST)+1,,,"Sensis Vectors ALL")),"YC"&amp;R$1,INDIRECT(ADDRESS(3,$I296,,,"Sensis Vectors ALL")):INDIRECT(ADDRESS(3+ROWS(CORR_MATRIX)-1,$I296,,,"Sensis Vectors ALL")))</f>
        <v>0</v>
      </c>
      <c r="S296" s="257">
        <f ca="1">SUMIF(INDIRECT(ADDRESS(3,9+ROWS(CUT_LIST)+1,,,"Sensis Vectors ALL")):INDIRECT(ADDRESS(3+ROWS(CORR_MATRIX)-1,9+ROWS(CUT_LIST)+1,,,"Sensis Vectors ALL")),"YC"&amp;S$1,INDIRECT(ADDRESS(3,$I296,,,"Sensis Vectors ALL")):INDIRECT(ADDRESS(3+ROWS(CORR_MATRIX)-1,$I296,,,"Sensis Vectors ALL")))</f>
        <v>0</v>
      </c>
      <c r="T296" s="257">
        <f ca="1">SUMIF(INDIRECT(ADDRESS(3,9+ROWS(CUT_LIST)+1,,,"Sensis Vectors ALL")):INDIRECT(ADDRESS(3+ROWS(CORR_MATRIX)-1,9+ROWS(CUT_LIST)+1,,,"Sensis Vectors ALL")),"YC"&amp;T$1,INDIRECT(ADDRESS(3,$I296,,,"Sensis Vectors ALL")):INDIRECT(ADDRESS(3+ROWS(CORR_MATRIX)-1,$I296,,,"Sensis Vectors ALL")))</f>
        <v>0</v>
      </c>
      <c r="U296" s="257">
        <f ca="1">SUMIF(INDIRECT(ADDRESS(3,9+ROWS(CUT_LIST)+1,,,"Sensis Vectors ALL")):INDIRECT(ADDRESS(3+ROWS(CORR_MATRIX)-1,9+ROWS(CUT_LIST)+1,,,"Sensis Vectors ALL")),"YC"&amp;U$1,INDIRECT(ADDRESS(3,$I296,,,"Sensis Vectors ALL")):INDIRECT(ADDRESS(3+ROWS(CORR_MATRIX)-1,$I296,,,"Sensis Vectors ALL")))</f>
        <v>0</v>
      </c>
      <c r="V296" s="257">
        <f ca="1">SUMIF(INDIRECT(ADDRESS(3,9+ROWS(CUT_LIST)+1,,,"Sensis Vectors ALL")):INDIRECT(ADDRESS(3+ROWS(CORR_MATRIX)-1,9+ROWS(CUT_LIST)+1,,,"Sensis Vectors ALL")),"YC"&amp;V$1,INDIRECT(ADDRESS(3,$I296,,,"Sensis Vectors ALL")):INDIRECT(ADDRESS(3+ROWS(CORR_MATRIX)-1,$I296,,,"Sensis Vectors ALL")))</f>
        <v>0</v>
      </c>
    </row>
    <row r="297" spans="1:22" x14ac:dyDescent="0.2">
      <c r="A297" s="63">
        <f t="shared" ref="A297:A302" si="24">A296</f>
        <v>98</v>
      </c>
      <c r="B297" s="63"/>
      <c r="C297" s="63"/>
      <c r="D297" s="61" t="s">
        <v>433</v>
      </c>
      <c r="E297" s="63"/>
      <c r="F297" s="63"/>
      <c r="G297" s="63"/>
      <c r="H297" s="63" t="s">
        <v>32</v>
      </c>
      <c r="I297" s="63">
        <f t="shared" si="20"/>
        <v>108</v>
      </c>
      <c r="J297" s="63" t="str">
        <f t="shared" si="21"/>
        <v>98AUD</v>
      </c>
      <c r="K297" s="256">
        <f ca="1">SUMIF(INDIRECT(ADDRESS(3,9+ROWS(CUT_LIST)+2,,,"Sensis Vectors ALL")):INDIRECT(ADDRESS(3+ROWS(CORR_MATRIX)-1,9+ROWS(CUT_LIST)+2,,,"Sensis Vectors ALL")),"YC"&amp;$H297&amp;K$1,INDIRECT(ADDRESS(3,$I297,,,"Sensis Vectors ALL")):INDIRECT(ADDRESS(3+ROWS(CORR_MATRIX)-1,$I297,,,"Sensis Vectors ALL")))</f>
        <v>0</v>
      </c>
      <c r="L297" s="256">
        <f ca="1">SUMIF(INDIRECT(ADDRESS(3,9+ROWS(CUT_LIST)+2,,,"Sensis Vectors ALL")):INDIRECT(ADDRESS(3+ROWS(CORR_MATRIX)-1,9+ROWS(CUT_LIST)+2,,,"Sensis Vectors ALL")),"YC"&amp;$H297&amp;L$1,INDIRECT(ADDRESS(3,$I297,,,"Sensis Vectors ALL")):INDIRECT(ADDRESS(3+ROWS(CORR_MATRIX)-1,$I297,,,"Sensis Vectors ALL")))</f>
        <v>0</v>
      </c>
      <c r="M297" s="256">
        <f ca="1">SUMIF(INDIRECT(ADDRESS(3,9+ROWS(CUT_LIST)+2,,,"Sensis Vectors ALL")):INDIRECT(ADDRESS(3+ROWS(CORR_MATRIX)-1,9+ROWS(CUT_LIST)+2,,,"Sensis Vectors ALL")),"YC"&amp;$H297&amp;M$1,INDIRECT(ADDRESS(3,$I297,,,"Sensis Vectors ALL")):INDIRECT(ADDRESS(3+ROWS(CORR_MATRIX)-1,$I297,,,"Sensis Vectors ALL")))</f>
        <v>0</v>
      </c>
      <c r="N297" s="256">
        <f ca="1">SUMIF(INDIRECT(ADDRESS(3,9+ROWS(CUT_LIST)+2,,,"Sensis Vectors ALL")):INDIRECT(ADDRESS(3+ROWS(CORR_MATRIX)-1,9+ROWS(CUT_LIST)+2,,,"Sensis Vectors ALL")),"YC"&amp;$H297&amp;N$1,INDIRECT(ADDRESS(3,$I297,,,"Sensis Vectors ALL")):INDIRECT(ADDRESS(3+ROWS(CORR_MATRIX)-1,$I297,,,"Sensis Vectors ALL")))</f>
        <v>0</v>
      </c>
      <c r="O297" s="256">
        <f ca="1">SUMIF(INDIRECT(ADDRESS(3,9+ROWS(CUT_LIST)+2,,,"Sensis Vectors ALL")):INDIRECT(ADDRESS(3+ROWS(CORR_MATRIX)-1,9+ROWS(CUT_LIST)+2,,,"Sensis Vectors ALL")),"YC"&amp;$H297&amp;O$1,INDIRECT(ADDRESS(3,$I297,,,"Sensis Vectors ALL")):INDIRECT(ADDRESS(3+ROWS(CORR_MATRIX)-1,$I297,,,"Sensis Vectors ALL")))</f>
        <v>0</v>
      </c>
      <c r="P297" s="256">
        <f ca="1">SUMIF(INDIRECT(ADDRESS(3,9+ROWS(CUT_LIST)+2,,,"Sensis Vectors ALL")):INDIRECT(ADDRESS(3+ROWS(CORR_MATRIX)-1,9+ROWS(CUT_LIST)+2,,,"Sensis Vectors ALL")),"YC"&amp;$H297&amp;P$1,INDIRECT(ADDRESS(3,$I297,,,"Sensis Vectors ALL")):INDIRECT(ADDRESS(3+ROWS(CORR_MATRIX)-1,$I297,,,"Sensis Vectors ALL")))</f>
        <v>0</v>
      </c>
      <c r="Q297" s="256">
        <f ca="1">SUMIF(INDIRECT(ADDRESS(3,9+ROWS(CUT_LIST)+2,,,"Sensis Vectors ALL")):INDIRECT(ADDRESS(3+ROWS(CORR_MATRIX)-1,9+ROWS(CUT_LIST)+2,,,"Sensis Vectors ALL")),"YC"&amp;$H297&amp;Q$1,INDIRECT(ADDRESS(3,$I297,,,"Sensis Vectors ALL")):INDIRECT(ADDRESS(3+ROWS(CORR_MATRIX)-1,$I297,,,"Sensis Vectors ALL")))</f>
        <v>0</v>
      </c>
      <c r="R297" s="256">
        <f ca="1">SUMIF(INDIRECT(ADDRESS(3,9+ROWS(CUT_LIST)+2,,,"Sensis Vectors ALL")):INDIRECT(ADDRESS(3+ROWS(CORR_MATRIX)-1,9+ROWS(CUT_LIST)+2,,,"Sensis Vectors ALL")),"YC"&amp;$H297&amp;R$1,INDIRECT(ADDRESS(3,$I297,,,"Sensis Vectors ALL")):INDIRECT(ADDRESS(3+ROWS(CORR_MATRIX)-1,$I297,,,"Sensis Vectors ALL")))</f>
        <v>0</v>
      </c>
      <c r="S297" s="256">
        <f ca="1">SUMIF(INDIRECT(ADDRESS(3,9+ROWS(CUT_LIST)+2,,,"Sensis Vectors ALL")):INDIRECT(ADDRESS(3+ROWS(CORR_MATRIX)-1,9+ROWS(CUT_LIST)+2,,,"Sensis Vectors ALL")),"YC"&amp;$H297&amp;S$1,INDIRECT(ADDRESS(3,$I297,,,"Sensis Vectors ALL")):INDIRECT(ADDRESS(3+ROWS(CORR_MATRIX)-1,$I297,,,"Sensis Vectors ALL")))</f>
        <v>0</v>
      </c>
      <c r="T297" s="256">
        <f ca="1">SUMIF(INDIRECT(ADDRESS(3,9+ROWS(CUT_LIST)+2,,,"Sensis Vectors ALL")):INDIRECT(ADDRESS(3+ROWS(CORR_MATRIX)-1,9+ROWS(CUT_LIST)+2,,,"Sensis Vectors ALL")),"YC"&amp;$H297&amp;T$1,INDIRECT(ADDRESS(3,$I297,,,"Sensis Vectors ALL")):INDIRECT(ADDRESS(3+ROWS(CORR_MATRIX)-1,$I297,,,"Sensis Vectors ALL")))</f>
        <v>0</v>
      </c>
      <c r="U297" s="256">
        <f ca="1">SUMIF(INDIRECT(ADDRESS(3,9+ROWS(CUT_LIST)+2,,,"Sensis Vectors ALL")):INDIRECT(ADDRESS(3+ROWS(CORR_MATRIX)-1,9+ROWS(CUT_LIST)+2,,,"Sensis Vectors ALL")),"YC"&amp;$H297&amp;U$1,INDIRECT(ADDRESS(3,$I297,,,"Sensis Vectors ALL")):INDIRECT(ADDRESS(3+ROWS(CORR_MATRIX)-1,$I297,,,"Sensis Vectors ALL")))</f>
        <v>0</v>
      </c>
      <c r="V297" s="256">
        <f ca="1">SUMIF(INDIRECT(ADDRESS(3,9+ROWS(CUT_LIST)+2,,,"Sensis Vectors ALL")):INDIRECT(ADDRESS(3+ROWS(CORR_MATRIX)-1,9+ROWS(CUT_LIST)+2,,,"Sensis Vectors ALL")),"YC"&amp;$H297&amp;V$1,INDIRECT(ADDRESS(3,$I297,,,"Sensis Vectors ALL")):INDIRECT(ADDRESS(3+ROWS(CORR_MATRIX)-1,$I297,,,"Sensis Vectors ALL")))</f>
        <v>0</v>
      </c>
    </row>
    <row r="298" spans="1:22" x14ac:dyDescent="0.2">
      <c r="A298" s="63">
        <f t="shared" si="24"/>
        <v>98</v>
      </c>
      <c r="B298" s="63"/>
      <c r="C298" s="63"/>
      <c r="D298" s="61" t="s">
        <v>433</v>
      </c>
      <c r="E298" s="63"/>
      <c r="F298" s="63"/>
      <c r="G298" s="63"/>
      <c r="H298" s="63" t="s">
        <v>9</v>
      </c>
      <c r="I298" s="63">
        <f t="shared" si="20"/>
        <v>108</v>
      </c>
      <c r="J298" s="63" t="str">
        <f t="shared" si="21"/>
        <v>98CAD</v>
      </c>
      <c r="K298" s="256">
        <f ca="1">SUMIF(INDIRECT(ADDRESS(3,9+ROWS(CUT_LIST)+2,,,"Sensis Vectors ALL")):INDIRECT(ADDRESS(3+ROWS(CORR_MATRIX)-1,9+ROWS(CUT_LIST)+2,,,"Sensis Vectors ALL")),"YC"&amp;$H298&amp;K$1,INDIRECT(ADDRESS(3,$I298,,,"Sensis Vectors ALL")):INDIRECT(ADDRESS(3+ROWS(CORR_MATRIX)-1,$I298,,,"Sensis Vectors ALL")))</f>
        <v>0</v>
      </c>
      <c r="L298" s="256">
        <f ca="1">SUMIF(INDIRECT(ADDRESS(3,9+ROWS(CUT_LIST)+2,,,"Sensis Vectors ALL")):INDIRECT(ADDRESS(3+ROWS(CORR_MATRIX)-1,9+ROWS(CUT_LIST)+2,,,"Sensis Vectors ALL")),"YC"&amp;$H298&amp;L$1,INDIRECT(ADDRESS(3,$I298,,,"Sensis Vectors ALL")):INDIRECT(ADDRESS(3+ROWS(CORR_MATRIX)-1,$I298,,,"Sensis Vectors ALL")))</f>
        <v>0</v>
      </c>
      <c r="M298" s="256">
        <f ca="1">SUMIF(INDIRECT(ADDRESS(3,9+ROWS(CUT_LIST)+2,,,"Sensis Vectors ALL")):INDIRECT(ADDRESS(3+ROWS(CORR_MATRIX)-1,9+ROWS(CUT_LIST)+2,,,"Sensis Vectors ALL")),"YC"&amp;$H298&amp;M$1,INDIRECT(ADDRESS(3,$I298,,,"Sensis Vectors ALL")):INDIRECT(ADDRESS(3+ROWS(CORR_MATRIX)-1,$I298,,,"Sensis Vectors ALL")))</f>
        <v>0</v>
      </c>
      <c r="N298" s="256">
        <f ca="1">SUMIF(INDIRECT(ADDRESS(3,9+ROWS(CUT_LIST)+2,,,"Sensis Vectors ALL")):INDIRECT(ADDRESS(3+ROWS(CORR_MATRIX)-1,9+ROWS(CUT_LIST)+2,,,"Sensis Vectors ALL")),"YC"&amp;$H298&amp;N$1,INDIRECT(ADDRESS(3,$I298,,,"Sensis Vectors ALL")):INDIRECT(ADDRESS(3+ROWS(CORR_MATRIX)-1,$I298,,,"Sensis Vectors ALL")))</f>
        <v>0</v>
      </c>
      <c r="O298" s="256">
        <f ca="1">SUMIF(INDIRECT(ADDRESS(3,9+ROWS(CUT_LIST)+2,,,"Sensis Vectors ALL")):INDIRECT(ADDRESS(3+ROWS(CORR_MATRIX)-1,9+ROWS(CUT_LIST)+2,,,"Sensis Vectors ALL")),"YC"&amp;$H298&amp;O$1,INDIRECT(ADDRESS(3,$I298,,,"Sensis Vectors ALL")):INDIRECT(ADDRESS(3+ROWS(CORR_MATRIX)-1,$I298,,,"Sensis Vectors ALL")))</f>
        <v>0</v>
      </c>
      <c r="P298" s="256">
        <f ca="1">SUMIF(INDIRECT(ADDRESS(3,9+ROWS(CUT_LIST)+2,,,"Sensis Vectors ALL")):INDIRECT(ADDRESS(3+ROWS(CORR_MATRIX)-1,9+ROWS(CUT_LIST)+2,,,"Sensis Vectors ALL")),"YC"&amp;$H298&amp;P$1,INDIRECT(ADDRESS(3,$I298,,,"Sensis Vectors ALL")):INDIRECT(ADDRESS(3+ROWS(CORR_MATRIX)-1,$I298,,,"Sensis Vectors ALL")))</f>
        <v>0</v>
      </c>
      <c r="Q298" s="256">
        <f ca="1">SUMIF(INDIRECT(ADDRESS(3,9+ROWS(CUT_LIST)+2,,,"Sensis Vectors ALL")):INDIRECT(ADDRESS(3+ROWS(CORR_MATRIX)-1,9+ROWS(CUT_LIST)+2,,,"Sensis Vectors ALL")),"YC"&amp;$H298&amp;Q$1,INDIRECT(ADDRESS(3,$I298,,,"Sensis Vectors ALL")):INDIRECT(ADDRESS(3+ROWS(CORR_MATRIX)-1,$I298,,,"Sensis Vectors ALL")))</f>
        <v>0</v>
      </c>
      <c r="R298" s="256">
        <f ca="1">SUMIF(INDIRECT(ADDRESS(3,9+ROWS(CUT_LIST)+2,,,"Sensis Vectors ALL")):INDIRECT(ADDRESS(3+ROWS(CORR_MATRIX)-1,9+ROWS(CUT_LIST)+2,,,"Sensis Vectors ALL")),"YC"&amp;$H298&amp;R$1,INDIRECT(ADDRESS(3,$I298,,,"Sensis Vectors ALL")):INDIRECT(ADDRESS(3+ROWS(CORR_MATRIX)-1,$I298,,,"Sensis Vectors ALL")))</f>
        <v>0</v>
      </c>
      <c r="S298" s="256">
        <f ca="1">SUMIF(INDIRECT(ADDRESS(3,9+ROWS(CUT_LIST)+2,,,"Sensis Vectors ALL")):INDIRECT(ADDRESS(3+ROWS(CORR_MATRIX)-1,9+ROWS(CUT_LIST)+2,,,"Sensis Vectors ALL")),"YC"&amp;$H298&amp;S$1,INDIRECT(ADDRESS(3,$I298,,,"Sensis Vectors ALL")):INDIRECT(ADDRESS(3+ROWS(CORR_MATRIX)-1,$I298,,,"Sensis Vectors ALL")))</f>
        <v>0</v>
      </c>
      <c r="T298" s="256">
        <f ca="1">SUMIF(INDIRECT(ADDRESS(3,9+ROWS(CUT_LIST)+2,,,"Sensis Vectors ALL")):INDIRECT(ADDRESS(3+ROWS(CORR_MATRIX)-1,9+ROWS(CUT_LIST)+2,,,"Sensis Vectors ALL")),"YC"&amp;$H298&amp;T$1,INDIRECT(ADDRESS(3,$I298,,,"Sensis Vectors ALL")):INDIRECT(ADDRESS(3+ROWS(CORR_MATRIX)-1,$I298,,,"Sensis Vectors ALL")))</f>
        <v>0</v>
      </c>
      <c r="U298" s="256">
        <f ca="1">SUMIF(INDIRECT(ADDRESS(3,9+ROWS(CUT_LIST)+2,,,"Sensis Vectors ALL")):INDIRECT(ADDRESS(3+ROWS(CORR_MATRIX)-1,9+ROWS(CUT_LIST)+2,,,"Sensis Vectors ALL")),"YC"&amp;$H298&amp;U$1,INDIRECT(ADDRESS(3,$I298,,,"Sensis Vectors ALL")):INDIRECT(ADDRESS(3+ROWS(CORR_MATRIX)-1,$I298,,,"Sensis Vectors ALL")))</f>
        <v>0</v>
      </c>
      <c r="V298" s="256">
        <f ca="1">SUMIF(INDIRECT(ADDRESS(3,9+ROWS(CUT_LIST)+2,,,"Sensis Vectors ALL")):INDIRECT(ADDRESS(3+ROWS(CORR_MATRIX)-1,9+ROWS(CUT_LIST)+2,,,"Sensis Vectors ALL")),"YC"&amp;$H298&amp;V$1,INDIRECT(ADDRESS(3,$I298,,,"Sensis Vectors ALL")):INDIRECT(ADDRESS(3+ROWS(CORR_MATRIX)-1,$I298,,,"Sensis Vectors ALL")))</f>
        <v>0</v>
      </c>
    </row>
    <row r="299" spans="1:22" x14ac:dyDescent="0.2">
      <c r="A299" s="63">
        <f t="shared" si="24"/>
        <v>98</v>
      </c>
      <c r="B299" s="63"/>
      <c r="C299" s="63"/>
      <c r="D299" s="61" t="s">
        <v>433</v>
      </c>
      <c r="E299" s="63"/>
      <c r="F299" s="63"/>
      <c r="G299" s="63"/>
      <c r="H299" s="63" t="s">
        <v>18</v>
      </c>
      <c r="I299" s="63">
        <f t="shared" si="20"/>
        <v>108</v>
      </c>
      <c r="J299" s="63" t="str">
        <f t="shared" si="21"/>
        <v>98EUR</v>
      </c>
      <c r="K299" s="256">
        <f ca="1">SUMIF(INDIRECT(ADDRESS(3,9+ROWS(CUT_LIST)+2,,,"Sensis Vectors ALL")):INDIRECT(ADDRESS(3+ROWS(CORR_MATRIX)-1,9+ROWS(CUT_LIST)+2,,,"Sensis Vectors ALL")),"YC"&amp;$H299&amp;K$1,INDIRECT(ADDRESS(3,$I299,,,"Sensis Vectors ALL")):INDIRECT(ADDRESS(3+ROWS(CORR_MATRIX)-1,$I299,,,"Sensis Vectors ALL")))</f>
        <v>0</v>
      </c>
      <c r="L299" s="256">
        <f ca="1">SUMIF(INDIRECT(ADDRESS(3,9+ROWS(CUT_LIST)+2,,,"Sensis Vectors ALL")):INDIRECT(ADDRESS(3+ROWS(CORR_MATRIX)-1,9+ROWS(CUT_LIST)+2,,,"Sensis Vectors ALL")),"YC"&amp;$H299&amp;L$1,INDIRECT(ADDRESS(3,$I299,,,"Sensis Vectors ALL")):INDIRECT(ADDRESS(3+ROWS(CORR_MATRIX)-1,$I299,,,"Sensis Vectors ALL")))</f>
        <v>0</v>
      </c>
      <c r="M299" s="256">
        <f ca="1">SUMIF(INDIRECT(ADDRESS(3,9+ROWS(CUT_LIST)+2,,,"Sensis Vectors ALL")):INDIRECT(ADDRESS(3+ROWS(CORR_MATRIX)-1,9+ROWS(CUT_LIST)+2,,,"Sensis Vectors ALL")),"YC"&amp;$H299&amp;M$1,INDIRECT(ADDRESS(3,$I299,,,"Sensis Vectors ALL")):INDIRECT(ADDRESS(3+ROWS(CORR_MATRIX)-1,$I299,,,"Sensis Vectors ALL")))</f>
        <v>0</v>
      </c>
      <c r="N299" s="256">
        <f ca="1">SUMIF(INDIRECT(ADDRESS(3,9+ROWS(CUT_LIST)+2,,,"Sensis Vectors ALL")):INDIRECT(ADDRESS(3+ROWS(CORR_MATRIX)-1,9+ROWS(CUT_LIST)+2,,,"Sensis Vectors ALL")),"YC"&amp;$H299&amp;N$1,INDIRECT(ADDRESS(3,$I299,,,"Sensis Vectors ALL")):INDIRECT(ADDRESS(3+ROWS(CORR_MATRIX)-1,$I299,,,"Sensis Vectors ALL")))</f>
        <v>0</v>
      </c>
      <c r="O299" s="256">
        <f ca="1">SUMIF(INDIRECT(ADDRESS(3,9+ROWS(CUT_LIST)+2,,,"Sensis Vectors ALL")):INDIRECT(ADDRESS(3+ROWS(CORR_MATRIX)-1,9+ROWS(CUT_LIST)+2,,,"Sensis Vectors ALL")),"YC"&amp;$H299&amp;O$1,INDIRECT(ADDRESS(3,$I299,,,"Sensis Vectors ALL")):INDIRECT(ADDRESS(3+ROWS(CORR_MATRIX)-1,$I299,,,"Sensis Vectors ALL")))</f>
        <v>0</v>
      </c>
      <c r="P299" s="256">
        <f ca="1">SUMIF(INDIRECT(ADDRESS(3,9+ROWS(CUT_LIST)+2,,,"Sensis Vectors ALL")):INDIRECT(ADDRESS(3+ROWS(CORR_MATRIX)-1,9+ROWS(CUT_LIST)+2,,,"Sensis Vectors ALL")),"YC"&amp;$H299&amp;P$1,INDIRECT(ADDRESS(3,$I299,,,"Sensis Vectors ALL")):INDIRECT(ADDRESS(3+ROWS(CORR_MATRIX)-1,$I299,,,"Sensis Vectors ALL")))</f>
        <v>0</v>
      </c>
      <c r="Q299" s="256">
        <f ca="1">SUMIF(INDIRECT(ADDRESS(3,9+ROWS(CUT_LIST)+2,,,"Sensis Vectors ALL")):INDIRECT(ADDRESS(3+ROWS(CORR_MATRIX)-1,9+ROWS(CUT_LIST)+2,,,"Sensis Vectors ALL")),"YC"&amp;$H299&amp;Q$1,INDIRECT(ADDRESS(3,$I299,,,"Sensis Vectors ALL")):INDIRECT(ADDRESS(3+ROWS(CORR_MATRIX)-1,$I299,,,"Sensis Vectors ALL")))</f>
        <v>0</v>
      </c>
      <c r="R299" s="256">
        <f ca="1">SUMIF(INDIRECT(ADDRESS(3,9+ROWS(CUT_LIST)+2,,,"Sensis Vectors ALL")):INDIRECT(ADDRESS(3+ROWS(CORR_MATRIX)-1,9+ROWS(CUT_LIST)+2,,,"Sensis Vectors ALL")),"YC"&amp;$H299&amp;R$1,INDIRECT(ADDRESS(3,$I299,,,"Sensis Vectors ALL")):INDIRECT(ADDRESS(3+ROWS(CORR_MATRIX)-1,$I299,,,"Sensis Vectors ALL")))</f>
        <v>0</v>
      </c>
      <c r="S299" s="256">
        <f ca="1">SUMIF(INDIRECT(ADDRESS(3,9+ROWS(CUT_LIST)+2,,,"Sensis Vectors ALL")):INDIRECT(ADDRESS(3+ROWS(CORR_MATRIX)-1,9+ROWS(CUT_LIST)+2,,,"Sensis Vectors ALL")),"YC"&amp;$H299&amp;S$1,INDIRECT(ADDRESS(3,$I299,,,"Sensis Vectors ALL")):INDIRECT(ADDRESS(3+ROWS(CORR_MATRIX)-1,$I299,,,"Sensis Vectors ALL")))</f>
        <v>0</v>
      </c>
      <c r="T299" s="256">
        <f ca="1">SUMIF(INDIRECT(ADDRESS(3,9+ROWS(CUT_LIST)+2,,,"Sensis Vectors ALL")):INDIRECT(ADDRESS(3+ROWS(CORR_MATRIX)-1,9+ROWS(CUT_LIST)+2,,,"Sensis Vectors ALL")),"YC"&amp;$H299&amp;T$1,INDIRECT(ADDRESS(3,$I299,,,"Sensis Vectors ALL")):INDIRECT(ADDRESS(3+ROWS(CORR_MATRIX)-1,$I299,,,"Sensis Vectors ALL")))</f>
        <v>0</v>
      </c>
      <c r="U299" s="256">
        <f ca="1">SUMIF(INDIRECT(ADDRESS(3,9+ROWS(CUT_LIST)+2,,,"Sensis Vectors ALL")):INDIRECT(ADDRESS(3+ROWS(CORR_MATRIX)-1,9+ROWS(CUT_LIST)+2,,,"Sensis Vectors ALL")),"YC"&amp;$H299&amp;U$1,INDIRECT(ADDRESS(3,$I299,,,"Sensis Vectors ALL")):INDIRECT(ADDRESS(3+ROWS(CORR_MATRIX)-1,$I299,,,"Sensis Vectors ALL")))</f>
        <v>0</v>
      </c>
      <c r="V299" s="256">
        <f ca="1">SUMIF(INDIRECT(ADDRESS(3,9+ROWS(CUT_LIST)+2,,,"Sensis Vectors ALL")):INDIRECT(ADDRESS(3+ROWS(CORR_MATRIX)-1,9+ROWS(CUT_LIST)+2,,,"Sensis Vectors ALL")),"YC"&amp;$H299&amp;V$1,INDIRECT(ADDRESS(3,$I299,,,"Sensis Vectors ALL")):INDIRECT(ADDRESS(3+ROWS(CORR_MATRIX)-1,$I299,,,"Sensis Vectors ALL")))</f>
        <v>0</v>
      </c>
    </row>
    <row r="300" spans="1:22" x14ac:dyDescent="0.2">
      <c r="A300" s="63">
        <f t="shared" si="24"/>
        <v>98</v>
      </c>
      <c r="B300" s="63"/>
      <c r="C300" s="63"/>
      <c r="D300" s="61" t="s">
        <v>433</v>
      </c>
      <c r="E300" s="63"/>
      <c r="F300" s="63"/>
      <c r="G300" s="63"/>
      <c r="H300" s="63" t="s">
        <v>39</v>
      </c>
      <c r="I300" s="63">
        <f t="shared" si="20"/>
        <v>108</v>
      </c>
      <c r="J300" s="63" t="str">
        <f t="shared" si="21"/>
        <v>98GBP</v>
      </c>
      <c r="K300" s="256">
        <f ca="1">SUMIF(INDIRECT(ADDRESS(3,9+ROWS(CUT_LIST)+2,,,"Sensis Vectors ALL")):INDIRECT(ADDRESS(3+ROWS(CORR_MATRIX)-1,9+ROWS(CUT_LIST)+2,,,"Sensis Vectors ALL")),"YC"&amp;$H300&amp;K$1,INDIRECT(ADDRESS(3,$I300,,,"Sensis Vectors ALL")):INDIRECT(ADDRESS(3+ROWS(CORR_MATRIX)-1,$I300,,,"Sensis Vectors ALL")))</f>
        <v>0</v>
      </c>
      <c r="L300" s="256">
        <f ca="1">SUMIF(INDIRECT(ADDRESS(3,9+ROWS(CUT_LIST)+2,,,"Sensis Vectors ALL")):INDIRECT(ADDRESS(3+ROWS(CORR_MATRIX)-1,9+ROWS(CUT_LIST)+2,,,"Sensis Vectors ALL")),"YC"&amp;$H300&amp;L$1,INDIRECT(ADDRESS(3,$I300,,,"Sensis Vectors ALL")):INDIRECT(ADDRESS(3+ROWS(CORR_MATRIX)-1,$I300,,,"Sensis Vectors ALL")))</f>
        <v>0</v>
      </c>
      <c r="M300" s="256">
        <f ca="1">SUMIF(INDIRECT(ADDRESS(3,9+ROWS(CUT_LIST)+2,,,"Sensis Vectors ALL")):INDIRECT(ADDRESS(3+ROWS(CORR_MATRIX)-1,9+ROWS(CUT_LIST)+2,,,"Sensis Vectors ALL")),"YC"&amp;$H300&amp;M$1,INDIRECT(ADDRESS(3,$I300,,,"Sensis Vectors ALL")):INDIRECT(ADDRESS(3+ROWS(CORR_MATRIX)-1,$I300,,,"Sensis Vectors ALL")))</f>
        <v>0</v>
      </c>
      <c r="N300" s="256">
        <f ca="1">SUMIF(INDIRECT(ADDRESS(3,9+ROWS(CUT_LIST)+2,,,"Sensis Vectors ALL")):INDIRECT(ADDRESS(3+ROWS(CORR_MATRIX)-1,9+ROWS(CUT_LIST)+2,,,"Sensis Vectors ALL")),"YC"&amp;$H300&amp;N$1,INDIRECT(ADDRESS(3,$I300,,,"Sensis Vectors ALL")):INDIRECT(ADDRESS(3+ROWS(CORR_MATRIX)-1,$I300,,,"Sensis Vectors ALL")))</f>
        <v>0</v>
      </c>
      <c r="O300" s="256">
        <f ca="1">SUMIF(INDIRECT(ADDRESS(3,9+ROWS(CUT_LIST)+2,,,"Sensis Vectors ALL")):INDIRECT(ADDRESS(3+ROWS(CORR_MATRIX)-1,9+ROWS(CUT_LIST)+2,,,"Sensis Vectors ALL")),"YC"&amp;$H300&amp;O$1,INDIRECT(ADDRESS(3,$I300,,,"Sensis Vectors ALL")):INDIRECT(ADDRESS(3+ROWS(CORR_MATRIX)-1,$I300,,,"Sensis Vectors ALL")))</f>
        <v>0</v>
      </c>
      <c r="P300" s="256">
        <f ca="1">SUMIF(INDIRECT(ADDRESS(3,9+ROWS(CUT_LIST)+2,,,"Sensis Vectors ALL")):INDIRECT(ADDRESS(3+ROWS(CORR_MATRIX)-1,9+ROWS(CUT_LIST)+2,,,"Sensis Vectors ALL")),"YC"&amp;$H300&amp;P$1,INDIRECT(ADDRESS(3,$I300,,,"Sensis Vectors ALL")):INDIRECT(ADDRESS(3+ROWS(CORR_MATRIX)-1,$I300,,,"Sensis Vectors ALL")))</f>
        <v>0</v>
      </c>
      <c r="Q300" s="256">
        <f ca="1">SUMIF(INDIRECT(ADDRESS(3,9+ROWS(CUT_LIST)+2,,,"Sensis Vectors ALL")):INDIRECT(ADDRESS(3+ROWS(CORR_MATRIX)-1,9+ROWS(CUT_LIST)+2,,,"Sensis Vectors ALL")),"YC"&amp;$H300&amp;Q$1,INDIRECT(ADDRESS(3,$I300,,,"Sensis Vectors ALL")):INDIRECT(ADDRESS(3+ROWS(CORR_MATRIX)-1,$I300,,,"Sensis Vectors ALL")))</f>
        <v>0</v>
      </c>
      <c r="R300" s="256">
        <f ca="1">SUMIF(INDIRECT(ADDRESS(3,9+ROWS(CUT_LIST)+2,,,"Sensis Vectors ALL")):INDIRECT(ADDRESS(3+ROWS(CORR_MATRIX)-1,9+ROWS(CUT_LIST)+2,,,"Sensis Vectors ALL")),"YC"&amp;$H300&amp;R$1,INDIRECT(ADDRESS(3,$I300,,,"Sensis Vectors ALL")):INDIRECT(ADDRESS(3+ROWS(CORR_MATRIX)-1,$I300,,,"Sensis Vectors ALL")))</f>
        <v>0</v>
      </c>
      <c r="S300" s="256">
        <f ca="1">SUMIF(INDIRECT(ADDRESS(3,9+ROWS(CUT_LIST)+2,,,"Sensis Vectors ALL")):INDIRECT(ADDRESS(3+ROWS(CORR_MATRIX)-1,9+ROWS(CUT_LIST)+2,,,"Sensis Vectors ALL")),"YC"&amp;$H300&amp;S$1,INDIRECT(ADDRESS(3,$I300,,,"Sensis Vectors ALL")):INDIRECT(ADDRESS(3+ROWS(CORR_MATRIX)-1,$I300,,,"Sensis Vectors ALL")))</f>
        <v>0</v>
      </c>
      <c r="T300" s="256">
        <f ca="1">SUMIF(INDIRECT(ADDRESS(3,9+ROWS(CUT_LIST)+2,,,"Sensis Vectors ALL")):INDIRECT(ADDRESS(3+ROWS(CORR_MATRIX)-1,9+ROWS(CUT_LIST)+2,,,"Sensis Vectors ALL")),"YC"&amp;$H300&amp;T$1,INDIRECT(ADDRESS(3,$I300,,,"Sensis Vectors ALL")):INDIRECT(ADDRESS(3+ROWS(CORR_MATRIX)-1,$I300,,,"Sensis Vectors ALL")))</f>
        <v>0</v>
      </c>
      <c r="U300" s="256">
        <f ca="1">SUMIF(INDIRECT(ADDRESS(3,9+ROWS(CUT_LIST)+2,,,"Sensis Vectors ALL")):INDIRECT(ADDRESS(3+ROWS(CORR_MATRIX)-1,9+ROWS(CUT_LIST)+2,,,"Sensis Vectors ALL")),"YC"&amp;$H300&amp;U$1,INDIRECT(ADDRESS(3,$I300,,,"Sensis Vectors ALL")):INDIRECT(ADDRESS(3+ROWS(CORR_MATRIX)-1,$I300,,,"Sensis Vectors ALL")))</f>
        <v>0</v>
      </c>
      <c r="V300" s="256">
        <f ca="1">SUMIF(INDIRECT(ADDRESS(3,9+ROWS(CUT_LIST)+2,,,"Sensis Vectors ALL")):INDIRECT(ADDRESS(3+ROWS(CORR_MATRIX)-1,9+ROWS(CUT_LIST)+2,,,"Sensis Vectors ALL")),"YC"&amp;$H300&amp;V$1,INDIRECT(ADDRESS(3,$I300,,,"Sensis Vectors ALL")):INDIRECT(ADDRESS(3+ROWS(CORR_MATRIX)-1,$I300,,,"Sensis Vectors ALL")))</f>
        <v>0</v>
      </c>
    </row>
    <row r="301" spans="1:22" x14ac:dyDescent="0.2">
      <c r="A301" s="63">
        <f t="shared" si="24"/>
        <v>98</v>
      </c>
      <c r="B301" s="63"/>
      <c r="C301" s="63"/>
      <c r="D301" s="61" t="s">
        <v>433</v>
      </c>
      <c r="E301" s="63"/>
      <c r="F301" s="63"/>
      <c r="G301" s="63"/>
      <c r="H301" s="63" t="s">
        <v>31</v>
      </c>
      <c r="I301" s="63">
        <f t="shared" si="20"/>
        <v>108</v>
      </c>
      <c r="J301" s="63" t="str">
        <f t="shared" si="21"/>
        <v>98JPY</v>
      </c>
      <c r="K301" s="256">
        <f ca="1">SUMIF(INDIRECT(ADDRESS(3,9+ROWS(CUT_LIST)+2,,,"Sensis Vectors ALL")):INDIRECT(ADDRESS(3+ROWS(CORR_MATRIX)-1,9+ROWS(CUT_LIST)+2,,,"Sensis Vectors ALL")),"YC"&amp;$H301&amp;K$1,INDIRECT(ADDRESS(3,$I301,,,"Sensis Vectors ALL")):INDIRECT(ADDRESS(3+ROWS(CORR_MATRIX)-1,$I301,,,"Sensis Vectors ALL")))</f>
        <v>0</v>
      </c>
      <c r="L301" s="256">
        <f ca="1">SUMIF(INDIRECT(ADDRESS(3,9+ROWS(CUT_LIST)+2,,,"Sensis Vectors ALL")):INDIRECT(ADDRESS(3+ROWS(CORR_MATRIX)-1,9+ROWS(CUT_LIST)+2,,,"Sensis Vectors ALL")),"YC"&amp;$H301&amp;L$1,INDIRECT(ADDRESS(3,$I301,,,"Sensis Vectors ALL")):INDIRECT(ADDRESS(3+ROWS(CORR_MATRIX)-1,$I301,,,"Sensis Vectors ALL")))</f>
        <v>0</v>
      </c>
      <c r="M301" s="256">
        <f ca="1">SUMIF(INDIRECT(ADDRESS(3,9+ROWS(CUT_LIST)+2,,,"Sensis Vectors ALL")):INDIRECT(ADDRESS(3+ROWS(CORR_MATRIX)-1,9+ROWS(CUT_LIST)+2,,,"Sensis Vectors ALL")),"YC"&amp;$H301&amp;M$1,INDIRECT(ADDRESS(3,$I301,,,"Sensis Vectors ALL")):INDIRECT(ADDRESS(3+ROWS(CORR_MATRIX)-1,$I301,,,"Sensis Vectors ALL")))</f>
        <v>0</v>
      </c>
      <c r="N301" s="256">
        <f ca="1">SUMIF(INDIRECT(ADDRESS(3,9+ROWS(CUT_LIST)+2,,,"Sensis Vectors ALL")):INDIRECT(ADDRESS(3+ROWS(CORR_MATRIX)-1,9+ROWS(CUT_LIST)+2,,,"Sensis Vectors ALL")),"YC"&amp;$H301&amp;N$1,INDIRECT(ADDRESS(3,$I301,,,"Sensis Vectors ALL")):INDIRECT(ADDRESS(3+ROWS(CORR_MATRIX)-1,$I301,,,"Sensis Vectors ALL")))</f>
        <v>0</v>
      </c>
      <c r="O301" s="256">
        <f ca="1">SUMIF(INDIRECT(ADDRESS(3,9+ROWS(CUT_LIST)+2,,,"Sensis Vectors ALL")):INDIRECT(ADDRESS(3+ROWS(CORR_MATRIX)-1,9+ROWS(CUT_LIST)+2,,,"Sensis Vectors ALL")),"YC"&amp;$H301&amp;O$1,INDIRECT(ADDRESS(3,$I301,,,"Sensis Vectors ALL")):INDIRECT(ADDRESS(3+ROWS(CORR_MATRIX)-1,$I301,,,"Sensis Vectors ALL")))</f>
        <v>0</v>
      </c>
      <c r="P301" s="256">
        <f ca="1">SUMIF(INDIRECT(ADDRESS(3,9+ROWS(CUT_LIST)+2,,,"Sensis Vectors ALL")):INDIRECT(ADDRESS(3+ROWS(CORR_MATRIX)-1,9+ROWS(CUT_LIST)+2,,,"Sensis Vectors ALL")),"YC"&amp;$H301&amp;P$1,INDIRECT(ADDRESS(3,$I301,,,"Sensis Vectors ALL")):INDIRECT(ADDRESS(3+ROWS(CORR_MATRIX)-1,$I301,,,"Sensis Vectors ALL")))</f>
        <v>0</v>
      </c>
      <c r="Q301" s="256">
        <f ca="1">SUMIF(INDIRECT(ADDRESS(3,9+ROWS(CUT_LIST)+2,,,"Sensis Vectors ALL")):INDIRECT(ADDRESS(3+ROWS(CORR_MATRIX)-1,9+ROWS(CUT_LIST)+2,,,"Sensis Vectors ALL")),"YC"&amp;$H301&amp;Q$1,INDIRECT(ADDRESS(3,$I301,,,"Sensis Vectors ALL")):INDIRECT(ADDRESS(3+ROWS(CORR_MATRIX)-1,$I301,,,"Sensis Vectors ALL")))</f>
        <v>0</v>
      </c>
      <c r="R301" s="256">
        <f ca="1">SUMIF(INDIRECT(ADDRESS(3,9+ROWS(CUT_LIST)+2,,,"Sensis Vectors ALL")):INDIRECT(ADDRESS(3+ROWS(CORR_MATRIX)-1,9+ROWS(CUT_LIST)+2,,,"Sensis Vectors ALL")),"YC"&amp;$H301&amp;R$1,INDIRECT(ADDRESS(3,$I301,,,"Sensis Vectors ALL")):INDIRECT(ADDRESS(3+ROWS(CORR_MATRIX)-1,$I301,,,"Sensis Vectors ALL")))</f>
        <v>0</v>
      </c>
      <c r="S301" s="256">
        <f ca="1">SUMIF(INDIRECT(ADDRESS(3,9+ROWS(CUT_LIST)+2,,,"Sensis Vectors ALL")):INDIRECT(ADDRESS(3+ROWS(CORR_MATRIX)-1,9+ROWS(CUT_LIST)+2,,,"Sensis Vectors ALL")),"YC"&amp;$H301&amp;S$1,INDIRECT(ADDRESS(3,$I301,,,"Sensis Vectors ALL")):INDIRECT(ADDRESS(3+ROWS(CORR_MATRIX)-1,$I301,,,"Sensis Vectors ALL")))</f>
        <v>0</v>
      </c>
      <c r="T301" s="256">
        <f ca="1">SUMIF(INDIRECT(ADDRESS(3,9+ROWS(CUT_LIST)+2,,,"Sensis Vectors ALL")):INDIRECT(ADDRESS(3+ROWS(CORR_MATRIX)-1,9+ROWS(CUT_LIST)+2,,,"Sensis Vectors ALL")),"YC"&amp;$H301&amp;T$1,INDIRECT(ADDRESS(3,$I301,,,"Sensis Vectors ALL")):INDIRECT(ADDRESS(3+ROWS(CORR_MATRIX)-1,$I301,,,"Sensis Vectors ALL")))</f>
        <v>0</v>
      </c>
      <c r="U301" s="256">
        <f ca="1">SUMIF(INDIRECT(ADDRESS(3,9+ROWS(CUT_LIST)+2,,,"Sensis Vectors ALL")):INDIRECT(ADDRESS(3+ROWS(CORR_MATRIX)-1,9+ROWS(CUT_LIST)+2,,,"Sensis Vectors ALL")),"YC"&amp;$H301&amp;U$1,INDIRECT(ADDRESS(3,$I301,,,"Sensis Vectors ALL")):INDIRECT(ADDRESS(3+ROWS(CORR_MATRIX)-1,$I301,,,"Sensis Vectors ALL")))</f>
        <v>0</v>
      </c>
      <c r="V301" s="256">
        <f ca="1">SUMIF(INDIRECT(ADDRESS(3,9+ROWS(CUT_LIST)+2,,,"Sensis Vectors ALL")):INDIRECT(ADDRESS(3+ROWS(CORR_MATRIX)-1,9+ROWS(CUT_LIST)+2,,,"Sensis Vectors ALL")),"YC"&amp;$H301&amp;V$1,INDIRECT(ADDRESS(3,$I301,,,"Sensis Vectors ALL")):INDIRECT(ADDRESS(3+ROWS(CORR_MATRIX)-1,$I301,,,"Sensis Vectors ALL")))</f>
        <v>0</v>
      </c>
    </row>
    <row r="302" spans="1:22" x14ac:dyDescent="0.2">
      <c r="A302" s="63">
        <f t="shared" si="24"/>
        <v>98</v>
      </c>
      <c r="B302" s="63"/>
      <c r="C302" s="63"/>
      <c r="D302" s="61" t="s">
        <v>433</v>
      </c>
      <c r="E302" s="63"/>
      <c r="F302" s="63"/>
      <c r="G302" s="63"/>
      <c r="H302" s="63" t="s">
        <v>16</v>
      </c>
      <c r="I302" s="63">
        <f t="shared" si="20"/>
        <v>108</v>
      </c>
      <c r="J302" s="63" t="str">
        <f t="shared" si="21"/>
        <v>98USD</v>
      </c>
      <c r="K302" s="256">
        <f ca="1">SUMIF(INDIRECT(ADDRESS(3,9+ROWS(CUT_LIST)+2,,,"Sensis Vectors ALL")):INDIRECT(ADDRESS(3+ROWS(CORR_MATRIX)-1,9+ROWS(CUT_LIST)+2,,,"Sensis Vectors ALL")),"YC"&amp;$H302&amp;K$1,INDIRECT(ADDRESS(3,$I302,,,"Sensis Vectors ALL")):INDIRECT(ADDRESS(3+ROWS(CORR_MATRIX)-1,$I302,,,"Sensis Vectors ALL")))</f>
        <v>0</v>
      </c>
      <c r="L302" s="256">
        <f ca="1">SUMIF(INDIRECT(ADDRESS(3,9+ROWS(CUT_LIST)+2,,,"Sensis Vectors ALL")):INDIRECT(ADDRESS(3+ROWS(CORR_MATRIX)-1,9+ROWS(CUT_LIST)+2,,,"Sensis Vectors ALL")),"YC"&amp;$H302&amp;L$1,INDIRECT(ADDRESS(3,$I302,,,"Sensis Vectors ALL")):INDIRECT(ADDRESS(3+ROWS(CORR_MATRIX)-1,$I302,,,"Sensis Vectors ALL")))</f>
        <v>0</v>
      </c>
      <c r="M302" s="256">
        <f ca="1">SUMIF(INDIRECT(ADDRESS(3,9+ROWS(CUT_LIST)+2,,,"Sensis Vectors ALL")):INDIRECT(ADDRESS(3+ROWS(CORR_MATRIX)-1,9+ROWS(CUT_LIST)+2,,,"Sensis Vectors ALL")),"YC"&amp;$H302&amp;M$1,INDIRECT(ADDRESS(3,$I302,,,"Sensis Vectors ALL")):INDIRECT(ADDRESS(3+ROWS(CORR_MATRIX)-1,$I302,,,"Sensis Vectors ALL")))</f>
        <v>0</v>
      </c>
      <c r="N302" s="256">
        <f ca="1">SUMIF(INDIRECT(ADDRESS(3,9+ROWS(CUT_LIST)+2,,,"Sensis Vectors ALL")):INDIRECT(ADDRESS(3+ROWS(CORR_MATRIX)-1,9+ROWS(CUT_LIST)+2,,,"Sensis Vectors ALL")),"YC"&amp;$H302&amp;N$1,INDIRECT(ADDRESS(3,$I302,,,"Sensis Vectors ALL")):INDIRECT(ADDRESS(3+ROWS(CORR_MATRIX)-1,$I302,,,"Sensis Vectors ALL")))</f>
        <v>0</v>
      </c>
      <c r="O302" s="256">
        <f ca="1">SUMIF(INDIRECT(ADDRESS(3,9+ROWS(CUT_LIST)+2,,,"Sensis Vectors ALL")):INDIRECT(ADDRESS(3+ROWS(CORR_MATRIX)-1,9+ROWS(CUT_LIST)+2,,,"Sensis Vectors ALL")),"YC"&amp;$H302&amp;O$1,INDIRECT(ADDRESS(3,$I302,,,"Sensis Vectors ALL")):INDIRECT(ADDRESS(3+ROWS(CORR_MATRIX)-1,$I302,,,"Sensis Vectors ALL")))</f>
        <v>0</v>
      </c>
      <c r="P302" s="256">
        <f ca="1">SUMIF(INDIRECT(ADDRESS(3,9+ROWS(CUT_LIST)+2,,,"Sensis Vectors ALL")):INDIRECT(ADDRESS(3+ROWS(CORR_MATRIX)-1,9+ROWS(CUT_LIST)+2,,,"Sensis Vectors ALL")),"YC"&amp;$H302&amp;P$1,INDIRECT(ADDRESS(3,$I302,,,"Sensis Vectors ALL")):INDIRECT(ADDRESS(3+ROWS(CORR_MATRIX)-1,$I302,,,"Sensis Vectors ALL")))</f>
        <v>0</v>
      </c>
      <c r="Q302" s="256">
        <f ca="1">SUMIF(INDIRECT(ADDRESS(3,9+ROWS(CUT_LIST)+2,,,"Sensis Vectors ALL")):INDIRECT(ADDRESS(3+ROWS(CORR_MATRIX)-1,9+ROWS(CUT_LIST)+2,,,"Sensis Vectors ALL")),"YC"&amp;$H302&amp;Q$1,INDIRECT(ADDRESS(3,$I302,,,"Sensis Vectors ALL")):INDIRECT(ADDRESS(3+ROWS(CORR_MATRIX)-1,$I302,,,"Sensis Vectors ALL")))</f>
        <v>0</v>
      </c>
      <c r="R302" s="256">
        <f ca="1">SUMIF(INDIRECT(ADDRESS(3,9+ROWS(CUT_LIST)+2,,,"Sensis Vectors ALL")):INDIRECT(ADDRESS(3+ROWS(CORR_MATRIX)-1,9+ROWS(CUT_LIST)+2,,,"Sensis Vectors ALL")),"YC"&amp;$H302&amp;R$1,INDIRECT(ADDRESS(3,$I302,,,"Sensis Vectors ALL")):INDIRECT(ADDRESS(3+ROWS(CORR_MATRIX)-1,$I302,,,"Sensis Vectors ALL")))</f>
        <v>0</v>
      </c>
      <c r="S302" s="256">
        <f ca="1">SUMIF(INDIRECT(ADDRESS(3,9+ROWS(CUT_LIST)+2,,,"Sensis Vectors ALL")):INDIRECT(ADDRESS(3+ROWS(CORR_MATRIX)-1,9+ROWS(CUT_LIST)+2,,,"Sensis Vectors ALL")),"YC"&amp;$H302&amp;S$1,INDIRECT(ADDRESS(3,$I302,,,"Sensis Vectors ALL")):INDIRECT(ADDRESS(3+ROWS(CORR_MATRIX)-1,$I302,,,"Sensis Vectors ALL")))</f>
        <v>0</v>
      </c>
      <c r="T302" s="256">
        <f ca="1">SUMIF(INDIRECT(ADDRESS(3,9+ROWS(CUT_LIST)+2,,,"Sensis Vectors ALL")):INDIRECT(ADDRESS(3+ROWS(CORR_MATRIX)-1,9+ROWS(CUT_LIST)+2,,,"Sensis Vectors ALL")),"YC"&amp;$H302&amp;T$1,INDIRECT(ADDRESS(3,$I302,,,"Sensis Vectors ALL")):INDIRECT(ADDRESS(3+ROWS(CORR_MATRIX)-1,$I302,,,"Sensis Vectors ALL")))</f>
        <v>0</v>
      </c>
      <c r="U302" s="256">
        <f ca="1">SUMIF(INDIRECT(ADDRESS(3,9+ROWS(CUT_LIST)+2,,,"Sensis Vectors ALL")):INDIRECT(ADDRESS(3+ROWS(CORR_MATRIX)-1,9+ROWS(CUT_LIST)+2,,,"Sensis Vectors ALL")),"YC"&amp;$H302&amp;U$1,INDIRECT(ADDRESS(3,$I302,,,"Sensis Vectors ALL")):INDIRECT(ADDRESS(3+ROWS(CORR_MATRIX)-1,$I302,,,"Sensis Vectors ALL")))</f>
        <v>0</v>
      </c>
      <c r="V302" s="256">
        <f ca="1">SUMIF(INDIRECT(ADDRESS(3,9+ROWS(CUT_LIST)+2,,,"Sensis Vectors ALL")):INDIRECT(ADDRESS(3+ROWS(CORR_MATRIX)-1,9+ROWS(CUT_LIST)+2,,,"Sensis Vectors ALL")),"YC"&amp;$H302&amp;V$1,INDIRECT(ADDRESS(3,$I302,,,"Sensis Vectors ALL")):INDIRECT(ADDRESS(3+ROWS(CORR_MATRIX)-1,$I302,,,"Sensis Vectors ALL")))</f>
        <v>0</v>
      </c>
    </row>
    <row r="303" spans="1:22" x14ac:dyDescent="0.2">
      <c r="A303">
        <v>99</v>
      </c>
      <c r="B303">
        <v>10</v>
      </c>
      <c r="C303" t="s">
        <v>434</v>
      </c>
      <c r="D303" t="s">
        <v>434</v>
      </c>
      <c r="E303" t="s">
        <v>136</v>
      </c>
      <c r="F303" t="s">
        <v>179</v>
      </c>
      <c r="G303">
        <v>237</v>
      </c>
      <c r="H303" s="62" t="s">
        <v>24</v>
      </c>
      <c r="I303">
        <f t="shared" si="20"/>
        <v>109</v>
      </c>
      <c r="J303" t="str">
        <f t="shared" si="21"/>
        <v>99ALL</v>
      </c>
      <c r="K303" s="257">
        <f ca="1">SUMIF(INDIRECT(ADDRESS(3,9+ROWS(CUT_LIST)+1,,,"Sensis Vectors ALL")):INDIRECT(ADDRESS(3+ROWS(CORR_MATRIX)-1,9+ROWS(CUT_LIST)+1,,,"Sensis Vectors ALL")),"YC"&amp;K$1,INDIRECT(ADDRESS(3,$I303,,,"Sensis Vectors ALL")):INDIRECT(ADDRESS(3+ROWS(CORR_MATRIX)-1,$I303,,,"Sensis Vectors ALL")))</f>
        <v>0</v>
      </c>
      <c r="L303" s="257">
        <f ca="1">SUMIF(INDIRECT(ADDRESS(3,9+ROWS(CUT_LIST)+1,,,"Sensis Vectors ALL")):INDIRECT(ADDRESS(3+ROWS(CORR_MATRIX)-1,9+ROWS(CUT_LIST)+1,,,"Sensis Vectors ALL")),"YC"&amp;L$1,INDIRECT(ADDRESS(3,$I303,,,"Sensis Vectors ALL")):INDIRECT(ADDRESS(3+ROWS(CORR_MATRIX)-1,$I303,,,"Sensis Vectors ALL")))</f>
        <v>0</v>
      </c>
      <c r="M303" s="257">
        <f ca="1">SUMIF(INDIRECT(ADDRESS(3,9+ROWS(CUT_LIST)+1,,,"Sensis Vectors ALL")):INDIRECT(ADDRESS(3+ROWS(CORR_MATRIX)-1,9+ROWS(CUT_LIST)+1,,,"Sensis Vectors ALL")),"YC"&amp;M$1,INDIRECT(ADDRESS(3,$I303,,,"Sensis Vectors ALL")):INDIRECT(ADDRESS(3+ROWS(CORR_MATRIX)-1,$I303,,,"Sensis Vectors ALL")))</f>
        <v>0</v>
      </c>
      <c r="N303" s="257">
        <f ca="1">SUMIF(INDIRECT(ADDRESS(3,9+ROWS(CUT_LIST)+1,,,"Sensis Vectors ALL")):INDIRECT(ADDRESS(3+ROWS(CORR_MATRIX)-1,9+ROWS(CUT_LIST)+1,,,"Sensis Vectors ALL")),"YC"&amp;N$1,INDIRECT(ADDRESS(3,$I303,,,"Sensis Vectors ALL")):INDIRECT(ADDRESS(3+ROWS(CORR_MATRIX)-1,$I303,,,"Sensis Vectors ALL")))</f>
        <v>0</v>
      </c>
      <c r="O303" s="257">
        <f ca="1">SUMIF(INDIRECT(ADDRESS(3,9+ROWS(CUT_LIST)+1,,,"Sensis Vectors ALL")):INDIRECT(ADDRESS(3+ROWS(CORR_MATRIX)-1,9+ROWS(CUT_LIST)+1,,,"Sensis Vectors ALL")),"YC"&amp;O$1,INDIRECT(ADDRESS(3,$I303,,,"Sensis Vectors ALL")):INDIRECT(ADDRESS(3+ROWS(CORR_MATRIX)-1,$I303,,,"Sensis Vectors ALL")))</f>
        <v>0</v>
      </c>
      <c r="P303" s="257">
        <f ca="1">SUMIF(INDIRECT(ADDRESS(3,9+ROWS(CUT_LIST)+1,,,"Sensis Vectors ALL")):INDIRECT(ADDRESS(3+ROWS(CORR_MATRIX)-1,9+ROWS(CUT_LIST)+1,,,"Sensis Vectors ALL")),"YC"&amp;P$1,INDIRECT(ADDRESS(3,$I303,,,"Sensis Vectors ALL")):INDIRECT(ADDRESS(3+ROWS(CORR_MATRIX)-1,$I303,,,"Sensis Vectors ALL")))</f>
        <v>0</v>
      </c>
      <c r="Q303" s="257">
        <f ca="1">SUMIF(INDIRECT(ADDRESS(3,9+ROWS(CUT_LIST)+1,,,"Sensis Vectors ALL")):INDIRECT(ADDRESS(3+ROWS(CORR_MATRIX)-1,9+ROWS(CUT_LIST)+1,,,"Sensis Vectors ALL")),"YC"&amp;Q$1,INDIRECT(ADDRESS(3,$I303,,,"Sensis Vectors ALL")):INDIRECT(ADDRESS(3+ROWS(CORR_MATRIX)-1,$I303,,,"Sensis Vectors ALL")))</f>
        <v>0</v>
      </c>
      <c r="R303" s="257">
        <f ca="1">SUMIF(INDIRECT(ADDRESS(3,9+ROWS(CUT_LIST)+1,,,"Sensis Vectors ALL")):INDIRECT(ADDRESS(3+ROWS(CORR_MATRIX)-1,9+ROWS(CUT_LIST)+1,,,"Sensis Vectors ALL")),"YC"&amp;R$1,INDIRECT(ADDRESS(3,$I303,,,"Sensis Vectors ALL")):INDIRECT(ADDRESS(3+ROWS(CORR_MATRIX)-1,$I303,,,"Sensis Vectors ALL")))</f>
        <v>0</v>
      </c>
      <c r="S303" s="257">
        <f ca="1">SUMIF(INDIRECT(ADDRESS(3,9+ROWS(CUT_LIST)+1,,,"Sensis Vectors ALL")):INDIRECT(ADDRESS(3+ROWS(CORR_MATRIX)-1,9+ROWS(CUT_LIST)+1,,,"Sensis Vectors ALL")),"YC"&amp;S$1,INDIRECT(ADDRESS(3,$I303,,,"Sensis Vectors ALL")):INDIRECT(ADDRESS(3+ROWS(CORR_MATRIX)-1,$I303,,,"Sensis Vectors ALL")))</f>
        <v>0</v>
      </c>
      <c r="T303" s="257">
        <f ca="1">SUMIF(INDIRECT(ADDRESS(3,9+ROWS(CUT_LIST)+1,,,"Sensis Vectors ALL")):INDIRECT(ADDRESS(3+ROWS(CORR_MATRIX)-1,9+ROWS(CUT_LIST)+1,,,"Sensis Vectors ALL")),"YC"&amp;T$1,INDIRECT(ADDRESS(3,$I303,,,"Sensis Vectors ALL")):INDIRECT(ADDRESS(3+ROWS(CORR_MATRIX)-1,$I303,,,"Sensis Vectors ALL")))</f>
        <v>0</v>
      </c>
      <c r="U303" s="257">
        <f ca="1">SUMIF(INDIRECT(ADDRESS(3,9+ROWS(CUT_LIST)+1,,,"Sensis Vectors ALL")):INDIRECT(ADDRESS(3+ROWS(CORR_MATRIX)-1,9+ROWS(CUT_LIST)+1,,,"Sensis Vectors ALL")),"YC"&amp;U$1,INDIRECT(ADDRESS(3,$I303,,,"Sensis Vectors ALL")):INDIRECT(ADDRESS(3+ROWS(CORR_MATRIX)-1,$I303,,,"Sensis Vectors ALL")))</f>
        <v>0</v>
      </c>
      <c r="V303" s="257">
        <f ca="1">SUMIF(INDIRECT(ADDRESS(3,9+ROWS(CUT_LIST)+1,,,"Sensis Vectors ALL")):INDIRECT(ADDRESS(3+ROWS(CORR_MATRIX)-1,9+ROWS(CUT_LIST)+1,,,"Sensis Vectors ALL")),"YC"&amp;V$1,INDIRECT(ADDRESS(3,$I303,,,"Sensis Vectors ALL")):INDIRECT(ADDRESS(3+ROWS(CORR_MATRIX)-1,$I303,,,"Sensis Vectors ALL")))</f>
        <v>0</v>
      </c>
    </row>
    <row r="304" spans="1:22" x14ac:dyDescent="0.2">
      <c r="A304" s="63">
        <f t="shared" ref="A304:A309" si="25">A303</f>
        <v>99</v>
      </c>
      <c r="B304" s="63"/>
      <c r="C304" s="63"/>
      <c r="D304" s="61" t="s">
        <v>434</v>
      </c>
      <c r="E304" s="63"/>
      <c r="F304" s="63"/>
      <c r="G304" s="63"/>
      <c r="H304" s="63" t="s">
        <v>32</v>
      </c>
      <c r="I304" s="63">
        <f t="shared" si="20"/>
        <v>109</v>
      </c>
      <c r="J304" s="63" t="str">
        <f t="shared" si="21"/>
        <v>99AUD</v>
      </c>
      <c r="K304" s="256">
        <f ca="1">SUMIF(INDIRECT(ADDRESS(3,9+ROWS(CUT_LIST)+2,,,"Sensis Vectors ALL")):INDIRECT(ADDRESS(3+ROWS(CORR_MATRIX)-1,9+ROWS(CUT_LIST)+2,,,"Sensis Vectors ALL")),"YC"&amp;$H304&amp;K$1,INDIRECT(ADDRESS(3,$I304,,,"Sensis Vectors ALL")):INDIRECT(ADDRESS(3+ROWS(CORR_MATRIX)-1,$I304,,,"Sensis Vectors ALL")))</f>
        <v>0</v>
      </c>
      <c r="L304" s="256">
        <f ca="1">SUMIF(INDIRECT(ADDRESS(3,9+ROWS(CUT_LIST)+2,,,"Sensis Vectors ALL")):INDIRECT(ADDRESS(3+ROWS(CORR_MATRIX)-1,9+ROWS(CUT_LIST)+2,,,"Sensis Vectors ALL")),"YC"&amp;$H304&amp;L$1,INDIRECT(ADDRESS(3,$I304,,,"Sensis Vectors ALL")):INDIRECT(ADDRESS(3+ROWS(CORR_MATRIX)-1,$I304,,,"Sensis Vectors ALL")))</f>
        <v>0</v>
      </c>
      <c r="M304" s="256">
        <f ca="1">SUMIF(INDIRECT(ADDRESS(3,9+ROWS(CUT_LIST)+2,,,"Sensis Vectors ALL")):INDIRECT(ADDRESS(3+ROWS(CORR_MATRIX)-1,9+ROWS(CUT_LIST)+2,,,"Sensis Vectors ALL")),"YC"&amp;$H304&amp;M$1,INDIRECT(ADDRESS(3,$I304,,,"Sensis Vectors ALL")):INDIRECT(ADDRESS(3+ROWS(CORR_MATRIX)-1,$I304,,,"Sensis Vectors ALL")))</f>
        <v>0</v>
      </c>
      <c r="N304" s="256">
        <f ca="1">SUMIF(INDIRECT(ADDRESS(3,9+ROWS(CUT_LIST)+2,,,"Sensis Vectors ALL")):INDIRECT(ADDRESS(3+ROWS(CORR_MATRIX)-1,9+ROWS(CUT_LIST)+2,,,"Sensis Vectors ALL")),"YC"&amp;$H304&amp;N$1,INDIRECT(ADDRESS(3,$I304,,,"Sensis Vectors ALL")):INDIRECT(ADDRESS(3+ROWS(CORR_MATRIX)-1,$I304,,,"Sensis Vectors ALL")))</f>
        <v>0</v>
      </c>
      <c r="O304" s="256">
        <f ca="1">SUMIF(INDIRECT(ADDRESS(3,9+ROWS(CUT_LIST)+2,,,"Sensis Vectors ALL")):INDIRECT(ADDRESS(3+ROWS(CORR_MATRIX)-1,9+ROWS(CUT_LIST)+2,,,"Sensis Vectors ALL")),"YC"&amp;$H304&amp;O$1,INDIRECT(ADDRESS(3,$I304,,,"Sensis Vectors ALL")):INDIRECT(ADDRESS(3+ROWS(CORR_MATRIX)-1,$I304,,,"Sensis Vectors ALL")))</f>
        <v>0</v>
      </c>
      <c r="P304" s="256">
        <f ca="1">SUMIF(INDIRECT(ADDRESS(3,9+ROWS(CUT_LIST)+2,,,"Sensis Vectors ALL")):INDIRECT(ADDRESS(3+ROWS(CORR_MATRIX)-1,9+ROWS(CUT_LIST)+2,,,"Sensis Vectors ALL")),"YC"&amp;$H304&amp;P$1,INDIRECT(ADDRESS(3,$I304,,,"Sensis Vectors ALL")):INDIRECT(ADDRESS(3+ROWS(CORR_MATRIX)-1,$I304,,,"Sensis Vectors ALL")))</f>
        <v>0</v>
      </c>
      <c r="Q304" s="256">
        <f ca="1">SUMIF(INDIRECT(ADDRESS(3,9+ROWS(CUT_LIST)+2,,,"Sensis Vectors ALL")):INDIRECT(ADDRESS(3+ROWS(CORR_MATRIX)-1,9+ROWS(CUT_LIST)+2,,,"Sensis Vectors ALL")),"YC"&amp;$H304&amp;Q$1,INDIRECT(ADDRESS(3,$I304,,,"Sensis Vectors ALL")):INDIRECT(ADDRESS(3+ROWS(CORR_MATRIX)-1,$I304,,,"Sensis Vectors ALL")))</f>
        <v>0</v>
      </c>
      <c r="R304" s="256">
        <f ca="1">SUMIF(INDIRECT(ADDRESS(3,9+ROWS(CUT_LIST)+2,,,"Sensis Vectors ALL")):INDIRECT(ADDRESS(3+ROWS(CORR_MATRIX)-1,9+ROWS(CUT_LIST)+2,,,"Sensis Vectors ALL")),"YC"&amp;$H304&amp;R$1,INDIRECT(ADDRESS(3,$I304,,,"Sensis Vectors ALL")):INDIRECT(ADDRESS(3+ROWS(CORR_MATRIX)-1,$I304,,,"Sensis Vectors ALL")))</f>
        <v>0</v>
      </c>
      <c r="S304" s="256">
        <f ca="1">SUMIF(INDIRECT(ADDRESS(3,9+ROWS(CUT_LIST)+2,,,"Sensis Vectors ALL")):INDIRECT(ADDRESS(3+ROWS(CORR_MATRIX)-1,9+ROWS(CUT_LIST)+2,,,"Sensis Vectors ALL")),"YC"&amp;$H304&amp;S$1,INDIRECT(ADDRESS(3,$I304,,,"Sensis Vectors ALL")):INDIRECT(ADDRESS(3+ROWS(CORR_MATRIX)-1,$I304,,,"Sensis Vectors ALL")))</f>
        <v>0</v>
      </c>
      <c r="T304" s="256">
        <f ca="1">SUMIF(INDIRECT(ADDRESS(3,9+ROWS(CUT_LIST)+2,,,"Sensis Vectors ALL")):INDIRECT(ADDRESS(3+ROWS(CORR_MATRIX)-1,9+ROWS(CUT_LIST)+2,,,"Sensis Vectors ALL")),"YC"&amp;$H304&amp;T$1,INDIRECT(ADDRESS(3,$I304,,,"Sensis Vectors ALL")):INDIRECT(ADDRESS(3+ROWS(CORR_MATRIX)-1,$I304,,,"Sensis Vectors ALL")))</f>
        <v>0</v>
      </c>
      <c r="U304" s="256">
        <f ca="1">SUMIF(INDIRECT(ADDRESS(3,9+ROWS(CUT_LIST)+2,,,"Sensis Vectors ALL")):INDIRECT(ADDRESS(3+ROWS(CORR_MATRIX)-1,9+ROWS(CUT_LIST)+2,,,"Sensis Vectors ALL")),"YC"&amp;$H304&amp;U$1,INDIRECT(ADDRESS(3,$I304,,,"Sensis Vectors ALL")):INDIRECT(ADDRESS(3+ROWS(CORR_MATRIX)-1,$I304,,,"Sensis Vectors ALL")))</f>
        <v>0</v>
      </c>
      <c r="V304" s="256">
        <f ca="1">SUMIF(INDIRECT(ADDRESS(3,9+ROWS(CUT_LIST)+2,,,"Sensis Vectors ALL")):INDIRECT(ADDRESS(3+ROWS(CORR_MATRIX)-1,9+ROWS(CUT_LIST)+2,,,"Sensis Vectors ALL")),"YC"&amp;$H304&amp;V$1,INDIRECT(ADDRESS(3,$I304,,,"Sensis Vectors ALL")):INDIRECT(ADDRESS(3+ROWS(CORR_MATRIX)-1,$I304,,,"Sensis Vectors ALL")))</f>
        <v>0</v>
      </c>
    </row>
    <row r="305" spans="1:22" x14ac:dyDescent="0.2">
      <c r="A305" s="63">
        <f t="shared" si="25"/>
        <v>99</v>
      </c>
      <c r="B305" s="63"/>
      <c r="C305" s="63"/>
      <c r="D305" s="61" t="s">
        <v>434</v>
      </c>
      <c r="E305" s="63"/>
      <c r="F305" s="63"/>
      <c r="G305" s="63"/>
      <c r="H305" s="63" t="s">
        <v>9</v>
      </c>
      <c r="I305" s="63">
        <f t="shared" si="20"/>
        <v>109</v>
      </c>
      <c r="J305" s="63" t="str">
        <f t="shared" si="21"/>
        <v>99CAD</v>
      </c>
      <c r="K305" s="256">
        <f ca="1">SUMIF(INDIRECT(ADDRESS(3,9+ROWS(CUT_LIST)+2,,,"Sensis Vectors ALL")):INDIRECT(ADDRESS(3+ROWS(CORR_MATRIX)-1,9+ROWS(CUT_LIST)+2,,,"Sensis Vectors ALL")),"YC"&amp;$H305&amp;K$1,INDIRECT(ADDRESS(3,$I305,,,"Sensis Vectors ALL")):INDIRECT(ADDRESS(3+ROWS(CORR_MATRIX)-1,$I305,,,"Sensis Vectors ALL")))</f>
        <v>0</v>
      </c>
      <c r="L305" s="256">
        <f ca="1">SUMIF(INDIRECT(ADDRESS(3,9+ROWS(CUT_LIST)+2,,,"Sensis Vectors ALL")):INDIRECT(ADDRESS(3+ROWS(CORR_MATRIX)-1,9+ROWS(CUT_LIST)+2,,,"Sensis Vectors ALL")),"YC"&amp;$H305&amp;L$1,INDIRECT(ADDRESS(3,$I305,,,"Sensis Vectors ALL")):INDIRECT(ADDRESS(3+ROWS(CORR_MATRIX)-1,$I305,,,"Sensis Vectors ALL")))</f>
        <v>0</v>
      </c>
      <c r="M305" s="256">
        <f ca="1">SUMIF(INDIRECT(ADDRESS(3,9+ROWS(CUT_LIST)+2,,,"Sensis Vectors ALL")):INDIRECT(ADDRESS(3+ROWS(CORR_MATRIX)-1,9+ROWS(CUT_LIST)+2,,,"Sensis Vectors ALL")),"YC"&amp;$H305&amp;M$1,INDIRECT(ADDRESS(3,$I305,,,"Sensis Vectors ALL")):INDIRECT(ADDRESS(3+ROWS(CORR_MATRIX)-1,$I305,,,"Sensis Vectors ALL")))</f>
        <v>0</v>
      </c>
      <c r="N305" s="256">
        <f ca="1">SUMIF(INDIRECT(ADDRESS(3,9+ROWS(CUT_LIST)+2,,,"Sensis Vectors ALL")):INDIRECT(ADDRESS(3+ROWS(CORR_MATRIX)-1,9+ROWS(CUT_LIST)+2,,,"Sensis Vectors ALL")),"YC"&amp;$H305&amp;N$1,INDIRECT(ADDRESS(3,$I305,,,"Sensis Vectors ALL")):INDIRECT(ADDRESS(3+ROWS(CORR_MATRIX)-1,$I305,,,"Sensis Vectors ALL")))</f>
        <v>0</v>
      </c>
      <c r="O305" s="256">
        <f ca="1">SUMIF(INDIRECT(ADDRESS(3,9+ROWS(CUT_LIST)+2,,,"Sensis Vectors ALL")):INDIRECT(ADDRESS(3+ROWS(CORR_MATRIX)-1,9+ROWS(CUT_LIST)+2,,,"Sensis Vectors ALL")),"YC"&amp;$H305&amp;O$1,INDIRECT(ADDRESS(3,$I305,,,"Sensis Vectors ALL")):INDIRECT(ADDRESS(3+ROWS(CORR_MATRIX)-1,$I305,,,"Sensis Vectors ALL")))</f>
        <v>0</v>
      </c>
      <c r="P305" s="256">
        <f ca="1">SUMIF(INDIRECT(ADDRESS(3,9+ROWS(CUT_LIST)+2,,,"Sensis Vectors ALL")):INDIRECT(ADDRESS(3+ROWS(CORR_MATRIX)-1,9+ROWS(CUT_LIST)+2,,,"Sensis Vectors ALL")),"YC"&amp;$H305&amp;P$1,INDIRECT(ADDRESS(3,$I305,,,"Sensis Vectors ALL")):INDIRECT(ADDRESS(3+ROWS(CORR_MATRIX)-1,$I305,,,"Sensis Vectors ALL")))</f>
        <v>0</v>
      </c>
      <c r="Q305" s="256">
        <f ca="1">SUMIF(INDIRECT(ADDRESS(3,9+ROWS(CUT_LIST)+2,,,"Sensis Vectors ALL")):INDIRECT(ADDRESS(3+ROWS(CORR_MATRIX)-1,9+ROWS(CUT_LIST)+2,,,"Sensis Vectors ALL")),"YC"&amp;$H305&amp;Q$1,INDIRECT(ADDRESS(3,$I305,,,"Sensis Vectors ALL")):INDIRECT(ADDRESS(3+ROWS(CORR_MATRIX)-1,$I305,,,"Sensis Vectors ALL")))</f>
        <v>0</v>
      </c>
      <c r="R305" s="256">
        <f ca="1">SUMIF(INDIRECT(ADDRESS(3,9+ROWS(CUT_LIST)+2,,,"Sensis Vectors ALL")):INDIRECT(ADDRESS(3+ROWS(CORR_MATRIX)-1,9+ROWS(CUT_LIST)+2,,,"Sensis Vectors ALL")),"YC"&amp;$H305&amp;R$1,INDIRECT(ADDRESS(3,$I305,,,"Sensis Vectors ALL")):INDIRECT(ADDRESS(3+ROWS(CORR_MATRIX)-1,$I305,,,"Sensis Vectors ALL")))</f>
        <v>0</v>
      </c>
      <c r="S305" s="256">
        <f ca="1">SUMIF(INDIRECT(ADDRESS(3,9+ROWS(CUT_LIST)+2,,,"Sensis Vectors ALL")):INDIRECT(ADDRESS(3+ROWS(CORR_MATRIX)-1,9+ROWS(CUT_LIST)+2,,,"Sensis Vectors ALL")),"YC"&amp;$H305&amp;S$1,INDIRECT(ADDRESS(3,$I305,,,"Sensis Vectors ALL")):INDIRECT(ADDRESS(3+ROWS(CORR_MATRIX)-1,$I305,,,"Sensis Vectors ALL")))</f>
        <v>0</v>
      </c>
      <c r="T305" s="256">
        <f ca="1">SUMIF(INDIRECT(ADDRESS(3,9+ROWS(CUT_LIST)+2,,,"Sensis Vectors ALL")):INDIRECT(ADDRESS(3+ROWS(CORR_MATRIX)-1,9+ROWS(CUT_LIST)+2,,,"Sensis Vectors ALL")),"YC"&amp;$H305&amp;T$1,INDIRECT(ADDRESS(3,$I305,,,"Sensis Vectors ALL")):INDIRECT(ADDRESS(3+ROWS(CORR_MATRIX)-1,$I305,,,"Sensis Vectors ALL")))</f>
        <v>0</v>
      </c>
      <c r="U305" s="256">
        <f ca="1">SUMIF(INDIRECT(ADDRESS(3,9+ROWS(CUT_LIST)+2,,,"Sensis Vectors ALL")):INDIRECT(ADDRESS(3+ROWS(CORR_MATRIX)-1,9+ROWS(CUT_LIST)+2,,,"Sensis Vectors ALL")),"YC"&amp;$H305&amp;U$1,INDIRECT(ADDRESS(3,$I305,,,"Sensis Vectors ALL")):INDIRECT(ADDRESS(3+ROWS(CORR_MATRIX)-1,$I305,,,"Sensis Vectors ALL")))</f>
        <v>0</v>
      </c>
      <c r="V305" s="256">
        <f ca="1">SUMIF(INDIRECT(ADDRESS(3,9+ROWS(CUT_LIST)+2,,,"Sensis Vectors ALL")):INDIRECT(ADDRESS(3+ROWS(CORR_MATRIX)-1,9+ROWS(CUT_LIST)+2,,,"Sensis Vectors ALL")),"YC"&amp;$H305&amp;V$1,INDIRECT(ADDRESS(3,$I305,,,"Sensis Vectors ALL")):INDIRECT(ADDRESS(3+ROWS(CORR_MATRIX)-1,$I305,,,"Sensis Vectors ALL")))</f>
        <v>0</v>
      </c>
    </row>
    <row r="306" spans="1:22" x14ac:dyDescent="0.2">
      <c r="A306" s="63">
        <f t="shared" si="25"/>
        <v>99</v>
      </c>
      <c r="B306" s="63"/>
      <c r="C306" s="63"/>
      <c r="D306" s="61" t="s">
        <v>434</v>
      </c>
      <c r="E306" s="63"/>
      <c r="F306" s="63"/>
      <c r="G306" s="63"/>
      <c r="H306" s="63" t="s">
        <v>18</v>
      </c>
      <c r="I306" s="63">
        <f t="shared" si="20"/>
        <v>109</v>
      </c>
      <c r="J306" s="63" t="str">
        <f t="shared" si="21"/>
        <v>99EUR</v>
      </c>
      <c r="K306" s="256">
        <f ca="1">SUMIF(INDIRECT(ADDRESS(3,9+ROWS(CUT_LIST)+2,,,"Sensis Vectors ALL")):INDIRECT(ADDRESS(3+ROWS(CORR_MATRIX)-1,9+ROWS(CUT_LIST)+2,,,"Sensis Vectors ALL")),"YC"&amp;$H306&amp;K$1,INDIRECT(ADDRESS(3,$I306,,,"Sensis Vectors ALL")):INDIRECT(ADDRESS(3+ROWS(CORR_MATRIX)-1,$I306,,,"Sensis Vectors ALL")))</f>
        <v>0</v>
      </c>
      <c r="L306" s="256">
        <f ca="1">SUMIF(INDIRECT(ADDRESS(3,9+ROWS(CUT_LIST)+2,,,"Sensis Vectors ALL")):INDIRECT(ADDRESS(3+ROWS(CORR_MATRIX)-1,9+ROWS(CUT_LIST)+2,,,"Sensis Vectors ALL")),"YC"&amp;$H306&amp;L$1,INDIRECT(ADDRESS(3,$I306,,,"Sensis Vectors ALL")):INDIRECT(ADDRESS(3+ROWS(CORR_MATRIX)-1,$I306,,,"Sensis Vectors ALL")))</f>
        <v>0</v>
      </c>
      <c r="M306" s="256">
        <f ca="1">SUMIF(INDIRECT(ADDRESS(3,9+ROWS(CUT_LIST)+2,,,"Sensis Vectors ALL")):INDIRECT(ADDRESS(3+ROWS(CORR_MATRIX)-1,9+ROWS(CUT_LIST)+2,,,"Sensis Vectors ALL")),"YC"&amp;$H306&amp;M$1,INDIRECT(ADDRESS(3,$I306,,,"Sensis Vectors ALL")):INDIRECT(ADDRESS(3+ROWS(CORR_MATRIX)-1,$I306,,,"Sensis Vectors ALL")))</f>
        <v>0</v>
      </c>
      <c r="N306" s="256">
        <f ca="1">SUMIF(INDIRECT(ADDRESS(3,9+ROWS(CUT_LIST)+2,,,"Sensis Vectors ALL")):INDIRECT(ADDRESS(3+ROWS(CORR_MATRIX)-1,9+ROWS(CUT_LIST)+2,,,"Sensis Vectors ALL")),"YC"&amp;$H306&amp;N$1,INDIRECT(ADDRESS(3,$I306,,,"Sensis Vectors ALL")):INDIRECT(ADDRESS(3+ROWS(CORR_MATRIX)-1,$I306,,,"Sensis Vectors ALL")))</f>
        <v>0</v>
      </c>
      <c r="O306" s="256">
        <f ca="1">SUMIF(INDIRECT(ADDRESS(3,9+ROWS(CUT_LIST)+2,,,"Sensis Vectors ALL")):INDIRECT(ADDRESS(3+ROWS(CORR_MATRIX)-1,9+ROWS(CUT_LIST)+2,,,"Sensis Vectors ALL")),"YC"&amp;$H306&amp;O$1,INDIRECT(ADDRESS(3,$I306,,,"Sensis Vectors ALL")):INDIRECT(ADDRESS(3+ROWS(CORR_MATRIX)-1,$I306,,,"Sensis Vectors ALL")))</f>
        <v>0</v>
      </c>
      <c r="P306" s="256">
        <f ca="1">SUMIF(INDIRECT(ADDRESS(3,9+ROWS(CUT_LIST)+2,,,"Sensis Vectors ALL")):INDIRECT(ADDRESS(3+ROWS(CORR_MATRIX)-1,9+ROWS(CUT_LIST)+2,,,"Sensis Vectors ALL")),"YC"&amp;$H306&amp;P$1,INDIRECT(ADDRESS(3,$I306,,,"Sensis Vectors ALL")):INDIRECT(ADDRESS(3+ROWS(CORR_MATRIX)-1,$I306,,,"Sensis Vectors ALL")))</f>
        <v>0</v>
      </c>
      <c r="Q306" s="256">
        <f ca="1">SUMIF(INDIRECT(ADDRESS(3,9+ROWS(CUT_LIST)+2,,,"Sensis Vectors ALL")):INDIRECT(ADDRESS(3+ROWS(CORR_MATRIX)-1,9+ROWS(CUT_LIST)+2,,,"Sensis Vectors ALL")),"YC"&amp;$H306&amp;Q$1,INDIRECT(ADDRESS(3,$I306,,,"Sensis Vectors ALL")):INDIRECT(ADDRESS(3+ROWS(CORR_MATRIX)-1,$I306,,,"Sensis Vectors ALL")))</f>
        <v>0</v>
      </c>
      <c r="R306" s="256">
        <f ca="1">SUMIF(INDIRECT(ADDRESS(3,9+ROWS(CUT_LIST)+2,,,"Sensis Vectors ALL")):INDIRECT(ADDRESS(3+ROWS(CORR_MATRIX)-1,9+ROWS(CUT_LIST)+2,,,"Sensis Vectors ALL")),"YC"&amp;$H306&amp;R$1,INDIRECT(ADDRESS(3,$I306,,,"Sensis Vectors ALL")):INDIRECT(ADDRESS(3+ROWS(CORR_MATRIX)-1,$I306,,,"Sensis Vectors ALL")))</f>
        <v>0</v>
      </c>
      <c r="S306" s="256">
        <f ca="1">SUMIF(INDIRECT(ADDRESS(3,9+ROWS(CUT_LIST)+2,,,"Sensis Vectors ALL")):INDIRECT(ADDRESS(3+ROWS(CORR_MATRIX)-1,9+ROWS(CUT_LIST)+2,,,"Sensis Vectors ALL")),"YC"&amp;$H306&amp;S$1,INDIRECT(ADDRESS(3,$I306,,,"Sensis Vectors ALL")):INDIRECT(ADDRESS(3+ROWS(CORR_MATRIX)-1,$I306,,,"Sensis Vectors ALL")))</f>
        <v>0</v>
      </c>
      <c r="T306" s="256">
        <f ca="1">SUMIF(INDIRECT(ADDRESS(3,9+ROWS(CUT_LIST)+2,,,"Sensis Vectors ALL")):INDIRECT(ADDRESS(3+ROWS(CORR_MATRIX)-1,9+ROWS(CUT_LIST)+2,,,"Sensis Vectors ALL")),"YC"&amp;$H306&amp;T$1,INDIRECT(ADDRESS(3,$I306,,,"Sensis Vectors ALL")):INDIRECT(ADDRESS(3+ROWS(CORR_MATRIX)-1,$I306,,,"Sensis Vectors ALL")))</f>
        <v>0</v>
      </c>
      <c r="U306" s="256">
        <f ca="1">SUMIF(INDIRECT(ADDRESS(3,9+ROWS(CUT_LIST)+2,,,"Sensis Vectors ALL")):INDIRECT(ADDRESS(3+ROWS(CORR_MATRIX)-1,9+ROWS(CUT_LIST)+2,,,"Sensis Vectors ALL")),"YC"&amp;$H306&amp;U$1,INDIRECT(ADDRESS(3,$I306,,,"Sensis Vectors ALL")):INDIRECT(ADDRESS(3+ROWS(CORR_MATRIX)-1,$I306,,,"Sensis Vectors ALL")))</f>
        <v>0</v>
      </c>
      <c r="V306" s="256">
        <f ca="1">SUMIF(INDIRECT(ADDRESS(3,9+ROWS(CUT_LIST)+2,,,"Sensis Vectors ALL")):INDIRECT(ADDRESS(3+ROWS(CORR_MATRIX)-1,9+ROWS(CUT_LIST)+2,,,"Sensis Vectors ALL")),"YC"&amp;$H306&amp;V$1,INDIRECT(ADDRESS(3,$I306,,,"Sensis Vectors ALL")):INDIRECT(ADDRESS(3+ROWS(CORR_MATRIX)-1,$I306,,,"Sensis Vectors ALL")))</f>
        <v>0</v>
      </c>
    </row>
    <row r="307" spans="1:22" x14ac:dyDescent="0.2">
      <c r="A307" s="63">
        <f t="shared" si="25"/>
        <v>99</v>
      </c>
      <c r="B307" s="63"/>
      <c r="C307" s="63"/>
      <c r="D307" s="61" t="s">
        <v>434</v>
      </c>
      <c r="E307" s="63"/>
      <c r="F307" s="63"/>
      <c r="G307" s="63"/>
      <c r="H307" s="63" t="s">
        <v>39</v>
      </c>
      <c r="I307" s="63">
        <f t="shared" si="20"/>
        <v>109</v>
      </c>
      <c r="J307" s="63" t="str">
        <f t="shared" si="21"/>
        <v>99GBP</v>
      </c>
      <c r="K307" s="256">
        <f ca="1">SUMIF(INDIRECT(ADDRESS(3,9+ROWS(CUT_LIST)+2,,,"Sensis Vectors ALL")):INDIRECT(ADDRESS(3+ROWS(CORR_MATRIX)-1,9+ROWS(CUT_LIST)+2,,,"Sensis Vectors ALL")),"YC"&amp;$H307&amp;K$1,INDIRECT(ADDRESS(3,$I307,,,"Sensis Vectors ALL")):INDIRECT(ADDRESS(3+ROWS(CORR_MATRIX)-1,$I307,,,"Sensis Vectors ALL")))</f>
        <v>0</v>
      </c>
      <c r="L307" s="256">
        <f ca="1">SUMIF(INDIRECT(ADDRESS(3,9+ROWS(CUT_LIST)+2,,,"Sensis Vectors ALL")):INDIRECT(ADDRESS(3+ROWS(CORR_MATRIX)-1,9+ROWS(CUT_LIST)+2,,,"Sensis Vectors ALL")),"YC"&amp;$H307&amp;L$1,INDIRECT(ADDRESS(3,$I307,,,"Sensis Vectors ALL")):INDIRECT(ADDRESS(3+ROWS(CORR_MATRIX)-1,$I307,,,"Sensis Vectors ALL")))</f>
        <v>0</v>
      </c>
      <c r="M307" s="256">
        <f ca="1">SUMIF(INDIRECT(ADDRESS(3,9+ROWS(CUT_LIST)+2,,,"Sensis Vectors ALL")):INDIRECT(ADDRESS(3+ROWS(CORR_MATRIX)-1,9+ROWS(CUT_LIST)+2,,,"Sensis Vectors ALL")),"YC"&amp;$H307&amp;M$1,INDIRECT(ADDRESS(3,$I307,,,"Sensis Vectors ALL")):INDIRECT(ADDRESS(3+ROWS(CORR_MATRIX)-1,$I307,,,"Sensis Vectors ALL")))</f>
        <v>0</v>
      </c>
      <c r="N307" s="256">
        <f ca="1">SUMIF(INDIRECT(ADDRESS(3,9+ROWS(CUT_LIST)+2,,,"Sensis Vectors ALL")):INDIRECT(ADDRESS(3+ROWS(CORR_MATRIX)-1,9+ROWS(CUT_LIST)+2,,,"Sensis Vectors ALL")),"YC"&amp;$H307&amp;N$1,INDIRECT(ADDRESS(3,$I307,,,"Sensis Vectors ALL")):INDIRECT(ADDRESS(3+ROWS(CORR_MATRIX)-1,$I307,,,"Sensis Vectors ALL")))</f>
        <v>0</v>
      </c>
      <c r="O307" s="256">
        <f ca="1">SUMIF(INDIRECT(ADDRESS(3,9+ROWS(CUT_LIST)+2,,,"Sensis Vectors ALL")):INDIRECT(ADDRESS(3+ROWS(CORR_MATRIX)-1,9+ROWS(CUT_LIST)+2,,,"Sensis Vectors ALL")),"YC"&amp;$H307&amp;O$1,INDIRECT(ADDRESS(3,$I307,,,"Sensis Vectors ALL")):INDIRECT(ADDRESS(3+ROWS(CORR_MATRIX)-1,$I307,,,"Sensis Vectors ALL")))</f>
        <v>0</v>
      </c>
      <c r="P307" s="256">
        <f ca="1">SUMIF(INDIRECT(ADDRESS(3,9+ROWS(CUT_LIST)+2,,,"Sensis Vectors ALL")):INDIRECT(ADDRESS(3+ROWS(CORR_MATRIX)-1,9+ROWS(CUT_LIST)+2,,,"Sensis Vectors ALL")),"YC"&amp;$H307&amp;P$1,INDIRECT(ADDRESS(3,$I307,,,"Sensis Vectors ALL")):INDIRECT(ADDRESS(3+ROWS(CORR_MATRIX)-1,$I307,,,"Sensis Vectors ALL")))</f>
        <v>0</v>
      </c>
      <c r="Q307" s="256">
        <f ca="1">SUMIF(INDIRECT(ADDRESS(3,9+ROWS(CUT_LIST)+2,,,"Sensis Vectors ALL")):INDIRECT(ADDRESS(3+ROWS(CORR_MATRIX)-1,9+ROWS(CUT_LIST)+2,,,"Sensis Vectors ALL")),"YC"&amp;$H307&amp;Q$1,INDIRECT(ADDRESS(3,$I307,,,"Sensis Vectors ALL")):INDIRECT(ADDRESS(3+ROWS(CORR_MATRIX)-1,$I307,,,"Sensis Vectors ALL")))</f>
        <v>0</v>
      </c>
      <c r="R307" s="256">
        <f ca="1">SUMIF(INDIRECT(ADDRESS(3,9+ROWS(CUT_LIST)+2,,,"Sensis Vectors ALL")):INDIRECT(ADDRESS(3+ROWS(CORR_MATRIX)-1,9+ROWS(CUT_LIST)+2,,,"Sensis Vectors ALL")),"YC"&amp;$H307&amp;R$1,INDIRECT(ADDRESS(3,$I307,,,"Sensis Vectors ALL")):INDIRECT(ADDRESS(3+ROWS(CORR_MATRIX)-1,$I307,,,"Sensis Vectors ALL")))</f>
        <v>0</v>
      </c>
      <c r="S307" s="256">
        <f ca="1">SUMIF(INDIRECT(ADDRESS(3,9+ROWS(CUT_LIST)+2,,,"Sensis Vectors ALL")):INDIRECT(ADDRESS(3+ROWS(CORR_MATRIX)-1,9+ROWS(CUT_LIST)+2,,,"Sensis Vectors ALL")),"YC"&amp;$H307&amp;S$1,INDIRECT(ADDRESS(3,$I307,,,"Sensis Vectors ALL")):INDIRECT(ADDRESS(3+ROWS(CORR_MATRIX)-1,$I307,,,"Sensis Vectors ALL")))</f>
        <v>0</v>
      </c>
      <c r="T307" s="256">
        <f ca="1">SUMIF(INDIRECT(ADDRESS(3,9+ROWS(CUT_LIST)+2,,,"Sensis Vectors ALL")):INDIRECT(ADDRESS(3+ROWS(CORR_MATRIX)-1,9+ROWS(CUT_LIST)+2,,,"Sensis Vectors ALL")),"YC"&amp;$H307&amp;T$1,INDIRECT(ADDRESS(3,$I307,,,"Sensis Vectors ALL")):INDIRECT(ADDRESS(3+ROWS(CORR_MATRIX)-1,$I307,,,"Sensis Vectors ALL")))</f>
        <v>0</v>
      </c>
      <c r="U307" s="256">
        <f ca="1">SUMIF(INDIRECT(ADDRESS(3,9+ROWS(CUT_LIST)+2,,,"Sensis Vectors ALL")):INDIRECT(ADDRESS(3+ROWS(CORR_MATRIX)-1,9+ROWS(CUT_LIST)+2,,,"Sensis Vectors ALL")),"YC"&amp;$H307&amp;U$1,INDIRECT(ADDRESS(3,$I307,,,"Sensis Vectors ALL")):INDIRECT(ADDRESS(3+ROWS(CORR_MATRIX)-1,$I307,,,"Sensis Vectors ALL")))</f>
        <v>0</v>
      </c>
      <c r="V307" s="256">
        <f ca="1">SUMIF(INDIRECT(ADDRESS(3,9+ROWS(CUT_LIST)+2,,,"Sensis Vectors ALL")):INDIRECT(ADDRESS(3+ROWS(CORR_MATRIX)-1,9+ROWS(CUT_LIST)+2,,,"Sensis Vectors ALL")),"YC"&amp;$H307&amp;V$1,INDIRECT(ADDRESS(3,$I307,,,"Sensis Vectors ALL")):INDIRECT(ADDRESS(3+ROWS(CORR_MATRIX)-1,$I307,,,"Sensis Vectors ALL")))</f>
        <v>0</v>
      </c>
    </row>
    <row r="308" spans="1:22" x14ac:dyDescent="0.2">
      <c r="A308" s="63">
        <f t="shared" si="25"/>
        <v>99</v>
      </c>
      <c r="B308" s="63"/>
      <c r="C308" s="63"/>
      <c r="D308" s="61" t="s">
        <v>434</v>
      </c>
      <c r="E308" s="63"/>
      <c r="F308" s="63"/>
      <c r="G308" s="63"/>
      <c r="H308" s="63" t="s">
        <v>31</v>
      </c>
      <c r="I308" s="63">
        <f t="shared" si="20"/>
        <v>109</v>
      </c>
      <c r="J308" s="63" t="str">
        <f t="shared" si="21"/>
        <v>99JPY</v>
      </c>
      <c r="K308" s="256">
        <f ca="1">SUMIF(INDIRECT(ADDRESS(3,9+ROWS(CUT_LIST)+2,,,"Sensis Vectors ALL")):INDIRECT(ADDRESS(3+ROWS(CORR_MATRIX)-1,9+ROWS(CUT_LIST)+2,,,"Sensis Vectors ALL")),"YC"&amp;$H308&amp;K$1,INDIRECT(ADDRESS(3,$I308,,,"Sensis Vectors ALL")):INDIRECT(ADDRESS(3+ROWS(CORR_MATRIX)-1,$I308,,,"Sensis Vectors ALL")))</f>
        <v>0</v>
      </c>
      <c r="L308" s="256">
        <f ca="1">SUMIF(INDIRECT(ADDRESS(3,9+ROWS(CUT_LIST)+2,,,"Sensis Vectors ALL")):INDIRECT(ADDRESS(3+ROWS(CORR_MATRIX)-1,9+ROWS(CUT_LIST)+2,,,"Sensis Vectors ALL")),"YC"&amp;$H308&amp;L$1,INDIRECT(ADDRESS(3,$I308,,,"Sensis Vectors ALL")):INDIRECT(ADDRESS(3+ROWS(CORR_MATRIX)-1,$I308,,,"Sensis Vectors ALL")))</f>
        <v>0</v>
      </c>
      <c r="M308" s="256">
        <f ca="1">SUMIF(INDIRECT(ADDRESS(3,9+ROWS(CUT_LIST)+2,,,"Sensis Vectors ALL")):INDIRECT(ADDRESS(3+ROWS(CORR_MATRIX)-1,9+ROWS(CUT_LIST)+2,,,"Sensis Vectors ALL")),"YC"&amp;$H308&amp;M$1,INDIRECT(ADDRESS(3,$I308,,,"Sensis Vectors ALL")):INDIRECT(ADDRESS(3+ROWS(CORR_MATRIX)-1,$I308,,,"Sensis Vectors ALL")))</f>
        <v>0</v>
      </c>
      <c r="N308" s="256">
        <f ca="1">SUMIF(INDIRECT(ADDRESS(3,9+ROWS(CUT_LIST)+2,,,"Sensis Vectors ALL")):INDIRECT(ADDRESS(3+ROWS(CORR_MATRIX)-1,9+ROWS(CUT_LIST)+2,,,"Sensis Vectors ALL")),"YC"&amp;$H308&amp;N$1,INDIRECT(ADDRESS(3,$I308,,,"Sensis Vectors ALL")):INDIRECT(ADDRESS(3+ROWS(CORR_MATRIX)-1,$I308,,,"Sensis Vectors ALL")))</f>
        <v>0</v>
      </c>
      <c r="O308" s="256">
        <f ca="1">SUMIF(INDIRECT(ADDRESS(3,9+ROWS(CUT_LIST)+2,,,"Sensis Vectors ALL")):INDIRECT(ADDRESS(3+ROWS(CORR_MATRIX)-1,9+ROWS(CUT_LIST)+2,,,"Sensis Vectors ALL")),"YC"&amp;$H308&amp;O$1,INDIRECT(ADDRESS(3,$I308,,,"Sensis Vectors ALL")):INDIRECT(ADDRESS(3+ROWS(CORR_MATRIX)-1,$I308,,,"Sensis Vectors ALL")))</f>
        <v>0</v>
      </c>
      <c r="P308" s="256">
        <f ca="1">SUMIF(INDIRECT(ADDRESS(3,9+ROWS(CUT_LIST)+2,,,"Sensis Vectors ALL")):INDIRECT(ADDRESS(3+ROWS(CORR_MATRIX)-1,9+ROWS(CUT_LIST)+2,,,"Sensis Vectors ALL")),"YC"&amp;$H308&amp;P$1,INDIRECT(ADDRESS(3,$I308,,,"Sensis Vectors ALL")):INDIRECT(ADDRESS(3+ROWS(CORR_MATRIX)-1,$I308,,,"Sensis Vectors ALL")))</f>
        <v>0</v>
      </c>
      <c r="Q308" s="256">
        <f ca="1">SUMIF(INDIRECT(ADDRESS(3,9+ROWS(CUT_LIST)+2,,,"Sensis Vectors ALL")):INDIRECT(ADDRESS(3+ROWS(CORR_MATRIX)-1,9+ROWS(CUT_LIST)+2,,,"Sensis Vectors ALL")),"YC"&amp;$H308&amp;Q$1,INDIRECT(ADDRESS(3,$I308,,,"Sensis Vectors ALL")):INDIRECT(ADDRESS(3+ROWS(CORR_MATRIX)-1,$I308,,,"Sensis Vectors ALL")))</f>
        <v>0</v>
      </c>
      <c r="R308" s="256">
        <f ca="1">SUMIF(INDIRECT(ADDRESS(3,9+ROWS(CUT_LIST)+2,,,"Sensis Vectors ALL")):INDIRECT(ADDRESS(3+ROWS(CORR_MATRIX)-1,9+ROWS(CUT_LIST)+2,,,"Sensis Vectors ALL")),"YC"&amp;$H308&amp;R$1,INDIRECT(ADDRESS(3,$I308,,,"Sensis Vectors ALL")):INDIRECT(ADDRESS(3+ROWS(CORR_MATRIX)-1,$I308,,,"Sensis Vectors ALL")))</f>
        <v>0</v>
      </c>
      <c r="S308" s="256">
        <f ca="1">SUMIF(INDIRECT(ADDRESS(3,9+ROWS(CUT_LIST)+2,,,"Sensis Vectors ALL")):INDIRECT(ADDRESS(3+ROWS(CORR_MATRIX)-1,9+ROWS(CUT_LIST)+2,,,"Sensis Vectors ALL")),"YC"&amp;$H308&amp;S$1,INDIRECT(ADDRESS(3,$I308,,,"Sensis Vectors ALL")):INDIRECT(ADDRESS(3+ROWS(CORR_MATRIX)-1,$I308,,,"Sensis Vectors ALL")))</f>
        <v>0</v>
      </c>
      <c r="T308" s="256">
        <f ca="1">SUMIF(INDIRECT(ADDRESS(3,9+ROWS(CUT_LIST)+2,,,"Sensis Vectors ALL")):INDIRECT(ADDRESS(3+ROWS(CORR_MATRIX)-1,9+ROWS(CUT_LIST)+2,,,"Sensis Vectors ALL")),"YC"&amp;$H308&amp;T$1,INDIRECT(ADDRESS(3,$I308,,,"Sensis Vectors ALL")):INDIRECT(ADDRESS(3+ROWS(CORR_MATRIX)-1,$I308,,,"Sensis Vectors ALL")))</f>
        <v>0</v>
      </c>
      <c r="U308" s="256">
        <f ca="1">SUMIF(INDIRECT(ADDRESS(3,9+ROWS(CUT_LIST)+2,,,"Sensis Vectors ALL")):INDIRECT(ADDRESS(3+ROWS(CORR_MATRIX)-1,9+ROWS(CUT_LIST)+2,,,"Sensis Vectors ALL")),"YC"&amp;$H308&amp;U$1,INDIRECT(ADDRESS(3,$I308,,,"Sensis Vectors ALL")):INDIRECT(ADDRESS(3+ROWS(CORR_MATRIX)-1,$I308,,,"Sensis Vectors ALL")))</f>
        <v>0</v>
      </c>
      <c r="V308" s="256">
        <f ca="1">SUMIF(INDIRECT(ADDRESS(3,9+ROWS(CUT_LIST)+2,,,"Sensis Vectors ALL")):INDIRECT(ADDRESS(3+ROWS(CORR_MATRIX)-1,9+ROWS(CUT_LIST)+2,,,"Sensis Vectors ALL")),"YC"&amp;$H308&amp;V$1,INDIRECT(ADDRESS(3,$I308,,,"Sensis Vectors ALL")):INDIRECT(ADDRESS(3+ROWS(CORR_MATRIX)-1,$I308,,,"Sensis Vectors ALL")))</f>
        <v>0</v>
      </c>
    </row>
    <row r="309" spans="1:22" x14ac:dyDescent="0.2">
      <c r="A309" s="63">
        <f t="shared" si="25"/>
        <v>99</v>
      </c>
      <c r="B309" s="63"/>
      <c r="C309" s="63"/>
      <c r="D309" s="61" t="s">
        <v>434</v>
      </c>
      <c r="E309" s="63"/>
      <c r="F309" s="63"/>
      <c r="G309" s="63"/>
      <c r="H309" s="63" t="s">
        <v>16</v>
      </c>
      <c r="I309" s="63">
        <f t="shared" si="20"/>
        <v>109</v>
      </c>
      <c r="J309" s="63" t="str">
        <f t="shared" si="21"/>
        <v>99USD</v>
      </c>
      <c r="K309" s="256">
        <f ca="1">SUMIF(INDIRECT(ADDRESS(3,9+ROWS(CUT_LIST)+2,,,"Sensis Vectors ALL")):INDIRECT(ADDRESS(3+ROWS(CORR_MATRIX)-1,9+ROWS(CUT_LIST)+2,,,"Sensis Vectors ALL")),"YC"&amp;$H309&amp;K$1,INDIRECT(ADDRESS(3,$I309,,,"Sensis Vectors ALL")):INDIRECT(ADDRESS(3+ROWS(CORR_MATRIX)-1,$I309,,,"Sensis Vectors ALL")))</f>
        <v>0</v>
      </c>
      <c r="L309" s="256">
        <f ca="1">SUMIF(INDIRECT(ADDRESS(3,9+ROWS(CUT_LIST)+2,,,"Sensis Vectors ALL")):INDIRECT(ADDRESS(3+ROWS(CORR_MATRIX)-1,9+ROWS(CUT_LIST)+2,,,"Sensis Vectors ALL")),"YC"&amp;$H309&amp;L$1,INDIRECT(ADDRESS(3,$I309,,,"Sensis Vectors ALL")):INDIRECT(ADDRESS(3+ROWS(CORR_MATRIX)-1,$I309,,,"Sensis Vectors ALL")))</f>
        <v>0</v>
      </c>
      <c r="M309" s="256">
        <f ca="1">SUMIF(INDIRECT(ADDRESS(3,9+ROWS(CUT_LIST)+2,,,"Sensis Vectors ALL")):INDIRECT(ADDRESS(3+ROWS(CORR_MATRIX)-1,9+ROWS(CUT_LIST)+2,,,"Sensis Vectors ALL")),"YC"&amp;$H309&amp;M$1,INDIRECT(ADDRESS(3,$I309,,,"Sensis Vectors ALL")):INDIRECT(ADDRESS(3+ROWS(CORR_MATRIX)-1,$I309,,,"Sensis Vectors ALL")))</f>
        <v>0</v>
      </c>
      <c r="N309" s="256">
        <f ca="1">SUMIF(INDIRECT(ADDRESS(3,9+ROWS(CUT_LIST)+2,,,"Sensis Vectors ALL")):INDIRECT(ADDRESS(3+ROWS(CORR_MATRIX)-1,9+ROWS(CUT_LIST)+2,,,"Sensis Vectors ALL")),"YC"&amp;$H309&amp;N$1,INDIRECT(ADDRESS(3,$I309,,,"Sensis Vectors ALL")):INDIRECT(ADDRESS(3+ROWS(CORR_MATRIX)-1,$I309,,,"Sensis Vectors ALL")))</f>
        <v>0</v>
      </c>
      <c r="O309" s="256">
        <f ca="1">SUMIF(INDIRECT(ADDRESS(3,9+ROWS(CUT_LIST)+2,,,"Sensis Vectors ALL")):INDIRECT(ADDRESS(3+ROWS(CORR_MATRIX)-1,9+ROWS(CUT_LIST)+2,,,"Sensis Vectors ALL")),"YC"&amp;$H309&amp;O$1,INDIRECT(ADDRESS(3,$I309,,,"Sensis Vectors ALL")):INDIRECT(ADDRESS(3+ROWS(CORR_MATRIX)-1,$I309,,,"Sensis Vectors ALL")))</f>
        <v>0</v>
      </c>
      <c r="P309" s="256">
        <f ca="1">SUMIF(INDIRECT(ADDRESS(3,9+ROWS(CUT_LIST)+2,,,"Sensis Vectors ALL")):INDIRECT(ADDRESS(3+ROWS(CORR_MATRIX)-1,9+ROWS(CUT_LIST)+2,,,"Sensis Vectors ALL")),"YC"&amp;$H309&amp;P$1,INDIRECT(ADDRESS(3,$I309,,,"Sensis Vectors ALL")):INDIRECT(ADDRESS(3+ROWS(CORR_MATRIX)-1,$I309,,,"Sensis Vectors ALL")))</f>
        <v>0</v>
      </c>
      <c r="Q309" s="256">
        <f ca="1">SUMIF(INDIRECT(ADDRESS(3,9+ROWS(CUT_LIST)+2,,,"Sensis Vectors ALL")):INDIRECT(ADDRESS(3+ROWS(CORR_MATRIX)-1,9+ROWS(CUT_LIST)+2,,,"Sensis Vectors ALL")),"YC"&amp;$H309&amp;Q$1,INDIRECT(ADDRESS(3,$I309,,,"Sensis Vectors ALL")):INDIRECT(ADDRESS(3+ROWS(CORR_MATRIX)-1,$I309,,,"Sensis Vectors ALL")))</f>
        <v>0</v>
      </c>
      <c r="R309" s="256">
        <f ca="1">SUMIF(INDIRECT(ADDRESS(3,9+ROWS(CUT_LIST)+2,,,"Sensis Vectors ALL")):INDIRECT(ADDRESS(3+ROWS(CORR_MATRIX)-1,9+ROWS(CUT_LIST)+2,,,"Sensis Vectors ALL")),"YC"&amp;$H309&amp;R$1,INDIRECT(ADDRESS(3,$I309,,,"Sensis Vectors ALL")):INDIRECT(ADDRESS(3+ROWS(CORR_MATRIX)-1,$I309,,,"Sensis Vectors ALL")))</f>
        <v>0</v>
      </c>
      <c r="S309" s="256">
        <f ca="1">SUMIF(INDIRECT(ADDRESS(3,9+ROWS(CUT_LIST)+2,,,"Sensis Vectors ALL")):INDIRECT(ADDRESS(3+ROWS(CORR_MATRIX)-1,9+ROWS(CUT_LIST)+2,,,"Sensis Vectors ALL")),"YC"&amp;$H309&amp;S$1,INDIRECT(ADDRESS(3,$I309,,,"Sensis Vectors ALL")):INDIRECT(ADDRESS(3+ROWS(CORR_MATRIX)-1,$I309,,,"Sensis Vectors ALL")))</f>
        <v>0</v>
      </c>
      <c r="T309" s="256">
        <f ca="1">SUMIF(INDIRECT(ADDRESS(3,9+ROWS(CUT_LIST)+2,,,"Sensis Vectors ALL")):INDIRECT(ADDRESS(3+ROWS(CORR_MATRIX)-1,9+ROWS(CUT_LIST)+2,,,"Sensis Vectors ALL")),"YC"&amp;$H309&amp;T$1,INDIRECT(ADDRESS(3,$I309,,,"Sensis Vectors ALL")):INDIRECT(ADDRESS(3+ROWS(CORR_MATRIX)-1,$I309,,,"Sensis Vectors ALL")))</f>
        <v>0</v>
      </c>
      <c r="U309" s="256">
        <f ca="1">SUMIF(INDIRECT(ADDRESS(3,9+ROWS(CUT_LIST)+2,,,"Sensis Vectors ALL")):INDIRECT(ADDRESS(3+ROWS(CORR_MATRIX)-1,9+ROWS(CUT_LIST)+2,,,"Sensis Vectors ALL")),"YC"&amp;$H309&amp;U$1,INDIRECT(ADDRESS(3,$I309,,,"Sensis Vectors ALL")):INDIRECT(ADDRESS(3+ROWS(CORR_MATRIX)-1,$I309,,,"Sensis Vectors ALL")))</f>
        <v>0</v>
      </c>
      <c r="V309" s="256">
        <f ca="1">SUMIF(INDIRECT(ADDRESS(3,9+ROWS(CUT_LIST)+2,,,"Sensis Vectors ALL")):INDIRECT(ADDRESS(3+ROWS(CORR_MATRIX)-1,9+ROWS(CUT_LIST)+2,,,"Sensis Vectors ALL")),"YC"&amp;$H309&amp;V$1,INDIRECT(ADDRESS(3,$I309,,,"Sensis Vectors ALL")):INDIRECT(ADDRESS(3+ROWS(CORR_MATRIX)-1,$I309,,,"Sensis Vectors ALL")))</f>
        <v>0</v>
      </c>
    </row>
    <row r="310" spans="1:22" x14ac:dyDescent="0.2">
      <c r="A310">
        <v>100</v>
      </c>
      <c r="B310">
        <v>10</v>
      </c>
      <c r="C310" t="s">
        <v>435</v>
      </c>
      <c r="D310" t="s">
        <v>435</v>
      </c>
      <c r="E310" t="s">
        <v>136</v>
      </c>
      <c r="F310" t="s">
        <v>179</v>
      </c>
      <c r="G310">
        <v>238</v>
      </c>
      <c r="H310" s="62" t="s">
        <v>24</v>
      </c>
      <c r="I310">
        <f t="shared" si="20"/>
        <v>110</v>
      </c>
      <c r="J310" t="str">
        <f t="shared" si="21"/>
        <v>100ALL</v>
      </c>
      <c r="K310" s="257">
        <f ca="1">SUMIF(INDIRECT(ADDRESS(3,9+ROWS(CUT_LIST)+1,,,"Sensis Vectors ALL")):INDIRECT(ADDRESS(3+ROWS(CORR_MATRIX)-1,9+ROWS(CUT_LIST)+1,,,"Sensis Vectors ALL")),"YC"&amp;K$1,INDIRECT(ADDRESS(3,$I310,,,"Sensis Vectors ALL")):INDIRECT(ADDRESS(3+ROWS(CORR_MATRIX)-1,$I310,,,"Sensis Vectors ALL")))</f>
        <v>0</v>
      </c>
      <c r="L310" s="257">
        <f ca="1">SUMIF(INDIRECT(ADDRESS(3,9+ROWS(CUT_LIST)+1,,,"Sensis Vectors ALL")):INDIRECT(ADDRESS(3+ROWS(CORR_MATRIX)-1,9+ROWS(CUT_LIST)+1,,,"Sensis Vectors ALL")),"YC"&amp;L$1,INDIRECT(ADDRESS(3,$I310,,,"Sensis Vectors ALL")):INDIRECT(ADDRESS(3+ROWS(CORR_MATRIX)-1,$I310,,,"Sensis Vectors ALL")))</f>
        <v>0</v>
      </c>
      <c r="M310" s="257">
        <f ca="1">SUMIF(INDIRECT(ADDRESS(3,9+ROWS(CUT_LIST)+1,,,"Sensis Vectors ALL")):INDIRECT(ADDRESS(3+ROWS(CORR_MATRIX)-1,9+ROWS(CUT_LIST)+1,,,"Sensis Vectors ALL")),"YC"&amp;M$1,INDIRECT(ADDRESS(3,$I310,,,"Sensis Vectors ALL")):INDIRECT(ADDRESS(3+ROWS(CORR_MATRIX)-1,$I310,,,"Sensis Vectors ALL")))</f>
        <v>0</v>
      </c>
      <c r="N310" s="257">
        <f ca="1">SUMIF(INDIRECT(ADDRESS(3,9+ROWS(CUT_LIST)+1,,,"Sensis Vectors ALL")):INDIRECT(ADDRESS(3+ROWS(CORR_MATRIX)-1,9+ROWS(CUT_LIST)+1,,,"Sensis Vectors ALL")),"YC"&amp;N$1,INDIRECT(ADDRESS(3,$I310,,,"Sensis Vectors ALL")):INDIRECT(ADDRESS(3+ROWS(CORR_MATRIX)-1,$I310,,,"Sensis Vectors ALL")))</f>
        <v>0</v>
      </c>
      <c r="O310" s="257">
        <f ca="1">SUMIF(INDIRECT(ADDRESS(3,9+ROWS(CUT_LIST)+1,,,"Sensis Vectors ALL")):INDIRECT(ADDRESS(3+ROWS(CORR_MATRIX)-1,9+ROWS(CUT_LIST)+1,,,"Sensis Vectors ALL")),"YC"&amp;O$1,INDIRECT(ADDRESS(3,$I310,,,"Sensis Vectors ALL")):INDIRECT(ADDRESS(3+ROWS(CORR_MATRIX)-1,$I310,,,"Sensis Vectors ALL")))</f>
        <v>0</v>
      </c>
      <c r="P310" s="257">
        <f ca="1">SUMIF(INDIRECT(ADDRESS(3,9+ROWS(CUT_LIST)+1,,,"Sensis Vectors ALL")):INDIRECT(ADDRESS(3+ROWS(CORR_MATRIX)-1,9+ROWS(CUT_LIST)+1,,,"Sensis Vectors ALL")),"YC"&amp;P$1,INDIRECT(ADDRESS(3,$I310,,,"Sensis Vectors ALL")):INDIRECT(ADDRESS(3+ROWS(CORR_MATRIX)-1,$I310,,,"Sensis Vectors ALL")))</f>
        <v>0</v>
      </c>
      <c r="Q310" s="257">
        <f ca="1">SUMIF(INDIRECT(ADDRESS(3,9+ROWS(CUT_LIST)+1,,,"Sensis Vectors ALL")):INDIRECT(ADDRESS(3+ROWS(CORR_MATRIX)-1,9+ROWS(CUT_LIST)+1,,,"Sensis Vectors ALL")),"YC"&amp;Q$1,INDIRECT(ADDRESS(3,$I310,,,"Sensis Vectors ALL")):INDIRECT(ADDRESS(3+ROWS(CORR_MATRIX)-1,$I310,,,"Sensis Vectors ALL")))</f>
        <v>0</v>
      </c>
      <c r="R310" s="257">
        <f ca="1">SUMIF(INDIRECT(ADDRESS(3,9+ROWS(CUT_LIST)+1,,,"Sensis Vectors ALL")):INDIRECT(ADDRESS(3+ROWS(CORR_MATRIX)-1,9+ROWS(CUT_LIST)+1,,,"Sensis Vectors ALL")),"YC"&amp;R$1,INDIRECT(ADDRESS(3,$I310,,,"Sensis Vectors ALL")):INDIRECT(ADDRESS(3+ROWS(CORR_MATRIX)-1,$I310,,,"Sensis Vectors ALL")))</f>
        <v>0</v>
      </c>
      <c r="S310" s="257">
        <f ca="1">SUMIF(INDIRECT(ADDRESS(3,9+ROWS(CUT_LIST)+1,,,"Sensis Vectors ALL")):INDIRECT(ADDRESS(3+ROWS(CORR_MATRIX)-1,9+ROWS(CUT_LIST)+1,,,"Sensis Vectors ALL")),"YC"&amp;S$1,INDIRECT(ADDRESS(3,$I310,,,"Sensis Vectors ALL")):INDIRECT(ADDRESS(3+ROWS(CORR_MATRIX)-1,$I310,,,"Sensis Vectors ALL")))</f>
        <v>0</v>
      </c>
      <c r="T310" s="257">
        <f ca="1">SUMIF(INDIRECT(ADDRESS(3,9+ROWS(CUT_LIST)+1,,,"Sensis Vectors ALL")):INDIRECT(ADDRESS(3+ROWS(CORR_MATRIX)-1,9+ROWS(CUT_LIST)+1,,,"Sensis Vectors ALL")),"YC"&amp;T$1,INDIRECT(ADDRESS(3,$I310,,,"Sensis Vectors ALL")):INDIRECT(ADDRESS(3+ROWS(CORR_MATRIX)-1,$I310,,,"Sensis Vectors ALL")))</f>
        <v>0</v>
      </c>
      <c r="U310" s="257">
        <f ca="1">SUMIF(INDIRECT(ADDRESS(3,9+ROWS(CUT_LIST)+1,,,"Sensis Vectors ALL")):INDIRECT(ADDRESS(3+ROWS(CORR_MATRIX)-1,9+ROWS(CUT_LIST)+1,,,"Sensis Vectors ALL")),"YC"&amp;U$1,INDIRECT(ADDRESS(3,$I310,,,"Sensis Vectors ALL")):INDIRECT(ADDRESS(3+ROWS(CORR_MATRIX)-1,$I310,,,"Sensis Vectors ALL")))</f>
        <v>0</v>
      </c>
      <c r="V310" s="257">
        <f ca="1">SUMIF(INDIRECT(ADDRESS(3,9+ROWS(CUT_LIST)+1,,,"Sensis Vectors ALL")):INDIRECT(ADDRESS(3+ROWS(CORR_MATRIX)-1,9+ROWS(CUT_LIST)+1,,,"Sensis Vectors ALL")),"YC"&amp;V$1,INDIRECT(ADDRESS(3,$I310,,,"Sensis Vectors ALL")):INDIRECT(ADDRESS(3+ROWS(CORR_MATRIX)-1,$I310,,,"Sensis Vectors ALL")))</f>
        <v>0</v>
      </c>
    </row>
    <row r="311" spans="1:22" x14ac:dyDescent="0.2">
      <c r="A311" s="63">
        <f t="shared" ref="A311:A316" si="26">A310</f>
        <v>100</v>
      </c>
      <c r="B311" s="63"/>
      <c r="C311" s="63"/>
      <c r="D311" s="61" t="s">
        <v>435</v>
      </c>
      <c r="E311" s="63"/>
      <c r="F311" s="63"/>
      <c r="G311" s="63"/>
      <c r="H311" s="63" t="s">
        <v>32</v>
      </c>
      <c r="I311" s="63">
        <f t="shared" si="20"/>
        <v>110</v>
      </c>
      <c r="J311" s="63" t="str">
        <f t="shared" si="21"/>
        <v>100AUD</v>
      </c>
      <c r="K311" s="256">
        <f ca="1">SUMIF(INDIRECT(ADDRESS(3,9+ROWS(CUT_LIST)+2,,,"Sensis Vectors ALL")):INDIRECT(ADDRESS(3+ROWS(CORR_MATRIX)-1,9+ROWS(CUT_LIST)+2,,,"Sensis Vectors ALL")),"YC"&amp;$H311&amp;K$1,INDIRECT(ADDRESS(3,$I311,,,"Sensis Vectors ALL")):INDIRECT(ADDRESS(3+ROWS(CORR_MATRIX)-1,$I311,,,"Sensis Vectors ALL")))</f>
        <v>0</v>
      </c>
      <c r="L311" s="256">
        <f ca="1">SUMIF(INDIRECT(ADDRESS(3,9+ROWS(CUT_LIST)+2,,,"Sensis Vectors ALL")):INDIRECT(ADDRESS(3+ROWS(CORR_MATRIX)-1,9+ROWS(CUT_LIST)+2,,,"Sensis Vectors ALL")),"YC"&amp;$H311&amp;L$1,INDIRECT(ADDRESS(3,$I311,,,"Sensis Vectors ALL")):INDIRECT(ADDRESS(3+ROWS(CORR_MATRIX)-1,$I311,,,"Sensis Vectors ALL")))</f>
        <v>0</v>
      </c>
      <c r="M311" s="256">
        <f ca="1">SUMIF(INDIRECT(ADDRESS(3,9+ROWS(CUT_LIST)+2,,,"Sensis Vectors ALL")):INDIRECT(ADDRESS(3+ROWS(CORR_MATRIX)-1,9+ROWS(CUT_LIST)+2,,,"Sensis Vectors ALL")),"YC"&amp;$H311&amp;M$1,INDIRECT(ADDRESS(3,$I311,,,"Sensis Vectors ALL")):INDIRECT(ADDRESS(3+ROWS(CORR_MATRIX)-1,$I311,,,"Sensis Vectors ALL")))</f>
        <v>0</v>
      </c>
      <c r="N311" s="256">
        <f ca="1">SUMIF(INDIRECT(ADDRESS(3,9+ROWS(CUT_LIST)+2,,,"Sensis Vectors ALL")):INDIRECT(ADDRESS(3+ROWS(CORR_MATRIX)-1,9+ROWS(CUT_LIST)+2,,,"Sensis Vectors ALL")),"YC"&amp;$H311&amp;N$1,INDIRECT(ADDRESS(3,$I311,,,"Sensis Vectors ALL")):INDIRECT(ADDRESS(3+ROWS(CORR_MATRIX)-1,$I311,,,"Sensis Vectors ALL")))</f>
        <v>0</v>
      </c>
      <c r="O311" s="256">
        <f ca="1">SUMIF(INDIRECT(ADDRESS(3,9+ROWS(CUT_LIST)+2,,,"Sensis Vectors ALL")):INDIRECT(ADDRESS(3+ROWS(CORR_MATRIX)-1,9+ROWS(CUT_LIST)+2,,,"Sensis Vectors ALL")),"YC"&amp;$H311&amp;O$1,INDIRECT(ADDRESS(3,$I311,,,"Sensis Vectors ALL")):INDIRECT(ADDRESS(3+ROWS(CORR_MATRIX)-1,$I311,,,"Sensis Vectors ALL")))</f>
        <v>0</v>
      </c>
      <c r="P311" s="256">
        <f ca="1">SUMIF(INDIRECT(ADDRESS(3,9+ROWS(CUT_LIST)+2,,,"Sensis Vectors ALL")):INDIRECT(ADDRESS(3+ROWS(CORR_MATRIX)-1,9+ROWS(CUT_LIST)+2,,,"Sensis Vectors ALL")),"YC"&amp;$H311&amp;P$1,INDIRECT(ADDRESS(3,$I311,,,"Sensis Vectors ALL")):INDIRECT(ADDRESS(3+ROWS(CORR_MATRIX)-1,$I311,,,"Sensis Vectors ALL")))</f>
        <v>0</v>
      </c>
      <c r="Q311" s="256">
        <f ca="1">SUMIF(INDIRECT(ADDRESS(3,9+ROWS(CUT_LIST)+2,,,"Sensis Vectors ALL")):INDIRECT(ADDRESS(3+ROWS(CORR_MATRIX)-1,9+ROWS(CUT_LIST)+2,,,"Sensis Vectors ALL")),"YC"&amp;$H311&amp;Q$1,INDIRECT(ADDRESS(3,$I311,,,"Sensis Vectors ALL")):INDIRECT(ADDRESS(3+ROWS(CORR_MATRIX)-1,$I311,,,"Sensis Vectors ALL")))</f>
        <v>0</v>
      </c>
      <c r="R311" s="256">
        <f ca="1">SUMIF(INDIRECT(ADDRESS(3,9+ROWS(CUT_LIST)+2,,,"Sensis Vectors ALL")):INDIRECT(ADDRESS(3+ROWS(CORR_MATRIX)-1,9+ROWS(CUT_LIST)+2,,,"Sensis Vectors ALL")),"YC"&amp;$H311&amp;R$1,INDIRECT(ADDRESS(3,$I311,,,"Sensis Vectors ALL")):INDIRECT(ADDRESS(3+ROWS(CORR_MATRIX)-1,$I311,,,"Sensis Vectors ALL")))</f>
        <v>0</v>
      </c>
      <c r="S311" s="256">
        <f ca="1">SUMIF(INDIRECT(ADDRESS(3,9+ROWS(CUT_LIST)+2,,,"Sensis Vectors ALL")):INDIRECT(ADDRESS(3+ROWS(CORR_MATRIX)-1,9+ROWS(CUT_LIST)+2,,,"Sensis Vectors ALL")),"YC"&amp;$H311&amp;S$1,INDIRECT(ADDRESS(3,$I311,,,"Sensis Vectors ALL")):INDIRECT(ADDRESS(3+ROWS(CORR_MATRIX)-1,$I311,,,"Sensis Vectors ALL")))</f>
        <v>0</v>
      </c>
      <c r="T311" s="256">
        <f ca="1">SUMIF(INDIRECT(ADDRESS(3,9+ROWS(CUT_LIST)+2,,,"Sensis Vectors ALL")):INDIRECT(ADDRESS(3+ROWS(CORR_MATRIX)-1,9+ROWS(CUT_LIST)+2,,,"Sensis Vectors ALL")),"YC"&amp;$H311&amp;T$1,INDIRECT(ADDRESS(3,$I311,,,"Sensis Vectors ALL")):INDIRECT(ADDRESS(3+ROWS(CORR_MATRIX)-1,$I311,,,"Sensis Vectors ALL")))</f>
        <v>0</v>
      </c>
      <c r="U311" s="256">
        <f ca="1">SUMIF(INDIRECT(ADDRESS(3,9+ROWS(CUT_LIST)+2,,,"Sensis Vectors ALL")):INDIRECT(ADDRESS(3+ROWS(CORR_MATRIX)-1,9+ROWS(CUT_LIST)+2,,,"Sensis Vectors ALL")),"YC"&amp;$H311&amp;U$1,INDIRECT(ADDRESS(3,$I311,,,"Sensis Vectors ALL")):INDIRECT(ADDRESS(3+ROWS(CORR_MATRIX)-1,$I311,,,"Sensis Vectors ALL")))</f>
        <v>0</v>
      </c>
      <c r="V311" s="256">
        <f ca="1">SUMIF(INDIRECT(ADDRESS(3,9+ROWS(CUT_LIST)+2,,,"Sensis Vectors ALL")):INDIRECT(ADDRESS(3+ROWS(CORR_MATRIX)-1,9+ROWS(CUT_LIST)+2,,,"Sensis Vectors ALL")),"YC"&amp;$H311&amp;V$1,INDIRECT(ADDRESS(3,$I311,,,"Sensis Vectors ALL")):INDIRECT(ADDRESS(3+ROWS(CORR_MATRIX)-1,$I311,,,"Sensis Vectors ALL")))</f>
        <v>0</v>
      </c>
    </row>
    <row r="312" spans="1:22" x14ac:dyDescent="0.2">
      <c r="A312" s="63">
        <f t="shared" si="26"/>
        <v>100</v>
      </c>
      <c r="B312" s="63"/>
      <c r="C312" s="63"/>
      <c r="D312" s="61" t="s">
        <v>435</v>
      </c>
      <c r="E312" s="63"/>
      <c r="F312" s="63"/>
      <c r="G312" s="63"/>
      <c r="H312" s="63" t="s">
        <v>9</v>
      </c>
      <c r="I312" s="63">
        <f t="shared" si="20"/>
        <v>110</v>
      </c>
      <c r="J312" s="63" t="str">
        <f t="shared" si="21"/>
        <v>100CAD</v>
      </c>
      <c r="K312" s="256">
        <f ca="1">SUMIF(INDIRECT(ADDRESS(3,9+ROWS(CUT_LIST)+2,,,"Sensis Vectors ALL")):INDIRECT(ADDRESS(3+ROWS(CORR_MATRIX)-1,9+ROWS(CUT_LIST)+2,,,"Sensis Vectors ALL")),"YC"&amp;$H312&amp;K$1,INDIRECT(ADDRESS(3,$I312,,,"Sensis Vectors ALL")):INDIRECT(ADDRESS(3+ROWS(CORR_MATRIX)-1,$I312,,,"Sensis Vectors ALL")))</f>
        <v>0</v>
      </c>
      <c r="L312" s="256">
        <f ca="1">SUMIF(INDIRECT(ADDRESS(3,9+ROWS(CUT_LIST)+2,,,"Sensis Vectors ALL")):INDIRECT(ADDRESS(3+ROWS(CORR_MATRIX)-1,9+ROWS(CUT_LIST)+2,,,"Sensis Vectors ALL")),"YC"&amp;$H312&amp;L$1,INDIRECT(ADDRESS(3,$I312,,,"Sensis Vectors ALL")):INDIRECT(ADDRESS(3+ROWS(CORR_MATRIX)-1,$I312,,,"Sensis Vectors ALL")))</f>
        <v>0</v>
      </c>
      <c r="M312" s="256">
        <f ca="1">SUMIF(INDIRECT(ADDRESS(3,9+ROWS(CUT_LIST)+2,,,"Sensis Vectors ALL")):INDIRECT(ADDRESS(3+ROWS(CORR_MATRIX)-1,9+ROWS(CUT_LIST)+2,,,"Sensis Vectors ALL")),"YC"&amp;$H312&amp;M$1,INDIRECT(ADDRESS(3,$I312,,,"Sensis Vectors ALL")):INDIRECT(ADDRESS(3+ROWS(CORR_MATRIX)-1,$I312,,,"Sensis Vectors ALL")))</f>
        <v>0</v>
      </c>
      <c r="N312" s="256">
        <f ca="1">SUMIF(INDIRECT(ADDRESS(3,9+ROWS(CUT_LIST)+2,,,"Sensis Vectors ALL")):INDIRECT(ADDRESS(3+ROWS(CORR_MATRIX)-1,9+ROWS(CUT_LIST)+2,,,"Sensis Vectors ALL")),"YC"&amp;$H312&amp;N$1,INDIRECT(ADDRESS(3,$I312,,,"Sensis Vectors ALL")):INDIRECT(ADDRESS(3+ROWS(CORR_MATRIX)-1,$I312,,,"Sensis Vectors ALL")))</f>
        <v>0</v>
      </c>
      <c r="O312" s="256">
        <f ca="1">SUMIF(INDIRECT(ADDRESS(3,9+ROWS(CUT_LIST)+2,,,"Sensis Vectors ALL")):INDIRECT(ADDRESS(3+ROWS(CORR_MATRIX)-1,9+ROWS(CUT_LIST)+2,,,"Sensis Vectors ALL")),"YC"&amp;$H312&amp;O$1,INDIRECT(ADDRESS(3,$I312,,,"Sensis Vectors ALL")):INDIRECT(ADDRESS(3+ROWS(CORR_MATRIX)-1,$I312,,,"Sensis Vectors ALL")))</f>
        <v>0</v>
      </c>
      <c r="P312" s="256">
        <f ca="1">SUMIF(INDIRECT(ADDRESS(3,9+ROWS(CUT_LIST)+2,,,"Sensis Vectors ALL")):INDIRECT(ADDRESS(3+ROWS(CORR_MATRIX)-1,9+ROWS(CUT_LIST)+2,,,"Sensis Vectors ALL")),"YC"&amp;$H312&amp;P$1,INDIRECT(ADDRESS(3,$I312,,,"Sensis Vectors ALL")):INDIRECT(ADDRESS(3+ROWS(CORR_MATRIX)-1,$I312,,,"Sensis Vectors ALL")))</f>
        <v>0</v>
      </c>
      <c r="Q312" s="256">
        <f ca="1">SUMIF(INDIRECT(ADDRESS(3,9+ROWS(CUT_LIST)+2,,,"Sensis Vectors ALL")):INDIRECT(ADDRESS(3+ROWS(CORR_MATRIX)-1,9+ROWS(CUT_LIST)+2,,,"Sensis Vectors ALL")),"YC"&amp;$H312&amp;Q$1,INDIRECT(ADDRESS(3,$I312,,,"Sensis Vectors ALL")):INDIRECT(ADDRESS(3+ROWS(CORR_MATRIX)-1,$I312,,,"Sensis Vectors ALL")))</f>
        <v>0</v>
      </c>
      <c r="R312" s="256">
        <f ca="1">SUMIF(INDIRECT(ADDRESS(3,9+ROWS(CUT_LIST)+2,,,"Sensis Vectors ALL")):INDIRECT(ADDRESS(3+ROWS(CORR_MATRIX)-1,9+ROWS(CUT_LIST)+2,,,"Sensis Vectors ALL")),"YC"&amp;$H312&amp;R$1,INDIRECT(ADDRESS(3,$I312,,,"Sensis Vectors ALL")):INDIRECT(ADDRESS(3+ROWS(CORR_MATRIX)-1,$I312,,,"Sensis Vectors ALL")))</f>
        <v>0</v>
      </c>
      <c r="S312" s="256">
        <f ca="1">SUMIF(INDIRECT(ADDRESS(3,9+ROWS(CUT_LIST)+2,,,"Sensis Vectors ALL")):INDIRECT(ADDRESS(3+ROWS(CORR_MATRIX)-1,9+ROWS(CUT_LIST)+2,,,"Sensis Vectors ALL")),"YC"&amp;$H312&amp;S$1,INDIRECT(ADDRESS(3,$I312,,,"Sensis Vectors ALL")):INDIRECT(ADDRESS(3+ROWS(CORR_MATRIX)-1,$I312,,,"Sensis Vectors ALL")))</f>
        <v>0</v>
      </c>
      <c r="T312" s="256">
        <f ca="1">SUMIF(INDIRECT(ADDRESS(3,9+ROWS(CUT_LIST)+2,,,"Sensis Vectors ALL")):INDIRECT(ADDRESS(3+ROWS(CORR_MATRIX)-1,9+ROWS(CUT_LIST)+2,,,"Sensis Vectors ALL")),"YC"&amp;$H312&amp;T$1,INDIRECT(ADDRESS(3,$I312,,,"Sensis Vectors ALL")):INDIRECT(ADDRESS(3+ROWS(CORR_MATRIX)-1,$I312,,,"Sensis Vectors ALL")))</f>
        <v>0</v>
      </c>
      <c r="U312" s="256">
        <f ca="1">SUMIF(INDIRECT(ADDRESS(3,9+ROWS(CUT_LIST)+2,,,"Sensis Vectors ALL")):INDIRECT(ADDRESS(3+ROWS(CORR_MATRIX)-1,9+ROWS(CUT_LIST)+2,,,"Sensis Vectors ALL")),"YC"&amp;$H312&amp;U$1,INDIRECT(ADDRESS(3,$I312,,,"Sensis Vectors ALL")):INDIRECT(ADDRESS(3+ROWS(CORR_MATRIX)-1,$I312,,,"Sensis Vectors ALL")))</f>
        <v>0</v>
      </c>
      <c r="V312" s="256">
        <f ca="1">SUMIF(INDIRECT(ADDRESS(3,9+ROWS(CUT_LIST)+2,,,"Sensis Vectors ALL")):INDIRECT(ADDRESS(3+ROWS(CORR_MATRIX)-1,9+ROWS(CUT_LIST)+2,,,"Sensis Vectors ALL")),"YC"&amp;$H312&amp;V$1,INDIRECT(ADDRESS(3,$I312,,,"Sensis Vectors ALL")):INDIRECT(ADDRESS(3+ROWS(CORR_MATRIX)-1,$I312,,,"Sensis Vectors ALL")))</f>
        <v>0</v>
      </c>
    </row>
    <row r="313" spans="1:22" x14ac:dyDescent="0.2">
      <c r="A313" s="63">
        <f t="shared" si="26"/>
        <v>100</v>
      </c>
      <c r="B313" s="63"/>
      <c r="C313" s="63"/>
      <c r="D313" s="61" t="s">
        <v>435</v>
      </c>
      <c r="E313" s="63"/>
      <c r="F313" s="63"/>
      <c r="G313" s="63"/>
      <c r="H313" s="63" t="s">
        <v>18</v>
      </c>
      <c r="I313" s="63">
        <f t="shared" si="20"/>
        <v>110</v>
      </c>
      <c r="J313" s="63" t="str">
        <f t="shared" si="21"/>
        <v>100EUR</v>
      </c>
      <c r="K313" s="256">
        <f ca="1">SUMIF(INDIRECT(ADDRESS(3,9+ROWS(CUT_LIST)+2,,,"Sensis Vectors ALL")):INDIRECT(ADDRESS(3+ROWS(CORR_MATRIX)-1,9+ROWS(CUT_LIST)+2,,,"Sensis Vectors ALL")),"YC"&amp;$H313&amp;K$1,INDIRECT(ADDRESS(3,$I313,,,"Sensis Vectors ALL")):INDIRECT(ADDRESS(3+ROWS(CORR_MATRIX)-1,$I313,,,"Sensis Vectors ALL")))</f>
        <v>0</v>
      </c>
      <c r="L313" s="256">
        <f ca="1">SUMIF(INDIRECT(ADDRESS(3,9+ROWS(CUT_LIST)+2,,,"Sensis Vectors ALL")):INDIRECT(ADDRESS(3+ROWS(CORR_MATRIX)-1,9+ROWS(CUT_LIST)+2,,,"Sensis Vectors ALL")),"YC"&amp;$H313&amp;L$1,INDIRECT(ADDRESS(3,$I313,,,"Sensis Vectors ALL")):INDIRECT(ADDRESS(3+ROWS(CORR_MATRIX)-1,$I313,,,"Sensis Vectors ALL")))</f>
        <v>0</v>
      </c>
      <c r="M313" s="256">
        <f ca="1">SUMIF(INDIRECT(ADDRESS(3,9+ROWS(CUT_LIST)+2,,,"Sensis Vectors ALL")):INDIRECT(ADDRESS(3+ROWS(CORR_MATRIX)-1,9+ROWS(CUT_LIST)+2,,,"Sensis Vectors ALL")),"YC"&amp;$H313&amp;M$1,INDIRECT(ADDRESS(3,$I313,,,"Sensis Vectors ALL")):INDIRECT(ADDRESS(3+ROWS(CORR_MATRIX)-1,$I313,,,"Sensis Vectors ALL")))</f>
        <v>0</v>
      </c>
      <c r="N313" s="256">
        <f ca="1">SUMIF(INDIRECT(ADDRESS(3,9+ROWS(CUT_LIST)+2,,,"Sensis Vectors ALL")):INDIRECT(ADDRESS(3+ROWS(CORR_MATRIX)-1,9+ROWS(CUT_LIST)+2,,,"Sensis Vectors ALL")),"YC"&amp;$H313&amp;N$1,INDIRECT(ADDRESS(3,$I313,,,"Sensis Vectors ALL")):INDIRECT(ADDRESS(3+ROWS(CORR_MATRIX)-1,$I313,,,"Sensis Vectors ALL")))</f>
        <v>0</v>
      </c>
      <c r="O313" s="256">
        <f ca="1">SUMIF(INDIRECT(ADDRESS(3,9+ROWS(CUT_LIST)+2,,,"Sensis Vectors ALL")):INDIRECT(ADDRESS(3+ROWS(CORR_MATRIX)-1,9+ROWS(CUT_LIST)+2,,,"Sensis Vectors ALL")),"YC"&amp;$H313&amp;O$1,INDIRECT(ADDRESS(3,$I313,,,"Sensis Vectors ALL")):INDIRECT(ADDRESS(3+ROWS(CORR_MATRIX)-1,$I313,,,"Sensis Vectors ALL")))</f>
        <v>0</v>
      </c>
      <c r="P313" s="256">
        <f ca="1">SUMIF(INDIRECT(ADDRESS(3,9+ROWS(CUT_LIST)+2,,,"Sensis Vectors ALL")):INDIRECT(ADDRESS(3+ROWS(CORR_MATRIX)-1,9+ROWS(CUT_LIST)+2,,,"Sensis Vectors ALL")),"YC"&amp;$H313&amp;P$1,INDIRECT(ADDRESS(3,$I313,,,"Sensis Vectors ALL")):INDIRECT(ADDRESS(3+ROWS(CORR_MATRIX)-1,$I313,,,"Sensis Vectors ALL")))</f>
        <v>0</v>
      </c>
      <c r="Q313" s="256">
        <f ca="1">SUMIF(INDIRECT(ADDRESS(3,9+ROWS(CUT_LIST)+2,,,"Sensis Vectors ALL")):INDIRECT(ADDRESS(3+ROWS(CORR_MATRIX)-1,9+ROWS(CUT_LIST)+2,,,"Sensis Vectors ALL")),"YC"&amp;$H313&amp;Q$1,INDIRECT(ADDRESS(3,$I313,,,"Sensis Vectors ALL")):INDIRECT(ADDRESS(3+ROWS(CORR_MATRIX)-1,$I313,,,"Sensis Vectors ALL")))</f>
        <v>0</v>
      </c>
      <c r="R313" s="256">
        <f ca="1">SUMIF(INDIRECT(ADDRESS(3,9+ROWS(CUT_LIST)+2,,,"Sensis Vectors ALL")):INDIRECT(ADDRESS(3+ROWS(CORR_MATRIX)-1,9+ROWS(CUT_LIST)+2,,,"Sensis Vectors ALL")),"YC"&amp;$H313&amp;R$1,INDIRECT(ADDRESS(3,$I313,,,"Sensis Vectors ALL")):INDIRECT(ADDRESS(3+ROWS(CORR_MATRIX)-1,$I313,,,"Sensis Vectors ALL")))</f>
        <v>0</v>
      </c>
      <c r="S313" s="256">
        <f ca="1">SUMIF(INDIRECT(ADDRESS(3,9+ROWS(CUT_LIST)+2,,,"Sensis Vectors ALL")):INDIRECT(ADDRESS(3+ROWS(CORR_MATRIX)-1,9+ROWS(CUT_LIST)+2,,,"Sensis Vectors ALL")),"YC"&amp;$H313&amp;S$1,INDIRECT(ADDRESS(3,$I313,,,"Sensis Vectors ALL")):INDIRECT(ADDRESS(3+ROWS(CORR_MATRIX)-1,$I313,,,"Sensis Vectors ALL")))</f>
        <v>0</v>
      </c>
      <c r="T313" s="256">
        <f ca="1">SUMIF(INDIRECT(ADDRESS(3,9+ROWS(CUT_LIST)+2,,,"Sensis Vectors ALL")):INDIRECT(ADDRESS(3+ROWS(CORR_MATRIX)-1,9+ROWS(CUT_LIST)+2,,,"Sensis Vectors ALL")),"YC"&amp;$H313&amp;T$1,INDIRECT(ADDRESS(3,$I313,,,"Sensis Vectors ALL")):INDIRECT(ADDRESS(3+ROWS(CORR_MATRIX)-1,$I313,,,"Sensis Vectors ALL")))</f>
        <v>0</v>
      </c>
      <c r="U313" s="256">
        <f ca="1">SUMIF(INDIRECT(ADDRESS(3,9+ROWS(CUT_LIST)+2,,,"Sensis Vectors ALL")):INDIRECT(ADDRESS(3+ROWS(CORR_MATRIX)-1,9+ROWS(CUT_LIST)+2,,,"Sensis Vectors ALL")),"YC"&amp;$H313&amp;U$1,INDIRECT(ADDRESS(3,$I313,,,"Sensis Vectors ALL")):INDIRECT(ADDRESS(3+ROWS(CORR_MATRIX)-1,$I313,,,"Sensis Vectors ALL")))</f>
        <v>0</v>
      </c>
      <c r="V313" s="256">
        <f ca="1">SUMIF(INDIRECT(ADDRESS(3,9+ROWS(CUT_LIST)+2,,,"Sensis Vectors ALL")):INDIRECT(ADDRESS(3+ROWS(CORR_MATRIX)-1,9+ROWS(CUT_LIST)+2,,,"Sensis Vectors ALL")),"YC"&amp;$H313&amp;V$1,INDIRECT(ADDRESS(3,$I313,,,"Sensis Vectors ALL")):INDIRECT(ADDRESS(3+ROWS(CORR_MATRIX)-1,$I313,,,"Sensis Vectors ALL")))</f>
        <v>0</v>
      </c>
    </row>
    <row r="314" spans="1:22" x14ac:dyDescent="0.2">
      <c r="A314" s="63">
        <f t="shared" si="26"/>
        <v>100</v>
      </c>
      <c r="B314" s="63"/>
      <c r="C314" s="63"/>
      <c r="D314" s="61" t="s">
        <v>435</v>
      </c>
      <c r="E314" s="63"/>
      <c r="F314" s="63"/>
      <c r="G314" s="63"/>
      <c r="H314" s="63" t="s">
        <v>39</v>
      </c>
      <c r="I314" s="63">
        <f t="shared" si="20"/>
        <v>110</v>
      </c>
      <c r="J314" s="63" t="str">
        <f t="shared" si="21"/>
        <v>100GBP</v>
      </c>
      <c r="K314" s="256">
        <f ca="1">SUMIF(INDIRECT(ADDRESS(3,9+ROWS(CUT_LIST)+2,,,"Sensis Vectors ALL")):INDIRECT(ADDRESS(3+ROWS(CORR_MATRIX)-1,9+ROWS(CUT_LIST)+2,,,"Sensis Vectors ALL")),"YC"&amp;$H314&amp;K$1,INDIRECT(ADDRESS(3,$I314,,,"Sensis Vectors ALL")):INDIRECT(ADDRESS(3+ROWS(CORR_MATRIX)-1,$I314,,,"Sensis Vectors ALL")))</f>
        <v>0</v>
      </c>
      <c r="L314" s="256">
        <f ca="1">SUMIF(INDIRECT(ADDRESS(3,9+ROWS(CUT_LIST)+2,,,"Sensis Vectors ALL")):INDIRECT(ADDRESS(3+ROWS(CORR_MATRIX)-1,9+ROWS(CUT_LIST)+2,,,"Sensis Vectors ALL")),"YC"&amp;$H314&amp;L$1,INDIRECT(ADDRESS(3,$I314,,,"Sensis Vectors ALL")):INDIRECT(ADDRESS(3+ROWS(CORR_MATRIX)-1,$I314,,,"Sensis Vectors ALL")))</f>
        <v>0</v>
      </c>
      <c r="M314" s="256">
        <f ca="1">SUMIF(INDIRECT(ADDRESS(3,9+ROWS(CUT_LIST)+2,,,"Sensis Vectors ALL")):INDIRECT(ADDRESS(3+ROWS(CORR_MATRIX)-1,9+ROWS(CUT_LIST)+2,,,"Sensis Vectors ALL")),"YC"&amp;$H314&amp;M$1,INDIRECT(ADDRESS(3,$I314,,,"Sensis Vectors ALL")):INDIRECT(ADDRESS(3+ROWS(CORR_MATRIX)-1,$I314,,,"Sensis Vectors ALL")))</f>
        <v>0</v>
      </c>
      <c r="N314" s="256">
        <f ca="1">SUMIF(INDIRECT(ADDRESS(3,9+ROWS(CUT_LIST)+2,,,"Sensis Vectors ALL")):INDIRECT(ADDRESS(3+ROWS(CORR_MATRIX)-1,9+ROWS(CUT_LIST)+2,,,"Sensis Vectors ALL")),"YC"&amp;$H314&amp;N$1,INDIRECT(ADDRESS(3,$I314,,,"Sensis Vectors ALL")):INDIRECT(ADDRESS(3+ROWS(CORR_MATRIX)-1,$I314,,,"Sensis Vectors ALL")))</f>
        <v>0</v>
      </c>
      <c r="O314" s="256">
        <f ca="1">SUMIF(INDIRECT(ADDRESS(3,9+ROWS(CUT_LIST)+2,,,"Sensis Vectors ALL")):INDIRECT(ADDRESS(3+ROWS(CORR_MATRIX)-1,9+ROWS(CUT_LIST)+2,,,"Sensis Vectors ALL")),"YC"&amp;$H314&amp;O$1,INDIRECT(ADDRESS(3,$I314,,,"Sensis Vectors ALL")):INDIRECT(ADDRESS(3+ROWS(CORR_MATRIX)-1,$I314,,,"Sensis Vectors ALL")))</f>
        <v>0</v>
      </c>
      <c r="P314" s="256">
        <f ca="1">SUMIF(INDIRECT(ADDRESS(3,9+ROWS(CUT_LIST)+2,,,"Sensis Vectors ALL")):INDIRECT(ADDRESS(3+ROWS(CORR_MATRIX)-1,9+ROWS(CUT_LIST)+2,,,"Sensis Vectors ALL")),"YC"&amp;$H314&amp;P$1,INDIRECT(ADDRESS(3,$I314,,,"Sensis Vectors ALL")):INDIRECT(ADDRESS(3+ROWS(CORR_MATRIX)-1,$I314,,,"Sensis Vectors ALL")))</f>
        <v>0</v>
      </c>
      <c r="Q314" s="256">
        <f ca="1">SUMIF(INDIRECT(ADDRESS(3,9+ROWS(CUT_LIST)+2,,,"Sensis Vectors ALL")):INDIRECT(ADDRESS(3+ROWS(CORR_MATRIX)-1,9+ROWS(CUT_LIST)+2,,,"Sensis Vectors ALL")),"YC"&amp;$H314&amp;Q$1,INDIRECT(ADDRESS(3,$I314,,,"Sensis Vectors ALL")):INDIRECT(ADDRESS(3+ROWS(CORR_MATRIX)-1,$I314,,,"Sensis Vectors ALL")))</f>
        <v>0</v>
      </c>
      <c r="R314" s="256">
        <f ca="1">SUMIF(INDIRECT(ADDRESS(3,9+ROWS(CUT_LIST)+2,,,"Sensis Vectors ALL")):INDIRECT(ADDRESS(3+ROWS(CORR_MATRIX)-1,9+ROWS(CUT_LIST)+2,,,"Sensis Vectors ALL")),"YC"&amp;$H314&amp;R$1,INDIRECT(ADDRESS(3,$I314,,,"Sensis Vectors ALL")):INDIRECT(ADDRESS(3+ROWS(CORR_MATRIX)-1,$I314,,,"Sensis Vectors ALL")))</f>
        <v>0</v>
      </c>
      <c r="S314" s="256">
        <f ca="1">SUMIF(INDIRECT(ADDRESS(3,9+ROWS(CUT_LIST)+2,,,"Sensis Vectors ALL")):INDIRECT(ADDRESS(3+ROWS(CORR_MATRIX)-1,9+ROWS(CUT_LIST)+2,,,"Sensis Vectors ALL")),"YC"&amp;$H314&amp;S$1,INDIRECT(ADDRESS(3,$I314,,,"Sensis Vectors ALL")):INDIRECT(ADDRESS(3+ROWS(CORR_MATRIX)-1,$I314,,,"Sensis Vectors ALL")))</f>
        <v>0</v>
      </c>
      <c r="T314" s="256">
        <f ca="1">SUMIF(INDIRECT(ADDRESS(3,9+ROWS(CUT_LIST)+2,,,"Sensis Vectors ALL")):INDIRECT(ADDRESS(3+ROWS(CORR_MATRIX)-1,9+ROWS(CUT_LIST)+2,,,"Sensis Vectors ALL")),"YC"&amp;$H314&amp;T$1,INDIRECT(ADDRESS(3,$I314,,,"Sensis Vectors ALL")):INDIRECT(ADDRESS(3+ROWS(CORR_MATRIX)-1,$I314,,,"Sensis Vectors ALL")))</f>
        <v>0</v>
      </c>
      <c r="U314" s="256">
        <f ca="1">SUMIF(INDIRECT(ADDRESS(3,9+ROWS(CUT_LIST)+2,,,"Sensis Vectors ALL")):INDIRECT(ADDRESS(3+ROWS(CORR_MATRIX)-1,9+ROWS(CUT_LIST)+2,,,"Sensis Vectors ALL")),"YC"&amp;$H314&amp;U$1,INDIRECT(ADDRESS(3,$I314,,,"Sensis Vectors ALL")):INDIRECT(ADDRESS(3+ROWS(CORR_MATRIX)-1,$I314,,,"Sensis Vectors ALL")))</f>
        <v>0</v>
      </c>
      <c r="V314" s="256">
        <f ca="1">SUMIF(INDIRECT(ADDRESS(3,9+ROWS(CUT_LIST)+2,,,"Sensis Vectors ALL")):INDIRECT(ADDRESS(3+ROWS(CORR_MATRIX)-1,9+ROWS(CUT_LIST)+2,,,"Sensis Vectors ALL")),"YC"&amp;$H314&amp;V$1,INDIRECT(ADDRESS(3,$I314,,,"Sensis Vectors ALL")):INDIRECT(ADDRESS(3+ROWS(CORR_MATRIX)-1,$I314,,,"Sensis Vectors ALL")))</f>
        <v>0</v>
      </c>
    </row>
    <row r="315" spans="1:22" x14ac:dyDescent="0.2">
      <c r="A315" s="63">
        <f t="shared" si="26"/>
        <v>100</v>
      </c>
      <c r="B315" s="63"/>
      <c r="C315" s="63"/>
      <c r="D315" s="61" t="s">
        <v>435</v>
      </c>
      <c r="E315" s="63"/>
      <c r="F315" s="63"/>
      <c r="G315" s="63"/>
      <c r="H315" s="63" t="s">
        <v>31</v>
      </c>
      <c r="I315" s="63">
        <f t="shared" si="20"/>
        <v>110</v>
      </c>
      <c r="J315" s="63" t="str">
        <f t="shared" si="21"/>
        <v>100JPY</v>
      </c>
      <c r="K315" s="256">
        <f ca="1">SUMIF(INDIRECT(ADDRESS(3,9+ROWS(CUT_LIST)+2,,,"Sensis Vectors ALL")):INDIRECT(ADDRESS(3+ROWS(CORR_MATRIX)-1,9+ROWS(CUT_LIST)+2,,,"Sensis Vectors ALL")),"YC"&amp;$H315&amp;K$1,INDIRECT(ADDRESS(3,$I315,,,"Sensis Vectors ALL")):INDIRECT(ADDRESS(3+ROWS(CORR_MATRIX)-1,$I315,,,"Sensis Vectors ALL")))</f>
        <v>0</v>
      </c>
      <c r="L315" s="256">
        <f ca="1">SUMIF(INDIRECT(ADDRESS(3,9+ROWS(CUT_LIST)+2,,,"Sensis Vectors ALL")):INDIRECT(ADDRESS(3+ROWS(CORR_MATRIX)-1,9+ROWS(CUT_LIST)+2,,,"Sensis Vectors ALL")),"YC"&amp;$H315&amp;L$1,INDIRECT(ADDRESS(3,$I315,,,"Sensis Vectors ALL")):INDIRECT(ADDRESS(3+ROWS(CORR_MATRIX)-1,$I315,,,"Sensis Vectors ALL")))</f>
        <v>0</v>
      </c>
      <c r="M315" s="256">
        <f ca="1">SUMIF(INDIRECT(ADDRESS(3,9+ROWS(CUT_LIST)+2,,,"Sensis Vectors ALL")):INDIRECT(ADDRESS(3+ROWS(CORR_MATRIX)-1,9+ROWS(CUT_LIST)+2,,,"Sensis Vectors ALL")),"YC"&amp;$H315&amp;M$1,INDIRECT(ADDRESS(3,$I315,,,"Sensis Vectors ALL")):INDIRECT(ADDRESS(3+ROWS(CORR_MATRIX)-1,$I315,,,"Sensis Vectors ALL")))</f>
        <v>0</v>
      </c>
      <c r="N315" s="256">
        <f ca="1">SUMIF(INDIRECT(ADDRESS(3,9+ROWS(CUT_LIST)+2,,,"Sensis Vectors ALL")):INDIRECT(ADDRESS(3+ROWS(CORR_MATRIX)-1,9+ROWS(CUT_LIST)+2,,,"Sensis Vectors ALL")),"YC"&amp;$H315&amp;N$1,INDIRECT(ADDRESS(3,$I315,,,"Sensis Vectors ALL")):INDIRECT(ADDRESS(3+ROWS(CORR_MATRIX)-1,$I315,,,"Sensis Vectors ALL")))</f>
        <v>0</v>
      </c>
      <c r="O315" s="256">
        <f ca="1">SUMIF(INDIRECT(ADDRESS(3,9+ROWS(CUT_LIST)+2,,,"Sensis Vectors ALL")):INDIRECT(ADDRESS(3+ROWS(CORR_MATRIX)-1,9+ROWS(CUT_LIST)+2,,,"Sensis Vectors ALL")),"YC"&amp;$H315&amp;O$1,INDIRECT(ADDRESS(3,$I315,,,"Sensis Vectors ALL")):INDIRECT(ADDRESS(3+ROWS(CORR_MATRIX)-1,$I315,,,"Sensis Vectors ALL")))</f>
        <v>0</v>
      </c>
      <c r="P315" s="256">
        <f ca="1">SUMIF(INDIRECT(ADDRESS(3,9+ROWS(CUT_LIST)+2,,,"Sensis Vectors ALL")):INDIRECT(ADDRESS(3+ROWS(CORR_MATRIX)-1,9+ROWS(CUT_LIST)+2,,,"Sensis Vectors ALL")),"YC"&amp;$H315&amp;P$1,INDIRECT(ADDRESS(3,$I315,,,"Sensis Vectors ALL")):INDIRECT(ADDRESS(3+ROWS(CORR_MATRIX)-1,$I315,,,"Sensis Vectors ALL")))</f>
        <v>0</v>
      </c>
      <c r="Q315" s="256">
        <f ca="1">SUMIF(INDIRECT(ADDRESS(3,9+ROWS(CUT_LIST)+2,,,"Sensis Vectors ALL")):INDIRECT(ADDRESS(3+ROWS(CORR_MATRIX)-1,9+ROWS(CUT_LIST)+2,,,"Sensis Vectors ALL")),"YC"&amp;$H315&amp;Q$1,INDIRECT(ADDRESS(3,$I315,,,"Sensis Vectors ALL")):INDIRECT(ADDRESS(3+ROWS(CORR_MATRIX)-1,$I315,,,"Sensis Vectors ALL")))</f>
        <v>0</v>
      </c>
      <c r="R315" s="256">
        <f ca="1">SUMIF(INDIRECT(ADDRESS(3,9+ROWS(CUT_LIST)+2,,,"Sensis Vectors ALL")):INDIRECT(ADDRESS(3+ROWS(CORR_MATRIX)-1,9+ROWS(CUT_LIST)+2,,,"Sensis Vectors ALL")),"YC"&amp;$H315&amp;R$1,INDIRECT(ADDRESS(3,$I315,,,"Sensis Vectors ALL")):INDIRECT(ADDRESS(3+ROWS(CORR_MATRIX)-1,$I315,,,"Sensis Vectors ALL")))</f>
        <v>0</v>
      </c>
      <c r="S315" s="256">
        <f ca="1">SUMIF(INDIRECT(ADDRESS(3,9+ROWS(CUT_LIST)+2,,,"Sensis Vectors ALL")):INDIRECT(ADDRESS(3+ROWS(CORR_MATRIX)-1,9+ROWS(CUT_LIST)+2,,,"Sensis Vectors ALL")),"YC"&amp;$H315&amp;S$1,INDIRECT(ADDRESS(3,$I315,,,"Sensis Vectors ALL")):INDIRECT(ADDRESS(3+ROWS(CORR_MATRIX)-1,$I315,,,"Sensis Vectors ALL")))</f>
        <v>0</v>
      </c>
      <c r="T315" s="256">
        <f ca="1">SUMIF(INDIRECT(ADDRESS(3,9+ROWS(CUT_LIST)+2,,,"Sensis Vectors ALL")):INDIRECT(ADDRESS(3+ROWS(CORR_MATRIX)-1,9+ROWS(CUT_LIST)+2,,,"Sensis Vectors ALL")),"YC"&amp;$H315&amp;T$1,INDIRECT(ADDRESS(3,$I315,,,"Sensis Vectors ALL")):INDIRECT(ADDRESS(3+ROWS(CORR_MATRIX)-1,$I315,,,"Sensis Vectors ALL")))</f>
        <v>0</v>
      </c>
      <c r="U315" s="256">
        <f ca="1">SUMIF(INDIRECT(ADDRESS(3,9+ROWS(CUT_LIST)+2,,,"Sensis Vectors ALL")):INDIRECT(ADDRESS(3+ROWS(CORR_MATRIX)-1,9+ROWS(CUT_LIST)+2,,,"Sensis Vectors ALL")),"YC"&amp;$H315&amp;U$1,INDIRECT(ADDRESS(3,$I315,,,"Sensis Vectors ALL")):INDIRECT(ADDRESS(3+ROWS(CORR_MATRIX)-1,$I315,,,"Sensis Vectors ALL")))</f>
        <v>0</v>
      </c>
      <c r="V315" s="256">
        <f ca="1">SUMIF(INDIRECT(ADDRESS(3,9+ROWS(CUT_LIST)+2,,,"Sensis Vectors ALL")):INDIRECT(ADDRESS(3+ROWS(CORR_MATRIX)-1,9+ROWS(CUT_LIST)+2,,,"Sensis Vectors ALL")),"YC"&amp;$H315&amp;V$1,INDIRECT(ADDRESS(3,$I315,,,"Sensis Vectors ALL")):INDIRECT(ADDRESS(3+ROWS(CORR_MATRIX)-1,$I315,,,"Sensis Vectors ALL")))</f>
        <v>0</v>
      </c>
    </row>
    <row r="316" spans="1:22" x14ac:dyDescent="0.2">
      <c r="A316" s="63">
        <f t="shared" si="26"/>
        <v>100</v>
      </c>
      <c r="B316" s="63"/>
      <c r="C316" s="63"/>
      <c r="D316" s="61" t="s">
        <v>435</v>
      </c>
      <c r="E316" s="63"/>
      <c r="F316" s="63"/>
      <c r="G316" s="63"/>
      <c r="H316" s="63" t="s">
        <v>16</v>
      </c>
      <c r="I316" s="63">
        <f t="shared" si="20"/>
        <v>110</v>
      </c>
      <c r="J316" s="63" t="str">
        <f t="shared" si="21"/>
        <v>100USD</v>
      </c>
      <c r="K316" s="256">
        <f ca="1">SUMIF(INDIRECT(ADDRESS(3,9+ROWS(CUT_LIST)+2,,,"Sensis Vectors ALL")):INDIRECT(ADDRESS(3+ROWS(CORR_MATRIX)-1,9+ROWS(CUT_LIST)+2,,,"Sensis Vectors ALL")),"YC"&amp;$H316&amp;K$1,INDIRECT(ADDRESS(3,$I316,,,"Sensis Vectors ALL")):INDIRECT(ADDRESS(3+ROWS(CORR_MATRIX)-1,$I316,,,"Sensis Vectors ALL")))</f>
        <v>0</v>
      </c>
      <c r="L316" s="256">
        <f ca="1">SUMIF(INDIRECT(ADDRESS(3,9+ROWS(CUT_LIST)+2,,,"Sensis Vectors ALL")):INDIRECT(ADDRESS(3+ROWS(CORR_MATRIX)-1,9+ROWS(CUT_LIST)+2,,,"Sensis Vectors ALL")),"YC"&amp;$H316&amp;L$1,INDIRECT(ADDRESS(3,$I316,,,"Sensis Vectors ALL")):INDIRECT(ADDRESS(3+ROWS(CORR_MATRIX)-1,$I316,,,"Sensis Vectors ALL")))</f>
        <v>0</v>
      </c>
      <c r="M316" s="256">
        <f ca="1">SUMIF(INDIRECT(ADDRESS(3,9+ROWS(CUT_LIST)+2,,,"Sensis Vectors ALL")):INDIRECT(ADDRESS(3+ROWS(CORR_MATRIX)-1,9+ROWS(CUT_LIST)+2,,,"Sensis Vectors ALL")),"YC"&amp;$H316&amp;M$1,INDIRECT(ADDRESS(3,$I316,,,"Sensis Vectors ALL")):INDIRECT(ADDRESS(3+ROWS(CORR_MATRIX)-1,$I316,,,"Sensis Vectors ALL")))</f>
        <v>0</v>
      </c>
      <c r="N316" s="256">
        <f ca="1">SUMIF(INDIRECT(ADDRESS(3,9+ROWS(CUT_LIST)+2,,,"Sensis Vectors ALL")):INDIRECT(ADDRESS(3+ROWS(CORR_MATRIX)-1,9+ROWS(CUT_LIST)+2,,,"Sensis Vectors ALL")),"YC"&amp;$H316&amp;N$1,INDIRECT(ADDRESS(3,$I316,,,"Sensis Vectors ALL")):INDIRECT(ADDRESS(3+ROWS(CORR_MATRIX)-1,$I316,,,"Sensis Vectors ALL")))</f>
        <v>0</v>
      </c>
      <c r="O316" s="256">
        <f ca="1">SUMIF(INDIRECT(ADDRESS(3,9+ROWS(CUT_LIST)+2,,,"Sensis Vectors ALL")):INDIRECT(ADDRESS(3+ROWS(CORR_MATRIX)-1,9+ROWS(CUT_LIST)+2,,,"Sensis Vectors ALL")),"YC"&amp;$H316&amp;O$1,INDIRECT(ADDRESS(3,$I316,,,"Sensis Vectors ALL")):INDIRECT(ADDRESS(3+ROWS(CORR_MATRIX)-1,$I316,,,"Sensis Vectors ALL")))</f>
        <v>0</v>
      </c>
      <c r="P316" s="256">
        <f ca="1">SUMIF(INDIRECT(ADDRESS(3,9+ROWS(CUT_LIST)+2,,,"Sensis Vectors ALL")):INDIRECT(ADDRESS(3+ROWS(CORR_MATRIX)-1,9+ROWS(CUT_LIST)+2,,,"Sensis Vectors ALL")),"YC"&amp;$H316&amp;P$1,INDIRECT(ADDRESS(3,$I316,,,"Sensis Vectors ALL")):INDIRECT(ADDRESS(3+ROWS(CORR_MATRIX)-1,$I316,,,"Sensis Vectors ALL")))</f>
        <v>0</v>
      </c>
      <c r="Q316" s="256">
        <f ca="1">SUMIF(INDIRECT(ADDRESS(3,9+ROWS(CUT_LIST)+2,,,"Sensis Vectors ALL")):INDIRECT(ADDRESS(3+ROWS(CORR_MATRIX)-1,9+ROWS(CUT_LIST)+2,,,"Sensis Vectors ALL")),"YC"&amp;$H316&amp;Q$1,INDIRECT(ADDRESS(3,$I316,,,"Sensis Vectors ALL")):INDIRECT(ADDRESS(3+ROWS(CORR_MATRIX)-1,$I316,,,"Sensis Vectors ALL")))</f>
        <v>0</v>
      </c>
      <c r="R316" s="256">
        <f ca="1">SUMIF(INDIRECT(ADDRESS(3,9+ROWS(CUT_LIST)+2,,,"Sensis Vectors ALL")):INDIRECT(ADDRESS(3+ROWS(CORR_MATRIX)-1,9+ROWS(CUT_LIST)+2,,,"Sensis Vectors ALL")),"YC"&amp;$H316&amp;R$1,INDIRECT(ADDRESS(3,$I316,,,"Sensis Vectors ALL")):INDIRECT(ADDRESS(3+ROWS(CORR_MATRIX)-1,$I316,,,"Sensis Vectors ALL")))</f>
        <v>0</v>
      </c>
      <c r="S316" s="256">
        <f ca="1">SUMIF(INDIRECT(ADDRESS(3,9+ROWS(CUT_LIST)+2,,,"Sensis Vectors ALL")):INDIRECT(ADDRESS(3+ROWS(CORR_MATRIX)-1,9+ROWS(CUT_LIST)+2,,,"Sensis Vectors ALL")),"YC"&amp;$H316&amp;S$1,INDIRECT(ADDRESS(3,$I316,,,"Sensis Vectors ALL")):INDIRECT(ADDRESS(3+ROWS(CORR_MATRIX)-1,$I316,,,"Sensis Vectors ALL")))</f>
        <v>0</v>
      </c>
      <c r="T316" s="256">
        <f ca="1">SUMIF(INDIRECT(ADDRESS(3,9+ROWS(CUT_LIST)+2,,,"Sensis Vectors ALL")):INDIRECT(ADDRESS(3+ROWS(CORR_MATRIX)-1,9+ROWS(CUT_LIST)+2,,,"Sensis Vectors ALL")),"YC"&amp;$H316&amp;T$1,INDIRECT(ADDRESS(3,$I316,,,"Sensis Vectors ALL")):INDIRECT(ADDRESS(3+ROWS(CORR_MATRIX)-1,$I316,,,"Sensis Vectors ALL")))</f>
        <v>0</v>
      </c>
      <c r="U316" s="256">
        <f ca="1">SUMIF(INDIRECT(ADDRESS(3,9+ROWS(CUT_LIST)+2,,,"Sensis Vectors ALL")):INDIRECT(ADDRESS(3+ROWS(CORR_MATRIX)-1,9+ROWS(CUT_LIST)+2,,,"Sensis Vectors ALL")),"YC"&amp;$H316&amp;U$1,INDIRECT(ADDRESS(3,$I316,,,"Sensis Vectors ALL")):INDIRECT(ADDRESS(3+ROWS(CORR_MATRIX)-1,$I316,,,"Sensis Vectors ALL")))</f>
        <v>0</v>
      </c>
      <c r="V316" s="256">
        <f ca="1">SUMIF(INDIRECT(ADDRESS(3,9+ROWS(CUT_LIST)+2,,,"Sensis Vectors ALL")):INDIRECT(ADDRESS(3+ROWS(CORR_MATRIX)-1,9+ROWS(CUT_LIST)+2,,,"Sensis Vectors ALL")),"YC"&amp;$H316&amp;V$1,INDIRECT(ADDRESS(3,$I316,,,"Sensis Vectors ALL")):INDIRECT(ADDRESS(3+ROWS(CORR_MATRIX)-1,$I316,,,"Sensis Vectors ALL")))</f>
        <v>0</v>
      </c>
    </row>
    <row r="317" spans="1:22" x14ac:dyDescent="0.2">
      <c r="A317">
        <v>101</v>
      </c>
      <c r="B317">
        <v>10</v>
      </c>
      <c r="C317" t="s">
        <v>436</v>
      </c>
      <c r="D317" t="s">
        <v>436</v>
      </c>
      <c r="E317" t="s">
        <v>136</v>
      </c>
      <c r="F317" t="s">
        <v>179</v>
      </c>
      <c r="G317">
        <v>239</v>
      </c>
      <c r="H317" s="62" t="s">
        <v>24</v>
      </c>
      <c r="I317">
        <f t="shared" si="20"/>
        <v>111</v>
      </c>
      <c r="J317" t="str">
        <f t="shared" si="21"/>
        <v>101ALL</v>
      </c>
      <c r="K317" s="257">
        <f ca="1">SUMIF(INDIRECT(ADDRESS(3,9+ROWS(CUT_LIST)+1,,,"Sensis Vectors ALL")):INDIRECT(ADDRESS(3+ROWS(CORR_MATRIX)-1,9+ROWS(CUT_LIST)+1,,,"Sensis Vectors ALL")),"YC"&amp;K$1,INDIRECT(ADDRESS(3,$I317,,,"Sensis Vectors ALL")):INDIRECT(ADDRESS(3+ROWS(CORR_MATRIX)-1,$I317,,,"Sensis Vectors ALL")))</f>
        <v>0</v>
      </c>
      <c r="L317" s="257">
        <f ca="1">SUMIF(INDIRECT(ADDRESS(3,9+ROWS(CUT_LIST)+1,,,"Sensis Vectors ALL")):INDIRECT(ADDRESS(3+ROWS(CORR_MATRIX)-1,9+ROWS(CUT_LIST)+1,,,"Sensis Vectors ALL")),"YC"&amp;L$1,INDIRECT(ADDRESS(3,$I317,,,"Sensis Vectors ALL")):INDIRECT(ADDRESS(3+ROWS(CORR_MATRIX)-1,$I317,,,"Sensis Vectors ALL")))</f>
        <v>0</v>
      </c>
      <c r="M317" s="257">
        <f ca="1">SUMIF(INDIRECT(ADDRESS(3,9+ROWS(CUT_LIST)+1,,,"Sensis Vectors ALL")):INDIRECT(ADDRESS(3+ROWS(CORR_MATRIX)-1,9+ROWS(CUT_LIST)+1,,,"Sensis Vectors ALL")),"YC"&amp;M$1,INDIRECT(ADDRESS(3,$I317,,,"Sensis Vectors ALL")):INDIRECT(ADDRESS(3+ROWS(CORR_MATRIX)-1,$I317,,,"Sensis Vectors ALL")))</f>
        <v>0</v>
      </c>
      <c r="N317" s="257">
        <f ca="1">SUMIF(INDIRECT(ADDRESS(3,9+ROWS(CUT_LIST)+1,,,"Sensis Vectors ALL")):INDIRECT(ADDRESS(3+ROWS(CORR_MATRIX)-1,9+ROWS(CUT_LIST)+1,,,"Sensis Vectors ALL")),"YC"&amp;N$1,INDIRECT(ADDRESS(3,$I317,,,"Sensis Vectors ALL")):INDIRECT(ADDRESS(3+ROWS(CORR_MATRIX)-1,$I317,,,"Sensis Vectors ALL")))</f>
        <v>0</v>
      </c>
      <c r="O317" s="257">
        <f ca="1">SUMIF(INDIRECT(ADDRESS(3,9+ROWS(CUT_LIST)+1,,,"Sensis Vectors ALL")):INDIRECT(ADDRESS(3+ROWS(CORR_MATRIX)-1,9+ROWS(CUT_LIST)+1,,,"Sensis Vectors ALL")),"YC"&amp;O$1,INDIRECT(ADDRESS(3,$I317,,,"Sensis Vectors ALL")):INDIRECT(ADDRESS(3+ROWS(CORR_MATRIX)-1,$I317,,,"Sensis Vectors ALL")))</f>
        <v>0</v>
      </c>
      <c r="P317" s="257">
        <f ca="1">SUMIF(INDIRECT(ADDRESS(3,9+ROWS(CUT_LIST)+1,,,"Sensis Vectors ALL")):INDIRECT(ADDRESS(3+ROWS(CORR_MATRIX)-1,9+ROWS(CUT_LIST)+1,,,"Sensis Vectors ALL")),"YC"&amp;P$1,INDIRECT(ADDRESS(3,$I317,,,"Sensis Vectors ALL")):INDIRECT(ADDRESS(3+ROWS(CORR_MATRIX)-1,$I317,,,"Sensis Vectors ALL")))</f>
        <v>0</v>
      </c>
      <c r="Q317" s="257">
        <f ca="1">SUMIF(INDIRECT(ADDRESS(3,9+ROWS(CUT_LIST)+1,,,"Sensis Vectors ALL")):INDIRECT(ADDRESS(3+ROWS(CORR_MATRIX)-1,9+ROWS(CUT_LIST)+1,,,"Sensis Vectors ALL")),"YC"&amp;Q$1,INDIRECT(ADDRESS(3,$I317,,,"Sensis Vectors ALL")):INDIRECT(ADDRESS(3+ROWS(CORR_MATRIX)-1,$I317,,,"Sensis Vectors ALL")))</f>
        <v>0</v>
      </c>
      <c r="R317" s="257">
        <f ca="1">SUMIF(INDIRECT(ADDRESS(3,9+ROWS(CUT_LIST)+1,,,"Sensis Vectors ALL")):INDIRECT(ADDRESS(3+ROWS(CORR_MATRIX)-1,9+ROWS(CUT_LIST)+1,,,"Sensis Vectors ALL")),"YC"&amp;R$1,INDIRECT(ADDRESS(3,$I317,,,"Sensis Vectors ALL")):INDIRECT(ADDRESS(3+ROWS(CORR_MATRIX)-1,$I317,,,"Sensis Vectors ALL")))</f>
        <v>0</v>
      </c>
      <c r="S317" s="257">
        <f ca="1">SUMIF(INDIRECT(ADDRESS(3,9+ROWS(CUT_LIST)+1,,,"Sensis Vectors ALL")):INDIRECT(ADDRESS(3+ROWS(CORR_MATRIX)-1,9+ROWS(CUT_LIST)+1,,,"Sensis Vectors ALL")),"YC"&amp;S$1,INDIRECT(ADDRESS(3,$I317,,,"Sensis Vectors ALL")):INDIRECT(ADDRESS(3+ROWS(CORR_MATRIX)-1,$I317,,,"Sensis Vectors ALL")))</f>
        <v>0</v>
      </c>
      <c r="T317" s="257">
        <f ca="1">SUMIF(INDIRECT(ADDRESS(3,9+ROWS(CUT_LIST)+1,,,"Sensis Vectors ALL")):INDIRECT(ADDRESS(3+ROWS(CORR_MATRIX)-1,9+ROWS(CUT_LIST)+1,,,"Sensis Vectors ALL")),"YC"&amp;T$1,INDIRECT(ADDRESS(3,$I317,,,"Sensis Vectors ALL")):INDIRECT(ADDRESS(3+ROWS(CORR_MATRIX)-1,$I317,,,"Sensis Vectors ALL")))</f>
        <v>0</v>
      </c>
      <c r="U317" s="257">
        <f ca="1">SUMIF(INDIRECT(ADDRESS(3,9+ROWS(CUT_LIST)+1,,,"Sensis Vectors ALL")):INDIRECT(ADDRESS(3+ROWS(CORR_MATRIX)-1,9+ROWS(CUT_LIST)+1,,,"Sensis Vectors ALL")),"YC"&amp;U$1,INDIRECT(ADDRESS(3,$I317,,,"Sensis Vectors ALL")):INDIRECT(ADDRESS(3+ROWS(CORR_MATRIX)-1,$I317,,,"Sensis Vectors ALL")))</f>
        <v>0</v>
      </c>
      <c r="V317" s="257">
        <f ca="1">SUMIF(INDIRECT(ADDRESS(3,9+ROWS(CUT_LIST)+1,,,"Sensis Vectors ALL")):INDIRECT(ADDRESS(3+ROWS(CORR_MATRIX)-1,9+ROWS(CUT_LIST)+1,,,"Sensis Vectors ALL")),"YC"&amp;V$1,INDIRECT(ADDRESS(3,$I317,,,"Sensis Vectors ALL")):INDIRECT(ADDRESS(3+ROWS(CORR_MATRIX)-1,$I317,,,"Sensis Vectors ALL")))</f>
        <v>0</v>
      </c>
    </row>
    <row r="318" spans="1:22" x14ac:dyDescent="0.2">
      <c r="A318" s="63">
        <f t="shared" ref="A318:A323" si="27">A317</f>
        <v>101</v>
      </c>
      <c r="B318" s="63"/>
      <c r="C318" s="63"/>
      <c r="D318" s="61" t="s">
        <v>436</v>
      </c>
      <c r="E318" s="63"/>
      <c r="F318" s="63"/>
      <c r="G318" s="63"/>
      <c r="H318" s="63" t="s">
        <v>32</v>
      </c>
      <c r="I318" s="63">
        <f t="shared" si="20"/>
        <v>111</v>
      </c>
      <c r="J318" s="63" t="str">
        <f t="shared" si="21"/>
        <v>101AUD</v>
      </c>
      <c r="K318" s="256">
        <f ca="1">SUMIF(INDIRECT(ADDRESS(3,9+ROWS(CUT_LIST)+2,,,"Sensis Vectors ALL")):INDIRECT(ADDRESS(3+ROWS(CORR_MATRIX)-1,9+ROWS(CUT_LIST)+2,,,"Sensis Vectors ALL")),"YC"&amp;$H318&amp;K$1,INDIRECT(ADDRESS(3,$I318,,,"Sensis Vectors ALL")):INDIRECT(ADDRESS(3+ROWS(CORR_MATRIX)-1,$I318,,,"Sensis Vectors ALL")))</f>
        <v>0</v>
      </c>
      <c r="L318" s="256">
        <f ca="1">SUMIF(INDIRECT(ADDRESS(3,9+ROWS(CUT_LIST)+2,,,"Sensis Vectors ALL")):INDIRECT(ADDRESS(3+ROWS(CORR_MATRIX)-1,9+ROWS(CUT_LIST)+2,,,"Sensis Vectors ALL")),"YC"&amp;$H318&amp;L$1,INDIRECT(ADDRESS(3,$I318,,,"Sensis Vectors ALL")):INDIRECT(ADDRESS(3+ROWS(CORR_MATRIX)-1,$I318,,,"Sensis Vectors ALL")))</f>
        <v>0</v>
      </c>
      <c r="M318" s="256">
        <f ca="1">SUMIF(INDIRECT(ADDRESS(3,9+ROWS(CUT_LIST)+2,,,"Sensis Vectors ALL")):INDIRECT(ADDRESS(3+ROWS(CORR_MATRIX)-1,9+ROWS(CUT_LIST)+2,,,"Sensis Vectors ALL")),"YC"&amp;$H318&amp;M$1,INDIRECT(ADDRESS(3,$I318,,,"Sensis Vectors ALL")):INDIRECT(ADDRESS(3+ROWS(CORR_MATRIX)-1,$I318,,,"Sensis Vectors ALL")))</f>
        <v>0</v>
      </c>
      <c r="N318" s="256">
        <f ca="1">SUMIF(INDIRECT(ADDRESS(3,9+ROWS(CUT_LIST)+2,,,"Sensis Vectors ALL")):INDIRECT(ADDRESS(3+ROWS(CORR_MATRIX)-1,9+ROWS(CUT_LIST)+2,,,"Sensis Vectors ALL")),"YC"&amp;$H318&amp;N$1,INDIRECT(ADDRESS(3,$I318,,,"Sensis Vectors ALL")):INDIRECT(ADDRESS(3+ROWS(CORR_MATRIX)-1,$I318,,,"Sensis Vectors ALL")))</f>
        <v>0</v>
      </c>
      <c r="O318" s="256">
        <f ca="1">SUMIF(INDIRECT(ADDRESS(3,9+ROWS(CUT_LIST)+2,,,"Sensis Vectors ALL")):INDIRECT(ADDRESS(3+ROWS(CORR_MATRIX)-1,9+ROWS(CUT_LIST)+2,,,"Sensis Vectors ALL")),"YC"&amp;$H318&amp;O$1,INDIRECT(ADDRESS(3,$I318,,,"Sensis Vectors ALL")):INDIRECT(ADDRESS(3+ROWS(CORR_MATRIX)-1,$I318,,,"Sensis Vectors ALL")))</f>
        <v>0</v>
      </c>
      <c r="P318" s="256">
        <f ca="1">SUMIF(INDIRECT(ADDRESS(3,9+ROWS(CUT_LIST)+2,,,"Sensis Vectors ALL")):INDIRECT(ADDRESS(3+ROWS(CORR_MATRIX)-1,9+ROWS(CUT_LIST)+2,,,"Sensis Vectors ALL")),"YC"&amp;$H318&amp;P$1,INDIRECT(ADDRESS(3,$I318,,,"Sensis Vectors ALL")):INDIRECT(ADDRESS(3+ROWS(CORR_MATRIX)-1,$I318,,,"Sensis Vectors ALL")))</f>
        <v>0</v>
      </c>
      <c r="Q318" s="256">
        <f ca="1">SUMIF(INDIRECT(ADDRESS(3,9+ROWS(CUT_LIST)+2,,,"Sensis Vectors ALL")):INDIRECT(ADDRESS(3+ROWS(CORR_MATRIX)-1,9+ROWS(CUT_LIST)+2,,,"Sensis Vectors ALL")),"YC"&amp;$H318&amp;Q$1,INDIRECT(ADDRESS(3,$I318,,,"Sensis Vectors ALL")):INDIRECT(ADDRESS(3+ROWS(CORR_MATRIX)-1,$I318,,,"Sensis Vectors ALL")))</f>
        <v>0</v>
      </c>
      <c r="R318" s="256">
        <f ca="1">SUMIF(INDIRECT(ADDRESS(3,9+ROWS(CUT_LIST)+2,,,"Sensis Vectors ALL")):INDIRECT(ADDRESS(3+ROWS(CORR_MATRIX)-1,9+ROWS(CUT_LIST)+2,,,"Sensis Vectors ALL")),"YC"&amp;$H318&amp;R$1,INDIRECT(ADDRESS(3,$I318,,,"Sensis Vectors ALL")):INDIRECT(ADDRESS(3+ROWS(CORR_MATRIX)-1,$I318,,,"Sensis Vectors ALL")))</f>
        <v>0</v>
      </c>
      <c r="S318" s="256">
        <f ca="1">SUMIF(INDIRECT(ADDRESS(3,9+ROWS(CUT_LIST)+2,,,"Sensis Vectors ALL")):INDIRECT(ADDRESS(3+ROWS(CORR_MATRIX)-1,9+ROWS(CUT_LIST)+2,,,"Sensis Vectors ALL")),"YC"&amp;$H318&amp;S$1,INDIRECT(ADDRESS(3,$I318,,,"Sensis Vectors ALL")):INDIRECT(ADDRESS(3+ROWS(CORR_MATRIX)-1,$I318,,,"Sensis Vectors ALL")))</f>
        <v>0</v>
      </c>
      <c r="T318" s="256">
        <f ca="1">SUMIF(INDIRECT(ADDRESS(3,9+ROWS(CUT_LIST)+2,,,"Sensis Vectors ALL")):INDIRECT(ADDRESS(3+ROWS(CORR_MATRIX)-1,9+ROWS(CUT_LIST)+2,,,"Sensis Vectors ALL")),"YC"&amp;$H318&amp;T$1,INDIRECT(ADDRESS(3,$I318,,,"Sensis Vectors ALL")):INDIRECT(ADDRESS(3+ROWS(CORR_MATRIX)-1,$I318,,,"Sensis Vectors ALL")))</f>
        <v>0</v>
      </c>
      <c r="U318" s="256">
        <f ca="1">SUMIF(INDIRECT(ADDRESS(3,9+ROWS(CUT_LIST)+2,,,"Sensis Vectors ALL")):INDIRECT(ADDRESS(3+ROWS(CORR_MATRIX)-1,9+ROWS(CUT_LIST)+2,,,"Sensis Vectors ALL")),"YC"&amp;$H318&amp;U$1,INDIRECT(ADDRESS(3,$I318,,,"Sensis Vectors ALL")):INDIRECT(ADDRESS(3+ROWS(CORR_MATRIX)-1,$I318,,,"Sensis Vectors ALL")))</f>
        <v>0</v>
      </c>
      <c r="V318" s="256">
        <f ca="1">SUMIF(INDIRECT(ADDRESS(3,9+ROWS(CUT_LIST)+2,,,"Sensis Vectors ALL")):INDIRECT(ADDRESS(3+ROWS(CORR_MATRIX)-1,9+ROWS(CUT_LIST)+2,,,"Sensis Vectors ALL")),"YC"&amp;$H318&amp;V$1,INDIRECT(ADDRESS(3,$I318,,,"Sensis Vectors ALL")):INDIRECT(ADDRESS(3+ROWS(CORR_MATRIX)-1,$I318,,,"Sensis Vectors ALL")))</f>
        <v>0</v>
      </c>
    </row>
    <row r="319" spans="1:22" x14ac:dyDescent="0.2">
      <c r="A319" s="63">
        <f t="shared" si="27"/>
        <v>101</v>
      </c>
      <c r="B319" s="63"/>
      <c r="C319" s="63"/>
      <c r="D319" s="61" t="s">
        <v>436</v>
      </c>
      <c r="E319" s="63"/>
      <c r="F319" s="63"/>
      <c r="G319" s="63"/>
      <c r="H319" s="63" t="s">
        <v>9</v>
      </c>
      <c r="I319" s="63">
        <f t="shared" si="20"/>
        <v>111</v>
      </c>
      <c r="J319" s="63" t="str">
        <f t="shared" si="21"/>
        <v>101CAD</v>
      </c>
      <c r="K319" s="256">
        <f ca="1">SUMIF(INDIRECT(ADDRESS(3,9+ROWS(CUT_LIST)+2,,,"Sensis Vectors ALL")):INDIRECT(ADDRESS(3+ROWS(CORR_MATRIX)-1,9+ROWS(CUT_LIST)+2,,,"Sensis Vectors ALL")),"YC"&amp;$H319&amp;K$1,INDIRECT(ADDRESS(3,$I319,,,"Sensis Vectors ALL")):INDIRECT(ADDRESS(3+ROWS(CORR_MATRIX)-1,$I319,,,"Sensis Vectors ALL")))</f>
        <v>0</v>
      </c>
      <c r="L319" s="256">
        <f ca="1">SUMIF(INDIRECT(ADDRESS(3,9+ROWS(CUT_LIST)+2,,,"Sensis Vectors ALL")):INDIRECT(ADDRESS(3+ROWS(CORR_MATRIX)-1,9+ROWS(CUT_LIST)+2,,,"Sensis Vectors ALL")),"YC"&amp;$H319&amp;L$1,INDIRECT(ADDRESS(3,$I319,,,"Sensis Vectors ALL")):INDIRECT(ADDRESS(3+ROWS(CORR_MATRIX)-1,$I319,,,"Sensis Vectors ALL")))</f>
        <v>0</v>
      </c>
      <c r="M319" s="256">
        <f ca="1">SUMIF(INDIRECT(ADDRESS(3,9+ROWS(CUT_LIST)+2,,,"Sensis Vectors ALL")):INDIRECT(ADDRESS(3+ROWS(CORR_MATRIX)-1,9+ROWS(CUT_LIST)+2,,,"Sensis Vectors ALL")),"YC"&amp;$H319&amp;M$1,INDIRECT(ADDRESS(3,$I319,,,"Sensis Vectors ALL")):INDIRECT(ADDRESS(3+ROWS(CORR_MATRIX)-1,$I319,,,"Sensis Vectors ALL")))</f>
        <v>0</v>
      </c>
      <c r="N319" s="256">
        <f ca="1">SUMIF(INDIRECT(ADDRESS(3,9+ROWS(CUT_LIST)+2,,,"Sensis Vectors ALL")):INDIRECT(ADDRESS(3+ROWS(CORR_MATRIX)-1,9+ROWS(CUT_LIST)+2,,,"Sensis Vectors ALL")),"YC"&amp;$H319&amp;N$1,INDIRECT(ADDRESS(3,$I319,,,"Sensis Vectors ALL")):INDIRECT(ADDRESS(3+ROWS(CORR_MATRIX)-1,$I319,,,"Sensis Vectors ALL")))</f>
        <v>0</v>
      </c>
      <c r="O319" s="256">
        <f ca="1">SUMIF(INDIRECT(ADDRESS(3,9+ROWS(CUT_LIST)+2,,,"Sensis Vectors ALL")):INDIRECT(ADDRESS(3+ROWS(CORR_MATRIX)-1,9+ROWS(CUT_LIST)+2,,,"Sensis Vectors ALL")),"YC"&amp;$H319&amp;O$1,INDIRECT(ADDRESS(3,$I319,,,"Sensis Vectors ALL")):INDIRECT(ADDRESS(3+ROWS(CORR_MATRIX)-1,$I319,,,"Sensis Vectors ALL")))</f>
        <v>0</v>
      </c>
      <c r="P319" s="256">
        <f ca="1">SUMIF(INDIRECT(ADDRESS(3,9+ROWS(CUT_LIST)+2,,,"Sensis Vectors ALL")):INDIRECT(ADDRESS(3+ROWS(CORR_MATRIX)-1,9+ROWS(CUT_LIST)+2,,,"Sensis Vectors ALL")),"YC"&amp;$H319&amp;P$1,INDIRECT(ADDRESS(3,$I319,,,"Sensis Vectors ALL")):INDIRECT(ADDRESS(3+ROWS(CORR_MATRIX)-1,$I319,,,"Sensis Vectors ALL")))</f>
        <v>0</v>
      </c>
      <c r="Q319" s="256">
        <f ca="1">SUMIF(INDIRECT(ADDRESS(3,9+ROWS(CUT_LIST)+2,,,"Sensis Vectors ALL")):INDIRECT(ADDRESS(3+ROWS(CORR_MATRIX)-1,9+ROWS(CUT_LIST)+2,,,"Sensis Vectors ALL")),"YC"&amp;$H319&amp;Q$1,INDIRECT(ADDRESS(3,$I319,,,"Sensis Vectors ALL")):INDIRECT(ADDRESS(3+ROWS(CORR_MATRIX)-1,$I319,,,"Sensis Vectors ALL")))</f>
        <v>0</v>
      </c>
      <c r="R319" s="256">
        <f ca="1">SUMIF(INDIRECT(ADDRESS(3,9+ROWS(CUT_LIST)+2,,,"Sensis Vectors ALL")):INDIRECT(ADDRESS(3+ROWS(CORR_MATRIX)-1,9+ROWS(CUT_LIST)+2,,,"Sensis Vectors ALL")),"YC"&amp;$H319&amp;R$1,INDIRECT(ADDRESS(3,$I319,,,"Sensis Vectors ALL")):INDIRECT(ADDRESS(3+ROWS(CORR_MATRIX)-1,$I319,,,"Sensis Vectors ALL")))</f>
        <v>0</v>
      </c>
      <c r="S319" s="256">
        <f ca="1">SUMIF(INDIRECT(ADDRESS(3,9+ROWS(CUT_LIST)+2,,,"Sensis Vectors ALL")):INDIRECT(ADDRESS(3+ROWS(CORR_MATRIX)-1,9+ROWS(CUT_LIST)+2,,,"Sensis Vectors ALL")),"YC"&amp;$H319&amp;S$1,INDIRECT(ADDRESS(3,$I319,,,"Sensis Vectors ALL")):INDIRECT(ADDRESS(3+ROWS(CORR_MATRIX)-1,$I319,,,"Sensis Vectors ALL")))</f>
        <v>0</v>
      </c>
      <c r="T319" s="256">
        <f ca="1">SUMIF(INDIRECT(ADDRESS(3,9+ROWS(CUT_LIST)+2,,,"Sensis Vectors ALL")):INDIRECT(ADDRESS(3+ROWS(CORR_MATRIX)-1,9+ROWS(CUT_LIST)+2,,,"Sensis Vectors ALL")),"YC"&amp;$H319&amp;T$1,INDIRECT(ADDRESS(3,$I319,,,"Sensis Vectors ALL")):INDIRECT(ADDRESS(3+ROWS(CORR_MATRIX)-1,$I319,,,"Sensis Vectors ALL")))</f>
        <v>0</v>
      </c>
      <c r="U319" s="256">
        <f ca="1">SUMIF(INDIRECT(ADDRESS(3,9+ROWS(CUT_LIST)+2,,,"Sensis Vectors ALL")):INDIRECT(ADDRESS(3+ROWS(CORR_MATRIX)-1,9+ROWS(CUT_LIST)+2,,,"Sensis Vectors ALL")),"YC"&amp;$H319&amp;U$1,INDIRECT(ADDRESS(3,$I319,,,"Sensis Vectors ALL")):INDIRECT(ADDRESS(3+ROWS(CORR_MATRIX)-1,$I319,,,"Sensis Vectors ALL")))</f>
        <v>0</v>
      </c>
      <c r="V319" s="256">
        <f ca="1">SUMIF(INDIRECT(ADDRESS(3,9+ROWS(CUT_LIST)+2,,,"Sensis Vectors ALL")):INDIRECT(ADDRESS(3+ROWS(CORR_MATRIX)-1,9+ROWS(CUT_LIST)+2,,,"Sensis Vectors ALL")),"YC"&amp;$H319&amp;V$1,INDIRECT(ADDRESS(3,$I319,,,"Sensis Vectors ALL")):INDIRECT(ADDRESS(3+ROWS(CORR_MATRIX)-1,$I319,,,"Sensis Vectors ALL")))</f>
        <v>0</v>
      </c>
    </row>
    <row r="320" spans="1:22" x14ac:dyDescent="0.2">
      <c r="A320" s="63">
        <f t="shared" si="27"/>
        <v>101</v>
      </c>
      <c r="B320" s="63"/>
      <c r="C320" s="63"/>
      <c r="D320" s="61" t="s">
        <v>436</v>
      </c>
      <c r="E320" s="63"/>
      <c r="F320" s="63"/>
      <c r="G320" s="63"/>
      <c r="H320" s="63" t="s">
        <v>18</v>
      </c>
      <c r="I320" s="63">
        <f t="shared" si="20"/>
        <v>111</v>
      </c>
      <c r="J320" s="63" t="str">
        <f t="shared" si="21"/>
        <v>101EUR</v>
      </c>
      <c r="K320" s="256">
        <f ca="1">SUMIF(INDIRECT(ADDRESS(3,9+ROWS(CUT_LIST)+2,,,"Sensis Vectors ALL")):INDIRECT(ADDRESS(3+ROWS(CORR_MATRIX)-1,9+ROWS(CUT_LIST)+2,,,"Sensis Vectors ALL")),"YC"&amp;$H320&amp;K$1,INDIRECT(ADDRESS(3,$I320,,,"Sensis Vectors ALL")):INDIRECT(ADDRESS(3+ROWS(CORR_MATRIX)-1,$I320,,,"Sensis Vectors ALL")))</f>
        <v>0</v>
      </c>
      <c r="L320" s="256">
        <f ca="1">SUMIF(INDIRECT(ADDRESS(3,9+ROWS(CUT_LIST)+2,,,"Sensis Vectors ALL")):INDIRECT(ADDRESS(3+ROWS(CORR_MATRIX)-1,9+ROWS(CUT_LIST)+2,,,"Sensis Vectors ALL")),"YC"&amp;$H320&amp;L$1,INDIRECT(ADDRESS(3,$I320,,,"Sensis Vectors ALL")):INDIRECT(ADDRESS(3+ROWS(CORR_MATRIX)-1,$I320,,,"Sensis Vectors ALL")))</f>
        <v>0</v>
      </c>
      <c r="M320" s="256">
        <f ca="1">SUMIF(INDIRECT(ADDRESS(3,9+ROWS(CUT_LIST)+2,,,"Sensis Vectors ALL")):INDIRECT(ADDRESS(3+ROWS(CORR_MATRIX)-1,9+ROWS(CUT_LIST)+2,,,"Sensis Vectors ALL")),"YC"&amp;$H320&amp;M$1,INDIRECT(ADDRESS(3,$I320,,,"Sensis Vectors ALL")):INDIRECT(ADDRESS(3+ROWS(CORR_MATRIX)-1,$I320,,,"Sensis Vectors ALL")))</f>
        <v>0</v>
      </c>
      <c r="N320" s="256">
        <f ca="1">SUMIF(INDIRECT(ADDRESS(3,9+ROWS(CUT_LIST)+2,,,"Sensis Vectors ALL")):INDIRECT(ADDRESS(3+ROWS(CORR_MATRIX)-1,9+ROWS(CUT_LIST)+2,,,"Sensis Vectors ALL")),"YC"&amp;$H320&amp;N$1,INDIRECT(ADDRESS(3,$I320,,,"Sensis Vectors ALL")):INDIRECT(ADDRESS(3+ROWS(CORR_MATRIX)-1,$I320,,,"Sensis Vectors ALL")))</f>
        <v>0</v>
      </c>
      <c r="O320" s="256">
        <f ca="1">SUMIF(INDIRECT(ADDRESS(3,9+ROWS(CUT_LIST)+2,,,"Sensis Vectors ALL")):INDIRECT(ADDRESS(3+ROWS(CORR_MATRIX)-1,9+ROWS(CUT_LIST)+2,,,"Sensis Vectors ALL")),"YC"&amp;$H320&amp;O$1,INDIRECT(ADDRESS(3,$I320,,,"Sensis Vectors ALL")):INDIRECT(ADDRESS(3+ROWS(CORR_MATRIX)-1,$I320,,,"Sensis Vectors ALL")))</f>
        <v>0</v>
      </c>
      <c r="P320" s="256">
        <f ca="1">SUMIF(INDIRECT(ADDRESS(3,9+ROWS(CUT_LIST)+2,,,"Sensis Vectors ALL")):INDIRECT(ADDRESS(3+ROWS(CORR_MATRIX)-1,9+ROWS(CUT_LIST)+2,,,"Sensis Vectors ALL")),"YC"&amp;$H320&amp;P$1,INDIRECT(ADDRESS(3,$I320,,,"Sensis Vectors ALL")):INDIRECT(ADDRESS(3+ROWS(CORR_MATRIX)-1,$I320,,,"Sensis Vectors ALL")))</f>
        <v>0</v>
      </c>
      <c r="Q320" s="256">
        <f ca="1">SUMIF(INDIRECT(ADDRESS(3,9+ROWS(CUT_LIST)+2,,,"Sensis Vectors ALL")):INDIRECT(ADDRESS(3+ROWS(CORR_MATRIX)-1,9+ROWS(CUT_LIST)+2,,,"Sensis Vectors ALL")),"YC"&amp;$H320&amp;Q$1,INDIRECT(ADDRESS(3,$I320,,,"Sensis Vectors ALL")):INDIRECT(ADDRESS(3+ROWS(CORR_MATRIX)-1,$I320,,,"Sensis Vectors ALL")))</f>
        <v>0</v>
      </c>
      <c r="R320" s="256">
        <f ca="1">SUMIF(INDIRECT(ADDRESS(3,9+ROWS(CUT_LIST)+2,,,"Sensis Vectors ALL")):INDIRECT(ADDRESS(3+ROWS(CORR_MATRIX)-1,9+ROWS(CUT_LIST)+2,,,"Sensis Vectors ALL")),"YC"&amp;$H320&amp;R$1,INDIRECT(ADDRESS(3,$I320,,,"Sensis Vectors ALL")):INDIRECT(ADDRESS(3+ROWS(CORR_MATRIX)-1,$I320,,,"Sensis Vectors ALL")))</f>
        <v>0</v>
      </c>
      <c r="S320" s="256">
        <f ca="1">SUMIF(INDIRECT(ADDRESS(3,9+ROWS(CUT_LIST)+2,,,"Sensis Vectors ALL")):INDIRECT(ADDRESS(3+ROWS(CORR_MATRIX)-1,9+ROWS(CUT_LIST)+2,,,"Sensis Vectors ALL")),"YC"&amp;$H320&amp;S$1,INDIRECT(ADDRESS(3,$I320,,,"Sensis Vectors ALL")):INDIRECT(ADDRESS(3+ROWS(CORR_MATRIX)-1,$I320,,,"Sensis Vectors ALL")))</f>
        <v>0</v>
      </c>
      <c r="T320" s="256">
        <f ca="1">SUMIF(INDIRECT(ADDRESS(3,9+ROWS(CUT_LIST)+2,,,"Sensis Vectors ALL")):INDIRECT(ADDRESS(3+ROWS(CORR_MATRIX)-1,9+ROWS(CUT_LIST)+2,,,"Sensis Vectors ALL")),"YC"&amp;$H320&amp;T$1,INDIRECT(ADDRESS(3,$I320,,,"Sensis Vectors ALL")):INDIRECT(ADDRESS(3+ROWS(CORR_MATRIX)-1,$I320,,,"Sensis Vectors ALL")))</f>
        <v>0</v>
      </c>
      <c r="U320" s="256">
        <f ca="1">SUMIF(INDIRECT(ADDRESS(3,9+ROWS(CUT_LIST)+2,,,"Sensis Vectors ALL")):INDIRECT(ADDRESS(3+ROWS(CORR_MATRIX)-1,9+ROWS(CUT_LIST)+2,,,"Sensis Vectors ALL")),"YC"&amp;$H320&amp;U$1,INDIRECT(ADDRESS(3,$I320,,,"Sensis Vectors ALL")):INDIRECT(ADDRESS(3+ROWS(CORR_MATRIX)-1,$I320,,,"Sensis Vectors ALL")))</f>
        <v>0</v>
      </c>
      <c r="V320" s="256">
        <f ca="1">SUMIF(INDIRECT(ADDRESS(3,9+ROWS(CUT_LIST)+2,,,"Sensis Vectors ALL")):INDIRECT(ADDRESS(3+ROWS(CORR_MATRIX)-1,9+ROWS(CUT_LIST)+2,,,"Sensis Vectors ALL")),"YC"&amp;$H320&amp;V$1,INDIRECT(ADDRESS(3,$I320,,,"Sensis Vectors ALL")):INDIRECT(ADDRESS(3+ROWS(CORR_MATRIX)-1,$I320,,,"Sensis Vectors ALL")))</f>
        <v>0</v>
      </c>
    </row>
    <row r="321" spans="1:22" x14ac:dyDescent="0.2">
      <c r="A321" s="63">
        <f t="shared" si="27"/>
        <v>101</v>
      </c>
      <c r="B321" s="63"/>
      <c r="C321" s="63"/>
      <c r="D321" s="61" t="s">
        <v>436</v>
      </c>
      <c r="E321" s="63"/>
      <c r="F321" s="63"/>
      <c r="G321" s="63"/>
      <c r="H321" s="63" t="s">
        <v>39</v>
      </c>
      <c r="I321" s="63">
        <f t="shared" si="20"/>
        <v>111</v>
      </c>
      <c r="J321" s="63" t="str">
        <f t="shared" si="21"/>
        <v>101GBP</v>
      </c>
      <c r="K321" s="256">
        <f ca="1">SUMIF(INDIRECT(ADDRESS(3,9+ROWS(CUT_LIST)+2,,,"Sensis Vectors ALL")):INDIRECT(ADDRESS(3+ROWS(CORR_MATRIX)-1,9+ROWS(CUT_LIST)+2,,,"Sensis Vectors ALL")),"YC"&amp;$H321&amp;K$1,INDIRECT(ADDRESS(3,$I321,,,"Sensis Vectors ALL")):INDIRECT(ADDRESS(3+ROWS(CORR_MATRIX)-1,$I321,,,"Sensis Vectors ALL")))</f>
        <v>0</v>
      </c>
      <c r="L321" s="256">
        <f ca="1">SUMIF(INDIRECT(ADDRESS(3,9+ROWS(CUT_LIST)+2,,,"Sensis Vectors ALL")):INDIRECT(ADDRESS(3+ROWS(CORR_MATRIX)-1,9+ROWS(CUT_LIST)+2,,,"Sensis Vectors ALL")),"YC"&amp;$H321&amp;L$1,INDIRECT(ADDRESS(3,$I321,,,"Sensis Vectors ALL")):INDIRECT(ADDRESS(3+ROWS(CORR_MATRIX)-1,$I321,,,"Sensis Vectors ALL")))</f>
        <v>0</v>
      </c>
      <c r="M321" s="256">
        <f ca="1">SUMIF(INDIRECT(ADDRESS(3,9+ROWS(CUT_LIST)+2,,,"Sensis Vectors ALL")):INDIRECT(ADDRESS(3+ROWS(CORR_MATRIX)-1,9+ROWS(CUT_LIST)+2,,,"Sensis Vectors ALL")),"YC"&amp;$H321&amp;M$1,INDIRECT(ADDRESS(3,$I321,,,"Sensis Vectors ALL")):INDIRECT(ADDRESS(3+ROWS(CORR_MATRIX)-1,$I321,,,"Sensis Vectors ALL")))</f>
        <v>0</v>
      </c>
      <c r="N321" s="256">
        <f ca="1">SUMIF(INDIRECT(ADDRESS(3,9+ROWS(CUT_LIST)+2,,,"Sensis Vectors ALL")):INDIRECT(ADDRESS(3+ROWS(CORR_MATRIX)-1,9+ROWS(CUT_LIST)+2,,,"Sensis Vectors ALL")),"YC"&amp;$H321&amp;N$1,INDIRECT(ADDRESS(3,$I321,,,"Sensis Vectors ALL")):INDIRECT(ADDRESS(3+ROWS(CORR_MATRIX)-1,$I321,,,"Sensis Vectors ALL")))</f>
        <v>0</v>
      </c>
      <c r="O321" s="256">
        <f ca="1">SUMIF(INDIRECT(ADDRESS(3,9+ROWS(CUT_LIST)+2,,,"Sensis Vectors ALL")):INDIRECT(ADDRESS(3+ROWS(CORR_MATRIX)-1,9+ROWS(CUT_LIST)+2,,,"Sensis Vectors ALL")),"YC"&amp;$H321&amp;O$1,INDIRECT(ADDRESS(3,$I321,,,"Sensis Vectors ALL")):INDIRECT(ADDRESS(3+ROWS(CORR_MATRIX)-1,$I321,,,"Sensis Vectors ALL")))</f>
        <v>0</v>
      </c>
      <c r="P321" s="256">
        <f ca="1">SUMIF(INDIRECT(ADDRESS(3,9+ROWS(CUT_LIST)+2,,,"Sensis Vectors ALL")):INDIRECT(ADDRESS(3+ROWS(CORR_MATRIX)-1,9+ROWS(CUT_LIST)+2,,,"Sensis Vectors ALL")),"YC"&amp;$H321&amp;P$1,INDIRECT(ADDRESS(3,$I321,,,"Sensis Vectors ALL")):INDIRECT(ADDRESS(3+ROWS(CORR_MATRIX)-1,$I321,,,"Sensis Vectors ALL")))</f>
        <v>0</v>
      </c>
      <c r="Q321" s="256">
        <f ca="1">SUMIF(INDIRECT(ADDRESS(3,9+ROWS(CUT_LIST)+2,,,"Sensis Vectors ALL")):INDIRECT(ADDRESS(3+ROWS(CORR_MATRIX)-1,9+ROWS(CUT_LIST)+2,,,"Sensis Vectors ALL")),"YC"&amp;$H321&amp;Q$1,INDIRECT(ADDRESS(3,$I321,,,"Sensis Vectors ALL")):INDIRECT(ADDRESS(3+ROWS(CORR_MATRIX)-1,$I321,,,"Sensis Vectors ALL")))</f>
        <v>0</v>
      </c>
      <c r="R321" s="256">
        <f ca="1">SUMIF(INDIRECT(ADDRESS(3,9+ROWS(CUT_LIST)+2,,,"Sensis Vectors ALL")):INDIRECT(ADDRESS(3+ROWS(CORR_MATRIX)-1,9+ROWS(CUT_LIST)+2,,,"Sensis Vectors ALL")),"YC"&amp;$H321&amp;R$1,INDIRECT(ADDRESS(3,$I321,,,"Sensis Vectors ALL")):INDIRECT(ADDRESS(3+ROWS(CORR_MATRIX)-1,$I321,,,"Sensis Vectors ALL")))</f>
        <v>0</v>
      </c>
      <c r="S321" s="256">
        <f ca="1">SUMIF(INDIRECT(ADDRESS(3,9+ROWS(CUT_LIST)+2,,,"Sensis Vectors ALL")):INDIRECT(ADDRESS(3+ROWS(CORR_MATRIX)-1,9+ROWS(CUT_LIST)+2,,,"Sensis Vectors ALL")),"YC"&amp;$H321&amp;S$1,INDIRECT(ADDRESS(3,$I321,,,"Sensis Vectors ALL")):INDIRECT(ADDRESS(3+ROWS(CORR_MATRIX)-1,$I321,,,"Sensis Vectors ALL")))</f>
        <v>0</v>
      </c>
      <c r="T321" s="256">
        <f ca="1">SUMIF(INDIRECT(ADDRESS(3,9+ROWS(CUT_LIST)+2,,,"Sensis Vectors ALL")):INDIRECT(ADDRESS(3+ROWS(CORR_MATRIX)-1,9+ROWS(CUT_LIST)+2,,,"Sensis Vectors ALL")),"YC"&amp;$H321&amp;T$1,INDIRECT(ADDRESS(3,$I321,,,"Sensis Vectors ALL")):INDIRECT(ADDRESS(3+ROWS(CORR_MATRIX)-1,$I321,,,"Sensis Vectors ALL")))</f>
        <v>0</v>
      </c>
      <c r="U321" s="256">
        <f ca="1">SUMIF(INDIRECT(ADDRESS(3,9+ROWS(CUT_LIST)+2,,,"Sensis Vectors ALL")):INDIRECT(ADDRESS(3+ROWS(CORR_MATRIX)-1,9+ROWS(CUT_LIST)+2,,,"Sensis Vectors ALL")),"YC"&amp;$H321&amp;U$1,INDIRECT(ADDRESS(3,$I321,,,"Sensis Vectors ALL")):INDIRECT(ADDRESS(3+ROWS(CORR_MATRIX)-1,$I321,,,"Sensis Vectors ALL")))</f>
        <v>0</v>
      </c>
      <c r="V321" s="256">
        <f ca="1">SUMIF(INDIRECT(ADDRESS(3,9+ROWS(CUT_LIST)+2,,,"Sensis Vectors ALL")):INDIRECT(ADDRESS(3+ROWS(CORR_MATRIX)-1,9+ROWS(CUT_LIST)+2,,,"Sensis Vectors ALL")),"YC"&amp;$H321&amp;V$1,INDIRECT(ADDRESS(3,$I321,,,"Sensis Vectors ALL")):INDIRECT(ADDRESS(3+ROWS(CORR_MATRIX)-1,$I321,,,"Sensis Vectors ALL")))</f>
        <v>0</v>
      </c>
    </row>
    <row r="322" spans="1:22" x14ac:dyDescent="0.2">
      <c r="A322" s="63">
        <f t="shared" si="27"/>
        <v>101</v>
      </c>
      <c r="B322" s="63"/>
      <c r="C322" s="63"/>
      <c r="D322" s="61" t="s">
        <v>436</v>
      </c>
      <c r="E322" s="63"/>
      <c r="F322" s="63"/>
      <c r="G322" s="63"/>
      <c r="H322" s="63" t="s">
        <v>31</v>
      </c>
      <c r="I322" s="63">
        <f t="shared" si="20"/>
        <v>111</v>
      </c>
      <c r="J322" s="63" t="str">
        <f t="shared" si="21"/>
        <v>101JPY</v>
      </c>
      <c r="K322" s="256">
        <f ca="1">SUMIF(INDIRECT(ADDRESS(3,9+ROWS(CUT_LIST)+2,,,"Sensis Vectors ALL")):INDIRECT(ADDRESS(3+ROWS(CORR_MATRIX)-1,9+ROWS(CUT_LIST)+2,,,"Sensis Vectors ALL")),"YC"&amp;$H322&amp;K$1,INDIRECT(ADDRESS(3,$I322,,,"Sensis Vectors ALL")):INDIRECT(ADDRESS(3+ROWS(CORR_MATRIX)-1,$I322,,,"Sensis Vectors ALL")))</f>
        <v>0</v>
      </c>
      <c r="L322" s="256">
        <f ca="1">SUMIF(INDIRECT(ADDRESS(3,9+ROWS(CUT_LIST)+2,,,"Sensis Vectors ALL")):INDIRECT(ADDRESS(3+ROWS(CORR_MATRIX)-1,9+ROWS(CUT_LIST)+2,,,"Sensis Vectors ALL")),"YC"&amp;$H322&amp;L$1,INDIRECT(ADDRESS(3,$I322,,,"Sensis Vectors ALL")):INDIRECT(ADDRESS(3+ROWS(CORR_MATRIX)-1,$I322,,,"Sensis Vectors ALL")))</f>
        <v>0</v>
      </c>
      <c r="M322" s="256">
        <f ca="1">SUMIF(INDIRECT(ADDRESS(3,9+ROWS(CUT_LIST)+2,,,"Sensis Vectors ALL")):INDIRECT(ADDRESS(3+ROWS(CORR_MATRIX)-1,9+ROWS(CUT_LIST)+2,,,"Sensis Vectors ALL")),"YC"&amp;$H322&amp;M$1,INDIRECT(ADDRESS(3,$I322,,,"Sensis Vectors ALL")):INDIRECT(ADDRESS(3+ROWS(CORR_MATRIX)-1,$I322,,,"Sensis Vectors ALL")))</f>
        <v>0</v>
      </c>
      <c r="N322" s="256">
        <f ca="1">SUMIF(INDIRECT(ADDRESS(3,9+ROWS(CUT_LIST)+2,,,"Sensis Vectors ALL")):INDIRECT(ADDRESS(3+ROWS(CORR_MATRIX)-1,9+ROWS(CUT_LIST)+2,,,"Sensis Vectors ALL")),"YC"&amp;$H322&amp;N$1,INDIRECT(ADDRESS(3,$I322,,,"Sensis Vectors ALL")):INDIRECT(ADDRESS(3+ROWS(CORR_MATRIX)-1,$I322,,,"Sensis Vectors ALL")))</f>
        <v>0</v>
      </c>
      <c r="O322" s="256">
        <f ca="1">SUMIF(INDIRECT(ADDRESS(3,9+ROWS(CUT_LIST)+2,,,"Sensis Vectors ALL")):INDIRECT(ADDRESS(3+ROWS(CORR_MATRIX)-1,9+ROWS(CUT_LIST)+2,,,"Sensis Vectors ALL")),"YC"&amp;$H322&amp;O$1,INDIRECT(ADDRESS(3,$I322,,,"Sensis Vectors ALL")):INDIRECT(ADDRESS(3+ROWS(CORR_MATRIX)-1,$I322,,,"Sensis Vectors ALL")))</f>
        <v>0</v>
      </c>
      <c r="P322" s="256">
        <f ca="1">SUMIF(INDIRECT(ADDRESS(3,9+ROWS(CUT_LIST)+2,,,"Sensis Vectors ALL")):INDIRECT(ADDRESS(3+ROWS(CORR_MATRIX)-1,9+ROWS(CUT_LIST)+2,,,"Sensis Vectors ALL")),"YC"&amp;$H322&amp;P$1,INDIRECT(ADDRESS(3,$I322,,,"Sensis Vectors ALL")):INDIRECT(ADDRESS(3+ROWS(CORR_MATRIX)-1,$I322,,,"Sensis Vectors ALL")))</f>
        <v>0</v>
      </c>
      <c r="Q322" s="256">
        <f ca="1">SUMIF(INDIRECT(ADDRESS(3,9+ROWS(CUT_LIST)+2,,,"Sensis Vectors ALL")):INDIRECT(ADDRESS(3+ROWS(CORR_MATRIX)-1,9+ROWS(CUT_LIST)+2,,,"Sensis Vectors ALL")),"YC"&amp;$H322&amp;Q$1,INDIRECT(ADDRESS(3,$I322,,,"Sensis Vectors ALL")):INDIRECT(ADDRESS(3+ROWS(CORR_MATRIX)-1,$I322,,,"Sensis Vectors ALL")))</f>
        <v>0</v>
      </c>
      <c r="R322" s="256">
        <f ca="1">SUMIF(INDIRECT(ADDRESS(3,9+ROWS(CUT_LIST)+2,,,"Sensis Vectors ALL")):INDIRECT(ADDRESS(3+ROWS(CORR_MATRIX)-1,9+ROWS(CUT_LIST)+2,,,"Sensis Vectors ALL")),"YC"&amp;$H322&amp;R$1,INDIRECT(ADDRESS(3,$I322,,,"Sensis Vectors ALL")):INDIRECT(ADDRESS(3+ROWS(CORR_MATRIX)-1,$I322,,,"Sensis Vectors ALL")))</f>
        <v>0</v>
      </c>
      <c r="S322" s="256">
        <f ca="1">SUMIF(INDIRECT(ADDRESS(3,9+ROWS(CUT_LIST)+2,,,"Sensis Vectors ALL")):INDIRECT(ADDRESS(3+ROWS(CORR_MATRIX)-1,9+ROWS(CUT_LIST)+2,,,"Sensis Vectors ALL")),"YC"&amp;$H322&amp;S$1,INDIRECT(ADDRESS(3,$I322,,,"Sensis Vectors ALL")):INDIRECT(ADDRESS(3+ROWS(CORR_MATRIX)-1,$I322,,,"Sensis Vectors ALL")))</f>
        <v>0</v>
      </c>
      <c r="T322" s="256">
        <f ca="1">SUMIF(INDIRECT(ADDRESS(3,9+ROWS(CUT_LIST)+2,,,"Sensis Vectors ALL")):INDIRECT(ADDRESS(3+ROWS(CORR_MATRIX)-1,9+ROWS(CUT_LIST)+2,,,"Sensis Vectors ALL")),"YC"&amp;$H322&amp;T$1,INDIRECT(ADDRESS(3,$I322,,,"Sensis Vectors ALL")):INDIRECT(ADDRESS(3+ROWS(CORR_MATRIX)-1,$I322,,,"Sensis Vectors ALL")))</f>
        <v>0</v>
      </c>
      <c r="U322" s="256">
        <f ca="1">SUMIF(INDIRECT(ADDRESS(3,9+ROWS(CUT_LIST)+2,,,"Sensis Vectors ALL")):INDIRECT(ADDRESS(3+ROWS(CORR_MATRIX)-1,9+ROWS(CUT_LIST)+2,,,"Sensis Vectors ALL")),"YC"&amp;$H322&amp;U$1,INDIRECT(ADDRESS(3,$I322,,,"Sensis Vectors ALL")):INDIRECT(ADDRESS(3+ROWS(CORR_MATRIX)-1,$I322,,,"Sensis Vectors ALL")))</f>
        <v>0</v>
      </c>
      <c r="V322" s="256">
        <f ca="1">SUMIF(INDIRECT(ADDRESS(3,9+ROWS(CUT_LIST)+2,,,"Sensis Vectors ALL")):INDIRECT(ADDRESS(3+ROWS(CORR_MATRIX)-1,9+ROWS(CUT_LIST)+2,,,"Sensis Vectors ALL")),"YC"&amp;$H322&amp;V$1,INDIRECT(ADDRESS(3,$I322,,,"Sensis Vectors ALL")):INDIRECT(ADDRESS(3+ROWS(CORR_MATRIX)-1,$I322,,,"Sensis Vectors ALL")))</f>
        <v>0</v>
      </c>
    </row>
    <row r="323" spans="1:22" x14ac:dyDescent="0.2">
      <c r="A323" s="63">
        <f t="shared" si="27"/>
        <v>101</v>
      </c>
      <c r="B323" s="63"/>
      <c r="C323" s="63"/>
      <c r="D323" s="61" t="s">
        <v>436</v>
      </c>
      <c r="E323" s="63"/>
      <c r="F323" s="63"/>
      <c r="G323" s="63"/>
      <c r="H323" s="63" t="s">
        <v>16</v>
      </c>
      <c r="I323" s="63">
        <f t="shared" si="20"/>
        <v>111</v>
      </c>
      <c r="J323" s="63" t="str">
        <f t="shared" si="21"/>
        <v>101USD</v>
      </c>
      <c r="K323" s="256">
        <f ca="1">SUMIF(INDIRECT(ADDRESS(3,9+ROWS(CUT_LIST)+2,,,"Sensis Vectors ALL")):INDIRECT(ADDRESS(3+ROWS(CORR_MATRIX)-1,9+ROWS(CUT_LIST)+2,,,"Sensis Vectors ALL")),"YC"&amp;$H323&amp;K$1,INDIRECT(ADDRESS(3,$I323,,,"Sensis Vectors ALL")):INDIRECT(ADDRESS(3+ROWS(CORR_MATRIX)-1,$I323,,,"Sensis Vectors ALL")))</f>
        <v>0</v>
      </c>
      <c r="L323" s="256">
        <f ca="1">SUMIF(INDIRECT(ADDRESS(3,9+ROWS(CUT_LIST)+2,,,"Sensis Vectors ALL")):INDIRECT(ADDRESS(3+ROWS(CORR_MATRIX)-1,9+ROWS(CUT_LIST)+2,,,"Sensis Vectors ALL")),"YC"&amp;$H323&amp;L$1,INDIRECT(ADDRESS(3,$I323,,,"Sensis Vectors ALL")):INDIRECT(ADDRESS(3+ROWS(CORR_MATRIX)-1,$I323,,,"Sensis Vectors ALL")))</f>
        <v>0</v>
      </c>
      <c r="M323" s="256">
        <f ca="1">SUMIF(INDIRECT(ADDRESS(3,9+ROWS(CUT_LIST)+2,,,"Sensis Vectors ALL")):INDIRECT(ADDRESS(3+ROWS(CORR_MATRIX)-1,9+ROWS(CUT_LIST)+2,,,"Sensis Vectors ALL")),"YC"&amp;$H323&amp;M$1,INDIRECT(ADDRESS(3,$I323,,,"Sensis Vectors ALL")):INDIRECT(ADDRESS(3+ROWS(CORR_MATRIX)-1,$I323,,,"Sensis Vectors ALL")))</f>
        <v>0</v>
      </c>
      <c r="N323" s="256">
        <f ca="1">SUMIF(INDIRECT(ADDRESS(3,9+ROWS(CUT_LIST)+2,,,"Sensis Vectors ALL")):INDIRECT(ADDRESS(3+ROWS(CORR_MATRIX)-1,9+ROWS(CUT_LIST)+2,,,"Sensis Vectors ALL")),"YC"&amp;$H323&amp;N$1,INDIRECT(ADDRESS(3,$I323,,,"Sensis Vectors ALL")):INDIRECT(ADDRESS(3+ROWS(CORR_MATRIX)-1,$I323,,,"Sensis Vectors ALL")))</f>
        <v>0</v>
      </c>
      <c r="O323" s="256">
        <f ca="1">SUMIF(INDIRECT(ADDRESS(3,9+ROWS(CUT_LIST)+2,,,"Sensis Vectors ALL")):INDIRECT(ADDRESS(3+ROWS(CORR_MATRIX)-1,9+ROWS(CUT_LIST)+2,,,"Sensis Vectors ALL")),"YC"&amp;$H323&amp;O$1,INDIRECT(ADDRESS(3,$I323,,,"Sensis Vectors ALL")):INDIRECT(ADDRESS(3+ROWS(CORR_MATRIX)-1,$I323,,,"Sensis Vectors ALL")))</f>
        <v>0</v>
      </c>
      <c r="P323" s="256">
        <f ca="1">SUMIF(INDIRECT(ADDRESS(3,9+ROWS(CUT_LIST)+2,,,"Sensis Vectors ALL")):INDIRECT(ADDRESS(3+ROWS(CORR_MATRIX)-1,9+ROWS(CUT_LIST)+2,,,"Sensis Vectors ALL")),"YC"&amp;$H323&amp;P$1,INDIRECT(ADDRESS(3,$I323,,,"Sensis Vectors ALL")):INDIRECT(ADDRESS(3+ROWS(CORR_MATRIX)-1,$I323,,,"Sensis Vectors ALL")))</f>
        <v>0</v>
      </c>
      <c r="Q323" s="256">
        <f ca="1">SUMIF(INDIRECT(ADDRESS(3,9+ROWS(CUT_LIST)+2,,,"Sensis Vectors ALL")):INDIRECT(ADDRESS(3+ROWS(CORR_MATRIX)-1,9+ROWS(CUT_LIST)+2,,,"Sensis Vectors ALL")),"YC"&amp;$H323&amp;Q$1,INDIRECT(ADDRESS(3,$I323,,,"Sensis Vectors ALL")):INDIRECT(ADDRESS(3+ROWS(CORR_MATRIX)-1,$I323,,,"Sensis Vectors ALL")))</f>
        <v>0</v>
      </c>
      <c r="R323" s="256">
        <f ca="1">SUMIF(INDIRECT(ADDRESS(3,9+ROWS(CUT_LIST)+2,,,"Sensis Vectors ALL")):INDIRECT(ADDRESS(3+ROWS(CORR_MATRIX)-1,9+ROWS(CUT_LIST)+2,,,"Sensis Vectors ALL")),"YC"&amp;$H323&amp;R$1,INDIRECT(ADDRESS(3,$I323,,,"Sensis Vectors ALL")):INDIRECT(ADDRESS(3+ROWS(CORR_MATRIX)-1,$I323,,,"Sensis Vectors ALL")))</f>
        <v>0</v>
      </c>
      <c r="S323" s="256">
        <f ca="1">SUMIF(INDIRECT(ADDRESS(3,9+ROWS(CUT_LIST)+2,,,"Sensis Vectors ALL")):INDIRECT(ADDRESS(3+ROWS(CORR_MATRIX)-1,9+ROWS(CUT_LIST)+2,,,"Sensis Vectors ALL")),"YC"&amp;$H323&amp;S$1,INDIRECT(ADDRESS(3,$I323,,,"Sensis Vectors ALL")):INDIRECT(ADDRESS(3+ROWS(CORR_MATRIX)-1,$I323,,,"Sensis Vectors ALL")))</f>
        <v>0</v>
      </c>
      <c r="T323" s="256">
        <f ca="1">SUMIF(INDIRECT(ADDRESS(3,9+ROWS(CUT_LIST)+2,,,"Sensis Vectors ALL")):INDIRECT(ADDRESS(3+ROWS(CORR_MATRIX)-1,9+ROWS(CUT_LIST)+2,,,"Sensis Vectors ALL")),"YC"&amp;$H323&amp;T$1,INDIRECT(ADDRESS(3,$I323,,,"Sensis Vectors ALL")):INDIRECT(ADDRESS(3+ROWS(CORR_MATRIX)-1,$I323,,,"Sensis Vectors ALL")))</f>
        <v>0</v>
      </c>
      <c r="U323" s="256">
        <f ca="1">SUMIF(INDIRECT(ADDRESS(3,9+ROWS(CUT_LIST)+2,,,"Sensis Vectors ALL")):INDIRECT(ADDRESS(3+ROWS(CORR_MATRIX)-1,9+ROWS(CUT_LIST)+2,,,"Sensis Vectors ALL")),"YC"&amp;$H323&amp;U$1,INDIRECT(ADDRESS(3,$I323,,,"Sensis Vectors ALL")):INDIRECT(ADDRESS(3+ROWS(CORR_MATRIX)-1,$I323,,,"Sensis Vectors ALL")))</f>
        <v>0</v>
      </c>
      <c r="V323" s="256">
        <f ca="1">SUMIF(INDIRECT(ADDRESS(3,9+ROWS(CUT_LIST)+2,,,"Sensis Vectors ALL")):INDIRECT(ADDRESS(3+ROWS(CORR_MATRIX)-1,9+ROWS(CUT_LIST)+2,,,"Sensis Vectors ALL")),"YC"&amp;$H323&amp;V$1,INDIRECT(ADDRESS(3,$I323,,,"Sensis Vectors ALL")):INDIRECT(ADDRESS(3+ROWS(CORR_MATRIX)-1,$I323,,,"Sensis Vectors ALL")))</f>
        <v>0</v>
      </c>
    </row>
    <row r="324" spans="1:22" x14ac:dyDescent="0.2">
      <c r="A324">
        <v>102</v>
      </c>
      <c r="B324">
        <v>10</v>
      </c>
      <c r="C324" t="s">
        <v>437</v>
      </c>
      <c r="D324" t="s">
        <v>437</v>
      </c>
      <c r="E324" t="s">
        <v>136</v>
      </c>
      <c r="F324" t="s">
        <v>179</v>
      </c>
      <c r="G324">
        <v>244</v>
      </c>
      <c r="H324" s="62" t="s">
        <v>24</v>
      </c>
      <c r="I324">
        <f t="shared" si="20"/>
        <v>112</v>
      </c>
      <c r="J324" t="str">
        <f t="shared" si="21"/>
        <v>102ALL</v>
      </c>
      <c r="K324" s="257">
        <f ca="1">SUMIF(INDIRECT(ADDRESS(3,9+ROWS(CUT_LIST)+1,,,"Sensis Vectors ALL")):INDIRECT(ADDRESS(3+ROWS(CORR_MATRIX)-1,9+ROWS(CUT_LIST)+1,,,"Sensis Vectors ALL")),"YC"&amp;K$1,INDIRECT(ADDRESS(3,$I324,,,"Sensis Vectors ALL")):INDIRECT(ADDRESS(3+ROWS(CORR_MATRIX)-1,$I324,,,"Sensis Vectors ALL")))</f>
        <v>0</v>
      </c>
      <c r="L324" s="257">
        <f ca="1">SUMIF(INDIRECT(ADDRESS(3,9+ROWS(CUT_LIST)+1,,,"Sensis Vectors ALL")):INDIRECT(ADDRESS(3+ROWS(CORR_MATRIX)-1,9+ROWS(CUT_LIST)+1,,,"Sensis Vectors ALL")),"YC"&amp;L$1,INDIRECT(ADDRESS(3,$I324,,,"Sensis Vectors ALL")):INDIRECT(ADDRESS(3+ROWS(CORR_MATRIX)-1,$I324,,,"Sensis Vectors ALL")))</f>
        <v>0</v>
      </c>
      <c r="M324" s="257">
        <f ca="1">SUMIF(INDIRECT(ADDRESS(3,9+ROWS(CUT_LIST)+1,,,"Sensis Vectors ALL")):INDIRECT(ADDRESS(3+ROWS(CORR_MATRIX)-1,9+ROWS(CUT_LIST)+1,,,"Sensis Vectors ALL")),"YC"&amp;M$1,INDIRECT(ADDRESS(3,$I324,,,"Sensis Vectors ALL")):INDIRECT(ADDRESS(3+ROWS(CORR_MATRIX)-1,$I324,,,"Sensis Vectors ALL")))</f>
        <v>0</v>
      </c>
      <c r="N324" s="257">
        <f ca="1">SUMIF(INDIRECT(ADDRESS(3,9+ROWS(CUT_LIST)+1,,,"Sensis Vectors ALL")):INDIRECT(ADDRESS(3+ROWS(CORR_MATRIX)-1,9+ROWS(CUT_LIST)+1,,,"Sensis Vectors ALL")),"YC"&amp;N$1,INDIRECT(ADDRESS(3,$I324,,,"Sensis Vectors ALL")):INDIRECT(ADDRESS(3+ROWS(CORR_MATRIX)-1,$I324,,,"Sensis Vectors ALL")))</f>
        <v>0</v>
      </c>
      <c r="O324" s="257">
        <f ca="1">SUMIF(INDIRECT(ADDRESS(3,9+ROWS(CUT_LIST)+1,,,"Sensis Vectors ALL")):INDIRECT(ADDRESS(3+ROWS(CORR_MATRIX)-1,9+ROWS(CUT_LIST)+1,,,"Sensis Vectors ALL")),"YC"&amp;O$1,INDIRECT(ADDRESS(3,$I324,,,"Sensis Vectors ALL")):INDIRECT(ADDRESS(3+ROWS(CORR_MATRIX)-1,$I324,,,"Sensis Vectors ALL")))</f>
        <v>0</v>
      </c>
      <c r="P324" s="257">
        <f ca="1">SUMIF(INDIRECT(ADDRESS(3,9+ROWS(CUT_LIST)+1,,,"Sensis Vectors ALL")):INDIRECT(ADDRESS(3+ROWS(CORR_MATRIX)-1,9+ROWS(CUT_LIST)+1,,,"Sensis Vectors ALL")),"YC"&amp;P$1,INDIRECT(ADDRESS(3,$I324,,,"Sensis Vectors ALL")):INDIRECT(ADDRESS(3+ROWS(CORR_MATRIX)-1,$I324,,,"Sensis Vectors ALL")))</f>
        <v>0</v>
      </c>
      <c r="Q324" s="257">
        <f ca="1">SUMIF(INDIRECT(ADDRESS(3,9+ROWS(CUT_LIST)+1,,,"Sensis Vectors ALL")):INDIRECT(ADDRESS(3+ROWS(CORR_MATRIX)-1,9+ROWS(CUT_LIST)+1,,,"Sensis Vectors ALL")),"YC"&amp;Q$1,INDIRECT(ADDRESS(3,$I324,,,"Sensis Vectors ALL")):INDIRECT(ADDRESS(3+ROWS(CORR_MATRIX)-1,$I324,,,"Sensis Vectors ALL")))</f>
        <v>0</v>
      </c>
      <c r="R324" s="257">
        <f ca="1">SUMIF(INDIRECT(ADDRESS(3,9+ROWS(CUT_LIST)+1,,,"Sensis Vectors ALL")):INDIRECT(ADDRESS(3+ROWS(CORR_MATRIX)-1,9+ROWS(CUT_LIST)+1,,,"Sensis Vectors ALL")),"YC"&amp;R$1,INDIRECT(ADDRESS(3,$I324,,,"Sensis Vectors ALL")):INDIRECT(ADDRESS(3+ROWS(CORR_MATRIX)-1,$I324,,,"Sensis Vectors ALL")))</f>
        <v>0</v>
      </c>
      <c r="S324" s="257">
        <f ca="1">SUMIF(INDIRECT(ADDRESS(3,9+ROWS(CUT_LIST)+1,,,"Sensis Vectors ALL")):INDIRECT(ADDRESS(3+ROWS(CORR_MATRIX)-1,9+ROWS(CUT_LIST)+1,,,"Sensis Vectors ALL")),"YC"&amp;S$1,INDIRECT(ADDRESS(3,$I324,,,"Sensis Vectors ALL")):INDIRECT(ADDRESS(3+ROWS(CORR_MATRIX)-1,$I324,,,"Sensis Vectors ALL")))</f>
        <v>0</v>
      </c>
      <c r="T324" s="257">
        <f ca="1">SUMIF(INDIRECT(ADDRESS(3,9+ROWS(CUT_LIST)+1,,,"Sensis Vectors ALL")):INDIRECT(ADDRESS(3+ROWS(CORR_MATRIX)-1,9+ROWS(CUT_LIST)+1,,,"Sensis Vectors ALL")),"YC"&amp;T$1,INDIRECT(ADDRESS(3,$I324,,,"Sensis Vectors ALL")):INDIRECT(ADDRESS(3+ROWS(CORR_MATRIX)-1,$I324,,,"Sensis Vectors ALL")))</f>
        <v>0</v>
      </c>
      <c r="U324" s="257">
        <f ca="1">SUMIF(INDIRECT(ADDRESS(3,9+ROWS(CUT_LIST)+1,,,"Sensis Vectors ALL")):INDIRECT(ADDRESS(3+ROWS(CORR_MATRIX)-1,9+ROWS(CUT_LIST)+1,,,"Sensis Vectors ALL")),"YC"&amp;U$1,INDIRECT(ADDRESS(3,$I324,,,"Sensis Vectors ALL")):INDIRECT(ADDRESS(3+ROWS(CORR_MATRIX)-1,$I324,,,"Sensis Vectors ALL")))</f>
        <v>0</v>
      </c>
      <c r="V324" s="257">
        <f ca="1">SUMIF(INDIRECT(ADDRESS(3,9+ROWS(CUT_LIST)+1,,,"Sensis Vectors ALL")):INDIRECT(ADDRESS(3+ROWS(CORR_MATRIX)-1,9+ROWS(CUT_LIST)+1,,,"Sensis Vectors ALL")),"YC"&amp;V$1,INDIRECT(ADDRESS(3,$I324,,,"Sensis Vectors ALL")):INDIRECT(ADDRESS(3+ROWS(CORR_MATRIX)-1,$I324,,,"Sensis Vectors ALL")))</f>
        <v>0</v>
      </c>
    </row>
    <row r="325" spans="1:22" x14ac:dyDescent="0.2">
      <c r="A325" s="63">
        <f t="shared" ref="A325:A330" si="28">A324</f>
        <v>102</v>
      </c>
      <c r="B325" s="63"/>
      <c r="C325" s="63"/>
      <c r="D325" s="61" t="s">
        <v>437</v>
      </c>
      <c r="E325" s="63"/>
      <c r="F325" s="63"/>
      <c r="G325" s="63"/>
      <c r="H325" s="63" t="s">
        <v>32</v>
      </c>
      <c r="I325" s="63">
        <f t="shared" si="20"/>
        <v>112</v>
      </c>
      <c r="J325" s="63" t="str">
        <f t="shared" si="21"/>
        <v>102AUD</v>
      </c>
      <c r="K325" s="256">
        <f ca="1">SUMIF(INDIRECT(ADDRESS(3,9+ROWS(CUT_LIST)+2,,,"Sensis Vectors ALL")):INDIRECT(ADDRESS(3+ROWS(CORR_MATRIX)-1,9+ROWS(CUT_LIST)+2,,,"Sensis Vectors ALL")),"YC"&amp;$H325&amp;K$1,INDIRECT(ADDRESS(3,$I325,,,"Sensis Vectors ALL")):INDIRECT(ADDRESS(3+ROWS(CORR_MATRIX)-1,$I325,,,"Sensis Vectors ALL")))</f>
        <v>0</v>
      </c>
      <c r="L325" s="256">
        <f ca="1">SUMIF(INDIRECT(ADDRESS(3,9+ROWS(CUT_LIST)+2,,,"Sensis Vectors ALL")):INDIRECT(ADDRESS(3+ROWS(CORR_MATRIX)-1,9+ROWS(CUT_LIST)+2,,,"Sensis Vectors ALL")),"YC"&amp;$H325&amp;L$1,INDIRECT(ADDRESS(3,$I325,,,"Sensis Vectors ALL")):INDIRECT(ADDRESS(3+ROWS(CORR_MATRIX)-1,$I325,,,"Sensis Vectors ALL")))</f>
        <v>0</v>
      </c>
      <c r="M325" s="256">
        <f ca="1">SUMIF(INDIRECT(ADDRESS(3,9+ROWS(CUT_LIST)+2,,,"Sensis Vectors ALL")):INDIRECT(ADDRESS(3+ROWS(CORR_MATRIX)-1,9+ROWS(CUT_LIST)+2,,,"Sensis Vectors ALL")),"YC"&amp;$H325&amp;M$1,INDIRECT(ADDRESS(3,$I325,,,"Sensis Vectors ALL")):INDIRECT(ADDRESS(3+ROWS(CORR_MATRIX)-1,$I325,,,"Sensis Vectors ALL")))</f>
        <v>0</v>
      </c>
      <c r="N325" s="256">
        <f ca="1">SUMIF(INDIRECT(ADDRESS(3,9+ROWS(CUT_LIST)+2,,,"Sensis Vectors ALL")):INDIRECT(ADDRESS(3+ROWS(CORR_MATRIX)-1,9+ROWS(CUT_LIST)+2,,,"Sensis Vectors ALL")),"YC"&amp;$H325&amp;N$1,INDIRECT(ADDRESS(3,$I325,,,"Sensis Vectors ALL")):INDIRECT(ADDRESS(3+ROWS(CORR_MATRIX)-1,$I325,,,"Sensis Vectors ALL")))</f>
        <v>0</v>
      </c>
      <c r="O325" s="256">
        <f ca="1">SUMIF(INDIRECT(ADDRESS(3,9+ROWS(CUT_LIST)+2,,,"Sensis Vectors ALL")):INDIRECT(ADDRESS(3+ROWS(CORR_MATRIX)-1,9+ROWS(CUT_LIST)+2,,,"Sensis Vectors ALL")),"YC"&amp;$H325&amp;O$1,INDIRECT(ADDRESS(3,$I325,,,"Sensis Vectors ALL")):INDIRECT(ADDRESS(3+ROWS(CORR_MATRIX)-1,$I325,,,"Sensis Vectors ALL")))</f>
        <v>0</v>
      </c>
      <c r="P325" s="256">
        <f ca="1">SUMIF(INDIRECT(ADDRESS(3,9+ROWS(CUT_LIST)+2,,,"Sensis Vectors ALL")):INDIRECT(ADDRESS(3+ROWS(CORR_MATRIX)-1,9+ROWS(CUT_LIST)+2,,,"Sensis Vectors ALL")),"YC"&amp;$H325&amp;P$1,INDIRECT(ADDRESS(3,$I325,,,"Sensis Vectors ALL")):INDIRECT(ADDRESS(3+ROWS(CORR_MATRIX)-1,$I325,,,"Sensis Vectors ALL")))</f>
        <v>0</v>
      </c>
      <c r="Q325" s="256">
        <f ca="1">SUMIF(INDIRECT(ADDRESS(3,9+ROWS(CUT_LIST)+2,,,"Sensis Vectors ALL")):INDIRECT(ADDRESS(3+ROWS(CORR_MATRIX)-1,9+ROWS(CUT_LIST)+2,,,"Sensis Vectors ALL")),"YC"&amp;$H325&amp;Q$1,INDIRECT(ADDRESS(3,$I325,,,"Sensis Vectors ALL")):INDIRECT(ADDRESS(3+ROWS(CORR_MATRIX)-1,$I325,,,"Sensis Vectors ALL")))</f>
        <v>0</v>
      </c>
      <c r="R325" s="256">
        <f ca="1">SUMIF(INDIRECT(ADDRESS(3,9+ROWS(CUT_LIST)+2,,,"Sensis Vectors ALL")):INDIRECT(ADDRESS(3+ROWS(CORR_MATRIX)-1,9+ROWS(CUT_LIST)+2,,,"Sensis Vectors ALL")),"YC"&amp;$H325&amp;R$1,INDIRECT(ADDRESS(3,$I325,,,"Sensis Vectors ALL")):INDIRECT(ADDRESS(3+ROWS(CORR_MATRIX)-1,$I325,,,"Sensis Vectors ALL")))</f>
        <v>0</v>
      </c>
      <c r="S325" s="256">
        <f ca="1">SUMIF(INDIRECT(ADDRESS(3,9+ROWS(CUT_LIST)+2,,,"Sensis Vectors ALL")):INDIRECT(ADDRESS(3+ROWS(CORR_MATRIX)-1,9+ROWS(CUT_LIST)+2,,,"Sensis Vectors ALL")),"YC"&amp;$H325&amp;S$1,INDIRECT(ADDRESS(3,$I325,,,"Sensis Vectors ALL")):INDIRECT(ADDRESS(3+ROWS(CORR_MATRIX)-1,$I325,,,"Sensis Vectors ALL")))</f>
        <v>0</v>
      </c>
      <c r="T325" s="256">
        <f ca="1">SUMIF(INDIRECT(ADDRESS(3,9+ROWS(CUT_LIST)+2,,,"Sensis Vectors ALL")):INDIRECT(ADDRESS(3+ROWS(CORR_MATRIX)-1,9+ROWS(CUT_LIST)+2,,,"Sensis Vectors ALL")),"YC"&amp;$H325&amp;T$1,INDIRECT(ADDRESS(3,$I325,,,"Sensis Vectors ALL")):INDIRECT(ADDRESS(3+ROWS(CORR_MATRIX)-1,$I325,,,"Sensis Vectors ALL")))</f>
        <v>0</v>
      </c>
      <c r="U325" s="256">
        <f ca="1">SUMIF(INDIRECT(ADDRESS(3,9+ROWS(CUT_LIST)+2,,,"Sensis Vectors ALL")):INDIRECT(ADDRESS(3+ROWS(CORR_MATRIX)-1,9+ROWS(CUT_LIST)+2,,,"Sensis Vectors ALL")),"YC"&amp;$H325&amp;U$1,INDIRECT(ADDRESS(3,$I325,,,"Sensis Vectors ALL")):INDIRECT(ADDRESS(3+ROWS(CORR_MATRIX)-1,$I325,,,"Sensis Vectors ALL")))</f>
        <v>0</v>
      </c>
      <c r="V325" s="256">
        <f ca="1">SUMIF(INDIRECT(ADDRESS(3,9+ROWS(CUT_LIST)+2,,,"Sensis Vectors ALL")):INDIRECT(ADDRESS(3+ROWS(CORR_MATRIX)-1,9+ROWS(CUT_LIST)+2,,,"Sensis Vectors ALL")),"YC"&amp;$H325&amp;V$1,INDIRECT(ADDRESS(3,$I325,,,"Sensis Vectors ALL")):INDIRECT(ADDRESS(3+ROWS(CORR_MATRIX)-1,$I325,,,"Sensis Vectors ALL")))</f>
        <v>0</v>
      </c>
    </row>
    <row r="326" spans="1:22" x14ac:dyDescent="0.2">
      <c r="A326" s="63">
        <f t="shared" si="28"/>
        <v>102</v>
      </c>
      <c r="B326" s="63"/>
      <c r="C326" s="63"/>
      <c r="D326" s="61" t="s">
        <v>437</v>
      </c>
      <c r="E326" s="63"/>
      <c r="F326" s="63"/>
      <c r="G326" s="63"/>
      <c r="H326" s="63" t="s">
        <v>9</v>
      </c>
      <c r="I326" s="63">
        <f t="shared" si="20"/>
        <v>112</v>
      </c>
      <c r="J326" s="63" t="str">
        <f t="shared" si="21"/>
        <v>102CAD</v>
      </c>
      <c r="K326" s="256">
        <f ca="1">SUMIF(INDIRECT(ADDRESS(3,9+ROWS(CUT_LIST)+2,,,"Sensis Vectors ALL")):INDIRECT(ADDRESS(3+ROWS(CORR_MATRIX)-1,9+ROWS(CUT_LIST)+2,,,"Sensis Vectors ALL")),"YC"&amp;$H326&amp;K$1,INDIRECT(ADDRESS(3,$I326,,,"Sensis Vectors ALL")):INDIRECT(ADDRESS(3+ROWS(CORR_MATRIX)-1,$I326,,,"Sensis Vectors ALL")))</f>
        <v>0</v>
      </c>
      <c r="L326" s="256">
        <f ca="1">SUMIF(INDIRECT(ADDRESS(3,9+ROWS(CUT_LIST)+2,,,"Sensis Vectors ALL")):INDIRECT(ADDRESS(3+ROWS(CORR_MATRIX)-1,9+ROWS(CUT_LIST)+2,,,"Sensis Vectors ALL")),"YC"&amp;$H326&amp;L$1,INDIRECT(ADDRESS(3,$I326,,,"Sensis Vectors ALL")):INDIRECT(ADDRESS(3+ROWS(CORR_MATRIX)-1,$I326,,,"Sensis Vectors ALL")))</f>
        <v>0</v>
      </c>
      <c r="M326" s="256">
        <f ca="1">SUMIF(INDIRECT(ADDRESS(3,9+ROWS(CUT_LIST)+2,,,"Sensis Vectors ALL")):INDIRECT(ADDRESS(3+ROWS(CORR_MATRIX)-1,9+ROWS(CUT_LIST)+2,,,"Sensis Vectors ALL")),"YC"&amp;$H326&amp;M$1,INDIRECT(ADDRESS(3,$I326,,,"Sensis Vectors ALL")):INDIRECT(ADDRESS(3+ROWS(CORR_MATRIX)-1,$I326,,,"Sensis Vectors ALL")))</f>
        <v>0</v>
      </c>
      <c r="N326" s="256">
        <f ca="1">SUMIF(INDIRECT(ADDRESS(3,9+ROWS(CUT_LIST)+2,,,"Sensis Vectors ALL")):INDIRECT(ADDRESS(3+ROWS(CORR_MATRIX)-1,9+ROWS(CUT_LIST)+2,,,"Sensis Vectors ALL")),"YC"&amp;$H326&amp;N$1,INDIRECT(ADDRESS(3,$I326,,,"Sensis Vectors ALL")):INDIRECT(ADDRESS(3+ROWS(CORR_MATRIX)-1,$I326,,,"Sensis Vectors ALL")))</f>
        <v>0</v>
      </c>
      <c r="O326" s="256">
        <f ca="1">SUMIF(INDIRECT(ADDRESS(3,9+ROWS(CUT_LIST)+2,,,"Sensis Vectors ALL")):INDIRECT(ADDRESS(3+ROWS(CORR_MATRIX)-1,9+ROWS(CUT_LIST)+2,,,"Sensis Vectors ALL")),"YC"&amp;$H326&amp;O$1,INDIRECT(ADDRESS(3,$I326,,,"Sensis Vectors ALL")):INDIRECT(ADDRESS(3+ROWS(CORR_MATRIX)-1,$I326,,,"Sensis Vectors ALL")))</f>
        <v>0</v>
      </c>
      <c r="P326" s="256">
        <f ca="1">SUMIF(INDIRECT(ADDRESS(3,9+ROWS(CUT_LIST)+2,,,"Sensis Vectors ALL")):INDIRECT(ADDRESS(3+ROWS(CORR_MATRIX)-1,9+ROWS(CUT_LIST)+2,,,"Sensis Vectors ALL")),"YC"&amp;$H326&amp;P$1,INDIRECT(ADDRESS(3,$I326,,,"Sensis Vectors ALL")):INDIRECT(ADDRESS(3+ROWS(CORR_MATRIX)-1,$I326,,,"Sensis Vectors ALL")))</f>
        <v>0</v>
      </c>
      <c r="Q326" s="256">
        <f ca="1">SUMIF(INDIRECT(ADDRESS(3,9+ROWS(CUT_LIST)+2,,,"Sensis Vectors ALL")):INDIRECT(ADDRESS(3+ROWS(CORR_MATRIX)-1,9+ROWS(CUT_LIST)+2,,,"Sensis Vectors ALL")),"YC"&amp;$H326&amp;Q$1,INDIRECT(ADDRESS(3,$I326,,,"Sensis Vectors ALL")):INDIRECT(ADDRESS(3+ROWS(CORR_MATRIX)-1,$I326,,,"Sensis Vectors ALL")))</f>
        <v>0</v>
      </c>
      <c r="R326" s="256">
        <f ca="1">SUMIF(INDIRECT(ADDRESS(3,9+ROWS(CUT_LIST)+2,,,"Sensis Vectors ALL")):INDIRECT(ADDRESS(3+ROWS(CORR_MATRIX)-1,9+ROWS(CUT_LIST)+2,,,"Sensis Vectors ALL")),"YC"&amp;$H326&amp;R$1,INDIRECT(ADDRESS(3,$I326,,,"Sensis Vectors ALL")):INDIRECT(ADDRESS(3+ROWS(CORR_MATRIX)-1,$I326,,,"Sensis Vectors ALL")))</f>
        <v>0</v>
      </c>
      <c r="S326" s="256">
        <f ca="1">SUMIF(INDIRECT(ADDRESS(3,9+ROWS(CUT_LIST)+2,,,"Sensis Vectors ALL")):INDIRECT(ADDRESS(3+ROWS(CORR_MATRIX)-1,9+ROWS(CUT_LIST)+2,,,"Sensis Vectors ALL")),"YC"&amp;$H326&amp;S$1,INDIRECT(ADDRESS(3,$I326,,,"Sensis Vectors ALL")):INDIRECT(ADDRESS(3+ROWS(CORR_MATRIX)-1,$I326,,,"Sensis Vectors ALL")))</f>
        <v>0</v>
      </c>
      <c r="T326" s="256">
        <f ca="1">SUMIF(INDIRECT(ADDRESS(3,9+ROWS(CUT_LIST)+2,,,"Sensis Vectors ALL")):INDIRECT(ADDRESS(3+ROWS(CORR_MATRIX)-1,9+ROWS(CUT_LIST)+2,,,"Sensis Vectors ALL")),"YC"&amp;$H326&amp;T$1,INDIRECT(ADDRESS(3,$I326,,,"Sensis Vectors ALL")):INDIRECT(ADDRESS(3+ROWS(CORR_MATRIX)-1,$I326,,,"Sensis Vectors ALL")))</f>
        <v>0</v>
      </c>
      <c r="U326" s="256">
        <f ca="1">SUMIF(INDIRECT(ADDRESS(3,9+ROWS(CUT_LIST)+2,,,"Sensis Vectors ALL")):INDIRECT(ADDRESS(3+ROWS(CORR_MATRIX)-1,9+ROWS(CUT_LIST)+2,,,"Sensis Vectors ALL")),"YC"&amp;$H326&amp;U$1,INDIRECT(ADDRESS(3,$I326,,,"Sensis Vectors ALL")):INDIRECT(ADDRESS(3+ROWS(CORR_MATRIX)-1,$I326,,,"Sensis Vectors ALL")))</f>
        <v>0</v>
      </c>
      <c r="V326" s="256">
        <f ca="1">SUMIF(INDIRECT(ADDRESS(3,9+ROWS(CUT_LIST)+2,,,"Sensis Vectors ALL")):INDIRECT(ADDRESS(3+ROWS(CORR_MATRIX)-1,9+ROWS(CUT_LIST)+2,,,"Sensis Vectors ALL")),"YC"&amp;$H326&amp;V$1,INDIRECT(ADDRESS(3,$I326,,,"Sensis Vectors ALL")):INDIRECT(ADDRESS(3+ROWS(CORR_MATRIX)-1,$I326,,,"Sensis Vectors ALL")))</f>
        <v>0</v>
      </c>
    </row>
    <row r="327" spans="1:22" x14ac:dyDescent="0.2">
      <c r="A327" s="63">
        <f t="shared" si="28"/>
        <v>102</v>
      </c>
      <c r="B327" s="63"/>
      <c r="C327" s="63"/>
      <c r="D327" s="61" t="s">
        <v>437</v>
      </c>
      <c r="E327" s="63"/>
      <c r="F327" s="63"/>
      <c r="G327" s="63"/>
      <c r="H327" s="63" t="s">
        <v>18</v>
      </c>
      <c r="I327" s="63">
        <f t="shared" si="20"/>
        <v>112</v>
      </c>
      <c r="J327" s="63" t="str">
        <f t="shared" si="21"/>
        <v>102EUR</v>
      </c>
      <c r="K327" s="256">
        <f ca="1">SUMIF(INDIRECT(ADDRESS(3,9+ROWS(CUT_LIST)+2,,,"Sensis Vectors ALL")):INDIRECT(ADDRESS(3+ROWS(CORR_MATRIX)-1,9+ROWS(CUT_LIST)+2,,,"Sensis Vectors ALL")),"YC"&amp;$H327&amp;K$1,INDIRECT(ADDRESS(3,$I327,,,"Sensis Vectors ALL")):INDIRECT(ADDRESS(3+ROWS(CORR_MATRIX)-1,$I327,,,"Sensis Vectors ALL")))</f>
        <v>0</v>
      </c>
      <c r="L327" s="256">
        <f ca="1">SUMIF(INDIRECT(ADDRESS(3,9+ROWS(CUT_LIST)+2,,,"Sensis Vectors ALL")):INDIRECT(ADDRESS(3+ROWS(CORR_MATRIX)-1,9+ROWS(CUT_LIST)+2,,,"Sensis Vectors ALL")),"YC"&amp;$H327&amp;L$1,INDIRECT(ADDRESS(3,$I327,,,"Sensis Vectors ALL")):INDIRECT(ADDRESS(3+ROWS(CORR_MATRIX)-1,$I327,,,"Sensis Vectors ALL")))</f>
        <v>0</v>
      </c>
      <c r="M327" s="256">
        <f ca="1">SUMIF(INDIRECT(ADDRESS(3,9+ROWS(CUT_LIST)+2,,,"Sensis Vectors ALL")):INDIRECT(ADDRESS(3+ROWS(CORR_MATRIX)-1,9+ROWS(CUT_LIST)+2,,,"Sensis Vectors ALL")),"YC"&amp;$H327&amp;M$1,INDIRECT(ADDRESS(3,$I327,,,"Sensis Vectors ALL")):INDIRECT(ADDRESS(3+ROWS(CORR_MATRIX)-1,$I327,,,"Sensis Vectors ALL")))</f>
        <v>0</v>
      </c>
      <c r="N327" s="256">
        <f ca="1">SUMIF(INDIRECT(ADDRESS(3,9+ROWS(CUT_LIST)+2,,,"Sensis Vectors ALL")):INDIRECT(ADDRESS(3+ROWS(CORR_MATRIX)-1,9+ROWS(CUT_LIST)+2,,,"Sensis Vectors ALL")),"YC"&amp;$H327&amp;N$1,INDIRECT(ADDRESS(3,$I327,,,"Sensis Vectors ALL")):INDIRECT(ADDRESS(3+ROWS(CORR_MATRIX)-1,$I327,,,"Sensis Vectors ALL")))</f>
        <v>0</v>
      </c>
      <c r="O327" s="256">
        <f ca="1">SUMIF(INDIRECT(ADDRESS(3,9+ROWS(CUT_LIST)+2,,,"Sensis Vectors ALL")):INDIRECT(ADDRESS(3+ROWS(CORR_MATRIX)-1,9+ROWS(CUT_LIST)+2,,,"Sensis Vectors ALL")),"YC"&amp;$H327&amp;O$1,INDIRECT(ADDRESS(3,$I327,,,"Sensis Vectors ALL")):INDIRECT(ADDRESS(3+ROWS(CORR_MATRIX)-1,$I327,,,"Sensis Vectors ALL")))</f>
        <v>0</v>
      </c>
      <c r="P327" s="256">
        <f ca="1">SUMIF(INDIRECT(ADDRESS(3,9+ROWS(CUT_LIST)+2,,,"Sensis Vectors ALL")):INDIRECT(ADDRESS(3+ROWS(CORR_MATRIX)-1,9+ROWS(CUT_LIST)+2,,,"Sensis Vectors ALL")),"YC"&amp;$H327&amp;P$1,INDIRECT(ADDRESS(3,$I327,,,"Sensis Vectors ALL")):INDIRECT(ADDRESS(3+ROWS(CORR_MATRIX)-1,$I327,,,"Sensis Vectors ALL")))</f>
        <v>0</v>
      </c>
      <c r="Q327" s="256">
        <f ca="1">SUMIF(INDIRECT(ADDRESS(3,9+ROWS(CUT_LIST)+2,,,"Sensis Vectors ALL")):INDIRECT(ADDRESS(3+ROWS(CORR_MATRIX)-1,9+ROWS(CUT_LIST)+2,,,"Sensis Vectors ALL")),"YC"&amp;$H327&amp;Q$1,INDIRECT(ADDRESS(3,$I327,,,"Sensis Vectors ALL")):INDIRECT(ADDRESS(3+ROWS(CORR_MATRIX)-1,$I327,,,"Sensis Vectors ALL")))</f>
        <v>0</v>
      </c>
      <c r="R327" s="256">
        <f ca="1">SUMIF(INDIRECT(ADDRESS(3,9+ROWS(CUT_LIST)+2,,,"Sensis Vectors ALL")):INDIRECT(ADDRESS(3+ROWS(CORR_MATRIX)-1,9+ROWS(CUT_LIST)+2,,,"Sensis Vectors ALL")),"YC"&amp;$H327&amp;R$1,INDIRECT(ADDRESS(3,$I327,,,"Sensis Vectors ALL")):INDIRECT(ADDRESS(3+ROWS(CORR_MATRIX)-1,$I327,,,"Sensis Vectors ALL")))</f>
        <v>0</v>
      </c>
      <c r="S327" s="256">
        <f ca="1">SUMIF(INDIRECT(ADDRESS(3,9+ROWS(CUT_LIST)+2,,,"Sensis Vectors ALL")):INDIRECT(ADDRESS(3+ROWS(CORR_MATRIX)-1,9+ROWS(CUT_LIST)+2,,,"Sensis Vectors ALL")),"YC"&amp;$H327&amp;S$1,INDIRECT(ADDRESS(3,$I327,,,"Sensis Vectors ALL")):INDIRECT(ADDRESS(3+ROWS(CORR_MATRIX)-1,$I327,,,"Sensis Vectors ALL")))</f>
        <v>0</v>
      </c>
      <c r="T327" s="256">
        <f ca="1">SUMIF(INDIRECT(ADDRESS(3,9+ROWS(CUT_LIST)+2,,,"Sensis Vectors ALL")):INDIRECT(ADDRESS(3+ROWS(CORR_MATRIX)-1,9+ROWS(CUT_LIST)+2,,,"Sensis Vectors ALL")),"YC"&amp;$H327&amp;T$1,INDIRECT(ADDRESS(3,$I327,,,"Sensis Vectors ALL")):INDIRECT(ADDRESS(3+ROWS(CORR_MATRIX)-1,$I327,,,"Sensis Vectors ALL")))</f>
        <v>0</v>
      </c>
      <c r="U327" s="256">
        <f ca="1">SUMIF(INDIRECT(ADDRESS(3,9+ROWS(CUT_LIST)+2,,,"Sensis Vectors ALL")):INDIRECT(ADDRESS(3+ROWS(CORR_MATRIX)-1,9+ROWS(CUT_LIST)+2,,,"Sensis Vectors ALL")),"YC"&amp;$H327&amp;U$1,INDIRECT(ADDRESS(3,$I327,,,"Sensis Vectors ALL")):INDIRECT(ADDRESS(3+ROWS(CORR_MATRIX)-1,$I327,,,"Sensis Vectors ALL")))</f>
        <v>0</v>
      </c>
      <c r="V327" s="256">
        <f ca="1">SUMIF(INDIRECT(ADDRESS(3,9+ROWS(CUT_LIST)+2,,,"Sensis Vectors ALL")):INDIRECT(ADDRESS(3+ROWS(CORR_MATRIX)-1,9+ROWS(CUT_LIST)+2,,,"Sensis Vectors ALL")),"YC"&amp;$H327&amp;V$1,INDIRECT(ADDRESS(3,$I327,,,"Sensis Vectors ALL")):INDIRECT(ADDRESS(3+ROWS(CORR_MATRIX)-1,$I327,,,"Sensis Vectors ALL")))</f>
        <v>0</v>
      </c>
    </row>
    <row r="328" spans="1:22" x14ac:dyDescent="0.2">
      <c r="A328" s="63">
        <f t="shared" si="28"/>
        <v>102</v>
      </c>
      <c r="B328" s="63"/>
      <c r="C328" s="63"/>
      <c r="D328" s="61" t="s">
        <v>437</v>
      </c>
      <c r="E328" s="63"/>
      <c r="F328" s="63"/>
      <c r="G328" s="63"/>
      <c r="H328" s="63" t="s">
        <v>39</v>
      </c>
      <c r="I328" s="63">
        <f t="shared" si="20"/>
        <v>112</v>
      </c>
      <c r="J328" s="63" t="str">
        <f t="shared" si="21"/>
        <v>102GBP</v>
      </c>
      <c r="K328" s="256">
        <f ca="1">SUMIF(INDIRECT(ADDRESS(3,9+ROWS(CUT_LIST)+2,,,"Sensis Vectors ALL")):INDIRECT(ADDRESS(3+ROWS(CORR_MATRIX)-1,9+ROWS(CUT_LIST)+2,,,"Sensis Vectors ALL")),"YC"&amp;$H328&amp;K$1,INDIRECT(ADDRESS(3,$I328,,,"Sensis Vectors ALL")):INDIRECT(ADDRESS(3+ROWS(CORR_MATRIX)-1,$I328,,,"Sensis Vectors ALL")))</f>
        <v>0</v>
      </c>
      <c r="L328" s="256">
        <f ca="1">SUMIF(INDIRECT(ADDRESS(3,9+ROWS(CUT_LIST)+2,,,"Sensis Vectors ALL")):INDIRECT(ADDRESS(3+ROWS(CORR_MATRIX)-1,9+ROWS(CUT_LIST)+2,,,"Sensis Vectors ALL")),"YC"&amp;$H328&amp;L$1,INDIRECT(ADDRESS(3,$I328,,,"Sensis Vectors ALL")):INDIRECT(ADDRESS(3+ROWS(CORR_MATRIX)-1,$I328,,,"Sensis Vectors ALL")))</f>
        <v>0</v>
      </c>
      <c r="M328" s="256">
        <f ca="1">SUMIF(INDIRECT(ADDRESS(3,9+ROWS(CUT_LIST)+2,,,"Sensis Vectors ALL")):INDIRECT(ADDRESS(3+ROWS(CORR_MATRIX)-1,9+ROWS(CUT_LIST)+2,,,"Sensis Vectors ALL")),"YC"&amp;$H328&amp;M$1,INDIRECT(ADDRESS(3,$I328,,,"Sensis Vectors ALL")):INDIRECT(ADDRESS(3+ROWS(CORR_MATRIX)-1,$I328,,,"Sensis Vectors ALL")))</f>
        <v>0</v>
      </c>
      <c r="N328" s="256">
        <f ca="1">SUMIF(INDIRECT(ADDRESS(3,9+ROWS(CUT_LIST)+2,,,"Sensis Vectors ALL")):INDIRECT(ADDRESS(3+ROWS(CORR_MATRIX)-1,9+ROWS(CUT_LIST)+2,,,"Sensis Vectors ALL")),"YC"&amp;$H328&amp;N$1,INDIRECT(ADDRESS(3,$I328,,,"Sensis Vectors ALL")):INDIRECT(ADDRESS(3+ROWS(CORR_MATRIX)-1,$I328,,,"Sensis Vectors ALL")))</f>
        <v>0</v>
      </c>
      <c r="O328" s="256">
        <f ca="1">SUMIF(INDIRECT(ADDRESS(3,9+ROWS(CUT_LIST)+2,,,"Sensis Vectors ALL")):INDIRECT(ADDRESS(3+ROWS(CORR_MATRIX)-1,9+ROWS(CUT_LIST)+2,,,"Sensis Vectors ALL")),"YC"&amp;$H328&amp;O$1,INDIRECT(ADDRESS(3,$I328,,,"Sensis Vectors ALL")):INDIRECT(ADDRESS(3+ROWS(CORR_MATRIX)-1,$I328,,,"Sensis Vectors ALL")))</f>
        <v>0</v>
      </c>
      <c r="P328" s="256">
        <f ca="1">SUMIF(INDIRECT(ADDRESS(3,9+ROWS(CUT_LIST)+2,,,"Sensis Vectors ALL")):INDIRECT(ADDRESS(3+ROWS(CORR_MATRIX)-1,9+ROWS(CUT_LIST)+2,,,"Sensis Vectors ALL")),"YC"&amp;$H328&amp;P$1,INDIRECT(ADDRESS(3,$I328,,,"Sensis Vectors ALL")):INDIRECT(ADDRESS(3+ROWS(CORR_MATRIX)-1,$I328,,,"Sensis Vectors ALL")))</f>
        <v>0</v>
      </c>
      <c r="Q328" s="256">
        <f ca="1">SUMIF(INDIRECT(ADDRESS(3,9+ROWS(CUT_LIST)+2,,,"Sensis Vectors ALL")):INDIRECT(ADDRESS(3+ROWS(CORR_MATRIX)-1,9+ROWS(CUT_LIST)+2,,,"Sensis Vectors ALL")),"YC"&amp;$H328&amp;Q$1,INDIRECT(ADDRESS(3,$I328,,,"Sensis Vectors ALL")):INDIRECT(ADDRESS(3+ROWS(CORR_MATRIX)-1,$I328,,,"Sensis Vectors ALL")))</f>
        <v>0</v>
      </c>
      <c r="R328" s="256">
        <f ca="1">SUMIF(INDIRECT(ADDRESS(3,9+ROWS(CUT_LIST)+2,,,"Sensis Vectors ALL")):INDIRECT(ADDRESS(3+ROWS(CORR_MATRIX)-1,9+ROWS(CUT_LIST)+2,,,"Sensis Vectors ALL")),"YC"&amp;$H328&amp;R$1,INDIRECT(ADDRESS(3,$I328,,,"Sensis Vectors ALL")):INDIRECT(ADDRESS(3+ROWS(CORR_MATRIX)-1,$I328,,,"Sensis Vectors ALL")))</f>
        <v>0</v>
      </c>
      <c r="S328" s="256">
        <f ca="1">SUMIF(INDIRECT(ADDRESS(3,9+ROWS(CUT_LIST)+2,,,"Sensis Vectors ALL")):INDIRECT(ADDRESS(3+ROWS(CORR_MATRIX)-1,9+ROWS(CUT_LIST)+2,,,"Sensis Vectors ALL")),"YC"&amp;$H328&amp;S$1,INDIRECT(ADDRESS(3,$I328,,,"Sensis Vectors ALL")):INDIRECT(ADDRESS(3+ROWS(CORR_MATRIX)-1,$I328,,,"Sensis Vectors ALL")))</f>
        <v>0</v>
      </c>
      <c r="T328" s="256">
        <f ca="1">SUMIF(INDIRECT(ADDRESS(3,9+ROWS(CUT_LIST)+2,,,"Sensis Vectors ALL")):INDIRECT(ADDRESS(3+ROWS(CORR_MATRIX)-1,9+ROWS(CUT_LIST)+2,,,"Sensis Vectors ALL")),"YC"&amp;$H328&amp;T$1,INDIRECT(ADDRESS(3,$I328,,,"Sensis Vectors ALL")):INDIRECT(ADDRESS(3+ROWS(CORR_MATRIX)-1,$I328,,,"Sensis Vectors ALL")))</f>
        <v>0</v>
      </c>
      <c r="U328" s="256">
        <f ca="1">SUMIF(INDIRECT(ADDRESS(3,9+ROWS(CUT_LIST)+2,,,"Sensis Vectors ALL")):INDIRECT(ADDRESS(3+ROWS(CORR_MATRIX)-1,9+ROWS(CUT_LIST)+2,,,"Sensis Vectors ALL")),"YC"&amp;$H328&amp;U$1,INDIRECT(ADDRESS(3,$I328,,,"Sensis Vectors ALL")):INDIRECT(ADDRESS(3+ROWS(CORR_MATRIX)-1,$I328,,,"Sensis Vectors ALL")))</f>
        <v>0</v>
      </c>
      <c r="V328" s="256">
        <f ca="1">SUMIF(INDIRECT(ADDRESS(3,9+ROWS(CUT_LIST)+2,,,"Sensis Vectors ALL")):INDIRECT(ADDRESS(3+ROWS(CORR_MATRIX)-1,9+ROWS(CUT_LIST)+2,,,"Sensis Vectors ALL")),"YC"&amp;$H328&amp;V$1,INDIRECT(ADDRESS(3,$I328,,,"Sensis Vectors ALL")):INDIRECT(ADDRESS(3+ROWS(CORR_MATRIX)-1,$I328,,,"Sensis Vectors ALL")))</f>
        <v>0</v>
      </c>
    </row>
    <row r="329" spans="1:22" x14ac:dyDescent="0.2">
      <c r="A329" s="63">
        <f t="shared" si="28"/>
        <v>102</v>
      </c>
      <c r="B329" s="63"/>
      <c r="C329" s="63"/>
      <c r="D329" s="61" t="s">
        <v>437</v>
      </c>
      <c r="E329" s="63"/>
      <c r="F329" s="63"/>
      <c r="G329" s="63"/>
      <c r="H329" s="63" t="s">
        <v>31</v>
      </c>
      <c r="I329" s="63">
        <f t="shared" si="20"/>
        <v>112</v>
      </c>
      <c r="J329" s="63" t="str">
        <f t="shared" si="21"/>
        <v>102JPY</v>
      </c>
      <c r="K329" s="256">
        <f ca="1">SUMIF(INDIRECT(ADDRESS(3,9+ROWS(CUT_LIST)+2,,,"Sensis Vectors ALL")):INDIRECT(ADDRESS(3+ROWS(CORR_MATRIX)-1,9+ROWS(CUT_LIST)+2,,,"Sensis Vectors ALL")),"YC"&amp;$H329&amp;K$1,INDIRECT(ADDRESS(3,$I329,,,"Sensis Vectors ALL")):INDIRECT(ADDRESS(3+ROWS(CORR_MATRIX)-1,$I329,,,"Sensis Vectors ALL")))</f>
        <v>0</v>
      </c>
      <c r="L329" s="256">
        <f ca="1">SUMIF(INDIRECT(ADDRESS(3,9+ROWS(CUT_LIST)+2,,,"Sensis Vectors ALL")):INDIRECT(ADDRESS(3+ROWS(CORR_MATRIX)-1,9+ROWS(CUT_LIST)+2,,,"Sensis Vectors ALL")),"YC"&amp;$H329&amp;L$1,INDIRECT(ADDRESS(3,$I329,,,"Sensis Vectors ALL")):INDIRECT(ADDRESS(3+ROWS(CORR_MATRIX)-1,$I329,,,"Sensis Vectors ALL")))</f>
        <v>0</v>
      </c>
      <c r="M329" s="256">
        <f ca="1">SUMIF(INDIRECT(ADDRESS(3,9+ROWS(CUT_LIST)+2,,,"Sensis Vectors ALL")):INDIRECT(ADDRESS(3+ROWS(CORR_MATRIX)-1,9+ROWS(CUT_LIST)+2,,,"Sensis Vectors ALL")),"YC"&amp;$H329&amp;M$1,INDIRECT(ADDRESS(3,$I329,,,"Sensis Vectors ALL")):INDIRECT(ADDRESS(3+ROWS(CORR_MATRIX)-1,$I329,,,"Sensis Vectors ALL")))</f>
        <v>0</v>
      </c>
      <c r="N329" s="256">
        <f ca="1">SUMIF(INDIRECT(ADDRESS(3,9+ROWS(CUT_LIST)+2,,,"Sensis Vectors ALL")):INDIRECT(ADDRESS(3+ROWS(CORR_MATRIX)-1,9+ROWS(CUT_LIST)+2,,,"Sensis Vectors ALL")),"YC"&amp;$H329&amp;N$1,INDIRECT(ADDRESS(3,$I329,,,"Sensis Vectors ALL")):INDIRECT(ADDRESS(3+ROWS(CORR_MATRIX)-1,$I329,,,"Sensis Vectors ALL")))</f>
        <v>0</v>
      </c>
      <c r="O329" s="256">
        <f ca="1">SUMIF(INDIRECT(ADDRESS(3,9+ROWS(CUT_LIST)+2,,,"Sensis Vectors ALL")):INDIRECT(ADDRESS(3+ROWS(CORR_MATRIX)-1,9+ROWS(CUT_LIST)+2,,,"Sensis Vectors ALL")),"YC"&amp;$H329&amp;O$1,INDIRECT(ADDRESS(3,$I329,,,"Sensis Vectors ALL")):INDIRECT(ADDRESS(3+ROWS(CORR_MATRIX)-1,$I329,,,"Sensis Vectors ALL")))</f>
        <v>0</v>
      </c>
      <c r="P329" s="256">
        <f ca="1">SUMIF(INDIRECT(ADDRESS(3,9+ROWS(CUT_LIST)+2,,,"Sensis Vectors ALL")):INDIRECT(ADDRESS(3+ROWS(CORR_MATRIX)-1,9+ROWS(CUT_LIST)+2,,,"Sensis Vectors ALL")),"YC"&amp;$H329&amp;P$1,INDIRECT(ADDRESS(3,$I329,,,"Sensis Vectors ALL")):INDIRECT(ADDRESS(3+ROWS(CORR_MATRIX)-1,$I329,,,"Sensis Vectors ALL")))</f>
        <v>0</v>
      </c>
      <c r="Q329" s="256">
        <f ca="1">SUMIF(INDIRECT(ADDRESS(3,9+ROWS(CUT_LIST)+2,,,"Sensis Vectors ALL")):INDIRECT(ADDRESS(3+ROWS(CORR_MATRIX)-1,9+ROWS(CUT_LIST)+2,,,"Sensis Vectors ALL")),"YC"&amp;$H329&amp;Q$1,INDIRECT(ADDRESS(3,$I329,,,"Sensis Vectors ALL")):INDIRECT(ADDRESS(3+ROWS(CORR_MATRIX)-1,$I329,,,"Sensis Vectors ALL")))</f>
        <v>0</v>
      </c>
      <c r="R329" s="256">
        <f ca="1">SUMIF(INDIRECT(ADDRESS(3,9+ROWS(CUT_LIST)+2,,,"Sensis Vectors ALL")):INDIRECT(ADDRESS(3+ROWS(CORR_MATRIX)-1,9+ROWS(CUT_LIST)+2,,,"Sensis Vectors ALL")),"YC"&amp;$H329&amp;R$1,INDIRECT(ADDRESS(3,$I329,,,"Sensis Vectors ALL")):INDIRECT(ADDRESS(3+ROWS(CORR_MATRIX)-1,$I329,,,"Sensis Vectors ALL")))</f>
        <v>0</v>
      </c>
      <c r="S329" s="256">
        <f ca="1">SUMIF(INDIRECT(ADDRESS(3,9+ROWS(CUT_LIST)+2,,,"Sensis Vectors ALL")):INDIRECT(ADDRESS(3+ROWS(CORR_MATRIX)-1,9+ROWS(CUT_LIST)+2,,,"Sensis Vectors ALL")),"YC"&amp;$H329&amp;S$1,INDIRECT(ADDRESS(3,$I329,,,"Sensis Vectors ALL")):INDIRECT(ADDRESS(3+ROWS(CORR_MATRIX)-1,$I329,,,"Sensis Vectors ALL")))</f>
        <v>0</v>
      </c>
      <c r="T329" s="256">
        <f ca="1">SUMIF(INDIRECT(ADDRESS(3,9+ROWS(CUT_LIST)+2,,,"Sensis Vectors ALL")):INDIRECT(ADDRESS(3+ROWS(CORR_MATRIX)-1,9+ROWS(CUT_LIST)+2,,,"Sensis Vectors ALL")),"YC"&amp;$H329&amp;T$1,INDIRECT(ADDRESS(3,$I329,,,"Sensis Vectors ALL")):INDIRECT(ADDRESS(3+ROWS(CORR_MATRIX)-1,$I329,,,"Sensis Vectors ALL")))</f>
        <v>0</v>
      </c>
      <c r="U329" s="256">
        <f ca="1">SUMIF(INDIRECT(ADDRESS(3,9+ROWS(CUT_LIST)+2,,,"Sensis Vectors ALL")):INDIRECT(ADDRESS(3+ROWS(CORR_MATRIX)-1,9+ROWS(CUT_LIST)+2,,,"Sensis Vectors ALL")),"YC"&amp;$H329&amp;U$1,INDIRECT(ADDRESS(3,$I329,,,"Sensis Vectors ALL")):INDIRECT(ADDRESS(3+ROWS(CORR_MATRIX)-1,$I329,,,"Sensis Vectors ALL")))</f>
        <v>0</v>
      </c>
      <c r="V329" s="256">
        <f ca="1">SUMIF(INDIRECT(ADDRESS(3,9+ROWS(CUT_LIST)+2,,,"Sensis Vectors ALL")):INDIRECT(ADDRESS(3+ROWS(CORR_MATRIX)-1,9+ROWS(CUT_LIST)+2,,,"Sensis Vectors ALL")),"YC"&amp;$H329&amp;V$1,INDIRECT(ADDRESS(3,$I329,,,"Sensis Vectors ALL")):INDIRECT(ADDRESS(3+ROWS(CORR_MATRIX)-1,$I329,,,"Sensis Vectors ALL")))</f>
        <v>0</v>
      </c>
    </row>
    <row r="330" spans="1:22" x14ac:dyDescent="0.2">
      <c r="A330" s="63">
        <f t="shared" si="28"/>
        <v>102</v>
      </c>
      <c r="B330" s="63"/>
      <c r="C330" s="63"/>
      <c r="D330" s="61" t="s">
        <v>437</v>
      </c>
      <c r="E330" s="63"/>
      <c r="F330" s="63"/>
      <c r="G330" s="63"/>
      <c r="H330" s="63" t="s">
        <v>16</v>
      </c>
      <c r="I330" s="63">
        <f t="shared" si="20"/>
        <v>112</v>
      </c>
      <c r="J330" s="63" t="str">
        <f t="shared" si="21"/>
        <v>102USD</v>
      </c>
      <c r="K330" s="256">
        <f ca="1">SUMIF(INDIRECT(ADDRESS(3,9+ROWS(CUT_LIST)+2,,,"Sensis Vectors ALL")):INDIRECT(ADDRESS(3+ROWS(CORR_MATRIX)-1,9+ROWS(CUT_LIST)+2,,,"Sensis Vectors ALL")),"YC"&amp;$H330&amp;K$1,INDIRECT(ADDRESS(3,$I330,,,"Sensis Vectors ALL")):INDIRECT(ADDRESS(3+ROWS(CORR_MATRIX)-1,$I330,,,"Sensis Vectors ALL")))</f>
        <v>0</v>
      </c>
      <c r="L330" s="256">
        <f ca="1">SUMIF(INDIRECT(ADDRESS(3,9+ROWS(CUT_LIST)+2,,,"Sensis Vectors ALL")):INDIRECT(ADDRESS(3+ROWS(CORR_MATRIX)-1,9+ROWS(CUT_LIST)+2,,,"Sensis Vectors ALL")),"YC"&amp;$H330&amp;L$1,INDIRECT(ADDRESS(3,$I330,,,"Sensis Vectors ALL")):INDIRECT(ADDRESS(3+ROWS(CORR_MATRIX)-1,$I330,,,"Sensis Vectors ALL")))</f>
        <v>0</v>
      </c>
      <c r="M330" s="256">
        <f ca="1">SUMIF(INDIRECT(ADDRESS(3,9+ROWS(CUT_LIST)+2,,,"Sensis Vectors ALL")):INDIRECT(ADDRESS(3+ROWS(CORR_MATRIX)-1,9+ROWS(CUT_LIST)+2,,,"Sensis Vectors ALL")),"YC"&amp;$H330&amp;M$1,INDIRECT(ADDRESS(3,$I330,,,"Sensis Vectors ALL")):INDIRECT(ADDRESS(3+ROWS(CORR_MATRIX)-1,$I330,,,"Sensis Vectors ALL")))</f>
        <v>0</v>
      </c>
      <c r="N330" s="256">
        <f ca="1">SUMIF(INDIRECT(ADDRESS(3,9+ROWS(CUT_LIST)+2,,,"Sensis Vectors ALL")):INDIRECT(ADDRESS(3+ROWS(CORR_MATRIX)-1,9+ROWS(CUT_LIST)+2,,,"Sensis Vectors ALL")),"YC"&amp;$H330&amp;N$1,INDIRECT(ADDRESS(3,$I330,,,"Sensis Vectors ALL")):INDIRECT(ADDRESS(3+ROWS(CORR_MATRIX)-1,$I330,,,"Sensis Vectors ALL")))</f>
        <v>0</v>
      </c>
      <c r="O330" s="256">
        <f ca="1">SUMIF(INDIRECT(ADDRESS(3,9+ROWS(CUT_LIST)+2,,,"Sensis Vectors ALL")):INDIRECT(ADDRESS(3+ROWS(CORR_MATRIX)-1,9+ROWS(CUT_LIST)+2,,,"Sensis Vectors ALL")),"YC"&amp;$H330&amp;O$1,INDIRECT(ADDRESS(3,$I330,,,"Sensis Vectors ALL")):INDIRECT(ADDRESS(3+ROWS(CORR_MATRIX)-1,$I330,,,"Sensis Vectors ALL")))</f>
        <v>0</v>
      </c>
      <c r="P330" s="256">
        <f ca="1">SUMIF(INDIRECT(ADDRESS(3,9+ROWS(CUT_LIST)+2,,,"Sensis Vectors ALL")):INDIRECT(ADDRESS(3+ROWS(CORR_MATRIX)-1,9+ROWS(CUT_LIST)+2,,,"Sensis Vectors ALL")),"YC"&amp;$H330&amp;P$1,INDIRECT(ADDRESS(3,$I330,,,"Sensis Vectors ALL")):INDIRECT(ADDRESS(3+ROWS(CORR_MATRIX)-1,$I330,,,"Sensis Vectors ALL")))</f>
        <v>0</v>
      </c>
      <c r="Q330" s="256">
        <f ca="1">SUMIF(INDIRECT(ADDRESS(3,9+ROWS(CUT_LIST)+2,,,"Sensis Vectors ALL")):INDIRECT(ADDRESS(3+ROWS(CORR_MATRIX)-1,9+ROWS(CUT_LIST)+2,,,"Sensis Vectors ALL")),"YC"&amp;$H330&amp;Q$1,INDIRECT(ADDRESS(3,$I330,,,"Sensis Vectors ALL")):INDIRECT(ADDRESS(3+ROWS(CORR_MATRIX)-1,$I330,,,"Sensis Vectors ALL")))</f>
        <v>0</v>
      </c>
      <c r="R330" s="256">
        <f ca="1">SUMIF(INDIRECT(ADDRESS(3,9+ROWS(CUT_LIST)+2,,,"Sensis Vectors ALL")):INDIRECT(ADDRESS(3+ROWS(CORR_MATRIX)-1,9+ROWS(CUT_LIST)+2,,,"Sensis Vectors ALL")),"YC"&amp;$H330&amp;R$1,INDIRECT(ADDRESS(3,$I330,,,"Sensis Vectors ALL")):INDIRECT(ADDRESS(3+ROWS(CORR_MATRIX)-1,$I330,,,"Sensis Vectors ALL")))</f>
        <v>0</v>
      </c>
      <c r="S330" s="256">
        <f ca="1">SUMIF(INDIRECT(ADDRESS(3,9+ROWS(CUT_LIST)+2,,,"Sensis Vectors ALL")):INDIRECT(ADDRESS(3+ROWS(CORR_MATRIX)-1,9+ROWS(CUT_LIST)+2,,,"Sensis Vectors ALL")),"YC"&amp;$H330&amp;S$1,INDIRECT(ADDRESS(3,$I330,,,"Sensis Vectors ALL")):INDIRECT(ADDRESS(3+ROWS(CORR_MATRIX)-1,$I330,,,"Sensis Vectors ALL")))</f>
        <v>0</v>
      </c>
      <c r="T330" s="256">
        <f ca="1">SUMIF(INDIRECT(ADDRESS(3,9+ROWS(CUT_LIST)+2,,,"Sensis Vectors ALL")):INDIRECT(ADDRESS(3+ROWS(CORR_MATRIX)-1,9+ROWS(CUT_LIST)+2,,,"Sensis Vectors ALL")),"YC"&amp;$H330&amp;T$1,INDIRECT(ADDRESS(3,$I330,,,"Sensis Vectors ALL")):INDIRECT(ADDRESS(3+ROWS(CORR_MATRIX)-1,$I330,,,"Sensis Vectors ALL")))</f>
        <v>0</v>
      </c>
      <c r="U330" s="256">
        <f ca="1">SUMIF(INDIRECT(ADDRESS(3,9+ROWS(CUT_LIST)+2,,,"Sensis Vectors ALL")):INDIRECT(ADDRESS(3+ROWS(CORR_MATRIX)-1,9+ROWS(CUT_LIST)+2,,,"Sensis Vectors ALL")),"YC"&amp;$H330&amp;U$1,INDIRECT(ADDRESS(3,$I330,,,"Sensis Vectors ALL")):INDIRECT(ADDRESS(3+ROWS(CORR_MATRIX)-1,$I330,,,"Sensis Vectors ALL")))</f>
        <v>0</v>
      </c>
      <c r="V330" s="256">
        <f ca="1">SUMIF(INDIRECT(ADDRESS(3,9+ROWS(CUT_LIST)+2,,,"Sensis Vectors ALL")):INDIRECT(ADDRESS(3+ROWS(CORR_MATRIX)-1,9+ROWS(CUT_LIST)+2,,,"Sensis Vectors ALL")),"YC"&amp;$H330&amp;V$1,INDIRECT(ADDRESS(3,$I330,,,"Sensis Vectors ALL")):INDIRECT(ADDRESS(3+ROWS(CORR_MATRIX)-1,$I330,,,"Sensis Vectors ALL")))</f>
        <v>0</v>
      </c>
    </row>
    <row r="331" spans="1:22" x14ac:dyDescent="0.2">
      <c r="A331">
        <v>103</v>
      </c>
      <c r="B331">
        <v>10</v>
      </c>
      <c r="C331" t="s">
        <v>438</v>
      </c>
      <c r="D331" t="s">
        <v>438</v>
      </c>
      <c r="E331" t="s">
        <v>136</v>
      </c>
      <c r="F331" t="s">
        <v>179</v>
      </c>
      <c r="G331">
        <v>245</v>
      </c>
      <c r="H331" s="62" t="s">
        <v>24</v>
      </c>
      <c r="I331">
        <f t="shared" si="20"/>
        <v>113</v>
      </c>
      <c r="J331" t="str">
        <f t="shared" si="21"/>
        <v>103ALL</v>
      </c>
      <c r="K331" s="257">
        <f ca="1">SUMIF(INDIRECT(ADDRESS(3,9+ROWS(CUT_LIST)+1,,,"Sensis Vectors ALL")):INDIRECT(ADDRESS(3+ROWS(CORR_MATRIX)-1,9+ROWS(CUT_LIST)+1,,,"Sensis Vectors ALL")),"YC"&amp;K$1,INDIRECT(ADDRESS(3,$I331,,,"Sensis Vectors ALL")):INDIRECT(ADDRESS(3+ROWS(CORR_MATRIX)-1,$I331,,,"Sensis Vectors ALL")))</f>
        <v>0</v>
      </c>
      <c r="L331" s="257">
        <f ca="1">SUMIF(INDIRECT(ADDRESS(3,9+ROWS(CUT_LIST)+1,,,"Sensis Vectors ALL")):INDIRECT(ADDRESS(3+ROWS(CORR_MATRIX)-1,9+ROWS(CUT_LIST)+1,,,"Sensis Vectors ALL")),"YC"&amp;L$1,INDIRECT(ADDRESS(3,$I331,,,"Sensis Vectors ALL")):INDIRECT(ADDRESS(3+ROWS(CORR_MATRIX)-1,$I331,,,"Sensis Vectors ALL")))</f>
        <v>0</v>
      </c>
      <c r="M331" s="257">
        <f ca="1">SUMIF(INDIRECT(ADDRESS(3,9+ROWS(CUT_LIST)+1,,,"Sensis Vectors ALL")):INDIRECT(ADDRESS(3+ROWS(CORR_MATRIX)-1,9+ROWS(CUT_LIST)+1,,,"Sensis Vectors ALL")),"YC"&amp;M$1,INDIRECT(ADDRESS(3,$I331,,,"Sensis Vectors ALL")):INDIRECT(ADDRESS(3+ROWS(CORR_MATRIX)-1,$I331,,,"Sensis Vectors ALL")))</f>
        <v>0</v>
      </c>
      <c r="N331" s="257">
        <f ca="1">SUMIF(INDIRECT(ADDRESS(3,9+ROWS(CUT_LIST)+1,,,"Sensis Vectors ALL")):INDIRECT(ADDRESS(3+ROWS(CORR_MATRIX)-1,9+ROWS(CUT_LIST)+1,,,"Sensis Vectors ALL")),"YC"&amp;N$1,INDIRECT(ADDRESS(3,$I331,,,"Sensis Vectors ALL")):INDIRECT(ADDRESS(3+ROWS(CORR_MATRIX)-1,$I331,,,"Sensis Vectors ALL")))</f>
        <v>0</v>
      </c>
      <c r="O331" s="257">
        <f ca="1">SUMIF(INDIRECT(ADDRESS(3,9+ROWS(CUT_LIST)+1,,,"Sensis Vectors ALL")):INDIRECT(ADDRESS(3+ROWS(CORR_MATRIX)-1,9+ROWS(CUT_LIST)+1,,,"Sensis Vectors ALL")),"YC"&amp;O$1,INDIRECT(ADDRESS(3,$I331,,,"Sensis Vectors ALL")):INDIRECT(ADDRESS(3+ROWS(CORR_MATRIX)-1,$I331,,,"Sensis Vectors ALL")))</f>
        <v>0</v>
      </c>
      <c r="P331" s="257">
        <f ca="1">SUMIF(INDIRECT(ADDRESS(3,9+ROWS(CUT_LIST)+1,,,"Sensis Vectors ALL")):INDIRECT(ADDRESS(3+ROWS(CORR_MATRIX)-1,9+ROWS(CUT_LIST)+1,,,"Sensis Vectors ALL")),"YC"&amp;P$1,INDIRECT(ADDRESS(3,$I331,,,"Sensis Vectors ALL")):INDIRECT(ADDRESS(3+ROWS(CORR_MATRIX)-1,$I331,,,"Sensis Vectors ALL")))</f>
        <v>0</v>
      </c>
      <c r="Q331" s="257">
        <f ca="1">SUMIF(INDIRECT(ADDRESS(3,9+ROWS(CUT_LIST)+1,,,"Sensis Vectors ALL")):INDIRECT(ADDRESS(3+ROWS(CORR_MATRIX)-1,9+ROWS(CUT_LIST)+1,,,"Sensis Vectors ALL")),"YC"&amp;Q$1,INDIRECT(ADDRESS(3,$I331,,,"Sensis Vectors ALL")):INDIRECT(ADDRESS(3+ROWS(CORR_MATRIX)-1,$I331,,,"Sensis Vectors ALL")))</f>
        <v>0</v>
      </c>
      <c r="R331" s="257">
        <f ca="1">SUMIF(INDIRECT(ADDRESS(3,9+ROWS(CUT_LIST)+1,,,"Sensis Vectors ALL")):INDIRECT(ADDRESS(3+ROWS(CORR_MATRIX)-1,9+ROWS(CUT_LIST)+1,,,"Sensis Vectors ALL")),"YC"&amp;R$1,INDIRECT(ADDRESS(3,$I331,,,"Sensis Vectors ALL")):INDIRECT(ADDRESS(3+ROWS(CORR_MATRIX)-1,$I331,,,"Sensis Vectors ALL")))</f>
        <v>0</v>
      </c>
      <c r="S331" s="257">
        <f ca="1">SUMIF(INDIRECT(ADDRESS(3,9+ROWS(CUT_LIST)+1,,,"Sensis Vectors ALL")):INDIRECT(ADDRESS(3+ROWS(CORR_MATRIX)-1,9+ROWS(CUT_LIST)+1,,,"Sensis Vectors ALL")),"YC"&amp;S$1,INDIRECT(ADDRESS(3,$I331,,,"Sensis Vectors ALL")):INDIRECT(ADDRESS(3+ROWS(CORR_MATRIX)-1,$I331,,,"Sensis Vectors ALL")))</f>
        <v>0</v>
      </c>
      <c r="T331" s="257">
        <f ca="1">SUMIF(INDIRECT(ADDRESS(3,9+ROWS(CUT_LIST)+1,,,"Sensis Vectors ALL")):INDIRECT(ADDRESS(3+ROWS(CORR_MATRIX)-1,9+ROWS(CUT_LIST)+1,,,"Sensis Vectors ALL")),"YC"&amp;T$1,INDIRECT(ADDRESS(3,$I331,,,"Sensis Vectors ALL")):INDIRECT(ADDRESS(3+ROWS(CORR_MATRIX)-1,$I331,,,"Sensis Vectors ALL")))</f>
        <v>0</v>
      </c>
      <c r="U331" s="257">
        <f ca="1">SUMIF(INDIRECT(ADDRESS(3,9+ROWS(CUT_LIST)+1,,,"Sensis Vectors ALL")):INDIRECT(ADDRESS(3+ROWS(CORR_MATRIX)-1,9+ROWS(CUT_LIST)+1,,,"Sensis Vectors ALL")),"YC"&amp;U$1,INDIRECT(ADDRESS(3,$I331,,,"Sensis Vectors ALL")):INDIRECT(ADDRESS(3+ROWS(CORR_MATRIX)-1,$I331,,,"Sensis Vectors ALL")))</f>
        <v>0</v>
      </c>
      <c r="V331" s="257">
        <f ca="1">SUMIF(INDIRECT(ADDRESS(3,9+ROWS(CUT_LIST)+1,,,"Sensis Vectors ALL")):INDIRECT(ADDRESS(3+ROWS(CORR_MATRIX)-1,9+ROWS(CUT_LIST)+1,,,"Sensis Vectors ALL")),"YC"&amp;V$1,INDIRECT(ADDRESS(3,$I331,,,"Sensis Vectors ALL")):INDIRECT(ADDRESS(3+ROWS(CORR_MATRIX)-1,$I331,,,"Sensis Vectors ALL")))</f>
        <v>0</v>
      </c>
    </row>
    <row r="332" spans="1:22" x14ac:dyDescent="0.2">
      <c r="A332" s="63">
        <f t="shared" ref="A332:A337" si="29">A331</f>
        <v>103</v>
      </c>
      <c r="B332" s="63"/>
      <c r="C332" s="63"/>
      <c r="D332" s="61" t="s">
        <v>438</v>
      </c>
      <c r="E332" s="63"/>
      <c r="F332" s="63"/>
      <c r="G332" s="63"/>
      <c r="H332" s="63" t="s">
        <v>32</v>
      </c>
      <c r="I332" s="63">
        <f t="shared" si="20"/>
        <v>113</v>
      </c>
      <c r="J332" s="63" t="str">
        <f t="shared" si="21"/>
        <v>103AUD</v>
      </c>
      <c r="K332" s="256">
        <f ca="1">SUMIF(INDIRECT(ADDRESS(3,9+ROWS(CUT_LIST)+2,,,"Sensis Vectors ALL")):INDIRECT(ADDRESS(3+ROWS(CORR_MATRIX)-1,9+ROWS(CUT_LIST)+2,,,"Sensis Vectors ALL")),"YC"&amp;$H332&amp;K$1,INDIRECT(ADDRESS(3,$I332,,,"Sensis Vectors ALL")):INDIRECT(ADDRESS(3+ROWS(CORR_MATRIX)-1,$I332,,,"Sensis Vectors ALL")))</f>
        <v>0</v>
      </c>
      <c r="L332" s="256">
        <f ca="1">SUMIF(INDIRECT(ADDRESS(3,9+ROWS(CUT_LIST)+2,,,"Sensis Vectors ALL")):INDIRECT(ADDRESS(3+ROWS(CORR_MATRIX)-1,9+ROWS(CUT_LIST)+2,,,"Sensis Vectors ALL")),"YC"&amp;$H332&amp;L$1,INDIRECT(ADDRESS(3,$I332,,,"Sensis Vectors ALL")):INDIRECT(ADDRESS(3+ROWS(CORR_MATRIX)-1,$I332,,,"Sensis Vectors ALL")))</f>
        <v>0</v>
      </c>
      <c r="M332" s="256">
        <f ca="1">SUMIF(INDIRECT(ADDRESS(3,9+ROWS(CUT_LIST)+2,,,"Sensis Vectors ALL")):INDIRECT(ADDRESS(3+ROWS(CORR_MATRIX)-1,9+ROWS(CUT_LIST)+2,,,"Sensis Vectors ALL")),"YC"&amp;$H332&amp;M$1,INDIRECT(ADDRESS(3,$I332,,,"Sensis Vectors ALL")):INDIRECT(ADDRESS(3+ROWS(CORR_MATRIX)-1,$I332,,,"Sensis Vectors ALL")))</f>
        <v>0</v>
      </c>
      <c r="N332" s="256">
        <f ca="1">SUMIF(INDIRECT(ADDRESS(3,9+ROWS(CUT_LIST)+2,,,"Sensis Vectors ALL")):INDIRECT(ADDRESS(3+ROWS(CORR_MATRIX)-1,9+ROWS(CUT_LIST)+2,,,"Sensis Vectors ALL")),"YC"&amp;$H332&amp;N$1,INDIRECT(ADDRESS(3,$I332,,,"Sensis Vectors ALL")):INDIRECT(ADDRESS(3+ROWS(CORR_MATRIX)-1,$I332,,,"Sensis Vectors ALL")))</f>
        <v>0</v>
      </c>
      <c r="O332" s="256">
        <f ca="1">SUMIF(INDIRECT(ADDRESS(3,9+ROWS(CUT_LIST)+2,,,"Sensis Vectors ALL")):INDIRECT(ADDRESS(3+ROWS(CORR_MATRIX)-1,9+ROWS(CUT_LIST)+2,,,"Sensis Vectors ALL")),"YC"&amp;$H332&amp;O$1,INDIRECT(ADDRESS(3,$I332,,,"Sensis Vectors ALL")):INDIRECT(ADDRESS(3+ROWS(CORR_MATRIX)-1,$I332,,,"Sensis Vectors ALL")))</f>
        <v>0</v>
      </c>
      <c r="P332" s="256">
        <f ca="1">SUMIF(INDIRECT(ADDRESS(3,9+ROWS(CUT_LIST)+2,,,"Sensis Vectors ALL")):INDIRECT(ADDRESS(3+ROWS(CORR_MATRIX)-1,9+ROWS(CUT_LIST)+2,,,"Sensis Vectors ALL")),"YC"&amp;$H332&amp;P$1,INDIRECT(ADDRESS(3,$I332,,,"Sensis Vectors ALL")):INDIRECT(ADDRESS(3+ROWS(CORR_MATRIX)-1,$I332,,,"Sensis Vectors ALL")))</f>
        <v>0</v>
      </c>
      <c r="Q332" s="256">
        <f ca="1">SUMIF(INDIRECT(ADDRESS(3,9+ROWS(CUT_LIST)+2,,,"Sensis Vectors ALL")):INDIRECT(ADDRESS(3+ROWS(CORR_MATRIX)-1,9+ROWS(CUT_LIST)+2,,,"Sensis Vectors ALL")),"YC"&amp;$H332&amp;Q$1,INDIRECT(ADDRESS(3,$I332,,,"Sensis Vectors ALL")):INDIRECT(ADDRESS(3+ROWS(CORR_MATRIX)-1,$I332,,,"Sensis Vectors ALL")))</f>
        <v>0</v>
      </c>
      <c r="R332" s="256">
        <f ca="1">SUMIF(INDIRECT(ADDRESS(3,9+ROWS(CUT_LIST)+2,,,"Sensis Vectors ALL")):INDIRECT(ADDRESS(3+ROWS(CORR_MATRIX)-1,9+ROWS(CUT_LIST)+2,,,"Sensis Vectors ALL")),"YC"&amp;$H332&amp;R$1,INDIRECT(ADDRESS(3,$I332,,,"Sensis Vectors ALL")):INDIRECT(ADDRESS(3+ROWS(CORR_MATRIX)-1,$I332,,,"Sensis Vectors ALL")))</f>
        <v>0</v>
      </c>
      <c r="S332" s="256">
        <f ca="1">SUMIF(INDIRECT(ADDRESS(3,9+ROWS(CUT_LIST)+2,,,"Sensis Vectors ALL")):INDIRECT(ADDRESS(3+ROWS(CORR_MATRIX)-1,9+ROWS(CUT_LIST)+2,,,"Sensis Vectors ALL")),"YC"&amp;$H332&amp;S$1,INDIRECT(ADDRESS(3,$I332,,,"Sensis Vectors ALL")):INDIRECT(ADDRESS(3+ROWS(CORR_MATRIX)-1,$I332,,,"Sensis Vectors ALL")))</f>
        <v>0</v>
      </c>
      <c r="T332" s="256">
        <f ca="1">SUMIF(INDIRECT(ADDRESS(3,9+ROWS(CUT_LIST)+2,,,"Sensis Vectors ALL")):INDIRECT(ADDRESS(3+ROWS(CORR_MATRIX)-1,9+ROWS(CUT_LIST)+2,,,"Sensis Vectors ALL")),"YC"&amp;$H332&amp;T$1,INDIRECT(ADDRESS(3,$I332,,,"Sensis Vectors ALL")):INDIRECT(ADDRESS(3+ROWS(CORR_MATRIX)-1,$I332,,,"Sensis Vectors ALL")))</f>
        <v>0</v>
      </c>
      <c r="U332" s="256">
        <f ca="1">SUMIF(INDIRECT(ADDRESS(3,9+ROWS(CUT_LIST)+2,,,"Sensis Vectors ALL")):INDIRECT(ADDRESS(3+ROWS(CORR_MATRIX)-1,9+ROWS(CUT_LIST)+2,,,"Sensis Vectors ALL")),"YC"&amp;$H332&amp;U$1,INDIRECT(ADDRESS(3,$I332,,,"Sensis Vectors ALL")):INDIRECT(ADDRESS(3+ROWS(CORR_MATRIX)-1,$I332,,,"Sensis Vectors ALL")))</f>
        <v>0</v>
      </c>
      <c r="V332" s="256">
        <f ca="1">SUMIF(INDIRECT(ADDRESS(3,9+ROWS(CUT_LIST)+2,,,"Sensis Vectors ALL")):INDIRECT(ADDRESS(3+ROWS(CORR_MATRIX)-1,9+ROWS(CUT_LIST)+2,,,"Sensis Vectors ALL")),"YC"&amp;$H332&amp;V$1,INDIRECT(ADDRESS(3,$I332,,,"Sensis Vectors ALL")):INDIRECT(ADDRESS(3+ROWS(CORR_MATRIX)-1,$I332,,,"Sensis Vectors ALL")))</f>
        <v>0</v>
      </c>
    </row>
    <row r="333" spans="1:22" x14ac:dyDescent="0.2">
      <c r="A333" s="63">
        <f t="shared" si="29"/>
        <v>103</v>
      </c>
      <c r="B333" s="63"/>
      <c r="C333" s="63"/>
      <c r="D333" s="61" t="s">
        <v>438</v>
      </c>
      <c r="E333" s="63"/>
      <c r="F333" s="63"/>
      <c r="G333" s="63"/>
      <c r="H333" s="63" t="s">
        <v>9</v>
      </c>
      <c r="I333" s="63">
        <f t="shared" si="20"/>
        <v>113</v>
      </c>
      <c r="J333" s="63" t="str">
        <f t="shared" si="21"/>
        <v>103CAD</v>
      </c>
      <c r="K333" s="256">
        <f ca="1">SUMIF(INDIRECT(ADDRESS(3,9+ROWS(CUT_LIST)+2,,,"Sensis Vectors ALL")):INDIRECT(ADDRESS(3+ROWS(CORR_MATRIX)-1,9+ROWS(CUT_LIST)+2,,,"Sensis Vectors ALL")),"YC"&amp;$H333&amp;K$1,INDIRECT(ADDRESS(3,$I333,,,"Sensis Vectors ALL")):INDIRECT(ADDRESS(3+ROWS(CORR_MATRIX)-1,$I333,,,"Sensis Vectors ALL")))</f>
        <v>0</v>
      </c>
      <c r="L333" s="256">
        <f ca="1">SUMIF(INDIRECT(ADDRESS(3,9+ROWS(CUT_LIST)+2,,,"Sensis Vectors ALL")):INDIRECT(ADDRESS(3+ROWS(CORR_MATRIX)-1,9+ROWS(CUT_LIST)+2,,,"Sensis Vectors ALL")),"YC"&amp;$H333&amp;L$1,INDIRECT(ADDRESS(3,$I333,,,"Sensis Vectors ALL")):INDIRECT(ADDRESS(3+ROWS(CORR_MATRIX)-1,$I333,,,"Sensis Vectors ALL")))</f>
        <v>0</v>
      </c>
      <c r="M333" s="256">
        <f ca="1">SUMIF(INDIRECT(ADDRESS(3,9+ROWS(CUT_LIST)+2,,,"Sensis Vectors ALL")):INDIRECT(ADDRESS(3+ROWS(CORR_MATRIX)-1,9+ROWS(CUT_LIST)+2,,,"Sensis Vectors ALL")),"YC"&amp;$H333&amp;M$1,INDIRECT(ADDRESS(3,$I333,,,"Sensis Vectors ALL")):INDIRECT(ADDRESS(3+ROWS(CORR_MATRIX)-1,$I333,,,"Sensis Vectors ALL")))</f>
        <v>0</v>
      </c>
      <c r="N333" s="256">
        <f ca="1">SUMIF(INDIRECT(ADDRESS(3,9+ROWS(CUT_LIST)+2,,,"Sensis Vectors ALL")):INDIRECT(ADDRESS(3+ROWS(CORR_MATRIX)-1,9+ROWS(CUT_LIST)+2,,,"Sensis Vectors ALL")),"YC"&amp;$H333&amp;N$1,INDIRECT(ADDRESS(3,$I333,,,"Sensis Vectors ALL")):INDIRECT(ADDRESS(3+ROWS(CORR_MATRIX)-1,$I333,,,"Sensis Vectors ALL")))</f>
        <v>0</v>
      </c>
      <c r="O333" s="256">
        <f ca="1">SUMIF(INDIRECT(ADDRESS(3,9+ROWS(CUT_LIST)+2,,,"Sensis Vectors ALL")):INDIRECT(ADDRESS(3+ROWS(CORR_MATRIX)-1,9+ROWS(CUT_LIST)+2,,,"Sensis Vectors ALL")),"YC"&amp;$H333&amp;O$1,INDIRECT(ADDRESS(3,$I333,,,"Sensis Vectors ALL")):INDIRECT(ADDRESS(3+ROWS(CORR_MATRIX)-1,$I333,,,"Sensis Vectors ALL")))</f>
        <v>0</v>
      </c>
      <c r="P333" s="256">
        <f ca="1">SUMIF(INDIRECT(ADDRESS(3,9+ROWS(CUT_LIST)+2,,,"Sensis Vectors ALL")):INDIRECT(ADDRESS(3+ROWS(CORR_MATRIX)-1,9+ROWS(CUT_LIST)+2,,,"Sensis Vectors ALL")),"YC"&amp;$H333&amp;P$1,INDIRECT(ADDRESS(3,$I333,,,"Sensis Vectors ALL")):INDIRECT(ADDRESS(3+ROWS(CORR_MATRIX)-1,$I333,,,"Sensis Vectors ALL")))</f>
        <v>0</v>
      </c>
      <c r="Q333" s="256">
        <f ca="1">SUMIF(INDIRECT(ADDRESS(3,9+ROWS(CUT_LIST)+2,,,"Sensis Vectors ALL")):INDIRECT(ADDRESS(3+ROWS(CORR_MATRIX)-1,9+ROWS(CUT_LIST)+2,,,"Sensis Vectors ALL")),"YC"&amp;$H333&amp;Q$1,INDIRECT(ADDRESS(3,$I333,,,"Sensis Vectors ALL")):INDIRECT(ADDRESS(3+ROWS(CORR_MATRIX)-1,$I333,,,"Sensis Vectors ALL")))</f>
        <v>0</v>
      </c>
      <c r="R333" s="256">
        <f ca="1">SUMIF(INDIRECT(ADDRESS(3,9+ROWS(CUT_LIST)+2,,,"Sensis Vectors ALL")):INDIRECT(ADDRESS(3+ROWS(CORR_MATRIX)-1,9+ROWS(CUT_LIST)+2,,,"Sensis Vectors ALL")),"YC"&amp;$H333&amp;R$1,INDIRECT(ADDRESS(3,$I333,,,"Sensis Vectors ALL")):INDIRECT(ADDRESS(3+ROWS(CORR_MATRIX)-1,$I333,,,"Sensis Vectors ALL")))</f>
        <v>0</v>
      </c>
      <c r="S333" s="256">
        <f ca="1">SUMIF(INDIRECT(ADDRESS(3,9+ROWS(CUT_LIST)+2,,,"Sensis Vectors ALL")):INDIRECT(ADDRESS(3+ROWS(CORR_MATRIX)-1,9+ROWS(CUT_LIST)+2,,,"Sensis Vectors ALL")),"YC"&amp;$H333&amp;S$1,INDIRECT(ADDRESS(3,$I333,,,"Sensis Vectors ALL")):INDIRECT(ADDRESS(3+ROWS(CORR_MATRIX)-1,$I333,,,"Sensis Vectors ALL")))</f>
        <v>0</v>
      </c>
      <c r="T333" s="256">
        <f ca="1">SUMIF(INDIRECT(ADDRESS(3,9+ROWS(CUT_LIST)+2,,,"Sensis Vectors ALL")):INDIRECT(ADDRESS(3+ROWS(CORR_MATRIX)-1,9+ROWS(CUT_LIST)+2,,,"Sensis Vectors ALL")),"YC"&amp;$H333&amp;T$1,INDIRECT(ADDRESS(3,$I333,,,"Sensis Vectors ALL")):INDIRECT(ADDRESS(3+ROWS(CORR_MATRIX)-1,$I333,,,"Sensis Vectors ALL")))</f>
        <v>0</v>
      </c>
      <c r="U333" s="256">
        <f ca="1">SUMIF(INDIRECT(ADDRESS(3,9+ROWS(CUT_LIST)+2,,,"Sensis Vectors ALL")):INDIRECT(ADDRESS(3+ROWS(CORR_MATRIX)-1,9+ROWS(CUT_LIST)+2,,,"Sensis Vectors ALL")),"YC"&amp;$H333&amp;U$1,INDIRECT(ADDRESS(3,$I333,,,"Sensis Vectors ALL")):INDIRECT(ADDRESS(3+ROWS(CORR_MATRIX)-1,$I333,,,"Sensis Vectors ALL")))</f>
        <v>0</v>
      </c>
      <c r="V333" s="256">
        <f ca="1">SUMIF(INDIRECT(ADDRESS(3,9+ROWS(CUT_LIST)+2,,,"Sensis Vectors ALL")):INDIRECT(ADDRESS(3+ROWS(CORR_MATRIX)-1,9+ROWS(CUT_LIST)+2,,,"Sensis Vectors ALL")),"YC"&amp;$H333&amp;V$1,INDIRECT(ADDRESS(3,$I333,,,"Sensis Vectors ALL")):INDIRECT(ADDRESS(3+ROWS(CORR_MATRIX)-1,$I333,,,"Sensis Vectors ALL")))</f>
        <v>0</v>
      </c>
    </row>
    <row r="334" spans="1:22" x14ac:dyDescent="0.2">
      <c r="A334" s="63">
        <f t="shared" si="29"/>
        <v>103</v>
      </c>
      <c r="B334" s="63"/>
      <c r="C334" s="63"/>
      <c r="D334" s="61" t="s">
        <v>438</v>
      </c>
      <c r="E334" s="63"/>
      <c r="F334" s="63"/>
      <c r="G334" s="63"/>
      <c r="H334" s="63" t="s">
        <v>18</v>
      </c>
      <c r="I334" s="63">
        <f t="shared" si="20"/>
        <v>113</v>
      </c>
      <c r="J334" s="63" t="str">
        <f t="shared" si="21"/>
        <v>103EUR</v>
      </c>
      <c r="K334" s="256">
        <f ca="1">SUMIF(INDIRECT(ADDRESS(3,9+ROWS(CUT_LIST)+2,,,"Sensis Vectors ALL")):INDIRECT(ADDRESS(3+ROWS(CORR_MATRIX)-1,9+ROWS(CUT_LIST)+2,,,"Sensis Vectors ALL")),"YC"&amp;$H334&amp;K$1,INDIRECT(ADDRESS(3,$I334,,,"Sensis Vectors ALL")):INDIRECT(ADDRESS(3+ROWS(CORR_MATRIX)-1,$I334,,,"Sensis Vectors ALL")))</f>
        <v>0</v>
      </c>
      <c r="L334" s="256">
        <f ca="1">SUMIF(INDIRECT(ADDRESS(3,9+ROWS(CUT_LIST)+2,,,"Sensis Vectors ALL")):INDIRECT(ADDRESS(3+ROWS(CORR_MATRIX)-1,9+ROWS(CUT_LIST)+2,,,"Sensis Vectors ALL")),"YC"&amp;$H334&amp;L$1,INDIRECT(ADDRESS(3,$I334,,,"Sensis Vectors ALL")):INDIRECT(ADDRESS(3+ROWS(CORR_MATRIX)-1,$I334,,,"Sensis Vectors ALL")))</f>
        <v>0</v>
      </c>
      <c r="M334" s="256">
        <f ca="1">SUMIF(INDIRECT(ADDRESS(3,9+ROWS(CUT_LIST)+2,,,"Sensis Vectors ALL")):INDIRECT(ADDRESS(3+ROWS(CORR_MATRIX)-1,9+ROWS(CUT_LIST)+2,,,"Sensis Vectors ALL")),"YC"&amp;$H334&amp;M$1,INDIRECT(ADDRESS(3,$I334,,,"Sensis Vectors ALL")):INDIRECT(ADDRESS(3+ROWS(CORR_MATRIX)-1,$I334,,,"Sensis Vectors ALL")))</f>
        <v>0</v>
      </c>
      <c r="N334" s="256">
        <f ca="1">SUMIF(INDIRECT(ADDRESS(3,9+ROWS(CUT_LIST)+2,,,"Sensis Vectors ALL")):INDIRECT(ADDRESS(3+ROWS(CORR_MATRIX)-1,9+ROWS(CUT_LIST)+2,,,"Sensis Vectors ALL")),"YC"&amp;$H334&amp;N$1,INDIRECT(ADDRESS(3,$I334,,,"Sensis Vectors ALL")):INDIRECT(ADDRESS(3+ROWS(CORR_MATRIX)-1,$I334,,,"Sensis Vectors ALL")))</f>
        <v>0</v>
      </c>
      <c r="O334" s="256">
        <f ca="1">SUMIF(INDIRECT(ADDRESS(3,9+ROWS(CUT_LIST)+2,,,"Sensis Vectors ALL")):INDIRECT(ADDRESS(3+ROWS(CORR_MATRIX)-1,9+ROWS(CUT_LIST)+2,,,"Sensis Vectors ALL")),"YC"&amp;$H334&amp;O$1,INDIRECT(ADDRESS(3,$I334,,,"Sensis Vectors ALL")):INDIRECT(ADDRESS(3+ROWS(CORR_MATRIX)-1,$I334,,,"Sensis Vectors ALL")))</f>
        <v>0</v>
      </c>
      <c r="P334" s="256">
        <f ca="1">SUMIF(INDIRECT(ADDRESS(3,9+ROWS(CUT_LIST)+2,,,"Sensis Vectors ALL")):INDIRECT(ADDRESS(3+ROWS(CORR_MATRIX)-1,9+ROWS(CUT_LIST)+2,,,"Sensis Vectors ALL")),"YC"&amp;$H334&amp;P$1,INDIRECT(ADDRESS(3,$I334,,,"Sensis Vectors ALL")):INDIRECT(ADDRESS(3+ROWS(CORR_MATRIX)-1,$I334,,,"Sensis Vectors ALL")))</f>
        <v>0</v>
      </c>
      <c r="Q334" s="256">
        <f ca="1">SUMIF(INDIRECT(ADDRESS(3,9+ROWS(CUT_LIST)+2,,,"Sensis Vectors ALL")):INDIRECT(ADDRESS(3+ROWS(CORR_MATRIX)-1,9+ROWS(CUT_LIST)+2,,,"Sensis Vectors ALL")),"YC"&amp;$H334&amp;Q$1,INDIRECT(ADDRESS(3,$I334,,,"Sensis Vectors ALL")):INDIRECT(ADDRESS(3+ROWS(CORR_MATRIX)-1,$I334,,,"Sensis Vectors ALL")))</f>
        <v>0</v>
      </c>
      <c r="R334" s="256">
        <f ca="1">SUMIF(INDIRECT(ADDRESS(3,9+ROWS(CUT_LIST)+2,,,"Sensis Vectors ALL")):INDIRECT(ADDRESS(3+ROWS(CORR_MATRIX)-1,9+ROWS(CUT_LIST)+2,,,"Sensis Vectors ALL")),"YC"&amp;$H334&amp;R$1,INDIRECT(ADDRESS(3,$I334,,,"Sensis Vectors ALL")):INDIRECT(ADDRESS(3+ROWS(CORR_MATRIX)-1,$I334,,,"Sensis Vectors ALL")))</f>
        <v>0</v>
      </c>
      <c r="S334" s="256">
        <f ca="1">SUMIF(INDIRECT(ADDRESS(3,9+ROWS(CUT_LIST)+2,,,"Sensis Vectors ALL")):INDIRECT(ADDRESS(3+ROWS(CORR_MATRIX)-1,9+ROWS(CUT_LIST)+2,,,"Sensis Vectors ALL")),"YC"&amp;$H334&amp;S$1,INDIRECT(ADDRESS(3,$I334,,,"Sensis Vectors ALL")):INDIRECT(ADDRESS(3+ROWS(CORR_MATRIX)-1,$I334,,,"Sensis Vectors ALL")))</f>
        <v>0</v>
      </c>
      <c r="T334" s="256">
        <f ca="1">SUMIF(INDIRECT(ADDRESS(3,9+ROWS(CUT_LIST)+2,,,"Sensis Vectors ALL")):INDIRECT(ADDRESS(3+ROWS(CORR_MATRIX)-1,9+ROWS(CUT_LIST)+2,,,"Sensis Vectors ALL")),"YC"&amp;$H334&amp;T$1,INDIRECT(ADDRESS(3,$I334,,,"Sensis Vectors ALL")):INDIRECT(ADDRESS(3+ROWS(CORR_MATRIX)-1,$I334,,,"Sensis Vectors ALL")))</f>
        <v>0</v>
      </c>
      <c r="U334" s="256">
        <f ca="1">SUMIF(INDIRECT(ADDRESS(3,9+ROWS(CUT_LIST)+2,,,"Sensis Vectors ALL")):INDIRECT(ADDRESS(3+ROWS(CORR_MATRIX)-1,9+ROWS(CUT_LIST)+2,,,"Sensis Vectors ALL")),"YC"&amp;$H334&amp;U$1,INDIRECT(ADDRESS(3,$I334,,,"Sensis Vectors ALL")):INDIRECT(ADDRESS(3+ROWS(CORR_MATRIX)-1,$I334,,,"Sensis Vectors ALL")))</f>
        <v>0</v>
      </c>
      <c r="V334" s="256">
        <f ca="1">SUMIF(INDIRECT(ADDRESS(3,9+ROWS(CUT_LIST)+2,,,"Sensis Vectors ALL")):INDIRECT(ADDRESS(3+ROWS(CORR_MATRIX)-1,9+ROWS(CUT_LIST)+2,,,"Sensis Vectors ALL")),"YC"&amp;$H334&amp;V$1,INDIRECT(ADDRESS(3,$I334,,,"Sensis Vectors ALL")):INDIRECT(ADDRESS(3+ROWS(CORR_MATRIX)-1,$I334,,,"Sensis Vectors ALL")))</f>
        <v>0</v>
      </c>
    </row>
    <row r="335" spans="1:22" x14ac:dyDescent="0.2">
      <c r="A335" s="63">
        <f t="shared" si="29"/>
        <v>103</v>
      </c>
      <c r="B335" s="63"/>
      <c r="C335" s="63"/>
      <c r="D335" s="61" t="s">
        <v>438</v>
      </c>
      <c r="E335" s="63"/>
      <c r="F335" s="63"/>
      <c r="G335" s="63"/>
      <c r="H335" s="63" t="s">
        <v>39</v>
      </c>
      <c r="I335" s="63">
        <f t="shared" si="20"/>
        <v>113</v>
      </c>
      <c r="J335" s="63" t="str">
        <f t="shared" si="21"/>
        <v>103GBP</v>
      </c>
      <c r="K335" s="256">
        <f ca="1">SUMIF(INDIRECT(ADDRESS(3,9+ROWS(CUT_LIST)+2,,,"Sensis Vectors ALL")):INDIRECT(ADDRESS(3+ROWS(CORR_MATRIX)-1,9+ROWS(CUT_LIST)+2,,,"Sensis Vectors ALL")),"YC"&amp;$H335&amp;K$1,INDIRECT(ADDRESS(3,$I335,,,"Sensis Vectors ALL")):INDIRECT(ADDRESS(3+ROWS(CORR_MATRIX)-1,$I335,,,"Sensis Vectors ALL")))</f>
        <v>0</v>
      </c>
      <c r="L335" s="256">
        <f ca="1">SUMIF(INDIRECT(ADDRESS(3,9+ROWS(CUT_LIST)+2,,,"Sensis Vectors ALL")):INDIRECT(ADDRESS(3+ROWS(CORR_MATRIX)-1,9+ROWS(CUT_LIST)+2,,,"Sensis Vectors ALL")),"YC"&amp;$H335&amp;L$1,INDIRECT(ADDRESS(3,$I335,,,"Sensis Vectors ALL")):INDIRECT(ADDRESS(3+ROWS(CORR_MATRIX)-1,$I335,,,"Sensis Vectors ALL")))</f>
        <v>0</v>
      </c>
      <c r="M335" s="256">
        <f ca="1">SUMIF(INDIRECT(ADDRESS(3,9+ROWS(CUT_LIST)+2,,,"Sensis Vectors ALL")):INDIRECT(ADDRESS(3+ROWS(CORR_MATRIX)-1,9+ROWS(CUT_LIST)+2,,,"Sensis Vectors ALL")),"YC"&amp;$H335&amp;M$1,INDIRECT(ADDRESS(3,$I335,,,"Sensis Vectors ALL")):INDIRECT(ADDRESS(3+ROWS(CORR_MATRIX)-1,$I335,,,"Sensis Vectors ALL")))</f>
        <v>0</v>
      </c>
      <c r="N335" s="256">
        <f ca="1">SUMIF(INDIRECT(ADDRESS(3,9+ROWS(CUT_LIST)+2,,,"Sensis Vectors ALL")):INDIRECT(ADDRESS(3+ROWS(CORR_MATRIX)-1,9+ROWS(CUT_LIST)+2,,,"Sensis Vectors ALL")),"YC"&amp;$H335&amp;N$1,INDIRECT(ADDRESS(3,$I335,,,"Sensis Vectors ALL")):INDIRECT(ADDRESS(3+ROWS(CORR_MATRIX)-1,$I335,,,"Sensis Vectors ALL")))</f>
        <v>0</v>
      </c>
      <c r="O335" s="256">
        <f ca="1">SUMIF(INDIRECT(ADDRESS(3,9+ROWS(CUT_LIST)+2,,,"Sensis Vectors ALL")):INDIRECT(ADDRESS(3+ROWS(CORR_MATRIX)-1,9+ROWS(CUT_LIST)+2,,,"Sensis Vectors ALL")),"YC"&amp;$H335&amp;O$1,INDIRECT(ADDRESS(3,$I335,,,"Sensis Vectors ALL")):INDIRECT(ADDRESS(3+ROWS(CORR_MATRIX)-1,$I335,,,"Sensis Vectors ALL")))</f>
        <v>0</v>
      </c>
      <c r="P335" s="256">
        <f ca="1">SUMIF(INDIRECT(ADDRESS(3,9+ROWS(CUT_LIST)+2,,,"Sensis Vectors ALL")):INDIRECT(ADDRESS(3+ROWS(CORR_MATRIX)-1,9+ROWS(CUT_LIST)+2,,,"Sensis Vectors ALL")),"YC"&amp;$H335&amp;P$1,INDIRECT(ADDRESS(3,$I335,,,"Sensis Vectors ALL")):INDIRECT(ADDRESS(3+ROWS(CORR_MATRIX)-1,$I335,,,"Sensis Vectors ALL")))</f>
        <v>0</v>
      </c>
      <c r="Q335" s="256">
        <f ca="1">SUMIF(INDIRECT(ADDRESS(3,9+ROWS(CUT_LIST)+2,,,"Sensis Vectors ALL")):INDIRECT(ADDRESS(3+ROWS(CORR_MATRIX)-1,9+ROWS(CUT_LIST)+2,,,"Sensis Vectors ALL")),"YC"&amp;$H335&amp;Q$1,INDIRECT(ADDRESS(3,$I335,,,"Sensis Vectors ALL")):INDIRECT(ADDRESS(3+ROWS(CORR_MATRIX)-1,$I335,,,"Sensis Vectors ALL")))</f>
        <v>0</v>
      </c>
      <c r="R335" s="256">
        <f ca="1">SUMIF(INDIRECT(ADDRESS(3,9+ROWS(CUT_LIST)+2,,,"Sensis Vectors ALL")):INDIRECT(ADDRESS(3+ROWS(CORR_MATRIX)-1,9+ROWS(CUT_LIST)+2,,,"Sensis Vectors ALL")),"YC"&amp;$H335&amp;R$1,INDIRECT(ADDRESS(3,$I335,,,"Sensis Vectors ALL")):INDIRECT(ADDRESS(3+ROWS(CORR_MATRIX)-1,$I335,,,"Sensis Vectors ALL")))</f>
        <v>0</v>
      </c>
      <c r="S335" s="256">
        <f ca="1">SUMIF(INDIRECT(ADDRESS(3,9+ROWS(CUT_LIST)+2,,,"Sensis Vectors ALL")):INDIRECT(ADDRESS(3+ROWS(CORR_MATRIX)-1,9+ROWS(CUT_LIST)+2,,,"Sensis Vectors ALL")),"YC"&amp;$H335&amp;S$1,INDIRECT(ADDRESS(3,$I335,,,"Sensis Vectors ALL")):INDIRECT(ADDRESS(3+ROWS(CORR_MATRIX)-1,$I335,,,"Sensis Vectors ALL")))</f>
        <v>0</v>
      </c>
      <c r="T335" s="256">
        <f ca="1">SUMIF(INDIRECT(ADDRESS(3,9+ROWS(CUT_LIST)+2,,,"Sensis Vectors ALL")):INDIRECT(ADDRESS(3+ROWS(CORR_MATRIX)-1,9+ROWS(CUT_LIST)+2,,,"Sensis Vectors ALL")),"YC"&amp;$H335&amp;T$1,INDIRECT(ADDRESS(3,$I335,,,"Sensis Vectors ALL")):INDIRECT(ADDRESS(3+ROWS(CORR_MATRIX)-1,$I335,,,"Sensis Vectors ALL")))</f>
        <v>0</v>
      </c>
      <c r="U335" s="256">
        <f ca="1">SUMIF(INDIRECT(ADDRESS(3,9+ROWS(CUT_LIST)+2,,,"Sensis Vectors ALL")):INDIRECT(ADDRESS(3+ROWS(CORR_MATRIX)-1,9+ROWS(CUT_LIST)+2,,,"Sensis Vectors ALL")),"YC"&amp;$H335&amp;U$1,INDIRECT(ADDRESS(3,$I335,,,"Sensis Vectors ALL")):INDIRECT(ADDRESS(3+ROWS(CORR_MATRIX)-1,$I335,,,"Sensis Vectors ALL")))</f>
        <v>0</v>
      </c>
      <c r="V335" s="256">
        <f ca="1">SUMIF(INDIRECT(ADDRESS(3,9+ROWS(CUT_LIST)+2,,,"Sensis Vectors ALL")):INDIRECT(ADDRESS(3+ROWS(CORR_MATRIX)-1,9+ROWS(CUT_LIST)+2,,,"Sensis Vectors ALL")),"YC"&amp;$H335&amp;V$1,INDIRECT(ADDRESS(3,$I335,,,"Sensis Vectors ALL")):INDIRECT(ADDRESS(3+ROWS(CORR_MATRIX)-1,$I335,,,"Sensis Vectors ALL")))</f>
        <v>0</v>
      </c>
    </row>
    <row r="336" spans="1:22" x14ac:dyDescent="0.2">
      <c r="A336" s="63">
        <f t="shared" si="29"/>
        <v>103</v>
      </c>
      <c r="B336" s="63"/>
      <c r="C336" s="63"/>
      <c r="D336" s="61" t="s">
        <v>438</v>
      </c>
      <c r="E336" s="63"/>
      <c r="F336" s="63"/>
      <c r="G336" s="63"/>
      <c r="H336" s="63" t="s">
        <v>31</v>
      </c>
      <c r="I336" s="63">
        <f t="shared" si="20"/>
        <v>113</v>
      </c>
      <c r="J336" s="63" t="str">
        <f t="shared" si="21"/>
        <v>103JPY</v>
      </c>
      <c r="K336" s="256">
        <f ca="1">SUMIF(INDIRECT(ADDRESS(3,9+ROWS(CUT_LIST)+2,,,"Sensis Vectors ALL")):INDIRECT(ADDRESS(3+ROWS(CORR_MATRIX)-1,9+ROWS(CUT_LIST)+2,,,"Sensis Vectors ALL")),"YC"&amp;$H336&amp;K$1,INDIRECT(ADDRESS(3,$I336,,,"Sensis Vectors ALL")):INDIRECT(ADDRESS(3+ROWS(CORR_MATRIX)-1,$I336,,,"Sensis Vectors ALL")))</f>
        <v>0</v>
      </c>
      <c r="L336" s="256">
        <f ca="1">SUMIF(INDIRECT(ADDRESS(3,9+ROWS(CUT_LIST)+2,,,"Sensis Vectors ALL")):INDIRECT(ADDRESS(3+ROWS(CORR_MATRIX)-1,9+ROWS(CUT_LIST)+2,,,"Sensis Vectors ALL")),"YC"&amp;$H336&amp;L$1,INDIRECT(ADDRESS(3,$I336,,,"Sensis Vectors ALL")):INDIRECT(ADDRESS(3+ROWS(CORR_MATRIX)-1,$I336,,,"Sensis Vectors ALL")))</f>
        <v>0</v>
      </c>
      <c r="M336" s="256">
        <f ca="1">SUMIF(INDIRECT(ADDRESS(3,9+ROWS(CUT_LIST)+2,,,"Sensis Vectors ALL")):INDIRECT(ADDRESS(3+ROWS(CORR_MATRIX)-1,9+ROWS(CUT_LIST)+2,,,"Sensis Vectors ALL")),"YC"&amp;$H336&amp;M$1,INDIRECT(ADDRESS(3,$I336,,,"Sensis Vectors ALL")):INDIRECT(ADDRESS(3+ROWS(CORR_MATRIX)-1,$I336,,,"Sensis Vectors ALL")))</f>
        <v>0</v>
      </c>
      <c r="N336" s="256">
        <f ca="1">SUMIF(INDIRECT(ADDRESS(3,9+ROWS(CUT_LIST)+2,,,"Sensis Vectors ALL")):INDIRECT(ADDRESS(3+ROWS(CORR_MATRIX)-1,9+ROWS(CUT_LIST)+2,,,"Sensis Vectors ALL")),"YC"&amp;$H336&amp;N$1,INDIRECT(ADDRESS(3,$I336,,,"Sensis Vectors ALL")):INDIRECT(ADDRESS(3+ROWS(CORR_MATRIX)-1,$I336,,,"Sensis Vectors ALL")))</f>
        <v>0</v>
      </c>
      <c r="O336" s="256">
        <f ca="1">SUMIF(INDIRECT(ADDRESS(3,9+ROWS(CUT_LIST)+2,,,"Sensis Vectors ALL")):INDIRECT(ADDRESS(3+ROWS(CORR_MATRIX)-1,9+ROWS(CUT_LIST)+2,,,"Sensis Vectors ALL")),"YC"&amp;$H336&amp;O$1,INDIRECT(ADDRESS(3,$I336,,,"Sensis Vectors ALL")):INDIRECT(ADDRESS(3+ROWS(CORR_MATRIX)-1,$I336,,,"Sensis Vectors ALL")))</f>
        <v>0</v>
      </c>
      <c r="P336" s="256">
        <f ca="1">SUMIF(INDIRECT(ADDRESS(3,9+ROWS(CUT_LIST)+2,,,"Sensis Vectors ALL")):INDIRECT(ADDRESS(3+ROWS(CORR_MATRIX)-1,9+ROWS(CUT_LIST)+2,,,"Sensis Vectors ALL")),"YC"&amp;$H336&amp;P$1,INDIRECT(ADDRESS(3,$I336,,,"Sensis Vectors ALL")):INDIRECT(ADDRESS(3+ROWS(CORR_MATRIX)-1,$I336,,,"Sensis Vectors ALL")))</f>
        <v>0</v>
      </c>
      <c r="Q336" s="256">
        <f ca="1">SUMIF(INDIRECT(ADDRESS(3,9+ROWS(CUT_LIST)+2,,,"Sensis Vectors ALL")):INDIRECT(ADDRESS(3+ROWS(CORR_MATRIX)-1,9+ROWS(CUT_LIST)+2,,,"Sensis Vectors ALL")),"YC"&amp;$H336&amp;Q$1,INDIRECT(ADDRESS(3,$I336,,,"Sensis Vectors ALL")):INDIRECT(ADDRESS(3+ROWS(CORR_MATRIX)-1,$I336,,,"Sensis Vectors ALL")))</f>
        <v>0</v>
      </c>
      <c r="R336" s="256">
        <f ca="1">SUMIF(INDIRECT(ADDRESS(3,9+ROWS(CUT_LIST)+2,,,"Sensis Vectors ALL")):INDIRECT(ADDRESS(3+ROWS(CORR_MATRIX)-1,9+ROWS(CUT_LIST)+2,,,"Sensis Vectors ALL")),"YC"&amp;$H336&amp;R$1,INDIRECT(ADDRESS(3,$I336,,,"Sensis Vectors ALL")):INDIRECT(ADDRESS(3+ROWS(CORR_MATRIX)-1,$I336,,,"Sensis Vectors ALL")))</f>
        <v>0</v>
      </c>
      <c r="S336" s="256">
        <f ca="1">SUMIF(INDIRECT(ADDRESS(3,9+ROWS(CUT_LIST)+2,,,"Sensis Vectors ALL")):INDIRECT(ADDRESS(3+ROWS(CORR_MATRIX)-1,9+ROWS(CUT_LIST)+2,,,"Sensis Vectors ALL")),"YC"&amp;$H336&amp;S$1,INDIRECT(ADDRESS(3,$I336,,,"Sensis Vectors ALL")):INDIRECT(ADDRESS(3+ROWS(CORR_MATRIX)-1,$I336,,,"Sensis Vectors ALL")))</f>
        <v>0</v>
      </c>
      <c r="T336" s="256">
        <f ca="1">SUMIF(INDIRECT(ADDRESS(3,9+ROWS(CUT_LIST)+2,,,"Sensis Vectors ALL")):INDIRECT(ADDRESS(3+ROWS(CORR_MATRIX)-1,9+ROWS(CUT_LIST)+2,,,"Sensis Vectors ALL")),"YC"&amp;$H336&amp;T$1,INDIRECT(ADDRESS(3,$I336,,,"Sensis Vectors ALL")):INDIRECT(ADDRESS(3+ROWS(CORR_MATRIX)-1,$I336,,,"Sensis Vectors ALL")))</f>
        <v>0</v>
      </c>
      <c r="U336" s="256">
        <f ca="1">SUMIF(INDIRECT(ADDRESS(3,9+ROWS(CUT_LIST)+2,,,"Sensis Vectors ALL")):INDIRECT(ADDRESS(3+ROWS(CORR_MATRIX)-1,9+ROWS(CUT_LIST)+2,,,"Sensis Vectors ALL")),"YC"&amp;$H336&amp;U$1,INDIRECT(ADDRESS(3,$I336,,,"Sensis Vectors ALL")):INDIRECT(ADDRESS(3+ROWS(CORR_MATRIX)-1,$I336,,,"Sensis Vectors ALL")))</f>
        <v>0</v>
      </c>
      <c r="V336" s="256">
        <f ca="1">SUMIF(INDIRECT(ADDRESS(3,9+ROWS(CUT_LIST)+2,,,"Sensis Vectors ALL")):INDIRECT(ADDRESS(3+ROWS(CORR_MATRIX)-1,9+ROWS(CUT_LIST)+2,,,"Sensis Vectors ALL")),"YC"&amp;$H336&amp;V$1,INDIRECT(ADDRESS(3,$I336,,,"Sensis Vectors ALL")):INDIRECT(ADDRESS(3+ROWS(CORR_MATRIX)-1,$I336,,,"Sensis Vectors ALL")))</f>
        <v>0</v>
      </c>
    </row>
    <row r="337" spans="1:22" x14ac:dyDescent="0.2">
      <c r="A337" s="63">
        <f t="shared" si="29"/>
        <v>103</v>
      </c>
      <c r="B337" s="63"/>
      <c r="C337" s="63"/>
      <c r="D337" s="61" t="s">
        <v>438</v>
      </c>
      <c r="E337" s="63"/>
      <c r="F337" s="63"/>
      <c r="G337" s="63"/>
      <c r="H337" s="63" t="s">
        <v>16</v>
      </c>
      <c r="I337" s="63">
        <f t="shared" si="20"/>
        <v>113</v>
      </c>
      <c r="J337" s="63" t="str">
        <f t="shared" si="21"/>
        <v>103USD</v>
      </c>
      <c r="K337" s="256">
        <f ca="1">SUMIF(INDIRECT(ADDRESS(3,9+ROWS(CUT_LIST)+2,,,"Sensis Vectors ALL")):INDIRECT(ADDRESS(3+ROWS(CORR_MATRIX)-1,9+ROWS(CUT_LIST)+2,,,"Sensis Vectors ALL")),"YC"&amp;$H337&amp;K$1,INDIRECT(ADDRESS(3,$I337,,,"Sensis Vectors ALL")):INDIRECT(ADDRESS(3+ROWS(CORR_MATRIX)-1,$I337,,,"Sensis Vectors ALL")))</f>
        <v>0</v>
      </c>
      <c r="L337" s="256">
        <f ca="1">SUMIF(INDIRECT(ADDRESS(3,9+ROWS(CUT_LIST)+2,,,"Sensis Vectors ALL")):INDIRECT(ADDRESS(3+ROWS(CORR_MATRIX)-1,9+ROWS(CUT_LIST)+2,,,"Sensis Vectors ALL")),"YC"&amp;$H337&amp;L$1,INDIRECT(ADDRESS(3,$I337,,,"Sensis Vectors ALL")):INDIRECT(ADDRESS(3+ROWS(CORR_MATRIX)-1,$I337,,,"Sensis Vectors ALL")))</f>
        <v>0</v>
      </c>
      <c r="M337" s="256">
        <f ca="1">SUMIF(INDIRECT(ADDRESS(3,9+ROWS(CUT_LIST)+2,,,"Sensis Vectors ALL")):INDIRECT(ADDRESS(3+ROWS(CORR_MATRIX)-1,9+ROWS(CUT_LIST)+2,,,"Sensis Vectors ALL")),"YC"&amp;$H337&amp;M$1,INDIRECT(ADDRESS(3,$I337,,,"Sensis Vectors ALL")):INDIRECT(ADDRESS(3+ROWS(CORR_MATRIX)-1,$I337,,,"Sensis Vectors ALL")))</f>
        <v>0</v>
      </c>
      <c r="N337" s="256">
        <f ca="1">SUMIF(INDIRECT(ADDRESS(3,9+ROWS(CUT_LIST)+2,,,"Sensis Vectors ALL")):INDIRECT(ADDRESS(3+ROWS(CORR_MATRIX)-1,9+ROWS(CUT_LIST)+2,,,"Sensis Vectors ALL")),"YC"&amp;$H337&amp;N$1,INDIRECT(ADDRESS(3,$I337,,,"Sensis Vectors ALL")):INDIRECT(ADDRESS(3+ROWS(CORR_MATRIX)-1,$I337,,,"Sensis Vectors ALL")))</f>
        <v>0</v>
      </c>
      <c r="O337" s="256">
        <f ca="1">SUMIF(INDIRECT(ADDRESS(3,9+ROWS(CUT_LIST)+2,,,"Sensis Vectors ALL")):INDIRECT(ADDRESS(3+ROWS(CORR_MATRIX)-1,9+ROWS(CUT_LIST)+2,,,"Sensis Vectors ALL")),"YC"&amp;$H337&amp;O$1,INDIRECT(ADDRESS(3,$I337,,,"Sensis Vectors ALL")):INDIRECT(ADDRESS(3+ROWS(CORR_MATRIX)-1,$I337,,,"Sensis Vectors ALL")))</f>
        <v>0</v>
      </c>
      <c r="P337" s="256">
        <f ca="1">SUMIF(INDIRECT(ADDRESS(3,9+ROWS(CUT_LIST)+2,,,"Sensis Vectors ALL")):INDIRECT(ADDRESS(3+ROWS(CORR_MATRIX)-1,9+ROWS(CUT_LIST)+2,,,"Sensis Vectors ALL")),"YC"&amp;$H337&amp;P$1,INDIRECT(ADDRESS(3,$I337,,,"Sensis Vectors ALL")):INDIRECT(ADDRESS(3+ROWS(CORR_MATRIX)-1,$I337,,,"Sensis Vectors ALL")))</f>
        <v>0</v>
      </c>
      <c r="Q337" s="256">
        <f ca="1">SUMIF(INDIRECT(ADDRESS(3,9+ROWS(CUT_LIST)+2,,,"Sensis Vectors ALL")):INDIRECT(ADDRESS(3+ROWS(CORR_MATRIX)-1,9+ROWS(CUT_LIST)+2,,,"Sensis Vectors ALL")),"YC"&amp;$H337&amp;Q$1,INDIRECT(ADDRESS(3,$I337,,,"Sensis Vectors ALL")):INDIRECT(ADDRESS(3+ROWS(CORR_MATRIX)-1,$I337,,,"Sensis Vectors ALL")))</f>
        <v>0</v>
      </c>
      <c r="R337" s="256">
        <f ca="1">SUMIF(INDIRECT(ADDRESS(3,9+ROWS(CUT_LIST)+2,,,"Sensis Vectors ALL")):INDIRECT(ADDRESS(3+ROWS(CORR_MATRIX)-1,9+ROWS(CUT_LIST)+2,,,"Sensis Vectors ALL")),"YC"&amp;$H337&amp;R$1,INDIRECT(ADDRESS(3,$I337,,,"Sensis Vectors ALL")):INDIRECT(ADDRESS(3+ROWS(CORR_MATRIX)-1,$I337,,,"Sensis Vectors ALL")))</f>
        <v>0</v>
      </c>
      <c r="S337" s="256">
        <f ca="1">SUMIF(INDIRECT(ADDRESS(3,9+ROWS(CUT_LIST)+2,,,"Sensis Vectors ALL")):INDIRECT(ADDRESS(3+ROWS(CORR_MATRIX)-1,9+ROWS(CUT_LIST)+2,,,"Sensis Vectors ALL")),"YC"&amp;$H337&amp;S$1,INDIRECT(ADDRESS(3,$I337,,,"Sensis Vectors ALL")):INDIRECT(ADDRESS(3+ROWS(CORR_MATRIX)-1,$I337,,,"Sensis Vectors ALL")))</f>
        <v>0</v>
      </c>
      <c r="T337" s="256">
        <f ca="1">SUMIF(INDIRECT(ADDRESS(3,9+ROWS(CUT_LIST)+2,,,"Sensis Vectors ALL")):INDIRECT(ADDRESS(3+ROWS(CORR_MATRIX)-1,9+ROWS(CUT_LIST)+2,,,"Sensis Vectors ALL")),"YC"&amp;$H337&amp;T$1,INDIRECT(ADDRESS(3,$I337,,,"Sensis Vectors ALL")):INDIRECT(ADDRESS(3+ROWS(CORR_MATRIX)-1,$I337,,,"Sensis Vectors ALL")))</f>
        <v>0</v>
      </c>
      <c r="U337" s="256">
        <f ca="1">SUMIF(INDIRECT(ADDRESS(3,9+ROWS(CUT_LIST)+2,,,"Sensis Vectors ALL")):INDIRECT(ADDRESS(3+ROWS(CORR_MATRIX)-1,9+ROWS(CUT_LIST)+2,,,"Sensis Vectors ALL")),"YC"&amp;$H337&amp;U$1,INDIRECT(ADDRESS(3,$I337,,,"Sensis Vectors ALL")):INDIRECT(ADDRESS(3+ROWS(CORR_MATRIX)-1,$I337,,,"Sensis Vectors ALL")))</f>
        <v>0</v>
      </c>
      <c r="V337" s="256">
        <f ca="1">SUMIF(INDIRECT(ADDRESS(3,9+ROWS(CUT_LIST)+2,,,"Sensis Vectors ALL")):INDIRECT(ADDRESS(3+ROWS(CORR_MATRIX)-1,9+ROWS(CUT_LIST)+2,,,"Sensis Vectors ALL")),"YC"&amp;$H337&amp;V$1,INDIRECT(ADDRESS(3,$I337,,,"Sensis Vectors ALL")):INDIRECT(ADDRESS(3+ROWS(CORR_MATRIX)-1,$I337,,,"Sensis Vectors ALL")))</f>
        <v>0</v>
      </c>
    </row>
    <row r="338" spans="1:22" x14ac:dyDescent="0.2">
      <c r="A338">
        <v>104</v>
      </c>
      <c r="B338">
        <v>10</v>
      </c>
      <c r="C338" t="s">
        <v>439</v>
      </c>
      <c r="D338" t="s">
        <v>439</v>
      </c>
      <c r="E338" t="s">
        <v>136</v>
      </c>
      <c r="F338" t="s">
        <v>179</v>
      </c>
      <c r="G338">
        <v>246</v>
      </c>
      <c r="H338" s="62" t="s">
        <v>24</v>
      </c>
      <c r="I338">
        <f t="shared" si="20"/>
        <v>114</v>
      </c>
      <c r="J338" t="str">
        <f t="shared" si="21"/>
        <v>104ALL</v>
      </c>
      <c r="K338" s="257">
        <f ca="1">SUMIF(INDIRECT(ADDRESS(3,9+ROWS(CUT_LIST)+1,,,"Sensis Vectors ALL")):INDIRECT(ADDRESS(3+ROWS(CORR_MATRIX)-1,9+ROWS(CUT_LIST)+1,,,"Sensis Vectors ALL")),"YC"&amp;K$1,INDIRECT(ADDRESS(3,$I338,,,"Sensis Vectors ALL")):INDIRECT(ADDRESS(3+ROWS(CORR_MATRIX)-1,$I338,,,"Sensis Vectors ALL")))</f>
        <v>0</v>
      </c>
      <c r="L338" s="257">
        <f ca="1">SUMIF(INDIRECT(ADDRESS(3,9+ROWS(CUT_LIST)+1,,,"Sensis Vectors ALL")):INDIRECT(ADDRESS(3+ROWS(CORR_MATRIX)-1,9+ROWS(CUT_LIST)+1,,,"Sensis Vectors ALL")),"YC"&amp;L$1,INDIRECT(ADDRESS(3,$I338,,,"Sensis Vectors ALL")):INDIRECT(ADDRESS(3+ROWS(CORR_MATRIX)-1,$I338,,,"Sensis Vectors ALL")))</f>
        <v>0</v>
      </c>
      <c r="M338" s="257">
        <f ca="1">SUMIF(INDIRECT(ADDRESS(3,9+ROWS(CUT_LIST)+1,,,"Sensis Vectors ALL")):INDIRECT(ADDRESS(3+ROWS(CORR_MATRIX)-1,9+ROWS(CUT_LIST)+1,,,"Sensis Vectors ALL")),"YC"&amp;M$1,INDIRECT(ADDRESS(3,$I338,,,"Sensis Vectors ALL")):INDIRECT(ADDRESS(3+ROWS(CORR_MATRIX)-1,$I338,,,"Sensis Vectors ALL")))</f>
        <v>0</v>
      </c>
      <c r="N338" s="257">
        <f ca="1">SUMIF(INDIRECT(ADDRESS(3,9+ROWS(CUT_LIST)+1,,,"Sensis Vectors ALL")):INDIRECT(ADDRESS(3+ROWS(CORR_MATRIX)-1,9+ROWS(CUT_LIST)+1,,,"Sensis Vectors ALL")),"YC"&amp;N$1,INDIRECT(ADDRESS(3,$I338,,,"Sensis Vectors ALL")):INDIRECT(ADDRESS(3+ROWS(CORR_MATRIX)-1,$I338,,,"Sensis Vectors ALL")))</f>
        <v>0</v>
      </c>
      <c r="O338" s="257">
        <f ca="1">SUMIF(INDIRECT(ADDRESS(3,9+ROWS(CUT_LIST)+1,,,"Sensis Vectors ALL")):INDIRECT(ADDRESS(3+ROWS(CORR_MATRIX)-1,9+ROWS(CUT_LIST)+1,,,"Sensis Vectors ALL")),"YC"&amp;O$1,INDIRECT(ADDRESS(3,$I338,,,"Sensis Vectors ALL")):INDIRECT(ADDRESS(3+ROWS(CORR_MATRIX)-1,$I338,,,"Sensis Vectors ALL")))</f>
        <v>0</v>
      </c>
      <c r="P338" s="257">
        <f ca="1">SUMIF(INDIRECT(ADDRESS(3,9+ROWS(CUT_LIST)+1,,,"Sensis Vectors ALL")):INDIRECT(ADDRESS(3+ROWS(CORR_MATRIX)-1,9+ROWS(CUT_LIST)+1,,,"Sensis Vectors ALL")),"YC"&amp;P$1,INDIRECT(ADDRESS(3,$I338,,,"Sensis Vectors ALL")):INDIRECT(ADDRESS(3+ROWS(CORR_MATRIX)-1,$I338,,,"Sensis Vectors ALL")))</f>
        <v>0</v>
      </c>
      <c r="Q338" s="257">
        <f ca="1">SUMIF(INDIRECT(ADDRESS(3,9+ROWS(CUT_LIST)+1,,,"Sensis Vectors ALL")):INDIRECT(ADDRESS(3+ROWS(CORR_MATRIX)-1,9+ROWS(CUT_LIST)+1,,,"Sensis Vectors ALL")),"YC"&amp;Q$1,INDIRECT(ADDRESS(3,$I338,,,"Sensis Vectors ALL")):INDIRECT(ADDRESS(3+ROWS(CORR_MATRIX)-1,$I338,,,"Sensis Vectors ALL")))</f>
        <v>0</v>
      </c>
      <c r="R338" s="257">
        <f ca="1">SUMIF(INDIRECT(ADDRESS(3,9+ROWS(CUT_LIST)+1,,,"Sensis Vectors ALL")):INDIRECT(ADDRESS(3+ROWS(CORR_MATRIX)-1,9+ROWS(CUT_LIST)+1,,,"Sensis Vectors ALL")),"YC"&amp;R$1,INDIRECT(ADDRESS(3,$I338,,,"Sensis Vectors ALL")):INDIRECT(ADDRESS(3+ROWS(CORR_MATRIX)-1,$I338,,,"Sensis Vectors ALL")))</f>
        <v>0</v>
      </c>
      <c r="S338" s="257">
        <f ca="1">SUMIF(INDIRECT(ADDRESS(3,9+ROWS(CUT_LIST)+1,,,"Sensis Vectors ALL")):INDIRECT(ADDRESS(3+ROWS(CORR_MATRIX)-1,9+ROWS(CUT_LIST)+1,,,"Sensis Vectors ALL")),"YC"&amp;S$1,INDIRECT(ADDRESS(3,$I338,,,"Sensis Vectors ALL")):INDIRECT(ADDRESS(3+ROWS(CORR_MATRIX)-1,$I338,,,"Sensis Vectors ALL")))</f>
        <v>0</v>
      </c>
      <c r="T338" s="257">
        <f ca="1">SUMIF(INDIRECT(ADDRESS(3,9+ROWS(CUT_LIST)+1,,,"Sensis Vectors ALL")):INDIRECT(ADDRESS(3+ROWS(CORR_MATRIX)-1,9+ROWS(CUT_LIST)+1,,,"Sensis Vectors ALL")),"YC"&amp;T$1,INDIRECT(ADDRESS(3,$I338,,,"Sensis Vectors ALL")):INDIRECT(ADDRESS(3+ROWS(CORR_MATRIX)-1,$I338,,,"Sensis Vectors ALL")))</f>
        <v>0</v>
      </c>
      <c r="U338" s="257">
        <f ca="1">SUMIF(INDIRECT(ADDRESS(3,9+ROWS(CUT_LIST)+1,,,"Sensis Vectors ALL")):INDIRECT(ADDRESS(3+ROWS(CORR_MATRIX)-1,9+ROWS(CUT_LIST)+1,,,"Sensis Vectors ALL")),"YC"&amp;U$1,INDIRECT(ADDRESS(3,$I338,,,"Sensis Vectors ALL")):INDIRECT(ADDRESS(3+ROWS(CORR_MATRIX)-1,$I338,,,"Sensis Vectors ALL")))</f>
        <v>0</v>
      </c>
      <c r="V338" s="257">
        <f ca="1">SUMIF(INDIRECT(ADDRESS(3,9+ROWS(CUT_LIST)+1,,,"Sensis Vectors ALL")):INDIRECT(ADDRESS(3+ROWS(CORR_MATRIX)-1,9+ROWS(CUT_LIST)+1,,,"Sensis Vectors ALL")),"YC"&amp;V$1,INDIRECT(ADDRESS(3,$I338,,,"Sensis Vectors ALL")):INDIRECT(ADDRESS(3+ROWS(CORR_MATRIX)-1,$I338,,,"Sensis Vectors ALL")))</f>
        <v>0</v>
      </c>
    </row>
    <row r="339" spans="1:22" x14ac:dyDescent="0.2">
      <c r="A339" s="63">
        <f t="shared" ref="A339:A344" si="30">A338</f>
        <v>104</v>
      </c>
      <c r="B339" s="63"/>
      <c r="C339" s="63"/>
      <c r="D339" s="61" t="s">
        <v>439</v>
      </c>
      <c r="E339" s="63"/>
      <c r="F339" s="63"/>
      <c r="G339" s="63"/>
      <c r="H339" s="63" t="s">
        <v>32</v>
      </c>
      <c r="I339" s="63">
        <f t="shared" si="20"/>
        <v>114</v>
      </c>
      <c r="J339" s="63" t="str">
        <f t="shared" si="21"/>
        <v>104AUD</v>
      </c>
      <c r="K339" s="256">
        <f ca="1">SUMIF(INDIRECT(ADDRESS(3,9+ROWS(CUT_LIST)+2,,,"Sensis Vectors ALL")):INDIRECT(ADDRESS(3+ROWS(CORR_MATRIX)-1,9+ROWS(CUT_LIST)+2,,,"Sensis Vectors ALL")),"YC"&amp;$H339&amp;K$1,INDIRECT(ADDRESS(3,$I339,,,"Sensis Vectors ALL")):INDIRECT(ADDRESS(3+ROWS(CORR_MATRIX)-1,$I339,,,"Sensis Vectors ALL")))</f>
        <v>0</v>
      </c>
      <c r="L339" s="256">
        <f ca="1">SUMIF(INDIRECT(ADDRESS(3,9+ROWS(CUT_LIST)+2,,,"Sensis Vectors ALL")):INDIRECT(ADDRESS(3+ROWS(CORR_MATRIX)-1,9+ROWS(CUT_LIST)+2,,,"Sensis Vectors ALL")),"YC"&amp;$H339&amp;L$1,INDIRECT(ADDRESS(3,$I339,,,"Sensis Vectors ALL")):INDIRECT(ADDRESS(3+ROWS(CORR_MATRIX)-1,$I339,,,"Sensis Vectors ALL")))</f>
        <v>0</v>
      </c>
      <c r="M339" s="256">
        <f ca="1">SUMIF(INDIRECT(ADDRESS(3,9+ROWS(CUT_LIST)+2,,,"Sensis Vectors ALL")):INDIRECT(ADDRESS(3+ROWS(CORR_MATRIX)-1,9+ROWS(CUT_LIST)+2,,,"Sensis Vectors ALL")),"YC"&amp;$H339&amp;M$1,INDIRECT(ADDRESS(3,$I339,,,"Sensis Vectors ALL")):INDIRECT(ADDRESS(3+ROWS(CORR_MATRIX)-1,$I339,,,"Sensis Vectors ALL")))</f>
        <v>0</v>
      </c>
      <c r="N339" s="256">
        <f ca="1">SUMIF(INDIRECT(ADDRESS(3,9+ROWS(CUT_LIST)+2,,,"Sensis Vectors ALL")):INDIRECT(ADDRESS(3+ROWS(CORR_MATRIX)-1,9+ROWS(CUT_LIST)+2,,,"Sensis Vectors ALL")),"YC"&amp;$H339&amp;N$1,INDIRECT(ADDRESS(3,$I339,,,"Sensis Vectors ALL")):INDIRECT(ADDRESS(3+ROWS(CORR_MATRIX)-1,$I339,,,"Sensis Vectors ALL")))</f>
        <v>0</v>
      </c>
      <c r="O339" s="256">
        <f ca="1">SUMIF(INDIRECT(ADDRESS(3,9+ROWS(CUT_LIST)+2,,,"Sensis Vectors ALL")):INDIRECT(ADDRESS(3+ROWS(CORR_MATRIX)-1,9+ROWS(CUT_LIST)+2,,,"Sensis Vectors ALL")),"YC"&amp;$H339&amp;O$1,INDIRECT(ADDRESS(3,$I339,,,"Sensis Vectors ALL")):INDIRECT(ADDRESS(3+ROWS(CORR_MATRIX)-1,$I339,,,"Sensis Vectors ALL")))</f>
        <v>0</v>
      </c>
      <c r="P339" s="256">
        <f ca="1">SUMIF(INDIRECT(ADDRESS(3,9+ROWS(CUT_LIST)+2,,,"Sensis Vectors ALL")):INDIRECT(ADDRESS(3+ROWS(CORR_MATRIX)-1,9+ROWS(CUT_LIST)+2,,,"Sensis Vectors ALL")),"YC"&amp;$H339&amp;P$1,INDIRECT(ADDRESS(3,$I339,,,"Sensis Vectors ALL")):INDIRECT(ADDRESS(3+ROWS(CORR_MATRIX)-1,$I339,,,"Sensis Vectors ALL")))</f>
        <v>0</v>
      </c>
      <c r="Q339" s="256">
        <f ca="1">SUMIF(INDIRECT(ADDRESS(3,9+ROWS(CUT_LIST)+2,,,"Sensis Vectors ALL")):INDIRECT(ADDRESS(3+ROWS(CORR_MATRIX)-1,9+ROWS(CUT_LIST)+2,,,"Sensis Vectors ALL")),"YC"&amp;$H339&amp;Q$1,INDIRECT(ADDRESS(3,$I339,,,"Sensis Vectors ALL")):INDIRECT(ADDRESS(3+ROWS(CORR_MATRIX)-1,$I339,,,"Sensis Vectors ALL")))</f>
        <v>0</v>
      </c>
      <c r="R339" s="256">
        <f ca="1">SUMIF(INDIRECT(ADDRESS(3,9+ROWS(CUT_LIST)+2,,,"Sensis Vectors ALL")):INDIRECT(ADDRESS(3+ROWS(CORR_MATRIX)-1,9+ROWS(CUT_LIST)+2,,,"Sensis Vectors ALL")),"YC"&amp;$H339&amp;R$1,INDIRECT(ADDRESS(3,$I339,,,"Sensis Vectors ALL")):INDIRECT(ADDRESS(3+ROWS(CORR_MATRIX)-1,$I339,,,"Sensis Vectors ALL")))</f>
        <v>0</v>
      </c>
      <c r="S339" s="256">
        <f ca="1">SUMIF(INDIRECT(ADDRESS(3,9+ROWS(CUT_LIST)+2,,,"Sensis Vectors ALL")):INDIRECT(ADDRESS(3+ROWS(CORR_MATRIX)-1,9+ROWS(CUT_LIST)+2,,,"Sensis Vectors ALL")),"YC"&amp;$H339&amp;S$1,INDIRECT(ADDRESS(3,$I339,,,"Sensis Vectors ALL")):INDIRECT(ADDRESS(3+ROWS(CORR_MATRIX)-1,$I339,,,"Sensis Vectors ALL")))</f>
        <v>0</v>
      </c>
      <c r="T339" s="256">
        <f ca="1">SUMIF(INDIRECT(ADDRESS(3,9+ROWS(CUT_LIST)+2,,,"Sensis Vectors ALL")):INDIRECT(ADDRESS(3+ROWS(CORR_MATRIX)-1,9+ROWS(CUT_LIST)+2,,,"Sensis Vectors ALL")),"YC"&amp;$H339&amp;T$1,INDIRECT(ADDRESS(3,$I339,,,"Sensis Vectors ALL")):INDIRECT(ADDRESS(3+ROWS(CORR_MATRIX)-1,$I339,,,"Sensis Vectors ALL")))</f>
        <v>0</v>
      </c>
      <c r="U339" s="256">
        <f ca="1">SUMIF(INDIRECT(ADDRESS(3,9+ROWS(CUT_LIST)+2,,,"Sensis Vectors ALL")):INDIRECT(ADDRESS(3+ROWS(CORR_MATRIX)-1,9+ROWS(CUT_LIST)+2,,,"Sensis Vectors ALL")),"YC"&amp;$H339&amp;U$1,INDIRECT(ADDRESS(3,$I339,,,"Sensis Vectors ALL")):INDIRECT(ADDRESS(3+ROWS(CORR_MATRIX)-1,$I339,,,"Sensis Vectors ALL")))</f>
        <v>0</v>
      </c>
      <c r="V339" s="256">
        <f ca="1">SUMIF(INDIRECT(ADDRESS(3,9+ROWS(CUT_LIST)+2,,,"Sensis Vectors ALL")):INDIRECT(ADDRESS(3+ROWS(CORR_MATRIX)-1,9+ROWS(CUT_LIST)+2,,,"Sensis Vectors ALL")),"YC"&amp;$H339&amp;V$1,INDIRECT(ADDRESS(3,$I339,,,"Sensis Vectors ALL")):INDIRECT(ADDRESS(3+ROWS(CORR_MATRIX)-1,$I339,,,"Sensis Vectors ALL")))</f>
        <v>0</v>
      </c>
    </row>
    <row r="340" spans="1:22" x14ac:dyDescent="0.2">
      <c r="A340" s="63">
        <f t="shared" si="30"/>
        <v>104</v>
      </c>
      <c r="B340" s="63"/>
      <c r="C340" s="63"/>
      <c r="D340" s="61" t="s">
        <v>439</v>
      </c>
      <c r="E340" s="63"/>
      <c r="F340" s="63"/>
      <c r="G340" s="63"/>
      <c r="H340" s="63" t="s">
        <v>9</v>
      </c>
      <c r="I340" s="63">
        <f t="shared" ref="I340:I345" si="31">VLOOKUP($A340,FINAL_FIGURES,20,0)</f>
        <v>114</v>
      </c>
      <c r="J340" s="63" t="str">
        <f t="shared" ref="J340:J345" si="32">$A340&amp;$H340</f>
        <v>104CAD</v>
      </c>
      <c r="K340" s="256">
        <f ca="1">SUMIF(INDIRECT(ADDRESS(3,9+ROWS(CUT_LIST)+2,,,"Sensis Vectors ALL")):INDIRECT(ADDRESS(3+ROWS(CORR_MATRIX)-1,9+ROWS(CUT_LIST)+2,,,"Sensis Vectors ALL")),"YC"&amp;$H340&amp;K$1,INDIRECT(ADDRESS(3,$I340,,,"Sensis Vectors ALL")):INDIRECT(ADDRESS(3+ROWS(CORR_MATRIX)-1,$I340,,,"Sensis Vectors ALL")))</f>
        <v>0</v>
      </c>
      <c r="L340" s="256">
        <f ca="1">SUMIF(INDIRECT(ADDRESS(3,9+ROWS(CUT_LIST)+2,,,"Sensis Vectors ALL")):INDIRECT(ADDRESS(3+ROWS(CORR_MATRIX)-1,9+ROWS(CUT_LIST)+2,,,"Sensis Vectors ALL")),"YC"&amp;$H340&amp;L$1,INDIRECT(ADDRESS(3,$I340,,,"Sensis Vectors ALL")):INDIRECT(ADDRESS(3+ROWS(CORR_MATRIX)-1,$I340,,,"Sensis Vectors ALL")))</f>
        <v>0</v>
      </c>
      <c r="M340" s="256">
        <f ca="1">SUMIF(INDIRECT(ADDRESS(3,9+ROWS(CUT_LIST)+2,,,"Sensis Vectors ALL")):INDIRECT(ADDRESS(3+ROWS(CORR_MATRIX)-1,9+ROWS(CUT_LIST)+2,,,"Sensis Vectors ALL")),"YC"&amp;$H340&amp;M$1,INDIRECT(ADDRESS(3,$I340,,,"Sensis Vectors ALL")):INDIRECT(ADDRESS(3+ROWS(CORR_MATRIX)-1,$I340,,,"Sensis Vectors ALL")))</f>
        <v>0</v>
      </c>
      <c r="N340" s="256">
        <f ca="1">SUMIF(INDIRECT(ADDRESS(3,9+ROWS(CUT_LIST)+2,,,"Sensis Vectors ALL")):INDIRECT(ADDRESS(3+ROWS(CORR_MATRIX)-1,9+ROWS(CUT_LIST)+2,,,"Sensis Vectors ALL")),"YC"&amp;$H340&amp;N$1,INDIRECT(ADDRESS(3,$I340,,,"Sensis Vectors ALL")):INDIRECT(ADDRESS(3+ROWS(CORR_MATRIX)-1,$I340,,,"Sensis Vectors ALL")))</f>
        <v>0</v>
      </c>
      <c r="O340" s="256">
        <f ca="1">SUMIF(INDIRECT(ADDRESS(3,9+ROWS(CUT_LIST)+2,,,"Sensis Vectors ALL")):INDIRECT(ADDRESS(3+ROWS(CORR_MATRIX)-1,9+ROWS(CUT_LIST)+2,,,"Sensis Vectors ALL")),"YC"&amp;$H340&amp;O$1,INDIRECT(ADDRESS(3,$I340,,,"Sensis Vectors ALL")):INDIRECT(ADDRESS(3+ROWS(CORR_MATRIX)-1,$I340,,,"Sensis Vectors ALL")))</f>
        <v>0</v>
      </c>
      <c r="P340" s="256">
        <f ca="1">SUMIF(INDIRECT(ADDRESS(3,9+ROWS(CUT_LIST)+2,,,"Sensis Vectors ALL")):INDIRECT(ADDRESS(3+ROWS(CORR_MATRIX)-1,9+ROWS(CUT_LIST)+2,,,"Sensis Vectors ALL")),"YC"&amp;$H340&amp;P$1,INDIRECT(ADDRESS(3,$I340,,,"Sensis Vectors ALL")):INDIRECT(ADDRESS(3+ROWS(CORR_MATRIX)-1,$I340,,,"Sensis Vectors ALL")))</f>
        <v>0</v>
      </c>
      <c r="Q340" s="256">
        <f ca="1">SUMIF(INDIRECT(ADDRESS(3,9+ROWS(CUT_LIST)+2,,,"Sensis Vectors ALL")):INDIRECT(ADDRESS(3+ROWS(CORR_MATRIX)-1,9+ROWS(CUT_LIST)+2,,,"Sensis Vectors ALL")),"YC"&amp;$H340&amp;Q$1,INDIRECT(ADDRESS(3,$I340,,,"Sensis Vectors ALL")):INDIRECT(ADDRESS(3+ROWS(CORR_MATRIX)-1,$I340,,,"Sensis Vectors ALL")))</f>
        <v>0</v>
      </c>
      <c r="R340" s="256">
        <f ca="1">SUMIF(INDIRECT(ADDRESS(3,9+ROWS(CUT_LIST)+2,,,"Sensis Vectors ALL")):INDIRECT(ADDRESS(3+ROWS(CORR_MATRIX)-1,9+ROWS(CUT_LIST)+2,,,"Sensis Vectors ALL")),"YC"&amp;$H340&amp;R$1,INDIRECT(ADDRESS(3,$I340,,,"Sensis Vectors ALL")):INDIRECT(ADDRESS(3+ROWS(CORR_MATRIX)-1,$I340,,,"Sensis Vectors ALL")))</f>
        <v>0</v>
      </c>
      <c r="S340" s="256">
        <f ca="1">SUMIF(INDIRECT(ADDRESS(3,9+ROWS(CUT_LIST)+2,,,"Sensis Vectors ALL")):INDIRECT(ADDRESS(3+ROWS(CORR_MATRIX)-1,9+ROWS(CUT_LIST)+2,,,"Sensis Vectors ALL")),"YC"&amp;$H340&amp;S$1,INDIRECT(ADDRESS(3,$I340,,,"Sensis Vectors ALL")):INDIRECT(ADDRESS(3+ROWS(CORR_MATRIX)-1,$I340,,,"Sensis Vectors ALL")))</f>
        <v>0</v>
      </c>
      <c r="T340" s="256">
        <f ca="1">SUMIF(INDIRECT(ADDRESS(3,9+ROWS(CUT_LIST)+2,,,"Sensis Vectors ALL")):INDIRECT(ADDRESS(3+ROWS(CORR_MATRIX)-1,9+ROWS(CUT_LIST)+2,,,"Sensis Vectors ALL")),"YC"&amp;$H340&amp;T$1,INDIRECT(ADDRESS(3,$I340,,,"Sensis Vectors ALL")):INDIRECT(ADDRESS(3+ROWS(CORR_MATRIX)-1,$I340,,,"Sensis Vectors ALL")))</f>
        <v>0</v>
      </c>
      <c r="U340" s="256">
        <f ca="1">SUMIF(INDIRECT(ADDRESS(3,9+ROWS(CUT_LIST)+2,,,"Sensis Vectors ALL")):INDIRECT(ADDRESS(3+ROWS(CORR_MATRIX)-1,9+ROWS(CUT_LIST)+2,,,"Sensis Vectors ALL")),"YC"&amp;$H340&amp;U$1,INDIRECT(ADDRESS(3,$I340,,,"Sensis Vectors ALL")):INDIRECT(ADDRESS(3+ROWS(CORR_MATRIX)-1,$I340,,,"Sensis Vectors ALL")))</f>
        <v>0</v>
      </c>
      <c r="V340" s="256">
        <f ca="1">SUMIF(INDIRECT(ADDRESS(3,9+ROWS(CUT_LIST)+2,,,"Sensis Vectors ALL")):INDIRECT(ADDRESS(3+ROWS(CORR_MATRIX)-1,9+ROWS(CUT_LIST)+2,,,"Sensis Vectors ALL")),"YC"&amp;$H340&amp;V$1,INDIRECT(ADDRESS(3,$I340,,,"Sensis Vectors ALL")):INDIRECT(ADDRESS(3+ROWS(CORR_MATRIX)-1,$I340,,,"Sensis Vectors ALL")))</f>
        <v>0</v>
      </c>
    </row>
    <row r="341" spans="1:22" x14ac:dyDescent="0.2">
      <c r="A341" s="63">
        <f t="shared" si="30"/>
        <v>104</v>
      </c>
      <c r="B341" s="63"/>
      <c r="C341" s="63"/>
      <c r="D341" s="61" t="s">
        <v>439</v>
      </c>
      <c r="E341" s="63"/>
      <c r="F341" s="63"/>
      <c r="G341" s="63"/>
      <c r="H341" s="63" t="s">
        <v>18</v>
      </c>
      <c r="I341" s="63">
        <f t="shared" si="31"/>
        <v>114</v>
      </c>
      <c r="J341" s="63" t="str">
        <f t="shared" si="32"/>
        <v>104EUR</v>
      </c>
      <c r="K341" s="256">
        <f ca="1">SUMIF(INDIRECT(ADDRESS(3,9+ROWS(CUT_LIST)+2,,,"Sensis Vectors ALL")):INDIRECT(ADDRESS(3+ROWS(CORR_MATRIX)-1,9+ROWS(CUT_LIST)+2,,,"Sensis Vectors ALL")),"YC"&amp;$H341&amp;K$1,INDIRECT(ADDRESS(3,$I341,,,"Sensis Vectors ALL")):INDIRECT(ADDRESS(3+ROWS(CORR_MATRIX)-1,$I341,,,"Sensis Vectors ALL")))</f>
        <v>0</v>
      </c>
      <c r="L341" s="256">
        <f ca="1">SUMIF(INDIRECT(ADDRESS(3,9+ROWS(CUT_LIST)+2,,,"Sensis Vectors ALL")):INDIRECT(ADDRESS(3+ROWS(CORR_MATRIX)-1,9+ROWS(CUT_LIST)+2,,,"Sensis Vectors ALL")),"YC"&amp;$H341&amp;L$1,INDIRECT(ADDRESS(3,$I341,,,"Sensis Vectors ALL")):INDIRECT(ADDRESS(3+ROWS(CORR_MATRIX)-1,$I341,,,"Sensis Vectors ALL")))</f>
        <v>0</v>
      </c>
      <c r="M341" s="256">
        <f ca="1">SUMIF(INDIRECT(ADDRESS(3,9+ROWS(CUT_LIST)+2,,,"Sensis Vectors ALL")):INDIRECT(ADDRESS(3+ROWS(CORR_MATRIX)-1,9+ROWS(CUT_LIST)+2,,,"Sensis Vectors ALL")),"YC"&amp;$H341&amp;M$1,INDIRECT(ADDRESS(3,$I341,,,"Sensis Vectors ALL")):INDIRECT(ADDRESS(3+ROWS(CORR_MATRIX)-1,$I341,,,"Sensis Vectors ALL")))</f>
        <v>0</v>
      </c>
      <c r="N341" s="256">
        <f ca="1">SUMIF(INDIRECT(ADDRESS(3,9+ROWS(CUT_LIST)+2,,,"Sensis Vectors ALL")):INDIRECT(ADDRESS(3+ROWS(CORR_MATRIX)-1,9+ROWS(CUT_LIST)+2,,,"Sensis Vectors ALL")),"YC"&amp;$H341&amp;N$1,INDIRECT(ADDRESS(3,$I341,,,"Sensis Vectors ALL")):INDIRECT(ADDRESS(3+ROWS(CORR_MATRIX)-1,$I341,,,"Sensis Vectors ALL")))</f>
        <v>0</v>
      </c>
      <c r="O341" s="256">
        <f ca="1">SUMIF(INDIRECT(ADDRESS(3,9+ROWS(CUT_LIST)+2,,,"Sensis Vectors ALL")):INDIRECT(ADDRESS(3+ROWS(CORR_MATRIX)-1,9+ROWS(CUT_LIST)+2,,,"Sensis Vectors ALL")),"YC"&amp;$H341&amp;O$1,INDIRECT(ADDRESS(3,$I341,,,"Sensis Vectors ALL")):INDIRECT(ADDRESS(3+ROWS(CORR_MATRIX)-1,$I341,,,"Sensis Vectors ALL")))</f>
        <v>0</v>
      </c>
      <c r="P341" s="256">
        <f ca="1">SUMIF(INDIRECT(ADDRESS(3,9+ROWS(CUT_LIST)+2,,,"Sensis Vectors ALL")):INDIRECT(ADDRESS(3+ROWS(CORR_MATRIX)-1,9+ROWS(CUT_LIST)+2,,,"Sensis Vectors ALL")),"YC"&amp;$H341&amp;P$1,INDIRECT(ADDRESS(3,$I341,,,"Sensis Vectors ALL")):INDIRECT(ADDRESS(3+ROWS(CORR_MATRIX)-1,$I341,,,"Sensis Vectors ALL")))</f>
        <v>0</v>
      </c>
      <c r="Q341" s="256">
        <f ca="1">SUMIF(INDIRECT(ADDRESS(3,9+ROWS(CUT_LIST)+2,,,"Sensis Vectors ALL")):INDIRECT(ADDRESS(3+ROWS(CORR_MATRIX)-1,9+ROWS(CUT_LIST)+2,,,"Sensis Vectors ALL")),"YC"&amp;$H341&amp;Q$1,INDIRECT(ADDRESS(3,$I341,,,"Sensis Vectors ALL")):INDIRECT(ADDRESS(3+ROWS(CORR_MATRIX)-1,$I341,,,"Sensis Vectors ALL")))</f>
        <v>0</v>
      </c>
      <c r="R341" s="256">
        <f ca="1">SUMIF(INDIRECT(ADDRESS(3,9+ROWS(CUT_LIST)+2,,,"Sensis Vectors ALL")):INDIRECT(ADDRESS(3+ROWS(CORR_MATRIX)-1,9+ROWS(CUT_LIST)+2,,,"Sensis Vectors ALL")),"YC"&amp;$H341&amp;R$1,INDIRECT(ADDRESS(3,$I341,,,"Sensis Vectors ALL")):INDIRECT(ADDRESS(3+ROWS(CORR_MATRIX)-1,$I341,,,"Sensis Vectors ALL")))</f>
        <v>0</v>
      </c>
      <c r="S341" s="256">
        <f ca="1">SUMIF(INDIRECT(ADDRESS(3,9+ROWS(CUT_LIST)+2,,,"Sensis Vectors ALL")):INDIRECT(ADDRESS(3+ROWS(CORR_MATRIX)-1,9+ROWS(CUT_LIST)+2,,,"Sensis Vectors ALL")),"YC"&amp;$H341&amp;S$1,INDIRECT(ADDRESS(3,$I341,,,"Sensis Vectors ALL")):INDIRECT(ADDRESS(3+ROWS(CORR_MATRIX)-1,$I341,,,"Sensis Vectors ALL")))</f>
        <v>0</v>
      </c>
      <c r="T341" s="256">
        <f ca="1">SUMIF(INDIRECT(ADDRESS(3,9+ROWS(CUT_LIST)+2,,,"Sensis Vectors ALL")):INDIRECT(ADDRESS(3+ROWS(CORR_MATRIX)-1,9+ROWS(CUT_LIST)+2,,,"Sensis Vectors ALL")),"YC"&amp;$H341&amp;T$1,INDIRECT(ADDRESS(3,$I341,,,"Sensis Vectors ALL")):INDIRECT(ADDRESS(3+ROWS(CORR_MATRIX)-1,$I341,,,"Sensis Vectors ALL")))</f>
        <v>0</v>
      </c>
      <c r="U341" s="256">
        <f ca="1">SUMIF(INDIRECT(ADDRESS(3,9+ROWS(CUT_LIST)+2,,,"Sensis Vectors ALL")):INDIRECT(ADDRESS(3+ROWS(CORR_MATRIX)-1,9+ROWS(CUT_LIST)+2,,,"Sensis Vectors ALL")),"YC"&amp;$H341&amp;U$1,INDIRECT(ADDRESS(3,$I341,,,"Sensis Vectors ALL")):INDIRECT(ADDRESS(3+ROWS(CORR_MATRIX)-1,$I341,,,"Sensis Vectors ALL")))</f>
        <v>0</v>
      </c>
      <c r="V341" s="256">
        <f ca="1">SUMIF(INDIRECT(ADDRESS(3,9+ROWS(CUT_LIST)+2,,,"Sensis Vectors ALL")):INDIRECT(ADDRESS(3+ROWS(CORR_MATRIX)-1,9+ROWS(CUT_LIST)+2,,,"Sensis Vectors ALL")),"YC"&amp;$H341&amp;V$1,INDIRECT(ADDRESS(3,$I341,,,"Sensis Vectors ALL")):INDIRECT(ADDRESS(3+ROWS(CORR_MATRIX)-1,$I341,,,"Sensis Vectors ALL")))</f>
        <v>0</v>
      </c>
    </row>
    <row r="342" spans="1:22" x14ac:dyDescent="0.2">
      <c r="A342" s="63">
        <f t="shared" si="30"/>
        <v>104</v>
      </c>
      <c r="B342" s="63"/>
      <c r="C342" s="63"/>
      <c r="D342" s="61" t="s">
        <v>439</v>
      </c>
      <c r="E342" s="63"/>
      <c r="F342" s="63"/>
      <c r="G342" s="63"/>
      <c r="H342" s="63" t="s">
        <v>39</v>
      </c>
      <c r="I342" s="63">
        <f t="shared" si="31"/>
        <v>114</v>
      </c>
      <c r="J342" s="63" t="str">
        <f t="shared" si="32"/>
        <v>104GBP</v>
      </c>
      <c r="K342" s="256">
        <f ca="1">SUMIF(INDIRECT(ADDRESS(3,9+ROWS(CUT_LIST)+2,,,"Sensis Vectors ALL")):INDIRECT(ADDRESS(3+ROWS(CORR_MATRIX)-1,9+ROWS(CUT_LIST)+2,,,"Sensis Vectors ALL")),"YC"&amp;$H342&amp;K$1,INDIRECT(ADDRESS(3,$I342,,,"Sensis Vectors ALL")):INDIRECT(ADDRESS(3+ROWS(CORR_MATRIX)-1,$I342,,,"Sensis Vectors ALL")))</f>
        <v>0</v>
      </c>
      <c r="L342" s="256">
        <f ca="1">SUMIF(INDIRECT(ADDRESS(3,9+ROWS(CUT_LIST)+2,,,"Sensis Vectors ALL")):INDIRECT(ADDRESS(3+ROWS(CORR_MATRIX)-1,9+ROWS(CUT_LIST)+2,,,"Sensis Vectors ALL")),"YC"&amp;$H342&amp;L$1,INDIRECT(ADDRESS(3,$I342,,,"Sensis Vectors ALL")):INDIRECT(ADDRESS(3+ROWS(CORR_MATRIX)-1,$I342,,,"Sensis Vectors ALL")))</f>
        <v>0</v>
      </c>
      <c r="M342" s="256">
        <f ca="1">SUMIF(INDIRECT(ADDRESS(3,9+ROWS(CUT_LIST)+2,,,"Sensis Vectors ALL")):INDIRECT(ADDRESS(3+ROWS(CORR_MATRIX)-1,9+ROWS(CUT_LIST)+2,,,"Sensis Vectors ALL")),"YC"&amp;$H342&amp;M$1,INDIRECT(ADDRESS(3,$I342,,,"Sensis Vectors ALL")):INDIRECT(ADDRESS(3+ROWS(CORR_MATRIX)-1,$I342,,,"Sensis Vectors ALL")))</f>
        <v>0</v>
      </c>
      <c r="N342" s="256">
        <f ca="1">SUMIF(INDIRECT(ADDRESS(3,9+ROWS(CUT_LIST)+2,,,"Sensis Vectors ALL")):INDIRECT(ADDRESS(3+ROWS(CORR_MATRIX)-1,9+ROWS(CUT_LIST)+2,,,"Sensis Vectors ALL")),"YC"&amp;$H342&amp;N$1,INDIRECT(ADDRESS(3,$I342,,,"Sensis Vectors ALL")):INDIRECT(ADDRESS(3+ROWS(CORR_MATRIX)-1,$I342,,,"Sensis Vectors ALL")))</f>
        <v>0</v>
      </c>
      <c r="O342" s="256">
        <f ca="1">SUMIF(INDIRECT(ADDRESS(3,9+ROWS(CUT_LIST)+2,,,"Sensis Vectors ALL")):INDIRECT(ADDRESS(3+ROWS(CORR_MATRIX)-1,9+ROWS(CUT_LIST)+2,,,"Sensis Vectors ALL")),"YC"&amp;$H342&amp;O$1,INDIRECT(ADDRESS(3,$I342,,,"Sensis Vectors ALL")):INDIRECT(ADDRESS(3+ROWS(CORR_MATRIX)-1,$I342,,,"Sensis Vectors ALL")))</f>
        <v>0</v>
      </c>
      <c r="P342" s="256">
        <f ca="1">SUMIF(INDIRECT(ADDRESS(3,9+ROWS(CUT_LIST)+2,,,"Sensis Vectors ALL")):INDIRECT(ADDRESS(3+ROWS(CORR_MATRIX)-1,9+ROWS(CUT_LIST)+2,,,"Sensis Vectors ALL")),"YC"&amp;$H342&amp;P$1,INDIRECT(ADDRESS(3,$I342,,,"Sensis Vectors ALL")):INDIRECT(ADDRESS(3+ROWS(CORR_MATRIX)-1,$I342,,,"Sensis Vectors ALL")))</f>
        <v>0</v>
      </c>
      <c r="Q342" s="256">
        <f ca="1">SUMIF(INDIRECT(ADDRESS(3,9+ROWS(CUT_LIST)+2,,,"Sensis Vectors ALL")):INDIRECT(ADDRESS(3+ROWS(CORR_MATRIX)-1,9+ROWS(CUT_LIST)+2,,,"Sensis Vectors ALL")),"YC"&amp;$H342&amp;Q$1,INDIRECT(ADDRESS(3,$I342,,,"Sensis Vectors ALL")):INDIRECT(ADDRESS(3+ROWS(CORR_MATRIX)-1,$I342,,,"Sensis Vectors ALL")))</f>
        <v>0</v>
      </c>
      <c r="R342" s="256">
        <f ca="1">SUMIF(INDIRECT(ADDRESS(3,9+ROWS(CUT_LIST)+2,,,"Sensis Vectors ALL")):INDIRECT(ADDRESS(3+ROWS(CORR_MATRIX)-1,9+ROWS(CUT_LIST)+2,,,"Sensis Vectors ALL")),"YC"&amp;$H342&amp;R$1,INDIRECT(ADDRESS(3,$I342,,,"Sensis Vectors ALL")):INDIRECT(ADDRESS(3+ROWS(CORR_MATRIX)-1,$I342,,,"Sensis Vectors ALL")))</f>
        <v>0</v>
      </c>
      <c r="S342" s="256">
        <f ca="1">SUMIF(INDIRECT(ADDRESS(3,9+ROWS(CUT_LIST)+2,,,"Sensis Vectors ALL")):INDIRECT(ADDRESS(3+ROWS(CORR_MATRIX)-1,9+ROWS(CUT_LIST)+2,,,"Sensis Vectors ALL")),"YC"&amp;$H342&amp;S$1,INDIRECT(ADDRESS(3,$I342,,,"Sensis Vectors ALL")):INDIRECT(ADDRESS(3+ROWS(CORR_MATRIX)-1,$I342,,,"Sensis Vectors ALL")))</f>
        <v>0</v>
      </c>
      <c r="T342" s="256">
        <f ca="1">SUMIF(INDIRECT(ADDRESS(3,9+ROWS(CUT_LIST)+2,,,"Sensis Vectors ALL")):INDIRECT(ADDRESS(3+ROWS(CORR_MATRIX)-1,9+ROWS(CUT_LIST)+2,,,"Sensis Vectors ALL")),"YC"&amp;$H342&amp;T$1,INDIRECT(ADDRESS(3,$I342,,,"Sensis Vectors ALL")):INDIRECT(ADDRESS(3+ROWS(CORR_MATRIX)-1,$I342,,,"Sensis Vectors ALL")))</f>
        <v>0</v>
      </c>
      <c r="U342" s="256">
        <f ca="1">SUMIF(INDIRECT(ADDRESS(3,9+ROWS(CUT_LIST)+2,,,"Sensis Vectors ALL")):INDIRECT(ADDRESS(3+ROWS(CORR_MATRIX)-1,9+ROWS(CUT_LIST)+2,,,"Sensis Vectors ALL")),"YC"&amp;$H342&amp;U$1,INDIRECT(ADDRESS(3,$I342,,,"Sensis Vectors ALL")):INDIRECT(ADDRESS(3+ROWS(CORR_MATRIX)-1,$I342,,,"Sensis Vectors ALL")))</f>
        <v>0</v>
      </c>
      <c r="V342" s="256">
        <f ca="1">SUMIF(INDIRECT(ADDRESS(3,9+ROWS(CUT_LIST)+2,,,"Sensis Vectors ALL")):INDIRECT(ADDRESS(3+ROWS(CORR_MATRIX)-1,9+ROWS(CUT_LIST)+2,,,"Sensis Vectors ALL")),"YC"&amp;$H342&amp;V$1,INDIRECT(ADDRESS(3,$I342,,,"Sensis Vectors ALL")):INDIRECT(ADDRESS(3+ROWS(CORR_MATRIX)-1,$I342,,,"Sensis Vectors ALL")))</f>
        <v>0</v>
      </c>
    </row>
    <row r="343" spans="1:22" x14ac:dyDescent="0.2">
      <c r="A343" s="63">
        <f t="shared" si="30"/>
        <v>104</v>
      </c>
      <c r="B343" s="63"/>
      <c r="C343" s="63"/>
      <c r="D343" s="61" t="s">
        <v>439</v>
      </c>
      <c r="E343" s="63"/>
      <c r="F343" s="63"/>
      <c r="G343" s="63"/>
      <c r="H343" s="63" t="s">
        <v>31</v>
      </c>
      <c r="I343" s="63">
        <f t="shared" si="31"/>
        <v>114</v>
      </c>
      <c r="J343" s="63" t="str">
        <f t="shared" si="32"/>
        <v>104JPY</v>
      </c>
      <c r="K343" s="256">
        <f ca="1">SUMIF(INDIRECT(ADDRESS(3,9+ROWS(CUT_LIST)+2,,,"Sensis Vectors ALL")):INDIRECT(ADDRESS(3+ROWS(CORR_MATRIX)-1,9+ROWS(CUT_LIST)+2,,,"Sensis Vectors ALL")),"YC"&amp;$H343&amp;K$1,INDIRECT(ADDRESS(3,$I343,,,"Sensis Vectors ALL")):INDIRECT(ADDRESS(3+ROWS(CORR_MATRIX)-1,$I343,,,"Sensis Vectors ALL")))</f>
        <v>0</v>
      </c>
      <c r="L343" s="256">
        <f ca="1">SUMIF(INDIRECT(ADDRESS(3,9+ROWS(CUT_LIST)+2,,,"Sensis Vectors ALL")):INDIRECT(ADDRESS(3+ROWS(CORR_MATRIX)-1,9+ROWS(CUT_LIST)+2,,,"Sensis Vectors ALL")),"YC"&amp;$H343&amp;L$1,INDIRECT(ADDRESS(3,$I343,,,"Sensis Vectors ALL")):INDIRECT(ADDRESS(3+ROWS(CORR_MATRIX)-1,$I343,,,"Sensis Vectors ALL")))</f>
        <v>0</v>
      </c>
      <c r="M343" s="256">
        <f ca="1">SUMIF(INDIRECT(ADDRESS(3,9+ROWS(CUT_LIST)+2,,,"Sensis Vectors ALL")):INDIRECT(ADDRESS(3+ROWS(CORR_MATRIX)-1,9+ROWS(CUT_LIST)+2,,,"Sensis Vectors ALL")),"YC"&amp;$H343&amp;M$1,INDIRECT(ADDRESS(3,$I343,,,"Sensis Vectors ALL")):INDIRECT(ADDRESS(3+ROWS(CORR_MATRIX)-1,$I343,,,"Sensis Vectors ALL")))</f>
        <v>0</v>
      </c>
      <c r="N343" s="256">
        <f ca="1">SUMIF(INDIRECT(ADDRESS(3,9+ROWS(CUT_LIST)+2,,,"Sensis Vectors ALL")):INDIRECT(ADDRESS(3+ROWS(CORR_MATRIX)-1,9+ROWS(CUT_LIST)+2,,,"Sensis Vectors ALL")),"YC"&amp;$H343&amp;N$1,INDIRECT(ADDRESS(3,$I343,,,"Sensis Vectors ALL")):INDIRECT(ADDRESS(3+ROWS(CORR_MATRIX)-1,$I343,,,"Sensis Vectors ALL")))</f>
        <v>0</v>
      </c>
      <c r="O343" s="256">
        <f ca="1">SUMIF(INDIRECT(ADDRESS(3,9+ROWS(CUT_LIST)+2,,,"Sensis Vectors ALL")):INDIRECT(ADDRESS(3+ROWS(CORR_MATRIX)-1,9+ROWS(CUT_LIST)+2,,,"Sensis Vectors ALL")),"YC"&amp;$H343&amp;O$1,INDIRECT(ADDRESS(3,$I343,,,"Sensis Vectors ALL")):INDIRECT(ADDRESS(3+ROWS(CORR_MATRIX)-1,$I343,,,"Sensis Vectors ALL")))</f>
        <v>0</v>
      </c>
      <c r="P343" s="256">
        <f ca="1">SUMIF(INDIRECT(ADDRESS(3,9+ROWS(CUT_LIST)+2,,,"Sensis Vectors ALL")):INDIRECT(ADDRESS(3+ROWS(CORR_MATRIX)-1,9+ROWS(CUT_LIST)+2,,,"Sensis Vectors ALL")),"YC"&amp;$H343&amp;P$1,INDIRECT(ADDRESS(3,$I343,,,"Sensis Vectors ALL")):INDIRECT(ADDRESS(3+ROWS(CORR_MATRIX)-1,$I343,,,"Sensis Vectors ALL")))</f>
        <v>0</v>
      </c>
      <c r="Q343" s="256">
        <f ca="1">SUMIF(INDIRECT(ADDRESS(3,9+ROWS(CUT_LIST)+2,,,"Sensis Vectors ALL")):INDIRECT(ADDRESS(3+ROWS(CORR_MATRIX)-1,9+ROWS(CUT_LIST)+2,,,"Sensis Vectors ALL")),"YC"&amp;$H343&amp;Q$1,INDIRECT(ADDRESS(3,$I343,,,"Sensis Vectors ALL")):INDIRECT(ADDRESS(3+ROWS(CORR_MATRIX)-1,$I343,,,"Sensis Vectors ALL")))</f>
        <v>0</v>
      </c>
      <c r="R343" s="256">
        <f ca="1">SUMIF(INDIRECT(ADDRESS(3,9+ROWS(CUT_LIST)+2,,,"Sensis Vectors ALL")):INDIRECT(ADDRESS(3+ROWS(CORR_MATRIX)-1,9+ROWS(CUT_LIST)+2,,,"Sensis Vectors ALL")),"YC"&amp;$H343&amp;R$1,INDIRECT(ADDRESS(3,$I343,,,"Sensis Vectors ALL")):INDIRECT(ADDRESS(3+ROWS(CORR_MATRIX)-1,$I343,,,"Sensis Vectors ALL")))</f>
        <v>0</v>
      </c>
      <c r="S343" s="256">
        <f ca="1">SUMIF(INDIRECT(ADDRESS(3,9+ROWS(CUT_LIST)+2,,,"Sensis Vectors ALL")):INDIRECT(ADDRESS(3+ROWS(CORR_MATRIX)-1,9+ROWS(CUT_LIST)+2,,,"Sensis Vectors ALL")),"YC"&amp;$H343&amp;S$1,INDIRECT(ADDRESS(3,$I343,,,"Sensis Vectors ALL")):INDIRECT(ADDRESS(3+ROWS(CORR_MATRIX)-1,$I343,,,"Sensis Vectors ALL")))</f>
        <v>0</v>
      </c>
      <c r="T343" s="256">
        <f ca="1">SUMIF(INDIRECT(ADDRESS(3,9+ROWS(CUT_LIST)+2,,,"Sensis Vectors ALL")):INDIRECT(ADDRESS(3+ROWS(CORR_MATRIX)-1,9+ROWS(CUT_LIST)+2,,,"Sensis Vectors ALL")),"YC"&amp;$H343&amp;T$1,INDIRECT(ADDRESS(3,$I343,,,"Sensis Vectors ALL")):INDIRECT(ADDRESS(3+ROWS(CORR_MATRIX)-1,$I343,,,"Sensis Vectors ALL")))</f>
        <v>0</v>
      </c>
      <c r="U343" s="256">
        <f ca="1">SUMIF(INDIRECT(ADDRESS(3,9+ROWS(CUT_LIST)+2,,,"Sensis Vectors ALL")):INDIRECT(ADDRESS(3+ROWS(CORR_MATRIX)-1,9+ROWS(CUT_LIST)+2,,,"Sensis Vectors ALL")),"YC"&amp;$H343&amp;U$1,INDIRECT(ADDRESS(3,$I343,,,"Sensis Vectors ALL")):INDIRECT(ADDRESS(3+ROWS(CORR_MATRIX)-1,$I343,,,"Sensis Vectors ALL")))</f>
        <v>0</v>
      </c>
      <c r="V343" s="256">
        <f ca="1">SUMIF(INDIRECT(ADDRESS(3,9+ROWS(CUT_LIST)+2,,,"Sensis Vectors ALL")):INDIRECT(ADDRESS(3+ROWS(CORR_MATRIX)-1,9+ROWS(CUT_LIST)+2,,,"Sensis Vectors ALL")),"YC"&amp;$H343&amp;V$1,INDIRECT(ADDRESS(3,$I343,,,"Sensis Vectors ALL")):INDIRECT(ADDRESS(3+ROWS(CORR_MATRIX)-1,$I343,,,"Sensis Vectors ALL")))</f>
        <v>0</v>
      </c>
    </row>
    <row r="344" spans="1:22" x14ac:dyDescent="0.2">
      <c r="A344" s="63">
        <f t="shared" si="30"/>
        <v>104</v>
      </c>
      <c r="B344" s="63"/>
      <c r="C344" s="63"/>
      <c r="D344" s="61" t="s">
        <v>439</v>
      </c>
      <c r="E344" s="63"/>
      <c r="F344" s="63"/>
      <c r="G344" s="63"/>
      <c r="H344" s="63" t="s">
        <v>16</v>
      </c>
      <c r="I344" s="63">
        <f t="shared" si="31"/>
        <v>114</v>
      </c>
      <c r="J344" s="63" t="str">
        <f t="shared" si="32"/>
        <v>104USD</v>
      </c>
      <c r="K344" s="256">
        <f ca="1">SUMIF(INDIRECT(ADDRESS(3,9+ROWS(CUT_LIST)+2,,,"Sensis Vectors ALL")):INDIRECT(ADDRESS(3+ROWS(CORR_MATRIX)-1,9+ROWS(CUT_LIST)+2,,,"Sensis Vectors ALL")),"YC"&amp;$H344&amp;K$1,INDIRECT(ADDRESS(3,$I344,,,"Sensis Vectors ALL")):INDIRECT(ADDRESS(3+ROWS(CORR_MATRIX)-1,$I344,,,"Sensis Vectors ALL")))</f>
        <v>0</v>
      </c>
      <c r="L344" s="256">
        <f ca="1">SUMIF(INDIRECT(ADDRESS(3,9+ROWS(CUT_LIST)+2,,,"Sensis Vectors ALL")):INDIRECT(ADDRESS(3+ROWS(CORR_MATRIX)-1,9+ROWS(CUT_LIST)+2,,,"Sensis Vectors ALL")),"YC"&amp;$H344&amp;L$1,INDIRECT(ADDRESS(3,$I344,,,"Sensis Vectors ALL")):INDIRECT(ADDRESS(3+ROWS(CORR_MATRIX)-1,$I344,,,"Sensis Vectors ALL")))</f>
        <v>0</v>
      </c>
      <c r="M344" s="256">
        <f ca="1">SUMIF(INDIRECT(ADDRESS(3,9+ROWS(CUT_LIST)+2,,,"Sensis Vectors ALL")):INDIRECT(ADDRESS(3+ROWS(CORR_MATRIX)-1,9+ROWS(CUT_LIST)+2,,,"Sensis Vectors ALL")),"YC"&amp;$H344&amp;M$1,INDIRECT(ADDRESS(3,$I344,,,"Sensis Vectors ALL")):INDIRECT(ADDRESS(3+ROWS(CORR_MATRIX)-1,$I344,,,"Sensis Vectors ALL")))</f>
        <v>0</v>
      </c>
      <c r="N344" s="256">
        <f ca="1">SUMIF(INDIRECT(ADDRESS(3,9+ROWS(CUT_LIST)+2,,,"Sensis Vectors ALL")):INDIRECT(ADDRESS(3+ROWS(CORR_MATRIX)-1,9+ROWS(CUT_LIST)+2,,,"Sensis Vectors ALL")),"YC"&amp;$H344&amp;N$1,INDIRECT(ADDRESS(3,$I344,,,"Sensis Vectors ALL")):INDIRECT(ADDRESS(3+ROWS(CORR_MATRIX)-1,$I344,,,"Sensis Vectors ALL")))</f>
        <v>0</v>
      </c>
      <c r="O344" s="256">
        <f ca="1">SUMIF(INDIRECT(ADDRESS(3,9+ROWS(CUT_LIST)+2,,,"Sensis Vectors ALL")):INDIRECT(ADDRESS(3+ROWS(CORR_MATRIX)-1,9+ROWS(CUT_LIST)+2,,,"Sensis Vectors ALL")),"YC"&amp;$H344&amp;O$1,INDIRECT(ADDRESS(3,$I344,,,"Sensis Vectors ALL")):INDIRECT(ADDRESS(3+ROWS(CORR_MATRIX)-1,$I344,,,"Sensis Vectors ALL")))</f>
        <v>0</v>
      </c>
      <c r="P344" s="256">
        <f ca="1">SUMIF(INDIRECT(ADDRESS(3,9+ROWS(CUT_LIST)+2,,,"Sensis Vectors ALL")):INDIRECT(ADDRESS(3+ROWS(CORR_MATRIX)-1,9+ROWS(CUT_LIST)+2,,,"Sensis Vectors ALL")),"YC"&amp;$H344&amp;P$1,INDIRECT(ADDRESS(3,$I344,,,"Sensis Vectors ALL")):INDIRECT(ADDRESS(3+ROWS(CORR_MATRIX)-1,$I344,,,"Sensis Vectors ALL")))</f>
        <v>0</v>
      </c>
      <c r="Q344" s="256">
        <f ca="1">SUMIF(INDIRECT(ADDRESS(3,9+ROWS(CUT_LIST)+2,,,"Sensis Vectors ALL")):INDIRECT(ADDRESS(3+ROWS(CORR_MATRIX)-1,9+ROWS(CUT_LIST)+2,,,"Sensis Vectors ALL")),"YC"&amp;$H344&amp;Q$1,INDIRECT(ADDRESS(3,$I344,,,"Sensis Vectors ALL")):INDIRECT(ADDRESS(3+ROWS(CORR_MATRIX)-1,$I344,,,"Sensis Vectors ALL")))</f>
        <v>0</v>
      </c>
      <c r="R344" s="256">
        <f ca="1">SUMIF(INDIRECT(ADDRESS(3,9+ROWS(CUT_LIST)+2,,,"Sensis Vectors ALL")):INDIRECT(ADDRESS(3+ROWS(CORR_MATRIX)-1,9+ROWS(CUT_LIST)+2,,,"Sensis Vectors ALL")),"YC"&amp;$H344&amp;R$1,INDIRECT(ADDRESS(3,$I344,,,"Sensis Vectors ALL")):INDIRECT(ADDRESS(3+ROWS(CORR_MATRIX)-1,$I344,,,"Sensis Vectors ALL")))</f>
        <v>0</v>
      </c>
      <c r="S344" s="256">
        <f ca="1">SUMIF(INDIRECT(ADDRESS(3,9+ROWS(CUT_LIST)+2,,,"Sensis Vectors ALL")):INDIRECT(ADDRESS(3+ROWS(CORR_MATRIX)-1,9+ROWS(CUT_LIST)+2,,,"Sensis Vectors ALL")),"YC"&amp;$H344&amp;S$1,INDIRECT(ADDRESS(3,$I344,,,"Sensis Vectors ALL")):INDIRECT(ADDRESS(3+ROWS(CORR_MATRIX)-1,$I344,,,"Sensis Vectors ALL")))</f>
        <v>0</v>
      </c>
      <c r="T344" s="256">
        <f ca="1">SUMIF(INDIRECT(ADDRESS(3,9+ROWS(CUT_LIST)+2,,,"Sensis Vectors ALL")):INDIRECT(ADDRESS(3+ROWS(CORR_MATRIX)-1,9+ROWS(CUT_LIST)+2,,,"Sensis Vectors ALL")),"YC"&amp;$H344&amp;T$1,INDIRECT(ADDRESS(3,$I344,,,"Sensis Vectors ALL")):INDIRECT(ADDRESS(3+ROWS(CORR_MATRIX)-1,$I344,,,"Sensis Vectors ALL")))</f>
        <v>0</v>
      </c>
      <c r="U344" s="256">
        <f ca="1">SUMIF(INDIRECT(ADDRESS(3,9+ROWS(CUT_LIST)+2,,,"Sensis Vectors ALL")):INDIRECT(ADDRESS(3+ROWS(CORR_MATRIX)-1,9+ROWS(CUT_LIST)+2,,,"Sensis Vectors ALL")),"YC"&amp;$H344&amp;U$1,INDIRECT(ADDRESS(3,$I344,,,"Sensis Vectors ALL")):INDIRECT(ADDRESS(3+ROWS(CORR_MATRIX)-1,$I344,,,"Sensis Vectors ALL")))</f>
        <v>0</v>
      </c>
      <c r="V344" s="256">
        <f ca="1">SUMIF(INDIRECT(ADDRESS(3,9+ROWS(CUT_LIST)+2,,,"Sensis Vectors ALL")):INDIRECT(ADDRESS(3+ROWS(CORR_MATRIX)-1,9+ROWS(CUT_LIST)+2,,,"Sensis Vectors ALL")),"YC"&amp;$H344&amp;V$1,INDIRECT(ADDRESS(3,$I344,,,"Sensis Vectors ALL")):INDIRECT(ADDRESS(3+ROWS(CORR_MATRIX)-1,$I344,,,"Sensis Vectors ALL")))</f>
        <v>0</v>
      </c>
    </row>
    <row r="345" spans="1:22" x14ac:dyDescent="0.2">
      <c r="A345">
        <v>105</v>
      </c>
      <c r="B345">
        <v>10</v>
      </c>
      <c r="C345" t="s">
        <v>440</v>
      </c>
      <c r="D345" t="s">
        <v>440</v>
      </c>
      <c r="E345" t="s">
        <v>136</v>
      </c>
      <c r="F345" t="s">
        <v>179</v>
      </c>
      <c r="G345">
        <v>247</v>
      </c>
      <c r="H345" s="62" t="s">
        <v>24</v>
      </c>
      <c r="I345">
        <f t="shared" si="31"/>
        <v>115</v>
      </c>
      <c r="J345" t="str">
        <f t="shared" si="32"/>
        <v>105ALL</v>
      </c>
      <c r="K345" s="257">
        <f ca="1">SUMIF(INDIRECT(ADDRESS(3,9+ROWS(CUT_LIST)+1,,,"Sensis Vectors ALL")):INDIRECT(ADDRESS(3+ROWS(CORR_MATRIX)-1,9+ROWS(CUT_LIST)+1,,,"Sensis Vectors ALL")),"YC"&amp;K$1,INDIRECT(ADDRESS(3,$I345,,,"Sensis Vectors ALL")):INDIRECT(ADDRESS(3+ROWS(CORR_MATRIX)-1,$I345,,,"Sensis Vectors ALL")))</f>
        <v>0</v>
      </c>
      <c r="L345" s="257">
        <f ca="1">SUMIF(INDIRECT(ADDRESS(3,9+ROWS(CUT_LIST)+1,,,"Sensis Vectors ALL")):INDIRECT(ADDRESS(3+ROWS(CORR_MATRIX)-1,9+ROWS(CUT_LIST)+1,,,"Sensis Vectors ALL")),"YC"&amp;L$1,INDIRECT(ADDRESS(3,$I345,,,"Sensis Vectors ALL")):INDIRECT(ADDRESS(3+ROWS(CORR_MATRIX)-1,$I345,,,"Sensis Vectors ALL")))</f>
        <v>0</v>
      </c>
      <c r="M345" s="257">
        <f ca="1">SUMIF(INDIRECT(ADDRESS(3,9+ROWS(CUT_LIST)+1,,,"Sensis Vectors ALL")):INDIRECT(ADDRESS(3+ROWS(CORR_MATRIX)-1,9+ROWS(CUT_LIST)+1,,,"Sensis Vectors ALL")),"YC"&amp;M$1,INDIRECT(ADDRESS(3,$I345,,,"Sensis Vectors ALL")):INDIRECT(ADDRESS(3+ROWS(CORR_MATRIX)-1,$I345,,,"Sensis Vectors ALL")))</f>
        <v>0</v>
      </c>
      <c r="N345" s="257">
        <f ca="1">SUMIF(INDIRECT(ADDRESS(3,9+ROWS(CUT_LIST)+1,,,"Sensis Vectors ALL")):INDIRECT(ADDRESS(3+ROWS(CORR_MATRIX)-1,9+ROWS(CUT_LIST)+1,,,"Sensis Vectors ALL")),"YC"&amp;N$1,INDIRECT(ADDRESS(3,$I345,,,"Sensis Vectors ALL")):INDIRECT(ADDRESS(3+ROWS(CORR_MATRIX)-1,$I345,,,"Sensis Vectors ALL")))</f>
        <v>0</v>
      </c>
      <c r="O345" s="257">
        <f ca="1">SUMIF(INDIRECT(ADDRESS(3,9+ROWS(CUT_LIST)+1,,,"Sensis Vectors ALL")):INDIRECT(ADDRESS(3+ROWS(CORR_MATRIX)-1,9+ROWS(CUT_LIST)+1,,,"Sensis Vectors ALL")),"YC"&amp;O$1,INDIRECT(ADDRESS(3,$I345,,,"Sensis Vectors ALL")):INDIRECT(ADDRESS(3+ROWS(CORR_MATRIX)-1,$I345,,,"Sensis Vectors ALL")))</f>
        <v>0</v>
      </c>
      <c r="P345" s="257">
        <f ca="1">SUMIF(INDIRECT(ADDRESS(3,9+ROWS(CUT_LIST)+1,,,"Sensis Vectors ALL")):INDIRECT(ADDRESS(3+ROWS(CORR_MATRIX)-1,9+ROWS(CUT_LIST)+1,,,"Sensis Vectors ALL")),"YC"&amp;P$1,INDIRECT(ADDRESS(3,$I345,,,"Sensis Vectors ALL")):INDIRECT(ADDRESS(3+ROWS(CORR_MATRIX)-1,$I345,,,"Sensis Vectors ALL")))</f>
        <v>0</v>
      </c>
      <c r="Q345" s="257">
        <f ca="1">SUMIF(INDIRECT(ADDRESS(3,9+ROWS(CUT_LIST)+1,,,"Sensis Vectors ALL")):INDIRECT(ADDRESS(3+ROWS(CORR_MATRIX)-1,9+ROWS(CUT_LIST)+1,,,"Sensis Vectors ALL")),"YC"&amp;Q$1,INDIRECT(ADDRESS(3,$I345,,,"Sensis Vectors ALL")):INDIRECT(ADDRESS(3+ROWS(CORR_MATRIX)-1,$I345,,,"Sensis Vectors ALL")))</f>
        <v>0</v>
      </c>
      <c r="R345" s="257">
        <f ca="1">SUMIF(INDIRECT(ADDRESS(3,9+ROWS(CUT_LIST)+1,,,"Sensis Vectors ALL")):INDIRECT(ADDRESS(3+ROWS(CORR_MATRIX)-1,9+ROWS(CUT_LIST)+1,,,"Sensis Vectors ALL")),"YC"&amp;R$1,INDIRECT(ADDRESS(3,$I345,,,"Sensis Vectors ALL")):INDIRECT(ADDRESS(3+ROWS(CORR_MATRIX)-1,$I345,,,"Sensis Vectors ALL")))</f>
        <v>0</v>
      </c>
      <c r="S345" s="257">
        <f ca="1">SUMIF(INDIRECT(ADDRESS(3,9+ROWS(CUT_LIST)+1,,,"Sensis Vectors ALL")):INDIRECT(ADDRESS(3+ROWS(CORR_MATRIX)-1,9+ROWS(CUT_LIST)+1,,,"Sensis Vectors ALL")),"YC"&amp;S$1,INDIRECT(ADDRESS(3,$I345,,,"Sensis Vectors ALL")):INDIRECT(ADDRESS(3+ROWS(CORR_MATRIX)-1,$I345,,,"Sensis Vectors ALL")))</f>
        <v>0</v>
      </c>
      <c r="T345" s="257">
        <f ca="1">SUMIF(INDIRECT(ADDRESS(3,9+ROWS(CUT_LIST)+1,,,"Sensis Vectors ALL")):INDIRECT(ADDRESS(3+ROWS(CORR_MATRIX)-1,9+ROWS(CUT_LIST)+1,,,"Sensis Vectors ALL")),"YC"&amp;T$1,INDIRECT(ADDRESS(3,$I345,,,"Sensis Vectors ALL")):INDIRECT(ADDRESS(3+ROWS(CORR_MATRIX)-1,$I345,,,"Sensis Vectors ALL")))</f>
        <v>0</v>
      </c>
      <c r="U345" s="257">
        <f ca="1">SUMIF(INDIRECT(ADDRESS(3,9+ROWS(CUT_LIST)+1,,,"Sensis Vectors ALL")):INDIRECT(ADDRESS(3+ROWS(CORR_MATRIX)-1,9+ROWS(CUT_LIST)+1,,,"Sensis Vectors ALL")),"YC"&amp;U$1,INDIRECT(ADDRESS(3,$I345,,,"Sensis Vectors ALL")):INDIRECT(ADDRESS(3+ROWS(CORR_MATRIX)-1,$I345,,,"Sensis Vectors ALL")))</f>
        <v>0</v>
      </c>
      <c r="V345" s="257">
        <f ca="1">SUMIF(INDIRECT(ADDRESS(3,9+ROWS(CUT_LIST)+1,,,"Sensis Vectors ALL")):INDIRECT(ADDRESS(3+ROWS(CORR_MATRIX)-1,9+ROWS(CUT_LIST)+1,,,"Sensis Vectors ALL")),"YC"&amp;V$1,INDIRECT(ADDRESS(3,$I345,,,"Sensis Vectors ALL")):INDIRECT(ADDRESS(3+ROWS(CORR_MATRIX)-1,$I345,,,"Sensis Vectors ALL")))</f>
        <v>0</v>
      </c>
    </row>
    <row r="346" spans="1:22" x14ac:dyDescent="0.2">
      <c r="A346" s="63">
        <f t="shared" ref="A346:A351" si="33">A345</f>
        <v>105</v>
      </c>
      <c r="B346" s="63"/>
      <c r="C346" s="63"/>
      <c r="D346" s="61" t="s">
        <v>440</v>
      </c>
      <c r="E346" s="63"/>
      <c r="F346" s="63"/>
      <c r="G346" s="63"/>
      <c r="H346" s="63" t="s">
        <v>32</v>
      </c>
      <c r="I346" s="63">
        <f t="shared" ref="I346:I365" si="34">VLOOKUP($A346,FINAL_FIGURES,20,0)</f>
        <v>115</v>
      </c>
      <c r="J346" s="63" t="str">
        <f t="shared" ref="J346:J365" si="35">$A346&amp;$H346</f>
        <v>105AUD</v>
      </c>
      <c r="K346" s="256">
        <f ca="1">SUMIF(INDIRECT(ADDRESS(3,9+ROWS(CUT_LIST)+2,,,"Sensis Vectors ALL")):INDIRECT(ADDRESS(3+ROWS(CORR_MATRIX)-1,9+ROWS(CUT_LIST)+2,,,"Sensis Vectors ALL")),"YC"&amp;$H346&amp;K$1,INDIRECT(ADDRESS(3,$I346,,,"Sensis Vectors ALL")):INDIRECT(ADDRESS(3+ROWS(CORR_MATRIX)-1,$I346,,,"Sensis Vectors ALL")))</f>
        <v>0</v>
      </c>
      <c r="L346" s="256">
        <f ca="1">SUMIF(INDIRECT(ADDRESS(3,9+ROWS(CUT_LIST)+2,,,"Sensis Vectors ALL")):INDIRECT(ADDRESS(3+ROWS(CORR_MATRIX)-1,9+ROWS(CUT_LIST)+2,,,"Sensis Vectors ALL")),"YC"&amp;$H346&amp;L$1,INDIRECT(ADDRESS(3,$I346,,,"Sensis Vectors ALL")):INDIRECT(ADDRESS(3+ROWS(CORR_MATRIX)-1,$I346,,,"Sensis Vectors ALL")))</f>
        <v>0</v>
      </c>
      <c r="M346" s="256">
        <f ca="1">SUMIF(INDIRECT(ADDRESS(3,9+ROWS(CUT_LIST)+2,,,"Sensis Vectors ALL")):INDIRECT(ADDRESS(3+ROWS(CORR_MATRIX)-1,9+ROWS(CUT_LIST)+2,,,"Sensis Vectors ALL")),"YC"&amp;$H346&amp;M$1,INDIRECT(ADDRESS(3,$I346,,,"Sensis Vectors ALL")):INDIRECT(ADDRESS(3+ROWS(CORR_MATRIX)-1,$I346,,,"Sensis Vectors ALL")))</f>
        <v>0</v>
      </c>
      <c r="N346" s="256">
        <f ca="1">SUMIF(INDIRECT(ADDRESS(3,9+ROWS(CUT_LIST)+2,,,"Sensis Vectors ALL")):INDIRECT(ADDRESS(3+ROWS(CORR_MATRIX)-1,9+ROWS(CUT_LIST)+2,,,"Sensis Vectors ALL")),"YC"&amp;$H346&amp;N$1,INDIRECT(ADDRESS(3,$I346,,,"Sensis Vectors ALL")):INDIRECT(ADDRESS(3+ROWS(CORR_MATRIX)-1,$I346,,,"Sensis Vectors ALL")))</f>
        <v>0</v>
      </c>
      <c r="O346" s="256">
        <f ca="1">SUMIF(INDIRECT(ADDRESS(3,9+ROWS(CUT_LIST)+2,,,"Sensis Vectors ALL")):INDIRECT(ADDRESS(3+ROWS(CORR_MATRIX)-1,9+ROWS(CUT_LIST)+2,,,"Sensis Vectors ALL")),"YC"&amp;$H346&amp;O$1,INDIRECT(ADDRESS(3,$I346,,,"Sensis Vectors ALL")):INDIRECT(ADDRESS(3+ROWS(CORR_MATRIX)-1,$I346,,,"Sensis Vectors ALL")))</f>
        <v>0</v>
      </c>
      <c r="P346" s="256">
        <f ca="1">SUMIF(INDIRECT(ADDRESS(3,9+ROWS(CUT_LIST)+2,,,"Sensis Vectors ALL")):INDIRECT(ADDRESS(3+ROWS(CORR_MATRIX)-1,9+ROWS(CUT_LIST)+2,,,"Sensis Vectors ALL")),"YC"&amp;$H346&amp;P$1,INDIRECT(ADDRESS(3,$I346,,,"Sensis Vectors ALL")):INDIRECT(ADDRESS(3+ROWS(CORR_MATRIX)-1,$I346,,,"Sensis Vectors ALL")))</f>
        <v>0</v>
      </c>
      <c r="Q346" s="256">
        <f ca="1">SUMIF(INDIRECT(ADDRESS(3,9+ROWS(CUT_LIST)+2,,,"Sensis Vectors ALL")):INDIRECT(ADDRESS(3+ROWS(CORR_MATRIX)-1,9+ROWS(CUT_LIST)+2,,,"Sensis Vectors ALL")),"YC"&amp;$H346&amp;Q$1,INDIRECT(ADDRESS(3,$I346,,,"Sensis Vectors ALL")):INDIRECT(ADDRESS(3+ROWS(CORR_MATRIX)-1,$I346,,,"Sensis Vectors ALL")))</f>
        <v>0</v>
      </c>
      <c r="R346" s="256">
        <f ca="1">SUMIF(INDIRECT(ADDRESS(3,9+ROWS(CUT_LIST)+2,,,"Sensis Vectors ALL")):INDIRECT(ADDRESS(3+ROWS(CORR_MATRIX)-1,9+ROWS(CUT_LIST)+2,,,"Sensis Vectors ALL")),"YC"&amp;$H346&amp;R$1,INDIRECT(ADDRESS(3,$I346,,,"Sensis Vectors ALL")):INDIRECT(ADDRESS(3+ROWS(CORR_MATRIX)-1,$I346,,,"Sensis Vectors ALL")))</f>
        <v>0</v>
      </c>
      <c r="S346" s="256">
        <f ca="1">SUMIF(INDIRECT(ADDRESS(3,9+ROWS(CUT_LIST)+2,,,"Sensis Vectors ALL")):INDIRECT(ADDRESS(3+ROWS(CORR_MATRIX)-1,9+ROWS(CUT_LIST)+2,,,"Sensis Vectors ALL")),"YC"&amp;$H346&amp;S$1,INDIRECT(ADDRESS(3,$I346,,,"Sensis Vectors ALL")):INDIRECT(ADDRESS(3+ROWS(CORR_MATRIX)-1,$I346,,,"Sensis Vectors ALL")))</f>
        <v>0</v>
      </c>
      <c r="T346" s="256">
        <f ca="1">SUMIF(INDIRECT(ADDRESS(3,9+ROWS(CUT_LIST)+2,,,"Sensis Vectors ALL")):INDIRECT(ADDRESS(3+ROWS(CORR_MATRIX)-1,9+ROWS(CUT_LIST)+2,,,"Sensis Vectors ALL")),"YC"&amp;$H346&amp;T$1,INDIRECT(ADDRESS(3,$I346,,,"Sensis Vectors ALL")):INDIRECT(ADDRESS(3+ROWS(CORR_MATRIX)-1,$I346,,,"Sensis Vectors ALL")))</f>
        <v>0</v>
      </c>
      <c r="U346" s="256">
        <f ca="1">SUMIF(INDIRECT(ADDRESS(3,9+ROWS(CUT_LIST)+2,,,"Sensis Vectors ALL")):INDIRECT(ADDRESS(3+ROWS(CORR_MATRIX)-1,9+ROWS(CUT_LIST)+2,,,"Sensis Vectors ALL")),"YC"&amp;$H346&amp;U$1,INDIRECT(ADDRESS(3,$I346,,,"Sensis Vectors ALL")):INDIRECT(ADDRESS(3+ROWS(CORR_MATRIX)-1,$I346,,,"Sensis Vectors ALL")))</f>
        <v>0</v>
      </c>
      <c r="V346" s="256">
        <f ca="1">SUMIF(INDIRECT(ADDRESS(3,9+ROWS(CUT_LIST)+2,,,"Sensis Vectors ALL")):INDIRECT(ADDRESS(3+ROWS(CORR_MATRIX)-1,9+ROWS(CUT_LIST)+2,,,"Sensis Vectors ALL")),"YC"&amp;$H346&amp;V$1,INDIRECT(ADDRESS(3,$I346,,,"Sensis Vectors ALL")):INDIRECT(ADDRESS(3+ROWS(CORR_MATRIX)-1,$I346,,,"Sensis Vectors ALL")))</f>
        <v>0</v>
      </c>
    </row>
    <row r="347" spans="1:22" x14ac:dyDescent="0.2">
      <c r="A347" s="63">
        <f t="shared" si="33"/>
        <v>105</v>
      </c>
      <c r="B347" s="63"/>
      <c r="C347" s="63"/>
      <c r="D347" s="61" t="s">
        <v>440</v>
      </c>
      <c r="E347" s="63"/>
      <c r="F347" s="63"/>
      <c r="G347" s="63"/>
      <c r="H347" s="63" t="s">
        <v>9</v>
      </c>
      <c r="I347" s="63">
        <f t="shared" si="34"/>
        <v>115</v>
      </c>
      <c r="J347" s="63" t="str">
        <f t="shared" si="35"/>
        <v>105CAD</v>
      </c>
      <c r="K347" s="256">
        <f ca="1">SUMIF(INDIRECT(ADDRESS(3,9+ROWS(CUT_LIST)+2,,,"Sensis Vectors ALL")):INDIRECT(ADDRESS(3+ROWS(CORR_MATRIX)-1,9+ROWS(CUT_LIST)+2,,,"Sensis Vectors ALL")),"YC"&amp;$H347&amp;K$1,INDIRECT(ADDRESS(3,$I347,,,"Sensis Vectors ALL")):INDIRECT(ADDRESS(3+ROWS(CORR_MATRIX)-1,$I347,,,"Sensis Vectors ALL")))</f>
        <v>0</v>
      </c>
      <c r="L347" s="256">
        <f ca="1">SUMIF(INDIRECT(ADDRESS(3,9+ROWS(CUT_LIST)+2,,,"Sensis Vectors ALL")):INDIRECT(ADDRESS(3+ROWS(CORR_MATRIX)-1,9+ROWS(CUT_LIST)+2,,,"Sensis Vectors ALL")),"YC"&amp;$H347&amp;L$1,INDIRECT(ADDRESS(3,$I347,,,"Sensis Vectors ALL")):INDIRECT(ADDRESS(3+ROWS(CORR_MATRIX)-1,$I347,,,"Sensis Vectors ALL")))</f>
        <v>0</v>
      </c>
      <c r="M347" s="256">
        <f ca="1">SUMIF(INDIRECT(ADDRESS(3,9+ROWS(CUT_LIST)+2,,,"Sensis Vectors ALL")):INDIRECT(ADDRESS(3+ROWS(CORR_MATRIX)-1,9+ROWS(CUT_LIST)+2,,,"Sensis Vectors ALL")),"YC"&amp;$H347&amp;M$1,INDIRECT(ADDRESS(3,$I347,,,"Sensis Vectors ALL")):INDIRECT(ADDRESS(3+ROWS(CORR_MATRIX)-1,$I347,,,"Sensis Vectors ALL")))</f>
        <v>0</v>
      </c>
      <c r="N347" s="256">
        <f ca="1">SUMIF(INDIRECT(ADDRESS(3,9+ROWS(CUT_LIST)+2,,,"Sensis Vectors ALL")):INDIRECT(ADDRESS(3+ROWS(CORR_MATRIX)-1,9+ROWS(CUT_LIST)+2,,,"Sensis Vectors ALL")),"YC"&amp;$H347&amp;N$1,INDIRECT(ADDRESS(3,$I347,,,"Sensis Vectors ALL")):INDIRECT(ADDRESS(3+ROWS(CORR_MATRIX)-1,$I347,,,"Sensis Vectors ALL")))</f>
        <v>0</v>
      </c>
      <c r="O347" s="256">
        <f ca="1">SUMIF(INDIRECT(ADDRESS(3,9+ROWS(CUT_LIST)+2,,,"Sensis Vectors ALL")):INDIRECT(ADDRESS(3+ROWS(CORR_MATRIX)-1,9+ROWS(CUT_LIST)+2,,,"Sensis Vectors ALL")),"YC"&amp;$H347&amp;O$1,INDIRECT(ADDRESS(3,$I347,,,"Sensis Vectors ALL")):INDIRECT(ADDRESS(3+ROWS(CORR_MATRIX)-1,$I347,,,"Sensis Vectors ALL")))</f>
        <v>0</v>
      </c>
      <c r="P347" s="256">
        <f ca="1">SUMIF(INDIRECT(ADDRESS(3,9+ROWS(CUT_LIST)+2,,,"Sensis Vectors ALL")):INDIRECT(ADDRESS(3+ROWS(CORR_MATRIX)-1,9+ROWS(CUT_LIST)+2,,,"Sensis Vectors ALL")),"YC"&amp;$H347&amp;P$1,INDIRECT(ADDRESS(3,$I347,,,"Sensis Vectors ALL")):INDIRECT(ADDRESS(3+ROWS(CORR_MATRIX)-1,$I347,,,"Sensis Vectors ALL")))</f>
        <v>0</v>
      </c>
      <c r="Q347" s="256">
        <f ca="1">SUMIF(INDIRECT(ADDRESS(3,9+ROWS(CUT_LIST)+2,,,"Sensis Vectors ALL")):INDIRECT(ADDRESS(3+ROWS(CORR_MATRIX)-1,9+ROWS(CUT_LIST)+2,,,"Sensis Vectors ALL")),"YC"&amp;$H347&amp;Q$1,INDIRECT(ADDRESS(3,$I347,,,"Sensis Vectors ALL")):INDIRECT(ADDRESS(3+ROWS(CORR_MATRIX)-1,$I347,,,"Sensis Vectors ALL")))</f>
        <v>0</v>
      </c>
      <c r="R347" s="256">
        <f ca="1">SUMIF(INDIRECT(ADDRESS(3,9+ROWS(CUT_LIST)+2,,,"Sensis Vectors ALL")):INDIRECT(ADDRESS(3+ROWS(CORR_MATRIX)-1,9+ROWS(CUT_LIST)+2,,,"Sensis Vectors ALL")),"YC"&amp;$H347&amp;R$1,INDIRECT(ADDRESS(3,$I347,,,"Sensis Vectors ALL")):INDIRECT(ADDRESS(3+ROWS(CORR_MATRIX)-1,$I347,,,"Sensis Vectors ALL")))</f>
        <v>0</v>
      </c>
      <c r="S347" s="256">
        <f ca="1">SUMIF(INDIRECT(ADDRESS(3,9+ROWS(CUT_LIST)+2,,,"Sensis Vectors ALL")):INDIRECT(ADDRESS(3+ROWS(CORR_MATRIX)-1,9+ROWS(CUT_LIST)+2,,,"Sensis Vectors ALL")),"YC"&amp;$H347&amp;S$1,INDIRECT(ADDRESS(3,$I347,,,"Sensis Vectors ALL")):INDIRECT(ADDRESS(3+ROWS(CORR_MATRIX)-1,$I347,,,"Sensis Vectors ALL")))</f>
        <v>0</v>
      </c>
      <c r="T347" s="256">
        <f ca="1">SUMIF(INDIRECT(ADDRESS(3,9+ROWS(CUT_LIST)+2,,,"Sensis Vectors ALL")):INDIRECT(ADDRESS(3+ROWS(CORR_MATRIX)-1,9+ROWS(CUT_LIST)+2,,,"Sensis Vectors ALL")),"YC"&amp;$H347&amp;T$1,INDIRECT(ADDRESS(3,$I347,,,"Sensis Vectors ALL")):INDIRECT(ADDRESS(3+ROWS(CORR_MATRIX)-1,$I347,,,"Sensis Vectors ALL")))</f>
        <v>0</v>
      </c>
      <c r="U347" s="256">
        <f ca="1">SUMIF(INDIRECT(ADDRESS(3,9+ROWS(CUT_LIST)+2,,,"Sensis Vectors ALL")):INDIRECT(ADDRESS(3+ROWS(CORR_MATRIX)-1,9+ROWS(CUT_LIST)+2,,,"Sensis Vectors ALL")),"YC"&amp;$H347&amp;U$1,INDIRECT(ADDRESS(3,$I347,,,"Sensis Vectors ALL")):INDIRECT(ADDRESS(3+ROWS(CORR_MATRIX)-1,$I347,,,"Sensis Vectors ALL")))</f>
        <v>0</v>
      </c>
      <c r="V347" s="256">
        <f ca="1">SUMIF(INDIRECT(ADDRESS(3,9+ROWS(CUT_LIST)+2,,,"Sensis Vectors ALL")):INDIRECT(ADDRESS(3+ROWS(CORR_MATRIX)-1,9+ROWS(CUT_LIST)+2,,,"Sensis Vectors ALL")),"YC"&amp;$H347&amp;V$1,INDIRECT(ADDRESS(3,$I347,,,"Sensis Vectors ALL")):INDIRECT(ADDRESS(3+ROWS(CORR_MATRIX)-1,$I347,,,"Sensis Vectors ALL")))</f>
        <v>0</v>
      </c>
    </row>
    <row r="348" spans="1:22" x14ac:dyDescent="0.2">
      <c r="A348" s="63">
        <f t="shared" si="33"/>
        <v>105</v>
      </c>
      <c r="B348" s="63"/>
      <c r="C348" s="63"/>
      <c r="D348" s="61" t="s">
        <v>440</v>
      </c>
      <c r="E348" s="63"/>
      <c r="F348" s="63"/>
      <c r="G348" s="63"/>
      <c r="H348" s="63" t="s">
        <v>18</v>
      </c>
      <c r="I348" s="63">
        <f t="shared" si="34"/>
        <v>115</v>
      </c>
      <c r="J348" s="63" t="str">
        <f t="shared" si="35"/>
        <v>105EUR</v>
      </c>
      <c r="K348" s="256">
        <f ca="1">SUMIF(INDIRECT(ADDRESS(3,9+ROWS(CUT_LIST)+2,,,"Sensis Vectors ALL")):INDIRECT(ADDRESS(3+ROWS(CORR_MATRIX)-1,9+ROWS(CUT_LIST)+2,,,"Sensis Vectors ALL")),"YC"&amp;$H348&amp;K$1,INDIRECT(ADDRESS(3,$I348,,,"Sensis Vectors ALL")):INDIRECT(ADDRESS(3+ROWS(CORR_MATRIX)-1,$I348,,,"Sensis Vectors ALL")))</f>
        <v>0</v>
      </c>
      <c r="L348" s="256">
        <f ca="1">SUMIF(INDIRECT(ADDRESS(3,9+ROWS(CUT_LIST)+2,,,"Sensis Vectors ALL")):INDIRECT(ADDRESS(3+ROWS(CORR_MATRIX)-1,9+ROWS(CUT_LIST)+2,,,"Sensis Vectors ALL")),"YC"&amp;$H348&amp;L$1,INDIRECT(ADDRESS(3,$I348,,,"Sensis Vectors ALL")):INDIRECT(ADDRESS(3+ROWS(CORR_MATRIX)-1,$I348,,,"Sensis Vectors ALL")))</f>
        <v>0</v>
      </c>
      <c r="M348" s="256">
        <f ca="1">SUMIF(INDIRECT(ADDRESS(3,9+ROWS(CUT_LIST)+2,,,"Sensis Vectors ALL")):INDIRECT(ADDRESS(3+ROWS(CORR_MATRIX)-1,9+ROWS(CUT_LIST)+2,,,"Sensis Vectors ALL")),"YC"&amp;$H348&amp;M$1,INDIRECT(ADDRESS(3,$I348,,,"Sensis Vectors ALL")):INDIRECT(ADDRESS(3+ROWS(CORR_MATRIX)-1,$I348,,,"Sensis Vectors ALL")))</f>
        <v>0</v>
      </c>
      <c r="N348" s="256">
        <f ca="1">SUMIF(INDIRECT(ADDRESS(3,9+ROWS(CUT_LIST)+2,,,"Sensis Vectors ALL")):INDIRECT(ADDRESS(3+ROWS(CORR_MATRIX)-1,9+ROWS(CUT_LIST)+2,,,"Sensis Vectors ALL")),"YC"&amp;$H348&amp;N$1,INDIRECT(ADDRESS(3,$I348,,,"Sensis Vectors ALL")):INDIRECT(ADDRESS(3+ROWS(CORR_MATRIX)-1,$I348,,,"Sensis Vectors ALL")))</f>
        <v>0</v>
      </c>
      <c r="O348" s="256">
        <f ca="1">SUMIF(INDIRECT(ADDRESS(3,9+ROWS(CUT_LIST)+2,,,"Sensis Vectors ALL")):INDIRECT(ADDRESS(3+ROWS(CORR_MATRIX)-1,9+ROWS(CUT_LIST)+2,,,"Sensis Vectors ALL")),"YC"&amp;$H348&amp;O$1,INDIRECT(ADDRESS(3,$I348,,,"Sensis Vectors ALL")):INDIRECT(ADDRESS(3+ROWS(CORR_MATRIX)-1,$I348,,,"Sensis Vectors ALL")))</f>
        <v>0</v>
      </c>
      <c r="P348" s="256">
        <f ca="1">SUMIF(INDIRECT(ADDRESS(3,9+ROWS(CUT_LIST)+2,,,"Sensis Vectors ALL")):INDIRECT(ADDRESS(3+ROWS(CORR_MATRIX)-1,9+ROWS(CUT_LIST)+2,,,"Sensis Vectors ALL")),"YC"&amp;$H348&amp;P$1,INDIRECT(ADDRESS(3,$I348,,,"Sensis Vectors ALL")):INDIRECT(ADDRESS(3+ROWS(CORR_MATRIX)-1,$I348,,,"Sensis Vectors ALL")))</f>
        <v>0</v>
      </c>
      <c r="Q348" s="256">
        <f ca="1">SUMIF(INDIRECT(ADDRESS(3,9+ROWS(CUT_LIST)+2,,,"Sensis Vectors ALL")):INDIRECT(ADDRESS(3+ROWS(CORR_MATRIX)-1,9+ROWS(CUT_LIST)+2,,,"Sensis Vectors ALL")),"YC"&amp;$H348&amp;Q$1,INDIRECT(ADDRESS(3,$I348,,,"Sensis Vectors ALL")):INDIRECT(ADDRESS(3+ROWS(CORR_MATRIX)-1,$I348,,,"Sensis Vectors ALL")))</f>
        <v>0</v>
      </c>
      <c r="R348" s="256">
        <f ca="1">SUMIF(INDIRECT(ADDRESS(3,9+ROWS(CUT_LIST)+2,,,"Sensis Vectors ALL")):INDIRECT(ADDRESS(3+ROWS(CORR_MATRIX)-1,9+ROWS(CUT_LIST)+2,,,"Sensis Vectors ALL")),"YC"&amp;$H348&amp;R$1,INDIRECT(ADDRESS(3,$I348,,,"Sensis Vectors ALL")):INDIRECT(ADDRESS(3+ROWS(CORR_MATRIX)-1,$I348,,,"Sensis Vectors ALL")))</f>
        <v>0</v>
      </c>
      <c r="S348" s="256">
        <f ca="1">SUMIF(INDIRECT(ADDRESS(3,9+ROWS(CUT_LIST)+2,,,"Sensis Vectors ALL")):INDIRECT(ADDRESS(3+ROWS(CORR_MATRIX)-1,9+ROWS(CUT_LIST)+2,,,"Sensis Vectors ALL")),"YC"&amp;$H348&amp;S$1,INDIRECT(ADDRESS(3,$I348,,,"Sensis Vectors ALL")):INDIRECT(ADDRESS(3+ROWS(CORR_MATRIX)-1,$I348,,,"Sensis Vectors ALL")))</f>
        <v>0</v>
      </c>
      <c r="T348" s="256">
        <f ca="1">SUMIF(INDIRECT(ADDRESS(3,9+ROWS(CUT_LIST)+2,,,"Sensis Vectors ALL")):INDIRECT(ADDRESS(3+ROWS(CORR_MATRIX)-1,9+ROWS(CUT_LIST)+2,,,"Sensis Vectors ALL")),"YC"&amp;$H348&amp;T$1,INDIRECT(ADDRESS(3,$I348,,,"Sensis Vectors ALL")):INDIRECT(ADDRESS(3+ROWS(CORR_MATRIX)-1,$I348,,,"Sensis Vectors ALL")))</f>
        <v>0</v>
      </c>
      <c r="U348" s="256">
        <f ca="1">SUMIF(INDIRECT(ADDRESS(3,9+ROWS(CUT_LIST)+2,,,"Sensis Vectors ALL")):INDIRECT(ADDRESS(3+ROWS(CORR_MATRIX)-1,9+ROWS(CUT_LIST)+2,,,"Sensis Vectors ALL")),"YC"&amp;$H348&amp;U$1,INDIRECT(ADDRESS(3,$I348,,,"Sensis Vectors ALL")):INDIRECT(ADDRESS(3+ROWS(CORR_MATRIX)-1,$I348,,,"Sensis Vectors ALL")))</f>
        <v>0</v>
      </c>
      <c r="V348" s="256">
        <f ca="1">SUMIF(INDIRECT(ADDRESS(3,9+ROWS(CUT_LIST)+2,,,"Sensis Vectors ALL")):INDIRECT(ADDRESS(3+ROWS(CORR_MATRIX)-1,9+ROWS(CUT_LIST)+2,,,"Sensis Vectors ALL")),"YC"&amp;$H348&amp;V$1,INDIRECT(ADDRESS(3,$I348,,,"Sensis Vectors ALL")):INDIRECT(ADDRESS(3+ROWS(CORR_MATRIX)-1,$I348,,,"Sensis Vectors ALL")))</f>
        <v>0</v>
      </c>
    </row>
    <row r="349" spans="1:22" x14ac:dyDescent="0.2">
      <c r="A349" s="63">
        <f t="shared" si="33"/>
        <v>105</v>
      </c>
      <c r="B349" s="63"/>
      <c r="C349" s="63"/>
      <c r="D349" s="61" t="s">
        <v>440</v>
      </c>
      <c r="E349" s="63"/>
      <c r="F349" s="63"/>
      <c r="G349" s="63"/>
      <c r="H349" s="63" t="s">
        <v>39</v>
      </c>
      <c r="I349" s="63">
        <f t="shared" si="34"/>
        <v>115</v>
      </c>
      <c r="J349" s="63" t="str">
        <f t="shared" si="35"/>
        <v>105GBP</v>
      </c>
      <c r="K349" s="256">
        <f ca="1">SUMIF(INDIRECT(ADDRESS(3,9+ROWS(CUT_LIST)+2,,,"Sensis Vectors ALL")):INDIRECT(ADDRESS(3+ROWS(CORR_MATRIX)-1,9+ROWS(CUT_LIST)+2,,,"Sensis Vectors ALL")),"YC"&amp;$H349&amp;K$1,INDIRECT(ADDRESS(3,$I349,,,"Sensis Vectors ALL")):INDIRECT(ADDRESS(3+ROWS(CORR_MATRIX)-1,$I349,,,"Sensis Vectors ALL")))</f>
        <v>0</v>
      </c>
      <c r="L349" s="256">
        <f ca="1">SUMIF(INDIRECT(ADDRESS(3,9+ROWS(CUT_LIST)+2,,,"Sensis Vectors ALL")):INDIRECT(ADDRESS(3+ROWS(CORR_MATRIX)-1,9+ROWS(CUT_LIST)+2,,,"Sensis Vectors ALL")),"YC"&amp;$H349&amp;L$1,INDIRECT(ADDRESS(3,$I349,,,"Sensis Vectors ALL")):INDIRECT(ADDRESS(3+ROWS(CORR_MATRIX)-1,$I349,,,"Sensis Vectors ALL")))</f>
        <v>0</v>
      </c>
      <c r="M349" s="256">
        <f ca="1">SUMIF(INDIRECT(ADDRESS(3,9+ROWS(CUT_LIST)+2,,,"Sensis Vectors ALL")):INDIRECT(ADDRESS(3+ROWS(CORR_MATRIX)-1,9+ROWS(CUT_LIST)+2,,,"Sensis Vectors ALL")),"YC"&amp;$H349&amp;M$1,INDIRECT(ADDRESS(3,$I349,,,"Sensis Vectors ALL")):INDIRECT(ADDRESS(3+ROWS(CORR_MATRIX)-1,$I349,,,"Sensis Vectors ALL")))</f>
        <v>0</v>
      </c>
      <c r="N349" s="256">
        <f ca="1">SUMIF(INDIRECT(ADDRESS(3,9+ROWS(CUT_LIST)+2,,,"Sensis Vectors ALL")):INDIRECT(ADDRESS(3+ROWS(CORR_MATRIX)-1,9+ROWS(CUT_LIST)+2,,,"Sensis Vectors ALL")),"YC"&amp;$H349&amp;N$1,INDIRECT(ADDRESS(3,$I349,,,"Sensis Vectors ALL")):INDIRECT(ADDRESS(3+ROWS(CORR_MATRIX)-1,$I349,,,"Sensis Vectors ALL")))</f>
        <v>0</v>
      </c>
      <c r="O349" s="256">
        <f ca="1">SUMIF(INDIRECT(ADDRESS(3,9+ROWS(CUT_LIST)+2,,,"Sensis Vectors ALL")):INDIRECT(ADDRESS(3+ROWS(CORR_MATRIX)-1,9+ROWS(CUT_LIST)+2,,,"Sensis Vectors ALL")),"YC"&amp;$H349&amp;O$1,INDIRECT(ADDRESS(3,$I349,,,"Sensis Vectors ALL")):INDIRECT(ADDRESS(3+ROWS(CORR_MATRIX)-1,$I349,,,"Sensis Vectors ALL")))</f>
        <v>0</v>
      </c>
      <c r="P349" s="256">
        <f ca="1">SUMIF(INDIRECT(ADDRESS(3,9+ROWS(CUT_LIST)+2,,,"Sensis Vectors ALL")):INDIRECT(ADDRESS(3+ROWS(CORR_MATRIX)-1,9+ROWS(CUT_LIST)+2,,,"Sensis Vectors ALL")),"YC"&amp;$H349&amp;P$1,INDIRECT(ADDRESS(3,$I349,,,"Sensis Vectors ALL")):INDIRECT(ADDRESS(3+ROWS(CORR_MATRIX)-1,$I349,,,"Sensis Vectors ALL")))</f>
        <v>0</v>
      </c>
      <c r="Q349" s="256">
        <f ca="1">SUMIF(INDIRECT(ADDRESS(3,9+ROWS(CUT_LIST)+2,,,"Sensis Vectors ALL")):INDIRECT(ADDRESS(3+ROWS(CORR_MATRIX)-1,9+ROWS(CUT_LIST)+2,,,"Sensis Vectors ALL")),"YC"&amp;$H349&amp;Q$1,INDIRECT(ADDRESS(3,$I349,,,"Sensis Vectors ALL")):INDIRECT(ADDRESS(3+ROWS(CORR_MATRIX)-1,$I349,,,"Sensis Vectors ALL")))</f>
        <v>0</v>
      </c>
      <c r="R349" s="256">
        <f ca="1">SUMIF(INDIRECT(ADDRESS(3,9+ROWS(CUT_LIST)+2,,,"Sensis Vectors ALL")):INDIRECT(ADDRESS(3+ROWS(CORR_MATRIX)-1,9+ROWS(CUT_LIST)+2,,,"Sensis Vectors ALL")),"YC"&amp;$H349&amp;R$1,INDIRECT(ADDRESS(3,$I349,,,"Sensis Vectors ALL")):INDIRECT(ADDRESS(3+ROWS(CORR_MATRIX)-1,$I349,,,"Sensis Vectors ALL")))</f>
        <v>0</v>
      </c>
      <c r="S349" s="256">
        <f ca="1">SUMIF(INDIRECT(ADDRESS(3,9+ROWS(CUT_LIST)+2,,,"Sensis Vectors ALL")):INDIRECT(ADDRESS(3+ROWS(CORR_MATRIX)-1,9+ROWS(CUT_LIST)+2,,,"Sensis Vectors ALL")),"YC"&amp;$H349&amp;S$1,INDIRECT(ADDRESS(3,$I349,,,"Sensis Vectors ALL")):INDIRECT(ADDRESS(3+ROWS(CORR_MATRIX)-1,$I349,,,"Sensis Vectors ALL")))</f>
        <v>0</v>
      </c>
      <c r="T349" s="256">
        <f ca="1">SUMIF(INDIRECT(ADDRESS(3,9+ROWS(CUT_LIST)+2,,,"Sensis Vectors ALL")):INDIRECT(ADDRESS(3+ROWS(CORR_MATRIX)-1,9+ROWS(CUT_LIST)+2,,,"Sensis Vectors ALL")),"YC"&amp;$H349&amp;T$1,INDIRECT(ADDRESS(3,$I349,,,"Sensis Vectors ALL")):INDIRECT(ADDRESS(3+ROWS(CORR_MATRIX)-1,$I349,,,"Sensis Vectors ALL")))</f>
        <v>0</v>
      </c>
      <c r="U349" s="256">
        <f ca="1">SUMIF(INDIRECT(ADDRESS(3,9+ROWS(CUT_LIST)+2,,,"Sensis Vectors ALL")):INDIRECT(ADDRESS(3+ROWS(CORR_MATRIX)-1,9+ROWS(CUT_LIST)+2,,,"Sensis Vectors ALL")),"YC"&amp;$H349&amp;U$1,INDIRECT(ADDRESS(3,$I349,,,"Sensis Vectors ALL")):INDIRECT(ADDRESS(3+ROWS(CORR_MATRIX)-1,$I349,,,"Sensis Vectors ALL")))</f>
        <v>0</v>
      </c>
      <c r="V349" s="256">
        <f ca="1">SUMIF(INDIRECT(ADDRESS(3,9+ROWS(CUT_LIST)+2,,,"Sensis Vectors ALL")):INDIRECT(ADDRESS(3+ROWS(CORR_MATRIX)-1,9+ROWS(CUT_LIST)+2,,,"Sensis Vectors ALL")),"YC"&amp;$H349&amp;V$1,INDIRECT(ADDRESS(3,$I349,,,"Sensis Vectors ALL")):INDIRECT(ADDRESS(3+ROWS(CORR_MATRIX)-1,$I349,,,"Sensis Vectors ALL")))</f>
        <v>0</v>
      </c>
    </row>
    <row r="350" spans="1:22" x14ac:dyDescent="0.2">
      <c r="A350" s="63">
        <f t="shared" si="33"/>
        <v>105</v>
      </c>
      <c r="B350" s="63"/>
      <c r="C350" s="63"/>
      <c r="D350" s="61" t="s">
        <v>440</v>
      </c>
      <c r="E350" s="63"/>
      <c r="F350" s="63"/>
      <c r="G350" s="63"/>
      <c r="H350" s="63" t="s">
        <v>31</v>
      </c>
      <c r="I350" s="63">
        <f t="shared" si="34"/>
        <v>115</v>
      </c>
      <c r="J350" s="63" t="str">
        <f t="shared" si="35"/>
        <v>105JPY</v>
      </c>
      <c r="K350" s="256">
        <f ca="1">SUMIF(INDIRECT(ADDRESS(3,9+ROWS(CUT_LIST)+2,,,"Sensis Vectors ALL")):INDIRECT(ADDRESS(3+ROWS(CORR_MATRIX)-1,9+ROWS(CUT_LIST)+2,,,"Sensis Vectors ALL")),"YC"&amp;$H350&amp;K$1,INDIRECT(ADDRESS(3,$I350,,,"Sensis Vectors ALL")):INDIRECT(ADDRESS(3+ROWS(CORR_MATRIX)-1,$I350,,,"Sensis Vectors ALL")))</f>
        <v>0</v>
      </c>
      <c r="L350" s="256">
        <f ca="1">SUMIF(INDIRECT(ADDRESS(3,9+ROWS(CUT_LIST)+2,,,"Sensis Vectors ALL")):INDIRECT(ADDRESS(3+ROWS(CORR_MATRIX)-1,9+ROWS(CUT_LIST)+2,,,"Sensis Vectors ALL")),"YC"&amp;$H350&amp;L$1,INDIRECT(ADDRESS(3,$I350,,,"Sensis Vectors ALL")):INDIRECT(ADDRESS(3+ROWS(CORR_MATRIX)-1,$I350,,,"Sensis Vectors ALL")))</f>
        <v>0</v>
      </c>
      <c r="M350" s="256">
        <f ca="1">SUMIF(INDIRECT(ADDRESS(3,9+ROWS(CUT_LIST)+2,,,"Sensis Vectors ALL")):INDIRECT(ADDRESS(3+ROWS(CORR_MATRIX)-1,9+ROWS(CUT_LIST)+2,,,"Sensis Vectors ALL")),"YC"&amp;$H350&amp;M$1,INDIRECT(ADDRESS(3,$I350,,,"Sensis Vectors ALL")):INDIRECT(ADDRESS(3+ROWS(CORR_MATRIX)-1,$I350,,,"Sensis Vectors ALL")))</f>
        <v>0</v>
      </c>
      <c r="N350" s="256">
        <f ca="1">SUMIF(INDIRECT(ADDRESS(3,9+ROWS(CUT_LIST)+2,,,"Sensis Vectors ALL")):INDIRECT(ADDRESS(3+ROWS(CORR_MATRIX)-1,9+ROWS(CUT_LIST)+2,,,"Sensis Vectors ALL")),"YC"&amp;$H350&amp;N$1,INDIRECT(ADDRESS(3,$I350,,,"Sensis Vectors ALL")):INDIRECT(ADDRESS(3+ROWS(CORR_MATRIX)-1,$I350,,,"Sensis Vectors ALL")))</f>
        <v>0</v>
      </c>
      <c r="O350" s="256">
        <f ca="1">SUMIF(INDIRECT(ADDRESS(3,9+ROWS(CUT_LIST)+2,,,"Sensis Vectors ALL")):INDIRECT(ADDRESS(3+ROWS(CORR_MATRIX)-1,9+ROWS(CUT_LIST)+2,,,"Sensis Vectors ALL")),"YC"&amp;$H350&amp;O$1,INDIRECT(ADDRESS(3,$I350,,,"Sensis Vectors ALL")):INDIRECT(ADDRESS(3+ROWS(CORR_MATRIX)-1,$I350,,,"Sensis Vectors ALL")))</f>
        <v>0</v>
      </c>
      <c r="P350" s="256">
        <f ca="1">SUMIF(INDIRECT(ADDRESS(3,9+ROWS(CUT_LIST)+2,,,"Sensis Vectors ALL")):INDIRECT(ADDRESS(3+ROWS(CORR_MATRIX)-1,9+ROWS(CUT_LIST)+2,,,"Sensis Vectors ALL")),"YC"&amp;$H350&amp;P$1,INDIRECT(ADDRESS(3,$I350,,,"Sensis Vectors ALL")):INDIRECT(ADDRESS(3+ROWS(CORR_MATRIX)-1,$I350,,,"Sensis Vectors ALL")))</f>
        <v>0</v>
      </c>
      <c r="Q350" s="256">
        <f ca="1">SUMIF(INDIRECT(ADDRESS(3,9+ROWS(CUT_LIST)+2,,,"Sensis Vectors ALL")):INDIRECT(ADDRESS(3+ROWS(CORR_MATRIX)-1,9+ROWS(CUT_LIST)+2,,,"Sensis Vectors ALL")),"YC"&amp;$H350&amp;Q$1,INDIRECT(ADDRESS(3,$I350,,,"Sensis Vectors ALL")):INDIRECT(ADDRESS(3+ROWS(CORR_MATRIX)-1,$I350,,,"Sensis Vectors ALL")))</f>
        <v>0</v>
      </c>
      <c r="R350" s="256">
        <f ca="1">SUMIF(INDIRECT(ADDRESS(3,9+ROWS(CUT_LIST)+2,,,"Sensis Vectors ALL")):INDIRECT(ADDRESS(3+ROWS(CORR_MATRIX)-1,9+ROWS(CUT_LIST)+2,,,"Sensis Vectors ALL")),"YC"&amp;$H350&amp;R$1,INDIRECT(ADDRESS(3,$I350,,,"Sensis Vectors ALL")):INDIRECT(ADDRESS(3+ROWS(CORR_MATRIX)-1,$I350,,,"Sensis Vectors ALL")))</f>
        <v>0</v>
      </c>
      <c r="S350" s="256">
        <f ca="1">SUMIF(INDIRECT(ADDRESS(3,9+ROWS(CUT_LIST)+2,,,"Sensis Vectors ALL")):INDIRECT(ADDRESS(3+ROWS(CORR_MATRIX)-1,9+ROWS(CUT_LIST)+2,,,"Sensis Vectors ALL")),"YC"&amp;$H350&amp;S$1,INDIRECT(ADDRESS(3,$I350,,,"Sensis Vectors ALL")):INDIRECT(ADDRESS(3+ROWS(CORR_MATRIX)-1,$I350,,,"Sensis Vectors ALL")))</f>
        <v>0</v>
      </c>
      <c r="T350" s="256">
        <f ca="1">SUMIF(INDIRECT(ADDRESS(3,9+ROWS(CUT_LIST)+2,,,"Sensis Vectors ALL")):INDIRECT(ADDRESS(3+ROWS(CORR_MATRIX)-1,9+ROWS(CUT_LIST)+2,,,"Sensis Vectors ALL")),"YC"&amp;$H350&amp;T$1,INDIRECT(ADDRESS(3,$I350,,,"Sensis Vectors ALL")):INDIRECT(ADDRESS(3+ROWS(CORR_MATRIX)-1,$I350,,,"Sensis Vectors ALL")))</f>
        <v>0</v>
      </c>
      <c r="U350" s="256">
        <f ca="1">SUMIF(INDIRECT(ADDRESS(3,9+ROWS(CUT_LIST)+2,,,"Sensis Vectors ALL")):INDIRECT(ADDRESS(3+ROWS(CORR_MATRIX)-1,9+ROWS(CUT_LIST)+2,,,"Sensis Vectors ALL")),"YC"&amp;$H350&amp;U$1,INDIRECT(ADDRESS(3,$I350,,,"Sensis Vectors ALL")):INDIRECT(ADDRESS(3+ROWS(CORR_MATRIX)-1,$I350,,,"Sensis Vectors ALL")))</f>
        <v>0</v>
      </c>
      <c r="V350" s="256">
        <f ca="1">SUMIF(INDIRECT(ADDRESS(3,9+ROWS(CUT_LIST)+2,,,"Sensis Vectors ALL")):INDIRECT(ADDRESS(3+ROWS(CORR_MATRIX)-1,9+ROWS(CUT_LIST)+2,,,"Sensis Vectors ALL")),"YC"&amp;$H350&amp;V$1,INDIRECT(ADDRESS(3,$I350,,,"Sensis Vectors ALL")):INDIRECT(ADDRESS(3+ROWS(CORR_MATRIX)-1,$I350,,,"Sensis Vectors ALL")))</f>
        <v>0</v>
      </c>
    </row>
    <row r="351" spans="1:22" x14ac:dyDescent="0.2">
      <c r="A351" s="63">
        <f t="shared" si="33"/>
        <v>105</v>
      </c>
      <c r="B351" s="63"/>
      <c r="C351" s="63"/>
      <c r="D351" s="61" t="s">
        <v>440</v>
      </c>
      <c r="E351" s="63"/>
      <c r="F351" s="63"/>
      <c r="G351" s="63"/>
      <c r="H351" s="63" t="s">
        <v>16</v>
      </c>
      <c r="I351" s="63">
        <f t="shared" si="34"/>
        <v>115</v>
      </c>
      <c r="J351" s="63" t="str">
        <f t="shared" si="35"/>
        <v>105USD</v>
      </c>
      <c r="K351" s="256">
        <f ca="1">SUMIF(INDIRECT(ADDRESS(3,9+ROWS(CUT_LIST)+2,,,"Sensis Vectors ALL")):INDIRECT(ADDRESS(3+ROWS(CORR_MATRIX)-1,9+ROWS(CUT_LIST)+2,,,"Sensis Vectors ALL")),"YC"&amp;$H351&amp;K$1,INDIRECT(ADDRESS(3,$I351,,,"Sensis Vectors ALL")):INDIRECT(ADDRESS(3+ROWS(CORR_MATRIX)-1,$I351,,,"Sensis Vectors ALL")))</f>
        <v>0</v>
      </c>
      <c r="L351" s="256">
        <f ca="1">SUMIF(INDIRECT(ADDRESS(3,9+ROWS(CUT_LIST)+2,,,"Sensis Vectors ALL")):INDIRECT(ADDRESS(3+ROWS(CORR_MATRIX)-1,9+ROWS(CUT_LIST)+2,,,"Sensis Vectors ALL")),"YC"&amp;$H351&amp;L$1,INDIRECT(ADDRESS(3,$I351,,,"Sensis Vectors ALL")):INDIRECT(ADDRESS(3+ROWS(CORR_MATRIX)-1,$I351,,,"Sensis Vectors ALL")))</f>
        <v>0</v>
      </c>
      <c r="M351" s="256">
        <f ca="1">SUMIF(INDIRECT(ADDRESS(3,9+ROWS(CUT_LIST)+2,,,"Sensis Vectors ALL")):INDIRECT(ADDRESS(3+ROWS(CORR_MATRIX)-1,9+ROWS(CUT_LIST)+2,,,"Sensis Vectors ALL")),"YC"&amp;$H351&amp;M$1,INDIRECT(ADDRESS(3,$I351,,,"Sensis Vectors ALL")):INDIRECT(ADDRESS(3+ROWS(CORR_MATRIX)-1,$I351,,,"Sensis Vectors ALL")))</f>
        <v>0</v>
      </c>
      <c r="N351" s="256">
        <f ca="1">SUMIF(INDIRECT(ADDRESS(3,9+ROWS(CUT_LIST)+2,,,"Sensis Vectors ALL")):INDIRECT(ADDRESS(3+ROWS(CORR_MATRIX)-1,9+ROWS(CUT_LIST)+2,,,"Sensis Vectors ALL")),"YC"&amp;$H351&amp;N$1,INDIRECT(ADDRESS(3,$I351,,,"Sensis Vectors ALL")):INDIRECT(ADDRESS(3+ROWS(CORR_MATRIX)-1,$I351,,,"Sensis Vectors ALL")))</f>
        <v>0</v>
      </c>
      <c r="O351" s="256">
        <f ca="1">SUMIF(INDIRECT(ADDRESS(3,9+ROWS(CUT_LIST)+2,,,"Sensis Vectors ALL")):INDIRECT(ADDRESS(3+ROWS(CORR_MATRIX)-1,9+ROWS(CUT_LIST)+2,,,"Sensis Vectors ALL")),"YC"&amp;$H351&amp;O$1,INDIRECT(ADDRESS(3,$I351,,,"Sensis Vectors ALL")):INDIRECT(ADDRESS(3+ROWS(CORR_MATRIX)-1,$I351,,,"Sensis Vectors ALL")))</f>
        <v>0</v>
      </c>
      <c r="P351" s="256">
        <f ca="1">SUMIF(INDIRECT(ADDRESS(3,9+ROWS(CUT_LIST)+2,,,"Sensis Vectors ALL")):INDIRECT(ADDRESS(3+ROWS(CORR_MATRIX)-1,9+ROWS(CUT_LIST)+2,,,"Sensis Vectors ALL")),"YC"&amp;$H351&amp;P$1,INDIRECT(ADDRESS(3,$I351,,,"Sensis Vectors ALL")):INDIRECT(ADDRESS(3+ROWS(CORR_MATRIX)-1,$I351,,,"Sensis Vectors ALL")))</f>
        <v>0</v>
      </c>
      <c r="Q351" s="256">
        <f ca="1">SUMIF(INDIRECT(ADDRESS(3,9+ROWS(CUT_LIST)+2,,,"Sensis Vectors ALL")):INDIRECT(ADDRESS(3+ROWS(CORR_MATRIX)-1,9+ROWS(CUT_LIST)+2,,,"Sensis Vectors ALL")),"YC"&amp;$H351&amp;Q$1,INDIRECT(ADDRESS(3,$I351,,,"Sensis Vectors ALL")):INDIRECT(ADDRESS(3+ROWS(CORR_MATRIX)-1,$I351,,,"Sensis Vectors ALL")))</f>
        <v>0</v>
      </c>
      <c r="R351" s="256">
        <f ca="1">SUMIF(INDIRECT(ADDRESS(3,9+ROWS(CUT_LIST)+2,,,"Sensis Vectors ALL")):INDIRECT(ADDRESS(3+ROWS(CORR_MATRIX)-1,9+ROWS(CUT_LIST)+2,,,"Sensis Vectors ALL")),"YC"&amp;$H351&amp;R$1,INDIRECT(ADDRESS(3,$I351,,,"Sensis Vectors ALL")):INDIRECT(ADDRESS(3+ROWS(CORR_MATRIX)-1,$I351,,,"Sensis Vectors ALL")))</f>
        <v>0</v>
      </c>
      <c r="S351" s="256">
        <f ca="1">SUMIF(INDIRECT(ADDRESS(3,9+ROWS(CUT_LIST)+2,,,"Sensis Vectors ALL")):INDIRECT(ADDRESS(3+ROWS(CORR_MATRIX)-1,9+ROWS(CUT_LIST)+2,,,"Sensis Vectors ALL")),"YC"&amp;$H351&amp;S$1,INDIRECT(ADDRESS(3,$I351,,,"Sensis Vectors ALL")):INDIRECT(ADDRESS(3+ROWS(CORR_MATRIX)-1,$I351,,,"Sensis Vectors ALL")))</f>
        <v>0</v>
      </c>
      <c r="T351" s="256">
        <f ca="1">SUMIF(INDIRECT(ADDRESS(3,9+ROWS(CUT_LIST)+2,,,"Sensis Vectors ALL")):INDIRECT(ADDRESS(3+ROWS(CORR_MATRIX)-1,9+ROWS(CUT_LIST)+2,,,"Sensis Vectors ALL")),"YC"&amp;$H351&amp;T$1,INDIRECT(ADDRESS(3,$I351,,,"Sensis Vectors ALL")):INDIRECT(ADDRESS(3+ROWS(CORR_MATRIX)-1,$I351,,,"Sensis Vectors ALL")))</f>
        <v>0</v>
      </c>
      <c r="U351" s="256">
        <f ca="1">SUMIF(INDIRECT(ADDRESS(3,9+ROWS(CUT_LIST)+2,,,"Sensis Vectors ALL")):INDIRECT(ADDRESS(3+ROWS(CORR_MATRIX)-1,9+ROWS(CUT_LIST)+2,,,"Sensis Vectors ALL")),"YC"&amp;$H351&amp;U$1,INDIRECT(ADDRESS(3,$I351,,,"Sensis Vectors ALL")):INDIRECT(ADDRESS(3+ROWS(CORR_MATRIX)-1,$I351,,,"Sensis Vectors ALL")))</f>
        <v>0</v>
      </c>
      <c r="V351" s="256">
        <f ca="1">SUMIF(INDIRECT(ADDRESS(3,9+ROWS(CUT_LIST)+2,,,"Sensis Vectors ALL")):INDIRECT(ADDRESS(3+ROWS(CORR_MATRIX)-1,9+ROWS(CUT_LIST)+2,,,"Sensis Vectors ALL")),"YC"&amp;$H351&amp;V$1,INDIRECT(ADDRESS(3,$I351,,,"Sensis Vectors ALL")):INDIRECT(ADDRESS(3+ROWS(CORR_MATRIX)-1,$I351,,,"Sensis Vectors ALL")))</f>
        <v>0</v>
      </c>
    </row>
    <row r="352" spans="1:22" ht="12" customHeight="1" x14ac:dyDescent="0.2">
      <c r="A352">
        <v>106</v>
      </c>
      <c r="B352">
        <v>10</v>
      </c>
      <c r="C352" t="s">
        <v>441</v>
      </c>
      <c r="D352" t="s">
        <v>441</v>
      </c>
      <c r="E352" t="s">
        <v>136</v>
      </c>
      <c r="F352" t="s">
        <v>179</v>
      </c>
      <c r="G352">
        <v>248</v>
      </c>
      <c r="H352" s="62" t="s">
        <v>24</v>
      </c>
      <c r="I352">
        <f t="shared" si="34"/>
        <v>116</v>
      </c>
      <c r="J352" t="str">
        <f t="shared" si="35"/>
        <v>106ALL</v>
      </c>
      <c r="K352" s="257">
        <f ca="1">SUMIF(INDIRECT(ADDRESS(3,9+ROWS(CUT_LIST)+1,,,"Sensis Vectors ALL")):INDIRECT(ADDRESS(3+ROWS(CORR_MATRIX)-1,9+ROWS(CUT_LIST)+1,,,"Sensis Vectors ALL")),"YC"&amp;K$1,INDIRECT(ADDRESS(3,$I352,,,"Sensis Vectors ALL")):INDIRECT(ADDRESS(3+ROWS(CORR_MATRIX)-1,$I352,,,"Sensis Vectors ALL")))</f>
        <v>0</v>
      </c>
      <c r="L352" s="257">
        <f ca="1">SUMIF(INDIRECT(ADDRESS(3,9+ROWS(CUT_LIST)+1,,,"Sensis Vectors ALL")):INDIRECT(ADDRESS(3+ROWS(CORR_MATRIX)-1,9+ROWS(CUT_LIST)+1,,,"Sensis Vectors ALL")),"YC"&amp;L$1,INDIRECT(ADDRESS(3,$I352,,,"Sensis Vectors ALL")):INDIRECT(ADDRESS(3+ROWS(CORR_MATRIX)-1,$I352,,,"Sensis Vectors ALL")))</f>
        <v>0</v>
      </c>
      <c r="M352" s="257">
        <f ca="1">SUMIF(INDIRECT(ADDRESS(3,9+ROWS(CUT_LIST)+1,,,"Sensis Vectors ALL")):INDIRECT(ADDRESS(3+ROWS(CORR_MATRIX)-1,9+ROWS(CUT_LIST)+1,,,"Sensis Vectors ALL")),"YC"&amp;M$1,INDIRECT(ADDRESS(3,$I352,,,"Sensis Vectors ALL")):INDIRECT(ADDRESS(3+ROWS(CORR_MATRIX)-1,$I352,,,"Sensis Vectors ALL")))</f>
        <v>0</v>
      </c>
      <c r="N352" s="257">
        <f ca="1">SUMIF(INDIRECT(ADDRESS(3,9+ROWS(CUT_LIST)+1,,,"Sensis Vectors ALL")):INDIRECT(ADDRESS(3+ROWS(CORR_MATRIX)-1,9+ROWS(CUT_LIST)+1,,,"Sensis Vectors ALL")),"YC"&amp;N$1,INDIRECT(ADDRESS(3,$I352,,,"Sensis Vectors ALL")):INDIRECT(ADDRESS(3+ROWS(CORR_MATRIX)-1,$I352,,,"Sensis Vectors ALL")))</f>
        <v>0</v>
      </c>
      <c r="O352" s="257">
        <f ca="1">SUMIF(INDIRECT(ADDRESS(3,9+ROWS(CUT_LIST)+1,,,"Sensis Vectors ALL")):INDIRECT(ADDRESS(3+ROWS(CORR_MATRIX)-1,9+ROWS(CUT_LIST)+1,,,"Sensis Vectors ALL")),"YC"&amp;O$1,INDIRECT(ADDRESS(3,$I352,,,"Sensis Vectors ALL")):INDIRECT(ADDRESS(3+ROWS(CORR_MATRIX)-1,$I352,,,"Sensis Vectors ALL")))</f>
        <v>0</v>
      </c>
      <c r="P352" s="257">
        <f ca="1">SUMIF(INDIRECT(ADDRESS(3,9+ROWS(CUT_LIST)+1,,,"Sensis Vectors ALL")):INDIRECT(ADDRESS(3+ROWS(CORR_MATRIX)-1,9+ROWS(CUT_LIST)+1,,,"Sensis Vectors ALL")),"YC"&amp;P$1,INDIRECT(ADDRESS(3,$I352,,,"Sensis Vectors ALL")):INDIRECT(ADDRESS(3+ROWS(CORR_MATRIX)-1,$I352,,,"Sensis Vectors ALL")))</f>
        <v>0</v>
      </c>
      <c r="Q352" s="257">
        <f ca="1">SUMIF(INDIRECT(ADDRESS(3,9+ROWS(CUT_LIST)+1,,,"Sensis Vectors ALL")):INDIRECT(ADDRESS(3+ROWS(CORR_MATRIX)-1,9+ROWS(CUT_LIST)+1,,,"Sensis Vectors ALL")),"YC"&amp;Q$1,INDIRECT(ADDRESS(3,$I352,,,"Sensis Vectors ALL")):INDIRECT(ADDRESS(3+ROWS(CORR_MATRIX)-1,$I352,,,"Sensis Vectors ALL")))</f>
        <v>0</v>
      </c>
      <c r="R352" s="257">
        <f ca="1">SUMIF(INDIRECT(ADDRESS(3,9+ROWS(CUT_LIST)+1,,,"Sensis Vectors ALL")):INDIRECT(ADDRESS(3+ROWS(CORR_MATRIX)-1,9+ROWS(CUT_LIST)+1,,,"Sensis Vectors ALL")),"YC"&amp;R$1,INDIRECT(ADDRESS(3,$I352,,,"Sensis Vectors ALL")):INDIRECT(ADDRESS(3+ROWS(CORR_MATRIX)-1,$I352,,,"Sensis Vectors ALL")))</f>
        <v>0</v>
      </c>
      <c r="S352" s="257">
        <f ca="1">SUMIF(INDIRECT(ADDRESS(3,9+ROWS(CUT_LIST)+1,,,"Sensis Vectors ALL")):INDIRECT(ADDRESS(3+ROWS(CORR_MATRIX)-1,9+ROWS(CUT_LIST)+1,,,"Sensis Vectors ALL")),"YC"&amp;S$1,INDIRECT(ADDRESS(3,$I352,,,"Sensis Vectors ALL")):INDIRECT(ADDRESS(3+ROWS(CORR_MATRIX)-1,$I352,,,"Sensis Vectors ALL")))</f>
        <v>0</v>
      </c>
      <c r="T352" s="257">
        <f ca="1">SUMIF(INDIRECT(ADDRESS(3,9+ROWS(CUT_LIST)+1,,,"Sensis Vectors ALL")):INDIRECT(ADDRESS(3+ROWS(CORR_MATRIX)-1,9+ROWS(CUT_LIST)+1,,,"Sensis Vectors ALL")),"YC"&amp;T$1,INDIRECT(ADDRESS(3,$I352,,,"Sensis Vectors ALL")):INDIRECT(ADDRESS(3+ROWS(CORR_MATRIX)-1,$I352,,,"Sensis Vectors ALL")))</f>
        <v>0</v>
      </c>
      <c r="U352" s="257">
        <f ca="1">SUMIF(INDIRECT(ADDRESS(3,9+ROWS(CUT_LIST)+1,,,"Sensis Vectors ALL")):INDIRECT(ADDRESS(3+ROWS(CORR_MATRIX)-1,9+ROWS(CUT_LIST)+1,,,"Sensis Vectors ALL")),"YC"&amp;U$1,INDIRECT(ADDRESS(3,$I352,,,"Sensis Vectors ALL")):INDIRECT(ADDRESS(3+ROWS(CORR_MATRIX)-1,$I352,,,"Sensis Vectors ALL")))</f>
        <v>0</v>
      </c>
      <c r="V352" s="257">
        <f ca="1">SUMIF(INDIRECT(ADDRESS(3,9+ROWS(CUT_LIST)+1,,,"Sensis Vectors ALL")):INDIRECT(ADDRESS(3+ROWS(CORR_MATRIX)-1,9+ROWS(CUT_LIST)+1,,,"Sensis Vectors ALL")),"YC"&amp;V$1,INDIRECT(ADDRESS(3,$I352,,,"Sensis Vectors ALL")):INDIRECT(ADDRESS(3+ROWS(CORR_MATRIX)-1,$I352,,,"Sensis Vectors ALL")))</f>
        <v>0</v>
      </c>
    </row>
    <row r="353" spans="1:22" x14ac:dyDescent="0.2">
      <c r="A353" s="63">
        <f t="shared" ref="A353:A358" si="36">A352</f>
        <v>106</v>
      </c>
      <c r="B353" s="63"/>
      <c r="C353" s="63"/>
      <c r="D353" s="61" t="s">
        <v>441</v>
      </c>
      <c r="E353" s="63"/>
      <c r="F353" s="63"/>
      <c r="G353" s="63"/>
      <c r="H353" s="63" t="s">
        <v>32</v>
      </c>
      <c r="I353" s="63">
        <f t="shared" si="34"/>
        <v>116</v>
      </c>
      <c r="J353" s="63" t="str">
        <f t="shared" si="35"/>
        <v>106AUD</v>
      </c>
      <c r="K353" s="256">
        <f ca="1">SUMIF(INDIRECT(ADDRESS(3,9+ROWS(CUT_LIST)+2,,,"Sensis Vectors ALL")):INDIRECT(ADDRESS(3+ROWS(CORR_MATRIX)-1,9+ROWS(CUT_LIST)+2,,,"Sensis Vectors ALL")),"YC"&amp;$H353&amp;K$1,INDIRECT(ADDRESS(3,$I353,,,"Sensis Vectors ALL")):INDIRECT(ADDRESS(3+ROWS(CORR_MATRIX)-1,$I353,,,"Sensis Vectors ALL")))</f>
        <v>0</v>
      </c>
      <c r="L353" s="256">
        <f ca="1">SUMIF(INDIRECT(ADDRESS(3,9+ROWS(CUT_LIST)+2,,,"Sensis Vectors ALL")):INDIRECT(ADDRESS(3+ROWS(CORR_MATRIX)-1,9+ROWS(CUT_LIST)+2,,,"Sensis Vectors ALL")),"YC"&amp;$H353&amp;L$1,INDIRECT(ADDRESS(3,$I353,,,"Sensis Vectors ALL")):INDIRECT(ADDRESS(3+ROWS(CORR_MATRIX)-1,$I353,,,"Sensis Vectors ALL")))</f>
        <v>0</v>
      </c>
      <c r="M353" s="256">
        <f ca="1">SUMIF(INDIRECT(ADDRESS(3,9+ROWS(CUT_LIST)+2,,,"Sensis Vectors ALL")):INDIRECT(ADDRESS(3+ROWS(CORR_MATRIX)-1,9+ROWS(CUT_LIST)+2,,,"Sensis Vectors ALL")),"YC"&amp;$H353&amp;M$1,INDIRECT(ADDRESS(3,$I353,,,"Sensis Vectors ALL")):INDIRECT(ADDRESS(3+ROWS(CORR_MATRIX)-1,$I353,,,"Sensis Vectors ALL")))</f>
        <v>0</v>
      </c>
      <c r="N353" s="256">
        <f ca="1">SUMIF(INDIRECT(ADDRESS(3,9+ROWS(CUT_LIST)+2,,,"Sensis Vectors ALL")):INDIRECT(ADDRESS(3+ROWS(CORR_MATRIX)-1,9+ROWS(CUT_LIST)+2,,,"Sensis Vectors ALL")),"YC"&amp;$H353&amp;N$1,INDIRECT(ADDRESS(3,$I353,,,"Sensis Vectors ALL")):INDIRECT(ADDRESS(3+ROWS(CORR_MATRIX)-1,$I353,,,"Sensis Vectors ALL")))</f>
        <v>0</v>
      </c>
      <c r="O353" s="256">
        <f ca="1">SUMIF(INDIRECT(ADDRESS(3,9+ROWS(CUT_LIST)+2,,,"Sensis Vectors ALL")):INDIRECT(ADDRESS(3+ROWS(CORR_MATRIX)-1,9+ROWS(CUT_LIST)+2,,,"Sensis Vectors ALL")),"YC"&amp;$H353&amp;O$1,INDIRECT(ADDRESS(3,$I353,,,"Sensis Vectors ALL")):INDIRECT(ADDRESS(3+ROWS(CORR_MATRIX)-1,$I353,,,"Sensis Vectors ALL")))</f>
        <v>0</v>
      </c>
      <c r="P353" s="256">
        <f ca="1">SUMIF(INDIRECT(ADDRESS(3,9+ROWS(CUT_LIST)+2,,,"Sensis Vectors ALL")):INDIRECT(ADDRESS(3+ROWS(CORR_MATRIX)-1,9+ROWS(CUT_LIST)+2,,,"Sensis Vectors ALL")),"YC"&amp;$H353&amp;P$1,INDIRECT(ADDRESS(3,$I353,,,"Sensis Vectors ALL")):INDIRECT(ADDRESS(3+ROWS(CORR_MATRIX)-1,$I353,,,"Sensis Vectors ALL")))</f>
        <v>0</v>
      </c>
      <c r="Q353" s="256">
        <f ca="1">SUMIF(INDIRECT(ADDRESS(3,9+ROWS(CUT_LIST)+2,,,"Sensis Vectors ALL")):INDIRECT(ADDRESS(3+ROWS(CORR_MATRIX)-1,9+ROWS(CUT_LIST)+2,,,"Sensis Vectors ALL")),"YC"&amp;$H353&amp;Q$1,INDIRECT(ADDRESS(3,$I353,,,"Sensis Vectors ALL")):INDIRECT(ADDRESS(3+ROWS(CORR_MATRIX)-1,$I353,,,"Sensis Vectors ALL")))</f>
        <v>0</v>
      </c>
      <c r="R353" s="256">
        <f ca="1">SUMIF(INDIRECT(ADDRESS(3,9+ROWS(CUT_LIST)+2,,,"Sensis Vectors ALL")):INDIRECT(ADDRESS(3+ROWS(CORR_MATRIX)-1,9+ROWS(CUT_LIST)+2,,,"Sensis Vectors ALL")),"YC"&amp;$H353&amp;R$1,INDIRECT(ADDRESS(3,$I353,,,"Sensis Vectors ALL")):INDIRECT(ADDRESS(3+ROWS(CORR_MATRIX)-1,$I353,,,"Sensis Vectors ALL")))</f>
        <v>0</v>
      </c>
      <c r="S353" s="256">
        <f ca="1">SUMIF(INDIRECT(ADDRESS(3,9+ROWS(CUT_LIST)+2,,,"Sensis Vectors ALL")):INDIRECT(ADDRESS(3+ROWS(CORR_MATRIX)-1,9+ROWS(CUT_LIST)+2,,,"Sensis Vectors ALL")),"YC"&amp;$H353&amp;S$1,INDIRECT(ADDRESS(3,$I353,,,"Sensis Vectors ALL")):INDIRECT(ADDRESS(3+ROWS(CORR_MATRIX)-1,$I353,,,"Sensis Vectors ALL")))</f>
        <v>0</v>
      </c>
      <c r="T353" s="256">
        <f ca="1">SUMIF(INDIRECT(ADDRESS(3,9+ROWS(CUT_LIST)+2,,,"Sensis Vectors ALL")):INDIRECT(ADDRESS(3+ROWS(CORR_MATRIX)-1,9+ROWS(CUT_LIST)+2,,,"Sensis Vectors ALL")),"YC"&amp;$H353&amp;T$1,INDIRECT(ADDRESS(3,$I353,,,"Sensis Vectors ALL")):INDIRECT(ADDRESS(3+ROWS(CORR_MATRIX)-1,$I353,,,"Sensis Vectors ALL")))</f>
        <v>0</v>
      </c>
      <c r="U353" s="256">
        <f ca="1">SUMIF(INDIRECT(ADDRESS(3,9+ROWS(CUT_LIST)+2,,,"Sensis Vectors ALL")):INDIRECT(ADDRESS(3+ROWS(CORR_MATRIX)-1,9+ROWS(CUT_LIST)+2,,,"Sensis Vectors ALL")),"YC"&amp;$H353&amp;U$1,INDIRECT(ADDRESS(3,$I353,,,"Sensis Vectors ALL")):INDIRECT(ADDRESS(3+ROWS(CORR_MATRIX)-1,$I353,,,"Sensis Vectors ALL")))</f>
        <v>0</v>
      </c>
      <c r="V353" s="256">
        <f ca="1">SUMIF(INDIRECT(ADDRESS(3,9+ROWS(CUT_LIST)+2,,,"Sensis Vectors ALL")):INDIRECT(ADDRESS(3+ROWS(CORR_MATRIX)-1,9+ROWS(CUT_LIST)+2,,,"Sensis Vectors ALL")),"YC"&amp;$H353&amp;V$1,INDIRECT(ADDRESS(3,$I353,,,"Sensis Vectors ALL")):INDIRECT(ADDRESS(3+ROWS(CORR_MATRIX)-1,$I353,,,"Sensis Vectors ALL")))</f>
        <v>0</v>
      </c>
    </row>
    <row r="354" spans="1:22" x14ac:dyDescent="0.2">
      <c r="A354" s="63">
        <f t="shared" si="36"/>
        <v>106</v>
      </c>
      <c r="B354" s="63"/>
      <c r="C354" s="63"/>
      <c r="D354" s="61" t="s">
        <v>441</v>
      </c>
      <c r="E354" s="63"/>
      <c r="F354" s="63"/>
      <c r="G354" s="63"/>
      <c r="H354" s="63" t="s">
        <v>9</v>
      </c>
      <c r="I354" s="63">
        <f t="shared" si="34"/>
        <v>116</v>
      </c>
      <c r="J354" s="63" t="str">
        <f t="shared" si="35"/>
        <v>106CAD</v>
      </c>
      <c r="K354" s="256">
        <f ca="1">SUMIF(INDIRECT(ADDRESS(3,9+ROWS(CUT_LIST)+2,,,"Sensis Vectors ALL")):INDIRECT(ADDRESS(3+ROWS(CORR_MATRIX)-1,9+ROWS(CUT_LIST)+2,,,"Sensis Vectors ALL")),"YC"&amp;$H354&amp;K$1,INDIRECT(ADDRESS(3,$I354,,,"Sensis Vectors ALL")):INDIRECT(ADDRESS(3+ROWS(CORR_MATRIX)-1,$I354,,,"Sensis Vectors ALL")))</f>
        <v>0</v>
      </c>
      <c r="L354" s="256">
        <f ca="1">SUMIF(INDIRECT(ADDRESS(3,9+ROWS(CUT_LIST)+2,,,"Sensis Vectors ALL")):INDIRECT(ADDRESS(3+ROWS(CORR_MATRIX)-1,9+ROWS(CUT_LIST)+2,,,"Sensis Vectors ALL")),"YC"&amp;$H354&amp;L$1,INDIRECT(ADDRESS(3,$I354,,,"Sensis Vectors ALL")):INDIRECT(ADDRESS(3+ROWS(CORR_MATRIX)-1,$I354,,,"Sensis Vectors ALL")))</f>
        <v>0</v>
      </c>
      <c r="M354" s="256">
        <f ca="1">SUMIF(INDIRECT(ADDRESS(3,9+ROWS(CUT_LIST)+2,,,"Sensis Vectors ALL")):INDIRECT(ADDRESS(3+ROWS(CORR_MATRIX)-1,9+ROWS(CUT_LIST)+2,,,"Sensis Vectors ALL")),"YC"&amp;$H354&amp;M$1,INDIRECT(ADDRESS(3,$I354,,,"Sensis Vectors ALL")):INDIRECT(ADDRESS(3+ROWS(CORR_MATRIX)-1,$I354,,,"Sensis Vectors ALL")))</f>
        <v>0</v>
      </c>
      <c r="N354" s="256">
        <f ca="1">SUMIF(INDIRECT(ADDRESS(3,9+ROWS(CUT_LIST)+2,,,"Sensis Vectors ALL")):INDIRECT(ADDRESS(3+ROWS(CORR_MATRIX)-1,9+ROWS(CUT_LIST)+2,,,"Sensis Vectors ALL")),"YC"&amp;$H354&amp;N$1,INDIRECT(ADDRESS(3,$I354,,,"Sensis Vectors ALL")):INDIRECT(ADDRESS(3+ROWS(CORR_MATRIX)-1,$I354,,,"Sensis Vectors ALL")))</f>
        <v>0</v>
      </c>
      <c r="O354" s="256">
        <f ca="1">SUMIF(INDIRECT(ADDRESS(3,9+ROWS(CUT_LIST)+2,,,"Sensis Vectors ALL")):INDIRECT(ADDRESS(3+ROWS(CORR_MATRIX)-1,9+ROWS(CUT_LIST)+2,,,"Sensis Vectors ALL")),"YC"&amp;$H354&amp;O$1,INDIRECT(ADDRESS(3,$I354,,,"Sensis Vectors ALL")):INDIRECT(ADDRESS(3+ROWS(CORR_MATRIX)-1,$I354,,,"Sensis Vectors ALL")))</f>
        <v>0</v>
      </c>
      <c r="P354" s="256">
        <f ca="1">SUMIF(INDIRECT(ADDRESS(3,9+ROWS(CUT_LIST)+2,,,"Sensis Vectors ALL")):INDIRECT(ADDRESS(3+ROWS(CORR_MATRIX)-1,9+ROWS(CUT_LIST)+2,,,"Sensis Vectors ALL")),"YC"&amp;$H354&amp;P$1,INDIRECT(ADDRESS(3,$I354,,,"Sensis Vectors ALL")):INDIRECT(ADDRESS(3+ROWS(CORR_MATRIX)-1,$I354,,,"Sensis Vectors ALL")))</f>
        <v>0</v>
      </c>
      <c r="Q354" s="256">
        <f ca="1">SUMIF(INDIRECT(ADDRESS(3,9+ROWS(CUT_LIST)+2,,,"Sensis Vectors ALL")):INDIRECT(ADDRESS(3+ROWS(CORR_MATRIX)-1,9+ROWS(CUT_LIST)+2,,,"Sensis Vectors ALL")),"YC"&amp;$H354&amp;Q$1,INDIRECT(ADDRESS(3,$I354,,,"Sensis Vectors ALL")):INDIRECT(ADDRESS(3+ROWS(CORR_MATRIX)-1,$I354,,,"Sensis Vectors ALL")))</f>
        <v>0</v>
      </c>
      <c r="R354" s="256">
        <f ca="1">SUMIF(INDIRECT(ADDRESS(3,9+ROWS(CUT_LIST)+2,,,"Sensis Vectors ALL")):INDIRECT(ADDRESS(3+ROWS(CORR_MATRIX)-1,9+ROWS(CUT_LIST)+2,,,"Sensis Vectors ALL")),"YC"&amp;$H354&amp;R$1,INDIRECT(ADDRESS(3,$I354,,,"Sensis Vectors ALL")):INDIRECT(ADDRESS(3+ROWS(CORR_MATRIX)-1,$I354,,,"Sensis Vectors ALL")))</f>
        <v>0</v>
      </c>
      <c r="S354" s="256">
        <f ca="1">SUMIF(INDIRECT(ADDRESS(3,9+ROWS(CUT_LIST)+2,,,"Sensis Vectors ALL")):INDIRECT(ADDRESS(3+ROWS(CORR_MATRIX)-1,9+ROWS(CUT_LIST)+2,,,"Sensis Vectors ALL")),"YC"&amp;$H354&amp;S$1,INDIRECT(ADDRESS(3,$I354,,,"Sensis Vectors ALL")):INDIRECT(ADDRESS(3+ROWS(CORR_MATRIX)-1,$I354,,,"Sensis Vectors ALL")))</f>
        <v>0</v>
      </c>
      <c r="T354" s="256">
        <f ca="1">SUMIF(INDIRECT(ADDRESS(3,9+ROWS(CUT_LIST)+2,,,"Sensis Vectors ALL")):INDIRECT(ADDRESS(3+ROWS(CORR_MATRIX)-1,9+ROWS(CUT_LIST)+2,,,"Sensis Vectors ALL")),"YC"&amp;$H354&amp;T$1,INDIRECT(ADDRESS(3,$I354,,,"Sensis Vectors ALL")):INDIRECT(ADDRESS(3+ROWS(CORR_MATRIX)-1,$I354,,,"Sensis Vectors ALL")))</f>
        <v>0</v>
      </c>
      <c r="U354" s="256">
        <f ca="1">SUMIF(INDIRECT(ADDRESS(3,9+ROWS(CUT_LIST)+2,,,"Sensis Vectors ALL")):INDIRECT(ADDRESS(3+ROWS(CORR_MATRIX)-1,9+ROWS(CUT_LIST)+2,,,"Sensis Vectors ALL")),"YC"&amp;$H354&amp;U$1,INDIRECT(ADDRESS(3,$I354,,,"Sensis Vectors ALL")):INDIRECT(ADDRESS(3+ROWS(CORR_MATRIX)-1,$I354,,,"Sensis Vectors ALL")))</f>
        <v>0</v>
      </c>
      <c r="V354" s="256">
        <f ca="1">SUMIF(INDIRECT(ADDRESS(3,9+ROWS(CUT_LIST)+2,,,"Sensis Vectors ALL")):INDIRECT(ADDRESS(3+ROWS(CORR_MATRIX)-1,9+ROWS(CUT_LIST)+2,,,"Sensis Vectors ALL")),"YC"&amp;$H354&amp;V$1,INDIRECT(ADDRESS(3,$I354,,,"Sensis Vectors ALL")):INDIRECT(ADDRESS(3+ROWS(CORR_MATRIX)-1,$I354,,,"Sensis Vectors ALL")))</f>
        <v>0</v>
      </c>
    </row>
    <row r="355" spans="1:22" x14ac:dyDescent="0.2">
      <c r="A355" s="63">
        <f t="shared" si="36"/>
        <v>106</v>
      </c>
      <c r="B355" s="63"/>
      <c r="C355" s="63"/>
      <c r="D355" s="61" t="s">
        <v>441</v>
      </c>
      <c r="E355" s="63"/>
      <c r="F355" s="63"/>
      <c r="G355" s="63"/>
      <c r="H355" s="63" t="s">
        <v>18</v>
      </c>
      <c r="I355" s="63">
        <f t="shared" si="34"/>
        <v>116</v>
      </c>
      <c r="J355" s="63" t="str">
        <f t="shared" si="35"/>
        <v>106EUR</v>
      </c>
      <c r="K355" s="256">
        <f ca="1">SUMIF(INDIRECT(ADDRESS(3,9+ROWS(CUT_LIST)+2,,,"Sensis Vectors ALL")):INDIRECT(ADDRESS(3+ROWS(CORR_MATRIX)-1,9+ROWS(CUT_LIST)+2,,,"Sensis Vectors ALL")),"YC"&amp;$H355&amp;K$1,INDIRECT(ADDRESS(3,$I355,,,"Sensis Vectors ALL")):INDIRECT(ADDRESS(3+ROWS(CORR_MATRIX)-1,$I355,,,"Sensis Vectors ALL")))</f>
        <v>0</v>
      </c>
      <c r="L355" s="256">
        <f ca="1">SUMIF(INDIRECT(ADDRESS(3,9+ROWS(CUT_LIST)+2,,,"Sensis Vectors ALL")):INDIRECT(ADDRESS(3+ROWS(CORR_MATRIX)-1,9+ROWS(CUT_LIST)+2,,,"Sensis Vectors ALL")),"YC"&amp;$H355&amp;L$1,INDIRECT(ADDRESS(3,$I355,,,"Sensis Vectors ALL")):INDIRECT(ADDRESS(3+ROWS(CORR_MATRIX)-1,$I355,,,"Sensis Vectors ALL")))</f>
        <v>0</v>
      </c>
      <c r="M355" s="256">
        <f ca="1">SUMIF(INDIRECT(ADDRESS(3,9+ROWS(CUT_LIST)+2,,,"Sensis Vectors ALL")):INDIRECT(ADDRESS(3+ROWS(CORR_MATRIX)-1,9+ROWS(CUT_LIST)+2,,,"Sensis Vectors ALL")),"YC"&amp;$H355&amp;M$1,INDIRECT(ADDRESS(3,$I355,,,"Sensis Vectors ALL")):INDIRECT(ADDRESS(3+ROWS(CORR_MATRIX)-1,$I355,,,"Sensis Vectors ALL")))</f>
        <v>0</v>
      </c>
      <c r="N355" s="256">
        <f ca="1">SUMIF(INDIRECT(ADDRESS(3,9+ROWS(CUT_LIST)+2,,,"Sensis Vectors ALL")):INDIRECT(ADDRESS(3+ROWS(CORR_MATRIX)-1,9+ROWS(CUT_LIST)+2,,,"Sensis Vectors ALL")),"YC"&amp;$H355&amp;N$1,INDIRECT(ADDRESS(3,$I355,,,"Sensis Vectors ALL")):INDIRECT(ADDRESS(3+ROWS(CORR_MATRIX)-1,$I355,,,"Sensis Vectors ALL")))</f>
        <v>0</v>
      </c>
      <c r="O355" s="256">
        <f ca="1">SUMIF(INDIRECT(ADDRESS(3,9+ROWS(CUT_LIST)+2,,,"Sensis Vectors ALL")):INDIRECT(ADDRESS(3+ROWS(CORR_MATRIX)-1,9+ROWS(CUT_LIST)+2,,,"Sensis Vectors ALL")),"YC"&amp;$H355&amp;O$1,INDIRECT(ADDRESS(3,$I355,,,"Sensis Vectors ALL")):INDIRECT(ADDRESS(3+ROWS(CORR_MATRIX)-1,$I355,,,"Sensis Vectors ALL")))</f>
        <v>0</v>
      </c>
      <c r="P355" s="256">
        <f ca="1">SUMIF(INDIRECT(ADDRESS(3,9+ROWS(CUT_LIST)+2,,,"Sensis Vectors ALL")):INDIRECT(ADDRESS(3+ROWS(CORR_MATRIX)-1,9+ROWS(CUT_LIST)+2,,,"Sensis Vectors ALL")),"YC"&amp;$H355&amp;P$1,INDIRECT(ADDRESS(3,$I355,,,"Sensis Vectors ALL")):INDIRECT(ADDRESS(3+ROWS(CORR_MATRIX)-1,$I355,,,"Sensis Vectors ALL")))</f>
        <v>0</v>
      </c>
      <c r="Q355" s="256">
        <f ca="1">SUMIF(INDIRECT(ADDRESS(3,9+ROWS(CUT_LIST)+2,,,"Sensis Vectors ALL")):INDIRECT(ADDRESS(3+ROWS(CORR_MATRIX)-1,9+ROWS(CUT_LIST)+2,,,"Sensis Vectors ALL")),"YC"&amp;$H355&amp;Q$1,INDIRECT(ADDRESS(3,$I355,,,"Sensis Vectors ALL")):INDIRECT(ADDRESS(3+ROWS(CORR_MATRIX)-1,$I355,,,"Sensis Vectors ALL")))</f>
        <v>0</v>
      </c>
      <c r="R355" s="256">
        <f ca="1">SUMIF(INDIRECT(ADDRESS(3,9+ROWS(CUT_LIST)+2,,,"Sensis Vectors ALL")):INDIRECT(ADDRESS(3+ROWS(CORR_MATRIX)-1,9+ROWS(CUT_LIST)+2,,,"Sensis Vectors ALL")),"YC"&amp;$H355&amp;R$1,INDIRECT(ADDRESS(3,$I355,,,"Sensis Vectors ALL")):INDIRECT(ADDRESS(3+ROWS(CORR_MATRIX)-1,$I355,,,"Sensis Vectors ALL")))</f>
        <v>0</v>
      </c>
      <c r="S355" s="256">
        <f ca="1">SUMIF(INDIRECT(ADDRESS(3,9+ROWS(CUT_LIST)+2,,,"Sensis Vectors ALL")):INDIRECT(ADDRESS(3+ROWS(CORR_MATRIX)-1,9+ROWS(CUT_LIST)+2,,,"Sensis Vectors ALL")),"YC"&amp;$H355&amp;S$1,INDIRECT(ADDRESS(3,$I355,,,"Sensis Vectors ALL")):INDIRECT(ADDRESS(3+ROWS(CORR_MATRIX)-1,$I355,,,"Sensis Vectors ALL")))</f>
        <v>0</v>
      </c>
      <c r="T355" s="256">
        <f ca="1">SUMIF(INDIRECT(ADDRESS(3,9+ROWS(CUT_LIST)+2,,,"Sensis Vectors ALL")):INDIRECT(ADDRESS(3+ROWS(CORR_MATRIX)-1,9+ROWS(CUT_LIST)+2,,,"Sensis Vectors ALL")),"YC"&amp;$H355&amp;T$1,INDIRECT(ADDRESS(3,$I355,,,"Sensis Vectors ALL")):INDIRECT(ADDRESS(3+ROWS(CORR_MATRIX)-1,$I355,,,"Sensis Vectors ALL")))</f>
        <v>0</v>
      </c>
      <c r="U355" s="256">
        <f ca="1">SUMIF(INDIRECT(ADDRESS(3,9+ROWS(CUT_LIST)+2,,,"Sensis Vectors ALL")):INDIRECT(ADDRESS(3+ROWS(CORR_MATRIX)-1,9+ROWS(CUT_LIST)+2,,,"Sensis Vectors ALL")),"YC"&amp;$H355&amp;U$1,INDIRECT(ADDRESS(3,$I355,,,"Sensis Vectors ALL")):INDIRECT(ADDRESS(3+ROWS(CORR_MATRIX)-1,$I355,,,"Sensis Vectors ALL")))</f>
        <v>0</v>
      </c>
      <c r="V355" s="256">
        <f ca="1">SUMIF(INDIRECT(ADDRESS(3,9+ROWS(CUT_LIST)+2,,,"Sensis Vectors ALL")):INDIRECT(ADDRESS(3+ROWS(CORR_MATRIX)-1,9+ROWS(CUT_LIST)+2,,,"Sensis Vectors ALL")),"YC"&amp;$H355&amp;V$1,INDIRECT(ADDRESS(3,$I355,,,"Sensis Vectors ALL")):INDIRECT(ADDRESS(3+ROWS(CORR_MATRIX)-1,$I355,,,"Sensis Vectors ALL")))</f>
        <v>0</v>
      </c>
    </row>
    <row r="356" spans="1:22" x14ac:dyDescent="0.2">
      <c r="A356" s="63">
        <f t="shared" si="36"/>
        <v>106</v>
      </c>
      <c r="B356" s="63"/>
      <c r="C356" s="63"/>
      <c r="D356" s="61" t="s">
        <v>441</v>
      </c>
      <c r="E356" s="63"/>
      <c r="F356" s="63"/>
      <c r="G356" s="63"/>
      <c r="H356" s="63" t="s">
        <v>39</v>
      </c>
      <c r="I356" s="63">
        <f t="shared" si="34"/>
        <v>116</v>
      </c>
      <c r="J356" s="63" t="str">
        <f t="shared" si="35"/>
        <v>106GBP</v>
      </c>
      <c r="K356" s="256">
        <f ca="1">SUMIF(INDIRECT(ADDRESS(3,9+ROWS(CUT_LIST)+2,,,"Sensis Vectors ALL")):INDIRECT(ADDRESS(3+ROWS(CORR_MATRIX)-1,9+ROWS(CUT_LIST)+2,,,"Sensis Vectors ALL")),"YC"&amp;$H356&amp;K$1,INDIRECT(ADDRESS(3,$I356,,,"Sensis Vectors ALL")):INDIRECT(ADDRESS(3+ROWS(CORR_MATRIX)-1,$I356,,,"Sensis Vectors ALL")))</f>
        <v>0</v>
      </c>
      <c r="L356" s="256">
        <f ca="1">SUMIF(INDIRECT(ADDRESS(3,9+ROWS(CUT_LIST)+2,,,"Sensis Vectors ALL")):INDIRECT(ADDRESS(3+ROWS(CORR_MATRIX)-1,9+ROWS(CUT_LIST)+2,,,"Sensis Vectors ALL")),"YC"&amp;$H356&amp;L$1,INDIRECT(ADDRESS(3,$I356,,,"Sensis Vectors ALL")):INDIRECT(ADDRESS(3+ROWS(CORR_MATRIX)-1,$I356,,,"Sensis Vectors ALL")))</f>
        <v>0</v>
      </c>
      <c r="M356" s="256">
        <f ca="1">SUMIF(INDIRECT(ADDRESS(3,9+ROWS(CUT_LIST)+2,,,"Sensis Vectors ALL")):INDIRECT(ADDRESS(3+ROWS(CORR_MATRIX)-1,9+ROWS(CUT_LIST)+2,,,"Sensis Vectors ALL")),"YC"&amp;$H356&amp;M$1,INDIRECT(ADDRESS(3,$I356,,,"Sensis Vectors ALL")):INDIRECT(ADDRESS(3+ROWS(CORR_MATRIX)-1,$I356,,,"Sensis Vectors ALL")))</f>
        <v>0</v>
      </c>
      <c r="N356" s="256">
        <f ca="1">SUMIF(INDIRECT(ADDRESS(3,9+ROWS(CUT_LIST)+2,,,"Sensis Vectors ALL")):INDIRECT(ADDRESS(3+ROWS(CORR_MATRIX)-1,9+ROWS(CUT_LIST)+2,,,"Sensis Vectors ALL")),"YC"&amp;$H356&amp;N$1,INDIRECT(ADDRESS(3,$I356,,,"Sensis Vectors ALL")):INDIRECT(ADDRESS(3+ROWS(CORR_MATRIX)-1,$I356,,,"Sensis Vectors ALL")))</f>
        <v>0</v>
      </c>
      <c r="O356" s="256">
        <f ca="1">SUMIF(INDIRECT(ADDRESS(3,9+ROWS(CUT_LIST)+2,,,"Sensis Vectors ALL")):INDIRECT(ADDRESS(3+ROWS(CORR_MATRIX)-1,9+ROWS(CUT_LIST)+2,,,"Sensis Vectors ALL")),"YC"&amp;$H356&amp;O$1,INDIRECT(ADDRESS(3,$I356,,,"Sensis Vectors ALL")):INDIRECT(ADDRESS(3+ROWS(CORR_MATRIX)-1,$I356,,,"Sensis Vectors ALL")))</f>
        <v>0</v>
      </c>
      <c r="P356" s="256">
        <f ca="1">SUMIF(INDIRECT(ADDRESS(3,9+ROWS(CUT_LIST)+2,,,"Sensis Vectors ALL")):INDIRECT(ADDRESS(3+ROWS(CORR_MATRIX)-1,9+ROWS(CUT_LIST)+2,,,"Sensis Vectors ALL")),"YC"&amp;$H356&amp;P$1,INDIRECT(ADDRESS(3,$I356,,,"Sensis Vectors ALL")):INDIRECT(ADDRESS(3+ROWS(CORR_MATRIX)-1,$I356,,,"Sensis Vectors ALL")))</f>
        <v>0</v>
      </c>
      <c r="Q356" s="256">
        <f ca="1">SUMIF(INDIRECT(ADDRESS(3,9+ROWS(CUT_LIST)+2,,,"Sensis Vectors ALL")):INDIRECT(ADDRESS(3+ROWS(CORR_MATRIX)-1,9+ROWS(CUT_LIST)+2,,,"Sensis Vectors ALL")),"YC"&amp;$H356&amp;Q$1,INDIRECT(ADDRESS(3,$I356,,,"Sensis Vectors ALL")):INDIRECT(ADDRESS(3+ROWS(CORR_MATRIX)-1,$I356,,,"Sensis Vectors ALL")))</f>
        <v>0</v>
      </c>
      <c r="R356" s="256">
        <f ca="1">SUMIF(INDIRECT(ADDRESS(3,9+ROWS(CUT_LIST)+2,,,"Sensis Vectors ALL")):INDIRECT(ADDRESS(3+ROWS(CORR_MATRIX)-1,9+ROWS(CUT_LIST)+2,,,"Sensis Vectors ALL")),"YC"&amp;$H356&amp;R$1,INDIRECT(ADDRESS(3,$I356,,,"Sensis Vectors ALL")):INDIRECT(ADDRESS(3+ROWS(CORR_MATRIX)-1,$I356,,,"Sensis Vectors ALL")))</f>
        <v>0</v>
      </c>
      <c r="S356" s="256">
        <f ca="1">SUMIF(INDIRECT(ADDRESS(3,9+ROWS(CUT_LIST)+2,,,"Sensis Vectors ALL")):INDIRECT(ADDRESS(3+ROWS(CORR_MATRIX)-1,9+ROWS(CUT_LIST)+2,,,"Sensis Vectors ALL")),"YC"&amp;$H356&amp;S$1,INDIRECT(ADDRESS(3,$I356,,,"Sensis Vectors ALL")):INDIRECT(ADDRESS(3+ROWS(CORR_MATRIX)-1,$I356,,,"Sensis Vectors ALL")))</f>
        <v>0</v>
      </c>
      <c r="T356" s="256">
        <f ca="1">SUMIF(INDIRECT(ADDRESS(3,9+ROWS(CUT_LIST)+2,,,"Sensis Vectors ALL")):INDIRECT(ADDRESS(3+ROWS(CORR_MATRIX)-1,9+ROWS(CUT_LIST)+2,,,"Sensis Vectors ALL")),"YC"&amp;$H356&amp;T$1,INDIRECT(ADDRESS(3,$I356,,,"Sensis Vectors ALL")):INDIRECT(ADDRESS(3+ROWS(CORR_MATRIX)-1,$I356,,,"Sensis Vectors ALL")))</f>
        <v>0</v>
      </c>
      <c r="U356" s="256">
        <f ca="1">SUMIF(INDIRECT(ADDRESS(3,9+ROWS(CUT_LIST)+2,,,"Sensis Vectors ALL")):INDIRECT(ADDRESS(3+ROWS(CORR_MATRIX)-1,9+ROWS(CUT_LIST)+2,,,"Sensis Vectors ALL")),"YC"&amp;$H356&amp;U$1,INDIRECT(ADDRESS(3,$I356,,,"Sensis Vectors ALL")):INDIRECT(ADDRESS(3+ROWS(CORR_MATRIX)-1,$I356,,,"Sensis Vectors ALL")))</f>
        <v>0</v>
      </c>
      <c r="V356" s="256">
        <f ca="1">SUMIF(INDIRECT(ADDRESS(3,9+ROWS(CUT_LIST)+2,,,"Sensis Vectors ALL")):INDIRECT(ADDRESS(3+ROWS(CORR_MATRIX)-1,9+ROWS(CUT_LIST)+2,,,"Sensis Vectors ALL")),"YC"&amp;$H356&amp;V$1,INDIRECT(ADDRESS(3,$I356,,,"Sensis Vectors ALL")):INDIRECT(ADDRESS(3+ROWS(CORR_MATRIX)-1,$I356,,,"Sensis Vectors ALL")))</f>
        <v>0</v>
      </c>
    </row>
    <row r="357" spans="1:22" x14ac:dyDescent="0.2">
      <c r="A357" s="63">
        <f t="shared" si="36"/>
        <v>106</v>
      </c>
      <c r="B357" s="63"/>
      <c r="C357" s="63"/>
      <c r="D357" s="61" t="s">
        <v>441</v>
      </c>
      <c r="E357" s="63"/>
      <c r="F357" s="63"/>
      <c r="G357" s="63"/>
      <c r="H357" s="63" t="s">
        <v>31</v>
      </c>
      <c r="I357" s="63">
        <f t="shared" si="34"/>
        <v>116</v>
      </c>
      <c r="J357" s="63" t="str">
        <f t="shared" si="35"/>
        <v>106JPY</v>
      </c>
      <c r="K357" s="256">
        <f ca="1">SUMIF(INDIRECT(ADDRESS(3,9+ROWS(CUT_LIST)+2,,,"Sensis Vectors ALL")):INDIRECT(ADDRESS(3+ROWS(CORR_MATRIX)-1,9+ROWS(CUT_LIST)+2,,,"Sensis Vectors ALL")),"YC"&amp;$H357&amp;K$1,INDIRECT(ADDRESS(3,$I357,,,"Sensis Vectors ALL")):INDIRECT(ADDRESS(3+ROWS(CORR_MATRIX)-1,$I357,,,"Sensis Vectors ALL")))</f>
        <v>0</v>
      </c>
      <c r="L357" s="256">
        <f ca="1">SUMIF(INDIRECT(ADDRESS(3,9+ROWS(CUT_LIST)+2,,,"Sensis Vectors ALL")):INDIRECT(ADDRESS(3+ROWS(CORR_MATRIX)-1,9+ROWS(CUT_LIST)+2,,,"Sensis Vectors ALL")),"YC"&amp;$H357&amp;L$1,INDIRECT(ADDRESS(3,$I357,,,"Sensis Vectors ALL")):INDIRECT(ADDRESS(3+ROWS(CORR_MATRIX)-1,$I357,,,"Sensis Vectors ALL")))</f>
        <v>0</v>
      </c>
      <c r="M357" s="256">
        <f ca="1">SUMIF(INDIRECT(ADDRESS(3,9+ROWS(CUT_LIST)+2,,,"Sensis Vectors ALL")):INDIRECT(ADDRESS(3+ROWS(CORR_MATRIX)-1,9+ROWS(CUT_LIST)+2,,,"Sensis Vectors ALL")),"YC"&amp;$H357&amp;M$1,INDIRECT(ADDRESS(3,$I357,,,"Sensis Vectors ALL")):INDIRECT(ADDRESS(3+ROWS(CORR_MATRIX)-1,$I357,,,"Sensis Vectors ALL")))</f>
        <v>0</v>
      </c>
      <c r="N357" s="256">
        <f ca="1">SUMIF(INDIRECT(ADDRESS(3,9+ROWS(CUT_LIST)+2,,,"Sensis Vectors ALL")):INDIRECT(ADDRESS(3+ROWS(CORR_MATRIX)-1,9+ROWS(CUT_LIST)+2,,,"Sensis Vectors ALL")),"YC"&amp;$H357&amp;N$1,INDIRECT(ADDRESS(3,$I357,,,"Sensis Vectors ALL")):INDIRECT(ADDRESS(3+ROWS(CORR_MATRIX)-1,$I357,,,"Sensis Vectors ALL")))</f>
        <v>0</v>
      </c>
      <c r="O357" s="256">
        <f ca="1">SUMIF(INDIRECT(ADDRESS(3,9+ROWS(CUT_LIST)+2,,,"Sensis Vectors ALL")):INDIRECT(ADDRESS(3+ROWS(CORR_MATRIX)-1,9+ROWS(CUT_LIST)+2,,,"Sensis Vectors ALL")),"YC"&amp;$H357&amp;O$1,INDIRECT(ADDRESS(3,$I357,,,"Sensis Vectors ALL")):INDIRECT(ADDRESS(3+ROWS(CORR_MATRIX)-1,$I357,,,"Sensis Vectors ALL")))</f>
        <v>0</v>
      </c>
      <c r="P357" s="256">
        <f ca="1">SUMIF(INDIRECT(ADDRESS(3,9+ROWS(CUT_LIST)+2,,,"Sensis Vectors ALL")):INDIRECT(ADDRESS(3+ROWS(CORR_MATRIX)-1,9+ROWS(CUT_LIST)+2,,,"Sensis Vectors ALL")),"YC"&amp;$H357&amp;P$1,INDIRECT(ADDRESS(3,$I357,,,"Sensis Vectors ALL")):INDIRECT(ADDRESS(3+ROWS(CORR_MATRIX)-1,$I357,,,"Sensis Vectors ALL")))</f>
        <v>0</v>
      </c>
      <c r="Q357" s="256">
        <f ca="1">SUMIF(INDIRECT(ADDRESS(3,9+ROWS(CUT_LIST)+2,,,"Sensis Vectors ALL")):INDIRECT(ADDRESS(3+ROWS(CORR_MATRIX)-1,9+ROWS(CUT_LIST)+2,,,"Sensis Vectors ALL")),"YC"&amp;$H357&amp;Q$1,INDIRECT(ADDRESS(3,$I357,,,"Sensis Vectors ALL")):INDIRECT(ADDRESS(3+ROWS(CORR_MATRIX)-1,$I357,,,"Sensis Vectors ALL")))</f>
        <v>0</v>
      </c>
      <c r="R357" s="256">
        <f ca="1">SUMIF(INDIRECT(ADDRESS(3,9+ROWS(CUT_LIST)+2,,,"Sensis Vectors ALL")):INDIRECT(ADDRESS(3+ROWS(CORR_MATRIX)-1,9+ROWS(CUT_LIST)+2,,,"Sensis Vectors ALL")),"YC"&amp;$H357&amp;R$1,INDIRECT(ADDRESS(3,$I357,,,"Sensis Vectors ALL")):INDIRECT(ADDRESS(3+ROWS(CORR_MATRIX)-1,$I357,,,"Sensis Vectors ALL")))</f>
        <v>0</v>
      </c>
      <c r="S357" s="256">
        <f ca="1">SUMIF(INDIRECT(ADDRESS(3,9+ROWS(CUT_LIST)+2,,,"Sensis Vectors ALL")):INDIRECT(ADDRESS(3+ROWS(CORR_MATRIX)-1,9+ROWS(CUT_LIST)+2,,,"Sensis Vectors ALL")),"YC"&amp;$H357&amp;S$1,INDIRECT(ADDRESS(3,$I357,,,"Sensis Vectors ALL")):INDIRECT(ADDRESS(3+ROWS(CORR_MATRIX)-1,$I357,,,"Sensis Vectors ALL")))</f>
        <v>0</v>
      </c>
      <c r="T357" s="256">
        <f ca="1">SUMIF(INDIRECT(ADDRESS(3,9+ROWS(CUT_LIST)+2,,,"Sensis Vectors ALL")):INDIRECT(ADDRESS(3+ROWS(CORR_MATRIX)-1,9+ROWS(CUT_LIST)+2,,,"Sensis Vectors ALL")),"YC"&amp;$H357&amp;T$1,INDIRECT(ADDRESS(3,$I357,,,"Sensis Vectors ALL")):INDIRECT(ADDRESS(3+ROWS(CORR_MATRIX)-1,$I357,,,"Sensis Vectors ALL")))</f>
        <v>0</v>
      </c>
      <c r="U357" s="256">
        <f ca="1">SUMIF(INDIRECT(ADDRESS(3,9+ROWS(CUT_LIST)+2,,,"Sensis Vectors ALL")):INDIRECT(ADDRESS(3+ROWS(CORR_MATRIX)-1,9+ROWS(CUT_LIST)+2,,,"Sensis Vectors ALL")),"YC"&amp;$H357&amp;U$1,INDIRECT(ADDRESS(3,$I357,,,"Sensis Vectors ALL")):INDIRECT(ADDRESS(3+ROWS(CORR_MATRIX)-1,$I357,,,"Sensis Vectors ALL")))</f>
        <v>0</v>
      </c>
      <c r="V357" s="256">
        <f ca="1">SUMIF(INDIRECT(ADDRESS(3,9+ROWS(CUT_LIST)+2,,,"Sensis Vectors ALL")):INDIRECT(ADDRESS(3+ROWS(CORR_MATRIX)-1,9+ROWS(CUT_LIST)+2,,,"Sensis Vectors ALL")),"YC"&amp;$H357&amp;V$1,INDIRECT(ADDRESS(3,$I357,,,"Sensis Vectors ALL")):INDIRECT(ADDRESS(3+ROWS(CORR_MATRIX)-1,$I357,,,"Sensis Vectors ALL")))</f>
        <v>0</v>
      </c>
    </row>
    <row r="358" spans="1:22" x14ac:dyDescent="0.2">
      <c r="A358" s="63">
        <f t="shared" si="36"/>
        <v>106</v>
      </c>
      <c r="B358" s="63"/>
      <c r="C358" s="63"/>
      <c r="D358" s="61" t="s">
        <v>441</v>
      </c>
      <c r="E358" s="63"/>
      <c r="F358" s="63"/>
      <c r="G358" s="63"/>
      <c r="H358" s="63" t="s">
        <v>16</v>
      </c>
      <c r="I358" s="63">
        <f t="shared" si="34"/>
        <v>116</v>
      </c>
      <c r="J358" s="63" t="str">
        <f t="shared" si="35"/>
        <v>106USD</v>
      </c>
      <c r="K358" s="256">
        <f ca="1">SUMIF(INDIRECT(ADDRESS(3,9+ROWS(CUT_LIST)+2,,,"Sensis Vectors ALL")):INDIRECT(ADDRESS(3+ROWS(CORR_MATRIX)-1,9+ROWS(CUT_LIST)+2,,,"Sensis Vectors ALL")),"YC"&amp;$H358&amp;K$1,INDIRECT(ADDRESS(3,$I358,,,"Sensis Vectors ALL")):INDIRECT(ADDRESS(3+ROWS(CORR_MATRIX)-1,$I358,,,"Sensis Vectors ALL")))</f>
        <v>0</v>
      </c>
      <c r="L358" s="256">
        <f ca="1">SUMIF(INDIRECT(ADDRESS(3,9+ROWS(CUT_LIST)+2,,,"Sensis Vectors ALL")):INDIRECT(ADDRESS(3+ROWS(CORR_MATRIX)-1,9+ROWS(CUT_LIST)+2,,,"Sensis Vectors ALL")),"YC"&amp;$H358&amp;L$1,INDIRECT(ADDRESS(3,$I358,,,"Sensis Vectors ALL")):INDIRECT(ADDRESS(3+ROWS(CORR_MATRIX)-1,$I358,,,"Sensis Vectors ALL")))</f>
        <v>0</v>
      </c>
      <c r="M358" s="256">
        <f ca="1">SUMIF(INDIRECT(ADDRESS(3,9+ROWS(CUT_LIST)+2,,,"Sensis Vectors ALL")):INDIRECT(ADDRESS(3+ROWS(CORR_MATRIX)-1,9+ROWS(CUT_LIST)+2,,,"Sensis Vectors ALL")),"YC"&amp;$H358&amp;M$1,INDIRECT(ADDRESS(3,$I358,,,"Sensis Vectors ALL")):INDIRECT(ADDRESS(3+ROWS(CORR_MATRIX)-1,$I358,,,"Sensis Vectors ALL")))</f>
        <v>0</v>
      </c>
      <c r="N358" s="256">
        <f ca="1">SUMIF(INDIRECT(ADDRESS(3,9+ROWS(CUT_LIST)+2,,,"Sensis Vectors ALL")):INDIRECT(ADDRESS(3+ROWS(CORR_MATRIX)-1,9+ROWS(CUT_LIST)+2,,,"Sensis Vectors ALL")),"YC"&amp;$H358&amp;N$1,INDIRECT(ADDRESS(3,$I358,,,"Sensis Vectors ALL")):INDIRECT(ADDRESS(3+ROWS(CORR_MATRIX)-1,$I358,,,"Sensis Vectors ALL")))</f>
        <v>0</v>
      </c>
      <c r="O358" s="256">
        <f ca="1">SUMIF(INDIRECT(ADDRESS(3,9+ROWS(CUT_LIST)+2,,,"Sensis Vectors ALL")):INDIRECT(ADDRESS(3+ROWS(CORR_MATRIX)-1,9+ROWS(CUT_LIST)+2,,,"Sensis Vectors ALL")),"YC"&amp;$H358&amp;O$1,INDIRECT(ADDRESS(3,$I358,,,"Sensis Vectors ALL")):INDIRECT(ADDRESS(3+ROWS(CORR_MATRIX)-1,$I358,,,"Sensis Vectors ALL")))</f>
        <v>0</v>
      </c>
      <c r="P358" s="256">
        <f ca="1">SUMIF(INDIRECT(ADDRESS(3,9+ROWS(CUT_LIST)+2,,,"Sensis Vectors ALL")):INDIRECT(ADDRESS(3+ROWS(CORR_MATRIX)-1,9+ROWS(CUT_LIST)+2,,,"Sensis Vectors ALL")),"YC"&amp;$H358&amp;P$1,INDIRECT(ADDRESS(3,$I358,,,"Sensis Vectors ALL")):INDIRECT(ADDRESS(3+ROWS(CORR_MATRIX)-1,$I358,,,"Sensis Vectors ALL")))</f>
        <v>0</v>
      </c>
      <c r="Q358" s="256">
        <f ca="1">SUMIF(INDIRECT(ADDRESS(3,9+ROWS(CUT_LIST)+2,,,"Sensis Vectors ALL")):INDIRECT(ADDRESS(3+ROWS(CORR_MATRIX)-1,9+ROWS(CUT_LIST)+2,,,"Sensis Vectors ALL")),"YC"&amp;$H358&amp;Q$1,INDIRECT(ADDRESS(3,$I358,,,"Sensis Vectors ALL")):INDIRECT(ADDRESS(3+ROWS(CORR_MATRIX)-1,$I358,,,"Sensis Vectors ALL")))</f>
        <v>0</v>
      </c>
      <c r="R358" s="256">
        <f ca="1">SUMIF(INDIRECT(ADDRESS(3,9+ROWS(CUT_LIST)+2,,,"Sensis Vectors ALL")):INDIRECT(ADDRESS(3+ROWS(CORR_MATRIX)-1,9+ROWS(CUT_LIST)+2,,,"Sensis Vectors ALL")),"YC"&amp;$H358&amp;R$1,INDIRECT(ADDRESS(3,$I358,,,"Sensis Vectors ALL")):INDIRECT(ADDRESS(3+ROWS(CORR_MATRIX)-1,$I358,,,"Sensis Vectors ALL")))</f>
        <v>0</v>
      </c>
      <c r="S358" s="256">
        <f ca="1">SUMIF(INDIRECT(ADDRESS(3,9+ROWS(CUT_LIST)+2,,,"Sensis Vectors ALL")):INDIRECT(ADDRESS(3+ROWS(CORR_MATRIX)-1,9+ROWS(CUT_LIST)+2,,,"Sensis Vectors ALL")),"YC"&amp;$H358&amp;S$1,INDIRECT(ADDRESS(3,$I358,,,"Sensis Vectors ALL")):INDIRECT(ADDRESS(3+ROWS(CORR_MATRIX)-1,$I358,,,"Sensis Vectors ALL")))</f>
        <v>0</v>
      </c>
      <c r="T358" s="256">
        <f ca="1">SUMIF(INDIRECT(ADDRESS(3,9+ROWS(CUT_LIST)+2,,,"Sensis Vectors ALL")):INDIRECT(ADDRESS(3+ROWS(CORR_MATRIX)-1,9+ROWS(CUT_LIST)+2,,,"Sensis Vectors ALL")),"YC"&amp;$H358&amp;T$1,INDIRECT(ADDRESS(3,$I358,,,"Sensis Vectors ALL")):INDIRECT(ADDRESS(3+ROWS(CORR_MATRIX)-1,$I358,,,"Sensis Vectors ALL")))</f>
        <v>0</v>
      </c>
      <c r="U358" s="256">
        <f ca="1">SUMIF(INDIRECT(ADDRESS(3,9+ROWS(CUT_LIST)+2,,,"Sensis Vectors ALL")):INDIRECT(ADDRESS(3+ROWS(CORR_MATRIX)-1,9+ROWS(CUT_LIST)+2,,,"Sensis Vectors ALL")),"YC"&amp;$H358&amp;U$1,INDIRECT(ADDRESS(3,$I358,,,"Sensis Vectors ALL")):INDIRECT(ADDRESS(3+ROWS(CORR_MATRIX)-1,$I358,,,"Sensis Vectors ALL")))</f>
        <v>0</v>
      </c>
      <c r="V358" s="256">
        <f ca="1">SUMIF(INDIRECT(ADDRESS(3,9+ROWS(CUT_LIST)+2,,,"Sensis Vectors ALL")):INDIRECT(ADDRESS(3+ROWS(CORR_MATRIX)-1,9+ROWS(CUT_LIST)+2,,,"Sensis Vectors ALL")),"YC"&amp;$H358&amp;V$1,INDIRECT(ADDRESS(3,$I358,,,"Sensis Vectors ALL")):INDIRECT(ADDRESS(3+ROWS(CORR_MATRIX)-1,$I358,,,"Sensis Vectors ALL")))</f>
        <v>0</v>
      </c>
    </row>
    <row r="359" spans="1:22" x14ac:dyDescent="0.2">
      <c r="A359">
        <v>107</v>
      </c>
      <c r="B359">
        <v>10</v>
      </c>
      <c r="C359" t="s">
        <v>442</v>
      </c>
      <c r="D359" t="s">
        <v>442</v>
      </c>
      <c r="E359" t="s">
        <v>136</v>
      </c>
      <c r="F359" t="s">
        <v>179</v>
      </c>
      <c r="G359">
        <v>249</v>
      </c>
      <c r="H359" s="62" t="s">
        <v>24</v>
      </c>
      <c r="I359">
        <f t="shared" si="34"/>
        <v>117</v>
      </c>
      <c r="J359" t="str">
        <f t="shared" si="35"/>
        <v>107ALL</v>
      </c>
      <c r="K359" s="257">
        <f ca="1">SUMIF(INDIRECT(ADDRESS(3,9+ROWS(CUT_LIST)+1,,,"Sensis Vectors ALL")):INDIRECT(ADDRESS(3+ROWS(CORR_MATRIX)-1,9+ROWS(CUT_LIST)+1,,,"Sensis Vectors ALL")),"YC"&amp;K$1,INDIRECT(ADDRESS(3,$I359,,,"Sensis Vectors ALL")):INDIRECT(ADDRESS(3+ROWS(CORR_MATRIX)-1,$I359,,,"Sensis Vectors ALL")))</f>
        <v>0</v>
      </c>
      <c r="L359" s="257">
        <f ca="1">SUMIF(INDIRECT(ADDRESS(3,9+ROWS(CUT_LIST)+1,,,"Sensis Vectors ALL")):INDIRECT(ADDRESS(3+ROWS(CORR_MATRIX)-1,9+ROWS(CUT_LIST)+1,,,"Sensis Vectors ALL")),"YC"&amp;L$1,INDIRECT(ADDRESS(3,$I359,,,"Sensis Vectors ALL")):INDIRECT(ADDRESS(3+ROWS(CORR_MATRIX)-1,$I359,,,"Sensis Vectors ALL")))</f>
        <v>0</v>
      </c>
      <c r="M359" s="257">
        <f ca="1">SUMIF(INDIRECT(ADDRESS(3,9+ROWS(CUT_LIST)+1,,,"Sensis Vectors ALL")):INDIRECT(ADDRESS(3+ROWS(CORR_MATRIX)-1,9+ROWS(CUT_LIST)+1,,,"Sensis Vectors ALL")),"YC"&amp;M$1,INDIRECT(ADDRESS(3,$I359,,,"Sensis Vectors ALL")):INDIRECT(ADDRESS(3+ROWS(CORR_MATRIX)-1,$I359,,,"Sensis Vectors ALL")))</f>
        <v>0</v>
      </c>
      <c r="N359" s="257">
        <f ca="1">SUMIF(INDIRECT(ADDRESS(3,9+ROWS(CUT_LIST)+1,,,"Sensis Vectors ALL")):INDIRECT(ADDRESS(3+ROWS(CORR_MATRIX)-1,9+ROWS(CUT_LIST)+1,,,"Sensis Vectors ALL")),"YC"&amp;N$1,INDIRECT(ADDRESS(3,$I359,,,"Sensis Vectors ALL")):INDIRECT(ADDRESS(3+ROWS(CORR_MATRIX)-1,$I359,,,"Sensis Vectors ALL")))</f>
        <v>0</v>
      </c>
      <c r="O359" s="257">
        <f ca="1">SUMIF(INDIRECT(ADDRESS(3,9+ROWS(CUT_LIST)+1,,,"Sensis Vectors ALL")):INDIRECT(ADDRESS(3+ROWS(CORR_MATRIX)-1,9+ROWS(CUT_LIST)+1,,,"Sensis Vectors ALL")),"YC"&amp;O$1,INDIRECT(ADDRESS(3,$I359,,,"Sensis Vectors ALL")):INDIRECT(ADDRESS(3+ROWS(CORR_MATRIX)-1,$I359,,,"Sensis Vectors ALL")))</f>
        <v>0</v>
      </c>
      <c r="P359" s="257">
        <f ca="1">SUMIF(INDIRECT(ADDRESS(3,9+ROWS(CUT_LIST)+1,,,"Sensis Vectors ALL")):INDIRECT(ADDRESS(3+ROWS(CORR_MATRIX)-1,9+ROWS(CUT_LIST)+1,,,"Sensis Vectors ALL")),"YC"&amp;P$1,INDIRECT(ADDRESS(3,$I359,,,"Sensis Vectors ALL")):INDIRECT(ADDRESS(3+ROWS(CORR_MATRIX)-1,$I359,,,"Sensis Vectors ALL")))</f>
        <v>0</v>
      </c>
      <c r="Q359" s="257">
        <f ca="1">SUMIF(INDIRECT(ADDRESS(3,9+ROWS(CUT_LIST)+1,,,"Sensis Vectors ALL")):INDIRECT(ADDRESS(3+ROWS(CORR_MATRIX)-1,9+ROWS(CUT_LIST)+1,,,"Sensis Vectors ALL")),"YC"&amp;Q$1,INDIRECT(ADDRESS(3,$I359,,,"Sensis Vectors ALL")):INDIRECT(ADDRESS(3+ROWS(CORR_MATRIX)-1,$I359,,,"Sensis Vectors ALL")))</f>
        <v>0</v>
      </c>
      <c r="R359" s="257">
        <f ca="1">SUMIF(INDIRECT(ADDRESS(3,9+ROWS(CUT_LIST)+1,,,"Sensis Vectors ALL")):INDIRECT(ADDRESS(3+ROWS(CORR_MATRIX)-1,9+ROWS(CUT_LIST)+1,,,"Sensis Vectors ALL")),"YC"&amp;R$1,INDIRECT(ADDRESS(3,$I359,,,"Sensis Vectors ALL")):INDIRECT(ADDRESS(3+ROWS(CORR_MATRIX)-1,$I359,,,"Sensis Vectors ALL")))</f>
        <v>0</v>
      </c>
      <c r="S359" s="257">
        <f ca="1">SUMIF(INDIRECT(ADDRESS(3,9+ROWS(CUT_LIST)+1,,,"Sensis Vectors ALL")):INDIRECT(ADDRESS(3+ROWS(CORR_MATRIX)-1,9+ROWS(CUT_LIST)+1,,,"Sensis Vectors ALL")),"YC"&amp;S$1,INDIRECT(ADDRESS(3,$I359,,,"Sensis Vectors ALL")):INDIRECT(ADDRESS(3+ROWS(CORR_MATRIX)-1,$I359,,,"Sensis Vectors ALL")))</f>
        <v>0</v>
      </c>
      <c r="T359" s="257">
        <f ca="1">SUMIF(INDIRECT(ADDRESS(3,9+ROWS(CUT_LIST)+1,,,"Sensis Vectors ALL")):INDIRECT(ADDRESS(3+ROWS(CORR_MATRIX)-1,9+ROWS(CUT_LIST)+1,,,"Sensis Vectors ALL")),"YC"&amp;T$1,INDIRECT(ADDRESS(3,$I359,,,"Sensis Vectors ALL")):INDIRECT(ADDRESS(3+ROWS(CORR_MATRIX)-1,$I359,,,"Sensis Vectors ALL")))</f>
        <v>0</v>
      </c>
      <c r="U359" s="257">
        <f ca="1">SUMIF(INDIRECT(ADDRESS(3,9+ROWS(CUT_LIST)+1,,,"Sensis Vectors ALL")):INDIRECT(ADDRESS(3+ROWS(CORR_MATRIX)-1,9+ROWS(CUT_LIST)+1,,,"Sensis Vectors ALL")),"YC"&amp;U$1,INDIRECT(ADDRESS(3,$I359,,,"Sensis Vectors ALL")):INDIRECT(ADDRESS(3+ROWS(CORR_MATRIX)-1,$I359,,,"Sensis Vectors ALL")))</f>
        <v>0</v>
      </c>
      <c r="V359" s="257">
        <f ca="1">SUMIF(INDIRECT(ADDRESS(3,9+ROWS(CUT_LIST)+1,,,"Sensis Vectors ALL")):INDIRECT(ADDRESS(3+ROWS(CORR_MATRIX)-1,9+ROWS(CUT_LIST)+1,,,"Sensis Vectors ALL")),"YC"&amp;V$1,INDIRECT(ADDRESS(3,$I359,,,"Sensis Vectors ALL")):INDIRECT(ADDRESS(3+ROWS(CORR_MATRIX)-1,$I359,,,"Sensis Vectors ALL")))</f>
        <v>0</v>
      </c>
    </row>
    <row r="360" spans="1:22" x14ac:dyDescent="0.2">
      <c r="A360" s="63">
        <f t="shared" ref="A360:A365" si="37">A359</f>
        <v>107</v>
      </c>
      <c r="B360" s="63"/>
      <c r="C360" s="63"/>
      <c r="D360" s="61" t="s">
        <v>442</v>
      </c>
      <c r="E360" s="63"/>
      <c r="F360" s="63"/>
      <c r="G360" s="63"/>
      <c r="H360" s="63" t="s">
        <v>32</v>
      </c>
      <c r="I360" s="63">
        <f t="shared" si="34"/>
        <v>117</v>
      </c>
      <c r="J360" s="63" t="str">
        <f t="shared" si="35"/>
        <v>107AUD</v>
      </c>
      <c r="K360" s="256">
        <f ca="1">SUMIF(INDIRECT(ADDRESS(3,9+ROWS(CUT_LIST)+2,,,"Sensis Vectors ALL")):INDIRECT(ADDRESS(3+ROWS(CORR_MATRIX)-1,9+ROWS(CUT_LIST)+2,,,"Sensis Vectors ALL")),"YC"&amp;$H360&amp;K$1,INDIRECT(ADDRESS(3,$I360,,,"Sensis Vectors ALL")):INDIRECT(ADDRESS(3+ROWS(CORR_MATRIX)-1,$I360,,,"Sensis Vectors ALL")))</f>
        <v>0</v>
      </c>
      <c r="L360" s="256">
        <f ca="1">SUMIF(INDIRECT(ADDRESS(3,9+ROWS(CUT_LIST)+2,,,"Sensis Vectors ALL")):INDIRECT(ADDRESS(3+ROWS(CORR_MATRIX)-1,9+ROWS(CUT_LIST)+2,,,"Sensis Vectors ALL")),"YC"&amp;$H360&amp;L$1,INDIRECT(ADDRESS(3,$I360,,,"Sensis Vectors ALL")):INDIRECT(ADDRESS(3+ROWS(CORR_MATRIX)-1,$I360,,,"Sensis Vectors ALL")))</f>
        <v>0</v>
      </c>
      <c r="M360" s="256">
        <f ca="1">SUMIF(INDIRECT(ADDRESS(3,9+ROWS(CUT_LIST)+2,,,"Sensis Vectors ALL")):INDIRECT(ADDRESS(3+ROWS(CORR_MATRIX)-1,9+ROWS(CUT_LIST)+2,,,"Sensis Vectors ALL")),"YC"&amp;$H360&amp;M$1,INDIRECT(ADDRESS(3,$I360,,,"Sensis Vectors ALL")):INDIRECT(ADDRESS(3+ROWS(CORR_MATRIX)-1,$I360,,,"Sensis Vectors ALL")))</f>
        <v>0</v>
      </c>
      <c r="N360" s="256">
        <f ca="1">SUMIF(INDIRECT(ADDRESS(3,9+ROWS(CUT_LIST)+2,,,"Sensis Vectors ALL")):INDIRECT(ADDRESS(3+ROWS(CORR_MATRIX)-1,9+ROWS(CUT_LIST)+2,,,"Sensis Vectors ALL")),"YC"&amp;$H360&amp;N$1,INDIRECT(ADDRESS(3,$I360,,,"Sensis Vectors ALL")):INDIRECT(ADDRESS(3+ROWS(CORR_MATRIX)-1,$I360,,,"Sensis Vectors ALL")))</f>
        <v>0</v>
      </c>
      <c r="O360" s="256">
        <f ca="1">SUMIF(INDIRECT(ADDRESS(3,9+ROWS(CUT_LIST)+2,,,"Sensis Vectors ALL")):INDIRECT(ADDRESS(3+ROWS(CORR_MATRIX)-1,9+ROWS(CUT_LIST)+2,,,"Sensis Vectors ALL")),"YC"&amp;$H360&amp;O$1,INDIRECT(ADDRESS(3,$I360,,,"Sensis Vectors ALL")):INDIRECT(ADDRESS(3+ROWS(CORR_MATRIX)-1,$I360,,,"Sensis Vectors ALL")))</f>
        <v>0</v>
      </c>
      <c r="P360" s="256">
        <f ca="1">SUMIF(INDIRECT(ADDRESS(3,9+ROWS(CUT_LIST)+2,,,"Sensis Vectors ALL")):INDIRECT(ADDRESS(3+ROWS(CORR_MATRIX)-1,9+ROWS(CUT_LIST)+2,,,"Sensis Vectors ALL")),"YC"&amp;$H360&amp;P$1,INDIRECT(ADDRESS(3,$I360,,,"Sensis Vectors ALL")):INDIRECT(ADDRESS(3+ROWS(CORR_MATRIX)-1,$I360,,,"Sensis Vectors ALL")))</f>
        <v>0</v>
      </c>
      <c r="Q360" s="256">
        <f ca="1">SUMIF(INDIRECT(ADDRESS(3,9+ROWS(CUT_LIST)+2,,,"Sensis Vectors ALL")):INDIRECT(ADDRESS(3+ROWS(CORR_MATRIX)-1,9+ROWS(CUT_LIST)+2,,,"Sensis Vectors ALL")),"YC"&amp;$H360&amp;Q$1,INDIRECT(ADDRESS(3,$I360,,,"Sensis Vectors ALL")):INDIRECT(ADDRESS(3+ROWS(CORR_MATRIX)-1,$I360,,,"Sensis Vectors ALL")))</f>
        <v>0</v>
      </c>
      <c r="R360" s="256">
        <f ca="1">SUMIF(INDIRECT(ADDRESS(3,9+ROWS(CUT_LIST)+2,,,"Sensis Vectors ALL")):INDIRECT(ADDRESS(3+ROWS(CORR_MATRIX)-1,9+ROWS(CUT_LIST)+2,,,"Sensis Vectors ALL")),"YC"&amp;$H360&amp;R$1,INDIRECT(ADDRESS(3,$I360,,,"Sensis Vectors ALL")):INDIRECT(ADDRESS(3+ROWS(CORR_MATRIX)-1,$I360,,,"Sensis Vectors ALL")))</f>
        <v>0</v>
      </c>
      <c r="S360" s="256">
        <f ca="1">SUMIF(INDIRECT(ADDRESS(3,9+ROWS(CUT_LIST)+2,,,"Sensis Vectors ALL")):INDIRECT(ADDRESS(3+ROWS(CORR_MATRIX)-1,9+ROWS(CUT_LIST)+2,,,"Sensis Vectors ALL")),"YC"&amp;$H360&amp;S$1,INDIRECT(ADDRESS(3,$I360,,,"Sensis Vectors ALL")):INDIRECT(ADDRESS(3+ROWS(CORR_MATRIX)-1,$I360,,,"Sensis Vectors ALL")))</f>
        <v>0</v>
      </c>
      <c r="T360" s="256">
        <f ca="1">SUMIF(INDIRECT(ADDRESS(3,9+ROWS(CUT_LIST)+2,,,"Sensis Vectors ALL")):INDIRECT(ADDRESS(3+ROWS(CORR_MATRIX)-1,9+ROWS(CUT_LIST)+2,,,"Sensis Vectors ALL")),"YC"&amp;$H360&amp;T$1,INDIRECT(ADDRESS(3,$I360,,,"Sensis Vectors ALL")):INDIRECT(ADDRESS(3+ROWS(CORR_MATRIX)-1,$I360,,,"Sensis Vectors ALL")))</f>
        <v>0</v>
      </c>
      <c r="U360" s="256">
        <f ca="1">SUMIF(INDIRECT(ADDRESS(3,9+ROWS(CUT_LIST)+2,,,"Sensis Vectors ALL")):INDIRECT(ADDRESS(3+ROWS(CORR_MATRIX)-1,9+ROWS(CUT_LIST)+2,,,"Sensis Vectors ALL")),"YC"&amp;$H360&amp;U$1,INDIRECT(ADDRESS(3,$I360,,,"Sensis Vectors ALL")):INDIRECT(ADDRESS(3+ROWS(CORR_MATRIX)-1,$I360,,,"Sensis Vectors ALL")))</f>
        <v>0</v>
      </c>
      <c r="V360" s="256">
        <f ca="1">SUMIF(INDIRECT(ADDRESS(3,9+ROWS(CUT_LIST)+2,,,"Sensis Vectors ALL")):INDIRECT(ADDRESS(3+ROWS(CORR_MATRIX)-1,9+ROWS(CUT_LIST)+2,,,"Sensis Vectors ALL")),"YC"&amp;$H360&amp;V$1,INDIRECT(ADDRESS(3,$I360,,,"Sensis Vectors ALL")):INDIRECT(ADDRESS(3+ROWS(CORR_MATRIX)-1,$I360,,,"Sensis Vectors ALL")))</f>
        <v>0</v>
      </c>
    </row>
    <row r="361" spans="1:22" x14ac:dyDescent="0.2">
      <c r="A361" s="63">
        <f t="shared" si="37"/>
        <v>107</v>
      </c>
      <c r="B361" s="63"/>
      <c r="C361" s="63"/>
      <c r="D361" s="61" t="s">
        <v>442</v>
      </c>
      <c r="E361" s="63"/>
      <c r="F361" s="63"/>
      <c r="G361" s="63"/>
      <c r="H361" s="63" t="s">
        <v>9</v>
      </c>
      <c r="I361" s="63">
        <f t="shared" si="34"/>
        <v>117</v>
      </c>
      <c r="J361" s="63" t="str">
        <f t="shared" si="35"/>
        <v>107CAD</v>
      </c>
      <c r="K361" s="256">
        <f ca="1">SUMIF(INDIRECT(ADDRESS(3,9+ROWS(CUT_LIST)+2,,,"Sensis Vectors ALL")):INDIRECT(ADDRESS(3+ROWS(CORR_MATRIX)-1,9+ROWS(CUT_LIST)+2,,,"Sensis Vectors ALL")),"YC"&amp;$H361&amp;K$1,INDIRECT(ADDRESS(3,$I361,,,"Sensis Vectors ALL")):INDIRECT(ADDRESS(3+ROWS(CORR_MATRIX)-1,$I361,,,"Sensis Vectors ALL")))</f>
        <v>0</v>
      </c>
      <c r="L361" s="256">
        <f ca="1">SUMIF(INDIRECT(ADDRESS(3,9+ROWS(CUT_LIST)+2,,,"Sensis Vectors ALL")):INDIRECT(ADDRESS(3+ROWS(CORR_MATRIX)-1,9+ROWS(CUT_LIST)+2,,,"Sensis Vectors ALL")),"YC"&amp;$H361&amp;L$1,INDIRECT(ADDRESS(3,$I361,,,"Sensis Vectors ALL")):INDIRECT(ADDRESS(3+ROWS(CORR_MATRIX)-1,$I361,,,"Sensis Vectors ALL")))</f>
        <v>0</v>
      </c>
      <c r="M361" s="256">
        <f ca="1">SUMIF(INDIRECT(ADDRESS(3,9+ROWS(CUT_LIST)+2,,,"Sensis Vectors ALL")):INDIRECT(ADDRESS(3+ROWS(CORR_MATRIX)-1,9+ROWS(CUT_LIST)+2,,,"Sensis Vectors ALL")),"YC"&amp;$H361&amp;M$1,INDIRECT(ADDRESS(3,$I361,,,"Sensis Vectors ALL")):INDIRECT(ADDRESS(3+ROWS(CORR_MATRIX)-1,$I361,,,"Sensis Vectors ALL")))</f>
        <v>0</v>
      </c>
      <c r="N361" s="256">
        <f ca="1">SUMIF(INDIRECT(ADDRESS(3,9+ROWS(CUT_LIST)+2,,,"Sensis Vectors ALL")):INDIRECT(ADDRESS(3+ROWS(CORR_MATRIX)-1,9+ROWS(CUT_LIST)+2,,,"Sensis Vectors ALL")),"YC"&amp;$H361&amp;N$1,INDIRECT(ADDRESS(3,$I361,,,"Sensis Vectors ALL")):INDIRECT(ADDRESS(3+ROWS(CORR_MATRIX)-1,$I361,,,"Sensis Vectors ALL")))</f>
        <v>0</v>
      </c>
      <c r="O361" s="256">
        <f ca="1">SUMIF(INDIRECT(ADDRESS(3,9+ROWS(CUT_LIST)+2,,,"Sensis Vectors ALL")):INDIRECT(ADDRESS(3+ROWS(CORR_MATRIX)-1,9+ROWS(CUT_LIST)+2,,,"Sensis Vectors ALL")),"YC"&amp;$H361&amp;O$1,INDIRECT(ADDRESS(3,$I361,,,"Sensis Vectors ALL")):INDIRECT(ADDRESS(3+ROWS(CORR_MATRIX)-1,$I361,,,"Sensis Vectors ALL")))</f>
        <v>0</v>
      </c>
      <c r="P361" s="256">
        <f ca="1">SUMIF(INDIRECT(ADDRESS(3,9+ROWS(CUT_LIST)+2,,,"Sensis Vectors ALL")):INDIRECT(ADDRESS(3+ROWS(CORR_MATRIX)-1,9+ROWS(CUT_LIST)+2,,,"Sensis Vectors ALL")),"YC"&amp;$H361&amp;P$1,INDIRECT(ADDRESS(3,$I361,,,"Sensis Vectors ALL")):INDIRECT(ADDRESS(3+ROWS(CORR_MATRIX)-1,$I361,,,"Sensis Vectors ALL")))</f>
        <v>0</v>
      </c>
      <c r="Q361" s="256">
        <f ca="1">SUMIF(INDIRECT(ADDRESS(3,9+ROWS(CUT_LIST)+2,,,"Sensis Vectors ALL")):INDIRECT(ADDRESS(3+ROWS(CORR_MATRIX)-1,9+ROWS(CUT_LIST)+2,,,"Sensis Vectors ALL")),"YC"&amp;$H361&amp;Q$1,INDIRECT(ADDRESS(3,$I361,,,"Sensis Vectors ALL")):INDIRECT(ADDRESS(3+ROWS(CORR_MATRIX)-1,$I361,,,"Sensis Vectors ALL")))</f>
        <v>0</v>
      </c>
      <c r="R361" s="256">
        <f ca="1">SUMIF(INDIRECT(ADDRESS(3,9+ROWS(CUT_LIST)+2,,,"Sensis Vectors ALL")):INDIRECT(ADDRESS(3+ROWS(CORR_MATRIX)-1,9+ROWS(CUT_LIST)+2,,,"Sensis Vectors ALL")),"YC"&amp;$H361&amp;R$1,INDIRECT(ADDRESS(3,$I361,,,"Sensis Vectors ALL")):INDIRECT(ADDRESS(3+ROWS(CORR_MATRIX)-1,$I361,,,"Sensis Vectors ALL")))</f>
        <v>0</v>
      </c>
      <c r="S361" s="256">
        <f ca="1">SUMIF(INDIRECT(ADDRESS(3,9+ROWS(CUT_LIST)+2,,,"Sensis Vectors ALL")):INDIRECT(ADDRESS(3+ROWS(CORR_MATRIX)-1,9+ROWS(CUT_LIST)+2,,,"Sensis Vectors ALL")),"YC"&amp;$H361&amp;S$1,INDIRECT(ADDRESS(3,$I361,,,"Sensis Vectors ALL")):INDIRECT(ADDRESS(3+ROWS(CORR_MATRIX)-1,$I361,,,"Sensis Vectors ALL")))</f>
        <v>0</v>
      </c>
      <c r="T361" s="256">
        <f ca="1">SUMIF(INDIRECT(ADDRESS(3,9+ROWS(CUT_LIST)+2,,,"Sensis Vectors ALL")):INDIRECT(ADDRESS(3+ROWS(CORR_MATRIX)-1,9+ROWS(CUT_LIST)+2,,,"Sensis Vectors ALL")),"YC"&amp;$H361&amp;T$1,INDIRECT(ADDRESS(3,$I361,,,"Sensis Vectors ALL")):INDIRECT(ADDRESS(3+ROWS(CORR_MATRIX)-1,$I361,,,"Sensis Vectors ALL")))</f>
        <v>0</v>
      </c>
      <c r="U361" s="256">
        <f ca="1">SUMIF(INDIRECT(ADDRESS(3,9+ROWS(CUT_LIST)+2,,,"Sensis Vectors ALL")):INDIRECT(ADDRESS(3+ROWS(CORR_MATRIX)-1,9+ROWS(CUT_LIST)+2,,,"Sensis Vectors ALL")),"YC"&amp;$H361&amp;U$1,INDIRECT(ADDRESS(3,$I361,,,"Sensis Vectors ALL")):INDIRECT(ADDRESS(3+ROWS(CORR_MATRIX)-1,$I361,,,"Sensis Vectors ALL")))</f>
        <v>0</v>
      </c>
      <c r="V361" s="256">
        <f ca="1">SUMIF(INDIRECT(ADDRESS(3,9+ROWS(CUT_LIST)+2,,,"Sensis Vectors ALL")):INDIRECT(ADDRESS(3+ROWS(CORR_MATRIX)-1,9+ROWS(CUT_LIST)+2,,,"Sensis Vectors ALL")),"YC"&amp;$H361&amp;V$1,INDIRECT(ADDRESS(3,$I361,,,"Sensis Vectors ALL")):INDIRECT(ADDRESS(3+ROWS(CORR_MATRIX)-1,$I361,,,"Sensis Vectors ALL")))</f>
        <v>0</v>
      </c>
    </row>
    <row r="362" spans="1:22" x14ac:dyDescent="0.2">
      <c r="A362" s="63">
        <f t="shared" si="37"/>
        <v>107</v>
      </c>
      <c r="B362" s="63"/>
      <c r="C362" s="63"/>
      <c r="D362" s="61" t="s">
        <v>442</v>
      </c>
      <c r="E362" s="63"/>
      <c r="F362" s="63"/>
      <c r="G362" s="63"/>
      <c r="H362" s="63" t="s">
        <v>18</v>
      </c>
      <c r="I362" s="63">
        <f t="shared" si="34"/>
        <v>117</v>
      </c>
      <c r="J362" s="63" t="str">
        <f t="shared" si="35"/>
        <v>107EUR</v>
      </c>
      <c r="K362" s="256">
        <f ca="1">SUMIF(INDIRECT(ADDRESS(3,9+ROWS(CUT_LIST)+2,,,"Sensis Vectors ALL")):INDIRECT(ADDRESS(3+ROWS(CORR_MATRIX)-1,9+ROWS(CUT_LIST)+2,,,"Sensis Vectors ALL")),"YC"&amp;$H362&amp;K$1,INDIRECT(ADDRESS(3,$I362,,,"Sensis Vectors ALL")):INDIRECT(ADDRESS(3+ROWS(CORR_MATRIX)-1,$I362,,,"Sensis Vectors ALL")))</f>
        <v>0</v>
      </c>
      <c r="L362" s="256">
        <f ca="1">SUMIF(INDIRECT(ADDRESS(3,9+ROWS(CUT_LIST)+2,,,"Sensis Vectors ALL")):INDIRECT(ADDRESS(3+ROWS(CORR_MATRIX)-1,9+ROWS(CUT_LIST)+2,,,"Sensis Vectors ALL")),"YC"&amp;$H362&amp;L$1,INDIRECT(ADDRESS(3,$I362,,,"Sensis Vectors ALL")):INDIRECT(ADDRESS(3+ROWS(CORR_MATRIX)-1,$I362,,,"Sensis Vectors ALL")))</f>
        <v>0</v>
      </c>
      <c r="M362" s="256">
        <f ca="1">SUMIF(INDIRECT(ADDRESS(3,9+ROWS(CUT_LIST)+2,,,"Sensis Vectors ALL")):INDIRECT(ADDRESS(3+ROWS(CORR_MATRIX)-1,9+ROWS(CUT_LIST)+2,,,"Sensis Vectors ALL")),"YC"&amp;$H362&amp;M$1,INDIRECT(ADDRESS(3,$I362,,,"Sensis Vectors ALL")):INDIRECT(ADDRESS(3+ROWS(CORR_MATRIX)-1,$I362,,,"Sensis Vectors ALL")))</f>
        <v>0</v>
      </c>
      <c r="N362" s="256">
        <f ca="1">SUMIF(INDIRECT(ADDRESS(3,9+ROWS(CUT_LIST)+2,,,"Sensis Vectors ALL")):INDIRECT(ADDRESS(3+ROWS(CORR_MATRIX)-1,9+ROWS(CUT_LIST)+2,,,"Sensis Vectors ALL")),"YC"&amp;$H362&amp;N$1,INDIRECT(ADDRESS(3,$I362,,,"Sensis Vectors ALL")):INDIRECT(ADDRESS(3+ROWS(CORR_MATRIX)-1,$I362,,,"Sensis Vectors ALL")))</f>
        <v>0</v>
      </c>
      <c r="O362" s="256">
        <f ca="1">SUMIF(INDIRECT(ADDRESS(3,9+ROWS(CUT_LIST)+2,,,"Sensis Vectors ALL")):INDIRECT(ADDRESS(3+ROWS(CORR_MATRIX)-1,9+ROWS(CUT_LIST)+2,,,"Sensis Vectors ALL")),"YC"&amp;$H362&amp;O$1,INDIRECT(ADDRESS(3,$I362,,,"Sensis Vectors ALL")):INDIRECT(ADDRESS(3+ROWS(CORR_MATRIX)-1,$I362,,,"Sensis Vectors ALL")))</f>
        <v>0</v>
      </c>
      <c r="P362" s="256">
        <f ca="1">SUMIF(INDIRECT(ADDRESS(3,9+ROWS(CUT_LIST)+2,,,"Sensis Vectors ALL")):INDIRECT(ADDRESS(3+ROWS(CORR_MATRIX)-1,9+ROWS(CUT_LIST)+2,,,"Sensis Vectors ALL")),"YC"&amp;$H362&amp;P$1,INDIRECT(ADDRESS(3,$I362,,,"Sensis Vectors ALL")):INDIRECT(ADDRESS(3+ROWS(CORR_MATRIX)-1,$I362,,,"Sensis Vectors ALL")))</f>
        <v>0</v>
      </c>
      <c r="Q362" s="256">
        <f ca="1">SUMIF(INDIRECT(ADDRESS(3,9+ROWS(CUT_LIST)+2,,,"Sensis Vectors ALL")):INDIRECT(ADDRESS(3+ROWS(CORR_MATRIX)-1,9+ROWS(CUT_LIST)+2,,,"Sensis Vectors ALL")),"YC"&amp;$H362&amp;Q$1,INDIRECT(ADDRESS(3,$I362,,,"Sensis Vectors ALL")):INDIRECT(ADDRESS(3+ROWS(CORR_MATRIX)-1,$I362,,,"Sensis Vectors ALL")))</f>
        <v>0</v>
      </c>
      <c r="R362" s="256">
        <f ca="1">SUMIF(INDIRECT(ADDRESS(3,9+ROWS(CUT_LIST)+2,,,"Sensis Vectors ALL")):INDIRECT(ADDRESS(3+ROWS(CORR_MATRIX)-1,9+ROWS(CUT_LIST)+2,,,"Sensis Vectors ALL")),"YC"&amp;$H362&amp;R$1,INDIRECT(ADDRESS(3,$I362,,,"Sensis Vectors ALL")):INDIRECT(ADDRESS(3+ROWS(CORR_MATRIX)-1,$I362,,,"Sensis Vectors ALL")))</f>
        <v>0</v>
      </c>
      <c r="S362" s="256">
        <f ca="1">SUMIF(INDIRECT(ADDRESS(3,9+ROWS(CUT_LIST)+2,,,"Sensis Vectors ALL")):INDIRECT(ADDRESS(3+ROWS(CORR_MATRIX)-1,9+ROWS(CUT_LIST)+2,,,"Sensis Vectors ALL")),"YC"&amp;$H362&amp;S$1,INDIRECT(ADDRESS(3,$I362,,,"Sensis Vectors ALL")):INDIRECT(ADDRESS(3+ROWS(CORR_MATRIX)-1,$I362,,,"Sensis Vectors ALL")))</f>
        <v>0</v>
      </c>
      <c r="T362" s="256">
        <f ca="1">SUMIF(INDIRECT(ADDRESS(3,9+ROWS(CUT_LIST)+2,,,"Sensis Vectors ALL")):INDIRECT(ADDRESS(3+ROWS(CORR_MATRIX)-1,9+ROWS(CUT_LIST)+2,,,"Sensis Vectors ALL")),"YC"&amp;$H362&amp;T$1,INDIRECT(ADDRESS(3,$I362,,,"Sensis Vectors ALL")):INDIRECT(ADDRESS(3+ROWS(CORR_MATRIX)-1,$I362,,,"Sensis Vectors ALL")))</f>
        <v>0</v>
      </c>
      <c r="U362" s="256">
        <f ca="1">SUMIF(INDIRECT(ADDRESS(3,9+ROWS(CUT_LIST)+2,,,"Sensis Vectors ALL")):INDIRECT(ADDRESS(3+ROWS(CORR_MATRIX)-1,9+ROWS(CUT_LIST)+2,,,"Sensis Vectors ALL")),"YC"&amp;$H362&amp;U$1,INDIRECT(ADDRESS(3,$I362,,,"Sensis Vectors ALL")):INDIRECT(ADDRESS(3+ROWS(CORR_MATRIX)-1,$I362,,,"Sensis Vectors ALL")))</f>
        <v>0</v>
      </c>
      <c r="V362" s="256">
        <f ca="1">SUMIF(INDIRECT(ADDRESS(3,9+ROWS(CUT_LIST)+2,,,"Sensis Vectors ALL")):INDIRECT(ADDRESS(3+ROWS(CORR_MATRIX)-1,9+ROWS(CUT_LIST)+2,,,"Sensis Vectors ALL")),"YC"&amp;$H362&amp;V$1,INDIRECT(ADDRESS(3,$I362,,,"Sensis Vectors ALL")):INDIRECT(ADDRESS(3+ROWS(CORR_MATRIX)-1,$I362,,,"Sensis Vectors ALL")))</f>
        <v>0</v>
      </c>
    </row>
    <row r="363" spans="1:22" x14ac:dyDescent="0.2">
      <c r="A363" s="63">
        <f t="shared" si="37"/>
        <v>107</v>
      </c>
      <c r="B363" s="63"/>
      <c r="C363" s="63"/>
      <c r="D363" s="61" t="s">
        <v>442</v>
      </c>
      <c r="E363" s="63"/>
      <c r="F363" s="63"/>
      <c r="G363" s="63"/>
      <c r="H363" s="63" t="s">
        <v>39</v>
      </c>
      <c r="I363" s="63">
        <f t="shared" si="34"/>
        <v>117</v>
      </c>
      <c r="J363" s="63" t="str">
        <f t="shared" si="35"/>
        <v>107GBP</v>
      </c>
      <c r="K363" s="256">
        <f ca="1">SUMIF(INDIRECT(ADDRESS(3,9+ROWS(CUT_LIST)+2,,,"Sensis Vectors ALL")):INDIRECT(ADDRESS(3+ROWS(CORR_MATRIX)-1,9+ROWS(CUT_LIST)+2,,,"Sensis Vectors ALL")),"YC"&amp;$H363&amp;K$1,INDIRECT(ADDRESS(3,$I363,,,"Sensis Vectors ALL")):INDIRECT(ADDRESS(3+ROWS(CORR_MATRIX)-1,$I363,,,"Sensis Vectors ALL")))</f>
        <v>0</v>
      </c>
      <c r="L363" s="256">
        <f ca="1">SUMIF(INDIRECT(ADDRESS(3,9+ROWS(CUT_LIST)+2,,,"Sensis Vectors ALL")):INDIRECT(ADDRESS(3+ROWS(CORR_MATRIX)-1,9+ROWS(CUT_LIST)+2,,,"Sensis Vectors ALL")),"YC"&amp;$H363&amp;L$1,INDIRECT(ADDRESS(3,$I363,,,"Sensis Vectors ALL")):INDIRECT(ADDRESS(3+ROWS(CORR_MATRIX)-1,$I363,,,"Sensis Vectors ALL")))</f>
        <v>0</v>
      </c>
      <c r="M363" s="256">
        <f ca="1">SUMIF(INDIRECT(ADDRESS(3,9+ROWS(CUT_LIST)+2,,,"Sensis Vectors ALL")):INDIRECT(ADDRESS(3+ROWS(CORR_MATRIX)-1,9+ROWS(CUT_LIST)+2,,,"Sensis Vectors ALL")),"YC"&amp;$H363&amp;M$1,INDIRECT(ADDRESS(3,$I363,,,"Sensis Vectors ALL")):INDIRECT(ADDRESS(3+ROWS(CORR_MATRIX)-1,$I363,,,"Sensis Vectors ALL")))</f>
        <v>0</v>
      </c>
      <c r="N363" s="256">
        <f ca="1">SUMIF(INDIRECT(ADDRESS(3,9+ROWS(CUT_LIST)+2,,,"Sensis Vectors ALL")):INDIRECT(ADDRESS(3+ROWS(CORR_MATRIX)-1,9+ROWS(CUT_LIST)+2,,,"Sensis Vectors ALL")),"YC"&amp;$H363&amp;N$1,INDIRECT(ADDRESS(3,$I363,,,"Sensis Vectors ALL")):INDIRECT(ADDRESS(3+ROWS(CORR_MATRIX)-1,$I363,,,"Sensis Vectors ALL")))</f>
        <v>0</v>
      </c>
      <c r="O363" s="256">
        <f ca="1">SUMIF(INDIRECT(ADDRESS(3,9+ROWS(CUT_LIST)+2,,,"Sensis Vectors ALL")):INDIRECT(ADDRESS(3+ROWS(CORR_MATRIX)-1,9+ROWS(CUT_LIST)+2,,,"Sensis Vectors ALL")),"YC"&amp;$H363&amp;O$1,INDIRECT(ADDRESS(3,$I363,,,"Sensis Vectors ALL")):INDIRECT(ADDRESS(3+ROWS(CORR_MATRIX)-1,$I363,,,"Sensis Vectors ALL")))</f>
        <v>0</v>
      </c>
      <c r="P363" s="256">
        <f ca="1">SUMIF(INDIRECT(ADDRESS(3,9+ROWS(CUT_LIST)+2,,,"Sensis Vectors ALL")):INDIRECT(ADDRESS(3+ROWS(CORR_MATRIX)-1,9+ROWS(CUT_LIST)+2,,,"Sensis Vectors ALL")),"YC"&amp;$H363&amp;P$1,INDIRECT(ADDRESS(3,$I363,,,"Sensis Vectors ALL")):INDIRECT(ADDRESS(3+ROWS(CORR_MATRIX)-1,$I363,,,"Sensis Vectors ALL")))</f>
        <v>0</v>
      </c>
      <c r="Q363" s="256">
        <f ca="1">SUMIF(INDIRECT(ADDRESS(3,9+ROWS(CUT_LIST)+2,,,"Sensis Vectors ALL")):INDIRECT(ADDRESS(3+ROWS(CORR_MATRIX)-1,9+ROWS(CUT_LIST)+2,,,"Sensis Vectors ALL")),"YC"&amp;$H363&amp;Q$1,INDIRECT(ADDRESS(3,$I363,,,"Sensis Vectors ALL")):INDIRECT(ADDRESS(3+ROWS(CORR_MATRIX)-1,$I363,,,"Sensis Vectors ALL")))</f>
        <v>0</v>
      </c>
      <c r="R363" s="256">
        <f ca="1">SUMIF(INDIRECT(ADDRESS(3,9+ROWS(CUT_LIST)+2,,,"Sensis Vectors ALL")):INDIRECT(ADDRESS(3+ROWS(CORR_MATRIX)-1,9+ROWS(CUT_LIST)+2,,,"Sensis Vectors ALL")),"YC"&amp;$H363&amp;R$1,INDIRECT(ADDRESS(3,$I363,,,"Sensis Vectors ALL")):INDIRECT(ADDRESS(3+ROWS(CORR_MATRIX)-1,$I363,,,"Sensis Vectors ALL")))</f>
        <v>0</v>
      </c>
      <c r="S363" s="256">
        <f ca="1">SUMIF(INDIRECT(ADDRESS(3,9+ROWS(CUT_LIST)+2,,,"Sensis Vectors ALL")):INDIRECT(ADDRESS(3+ROWS(CORR_MATRIX)-1,9+ROWS(CUT_LIST)+2,,,"Sensis Vectors ALL")),"YC"&amp;$H363&amp;S$1,INDIRECT(ADDRESS(3,$I363,,,"Sensis Vectors ALL")):INDIRECT(ADDRESS(3+ROWS(CORR_MATRIX)-1,$I363,,,"Sensis Vectors ALL")))</f>
        <v>0</v>
      </c>
      <c r="T363" s="256">
        <f ca="1">SUMIF(INDIRECT(ADDRESS(3,9+ROWS(CUT_LIST)+2,,,"Sensis Vectors ALL")):INDIRECT(ADDRESS(3+ROWS(CORR_MATRIX)-1,9+ROWS(CUT_LIST)+2,,,"Sensis Vectors ALL")),"YC"&amp;$H363&amp;T$1,INDIRECT(ADDRESS(3,$I363,,,"Sensis Vectors ALL")):INDIRECT(ADDRESS(3+ROWS(CORR_MATRIX)-1,$I363,,,"Sensis Vectors ALL")))</f>
        <v>0</v>
      </c>
      <c r="U363" s="256">
        <f ca="1">SUMIF(INDIRECT(ADDRESS(3,9+ROWS(CUT_LIST)+2,,,"Sensis Vectors ALL")):INDIRECT(ADDRESS(3+ROWS(CORR_MATRIX)-1,9+ROWS(CUT_LIST)+2,,,"Sensis Vectors ALL")),"YC"&amp;$H363&amp;U$1,INDIRECT(ADDRESS(3,$I363,,,"Sensis Vectors ALL")):INDIRECT(ADDRESS(3+ROWS(CORR_MATRIX)-1,$I363,,,"Sensis Vectors ALL")))</f>
        <v>0</v>
      </c>
      <c r="V363" s="256">
        <f ca="1">SUMIF(INDIRECT(ADDRESS(3,9+ROWS(CUT_LIST)+2,,,"Sensis Vectors ALL")):INDIRECT(ADDRESS(3+ROWS(CORR_MATRIX)-1,9+ROWS(CUT_LIST)+2,,,"Sensis Vectors ALL")),"YC"&amp;$H363&amp;V$1,INDIRECT(ADDRESS(3,$I363,,,"Sensis Vectors ALL")):INDIRECT(ADDRESS(3+ROWS(CORR_MATRIX)-1,$I363,,,"Sensis Vectors ALL")))</f>
        <v>0</v>
      </c>
    </row>
    <row r="364" spans="1:22" x14ac:dyDescent="0.2">
      <c r="A364" s="63">
        <f t="shared" si="37"/>
        <v>107</v>
      </c>
      <c r="B364" s="63"/>
      <c r="C364" s="63"/>
      <c r="D364" s="61" t="s">
        <v>442</v>
      </c>
      <c r="E364" s="63"/>
      <c r="F364" s="63"/>
      <c r="G364" s="63"/>
      <c r="H364" s="63" t="s">
        <v>31</v>
      </c>
      <c r="I364" s="63">
        <f t="shared" si="34"/>
        <v>117</v>
      </c>
      <c r="J364" s="63" t="str">
        <f t="shared" si="35"/>
        <v>107JPY</v>
      </c>
      <c r="K364" s="256">
        <f ca="1">SUMIF(INDIRECT(ADDRESS(3,9+ROWS(CUT_LIST)+2,,,"Sensis Vectors ALL")):INDIRECT(ADDRESS(3+ROWS(CORR_MATRIX)-1,9+ROWS(CUT_LIST)+2,,,"Sensis Vectors ALL")),"YC"&amp;$H364&amp;K$1,INDIRECT(ADDRESS(3,$I364,,,"Sensis Vectors ALL")):INDIRECT(ADDRESS(3+ROWS(CORR_MATRIX)-1,$I364,,,"Sensis Vectors ALL")))</f>
        <v>0</v>
      </c>
      <c r="L364" s="256">
        <f ca="1">SUMIF(INDIRECT(ADDRESS(3,9+ROWS(CUT_LIST)+2,,,"Sensis Vectors ALL")):INDIRECT(ADDRESS(3+ROWS(CORR_MATRIX)-1,9+ROWS(CUT_LIST)+2,,,"Sensis Vectors ALL")),"YC"&amp;$H364&amp;L$1,INDIRECT(ADDRESS(3,$I364,,,"Sensis Vectors ALL")):INDIRECT(ADDRESS(3+ROWS(CORR_MATRIX)-1,$I364,,,"Sensis Vectors ALL")))</f>
        <v>0</v>
      </c>
      <c r="M364" s="256">
        <f ca="1">SUMIF(INDIRECT(ADDRESS(3,9+ROWS(CUT_LIST)+2,,,"Sensis Vectors ALL")):INDIRECT(ADDRESS(3+ROWS(CORR_MATRIX)-1,9+ROWS(CUT_LIST)+2,,,"Sensis Vectors ALL")),"YC"&amp;$H364&amp;M$1,INDIRECT(ADDRESS(3,$I364,,,"Sensis Vectors ALL")):INDIRECT(ADDRESS(3+ROWS(CORR_MATRIX)-1,$I364,,,"Sensis Vectors ALL")))</f>
        <v>0</v>
      </c>
      <c r="N364" s="256">
        <f ca="1">SUMIF(INDIRECT(ADDRESS(3,9+ROWS(CUT_LIST)+2,,,"Sensis Vectors ALL")):INDIRECT(ADDRESS(3+ROWS(CORR_MATRIX)-1,9+ROWS(CUT_LIST)+2,,,"Sensis Vectors ALL")),"YC"&amp;$H364&amp;N$1,INDIRECT(ADDRESS(3,$I364,,,"Sensis Vectors ALL")):INDIRECT(ADDRESS(3+ROWS(CORR_MATRIX)-1,$I364,,,"Sensis Vectors ALL")))</f>
        <v>0</v>
      </c>
      <c r="O364" s="256">
        <f ca="1">SUMIF(INDIRECT(ADDRESS(3,9+ROWS(CUT_LIST)+2,,,"Sensis Vectors ALL")):INDIRECT(ADDRESS(3+ROWS(CORR_MATRIX)-1,9+ROWS(CUT_LIST)+2,,,"Sensis Vectors ALL")),"YC"&amp;$H364&amp;O$1,INDIRECT(ADDRESS(3,$I364,,,"Sensis Vectors ALL")):INDIRECT(ADDRESS(3+ROWS(CORR_MATRIX)-1,$I364,,,"Sensis Vectors ALL")))</f>
        <v>0</v>
      </c>
      <c r="P364" s="256">
        <f ca="1">SUMIF(INDIRECT(ADDRESS(3,9+ROWS(CUT_LIST)+2,,,"Sensis Vectors ALL")):INDIRECT(ADDRESS(3+ROWS(CORR_MATRIX)-1,9+ROWS(CUT_LIST)+2,,,"Sensis Vectors ALL")),"YC"&amp;$H364&amp;P$1,INDIRECT(ADDRESS(3,$I364,,,"Sensis Vectors ALL")):INDIRECT(ADDRESS(3+ROWS(CORR_MATRIX)-1,$I364,,,"Sensis Vectors ALL")))</f>
        <v>0</v>
      </c>
      <c r="Q364" s="256">
        <f ca="1">SUMIF(INDIRECT(ADDRESS(3,9+ROWS(CUT_LIST)+2,,,"Sensis Vectors ALL")):INDIRECT(ADDRESS(3+ROWS(CORR_MATRIX)-1,9+ROWS(CUT_LIST)+2,,,"Sensis Vectors ALL")),"YC"&amp;$H364&amp;Q$1,INDIRECT(ADDRESS(3,$I364,,,"Sensis Vectors ALL")):INDIRECT(ADDRESS(3+ROWS(CORR_MATRIX)-1,$I364,,,"Sensis Vectors ALL")))</f>
        <v>0</v>
      </c>
      <c r="R364" s="256">
        <f ca="1">SUMIF(INDIRECT(ADDRESS(3,9+ROWS(CUT_LIST)+2,,,"Sensis Vectors ALL")):INDIRECT(ADDRESS(3+ROWS(CORR_MATRIX)-1,9+ROWS(CUT_LIST)+2,,,"Sensis Vectors ALL")),"YC"&amp;$H364&amp;R$1,INDIRECT(ADDRESS(3,$I364,,,"Sensis Vectors ALL")):INDIRECT(ADDRESS(3+ROWS(CORR_MATRIX)-1,$I364,,,"Sensis Vectors ALL")))</f>
        <v>0</v>
      </c>
      <c r="S364" s="256">
        <f ca="1">SUMIF(INDIRECT(ADDRESS(3,9+ROWS(CUT_LIST)+2,,,"Sensis Vectors ALL")):INDIRECT(ADDRESS(3+ROWS(CORR_MATRIX)-1,9+ROWS(CUT_LIST)+2,,,"Sensis Vectors ALL")),"YC"&amp;$H364&amp;S$1,INDIRECT(ADDRESS(3,$I364,,,"Sensis Vectors ALL")):INDIRECT(ADDRESS(3+ROWS(CORR_MATRIX)-1,$I364,,,"Sensis Vectors ALL")))</f>
        <v>0</v>
      </c>
      <c r="T364" s="256">
        <f ca="1">SUMIF(INDIRECT(ADDRESS(3,9+ROWS(CUT_LIST)+2,,,"Sensis Vectors ALL")):INDIRECT(ADDRESS(3+ROWS(CORR_MATRIX)-1,9+ROWS(CUT_LIST)+2,,,"Sensis Vectors ALL")),"YC"&amp;$H364&amp;T$1,INDIRECT(ADDRESS(3,$I364,,,"Sensis Vectors ALL")):INDIRECT(ADDRESS(3+ROWS(CORR_MATRIX)-1,$I364,,,"Sensis Vectors ALL")))</f>
        <v>0</v>
      </c>
      <c r="U364" s="256">
        <f ca="1">SUMIF(INDIRECT(ADDRESS(3,9+ROWS(CUT_LIST)+2,,,"Sensis Vectors ALL")):INDIRECT(ADDRESS(3+ROWS(CORR_MATRIX)-1,9+ROWS(CUT_LIST)+2,,,"Sensis Vectors ALL")),"YC"&amp;$H364&amp;U$1,INDIRECT(ADDRESS(3,$I364,,,"Sensis Vectors ALL")):INDIRECT(ADDRESS(3+ROWS(CORR_MATRIX)-1,$I364,,,"Sensis Vectors ALL")))</f>
        <v>0</v>
      </c>
      <c r="V364" s="256">
        <f ca="1">SUMIF(INDIRECT(ADDRESS(3,9+ROWS(CUT_LIST)+2,,,"Sensis Vectors ALL")):INDIRECT(ADDRESS(3+ROWS(CORR_MATRIX)-1,9+ROWS(CUT_LIST)+2,,,"Sensis Vectors ALL")),"YC"&amp;$H364&amp;V$1,INDIRECT(ADDRESS(3,$I364,,,"Sensis Vectors ALL")):INDIRECT(ADDRESS(3+ROWS(CORR_MATRIX)-1,$I364,,,"Sensis Vectors ALL")))</f>
        <v>0</v>
      </c>
    </row>
    <row r="365" spans="1:22" x14ac:dyDescent="0.2">
      <c r="A365" s="63">
        <f t="shared" si="37"/>
        <v>107</v>
      </c>
      <c r="B365" s="63"/>
      <c r="C365" s="63"/>
      <c r="D365" s="61" t="s">
        <v>442</v>
      </c>
      <c r="E365" s="63"/>
      <c r="F365" s="63"/>
      <c r="G365" s="63"/>
      <c r="H365" s="63" t="s">
        <v>16</v>
      </c>
      <c r="I365" s="63">
        <f t="shared" si="34"/>
        <v>117</v>
      </c>
      <c r="J365" s="63" t="str">
        <f t="shared" si="35"/>
        <v>107USD</v>
      </c>
      <c r="K365" s="256">
        <f ca="1">SUMIF(INDIRECT(ADDRESS(3,9+ROWS(CUT_LIST)+2,,,"Sensis Vectors ALL")):INDIRECT(ADDRESS(3+ROWS(CORR_MATRIX)-1,9+ROWS(CUT_LIST)+2,,,"Sensis Vectors ALL")),"YC"&amp;$H365&amp;K$1,INDIRECT(ADDRESS(3,$I365,,,"Sensis Vectors ALL")):INDIRECT(ADDRESS(3+ROWS(CORR_MATRIX)-1,$I365,,,"Sensis Vectors ALL")))</f>
        <v>0</v>
      </c>
      <c r="L365" s="256">
        <f ca="1">SUMIF(INDIRECT(ADDRESS(3,9+ROWS(CUT_LIST)+2,,,"Sensis Vectors ALL")):INDIRECT(ADDRESS(3+ROWS(CORR_MATRIX)-1,9+ROWS(CUT_LIST)+2,,,"Sensis Vectors ALL")),"YC"&amp;$H365&amp;L$1,INDIRECT(ADDRESS(3,$I365,,,"Sensis Vectors ALL")):INDIRECT(ADDRESS(3+ROWS(CORR_MATRIX)-1,$I365,,,"Sensis Vectors ALL")))</f>
        <v>0</v>
      </c>
      <c r="M365" s="256">
        <f ca="1">SUMIF(INDIRECT(ADDRESS(3,9+ROWS(CUT_LIST)+2,,,"Sensis Vectors ALL")):INDIRECT(ADDRESS(3+ROWS(CORR_MATRIX)-1,9+ROWS(CUT_LIST)+2,,,"Sensis Vectors ALL")),"YC"&amp;$H365&amp;M$1,INDIRECT(ADDRESS(3,$I365,,,"Sensis Vectors ALL")):INDIRECT(ADDRESS(3+ROWS(CORR_MATRIX)-1,$I365,,,"Sensis Vectors ALL")))</f>
        <v>0</v>
      </c>
      <c r="N365" s="256">
        <f ca="1">SUMIF(INDIRECT(ADDRESS(3,9+ROWS(CUT_LIST)+2,,,"Sensis Vectors ALL")):INDIRECT(ADDRESS(3+ROWS(CORR_MATRIX)-1,9+ROWS(CUT_LIST)+2,,,"Sensis Vectors ALL")),"YC"&amp;$H365&amp;N$1,INDIRECT(ADDRESS(3,$I365,,,"Sensis Vectors ALL")):INDIRECT(ADDRESS(3+ROWS(CORR_MATRIX)-1,$I365,,,"Sensis Vectors ALL")))</f>
        <v>0</v>
      </c>
      <c r="O365" s="256">
        <f ca="1">SUMIF(INDIRECT(ADDRESS(3,9+ROWS(CUT_LIST)+2,,,"Sensis Vectors ALL")):INDIRECT(ADDRESS(3+ROWS(CORR_MATRIX)-1,9+ROWS(CUT_LIST)+2,,,"Sensis Vectors ALL")),"YC"&amp;$H365&amp;O$1,INDIRECT(ADDRESS(3,$I365,,,"Sensis Vectors ALL")):INDIRECT(ADDRESS(3+ROWS(CORR_MATRIX)-1,$I365,,,"Sensis Vectors ALL")))</f>
        <v>0</v>
      </c>
      <c r="P365" s="256">
        <f ca="1">SUMIF(INDIRECT(ADDRESS(3,9+ROWS(CUT_LIST)+2,,,"Sensis Vectors ALL")):INDIRECT(ADDRESS(3+ROWS(CORR_MATRIX)-1,9+ROWS(CUT_LIST)+2,,,"Sensis Vectors ALL")),"YC"&amp;$H365&amp;P$1,INDIRECT(ADDRESS(3,$I365,,,"Sensis Vectors ALL")):INDIRECT(ADDRESS(3+ROWS(CORR_MATRIX)-1,$I365,,,"Sensis Vectors ALL")))</f>
        <v>0</v>
      </c>
      <c r="Q365" s="256">
        <f ca="1">SUMIF(INDIRECT(ADDRESS(3,9+ROWS(CUT_LIST)+2,,,"Sensis Vectors ALL")):INDIRECT(ADDRESS(3+ROWS(CORR_MATRIX)-1,9+ROWS(CUT_LIST)+2,,,"Sensis Vectors ALL")),"YC"&amp;$H365&amp;Q$1,INDIRECT(ADDRESS(3,$I365,,,"Sensis Vectors ALL")):INDIRECT(ADDRESS(3+ROWS(CORR_MATRIX)-1,$I365,,,"Sensis Vectors ALL")))</f>
        <v>0</v>
      </c>
      <c r="R365" s="256">
        <f ca="1">SUMIF(INDIRECT(ADDRESS(3,9+ROWS(CUT_LIST)+2,,,"Sensis Vectors ALL")):INDIRECT(ADDRESS(3+ROWS(CORR_MATRIX)-1,9+ROWS(CUT_LIST)+2,,,"Sensis Vectors ALL")),"YC"&amp;$H365&amp;R$1,INDIRECT(ADDRESS(3,$I365,,,"Sensis Vectors ALL")):INDIRECT(ADDRESS(3+ROWS(CORR_MATRIX)-1,$I365,,,"Sensis Vectors ALL")))</f>
        <v>0</v>
      </c>
      <c r="S365" s="256">
        <f ca="1">SUMIF(INDIRECT(ADDRESS(3,9+ROWS(CUT_LIST)+2,,,"Sensis Vectors ALL")):INDIRECT(ADDRESS(3+ROWS(CORR_MATRIX)-1,9+ROWS(CUT_LIST)+2,,,"Sensis Vectors ALL")),"YC"&amp;$H365&amp;S$1,INDIRECT(ADDRESS(3,$I365,,,"Sensis Vectors ALL")):INDIRECT(ADDRESS(3+ROWS(CORR_MATRIX)-1,$I365,,,"Sensis Vectors ALL")))</f>
        <v>0</v>
      </c>
      <c r="T365" s="256">
        <f ca="1">SUMIF(INDIRECT(ADDRESS(3,9+ROWS(CUT_LIST)+2,,,"Sensis Vectors ALL")):INDIRECT(ADDRESS(3+ROWS(CORR_MATRIX)-1,9+ROWS(CUT_LIST)+2,,,"Sensis Vectors ALL")),"YC"&amp;$H365&amp;T$1,INDIRECT(ADDRESS(3,$I365,,,"Sensis Vectors ALL")):INDIRECT(ADDRESS(3+ROWS(CORR_MATRIX)-1,$I365,,,"Sensis Vectors ALL")))</f>
        <v>0</v>
      </c>
      <c r="U365" s="256">
        <f ca="1">SUMIF(INDIRECT(ADDRESS(3,9+ROWS(CUT_LIST)+2,,,"Sensis Vectors ALL")):INDIRECT(ADDRESS(3+ROWS(CORR_MATRIX)-1,9+ROWS(CUT_LIST)+2,,,"Sensis Vectors ALL")),"YC"&amp;$H365&amp;U$1,INDIRECT(ADDRESS(3,$I365,,,"Sensis Vectors ALL")):INDIRECT(ADDRESS(3+ROWS(CORR_MATRIX)-1,$I365,,,"Sensis Vectors ALL")))</f>
        <v>0</v>
      </c>
      <c r="V365" s="256">
        <f ca="1">SUMIF(INDIRECT(ADDRESS(3,9+ROWS(CUT_LIST)+2,,,"Sensis Vectors ALL")):INDIRECT(ADDRESS(3+ROWS(CORR_MATRIX)-1,9+ROWS(CUT_LIST)+2,,,"Sensis Vectors ALL")),"YC"&amp;$H365&amp;V$1,INDIRECT(ADDRESS(3,$I365,,,"Sensis Vectors ALL")):INDIRECT(ADDRESS(3+ROWS(CORR_MATRIX)-1,$I365,,,"Sensis Vectors ALL")))</f>
        <v>0</v>
      </c>
    </row>
  </sheetData>
  <autoFilter ref="A1:V365"/>
  <phoneticPr fontId="2" type="noConversion"/>
  <conditionalFormatting sqref="G9 G16 G23 G30 G37 G44 G51 G58 G65 G72 G79 G86 G93 G100 G107 G114 G121 G128 G135 G142 G149 G156 G163 G170 G177 G184 G191 G198 G205 G212 G219 G226 G233">
    <cfRule type="cellIs" dxfId="0" priority="1" stopIfTrue="1" operator="equal">
      <formula>-1</formula>
    </cfRule>
  </conditionalFormatting>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indexed="11"/>
    <pageSetUpPr autoPageBreaks="0"/>
  </sheetPr>
  <dimension ref="A1:AG92"/>
  <sheetViews>
    <sheetView showGridLines="0" zoomScale="70" workbookViewId="0">
      <selection activeCell="E12" sqref="E12"/>
    </sheetView>
  </sheetViews>
  <sheetFormatPr defaultRowHeight="12" customHeight="1" x14ac:dyDescent="0.2"/>
  <cols>
    <col min="1" max="2" width="9.140625" style="60"/>
    <col min="3" max="3" width="36.28515625" style="60" bestFit="1" customWidth="1"/>
    <col min="4" max="4" width="29.7109375" style="60" bestFit="1" customWidth="1"/>
    <col min="5" max="5" width="29.7109375" style="60" customWidth="1"/>
    <col min="6" max="6" width="15.7109375" style="92" customWidth="1"/>
    <col min="7" max="7" width="2.140625" style="60" bestFit="1" customWidth="1"/>
    <col min="8" max="8" width="3.5703125" style="60" customWidth="1"/>
    <col min="9" max="9" width="49.28515625" style="62" bestFit="1" customWidth="1"/>
    <col min="10" max="10" width="49.28515625" style="62" customWidth="1"/>
    <col min="11" max="11" width="12.7109375" style="60" bestFit="1" customWidth="1"/>
    <col min="12" max="12" width="9.42578125" style="60" bestFit="1" customWidth="1"/>
    <col min="13" max="13" width="10.85546875" style="60" bestFit="1" customWidth="1"/>
    <col min="14" max="14" width="31.28515625" style="60" bestFit="1" customWidth="1"/>
    <col min="15" max="15" width="8.7109375" style="60" bestFit="1" customWidth="1"/>
    <col min="16" max="16" width="9.140625" style="60"/>
    <col min="17" max="17" width="13.7109375" style="60" bestFit="1" customWidth="1"/>
    <col min="18" max="18" width="13.140625" style="211" bestFit="1" customWidth="1"/>
    <col min="19" max="19" width="15.5703125" style="211" bestFit="1" customWidth="1"/>
    <col min="20" max="16384" width="9.140625" style="60"/>
  </cols>
  <sheetData>
    <row r="1" spans="1:33" ht="13.5" thickBot="1" x14ac:dyDescent="0.25">
      <c r="A1" s="53" t="s">
        <v>398</v>
      </c>
      <c r="B1" s="217"/>
      <c r="C1" s="217"/>
      <c r="D1" s="217"/>
      <c r="E1" s="217"/>
      <c r="F1" s="225"/>
      <c r="I1" s="252" t="s">
        <v>400</v>
      </c>
      <c r="J1" s="252" t="s">
        <v>327</v>
      </c>
      <c r="K1" s="305" t="s">
        <v>360</v>
      </c>
      <c r="L1" s="306" t="s">
        <v>361</v>
      </c>
      <c r="M1" s="306" t="s">
        <v>362</v>
      </c>
      <c r="N1" s="306" t="s">
        <v>327</v>
      </c>
      <c r="O1" s="306" t="s">
        <v>363</v>
      </c>
      <c r="P1" s="306" t="s">
        <v>364</v>
      </c>
      <c r="Q1" s="306" t="s">
        <v>365</v>
      </c>
      <c r="R1" s="307" t="s">
        <v>366</v>
      </c>
      <c r="S1" s="308" t="s">
        <v>367</v>
      </c>
      <c r="U1" s="60" t="s">
        <v>495</v>
      </c>
      <c r="V1" s="60" t="s">
        <v>496</v>
      </c>
      <c r="W1" s="60" t="s">
        <v>497</v>
      </c>
      <c r="Y1" s="60" t="s">
        <v>360</v>
      </c>
      <c r="Z1" s="60" t="s">
        <v>361</v>
      </c>
      <c r="AA1" s="60" t="s">
        <v>362</v>
      </c>
      <c r="AB1" s="60" t="s">
        <v>327</v>
      </c>
      <c r="AC1" s="60" t="s">
        <v>363</v>
      </c>
      <c r="AD1" s="60" t="s">
        <v>364</v>
      </c>
      <c r="AE1" s="60" t="s">
        <v>365</v>
      </c>
      <c r="AF1" s="60" t="s">
        <v>366</v>
      </c>
      <c r="AG1" s="60" t="s">
        <v>367</v>
      </c>
    </row>
    <row r="2" spans="1:33" ht="16.5" customHeight="1" thickBot="1" x14ac:dyDescent="0.25">
      <c r="A2" s="218" t="s">
        <v>180</v>
      </c>
      <c r="B2" s="212" t="s">
        <v>170</v>
      </c>
      <c r="C2" s="219" t="s">
        <v>171</v>
      </c>
      <c r="D2" s="210" t="s">
        <v>397</v>
      </c>
      <c r="E2" s="220" t="s">
        <v>360</v>
      </c>
      <c r="F2" s="226" t="s">
        <v>399</v>
      </c>
      <c r="I2" s="62" t="str">
        <f>IF(K2="Desk",TRIM(N2),TRIM(Q2)&amp;"_"&amp;TRIM(N2))</f>
        <v>TOTAL_HPFB</v>
      </c>
      <c r="J2" s="62" t="str">
        <f>N2</f>
        <v>HPFB</v>
      </c>
      <c r="K2" s="309" t="s">
        <v>24</v>
      </c>
      <c r="L2" s="303">
        <v>40659</v>
      </c>
      <c r="M2" s="302" t="s">
        <v>368</v>
      </c>
      <c r="N2" s="302" t="s">
        <v>368</v>
      </c>
      <c r="O2" s="302" t="s">
        <v>18</v>
      </c>
      <c r="P2" s="302"/>
      <c r="Q2" s="302" t="s">
        <v>371</v>
      </c>
      <c r="R2" s="304">
        <v>0</v>
      </c>
      <c r="S2" s="310">
        <v>0</v>
      </c>
      <c r="U2" s="60" t="b">
        <v>1</v>
      </c>
      <c r="V2" s="60">
        <v>1600.379456272989</v>
      </c>
      <c r="W2" s="60">
        <v>512.22869445799734</v>
      </c>
      <c r="Y2" s="60" t="s">
        <v>24</v>
      </c>
      <c r="Z2" s="60">
        <v>40654</v>
      </c>
      <c r="AA2" s="60" t="s">
        <v>368</v>
      </c>
      <c r="AB2" s="60" t="s">
        <v>368</v>
      </c>
      <c r="AC2" s="60" t="s">
        <v>18</v>
      </c>
      <c r="AE2" s="60" t="s">
        <v>371</v>
      </c>
      <c r="AF2" s="60">
        <v>0</v>
      </c>
      <c r="AG2" s="60">
        <v>0</v>
      </c>
    </row>
    <row r="3" spans="1:33" ht="12" customHeight="1" x14ac:dyDescent="0.2">
      <c r="A3" s="235">
        <v>0</v>
      </c>
      <c r="B3" s="236">
        <f t="shared" ref="B3:B34" si="0">VLOOKUP($A3,PORTFOLIO_HIERARCHY,2,0)</f>
        <v>0</v>
      </c>
      <c r="C3" s="237" t="str">
        <f t="shared" ref="C3:C34" si="1">VLOOKUP($A3,PORTFOLIO_HIERARCHY,3,0)</f>
        <v>Americas Business Area</v>
      </c>
      <c r="D3" s="238" t="s">
        <v>375</v>
      </c>
      <c r="E3" s="239" t="str">
        <f t="shared" ref="E3:E34" si="2">IF($D3="","",VLOOKUP($D3,$J:$K,2,0))</f>
        <v>BusinessArea</v>
      </c>
      <c r="F3" s="240">
        <v>0</v>
      </c>
      <c r="I3" s="62" t="str">
        <f t="shared" ref="I3:I65" si="3">IF(K3="Desk",TRIM(N3),TRIM(Q3)&amp;"_"&amp;TRIM(N3))</f>
        <v>TRADING_HPFB</v>
      </c>
      <c r="J3" s="62" t="str">
        <f t="shared" ref="J3:J65" si="4">N3</f>
        <v>HPFB</v>
      </c>
      <c r="K3" s="309" t="s">
        <v>24</v>
      </c>
      <c r="L3" s="303">
        <v>40659</v>
      </c>
      <c r="M3" s="302" t="s">
        <v>368</v>
      </c>
      <c r="N3" s="302" t="s">
        <v>368</v>
      </c>
      <c r="O3" s="302" t="s">
        <v>18</v>
      </c>
      <c r="P3" s="302"/>
      <c r="Q3" s="302" t="s">
        <v>372</v>
      </c>
      <c r="R3" s="304">
        <v>0</v>
      </c>
      <c r="S3" s="310">
        <v>0</v>
      </c>
      <c r="U3" s="60" t="b">
        <v>1</v>
      </c>
      <c r="V3" s="60">
        <v>1600.379456272989</v>
      </c>
      <c r="W3" s="60">
        <v>512.22869445799734</v>
      </c>
      <c r="Y3" s="60" t="s">
        <v>24</v>
      </c>
      <c r="Z3" s="60">
        <v>40654</v>
      </c>
      <c r="AA3" s="60" t="s">
        <v>368</v>
      </c>
      <c r="AB3" s="60" t="s">
        <v>368</v>
      </c>
      <c r="AC3" s="60" t="s">
        <v>18</v>
      </c>
      <c r="AE3" s="60" t="s">
        <v>372</v>
      </c>
      <c r="AF3" s="60">
        <v>0</v>
      </c>
      <c r="AG3" s="60">
        <v>0</v>
      </c>
    </row>
    <row r="4" spans="1:33" ht="12" customHeight="1" x14ac:dyDescent="0.2">
      <c r="A4" s="231">
        <v>1</v>
      </c>
      <c r="B4" s="232">
        <f t="shared" si="0"/>
        <v>1</v>
      </c>
      <c r="C4" s="233" t="str">
        <f t="shared" si="1"/>
        <v>Value Portfolio</v>
      </c>
      <c r="D4" s="222" t="s">
        <v>375</v>
      </c>
      <c r="E4" s="229" t="str">
        <f t="shared" si="2"/>
        <v>BusinessArea</v>
      </c>
      <c r="F4" s="234">
        <v>0</v>
      </c>
      <c r="I4" s="62" t="str">
        <f t="shared" si="3"/>
        <v>TOTAL_HPFB - No Capital Investment Book</v>
      </c>
      <c r="J4" s="62" t="str">
        <f t="shared" si="4"/>
        <v>HPFB - No Capital Investment Book</v>
      </c>
      <c r="K4" s="309" t="s">
        <v>24</v>
      </c>
      <c r="L4" s="303">
        <v>40659</v>
      </c>
      <c r="M4" s="302" t="s">
        <v>368</v>
      </c>
      <c r="N4" s="302" t="s">
        <v>373</v>
      </c>
      <c r="O4" s="302" t="s">
        <v>18</v>
      </c>
      <c r="P4" s="302"/>
      <c r="Q4" s="302" t="s">
        <v>371</v>
      </c>
      <c r="R4" s="304">
        <v>0</v>
      </c>
      <c r="S4" s="310">
        <v>0</v>
      </c>
      <c r="U4" s="60" t="b">
        <v>1</v>
      </c>
      <c r="V4" s="60">
        <v>1600.379456272989</v>
      </c>
      <c r="W4" s="60">
        <v>512.22869445799734</v>
      </c>
      <c r="Y4" s="60" t="s">
        <v>24</v>
      </c>
      <c r="Z4" s="60">
        <v>40654</v>
      </c>
      <c r="AA4" s="60" t="s">
        <v>368</v>
      </c>
      <c r="AB4" s="60" t="s">
        <v>373</v>
      </c>
      <c r="AC4" s="60" t="s">
        <v>18</v>
      </c>
      <c r="AE4" s="60" t="s">
        <v>371</v>
      </c>
      <c r="AF4" s="60">
        <v>0</v>
      </c>
      <c r="AG4" s="60">
        <v>0</v>
      </c>
    </row>
    <row r="5" spans="1:33" ht="12" customHeight="1" x14ac:dyDescent="0.2">
      <c r="A5" s="231">
        <v>2</v>
      </c>
      <c r="B5" s="232">
        <f t="shared" si="0"/>
        <v>2</v>
      </c>
      <c r="C5" s="233" t="str">
        <f t="shared" si="1"/>
        <v>Value Portfolio Americas</v>
      </c>
      <c r="D5" s="222" t="s">
        <v>375</v>
      </c>
      <c r="E5" s="229" t="str">
        <f t="shared" si="2"/>
        <v>BusinessArea</v>
      </c>
      <c r="F5" s="234">
        <f t="shared" ref="F5:F36" si="5">IF($E5="",0,IF($E5="Desk",VLOOKUP($D5,$I:$S,10,0),VLOOKUP("TOTAL_"&amp;$D5,$I:$S,10,0)))</f>
        <v>0</v>
      </c>
      <c r="I5" s="62" t="str">
        <f t="shared" si="3"/>
        <v>TRADING_HPFB - No Capital Investment Book</v>
      </c>
      <c r="J5" s="62" t="str">
        <f t="shared" si="4"/>
        <v>HPFB - No Capital Investment Book</v>
      </c>
      <c r="K5" s="309" t="s">
        <v>24</v>
      </c>
      <c r="L5" s="303">
        <v>40659</v>
      </c>
      <c r="M5" s="302" t="s">
        <v>368</v>
      </c>
      <c r="N5" s="302" t="s">
        <v>373</v>
      </c>
      <c r="O5" s="302" t="s">
        <v>18</v>
      </c>
      <c r="P5" s="302"/>
      <c r="Q5" s="302" t="s">
        <v>372</v>
      </c>
      <c r="R5" s="304">
        <v>0</v>
      </c>
      <c r="S5" s="310">
        <v>0</v>
      </c>
      <c r="U5" s="60" t="b">
        <v>1</v>
      </c>
      <c r="V5" s="60">
        <v>1600.379456272989</v>
      </c>
      <c r="W5" s="60">
        <v>512.22869445799734</v>
      </c>
      <c r="Y5" s="60" t="s">
        <v>24</v>
      </c>
      <c r="Z5" s="60">
        <v>40654</v>
      </c>
      <c r="AA5" s="60" t="s">
        <v>368</v>
      </c>
      <c r="AB5" s="60" t="s">
        <v>373</v>
      </c>
      <c r="AC5" s="60" t="s">
        <v>18</v>
      </c>
      <c r="AE5" s="60" t="s">
        <v>372</v>
      </c>
      <c r="AF5" s="60">
        <v>0</v>
      </c>
      <c r="AG5" s="60">
        <v>0</v>
      </c>
    </row>
    <row r="6" spans="1:33" ht="12" customHeight="1" x14ac:dyDescent="0.2">
      <c r="A6" s="231">
        <v>3</v>
      </c>
      <c r="B6" s="232">
        <f t="shared" si="0"/>
        <v>3</v>
      </c>
      <c r="C6" s="233" t="str">
        <f t="shared" si="1"/>
        <v>Municipal Products</v>
      </c>
      <c r="D6" s="222" t="s">
        <v>130</v>
      </c>
      <c r="E6" s="229" t="str">
        <f t="shared" si="2"/>
        <v>Department</v>
      </c>
      <c r="F6" s="234">
        <f t="shared" si="5"/>
        <v>0</v>
      </c>
      <c r="I6" s="62" t="str">
        <f t="shared" si="3"/>
        <v>TOTAL_Value Management Americas</v>
      </c>
      <c r="J6" s="62" t="str">
        <f t="shared" si="4"/>
        <v>Value Management Americas</v>
      </c>
      <c r="K6" s="309" t="s">
        <v>374</v>
      </c>
      <c r="L6" s="303">
        <v>40659</v>
      </c>
      <c r="M6" s="302" t="s">
        <v>368</v>
      </c>
      <c r="N6" s="302" t="s">
        <v>375</v>
      </c>
      <c r="O6" s="302" t="s">
        <v>18</v>
      </c>
      <c r="P6" s="302"/>
      <c r="Q6" s="302" t="s">
        <v>371</v>
      </c>
      <c r="R6" s="304">
        <v>0</v>
      </c>
      <c r="S6" s="310">
        <v>0</v>
      </c>
      <c r="U6" s="60" t="b">
        <v>1</v>
      </c>
      <c r="V6" s="60">
        <v>1600.379456272989</v>
      </c>
      <c r="W6" s="60">
        <v>512.22869445799734</v>
      </c>
      <c r="Y6" s="60" t="s">
        <v>374</v>
      </c>
      <c r="Z6" s="60">
        <v>40654</v>
      </c>
      <c r="AA6" s="60" t="s">
        <v>368</v>
      </c>
      <c r="AB6" s="60" t="s">
        <v>375</v>
      </c>
      <c r="AC6" s="60" t="s">
        <v>18</v>
      </c>
      <c r="AE6" s="60" t="s">
        <v>371</v>
      </c>
      <c r="AF6" s="60">
        <v>0</v>
      </c>
      <c r="AG6" s="60">
        <v>0</v>
      </c>
    </row>
    <row r="7" spans="1:33" ht="12" customHeight="1" x14ac:dyDescent="0.2">
      <c r="A7" s="231">
        <v>4</v>
      </c>
      <c r="B7" s="232">
        <f t="shared" si="0"/>
        <v>4</v>
      </c>
      <c r="C7" s="233" t="str">
        <f t="shared" si="1"/>
        <v>Municipal Portfolio</v>
      </c>
      <c r="D7" s="222" t="s">
        <v>130</v>
      </c>
      <c r="E7" s="229" t="str">
        <f t="shared" si="2"/>
        <v>Department</v>
      </c>
      <c r="F7" s="234">
        <f t="shared" si="5"/>
        <v>0</v>
      </c>
      <c r="I7" s="62" t="str">
        <f t="shared" si="3"/>
        <v>TRADING_Value Management Americas</v>
      </c>
      <c r="J7" s="62" t="str">
        <f t="shared" si="4"/>
        <v>Value Management Americas</v>
      </c>
      <c r="K7" s="309" t="s">
        <v>374</v>
      </c>
      <c r="L7" s="303">
        <v>40659</v>
      </c>
      <c r="M7" s="302" t="s">
        <v>368</v>
      </c>
      <c r="N7" s="302" t="s">
        <v>375</v>
      </c>
      <c r="O7" s="302" t="s">
        <v>18</v>
      </c>
      <c r="P7" s="302"/>
      <c r="Q7" s="302" t="s">
        <v>372</v>
      </c>
      <c r="R7" s="304">
        <v>0</v>
      </c>
      <c r="S7" s="310">
        <v>0</v>
      </c>
      <c r="U7" s="60" t="b">
        <v>1</v>
      </c>
      <c r="V7" s="60">
        <v>1600.379456272989</v>
      </c>
      <c r="W7" s="60">
        <v>512.22869445799734</v>
      </c>
      <c r="Y7" s="60" t="s">
        <v>374</v>
      </c>
      <c r="Z7" s="60">
        <v>40654</v>
      </c>
      <c r="AA7" s="60" t="s">
        <v>368</v>
      </c>
      <c r="AB7" s="60" t="s">
        <v>375</v>
      </c>
      <c r="AC7" s="60" t="s">
        <v>18</v>
      </c>
      <c r="AE7" s="60" t="s">
        <v>372</v>
      </c>
      <c r="AF7" s="60">
        <v>0</v>
      </c>
      <c r="AG7" s="60">
        <v>0</v>
      </c>
    </row>
    <row r="8" spans="1:33" ht="12" customHeight="1" x14ac:dyDescent="0.2">
      <c r="A8" s="213">
        <v>5</v>
      </c>
      <c r="B8" s="82">
        <f t="shared" si="0"/>
        <v>5</v>
      </c>
      <c r="C8" s="62" t="str">
        <f t="shared" si="1"/>
        <v>US Muni Liquidity</v>
      </c>
      <c r="D8" s="223"/>
      <c r="E8" s="230" t="str">
        <f t="shared" si="2"/>
        <v/>
      </c>
      <c r="F8" s="227">
        <f t="shared" si="5"/>
        <v>0</v>
      </c>
      <c r="I8" s="62" t="str">
        <f t="shared" si="3"/>
        <v>TOTAL_Municipal Products</v>
      </c>
      <c r="J8" s="62" t="str">
        <f t="shared" si="4"/>
        <v>Municipal Products</v>
      </c>
      <c r="K8" s="309" t="s">
        <v>376</v>
      </c>
      <c r="L8" s="303">
        <v>40659</v>
      </c>
      <c r="M8" s="302" t="s">
        <v>368</v>
      </c>
      <c r="N8" s="302" t="s">
        <v>130</v>
      </c>
      <c r="O8" s="302" t="s">
        <v>18</v>
      </c>
      <c r="P8" s="302"/>
      <c r="Q8" s="302" t="s">
        <v>371</v>
      </c>
      <c r="R8" s="304">
        <v>0</v>
      </c>
      <c r="S8" s="310">
        <v>0</v>
      </c>
      <c r="U8" s="60" t="b">
        <v>1</v>
      </c>
      <c r="V8" s="60">
        <v>1600.379456272989</v>
      </c>
      <c r="W8" s="60">
        <v>512.22869445799734</v>
      </c>
      <c r="Y8" s="60" t="s">
        <v>376</v>
      </c>
      <c r="Z8" s="60">
        <v>40654</v>
      </c>
      <c r="AA8" s="60" t="s">
        <v>368</v>
      </c>
      <c r="AB8" s="60" t="s">
        <v>130</v>
      </c>
      <c r="AC8" s="60" t="s">
        <v>18</v>
      </c>
      <c r="AE8" s="60" t="s">
        <v>371</v>
      </c>
      <c r="AF8" s="60">
        <v>0</v>
      </c>
      <c r="AG8" s="60">
        <v>0</v>
      </c>
    </row>
    <row r="9" spans="1:33" ht="12" customHeight="1" x14ac:dyDescent="0.2">
      <c r="A9" s="213">
        <v>6</v>
      </c>
      <c r="B9" s="82">
        <f t="shared" si="0"/>
        <v>10</v>
      </c>
      <c r="C9" s="62" t="str">
        <f t="shared" si="1"/>
        <v>AM_BANKBND_L</v>
      </c>
      <c r="D9" s="223"/>
      <c r="E9" s="230" t="str">
        <f t="shared" si="2"/>
        <v/>
      </c>
      <c r="F9" s="227">
        <f t="shared" si="5"/>
        <v>0</v>
      </c>
      <c r="I9" s="62" t="str">
        <f t="shared" si="3"/>
        <v>TRADING_Municipal Products</v>
      </c>
      <c r="J9" s="62" t="str">
        <f t="shared" si="4"/>
        <v>Municipal Products</v>
      </c>
      <c r="K9" s="309" t="s">
        <v>376</v>
      </c>
      <c r="L9" s="303">
        <v>40659</v>
      </c>
      <c r="M9" s="302" t="s">
        <v>368</v>
      </c>
      <c r="N9" s="302" t="s">
        <v>130</v>
      </c>
      <c r="O9" s="302" t="s">
        <v>18</v>
      </c>
      <c r="P9" s="302"/>
      <c r="Q9" s="302" t="s">
        <v>372</v>
      </c>
      <c r="R9" s="304">
        <v>0</v>
      </c>
      <c r="S9" s="310">
        <v>0</v>
      </c>
      <c r="U9" s="60" t="b">
        <v>1</v>
      </c>
      <c r="V9" s="60">
        <v>1600.379456272989</v>
      </c>
      <c r="W9" s="60">
        <v>512.22869445799734</v>
      </c>
      <c r="Y9" s="60" t="s">
        <v>376</v>
      </c>
      <c r="Z9" s="60">
        <v>40654</v>
      </c>
      <c r="AA9" s="60" t="s">
        <v>368</v>
      </c>
      <c r="AB9" s="60" t="s">
        <v>130</v>
      </c>
      <c r="AC9" s="60" t="s">
        <v>18</v>
      </c>
      <c r="AE9" s="60" t="s">
        <v>372</v>
      </c>
      <c r="AF9" s="60">
        <v>0</v>
      </c>
      <c r="AG9" s="60">
        <v>0</v>
      </c>
    </row>
    <row r="10" spans="1:33" ht="12" customHeight="1" x14ac:dyDescent="0.2">
      <c r="A10" s="213">
        <v>7</v>
      </c>
      <c r="B10" s="82">
        <f t="shared" si="0"/>
        <v>10</v>
      </c>
      <c r="C10" s="62" t="str">
        <f t="shared" si="1"/>
        <v>AM_DIRPLCM_L</v>
      </c>
      <c r="D10" s="223"/>
      <c r="E10" s="230" t="str">
        <f t="shared" si="2"/>
        <v/>
      </c>
      <c r="F10" s="227">
        <f t="shared" si="5"/>
        <v>0</v>
      </c>
      <c r="I10" s="62" t="str">
        <f t="shared" si="3"/>
        <v>TOTAL_Municipal Products</v>
      </c>
      <c r="J10" s="62" t="str">
        <f t="shared" si="4"/>
        <v>Municipal Products</v>
      </c>
      <c r="K10" s="309" t="s">
        <v>379</v>
      </c>
      <c r="L10" s="303">
        <v>40659</v>
      </c>
      <c r="M10" s="302" t="s">
        <v>368</v>
      </c>
      <c r="N10" s="302" t="s">
        <v>130</v>
      </c>
      <c r="O10" s="302" t="s">
        <v>18</v>
      </c>
      <c r="P10" s="302"/>
      <c r="Q10" s="302" t="s">
        <v>371</v>
      </c>
      <c r="R10" s="304">
        <v>0</v>
      </c>
      <c r="S10" s="310">
        <v>0</v>
      </c>
      <c r="U10" s="60" t="b">
        <v>1</v>
      </c>
      <c r="V10" s="60">
        <v>1600.379456272989</v>
      </c>
      <c r="W10" s="60">
        <v>512.22869445799734</v>
      </c>
      <c r="Y10" s="60" t="s">
        <v>379</v>
      </c>
      <c r="Z10" s="60">
        <v>40654</v>
      </c>
      <c r="AA10" s="60" t="s">
        <v>368</v>
      </c>
      <c r="AB10" s="60" t="s">
        <v>130</v>
      </c>
      <c r="AC10" s="60" t="s">
        <v>18</v>
      </c>
      <c r="AE10" s="60" t="s">
        <v>371</v>
      </c>
      <c r="AF10" s="60">
        <v>0</v>
      </c>
      <c r="AG10" s="60">
        <v>0</v>
      </c>
    </row>
    <row r="11" spans="1:33" ht="12" customHeight="1" x14ac:dyDescent="0.2">
      <c r="A11" s="213">
        <v>8</v>
      </c>
      <c r="B11" s="82">
        <f t="shared" si="0"/>
        <v>10</v>
      </c>
      <c r="C11" s="62" t="str">
        <f t="shared" si="1"/>
        <v>AM_LIQFAC_L</v>
      </c>
      <c r="D11" s="223"/>
      <c r="E11" s="230" t="str">
        <f t="shared" si="2"/>
        <v/>
      </c>
      <c r="F11" s="227">
        <f t="shared" si="5"/>
        <v>0</v>
      </c>
      <c r="I11" s="62" t="str">
        <f t="shared" si="3"/>
        <v>TRADING_Municipal Products</v>
      </c>
      <c r="J11" s="62" t="str">
        <f t="shared" si="4"/>
        <v>Municipal Products</v>
      </c>
      <c r="K11" s="309" t="s">
        <v>379</v>
      </c>
      <c r="L11" s="303">
        <v>40659</v>
      </c>
      <c r="M11" s="302" t="s">
        <v>368</v>
      </c>
      <c r="N11" s="302" t="s">
        <v>130</v>
      </c>
      <c r="O11" s="302" t="s">
        <v>18</v>
      </c>
      <c r="P11" s="302"/>
      <c r="Q11" s="302" t="s">
        <v>372</v>
      </c>
      <c r="R11" s="304">
        <v>0</v>
      </c>
      <c r="S11" s="310">
        <v>0</v>
      </c>
      <c r="U11" s="60" t="b">
        <v>1</v>
      </c>
      <c r="V11" s="60">
        <v>1600.379456272989</v>
      </c>
      <c r="W11" s="60">
        <v>512.22869445799734</v>
      </c>
      <c r="Y11" s="60" t="s">
        <v>379</v>
      </c>
      <c r="Z11" s="60">
        <v>40654</v>
      </c>
      <c r="AA11" s="60" t="s">
        <v>368</v>
      </c>
      <c r="AB11" s="60" t="s">
        <v>130</v>
      </c>
      <c r="AC11" s="60" t="s">
        <v>18</v>
      </c>
      <c r="AE11" s="60" t="s">
        <v>372</v>
      </c>
      <c r="AF11" s="60">
        <v>0</v>
      </c>
      <c r="AG11" s="60">
        <v>0</v>
      </c>
    </row>
    <row r="12" spans="1:33" ht="12" customHeight="1" x14ac:dyDescent="0.2">
      <c r="A12" s="213">
        <v>9</v>
      </c>
      <c r="B12" s="82">
        <f t="shared" si="0"/>
        <v>5</v>
      </c>
      <c r="C12" s="62" t="str">
        <f t="shared" si="1"/>
        <v>US IR Derivatives</v>
      </c>
      <c r="D12" s="223"/>
      <c r="E12" s="230" t="str">
        <f t="shared" si="2"/>
        <v/>
      </c>
      <c r="F12" s="227">
        <f t="shared" si="5"/>
        <v>0</v>
      </c>
      <c r="I12" s="62" t="str">
        <f t="shared" si="3"/>
        <v>TOTAL_Value Portfolio</v>
      </c>
      <c r="J12" s="62" t="str">
        <f t="shared" si="4"/>
        <v>Value Portfolio</v>
      </c>
      <c r="K12" s="309" t="s">
        <v>381</v>
      </c>
      <c r="L12" s="303">
        <v>40659</v>
      </c>
      <c r="M12" s="302" t="s">
        <v>368</v>
      </c>
      <c r="N12" s="302" t="s">
        <v>128</v>
      </c>
      <c r="O12" s="302" t="s">
        <v>18</v>
      </c>
      <c r="P12" s="302"/>
      <c r="Q12" s="302" t="s">
        <v>371</v>
      </c>
      <c r="R12" s="304">
        <v>0</v>
      </c>
      <c r="S12" s="310">
        <v>0</v>
      </c>
      <c r="U12" s="60" t="b">
        <v>1</v>
      </c>
      <c r="V12" s="60">
        <v>1600.379456272989</v>
      </c>
      <c r="W12" s="60">
        <v>512.22869445799734</v>
      </c>
      <c r="Y12" s="60" t="s">
        <v>381</v>
      </c>
      <c r="Z12" s="60">
        <v>40654</v>
      </c>
      <c r="AA12" s="60" t="s">
        <v>368</v>
      </c>
      <c r="AB12" s="60" t="s">
        <v>128</v>
      </c>
      <c r="AC12" s="60" t="s">
        <v>18</v>
      </c>
      <c r="AE12" s="60" t="s">
        <v>371</v>
      </c>
      <c r="AF12" s="60">
        <v>0</v>
      </c>
      <c r="AG12" s="60">
        <v>0</v>
      </c>
    </row>
    <row r="13" spans="1:33" ht="12" customHeight="1" x14ac:dyDescent="0.2">
      <c r="A13" s="213">
        <v>10</v>
      </c>
      <c r="B13" s="82">
        <f t="shared" si="0"/>
        <v>10</v>
      </c>
      <c r="C13" s="62" t="str">
        <f t="shared" si="1"/>
        <v>AM_IRSWPS_T</v>
      </c>
      <c r="D13" s="223"/>
      <c r="E13" s="230" t="str">
        <f t="shared" si="2"/>
        <v/>
      </c>
      <c r="F13" s="227">
        <f t="shared" si="5"/>
        <v>0</v>
      </c>
      <c r="I13" s="62" t="str">
        <f t="shared" si="3"/>
        <v>TRADING_Value Portfolio</v>
      </c>
      <c r="J13" s="62" t="str">
        <f t="shared" si="4"/>
        <v>Value Portfolio</v>
      </c>
      <c r="K13" s="309" t="s">
        <v>381</v>
      </c>
      <c r="L13" s="303">
        <v>40659</v>
      </c>
      <c r="M13" s="302" t="s">
        <v>368</v>
      </c>
      <c r="N13" s="302" t="s">
        <v>128</v>
      </c>
      <c r="O13" s="302" t="s">
        <v>18</v>
      </c>
      <c r="P13" s="302"/>
      <c r="Q13" s="302" t="s">
        <v>372</v>
      </c>
      <c r="R13" s="304">
        <v>0</v>
      </c>
      <c r="S13" s="310">
        <v>0</v>
      </c>
      <c r="U13" s="60" t="b">
        <v>1</v>
      </c>
      <c r="V13" s="60">
        <v>1600.379456272989</v>
      </c>
      <c r="W13" s="60">
        <v>512.22869445799734</v>
      </c>
      <c r="Y13" s="60" t="s">
        <v>381</v>
      </c>
      <c r="Z13" s="60">
        <v>40654</v>
      </c>
      <c r="AA13" s="60" t="s">
        <v>368</v>
      </c>
      <c r="AB13" s="60" t="s">
        <v>128</v>
      </c>
      <c r="AC13" s="60" t="s">
        <v>18</v>
      </c>
      <c r="AE13" s="60" t="s">
        <v>372</v>
      </c>
      <c r="AF13" s="60">
        <v>0</v>
      </c>
      <c r="AG13" s="60">
        <v>0</v>
      </c>
    </row>
    <row r="14" spans="1:33" ht="12" customHeight="1" x14ac:dyDescent="0.2">
      <c r="A14" s="213">
        <v>11</v>
      </c>
      <c r="B14" s="82">
        <f t="shared" si="0"/>
        <v>10</v>
      </c>
      <c r="C14" s="62" t="str">
        <f t="shared" si="1"/>
        <v>G_CM_Irates</v>
      </c>
      <c r="D14" s="223"/>
      <c r="E14" s="230" t="str">
        <f t="shared" si="2"/>
        <v/>
      </c>
      <c r="F14" s="227">
        <f t="shared" si="5"/>
        <v>0</v>
      </c>
      <c r="I14" s="62" t="str">
        <f t="shared" si="3"/>
        <v>G_GICs_NY</v>
      </c>
      <c r="J14" s="62" t="str">
        <f t="shared" si="4"/>
        <v>G_GICs_NY</v>
      </c>
      <c r="K14" s="309" t="s">
        <v>327</v>
      </c>
      <c r="L14" s="303">
        <v>40659</v>
      </c>
      <c r="M14" s="302" t="s">
        <v>396</v>
      </c>
      <c r="N14" s="302" t="s">
        <v>85</v>
      </c>
      <c r="O14" s="302" t="s">
        <v>18</v>
      </c>
      <c r="P14" s="302">
        <v>121</v>
      </c>
      <c r="Q14" s="302" t="s">
        <v>372</v>
      </c>
      <c r="R14" s="304">
        <v>0</v>
      </c>
      <c r="S14" s="310">
        <v>0</v>
      </c>
      <c r="U14" s="60" t="b">
        <v>1</v>
      </c>
      <c r="V14" s="60">
        <v>1600.379456272989</v>
      </c>
      <c r="W14" s="60">
        <v>512.22869445799734</v>
      </c>
      <c r="Y14" s="60" t="s">
        <v>327</v>
      </c>
      <c r="Z14" s="60">
        <v>40654</v>
      </c>
      <c r="AA14" s="60" t="s">
        <v>396</v>
      </c>
      <c r="AB14" s="60" t="s">
        <v>85</v>
      </c>
      <c r="AC14" s="60" t="s">
        <v>18</v>
      </c>
      <c r="AD14" s="60">
        <v>121</v>
      </c>
      <c r="AE14" s="60" t="s">
        <v>372</v>
      </c>
      <c r="AF14" s="60">
        <v>0</v>
      </c>
      <c r="AG14" s="60">
        <v>0</v>
      </c>
    </row>
    <row r="15" spans="1:33" ht="12" customHeight="1" x14ac:dyDescent="0.2">
      <c r="A15" s="213">
        <v>12</v>
      </c>
      <c r="B15" s="82">
        <f t="shared" si="0"/>
        <v>10</v>
      </c>
      <c r="C15" s="62" t="str">
        <f t="shared" si="1"/>
        <v>C_CM_Irates</v>
      </c>
      <c r="D15" s="223"/>
      <c r="E15" s="230" t="str">
        <f t="shared" si="2"/>
        <v/>
      </c>
      <c r="F15" s="227">
        <f t="shared" si="5"/>
        <v>0</v>
      </c>
      <c r="I15" s="62" t="str">
        <f t="shared" si="3"/>
        <v>G_GICs_Pallas</v>
      </c>
      <c r="J15" s="62" t="str">
        <f t="shared" si="4"/>
        <v>G_GICs_Pallas</v>
      </c>
      <c r="K15" s="309" t="s">
        <v>327</v>
      </c>
      <c r="L15" s="303">
        <v>40659</v>
      </c>
      <c r="M15" s="302" t="s">
        <v>396</v>
      </c>
      <c r="N15" s="302" t="s">
        <v>86</v>
      </c>
      <c r="O15" s="302" t="s">
        <v>18</v>
      </c>
      <c r="P15" s="302">
        <v>121</v>
      </c>
      <c r="Q15" s="302" t="s">
        <v>372</v>
      </c>
      <c r="R15" s="304">
        <v>0</v>
      </c>
      <c r="S15" s="310">
        <v>0</v>
      </c>
      <c r="U15" s="60" t="b">
        <v>1</v>
      </c>
      <c r="V15" s="60">
        <v>-1132.468234152002</v>
      </c>
      <c r="W15" s="60">
        <v>-358.11789977100125</v>
      </c>
      <c r="Y15" s="60" t="s">
        <v>327</v>
      </c>
      <c r="Z15" s="60">
        <v>40654</v>
      </c>
      <c r="AA15" s="60" t="s">
        <v>396</v>
      </c>
      <c r="AB15" s="60" t="s">
        <v>86</v>
      </c>
      <c r="AC15" s="60" t="s">
        <v>18</v>
      </c>
      <c r="AD15" s="60">
        <v>121</v>
      </c>
      <c r="AE15" s="60" t="s">
        <v>372</v>
      </c>
      <c r="AF15" s="60">
        <v>0</v>
      </c>
      <c r="AG15" s="60">
        <v>0</v>
      </c>
    </row>
    <row r="16" spans="1:33" ht="12" customHeight="1" x14ac:dyDescent="0.2">
      <c r="A16" s="213">
        <v>13</v>
      </c>
      <c r="B16" s="82">
        <f t="shared" si="0"/>
        <v>5</v>
      </c>
      <c r="C16" s="62" t="str">
        <f t="shared" si="1"/>
        <v>US &amp; Canadian Muni</v>
      </c>
      <c r="D16" s="223"/>
      <c r="E16" s="230" t="str">
        <f t="shared" si="2"/>
        <v/>
      </c>
      <c r="F16" s="227">
        <f t="shared" si="5"/>
        <v>0</v>
      </c>
      <c r="I16" s="62" t="str">
        <f t="shared" si="3"/>
        <v>SanSabiaSPV</v>
      </c>
      <c r="J16" s="62" t="str">
        <f t="shared" si="4"/>
        <v>SanSabiaSPV</v>
      </c>
      <c r="K16" s="309" t="s">
        <v>327</v>
      </c>
      <c r="L16" s="303">
        <v>40659</v>
      </c>
      <c r="M16" s="302" t="s">
        <v>396</v>
      </c>
      <c r="N16" s="302" t="s">
        <v>89</v>
      </c>
      <c r="O16" s="302" t="s">
        <v>18</v>
      </c>
      <c r="P16" s="302">
        <v>902</v>
      </c>
      <c r="Q16" s="302" t="s">
        <v>372</v>
      </c>
      <c r="R16" s="304">
        <v>0</v>
      </c>
      <c r="S16" s="310">
        <v>0</v>
      </c>
      <c r="U16" s="60" t="b">
        <v>1</v>
      </c>
      <c r="V16" s="60">
        <v>-1132.468234152002</v>
      </c>
      <c r="W16" s="60">
        <v>-358.11789977100125</v>
      </c>
      <c r="Y16" s="60" t="s">
        <v>327</v>
      </c>
      <c r="Z16" s="60">
        <v>40654</v>
      </c>
      <c r="AA16" s="60" t="s">
        <v>396</v>
      </c>
      <c r="AB16" s="60" t="s">
        <v>89</v>
      </c>
      <c r="AC16" s="60" t="s">
        <v>18</v>
      </c>
      <c r="AD16" s="60">
        <v>902</v>
      </c>
      <c r="AE16" s="60" t="s">
        <v>372</v>
      </c>
      <c r="AF16" s="60">
        <v>0</v>
      </c>
      <c r="AG16" s="60">
        <v>0</v>
      </c>
    </row>
    <row r="17" spans="1:33" ht="12" customHeight="1" x14ac:dyDescent="0.2">
      <c r="A17" s="213">
        <v>14</v>
      </c>
      <c r="B17" s="82">
        <f t="shared" si="0"/>
        <v>10</v>
      </c>
      <c r="C17" s="62" t="str">
        <f t="shared" si="1"/>
        <v>AM_CAMUNI_L</v>
      </c>
      <c r="D17" s="223"/>
      <c r="E17" s="230" t="str">
        <f t="shared" si="2"/>
        <v/>
      </c>
      <c r="F17" s="227">
        <f t="shared" si="5"/>
        <v>0</v>
      </c>
      <c r="I17" s="62" t="str">
        <f t="shared" si="3"/>
        <v>TOTAL_Portfolio Management Europe/RoW</v>
      </c>
      <c r="J17" s="62" t="str">
        <f t="shared" si="4"/>
        <v>Portfolio Management Europe/RoW</v>
      </c>
      <c r="K17" s="309" t="s">
        <v>376</v>
      </c>
      <c r="L17" s="303">
        <v>40645</v>
      </c>
      <c r="M17" s="302" t="s">
        <v>368</v>
      </c>
      <c r="N17" s="302" t="s">
        <v>377</v>
      </c>
      <c r="O17" s="302" t="s">
        <v>18</v>
      </c>
      <c r="P17" s="302" t="s">
        <v>369</v>
      </c>
      <c r="Q17" s="302" t="s">
        <v>371</v>
      </c>
      <c r="R17" s="304">
        <v>0</v>
      </c>
      <c r="S17" s="310">
        <v>0</v>
      </c>
      <c r="U17" s="60" t="b">
        <v>1</v>
      </c>
      <c r="V17" s="60">
        <v>0</v>
      </c>
      <c r="W17" s="60">
        <v>0</v>
      </c>
      <c r="Y17" s="60" t="s">
        <v>376</v>
      </c>
      <c r="Z17" s="60">
        <v>40448</v>
      </c>
      <c r="AA17" s="60" t="s">
        <v>368</v>
      </c>
      <c r="AB17" s="60" t="s">
        <v>377</v>
      </c>
      <c r="AC17" s="60" t="s">
        <v>18</v>
      </c>
      <c r="AD17" s="60" t="s">
        <v>369</v>
      </c>
      <c r="AE17" s="60" t="s">
        <v>371</v>
      </c>
      <c r="AF17" s="60">
        <v>0</v>
      </c>
      <c r="AG17" s="60">
        <v>0</v>
      </c>
    </row>
    <row r="18" spans="1:33" ht="12" customHeight="1" x14ac:dyDescent="0.2">
      <c r="A18" s="213">
        <v>15</v>
      </c>
      <c r="B18" s="82">
        <f t="shared" si="0"/>
        <v>10</v>
      </c>
      <c r="C18" s="62" t="str">
        <f t="shared" si="1"/>
        <v>AM_USMUNI_L</v>
      </c>
      <c r="D18" s="223"/>
      <c r="E18" s="230" t="str">
        <f t="shared" si="2"/>
        <v/>
      </c>
      <c r="F18" s="227">
        <f t="shared" si="5"/>
        <v>0</v>
      </c>
      <c r="I18" s="62" t="str">
        <f t="shared" si="3"/>
        <v>TRADING_Portfolio Management Europe/RoW</v>
      </c>
      <c r="J18" s="62" t="str">
        <f t="shared" si="4"/>
        <v>Portfolio Management Europe/RoW</v>
      </c>
      <c r="K18" s="309" t="s">
        <v>376</v>
      </c>
      <c r="L18" s="303">
        <v>40645</v>
      </c>
      <c r="M18" s="302" t="s">
        <v>368</v>
      </c>
      <c r="N18" s="302" t="s">
        <v>377</v>
      </c>
      <c r="O18" s="302" t="s">
        <v>18</v>
      </c>
      <c r="P18" s="302" t="s">
        <v>369</v>
      </c>
      <c r="Q18" s="302" t="s">
        <v>372</v>
      </c>
      <c r="R18" s="304">
        <v>0</v>
      </c>
      <c r="S18" s="310">
        <v>0</v>
      </c>
      <c r="U18" s="60" t="b">
        <v>1</v>
      </c>
      <c r="V18" s="60">
        <v>0</v>
      </c>
      <c r="W18" s="60">
        <v>0</v>
      </c>
      <c r="Y18" s="60" t="s">
        <v>376</v>
      </c>
      <c r="Z18" s="60">
        <v>40448</v>
      </c>
      <c r="AA18" s="60" t="s">
        <v>368</v>
      </c>
      <c r="AB18" s="60" t="s">
        <v>377</v>
      </c>
      <c r="AC18" s="60" t="s">
        <v>18</v>
      </c>
      <c r="AD18" s="60" t="s">
        <v>369</v>
      </c>
      <c r="AE18" s="60" t="s">
        <v>372</v>
      </c>
      <c r="AF18" s="60">
        <v>0</v>
      </c>
      <c r="AG18" s="60">
        <v>0</v>
      </c>
    </row>
    <row r="19" spans="1:33" ht="12" customHeight="1" x14ac:dyDescent="0.2">
      <c r="A19" s="231">
        <v>16</v>
      </c>
      <c r="B19" s="232">
        <f t="shared" si="0"/>
        <v>5</v>
      </c>
      <c r="C19" s="233" t="str">
        <f t="shared" si="1"/>
        <v>GIC</v>
      </c>
      <c r="D19" s="222" t="s">
        <v>130</v>
      </c>
      <c r="E19" s="229" t="str">
        <f t="shared" si="2"/>
        <v>Department</v>
      </c>
      <c r="F19" s="234">
        <f t="shared" si="5"/>
        <v>0</v>
      </c>
      <c r="I19" s="62" t="str">
        <f t="shared" si="3"/>
        <v>NON-TRADING_Us Credit Portfolio Management</v>
      </c>
      <c r="J19" s="62" t="str">
        <f t="shared" si="4"/>
        <v>Us Credit Portfolio Management</v>
      </c>
      <c r="K19" s="309" t="s">
        <v>376</v>
      </c>
      <c r="L19" s="303">
        <v>40645</v>
      </c>
      <c r="M19" s="302" t="s">
        <v>368</v>
      </c>
      <c r="N19" s="302" t="s">
        <v>378</v>
      </c>
      <c r="O19" s="302" t="s">
        <v>18</v>
      </c>
      <c r="P19" s="302" t="s">
        <v>369</v>
      </c>
      <c r="Q19" s="302" t="s">
        <v>370</v>
      </c>
      <c r="R19" s="304">
        <v>0</v>
      </c>
      <c r="S19" s="310">
        <v>0</v>
      </c>
      <c r="U19" s="60" t="b">
        <v>1</v>
      </c>
      <c r="V19" s="60">
        <v>0</v>
      </c>
      <c r="W19" s="60">
        <v>0</v>
      </c>
      <c r="Y19" s="60" t="s">
        <v>376</v>
      </c>
      <c r="Z19" s="60">
        <v>40448</v>
      </c>
      <c r="AA19" s="60" t="s">
        <v>368</v>
      </c>
      <c r="AB19" s="60" t="s">
        <v>378</v>
      </c>
      <c r="AC19" s="60" t="s">
        <v>18</v>
      </c>
      <c r="AD19" s="60" t="s">
        <v>369</v>
      </c>
      <c r="AE19" s="60" t="s">
        <v>370</v>
      </c>
      <c r="AF19" s="60">
        <v>0</v>
      </c>
      <c r="AG19" s="60">
        <v>0</v>
      </c>
    </row>
    <row r="20" spans="1:33" ht="12" customHeight="1" x14ac:dyDescent="0.2">
      <c r="A20" s="213">
        <v>17</v>
      </c>
      <c r="B20" s="82">
        <f t="shared" si="0"/>
        <v>10</v>
      </c>
      <c r="C20" s="62" t="str">
        <f t="shared" si="1"/>
        <v>AM_GICS_F</v>
      </c>
      <c r="D20" s="223"/>
      <c r="E20" s="230" t="str">
        <f t="shared" si="2"/>
        <v/>
      </c>
      <c r="F20" s="227">
        <f t="shared" si="5"/>
        <v>0</v>
      </c>
      <c r="I20" s="62" t="str">
        <f t="shared" si="3"/>
        <v>TOTAL_Us Credit Portfolio Management</v>
      </c>
      <c r="J20" s="62" t="str">
        <f t="shared" si="4"/>
        <v>Us Credit Portfolio Management</v>
      </c>
      <c r="K20" s="309" t="s">
        <v>376</v>
      </c>
      <c r="L20" s="303">
        <v>40645</v>
      </c>
      <c r="M20" s="302" t="s">
        <v>368</v>
      </c>
      <c r="N20" s="302" t="s">
        <v>378</v>
      </c>
      <c r="O20" s="302" t="s">
        <v>18</v>
      </c>
      <c r="P20" s="302" t="s">
        <v>369</v>
      </c>
      <c r="Q20" s="302" t="s">
        <v>371</v>
      </c>
      <c r="R20" s="304">
        <v>0</v>
      </c>
      <c r="S20" s="310">
        <v>0</v>
      </c>
      <c r="U20" s="60" t="b">
        <v>1</v>
      </c>
      <c r="V20" s="60">
        <v>0</v>
      </c>
      <c r="W20" s="60">
        <v>0</v>
      </c>
      <c r="Y20" s="60" t="s">
        <v>376</v>
      </c>
      <c r="Z20" s="60">
        <v>40448</v>
      </c>
      <c r="AA20" s="60" t="s">
        <v>368</v>
      </c>
      <c r="AB20" s="60" t="s">
        <v>378</v>
      </c>
      <c r="AC20" s="60" t="s">
        <v>18</v>
      </c>
      <c r="AD20" s="60" t="s">
        <v>369</v>
      </c>
      <c r="AE20" s="60" t="s">
        <v>371</v>
      </c>
      <c r="AF20" s="60">
        <v>0</v>
      </c>
      <c r="AG20" s="60">
        <v>0</v>
      </c>
    </row>
    <row r="21" spans="1:33" ht="12" customHeight="1" x14ac:dyDescent="0.2">
      <c r="A21" s="213">
        <v>18</v>
      </c>
      <c r="B21" s="82">
        <f t="shared" si="0"/>
        <v>10</v>
      </c>
      <c r="C21" s="62" t="str">
        <f t="shared" si="1"/>
        <v>AM_GICS_T</v>
      </c>
      <c r="D21" s="223"/>
      <c r="E21" s="230" t="str">
        <f t="shared" si="2"/>
        <v/>
      </c>
      <c r="F21" s="227">
        <f t="shared" si="5"/>
        <v>0</v>
      </c>
      <c r="I21" s="62" t="str">
        <f t="shared" si="3"/>
        <v>TRADING_Us Credit Portfolio Management</v>
      </c>
      <c r="J21" s="62" t="str">
        <f t="shared" si="4"/>
        <v>Us Credit Portfolio Management</v>
      </c>
      <c r="K21" s="309" t="s">
        <v>376</v>
      </c>
      <c r="L21" s="303">
        <v>40645</v>
      </c>
      <c r="M21" s="302" t="s">
        <v>368</v>
      </c>
      <c r="N21" s="302" t="s">
        <v>378</v>
      </c>
      <c r="O21" s="302" t="s">
        <v>18</v>
      </c>
      <c r="P21" s="302" t="s">
        <v>369</v>
      </c>
      <c r="Q21" s="302" t="s">
        <v>372</v>
      </c>
      <c r="R21" s="304">
        <v>0</v>
      </c>
      <c r="S21" s="310">
        <v>0</v>
      </c>
      <c r="U21" s="60" t="b">
        <v>1</v>
      </c>
      <c r="V21" s="60">
        <v>0</v>
      </c>
      <c r="W21" s="60">
        <v>0</v>
      </c>
      <c r="Y21" s="60" t="s">
        <v>376</v>
      </c>
      <c r="Z21" s="60">
        <v>40448</v>
      </c>
      <c r="AA21" s="60" t="s">
        <v>368</v>
      </c>
      <c r="AB21" s="60" t="s">
        <v>378</v>
      </c>
      <c r="AC21" s="60" t="s">
        <v>18</v>
      </c>
      <c r="AD21" s="60" t="s">
        <v>369</v>
      </c>
      <c r="AE21" s="60" t="s">
        <v>372</v>
      </c>
      <c r="AF21" s="60">
        <v>0</v>
      </c>
      <c r="AG21" s="60">
        <v>0</v>
      </c>
    </row>
    <row r="22" spans="1:33" ht="12" customHeight="1" x14ac:dyDescent="0.2">
      <c r="A22" s="213">
        <v>19</v>
      </c>
      <c r="B22" s="82">
        <f t="shared" si="0"/>
        <v>10</v>
      </c>
      <c r="C22" s="62" t="str">
        <f t="shared" si="1"/>
        <v>AM_GICS_V</v>
      </c>
      <c r="D22" s="223"/>
      <c r="E22" s="230" t="str">
        <f t="shared" si="2"/>
        <v/>
      </c>
      <c r="F22" s="227">
        <f t="shared" si="5"/>
        <v>0</v>
      </c>
      <c r="I22" s="62" t="str">
        <f t="shared" si="3"/>
        <v>TOTAL_Municipal Products</v>
      </c>
      <c r="J22" s="62" t="str">
        <f t="shared" si="4"/>
        <v>Municipal Products</v>
      </c>
      <c r="K22" s="309" t="s">
        <v>379</v>
      </c>
      <c r="L22" s="303">
        <v>40645</v>
      </c>
      <c r="M22" s="302" t="s">
        <v>368</v>
      </c>
      <c r="N22" s="302" t="s">
        <v>130</v>
      </c>
      <c r="O22" s="302" t="s">
        <v>18</v>
      </c>
      <c r="P22" s="302" t="s">
        <v>369</v>
      </c>
      <c r="Q22" s="302" t="s">
        <v>371</v>
      </c>
      <c r="R22" s="304">
        <v>0</v>
      </c>
      <c r="S22" s="310">
        <v>0</v>
      </c>
      <c r="U22" s="60" t="b">
        <v>1</v>
      </c>
      <c r="V22" s="60">
        <v>341255.78133645997</v>
      </c>
      <c r="W22" s="60">
        <v>191440.485764899</v>
      </c>
      <c r="Y22" s="60" t="s">
        <v>379</v>
      </c>
      <c r="Z22" s="60">
        <v>40448</v>
      </c>
      <c r="AA22" s="60" t="s">
        <v>368</v>
      </c>
      <c r="AB22" s="60" t="s">
        <v>130</v>
      </c>
      <c r="AC22" s="60" t="s">
        <v>18</v>
      </c>
      <c r="AD22" s="60" t="s">
        <v>369</v>
      </c>
      <c r="AE22" s="60" t="s">
        <v>371</v>
      </c>
      <c r="AF22" s="60">
        <v>0</v>
      </c>
      <c r="AG22" s="60">
        <v>0</v>
      </c>
    </row>
    <row r="23" spans="1:33" ht="12" customHeight="1" x14ac:dyDescent="0.2">
      <c r="A23" s="213">
        <v>20</v>
      </c>
      <c r="B23" s="82">
        <f t="shared" si="0"/>
        <v>10</v>
      </c>
      <c r="C23" s="62" t="str">
        <f t="shared" si="1"/>
        <v>G_GICs_HLB</v>
      </c>
      <c r="D23" s="223"/>
      <c r="E23" s="230" t="str">
        <f t="shared" si="2"/>
        <v/>
      </c>
      <c r="F23" s="227">
        <f t="shared" si="5"/>
        <v>0</v>
      </c>
      <c r="I23" s="62" t="str">
        <f t="shared" si="3"/>
        <v>TRADING_Municipal Products</v>
      </c>
      <c r="J23" s="62" t="str">
        <f t="shared" si="4"/>
        <v>Municipal Products</v>
      </c>
      <c r="K23" s="309" t="s">
        <v>379</v>
      </c>
      <c r="L23" s="303">
        <v>40645</v>
      </c>
      <c r="M23" s="302" t="s">
        <v>368</v>
      </c>
      <c r="N23" s="302" t="s">
        <v>130</v>
      </c>
      <c r="O23" s="302" t="s">
        <v>18</v>
      </c>
      <c r="P23" s="302" t="s">
        <v>369</v>
      </c>
      <c r="Q23" s="302" t="s">
        <v>372</v>
      </c>
      <c r="R23" s="304">
        <v>0</v>
      </c>
      <c r="S23" s="310">
        <v>0</v>
      </c>
      <c r="U23" s="60" t="b">
        <v>1</v>
      </c>
      <c r="V23" s="60">
        <v>341255.78133645997</v>
      </c>
      <c r="W23" s="60">
        <v>191440.485764899</v>
      </c>
      <c r="Y23" s="60" t="s">
        <v>379</v>
      </c>
      <c r="Z23" s="60">
        <v>40448</v>
      </c>
      <c r="AA23" s="60" t="s">
        <v>368</v>
      </c>
      <c r="AB23" s="60" t="s">
        <v>130</v>
      </c>
      <c r="AC23" s="60" t="s">
        <v>18</v>
      </c>
      <c r="AD23" s="60" t="s">
        <v>369</v>
      </c>
      <c r="AE23" s="60" t="s">
        <v>372</v>
      </c>
      <c r="AF23" s="60">
        <v>0</v>
      </c>
      <c r="AG23" s="60">
        <v>0</v>
      </c>
    </row>
    <row r="24" spans="1:33" ht="12" customHeight="1" x14ac:dyDescent="0.2">
      <c r="A24" s="231">
        <v>21</v>
      </c>
      <c r="B24" s="232">
        <f t="shared" si="0"/>
        <v>10</v>
      </c>
      <c r="C24" s="233" t="str">
        <f t="shared" si="1"/>
        <v>G_GICs_NY</v>
      </c>
      <c r="D24" s="222" t="s">
        <v>85</v>
      </c>
      <c r="E24" s="229" t="str">
        <f t="shared" si="2"/>
        <v>Desk</v>
      </c>
      <c r="F24" s="234">
        <f t="shared" si="5"/>
        <v>0</v>
      </c>
      <c r="I24" s="62" t="str">
        <f t="shared" si="3"/>
        <v>NON-TRADING_Portfolio Mgmt Americas</v>
      </c>
      <c r="J24" s="62" t="str">
        <f t="shared" si="4"/>
        <v>Portfolio Mgmt Americas</v>
      </c>
      <c r="K24" s="309" t="s">
        <v>379</v>
      </c>
      <c r="L24" s="303">
        <v>40645</v>
      </c>
      <c r="M24" s="302" t="s">
        <v>368</v>
      </c>
      <c r="N24" s="302" t="s">
        <v>155</v>
      </c>
      <c r="O24" s="302" t="s">
        <v>18</v>
      </c>
      <c r="P24" s="302" t="s">
        <v>369</v>
      </c>
      <c r="Q24" s="302" t="s">
        <v>370</v>
      </c>
      <c r="R24" s="304">
        <v>0</v>
      </c>
      <c r="S24" s="310">
        <v>0</v>
      </c>
      <c r="U24" s="60" t="b">
        <v>1</v>
      </c>
      <c r="V24" s="60">
        <v>0</v>
      </c>
      <c r="W24" s="60">
        <v>0</v>
      </c>
      <c r="Y24" s="60" t="s">
        <v>379</v>
      </c>
      <c r="Z24" s="60">
        <v>40448</v>
      </c>
      <c r="AA24" s="60" t="s">
        <v>368</v>
      </c>
      <c r="AB24" s="60" t="s">
        <v>155</v>
      </c>
      <c r="AC24" s="60" t="s">
        <v>18</v>
      </c>
      <c r="AD24" s="60" t="s">
        <v>369</v>
      </c>
      <c r="AE24" s="60" t="s">
        <v>370</v>
      </c>
      <c r="AF24" s="60">
        <v>0</v>
      </c>
      <c r="AG24" s="60">
        <v>0</v>
      </c>
    </row>
    <row r="25" spans="1:33" ht="12" customHeight="1" x14ac:dyDescent="0.2">
      <c r="A25" s="231">
        <v>22</v>
      </c>
      <c r="B25" s="232">
        <f t="shared" si="0"/>
        <v>10</v>
      </c>
      <c r="C25" s="233" t="str">
        <f t="shared" si="1"/>
        <v>G_GICs_Pallas</v>
      </c>
      <c r="D25" s="222" t="s">
        <v>86</v>
      </c>
      <c r="E25" s="229" t="str">
        <f t="shared" si="2"/>
        <v>Desk</v>
      </c>
      <c r="F25" s="234">
        <f t="shared" si="5"/>
        <v>0</v>
      </c>
      <c r="I25" s="62" t="str">
        <f t="shared" si="3"/>
        <v>TOTAL_Portfolio Mgmt Americas</v>
      </c>
      <c r="J25" s="62" t="str">
        <f t="shared" si="4"/>
        <v>Portfolio Mgmt Americas</v>
      </c>
      <c r="K25" s="309" t="s">
        <v>379</v>
      </c>
      <c r="L25" s="303">
        <v>40645</v>
      </c>
      <c r="M25" s="302" t="s">
        <v>368</v>
      </c>
      <c r="N25" s="302" t="s">
        <v>155</v>
      </c>
      <c r="O25" s="302" t="s">
        <v>18</v>
      </c>
      <c r="P25" s="302" t="s">
        <v>369</v>
      </c>
      <c r="Q25" s="302" t="s">
        <v>371</v>
      </c>
      <c r="R25" s="304">
        <v>0</v>
      </c>
      <c r="S25" s="310">
        <v>0</v>
      </c>
      <c r="U25" s="60" t="b">
        <v>1</v>
      </c>
      <c r="V25" s="60">
        <v>0</v>
      </c>
      <c r="W25" s="60">
        <v>0</v>
      </c>
      <c r="Y25" s="60" t="s">
        <v>379</v>
      </c>
      <c r="Z25" s="60">
        <v>40448</v>
      </c>
      <c r="AA25" s="60" t="s">
        <v>368</v>
      </c>
      <c r="AB25" s="60" t="s">
        <v>155</v>
      </c>
      <c r="AC25" s="60" t="s">
        <v>18</v>
      </c>
      <c r="AD25" s="60" t="s">
        <v>369</v>
      </c>
      <c r="AE25" s="60" t="s">
        <v>371</v>
      </c>
      <c r="AF25" s="60">
        <v>0</v>
      </c>
      <c r="AG25" s="60">
        <v>0</v>
      </c>
    </row>
    <row r="26" spans="1:33" ht="12" customHeight="1" x14ac:dyDescent="0.2">
      <c r="A26" s="213">
        <v>23</v>
      </c>
      <c r="B26" s="82">
        <f t="shared" si="0"/>
        <v>10</v>
      </c>
      <c r="C26" s="62" t="str">
        <f t="shared" si="1"/>
        <v>G_GICs_SanSabia</v>
      </c>
      <c r="D26" s="82"/>
      <c r="E26" s="214" t="str">
        <f t="shared" si="2"/>
        <v/>
      </c>
      <c r="F26" s="227">
        <f t="shared" si="5"/>
        <v>0</v>
      </c>
      <c r="I26" s="62" t="str">
        <f t="shared" si="3"/>
        <v>TRADING_Portfolio Mgmt Americas</v>
      </c>
      <c r="J26" s="62" t="str">
        <f t="shared" si="4"/>
        <v>Portfolio Mgmt Americas</v>
      </c>
      <c r="K26" s="309" t="s">
        <v>379</v>
      </c>
      <c r="L26" s="303">
        <v>40645</v>
      </c>
      <c r="M26" s="302" t="s">
        <v>368</v>
      </c>
      <c r="N26" s="302" t="s">
        <v>155</v>
      </c>
      <c r="O26" s="302" t="s">
        <v>18</v>
      </c>
      <c r="P26" s="302" t="s">
        <v>369</v>
      </c>
      <c r="Q26" s="302" t="s">
        <v>372</v>
      </c>
      <c r="R26" s="304">
        <v>0</v>
      </c>
      <c r="S26" s="310">
        <v>0</v>
      </c>
      <c r="U26" s="60" t="b">
        <v>1</v>
      </c>
      <c r="V26" s="60">
        <v>0</v>
      </c>
      <c r="W26" s="60">
        <v>0</v>
      </c>
      <c r="Y26" s="60" t="s">
        <v>379</v>
      </c>
      <c r="Z26" s="60">
        <v>40448</v>
      </c>
      <c r="AA26" s="60" t="s">
        <v>368</v>
      </c>
      <c r="AB26" s="60" t="s">
        <v>155</v>
      </c>
      <c r="AC26" s="60" t="s">
        <v>18</v>
      </c>
      <c r="AD26" s="60" t="s">
        <v>369</v>
      </c>
      <c r="AE26" s="60" t="s">
        <v>372</v>
      </c>
      <c r="AF26" s="60">
        <v>0</v>
      </c>
      <c r="AG26" s="60">
        <v>0</v>
      </c>
    </row>
    <row r="27" spans="1:33" ht="12" customHeight="1" x14ac:dyDescent="0.2">
      <c r="A27" s="213">
        <v>24</v>
      </c>
      <c r="B27" s="82">
        <f t="shared" si="0"/>
        <v>10</v>
      </c>
      <c r="C27" s="62" t="str">
        <f t="shared" si="1"/>
        <v>C_GICs_HypoRepo</v>
      </c>
      <c r="D27" s="223"/>
      <c r="E27" s="230" t="str">
        <f t="shared" si="2"/>
        <v/>
      </c>
      <c r="F27" s="227">
        <f t="shared" si="5"/>
        <v>0</v>
      </c>
      <c r="I27" s="62" t="str">
        <f t="shared" si="3"/>
        <v>NON-TRADING_Public Finance products</v>
      </c>
      <c r="J27" s="62" t="str">
        <f t="shared" si="4"/>
        <v>Public Finance products</v>
      </c>
      <c r="K27" s="309" t="s">
        <v>379</v>
      </c>
      <c r="L27" s="303">
        <v>40645</v>
      </c>
      <c r="M27" s="302" t="s">
        <v>368</v>
      </c>
      <c r="N27" s="302" t="s">
        <v>508</v>
      </c>
      <c r="O27" s="302" t="s">
        <v>18</v>
      </c>
      <c r="P27" s="302" t="s">
        <v>369</v>
      </c>
      <c r="Q27" s="302" t="s">
        <v>370</v>
      </c>
      <c r="R27" s="304">
        <v>0</v>
      </c>
      <c r="S27" s="310">
        <v>0</v>
      </c>
      <c r="U27" s="60" t="b">
        <v>1</v>
      </c>
      <c r="V27" s="60">
        <v>0</v>
      </c>
      <c r="W27" s="60">
        <v>0</v>
      </c>
      <c r="Y27" s="60" t="s">
        <v>379</v>
      </c>
      <c r="Z27" s="60">
        <v>40448</v>
      </c>
      <c r="AA27" s="60" t="s">
        <v>368</v>
      </c>
      <c r="AB27" s="60" t="s">
        <v>508</v>
      </c>
      <c r="AC27" s="60" t="s">
        <v>18</v>
      </c>
      <c r="AD27" s="60" t="s">
        <v>369</v>
      </c>
      <c r="AE27" s="60" t="s">
        <v>370</v>
      </c>
      <c r="AF27" s="60">
        <v>0</v>
      </c>
      <c r="AG27" s="60">
        <v>0</v>
      </c>
    </row>
    <row r="28" spans="1:33" ht="12" customHeight="1" x14ac:dyDescent="0.2">
      <c r="A28" s="213">
        <v>25</v>
      </c>
      <c r="B28" s="82">
        <f t="shared" si="0"/>
        <v>10</v>
      </c>
      <c r="C28" s="62" t="str">
        <f t="shared" si="1"/>
        <v>H_GICs_HYR</v>
      </c>
      <c r="D28" s="223"/>
      <c r="E28" s="230" t="str">
        <f t="shared" si="2"/>
        <v/>
      </c>
      <c r="F28" s="227">
        <f t="shared" si="5"/>
        <v>0</v>
      </c>
      <c r="I28" s="62" t="str">
        <f t="shared" si="3"/>
        <v>TOTAL_Public Finance products</v>
      </c>
      <c r="J28" s="62" t="str">
        <f t="shared" si="4"/>
        <v>Public Finance products</v>
      </c>
      <c r="K28" s="309" t="s">
        <v>379</v>
      </c>
      <c r="L28" s="303">
        <v>40645</v>
      </c>
      <c r="M28" s="302" t="s">
        <v>368</v>
      </c>
      <c r="N28" s="302" t="s">
        <v>508</v>
      </c>
      <c r="O28" s="302" t="s">
        <v>18</v>
      </c>
      <c r="P28" s="302" t="s">
        <v>369</v>
      </c>
      <c r="Q28" s="302" t="s">
        <v>371</v>
      </c>
      <c r="R28" s="304">
        <v>0</v>
      </c>
      <c r="S28" s="310">
        <v>0</v>
      </c>
      <c r="U28" s="60" t="b">
        <v>1</v>
      </c>
      <c r="V28" s="60">
        <v>0</v>
      </c>
      <c r="W28" s="60">
        <v>0</v>
      </c>
      <c r="Y28" s="60" t="s">
        <v>379</v>
      </c>
      <c r="Z28" s="60">
        <v>40448</v>
      </c>
      <c r="AA28" s="60" t="s">
        <v>368</v>
      </c>
      <c r="AB28" s="60" t="s">
        <v>508</v>
      </c>
      <c r="AC28" s="60" t="s">
        <v>18</v>
      </c>
      <c r="AD28" s="60" t="s">
        <v>369</v>
      </c>
      <c r="AE28" s="60" t="s">
        <v>371</v>
      </c>
      <c r="AF28" s="60">
        <v>0</v>
      </c>
      <c r="AG28" s="60">
        <v>0</v>
      </c>
    </row>
    <row r="29" spans="1:33" ht="12" customHeight="1" x14ac:dyDescent="0.2">
      <c r="A29" s="213">
        <v>26</v>
      </c>
      <c r="B29" s="82">
        <f t="shared" si="0"/>
        <v>10</v>
      </c>
      <c r="C29" s="62" t="str">
        <f t="shared" si="1"/>
        <v>G_GICs_ASSET_ACCRUAL</v>
      </c>
      <c r="D29" s="223"/>
      <c r="E29" s="230" t="str">
        <f t="shared" si="2"/>
        <v/>
      </c>
      <c r="F29" s="227">
        <f t="shared" si="5"/>
        <v>0</v>
      </c>
      <c r="I29" s="62" t="str">
        <f t="shared" si="3"/>
        <v>NON-TRADING_Structured products Europe</v>
      </c>
      <c r="J29" s="62" t="str">
        <f t="shared" si="4"/>
        <v>Structured products Europe</v>
      </c>
      <c r="K29" s="309" t="s">
        <v>379</v>
      </c>
      <c r="L29" s="303">
        <v>40645</v>
      </c>
      <c r="M29" s="302" t="s">
        <v>368</v>
      </c>
      <c r="N29" s="302" t="s">
        <v>509</v>
      </c>
      <c r="O29" s="302" t="s">
        <v>18</v>
      </c>
      <c r="P29" s="302" t="s">
        <v>369</v>
      </c>
      <c r="Q29" s="302" t="s">
        <v>370</v>
      </c>
      <c r="R29" s="304">
        <v>0</v>
      </c>
      <c r="S29" s="310">
        <v>0</v>
      </c>
      <c r="U29" s="60" t="b">
        <v>1</v>
      </c>
      <c r="V29" s="60">
        <v>0</v>
      </c>
      <c r="W29" s="60">
        <v>0</v>
      </c>
      <c r="Y29" s="60" t="s">
        <v>379</v>
      </c>
      <c r="Z29" s="60">
        <v>40448</v>
      </c>
      <c r="AA29" s="60" t="s">
        <v>368</v>
      </c>
      <c r="AB29" s="60" t="s">
        <v>509</v>
      </c>
      <c r="AC29" s="60" t="s">
        <v>18</v>
      </c>
      <c r="AD29" s="60" t="s">
        <v>369</v>
      </c>
      <c r="AE29" s="60" t="s">
        <v>370</v>
      </c>
      <c r="AF29" s="60">
        <v>0</v>
      </c>
      <c r="AG29" s="60">
        <v>0</v>
      </c>
    </row>
    <row r="30" spans="1:33" ht="12" customHeight="1" x14ac:dyDescent="0.2">
      <c r="A30" s="213">
        <v>27</v>
      </c>
      <c r="B30" s="82">
        <f t="shared" si="0"/>
        <v>10</v>
      </c>
      <c r="C30" s="62" t="str">
        <f t="shared" si="1"/>
        <v>C_GICs_HYR_ASSET_ACCRUAL</v>
      </c>
      <c r="D30" s="223"/>
      <c r="E30" s="230" t="str">
        <f t="shared" si="2"/>
        <v/>
      </c>
      <c r="F30" s="227">
        <f t="shared" si="5"/>
        <v>0</v>
      </c>
      <c r="I30" s="62" t="str">
        <f t="shared" si="3"/>
        <v>TOTAL_Structured products Europe</v>
      </c>
      <c r="J30" s="62" t="str">
        <f t="shared" si="4"/>
        <v>Structured products Europe</v>
      </c>
      <c r="K30" s="309" t="s">
        <v>379</v>
      </c>
      <c r="L30" s="303">
        <v>40645</v>
      </c>
      <c r="M30" s="302" t="s">
        <v>368</v>
      </c>
      <c r="N30" s="302" t="s">
        <v>509</v>
      </c>
      <c r="O30" s="302" t="s">
        <v>18</v>
      </c>
      <c r="P30" s="302" t="s">
        <v>369</v>
      </c>
      <c r="Q30" s="302" t="s">
        <v>371</v>
      </c>
      <c r="R30" s="304">
        <v>0</v>
      </c>
      <c r="S30" s="310">
        <v>0</v>
      </c>
      <c r="U30" s="60" t="b">
        <v>1</v>
      </c>
      <c r="V30" s="60">
        <v>0</v>
      </c>
      <c r="W30" s="60">
        <v>0</v>
      </c>
      <c r="Y30" s="60" t="s">
        <v>379</v>
      </c>
      <c r="Z30" s="60">
        <v>40448</v>
      </c>
      <c r="AA30" s="60" t="s">
        <v>368</v>
      </c>
      <c r="AB30" s="60" t="s">
        <v>509</v>
      </c>
      <c r="AC30" s="60" t="s">
        <v>18</v>
      </c>
      <c r="AD30" s="60" t="s">
        <v>369</v>
      </c>
      <c r="AE30" s="60" t="s">
        <v>371</v>
      </c>
      <c r="AF30" s="60">
        <v>0</v>
      </c>
      <c r="AG30" s="60">
        <v>0</v>
      </c>
    </row>
    <row r="31" spans="1:33" ht="12" customHeight="1" x14ac:dyDescent="0.2">
      <c r="A31" s="213">
        <v>28</v>
      </c>
      <c r="B31" s="82">
        <f t="shared" si="0"/>
        <v>5</v>
      </c>
      <c r="C31" s="62" t="str">
        <f t="shared" si="1"/>
        <v>Pallas (SPV)</v>
      </c>
      <c r="D31" s="223"/>
      <c r="E31" s="230" t="str">
        <f t="shared" si="2"/>
        <v/>
      </c>
      <c r="F31" s="227">
        <f t="shared" si="5"/>
        <v>0</v>
      </c>
      <c r="I31" s="62" t="str">
        <f t="shared" si="3"/>
        <v>TOTAL_Trading Assets</v>
      </c>
      <c r="J31" s="62" t="str">
        <f t="shared" si="4"/>
        <v>Trading Assets</v>
      </c>
      <c r="K31" s="309" t="s">
        <v>379</v>
      </c>
      <c r="L31" s="303">
        <v>40645</v>
      </c>
      <c r="M31" s="302" t="s">
        <v>368</v>
      </c>
      <c r="N31" s="302" t="s">
        <v>380</v>
      </c>
      <c r="O31" s="302" t="s">
        <v>18</v>
      </c>
      <c r="P31" s="302" t="s">
        <v>369</v>
      </c>
      <c r="Q31" s="302" t="s">
        <v>371</v>
      </c>
      <c r="R31" s="304">
        <v>0</v>
      </c>
      <c r="S31" s="310">
        <v>0</v>
      </c>
      <c r="U31" s="60" t="b">
        <v>1</v>
      </c>
      <c r="V31" s="60">
        <v>0</v>
      </c>
      <c r="W31" s="60">
        <v>0</v>
      </c>
      <c r="Y31" s="60" t="s">
        <v>379</v>
      </c>
      <c r="Z31" s="60">
        <v>40448</v>
      </c>
      <c r="AA31" s="60" t="s">
        <v>368</v>
      </c>
      <c r="AB31" s="60" t="s">
        <v>380</v>
      </c>
      <c r="AC31" s="60" t="s">
        <v>18</v>
      </c>
      <c r="AD31" s="60" t="s">
        <v>369</v>
      </c>
      <c r="AE31" s="60" t="s">
        <v>371</v>
      </c>
      <c r="AF31" s="60">
        <v>0</v>
      </c>
      <c r="AG31" s="60">
        <v>0</v>
      </c>
    </row>
    <row r="32" spans="1:33" ht="12" customHeight="1" x14ac:dyDescent="0.2">
      <c r="A32" s="213">
        <v>29</v>
      </c>
      <c r="B32" s="82">
        <f t="shared" si="0"/>
        <v>10</v>
      </c>
      <c r="C32" s="62" t="str">
        <f t="shared" si="1"/>
        <v>AM_PALLAS_T</v>
      </c>
      <c r="D32" s="223"/>
      <c r="E32" s="230" t="str">
        <f t="shared" si="2"/>
        <v/>
      </c>
      <c r="F32" s="227">
        <f t="shared" si="5"/>
        <v>0</v>
      </c>
      <c r="I32" s="62" t="str">
        <f t="shared" si="3"/>
        <v>TRADING_Trading Assets</v>
      </c>
      <c r="J32" s="62" t="str">
        <f t="shared" si="4"/>
        <v>Trading Assets</v>
      </c>
      <c r="K32" s="309" t="s">
        <v>379</v>
      </c>
      <c r="L32" s="303">
        <v>40645</v>
      </c>
      <c r="M32" s="302" t="s">
        <v>368</v>
      </c>
      <c r="N32" s="302" t="s">
        <v>380</v>
      </c>
      <c r="O32" s="302" t="s">
        <v>18</v>
      </c>
      <c r="P32" s="302" t="s">
        <v>369</v>
      </c>
      <c r="Q32" s="302" t="s">
        <v>372</v>
      </c>
      <c r="R32" s="304">
        <v>0</v>
      </c>
      <c r="S32" s="310">
        <v>0</v>
      </c>
      <c r="U32" s="60" t="b">
        <v>1</v>
      </c>
      <c r="V32" s="60">
        <v>0</v>
      </c>
      <c r="W32" s="60">
        <v>0</v>
      </c>
      <c r="Y32" s="60" t="s">
        <v>379</v>
      </c>
      <c r="Z32" s="60">
        <v>40448</v>
      </c>
      <c r="AA32" s="60" t="s">
        <v>368</v>
      </c>
      <c r="AB32" s="60" t="s">
        <v>380</v>
      </c>
      <c r="AC32" s="60" t="s">
        <v>18</v>
      </c>
      <c r="AD32" s="60" t="s">
        <v>369</v>
      </c>
      <c r="AE32" s="60" t="s">
        <v>372</v>
      </c>
      <c r="AF32" s="60">
        <v>0</v>
      </c>
      <c r="AG32" s="60">
        <v>0</v>
      </c>
    </row>
    <row r="33" spans="1:33" ht="12" customHeight="1" x14ac:dyDescent="0.2">
      <c r="A33" s="213">
        <v>30</v>
      </c>
      <c r="B33" s="82">
        <f t="shared" si="0"/>
        <v>10</v>
      </c>
      <c r="C33" s="62" t="str">
        <f t="shared" si="1"/>
        <v>PallasSPV</v>
      </c>
      <c r="D33" s="82"/>
      <c r="E33" s="214" t="str">
        <f t="shared" si="2"/>
        <v/>
      </c>
      <c r="F33" s="227">
        <f t="shared" si="5"/>
        <v>0</v>
      </c>
      <c r="I33" s="62" t="str">
        <f t="shared" si="3"/>
        <v>NON-TRADING_Value Portfolio</v>
      </c>
      <c r="J33" s="62" t="str">
        <f t="shared" si="4"/>
        <v>Value Portfolio</v>
      </c>
      <c r="K33" s="309" t="s">
        <v>381</v>
      </c>
      <c r="L33" s="303">
        <v>40645</v>
      </c>
      <c r="M33" s="302" t="s">
        <v>368</v>
      </c>
      <c r="N33" s="302" t="s">
        <v>128</v>
      </c>
      <c r="O33" s="302" t="s">
        <v>18</v>
      </c>
      <c r="P33" s="302" t="s">
        <v>369</v>
      </c>
      <c r="Q33" s="302" t="s">
        <v>370</v>
      </c>
      <c r="R33" s="304">
        <v>0</v>
      </c>
      <c r="S33" s="310">
        <v>0</v>
      </c>
      <c r="U33" s="60" t="b">
        <v>1</v>
      </c>
      <c r="V33" s="60">
        <v>0</v>
      </c>
      <c r="W33" s="60">
        <v>0</v>
      </c>
      <c r="Y33" s="60" t="s">
        <v>381</v>
      </c>
      <c r="Z33" s="60">
        <v>40448</v>
      </c>
      <c r="AA33" s="60" t="s">
        <v>368</v>
      </c>
      <c r="AB33" s="60" t="s">
        <v>128</v>
      </c>
      <c r="AC33" s="60" t="s">
        <v>18</v>
      </c>
      <c r="AD33" s="60" t="s">
        <v>369</v>
      </c>
      <c r="AE33" s="60" t="s">
        <v>370</v>
      </c>
      <c r="AF33" s="60">
        <v>0</v>
      </c>
      <c r="AG33" s="60">
        <v>0</v>
      </c>
    </row>
    <row r="34" spans="1:33" ht="12" customHeight="1" x14ac:dyDescent="0.2">
      <c r="A34" s="231">
        <v>31</v>
      </c>
      <c r="B34" s="232">
        <f t="shared" si="0"/>
        <v>5</v>
      </c>
      <c r="C34" s="233" t="str">
        <f t="shared" si="1"/>
        <v>San Sabia (SPV)</v>
      </c>
      <c r="D34" s="222" t="s">
        <v>89</v>
      </c>
      <c r="E34" s="229" t="str">
        <f t="shared" si="2"/>
        <v>Desk</v>
      </c>
      <c r="F34" s="234">
        <f t="shared" si="5"/>
        <v>0</v>
      </c>
      <c r="I34" s="62" t="str">
        <f t="shared" si="3"/>
        <v>TOTAL_Value Portfolio</v>
      </c>
      <c r="J34" s="62" t="str">
        <f t="shared" si="4"/>
        <v>Value Portfolio</v>
      </c>
      <c r="K34" s="309" t="s">
        <v>381</v>
      </c>
      <c r="L34" s="303">
        <v>40645</v>
      </c>
      <c r="M34" s="302" t="s">
        <v>368</v>
      </c>
      <c r="N34" s="302" t="s">
        <v>128</v>
      </c>
      <c r="O34" s="302" t="s">
        <v>18</v>
      </c>
      <c r="P34" s="302" t="s">
        <v>369</v>
      </c>
      <c r="Q34" s="302" t="s">
        <v>371</v>
      </c>
      <c r="R34" s="304">
        <v>0</v>
      </c>
      <c r="S34" s="310">
        <v>0</v>
      </c>
      <c r="U34" s="60" t="b">
        <v>1</v>
      </c>
      <c r="V34" s="60">
        <v>341255.78133645997</v>
      </c>
      <c r="W34" s="60">
        <v>191440.485764899</v>
      </c>
      <c r="Y34" s="60" t="s">
        <v>381</v>
      </c>
      <c r="Z34" s="60">
        <v>40448</v>
      </c>
      <c r="AA34" s="60" t="s">
        <v>368</v>
      </c>
      <c r="AB34" s="60" t="s">
        <v>128</v>
      </c>
      <c r="AC34" s="60" t="s">
        <v>18</v>
      </c>
      <c r="AD34" s="60" t="s">
        <v>369</v>
      </c>
      <c r="AE34" s="60" t="s">
        <v>371</v>
      </c>
      <c r="AF34" s="60">
        <v>0</v>
      </c>
      <c r="AG34" s="60">
        <v>0</v>
      </c>
    </row>
    <row r="35" spans="1:33" ht="12" customHeight="1" x14ac:dyDescent="0.2">
      <c r="A35" s="213">
        <v>32</v>
      </c>
      <c r="B35" s="82">
        <f t="shared" ref="B35:B66" si="6">VLOOKUP($A35,PORTFOLIO_HIERARCHY,2,0)</f>
        <v>10</v>
      </c>
      <c r="C35" s="62" t="str">
        <f t="shared" ref="C35:C66" si="7">VLOOKUP($A35,PORTFOLIO_HIERARCHY,3,0)</f>
        <v>AM_SANSABI_T</v>
      </c>
      <c r="D35" s="223"/>
      <c r="E35" s="230" t="str">
        <f t="shared" ref="E35:E66" si="8">IF($D35="","",VLOOKUP($D35,$J:$K,2,0))</f>
        <v/>
      </c>
      <c r="F35" s="227">
        <f t="shared" si="5"/>
        <v>0</v>
      </c>
      <c r="I35" s="62" t="str">
        <f t="shared" si="3"/>
        <v>TRADING_Value Portfolio</v>
      </c>
      <c r="J35" s="62" t="str">
        <f t="shared" si="4"/>
        <v>Value Portfolio</v>
      </c>
      <c r="K35" s="309" t="s">
        <v>381</v>
      </c>
      <c r="L35" s="303">
        <v>40645</v>
      </c>
      <c r="M35" s="302" t="s">
        <v>368</v>
      </c>
      <c r="N35" s="302" t="s">
        <v>128</v>
      </c>
      <c r="O35" s="302" t="s">
        <v>18</v>
      </c>
      <c r="P35" s="302" t="s">
        <v>369</v>
      </c>
      <c r="Q35" s="302" t="s">
        <v>372</v>
      </c>
      <c r="R35" s="304">
        <v>0</v>
      </c>
      <c r="S35" s="310">
        <v>0</v>
      </c>
      <c r="U35" s="60" t="b">
        <v>1</v>
      </c>
      <c r="V35" s="60">
        <v>341255.78133645997</v>
      </c>
      <c r="W35" s="60">
        <v>191440.485764899</v>
      </c>
      <c r="Y35" s="60" t="s">
        <v>381</v>
      </c>
      <c r="Z35" s="60">
        <v>40448</v>
      </c>
      <c r="AA35" s="60" t="s">
        <v>368</v>
      </c>
      <c r="AB35" s="60" t="s">
        <v>128</v>
      </c>
      <c r="AC35" s="60" t="s">
        <v>18</v>
      </c>
      <c r="AD35" s="60" t="s">
        <v>369</v>
      </c>
      <c r="AE35" s="60" t="s">
        <v>372</v>
      </c>
      <c r="AF35" s="60">
        <v>0</v>
      </c>
      <c r="AG35" s="60">
        <v>0</v>
      </c>
    </row>
    <row r="36" spans="1:33" ht="12" customHeight="1" x14ac:dyDescent="0.2">
      <c r="A36" s="231">
        <v>33</v>
      </c>
      <c r="B36" s="232">
        <f t="shared" si="6"/>
        <v>10</v>
      </c>
      <c r="C36" s="233" t="str">
        <f t="shared" si="7"/>
        <v>SanSabiaSPV</v>
      </c>
      <c r="D36" s="222" t="s">
        <v>89</v>
      </c>
      <c r="E36" s="229" t="str">
        <f t="shared" si="8"/>
        <v>Desk</v>
      </c>
      <c r="F36" s="234">
        <f t="shared" si="5"/>
        <v>0</v>
      </c>
      <c r="I36" s="62" t="str">
        <f t="shared" si="3"/>
        <v>C_CDO_HTM</v>
      </c>
      <c r="J36" s="62" t="str">
        <f t="shared" si="4"/>
        <v>C_CDO_HTM</v>
      </c>
      <c r="K36" s="309" t="s">
        <v>327</v>
      </c>
      <c r="L36" s="303">
        <v>40645</v>
      </c>
      <c r="M36" s="302" t="s">
        <v>382</v>
      </c>
      <c r="N36" s="302" t="s">
        <v>383</v>
      </c>
      <c r="O36" s="302" t="s">
        <v>18</v>
      </c>
      <c r="P36" s="302" t="s">
        <v>476</v>
      </c>
      <c r="Q36" s="302" t="s">
        <v>370</v>
      </c>
      <c r="R36" s="304">
        <v>0</v>
      </c>
      <c r="S36" s="310">
        <v>0</v>
      </c>
      <c r="U36" s="60" t="b">
        <v>1</v>
      </c>
      <c r="V36" s="60">
        <v>0</v>
      </c>
      <c r="W36" s="60">
        <v>0</v>
      </c>
      <c r="Y36" s="60" t="s">
        <v>327</v>
      </c>
      <c r="Z36" s="60">
        <v>40448</v>
      </c>
      <c r="AA36" s="60" t="s">
        <v>382</v>
      </c>
      <c r="AB36" s="60" t="s">
        <v>383</v>
      </c>
      <c r="AC36" s="60" t="s">
        <v>18</v>
      </c>
      <c r="AD36" s="60" t="s">
        <v>476</v>
      </c>
      <c r="AE36" s="60" t="s">
        <v>370</v>
      </c>
      <c r="AF36" s="60">
        <v>0</v>
      </c>
      <c r="AG36" s="60">
        <v>0</v>
      </c>
    </row>
    <row r="37" spans="1:33" ht="12" customHeight="1" x14ac:dyDescent="0.2">
      <c r="A37" s="213">
        <v>34</v>
      </c>
      <c r="B37" s="82">
        <f t="shared" si="6"/>
        <v>4</v>
      </c>
      <c r="C37" s="62" t="str">
        <f t="shared" si="7"/>
        <v>Structured Products Americas</v>
      </c>
      <c r="D37" s="223"/>
      <c r="E37" s="230" t="str">
        <f t="shared" si="8"/>
        <v/>
      </c>
      <c r="F37" s="227">
        <f t="shared" ref="F37:F68" si="9">IF($E37="",0,IF($E37="Desk",VLOOKUP($D37,$I:$S,10,0),VLOOKUP("TOTAL_"&amp;$D37,$I:$S,10,0)))</f>
        <v>0</v>
      </c>
      <c r="I37" s="62" t="str">
        <f t="shared" si="3"/>
        <v>C_CDO_LN</v>
      </c>
      <c r="J37" s="62" t="str">
        <f t="shared" si="4"/>
        <v>C_CDO_LN</v>
      </c>
      <c r="K37" s="309" t="s">
        <v>327</v>
      </c>
      <c r="L37" s="303">
        <v>40645</v>
      </c>
      <c r="M37" s="302" t="s">
        <v>382</v>
      </c>
      <c r="N37" s="302" t="s">
        <v>384</v>
      </c>
      <c r="O37" s="302" t="s">
        <v>18</v>
      </c>
      <c r="P37" s="302" t="s">
        <v>477</v>
      </c>
      <c r="Q37" s="302" t="s">
        <v>372</v>
      </c>
      <c r="R37" s="304">
        <v>0</v>
      </c>
      <c r="S37" s="310">
        <v>0</v>
      </c>
      <c r="U37" s="60" t="b">
        <v>1</v>
      </c>
      <c r="V37" s="60">
        <v>0</v>
      </c>
      <c r="W37" s="60">
        <v>0</v>
      </c>
      <c r="Y37" s="60" t="s">
        <v>327</v>
      </c>
      <c r="Z37" s="60">
        <v>40448</v>
      </c>
      <c r="AA37" s="60" t="s">
        <v>382</v>
      </c>
      <c r="AB37" s="60" t="s">
        <v>384</v>
      </c>
      <c r="AC37" s="60" t="s">
        <v>18</v>
      </c>
      <c r="AD37" s="60" t="s">
        <v>477</v>
      </c>
      <c r="AE37" s="60" t="s">
        <v>372</v>
      </c>
      <c r="AF37" s="60">
        <v>0</v>
      </c>
      <c r="AG37" s="60">
        <v>0</v>
      </c>
    </row>
    <row r="38" spans="1:33" ht="12" customHeight="1" x14ac:dyDescent="0.2">
      <c r="A38" s="213">
        <v>35</v>
      </c>
      <c r="B38" s="82">
        <f t="shared" si="6"/>
        <v>5</v>
      </c>
      <c r="C38" s="62" t="str">
        <f t="shared" si="7"/>
        <v>CDO guarantee</v>
      </c>
      <c r="D38" s="223"/>
      <c r="E38" s="230" t="str">
        <f t="shared" si="8"/>
        <v/>
      </c>
      <c r="F38" s="227">
        <f t="shared" si="9"/>
        <v>0</v>
      </c>
      <c r="I38" s="62" t="str">
        <f t="shared" si="3"/>
        <v>C_CMBSPassive_LN</v>
      </c>
      <c r="J38" s="62" t="str">
        <f t="shared" si="4"/>
        <v>C_CMBSPassive_LN</v>
      </c>
      <c r="K38" s="309" t="s">
        <v>327</v>
      </c>
      <c r="L38" s="303">
        <v>40645</v>
      </c>
      <c r="M38" s="302" t="s">
        <v>382</v>
      </c>
      <c r="N38" s="302" t="s">
        <v>385</v>
      </c>
      <c r="O38" s="302" t="s">
        <v>18</v>
      </c>
      <c r="P38" s="302" t="s">
        <v>476</v>
      </c>
      <c r="Q38" s="302" t="s">
        <v>370</v>
      </c>
      <c r="R38" s="304">
        <v>0</v>
      </c>
      <c r="S38" s="310">
        <v>0</v>
      </c>
      <c r="U38" s="60" t="b">
        <v>1</v>
      </c>
      <c r="V38" s="60">
        <v>0</v>
      </c>
      <c r="W38" s="60">
        <v>0</v>
      </c>
      <c r="Y38" s="60" t="s">
        <v>327</v>
      </c>
      <c r="Z38" s="60">
        <v>40448</v>
      </c>
      <c r="AA38" s="60" t="s">
        <v>382</v>
      </c>
      <c r="AB38" s="60" t="s">
        <v>385</v>
      </c>
      <c r="AC38" s="60" t="s">
        <v>18</v>
      </c>
      <c r="AD38" s="60" t="s">
        <v>476</v>
      </c>
      <c r="AE38" s="60" t="s">
        <v>370</v>
      </c>
      <c r="AF38" s="60">
        <v>0</v>
      </c>
      <c r="AG38" s="60">
        <v>0</v>
      </c>
    </row>
    <row r="39" spans="1:33" ht="12" customHeight="1" x14ac:dyDescent="0.2">
      <c r="A39" s="213">
        <v>36</v>
      </c>
      <c r="B39" s="82">
        <f t="shared" si="6"/>
        <v>10</v>
      </c>
      <c r="C39" s="62" t="str">
        <f t="shared" si="7"/>
        <v>AS_CDOGUAR_L</v>
      </c>
      <c r="D39" s="223"/>
      <c r="E39" s="230" t="str">
        <f t="shared" si="8"/>
        <v/>
      </c>
      <c r="F39" s="227">
        <f t="shared" si="9"/>
        <v>0</v>
      </c>
      <c r="I39" s="62" t="str">
        <f t="shared" si="3"/>
        <v>C_CreditArb_NY</v>
      </c>
      <c r="J39" s="62" t="str">
        <f t="shared" si="4"/>
        <v>C_CreditArb_NY</v>
      </c>
      <c r="K39" s="309" t="s">
        <v>327</v>
      </c>
      <c r="L39" s="303">
        <v>40645</v>
      </c>
      <c r="M39" s="302" t="s">
        <v>382</v>
      </c>
      <c r="N39" s="302" t="s">
        <v>95</v>
      </c>
      <c r="O39" s="302" t="s">
        <v>18</v>
      </c>
      <c r="P39" s="302" t="s">
        <v>477</v>
      </c>
      <c r="Q39" s="302" t="s">
        <v>372</v>
      </c>
      <c r="R39" s="304">
        <v>0</v>
      </c>
      <c r="S39" s="310">
        <v>0</v>
      </c>
      <c r="U39" s="60" t="b">
        <v>1</v>
      </c>
      <c r="V39" s="60">
        <v>0</v>
      </c>
      <c r="W39" s="60">
        <v>0</v>
      </c>
      <c r="Y39" s="60" t="s">
        <v>327</v>
      </c>
      <c r="Z39" s="60">
        <v>40448</v>
      </c>
      <c r="AA39" s="60" t="s">
        <v>382</v>
      </c>
      <c r="AB39" s="60" t="s">
        <v>95</v>
      </c>
      <c r="AC39" s="60" t="s">
        <v>18</v>
      </c>
      <c r="AD39" s="60" t="s">
        <v>477</v>
      </c>
      <c r="AE39" s="60" t="s">
        <v>372</v>
      </c>
      <c r="AF39" s="60">
        <v>0</v>
      </c>
      <c r="AG39" s="60">
        <v>0</v>
      </c>
    </row>
    <row r="40" spans="1:33" ht="12" customHeight="1" x14ac:dyDescent="0.2">
      <c r="A40" s="213">
        <v>37</v>
      </c>
      <c r="B40" s="82">
        <f t="shared" si="6"/>
        <v>10</v>
      </c>
      <c r="C40" s="62" t="str">
        <f t="shared" si="7"/>
        <v>G_TRS_NY</v>
      </c>
      <c r="D40" s="223"/>
      <c r="E40" s="230" t="str">
        <f t="shared" si="8"/>
        <v/>
      </c>
      <c r="F40" s="227">
        <f t="shared" si="9"/>
        <v>0</v>
      </c>
      <c r="I40" s="62" t="str">
        <f t="shared" si="3"/>
        <v>C_CreditBaskets_LN</v>
      </c>
      <c r="J40" s="62" t="str">
        <f t="shared" si="4"/>
        <v>C_CreditBaskets_LN</v>
      </c>
      <c r="K40" s="309" t="s">
        <v>327</v>
      </c>
      <c r="L40" s="303">
        <v>40645</v>
      </c>
      <c r="M40" s="302" t="s">
        <v>382</v>
      </c>
      <c r="N40" s="302" t="s">
        <v>386</v>
      </c>
      <c r="O40" s="302" t="s">
        <v>18</v>
      </c>
      <c r="P40" s="302" t="s">
        <v>477</v>
      </c>
      <c r="Q40" s="302" t="s">
        <v>372</v>
      </c>
      <c r="R40" s="304">
        <v>0</v>
      </c>
      <c r="S40" s="310">
        <v>0</v>
      </c>
      <c r="U40" s="60" t="b">
        <v>1</v>
      </c>
      <c r="V40" s="60">
        <v>0</v>
      </c>
      <c r="W40" s="60">
        <v>0</v>
      </c>
      <c r="Y40" s="60" t="s">
        <v>327</v>
      </c>
      <c r="Z40" s="60">
        <v>40448</v>
      </c>
      <c r="AA40" s="60" t="s">
        <v>382</v>
      </c>
      <c r="AB40" s="60" t="s">
        <v>386</v>
      </c>
      <c r="AC40" s="60" t="s">
        <v>18</v>
      </c>
      <c r="AD40" s="60" t="s">
        <v>477</v>
      </c>
      <c r="AE40" s="60" t="s">
        <v>372</v>
      </c>
      <c r="AF40" s="60">
        <v>0</v>
      </c>
      <c r="AG40" s="60">
        <v>0</v>
      </c>
    </row>
    <row r="41" spans="1:33" ht="12" customHeight="1" x14ac:dyDescent="0.2">
      <c r="A41" s="213">
        <v>38</v>
      </c>
      <c r="B41" s="82">
        <f t="shared" si="6"/>
        <v>10</v>
      </c>
      <c r="C41" s="62" t="str">
        <f t="shared" si="7"/>
        <v>C_CS_LOC</v>
      </c>
      <c r="D41" s="223"/>
      <c r="E41" s="230" t="str">
        <f t="shared" si="8"/>
        <v/>
      </c>
      <c r="F41" s="227">
        <f t="shared" si="9"/>
        <v>0</v>
      </c>
      <c r="I41" s="62" t="str">
        <f t="shared" si="3"/>
        <v>C_CreditTrading_LN</v>
      </c>
      <c r="J41" s="62" t="str">
        <f t="shared" si="4"/>
        <v>C_CreditTrading_LN</v>
      </c>
      <c r="K41" s="309" t="s">
        <v>327</v>
      </c>
      <c r="L41" s="303">
        <v>40645</v>
      </c>
      <c r="M41" s="302" t="s">
        <v>382</v>
      </c>
      <c r="N41" s="302" t="s">
        <v>387</v>
      </c>
      <c r="O41" s="302" t="s">
        <v>18</v>
      </c>
      <c r="P41" s="302" t="s">
        <v>477</v>
      </c>
      <c r="Q41" s="302" t="s">
        <v>372</v>
      </c>
      <c r="R41" s="304">
        <v>0</v>
      </c>
      <c r="S41" s="310">
        <v>0</v>
      </c>
      <c r="U41" s="60" t="b">
        <v>1</v>
      </c>
      <c r="V41" s="60">
        <v>0</v>
      </c>
      <c r="W41" s="60">
        <v>0</v>
      </c>
      <c r="Y41" s="60" t="s">
        <v>327</v>
      </c>
      <c r="Z41" s="60">
        <v>40448</v>
      </c>
      <c r="AA41" s="60" t="s">
        <v>382</v>
      </c>
      <c r="AB41" s="60" t="s">
        <v>387</v>
      </c>
      <c r="AC41" s="60" t="s">
        <v>18</v>
      </c>
      <c r="AD41" s="60" t="s">
        <v>477</v>
      </c>
      <c r="AE41" s="60" t="s">
        <v>372</v>
      </c>
      <c r="AF41" s="60">
        <v>0</v>
      </c>
      <c r="AG41" s="60">
        <v>0</v>
      </c>
    </row>
    <row r="42" spans="1:33" ht="12" customHeight="1" x14ac:dyDescent="0.2">
      <c r="A42" s="213">
        <v>39</v>
      </c>
      <c r="B42" s="82">
        <f t="shared" si="6"/>
        <v>10</v>
      </c>
      <c r="C42" s="62" t="str">
        <f t="shared" si="7"/>
        <v>C_TRS_NY</v>
      </c>
      <c r="D42" s="223"/>
      <c r="E42" s="230" t="str">
        <f t="shared" si="8"/>
        <v/>
      </c>
      <c r="F42" s="227">
        <f t="shared" si="9"/>
        <v>0</v>
      </c>
      <c r="I42" s="62" t="str">
        <f t="shared" si="3"/>
        <v>C_CredTenantLease</v>
      </c>
      <c r="J42" s="62" t="str">
        <f t="shared" si="4"/>
        <v>C_CredTenantLease</v>
      </c>
      <c r="K42" s="309" t="s">
        <v>327</v>
      </c>
      <c r="L42" s="303">
        <v>40645</v>
      </c>
      <c r="M42" s="302" t="s">
        <v>382</v>
      </c>
      <c r="N42" s="302" t="s">
        <v>388</v>
      </c>
      <c r="O42" s="302" t="s">
        <v>18</v>
      </c>
      <c r="P42" s="302" t="s">
        <v>477</v>
      </c>
      <c r="Q42" s="302" t="s">
        <v>372</v>
      </c>
      <c r="R42" s="304">
        <v>0</v>
      </c>
      <c r="S42" s="310">
        <v>0</v>
      </c>
      <c r="U42" s="60" t="b">
        <v>1</v>
      </c>
      <c r="V42" s="60">
        <v>0</v>
      </c>
      <c r="W42" s="60">
        <v>0</v>
      </c>
      <c r="Y42" s="60" t="s">
        <v>327</v>
      </c>
      <c r="Z42" s="60">
        <v>40448</v>
      </c>
      <c r="AA42" s="60" t="s">
        <v>382</v>
      </c>
      <c r="AB42" s="60" t="s">
        <v>388</v>
      </c>
      <c r="AC42" s="60" t="s">
        <v>18</v>
      </c>
      <c r="AD42" s="60" t="s">
        <v>477</v>
      </c>
      <c r="AE42" s="60" t="s">
        <v>372</v>
      </c>
      <c r="AF42" s="60">
        <v>0</v>
      </c>
      <c r="AG42" s="60">
        <v>0</v>
      </c>
    </row>
    <row r="43" spans="1:33" ht="12" customHeight="1" x14ac:dyDescent="0.2">
      <c r="A43" s="213">
        <v>40</v>
      </c>
      <c r="B43" s="82">
        <f t="shared" si="6"/>
        <v>10</v>
      </c>
      <c r="C43" s="62" t="str">
        <f t="shared" si="7"/>
        <v>C_CDOGuarantee_NY</v>
      </c>
      <c r="D43" s="223"/>
      <c r="E43" s="230" t="str">
        <f t="shared" si="8"/>
        <v/>
      </c>
      <c r="F43" s="227">
        <f t="shared" si="9"/>
        <v>0</v>
      </c>
      <c r="I43" s="62" t="str">
        <f t="shared" si="3"/>
        <v>C_Depfa_IG_Hedging</v>
      </c>
      <c r="J43" s="62" t="str">
        <f t="shared" si="4"/>
        <v>C_Depfa_IG_Hedging</v>
      </c>
      <c r="K43" s="309" t="s">
        <v>327</v>
      </c>
      <c r="L43" s="303">
        <v>40645</v>
      </c>
      <c r="M43" s="302" t="s">
        <v>382</v>
      </c>
      <c r="N43" s="302" t="s">
        <v>389</v>
      </c>
      <c r="O43" s="302" t="s">
        <v>18</v>
      </c>
      <c r="P43" s="302" t="s">
        <v>477</v>
      </c>
      <c r="Q43" s="302" t="s">
        <v>372</v>
      </c>
      <c r="R43" s="304">
        <v>0</v>
      </c>
      <c r="S43" s="310">
        <v>0</v>
      </c>
      <c r="U43" s="60" t="b">
        <v>1</v>
      </c>
      <c r="V43" s="60">
        <v>0</v>
      </c>
      <c r="W43" s="60">
        <v>0</v>
      </c>
      <c r="Y43" s="60" t="s">
        <v>327</v>
      </c>
      <c r="Z43" s="60">
        <v>40448</v>
      </c>
      <c r="AA43" s="60" t="s">
        <v>382</v>
      </c>
      <c r="AB43" s="60" t="s">
        <v>389</v>
      </c>
      <c r="AC43" s="60" t="s">
        <v>18</v>
      </c>
      <c r="AD43" s="60" t="s">
        <v>477</v>
      </c>
      <c r="AE43" s="60" t="s">
        <v>372</v>
      </c>
      <c r="AF43" s="60">
        <v>0</v>
      </c>
      <c r="AG43" s="60">
        <v>0</v>
      </c>
    </row>
    <row r="44" spans="1:33" ht="12" customHeight="1" x14ac:dyDescent="0.2">
      <c r="A44" s="213">
        <v>41</v>
      </c>
      <c r="B44" s="82">
        <f t="shared" si="6"/>
        <v>5</v>
      </c>
      <c r="C44" s="62" t="str">
        <f t="shared" si="7"/>
        <v>Structured muni products</v>
      </c>
      <c r="D44" s="223"/>
      <c r="E44" s="230" t="str">
        <f t="shared" si="8"/>
        <v/>
      </c>
      <c r="F44" s="227">
        <f t="shared" si="9"/>
        <v>0</v>
      </c>
      <c r="I44" s="62" t="str">
        <f t="shared" si="3"/>
        <v>C_PassRelEstLong_NY</v>
      </c>
      <c r="J44" s="62" t="str">
        <f t="shared" si="4"/>
        <v>C_PassRelEstLong_NY</v>
      </c>
      <c r="K44" s="309" t="s">
        <v>327</v>
      </c>
      <c r="L44" s="303">
        <v>40645</v>
      </c>
      <c r="M44" s="302" t="s">
        <v>382</v>
      </c>
      <c r="N44" s="302" t="s">
        <v>96</v>
      </c>
      <c r="O44" s="302" t="s">
        <v>18</v>
      </c>
      <c r="P44" s="302" t="s">
        <v>476</v>
      </c>
      <c r="Q44" s="302" t="s">
        <v>370</v>
      </c>
      <c r="R44" s="304">
        <v>0</v>
      </c>
      <c r="S44" s="310">
        <v>0</v>
      </c>
      <c r="U44" s="60" t="b">
        <v>1</v>
      </c>
      <c r="V44" s="60">
        <v>0</v>
      </c>
      <c r="W44" s="60">
        <v>0</v>
      </c>
      <c r="Y44" s="60" t="s">
        <v>327</v>
      </c>
      <c r="Z44" s="60">
        <v>40448</v>
      </c>
      <c r="AA44" s="60" t="s">
        <v>382</v>
      </c>
      <c r="AB44" s="60" t="s">
        <v>96</v>
      </c>
      <c r="AC44" s="60" t="s">
        <v>18</v>
      </c>
      <c r="AD44" s="60" t="s">
        <v>476</v>
      </c>
      <c r="AE44" s="60" t="s">
        <v>370</v>
      </c>
      <c r="AF44" s="60">
        <v>0</v>
      </c>
      <c r="AG44" s="60">
        <v>0</v>
      </c>
    </row>
    <row r="45" spans="1:33" ht="12" customHeight="1" x14ac:dyDescent="0.2">
      <c r="A45" s="213">
        <v>42</v>
      </c>
      <c r="B45" s="82">
        <f t="shared" si="6"/>
        <v>10</v>
      </c>
      <c r="C45" s="62" t="str">
        <f t="shared" si="7"/>
        <v>AS_STRMUNI_L</v>
      </c>
      <c r="D45" s="223"/>
      <c r="E45" s="230" t="str">
        <f t="shared" si="8"/>
        <v/>
      </c>
      <c r="F45" s="227">
        <f t="shared" si="9"/>
        <v>0</v>
      </c>
      <c r="I45" s="62" t="str">
        <f t="shared" si="3"/>
        <v>C_Relative_Value</v>
      </c>
      <c r="J45" s="62" t="str">
        <f t="shared" si="4"/>
        <v>C_Relative_Value</v>
      </c>
      <c r="K45" s="309" t="s">
        <v>327</v>
      </c>
      <c r="L45" s="303">
        <v>40645</v>
      </c>
      <c r="M45" s="302" t="s">
        <v>382</v>
      </c>
      <c r="N45" s="302" t="s">
        <v>390</v>
      </c>
      <c r="O45" s="302" t="s">
        <v>18</v>
      </c>
      <c r="P45" s="302" t="s">
        <v>477</v>
      </c>
      <c r="Q45" s="302" t="s">
        <v>372</v>
      </c>
      <c r="R45" s="304">
        <v>0</v>
      </c>
      <c r="S45" s="310">
        <v>0</v>
      </c>
      <c r="U45" s="60" t="b">
        <v>1</v>
      </c>
      <c r="V45" s="60">
        <v>0</v>
      </c>
      <c r="W45" s="60">
        <v>0</v>
      </c>
      <c r="Y45" s="60" t="s">
        <v>327</v>
      </c>
      <c r="Z45" s="60">
        <v>40448</v>
      </c>
      <c r="AA45" s="60" t="s">
        <v>382</v>
      </c>
      <c r="AB45" s="60" t="s">
        <v>390</v>
      </c>
      <c r="AC45" s="60" t="s">
        <v>18</v>
      </c>
      <c r="AD45" s="60" t="s">
        <v>477</v>
      </c>
      <c r="AE45" s="60" t="s">
        <v>372</v>
      </c>
      <c r="AF45" s="60">
        <v>0</v>
      </c>
      <c r="AG45" s="60">
        <v>0</v>
      </c>
    </row>
    <row r="46" spans="1:33" ht="12" customHeight="1" x14ac:dyDescent="0.2">
      <c r="A46" s="213">
        <v>43</v>
      </c>
      <c r="B46" s="82">
        <f t="shared" si="6"/>
        <v>5</v>
      </c>
      <c r="C46" s="62" t="str">
        <f t="shared" si="7"/>
        <v>TRS</v>
      </c>
      <c r="D46" s="223"/>
      <c r="E46" s="230" t="str">
        <f t="shared" si="8"/>
        <v/>
      </c>
      <c r="F46" s="227">
        <f t="shared" si="9"/>
        <v>0</v>
      </c>
      <c r="I46" s="62" t="str">
        <f t="shared" si="3"/>
        <v>H_CredTenantLease</v>
      </c>
      <c r="J46" s="62" t="str">
        <f t="shared" si="4"/>
        <v>H_CredTenantLease</v>
      </c>
      <c r="K46" s="309" t="s">
        <v>327</v>
      </c>
      <c r="L46" s="303">
        <v>40645</v>
      </c>
      <c r="M46" s="302" t="s">
        <v>382</v>
      </c>
      <c r="N46" s="302" t="s">
        <v>391</v>
      </c>
      <c r="O46" s="302" t="s">
        <v>18</v>
      </c>
      <c r="P46" s="302" t="s">
        <v>478</v>
      </c>
      <c r="Q46" s="302" t="s">
        <v>372</v>
      </c>
      <c r="R46" s="304">
        <v>0</v>
      </c>
      <c r="S46" s="310">
        <v>0</v>
      </c>
      <c r="U46" s="60" t="b">
        <v>1</v>
      </c>
      <c r="V46" s="60">
        <v>0</v>
      </c>
      <c r="W46" s="60">
        <v>0</v>
      </c>
      <c r="Y46" s="60" t="s">
        <v>327</v>
      </c>
      <c r="Z46" s="60">
        <v>40448</v>
      </c>
      <c r="AA46" s="60" t="s">
        <v>382</v>
      </c>
      <c r="AB46" s="60" t="s">
        <v>391</v>
      </c>
      <c r="AC46" s="60" t="s">
        <v>18</v>
      </c>
      <c r="AD46" s="60" t="s">
        <v>478</v>
      </c>
      <c r="AE46" s="60" t="s">
        <v>372</v>
      </c>
      <c r="AF46" s="60">
        <v>0</v>
      </c>
      <c r="AG46" s="60">
        <v>0</v>
      </c>
    </row>
    <row r="47" spans="1:33" ht="12" customHeight="1" x14ac:dyDescent="0.2">
      <c r="A47" s="213">
        <v>44</v>
      </c>
      <c r="B47" s="82">
        <f t="shared" si="6"/>
        <v>10</v>
      </c>
      <c r="C47" s="62" t="str">
        <f t="shared" si="7"/>
        <v>AS_TRS_L</v>
      </c>
      <c r="D47" s="223"/>
      <c r="E47" s="230" t="str">
        <f t="shared" si="8"/>
        <v/>
      </c>
      <c r="F47" s="227">
        <f t="shared" si="9"/>
        <v>0</v>
      </c>
      <c r="I47" s="62" t="str">
        <f t="shared" si="3"/>
        <v>T_LiquidAssets</v>
      </c>
      <c r="J47" s="62" t="str">
        <f t="shared" si="4"/>
        <v>T_LiquidAssets</v>
      </c>
      <c r="K47" s="309" t="s">
        <v>327</v>
      </c>
      <c r="L47" s="303">
        <v>40645</v>
      </c>
      <c r="M47" s="302" t="s">
        <v>382</v>
      </c>
      <c r="N47" s="302" t="s">
        <v>393</v>
      </c>
      <c r="O47" s="302" t="s">
        <v>18</v>
      </c>
      <c r="P47" s="302" t="s">
        <v>476</v>
      </c>
      <c r="Q47" s="302" t="s">
        <v>372</v>
      </c>
      <c r="R47" s="304">
        <v>0</v>
      </c>
      <c r="S47" s="310">
        <v>0</v>
      </c>
      <c r="U47" s="60" t="b">
        <v>1</v>
      </c>
      <c r="V47" s="60">
        <v>0</v>
      </c>
      <c r="W47" s="60">
        <v>0</v>
      </c>
      <c r="Y47" s="60" t="s">
        <v>327</v>
      </c>
      <c r="Z47" s="60">
        <v>40448</v>
      </c>
      <c r="AA47" s="60" t="s">
        <v>382</v>
      </c>
      <c r="AB47" s="60" t="s">
        <v>393</v>
      </c>
      <c r="AC47" s="60" t="s">
        <v>18</v>
      </c>
      <c r="AD47" s="60" t="s">
        <v>476</v>
      </c>
      <c r="AE47" s="60" t="s">
        <v>372</v>
      </c>
      <c r="AF47" s="60">
        <v>0</v>
      </c>
      <c r="AG47" s="60">
        <v>0</v>
      </c>
    </row>
    <row r="48" spans="1:33" ht="12" customHeight="1" x14ac:dyDescent="0.2">
      <c r="A48" s="213">
        <v>45</v>
      </c>
      <c r="B48" s="82">
        <f t="shared" si="6"/>
        <v>10</v>
      </c>
      <c r="C48" s="62" t="str">
        <f t="shared" si="7"/>
        <v>AS_TRS_V</v>
      </c>
      <c r="D48" s="223"/>
      <c r="E48" s="230" t="str">
        <f t="shared" si="8"/>
        <v/>
      </c>
      <c r="F48" s="227">
        <f t="shared" si="9"/>
        <v>0</v>
      </c>
      <c r="I48" s="62" t="str">
        <f t="shared" si="3"/>
        <v>PubSectorBondsAFS</v>
      </c>
      <c r="J48" s="62" t="str">
        <f t="shared" si="4"/>
        <v>PubSectorBondsAFS</v>
      </c>
      <c r="K48" s="309" t="s">
        <v>327</v>
      </c>
      <c r="L48" s="303">
        <v>40645</v>
      </c>
      <c r="M48" s="302" t="s">
        <v>394</v>
      </c>
      <c r="N48" s="302" t="s">
        <v>395</v>
      </c>
      <c r="O48" s="302" t="s">
        <v>18</v>
      </c>
      <c r="P48" s="302" t="s">
        <v>479</v>
      </c>
      <c r="Q48" s="302" t="s">
        <v>370</v>
      </c>
      <c r="R48" s="304">
        <v>0</v>
      </c>
      <c r="S48" s="310">
        <v>0</v>
      </c>
      <c r="U48" s="60" t="b">
        <v>1</v>
      </c>
      <c r="V48" s="60">
        <v>0</v>
      </c>
      <c r="W48" s="60">
        <v>0</v>
      </c>
      <c r="Y48" s="60" t="s">
        <v>327</v>
      </c>
      <c r="Z48" s="60">
        <v>40448</v>
      </c>
      <c r="AA48" s="60" t="s">
        <v>394</v>
      </c>
      <c r="AB48" s="60" t="s">
        <v>395</v>
      </c>
      <c r="AC48" s="60" t="s">
        <v>18</v>
      </c>
      <c r="AD48" s="60" t="s">
        <v>479</v>
      </c>
      <c r="AE48" s="60" t="s">
        <v>370</v>
      </c>
      <c r="AF48" s="60">
        <v>0</v>
      </c>
      <c r="AG48" s="60">
        <v>0</v>
      </c>
    </row>
    <row r="49" spans="1:33" ht="12" customHeight="1" x14ac:dyDescent="0.2">
      <c r="A49" s="231">
        <v>46</v>
      </c>
      <c r="B49" s="232">
        <f t="shared" si="6"/>
        <v>3</v>
      </c>
      <c r="C49" s="233" t="str">
        <f t="shared" si="7"/>
        <v>US Credit Portfolio Management</v>
      </c>
      <c r="D49" s="222" t="s">
        <v>378</v>
      </c>
      <c r="E49" s="229" t="str">
        <f t="shared" si="8"/>
        <v>Department</v>
      </c>
      <c r="F49" s="234">
        <f t="shared" si="9"/>
        <v>0</v>
      </c>
      <c r="I49" s="62" t="str">
        <f t="shared" si="3"/>
        <v>G_GICs_NY</v>
      </c>
      <c r="J49" s="62" t="str">
        <f t="shared" si="4"/>
        <v>G_GICs_NY</v>
      </c>
      <c r="K49" s="309" t="s">
        <v>327</v>
      </c>
      <c r="L49" s="303">
        <v>40645</v>
      </c>
      <c r="M49" s="302" t="s">
        <v>396</v>
      </c>
      <c r="N49" s="302" t="s">
        <v>85</v>
      </c>
      <c r="O49" s="302" t="s">
        <v>18</v>
      </c>
      <c r="P49" s="302" t="s">
        <v>480</v>
      </c>
      <c r="Q49" s="302" t="s">
        <v>372</v>
      </c>
      <c r="R49" s="304">
        <v>0</v>
      </c>
      <c r="S49" s="310">
        <v>0</v>
      </c>
      <c r="U49" s="60" t="b">
        <v>1</v>
      </c>
      <c r="V49" s="60">
        <v>341255.78133645997</v>
      </c>
      <c r="W49" s="60">
        <v>191440.485764899</v>
      </c>
      <c r="Y49" s="60" t="s">
        <v>327</v>
      </c>
      <c r="Z49" s="60">
        <v>40448</v>
      </c>
      <c r="AA49" s="60" t="s">
        <v>396</v>
      </c>
      <c r="AB49" s="60" t="s">
        <v>85</v>
      </c>
      <c r="AC49" s="60" t="s">
        <v>18</v>
      </c>
      <c r="AD49" s="60" t="s">
        <v>480</v>
      </c>
      <c r="AE49" s="60" t="s">
        <v>372</v>
      </c>
      <c r="AF49" s="60">
        <v>0</v>
      </c>
      <c r="AG49" s="60">
        <v>0</v>
      </c>
    </row>
    <row r="50" spans="1:33" ht="12" customHeight="1" x14ac:dyDescent="0.2">
      <c r="A50" s="231">
        <v>47</v>
      </c>
      <c r="B50" s="232">
        <f t="shared" si="6"/>
        <v>4</v>
      </c>
      <c r="C50" s="233" t="str">
        <f t="shared" si="7"/>
        <v>Halcyon and Pegasus</v>
      </c>
      <c r="D50" s="222" t="s">
        <v>153</v>
      </c>
      <c r="E50" s="229" t="str">
        <f t="shared" si="8"/>
        <v>ProfitCentre</v>
      </c>
      <c r="F50" s="234">
        <f t="shared" si="9"/>
        <v>0</v>
      </c>
      <c r="I50" s="62" t="str">
        <f t="shared" si="3"/>
        <v>G_GICs_Pallas</v>
      </c>
      <c r="J50" s="62" t="str">
        <f t="shared" si="4"/>
        <v>G_GICs_Pallas</v>
      </c>
      <c r="K50" s="309" t="s">
        <v>327</v>
      </c>
      <c r="L50" s="303">
        <v>40645</v>
      </c>
      <c r="M50" s="302" t="s">
        <v>396</v>
      </c>
      <c r="N50" s="302" t="s">
        <v>86</v>
      </c>
      <c r="O50" s="302" t="s">
        <v>18</v>
      </c>
      <c r="P50" s="302" t="s">
        <v>480</v>
      </c>
      <c r="Q50" s="302" t="s">
        <v>372</v>
      </c>
      <c r="R50" s="304">
        <v>0</v>
      </c>
      <c r="S50" s="310">
        <v>0</v>
      </c>
      <c r="U50" s="60" t="b">
        <v>1</v>
      </c>
      <c r="V50" s="60">
        <v>75878.504380399696</v>
      </c>
      <c r="W50" s="60">
        <v>23994.889928912598</v>
      </c>
      <c r="Y50" s="60" t="s">
        <v>327</v>
      </c>
      <c r="Z50" s="60">
        <v>40448</v>
      </c>
      <c r="AA50" s="60" t="s">
        <v>396</v>
      </c>
      <c r="AB50" s="60" t="s">
        <v>86</v>
      </c>
      <c r="AC50" s="60" t="s">
        <v>18</v>
      </c>
      <c r="AD50" s="60" t="s">
        <v>480</v>
      </c>
      <c r="AE50" s="60" t="s">
        <v>372</v>
      </c>
      <c r="AF50" s="60">
        <v>0</v>
      </c>
      <c r="AG50" s="60">
        <v>0</v>
      </c>
    </row>
    <row r="51" spans="1:33" ht="12" customHeight="1" x14ac:dyDescent="0.2">
      <c r="A51" s="213">
        <v>48</v>
      </c>
      <c r="B51" s="82">
        <f t="shared" si="6"/>
        <v>5</v>
      </c>
      <c r="C51" s="62" t="str">
        <f t="shared" si="7"/>
        <v>H&amp;P</v>
      </c>
      <c r="D51" s="223"/>
      <c r="E51" s="230" t="str">
        <f t="shared" si="8"/>
        <v/>
      </c>
      <c r="F51" s="227">
        <f t="shared" si="9"/>
        <v>0</v>
      </c>
      <c r="I51" s="62" t="str">
        <f t="shared" si="3"/>
        <v>SanSabiaSPV</v>
      </c>
      <c r="J51" s="62" t="str">
        <f t="shared" si="4"/>
        <v>SanSabiaSPV</v>
      </c>
      <c r="K51" s="309" t="s">
        <v>327</v>
      </c>
      <c r="L51" s="303">
        <v>40645</v>
      </c>
      <c r="M51" s="302" t="s">
        <v>396</v>
      </c>
      <c r="N51" s="302" t="s">
        <v>89</v>
      </c>
      <c r="O51" s="302" t="s">
        <v>18</v>
      </c>
      <c r="P51" s="302" t="s">
        <v>481</v>
      </c>
      <c r="Q51" s="302" t="s">
        <v>372</v>
      </c>
      <c r="R51" s="304">
        <v>0</v>
      </c>
      <c r="S51" s="310">
        <v>0</v>
      </c>
      <c r="U51" s="60" t="b">
        <v>1</v>
      </c>
      <c r="V51" s="60">
        <v>75878.504380399696</v>
      </c>
      <c r="W51" s="60">
        <v>23994.889928912598</v>
      </c>
      <c r="Y51" s="60" t="s">
        <v>327</v>
      </c>
      <c r="Z51" s="60">
        <v>40448</v>
      </c>
      <c r="AA51" s="60" t="s">
        <v>396</v>
      </c>
      <c r="AB51" s="60" t="s">
        <v>89</v>
      </c>
      <c r="AC51" s="60" t="s">
        <v>18</v>
      </c>
      <c r="AD51" s="60" t="s">
        <v>481</v>
      </c>
      <c r="AE51" s="60" t="s">
        <v>372</v>
      </c>
      <c r="AF51" s="60">
        <v>0</v>
      </c>
      <c r="AG51" s="60">
        <v>0</v>
      </c>
    </row>
    <row r="52" spans="1:33" ht="12" customHeight="1" x14ac:dyDescent="0.2">
      <c r="A52" s="213">
        <v>49</v>
      </c>
      <c r="B52" s="82">
        <f t="shared" si="6"/>
        <v>10</v>
      </c>
      <c r="C52" s="62" t="str">
        <f t="shared" si="7"/>
        <v>UH_HLCYPEG_L</v>
      </c>
      <c r="D52" s="223"/>
      <c r="E52" s="230" t="str">
        <f t="shared" si="8"/>
        <v/>
      </c>
      <c r="F52" s="227">
        <f t="shared" si="9"/>
        <v>0</v>
      </c>
      <c r="I52" s="62" t="str">
        <f t="shared" si="3"/>
        <v>UH_HLCYPEG_T</v>
      </c>
      <c r="J52" s="62" t="str">
        <f t="shared" si="4"/>
        <v>UH_HLCYPEG_T</v>
      </c>
      <c r="K52" s="309" t="s">
        <v>327</v>
      </c>
      <c r="L52" s="303">
        <v>40645</v>
      </c>
      <c r="M52" s="302" t="s">
        <v>382</v>
      </c>
      <c r="N52" s="302" t="s">
        <v>120</v>
      </c>
      <c r="O52" s="302" t="s">
        <v>18</v>
      </c>
      <c r="P52" s="302"/>
      <c r="Q52" s="302" t="s">
        <v>506</v>
      </c>
      <c r="R52" s="304">
        <v>0</v>
      </c>
      <c r="S52" s="310">
        <v>0</v>
      </c>
      <c r="U52" s="60" t="b">
        <v>1</v>
      </c>
      <c r="V52" s="60">
        <v>-292511421</v>
      </c>
      <c r="W52" s="60">
        <v>-81705399</v>
      </c>
      <c r="Y52" s="60" t="s">
        <v>327</v>
      </c>
      <c r="Z52" s="60">
        <v>40448</v>
      </c>
      <c r="AA52" s="60" t="s">
        <v>382</v>
      </c>
      <c r="AB52" s="60" t="s">
        <v>120</v>
      </c>
      <c r="AC52" s="60" t="s">
        <v>18</v>
      </c>
      <c r="AF52" s="60">
        <v>0</v>
      </c>
      <c r="AG52" s="60">
        <v>0</v>
      </c>
    </row>
    <row r="53" spans="1:33" ht="12" customHeight="1" x14ac:dyDescent="0.2">
      <c r="A53" s="213">
        <v>50</v>
      </c>
      <c r="B53" s="82">
        <f t="shared" si="6"/>
        <v>10</v>
      </c>
      <c r="C53" s="62" t="str">
        <f t="shared" si="7"/>
        <v>C_HALCYON_NY</v>
      </c>
      <c r="D53" s="223"/>
      <c r="E53" s="230" t="str">
        <f t="shared" si="8"/>
        <v/>
      </c>
      <c r="F53" s="227">
        <f t="shared" si="9"/>
        <v>0</v>
      </c>
      <c r="I53" s="62" t="str">
        <f t="shared" si="3"/>
        <v>TOTAL_Halcyon and Pegasus</v>
      </c>
      <c r="J53" s="62" t="str">
        <f t="shared" si="4"/>
        <v>Halcyon and Pegasus</v>
      </c>
      <c r="K53" s="309" t="s">
        <v>379</v>
      </c>
      <c r="L53" s="303">
        <v>40645</v>
      </c>
      <c r="M53" s="302" t="s">
        <v>368</v>
      </c>
      <c r="N53" s="302" t="s">
        <v>153</v>
      </c>
      <c r="O53" s="302" t="s">
        <v>18</v>
      </c>
      <c r="P53" s="302"/>
      <c r="Q53" s="302" t="s">
        <v>507</v>
      </c>
      <c r="R53" s="304">
        <v>0</v>
      </c>
      <c r="S53" s="310">
        <v>0</v>
      </c>
      <c r="U53" s="60" t="b">
        <v>1</v>
      </c>
      <c r="V53" s="60">
        <v>-292511421</v>
      </c>
      <c r="W53" s="60">
        <v>-81705399</v>
      </c>
      <c r="Y53" s="60" t="s">
        <v>379</v>
      </c>
      <c r="Z53" s="60">
        <v>40448</v>
      </c>
      <c r="AA53" s="60" t="s">
        <v>368</v>
      </c>
      <c r="AB53" s="60" t="s">
        <v>153</v>
      </c>
      <c r="AC53" s="60" t="s">
        <v>18</v>
      </c>
      <c r="AF53" s="60">
        <v>0</v>
      </c>
      <c r="AG53" s="60">
        <v>0</v>
      </c>
    </row>
    <row r="54" spans="1:33" ht="12" customHeight="1" x14ac:dyDescent="0.2">
      <c r="A54" s="213">
        <v>51</v>
      </c>
      <c r="B54" s="82">
        <f t="shared" si="6"/>
        <v>10</v>
      </c>
      <c r="C54" s="62" t="str">
        <f t="shared" si="7"/>
        <v>C_HALCYON_ASSET_ACCRUAL</v>
      </c>
      <c r="D54" s="223"/>
      <c r="E54" s="230" t="str">
        <f t="shared" si="8"/>
        <v/>
      </c>
      <c r="F54" s="227">
        <f t="shared" si="9"/>
        <v>0</v>
      </c>
      <c r="I54" s="62" t="str">
        <f t="shared" si="3"/>
        <v>TRADING_Halcyon and Pegasus</v>
      </c>
      <c r="J54" s="62" t="str">
        <f t="shared" si="4"/>
        <v>Halcyon and Pegasus</v>
      </c>
      <c r="K54" s="309" t="s">
        <v>379</v>
      </c>
      <c r="L54" s="303">
        <v>40645</v>
      </c>
      <c r="M54" s="302" t="s">
        <v>368</v>
      </c>
      <c r="N54" s="302" t="s">
        <v>153</v>
      </c>
      <c r="O54" s="302" t="s">
        <v>18</v>
      </c>
      <c r="P54" s="302"/>
      <c r="Q54" s="302" t="s">
        <v>506</v>
      </c>
      <c r="R54" s="304">
        <v>0</v>
      </c>
      <c r="S54" s="310">
        <v>0</v>
      </c>
      <c r="U54" s="60" t="b">
        <v>1</v>
      </c>
      <c r="V54" s="60">
        <v>-292511421</v>
      </c>
      <c r="W54" s="60">
        <v>-81705399</v>
      </c>
      <c r="Y54" s="60" t="s">
        <v>379</v>
      </c>
      <c r="Z54" s="60">
        <v>40448</v>
      </c>
      <c r="AA54" s="60" t="s">
        <v>368</v>
      </c>
      <c r="AB54" s="60" t="s">
        <v>153</v>
      </c>
      <c r="AC54" s="60" t="s">
        <v>18</v>
      </c>
      <c r="AF54" s="60">
        <v>0</v>
      </c>
      <c r="AG54" s="60">
        <v>0</v>
      </c>
    </row>
    <row r="55" spans="1:33" ht="12" customHeight="1" x14ac:dyDescent="0.2">
      <c r="A55" s="231">
        <v>52</v>
      </c>
      <c r="B55" s="232">
        <f t="shared" si="6"/>
        <v>5</v>
      </c>
      <c r="C55" s="233" t="str">
        <f t="shared" si="7"/>
        <v>H&amp;P_NY</v>
      </c>
      <c r="D55" s="222" t="s">
        <v>120</v>
      </c>
      <c r="E55" s="229" t="str">
        <f t="shared" si="8"/>
        <v>Desk</v>
      </c>
      <c r="F55" s="234">
        <f t="shared" si="9"/>
        <v>0</v>
      </c>
      <c r="I55" s="62" t="str">
        <f t="shared" si="3"/>
        <v>G_GICs_Pallas</v>
      </c>
      <c r="J55" s="62" t="str">
        <f t="shared" si="4"/>
        <v>G_GICs_Pallas</v>
      </c>
      <c r="K55" s="309" t="s">
        <v>327</v>
      </c>
      <c r="L55" s="303">
        <v>40394</v>
      </c>
      <c r="M55" s="302" t="s">
        <v>396</v>
      </c>
      <c r="N55" s="302" t="s">
        <v>86</v>
      </c>
      <c r="O55" s="302" t="s">
        <v>18</v>
      </c>
      <c r="P55" s="302" t="s">
        <v>480</v>
      </c>
      <c r="Q55" s="302" t="s">
        <v>372</v>
      </c>
      <c r="R55" s="304">
        <v>0</v>
      </c>
      <c r="S55" s="310">
        <v>0</v>
      </c>
      <c r="U55" s="60" t="b">
        <v>1</v>
      </c>
      <c r="V55" s="60">
        <v>-1256.9035338236718</v>
      </c>
      <c r="W55" s="60">
        <v>-397.46779659972526</v>
      </c>
      <c r="Y55" s="60" t="s">
        <v>327</v>
      </c>
      <c r="Z55" s="60">
        <v>40393</v>
      </c>
      <c r="AA55" s="60" t="s">
        <v>396</v>
      </c>
      <c r="AB55" s="60" t="s">
        <v>86</v>
      </c>
      <c r="AC55" s="60" t="s">
        <v>18</v>
      </c>
      <c r="AD55" s="60" t="s">
        <v>480</v>
      </c>
      <c r="AE55" s="60" t="s">
        <v>372</v>
      </c>
      <c r="AF55" s="60">
        <v>0</v>
      </c>
      <c r="AG55" s="60">
        <v>0</v>
      </c>
    </row>
    <row r="56" spans="1:33" ht="12" customHeight="1" x14ac:dyDescent="0.2">
      <c r="A56" s="231">
        <v>53</v>
      </c>
      <c r="B56" s="232">
        <f t="shared" si="6"/>
        <v>10</v>
      </c>
      <c r="C56" s="233" t="str">
        <f t="shared" si="7"/>
        <v>UH_HLCYPEG_T</v>
      </c>
      <c r="D56" s="222" t="s">
        <v>120</v>
      </c>
      <c r="E56" s="229" t="str">
        <f t="shared" si="8"/>
        <v>Desk</v>
      </c>
      <c r="F56" s="234">
        <f t="shared" si="9"/>
        <v>0</v>
      </c>
      <c r="I56" s="62" t="str">
        <f t="shared" si="3"/>
        <v>SanSabiaSPV</v>
      </c>
      <c r="J56" s="62" t="str">
        <f t="shared" si="4"/>
        <v>SanSabiaSPV</v>
      </c>
      <c r="K56" s="309" t="s">
        <v>327</v>
      </c>
      <c r="L56" s="303">
        <v>40394</v>
      </c>
      <c r="M56" s="302" t="s">
        <v>396</v>
      </c>
      <c r="N56" s="302" t="s">
        <v>89</v>
      </c>
      <c r="O56" s="302" t="s">
        <v>18</v>
      </c>
      <c r="P56" s="302" t="s">
        <v>481</v>
      </c>
      <c r="Q56" s="302" t="s">
        <v>372</v>
      </c>
      <c r="R56" s="304">
        <v>0</v>
      </c>
      <c r="S56" s="310">
        <v>0</v>
      </c>
      <c r="U56" s="60" t="b">
        <v>1</v>
      </c>
      <c r="V56" s="60">
        <v>-1211.6767718933988</v>
      </c>
      <c r="W56" s="60">
        <v>-383.16583871032344</v>
      </c>
      <c r="Y56" s="60" t="s">
        <v>327</v>
      </c>
      <c r="Z56" s="60">
        <v>40393</v>
      </c>
      <c r="AA56" s="60" t="s">
        <v>396</v>
      </c>
      <c r="AB56" s="60" t="s">
        <v>89</v>
      </c>
      <c r="AC56" s="60" t="s">
        <v>18</v>
      </c>
      <c r="AD56" s="60" t="s">
        <v>481</v>
      </c>
      <c r="AE56" s="60" t="s">
        <v>372</v>
      </c>
      <c r="AF56" s="60">
        <v>0</v>
      </c>
      <c r="AG56" s="60">
        <v>0</v>
      </c>
    </row>
    <row r="57" spans="1:33" ht="12" customHeight="1" x14ac:dyDescent="0.2">
      <c r="A57" s="231">
        <v>54</v>
      </c>
      <c r="B57" s="232">
        <f t="shared" si="6"/>
        <v>4</v>
      </c>
      <c r="C57" s="233" t="str">
        <f t="shared" si="7"/>
        <v>Portfolio Mgmt Americas</v>
      </c>
      <c r="D57" s="222" t="s">
        <v>155</v>
      </c>
      <c r="E57" s="229" t="str">
        <f t="shared" si="8"/>
        <v>ProfitCentre</v>
      </c>
      <c r="F57" s="234">
        <f t="shared" si="9"/>
        <v>0</v>
      </c>
      <c r="I57" s="62" t="str">
        <f t="shared" si="3"/>
        <v>C_PassRelEstLong_NY</v>
      </c>
      <c r="J57" s="62" t="str">
        <f t="shared" si="4"/>
        <v>C_PassRelEstLong_NY</v>
      </c>
      <c r="K57" s="309" t="s">
        <v>327</v>
      </c>
      <c r="L57" s="303">
        <v>40329</v>
      </c>
      <c r="M57" s="302" t="s">
        <v>382</v>
      </c>
      <c r="N57" s="302" t="s">
        <v>96</v>
      </c>
      <c r="O57" s="302" t="s">
        <v>18</v>
      </c>
      <c r="P57" s="302" t="s">
        <v>476</v>
      </c>
      <c r="Q57" s="302" t="s">
        <v>370</v>
      </c>
      <c r="R57" s="304">
        <v>0</v>
      </c>
      <c r="S57" s="310">
        <v>0</v>
      </c>
      <c r="U57" s="60" t="b">
        <v>1</v>
      </c>
      <c r="V57" s="60">
        <v>-886.18509780429304</v>
      </c>
      <c r="W57" s="60">
        <v>-1532.1545635396615</v>
      </c>
      <c r="Y57" s="60" t="s">
        <v>327</v>
      </c>
      <c r="Z57" s="60">
        <v>40326</v>
      </c>
      <c r="AA57" s="60" t="s">
        <v>382</v>
      </c>
      <c r="AB57" s="60" t="s">
        <v>96</v>
      </c>
      <c r="AC57" s="60" t="s">
        <v>18</v>
      </c>
      <c r="AD57" s="60" t="s">
        <v>476</v>
      </c>
      <c r="AE57" s="60" t="s">
        <v>370</v>
      </c>
      <c r="AF57" s="60">
        <v>0</v>
      </c>
      <c r="AG57" s="60">
        <v>0</v>
      </c>
    </row>
    <row r="58" spans="1:33" ht="12" customHeight="1" x14ac:dyDescent="0.2">
      <c r="A58" s="231">
        <v>55</v>
      </c>
      <c r="B58" s="232">
        <f t="shared" si="6"/>
        <v>5</v>
      </c>
      <c r="C58" s="233" t="str">
        <f t="shared" si="7"/>
        <v>CMBS</v>
      </c>
      <c r="D58" s="222" t="s">
        <v>96</v>
      </c>
      <c r="E58" s="229" t="str">
        <f t="shared" si="8"/>
        <v>Desk</v>
      </c>
      <c r="F58" s="234">
        <f t="shared" si="9"/>
        <v>0</v>
      </c>
      <c r="I58" s="62" t="str">
        <f t="shared" si="3"/>
        <v>C_Relative_Value</v>
      </c>
      <c r="J58" s="62" t="str">
        <f t="shared" si="4"/>
        <v>C_Relative_Value</v>
      </c>
      <c r="K58" s="309" t="s">
        <v>327</v>
      </c>
      <c r="L58" s="303">
        <v>40329</v>
      </c>
      <c r="M58" s="302" t="s">
        <v>382</v>
      </c>
      <c r="N58" s="302" t="s">
        <v>390</v>
      </c>
      <c r="O58" s="302" t="s">
        <v>18</v>
      </c>
      <c r="P58" s="302" t="s">
        <v>477</v>
      </c>
      <c r="Q58" s="302" t="s">
        <v>372</v>
      </c>
      <c r="R58" s="304">
        <v>0</v>
      </c>
      <c r="S58" s="310">
        <v>0</v>
      </c>
      <c r="U58" s="60" t="b">
        <v>1</v>
      </c>
      <c r="V58" s="60">
        <v>101.27570932453091</v>
      </c>
      <c r="W58" s="60">
        <v>42.500824581933557</v>
      </c>
      <c r="Y58" s="60" t="s">
        <v>327</v>
      </c>
      <c r="Z58" s="60">
        <v>40326</v>
      </c>
      <c r="AA58" s="60" t="s">
        <v>382</v>
      </c>
      <c r="AB58" s="60" t="s">
        <v>390</v>
      </c>
      <c r="AC58" s="60" t="s">
        <v>18</v>
      </c>
      <c r="AD58" s="60" t="s">
        <v>477</v>
      </c>
      <c r="AE58" s="60" t="s">
        <v>372</v>
      </c>
      <c r="AF58" s="60">
        <v>0</v>
      </c>
      <c r="AG58" s="60">
        <v>0</v>
      </c>
    </row>
    <row r="59" spans="1:33" ht="12" customHeight="1" x14ac:dyDescent="0.2">
      <c r="A59" s="213">
        <v>56</v>
      </c>
      <c r="B59" s="82">
        <f t="shared" si="6"/>
        <v>10</v>
      </c>
      <c r="C59" s="62" t="str">
        <f t="shared" si="7"/>
        <v>UP_CMBS_L</v>
      </c>
      <c r="D59" s="223"/>
      <c r="E59" s="230" t="str">
        <f t="shared" si="8"/>
        <v/>
      </c>
      <c r="F59" s="227">
        <f t="shared" si="9"/>
        <v>0</v>
      </c>
      <c r="I59" s="62" t="str">
        <f t="shared" si="3"/>
        <v>H_CredTenantLease</v>
      </c>
      <c r="J59" s="62" t="str">
        <f t="shared" si="4"/>
        <v>H_CredTenantLease</v>
      </c>
      <c r="K59" s="309" t="s">
        <v>327</v>
      </c>
      <c r="L59" s="303">
        <v>40329</v>
      </c>
      <c r="M59" s="302" t="s">
        <v>382</v>
      </c>
      <c r="N59" s="302" t="s">
        <v>391</v>
      </c>
      <c r="O59" s="302" t="s">
        <v>18</v>
      </c>
      <c r="P59" s="302" t="s">
        <v>478</v>
      </c>
      <c r="Q59" s="302" t="s">
        <v>372</v>
      </c>
      <c r="R59" s="304">
        <v>0</v>
      </c>
      <c r="S59" s="310">
        <v>0</v>
      </c>
      <c r="U59" s="60" t="b">
        <v>1</v>
      </c>
      <c r="V59" s="60">
        <v>16865.358753375709</v>
      </c>
      <c r="W59" s="60">
        <v>3836.6467615466099</v>
      </c>
      <c r="Y59" s="60" t="s">
        <v>327</v>
      </c>
      <c r="Z59" s="60">
        <v>40326</v>
      </c>
      <c r="AA59" s="60" t="s">
        <v>382</v>
      </c>
      <c r="AB59" s="60" t="s">
        <v>391</v>
      </c>
      <c r="AC59" s="60" t="s">
        <v>18</v>
      </c>
      <c r="AD59" s="60" t="s">
        <v>478</v>
      </c>
      <c r="AE59" s="60" t="s">
        <v>372</v>
      </c>
      <c r="AF59" s="60">
        <v>0</v>
      </c>
      <c r="AG59" s="60">
        <v>0</v>
      </c>
    </row>
    <row r="60" spans="1:33" ht="12" customHeight="1" x14ac:dyDescent="0.2">
      <c r="A60" s="213">
        <v>57</v>
      </c>
      <c r="B60" s="82">
        <f t="shared" si="6"/>
        <v>10</v>
      </c>
      <c r="C60" s="62" t="str">
        <f t="shared" si="7"/>
        <v>C_CMBSTrading_NY</v>
      </c>
      <c r="D60" s="223"/>
      <c r="E60" s="230" t="str">
        <f t="shared" si="8"/>
        <v/>
      </c>
      <c r="F60" s="227">
        <f t="shared" si="9"/>
        <v>0</v>
      </c>
      <c r="I60" s="62" t="str">
        <f t="shared" si="3"/>
        <v>REWarehouse_Germany</v>
      </c>
      <c r="J60" s="62" t="str">
        <f t="shared" si="4"/>
        <v>REWarehouse_Germany</v>
      </c>
      <c r="K60" s="309" t="s">
        <v>327</v>
      </c>
      <c r="L60" s="303">
        <v>40329</v>
      </c>
      <c r="M60" s="302" t="s">
        <v>382</v>
      </c>
      <c r="N60" s="302" t="s">
        <v>392</v>
      </c>
      <c r="O60" s="302" t="s">
        <v>18</v>
      </c>
      <c r="P60" s="302" t="s">
        <v>477</v>
      </c>
      <c r="Q60" s="302" t="s">
        <v>372</v>
      </c>
      <c r="R60" s="304">
        <v>0</v>
      </c>
      <c r="S60" s="310">
        <v>0</v>
      </c>
      <c r="U60" s="60" t="b">
        <v>1</v>
      </c>
      <c r="V60" s="60">
        <v>-3.1319102295501722E-4</v>
      </c>
      <c r="W60" s="60">
        <v>-1.5740876116739078E-4</v>
      </c>
      <c r="Y60" s="60" t="s">
        <v>327</v>
      </c>
      <c r="Z60" s="60">
        <v>40326</v>
      </c>
      <c r="AA60" s="60" t="s">
        <v>382</v>
      </c>
      <c r="AB60" s="60" t="s">
        <v>392</v>
      </c>
      <c r="AC60" s="60" t="s">
        <v>18</v>
      </c>
      <c r="AD60" s="60" t="s">
        <v>477</v>
      </c>
      <c r="AE60" s="60" t="s">
        <v>372</v>
      </c>
      <c r="AF60" s="60">
        <v>0</v>
      </c>
      <c r="AG60" s="60">
        <v>0</v>
      </c>
    </row>
    <row r="61" spans="1:33" ht="12" customHeight="1" x14ac:dyDescent="0.2">
      <c r="A61" s="231">
        <v>58</v>
      </c>
      <c r="B61" s="232">
        <f t="shared" si="6"/>
        <v>10</v>
      </c>
      <c r="C61" s="233" t="str">
        <f t="shared" si="7"/>
        <v>C_PassRelEstLong_NY</v>
      </c>
      <c r="D61" s="222" t="s">
        <v>96</v>
      </c>
      <c r="E61" s="229" t="str">
        <f t="shared" si="8"/>
        <v>Desk</v>
      </c>
      <c r="F61" s="234">
        <f t="shared" si="9"/>
        <v>0</v>
      </c>
      <c r="I61" s="62" t="str">
        <f t="shared" si="3"/>
        <v>T_LiquidAssets</v>
      </c>
      <c r="J61" s="62" t="str">
        <f t="shared" si="4"/>
        <v>T_LiquidAssets</v>
      </c>
      <c r="K61" s="309" t="s">
        <v>327</v>
      </c>
      <c r="L61" s="303">
        <v>40329</v>
      </c>
      <c r="M61" s="302" t="s">
        <v>382</v>
      </c>
      <c r="N61" s="302" t="s">
        <v>393</v>
      </c>
      <c r="O61" s="302" t="s">
        <v>18</v>
      </c>
      <c r="P61" s="302" t="s">
        <v>476</v>
      </c>
      <c r="Q61" s="302" t="s">
        <v>372</v>
      </c>
      <c r="R61" s="304">
        <v>0</v>
      </c>
      <c r="S61" s="310">
        <v>0</v>
      </c>
      <c r="U61" s="60" t="b">
        <v>1</v>
      </c>
      <c r="V61" s="60">
        <v>-1921.4819774262724</v>
      </c>
      <c r="W61" s="60">
        <v>-863.73152328300057</v>
      </c>
      <c r="Y61" s="60" t="s">
        <v>327</v>
      </c>
      <c r="Z61" s="60">
        <v>40326</v>
      </c>
      <c r="AA61" s="60" t="s">
        <v>382</v>
      </c>
      <c r="AB61" s="60" t="s">
        <v>393</v>
      </c>
      <c r="AC61" s="60" t="s">
        <v>18</v>
      </c>
      <c r="AD61" s="60" t="s">
        <v>476</v>
      </c>
      <c r="AE61" s="60" t="s">
        <v>372</v>
      </c>
      <c r="AF61" s="60">
        <v>0</v>
      </c>
      <c r="AG61" s="60">
        <v>0</v>
      </c>
    </row>
    <row r="62" spans="1:33" ht="12" customHeight="1" x14ac:dyDescent="0.2">
      <c r="A62" s="213">
        <v>59</v>
      </c>
      <c r="B62" s="82">
        <f t="shared" si="6"/>
        <v>10</v>
      </c>
      <c r="C62" s="62" t="str">
        <f t="shared" si="7"/>
        <v>C_CMBS_Asset_Accrual_NY</v>
      </c>
      <c r="D62" s="223"/>
      <c r="E62" s="230" t="str">
        <f t="shared" si="8"/>
        <v/>
      </c>
      <c r="F62" s="227">
        <f t="shared" si="9"/>
        <v>0</v>
      </c>
      <c r="I62" s="62" t="str">
        <f t="shared" si="3"/>
        <v>PubSectorBondsAFS</v>
      </c>
      <c r="J62" s="62" t="str">
        <f t="shared" si="4"/>
        <v>PubSectorBondsAFS</v>
      </c>
      <c r="K62" s="309" t="s">
        <v>327</v>
      </c>
      <c r="L62" s="303">
        <v>40329</v>
      </c>
      <c r="M62" s="302" t="s">
        <v>394</v>
      </c>
      <c r="N62" s="302" t="s">
        <v>395</v>
      </c>
      <c r="O62" s="302" t="s">
        <v>18</v>
      </c>
      <c r="P62" s="302" t="s">
        <v>479</v>
      </c>
      <c r="Q62" s="302" t="s">
        <v>370</v>
      </c>
      <c r="R62" s="304">
        <v>0</v>
      </c>
      <c r="S62" s="310">
        <v>0</v>
      </c>
      <c r="U62" s="60" t="b">
        <v>1</v>
      </c>
      <c r="V62" s="60">
        <v>247554.45570155978</v>
      </c>
      <c r="W62" s="60">
        <v>-13581.01670617424</v>
      </c>
      <c r="Y62" s="60" t="s">
        <v>327</v>
      </c>
      <c r="Z62" s="60">
        <v>40326</v>
      </c>
      <c r="AA62" s="60" t="s">
        <v>394</v>
      </c>
      <c r="AB62" s="60" t="s">
        <v>395</v>
      </c>
      <c r="AC62" s="60" t="s">
        <v>18</v>
      </c>
      <c r="AD62" s="60" t="s">
        <v>479</v>
      </c>
      <c r="AE62" s="60" t="s">
        <v>370</v>
      </c>
      <c r="AF62" s="60">
        <v>0</v>
      </c>
      <c r="AG62" s="60">
        <v>0</v>
      </c>
    </row>
    <row r="63" spans="1:33" ht="12" customHeight="1" x14ac:dyDescent="0.2">
      <c r="A63" s="213">
        <v>60</v>
      </c>
      <c r="B63" s="82">
        <f t="shared" si="6"/>
        <v>5</v>
      </c>
      <c r="C63" s="62" t="str">
        <f t="shared" si="7"/>
        <v>RMBS</v>
      </c>
      <c r="D63" s="223"/>
      <c r="E63" s="230" t="str">
        <f t="shared" si="8"/>
        <v/>
      </c>
      <c r="F63" s="227">
        <f t="shared" si="9"/>
        <v>0</v>
      </c>
      <c r="I63" s="62" t="str">
        <f t="shared" si="3"/>
        <v>G_GICs_NY</v>
      </c>
      <c r="J63" s="62" t="str">
        <f t="shared" si="4"/>
        <v>G_GICs_NY</v>
      </c>
      <c r="K63" s="309" t="s">
        <v>327</v>
      </c>
      <c r="L63" s="303">
        <v>40329</v>
      </c>
      <c r="M63" s="302" t="s">
        <v>396</v>
      </c>
      <c r="N63" s="302" t="s">
        <v>85</v>
      </c>
      <c r="O63" s="302" t="s">
        <v>18</v>
      </c>
      <c r="P63" s="302" t="s">
        <v>480</v>
      </c>
      <c r="Q63" s="302" t="s">
        <v>372</v>
      </c>
      <c r="R63" s="304">
        <v>0</v>
      </c>
      <c r="S63" s="310">
        <v>0</v>
      </c>
      <c r="U63" s="60" t="b">
        <v>1</v>
      </c>
      <c r="V63" s="60">
        <v>2754.1876153411577</v>
      </c>
      <c r="W63" s="60">
        <v>1775.6884550512768</v>
      </c>
      <c r="Y63" s="60" t="s">
        <v>327</v>
      </c>
      <c r="Z63" s="60">
        <v>40326</v>
      </c>
      <c r="AA63" s="60" t="s">
        <v>396</v>
      </c>
      <c r="AB63" s="60" t="s">
        <v>85</v>
      </c>
      <c r="AC63" s="60" t="s">
        <v>18</v>
      </c>
      <c r="AD63" s="60" t="s">
        <v>480</v>
      </c>
      <c r="AE63" s="60" t="s">
        <v>372</v>
      </c>
      <c r="AF63" s="60">
        <v>0</v>
      </c>
      <c r="AG63" s="60">
        <v>0</v>
      </c>
    </row>
    <row r="64" spans="1:33" ht="12.75" x14ac:dyDescent="0.2">
      <c r="A64" s="213">
        <v>61</v>
      </c>
      <c r="B64" s="82">
        <f t="shared" si="6"/>
        <v>10</v>
      </c>
      <c r="C64" s="62" t="str">
        <f t="shared" si="7"/>
        <v>UP_RMBS_L</v>
      </c>
      <c r="D64" s="223"/>
      <c r="E64" s="230" t="str">
        <f t="shared" si="8"/>
        <v/>
      </c>
      <c r="F64" s="227">
        <f t="shared" si="9"/>
        <v>0</v>
      </c>
      <c r="I64" s="62" t="str">
        <f t="shared" si="3"/>
        <v>G_GICs_Pallas</v>
      </c>
      <c r="J64" s="62" t="str">
        <f t="shared" si="4"/>
        <v>G_GICs_Pallas</v>
      </c>
      <c r="K64" s="309" t="s">
        <v>327</v>
      </c>
      <c r="L64" s="303">
        <v>40329</v>
      </c>
      <c r="M64" s="302" t="s">
        <v>396</v>
      </c>
      <c r="N64" s="302" t="s">
        <v>86</v>
      </c>
      <c r="O64" s="302" t="s">
        <v>18</v>
      </c>
      <c r="P64" s="302" t="s">
        <v>480</v>
      </c>
      <c r="Q64" s="302" t="s">
        <v>372</v>
      </c>
      <c r="R64" s="304">
        <v>0</v>
      </c>
      <c r="S64" s="310">
        <v>0</v>
      </c>
      <c r="U64" s="60" t="b">
        <v>1</v>
      </c>
      <c r="V64" s="60">
        <v>-6508.197782115778</v>
      </c>
      <c r="W64" s="60">
        <v>-2058.0728454342097</v>
      </c>
      <c r="Y64" s="60" t="s">
        <v>327</v>
      </c>
      <c r="Z64" s="60">
        <v>40326</v>
      </c>
      <c r="AA64" s="60" t="s">
        <v>396</v>
      </c>
      <c r="AB64" s="60" t="s">
        <v>86</v>
      </c>
      <c r="AC64" s="60" t="s">
        <v>18</v>
      </c>
      <c r="AD64" s="60" t="s">
        <v>480</v>
      </c>
      <c r="AE64" s="60" t="s">
        <v>372</v>
      </c>
      <c r="AF64" s="60">
        <v>0</v>
      </c>
      <c r="AG64" s="60">
        <v>0</v>
      </c>
    </row>
    <row r="65" spans="1:33" ht="12.75" x14ac:dyDescent="0.2">
      <c r="A65" s="213">
        <v>62</v>
      </c>
      <c r="B65" s="82">
        <f t="shared" si="6"/>
        <v>10</v>
      </c>
      <c r="C65" s="62" t="str">
        <f t="shared" si="7"/>
        <v>C_HomeEQ_NY</v>
      </c>
      <c r="D65" s="223"/>
      <c r="E65" s="230" t="str">
        <f t="shared" si="8"/>
        <v/>
      </c>
      <c r="F65" s="227">
        <f t="shared" si="9"/>
        <v>0</v>
      </c>
      <c r="I65" s="62" t="str">
        <f t="shared" si="3"/>
        <v>SanSabiaSPV</v>
      </c>
      <c r="J65" s="62" t="str">
        <f t="shared" si="4"/>
        <v>SanSabiaSPV</v>
      </c>
      <c r="K65" s="309" t="s">
        <v>327</v>
      </c>
      <c r="L65" s="303">
        <v>40329</v>
      </c>
      <c r="M65" s="302" t="s">
        <v>396</v>
      </c>
      <c r="N65" s="302" t="s">
        <v>89</v>
      </c>
      <c r="O65" s="302" t="s">
        <v>18</v>
      </c>
      <c r="P65" s="302" t="s">
        <v>481</v>
      </c>
      <c r="Q65" s="302" t="s">
        <v>372</v>
      </c>
      <c r="R65" s="304">
        <v>0</v>
      </c>
      <c r="S65" s="310">
        <v>0</v>
      </c>
      <c r="U65" s="60" t="b">
        <v>1</v>
      </c>
      <c r="V65" s="60">
        <v>-6508.197782115778</v>
      </c>
      <c r="W65" s="60">
        <v>-2058.0728454342097</v>
      </c>
      <c r="Y65" s="60" t="s">
        <v>327</v>
      </c>
      <c r="Z65" s="60">
        <v>40326</v>
      </c>
      <c r="AA65" s="60" t="s">
        <v>396</v>
      </c>
      <c r="AB65" s="60" t="s">
        <v>89</v>
      </c>
      <c r="AC65" s="60" t="s">
        <v>18</v>
      </c>
      <c r="AD65" s="60" t="s">
        <v>481</v>
      </c>
      <c r="AE65" s="60" t="s">
        <v>372</v>
      </c>
      <c r="AF65" s="60">
        <v>0</v>
      </c>
      <c r="AG65" s="60">
        <v>0</v>
      </c>
    </row>
    <row r="66" spans="1:33" ht="13.5" thickBot="1" x14ac:dyDescent="0.25">
      <c r="A66" s="213">
        <v>63</v>
      </c>
      <c r="B66" s="82">
        <f t="shared" si="6"/>
        <v>10</v>
      </c>
      <c r="C66" s="62" t="str">
        <f t="shared" si="7"/>
        <v>C_US_MBS1</v>
      </c>
      <c r="D66" s="223"/>
      <c r="E66" s="230" t="str">
        <f t="shared" si="8"/>
        <v/>
      </c>
      <c r="F66" s="227">
        <f t="shared" si="9"/>
        <v>0</v>
      </c>
      <c r="I66" s="62" t="s">
        <v>89</v>
      </c>
      <c r="J66" s="62" t="s">
        <v>89</v>
      </c>
      <c r="K66" s="297"/>
      <c r="L66" s="298"/>
      <c r="M66" s="299"/>
      <c r="N66" s="299"/>
      <c r="O66" s="299"/>
      <c r="P66" s="299"/>
      <c r="Q66" s="299"/>
      <c r="R66" s="300"/>
      <c r="S66" s="301"/>
    </row>
    <row r="67" spans="1:33" ht="12" customHeight="1" x14ac:dyDescent="0.2">
      <c r="A67" s="213">
        <v>64</v>
      </c>
      <c r="B67" s="82">
        <f t="shared" ref="B67:B92" si="10">VLOOKUP($A67,PORTFOLIO_HIERARCHY,2,0)</f>
        <v>5</v>
      </c>
      <c r="C67" s="62" t="str">
        <f t="shared" ref="C67:C92" si="11">VLOOKUP($A67,PORTFOLIO_HIERARCHY,3,0)</f>
        <v>ABS</v>
      </c>
      <c r="D67" s="223"/>
      <c r="E67" s="230" t="str">
        <f t="shared" ref="E67:E92" si="12">IF($D67="","",VLOOKUP($D67,$J:$K,2,0))</f>
        <v/>
      </c>
      <c r="F67" s="227">
        <f t="shared" si="9"/>
        <v>0</v>
      </c>
      <c r="K67" s="294"/>
      <c r="L67" s="295"/>
      <c r="M67" s="294"/>
      <c r="N67" s="294"/>
      <c r="O67" s="294"/>
      <c r="P67" s="294"/>
      <c r="Q67" s="294"/>
      <c r="R67" s="296"/>
      <c r="S67" s="296"/>
    </row>
    <row r="68" spans="1:33" ht="12" customHeight="1" x14ac:dyDescent="0.2">
      <c r="A68" s="213">
        <v>65</v>
      </c>
      <c r="B68" s="82">
        <f t="shared" si="10"/>
        <v>10</v>
      </c>
      <c r="C68" s="62" t="str">
        <f t="shared" si="11"/>
        <v>UP_ABS_L</v>
      </c>
      <c r="D68" s="223"/>
      <c r="E68" s="230" t="str">
        <f t="shared" si="12"/>
        <v/>
      </c>
      <c r="F68" s="227">
        <f t="shared" si="9"/>
        <v>0</v>
      </c>
      <c r="K68" s="294"/>
      <c r="L68" s="295"/>
      <c r="M68" s="294"/>
      <c r="N68" s="294"/>
      <c r="O68" s="294"/>
      <c r="P68" s="294"/>
      <c r="Q68" s="294"/>
      <c r="R68" s="296"/>
      <c r="S68" s="296"/>
    </row>
    <row r="69" spans="1:33" ht="12" customHeight="1" x14ac:dyDescent="0.2">
      <c r="A69" s="213">
        <v>66</v>
      </c>
      <c r="B69" s="82">
        <f t="shared" si="10"/>
        <v>10</v>
      </c>
      <c r="C69" s="62" t="str">
        <f t="shared" si="11"/>
        <v>UP_ABS_A</v>
      </c>
      <c r="D69" s="223"/>
      <c r="E69" s="230" t="str">
        <f t="shared" si="12"/>
        <v/>
      </c>
      <c r="F69" s="227">
        <f t="shared" ref="F69:F92" si="13">IF($E69="",0,IF($E69="Desk",VLOOKUP($D69,$I:$S,10,0),VLOOKUP("TOTAL_"&amp;$D69,$I:$S,10,0)))</f>
        <v>0</v>
      </c>
      <c r="K69" s="294"/>
      <c r="L69" s="295"/>
      <c r="M69" s="294"/>
      <c r="N69" s="294"/>
      <c r="O69" s="294"/>
      <c r="P69" s="294"/>
      <c r="Q69" s="294"/>
      <c r="R69" s="296"/>
      <c r="S69" s="296"/>
    </row>
    <row r="70" spans="1:33" ht="12" customHeight="1" x14ac:dyDescent="0.2">
      <c r="A70" s="213">
        <v>67</v>
      </c>
      <c r="B70" s="82">
        <f t="shared" si="10"/>
        <v>5</v>
      </c>
      <c r="C70" s="62" t="str">
        <f t="shared" si="11"/>
        <v>Agency/SBAs</v>
      </c>
      <c r="D70" s="223"/>
      <c r="E70" s="230" t="str">
        <f t="shared" si="12"/>
        <v/>
      </c>
      <c r="F70" s="227">
        <f t="shared" si="13"/>
        <v>0</v>
      </c>
      <c r="K70" s="294"/>
      <c r="L70" s="295"/>
      <c r="M70" s="294"/>
      <c r="N70" s="294"/>
      <c r="O70" s="294"/>
      <c r="P70" s="294"/>
      <c r="Q70" s="294"/>
      <c r="R70" s="296"/>
      <c r="S70" s="296"/>
    </row>
    <row r="71" spans="1:33" ht="12" customHeight="1" x14ac:dyDescent="0.2">
      <c r="A71" s="213">
        <v>68</v>
      </c>
      <c r="B71" s="82">
        <f t="shared" si="10"/>
        <v>10</v>
      </c>
      <c r="C71" s="62" t="str">
        <f t="shared" si="11"/>
        <v>UP_AGCYSBA_L</v>
      </c>
      <c r="D71" s="223"/>
      <c r="E71" s="230" t="str">
        <f t="shared" si="12"/>
        <v/>
      </c>
      <c r="F71" s="227">
        <f t="shared" si="13"/>
        <v>0</v>
      </c>
    </row>
    <row r="72" spans="1:33" ht="12" customHeight="1" x14ac:dyDescent="0.2">
      <c r="A72" s="213">
        <v>69</v>
      </c>
      <c r="B72" s="82">
        <f t="shared" si="10"/>
        <v>10</v>
      </c>
      <c r="C72" s="62" t="str">
        <f t="shared" si="11"/>
        <v>UP_AGCYSBA_A</v>
      </c>
      <c r="D72" s="223"/>
      <c r="E72" s="230" t="str">
        <f t="shared" si="12"/>
        <v/>
      </c>
      <c r="F72" s="227">
        <f t="shared" si="13"/>
        <v>0</v>
      </c>
    </row>
    <row r="73" spans="1:33" ht="12" customHeight="1" x14ac:dyDescent="0.2">
      <c r="A73" s="213">
        <v>70</v>
      </c>
      <c r="B73" s="82">
        <f t="shared" si="10"/>
        <v>5</v>
      </c>
      <c r="C73" s="62" t="str">
        <f t="shared" si="11"/>
        <v>Canadian Provinces/Govt/Mtg</v>
      </c>
      <c r="D73" s="223"/>
      <c r="E73" s="230" t="str">
        <f t="shared" si="12"/>
        <v/>
      </c>
      <c r="F73" s="227">
        <f t="shared" si="13"/>
        <v>0</v>
      </c>
    </row>
    <row r="74" spans="1:33" ht="12" customHeight="1" x14ac:dyDescent="0.2">
      <c r="A74" s="213">
        <v>71</v>
      </c>
      <c r="B74" s="82">
        <f t="shared" si="10"/>
        <v>10</v>
      </c>
      <c r="C74" s="62" t="str">
        <f t="shared" si="11"/>
        <v>UP_CAGOVPR_L</v>
      </c>
      <c r="D74" s="223"/>
      <c r="E74" s="230" t="str">
        <f t="shared" si="12"/>
        <v/>
      </c>
      <c r="F74" s="227">
        <f t="shared" si="13"/>
        <v>0</v>
      </c>
    </row>
    <row r="75" spans="1:33" ht="12" customHeight="1" x14ac:dyDescent="0.2">
      <c r="A75" s="231">
        <v>72</v>
      </c>
      <c r="B75" s="232">
        <f t="shared" si="10"/>
        <v>5</v>
      </c>
      <c r="C75" s="233" t="str">
        <f t="shared" si="11"/>
        <v>Corp./FI (incl. Corp CDS tdg)</v>
      </c>
      <c r="D75" s="222" t="s">
        <v>95</v>
      </c>
      <c r="E75" s="229" t="str">
        <f t="shared" si="12"/>
        <v>Desk</v>
      </c>
      <c r="F75" s="234">
        <f t="shared" si="13"/>
        <v>0</v>
      </c>
    </row>
    <row r="76" spans="1:33" ht="12" customHeight="1" x14ac:dyDescent="0.2">
      <c r="A76" s="213">
        <v>73</v>
      </c>
      <c r="B76" s="82">
        <f t="shared" si="10"/>
        <v>10</v>
      </c>
      <c r="C76" s="62" t="str">
        <f t="shared" si="11"/>
        <v>UP_CORPFIN_L</v>
      </c>
      <c r="D76" s="223"/>
      <c r="E76" s="230" t="str">
        <f t="shared" si="12"/>
        <v/>
      </c>
      <c r="F76" s="227">
        <f t="shared" si="13"/>
        <v>0</v>
      </c>
    </row>
    <row r="77" spans="1:33" ht="12" customHeight="1" x14ac:dyDescent="0.2">
      <c r="A77" s="213">
        <v>74</v>
      </c>
      <c r="B77" s="82">
        <f t="shared" si="10"/>
        <v>10</v>
      </c>
      <c r="C77" s="62" t="str">
        <f t="shared" si="11"/>
        <v>UP_CORPFIN_T</v>
      </c>
      <c r="D77" s="223"/>
      <c r="E77" s="230" t="str">
        <f t="shared" si="12"/>
        <v/>
      </c>
      <c r="F77" s="227">
        <f t="shared" si="13"/>
        <v>0</v>
      </c>
    </row>
    <row r="78" spans="1:33" ht="12" customHeight="1" x14ac:dyDescent="0.2">
      <c r="A78" s="231">
        <v>75</v>
      </c>
      <c r="B78" s="232">
        <f t="shared" si="10"/>
        <v>10</v>
      </c>
      <c r="C78" s="233" t="str">
        <f t="shared" si="11"/>
        <v>C_CreditArb_NY</v>
      </c>
      <c r="D78" s="222" t="s">
        <v>95</v>
      </c>
      <c r="E78" s="229" t="str">
        <f t="shared" si="12"/>
        <v>Desk</v>
      </c>
      <c r="F78" s="234">
        <f t="shared" si="13"/>
        <v>0</v>
      </c>
    </row>
    <row r="79" spans="1:33" ht="12" customHeight="1" x14ac:dyDescent="0.2">
      <c r="A79" s="213">
        <v>76</v>
      </c>
      <c r="B79" s="82">
        <f t="shared" si="10"/>
        <v>10</v>
      </c>
      <c r="C79" s="62" t="str">
        <f t="shared" si="11"/>
        <v>C_SHORTDURNY_ASSET_ACCRUAL</v>
      </c>
      <c r="D79" s="223"/>
      <c r="E79" s="230" t="str">
        <f t="shared" si="12"/>
        <v/>
      </c>
      <c r="F79" s="227">
        <f t="shared" si="13"/>
        <v>0</v>
      </c>
    </row>
    <row r="80" spans="1:33" ht="12" customHeight="1" x14ac:dyDescent="0.2">
      <c r="A80" s="213">
        <v>77</v>
      </c>
      <c r="B80" s="82">
        <f t="shared" si="10"/>
        <v>5</v>
      </c>
      <c r="C80" s="62" t="str">
        <f t="shared" si="11"/>
        <v>Muni CDS</v>
      </c>
      <c r="D80" s="223"/>
      <c r="E80" s="230" t="str">
        <f t="shared" si="12"/>
        <v/>
      </c>
      <c r="F80" s="227">
        <f t="shared" si="13"/>
        <v>0</v>
      </c>
    </row>
    <row r="81" spans="1:6" ht="12" customHeight="1" x14ac:dyDescent="0.2">
      <c r="A81" s="213">
        <v>78</v>
      </c>
      <c r="B81" s="82">
        <f t="shared" si="10"/>
        <v>10</v>
      </c>
      <c r="C81" s="62" t="str">
        <f t="shared" si="11"/>
        <v>UP_MUNICDS_T</v>
      </c>
      <c r="D81" s="223"/>
      <c r="E81" s="230" t="str">
        <f t="shared" si="12"/>
        <v/>
      </c>
      <c r="F81" s="227">
        <f t="shared" si="13"/>
        <v>0</v>
      </c>
    </row>
    <row r="82" spans="1:6" ht="12" customHeight="1" x14ac:dyDescent="0.2">
      <c r="A82" s="213">
        <v>79</v>
      </c>
      <c r="B82" s="82">
        <f t="shared" si="10"/>
        <v>5</v>
      </c>
      <c r="C82" s="62" t="str">
        <f t="shared" si="11"/>
        <v xml:space="preserve">Student Loans (Non bk bds &amp; dir plcts) </v>
      </c>
      <c r="D82" s="223"/>
      <c r="E82" s="230" t="str">
        <f t="shared" si="12"/>
        <v/>
      </c>
      <c r="F82" s="227">
        <f t="shared" si="13"/>
        <v>0</v>
      </c>
    </row>
    <row r="83" spans="1:6" ht="12" customHeight="1" x14ac:dyDescent="0.2">
      <c r="A83" s="213">
        <v>80</v>
      </c>
      <c r="B83" s="82">
        <f t="shared" si="10"/>
        <v>10</v>
      </c>
      <c r="C83" s="62" t="str">
        <f t="shared" si="11"/>
        <v>UP_STUDNBK_L</v>
      </c>
      <c r="D83" s="223"/>
      <c r="E83" s="230" t="str">
        <f t="shared" si="12"/>
        <v/>
      </c>
      <c r="F83" s="227">
        <f t="shared" si="13"/>
        <v>0</v>
      </c>
    </row>
    <row r="84" spans="1:6" ht="12" customHeight="1" x14ac:dyDescent="0.2">
      <c r="A84" s="213">
        <v>81</v>
      </c>
      <c r="B84" s="82">
        <f t="shared" si="10"/>
        <v>1</v>
      </c>
      <c r="C84" s="62" t="str">
        <f t="shared" si="11"/>
        <v>Consolidation &amp; Others</v>
      </c>
      <c r="D84" s="223"/>
      <c r="E84" s="230" t="str">
        <f t="shared" si="12"/>
        <v/>
      </c>
      <c r="F84" s="227">
        <f t="shared" si="13"/>
        <v>0</v>
      </c>
    </row>
    <row r="85" spans="1:6" ht="12" customHeight="1" x14ac:dyDescent="0.2">
      <c r="A85" s="213">
        <v>82</v>
      </c>
      <c r="B85" s="82">
        <f t="shared" si="10"/>
        <v>2</v>
      </c>
      <c r="C85" s="62" t="str">
        <f t="shared" si="11"/>
        <v>Treasury</v>
      </c>
      <c r="D85" s="223"/>
      <c r="E85" s="230" t="str">
        <f t="shared" si="12"/>
        <v/>
      </c>
      <c r="F85" s="227">
        <f t="shared" si="13"/>
        <v>0</v>
      </c>
    </row>
    <row r="86" spans="1:6" ht="12" customHeight="1" x14ac:dyDescent="0.2">
      <c r="A86" s="213">
        <v>83</v>
      </c>
      <c r="B86" s="82">
        <f t="shared" si="10"/>
        <v>3</v>
      </c>
      <c r="C86" s="62" t="str">
        <f t="shared" si="11"/>
        <v>Treasury (3rd)</v>
      </c>
      <c r="D86" s="223"/>
      <c r="E86" s="230" t="str">
        <f t="shared" si="12"/>
        <v/>
      </c>
      <c r="F86" s="227">
        <f t="shared" si="13"/>
        <v>0</v>
      </c>
    </row>
    <row r="87" spans="1:6" ht="12" customHeight="1" x14ac:dyDescent="0.2">
      <c r="A87" s="213">
        <v>84</v>
      </c>
      <c r="B87" s="82">
        <f t="shared" si="10"/>
        <v>4</v>
      </c>
      <c r="C87" s="62" t="str">
        <f t="shared" si="11"/>
        <v>Treasury (4th)</v>
      </c>
      <c r="D87" s="223"/>
      <c r="E87" s="230" t="str">
        <f t="shared" si="12"/>
        <v/>
      </c>
      <c r="F87" s="227">
        <f t="shared" si="13"/>
        <v>0</v>
      </c>
    </row>
    <row r="88" spans="1:6" ht="12" customHeight="1" x14ac:dyDescent="0.2">
      <c r="A88" s="213">
        <v>85</v>
      </c>
      <c r="B88" s="82">
        <f t="shared" si="10"/>
        <v>5</v>
      </c>
      <c r="C88" s="62" t="str">
        <f t="shared" si="11"/>
        <v>Equity Investment</v>
      </c>
      <c r="D88" s="223"/>
      <c r="E88" s="230" t="str">
        <f t="shared" si="12"/>
        <v/>
      </c>
      <c r="F88" s="227">
        <f t="shared" si="13"/>
        <v>0</v>
      </c>
    </row>
    <row r="89" spans="1:6" ht="12" customHeight="1" x14ac:dyDescent="0.2">
      <c r="A89" s="213">
        <v>86</v>
      </c>
      <c r="B89" s="82">
        <f t="shared" si="10"/>
        <v>10</v>
      </c>
      <c r="C89" s="62" t="str">
        <f t="shared" si="11"/>
        <v>A_EquityInvestment</v>
      </c>
      <c r="D89" s="223"/>
      <c r="E89" s="230" t="str">
        <f t="shared" si="12"/>
        <v/>
      </c>
      <c r="F89" s="227">
        <f t="shared" si="13"/>
        <v>0</v>
      </c>
    </row>
    <row r="90" spans="1:6" ht="12" customHeight="1" x14ac:dyDescent="0.2">
      <c r="A90" s="213">
        <v>87</v>
      </c>
      <c r="B90" s="82">
        <f t="shared" si="10"/>
        <v>5</v>
      </c>
      <c r="C90" s="62" t="str">
        <f t="shared" si="11"/>
        <v>Liquidity Management</v>
      </c>
      <c r="D90" s="223"/>
      <c r="E90" s="230" t="str">
        <f t="shared" si="12"/>
        <v/>
      </c>
      <c r="F90" s="227">
        <f t="shared" si="13"/>
        <v>0</v>
      </c>
    </row>
    <row r="91" spans="1:6" ht="12" customHeight="1" x14ac:dyDescent="0.2">
      <c r="A91" s="213">
        <v>88</v>
      </c>
      <c r="B91" s="82">
        <f t="shared" si="10"/>
        <v>10</v>
      </c>
      <c r="C91" s="62" t="str">
        <f t="shared" si="11"/>
        <v>C_TreasuryFunding_NY</v>
      </c>
      <c r="D91" s="223"/>
      <c r="E91" s="230" t="str">
        <f t="shared" si="12"/>
        <v/>
      </c>
      <c r="F91" s="227">
        <f t="shared" si="13"/>
        <v>0</v>
      </c>
    </row>
    <row r="92" spans="1:6" ht="12" customHeight="1" thickBot="1" x14ac:dyDescent="0.25">
      <c r="A92" s="215">
        <v>89</v>
      </c>
      <c r="B92" s="221">
        <f t="shared" si="10"/>
        <v>10</v>
      </c>
      <c r="C92" s="216" t="str">
        <f t="shared" si="11"/>
        <v>TL_LIQSIR_L</v>
      </c>
      <c r="D92" s="224"/>
      <c r="E92" s="241" t="str">
        <f t="shared" si="12"/>
        <v/>
      </c>
      <c r="F92" s="228">
        <f t="shared" si="13"/>
        <v>0</v>
      </c>
    </row>
  </sheetData>
  <phoneticPr fontId="2"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1"/>
  </sheetPr>
  <dimension ref="A1:U50"/>
  <sheetViews>
    <sheetView showGridLines="0" zoomScale="85" workbookViewId="0">
      <selection sqref="A1:U1048576"/>
    </sheetView>
  </sheetViews>
  <sheetFormatPr defaultRowHeight="12.75" x14ac:dyDescent="0.2"/>
  <cols>
    <col min="1" max="1" width="16.28515625" style="458" bestFit="1" customWidth="1"/>
    <col min="2" max="2" width="23.140625" style="458" bestFit="1" customWidth="1"/>
    <col min="3" max="3" width="23" style="458" bestFit="1" customWidth="1"/>
    <col min="4" max="4" width="19.140625" style="458" bestFit="1" customWidth="1"/>
    <col min="5" max="5" width="19" style="458" bestFit="1" customWidth="1"/>
    <col min="6" max="7" width="6.28515625" style="458" customWidth="1"/>
    <col min="8" max="8" width="11.7109375" style="458" bestFit="1" customWidth="1"/>
    <col min="9" max="9" width="25.7109375" style="458" bestFit="1" customWidth="1"/>
    <col min="10" max="10" width="27" style="458" bestFit="1" customWidth="1"/>
    <col min="11" max="11" width="21.140625" style="458" bestFit="1" customWidth="1"/>
    <col min="12" max="12" width="9.140625" style="458"/>
    <col min="13" max="21" width="4.28515625" style="458" customWidth="1"/>
    <col min="22" max="22" width="9.28515625" bestFit="1" customWidth="1"/>
    <col min="23" max="23" width="11.28515625" bestFit="1" customWidth="1"/>
    <col min="24" max="26" width="9.28515625" bestFit="1" customWidth="1"/>
    <col min="27" max="31" width="10.28515625" bestFit="1" customWidth="1"/>
    <col min="32" max="35" width="9.28515625" bestFit="1" customWidth="1"/>
  </cols>
  <sheetData>
    <row r="1" spans="1:21" x14ac:dyDescent="0.2">
      <c r="A1" s="459"/>
      <c r="B1" s="459"/>
      <c r="C1" s="459"/>
      <c r="D1" s="459"/>
      <c r="E1" s="459"/>
      <c r="F1" s="459"/>
      <c r="G1" s="459"/>
      <c r="H1" s="459"/>
      <c r="I1" s="459"/>
      <c r="J1" s="459"/>
      <c r="K1" s="459"/>
      <c r="L1" s="459"/>
      <c r="M1" s="459"/>
      <c r="N1" s="459"/>
      <c r="O1" s="459"/>
      <c r="P1" s="459"/>
      <c r="Q1" s="459"/>
      <c r="R1" s="459"/>
      <c r="S1" s="459"/>
      <c r="T1" s="459"/>
      <c r="U1" s="459"/>
    </row>
    <row r="5" spans="1:21" x14ac:dyDescent="0.2">
      <c r="A5" s="460"/>
      <c r="B5" s="460"/>
      <c r="C5" s="460"/>
      <c r="D5" s="460"/>
      <c r="E5" s="460"/>
      <c r="F5" s="460"/>
      <c r="G5" s="460"/>
      <c r="H5" s="460"/>
      <c r="I5" s="460"/>
      <c r="J5" s="460"/>
      <c r="K5" s="460"/>
      <c r="L5" s="460"/>
      <c r="M5" s="460"/>
      <c r="N5" s="460"/>
      <c r="O5" s="460"/>
      <c r="P5" s="460"/>
      <c r="Q5" s="460"/>
      <c r="R5" s="460"/>
      <c r="S5" s="460"/>
      <c r="T5" s="460"/>
      <c r="U5" s="460"/>
    </row>
    <row r="6" spans="1:21" x14ac:dyDescent="0.2">
      <c r="A6" s="460"/>
      <c r="B6" s="460"/>
      <c r="C6" s="460"/>
      <c r="D6" s="460"/>
      <c r="E6" s="460"/>
      <c r="F6" s="460"/>
      <c r="G6" s="460"/>
      <c r="H6" s="460"/>
      <c r="I6" s="460"/>
      <c r="J6" s="460"/>
      <c r="K6" s="460"/>
      <c r="L6" s="460"/>
      <c r="M6" s="460"/>
      <c r="N6" s="460"/>
      <c r="O6" s="460"/>
      <c r="P6" s="460"/>
      <c r="Q6" s="460"/>
      <c r="R6" s="460"/>
      <c r="S6" s="460"/>
      <c r="T6" s="460"/>
      <c r="U6" s="460"/>
    </row>
    <row r="7" spans="1:21" x14ac:dyDescent="0.2">
      <c r="A7" s="460"/>
      <c r="B7" s="460"/>
      <c r="C7" s="460"/>
      <c r="D7" s="460"/>
      <c r="E7" s="460"/>
      <c r="F7" s="460"/>
      <c r="G7" s="460"/>
      <c r="H7" s="460"/>
      <c r="I7" s="460"/>
      <c r="J7" s="460"/>
      <c r="K7" s="460"/>
      <c r="L7" s="460"/>
      <c r="M7" s="460"/>
      <c r="N7" s="460"/>
      <c r="O7" s="460"/>
      <c r="P7" s="460"/>
      <c r="Q7" s="460"/>
      <c r="R7" s="460"/>
      <c r="S7" s="460"/>
      <c r="T7" s="460"/>
      <c r="U7" s="460"/>
    </row>
    <row r="8" spans="1:21" x14ac:dyDescent="0.2">
      <c r="A8" s="460"/>
      <c r="B8" s="460"/>
      <c r="C8" s="460"/>
      <c r="D8" s="460"/>
      <c r="E8" s="460"/>
      <c r="F8" s="460"/>
      <c r="G8" s="460"/>
      <c r="H8" s="460"/>
      <c r="I8" s="460"/>
      <c r="J8" s="460"/>
      <c r="K8" s="460"/>
      <c r="L8" s="460"/>
      <c r="M8" s="460"/>
      <c r="N8" s="460"/>
      <c r="O8" s="460"/>
      <c r="P8" s="460"/>
      <c r="Q8" s="460"/>
      <c r="R8" s="460"/>
      <c r="S8" s="460"/>
      <c r="T8" s="460"/>
      <c r="U8" s="460"/>
    </row>
    <row r="9" spans="1:21" x14ac:dyDescent="0.2">
      <c r="A9" s="460"/>
      <c r="B9" s="460"/>
      <c r="C9" s="460"/>
      <c r="D9" s="460"/>
      <c r="E9" s="460"/>
      <c r="F9" s="460"/>
      <c r="G9" s="460"/>
      <c r="H9" s="460"/>
      <c r="I9" s="460"/>
      <c r="J9" s="460"/>
      <c r="K9" s="460"/>
      <c r="L9" s="460"/>
      <c r="M9" s="460"/>
      <c r="N9" s="460"/>
      <c r="O9" s="460"/>
      <c r="P9" s="460"/>
      <c r="Q9" s="460"/>
      <c r="R9" s="460"/>
      <c r="S9" s="460"/>
      <c r="T9" s="460"/>
      <c r="U9" s="460"/>
    </row>
    <row r="10" spans="1:21" ht="13.5" thickBot="1" x14ac:dyDescent="0.25">
      <c r="A10" s="460"/>
      <c r="B10" s="460"/>
      <c r="C10" s="460"/>
      <c r="D10" s="460"/>
      <c r="E10" s="460"/>
      <c r="F10" s="460"/>
      <c r="G10" s="460"/>
      <c r="H10" s="460"/>
      <c r="I10" s="460"/>
      <c r="J10" s="460"/>
      <c r="K10" s="460"/>
      <c r="L10" s="460"/>
      <c r="M10" s="460"/>
      <c r="N10" s="460"/>
      <c r="O10" s="460"/>
      <c r="P10" s="460"/>
      <c r="Q10" s="460"/>
      <c r="R10" s="460"/>
      <c r="S10" s="460"/>
      <c r="T10" s="460"/>
      <c r="U10" s="460"/>
    </row>
    <row r="11" spans="1:21" x14ac:dyDescent="0.2">
      <c r="A11" s="461" t="s">
        <v>565</v>
      </c>
      <c r="B11" s="462" t="s">
        <v>557</v>
      </c>
      <c r="C11" s="462" t="s">
        <v>558</v>
      </c>
      <c r="D11" s="462" t="s">
        <v>552</v>
      </c>
      <c r="E11" s="463" t="s">
        <v>553</v>
      </c>
      <c r="F11" s="460"/>
      <c r="G11" s="460"/>
      <c r="H11" s="461" t="s">
        <v>566</v>
      </c>
      <c r="I11" s="462" t="s">
        <v>554</v>
      </c>
      <c r="J11" s="462" t="s">
        <v>555</v>
      </c>
      <c r="K11" s="463" t="s">
        <v>556</v>
      </c>
      <c r="L11" s="460"/>
      <c r="M11" s="460"/>
      <c r="N11" s="460"/>
      <c r="O11" s="460"/>
      <c r="P11" s="460"/>
      <c r="Q11" s="460"/>
      <c r="R11" s="460"/>
      <c r="S11" s="460"/>
      <c r="T11" s="460"/>
      <c r="U11" s="460"/>
    </row>
    <row r="12" spans="1:21" x14ac:dyDescent="0.2">
      <c r="A12" s="464" t="s">
        <v>67</v>
      </c>
      <c r="B12" s="465">
        <v>-3.3000000026831344E-2</v>
      </c>
      <c r="C12" s="465">
        <v>-1.2209999969672936</v>
      </c>
      <c r="D12" s="465">
        <v>-2.9455999999872071E-2</v>
      </c>
      <c r="E12" s="466">
        <v>-1.3595510171944625</v>
      </c>
      <c r="F12" s="460"/>
      <c r="G12" s="460"/>
      <c r="H12" s="464" t="s">
        <v>9</v>
      </c>
      <c r="I12" s="467">
        <v>1.452399999999999</v>
      </c>
      <c r="J12" s="467">
        <v>1.4560000000000011</v>
      </c>
      <c r="K12" s="468">
        <v>1.0707166666666674</v>
      </c>
      <c r="L12" s="460"/>
      <c r="M12" s="460"/>
      <c r="N12" s="460"/>
      <c r="O12" s="460"/>
      <c r="P12" s="460"/>
      <c r="Q12" s="460"/>
      <c r="R12" s="460"/>
      <c r="S12" s="460"/>
      <c r="T12" s="460"/>
      <c r="U12" s="460"/>
    </row>
    <row r="13" spans="1:21" x14ac:dyDescent="0.2">
      <c r="A13" s="464" t="s">
        <v>68</v>
      </c>
      <c r="B13" s="465">
        <v>131.02500000000737</v>
      </c>
      <c r="C13" s="465">
        <v>63006.925999999832</v>
      </c>
      <c r="D13" s="465">
        <v>-24301.27981199999</v>
      </c>
      <c r="E13" s="466">
        <v>11939645.243069999</v>
      </c>
      <c r="F13" s="460"/>
      <c r="G13" s="460"/>
      <c r="H13" s="464" t="s">
        <v>18</v>
      </c>
      <c r="I13" s="467">
        <v>1</v>
      </c>
      <c r="J13" s="467">
        <v>1</v>
      </c>
      <c r="K13" s="468">
        <v>0.80669144981412644</v>
      </c>
      <c r="L13" s="460"/>
      <c r="M13" s="460"/>
      <c r="N13" s="460"/>
      <c r="O13" s="460"/>
      <c r="P13" s="460"/>
      <c r="Q13" s="460"/>
      <c r="R13" s="460"/>
      <c r="S13" s="460"/>
      <c r="T13" s="460"/>
      <c r="U13" s="460"/>
    </row>
    <row r="14" spans="1:21" x14ac:dyDescent="0.2">
      <c r="A14" s="464" t="s">
        <v>69</v>
      </c>
      <c r="B14" s="465">
        <v>1.7000000000351179E-2</v>
      </c>
      <c r="C14" s="465">
        <v>2.7000001129636075E-2</v>
      </c>
      <c r="D14" s="465">
        <v>1.9152999999968334E-2</v>
      </c>
      <c r="E14" s="466">
        <v>2.9147005683626048E-2</v>
      </c>
      <c r="F14" s="460"/>
      <c r="G14" s="460"/>
      <c r="H14" s="464" t="s">
        <v>16</v>
      </c>
      <c r="I14" s="467">
        <v>1.1138999999999482</v>
      </c>
      <c r="J14" s="467">
        <v>1.1167999999999285</v>
      </c>
      <c r="K14" s="468">
        <v>1.0011208044382334</v>
      </c>
      <c r="L14" s="460"/>
      <c r="M14" s="460"/>
      <c r="N14" s="460"/>
      <c r="O14" s="460"/>
      <c r="P14" s="460"/>
      <c r="Q14" s="460"/>
      <c r="R14" s="460"/>
      <c r="S14" s="460"/>
      <c r="T14" s="460"/>
      <c r="U14" s="460"/>
    </row>
    <row r="15" spans="1:21" x14ac:dyDescent="0.2">
      <c r="A15" s="464" t="s">
        <v>70</v>
      </c>
      <c r="B15" s="465">
        <v>29101.348000000049</v>
      </c>
      <c r="C15" s="465">
        <v>5830869.8289999971</v>
      </c>
      <c r="D15" s="465">
        <v>15590.85899099995</v>
      </c>
      <c r="E15" s="466">
        <v>6495005.9016680056</v>
      </c>
      <c r="F15" s="460"/>
      <c r="G15" s="460"/>
      <c r="H15" s="464" t="s">
        <v>39</v>
      </c>
      <c r="I15" s="467">
        <v>0.7612499999999961</v>
      </c>
      <c r="J15" s="467">
        <v>0.76245000000000107</v>
      </c>
      <c r="K15" s="468">
        <v>0.63221435643563961</v>
      </c>
      <c r="L15" s="460"/>
      <c r="M15" s="460"/>
      <c r="N15" s="460"/>
      <c r="O15" s="460"/>
      <c r="P15" s="460"/>
      <c r="Q15" s="460"/>
      <c r="R15" s="460"/>
      <c r="S15" s="460"/>
      <c r="T15" s="460"/>
      <c r="U15" s="460"/>
    </row>
    <row r="16" spans="1:21" x14ac:dyDescent="0.2">
      <c r="A16" s="464" t="s">
        <v>107</v>
      </c>
      <c r="B16" s="465">
        <v>6507.69200000001</v>
      </c>
      <c r="C16" s="465">
        <v>2887704.9359999998</v>
      </c>
      <c r="D16" s="465">
        <v>-1106.5573640000002</v>
      </c>
      <c r="E16" s="466">
        <v>3216614.5275079999</v>
      </c>
      <c r="F16" s="460"/>
      <c r="G16" s="460"/>
      <c r="H16" s="464" t="s">
        <v>567</v>
      </c>
      <c r="I16" s="467">
        <v>1.1058000000000001</v>
      </c>
      <c r="J16" s="467">
        <v>1.1068</v>
      </c>
      <c r="K16" s="468">
        <v>1.0835000000000001</v>
      </c>
      <c r="L16" s="460"/>
      <c r="M16" s="460"/>
      <c r="N16" s="460"/>
      <c r="O16" s="460"/>
      <c r="P16" s="460"/>
      <c r="Q16" s="460"/>
      <c r="R16" s="460"/>
      <c r="S16" s="460"/>
      <c r="T16" s="460"/>
      <c r="U16" s="460"/>
    </row>
    <row r="17" spans="1:21" ht="13.5" thickBot="1" x14ac:dyDescent="0.25">
      <c r="A17" s="464" t="s">
        <v>71</v>
      </c>
      <c r="B17" s="465">
        <v>78233.587999999989</v>
      </c>
      <c r="C17" s="465">
        <v>-4594400.0349999927</v>
      </c>
      <c r="D17" s="465">
        <v>93568.670429000034</v>
      </c>
      <c r="E17" s="466">
        <v>-8296439.0201589968</v>
      </c>
      <c r="F17" s="460"/>
      <c r="G17" s="460"/>
      <c r="H17" s="469" t="s">
        <v>42</v>
      </c>
      <c r="I17" s="470">
        <v>1.0648287454192158</v>
      </c>
      <c r="J17" s="470">
        <v>1.0667868829488125</v>
      </c>
      <c r="K17" s="471">
        <v>0.92228942660046853</v>
      </c>
      <c r="L17" s="460"/>
      <c r="M17" s="460"/>
      <c r="N17" s="460"/>
      <c r="O17" s="460"/>
      <c r="P17" s="460"/>
      <c r="Q17" s="460"/>
      <c r="R17" s="460"/>
      <c r="S17" s="460"/>
      <c r="T17" s="460"/>
      <c r="U17" s="460"/>
    </row>
    <row r="18" spans="1:21" x14ac:dyDescent="0.2">
      <c r="A18" s="464" t="s">
        <v>72</v>
      </c>
      <c r="B18" s="465">
        <v>0</v>
      </c>
      <c r="C18" s="465">
        <v>0</v>
      </c>
      <c r="D18" s="465">
        <v>1.2300000000000001E-4</v>
      </c>
      <c r="E18" s="466">
        <v>1.15E-4</v>
      </c>
      <c r="F18" s="460"/>
      <c r="G18" s="460"/>
      <c r="H18" s="460"/>
      <c r="I18" s="460"/>
      <c r="J18" s="460"/>
      <c r="K18" s="460"/>
      <c r="L18" s="460"/>
      <c r="M18" s="460"/>
      <c r="N18" s="460"/>
      <c r="O18" s="460"/>
      <c r="P18" s="460"/>
      <c r="Q18" s="460"/>
      <c r="R18" s="460"/>
      <c r="S18" s="460"/>
      <c r="T18" s="460"/>
      <c r="U18" s="460"/>
    </row>
    <row r="19" spans="1:21" x14ac:dyDescent="0.2">
      <c r="A19" s="464" t="s">
        <v>73</v>
      </c>
      <c r="B19" s="465">
        <v>726214.83899999969</v>
      </c>
      <c r="C19" s="465">
        <v>5584956.7000000002</v>
      </c>
      <c r="D19" s="465">
        <v>794840.34891299973</v>
      </c>
      <c r="E19" s="466">
        <v>6221083.2606940083</v>
      </c>
      <c r="F19" s="460"/>
      <c r="G19" s="460"/>
      <c r="H19" s="460"/>
      <c r="I19" s="460"/>
      <c r="J19" s="460"/>
      <c r="K19" s="460"/>
      <c r="L19" s="460"/>
      <c r="M19" s="460"/>
      <c r="N19" s="460"/>
      <c r="O19" s="460"/>
      <c r="P19" s="460"/>
      <c r="Q19" s="460"/>
      <c r="R19" s="460"/>
      <c r="S19" s="460"/>
      <c r="T19" s="460"/>
      <c r="U19" s="460"/>
    </row>
    <row r="20" spans="1:21" x14ac:dyDescent="0.2">
      <c r="A20" s="464" t="s">
        <v>117</v>
      </c>
      <c r="B20" s="465">
        <v>1.9999999963147275E-3</v>
      </c>
      <c r="C20" s="465">
        <v>9.9999996018595994E-4</v>
      </c>
      <c r="D20" s="465">
        <v>5.1600000256257772E-4</v>
      </c>
      <c r="E20" s="466">
        <v>5.7999975979328156E-5</v>
      </c>
      <c r="F20" s="460"/>
      <c r="G20" s="460"/>
      <c r="H20" s="460"/>
      <c r="I20" s="460"/>
      <c r="J20" s="460"/>
      <c r="K20" s="460"/>
      <c r="L20" s="460"/>
      <c r="M20" s="460"/>
      <c r="N20" s="460"/>
      <c r="O20" s="460"/>
      <c r="P20" s="460"/>
      <c r="Q20" s="460"/>
      <c r="R20" s="460"/>
      <c r="S20" s="460"/>
      <c r="T20" s="460"/>
      <c r="U20" s="460"/>
    </row>
    <row r="21" spans="1:21" x14ac:dyDescent="0.2">
      <c r="A21" s="464" t="s">
        <v>75</v>
      </c>
      <c r="B21" s="465">
        <v>-17588.841</v>
      </c>
      <c r="C21" s="465">
        <v>-18864.790000000154</v>
      </c>
      <c r="D21" s="465">
        <v>-19588.509708999994</v>
      </c>
      <c r="E21" s="466">
        <v>-21013.490129999991</v>
      </c>
      <c r="F21" s="460"/>
      <c r="G21" s="460"/>
      <c r="H21" s="460"/>
      <c r="I21" s="460"/>
      <c r="J21" s="460"/>
      <c r="K21" s="460"/>
      <c r="L21" s="460"/>
      <c r="M21" s="460"/>
      <c r="N21" s="460"/>
      <c r="O21" s="460"/>
      <c r="P21" s="460"/>
      <c r="Q21" s="460"/>
      <c r="R21" s="460"/>
      <c r="S21" s="460"/>
      <c r="T21" s="460"/>
      <c r="U21" s="460"/>
    </row>
    <row r="22" spans="1:21" x14ac:dyDescent="0.2">
      <c r="A22" s="464" t="s">
        <v>55</v>
      </c>
      <c r="B22" s="465">
        <v>-14704.898999999996</v>
      </c>
      <c r="C22" s="465">
        <v>-390995.20400000038</v>
      </c>
      <c r="D22" s="465">
        <v>-1726.6642790000001</v>
      </c>
      <c r="E22" s="466">
        <v>-292936.707658</v>
      </c>
      <c r="F22" s="460"/>
      <c r="G22" s="460"/>
      <c r="H22" s="460"/>
      <c r="I22" s="460"/>
      <c r="J22" s="460"/>
      <c r="K22" s="460"/>
      <c r="L22" s="460"/>
      <c r="M22" s="460"/>
      <c r="N22" s="460"/>
      <c r="O22" s="460"/>
      <c r="P22" s="460"/>
      <c r="Q22" s="460"/>
      <c r="R22" s="460"/>
      <c r="S22" s="460"/>
      <c r="T22" s="460"/>
      <c r="U22" s="460"/>
    </row>
    <row r="23" spans="1:21" x14ac:dyDescent="0.2">
      <c r="A23" s="464" t="s">
        <v>57</v>
      </c>
      <c r="B23" s="465">
        <v>878306.04700000014</v>
      </c>
      <c r="C23" s="465">
        <v>-2690884.0839999989</v>
      </c>
      <c r="D23" s="465">
        <v>988695.7595670002</v>
      </c>
      <c r="E23" s="466">
        <v>-2997375.7812009933</v>
      </c>
      <c r="F23" s="460"/>
      <c r="G23" s="460"/>
      <c r="H23" s="460"/>
      <c r="I23" s="460"/>
      <c r="J23" s="460"/>
      <c r="K23" s="460"/>
      <c r="L23" s="460"/>
      <c r="M23" s="460"/>
      <c r="N23" s="460"/>
      <c r="O23" s="460"/>
      <c r="P23" s="460"/>
      <c r="Q23" s="460"/>
      <c r="R23" s="460"/>
      <c r="S23" s="460"/>
      <c r="T23" s="460"/>
      <c r="U23" s="460"/>
    </row>
    <row r="24" spans="1:21" x14ac:dyDescent="0.2">
      <c r="A24" s="464" t="s">
        <v>58</v>
      </c>
      <c r="B24" s="465">
        <v>-48940.62999999999</v>
      </c>
      <c r="C24" s="465">
        <v>1232877.6180000002</v>
      </c>
      <c r="D24" s="465">
        <v>-58232.240108000005</v>
      </c>
      <c r="E24" s="466">
        <v>1373302.3799350001</v>
      </c>
      <c r="F24" s="460"/>
      <c r="G24" s="460"/>
      <c r="H24" s="460"/>
      <c r="I24" s="460"/>
      <c r="J24" s="460"/>
      <c r="K24" s="460"/>
      <c r="L24" s="460"/>
      <c r="M24" s="460"/>
      <c r="N24" s="460"/>
      <c r="O24" s="460"/>
      <c r="P24" s="460"/>
      <c r="Q24" s="460"/>
      <c r="R24" s="460"/>
      <c r="S24" s="460"/>
      <c r="T24" s="460"/>
      <c r="U24" s="460"/>
    </row>
    <row r="25" spans="1:21" x14ac:dyDescent="0.2">
      <c r="A25" s="464" t="s">
        <v>59</v>
      </c>
      <c r="B25" s="465">
        <v>-16812.974999999915</v>
      </c>
      <c r="C25" s="465">
        <v>288026.53800000018</v>
      </c>
      <c r="D25" s="465">
        <v>-19778.681277999876</v>
      </c>
      <c r="E25" s="466">
        <v>402366.07516899193</v>
      </c>
      <c r="F25" s="460"/>
      <c r="G25" s="460"/>
      <c r="H25" s="460"/>
      <c r="I25" s="460"/>
      <c r="J25" s="460"/>
      <c r="K25" s="460"/>
      <c r="L25" s="460"/>
      <c r="M25" s="460"/>
      <c r="N25" s="460"/>
      <c r="O25" s="460"/>
      <c r="P25" s="460"/>
      <c r="Q25" s="460"/>
      <c r="R25" s="460"/>
      <c r="S25" s="460"/>
      <c r="T25" s="460"/>
      <c r="U25" s="460"/>
    </row>
    <row r="26" spans="1:21" x14ac:dyDescent="0.2">
      <c r="A26" s="464" t="s">
        <v>60</v>
      </c>
      <c r="B26" s="465">
        <v>-3215966.29</v>
      </c>
      <c r="C26" s="465">
        <v>-9100255.4180000033</v>
      </c>
      <c r="D26" s="465">
        <v>-3565200.4099859996</v>
      </c>
      <c r="E26" s="466">
        <v>-10136774.509469999</v>
      </c>
      <c r="F26" s="460"/>
      <c r="G26" s="460"/>
      <c r="H26" s="460"/>
      <c r="I26" s="460"/>
      <c r="J26" s="460"/>
      <c r="K26" s="460"/>
      <c r="L26" s="460"/>
      <c r="M26" s="460"/>
      <c r="N26" s="460"/>
      <c r="O26" s="460"/>
      <c r="P26" s="460"/>
      <c r="Q26" s="460"/>
      <c r="R26" s="460"/>
      <c r="S26" s="460"/>
      <c r="T26" s="460"/>
      <c r="U26" s="460"/>
    </row>
    <row r="27" spans="1:21" x14ac:dyDescent="0.2">
      <c r="A27" s="464" t="s">
        <v>61</v>
      </c>
      <c r="B27" s="465">
        <v>0</v>
      </c>
      <c r="C27" s="465">
        <v>0</v>
      </c>
      <c r="D27" s="465">
        <v>-4.6999999540275894E-5</v>
      </c>
      <c r="E27" s="466">
        <v>5.9999991208314896E-5</v>
      </c>
      <c r="F27" s="460"/>
      <c r="G27" s="460"/>
      <c r="H27" s="460"/>
      <c r="I27" s="460"/>
      <c r="J27" s="460"/>
      <c r="K27" s="460"/>
      <c r="L27" s="460"/>
      <c r="M27" s="460"/>
      <c r="N27" s="460"/>
      <c r="O27" s="460"/>
      <c r="P27" s="460"/>
      <c r="Q27" s="460"/>
      <c r="R27" s="460"/>
      <c r="S27" s="460"/>
      <c r="T27" s="460"/>
      <c r="U27" s="460"/>
    </row>
    <row r="28" spans="1:21" x14ac:dyDescent="0.2">
      <c r="A28" s="464" t="s">
        <v>63</v>
      </c>
      <c r="B28" s="465">
        <v>-1.00000000009004E-3</v>
      </c>
      <c r="C28" s="465">
        <v>-1.0000001711887307E-3</v>
      </c>
      <c r="D28" s="465">
        <v>-3.3600000000433283E-4</v>
      </c>
      <c r="E28" s="466">
        <v>-1.9599966617533937E-4</v>
      </c>
      <c r="F28" s="460"/>
      <c r="G28" s="460"/>
      <c r="H28" s="460"/>
      <c r="I28" s="460"/>
      <c r="J28" s="460"/>
      <c r="K28" s="460"/>
      <c r="L28" s="460"/>
      <c r="M28" s="460"/>
      <c r="N28" s="460"/>
      <c r="O28" s="460"/>
      <c r="P28" s="460"/>
      <c r="Q28" s="460"/>
      <c r="R28" s="460"/>
      <c r="S28" s="460"/>
      <c r="T28" s="460"/>
      <c r="U28" s="460"/>
    </row>
    <row r="29" spans="1:21" x14ac:dyDescent="0.2">
      <c r="A29" s="464" t="s">
        <v>64</v>
      </c>
      <c r="B29" s="465">
        <v>-65081.493000000039</v>
      </c>
      <c r="C29" s="465">
        <v>20482687.051999997</v>
      </c>
      <c r="D29" s="465">
        <v>-223296.22667599999</v>
      </c>
      <c r="E29" s="466">
        <v>23608278.235440999</v>
      </c>
      <c r="F29" s="460"/>
      <c r="G29" s="460"/>
      <c r="H29" s="460"/>
      <c r="I29" s="460"/>
      <c r="J29" s="460"/>
      <c r="K29" s="460"/>
      <c r="L29" s="460"/>
      <c r="M29" s="460"/>
      <c r="N29" s="460"/>
      <c r="O29" s="460"/>
      <c r="P29" s="460"/>
      <c r="Q29" s="460"/>
      <c r="R29" s="460"/>
      <c r="S29" s="460"/>
      <c r="T29" s="460"/>
      <c r="U29" s="460"/>
    </row>
    <row r="30" spans="1:21" x14ac:dyDescent="0.2">
      <c r="A30" s="464" t="s">
        <v>501</v>
      </c>
      <c r="B30" s="465">
        <v>0</v>
      </c>
      <c r="C30" s="465">
        <v>0</v>
      </c>
      <c r="D30" s="465">
        <v>0</v>
      </c>
      <c r="E30" s="466">
        <v>0</v>
      </c>
      <c r="F30" s="460"/>
      <c r="G30" s="460"/>
      <c r="H30" s="460"/>
      <c r="I30" s="460"/>
      <c r="J30" s="460"/>
      <c r="K30" s="460"/>
      <c r="L30" s="460"/>
      <c r="M30" s="460"/>
      <c r="N30" s="460"/>
      <c r="O30" s="460"/>
      <c r="P30" s="460"/>
      <c r="Q30" s="460"/>
      <c r="R30" s="460"/>
      <c r="S30" s="460"/>
      <c r="T30" s="460"/>
      <c r="U30" s="460"/>
    </row>
    <row r="31" spans="1:21" x14ac:dyDescent="0.2">
      <c r="A31" s="464" t="s">
        <v>559</v>
      </c>
      <c r="B31" s="465">
        <v>72389.374000000011</v>
      </c>
      <c r="C31" s="465">
        <v>1316094.0379999997</v>
      </c>
      <c r="D31" s="465">
        <v>77027.780173000006</v>
      </c>
      <c r="E31" s="466">
        <v>1465997.1499650003</v>
      </c>
      <c r="F31" s="460"/>
      <c r="G31" s="460"/>
      <c r="H31" s="460"/>
      <c r="I31" s="460"/>
      <c r="J31" s="460"/>
      <c r="K31" s="460"/>
      <c r="L31" s="460"/>
      <c r="M31" s="460"/>
      <c r="N31" s="460"/>
      <c r="O31" s="460"/>
      <c r="P31" s="460"/>
      <c r="Q31" s="460"/>
      <c r="R31" s="460"/>
      <c r="S31" s="460"/>
      <c r="T31" s="460"/>
      <c r="U31" s="460"/>
    </row>
    <row r="32" spans="1:21" x14ac:dyDescent="0.2">
      <c r="A32" s="464" t="s">
        <v>568</v>
      </c>
      <c r="B32" s="465">
        <v>-1288553.5360000108</v>
      </c>
      <c r="C32" s="465">
        <v>30241937.86600009</v>
      </c>
      <c r="D32" s="465">
        <v>-2890374.3025379917</v>
      </c>
      <c r="E32" s="466">
        <v>46444511.309089117</v>
      </c>
      <c r="F32" s="460"/>
      <c r="G32" s="460"/>
      <c r="H32" s="460"/>
      <c r="I32" s="460"/>
      <c r="J32" s="460"/>
      <c r="K32" s="460"/>
      <c r="L32" s="460"/>
      <c r="M32" s="460"/>
      <c r="N32" s="460"/>
      <c r="O32" s="460"/>
      <c r="P32" s="460"/>
      <c r="Q32" s="460"/>
      <c r="R32" s="460"/>
      <c r="S32" s="460"/>
      <c r="T32" s="460"/>
      <c r="U32" s="460"/>
    </row>
    <row r="33" spans="1:21" x14ac:dyDescent="0.2">
      <c r="A33" s="464" t="s">
        <v>569</v>
      </c>
      <c r="B33" s="465">
        <v>-19640.123000000003</v>
      </c>
      <c r="C33" s="465">
        <v>-96081.953000000023</v>
      </c>
      <c r="D33" s="465">
        <v>-21655.451035999999</v>
      </c>
      <c r="E33" s="466">
        <v>-107025.68633300001</v>
      </c>
      <c r="F33" s="460"/>
      <c r="G33" s="460"/>
      <c r="H33" s="460"/>
      <c r="I33" s="460"/>
      <c r="J33" s="460"/>
      <c r="K33" s="460"/>
      <c r="L33" s="460"/>
      <c r="M33" s="460"/>
      <c r="N33" s="460"/>
      <c r="O33" s="460"/>
      <c r="P33" s="460"/>
      <c r="Q33" s="460"/>
      <c r="R33" s="460"/>
      <c r="S33" s="460"/>
      <c r="T33" s="460"/>
      <c r="U33" s="460"/>
    </row>
    <row r="34" spans="1:21" x14ac:dyDescent="0.2">
      <c r="A34" s="464" t="s">
        <v>570</v>
      </c>
      <c r="B34" s="465">
        <v>-116903.89000000001</v>
      </c>
      <c r="C34" s="465">
        <v>30640368.004000001</v>
      </c>
      <c r="D34" s="465">
        <v>-219415.32999800003</v>
      </c>
      <c r="E34" s="466">
        <v>34130305.918651998</v>
      </c>
      <c r="F34" s="460"/>
      <c r="G34" s="460"/>
      <c r="H34" s="460"/>
      <c r="I34" s="460"/>
      <c r="J34" s="460"/>
      <c r="K34" s="460"/>
      <c r="L34" s="460"/>
      <c r="M34" s="460"/>
      <c r="N34" s="460"/>
      <c r="O34" s="460"/>
      <c r="P34" s="460"/>
      <c r="Q34" s="460"/>
      <c r="R34" s="460"/>
      <c r="S34" s="460"/>
      <c r="T34" s="460"/>
      <c r="U34" s="460"/>
    </row>
    <row r="35" spans="1:21" x14ac:dyDescent="0.2">
      <c r="A35" s="464" t="s">
        <v>571</v>
      </c>
      <c r="B35" s="465">
        <v>60390.354999999989</v>
      </c>
      <c r="C35" s="465">
        <v>-35897576.174000002</v>
      </c>
      <c r="D35" s="465">
        <v>171546.917908</v>
      </c>
      <c r="E35" s="466">
        <v>-39986310.098770991</v>
      </c>
      <c r="F35" s="460"/>
      <c r="G35" s="460"/>
      <c r="H35" s="460"/>
      <c r="I35" s="460"/>
      <c r="J35" s="460"/>
      <c r="K35" s="460"/>
      <c r="L35" s="460"/>
      <c r="M35" s="460"/>
      <c r="N35" s="460"/>
      <c r="O35" s="460"/>
      <c r="P35" s="460"/>
      <c r="Q35" s="460"/>
      <c r="R35" s="460"/>
      <c r="S35" s="460"/>
      <c r="T35" s="460"/>
      <c r="U35" s="460"/>
    </row>
    <row r="36" spans="1:21" x14ac:dyDescent="0.2">
      <c r="A36" s="464" t="s">
        <v>572</v>
      </c>
      <c r="B36" s="465">
        <v>39606.101999999999</v>
      </c>
      <c r="C36" s="465">
        <v>-177156.98899999954</v>
      </c>
      <c r="D36" s="465">
        <v>44745.847970000039</v>
      </c>
      <c r="E36" s="466">
        <v>-197335.17083000013</v>
      </c>
      <c r="F36" s="460"/>
      <c r="G36" s="460"/>
      <c r="H36" s="460"/>
      <c r="I36" s="460"/>
      <c r="J36" s="460"/>
      <c r="K36" s="460"/>
      <c r="L36" s="460"/>
      <c r="M36" s="460"/>
      <c r="N36" s="460"/>
      <c r="O36" s="460"/>
      <c r="P36" s="460"/>
      <c r="Q36" s="460"/>
      <c r="R36" s="460"/>
      <c r="S36" s="460"/>
      <c r="T36" s="460"/>
      <c r="U36" s="460"/>
    </row>
    <row r="37" spans="1:21" x14ac:dyDescent="0.2">
      <c r="A37" s="464" t="s">
        <v>573</v>
      </c>
      <c r="B37" s="465">
        <v>-35552.021999999997</v>
      </c>
      <c r="C37" s="465">
        <v>-1064.9250000000038</v>
      </c>
      <c r="D37" s="465">
        <v>-39701.409998000003</v>
      </c>
      <c r="E37" s="466">
        <v>-1186.2202920000063</v>
      </c>
      <c r="F37" s="460"/>
      <c r="G37" s="460"/>
      <c r="H37" s="460"/>
      <c r="I37" s="460"/>
      <c r="J37" s="460"/>
      <c r="K37" s="460"/>
      <c r="L37" s="460"/>
      <c r="M37" s="460"/>
      <c r="N37" s="460"/>
      <c r="O37" s="460"/>
      <c r="P37" s="460"/>
      <c r="Q37" s="460"/>
      <c r="R37" s="460"/>
      <c r="S37" s="460"/>
      <c r="T37" s="460"/>
      <c r="U37" s="460"/>
    </row>
    <row r="38" spans="1:21" x14ac:dyDescent="0.2">
      <c r="A38" s="464" t="s">
        <v>574</v>
      </c>
      <c r="B38" s="465">
        <v>-2.8421709430404007E-14</v>
      </c>
      <c r="C38" s="465">
        <v>1.4551915228366852E-11</v>
      </c>
      <c r="D38" s="465">
        <v>-1.1100000068609006E-4</v>
      </c>
      <c r="E38" s="466">
        <v>-1.0004441719502211E-11</v>
      </c>
      <c r="F38" s="460"/>
      <c r="G38" s="460"/>
      <c r="H38" s="460"/>
      <c r="I38" s="460"/>
      <c r="J38" s="460"/>
      <c r="K38" s="460"/>
      <c r="L38" s="460"/>
      <c r="M38" s="460"/>
      <c r="N38" s="460"/>
      <c r="O38" s="460"/>
      <c r="P38" s="460"/>
      <c r="Q38" s="460"/>
      <c r="R38" s="460"/>
      <c r="S38" s="460"/>
      <c r="T38" s="460"/>
      <c r="U38" s="460"/>
    </row>
    <row r="39" spans="1:21" x14ac:dyDescent="0.2">
      <c r="A39" s="464" t="s">
        <v>575</v>
      </c>
      <c r="B39" s="465">
        <v>2003.518</v>
      </c>
      <c r="C39" s="465">
        <v>50368.936999999998</v>
      </c>
      <c r="D39" s="465">
        <v>2091.4599869999997</v>
      </c>
      <c r="E39" s="466">
        <v>56105.959703999994</v>
      </c>
      <c r="F39" s="460"/>
      <c r="G39" s="460"/>
      <c r="H39" s="460"/>
      <c r="I39" s="460"/>
      <c r="J39" s="460"/>
      <c r="K39" s="460"/>
      <c r="L39" s="460"/>
      <c r="M39" s="460"/>
      <c r="N39" s="460"/>
      <c r="O39" s="460"/>
      <c r="P39" s="460"/>
      <c r="Q39" s="460"/>
      <c r="R39" s="460"/>
      <c r="S39" s="460"/>
      <c r="T39" s="460"/>
      <c r="U39" s="460"/>
    </row>
    <row r="40" spans="1:21" ht="13.5" thickBot="1" x14ac:dyDescent="0.25">
      <c r="A40" s="469" t="s">
        <v>42</v>
      </c>
      <c r="B40" s="472">
        <v>-2946860.8260000111</v>
      </c>
      <c r="C40" s="472">
        <v>45651617.678000085</v>
      </c>
      <c r="D40" s="472">
        <v>-4896269.4290019898</v>
      </c>
      <c r="E40" s="473">
        <v>73316817.94568412</v>
      </c>
      <c r="F40" s="460"/>
      <c r="G40" s="460"/>
      <c r="H40" s="460"/>
      <c r="I40" s="460"/>
      <c r="J40" s="460"/>
      <c r="K40" s="460"/>
      <c r="L40" s="460"/>
      <c r="M40" s="460"/>
      <c r="N40" s="460"/>
      <c r="O40" s="460"/>
      <c r="P40" s="460"/>
      <c r="Q40" s="460"/>
      <c r="R40" s="460"/>
      <c r="S40" s="460"/>
      <c r="T40" s="460"/>
      <c r="U40" s="460"/>
    </row>
    <row r="41" spans="1:21" x14ac:dyDescent="0.2">
      <c r="A41" s="460"/>
      <c r="B41" s="460"/>
      <c r="C41" s="460"/>
      <c r="D41" s="460"/>
      <c r="E41" s="460"/>
      <c r="F41" s="460"/>
      <c r="G41" s="460"/>
      <c r="H41" s="460"/>
      <c r="I41" s="460"/>
      <c r="J41" s="460"/>
      <c r="K41" s="460"/>
      <c r="L41" s="460"/>
      <c r="M41" s="460"/>
      <c r="N41" s="460"/>
      <c r="O41" s="460"/>
      <c r="P41" s="460"/>
      <c r="Q41" s="460"/>
      <c r="R41" s="460"/>
      <c r="S41" s="460"/>
      <c r="T41" s="460"/>
      <c r="U41" s="460"/>
    </row>
    <row r="42" spans="1:21" x14ac:dyDescent="0.2">
      <c r="A42" s="460"/>
      <c r="B42" s="460"/>
      <c r="C42" s="460"/>
      <c r="D42" s="460"/>
      <c r="E42" s="460"/>
      <c r="F42" s="460"/>
      <c r="G42" s="460"/>
      <c r="H42" s="460"/>
      <c r="I42" s="460"/>
      <c r="J42" s="460"/>
      <c r="K42" s="460"/>
      <c r="L42" s="460"/>
      <c r="M42" s="460"/>
      <c r="N42" s="460"/>
      <c r="O42" s="460"/>
      <c r="P42" s="460"/>
      <c r="Q42" s="460"/>
      <c r="R42" s="460"/>
      <c r="S42" s="460"/>
      <c r="T42" s="460"/>
      <c r="U42" s="460"/>
    </row>
    <row r="43" spans="1:21" x14ac:dyDescent="0.2">
      <c r="A43" s="460"/>
      <c r="B43" s="460"/>
      <c r="C43" s="460"/>
      <c r="D43" s="460"/>
      <c r="E43" s="460"/>
      <c r="F43" s="460"/>
      <c r="G43" s="460"/>
      <c r="H43" s="460"/>
      <c r="I43" s="460"/>
      <c r="J43" s="460"/>
      <c r="K43" s="460"/>
      <c r="L43" s="460"/>
      <c r="M43" s="460"/>
      <c r="N43" s="460"/>
      <c r="O43" s="460"/>
      <c r="P43" s="460"/>
      <c r="Q43" s="460"/>
      <c r="R43" s="460"/>
      <c r="S43" s="460"/>
      <c r="T43" s="460"/>
      <c r="U43" s="460"/>
    </row>
    <row r="44" spans="1:21" x14ac:dyDescent="0.2">
      <c r="A44" s="460"/>
      <c r="B44" s="460"/>
      <c r="C44" s="460"/>
      <c r="D44" s="460"/>
      <c r="E44" s="460"/>
      <c r="F44" s="460"/>
      <c r="G44" s="460"/>
      <c r="H44" s="460"/>
      <c r="I44" s="460"/>
      <c r="J44" s="460"/>
      <c r="K44" s="460"/>
      <c r="L44" s="460"/>
      <c r="M44" s="460"/>
      <c r="N44" s="460"/>
      <c r="O44" s="460"/>
      <c r="P44" s="460"/>
      <c r="Q44" s="460"/>
      <c r="R44" s="460"/>
      <c r="S44" s="460"/>
      <c r="T44" s="460"/>
      <c r="U44" s="460"/>
    </row>
    <row r="45" spans="1:21" x14ac:dyDescent="0.2">
      <c r="A45" s="460"/>
      <c r="B45" s="460"/>
      <c r="C45" s="460"/>
      <c r="D45" s="460"/>
      <c r="E45" s="460"/>
      <c r="F45" s="460"/>
      <c r="G45" s="460"/>
      <c r="H45" s="460"/>
      <c r="I45" s="460"/>
      <c r="J45" s="460"/>
      <c r="K45" s="460"/>
      <c r="L45" s="460"/>
      <c r="M45" s="460"/>
      <c r="N45" s="460"/>
      <c r="O45" s="460"/>
      <c r="P45" s="460"/>
      <c r="Q45" s="460"/>
      <c r="R45" s="460"/>
      <c r="S45" s="460"/>
      <c r="T45" s="460"/>
      <c r="U45" s="460"/>
    </row>
    <row r="46" spans="1:21" x14ac:dyDescent="0.2">
      <c r="A46" s="460"/>
      <c r="B46" s="460"/>
      <c r="C46" s="460"/>
      <c r="D46" s="460"/>
      <c r="E46" s="460"/>
      <c r="F46" s="460"/>
      <c r="G46" s="460"/>
      <c r="H46" s="460"/>
      <c r="I46" s="460"/>
      <c r="J46" s="460"/>
      <c r="K46" s="460"/>
      <c r="L46" s="460"/>
      <c r="M46" s="460"/>
      <c r="N46" s="460"/>
      <c r="O46" s="460"/>
      <c r="P46" s="460"/>
      <c r="Q46" s="460"/>
      <c r="R46" s="460"/>
      <c r="S46" s="460"/>
      <c r="T46" s="460"/>
      <c r="U46" s="460"/>
    </row>
    <row r="47" spans="1:21" x14ac:dyDescent="0.2">
      <c r="A47" s="460"/>
      <c r="B47" s="460"/>
      <c r="C47" s="460"/>
      <c r="D47" s="460"/>
      <c r="E47" s="460"/>
      <c r="F47" s="460"/>
      <c r="G47" s="460"/>
      <c r="H47" s="460"/>
      <c r="I47" s="460"/>
      <c r="J47" s="460"/>
      <c r="K47" s="460"/>
      <c r="L47" s="460"/>
      <c r="M47" s="460"/>
      <c r="N47" s="460"/>
      <c r="O47" s="460"/>
      <c r="P47" s="460"/>
      <c r="Q47" s="460"/>
      <c r="R47" s="460"/>
      <c r="S47" s="460"/>
      <c r="T47" s="460"/>
      <c r="U47" s="460"/>
    </row>
    <row r="48" spans="1:21" x14ac:dyDescent="0.2">
      <c r="A48" s="460"/>
      <c r="B48" s="460"/>
      <c r="C48" s="460"/>
      <c r="D48" s="460"/>
      <c r="E48" s="460"/>
      <c r="F48" s="460"/>
      <c r="G48" s="460"/>
      <c r="H48" s="460"/>
      <c r="I48" s="460"/>
      <c r="J48" s="460"/>
      <c r="K48" s="460"/>
      <c r="L48" s="460"/>
      <c r="M48" s="460"/>
      <c r="N48" s="460"/>
      <c r="O48" s="460"/>
      <c r="P48" s="460"/>
      <c r="Q48" s="460"/>
      <c r="R48" s="460"/>
      <c r="S48" s="460"/>
      <c r="T48" s="460"/>
      <c r="U48" s="460"/>
    </row>
    <row r="49" spans="1:21" x14ac:dyDescent="0.2">
      <c r="A49" s="460"/>
      <c r="B49" s="460"/>
      <c r="C49" s="460"/>
      <c r="D49" s="460"/>
      <c r="E49" s="460"/>
      <c r="F49" s="460"/>
      <c r="G49" s="460"/>
      <c r="H49" s="460"/>
      <c r="I49" s="460"/>
      <c r="J49" s="460"/>
      <c r="K49" s="460"/>
      <c r="L49" s="460"/>
      <c r="M49" s="460"/>
      <c r="N49" s="460"/>
      <c r="O49" s="460"/>
      <c r="P49" s="460"/>
      <c r="Q49" s="460"/>
      <c r="R49" s="460"/>
      <c r="S49" s="460"/>
      <c r="T49" s="460"/>
      <c r="U49" s="460"/>
    </row>
    <row r="50" spans="1:21" x14ac:dyDescent="0.2">
      <c r="A50" s="460"/>
      <c r="B50" s="460"/>
      <c r="C50" s="460"/>
      <c r="D50" s="460"/>
      <c r="E50" s="460"/>
      <c r="F50" s="460"/>
      <c r="G50" s="460"/>
      <c r="H50" s="460"/>
      <c r="I50" s="460"/>
      <c r="J50" s="460"/>
      <c r="K50" s="460"/>
      <c r="L50" s="460"/>
      <c r="M50" s="460"/>
      <c r="N50" s="460"/>
      <c r="O50" s="460"/>
      <c r="P50" s="460"/>
      <c r="Q50" s="460"/>
      <c r="R50" s="460"/>
      <c r="S50" s="460"/>
      <c r="T50" s="460"/>
      <c r="U50" s="460"/>
    </row>
  </sheetData>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43"/>
  </sheetPr>
  <dimension ref="B2:DT422"/>
  <sheetViews>
    <sheetView view="pageBreakPreview" topLeftCell="B1" zoomScale="60" zoomScaleNormal="85" workbookViewId="0">
      <pane xSplit="2" topLeftCell="W1" activePane="topRight" state="frozen"/>
      <selection activeCell="B1" sqref="B1"/>
      <selection pane="topRight" activeCell="B3" sqref="B3:B422"/>
    </sheetView>
  </sheetViews>
  <sheetFormatPr defaultRowHeight="12.75" x14ac:dyDescent="0.2"/>
  <cols>
    <col min="1" max="1" width="9.140625" style="1"/>
    <col min="2" max="2" width="14.7109375" style="1" bestFit="1" customWidth="1"/>
    <col min="3" max="3" width="15.85546875" style="1" bestFit="1" customWidth="1"/>
    <col min="4" max="4" width="20.140625" style="1" bestFit="1" customWidth="1"/>
    <col min="5" max="5" width="20.5703125" style="1" bestFit="1" customWidth="1"/>
    <col min="6" max="6" width="22.28515625" style="1" bestFit="1" customWidth="1"/>
    <col min="7" max="7" width="18.42578125" style="1" bestFit="1" customWidth="1"/>
    <col min="8" max="8" width="15.5703125" style="1" bestFit="1" customWidth="1"/>
    <col min="9" max="9" width="19.140625" style="1" bestFit="1" customWidth="1"/>
    <col min="10" max="10" width="14.85546875" style="1" bestFit="1" customWidth="1"/>
    <col min="11" max="11" width="17.5703125" style="1" bestFit="1" customWidth="1"/>
    <col min="12" max="12" width="18.28515625" style="1" bestFit="1" customWidth="1"/>
    <col min="13" max="13" width="11.85546875" style="1" bestFit="1" customWidth="1"/>
    <col min="14" max="14" width="16.5703125" style="1" bestFit="1" customWidth="1"/>
    <col min="15" max="15" width="21.85546875" style="1" bestFit="1" customWidth="1"/>
    <col min="16" max="16" width="16.140625" style="1" bestFit="1" customWidth="1"/>
    <col min="17" max="17" width="15.5703125" style="1" bestFit="1" customWidth="1"/>
    <col min="18" max="18" width="17" style="1" bestFit="1" customWidth="1"/>
    <col min="19" max="19" width="18.28515625" style="1" bestFit="1" customWidth="1"/>
    <col min="20" max="20" width="17.28515625" style="1" bestFit="1" customWidth="1"/>
    <col min="21" max="21" width="15.140625" style="1" bestFit="1" customWidth="1"/>
    <col min="22" max="22" width="14.7109375" style="1" bestFit="1" customWidth="1"/>
    <col min="23" max="23" width="16.140625" style="1" bestFit="1" customWidth="1"/>
    <col min="24" max="25" width="13.42578125" style="1" bestFit="1" customWidth="1"/>
    <col min="26" max="26" width="14.42578125" style="1" bestFit="1" customWidth="1"/>
    <col min="27" max="27" width="16.5703125" style="1" bestFit="1" customWidth="1"/>
    <col min="28" max="28" width="16.28515625" style="1" bestFit="1" customWidth="1"/>
    <col min="29" max="29" width="9.85546875" style="1" bestFit="1" customWidth="1"/>
    <col min="30" max="31" width="13" style="1" bestFit="1" customWidth="1"/>
    <col min="32" max="33" width="13.28515625" style="1" bestFit="1" customWidth="1"/>
    <col min="34" max="34" width="12.5703125" style="1" bestFit="1" customWidth="1"/>
    <col min="35" max="35" width="14.7109375" style="1" bestFit="1" customWidth="1"/>
    <col min="36" max="36" width="17.7109375" style="1" bestFit="1" customWidth="1"/>
    <col min="37" max="37" width="19.140625" style="1" bestFit="1" customWidth="1"/>
    <col min="38" max="38" width="13.42578125" style="1" bestFit="1" customWidth="1"/>
    <col min="39" max="39" width="27.28515625" style="1" bestFit="1" customWidth="1"/>
    <col min="40" max="40" width="32.7109375" style="1" bestFit="1" customWidth="1"/>
    <col min="41" max="41" width="10.85546875" style="1" bestFit="1" customWidth="1"/>
    <col min="42" max="42" width="15.5703125" style="1" bestFit="1" customWidth="1"/>
    <col min="43" max="43" width="10.42578125" style="1" bestFit="1" customWidth="1"/>
    <col min="44" max="44" width="14.85546875" style="1" bestFit="1" customWidth="1"/>
    <col min="45" max="45" width="17.28515625" style="1" bestFit="1" customWidth="1"/>
    <col min="46" max="46" width="13.28515625" style="1" bestFit="1" customWidth="1"/>
    <col min="47" max="47" width="18.7109375" style="1" bestFit="1" customWidth="1"/>
    <col min="48" max="48" width="14.85546875" style="1" bestFit="1" customWidth="1"/>
    <col min="49" max="49" width="17.7109375" style="1" bestFit="1" customWidth="1"/>
    <col min="50" max="50" width="12" style="1" bestFit="1" customWidth="1"/>
    <col min="51" max="51" width="11.85546875" style="1" bestFit="1" customWidth="1"/>
    <col min="52" max="52" width="12" style="1" bestFit="1" customWidth="1"/>
    <col min="53" max="53" width="21.5703125" style="1" bestFit="1" customWidth="1"/>
    <col min="54" max="54" width="18.28515625" style="1" bestFit="1" customWidth="1"/>
    <col min="55" max="55" width="16.85546875" style="1" bestFit="1" customWidth="1"/>
    <col min="56" max="56" width="7.5703125" style="1" bestFit="1" customWidth="1"/>
    <col min="57" max="57" width="11.28515625" style="1" bestFit="1" customWidth="1"/>
    <col min="58" max="58" width="11.85546875" style="1" bestFit="1" customWidth="1"/>
    <col min="59" max="59" width="19.85546875" style="1" bestFit="1" customWidth="1"/>
    <col min="60" max="60" width="12.5703125" style="1" bestFit="1" customWidth="1"/>
    <col min="61" max="61" width="12.28515625" style="1" bestFit="1" customWidth="1"/>
    <col min="62" max="62" width="16.5703125" style="1" bestFit="1" customWidth="1"/>
    <col min="63" max="63" width="32.5703125" style="1" bestFit="1" customWidth="1"/>
    <col min="64" max="64" width="16.5703125" style="1" bestFit="1" customWidth="1"/>
    <col min="65" max="65" width="16.85546875" style="1" bestFit="1" customWidth="1"/>
    <col min="66" max="66" width="17.7109375" style="1" bestFit="1" customWidth="1"/>
    <col min="67" max="67" width="21.85546875" style="1" bestFit="1" customWidth="1"/>
    <col min="68" max="68" width="11.140625" style="1" bestFit="1" customWidth="1"/>
    <col min="69" max="69" width="13.42578125" style="1" bestFit="1" customWidth="1"/>
    <col min="70" max="70" width="21.28515625" style="1" bestFit="1" customWidth="1"/>
    <col min="71" max="71" width="22.7109375" style="1" bestFit="1" customWidth="1"/>
    <col min="72" max="72" width="28.7109375" style="1" bestFit="1" customWidth="1"/>
    <col min="73" max="73" width="9.7109375" style="1" bestFit="1" customWidth="1"/>
    <col min="74" max="74" width="13.42578125" style="1" bestFit="1" customWidth="1"/>
    <col min="75" max="75" width="15.5703125" style="1" bestFit="1" customWidth="1"/>
    <col min="76" max="76" width="13.28515625" style="1" bestFit="1" customWidth="1"/>
    <col min="77" max="78" width="11.85546875" style="1" bestFit="1" customWidth="1"/>
    <col min="79" max="79" width="12" style="1" bestFit="1" customWidth="1"/>
    <col min="80" max="80" width="13.28515625" style="1" bestFit="1" customWidth="1"/>
    <col min="81" max="81" width="17.5703125" style="1" bestFit="1" customWidth="1"/>
    <col min="82" max="82" width="18" style="1" bestFit="1" customWidth="1"/>
    <col min="83" max="83" width="14.7109375" style="1" bestFit="1" customWidth="1"/>
    <col min="84" max="84" width="17.5703125" style="1" bestFit="1" customWidth="1"/>
    <col min="85" max="85" width="9.140625" style="1"/>
    <col min="86" max="86" width="16.28515625" style="1" bestFit="1" customWidth="1"/>
    <col min="87" max="87" width="16.5703125" style="1" bestFit="1" customWidth="1"/>
    <col min="88" max="88" width="17.28515625" style="1" bestFit="1" customWidth="1"/>
    <col min="89" max="89" width="37" style="1" bestFit="1" customWidth="1"/>
    <col min="90" max="90" width="14.140625" style="1" bestFit="1" customWidth="1"/>
    <col min="91" max="91" width="17.28515625" style="1" bestFit="1" customWidth="1"/>
    <col min="92" max="92" width="12.7109375" style="1" bestFit="1" customWidth="1"/>
    <col min="93" max="93" width="17" style="1" bestFit="1" customWidth="1"/>
    <col min="94" max="94" width="9.85546875" style="1" bestFit="1" customWidth="1"/>
    <col min="95" max="97" width="10.42578125" style="1" bestFit="1" customWidth="1"/>
    <col min="98" max="98" width="10.85546875" style="1" bestFit="1" customWidth="1"/>
    <col min="99" max="99" width="19" style="1" bestFit="1" customWidth="1"/>
    <col min="100" max="100" width="15.5703125" style="1" bestFit="1" customWidth="1"/>
    <col min="101" max="101" width="23" style="1" bestFit="1" customWidth="1"/>
    <col min="102" max="102" width="13" style="1" bestFit="1" customWidth="1"/>
    <col min="103" max="103" width="18.28515625" style="1" bestFit="1" customWidth="1"/>
    <col min="104" max="104" width="17.7109375" style="1" bestFit="1" customWidth="1"/>
    <col min="105" max="106" width="18.28515625" style="1" bestFit="1" customWidth="1"/>
    <col min="107" max="107" width="17.7109375" style="1" bestFit="1" customWidth="1"/>
    <col min="108" max="109" width="18.28515625" style="1" bestFit="1" customWidth="1"/>
    <col min="110" max="110" width="17.7109375" style="1" bestFit="1" customWidth="1"/>
    <col min="111" max="111" width="18.28515625" style="1" bestFit="1" customWidth="1"/>
    <col min="112" max="112" width="16.5703125" style="1" bestFit="1" customWidth="1"/>
    <col min="113" max="113" width="16.140625" style="1" bestFit="1" customWidth="1"/>
    <col min="114" max="114" width="16.5703125" style="1" bestFit="1" customWidth="1"/>
    <col min="115" max="115" width="17" style="1" bestFit="1" customWidth="1"/>
    <col min="116" max="116" width="16.5703125" style="1" bestFit="1" customWidth="1"/>
    <col min="117" max="117" width="17" style="1" bestFit="1" customWidth="1"/>
    <col min="118" max="118" width="16.28515625" style="1" bestFit="1" customWidth="1"/>
    <col min="119" max="119" width="15.5703125" style="1" bestFit="1" customWidth="1"/>
    <col min="120" max="120" width="16.28515625" style="1" bestFit="1" customWidth="1"/>
    <col min="121" max="121" width="9.85546875" style="1" bestFit="1" customWidth="1"/>
    <col min="122" max="122" width="6.85546875" style="1" bestFit="1" customWidth="1"/>
    <col min="123" max="123" width="9.7109375" style="1" bestFit="1" customWidth="1"/>
    <col min="124" max="124" width="18.42578125" style="1" bestFit="1" customWidth="1"/>
    <col min="125" max="16384" width="9.140625" style="1"/>
  </cols>
  <sheetData>
    <row r="2" spans="2:124" x14ac:dyDescent="0.2">
      <c r="B2" s="15" t="s">
        <v>273</v>
      </c>
      <c r="C2" s="16"/>
      <c r="D2" s="16"/>
      <c r="E2" s="16"/>
      <c r="F2" s="16"/>
      <c r="G2" s="16"/>
      <c r="H2" s="16"/>
      <c r="I2" s="16"/>
      <c r="J2" s="16"/>
      <c r="K2" s="16"/>
      <c r="L2" s="16"/>
    </row>
    <row r="3" spans="2:124" x14ac:dyDescent="0.2">
      <c r="B3" s="3" t="s">
        <v>22</v>
      </c>
      <c r="C3" s="3" t="s">
        <v>52</v>
      </c>
      <c r="D3" s="3" t="s">
        <v>15</v>
      </c>
      <c r="E3" s="3" t="s">
        <v>30</v>
      </c>
      <c r="F3" s="3" t="s">
        <v>29</v>
      </c>
      <c r="G3" s="3" t="s">
        <v>6</v>
      </c>
      <c r="H3" s="3" t="s">
        <v>0</v>
      </c>
      <c r="I3" s="3" t="s">
        <v>1</v>
      </c>
      <c r="J3" s="3" t="s">
        <v>2</v>
      </c>
      <c r="K3" s="3" t="s">
        <v>3</v>
      </c>
      <c r="L3" s="3" t="s">
        <v>272</v>
      </c>
      <c r="M3" s="61" t="s">
        <v>24</v>
      </c>
      <c r="N3" s="61" t="s">
        <v>276</v>
      </c>
      <c r="O3" s="61" t="s">
        <v>277</v>
      </c>
      <c r="P3" s="61" t="s">
        <v>278</v>
      </c>
      <c r="Q3" s="61" t="s">
        <v>279</v>
      </c>
      <c r="R3" s="61" t="s">
        <v>280</v>
      </c>
      <c r="S3" s="61" t="s">
        <v>67</v>
      </c>
      <c r="T3" s="61" t="s">
        <v>69</v>
      </c>
      <c r="U3" s="61" t="s">
        <v>72</v>
      </c>
      <c r="V3" s="61" t="s">
        <v>281</v>
      </c>
      <c r="W3" s="61" t="s">
        <v>71</v>
      </c>
      <c r="X3" s="61" t="s">
        <v>135</v>
      </c>
      <c r="Y3" s="61" t="s">
        <v>134</v>
      </c>
      <c r="Z3" s="61" t="s">
        <v>282</v>
      </c>
      <c r="AA3" s="61" t="s">
        <v>68</v>
      </c>
      <c r="AB3" s="61" t="s">
        <v>73</v>
      </c>
      <c r="AC3" s="61" t="s">
        <v>283</v>
      </c>
      <c r="AD3" s="61" t="s">
        <v>70</v>
      </c>
      <c r="AE3" s="61" t="s">
        <v>107</v>
      </c>
      <c r="AF3" s="61" t="s">
        <v>108</v>
      </c>
      <c r="AG3" s="61" t="s">
        <v>103</v>
      </c>
      <c r="AH3" s="61" t="s">
        <v>85</v>
      </c>
      <c r="AI3" s="61" t="s">
        <v>86</v>
      </c>
      <c r="AJ3" s="61" t="s">
        <v>104</v>
      </c>
      <c r="AK3" s="61" t="s">
        <v>82</v>
      </c>
      <c r="AL3" s="61" t="s">
        <v>87</v>
      </c>
      <c r="AM3" s="61" t="s">
        <v>109</v>
      </c>
      <c r="AN3" s="61" t="s">
        <v>83</v>
      </c>
      <c r="AO3" s="61" t="s">
        <v>284</v>
      </c>
      <c r="AP3" s="61" t="s">
        <v>110</v>
      </c>
      <c r="AQ3" s="61" t="s">
        <v>88</v>
      </c>
      <c r="AR3" s="61" t="s">
        <v>285</v>
      </c>
      <c r="AS3" s="61" t="s">
        <v>111</v>
      </c>
      <c r="AT3" s="61" t="s">
        <v>89</v>
      </c>
      <c r="AU3" s="61" t="s">
        <v>286</v>
      </c>
      <c r="AV3" s="61" t="s">
        <v>287</v>
      </c>
      <c r="AW3" s="61" t="s">
        <v>117</v>
      </c>
      <c r="AX3" s="61" t="s">
        <v>105</v>
      </c>
      <c r="AY3" s="61" t="s">
        <v>99</v>
      </c>
      <c r="AZ3" s="61" t="s">
        <v>101</v>
      </c>
      <c r="BA3" s="61" t="s">
        <v>90</v>
      </c>
      <c r="BB3" s="61" t="s">
        <v>288</v>
      </c>
      <c r="BC3" s="61" t="s">
        <v>75</v>
      </c>
      <c r="BD3" s="61" t="s">
        <v>289</v>
      </c>
      <c r="BE3" s="61" t="s">
        <v>76</v>
      </c>
      <c r="BF3" s="61" t="s">
        <v>118</v>
      </c>
      <c r="BG3" s="61" t="s">
        <v>290</v>
      </c>
      <c r="BH3" s="61" t="s">
        <v>291</v>
      </c>
      <c r="BI3" s="61" t="s">
        <v>292</v>
      </c>
      <c r="BJ3" s="61" t="s">
        <v>119</v>
      </c>
      <c r="BK3" s="61" t="s">
        <v>121</v>
      </c>
      <c r="BL3" s="61" t="s">
        <v>293</v>
      </c>
      <c r="BM3" s="61" t="s">
        <v>120</v>
      </c>
      <c r="BN3" s="61" t="s">
        <v>92</v>
      </c>
      <c r="BO3" s="61" t="s">
        <v>294</v>
      </c>
      <c r="BP3" s="61" t="s">
        <v>295</v>
      </c>
      <c r="BQ3" s="61" t="s">
        <v>60</v>
      </c>
      <c r="BR3" s="61" t="s">
        <v>94</v>
      </c>
      <c r="BS3" s="61" t="s">
        <v>96</v>
      </c>
      <c r="BT3" s="61" t="s">
        <v>93</v>
      </c>
      <c r="BU3" s="61" t="s">
        <v>296</v>
      </c>
      <c r="BV3" s="61" t="s">
        <v>63</v>
      </c>
      <c r="BW3" s="61" t="s">
        <v>100</v>
      </c>
      <c r="BX3" s="61" t="s">
        <v>102</v>
      </c>
      <c r="BY3" s="61" t="s">
        <v>297</v>
      </c>
      <c r="BZ3" s="61" t="s">
        <v>57</v>
      </c>
      <c r="CA3" s="61" t="s">
        <v>112</v>
      </c>
      <c r="CB3" s="61" t="s">
        <v>298</v>
      </c>
      <c r="CC3" s="61" t="s">
        <v>58</v>
      </c>
      <c r="CD3" s="61" t="s">
        <v>124</v>
      </c>
      <c r="CE3" s="61" t="s">
        <v>299</v>
      </c>
      <c r="CF3" s="61" t="s">
        <v>59</v>
      </c>
      <c r="CG3" s="61" t="s">
        <v>300</v>
      </c>
      <c r="CH3" s="61" t="s">
        <v>61</v>
      </c>
      <c r="CI3" s="61" t="s">
        <v>114</v>
      </c>
      <c r="CJ3" s="61" t="s">
        <v>95</v>
      </c>
      <c r="CK3" s="61" t="s">
        <v>97</v>
      </c>
      <c r="CL3" s="61" t="s">
        <v>301</v>
      </c>
      <c r="CM3" s="61" t="s">
        <v>62</v>
      </c>
      <c r="CN3" s="61" t="s">
        <v>302</v>
      </c>
      <c r="CO3" s="61" t="s">
        <v>64</v>
      </c>
      <c r="CP3" s="61" t="s">
        <v>303</v>
      </c>
      <c r="CQ3" s="61" t="s">
        <v>304</v>
      </c>
      <c r="CR3" s="61" t="s">
        <v>305</v>
      </c>
      <c r="CS3" s="61" t="s">
        <v>306</v>
      </c>
      <c r="CT3" s="61" t="s">
        <v>307</v>
      </c>
      <c r="CU3" s="61" t="s">
        <v>81</v>
      </c>
      <c r="CV3" s="61" t="s">
        <v>308</v>
      </c>
      <c r="CW3" s="61" t="s">
        <v>79</v>
      </c>
      <c r="CX3" s="61" t="s">
        <v>55</v>
      </c>
      <c r="CY3" s="61" t="s">
        <v>425</v>
      </c>
      <c r="CZ3" s="61" t="s">
        <v>426</v>
      </c>
      <c r="DA3" s="61" t="s">
        <v>427</v>
      </c>
      <c r="DB3" s="61" t="s">
        <v>428</v>
      </c>
      <c r="DC3" s="61" t="s">
        <v>429</v>
      </c>
      <c r="DD3" s="61" t="s">
        <v>430</v>
      </c>
      <c r="DE3" s="61" t="s">
        <v>431</v>
      </c>
      <c r="DF3" s="61" t="s">
        <v>432</v>
      </c>
      <c r="DG3" s="61" t="s">
        <v>433</v>
      </c>
      <c r="DH3" s="61" t="s">
        <v>434</v>
      </c>
      <c r="DI3" s="61" t="s">
        <v>435</v>
      </c>
      <c r="DJ3" s="61" t="s">
        <v>436</v>
      </c>
      <c r="DK3" s="61" t="s">
        <v>437</v>
      </c>
      <c r="DL3" s="61" t="s">
        <v>438</v>
      </c>
      <c r="DM3" s="61" t="s">
        <v>439</v>
      </c>
      <c r="DN3" s="61" t="s">
        <v>440</v>
      </c>
      <c r="DO3" s="61" t="s">
        <v>441</v>
      </c>
      <c r="DP3" s="61" t="s">
        <v>442</v>
      </c>
      <c r="DQ3" s="61" t="s">
        <v>518</v>
      </c>
      <c r="DR3" s="61" t="s">
        <v>519</v>
      </c>
      <c r="DS3" s="61" t="s">
        <v>77</v>
      </c>
      <c r="DT3" s="61" t="s">
        <v>559</v>
      </c>
    </row>
    <row r="4" spans="2:124" x14ac:dyDescent="0.2">
      <c r="B4" t="s">
        <v>43</v>
      </c>
      <c r="C4">
        <v>1</v>
      </c>
      <c r="D4" t="s">
        <v>18</v>
      </c>
      <c r="E4" t="s">
        <v>369</v>
      </c>
      <c r="F4" t="s">
        <v>525</v>
      </c>
      <c r="G4" t="s">
        <v>531</v>
      </c>
      <c r="H4" t="s">
        <v>10</v>
      </c>
      <c r="I4">
        <v>7.4569999999999997E-2</v>
      </c>
      <c r="J4">
        <v>9.1219999999999999E-3</v>
      </c>
      <c r="K4">
        <v>625</v>
      </c>
      <c r="L4">
        <v>-5815.6</v>
      </c>
      <c r="M4" s="61">
        <f>IF(COUNTIF(Setup_Hierarchy!$J$5:$IV$5,"="&amp;$K4)&lt;&gt;0,$L4,0)</f>
        <v>-5815.6</v>
      </c>
      <c r="N4" s="61">
        <f>IF(COUNTIF(Setup_Hierarchy!$J$6:$IV$6,"="&amp;$K4)&lt;&gt;0,$L4,0)</f>
        <v>-5815.6</v>
      </c>
      <c r="O4" s="61">
        <f>IF(COUNTIF(Setup_Hierarchy!$J$7:$IV$7,"="&amp;$K4)&lt;&gt;0,$L4,0)</f>
        <v>-5815.6</v>
      </c>
      <c r="P4" s="61">
        <f>IF(COUNTIF(Setup_Hierarchy!$J$8:$IV$8,"="&amp;$K4)&lt;&gt;0,$L4,0)</f>
        <v>0</v>
      </c>
      <c r="Q4" s="61">
        <f>IF(COUNTIF(Setup_Hierarchy!$J$9:$IV$9,"="&amp;$K4)&lt;&gt;0,$L4,0)</f>
        <v>0</v>
      </c>
      <c r="R4" s="61">
        <f>IF(COUNTIF(Setup_Hierarchy!$J$10:$IV$10,"="&amp;$K4)&lt;&gt;0,$L4,0)</f>
        <v>0</v>
      </c>
      <c r="S4" s="61">
        <f>IF(COUNTIF(Setup_Hierarchy!$J$11:$IV$11,"="&amp;$K4)&lt;&gt;0,$L4,0)</f>
        <v>0</v>
      </c>
      <c r="T4" s="61">
        <f>IF(COUNTIF(Setup_Hierarchy!$J$12:$IV$12,"="&amp;$K4)&lt;&gt;0,$L4,0)</f>
        <v>0</v>
      </c>
      <c r="U4" s="61">
        <f>IF(COUNTIF(Setup_Hierarchy!$J$13:$IV$13,"="&amp;$K4)&lt;&gt;0,$L4,0)</f>
        <v>0</v>
      </c>
      <c r="V4" s="61">
        <f>IF(COUNTIF(Setup_Hierarchy!$J$14:$IV$14,"="&amp;$K4)&lt;&gt;0,$L4,0)</f>
        <v>0</v>
      </c>
      <c r="W4" s="61">
        <f>IF(COUNTIF(Setup_Hierarchy!$J$15:$IV$15,"="&amp;$K4)&lt;&gt;0,$L4,0)</f>
        <v>0</v>
      </c>
      <c r="X4" s="61">
        <f>IF(COUNTIF(Setup_Hierarchy!$J$16:$IV$16,"="&amp;$K4)&lt;&gt;0,$L4,0)</f>
        <v>0</v>
      </c>
      <c r="Y4" s="61">
        <f>IF(COUNTIF(Setup_Hierarchy!$J$17:$IV$17,"="&amp;$K4)&lt;&gt;0,$L4,0)</f>
        <v>0</v>
      </c>
      <c r="Z4" s="61">
        <f>IF(COUNTIF(Setup_Hierarchy!$J$18:$IV$18,"="&amp;$K4)&lt;&gt;0,$L4,0)</f>
        <v>0</v>
      </c>
      <c r="AA4" s="61">
        <f>IF(COUNTIF(Setup_Hierarchy!$J$19:$IV$19,"="&amp;$K4)&lt;&gt;0,$L4,0)</f>
        <v>0</v>
      </c>
      <c r="AB4" s="61">
        <f>IF(COUNTIF(Setup_Hierarchy!$J$20:$IV$20,"="&amp;$K4)&lt;&gt;0,$L4,0)</f>
        <v>0</v>
      </c>
      <c r="AC4" s="61">
        <f>IF(COUNTIF(Setup_Hierarchy!$J$21:$IV$21,"="&amp;$K4)&lt;&gt;0,$L4,0)</f>
        <v>0</v>
      </c>
      <c r="AD4" s="61">
        <f>IF(COUNTIF(Setup_Hierarchy!$J$22:$IV$22,"="&amp;$K4)&lt;&gt;0,$L4,0)</f>
        <v>0</v>
      </c>
      <c r="AE4" s="61">
        <f>IF(COUNTIF(Setup_Hierarchy!$J$23:$IV$23,"="&amp;$K4)&lt;&gt;0,$L4,0)</f>
        <v>0</v>
      </c>
      <c r="AF4" s="61">
        <f>IF(COUNTIF(Setup_Hierarchy!$J$24:$IV$24,"="&amp;$K4)&lt;&gt;0,$L4,0)</f>
        <v>0</v>
      </c>
      <c r="AG4" s="61">
        <f>IF(COUNTIF(Setup_Hierarchy!$J$25:$IV$25,"="&amp;$K4)&lt;&gt;0,$L4,0)</f>
        <v>0</v>
      </c>
      <c r="AH4" s="61">
        <f>IF(COUNTIF(Setup_Hierarchy!$J$26:$IV$26,"="&amp;$K4)&lt;&gt;0,$L4,0)</f>
        <v>0</v>
      </c>
      <c r="AI4" s="61">
        <f>IF(COUNTIF(Setup_Hierarchy!$J$27:$IV$27,"="&amp;$K4)&lt;&gt;0,$L4,0)</f>
        <v>0</v>
      </c>
      <c r="AJ4" s="61">
        <f>IF(COUNTIF(Setup_Hierarchy!$J$28:$IV$28,"="&amp;$K4)&lt;&gt;0,$L4,0)</f>
        <v>0</v>
      </c>
      <c r="AK4" s="61">
        <f>IF(COUNTIF(Setup_Hierarchy!$J$29:$IV$29,"="&amp;$K4)&lt;&gt;0,$L4,0)</f>
        <v>0</v>
      </c>
      <c r="AL4" s="61">
        <f>IF(COUNTIF(Setup_Hierarchy!$J$30:$IV$30,"="&amp;$K4)&lt;&gt;0,$L4,0)</f>
        <v>0</v>
      </c>
      <c r="AM4" s="61">
        <f>IF(COUNTIF(Setup_Hierarchy!$J$31:$IV$31,"="&amp;$K4)&lt;&gt;0,$L4,0)</f>
        <v>0</v>
      </c>
      <c r="AN4" s="61">
        <f>IF(COUNTIF(Setup_Hierarchy!$J$32:$IV$32,"="&amp;$K4)&lt;&gt;0,$L4,0)</f>
        <v>0</v>
      </c>
      <c r="AO4" s="61">
        <f>IF(COUNTIF(Setup_Hierarchy!$J$33:$IV$33,"="&amp;$K4)&lt;&gt;0,$L4,0)</f>
        <v>0</v>
      </c>
      <c r="AP4" s="61">
        <f>IF(COUNTIF(Setup_Hierarchy!$J$34:$IV$34,"="&amp;$K4)&lt;&gt;0,$L4,0)</f>
        <v>0</v>
      </c>
      <c r="AQ4" s="61">
        <f>IF(COUNTIF(Setup_Hierarchy!$J$35:$IV$35,"="&amp;$K4)&lt;&gt;0,$L4,0)</f>
        <v>0</v>
      </c>
      <c r="AR4" s="61">
        <f>IF(COUNTIF(Setup_Hierarchy!$J$36:$IV$36,"="&amp;$K4)&lt;&gt;0,$L4,0)</f>
        <v>0</v>
      </c>
      <c r="AS4" s="61">
        <f>IF(COUNTIF(Setup_Hierarchy!$J$37:$IV$37,"="&amp;$K4)&lt;&gt;0,$L4,0)</f>
        <v>0</v>
      </c>
      <c r="AT4" s="61">
        <f>IF(COUNTIF(Setup_Hierarchy!$J$38:$IV$38,"="&amp;$K4)&lt;&gt;0,$L4,0)</f>
        <v>0</v>
      </c>
      <c r="AU4" s="61">
        <f>IF(COUNTIF(Setup_Hierarchy!$J$39:$IV$39,"="&amp;$K4)&lt;&gt;0,$L4,0)</f>
        <v>0</v>
      </c>
      <c r="AV4" s="61">
        <f>IF(COUNTIF(Setup_Hierarchy!$J$40:$IV$40,"="&amp;$K4)&lt;&gt;0,$L4,0)</f>
        <v>0</v>
      </c>
      <c r="AW4" s="61">
        <f>IF(COUNTIF(Setup_Hierarchy!$J$41:$IV$41,"="&amp;$K4)&lt;&gt;0,$L4,0)</f>
        <v>0</v>
      </c>
      <c r="AX4" s="61">
        <f>IF(COUNTIF(Setup_Hierarchy!$J$42:$IV$42,"="&amp;$K4)&lt;&gt;0,$L4,0)</f>
        <v>0</v>
      </c>
      <c r="AY4" s="61">
        <f>IF(COUNTIF(Setup_Hierarchy!$J$43:$IV$43,"="&amp;$K4)&lt;&gt;0,$L4,0)</f>
        <v>0</v>
      </c>
      <c r="AZ4" s="61">
        <f>IF(COUNTIF(Setup_Hierarchy!$J$44:$IV$44,"="&amp;$K4)&lt;&gt;0,$L4,0)</f>
        <v>0</v>
      </c>
      <c r="BA4" s="61">
        <f>IF(COUNTIF(Setup_Hierarchy!$J$45:$IV$45,"="&amp;$K4)&lt;&gt;0,$L4,0)</f>
        <v>0</v>
      </c>
      <c r="BB4" s="61">
        <f>IF(COUNTIF(Setup_Hierarchy!$J$46:$IV$46,"="&amp;$K4)&lt;&gt;0,$L4,0)</f>
        <v>0</v>
      </c>
      <c r="BC4" s="61">
        <f>IF(COUNTIF(Setup_Hierarchy!$J$47:$IV$47,"="&amp;$K4)&lt;&gt;0,$L4,0)</f>
        <v>0</v>
      </c>
      <c r="BD4" s="61">
        <f>IF(COUNTIF(Setup_Hierarchy!$J$48:$IV$48,"="&amp;$K4)&lt;&gt;0,$L4,0)</f>
        <v>0</v>
      </c>
      <c r="BE4" s="61">
        <f>IF(COUNTIF(Setup_Hierarchy!$J$49:$IV$49,"="&amp;$K4)&lt;&gt;0,$L4,0)</f>
        <v>0</v>
      </c>
      <c r="BF4" s="61">
        <f>IF(COUNTIF(Setup_Hierarchy!$J$50:$IV$50,"="&amp;$K4)&lt;&gt;0,$L4,0)</f>
        <v>0</v>
      </c>
      <c r="BG4" s="61">
        <f>IF(COUNTIF(Setup_Hierarchy!$J$51:$IV$51,"="&amp;$K4)&lt;&gt;0,$L4,0)</f>
        <v>-5815.6</v>
      </c>
      <c r="BH4" s="61">
        <f>IF(COUNTIF(Setup_Hierarchy!$J$52:$IV$52,"="&amp;$K4)&lt;&gt;0,$L4,0)</f>
        <v>0</v>
      </c>
      <c r="BI4" s="61">
        <f>IF(COUNTIF(Setup_Hierarchy!$J$53:$IV$53,"="&amp;$K4)&lt;&gt;0,$L4,0)</f>
        <v>0</v>
      </c>
      <c r="BJ4" s="61">
        <f>IF(COUNTIF(Setup_Hierarchy!$J$54:$IV$54,"="&amp;$K4)&lt;&gt;0,$L4,0)</f>
        <v>0</v>
      </c>
      <c r="BK4" s="61">
        <f>IF(COUNTIF(Setup_Hierarchy!$J$55:$IV$55,"="&amp;$K4)&lt;&gt;0,$L4,0)</f>
        <v>0</v>
      </c>
      <c r="BL4" s="61">
        <f>IF(COUNTIF(Setup_Hierarchy!$J$56:$IV$56,"="&amp;$K4)&lt;&gt;0,$L4,0)</f>
        <v>0</v>
      </c>
      <c r="BM4" s="61">
        <f>IF(COUNTIF(Setup_Hierarchy!$J$57:$IV$57,"="&amp;$K4)&lt;&gt;0,$L4,0)</f>
        <v>0</v>
      </c>
      <c r="BN4" s="61">
        <f>IF(COUNTIF(Setup_Hierarchy!$J$58:$IV$58,"="&amp;$K4)&lt;&gt;0,$L4,0)</f>
        <v>0</v>
      </c>
      <c r="BO4" s="61">
        <f>IF(COUNTIF(Setup_Hierarchy!$J$59:$IV$59,"="&amp;$K4)&lt;&gt;0,$L4,0)</f>
        <v>-5815.6</v>
      </c>
      <c r="BP4" s="61">
        <f>IF(COUNTIF(Setup_Hierarchy!$J$60:$IV$60,"="&amp;$K4)&lt;&gt;0,$L4,0)</f>
        <v>0</v>
      </c>
      <c r="BQ4" s="61">
        <f>IF(COUNTIF(Setup_Hierarchy!$J$61:$IV$61,"="&amp;$K4)&lt;&gt;0,$L4,0)</f>
        <v>0</v>
      </c>
      <c r="BR4" s="61">
        <f>IF(COUNTIF(Setup_Hierarchy!$J$62:$IV$62,"="&amp;$K4)&lt;&gt;0,$L4,0)</f>
        <v>0</v>
      </c>
      <c r="BS4" s="61">
        <f>IF(COUNTIF(Setup_Hierarchy!$J$63:$IV$63,"="&amp;$K4)&lt;&gt;0,$L4,0)</f>
        <v>0</v>
      </c>
      <c r="BT4" s="61">
        <f>IF(COUNTIF(Setup_Hierarchy!$J$64:$IV$64,"="&amp;$K4)&lt;&gt;0,$L4,0)</f>
        <v>0</v>
      </c>
      <c r="BU4" s="61">
        <f>IF(COUNTIF(Setup_Hierarchy!$J$65:$IV$65,"="&amp;$K4)&lt;&gt;0,$L4,0)</f>
        <v>0</v>
      </c>
      <c r="BV4" s="61">
        <f>IF(COUNTIF(Setup_Hierarchy!$J$66:$IV$66,"="&amp;$K4)&lt;&gt;0,$L4,0)</f>
        <v>0</v>
      </c>
      <c r="BW4" s="61">
        <f>IF(COUNTIF(Setup_Hierarchy!$J$67:$IV$67,"="&amp;$K4)&lt;&gt;0,$L4,0)</f>
        <v>0</v>
      </c>
      <c r="BX4" s="61">
        <f>IF(COUNTIF(Setup_Hierarchy!$J$68:$IV$68,"="&amp;$K4)&lt;&gt;0,$L4,0)</f>
        <v>0</v>
      </c>
      <c r="BY4" s="61">
        <f>IF(COUNTIF(Setup_Hierarchy!$J$69:$IV$69,"="&amp;$K4)&lt;&gt;0,$L4,0)</f>
        <v>-5815.6</v>
      </c>
      <c r="BZ4" s="61">
        <f>IF(COUNTIF(Setup_Hierarchy!$J$70:$IV$70,"="&amp;$K4)&lt;&gt;0,$L4,0)</f>
        <v>-5815.6</v>
      </c>
      <c r="CA4" s="61">
        <f>IF(COUNTIF(Setup_Hierarchy!$J$71:$IV$71,"="&amp;$K4)&lt;&gt;0,$L4,0)</f>
        <v>0</v>
      </c>
      <c r="CB4" s="61">
        <f>IF(COUNTIF(Setup_Hierarchy!$J$72:$IV$72,"="&amp;$K4)&lt;&gt;0,$L4,0)</f>
        <v>0</v>
      </c>
      <c r="CC4" s="61">
        <f>IF(COUNTIF(Setup_Hierarchy!$J$73:$IV$73,"="&amp;$K4)&lt;&gt;0,$L4,0)</f>
        <v>0</v>
      </c>
      <c r="CD4" s="61">
        <f>IF(COUNTIF(Setup_Hierarchy!$J$74:$IV$74,"="&amp;$K4)&lt;&gt;0,$L4,0)</f>
        <v>0</v>
      </c>
      <c r="CE4" s="61">
        <f>IF(COUNTIF(Setup_Hierarchy!$J$75:$IV$75,"="&amp;$K4)&lt;&gt;0,$L4,0)</f>
        <v>0</v>
      </c>
      <c r="CF4" s="61">
        <f>IF(COUNTIF(Setup_Hierarchy!$J$76:$IV$76,"="&amp;$K4)&lt;&gt;0,$L4,0)</f>
        <v>0</v>
      </c>
      <c r="CG4" s="61">
        <f>IF(COUNTIF(Setup_Hierarchy!$J$77:$IV$77,"="&amp;$K4)&lt;&gt;0,$L4,0)</f>
        <v>0</v>
      </c>
      <c r="CH4" s="61">
        <f>IF(COUNTIF(Setup_Hierarchy!$J$78:$IV$78,"="&amp;$K4)&lt;&gt;0,$L4,0)</f>
        <v>0</v>
      </c>
      <c r="CI4" s="61">
        <f>IF(COUNTIF(Setup_Hierarchy!$J$79:$IV$79,"="&amp;$K4)&lt;&gt;0,$L4,0)</f>
        <v>0</v>
      </c>
      <c r="CJ4" s="61">
        <f>IF(COUNTIF(Setup_Hierarchy!$J$80:$IV$80,"="&amp;$K4)&lt;&gt;0,$L4,0)</f>
        <v>0</v>
      </c>
      <c r="CK4" s="61">
        <f>IF(COUNTIF(Setup_Hierarchy!$J$81:$IV$81,"="&amp;$K4)&lt;&gt;0,$L4,0)</f>
        <v>0</v>
      </c>
      <c r="CL4" s="61">
        <f>IF(COUNTIF(Setup_Hierarchy!$J$82:$IV$82,"="&amp;$K4)&lt;&gt;0,$L4,0)</f>
        <v>0</v>
      </c>
      <c r="CM4" s="61">
        <f>IF(COUNTIF(Setup_Hierarchy!$J$83:$IV$83,"="&amp;$K4)&lt;&gt;0,$L4,0)</f>
        <v>0</v>
      </c>
      <c r="CN4" s="61">
        <f>IF(COUNTIF(Setup_Hierarchy!$J$84:$IV$84,"="&amp;$K4)&lt;&gt;0,$L4,0)</f>
        <v>0</v>
      </c>
      <c r="CO4" s="61">
        <f>IF(COUNTIF(Setup_Hierarchy!$J$85:$IV$85,"="&amp;$K4)&lt;&gt;0,$L4,0)</f>
        <v>0</v>
      </c>
      <c r="CP4" s="61">
        <f>IF(COUNTIF(Setup_Hierarchy!$J$86:$IV$86,"="&amp;$K4)&lt;&gt;0,$L4,0)</f>
        <v>0</v>
      </c>
      <c r="CQ4" s="61">
        <f>IF(COUNTIF(Setup_Hierarchy!$J$87:$IV$87,"="&amp;$K4)&lt;&gt;0,$L4,0)</f>
        <v>0</v>
      </c>
      <c r="CR4" s="61">
        <f>IF(COUNTIF(Setup_Hierarchy!$J$88:$IV$88,"="&amp;$K4)&lt;&gt;0,$L4,0)</f>
        <v>0</v>
      </c>
      <c r="CS4" s="61">
        <f>IF(COUNTIF(Setup_Hierarchy!$J$89:$IV$89,"="&amp;$K4)&lt;&gt;0,$L4,0)</f>
        <v>0</v>
      </c>
      <c r="CT4" s="61">
        <f>IF(COUNTIF(Setup_Hierarchy!$J$90:$IV$90,"="&amp;$K4)&lt;&gt;0,$L4,0)</f>
        <v>0</v>
      </c>
      <c r="CU4" s="61">
        <f>IF(COUNTIF(Setup_Hierarchy!$J$91:$IV$91,"="&amp;$K4)&lt;&gt;0,$L4,0)</f>
        <v>0</v>
      </c>
      <c r="CV4" s="61">
        <f>IF(COUNTIF(Setup_Hierarchy!$J$92:$IV$92,"="&amp;$K4)&lt;&gt;0,$L4,0)</f>
        <v>0</v>
      </c>
      <c r="CW4" s="61">
        <f>IF(COUNTIF(Setup_Hierarchy!$J$93:$IV$93,"="&amp;$K4)&lt;&gt;0,$L4,0)</f>
        <v>0</v>
      </c>
      <c r="CX4" s="61">
        <f>IF(COUNTIF(Setup_Hierarchy!$J$94:$IV$94,"="&amp;$K4)&lt;&gt;0,$L4,0)</f>
        <v>0</v>
      </c>
      <c r="CY4" s="61">
        <f>IF(COUNTIF(Setup_Hierarchy!$J$95:$IV$95,"="&amp;$K4)&lt;&gt;0,$L4,0)</f>
        <v>0</v>
      </c>
      <c r="CZ4" s="61">
        <f>IF(COUNTIF(Setup_Hierarchy!$J$96:$IV$96,"="&amp;$K4)&lt;&gt;0,$L4,0)</f>
        <v>0</v>
      </c>
      <c r="DA4" s="61">
        <f>IF(COUNTIF(Setup_Hierarchy!$J$97:$IV$97,"="&amp;$K4)&lt;&gt;0,$L4,0)</f>
        <v>0</v>
      </c>
      <c r="DB4" s="61">
        <f>IF(COUNTIF(Setup_Hierarchy!$J$98:$IV$98,"="&amp;$K4)&lt;&gt;0,$L4,0)</f>
        <v>0</v>
      </c>
      <c r="DC4" s="61">
        <f>IF(COUNTIF(Setup_Hierarchy!$J$99:$IV$99,"="&amp;$K4)&lt;&gt;0,$L4,0)</f>
        <v>0</v>
      </c>
      <c r="DD4" s="61">
        <f>IF(COUNTIF(Setup_Hierarchy!$J$100:$IV$100,"="&amp;$K4)&lt;&gt;0,$L4,0)</f>
        <v>0</v>
      </c>
      <c r="DE4" s="61">
        <f>IF(COUNTIF(Setup_Hierarchy!$J$101:$IV$101,"="&amp;$K4)&lt;&gt;0,$L4,0)</f>
        <v>0</v>
      </c>
      <c r="DF4" s="61">
        <f>IF(COUNTIF(Setup_Hierarchy!$J$102:$IV$102,"="&amp;$K4)&lt;&gt;0,$L4,0)</f>
        <v>0</v>
      </c>
      <c r="DG4" s="61">
        <f>IF(COUNTIF(Setup_Hierarchy!$J$103:$IV$103,"="&amp;$K4)&lt;&gt;0,$L4,0)</f>
        <v>0</v>
      </c>
      <c r="DH4" s="61">
        <f>IF(COUNTIF(Setup_Hierarchy!$J$104:$IV$104,"="&amp;$K4)&lt;&gt;0,$L4,0)</f>
        <v>0</v>
      </c>
      <c r="DI4" s="61">
        <f>IF(COUNTIF(Setup_Hierarchy!$J$105:$IV$105,"="&amp;$K4)&lt;&gt;0,$L4,0)</f>
        <v>0</v>
      </c>
      <c r="DJ4" s="61">
        <f>IF(COUNTIF(Setup_Hierarchy!$J$106:$IV$106,"="&amp;$K4)&lt;&gt;0,$L4,0)</f>
        <v>0</v>
      </c>
      <c r="DK4" s="61">
        <f>IF(COUNTIF(Setup_Hierarchy!$J$107:$IV$107,"="&amp;$K4)&lt;&gt;0,$L4,0)</f>
        <v>0</v>
      </c>
      <c r="DL4" s="61">
        <f>IF(COUNTIF(Setup_Hierarchy!$J$108:$IV$108,"="&amp;$K4)&lt;&gt;0,$L4,0)</f>
        <v>0</v>
      </c>
      <c r="DM4" s="61">
        <f>IF(COUNTIF(Setup_Hierarchy!$J$109:$IV$109,"="&amp;$K4)&lt;&gt;0,$L4,0)</f>
        <v>0</v>
      </c>
      <c r="DN4" s="61">
        <f>IF(COUNTIF(Setup_Hierarchy!$J$110:$IV$110,"="&amp;$K4)&lt;&gt;0,$L4,0)</f>
        <v>0</v>
      </c>
      <c r="DO4" s="61">
        <f>IF(COUNTIF(Setup_Hierarchy!$J$111:$IV$111,"="&amp;$K4)&lt;&gt;0,$L4,0)</f>
        <v>0</v>
      </c>
      <c r="DP4" s="61">
        <f>IF(COUNTIF(Setup_Hierarchy!$J$112:$IV$112,"="&amp;$K4)&lt;&gt;0,$L4,0)</f>
        <v>0</v>
      </c>
      <c r="DQ4" s="61">
        <f>IF(COUNTIF(Setup_Hierarchy!$J$113:$IV$113,"="&amp;$K4)&lt;&gt;0,$L4,0)</f>
        <v>0</v>
      </c>
      <c r="DR4" s="61">
        <f>IF(COUNTIF(Setup_Hierarchy!$J$114:$IV$114,"="&amp;$K4)&lt;&gt;0,$L4,0)</f>
        <v>0</v>
      </c>
      <c r="DS4" s="61">
        <f>IF(COUNTIF(Setup_Hierarchy!$J$115:$IV$115,"="&amp;$K4)&lt;&gt;0,$L4,0)</f>
        <v>0</v>
      </c>
      <c r="DT4" s="61">
        <f>IF(COUNTIF(Setup_Hierarchy!$J$116:$IV$116,"="&amp;$K4)&lt;&gt;0,$L4,0)</f>
        <v>0</v>
      </c>
    </row>
    <row r="5" spans="2:124" x14ac:dyDescent="0.2">
      <c r="B5" t="s">
        <v>43</v>
      </c>
      <c r="C5">
        <v>1</v>
      </c>
      <c r="D5" t="s">
        <v>18</v>
      </c>
      <c r="E5" t="s">
        <v>369</v>
      </c>
      <c r="F5" t="s">
        <v>525</v>
      </c>
      <c r="G5" t="s">
        <v>531</v>
      </c>
      <c r="H5" t="s">
        <v>10</v>
      </c>
      <c r="I5">
        <v>7.4569999999999997E-2</v>
      </c>
      <c r="J5">
        <v>9.1219999999999999E-3</v>
      </c>
      <c r="K5">
        <v>626</v>
      </c>
      <c r="L5">
        <v>-236.11</v>
      </c>
      <c r="M5" s="61">
        <f>IF(COUNTIF(Setup_Hierarchy!$J$5:$IV$5,"="&amp;$K5)&lt;&gt;0,$L5,0)</f>
        <v>-236.11</v>
      </c>
      <c r="N5" s="61">
        <f>IF(COUNTIF(Setup_Hierarchy!$J$6:$IV$6,"="&amp;$K5)&lt;&gt;0,$L5,0)</f>
        <v>-236.11</v>
      </c>
      <c r="O5" s="61">
        <f>IF(COUNTIF(Setup_Hierarchy!$J$7:$IV$7,"="&amp;$K5)&lt;&gt;0,$L5,0)</f>
        <v>-236.11</v>
      </c>
      <c r="P5" s="61">
        <f>IF(COUNTIF(Setup_Hierarchy!$J$8:$IV$8,"="&amp;$K5)&lt;&gt;0,$L5,0)</f>
        <v>0</v>
      </c>
      <c r="Q5" s="61">
        <f>IF(COUNTIF(Setup_Hierarchy!$J$9:$IV$9,"="&amp;$K5)&lt;&gt;0,$L5,0)</f>
        <v>0</v>
      </c>
      <c r="R5" s="61">
        <f>IF(COUNTIF(Setup_Hierarchy!$J$10:$IV$10,"="&amp;$K5)&lt;&gt;0,$L5,0)</f>
        <v>0</v>
      </c>
      <c r="S5" s="61">
        <f>IF(COUNTIF(Setup_Hierarchy!$J$11:$IV$11,"="&amp;$K5)&lt;&gt;0,$L5,0)</f>
        <v>0</v>
      </c>
      <c r="T5" s="61">
        <f>IF(COUNTIF(Setup_Hierarchy!$J$12:$IV$12,"="&amp;$K5)&lt;&gt;0,$L5,0)</f>
        <v>0</v>
      </c>
      <c r="U5" s="61">
        <f>IF(COUNTIF(Setup_Hierarchy!$J$13:$IV$13,"="&amp;$K5)&lt;&gt;0,$L5,0)</f>
        <v>0</v>
      </c>
      <c r="V5" s="61">
        <f>IF(COUNTIF(Setup_Hierarchy!$J$14:$IV$14,"="&amp;$K5)&lt;&gt;0,$L5,0)</f>
        <v>0</v>
      </c>
      <c r="W5" s="61">
        <f>IF(COUNTIF(Setup_Hierarchy!$J$15:$IV$15,"="&amp;$K5)&lt;&gt;0,$L5,0)</f>
        <v>0</v>
      </c>
      <c r="X5" s="61">
        <f>IF(COUNTIF(Setup_Hierarchy!$J$16:$IV$16,"="&amp;$K5)&lt;&gt;0,$L5,0)</f>
        <v>0</v>
      </c>
      <c r="Y5" s="61">
        <f>IF(COUNTIF(Setup_Hierarchy!$J$17:$IV$17,"="&amp;$K5)&lt;&gt;0,$L5,0)</f>
        <v>0</v>
      </c>
      <c r="Z5" s="61">
        <f>IF(COUNTIF(Setup_Hierarchy!$J$18:$IV$18,"="&amp;$K5)&lt;&gt;0,$L5,0)</f>
        <v>0</v>
      </c>
      <c r="AA5" s="61">
        <f>IF(COUNTIF(Setup_Hierarchy!$J$19:$IV$19,"="&amp;$K5)&lt;&gt;0,$L5,0)</f>
        <v>0</v>
      </c>
      <c r="AB5" s="61">
        <f>IF(COUNTIF(Setup_Hierarchy!$J$20:$IV$20,"="&amp;$K5)&lt;&gt;0,$L5,0)</f>
        <v>0</v>
      </c>
      <c r="AC5" s="61">
        <f>IF(COUNTIF(Setup_Hierarchy!$J$21:$IV$21,"="&amp;$K5)&lt;&gt;0,$L5,0)</f>
        <v>0</v>
      </c>
      <c r="AD5" s="61">
        <f>IF(COUNTIF(Setup_Hierarchy!$J$22:$IV$22,"="&amp;$K5)&lt;&gt;0,$L5,0)</f>
        <v>0</v>
      </c>
      <c r="AE5" s="61">
        <f>IF(COUNTIF(Setup_Hierarchy!$J$23:$IV$23,"="&amp;$K5)&lt;&gt;0,$L5,0)</f>
        <v>0</v>
      </c>
      <c r="AF5" s="61">
        <f>IF(COUNTIF(Setup_Hierarchy!$J$24:$IV$24,"="&amp;$K5)&lt;&gt;0,$L5,0)</f>
        <v>0</v>
      </c>
      <c r="AG5" s="61">
        <f>IF(COUNTIF(Setup_Hierarchy!$J$25:$IV$25,"="&amp;$K5)&lt;&gt;0,$L5,0)</f>
        <v>0</v>
      </c>
      <c r="AH5" s="61">
        <f>IF(COUNTIF(Setup_Hierarchy!$J$26:$IV$26,"="&amp;$K5)&lt;&gt;0,$L5,0)</f>
        <v>0</v>
      </c>
      <c r="AI5" s="61">
        <f>IF(COUNTIF(Setup_Hierarchy!$J$27:$IV$27,"="&amp;$K5)&lt;&gt;0,$L5,0)</f>
        <v>0</v>
      </c>
      <c r="AJ5" s="61">
        <f>IF(COUNTIF(Setup_Hierarchy!$J$28:$IV$28,"="&amp;$K5)&lt;&gt;0,$L5,0)</f>
        <v>0</v>
      </c>
      <c r="AK5" s="61">
        <f>IF(COUNTIF(Setup_Hierarchy!$J$29:$IV$29,"="&amp;$K5)&lt;&gt;0,$L5,0)</f>
        <v>0</v>
      </c>
      <c r="AL5" s="61">
        <f>IF(COUNTIF(Setup_Hierarchy!$J$30:$IV$30,"="&amp;$K5)&lt;&gt;0,$L5,0)</f>
        <v>0</v>
      </c>
      <c r="AM5" s="61">
        <f>IF(COUNTIF(Setup_Hierarchy!$J$31:$IV$31,"="&amp;$K5)&lt;&gt;0,$L5,0)</f>
        <v>0</v>
      </c>
      <c r="AN5" s="61">
        <f>IF(COUNTIF(Setup_Hierarchy!$J$32:$IV$32,"="&amp;$K5)&lt;&gt;0,$L5,0)</f>
        <v>0</v>
      </c>
      <c r="AO5" s="61">
        <f>IF(COUNTIF(Setup_Hierarchy!$J$33:$IV$33,"="&amp;$K5)&lt;&gt;0,$L5,0)</f>
        <v>0</v>
      </c>
      <c r="AP5" s="61">
        <f>IF(COUNTIF(Setup_Hierarchy!$J$34:$IV$34,"="&amp;$K5)&lt;&gt;0,$L5,0)</f>
        <v>0</v>
      </c>
      <c r="AQ5" s="61">
        <f>IF(COUNTIF(Setup_Hierarchy!$J$35:$IV$35,"="&amp;$K5)&lt;&gt;0,$L5,0)</f>
        <v>0</v>
      </c>
      <c r="AR5" s="61">
        <f>IF(COUNTIF(Setup_Hierarchy!$J$36:$IV$36,"="&amp;$K5)&lt;&gt;0,$L5,0)</f>
        <v>0</v>
      </c>
      <c r="AS5" s="61">
        <f>IF(COUNTIF(Setup_Hierarchy!$J$37:$IV$37,"="&amp;$K5)&lt;&gt;0,$L5,0)</f>
        <v>0</v>
      </c>
      <c r="AT5" s="61">
        <f>IF(COUNTIF(Setup_Hierarchy!$J$38:$IV$38,"="&amp;$K5)&lt;&gt;0,$L5,0)</f>
        <v>0</v>
      </c>
      <c r="AU5" s="61">
        <f>IF(COUNTIF(Setup_Hierarchy!$J$39:$IV$39,"="&amp;$K5)&lt;&gt;0,$L5,0)</f>
        <v>0</v>
      </c>
      <c r="AV5" s="61">
        <f>IF(COUNTIF(Setup_Hierarchy!$J$40:$IV$40,"="&amp;$K5)&lt;&gt;0,$L5,0)</f>
        <v>0</v>
      </c>
      <c r="AW5" s="61">
        <f>IF(COUNTIF(Setup_Hierarchy!$J$41:$IV$41,"="&amp;$K5)&lt;&gt;0,$L5,0)</f>
        <v>0</v>
      </c>
      <c r="AX5" s="61">
        <f>IF(COUNTIF(Setup_Hierarchy!$J$42:$IV$42,"="&amp;$K5)&lt;&gt;0,$L5,0)</f>
        <v>0</v>
      </c>
      <c r="AY5" s="61">
        <f>IF(COUNTIF(Setup_Hierarchy!$J$43:$IV$43,"="&amp;$K5)&lt;&gt;0,$L5,0)</f>
        <v>0</v>
      </c>
      <c r="AZ5" s="61">
        <f>IF(COUNTIF(Setup_Hierarchy!$J$44:$IV$44,"="&amp;$K5)&lt;&gt;0,$L5,0)</f>
        <v>0</v>
      </c>
      <c r="BA5" s="61">
        <f>IF(COUNTIF(Setup_Hierarchy!$J$45:$IV$45,"="&amp;$K5)&lt;&gt;0,$L5,0)</f>
        <v>0</v>
      </c>
      <c r="BB5" s="61">
        <f>IF(COUNTIF(Setup_Hierarchy!$J$46:$IV$46,"="&amp;$K5)&lt;&gt;0,$L5,0)</f>
        <v>0</v>
      </c>
      <c r="BC5" s="61">
        <f>IF(COUNTIF(Setup_Hierarchy!$J$47:$IV$47,"="&amp;$K5)&lt;&gt;0,$L5,0)</f>
        <v>0</v>
      </c>
      <c r="BD5" s="61">
        <f>IF(COUNTIF(Setup_Hierarchy!$J$48:$IV$48,"="&amp;$K5)&lt;&gt;0,$L5,0)</f>
        <v>0</v>
      </c>
      <c r="BE5" s="61">
        <f>IF(COUNTIF(Setup_Hierarchy!$J$49:$IV$49,"="&amp;$K5)&lt;&gt;0,$L5,0)</f>
        <v>0</v>
      </c>
      <c r="BF5" s="61">
        <f>IF(COUNTIF(Setup_Hierarchy!$J$50:$IV$50,"="&amp;$K5)&lt;&gt;0,$L5,0)</f>
        <v>0</v>
      </c>
      <c r="BG5" s="61">
        <f>IF(COUNTIF(Setup_Hierarchy!$J$51:$IV$51,"="&amp;$K5)&lt;&gt;0,$L5,0)</f>
        <v>-236.11</v>
      </c>
      <c r="BH5" s="61">
        <f>IF(COUNTIF(Setup_Hierarchy!$J$52:$IV$52,"="&amp;$K5)&lt;&gt;0,$L5,0)</f>
        <v>0</v>
      </c>
      <c r="BI5" s="61">
        <f>IF(COUNTIF(Setup_Hierarchy!$J$53:$IV$53,"="&amp;$K5)&lt;&gt;0,$L5,0)</f>
        <v>0</v>
      </c>
      <c r="BJ5" s="61">
        <f>IF(COUNTIF(Setup_Hierarchy!$J$54:$IV$54,"="&amp;$K5)&lt;&gt;0,$L5,0)</f>
        <v>0</v>
      </c>
      <c r="BK5" s="61">
        <f>IF(COUNTIF(Setup_Hierarchy!$J$55:$IV$55,"="&amp;$K5)&lt;&gt;0,$L5,0)</f>
        <v>0</v>
      </c>
      <c r="BL5" s="61">
        <f>IF(COUNTIF(Setup_Hierarchy!$J$56:$IV$56,"="&amp;$K5)&lt;&gt;0,$L5,0)</f>
        <v>0</v>
      </c>
      <c r="BM5" s="61">
        <f>IF(COUNTIF(Setup_Hierarchy!$J$57:$IV$57,"="&amp;$K5)&lt;&gt;0,$L5,0)</f>
        <v>0</v>
      </c>
      <c r="BN5" s="61">
        <f>IF(COUNTIF(Setup_Hierarchy!$J$58:$IV$58,"="&amp;$K5)&lt;&gt;0,$L5,0)</f>
        <v>0</v>
      </c>
      <c r="BO5" s="61">
        <f>IF(COUNTIF(Setup_Hierarchy!$J$59:$IV$59,"="&amp;$K5)&lt;&gt;0,$L5,0)</f>
        <v>-236.11</v>
      </c>
      <c r="BP5" s="61">
        <f>IF(COUNTIF(Setup_Hierarchy!$J$60:$IV$60,"="&amp;$K5)&lt;&gt;0,$L5,0)</f>
        <v>0</v>
      </c>
      <c r="BQ5" s="61">
        <f>IF(COUNTIF(Setup_Hierarchy!$J$61:$IV$61,"="&amp;$K5)&lt;&gt;0,$L5,0)</f>
        <v>0</v>
      </c>
      <c r="BR5" s="61">
        <f>IF(COUNTIF(Setup_Hierarchy!$J$62:$IV$62,"="&amp;$K5)&lt;&gt;0,$L5,0)</f>
        <v>0</v>
      </c>
      <c r="BS5" s="61">
        <f>IF(COUNTIF(Setup_Hierarchy!$J$63:$IV$63,"="&amp;$K5)&lt;&gt;0,$L5,0)</f>
        <v>0</v>
      </c>
      <c r="BT5" s="61">
        <f>IF(COUNTIF(Setup_Hierarchy!$J$64:$IV$64,"="&amp;$K5)&lt;&gt;0,$L5,0)</f>
        <v>0</v>
      </c>
      <c r="BU5" s="61">
        <f>IF(COUNTIF(Setup_Hierarchy!$J$65:$IV$65,"="&amp;$K5)&lt;&gt;0,$L5,0)</f>
        <v>0</v>
      </c>
      <c r="BV5" s="61">
        <f>IF(COUNTIF(Setup_Hierarchy!$J$66:$IV$66,"="&amp;$K5)&lt;&gt;0,$L5,0)</f>
        <v>0</v>
      </c>
      <c r="BW5" s="61">
        <f>IF(COUNTIF(Setup_Hierarchy!$J$67:$IV$67,"="&amp;$K5)&lt;&gt;0,$L5,0)</f>
        <v>0</v>
      </c>
      <c r="BX5" s="61">
        <f>IF(COUNTIF(Setup_Hierarchy!$J$68:$IV$68,"="&amp;$K5)&lt;&gt;0,$L5,0)</f>
        <v>0</v>
      </c>
      <c r="BY5" s="61">
        <f>IF(COUNTIF(Setup_Hierarchy!$J$69:$IV$69,"="&amp;$K5)&lt;&gt;0,$L5,0)</f>
        <v>0</v>
      </c>
      <c r="BZ5" s="61">
        <f>IF(COUNTIF(Setup_Hierarchy!$J$70:$IV$70,"="&amp;$K5)&lt;&gt;0,$L5,0)</f>
        <v>0</v>
      </c>
      <c r="CA5" s="61">
        <f>IF(COUNTIF(Setup_Hierarchy!$J$71:$IV$71,"="&amp;$K5)&lt;&gt;0,$L5,0)</f>
        <v>0</v>
      </c>
      <c r="CB5" s="61">
        <f>IF(COUNTIF(Setup_Hierarchy!$J$72:$IV$72,"="&amp;$K5)&lt;&gt;0,$L5,0)</f>
        <v>-236.11</v>
      </c>
      <c r="CC5" s="61">
        <f>IF(COUNTIF(Setup_Hierarchy!$J$73:$IV$73,"="&amp;$K5)&lt;&gt;0,$L5,0)</f>
        <v>-236.11</v>
      </c>
      <c r="CD5" s="61">
        <f>IF(COUNTIF(Setup_Hierarchy!$J$74:$IV$74,"="&amp;$K5)&lt;&gt;0,$L5,0)</f>
        <v>0</v>
      </c>
      <c r="CE5" s="61">
        <f>IF(COUNTIF(Setup_Hierarchy!$J$75:$IV$75,"="&amp;$K5)&lt;&gt;0,$L5,0)</f>
        <v>0</v>
      </c>
      <c r="CF5" s="61">
        <f>IF(COUNTIF(Setup_Hierarchy!$J$76:$IV$76,"="&amp;$K5)&lt;&gt;0,$L5,0)</f>
        <v>0</v>
      </c>
      <c r="CG5" s="61">
        <f>IF(COUNTIF(Setup_Hierarchy!$J$77:$IV$77,"="&amp;$K5)&lt;&gt;0,$L5,0)</f>
        <v>0</v>
      </c>
      <c r="CH5" s="61">
        <f>IF(COUNTIF(Setup_Hierarchy!$J$78:$IV$78,"="&amp;$K5)&lt;&gt;0,$L5,0)</f>
        <v>0</v>
      </c>
      <c r="CI5" s="61">
        <f>IF(COUNTIF(Setup_Hierarchy!$J$79:$IV$79,"="&amp;$K5)&lt;&gt;0,$L5,0)</f>
        <v>0</v>
      </c>
      <c r="CJ5" s="61">
        <f>IF(COUNTIF(Setup_Hierarchy!$J$80:$IV$80,"="&amp;$K5)&lt;&gt;0,$L5,0)</f>
        <v>0</v>
      </c>
      <c r="CK5" s="61">
        <f>IF(COUNTIF(Setup_Hierarchy!$J$81:$IV$81,"="&amp;$K5)&lt;&gt;0,$L5,0)</f>
        <v>0</v>
      </c>
      <c r="CL5" s="61">
        <f>IF(COUNTIF(Setup_Hierarchy!$J$82:$IV$82,"="&amp;$K5)&lt;&gt;0,$L5,0)</f>
        <v>0</v>
      </c>
      <c r="CM5" s="61">
        <f>IF(COUNTIF(Setup_Hierarchy!$J$83:$IV$83,"="&amp;$K5)&lt;&gt;0,$L5,0)</f>
        <v>0</v>
      </c>
      <c r="CN5" s="61">
        <f>IF(COUNTIF(Setup_Hierarchy!$J$84:$IV$84,"="&amp;$K5)&lt;&gt;0,$L5,0)</f>
        <v>0</v>
      </c>
      <c r="CO5" s="61">
        <f>IF(COUNTIF(Setup_Hierarchy!$J$85:$IV$85,"="&amp;$K5)&lt;&gt;0,$L5,0)</f>
        <v>0</v>
      </c>
      <c r="CP5" s="61">
        <f>IF(COUNTIF(Setup_Hierarchy!$J$86:$IV$86,"="&amp;$K5)&lt;&gt;0,$L5,0)</f>
        <v>0</v>
      </c>
      <c r="CQ5" s="61">
        <f>IF(COUNTIF(Setup_Hierarchy!$J$87:$IV$87,"="&amp;$K5)&lt;&gt;0,$L5,0)</f>
        <v>0</v>
      </c>
      <c r="CR5" s="61">
        <f>IF(COUNTIF(Setup_Hierarchy!$J$88:$IV$88,"="&amp;$K5)&lt;&gt;0,$L5,0)</f>
        <v>0</v>
      </c>
      <c r="CS5" s="61">
        <f>IF(COUNTIF(Setup_Hierarchy!$J$89:$IV$89,"="&amp;$K5)&lt;&gt;0,$L5,0)</f>
        <v>0</v>
      </c>
      <c r="CT5" s="61">
        <f>IF(COUNTIF(Setup_Hierarchy!$J$90:$IV$90,"="&amp;$K5)&lt;&gt;0,$L5,0)</f>
        <v>0</v>
      </c>
      <c r="CU5" s="61">
        <f>IF(COUNTIF(Setup_Hierarchy!$J$91:$IV$91,"="&amp;$K5)&lt;&gt;0,$L5,0)</f>
        <v>0</v>
      </c>
      <c r="CV5" s="61">
        <f>IF(COUNTIF(Setup_Hierarchy!$J$92:$IV$92,"="&amp;$K5)&lt;&gt;0,$L5,0)</f>
        <v>0</v>
      </c>
      <c r="CW5" s="61">
        <f>IF(COUNTIF(Setup_Hierarchy!$J$93:$IV$93,"="&amp;$K5)&lt;&gt;0,$L5,0)</f>
        <v>0</v>
      </c>
      <c r="CX5" s="61">
        <f>IF(COUNTIF(Setup_Hierarchy!$J$94:$IV$94,"="&amp;$K5)&lt;&gt;0,$L5,0)</f>
        <v>0</v>
      </c>
      <c r="CY5" s="61">
        <f>IF(COUNTIF(Setup_Hierarchy!$J$95:$IV$95,"="&amp;$K5)&lt;&gt;0,$L5,0)</f>
        <v>0</v>
      </c>
      <c r="CZ5" s="61">
        <f>IF(COUNTIF(Setup_Hierarchy!$J$96:$IV$96,"="&amp;$K5)&lt;&gt;0,$L5,0)</f>
        <v>0</v>
      </c>
      <c r="DA5" s="61">
        <f>IF(COUNTIF(Setup_Hierarchy!$J$97:$IV$97,"="&amp;$K5)&lt;&gt;0,$L5,0)</f>
        <v>0</v>
      </c>
      <c r="DB5" s="61">
        <f>IF(COUNTIF(Setup_Hierarchy!$J$98:$IV$98,"="&amp;$K5)&lt;&gt;0,$L5,0)</f>
        <v>0</v>
      </c>
      <c r="DC5" s="61">
        <f>IF(COUNTIF(Setup_Hierarchy!$J$99:$IV$99,"="&amp;$K5)&lt;&gt;0,$L5,0)</f>
        <v>0</v>
      </c>
      <c r="DD5" s="61">
        <f>IF(COUNTIF(Setup_Hierarchy!$J$100:$IV$100,"="&amp;$K5)&lt;&gt;0,$L5,0)</f>
        <v>0</v>
      </c>
      <c r="DE5" s="61">
        <f>IF(COUNTIF(Setup_Hierarchy!$J$101:$IV$101,"="&amp;$K5)&lt;&gt;0,$L5,0)</f>
        <v>0</v>
      </c>
      <c r="DF5" s="61">
        <f>IF(COUNTIF(Setup_Hierarchy!$J$102:$IV$102,"="&amp;$K5)&lt;&gt;0,$L5,0)</f>
        <v>0</v>
      </c>
      <c r="DG5" s="61">
        <f>IF(COUNTIF(Setup_Hierarchy!$J$103:$IV$103,"="&amp;$K5)&lt;&gt;0,$L5,0)</f>
        <v>0</v>
      </c>
      <c r="DH5" s="61">
        <f>IF(COUNTIF(Setup_Hierarchy!$J$104:$IV$104,"="&amp;$K5)&lt;&gt;0,$L5,0)</f>
        <v>0</v>
      </c>
      <c r="DI5" s="61">
        <f>IF(COUNTIF(Setup_Hierarchy!$J$105:$IV$105,"="&amp;$K5)&lt;&gt;0,$L5,0)</f>
        <v>0</v>
      </c>
      <c r="DJ5" s="61">
        <f>IF(COUNTIF(Setup_Hierarchy!$J$106:$IV$106,"="&amp;$K5)&lt;&gt;0,$L5,0)</f>
        <v>0</v>
      </c>
      <c r="DK5" s="61">
        <f>IF(COUNTIF(Setup_Hierarchy!$J$107:$IV$107,"="&amp;$K5)&lt;&gt;0,$L5,0)</f>
        <v>0</v>
      </c>
      <c r="DL5" s="61">
        <f>IF(COUNTIF(Setup_Hierarchy!$J$108:$IV$108,"="&amp;$K5)&lt;&gt;0,$L5,0)</f>
        <v>0</v>
      </c>
      <c r="DM5" s="61">
        <f>IF(COUNTIF(Setup_Hierarchy!$J$109:$IV$109,"="&amp;$K5)&lt;&gt;0,$L5,0)</f>
        <v>0</v>
      </c>
      <c r="DN5" s="61">
        <f>IF(COUNTIF(Setup_Hierarchy!$J$110:$IV$110,"="&amp;$K5)&lt;&gt;0,$L5,0)</f>
        <v>0</v>
      </c>
      <c r="DO5" s="61">
        <f>IF(COUNTIF(Setup_Hierarchy!$J$111:$IV$111,"="&amp;$K5)&lt;&gt;0,$L5,0)</f>
        <v>0</v>
      </c>
      <c r="DP5" s="61">
        <f>IF(COUNTIF(Setup_Hierarchy!$J$112:$IV$112,"="&amp;$K5)&lt;&gt;0,$L5,0)</f>
        <v>0</v>
      </c>
      <c r="DQ5" s="61">
        <f>IF(COUNTIF(Setup_Hierarchy!$J$113:$IV$113,"="&amp;$K5)&lt;&gt;0,$L5,0)</f>
        <v>0</v>
      </c>
      <c r="DR5" s="61">
        <f>IF(COUNTIF(Setup_Hierarchy!$J$114:$IV$114,"="&amp;$K5)&lt;&gt;0,$L5,0)</f>
        <v>0</v>
      </c>
      <c r="DS5" s="61">
        <f>IF(COUNTIF(Setup_Hierarchy!$J$115:$IV$115,"="&amp;$K5)&lt;&gt;0,$L5,0)</f>
        <v>0</v>
      </c>
      <c r="DT5" s="61">
        <f>IF(COUNTIF(Setup_Hierarchy!$J$116:$IV$116,"="&amp;$K5)&lt;&gt;0,$L5,0)</f>
        <v>0</v>
      </c>
    </row>
    <row r="6" spans="2:124" x14ac:dyDescent="0.2">
      <c r="B6" t="s">
        <v>43</v>
      </c>
      <c r="C6">
        <v>1</v>
      </c>
      <c r="D6" t="s">
        <v>18</v>
      </c>
      <c r="E6" t="s">
        <v>369</v>
      </c>
      <c r="F6" t="s">
        <v>525</v>
      </c>
      <c r="G6" t="s">
        <v>531</v>
      </c>
      <c r="H6" t="s">
        <v>10</v>
      </c>
      <c r="I6">
        <v>7.4569999999999997E-2</v>
      </c>
      <c r="J6">
        <v>9.1219999999999999E-3</v>
      </c>
      <c r="K6">
        <v>628</v>
      </c>
      <c r="L6">
        <v>-2743.07</v>
      </c>
      <c r="M6" s="61">
        <f>IF(COUNTIF(Setup_Hierarchy!$J$5:$IV$5,"="&amp;$K6)&lt;&gt;0,$L6,0)</f>
        <v>-2743.07</v>
      </c>
      <c r="N6" s="61">
        <f>IF(COUNTIF(Setup_Hierarchy!$J$6:$IV$6,"="&amp;$K6)&lt;&gt;0,$L6,0)</f>
        <v>-2743.07</v>
      </c>
      <c r="O6" s="61">
        <f>IF(COUNTIF(Setup_Hierarchy!$J$7:$IV$7,"="&amp;$K6)&lt;&gt;0,$L6,0)</f>
        <v>-2743.07</v>
      </c>
      <c r="P6" s="61">
        <f>IF(COUNTIF(Setup_Hierarchy!$J$8:$IV$8,"="&amp;$K6)&lt;&gt;0,$L6,0)</f>
        <v>0</v>
      </c>
      <c r="Q6" s="61">
        <f>IF(COUNTIF(Setup_Hierarchy!$J$9:$IV$9,"="&amp;$K6)&lt;&gt;0,$L6,0)</f>
        <v>0</v>
      </c>
      <c r="R6" s="61">
        <f>IF(COUNTIF(Setup_Hierarchy!$J$10:$IV$10,"="&amp;$K6)&lt;&gt;0,$L6,0)</f>
        <v>0</v>
      </c>
      <c r="S6" s="61">
        <f>IF(COUNTIF(Setup_Hierarchy!$J$11:$IV$11,"="&amp;$K6)&lt;&gt;0,$L6,0)</f>
        <v>0</v>
      </c>
      <c r="T6" s="61">
        <f>IF(COUNTIF(Setup_Hierarchy!$J$12:$IV$12,"="&amp;$K6)&lt;&gt;0,$L6,0)</f>
        <v>0</v>
      </c>
      <c r="U6" s="61">
        <f>IF(COUNTIF(Setup_Hierarchy!$J$13:$IV$13,"="&amp;$K6)&lt;&gt;0,$L6,0)</f>
        <v>0</v>
      </c>
      <c r="V6" s="61">
        <f>IF(COUNTIF(Setup_Hierarchy!$J$14:$IV$14,"="&amp;$K6)&lt;&gt;0,$L6,0)</f>
        <v>0</v>
      </c>
      <c r="W6" s="61">
        <f>IF(COUNTIF(Setup_Hierarchy!$J$15:$IV$15,"="&amp;$K6)&lt;&gt;0,$L6,0)</f>
        <v>0</v>
      </c>
      <c r="X6" s="61">
        <f>IF(COUNTIF(Setup_Hierarchy!$J$16:$IV$16,"="&amp;$K6)&lt;&gt;0,$L6,0)</f>
        <v>0</v>
      </c>
      <c r="Y6" s="61">
        <f>IF(COUNTIF(Setup_Hierarchy!$J$17:$IV$17,"="&amp;$K6)&lt;&gt;0,$L6,0)</f>
        <v>0</v>
      </c>
      <c r="Z6" s="61">
        <f>IF(COUNTIF(Setup_Hierarchy!$J$18:$IV$18,"="&amp;$K6)&lt;&gt;0,$L6,0)</f>
        <v>0</v>
      </c>
      <c r="AA6" s="61">
        <f>IF(COUNTIF(Setup_Hierarchy!$J$19:$IV$19,"="&amp;$K6)&lt;&gt;0,$L6,0)</f>
        <v>0</v>
      </c>
      <c r="AB6" s="61">
        <f>IF(COUNTIF(Setup_Hierarchy!$J$20:$IV$20,"="&amp;$K6)&lt;&gt;0,$L6,0)</f>
        <v>0</v>
      </c>
      <c r="AC6" s="61">
        <f>IF(COUNTIF(Setup_Hierarchy!$J$21:$IV$21,"="&amp;$K6)&lt;&gt;0,$L6,0)</f>
        <v>0</v>
      </c>
      <c r="AD6" s="61">
        <f>IF(COUNTIF(Setup_Hierarchy!$J$22:$IV$22,"="&amp;$K6)&lt;&gt;0,$L6,0)</f>
        <v>0</v>
      </c>
      <c r="AE6" s="61">
        <f>IF(COUNTIF(Setup_Hierarchy!$J$23:$IV$23,"="&amp;$K6)&lt;&gt;0,$L6,0)</f>
        <v>0</v>
      </c>
      <c r="AF6" s="61">
        <f>IF(COUNTIF(Setup_Hierarchy!$J$24:$IV$24,"="&amp;$K6)&lt;&gt;0,$L6,0)</f>
        <v>0</v>
      </c>
      <c r="AG6" s="61">
        <f>IF(COUNTIF(Setup_Hierarchy!$J$25:$IV$25,"="&amp;$K6)&lt;&gt;0,$L6,0)</f>
        <v>0</v>
      </c>
      <c r="AH6" s="61">
        <f>IF(COUNTIF(Setup_Hierarchy!$J$26:$IV$26,"="&amp;$K6)&lt;&gt;0,$L6,0)</f>
        <v>0</v>
      </c>
      <c r="AI6" s="61">
        <f>IF(COUNTIF(Setup_Hierarchy!$J$27:$IV$27,"="&amp;$K6)&lt;&gt;0,$L6,0)</f>
        <v>0</v>
      </c>
      <c r="AJ6" s="61">
        <f>IF(COUNTIF(Setup_Hierarchy!$J$28:$IV$28,"="&amp;$K6)&lt;&gt;0,$L6,0)</f>
        <v>0</v>
      </c>
      <c r="AK6" s="61">
        <f>IF(COUNTIF(Setup_Hierarchy!$J$29:$IV$29,"="&amp;$K6)&lt;&gt;0,$L6,0)</f>
        <v>0</v>
      </c>
      <c r="AL6" s="61">
        <f>IF(COUNTIF(Setup_Hierarchy!$J$30:$IV$30,"="&amp;$K6)&lt;&gt;0,$L6,0)</f>
        <v>0</v>
      </c>
      <c r="AM6" s="61">
        <f>IF(COUNTIF(Setup_Hierarchy!$J$31:$IV$31,"="&amp;$K6)&lt;&gt;0,$L6,0)</f>
        <v>0</v>
      </c>
      <c r="AN6" s="61">
        <f>IF(COUNTIF(Setup_Hierarchy!$J$32:$IV$32,"="&amp;$K6)&lt;&gt;0,$L6,0)</f>
        <v>0</v>
      </c>
      <c r="AO6" s="61">
        <f>IF(COUNTIF(Setup_Hierarchy!$J$33:$IV$33,"="&amp;$K6)&lt;&gt;0,$L6,0)</f>
        <v>0</v>
      </c>
      <c r="AP6" s="61">
        <f>IF(COUNTIF(Setup_Hierarchy!$J$34:$IV$34,"="&amp;$K6)&lt;&gt;0,$L6,0)</f>
        <v>0</v>
      </c>
      <c r="AQ6" s="61">
        <f>IF(COUNTIF(Setup_Hierarchy!$J$35:$IV$35,"="&amp;$K6)&lt;&gt;0,$L6,0)</f>
        <v>0</v>
      </c>
      <c r="AR6" s="61">
        <f>IF(COUNTIF(Setup_Hierarchy!$J$36:$IV$36,"="&amp;$K6)&lt;&gt;0,$L6,0)</f>
        <v>0</v>
      </c>
      <c r="AS6" s="61">
        <f>IF(COUNTIF(Setup_Hierarchy!$J$37:$IV$37,"="&amp;$K6)&lt;&gt;0,$L6,0)</f>
        <v>0</v>
      </c>
      <c r="AT6" s="61">
        <f>IF(COUNTIF(Setup_Hierarchy!$J$38:$IV$38,"="&amp;$K6)&lt;&gt;0,$L6,0)</f>
        <v>0</v>
      </c>
      <c r="AU6" s="61">
        <f>IF(COUNTIF(Setup_Hierarchy!$J$39:$IV$39,"="&amp;$K6)&lt;&gt;0,$L6,0)</f>
        <v>0</v>
      </c>
      <c r="AV6" s="61">
        <f>IF(COUNTIF(Setup_Hierarchy!$J$40:$IV$40,"="&amp;$K6)&lt;&gt;0,$L6,0)</f>
        <v>0</v>
      </c>
      <c r="AW6" s="61">
        <f>IF(COUNTIF(Setup_Hierarchy!$J$41:$IV$41,"="&amp;$K6)&lt;&gt;0,$L6,0)</f>
        <v>0</v>
      </c>
      <c r="AX6" s="61">
        <f>IF(COUNTIF(Setup_Hierarchy!$J$42:$IV$42,"="&amp;$K6)&lt;&gt;0,$L6,0)</f>
        <v>0</v>
      </c>
      <c r="AY6" s="61">
        <f>IF(COUNTIF(Setup_Hierarchy!$J$43:$IV$43,"="&amp;$K6)&lt;&gt;0,$L6,0)</f>
        <v>0</v>
      </c>
      <c r="AZ6" s="61">
        <f>IF(COUNTIF(Setup_Hierarchy!$J$44:$IV$44,"="&amp;$K6)&lt;&gt;0,$L6,0)</f>
        <v>0</v>
      </c>
      <c r="BA6" s="61">
        <f>IF(COUNTIF(Setup_Hierarchy!$J$45:$IV$45,"="&amp;$K6)&lt;&gt;0,$L6,0)</f>
        <v>0</v>
      </c>
      <c r="BB6" s="61">
        <f>IF(COUNTIF(Setup_Hierarchy!$J$46:$IV$46,"="&amp;$K6)&lt;&gt;0,$L6,0)</f>
        <v>0</v>
      </c>
      <c r="BC6" s="61">
        <f>IF(COUNTIF(Setup_Hierarchy!$J$47:$IV$47,"="&amp;$K6)&lt;&gt;0,$L6,0)</f>
        <v>0</v>
      </c>
      <c r="BD6" s="61">
        <f>IF(COUNTIF(Setup_Hierarchy!$J$48:$IV$48,"="&amp;$K6)&lt;&gt;0,$L6,0)</f>
        <v>0</v>
      </c>
      <c r="BE6" s="61">
        <f>IF(COUNTIF(Setup_Hierarchy!$J$49:$IV$49,"="&amp;$K6)&lt;&gt;0,$L6,0)</f>
        <v>0</v>
      </c>
      <c r="BF6" s="61">
        <f>IF(COUNTIF(Setup_Hierarchy!$J$50:$IV$50,"="&amp;$K6)&lt;&gt;0,$L6,0)</f>
        <v>0</v>
      </c>
      <c r="BG6" s="61">
        <f>IF(COUNTIF(Setup_Hierarchy!$J$51:$IV$51,"="&amp;$K6)&lt;&gt;0,$L6,0)</f>
        <v>-2743.07</v>
      </c>
      <c r="BH6" s="61">
        <f>IF(COUNTIF(Setup_Hierarchy!$J$52:$IV$52,"="&amp;$K6)&lt;&gt;0,$L6,0)</f>
        <v>0</v>
      </c>
      <c r="BI6" s="61">
        <f>IF(COUNTIF(Setup_Hierarchy!$J$53:$IV$53,"="&amp;$K6)&lt;&gt;0,$L6,0)</f>
        <v>0</v>
      </c>
      <c r="BJ6" s="61">
        <f>IF(COUNTIF(Setup_Hierarchy!$J$54:$IV$54,"="&amp;$K6)&lt;&gt;0,$L6,0)</f>
        <v>0</v>
      </c>
      <c r="BK6" s="61">
        <f>IF(COUNTIF(Setup_Hierarchy!$J$55:$IV$55,"="&amp;$K6)&lt;&gt;0,$L6,0)</f>
        <v>0</v>
      </c>
      <c r="BL6" s="61">
        <f>IF(COUNTIF(Setup_Hierarchy!$J$56:$IV$56,"="&amp;$K6)&lt;&gt;0,$L6,0)</f>
        <v>0</v>
      </c>
      <c r="BM6" s="61">
        <f>IF(COUNTIF(Setup_Hierarchy!$J$57:$IV$57,"="&amp;$K6)&lt;&gt;0,$L6,0)</f>
        <v>0</v>
      </c>
      <c r="BN6" s="61">
        <f>IF(COUNTIF(Setup_Hierarchy!$J$58:$IV$58,"="&amp;$K6)&lt;&gt;0,$L6,0)</f>
        <v>0</v>
      </c>
      <c r="BO6" s="61">
        <f>IF(COUNTIF(Setup_Hierarchy!$J$59:$IV$59,"="&amp;$K6)&lt;&gt;0,$L6,0)</f>
        <v>-2743.07</v>
      </c>
      <c r="BP6" s="61">
        <f>IF(COUNTIF(Setup_Hierarchy!$J$60:$IV$60,"="&amp;$K6)&lt;&gt;0,$L6,0)</f>
        <v>0</v>
      </c>
      <c r="BQ6" s="61">
        <f>IF(COUNTIF(Setup_Hierarchy!$J$61:$IV$61,"="&amp;$K6)&lt;&gt;0,$L6,0)</f>
        <v>0</v>
      </c>
      <c r="BR6" s="61">
        <f>IF(COUNTIF(Setup_Hierarchy!$J$62:$IV$62,"="&amp;$K6)&lt;&gt;0,$L6,0)</f>
        <v>0</v>
      </c>
      <c r="BS6" s="61">
        <f>IF(COUNTIF(Setup_Hierarchy!$J$63:$IV$63,"="&amp;$K6)&lt;&gt;0,$L6,0)</f>
        <v>0</v>
      </c>
      <c r="BT6" s="61">
        <f>IF(COUNTIF(Setup_Hierarchy!$J$64:$IV$64,"="&amp;$K6)&lt;&gt;0,$L6,0)</f>
        <v>0</v>
      </c>
      <c r="BU6" s="61">
        <f>IF(COUNTIF(Setup_Hierarchy!$J$65:$IV$65,"="&amp;$K6)&lt;&gt;0,$L6,0)</f>
        <v>0</v>
      </c>
      <c r="BV6" s="61">
        <f>IF(COUNTIF(Setup_Hierarchy!$J$66:$IV$66,"="&amp;$K6)&lt;&gt;0,$L6,0)</f>
        <v>0</v>
      </c>
      <c r="BW6" s="61">
        <f>IF(COUNTIF(Setup_Hierarchy!$J$67:$IV$67,"="&amp;$K6)&lt;&gt;0,$L6,0)</f>
        <v>0</v>
      </c>
      <c r="BX6" s="61">
        <f>IF(COUNTIF(Setup_Hierarchy!$J$68:$IV$68,"="&amp;$K6)&lt;&gt;0,$L6,0)</f>
        <v>0</v>
      </c>
      <c r="BY6" s="61">
        <f>IF(COUNTIF(Setup_Hierarchy!$J$69:$IV$69,"="&amp;$K6)&lt;&gt;0,$L6,0)</f>
        <v>0</v>
      </c>
      <c r="BZ6" s="61">
        <f>IF(COUNTIF(Setup_Hierarchy!$J$70:$IV$70,"="&amp;$K6)&lt;&gt;0,$L6,0)</f>
        <v>0</v>
      </c>
      <c r="CA6" s="61">
        <f>IF(COUNTIF(Setup_Hierarchy!$J$71:$IV$71,"="&amp;$K6)&lt;&gt;0,$L6,0)</f>
        <v>0</v>
      </c>
      <c r="CB6" s="61">
        <f>IF(COUNTIF(Setup_Hierarchy!$J$72:$IV$72,"="&amp;$K6)&lt;&gt;0,$L6,0)</f>
        <v>0</v>
      </c>
      <c r="CC6" s="61">
        <f>IF(COUNTIF(Setup_Hierarchy!$J$73:$IV$73,"="&amp;$K6)&lt;&gt;0,$L6,0)</f>
        <v>0</v>
      </c>
      <c r="CD6" s="61">
        <f>IF(COUNTIF(Setup_Hierarchy!$J$74:$IV$74,"="&amp;$K6)&lt;&gt;0,$L6,0)</f>
        <v>0</v>
      </c>
      <c r="CE6" s="61">
        <f>IF(COUNTIF(Setup_Hierarchy!$J$75:$IV$75,"="&amp;$K6)&lt;&gt;0,$L6,0)</f>
        <v>-2743.07</v>
      </c>
      <c r="CF6" s="61">
        <f>IF(COUNTIF(Setup_Hierarchy!$J$76:$IV$76,"="&amp;$K6)&lt;&gt;0,$L6,0)</f>
        <v>-2743.07</v>
      </c>
      <c r="CG6" s="61">
        <f>IF(COUNTIF(Setup_Hierarchy!$J$77:$IV$77,"="&amp;$K6)&lt;&gt;0,$L6,0)</f>
        <v>0</v>
      </c>
      <c r="CH6" s="61">
        <f>IF(COUNTIF(Setup_Hierarchy!$J$78:$IV$78,"="&amp;$K6)&lt;&gt;0,$L6,0)</f>
        <v>0</v>
      </c>
      <c r="CI6" s="61">
        <f>IF(COUNTIF(Setup_Hierarchy!$J$79:$IV$79,"="&amp;$K6)&lt;&gt;0,$L6,0)</f>
        <v>0</v>
      </c>
      <c r="CJ6" s="61">
        <f>IF(COUNTIF(Setup_Hierarchy!$J$80:$IV$80,"="&amp;$K6)&lt;&gt;0,$L6,0)</f>
        <v>0</v>
      </c>
      <c r="CK6" s="61">
        <f>IF(COUNTIF(Setup_Hierarchy!$J$81:$IV$81,"="&amp;$K6)&lt;&gt;0,$L6,0)</f>
        <v>0</v>
      </c>
      <c r="CL6" s="61">
        <f>IF(COUNTIF(Setup_Hierarchy!$J$82:$IV$82,"="&amp;$K6)&lt;&gt;0,$L6,0)</f>
        <v>0</v>
      </c>
      <c r="CM6" s="61">
        <f>IF(COUNTIF(Setup_Hierarchy!$J$83:$IV$83,"="&amp;$K6)&lt;&gt;0,$L6,0)</f>
        <v>0</v>
      </c>
      <c r="CN6" s="61">
        <f>IF(COUNTIF(Setup_Hierarchy!$J$84:$IV$84,"="&amp;$K6)&lt;&gt;0,$L6,0)</f>
        <v>0</v>
      </c>
      <c r="CO6" s="61">
        <f>IF(COUNTIF(Setup_Hierarchy!$J$85:$IV$85,"="&amp;$K6)&lt;&gt;0,$L6,0)</f>
        <v>0</v>
      </c>
      <c r="CP6" s="61">
        <f>IF(COUNTIF(Setup_Hierarchy!$J$86:$IV$86,"="&amp;$K6)&lt;&gt;0,$L6,0)</f>
        <v>0</v>
      </c>
      <c r="CQ6" s="61">
        <f>IF(COUNTIF(Setup_Hierarchy!$J$87:$IV$87,"="&amp;$K6)&lt;&gt;0,$L6,0)</f>
        <v>0</v>
      </c>
      <c r="CR6" s="61">
        <f>IF(COUNTIF(Setup_Hierarchy!$J$88:$IV$88,"="&amp;$K6)&lt;&gt;0,$L6,0)</f>
        <v>0</v>
      </c>
      <c r="CS6" s="61">
        <f>IF(COUNTIF(Setup_Hierarchy!$J$89:$IV$89,"="&amp;$K6)&lt;&gt;0,$L6,0)</f>
        <v>0</v>
      </c>
      <c r="CT6" s="61">
        <f>IF(COUNTIF(Setup_Hierarchy!$J$90:$IV$90,"="&amp;$K6)&lt;&gt;0,$L6,0)</f>
        <v>0</v>
      </c>
      <c r="CU6" s="61">
        <f>IF(COUNTIF(Setup_Hierarchy!$J$91:$IV$91,"="&amp;$K6)&lt;&gt;0,$L6,0)</f>
        <v>0</v>
      </c>
      <c r="CV6" s="61">
        <f>IF(COUNTIF(Setup_Hierarchy!$J$92:$IV$92,"="&amp;$K6)&lt;&gt;0,$L6,0)</f>
        <v>0</v>
      </c>
      <c r="CW6" s="61">
        <f>IF(COUNTIF(Setup_Hierarchy!$J$93:$IV$93,"="&amp;$K6)&lt;&gt;0,$L6,0)</f>
        <v>0</v>
      </c>
      <c r="CX6" s="61">
        <f>IF(COUNTIF(Setup_Hierarchy!$J$94:$IV$94,"="&amp;$K6)&lt;&gt;0,$L6,0)</f>
        <v>0</v>
      </c>
      <c r="CY6" s="61">
        <f>IF(COUNTIF(Setup_Hierarchy!$J$95:$IV$95,"="&amp;$K6)&lt;&gt;0,$L6,0)</f>
        <v>0</v>
      </c>
      <c r="CZ6" s="61">
        <f>IF(COUNTIF(Setup_Hierarchy!$J$96:$IV$96,"="&amp;$K6)&lt;&gt;0,$L6,0)</f>
        <v>0</v>
      </c>
      <c r="DA6" s="61">
        <f>IF(COUNTIF(Setup_Hierarchy!$J$97:$IV$97,"="&amp;$K6)&lt;&gt;0,$L6,0)</f>
        <v>0</v>
      </c>
      <c r="DB6" s="61">
        <f>IF(COUNTIF(Setup_Hierarchy!$J$98:$IV$98,"="&amp;$K6)&lt;&gt;0,$L6,0)</f>
        <v>0</v>
      </c>
      <c r="DC6" s="61">
        <f>IF(COUNTIF(Setup_Hierarchy!$J$99:$IV$99,"="&amp;$K6)&lt;&gt;0,$L6,0)</f>
        <v>0</v>
      </c>
      <c r="DD6" s="61">
        <f>IF(COUNTIF(Setup_Hierarchy!$J$100:$IV$100,"="&amp;$K6)&lt;&gt;0,$L6,0)</f>
        <v>0</v>
      </c>
      <c r="DE6" s="61">
        <f>IF(COUNTIF(Setup_Hierarchy!$J$101:$IV$101,"="&amp;$K6)&lt;&gt;0,$L6,0)</f>
        <v>0</v>
      </c>
      <c r="DF6" s="61">
        <f>IF(COUNTIF(Setup_Hierarchy!$J$102:$IV$102,"="&amp;$K6)&lt;&gt;0,$L6,0)</f>
        <v>0</v>
      </c>
      <c r="DG6" s="61">
        <f>IF(COUNTIF(Setup_Hierarchy!$J$103:$IV$103,"="&amp;$K6)&lt;&gt;0,$L6,0)</f>
        <v>0</v>
      </c>
      <c r="DH6" s="61">
        <f>IF(COUNTIF(Setup_Hierarchy!$J$104:$IV$104,"="&amp;$K6)&lt;&gt;0,$L6,0)</f>
        <v>0</v>
      </c>
      <c r="DI6" s="61">
        <f>IF(COUNTIF(Setup_Hierarchy!$J$105:$IV$105,"="&amp;$K6)&lt;&gt;0,$L6,0)</f>
        <v>0</v>
      </c>
      <c r="DJ6" s="61">
        <f>IF(COUNTIF(Setup_Hierarchy!$J$106:$IV$106,"="&amp;$K6)&lt;&gt;0,$L6,0)</f>
        <v>0</v>
      </c>
      <c r="DK6" s="61">
        <f>IF(COUNTIF(Setup_Hierarchy!$J$107:$IV$107,"="&amp;$K6)&lt;&gt;0,$L6,0)</f>
        <v>0</v>
      </c>
      <c r="DL6" s="61">
        <f>IF(COUNTIF(Setup_Hierarchy!$J$108:$IV$108,"="&amp;$K6)&lt;&gt;0,$L6,0)</f>
        <v>0</v>
      </c>
      <c r="DM6" s="61">
        <f>IF(COUNTIF(Setup_Hierarchy!$J$109:$IV$109,"="&amp;$K6)&lt;&gt;0,$L6,0)</f>
        <v>0</v>
      </c>
      <c r="DN6" s="61">
        <f>IF(COUNTIF(Setup_Hierarchy!$J$110:$IV$110,"="&amp;$K6)&lt;&gt;0,$L6,0)</f>
        <v>0</v>
      </c>
      <c r="DO6" s="61">
        <f>IF(COUNTIF(Setup_Hierarchy!$J$111:$IV$111,"="&amp;$K6)&lt;&gt;0,$L6,0)</f>
        <v>0</v>
      </c>
      <c r="DP6" s="61">
        <f>IF(COUNTIF(Setup_Hierarchy!$J$112:$IV$112,"="&amp;$K6)&lt;&gt;0,$L6,0)</f>
        <v>0</v>
      </c>
      <c r="DQ6" s="61">
        <f>IF(COUNTIF(Setup_Hierarchy!$J$113:$IV$113,"="&amp;$K6)&lt;&gt;0,$L6,0)</f>
        <v>0</v>
      </c>
      <c r="DR6" s="61">
        <f>IF(COUNTIF(Setup_Hierarchy!$J$114:$IV$114,"="&amp;$K6)&lt;&gt;0,$L6,0)</f>
        <v>0</v>
      </c>
      <c r="DS6" s="61">
        <f>IF(COUNTIF(Setup_Hierarchy!$J$115:$IV$115,"="&amp;$K6)&lt;&gt;0,$L6,0)</f>
        <v>0</v>
      </c>
      <c r="DT6" s="61">
        <f>IF(COUNTIF(Setup_Hierarchy!$J$116:$IV$116,"="&amp;$K6)&lt;&gt;0,$L6,0)</f>
        <v>0</v>
      </c>
    </row>
    <row r="7" spans="2:124" x14ac:dyDescent="0.2">
      <c r="B7" t="s">
        <v>43</v>
      </c>
      <c r="C7">
        <v>1</v>
      </c>
      <c r="D7" t="s">
        <v>18</v>
      </c>
      <c r="E7" t="s">
        <v>369</v>
      </c>
      <c r="F7" t="s">
        <v>525</v>
      </c>
      <c r="G7" t="s">
        <v>531</v>
      </c>
      <c r="H7" t="s">
        <v>10</v>
      </c>
      <c r="I7">
        <v>7.4569999999999997E-2</v>
      </c>
      <c r="J7">
        <v>9.1219999999999999E-3</v>
      </c>
      <c r="K7">
        <v>629</v>
      </c>
      <c r="L7">
        <v>-553.01</v>
      </c>
      <c r="M7" s="61">
        <f>IF(COUNTIF(Setup_Hierarchy!$J$5:$IV$5,"="&amp;$K7)&lt;&gt;0,$L7,0)</f>
        <v>-553.01</v>
      </c>
      <c r="N7" s="61">
        <f>IF(COUNTIF(Setup_Hierarchy!$J$6:$IV$6,"="&amp;$K7)&lt;&gt;0,$L7,0)</f>
        <v>-553.01</v>
      </c>
      <c r="O7" s="61">
        <f>IF(COUNTIF(Setup_Hierarchy!$J$7:$IV$7,"="&amp;$K7)&lt;&gt;0,$L7,0)</f>
        <v>-553.01</v>
      </c>
      <c r="P7" s="61">
        <f>IF(COUNTIF(Setup_Hierarchy!$J$8:$IV$8,"="&amp;$K7)&lt;&gt;0,$L7,0)</f>
        <v>0</v>
      </c>
      <c r="Q7" s="61">
        <f>IF(COUNTIF(Setup_Hierarchy!$J$9:$IV$9,"="&amp;$K7)&lt;&gt;0,$L7,0)</f>
        <v>0</v>
      </c>
      <c r="R7" s="61">
        <f>IF(COUNTIF(Setup_Hierarchy!$J$10:$IV$10,"="&amp;$K7)&lt;&gt;0,$L7,0)</f>
        <v>0</v>
      </c>
      <c r="S7" s="61">
        <f>IF(COUNTIF(Setup_Hierarchy!$J$11:$IV$11,"="&amp;$K7)&lt;&gt;0,$L7,0)</f>
        <v>0</v>
      </c>
      <c r="T7" s="61">
        <f>IF(COUNTIF(Setup_Hierarchy!$J$12:$IV$12,"="&amp;$K7)&lt;&gt;0,$L7,0)</f>
        <v>0</v>
      </c>
      <c r="U7" s="61">
        <f>IF(COUNTIF(Setup_Hierarchy!$J$13:$IV$13,"="&amp;$K7)&lt;&gt;0,$L7,0)</f>
        <v>0</v>
      </c>
      <c r="V7" s="61">
        <f>IF(COUNTIF(Setup_Hierarchy!$J$14:$IV$14,"="&amp;$K7)&lt;&gt;0,$L7,0)</f>
        <v>0</v>
      </c>
      <c r="W7" s="61">
        <f>IF(COUNTIF(Setup_Hierarchy!$J$15:$IV$15,"="&amp;$K7)&lt;&gt;0,$L7,0)</f>
        <v>0</v>
      </c>
      <c r="X7" s="61">
        <f>IF(COUNTIF(Setup_Hierarchy!$J$16:$IV$16,"="&amp;$K7)&lt;&gt;0,$L7,0)</f>
        <v>0</v>
      </c>
      <c r="Y7" s="61">
        <f>IF(COUNTIF(Setup_Hierarchy!$J$17:$IV$17,"="&amp;$K7)&lt;&gt;0,$L7,0)</f>
        <v>0</v>
      </c>
      <c r="Z7" s="61">
        <f>IF(COUNTIF(Setup_Hierarchy!$J$18:$IV$18,"="&amp;$K7)&lt;&gt;0,$L7,0)</f>
        <v>0</v>
      </c>
      <c r="AA7" s="61">
        <f>IF(COUNTIF(Setup_Hierarchy!$J$19:$IV$19,"="&amp;$K7)&lt;&gt;0,$L7,0)</f>
        <v>0</v>
      </c>
      <c r="AB7" s="61">
        <f>IF(COUNTIF(Setup_Hierarchy!$J$20:$IV$20,"="&amp;$K7)&lt;&gt;0,$L7,0)</f>
        <v>0</v>
      </c>
      <c r="AC7" s="61">
        <f>IF(COUNTIF(Setup_Hierarchy!$J$21:$IV$21,"="&amp;$K7)&lt;&gt;0,$L7,0)</f>
        <v>0</v>
      </c>
      <c r="AD7" s="61">
        <f>IF(COUNTIF(Setup_Hierarchy!$J$22:$IV$22,"="&amp;$K7)&lt;&gt;0,$L7,0)</f>
        <v>0</v>
      </c>
      <c r="AE7" s="61">
        <f>IF(COUNTIF(Setup_Hierarchy!$J$23:$IV$23,"="&amp;$K7)&lt;&gt;0,$L7,0)</f>
        <v>0</v>
      </c>
      <c r="AF7" s="61">
        <f>IF(COUNTIF(Setup_Hierarchy!$J$24:$IV$24,"="&amp;$K7)&lt;&gt;0,$L7,0)</f>
        <v>0</v>
      </c>
      <c r="AG7" s="61">
        <f>IF(COUNTIF(Setup_Hierarchy!$J$25:$IV$25,"="&amp;$K7)&lt;&gt;0,$L7,0)</f>
        <v>0</v>
      </c>
      <c r="AH7" s="61">
        <f>IF(COUNTIF(Setup_Hierarchy!$J$26:$IV$26,"="&amp;$K7)&lt;&gt;0,$L7,0)</f>
        <v>0</v>
      </c>
      <c r="AI7" s="61">
        <f>IF(COUNTIF(Setup_Hierarchy!$J$27:$IV$27,"="&amp;$K7)&lt;&gt;0,$L7,0)</f>
        <v>0</v>
      </c>
      <c r="AJ7" s="61">
        <f>IF(COUNTIF(Setup_Hierarchy!$J$28:$IV$28,"="&amp;$K7)&lt;&gt;0,$L7,0)</f>
        <v>0</v>
      </c>
      <c r="AK7" s="61">
        <f>IF(COUNTIF(Setup_Hierarchy!$J$29:$IV$29,"="&amp;$K7)&lt;&gt;0,$L7,0)</f>
        <v>0</v>
      </c>
      <c r="AL7" s="61">
        <f>IF(COUNTIF(Setup_Hierarchy!$J$30:$IV$30,"="&amp;$K7)&lt;&gt;0,$L7,0)</f>
        <v>0</v>
      </c>
      <c r="AM7" s="61">
        <f>IF(COUNTIF(Setup_Hierarchy!$J$31:$IV$31,"="&amp;$K7)&lt;&gt;0,$L7,0)</f>
        <v>0</v>
      </c>
      <c r="AN7" s="61">
        <f>IF(COUNTIF(Setup_Hierarchy!$J$32:$IV$32,"="&amp;$K7)&lt;&gt;0,$L7,0)</f>
        <v>0</v>
      </c>
      <c r="AO7" s="61">
        <f>IF(COUNTIF(Setup_Hierarchy!$J$33:$IV$33,"="&amp;$K7)&lt;&gt;0,$L7,0)</f>
        <v>0</v>
      </c>
      <c r="AP7" s="61">
        <f>IF(COUNTIF(Setup_Hierarchy!$J$34:$IV$34,"="&amp;$K7)&lt;&gt;0,$L7,0)</f>
        <v>0</v>
      </c>
      <c r="AQ7" s="61">
        <f>IF(COUNTIF(Setup_Hierarchy!$J$35:$IV$35,"="&amp;$K7)&lt;&gt;0,$L7,0)</f>
        <v>0</v>
      </c>
      <c r="AR7" s="61">
        <f>IF(COUNTIF(Setup_Hierarchy!$J$36:$IV$36,"="&amp;$K7)&lt;&gt;0,$L7,0)</f>
        <v>0</v>
      </c>
      <c r="AS7" s="61">
        <f>IF(COUNTIF(Setup_Hierarchy!$J$37:$IV$37,"="&amp;$K7)&lt;&gt;0,$L7,0)</f>
        <v>0</v>
      </c>
      <c r="AT7" s="61">
        <f>IF(COUNTIF(Setup_Hierarchy!$J$38:$IV$38,"="&amp;$K7)&lt;&gt;0,$L7,0)</f>
        <v>0</v>
      </c>
      <c r="AU7" s="61">
        <f>IF(COUNTIF(Setup_Hierarchy!$J$39:$IV$39,"="&amp;$K7)&lt;&gt;0,$L7,0)</f>
        <v>0</v>
      </c>
      <c r="AV7" s="61">
        <f>IF(COUNTIF(Setup_Hierarchy!$J$40:$IV$40,"="&amp;$K7)&lt;&gt;0,$L7,0)</f>
        <v>0</v>
      </c>
      <c r="AW7" s="61">
        <f>IF(COUNTIF(Setup_Hierarchy!$J$41:$IV$41,"="&amp;$K7)&lt;&gt;0,$L7,0)</f>
        <v>0</v>
      </c>
      <c r="AX7" s="61">
        <f>IF(COUNTIF(Setup_Hierarchy!$J$42:$IV$42,"="&amp;$K7)&lt;&gt;0,$L7,0)</f>
        <v>0</v>
      </c>
      <c r="AY7" s="61">
        <f>IF(COUNTIF(Setup_Hierarchy!$J$43:$IV$43,"="&amp;$K7)&lt;&gt;0,$L7,0)</f>
        <v>0</v>
      </c>
      <c r="AZ7" s="61">
        <f>IF(COUNTIF(Setup_Hierarchy!$J$44:$IV$44,"="&amp;$K7)&lt;&gt;0,$L7,0)</f>
        <v>0</v>
      </c>
      <c r="BA7" s="61">
        <f>IF(COUNTIF(Setup_Hierarchy!$J$45:$IV$45,"="&amp;$K7)&lt;&gt;0,$L7,0)</f>
        <v>0</v>
      </c>
      <c r="BB7" s="61">
        <f>IF(COUNTIF(Setup_Hierarchy!$J$46:$IV$46,"="&amp;$K7)&lt;&gt;0,$L7,0)</f>
        <v>0</v>
      </c>
      <c r="BC7" s="61">
        <f>IF(COUNTIF(Setup_Hierarchy!$J$47:$IV$47,"="&amp;$K7)&lt;&gt;0,$L7,0)</f>
        <v>0</v>
      </c>
      <c r="BD7" s="61">
        <f>IF(COUNTIF(Setup_Hierarchy!$J$48:$IV$48,"="&amp;$K7)&lt;&gt;0,$L7,0)</f>
        <v>0</v>
      </c>
      <c r="BE7" s="61">
        <f>IF(COUNTIF(Setup_Hierarchy!$J$49:$IV$49,"="&amp;$K7)&lt;&gt;0,$L7,0)</f>
        <v>0</v>
      </c>
      <c r="BF7" s="61">
        <f>IF(COUNTIF(Setup_Hierarchy!$J$50:$IV$50,"="&amp;$K7)&lt;&gt;0,$L7,0)</f>
        <v>0</v>
      </c>
      <c r="BG7" s="61">
        <f>IF(COUNTIF(Setup_Hierarchy!$J$51:$IV$51,"="&amp;$K7)&lt;&gt;0,$L7,0)</f>
        <v>-553.01</v>
      </c>
      <c r="BH7" s="61">
        <f>IF(COUNTIF(Setup_Hierarchy!$J$52:$IV$52,"="&amp;$K7)&lt;&gt;0,$L7,0)</f>
        <v>0</v>
      </c>
      <c r="BI7" s="61">
        <f>IF(COUNTIF(Setup_Hierarchy!$J$53:$IV$53,"="&amp;$K7)&lt;&gt;0,$L7,0)</f>
        <v>0</v>
      </c>
      <c r="BJ7" s="61">
        <f>IF(COUNTIF(Setup_Hierarchy!$J$54:$IV$54,"="&amp;$K7)&lt;&gt;0,$L7,0)</f>
        <v>0</v>
      </c>
      <c r="BK7" s="61">
        <f>IF(COUNTIF(Setup_Hierarchy!$J$55:$IV$55,"="&amp;$K7)&lt;&gt;0,$L7,0)</f>
        <v>0</v>
      </c>
      <c r="BL7" s="61">
        <f>IF(COUNTIF(Setup_Hierarchy!$J$56:$IV$56,"="&amp;$K7)&lt;&gt;0,$L7,0)</f>
        <v>0</v>
      </c>
      <c r="BM7" s="61">
        <f>IF(COUNTIF(Setup_Hierarchy!$J$57:$IV$57,"="&amp;$K7)&lt;&gt;0,$L7,0)</f>
        <v>0</v>
      </c>
      <c r="BN7" s="61">
        <f>IF(COUNTIF(Setup_Hierarchy!$J$58:$IV$58,"="&amp;$K7)&lt;&gt;0,$L7,0)</f>
        <v>0</v>
      </c>
      <c r="BO7" s="61">
        <f>IF(COUNTIF(Setup_Hierarchy!$J$59:$IV$59,"="&amp;$K7)&lt;&gt;0,$L7,0)</f>
        <v>-553.01</v>
      </c>
      <c r="BP7" s="61">
        <f>IF(COUNTIF(Setup_Hierarchy!$J$60:$IV$60,"="&amp;$K7)&lt;&gt;0,$L7,0)</f>
        <v>-553.01</v>
      </c>
      <c r="BQ7" s="61">
        <f>IF(COUNTIF(Setup_Hierarchy!$J$61:$IV$61,"="&amp;$K7)&lt;&gt;0,$L7,0)</f>
        <v>-553.01</v>
      </c>
      <c r="BR7" s="61">
        <f>IF(COUNTIF(Setup_Hierarchy!$J$62:$IV$62,"="&amp;$K7)&lt;&gt;0,$L7,0)</f>
        <v>0</v>
      </c>
      <c r="BS7" s="61">
        <f>IF(COUNTIF(Setup_Hierarchy!$J$63:$IV$63,"="&amp;$K7)&lt;&gt;0,$L7,0)</f>
        <v>0</v>
      </c>
      <c r="BT7" s="61">
        <f>IF(COUNTIF(Setup_Hierarchy!$J$64:$IV$64,"="&amp;$K7)&lt;&gt;0,$L7,0)</f>
        <v>0</v>
      </c>
      <c r="BU7" s="61">
        <f>IF(COUNTIF(Setup_Hierarchy!$J$65:$IV$65,"="&amp;$K7)&lt;&gt;0,$L7,0)</f>
        <v>0</v>
      </c>
      <c r="BV7" s="61">
        <f>IF(COUNTIF(Setup_Hierarchy!$J$66:$IV$66,"="&amp;$K7)&lt;&gt;0,$L7,0)</f>
        <v>0</v>
      </c>
      <c r="BW7" s="61">
        <f>IF(COUNTIF(Setup_Hierarchy!$J$67:$IV$67,"="&amp;$K7)&lt;&gt;0,$L7,0)</f>
        <v>0</v>
      </c>
      <c r="BX7" s="61">
        <f>IF(COUNTIF(Setup_Hierarchy!$J$68:$IV$68,"="&amp;$K7)&lt;&gt;0,$L7,0)</f>
        <v>0</v>
      </c>
      <c r="BY7" s="61">
        <f>IF(COUNTIF(Setup_Hierarchy!$J$69:$IV$69,"="&amp;$K7)&lt;&gt;0,$L7,0)</f>
        <v>0</v>
      </c>
      <c r="BZ7" s="61">
        <f>IF(COUNTIF(Setup_Hierarchy!$J$70:$IV$70,"="&amp;$K7)&lt;&gt;0,$L7,0)</f>
        <v>0</v>
      </c>
      <c r="CA7" s="61">
        <f>IF(COUNTIF(Setup_Hierarchy!$J$71:$IV$71,"="&amp;$K7)&lt;&gt;0,$L7,0)</f>
        <v>0</v>
      </c>
      <c r="CB7" s="61">
        <f>IF(COUNTIF(Setup_Hierarchy!$J$72:$IV$72,"="&amp;$K7)&lt;&gt;0,$L7,0)</f>
        <v>0</v>
      </c>
      <c r="CC7" s="61">
        <f>IF(COUNTIF(Setup_Hierarchy!$J$73:$IV$73,"="&amp;$K7)&lt;&gt;0,$L7,0)</f>
        <v>0</v>
      </c>
      <c r="CD7" s="61">
        <f>IF(COUNTIF(Setup_Hierarchy!$J$74:$IV$74,"="&amp;$K7)&lt;&gt;0,$L7,0)</f>
        <v>0</v>
      </c>
      <c r="CE7" s="61">
        <f>IF(COUNTIF(Setup_Hierarchy!$J$75:$IV$75,"="&amp;$K7)&lt;&gt;0,$L7,0)</f>
        <v>0</v>
      </c>
      <c r="CF7" s="61">
        <f>IF(COUNTIF(Setup_Hierarchy!$J$76:$IV$76,"="&amp;$K7)&lt;&gt;0,$L7,0)</f>
        <v>0</v>
      </c>
      <c r="CG7" s="61">
        <f>IF(COUNTIF(Setup_Hierarchy!$J$77:$IV$77,"="&amp;$K7)&lt;&gt;0,$L7,0)</f>
        <v>0</v>
      </c>
      <c r="CH7" s="61">
        <f>IF(COUNTIF(Setup_Hierarchy!$J$78:$IV$78,"="&amp;$K7)&lt;&gt;0,$L7,0)</f>
        <v>0</v>
      </c>
      <c r="CI7" s="61">
        <f>IF(COUNTIF(Setup_Hierarchy!$J$79:$IV$79,"="&amp;$K7)&lt;&gt;0,$L7,0)</f>
        <v>0</v>
      </c>
      <c r="CJ7" s="61">
        <f>IF(COUNTIF(Setup_Hierarchy!$J$80:$IV$80,"="&amp;$K7)&lt;&gt;0,$L7,0)</f>
        <v>0</v>
      </c>
      <c r="CK7" s="61">
        <f>IF(COUNTIF(Setup_Hierarchy!$J$81:$IV$81,"="&amp;$K7)&lt;&gt;0,$L7,0)</f>
        <v>0</v>
      </c>
      <c r="CL7" s="61">
        <f>IF(COUNTIF(Setup_Hierarchy!$J$82:$IV$82,"="&amp;$K7)&lt;&gt;0,$L7,0)</f>
        <v>0</v>
      </c>
      <c r="CM7" s="61">
        <f>IF(COUNTIF(Setup_Hierarchy!$J$83:$IV$83,"="&amp;$K7)&lt;&gt;0,$L7,0)</f>
        <v>0</v>
      </c>
      <c r="CN7" s="61">
        <f>IF(COUNTIF(Setup_Hierarchy!$J$84:$IV$84,"="&amp;$K7)&lt;&gt;0,$L7,0)</f>
        <v>0</v>
      </c>
      <c r="CO7" s="61">
        <f>IF(COUNTIF(Setup_Hierarchy!$J$85:$IV$85,"="&amp;$K7)&lt;&gt;0,$L7,0)</f>
        <v>0</v>
      </c>
      <c r="CP7" s="61">
        <f>IF(COUNTIF(Setup_Hierarchy!$J$86:$IV$86,"="&amp;$K7)&lt;&gt;0,$L7,0)</f>
        <v>0</v>
      </c>
      <c r="CQ7" s="61">
        <f>IF(COUNTIF(Setup_Hierarchy!$J$87:$IV$87,"="&amp;$K7)&lt;&gt;0,$L7,0)</f>
        <v>0</v>
      </c>
      <c r="CR7" s="61">
        <f>IF(COUNTIF(Setup_Hierarchy!$J$88:$IV$88,"="&amp;$K7)&lt;&gt;0,$L7,0)</f>
        <v>0</v>
      </c>
      <c r="CS7" s="61">
        <f>IF(COUNTIF(Setup_Hierarchy!$J$89:$IV$89,"="&amp;$K7)&lt;&gt;0,$L7,0)</f>
        <v>0</v>
      </c>
      <c r="CT7" s="61">
        <f>IF(COUNTIF(Setup_Hierarchy!$J$90:$IV$90,"="&amp;$K7)&lt;&gt;0,$L7,0)</f>
        <v>0</v>
      </c>
      <c r="CU7" s="61">
        <f>IF(COUNTIF(Setup_Hierarchy!$J$91:$IV$91,"="&amp;$K7)&lt;&gt;0,$L7,0)</f>
        <v>0</v>
      </c>
      <c r="CV7" s="61">
        <f>IF(COUNTIF(Setup_Hierarchy!$J$92:$IV$92,"="&amp;$K7)&lt;&gt;0,$L7,0)</f>
        <v>0</v>
      </c>
      <c r="CW7" s="61">
        <f>IF(COUNTIF(Setup_Hierarchy!$J$93:$IV$93,"="&amp;$K7)&lt;&gt;0,$L7,0)</f>
        <v>0</v>
      </c>
      <c r="CX7" s="61">
        <f>IF(COUNTIF(Setup_Hierarchy!$J$94:$IV$94,"="&amp;$K7)&lt;&gt;0,$L7,0)</f>
        <v>0</v>
      </c>
      <c r="CY7" s="61">
        <f>IF(COUNTIF(Setup_Hierarchy!$J$95:$IV$95,"="&amp;$K7)&lt;&gt;0,$L7,0)</f>
        <v>0</v>
      </c>
      <c r="CZ7" s="61">
        <f>IF(COUNTIF(Setup_Hierarchy!$J$96:$IV$96,"="&amp;$K7)&lt;&gt;0,$L7,0)</f>
        <v>0</v>
      </c>
      <c r="DA7" s="61">
        <f>IF(COUNTIF(Setup_Hierarchy!$J$97:$IV$97,"="&amp;$K7)&lt;&gt;0,$L7,0)</f>
        <v>0</v>
      </c>
      <c r="DB7" s="61">
        <f>IF(COUNTIF(Setup_Hierarchy!$J$98:$IV$98,"="&amp;$K7)&lt;&gt;0,$L7,0)</f>
        <v>0</v>
      </c>
      <c r="DC7" s="61">
        <f>IF(COUNTIF(Setup_Hierarchy!$J$99:$IV$99,"="&amp;$K7)&lt;&gt;0,$L7,0)</f>
        <v>0</v>
      </c>
      <c r="DD7" s="61">
        <f>IF(COUNTIF(Setup_Hierarchy!$J$100:$IV$100,"="&amp;$K7)&lt;&gt;0,$L7,0)</f>
        <v>0</v>
      </c>
      <c r="DE7" s="61">
        <f>IF(COUNTIF(Setup_Hierarchy!$J$101:$IV$101,"="&amp;$K7)&lt;&gt;0,$L7,0)</f>
        <v>0</v>
      </c>
      <c r="DF7" s="61">
        <f>IF(COUNTIF(Setup_Hierarchy!$J$102:$IV$102,"="&amp;$K7)&lt;&gt;0,$L7,0)</f>
        <v>0</v>
      </c>
      <c r="DG7" s="61">
        <f>IF(COUNTIF(Setup_Hierarchy!$J$103:$IV$103,"="&amp;$K7)&lt;&gt;0,$L7,0)</f>
        <v>0</v>
      </c>
      <c r="DH7" s="61">
        <f>IF(COUNTIF(Setup_Hierarchy!$J$104:$IV$104,"="&amp;$K7)&lt;&gt;0,$L7,0)</f>
        <v>0</v>
      </c>
      <c r="DI7" s="61">
        <f>IF(COUNTIF(Setup_Hierarchy!$J$105:$IV$105,"="&amp;$K7)&lt;&gt;0,$L7,0)</f>
        <v>0</v>
      </c>
      <c r="DJ7" s="61">
        <f>IF(COUNTIF(Setup_Hierarchy!$J$106:$IV$106,"="&amp;$K7)&lt;&gt;0,$L7,0)</f>
        <v>0</v>
      </c>
      <c r="DK7" s="61">
        <f>IF(COUNTIF(Setup_Hierarchy!$J$107:$IV$107,"="&amp;$K7)&lt;&gt;0,$L7,0)</f>
        <v>0</v>
      </c>
      <c r="DL7" s="61">
        <f>IF(COUNTIF(Setup_Hierarchy!$J$108:$IV$108,"="&amp;$K7)&lt;&gt;0,$L7,0)</f>
        <v>0</v>
      </c>
      <c r="DM7" s="61">
        <f>IF(COUNTIF(Setup_Hierarchy!$J$109:$IV$109,"="&amp;$K7)&lt;&gt;0,$L7,0)</f>
        <v>0</v>
      </c>
      <c r="DN7" s="61">
        <f>IF(COUNTIF(Setup_Hierarchy!$J$110:$IV$110,"="&amp;$K7)&lt;&gt;0,$L7,0)</f>
        <v>0</v>
      </c>
      <c r="DO7" s="61">
        <f>IF(COUNTIF(Setup_Hierarchy!$J$111:$IV$111,"="&amp;$K7)&lt;&gt;0,$L7,0)</f>
        <v>0</v>
      </c>
      <c r="DP7" s="61">
        <f>IF(COUNTIF(Setup_Hierarchy!$J$112:$IV$112,"="&amp;$K7)&lt;&gt;0,$L7,0)</f>
        <v>0</v>
      </c>
      <c r="DQ7" s="61">
        <f>IF(COUNTIF(Setup_Hierarchy!$J$113:$IV$113,"="&amp;$K7)&lt;&gt;0,$L7,0)</f>
        <v>0</v>
      </c>
      <c r="DR7" s="61">
        <f>IF(COUNTIF(Setup_Hierarchy!$J$114:$IV$114,"="&amp;$K7)&lt;&gt;0,$L7,0)</f>
        <v>0</v>
      </c>
      <c r="DS7" s="61">
        <f>IF(COUNTIF(Setup_Hierarchy!$J$115:$IV$115,"="&amp;$K7)&lt;&gt;0,$L7,0)</f>
        <v>0</v>
      </c>
      <c r="DT7" s="61">
        <f>IF(COUNTIF(Setup_Hierarchy!$J$116:$IV$116,"="&amp;$K7)&lt;&gt;0,$L7,0)</f>
        <v>0</v>
      </c>
    </row>
    <row r="8" spans="2:124" x14ac:dyDescent="0.2">
      <c r="B8" t="s">
        <v>43</v>
      </c>
      <c r="C8">
        <v>1</v>
      </c>
      <c r="D8" t="s">
        <v>18</v>
      </c>
      <c r="E8" t="s">
        <v>369</v>
      </c>
      <c r="F8" t="s">
        <v>525</v>
      </c>
      <c r="G8" t="s">
        <v>531</v>
      </c>
      <c r="H8" t="s">
        <v>10</v>
      </c>
      <c r="I8">
        <v>7.4569999999999997E-2</v>
      </c>
      <c r="J8">
        <v>9.1219999999999999E-3</v>
      </c>
      <c r="K8">
        <v>638</v>
      </c>
      <c r="L8">
        <v>-19399.259999999998</v>
      </c>
      <c r="M8" s="61">
        <f>IF(COUNTIF(Setup_Hierarchy!$J$5:$IV$5,"="&amp;$K8)&lt;&gt;0,$L8,0)</f>
        <v>-19399.259999999998</v>
      </c>
      <c r="N8" s="61">
        <f>IF(COUNTIF(Setup_Hierarchy!$J$6:$IV$6,"="&amp;$K8)&lt;&gt;0,$L8,0)</f>
        <v>-19399.259999999998</v>
      </c>
      <c r="O8" s="61">
        <f>IF(COUNTIF(Setup_Hierarchy!$J$7:$IV$7,"="&amp;$K8)&lt;&gt;0,$L8,0)</f>
        <v>-19399.259999999998</v>
      </c>
      <c r="P8" s="61">
        <f>IF(COUNTIF(Setup_Hierarchy!$J$8:$IV$8,"="&amp;$K8)&lt;&gt;0,$L8,0)</f>
        <v>0</v>
      </c>
      <c r="Q8" s="61">
        <f>IF(COUNTIF(Setup_Hierarchy!$J$9:$IV$9,"="&amp;$K8)&lt;&gt;0,$L8,0)</f>
        <v>0</v>
      </c>
      <c r="R8" s="61">
        <f>IF(COUNTIF(Setup_Hierarchy!$J$10:$IV$10,"="&amp;$K8)&lt;&gt;0,$L8,0)</f>
        <v>0</v>
      </c>
      <c r="S8" s="61">
        <f>IF(COUNTIF(Setup_Hierarchy!$J$11:$IV$11,"="&amp;$K8)&lt;&gt;0,$L8,0)</f>
        <v>0</v>
      </c>
      <c r="T8" s="61">
        <f>IF(COUNTIF(Setup_Hierarchy!$J$12:$IV$12,"="&amp;$K8)&lt;&gt;0,$L8,0)</f>
        <v>0</v>
      </c>
      <c r="U8" s="61">
        <f>IF(COUNTIF(Setup_Hierarchy!$J$13:$IV$13,"="&amp;$K8)&lt;&gt;0,$L8,0)</f>
        <v>0</v>
      </c>
      <c r="V8" s="61">
        <f>IF(COUNTIF(Setup_Hierarchy!$J$14:$IV$14,"="&amp;$K8)&lt;&gt;0,$L8,0)</f>
        <v>0</v>
      </c>
      <c r="W8" s="61">
        <f>IF(COUNTIF(Setup_Hierarchy!$J$15:$IV$15,"="&amp;$K8)&lt;&gt;0,$L8,0)</f>
        <v>0</v>
      </c>
      <c r="X8" s="61">
        <f>IF(COUNTIF(Setup_Hierarchy!$J$16:$IV$16,"="&amp;$K8)&lt;&gt;0,$L8,0)</f>
        <v>0</v>
      </c>
      <c r="Y8" s="61">
        <f>IF(COUNTIF(Setup_Hierarchy!$J$17:$IV$17,"="&amp;$K8)&lt;&gt;0,$L8,0)</f>
        <v>0</v>
      </c>
      <c r="Z8" s="61">
        <f>IF(COUNTIF(Setup_Hierarchy!$J$18:$IV$18,"="&amp;$K8)&lt;&gt;0,$L8,0)</f>
        <v>0</v>
      </c>
      <c r="AA8" s="61">
        <f>IF(COUNTIF(Setup_Hierarchy!$J$19:$IV$19,"="&amp;$K8)&lt;&gt;0,$L8,0)</f>
        <v>0</v>
      </c>
      <c r="AB8" s="61">
        <f>IF(COUNTIF(Setup_Hierarchy!$J$20:$IV$20,"="&amp;$K8)&lt;&gt;0,$L8,0)</f>
        <v>0</v>
      </c>
      <c r="AC8" s="61">
        <f>IF(COUNTIF(Setup_Hierarchy!$J$21:$IV$21,"="&amp;$K8)&lt;&gt;0,$L8,0)</f>
        <v>0</v>
      </c>
      <c r="AD8" s="61">
        <f>IF(COUNTIF(Setup_Hierarchy!$J$22:$IV$22,"="&amp;$K8)&lt;&gt;0,$L8,0)</f>
        <v>0</v>
      </c>
      <c r="AE8" s="61">
        <f>IF(COUNTIF(Setup_Hierarchy!$J$23:$IV$23,"="&amp;$K8)&lt;&gt;0,$L8,0)</f>
        <v>0</v>
      </c>
      <c r="AF8" s="61">
        <f>IF(COUNTIF(Setup_Hierarchy!$J$24:$IV$24,"="&amp;$K8)&lt;&gt;0,$L8,0)</f>
        <v>0</v>
      </c>
      <c r="AG8" s="61">
        <f>IF(COUNTIF(Setup_Hierarchy!$J$25:$IV$25,"="&amp;$K8)&lt;&gt;0,$L8,0)</f>
        <v>0</v>
      </c>
      <c r="AH8" s="61">
        <f>IF(COUNTIF(Setup_Hierarchy!$J$26:$IV$26,"="&amp;$K8)&lt;&gt;0,$L8,0)</f>
        <v>0</v>
      </c>
      <c r="AI8" s="61">
        <f>IF(COUNTIF(Setup_Hierarchy!$J$27:$IV$27,"="&amp;$K8)&lt;&gt;0,$L8,0)</f>
        <v>0</v>
      </c>
      <c r="AJ8" s="61">
        <f>IF(COUNTIF(Setup_Hierarchy!$J$28:$IV$28,"="&amp;$K8)&lt;&gt;0,$L8,0)</f>
        <v>0</v>
      </c>
      <c r="AK8" s="61">
        <f>IF(COUNTIF(Setup_Hierarchy!$J$29:$IV$29,"="&amp;$K8)&lt;&gt;0,$L8,0)</f>
        <v>0</v>
      </c>
      <c r="AL8" s="61">
        <f>IF(COUNTIF(Setup_Hierarchy!$J$30:$IV$30,"="&amp;$K8)&lt;&gt;0,$L8,0)</f>
        <v>0</v>
      </c>
      <c r="AM8" s="61">
        <f>IF(COUNTIF(Setup_Hierarchy!$J$31:$IV$31,"="&amp;$K8)&lt;&gt;0,$L8,0)</f>
        <v>0</v>
      </c>
      <c r="AN8" s="61">
        <f>IF(COUNTIF(Setup_Hierarchy!$J$32:$IV$32,"="&amp;$K8)&lt;&gt;0,$L8,0)</f>
        <v>0</v>
      </c>
      <c r="AO8" s="61">
        <f>IF(COUNTIF(Setup_Hierarchy!$J$33:$IV$33,"="&amp;$K8)&lt;&gt;0,$L8,0)</f>
        <v>0</v>
      </c>
      <c r="AP8" s="61">
        <f>IF(COUNTIF(Setup_Hierarchy!$J$34:$IV$34,"="&amp;$K8)&lt;&gt;0,$L8,0)</f>
        <v>0</v>
      </c>
      <c r="AQ8" s="61">
        <f>IF(COUNTIF(Setup_Hierarchy!$J$35:$IV$35,"="&amp;$K8)&lt;&gt;0,$L8,0)</f>
        <v>0</v>
      </c>
      <c r="AR8" s="61">
        <f>IF(COUNTIF(Setup_Hierarchy!$J$36:$IV$36,"="&amp;$K8)&lt;&gt;0,$L8,0)</f>
        <v>0</v>
      </c>
      <c r="AS8" s="61">
        <f>IF(COUNTIF(Setup_Hierarchy!$J$37:$IV$37,"="&amp;$K8)&lt;&gt;0,$L8,0)</f>
        <v>0</v>
      </c>
      <c r="AT8" s="61">
        <f>IF(COUNTIF(Setup_Hierarchy!$J$38:$IV$38,"="&amp;$K8)&lt;&gt;0,$L8,0)</f>
        <v>0</v>
      </c>
      <c r="AU8" s="61">
        <f>IF(COUNTIF(Setup_Hierarchy!$J$39:$IV$39,"="&amp;$K8)&lt;&gt;0,$L8,0)</f>
        <v>0</v>
      </c>
      <c r="AV8" s="61">
        <f>IF(COUNTIF(Setup_Hierarchy!$J$40:$IV$40,"="&amp;$K8)&lt;&gt;0,$L8,0)</f>
        <v>0</v>
      </c>
      <c r="AW8" s="61">
        <f>IF(COUNTIF(Setup_Hierarchy!$J$41:$IV$41,"="&amp;$K8)&lt;&gt;0,$L8,0)</f>
        <v>0</v>
      </c>
      <c r="AX8" s="61">
        <f>IF(COUNTIF(Setup_Hierarchy!$J$42:$IV$42,"="&amp;$K8)&lt;&gt;0,$L8,0)</f>
        <v>0</v>
      </c>
      <c r="AY8" s="61">
        <f>IF(COUNTIF(Setup_Hierarchy!$J$43:$IV$43,"="&amp;$K8)&lt;&gt;0,$L8,0)</f>
        <v>0</v>
      </c>
      <c r="AZ8" s="61">
        <f>IF(COUNTIF(Setup_Hierarchy!$J$44:$IV$44,"="&amp;$K8)&lt;&gt;0,$L8,0)</f>
        <v>0</v>
      </c>
      <c r="BA8" s="61">
        <f>IF(COUNTIF(Setup_Hierarchy!$J$45:$IV$45,"="&amp;$K8)&lt;&gt;0,$L8,0)</f>
        <v>0</v>
      </c>
      <c r="BB8" s="61">
        <f>IF(COUNTIF(Setup_Hierarchy!$J$46:$IV$46,"="&amp;$K8)&lt;&gt;0,$L8,0)</f>
        <v>0</v>
      </c>
      <c r="BC8" s="61">
        <f>IF(COUNTIF(Setup_Hierarchy!$J$47:$IV$47,"="&amp;$K8)&lt;&gt;0,$L8,0)</f>
        <v>0</v>
      </c>
      <c r="BD8" s="61">
        <f>IF(COUNTIF(Setup_Hierarchy!$J$48:$IV$48,"="&amp;$K8)&lt;&gt;0,$L8,0)</f>
        <v>0</v>
      </c>
      <c r="BE8" s="61">
        <f>IF(COUNTIF(Setup_Hierarchy!$J$49:$IV$49,"="&amp;$K8)&lt;&gt;0,$L8,0)</f>
        <v>0</v>
      </c>
      <c r="BF8" s="61">
        <f>IF(COUNTIF(Setup_Hierarchy!$J$50:$IV$50,"="&amp;$K8)&lt;&gt;0,$L8,0)</f>
        <v>0</v>
      </c>
      <c r="BG8" s="61">
        <f>IF(COUNTIF(Setup_Hierarchy!$J$51:$IV$51,"="&amp;$K8)&lt;&gt;0,$L8,0)</f>
        <v>-19399.259999999998</v>
      </c>
      <c r="BH8" s="61">
        <f>IF(COUNTIF(Setup_Hierarchy!$J$52:$IV$52,"="&amp;$K8)&lt;&gt;0,$L8,0)</f>
        <v>0</v>
      </c>
      <c r="BI8" s="61">
        <f>IF(COUNTIF(Setup_Hierarchy!$J$53:$IV$53,"="&amp;$K8)&lt;&gt;0,$L8,0)</f>
        <v>0</v>
      </c>
      <c r="BJ8" s="61">
        <f>IF(COUNTIF(Setup_Hierarchy!$J$54:$IV$54,"="&amp;$K8)&lt;&gt;0,$L8,0)</f>
        <v>0</v>
      </c>
      <c r="BK8" s="61">
        <f>IF(COUNTIF(Setup_Hierarchy!$J$55:$IV$55,"="&amp;$K8)&lt;&gt;0,$L8,0)</f>
        <v>0</v>
      </c>
      <c r="BL8" s="61">
        <f>IF(COUNTIF(Setup_Hierarchy!$J$56:$IV$56,"="&amp;$K8)&lt;&gt;0,$L8,0)</f>
        <v>0</v>
      </c>
      <c r="BM8" s="61">
        <f>IF(COUNTIF(Setup_Hierarchy!$J$57:$IV$57,"="&amp;$K8)&lt;&gt;0,$L8,0)</f>
        <v>0</v>
      </c>
      <c r="BN8" s="61">
        <f>IF(COUNTIF(Setup_Hierarchy!$J$58:$IV$58,"="&amp;$K8)&lt;&gt;0,$L8,0)</f>
        <v>0</v>
      </c>
      <c r="BO8" s="61">
        <f>IF(COUNTIF(Setup_Hierarchy!$J$59:$IV$59,"="&amp;$K8)&lt;&gt;0,$L8,0)</f>
        <v>-19399.259999999998</v>
      </c>
      <c r="BP8" s="61">
        <f>IF(COUNTIF(Setup_Hierarchy!$J$60:$IV$60,"="&amp;$K8)&lt;&gt;0,$L8,0)</f>
        <v>0</v>
      </c>
      <c r="BQ8" s="61">
        <f>IF(COUNTIF(Setup_Hierarchy!$J$61:$IV$61,"="&amp;$K8)&lt;&gt;0,$L8,0)</f>
        <v>0</v>
      </c>
      <c r="BR8" s="61">
        <f>IF(COUNTIF(Setup_Hierarchy!$J$62:$IV$62,"="&amp;$K8)&lt;&gt;0,$L8,0)</f>
        <v>0</v>
      </c>
      <c r="BS8" s="61">
        <f>IF(COUNTIF(Setup_Hierarchy!$J$63:$IV$63,"="&amp;$K8)&lt;&gt;0,$L8,0)</f>
        <v>0</v>
      </c>
      <c r="BT8" s="61">
        <f>IF(COUNTIF(Setup_Hierarchy!$J$64:$IV$64,"="&amp;$K8)&lt;&gt;0,$L8,0)</f>
        <v>0</v>
      </c>
      <c r="BU8" s="61">
        <f>IF(COUNTIF(Setup_Hierarchy!$J$65:$IV$65,"="&amp;$K8)&lt;&gt;0,$L8,0)</f>
        <v>0</v>
      </c>
      <c r="BV8" s="61">
        <f>IF(COUNTIF(Setup_Hierarchy!$J$66:$IV$66,"="&amp;$K8)&lt;&gt;0,$L8,0)</f>
        <v>0</v>
      </c>
      <c r="BW8" s="61">
        <f>IF(COUNTIF(Setup_Hierarchy!$J$67:$IV$67,"="&amp;$K8)&lt;&gt;0,$L8,0)</f>
        <v>0</v>
      </c>
      <c r="BX8" s="61">
        <f>IF(COUNTIF(Setup_Hierarchy!$J$68:$IV$68,"="&amp;$K8)&lt;&gt;0,$L8,0)</f>
        <v>0</v>
      </c>
      <c r="BY8" s="61">
        <f>IF(COUNTIF(Setup_Hierarchy!$J$69:$IV$69,"="&amp;$K8)&lt;&gt;0,$L8,0)</f>
        <v>0</v>
      </c>
      <c r="BZ8" s="61">
        <f>IF(COUNTIF(Setup_Hierarchy!$J$70:$IV$70,"="&amp;$K8)&lt;&gt;0,$L8,0)</f>
        <v>0</v>
      </c>
      <c r="CA8" s="61">
        <f>IF(COUNTIF(Setup_Hierarchy!$J$71:$IV$71,"="&amp;$K8)&lt;&gt;0,$L8,0)</f>
        <v>0</v>
      </c>
      <c r="CB8" s="61">
        <f>IF(COUNTIF(Setup_Hierarchy!$J$72:$IV$72,"="&amp;$K8)&lt;&gt;0,$L8,0)</f>
        <v>0</v>
      </c>
      <c r="CC8" s="61">
        <f>IF(COUNTIF(Setup_Hierarchy!$J$73:$IV$73,"="&amp;$K8)&lt;&gt;0,$L8,0)</f>
        <v>0</v>
      </c>
      <c r="CD8" s="61">
        <f>IF(COUNTIF(Setup_Hierarchy!$J$74:$IV$74,"="&amp;$K8)&lt;&gt;0,$L8,0)</f>
        <v>0</v>
      </c>
      <c r="CE8" s="61">
        <f>IF(COUNTIF(Setup_Hierarchy!$J$75:$IV$75,"="&amp;$K8)&lt;&gt;0,$L8,0)</f>
        <v>0</v>
      </c>
      <c r="CF8" s="61">
        <f>IF(COUNTIF(Setup_Hierarchy!$J$76:$IV$76,"="&amp;$K8)&lt;&gt;0,$L8,0)</f>
        <v>0</v>
      </c>
      <c r="CG8" s="61">
        <f>IF(COUNTIF(Setup_Hierarchy!$J$77:$IV$77,"="&amp;$K8)&lt;&gt;0,$L8,0)</f>
        <v>0</v>
      </c>
      <c r="CH8" s="61">
        <f>IF(COUNTIF(Setup_Hierarchy!$J$78:$IV$78,"="&amp;$K8)&lt;&gt;0,$L8,0)</f>
        <v>0</v>
      </c>
      <c r="CI8" s="61">
        <f>IF(COUNTIF(Setup_Hierarchy!$J$79:$IV$79,"="&amp;$K8)&lt;&gt;0,$L8,0)</f>
        <v>0</v>
      </c>
      <c r="CJ8" s="61">
        <f>IF(COUNTIF(Setup_Hierarchy!$J$80:$IV$80,"="&amp;$K8)&lt;&gt;0,$L8,0)</f>
        <v>0</v>
      </c>
      <c r="CK8" s="61">
        <f>IF(COUNTIF(Setup_Hierarchy!$J$81:$IV$81,"="&amp;$K8)&lt;&gt;0,$L8,0)</f>
        <v>0</v>
      </c>
      <c r="CL8" s="61">
        <f>IF(COUNTIF(Setup_Hierarchy!$J$82:$IV$82,"="&amp;$K8)&lt;&gt;0,$L8,0)</f>
        <v>0</v>
      </c>
      <c r="CM8" s="61">
        <f>IF(COUNTIF(Setup_Hierarchy!$J$83:$IV$83,"="&amp;$K8)&lt;&gt;0,$L8,0)</f>
        <v>0</v>
      </c>
      <c r="CN8" s="61">
        <f>IF(COUNTIF(Setup_Hierarchy!$J$84:$IV$84,"="&amp;$K8)&lt;&gt;0,$L8,0)</f>
        <v>-19399.259999999998</v>
      </c>
      <c r="CO8" s="61">
        <f>IF(COUNTIF(Setup_Hierarchy!$J$85:$IV$85,"="&amp;$K8)&lt;&gt;0,$L8,0)</f>
        <v>-19399.259999999998</v>
      </c>
      <c r="CP8" s="61">
        <f>IF(COUNTIF(Setup_Hierarchy!$J$86:$IV$86,"="&amp;$K8)&lt;&gt;0,$L8,0)</f>
        <v>0</v>
      </c>
      <c r="CQ8" s="61">
        <f>IF(COUNTIF(Setup_Hierarchy!$J$87:$IV$87,"="&amp;$K8)&lt;&gt;0,$L8,0)</f>
        <v>0</v>
      </c>
      <c r="CR8" s="61">
        <f>IF(COUNTIF(Setup_Hierarchy!$J$88:$IV$88,"="&amp;$K8)&lt;&gt;0,$L8,0)</f>
        <v>0</v>
      </c>
      <c r="CS8" s="61">
        <f>IF(COUNTIF(Setup_Hierarchy!$J$89:$IV$89,"="&amp;$K8)&lt;&gt;0,$L8,0)</f>
        <v>0</v>
      </c>
      <c r="CT8" s="61">
        <f>IF(COUNTIF(Setup_Hierarchy!$J$90:$IV$90,"="&amp;$K8)&lt;&gt;0,$L8,0)</f>
        <v>0</v>
      </c>
      <c r="CU8" s="61">
        <f>IF(COUNTIF(Setup_Hierarchy!$J$91:$IV$91,"="&amp;$K8)&lt;&gt;0,$L8,0)</f>
        <v>0</v>
      </c>
      <c r="CV8" s="61">
        <f>IF(COUNTIF(Setup_Hierarchy!$J$92:$IV$92,"="&amp;$K8)&lt;&gt;0,$L8,0)</f>
        <v>0</v>
      </c>
      <c r="CW8" s="61">
        <f>IF(COUNTIF(Setup_Hierarchy!$J$93:$IV$93,"="&amp;$K8)&lt;&gt;0,$L8,0)</f>
        <v>0</v>
      </c>
      <c r="CX8" s="61">
        <f>IF(COUNTIF(Setup_Hierarchy!$J$94:$IV$94,"="&amp;$K8)&lt;&gt;0,$L8,0)</f>
        <v>0</v>
      </c>
      <c r="CY8" s="61">
        <f>IF(COUNTIF(Setup_Hierarchy!$J$95:$IV$95,"="&amp;$K8)&lt;&gt;0,$L8,0)</f>
        <v>0</v>
      </c>
      <c r="CZ8" s="61">
        <f>IF(COUNTIF(Setup_Hierarchy!$J$96:$IV$96,"="&amp;$K8)&lt;&gt;0,$L8,0)</f>
        <v>0</v>
      </c>
      <c r="DA8" s="61">
        <f>IF(COUNTIF(Setup_Hierarchy!$J$97:$IV$97,"="&amp;$K8)&lt;&gt;0,$L8,0)</f>
        <v>0</v>
      </c>
      <c r="DB8" s="61">
        <f>IF(COUNTIF(Setup_Hierarchy!$J$98:$IV$98,"="&amp;$K8)&lt;&gt;0,$L8,0)</f>
        <v>0</v>
      </c>
      <c r="DC8" s="61">
        <f>IF(COUNTIF(Setup_Hierarchy!$J$99:$IV$99,"="&amp;$K8)&lt;&gt;0,$L8,0)</f>
        <v>0</v>
      </c>
      <c r="DD8" s="61">
        <f>IF(COUNTIF(Setup_Hierarchy!$J$100:$IV$100,"="&amp;$K8)&lt;&gt;0,$L8,0)</f>
        <v>0</v>
      </c>
      <c r="DE8" s="61">
        <f>IF(COUNTIF(Setup_Hierarchy!$J$101:$IV$101,"="&amp;$K8)&lt;&gt;0,$L8,0)</f>
        <v>0</v>
      </c>
      <c r="DF8" s="61">
        <f>IF(COUNTIF(Setup_Hierarchy!$J$102:$IV$102,"="&amp;$K8)&lt;&gt;0,$L8,0)</f>
        <v>0</v>
      </c>
      <c r="DG8" s="61">
        <f>IF(COUNTIF(Setup_Hierarchy!$J$103:$IV$103,"="&amp;$K8)&lt;&gt;0,$L8,0)</f>
        <v>0</v>
      </c>
      <c r="DH8" s="61">
        <f>IF(COUNTIF(Setup_Hierarchy!$J$104:$IV$104,"="&amp;$K8)&lt;&gt;0,$L8,0)</f>
        <v>0</v>
      </c>
      <c r="DI8" s="61">
        <f>IF(COUNTIF(Setup_Hierarchy!$J$105:$IV$105,"="&amp;$K8)&lt;&gt;0,$L8,0)</f>
        <v>0</v>
      </c>
      <c r="DJ8" s="61">
        <f>IF(COUNTIF(Setup_Hierarchy!$J$106:$IV$106,"="&amp;$K8)&lt;&gt;0,$L8,0)</f>
        <v>0</v>
      </c>
      <c r="DK8" s="61">
        <f>IF(COUNTIF(Setup_Hierarchy!$J$107:$IV$107,"="&amp;$K8)&lt;&gt;0,$L8,0)</f>
        <v>0</v>
      </c>
      <c r="DL8" s="61">
        <f>IF(COUNTIF(Setup_Hierarchy!$J$108:$IV$108,"="&amp;$K8)&lt;&gt;0,$L8,0)</f>
        <v>0</v>
      </c>
      <c r="DM8" s="61">
        <f>IF(COUNTIF(Setup_Hierarchy!$J$109:$IV$109,"="&amp;$K8)&lt;&gt;0,$L8,0)</f>
        <v>0</v>
      </c>
      <c r="DN8" s="61">
        <f>IF(COUNTIF(Setup_Hierarchy!$J$110:$IV$110,"="&amp;$K8)&lt;&gt;0,$L8,0)</f>
        <v>0</v>
      </c>
      <c r="DO8" s="61">
        <f>IF(COUNTIF(Setup_Hierarchy!$J$111:$IV$111,"="&amp;$K8)&lt;&gt;0,$L8,0)</f>
        <v>0</v>
      </c>
      <c r="DP8" s="61">
        <f>IF(COUNTIF(Setup_Hierarchy!$J$112:$IV$112,"="&amp;$K8)&lt;&gt;0,$L8,0)</f>
        <v>0</v>
      </c>
      <c r="DQ8" s="61">
        <f>IF(COUNTIF(Setup_Hierarchy!$J$113:$IV$113,"="&amp;$K8)&lt;&gt;0,$L8,0)</f>
        <v>0</v>
      </c>
      <c r="DR8" s="61">
        <f>IF(COUNTIF(Setup_Hierarchy!$J$114:$IV$114,"="&amp;$K8)&lt;&gt;0,$L8,0)</f>
        <v>0</v>
      </c>
      <c r="DS8" s="61">
        <f>IF(COUNTIF(Setup_Hierarchy!$J$115:$IV$115,"="&amp;$K8)&lt;&gt;0,$L8,0)</f>
        <v>0</v>
      </c>
      <c r="DT8" s="61">
        <f>IF(COUNTIF(Setup_Hierarchy!$J$116:$IV$116,"="&amp;$K8)&lt;&gt;0,$L8,0)</f>
        <v>0</v>
      </c>
    </row>
    <row r="9" spans="2:124" x14ac:dyDescent="0.2">
      <c r="B9" t="s">
        <v>43</v>
      </c>
      <c r="C9">
        <v>1</v>
      </c>
      <c r="D9" t="s">
        <v>18</v>
      </c>
      <c r="E9" t="s">
        <v>369</v>
      </c>
      <c r="F9" t="s">
        <v>525</v>
      </c>
      <c r="G9" t="s">
        <v>531</v>
      </c>
      <c r="H9" t="s">
        <v>10</v>
      </c>
      <c r="I9">
        <v>7.4569999999999997E-2</v>
      </c>
      <c r="J9">
        <v>9.1219999999999999E-3</v>
      </c>
      <c r="K9">
        <v>677</v>
      </c>
      <c r="L9">
        <v>-171.47</v>
      </c>
      <c r="M9" s="61">
        <f>IF(COUNTIF(Setup_Hierarchy!$J$5:$IV$5,"="&amp;$K9)&lt;&gt;0,$L9,0)</f>
        <v>-171.47</v>
      </c>
      <c r="N9" s="61">
        <f>IF(COUNTIF(Setup_Hierarchy!$J$6:$IV$6,"="&amp;$K9)&lt;&gt;0,$L9,0)</f>
        <v>-171.47</v>
      </c>
      <c r="O9" s="61">
        <f>IF(COUNTIF(Setup_Hierarchy!$J$7:$IV$7,"="&amp;$K9)&lt;&gt;0,$L9,0)</f>
        <v>-171.47</v>
      </c>
      <c r="P9" s="61">
        <f>IF(COUNTIF(Setup_Hierarchy!$J$8:$IV$8,"="&amp;$K9)&lt;&gt;0,$L9,0)</f>
        <v>-171.47</v>
      </c>
      <c r="Q9" s="61">
        <f>IF(COUNTIF(Setup_Hierarchy!$J$9:$IV$9,"="&amp;$K9)&lt;&gt;0,$L9,0)</f>
        <v>-171.47</v>
      </c>
      <c r="R9" s="61">
        <f>IF(COUNTIF(Setup_Hierarchy!$J$10:$IV$10,"="&amp;$K9)&lt;&gt;0,$L9,0)</f>
        <v>0</v>
      </c>
      <c r="S9" s="61">
        <f>IF(COUNTIF(Setup_Hierarchy!$J$11:$IV$11,"="&amp;$K9)&lt;&gt;0,$L9,0)</f>
        <v>0</v>
      </c>
      <c r="T9" s="61">
        <f>IF(COUNTIF(Setup_Hierarchy!$J$12:$IV$12,"="&amp;$K9)&lt;&gt;0,$L9,0)</f>
        <v>0</v>
      </c>
      <c r="U9" s="61">
        <f>IF(COUNTIF(Setup_Hierarchy!$J$13:$IV$13,"="&amp;$K9)&lt;&gt;0,$L9,0)</f>
        <v>0</v>
      </c>
      <c r="V9" s="61">
        <f>IF(COUNTIF(Setup_Hierarchy!$J$14:$IV$14,"="&amp;$K9)&lt;&gt;0,$L9,0)</f>
        <v>0</v>
      </c>
      <c r="W9" s="61">
        <f>IF(COUNTIF(Setup_Hierarchy!$J$15:$IV$15,"="&amp;$K9)&lt;&gt;0,$L9,0)</f>
        <v>0</v>
      </c>
      <c r="X9" s="61">
        <f>IF(COUNTIF(Setup_Hierarchy!$J$16:$IV$16,"="&amp;$K9)&lt;&gt;0,$L9,0)</f>
        <v>0</v>
      </c>
      <c r="Y9" s="61">
        <f>IF(COUNTIF(Setup_Hierarchy!$J$17:$IV$17,"="&amp;$K9)&lt;&gt;0,$L9,0)</f>
        <v>0</v>
      </c>
      <c r="Z9" s="61">
        <f>IF(COUNTIF(Setup_Hierarchy!$J$18:$IV$18,"="&amp;$K9)&lt;&gt;0,$L9,0)</f>
        <v>0</v>
      </c>
      <c r="AA9" s="61">
        <f>IF(COUNTIF(Setup_Hierarchy!$J$19:$IV$19,"="&amp;$K9)&lt;&gt;0,$L9,0)</f>
        <v>0</v>
      </c>
      <c r="AB9" s="61">
        <f>IF(COUNTIF(Setup_Hierarchy!$J$20:$IV$20,"="&amp;$K9)&lt;&gt;0,$L9,0)</f>
        <v>0</v>
      </c>
      <c r="AC9" s="61">
        <f>IF(COUNTIF(Setup_Hierarchy!$J$21:$IV$21,"="&amp;$K9)&lt;&gt;0,$L9,0)</f>
        <v>-171.47</v>
      </c>
      <c r="AD9" s="61">
        <f>IF(COUNTIF(Setup_Hierarchy!$J$22:$IV$22,"="&amp;$K9)&lt;&gt;0,$L9,0)</f>
        <v>-171.47</v>
      </c>
      <c r="AE9" s="61">
        <f>IF(COUNTIF(Setup_Hierarchy!$J$23:$IV$23,"="&amp;$K9)&lt;&gt;0,$L9,0)</f>
        <v>0</v>
      </c>
      <c r="AF9" s="61">
        <f>IF(COUNTIF(Setup_Hierarchy!$J$24:$IV$24,"="&amp;$K9)&lt;&gt;0,$L9,0)</f>
        <v>0</v>
      </c>
      <c r="AG9" s="61">
        <f>IF(COUNTIF(Setup_Hierarchy!$J$25:$IV$25,"="&amp;$K9)&lt;&gt;0,$L9,0)</f>
        <v>0</v>
      </c>
      <c r="AH9" s="61">
        <f>IF(COUNTIF(Setup_Hierarchy!$J$26:$IV$26,"="&amp;$K9)&lt;&gt;0,$L9,0)</f>
        <v>0</v>
      </c>
      <c r="AI9" s="61">
        <f>IF(COUNTIF(Setup_Hierarchy!$J$27:$IV$27,"="&amp;$K9)&lt;&gt;0,$L9,0)</f>
        <v>0</v>
      </c>
      <c r="AJ9" s="61">
        <f>IF(COUNTIF(Setup_Hierarchy!$J$28:$IV$28,"="&amp;$K9)&lt;&gt;0,$L9,0)</f>
        <v>0</v>
      </c>
      <c r="AK9" s="61">
        <f>IF(COUNTIF(Setup_Hierarchy!$J$29:$IV$29,"="&amp;$K9)&lt;&gt;0,$L9,0)</f>
        <v>0</v>
      </c>
      <c r="AL9" s="61">
        <f>IF(COUNTIF(Setup_Hierarchy!$J$30:$IV$30,"="&amp;$K9)&lt;&gt;0,$L9,0)</f>
        <v>0</v>
      </c>
      <c r="AM9" s="61">
        <f>IF(COUNTIF(Setup_Hierarchy!$J$31:$IV$31,"="&amp;$K9)&lt;&gt;0,$L9,0)</f>
        <v>0</v>
      </c>
      <c r="AN9" s="61">
        <f>IF(COUNTIF(Setup_Hierarchy!$J$32:$IV$32,"="&amp;$K9)&lt;&gt;0,$L9,0)</f>
        <v>0</v>
      </c>
      <c r="AO9" s="61">
        <f>IF(COUNTIF(Setup_Hierarchy!$J$33:$IV$33,"="&amp;$K9)&lt;&gt;0,$L9,0)</f>
        <v>0</v>
      </c>
      <c r="AP9" s="61">
        <f>IF(COUNTIF(Setup_Hierarchy!$J$34:$IV$34,"="&amp;$K9)&lt;&gt;0,$L9,0)</f>
        <v>0</v>
      </c>
      <c r="AQ9" s="61">
        <f>IF(COUNTIF(Setup_Hierarchy!$J$35:$IV$35,"="&amp;$K9)&lt;&gt;0,$L9,0)</f>
        <v>0</v>
      </c>
      <c r="AR9" s="61">
        <f>IF(COUNTIF(Setup_Hierarchy!$J$36:$IV$36,"="&amp;$K9)&lt;&gt;0,$L9,0)</f>
        <v>0</v>
      </c>
      <c r="AS9" s="61">
        <f>IF(COUNTIF(Setup_Hierarchy!$J$37:$IV$37,"="&amp;$K9)&lt;&gt;0,$L9,0)</f>
        <v>0</v>
      </c>
      <c r="AT9" s="61">
        <f>IF(COUNTIF(Setup_Hierarchy!$J$38:$IV$38,"="&amp;$K9)&lt;&gt;0,$L9,0)</f>
        <v>0</v>
      </c>
      <c r="AU9" s="61">
        <f>IF(COUNTIF(Setup_Hierarchy!$J$39:$IV$39,"="&amp;$K9)&lt;&gt;0,$L9,0)</f>
        <v>0</v>
      </c>
      <c r="AV9" s="61">
        <f>IF(COUNTIF(Setup_Hierarchy!$J$40:$IV$40,"="&amp;$K9)&lt;&gt;0,$L9,0)</f>
        <v>0</v>
      </c>
      <c r="AW9" s="61">
        <f>IF(COUNTIF(Setup_Hierarchy!$J$41:$IV$41,"="&amp;$K9)&lt;&gt;0,$L9,0)</f>
        <v>0</v>
      </c>
      <c r="AX9" s="61">
        <f>IF(COUNTIF(Setup_Hierarchy!$J$42:$IV$42,"="&amp;$K9)&lt;&gt;0,$L9,0)</f>
        <v>0</v>
      </c>
      <c r="AY9" s="61">
        <f>IF(COUNTIF(Setup_Hierarchy!$J$43:$IV$43,"="&amp;$K9)&lt;&gt;0,$L9,0)</f>
        <v>0</v>
      </c>
      <c r="AZ9" s="61">
        <f>IF(COUNTIF(Setup_Hierarchy!$J$44:$IV$44,"="&amp;$K9)&lt;&gt;0,$L9,0)</f>
        <v>0</v>
      </c>
      <c r="BA9" s="61">
        <f>IF(COUNTIF(Setup_Hierarchy!$J$45:$IV$45,"="&amp;$K9)&lt;&gt;0,$L9,0)</f>
        <v>0</v>
      </c>
      <c r="BB9" s="61">
        <f>IF(COUNTIF(Setup_Hierarchy!$J$46:$IV$46,"="&amp;$K9)&lt;&gt;0,$L9,0)</f>
        <v>0</v>
      </c>
      <c r="BC9" s="61">
        <f>IF(COUNTIF(Setup_Hierarchy!$J$47:$IV$47,"="&amp;$K9)&lt;&gt;0,$L9,0)</f>
        <v>0</v>
      </c>
      <c r="BD9" s="61">
        <f>IF(COUNTIF(Setup_Hierarchy!$J$48:$IV$48,"="&amp;$K9)&lt;&gt;0,$L9,0)</f>
        <v>0</v>
      </c>
      <c r="BE9" s="61">
        <f>IF(COUNTIF(Setup_Hierarchy!$J$49:$IV$49,"="&amp;$K9)&lt;&gt;0,$L9,0)</f>
        <v>0</v>
      </c>
      <c r="BF9" s="61">
        <f>IF(COUNTIF(Setup_Hierarchy!$J$50:$IV$50,"="&amp;$K9)&lt;&gt;0,$L9,0)</f>
        <v>0</v>
      </c>
      <c r="BG9" s="61">
        <f>IF(COUNTIF(Setup_Hierarchy!$J$51:$IV$51,"="&amp;$K9)&lt;&gt;0,$L9,0)</f>
        <v>0</v>
      </c>
      <c r="BH9" s="61">
        <f>IF(COUNTIF(Setup_Hierarchy!$J$52:$IV$52,"="&amp;$K9)&lt;&gt;0,$L9,0)</f>
        <v>0</v>
      </c>
      <c r="BI9" s="61">
        <f>IF(COUNTIF(Setup_Hierarchy!$J$53:$IV$53,"="&amp;$K9)&lt;&gt;0,$L9,0)</f>
        <v>0</v>
      </c>
      <c r="BJ9" s="61">
        <f>IF(COUNTIF(Setup_Hierarchy!$J$54:$IV$54,"="&amp;$K9)&lt;&gt;0,$L9,0)</f>
        <v>0</v>
      </c>
      <c r="BK9" s="61">
        <f>IF(COUNTIF(Setup_Hierarchy!$J$55:$IV$55,"="&amp;$K9)&lt;&gt;0,$L9,0)</f>
        <v>0</v>
      </c>
      <c r="BL9" s="61">
        <f>IF(COUNTIF(Setup_Hierarchy!$J$56:$IV$56,"="&amp;$K9)&lt;&gt;0,$L9,0)</f>
        <v>0</v>
      </c>
      <c r="BM9" s="61">
        <f>IF(COUNTIF(Setup_Hierarchy!$J$57:$IV$57,"="&amp;$K9)&lt;&gt;0,$L9,0)</f>
        <v>0</v>
      </c>
      <c r="BN9" s="61">
        <f>IF(COUNTIF(Setup_Hierarchy!$J$58:$IV$58,"="&amp;$K9)&lt;&gt;0,$L9,0)</f>
        <v>0</v>
      </c>
      <c r="BO9" s="61">
        <f>IF(COUNTIF(Setup_Hierarchy!$J$59:$IV$59,"="&amp;$K9)&lt;&gt;0,$L9,0)</f>
        <v>0</v>
      </c>
      <c r="BP9" s="61">
        <f>IF(COUNTIF(Setup_Hierarchy!$J$60:$IV$60,"="&amp;$K9)&lt;&gt;0,$L9,0)</f>
        <v>0</v>
      </c>
      <c r="BQ9" s="61">
        <f>IF(COUNTIF(Setup_Hierarchy!$J$61:$IV$61,"="&amp;$K9)&lt;&gt;0,$L9,0)</f>
        <v>0</v>
      </c>
      <c r="BR9" s="61">
        <f>IF(COUNTIF(Setup_Hierarchy!$J$62:$IV$62,"="&amp;$K9)&lt;&gt;0,$L9,0)</f>
        <v>0</v>
      </c>
      <c r="BS9" s="61">
        <f>IF(COUNTIF(Setup_Hierarchy!$J$63:$IV$63,"="&amp;$K9)&lt;&gt;0,$L9,0)</f>
        <v>0</v>
      </c>
      <c r="BT9" s="61">
        <f>IF(COUNTIF(Setup_Hierarchy!$J$64:$IV$64,"="&amp;$K9)&lt;&gt;0,$L9,0)</f>
        <v>0</v>
      </c>
      <c r="BU9" s="61">
        <f>IF(COUNTIF(Setup_Hierarchy!$J$65:$IV$65,"="&amp;$K9)&lt;&gt;0,$L9,0)</f>
        <v>0</v>
      </c>
      <c r="BV9" s="61">
        <f>IF(COUNTIF(Setup_Hierarchy!$J$66:$IV$66,"="&amp;$K9)&lt;&gt;0,$L9,0)</f>
        <v>0</v>
      </c>
      <c r="BW9" s="61">
        <f>IF(COUNTIF(Setup_Hierarchy!$J$67:$IV$67,"="&amp;$K9)&lt;&gt;0,$L9,0)</f>
        <v>0</v>
      </c>
      <c r="BX9" s="61">
        <f>IF(COUNTIF(Setup_Hierarchy!$J$68:$IV$68,"="&amp;$K9)&lt;&gt;0,$L9,0)</f>
        <v>0</v>
      </c>
      <c r="BY9" s="61">
        <f>IF(COUNTIF(Setup_Hierarchy!$J$69:$IV$69,"="&amp;$K9)&lt;&gt;0,$L9,0)</f>
        <v>0</v>
      </c>
      <c r="BZ9" s="61">
        <f>IF(COUNTIF(Setup_Hierarchy!$J$70:$IV$70,"="&amp;$K9)&lt;&gt;0,$L9,0)</f>
        <v>0</v>
      </c>
      <c r="CA9" s="61">
        <f>IF(COUNTIF(Setup_Hierarchy!$J$71:$IV$71,"="&amp;$K9)&lt;&gt;0,$L9,0)</f>
        <v>0</v>
      </c>
      <c r="CB9" s="61">
        <f>IF(COUNTIF(Setup_Hierarchy!$J$72:$IV$72,"="&amp;$K9)&lt;&gt;0,$L9,0)</f>
        <v>0</v>
      </c>
      <c r="CC9" s="61">
        <f>IF(COUNTIF(Setup_Hierarchy!$J$73:$IV$73,"="&amp;$K9)&lt;&gt;0,$L9,0)</f>
        <v>0</v>
      </c>
      <c r="CD9" s="61">
        <f>IF(COUNTIF(Setup_Hierarchy!$J$74:$IV$74,"="&amp;$K9)&lt;&gt;0,$L9,0)</f>
        <v>0</v>
      </c>
      <c r="CE9" s="61">
        <f>IF(COUNTIF(Setup_Hierarchy!$J$75:$IV$75,"="&amp;$K9)&lt;&gt;0,$L9,0)</f>
        <v>0</v>
      </c>
      <c r="CF9" s="61">
        <f>IF(COUNTIF(Setup_Hierarchy!$J$76:$IV$76,"="&amp;$K9)&lt;&gt;0,$L9,0)</f>
        <v>0</v>
      </c>
      <c r="CG9" s="61">
        <f>IF(COUNTIF(Setup_Hierarchy!$J$77:$IV$77,"="&amp;$K9)&lt;&gt;0,$L9,0)</f>
        <v>0</v>
      </c>
      <c r="CH9" s="61">
        <f>IF(COUNTIF(Setup_Hierarchy!$J$78:$IV$78,"="&amp;$K9)&lt;&gt;0,$L9,0)</f>
        <v>0</v>
      </c>
      <c r="CI9" s="61">
        <f>IF(COUNTIF(Setup_Hierarchy!$J$79:$IV$79,"="&amp;$K9)&lt;&gt;0,$L9,0)</f>
        <v>0</v>
      </c>
      <c r="CJ9" s="61">
        <f>IF(COUNTIF(Setup_Hierarchy!$J$80:$IV$80,"="&amp;$K9)&lt;&gt;0,$L9,0)</f>
        <v>0</v>
      </c>
      <c r="CK9" s="61">
        <f>IF(COUNTIF(Setup_Hierarchy!$J$81:$IV$81,"="&amp;$K9)&lt;&gt;0,$L9,0)</f>
        <v>0</v>
      </c>
      <c r="CL9" s="61">
        <f>IF(COUNTIF(Setup_Hierarchy!$J$82:$IV$82,"="&amp;$K9)&lt;&gt;0,$L9,0)</f>
        <v>0</v>
      </c>
      <c r="CM9" s="61">
        <f>IF(COUNTIF(Setup_Hierarchy!$J$83:$IV$83,"="&amp;$K9)&lt;&gt;0,$L9,0)</f>
        <v>0</v>
      </c>
      <c r="CN9" s="61">
        <f>IF(COUNTIF(Setup_Hierarchy!$J$84:$IV$84,"="&amp;$K9)&lt;&gt;0,$L9,0)</f>
        <v>0</v>
      </c>
      <c r="CO9" s="61">
        <f>IF(COUNTIF(Setup_Hierarchy!$J$85:$IV$85,"="&amp;$K9)&lt;&gt;0,$L9,0)</f>
        <v>0</v>
      </c>
      <c r="CP9" s="61">
        <f>IF(COUNTIF(Setup_Hierarchy!$J$86:$IV$86,"="&amp;$K9)&lt;&gt;0,$L9,0)</f>
        <v>0</v>
      </c>
      <c r="CQ9" s="61">
        <f>IF(COUNTIF(Setup_Hierarchy!$J$87:$IV$87,"="&amp;$K9)&lt;&gt;0,$L9,0)</f>
        <v>0</v>
      </c>
      <c r="CR9" s="61">
        <f>IF(COUNTIF(Setup_Hierarchy!$J$88:$IV$88,"="&amp;$K9)&lt;&gt;0,$L9,0)</f>
        <v>0</v>
      </c>
      <c r="CS9" s="61">
        <f>IF(COUNTIF(Setup_Hierarchy!$J$89:$IV$89,"="&amp;$K9)&lt;&gt;0,$L9,0)</f>
        <v>0</v>
      </c>
      <c r="CT9" s="61">
        <f>IF(COUNTIF(Setup_Hierarchy!$J$90:$IV$90,"="&amp;$K9)&lt;&gt;0,$L9,0)</f>
        <v>0</v>
      </c>
      <c r="CU9" s="61">
        <f>IF(COUNTIF(Setup_Hierarchy!$J$91:$IV$91,"="&amp;$K9)&lt;&gt;0,$L9,0)</f>
        <v>0</v>
      </c>
      <c r="CV9" s="61">
        <f>IF(COUNTIF(Setup_Hierarchy!$J$92:$IV$92,"="&amp;$K9)&lt;&gt;0,$L9,0)</f>
        <v>0</v>
      </c>
      <c r="CW9" s="61">
        <f>IF(COUNTIF(Setup_Hierarchy!$J$93:$IV$93,"="&amp;$K9)&lt;&gt;0,$L9,0)</f>
        <v>0</v>
      </c>
      <c r="CX9" s="61">
        <f>IF(COUNTIF(Setup_Hierarchy!$J$94:$IV$94,"="&amp;$K9)&lt;&gt;0,$L9,0)</f>
        <v>0</v>
      </c>
      <c r="CY9" s="61">
        <f>IF(COUNTIF(Setup_Hierarchy!$J$95:$IV$95,"="&amp;$K9)&lt;&gt;0,$L9,0)</f>
        <v>0</v>
      </c>
      <c r="CZ9" s="61">
        <f>IF(COUNTIF(Setup_Hierarchy!$J$96:$IV$96,"="&amp;$K9)&lt;&gt;0,$L9,0)</f>
        <v>0</v>
      </c>
      <c r="DA9" s="61">
        <f>IF(COUNTIF(Setup_Hierarchy!$J$97:$IV$97,"="&amp;$K9)&lt;&gt;0,$L9,0)</f>
        <v>0</v>
      </c>
      <c r="DB9" s="61">
        <f>IF(COUNTIF(Setup_Hierarchy!$J$98:$IV$98,"="&amp;$K9)&lt;&gt;0,$L9,0)</f>
        <v>0</v>
      </c>
      <c r="DC9" s="61">
        <f>IF(COUNTIF(Setup_Hierarchy!$J$99:$IV$99,"="&amp;$K9)&lt;&gt;0,$L9,0)</f>
        <v>0</v>
      </c>
      <c r="DD9" s="61">
        <f>IF(COUNTIF(Setup_Hierarchy!$J$100:$IV$100,"="&amp;$K9)&lt;&gt;0,$L9,0)</f>
        <v>0</v>
      </c>
      <c r="DE9" s="61">
        <f>IF(COUNTIF(Setup_Hierarchy!$J$101:$IV$101,"="&amp;$K9)&lt;&gt;0,$L9,0)</f>
        <v>0</v>
      </c>
      <c r="DF9" s="61">
        <f>IF(COUNTIF(Setup_Hierarchy!$J$102:$IV$102,"="&amp;$K9)&lt;&gt;0,$L9,0)</f>
        <v>0</v>
      </c>
      <c r="DG9" s="61">
        <f>IF(COUNTIF(Setup_Hierarchy!$J$103:$IV$103,"="&amp;$K9)&lt;&gt;0,$L9,0)</f>
        <v>0</v>
      </c>
      <c r="DH9" s="61">
        <f>IF(COUNTIF(Setup_Hierarchy!$J$104:$IV$104,"="&amp;$K9)&lt;&gt;0,$L9,0)</f>
        <v>0</v>
      </c>
      <c r="DI9" s="61">
        <f>IF(COUNTIF(Setup_Hierarchy!$J$105:$IV$105,"="&amp;$K9)&lt;&gt;0,$L9,0)</f>
        <v>0</v>
      </c>
      <c r="DJ9" s="61">
        <f>IF(COUNTIF(Setup_Hierarchy!$J$106:$IV$106,"="&amp;$K9)&lt;&gt;0,$L9,0)</f>
        <v>0</v>
      </c>
      <c r="DK9" s="61">
        <f>IF(COUNTIF(Setup_Hierarchy!$J$107:$IV$107,"="&amp;$K9)&lt;&gt;0,$L9,0)</f>
        <v>0</v>
      </c>
      <c r="DL9" s="61">
        <f>IF(COUNTIF(Setup_Hierarchy!$J$108:$IV$108,"="&amp;$K9)&lt;&gt;0,$L9,0)</f>
        <v>0</v>
      </c>
      <c r="DM9" s="61">
        <f>IF(COUNTIF(Setup_Hierarchy!$J$109:$IV$109,"="&amp;$K9)&lt;&gt;0,$L9,0)</f>
        <v>0</v>
      </c>
      <c r="DN9" s="61">
        <f>IF(COUNTIF(Setup_Hierarchy!$J$110:$IV$110,"="&amp;$K9)&lt;&gt;0,$L9,0)</f>
        <v>0</v>
      </c>
      <c r="DO9" s="61">
        <f>IF(COUNTIF(Setup_Hierarchy!$J$111:$IV$111,"="&amp;$K9)&lt;&gt;0,$L9,0)</f>
        <v>0</v>
      </c>
      <c r="DP9" s="61">
        <f>IF(COUNTIF(Setup_Hierarchy!$J$112:$IV$112,"="&amp;$K9)&lt;&gt;0,$L9,0)</f>
        <v>0</v>
      </c>
      <c r="DQ9" s="61">
        <f>IF(COUNTIF(Setup_Hierarchy!$J$113:$IV$113,"="&amp;$K9)&lt;&gt;0,$L9,0)</f>
        <v>0</v>
      </c>
      <c r="DR9" s="61">
        <f>IF(COUNTIF(Setup_Hierarchy!$J$114:$IV$114,"="&amp;$K9)&lt;&gt;0,$L9,0)</f>
        <v>0</v>
      </c>
      <c r="DS9" s="61">
        <f>IF(COUNTIF(Setup_Hierarchy!$J$115:$IV$115,"="&amp;$K9)&lt;&gt;0,$L9,0)</f>
        <v>0</v>
      </c>
      <c r="DT9" s="61">
        <f>IF(COUNTIF(Setup_Hierarchy!$J$116:$IV$116,"="&amp;$K9)&lt;&gt;0,$L9,0)</f>
        <v>0</v>
      </c>
    </row>
    <row r="10" spans="2:124" x14ac:dyDescent="0.2">
      <c r="B10" t="s">
        <v>43</v>
      </c>
      <c r="C10">
        <v>1</v>
      </c>
      <c r="D10" t="s">
        <v>18</v>
      </c>
      <c r="E10" t="s">
        <v>369</v>
      </c>
      <c r="F10" t="s">
        <v>525</v>
      </c>
      <c r="G10" t="s">
        <v>531</v>
      </c>
      <c r="H10" t="s">
        <v>10</v>
      </c>
      <c r="I10">
        <v>7.4569999999999997E-2</v>
      </c>
      <c r="J10">
        <v>9.1219999999999999E-3</v>
      </c>
      <c r="K10">
        <v>679</v>
      </c>
      <c r="L10">
        <v>4.7</v>
      </c>
      <c r="M10" s="61">
        <f>IF(COUNTIF(Setup_Hierarchy!$J$5:$IV$5,"="&amp;$K10)&lt;&gt;0,$L10,0)</f>
        <v>4.7</v>
      </c>
      <c r="N10" s="61">
        <f>IF(COUNTIF(Setup_Hierarchy!$J$6:$IV$6,"="&amp;$K10)&lt;&gt;0,$L10,0)</f>
        <v>4.7</v>
      </c>
      <c r="O10" s="61">
        <f>IF(COUNTIF(Setup_Hierarchy!$J$7:$IV$7,"="&amp;$K10)&lt;&gt;0,$L10,0)</f>
        <v>4.7</v>
      </c>
      <c r="P10" s="61">
        <f>IF(COUNTIF(Setup_Hierarchy!$J$8:$IV$8,"="&amp;$K10)&lt;&gt;0,$L10,0)</f>
        <v>4.7</v>
      </c>
      <c r="Q10" s="61">
        <f>IF(COUNTIF(Setup_Hierarchy!$J$9:$IV$9,"="&amp;$K10)&lt;&gt;0,$L10,0)</f>
        <v>4.7</v>
      </c>
      <c r="R10" s="61">
        <f>IF(COUNTIF(Setup_Hierarchy!$J$10:$IV$10,"="&amp;$K10)&lt;&gt;0,$L10,0)</f>
        <v>0</v>
      </c>
      <c r="S10" s="61">
        <f>IF(COUNTIF(Setup_Hierarchy!$J$11:$IV$11,"="&amp;$K10)&lt;&gt;0,$L10,0)</f>
        <v>0</v>
      </c>
      <c r="T10" s="61">
        <f>IF(COUNTIF(Setup_Hierarchy!$J$12:$IV$12,"="&amp;$K10)&lt;&gt;0,$L10,0)</f>
        <v>0</v>
      </c>
      <c r="U10" s="61">
        <f>IF(COUNTIF(Setup_Hierarchy!$J$13:$IV$13,"="&amp;$K10)&lt;&gt;0,$L10,0)</f>
        <v>0</v>
      </c>
      <c r="V10" s="61">
        <f>IF(COUNTIF(Setup_Hierarchy!$J$14:$IV$14,"="&amp;$K10)&lt;&gt;0,$L10,0)</f>
        <v>4.7</v>
      </c>
      <c r="W10" s="61">
        <f>IF(COUNTIF(Setup_Hierarchy!$J$15:$IV$15,"="&amp;$K10)&lt;&gt;0,$L10,0)</f>
        <v>4.7</v>
      </c>
      <c r="X10" s="61">
        <f>IF(COUNTIF(Setup_Hierarchy!$J$16:$IV$16,"="&amp;$K10)&lt;&gt;0,$L10,0)</f>
        <v>0</v>
      </c>
      <c r="Y10" s="61">
        <f>IF(COUNTIF(Setup_Hierarchy!$J$17:$IV$17,"="&amp;$K10)&lt;&gt;0,$L10,0)</f>
        <v>0</v>
      </c>
      <c r="Z10" s="61">
        <f>IF(COUNTIF(Setup_Hierarchy!$J$18:$IV$18,"="&amp;$K10)&lt;&gt;0,$L10,0)</f>
        <v>0</v>
      </c>
      <c r="AA10" s="61">
        <f>IF(COUNTIF(Setup_Hierarchy!$J$19:$IV$19,"="&amp;$K10)&lt;&gt;0,$L10,0)</f>
        <v>0</v>
      </c>
      <c r="AB10" s="61">
        <f>IF(COUNTIF(Setup_Hierarchy!$J$20:$IV$20,"="&amp;$K10)&lt;&gt;0,$L10,0)</f>
        <v>0</v>
      </c>
      <c r="AC10" s="61">
        <f>IF(COUNTIF(Setup_Hierarchy!$J$21:$IV$21,"="&amp;$K10)&lt;&gt;0,$L10,0)</f>
        <v>0</v>
      </c>
      <c r="AD10" s="61">
        <f>IF(COUNTIF(Setup_Hierarchy!$J$22:$IV$22,"="&amp;$K10)&lt;&gt;0,$L10,0)</f>
        <v>0</v>
      </c>
      <c r="AE10" s="61">
        <f>IF(COUNTIF(Setup_Hierarchy!$J$23:$IV$23,"="&amp;$K10)&lt;&gt;0,$L10,0)</f>
        <v>0</v>
      </c>
      <c r="AF10" s="61">
        <f>IF(COUNTIF(Setup_Hierarchy!$J$24:$IV$24,"="&amp;$K10)&lt;&gt;0,$L10,0)</f>
        <v>0</v>
      </c>
      <c r="AG10" s="61">
        <f>IF(COUNTIF(Setup_Hierarchy!$J$25:$IV$25,"="&amp;$K10)&lt;&gt;0,$L10,0)</f>
        <v>0</v>
      </c>
      <c r="AH10" s="61">
        <f>IF(COUNTIF(Setup_Hierarchy!$J$26:$IV$26,"="&amp;$K10)&lt;&gt;0,$L10,0)</f>
        <v>0</v>
      </c>
      <c r="AI10" s="61">
        <f>IF(COUNTIF(Setup_Hierarchy!$J$27:$IV$27,"="&amp;$K10)&lt;&gt;0,$L10,0)</f>
        <v>0</v>
      </c>
      <c r="AJ10" s="61">
        <f>IF(COUNTIF(Setup_Hierarchy!$J$28:$IV$28,"="&amp;$K10)&lt;&gt;0,$L10,0)</f>
        <v>0</v>
      </c>
      <c r="AK10" s="61">
        <f>IF(COUNTIF(Setup_Hierarchy!$J$29:$IV$29,"="&amp;$K10)&lt;&gt;0,$L10,0)</f>
        <v>0</v>
      </c>
      <c r="AL10" s="61">
        <f>IF(COUNTIF(Setup_Hierarchy!$J$30:$IV$30,"="&amp;$K10)&lt;&gt;0,$L10,0)</f>
        <v>0</v>
      </c>
      <c r="AM10" s="61">
        <f>IF(COUNTIF(Setup_Hierarchy!$J$31:$IV$31,"="&amp;$K10)&lt;&gt;0,$L10,0)</f>
        <v>0</v>
      </c>
      <c r="AN10" s="61">
        <f>IF(COUNTIF(Setup_Hierarchy!$J$32:$IV$32,"="&amp;$K10)&lt;&gt;0,$L10,0)</f>
        <v>0</v>
      </c>
      <c r="AO10" s="61">
        <f>IF(COUNTIF(Setup_Hierarchy!$J$33:$IV$33,"="&amp;$K10)&lt;&gt;0,$L10,0)</f>
        <v>0</v>
      </c>
      <c r="AP10" s="61">
        <f>IF(COUNTIF(Setup_Hierarchy!$J$34:$IV$34,"="&amp;$K10)&lt;&gt;0,$L10,0)</f>
        <v>0</v>
      </c>
      <c r="AQ10" s="61">
        <f>IF(COUNTIF(Setup_Hierarchy!$J$35:$IV$35,"="&amp;$K10)&lt;&gt;0,$L10,0)</f>
        <v>0</v>
      </c>
      <c r="AR10" s="61">
        <f>IF(COUNTIF(Setup_Hierarchy!$J$36:$IV$36,"="&amp;$K10)&lt;&gt;0,$L10,0)</f>
        <v>0</v>
      </c>
      <c r="AS10" s="61">
        <f>IF(COUNTIF(Setup_Hierarchy!$J$37:$IV$37,"="&amp;$K10)&lt;&gt;0,$L10,0)</f>
        <v>0</v>
      </c>
      <c r="AT10" s="61">
        <f>IF(COUNTIF(Setup_Hierarchy!$J$38:$IV$38,"="&amp;$K10)&lt;&gt;0,$L10,0)</f>
        <v>0</v>
      </c>
      <c r="AU10" s="61">
        <f>IF(COUNTIF(Setup_Hierarchy!$J$39:$IV$39,"="&amp;$K10)&lt;&gt;0,$L10,0)</f>
        <v>0</v>
      </c>
      <c r="AV10" s="61">
        <f>IF(COUNTIF(Setup_Hierarchy!$J$40:$IV$40,"="&amp;$K10)&lt;&gt;0,$L10,0)</f>
        <v>0</v>
      </c>
      <c r="AW10" s="61">
        <f>IF(COUNTIF(Setup_Hierarchy!$J$41:$IV$41,"="&amp;$K10)&lt;&gt;0,$L10,0)</f>
        <v>0</v>
      </c>
      <c r="AX10" s="61">
        <f>IF(COUNTIF(Setup_Hierarchy!$J$42:$IV$42,"="&amp;$K10)&lt;&gt;0,$L10,0)</f>
        <v>0</v>
      </c>
      <c r="AY10" s="61">
        <f>IF(COUNTIF(Setup_Hierarchy!$J$43:$IV$43,"="&amp;$K10)&lt;&gt;0,$L10,0)</f>
        <v>0</v>
      </c>
      <c r="AZ10" s="61">
        <f>IF(COUNTIF(Setup_Hierarchy!$J$44:$IV$44,"="&amp;$K10)&lt;&gt;0,$L10,0)</f>
        <v>0</v>
      </c>
      <c r="BA10" s="61">
        <f>IF(COUNTIF(Setup_Hierarchy!$J$45:$IV$45,"="&amp;$K10)&lt;&gt;0,$L10,0)</f>
        <v>0</v>
      </c>
      <c r="BB10" s="61">
        <f>IF(COUNTIF(Setup_Hierarchy!$J$46:$IV$46,"="&amp;$K10)&lt;&gt;0,$L10,0)</f>
        <v>0</v>
      </c>
      <c r="BC10" s="61">
        <f>IF(COUNTIF(Setup_Hierarchy!$J$47:$IV$47,"="&amp;$K10)&lt;&gt;0,$L10,0)</f>
        <v>0</v>
      </c>
      <c r="BD10" s="61">
        <f>IF(COUNTIF(Setup_Hierarchy!$J$48:$IV$48,"="&amp;$K10)&lt;&gt;0,$L10,0)</f>
        <v>0</v>
      </c>
      <c r="BE10" s="61">
        <f>IF(COUNTIF(Setup_Hierarchy!$J$49:$IV$49,"="&amp;$K10)&lt;&gt;0,$L10,0)</f>
        <v>0</v>
      </c>
      <c r="BF10" s="61">
        <f>IF(COUNTIF(Setup_Hierarchy!$J$50:$IV$50,"="&amp;$K10)&lt;&gt;0,$L10,0)</f>
        <v>0</v>
      </c>
      <c r="BG10" s="61">
        <f>IF(COUNTIF(Setup_Hierarchy!$J$51:$IV$51,"="&amp;$K10)&lt;&gt;0,$L10,0)</f>
        <v>0</v>
      </c>
      <c r="BH10" s="61">
        <f>IF(COUNTIF(Setup_Hierarchy!$J$52:$IV$52,"="&amp;$K10)&lt;&gt;0,$L10,0)</f>
        <v>0</v>
      </c>
      <c r="BI10" s="61">
        <f>IF(COUNTIF(Setup_Hierarchy!$J$53:$IV$53,"="&amp;$K10)&lt;&gt;0,$L10,0)</f>
        <v>0</v>
      </c>
      <c r="BJ10" s="61">
        <f>IF(COUNTIF(Setup_Hierarchy!$J$54:$IV$54,"="&amp;$K10)&lt;&gt;0,$L10,0)</f>
        <v>0</v>
      </c>
      <c r="BK10" s="61">
        <f>IF(COUNTIF(Setup_Hierarchy!$J$55:$IV$55,"="&amp;$K10)&lt;&gt;0,$L10,0)</f>
        <v>0</v>
      </c>
      <c r="BL10" s="61">
        <f>IF(COUNTIF(Setup_Hierarchy!$J$56:$IV$56,"="&amp;$K10)&lt;&gt;0,$L10,0)</f>
        <v>0</v>
      </c>
      <c r="BM10" s="61">
        <f>IF(COUNTIF(Setup_Hierarchy!$J$57:$IV$57,"="&amp;$K10)&lt;&gt;0,$L10,0)</f>
        <v>0</v>
      </c>
      <c r="BN10" s="61">
        <f>IF(COUNTIF(Setup_Hierarchy!$J$58:$IV$58,"="&amp;$K10)&lt;&gt;0,$L10,0)</f>
        <v>0</v>
      </c>
      <c r="BO10" s="61">
        <f>IF(COUNTIF(Setup_Hierarchy!$J$59:$IV$59,"="&amp;$K10)&lt;&gt;0,$L10,0)</f>
        <v>0</v>
      </c>
      <c r="BP10" s="61">
        <f>IF(COUNTIF(Setup_Hierarchy!$J$60:$IV$60,"="&amp;$K10)&lt;&gt;0,$L10,0)</f>
        <v>0</v>
      </c>
      <c r="BQ10" s="61">
        <f>IF(COUNTIF(Setup_Hierarchy!$J$61:$IV$61,"="&amp;$K10)&lt;&gt;0,$L10,0)</f>
        <v>0</v>
      </c>
      <c r="BR10" s="61">
        <f>IF(COUNTIF(Setup_Hierarchy!$J$62:$IV$62,"="&amp;$K10)&lt;&gt;0,$L10,0)</f>
        <v>0</v>
      </c>
      <c r="BS10" s="61">
        <f>IF(COUNTIF(Setup_Hierarchy!$J$63:$IV$63,"="&amp;$K10)&lt;&gt;0,$L10,0)</f>
        <v>0</v>
      </c>
      <c r="BT10" s="61">
        <f>IF(COUNTIF(Setup_Hierarchy!$J$64:$IV$64,"="&amp;$K10)&lt;&gt;0,$L10,0)</f>
        <v>0</v>
      </c>
      <c r="BU10" s="61">
        <f>IF(COUNTIF(Setup_Hierarchy!$J$65:$IV$65,"="&amp;$K10)&lt;&gt;0,$L10,0)</f>
        <v>0</v>
      </c>
      <c r="BV10" s="61">
        <f>IF(COUNTIF(Setup_Hierarchy!$J$66:$IV$66,"="&amp;$K10)&lt;&gt;0,$L10,0)</f>
        <v>0</v>
      </c>
      <c r="BW10" s="61">
        <f>IF(COUNTIF(Setup_Hierarchy!$J$67:$IV$67,"="&amp;$K10)&lt;&gt;0,$L10,0)</f>
        <v>0</v>
      </c>
      <c r="BX10" s="61">
        <f>IF(COUNTIF(Setup_Hierarchy!$J$68:$IV$68,"="&amp;$K10)&lt;&gt;0,$L10,0)</f>
        <v>0</v>
      </c>
      <c r="BY10" s="61">
        <f>IF(COUNTIF(Setup_Hierarchy!$J$69:$IV$69,"="&amp;$K10)&lt;&gt;0,$L10,0)</f>
        <v>0</v>
      </c>
      <c r="BZ10" s="61">
        <f>IF(COUNTIF(Setup_Hierarchy!$J$70:$IV$70,"="&amp;$K10)&lt;&gt;0,$L10,0)</f>
        <v>0</v>
      </c>
      <c r="CA10" s="61">
        <f>IF(COUNTIF(Setup_Hierarchy!$J$71:$IV$71,"="&amp;$K10)&lt;&gt;0,$L10,0)</f>
        <v>0</v>
      </c>
      <c r="CB10" s="61">
        <f>IF(COUNTIF(Setup_Hierarchy!$J$72:$IV$72,"="&amp;$K10)&lt;&gt;0,$L10,0)</f>
        <v>0</v>
      </c>
      <c r="CC10" s="61">
        <f>IF(COUNTIF(Setup_Hierarchy!$J$73:$IV$73,"="&amp;$K10)&lt;&gt;0,$L10,0)</f>
        <v>0</v>
      </c>
      <c r="CD10" s="61">
        <f>IF(COUNTIF(Setup_Hierarchy!$J$74:$IV$74,"="&amp;$K10)&lt;&gt;0,$L10,0)</f>
        <v>0</v>
      </c>
      <c r="CE10" s="61">
        <f>IF(COUNTIF(Setup_Hierarchy!$J$75:$IV$75,"="&amp;$K10)&lt;&gt;0,$L10,0)</f>
        <v>0</v>
      </c>
      <c r="CF10" s="61">
        <f>IF(COUNTIF(Setup_Hierarchy!$J$76:$IV$76,"="&amp;$K10)&lt;&gt;0,$L10,0)</f>
        <v>0</v>
      </c>
      <c r="CG10" s="61">
        <f>IF(COUNTIF(Setup_Hierarchy!$J$77:$IV$77,"="&amp;$K10)&lt;&gt;0,$L10,0)</f>
        <v>0</v>
      </c>
      <c r="CH10" s="61">
        <f>IF(COUNTIF(Setup_Hierarchy!$J$78:$IV$78,"="&amp;$K10)&lt;&gt;0,$L10,0)</f>
        <v>0</v>
      </c>
      <c r="CI10" s="61">
        <f>IF(COUNTIF(Setup_Hierarchy!$J$79:$IV$79,"="&amp;$K10)&lt;&gt;0,$L10,0)</f>
        <v>0</v>
      </c>
      <c r="CJ10" s="61">
        <f>IF(COUNTIF(Setup_Hierarchy!$J$80:$IV$80,"="&amp;$K10)&lt;&gt;0,$L10,0)</f>
        <v>0</v>
      </c>
      <c r="CK10" s="61">
        <f>IF(COUNTIF(Setup_Hierarchy!$J$81:$IV$81,"="&amp;$K10)&lt;&gt;0,$L10,0)</f>
        <v>0</v>
      </c>
      <c r="CL10" s="61">
        <f>IF(COUNTIF(Setup_Hierarchy!$J$82:$IV$82,"="&amp;$K10)&lt;&gt;0,$L10,0)</f>
        <v>0</v>
      </c>
      <c r="CM10" s="61">
        <f>IF(COUNTIF(Setup_Hierarchy!$J$83:$IV$83,"="&amp;$K10)&lt;&gt;0,$L10,0)</f>
        <v>0</v>
      </c>
      <c r="CN10" s="61">
        <f>IF(COUNTIF(Setup_Hierarchy!$J$84:$IV$84,"="&amp;$K10)&lt;&gt;0,$L10,0)</f>
        <v>0</v>
      </c>
      <c r="CO10" s="61">
        <f>IF(COUNTIF(Setup_Hierarchy!$J$85:$IV$85,"="&amp;$K10)&lt;&gt;0,$L10,0)</f>
        <v>0</v>
      </c>
      <c r="CP10" s="61">
        <f>IF(COUNTIF(Setup_Hierarchy!$J$86:$IV$86,"="&amp;$K10)&lt;&gt;0,$L10,0)</f>
        <v>0</v>
      </c>
      <c r="CQ10" s="61">
        <f>IF(COUNTIF(Setup_Hierarchy!$J$87:$IV$87,"="&amp;$K10)&lt;&gt;0,$L10,0)</f>
        <v>0</v>
      </c>
      <c r="CR10" s="61">
        <f>IF(COUNTIF(Setup_Hierarchy!$J$88:$IV$88,"="&amp;$K10)&lt;&gt;0,$L10,0)</f>
        <v>0</v>
      </c>
      <c r="CS10" s="61">
        <f>IF(COUNTIF(Setup_Hierarchy!$J$89:$IV$89,"="&amp;$K10)&lt;&gt;0,$L10,0)</f>
        <v>0</v>
      </c>
      <c r="CT10" s="61">
        <f>IF(COUNTIF(Setup_Hierarchy!$J$90:$IV$90,"="&amp;$K10)&lt;&gt;0,$L10,0)</f>
        <v>0</v>
      </c>
      <c r="CU10" s="61">
        <f>IF(COUNTIF(Setup_Hierarchy!$J$91:$IV$91,"="&amp;$K10)&lt;&gt;0,$L10,0)</f>
        <v>0</v>
      </c>
      <c r="CV10" s="61">
        <f>IF(COUNTIF(Setup_Hierarchy!$J$92:$IV$92,"="&amp;$K10)&lt;&gt;0,$L10,0)</f>
        <v>0</v>
      </c>
      <c r="CW10" s="61">
        <f>IF(COUNTIF(Setup_Hierarchy!$J$93:$IV$93,"="&amp;$K10)&lt;&gt;0,$L10,0)</f>
        <v>0</v>
      </c>
      <c r="CX10" s="61">
        <f>IF(COUNTIF(Setup_Hierarchy!$J$94:$IV$94,"="&amp;$K10)&lt;&gt;0,$L10,0)</f>
        <v>0</v>
      </c>
      <c r="CY10" s="61">
        <f>IF(COUNTIF(Setup_Hierarchy!$J$95:$IV$95,"="&amp;$K10)&lt;&gt;0,$L10,0)</f>
        <v>0</v>
      </c>
      <c r="CZ10" s="61">
        <f>IF(COUNTIF(Setup_Hierarchy!$J$96:$IV$96,"="&amp;$K10)&lt;&gt;0,$L10,0)</f>
        <v>0</v>
      </c>
      <c r="DA10" s="61">
        <f>IF(COUNTIF(Setup_Hierarchy!$J$97:$IV$97,"="&amp;$K10)&lt;&gt;0,$L10,0)</f>
        <v>0</v>
      </c>
      <c r="DB10" s="61">
        <f>IF(COUNTIF(Setup_Hierarchy!$J$98:$IV$98,"="&amp;$K10)&lt;&gt;0,$L10,0)</f>
        <v>0</v>
      </c>
      <c r="DC10" s="61">
        <f>IF(COUNTIF(Setup_Hierarchy!$J$99:$IV$99,"="&amp;$K10)&lt;&gt;0,$L10,0)</f>
        <v>0</v>
      </c>
      <c r="DD10" s="61">
        <f>IF(COUNTIF(Setup_Hierarchy!$J$100:$IV$100,"="&amp;$K10)&lt;&gt;0,$L10,0)</f>
        <v>0</v>
      </c>
      <c r="DE10" s="61">
        <f>IF(COUNTIF(Setup_Hierarchy!$J$101:$IV$101,"="&amp;$K10)&lt;&gt;0,$L10,0)</f>
        <v>0</v>
      </c>
      <c r="DF10" s="61">
        <f>IF(COUNTIF(Setup_Hierarchy!$J$102:$IV$102,"="&amp;$K10)&lt;&gt;0,$L10,0)</f>
        <v>0</v>
      </c>
      <c r="DG10" s="61">
        <f>IF(COUNTIF(Setup_Hierarchy!$J$103:$IV$103,"="&amp;$K10)&lt;&gt;0,$L10,0)</f>
        <v>0</v>
      </c>
      <c r="DH10" s="61">
        <f>IF(COUNTIF(Setup_Hierarchy!$J$104:$IV$104,"="&amp;$K10)&lt;&gt;0,$L10,0)</f>
        <v>0</v>
      </c>
      <c r="DI10" s="61">
        <f>IF(COUNTIF(Setup_Hierarchy!$J$105:$IV$105,"="&amp;$K10)&lt;&gt;0,$L10,0)</f>
        <v>0</v>
      </c>
      <c r="DJ10" s="61">
        <f>IF(COUNTIF(Setup_Hierarchy!$J$106:$IV$106,"="&amp;$K10)&lt;&gt;0,$L10,0)</f>
        <v>0</v>
      </c>
      <c r="DK10" s="61">
        <f>IF(COUNTIF(Setup_Hierarchy!$J$107:$IV$107,"="&amp;$K10)&lt;&gt;0,$L10,0)</f>
        <v>0</v>
      </c>
      <c r="DL10" s="61">
        <f>IF(COUNTIF(Setup_Hierarchy!$J$108:$IV$108,"="&amp;$K10)&lt;&gt;0,$L10,0)</f>
        <v>0</v>
      </c>
      <c r="DM10" s="61">
        <f>IF(COUNTIF(Setup_Hierarchy!$J$109:$IV$109,"="&amp;$K10)&lt;&gt;0,$L10,0)</f>
        <v>0</v>
      </c>
      <c r="DN10" s="61">
        <f>IF(COUNTIF(Setup_Hierarchy!$J$110:$IV$110,"="&amp;$K10)&lt;&gt;0,$L10,0)</f>
        <v>0</v>
      </c>
      <c r="DO10" s="61">
        <f>IF(COUNTIF(Setup_Hierarchy!$J$111:$IV$111,"="&amp;$K10)&lt;&gt;0,$L10,0)</f>
        <v>0</v>
      </c>
      <c r="DP10" s="61">
        <f>IF(COUNTIF(Setup_Hierarchy!$J$112:$IV$112,"="&amp;$K10)&lt;&gt;0,$L10,0)</f>
        <v>0</v>
      </c>
      <c r="DQ10" s="61">
        <f>IF(COUNTIF(Setup_Hierarchy!$J$113:$IV$113,"="&amp;$K10)&lt;&gt;0,$L10,0)</f>
        <v>0</v>
      </c>
      <c r="DR10" s="61">
        <f>IF(COUNTIF(Setup_Hierarchy!$J$114:$IV$114,"="&amp;$K10)&lt;&gt;0,$L10,0)</f>
        <v>0</v>
      </c>
      <c r="DS10" s="61">
        <f>IF(COUNTIF(Setup_Hierarchy!$J$115:$IV$115,"="&amp;$K10)&lt;&gt;0,$L10,0)</f>
        <v>0</v>
      </c>
      <c r="DT10" s="61">
        <f>IF(COUNTIF(Setup_Hierarchy!$J$116:$IV$116,"="&amp;$K10)&lt;&gt;0,$L10,0)</f>
        <v>0</v>
      </c>
    </row>
    <row r="11" spans="2:124" x14ac:dyDescent="0.2">
      <c r="B11" t="s">
        <v>43</v>
      </c>
      <c r="C11">
        <v>1</v>
      </c>
      <c r="D11" t="s">
        <v>18</v>
      </c>
      <c r="E11" t="s">
        <v>369</v>
      </c>
      <c r="F11" t="s">
        <v>525</v>
      </c>
      <c r="G11" t="s">
        <v>531</v>
      </c>
      <c r="H11" t="s">
        <v>10</v>
      </c>
      <c r="I11">
        <v>7.4569999999999997E-2</v>
      </c>
      <c r="J11">
        <v>9.1219999999999999E-3</v>
      </c>
      <c r="K11">
        <v>699</v>
      </c>
      <c r="L11">
        <v>-5096.51</v>
      </c>
      <c r="M11" s="61">
        <f>IF(COUNTIF(Setup_Hierarchy!$J$5:$IV$5,"="&amp;$K11)&lt;&gt;0,$L11,0)</f>
        <v>-5096.51</v>
      </c>
      <c r="N11" s="61">
        <f>IF(COUNTIF(Setup_Hierarchy!$J$6:$IV$6,"="&amp;$K11)&lt;&gt;0,$L11,0)</f>
        <v>-5096.51</v>
      </c>
      <c r="O11" s="61">
        <f>IF(COUNTIF(Setup_Hierarchy!$J$7:$IV$7,"="&amp;$K11)&lt;&gt;0,$L11,0)</f>
        <v>-5096.51</v>
      </c>
      <c r="P11" s="61">
        <f>IF(COUNTIF(Setup_Hierarchy!$J$8:$IV$8,"="&amp;$K11)&lt;&gt;0,$L11,0)</f>
        <v>-5096.51</v>
      </c>
      <c r="Q11" s="61">
        <f>IF(COUNTIF(Setup_Hierarchy!$J$9:$IV$9,"="&amp;$K11)&lt;&gt;0,$L11,0)</f>
        <v>-5096.51</v>
      </c>
      <c r="R11" s="61">
        <f>IF(COUNTIF(Setup_Hierarchy!$J$10:$IV$10,"="&amp;$K11)&lt;&gt;0,$L11,0)</f>
        <v>0</v>
      </c>
      <c r="S11" s="61">
        <f>IF(COUNTIF(Setup_Hierarchy!$J$11:$IV$11,"="&amp;$K11)&lt;&gt;0,$L11,0)</f>
        <v>0</v>
      </c>
      <c r="T11" s="61">
        <f>IF(COUNTIF(Setup_Hierarchy!$J$12:$IV$12,"="&amp;$K11)&lt;&gt;0,$L11,0)</f>
        <v>0</v>
      </c>
      <c r="U11" s="61">
        <f>IF(COUNTIF(Setup_Hierarchy!$J$13:$IV$13,"="&amp;$K11)&lt;&gt;0,$L11,0)</f>
        <v>0</v>
      </c>
      <c r="V11" s="61">
        <f>IF(COUNTIF(Setup_Hierarchy!$J$14:$IV$14,"="&amp;$K11)&lt;&gt;0,$L11,0)</f>
        <v>0</v>
      </c>
      <c r="W11" s="61">
        <f>IF(COUNTIF(Setup_Hierarchy!$J$15:$IV$15,"="&amp;$K11)&lt;&gt;0,$L11,0)</f>
        <v>0</v>
      </c>
      <c r="X11" s="61">
        <f>IF(COUNTIF(Setup_Hierarchy!$J$16:$IV$16,"="&amp;$K11)&lt;&gt;0,$L11,0)</f>
        <v>0</v>
      </c>
      <c r="Y11" s="61">
        <f>IF(COUNTIF(Setup_Hierarchy!$J$17:$IV$17,"="&amp;$K11)&lt;&gt;0,$L11,0)</f>
        <v>0</v>
      </c>
      <c r="Z11" s="61">
        <f>IF(COUNTIF(Setup_Hierarchy!$J$18:$IV$18,"="&amp;$K11)&lt;&gt;0,$L11,0)</f>
        <v>-5096.51</v>
      </c>
      <c r="AA11" s="61">
        <f>IF(COUNTIF(Setup_Hierarchy!$J$19:$IV$19,"="&amp;$K11)&lt;&gt;0,$L11,0)</f>
        <v>0</v>
      </c>
      <c r="AB11" s="61">
        <f>IF(COUNTIF(Setup_Hierarchy!$J$20:$IV$20,"="&amp;$K11)&lt;&gt;0,$L11,0)</f>
        <v>-5096.51</v>
      </c>
      <c r="AC11" s="61">
        <f>IF(COUNTIF(Setup_Hierarchy!$J$21:$IV$21,"="&amp;$K11)&lt;&gt;0,$L11,0)</f>
        <v>0</v>
      </c>
      <c r="AD11" s="61">
        <f>IF(COUNTIF(Setup_Hierarchy!$J$22:$IV$22,"="&amp;$K11)&lt;&gt;0,$L11,0)</f>
        <v>0</v>
      </c>
      <c r="AE11" s="61">
        <f>IF(COUNTIF(Setup_Hierarchy!$J$23:$IV$23,"="&amp;$K11)&lt;&gt;0,$L11,0)</f>
        <v>0</v>
      </c>
      <c r="AF11" s="61">
        <f>IF(COUNTIF(Setup_Hierarchy!$J$24:$IV$24,"="&amp;$K11)&lt;&gt;0,$L11,0)</f>
        <v>0</v>
      </c>
      <c r="AG11" s="61">
        <f>IF(COUNTIF(Setup_Hierarchy!$J$25:$IV$25,"="&amp;$K11)&lt;&gt;0,$L11,0)</f>
        <v>0</v>
      </c>
      <c r="AH11" s="61">
        <f>IF(COUNTIF(Setup_Hierarchy!$J$26:$IV$26,"="&amp;$K11)&lt;&gt;0,$L11,0)</f>
        <v>0</v>
      </c>
      <c r="AI11" s="61">
        <f>IF(COUNTIF(Setup_Hierarchy!$J$27:$IV$27,"="&amp;$K11)&lt;&gt;0,$L11,0)</f>
        <v>0</v>
      </c>
      <c r="AJ11" s="61">
        <f>IF(COUNTIF(Setup_Hierarchy!$J$28:$IV$28,"="&amp;$K11)&lt;&gt;0,$L11,0)</f>
        <v>0</v>
      </c>
      <c r="AK11" s="61">
        <f>IF(COUNTIF(Setup_Hierarchy!$J$29:$IV$29,"="&amp;$K11)&lt;&gt;0,$L11,0)</f>
        <v>0</v>
      </c>
      <c r="AL11" s="61">
        <f>IF(COUNTIF(Setup_Hierarchy!$J$30:$IV$30,"="&amp;$K11)&lt;&gt;0,$L11,0)</f>
        <v>0</v>
      </c>
      <c r="AM11" s="61">
        <f>IF(COUNTIF(Setup_Hierarchy!$J$31:$IV$31,"="&amp;$K11)&lt;&gt;0,$L11,0)</f>
        <v>0</v>
      </c>
      <c r="AN11" s="61">
        <f>IF(COUNTIF(Setup_Hierarchy!$J$32:$IV$32,"="&amp;$K11)&lt;&gt;0,$L11,0)</f>
        <v>0</v>
      </c>
      <c r="AO11" s="61">
        <f>IF(COUNTIF(Setup_Hierarchy!$J$33:$IV$33,"="&amp;$K11)&lt;&gt;0,$L11,0)</f>
        <v>0</v>
      </c>
      <c r="AP11" s="61">
        <f>IF(COUNTIF(Setup_Hierarchy!$J$34:$IV$34,"="&amp;$K11)&lt;&gt;0,$L11,0)</f>
        <v>0</v>
      </c>
      <c r="AQ11" s="61">
        <f>IF(COUNTIF(Setup_Hierarchy!$J$35:$IV$35,"="&amp;$K11)&lt;&gt;0,$L11,0)</f>
        <v>0</v>
      </c>
      <c r="AR11" s="61">
        <f>IF(COUNTIF(Setup_Hierarchy!$J$36:$IV$36,"="&amp;$K11)&lt;&gt;0,$L11,0)</f>
        <v>0</v>
      </c>
      <c r="AS11" s="61">
        <f>IF(COUNTIF(Setup_Hierarchy!$J$37:$IV$37,"="&amp;$K11)&lt;&gt;0,$L11,0)</f>
        <v>0</v>
      </c>
      <c r="AT11" s="61">
        <f>IF(COUNTIF(Setup_Hierarchy!$J$38:$IV$38,"="&amp;$K11)&lt;&gt;0,$L11,0)</f>
        <v>0</v>
      </c>
      <c r="AU11" s="61">
        <f>IF(COUNTIF(Setup_Hierarchy!$J$39:$IV$39,"="&amp;$K11)&lt;&gt;0,$L11,0)</f>
        <v>0</v>
      </c>
      <c r="AV11" s="61">
        <f>IF(COUNTIF(Setup_Hierarchy!$J$40:$IV$40,"="&amp;$K11)&lt;&gt;0,$L11,0)</f>
        <v>0</v>
      </c>
      <c r="AW11" s="61">
        <f>IF(COUNTIF(Setup_Hierarchy!$J$41:$IV$41,"="&amp;$K11)&lt;&gt;0,$L11,0)</f>
        <v>0</v>
      </c>
      <c r="AX11" s="61">
        <f>IF(COUNTIF(Setup_Hierarchy!$J$42:$IV$42,"="&amp;$K11)&lt;&gt;0,$L11,0)</f>
        <v>0</v>
      </c>
      <c r="AY11" s="61">
        <f>IF(COUNTIF(Setup_Hierarchy!$J$43:$IV$43,"="&amp;$K11)&lt;&gt;0,$L11,0)</f>
        <v>0</v>
      </c>
      <c r="AZ11" s="61">
        <f>IF(COUNTIF(Setup_Hierarchy!$J$44:$IV$44,"="&amp;$K11)&lt;&gt;0,$L11,0)</f>
        <v>0</v>
      </c>
      <c r="BA11" s="61">
        <f>IF(COUNTIF(Setup_Hierarchy!$J$45:$IV$45,"="&amp;$K11)&lt;&gt;0,$L11,0)</f>
        <v>0</v>
      </c>
      <c r="BB11" s="61">
        <f>IF(COUNTIF(Setup_Hierarchy!$J$46:$IV$46,"="&amp;$K11)&lt;&gt;0,$L11,0)</f>
        <v>0</v>
      </c>
      <c r="BC11" s="61">
        <f>IF(COUNTIF(Setup_Hierarchy!$J$47:$IV$47,"="&amp;$K11)&lt;&gt;0,$L11,0)</f>
        <v>0</v>
      </c>
      <c r="BD11" s="61">
        <f>IF(COUNTIF(Setup_Hierarchy!$J$48:$IV$48,"="&amp;$K11)&lt;&gt;0,$L11,0)</f>
        <v>0</v>
      </c>
      <c r="BE11" s="61">
        <f>IF(COUNTIF(Setup_Hierarchy!$J$49:$IV$49,"="&amp;$K11)&lt;&gt;0,$L11,0)</f>
        <v>0</v>
      </c>
      <c r="BF11" s="61">
        <f>IF(COUNTIF(Setup_Hierarchy!$J$50:$IV$50,"="&amp;$K11)&lt;&gt;0,$L11,0)</f>
        <v>0</v>
      </c>
      <c r="BG11" s="61">
        <f>IF(COUNTIF(Setup_Hierarchy!$J$51:$IV$51,"="&amp;$K11)&lt;&gt;0,$L11,0)</f>
        <v>0</v>
      </c>
      <c r="BH11" s="61">
        <f>IF(COUNTIF(Setup_Hierarchy!$J$52:$IV$52,"="&amp;$K11)&lt;&gt;0,$L11,0)</f>
        <v>0</v>
      </c>
      <c r="BI11" s="61">
        <f>IF(COUNTIF(Setup_Hierarchy!$J$53:$IV$53,"="&amp;$K11)&lt;&gt;0,$L11,0)</f>
        <v>0</v>
      </c>
      <c r="BJ11" s="61">
        <f>IF(COUNTIF(Setup_Hierarchy!$J$54:$IV$54,"="&amp;$K11)&lt;&gt;0,$L11,0)</f>
        <v>0</v>
      </c>
      <c r="BK11" s="61">
        <f>IF(COUNTIF(Setup_Hierarchy!$J$55:$IV$55,"="&amp;$K11)&lt;&gt;0,$L11,0)</f>
        <v>0</v>
      </c>
      <c r="BL11" s="61">
        <f>IF(COUNTIF(Setup_Hierarchy!$J$56:$IV$56,"="&amp;$K11)&lt;&gt;0,$L11,0)</f>
        <v>0</v>
      </c>
      <c r="BM11" s="61">
        <f>IF(COUNTIF(Setup_Hierarchy!$J$57:$IV$57,"="&amp;$K11)&lt;&gt;0,$L11,0)</f>
        <v>0</v>
      </c>
      <c r="BN11" s="61">
        <f>IF(COUNTIF(Setup_Hierarchy!$J$58:$IV$58,"="&amp;$K11)&lt;&gt;0,$L11,0)</f>
        <v>0</v>
      </c>
      <c r="BO11" s="61">
        <f>IF(COUNTIF(Setup_Hierarchy!$J$59:$IV$59,"="&amp;$K11)&lt;&gt;0,$L11,0)</f>
        <v>0</v>
      </c>
      <c r="BP11" s="61">
        <f>IF(COUNTIF(Setup_Hierarchy!$J$60:$IV$60,"="&amp;$K11)&lt;&gt;0,$L11,0)</f>
        <v>0</v>
      </c>
      <c r="BQ11" s="61">
        <f>IF(COUNTIF(Setup_Hierarchy!$J$61:$IV$61,"="&amp;$K11)&lt;&gt;0,$L11,0)</f>
        <v>0</v>
      </c>
      <c r="BR11" s="61">
        <f>IF(COUNTIF(Setup_Hierarchy!$J$62:$IV$62,"="&amp;$K11)&lt;&gt;0,$L11,0)</f>
        <v>0</v>
      </c>
      <c r="BS11" s="61">
        <f>IF(COUNTIF(Setup_Hierarchy!$J$63:$IV$63,"="&amp;$K11)&lt;&gt;0,$L11,0)</f>
        <v>0</v>
      </c>
      <c r="BT11" s="61">
        <f>IF(COUNTIF(Setup_Hierarchy!$J$64:$IV$64,"="&amp;$K11)&lt;&gt;0,$L11,0)</f>
        <v>0</v>
      </c>
      <c r="BU11" s="61">
        <f>IF(COUNTIF(Setup_Hierarchy!$J$65:$IV$65,"="&amp;$K11)&lt;&gt;0,$L11,0)</f>
        <v>0</v>
      </c>
      <c r="BV11" s="61">
        <f>IF(COUNTIF(Setup_Hierarchy!$J$66:$IV$66,"="&amp;$K11)&lt;&gt;0,$L11,0)</f>
        <v>0</v>
      </c>
      <c r="BW11" s="61">
        <f>IF(COUNTIF(Setup_Hierarchy!$J$67:$IV$67,"="&amp;$K11)&lt;&gt;0,$L11,0)</f>
        <v>0</v>
      </c>
      <c r="BX11" s="61">
        <f>IF(COUNTIF(Setup_Hierarchy!$J$68:$IV$68,"="&amp;$K11)&lt;&gt;0,$L11,0)</f>
        <v>0</v>
      </c>
      <c r="BY11" s="61">
        <f>IF(COUNTIF(Setup_Hierarchy!$J$69:$IV$69,"="&amp;$K11)&lt;&gt;0,$L11,0)</f>
        <v>0</v>
      </c>
      <c r="BZ11" s="61">
        <f>IF(COUNTIF(Setup_Hierarchy!$J$70:$IV$70,"="&amp;$K11)&lt;&gt;0,$L11,0)</f>
        <v>0</v>
      </c>
      <c r="CA11" s="61">
        <f>IF(COUNTIF(Setup_Hierarchy!$J$71:$IV$71,"="&amp;$K11)&lt;&gt;0,$L11,0)</f>
        <v>0</v>
      </c>
      <c r="CB11" s="61">
        <f>IF(COUNTIF(Setup_Hierarchy!$J$72:$IV$72,"="&amp;$K11)&lt;&gt;0,$L11,0)</f>
        <v>0</v>
      </c>
      <c r="CC11" s="61">
        <f>IF(COUNTIF(Setup_Hierarchy!$J$73:$IV$73,"="&amp;$K11)&lt;&gt;0,$L11,0)</f>
        <v>0</v>
      </c>
      <c r="CD11" s="61">
        <f>IF(COUNTIF(Setup_Hierarchy!$J$74:$IV$74,"="&amp;$K11)&lt;&gt;0,$L11,0)</f>
        <v>0</v>
      </c>
      <c r="CE11" s="61">
        <f>IF(COUNTIF(Setup_Hierarchy!$J$75:$IV$75,"="&amp;$K11)&lt;&gt;0,$L11,0)</f>
        <v>0</v>
      </c>
      <c r="CF11" s="61">
        <f>IF(COUNTIF(Setup_Hierarchy!$J$76:$IV$76,"="&amp;$K11)&lt;&gt;0,$L11,0)</f>
        <v>0</v>
      </c>
      <c r="CG11" s="61">
        <f>IF(COUNTIF(Setup_Hierarchy!$J$77:$IV$77,"="&amp;$K11)&lt;&gt;0,$L11,0)</f>
        <v>0</v>
      </c>
      <c r="CH11" s="61">
        <f>IF(COUNTIF(Setup_Hierarchy!$J$78:$IV$78,"="&amp;$K11)&lt;&gt;0,$L11,0)</f>
        <v>0</v>
      </c>
      <c r="CI11" s="61">
        <f>IF(COUNTIF(Setup_Hierarchy!$J$79:$IV$79,"="&amp;$K11)&lt;&gt;0,$L11,0)</f>
        <v>0</v>
      </c>
      <c r="CJ11" s="61">
        <f>IF(COUNTIF(Setup_Hierarchy!$J$80:$IV$80,"="&amp;$K11)&lt;&gt;0,$L11,0)</f>
        <v>0</v>
      </c>
      <c r="CK11" s="61">
        <f>IF(COUNTIF(Setup_Hierarchy!$J$81:$IV$81,"="&amp;$K11)&lt;&gt;0,$L11,0)</f>
        <v>0</v>
      </c>
      <c r="CL11" s="61">
        <f>IF(COUNTIF(Setup_Hierarchy!$J$82:$IV$82,"="&amp;$K11)&lt;&gt;0,$L11,0)</f>
        <v>0</v>
      </c>
      <c r="CM11" s="61">
        <f>IF(COUNTIF(Setup_Hierarchy!$J$83:$IV$83,"="&amp;$K11)&lt;&gt;0,$L11,0)</f>
        <v>0</v>
      </c>
      <c r="CN11" s="61">
        <f>IF(COUNTIF(Setup_Hierarchy!$J$84:$IV$84,"="&amp;$K11)&lt;&gt;0,$L11,0)</f>
        <v>0</v>
      </c>
      <c r="CO11" s="61">
        <f>IF(COUNTIF(Setup_Hierarchy!$J$85:$IV$85,"="&amp;$K11)&lt;&gt;0,$L11,0)</f>
        <v>0</v>
      </c>
      <c r="CP11" s="61">
        <f>IF(COUNTIF(Setup_Hierarchy!$J$86:$IV$86,"="&amp;$K11)&lt;&gt;0,$L11,0)</f>
        <v>0</v>
      </c>
      <c r="CQ11" s="61">
        <f>IF(COUNTIF(Setup_Hierarchy!$J$87:$IV$87,"="&amp;$K11)&lt;&gt;0,$L11,0)</f>
        <v>0</v>
      </c>
      <c r="CR11" s="61">
        <f>IF(COUNTIF(Setup_Hierarchy!$J$88:$IV$88,"="&amp;$K11)&lt;&gt;0,$L11,0)</f>
        <v>0</v>
      </c>
      <c r="CS11" s="61">
        <f>IF(COUNTIF(Setup_Hierarchy!$J$89:$IV$89,"="&amp;$K11)&lt;&gt;0,$L11,0)</f>
        <v>0</v>
      </c>
      <c r="CT11" s="61">
        <f>IF(COUNTIF(Setup_Hierarchy!$J$90:$IV$90,"="&amp;$K11)&lt;&gt;0,$L11,0)</f>
        <v>0</v>
      </c>
      <c r="CU11" s="61">
        <f>IF(COUNTIF(Setup_Hierarchy!$J$91:$IV$91,"="&amp;$K11)&lt;&gt;0,$L11,0)</f>
        <v>0</v>
      </c>
      <c r="CV11" s="61">
        <f>IF(COUNTIF(Setup_Hierarchy!$J$92:$IV$92,"="&amp;$K11)&lt;&gt;0,$L11,0)</f>
        <v>0</v>
      </c>
      <c r="CW11" s="61">
        <f>IF(COUNTIF(Setup_Hierarchy!$J$93:$IV$93,"="&amp;$K11)&lt;&gt;0,$L11,0)</f>
        <v>0</v>
      </c>
      <c r="CX11" s="61">
        <f>IF(COUNTIF(Setup_Hierarchy!$J$94:$IV$94,"="&amp;$K11)&lt;&gt;0,$L11,0)</f>
        <v>0</v>
      </c>
      <c r="CY11" s="61">
        <f>IF(COUNTIF(Setup_Hierarchy!$J$95:$IV$95,"="&amp;$K11)&lt;&gt;0,$L11,0)</f>
        <v>0</v>
      </c>
      <c r="CZ11" s="61">
        <f>IF(COUNTIF(Setup_Hierarchy!$J$96:$IV$96,"="&amp;$K11)&lt;&gt;0,$L11,0)</f>
        <v>0</v>
      </c>
      <c r="DA11" s="61">
        <f>IF(COUNTIF(Setup_Hierarchy!$J$97:$IV$97,"="&amp;$K11)&lt;&gt;0,$L11,0)</f>
        <v>0</v>
      </c>
      <c r="DB11" s="61">
        <f>IF(COUNTIF(Setup_Hierarchy!$J$98:$IV$98,"="&amp;$K11)&lt;&gt;0,$L11,0)</f>
        <v>0</v>
      </c>
      <c r="DC11" s="61">
        <f>IF(COUNTIF(Setup_Hierarchy!$J$99:$IV$99,"="&amp;$K11)&lt;&gt;0,$L11,0)</f>
        <v>0</v>
      </c>
      <c r="DD11" s="61">
        <f>IF(COUNTIF(Setup_Hierarchy!$J$100:$IV$100,"="&amp;$K11)&lt;&gt;0,$L11,0)</f>
        <v>0</v>
      </c>
      <c r="DE11" s="61">
        <f>IF(COUNTIF(Setup_Hierarchy!$J$101:$IV$101,"="&amp;$K11)&lt;&gt;0,$L11,0)</f>
        <v>0</v>
      </c>
      <c r="DF11" s="61">
        <f>IF(COUNTIF(Setup_Hierarchy!$J$102:$IV$102,"="&amp;$K11)&lt;&gt;0,$L11,0)</f>
        <v>0</v>
      </c>
      <c r="DG11" s="61">
        <f>IF(COUNTIF(Setup_Hierarchy!$J$103:$IV$103,"="&amp;$K11)&lt;&gt;0,$L11,0)</f>
        <v>0</v>
      </c>
      <c r="DH11" s="61">
        <f>IF(COUNTIF(Setup_Hierarchy!$J$104:$IV$104,"="&amp;$K11)&lt;&gt;0,$L11,0)</f>
        <v>0</v>
      </c>
      <c r="DI11" s="61">
        <f>IF(COUNTIF(Setup_Hierarchy!$J$105:$IV$105,"="&amp;$K11)&lt;&gt;0,$L11,0)</f>
        <v>0</v>
      </c>
      <c r="DJ11" s="61">
        <f>IF(COUNTIF(Setup_Hierarchy!$J$106:$IV$106,"="&amp;$K11)&lt;&gt;0,$L11,0)</f>
        <v>0</v>
      </c>
      <c r="DK11" s="61">
        <f>IF(COUNTIF(Setup_Hierarchy!$J$107:$IV$107,"="&amp;$K11)&lt;&gt;0,$L11,0)</f>
        <v>0</v>
      </c>
      <c r="DL11" s="61">
        <f>IF(COUNTIF(Setup_Hierarchy!$J$108:$IV$108,"="&amp;$K11)&lt;&gt;0,$L11,0)</f>
        <v>0</v>
      </c>
      <c r="DM11" s="61">
        <f>IF(COUNTIF(Setup_Hierarchy!$J$109:$IV$109,"="&amp;$K11)&lt;&gt;0,$L11,0)</f>
        <v>0</v>
      </c>
      <c r="DN11" s="61">
        <f>IF(COUNTIF(Setup_Hierarchy!$J$110:$IV$110,"="&amp;$K11)&lt;&gt;0,$L11,0)</f>
        <v>0</v>
      </c>
      <c r="DO11" s="61">
        <f>IF(COUNTIF(Setup_Hierarchy!$J$111:$IV$111,"="&amp;$K11)&lt;&gt;0,$L11,0)</f>
        <v>0</v>
      </c>
      <c r="DP11" s="61">
        <f>IF(COUNTIF(Setup_Hierarchy!$J$112:$IV$112,"="&amp;$K11)&lt;&gt;0,$L11,0)</f>
        <v>0</v>
      </c>
      <c r="DQ11" s="61">
        <f>IF(COUNTIF(Setup_Hierarchy!$J$113:$IV$113,"="&amp;$K11)&lt;&gt;0,$L11,0)</f>
        <v>0</v>
      </c>
      <c r="DR11" s="61">
        <f>IF(COUNTIF(Setup_Hierarchy!$J$114:$IV$114,"="&amp;$K11)&lt;&gt;0,$L11,0)</f>
        <v>0</v>
      </c>
      <c r="DS11" s="61">
        <f>IF(COUNTIF(Setup_Hierarchy!$J$115:$IV$115,"="&amp;$K11)&lt;&gt;0,$L11,0)</f>
        <v>0</v>
      </c>
      <c r="DT11" s="61">
        <f>IF(COUNTIF(Setup_Hierarchy!$J$116:$IV$116,"="&amp;$K11)&lt;&gt;0,$L11,0)</f>
        <v>0</v>
      </c>
    </row>
    <row r="12" spans="2:124" x14ac:dyDescent="0.2">
      <c r="B12" t="s">
        <v>43</v>
      </c>
      <c r="C12">
        <v>1</v>
      </c>
      <c r="D12" t="s">
        <v>18</v>
      </c>
      <c r="E12" t="s">
        <v>369</v>
      </c>
      <c r="F12" t="s">
        <v>525</v>
      </c>
      <c r="G12" t="s">
        <v>531</v>
      </c>
      <c r="H12" t="s">
        <v>10</v>
      </c>
      <c r="I12">
        <v>7.4569999999999997E-2</v>
      </c>
      <c r="J12">
        <v>9.1219999999999999E-3</v>
      </c>
      <c r="K12">
        <v>704</v>
      </c>
      <c r="L12">
        <v>-16.16</v>
      </c>
      <c r="M12" s="61">
        <f>IF(COUNTIF(Setup_Hierarchy!$J$5:$IV$5,"="&amp;$K12)&lt;&gt;0,$L12,0)</f>
        <v>-16.16</v>
      </c>
      <c r="N12" s="61">
        <f>IF(COUNTIF(Setup_Hierarchy!$J$6:$IV$6,"="&amp;$K12)&lt;&gt;0,$L12,0)</f>
        <v>-16.16</v>
      </c>
      <c r="O12" s="61">
        <f>IF(COUNTIF(Setup_Hierarchy!$J$7:$IV$7,"="&amp;$K12)&lt;&gt;0,$L12,0)</f>
        <v>-16.16</v>
      </c>
      <c r="P12" s="61">
        <f>IF(COUNTIF(Setup_Hierarchy!$J$8:$IV$8,"="&amp;$K12)&lt;&gt;0,$L12,0)</f>
        <v>-16.16</v>
      </c>
      <c r="Q12" s="61">
        <f>IF(COUNTIF(Setup_Hierarchy!$J$9:$IV$9,"="&amp;$K12)&lt;&gt;0,$L12,0)</f>
        <v>-16.16</v>
      </c>
      <c r="R12" s="61">
        <f>IF(COUNTIF(Setup_Hierarchy!$J$10:$IV$10,"="&amp;$K12)&lt;&gt;0,$L12,0)</f>
        <v>0</v>
      </c>
      <c r="S12" s="61">
        <f>IF(COUNTIF(Setup_Hierarchy!$J$11:$IV$11,"="&amp;$K12)&lt;&gt;0,$L12,0)</f>
        <v>0</v>
      </c>
      <c r="T12" s="61">
        <f>IF(COUNTIF(Setup_Hierarchy!$J$12:$IV$12,"="&amp;$K12)&lt;&gt;0,$L12,0)</f>
        <v>0</v>
      </c>
      <c r="U12" s="61">
        <f>IF(COUNTIF(Setup_Hierarchy!$J$13:$IV$13,"="&amp;$K12)&lt;&gt;0,$L12,0)</f>
        <v>0</v>
      </c>
      <c r="V12" s="61">
        <f>IF(COUNTIF(Setup_Hierarchy!$J$14:$IV$14,"="&amp;$K12)&lt;&gt;0,$L12,0)</f>
        <v>0</v>
      </c>
      <c r="W12" s="61">
        <f>IF(COUNTIF(Setup_Hierarchy!$J$15:$IV$15,"="&amp;$K12)&lt;&gt;0,$L12,0)</f>
        <v>0</v>
      </c>
      <c r="X12" s="61">
        <f>IF(COUNTIF(Setup_Hierarchy!$J$16:$IV$16,"="&amp;$K12)&lt;&gt;0,$L12,0)</f>
        <v>0</v>
      </c>
      <c r="Y12" s="61">
        <f>IF(COUNTIF(Setup_Hierarchy!$J$17:$IV$17,"="&amp;$K12)&lt;&gt;0,$L12,0)</f>
        <v>0</v>
      </c>
      <c r="Z12" s="61">
        <f>IF(COUNTIF(Setup_Hierarchy!$J$18:$IV$18,"="&amp;$K12)&lt;&gt;0,$L12,0)</f>
        <v>0</v>
      </c>
      <c r="AA12" s="61">
        <f>IF(COUNTIF(Setup_Hierarchy!$J$19:$IV$19,"="&amp;$K12)&lt;&gt;0,$L12,0)</f>
        <v>0</v>
      </c>
      <c r="AB12" s="61">
        <f>IF(COUNTIF(Setup_Hierarchy!$J$20:$IV$20,"="&amp;$K12)&lt;&gt;0,$L12,0)</f>
        <v>0</v>
      </c>
      <c r="AC12" s="61">
        <f>IF(COUNTIF(Setup_Hierarchy!$J$21:$IV$21,"="&amp;$K12)&lt;&gt;0,$L12,0)</f>
        <v>-16.16</v>
      </c>
      <c r="AD12" s="61">
        <f>IF(COUNTIF(Setup_Hierarchy!$J$22:$IV$22,"="&amp;$K12)&lt;&gt;0,$L12,0)</f>
        <v>0</v>
      </c>
      <c r="AE12" s="61">
        <f>IF(COUNTIF(Setup_Hierarchy!$J$23:$IV$23,"="&amp;$K12)&lt;&gt;0,$L12,0)</f>
        <v>-16.16</v>
      </c>
      <c r="AF12" s="61">
        <f>IF(COUNTIF(Setup_Hierarchy!$J$24:$IV$24,"="&amp;$K12)&lt;&gt;0,$L12,0)</f>
        <v>0</v>
      </c>
      <c r="AG12" s="61">
        <f>IF(COUNTIF(Setup_Hierarchy!$J$25:$IV$25,"="&amp;$K12)&lt;&gt;0,$L12,0)</f>
        <v>0</v>
      </c>
      <c r="AH12" s="61">
        <f>IF(COUNTIF(Setup_Hierarchy!$J$26:$IV$26,"="&amp;$K12)&lt;&gt;0,$L12,0)</f>
        <v>0</v>
      </c>
      <c r="AI12" s="61">
        <f>IF(COUNTIF(Setup_Hierarchy!$J$27:$IV$27,"="&amp;$K12)&lt;&gt;0,$L12,0)</f>
        <v>0</v>
      </c>
      <c r="AJ12" s="61">
        <f>IF(COUNTIF(Setup_Hierarchy!$J$28:$IV$28,"="&amp;$K12)&lt;&gt;0,$L12,0)</f>
        <v>0</v>
      </c>
      <c r="AK12" s="61">
        <f>IF(COUNTIF(Setup_Hierarchy!$J$29:$IV$29,"="&amp;$K12)&lt;&gt;0,$L12,0)</f>
        <v>0</v>
      </c>
      <c r="AL12" s="61">
        <f>IF(COUNTIF(Setup_Hierarchy!$J$30:$IV$30,"="&amp;$K12)&lt;&gt;0,$L12,0)</f>
        <v>0</v>
      </c>
      <c r="AM12" s="61">
        <f>IF(COUNTIF(Setup_Hierarchy!$J$31:$IV$31,"="&amp;$K12)&lt;&gt;0,$L12,0)</f>
        <v>0</v>
      </c>
      <c r="AN12" s="61">
        <f>IF(COUNTIF(Setup_Hierarchy!$J$32:$IV$32,"="&amp;$K12)&lt;&gt;0,$L12,0)</f>
        <v>0</v>
      </c>
      <c r="AO12" s="61">
        <f>IF(COUNTIF(Setup_Hierarchy!$J$33:$IV$33,"="&amp;$K12)&lt;&gt;0,$L12,0)</f>
        <v>0</v>
      </c>
      <c r="AP12" s="61">
        <f>IF(COUNTIF(Setup_Hierarchy!$J$34:$IV$34,"="&amp;$K12)&lt;&gt;0,$L12,0)</f>
        <v>0</v>
      </c>
      <c r="AQ12" s="61">
        <f>IF(COUNTIF(Setup_Hierarchy!$J$35:$IV$35,"="&amp;$K12)&lt;&gt;0,$L12,0)</f>
        <v>0</v>
      </c>
      <c r="AR12" s="61">
        <f>IF(COUNTIF(Setup_Hierarchy!$J$36:$IV$36,"="&amp;$K12)&lt;&gt;0,$L12,0)</f>
        <v>0</v>
      </c>
      <c r="AS12" s="61">
        <f>IF(COUNTIF(Setup_Hierarchy!$J$37:$IV$37,"="&amp;$K12)&lt;&gt;0,$L12,0)</f>
        <v>0</v>
      </c>
      <c r="AT12" s="61">
        <f>IF(COUNTIF(Setup_Hierarchy!$J$38:$IV$38,"="&amp;$K12)&lt;&gt;0,$L12,0)</f>
        <v>0</v>
      </c>
      <c r="AU12" s="61">
        <f>IF(COUNTIF(Setup_Hierarchy!$J$39:$IV$39,"="&amp;$K12)&lt;&gt;0,$L12,0)</f>
        <v>0</v>
      </c>
      <c r="AV12" s="61">
        <f>IF(COUNTIF(Setup_Hierarchy!$J$40:$IV$40,"="&amp;$K12)&lt;&gt;0,$L12,0)</f>
        <v>0</v>
      </c>
      <c r="AW12" s="61">
        <f>IF(COUNTIF(Setup_Hierarchy!$J$41:$IV$41,"="&amp;$K12)&lt;&gt;0,$L12,0)</f>
        <v>0</v>
      </c>
      <c r="AX12" s="61">
        <f>IF(COUNTIF(Setup_Hierarchy!$J$42:$IV$42,"="&amp;$K12)&lt;&gt;0,$L12,0)</f>
        <v>0</v>
      </c>
      <c r="AY12" s="61">
        <f>IF(COUNTIF(Setup_Hierarchy!$J$43:$IV$43,"="&amp;$K12)&lt;&gt;0,$L12,0)</f>
        <v>0</v>
      </c>
      <c r="AZ12" s="61">
        <f>IF(COUNTIF(Setup_Hierarchy!$J$44:$IV$44,"="&amp;$K12)&lt;&gt;0,$L12,0)</f>
        <v>0</v>
      </c>
      <c r="BA12" s="61">
        <f>IF(COUNTIF(Setup_Hierarchy!$J$45:$IV$45,"="&amp;$K12)&lt;&gt;0,$L12,0)</f>
        <v>0</v>
      </c>
      <c r="BB12" s="61">
        <f>IF(COUNTIF(Setup_Hierarchy!$J$46:$IV$46,"="&amp;$K12)&lt;&gt;0,$L12,0)</f>
        <v>0</v>
      </c>
      <c r="BC12" s="61">
        <f>IF(COUNTIF(Setup_Hierarchy!$J$47:$IV$47,"="&amp;$K12)&lt;&gt;0,$L12,0)</f>
        <v>0</v>
      </c>
      <c r="BD12" s="61">
        <f>IF(COUNTIF(Setup_Hierarchy!$J$48:$IV$48,"="&amp;$K12)&lt;&gt;0,$L12,0)</f>
        <v>0</v>
      </c>
      <c r="BE12" s="61">
        <f>IF(COUNTIF(Setup_Hierarchy!$J$49:$IV$49,"="&amp;$K12)&lt;&gt;0,$L12,0)</f>
        <v>0</v>
      </c>
      <c r="BF12" s="61">
        <f>IF(COUNTIF(Setup_Hierarchy!$J$50:$IV$50,"="&amp;$K12)&lt;&gt;0,$L12,0)</f>
        <v>0</v>
      </c>
      <c r="BG12" s="61">
        <f>IF(COUNTIF(Setup_Hierarchy!$J$51:$IV$51,"="&amp;$K12)&lt;&gt;0,$L12,0)</f>
        <v>0</v>
      </c>
      <c r="BH12" s="61">
        <f>IF(COUNTIF(Setup_Hierarchy!$J$52:$IV$52,"="&amp;$K12)&lt;&gt;0,$L12,0)</f>
        <v>0</v>
      </c>
      <c r="BI12" s="61">
        <f>IF(COUNTIF(Setup_Hierarchy!$J$53:$IV$53,"="&amp;$K12)&lt;&gt;0,$L12,0)</f>
        <v>0</v>
      </c>
      <c r="BJ12" s="61">
        <f>IF(COUNTIF(Setup_Hierarchy!$J$54:$IV$54,"="&amp;$K12)&lt;&gt;0,$L12,0)</f>
        <v>0</v>
      </c>
      <c r="BK12" s="61">
        <f>IF(COUNTIF(Setup_Hierarchy!$J$55:$IV$55,"="&amp;$K12)&lt;&gt;0,$L12,0)</f>
        <v>0</v>
      </c>
      <c r="BL12" s="61">
        <f>IF(COUNTIF(Setup_Hierarchy!$J$56:$IV$56,"="&amp;$K12)&lt;&gt;0,$L12,0)</f>
        <v>0</v>
      </c>
      <c r="BM12" s="61">
        <f>IF(COUNTIF(Setup_Hierarchy!$J$57:$IV$57,"="&amp;$K12)&lt;&gt;0,$L12,0)</f>
        <v>0</v>
      </c>
      <c r="BN12" s="61">
        <f>IF(COUNTIF(Setup_Hierarchy!$J$58:$IV$58,"="&amp;$K12)&lt;&gt;0,$L12,0)</f>
        <v>0</v>
      </c>
      <c r="BO12" s="61">
        <f>IF(COUNTIF(Setup_Hierarchy!$J$59:$IV$59,"="&amp;$K12)&lt;&gt;0,$L12,0)</f>
        <v>0</v>
      </c>
      <c r="BP12" s="61">
        <f>IF(COUNTIF(Setup_Hierarchy!$J$60:$IV$60,"="&amp;$K12)&lt;&gt;0,$L12,0)</f>
        <v>0</v>
      </c>
      <c r="BQ12" s="61">
        <f>IF(COUNTIF(Setup_Hierarchy!$J$61:$IV$61,"="&amp;$K12)&lt;&gt;0,$L12,0)</f>
        <v>0</v>
      </c>
      <c r="BR12" s="61">
        <f>IF(COUNTIF(Setup_Hierarchy!$J$62:$IV$62,"="&amp;$K12)&lt;&gt;0,$L12,0)</f>
        <v>0</v>
      </c>
      <c r="BS12" s="61">
        <f>IF(COUNTIF(Setup_Hierarchy!$J$63:$IV$63,"="&amp;$K12)&lt;&gt;0,$L12,0)</f>
        <v>0</v>
      </c>
      <c r="BT12" s="61">
        <f>IF(COUNTIF(Setup_Hierarchy!$J$64:$IV$64,"="&amp;$K12)&lt;&gt;0,$L12,0)</f>
        <v>0</v>
      </c>
      <c r="BU12" s="61">
        <f>IF(COUNTIF(Setup_Hierarchy!$J$65:$IV$65,"="&amp;$K12)&lt;&gt;0,$L12,0)</f>
        <v>0</v>
      </c>
      <c r="BV12" s="61">
        <f>IF(COUNTIF(Setup_Hierarchy!$J$66:$IV$66,"="&amp;$K12)&lt;&gt;0,$L12,0)</f>
        <v>0</v>
      </c>
      <c r="BW12" s="61">
        <f>IF(COUNTIF(Setup_Hierarchy!$J$67:$IV$67,"="&amp;$K12)&lt;&gt;0,$L12,0)</f>
        <v>0</v>
      </c>
      <c r="BX12" s="61">
        <f>IF(COUNTIF(Setup_Hierarchy!$J$68:$IV$68,"="&amp;$K12)&lt;&gt;0,$L12,0)</f>
        <v>0</v>
      </c>
      <c r="BY12" s="61">
        <f>IF(COUNTIF(Setup_Hierarchy!$J$69:$IV$69,"="&amp;$K12)&lt;&gt;0,$L12,0)</f>
        <v>0</v>
      </c>
      <c r="BZ12" s="61">
        <f>IF(COUNTIF(Setup_Hierarchy!$J$70:$IV$70,"="&amp;$K12)&lt;&gt;0,$L12,0)</f>
        <v>0</v>
      </c>
      <c r="CA12" s="61">
        <f>IF(COUNTIF(Setup_Hierarchy!$J$71:$IV$71,"="&amp;$K12)&lt;&gt;0,$L12,0)</f>
        <v>0</v>
      </c>
      <c r="CB12" s="61">
        <f>IF(COUNTIF(Setup_Hierarchy!$J$72:$IV$72,"="&amp;$K12)&lt;&gt;0,$L12,0)</f>
        <v>0</v>
      </c>
      <c r="CC12" s="61">
        <f>IF(COUNTIF(Setup_Hierarchy!$J$73:$IV$73,"="&amp;$K12)&lt;&gt;0,$L12,0)</f>
        <v>0</v>
      </c>
      <c r="CD12" s="61">
        <f>IF(COUNTIF(Setup_Hierarchy!$J$74:$IV$74,"="&amp;$K12)&lt;&gt;0,$L12,0)</f>
        <v>0</v>
      </c>
      <c r="CE12" s="61">
        <f>IF(COUNTIF(Setup_Hierarchy!$J$75:$IV$75,"="&amp;$K12)&lt;&gt;0,$L12,0)</f>
        <v>0</v>
      </c>
      <c r="CF12" s="61">
        <f>IF(COUNTIF(Setup_Hierarchy!$J$76:$IV$76,"="&amp;$K12)&lt;&gt;0,$L12,0)</f>
        <v>0</v>
      </c>
      <c r="CG12" s="61">
        <f>IF(COUNTIF(Setup_Hierarchy!$J$77:$IV$77,"="&amp;$K12)&lt;&gt;0,$L12,0)</f>
        <v>0</v>
      </c>
      <c r="CH12" s="61">
        <f>IF(COUNTIF(Setup_Hierarchy!$J$78:$IV$78,"="&amp;$K12)&lt;&gt;0,$L12,0)</f>
        <v>0</v>
      </c>
      <c r="CI12" s="61">
        <f>IF(COUNTIF(Setup_Hierarchy!$J$79:$IV$79,"="&amp;$K12)&lt;&gt;0,$L12,0)</f>
        <v>0</v>
      </c>
      <c r="CJ12" s="61">
        <f>IF(COUNTIF(Setup_Hierarchy!$J$80:$IV$80,"="&amp;$K12)&lt;&gt;0,$L12,0)</f>
        <v>0</v>
      </c>
      <c r="CK12" s="61">
        <f>IF(COUNTIF(Setup_Hierarchy!$J$81:$IV$81,"="&amp;$K12)&lt;&gt;0,$L12,0)</f>
        <v>0</v>
      </c>
      <c r="CL12" s="61">
        <f>IF(COUNTIF(Setup_Hierarchy!$J$82:$IV$82,"="&amp;$K12)&lt;&gt;0,$L12,0)</f>
        <v>0</v>
      </c>
      <c r="CM12" s="61">
        <f>IF(COUNTIF(Setup_Hierarchy!$J$83:$IV$83,"="&amp;$K12)&lt;&gt;0,$L12,0)</f>
        <v>0</v>
      </c>
      <c r="CN12" s="61">
        <f>IF(COUNTIF(Setup_Hierarchy!$J$84:$IV$84,"="&amp;$K12)&lt;&gt;0,$L12,0)</f>
        <v>0</v>
      </c>
      <c r="CO12" s="61">
        <f>IF(COUNTIF(Setup_Hierarchy!$J$85:$IV$85,"="&amp;$K12)&lt;&gt;0,$L12,0)</f>
        <v>0</v>
      </c>
      <c r="CP12" s="61">
        <f>IF(COUNTIF(Setup_Hierarchy!$J$86:$IV$86,"="&amp;$K12)&lt;&gt;0,$L12,0)</f>
        <v>0</v>
      </c>
      <c r="CQ12" s="61">
        <f>IF(COUNTIF(Setup_Hierarchy!$J$87:$IV$87,"="&amp;$K12)&lt;&gt;0,$L12,0)</f>
        <v>0</v>
      </c>
      <c r="CR12" s="61">
        <f>IF(COUNTIF(Setup_Hierarchy!$J$88:$IV$88,"="&amp;$K12)&lt;&gt;0,$L12,0)</f>
        <v>0</v>
      </c>
      <c r="CS12" s="61">
        <f>IF(COUNTIF(Setup_Hierarchy!$J$89:$IV$89,"="&amp;$K12)&lt;&gt;0,$L12,0)</f>
        <v>0</v>
      </c>
      <c r="CT12" s="61">
        <f>IF(COUNTIF(Setup_Hierarchy!$J$90:$IV$90,"="&amp;$K12)&lt;&gt;0,$L12,0)</f>
        <v>0</v>
      </c>
      <c r="CU12" s="61">
        <f>IF(COUNTIF(Setup_Hierarchy!$J$91:$IV$91,"="&amp;$K12)&lt;&gt;0,$L12,0)</f>
        <v>0</v>
      </c>
      <c r="CV12" s="61">
        <f>IF(COUNTIF(Setup_Hierarchy!$J$92:$IV$92,"="&amp;$K12)&lt;&gt;0,$L12,0)</f>
        <v>0</v>
      </c>
      <c r="CW12" s="61">
        <f>IF(COUNTIF(Setup_Hierarchy!$J$93:$IV$93,"="&amp;$K12)&lt;&gt;0,$L12,0)</f>
        <v>0</v>
      </c>
      <c r="CX12" s="61">
        <f>IF(COUNTIF(Setup_Hierarchy!$J$94:$IV$94,"="&amp;$K12)&lt;&gt;0,$L12,0)</f>
        <v>0</v>
      </c>
      <c r="CY12" s="61">
        <f>IF(COUNTIF(Setup_Hierarchy!$J$95:$IV$95,"="&amp;$K12)&lt;&gt;0,$L12,0)</f>
        <v>0</v>
      </c>
      <c r="CZ12" s="61">
        <f>IF(COUNTIF(Setup_Hierarchy!$J$96:$IV$96,"="&amp;$K12)&lt;&gt;0,$L12,0)</f>
        <v>0</v>
      </c>
      <c r="DA12" s="61">
        <f>IF(COUNTIF(Setup_Hierarchy!$J$97:$IV$97,"="&amp;$K12)&lt;&gt;0,$L12,0)</f>
        <v>0</v>
      </c>
      <c r="DB12" s="61">
        <f>IF(COUNTIF(Setup_Hierarchy!$J$98:$IV$98,"="&amp;$K12)&lt;&gt;0,$L12,0)</f>
        <v>0</v>
      </c>
      <c r="DC12" s="61">
        <f>IF(COUNTIF(Setup_Hierarchy!$J$99:$IV$99,"="&amp;$K12)&lt;&gt;0,$L12,0)</f>
        <v>0</v>
      </c>
      <c r="DD12" s="61">
        <f>IF(COUNTIF(Setup_Hierarchy!$J$100:$IV$100,"="&amp;$K12)&lt;&gt;0,$L12,0)</f>
        <v>0</v>
      </c>
      <c r="DE12" s="61">
        <f>IF(COUNTIF(Setup_Hierarchy!$J$101:$IV$101,"="&amp;$K12)&lt;&gt;0,$L12,0)</f>
        <v>0</v>
      </c>
      <c r="DF12" s="61">
        <f>IF(COUNTIF(Setup_Hierarchy!$J$102:$IV$102,"="&amp;$K12)&lt;&gt;0,$L12,0)</f>
        <v>0</v>
      </c>
      <c r="DG12" s="61">
        <f>IF(COUNTIF(Setup_Hierarchy!$J$103:$IV$103,"="&amp;$K12)&lt;&gt;0,$L12,0)</f>
        <v>0</v>
      </c>
      <c r="DH12" s="61">
        <f>IF(COUNTIF(Setup_Hierarchy!$J$104:$IV$104,"="&amp;$K12)&lt;&gt;0,$L12,0)</f>
        <v>0</v>
      </c>
      <c r="DI12" s="61">
        <f>IF(COUNTIF(Setup_Hierarchy!$J$105:$IV$105,"="&amp;$K12)&lt;&gt;0,$L12,0)</f>
        <v>0</v>
      </c>
      <c r="DJ12" s="61">
        <f>IF(COUNTIF(Setup_Hierarchy!$J$106:$IV$106,"="&amp;$K12)&lt;&gt;0,$L12,0)</f>
        <v>0</v>
      </c>
      <c r="DK12" s="61">
        <f>IF(COUNTIF(Setup_Hierarchy!$J$107:$IV$107,"="&amp;$K12)&lt;&gt;0,$L12,0)</f>
        <v>0</v>
      </c>
      <c r="DL12" s="61">
        <f>IF(COUNTIF(Setup_Hierarchy!$J$108:$IV$108,"="&amp;$K12)&lt;&gt;0,$L12,0)</f>
        <v>0</v>
      </c>
      <c r="DM12" s="61">
        <f>IF(COUNTIF(Setup_Hierarchy!$J$109:$IV$109,"="&amp;$K12)&lt;&gt;0,$L12,0)</f>
        <v>0</v>
      </c>
      <c r="DN12" s="61">
        <f>IF(COUNTIF(Setup_Hierarchy!$J$110:$IV$110,"="&amp;$K12)&lt;&gt;0,$L12,0)</f>
        <v>0</v>
      </c>
      <c r="DO12" s="61">
        <f>IF(COUNTIF(Setup_Hierarchy!$J$111:$IV$111,"="&amp;$K12)&lt;&gt;0,$L12,0)</f>
        <v>0</v>
      </c>
      <c r="DP12" s="61">
        <f>IF(COUNTIF(Setup_Hierarchy!$J$112:$IV$112,"="&amp;$K12)&lt;&gt;0,$L12,0)</f>
        <v>0</v>
      </c>
      <c r="DQ12" s="61">
        <f>IF(COUNTIF(Setup_Hierarchy!$J$113:$IV$113,"="&amp;$K12)&lt;&gt;0,$L12,0)</f>
        <v>0</v>
      </c>
      <c r="DR12" s="61">
        <f>IF(COUNTIF(Setup_Hierarchy!$J$114:$IV$114,"="&amp;$K12)&lt;&gt;0,$L12,0)</f>
        <v>0</v>
      </c>
      <c r="DS12" s="61">
        <f>IF(COUNTIF(Setup_Hierarchy!$J$115:$IV$115,"="&amp;$K12)&lt;&gt;0,$L12,0)</f>
        <v>0</v>
      </c>
      <c r="DT12" s="61">
        <f>IF(COUNTIF(Setup_Hierarchy!$J$116:$IV$116,"="&amp;$K12)&lt;&gt;0,$L12,0)</f>
        <v>0</v>
      </c>
    </row>
    <row r="13" spans="2:124" x14ac:dyDescent="0.2">
      <c r="B13" t="s">
        <v>43</v>
      </c>
      <c r="C13">
        <v>1</v>
      </c>
      <c r="D13" t="s">
        <v>18</v>
      </c>
      <c r="E13" t="s">
        <v>369</v>
      </c>
      <c r="F13" t="s">
        <v>525</v>
      </c>
      <c r="G13" t="s">
        <v>531</v>
      </c>
      <c r="H13" t="s">
        <v>10</v>
      </c>
      <c r="I13">
        <v>7.4569999999999997E-2</v>
      </c>
      <c r="J13">
        <v>9.1219999999999999E-3</v>
      </c>
      <c r="K13">
        <v>729</v>
      </c>
      <c r="L13">
        <v>-237.9</v>
      </c>
      <c r="M13" s="61">
        <f>IF(COUNTIF(Setup_Hierarchy!$J$5:$IV$5,"="&amp;$K13)&lt;&gt;0,$L13,0)</f>
        <v>-237.9</v>
      </c>
      <c r="N13" s="61">
        <f>IF(COUNTIF(Setup_Hierarchy!$J$6:$IV$6,"="&amp;$K13)&lt;&gt;0,$L13,0)</f>
        <v>-237.9</v>
      </c>
      <c r="O13" s="61">
        <f>IF(COUNTIF(Setup_Hierarchy!$J$7:$IV$7,"="&amp;$K13)&lt;&gt;0,$L13,0)</f>
        <v>-237.9</v>
      </c>
      <c r="P13" s="61">
        <f>IF(COUNTIF(Setup_Hierarchy!$J$8:$IV$8,"="&amp;$K13)&lt;&gt;0,$L13,0)</f>
        <v>-237.9</v>
      </c>
      <c r="Q13" s="61">
        <f>IF(COUNTIF(Setup_Hierarchy!$J$9:$IV$9,"="&amp;$K13)&lt;&gt;0,$L13,0)</f>
        <v>0</v>
      </c>
      <c r="R13" s="61">
        <f>IF(COUNTIF(Setup_Hierarchy!$J$10:$IV$10,"="&amp;$K13)&lt;&gt;0,$L13,0)</f>
        <v>0</v>
      </c>
      <c r="S13" s="61">
        <f>IF(COUNTIF(Setup_Hierarchy!$J$11:$IV$11,"="&amp;$K13)&lt;&gt;0,$L13,0)</f>
        <v>0</v>
      </c>
      <c r="T13" s="61">
        <f>IF(COUNTIF(Setup_Hierarchy!$J$12:$IV$12,"="&amp;$K13)&lt;&gt;0,$L13,0)</f>
        <v>0</v>
      </c>
      <c r="U13" s="61">
        <f>IF(COUNTIF(Setup_Hierarchy!$J$13:$IV$13,"="&amp;$K13)&lt;&gt;0,$L13,0)</f>
        <v>0</v>
      </c>
      <c r="V13" s="61">
        <f>IF(COUNTIF(Setup_Hierarchy!$J$14:$IV$14,"="&amp;$K13)&lt;&gt;0,$L13,0)</f>
        <v>0</v>
      </c>
      <c r="W13" s="61">
        <f>IF(COUNTIF(Setup_Hierarchy!$J$15:$IV$15,"="&amp;$K13)&lt;&gt;0,$L13,0)</f>
        <v>0</v>
      </c>
      <c r="X13" s="61">
        <f>IF(COUNTIF(Setup_Hierarchy!$J$16:$IV$16,"="&amp;$K13)&lt;&gt;0,$L13,0)</f>
        <v>0</v>
      </c>
      <c r="Y13" s="61">
        <f>IF(COUNTIF(Setup_Hierarchy!$J$17:$IV$17,"="&amp;$K13)&lt;&gt;0,$L13,0)</f>
        <v>0</v>
      </c>
      <c r="Z13" s="61">
        <f>IF(COUNTIF(Setup_Hierarchy!$J$18:$IV$18,"="&amp;$K13)&lt;&gt;0,$L13,0)</f>
        <v>0</v>
      </c>
      <c r="AA13" s="61">
        <f>IF(COUNTIF(Setup_Hierarchy!$J$19:$IV$19,"="&amp;$K13)&lt;&gt;0,$L13,0)</f>
        <v>0</v>
      </c>
      <c r="AB13" s="61">
        <f>IF(COUNTIF(Setup_Hierarchy!$J$20:$IV$20,"="&amp;$K13)&lt;&gt;0,$L13,0)</f>
        <v>0</v>
      </c>
      <c r="AC13" s="61">
        <f>IF(COUNTIF(Setup_Hierarchy!$J$21:$IV$21,"="&amp;$K13)&lt;&gt;0,$L13,0)</f>
        <v>0</v>
      </c>
      <c r="AD13" s="61">
        <f>IF(COUNTIF(Setup_Hierarchy!$J$22:$IV$22,"="&amp;$K13)&lt;&gt;0,$L13,0)</f>
        <v>0</v>
      </c>
      <c r="AE13" s="61">
        <f>IF(COUNTIF(Setup_Hierarchy!$J$23:$IV$23,"="&amp;$K13)&lt;&gt;0,$L13,0)</f>
        <v>0</v>
      </c>
      <c r="AF13" s="61">
        <f>IF(COUNTIF(Setup_Hierarchy!$J$24:$IV$24,"="&amp;$K13)&lt;&gt;0,$L13,0)</f>
        <v>0</v>
      </c>
      <c r="AG13" s="61">
        <f>IF(COUNTIF(Setup_Hierarchy!$J$25:$IV$25,"="&amp;$K13)&lt;&gt;0,$L13,0)</f>
        <v>0</v>
      </c>
      <c r="AH13" s="61">
        <f>IF(COUNTIF(Setup_Hierarchy!$J$26:$IV$26,"="&amp;$K13)&lt;&gt;0,$L13,0)</f>
        <v>0</v>
      </c>
      <c r="AI13" s="61">
        <f>IF(COUNTIF(Setup_Hierarchy!$J$27:$IV$27,"="&amp;$K13)&lt;&gt;0,$L13,0)</f>
        <v>0</v>
      </c>
      <c r="AJ13" s="61">
        <f>IF(COUNTIF(Setup_Hierarchy!$J$28:$IV$28,"="&amp;$K13)&lt;&gt;0,$L13,0)</f>
        <v>0</v>
      </c>
      <c r="AK13" s="61">
        <f>IF(COUNTIF(Setup_Hierarchy!$J$29:$IV$29,"="&amp;$K13)&lt;&gt;0,$L13,0)</f>
        <v>0</v>
      </c>
      <c r="AL13" s="61">
        <f>IF(COUNTIF(Setup_Hierarchy!$J$30:$IV$30,"="&amp;$K13)&lt;&gt;0,$L13,0)</f>
        <v>0</v>
      </c>
      <c r="AM13" s="61">
        <f>IF(COUNTIF(Setup_Hierarchy!$J$31:$IV$31,"="&amp;$K13)&lt;&gt;0,$L13,0)</f>
        <v>0</v>
      </c>
      <c r="AN13" s="61">
        <f>IF(COUNTIF(Setup_Hierarchy!$J$32:$IV$32,"="&amp;$K13)&lt;&gt;0,$L13,0)</f>
        <v>0</v>
      </c>
      <c r="AO13" s="61">
        <f>IF(COUNTIF(Setup_Hierarchy!$J$33:$IV$33,"="&amp;$K13)&lt;&gt;0,$L13,0)</f>
        <v>0</v>
      </c>
      <c r="AP13" s="61">
        <f>IF(COUNTIF(Setup_Hierarchy!$J$34:$IV$34,"="&amp;$K13)&lt;&gt;0,$L13,0)</f>
        <v>0</v>
      </c>
      <c r="AQ13" s="61">
        <f>IF(COUNTIF(Setup_Hierarchy!$J$35:$IV$35,"="&amp;$K13)&lt;&gt;0,$L13,0)</f>
        <v>0</v>
      </c>
      <c r="AR13" s="61">
        <f>IF(COUNTIF(Setup_Hierarchy!$J$36:$IV$36,"="&amp;$K13)&lt;&gt;0,$L13,0)</f>
        <v>0</v>
      </c>
      <c r="AS13" s="61">
        <f>IF(COUNTIF(Setup_Hierarchy!$J$37:$IV$37,"="&amp;$K13)&lt;&gt;0,$L13,0)</f>
        <v>0</v>
      </c>
      <c r="AT13" s="61">
        <f>IF(COUNTIF(Setup_Hierarchy!$J$38:$IV$38,"="&amp;$K13)&lt;&gt;0,$L13,0)</f>
        <v>0</v>
      </c>
      <c r="AU13" s="61">
        <f>IF(COUNTIF(Setup_Hierarchy!$J$39:$IV$39,"="&amp;$K13)&lt;&gt;0,$L13,0)</f>
        <v>-237.9</v>
      </c>
      <c r="AV13" s="61">
        <f>IF(COUNTIF(Setup_Hierarchy!$J$40:$IV$40,"="&amp;$K13)&lt;&gt;0,$L13,0)</f>
        <v>0</v>
      </c>
      <c r="AW13" s="61">
        <f>IF(COUNTIF(Setup_Hierarchy!$J$41:$IV$41,"="&amp;$K13)&lt;&gt;0,$L13,0)</f>
        <v>0</v>
      </c>
      <c r="AX13" s="61">
        <f>IF(COUNTIF(Setup_Hierarchy!$J$42:$IV$42,"="&amp;$K13)&lt;&gt;0,$L13,0)</f>
        <v>0</v>
      </c>
      <c r="AY13" s="61">
        <f>IF(COUNTIF(Setup_Hierarchy!$J$43:$IV$43,"="&amp;$K13)&lt;&gt;0,$L13,0)</f>
        <v>0</v>
      </c>
      <c r="AZ13" s="61">
        <f>IF(COUNTIF(Setup_Hierarchy!$J$44:$IV$44,"="&amp;$K13)&lt;&gt;0,$L13,0)</f>
        <v>0</v>
      </c>
      <c r="BA13" s="61">
        <f>IF(COUNTIF(Setup_Hierarchy!$J$45:$IV$45,"="&amp;$K13)&lt;&gt;0,$L13,0)</f>
        <v>0</v>
      </c>
      <c r="BB13" s="61">
        <f>IF(COUNTIF(Setup_Hierarchy!$J$46:$IV$46,"="&amp;$K13)&lt;&gt;0,$L13,0)</f>
        <v>-237.9</v>
      </c>
      <c r="BC13" s="61">
        <f>IF(COUNTIF(Setup_Hierarchy!$J$47:$IV$47,"="&amp;$K13)&lt;&gt;0,$L13,0)</f>
        <v>-237.9</v>
      </c>
      <c r="BD13" s="61">
        <f>IF(COUNTIF(Setup_Hierarchy!$J$48:$IV$48,"="&amp;$K13)&lt;&gt;0,$L13,0)</f>
        <v>0</v>
      </c>
      <c r="BE13" s="61">
        <f>IF(COUNTIF(Setup_Hierarchy!$J$49:$IV$49,"="&amp;$K13)&lt;&gt;0,$L13,0)</f>
        <v>0</v>
      </c>
      <c r="BF13" s="61">
        <f>IF(COUNTIF(Setup_Hierarchy!$J$50:$IV$50,"="&amp;$K13)&lt;&gt;0,$L13,0)</f>
        <v>0</v>
      </c>
      <c r="BG13" s="61">
        <f>IF(COUNTIF(Setup_Hierarchy!$J$51:$IV$51,"="&amp;$K13)&lt;&gt;0,$L13,0)</f>
        <v>0</v>
      </c>
      <c r="BH13" s="61">
        <f>IF(COUNTIF(Setup_Hierarchy!$J$52:$IV$52,"="&amp;$K13)&lt;&gt;0,$L13,0)</f>
        <v>0</v>
      </c>
      <c r="BI13" s="61">
        <f>IF(COUNTIF(Setup_Hierarchy!$J$53:$IV$53,"="&amp;$K13)&lt;&gt;0,$L13,0)</f>
        <v>0</v>
      </c>
      <c r="BJ13" s="61">
        <f>IF(COUNTIF(Setup_Hierarchy!$J$54:$IV$54,"="&amp;$K13)&lt;&gt;0,$L13,0)</f>
        <v>0</v>
      </c>
      <c r="BK13" s="61">
        <f>IF(COUNTIF(Setup_Hierarchy!$J$55:$IV$55,"="&amp;$K13)&lt;&gt;0,$L13,0)</f>
        <v>0</v>
      </c>
      <c r="BL13" s="61">
        <f>IF(COUNTIF(Setup_Hierarchy!$J$56:$IV$56,"="&amp;$K13)&lt;&gt;0,$L13,0)</f>
        <v>0</v>
      </c>
      <c r="BM13" s="61">
        <f>IF(COUNTIF(Setup_Hierarchy!$J$57:$IV$57,"="&amp;$K13)&lt;&gt;0,$L13,0)</f>
        <v>0</v>
      </c>
      <c r="BN13" s="61">
        <f>IF(COUNTIF(Setup_Hierarchy!$J$58:$IV$58,"="&amp;$K13)&lt;&gt;0,$L13,0)</f>
        <v>0</v>
      </c>
      <c r="BO13" s="61">
        <f>IF(COUNTIF(Setup_Hierarchy!$J$59:$IV$59,"="&amp;$K13)&lt;&gt;0,$L13,0)</f>
        <v>0</v>
      </c>
      <c r="BP13" s="61">
        <f>IF(COUNTIF(Setup_Hierarchy!$J$60:$IV$60,"="&amp;$K13)&lt;&gt;0,$L13,0)</f>
        <v>0</v>
      </c>
      <c r="BQ13" s="61">
        <f>IF(COUNTIF(Setup_Hierarchy!$J$61:$IV$61,"="&amp;$K13)&lt;&gt;0,$L13,0)</f>
        <v>0</v>
      </c>
      <c r="BR13" s="61">
        <f>IF(COUNTIF(Setup_Hierarchy!$J$62:$IV$62,"="&amp;$K13)&lt;&gt;0,$L13,0)</f>
        <v>0</v>
      </c>
      <c r="BS13" s="61">
        <f>IF(COUNTIF(Setup_Hierarchy!$J$63:$IV$63,"="&amp;$K13)&lt;&gt;0,$L13,0)</f>
        <v>0</v>
      </c>
      <c r="BT13" s="61">
        <f>IF(COUNTIF(Setup_Hierarchy!$J$64:$IV$64,"="&amp;$K13)&lt;&gt;0,$L13,0)</f>
        <v>0</v>
      </c>
      <c r="BU13" s="61">
        <f>IF(COUNTIF(Setup_Hierarchy!$J$65:$IV$65,"="&amp;$K13)&lt;&gt;0,$L13,0)</f>
        <v>0</v>
      </c>
      <c r="BV13" s="61">
        <f>IF(COUNTIF(Setup_Hierarchy!$J$66:$IV$66,"="&amp;$K13)&lt;&gt;0,$L13,0)</f>
        <v>0</v>
      </c>
      <c r="BW13" s="61">
        <f>IF(COUNTIF(Setup_Hierarchy!$J$67:$IV$67,"="&amp;$K13)&lt;&gt;0,$L13,0)</f>
        <v>0</v>
      </c>
      <c r="BX13" s="61">
        <f>IF(COUNTIF(Setup_Hierarchy!$J$68:$IV$68,"="&amp;$K13)&lt;&gt;0,$L13,0)</f>
        <v>0</v>
      </c>
      <c r="BY13" s="61">
        <f>IF(COUNTIF(Setup_Hierarchy!$J$69:$IV$69,"="&amp;$K13)&lt;&gt;0,$L13,0)</f>
        <v>0</v>
      </c>
      <c r="BZ13" s="61">
        <f>IF(COUNTIF(Setup_Hierarchy!$J$70:$IV$70,"="&amp;$K13)&lt;&gt;0,$L13,0)</f>
        <v>0</v>
      </c>
      <c r="CA13" s="61">
        <f>IF(COUNTIF(Setup_Hierarchy!$J$71:$IV$71,"="&amp;$K13)&lt;&gt;0,$L13,0)</f>
        <v>0</v>
      </c>
      <c r="CB13" s="61">
        <f>IF(COUNTIF(Setup_Hierarchy!$J$72:$IV$72,"="&amp;$K13)&lt;&gt;0,$L13,0)</f>
        <v>0</v>
      </c>
      <c r="CC13" s="61">
        <f>IF(COUNTIF(Setup_Hierarchy!$J$73:$IV$73,"="&amp;$K13)&lt;&gt;0,$L13,0)</f>
        <v>0</v>
      </c>
      <c r="CD13" s="61">
        <f>IF(COUNTIF(Setup_Hierarchy!$J$74:$IV$74,"="&amp;$K13)&lt;&gt;0,$L13,0)</f>
        <v>0</v>
      </c>
      <c r="CE13" s="61">
        <f>IF(COUNTIF(Setup_Hierarchy!$J$75:$IV$75,"="&amp;$K13)&lt;&gt;0,$L13,0)</f>
        <v>0</v>
      </c>
      <c r="CF13" s="61">
        <f>IF(COUNTIF(Setup_Hierarchy!$J$76:$IV$76,"="&amp;$K13)&lt;&gt;0,$L13,0)</f>
        <v>0</v>
      </c>
      <c r="CG13" s="61">
        <f>IF(COUNTIF(Setup_Hierarchy!$J$77:$IV$77,"="&amp;$K13)&lt;&gt;0,$L13,0)</f>
        <v>0</v>
      </c>
      <c r="CH13" s="61">
        <f>IF(COUNTIF(Setup_Hierarchy!$J$78:$IV$78,"="&amp;$K13)&lt;&gt;0,$L13,0)</f>
        <v>0</v>
      </c>
      <c r="CI13" s="61">
        <f>IF(COUNTIF(Setup_Hierarchy!$J$79:$IV$79,"="&amp;$K13)&lt;&gt;0,$L13,0)</f>
        <v>0</v>
      </c>
      <c r="CJ13" s="61">
        <f>IF(COUNTIF(Setup_Hierarchy!$J$80:$IV$80,"="&amp;$K13)&lt;&gt;0,$L13,0)</f>
        <v>0</v>
      </c>
      <c r="CK13" s="61">
        <f>IF(COUNTIF(Setup_Hierarchy!$J$81:$IV$81,"="&amp;$K13)&lt;&gt;0,$L13,0)</f>
        <v>0</v>
      </c>
      <c r="CL13" s="61">
        <f>IF(COUNTIF(Setup_Hierarchy!$J$82:$IV$82,"="&amp;$K13)&lt;&gt;0,$L13,0)</f>
        <v>0</v>
      </c>
      <c r="CM13" s="61">
        <f>IF(COUNTIF(Setup_Hierarchy!$J$83:$IV$83,"="&amp;$K13)&lt;&gt;0,$L13,0)</f>
        <v>0</v>
      </c>
      <c r="CN13" s="61">
        <f>IF(COUNTIF(Setup_Hierarchy!$J$84:$IV$84,"="&amp;$K13)&lt;&gt;0,$L13,0)</f>
        <v>0</v>
      </c>
      <c r="CO13" s="61">
        <f>IF(COUNTIF(Setup_Hierarchy!$J$85:$IV$85,"="&amp;$K13)&lt;&gt;0,$L13,0)</f>
        <v>0</v>
      </c>
      <c r="CP13" s="61">
        <f>IF(COUNTIF(Setup_Hierarchy!$J$86:$IV$86,"="&amp;$K13)&lt;&gt;0,$L13,0)</f>
        <v>0</v>
      </c>
      <c r="CQ13" s="61">
        <f>IF(COUNTIF(Setup_Hierarchy!$J$87:$IV$87,"="&amp;$K13)&lt;&gt;0,$L13,0)</f>
        <v>0</v>
      </c>
      <c r="CR13" s="61">
        <f>IF(COUNTIF(Setup_Hierarchy!$J$88:$IV$88,"="&amp;$K13)&lt;&gt;0,$L13,0)</f>
        <v>0</v>
      </c>
      <c r="CS13" s="61">
        <f>IF(COUNTIF(Setup_Hierarchy!$J$89:$IV$89,"="&amp;$K13)&lt;&gt;0,$L13,0)</f>
        <v>0</v>
      </c>
      <c r="CT13" s="61">
        <f>IF(COUNTIF(Setup_Hierarchy!$J$90:$IV$90,"="&amp;$K13)&lt;&gt;0,$L13,0)</f>
        <v>0</v>
      </c>
      <c r="CU13" s="61">
        <f>IF(COUNTIF(Setup_Hierarchy!$J$91:$IV$91,"="&amp;$K13)&lt;&gt;0,$L13,0)</f>
        <v>0</v>
      </c>
      <c r="CV13" s="61">
        <f>IF(COUNTIF(Setup_Hierarchy!$J$92:$IV$92,"="&amp;$K13)&lt;&gt;0,$L13,0)</f>
        <v>0</v>
      </c>
      <c r="CW13" s="61">
        <f>IF(COUNTIF(Setup_Hierarchy!$J$93:$IV$93,"="&amp;$K13)&lt;&gt;0,$L13,0)</f>
        <v>0</v>
      </c>
      <c r="CX13" s="61">
        <f>IF(COUNTIF(Setup_Hierarchy!$J$94:$IV$94,"="&amp;$K13)&lt;&gt;0,$L13,0)</f>
        <v>0</v>
      </c>
      <c r="CY13" s="61">
        <f>IF(COUNTIF(Setup_Hierarchy!$J$95:$IV$95,"="&amp;$K13)&lt;&gt;0,$L13,0)</f>
        <v>0</v>
      </c>
      <c r="CZ13" s="61">
        <f>IF(COUNTIF(Setup_Hierarchy!$J$96:$IV$96,"="&amp;$K13)&lt;&gt;0,$L13,0)</f>
        <v>0</v>
      </c>
      <c r="DA13" s="61">
        <f>IF(COUNTIF(Setup_Hierarchy!$J$97:$IV$97,"="&amp;$K13)&lt;&gt;0,$L13,0)</f>
        <v>0</v>
      </c>
      <c r="DB13" s="61">
        <f>IF(COUNTIF(Setup_Hierarchy!$J$98:$IV$98,"="&amp;$K13)&lt;&gt;0,$L13,0)</f>
        <v>0</v>
      </c>
      <c r="DC13" s="61">
        <f>IF(COUNTIF(Setup_Hierarchy!$J$99:$IV$99,"="&amp;$K13)&lt;&gt;0,$L13,0)</f>
        <v>0</v>
      </c>
      <c r="DD13" s="61">
        <f>IF(COUNTIF(Setup_Hierarchy!$J$100:$IV$100,"="&amp;$K13)&lt;&gt;0,$L13,0)</f>
        <v>0</v>
      </c>
      <c r="DE13" s="61">
        <f>IF(COUNTIF(Setup_Hierarchy!$J$101:$IV$101,"="&amp;$K13)&lt;&gt;0,$L13,0)</f>
        <v>0</v>
      </c>
      <c r="DF13" s="61">
        <f>IF(COUNTIF(Setup_Hierarchy!$J$102:$IV$102,"="&amp;$K13)&lt;&gt;0,$L13,0)</f>
        <v>0</v>
      </c>
      <c r="DG13" s="61">
        <f>IF(COUNTIF(Setup_Hierarchy!$J$103:$IV$103,"="&amp;$K13)&lt;&gt;0,$L13,0)</f>
        <v>0</v>
      </c>
      <c r="DH13" s="61">
        <f>IF(COUNTIF(Setup_Hierarchy!$J$104:$IV$104,"="&amp;$K13)&lt;&gt;0,$L13,0)</f>
        <v>0</v>
      </c>
      <c r="DI13" s="61">
        <f>IF(COUNTIF(Setup_Hierarchy!$J$105:$IV$105,"="&amp;$K13)&lt;&gt;0,$L13,0)</f>
        <v>0</v>
      </c>
      <c r="DJ13" s="61">
        <f>IF(COUNTIF(Setup_Hierarchy!$J$106:$IV$106,"="&amp;$K13)&lt;&gt;0,$L13,0)</f>
        <v>0</v>
      </c>
      <c r="DK13" s="61">
        <f>IF(COUNTIF(Setup_Hierarchy!$J$107:$IV$107,"="&amp;$K13)&lt;&gt;0,$L13,0)</f>
        <v>0</v>
      </c>
      <c r="DL13" s="61">
        <f>IF(COUNTIF(Setup_Hierarchy!$J$108:$IV$108,"="&amp;$K13)&lt;&gt;0,$L13,0)</f>
        <v>0</v>
      </c>
      <c r="DM13" s="61">
        <f>IF(COUNTIF(Setup_Hierarchy!$J$109:$IV$109,"="&amp;$K13)&lt;&gt;0,$L13,0)</f>
        <v>0</v>
      </c>
      <c r="DN13" s="61">
        <f>IF(COUNTIF(Setup_Hierarchy!$J$110:$IV$110,"="&amp;$K13)&lt;&gt;0,$L13,0)</f>
        <v>0</v>
      </c>
      <c r="DO13" s="61">
        <f>IF(COUNTIF(Setup_Hierarchy!$J$111:$IV$111,"="&amp;$K13)&lt;&gt;0,$L13,0)</f>
        <v>0</v>
      </c>
      <c r="DP13" s="61">
        <f>IF(COUNTIF(Setup_Hierarchy!$J$112:$IV$112,"="&amp;$K13)&lt;&gt;0,$L13,0)</f>
        <v>0</v>
      </c>
      <c r="DQ13" s="61">
        <f>IF(COUNTIF(Setup_Hierarchy!$J$113:$IV$113,"="&amp;$K13)&lt;&gt;0,$L13,0)</f>
        <v>0</v>
      </c>
      <c r="DR13" s="61">
        <f>IF(COUNTIF(Setup_Hierarchy!$J$114:$IV$114,"="&amp;$K13)&lt;&gt;0,$L13,0)</f>
        <v>0</v>
      </c>
      <c r="DS13" s="61">
        <f>IF(COUNTIF(Setup_Hierarchy!$J$115:$IV$115,"="&amp;$K13)&lt;&gt;0,$L13,0)</f>
        <v>0</v>
      </c>
      <c r="DT13" s="61">
        <f>IF(COUNTIF(Setup_Hierarchy!$J$116:$IV$116,"="&amp;$K13)&lt;&gt;0,$L13,0)</f>
        <v>0</v>
      </c>
    </row>
    <row r="14" spans="2:124" x14ac:dyDescent="0.2">
      <c r="B14" t="s">
        <v>43</v>
      </c>
      <c r="C14">
        <v>1</v>
      </c>
      <c r="D14" t="s">
        <v>18</v>
      </c>
      <c r="E14" t="s">
        <v>369</v>
      </c>
      <c r="F14" t="s">
        <v>525</v>
      </c>
      <c r="G14" t="s">
        <v>531</v>
      </c>
      <c r="H14" t="s">
        <v>10</v>
      </c>
      <c r="I14">
        <v>7.4569999999999997E-2</v>
      </c>
      <c r="J14">
        <v>9.1219999999999999E-3</v>
      </c>
      <c r="K14">
        <v>795</v>
      </c>
      <c r="L14">
        <v>-895.95</v>
      </c>
      <c r="M14" s="61">
        <f>IF(COUNTIF(Setup_Hierarchy!$J$5:$IV$5,"="&amp;$K14)&lt;&gt;0,$L14,0)</f>
        <v>-895.95</v>
      </c>
      <c r="N14" s="61">
        <f>IF(COUNTIF(Setup_Hierarchy!$J$6:$IV$6,"="&amp;$K14)&lt;&gt;0,$L14,0)</f>
        <v>-895.95</v>
      </c>
      <c r="O14" s="61">
        <f>IF(COUNTIF(Setup_Hierarchy!$J$7:$IV$7,"="&amp;$K14)&lt;&gt;0,$L14,0)</f>
        <v>-895.95</v>
      </c>
      <c r="P14" s="61">
        <f>IF(COUNTIF(Setup_Hierarchy!$J$8:$IV$8,"="&amp;$K14)&lt;&gt;0,$L14,0)</f>
        <v>-895.95</v>
      </c>
      <c r="Q14" s="61">
        <f>IF(COUNTIF(Setup_Hierarchy!$J$9:$IV$9,"="&amp;$K14)&lt;&gt;0,$L14,0)</f>
        <v>-895.95</v>
      </c>
      <c r="R14" s="61">
        <f>IF(COUNTIF(Setup_Hierarchy!$J$10:$IV$10,"="&amp;$K14)&lt;&gt;0,$L14,0)</f>
        <v>0</v>
      </c>
      <c r="S14" s="61">
        <f>IF(COUNTIF(Setup_Hierarchy!$J$11:$IV$11,"="&amp;$K14)&lt;&gt;0,$L14,0)</f>
        <v>0</v>
      </c>
      <c r="T14" s="61">
        <f>IF(COUNTIF(Setup_Hierarchy!$J$12:$IV$12,"="&amp;$K14)&lt;&gt;0,$L14,0)</f>
        <v>0</v>
      </c>
      <c r="U14" s="61">
        <f>IF(COUNTIF(Setup_Hierarchy!$J$13:$IV$13,"="&amp;$K14)&lt;&gt;0,$L14,0)</f>
        <v>0</v>
      </c>
      <c r="V14" s="61">
        <f>IF(COUNTIF(Setup_Hierarchy!$J$14:$IV$14,"="&amp;$K14)&lt;&gt;0,$L14,0)</f>
        <v>0</v>
      </c>
      <c r="W14" s="61">
        <f>IF(COUNTIF(Setup_Hierarchy!$J$15:$IV$15,"="&amp;$K14)&lt;&gt;0,$L14,0)</f>
        <v>0</v>
      </c>
      <c r="X14" s="61">
        <f>IF(COUNTIF(Setup_Hierarchy!$J$16:$IV$16,"="&amp;$K14)&lt;&gt;0,$L14,0)</f>
        <v>0</v>
      </c>
      <c r="Y14" s="61">
        <f>IF(COUNTIF(Setup_Hierarchy!$J$17:$IV$17,"="&amp;$K14)&lt;&gt;0,$L14,0)</f>
        <v>0</v>
      </c>
      <c r="Z14" s="61">
        <f>IF(COUNTIF(Setup_Hierarchy!$J$18:$IV$18,"="&amp;$K14)&lt;&gt;0,$L14,0)</f>
        <v>-895.95</v>
      </c>
      <c r="AA14" s="61">
        <f>IF(COUNTIF(Setup_Hierarchy!$J$19:$IV$19,"="&amp;$K14)&lt;&gt;0,$L14,0)</f>
        <v>0</v>
      </c>
      <c r="AB14" s="61">
        <f>IF(COUNTIF(Setup_Hierarchy!$J$20:$IV$20,"="&amp;$K14)&lt;&gt;0,$L14,0)</f>
        <v>0</v>
      </c>
      <c r="AC14" s="61">
        <f>IF(COUNTIF(Setup_Hierarchy!$J$21:$IV$21,"="&amp;$K14)&lt;&gt;0,$L14,0)</f>
        <v>0</v>
      </c>
      <c r="AD14" s="61">
        <f>IF(COUNTIF(Setup_Hierarchy!$J$22:$IV$22,"="&amp;$K14)&lt;&gt;0,$L14,0)</f>
        <v>0</v>
      </c>
      <c r="AE14" s="61">
        <f>IF(COUNTIF(Setup_Hierarchy!$J$23:$IV$23,"="&amp;$K14)&lt;&gt;0,$L14,0)</f>
        <v>0</v>
      </c>
      <c r="AF14" s="61">
        <f>IF(COUNTIF(Setup_Hierarchy!$J$24:$IV$24,"="&amp;$K14)&lt;&gt;0,$L14,0)</f>
        <v>0</v>
      </c>
      <c r="AG14" s="61">
        <f>IF(COUNTIF(Setup_Hierarchy!$J$25:$IV$25,"="&amp;$K14)&lt;&gt;0,$L14,0)</f>
        <v>0</v>
      </c>
      <c r="AH14" s="61">
        <f>IF(COUNTIF(Setup_Hierarchy!$J$26:$IV$26,"="&amp;$K14)&lt;&gt;0,$L14,0)</f>
        <v>0</v>
      </c>
      <c r="AI14" s="61">
        <f>IF(COUNTIF(Setup_Hierarchy!$J$27:$IV$27,"="&amp;$K14)&lt;&gt;0,$L14,0)</f>
        <v>0</v>
      </c>
      <c r="AJ14" s="61">
        <f>IF(COUNTIF(Setup_Hierarchy!$J$28:$IV$28,"="&amp;$K14)&lt;&gt;0,$L14,0)</f>
        <v>0</v>
      </c>
      <c r="AK14" s="61">
        <f>IF(COUNTIF(Setup_Hierarchy!$J$29:$IV$29,"="&amp;$K14)&lt;&gt;0,$L14,0)</f>
        <v>0</v>
      </c>
      <c r="AL14" s="61">
        <f>IF(COUNTIF(Setup_Hierarchy!$J$30:$IV$30,"="&amp;$K14)&lt;&gt;0,$L14,0)</f>
        <v>0</v>
      </c>
      <c r="AM14" s="61">
        <f>IF(COUNTIF(Setup_Hierarchy!$J$31:$IV$31,"="&amp;$K14)&lt;&gt;0,$L14,0)</f>
        <v>0</v>
      </c>
      <c r="AN14" s="61">
        <f>IF(COUNTIF(Setup_Hierarchy!$J$32:$IV$32,"="&amp;$K14)&lt;&gt;0,$L14,0)</f>
        <v>0</v>
      </c>
      <c r="AO14" s="61">
        <f>IF(COUNTIF(Setup_Hierarchy!$J$33:$IV$33,"="&amp;$K14)&lt;&gt;0,$L14,0)</f>
        <v>0</v>
      </c>
      <c r="AP14" s="61">
        <f>IF(COUNTIF(Setup_Hierarchy!$J$34:$IV$34,"="&amp;$K14)&lt;&gt;0,$L14,0)</f>
        <v>0</v>
      </c>
      <c r="AQ14" s="61">
        <f>IF(COUNTIF(Setup_Hierarchy!$J$35:$IV$35,"="&amp;$K14)&lt;&gt;0,$L14,0)</f>
        <v>0</v>
      </c>
      <c r="AR14" s="61">
        <f>IF(COUNTIF(Setup_Hierarchy!$J$36:$IV$36,"="&amp;$K14)&lt;&gt;0,$L14,0)</f>
        <v>0</v>
      </c>
      <c r="AS14" s="61">
        <f>IF(COUNTIF(Setup_Hierarchy!$J$37:$IV$37,"="&amp;$K14)&lt;&gt;0,$L14,0)</f>
        <v>0</v>
      </c>
      <c r="AT14" s="61">
        <f>IF(COUNTIF(Setup_Hierarchy!$J$38:$IV$38,"="&amp;$K14)&lt;&gt;0,$L14,0)</f>
        <v>0</v>
      </c>
      <c r="AU14" s="61">
        <f>IF(COUNTIF(Setup_Hierarchy!$J$39:$IV$39,"="&amp;$K14)&lt;&gt;0,$L14,0)</f>
        <v>0</v>
      </c>
      <c r="AV14" s="61">
        <f>IF(COUNTIF(Setup_Hierarchy!$J$40:$IV$40,"="&amp;$K14)&lt;&gt;0,$L14,0)</f>
        <v>0</v>
      </c>
      <c r="AW14" s="61">
        <f>IF(COUNTIF(Setup_Hierarchy!$J$41:$IV$41,"="&amp;$K14)&lt;&gt;0,$L14,0)</f>
        <v>0</v>
      </c>
      <c r="AX14" s="61">
        <f>IF(COUNTIF(Setup_Hierarchy!$J$42:$IV$42,"="&amp;$K14)&lt;&gt;0,$L14,0)</f>
        <v>0</v>
      </c>
      <c r="AY14" s="61">
        <f>IF(COUNTIF(Setup_Hierarchy!$J$43:$IV$43,"="&amp;$K14)&lt;&gt;0,$L14,0)</f>
        <v>0</v>
      </c>
      <c r="AZ14" s="61">
        <f>IF(COUNTIF(Setup_Hierarchy!$J$44:$IV$44,"="&amp;$K14)&lt;&gt;0,$L14,0)</f>
        <v>0</v>
      </c>
      <c r="BA14" s="61">
        <f>IF(COUNTIF(Setup_Hierarchy!$J$45:$IV$45,"="&amp;$K14)&lt;&gt;0,$L14,0)</f>
        <v>0</v>
      </c>
      <c r="BB14" s="61">
        <f>IF(COUNTIF(Setup_Hierarchy!$J$46:$IV$46,"="&amp;$K14)&lt;&gt;0,$L14,0)</f>
        <v>0</v>
      </c>
      <c r="BC14" s="61">
        <f>IF(COUNTIF(Setup_Hierarchy!$J$47:$IV$47,"="&amp;$K14)&lt;&gt;0,$L14,0)</f>
        <v>0</v>
      </c>
      <c r="BD14" s="61">
        <f>IF(COUNTIF(Setup_Hierarchy!$J$48:$IV$48,"="&amp;$K14)&lt;&gt;0,$L14,0)</f>
        <v>0</v>
      </c>
      <c r="BE14" s="61">
        <f>IF(COUNTIF(Setup_Hierarchy!$J$49:$IV$49,"="&amp;$K14)&lt;&gt;0,$L14,0)</f>
        <v>0</v>
      </c>
      <c r="BF14" s="61">
        <f>IF(COUNTIF(Setup_Hierarchy!$J$50:$IV$50,"="&amp;$K14)&lt;&gt;0,$L14,0)</f>
        <v>0</v>
      </c>
      <c r="BG14" s="61">
        <f>IF(COUNTIF(Setup_Hierarchy!$J$51:$IV$51,"="&amp;$K14)&lt;&gt;0,$L14,0)</f>
        <v>0</v>
      </c>
      <c r="BH14" s="61">
        <f>IF(COUNTIF(Setup_Hierarchy!$J$52:$IV$52,"="&amp;$K14)&lt;&gt;0,$L14,0)</f>
        <v>0</v>
      </c>
      <c r="BI14" s="61">
        <f>IF(COUNTIF(Setup_Hierarchy!$J$53:$IV$53,"="&amp;$K14)&lt;&gt;0,$L14,0)</f>
        <v>0</v>
      </c>
      <c r="BJ14" s="61">
        <f>IF(COUNTIF(Setup_Hierarchy!$J$54:$IV$54,"="&amp;$K14)&lt;&gt;0,$L14,0)</f>
        <v>0</v>
      </c>
      <c r="BK14" s="61">
        <f>IF(COUNTIF(Setup_Hierarchy!$J$55:$IV$55,"="&amp;$K14)&lt;&gt;0,$L14,0)</f>
        <v>0</v>
      </c>
      <c r="BL14" s="61">
        <f>IF(COUNTIF(Setup_Hierarchy!$J$56:$IV$56,"="&amp;$K14)&lt;&gt;0,$L14,0)</f>
        <v>0</v>
      </c>
      <c r="BM14" s="61">
        <f>IF(COUNTIF(Setup_Hierarchy!$J$57:$IV$57,"="&amp;$K14)&lt;&gt;0,$L14,0)</f>
        <v>0</v>
      </c>
      <c r="BN14" s="61">
        <f>IF(COUNTIF(Setup_Hierarchy!$J$58:$IV$58,"="&amp;$K14)&lt;&gt;0,$L14,0)</f>
        <v>0</v>
      </c>
      <c r="BO14" s="61">
        <f>IF(COUNTIF(Setup_Hierarchy!$J$59:$IV$59,"="&amp;$K14)&lt;&gt;0,$L14,0)</f>
        <v>0</v>
      </c>
      <c r="BP14" s="61">
        <f>IF(COUNTIF(Setup_Hierarchy!$J$60:$IV$60,"="&amp;$K14)&lt;&gt;0,$L14,0)</f>
        <v>0</v>
      </c>
      <c r="BQ14" s="61">
        <f>IF(COUNTIF(Setup_Hierarchy!$J$61:$IV$61,"="&amp;$K14)&lt;&gt;0,$L14,0)</f>
        <v>0</v>
      </c>
      <c r="BR14" s="61">
        <f>IF(COUNTIF(Setup_Hierarchy!$J$62:$IV$62,"="&amp;$K14)&lt;&gt;0,$L14,0)</f>
        <v>0</v>
      </c>
      <c r="BS14" s="61">
        <f>IF(COUNTIF(Setup_Hierarchy!$J$63:$IV$63,"="&amp;$K14)&lt;&gt;0,$L14,0)</f>
        <v>0</v>
      </c>
      <c r="BT14" s="61">
        <f>IF(COUNTIF(Setup_Hierarchy!$J$64:$IV$64,"="&amp;$K14)&lt;&gt;0,$L14,0)</f>
        <v>0</v>
      </c>
      <c r="BU14" s="61">
        <f>IF(COUNTIF(Setup_Hierarchy!$J$65:$IV$65,"="&amp;$K14)&lt;&gt;0,$L14,0)</f>
        <v>0</v>
      </c>
      <c r="BV14" s="61">
        <f>IF(COUNTIF(Setup_Hierarchy!$J$66:$IV$66,"="&amp;$K14)&lt;&gt;0,$L14,0)</f>
        <v>0</v>
      </c>
      <c r="BW14" s="61">
        <f>IF(COUNTIF(Setup_Hierarchy!$J$67:$IV$67,"="&amp;$K14)&lt;&gt;0,$L14,0)</f>
        <v>0</v>
      </c>
      <c r="BX14" s="61">
        <f>IF(COUNTIF(Setup_Hierarchy!$J$68:$IV$68,"="&amp;$K14)&lt;&gt;0,$L14,0)</f>
        <v>0</v>
      </c>
      <c r="BY14" s="61">
        <f>IF(COUNTIF(Setup_Hierarchy!$J$69:$IV$69,"="&amp;$K14)&lt;&gt;0,$L14,0)</f>
        <v>0</v>
      </c>
      <c r="BZ14" s="61">
        <f>IF(COUNTIF(Setup_Hierarchy!$J$70:$IV$70,"="&amp;$K14)&lt;&gt;0,$L14,0)</f>
        <v>0</v>
      </c>
      <c r="CA14" s="61">
        <f>IF(COUNTIF(Setup_Hierarchy!$J$71:$IV$71,"="&amp;$K14)&lt;&gt;0,$L14,0)</f>
        <v>0</v>
      </c>
      <c r="CB14" s="61">
        <f>IF(COUNTIF(Setup_Hierarchy!$J$72:$IV$72,"="&amp;$K14)&lt;&gt;0,$L14,0)</f>
        <v>0</v>
      </c>
      <c r="CC14" s="61">
        <f>IF(COUNTIF(Setup_Hierarchy!$J$73:$IV$73,"="&amp;$K14)&lt;&gt;0,$L14,0)</f>
        <v>0</v>
      </c>
      <c r="CD14" s="61">
        <f>IF(COUNTIF(Setup_Hierarchy!$J$74:$IV$74,"="&amp;$K14)&lt;&gt;0,$L14,0)</f>
        <v>0</v>
      </c>
      <c r="CE14" s="61">
        <f>IF(COUNTIF(Setup_Hierarchy!$J$75:$IV$75,"="&amp;$K14)&lt;&gt;0,$L14,0)</f>
        <v>0</v>
      </c>
      <c r="CF14" s="61">
        <f>IF(COUNTIF(Setup_Hierarchy!$J$76:$IV$76,"="&amp;$K14)&lt;&gt;0,$L14,0)</f>
        <v>0</v>
      </c>
      <c r="CG14" s="61">
        <f>IF(COUNTIF(Setup_Hierarchy!$J$77:$IV$77,"="&amp;$K14)&lt;&gt;0,$L14,0)</f>
        <v>0</v>
      </c>
      <c r="CH14" s="61">
        <f>IF(COUNTIF(Setup_Hierarchy!$J$78:$IV$78,"="&amp;$K14)&lt;&gt;0,$L14,0)</f>
        <v>0</v>
      </c>
      <c r="CI14" s="61">
        <f>IF(COUNTIF(Setup_Hierarchy!$J$79:$IV$79,"="&amp;$K14)&lt;&gt;0,$L14,0)</f>
        <v>0</v>
      </c>
      <c r="CJ14" s="61">
        <f>IF(COUNTIF(Setup_Hierarchy!$J$80:$IV$80,"="&amp;$K14)&lt;&gt;0,$L14,0)</f>
        <v>0</v>
      </c>
      <c r="CK14" s="61">
        <f>IF(COUNTIF(Setup_Hierarchy!$J$81:$IV$81,"="&amp;$K14)&lt;&gt;0,$L14,0)</f>
        <v>0</v>
      </c>
      <c r="CL14" s="61">
        <f>IF(COUNTIF(Setup_Hierarchy!$J$82:$IV$82,"="&amp;$K14)&lt;&gt;0,$L14,0)</f>
        <v>0</v>
      </c>
      <c r="CM14" s="61">
        <f>IF(COUNTIF(Setup_Hierarchy!$J$83:$IV$83,"="&amp;$K14)&lt;&gt;0,$L14,0)</f>
        <v>0</v>
      </c>
      <c r="CN14" s="61">
        <f>IF(COUNTIF(Setup_Hierarchy!$J$84:$IV$84,"="&amp;$K14)&lt;&gt;0,$L14,0)</f>
        <v>0</v>
      </c>
      <c r="CO14" s="61">
        <f>IF(COUNTIF(Setup_Hierarchy!$J$85:$IV$85,"="&amp;$K14)&lt;&gt;0,$L14,0)</f>
        <v>0</v>
      </c>
      <c r="CP14" s="61">
        <f>IF(COUNTIF(Setup_Hierarchy!$J$86:$IV$86,"="&amp;$K14)&lt;&gt;0,$L14,0)</f>
        <v>0</v>
      </c>
      <c r="CQ14" s="61">
        <f>IF(COUNTIF(Setup_Hierarchy!$J$87:$IV$87,"="&amp;$K14)&lt;&gt;0,$L14,0)</f>
        <v>0</v>
      </c>
      <c r="CR14" s="61">
        <f>IF(COUNTIF(Setup_Hierarchy!$J$88:$IV$88,"="&amp;$K14)&lt;&gt;0,$L14,0)</f>
        <v>0</v>
      </c>
      <c r="CS14" s="61">
        <f>IF(COUNTIF(Setup_Hierarchy!$J$89:$IV$89,"="&amp;$K14)&lt;&gt;0,$L14,0)</f>
        <v>0</v>
      </c>
      <c r="CT14" s="61">
        <f>IF(COUNTIF(Setup_Hierarchy!$J$90:$IV$90,"="&amp;$K14)&lt;&gt;0,$L14,0)</f>
        <v>0</v>
      </c>
      <c r="CU14" s="61">
        <f>IF(COUNTIF(Setup_Hierarchy!$J$91:$IV$91,"="&amp;$K14)&lt;&gt;0,$L14,0)</f>
        <v>0</v>
      </c>
      <c r="CV14" s="61">
        <f>IF(COUNTIF(Setup_Hierarchy!$J$92:$IV$92,"="&amp;$K14)&lt;&gt;0,$L14,0)</f>
        <v>0</v>
      </c>
      <c r="CW14" s="61">
        <f>IF(COUNTIF(Setup_Hierarchy!$J$93:$IV$93,"="&amp;$K14)&lt;&gt;0,$L14,0)</f>
        <v>0</v>
      </c>
      <c r="CX14" s="61">
        <f>IF(COUNTIF(Setup_Hierarchy!$J$94:$IV$94,"="&amp;$K14)&lt;&gt;0,$L14,0)</f>
        <v>0</v>
      </c>
      <c r="CY14" s="61">
        <f>IF(COUNTIF(Setup_Hierarchy!$J$95:$IV$95,"="&amp;$K14)&lt;&gt;0,$L14,0)</f>
        <v>0</v>
      </c>
      <c r="CZ14" s="61">
        <f>IF(COUNTIF(Setup_Hierarchy!$J$96:$IV$96,"="&amp;$K14)&lt;&gt;0,$L14,0)</f>
        <v>0</v>
      </c>
      <c r="DA14" s="61">
        <f>IF(COUNTIF(Setup_Hierarchy!$J$97:$IV$97,"="&amp;$K14)&lt;&gt;0,$L14,0)</f>
        <v>0</v>
      </c>
      <c r="DB14" s="61">
        <f>IF(COUNTIF(Setup_Hierarchy!$J$98:$IV$98,"="&amp;$K14)&lt;&gt;0,$L14,0)</f>
        <v>0</v>
      </c>
      <c r="DC14" s="61">
        <f>IF(COUNTIF(Setup_Hierarchy!$J$99:$IV$99,"="&amp;$K14)&lt;&gt;0,$L14,0)</f>
        <v>0</v>
      </c>
      <c r="DD14" s="61">
        <f>IF(COUNTIF(Setup_Hierarchy!$J$100:$IV$100,"="&amp;$K14)&lt;&gt;0,$L14,0)</f>
        <v>0</v>
      </c>
      <c r="DE14" s="61">
        <f>IF(COUNTIF(Setup_Hierarchy!$J$101:$IV$101,"="&amp;$K14)&lt;&gt;0,$L14,0)</f>
        <v>0</v>
      </c>
      <c r="DF14" s="61">
        <f>IF(COUNTIF(Setup_Hierarchy!$J$102:$IV$102,"="&amp;$K14)&lt;&gt;0,$L14,0)</f>
        <v>0</v>
      </c>
      <c r="DG14" s="61">
        <f>IF(COUNTIF(Setup_Hierarchy!$J$103:$IV$103,"="&amp;$K14)&lt;&gt;0,$L14,0)</f>
        <v>0</v>
      </c>
      <c r="DH14" s="61">
        <f>IF(COUNTIF(Setup_Hierarchy!$J$104:$IV$104,"="&amp;$K14)&lt;&gt;0,$L14,0)</f>
        <v>0</v>
      </c>
      <c r="DI14" s="61">
        <f>IF(COUNTIF(Setup_Hierarchy!$J$105:$IV$105,"="&amp;$K14)&lt;&gt;0,$L14,0)</f>
        <v>0</v>
      </c>
      <c r="DJ14" s="61">
        <f>IF(COUNTIF(Setup_Hierarchy!$J$106:$IV$106,"="&amp;$K14)&lt;&gt;0,$L14,0)</f>
        <v>0</v>
      </c>
      <c r="DK14" s="61">
        <f>IF(COUNTIF(Setup_Hierarchy!$J$107:$IV$107,"="&amp;$K14)&lt;&gt;0,$L14,0)</f>
        <v>0</v>
      </c>
      <c r="DL14" s="61">
        <f>IF(COUNTIF(Setup_Hierarchy!$J$108:$IV$108,"="&amp;$K14)&lt;&gt;0,$L14,0)</f>
        <v>0</v>
      </c>
      <c r="DM14" s="61">
        <f>IF(COUNTIF(Setup_Hierarchy!$J$109:$IV$109,"="&amp;$K14)&lt;&gt;0,$L14,0)</f>
        <v>0</v>
      </c>
      <c r="DN14" s="61">
        <f>IF(COUNTIF(Setup_Hierarchy!$J$110:$IV$110,"="&amp;$K14)&lt;&gt;0,$L14,0)</f>
        <v>0</v>
      </c>
      <c r="DO14" s="61">
        <f>IF(COUNTIF(Setup_Hierarchy!$J$111:$IV$111,"="&amp;$K14)&lt;&gt;0,$L14,0)</f>
        <v>0</v>
      </c>
      <c r="DP14" s="61">
        <f>IF(COUNTIF(Setup_Hierarchy!$J$112:$IV$112,"="&amp;$K14)&lt;&gt;0,$L14,0)</f>
        <v>0</v>
      </c>
      <c r="DQ14" s="61">
        <f>IF(COUNTIF(Setup_Hierarchy!$J$113:$IV$113,"="&amp;$K14)&lt;&gt;0,$L14,0)</f>
        <v>0</v>
      </c>
      <c r="DR14" s="61">
        <f>IF(COUNTIF(Setup_Hierarchy!$J$114:$IV$114,"="&amp;$K14)&lt;&gt;0,$L14,0)</f>
        <v>0</v>
      </c>
      <c r="DS14" s="61">
        <f>IF(COUNTIF(Setup_Hierarchy!$J$115:$IV$115,"="&amp;$K14)&lt;&gt;0,$L14,0)</f>
        <v>0</v>
      </c>
      <c r="DT14" s="61">
        <f>IF(COUNTIF(Setup_Hierarchy!$J$116:$IV$116,"="&amp;$K14)&lt;&gt;0,$L14,0)</f>
        <v>-895.95</v>
      </c>
    </row>
    <row r="15" spans="2:124" x14ac:dyDescent="0.2">
      <c r="B15" t="s">
        <v>43</v>
      </c>
      <c r="C15">
        <v>2</v>
      </c>
      <c r="D15" t="s">
        <v>18</v>
      </c>
      <c r="E15" t="s">
        <v>369</v>
      </c>
      <c r="F15" t="s">
        <v>525</v>
      </c>
      <c r="G15" t="s">
        <v>531</v>
      </c>
      <c r="H15" t="s">
        <v>11</v>
      </c>
      <c r="I15">
        <v>9.7599000000000005E-2</v>
      </c>
      <c r="J15">
        <v>-7.1818000000000007E-2</v>
      </c>
      <c r="K15">
        <v>625</v>
      </c>
      <c r="L15">
        <v>-2613.34</v>
      </c>
      <c r="M15" s="61">
        <f>IF(COUNTIF(Setup_Hierarchy!$J$5:$IV$5,"="&amp;$K15)&lt;&gt;0,$L15,0)</f>
        <v>-2613.34</v>
      </c>
      <c r="N15" s="61">
        <f>IF(COUNTIF(Setup_Hierarchy!$J$6:$IV$6,"="&amp;$K15)&lt;&gt;0,$L15,0)</f>
        <v>-2613.34</v>
      </c>
      <c r="O15" s="61">
        <f>IF(COUNTIF(Setup_Hierarchy!$J$7:$IV$7,"="&amp;$K15)&lt;&gt;0,$L15,0)</f>
        <v>-2613.34</v>
      </c>
      <c r="P15" s="61">
        <f>IF(COUNTIF(Setup_Hierarchy!$J$8:$IV$8,"="&amp;$K15)&lt;&gt;0,$L15,0)</f>
        <v>0</v>
      </c>
      <c r="Q15" s="61">
        <f>IF(COUNTIF(Setup_Hierarchy!$J$9:$IV$9,"="&amp;$K15)&lt;&gt;0,$L15,0)</f>
        <v>0</v>
      </c>
      <c r="R15" s="61">
        <f>IF(COUNTIF(Setup_Hierarchy!$J$10:$IV$10,"="&amp;$K15)&lt;&gt;0,$L15,0)</f>
        <v>0</v>
      </c>
      <c r="S15" s="61">
        <f>IF(COUNTIF(Setup_Hierarchy!$J$11:$IV$11,"="&amp;$K15)&lt;&gt;0,$L15,0)</f>
        <v>0</v>
      </c>
      <c r="T15" s="61">
        <f>IF(COUNTIF(Setup_Hierarchy!$J$12:$IV$12,"="&amp;$K15)&lt;&gt;0,$L15,0)</f>
        <v>0</v>
      </c>
      <c r="U15" s="61">
        <f>IF(COUNTIF(Setup_Hierarchy!$J$13:$IV$13,"="&amp;$K15)&lt;&gt;0,$L15,0)</f>
        <v>0</v>
      </c>
      <c r="V15" s="61">
        <f>IF(COUNTIF(Setup_Hierarchy!$J$14:$IV$14,"="&amp;$K15)&lt;&gt;0,$L15,0)</f>
        <v>0</v>
      </c>
      <c r="W15" s="61">
        <f>IF(COUNTIF(Setup_Hierarchy!$J$15:$IV$15,"="&amp;$K15)&lt;&gt;0,$L15,0)</f>
        <v>0</v>
      </c>
      <c r="X15" s="61">
        <f>IF(COUNTIF(Setup_Hierarchy!$J$16:$IV$16,"="&amp;$K15)&lt;&gt;0,$L15,0)</f>
        <v>0</v>
      </c>
      <c r="Y15" s="61">
        <f>IF(COUNTIF(Setup_Hierarchy!$J$17:$IV$17,"="&amp;$K15)&lt;&gt;0,$L15,0)</f>
        <v>0</v>
      </c>
      <c r="Z15" s="61">
        <f>IF(COUNTIF(Setup_Hierarchy!$J$18:$IV$18,"="&amp;$K15)&lt;&gt;0,$L15,0)</f>
        <v>0</v>
      </c>
      <c r="AA15" s="61">
        <f>IF(COUNTIF(Setup_Hierarchy!$J$19:$IV$19,"="&amp;$K15)&lt;&gt;0,$L15,0)</f>
        <v>0</v>
      </c>
      <c r="AB15" s="61">
        <f>IF(COUNTIF(Setup_Hierarchy!$J$20:$IV$20,"="&amp;$K15)&lt;&gt;0,$L15,0)</f>
        <v>0</v>
      </c>
      <c r="AC15" s="61">
        <f>IF(COUNTIF(Setup_Hierarchy!$J$21:$IV$21,"="&amp;$K15)&lt;&gt;0,$L15,0)</f>
        <v>0</v>
      </c>
      <c r="AD15" s="61">
        <f>IF(COUNTIF(Setup_Hierarchy!$J$22:$IV$22,"="&amp;$K15)&lt;&gt;0,$L15,0)</f>
        <v>0</v>
      </c>
      <c r="AE15" s="61">
        <f>IF(COUNTIF(Setup_Hierarchy!$J$23:$IV$23,"="&amp;$K15)&lt;&gt;0,$L15,0)</f>
        <v>0</v>
      </c>
      <c r="AF15" s="61">
        <f>IF(COUNTIF(Setup_Hierarchy!$J$24:$IV$24,"="&amp;$K15)&lt;&gt;0,$L15,0)</f>
        <v>0</v>
      </c>
      <c r="AG15" s="61">
        <f>IF(COUNTIF(Setup_Hierarchy!$J$25:$IV$25,"="&amp;$K15)&lt;&gt;0,$L15,0)</f>
        <v>0</v>
      </c>
      <c r="AH15" s="61">
        <f>IF(COUNTIF(Setup_Hierarchy!$J$26:$IV$26,"="&amp;$K15)&lt;&gt;0,$L15,0)</f>
        <v>0</v>
      </c>
      <c r="AI15" s="61">
        <f>IF(COUNTIF(Setup_Hierarchy!$J$27:$IV$27,"="&amp;$K15)&lt;&gt;0,$L15,0)</f>
        <v>0</v>
      </c>
      <c r="AJ15" s="61">
        <f>IF(COUNTIF(Setup_Hierarchy!$J$28:$IV$28,"="&amp;$K15)&lt;&gt;0,$L15,0)</f>
        <v>0</v>
      </c>
      <c r="AK15" s="61">
        <f>IF(COUNTIF(Setup_Hierarchy!$J$29:$IV$29,"="&amp;$K15)&lt;&gt;0,$L15,0)</f>
        <v>0</v>
      </c>
      <c r="AL15" s="61">
        <f>IF(COUNTIF(Setup_Hierarchy!$J$30:$IV$30,"="&amp;$K15)&lt;&gt;0,$L15,0)</f>
        <v>0</v>
      </c>
      <c r="AM15" s="61">
        <f>IF(COUNTIF(Setup_Hierarchy!$J$31:$IV$31,"="&amp;$K15)&lt;&gt;0,$L15,0)</f>
        <v>0</v>
      </c>
      <c r="AN15" s="61">
        <f>IF(COUNTIF(Setup_Hierarchy!$J$32:$IV$32,"="&amp;$K15)&lt;&gt;0,$L15,0)</f>
        <v>0</v>
      </c>
      <c r="AO15" s="61">
        <f>IF(COUNTIF(Setup_Hierarchy!$J$33:$IV$33,"="&amp;$K15)&lt;&gt;0,$L15,0)</f>
        <v>0</v>
      </c>
      <c r="AP15" s="61">
        <f>IF(COUNTIF(Setup_Hierarchy!$J$34:$IV$34,"="&amp;$K15)&lt;&gt;0,$L15,0)</f>
        <v>0</v>
      </c>
      <c r="AQ15" s="61">
        <f>IF(COUNTIF(Setup_Hierarchy!$J$35:$IV$35,"="&amp;$K15)&lt;&gt;0,$L15,0)</f>
        <v>0</v>
      </c>
      <c r="AR15" s="61">
        <f>IF(COUNTIF(Setup_Hierarchy!$J$36:$IV$36,"="&amp;$K15)&lt;&gt;0,$L15,0)</f>
        <v>0</v>
      </c>
      <c r="AS15" s="61">
        <f>IF(COUNTIF(Setup_Hierarchy!$J$37:$IV$37,"="&amp;$K15)&lt;&gt;0,$L15,0)</f>
        <v>0</v>
      </c>
      <c r="AT15" s="61">
        <f>IF(COUNTIF(Setup_Hierarchy!$J$38:$IV$38,"="&amp;$K15)&lt;&gt;0,$L15,0)</f>
        <v>0</v>
      </c>
      <c r="AU15" s="61">
        <f>IF(COUNTIF(Setup_Hierarchy!$J$39:$IV$39,"="&amp;$K15)&lt;&gt;0,$L15,0)</f>
        <v>0</v>
      </c>
      <c r="AV15" s="61">
        <f>IF(COUNTIF(Setup_Hierarchy!$J$40:$IV$40,"="&amp;$K15)&lt;&gt;0,$L15,0)</f>
        <v>0</v>
      </c>
      <c r="AW15" s="61">
        <f>IF(COUNTIF(Setup_Hierarchy!$J$41:$IV$41,"="&amp;$K15)&lt;&gt;0,$L15,0)</f>
        <v>0</v>
      </c>
      <c r="AX15" s="61">
        <f>IF(COUNTIF(Setup_Hierarchy!$J$42:$IV$42,"="&amp;$K15)&lt;&gt;0,$L15,0)</f>
        <v>0</v>
      </c>
      <c r="AY15" s="61">
        <f>IF(COUNTIF(Setup_Hierarchy!$J$43:$IV$43,"="&amp;$K15)&lt;&gt;0,$L15,0)</f>
        <v>0</v>
      </c>
      <c r="AZ15" s="61">
        <f>IF(COUNTIF(Setup_Hierarchy!$J$44:$IV$44,"="&amp;$K15)&lt;&gt;0,$L15,0)</f>
        <v>0</v>
      </c>
      <c r="BA15" s="61">
        <f>IF(COUNTIF(Setup_Hierarchy!$J$45:$IV$45,"="&amp;$K15)&lt;&gt;0,$L15,0)</f>
        <v>0</v>
      </c>
      <c r="BB15" s="61">
        <f>IF(COUNTIF(Setup_Hierarchy!$J$46:$IV$46,"="&amp;$K15)&lt;&gt;0,$L15,0)</f>
        <v>0</v>
      </c>
      <c r="BC15" s="61">
        <f>IF(COUNTIF(Setup_Hierarchy!$J$47:$IV$47,"="&amp;$K15)&lt;&gt;0,$L15,0)</f>
        <v>0</v>
      </c>
      <c r="BD15" s="61">
        <f>IF(COUNTIF(Setup_Hierarchy!$J$48:$IV$48,"="&amp;$K15)&lt;&gt;0,$L15,0)</f>
        <v>0</v>
      </c>
      <c r="BE15" s="61">
        <f>IF(COUNTIF(Setup_Hierarchy!$J$49:$IV$49,"="&amp;$K15)&lt;&gt;0,$L15,0)</f>
        <v>0</v>
      </c>
      <c r="BF15" s="61">
        <f>IF(COUNTIF(Setup_Hierarchy!$J$50:$IV$50,"="&amp;$K15)&lt;&gt;0,$L15,0)</f>
        <v>0</v>
      </c>
      <c r="BG15" s="61">
        <f>IF(COUNTIF(Setup_Hierarchy!$J$51:$IV$51,"="&amp;$K15)&lt;&gt;0,$L15,0)</f>
        <v>-2613.34</v>
      </c>
      <c r="BH15" s="61">
        <f>IF(COUNTIF(Setup_Hierarchy!$J$52:$IV$52,"="&amp;$K15)&lt;&gt;0,$L15,0)</f>
        <v>0</v>
      </c>
      <c r="BI15" s="61">
        <f>IF(COUNTIF(Setup_Hierarchy!$J$53:$IV$53,"="&amp;$K15)&lt;&gt;0,$L15,0)</f>
        <v>0</v>
      </c>
      <c r="BJ15" s="61">
        <f>IF(COUNTIF(Setup_Hierarchy!$J$54:$IV$54,"="&amp;$K15)&lt;&gt;0,$L15,0)</f>
        <v>0</v>
      </c>
      <c r="BK15" s="61">
        <f>IF(COUNTIF(Setup_Hierarchy!$J$55:$IV$55,"="&amp;$K15)&lt;&gt;0,$L15,0)</f>
        <v>0</v>
      </c>
      <c r="BL15" s="61">
        <f>IF(COUNTIF(Setup_Hierarchy!$J$56:$IV$56,"="&amp;$K15)&lt;&gt;0,$L15,0)</f>
        <v>0</v>
      </c>
      <c r="BM15" s="61">
        <f>IF(COUNTIF(Setup_Hierarchy!$J$57:$IV$57,"="&amp;$K15)&lt;&gt;0,$L15,0)</f>
        <v>0</v>
      </c>
      <c r="BN15" s="61">
        <f>IF(COUNTIF(Setup_Hierarchy!$J$58:$IV$58,"="&amp;$K15)&lt;&gt;0,$L15,0)</f>
        <v>0</v>
      </c>
      <c r="BO15" s="61">
        <f>IF(COUNTIF(Setup_Hierarchy!$J$59:$IV$59,"="&amp;$K15)&lt;&gt;0,$L15,0)</f>
        <v>-2613.34</v>
      </c>
      <c r="BP15" s="61">
        <f>IF(COUNTIF(Setup_Hierarchy!$J$60:$IV$60,"="&amp;$K15)&lt;&gt;0,$L15,0)</f>
        <v>0</v>
      </c>
      <c r="BQ15" s="61">
        <f>IF(COUNTIF(Setup_Hierarchy!$J$61:$IV$61,"="&amp;$K15)&lt;&gt;0,$L15,0)</f>
        <v>0</v>
      </c>
      <c r="BR15" s="61">
        <f>IF(COUNTIF(Setup_Hierarchy!$J$62:$IV$62,"="&amp;$K15)&lt;&gt;0,$L15,0)</f>
        <v>0</v>
      </c>
      <c r="BS15" s="61">
        <f>IF(COUNTIF(Setup_Hierarchy!$J$63:$IV$63,"="&amp;$K15)&lt;&gt;0,$L15,0)</f>
        <v>0</v>
      </c>
      <c r="BT15" s="61">
        <f>IF(COUNTIF(Setup_Hierarchy!$J$64:$IV$64,"="&amp;$K15)&lt;&gt;0,$L15,0)</f>
        <v>0</v>
      </c>
      <c r="BU15" s="61">
        <f>IF(COUNTIF(Setup_Hierarchy!$J$65:$IV$65,"="&amp;$K15)&lt;&gt;0,$L15,0)</f>
        <v>0</v>
      </c>
      <c r="BV15" s="61">
        <f>IF(COUNTIF(Setup_Hierarchy!$J$66:$IV$66,"="&amp;$K15)&lt;&gt;0,$L15,0)</f>
        <v>0</v>
      </c>
      <c r="BW15" s="61">
        <f>IF(COUNTIF(Setup_Hierarchy!$J$67:$IV$67,"="&amp;$K15)&lt;&gt;0,$L15,0)</f>
        <v>0</v>
      </c>
      <c r="BX15" s="61">
        <f>IF(COUNTIF(Setup_Hierarchy!$J$68:$IV$68,"="&amp;$K15)&lt;&gt;0,$L15,0)</f>
        <v>0</v>
      </c>
      <c r="BY15" s="61">
        <f>IF(COUNTIF(Setup_Hierarchy!$J$69:$IV$69,"="&amp;$K15)&lt;&gt;0,$L15,0)</f>
        <v>-2613.34</v>
      </c>
      <c r="BZ15" s="61">
        <f>IF(COUNTIF(Setup_Hierarchy!$J$70:$IV$70,"="&amp;$K15)&lt;&gt;0,$L15,0)</f>
        <v>-2613.34</v>
      </c>
      <c r="CA15" s="61">
        <f>IF(COUNTIF(Setup_Hierarchy!$J$71:$IV$71,"="&amp;$K15)&lt;&gt;0,$L15,0)</f>
        <v>0</v>
      </c>
      <c r="CB15" s="61">
        <f>IF(COUNTIF(Setup_Hierarchy!$J$72:$IV$72,"="&amp;$K15)&lt;&gt;0,$L15,0)</f>
        <v>0</v>
      </c>
      <c r="CC15" s="61">
        <f>IF(COUNTIF(Setup_Hierarchy!$J$73:$IV$73,"="&amp;$K15)&lt;&gt;0,$L15,0)</f>
        <v>0</v>
      </c>
      <c r="CD15" s="61">
        <f>IF(COUNTIF(Setup_Hierarchy!$J$74:$IV$74,"="&amp;$K15)&lt;&gt;0,$L15,0)</f>
        <v>0</v>
      </c>
      <c r="CE15" s="61">
        <f>IF(COUNTIF(Setup_Hierarchy!$J$75:$IV$75,"="&amp;$K15)&lt;&gt;0,$L15,0)</f>
        <v>0</v>
      </c>
      <c r="CF15" s="61">
        <f>IF(COUNTIF(Setup_Hierarchy!$J$76:$IV$76,"="&amp;$K15)&lt;&gt;0,$L15,0)</f>
        <v>0</v>
      </c>
      <c r="CG15" s="61">
        <f>IF(COUNTIF(Setup_Hierarchy!$J$77:$IV$77,"="&amp;$K15)&lt;&gt;0,$L15,0)</f>
        <v>0</v>
      </c>
      <c r="CH15" s="61">
        <f>IF(COUNTIF(Setup_Hierarchy!$J$78:$IV$78,"="&amp;$K15)&lt;&gt;0,$L15,0)</f>
        <v>0</v>
      </c>
      <c r="CI15" s="61">
        <f>IF(COUNTIF(Setup_Hierarchy!$J$79:$IV$79,"="&amp;$K15)&lt;&gt;0,$L15,0)</f>
        <v>0</v>
      </c>
      <c r="CJ15" s="61">
        <f>IF(COUNTIF(Setup_Hierarchy!$J$80:$IV$80,"="&amp;$K15)&lt;&gt;0,$L15,0)</f>
        <v>0</v>
      </c>
      <c r="CK15" s="61">
        <f>IF(COUNTIF(Setup_Hierarchy!$J$81:$IV$81,"="&amp;$K15)&lt;&gt;0,$L15,0)</f>
        <v>0</v>
      </c>
      <c r="CL15" s="61">
        <f>IF(COUNTIF(Setup_Hierarchy!$J$82:$IV$82,"="&amp;$K15)&lt;&gt;0,$L15,0)</f>
        <v>0</v>
      </c>
      <c r="CM15" s="61">
        <f>IF(COUNTIF(Setup_Hierarchy!$J$83:$IV$83,"="&amp;$K15)&lt;&gt;0,$L15,0)</f>
        <v>0</v>
      </c>
      <c r="CN15" s="61">
        <f>IF(COUNTIF(Setup_Hierarchy!$J$84:$IV$84,"="&amp;$K15)&lt;&gt;0,$L15,0)</f>
        <v>0</v>
      </c>
      <c r="CO15" s="61">
        <f>IF(COUNTIF(Setup_Hierarchy!$J$85:$IV$85,"="&amp;$K15)&lt;&gt;0,$L15,0)</f>
        <v>0</v>
      </c>
      <c r="CP15" s="61">
        <f>IF(COUNTIF(Setup_Hierarchy!$J$86:$IV$86,"="&amp;$K15)&lt;&gt;0,$L15,0)</f>
        <v>0</v>
      </c>
      <c r="CQ15" s="61">
        <f>IF(COUNTIF(Setup_Hierarchy!$J$87:$IV$87,"="&amp;$K15)&lt;&gt;0,$L15,0)</f>
        <v>0</v>
      </c>
      <c r="CR15" s="61">
        <f>IF(COUNTIF(Setup_Hierarchy!$J$88:$IV$88,"="&amp;$K15)&lt;&gt;0,$L15,0)</f>
        <v>0</v>
      </c>
      <c r="CS15" s="61">
        <f>IF(COUNTIF(Setup_Hierarchy!$J$89:$IV$89,"="&amp;$K15)&lt;&gt;0,$L15,0)</f>
        <v>0</v>
      </c>
      <c r="CT15" s="61">
        <f>IF(COUNTIF(Setup_Hierarchy!$J$90:$IV$90,"="&amp;$K15)&lt;&gt;0,$L15,0)</f>
        <v>0</v>
      </c>
      <c r="CU15" s="61">
        <f>IF(COUNTIF(Setup_Hierarchy!$J$91:$IV$91,"="&amp;$K15)&lt;&gt;0,$L15,0)</f>
        <v>0</v>
      </c>
      <c r="CV15" s="61">
        <f>IF(COUNTIF(Setup_Hierarchy!$J$92:$IV$92,"="&amp;$K15)&lt;&gt;0,$L15,0)</f>
        <v>0</v>
      </c>
      <c r="CW15" s="61">
        <f>IF(COUNTIF(Setup_Hierarchy!$J$93:$IV$93,"="&amp;$K15)&lt;&gt;0,$L15,0)</f>
        <v>0</v>
      </c>
      <c r="CX15" s="61">
        <f>IF(COUNTIF(Setup_Hierarchy!$J$94:$IV$94,"="&amp;$K15)&lt;&gt;0,$L15,0)</f>
        <v>0</v>
      </c>
      <c r="CY15" s="61">
        <f>IF(COUNTIF(Setup_Hierarchy!$J$95:$IV$95,"="&amp;$K15)&lt;&gt;0,$L15,0)</f>
        <v>0</v>
      </c>
      <c r="CZ15" s="61">
        <f>IF(COUNTIF(Setup_Hierarchy!$J$96:$IV$96,"="&amp;$K15)&lt;&gt;0,$L15,0)</f>
        <v>0</v>
      </c>
      <c r="DA15" s="61">
        <f>IF(COUNTIF(Setup_Hierarchy!$J$97:$IV$97,"="&amp;$K15)&lt;&gt;0,$L15,0)</f>
        <v>0</v>
      </c>
      <c r="DB15" s="61">
        <f>IF(COUNTIF(Setup_Hierarchy!$J$98:$IV$98,"="&amp;$K15)&lt;&gt;0,$L15,0)</f>
        <v>0</v>
      </c>
      <c r="DC15" s="61">
        <f>IF(COUNTIF(Setup_Hierarchy!$J$99:$IV$99,"="&amp;$K15)&lt;&gt;0,$L15,0)</f>
        <v>0</v>
      </c>
      <c r="DD15" s="61">
        <f>IF(COUNTIF(Setup_Hierarchy!$J$100:$IV$100,"="&amp;$K15)&lt;&gt;0,$L15,0)</f>
        <v>0</v>
      </c>
      <c r="DE15" s="61">
        <f>IF(COUNTIF(Setup_Hierarchy!$J$101:$IV$101,"="&amp;$K15)&lt;&gt;0,$L15,0)</f>
        <v>0</v>
      </c>
      <c r="DF15" s="61">
        <f>IF(COUNTIF(Setup_Hierarchy!$J$102:$IV$102,"="&amp;$K15)&lt;&gt;0,$L15,0)</f>
        <v>0</v>
      </c>
      <c r="DG15" s="61">
        <f>IF(COUNTIF(Setup_Hierarchy!$J$103:$IV$103,"="&amp;$K15)&lt;&gt;0,$L15,0)</f>
        <v>0</v>
      </c>
      <c r="DH15" s="61">
        <f>IF(COUNTIF(Setup_Hierarchy!$J$104:$IV$104,"="&amp;$K15)&lt;&gt;0,$L15,0)</f>
        <v>0</v>
      </c>
      <c r="DI15" s="61">
        <f>IF(COUNTIF(Setup_Hierarchy!$J$105:$IV$105,"="&amp;$K15)&lt;&gt;0,$L15,0)</f>
        <v>0</v>
      </c>
      <c r="DJ15" s="61">
        <f>IF(COUNTIF(Setup_Hierarchy!$J$106:$IV$106,"="&amp;$K15)&lt;&gt;0,$L15,0)</f>
        <v>0</v>
      </c>
      <c r="DK15" s="61">
        <f>IF(COUNTIF(Setup_Hierarchy!$J$107:$IV$107,"="&amp;$K15)&lt;&gt;0,$L15,0)</f>
        <v>0</v>
      </c>
      <c r="DL15" s="61">
        <f>IF(COUNTIF(Setup_Hierarchy!$J$108:$IV$108,"="&amp;$K15)&lt;&gt;0,$L15,0)</f>
        <v>0</v>
      </c>
      <c r="DM15" s="61">
        <f>IF(COUNTIF(Setup_Hierarchy!$J$109:$IV$109,"="&amp;$K15)&lt;&gt;0,$L15,0)</f>
        <v>0</v>
      </c>
      <c r="DN15" s="61">
        <f>IF(COUNTIF(Setup_Hierarchy!$J$110:$IV$110,"="&amp;$K15)&lt;&gt;0,$L15,0)</f>
        <v>0</v>
      </c>
      <c r="DO15" s="61">
        <f>IF(COUNTIF(Setup_Hierarchy!$J$111:$IV$111,"="&amp;$K15)&lt;&gt;0,$L15,0)</f>
        <v>0</v>
      </c>
      <c r="DP15" s="61">
        <f>IF(COUNTIF(Setup_Hierarchy!$J$112:$IV$112,"="&amp;$K15)&lt;&gt;0,$L15,0)</f>
        <v>0</v>
      </c>
      <c r="DQ15" s="61">
        <f>IF(COUNTIF(Setup_Hierarchy!$J$113:$IV$113,"="&amp;$K15)&lt;&gt;0,$L15,0)</f>
        <v>0</v>
      </c>
      <c r="DR15" s="61">
        <f>IF(COUNTIF(Setup_Hierarchy!$J$114:$IV$114,"="&amp;$K15)&lt;&gt;0,$L15,0)</f>
        <v>0</v>
      </c>
      <c r="DS15" s="61">
        <f>IF(COUNTIF(Setup_Hierarchy!$J$115:$IV$115,"="&amp;$K15)&lt;&gt;0,$L15,0)</f>
        <v>0</v>
      </c>
      <c r="DT15" s="61">
        <f>IF(COUNTIF(Setup_Hierarchy!$J$116:$IV$116,"="&amp;$K15)&lt;&gt;0,$L15,0)</f>
        <v>0</v>
      </c>
    </row>
    <row r="16" spans="2:124" x14ac:dyDescent="0.2">
      <c r="B16" t="s">
        <v>43</v>
      </c>
      <c r="C16">
        <v>2</v>
      </c>
      <c r="D16" t="s">
        <v>18</v>
      </c>
      <c r="E16" t="s">
        <v>369</v>
      </c>
      <c r="F16" t="s">
        <v>525</v>
      </c>
      <c r="G16" t="s">
        <v>531</v>
      </c>
      <c r="H16" t="s">
        <v>11</v>
      </c>
      <c r="I16">
        <v>9.7599000000000005E-2</v>
      </c>
      <c r="J16">
        <v>-7.1818000000000007E-2</v>
      </c>
      <c r="K16">
        <v>626</v>
      </c>
      <c r="L16">
        <v>-494.65</v>
      </c>
      <c r="M16" s="61">
        <f>IF(COUNTIF(Setup_Hierarchy!$J$5:$IV$5,"="&amp;$K16)&lt;&gt;0,$L16,0)</f>
        <v>-494.65</v>
      </c>
      <c r="N16" s="61">
        <f>IF(COUNTIF(Setup_Hierarchy!$J$6:$IV$6,"="&amp;$K16)&lt;&gt;0,$L16,0)</f>
        <v>-494.65</v>
      </c>
      <c r="O16" s="61">
        <f>IF(COUNTIF(Setup_Hierarchy!$J$7:$IV$7,"="&amp;$K16)&lt;&gt;0,$L16,0)</f>
        <v>-494.65</v>
      </c>
      <c r="P16" s="61">
        <f>IF(COUNTIF(Setup_Hierarchy!$J$8:$IV$8,"="&amp;$K16)&lt;&gt;0,$L16,0)</f>
        <v>0</v>
      </c>
      <c r="Q16" s="61">
        <f>IF(COUNTIF(Setup_Hierarchy!$J$9:$IV$9,"="&amp;$K16)&lt;&gt;0,$L16,0)</f>
        <v>0</v>
      </c>
      <c r="R16" s="61">
        <f>IF(COUNTIF(Setup_Hierarchy!$J$10:$IV$10,"="&amp;$K16)&lt;&gt;0,$L16,0)</f>
        <v>0</v>
      </c>
      <c r="S16" s="61">
        <f>IF(COUNTIF(Setup_Hierarchy!$J$11:$IV$11,"="&amp;$K16)&lt;&gt;0,$L16,0)</f>
        <v>0</v>
      </c>
      <c r="T16" s="61">
        <f>IF(COUNTIF(Setup_Hierarchy!$J$12:$IV$12,"="&amp;$K16)&lt;&gt;0,$L16,0)</f>
        <v>0</v>
      </c>
      <c r="U16" s="61">
        <f>IF(COUNTIF(Setup_Hierarchy!$J$13:$IV$13,"="&amp;$K16)&lt;&gt;0,$L16,0)</f>
        <v>0</v>
      </c>
      <c r="V16" s="61">
        <f>IF(COUNTIF(Setup_Hierarchy!$J$14:$IV$14,"="&amp;$K16)&lt;&gt;0,$L16,0)</f>
        <v>0</v>
      </c>
      <c r="W16" s="61">
        <f>IF(COUNTIF(Setup_Hierarchy!$J$15:$IV$15,"="&amp;$K16)&lt;&gt;0,$L16,0)</f>
        <v>0</v>
      </c>
      <c r="X16" s="61">
        <f>IF(COUNTIF(Setup_Hierarchy!$J$16:$IV$16,"="&amp;$K16)&lt;&gt;0,$L16,0)</f>
        <v>0</v>
      </c>
      <c r="Y16" s="61">
        <f>IF(COUNTIF(Setup_Hierarchy!$J$17:$IV$17,"="&amp;$K16)&lt;&gt;0,$L16,0)</f>
        <v>0</v>
      </c>
      <c r="Z16" s="61">
        <f>IF(COUNTIF(Setup_Hierarchy!$J$18:$IV$18,"="&amp;$K16)&lt;&gt;0,$L16,0)</f>
        <v>0</v>
      </c>
      <c r="AA16" s="61">
        <f>IF(COUNTIF(Setup_Hierarchy!$J$19:$IV$19,"="&amp;$K16)&lt;&gt;0,$L16,0)</f>
        <v>0</v>
      </c>
      <c r="AB16" s="61">
        <f>IF(COUNTIF(Setup_Hierarchy!$J$20:$IV$20,"="&amp;$K16)&lt;&gt;0,$L16,0)</f>
        <v>0</v>
      </c>
      <c r="AC16" s="61">
        <f>IF(COUNTIF(Setup_Hierarchy!$J$21:$IV$21,"="&amp;$K16)&lt;&gt;0,$L16,0)</f>
        <v>0</v>
      </c>
      <c r="AD16" s="61">
        <f>IF(COUNTIF(Setup_Hierarchy!$J$22:$IV$22,"="&amp;$K16)&lt;&gt;0,$L16,0)</f>
        <v>0</v>
      </c>
      <c r="AE16" s="61">
        <f>IF(COUNTIF(Setup_Hierarchy!$J$23:$IV$23,"="&amp;$K16)&lt;&gt;0,$L16,0)</f>
        <v>0</v>
      </c>
      <c r="AF16" s="61">
        <f>IF(COUNTIF(Setup_Hierarchy!$J$24:$IV$24,"="&amp;$K16)&lt;&gt;0,$L16,0)</f>
        <v>0</v>
      </c>
      <c r="AG16" s="61">
        <f>IF(COUNTIF(Setup_Hierarchy!$J$25:$IV$25,"="&amp;$K16)&lt;&gt;0,$L16,0)</f>
        <v>0</v>
      </c>
      <c r="AH16" s="61">
        <f>IF(COUNTIF(Setup_Hierarchy!$J$26:$IV$26,"="&amp;$K16)&lt;&gt;0,$L16,0)</f>
        <v>0</v>
      </c>
      <c r="AI16" s="61">
        <f>IF(COUNTIF(Setup_Hierarchy!$J$27:$IV$27,"="&amp;$K16)&lt;&gt;0,$L16,0)</f>
        <v>0</v>
      </c>
      <c r="AJ16" s="61">
        <f>IF(COUNTIF(Setup_Hierarchy!$J$28:$IV$28,"="&amp;$K16)&lt;&gt;0,$L16,0)</f>
        <v>0</v>
      </c>
      <c r="AK16" s="61">
        <f>IF(COUNTIF(Setup_Hierarchy!$J$29:$IV$29,"="&amp;$K16)&lt;&gt;0,$L16,0)</f>
        <v>0</v>
      </c>
      <c r="AL16" s="61">
        <f>IF(COUNTIF(Setup_Hierarchy!$J$30:$IV$30,"="&amp;$K16)&lt;&gt;0,$L16,0)</f>
        <v>0</v>
      </c>
      <c r="AM16" s="61">
        <f>IF(COUNTIF(Setup_Hierarchy!$J$31:$IV$31,"="&amp;$K16)&lt;&gt;0,$L16,0)</f>
        <v>0</v>
      </c>
      <c r="AN16" s="61">
        <f>IF(COUNTIF(Setup_Hierarchy!$J$32:$IV$32,"="&amp;$K16)&lt;&gt;0,$L16,0)</f>
        <v>0</v>
      </c>
      <c r="AO16" s="61">
        <f>IF(COUNTIF(Setup_Hierarchy!$J$33:$IV$33,"="&amp;$K16)&lt;&gt;0,$L16,0)</f>
        <v>0</v>
      </c>
      <c r="AP16" s="61">
        <f>IF(COUNTIF(Setup_Hierarchy!$J$34:$IV$34,"="&amp;$K16)&lt;&gt;0,$L16,0)</f>
        <v>0</v>
      </c>
      <c r="AQ16" s="61">
        <f>IF(COUNTIF(Setup_Hierarchy!$J$35:$IV$35,"="&amp;$K16)&lt;&gt;0,$L16,0)</f>
        <v>0</v>
      </c>
      <c r="AR16" s="61">
        <f>IF(COUNTIF(Setup_Hierarchy!$J$36:$IV$36,"="&amp;$K16)&lt;&gt;0,$L16,0)</f>
        <v>0</v>
      </c>
      <c r="AS16" s="61">
        <f>IF(COUNTIF(Setup_Hierarchy!$J$37:$IV$37,"="&amp;$K16)&lt;&gt;0,$L16,0)</f>
        <v>0</v>
      </c>
      <c r="AT16" s="61">
        <f>IF(COUNTIF(Setup_Hierarchy!$J$38:$IV$38,"="&amp;$K16)&lt;&gt;0,$L16,0)</f>
        <v>0</v>
      </c>
      <c r="AU16" s="61">
        <f>IF(COUNTIF(Setup_Hierarchy!$J$39:$IV$39,"="&amp;$K16)&lt;&gt;0,$L16,0)</f>
        <v>0</v>
      </c>
      <c r="AV16" s="61">
        <f>IF(COUNTIF(Setup_Hierarchy!$J$40:$IV$40,"="&amp;$K16)&lt;&gt;0,$L16,0)</f>
        <v>0</v>
      </c>
      <c r="AW16" s="61">
        <f>IF(COUNTIF(Setup_Hierarchy!$J$41:$IV$41,"="&amp;$K16)&lt;&gt;0,$L16,0)</f>
        <v>0</v>
      </c>
      <c r="AX16" s="61">
        <f>IF(COUNTIF(Setup_Hierarchy!$J$42:$IV$42,"="&amp;$K16)&lt;&gt;0,$L16,0)</f>
        <v>0</v>
      </c>
      <c r="AY16" s="61">
        <f>IF(COUNTIF(Setup_Hierarchy!$J$43:$IV$43,"="&amp;$K16)&lt;&gt;0,$L16,0)</f>
        <v>0</v>
      </c>
      <c r="AZ16" s="61">
        <f>IF(COUNTIF(Setup_Hierarchy!$J$44:$IV$44,"="&amp;$K16)&lt;&gt;0,$L16,0)</f>
        <v>0</v>
      </c>
      <c r="BA16" s="61">
        <f>IF(COUNTIF(Setup_Hierarchy!$J$45:$IV$45,"="&amp;$K16)&lt;&gt;0,$L16,0)</f>
        <v>0</v>
      </c>
      <c r="BB16" s="61">
        <f>IF(COUNTIF(Setup_Hierarchy!$J$46:$IV$46,"="&amp;$K16)&lt;&gt;0,$L16,0)</f>
        <v>0</v>
      </c>
      <c r="BC16" s="61">
        <f>IF(COUNTIF(Setup_Hierarchy!$J$47:$IV$47,"="&amp;$K16)&lt;&gt;0,$L16,0)</f>
        <v>0</v>
      </c>
      <c r="BD16" s="61">
        <f>IF(COUNTIF(Setup_Hierarchy!$J$48:$IV$48,"="&amp;$K16)&lt;&gt;0,$L16,0)</f>
        <v>0</v>
      </c>
      <c r="BE16" s="61">
        <f>IF(COUNTIF(Setup_Hierarchy!$J$49:$IV$49,"="&amp;$K16)&lt;&gt;0,$L16,0)</f>
        <v>0</v>
      </c>
      <c r="BF16" s="61">
        <f>IF(COUNTIF(Setup_Hierarchy!$J$50:$IV$50,"="&amp;$K16)&lt;&gt;0,$L16,0)</f>
        <v>0</v>
      </c>
      <c r="BG16" s="61">
        <f>IF(COUNTIF(Setup_Hierarchy!$J$51:$IV$51,"="&amp;$K16)&lt;&gt;0,$L16,0)</f>
        <v>-494.65</v>
      </c>
      <c r="BH16" s="61">
        <f>IF(COUNTIF(Setup_Hierarchy!$J$52:$IV$52,"="&amp;$K16)&lt;&gt;0,$L16,0)</f>
        <v>0</v>
      </c>
      <c r="BI16" s="61">
        <f>IF(COUNTIF(Setup_Hierarchy!$J$53:$IV$53,"="&amp;$K16)&lt;&gt;0,$L16,0)</f>
        <v>0</v>
      </c>
      <c r="BJ16" s="61">
        <f>IF(COUNTIF(Setup_Hierarchy!$J$54:$IV$54,"="&amp;$K16)&lt;&gt;0,$L16,0)</f>
        <v>0</v>
      </c>
      <c r="BK16" s="61">
        <f>IF(COUNTIF(Setup_Hierarchy!$J$55:$IV$55,"="&amp;$K16)&lt;&gt;0,$L16,0)</f>
        <v>0</v>
      </c>
      <c r="BL16" s="61">
        <f>IF(COUNTIF(Setup_Hierarchy!$J$56:$IV$56,"="&amp;$K16)&lt;&gt;0,$L16,0)</f>
        <v>0</v>
      </c>
      <c r="BM16" s="61">
        <f>IF(COUNTIF(Setup_Hierarchy!$J$57:$IV$57,"="&amp;$K16)&lt;&gt;0,$L16,0)</f>
        <v>0</v>
      </c>
      <c r="BN16" s="61">
        <f>IF(COUNTIF(Setup_Hierarchy!$J$58:$IV$58,"="&amp;$K16)&lt;&gt;0,$L16,0)</f>
        <v>0</v>
      </c>
      <c r="BO16" s="61">
        <f>IF(COUNTIF(Setup_Hierarchy!$J$59:$IV$59,"="&amp;$K16)&lt;&gt;0,$L16,0)</f>
        <v>-494.65</v>
      </c>
      <c r="BP16" s="61">
        <f>IF(COUNTIF(Setup_Hierarchy!$J$60:$IV$60,"="&amp;$K16)&lt;&gt;0,$L16,0)</f>
        <v>0</v>
      </c>
      <c r="BQ16" s="61">
        <f>IF(COUNTIF(Setup_Hierarchy!$J$61:$IV$61,"="&amp;$K16)&lt;&gt;0,$L16,0)</f>
        <v>0</v>
      </c>
      <c r="BR16" s="61">
        <f>IF(COUNTIF(Setup_Hierarchy!$J$62:$IV$62,"="&amp;$K16)&lt;&gt;0,$L16,0)</f>
        <v>0</v>
      </c>
      <c r="BS16" s="61">
        <f>IF(COUNTIF(Setup_Hierarchy!$J$63:$IV$63,"="&amp;$K16)&lt;&gt;0,$L16,0)</f>
        <v>0</v>
      </c>
      <c r="BT16" s="61">
        <f>IF(COUNTIF(Setup_Hierarchy!$J$64:$IV$64,"="&amp;$K16)&lt;&gt;0,$L16,0)</f>
        <v>0</v>
      </c>
      <c r="BU16" s="61">
        <f>IF(COUNTIF(Setup_Hierarchy!$J$65:$IV$65,"="&amp;$K16)&lt;&gt;0,$L16,0)</f>
        <v>0</v>
      </c>
      <c r="BV16" s="61">
        <f>IF(COUNTIF(Setup_Hierarchy!$J$66:$IV$66,"="&amp;$K16)&lt;&gt;0,$L16,0)</f>
        <v>0</v>
      </c>
      <c r="BW16" s="61">
        <f>IF(COUNTIF(Setup_Hierarchy!$J$67:$IV$67,"="&amp;$K16)&lt;&gt;0,$L16,0)</f>
        <v>0</v>
      </c>
      <c r="BX16" s="61">
        <f>IF(COUNTIF(Setup_Hierarchy!$J$68:$IV$68,"="&amp;$K16)&lt;&gt;0,$L16,0)</f>
        <v>0</v>
      </c>
      <c r="BY16" s="61">
        <f>IF(COUNTIF(Setup_Hierarchy!$J$69:$IV$69,"="&amp;$K16)&lt;&gt;0,$L16,0)</f>
        <v>0</v>
      </c>
      <c r="BZ16" s="61">
        <f>IF(COUNTIF(Setup_Hierarchy!$J$70:$IV$70,"="&amp;$K16)&lt;&gt;0,$L16,0)</f>
        <v>0</v>
      </c>
      <c r="CA16" s="61">
        <f>IF(COUNTIF(Setup_Hierarchy!$J$71:$IV$71,"="&amp;$K16)&lt;&gt;0,$L16,0)</f>
        <v>0</v>
      </c>
      <c r="CB16" s="61">
        <f>IF(COUNTIF(Setup_Hierarchy!$J$72:$IV$72,"="&amp;$K16)&lt;&gt;0,$L16,0)</f>
        <v>-494.65</v>
      </c>
      <c r="CC16" s="61">
        <f>IF(COUNTIF(Setup_Hierarchy!$J$73:$IV$73,"="&amp;$K16)&lt;&gt;0,$L16,0)</f>
        <v>-494.65</v>
      </c>
      <c r="CD16" s="61">
        <f>IF(COUNTIF(Setup_Hierarchy!$J$74:$IV$74,"="&amp;$K16)&lt;&gt;0,$L16,0)</f>
        <v>0</v>
      </c>
      <c r="CE16" s="61">
        <f>IF(COUNTIF(Setup_Hierarchy!$J$75:$IV$75,"="&amp;$K16)&lt;&gt;0,$L16,0)</f>
        <v>0</v>
      </c>
      <c r="CF16" s="61">
        <f>IF(COUNTIF(Setup_Hierarchy!$J$76:$IV$76,"="&amp;$K16)&lt;&gt;0,$L16,0)</f>
        <v>0</v>
      </c>
      <c r="CG16" s="61">
        <f>IF(COUNTIF(Setup_Hierarchy!$J$77:$IV$77,"="&amp;$K16)&lt;&gt;0,$L16,0)</f>
        <v>0</v>
      </c>
      <c r="CH16" s="61">
        <f>IF(COUNTIF(Setup_Hierarchy!$J$78:$IV$78,"="&amp;$K16)&lt;&gt;0,$L16,0)</f>
        <v>0</v>
      </c>
      <c r="CI16" s="61">
        <f>IF(COUNTIF(Setup_Hierarchy!$J$79:$IV$79,"="&amp;$K16)&lt;&gt;0,$L16,0)</f>
        <v>0</v>
      </c>
      <c r="CJ16" s="61">
        <f>IF(COUNTIF(Setup_Hierarchy!$J$80:$IV$80,"="&amp;$K16)&lt;&gt;0,$L16,0)</f>
        <v>0</v>
      </c>
      <c r="CK16" s="61">
        <f>IF(COUNTIF(Setup_Hierarchy!$J$81:$IV$81,"="&amp;$K16)&lt;&gt;0,$L16,0)</f>
        <v>0</v>
      </c>
      <c r="CL16" s="61">
        <f>IF(COUNTIF(Setup_Hierarchy!$J$82:$IV$82,"="&amp;$K16)&lt;&gt;0,$L16,0)</f>
        <v>0</v>
      </c>
      <c r="CM16" s="61">
        <f>IF(COUNTIF(Setup_Hierarchy!$J$83:$IV$83,"="&amp;$K16)&lt;&gt;0,$L16,0)</f>
        <v>0</v>
      </c>
      <c r="CN16" s="61">
        <f>IF(COUNTIF(Setup_Hierarchy!$J$84:$IV$84,"="&amp;$K16)&lt;&gt;0,$L16,0)</f>
        <v>0</v>
      </c>
      <c r="CO16" s="61">
        <f>IF(COUNTIF(Setup_Hierarchy!$J$85:$IV$85,"="&amp;$K16)&lt;&gt;0,$L16,0)</f>
        <v>0</v>
      </c>
      <c r="CP16" s="61">
        <f>IF(COUNTIF(Setup_Hierarchy!$J$86:$IV$86,"="&amp;$K16)&lt;&gt;0,$L16,0)</f>
        <v>0</v>
      </c>
      <c r="CQ16" s="61">
        <f>IF(COUNTIF(Setup_Hierarchy!$J$87:$IV$87,"="&amp;$K16)&lt;&gt;0,$L16,0)</f>
        <v>0</v>
      </c>
      <c r="CR16" s="61">
        <f>IF(COUNTIF(Setup_Hierarchy!$J$88:$IV$88,"="&amp;$K16)&lt;&gt;0,$L16,0)</f>
        <v>0</v>
      </c>
      <c r="CS16" s="61">
        <f>IF(COUNTIF(Setup_Hierarchy!$J$89:$IV$89,"="&amp;$K16)&lt;&gt;0,$L16,0)</f>
        <v>0</v>
      </c>
      <c r="CT16" s="61">
        <f>IF(COUNTIF(Setup_Hierarchy!$J$90:$IV$90,"="&amp;$K16)&lt;&gt;0,$L16,0)</f>
        <v>0</v>
      </c>
      <c r="CU16" s="61">
        <f>IF(COUNTIF(Setup_Hierarchy!$J$91:$IV$91,"="&amp;$K16)&lt;&gt;0,$L16,0)</f>
        <v>0</v>
      </c>
      <c r="CV16" s="61">
        <f>IF(COUNTIF(Setup_Hierarchy!$J$92:$IV$92,"="&amp;$K16)&lt;&gt;0,$L16,0)</f>
        <v>0</v>
      </c>
      <c r="CW16" s="61">
        <f>IF(COUNTIF(Setup_Hierarchy!$J$93:$IV$93,"="&amp;$K16)&lt;&gt;0,$L16,0)</f>
        <v>0</v>
      </c>
      <c r="CX16" s="61">
        <f>IF(COUNTIF(Setup_Hierarchy!$J$94:$IV$94,"="&amp;$K16)&lt;&gt;0,$L16,0)</f>
        <v>0</v>
      </c>
      <c r="CY16" s="61">
        <f>IF(COUNTIF(Setup_Hierarchy!$J$95:$IV$95,"="&amp;$K16)&lt;&gt;0,$L16,0)</f>
        <v>0</v>
      </c>
      <c r="CZ16" s="61">
        <f>IF(COUNTIF(Setup_Hierarchy!$J$96:$IV$96,"="&amp;$K16)&lt;&gt;0,$L16,0)</f>
        <v>0</v>
      </c>
      <c r="DA16" s="61">
        <f>IF(COUNTIF(Setup_Hierarchy!$J$97:$IV$97,"="&amp;$K16)&lt;&gt;0,$L16,0)</f>
        <v>0</v>
      </c>
      <c r="DB16" s="61">
        <f>IF(COUNTIF(Setup_Hierarchy!$J$98:$IV$98,"="&amp;$K16)&lt;&gt;0,$L16,0)</f>
        <v>0</v>
      </c>
      <c r="DC16" s="61">
        <f>IF(COUNTIF(Setup_Hierarchy!$J$99:$IV$99,"="&amp;$K16)&lt;&gt;0,$L16,0)</f>
        <v>0</v>
      </c>
      <c r="DD16" s="61">
        <f>IF(COUNTIF(Setup_Hierarchy!$J$100:$IV$100,"="&amp;$K16)&lt;&gt;0,$L16,0)</f>
        <v>0</v>
      </c>
      <c r="DE16" s="61">
        <f>IF(COUNTIF(Setup_Hierarchy!$J$101:$IV$101,"="&amp;$K16)&lt;&gt;0,$L16,0)</f>
        <v>0</v>
      </c>
      <c r="DF16" s="61">
        <f>IF(COUNTIF(Setup_Hierarchy!$J$102:$IV$102,"="&amp;$K16)&lt;&gt;0,$L16,0)</f>
        <v>0</v>
      </c>
      <c r="DG16" s="61">
        <f>IF(COUNTIF(Setup_Hierarchy!$J$103:$IV$103,"="&amp;$K16)&lt;&gt;0,$L16,0)</f>
        <v>0</v>
      </c>
      <c r="DH16" s="61">
        <f>IF(COUNTIF(Setup_Hierarchy!$J$104:$IV$104,"="&amp;$K16)&lt;&gt;0,$L16,0)</f>
        <v>0</v>
      </c>
      <c r="DI16" s="61">
        <f>IF(COUNTIF(Setup_Hierarchy!$J$105:$IV$105,"="&amp;$K16)&lt;&gt;0,$L16,0)</f>
        <v>0</v>
      </c>
      <c r="DJ16" s="61">
        <f>IF(COUNTIF(Setup_Hierarchy!$J$106:$IV$106,"="&amp;$K16)&lt;&gt;0,$L16,0)</f>
        <v>0</v>
      </c>
      <c r="DK16" s="61">
        <f>IF(COUNTIF(Setup_Hierarchy!$J$107:$IV$107,"="&amp;$K16)&lt;&gt;0,$L16,0)</f>
        <v>0</v>
      </c>
      <c r="DL16" s="61">
        <f>IF(COUNTIF(Setup_Hierarchy!$J$108:$IV$108,"="&amp;$K16)&lt;&gt;0,$L16,0)</f>
        <v>0</v>
      </c>
      <c r="DM16" s="61">
        <f>IF(COUNTIF(Setup_Hierarchy!$J$109:$IV$109,"="&amp;$K16)&lt;&gt;0,$L16,0)</f>
        <v>0</v>
      </c>
      <c r="DN16" s="61">
        <f>IF(COUNTIF(Setup_Hierarchy!$J$110:$IV$110,"="&amp;$K16)&lt;&gt;0,$L16,0)</f>
        <v>0</v>
      </c>
      <c r="DO16" s="61">
        <f>IF(COUNTIF(Setup_Hierarchy!$J$111:$IV$111,"="&amp;$K16)&lt;&gt;0,$L16,0)</f>
        <v>0</v>
      </c>
      <c r="DP16" s="61">
        <f>IF(COUNTIF(Setup_Hierarchy!$J$112:$IV$112,"="&amp;$K16)&lt;&gt;0,$L16,0)</f>
        <v>0</v>
      </c>
      <c r="DQ16" s="61">
        <f>IF(COUNTIF(Setup_Hierarchy!$J$113:$IV$113,"="&amp;$K16)&lt;&gt;0,$L16,0)</f>
        <v>0</v>
      </c>
      <c r="DR16" s="61">
        <f>IF(COUNTIF(Setup_Hierarchy!$J$114:$IV$114,"="&amp;$K16)&lt;&gt;0,$L16,0)</f>
        <v>0</v>
      </c>
      <c r="DS16" s="61">
        <f>IF(COUNTIF(Setup_Hierarchy!$J$115:$IV$115,"="&amp;$K16)&lt;&gt;0,$L16,0)</f>
        <v>0</v>
      </c>
      <c r="DT16" s="61">
        <f>IF(COUNTIF(Setup_Hierarchy!$J$116:$IV$116,"="&amp;$K16)&lt;&gt;0,$L16,0)</f>
        <v>0</v>
      </c>
    </row>
    <row r="17" spans="2:124" x14ac:dyDescent="0.2">
      <c r="B17" t="s">
        <v>43</v>
      </c>
      <c r="C17">
        <v>2</v>
      </c>
      <c r="D17" t="s">
        <v>18</v>
      </c>
      <c r="E17" t="s">
        <v>369</v>
      </c>
      <c r="F17" t="s">
        <v>525</v>
      </c>
      <c r="G17" t="s">
        <v>531</v>
      </c>
      <c r="H17" t="s">
        <v>11</v>
      </c>
      <c r="I17">
        <v>9.7599000000000005E-2</v>
      </c>
      <c r="J17">
        <v>-7.1818000000000007E-2</v>
      </c>
      <c r="K17">
        <v>628</v>
      </c>
      <c r="L17">
        <v>-1472.02</v>
      </c>
      <c r="M17" s="61">
        <f>IF(COUNTIF(Setup_Hierarchy!$J$5:$IV$5,"="&amp;$K17)&lt;&gt;0,$L17,0)</f>
        <v>-1472.02</v>
      </c>
      <c r="N17" s="61">
        <f>IF(COUNTIF(Setup_Hierarchy!$J$6:$IV$6,"="&amp;$K17)&lt;&gt;0,$L17,0)</f>
        <v>-1472.02</v>
      </c>
      <c r="O17" s="61">
        <f>IF(COUNTIF(Setup_Hierarchy!$J$7:$IV$7,"="&amp;$K17)&lt;&gt;0,$L17,0)</f>
        <v>-1472.02</v>
      </c>
      <c r="P17" s="61">
        <f>IF(COUNTIF(Setup_Hierarchy!$J$8:$IV$8,"="&amp;$K17)&lt;&gt;0,$L17,0)</f>
        <v>0</v>
      </c>
      <c r="Q17" s="61">
        <f>IF(COUNTIF(Setup_Hierarchy!$J$9:$IV$9,"="&amp;$K17)&lt;&gt;0,$L17,0)</f>
        <v>0</v>
      </c>
      <c r="R17" s="61">
        <f>IF(COUNTIF(Setup_Hierarchy!$J$10:$IV$10,"="&amp;$K17)&lt;&gt;0,$L17,0)</f>
        <v>0</v>
      </c>
      <c r="S17" s="61">
        <f>IF(COUNTIF(Setup_Hierarchy!$J$11:$IV$11,"="&amp;$K17)&lt;&gt;0,$L17,0)</f>
        <v>0</v>
      </c>
      <c r="T17" s="61">
        <f>IF(COUNTIF(Setup_Hierarchy!$J$12:$IV$12,"="&amp;$K17)&lt;&gt;0,$L17,0)</f>
        <v>0</v>
      </c>
      <c r="U17" s="61">
        <f>IF(COUNTIF(Setup_Hierarchy!$J$13:$IV$13,"="&amp;$K17)&lt;&gt;0,$L17,0)</f>
        <v>0</v>
      </c>
      <c r="V17" s="61">
        <f>IF(COUNTIF(Setup_Hierarchy!$J$14:$IV$14,"="&amp;$K17)&lt;&gt;0,$L17,0)</f>
        <v>0</v>
      </c>
      <c r="W17" s="61">
        <f>IF(COUNTIF(Setup_Hierarchy!$J$15:$IV$15,"="&amp;$K17)&lt;&gt;0,$L17,0)</f>
        <v>0</v>
      </c>
      <c r="X17" s="61">
        <f>IF(COUNTIF(Setup_Hierarchy!$J$16:$IV$16,"="&amp;$K17)&lt;&gt;0,$L17,0)</f>
        <v>0</v>
      </c>
      <c r="Y17" s="61">
        <f>IF(COUNTIF(Setup_Hierarchy!$J$17:$IV$17,"="&amp;$K17)&lt;&gt;0,$L17,0)</f>
        <v>0</v>
      </c>
      <c r="Z17" s="61">
        <f>IF(COUNTIF(Setup_Hierarchy!$J$18:$IV$18,"="&amp;$K17)&lt;&gt;0,$L17,0)</f>
        <v>0</v>
      </c>
      <c r="AA17" s="61">
        <f>IF(COUNTIF(Setup_Hierarchy!$J$19:$IV$19,"="&amp;$K17)&lt;&gt;0,$L17,0)</f>
        <v>0</v>
      </c>
      <c r="AB17" s="61">
        <f>IF(COUNTIF(Setup_Hierarchy!$J$20:$IV$20,"="&amp;$K17)&lt;&gt;0,$L17,0)</f>
        <v>0</v>
      </c>
      <c r="AC17" s="61">
        <f>IF(COUNTIF(Setup_Hierarchy!$J$21:$IV$21,"="&amp;$K17)&lt;&gt;0,$L17,0)</f>
        <v>0</v>
      </c>
      <c r="AD17" s="61">
        <f>IF(COUNTIF(Setup_Hierarchy!$J$22:$IV$22,"="&amp;$K17)&lt;&gt;0,$L17,0)</f>
        <v>0</v>
      </c>
      <c r="AE17" s="61">
        <f>IF(COUNTIF(Setup_Hierarchy!$J$23:$IV$23,"="&amp;$K17)&lt;&gt;0,$L17,0)</f>
        <v>0</v>
      </c>
      <c r="AF17" s="61">
        <f>IF(COUNTIF(Setup_Hierarchy!$J$24:$IV$24,"="&amp;$K17)&lt;&gt;0,$L17,0)</f>
        <v>0</v>
      </c>
      <c r="AG17" s="61">
        <f>IF(COUNTIF(Setup_Hierarchy!$J$25:$IV$25,"="&amp;$K17)&lt;&gt;0,$L17,0)</f>
        <v>0</v>
      </c>
      <c r="AH17" s="61">
        <f>IF(COUNTIF(Setup_Hierarchy!$J$26:$IV$26,"="&amp;$K17)&lt;&gt;0,$L17,0)</f>
        <v>0</v>
      </c>
      <c r="AI17" s="61">
        <f>IF(COUNTIF(Setup_Hierarchy!$J$27:$IV$27,"="&amp;$K17)&lt;&gt;0,$L17,0)</f>
        <v>0</v>
      </c>
      <c r="AJ17" s="61">
        <f>IF(COUNTIF(Setup_Hierarchy!$J$28:$IV$28,"="&amp;$K17)&lt;&gt;0,$L17,0)</f>
        <v>0</v>
      </c>
      <c r="AK17" s="61">
        <f>IF(COUNTIF(Setup_Hierarchy!$J$29:$IV$29,"="&amp;$K17)&lt;&gt;0,$L17,0)</f>
        <v>0</v>
      </c>
      <c r="AL17" s="61">
        <f>IF(COUNTIF(Setup_Hierarchy!$J$30:$IV$30,"="&amp;$K17)&lt;&gt;0,$L17,0)</f>
        <v>0</v>
      </c>
      <c r="AM17" s="61">
        <f>IF(COUNTIF(Setup_Hierarchy!$J$31:$IV$31,"="&amp;$K17)&lt;&gt;0,$L17,0)</f>
        <v>0</v>
      </c>
      <c r="AN17" s="61">
        <f>IF(COUNTIF(Setup_Hierarchy!$J$32:$IV$32,"="&amp;$K17)&lt;&gt;0,$L17,0)</f>
        <v>0</v>
      </c>
      <c r="AO17" s="61">
        <f>IF(COUNTIF(Setup_Hierarchy!$J$33:$IV$33,"="&amp;$K17)&lt;&gt;0,$L17,0)</f>
        <v>0</v>
      </c>
      <c r="AP17" s="61">
        <f>IF(COUNTIF(Setup_Hierarchy!$J$34:$IV$34,"="&amp;$K17)&lt;&gt;0,$L17,0)</f>
        <v>0</v>
      </c>
      <c r="AQ17" s="61">
        <f>IF(COUNTIF(Setup_Hierarchy!$J$35:$IV$35,"="&amp;$K17)&lt;&gt;0,$L17,0)</f>
        <v>0</v>
      </c>
      <c r="AR17" s="61">
        <f>IF(COUNTIF(Setup_Hierarchy!$J$36:$IV$36,"="&amp;$K17)&lt;&gt;0,$L17,0)</f>
        <v>0</v>
      </c>
      <c r="AS17" s="61">
        <f>IF(COUNTIF(Setup_Hierarchy!$J$37:$IV$37,"="&amp;$K17)&lt;&gt;0,$L17,0)</f>
        <v>0</v>
      </c>
      <c r="AT17" s="61">
        <f>IF(COUNTIF(Setup_Hierarchy!$J$38:$IV$38,"="&amp;$K17)&lt;&gt;0,$L17,0)</f>
        <v>0</v>
      </c>
      <c r="AU17" s="61">
        <f>IF(COUNTIF(Setup_Hierarchy!$J$39:$IV$39,"="&amp;$K17)&lt;&gt;0,$L17,0)</f>
        <v>0</v>
      </c>
      <c r="AV17" s="61">
        <f>IF(COUNTIF(Setup_Hierarchy!$J$40:$IV$40,"="&amp;$K17)&lt;&gt;0,$L17,0)</f>
        <v>0</v>
      </c>
      <c r="AW17" s="61">
        <f>IF(COUNTIF(Setup_Hierarchy!$J$41:$IV$41,"="&amp;$K17)&lt;&gt;0,$L17,0)</f>
        <v>0</v>
      </c>
      <c r="AX17" s="61">
        <f>IF(COUNTIF(Setup_Hierarchy!$J$42:$IV$42,"="&amp;$K17)&lt;&gt;0,$L17,0)</f>
        <v>0</v>
      </c>
      <c r="AY17" s="61">
        <f>IF(COUNTIF(Setup_Hierarchy!$J$43:$IV$43,"="&amp;$K17)&lt;&gt;0,$L17,0)</f>
        <v>0</v>
      </c>
      <c r="AZ17" s="61">
        <f>IF(COUNTIF(Setup_Hierarchy!$J$44:$IV$44,"="&amp;$K17)&lt;&gt;0,$L17,0)</f>
        <v>0</v>
      </c>
      <c r="BA17" s="61">
        <f>IF(COUNTIF(Setup_Hierarchy!$J$45:$IV$45,"="&amp;$K17)&lt;&gt;0,$L17,0)</f>
        <v>0</v>
      </c>
      <c r="BB17" s="61">
        <f>IF(COUNTIF(Setup_Hierarchy!$J$46:$IV$46,"="&amp;$K17)&lt;&gt;0,$L17,0)</f>
        <v>0</v>
      </c>
      <c r="BC17" s="61">
        <f>IF(COUNTIF(Setup_Hierarchy!$J$47:$IV$47,"="&amp;$K17)&lt;&gt;0,$L17,0)</f>
        <v>0</v>
      </c>
      <c r="BD17" s="61">
        <f>IF(COUNTIF(Setup_Hierarchy!$J$48:$IV$48,"="&amp;$K17)&lt;&gt;0,$L17,0)</f>
        <v>0</v>
      </c>
      <c r="BE17" s="61">
        <f>IF(COUNTIF(Setup_Hierarchy!$J$49:$IV$49,"="&amp;$K17)&lt;&gt;0,$L17,0)</f>
        <v>0</v>
      </c>
      <c r="BF17" s="61">
        <f>IF(COUNTIF(Setup_Hierarchy!$J$50:$IV$50,"="&amp;$K17)&lt;&gt;0,$L17,0)</f>
        <v>0</v>
      </c>
      <c r="BG17" s="61">
        <f>IF(COUNTIF(Setup_Hierarchy!$J$51:$IV$51,"="&amp;$K17)&lt;&gt;0,$L17,0)</f>
        <v>-1472.02</v>
      </c>
      <c r="BH17" s="61">
        <f>IF(COUNTIF(Setup_Hierarchy!$J$52:$IV$52,"="&amp;$K17)&lt;&gt;0,$L17,0)</f>
        <v>0</v>
      </c>
      <c r="BI17" s="61">
        <f>IF(COUNTIF(Setup_Hierarchy!$J$53:$IV$53,"="&amp;$K17)&lt;&gt;0,$L17,0)</f>
        <v>0</v>
      </c>
      <c r="BJ17" s="61">
        <f>IF(COUNTIF(Setup_Hierarchy!$J$54:$IV$54,"="&amp;$K17)&lt;&gt;0,$L17,0)</f>
        <v>0</v>
      </c>
      <c r="BK17" s="61">
        <f>IF(COUNTIF(Setup_Hierarchy!$J$55:$IV$55,"="&amp;$K17)&lt;&gt;0,$L17,0)</f>
        <v>0</v>
      </c>
      <c r="BL17" s="61">
        <f>IF(COUNTIF(Setup_Hierarchy!$J$56:$IV$56,"="&amp;$K17)&lt;&gt;0,$L17,0)</f>
        <v>0</v>
      </c>
      <c r="BM17" s="61">
        <f>IF(COUNTIF(Setup_Hierarchy!$J$57:$IV$57,"="&amp;$K17)&lt;&gt;0,$L17,0)</f>
        <v>0</v>
      </c>
      <c r="BN17" s="61">
        <f>IF(COUNTIF(Setup_Hierarchy!$J$58:$IV$58,"="&amp;$K17)&lt;&gt;0,$L17,0)</f>
        <v>0</v>
      </c>
      <c r="BO17" s="61">
        <f>IF(COUNTIF(Setup_Hierarchy!$J$59:$IV$59,"="&amp;$K17)&lt;&gt;0,$L17,0)</f>
        <v>-1472.02</v>
      </c>
      <c r="BP17" s="61">
        <f>IF(COUNTIF(Setup_Hierarchy!$J$60:$IV$60,"="&amp;$K17)&lt;&gt;0,$L17,0)</f>
        <v>0</v>
      </c>
      <c r="BQ17" s="61">
        <f>IF(COUNTIF(Setup_Hierarchy!$J$61:$IV$61,"="&amp;$K17)&lt;&gt;0,$L17,0)</f>
        <v>0</v>
      </c>
      <c r="BR17" s="61">
        <f>IF(COUNTIF(Setup_Hierarchy!$J$62:$IV$62,"="&amp;$K17)&lt;&gt;0,$L17,0)</f>
        <v>0</v>
      </c>
      <c r="BS17" s="61">
        <f>IF(COUNTIF(Setup_Hierarchy!$J$63:$IV$63,"="&amp;$K17)&lt;&gt;0,$L17,0)</f>
        <v>0</v>
      </c>
      <c r="BT17" s="61">
        <f>IF(COUNTIF(Setup_Hierarchy!$J$64:$IV$64,"="&amp;$K17)&lt;&gt;0,$L17,0)</f>
        <v>0</v>
      </c>
      <c r="BU17" s="61">
        <f>IF(COUNTIF(Setup_Hierarchy!$J$65:$IV$65,"="&amp;$K17)&lt;&gt;0,$L17,0)</f>
        <v>0</v>
      </c>
      <c r="BV17" s="61">
        <f>IF(COUNTIF(Setup_Hierarchy!$J$66:$IV$66,"="&amp;$K17)&lt;&gt;0,$L17,0)</f>
        <v>0</v>
      </c>
      <c r="BW17" s="61">
        <f>IF(COUNTIF(Setup_Hierarchy!$J$67:$IV$67,"="&amp;$K17)&lt;&gt;0,$L17,0)</f>
        <v>0</v>
      </c>
      <c r="BX17" s="61">
        <f>IF(COUNTIF(Setup_Hierarchy!$J$68:$IV$68,"="&amp;$K17)&lt;&gt;0,$L17,0)</f>
        <v>0</v>
      </c>
      <c r="BY17" s="61">
        <f>IF(COUNTIF(Setup_Hierarchy!$J$69:$IV$69,"="&amp;$K17)&lt;&gt;0,$L17,0)</f>
        <v>0</v>
      </c>
      <c r="BZ17" s="61">
        <f>IF(COUNTIF(Setup_Hierarchy!$J$70:$IV$70,"="&amp;$K17)&lt;&gt;0,$L17,0)</f>
        <v>0</v>
      </c>
      <c r="CA17" s="61">
        <f>IF(COUNTIF(Setup_Hierarchy!$J$71:$IV$71,"="&amp;$K17)&lt;&gt;0,$L17,0)</f>
        <v>0</v>
      </c>
      <c r="CB17" s="61">
        <f>IF(COUNTIF(Setup_Hierarchy!$J$72:$IV$72,"="&amp;$K17)&lt;&gt;0,$L17,0)</f>
        <v>0</v>
      </c>
      <c r="CC17" s="61">
        <f>IF(COUNTIF(Setup_Hierarchy!$J$73:$IV$73,"="&amp;$K17)&lt;&gt;0,$L17,0)</f>
        <v>0</v>
      </c>
      <c r="CD17" s="61">
        <f>IF(COUNTIF(Setup_Hierarchy!$J$74:$IV$74,"="&amp;$K17)&lt;&gt;0,$L17,0)</f>
        <v>0</v>
      </c>
      <c r="CE17" s="61">
        <f>IF(COUNTIF(Setup_Hierarchy!$J$75:$IV$75,"="&amp;$K17)&lt;&gt;0,$L17,0)</f>
        <v>-1472.02</v>
      </c>
      <c r="CF17" s="61">
        <f>IF(COUNTIF(Setup_Hierarchy!$J$76:$IV$76,"="&amp;$K17)&lt;&gt;0,$L17,0)</f>
        <v>-1472.02</v>
      </c>
      <c r="CG17" s="61">
        <f>IF(COUNTIF(Setup_Hierarchy!$J$77:$IV$77,"="&amp;$K17)&lt;&gt;0,$L17,0)</f>
        <v>0</v>
      </c>
      <c r="CH17" s="61">
        <f>IF(COUNTIF(Setup_Hierarchy!$J$78:$IV$78,"="&amp;$K17)&lt;&gt;0,$L17,0)</f>
        <v>0</v>
      </c>
      <c r="CI17" s="61">
        <f>IF(COUNTIF(Setup_Hierarchy!$J$79:$IV$79,"="&amp;$K17)&lt;&gt;0,$L17,0)</f>
        <v>0</v>
      </c>
      <c r="CJ17" s="61">
        <f>IF(COUNTIF(Setup_Hierarchy!$J$80:$IV$80,"="&amp;$K17)&lt;&gt;0,$L17,0)</f>
        <v>0</v>
      </c>
      <c r="CK17" s="61">
        <f>IF(COUNTIF(Setup_Hierarchy!$J$81:$IV$81,"="&amp;$K17)&lt;&gt;0,$L17,0)</f>
        <v>0</v>
      </c>
      <c r="CL17" s="61">
        <f>IF(COUNTIF(Setup_Hierarchy!$J$82:$IV$82,"="&amp;$K17)&lt;&gt;0,$L17,0)</f>
        <v>0</v>
      </c>
      <c r="CM17" s="61">
        <f>IF(COUNTIF(Setup_Hierarchy!$J$83:$IV$83,"="&amp;$K17)&lt;&gt;0,$L17,0)</f>
        <v>0</v>
      </c>
      <c r="CN17" s="61">
        <f>IF(COUNTIF(Setup_Hierarchy!$J$84:$IV$84,"="&amp;$K17)&lt;&gt;0,$L17,0)</f>
        <v>0</v>
      </c>
      <c r="CO17" s="61">
        <f>IF(COUNTIF(Setup_Hierarchy!$J$85:$IV$85,"="&amp;$K17)&lt;&gt;0,$L17,0)</f>
        <v>0</v>
      </c>
      <c r="CP17" s="61">
        <f>IF(COUNTIF(Setup_Hierarchy!$J$86:$IV$86,"="&amp;$K17)&lt;&gt;0,$L17,0)</f>
        <v>0</v>
      </c>
      <c r="CQ17" s="61">
        <f>IF(COUNTIF(Setup_Hierarchy!$J$87:$IV$87,"="&amp;$K17)&lt;&gt;0,$L17,0)</f>
        <v>0</v>
      </c>
      <c r="CR17" s="61">
        <f>IF(COUNTIF(Setup_Hierarchy!$J$88:$IV$88,"="&amp;$K17)&lt;&gt;0,$L17,0)</f>
        <v>0</v>
      </c>
      <c r="CS17" s="61">
        <f>IF(COUNTIF(Setup_Hierarchy!$J$89:$IV$89,"="&amp;$K17)&lt;&gt;0,$L17,0)</f>
        <v>0</v>
      </c>
      <c r="CT17" s="61">
        <f>IF(COUNTIF(Setup_Hierarchy!$J$90:$IV$90,"="&amp;$K17)&lt;&gt;0,$L17,0)</f>
        <v>0</v>
      </c>
      <c r="CU17" s="61">
        <f>IF(COUNTIF(Setup_Hierarchy!$J$91:$IV$91,"="&amp;$K17)&lt;&gt;0,$L17,0)</f>
        <v>0</v>
      </c>
      <c r="CV17" s="61">
        <f>IF(COUNTIF(Setup_Hierarchy!$J$92:$IV$92,"="&amp;$K17)&lt;&gt;0,$L17,0)</f>
        <v>0</v>
      </c>
      <c r="CW17" s="61">
        <f>IF(COUNTIF(Setup_Hierarchy!$J$93:$IV$93,"="&amp;$K17)&lt;&gt;0,$L17,0)</f>
        <v>0</v>
      </c>
      <c r="CX17" s="61">
        <f>IF(COUNTIF(Setup_Hierarchy!$J$94:$IV$94,"="&amp;$K17)&lt;&gt;0,$L17,0)</f>
        <v>0</v>
      </c>
      <c r="CY17" s="61">
        <f>IF(COUNTIF(Setup_Hierarchy!$J$95:$IV$95,"="&amp;$K17)&lt;&gt;0,$L17,0)</f>
        <v>0</v>
      </c>
      <c r="CZ17" s="61">
        <f>IF(COUNTIF(Setup_Hierarchy!$J$96:$IV$96,"="&amp;$K17)&lt;&gt;0,$L17,0)</f>
        <v>0</v>
      </c>
      <c r="DA17" s="61">
        <f>IF(COUNTIF(Setup_Hierarchy!$J$97:$IV$97,"="&amp;$K17)&lt;&gt;0,$L17,0)</f>
        <v>0</v>
      </c>
      <c r="DB17" s="61">
        <f>IF(COUNTIF(Setup_Hierarchy!$J$98:$IV$98,"="&amp;$K17)&lt;&gt;0,$L17,0)</f>
        <v>0</v>
      </c>
      <c r="DC17" s="61">
        <f>IF(COUNTIF(Setup_Hierarchy!$J$99:$IV$99,"="&amp;$K17)&lt;&gt;0,$L17,0)</f>
        <v>0</v>
      </c>
      <c r="DD17" s="61">
        <f>IF(COUNTIF(Setup_Hierarchy!$J$100:$IV$100,"="&amp;$K17)&lt;&gt;0,$L17,0)</f>
        <v>0</v>
      </c>
      <c r="DE17" s="61">
        <f>IF(COUNTIF(Setup_Hierarchy!$J$101:$IV$101,"="&amp;$K17)&lt;&gt;0,$L17,0)</f>
        <v>0</v>
      </c>
      <c r="DF17" s="61">
        <f>IF(COUNTIF(Setup_Hierarchy!$J$102:$IV$102,"="&amp;$K17)&lt;&gt;0,$L17,0)</f>
        <v>0</v>
      </c>
      <c r="DG17" s="61">
        <f>IF(COUNTIF(Setup_Hierarchy!$J$103:$IV$103,"="&amp;$K17)&lt;&gt;0,$L17,0)</f>
        <v>0</v>
      </c>
      <c r="DH17" s="61">
        <f>IF(COUNTIF(Setup_Hierarchy!$J$104:$IV$104,"="&amp;$K17)&lt;&gt;0,$L17,0)</f>
        <v>0</v>
      </c>
      <c r="DI17" s="61">
        <f>IF(COUNTIF(Setup_Hierarchy!$J$105:$IV$105,"="&amp;$K17)&lt;&gt;0,$L17,0)</f>
        <v>0</v>
      </c>
      <c r="DJ17" s="61">
        <f>IF(COUNTIF(Setup_Hierarchy!$J$106:$IV$106,"="&amp;$K17)&lt;&gt;0,$L17,0)</f>
        <v>0</v>
      </c>
      <c r="DK17" s="61">
        <f>IF(COUNTIF(Setup_Hierarchy!$J$107:$IV$107,"="&amp;$K17)&lt;&gt;0,$L17,0)</f>
        <v>0</v>
      </c>
      <c r="DL17" s="61">
        <f>IF(COUNTIF(Setup_Hierarchy!$J$108:$IV$108,"="&amp;$K17)&lt;&gt;0,$L17,0)</f>
        <v>0</v>
      </c>
      <c r="DM17" s="61">
        <f>IF(COUNTIF(Setup_Hierarchy!$J$109:$IV$109,"="&amp;$K17)&lt;&gt;0,$L17,0)</f>
        <v>0</v>
      </c>
      <c r="DN17" s="61">
        <f>IF(COUNTIF(Setup_Hierarchy!$J$110:$IV$110,"="&amp;$K17)&lt;&gt;0,$L17,0)</f>
        <v>0</v>
      </c>
      <c r="DO17" s="61">
        <f>IF(COUNTIF(Setup_Hierarchy!$J$111:$IV$111,"="&amp;$K17)&lt;&gt;0,$L17,0)</f>
        <v>0</v>
      </c>
      <c r="DP17" s="61">
        <f>IF(COUNTIF(Setup_Hierarchy!$J$112:$IV$112,"="&amp;$K17)&lt;&gt;0,$L17,0)</f>
        <v>0</v>
      </c>
      <c r="DQ17" s="61">
        <f>IF(COUNTIF(Setup_Hierarchy!$J$113:$IV$113,"="&amp;$K17)&lt;&gt;0,$L17,0)</f>
        <v>0</v>
      </c>
      <c r="DR17" s="61">
        <f>IF(COUNTIF(Setup_Hierarchy!$J$114:$IV$114,"="&amp;$K17)&lt;&gt;0,$L17,0)</f>
        <v>0</v>
      </c>
      <c r="DS17" s="61">
        <f>IF(COUNTIF(Setup_Hierarchy!$J$115:$IV$115,"="&amp;$K17)&lt;&gt;0,$L17,0)</f>
        <v>0</v>
      </c>
      <c r="DT17" s="61">
        <f>IF(COUNTIF(Setup_Hierarchy!$J$116:$IV$116,"="&amp;$K17)&lt;&gt;0,$L17,0)</f>
        <v>0</v>
      </c>
    </row>
    <row r="18" spans="2:124" x14ac:dyDescent="0.2">
      <c r="B18" t="s">
        <v>43</v>
      </c>
      <c r="C18">
        <v>2</v>
      </c>
      <c r="D18" t="s">
        <v>18</v>
      </c>
      <c r="E18" t="s">
        <v>369</v>
      </c>
      <c r="F18" t="s">
        <v>525</v>
      </c>
      <c r="G18" t="s">
        <v>531</v>
      </c>
      <c r="H18" t="s">
        <v>11</v>
      </c>
      <c r="I18">
        <v>9.7599000000000005E-2</v>
      </c>
      <c r="J18">
        <v>-7.1818000000000007E-2</v>
      </c>
      <c r="K18">
        <v>629</v>
      </c>
      <c r="L18">
        <v>-87.08</v>
      </c>
      <c r="M18" s="61">
        <f>IF(COUNTIF(Setup_Hierarchy!$J$5:$IV$5,"="&amp;$K18)&lt;&gt;0,$L18,0)</f>
        <v>-87.08</v>
      </c>
      <c r="N18" s="61">
        <f>IF(COUNTIF(Setup_Hierarchy!$J$6:$IV$6,"="&amp;$K18)&lt;&gt;0,$L18,0)</f>
        <v>-87.08</v>
      </c>
      <c r="O18" s="61">
        <f>IF(COUNTIF(Setup_Hierarchy!$J$7:$IV$7,"="&amp;$K18)&lt;&gt;0,$L18,0)</f>
        <v>-87.08</v>
      </c>
      <c r="P18" s="61">
        <f>IF(COUNTIF(Setup_Hierarchy!$J$8:$IV$8,"="&amp;$K18)&lt;&gt;0,$L18,0)</f>
        <v>0</v>
      </c>
      <c r="Q18" s="61">
        <f>IF(COUNTIF(Setup_Hierarchy!$J$9:$IV$9,"="&amp;$K18)&lt;&gt;0,$L18,0)</f>
        <v>0</v>
      </c>
      <c r="R18" s="61">
        <f>IF(COUNTIF(Setup_Hierarchy!$J$10:$IV$10,"="&amp;$K18)&lt;&gt;0,$L18,0)</f>
        <v>0</v>
      </c>
      <c r="S18" s="61">
        <f>IF(COUNTIF(Setup_Hierarchy!$J$11:$IV$11,"="&amp;$K18)&lt;&gt;0,$L18,0)</f>
        <v>0</v>
      </c>
      <c r="T18" s="61">
        <f>IF(COUNTIF(Setup_Hierarchy!$J$12:$IV$12,"="&amp;$K18)&lt;&gt;0,$L18,0)</f>
        <v>0</v>
      </c>
      <c r="U18" s="61">
        <f>IF(COUNTIF(Setup_Hierarchy!$J$13:$IV$13,"="&amp;$K18)&lt;&gt;0,$L18,0)</f>
        <v>0</v>
      </c>
      <c r="V18" s="61">
        <f>IF(COUNTIF(Setup_Hierarchy!$J$14:$IV$14,"="&amp;$K18)&lt;&gt;0,$L18,0)</f>
        <v>0</v>
      </c>
      <c r="W18" s="61">
        <f>IF(COUNTIF(Setup_Hierarchy!$J$15:$IV$15,"="&amp;$K18)&lt;&gt;0,$L18,0)</f>
        <v>0</v>
      </c>
      <c r="X18" s="61">
        <f>IF(COUNTIF(Setup_Hierarchy!$J$16:$IV$16,"="&amp;$K18)&lt;&gt;0,$L18,0)</f>
        <v>0</v>
      </c>
      <c r="Y18" s="61">
        <f>IF(COUNTIF(Setup_Hierarchy!$J$17:$IV$17,"="&amp;$K18)&lt;&gt;0,$L18,0)</f>
        <v>0</v>
      </c>
      <c r="Z18" s="61">
        <f>IF(COUNTIF(Setup_Hierarchy!$J$18:$IV$18,"="&amp;$K18)&lt;&gt;0,$L18,0)</f>
        <v>0</v>
      </c>
      <c r="AA18" s="61">
        <f>IF(COUNTIF(Setup_Hierarchy!$J$19:$IV$19,"="&amp;$K18)&lt;&gt;0,$L18,0)</f>
        <v>0</v>
      </c>
      <c r="AB18" s="61">
        <f>IF(COUNTIF(Setup_Hierarchy!$J$20:$IV$20,"="&amp;$K18)&lt;&gt;0,$L18,0)</f>
        <v>0</v>
      </c>
      <c r="AC18" s="61">
        <f>IF(COUNTIF(Setup_Hierarchy!$J$21:$IV$21,"="&amp;$K18)&lt;&gt;0,$L18,0)</f>
        <v>0</v>
      </c>
      <c r="AD18" s="61">
        <f>IF(COUNTIF(Setup_Hierarchy!$J$22:$IV$22,"="&amp;$K18)&lt;&gt;0,$L18,0)</f>
        <v>0</v>
      </c>
      <c r="AE18" s="61">
        <f>IF(COUNTIF(Setup_Hierarchy!$J$23:$IV$23,"="&amp;$K18)&lt;&gt;0,$L18,0)</f>
        <v>0</v>
      </c>
      <c r="AF18" s="61">
        <f>IF(COUNTIF(Setup_Hierarchy!$J$24:$IV$24,"="&amp;$K18)&lt;&gt;0,$L18,0)</f>
        <v>0</v>
      </c>
      <c r="AG18" s="61">
        <f>IF(COUNTIF(Setup_Hierarchy!$J$25:$IV$25,"="&amp;$K18)&lt;&gt;0,$L18,0)</f>
        <v>0</v>
      </c>
      <c r="AH18" s="61">
        <f>IF(COUNTIF(Setup_Hierarchy!$J$26:$IV$26,"="&amp;$K18)&lt;&gt;0,$L18,0)</f>
        <v>0</v>
      </c>
      <c r="AI18" s="61">
        <f>IF(COUNTIF(Setup_Hierarchy!$J$27:$IV$27,"="&amp;$K18)&lt;&gt;0,$L18,0)</f>
        <v>0</v>
      </c>
      <c r="AJ18" s="61">
        <f>IF(COUNTIF(Setup_Hierarchy!$J$28:$IV$28,"="&amp;$K18)&lt;&gt;0,$L18,0)</f>
        <v>0</v>
      </c>
      <c r="AK18" s="61">
        <f>IF(COUNTIF(Setup_Hierarchy!$J$29:$IV$29,"="&amp;$K18)&lt;&gt;0,$L18,0)</f>
        <v>0</v>
      </c>
      <c r="AL18" s="61">
        <f>IF(COUNTIF(Setup_Hierarchy!$J$30:$IV$30,"="&amp;$K18)&lt;&gt;0,$L18,0)</f>
        <v>0</v>
      </c>
      <c r="AM18" s="61">
        <f>IF(COUNTIF(Setup_Hierarchy!$J$31:$IV$31,"="&amp;$K18)&lt;&gt;0,$L18,0)</f>
        <v>0</v>
      </c>
      <c r="AN18" s="61">
        <f>IF(COUNTIF(Setup_Hierarchy!$J$32:$IV$32,"="&amp;$K18)&lt;&gt;0,$L18,0)</f>
        <v>0</v>
      </c>
      <c r="AO18" s="61">
        <f>IF(COUNTIF(Setup_Hierarchy!$J$33:$IV$33,"="&amp;$K18)&lt;&gt;0,$L18,0)</f>
        <v>0</v>
      </c>
      <c r="AP18" s="61">
        <f>IF(COUNTIF(Setup_Hierarchy!$J$34:$IV$34,"="&amp;$K18)&lt;&gt;0,$L18,0)</f>
        <v>0</v>
      </c>
      <c r="AQ18" s="61">
        <f>IF(COUNTIF(Setup_Hierarchy!$J$35:$IV$35,"="&amp;$K18)&lt;&gt;0,$L18,0)</f>
        <v>0</v>
      </c>
      <c r="AR18" s="61">
        <f>IF(COUNTIF(Setup_Hierarchy!$J$36:$IV$36,"="&amp;$K18)&lt;&gt;0,$L18,0)</f>
        <v>0</v>
      </c>
      <c r="AS18" s="61">
        <f>IF(COUNTIF(Setup_Hierarchy!$J$37:$IV$37,"="&amp;$K18)&lt;&gt;0,$L18,0)</f>
        <v>0</v>
      </c>
      <c r="AT18" s="61">
        <f>IF(COUNTIF(Setup_Hierarchy!$J$38:$IV$38,"="&amp;$K18)&lt;&gt;0,$L18,0)</f>
        <v>0</v>
      </c>
      <c r="AU18" s="61">
        <f>IF(COUNTIF(Setup_Hierarchy!$J$39:$IV$39,"="&amp;$K18)&lt;&gt;0,$L18,0)</f>
        <v>0</v>
      </c>
      <c r="AV18" s="61">
        <f>IF(COUNTIF(Setup_Hierarchy!$J$40:$IV$40,"="&amp;$K18)&lt;&gt;0,$L18,0)</f>
        <v>0</v>
      </c>
      <c r="AW18" s="61">
        <f>IF(COUNTIF(Setup_Hierarchy!$J$41:$IV$41,"="&amp;$K18)&lt;&gt;0,$L18,0)</f>
        <v>0</v>
      </c>
      <c r="AX18" s="61">
        <f>IF(COUNTIF(Setup_Hierarchy!$J$42:$IV$42,"="&amp;$K18)&lt;&gt;0,$L18,0)</f>
        <v>0</v>
      </c>
      <c r="AY18" s="61">
        <f>IF(COUNTIF(Setup_Hierarchy!$J$43:$IV$43,"="&amp;$K18)&lt;&gt;0,$L18,0)</f>
        <v>0</v>
      </c>
      <c r="AZ18" s="61">
        <f>IF(COUNTIF(Setup_Hierarchy!$J$44:$IV$44,"="&amp;$K18)&lt;&gt;0,$L18,0)</f>
        <v>0</v>
      </c>
      <c r="BA18" s="61">
        <f>IF(COUNTIF(Setup_Hierarchy!$J$45:$IV$45,"="&amp;$K18)&lt;&gt;0,$L18,0)</f>
        <v>0</v>
      </c>
      <c r="BB18" s="61">
        <f>IF(COUNTIF(Setup_Hierarchy!$J$46:$IV$46,"="&amp;$K18)&lt;&gt;0,$L18,0)</f>
        <v>0</v>
      </c>
      <c r="BC18" s="61">
        <f>IF(COUNTIF(Setup_Hierarchy!$J$47:$IV$47,"="&amp;$K18)&lt;&gt;0,$L18,0)</f>
        <v>0</v>
      </c>
      <c r="BD18" s="61">
        <f>IF(COUNTIF(Setup_Hierarchy!$J$48:$IV$48,"="&amp;$K18)&lt;&gt;0,$L18,0)</f>
        <v>0</v>
      </c>
      <c r="BE18" s="61">
        <f>IF(COUNTIF(Setup_Hierarchy!$J$49:$IV$49,"="&amp;$K18)&lt;&gt;0,$L18,0)</f>
        <v>0</v>
      </c>
      <c r="BF18" s="61">
        <f>IF(COUNTIF(Setup_Hierarchy!$J$50:$IV$50,"="&amp;$K18)&lt;&gt;0,$L18,0)</f>
        <v>0</v>
      </c>
      <c r="BG18" s="61">
        <f>IF(COUNTIF(Setup_Hierarchy!$J$51:$IV$51,"="&amp;$K18)&lt;&gt;0,$L18,0)</f>
        <v>-87.08</v>
      </c>
      <c r="BH18" s="61">
        <f>IF(COUNTIF(Setup_Hierarchy!$J$52:$IV$52,"="&amp;$K18)&lt;&gt;0,$L18,0)</f>
        <v>0</v>
      </c>
      <c r="BI18" s="61">
        <f>IF(COUNTIF(Setup_Hierarchy!$J$53:$IV$53,"="&amp;$K18)&lt;&gt;0,$L18,0)</f>
        <v>0</v>
      </c>
      <c r="BJ18" s="61">
        <f>IF(COUNTIF(Setup_Hierarchy!$J$54:$IV$54,"="&amp;$K18)&lt;&gt;0,$L18,0)</f>
        <v>0</v>
      </c>
      <c r="BK18" s="61">
        <f>IF(COUNTIF(Setup_Hierarchy!$J$55:$IV$55,"="&amp;$K18)&lt;&gt;0,$L18,0)</f>
        <v>0</v>
      </c>
      <c r="BL18" s="61">
        <f>IF(COUNTIF(Setup_Hierarchy!$J$56:$IV$56,"="&amp;$K18)&lt;&gt;0,$L18,0)</f>
        <v>0</v>
      </c>
      <c r="BM18" s="61">
        <f>IF(COUNTIF(Setup_Hierarchy!$J$57:$IV$57,"="&amp;$K18)&lt;&gt;0,$L18,0)</f>
        <v>0</v>
      </c>
      <c r="BN18" s="61">
        <f>IF(COUNTIF(Setup_Hierarchy!$J$58:$IV$58,"="&amp;$K18)&lt;&gt;0,$L18,0)</f>
        <v>0</v>
      </c>
      <c r="BO18" s="61">
        <f>IF(COUNTIF(Setup_Hierarchy!$J$59:$IV$59,"="&amp;$K18)&lt;&gt;0,$L18,0)</f>
        <v>-87.08</v>
      </c>
      <c r="BP18" s="61">
        <f>IF(COUNTIF(Setup_Hierarchy!$J$60:$IV$60,"="&amp;$K18)&lt;&gt;0,$L18,0)</f>
        <v>-87.08</v>
      </c>
      <c r="BQ18" s="61">
        <f>IF(COUNTIF(Setup_Hierarchy!$J$61:$IV$61,"="&amp;$K18)&lt;&gt;0,$L18,0)</f>
        <v>-87.08</v>
      </c>
      <c r="BR18" s="61">
        <f>IF(COUNTIF(Setup_Hierarchy!$J$62:$IV$62,"="&amp;$K18)&lt;&gt;0,$L18,0)</f>
        <v>0</v>
      </c>
      <c r="BS18" s="61">
        <f>IF(COUNTIF(Setup_Hierarchy!$J$63:$IV$63,"="&amp;$K18)&lt;&gt;0,$L18,0)</f>
        <v>0</v>
      </c>
      <c r="BT18" s="61">
        <f>IF(COUNTIF(Setup_Hierarchy!$J$64:$IV$64,"="&amp;$K18)&lt;&gt;0,$L18,0)</f>
        <v>0</v>
      </c>
      <c r="BU18" s="61">
        <f>IF(COUNTIF(Setup_Hierarchy!$J$65:$IV$65,"="&amp;$K18)&lt;&gt;0,$L18,0)</f>
        <v>0</v>
      </c>
      <c r="BV18" s="61">
        <f>IF(COUNTIF(Setup_Hierarchy!$J$66:$IV$66,"="&amp;$K18)&lt;&gt;0,$L18,0)</f>
        <v>0</v>
      </c>
      <c r="BW18" s="61">
        <f>IF(COUNTIF(Setup_Hierarchy!$J$67:$IV$67,"="&amp;$K18)&lt;&gt;0,$L18,0)</f>
        <v>0</v>
      </c>
      <c r="BX18" s="61">
        <f>IF(COUNTIF(Setup_Hierarchy!$J$68:$IV$68,"="&amp;$K18)&lt;&gt;0,$L18,0)</f>
        <v>0</v>
      </c>
      <c r="BY18" s="61">
        <f>IF(COUNTIF(Setup_Hierarchy!$J$69:$IV$69,"="&amp;$K18)&lt;&gt;0,$L18,0)</f>
        <v>0</v>
      </c>
      <c r="BZ18" s="61">
        <f>IF(COUNTIF(Setup_Hierarchy!$J$70:$IV$70,"="&amp;$K18)&lt;&gt;0,$L18,0)</f>
        <v>0</v>
      </c>
      <c r="CA18" s="61">
        <f>IF(COUNTIF(Setup_Hierarchy!$J$71:$IV$71,"="&amp;$K18)&lt;&gt;0,$L18,0)</f>
        <v>0</v>
      </c>
      <c r="CB18" s="61">
        <f>IF(COUNTIF(Setup_Hierarchy!$J$72:$IV$72,"="&amp;$K18)&lt;&gt;0,$L18,0)</f>
        <v>0</v>
      </c>
      <c r="CC18" s="61">
        <f>IF(COUNTIF(Setup_Hierarchy!$J$73:$IV$73,"="&amp;$K18)&lt;&gt;0,$L18,0)</f>
        <v>0</v>
      </c>
      <c r="CD18" s="61">
        <f>IF(COUNTIF(Setup_Hierarchy!$J$74:$IV$74,"="&amp;$K18)&lt;&gt;0,$L18,0)</f>
        <v>0</v>
      </c>
      <c r="CE18" s="61">
        <f>IF(COUNTIF(Setup_Hierarchy!$J$75:$IV$75,"="&amp;$K18)&lt;&gt;0,$L18,0)</f>
        <v>0</v>
      </c>
      <c r="CF18" s="61">
        <f>IF(COUNTIF(Setup_Hierarchy!$J$76:$IV$76,"="&amp;$K18)&lt;&gt;0,$L18,0)</f>
        <v>0</v>
      </c>
      <c r="CG18" s="61">
        <f>IF(COUNTIF(Setup_Hierarchy!$J$77:$IV$77,"="&amp;$K18)&lt;&gt;0,$L18,0)</f>
        <v>0</v>
      </c>
      <c r="CH18" s="61">
        <f>IF(COUNTIF(Setup_Hierarchy!$J$78:$IV$78,"="&amp;$K18)&lt;&gt;0,$L18,0)</f>
        <v>0</v>
      </c>
      <c r="CI18" s="61">
        <f>IF(COUNTIF(Setup_Hierarchy!$J$79:$IV$79,"="&amp;$K18)&lt;&gt;0,$L18,0)</f>
        <v>0</v>
      </c>
      <c r="CJ18" s="61">
        <f>IF(COUNTIF(Setup_Hierarchy!$J$80:$IV$80,"="&amp;$K18)&lt;&gt;0,$L18,0)</f>
        <v>0</v>
      </c>
      <c r="CK18" s="61">
        <f>IF(COUNTIF(Setup_Hierarchy!$J$81:$IV$81,"="&amp;$K18)&lt;&gt;0,$L18,0)</f>
        <v>0</v>
      </c>
      <c r="CL18" s="61">
        <f>IF(COUNTIF(Setup_Hierarchy!$J$82:$IV$82,"="&amp;$K18)&lt;&gt;0,$L18,0)</f>
        <v>0</v>
      </c>
      <c r="CM18" s="61">
        <f>IF(COUNTIF(Setup_Hierarchy!$J$83:$IV$83,"="&amp;$K18)&lt;&gt;0,$L18,0)</f>
        <v>0</v>
      </c>
      <c r="CN18" s="61">
        <f>IF(COUNTIF(Setup_Hierarchy!$J$84:$IV$84,"="&amp;$K18)&lt;&gt;0,$L18,0)</f>
        <v>0</v>
      </c>
      <c r="CO18" s="61">
        <f>IF(COUNTIF(Setup_Hierarchy!$J$85:$IV$85,"="&amp;$K18)&lt;&gt;0,$L18,0)</f>
        <v>0</v>
      </c>
      <c r="CP18" s="61">
        <f>IF(COUNTIF(Setup_Hierarchy!$J$86:$IV$86,"="&amp;$K18)&lt;&gt;0,$L18,0)</f>
        <v>0</v>
      </c>
      <c r="CQ18" s="61">
        <f>IF(COUNTIF(Setup_Hierarchy!$J$87:$IV$87,"="&amp;$K18)&lt;&gt;0,$L18,0)</f>
        <v>0</v>
      </c>
      <c r="CR18" s="61">
        <f>IF(COUNTIF(Setup_Hierarchy!$J$88:$IV$88,"="&amp;$K18)&lt;&gt;0,$L18,0)</f>
        <v>0</v>
      </c>
      <c r="CS18" s="61">
        <f>IF(COUNTIF(Setup_Hierarchy!$J$89:$IV$89,"="&amp;$K18)&lt;&gt;0,$L18,0)</f>
        <v>0</v>
      </c>
      <c r="CT18" s="61">
        <f>IF(COUNTIF(Setup_Hierarchy!$J$90:$IV$90,"="&amp;$K18)&lt;&gt;0,$L18,0)</f>
        <v>0</v>
      </c>
      <c r="CU18" s="61">
        <f>IF(COUNTIF(Setup_Hierarchy!$J$91:$IV$91,"="&amp;$K18)&lt;&gt;0,$L18,0)</f>
        <v>0</v>
      </c>
      <c r="CV18" s="61">
        <f>IF(COUNTIF(Setup_Hierarchy!$J$92:$IV$92,"="&amp;$K18)&lt;&gt;0,$L18,0)</f>
        <v>0</v>
      </c>
      <c r="CW18" s="61">
        <f>IF(COUNTIF(Setup_Hierarchy!$J$93:$IV$93,"="&amp;$K18)&lt;&gt;0,$L18,0)</f>
        <v>0</v>
      </c>
      <c r="CX18" s="61">
        <f>IF(COUNTIF(Setup_Hierarchy!$J$94:$IV$94,"="&amp;$K18)&lt;&gt;0,$L18,0)</f>
        <v>0</v>
      </c>
      <c r="CY18" s="61">
        <f>IF(COUNTIF(Setup_Hierarchy!$J$95:$IV$95,"="&amp;$K18)&lt;&gt;0,$L18,0)</f>
        <v>0</v>
      </c>
      <c r="CZ18" s="61">
        <f>IF(COUNTIF(Setup_Hierarchy!$J$96:$IV$96,"="&amp;$K18)&lt;&gt;0,$L18,0)</f>
        <v>0</v>
      </c>
      <c r="DA18" s="61">
        <f>IF(COUNTIF(Setup_Hierarchy!$J$97:$IV$97,"="&amp;$K18)&lt;&gt;0,$L18,0)</f>
        <v>0</v>
      </c>
      <c r="DB18" s="61">
        <f>IF(COUNTIF(Setup_Hierarchy!$J$98:$IV$98,"="&amp;$K18)&lt;&gt;0,$L18,0)</f>
        <v>0</v>
      </c>
      <c r="DC18" s="61">
        <f>IF(COUNTIF(Setup_Hierarchy!$J$99:$IV$99,"="&amp;$K18)&lt;&gt;0,$L18,0)</f>
        <v>0</v>
      </c>
      <c r="DD18" s="61">
        <f>IF(COUNTIF(Setup_Hierarchy!$J$100:$IV$100,"="&amp;$K18)&lt;&gt;0,$L18,0)</f>
        <v>0</v>
      </c>
      <c r="DE18" s="61">
        <f>IF(COUNTIF(Setup_Hierarchy!$J$101:$IV$101,"="&amp;$K18)&lt;&gt;0,$L18,0)</f>
        <v>0</v>
      </c>
      <c r="DF18" s="61">
        <f>IF(COUNTIF(Setup_Hierarchy!$J$102:$IV$102,"="&amp;$K18)&lt;&gt;0,$L18,0)</f>
        <v>0</v>
      </c>
      <c r="DG18" s="61">
        <f>IF(COUNTIF(Setup_Hierarchy!$J$103:$IV$103,"="&amp;$K18)&lt;&gt;0,$L18,0)</f>
        <v>0</v>
      </c>
      <c r="DH18" s="61">
        <f>IF(COUNTIF(Setup_Hierarchy!$J$104:$IV$104,"="&amp;$K18)&lt;&gt;0,$L18,0)</f>
        <v>0</v>
      </c>
      <c r="DI18" s="61">
        <f>IF(COUNTIF(Setup_Hierarchy!$J$105:$IV$105,"="&amp;$K18)&lt;&gt;0,$L18,0)</f>
        <v>0</v>
      </c>
      <c r="DJ18" s="61">
        <f>IF(COUNTIF(Setup_Hierarchy!$J$106:$IV$106,"="&amp;$K18)&lt;&gt;0,$L18,0)</f>
        <v>0</v>
      </c>
      <c r="DK18" s="61">
        <f>IF(COUNTIF(Setup_Hierarchy!$J$107:$IV$107,"="&amp;$K18)&lt;&gt;0,$L18,0)</f>
        <v>0</v>
      </c>
      <c r="DL18" s="61">
        <f>IF(COUNTIF(Setup_Hierarchy!$J$108:$IV$108,"="&amp;$K18)&lt;&gt;0,$L18,0)</f>
        <v>0</v>
      </c>
      <c r="DM18" s="61">
        <f>IF(COUNTIF(Setup_Hierarchy!$J$109:$IV$109,"="&amp;$K18)&lt;&gt;0,$L18,0)</f>
        <v>0</v>
      </c>
      <c r="DN18" s="61">
        <f>IF(COUNTIF(Setup_Hierarchy!$J$110:$IV$110,"="&amp;$K18)&lt;&gt;0,$L18,0)</f>
        <v>0</v>
      </c>
      <c r="DO18" s="61">
        <f>IF(COUNTIF(Setup_Hierarchy!$J$111:$IV$111,"="&amp;$K18)&lt;&gt;0,$L18,0)</f>
        <v>0</v>
      </c>
      <c r="DP18" s="61">
        <f>IF(COUNTIF(Setup_Hierarchy!$J$112:$IV$112,"="&amp;$K18)&lt;&gt;0,$L18,0)</f>
        <v>0</v>
      </c>
      <c r="DQ18" s="61">
        <f>IF(COUNTIF(Setup_Hierarchy!$J$113:$IV$113,"="&amp;$K18)&lt;&gt;0,$L18,0)</f>
        <v>0</v>
      </c>
      <c r="DR18" s="61">
        <f>IF(COUNTIF(Setup_Hierarchy!$J$114:$IV$114,"="&amp;$K18)&lt;&gt;0,$L18,0)</f>
        <v>0</v>
      </c>
      <c r="DS18" s="61">
        <f>IF(COUNTIF(Setup_Hierarchy!$J$115:$IV$115,"="&amp;$K18)&lt;&gt;0,$L18,0)</f>
        <v>0</v>
      </c>
      <c r="DT18" s="61">
        <f>IF(COUNTIF(Setup_Hierarchy!$J$116:$IV$116,"="&amp;$K18)&lt;&gt;0,$L18,0)</f>
        <v>0</v>
      </c>
    </row>
    <row r="19" spans="2:124" x14ac:dyDescent="0.2">
      <c r="B19" t="s">
        <v>43</v>
      </c>
      <c r="C19">
        <v>2</v>
      </c>
      <c r="D19" t="s">
        <v>18</v>
      </c>
      <c r="E19" t="s">
        <v>369</v>
      </c>
      <c r="F19" t="s">
        <v>525</v>
      </c>
      <c r="G19" t="s">
        <v>531</v>
      </c>
      <c r="H19" t="s">
        <v>11</v>
      </c>
      <c r="I19">
        <v>9.7599000000000005E-2</v>
      </c>
      <c r="J19">
        <v>-7.1818000000000007E-2</v>
      </c>
      <c r="K19">
        <v>638</v>
      </c>
      <c r="L19">
        <v>-23410.3</v>
      </c>
      <c r="M19" s="61">
        <f>IF(COUNTIF(Setup_Hierarchy!$J$5:$IV$5,"="&amp;$K19)&lt;&gt;0,$L19,0)</f>
        <v>-23410.3</v>
      </c>
      <c r="N19" s="61">
        <f>IF(COUNTIF(Setup_Hierarchy!$J$6:$IV$6,"="&amp;$K19)&lt;&gt;0,$L19,0)</f>
        <v>-23410.3</v>
      </c>
      <c r="O19" s="61">
        <f>IF(COUNTIF(Setup_Hierarchy!$J$7:$IV$7,"="&amp;$K19)&lt;&gt;0,$L19,0)</f>
        <v>-23410.3</v>
      </c>
      <c r="P19" s="61">
        <f>IF(COUNTIF(Setup_Hierarchy!$J$8:$IV$8,"="&amp;$K19)&lt;&gt;0,$L19,0)</f>
        <v>0</v>
      </c>
      <c r="Q19" s="61">
        <f>IF(COUNTIF(Setup_Hierarchy!$J$9:$IV$9,"="&amp;$K19)&lt;&gt;0,$L19,0)</f>
        <v>0</v>
      </c>
      <c r="R19" s="61">
        <f>IF(COUNTIF(Setup_Hierarchy!$J$10:$IV$10,"="&amp;$K19)&lt;&gt;0,$L19,0)</f>
        <v>0</v>
      </c>
      <c r="S19" s="61">
        <f>IF(COUNTIF(Setup_Hierarchy!$J$11:$IV$11,"="&amp;$K19)&lt;&gt;0,$L19,0)</f>
        <v>0</v>
      </c>
      <c r="T19" s="61">
        <f>IF(COUNTIF(Setup_Hierarchy!$J$12:$IV$12,"="&amp;$K19)&lt;&gt;0,$L19,0)</f>
        <v>0</v>
      </c>
      <c r="U19" s="61">
        <f>IF(COUNTIF(Setup_Hierarchy!$J$13:$IV$13,"="&amp;$K19)&lt;&gt;0,$L19,0)</f>
        <v>0</v>
      </c>
      <c r="V19" s="61">
        <f>IF(COUNTIF(Setup_Hierarchy!$J$14:$IV$14,"="&amp;$K19)&lt;&gt;0,$L19,0)</f>
        <v>0</v>
      </c>
      <c r="W19" s="61">
        <f>IF(COUNTIF(Setup_Hierarchy!$J$15:$IV$15,"="&amp;$K19)&lt;&gt;0,$L19,0)</f>
        <v>0</v>
      </c>
      <c r="X19" s="61">
        <f>IF(COUNTIF(Setup_Hierarchy!$J$16:$IV$16,"="&amp;$K19)&lt;&gt;0,$L19,0)</f>
        <v>0</v>
      </c>
      <c r="Y19" s="61">
        <f>IF(COUNTIF(Setup_Hierarchy!$J$17:$IV$17,"="&amp;$K19)&lt;&gt;0,$L19,0)</f>
        <v>0</v>
      </c>
      <c r="Z19" s="61">
        <f>IF(COUNTIF(Setup_Hierarchy!$J$18:$IV$18,"="&amp;$K19)&lt;&gt;0,$L19,0)</f>
        <v>0</v>
      </c>
      <c r="AA19" s="61">
        <f>IF(COUNTIF(Setup_Hierarchy!$J$19:$IV$19,"="&amp;$K19)&lt;&gt;0,$L19,0)</f>
        <v>0</v>
      </c>
      <c r="AB19" s="61">
        <f>IF(COUNTIF(Setup_Hierarchy!$J$20:$IV$20,"="&amp;$K19)&lt;&gt;0,$L19,0)</f>
        <v>0</v>
      </c>
      <c r="AC19" s="61">
        <f>IF(COUNTIF(Setup_Hierarchy!$J$21:$IV$21,"="&amp;$K19)&lt;&gt;0,$L19,0)</f>
        <v>0</v>
      </c>
      <c r="AD19" s="61">
        <f>IF(COUNTIF(Setup_Hierarchy!$J$22:$IV$22,"="&amp;$K19)&lt;&gt;0,$L19,0)</f>
        <v>0</v>
      </c>
      <c r="AE19" s="61">
        <f>IF(COUNTIF(Setup_Hierarchy!$J$23:$IV$23,"="&amp;$K19)&lt;&gt;0,$L19,0)</f>
        <v>0</v>
      </c>
      <c r="AF19" s="61">
        <f>IF(COUNTIF(Setup_Hierarchy!$J$24:$IV$24,"="&amp;$K19)&lt;&gt;0,$L19,0)</f>
        <v>0</v>
      </c>
      <c r="AG19" s="61">
        <f>IF(COUNTIF(Setup_Hierarchy!$J$25:$IV$25,"="&amp;$K19)&lt;&gt;0,$L19,0)</f>
        <v>0</v>
      </c>
      <c r="AH19" s="61">
        <f>IF(COUNTIF(Setup_Hierarchy!$J$26:$IV$26,"="&amp;$K19)&lt;&gt;0,$L19,0)</f>
        <v>0</v>
      </c>
      <c r="AI19" s="61">
        <f>IF(COUNTIF(Setup_Hierarchy!$J$27:$IV$27,"="&amp;$K19)&lt;&gt;0,$L19,0)</f>
        <v>0</v>
      </c>
      <c r="AJ19" s="61">
        <f>IF(COUNTIF(Setup_Hierarchy!$J$28:$IV$28,"="&amp;$K19)&lt;&gt;0,$L19,0)</f>
        <v>0</v>
      </c>
      <c r="AK19" s="61">
        <f>IF(COUNTIF(Setup_Hierarchy!$J$29:$IV$29,"="&amp;$K19)&lt;&gt;0,$L19,0)</f>
        <v>0</v>
      </c>
      <c r="AL19" s="61">
        <f>IF(COUNTIF(Setup_Hierarchy!$J$30:$IV$30,"="&amp;$K19)&lt;&gt;0,$L19,0)</f>
        <v>0</v>
      </c>
      <c r="AM19" s="61">
        <f>IF(COUNTIF(Setup_Hierarchy!$J$31:$IV$31,"="&amp;$K19)&lt;&gt;0,$L19,0)</f>
        <v>0</v>
      </c>
      <c r="AN19" s="61">
        <f>IF(COUNTIF(Setup_Hierarchy!$J$32:$IV$32,"="&amp;$K19)&lt;&gt;0,$L19,0)</f>
        <v>0</v>
      </c>
      <c r="AO19" s="61">
        <f>IF(COUNTIF(Setup_Hierarchy!$J$33:$IV$33,"="&amp;$K19)&lt;&gt;0,$L19,0)</f>
        <v>0</v>
      </c>
      <c r="AP19" s="61">
        <f>IF(COUNTIF(Setup_Hierarchy!$J$34:$IV$34,"="&amp;$K19)&lt;&gt;0,$L19,0)</f>
        <v>0</v>
      </c>
      <c r="AQ19" s="61">
        <f>IF(COUNTIF(Setup_Hierarchy!$J$35:$IV$35,"="&amp;$K19)&lt;&gt;0,$L19,0)</f>
        <v>0</v>
      </c>
      <c r="AR19" s="61">
        <f>IF(COUNTIF(Setup_Hierarchy!$J$36:$IV$36,"="&amp;$K19)&lt;&gt;0,$L19,0)</f>
        <v>0</v>
      </c>
      <c r="AS19" s="61">
        <f>IF(COUNTIF(Setup_Hierarchy!$J$37:$IV$37,"="&amp;$K19)&lt;&gt;0,$L19,0)</f>
        <v>0</v>
      </c>
      <c r="AT19" s="61">
        <f>IF(COUNTIF(Setup_Hierarchy!$J$38:$IV$38,"="&amp;$K19)&lt;&gt;0,$L19,0)</f>
        <v>0</v>
      </c>
      <c r="AU19" s="61">
        <f>IF(COUNTIF(Setup_Hierarchy!$J$39:$IV$39,"="&amp;$K19)&lt;&gt;0,$L19,0)</f>
        <v>0</v>
      </c>
      <c r="AV19" s="61">
        <f>IF(COUNTIF(Setup_Hierarchy!$J$40:$IV$40,"="&amp;$K19)&lt;&gt;0,$L19,0)</f>
        <v>0</v>
      </c>
      <c r="AW19" s="61">
        <f>IF(COUNTIF(Setup_Hierarchy!$J$41:$IV$41,"="&amp;$K19)&lt;&gt;0,$L19,0)</f>
        <v>0</v>
      </c>
      <c r="AX19" s="61">
        <f>IF(COUNTIF(Setup_Hierarchy!$J$42:$IV$42,"="&amp;$K19)&lt;&gt;0,$L19,0)</f>
        <v>0</v>
      </c>
      <c r="AY19" s="61">
        <f>IF(COUNTIF(Setup_Hierarchy!$J$43:$IV$43,"="&amp;$K19)&lt;&gt;0,$L19,0)</f>
        <v>0</v>
      </c>
      <c r="AZ19" s="61">
        <f>IF(COUNTIF(Setup_Hierarchy!$J$44:$IV$44,"="&amp;$K19)&lt;&gt;0,$L19,0)</f>
        <v>0</v>
      </c>
      <c r="BA19" s="61">
        <f>IF(COUNTIF(Setup_Hierarchy!$J$45:$IV$45,"="&amp;$K19)&lt;&gt;0,$L19,0)</f>
        <v>0</v>
      </c>
      <c r="BB19" s="61">
        <f>IF(COUNTIF(Setup_Hierarchy!$J$46:$IV$46,"="&amp;$K19)&lt;&gt;0,$L19,0)</f>
        <v>0</v>
      </c>
      <c r="BC19" s="61">
        <f>IF(COUNTIF(Setup_Hierarchy!$J$47:$IV$47,"="&amp;$K19)&lt;&gt;0,$L19,0)</f>
        <v>0</v>
      </c>
      <c r="BD19" s="61">
        <f>IF(COUNTIF(Setup_Hierarchy!$J$48:$IV$48,"="&amp;$K19)&lt;&gt;0,$L19,0)</f>
        <v>0</v>
      </c>
      <c r="BE19" s="61">
        <f>IF(COUNTIF(Setup_Hierarchy!$J$49:$IV$49,"="&amp;$K19)&lt;&gt;0,$L19,0)</f>
        <v>0</v>
      </c>
      <c r="BF19" s="61">
        <f>IF(COUNTIF(Setup_Hierarchy!$J$50:$IV$50,"="&amp;$K19)&lt;&gt;0,$L19,0)</f>
        <v>0</v>
      </c>
      <c r="BG19" s="61">
        <f>IF(COUNTIF(Setup_Hierarchy!$J$51:$IV$51,"="&amp;$K19)&lt;&gt;0,$L19,0)</f>
        <v>-23410.3</v>
      </c>
      <c r="BH19" s="61">
        <f>IF(COUNTIF(Setup_Hierarchy!$J$52:$IV$52,"="&amp;$K19)&lt;&gt;0,$L19,0)</f>
        <v>0</v>
      </c>
      <c r="BI19" s="61">
        <f>IF(COUNTIF(Setup_Hierarchy!$J$53:$IV$53,"="&amp;$K19)&lt;&gt;0,$L19,0)</f>
        <v>0</v>
      </c>
      <c r="BJ19" s="61">
        <f>IF(COUNTIF(Setup_Hierarchy!$J$54:$IV$54,"="&amp;$K19)&lt;&gt;0,$L19,0)</f>
        <v>0</v>
      </c>
      <c r="BK19" s="61">
        <f>IF(COUNTIF(Setup_Hierarchy!$J$55:$IV$55,"="&amp;$K19)&lt;&gt;0,$L19,0)</f>
        <v>0</v>
      </c>
      <c r="BL19" s="61">
        <f>IF(COUNTIF(Setup_Hierarchy!$J$56:$IV$56,"="&amp;$K19)&lt;&gt;0,$L19,0)</f>
        <v>0</v>
      </c>
      <c r="BM19" s="61">
        <f>IF(COUNTIF(Setup_Hierarchy!$J$57:$IV$57,"="&amp;$K19)&lt;&gt;0,$L19,0)</f>
        <v>0</v>
      </c>
      <c r="BN19" s="61">
        <f>IF(COUNTIF(Setup_Hierarchy!$J$58:$IV$58,"="&amp;$K19)&lt;&gt;0,$L19,0)</f>
        <v>0</v>
      </c>
      <c r="BO19" s="61">
        <f>IF(COUNTIF(Setup_Hierarchy!$J$59:$IV$59,"="&amp;$K19)&lt;&gt;0,$L19,0)</f>
        <v>-23410.3</v>
      </c>
      <c r="BP19" s="61">
        <f>IF(COUNTIF(Setup_Hierarchy!$J$60:$IV$60,"="&amp;$K19)&lt;&gt;0,$L19,0)</f>
        <v>0</v>
      </c>
      <c r="BQ19" s="61">
        <f>IF(COUNTIF(Setup_Hierarchy!$J$61:$IV$61,"="&amp;$K19)&lt;&gt;0,$L19,0)</f>
        <v>0</v>
      </c>
      <c r="BR19" s="61">
        <f>IF(COUNTIF(Setup_Hierarchy!$J$62:$IV$62,"="&amp;$K19)&lt;&gt;0,$L19,0)</f>
        <v>0</v>
      </c>
      <c r="BS19" s="61">
        <f>IF(COUNTIF(Setup_Hierarchy!$J$63:$IV$63,"="&amp;$K19)&lt;&gt;0,$L19,0)</f>
        <v>0</v>
      </c>
      <c r="BT19" s="61">
        <f>IF(COUNTIF(Setup_Hierarchy!$J$64:$IV$64,"="&amp;$K19)&lt;&gt;0,$L19,0)</f>
        <v>0</v>
      </c>
      <c r="BU19" s="61">
        <f>IF(COUNTIF(Setup_Hierarchy!$J$65:$IV$65,"="&amp;$K19)&lt;&gt;0,$L19,0)</f>
        <v>0</v>
      </c>
      <c r="BV19" s="61">
        <f>IF(COUNTIF(Setup_Hierarchy!$J$66:$IV$66,"="&amp;$K19)&lt;&gt;0,$L19,0)</f>
        <v>0</v>
      </c>
      <c r="BW19" s="61">
        <f>IF(COUNTIF(Setup_Hierarchy!$J$67:$IV$67,"="&amp;$K19)&lt;&gt;0,$L19,0)</f>
        <v>0</v>
      </c>
      <c r="BX19" s="61">
        <f>IF(COUNTIF(Setup_Hierarchy!$J$68:$IV$68,"="&amp;$K19)&lt;&gt;0,$L19,0)</f>
        <v>0</v>
      </c>
      <c r="BY19" s="61">
        <f>IF(COUNTIF(Setup_Hierarchy!$J$69:$IV$69,"="&amp;$K19)&lt;&gt;0,$L19,0)</f>
        <v>0</v>
      </c>
      <c r="BZ19" s="61">
        <f>IF(COUNTIF(Setup_Hierarchy!$J$70:$IV$70,"="&amp;$K19)&lt;&gt;0,$L19,0)</f>
        <v>0</v>
      </c>
      <c r="CA19" s="61">
        <f>IF(COUNTIF(Setup_Hierarchy!$J$71:$IV$71,"="&amp;$K19)&lt;&gt;0,$L19,0)</f>
        <v>0</v>
      </c>
      <c r="CB19" s="61">
        <f>IF(COUNTIF(Setup_Hierarchy!$J$72:$IV$72,"="&amp;$K19)&lt;&gt;0,$L19,0)</f>
        <v>0</v>
      </c>
      <c r="CC19" s="61">
        <f>IF(COUNTIF(Setup_Hierarchy!$J$73:$IV$73,"="&amp;$K19)&lt;&gt;0,$L19,0)</f>
        <v>0</v>
      </c>
      <c r="CD19" s="61">
        <f>IF(COUNTIF(Setup_Hierarchy!$J$74:$IV$74,"="&amp;$K19)&lt;&gt;0,$L19,0)</f>
        <v>0</v>
      </c>
      <c r="CE19" s="61">
        <f>IF(COUNTIF(Setup_Hierarchy!$J$75:$IV$75,"="&amp;$K19)&lt;&gt;0,$L19,0)</f>
        <v>0</v>
      </c>
      <c r="CF19" s="61">
        <f>IF(COUNTIF(Setup_Hierarchy!$J$76:$IV$76,"="&amp;$K19)&lt;&gt;0,$L19,0)</f>
        <v>0</v>
      </c>
      <c r="CG19" s="61">
        <f>IF(COUNTIF(Setup_Hierarchy!$J$77:$IV$77,"="&amp;$K19)&lt;&gt;0,$L19,0)</f>
        <v>0</v>
      </c>
      <c r="CH19" s="61">
        <f>IF(COUNTIF(Setup_Hierarchy!$J$78:$IV$78,"="&amp;$K19)&lt;&gt;0,$L19,0)</f>
        <v>0</v>
      </c>
      <c r="CI19" s="61">
        <f>IF(COUNTIF(Setup_Hierarchy!$J$79:$IV$79,"="&amp;$K19)&lt;&gt;0,$L19,0)</f>
        <v>0</v>
      </c>
      <c r="CJ19" s="61">
        <f>IF(COUNTIF(Setup_Hierarchy!$J$80:$IV$80,"="&amp;$K19)&lt;&gt;0,$L19,0)</f>
        <v>0</v>
      </c>
      <c r="CK19" s="61">
        <f>IF(COUNTIF(Setup_Hierarchy!$J$81:$IV$81,"="&amp;$K19)&lt;&gt;0,$L19,0)</f>
        <v>0</v>
      </c>
      <c r="CL19" s="61">
        <f>IF(COUNTIF(Setup_Hierarchy!$J$82:$IV$82,"="&amp;$K19)&lt;&gt;0,$L19,0)</f>
        <v>0</v>
      </c>
      <c r="CM19" s="61">
        <f>IF(COUNTIF(Setup_Hierarchy!$J$83:$IV$83,"="&amp;$K19)&lt;&gt;0,$L19,0)</f>
        <v>0</v>
      </c>
      <c r="CN19" s="61">
        <f>IF(COUNTIF(Setup_Hierarchy!$J$84:$IV$84,"="&amp;$K19)&lt;&gt;0,$L19,0)</f>
        <v>-23410.3</v>
      </c>
      <c r="CO19" s="61">
        <f>IF(COUNTIF(Setup_Hierarchy!$J$85:$IV$85,"="&amp;$K19)&lt;&gt;0,$L19,0)</f>
        <v>-23410.3</v>
      </c>
      <c r="CP19" s="61">
        <f>IF(COUNTIF(Setup_Hierarchy!$J$86:$IV$86,"="&amp;$K19)&lt;&gt;0,$L19,0)</f>
        <v>0</v>
      </c>
      <c r="CQ19" s="61">
        <f>IF(COUNTIF(Setup_Hierarchy!$J$87:$IV$87,"="&amp;$K19)&lt;&gt;0,$L19,0)</f>
        <v>0</v>
      </c>
      <c r="CR19" s="61">
        <f>IF(COUNTIF(Setup_Hierarchy!$J$88:$IV$88,"="&amp;$K19)&lt;&gt;0,$L19,0)</f>
        <v>0</v>
      </c>
      <c r="CS19" s="61">
        <f>IF(COUNTIF(Setup_Hierarchy!$J$89:$IV$89,"="&amp;$K19)&lt;&gt;0,$L19,0)</f>
        <v>0</v>
      </c>
      <c r="CT19" s="61">
        <f>IF(COUNTIF(Setup_Hierarchy!$J$90:$IV$90,"="&amp;$K19)&lt;&gt;0,$L19,0)</f>
        <v>0</v>
      </c>
      <c r="CU19" s="61">
        <f>IF(COUNTIF(Setup_Hierarchy!$J$91:$IV$91,"="&amp;$K19)&lt;&gt;0,$L19,0)</f>
        <v>0</v>
      </c>
      <c r="CV19" s="61">
        <f>IF(COUNTIF(Setup_Hierarchy!$J$92:$IV$92,"="&amp;$K19)&lt;&gt;0,$L19,0)</f>
        <v>0</v>
      </c>
      <c r="CW19" s="61">
        <f>IF(COUNTIF(Setup_Hierarchy!$J$93:$IV$93,"="&amp;$K19)&lt;&gt;0,$L19,0)</f>
        <v>0</v>
      </c>
      <c r="CX19" s="61">
        <f>IF(COUNTIF(Setup_Hierarchy!$J$94:$IV$94,"="&amp;$K19)&lt;&gt;0,$L19,0)</f>
        <v>0</v>
      </c>
      <c r="CY19" s="61">
        <f>IF(COUNTIF(Setup_Hierarchy!$J$95:$IV$95,"="&amp;$K19)&lt;&gt;0,$L19,0)</f>
        <v>0</v>
      </c>
      <c r="CZ19" s="61">
        <f>IF(COUNTIF(Setup_Hierarchy!$J$96:$IV$96,"="&amp;$K19)&lt;&gt;0,$L19,0)</f>
        <v>0</v>
      </c>
      <c r="DA19" s="61">
        <f>IF(COUNTIF(Setup_Hierarchy!$J$97:$IV$97,"="&amp;$K19)&lt;&gt;0,$L19,0)</f>
        <v>0</v>
      </c>
      <c r="DB19" s="61">
        <f>IF(COUNTIF(Setup_Hierarchy!$J$98:$IV$98,"="&amp;$K19)&lt;&gt;0,$L19,0)</f>
        <v>0</v>
      </c>
      <c r="DC19" s="61">
        <f>IF(COUNTIF(Setup_Hierarchy!$J$99:$IV$99,"="&amp;$K19)&lt;&gt;0,$L19,0)</f>
        <v>0</v>
      </c>
      <c r="DD19" s="61">
        <f>IF(COUNTIF(Setup_Hierarchy!$J$100:$IV$100,"="&amp;$K19)&lt;&gt;0,$L19,0)</f>
        <v>0</v>
      </c>
      <c r="DE19" s="61">
        <f>IF(COUNTIF(Setup_Hierarchy!$J$101:$IV$101,"="&amp;$K19)&lt;&gt;0,$L19,0)</f>
        <v>0</v>
      </c>
      <c r="DF19" s="61">
        <f>IF(COUNTIF(Setup_Hierarchy!$J$102:$IV$102,"="&amp;$K19)&lt;&gt;0,$L19,0)</f>
        <v>0</v>
      </c>
      <c r="DG19" s="61">
        <f>IF(COUNTIF(Setup_Hierarchy!$J$103:$IV$103,"="&amp;$K19)&lt;&gt;0,$L19,0)</f>
        <v>0</v>
      </c>
      <c r="DH19" s="61">
        <f>IF(COUNTIF(Setup_Hierarchy!$J$104:$IV$104,"="&amp;$K19)&lt;&gt;0,$L19,0)</f>
        <v>0</v>
      </c>
      <c r="DI19" s="61">
        <f>IF(COUNTIF(Setup_Hierarchy!$J$105:$IV$105,"="&amp;$K19)&lt;&gt;0,$L19,0)</f>
        <v>0</v>
      </c>
      <c r="DJ19" s="61">
        <f>IF(COUNTIF(Setup_Hierarchy!$J$106:$IV$106,"="&amp;$K19)&lt;&gt;0,$L19,0)</f>
        <v>0</v>
      </c>
      <c r="DK19" s="61">
        <f>IF(COUNTIF(Setup_Hierarchy!$J$107:$IV$107,"="&amp;$K19)&lt;&gt;0,$L19,0)</f>
        <v>0</v>
      </c>
      <c r="DL19" s="61">
        <f>IF(COUNTIF(Setup_Hierarchy!$J$108:$IV$108,"="&amp;$K19)&lt;&gt;0,$L19,0)</f>
        <v>0</v>
      </c>
      <c r="DM19" s="61">
        <f>IF(COUNTIF(Setup_Hierarchy!$J$109:$IV$109,"="&amp;$K19)&lt;&gt;0,$L19,0)</f>
        <v>0</v>
      </c>
      <c r="DN19" s="61">
        <f>IF(COUNTIF(Setup_Hierarchy!$J$110:$IV$110,"="&amp;$K19)&lt;&gt;0,$L19,0)</f>
        <v>0</v>
      </c>
      <c r="DO19" s="61">
        <f>IF(COUNTIF(Setup_Hierarchy!$J$111:$IV$111,"="&amp;$K19)&lt;&gt;0,$L19,0)</f>
        <v>0</v>
      </c>
      <c r="DP19" s="61">
        <f>IF(COUNTIF(Setup_Hierarchy!$J$112:$IV$112,"="&amp;$K19)&lt;&gt;0,$L19,0)</f>
        <v>0</v>
      </c>
      <c r="DQ19" s="61">
        <f>IF(COUNTIF(Setup_Hierarchy!$J$113:$IV$113,"="&amp;$K19)&lt;&gt;0,$L19,0)</f>
        <v>0</v>
      </c>
      <c r="DR19" s="61">
        <f>IF(COUNTIF(Setup_Hierarchy!$J$114:$IV$114,"="&amp;$K19)&lt;&gt;0,$L19,0)</f>
        <v>0</v>
      </c>
      <c r="DS19" s="61">
        <f>IF(COUNTIF(Setup_Hierarchy!$J$115:$IV$115,"="&amp;$K19)&lt;&gt;0,$L19,0)</f>
        <v>0</v>
      </c>
      <c r="DT19" s="61">
        <f>IF(COUNTIF(Setup_Hierarchy!$J$116:$IV$116,"="&amp;$K19)&lt;&gt;0,$L19,0)</f>
        <v>0</v>
      </c>
    </row>
    <row r="20" spans="2:124" x14ac:dyDescent="0.2">
      <c r="B20" t="s">
        <v>43</v>
      </c>
      <c r="C20">
        <v>2</v>
      </c>
      <c r="D20" t="s">
        <v>18</v>
      </c>
      <c r="E20" t="s">
        <v>369</v>
      </c>
      <c r="F20" t="s">
        <v>525</v>
      </c>
      <c r="G20" t="s">
        <v>531</v>
      </c>
      <c r="H20" t="s">
        <v>11</v>
      </c>
      <c r="I20">
        <v>9.7599000000000005E-2</v>
      </c>
      <c r="J20">
        <v>-7.1818000000000007E-2</v>
      </c>
      <c r="K20">
        <v>675</v>
      </c>
      <c r="L20">
        <v>-20.66</v>
      </c>
      <c r="M20" s="61">
        <f>IF(COUNTIF(Setup_Hierarchy!$J$5:$IV$5,"="&amp;$K20)&lt;&gt;0,$L20,0)</f>
        <v>-20.66</v>
      </c>
      <c r="N20" s="61">
        <f>IF(COUNTIF(Setup_Hierarchy!$J$6:$IV$6,"="&amp;$K20)&lt;&gt;0,$L20,0)</f>
        <v>-20.66</v>
      </c>
      <c r="O20" s="61">
        <f>IF(COUNTIF(Setup_Hierarchy!$J$7:$IV$7,"="&amp;$K20)&lt;&gt;0,$L20,0)</f>
        <v>-20.66</v>
      </c>
      <c r="P20" s="61">
        <f>IF(COUNTIF(Setup_Hierarchy!$J$8:$IV$8,"="&amp;$K20)&lt;&gt;0,$L20,0)</f>
        <v>-20.66</v>
      </c>
      <c r="Q20" s="61">
        <f>IF(COUNTIF(Setup_Hierarchy!$J$9:$IV$9,"="&amp;$K20)&lt;&gt;0,$L20,0)</f>
        <v>-20.66</v>
      </c>
      <c r="R20" s="61">
        <f>IF(COUNTIF(Setup_Hierarchy!$J$10:$IV$10,"="&amp;$K20)&lt;&gt;0,$L20,0)</f>
        <v>0</v>
      </c>
      <c r="S20" s="61">
        <f>IF(COUNTIF(Setup_Hierarchy!$J$11:$IV$11,"="&amp;$K20)&lt;&gt;0,$L20,0)</f>
        <v>0</v>
      </c>
      <c r="T20" s="61">
        <f>IF(COUNTIF(Setup_Hierarchy!$J$12:$IV$12,"="&amp;$K20)&lt;&gt;0,$L20,0)</f>
        <v>0</v>
      </c>
      <c r="U20" s="61">
        <f>IF(COUNTIF(Setup_Hierarchy!$J$13:$IV$13,"="&amp;$K20)&lt;&gt;0,$L20,0)</f>
        <v>0</v>
      </c>
      <c r="V20" s="61">
        <f>IF(COUNTIF(Setup_Hierarchy!$J$14:$IV$14,"="&amp;$K20)&lt;&gt;0,$L20,0)</f>
        <v>0</v>
      </c>
      <c r="W20" s="61">
        <f>IF(COUNTIF(Setup_Hierarchy!$J$15:$IV$15,"="&amp;$K20)&lt;&gt;0,$L20,0)</f>
        <v>0</v>
      </c>
      <c r="X20" s="61">
        <f>IF(COUNTIF(Setup_Hierarchy!$J$16:$IV$16,"="&amp;$K20)&lt;&gt;0,$L20,0)</f>
        <v>0</v>
      </c>
      <c r="Y20" s="61">
        <f>IF(COUNTIF(Setup_Hierarchy!$J$17:$IV$17,"="&amp;$K20)&lt;&gt;0,$L20,0)</f>
        <v>0</v>
      </c>
      <c r="Z20" s="61">
        <f>IF(COUNTIF(Setup_Hierarchy!$J$18:$IV$18,"="&amp;$K20)&lt;&gt;0,$L20,0)</f>
        <v>-20.66</v>
      </c>
      <c r="AA20" s="61">
        <f>IF(COUNTIF(Setup_Hierarchy!$J$19:$IV$19,"="&amp;$K20)&lt;&gt;0,$L20,0)</f>
        <v>-20.66</v>
      </c>
      <c r="AB20" s="61">
        <f>IF(COUNTIF(Setup_Hierarchy!$J$20:$IV$20,"="&amp;$K20)&lt;&gt;0,$L20,0)</f>
        <v>0</v>
      </c>
      <c r="AC20" s="61">
        <f>IF(COUNTIF(Setup_Hierarchy!$J$21:$IV$21,"="&amp;$K20)&lt;&gt;0,$L20,0)</f>
        <v>0</v>
      </c>
      <c r="AD20" s="61">
        <f>IF(COUNTIF(Setup_Hierarchy!$J$22:$IV$22,"="&amp;$K20)&lt;&gt;0,$L20,0)</f>
        <v>0</v>
      </c>
      <c r="AE20" s="61">
        <f>IF(COUNTIF(Setup_Hierarchy!$J$23:$IV$23,"="&amp;$K20)&lt;&gt;0,$L20,0)</f>
        <v>0</v>
      </c>
      <c r="AF20" s="61">
        <f>IF(COUNTIF(Setup_Hierarchy!$J$24:$IV$24,"="&amp;$K20)&lt;&gt;0,$L20,0)</f>
        <v>0</v>
      </c>
      <c r="AG20" s="61">
        <f>IF(COUNTIF(Setup_Hierarchy!$J$25:$IV$25,"="&amp;$K20)&lt;&gt;0,$L20,0)</f>
        <v>0</v>
      </c>
      <c r="AH20" s="61">
        <f>IF(COUNTIF(Setup_Hierarchy!$J$26:$IV$26,"="&amp;$K20)&lt;&gt;0,$L20,0)</f>
        <v>0</v>
      </c>
      <c r="AI20" s="61">
        <f>IF(COUNTIF(Setup_Hierarchy!$J$27:$IV$27,"="&amp;$K20)&lt;&gt;0,$L20,0)</f>
        <v>0</v>
      </c>
      <c r="AJ20" s="61">
        <f>IF(COUNTIF(Setup_Hierarchy!$J$28:$IV$28,"="&amp;$K20)&lt;&gt;0,$L20,0)</f>
        <v>0</v>
      </c>
      <c r="AK20" s="61">
        <f>IF(COUNTIF(Setup_Hierarchy!$J$29:$IV$29,"="&amp;$K20)&lt;&gt;0,$L20,0)</f>
        <v>0</v>
      </c>
      <c r="AL20" s="61">
        <f>IF(COUNTIF(Setup_Hierarchy!$J$30:$IV$30,"="&amp;$K20)&lt;&gt;0,$L20,0)</f>
        <v>0</v>
      </c>
      <c r="AM20" s="61">
        <f>IF(COUNTIF(Setup_Hierarchy!$J$31:$IV$31,"="&amp;$K20)&lt;&gt;0,$L20,0)</f>
        <v>0</v>
      </c>
      <c r="AN20" s="61">
        <f>IF(COUNTIF(Setup_Hierarchy!$J$32:$IV$32,"="&amp;$K20)&lt;&gt;0,$L20,0)</f>
        <v>0</v>
      </c>
      <c r="AO20" s="61">
        <f>IF(COUNTIF(Setup_Hierarchy!$J$33:$IV$33,"="&amp;$K20)&lt;&gt;0,$L20,0)</f>
        <v>0</v>
      </c>
      <c r="AP20" s="61">
        <f>IF(COUNTIF(Setup_Hierarchy!$J$34:$IV$34,"="&amp;$K20)&lt;&gt;0,$L20,0)</f>
        <v>0</v>
      </c>
      <c r="AQ20" s="61">
        <f>IF(COUNTIF(Setup_Hierarchy!$J$35:$IV$35,"="&amp;$K20)&lt;&gt;0,$L20,0)</f>
        <v>0</v>
      </c>
      <c r="AR20" s="61">
        <f>IF(COUNTIF(Setup_Hierarchy!$J$36:$IV$36,"="&amp;$K20)&lt;&gt;0,$L20,0)</f>
        <v>0</v>
      </c>
      <c r="AS20" s="61">
        <f>IF(COUNTIF(Setup_Hierarchy!$J$37:$IV$37,"="&amp;$K20)&lt;&gt;0,$L20,0)</f>
        <v>0</v>
      </c>
      <c r="AT20" s="61">
        <f>IF(COUNTIF(Setup_Hierarchy!$J$38:$IV$38,"="&amp;$K20)&lt;&gt;0,$L20,0)</f>
        <v>0</v>
      </c>
      <c r="AU20" s="61">
        <f>IF(COUNTIF(Setup_Hierarchy!$J$39:$IV$39,"="&amp;$K20)&lt;&gt;0,$L20,0)</f>
        <v>0</v>
      </c>
      <c r="AV20" s="61">
        <f>IF(COUNTIF(Setup_Hierarchy!$J$40:$IV$40,"="&amp;$K20)&lt;&gt;0,$L20,0)</f>
        <v>0</v>
      </c>
      <c r="AW20" s="61">
        <f>IF(COUNTIF(Setup_Hierarchy!$J$41:$IV$41,"="&amp;$K20)&lt;&gt;0,$L20,0)</f>
        <v>0</v>
      </c>
      <c r="AX20" s="61">
        <f>IF(COUNTIF(Setup_Hierarchy!$J$42:$IV$42,"="&amp;$K20)&lt;&gt;0,$L20,0)</f>
        <v>0</v>
      </c>
      <c r="AY20" s="61">
        <f>IF(COUNTIF(Setup_Hierarchy!$J$43:$IV$43,"="&amp;$K20)&lt;&gt;0,$L20,0)</f>
        <v>0</v>
      </c>
      <c r="AZ20" s="61">
        <f>IF(COUNTIF(Setup_Hierarchy!$J$44:$IV$44,"="&amp;$K20)&lt;&gt;0,$L20,0)</f>
        <v>0</v>
      </c>
      <c r="BA20" s="61">
        <f>IF(COUNTIF(Setup_Hierarchy!$J$45:$IV$45,"="&amp;$K20)&lt;&gt;0,$L20,0)</f>
        <v>0</v>
      </c>
      <c r="BB20" s="61">
        <f>IF(COUNTIF(Setup_Hierarchy!$J$46:$IV$46,"="&amp;$K20)&lt;&gt;0,$L20,0)</f>
        <v>0</v>
      </c>
      <c r="BC20" s="61">
        <f>IF(COUNTIF(Setup_Hierarchy!$J$47:$IV$47,"="&amp;$K20)&lt;&gt;0,$L20,0)</f>
        <v>0</v>
      </c>
      <c r="BD20" s="61">
        <f>IF(COUNTIF(Setup_Hierarchy!$J$48:$IV$48,"="&amp;$K20)&lt;&gt;0,$L20,0)</f>
        <v>0</v>
      </c>
      <c r="BE20" s="61">
        <f>IF(COUNTIF(Setup_Hierarchy!$J$49:$IV$49,"="&amp;$K20)&lt;&gt;0,$L20,0)</f>
        <v>0</v>
      </c>
      <c r="BF20" s="61">
        <f>IF(COUNTIF(Setup_Hierarchy!$J$50:$IV$50,"="&amp;$K20)&lt;&gt;0,$L20,0)</f>
        <v>0</v>
      </c>
      <c r="BG20" s="61">
        <f>IF(COUNTIF(Setup_Hierarchy!$J$51:$IV$51,"="&amp;$K20)&lt;&gt;0,$L20,0)</f>
        <v>0</v>
      </c>
      <c r="BH20" s="61">
        <f>IF(COUNTIF(Setup_Hierarchy!$J$52:$IV$52,"="&amp;$K20)&lt;&gt;0,$L20,0)</f>
        <v>0</v>
      </c>
      <c r="BI20" s="61">
        <f>IF(COUNTIF(Setup_Hierarchy!$J$53:$IV$53,"="&amp;$K20)&lt;&gt;0,$L20,0)</f>
        <v>0</v>
      </c>
      <c r="BJ20" s="61">
        <f>IF(COUNTIF(Setup_Hierarchy!$J$54:$IV$54,"="&amp;$K20)&lt;&gt;0,$L20,0)</f>
        <v>0</v>
      </c>
      <c r="BK20" s="61">
        <f>IF(COUNTIF(Setup_Hierarchy!$J$55:$IV$55,"="&amp;$K20)&lt;&gt;0,$L20,0)</f>
        <v>0</v>
      </c>
      <c r="BL20" s="61">
        <f>IF(COUNTIF(Setup_Hierarchy!$J$56:$IV$56,"="&amp;$K20)&lt;&gt;0,$L20,0)</f>
        <v>0</v>
      </c>
      <c r="BM20" s="61">
        <f>IF(COUNTIF(Setup_Hierarchy!$J$57:$IV$57,"="&amp;$K20)&lt;&gt;0,$L20,0)</f>
        <v>0</v>
      </c>
      <c r="BN20" s="61">
        <f>IF(COUNTIF(Setup_Hierarchy!$J$58:$IV$58,"="&amp;$K20)&lt;&gt;0,$L20,0)</f>
        <v>0</v>
      </c>
      <c r="BO20" s="61">
        <f>IF(COUNTIF(Setup_Hierarchy!$J$59:$IV$59,"="&amp;$K20)&lt;&gt;0,$L20,0)</f>
        <v>0</v>
      </c>
      <c r="BP20" s="61">
        <f>IF(COUNTIF(Setup_Hierarchy!$J$60:$IV$60,"="&amp;$K20)&lt;&gt;0,$L20,0)</f>
        <v>0</v>
      </c>
      <c r="BQ20" s="61">
        <f>IF(COUNTIF(Setup_Hierarchy!$J$61:$IV$61,"="&amp;$K20)&lt;&gt;0,$L20,0)</f>
        <v>0</v>
      </c>
      <c r="BR20" s="61">
        <f>IF(COUNTIF(Setup_Hierarchy!$J$62:$IV$62,"="&amp;$K20)&lt;&gt;0,$L20,0)</f>
        <v>0</v>
      </c>
      <c r="BS20" s="61">
        <f>IF(COUNTIF(Setup_Hierarchy!$J$63:$IV$63,"="&amp;$K20)&lt;&gt;0,$L20,0)</f>
        <v>0</v>
      </c>
      <c r="BT20" s="61">
        <f>IF(COUNTIF(Setup_Hierarchy!$J$64:$IV$64,"="&amp;$K20)&lt;&gt;0,$L20,0)</f>
        <v>0</v>
      </c>
      <c r="BU20" s="61">
        <f>IF(COUNTIF(Setup_Hierarchy!$J$65:$IV$65,"="&amp;$K20)&lt;&gt;0,$L20,0)</f>
        <v>0</v>
      </c>
      <c r="BV20" s="61">
        <f>IF(COUNTIF(Setup_Hierarchy!$J$66:$IV$66,"="&amp;$K20)&lt;&gt;0,$L20,0)</f>
        <v>0</v>
      </c>
      <c r="BW20" s="61">
        <f>IF(COUNTIF(Setup_Hierarchy!$J$67:$IV$67,"="&amp;$K20)&lt;&gt;0,$L20,0)</f>
        <v>0</v>
      </c>
      <c r="BX20" s="61">
        <f>IF(COUNTIF(Setup_Hierarchy!$J$68:$IV$68,"="&amp;$K20)&lt;&gt;0,$L20,0)</f>
        <v>0</v>
      </c>
      <c r="BY20" s="61">
        <f>IF(COUNTIF(Setup_Hierarchy!$J$69:$IV$69,"="&amp;$K20)&lt;&gt;0,$L20,0)</f>
        <v>0</v>
      </c>
      <c r="BZ20" s="61">
        <f>IF(COUNTIF(Setup_Hierarchy!$J$70:$IV$70,"="&amp;$K20)&lt;&gt;0,$L20,0)</f>
        <v>0</v>
      </c>
      <c r="CA20" s="61">
        <f>IF(COUNTIF(Setup_Hierarchy!$J$71:$IV$71,"="&amp;$K20)&lt;&gt;0,$L20,0)</f>
        <v>0</v>
      </c>
      <c r="CB20" s="61">
        <f>IF(COUNTIF(Setup_Hierarchy!$J$72:$IV$72,"="&amp;$K20)&lt;&gt;0,$L20,0)</f>
        <v>0</v>
      </c>
      <c r="CC20" s="61">
        <f>IF(COUNTIF(Setup_Hierarchy!$J$73:$IV$73,"="&amp;$K20)&lt;&gt;0,$L20,0)</f>
        <v>0</v>
      </c>
      <c r="CD20" s="61">
        <f>IF(COUNTIF(Setup_Hierarchy!$J$74:$IV$74,"="&amp;$K20)&lt;&gt;0,$L20,0)</f>
        <v>0</v>
      </c>
      <c r="CE20" s="61">
        <f>IF(COUNTIF(Setup_Hierarchy!$J$75:$IV$75,"="&amp;$K20)&lt;&gt;0,$L20,0)</f>
        <v>0</v>
      </c>
      <c r="CF20" s="61">
        <f>IF(COUNTIF(Setup_Hierarchy!$J$76:$IV$76,"="&amp;$K20)&lt;&gt;0,$L20,0)</f>
        <v>0</v>
      </c>
      <c r="CG20" s="61">
        <f>IF(COUNTIF(Setup_Hierarchy!$J$77:$IV$77,"="&amp;$K20)&lt;&gt;0,$L20,0)</f>
        <v>0</v>
      </c>
      <c r="CH20" s="61">
        <f>IF(COUNTIF(Setup_Hierarchy!$J$78:$IV$78,"="&amp;$K20)&lt;&gt;0,$L20,0)</f>
        <v>0</v>
      </c>
      <c r="CI20" s="61">
        <f>IF(COUNTIF(Setup_Hierarchy!$J$79:$IV$79,"="&amp;$K20)&lt;&gt;0,$L20,0)</f>
        <v>0</v>
      </c>
      <c r="CJ20" s="61">
        <f>IF(COUNTIF(Setup_Hierarchy!$J$80:$IV$80,"="&amp;$K20)&lt;&gt;0,$L20,0)</f>
        <v>0</v>
      </c>
      <c r="CK20" s="61">
        <f>IF(COUNTIF(Setup_Hierarchy!$J$81:$IV$81,"="&amp;$K20)&lt;&gt;0,$L20,0)</f>
        <v>0</v>
      </c>
      <c r="CL20" s="61">
        <f>IF(COUNTIF(Setup_Hierarchy!$J$82:$IV$82,"="&amp;$K20)&lt;&gt;0,$L20,0)</f>
        <v>0</v>
      </c>
      <c r="CM20" s="61">
        <f>IF(COUNTIF(Setup_Hierarchy!$J$83:$IV$83,"="&amp;$K20)&lt;&gt;0,$L20,0)</f>
        <v>0</v>
      </c>
      <c r="CN20" s="61">
        <f>IF(COUNTIF(Setup_Hierarchy!$J$84:$IV$84,"="&amp;$K20)&lt;&gt;0,$L20,0)</f>
        <v>0</v>
      </c>
      <c r="CO20" s="61">
        <f>IF(COUNTIF(Setup_Hierarchy!$J$85:$IV$85,"="&amp;$K20)&lt;&gt;0,$L20,0)</f>
        <v>0</v>
      </c>
      <c r="CP20" s="61">
        <f>IF(COUNTIF(Setup_Hierarchy!$J$86:$IV$86,"="&amp;$K20)&lt;&gt;0,$L20,0)</f>
        <v>0</v>
      </c>
      <c r="CQ20" s="61">
        <f>IF(COUNTIF(Setup_Hierarchy!$J$87:$IV$87,"="&amp;$K20)&lt;&gt;0,$L20,0)</f>
        <v>0</v>
      </c>
      <c r="CR20" s="61">
        <f>IF(COUNTIF(Setup_Hierarchy!$J$88:$IV$88,"="&amp;$K20)&lt;&gt;0,$L20,0)</f>
        <v>0</v>
      </c>
      <c r="CS20" s="61">
        <f>IF(COUNTIF(Setup_Hierarchy!$J$89:$IV$89,"="&amp;$K20)&lt;&gt;0,$L20,0)</f>
        <v>0</v>
      </c>
      <c r="CT20" s="61">
        <f>IF(COUNTIF(Setup_Hierarchy!$J$90:$IV$90,"="&amp;$K20)&lt;&gt;0,$L20,0)</f>
        <v>0</v>
      </c>
      <c r="CU20" s="61">
        <f>IF(COUNTIF(Setup_Hierarchy!$J$91:$IV$91,"="&amp;$K20)&lt;&gt;0,$L20,0)</f>
        <v>0</v>
      </c>
      <c r="CV20" s="61">
        <f>IF(COUNTIF(Setup_Hierarchy!$J$92:$IV$92,"="&amp;$K20)&lt;&gt;0,$L20,0)</f>
        <v>0</v>
      </c>
      <c r="CW20" s="61">
        <f>IF(COUNTIF(Setup_Hierarchy!$J$93:$IV$93,"="&amp;$K20)&lt;&gt;0,$L20,0)</f>
        <v>0</v>
      </c>
      <c r="CX20" s="61">
        <f>IF(COUNTIF(Setup_Hierarchy!$J$94:$IV$94,"="&amp;$K20)&lt;&gt;0,$L20,0)</f>
        <v>0</v>
      </c>
      <c r="CY20" s="61">
        <f>IF(COUNTIF(Setup_Hierarchy!$J$95:$IV$95,"="&amp;$K20)&lt;&gt;0,$L20,0)</f>
        <v>0</v>
      </c>
      <c r="CZ20" s="61">
        <f>IF(COUNTIF(Setup_Hierarchy!$J$96:$IV$96,"="&amp;$K20)&lt;&gt;0,$L20,0)</f>
        <v>0</v>
      </c>
      <c r="DA20" s="61">
        <f>IF(COUNTIF(Setup_Hierarchy!$J$97:$IV$97,"="&amp;$K20)&lt;&gt;0,$L20,0)</f>
        <v>0</v>
      </c>
      <c r="DB20" s="61">
        <f>IF(COUNTIF(Setup_Hierarchy!$J$98:$IV$98,"="&amp;$K20)&lt;&gt;0,$L20,0)</f>
        <v>0</v>
      </c>
      <c r="DC20" s="61">
        <f>IF(COUNTIF(Setup_Hierarchy!$J$99:$IV$99,"="&amp;$K20)&lt;&gt;0,$L20,0)</f>
        <v>0</v>
      </c>
      <c r="DD20" s="61">
        <f>IF(COUNTIF(Setup_Hierarchy!$J$100:$IV$100,"="&amp;$K20)&lt;&gt;0,$L20,0)</f>
        <v>0</v>
      </c>
      <c r="DE20" s="61">
        <f>IF(COUNTIF(Setup_Hierarchy!$J$101:$IV$101,"="&amp;$K20)&lt;&gt;0,$L20,0)</f>
        <v>0</v>
      </c>
      <c r="DF20" s="61">
        <f>IF(COUNTIF(Setup_Hierarchy!$J$102:$IV$102,"="&amp;$K20)&lt;&gt;0,$L20,0)</f>
        <v>0</v>
      </c>
      <c r="DG20" s="61">
        <f>IF(COUNTIF(Setup_Hierarchy!$J$103:$IV$103,"="&amp;$K20)&lt;&gt;0,$L20,0)</f>
        <v>0</v>
      </c>
      <c r="DH20" s="61">
        <f>IF(COUNTIF(Setup_Hierarchy!$J$104:$IV$104,"="&amp;$K20)&lt;&gt;0,$L20,0)</f>
        <v>0</v>
      </c>
      <c r="DI20" s="61">
        <f>IF(COUNTIF(Setup_Hierarchy!$J$105:$IV$105,"="&amp;$K20)&lt;&gt;0,$L20,0)</f>
        <v>0</v>
      </c>
      <c r="DJ20" s="61">
        <f>IF(COUNTIF(Setup_Hierarchy!$J$106:$IV$106,"="&amp;$K20)&lt;&gt;0,$L20,0)</f>
        <v>0</v>
      </c>
      <c r="DK20" s="61">
        <f>IF(COUNTIF(Setup_Hierarchy!$J$107:$IV$107,"="&amp;$K20)&lt;&gt;0,$L20,0)</f>
        <v>0</v>
      </c>
      <c r="DL20" s="61">
        <f>IF(COUNTIF(Setup_Hierarchy!$J$108:$IV$108,"="&amp;$K20)&lt;&gt;0,$L20,0)</f>
        <v>0</v>
      </c>
      <c r="DM20" s="61">
        <f>IF(COUNTIF(Setup_Hierarchy!$J$109:$IV$109,"="&amp;$K20)&lt;&gt;0,$L20,0)</f>
        <v>0</v>
      </c>
      <c r="DN20" s="61">
        <f>IF(COUNTIF(Setup_Hierarchy!$J$110:$IV$110,"="&amp;$K20)&lt;&gt;0,$L20,0)</f>
        <v>0</v>
      </c>
      <c r="DO20" s="61">
        <f>IF(COUNTIF(Setup_Hierarchy!$J$111:$IV$111,"="&amp;$K20)&lt;&gt;0,$L20,0)</f>
        <v>0</v>
      </c>
      <c r="DP20" s="61">
        <f>IF(COUNTIF(Setup_Hierarchy!$J$112:$IV$112,"="&amp;$K20)&lt;&gt;0,$L20,0)</f>
        <v>0</v>
      </c>
      <c r="DQ20" s="61">
        <f>IF(COUNTIF(Setup_Hierarchy!$J$113:$IV$113,"="&amp;$K20)&lt;&gt;0,$L20,0)</f>
        <v>0</v>
      </c>
      <c r="DR20" s="61">
        <f>IF(COUNTIF(Setup_Hierarchy!$J$114:$IV$114,"="&amp;$K20)&lt;&gt;0,$L20,0)</f>
        <v>0</v>
      </c>
      <c r="DS20" s="61">
        <f>IF(COUNTIF(Setup_Hierarchy!$J$115:$IV$115,"="&amp;$K20)&lt;&gt;0,$L20,0)</f>
        <v>0</v>
      </c>
      <c r="DT20" s="61">
        <f>IF(COUNTIF(Setup_Hierarchy!$J$116:$IV$116,"="&amp;$K20)&lt;&gt;0,$L20,0)</f>
        <v>0</v>
      </c>
    </row>
    <row r="21" spans="2:124" x14ac:dyDescent="0.2">
      <c r="B21" t="s">
        <v>43</v>
      </c>
      <c r="C21">
        <v>2</v>
      </c>
      <c r="D21" t="s">
        <v>18</v>
      </c>
      <c r="E21" t="s">
        <v>369</v>
      </c>
      <c r="F21" t="s">
        <v>525</v>
      </c>
      <c r="G21" t="s">
        <v>531</v>
      </c>
      <c r="H21" t="s">
        <v>11</v>
      </c>
      <c r="I21">
        <v>9.7599000000000005E-2</v>
      </c>
      <c r="J21">
        <v>-7.1818000000000007E-2</v>
      </c>
      <c r="K21">
        <v>677</v>
      </c>
      <c r="L21">
        <v>4.49</v>
      </c>
      <c r="M21" s="61">
        <f>IF(COUNTIF(Setup_Hierarchy!$J$5:$IV$5,"="&amp;$K21)&lt;&gt;0,$L21,0)</f>
        <v>4.49</v>
      </c>
      <c r="N21" s="61">
        <f>IF(COUNTIF(Setup_Hierarchy!$J$6:$IV$6,"="&amp;$K21)&lt;&gt;0,$L21,0)</f>
        <v>4.49</v>
      </c>
      <c r="O21" s="61">
        <f>IF(COUNTIF(Setup_Hierarchy!$J$7:$IV$7,"="&amp;$K21)&lt;&gt;0,$L21,0)</f>
        <v>4.49</v>
      </c>
      <c r="P21" s="61">
        <f>IF(COUNTIF(Setup_Hierarchy!$J$8:$IV$8,"="&amp;$K21)&lt;&gt;0,$L21,0)</f>
        <v>4.49</v>
      </c>
      <c r="Q21" s="61">
        <f>IF(COUNTIF(Setup_Hierarchy!$J$9:$IV$9,"="&amp;$K21)&lt;&gt;0,$L21,0)</f>
        <v>4.49</v>
      </c>
      <c r="R21" s="61">
        <f>IF(COUNTIF(Setup_Hierarchy!$J$10:$IV$10,"="&amp;$K21)&lt;&gt;0,$L21,0)</f>
        <v>0</v>
      </c>
      <c r="S21" s="61">
        <f>IF(COUNTIF(Setup_Hierarchy!$J$11:$IV$11,"="&amp;$K21)&lt;&gt;0,$L21,0)</f>
        <v>0</v>
      </c>
      <c r="T21" s="61">
        <f>IF(COUNTIF(Setup_Hierarchy!$J$12:$IV$12,"="&amp;$K21)&lt;&gt;0,$L21,0)</f>
        <v>0</v>
      </c>
      <c r="U21" s="61">
        <f>IF(COUNTIF(Setup_Hierarchy!$J$13:$IV$13,"="&amp;$K21)&lt;&gt;0,$L21,0)</f>
        <v>0</v>
      </c>
      <c r="V21" s="61">
        <f>IF(COUNTIF(Setup_Hierarchy!$J$14:$IV$14,"="&amp;$K21)&lt;&gt;0,$L21,0)</f>
        <v>0</v>
      </c>
      <c r="W21" s="61">
        <f>IF(COUNTIF(Setup_Hierarchy!$J$15:$IV$15,"="&amp;$K21)&lt;&gt;0,$L21,0)</f>
        <v>0</v>
      </c>
      <c r="X21" s="61">
        <f>IF(COUNTIF(Setup_Hierarchy!$J$16:$IV$16,"="&amp;$K21)&lt;&gt;0,$L21,0)</f>
        <v>0</v>
      </c>
      <c r="Y21" s="61">
        <f>IF(COUNTIF(Setup_Hierarchy!$J$17:$IV$17,"="&amp;$K21)&lt;&gt;0,$L21,0)</f>
        <v>0</v>
      </c>
      <c r="Z21" s="61">
        <f>IF(COUNTIF(Setup_Hierarchy!$J$18:$IV$18,"="&amp;$K21)&lt;&gt;0,$L21,0)</f>
        <v>0</v>
      </c>
      <c r="AA21" s="61">
        <f>IF(COUNTIF(Setup_Hierarchy!$J$19:$IV$19,"="&amp;$K21)&lt;&gt;0,$L21,0)</f>
        <v>0</v>
      </c>
      <c r="AB21" s="61">
        <f>IF(COUNTIF(Setup_Hierarchy!$J$20:$IV$20,"="&amp;$K21)&lt;&gt;0,$L21,0)</f>
        <v>0</v>
      </c>
      <c r="AC21" s="61">
        <f>IF(COUNTIF(Setup_Hierarchy!$J$21:$IV$21,"="&amp;$K21)&lt;&gt;0,$L21,0)</f>
        <v>4.49</v>
      </c>
      <c r="AD21" s="61">
        <f>IF(COUNTIF(Setup_Hierarchy!$J$22:$IV$22,"="&amp;$K21)&lt;&gt;0,$L21,0)</f>
        <v>4.49</v>
      </c>
      <c r="AE21" s="61">
        <f>IF(COUNTIF(Setup_Hierarchy!$J$23:$IV$23,"="&amp;$K21)&lt;&gt;0,$L21,0)</f>
        <v>0</v>
      </c>
      <c r="AF21" s="61">
        <f>IF(COUNTIF(Setup_Hierarchy!$J$24:$IV$24,"="&amp;$K21)&lt;&gt;0,$L21,0)</f>
        <v>0</v>
      </c>
      <c r="AG21" s="61">
        <f>IF(COUNTIF(Setup_Hierarchy!$J$25:$IV$25,"="&amp;$K21)&lt;&gt;0,$L21,0)</f>
        <v>0</v>
      </c>
      <c r="AH21" s="61">
        <f>IF(COUNTIF(Setup_Hierarchy!$J$26:$IV$26,"="&amp;$K21)&lt;&gt;0,$L21,0)</f>
        <v>0</v>
      </c>
      <c r="AI21" s="61">
        <f>IF(COUNTIF(Setup_Hierarchy!$J$27:$IV$27,"="&amp;$K21)&lt;&gt;0,$L21,0)</f>
        <v>0</v>
      </c>
      <c r="AJ21" s="61">
        <f>IF(COUNTIF(Setup_Hierarchy!$J$28:$IV$28,"="&amp;$K21)&lt;&gt;0,$L21,0)</f>
        <v>0</v>
      </c>
      <c r="AK21" s="61">
        <f>IF(COUNTIF(Setup_Hierarchy!$J$29:$IV$29,"="&amp;$K21)&lt;&gt;0,$L21,0)</f>
        <v>0</v>
      </c>
      <c r="AL21" s="61">
        <f>IF(COUNTIF(Setup_Hierarchy!$J$30:$IV$30,"="&amp;$K21)&lt;&gt;0,$L21,0)</f>
        <v>0</v>
      </c>
      <c r="AM21" s="61">
        <f>IF(COUNTIF(Setup_Hierarchy!$J$31:$IV$31,"="&amp;$K21)&lt;&gt;0,$L21,0)</f>
        <v>0</v>
      </c>
      <c r="AN21" s="61">
        <f>IF(COUNTIF(Setup_Hierarchy!$J$32:$IV$32,"="&amp;$K21)&lt;&gt;0,$L21,0)</f>
        <v>0</v>
      </c>
      <c r="AO21" s="61">
        <f>IF(COUNTIF(Setup_Hierarchy!$J$33:$IV$33,"="&amp;$K21)&lt;&gt;0,$L21,0)</f>
        <v>0</v>
      </c>
      <c r="AP21" s="61">
        <f>IF(COUNTIF(Setup_Hierarchy!$J$34:$IV$34,"="&amp;$K21)&lt;&gt;0,$L21,0)</f>
        <v>0</v>
      </c>
      <c r="AQ21" s="61">
        <f>IF(COUNTIF(Setup_Hierarchy!$J$35:$IV$35,"="&amp;$K21)&lt;&gt;0,$L21,0)</f>
        <v>0</v>
      </c>
      <c r="AR21" s="61">
        <f>IF(COUNTIF(Setup_Hierarchy!$J$36:$IV$36,"="&amp;$K21)&lt;&gt;0,$L21,0)</f>
        <v>0</v>
      </c>
      <c r="AS21" s="61">
        <f>IF(COUNTIF(Setup_Hierarchy!$J$37:$IV$37,"="&amp;$K21)&lt;&gt;0,$L21,0)</f>
        <v>0</v>
      </c>
      <c r="AT21" s="61">
        <f>IF(COUNTIF(Setup_Hierarchy!$J$38:$IV$38,"="&amp;$K21)&lt;&gt;0,$L21,0)</f>
        <v>0</v>
      </c>
      <c r="AU21" s="61">
        <f>IF(COUNTIF(Setup_Hierarchy!$J$39:$IV$39,"="&amp;$K21)&lt;&gt;0,$L21,0)</f>
        <v>0</v>
      </c>
      <c r="AV21" s="61">
        <f>IF(COUNTIF(Setup_Hierarchy!$J$40:$IV$40,"="&amp;$K21)&lt;&gt;0,$L21,0)</f>
        <v>0</v>
      </c>
      <c r="AW21" s="61">
        <f>IF(COUNTIF(Setup_Hierarchy!$J$41:$IV$41,"="&amp;$K21)&lt;&gt;0,$L21,0)</f>
        <v>0</v>
      </c>
      <c r="AX21" s="61">
        <f>IF(COUNTIF(Setup_Hierarchy!$J$42:$IV$42,"="&amp;$K21)&lt;&gt;0,$L21,0)</f>
        <v>0</v>
      </c>
      <c r="AY21" s="61">
        <f>IF(COUNTIF(Setup_Hierarchy!$J$43:$IV$43,"="&amp;$K21)&lt;&gt;0,$L21,0)</f>
        <v>0</v>
      </c>
      <c r="AZ21" s="61">
        <f>IF(COUNTIF(Setup_Hierarchy!$J$44:$IV$44,"="&amp;$K21)&lt;&gt;0,$L21,0)</f>
        <v>0</v>
      </c>
      <c r="BA21" s="61">
        <f>IF(COUNTIF(Setup_Hierarchy!$J$45:$IV$45,"="&amp;$K21)&lt;&gt;0,$L21,0)</f>
        <v>0</v>
      </c>
      <c r="BB21" s="61">
        <f>IF(COUNTIF(Setup_Hierarchy!$J$46:$IV$46,"="&amp;$K21)&lt;&gt;0,$L21,0)</f>
        <v>0</v>
      </c>
      <c r="BC21" s="61">
        <f>IF(COUNTIF(Setup_Hierarchy!$J$47:$IV$47,"="&amp;$K21)&lt;&gt;0,$L21,0)</f>
        <v>0</v>
      </c>
      <c r="BD21" s="61">
        <f>IF(COUNTIF(Setup_Hierarchy!$J$48:$IV$48,"="&amp;$K21)&lt;&gt;0,$L21,0)</f>
        <v>0</v>
      </c>
      <c r="BE21" s="61">
        <f>IF(COUNTIF(Setup_Hierarchy!$J$49:$IV$49,"="&amp;$K21)&lt;&gt;0,$L21,0)</f>
        <v>0</v>
      </c>
      <c r="BF21" s="61">
        <f>IF(COUNTIF(Setup_Hierarchy!$J$50:$IV$50,"="&amp;$K21)&lt;&gt;0,$L21,0)</f>
        <v>0</v>
      </c>
      <c r="BG21" s="61">
        <f>IF(COUNTIF(Setup_Hierarchy!$J$51:$IV$51,"="&amp;$K21)&lt;&gt;0,$L21,0)</f>
        <v>0</v>
      </c>
      <c r="BH21" s="61">
        <f>IF(COUNTIF(Setup_Hierarchy!$J$52:$IV$52,"="&amp;$K21)&lt;&gt;0,$L21,0)</f>
        <v>0</v>
      </c>
      <c r="BI21" s="61">
        <f>IF(COUNTIF(Setup_Hierarchy!$J$53:$IV$53,"="&amp;$K21)&lt;&gt;0,$L21,0)</f>
        <v>0</v>
      </c>
      <c r="BJ21" s="61">
        <f>IF(COUNTIF(Setup_Hierarchy!$J$54:$IV$54,"="&amp;$K21)&lt;&gt;0,$L21,0)</f>
        <v>0</v>
      </c>
      <c r="BK21" s="61">
        <f>IF(COUNTIF(Setup_Hierarchy!$J$55:$IV$55,"="&amp;$K21)&lt;&gt;0,$L21,0)</f>
        <v>0</v>
      </c>
      <c r="BL21" s="61">
        <f>IF(COUNTIF(Setup_Hierarchy!$J$56:$IV$56,"="&amp;$K21)&lt;&gt;0,$L21,0)</f>
        <v>0</v>
      </c>
      <c r="BM21" s="61">
        <f>IF(COUNTIF(Setup_Hierarchy!$J$57:$IV$57,"="&amp;$K21)&lt;&gt;0,$L21,0)</f>
        <v>0</v>
      </c>
      <c r="BN21" s="61">
        <f>IF(COUNTIF(Setup_Hierarchy!$J$58:$IV$58,"="&amp;$K21)&lt;&gt;0,$L21,0)</f>
        <v>0</v>
      </c>
      <c r="BO21" s="61">
        <f>IF(COUNTIF(Setup_Hierarchy!$J$59:$IV$59,"="&amp;$K21)&lt;&gt;0,$L21,0)</f>
        <v>0</v>
      </c>
      <c r="BP21" s="61">
        <f>IF(COUNTIF(Setup_Hierarchy!$J$60:$IV$60,"="&amp;$K21)&lt;&gt;0,$L21,0)</f>
        <v>0</v>
      </c>
      <c r="BQ21" s="61">
        <f>IF(COUNTIF(Setup_Hierarchy!$J$61:$IV$61,"="&amp;$K21)&lt;&gt;0,$L21,0)</f>
        <v>0</v>
      </c>
      <c r="BR21" s="61">
        <f>IF(COUNTIF(Setup_Hierarchy!$J$62:$IV$62,"="&amp;$K21)&lt;&gt;0,$L21,0)</f>
        <v>0</v>
      </c>
      <c r="BS21" s="61">
        <f>IF(COUNTIF(Setup_Hierarchy!$J$63:$IV$63,"="&amp;$K21)&lt;&gt;0,$L21,0)</f>
        <v>0</v>
      </c>
      <c r="BT21" s="61">
        <f>IF(COUNTIF(Setup_Hierarchy!$J$64:$IV$64,"="&amp;$K21)&lt;&gt;0,$L21,0)</f>
        <v>0</v>
      </c>
      <c r="BU21" s="61">
        <f>IF(COUNTIF(Setup_Hierarchy!$J$65:$IV$65,"="&amp;$K21)&lt;&gt;0,$L21,0)</f>
        <v>0</v>
      </c>
      <c r="BV21" s="61">
        <f>IF(COUNTIF(Setup_Hierarchy!$J$66:$IV$66,"="&amp;$K21)&lt;&gt;0,$L21,0)</f>
        <v>0</v>
      </c>
      <c r="BW21" s="61">
        <f>IF(COUNTIF(Setup_Hierarchy!$J$67:$IV$67,"="&amp;$K21)&lt;&gt;0,$L21,0)</f>
        <v>0</v>
      </c>
      <c r="BX21" s="61">
        <f>IF(COUNTIF(Setup_Hierarchy!$J$68:$IV$68,"="&amp;$K21)&lt;&gt;0,$L21,0)</f>
        <v>0</v>
      </c>
      <c r="BY21" s="61">
        <f>IF(COUNTIF(Setup_Hierarchy!$J$69:$IV$69,"="&amp;$K21)&lt;&gt;0,$L21,0)</f>
        <v>0</v>
      </c>
      <c r="BZ21" s="61">
        <f>IF(COUNTIF(Setup_Hierarchy!$J$70:$IV$70,"="&amp;$K21)&lt;&gt;0,$L21,0)</f>
        <v>0</v>
      </c>
      <c r="CA21" s="61">
        <f>IF(COUNTIF(Setup_Hierarchy!$J$71:$IV$71,"="&amp;$K21)&lt;&gt;0,$L21,0)</f>
        <v>0</v>
      </c>
      <c r="CB21" s="61">
        <f>IF(COUNTIF(Setup_Hierarchy!$J$72:$IV$72,"="&amp;$K21)&lt;&gt;0,$L21,0)</f>
        <v>0</v>
      </c>
      <c r="CC21" s="61">
        <f>IF(COUNTIF(Setup_Hierarchy!$J$73:$IV$73,"="&amp;$K21)&lt;&gt;0,$L21,0)</f>
        <v>0</v>
      </c>
      <c r="CD21" s="61">
        <f>IF(COUNTIF(Setup_Hierarchy!$J$74:$IV$74,"="&amp;$K21)&lt;&gt;0,$L21,0)</f>
        <v>0</v>
      </c>
      <c r="CE21" s="61">
        <f>IF(COUNTIF(Setup_Hierarchy!$J$75:$IV$75,"="&amp;$K21)&lt;&gt;0,$L21,0)</f>
        <v>0</v>
      </c>
      <c r="CF21" s="61">
        <f>IF(COUNTIF(Setup_Hierarchy!$J$76:$IV$76,"="&amp;$K21)&lt;&gt;0,$L21,0)</f>
        <v>0</v>
      </c>
      <c r="CG21" s="61">
        <f>IF(COUNTIF(Setup_Hierarchy!$J$77:$IV$77,"="&amp;$K21)&lt;&gt;0,$L21,0)</f>
        <v>0</v>
      </c>
      <c r="CH21" s="61">
        <f>IF(COUNTIF(Setup_Hierarchy!$J$78:$IV$78,"="&amp;$K21)&lt;&gt;0,$L21,0)</f>
        <v>0</v>
      </c>
      <c r="CI21" s="61">
        <f>IF(COUNTIF(Setup_Hierarchy!$J$79:$IV$79,"="&amp;$K21)&lt;&gt;0,$L21,0)</f>
        <v>0</v>
      </c>
      <c r="CJ21" s="61">
        <f>IF(COUNTIF(Setup_Hierarchy!$J$80:$IV$80,"="&amp;$K21)&lt;&gt;0,$L21,0)</f>
        <v>0</v>
      </c>
      <c r="CK21" s="61">
        <f>IF(COUNTIF(Setup_Hierarchy!$J$81:$IV$81,"="&amp;$K21)&lt;&gt;0,$L21,0)</f>
        <v>0</v>
      </c>
      <c r="CL21" s="61">
        <f>IF(COUNTIF(Setup_Hierarchy!$J$82:$IV$82,"="&amp;$K21)&lt;&gt;0,$L21,0)</f>
        <v>0</v>
      </c>
      <c r="CM21" s="61">
        <f>IF(COUNTIF(Setup_Hierarchy!$J$83:$IV$83,"="&amp;$K21)&lt;&gt;0,$L21,0)</f>
        <v>0</v>
      </c>
      <c r="CN21" s="61">
        <f>IF(COUNTIF(Setup_Hierarchy!$J$84:$IV$84,"="&amp;$K21)&lt;&gt;0,$L21,0)</f>
        <v>0</v>
      </c>
      <c r="CO21" s="61">
        <f>IF(COUNTIF(Setup_Hierarchy!$J$85:$IV$85,"="&amp;$K21)&lt;&gt;0,$L21,0)</f>
        <v>0</v>
      </c>
      <c r="CP21" s="61">
        <f>IF(COUNTIF(Setup_Hierarchy!$J$86:$IV$86,"="&amp;$K21)&lt;&gt;0,$L21,0)</f>
        <v>0</v>
      </c>
      <c r="CQ21" s="61">
        <f>IF(COUNTIF(Setup_Hierarchy!$J$87:$IV$87,"="&amp;$K21)&lt;&gt;0,$L21,0)</f>
        <v>0</v>
      </c>
      <c r="CR21" s="61">
        <f>IF(COUNTIF(Setup_Hierarchy!$J$88:$IV$88,"="&amp;$K21)&lt;&gt;0,$L21,0)</f>
        <v>0</v>
      </c>
      <c r="CS21" s="61">
        <f>IF(COUNTIF(Setup_Hierarchy!$J$89:$IV$89,"="&amp;$K21)&lt;&gt;0,$L21,0)</f>
        <v>0</v>
      </c>
      <c r="CT21" s="61">
        <f>IF(COUNTIF(Setup_Hierarchy!$J$90:$IV$90,"="&amp;$K21)&lt;&gt;0,$L21,0)</f>
        <v>0</v>
      </c>
      <c r="CU21" s="61">
        <f>IF(COUNTIF(Setup_Hierarchy!$J$91:$IV$91,"="&amp;$K21)&lt;&gt;0,$L21,0)</f>
        <v>0</v>
      </c>
      <c r="CV21" s="61">
        <f>IF(COUNTIF(Setup_Hierarchy!$J$92:$IV$92,"="&amp;$K21)&lt;&gt;0,$L21,0)</f>
        <v>0</v>
      </c>
      <c r="CW21" s="61">
        <f>IF(COUNTIF(Setup_Hierarchy!$J$93:$IV$93,"="&amp;$K21)&lt;&gt;0,$L21,0)</f>
        <v>0</v>
      </c>
      <c r="CX21" s="61">
        <f>IF(COUNTIF(Setup_Hierarchy!$J$94:$IV$94,"="&amp;$K21)&lt;&gt;0,$L21,0)</f>
        <v>0</v>
      </c>
      <c r="CY21" s="61">
        <f>IF(COUNTIF(Setup_Hierarchy!$J$95:$IV$95,"="&amp;$K21)&lt;&gt;0,$L21,0)</f>
        <v>0</v>
      </c>
      <c r="CZ21" s="61">
        <f>IF(COUNTIF(Setup_Hierarchy!$J$96:$IV$96,"="&amp;$K21)&lt;&gt;0,$L21,0)</f>
        <v>0</v>
      </c>
      <c r="DA21" s="61">
        <f>IF(COUNTIF(Setup_Hierarchy!$J$97:$IV$97,"="&amp;$K21)&lt;&gt;0,$L21,0)</f>
        <v>0</v>
      </c>
      <c r="DB21" s="61">
        <f>IF(COUNTIF(Setup_Hierarchy!$J$98:$IV$98,"="&amp;$K21)&lt;&gt;0,$L21,0)</f>
        <v>0</v>
      </c>
      <c r="DC21" s="61">
        <f>IF(COUNTIF(Setup_Hierarchy!$J$99:$IV$99,"="&amp;$K21)&lt;&gt;0,$L21,0)</f>
        <v>0</v>
      </c>
      <c r="DD21" s="61">
        <f>IF(COUNTIF(Setup_Hierarchy!$J$100:$IV$100,"="&amp;$K21)&lt;&gt;0,$L21,0)</f>
        <v>0</v>
      </c>
      <c r="DE21" s="61">
        <f>IF(COUNTIF(Setup_Hierarchy!$J$101:$IV$101,"="&amp;$K21)&lt;&gt;0,$L21,0)</f>
        <v>0</v>
      </c>
      <c r="DF21" s="61">
        <f>IF(COUNTIF(Setup_Hierarchy!$J$102:$IV$102,"="&amp;$K21)&lt;&gt;0,$L21,0)</f>
        <v>0</v>
      </c>
      <c r="DG21" s="61">
        <f>IF(COUNTIF(Setup_Hierarchy!$J$103:$IV$103,"="&amp;$K21)&lt;&gt;0,$L21,0)</f>
        <v>0</v>
      </c>
      <c r="DH21" s="61">
        <f>IF(COUNTIF(Setup_Hierarchy!$J$104:$IV$104,"="&amp;$K21)&lt;&gt;0,$L21,0)</f>
        <v>0</v>
      </c>
      <c r="DI21" s="61">
        <f>IF(COUNTIF(Setup_Hierarchy!$J$105:$IV$105,"="&amp;$K21)&lt;&gt;0,$L21,0)</f>
        <v>0</v>
      </c>
      <c r="DJ21" s="61">
        <f>IF(COUNTIF(Setup_Hierarchy!$J$106:$IV$106,"="&amp;$K21)&lt;&gt;0,$L21,0)</f>
        <v>0</v>
      </c>
      <c r="DK21" s="61">
        <f>IF(COUNTIF(Setup_Hierarchy!$J$107:$IV$107,"="&amp;$K21)&lt;&gt;0,$L21,0)</f>
        <v>0</v>
      </c>
      <c r="DL21" s="61">
        <f>IF(COUNTIF(Setup_Hierarchy!$J$108:$IV$108,"="&amp;$K21)&lt;&gt;0,$L21,0)</f>
        <v>0</v>
      </c>
      <c r="DM21" s="61">
        <f>IF(COUNTIF(Setup_Hierarchy!$J$109:$IV$109,"="&amp;$K21)&lt;&gt;0,$L21,0)</f>
        <v>0</v>
      </c>
      <c r="DN21" s="61">
        <f>IF(COUNTIF(Setup_Hierarchy!$J$110:$IV$110,"="&amp;$K21)&lt;&gt;0,$L21,0)</f>
        <v>0</v>
      </c>
      <c r="DO21" s="61">
        <f>IF(COUNTIF(Setup_Hierarchy!$J$111:$IV$111,"="&amp;$K21)&lt;&gt;0,$L21,0)</f>
        <v>0</v>
      </c>
      <c r="DP21" s="61">
        <f>IF(COUNTIF(Setup_Hierarchy!$J$112:$IV$112,"="&amp;$K21)&lt;&gt;0,$L21,0)</f>
        <v>0</v>
      </c>
      <c r="DQ21" s="61">
        <f>IF(COUNTIF(Setup_Hierarchy!$J$113:$IV$113,"="&amp;$K21)&lt;&gt;0,$L21,0)</f>
        <v>0</v>
      </c>
      <c r="DR21" s="61">
        <f>IF(COUNTIF(Setup_Hierarchy!$J$114:$IV$114,"="&amp;$K21)&lt;&gt;0,$L21,0)</f>
        <v>0</v>
      </c>
      <c r="DS21" s="61">
        <f>IF(COUNTIF(Setup_Hierarchy!$J$115:$IV$115,"="&amp;$K21)&lt;&gt;0,$L21,0)</f>
        <v>0</v>
      </c>
      <c r="DT21" s="61">
        <f>IF(COUNTIF(Setup_Hierarchy!$J$116:$IV$116,"="&amp;$K21)&lt;&gt;0,$L21,0)</f>
        <v>0</v>
      </c>
    </row>
    <row r="22" spans="2:124" x14ac:dyDescent="0.2">
      <c r="B22" t="s">
        <v>43</v>
      </c>
      <c r="C22">
        <v>2</v>
      </c>
      <c r="D22" t="s">
        <v>18</v>
      </c>
      <c r="E22" t="s">
        <v>369</v>
      </c>
      <c r="F22" t="s">
        <v>525</v>
      </c>
      <c r="G22" t="s">
        <v>531</v>
      </c>
      <c r="H22" t="s">
        <v>11</v>
      </c>
      <c r="I22">
        <v>9.7599000000000005E-2</v>
      </c>
      <c r="J22">
        <v>-7.1818000000000007E-2</v>
      </c>
      <c r="K22">
        <v>679</v>
      </c>
      <c r="L22">
        <v>65.33</v>
      </c>
      <c r="M22" s="61">
        <f>IF(COUNTIF(Setup_Hierarchy!$J$5:$IV$5,"="&amp;$K22)&lt;&gt;0,$L22,0)</f>
        <v>65.33</v>
      </c>
      <c r="N22" s="61">
        <f>IF(COUNTIF(Setup_Hierarchy!$J$6:$IV$6,"="&amp;$K22)&lt;&gt;0,$L22,0)</f>
        <v>65.33</v>
      </c>
      <c r="O22" s="61">
        <f>IF(COUNTIF(Setup_Hierarchy!$J$7:$IV$7,"="&amp;$K22)&lt;&gt;0,$L22,0)</f>
        <v>65.33</v>
      </c>
      <c r="P22" s="61">
        <f>IF(COUNTIF(Setup_Hierarchy!$J$8:$IV$8,"="&amp;$K22)&lt;&gt;0,$L22,0)</f>
        <v>65.33</v>
      </c>
      <c r="Q22" s="61">
        <f>IF(COUNTIF(Setup_Hierarchy!$J$9:$IV$9,"="&amp;$K22)&lt;&gt;0,$L22,0)</f>
        <v>65.33</v>
      </c>
      <c r="R22" s="61">
        <f>IF(COUNTIF(Setup_Hierarchy!$J$10:$IV$10,"="&amp;$K22)&lt;&gt;0,$L22,0)</f>
        <v>0</v>
      </c>
      <c r="S22" s="61">
        <f>IF(COUNTIF(Setup_Hierarchy!$J$11:$IV$11,"="&amp;$K22)&lt;&gt;0,$L22,0)</f>
        <v>0</v>
      </c>
      <c r="T22" s="61">
        <f>IF(COUNTIF(Setup_Hierarchy!$J$12:$IV$12,"="&amp;$K22)&lt;&gt;0,$L22,0)</f>
        <v>0</v>
      </c>
      <c r="U22" s="61">
        <f>IF(COUNTIF(Setup_Hierarchy!$J$13:$IV$13,"="&amp;$K22)&lt;&gt;0,$L22,0)</f>
        <v>0</v>
      </c>
      <c r="V22" s="61">
        <f>IF(COUNTIF(Setup_Hierarchy!$J$14:$IV$14,"="&amp;$K22)&lt;&gt;0,$L22,0)</f>
        <v>65.33</v>
      </c>
      <c r="W22" s="61">
        <f>IF(COUNTIF(Setup_Hierarchy!$J$15:$IV$15,"="&amp;$K22)&lt;&gt;0,$L22,0)</f>
        <v>65.33</v>
      </c>
      <c r="X22" s="61">
        <f>IF(COUNTIF(Setup_Hierarchy!$J$16:$IV$16,"="&amp;$K22)&lt;&gt;0,$L22,0)</f>
        <v>0</v>
      </c>
      <c r="Y22" s="61">
        <f>IF(COUNTIF(Setup_Hierarchy!$J$17:$IV$17,"="&amp;$K22)&lt;&gt;0,$L22,0)</f>
        <v>0</v>
      </c>
      <c r="Z22" s="61">
        <f>IF(COUNTIF(Setup_Hierarchy!$J$18:$IV$18,"="&amp;$K22)&lt;&gt;0,$L22,0)</f>
        <v>0</v>
      </c>
      <c r="AA22" s="61">
        <f>IF(COUNTIF(Setup_Hierarchy!$J$19:$IV$19,"="&amp;$K22)&lt;&gt;0,$L22,0)</f>
        <v>0</v>
      </c>
      <c r="AB22" s="61">
        <f>IF(COUNTIF(Setup_Hierarchy!$J$20:$IV$20,"="&amp;$K22)&lt;&gt;0,$L22,0)</f>
        <v>0</v>
      </c>
      <c r="AC22" s="61">
        <f>IF(COUNTIF(Setup_Hierarchy!$J$21:$IV$21,"="&amp;$K22)&lt;&gt;0,$L22,0)</f>
        <v>0</v>
      </c>
      <c r="AD22" s="61">
        <f>IF(COUNTIF(Setup_Hierarchy!$J$22:$IV$22,"="&amp;$K22)&lt;&gt;0,$L22,0)</f>
        <v>0</v>
      </c>
      <c r="AE22" s="61">
        <f>IF(COUNTIF(Setup_Hierarchy!$J$23:$IV$23,"="&amp;$K22)&lt;&gt;0,$L22,0)</f>
        <v>0</v>
      </c>
      <c r="AF22" s="61">
        <f>IF(COUNTIF(Setup_Hierarchy!$J$24:$IV$24,"="&amp;$K22)&lt;&gt;0,$L22,0)</f>
        <v>0</v>
      </c>
      <c r="AG22" s="61">
        <f>IF(COUNTIF(Setup_Hierarchy!$J$25:$IV$25,"="&amp;$K22)&lt;&gt;0,$L22,0)</f>
        <v>0</v>
      </c>
      <c r="AH22" s="61">
        <f>IF(COUNTIF(Setup_Hierarchy!$J$26:$IV$26,"="&amp;$K22)&lt;&gt;0,$L22,0)</f>
        <v>0</v>
      </c>
      <c r="AI22" s="61">
        <f>IF(COUNTIF(Setup_Hierarchy!$J$27:$IV$27,"="&amp;$K22)&lt;&gt;0,$L22,0)</f>
        <v>0</v>
      </c>
      <c r="AJ22" s="61">
        <f>IF(COUNTIF(Setup_Hierarchy!$J$28:$IV$28,"="&amp;$K22)&lt;&gt;0,$L22,0)</f>
        <v>0</v>
      </c>
      <c r="AK22" s="61">
        <f>IF(COUNTIF(Setup_Hierarchy!$J$29:$IV$29,"="&amp;$K22)&lt;&gt;0,$L22,0)</f>
        <v>0</v>
      </c>
      <c r="AL22" s="61">
        <f>IF(COUNTIF(Setup_Hierarchy!$J$30:$IV$30,"="&amp;$K22)&lt;&gt;0,$L22,0)</f>
        <v>0</v>
      </c>
      <c r="AM22" s="61">
        <f>IF(COUNTIF(Setup_Hierarchy!$J$31:$IV$31,"="&amp;$K22)&lt;&gt;0,$L22,0)</f>
        <v>0</v>
      </c>
      <c r="AN22" s="61">
        <f>IF(COUNTIF(Setup_Hierarchy!$J$32:$IV$32,"="&amp;$K22)&lt;&gt;0,$L22,0)</f>
        <v>0</v>
      </c>
      <c r="AO22" s="61">
        <f>IF(COUNTIF(Setup_Hierarchy!$J$33:$IV$33,"="&amp;$K22)&lt;&gt;0,$L22,0)</f>
        <v>0</v>
      </c>
      <c r="AP22" s="61">
        <f>IF(COUNTIF(Setup_Hierarchy!$J$34:$IV$34,"="&amp;$K22)&lt;&gt;0,$L22,0)</f>
        <v>0</v>
      </c>
      <c r="AQ22" s="61">
        <f>IF(COUNTIF(Setup_Hierarchy!$J$35:$IV$35,"="&amp;$K22)&lt;&gt;0,$L22,0)</f>
        <v>0</v>
      </c>
      <c r="AR22" s="61">
        <f>IF(COUNTIF(Setup_Hierarchy!$J$36:$IV$36,"="&amp;$K22)&lt;&gt;0,$L22,0)</f>
        <v>0</v>
      </c>
      <c r="AS22" s="61">
        <f>IF(COUNTIF(Setup_Hierarchy!$J$37:$IV$37,"="&amp;$K22)&lt;&gt;0,$L22,0)</f>
        <v>0</v>
      </c>
      <c r="AT22" s="61">
        <f>IF(COUNTIF(Setup_Hierarchy!$J$38:$IV$38,"="&amp;$K22)&lt;&gt;0,$L22,0)</f>
        <v>0</v>
      </c>
      <c r="AU22" s="61">
        <f>IF(COUNTIF(Setup_Hierarchy!$J$39:$IV$39,"="&amp;$K22)&lt;&gt;0,$L22,0)</f>
        <v>0</v>
      </c>
      <c r="AV22" s="61">
        <f>IF(COUNTIF(Setup_Hierarchy!$J$40:$IV$40,"="&amp;$K22)&lt;&gt;0,$L22,0)</f>
        <v>0</v>
      </c>
      <c r="AW22" s="61">
        <f>IF(COUNTIF(Setup_Hierarchy!$J$41:$IV$41,"="&amp;$K22)&lt;&gt;0,$L22,0)</f>
        <v>0</v>
      </c>
      <c r="AX22" s="61">
        <f>IF(COUNTIF(Setup_Hierarchy!$J$42:$IV$42,"="&amp;$K22)&lt;&gt;0,$L22,0)</f>
        <v>0</v>
      </c>
      <c r="AY22" s="61">
        <f>IF(COUNTIF(Setup_Hierarchy!$J$43:$IV$43,"="&amp;$K22)&lt;&gt;0,$L22,0)</f>
        <v>0</v>
      </c>
      <c r="AZ22" s="61">
        <f>IF(COUNTIF(Setup_Hierarchy!$J$44:$IV$44,"="&amp;$K22)&lt;&gt;0,$L22,0)</f>
        <v>0</v>
      </c>
      <c r="BA22" s="61">
        <f>IF(COUNTIF(Setup_Hierarchy!$J$45:$IV$45,"="&amp;$K22)&lt;&gt;0,$L22,0)</f>
        <v>0</v>
      </c>
      <c r="BB22" s="61">
        <f>IF(COUNTIF(Setup_Hierarchy!$J$46:$IV$46,"="&amp;$K22)&lt;&gt;0,$L22,0)</f>
        <v>0</v>
      </c>
      <c r="BC22" s="61">
        <f>IF(COUNTIF(Setup_Hierarchy!$J$47:$IV$47,"="&amp;$K22)&lt;&gt;0,$L22,0)</f>
        <v>0</v>
      </c>
      <c r="BD22" s="61">
        <f>IF(COUNTIF(Setup_Hierarchy!$J$48:$IV$48,"="&amp;$K22)&lt;&gt;0,$L22,0)</f>
        <v>0</v>
      </c>
      <c r="BE22" s="61">
        <f>IF(COUNTIF(Setup_Hierarchy!$J$49:$IV$49,"="&amp;$K22)&lt;&gt;0,$L22,0)</f>
        <v>0</v>
      </c>
      <c r="BF22" s="61">
        <f>IF(COUNTIF(Setup_Hierarchy!$J$50:$IV$50,"="&amp;$K22)&lt;&gt;0,$L22,0)</f>
        <v>0</v>
      </c>
      <c r="BG22" s="61">
        <f>IF(COUNTIF(Setup_Hierarchy!$J$51:$IV$51,"="&amp;$K22)&lt;&gt;0,$L22,0)</f>
        <v>0</v>
      </c>
      <c r="BH22" s="61">
        <f>IF(COUNTIF(Setup_Hierarchy!$J$52:$IV$52,"="&amp;$K22)&lt;&gt;0,$L22,0)</f>
        <v>0</v>
      </c>
      <c r="BI22" s="61">
        <f>IF(COUNTIF(Setup_Hierarchy!$J$53:$IV$53,"="&amp;$K22)&lt;&gt;0,$L22,0)</f>
        <v>0</v>
      </c>
      <c r="BJ22" s="61">
        <f>IF(COUNTIF(Setup_Hierarchy!$J$54:$IV$54,"="&amp;$K22)&lt;&gt;0,$L22,0)</f>
        <v>0</v>
      </c>
      <c r="BK22" s="61">
        <f>IF(COUNTIF(Setup_Hierarchy!$J$55:$IV$55,"="&amp;$K22)&lt;&gt;0,$L22,0)</f>
        <v>0</v>
      </c>
      <c r="BL22" s="61">
        <f>IF(COUNTIF(Setup_Hierarchy!$J$56:$IV$56,"="&amp;$K22)&lt;&gt;0,$L22,0)</f>
        <v>0</v>
      </c>
      <c r="BM22" s="61">
        <f>IF(COUNTIF(Setup_Hierarchy!$J$57:$IV$57,"="&amp;$K22)&lt;&gt;0,$L22,0)</f>
        <v>0</v>
      </c>
      <c r="BN22" s="61">
        <f>IF(COUNTIF(Setup_Hierarchy!$J$58:$IV$58,"="&amp;$K22)&lt;&gt;0,$L22,0)</f>
        <v>0</v>
      </c>
      <c r="BO22" s="61">
        <f>IF(COUNTIF(Setup_Hierarchy!$J$59:$IV$59,"="&amp;$K22)&lt;&gt;0,$L22,0)</f>
        <v>0</v>
      </c>
      <c r="BP22" s="61">
        <f>IF(COUNTIF(Setup_Hierarchy!$J$60:$IV$60,"="&amp;$K22)&lt;&gt;0,$L22,0)</f>
        <v>0</v>
      </c>
      <c r="BQ22" s="61">
        <f>IF(COUNTIF(Setup_Hierarchy!$J$61:$IV$61,"="&amp;$K22)&lt;&gt;0,$L22,0)</f>
        <v>0</v>
      </c>
      <c r="BR22" s="61">
        <f>IF(COUNTIF(Setup_Hierarchy!$J$62:$IV$62,"="&amp;$K22)&lt;&gt;0,$L22,0)</f>
        <v>0</v>
      </c>
      <c r="BS22" s="61">
        <f>IF(COUNTIF(Setup_Hierarchy!$J$63:$IV$63,"="&amp;$K22)&lt;&gt;0,$L22,0)</f>
        <v>0</v>
      </c>
      <c r="BT22" s="61">
        <f>IF(COUNTIF(Setup_Hierarchy!$J$64:$IV$64,"="&amp;$K22)&lt;&gt;0,$L22,0)</f>
        <v>0</v>
      </c>
      <c r="BU22" s="61">
        <f>IF(COUNTIF(Setup_Hierarchy!$J$65:$IV$65,"="&amp;$K22)&lt;&gt;0,$L22,0)</f>
        <v>0</v>
      </c>
      <c r="BV22" s="61">
        <f>IF(COUNTIF(Setup_Hierarchy!$J$66:$IV$66,"="&amp;$K22)&lt;&gt;0,$L22,0)</f>
        <v>0</v>
      </c>
      <c r="BW22" s="61">
        <f>IF(COUNTIF(Setup_Hierarchy!$J$67:$IV$67,"="&amp;$K22)&lt;&gt;0,$L22,0)</f>
        <v>0</v>
      </c>
      <c r="BX22" s="61">
        <f>IF(COUNTIF(Setup_Hierarchy!$J$68:$IV$68,"="&amp;$K22)&lt;&gt;0,$L22,0)</f>
        <v>0</v>
      </c>
      <c r="BY22" s="61">
        <f>IF(COUNTIF(Setup_Hierarchy!$J$69:$IV$69,"="&amp;$K22)&lt;&gt;0,$L22,0)</f>
        <v>0</v>
      </c>
      <c r="BZ22" s="61">
        <f>IF(COUNTIF(Setup_Hierarchy!$J$70:$IV$70,"="&amp;$K22)&lt;&gt;0,$L22,0)</f>
        <v>0</v>
      </c>
      <c r="CA22" s="61">
        <f>IF(COUNTIF(Setup_Hierarchy!$J$71:$IV$71,"="&amp;$K22)&lt;&gt;0,$L22,0)</f>
        <v>0</v>
      </c>
      <c r="CB22" s="61">
        <f>IF(COUNTIF(Setup_Hierarchy!$J$72:$IV$72,"="&amp;$K22)&lt;&gt;0,$L22,0)</f>
        <v>0</v>
      </c>
      <c r="CC22" s="61">
        <f>IF(COUNTIF(Setup_Hierarchy!$J$73:$IV$73,"="&amp;$K22)&lt;&gt;0,$L22,0)</f>
        <v>0</v>
      </c>
      <c r="CD22" s="61">
        <f>IF(COUNTIF(Setup_Hierarchy!$J$74:$IV$74,"="&amp;$K22)&lt;&gt;0,$L22,0)</f>
        <v>0</v>
      </c>
      <c r="CE22" s="61">
        <f>IF(COUNTIF(Setup_Hierarchy!$J$75:$IV$75,"="&amp;$K22)&lt;&gt;0,$L22,0)</f>
        <v>0</v>
      </c>
      <c r="CF22" s="61">
        <f>IF(COUNTIF(Setup_Hierarchy!$J$76:$IV$76,"="&amp;$K22)&lt;&gt;0,$L22,0)</f>
        <v>0</v>
      </c>
      <c r="CG22" s="61">
        <f>IF(COUNTIF(Setup_Hierarchy!$J$77:$IV$77,"="&amp;$K22)&lt;&gt;0,$L22,0)</f>
        <v>0</v>
      </c>
      <c r="CH22" s="61">
        <f>IF(COUNTIF(Setup_Hierarchy!$J$78:$IV$78,"="&amp;$K22)&lt;&gt;0,$L22,0)</f>
        <v>0</v>
      </c>
      <c r="CI22" s="61">
        <f>IF(COUNTIF(Setup_Hierarchy!$J$79:$IV$79,"="&amp;$K22)&lt;&gt;0,$L22,0)</f>
        <v>0</v>
      </c>
      <c r="CJ22" s="61">
        <f>IF(COUNTIF(Setup_Hierarchy!$J$80:$IV$80,"="&amp;$K22)&lt;&gt;0,$L22,0)</f>
        <v>0</v>
      </c>
      <c r="CK22" s="61">
        <f>IF(COUNTIF(Setup_Hierarchy!$J$81:$IV$81,"="&amp;$K22)&lt;&gt;0,$L22,0)</f>
        <v>0</v>
      </c>
      <c r="CL22" s="61">
        <f>IF(COUNTIF(Setup_Hierarchy!$J$82:$IV$82,"="&amp;$K22)&lt;&gt;0,$L22,0)</f>
        <v>0</v>
      </c>
      <c r="CM22" s="61">
        <f>IF(COUNTIF(Setup_Hierarchy!$J$83:$IV$83,"="&amp;$K22)&lt;&gt;0,$L22,0)</f>
        <v>0</v>
      </c>
      <c r="CN22" s="61">
        <f>IF(COUNTIF(Setup_Hierarchy!$J$84:$IV$84,"="&amp;$K22)&lt;&gt;0,$L22,0)</f>
        <v>0</v>
      </c>
      <c r="CO22" s="61">
        <f>IF(COUNTIF(Setup_Hierarchy!$J$85:$IV$85,"="&amp;$K22)&lt;&gt;0,$L22,0)</f>
        <v>0</v>
      </c>
      <c r="CP22" s="61">
        <f>IF(COUNTIF(Setup_Hierarchy!$J$86:$IV$86,"="&amp;$K22)&lt;&gt;0,$L22,0)</f>
        <v>0</v>
      </c>
      <c r="CQ22" s="61">
        <f>IF(COUNTIF(Setup_Hierarchy!$J$87:$IV$87,"="&amp;$K22)&lt;&gt;0,$L22,0)</f>
        <v>0</v>
      </c>
      <c r="CR22" s="61">
        <f>IF(COUNTIF(Setup_Hierarchy!$J$88:$IV$88,"="&amp;$K22)&lt;&gt;0,$L22,0)</f>
        <v>0</v>
      </c>
      <c r="CS22" s="61">
        <f>IF(COUNTIF(Setup_Hierarchy!$J$89:$IV$89,"="&amp;$K22)&lt;&gt;0,$L22,0)</f>
        <v>0</v>
      </c>
      <c r="CT22" s="61">
        <f>IF(COUNTIF(Setup_Hierarchy!$J$90:$IV$90,"="&amp;$K22)&lt;&gt;0,$L22,0)</f>
        <v>0</v>
      </c>
      <c r="CU22" s="61">
        <f>IF(COUNTIF(Setup_Hierarchy!$J$91:$IV$91,"="&amp;$K22)&lt;&gt;0,$L22,0)</f>
        <v>0</v>
      </c>
      <c r="CV22" s="61">
        <f>IF(COUNTIF(Setup_Hierarchy!$J$92:$IV$92,"="&amp;$K22)&lt;&gt;0,$L22,0)</f>
        <v>0</v>
      </c>
      <c r="CW22" s="61">
        <f>IF(COUNTIF(Setup_Hierarchy!$J$93:$IV$93,"="&amp;$K22)&lt;&gt;0,$L22,0)</f>
        <v>0</v>
      </c>
      <c r="CX22" s="61">
        <f>IF(COUNTIF(Setup_Hierarchy!$J$94:$IV$94,"="&amp;$K22)&lt;&gt;0,$L22,0)</f>
        <v>0</v>
      </c>
      <c r="CY22" s="61">
        <f>IF(COUNTIF(Setup_Hierarchy!$J$95:$IV$95,"="&amp;$K22)&lt;&gt;0,$L22,0)</f>
        <v>0</v>
      </c>
      <c r="CZ22" s="61">
        <f>IF(COUNTIF(Setup_Hierarchy!$J$96:$IV$96,"="&amp;$K22)&lt;&gt;0,$L22,0)</f>
        <v>0</v>
      </c>
      <c r="DA22" s="61">
        <f>IF(COUNTIF(Setup_Hierarchy!$J$97:$IV$97,"="&amp;$K22)&lt;&gt;0,$L22,0)</f>
        <v>0</v>
      </c>
      <c r="DB22" s="61">
        <f>IF(COUNTIF(Setup_Hierarchy!$J$98:$IV$98,"="&amp;$K22)&lt;&gt;0,$L22,0)</f>
        <v>0</v>
      </c>
      <c r="DC22" s="61">
        <f>IF(COUNTIF(Setup_Hierarchy!$J$99:$IV$99,"="&amp;$K22)&lt;&gt;0,$L22,0)</f>
        <v>0</v>
      </c>
      <c r="DD22" s="61">
        <f>IF(COUNTIF(Setup_Hierarchy!$J$100:$IV$100,"="&amp;$K22)&lt;&gt;0,$L22,0)</f>
        <v>0</v>
      </c>
      <c r="DE22" s="61">
        <f>IF(COUNTIF(Setup_Hierarchy!$J$101:$IV$101,"="&amp;$K22)&lt;&gt;0,$L22,0)</f>
        <v>0</v>
      </c>
      <c r="DF22" s="61">
        <f>IF(COUNTIF(Setup_Hierarchy!$J$102:$IV$102,"="&amp;$K22)&lt;&gt;0,$L22,0)</f>
        <v>0</v>
      </c>
      <c r="DG22" s="61">
        <f>IF(COUNTIF(Setup_Hierarchy!$J$103:$IV$103,"="&amp;$K22)&lt;&gt;0,$L22,0)</f>
        <v>0</v>
      </c>
      <c r="DH22" s="61">
        <f>IF(COUNTIF(Setup_Hierarchy!$J$104:$IV$104,"="&amp;$K22)&lt;&gt;0,$L22,0)</f>
        <v>0</v>
      </c>
      <c r="DI22" s="61">
        <f>IF(COUNTIF(Setup_Hierarchy!$J$105:$IV$105,"="&amp;$K22)&lt;&gt;0,$L22,0)</f>
        <v>0</v>
      </c>
      <c r="DJ22" s="61">
        <f>IF(COUNTIF(Setup_Hierarchy!$J$106:$IV$106,"="&amp;$K22)&lt;&gt;0,$L22,0)</f>
        <v>0</v>
      </c>
      <c r="DK22" s="61">
        <f>IF(COUNTIF(Setup_Hierarchy!$J$107:$IV$107,"="&amp;$K22)&lt;&gt;0,$L22,0)</f>
        <v>0</v>
      </c>
      <c r="DL22" s="61">
        <f>IF(COUNTIF(Setup_Hierarchy!$J$108:$IV$108,"="&amp;$K22)&lt;&gt;0,$L22,0)</f>
        <v>0</v>
      </c>
      <c r="DM22" s="61">
        <f>IF(COUNTIF(Setup_Hierarchy!$J$109:$IV$109,"="&amp;$K22)&lt;&gt;0,$L22,0)</f>
        <v>0</v>
      </c>
      <c r="DN22" s="61">
        <f>IF(COUNTIF(Setup_Hierarchy!$J$110:$IV$110,"="&amp;$K22)&lt;&gt;0,$L22,0)</f>
        <v>0</v>
      </c>
      <c r="DO22" s="61">
        <f>IF(COUNTIF(Setup_Hierarchy!$J$111:$IV$111,"="&amp;$K22)&lt;&gt;0,$L22,0)</f>
        <v>0</v>
      </c>
      <c r="DP22" s="61">
        <f>IF(COUNTIF(Setup_Hierarchy!$J$112:$IV$112,"="&amp;$K22)&lt;&gt;0,$L22,0)</f>
        <v>0</v>
      </c>
      <c r="DQ22" s="61">
        <f>IF(COUNTIF(Setup_Hierarchy!$J$113:$IV$113,"="&amp;$K22)&lt;&gt;0,$L22,0)</f>
        <v>0</v>
      </c>
      <c r="DR22" s="61">
        <f>IF(COUNTIF(Setup_Hierarchy!$J$114:$IV$114,"="&amp;$K22)&lt;&gt;0,$L22,0)</f>
        <v>0</v>
      </c>
      <c r="DS22" s="61">
        <f>IF(COUNTIF(Setup_Hierarchy!$J$115:$IV$115,"="&amp;$K22)&lt;&gt;0,$L22,0)</f>
        <v>0</v>
      </c>
      <c r="DT22" s="61">
        <f>IF(COUNTIF(Setup_Hierarchy!$J$116:$IV$116,"="&amp;$K22)&lt;&gt;0,$L22,0)</f>
        <v>0</v>
      </c>
    </row>
    <row r="23" spans="2:124" x14ac:dyDescent="0.2">
      <c r="B23" t="s">
        <v>43</v>
      </c>
      <c r="C23">
        <v>2</v>
      </c>
      <c r="D23" t="s">
        <v>18</v>
      </c>
      <c r="E23" t="s">
        <v>369</v>
      </c>
      <c r="F23" t="s">
        <v>525</v>
      </c>
      <c r="G23" t="s">
        <v>531</v>
      </c>
      <c r="H23" t="s">
        <v>11</v>
      </c>
      <c r="I23">
        <v>9.7599000000000005E-2</v>
      </c>
      <c r="J23">
        <v>-7.1818000000000007E-2</v>
      </c>
      <c r="K23">
        <v>699</v>
      </c>
      <c r="L23">
        <v>-7447.71</v>
      </c>
      <c r="M23" s="61">
        <f>IF(COUNTIF(Setup_Hierarchy!$J$5:$IV$5,"="&amp;$K23)&lt;&gt;0,$L23,0)</f>
        <v>-7447.71</v>
      </c>
      <c r="N23" s="61">
        <f>IF(COUNTIF(Setup_Hierarchy!$J$6:$IV$6,"="&amp;$K23)&lt;&gt;0,$L23,0)</f>
        <v>-7447.71</v>
      </c>
      <c r="O23" s="61">
        <f>IF(COUNTIF(Setup_Hierarchy!$J$7:$IV$7,"="&amp;$K23)&lt;&gt;0,$L23,0)</f>
        <v>-7447.71</v>
      </c>
      <c r="P23" s="61">
        <f>IF(COUNTIF(Setup_Hierarchy!$J$8:$IV$8,"="&amp;$K23)&lt;&gt;0,$L23,0)</f>
        <v>-7447.71</v>
      </c>
      <c r="Q23" s="61">
        <f>IF(COUNTIF(Setup_Hierarchy!$J$9:$IV$9,"="&amp;$K23)&lt;&gt;0,$L23,0)</f>
        <v>-7447.71</v>
      </c>
      <c r="R23" s="61">
        <f>IF(COUNTIF(Setup_Hierarchy!$J$10:$IV$10,"="&amp;$K23)&lt;&gt;0,$L23,0)</f>
        <v>0</v>
      </c>
      <c r="S23" s="61">
        <f>IF(COUNTIF(Setup_Hierarchy!$J$11:$IV$11,"="&amp;$K23)&lt;&gt;0,$L23,0)</f>
        <v>0</v>
      </c>
      <c r="T23" s="61">
        <f>IF(COUNTIF(Setup_Hierarchy!$J$12:$IV$12,"="&amp;$K23)&lt;&gt;0,$L23,0)</f>
        <v>0</v>
      </c>
      <c r="U23" s="61">
        <f>IF(COUNTIF(Setup_Hierarchy!$J$13:$IV$13,"="&amp;$K23)&lt;&gt;0,$L23,0)</f>
        <v>0</v>
      </c>
      <c r="V23" s="61">
        <f>IF(COUNTIF(Setup_Hierarchy!$J$14:$IV$14,"="&amp;$K23)&lt;&gt;0,$L23,0)</f>
        <v>0</v>
      </c>
      <c r="W23" s="61">
        <f>IF(COUNTIF(Setup_Hierarchy!$J$15:$IV$15,"="&amp;$K23)&lt;&gt;0,$L23,0)</f>
        <v>0</v>
      </c>
      <c r="X23" s="61">
        <f>IF(COUNTIF(Setup_Hierarchy!$J$16:$IV$16,"="&amp;$K23)&lt;&gt;0,$L23,0)</f>
        <v>0</v>
      </c>
      <c r="Y23" s="61">
        <f>IF(COUNTIF(Setup_Hierarchy!$J$17:$IV$17,"="&amp;$K23)&lt;&gt;0,$L23,0)</f>
        <v>0</v>
      </c>
      <c r="Z23" s="61">
        <f>IF(COUNTIF(Setup_Hierarchy!$J$18:$IV$18,"="&amp;$K23)&lt;&gt;0,$L23,0)</f>
        <v>-7447.71</v>
      </c>
      <c r="AA23" s="61">
        <f>IF(COUNTIF(Setup_Hierarchy!$J$19:$IV$19,"="&amp;$K23)&lt;&gt;0,$L23,0)</f>
        <v>0</v>
      </c>
      <c r="AB23" s="61">
        <f>IF(COUNTIF(Setup_Hierarchy!$J$20:$IV$20,"="&amp;$K23)&lt;&gt;0,$L23,0)</f>
        <v>-7447.71</v>
      </c>
      <c r="AC23" s="61">
        <f>IF(COUNTIF(Setup_Hierarchy!$J$21:$IV$21,"="&amp;$K23)&lt;&gt;0,$L23,0)</f>
        <v>0</v>
      </c>
      <c r="AD23" s="61">
        <f>IF(COUNTIF(Setup_Hierarchy!$J$22:$IV$22,"="&amp;$K23)&lt;&gt;0,$L23,0)</f>
        <v>0</v>
      </c>
      <c r="AE23" s="61">
        <f>IF(COUNTIF(Setup_Hierarchy!$J$23:$IV$23,"="&amp;$K23)&lt;&gt;0,$L23,0)</f>
        <v>0</v>
      </c>
      <c r="AF23" s="61">
        <f>IF(COUNTIF(Setup_Hierarchy!$J$24:$IV$24,"="&amp;$K23)&lt;&gt;0,$L23,0)</f>
        <v>0</v>
      </c>
      <c r="AG23" s="61">
        <f>IF(COUNTIF(Setup_Hierarchy!$J$25:$IV$25,"="&amp;$K23)&lt;&gt;0,$L23,0)</f>
        <v>0</v>
      </c>
      <c r="AH23" s="61">
        <f>IF(COUNTIF(Setup_Hierarchy!$J$26:$IV$26,"="&amp;$K23)&lt;&gt;0,$L23,0)</f>
        <v>0</v>
      </c>
      <c r="AI23" s="61">
        <f>IF(COUNTIF(Setup_Hierarchy!$J$27:$IV$27,"="&amp;$K23)&lt;&gt;0,$L23,0)</f>
        <v>0</v>
      </c>
      <c r="AJ23" s="61">
        <f>IF(COUNTIF(Setup_Hierarchy!$J$28:$IV$28,"="&amp;$K23)&lt;&gt;0,$L23,0)</f>
        <v>0</v>
      </c>
      <c r="AK23" s="61">
        <f>IF(COUNTIF(Setup_Hierarchy!$J$29:$IV$29,"="&amp;$K23)&lt;&gt;0,$L23,0)</f>
        <v>0</v>
      </c>
      <c r="AL23" s="61">
        <f>IF(COUNTIF(Setup_Hierarchy!$J$30:$IV$30,"="&amp;$K23)&lt;&gt;0,$L23,0)</f>
        <v>0</v>
      </c>
      <c r="AM23" s="61">
        <f>IF(COUNTIF(Setup_Hierarchy!$J$31:$IV$31,"="&amp;$K23)&lt;&gt;0,$L23,0)</f>
        <v>0</v>
      </c>
      <c r="AN23" s="61">
        <f>IF(COUNTIF(Setup_Hierarchy!$J$32:$IV$32,"="&amp;$K23)&lt;&gt;0,$L23,0)</f>
        <v>0</v>
      </c>
      <c r="AO23" s="61">
        <f>IF(COUNTIF(Setup_Hierarchy!$J$33:$IV$33,"="&amp;$K23)&lt;&gt;0,$L23,0)</f>
        <v>0</v>
      </c>
      <c r="AP23" s="61">
        <f>IF(COUNTIF(Setup_Hierarchy!$J$34:$IV$34,"="&amp;$K23)&lt;&gt;0,$L23,0)</f>
        <v>0</v>
      </c>
      <c r="AQ23" s="61">
        <f>IF(COUNTIF(Setup_Hierarchy!$J$35:$IV$35,"="&amp;$K23)&lt;&gt;0,$L23,0)</f>
        <v>0</v>
      </c>
      <c r="AR23" s="61">
        <f>IF(COUNTIF(Setup_Hierarchy!$J$36:$IV$36,"="&amp;$K23)&lt;&gt;0,$L23,0)</f>
        <v>0</v>
      </c>
      <c r="AS23" s="61">
        <f>IF(COUNTIF(Setup_Hierarchy!$J$37:$IV$37,"="&amp;$K23)&lt;&gt;0,$L23,0)</f>
        <v>0</v>
      </c>
      <c r="AT23" s="61">
        <f>IF(COUNTIF(Setup_Hierarchy!$J$38:$IV$38,"="&amp;$K23)&lt;&gt;0,$L23,0)</f>
        <v>0</v>
      </c>
      <c r="AU23" s="61">
        <f>IF(COUNTIF(Setup_Hierarchy!$J$39:$IV$39,"="&amp;$K23)&lt;&gt;0,$L23,0)</f>
        <v>0</v>
      </c>
      <c r="AV23" s="61">
        <f>IF(COUNTIF(Setup_Hierarchy!$J$40:$IV$40,"="&amp;$K23)&lt;&gt;0,$L23,0)</f>
        <v>0</v>
      </c>
      <c r="AW23" s="61">
        <f>IF(COUNTIF(Setup_Hierarchy!$J$41:$IV$41,"="&amp;$K23)&lt;&gt;0,$L23,0)</f>
        <v>0</v>
      </c>
      <c r="AX23" s="61">
        <f>IF(COUNTIF(Setup_Hierarchy!$J$42:$IV$42,"="&amp;$K23)&lt;&gt;0,$L23,0)</f>
        <v>0</v>
      </c>
      <c r="AY23" s="61">
        <f>IF(COUNTIF(Setup_Hierarchy!$J$43:$IV$43,"="&amp;$K23)&lt;&gt;0,$L23,0)</f>
        <v>0</v>
      </c>
      <c r="AZ23" s="61">
        <f>IF(COUNTIF(Setup_Hierarchy!$J$44:$IV$44,"="&amp;$K23)&lt;&gt;0,$L23,0)</f>
        <v>0</v>
      </c>
      <c r="BA23" s="61">
        <f>IF(COUNTIF(Setup_Hierarchy!$J$45:$IV$45,"="&amp;$K23)&lt;&gt;0,$L23,0)</f>
        <v>0</v>
      </c>
      <c r="BB23" s="61">
        <f>IF(COUNTIF(Setup_Hierarchy!$J$46:$IV$46,"="&amp;$K23)&lt;&gt;0,$L23,0)</f>
        <v>0</v>
      </c>
      <c r="BC23" s="61">
        <f>IF(COUNTIF(Setup_Hierarchy!$J$47:$IV$47,"="&amp;$K23)&lt;&gt;0,$L23,0)</f>
        <v>0</v>
      </c>
      <c r="BD23" s="61">
        <f>IF(COUNTIF(Setup_Hierarchy!$J$48:$IV$48,"="&amp;$K23)&lt;&gt;0,$L23,0)</f>
        <v>0</v>
      </c>
      <c r="BE23" s="61">
        <f>IF(COUNTIF(Setup_Hierarchy!$J$49:$IV$49,"="&amp;$K23)&lt;&gt;0,$L23,0)</f>
        <v>0</v>
      </c>
      <c r="BF23" s="61">
        <f>IF(COUNTIF(Setup_Hierarchy!$J$50:$IV$50,"="&amp;$K23)&lt;&gt;0,$L23,0)</f>
        <v>0</v>
      </c>
      <c r="BG23" s="61">
        <f>IF(COUNTIF(Setup_Hierarchy!$J$51:$IV$51,"="&amp;$K23)&lt;&gt;0,$L23,0)</f>
        <v>0</v>
      </c>
      <c r="BH23" s="61">
        <f>IF(COUNTIF(Setup_Hierarchy!$J$52:$IV$52,"="&amp;$K23)&lt;&gt;0,$L23,0)</f>
        <v>0</v>
      </c>
      <c r="BI23" s="61">
        <f>IF(COUNTIF(Setup_Hierarchy!$J$53:$IV$53,"="&amp;$K23)&lt;&gt;0,$L23,0)</f>
        <v>0</v>
      </c>
      <c r="BJ23" s="61">
        <f>IF(COUNTIF(Setup_Hierarchy!$J$54:$IV$54,"="&amp;$K23)&lt;&gt;0,$L23,0)</f>
        <v>0</v>
      </c>
      <c r="BK23" s="61">
        <f>IF(COUNTIF(Setup_Hierarchy!$J$55:$IV$55,"="&amp;$K23)&lt;&gt;0,$L23,0)</f>
        <v>0</v>
      </c>
      <c r="BL23" s="61">
        <f>IF(COUNTIF(Setup_Hierarchy!$J$56:$IV$56,"="&amp;$K23)&lt;&gt;0,$L23,0)</f>
        <v>0</v>
      </c>
      <c r="BM23" s="61">
        <f>IF(COUNTIF(Setup_Hierarchy!$J$57:$IV$57,"="&amp;$K23)&lt;&gt;0,$L23,0)</f>
        <v>0</v>
      </c>
      <c r="BN23" s="61">
        <f>IF(COUNTIF(Setup_Hierarchy!$J$58:$IV$58,"="&amp;$K23)&lt;&gt;0,$L23,0)</f>
        <v>0</v>
      </c>
      <c r="BO23" s="61">
        <f>IF(COUNTIF(Setup_Hierarchy!$J$59:$IV$59,"="&amp;$K23)&lt;&gt;0,$L23,0)</f>
        <v>0</v>
      </c>
      <c r="BP23" s="61">
        <f>IF(COUNTIF(Setup_Hierarchy!$J$60:$IV$60,"="&amp;$K23)&lt;&gt;0,$L23,0)</f>
        <v>0</v>
      </c>
      <c r="BQ23" s="61">
        <f>IF(COUNTIF(Setup_Hierarchy!$J$61:$IV$61,"="&amp;$K23)&lt;&gt;0,$L23,0)</f>
        <v>0</v>
      </c>
      <c r="BR23" s="61">
        <f>IF(COUNTIF(Setup_Hierarchy!$J$62:$IV$62,"="&amp;$K23)&lt;&gt;0,$L23,0)</f>
        <v>0</v>
      </c>
      <c r="BS23" s="61">
        <f>IF(COUNTIF(Setup_Hierarchy!$J$63:$IV$63,"="&amp;$K23)&lt;&gt;0,$L23,0)</f>
        <v>0</v>
      </c>
      <c r="BT23" s="61">
        <f>IF(COUNTIF(Setup_Hierarchy!$J$64:$IV$64,"="&amp;$K23)&lt;&gt;0,$L23,0)</f>
        <v>0</v>
      </c>
      <c r="BU23" s="61">
        <f>IF(COUNTIF(Setup_Hierarchy!$J$65:$IV$65,"="&amp;$K23)&lt;&gt;0,$L23,0)</f>
        <v>0</v>
      </c>
      <c r="BV23" s="61">
        <f>IF(COUNTIF(Setup_Hierarchy!$J$66:$IV$66,"="&amp;$K23)&lt;&gt;0,$L23,0)</f>
        <v>0</v>
      </c>
      <c r="BW23" s="61">
        <f>IF(COUNTIF(Setup_Hierarchy!$J$67:$IV$67,"="&amp;$K23)&lt;&gt;0,$L23,0)</f>
        <v>0</v>
      </c>
      <c r="BX23" s="61">
        <f>IF(COUNTIF(Setup_Hierarchy!$J$68:$IV$68,"="&amp;$K23)&lt;&gt;0,$L23,0)</f>
        <v>0</v>
      </c>
      <c r="BY23" s="61">
        <f>IF(COUNTIF(Setup_Hierarchy!$J$69:$IV$69,"="&amp;$K23)&lt;&gt;0,$L23,0)</f>
        <v>0</v>
      </c>
      <c r="BZ23" s="61">
        <f>IF(COUNTIF(Setup_Hierarchy!$J$70:$IV$70,"="&amp;$K23)&lt;&gt;0,$L23,0)</f>
        <v>0</v>
      </c>
      <c r="CA23" s="61">
        <f>IF(COUNTIF(Setup_Hierarchy!$J$71:$IV$71,"="&amp;$K23)&lt;&gt;0,$L23,0)</f>
        <v>0</v>
      </c>
      <c r="CB23" s="61">
        <f>IF(COUNTIF(Setup_Hierarchy!$J$72:$IV$72,"="&amp;$K23)&lt;&gt;0,$L23,0)</f>
        <v>0</v>
      </c>
      <c r="CC23" s="61">
        <f>IF(COUNTIF(Setup_Hierarchy!$J$73:$IV$73,"="&amp;$K23)&lt;&gt;0,$L23,0)</f>
        <v>0</v>
      </c>
      <c r="CD23" s="61">
        <f>IF(COUNTIF(Setup_Hierarchy!$J$74:$IV$74,"="&amp;$K23)&lt;&gt;0,$L23,0)</f>
        <v>0</v>
      </c>
      <c r="CE23" s="61">
        <f>IF(COUNTIF(Setup_Hierarchy!$J$75:$IV$75,"="&amp;$K23)&lt;&gt;0,$L23,0)</f>
        <v>0</v>
      </c>
      <c r="CF23" s="61">
        <f>IF(COUNTIF(Setup_Hierarchy!$J$76:$IV$76,"="&amp;$K23)&lt;&gt;0,$L23,0)</f>
        <v>0</v>
      </c>
      <c r="CG23" s="61">
        <f>IF(COUNTIF(Setup_Hierarchy!$J$77:$IV$77,"="&amp;$K23)&lt;&gt;0,$L23,0)</f>
        <v>0</v>
      </c>
      <c r="CH23" s="61">
        <f>IF(COUNTIF(Setup_Hierarchy!$J$78:$IV$78,"="&amp;$K23)&lt;&gt;0,$L23,0)</f>
        <v>0</v>
      </c>
      <c r="CI23" s="61">
        <f>IF(COUNTIF(Setup_Hierarchy!$J$79:$IV$79,"="&amp;$K23)&lt;&gt;0,$L23,0)</f>
        <v>0</v>
      </c>
      <c r="CJ23" s="61">
        <f>IF(COUNTIF(Setup_Hierarchy!$J$80:$IV$80,"="&amp;$K23)&lt;&gt;0,$L23,0)</f>
        <v>0</v>
      </c>
      <c r="CK23" s="61">
        <f>IF(COUNTIF(Setup_Hierarchy!$J$81:$IV$81,"="&amp;$K23)&lt;&gt;0,$L23,0)</f>
        <v>0</v>
      </c>
      <c r="CL23" s="61">
        <f>IF(COUNTIF(Setup_Hierarchy!$J$82:$IV$82,"="&amp;$K23)&lt;&gt;0,$L23,0)</f>
        <v>0</v>
      </c>
      <c r="CM23" s="61">
        <f>IF(COUNTIF(Setup_Hierarchy!$J$83:$IV$83,"="&amp;$K23)&lt;&gt;0,$L23,0)</f>
        <v>0</v>
      </c>
      <c r="CN23" s="61">
        <f>IF(COUNTIF(Setup_Hierarchy!$J$84:$IV$84,"="&amp;$K23)&lt;&gt;0,$L23,0)</f>
        <v>0</v>
      </c>
      <c r="CO23" s="61">
        <f>IF(COUNTIF(Setup_Hierarchy!$J$85:$IV$85,"="&amp;$K23)&lt;&gt;0,$L23,0)</f>
        <v>0</v>
      </c>
      <c r="CP23" s="61">
        <f>IF(COUNTIF(Setup_Hierarchy!$J$86:$IV$86,"="&amp;$K23)&lt;&gt;0,$L23,0)</f>
        <v>0</v>
      </c>
      <c r="CQ23" s="61">
        <f>IF(COUNTIF(Setup_Hierarchy!$J$87:$IV$87,"="&amp;$K23)&lt;&gt;0,$L23,0)</f>
        <v>0</v>
      </c>
      <c r="CR23" s="61">
        <f>IF(COUNTIF(Setup_Hierarchy!$J$88:$IV$88,"="&amp;$K23)&lt;&gt;0,$L23,0)</f>
        <v>0</v>
      </c>
      <c r="CS23" s="61">
        <f>IF(COUNTIF(Setup_Hierarchy!$J$89:$IV$89,"="&amp;$K23)&lt;&gt;0,$L23,0)</f>
        <v>0</v>
      </c>
      <c r="CT23" s="61">
        <f>IF(COUNTIF(Setup_Hierarchy!$J$90:$IV$90,"="&amp;$K23)&lt;&gt;0,$L23,0)</f>
        <v>0</v>
      </c>
      <c r="CU23" s="61">
        <f>IF(COUNTIF(Setup_Hierarchy!$J$91:$IV$91,"="&amp;$K23)&lt;&gt;0,$L23,0)</f>
        <v>0</v>
      </c>
      <c r="CV23" s="61">
        <f>IF(COUNTIF(Setup_Hierarchy!$J$92:$IV$92,"="&amp;$K23)&lt;&gt;0,$L23,0)</f>
        <v>0</v>
      </c>
      <c r="CW23" s="61">
        <f>IF(COUNTIF(Setup_Hierarchy!$J$93:$IV$93,"="&amp;$K23)&lt;&gt;0,$L23,0)</f>
        <v>0</v>
      </c>
      <c r="CX23" s="61">
        <f>IF(COUNTIF(Setup_Hierarchy!$J$94:$IV$94,"="&amp;$K23)&lt;&gt;0,$L23,0)</f>
        <v>0</v>
      </c>
      <c r="CY23" s="61">
        <f>IF(COUNTIF(Setup_Hierarchy!$J$95:$IV$95,"="&amp;$K23)&lt;&gt;0,$L23,0)</f>
        <v>0</v>
      </c>
      <c r="CZ23" s="61">
        <f>IF(COUNTIF(Setup_Hierarchy!$J$96:$IV$96,"="&amp;$K23)&lt;&gt;0,$L23,0)</f>
        <v>0</v>
      </c>
      <c r="DA23" s="61">
        <f>IF(COUNTIF(Setup_Hierarchy!$J$97:$IV$97,"="&amp;$K23)&lt;&gt;0,$L23,0)</f>
        <v>0</v>
      </c>
      <c r="DB23" s="61">
        <f>IF(COUNTIF(Setup_Hierarchy!$J$98:$IV$98,"="&amp;$K23)&lt;&gt;0,$L23,0)</f>
        <v>0</v>
      </c>
      <c r="DC23" s="61">
        <f>IF(COUNTIF(Setup_Hierarchy!$J$99:$IV$99,"="&amp;$K23)&lt;&gt;0,$L23,0)</f>
        <v>0</v>
      </c>
      <c r="DD23" s="61">
        <f>IF(COUNTIF(Setup_Hierarchy!$J$100:$IV$100,"="&amp;$K23)&lt;&gt;0,$L23,0)</f>
        <v>0</v>
      </c>
      <c r="DE23" s="61">
        <f>IF(COUNTIF(Setup_Hierarchy!$J$101:$IV$101,"="&amp;$K23)&lt;&gt;0,$L23,0)</f>
        <v>0</v>
      </c>
      <c r="DF23" s="61">
        <f>IF(COUNTIF(Setup_Hierarchy!$J$102:$IV$102,"="&amp;$K23)&lt;&gt;0,$L23,0)</f>
        <v>0</v>
      </c>
      <c r="DG23" s="61">
        <f>IF(COUNTIF(Setup_Hierarchy!$J$103:$IV$103,"="&amp;$K23)&lt;&gt;0,$L23,0)</f>
        <v>0</v>
      </c>
      <c r="DH23" s="61">
        <f>IF(COUNTIF(Setup_Hierarchy!$J$104:$IV$104,"="&amp;$K23)&lt;&gt;0,$L23,0)</f>
        <v>0</v>
      </c>
      <c r="DI23" s="61">
        <f>IF(COUNTIF(Setup_Hierarchy!$J$105:$IV$105,"="&amp;$K23)&lt;&gt;0,$L23,0)</f>
        <v>0</v>
      </c>
      <c r="DJ23" s="61">
        <f>IF(COUNTIF(Setup_Hierarchy!$J$106:$IV$106,"="&amp;$K23)&lt;&gt;0,$L23,0)</f>
        <v>0</v>
      </c>
      <c r="DK23" s="61">
        <f>IF(COUNTIF(Setup_Hierarchy!$J$107:$IV$107,"="&amp;$K23)&lt;&gt;0,$L23,0)</f>
        <v>0</v>
      </c>
      <c r="DL23" s="61">
        <f>IF(COUNTIF(Setup_Hierarchy!$J$108:$IV$108,"="&amp;$K23)&lt;&gt;0,$L23,0)</f>
        <v>0</v>
      </c>
      <c r="DM23" s="61">
        <f>IF(COUNTIF(Setup_Hierarchy!$J$109:$IV$109,"="&amp;$K23)&lt;&gt;0,$L23,0)</f>
        <v>0</v>
      </c>
      <c r="DN23" s="61">
        <f>IF(COUNTIF(Setup_Hierarchy!$J$110:$IV$110,"="&amp;$K23)&lt;&gt;0,$L23,0)</f>
        <v>0</v>
      </c>
      <c r="DO23" s="61">
        <f>IF(COUNTIF(Setup_Hierarchy!$J$111:$IV$111,"="&amp;$K23)&lt;&gt;0,$L23,0)</f>
        <v>0</v>
      </c>
      <c r="DP23" s="61">
        <f>IF(COUNTIF(Setup_Hierarchy!$J$112:$IV$112,"="&amp;$K23)&lt;&gt;0,$L23,0)</f>
        <v>0</v>
      </c>
      <c r="DQ23" s="61">
        <f>IF(COUNTIF(Setup_Hierarchy!$J$113:$IV$113,"="&amp;$K23)&lt;&gt;0,$L23,0)</f>
        <v>0</v>
      </c>
      <c r="DR23" s="61">
        <f>IF(COUNTIF(Setup_Hierarchy!$J$114:$IV$114,"="&amp;$K23)&lt;&gt;0,$L23,0)</f>
        <v>0</v>
      </c>
      <c r="DS23" s="61">
        <f>IF(COUNTIF(Setup_Hierarchy!$J$115:$IV$115,"="&amp;$K23)&lt;&gt;0,$L23,0)</f>
        <v>0</v>
      </c>
      <c r="DT23" s="61">
        <f>IF(COUNTIF(Setup_Hierarchy!$J$116:$IV$116,"="&amp;$K23)&lt;&gt;0,$L23,0)</f>
        <v>0</v>
      </c>
    </row>
    <row r="24" spans="2:124" x14ac:dyDescent="0.2">
      <c r="B24" t="s">
        <v>43</v>
      </c>
      <c r="C24">
        <v>2</v>
      </c>
      <c r="D24" t="s">
        <v>18</v>
      </c>
      <c r="E24" t="s">
        <v>369</v>
      </c>
      <c r="F24" t="s">
        <v>525</v>
      </c>
      <c r="G24" t="s">
        <v>531</v>
      </c>
      <c r="H24" t="s">
        <v>11</v>
      </c>
      <c r="I24">
        <v>9.7599000000000005E-2</v>
      </c>
      <c r="J24">
        <v>-7.1818000000000007E-2</v>
      </c>
      <c r="K24">
        <v>704</v>
      </c>
      <c r="L24">
        <v>-19.75</v>
      </c>
      <c r="M24" s="61">
        <f>IF(COUNTIF(Setup_Hierarchy!$J$5:$IV$5,"="&amp;$K24)&lt;&gt;0,$L24,0)</f>
        <v>-19.75</v>
      </c>
      <c r="N24" s="61">
        <f>IF(COUNTIF(Setup_Hierarchy!$J$6:$IV$6,"="&amp;$K24)&lt;&gt;0,$L24,0)</f>
        <v>-19.75</v>
      </c>
      <c r="O24" s="61">
        <f>IF(COUNTIF(Setup_Hierarchy!$J$7:$IV$7,"="&amp;$K24)&lt;&gt;0,$L24,0)</f>
        <v>-19.75</v>
      </c>
      <c r="P24" s="61">
        <f>IF(COUNTIF(Setup_Hierarchy!$J$8:$IV$8,"="&amp;$K24)&lt;&gt;0,$L24,0)</f>
        <v>-19.75</v>
      </c>
      <c r="Q24" s="61">
        <f>IF(COUNTIF(Setup_Hierarchy!$J$9:$IV$9,"="&amp;$K24)&lt;&gt;0,$L24,0)</f>
        <v>-19.75</v>
      </c>
      <c r="R24" s="61">
        <f>IF(COUNTIF(Setup_Hierarchy!$J$10:$IV$10,"="&amp;$K24)&lt;&gt;0,$L24,0)</f>
        <v>0</v>
      </c>
      <c r="S24" s="61">
        <f>IF(COUNTIF(Setup_Hierarchy!$J$11:$IV$11,"="&amp;$K24)&lt;&gt;0,$L24,0)</f>
        <v>0</v>
      </c>
      <c r="T24" s="61">
        <f>IF(COUNTIF(Setup_Hierarchy!$J$12:$IV$12,"="&amp;$K24)&lt;&gt;0,$L24,0)</f>
        <v>0</v>
      </c>
      <c r="U24" s="61">
        <f>IF(COUNTIF(Setup_Hierarchy!$J$13:$IV$13,"="&amp;$K24)&lt;&gt;0,$L24,0)</f>
        <v>0</v>
      </c>
      <c r="V24" s="61">
        <f>IF(COUNTIF(Setup_Hierarchy!$J$14:$IV$14,"="&amp;$K24)&lt;&gt;0,$L24,0)</f>
        <v>0</v>
      </c>
      <c r="W24" s="61">
        <f>IF(COUNTIF(Setup_Hierarchy!$J$15:$IV$15,"="&amp;$K24)&lt;&gt;0,$L24,0)</f>
        <v>0</v>
      </c>
      <c r="X24" s="61">
        <f>IF(COUNTIF(Setup_Hierarchy!$J$16:$IV$16,"="&amp;$K24)&lt;&gt;0,$L24,0)</f>
        <v>0</v>
      </c>
      <c r="Y24" s="61">
        <f>IF(COUNTIF(Setup_Hierarchy!$J$17:$IV$17,"="&amp;$K24)&lt;&gt;0,$L24,0)</f>
        <v>0</v>
      </c>
      <c r="Z24" s="61">
        <f>IF(COUNTIF(Setup_Hierarchy!$J$18:$IV$18,"="&amp;$K24)&lt;&gt;0,$L24,0)</f>
        <v>0</v>
      </c>
      <c r="AA24" s="61">
        <f>IF(COUNTIF(Setup_Hierarchy!$J$19:$IV$19,"="&amp;$K24)&lt;&gt;0,$L24,0)</f>
        <v>0</v>
      </c>
      <c r="AB24" s="61">
        <f>IF(COUNTIF(Setup_Hierarchy!$J$20:$IV$20,"="&amp;$K24)&lt;&gt;0,$L24,0)</f>
        <v>0</v>
      </c>
      <c r="AC24" s="61">
        <f>IF(COUNTIF(Setup_Hierarchy!$J$21:$IV$21,"="&amp;$K24)&lt;&gt;0,$L24,0)</f>
        <v>-19.75</v>
      </c>
      <c r="AD24" s="61">
        <f>IF(COUNTIF(Setup_Hierarchy!$J$22:$IV$22,"="&amp;$K24)&lt;&gt;0,$L24,0)</f>
        <v>0</v>
      </c>
      <c r="AE24" s="61">
        <f>IF(COUNTIF(Setup_Hierarchy!$J$23:$IV$23,"="&amp;$K24)&lt;&gt;0,$L24,0)</f>
        <v>-19.75</v>
      </c>
      <c r="AF24" s="61">
        <f>IF(COUNTIF(Setup_Hierarchy!$J$24:$IV$24,"="&amp;$K24)&lt;&gt;0,$L24,0)</f>
        <v>0</v>
      </c>
      <c r="AG24" s="61">
        <f>IF(COUNTIF(Setup_Hierarchy!$J$25:$IV$25,"="&amp;$K24)&lt;&gt;0,$L24,0)</f>
        <v>0</v>
      </c>
      <c r="AH24" s="61">
        <f>IF(COUNTIF(Setup_Hierarchy!$J$26:$IV$26,"="&amp;$K24)&lt;&gt;0,$L24,0)</f>
        <v>0</v>
      </c>
      <c r="AI24" s="61">
        <f>IF(COUNTIF(Setup_Hierarchy!$J$27:$IV$27,"="&amp;$K24)&lt;&gt;0,$L24,0)</f>
        <v>0</v>
      </c>
      <c r="AJ24" s="61">
        <f>IF(COUNTIF(Setup_Hierarchy!$J$28:$IV$28,"="&amp;$K24)&lt;&gt;0,$L24,0)</f>
        <v>0</v>
      </c>
      <c r="AK24" s="61">
        <f>IF(COUNTIF(Setup_Hierarchy!$J$29:$IV$29,"="&amp;$K24)&lt;&gt;0,$L24,0)</f>
        <v>0</v>
      </c>
      <c r="AL24" s="61">
        <f>IF(COUNTIF(Setup_Hierarchy!$J$30:$IV$30,"="&amp;$K24)&lt;&gt;0,$L24,0)</f>
        <v>0</v>
      </c>
      <c r="AM24" s="61">
        <f>IF(COUNTIF(Setup_Hierarchy!$J$31:$IV$31,"="&amp;$K24)&lt;&gt;0,$L24,0)</f>
        <v>0</v>
      </c>
      <c r="AN24" s="61">
        <f>IF(COUNTIF(Setup_Hierarchy!$J$32:$IV$32,"="&amp;$K24)&lt;&gt;0,$L24,0)</f>
        <v>0</v>
      </c>
      <c r="AO24" s="61">
        <f>IF(COUNTIF(Setup_Hierarchy!$J$33:$IV$33,"="&amp;$K24)&lt;&gt;0,$L24,0)</f>
        <v>0</v>
      </c>
      <c r="AP24" s="61">
        <f>IF(COUNTIF(Setup_Hierarchy!$J$34:$IV$34,"="&amp;$K24)&lt;&gt;0,$L24,0)</f>
        <v>0</v>
      </c>
      <c r="AQ24" s="61">
        <f>IF(COUNTIF(Setup_Hierarchy!$J$35:$IV$35,"="&amp;$K24)&lt;&gt;0,$L24,0)</f>
        <v>0</v>
      </c>
      <c r="AR24" s="61">
        <f>IF(COUNTIF(Setup_Hierarchy!$J$36:$IV$36,"="&amp;$K24)&lt;&gt;0,$L24,0)</f>
        <v>0</v>
      </c>
      <c r="AS24" s="61">
        <f>IF(COUNTIF(Setup_Hierarchy!$J$37:$IV$37,"="&amp;$K24)&lt;&gt;0,$L24,0)</f>
        <v>0</v>
      </c>
      <c r="AT24" s="61">
        <f>IF(COUNTIF(Setup_Hierarchy!$J$38:$IV$38,"="&amp;$K24)&lt;&gt;0,$L24,0)</f>
        <v>0</v>
      </c>
      <c r="AU24" s="61">
        <f>IF(COUNTIF(Setup_Hierarchy!$J$39:$IV$39,"="&amp;$K24)&lt;&gt;0,$L24,0)</f>
        <v>0</v>
      </c>
      <c r="AV24" s="61">
        <f>IF(COUNTIF(Setup_Hierarchy!$J$40:$IV$40,"="&amp;$K24)&lt;&gt;0,$L24,0)</f>
        <v>0</v>
      </c>
      <c r="AW24" s="61">
        <f>IF(COUNTIF(Setup_Hierarchy!$J$41:$IV$41,"="&amp;$K24)&lt;&gt;0,$L24,0)</f>
        <v>0</v>
      </c>
      <c r="AX24" s="61">
        <f>IF(COUNTIF(Setup_Hierarchy!$J$42:$IV$42,"="&amp;$K24)&lt;&gt;0,$L24,0)</f>
        <v>0</v>
      </c>
      <c r="AY24" s="61">
        <f>IF(COUNTIF(Setup_Hierarchy!$J$43:$IV$43,"="&amp;$K24)&lt;&gt;0,$L24,0)</f>
        <v>0</v>
      </c>
      <c r="AZ24" s="61">
        <f>IF(COUNTIF(Setup_Hierarchy!$J$44:$IV$44,"="&amp;$K24)&lt;&gt;0,$L24,0)</f>
        <v>0</v>
      </c>
      <c r="BA24" s="61">
        <f>IF(COUNTIF(Setup_Hierarchy!$J$45:$IV$45,"="&amp;$K24)&lt;&gt;0,$L24,0)</f>
        <v>0</v>
      </c>
      <c r="BB24" s="61">
        <f>IF(COUNTIF(Setup_Hierarchy!$J$46:$IV$46,"="&amp;$K24)&lt;&gt;0,$L24,0)</f>
        <v>0</v>
      </c>
      <c r="BC24" s="61">
        <f>IF(COUNTIF(Setup_Hierarchy!$J$47:$IV$47,"="&amp;$K24)&lt;&gt;0,$L24,0)</f>
        <v>0</v>
      </c>
      <c r="BD24" s="61">
        <f>IF(COUNTIF(Setup_Hierarchy!$J$48:$IV$48,"="&amp;$K24)&lt;&gt;0,$L24,0)</f>
        <v>0</v>
      </c>
      <c r="BE24" s="61">
        <f>IF(COUNTIF(Setup_Hierarchy!$J$49:$IV$49,"="&amp;$K24)&lt;&gt;0,$L24,0)</f>
        <v>0</v>
      </c>
      <c r="BF24" s="61">
        <f>IF(COUNTIF(Setup_Hierarchy!$J$50:$IV$50,"="&amp;$K24)&lt;&gt;0,$L24,0)</f>
        <v>0</v>
      </c>
      <c r="BG24" s="61">
        <f>IF(COUNTIF(Setup_Hierarchy!$J$51:$IV$51,"="&amp;$K24)&lt;&gt;0,$L24,0)</f>
        <v>0</v>
      </c>
      <c r="BH24" s="61">
        <f>IF(COUNTIF(Setup_Hierarchy!$J$52:$IV$52,"="&amp;$K24)&lt;&gt;0,$L24,0)</f>
        <v>0</v>
      </c>
      <c r="BI24" s="61">
        <f>IF(COUNTIF(Setup_Hierarchy!$J$53:$IV$53,"="&amp;$K24)&lt;&gt;0,$L24,0)</f>
        <v>0</v>
      </c>
      <c r="BJ24" s="61">
        <f>IF(COUNTIF(Setup_Hierarchy!$J$54:$IV$54,"="&amp;$K24)&lt;&gt;0,$L24,0)</f>
        <v>0</v>
      </c>
      <c r="BK24" s="61">
        <f>IF(COUNTIF(Setup_Hierarchy!$J$55:$IV$55,"="&amp;$K24)&lt;&gt;0,$L24,0)</f>
        <v>0</v>
      </c>
      <c r="BL24" s="61">
        <f>IF(COUNTIF(Setup_Hierarchy!$J$56:$IV$56,"="&amp;$K24)&lt;&gt;0,$L24,0)</f>
        <v>0</v>
      </c>
      <c r="BM24" s="61">
        <f>IF(COUNTIF(Setup_Hierarchy!$J$57:$IV$57,"="&amp;$K24)&lt;&gt;0,$L24,0)</f>
        <v>0</v>
      </c>
      <c r="BN24" s="61">
        <f>IF(COUNTIF(Setup_Hierarchy!$J$58:$IV$58,"="&amp;$K24)&lt;&gt;0,$L24,0)</f>
        <v>0</v>
      </c>
      <c r="BO24" s="61">
        <f>IF(COUNTIF(Setup_Hierarchy!$J$59:$IV$59,"="&amp;$K24)&lt;&gt;0,$L24,0)</f>
        <v>0</v>
      </c>
      <c r="BP24" s="61">
        <f>IF(COUNTIF(Setup_Hierarchy!$J$60:$IV$60,"="&amp;$K24)&lt;&gt;0,$L24,0)</f>
        <v>0</v>
      </c>
      <c r="BQ24" s="61">
        <f>IF(COUNTIF(Setup_Hierarchy!$J$61:$IV$61,"="&amp;$K24)&lt;&gt;0,$L24,0)</f>
        <v>0</v>
      </c>
      <c r="BR24" s="61">
        <f>IF(COUNTIF(Setup_Hierarchy!$J$62:$IV$62,"="&amp;$K24)&lt;&gt;0,$L24,0)</f>
        <v>0</v>
      </c>
      <c r="BS24" s="61">
        <f>IF(COUNTIF(Setup_Hierarchy!$J$63:$IV$63,"="&amp;$K24)&lt;&gt;0,$L24,0)</f>
        <v>0</v>
      </c>
      <c r="BT24" s="61">
        <f>IF(COUNTIF(Setup_Hierarchy!$J$64:$IV$64,"="&amp;$K24)&lt;&gt;0,$L24,0)</f>
        <v>0</v>
      </c>
      <c r="BU24" s="61">
        <f>IF(COUNTIF(Setup_Hierarchy!$J$65:$IV$65,"="&amp;$K24)&lt;&gt;0,$L24,0)</f>
        <v>0</v>
      </c>
      <c r="BV24" s="61">
        <f>IF(COUNTIF(Setup_Hierarchy!$J$66:$IV$66,"="&amp;$K24)&lt;&gt;0,$L24,0)</f>
        <v>0</v>
      </c>
      <c r="BW24" s="61">
        <f>IF(COUNTIF(Setup_Hierarchy!$J$67:$IV$67,"="&amp;$K24)&lt;&gt;0,$L24,0)</f>
        <v>0</v>
      </c>
      <c r="BX24" s="61">
        <f>IF(COUNTIF(Setup_Hierarchy!$J$68:$IV$68,"="&amp;$K24)&lt;&gt;0,$L24,0)</f>
        <v>0</v>
      </c>
      <c r="BY24" s="61">
        <f>IF(COUNTIF(Setup_Hierarchy!$J$69:$IV$69,"="&amp;$K24)&lt;&gt;0,$L24,0)</f>
        <v>0</v>
      </c>
      <c r="BZ24" s="61">
        <f>IF(COUNTIF(Setup_Hierarchy!$J$70:$IV$70,"="&amp;$K24)&lt;&gt;0,$L24,0)</f>
        <v>0</v>
      </c>
      <c r="CA24" s="61">
        <f>IF(COUNTIF(Setup_Hierarchy!$J$71:$IV$71,"="&amp;$K24)&lt;&gt;0,$L24,0)</f>
        <v>0</v>
      </c>
      <c r="CB24" s="61">
        <f>IF(COUNTIF(Setup_Hierarchy!$J$72:$IV$72,"="&amp;$K24)&lt;&gt;0,$L24,0)</f>
        <v>0</v>
      </c>
      <c r="CC24" s="61">
        <f>IF(COUNTIF(Setup_Hierarchy!$J$73:$IV$73,"="&amp;$K24)&lt;&gt;0,$L24,0)</f>
        <v>0</v>
      </c>
      <c r="CD24" s="61">
        <f>IF(COUNTIF(Setup_Hierarchy!$J$74:$IV$74,"="&amp;$K24)&lt;&gt;0,$L24,0)</f>
        <v>0</v>
      </c>
      <c r="CE24" s="61">
        <f>IF(COUNTIF(Setup_Hierarchy!$J$75:$IV$75,"="&amp;$K24)&lt;&gt;0,$L24,0)</f>
        <v>0</v>
      </c>
      <c r="CF24" s="61">
        <f>IF(COUNTIF(Setup_Hierarchy!$J$76:$IV$76,"="&amp;$K24)&lt;&gt;0,$L24,0)</f>
        <v>0</v>
      </c>
      <c r="CG24" s="61">
        <f>IF(COUNTIF(Setup_Hierarchy!$J$77:$IV$77,"="&amp;$K24)&lt;&gt;0,$L24,0)</f>
        <v>0</v>
      </c>
      <c r="CH24" s="61">
        <f>IF(COUNTIF(Setup_Hierarchy!$J$78:$IV$78,"="&amp;$K24)&lt;&gt;0,$L24,0)</f>
        <v>0</v>
      </c>
      <c r="CI24" s="61">
        <f>IF(COUNTIF(Setup_Hierarchy!$J$79:$IV$79,"="&amp;$K24)&lt;&gt;0,$L24,0)</f>
        <v>0</v>
      </c>
      <c r="CJ24" s="61">
        <f>IF(COUNTIF(Setup_Hierarchy!$J$80:$IV$80,"="&amp;$K24)&lt;&gt;0,$L24,0)</f>
        <v>0</v>
      </c>
      <c r="CK24" s="61">
        <f>IF(COUNTIF(Setup_Hierarchy!$J$81:$IV$81,"="&amp;$K24)&lt;&gt;0,$L24,0)</f>
        <v>0</v>
      </c>
      <c r="CL24" s="61">
        <f>IF(COUNTIF(Setup_Hierarchy!$J$82:$IV$82,"="&amp;$K24)&lt;&gt;0,$L24,0)</f>
        <v>0</v>
      </c>
      <c r="CM24" s="61">
        <f>IF(COUNTIF(Setup_Hierarchy!$J$83:$IV$83,"="&amp;$K24)&lt;&gt;0,$L24,0)</f>
        <v>0</v>
      </c>
      <c r="CN24" s="61">
        <f>IF(COUNTIF(Setup_Hierarchy!$J$84:$IV$84,"="&amp;$K24)&lt;&gt;0,$L24,0)</f>
        <v>0</v>
      </c>
      <c r="CO24" s="61">
        <f>IF(COUNTIF(Setup_Hierarchy!$J$85:$IV$85,"="&amp;$K24)&lt;&gt;0,$L24,0)</f>
        <v>0</v>
      </c>
      <c r="CP24" s="61">
        <f>IF(COUNTIF(Setup_Hierarchy!$J$86:$IV$86,"="&amp;$K24)&lt;&gt;0,$L24,0)</f>
        <v>0</v>
      </c>
      <c r="CQ24" s="61">
        <f>IF(COUNTIF(Setup_Hierarchy!$J$87:$IV$87,"="&amp;$K24)&lt;&gt;0,$L24,0)</f>
        <v>0</v>
      </c>
      <c r="CR24" s="61">
        <f>IF(COUNTIF(Setup_Hierarchy!$J$88:$IV$88,"="&amp;$K24)&lt;&gt;0,$L24,0)</f>
        <v>0</v>
      </c>
      <c r="CS24" s="61">
        <f>IF(COUNTIF(Setup_Hierarchy!$J$89:$IV$89,"="&amp;$K24)&lt;&gt;0,$L24,0)</f>
        <v>0</v>
      </c>
      <c r="CT24" s="61">
        <f>IF(COUNTIF(Setup_Hierarchy!$J$90:$IV$90,"="&amp;$K24)&lt;&gt;0,$L24,0)</f>
        <v>0</v>
      </c>
      <c r="CU24" s="61">
        <f>IF(COUNTIF(Setup_Hierarchy!$J$91:$IV$91,"="&amp;$K24)&lt;&gt;0,$L24,0)</f>
        <v>0</v>
      </c>
      <c r="CV24" s="61">
        <f>IF(COUNTIF(Setup_Hierarchy!$J$92:$IV$92,"="&amp;$K24)&lt;&gt;0,$L24,0)</f>
        <v>0</v>
      </c>
      <c r="CW24" s="61">
        <f>IF(COUNTIF(Setup_Hierarchy!$J$93:$IV$93,"="&amp;$K24)&lt;&gt;0,$L24,0)</f>
        <v>0</v>
      </c>
      <c r="CX24" s="61">
        <f>IF(COUNTIF(Setup_Hierarchy!$J$94:$IV$94,"="&amp;$K24)&lt;&gt;0,$L24,0)</f>
        <v>0</v>
      </c>
      <c r="CY24" s="61">
        <f>IF(COUNTIF(Setup_Hierarchy!$J$95:$IV$95,"="&amp;$K24)&lt;&gt;0,$L24,0)</f>
        <v>0</v>
      </c>
      <c r="CZ24" s="61">
        <f>IF(COUNTIF(Setup_Hierarchy!$J$96:$IV$96,"="&amp;$K24)&lt;&gt;0,$L24,0)</f>
        <v>0</v>
      </c>
      <c r="DA24" s="61">
        <f>IF(COUNTIF(Setup_Hierarchy!$J$97:$IV$97,"="&amp;$K24)&lt;&gt;0,$L24,0)</f>
        <v>0</v>
      </c>
      <c r="DB24" s="61">
        <f>IF(COUNTIF(Setup_Hierarchy!$J$98:$IV$98,"="&amp;$K24)&lt;&gt;0,$L24,0)</f>
        <v>0</v>
      </c>
      <c r="DC24" s="61">
        <f>IF(COUNTIF(Setup_Hierarchy!$J$99:$IV$99,"="&amp;$K24)&lt;&gt;0,$L24,0)</f>
        <v>0</v>
      </c>
      <c r="DD24" s="61">
        <f>IF(COUNTIF(Setup_Hierarchy!$J$100:$IV$100,"="&amp;$K24)&lt;&gt;0,$L24,0)</f>
        <v>0</v>
      </c>
      <c r="DE24" s="61">
        <f>IF(COUNTIF(Setup_Hierarchy!$J$101:$IV$101,"="&amp;$K24)&lt;&gt;0,$L24,0)</f>
        <v>0</v>
      </c>
      <c r="DF24" s="61">
        <f>IF(COUNTIF(Setup_Hierarchy!$J$102:$IV$102,"="&amp;$K24)&lt;&gt;0,$L24,0)</f>
        <v>0</v>
      </c>
      <c r="DG24" s="61">
        <f>IF(COUNTIF(Setup_Hierarchy!$J$103:$IV$103,"="&amp;$K24)&lt;&gt;0,$L24,0)</f>
        <v>0</v>
      </c>
      <c r="DH24" s="61">
        <f>IF(COUNTIF(Setup_Hierarchy!$J$104:$IV$104,"="&amp;$K24)&lt;&gt;0,$L24,0)</f>
        <v>0</v>
      </c>
      <c r="DI24" s="61">
        <f>IF(COUNTIF(Setup_Hierarchy!$J$105:$IV$105,"="&amp;$K24)&lt;&gt;0,$L24,0)</f>
        <v>0</v>
      </c>
      <c r="DJ24" s="61">
        <f>IF(COUNTIF(Setup_Hierarchy!$J$106:$IV$106,"="&amp;$K24)&lt;&gt;0,$L24,0)</f>
        <v>0</v>
      </c>
      <c r="DK24" s="61">
        <f>IF(COUNTIF(Setup_Hierarchy!$J$107:$IV$107,"="&amp;$K24)&lt;&gt;0,$L24,0)</f>
        <v>0</v>
      </c>
      <c r="DL24" s="61">
        <f>IF(COUNTIF(Setup_Hierarchy!$J$108:$IV$108,"="&amp;$K24)&lt;&gt;0,$L24,0)</f>
        <v>0</v>
      </c>
      <c r="DM24" s="61">
        <f>IF(COUNTIF(Setup_Hierarchy!$J$109:$IV$109,"="&amp;$K24)&lt;&gt;0,$L24,0)</f>
        <v>0</v>
      </c>
      <c r="DN24" s="61">
        <f>IF(COUNTIF(Setup_Hierarchy!$J$110:$IV$110,"="&amp;$K24)&lt;&gt;0,$L24,0)</f>
        <v>0</v>
      </c>
      <c r="DO24" s="61">
        <f>IF(COUNTIF(Setup_Hierarchy!$J$111:$IV$111,"="&amp;$K24)&lt;&gt;0,$L24,0)</f>
        <v>0</v>
      </c>
      <c r="DP24" s="61">
        <f>IF(COUNTIF(Setup_Hierarchy!$J$112:$IV$112,"="&amp;$K24)&lt;&gt;0,$L24,0)</f>
        <v>0</v>
      </c>
      <c r="DQ24" s="61">
        <f>IF(COUNTIF(Setup_Hierarchy!$J$113:$IV$113,"="&amp;$K24)&lt;&gt;0,$L24,0)</f>
        <v>0</v>
      </c>
      <c r="DR24" s="61">
        <f>IF(COUNTIF(Setup_Hierarchy!$J$114:$IV$114,"="&amp;$K24)&lt;&gt;0,$L24,0)</f>
        <v>0</v>
      </c>
      <c r="DS24" s="61">
        <f>IF(COUNTIF(Setup_Hierarchy!$J$115:$IV$115,"="&amp;$K24)&lt;&gt;0,$L24,0)</f>
        <v>0</v>
      </c>
      <c r="DT24" s="61">
        <f>IF(COUNTIF(Setup_Hierarchy!$J$116:$IV$116,"="&amp;$K24)&lt;&gt;0,$L24,0)</f>
        <v>0</v>
      </c>
    </row>
    <row r="25" spans="2:124" x14ac:dyDescent="0.2">
      <c r="B25" t="s">
        <v>43</v>
      </c>
      <c r="C25">
        <v>2</v>
      </c>
      <c r="D25" t="s">
        <v>18</v>
      </c>
      <c r="E25" t="s">
        <v>369</v>
      </c>
      <c r="F25" t="s">
        <v>525</v>
      </c>
      <c r="G25" t="s">
        <v>531</v>
      </c>
      <c r="H25" t="s">
        <v>11</v>
      </c>
      <c r="I25">
        <v>9.7599000000000005E-2</v>
      </c>
      <c r="J25">
        <v>-7.1818000000000007E-2</v>
      </c>
      <c r="K25">
        <v>729</v>
      </c>
      <c r="L25">
        <v>-253.16</v>
      </c>
      <c r="M25" s="61">
        <f>IF(COUNTIF(Setup_Hierarchy!$J$5:$IV$5,"="&amp;$K25)&lt;&gt;0,$L25,0)</f>
        <v>-253.16</v>
      </c>
      <c r="N25" s="61">
        <f>IF(COUNTIF(Setup_Hierarchy!$J$6:$IV$6,"="&amp;$K25)&lt;&gt;0,$L25,0)</f>
        <v>-253.16</v>
      </c>
      <c r="O25" s="61">
        <f>IF(COUNTIF(Setup_Hierarchy!$J$7:$IV$7,"="&amp;$K25)&lt;&gt;0,$L25,0)</f>
        <v>-253.16</v>
      </c>
      <c r="P25" s="61">
        <f>IF(COUNTIF(Setup_Hierarchy!$J$8:$IV$8,"="&amp;$K25)&lt;&gt;0,$L25,0)</f>
        <v>-253.16</v>
      </c>
      <c r="Q25" s="61">
        <f>IF(COUNTIF(Setup_Hierarchy!$J$9:$IV$9,"="&amp;$K25)&lt;&gt;0,$L25,0)</f>
        <v>0</v>
      </c>
      <c r="R25" s="61">
        <f>IF(COUNTIF(Setup_Hierarchy!$J$10:$IV$10,"="&amp;$K25)&lt;&gt;0,$L25,0)</f>
        <v>0</v>
      </c>
      <c r="S25" s="61">
        <f>IF(COUNTIF(Setup_Hierarchy!$J$11:$IV$11,"="&amp;$K25)&lt;&gt;0,$L25,0)</f>
        <v>0</v>
      </c>
      <c r="T25" s="61">
        <f>IF(COUNTIF(Setup_Hierarchy!$J$12:$IV$12,"="&amp;$K25)&lt;&gt;0,$L25,0)</f>
        <v>0</v>
      </c>
      <c r="U25" s="61">
        <f>IF(COUNTIF(Setup_Hierarchy!$J$13:$IV$13,"="&amp;$K25)&lt;&gt;0,$L25,0)</f>
        <v>0</v>
      </c>
      <c r="V25" s="61">
        <f>IF(COUNTIF(Setup_Hierarchy!$J$14:$IV$14,"="&amp;$K25)&lt;&gt;0,$L25,0)</f>
        <v>0</v>
      </c>
      <c r="W25" s="61">
        <f>IF(COUNTIF(Setup_Hierarchy!$J$15:$IV$15,"="&amp;$K25)&lt;&gt;0,$L25,0)</f>
        <v>0</v>
      </c>
      <c r="X25" s="61">
        <f>IF(COUNTIF(Setup_Hierarchy!$J$16:$IV$16,"="&amp;$K25)&lt;&gt;0,$L25,0)</f>
        <v>0</v>
      </c>
      <c r="Y25" s="61">
        <f>IF(COUNTIF(Setup_Hierarchy!$J$17:$IV$17,"="&amp;$K25)&lt;&gt;0,$L25,0)</f>
        <v>0</v>
      </c>
      <c r="Z25" s="61">
        <f>IF(COUNTIF(Setup_Hierarchy!$J$18:$IV$18,"="&amp;$K25)&lt;&gt;0,$L25,0)</f>
        <v>0</v>
      </c>
      <c r="AA25" s="61">
        <f>IF(COUNTIF(Setup_Hierarchy!$J$19:$IV$19,"="&amp;$K25)&lt;&gt;0,$L25,0)</f>
        <v>0</v>
      </c>
      <c r="AB25" s="61">
        <f>IF(COUNTIF(Setup_Hierarchy!$J$20:$IV$20,"="&amp;$K25)&lt;&gt;0,$L25,0)</f>
        <v>0</v>
      </c>
      <c r="AC25" s="61">
        <f>IF(COUNTIF(Setup_Hierarchy!$J$21:$IV$21,"="&amp;$K25)&lt;&gt;0,$L25,0)</f>
        <v>0</v>
      </c>
      <c r="AD25" s="61">
        <f>IF(COUNTIF(Setup_Hierarchy!$J$22:$IV$22,"="&amp;$K25)&lt;&gt;0,$L25,0)</f>
        <v>0</v>
      </c>
      <c r="AE25" s="61">
        <f>IF(COUNTIF(Setup_Hierarchy!$J$23:$IV$23,"="&amp;$K25)&lt;&gt;0,$L25,0)</f>
        <v>0</v>
      </c>
      <c r="AF25" s="61">
        <f>IF(COUNTIF(Setup_Hierarchy!$J$24:$IV$24,"="&amp;$K25)&lt;&gt;0,$L25,0)</f>
        <v>0</v>
      </c>
      <c r="AG25" s="61">
        <f>IF(COUNTIF(Setup_Hierarchy!$J$25:$IV$25,"="&amp;$K25)&lt;&gt;0,$L25,0)</f>
        <v>0</v>
      </c>
      <c r="AH25" s="61">
        <f>IF(COUNTIF(Setup_Hierarchy!$J$26:$IV$26,"="&amp;$K25)&lt;&gt;0,$L25,0)</f>
        <v>0</v>
      </c>
      <c r="AI25" s="61">
        <f>IF(COUNTIF(Setup_Hierarchy!$J$27:$IV$27,"="&amp;$K25)&lt;&gt;0,$L25,0)</f>
        <v>0</v>
      </c>
      <c r="AJ25" s="61">
        <f>IF(COUNTIF(Setup_Hierarchy!$J$28:$IV$28,"="&amp;$K25)&lt;&gt;0,$L25,0)</f>
        <v>0</v>
      </c>
      <c r="AK25" s="61">
        <f>IF(COUNTIF(Setup_Hierarchy!$J$29:$IV$29,"="&amp;$K25)&lt;&gt;0,$L25,0)</f>
        <v>0</v>
      </c>
      <c r="AL25" s="61">
        <f>IF(COUNTIF(Setup_Hierarchy!$J$30:$IV$30,"="&amp;$K25)&lt;&gt;0,$L25,0)</f>
        <v>0</v>
      </c>
      <c r="AM25" s="61">
        <f>IF(COUNTIF(Setup_Hierarchy!$J$31:$IV$31,"="&amp;$K25)&lt;&gt;0,$L25,0)</f>
        <v>0</v>
      </c>
      <c r="AN25" s="61">
        <f>IF(COUNTIF(Setup_Hierarchy!$J$32:$IV$32,"="&amp;$K25)&lt;&gt;0,$L25,0)</f>
        <v>0</v>
      </c>
      <c r="AO25" s="61">
        <f>IF(COUNTIF(Setup_Hierarchy!$J$33:$IV$33,"="&amp;$K25)&lt;&gt;0,$L25,0)</f>
        <v>0</v>
      </c>
      <c r="AP25" s="61">
        <f>IF(COUNTIF(Setup_Hierarchy!$J$34:$IV$34,"="&amp;$K25)&lt;&gt;0,$L25,0)</f>
        <v>0</v>
      </c>
      <c r="AQ25" s="61">
        <f>IF(COUNTIF(Setup_Hierarchy!$J$35:$IV$35,"="&amp;$K25)&lt;&gt;0,$L25,0)</f>
        <v>0</v>
      </c>
      <c r="AR25" s="61">
        <f>IF(COUNTIF(Setup_Hierarchy!$J$36:$IV$36,"="&amp;$K25)&lt;&gt;0,$L25,0)</f>
        <v>0</v>
      </c>
      <c r="AS25" s="61">
        <f>IF(COUNTIF(Setup_Hierarchy!$J$37:$IV$37,"="&amp;$K25)&lt;&gt;0,$L25,0)</f>
        <v>0</v>
      </c>
      <c r="AT25" s="61">
        <f>IF(COUNTIF(Setup_Hierarchy!$J$38:$IV$38,"="&amp;$K25)&lt;&gt;0,$L25,0)</f>
        <v>0</v>
      </c>
      <c r="AU25" s="61">
        <f>IF(COUNTIF(Setup_Hierarchy!$J$39:$IV$39,"="&amp;$K25)&lt;&gt;0,$L25,0)</f>
        <v>-253.16</v>
      </c>
      <c r="AV25" s="61">
        <f>IF(COUNTIF(Setup_Hierarchy!$J$40:$IV$40,"="&amp;$K25)&lt;&gt;0,$L25,0)</f>
        <v>0</v>
      </c>
      <c r="AW25" s="61">
        <f>IF(COUNTIF(Setup_Hierarchy!$J$41:$IV$41,"="&amp;$K25)&lt;&gt;0,$L25,0)</f>
        <v>0</v>
      </c>
      <c r="AX25" s="61">
        <f>IF(COUNTIF(Setup_Hierarchy!$J$42:$IV$42,"="&amp;$K25)&lt;&gt;0,$L25,0)</f>
        <v>0</v>
      </c>
      <c r="AY25" s="61">
        <f>IF(COUNTIF(Setup_Hierarchy!$J$43:$IV$43,"="&amp;$K25)&lt;&gt;0,$L25,0)</f>
        <v>0</v>
      </c>
      <c r="AZ25" s="61">
        <f>IF(COUNTIF(Setup_Hierarchy!$J$44:$IV$44,"="&amp;$K25)&lt;&gt;0,$L25,0)</f>
        <v>0</v>
      </c>
      <c r="BA25" s="61">
        <f>IF(COUNTIF(Setup_Hierarchy!$J$45:$IV$45,"="&amp;$K25)&lt;&gt;0,$L25,0)</f>
        <v>0</v>
      </c>
      <c r="BB25" s="61">
        <f>IF(COUNTIF(Setup_Hierarchy!$J$46:$IV$46,"="&amp;$K25)&lt;&gt;0,$L25,0)</f>
        <v>-253.16</v>
      </c>
      <c r="BC25" s="61">
        <f>IF(COUNTIF(Setup_Hierarchy!$J$47:$IV$47,"="&amp;$K25)&lt;&gt;0,$L25,0)</f>
        <v>-253.16</v>
      </c>
      <c r="BD25" s="61">
        <f>IF(COUNTIF(Setup_Hierarchy!$J$48:$IV$48,"="&amp;$K25)&lt;&gt;0,$L25,0)</f>
        <v>0</v>
      </c>
      <c r="BE25" s="61">
        <f>IF(COUNTIF(Setup_Hierarchy!$J$49:$IV$49,"="&amp;$K25)&lt;&gt;0,$L25,0)</f>
        <v>0</v>
      </c>
      <c r="BF25" s="61">
        <f>IF(COUNTIF(Setup_Hierarchy!$J$50:$IV$50,"="&amp;$K25)&lt;&gt;0,$L25,0)</f>
        <v>0</v>
      </c>
      <c r="BG25" s="61">
        <f>IF(COUNTIF(Setup_Hierarchy!$J$51:$IV$51,"="&amp;$K25)&lt;&gt;0,$L25,0)</f>
        <v>0</v>
      </c>
      <c r="BH25" s="61">
        <f>IF(COUNTIF(Setup_Hierarchy!$J$52:$IV$52,"="&amp;$K25)&lt;&gt;0,$L25,0)</f>
        <v>0</v>
      </c>
      <c r="BI25" s="61">
        <f>IF(COUNTIF(Setup_Hierarchy!$J$53:$IV$53,"="&amp;$K25)&lt;&gt;0,$L25,0)</f>
        <v>0</v>
      </c>
      <c r="BJ25" s="61">
        <f>IF(COUNTIF(Setup_Hierarchy!$J$54:$IV$54,"="&amp;$K25)&lt;&gt;0,$L25,0)</f>
        <v>0</v>
      </c>
      <c r="BK25" s="61">
        <f>IF(COUNTIF(Setup_Hierarchy!$J$55:$IV$55,"="&amp;$K25)&lt;&gt;0,$L25,0)</f>
        <v>0</v>
      </c>
      <c r="BL25" s="61">
        <f>IF(COUNTIF(Setup_Hierarchy!$J$56:$IV$56,"="&amp;$K25)&lt;&gt;0,$L25,0)</f>
        <v>0</v>
      </c>
      <c r="BM25" s="61">
        <f>IF(COUNTIF(Setup_Hierarchy!$J$57:$IV$57,"="&amp;$K25)&lt;&gt;0,$L25,0)</f>
        <v>0</v>
      </c>
      <c r="BN25" s="61">
        <f>IF(COUNTIF(Setup_Hierarchy!$J$58:$IV$58,"="&amp;$K25)&lt;&gt;0,$L25,0)</f>
        <v>0</v>
      </c>
      <c r="BO25" s="61">
        <f>IF(COUNTIF(Setup_Hierarchy!$J$59:$IV$59,"="&amp;$K25)&lt;&gt;0,$L25,0)</f>
        <v>0</v>
      </c>
      <c r="BP25" s="61">
        <f>IF(COUNTIF(Setup_Hierarchy!$J$60:$IV$60,"="&amp;$K25)&lt;&gt;0,$L25,0)</f>
        <v>0</v>
      </c>
      <c r="BQ25" s="61">
        <f>IF(COUNTIF(Setup_Hierarchy!$J$61:$IV$61,"="&amp;$K25)&lt;&gt;0,$L25,0)</f>
        <v>0</v>
      </c>
      <c r="BR25" s="61">
        <f>IF(COUNTIF(Setup_Hierarchy!$J$62:$IV$62,"="&amp;$K25)&lt;&gt;0,$L25,0)</f>
        <v>0</v>
      </c>
      <c r="BS25" s="61">
        <f>IF(COUNTIF(Setup_Hierarchy!$J$63:$IV$63,"="&amp;$K25)&lt;&gt;0,$L25,0)</f>
        <v>0</v>
      </c>
      <c r="BT25" s="61">
        <f>IF(COUNTIF(Setup_Hierarchy!$J$64:$IV$64,"="&amp;$K25)&lt;&gt;0,$L25,0)</f>
        <v>0</v>
      </c>
      <c r="BU25" s="61">
        <f>IF(COUNTIF(Setup_Hierarchy!$J$65:$IV$65,"="&amp;$K25)&lt;&gt;0,$L25,0)</f>
        <v>0</v>
      </c>
      <c r="BV25" s="61">
        <f>IF(COUNTIF(Setup_Hierarchy!$J$66:$IV$66,"="&amp;$K25)&lt;&gt;0,$L25,0)</f>
        <v>0</v>
      </c>
      <c r="BW25" s="61">
        <f>IF(COUNTIF(Setup_Hierarchy!$J$67:$IV$67,"="&amp;$K25)&lt;&gt;0,$L25,0)</f>
        <v>0</v>
      </c>
      <c r="BX25" s="61">
        <f>IF(COUNTIF(Setup_Hierarchy!$J$68:$IV$68,"="&amp;$K25)&lt;&gt;0,$L25,0)</f>
        <v>0</v>
      </c>
      <c r="BY25" s="61">
        <f>IF(COUNTIF(Setup_Hierarchy!$J$69:$IV$69,"="&amp;$K25)&lt;&gt;0,$L25,0)</f>
        <v>0</v>
      </c>
      <c r="BZ25" s="61">
        <f>IF(COUNTIF(Setup_Hierarchy!$J$70:$IV$70,"="&amp;$K25)&lt;&gt;0,$L25,0)</f>
        <v>0</v>
      </c>
      <c r="CA25" s="61">
        <f>IF(COUNTIF(Setup_Hierarchy!$J$71:$IV$71,"="&amp;$K25)&lt;&gt;0,$L25,0)</f>
        <v>0</v>
      </c>
      <c r="CB25" s="61">
        <f>IF(COUNTIF(Setup_Hierarchy!$J$72:$IV$72,"="&amp;$K25)&lt;&gt;0,$L25,0)</f>
        <v>0</v>
      </c>
      <c r="CC25" s="61">
        <f>IF(COUNTIF(Setup_Hierarchy!$J$73:$IV$73,"="&amp;$K25)&lt;&gt;0,$L25,0)</f>
        <v>0</v>
      </c>
      <c r="CD25" s="61">
        <f>IF(COUNTIF(Setup_Hierarchy!$J$74:$IV$74,"="&amp;$K25)&lt;&gt;0,$L25,0)</f>
        <v>0</v>
      </c>
      <c r="CE25" s="61">
        <f>IF(COUNTIF(Setup_Hierarchy!$J$75:$IV$75,"="&amp;$K25)&lt;&gt;0,$L25,0)</f>
        <v>0</v>
      </c>
      <c r="CF25" s="61">
        <f>IF(COUNTIF(Setup_Hierarchy!$J$76:$IV$76,"="&amp;$K25)&lt;&gt;0,$L25,0)</f>
        <v>0</v>
      </c>
      <c r="CG25" s="61">
        <f>IF(COUNTIF(Setup_Hierarchy!$J$77:$IV$77,"="&amp;$K25)&lt;&gt;0,$L25,0)</f>
        <v>0</v>
      </c>
      <c r="CH25" s="61">
        <f>IF(COUNTIF(Setup_Hierarchy!$J$78:$IV$78,"="&amp;$K25)&lt;&gt;0,$L25,0)</f>
        <v>0</v>
      </c>
      <c r="CI25" s="61">
        <f>IF(COUNTIF(Setup_Hierarchy!$J$79:$IV$79,"="&amp;$K25)&lt;&gt;0,$L25,0)</f>
        <v>0</v>
      </c>
      <c r="CJ25" s="61">
        <f>IF(COUNTIF(Setup_Hierarchy!$J$80:$IV$80,"="&amp;$K25)&lt;&gt;0,$L25,0)</f>
        <v>0</v>
      </c>
      <c r="CK25" s="61">
        <f>IF(COUNTIF(Setup_Hierarchy!$J$81:$IV$81,"="&amp;$K25)&lt;&gt;0,$L25,0)</f>
        <v>0</v>
      </c>
      <c r="CL25" s="61">
        <f>IF(COUNTIF(Setup_Hierarchy!$J$82:$IV$82,"="&amp;$K25)&lt;&gt;0,$L25,0)</f>
        <v>0</v>
      </c>
      <c r="CM25" s="61">
        <f>IF(COUNTIF(Setup_Hierarchy!$J$83:$IV$83,"="&amp;$K25)&lt;&gt;0,$L25,0)</f>
        <v>0</v>
      </c>
      <c r="CN25" s="61">
        <f>IF(COUNTIF(Setup_Hierarchy!$J$84:$IV$84,"="&amp;$K25)&lt;&gt;0,$L25,0)</f>
        <v>0</v>
      </c>
      <c r="CO25" s="61">
        <f>IF(COUNTIF(Setup_Hierarchy!$J$85:$IV$85,"="&amp;$K25)&lt;&gt;0,$L25,0)</f>
        <v>0</v>
      </c>
      <c r="CP25" s="61">
        <f>IF(COUNTIF(Setup_Hierarchy!$J$86:$IV$86,"="&amp;$K25)&lt;&gt;0,$L25,0)</f>
        <v>0</v>
      </c>
      <c r="CQ25" s="61">
        <f>IF(COUNTIF(Setup_Hierarchy!$J$87:$IV$87,"="&amp;$K25)&lt;&gt;0,$L25,0)</f>
        <v>0</v>
      </c>
      <c r="CR25" s="61">
        <f>IF(COUNTIF(Setup_Hierarchy!$J$88:$IV$88,"="&amp;$K25)&lt;&gt;0,$L25,0)</f>
        <v>0</v>
      </c>
      <c r="CS25" s="61">
        <f>IF(COUNTIF(Setup_Hierarchy!$J$89:$IV$89,"="&amp;$K25)&lt;&gt;0,$L25,0)</f>
        <v>0</v>
      </c>
      <c r="CT25" s="61">
        <f>IF(COUNTIF(Setup_Hierarchy!$J$90:$IV$90,"="&amp;$K25)&lt;&gt;0,$L25,0)</f>
        <v>0</v>
      </c>
      <c r="CU25" s="61">
        <f>IF(COUNTIF(Setup_Hierarchy!$J$91:$IV$91,"="&amp;$K25)&lt;&gt;0,$L25,0)</f>
        <v>0</v>
      </c>
      <c r="CV25" s="61">
        <f>IF(COUNTIF(Setup_Hierarchy!$J$92:$IV$92,"="&amp;$K25)&lt;&gt;0,$L25,0)</f>
        <v>0</v>
      </c>
      <c r="CW25" s="61">
        <f>IF(COUNTIF(Setup_Hierarchy!$J$93:$IV$93,"="&amp;$K25)&lt;&gt;0,$L25,0)</f>
        <v>0</v>
      </c>
      <c r="CX25" s="61">
        <f>IF(COUNTIF(Setup_Hierarchy!$J$94:$IV$94,"="&amp;$K25)&lt;&gt;0,$L25,0)</f>
        <v>0</v>
      </c>
      <c r="CY25" s="61">
        <f>IF(COUNTIF(Setup_Hierarchy!$J$95:$IV$95,"="&amp;$K25)&lt;&gt;0,$L25,0)</f>
        <v>0</v>
      </c>
      <c r="CZ25" s="61">
        <f>IF(COUNTIF(Setup_Hierarchy!$J$96:$IV$96,"="&amp;$K25)&lt;&gt;0,$L25,0)</f>
        <v>0</v>
      </c>
      <c r="DA25" s="61">
        <f>IF(COUNTIF(Setup_Hierarchy!$J$97:$IV$97,"="&amp;$K25)&lt;&gt;0,$L25,0)</f>
        <v>0</v>
      </c>
      <c r="DB25" s="61">
        <f>IF(COUNTIF(Setup_Hierarchy!$J$98:$IV$98,"="&amp;$K25)&lt;&gt;0,$L25,0)</f>
        <v>0</v>
      </c>
      <c r="DC25" s="61">
        <f>IF(COUNTIF(Setup_Hierarchy!$J$99:$IV$99,"="&amp;$K25)&lt;&gt;0,$L25,0)</f>
        <v>0</v>
      </c>
      <c r="DD25" s="61">
        <f>IF(COUNTIF(Setup_Hierarchy!$J$100:$IV$100,"="&amp;$K25)&lt;&gt;0,$L25,0)</f>
        <v>0</v>
      </c>
      <c r="DE25" s="61">
        <f>IF(COUNTIF(Setup_Hierarchy!$J$101:$IV$101,"="&amp;$K25)&lt;&gt;0,$L25,0)</f>
        <v>0</v>
      </c>
      <c r="DF25" s="61">
        <f>IF(COUNTIF(Setup_Hierarchy!$J$102:$IV$102,"="&amp;$K25)&lt;&gt;0,$L25,0)</f>
        <v>0</v>
      </c>
      <c r="DG25" s="61">
        <f>IF(COUNTIF(Setup_Hierarchy!$J$103:$IV$103,"="&amp;$K25)&lt;&gt;0,$L25,0)</f>
        <v>0</v>
      </c>
      <c r="DH25" s="61">
        <f>IF(COUNTIF(Setup_Hierarchy!$J$104:$IV$104,"="&amp;$K25)&lt;&gt;0,$L25,0)</f>
        <v>0</v>
      </c>
      <c r="DI25" s="61">
        <f>IF(COUNTIF(Setup_Hierarchy!$J$105:$IV$105,"="&amp;$K25)&lt;&gt;0,$L25,0)</f>
        <v>0</v>
      </c>
      <c r="DJ25" s="61">
        <f>IF(COUNTIF(Setup_Hierarchy!$J$106:$IV$106,"="&amp;$K25)&lt;&gt;0,$L25,0)</f>
        <v>0</v>
      </c>
      <c r="DK25" s="61">
        <f>IF(COUNTIF(Setup_Hierarchy!$J$107:$IV$107,"="&amp;$K25)&lt;&gt;0,$L25,0)</f>
        <v>0</v>
      </c>
      <c r="DL25" s="61">
        <f>IF(COUNTIF(Setup_Hierarchy!$J$108:$IV$108,"="&amp;$K25)&lt;&gt;0,$L25,0)</f>
        <v>0</v>
      </c>
      <c r="DM25" s="61">
        <f>IF(COUNTIF(Setup_Hierarchy!$J$109:$IV$109,"="&amp;$K25)&lt;&gt;0,$L25,0)</f>
        <v>0</v>
      </c>
      <c r="DN25" s="61">
        <f>IF(COUNTIF(Setup_Hierarchy!$J$110:$IV$110,"="&amp;$K25)&lt;&gt;0,$L25,0)</f>
        <v>0</v>
      </c>
      <c r="DO25" s="61">
        <f>IF(COUNTIF(Setup_Hierarchy!$J$111:$IV$111,"="&amp;$K25)&lt;&gt;0,$L25,0)</f>
        <v>0</v>
      </c>
      <c r="DP25" s="61">
        <f>IF(COUNTIF(Setup_Hierarchy!$J$112:$IV$112,"="&amp;$K25)&lt;&gt;0,$L25,0)</f>
        <v>0</v>
      </c>
      <c r="DQ25" s="61">
        <f>IF(COUNTIF(Setup_Hierarchy!$J$113:$IV$113,"="&amp;$K25)&lt;&gt;0,$L25,0)</f>
        <v>0</v>
      </c>
      <c r="DR25" s="61">
        <f>IF(COUNTIF(Setup_Hierarchy!$J$114:$IV$114,"="&amp;$K25)&lt;&gt;0,$L25,0)</f>
        <v>0</v>
      </c>
      <c r="DS25" s="61">
        <f>IF(COUNTIF(Setup_Hierarchy!$J$115:$IV$115,"="&amp;$K25)&lt;&gt;0,$L25,0)</f>
        <v>0</v>
      </c>
      <c r="DT25" s="61">
        <f>IF(COUNTIF(Setup_Hierarchy!$J$116:$IV$116,"="&amp;$K25)&lt;&gt;0,$L25,0)</f>
        <v>0</v>
      </c>
    </row>
    <row r="26" spans="2:124" x14ac:dyDescent="0.2">
      <c r="B26" t="s">
        <v>43</v>
      </c>
      <c r="C26">
        <v>2</v>
      </c>
      <c r="D26" t="s">
        <v>18</v>
      </c>
      <c r="E26" t="s">
        <v>369</v>
      </c>
      <c r="F26" t="s">
        <v>525</v>
      </c>
      <c r="G26" t="s">
        <v>531</v>
      </c>
      <c r="H26" t="s">
        <v>11</v>
      </c>
      <c r="I26">
        <v>9.7599000000000005E-2</v>
      </c>
      <c r="J26">
        <v>-7.1818000000000007E-2</v>
      </c>
      <c r="K26">
        <v>795</v>
      </c>
      <c r="L26">
        <v>-1.8</v>
      </c>
      <c r="M26" s="61">
        <f>IF(COUNTIF(Setup_Hierarchy!$J$5:$IV$5,"="&amp;$K26)&lt;&gt;0,$L26,0)</f>
        <v>-1.8</v>
      </c>
      <c r="N26" s="61">
        <f>IF(COUNTIF(Setup_Hierarchy!$J$6:$IV$6,"="&amp;$K26)&lt;&gt;0,$L26,0)</f>
        <v>-1.8</v>
      </c>
      <c r="O26" s="61">
        <f>IF(COUNTIF(Setup_Hierarchy!$J$7:$IV$7,"="&amp;$K26)&lt;&gt;0,$L26,0)</f>
        <v>-1.8</v>
      </c>
      <c r="P26" s="61">
        <f>IF(COUNTIF(Setup_Hierarchy!$J$8:$IV$8,"="&amp;$K26)&lt;&gt;0,$L26,0)</f>
        <v>-1.8</v>
      </c>
      <c r="Q26" s="61">
        <f>IF(COUNTIF(Setup_Hierarchy!$J$9:$IV$9,"="&amp;$K26)&lt;&gt;0,$L26,0)</f>
        <v>-1.8</v>
      </c>
      <c r="R26" s="61">
        <f>IF(COUNTIF(Setup_Hierarchy!$J$10:$IV$10,"="&amp;$K26)&lt;&gt;0,$L26,0)</f>
        <v>0</v>
      </c>
      <c r="S26" s="61">
        <f>IF(COUNTIF(Setup_Hierarchy!$J$11:$IV$11,"="&amp;$K26)&lt;&gt;0,$L26,0)</f>
        <v>0</v>
      </c>
      <c r="T26" s="61">
        <f>IF(COUNTIF(Setup_Hierarchy!$J$12:$IV$12,"="&amp;$K26)&lt;&gt;0,$L26,0)</f>
        <v>0</v>
      </c>
      <c r="U26" s="61">
        <f>IF(COUNTIF(Setup_Hierarchy!$J$13:$IV$13,"="&amp;$K26)&lt;&gt;0,$L26,0)</f>
        <v>0</v>
      </c>
      <c r="V26" s="61">
        <f>IF(COUNTIF(Setup_Hierarchy!$J$14:$IV$14,"="&amp;$K26)&lt;&gt;0,$L26,0)</f>
        <v>0</v>
      </c>
      <c r="W26" s="61">
        <f>IF(COUNTIF(Setup_Hierarchy!$J$15:$IV$15,"="&amp;$K26)&lt;&gt;0,$L26,0)</f>
        <v>0</v>
      </c>
      <c r="X26" s="61">
        <f>IF(COUNTIF(Setup_Hierarchy!$J$16:$IV$16,"="&amp;$K26)&lt;&gt;0,$L26,0)</f>
        <v>0</v>
      </c>
      <c r="Y26" s="61">
        <f>IF(COUNTIF(Setup_Hierarchy!$J$17:$IV$17,"="&amp;$K26)&lt;&gt;0,$L26,0)</f>
        <v>0</v>
      </c>
      <c r="Z26" s="61">
        <f>IF(COUNTIF(Setup_Hierarchy!$J$18:$IV$18,"="&amp;$K26)&lt;&gt;0,$L26,0)</f>
        <v>-1.8</v>
      </c>
      <c r="AA26" s="61">
        <f>IF(COUNTIF(Setup_Hierarchy!$J$19:$IV$19,"="&amp;$K26)&lt;&gt;0,$L26,0)</f>
        <v>0</v>
      </c>
      <c r="AB26" s="61">
        <f>IF(COUNTIF(Setup_Hierarchy!$J$20:$IV$20,"="&amp;$K26)&lt;&gt;0,$L26,0)</f>
        <v>0</v>
      </c>
      <c r="AC26" s="61">
        <f>IF(COUNTIF(Setup_Hierarchy!$J$21:$IV$21,"="&amp;$K26)&lt;&gt;0,$L26,0)</f>
        <v>0</v>
      </c>
      <c r="AD26" s="61">
        <f>IF(COUNTIF(Setup_Hierarchy!$J$22:$IV$22,"="&amp;$K26)&lt;&gt;0,$L26,0)</f>
        <v>0</v>
      </c>
      <c r="AE26" s="61">
        <f>IF(COUNTIF(Setup_Hierarchy!$J$23:$IV$23,"="&amp;$K26)&lt;&gt;0,$L26,0)</f>
        <v>0</v>
      </c>
      <c r="AF26" s="61">
        <f>IF(COUNTIF(Setup_Hierarchy!$J$24:$IV$24,"="&amp;$K26)&lt;&gt;0,$L26,0)</f>
        <v>0</v>
      </c>
      <c r="AG26" s="61">
        <f>IF(COUNTIF(Setup_Hierarchy!$J$25:$IV$25,"="&amp;$K26)&lt;&gt;0,$L26,0)</f>
        <v>0</v>
      </c>
      <c r="AH26" s="61">
        <f>IF(COUNTIF(Setup_Hierarchy!$J$26:$IV$26,"="&amp;$K26)&lt;&gt;0,$L26,0)</f>
        <v>0</v>
      </c>
      <c r="AI26" s="61">
        <f>IF(COUNTIF(Setup_Hierarchy!$J$27:$IV$27,"="&amp;$K26)&lt;&gt;0,$L26,0)</f>
        <v>0</v>
      </c>
      <c r="AJ26" s="61">
        <f>IF(COUNTIF(Setup_Hierarchy!$J$28:$IV$28,"="&amp;$K26)&lt;&gt;0,$L26,0)</f>
        <v>0</v>
      </c>
      <c r="AK26" s="61">
        <f>IF(COUNTIF(Setup_Hierarchy!$J$29:$IV$29,"="&amp;$K26)&lt;&gt;0,$L26,0)</f>
        <v>0</v>
      </c>
      <c r="AL26" s="61">
        <f>IF(COUNTIF(Setup_Hierarchy!$J$30:$IV$30,"="&amp;$K26)&lt;&gt;0,$L26,0)</f>
        <v>0</v>
      </c>
      <c r="AM26" s="61">
        <f>IF(COUNTIF(Setup_Hierarchy!$J$31:$IV$31,"="&amp;$K26)&lt;&gt;0,$L26,0)</f>
        <v>0</v>
      </c>
      <c r="AN26" s="61">
        <f>IF(COUNTIF(Setup_Hierarchy!$J$32:$IV$32,"="&amp;$K26)&lt;&gt;0,$L26,0)</f>
        <v>0</v>
      </c>
      <c r="AO26" s="61">
        <f>IF(COUNTIF(Setup_Hierarchy!$J$33:$IV$33,"="&amp;$K26)&lt;&gt;0,$L26,0)</f>
        <v>0</v>
      </c>
      <c r="AP26" s="61">
        <f>IF(COUNTIF(Setup_Hierarchy!$J$34:$IV$34,"="&amp;$K26)&lt;&gt;0,$L26,0)</f>
        <v>0</v>
      </c>
      <c r="AQ26" s="61">
        <f>IF(COUNTIF(Setup_Hierarchy!$J$35:$IV$35,"="&amp;$K26)&lt;&gt;0,$L26,0)</f>
        <v>0</v>
      </c>
      <c r="AR26" s="61">
        <f>IF(COUNTIF(Setup_Hierarchy!$J$36:$IV$36,"="&amp;$K26)&lt;&gt;0,$L26,0)</f>
        <v>0</v>
      </c>
      <c r="AS26" s="61">
        <f>IF(COUNTIF(Setup_Hierarchy!$J$37:$IV$37,"="&amp;$K26)&lt;&gt;0,$L26,0)</f>
        <v>0</v>
      </c>
      <c r="AT26" s="61">
        <f>IF(COUNTIF(Setup_Hierarchy!$J$38:$IV$38,"="&amp;$K26)&lt;&gt;0,$L26,0)</f>
        <v>0</v>
      </c>
      <c r="AU26" s="61">
        <f>IF(COUNTIF(Setup_Hierarchy!$J$39:$IV$39,"="&amp;$K26)&lt;&gt;0,$L26,0)</f>
        <v>0</v>
      </c>
      <c r="AV26" s="61">
        <f>IF(COUNTIF(Setup_Hierarchy!$J$40:$IV$40,"="&amp;$K26)&lt;&gt;0,$L26,0)</f>
        <v>0</v>
      </c>
      <c r="AW26" s="61">
        <f>IF(COUNTIF(Setup_Hierarchy!$J$41:$IV$41,"="&amp;$K26)&lt;&gt;0,$L26,0)</f>
        <v>0</v>
      </c>
      <c r="AX26" s="61">
        <f>IF(COUNTIF(Setup_Hierarchy!$J$42:$IV$42,"="&amp;$K26)&lt;&gt;0,$L26,0)</f>
        <v>0</v>
      </c>
      <c r="AY26" s="61">
        <f>IF(COUNTIF(Setup_Hierarchy!$J$43:$IV$43,"="&amp;$K26)&lt;&gt;0,$L26,0)</f>
        <v>0</v>
      </c>
      <c r="AZ26" s="61">
        <f>IF(COUNTIF(Setup_Hierarchy!$J$44:$IV$44,"="&amp;$K26)&lt;&gt;0,$L26,0)</f>
        <v>0</v>
      </c>
      <c r="BA26" s="61">
        <f>IF(COUNTIF(Setup_Hierarchy!$J$45:$IV$45,"="&amp;$K26)&lt;&gt;0,$L26,0)</f>
        <v>0</v>
      </c>
      <c r="BB26" s="61">
        <f>IF(COUNTIF(Setup_Hierarchy!$J$46:$IV$46,"="&amp;$K26)&lt;&gt;0,$L26,0)</f>
        <v>0</v>
      </c>
      <c r="BC26" s="61">
        <f>IF(COUNTIF(Setup_Hierarchy!$J$47:$IV$47,"="&amp;$K26)&lt;&gt;0,$L26,0)</f>
        <v>0</v>
      </c>
      <c r="BD26" s="61">
        <f>IF(COUNTIF(Setup_Hierarchy!$J$48:$IV$48,"="&amp;$K26)&lt;&gt;0,$L26,0)</f>
        <v>0</v>
      </c>
      <c r="BE26" s="61">
        <f>IF(COUNTIF(Setup_Hierarchy!$J$49:$IV$49,"="&amp;$K26)&lt;&gt;0,$L26,0)</f>
        <v>0</v>
      </c>
      <c r="BF26" s="61">
        <f>IF(COUNTIF(Setup_Hierarchy!$J$50:$IV$50,"="&amp;$K26)&lt;&gt;0,$L26,0)</f>
        <v>0</v>
      </c>
      <c r="BG26" s="61">
        <f>IF(COUNTIF(Setup_Hierarchy!$J$51:$IV$51,"="&amp;$K26)&lt;&gt;0,$L26,0)</f>
        <v>0</v>
      </c>
      <c r="BH26" s="61">
        <f>IF(COUNTIF(Setup_Hierarchy!$J$52:$IV$52,"="&amp;$K26)&lt;&gt;0,$L26,0)</f>
        <v>0</v>
      </c>
      <c r="BI26" s="61">
        <f>IF(COUNTIF(Setup_Hierarchy!$J$53:$IV$53,"="&amp;$K26)&lt;&gt;0,$L26,0)</f>
        <v>0</v>
      </c>
      <c r="BJ26" s="61">
        <f>IF(COUNTIF(Setup_Hierarchy!$J$54:$IV$54,"="&amp;$K26)&lt;&gt;0,$L26,0)</f>
        <v>0</v>
      </c>
      <c r="BK26" s="61">
        <f>IF(COUNTIF(Setup_Hierarchy!$J$55:$IV$55,"="&amp;$K26)&lt;&gt;0,$L26,0)</f>
        <v>0</v>
      </c>
      <c r="BL26" s="61">
        <f>IF(COUNTIF(Setup_Hierarchy!$J$56:$IV$56,"="&amp;$K26)&lt;&gt;0,$L26,0)</f>
        <v>0</v>
      </c>
      <c r="BM26" s="61">
        <f>IF(COUNTIF(Setup_Hierarchy!$J$57:$IV$57,"="&amp;$K26)&lt;&gt;0,$L26,0)</f>
        <v>0</v>
      </c>
      <c r="BN26" s="61">
        <f>IF(COUNTIF(Setup_Hierarchy!$J$58:$IV$58,"="&amp;$K26)&lt;&gt;0,$L26,0)</f>
        <v>0</v>
      </c>
      <c r="BO26" s="61">
        <f>IF(COUNTIF(Setup_Hierarchy!$J$59:$IV$59,"="&amp;$K26)&lt;&gt;0,$L26,0)</f>
        <v>0</v>
      </c>
      <c r="BP26" s="61">
        <f>IF(COUNTIF(Setup_Hierarchy!$J$60:$IV$60,"="&amp;$K26)&lt;&gt;0,$L26,0)</f>
        <v>0</v>
      </c>
      <c r="BQ26" s="61">
        <f>IF(COUNTIF(Setup_Hierarchy!$J$61:$IV$61,"="&amp;$K26)&lt;&gt;0,$L26,0)</f>
        <v>0</v>
      </c>
      <c r="BR26" s="61">
        <f>IF(COUNTIF(Setup_Hierarchy!$J$62:$IV$62,"="&amp;$K26)&lt;&gt;0,$L26,0)</f>
        <v>0</v>
      </c>
      <c r="BS26" s="61">
        <f>IF(COUNTIF(Setup_Hierarchy!$J$63:$IV$63,"="&amp;$K26)&lt;&gt;0,$L26,0)</f>
        <v>0</v>
      </c>
      <c r="BT26" s="61">
        <f>IF(COUNTIF(Setup_Hierarchy!$J$64:$IV$64,"="&amp;$K26)&lt;&gt;0,$L26,0)</f>
        <v>0</v>
      </c>
      <c r="BU26" s="61">
        <f>IF(COUNTIF(Setup_Hierarchy!$J$65:$IV$65,"="&amp;$K26)&lt;&gt;0,$L26,0)</f>
        <v>0</v>
      </c>
      <c r="BV26" s="61">
        <f>IF(COUNTIF(Setup_Hierarchy!$J$66:$IV$66,"="&amp;$K26)&lt;&gt;0,$L26,0)</f>
        <v>0</v>
      </c>
      <c r="BW26" s="61">
        <f>IF(COUNTIF(Setup_Hierarchy!$J$67:$IV$67,"="&amp;$K26)&lt;&gt;0,$L26,0)</f>
        <v>0</v>
      </c>
      <c r="BX26" s="61">
        <f>IF(COUNTIF(Setup_Hierarchy!$J$68:$IV$68,"="&amp;$K26)&lt;&gt;0,$L26,0)</f>
        <v>0</v>
      </c>
      <c r="BY26" s="61">
        <f>IF(COUNTIF(Setup_Hierarchy!$J$69:$IV$69,"="&amp;$K26)&lt;&gt;0,$L26,0)</f>
        <v>0</v>
      </c>
      <c r="BZ26" s="61">
        <f>IF(COUNTIF(Setup_Hierarchy!$J$70:$IV$70,"="&amp;$K26)&lt;&gt;0,$L26,0)</f>
        <v>0</v>
      </c>
      <c r="CA26" s="61">
        <f>IF(COUNTIF(Setup_Hierarchy!$J$71:$IV$71,"="&amp;$K26)&lt;&gt;0,$L26,0)</f>
        <v>0</v>
      </c>
      <c r="CB26" s="61">
        <f>IF(COUNTIF(Setup_Hierarchy!$J$72:$IV$72,"="&amp;$K26)&lt;&gt;0,$L26,0)</f>
        <v>0</v>
      </c>
      <c r="CC26" s="61">
        <f>IF(COUNTIF(Setup_Hierarchy!$J$73:$IV$73,"="&amp;$K26)&lt;&gt;0,$L26,0)</f>
        <v>0</v>
      </c>
      <c r="CD26" s="61">
        <f>IF(COUNTIF(Setup_Hierarchy!$J$74:$IV$74,"="&amp;$K26)&lt;&gt;0,$L26,0)</f>
        <v>0</v>
      </c>
      <c r="CE26" s="61">
        <f>IF(COUNTIF(Setup_Hierarchy!$J$75:$IV$75,"="&amp;$K26)&lt;&gt;0,$L26,0)</f>
        <v>0</v>
      </c>
      <c r="CF26" s="61">
        <f>IF(COUNTIF(Setup_Hierarchy!$J$76:$IV$76,"="&amp;$K26)&lt;&gt;0,$L26,0)</f>
        <v>0</v>
      </c>
      <c r="CG26" s="61">
        <f>IF(COUNTIF(Setup_Hierarchy!$J$77:$IV$77,"="&amp;$K26)&lt;&gt;0,$L26,0)</f>
        <v>0</v>
      </c>
      <c r="CH26" s="61">
        <f>IF(COUNTIF(Setup_Hierarchy!$J$78:$IV$78,"="&amp;$K26)&lt;&gt;0,$L26,0)</f>
        <v>0</v>
      </c>
      <c r="CI26" s="61">
        <f>IF(COUNTIF(Setup_Hierarchy!$J$79:$IV$79,"="&amp;$K26)&lt;&gt;0,$L26,0)</f>
        <v>0</v>
      </c>
      <c r="CJ26" s="61">
        <f>IF(COUNTIF(Setup_Hierarchy!$J$80:$IV$80,"="&amp;$K26)&lt;&gt;0,$L26,0)</f>
        <v>0</v>
      </c>
      <c r="CK26" s="61">
        <f>IF(COUNTIF(Setup_Hierarchy!$J$81:$IV$81,"="&amp;$K26)&lt;&gt;0,$L26,0)</f>
        <v>0</v>
      </c>
      <c r="CL26" s="61">
        <f>IF(COUNTIF(Setup_Hierarchy!$J$82:$IV$82,"="&amp;$K26)&lt;&gt;0,$L26,0)</f>
        <v>0</v>
      </c>
      <c r="CM26" s="61">
        <f>IF(COUNTIF(Setup_Hierarchy!$J$83:$IV$83,"="&amp;$K26)&lt;&gt;0,$L26,0)</f>
        <v>0</v>
      </c>
      <c r="CN26" s="61">
        <f>IF(COUNTIF(Setup_Hierarchy!$J$84:$IV$84,"="&amp;$K26)&lt;&gt;0,$L26,0)</f>
        <v>0</v>
      </c>
      <c r="CO26" s="61">
        <f>IF(COUNTIF(Setup_Hierarchy!$J$85:$IV$85,"="&amp;$K26)&lt;&gt;0,$L26,0)</f>
        <v>0</v>
      </c>
      <c r="CP26" s="61">
        <f>IF(COUNTIF(Setup_Hierarchy!$J$86:$IV$86,"="&amp;$K26)&lt;&gt;0,$L26,0)</f>
        <v>0</v>
      </c>
      <c r="CQ26" s="61">
        <f>IF(COUNTIF(Setup_Hierarchy!$J$87:$IV$87,"="&amp;$K26)&lt;&gt;0,$L26,0)</f>
        <v>0</v>
      </c>
      <c r="CR26" s="61">
        <f>IF(COUNTIF(Setup_Hierarchy!$J$88:$IV$88,"="&amp;$K26)&lt;&gt;0,$L26,0)</f>
        <v>0</v>
      </c>
      <c r="CS26" s="61">
        <f>IF(COUNTIF(Setup_Hierarchy!$J$89:$IV$89,"="&amp;$K26)&lt;&gt;0,$L26,0)</f>
        <v>0</v>
      </c>
      <c r="CT26" s="61">
        <f>IF(COUNTIF(Setup_Hierarchy!$J$90:$IV$90,"="&amp;$K26)&lt;&gt;0,$L26,0)</f>
        <v>0</v>
      </c>
      <c r="CU26" s="61">
        <f>IF(COUNTIF(Setup_Hierarchy!$J$91:$IV$91,"="&amp;$K26)&lt;&gt;0,$L26,0)</f>
        <v>0</v>
      </c>
      <c r="CV26" s="61">
        <f>IF(COUNTIF(Setup_Hierarchy!$J$92:$IV$92,"="&amp;$K26)&lt;&gt;0,$L26,0)</f>
        <v>0</v>
      </c>
      <c r="CW26" s="61">
        <f>IF(COUNTIF(Setup_Hierarchy!$J$93:$IV$93,"="&amp;$K26)&lt;&gt;0,$L26,0)</f>
        <v>0</v>
      </c>
      <c r="CX26" s="61">
        <f>IF(COUNTIF(Setup_Hierarchy!$J$94:$IV$94,"="&amp;$K26)&lt;&gt;0,$L26,0)</f>
        <v>0</v>
      </c>
      <c r="CY26" s="61">
        <f>IF(COUNTIF(Setup_Hierarchy!$J$95:$IV$95,"="&amp;$K26)&lt;&gt;0,$L26,0)</f>
        <v>0</v>
      </c>
      <c r="CZ26" s="61">
        <f>IF(COUNTIF(Setup_Hierarchy!$J$96:$IV$96,"="&amp;$K26)&lt;&gt;0,$L26,0)</f>
        <v>0</v>
      </c>
      <c r="DA26" s="61">
        <f>IF(COUNTIF(Setup_Hierarchy!$J$97:$IV$97,"="&amp;$K26)&lt;&gt;0,$L26,0)</f>
        <v>0</v>
      </c>
      <c r="DB26" s="61">
        <f>IF(COUNTIF(Setup_Hierarchy!$J$98:$IV$98,"="&amp;$K26)&lt;&gt;0,$L26,0)</f>
        <v>0</v>
      </c>
      <c r="DC26" s="61">
        <f>IF(COUNTIF(Setup_Hierarchy!$J$99:$IV$99,"="&amp;$K26)&lt;&gt;0,$L26,0)</f>
        <v>0</v>
      </c>
      <c r="DD26" s="61">
        <f>IF(COUNTIF(Setup_Hierarchy!$J$100:$IV$100,"="&amp;$K26)&lt;&gt;0,$L26,0)</f>
        <v>0</v>
      </c>
      <c r="DE26" s="61">
        <f>IF(COUNTIF(Setup_Hierarchy!$J$101:$IV$101,"="&amp;$K26)&lt;&gt;0,$L26,0)</f>
        <v>0</v>
      </c>
      <c r="DF26" s="61">
        <f>IF(COUNTIF(Setup_Hierarchy!$J$102:$IV$102,"="&amp;$K26)&lt;&gt;0,$L26,0)</f>
        <v>0</v>
      </c>
      <c r="DG26" s="61">
        <f>IF(COUNTIF(Setup_Hierarchy!$J$103:$IV$103,"="&amp;$K26)&lt;&gt;0,$L26,0)</f>
        <v>0</v>
      </c>
      <c r="DH26" s="61">
        <f>IF(COUNTIF(Setup_Hierarchy!$J$104:$IV$104,"="&amp;$K26)&lt;&gt;0,$L26,0)</f>
        <v>0</v>
      </c>
      <c r="DI26" s="61">
        <f>IF(COUNTIF(Setup_Hierarchy!$J$105:$IV$105,"="&amp;$K26)&lt;&gt;0,$L26,0)</f>
        <v>0</v>
      </c>
      <c r="DJ26" s="61">
        <f>IF(COUNTIF(Setup_Hierarchy!$J$106:$IV$106,"="&amp;$K26)&lt;&gt;0,$L26,0)</f>
        <v>0</v>
      </c>
      <c r="DK26" s="61">
        <f>IF(COUNTIF(Setup_Hierarchy!$J$107:$IV$107,"="&amp;$K26)&lt;&gt;0,$L26,0)</f>
        <v>0</v>
      </c>
      <c r="DL26" s="61">
        <f>IF(COUNTIF(Setup_Hierarchy!$J$108:$IV$108,"="&amp;$K26)&lt;&gt;0,$L26,0)</f>
        <v>0</v>
      </c>
      <c r="DM26" s="61">
        <f>IF(COUNTIF(Setup_Hierarchy!$J$109:$IV$109,"="&amp;$K26)&lt;&gt;0,$L26,0)</f>
        <v>0</v>
      </c>
      <c r="DN26" s="61">
        <f>IF(COUNTIF(Setup_Hierarchy!$J$110:$IV$110,"="&amp;$K26)&lt;&gt;0,$L26,0)</f>
        <v>0</v>
      </c>
      <c r="DO26" s="61">
        <f>IF(COUNTIF(Setup_Hierarchy!$J$111:$IV$111,"="&amp;$K26)&lt;&gt;0,$L26,0)</f>
        <v>0</v>
      </c>
      <c r="DP26" s="61">
        <f>IF(COUNTIF(Setup_Hierarchy!$J$112:$IV$112,"="&amp;$K26)&lt;&gt;0,$L26,0)</f>
        <v>0</v>
      </c>
      <c r="DQ26" s="61">
        <f>IF(COUNTIF(Setup_Hierarchy!$J$113:$IV$113,"="&amp;$K26)&lt;&gt;0,$L26,0)</f>
        <v>0</v>
      </c>
      <c r="DR26" s="61">
        <f>IF(COUNTIF(Setup_Hierarchy!$J$114:$IV$114,"="&amp;$K26)&lt;&gt;0,$L26,0)</f>
        <v>0</v>
      </c>
      <c r="DS26" s="61">
        <f>IF(COUNTIF(Setup_Hierarchy!$J$115:$IV$115,"="&amp;$K26)&lt;&gt;0,$L26,0)</f>
        <v>0</v>
      </c>
      <c r="DT26" s="61">
        <f>IF(COUNTIF(Setup_Hierarchy!$J$116:$IV$116,"="&amp;$K26)&lt;&gt;0,$L26,0)</f>
        <v>-1.8</v>
      </c>
    </row>
    <row r="27" spans="2:124" x14ac:dyDescent="0.2">
      <c r="B27" t="s">
        <v>43</v>
      </c>
      <c r="C27">
        <v>3</v>
      </c>
      <c r="D27" t="s">
        <v>18</v>
      </c>
      <c r="E27" t="s">
        <v>369</v>
      </c>
      <c r="F27" t="s">
        <v>525</v>
      </c>
      <c r="G27" t="s">
        <v>531</v>
      </c>
      <c r="H27" t="s">
        <v>12</v>
      </c>
      <c r="I27">
        <v>5.7598999999999997E-2</v>
      </c>
      <c r="J27">
        <v>-8.4699999999999998E-2</v>
      </c>
      <c r="K27">
        <v>625</v>
      </c>
      <c r="L27">
        <v>-127.48</v>
      </c>
      <c r="M27" s="61">
        <f>IF(COUNTIF(Setup_Hierarchy!$J$5:$IV$5,"="&amp;$K27)&lt;&gt;0,$L27,0)</f>
        <v>-127.48</v>
      </c>
      <c r="N27" s="61">
        <f>IF(COUNTIF(Setup_Hierarchy!$J$6:$IV$6,"="&amp;$K27)&lt;&gt;0,$L27,0)</f>
        <v>-127.48</v>
      </c>
      <c r="O27" s="61">
        <f>IF(COUNTIF(Setup_Hierarchy!$J$7:$IV$7,"="&amp;$K27)&lt;&gt;0,$L27,0)</f>
        <v>-127.48</v>
      </c>
      <c r="P27" s="61">
        <f>IF(COUNTIF(Setup_Hierarchy!$J$8:$IV$8,"="&amp;$K27)&lt;&gt;0,$L27,0)</f>
        <v>0</v>
      </c>
      <c r="Q27" s="61">
        <f>IF(COUNTIF(Setup_Hierarchy!$J$9:$IV$9,"="&amp;$K27)&lt;&gt;0,$L27,0)</f>
        <v>0</v>
      </c>
      <c r="R27" s="61">
        <f>IF(COUNTIF(Setup_Hierarchy!$J$10:$IV$10,"="&amp;$K27)&lt;&gt;0,$L27,0)</f>
        <v>0</v>
      </c>
      <c r="S27" s="61">
        <f>IF(COUNTIF(Setup_Hierarchy!$J$11:$IV$11,"="&amp;$K27)&lt;&gt;0,$L27,0)</f>
        <v>0</v>
      </c>
      <c r="T27" s="61">
        <f>IF(COUNTIF(Setup_Hierarchy!$J$12:$IV$12,"="&amp;$K27)&lt;&gt;0,$L27,0)</f>
        <v>0</v>
      </c>
      <c r="U27" s="61">
        <f>IF(COUNTIF(Setup_Hierarchy!$J$13:$IV$13,"="&amp;$K27)&lt;&gt;0,$L27,0)</f>
        <v>0</v>
      </c>
      <c r="V27" s="61">
        <f>IF(COUNTIF(Setup_Hierarchy!$J$14:$IV$14,"="&amp;$K27)&lt;&gt;0,$L27,0)</f>
        <v>0</v>
      </c>
      <c r="W27" s="61">
        <f>IF(COUNTIF(Setup_Hierarchy!$J$15:$IV$15,"="&amp;$K27)&lt;&gt;0,$L27,0)</f>
        <v>0</v>
      </c>
      <c r="X27" s="61">
        <f>IF(COUNTIF(Setup_Hierarchy!$J$16:$IV$16,"="&amp;$K27)&lt;&gt;0,$L27,0)</f>
        <v>0</v>
      </c>
      <c r="Y27" s="61">
        <f>IF(COUNTIF(Setup_Hierarchy!$J$17:$IV$17,"="&amp;$K27)&lt;&gt;0,$L27,0)</f>
        <v>0</v>
      </c>
      <c r="Z27" s="61">
        <f>IF(COUNTIF(Setup_Hierarchy!$J$18:$IV$18,"="&amp;$K27)&lt;&gt;0,$L27,0)</f>
        <v>0</v>
      </c>
      <c r="AA27" s="61">
        <f>IF(COUNTIF(Setup_Hierarchy!$J$19:$IV$19,"="&amp;$K27)&lt;&gt;0,$L27,0)</f>
        <v>0</v>
      </c>
      <c r="AB27" s="61">
        <f>IF(COUNTIF(Setup_Hierarchy!$J$20:$IV$20,"="&amp;$K27)&lt;&gt;0,$L27,0)</f>
        <v>0</v>
      </c>
      <c r="AC27" s="61">
        <f>IF(COUNTIF(Setup_Hierarchy!$J$21:$IV$21,"="&amp;$K27)&lt;&gt;0,$L27,0)</f>
        <v>0</v>
      </c>
      <c r="AD27" s="61">
        <f>IF(COUNTIF(Setup_Hierarchy!$J$22:$IV$22,"="&amp;$K27)&lt;&gt;0,$L27,0)</f>
        <v>0</v>
      </c>
      <c r="AE27" s="61">
        <f>IF(COUNTIF(Setup_Hierarchy!$J$23:$IV$23,"="&amp;$K27)&lt;&gt;0,$L27,0)</f>
        <v>0</v>
      </c>
      <c r="AF27" s="61">
        <f>IF(COUNTIF(Setup_Hierarchy!$J$24:$IV$24,"="&amp;$K27)&lt;&gt;0,$L27,0)</f>
        <v>0</v>
      </c>
      <c r="AG27" s="61">
        <f>IF(COUNTIF(Setup_Hierarchy!$J$25:$IV$25,"="&amp;$K27)&lt;&gt;0,$L27,0)</f>
        <v>0</v>
      </c>
      <c r="AH27" s="61">
        <f>IF(COUNTIF(Setup_Hierarchy!$J$26:$IV$26,"="&amp;$K27)&lt;&gt;0,$L27,0)</f>
        <v>0</v>
      </c>
      <c r="AI27" s="61">
        <f>IF(COUNTIF(Setup_Hierarchy!$J$27:$IV$27,"="&amp;$K27)&lt;&gt;0,$L27,0)</f>
        <v>0</v>
      </c>
      <c r="AJ27" s="61">
        <f>IF(COUNTIF(Setup_Hierarchy!$J$28:$IV$28,"="&amp;$K27)&lt;&gt;0,$L27,0)</f>
        <v>0</v>
      </c>
      <c r="AK27" s="61">
        <f>IF(COUNTIF(Setup_Hierarchy!$J$29:$IV$29,"="&amp;$K27)&lt;&gt;0,$L27,0)</f>
        <v>0</v>
      </c>
      <c r="AL27" s="61">
        <f>IF(COUNTIF(Setup_Hierarchy!$J$30:$IV$30,"="&amp;$K27)&lt;&gt;0,$L27,0)</f>
        <v>0</v>
      </c>
      <c r="AM27" s="61">
        <f>IF(COUNTIF(Setup_Hierarchy!$J$31:$IV$31,"="&amp;$K27)&lt;&gt;0,$L27,0)</f>
        <v>0</v>
      </c>
      <c r="AN27" s="61">
        <f>IF(COUNTIF(Setup_Hierarchy!$J$32:$IV$32,"="&amp;$K27)&lt;&gt;0,$L27,0)</f>
        <v>0</v>
      </c>
      <c r="AO27" s="61">
        <f>IF(COUNTIF(Setup_Hierarchy!$J$33:$IV$33,"="&amp;$K27)&lt;&gt;0,$L27,0)</f>
        <v>0</v>
      </c>
      <c r="AP27" s="61">
        <f>IF(COUNTIF(Setup_Hierarchy!$J$34:$IV$34,"="&amp;$K27)&lt;&gt;0,$L27,0)</f>
        <v>0</v>
      </c>
      <c r="AQ27" s="61">
        <f>IF(COUNTIF(Setup_Hierarchy!$J$35:$IV$35,"="&amp;$K27)&lt;&gt;0,$L27,0)</f>
        <v>0</v>
      </c>
      <c r="AR27" s="61">
        <f>IF(COUNTIF(Setup_Hierarchy!$J$36:$IV$36,"="&amp;$K27)&lt;&gt;0,$L27,0)</f>
        <v>0</v>
      </c>
      <c r="AS27" s="61">
        <f>IF(COUNTIF(Setup_Hierarchy!$J$37:$IV$37,"="&amp;$K27)&lt;&gt;0,$L27,0)</f>
        <v>0</v>
      </c>
      <c r="AT27" s="61">
        <f>IF(COUNTIF(Setup_Hierarchy!$J$38:$IV$38,"="&amp;$K27)&lt;&gt;0,$L27,0)</f>
        <v>0</v>
      </c>
      <c r="AU27" s="61">
        <f>IF(COUNTIF(Setup_Hierarchy!$J$39:$IV$39,"="&amp;$K27)&lt;&gt;0,$L27,0)</f>
        <v>0</v>
      </c>
      <c r="AV27" s="61">
        <f>IF(COUNTIF(Setup_Hierarchy!$J$40:$IV$40,"="&amp;$K27)&lt;&gt;0,$L27,0)</f>
        <v>0</v>
      </c>
      <c r="AW27" s="61">
        <f>IF(COUNTIF(Setup_Hierarchy!$J$41:$IV$41,"="&amp;$K27)&lt;&gt;0,$L27,0)</f>
        <v>0</v>
      </c>
      <c r="AX27" s="61">
        <f>IF(COUNTIF(Setup_Hierarchy!$J$42:$IV$42,"="&amp;$K27)&lt;&gt;0,$L27,0)</f>
        <v>0</v>
      </c>
      <c r="AY27" s="61">
        <f>IF(COUNTIF(Setup_Hierarchy!$J$43:$IV$43,"="&amp;$K27)&lt;&gt;0,$L27,0)</f>
        <v>0</v>
      </c>
      <c r="AZ27" s="61">
        <f>IF(COUNTIF(Setup_Hierarchy!$J$44:$IV$44,"="&amp;$K27)&lt;&gt;0,$L27,0)</f>
        <v>0</v>
      </c>
      <c r="BA27" s="61">
        <f>IF(COUNTIF(Setup_Hierarchy!$J$45:$IV$45,"="&amp;$K27)&lt;&gt;0,$L27,0)</f>
        <v>0</v>
      </c>
      <c r="BB27" s="61">
        <f>IF(COUNTIF(Setup_Hierarchy!$J$46:$IV$46,"="&amp;$K27)&lt;&gt;0,$L27,0)</f>
        <v>0</v>
      </c>
      <c r="BC27" s="61">
        <f>IF(COUNTIF(Setup_Hierarchy!$J$47:$IV$47,"="&amp;$K27)&lt;&gt;0,$L27,0)</f>
        <v>0</v>
      </c>
      <c r="BD27" s="61">
        <f>IF(COUNTIF(Setup_Hierarchy!$J$48:$IV$48,"="&amp;$K27)&lt;&gt;0,$L27,0)</f>
        <v>0</v>
      </c>
      <c r="BE27" s="61">
        <f>IF(COUNTIF(Setup_Hierarchy!$J$49:$IV$49,"="&amp;$K27)&lt;&gt;0,$L27,0)</f>
        <v>0</v>
      </c>
      <c r="BF27" s="61">
        <f>IF(COUNTIF(Setup_Hierarchy!$J$50:$IV$50,"="&amp;$K27)&lt;&gt;0,$L27,0)</f>
        <v>0</v>
      </c>
      <c r="BG27" s="61">
        <f>IF(COUNTIF(Setup_Hierarchy!$J$51:$IV$51,"="&amp;$K27)&lt;&gt;0,$L27,0)</f>
        <v>-127.48</v>
      </c>
      <c r="BH27" s="61">
        <f>IF(COUNTIF(Setup_Hierarchy!$J$52:$IV$52,"="&amp;$K27)&lt;&gt;0,$L27,0)</f>
        <v>0</v>
      </c>
      <c r="BI27" s="61">
        <f>IF(COUNTIF(Setup_Hierarchy!$J$53:$IV$53,"="&amp;$K27)&lt;&gt;0,$L27,0)</f>
        <v>0</v>
      </c>
      <c r="BJ27" s="61">
        <f>IF(COUNTIF(Setup_Hierarchy!$J$54:$IV$54,"="&amp;$K27)&lt;&gt;0,$L27,0)</f>
        <v>0</v>
      </c>
      <c r="BK27" s="61">
        <f>IF(COUNTIF(Setup_Hierarchy!$J$55:$IV$55,"="&amp;$K27)&lt;&gt;0,$L27,0)</f>
        <v>0</v>
      </c>
      <c r="BL27" s="61">
        <f>IF(COUNTIF(Setup_Hierarchy!$J$56:$IV$56,"="&amp;$K27)&lt;&gt;0,$L27,0)</f>
        <v>0</v>
      </c>
      <c r="BM27" s="61">
        <f>IF(COUNTIF(Setup_Hierarchy!$J$57:$IV$57,"="&amp;$K27)&lt;&gt;0,$L27,0)</f>
        <v>0</v>
      </c>
      <c r="BN27" s="61">
        <f>IF(COUNTIF(Setup_Hierarchy!$J$58:$IV$58,"="&amp;$K27)&lt;&gt;0,$L27,0)</f>
        <v>0</v>
      </c>
      <c r="BO27" s="61">
        <f>IF(COUNTIF(Setup_Hierarchy!$J$59:$IV$59,"="&amp;$K27)&lt;&gt;0,$L27,0)</f>
        <v>-127.48</v>
      </c>
      <c r="BP27" s="61">
        <f>IF(COUNTIF(Setup_Hierarchy!$J$60:$IV$60,"="&amp;$K27)&lt;&gt;0,$L27,0)</f>
        <v>0</v>
      </c>
      <c r="BQ27" s="61">
        <f>IF(COUNTIF(Setup_Hierarchy!$J$61:$IV$61,"="&amp;$K27)&lt;&gt;0,$L27,0)</f>
        <v>0</v>
      </c>
      <c r="BR27" s="61">
        <f>IF(COUNTIF(Setup_Hierarchy!$J$62:$IV$62,"="&amp;$K27)&lt;&gt;0,$L27,0)</f>
        <v>0</v>
      </c>
      <c r="BS27" s="61">
        <f>IF(COUNTIF(Setup_Hierarchy!$J$63:$IV$63,"="&amp;$K27)&lt;&gt;0,$L27,0)</f>
        <v>0</v>
      </c>
      <c r="BT27" s="61">
        <f>IF(COUNTIF(Setup_Hierarchy!$J$64:$IV$64,"="&amp;$K27)&lt;&gt;0,$L27,0)</f>
        <v>0</v>
      </c>
      <c r="BU27" s="61">
        <f>IF(COUNTIF(Setup_Hierarchy!$J$65:$IV$65,"="&amp;$K27)&lt;&gt;0,$L27,0)</f>
        <v>0</v>
      </c>
      <c r="BV27" s="61">
        <f>IF(COUNTIF(Setup_Hierarchy!$J$66:$IV$66,"="&amp;$K27)&lt;&gt;0,$L27,0)</f>
        <v>0</v>
      </c>
      <c r="BW27" s="61">
        <f>IF(COUNTIF(Setup_Hierarchy!$J$67:$IV$67,"="&amp;$K27)&lt;&gt;0,$L27,0)</f>
        <v>0</v>
      </c>
      <c r="BX27" s="61">
        <f>IF(COUNTIF(Setup_Hierarchy!$J$68:$IV$68,"="&amp;$K27)&lt;&gt;0,$L27,0)</f>
        <v>0</v>
      </c>
      <c r="BY27" s="61">
        <f>IF(COUNTIF(Setup_Hierarchy!$J$69:$IV$69,"="&amp;$K27)&lt;&gt;0,$L27,0)</f>
        <v>-127.48</v>
      </c>
      <c r="BZ27" s="61">
        <f>IF(COUNTIF(Setup_Hierarchy!$J$70:$IV$70,"="&amp;$K27)&lt;&gt;0,$L27,0)</f>
        <v>-127.48</v>
      </c>
      <c r="CA27" s="61">
        <f>IF(COUNTIF(Setup_Hierarchy!$J$71:$IV$71,"="&amp;$K27)&lt;&gt;0,$L27,0)</f>
        <v>0</v>
      </c>
      <c r="CB27" s="61">
        <f>IF(COUNTIF(Setup_Hierarchy!$J$72:$IV$72,"="&amp;$K27)&lt;&gt;0,$L27,0)</f>
        <v>0</v>
      </c>
      <c r="CC27" s="61">
        <f>IF(COUNTIF(Setup_Hierarchy!$J$73:$IV$73,"="&amp;$K27)&lt;&gt;0,$L27,0)</f>
        <v>0</v>
      </c>
      <c r="CD27" s="61">
        <f>IF(COUNTIF(Setup_Hierarchy!$J$74:$IV$74,"="&amp;$K27)&lt;&gt;0,$L27,0)</f>
        <v>0</v>
      </c>
      <c r="CE27" s="61">
        <f>IF(COUNTIF(Setup_Hierarchy!$J$75:$IV$75,"="&amp;$K27)&lt;&gt;0,$L27,0)</f>
        <v>0</v>
      </c>
      <c r="CF27" s="61">
        <f>IF(COUNTIF(Setup_Hierarchy!$J$76:$IV$76,"="&amp;$K27)&lt;&gt;0,$L27,0)</f>
        <v>0</v>
      </c>
      <c r="CG27" s="61">
        <f>IF(COUNTIF(Setup_Hierarchy!$J$77:$IV$77,"="&amp;$K27)&lt;&gt;0,$L27,0)</f>
        <v>0</v>
      </c>
      <c r="CH27" s="61">
        <f>IF(COUNTIF(Setup_Hierarchy!$J$78:$IV$78,"="&amp;$K27)&lt;&gt;0,$L27,0)</f>
        <v>0</v>
      </c>
      <c r="CI27" s="61">
        <f>IF(COUNTIF(Setup_Hierarchy!$J$79:$IV$79,"="&amp;$K27)&lt;&gt;0,$L27,0)</f>
        <v>0</v>
      </c>
      <c r="CJ27" s="61">
        <f>IF(COUNTIF(Setup_Hierarchy!$J$80:$IV$80,"="&amp;$K27)&lt;&gt;0,$L27,0)</f>
        <v>0</v>
      </c>
      <c r="CK27" s="61">
        <f>IF(COUNTIF(Setup_Hierarchy!$J$81:$IV$81,"="&amp;$K27)&lt;&gt;0,$L27,0)</f>
        <v>0</v>
      </c>
      <c r="CL27" s="61">
        <f>IF(COUNTIF(Setup_Hierarchy!$J$82:$IV$82,"="&amp;$K27)&lt;&gt;0,$L27,0)</f>
        <v>0</v>
      </c>
      <c r="CM27" s="61">
        <f>IF(COUNTIF(Setup_Hierarchy!$J$83:$IV$83,"="&amp;$K27)&lt;&gt;0,$L27,0)</f>
        <v>0</v>
      </c>
      <c r="CN27" s="61">
        <f>IF(COUNTIF(Setup_Hierarchy!$J$84:$IV$84,"="&amp;$K27)&lt;&gt;0,$L27,0)</f>
        <v>0</v>
      </c>
      <c r="CO27" s="61">
        <f>IF(COUNTIF(Setup_Hierarchy!$J$85:$IV$85,"="&amp;$K27)&lt;&gt;0,$L27,0)</f>
        <v>0</v>
      </c>
      <c r="CP27" s="61">
        <f>IF(COUNTIF(Setup_Hierarchy!$J$86:$IV$86,"="&amp;$K27)&lt;&gt;0,$L27,0)</f>
        <v>0</v>
      </c>
      <c r="CQ27" s="61">
        <f>IF(COUNTIF(Setup_Hierarchy!$J$87:$IV$87,"="&amp;$K27)&lt;&gt;0,$L27,0)</f>
        <v>0</v>
      </c>
      <c r="CR27" s="61">
        <f>IF(COUNTIF(Setup_Hierarchy!$J$88:$IV$88,"="&amp;$K27)&lt;&gt;0,$L27,0)</f>
        <v>0</v>
      </c>
      <c r="CS27" s="61">
        <f>IF(COUNTIF(Setup_Hierarchy!$J$89:$IV$89,"="&amp;$K27)&lt;&gt;0,$L27,0)</f>
        <v>0</v>
      </c>
      <c r="CT27" s="61">
        <f>IF(COUNTIF(Setup_Hierarchy!$J$90:$IV$90,"="&amp;$K27)&lt;&gt;0,$L27,0)</f>
        <v>0</v>
      </c>
      <c r="CU27" s="61">
        <f>IF(COUNTIF(Setup_Hierarchy!$J$91:$IV$91,"="&amp;$K27)&lt;&gt;0,$L27,0)</f>
        <v>0</v>
      </c>
      <c r="CV27" s="61">
        <f>IF(COUNTIF(Setup_Hierarchy!$J$92:$IV$92,"="&amp;$K27)&lt;&gt;0,$L27,0)</f>
        <v>0</v>
      </c>
      <c r="CW27" s="61">
        <f>IF(COUNTIF(Setup_Hierarchy!$J$93:$IV$93,"="&amp;$K27)&lt;&gt;0,$L27,0)</f>
        <v>0</v>
      </c>
      <c r="CX27" s="61">
        <f>IF(COUNTIF(Setup_Hierarchy!$J$94:$IV$94,"="&amp;$K27)&lt;&gt;0,$L27,0)</f>
        <v>0</v>
      </c>
      <c r="CY27" s="61">
        <f>IF(COUNTIF(Setup_Hierarchy!$J$95:$IV$95,"="&amp;$K27)&lt;&gt;0,$L27,0)</f>
        <v>0</v>
      </c>
      <c r="CZ27" s="61">
        <f>IF(COUNTIF(Setup_Hierarchy!$J$96:$IV$96,"="&amp;$K27)&lt;&gt;0,$L27,0)</f>
        <v>0</v>
      </c>
      <c r="DA27" s="61">
        <f>IF(COUNTIF(Setup_Hierarchy!$J$97:$IV$97,"="&amp;$K27)&lt;&gt;0,$L27,0)</f>
        <v>0</v>
      </c>
      <c r="DB27" s="61">
        <f>IF(COUNTIF(Setup_Hierarchy!$J$98:$IV$98,"="&amp;$K27)&lt;&gt;0,$L27,0)</f>
        <v>0</v>
      </c>
      <c r="DC27" s="61">
        <f>IF(COUNTIF(Setup_Hierarchy!$J$99:$IV$99,"="&amp;$K27)&lt;&gt;0,$L27,0)</f>
        <v>0</v>
      </c>
      <c r="DD27" s="61">
        <f>IF(COUNTIF(Setup_Hierarchy!$J$100:$IV$100,"="&amp;$K27)&lt;&gt;0,$L27,0)</f>
        <v>0</v>
      </c>
      <c r="DE27" s="61">
        <f>IF(COUNTIF(Setup_Hierarchy!$J$101:$IV$101,"="&amp;$K27)&lt;&gt;0,$L27,0)</f>
        <v>0</v>
      </c>
      <c r="DF27" s="61">
        <f>IF(COUNTIF(Setup_Hierarchy!$J$102:$IV$102,"="&amp;$K27)&lt;&gt;0,$L27,0)</f>
        <v>0</v>
      </c>
      <c r="DG27" s="61">
        <f>IF(COUNTIF(Setup_Hierarchy!$J$103:$IV$103,"="&amp;$K27)&lt;&gt;0,$L27,0)</f>
        <v>0</v>
      </c>
      <c r="DH27" s="61">
        <f>IF(COUNTIF(Setup_Hierarchy!$J$104:$IV$104,"="&amp;$K27)&lt;&gt;0,$L27,0)</f>
        <v>0</v>
      </c>
      <c r="DI27" s="61">
        <f>IF(COUNTIF(Setup_Hierarchy!$J$105:$IV$105,"="&amp;$K27)&lt;&gt;0,$L27,0)</f>
        <v>0</v>
      </c>
      <c r="DJ27" s="61">
        <f>IF(COUNTIF(Setup_Hierarchy!$J$106:$IV$106,"="&amp;$K27)&lt;&gt;0,$L27,0)</f>
        <v>0</v>
      </c>
      <c r="DK27" s="61">
        <f>IF(COUNTIF(Setup_Hierarchy!$J$107:$IV$107,"="&amp;$K27)&lt;&gt;0,$L27,0)</f>
        <v>0</v>
      </c>
      <c r="DL27" s="61">
        <f>IF(COUNTIF(Setup_Hierarchy!$J$108:$IV$108,"="&amp;$K27)&lt;&gt;0,$L27,0)</f>
        <v>0</v>
      </c>
      <c r="DM27" s="61">
        <f>IF(COUNTIF(Setup_Hierarchy!$J$109:$IV$109,"="&amp;$K27)&lt;&gt;0,$L27,0)</f>
        <v>0</v>
      </c>
      <c r="DN27" s="61">
        <f>IF(COUNTIF(Setup_Hierarchy!$J$110:$IV$110,"="&amp;$K27)&lt;&gt;0,$L27,0)</f>
        <v>0</v>
      </c>
      <c r="DO27" s="61">
        <f>IF(COUNTIF(Setup_Hierarchy!$J$111:$IV$111,"="&amp;$K27)&lt;&gt;0,$L27,0)</f>
        <v>0</v>
      </c>
      <c r="DP27" s="61">
        <f>IF(COUNTIF(Setup_Hierarchy!$J$112:$IV$112,"="&amp;$K27)&lt;&gt;0,$L27,0)</f>
        <v>0</v>
      </c>
      <c r="DQ27" s="61">
        <f>IF(COUNTIF(Setup_Hierarchy!$J$113:$IV$113,"="&amp;$K27)&lt;&gt;0,$L27,0)</f>
        <v>0</v>
      </c>
      <c r="DR27" s="61">
        <f>IF(COUNTIF(Setup_Hierarchy!$J$114:$IV$114,"="&amp;$K27)&lt;&gt;0,$L27,0)</f>
        <v>0</v>
      </c>
      <c r="DS27" s="61">
        <f>IF(COUNTIF(Setup_Hierarchy!$J$115:$IV$115,"="&amp;$K27)&lt;&gt;0,$L27,0)</f>
        <v>0</v>
      </c>
      <c r="DT27" s="61">
        <f>IF(COUNTIF(Setup_Hierarchy!$J$116:$IV$116,"="&amp;$K27)&lt;&gt;0,$L27,0)</f>
        <v>0</v>
      </c>
    </row>
    <row r="28" spans="2:124" x14ac:dyDescent="0.2">
      <c r="B28" t="s">
        <v>43</v>
      </c>
      <c r="C28">
        <v>3</v>
      </c>
      <c r="D28" t="s">
        <v>18</v>
      </c>
      <c r="E28" t="s">
        <v>369</v>
      </c>
      <c r="F28" t="s">
        <v>525</v>
      </c>
      <c r="G28" t="s">
        <v>531</v>
      </c>
      <c r="H28" t="s">
        <v>12</v>
      </c>
      <c r="I28">
        <v>5.7598999999999997E-2</v>
      </c>
      <c r="J28">
        <v>-8.4699999999999998E-2</v>
      </c>
      <c r="K28">
        <v>626</v>
      </c>
      <c r="L28">
        <v>-1053.5</v>
      </c>
      <c r="M28" s="61">
        <f>IF(COUNTIF(Setup_Hierarchy!$J$5:$IV$5,"="&amp;$K28)&lt;&gt;0,$L28,0)</f>
        <v>-1053.5</v>
      </c>
      <c r="N28" s="61">
        <f>IF(COUNTIF(Setup_Hierarchy!$J$6:$IV$6,"="&amp;$K28)&lt;&gt;0,$L28,0)</f>
        <v>-1053.5</v>
      </c>
      <c r="O28" s="61">
        <f>IF(COUNTIF(Setup_Hierarchy!$J$7:$IV$7,"="&amp;$K28)&lt;&gt;0,$L28,0)</f>
        <v>-1053.5</v>
      </c>
      <c r="P28" s="61">
        <f>IF(COUNTIF(Setup_Hierarchy!$J$8:$IV$8,"="&amp;$K28)&lt;&gt;0,$L28,0)</f>
        <v>0</v>
      </c>
      <c r="Q28" s="61">
        <f>IF(COUNTIF(Setup_Hierarchy!$J$9:$IV$9,"="&amp;$K28)&lt;&gt;0,$L28,0)</f>
        <v>0</v>
      </c>
      <c r="R28" s="61">
        <f>IF(COUNTIF(Setup_Hierarchy!$J$10:$IV$10,"="&amp;$K28)&lt;&gt;0,$L28,0)</f>
        <v>0</v>
      </c>
      <c r="S28" s="61">
        <f>IF(COUNTIF(Setup_Hierarchy!$J$11:$IV$11,"="&amp;$K28)&lt;&gt;0,$L28,0)</f>
        <v>0</v>
      </c>
      <c r="T28" s="61">
        <f>IF(COUNTIF(Setup_Hierarchy!$J$12:$IV$12,"="&amp;$K28)&lt;&gt;0,$L28,0)</f>
        <v>0</v>
      </c>
      <c r="U28" s="61">
        <f>IF(COUNTIF(Setup_Hierarchy!$J$13:$IV$13,"="&amp;$K28)&lt;&gt;0,$L28,0)</f>
        <v>0</v>
      </c>
      <c r="V28" s="61">
        <f>IF(COUNTIF(Setup_Hierarchy!$J$14:$IV$14,"="&amp;$K28)&lt;&gt;0,$L28,0)</f>
        <v>0</v>
      </c>
      <c r="W28" s="61">
        <f>IF(COUNTIF(Setup_Hierarchy!$J$15:$IV$15,"="&amp;$K28)&lt;&gt;0,$L28,0)</f>
        <v>0</v>
      </c>
      <c r="X28" s="61">
        <f>IF(COUNTIF(Setup_Hierarchy!$J$16:$IV$16,"="&amp;$K28)&lt;&gt;0,$L28,0)</f>
        <v>0</v>
      </c>
      <c r="Y28" s="61">
        <f>IF(COUNTIF(Setup_Hierarchy!$J$17:$IV$17,"="&amp;$K28)&lt;&gt;0,$L28,0)</f>
        <v>0</v>
      </c>
      <c r="Z28" s="61">
        <f>IF(COUNTIF(Setup_Hierarchy!$J$18:$IV$18,"="&amp;$K28)&lt;&gt;0,$L28,0)</f>
        <v>0</v>
      </c>
      <c r="AA28" s="61">
        <f>IF(COUNTIF(Setup_Hierarchy!$J$19:$IV$19,"="&amp;$K28)&lt;&gt;0,$L28,0)</f>
        <v>0</v>
      </c>
      <c r="AB28" s="61">
        <f>IF(COUNTIF(Setup_Hierarchy!$J$20:$IV$20,"="&amp;$K28)&lt;&gt;0,$L28,0)</f>
        <v>0</v>
      </c>
      <c r="AC28" s="61">
        <f>IF(COUNTIF(Setup_Hierarchy!$J$21:$IV$21,"="&amp;$K28)&lt;&gt;0,$L28,0)</f>
        <v>0</v>
      </c>
      <c r="AD28" s="61">
        <f>IF(COUNTIF(Setup_Hierarchy!$J$22:$IV$22,"="&amp;$K28)&lt;&gt;0,$L28,0)</f>
        <v>0</v>
      </c>
      <c r="AE28" s="61">
        <f>IF(COUNTIF(Setup_Hierarchy!$J$23:$IV$23,"="&amp;$K28)&lt;&gt;0,$L28,0)</f>
        <v>0</v>
      </c>
      <c r="AF28" s="61">
        <f>IF(COUNTIF(Setup_Hierarchy!$J$24:$IV$24,"="&amp;$K28)&lt;&gt;0,$L28,0)</f>
        <v>0</v>
      </c>
      <c r="AG28" s="61">
        <f>IF(COUNTIF(Setup_Hierarchy!$J$25:$IV$25,"="&amp;$K28)&lt;&gt;0,$L28,0)</f>
        <v>0</v>
      </c>
      <c r="AH28" s="61">
        <f>IF(COUNTIF(Setup_Hierarchy!$J$26:$IV$26,"="&amp;$K28)&lt;&gt;0,$L28,0)</f>
        <v>0</v>
      </c>
      <c r="AI28" s="61">
        <f>IF(COUNTIF(Setup_Hierarchy!$J$27:$IV$27,"="&amp;$K28)&lt;&gt;0,$L28,0)</f>
        <v>0</v>
      </c>
      <c r="AJ28" s="61">
        <f>IF(COUNTIF(Setup_Hierarchy!$J$28:$IV$28,"="&amp;$K28)&lt;&gt;0,$L28,0)</f>
        <v>0</v>
      </c>
      <c r="AK28" s="61">
        <f>IF(COUNTIF(Setup_Hierarchy!$J$29:$IV$29,"="&amp;$K28)&lt;&gt;0,$L28,0)</f>
        <v>0</v>
      </c>
      <c r="AL28" s="61">
        <f>IF(COUNTIF(Setup_Hierarchy!$J$30:$IV$30,"="&amp;$K28)&lt;&gt;0,$L28,0)</f>
        <v>0</v>
      </c>
      <c r="AM28" s="61">
        <f>IF(COUNTIF(Setup_Hierarchy!$J$31:$IV$31,"="&amp;$K28)&lt;&gt;0,$L28,0)</f>
        <v>0</v>
      </c>
      <c r="AN28" s="61">
        <f>IF(COUNTIF(Setup_Hierarchy!$J$32:$IV$32,"="&amp;$K28)&lt;&gt;0,$L28,0)</f>
        <v>0</v>
      </c>
      <c r="AO28" s="61">
        <f>IF(COUNTIF(Setup_Hierarchy!$J$33:$IV$33,"="&amp;$K28)&lt;&gt;0,$L28,0)</f>
        <v>0</v>
      </c>
      <c r="AP28" s="61">
        <f>IF(COUNTIF(Setup_Hierarchy!$J$34:$IV$34,"="&amp;$K28)&lt;&gt;0,$L28,0)</f>
        <v>0</v>
      </c>
      <c r="AQ28" s="61">
        <f>IF(COUNTIF(Setup_Hierarchy!$J$35:$IV$35,"="&amp;$K28)&lt;&gt;0,$L28,0)</f>
        <v>0</v>
      </c>
      <c r="AR28" s="61">
        <f>IF(COUNTIF(Setup_Hierarchy!$J$36:$IV$36,"="&amp;$K28)&lt;&gt;0,$L28,0)</f>
        <v>0</v>
      </c>
      <c r="AS28" s="61">
        <f>IF(COUNTIF(Setup_Hierarchy!$J$37:$IV$37,"="&amp;$K28)&lt;&gt;0,$L28,0)</f>
        <v>0</v>
      </c>
      <c r="AT28" s="61">
        <f>IF(COUNTIF(Setup_Hierarchy!$J$38:$IV$38,"="&amp;$K28)&lt;&gt;0,$L28,0)</f>
        <v>0</v>
      </c>
      <c r="AU28" s="61">
        <f>IF(COUNTIF(Setup_Hierarchy!$J$39:$IV$39,"="&amp;$K28)&lt;&gt;0,$L28,0)</f>
        <v>0</v>
      </c>
      <c r="AV28" s="61">
        <f>IF(COUNTIF(Setup_Hierarchy!$J$40:$IV$40,"="&amp;$K28)&lt;&gt;0,$L28,0)</f>
        <v>0</v>
      </c>
      <c r="AW28" s="61">
        <f>IF(COUNTIF(Setup_Hierarchy!$J$41:$IV$41,"="&amp;$K28)&lt;&gt;0,$L28,0)</f>
        <v>0</v>
      </c>
      <c r="AX28" s="61">
        <f>IF(COUNTIF(Setup_Hierarchy!$J$42:$IV$42,"="&amp;$K28)&lt;&gt;0,$L28,0)</f>
        <v>0</v>
      </c>
      <c r="AY28" s="61">
        <f>IF(COUNTIF(Setup_Hierarchy!$J$43:$IV$43,"="&amp;$K28)&lt;&gt;0,$L28,0)</f>
        <v>0</v>
      </c>
      <c r="AZ28" s="61">
        <f>IF(COUNTIF(Setup_Hierarchy!$J$44:$IV$44,"="&amp;$K28)&lt;&gt;0,$L28,0)</f>
        <v>0</v>
      </c>
      <c r="BA28" s="61">
        <f>IF(COUNTIF(Setup_Hierarchy!$J$45:$IV$45,"="&amp;$K28)&lt;&gt;0,$L28,0)</f>
        <v>0</v>
      </c>
      <c r="BB28" s="61">
        <f>IF(COUNTIF(Setup_Hierarchy!$J$46:$IV$46,"="&amp;$K28)&lt;&gt;0,$L28,0)</f>
        <v>0</v>
      </c>
      <c r="BC28" s="61">
        <f>IF(COUNTIF(Setup_Hierarchy!$J$47:$IV$47,"="&amp;$K28)&lt;&gt;0,$L28,0)</f>
        <v>0</v>
      </c>
      <c r="BD28" s="61">
        <f>IF(COUNTIF(Setup_Hierarchy!$J$48:$IV$48,"="&amp;$K28)&lt;&gt;0,$L28,0)</f>
        <v>0</v>
      </c>
      <c r="BE28" s="61">
        <f>IF(COUNTIF(Setup_Hierarchy!$J$49:$IV$49,"="&amp;$K28)&lt;&gt;0,$L28,0)</f>
        <v>0</v>
      </c>
      <c r="BF28" s="61">
        <f>IF(COUNTIF(Setup_Hierarchy!$J$50:$IV$50,"="&amp;$K28)&lt;&gt;0,$L28,0)</f>
        <v>0</v>
      </c>
      <c r="BG28" s="61">
        <f>IF(COUNTIF(Setup_Hierarchy!$J$51:$IV$51,"="&amp;$K28)&lt;&gt;0,$L28,0)</f>
        <v>-1053.5</v>
      </c>
      <c r="BH28" s="61">
        <f>IF(COUNTIF(Setup_Hierarchy!$J$52:$IV$52,"="&amp;$K28)&lt;&gt;0,$L28,0)</f>
        <v>0</v>
      </c>
      <c r="BI28" s="61">
        <f>IF(COUNTIF(Setup_Hierarchy!$J$53:$IV$53,"="&amp;$K28)&lt;&gt;0,$L28,0)</f>
        <v>0</v>
      </c>
      <c r="BJ28" s="61">
        <f>IF(COUNTIF(Setup_Hierarchy!$J$54:$IV$54,"="&amp;$K28)&lt;&gt;0,$L28,0)</f>
        <v>0</v>
      </c>
      <c r="BK28" s="61">
        <f>IF(COUNTIF(Setup_Hierarchy!$J$55:$IV$55,"="&amp;$K28)&lt;&gt;0,$L28,0)</f>
        <v>0</v>
      </c>
      <c r="BL28" s="61">
        <f>IF(COUNTIF(Setup_Hierarchy!$J$56:$IV$56,"="&amp;$K28)&lt;&gt;0,$L28,0)</f>
        <v>0</v>
      </c>
      <c r="BM28" s="61">
        <f>IF(COUNTIF(Setup_Hierarchy!$J$57:$IV$57,"="&amp;$K28)&lt;&gt;0,$L28,0)</f>
        <v>0</v>
      </c>
      <c r="BN28" s="61">
        <f>IF(COUNTIF(Setup_Hierarchy!$J$58:$IV$58,"="&amp;$K28)&lt;&gt;0,$L28,0)</f>
        <v>0</v>
      </c>
      <c r="BO28" s="61">
        <f>IF(COUNTIF(Setup_Hierarchy!$J$59:$IV$59,"="&amp;$K28)&lt;&gt;0,$L28,0)</f>
        <v>-1053.5</v>
      </c>
      <c r="BP28" s="61">
        <f>IF(COUNTIF(Setup_Hierarchy!$J$60:$IV$60,"="&amp;$K28)&lt;&gt;0,$L28,0)</f>
        <v>0</v>
      </c>
      <c r="BQ28" s="61">
        <f>IF(COUNTIF(Setup_Hierarchy!$J$61:$IV$61,"="&amp;$K28)&lt;&gt;0,$L28,0)</f>
        <v>0</v>
      </c>
      <c r="BR28" s="61">
        <f>IF(COUNTIF(Setup_Hierarchy!$J$62:$IV$62,"="&amp;$K28)&lt;&gt;0,$L28,0)</f>
        <v>0</v>
      </c>
      <c r="BS28" s="61">
        <f>IF(COUNTIF(Setup_Hierarchy!$J$63:$IV$63,"="&amp;$K28)&lt;&gt;0,$L28,0)</f>
        <v>0</v>
      </c>
      <c r="BT28" s="61">
        <f>IF(COUNTIF(Setup_Hierarchy!$J$64:$IV$64,"="&amp;$K28)&lt;&gt;0,$L28,0)</f>
        <v>0</v>
      </c>
      <c r="BU28" s="61">
        <f>IF(COUNTIF(Setup_Hierarchy!$J$65:$IV$65,"="&amp;$K28)&lt;&gt;0,$L28,0)</f>
        <v>0</v>
      </c>
      <c r="BV28" s="61">
        <f>IF(COUNTIF(Setup_Hierarchy!$J$66:$IV$66,"="&amp;$K28)&lt;&gt;0,$L28,0)</f>
        <v>0</v>
      </c>
      <c r="BW28" s="61">
        <f>IF(COUNTIF(Setup_Hierarchy!$J$67:$IV$67,"="&amp;$K28)&lt;&gt;0,$L28,0)</f>
        <v>0</v>
      </c>
      <c r="BX28" s="61">
        <f>IF(COUNTIF(Setup_Hierarchy!$J$68:$IV$68,"="&amp;$K28)&lt;&gt;0,$L28,0)</f>
        <v>0</v>
      </c>
      <c r="BY28" s="61">
        <f>IF(COUNTIF(Setup_Hierarchy!$J$69:$IV$69,"="&amp;$K28)&lt;&gt;0,$L28,0)</f>
        <v>0</v>
      </c>
      <c r="BZ28" s="61">
        <f>IF(COUNTIF(Setup_Hierarchy!$J$70:$IV$70,"="&amp;$K28)&lt;&gt;0,$L28,0)</f>
        <v>0</v>
      </c>
      <c r="CA28" s="61">
        <f>IF(COUNTIF(Setup_Hierarchy!$J$71:$IV$71,"="&amp;$K28)&lt;&gt;0,$L28,0)</f>
        <v>0</v>
      </c>
      <c r="CB28" s="61">
        <f>IF(COUNTIF(Setup_Hierarchy!$J$72:$IV$72,"="&amp;$K28)&lt;&gt;0,$L28,0)</f>
        <v>-1053.5</v>
      </c>
      <c r="CC28" s="61">
        <f>IF(COUNTIF(Setup_Hierarchy!$J$73:$IV$73,"="&amp;$K28)&lt;&gt;0,$L28,0)</f>
        <v>-1053.5</v>
      </c>
      <c r="CD28" s="61">
        <f>IF(COUNTIF(Setup_Hierarchy!$J$74:$IV$74,"="&amp;$K28)&lt;&gt;0,$L28,0)</f>
        <v>0</v>
      </c>
      <c r="CE28" s="61">
        <f>IF(COUNTIF(Setup_Hierarchy!$J$75:$IV$75,"="&amp;$K28)&lt;&gt;0,$L28,0)</f>
        <v>0</v>
      </c>
      <c r="CF28" s="61">
        <f>IF(COUNTIF(Setup_Hierarchy!$J$76:$IV$76,"="&amp;$K28)&lt;&gt;0,$L28,0)</f>
        <v>0</v>
      </c>
      <c r="CG28" s="61">
        <f>IF(COUNTIF(Setup_Hierarchy!$J$77:$IV$77,"="&amp;$K28)&lt;&gt;0,$L28,0)</f>
        <v>0</v>
      </c>
      <c r="CH28" s="61">
        <f>IF(COUNTIF(Setup_Hierarchy!$J$78:$IV$78,"="&amp;$K28)&lt;&gt;0,$L28,0)</f>
        <v>0</v>
      </c>
      <c r="CI28" s="61">
        <f>IF(COUNTIF(Setup_Hierarchy!$J$79:$IV$79,"="&amp;$K28)&lt;&gt;0,$L28,0)</f>
        <v>0</v>
      </c>
      <c r="CJ28" s="61">
        <f>IF(COUNTIF(Setup_Hierarchy!$J$80:$IV$80,"="&amp;$K28)&lt;&gt;0,$L28,0)</f>
        <v>0</v>
      </c>
      <c r="CK28" s="61">
        <f>IF(COUNTIF(Setup_Hierarchy!$J$81:$IV$81,"="&amp;$K28)&lt;&gt;0,$L28,0)</f>
        <v>0</v>
      </c>
      <c r="CL28" s="61">
        <f>IF(COUNTIF(Setup_Hierarchy!$J$82:$IV$82,"="&amp;$K28)&lt;&gt;0,$L28,0)</f>
        <v>0</v>
      </c>
      <c r="CM28" s="61">
        <f>IF(COUNTIF(Setup_Hierarchy!$J$83:$IV$83,"="&amp;$K28)&lt;&gt;0,$L28,0)</f>
        <v>0</v>
      </c>
      <c r="CN28" s="61">
        <f>IF(COUNTIF(Setup_Hierarchy!$J$84:$IV$84,"="&amp;$K28)&lt;&gt;0,$L28,0)</f>
        <v>0</v>
      </c>
      <c r="CO28" s="61">
        <f>IF(COUNTIF(Setup_Hierarchy!$J$85:$IV$85,"="&amp;$K28)&lt;&gt;0,$L28,0)</f>
        <v>0</v>
      </c>
      <c r="CP28" s="61">
        <f>IF(COUNTIF(Setup_Hierarchy!$J$86:$IV$86,"="&amp;$K28)&lt;&gt;0,$L28,0)</f>
        <v>0</v>
      </c>
      <c r="CQ28" s="61">
        <f>IF(COUNTIF(Setup_Hierarchy!$J$87:$IV$87,"="&amp;$K28)&lt;&gt;0,$L28,0)</f>
        <v>0</v>
      </c>
      <c r="CR28" s="61">
        <f>IF(COUNTIF(Setup_Hierarchy!$J$88:$IV$88,"="&amp;$K28)&lt;&gt;0,$L28,0)</f>
        <v>0</v>
      </c>
      <c r="CS28" s="61">
        <f>IF(COUNTIF(Setup_Hierarchy!$J$89:$IV$89,"="&amp;$K28)&lt;&gt;0,$L28,0)</f>
        <v>0</v>
      </c>
      <c r="CT28" s="61">
        <f>IF(COUNTIF(Setup_Hierarchy!$J$90:$IV$90,"="&amp;$K28)&lt;&gt;0,$L28,0)</f>
        <v>0</v>
      </c>
      <c r="CU28" s="61">
        <f>IF(COUNTIF(Setup_Hierarchy!$J$91:$IV$91,"="&amp;$K28)&lt;&gt;0,$L28,0)</f>
        <v>0</v>
      </c>
      <c r="CV28" s="61">
        <f>IF(COUNTIF(Setup_Hierarchy!$J$92:$IV$92,"="&amp;$K28)&lt;&gt;0,$L28,0)</f>
        <v>0</v>
      </c>
      <c r="CW28" s="61">
        <f>IF(COUNTIF(Setup_Hierarchy!$J$93:$IV$93,"="&amp;$K28)&lt;&gt;0,$L28,0)</f>
        <v>0</v>
      </c>
      <c r="CX28" s="61">
        <f>IF(COUNTIF(Setup_Hierarchy!$J$94:$IV$94,"="&amp;$K28)&lt;&gt;0,$L28,0)</f>
        <v>0</v>
      </c>
      <c r="CY28" s="61">
        <f>IF(COUNTIF(Setup_Hierarchy!$J$95:$IV$95,"="&amp;$K28)&lt;&gt;0,$L28,0)</f>
        <v>0</v>
      </c>
      <c r="CZ28" s="61">
        <f>IF(COUNTIF(Setup_Hierarchy!$J$96:$IV$96,"="&amp;$K28)&lt;&gt;0,$L28,0)</f>
        <v>0</v>
      </c>
      <c r="DA28" s="61">
        <f>IF(COUNTIF(Setup_Hierarchy!$J$97:$IV$97,"="&amp;$K28)&lt;&gt;0,$L28,0)</f>
        <v>0</v>
      </c>
      <c r="DB28" s="61">
        <f>IF(COUNTIF(Setup_Hierarchy!$J$98:$IV$98,"="&amp;$K28)&lt;&gt;0,$L28,0)</f>
        <v>0</v>
      </c>
      <c r="DC28" s="61">
        <f>IF(COUNTIF(Setup_Hierarchy!$J$99:$IV$99,"="&amp;$K28)&lt;&gt;0,$L28,0)</f>
        <v>0</v>
      </c>
      <c r="DD28" s="61">
        <f>IF(COUNTIF(Setup_Hierarchy!$J$100:$IV$100,"="&amp;$K28)&lt;&gt;0,$L28,0)</f>
        <v>0</v>
      </c>
      <c r="DE28" s="61">
        <f>IF(COUNTIF(Setup_Hierarchy!$J$101:$IV$101,"="&amp;$K28)&lt;&gt;0,$L28,0)</f>
        <v>0</v>
      </c>
      <c r="DF28" s="61">
        <f>IF(COUNTIF(Setup_Hierarchy!$J$102:$IV$102,"="&amp;$K28)&lt;&gt;0,$L28,0)</f>
        <v>0</v>
      </c>
      <c r="DG28" s="61">
        <f>IF(COUNTIF(Setup_Hierarchy!$J$103:$IV$103,"="&amp;$K28)&lt;&gt;0,$L28,0)</f>
        <v>0</v>
      </c>
      <c r="DH28" s="61">
        <f>IF(COUNTIF(Setup_Hierarchy!$J$104:$IV$104,"="&amp;$K28)&lt;&gt;0,$L28,0)</f>
        <v>0</v>
      </c>
      <c r="DI28" s="61">
        <f>IF(COUNTIF(Setup_Hierarchy!$J$105:$IV$105,"="&amp;$K28)&lt;&gt;0,$L28,0)</f>
        <v>0</v>
      </c>
      <c r="DJ28" s="61">
        <f>IF(COUNTIF(Setup_Hierarchy!$J$106:$IV$106,"="&amp;$K28)&lt;&gt;0,$L28,0)</f>
        <v>0</v>
      </c>
      <c r="DK28" s="61">
        <f>IF(COUNTIF(Setup_Hierarchy!$J$107:$IV$107,"="&amp;$K28)&lt;&gt;0,$L28,0)</f>
        <v>0</v>
      </c>
      <c r="DL28" s="61">
        <f>IF(COUNTIF(Setup_Hierarchy!$J$108:$IV$108,"="&amp;$K28)&lt;&gt;0,$L28,0)</f>
        <v>0</v>
      </c>
      <c r="DM28" s="61">
        <f>IF(COUNTIF(Setup_Hierarchy!$J$109:$IV$109,"="&amp;$K28)&lt;&gt;0,$L28,0)</f>
        <v>0</v>
      </c>
      <c r="DN28" s="61">
        <f>IF(COUNTIF(Setup_Hierarchy!$J$110:$IV$110,"="&amp;$K28)&lt;&gt;0,$L28,0)</f>
        <v>0</v>
      </c>
      <c r="DO28" s="61">
        <f>IF(COUNTIF(Setup_Hierarchy!$J$111:$IV$111,"="&amp;$K28)&lt;&gt;0,$L28,0)</f>
        <v>0</v>
      </c>
      <c r="DP28" s="61">
        <f>IF(COUNTIF(Setup_Hierarchy!$J$112:$IV$112,"="&amp;$K28)&lt;&gt;0,$L28,0)</f>
        <v>0</v>
      </c>
      <c r="DQ28" s="61">
        <f>IF(COUNTIF(Setup_Hierarchy!$J$113:$IV$113,"="&amp;$K28)&lt;&gt;0,$L28,0)</f>
        <v>0</v>
      </c>
      <c r="DR28" s="61">
        <f>IF(COUNTIF(Setup_Hierarchy!$J$114:$IV$114,"="&amp;$K28)&lt;&gt;0,$L28,0)</f>
        <v>0</v>
      </c>
      <c r="DS28" s="61">
        <f>IF(COUNTIF(Setup_Hierarchy!$J$115:$IV$115,"="&amp;$K28)&lt;&gt;0,$L28,0)</f>
        <v>0</v>
      </c>
      <c r="DT28" s="61">
        <f>IF(COUNTIF(Setup_Hierarchy!$J$116:$IV$116,"="&amp;$K28)&lt;&gt;0,$L28,0)</f>
        <v>0</v>
      </c>
    </row>
    <row r="29" spans="2:124" x14ac:dyDescent="0.2">
      <c r="B29" t="s">
        <v>43</v>
      </c>
      <c r="C29">
        <v>3</v>
      </c>
      <c r="D29" t="s">
        <v>18</v>
      </c>
      <c r="E29" t="s">
        <v>369</v>
      </c>
      <c r="F29" t="s">
        <v>525</v>
      </c>
      <c r="G29" t="s">
        <v>531</v>
      </c>
      <c r="H29" t="s">
        <v>12</v>
      </c>
      <c r="I29">
        <v>5.7598999999999997E-2</v>
      </c>
      <c r="J29">
        <v>-8.4699999999999998E-2</v>
      </c>
      <c r="K29">
        <v>628</v>
      </c>
      <c r="L29">
        <v>1.1399999999999999</v>
      </c>
      <c r="M29" s="61">
        <f>IF(COUNTIF(Setup_Hierarchy!$J$5:$IV$5,"="&amp;$K29)&lt;&gt;0,$L29,0)</f>
        <v>1.1399999999999999</v>
      </c>
      <c r="N29" s="61">
        <f>IF(COUNTIF(Setup_Hierarchy!$J$6:$IV$6,"="&amp;$K29)&lt;&gt;0,$L29,0)</f>
        <v>1.1399999999999999</v>
      </c>
      <c r="O29" s="61">
        <f>IF(COUNTIF(Setup_Hierarchy!$J$7:$IV$7,"="&amp;$K29)&lt;&gt;0,$L29,0)</f>
        <v>1.1399999999999999</v>
      </c>
      <c r="P29" s="61">
        <f>IF(COUNTIF(Setup_Hierarchy!$J$8:$IV$8,"="&amp;$K29)&lt;&gt;0,$L29,0)</f>
        <v>0</v>
      </c>
      <c r="Q29" s="61">
        <f>IF(COUNTIF(Setup_Hierarchy!$J$9:$IV$9,"="&amp;$K29)&lt;&gt;0,$L29,0)</f>
        <v>0</v>
      </c>
      <c r="R29" s="61">
        <f>IF(COUNTIF(Setup_Hierarchy!$J$10:$IV$10,"="&amp;$K29)&lt;&gt;0,$L29,0)</f>
        <v>0</v>
      </c>
      <c r="S29" s="61">
        <f>IF(COUNTIF(Setup_Hierarchy!$J$11:$IV$11,"="&amp;$K29)&lt;&gt;0,$L29,0)</f>
        <v>0</v>
      </c>
      <c r="T29" s="61">
        <f>IF(COUNTIF(Setup_Hierarchy!$J$12:$IV$12,"="&amp;$K29)&lt;&gt;0,$L29,0)</f>
        <v>0</v>
      </c>
      <c r="U29" s="61">
        <f>IF(COUNTIF(Setup_Hierarchy!$J$13:$IV$13,"="&amp;$K29)&lt;&gt;0,$L29,0)</f>
        <v>0</v>
      </c>
      <c r="V29" s="61">
        <f>IF(COUNTIF(Setup_Hierarchy!$J$14:$IV$14,"="&amp;$K29)&lt;&gt;0,$L29,0)</f>
        <v>0</v>
      </c>
      <c r="W29" s="61">
        <f>IF(COUNTIF(Setup_Hierarchy!$J$15:$IV$15,"="&amp;$K29)&lt;&gt;0,$L29,0)</f>
        <v>0</v>
      </c>
      <c r="X29" s="61">
        <f>IF(COUNTIF(Setup_Hierarchy!$J$16:$IV$16,"="&amp;$K29)&lt;&gt;0,$L29,0)</f>
        <v>0</v>
      </c>
      <c r="Y29" s="61">
        <f>IF(COUNTIF(Setup_Hierarchy!$J$17:$IV$17,"="&amp;$K29)&lt;&gt;0,$L29,0)</f>
        <v>0</v>
      </c>
      <c r="Z29" s="61">
        <f>IF(COUNTIF(Setup_Hierarchy!$J$18:$IV$18,"="&amp;$K29)&lt;&gt;0,$L29,0)</f>
        <v>0</v>
      </c>
      <c r="AA29" s="61">
        <f>IF(COUNTIF(Setup_Hierarchy!$J$19:$IV$19,"="&amp;$K29)&lt;&gt;0,$L29,0)</f>
        <v>0</v>
      </c>
      <c r="AB29" s="61">
        <f>IF(COUNTIF(Setup_Hierarchy!$J$20:$IV$20,"="&amp;$K29)&lt;&gt;0,$L29,0)</f>
        <v>0</v>
      </c>
      <c r="AC29" s="61">
        <f>IF(COUNTIF(Setup_Hierarchy!$J$21:$IV$21,"="&amp;$K29)&lt;&gt;0,$L29,0)</f>
        <v>0</v>
      </c>
      <c r="AD29" s="61">
        <f>IF(COUNTIF(Setup_Hierarchy!$J$22:$IV$22,"="&amp;$K29)&lt;&gt;0,$L29,0)</f>
        <v>0</v>
      </c>
      <c r="AE29" s="61">
        <f>IF(COUNTIF(Setup_Hierarchy!$J$23:$IV$23,"="&amp;$K29)&lt;&gt;0,$L29,0)</f>
        <v>0</v>
      </c>
      <c r="AF29" s="61">
        <f>IF(COUNTIF(Setup_Hierarchy!$J$24:$IV$24,"="&amp;$K29)&lt;&gt;0,$L29,0)</f>
        <v>0</v>
      </c>
      <c r="AG29" s="61">
        <f>IF(COUNTIF(Setup_Hierarchy!$J$25:$IV$25,"="&amp;$K29)&lt;&gt;0,$L29,0)</f>
        <v>0</v>
      </c>
      <c r="AH29" s="61">
        <f>IF(COUNTIF(Setup_Hierarchy!$J$26:$IV$26,"="&amp;$K29)&lt;&gt;0,$L29,0)</f>
        <v>0</v>
      </c>
      <c r="AI29" s="61">
        <f>IF(COUNTIF(Setup_Hierarchy!$J$27:$IV$27,"="&amp;$K29)&lt;&gt;0,$L29,0)</f>
        <v>0</v>
      </c>
      <c r="AJ29" s="61">
        <f>IF(COUNTIF(Setup_Hierarchy!$J$28:$IV$28,"="&amp;$K29)&lt;&gt;0,$L29,0)</f>
        <v>0</v>
      </c>
      <c r="AK29" s="61">
        <f>IF(COUNTIF(Setup_Hierarchy!$J$29:$IV$29,"="&amp;$K29)&lt;&gt;0,$L29,0)</f>
        <v>0</v>
      </c>
      <c r="AL29" s="61">
        <f>IF(COUNTIF(Setup_Hierarchy!$J$30:$IV$30,"="&amp;$K29)&lt;&gt;0,$L29,0)</f>
        <v>0</v>
      </c>
      <c r="AM29" s="61">
        <f>IF(COUNTIF(Setup_Hierarchy!$J$31:$IV$31,"="&amp;$K29)&lt;&gt;0,$L29,0)</f>
        <v>0</v>
      </c>
      <c r="AN29" s="61">
        <f>IF(COUNTIF(Setup_Hierarchy!$J$32:$IV$32,"="&amp;$K29)&lt;&gt;0,$L29,0)</f>
        <v>0</v>
      </c>
      <c r="AO29" s="61">
        <f>IF(COUNTIF(Setup_Hierarchy!$J$33:$IV$33,"="&amp;$K29)&lt;&gt;0,$L29,0)</f>
        <v>0</v>
      </c>
      <c r="AP29" s="61">
        <f>IF(COUNTIF(Setup_Hierarchy!$J$34:$IV$34,"="&amp;$K29)&lt;&gt;0,$L29,0)</f>
        <v>0</v>
      </c>
      <c r="AQ29" s="61">
        <f>IF(COUNTIF(Setup_Hierarchy!$J$35:$IV$35,"="&amp;$K29)&lt;&gt;0,$L29,0)</f>
        <v>0</v>
      </c>
      <c r="AR29" s="61">
        <f>IF(COUNTIF(Setup_Hierarchy!$J$36:$IV$36,"="&amp;$K29)&lt;&gt;0,$L29,0)</f>
        <v>0</v>
      </c>
      <c r="AS29" s="61">
        <f>IF(COUNTIF(Setup_Hierarchy!$J$37:$IV$37,"="&amp;$K29)&lt;&gt;0,$L29,0)</f>
        <v>0</v>
      </c>
      <c r="AT29" s="61">
        <f>IF(COUNTIF(Setup_Hierarchy!$J$38:$IV$38,"="&amp;$K29)&lt;&gt;0,$L29,0)</f>
        <v>0</v>
      </c>
      <c r="AU29" s="61">
        <f>IF(COUNTIF(Setup_Hierarchy!$J$39:$IV$39,"="&amp;$K29)&lt;&gt;0,$L29,0)</f>
        <v>0</v>
      </c>
      <c r="AV29" s="61">
        <f>IF(COUNTIF(Setup_Hierarchy!$J$40:$IV$40,"="&amp;$K29)&lt;&gt;0,$L29,0)</f>
        <v>0</v>
      </c>
      <c r="AW29" s="61">
        <f>IF(COUNTIF(Setup_Hierarchy!$J$41:$IV$41,"="&amp;$K29)&lt;&gt;0,$L29,0)</f>
        <v>0</v>
      </c>
      <c r="AX29" s="61">
        <f>IF(COUNTIF(Setup_Hierarchy!$J$42:$IV$42,"="&amp;$K29)&lt;&gt;0,$L29,0)</f>
        <v>0</v>
      </c>
      <c r="AY29" s="61">
        <f>IF(COUNTIF(Setup_Hierarchy!$J$43:$IV$43,"="&amp;$K29)&lt;&gt;0,$L29,0)</f>
        <v>0</v>
      </c>
      <c r="AZ29" s="61">
        <f>IF(COUNTIF(Setup_Hierarchy!$J$44:$IV$44,"="&amp;$K29)&lt;&gt;0,$L29,0)</f>
        <v>0</v>
      </c>
      <c r="BA29" s="61">
        <f>IF(COUNTIF(Setup_Hierarchy!$J$45:$IV$45,"="&amp;$K29)&lt;&gt;0,$L29,0)</f>
        <v>0</v>
      </c>
      <c r="BB29" s="61">
        <f>IF(COUNTIF(Setup_Hierarchy!$J$46:$IV$46,"="&amp;$K29)&lt;&gt;0,$L29,0)</f>
        <v>0</v>
      </c>
      <c r="BC29" s="61">
        <f>IF(COUNTIF(Setup_Hierarchy!$J$47:$IV$47,"="&amp;$K29)&lt;&gt;0,$L29,0)</f>
        <v>0</v>
      </c>
      <c r="BD29" s="61">
        <f>IF(COUNTIF(Setup_Hierarchy!$J$48:$IV$48,"="&amp;$K29)&lt;&gt;0,$L29,0)</f>
        <v>0</v>
      </c>
      <c r="BE29" s="61">
        <f>IF(COUNTIF(Setup_Hierarchy!$J$49:$IV$49,"="&amp;$K29)&lt;&gt;0,$L29,0)</f>
        <v>0</v>
      </c>
      <c r="BF29" s="61">
        <f>IF(COUNTIF(Setup_Hierarchy!$J$50:$IV$50,"="&amp;$K29)&lt;&gt;0,$L29,0)</f>
        <v>0</v>
      </c>
      <c r="BG29" s="61">
        <f>IF(COUNTIF(Setup_Hierarchy!$J$51:$IV$51,"="&amp;$K29)&lt;&gt;0,$L29,0)</f>
        <v>1.1399999999999999</v>
      </c>
      <c r="BH29" s="61">
        <f>IF(COUNTIF(Setup_Hierarchy!$J$52:$IV$52,"="&amp;$K29)&lt;&gt;0,$L29,0)</f>
        <v>0</v>
      </c>
      <c r="BI29" s="61">
        <f>IF(COUNTIF(Setup_Hierarchy!$J$53:$IV$53,"="&amp;$K29)&lt;&gt;0,$L29,0)</f>
        <v>0</v>
      </c>
      <c r="BJ29" s="61">
        <f>IF(COUNTIF(Setup_Hierarchy!$J$54:$IV$54,"="&amp;$K29)&lt;&gt;0,$L29,0)</f>
        <v>0</v>
      </c>
      <c r="BK29" s="61">
        <f>IF(COUNTIF(Setup_Hierarchy!$J$55:$IV$55,"="&amp;$K29)&lt;&gt;0,$L29,0)</f>
        <v>0</v>
      </c>
      <c r="BL29" s="61">
        <f>IF(COUNTIF(Setup_Hierarchy!$J$56:$IV$56,"="&amp;$K29)&lt;&gt;0,$L29,0)</f>
        <v>0</v>
      </c>
      <c r="BM29" s="61">
        <f>IF(COUNTIF(Setup_Hierarchy!$J$57:$IV$57,"="&amp;$K29)&lt;&gt;0,$L29,0)</f>
        <v>0</v>
      </c>
      <c r="BN29" s="61">
        <f>IF(COUNTIF(Setup_Hierarchy!$J$58:$IV$58,"="&amp;$K29)&lt;&gt;0,$L29,0)</f>
        <v>0</v>
      </c>
      <c r="BO29" s="61">
        <f>IF(COUNTIF(Setup_Hierarchy!$J$59:$IV$59,"="&amp;$K29)&lt;&gt;0,$L29,0)</f>
        <v>1.1399999999999999</v>
      </c>
      <c r="BP29" s="61">
        <f>IF(COUNTIF(Setup_Hierarchy!$J$60:$IV$60,"="&amp;$K29)&lt;&gt;0,$L29,0)</f>
        <v>0</v>
      </c>
      <c r="BQ29" s="61">
        <f>IF(COUNTIF(Setup_Hierarchy!$J$61:$IV$61,"="&amp;$K29)&lt;&gt;0,$L29,0)</f>
        <v>0</v>
      </c>
      <c r="BR29" s="61">
        <f>IF(COUNTIF(Setup_Hierarchy!$J$62:$IV$62,"="&amp;$K29)&lt;&gt;0,$L29,0)</f>
        <v>0</v>
      </c>
      <c r="BS29" s="61">
        <f>IF(COUNTIF(Setup_Hierarchy!$J$63:$IV$63,"="&amp;$K29)&lt;&gt;0,$L29,0)</f>
        <v>0</v>
      </c>
      <c r="BT29" s="61">
        <f>IF(COUNTIF(Setup_Hierarchy!$J$64:$IV$64,"="&amp;$K29)&lt;&gt;0,$L29,0)</f>
        <v>0</v>
      </c>
      <c r="BU29" s="61">
        <f>IF(COUNTIF(Setup_Hierarchy!$J$65:$IV$65,"="&amp;$K29)&lt;&gt;0,$L29,0)</f>
        <v>0</v>
      </c>
      <c r="BV29" s="61">
        <f>IF(COUNTIF(Setup_Hierarchy!$J$66:$IV$66,"="&amp;$K29)&lt;&gt;0,$L29,0)</f>
        <v>0</v>
      </c>
      <c r="BW29" s="61">
        <f>IF(COUNTIF(Setup_Hierarchy!$J$67:$IV$67,"="&amp;$K29)&lt;&gt;0,$L29,0)</f>
        <v>0</v>
      </c>
      <c r="BX29" s="61">
        <f>IF(COUNTIF(Setup_Hierarchy!$J$68:$IV$68,"="&amp;$K29)&lt;&gt;0,$L29,0)</f>
        <v>0</v>
      </c>
      <c r="BY29" s="61">
        <f>IF(COUNTIF(Setup_Hierarchy!$J$69:$IV$69,"="&amp;$K29)&lt;&gt;0,$L29,0)</f>
        <v>0</v>
      </c>
      <c r="BZ29" s="61">
        <f>IF(COUNTIF(Setup_Hierarchy!$J$70:$IV$70,"="&amp;$K29)&lt;&gt;0,$L29,0)</f>
        <v>0</v>
      </c>
      <c r="CA29" s="61">
        <f>IF(COUNTIF(Setup_Hierarchy!$J$71:$IV$71,"="&amp;$K29)&lt;&gt;0,$L29,0)</f>
        <v>0</v>
      </c>
      <c r="CB29" s="61">
        <f>IF(COUNTIF(Setup_Hierarchy!$J$72:$IV$72,"="&amp;$K29)&lt;&gt;0,$L29,0)</f>
        <v>0</v>
      </c>
      <c r="CC29" s="61">
        <f>IF(COUNTIF(Setup_Hierarchy!$J$73:$IV$73,"="&amp;$K29)&lt;&gt;0,$L29,0)</f>
        <v>0</v>
      </c>
      <c r="CD29" s="61">
        <f>IF(COUNTIF(Setup_Hierarchy!$J$74:$IV$74,"="&amp;$K29)&lt;&gt;0,$L29,0)</f>
        <v>0</v>
      </c>
      <c r="CE29" s="61">
        <f>IF(COUNTIF(Setup_Hierarchy!$J$75:$IV$75,"="&amp;$K29)&lt;&gt;0,$L29,0)</f>
        <v>1.1399999999999999</v>
      </c>
      <c r="CF29" s="61">
        <f>IF(COUNTIF(Setup_Hierarchy!$J$76:$IV$76,"="&amp;$K29)&lt;&gt;0,$L29,0)</f>
        <v>1.1399999999999999</v>
      </c>
      <c r="CG29" s="61">
        <f>IF(COUNTIF(Setup_Hierarchy!$J$77:$IV$77,"="&amp;$K29)&lt;&gt;0,$L29,0)</f>
        <v>0</v>
      </c>
      <c r="CH29" s="61">
        <f>IF(COUNTIF(Setup_Hierarchy!$J$78:$IV$78,"="&amp;$K29)&lt;&gt;0,$L29,0)</f>
        <v>0</v>
      </c>
      <c r="CI29" s="61">
        <f>IF(COUNTIF(Setup_Hierarchy!$J$79:$IV$79,"="&amp;$K29)&lt;&gt;0,$L29,0)</f>
        <v>0</v>
      </c>
      <c r="CJ29" s="61">
        <f>IF(COUNTIF(Setup_Hierarchy!$J$80:$IV$80,"="&amp;$K29)&lt;&gt;0,$L29,0)</f>
        <v>0</v>
      </c>
      <c r="CK29" s="61">
        <f>IF(COUNTIF(Setup_Hierarchy!$J$81:$IV$81,"="&amp;$K29)&lt;&gt;0,$L29,0)</f>
        <v>0</v>
      </c>
      <c r="CL29" s="61">
        <f>IF(COUNTIF(Setup_Hierarchy!$J$82:$IV$82,"="&amp;$K29)&lt;&gt;0,$L29,0)</f>
        <v>0</v>
      </c>
      <c r="CM29" s="61">
        <f>IF(COUNTIF(Setup_Hierarchy!$J$83:$IV$83,"="&amp;$K29)&lt;&gt;0,$L29,0)</f>
        <v>0</v>
      </c>
      <c r="CN29" s="61">
        <f>IF(COUNTIF(Setup_Hierarchy!$J$84:$IV$84,"="&amp;$K29)&lt;&gt;0,$L29,0)</f>
        <v>0</v>
      </c>
      <c r="CO29" s="61">
        <f>IF(COUNTIF(Setup_Hierarchy!$J$85:$IV$85,"="&amp;$K29)&lt;&gt;0,$L29,0)</f>
        <v>0</v>
      </c>
      <c r="CP29" s="61">
        <f>IF(COUNTIF(Setup_Hierarchy!$J$86:$IV$86,"="&amp;$K29)&lt;&gt;0,$L29,0)</f>
        <v>0</v>
      </c>
      <c r="CQ29" s="61">
        <f>IF(COUNTIF(Setup_Hierarchy!$J$87:$IV$87,"="&amp;$K29)&lt;&gt;0,$L29,0)</f>
        <v>0</v>
      </c>
      <c r="CR29" s="61">
        <f>IF(COUNTIF(Setup_Hierarchy!$J$88:$IV$88,"="&amp;$K29)&lt;&gt;0,$L29,0)</f>
        <v>0</v>
      </c>
      <c r="CS29" s="61">
        <f>IF(COUNTIF(Setup_Hierarchy!$J$89:$IV$89,"="&amp;$K29)&lt;&gt;0,$L29,0)</f>
        <v>0</v>
      </c>
      <c r="CT29" s="61">
        <f>IF(COUNTIF(Setup_Hierarchy!$J$90:$IV$90,"="&amp;$K29)&lt;&gt;0,$L29,0)</f>
        <v>0</v>
      </c>
      <c r="CU29" s="61">
        <f>IF(COUNTIF(Setup_Hierarchy!$J$91:$IV$91,"="&amp;$K29)&lt;&gt;0,$L29,0)</f>
        <v>0</v>
      </c>
      <c r="CV29" s="61">
        <f>IF(COUNTIF(Setup_Hierarchy!$J$92:$IV$92,"="&amp;$K29)&lt;&gt;0,$L29,0)</f>
        <v>0</v>
      </c>
      <c r="CW29" s="61">
        <f>IF(COUNTIF(Setup_Hierarchy!$J$93:$IV$93,"="&amp;$K29)&lt;&gt;0,$L29,0)</f>
        <v>0</v>
      </c>
      <c r="CX29" s="61">
        <f>IF(COUNTIF(Setup_Hierarchy!$J$94:$IV$94,"="&amp;$K29)&lt;&gt;0,$L29,0)</f>
        <v>0</v>
      </c>
      <c r="CY29" s="61">
        <f>IF(COUNTIF(Setup_Hierarchy!$J$95:$IV$95,"="&amp;$K29)&lt;&gt;0,$L29,0)</f>
        <v>0</v>
      </c>
      <c r="CZ29" s="61">
        <f>IF(COUNTIF(Setup_Hierarchy!$J$96:$IV$96,"="&amp;$K29)&lt;&gt;0,$L29,0)</f>
        <v>0</v>
      </c>
      <c r="DA29" s="61">
        <f>IF(COUNTIF(Setup_Hierarchy!$J$97:$IV$97,"="&amp;$K29)&lt;&gt;0,$L29,0)</f>
        <v>0</v>
      </c>
      <c r="DB29" s="61">
        <f>IF(COUNTIF(Setup_Hierarchy!$J$98:$IV$98,"="&amp;$K29)&lt;&gt;0,$L29,0)</f>
        <v>0</v>
      </c>
      <c r="DC29" s="61">
        <f>IF(COUNTIF(Setup_Hierarchy!$J$99:$IV$99,"="&amp;$K29)&lt;&gt;0,$L29,0)</f>
        <v>0</v>
      </c>
      <c r="DD29" s="61">
        <f>IF(COUNTIF(Setup_Hierarchy!$J$100:$IV$100,"="&amp;$K29)&lt;&gt;0,$L29,0)</f>
        <v>0</v>
      </c>
      <c r="DE29" s="61">
        <f>IF(COUNTIF(Setup_Hierarchy!$J$101:$IV$101,"="&amp;$K29)&lt;&gt;0,$L29,0)</f>
        <v>0</v>
      </c>
      <c r="DF29" s="61">
        <f>IF(COUNTIF(Setup_Hierarchy!$J$102:$IV$102,"="&amp;$K29)&lt;&gt;0,$L29,0)</f>
        <v>0</v>
      </c>
      <c r="DG29" s="61">
        <f>IF(COUNTIF(Setup_Hierarchy!$J$103:$IV$103,"="&amp;$K29)&lt;&gt;0,$L29,0)</f>
        <v>0</v>
      </c>
      <c r="DH29" s="61">
        <f>IF(COUNTIF(Setup_Hierarchy!$J$104:$IV$104,"="&amp;$K29)&lt;&gt;0,$L29,0)</f>
        <v>0</v>
      </c>
      <c r="DI29" s="61">
        <f>IF(COUNTIF(Setup_Hierarchy!$J$105:$IV$105,"="&amp;$K29)&lt;&gt;0,$L29,0)</f>
        <v>0</v>
      </c>
      <c r="DJ29" s="61">
        <f>IF(COUNTIF(Setup_Hierarchy!$J$106:$IV$106,"="&amp;$K29)&lt;&gt;0,$L29,0)</f>
        <v>0</v>
      </c>
      <c r="DK29" s="61">
        <f>IF(COUNTIF(Setup_Hierarchy!$J$107:$IV$107,"="&amp;$K29)&lt;&gt;0,$L29,0)</f>
        <v>0</v>
      </c>
      <c r="DL29" s="61">
        <f>IF(COUNTIF(Setup_Hierarchy!$J$108:$IV$108,"="&amp;$K29)&lt;&gt;0,$L29,0)</f>
        <v>0</v>
      </c>
      <c r="DM29" s="61">
        <f>IF(COUNTIF(Setup_Hierarchy!$J$109:$IV$109,"="&amp;$K29)&lt;&gt;0,$L29,0)</f>
        <v>0</v>
      </c>
      <c r="DN29" s="61">
        <f>IF(COUNTIF(Setup_Hierarchy!$J$110:$IV$110,"="&amp;$K29)&lt;&gt;0,$L29,0)</f>
        <v>0</v>
      </c>
      <c r="DO29" s="61">
        <f>IF(COUNTIF(Setup_Hierarchy!$J$111:$IV$111,"="&amp;$K29)&lt;&gt;0,$L29,0)</f>
        <v>0</v>
      </c>
      <c r="DP29" s="61">
        <f>IF(COUNTIF(Setup_Hierarchy!$J$112:$IV$112,"="&amp;$K29)&lt;&gt;0,$L29,0)</f>
        <v>0</v>
      </c>
      <c r="DQ29" s="61">
        <f>IF(COUNTIF(Setup_Hierarchy!$J$113:$IV$113,"="&amp;$K29)&lt;&gt;0,$L29,0)</f>
        <v>0</v>
      </c>
      <c r="DR29" s="61">
        <f>IF(COUNTIF(Setup_Hierarchy!$J$114:$IV$114,"="&amp;$K29)&lt;&gt;0,$L29,0)</f>
        <v>0</v>
      </c>
      <c r="DS29" s="61">
        <f>IF(COUNTIF(Setup_Hierarchy!$J$115:$IV$115,"="&amp;$K29)&lt;&gt;0,$L29,0)</f>
        <v>0</v>
      </c>
      <c r="DT29" s="61">
        <f>IF(COUNTIF(Setup_Hierarchy!$J$116:$IV$116,"="&amp;$K29)&lt;&gt;0,$L29,0)</f>
        <v>0</v>
      </c>
    </row>
    <row r="30" spans="2:124" x14ac:dyDescent="0.2">
      <c r="B30" t="s">
        <v>43</v>
      </c>
      <c r="C30">
        <v>3</v>
      </c>
      <c r="D30" t="s">
        <v>18</v>
      </c>
      <c r="E30" t="s">
        <v>369</v>
      </c>
      <c r="F30" t="s">
        <v>525</v>
      </c>
      <c r="G30" t="s">
        <v>531</v>
      </c>
      <c r="H30" t="s">
        <v>12</v>
      </c>
      <c r="I30">
        <v>5.7598999999999997E-2</v>
      </c>
      <c r="J30">
        <v>-8.4699999999999998E-2</v>
      </c>
      <c r="K30">
        <v>629</v>
      </c>
      <c r="L30">
        <v>-32.32</v>
      </c>
      <c r="M30" s="61">
        <f>IF(COUNTIF(Setup_Hierarchy!$J$5:$IV$5,"="&amp;$K30)&lt;&gt;0,$L30,0)</f>
        <v>-32.32</v>
      </c>
      <c r="N30" s="61">
        <f>IF(COUNTIF(Setup_Hierarchy!$J$6:$IV$6,"="&amp;$K30)&lt;&gt;0,$L30,0)</f>
        <v>-32.32</v>
      </c>
      <c r="O30" s="61">
        <f>IF(COUNTIF(Setup_Hierarchy!$J$7:$IV$7,"="&amp;$K30)&lt;&gt;0,$L30,0)</f>
        <v>-32.32</v>
      </c>
      <c r="P30" s="61">
        <f>IF(COUNTIF(Setup_Hierarchy!$J$8:$IV$8,"="&amp;$K30)&lt;&gt;0,$L30,0)</f>
        <v>0</v>
      </c>
      <c r="Q30" s="61">
        <f>IF(COUNTIF(Setup_Hierarchy!$J$9:$IV$9,"="&amp;$K30)&lt;&gt;0,$L30,0)</f>
        <v>0</v>
      </c>
      <c r="R30" s="61">
        <f>IF(COUNTIF(Setup_Hierarchy!$J$10:$IV$10,"="&amp;$K30)&lt;&gt;0,$L30,0)</f>
        <v>0</v>
      </c>
      <c r="S30" s="61">
        <f>IF(COUNTIF(Setup_Hierarchy!$J$11:$IV$11,"="&amp;$K30)&lt;&gt;0,$L30,0)</f>
        <v>0</v>
      </c>
      <c r="T30" s="61">
        <f>IF(COUNTIF(Setup_Hierarchy!$J$12:$IV$12,"="&amp;$K30)&lt;&gt;0,$L30,0)</f>
        <v>0</v>
      </c>
      <c r="U30" s="61">
        <f>IF(COUNTIF(Setup_Hierarchy!$J$13:$IV$13,"="&amp;$K30)&lt;&gt;0,$L30,0)</f>
        <v>0</v>
      </c>
      <c r="V30" s="61">
        <f>IF(COUNTIF(Setup_Hierarchy!$J$14:$IV$14,"="&amp;$K30)&lt;&gt;0,$L30,0)</f>
        <v>0</v>
      </c>
      <c r="W30" s="61">
        <f>IF(COUNTIF(Setup_Hierarchy!$J$15:$IV$15,"="&amp;$K30)&lt;&gt;0,$L30,0)</f>
        <v>0</v>
      </c>
      <c r="X30" s="61">
        <f>IF(COUNTIF(Setup_Hierarchy!$J$16:$IV$16,"="&amp;$K30)&lt;&gt;0,$L30,0)</f>
        <v>0</v>
      </c>
      <c r="Y30" s="61">
        <f>IF(COUNTIF(Setup_Hierarchy!$J$17:$IV$17,"="&amp;$K30)&lt;&gt;0,$L30,0)</f>
        <v>0</v>
      </c>
      <c r="Z30" s="61">
        <f>IF(COUNTIF(Setup_Hierarchy!$J$18:$IV$18,"="&amp;$K30)&lt;&gt;0,$L30,0)</f>
        <v>0</v>
      </c>
      <c r="AA30" s="61">
        <f>IF(COUNTIF(Setup_Hierarchy!$J$19:$IV$19,"="&amp;$K30)&lt;&gt;0,$L30,0)</f>
        <v>0</v>
      </c>
      <c r="AB30" s="61">
        <f>IF(COUNTIF(Setup_Hierarchy!$J$20:$IV$20,"="&amp;$K30)&lt;&gt;0,$L30,0)</f>
        <v>0</v>
      </c>
      <c r="AC30" s="61">
        <f>IF(COUNTIF(Setup_Hierarchy!$J$21:$IV$21,"="&amp;$K30)&lt;&gt;0,$L30,0)</f>
        <v>0</v>
      </c>
      <c r="AD30" s="61">
        <f>IF(COUNTIF(Setup_Hierarchy!$J$22:$IV$22,"="&amp;$K30)&lt;&gt;0,$L30,0)</f>
        <v>0</v>
      </c>
      <c r="AE30" s="61">
        <f>IF(COUNTIF(Setup_Hierarchy!$J$23:$IV$23,"="&amp;$K30)&lt;&gt;0,$L30,0)</f>
        <v>0</v>
      </c>
      <c r="AF30" s="61">
        <f>IF(COUNTIF(Setup_Hierarchy!$J$24:$IV$24,"="&amp;$K30)&lt;&gt;0,$L30,0)</f>
        <v>0</v>
      </c>
      <c r="AG30" s="61">
        <f>IF(COUNTIF(Setup_Hierarchy!$J$25:$IV$25,"="&amp;$K30)&lt;&gt;0,$L30,0)</f>
        <v>0</v>
      </c>
      <c r="AH30" s="61">
        <f>IF(COUNTIF(Setup_Hierarchy!$J$26:$IV$26,"="&amp;$K30)&lt;&gt;0,$L30,0)</f>
        <v>0</v>
      </c>
      <c r="AI30" s="61">
        <f>IF(COUNTIF(Setup_Hierarchy!$J$27:$IV$27,"="&amp;$K30)&lt;&gt;0,$L30,0)</f>
        <v>0</v>
      </c>
      <c r="AJ30" s="61">
        <f>IF(COUNTIF(Setup_Hierarchy!$J$28:$IV$28,"="&amp;$K30)&lt;&gt;0,$L30,0)</f>
        <v>0</v>
      </c>
      <c r="AK30" s="61">
        <f>IF(COUNTIF(Setup_Hierarchy!$J$29:$IV$29,"="&amp;$K30)&lt;&gt;0,$L30,0)</f>
        <v>0</v>
      </c>
      <c r="AL30" s="61">
        <f>IF(COUNTIF(Setup_Hierarchy!$J$30:$IV$30,"="&amp;$K30)&lt;&gt;0,$L30,0)</f>
        <v>0</v>
      </c>
      <c r="AM30" s="61">
        <f>IF(COUNTIF(Setup_Hierarchy!$J$31:$IV$31,"="&amp;$K30)&lt;&gt;0,$L30,0)</f>
        <v>0</v>
      </c>
      <c r="AN30" s="61">
        <f>IF(COUNTIF(Setup_Hierarchy!$J$32:$IV$32,"="&amp;$K30)&lt;&gt;0,$L30,0)</f>
        <v>0</v>
      </c>
      <c r="AO30" s="61">
        <f>IF(COUNTIF(Setup_Hierarchy!$J$33:$IV$33,"="&amp;$K30)&lt;&gt;0,$L30,0)</f>
        <v>0</v>
      </c>
      <c r="AP30" s="61">
        <f>IF(COUNTIF(Setup_Hierarchy!$J$34:$IV$34,"="&amp;$K30)&lt;&gt;0,$L30,0)</f>
        <v>0</v>
      </c>
      <c r="AQ30" s="61">
        <f>IF(COUNTIF(Setup_Hierarchy!$J$35:$IV$35,"="&amp;$K30)&lt;&gt;0,$L30,0)</f>
        <v>0</v>
      </c>
      <c r="AR30" s="61">
        <f>IF(COUNTIF(Setup_Hierarchy!$J$36:$IV$36,"="&amp;$K30)&lt;&gt;0,$L30,0)</f>
        <v>0</v>
      </c>
      <c r="AS30" s="61">
        <f>IF(COUNTIF(Setup_Hierarchy!$J$37:$IV$37,"="&amp;$K30)&lt;&gt;0,$L30,0)</f>
        <v>0</v>
      </c>
      <c r="AT30" s="61">
        <f>IF(COUNTIF(Setup_Hierarchy!$J$38:$IV$38,"="&amp;$K30)&lt;&gt;0,$L30,0)</f>
        <v>0</v>
      </c>
      <c r="AU30" s="61">
        <f>IF(COUNTIF(Setup_Hierarchy!$J$39:$IV$39,"="&amp;$K30)&lt;&gt;0,$L30,0)</f>
        <v>0</v>
      </c>
      <c r="AV30" s="61">
        <f>IF(COUNTIF(Setup_Hierarchy!$J$40:$IV$40,"="&amp;$K30)&lt;&gt;0,$L30,0)</f>
        <v>0</v>
      </c>
      <c r="AW30" s="61">
        <f>IF(COUNTIF(Setup_Hierarchy!$J$41:$IV$41,"="&amp;$K30)&lt;&gt;0,$L30,0)</f>
        <v>0</v>
      </c>
      <c r="AX30" s="61">
        <f>IF(COUNTIF(Setup_Hierarchy!$J$42:$IV$42,"="&amp;$K30)&lt;&gt;0,$L30,0)</f>
        <v>0</v>
      </c>
      <c r="AY30" s="61">
        <f>IF(COUNTIF(Setup_Hierarchy!$J$43:$IV$43,"="&amp;$K30)&lt;&gt;0,$L30,0)</f>
        <v>0</v>
      </c>
      <c r="AZ30" s="61">
        <f>IF(COUNTIF(Setup_Hierarchy!$J$44:$IV$44,"="&amp;$K30)&lt;&gt;0,$L30,0)</f>
        <v>0</v>
      </c>
      <c r="BA30" s="61">
        <f>IF(COUNTIF(Setup_Hierarchy!$J$45:$IV$45,"="&amp;$K30)&lt;&gt;0,$L30,0)</f>
        <v>0</v>
      </c>
      <c r="BB30" s="61">
        <f>IF(COUNTIF(Setup_Hierarchy!$J$46:$IV$46,"="&amp;$K30)&lt;&gt;0,$L30,0)</f>
        <v>0</v>
      </c>
      <c r="BC30" s="61">
        <f>IF(COUNTIF(Setup_Hierarchy!$J$47:$IV$47,"="&amp;$K30)&lt;&gt;0,$L30,0)</f>
        <v>0</v>
      </c>
      <c r="BD30" s="61">
        <f>IF(COUNTIF(Setup_Hierarchy!$J$48:$IV$48,"="&amp;$K30)&lt;&gt;0,$L30,0)</f>
        <v>0</v>
      </c>
      <c r="BE30" s="61">
        <f>IF(COUNTIF(Setup_Hierarchy!$J$49:$IV$49,"="&amp;$K30)&lt;&gt;0,$L30,0)</f>
        <v>0</v>
      </c>
      <c r="BF30" s="61">
        <f>IF(COUNTIF(Setup_Hierarchy!$J$50:$IV$50,"="&amp;$K30)&lt;&gt;0,$L30,0)</f>
        <v>0</v>
      </c>
      <c r="BG30" s="61">
        <f>IF(COUNTIF(Setup_Hierarchy!$J$51:$IV$51,"="&amp;$K30)&lt;&gt;0,$L30,0)</f>
        <v>-32.32</v>
      </c>
      <c r="BH30" s="61">
        <f>IF(COUNTIF(Setup_Hierarchy!$J$52:$IV$52,"="&amp;$K30)&lt;&gt;0,$L30,0)</f>
        <v>0</v>
      </c>
      <c r="BI30" s="61">
        <f>IF(COUNTIF(Setup_Hierarchy!$J$53:$IV$53,"="&amp;$K30)&lt;&gt;0,$L30,0)</f>
        <v>0</v>
      </c>
      <c r="BJ30" s="61">
        <f>IF(COUNTIF(Setup_Hierarchy!$J$54:$IV$54,"="&amp;$K30)&lt;&gt;0,$L30,0)</f>
        <v>0</v>
      </c>
      <c r="BK30" s="61">
        <f>IF(COUNTIF(Setup_Hierarchy!$J$55:$IV$55,"="&amp;$K30)&lt;&gt;0,$L30,0)</f>
        <v>0</v>
      </c>
      <c r="BL30" s="61">
        <f>IF(COUNTIF(Setup_Hierarchy!$J$56:$IV$56,"="&amp;$K30)&lt;&gt;0,$L30,0)</f>
        <v>0</v>
      </c>
      <c r="BM30" s="61">
        <f>IF(COUNTIF(Setup_Hierarchy!$J$57:$IV$57,"="&amp;$K30)&lt;&gt;0,$L30,0)</f>
        <v>0</v>
      </c>
      <c r="BN30" s="61">
        <f>IF(COUNTIF(Setup_Hierarchy!$J$58:$IV$58,"="&amp;$K30)&lt;&gt;0,$L30,0)</f>
        <v>0</v>
      </c>
      <c r="BO30" s="61">
        <f>IF(COUNTIF(Setup_Hierarchy!$J$59:$IV$59,"="&amp;$K30)&lt;&gt;0,$L30,0)</f>
        <v>-32.32</v>
      </c>
      <c r="BP30" s="61">
        <f>IF(COUNTIF(Setup_Hierarchy!$J$60:$IV$60,"="&amp;$K30)&lt;&gt;0,$L30,0)</f>
        <v>-32.32</v>
      </c>
      <c r="BQ30" s="61">
        <f>IF(COUNTIF(Setup_Hierarchy!$J$61:$IV$61,"="&amp;$K30)&lt;&gt;0,$L30,0)</f>
        <v>-32.32</v>
      </c>
      <c r="BR30" s="61">
        <f>IF(COUNTIF(Setup_Hierarchy!$J$62:$IV$62,"="&amp;$K30)&lt;&gt;0,$L30,0)</f>
        <v>0</v>
      </c>
      <c r="BS30" s="61">
        <f>IF(COUNTIF(Setup_Hierarchy!$J$63:$IV$63,"="&amp;$K30)&lt;&gt;0,$L30,0)</f>
        <v>0</v>
      </c>
      <c r="BT30" s="61">
        <f>IF(COUNTIF(Setup_Hierarchy!$J$64:$IV$64,"="&amp;$K30)&lt;&gt;0,$L30,0)</f>
        <v>0</v>
      </c>
      <c r="BU30" s="61">
        <f>IF(COUNTIF(Setup_Hierarchy!$J$65:$IV$65,"="&amp;$K30)&lt;&gt;0,$L30,0)</f>
        <v>0</v>
      </c>
      <c r="BV30" s="61">
        <f>IF(COUNTIF(Setup_Hierarchy!$J$66:$IV$66,"="&amp;$K30)&lt;&gt;0,$L30,0)</f>
        <v>0</v>
      </c>
      <c r="BW30" s="61">
        <f>IF(COUNTIF(Setup_Hierarchy!$J$67:$IV$67,"="&amp;$K30)&lt;&gt;0,$L30,0)</f>
        <v>0</v>
      </c>
      <c r="BX30" s="61">
        <f>IF(COUNTIF(Setup_Hierarchy!$J$68:$IV$68,"="&amp;$K30)&lt;&gt;0,$L30,0)</f>
        <v>0</v>
      </c>
      <c r="BY30" s="61">
        <f>IF(COUNTIF(Setup_Hierarchy!$J$69:$IV$69,"="&amp;$K30)&lt;&gt;0,$L30,0)</f>
        <v>0</v>
      </c>
      <c r="BZ30" s="61">
        <f>IF(COUNTIF(Setup_Hierarchy!$J$70:$IV$70,"="&amp;$K30)&lt;&gt;0,$L30,0)</f>
        <v>0</v>
      </c>
      <c r="CA30" s="61">
        <f>IF(COUNTIF(Setup_Hierarchy!$J$71:$IV$71,"="&amp;$K30)&lt;&gt;0,$L30,0)</f>
        <v>0</v>
      </c>
      <c r="CB30" s="61">
        <f>IF(COUNTIF(Setup_Hierarchy!$J$72:$IV$72,"="&amp;$K30)&lt;&gt;0,$L30,0)</f>
        <v>0</v>
      </c>
      <c r="CC30" s="61">
        <f>IF(COUNTIF(Setup_Hierarchy!$J$73:$IV$73,"="&amp;$K30)&lt;&gt;0,$L30,0)</f>
        <v>0</v>
      </c>
      <c r="CD30" s="61">
        <f>IF(COUNTIF(Setup_Hierarchy!$J$74:$IV$74,"="&amp;$K30)&lt;&gt;0,$L30,0)</f>
        <v>0</v>
      </c>
      <c r="CE30" s="61">
        <f>IF(COUNTIF(Setup_Hierarchy!$J$75:$IV$75,"="&amp;$K30)&lt;&gt;0,$L30,0)</f>
        <v>0</v>
      </c>
      <c r="CF30" s="61">
        <f>IF(COUNTIF(Setup_Hierarchy!$J$76:$IV$76,"="&amp;$K30)&lt;&gt;0,$L30,0)</f>
        <v>0</v>
      </c>
      <c r="CG30" s="61">
        <f>IF(COUNTIF(Setup_Hierarchy!$J$77:$IV$77,"="&amp;$K30)&lt;&gt;0,$L30,0)</f>
        <v>0</v>
      </c>
      <c r="CH30" s="61">
        <f>IF(COUNTIF(Setup_Hierarchy!$J$78:$IV$78,"="&amp;$K30)&lt;&gt;0,$L30,0)</f>
        <v>0</v>
      </c>
      <c r="CI30" s="61">
        <f>IF(COUNTIF(Setup_Hierarchy!$J$79:$IV$79,"="&amp;$K30)&lt;&gt;0,$L30,0)</f>
        <v>0</v>
      </c>
      <c r="CJ30" s="61">
        <f>IF(COUNTIF(Setup_Hierarchy!$J$80:$IV$80,"="&amp;$K30)&lt;&gt;0,$L30,0)</f>
        <v>0</v>
      </c>
      <c r="CK30" s="61">
        <f>IF(COUNTIF(Setup_Hierarchy!$J$81:$IV$81,"="&amp;$K30)&lt;&gt;0,$L30,0)</f>
        <v>0</v>
      </c>
      <c r="CL30" s="61">
        <f>IF(COUNTIF(Setup_Hierarchy!$J$82:$IV$82,"="&amp;$K30)&lt;&gt;0,$L30,0)</f>
        <v>0</v>
      </c>
      <c r="CM30" s="61">
        <f>IF(COUNTIF(Setup_Hierarchy!$J$83:$IV$83,"="&amp;$K30)&lt;&gt;0,$L30,0)</f>
        <v>0</v>
      </c>
      <c r="CN30" s="61">
        <f>IF(COUNTIF(Setup_Hierarchy!$J$84:$IV$84,"="&amp;$K30)&lt;&gt;0,$L30,0)</f>
        <v>0</v>
      </c>
      <c r="CO30" s="61">
        <f>IF(COUNTIF(Setup_Hierarchy!$J$85:$IV$85,"="&amp;$K30)&lt;&gt;0,$L30,0)</f>
        <v>0</v>
      </c>
      <c r="CP30" s="61">
        <f>IF(COUNTIF(Setup_Hierarchy!$J$86:$IV$86,"="&amp;$K30)&lt;&gt;0,$L30,0)</f>
        <v>0</v>
      </c>
      <c r="CQ30" s="61">
        <f>IF(COUNTIF(Setup_Hierarchy!$J$87:$IV$87,"="&amp;$K30)&lt;&gt;0,$L30,0)</f>
        <v>0</v>
      </c>
      <c r="CR30" s="61">
        <f>IF(COUNTIF(Setup_Hierarchy!$J$88:$IV$88,"="&amp;$K30)&lt;&gt;0,$L30,0)</f>
        <v>0</v>
      </c>
      <c r="CS30" s="61">
        <f>IF(COUNTIF(Setup_Hierarchy!$J$89:$IV$89,"="&amp;$K30)&lt;&gt;0,$L30,0)</f>
        <v>0</v>
      </c>
      <c r="CT30" s="61">
        <f>IF(COUNTIF(Setup_Hierarchy!$J$90:$IV$90,"="&amp;$K30)&lt;&gt;0,$L30,0)</f>
        <v>0</v>
      </c>
      <c r="CU30" s="61">
        <f>IF(COUNTIF(Setup_Hierarchy!$J$91:$IV$91,"="&amp;$K30)&lt;&gt;0,$L30,0)</f>
        <v>0</v>
      </c>
      <c r="CV30" s="61">
        <f>IF(COUNTIF(Setup_Hierarchy!$J$92:$IV$92,"="&amp;$K30)&lt;&gt;0,$L30,0)</f>
        <v>0</v>
      </c>
      <c r="CW30" s="61">
        <f>IF(COUNTIF(Setup_Hierarchy!$J$93:$IV$93,"="&amp;$K30)&lt;&gt;0,$L30,0)</f>
        <v>0</v>
      </c>
      <c r="CX30" s="61">
        <f>IF(COUNTIF(Setup_Hierarchy!$J$94:$IV$94,"="&amp;$K30)&lt;&gt;0,$L30,0)</f>
        <v>0</v>
      </c>
      <c r="CY30" s="61">
        <f>IF(COUNTIF(Setup_Hierarchy!$J$95:$IV$95,"="&amp;$K30)&lt;&gt;0,$L30,0)</f>
        <v>0</v>
      </c>
      <c r="CZ30" s="61">
        <f>IF(COUNTIF(Setup_Hierarchy!$J$96:$IV$96,"="&amp;$K30)&lt;&gt;0,$L30,0)</f>
        <v>0</v>
      </c>
      <c r="DA30" s="61">
        <f>IF(COUNTIF(Setup_Hierarchy!$J$97:$IV$97,"="&amp;$K30)&lt;&gt;0,$L30,0)</f>
        <v>0</v>
      </c>
      <c r="DB30" s="61">
        <f>IF(COUNTIF(Setup_Hierarchy!$J$98:$IV$98,"="&amp;$K30)&lt;&gt;0,$L30,0)</f>
        <v>0</v>
      </c>
      <c r="DC30" s="61">
        <f>IF(COUNTIF(Setup_Hierarchy!$J$99:$IV$99,"="&amp;$K30)&lt;&gt;0,$L30,0)</f>
        <v>0</v>
      </c>
      <c r="DD30" s="61">
        <f>IF(COUNTIF(Setup_Hierarchy!$J$100:$IV$100,"="&amp;$K30)&lt;&gt;0,$L30,0)</f>
        <v>0</v>
      </c>
      <c r="DE30" s="61">
        <f>IF(COUNTIF(Setup_Hierarchy!$J$101:$IV$101,"="&amp;$K30)&lt;&gt;0,$L30,0)</f>
        <v>0</v>
      </c>
      <c r="DF30" s="61">
        <f>IF(COUNTIF(Setup_Hierarchy!$J$102:$IV$102,"="&amp;$K30)&lt;&gt;0,$L30,0)</f>
        <v>0</v>
      </c>
      <c r="DG30" s="61">
        <f>IF(COUNTIF(Setup_Hierarchy!$J$103:$IV$103,"="&amp;$K30)&lt;&gt;0,$L30,0)</f>
        <v>0</v>
      </c>
      <c r="DH30" s="61">
        <f>IF(COUNTIF(Setup_Hierarchy!$J$104:$IV$104,"="&amp;$K30)&lt;&gt;0,$L30,0)</f>
        <v>0</v>
      </c>
      <c r="DI30" s="61">
        <f>IF(COUNTIF(Setup_Hierarchy!$J$105:$IV$105,"="&amp;$K30)&lt;&gt;0,$L30,0)</f>
        <v>0</v>
      </c>
      <c r="DJ30" s="61">
        <f>IF(COUNTIF(Setup_Hierarchy!$J$106:$IV$106,"="&amp;$K30)&lt;&gt;0,$L30,0)</f>
        <v>0</v>
      </c>
      <c r="DK30" s="61">
        <f>IF(COUNTIF(Setup_Hierarchy!$J$107:$IV$107,"="&amp;$K30)&lt;&gt;0,$L30,0)</f>
        <v>0</v>
      </c>
      <c r="DL30" s="61">
        <f>IF(COUNTIF(Setup_Hierarchy!$J$108:$IV$108,"="&amp;$K30)&lt;&gt;0,$L30,0)</f>
        <v>0</v>
      </c>
      <c r="DM30" s="61">
        <f>IF(COUNTIF(Setup_Hierarchy!$J$109:$IV$109,"="&amp;$K30)&lt;&gt;0,$L30,0)</f>
        <v>0</v>
      </c>
      <c r="DN30" s="61">
        <f>IF(COUNTIF(Setup_Hierarchy!$J$110:$IV$110,"="&amp;$K30)&lt;&gt;0,$L30,0)</f>
        <v>0</v>
      </c>
      <c r="DO30" s="61">
        <f>IF(COUNTIF(Setup_Hierarchy!$J$111:$IV$111,"="&amp;$K30)&lt;&gt;0,$L30,0)</f>
        <v>0</v>
      </c>
      <c r="DP30" s="61">
        <f>IF(COUNTIF(Setup_Hierarchy!$J$112:$IV$112,"="&amp;$K30)&lt;&gt;0,$L30,0)</f>
        <v>0</v>
      </c>
      <c r="DQ30" s="61">
        <f>IF(COUNTIF(Setup_Hierarchy!$J$113:$IV$113,"="&amp;$K30)&lt;&gt;0,$L30,0)</f>
        <v>0</v>
      </c>
      <c r="DR30" s="61">
        <f>IF(COUNTIF(Setup_Hierarchy!$J$114:$IV$114,"="&amp;$K30)&lt;&gt;0,$L30,0)</f>
        <v>0</v>
      </c>
      <c r="DS30" s="61">
        <f>IF(COUNTIF(Setup_Hierarchy!$J$115:$IV$115,"="&amp;$K30)&lt;&gt;0,$L30,0)</f>
        <v>0</v>
      </c>
      <c r="DT30" s="61">
        <f>IF(COUNTIF(Setup_Hierarchy!$J$116:$IV$116,"="&amp;$K30)&lt;&gt;0,$L30,0)</f>
        <v>0</v>
      </c>
    </row>
    <row r="31" spans="2:124" x14ac:dyDescent="0.2">
      <c r="B31" t="s">
        <v>43</v>
      </c>
      <c r="C31">
        <v>3</v>
      </c>
      <c r="D31" t="s">
        <v>18</v>
      </c>
      <c r="E31" t="s">
        <v>369</v>
      </c>
      <c r="F31" t="s">
        <v>525</v>
      </c>
      <c r="G31" t="s">
        <v>531</v>
      </c>
      <c r="H31" t="s">
        <v>12</v>
      </c>
      <c r="I31">
        <v>5.7598999999999997E-2</v>
      </c>
      <c r="J31">
        <v>-8.4699999999999998E-2</v>
      </c>
      <c r="K31">
        <v>638</v>
      </c>
      <c r="L31">
        <v>-114.01</v>
      </c>
      <c r="M31" s="61">
        <f>IF(COUNTIF(Setup_Hierarchy!$J$5:$IV$5,"="&amp;$K31)&lt;&gt;0,$L31,0)</f>
        <v>-114.01</v>
      </c>
      <c r="N31" s="61">
        <f>IF(COUNTIF(Setup_Hierarchy!$J$6:$IV$6,"="&amp;$K31)&lt;&gt;0,$L31,0)</f>
        <v>-114.01</v>
      </c>
      <c r="O31" s="61">
        <f>IF(COUNTIF(Setup_Hierarchy!$J$7:$IV$7,"="&amp;$K31)&lt;&gt;0,$L31,0)</f>
        <v>-114.01</v>
      </c>
      <c r="P31" s="61">
        <f>IF(COUNTIF(Setup_Hierarchy!$J$8:$IV$8,"="&amp;$K31)&lt;&gt;0,$L31,0)</f>
        <v>0</v>
      </c>
      <c r="Q31" s="61">
        <f>IF(COUNTIF(Setup_Hierarchy!$J$9:$IV$9,"="&amp;$K31)&lt;&gt;0,$L31,0)</f>
        <v>0</v>
      </c>
      <c r="R31" s="61">
        <f>IF(COUNTIF(Setup_Hierarchy!$J$10:$IV$10,"="&amp;$K31)&lt;&gt;0,$L31,0)</f>
        <v>0</v>
      </c>
      <c r="S31" s="61">
        <f>IF(COUNTIF(Setup_Hierarchy!$J$11:$IV$11,"="&amp;$K31)&lt;&gt;0,$L31,0)</f>
        <v>0</v>
      </c>
      <c r="T31" s="61">
        <f>IF(COUNTIF(Setup_Hierarchy!$J$12:$IV$12,"="&amp;$K31)&lt;&gt;0,$L31,0)</f>
        <v>0</v>
      </c>
      <c r="U31" s="61">
        <f>IF(COUNTIF(Setup_Hierarchy!$J$13:$IV$13,"="&amp;$K31)&lt;&gt;0,$L31,0)</f>
        <v>0</v>
      </c>
      <c r="V31" s="61">
        <f>IF(COUNTIF(Setup_Hierarchy!$J$14:$IV$14,"="&amp;$K31)&lt;&gt;0,$L31,0)</f>
        <v>0</v>
      </c>
      <c r="W31" s="61">
        <f>IF(COUNTIF(Setup_Hierarchy!$J$15:$IV$15,"="&amp;$K31)&lt;&gt;0,$L31,0)</f>
        <v>0</v>
      </c>
      <c r="X31" s="61">
        <f>IF(COUNTIF(Setup_Hierarchy!$J$16:$IV$16,"="&amp;$K31)&lt;&gt;0,$L31,0)</f>
        <v>0</v>
      </c>
      <c r="Y31" s="61">
        <f>IF(COUNTIF(Setup_Hierarchy!$J$17:$IV$17,"="&amp;$K31)&lt;&gt;0,$L31,0)</f>
        <v>0</v>
      </c>
      <c r="Z31" s="61">
        <f>IF(COUNTIF(Setup_Hierarchy!$J$18:$IV$18,"="&amp;$K31)&lt;&gt;0,$L31,0)</f>
        <v>0</v>
      </c>
      <c r="AA31" s="61">
        <f>IF(COUNTIF(Setup_Hierarchy!$J$19:$IV$19,"="&amp;$K31)&lt;&gt;0,$L31,0)</f>
        <v>0</v>
      </c>
      <c r="AB31" s="61">
        <f>IF(COUNTIF(Setup_Hierarchy!$J$20:$IV$20,"="&amp;$K31)&lt;&gt;0,$L31,0)</f>
        <v>0</v>
      </c>
      <c r="AC31" s="61">
        <f>IF(COUNTIF(Setup_Hierarchy!$J$21:$IV$21,"="&amp;$K31)&lt;&gt;0,$L31,0)</f>
        <v>0</v>
      </c>
      <c r="AD31" s="61">
        <f>IF(COUNTIF(Setup_Hierarchy!$J$22:$IV$22,"="&amp;$K31)&lt;&gt;0,$L31,0)</f>
        <v>0</v>
      </c>
      <c r="AE31" s="61">
        <f>IF(COUNTIF(Setup_Hierarchy!$J$23:$IV$23,"="&amp;$K31)&lt;&gt;0,$L31,0)</f>
        <v>0</v>
      </c>
      <c r="AF31" s="61">
        <f>IF(COUNTIF(Setup_Hierarchy!$J$24:$IV$24,"="&amp;$K31)&lt;&gt;0,$L31,0)</f>
        <v>0</v>
      </c>
      <c r="AG31" s="61">
        <f>IF(COUNTIF(Setup_Hierarchy!$J$25:$IV$25,"="&amp;$K31)&lt;&gt;0,$L31,0)</f>
        <v>0</v>
      </c>
      <c r="AH31" s="61">
        <f>IF(COUNTIF(Setup_Hierarchy!$J$26:$IV$26,"="&amp;$K31)&lt;&gt;0,$L31,0)</f>
        <v>0</v>
      </c>
      <c r="AI31" s="61">
        <f>IF(COUNTIF(Setup_Hierarchy!$J$27:$IV$27,"="&amp;$K31)&lt;&gt;0,$L31,0)</f>
        <v>0</v>
      </c>
      <c r="AJ31" s="61">
        <f>IF(COUNTIF(Setup_Hierarchy!$J$28:$IV$28,"="&amp;$K31)&lt;&gt;0,$L31,0)</f>
        <v>0</v>
      </c>
      <c r="AK31" s="61">
        <f>IF(COUNTIF(Setup_Hierarchy!$J$29:$IV$29,"="&amp;$K31)&lt;&gt;0,$L31,0)</f>
        <v>0</v>
      </c>
      <c r="AL31" s="61">
        <f>IF(COUNTIF(Setup_Hierarchy!$J$30:$IV$30,"="&amp;$K31)&lt;&gt;0,$L31,0)</f>
        <v>0</v>
      </c>
      <c r="AM31" s="61">
        <f>IF(COUNTIF(Setup_Hierarchy!$J$31:$IV$31,"="&amp;$K31)&lt;&gt;0,$L31,0)</f>
        <v>0</v>
      </c>
      <c r="AN31" s="61">
        <f>IF(COUNTIF(Setup_Hierarchy!$J$32:$IV$32,"="&amp;$K31)&lt;&gt;0,$L31,0)</f>
        <v>0</v>
      </c>
      <c r="AO31" s="61">
        <f>IF(COUNTIF(Setup_Hierarchy!$J$33:$IV$33,"="&amp;$K31)&lt;&gt;0,$L31,0)</f>
        <v>0</v>
      </c>
      <c r="AP31" s="61">
        <f>IF(COUNTIF(Setup_Hierarchy!$J$34:$IV$34,"="&amp;$K31)&lt;&gt;0,$L31,0)</f>
        <v>0</v>
      </c>
      <c r="AQ31" s="61">
        <f>IF(COUNTIF(Setup_Hierarchy!$J$35:$IV$35,"="&amp;$K31)&lt;&gt;0,$L31,0)</f>
        <v>0</v>
      </c>
      <c r="AR31" s="61">
        <f>IF(COUNTIF(Setup_Hierarchy!$J$36:$IV$36,"="&amp;$K31)&lt;&gt;0,$L31,0)</f>
        <v>0</v>
      </c>
      <c r="AS31" s="61">
        <f>IF(COUNTIF(Setup_Hierarchy!$J$37:$IV$37,"="&amp;$K31)&lt;&gt;0,$L31,0)</f>
        <v>0</v>
      </c>
      <c r="AT31" s="61">
        <f>IF(COUNTIF(Setup_Hierarchy!$J$38:$IV$38,"="&amp;$K31)&lt;&gt;0,$L31,0)</f>
        <v>0</v>
      </c>
      <c r="AU31" s="61">
        <f>IF(COUNTIF(Setup_Hierarchy!$J$39:$IV$39,"="&amp;$K31)&lt;&gt;0,$L31,0)</f>
        <v>0</v>
      </c>
      <c r="AV31" s="61">
        <f>IF(COUNTIF(Setup_Hierarchy!$J$40:$IV$40,"="&amp;$K31)&lt;&gt;0,$L31,0)</f>
        <v>0</v>
      </c>
      <c r="AW31" s="61">
        <f>IF(COUNTIF(Setup_Hierarchy!$J$41:$IV$41,"="&amp;$K31)&lt;&gt;0,$L31,0)</f>
        <v>0</v>
      </c>
      <c r="AX31" s="61">
        <f>IF(COUNTIF(Setup_Hierarchy!$J$42:$IV$42,"="&amp;$K31)&lt;&gt;0,$L31,0)</f>
        <v>0</v>
      </c>
      <c r="AY31" s="61">
        <f>IF(COUNTIF(Setup_Hierarchy!$J$43:$IV$43,"="&amp;$K31)&lt;&gt;0,$L31,0)</f>
        <v>0</v>
      </c>
      <c r="AZ31" s="61">
        <f>IF(COUNTIF(Setup_Hierarchy!$J$44:$IV$44,"="&amp;$K31)&lt;&gt;0,$L31,0)</f>
        <v>0</v>
      </c>
      <c r="BA31" s="61">
        <f>IF(COUNTIF(Setup_Hierarchy!$J$45:$IV$45,"="&amp;$K31)&lt;&gt;0,$L31,0)</f>
        <v>0</v>
      </c>
      <c r="BB31" s="61">
        <f>IF(COUNTIF(Setup_Hierarchy!$J$46:$IV$46,"="&amp;$K31)&lt;&gt;0,$L31,0)</f>
        <v>0</v>
      </c>
      <c r="BC31" s="61">
        <f>IF(COUNTIF(Setup_Hierarchy!$J$47:$IV$47,"="&amp;$K31)&lt;&gt;0,$L31,0)</f>
        <v>0</v>
      </c>
      <c r="BD31" s="61">
        <f>IF(COUNTIF(Setup_Hierarchy!$J$48:$IV$48,"="&amp;$K31)&lt;&gt;0,$L31,0)</f>
        <v>0</v>
      </c>
      <c r="BE31" s="61">
        <f>IF(COUNTIF(Setup_Hierarchy!$J$49:$IV$49,"="&amp;$K31)&lt;&gt;0,$L31,0)</f>
        <v>0</v>
      </c>
      <c r="BF31" s="61">
        <f>IF(COUNTIF(Setup_Hierarchy!$J$50:$IV$50,"="&amp;$K31)&lt;&gt;0,$L31,0)</f>
        <v>0</v>
      </c>
      <c r="BG31" s="61">
        <f>IF(COUNTIF(Setup_Hierarchy!$J$51:$IV$51,"="&amp;$K31)&lt;&gt;0,$L31,0)</f>
        <v>-114.01</v>
      </c>
      <c r="BH31" s="61">
        <f>IF(COUNTIF(Setup_Hierarchy!$J$52:$IV$52,"="&amp;$K31)&lt;&gt;0,$L31,0)</f>
        <v>0</v>
      </c>
      <c r="BI31" s="61">
        <f>IF(COUNTIF(Setup_Hierarchy!$J$53:$IV$53,"="&amp;$K31)&lt;&gt;0,$L31,0)</f>
        <v>0</v>
      </c>
      <c r="BJ31" s="61">
        <f>IF(COUNTIF(Setup_Hierarchy!$J$54:$IV$54,"="&amp;$K31)&lt;&gt;0,$L31,0)</f>
        <v>0</v>
      </c>
      <c r="BK31" s="61">
        <f>IF(COUNTIF(Setup_Hierarchy!$J$55:$IV$55,"="&amp;$K31)&lt;&gt;0,$L31,0)</f>
        <v>0</v>
      </c>
      <c r="BL31" s="61">
        <f>IF(COUNTIF(Setup_Hierarchy!$J$56:$IV$56,"="&amp;$K31)&lt;&gt;0,$L31,0)</f>
        <v>0</v>
      </c>
      <c r="BM31" s="61">
        <f>IF(COUNTIF(Setup_Hierarchy!$J$57:$IV$57,"="&amp;$K31)&lt;&gt;0,$L31,0)</f>
        <v>0</v>
      </c>
      <c r="BN31" s="61">
        <f>IF(COUNTIF(Setup_Hierarchy!$J$58:$IV$58,"="&amp;$K31)&lt;&gt;0,$L31,0)</f>
        <v>0</v>
      </c>
      <c r="BO31" s="61">
        <f>IF(COUNTIF(Setup_Hierarchy!$J$59:$IV$59,"="&amp;$K31)&lt;&gt;0,$L31,0)</f>
        <v>-114.01</v>
      </c>
      <c r="BP31" s="61">
        <f>IF(COUNTIF(Setup_Hierarchy!$J$60:$IV$60,"="&amp;$K31)&lt;&gt;0,$L31,0)</f>
        <v>0</v>
      </c>
      <c r="BQ31" s="61">
        <f>IF(COUNTIF(Setup_Hierarchy!$J$61:$IV$61,"="&amp;$K31)&lt;&gt;0,$L31,0)</f>
        <v>0</v>
      </c>
      <c r="BR31" s="61">
        <f>IF(COUNTIF(Setup_Hierarchy!$J$62:$IV$62,"="&amp;$K31)&lt;&gt;0,$L31,0)</f>
        <v>0</v>
      </c>
      <c r="BS31" s="61">
        <f>IF(COUNTIF(Setup_Hierarchy!$J$63:$IV$63,"="&amp;$K31)&lt;&gt;0,$L31,0)</f>
        <v>0</v>
      </c>
      <c r="BT31" s="61">
        <f>IF(COUNTIF(Setup_Hierarchy!$J$64:$IV$64,"="&amp;$K31)&lt;&gt;0,$L31,0)</f>
        <v>0</v>
      </c>
      <c r="BU31" s="61">
        <f>IF(COUNTIF(Setup_Hierarchy!$J$65:$IV$65,"="&amp;$K31)&lt;&gt;0,$L31,0)</f>
        <v>0</v>
      </c>
      <c r="BV31" s="61">
        <f>IF(COUNTIF(Setup_Hierarchy!$J$66:$IV$66,"="&amp;$K31)&lt;&gt;0,$L31,0)</f>
        <v>0</v>
      </c>
      <c r="BW31" s="61">
        <f>IF(COUNTIF(Setup_Hierarchy!$J$67:$IV$67,"="&amp;$K31)&lt;&gt;0,$L31,0)</f>
        <v>0</v>
      </c>
      <c r="BX31" s="61">
        <f>IF(COUNTIF(Setup_Hierarchy!$J$68:$IV$68,"="&amp;$K31)&lt;&gt;0,$L31,0)</f>
        <v>0</v>
      </c>
      <c r="BY31" s="61">
        <f>IF(COUNTIF(Setup_Hierarchy!$J$69:$IV$69,"="&amp;$K31)&lt;&gt;0,$L31,0)</f>
        <v>0</v>
      </c>
      <c r="BZ31" s="61">
        <f>IF(COUNTIF(Setup_Hierarchy!$J$70:$IV$70,"="&amp;$K31)&lt;&gt;0,$L31,0)</f>
        <v>0</v>
      </c>
      <c r="CA31" s="61">
        <f>IF(COUNTIF(Setup_Hierarchy!$J$71:$IV$71,"="&amp;$K31)&lt;&gt;0,$L31,0)</f>
        <v>0</v>
      </c>
      <c r="CB31" s="61">
        <f>IF(COUNTIF(Setup_Hierarchy!$J$72:$IV$72,"="&amp;$K31)&lt;&gt;0,$L31,0)</f>
        <v>0</v>
      </c>
      <c r="CC31" s="61">
        <f>IF(COUNTIF(Setup_Hierarchy!$J$73:$IV$73,"="&amp;$K31)&lt;&gt;0,$L31,0)</f>
        <v>0</v>
      </c>
      <c r="CD31" s="61">
        <f>IF(COUNTIF(Setup_Hierarchy!$J$74:$IV$74,"="&amp;$K31)&lt;&gt;0,$L31,0)</f>
        <v>0</v>
      </c>
      <c r="CE31" s="61">
        <f>IF(COUNTIF(Setup_Hierarchy!$J$75:$IV$75,"="&amp;$K31)&lt;&gt;0,$L31,0)</f>
        <v>0</v>
      </c>
      <c r="CF31" s="61">
        <f>IF(COUNTIF(Setup_Hierarchy!$J$76:$IV$76,"="&amp;$K31)&lt;&gt;0,$L31,0)</f>
        <v>0</v>
      </c>
      <c r="CG31" s="61">
        <f>IF(COUNTIF(Setup_Hierarchy!$J$77:$IV$77,"="&amp;$K31)&lt;&gt;0,$L31,0)</f>
        <v>0</v>
      </c>
      <c r="CH31" s="61">
        <f>IF(COUNTIF(Setup_Hierarchy!$J$78:$IV$78,"="&amp;$K31)&lt;&gt;0,$L31,0)</f>
        <v>0</v>
      </c>
      <c r="CI31" s="61">
        <f>IF(COUNTIF(Setup_Hierarchy!$J$79:$IV$79,"="&amp;$K31)&lt;&gt;0,$L31,0)</f>
        <v>0</v>
      </c>
      <c r="CJ31" s="61">
        <f>IF(COUNTIF(Setup_Hierarchy!$J$80:$IV$80,"="&amp;$K31)&lt;&gt;0,$L31,0)</f>
        <v>0</v>
      </c>
      <c r="CK31" s="61">
        <f>IF(COUNTIF(Setup_Hierarchy!$J$81:$IV$81,"="&amp;$K31)&lt;&gt;0,$L31,0)</f>
        <v>0</v>
      </c>
      <c r="CL31" s="61">
        <f>IF(COUNTIF(Setup_Hierarchy!$J$82:$IV$82,"="&amp;$K31)&lt;&gt;0,$L31,0)</f>
        <v>0</v>
      </c>
      <c r="CM31" s="61">
        <f>IF(COUNTIF(Setup_Hierarchy!$J$83:$IV$83,"="&amp;$K31)&lt;&gt;0,$L31,0)</f>
        <v>0</v>
      </c>
      <c r="CN31" s="61">
        <f>IF(COUNTIF(Setup_Hierarchy!$J$84:$IV$84,"="&amp;$K31)&lt;&gt;0,$L31,0)</f>
        <v>-114.01</v>
      </c>
      <c r="CO31" s="61">
        <f>IF(COUNTIF(Setup_Hierarchy!$J$85:$IV$85,"="&amp;$K31)&lt;&gt;0,$L31,0)</f>
        <v>-114.01</v>
      </c>
      <c r="CP31" s="61">
        <f>IF(COUNTIF(Setup_Hierarchy!$J$86:$IV$86,"="&amp;$K31)&lt;&gt;0,$L31,0)</f>
        <v>0</v>
      </c>
      <c r="CQ31" s="61">
        <f>IF(COUNTIF(Setup_Hierarchy!$J$87:$IV$87,"="&amp;$K31)&lt;&gt;0,$L31,0)</f>
        <v>0</v>
      </c>
      <c r="CR31" s="61">
        <f>IF(COUNTIF(Setup_Hierarchy!$J$88:$IV$88,"="&amp;$K31)&lt;&gt;0,$L31,0)</f>
        <v>0</v>
      </c>
      <c r="CS31" s="61">
        <f>IF(COUNTIF(Setup_Hierarchy!$J$89:$IV$89,"="&amp;$K31)&lt;&gt;0,$L31,0)</f>
        <v>0</v>
      </c>
      <c r="CT31" s="61">
        <f>IF(COUNTIF(Setup_Hierarchy!$J$90:$IV$90,"="&amp;$K31)&lt;&gt;0,$L31,0)</f>
        <v>0</v>
      </c>
      <c r="CU31" s="61">
        <f>IF(COUNTIF(Setup_Hierarchy!$J$91:$IV$91,"="&amp;$K31)&lt;&gt;0,$L31,0)</f>
        <v>0</v>
      </c>
      <c r="CV31" s="61">
        <f>IF(COUNTIF(Setup_Hierarchy!$J$92:$IV$92,"="&amp;$K31)&lt;&gt;0,$L31,0)</f>
        <v>0</v>
      </c>
      <c r="CW31" s="61">
        <f>IF(COUNTIF(Setup_Hierarchy!$J$93:$IV$93,"="&amp;$K31)&lt;&gt;0,$L31,0)</f>
        <v>0</v>
      </c>
      <c r="CX31" s="61">
        <f>IF(COUNTIF(Setup_Hierarchy!$J$94:$IV$94,"="&amp;$K31)&lt;&gt;0,$L31,0)</f>
        <v>0</v>
      </c>
      <c r="CY31" s="61">
        <f>IF(COUNTIF(Setup_Hierarchy!$J$95:$IV$95,"="&amp;$K31)&lt;&gt;0,$L31,0)</f>
        <v>0</v>
      </c>
      <c r="CZ31" s="61">
        <f>IF(COUNTIF(Setup_Hierarchy!$J$96:$IV$96,"="&amp;$K31)&lt;&gt;0,$L31,0)</f>
        <v>0</v>
      </c>
      <c r="DA31" s="61">
        <f>IF(COUNTIF(Setup_Hierarchy!$J$97:$IV$97,"="&amp;$K31)&lt;&gt;0,$L31,0)</f>
        <v>0</v>
      </c>
      <c r="DB31" s="61">
        <f>IF(COUNTIF(Setup_Hierarchy!$J$98:$IV$98,"="&amp;$K31)&lt;&gt;0,$L31,0)</f>
        <v>0</v>
      </c>
      <c r="DC31" s="61">
        <f>IF(COUNTIF(Setup_Hierarchy!$J$99:$IV$99,"="&amp;$K31)&lt;&gt;0,$L31,0)</f>
        <v>0</v>
      </c>
      <c r="DD31" s="61">
        <f>IF(COUNTIF(Setup_Hierarchy!$J$100:$IV$100,"="&amp;$K31)&lt;&gt;0,$L31,0)</f>
        <v>0</v>
      </c>
      <c r="DE31" s="61">
        <f>IF(COUNTIF(Setup_Hierarchy!$J$101:$IV$101,"="&amp;$K31)&lt;&gt;0,$L31,0)</f>
        <v>0</v>
      </c>
      <c r="DF31" s="61">
        <f>IF(COUNTIF(Setup_Hierarchy!$J$102:$IV$102,"="&amp;$K31)&lt;&gt;0,$L31,0)</f>
        <v>0</v>
      </c>
      <c r="DG31" s="61">
        <f>IF(COUNTIF(Setup_Hierarchy!$J$103:$IV$103,"="&amp;$K31)&lt;&gt;0,$L31,0)</f>
        <v>0</v>
      </c>
      <c r="DH31" s="61">
        <f>IF(COUNTIF(Setup_Hierarchy!$J$104:$IV$104,"="&amp;$K31)&lt;&gt;0,$L31,0)</f>
        <v>0</v>
      </c>
      <c r="DI31" s="61">
        <f>IF(COUNTIF(Setup_Hierarchy!$J$105:$IV$105,"="&amp;$K31)&lt;&gt;0,$L31,0)</f>
        <v>0</v>
      </c>
      <c r="DJ31" s="61">
        <f>IF(COUNTIF(Setup_Hierarchy!$J$106:$IV$106,"="&amp;$K31)&lt;&gt;0,$L31,0)</f>
        <v>0</v>
      </c>
      <c r="DK31" s="61">
        <f>IF(COUNTIF(Setup_Hierarchy!$J$107:$IV$107,"="&amp;$K31)&lt;&gt;0,$L31,0)</f>
        <v>0</v>
      </c>
      <c r="DL31" s="61">
        <f>IF(COUNTIF(Setup_Hierarchy!$J$108:$IV$108,"="&amp;$K31)&lt;&gt;0,$L31,0)</f>
        <v>0</v>
      </c>
      <c r="DM31" s="61">
        <f>IF(COUNTIF(Setup_Hierarchy!$J$109:$IV$109,"="&amp;$K31)&lt;&gt;0,$L31,0)</f>
        <v>0</v>
      </c>
      <c r="DN31" s="61">
        <f>IF(COUNTIF(Setup_Hierarchy!$J$110:$IV$110,"="&amp;$K31)&lt;&gt;0,$L31,0)</f>
        <v>0</v>
      </c>
      <c r="DO31" s="61">
        <f>IF(COUNTIF(Setup_Hierarchy!$J$111:$IV$111,"="&amp;$K31)&lt;&gt;0,$L31,0)</f>
        <v>0</v>
      </c>
      <c r="DP31" s="61">
        <f>IF(COUNTIF(Setup_Hierarchy!$J$112:$IV$112,"="&amp;$K31)&lt;&gt;0,$L31,0)</f>
        <v>0</v>
      </c>
      <c r="DQ31" s="61">
        <f>IF(COUNTIF(Setup_Hierarchy!$J$113:$IV$113,"="&amp;$K31)&lt;&gt;0,$L31,0)</f>
        <v>0</v>
      </c>
      <c r="DR31" s="61">
        <f>IF(COUNTIF(Setup_Hierarchy!$J$114:$IV$114,"="&amp;$K31)&lt;&gt;0,$L31,0)</f>
        <v>0</v>
      </c>
      <c r="DS31" s="61">
        <f>IF(COUNTIF(Setup_Hierarchy!$J$115:$IV$115,"="&amp;$K31)&lt;&gt;0,$L31,0)</f>
        <v>0</v>
      </c>
      <c r="DT31" s="61">
        <f>IF(COUNTIF(Setup_Hierarchy!$J$116:$IV$116,"="&amp;$K31)&lt;&gt;0,$L31,0)</f>
        <v>0</v>
      </c>
    </row>
    <row r="32" spans="2:124" x14ac:dyDescent="0.2">
      <c r="B32" t="s">
        <v>43</v>
      </c>
      <c r="C32">
        <v>3</v>
      </c>
      <c r="D32" t="s">
        <v>18</v>
      </c>
      <c r="E32" t="s">
        <v>369</v>
      </c>
      <c r="F32" t="s">
        <v>525</v>
      </c>
      <c r="G32" t="s">
        <v>531</v>
      </c>
      <c r="H32" t="s">
        <v>12</v>
      </c>
      <c r="I32">
        <v>5.7598999999999997E-2</v>
      </c>
      <c r="J32">
        <v>-8.4699999999999998E-2</v>
      </c>
      <c r="K32">
        <v>677</v>
      </c>
      <c r="L32">
        <v>-614.51</v>
      </c>
      <c r="M32" s="61">
        <f>IF(COUNTIF(Setup_Hierarchy!$J$5:$IV$5,"="&amp;$K32)&lt;&gt;0,$L32,0)</f>
        <v>-614.51</v>
      </c>
      <c r="N32" s="61">
        <f>IF(COUNTIF(Setup_Hierarchy!$J$6:$IV$6,"="&amp;$K32)&lt;&gt;0,$L32,0)</f>
        <v>-614.51</v>
      </c>
      <c r="O32" s="61">
        <f>IF(COUNTIF(Setup_Hierarchy!$J$7:$IV$7,"="&amp;$K32)&lt;&gt;0,$L32,0)</f>
        <v>-614.51</v>
      </c>
      <c r="P32" s="61">
        <f>IF(COUNTIF(Setup_Hierarchy!$J$8:$IV$8,"="&amp;$K32)&lt;&gt;0,$L32,0)</f>
        <v>-614.51</v>
      </c>
      <c r="Q32" s="61">
        <f>IF(COUNTIF(Setup_Hierarchy!$J$9:$IV$9,"="&amp;$K32)&lt;&gt;0,$L32,0)</f>
        <v>-614.51</v>
      </c>
      <c r="R32" s="61">
        <f>IF(COUNTIF(Setup_Hierarchy!$J$10:$IV$10,"="&amp;$K32)&lt;&gt;0,$L32,0)</f>
        <v>0</v>
      </c>
      <c r="S32" s="61">
        <f>IF(COUNTIF(Setup_Hierarchy!$J$11:$IV$11,"="&amp;$K32)&lt;&gt;0,$L32,0)</f>
        <v>0</v>
      </c>
      <c r="T32" s="61">
        <f>IF(COUNTIF(Setup_Hierarchy!$J$12:$IV$12,"="&amp;$K32)&lt;&gt;0,$L32,0)</f>
        <v>0</v>
      </c>
      <c r="U32" s="61">
        <f>IF(COUNTIF(Setup_Hierarchy!$J$13:$IV$13,"="&amp;$K32)&lt;&gt;0,$L32,0)</f>
        <v>0</v>
      </c>
      <c r="V32" s="61">
        <f>IF(COUNTIF(Setup_Hierarchy!$J$14:$IV$14,"="&amp;$K32)&lt;&gt;0,$L32,0)</f>
        <v>0</v>
      </c>
      <c r="W32" s="61">
        <f>IF(COUNTIF(Setup_Hierarchy!$J$15:$IV$15,"="&amp;$K32)&lt;&gt;0,$L32,0)</f>
        <v>0</v>
      </c>
      <c r="X32" s="61">
        <f>IF(COUNTIF(Setup_Hierarchy!$J$16:$IV$16,"="&amp;$K32)&lt;&gt;0,$L32,0)</f>
        <v>0</v>
      </c>
      <c r="Y32" s="61">
        <f>IF(COUNTIF(Setup_Hierarchy!$J$17:$IV$17,"="&amp;$K32)&lt;&gt;0,$L32,0)</f>
        <v>0</v>
      </c>
      <c r="Z32" s="61">
        <f>IF(COUNTIF(Setup_Hierarchy!$J$18:$IV$18,"="&amp;$K32)&lt;&gt;0,$L32,0)</f>
        <v>0</v>
      </c>
      <c r="AA32" s="61">
        <f>IF(COUNTIF(Setup_Hierarchy!$J$19:$IV$19,"="&amp;$K32)&lt;&gt;0,$L32,0)</f>
        <v>0</v>
      </c>
      <c r="AB32" s="61">
        <f>IF(COUNTIF(Setup_Hierarchy!$J$20:$IV$20,"="&amp;$K32)&lt;&gt;0,$L32,0)</f>
        <v>0</v>
      </c>
      <c r="AC32" s="61">
        <f>IF(COUNTIF(Setup_Hierarchy!$J$21:$IV$21,"="&amp;$K32)&lt;&gt;0,$L32,0)</f>
        <v>-614.51</v>
      </c>
      <c r="AD32" s="61">
        <f>IF(COUNTIF(Setup_Hierarchy!$J$22:$IV$22,"="&amp;$K32)&lt;&gt;0,$L32,0)</f>
        <v>-614.51</v>
      </c>
      <c r="AE32" s="61">
        <f>IF(COUNTIF(Setup_Hierarchy!$J$23:$IV$23,"="&amp;$K32)&lt;&gt;0,$L32,0)</f>
        <v>0</v>
      </c>
      <c r="AF32" s="61">
        <f>IF(COUNTIF(Setup_Hierarchy!$J$24:$IV$24,"="&amp;$K32)&lt;&gt;0,$L32,0)</f>
        <v>0</v>
      </c>
      <c r="AG32" s="61">
        <f>IF(COUNTIF(Setup_Hierarchy!$J$25:$IV$25,"="&amp;$K32)&lt;&gt;0,$L32,0)</f>
        <v>0</v>
      </c>
      <c r="AH32" s="61">
        <f>IF(COUNTIF(Setup_Hierarchy!$J$26:$IV$26,"="&amp;$K32)&lt;&gt;0,$L32,0)</f>
        <v>0</v>
      </c>
      <c r="AI32" s="61">
        <f>IF(COUNTIF(Setup_Hierarchy!$J$27:$IV$27,"="&amp;$K32)&lt;&gt;0,$L32,0)</f>
        <v>0</v>
      </c>
      <c r="AJ32" s="61">
        <f>IF(COUNTIF(Setup_Hierarchy!$J$28:$IV$28,"="&amp;$K32)&lt;&gt;0,$L32,0)</f>
        <v>0</v>
      </c>
      <c r="AK32" s="61">
        <f>IF(COUNTIF(Setup_Hierarchy!$J$29:$IV$29,"="&amp;$K32)&lt;&gt;0,$L32,0)</f>
        <v>0</v>
      </c>
      <c r="AL32" s="61">
        <f>IF(COUNTIF(Setup_Hierarchy!$J$30:$IV$30,"="&amp;$K32)&lt;&gt;0,$L32,0)</f>
        <v>0</v>
      </c>
      <c r="AM32" s="61">
        <f>IF(COUNTIF(Setup_Hierarchy!$J$31:$IV$31,"="&amp;$K32)&lt;&gt;0,$L32,0)</f>
        <v>0</v>
      </c>
      <c r="AN32" s="61">
        <f>IF(COUNTIF(Setup_Hierarchy!$J$32:$IV$32,"="&amp;$K32)&lt;&gt;0,$L32,0)</f>
        <v>0</v>
      </c>
      <c r="AO32" s="61">
        <f>IF(COUNTIF(Setup_Hierarchy!$J$33:$IV$33,"="&amp;$K32)&lt;&gt;0,$L32,0)</f>
        <v>0</v>
      </c>
      <c r="AP32" s="61">
        <f>IF(COUNTIF(Setup_Hierarchy!$J$34:$IV$34,"="&amp;$K32)&lt;&gt;0,$L32,0)</f>
        <v>0</v>
      </c>
      <c r="AQ32" s="61">
        <f>IF(COUNTIF(Setup_Hierarchy!$J$35:$IV$35,"="&amp;$K32)&lt;&gt;0,$L32,0)</f>
        <v>0</v>
      </c>
      <c r="AR32" s="61">
        <f>IF(COUNTIF(Setup_Hierarchy!$J$36:$IV$36,"="&amp;$K32)&lt;&gt;0,$L32,0)</f>
        <v>0</v>
      </c>
      <c r="AS32" s="61">
        <f>IF(COUNTIF(Setup_Hierarchy!$J$37:$IV$37,"="&amp;$K32)&lt;&gt;0,$L32,0)</f>
        <v>0</v>
      </c>
      <c r="AT32" s="61">
        <f>IF(COUNTIF(Setup_Hierarchy!$J$38:$IV$38,"="&amp;$K32)&lt;&gt;0,$L32,0)</f>
        <v>0</v>
      </c>
      <c r="AU32" s="61">
        <f>IF(COUNTIF(Setup_Hierarchy!$J$39:$IV$39,"="&amp;$K32)&lt;&gt;0,$L32,0)</f>
        <v>0</v>
      </c>
      <c r="AV32" s="61">
        <f>IF(COUNTIF(Setup_Hierarchy!$J$40:$IV$40,"="&amp;$K32)&lt;&gt;0,$L32,0)</f>
        <v>0</v>
      </c>
      <c r="AW32" s="61">
        <f>IF(COUNTIF(Setup_Hierarchy!$J$41:$IV$41,"="&amp;$K32)&lt;&gt;0,$L32,0)</f>
        <v>0</v>
      </c>
      <c r="AX32" s="61">
        <f>IF(COUNTIF(Setup_Hierarchy!$J$42:$IV$42,"="&amp;$K32)&lt;&gt;0,$L32,0)</f>
        <v>0</v>
      </c>
      <c r="AY32" s="61">
        <f>IF(COUNTIF(Setup_Hierarchy!$J$43:$IV$43,"="&amp;$K32)&lt;&gt;0,$L32,0)</f>
        <v>0</v>
      </c>
      <c r="AZ32" s="61">
        <f>IF(COUNTIF(Setup_Hierarchy!$J$44:$IV$44,"="&amp;$K32)&lt;&gt;0,$L32,0)</f>
        <v>0</v>
      </c>
      <c r="BA32" s="61">
        <f>IF(COUNTIF(Setup_Hierarchy!$J$45:$IV$45,"="&amp;$K32)&lt;&gt;0,$L32,0)</f>
        <v>0</v>
      </c>
      <c r="BB32" s="61">
        <f>IF(COUNTIF(Setup_Hierarchy!$J$46:$IV$46,"="&amp;$K32)&lt;&gt;0,$L32,0)</f>
        <v>0</v>
      </c>
      <c r="BC32" s="61">
        <f>IF(COUNTIF(Setup_Hierarchy!$J$47:$IV$47,"="&amp;$K32)&lt;&gt;0,$L32,0)</f>
        <v>0</v>
      </c>
      <c r="BD32" s="61">
        <f>IF(COUNTIF(Setup_Hierarchy!$J$48:$IV$48,"="&amp;$K32)&lt;&gt;0,$L32,0)</f>
        <v>0</v>
      </c>
      <c r="BE32" s="61">
        <f>IF(COUNTIF(Setup_Hierarchy!$J$49:$IV$49,"="&amp;$K32)&lt;&gt;0,$L32,0)</f>
        <v>0</v>
      </c>
      <c r="BF32" s="61">
        <f>IF(COUNTIF(Setup_Hierarchy!$J$50:$IV$50,"="&amp;$K32)&lt;&gt;0,$L32,0)</f>
        <v>0</v>
      </c>
      <c r="BG32" s="61">
        <f>IF(COUNTIF(Setup_Hierarchy!$J$51:$IV$51,"="&amp;$K32)&lt;&gt;0,$L32,0)</f>
        <v>0</v>
      </c>
      <c r="BH32" s="61">
        <f>IF(COUNTIF(Setup_Hierarchy!$J$52:$IV$52,"="&amp;$K32)&lt;&gt;0,$L32,0)</f>
        <v>0</v>
      </c>
      <c r="BI32" s="61">
        <f>IF(COUNTIF(Setup_Hierarchy!$J$53:$IV$53,"="&amp;$K32)&lt;&gt;0,$L32,0)</f>
        <v>0</v>
      </c>
      <c r="BJ32" s="61">
        <f>IF(COUNTIF(Setup_Hierarchy!$J$54:$IV$54,"="&amp;$K32)&lt;&gt;0,$L32,0)</f>
        <v>0</v>
      </c>
      <c r="BK32" s="61">
        <f>IF(COUNTIF(Setup_Hierarchy!$J$55:$IV$55,"="&amp;$K32)&lt;&gt;0,$L32,0)</f>
        <v>0</v>
      </c>
      <c r="BL32" s="61">
        <f>IF(COUNTIF(Setup_Hierarchy!$J$56:$IV$56,"="&amp;$K32)&lt;&gt;0,$L32,0)</f>
        <v>0</v>
      </c>
      <c r="BM32" s="61">
        <f>IF(COUNTIF(Setup_Hierarchy!$J$57:$IV$57,"="&amp;$K32)&lt;&gt;0,$L32,0)</f>
        <v>0</v>
      </c>
      <c r="BN32" s="61">
        <f>IF(COUNTIF(Setup_Hierarchy!$J$58:$IV$58,"="&amp;$K32)&lt;&gt;0,$L32,0)</f>
        <v>0</v>
      </c>
      <c r="BO32" s="61">
        <f>IF(COUNTIF(Setup_Hierarchy!$J$59:$IV$59,"="&amp;$K32)&lt;&gt;0,$L32,0)</f>
        <v>0</v>
      </c>
      <c r="BP32" s="61">
        <f>IF(COUNTIF(Setup_Hierarchy!$J$60:$IV$60,"="&amp;$K32)&lt;&gt;0,$L32,0)</f>
        <v>0</v>
      </c>
      <c r="BQ32" s="61">
        <f>IF(COUNTIF(Setup_Hierarchy!$J$61:$IV$61,"="&amp;$K32)&lt;&gt;0,$L32,0)</f>
        <v>0</v>
      </c>
      <c r="BR32" s="61">
        <f>IF(COUNTIF(Setup_Hierarchy!$J$62:$IV$62,"="&amp;$K32)&lt;&gt;0,$L32,0)</f>
        <v>0</v>
      </c>
      <c r="BS32" s="61">
        <f>IF(COUNTIF(Setup_Hierarchy!$J$63:$IV$63,"="&amp;$K32)&lt;&gt;0,$L32,0)</f>
        <v>0</v>
      </c>
      <c r="BT32" s="61">
        <f>IF(COUNTIF(Setup_Hierarchy!$J$64:$IV$64,"="&amp;$K32)&lt;&gt;0,$L32,0)</f>
        <v>0</v>
      </c>
      <c r="BU32" s="61">
        <f>IF(COUNTIF(Setup_Hierarchy!$J$65:$IV$65,"="&amp;$K32)&lt;&gt;0,$L32,0)</f>
        <v>0</v>
      </c>
      <c r="BV32" s="61">
        <f>IF(COUNTIF(Setup_Hierarchy!$J$66:$IV$66,"="&amp;$K32)&lt;&gt;0,$L32,0)</f>
        <v>0</v>
      </c>
      <c r="BW32" s="61">
        <f>IF(COUNTIF(Setup_Hierarchy!$J$67:$IV$67,"="&amp;$K32)&lt;&gt;0,$L32,0)</f>
        <v>0</v>
      </c>
      <c r="BX32" s="61">
        <f>IF(COUNTIF(Setup_Hierarchy!$J$68:$IV$68,"="&amp;$K32)&lt;&gt;0,$L32,0)</f>
        <v>0</v>
      </c>
      <c r="BY32" s="61">
        <f>IF(COUNTIF(Setup_Hierarchy!$J$69:$IV$69,"="&amp;$K32)&lt;&gt;0,$L32,0)</f>
        <v>0</v>
      </c>
      <c r="BZ32" s="61">
        <f>IF(COUNTIF(Setup_Hierarchy!$J$70:$IV$70,"="&amp;$K32)&lt;&gt;0,$L32,0)</f>
        <v>0</v>
      </c>
      <c r="CA32" s="61">
        <f>IF(COUNTIF(Setup_Hierarchy!$J$71:$IV$71,"="&amp;$K32)&lt;&gt;0,$L32,0)</f>
        <v>0</v>
      </c>
      <c r="CB32" s="61">
        <f>IF(COUNTIF(Setup_Hierarchy!$J$72:$IV$72,"="&amp;$K32)&lt;&gt;0,$L32,0)</f>
        <v>0</v>
      </c>
      <c r="CC32" s="61">
        <f>IF(COUNTIF(Setup_Hierarchy!$J$73:$IV$73,"="&amp;$K32)&lt;&gt;0,$L32,0)</f>
        <v>0</v>
      </c>
      <c r="CD32" s="61">
        <f>IF(COUNTIF(Setup_Hierarchy!$J$74:$IV$74,"="&amp;$K32)&lt;&gt;0,$L32,0)</f>
        <v>0</v>
      </c>
      <c r="CE32" s="61">
        <f>IF(COUNTIF(Setup_Hierarchy!$J$75:$IV$75,"="&amp;$K32)&lt;&gt;0,$L32,0)</f>
        <v>0</v>
      </c>
      <c r="CF32" s="61">
        <f>IF(COUNTIF(Setup_Hierarchy!$J$76:$IV$76,"="&amp;$K32)&lt;&gt;0,$L32,0)</f>
        <v>0</v>
      </c>
      <c r="CG32" s="61">
        <f>IF(COUNTIF(Setup_Hierarchy!$J$77:$IV$77,"="&amp;$K32)&lt;&gt;0,$L32,0)</f>
        <v>0</v>
      </c>
      <c r="CH32" s="61">
        <f>IF(COUNTIF(Setup_Hierarchy!$J$78:$IV$78,"="&amp;$K32)&lt;&gt;0,$L32,0)</f>
        <v>0</v>
      </c>
      <c r="CI32" s="61">
        <f>IF(COUNTIF(Setup_Hierarchy!$J$79:$IV$79,"="&amp;$K32)&lt;&gt;0,$L32,0)</f>
        <v>0</v>
      </c>
      <c r="CJ32" s="61">
        <f>IF(COUNTIF(Setup_Hierarchy!$J$80:$IV$80,"="&amp;$K32)&lt;&gt;0,$L32,0)</f>
        <v>0</v>
      </c>
      <c r="CK32" s="61">
        <f>IF(COUNTIF(Setup_Hierarchy!$J$81:$IV$81,"="&amp;$K32)&lt;&gt;0,$L32,0)</f>
        <v>0</v>
      </c>
      <c r="CL32" s="61">
        <f>IF(COUNTIF(Setup_Hierarchy!$J$82:$IV$82,"="&amp;$K32)&lt;&gt;0,$L32,0)</f>
        <v>0</v>
      </c>
      <c r="CM32" s="61">
        <f>IF(COUNTIF(Setup_Hierarchy!$J$83:$IV$83,"="&amp;$K32)&lt;&gt;0,$L32,0)</f>
        <v>0</v>
      </c>
      <c r="CN32" s="61">
        <f>IF(COUNTIF(Setup_Hierarchy!$J$84:$IV$84,"="&amp;$K32)&lt;&gt;0,$L32,0)</f>
        <v>0</v>
      </c>
      <c r="CO32" s="61">
        <f>IF(COUNTIF(Setup_Hierarchy!$J$85:$IV$85,"="&amp;$K32)&lt;&gt;0,$L32,0)</f>
        <v>0</v>
      </c>
      <c r="CP32" s="61">
        <f>IF(COUNTIF(Setup_Hierarchy!$J$86:$IV$86,"="&amp;$K32)&lt;&gt;0,$L32,0)</f>
        <v>0</v>
      </c>
      <c r="CQ32" s="61">
        <f>IF(COUNTIF(Setup_Hierarchy!$J$87:$IV$87,"="&amp;$K32)&lt;&gt;0,$L32,0)</f>
        <v>0</v>
      </c>
      <c r="CR32" s="61">
        <f>IF(COUNTIF(Setup_Hierarchy!$J$88:$IV$88,"="&amp;$K32)&lt;&gt;0,$L32,0)</f>
        <v>0</v>
      </c>
      <c r="CS32" s="61">
        <f>IF(COUNTIF(Setup_Hierarchy!$J$89:$IV$89,"="&amp;$K32)&lt;&gt;0,$L32,0)</f>
        <v>0</v>
      </c>
      <c r="CT32" s="61">
        <f>IF(COUNTIF(Setup_Hierarchy!$J$90:$IV$90,"="&amp;$K32)&lt;&gt;0,$L32,0)</f>
        <v>0</v>
      </c>
      <c r="CU32" s="61">
        <f>IF(COUNTIF(Setup_Hierarchy!$J$91:$IV$91,"="&amp;$K32)&lt;&gt;0,$L32,0)</f>
        <v>0</v>
      </c>
      <c r="CV32" s="61">
        <f>IF(COUNTIF(Setup_Hierarchy!$J$92:$IV$92,"="&amp;$K32)&lt;&gt;0,$L32,0)</f>
        <v>0</v>
      </c>
      <c r="CW32" s="61">
        <f>IF(COUNTIF(Setup_Hierarchy!$J$93:$IV$93,"="&amp;$K32)&lt;&gt;0,$L32,0)</f>
        <v>0</v>
      </c>
      <c r="CX32" s="61">
        <f>IF(COUNTIF(Setup_Hierarchy!$J$94:$IV$94,"="&amp;$K32)&lt;&gt;0,$L32,0)</f>
        <v>0</v>
      </c>
      <c r="CY32" s="61">
        <f>IF(COUNTIF(Setup_Hierarchy!$J$95:$IV$95,"="&amp;$K32)&lt;&gt;0,$L32,0)</f>
        <v>0</v>
      </c>
      <c r="CZ32" s="61">
        <f>IF(COUNTIF(Setup_Hierarchy!$J$96:$IV$96,"="&amp;$K32)&lt;&gt;0,$L32,0)</f>
        <v>0</v>
      </c>
      <c r="DA32" s="61">
        <f>IF(COUNTIF(Setup_Hierarchy!$J$97:$IV$97,"="&amp;$K32)&lt;&gt;0,$L32,0)</f>
        <v>0</v>
      </c>
      <c r="DB32" s="61">
        <f>IF(COUNTIF(Setup_Hierarchy!$J$98:$IV$98,"="&amp;$K32)&lt;&gt;0,$L32,0)</f>
        <v>0</v>
      </c>
      <c r="DC32" s="61">
        <f>IF(COUNTIF(Setup_Hierarchy!$J$99:$IV$99,"="&amp;$K32)&lt;&gt;0,$L32,0)</f>
        <v>0</v>
      </c>
      <c r="DD32" s="61">
        <f>IF(COUNTIF(Setup_Hierarchy!$J$100:$IV$100,"="&amp;$K32)&lt;&gt;0,$L32,0)</f>
        <v>0</v>
      </c>
      <c r="DE32" s="61">
        <f>IF(COUNTIF(Setup_Hierarchy!$J$101:$IV$101,"="&amp;$K32)&lt;&gt;0,$L32,0)</f>
        <v>0</v>
      </c>
      <c r="DF32" s="61">
        <f>IF(COUNTIF(Setup_Hierarchy!$J$102:$IV$102,"="&amp;$K32)&lt;&gt;0,$L32,0)</f>
        <v>0</v>
      </c>
      <c r="DG32" s="61">
        <f>IF(COUNTIF(Setup_Hierarchy!$J$103:$IV$103,"="&amp;$K32)&lt;&gt;0,$L32,0)</f>
        <v>0</v>
      </c>
      <c r="DH32" s="61">
        <f>IF(COUNTIF(Setup_Hierarchy!$J$104:$IV$104,"="&amp;$K32)&lt;&gt;0,$L32,0)</f>
        <v>0</v>
      </c>
      <c r="DI32" s="61">
        <f>IF(COUNTIF(Setup_Hierarchy!$J$105:$IV$105,"="&amp;$K32)&lt;&gt;0,$L32,0)</f>
        <v>0</v>
      </c>
      <c r="DJ32" s="61">
        <f>IF(COUNTIF(Setup_Hierarchy!$J$106:$IV$106,"="&amp;$K32)&lt;&gt;0,$L32,0)</f>
        <v>0</v>
      </c>
      <c r="DK32" s="61">
        <f>IF(COUNTIF(Setup_Hierarchy!$J$107:$IV$107,"="&amp;$K32)&lt;&gt;0,$L32,0)</f>
        <v>0</v>
      </c>
      <c r="DL32" s="61">
        <f>IF(COUNTIF(Setup_Hierarchy!$J$108:$IV$108,"="&amp;$K32)&lt;&gt;0,$L32,0)</f>
        <v>0</v>
      </c>
      <c r="DM32" s="61">
        <f>IF(COUNTIF(Setup_Hierarchy!$J$109:$IV$109,"="&amp;$K32)&lt;&gt;0,$L32,0)</f>
        <v>0</v>
      </c>
      <c r="DN32" s="61">
        <f>IF(COUNTIF(Setup_Hierarchy!$J$110:$IV$110,"="&amp;$K32)&lt;&gt;0,$L32,0)</f>
        <v>0</v>
      </c>
      <c r="DO32" s="61">
        <f>IF(COUNTIF(Setup_Hierarchy!$J$111:$IV$111,"="&amp;$K32)&lt;&gt;0,$L32,0)</f>
        <v>0</v>
      </c>
      <c r="DP32" s="61">
        <f>IF(COUNTIF(Setup_Hierarchy!$J$112:$IV$112,"="&amp;$K32)&lt;&gt;0,$L32,0)</f>
        <v>0</v>
      </c>
      <c r="DQ32" s="61">
        <f>IF(COUNTIF(Setup_Hierarchy!$J$113:$IV$113,"="&amp;$K32)&lt;&gt;0,$L32,0)</f>
        <v>0</v>
      </c>
      <c r="DR32" s="61">
        <f>IF(COUNTIF(Setup_Hierarchy!$J$114:$IV$114,"="&amp;$K32)&lt;&gt;0,$L32,0)</f>
        <v>0</v>
      </c>
      <c r="DS32" s="61">
        <f>IF(COUNTIF(Setup_Hierarchy!$J$115:$IV$115,"="&amp;$K32)&lt;&gt;0,$L32,0)</f>
        <v>0</v>
      </c>
      <c r="DT32" s="61">
        <f>IF(COUNTIF(Setup_Hierarchy!$J$116:$IV$116,"="&amp;$K32)&lt;&gt;0,$L32,0)</f>
        <v>0</v>
      </c>
    </row>
    <row r="33" spans="2:124" x14ac:dyDescent="0.2">
      <c r="B33" t="s">
        <v>43</v>
      </c>
      <c r="C33">
        <v>3</v>
      </c>
      <c r="D33" t="s">
        <v>18</v>
      </c>
      <c r="E33" t="s">
        <v>369</v>
      </c>
      <c r="F33" t="s">
        <v>525</v>
      </c>
      <c r="G33" t="s">
        <v>531</v>
      </c>
      <c r="H33" t="s">
        <v>12</v>
      </c>
      <c r="I33">
        <v>5.7598999999999997E-2</v>
      </c>
      <c r="J33">
        <v>-8.4699999999999998E-2</v>
      </c>
      <c r="K33">
        <v>679</v>
      </c>
      <c r="L33">
        <v>119.54</v>
      </c>
      <c r="M33" s="61">
        <f>IF(COUNTIF(Setup_Hierarchy!$J$5:$IV$5,"="&amp;$K33)&lt;&gt;0,$L33,0)</f>
        <v>119.54</v>
      </c>
      <c r="N33" s="61">
        <f>IF(COUNTIF(Setup_Hierarchy!$J$6:$IV$6,"="&amp;$K33)&lt;&gt;0,$L33,0)</f>
        <v>119.54</v>
      </c>
      <c r="O33" s="61">
        <f>IF(COUNTIF(Setup_Hierarchy!$J$7:$IV$7,"="&amp;$K33)&lt;&gt;0,$L33,0)</f>
        <v>119.54</v>
      </c>
      <c r="P33" s="61">
        <f>IF(COUNTIF(Setup_Hierarchy!$J$8:$IV$8,"="&amp;$K33)&lt;&gt;0,$L33,0)</f>
        <v>119.54</v>
      </c>
      <c r="Q33" s="61">
        <f>IF(COUNTIF(Setup_Hierarchy!$J$9:$IV$9,"="&amp;$K33)&lt;&gt;0,$L33,0)</f>
        <v>119.54</v>
      </c>
      <c r="R33" s="61">
        <f>IF(COUNTIF(Setup_Hierarchy!$J$10:$IV$10,"="&amp;$K33)&lt;&gt;0,$L33,0)</f>
        <v>0</v>
      </c>
      <c r="S33" s="61">
        <f>IF(COUNTIF(Setup_Hierarchy!$J$11:$IV$11,"="&amp;$K33)&lt;&gt;0,$L33,0)</f>
        <v>0</v>
      </c>
      <c r="T33" s="61">
        <f>IF(COUNTIF(Setup_Hierarchy!$J$12:$IV$12,"="&amp;$K33)&lt;&gt;0,$L33,0)</f>
        <v>0</v>
      </c>
      <c r="U33" s="61">
        <f>IF(COUNTIF(Setup_Hierarchy!$J$13:$IV$13,"="&amp;$K33)&lt;&gt;0,$L33,0)</f>
        <v>0</v>
      </c>
      <c r="V33" s="61">
        <f>IF(COUNTIF(Setup_Hierarchy!$J$14:$IV$14,"="&amp;$K33)&lt;&gt;0,$L33,0)</f>
        <v>119.54</v>
      </c>
      <c r="W33" s="61">
        <f>IF(COUNTIF(Setup_Hierarchy!$J$15:$IV$15,"="&amp;$K33)&lt;&gt;0,$L33,0)</f>
        <v>119.54</v>
      </c>
      <c r="X33" s="61">
        <f>IF(COUNTIF(Setup_Hierarchy!$J$16:$IV$16,"="&amp;$K33)&lt;&gt;0,$L33,0)</f>
        <v>0</v>
      </c>
      <c r="Y33" s="61">
        <f>IF(COUNTIF(Setup_Hierarchy!$J$17:$IV$17,"="&amp;$K33)&lt;&gt;0,$L33,0)</f>
        <v>0</v>
      </c>
      <c r="Z33" s="61">
        <f>IF(COUNTIF(Setup_Hierarchy!$J$18:$IV$18,"="&amp;$K33)&lt;&gt;0,$L33,0)</f>
        <v>0</v>
      </c>
      <c r="AA33" s="61">
        <f>IF(COUNTIF(Setup_Hierarchy!$J$19:$IV$19,"="&amp;$K33)&lt;&gt;0,$L33,0)</f>
        <v>0</v>
      </c>
      <c r="AB33" s="61">
        <f>IF(COUNTIF(Setup_Hierarchy!$J$20:$IV$20,"="&amp;$K33)&lt;&gt;0,$L33,0)</f>
        <v>0</v>
      </c>
      <c r="AC33" s="61">
        <f>IF(COUNTIF(Setup_Hierarchy!$J$21:$IV$21,"="&amp;$K33)&lt;&gt;0,$L33,0)</f>
        <v>0</v>
      </c>
      <c r="AD33" s="61">
        <f>IF(COUNTIF(Setup_Hierarchy!$J$22:$IV$22,"="&amp;$K33)&lt;&gt;0,$L33,0)</f>
        <v>0</v>
      </c>
      <c r="AE33" s="61">
        <f>IF(COUNTIF(Setup_Hierarchy!$J$23:$IV$23,"="&amp;$K33)&lt;&gt;0,$L33,0)</f>
        <v>0</v>
      </c>
      <c r="AF33" s="61">
        <f>IF(COUNTIF(Setup_Hierarchy!$J$24:$IV$24,"="&amp;$K33)&lt;&gt;0,$L33,0)</f>
        <v>0</v>
      </c>
      <c r="AG33" s="61">
        <f>IF(COUNTIF(Setup_Hierarchy!$J$25:$IV$25,"="&amp;$K33)&lt;&gt;0,$L33,0)</f>
        <v>0</v>
      </c>
      <c r="AH33" s="61">
        <f>IF(COUNTIF(Setup_Hierarchy!$J$26:$IV$26,"="&amp;$K33)&lt;&gt;0,$L33,0)</f>
        <v>0</v>
      </c>
      <c r="AI33" s="61">
        <f>IF(COUNTIF(Setup_Hierarchy!$J$27:$IV$27,"="&amp;$K33)&lt;&gt;0,$L33,0)</f>
        <v>0</v>
      </c>
      <c r="AJ33" s="61">
        <f>IF(COUNTIF(Setup_Hierarchy!$J$28:$IV$28,"="&amp;$K33)&lt;&gt;0,$L33,0)</f>
        <v>0</v>
      </c>
      <c r="AK33" s="61">
        <f>IF(COUNTIF(Setup_Hierarchy!$J$29:$IV$29,"="&amp;$K33)&lt;&gt;0,$L33,0)</f>
        <v>0</v>
      </c>
      <c r="AL33" s="61">
        <f>IF(COUNTIF(Setup_Hierarchy!$J$30:$IV$30,"="&amp;$K33)&lt;&gt;0,$L33,0)</f>
        <v>0</v>
      </c>
      <c r="AM33" s="61">
        <f>IF(COUNTIF(Setup_Hierarchy!$J$31:$IV$31,"="&amp;$K33)&lt;&gt;0,$L33,0)</f>
        <v>0</v>
      </c>
      <c r="AN33" s="61">
        <f>IF(COUNTIF(Setup_Hierarchy!$J$32:$IV$32,"="&amp;$K33)&lt;&gt;0,$L33,0)</f>
        <v>0</v>
      </c>
      <c r="AO33" s="61">
        <f>IF(COUNTIF(Setup_Hierarchy!$J$33:$IV$33,"="&amp;$K33)&lt;&gt;0,$L33,0)</f>
        <v>0</v>
      </c>
      <c r="AP33" s="61">
        <f>IF(COUNTIF(Setup_Hierarchy!$J$34:$IV$34,"="&amp;$K33)&lt;&gt;0,$L33,0)</f>
        <v>0</v>
      </c>
      <c r="AQ33" s="61">
        <f>IF(COUNTIF(Setup_Hierarchy!$J$35:$IV$35,"="&amp;$K33)&lt;&gt;0,$L33,0)</f>
        <v>0</v>
      </c>
      <c r="AR33" s="61">
        <f>IF(COUNTIF(Setup_Hierarchy!$J$36:$IV$36,"="&amp;$K33)&lt;&gt;0,$L33,0)</f>
        <v>0</v>
      </c>
      <c r="AS33" s="61">
        <f>IF(COUNTIF(Setup_Hierarchy!$J$37:$IV$37,"="&amp;$K33)&lt;&gt;0,$L33,0)</f>
        <v>0</v>
      </c>
      <c r="AT33" s="61">
        <f>IF(COUNTIF(Setup_Hierarchy!$J$38:$IV$38,"="&amp;$K33)&lt;&gt;0,$L33,0)</f>
        <v>0</v>
      </c>
      <c r="AU33" s="61">
        <f>IF(COUNTIF(Setup_Hierarchy!$J$39:$IV$39,"="&amp;$K33)&lt;&gt;0,$L33,0)</f>
        <v>0</v>
      </c>
      <c r="AV33" s="61">
        <f>IF(COUNTIF(Setup_Hierarchy!$J$40:$IV$40,"="&amp;$K33)&lt;&gt;0,$L33,0)</f>
        <v>0</v>
      </c>
      <c r="AW33" s="61">
        <f>IF(COUNTIF(Setup_Hierarchy!$J$41:$IV$41,"="&amp;$K33)&lt;&gt;0,$L33,0)</f>
        <v>0</v>
      </c>
      <c r="AX33" s="61">
        <f>IF(COUNTIF(Setup_Hierarchy!$J$42:$IV$42,"="&amp;$K33)&lt;&gt;0,$L33,0)</f>
        <v>0</v>
      </c>
      <c r="AY33" s="61">
        <f>IF(COUNTIF(Setup_Hierarchy!$J$43:$IV$43,"="&amp;$K33)&lt;&gt;0,$L33,0)</f>
        <v>0</v>
      </c>
      <c r="AZ33" s="61">
        <f>IF(COUNTIF(Setup_Hierarchy!$J$44:$IV$44,"="&amp;$K33)&lt;&gt;0,$L33,0)</f>
        <v>0</v>
      </c>
      <c r="BA33" s="61">
        <f>IF(COUNTIF(Setup_Hierarchy!$J$45:$IV$45,"="&amp;$K33)&lt;&gt;0,$L33,0)</f>
        <v>0</v>
      </c>
      <c r="BB33" s="61">
        <f>IF(COUNTIF(Setup_Hierarchy!$J$46:$IV$46,"="&amp;$K33)&lt;&gt;0,$L33,0)</f>
        <v>0</v>
      </c>
      <c r="BC33" s="61">
        <f>IF(COUNTIF(Setup_Hierarchy!$J$47:$IV$47,"="&amp;$K33)&lt;&gt;0,$L33,0)</f>
        <v>0</v>
      </c>
      <c r="BD33" s="61">
        <f>IF(COUNTIF(Setup_Hierarchy!$J$48:$IV$48,"="&amp;$K33)&lt;&gt;0,$L33,0)</f>
        <v>0</v>
      </c>
      <c r="BE33" s="61">
        <f>IF(COUNTIF(Setup_Hierarchy!$J$49:$IV$49,"="&amp;$K33)&lt;&gt;0,$L33,0)</f>
        <v>0</v>
      </c>
      <c r="BF33" s="61">
        <f>IF(COUNTIF(Setup_Hierarchy!$J$50:$IV$50,"="&amp;$K33)&lt;&gt;0,$L33,0)</f>
        <v>0</v>
      </c>
      <c r="BG33" s="61">
        <f>IF(COUNTIF(Setup_Hierarchy!$J$51:$IV$51,"="&amp;$K33)&lt;&gt;0,$L33,0)</f>
        <v>0</v>
      </c>
      <c r="BH33" s="61">
        <f>IF(COUNTIF(Setup_Hierarchy!$J$52:$IV$52,"="&amp;$K33)&lt;&gt;0,$L33,0)</f>
        <v>0</v>
      </c>
      <c r="BI33" s="61">
        <f>IF(COUNTIF(Setup_Hierarchy!$J$53:$IV$53,"="&amp;$K33)&lt;&gt;0,$L33,0)</f>
        <v>0</v>
      </c>
      <c r="BJ33" s="61">
        <f>IF(COUNTIF(Setup_Hierarchy!$J$54:$IV$54,"="&amp;$K33)&lt;&gt;0,$L33,0)</f>
        <v>0</v>
      </c>
      <c r="BK33" s="61">
        <f>IF(COUNTIF(Setup_Hierarchy!$J$55:$IV$55,"="&amp;$K33)&lt;&gt;0,$L33,0)</f>
        <v>0</v>
      </c>
      <c r="BL33" s="61">
        <f>IF(COUNTIF(Setup_Hierarchy!$J$56:$IV$56,"="&amp;$K33)&lt;&gt;0,$L33,0)</f>
        <v>0</v>
      </c>
      <c r="BM33" s="61">
        <f>IF(COUNTIF(Setup_Hierarchy!$J$57:$IV$57,"="&amp;$K33)&lt;&gt;0,$L33,0)</f>
        <v>0</v>
      </c>
      <c r="BN33" s="61">
        <f>IF(COUNTIF(Setup_Hierarchy!$J$58:$IV$58,"="&amp;$K33)&lt;&gt;0,$L33,0)</f>
        <v>0</v>
      </c>
      <c r="BO33" s="61">
        <f>IF(COUNTIF(Setup_Hierarchy!$J$59:$IV$59,"="&amp;$K33)&lt;&gt;0,$L33,0)</f>
        <v>0</v>
      </c>
      <c r="BP33" s="61">
        <f>IF(COUNTIF(Setup_Hierarchy!$J$60:$IV$60,"="&amp;$K33)&lt;&gt;0,$L33,0)</f>
        <v>0</v>
      </c>
      <c r="BQ33" s="61">
        <f>IF(COUNTIF(Setup_Hierarchy!$J$61:$IV$61,"="&amp;$K33)&lt;&gt;0,$L33,0)</f>
        <v>0</v>
      </c>
      <c r="BR33" s="61">
        <f>IF(COUNTIF(Setup_Hierarchy!$J$62:$IV$62,"="&amp;$K33)&lt;&gt;0,$L33,0)</f>
        <v>0</v>
      </c>
      <c r="BS33" s="61">
        <f>IF(COUNTIF(Setup_Hierarchy!$J$63:$IV$63,"="&amp;$K33)&lt;&gt;0,$L33,0)</f>
        <v>0</v>
      </c>
      <c r="BT33" s="61">
        <f>IF(COUNTIF(Setup_Hierarchy!$J$64:$IV$64,"="&amp;$K33)&lt;&gt;0,$L33,0)</f>
        <v>0</v>
      </c>
      <c r="BU33" s="61">
        <f>IF(COUNTIF(Setup_Hierarchy!$J$65:$IV$65,"="&amp;$K33)&lt;&gt;0,$L33,0)</f>
        <v>0</v>
      </c>
      <c r="BV33" s="61">
        <f>IF(COUNTIF(Setup_Hierarchy!$J$66:$IV$66,"="&amp;$K33)&lt;&gt;0,$L33,0)</f>
        <v>0</v>
      </c>
      <c r="BW33" s="61">
        <f>IF(COUNTIF(Setup_Hierarchy!$J$67:$IV$67,"="&amp;$K33)&lt;&gt;0,$L33,0)</f>
        <v>0</v>
      </c>
      <c r="BX33" s="61">
        <f>IF(COUNTIF(Setup_Hierarchy!$J$68:$IV$68,"="&amp;$K33)&lt;&gt;0,$L33,0)</f>
        <v>0</v>
      </c>
      <c r="BY33" s="61">
        <f>IF(COUNTIF(Setup_Hierarchy!$J$69:$IV$69,"="&amp;$K33)&lt;&gt;0,$L33,0)</f>
        <v>0</v>
      </c>
      <c r="BZ33" s="61">
        <f>IF(COUNTIF(Setup_Hierarchy!$J$70:$IV$70,"="&amp;$K33)&lt;&gt;0,$L33,0)</f>
        <v>0</v>
      </c>
      <c r="CA33" s="61">
        <f>IF(COUNTIF(Setup_Hierarchy!$J$71:$IV$71,"="&amp;$K33)&lt;&gt;0,$L33,0)</f>
        <v>0</v>
      </c>
      <c r="CB33" s="61">
        <f>IF(COUNTIF(Setup_Hierarchy!$J$72:$IV$72,"="&amp;$K33)&lt;&gt;0,$L33,0)</f>
        <v>0</v>
      </c>
      <c r="CC33" s="61">
        <f>IF(COUNTIF(Setup_Hierarchy!$J$73:$IV$73,"="&amp;$K33)&lt;&gt;0,$L33,0)</f>
        <v>0</v>
      </c>
      <c r="CD33" s="61">
        <f>IF(COUNTIF(Setup_Hierarchy!$J$74:$IV$74,"="&amp;$K33)&lt;&gt;0,$L33,0)</f>
        <v>0</v>
      </c>
      <c r="CE33" s="61">
        <f>IF(COUNTIF(Setup_Hierarchy!$J$75:$IV$75,"="&amp;$K33)&lt;&gt;0,$L33,0)</f>
        <v>0</v>
      </c>
      <c r="CF33" s="61">
        <f>IF(COUNTIF(Setup_Hierarchy!$J$76:$IV$76,"="&amp;$K33)&lt;&gt;0,$L33,0)</f>
        <v>0</v>
      </c>
      <c r="CG33" s="61">
        <f>IF(COUNTIF(Setup_Hierarchy!$J$77:$IV$77,"="&amp;$K33)&lt;&gt;0,$L33,0)</f>
        <v>0</v>
      </c>
      <c r="CH33" s="61">
        <f>IF(COUNTIF(Setup_Hierarchy!$J$78:$IV$78,"="&amp;$K33)&lt;&gt;0,$L33,0)</f>
        <v>0</v>
      </c>
      <c r="CI33" s="61">
        <f>IF(COUNTIF(Setup_Hierarchy!$J$79:$IV$79,"="&amp;$K33)&lt;&gt;0,$L33,0)</f>
        <v>0</v>
      </c>
      <c r="CJ33" s="61">
        <f>IF(COUNTIF(Setup_Hierarchy!$J$80:$IV$80,"="&amp;$K33)&lt;&gt;0,$L33,0)</f>
        <v>0</v>
      </c>
      <c r="CK33" s="61">
        <f>IF(COUNTIF(Setup_Hierarchy!$J$81:$IV$81,"="&amp;$K33)&lt;&gt;0,$L33,0)</f>
        <v>0</v>
      </c>
      <c r="CL33" s="61">
        <f>IF(COUNTIF(Setup_Hierarchy!$J$82:$IV$82,"="&amp;$K33)&lt;&gt;0,$L33,0)</f>
        <v>0</v>
      </c>
      <c r="CM33" s="61">
        <f>IF(COUNTIF(Setup_Hierarchy!$J$83:$IV$83,"="&amp;$K33)&lt;&gt;0,$L33,0)</f>
        <v>0</v>
      </c>
      <c r="CN33" s="61">
        <f>IF(COUNTIF(Setup_Hierarchy!$J$84:$IV$84,"="&amp;$K33)&lt;&gt;0,$L33,0)</f>
        <v>0</v>
      </c>
      <c r="CO33" s="61">
        <f>IF(COUNTIF(Setup_Hierarchy!$J$85:$IV$85,"="&amp;$K33)&lt;&gt;0,$L33,0)</f>
        <v>0</v>
      </c>
      <c r="CP33" s="61">
        <f>IF(COUNTIF(Setup_Hierarchy!$J$86:$IV$86,"="&amp;$K33)&lt;&gt;0,$L33,0)</f>
        <v>0</v>
      </c>
      <c r="CQ33" s="61">
        <f>IF(COUNTIF(Setup_Hierarchy!$J$87:$IV$87,"="&amp;$K33)&lt;&gt;0,$L33,0)</f>
        <v>0</v>
      </c>
      <c r="CR33" s="61">
        <f>IF(COUNTIF(Setup_Hierarchy!$J$88:$IV$88,"="&amp;$K33)&lt;&gt;0,$L33,0)</f>
        <v>0</v>
      </c>
      <c r="CS33" s="61">
        <f>IF(COUNTIF(Setup_Hierarchy!$J$89:$IV$89,"="&amp;$K33)&lt;&gt;0,$L33,0)</f>
        <v>0</v>
      </c>
      <c r="CT33" s="61">
        <f>IF(COUNTIF(Setup_Hierarchy!$J$90:$IV$90,"="&amp;$K33)&lt;&gt;0,$L33,0)</f>
        <v>0</v>
      </c>
      <c r="CU33" s="61">
        <f>IF(COUNTIF(Setup_Hierarchy!$J$91:$IV$91,"="&amp;$K33)&lt;&gt;0,$L33,0)</f>
        <v>0</v>
      </c>
      <c r="CV33" s="61">
        <f>IF(COUNTIF(Setup_Hierarchy!$J$92:$IV$92,"="&amp;$K33)&lt;&gt;0,$L33,0)</f>
        <v>0</v>
      </c>
      <c r="CW33" s="61">
        <f>IF(COUNTIF(Setup_Hierarchy!$J$93:$IV$93,"="&amp;$K33)&lt;&gt;0,$L33,0)</f>
        <v>0</v>
      </c>
      <c r="CX33" s="61">
        <f>IF(COUNTIF(Setup_Hierarchy!$J$94:$IV$94,"="&amp;$K33)&lt;&gt;0,$L33,0)</f>
        <v>0</v>
      </c>
      <c r="CY33" s="61">
        <f>IF(COUNTIF(Setup_Hierarchy!$J$95:$IV$95,"="&amp;$K33)&lt;&gt;0,$L33,0)</f>
        <v>0</v>
      </c>
      <c r="CZ33" s="61">
        <f>IF(COUNTIF(Setup_Hierarchy!$J$96:$IV$96,"="&amp;$K33)&lt;&gt;0,$L33,0)</f>
        <v>0</v>
      </c>
      <c r="DA33" s="61">
        <f>IF(COUNTIF(Setup_Hierarchy!$J$97:$IV$97,"="&amp;$K33)&lt;&gt;0,$L33,0)</f>
        <v>0</v>
      </c>
      <c r="DB33" s="61">
        <f>IF(COUNTIF(Setup_Hierarchy!$J$98:$IV$98,"="&amp;$K33)&lt;&gt;0,$L33,0)</f>
        <v>0</v>
      </c>
      <c r="DC33" s="61">
        <f>IF(COUNTIF(Setup_Hierarchy!$J$99:$IV$99,"="&amp;$K33)&lt;&gt;0,$L33,0)</f>
        <v>0</v>
      </c>
      <c r="DD33" s="61">
        <f>IF(COUNTIF(Setup_Hierarchy!$J$100:$IV$100,"="&amp;$K33)&lt;&gt;0,$L33,0)</f>
        <v>0</v>
      </c>
      <c r="DE33" s="61">
        <f>IF(COUNTIF(Setup_Hierarchy!$J$101:$IV$101,"="&amp;$K33)&lt;&gt;0,$L33,0)</f>
        <v>0</v>
      </c>
      <c r="DF33" s="61">
        <f>IF(COUNTIF(Setup_Hierarchy!$J$102:$IV$102,"="&amp;$K33)&lt;&gt;0,$L33,0)</f>
        <v>0</v>
      </c>
      <c r="DG33" s="61">
        <f>IF(COUNTIF(Setup_Hierarchy!$J$103:$IV$103,"="&amp;$K33)&lt;&gt;0,$L33,0)</f>
        <v>0</v>
      </c>
      <c r="DH33" s="61">
        <f>IF(COUNTIF(Setup_Hierarchy!$J$104:$IV$104,"="&amp;$K33)&lt;&gt;0,$L33,0)</f>
        <v>0</v>
      </c>
      <c r="DI33" s="61">
        <f>IF(COUNTIF(Setup_Hierarchy!$J$105:$IV$105,"="&amp;$K33)&lt;&gt;0,$L33,0)</f>
        <v>0</v>
      </c>
      <c r="DJ33" s="61">
        <f>IF(COUNTIF(Setup_Hierarchy!$J$106:$IV$106,"="&amp;$K33)&lt;&gt;0,$L33,0)</f>
        <v>0</v>
      </c>
      <c r="DK33" s="61">
        <f>IF(COUNTIF(Setup_Hierarchy!$J$107:$IV$107,"="&amp;$K33)&lt;&gt;0,$L33,0)</f>
        <v>0</v>
      </c>
      <c r="DL33" s="61">
        <f>IF(COUNTIF(Setup_Hierarchy!$J$108:$IV$108,"="&amp;$K33)&lt;&gt;0,$L33,0)</f>
        <v>0</v>
      </c>
      <c r="DM33" s="61">
        <f>IF(COUNTIF(Setup_Hierarchy!$J$109:$IV$109,"="&amp;$K33)&lt;&gt;0,$L33,0)</f>
        <v>0</v>
      </c>
      <c r="DN33" s="61">
        <f>IF(COUNTIF(Setup_Hierarchy!$J$110:$IV$110,"="&amp;$K33)&lt;&gt;0,$L33,0)</f>
        <v>0</v>
      </c>
      <c r="DO33" s="61">
        <f>IF(COUNTIF(Setup_Hierarchy!$J$111:$IV$111,"="&amp;$K33)&lt;&gt;0,$L33,0)</f>
        <v>0</v>
      </c>
      <c r="DP33" s="61">
        <f>IF(COUNTIF(Setup_Hierarchy!$J$112:$IV$112,"="&amp;$K33)&lt;&gt;0,$L33,0)</f>
        <v>0</v>
      </c>
      <c r="DQ33" s="61">
        <f>IF(COUNTIF(Setup_Hierarchy!$J$113:$IV$113,"="&amp;$K33)&lt;&gt;0,$L33,0)</f>
        <v>0</v>
      </c>
      <c r="DR33" s="61">
        <f>IF(COUNTIF(Setup_Hierarchy!$J$114:$IV$114,"="&amp;$K33)&lt;&gt;0,$L33,0)</f>
        <v>0</v>
      </c>
      <c r="DS33" s="61">
        <f>IF(COUNTIF(Setup_Hierarchy!$J$115:$IV$115,"="&amp;$K33)&lt;&gt;0,$L33,0)</f>
        <v>0</v>
      </c>
      <c r="DT33" s="61">
        <f>IF(COUNTIF(Setup_Hierarchy!$J$116:$IV$116,"="&amp;$K33)&lt;&gt;0,$L33,0)</f>
        <v>0</v>
      </c>
    </row>
    <row r="34" spans="2:124" x14ac:dyDescent="0.2">
      <c r="B34" t="s">
        <v>43</v>
      </c>
      <c r="C34">
        <v>3</v>
      </c>
      <c r="D34" t="s">
        <v>18</v>
      </c>
      <c r="E34" t="s">
        <v>369</v>
      </c>
      <c r="F34" t="s">
        <v>525</v>
      </c>
      <c r="G34" t="s">
        <v>531</v>
      </c>
      <c r="H34" t="s">
        <v>12</v>
      </c>
      <c r="I34">
        <v>5.7598999999999997E-2</v>
      </c>
      <c r="J34">
        <v>-8.4699999999999998E-2</v>
      </c>
      <c r="K34">
        <v>699</v>
      </c>
      <c r="L34">
        <v>28.72</v>
      </c>
      <c r="M34" s="61">
        <f>IF(COUNTIF(Setup_Hierarchy!$J$5:$IV$5,"="&amp;$K34)&lt;&gt;0,$L34,0)</f>
        <v>28.72</v>
      </c>
      <c r="N34" s="61">
        <f>IF(COUNTIF(Setup_Hierarchy!$J$6:$IV$6,"="&amp;$K34)&lt;&gt;0,$L34,0)</f>
        <v>28.72</v>
      </c>
      <c r="O34" s="61">
        <f>IF(COUNTIF(Setup_Hierarchy!$J$7:$IV$7,"="&amp;$K34)&lt;&gt;0,$L34,0)</f>
        <v>28.72</v>
      </c>
      <c r="P34" s="61">
        <f>IF(COUNTIF(Setup_Hierarchy!$J$8:$IV$8,"="&amp;$K34)&lt;&gt;0,$L34,0)</f>
        <v>28.72</v>
      </c>
      <c r="Q34" s="61">
        <f>IF(COUNTIF(Setup_Hierarchy!$J$9:$IV$9,"="&amp;$K34)&lt;&gt;0,$L34,0)</f>
        <v>28.72</v>
      </c>
      <c r="R34" s="61">
        <f>IF(COUNTIF(Setup_Hierarchy!$J$10:$IV$10,"="&amp;$K34)&lt;&gt;0,$L34,0)</f>
        <v>0</v>
      </c>
      <c r="S34" s="61">
        <f>IF(COUNTIF(Setup_Hierarchy!$J$11:$IV$11,"="&amp;$K34)&lt;&gt;0,$L34,0)</f>
        <v>0</v>
      </c>
      <c r="T34" s="61">
        <f>IF(COUNTIF(Setup_Hierarchy!$J$12:$IV$12,"="&amp;$K34)&lt;&gt;0,$L34,0)</f>
        <v>0</v>
      </c>
      <c r="U34" s="61">
        <f>IF(COUNTIF(Setup_Hierarchy!$J$13:$IV$13,"="&amp;$K34)&lt;&gt;0,$L34,0)</f>
        <v>0</v>
      </c>
      <c r="V34" s="61">
        <f>IF(COUNTIF(Setup_Hierarchy!$J$14:$IV$14,"="&amp;$K34)&lt;&gt;0,$L34,0)</f>
        <v>0</v>
      </c>
      <c r="W34" s="61">
        <f>IF(COUNTIF(Setup_Hierarchy!$J$15:$IV$15,"="&amp;$K34)&lt;&gt;0,$L34,0)</f>
        <v>0</v>
      </c>
      <c r="X34" s="61">
        <f>IF(COUNTIF(Setup_Hierarchy!$J$16:$IV$16,"="&amp;$K34)&lt;&gt;0,$L34,0)</f>
        <v>0</v>
      </c>
      <c r="Y34" s="61">
        <f>IF(COUNTIF(Setup_Hierarchy!$J$17:$IV$17,"="&amp;$K34)&lt;&gt;0,$L34,0)</f>
        <v>0</v>
      </c>
      <c r="Z34" s="61">
        <f>IF(COUNTIF(Setup_Hierarchy!$J$18:$IV$18,"="&amp;$K34)&lt;&gt;0,$L34,0)</f>
        <v>28.72</v>
      </c>
      <c r="AA34" s="61">
        <f>IF(COUNTIF(Setup_Hierarchy!$J$19:$IV$19,"="&amp;$K34)&lt;&gt;0,$L34,0)</f>
        <v>0</v>
      </c>
      <c r="AB34" s="61">
        <f>IF(COUNTIF(Setup_Hierarchy!$J$20:$IV$20,"="&amp;$K34)&lt;&gt;0,$L34,0)</f>
        <v>28.72</v>
      </c>
      <c r="AC34" s="61">
        <f>IF(COUNTIF(Setup_Hierarchy!$J$21:$IV$21,"="&amp;$K34)&lt;&gt;0,$L34,0)</f>
        <v>0</v>
      </c>
      <c r="AD34" s="61">
        <f>IF(COUNTIF(Setup_Hierarchy!$J$22:$IV$22,"="&amp;$K34)&lt;&gt;0,$L34,0)</f>
        <v>0</v>
      </c>
      <c r="AE34" s="61">
        <f>IF(COUNTIF(Setup_Hierarchy!$J$23:$IV$23,"="&amp;$K34)&lt;&gt;0,$L34,0)</f>
        <v>0</v>
      </c>
      <c r="AF34" s="61">
        <f>IF(COUNTIF(Setup_Hierarchy!$J$24:$IV$24,"="&amp;$K34)&lt;&gt;0,$L34,0)</f>
        <v>0</v>
      </c>
      <c r="AG34" s="61">
        <f>IF(COUNTIF(Setup_Hierarchy!$J$25:$IV$25,"="&amp;$K34)&lt;&gt;0,$L34,0)</f>
        <v>0</v>
      </c>
      <c r="AH34" s="61">
        <f>IF(COUNTIF(Setup_Hierarchy!$J$26:$IV$26,"="&amp;$K34)&lt;&gt;0,$L34,0)</f>
        <v>0</v>
      </c>
      <c r="AI34" s="61">
        <f>IF(COUNTIF(Setup_Hierarchy!$J$27:$IV$27,"="&amp;$K34)&lt;&gt;0,$L34,0)</f>
        <v>0</v>
      </c>
      <c r="AJ34" s="61">
        <f>IF(COUNTIF(Setup_Hierarchy!$J$28:$IV$28,"="&amp;$K34)&lt;&gt;0,$L34,0)</f>
        <v>0</v>
      </c>
      <c r="AK34" s="61">
        <f>IF(COUNTIF(Setup_Hierarchy!$J$29:$IV$29,"="&amp;$K34)&lt;&gt;0,$L34,0)</f>
        <v>0</v>
      </c>
      <c r="AL34" s="61">
        <f>IF(COUNTIF(Setup_Hierarchy!$J$30:$IV$30,"="&amp;$K34)&lt;&gt;0,$L34,0)</f>
        <v>0</v>
      </c>
      <c r="AM34" s="61">
        <f>IF(COUNTIF(Setup_Hierarchy!$J$31:$IV$31,"="&amp;$K34)&lt;&gt;0,$L34,0)</f>
        <v>0</v>
      </c>
      <c r="AN34" s="61">
        <f>IF(COUNTIF(Setup_Hierarchy!$J$32:$IV$32,"="&amp;$K34)&lt;&gt;0,$L34,0)</f>
        <v>0</v>
      </c>
      <c r="AO34" s="61">
        <f>IF(COUNTIF(Setup_Hierarchy!$J$33:$IV$33,"="&amp;$K34)&lt;&gt;0,$L34,0)</f>
        <v>0</v>
      </c>
      <c r="AP34" s="61">
        <f>IF(COUNTIF(Setup_Hierarchy!$J$34:$IV$34,"="&amp;$K34)&lt;&gt;0,$L34,0)</f>
        <v>0</v>
      </c>
      <c r="AQ34" s="61">
        <f>IF(COUNTIF(Setup_Hierarchy!$J$35:$IV$35,"="&amp;$K34)&lt;&gt;0,$L34,0)</f>
        <v>0</v>
      </c>
      <c r="AR34" s="61">
        <f>IF(COUNTIF(Setup_Hierarchy!$J$36:$IV$36,"="&amp;$K34)&lt;&gt;0,$L34,0)</f>
        <v>0</v>
      </c>
      <c r="AS34" s="61">
        <f>IF(COUNTIF(Setup_Hierarchy!$J$37:$IV$37,"="&amp;$K34)&lt;&gt;0,$L34,0)</f>
        <v>0</v>
      </c>
      <c r="AT34" s="61">
        <f>IF(COUNTIF(Setup_Hierarchy!$J$38:$IV$38,"="&amp;$K34)&lt;&gt;0,$L34,0)</f>
        <v>0</v>
      </c>
      <c r="AU34" s="61">
        <f>IF(COUNTIF(Setup_Hierarchy!$J$39:$IV$39,"="&amp;$K34)&lt;&gt;0,$L34,0)</f>
        <v>0</v>
      </c>
      <c r="AV34" s="61">
        <f>IF(COUNTIF(Setup_Hierarchy!$J$40:$IV$40,"="&amp;$K34)&lt;&gt;0,$L34,0)</f>
        <v>0</v>
      </c>
      <c r="AW34" s="61">
        <f>IF(COUNTIF(Setup_Hierarchy!$J$41:$IV$41,"="&amp;$K34)&lt;&gt;0,$L34,0)</f>
        <v>0</v>
      </c>
      <c r="AX34" s="61">
        <f>IF(COUNTIF(Setup_Hierarchy!$J$42:$IV$42,"="&amp;$K34)&lt;&gt;0,$L34,0)</f>
        <v>0</v>
      </c>
      <c r="AY34" s="61">
        <f>IF(COUNTIF(Setup_Hierarchy!$J$43:$IV$43,"="&amp;$K34)&lt;&gt;0,$L34,0)</f>
        <v>0</v>
      </c>
      <c r="AZ34" s="61">
        <f>IF(COUNTIF(Setup_Hierarchy!$J$44:$IV$44,"="&amp;$K34)&lt;&gt;0,$L34,0)</f>
        <v>0</v>
      </c>
      <c r="BA34" s="61">
        <f>IF(COUNTIF(Setup_Hierarchy!$J$45:$IV$45,"="&amp;$K34)&lt;&gt;0,$L34,0)</f>
        <v>0</v>
      </c>
      <c r="BB34" s="61">
        <f>IF(COUNTIF(Setup_Hierarchy!$J$46:$IV$46,"="&amp;$K34)&lt;&gt;0,$L34,0)</f>
        <v>0</v>
      </c>
      <c r="BC34" s="61">
        <f>IF(COUNTIF(Setup_Hierarchy!$J$47:$IV$47,"="&amp;$K34)&lt;&gt;0,$L34,0)</f>
        <v>0</v>
      </c>
      <c r="BD34" s="61">
        <f>IF(COUNTIF(Setup_Hierarchy!$J$48:$IV$48,"="&amp;$K34)&lt;&gt;0,$L34,0)</f>
        <v>0</v>
      </c>
      <c r="BE34" s="61">
        <f>IF(COUNTIF(Setup_Hierarchy!$J$49:$IV$49,"="&amp;$K34)&lt;&gt;0,$L34,0)</f>
        <v>0</v>
      </c>
      <c r="BF34" s="61">
        <f>IF(COUNTIF(Setup_Hierarchy!$J$50:$IV$50,"="&amp;$K34)&lt;&gt;0,$L34,0)</f>
        <v>0</v>
      </c>
      <c r="BG34" s="61">
        <f>IF(COUNTIF(Setup_Hierarchy!$J$51:$IV$51,"="&amp;$K34)&lt;&gt;0,$L34,0)</f>
        <v>0</v>
      </c>
      <c r="BH34" s="61">
        <f>IF(COUNTIF(Setup_Hierarchy!$J$52:$IV$52,"="&amp;$K34)&lt;&gt;0,$L34,0)</f>
        <v>0</v>
      </c>
      <c r="BI34" s="61">
        <f>IF(COUNTIF(Setup_Hierarchy!$J$53:$IV$53,"="&amp;$K34)&lt;&gt;0,$L34,0)</f>
        <v>0</v>
      </c>
      <c r="BJ34" s="61">
        <f>IF(COUNTIF(Setup_Hierarchy!$J$54:$IV$54,"="&amp;$K34)&lt;&gt;0,$L34,0)</f>
        <v>0</v>
      </c>
      <c r="BK34" s="61">
        <f>IF(COUNTIF(Setup_Hierarchy!$J$55:$IV$55,"="&amp;$K34)&lt;&gt;0,$L34,0)</f>
        <v>0</v>
      </c>
      <c r="BL34" s="61">
        <f>IF(COUNTIF(Setup_Hierarchy!$J$56:$IV$56,"="&amp;$K34)&lt;&gt;0,$L34,0)</f>
        <v>0</v>
      </c>
      <c r="BM34" s="61">
        <f>IF(COUNTIF(Setup_Hierarchy!$J$57:$IV$57,"="&amp;$K34)&lt;&gt;0,$L34,0)</f>
        <v>0</v>
      </c>
      <c r="BN34" s="61">
        <f>IF(COUNTIF(Setup_Hierarchy!$J$58:$IV$58,"="&amp;$K34)&lt;&gt;0,$L34,0)</f>
        <v>0</v>
      </c>
      <c r="BO34" s="61">
        <f>IF(COUNTIF(Setup_Hierarchy!$J$59:$IV$59,"="&amp;$K34)&lt;&gt;0,$L34,0)</f>
        <v>0</v>
      </c>
      <c r="BP34" s="61">
        <f>IF(COUNTIF(Setup_Hierarchy!$J$60:$IV$60,"="&amp;$K34)&lt;&gt;0,$L34,0)</f>
        <v>0</v>
      </c>
      <c r="BQ34" s="61">
        <f>IF(COUNTIF(Setup_Hierarchy!$J$61:$IV$61,"="&amp;$K34)&lt;&gt;0,$L34,0)</f>
        <v>0</v>
      </c>
      <c r="BR34" s="61">
        <f>IF(COUNTIF(Setup_Hierarchy!$J$62:$IV$62,"="&amp;$K34)&lt;&gt;0,$L34,0)</f>
        <v>0</v>
      </c>
      <c r="BS34" s="61">
        <f>IF(COUNTIF(Setup_Hierarchy!$J$63:$IV$63,"="&amp;$K34)&lt;&gt;0,$L34,0)</f>
        <v>0</v>
      </c>
      <c r="BT34" s="61">
        <f>IF(COUNTIF(Setup_Hierarchy!$J$64:$IV$64,"="&amp;$K34)&lt;&gt;0,$L34,0)</f>
        <v>0</v>
      </c>
      <c r="BU34" s="61">
        <f>IF(COUNTIF(Setup_Hierarchy!$J$65:$IV$65,"="&amp;$K34)&lt;&gt;0,$L34,0)</f>
        <v>0</v>
      </c>
      <c r="BV34" s="61">
        <f>IF(COUNTIF(Setup_Hierarchy!$J$66:$IV$66,"="&amp;$K34)&lt;&gt;0,$L34,0)</f>
        <v>0</v>
      </c>
      <c r="BW34" s="61">
        <f>IF(COUNTIF(Setup_Hierarchy!$J$67:$IV$67,"="&amp;$K34)&lt;&gt;0,$L34,0)</f>
        <v>0</v>
      </c>
      <c r="BX34" s="61">
        <f>IF(COUNTIF(Setup_Hierarchy!$J$68:$IV$68,"="&amp;$K34)&lt;&gt;0,$L34,0)</f>
        <v>0</v>
      </c>
      <c r="BY34" s="61">
        <f>IF(COUNTIF(Setup_Hierarchy!$J$69:$IV$69,"="&amp;$K34)&lt;&gt;0,$L34,0)</f>
        <v>0</v>
      </c>
      <c r="BZ34" s="61">
        <f>IF(COUNTIF(Setup_Hierarchy!$J$70:$IV$70,"="&amp;$K34)&lt;&gt;0,$L34,0)</f>
        <v>0</v>
      </c>
      <c r="CA34" s="61">
        <f>IF(COUNTIF(Setup_Hierarchy!$J$71:$IV$71,"="&amp;$K34)&lt;&gt;0,$L34,0)</f>
        <v>0</v>
      </c>
      <c r="CB34" s="61">
        <f>IF(COUNTIF(Setup_Hierarchy!$J$72:$IV$72,"="&amp;$K34)&lt;&gt;0,$L34,0)</f>
        <v>0</v>
      </c>
      <c r="CC34" s="61">
        <f>IF(COUNTIF(Setup_Hierarchy!$J$73:$IV$73,"="&amp;$K34)&lt;&gt;0,$L34,0)</f>
        <v>0</v>
      </c>
      <c r="CD34" s="61">
        <f>IF(COUNTIF(Setup_Hierarchy!$J$74:$IV$74,"="&amp;$K34)&lt;&gt;0,$L34,0)</f>
        <v>0</v>
      </c>
      <c r="CE34" s="61">
        <f>IF(COUNTIF(Setup_Hierarchy!$J$75:$IV$75,"="&amp;$K34)&lt;&gt;0,$L34,0)</f>
        <v>0</v>
      </c>
      <c r="CF34" s="61">
        <f>IF(COUNTIF(Setup_Hierarchy!$J$76:$IV$76,"="&amp;$K34)&lt;&gt;0,$L34,0)</f>
        <v>0</v>
      </c>
      <c r="CG34" s="61">
        <f>IF(COUNTIF(Setup_Hierarchy!$J$77:$IV$77,"="&amp;$K34)&lt;&gt;0,$L34,0)</f>
        <v>0</v>
      </c>
      <c r="CH34" s="61">
        <f>IF(COUNTIF(Setup_Hierarchy!$J$78:$IV$78,"="&amp;$K34)&lt;&gt;0,$L34,0)</f>
        <v>0</v>
      </c>
      <c r="CI34" s="61">
        <f>IF(COUNTIF(Setup_Hierarchy!$J$79:$IV$79,"="&amp;$K34)&lt;&gt;0,$L34,0)</f>
        <v>0</v>
      </c>
      <c r="CJ34" s="61">
        <f>IF(COUNTIF(Setup_Hierarchy!$J$80:$IV$80,"="&amp;$K34)&lt;&gt;0,$L34,0)</f>
        <v>0</v>
      </c>
      <c r="CK34" s="61">
        <f>IF(COUNTIF(Setup_Hierarchy!$J$81:$IV$81,"="&amp;$K34)&lt;&gt;0,$L34,0)</f>
        <v>0</v>
      </c>
      <c r="CL34" s="61">
        <f>IF(COUNTIF(Setup_Hierarchy!$J$82:$IV$82,"="&amp;$K34)&lt;&gt;0,$L34,0)</f>
        <v>0</v>
      </c>
      <c r="CM34" s="61">
        <f>IF(COUNTIF(Setup_Hierarchy!$J$83:$IV$83,"="&amp;$K34)&lt;&gt;0,$L34,0)</f>
        <v>0</v>
      </c>
      <c r="CN34" s="61">
        <f>IF(COUNTIF(Setup_Hierarchy!$J$84:$IV$84,"="&amp;$K34)&lt;&gt;0,$L34,0)</f>
        <v>0</v>
      </c>
      <c r="CO34" s="61">
        <f>IF(COUNTIF(Setup_Hierarchy!$J$85:$IV$85,"="&amp;$K34)&lt;&gt;0,$L34,0)</f>
        <v>0</v>
      </c>
      <c r="CP34" s="61">
        <f>IF(COUNTIF(Setup_Hierarchy!$J$86:$IV$86,"="&amp;$K34)&lt;&gt;0,$L34,0)</f>
        <v>0</v>
      </c>
      <c r="CQ34" s="61">
        <f>IF(COUNTIF(Setup_Hierarchy!$J$87:$IV$87,"="&amp;$K34)&lt;&gt;0,$L34,0)</f>
        <v>0</v>
      </c>
      <c r="CR34" s="61">
        <f>IF(COUNTIF(Setup_Hierarchy!$J$88:$IV$88,"="&amp;$K34)&lt;&gt;0,$L34,0)</f>
        <v>0</v>
      </c>
      <c r="CS34" s="61">
        <f>IF(COUNTIF(Setup_Hierarchy!$J$89:$IV$89,"="&amp;$K34)&lt;&gt;0,$L34,0)</f>
        <v>0</v>
      </c>
      <c r="CT34" s="61">
        <f>IF(COUNTIF(Setup_Hierarchy!$J$90:$IV$90,"="&amp;$K34)&lt;&gt;0,$L34,0)</f>
        <v>0</v>
      </c>
      <c r="CU34" s="61">
        <f>IF(COUNTIF(Setup_Hierarchy!$J$91:$IV$91,"="&amp;$K34)&lt;&gt;0,$L34,0)</f>
        <v>0</v>
      </c>
      <c r="CV34" s="61">
        <f>IF(COUNTIF(Setup_Hierarchy!$J$92:$IV$92,"="&amp;$K34)&lt;&gt;0,$L34,0)</f>
        <v>0</v>
      </c>
      <c r="CW34" s="61">
        <f>IF(COUNTIF(Setup_Hierarchy!$J$93:$IV$93,"="&amp;$K34)&lt;&gt;0,$L34,0)</f>
        <v>0</v>
      </c>
      <c r="CX34" s="61">
        <f>IF(COUNTIF(Setup_Hierarchy!$J$94:$IV$94,"="&amp;$K34)&lt;&gt;0,$L34,0)</f>
        <v>0</v>
      </c>
      <c r="CY34" s="61">
        <f>IF(COUNTIF(Setup_Hierarchy!$J$95:$IV$95,"="&amp;$K34)&lt;&gt;0,$L34,0)</f>
        <v>0</v>
      </c>
      <c r="CZ34" s="61">
        <f>IF(COUNTIF(Setup_Hierarchy!$J$96:$IV$96,"="&amp;$K34)&lt;&gt;0,$L34,0)</f>
        <v>0</v>
      </c>
      <c r="DA34" s="61">
        <f>IF(COUNTIF(Setup_Hierarchy!$J$97:$IV$97,"="&amp;$K34)&lt;&gt;0,$L34,0)</f>
        <v>0</v>
      </c>
      <c r="DB34" s="61">
        <f>IF(COUNTIF(Setup_Hierarchy!$J$98:$IV$98,"="&amp;$K34)&lt;&gt;0,$L34,0)</f>
        <v>0</v>
      </c>
      <c r="DC34" s="61">
        <f>IF(COUNTIF(Setup_Hierarchy!$J$99:$IV$99,"="&amp;$K34)&lt;&gt;0,$L34,0)</f>
        <v>0</v>
      </c>
      <c r="DD34" s="61">
        <f>IF(COUNTIF(Setup_Hierarchy!$J$100:$IV$100,"="&amp;$K34)&lt;&gt;0,$L34,0)</f>
        <v>0</v>
      </c>
      <c r="DE34" s="61">
        <f>IF(COUNTIF(Setup_Hierarchy!$J$101:$IV$101,"="&amp;$K34)&lt;&gt;0,$L34,0)</f>
        <v>0</v>
      </c>
      <c r="DF34" s="61">
        <f>IF(COUNTIF(Setup_Hierarchy!$J$102:$IV$102,"="&amp;$K34)&lt;&gt;0,$L34,0)</f>
        <v>0</v>
      </c>
      <c r="DG34" s="61">
        <f>IF(COUNTIF(Setup_Hierarchy!$J$103:$IV$103,"="&amp;$K34)&lt;&gt;0,$L34,0)</f>
        <v>0</v>
      </c>
      <c r="DH34" s="61">
        <f>IF(COUNTIF(Setup_Hierarchy!$J$104:$IV$104,"="&amp;$K34)&lt;&gt;0,$L34,0)</f>
        <v>0</v>
      </c>
      <c r="DI34" s="61">
        <f>IF(COUNTIF(Setup_Hierarchy!$J$105:$IV$105,"="&amp;$K34)&lt;&gt;0,$L34,0)</f>
        <v>0</v>
      </c>
      <c r="DJ34" s="61">
        <f>IF(COUNTIF(Setup_Hierarchy!$J$106:$IV$106,"="&amp;$K34)&lt;&gt;0,$L34,0)</f>
        <v>0</v>
      </c>
      <c r="DK34" s="61">
        <f>IF(COUNTIF(Setup_Hierarchy!$J$107:$IV$107,"="&amp;$K34)&lt;&gt;0,$L34,0)</f>
        <v>0</v>
      </c>
      <c r="DL34" s="61">
        <f>IF(COUNTIF(Setup_Hierarchy!$J$108:$IV$108,"="&amp;$K34)&lt;&gt;0,$L34,0)</f>
        <v>0</v>
      </c>
      <c r="DM34" s="61">
        <f>IF(COUNTIF(Setup_Hierarchy!$J$109:$IV$109,"="&amp;$K34)&lt;&gt;0,$L34,0)</f>
        <v>0</v>
      </c>
      <c r="DN34" s="61">
        <f>IF(COUNTIF(Setup_Hierarchy!$J$110:$IV$110,"="&amp;$K34)&lt;&gt;0,$L34,0)</f>
        <v>0</v>
      </c>
      <c r="DO34" s="61">
        <f>IF(COUNTIF(Setup_Hierarchy!$J$111:$IV$111,"="&amp;$K34)&lt;&gt;0,$L34,0)</f>
        <v>0</v>
      </c>
      <c r="DP34" s="61">
        <f>IF(COUNTIF(Setup_Hierarchy!$J$112:$IV$112,"="&amp;$K34)&lt;&gt;0,$L34,0)</f>
        <v>0</v>
      </c>
      <c r="DQ34" s="61">
        <f>IF(COUNTIF(Setup_Hierarchy!$J$113:$IV$113,"="&amp;$K34)&lt;&gt;0,$L34,0)</f>
        <v>0</v>
      </c>
      <c r="DR34" s="61">
        <f>IF(COUNTIF(Setup_Hierarchy!$J$114:$IV$114,"="&amp;$K34)&lt;&gt;0,$L34,0)</f>
        <v>0</v>
      </c>
      <c r="DS34" s="61">
        <f>IF(COUNTIF(Setup_Hierarchy!$J$115:$IV$115,"="&amp;$K34)&lt;&gt;0,$L34,0)</f>
        <v>0</v>
      </c>
      <c r="DT34" s="61">
        <f>IF(COUNTIF(Setup_Hierarchy!$J$116:$IV$116,"="&amp;$K34)&lt;&gt;0,$L34,0)</f>
        <v>0</v>
      </c>
    </row>
    <row r="35" spans="2:124" x14ac:dyDescent="0.2">
      <c r="B35" t="s">
        <v>43</v>
      </c>
      <c r="C35">
        <v>3</v>
      </c>
      <c r="D35" t="s">
        <v>18</v>
      </c>
      <c r="E35" t="s">
        <v>369</v>
      </c>
      <c r="F35" t="s">
        <v>525</v>
      </c>
      <c r="G35" t="s">
        <v>531</v>
      </c>
      <c r="H35" t="s">
        <v>12</v>
      </c>
      <c r="I35">
        <v>5.7598999999999997E-2</v>
      </c>
      <c r="J35">
        <v>-8.4699999999999998E-2</v>
      </c>
      <c r="K35">
        <v>704</v>
      </c>
      <c r="L35">
        <v>74.06</v>
      </c>
      <c r="M35" s="61">
        <f>IF(COUNTIF(Setup_Hierarchy!$J$5:$IV$5,"="&amp;$K35)&lt;&gt;0,$L35,0)</f>
        <v>74.06</v>
      </c>
      <c r="N35" s="61">
        <f>IF(COUNTIF(Setup_Hierarchy!$J$6:$IV$6,"="&amp;$K35)&lt;&gt;0,$L35,0)</f>
        <v>74.06</v>
      </c>
      <c r="O35" s="61">
        <f>IF(COUNTIF(Setup_Hierarchy!$J$7:$IV$7,"="&amp;$K35)&lt;&gt;0,$L35,0)</f>
        <v>74.06</v>
      </c>
      <c r="P35" s="61">
        <f>IF(COUNTIF(Setup_Hierarchy!$J$8:$IV$8,"="&amp;$K35)&lt;&gt;0,$L35,0)</f>
        <v>74.06</v>
      </c>
      <c r="Q35" s="61">
        <f>IF(COUNTIF(Setup_Hierarchy!$J$9:$IV$9,"="&amp;$K35)&lt;&gt;0,$L35,0)</f>
        <v>74.06</v>
      </c>
      <c r="R35" s="61">
        <f>IF(COUNTIF(Setup_Hierarchy!$J$10:$IV$10,"="&amp;$K35)&lt;&gt;0,$L35,0)</f>
        <v>0</v>
      </c>
      <c r="S35" s="61">
        <f>IF(COUNTIF(Setup_Hierarchy!$J$11:$IV$11,"="&amp;$K35)&lt;&gt;0,$L35,0)</f>
        <v>0</v>
      </c>
      <c r="T35" s="61">
        <f>IF(COUNTIF(Setup_Hierarchy!$J$12:$IV$12,"="&amp;$K35)&lt;&gt;0,$L35,0)</f>
        <v>0</v>
      </c>
      <c r="U35" s="61">
        <f>IF(COUNTIF(Setup_Hierarchy!$J$13:$IV$13,"="&amp;$K35)&lt;&gt;0,$L35,0)</f>
        <v>0</v>
      </c>
      <c r="V35" s="61">
        <f>IF(COUNTIF(Setup_Hierarchy!$J$14:$IV$14,"="&amp;$K35)&lt;&gt;0,$L35,0)</f>
        <v>0</v>
      </c>
      <c r="W35" s="61">
        <f>IF(COUNTIF(Setup_Hierarchy!$J$15:$IV$15,"="&amp;$K35)&lt;&gt;0,$L35,0)</f>
        <v>0</v>
      </c>
      <c r="X35" s="61">
        <f>IF(COUNTIF(Setup_Hierarchy!$J$16:$IV$16,"="&amp;$K35)&lt;&gt;0,$L35,0)</f>
        <v>0</v>
      </c>
      <c r="Y35" s="61">
        <f>IF(COUNTIF(Setup_Hierarchy!$J$17:$IV$17,"="&amp;$K35)&lt;&gt;0,$L35,0)</f>
        <v>0</v>
      </c>
      <c r="Z35" s="61">
        <f>IF(COUNTIF(Setup_Hierarchy!$J$18:$IV$18,"="&amp;$K35)&lt;&gt;0,$L35,0)</f>
        <v>0</v>
      </c>
      <c r="AA35" s="61">
        <f>IF(COUNTIF(Setup_Hierarchy!$J$19:$IV$19,"="&amp;$K35)&lt;&gt;0,$L35,0)</f>
        <v>0</v>
      </c>
      <c r="AB35" s="61">
        <f>IF(COUNTIF(Setup_Hierarchy!$J$20:$IV$20,"="&amp;$K35)&lt;&gt;0,$L35,0)</f>
        <v>0</v>
      </c>
      <c r="AC35" s="61">
        <f>IF(COUNTIF(Setup_Hierarchy!$J$21:$IV$21,"="&amp;$K35)&lt;&gt;0,$L35,0)</f>
        <v>74.06</v>
      </c>
      <c r="AD35" s="61">
        <f>IF(COUNTIF(Setup_Hierarchy!$J$22:$IV$22,"="&amp;$K35)&lt;&gt;0,$L35,0)</f>
        <v>0</v>
      </c>
      <c r="AE35" s="61">
        <f>IF(COUNTIF(Setup_Hierarchy!$J$23:$IV$23,"="&amp;$K35)&lt;&gt;0,$L35,0)</f>
        <v>74.06</v>
      </c>
      <c r="AF35" s="61">
        <f>IF(COUNTIF(Setup_Hierarchy!$J$24:$IV$24,"="&amp;$K35)&lt;&gt;0,$L35,0)</f>
        <v>0</v>
      </c>
      <c r="AG35" s="61">
        <f>IF(COUNTIF(Setup_Hierarchy!$J$25:$IV$25,"="&amp;$K35)&lt;&gt;0,$L35,0)</f>
        <v>0</v>
      </c>
      <c r="AH35" s="61">
        <f>IF(COUNTIF(Setup_Hierarchy!$J$26:$IV$26,"="&amp;$K35)&lt;&gt;0,$L35,0)</f>
        <v>0</v>
      </c>
      <c r="AI35" s="61">
        <f>IF(COUNTIF(Setup_Hierarchy!$J$27:$IV$27,"="&amp;$K35)&lt;&gt;0,$L35,0)</f>
        <v>0</v>
      </c>
      <c r="AJ35" s="61">
        <f>IF(COUNTIF(Setup_Hierarchy!$J$28:$IV$28,"="&amp;$K35)&lt;&gt;0,$L35,0)</f>
        <v>0</v>
      </c>
      <c r="AK35" s="61">
        <f>IF(COUNTIF(Setup_Hierarchy!$J$29:$IV$29,"="&amp;$K35)&lt;&gt;0,$L35,0)</f>
        <v>0</v>
      </c>
      <c r="AL35" s="61">
        <f>IF(COUNTIF(Setup_Hierarchy!$J$30:$IV$30,"="&amp;$K35)&lt;&gt;0,$L35,0)</f>
        <v>0</v>
      </c>
      <c r="AM35" s="61">
        <f>IF(COUNTIF(Setup_Hierarchy!$J$31:$IV$31,"="&amp;$K35)&lt;&gt;0,$L35,0)</f>
        <v>0</v>
      </c>
      <c r="AN35" s="61">
        <f>IF(COUNTIF(Setup_Hierarchy!$J$32:$IV$32,"="&amp;$K35)&lt;&gt;0,$L35,0)</f>
        <v>0</v>
      </c>
      <c r="AO35" s="61">
        <f>IF(COUNTIF(Setup_Hierarchy!$J$33:$IV$33,"="&amp;$K35)&lt;&gt;0,$L35,0)</f>
        <v>0</v>
      </c>
      <c r="AP35" s="61">
        <f>IF(COUNTIF(Setup_Hierarchy!$J$34:$IV$34,"="&amp;$K35)&lt;&gt;0,$L35,0)</f>
        <v>0</v>
      </c>
      <c r="AQ35" s="61">
        <f>IF(COUNTIF(Setup_Hierarchy!$J$35:$IV$35,"="&amp;$K35)&lt;&gt;0,$L35,0)</f>
        <v>0</v>
      </c>
      <c r="AR35" s="61">
        <f>IF(COUNTIF(Setup_Hierarchy!$J$36:$IV$36,"="&amp;$K35)&lt;&gt;0,$L35,0)</f>
        <v>0</v>
      </c>
      <c r="AS35" s="61">
        <f>IF(COUNTIF(Setup_Hierarchy!$J$37:$IV$37,"="&amp;$K35)&lt;&gt;0,$L35,0)</f>
        <v>0</v>
      </c>
      <c r="AT35" s="61">
        <f>IF(COUNTIF(Setup_Hierarchy!$J$38:$IV$38,"="&amp;$K35)&lt;&gt;0,$L35,0)</f>
        <v>0</v>
      </c>
      <c r="AU35" s="61">
        <f>IF(COUNTIF(Setup_Hierarchy!$J$39:$IV$39,"="&amp;$K35)&lt;&gt;0,$L35,0)</f>
        <v>0</v>
      </c>
      <c r="AV35" s="61">
        <f>IF(COUNTIF(Setup_Hierarchy!$J$40:$IV$40,"="&amp;$K35)&lt;&gt;0,$L35,0)</f>
        <v>0</v>
      </c>
      <c r="AW35" s="61">
        <f>IF(COUNTIF(Setup_Hierarchy!$J$41:$IV$41,"="&amp;$K35)&lt;&gt;0,$L35,0)</f>
        <v>0</v>
      </c>
      <c r="AX35" s="61">
        <f>IF(COUNTIF(Setup_Hierarchy!$J$42:$IV$42,"="&amp;$K35)&lt;&gt;0,$L35,0)</f>
        <v>0</v>
      </c>
      <c r="AY35" s="61">
        <f>IF(COUNTIF(Setup_Hierarchy!$J$43:$IV$43,"="&amp;$K35)&lt;&gt;0,$L35,0)</f>
        <v>0</v>
      </c>
      <c r="AZ35" s="61">
        <f>IF(COUNTIF(Setup_Hierarchy!$J$44:$IV$44,"="&amp;$K35)&lt;&gt;0,$L35,0)</f>
        <v>0</v>
      </c>
      <c r="BA35" s="61">
        <f>IF(COUNTIF(Setup_Hierarchy!$J$45:$IV$45,"="&amp;$K35)&lt;&gt;0,$L35,0)</f>
        <v>0</v>
      </c>
      <c r="BB35" s="61">
        <f>IF(COUNTIF(Setup_Hierarchy!$J$46:$IV$46,"="&amp;$K35)&lt;&gt;0,$L35,0)</f>
        <v>0</v>
      </c>
      <c r="BC35" s="61">
        <f>IF(COUNTIF(Setup_Hierarchy!$J$47:$IV$47,"="&amp;$K35)&lt;&gt;0,$L35,0)</f>
        <v>0</v>
      </c>
      <c r="BD35" s="61">
        <f>IF(COUNTIF(Setup_Hierarchy!$J$48:$IV$48,"="&amp;$K35)&lt;&gt;0,$L35,0)</f>
        <v>0</v>
      </c>
      <c r="BE35" s="61">
        <f>IF(COUNTIF(Setup_Hierarchy!$J$49:$IV$49,"="&amp;$K35)&lt;&gt;0,$L35,0)</f>
        <v>0</v>
      </c>
      <c r="BF35" s="61">
        <f>IF(COUNTIF(Setup_Hierarchy!$J$50:$IV$50,"="&amp;$K35)&lt;&gt;0,$L35,0)</f>
        <v>0</v>
      </c>
      <c r="BG35" s="61">
        <f>IF(COUNTIF(Setup_Hierarchy!$J$51:$IV$51,"="&amp;$K35)&lt;&gt;0,$L35,0)</f>
        <v>0</v>
      </c>
      <c r="BH35" s="61">
        <f>IF(COUNTIF(Setup_Hierarchy!$J$52:$IV$52,"="&amp;$K35)&lt;&gt;0,$L35,0)</f>
        <v>0</v>
      </c>
      <c r="BI35" s="61">
        <f>IF(COUNTIF(Setup_Hierarchy!$J$53:$IV$53,"="&amp;$K35)&lt;&gt;0,$L35,0)</f>
        <v>0</v>
      </c>
      <c r="BJ35" s="61">
        <f>IF(COUNTIF(Setup_Hierarchy!$J$54:$IV$54,"="&amp;$K35)&lt;&gt;0,$L35,0)</f>
        <v>0</v>
      </c>
      <c r="BK35" s="61">
        <f>IF(COUNTIF(Setup_Hierarchy!$J$55:$IV$55,"="&amp;$K35)&lt;&gt;0,$L35,0)</f>
        <v>0</v>
      </c>
      <c r="BL35" s="61">
        <f>IF(COUNTIF(Setup_Hierarchy!$J$56:$IV$56,"="&amp;$K35)&lt;&gt;0,$L35,0)</f>
        <v>0</v>
      </c>
      <c r="BM35" s="61">
        <f>IF(COUNTIF(Setup_Hierarchy!$J$57:$IV$57,"="&amp;$K35)&lt;&gt;0,$L35,0)</f>
        <v>0</v>
      </c>
      <c r="BN35" s="61">
        <f>IF(COUNTIF(Setup_Hierarchy!$J$58:$IV$58,"="&amp;$K35)&lt;&gt;0,$L35,0)</f>
        <v>0</v>
      </c>
      <c r="BO35" s="61">
        <f>IF(COUNTIF(Setup_Hierarchy!$J$59:$IV$59,"="&amp;$K35)&lt;&gt;0,$L35,0)</f>
        <v>0</v>
      </c>
      <c r="BP35" s="61">
        <f>IF(COUNTIF(Setup_Hierarchy!$J$60:$IV$60,"="&amp;$K35)&lt;&gt;0,$L35,0)</f>
        <v>0</v>
      </c>
      <c r="BQ35" s="61">
        <f>IF(COUNTIF(Setup_Hierarchy!$J$61:$IV$61,"="&amp;$K35)&lt;&gt;0,$L35,0)</f>
        <v>0</v>
      </c>
      <c r="BR35" s="61">
        <f>IF(COUNTIF(Setup_Hierarchy!$J$62:$IV$62,"="&amp;$K35)&lt;&gt;0,$L35,0)</f>
        <v>0</v>
      </c>
      <c r="BS35" s="61">
        <f>IF(COUNTIF(Setup_Hierarchy!$J$63:$IV$63,"="&amp;$K35)&lt;&gt;0,$L35,0)</f>
        <v>0</v>
      </c>
      <c r="BT35" s="61">
        <f>IF(COUNTIF(Setup_Hierarchy!$J$64:$IV$64,"="&amp;$K35)&lt;&gt;0,$L35,0)</f>
        <v>0</v>
      </c>
      <c r="BU35" s="61">
        <f>IF(COUNTIF(Setup_Hierarchy!$J$65:$IV$65,"="&amp;$K35)&lt;&gt;0,$L35,0)</f>
        <v>0</v>
      </c>
      <c r="BV35" s="61">
        <f>IF(COUNTIF(Setup_Hierarchy!$J$66:$IV$66,"="&amp;$K35)&lt;&gt;0,$L35,0)</f>
        <v>0</v>
      </c>
      <c r="BW35" s="61">
        <f>IF(COUNTIF(Setup_Hierarchy!$J$67:$IV$67,"="&amp;$K35)&lt;&gt;0,$L35,0)</f>
        <v>0</v>
      </c>
      <c r="BX35" s="61">
        <f>IF(COUNTIF(Setup_Hierarchy!$J$68:$IV$68,"="&amp;$K35)&lt;&gt;0,$L35,0)</f>
        <v>0</v>
      </c>
      <c r="BY35" s="61">
        <f>IF(COUNTIF(Setup_Hierarchy!$J$69:$IV$69,"="&amp;$K35)&lt;&gt;0,$L35,0)</f>
        <v>0</v>
      </c>
      <c r="BZ35" s="61">
        <f>IF(COUNTIF(Setup_Hierarchy!$J$70:$IV$70,"="&amp;$K35)&lt;&gt;0,$L35,0)</f>
        <v>0</v>
      </c>
      <c r="CA35" s="61">
        <f>IF(COUNTIF(Setup_Hierarchy!$J$71:$IV$71,"="&amp;$K35)&lt;&gt;0,$L35,0)</f>
        <v>0</v>
      </c>
      <c r="CB35" s="61">
        <f>IF(COUNTIF(Setup_Hierarchy!$J$72:$IV$72,"="&amp;$K35)&lt;&gt;0,$L35,0)</f>
        <v>0</v>
      </c>
      <c r="CC35" s="61">
        <f>IF(COUNTIF(Setup_Hierarchy!$J$73:$IV$73,"="&amp;$K35)&lt;&gt;0,$L35,0)</f>
        <v>0</v>
      </c>
      <c r="CD35" s="61">
        <f>IF(COUNTIF(Setup_Hierarchy!$J$74:$IV$74,"="&amp;$K35)&lt;&gt;0,$L35,0)</f>
        <v>0</v>
      </c>
      <c r="CE35" s="61">
        <f>IF(COUNTIF(Setup_Hierarchy!$J$75:$IV$75,"="&amp;$K35)&lt;&gt;0,$L35,0)</f>
        <v>0</v>
      </c>
      <c r="CF35" s="61">
        <f>IF(COUNTIF(Setup_Hierarchy!$J$76:$IV$76,"="&amp;$K35)&lt;&gt;0,$L35,0)</f>
        <v>0</v>
      </c>
      <c r="CG35" s="61">
        <f>IF(COUNTIF(Setup_Hierarchy!$J$77:$IV$77,"="&amp;$K35)&lt;&gt;0,$L35,0)</f>
        <v>0</v>
      </c>
      <c r="CH35" s="61">
        <f>IF(COUNTIF(Setup_Hierarchy!$J$78:$IV$78,"="&amp;$K35)&lt;&gt;0,$L35,0)</f>
        <v>0</v>
      </c>
      <c r="CI35" s="61">
        <f>IF(COUNTIF(Setup_Hierarchy!$J$79:$IV$79,"="&amp;$K35)&lt;&gt;0,$L35,0)</f>
        <v>0</v>
      </c>
      <c r="CJ35" s="61">
        <f>IF(COUNTIF(Setup_Hierarchy!$J$80:$IV$80,"="&amp;$K35)&lt;&gt;0,$L35,0)</f>
        <v>0</v>
      </c>
      <c r="CK35" s="61">
        <f>IF(COUNTIF(Setup_Hierarchy!$J$81:$IV$81,"="&amp;$K35)&lt;&gt;0,$L35,0)</f>
        <v>0</v>
      </c>
      <c r="CL35" s="61">
        <f>IF(COUNTIF(Setup_Hierarchy!$J$82:$IV$82,"="&amp;$K35)&lt;&gt;0,$L35,0)</f>
        <v>0</v>
      </c>
      <c r="CM35" s="61">
        <f>IF(COUNTIF(Setup_Hierarchy!$J$83:$IV$83,"="&amp;$K35)&lt;&gt;0,$L35,0)</f>
        <v>0</v>
      </c>
      <c r="CN35" s="61">
        <f>IF(COUNTIF(Setup_Hierarchy!$J$84:$IV$84,"="&amp;$K35)&lt;&gt;0,$L35,0)</f>
        <v>0</v>
      </c>
      <c r="CO35" s="61">
        <f>IF(COUNTIF(Setup_Hierarchy!$J$85:$IV$85,"="&amp;$K35)&lt;&gt;0,$L35,0)</f>
        <v>0</v>
      </c>
      <c r="CP35" s="61">
        <f>IF(COUNTIF(Setup_Hierarchy!$J$86:$IV$86,"="&amp;$K35)&lt;&gt;0,$L35,0)</f>
        <v>0</v>
      </c>
      <c r="CQ35" s="61">
        <f>IF(COUNTIF(Setup_Hierarchy!$J$87:$IV$87,"="&amp;$K35)&lt;&gt;0,$L35,0)</f>
        <v>0</v>
      </c>
      <c r="CR35" s="61">
        <f>IF(COUNTIF(Setup_Hierarchy!$J$88:$IV$88,"="&amp;$K35)&lt;&gt;0,$L35,0)</f>
        <v>0</v>
      </c>
      <c r="CS35" s="61">
        <f>IF(COUNTIF(Setup_Hierarchy!$J$89:$IV$89,"="&amp;$K35)&lt;&gt;0,$L35,0)</f>
        <v>0</v>
      </c>
      <c r="CT35" s="61">
        <f>IF(COUNTIF(Setup_Hierarchy!$J$90:$IV$90,"="&amp;$K35)&lt;&gt;0,$L35,0)</f>
        <v>0</v>
      </c>
      <c r="CU35" s="61">
        <f>IF(COUNTIF(Setup_Hierarchy!$J$91:$IV$91,"="&amp;$K35)&lt;&gt;0,$L35,0)</f>
        <v>0</v>
      </c>
      <c r="CV35" s="61">
        <f>IF(COUNTIF(Setup_Hierarchy!$J$92:$IV$92,"="&amp;$K35)&lt;&gt;0,$L35,0)</f>
        <v>0</v>
      </c>
      <c r="CW35" s="61">
        <f>IF(COUNTIF(Setup_Hierarchy!$J$93:$IV$93,"="&amp;$K35)&lt;&gt;0,$L35,0)</f>
        <v>0</v>
      </c>
      <c r="CX35" s="61">
        <f>IF(COUNTIF(Setup_Hierarchy!$J$94:$IV$94,"="&amp;$K35)&lt;&gt;0,$L35,0)</f>
        <v>0</v>
      </c>
      <c r="CY35" s="61">
        <f>IF(COUNTIF(Setup_Hierarchy!$J$95:$IV$95,"="&amp;$K35)&lt;&gt;0,$L35,0)</f>
        <v>0</v>
      </c>
      <c r="CZ35" s="61">
        <f>IF(COUNTIF(Setup_Hierarchy!$J$96:$IV$96,"="&amp;$K35)&lt;&gt;0,$L35,0)</f>
        <v>0</v>
      </c>
      <c r="DA35" s="61">
        <f>IF(COUNTIF(Setup_Hierarchy!$J$97:$IV$97,"="&amp;$K35)&lt;&gt;0,$L35,0)</f>
        <v>0</v>
      </c>
      <c r="DB35" s="61">
        <f>IF(COUNTIF(Setup_Hierarchy!$J$98:$IV$98,"="&amp;$K35)&lt;&gt;0,$L35,0)</f>
        <v>0</v>
      </c>
      <c r="DC35" s="61">
        <f>IF(COUNTIF(Setup_Hierarchy!$J$99:$IV$99,"="&amp;$K35)&lt;&gt;0,$L35,0)</f>
        <v>0</v>
      </c>
      <c r="DD35" s="61">
        <f>IF(COUNTIF(Setup_Hierarchy!$J$100:$IV$100,"="&amp;$K35)&lt;&gt;0,$L35,0)</f>
        <v>0</v>
      </c>
      <c r="DE35" s="61">
        <f>IF(COUNTIF(Setup_Hierarchy!$J$101:$IV$101,"="&amp;$K35)&lt;&gt;0,$L35,0)</f>
        <v>0</v>
      </c>
      <c r="DF35" s="61">
        <f>IF(COUNTIF(Setup_Hierarchy!$J$102:$IV$102,"="&amp;$K35)&lt;&gt;0,$L35,0)</f>
        <v>0</v>
      </c>
      <c r="DG35" s="61">
        <f>IF(COUNTIF(Setup_Hierarchy!$J$103:$IV$103,"="&amp;$K35)&lt;&gt;0,$L35,0)</f>
        <v>0</v>
      </c>
      <c r="DH35" s="61">
        <f>IF(COUNTIF(Setup_Hierarchy!$J$104:$IV$104,"="&amp;$K35)&lt;&gt;0,$L35,0)</f>
        <v>0</v>
      </c>
      <c r="DI35" s="61">
        <f>IF(COUNTIF(Setup_Hierarchy!$J$105:$IV$105,"="&amp;$K35)&lt;&gt;0,$L35,0)</f>
        <v>0</v>
      </c>
      <c r="DJ35" s="61">
        <f>IF(COUNTIF(Setup_Hierarchy!$J$106:$IV$106,"="&amp;$K35)&lt;&gt;0,$L35,0)</f>
        <v>0</v>
      </c>
      <c r="DK35" s="61">
        <f>IF(COUNTIF(Setup_Hierarchy!$J$107:$IV$107,"="&amp;$K35)&lt;&gt;0,$L35,0)</f>
        <v>0</v>
      </c>
      <c r="DL35" s="61">
        <f>IF(COUNTIF(Setup_Hierarchy!$J$108:$IV$108,"="&amp;$K35)&lt;&gt;0,$L35,0)</f>
        <v>0</v>
      </c>
      <c r="DM35" s="61">
        <f>IF(COUNTIF(Setup_Hierarchy!$J$109:$IV$109,"="&amp;$K35)&lt;&gt;0,$L35,0)</f>
        <v>0</v>
      </c>
      <c r="DN35" s="61">
        <f>IF(COUNTIF(Setup_Hierarchy!$J$110:$IV$110,"="&amp;$K35)&lt;&gt;0,$L35,0)</f>
        <v>0</v>
      </c>
      <c r="DO35" s="61">
        <f>IF(COUNTIF(Setup_Hierarchy!$J$111:$IV$111,"="&amp;$K35)&lt;&gt;0,$L35,0)</f>
        <v>0</v>
      </c>
      <c r="DP35" s="61">
        <f>IF(COUNTIF(Setup_Hierarchy!$J$112:$IV$112,"="&amp;$K35)&lt;&gt;0,$L35,0)</f>
        <v>0</v>
      </c>
      <c r="DQ35" s="61">
        <f>IF(COUNTIF(Setup_Hierarchy!$J$113:$IV$113,"="&amp;$K35)&lt;&gt;0,$L35,0)</f>
        <v>0</v>
      </c>
      <c r="DR35" s="61">
        <f>IF(COUNTIF(Setup_Hierarchy!$J$114:$IV$114,"="&amp;$K35)&lt;&gt;0,$L35,0)</f>
        <v>0</v>
      </c>
      <c r="DS35" s="61">
        <f>IF(COUNTIF(Setup_Hierarchy!$J$115:$IV$115,"="&amp;$K35)&lt;&gt;0,$L35,0)</f>
        <v>0</v>
      </c>
      <c r="DT35" s="61">
        <f>IF(COUNTIF(Setup_Hierarchy!$J$116:$IV$116,"="&amp;$K35)&lt;&gt;0,$L35,0)</f>
        <v>0</v>
      </c>
    </row>
    <row r="36" spans="2:124" x14ac:dyDescent="0.2">
      <c r="B36" t="s">
        <v>43</v>
      </c>
      <c r="C36">
        <v>3</v>
      </c>
      <c r="D36" t="s">
        <v>18</v>
      </c>
      <c r="E36" t="s">
        <v>369</v>
      </c>
      <c r="F36" t="s">
        <v>525</v>
      </c>
      <c r="G36" t="s">
        <v>531</v>
      </c>
      <c r="H36" t="s">
        <v>12</v>
      </c>
      <c r="I36">
        <v>5.7598999999999997E-2</v>
      </c>
      <c r="J36">
        <v>-8.4699999999999998E-2</v>
      </c>
      <c r="K36">
        <v>729</v>
      </c>
      <c r="L36">
        <v>-281</v>
      </c>
      <c r="M36" s="61">
        <f>IF(COUNTIF(Setup_Hierarchy!$J$5:$IV$5,"="&amp;$K36)&lt;&gt;0,$L36,0)</f>
        <v>-281</v>
      </c>
      <c r="N36" s="61">
        <f>IF(COUNTIF(Setup_Hierarchy!$J$6:$IV$6,"="&amp;$K36)&lt;&gt;0,$L36,0)</f>
        <v>-281</v>
      </c>
      <c r="O36" s="61">
        <f>IF(COUNTIF(Setup_Hierarchy!$J$7:$IV$7,"="&amp;$K36)&lt;&gt;0,$L36,0)</f>
        <v>-281</v>
      </c>
      <c r="P36" s="61">
        <f>IF(COUNTIF(Setup_Hierarchy!$J$8:$IV$8,"="&amp;$K36)&lt;&gt;0,$L36,0)</f>
        <v>-281</v>
      </c>
      <c r="Q36" s="61">
        <f>IF(COUNTIF(Setup_Hierarchy!$J$9:$IV$9,"="&amp;$K36)&lt;&gt;0,$L36,0)</f>
        <v>0</v>
      </c>
      <c r="R36" s="61">
        <f>IF(COUNTIF(Setup_Hierarchy!$J$10:$IV$10,"="&amp;$K36)&lt;&gt;0,$L36,0)</f>
        <v>0</v>
      </c>
      <c r="S36" s="61">
        <f>IF(COUNTIF(Setup_Hierarchy!$J$11:$IV$11,"="&amp;$K36)&lt;&gt;0,$L36,0)</f>
        <v>0</v>
      </c>
      <c r="T36" s="61">
        <f>IF(COUNTIF(Setup_Hierarchy!$J$12:$IV$12,"="&amp;$K36)&lt;&gt;0,$L36,0)</f>
        <v>0</v>
      </c>
      <c r="U36" s="61">
        <f>IF(COUNTIF(Setup_Hierarchy!$J$13:$IV$13,"="&amp;$K36)&lt;&gt;0,$L36,0)</f>
        <v>0</v>
      </c>
      <c r="V36" s="61">
        <f>IF(COUNTIF(Setup_Hierarchy!$J$14:$IV$14,"="&amp;$K36)&lt;&gt;0,$L36,0)</f>
        <v>0</v>
      </c>
      <c r="W36" s="61">
        <f>IF(COUNTIF(Setup_Hierarchy!$J$15:$IV$15,"="&amp;$K36)&lt;&gt;0,$L36,0)</f>
        <v>0</v>
      </c>
      <c r="X36" s="61">
        <f>IF(COUNTIF(Setup_Hierarchy!$J$16:$IV$16,"="&amp;$K36)&lt;&gt;0,$L36,0)</f>
        <v>0</v>
      </c>
      <c r="Y36" s="61">
        <f>IF(COUNTIF(Setup_Hierarchy!$J$17:$IV$17,"="&amp;$K36)&lt;&gt;0,$L36,0)</f>
        <v>0</v>
      </c>
      <c r="Z36" s="61">
        <f>IF(COUNTIF(Setup_Hierarchy!$J$18:$IV$18,"="&amp;$K36)&lt;&gt;0,$L36,0)</f>
        <v>0</v>
      </c>
      <c r="AA36" s="61">
        <f>IF(COUNTIF(Setup_Hierarchy!$J$19:$IV$19,"="&amp;$K36)&lt;&gt;0,$L36,0)</f>
        <v>0</v>
      </c>
      <c r="AB36" s="61">
        <f>IF(COUNTIF(Setup_Hierarchy!$J$20:$IV$20,"="&amp;$K36)&lt;&gt;0,$L36,0)</f>
        <v>0</v>
      </c>
      <c r="AC36" s="61">
        <f>IF(COUNTIF(Setup_Hierarchy!$J$21:$IV$21,"="&amp;$K36)&lt;&gt;0,$L36,0)</f>
        <v>0</v>
      </c>
      <c r="AD36" s="61">
        <f>IF(COUNTIF(Setup_Hierarchy!$J$22:$IV$22,"="&amp;$K36)&lt;&gt;0,$L36,0)</f>
        <v>0</v>
      </c>
      <c r="AE36" s="61">
        <f>IF(COUNTIF(Setup_Hierarchy!$J$23:$IV$23,"="&amp;$K36)&lt;&gt;0,$L36,0)</f>
        <v>0</v>
      </c>
      <c r="AF36" s="61">
        <f>IF(COUNTIF(Setup_Hierarchy!$J$24:$IV$24,"="&amp;$K36)&lt;&gt;0,$L36,0)</f>
        <v>0</v>
      </c>
      <c r="AG36" s="61">
        <f>IF(COUNTIF(Setup_Hierarchy!$J$25:$IV$25,"="&amp;$K36)&lt;&gt;0,$L36,0)</f>
        <v>0</v>
      </c>
      <c r="AH36" s="61">
        <f>IF(COUNTIF(Setup_Hierarchy!$J$26:$IV$26,"="&amp;$K36)&lt;&gt;0,$L36,0)</f>
        <v>0</v>
      </c>
      <c r="AI36" s="61">
        <f>IF(COUNTIF(Setup_Hierarchy!$J$27:$IV$27,"="&amp;$K36)&lt;&gt;0,$L36,0)</f>
        <v>0</v>
      </c>
      <c r="AJ36" s="61">
        <f>IF(COUNTIF(Setup_Hierarchy!$J$28:$IV$28,"="&amp;$K36)&lt;&gt;0,$L36,0)</f>
        <v>0</v>
      </c>
      <c r="AK36" s="61">
        <f>IF(COUNTIF(Setup_Hierarchy!$J$29:$IV$29,"="&amp;$K36)&lt;&gt;0,$L36,0)</f>
        <v>0</v>
      </c>
      <c r="AL36" s="61">
        <f>IF(COUNTIF(Setup_Hierarchy!$J$30:$IV$30,"="&amp;$K36)&lt;&gt;0,$L36,0)</f>
        <v>0</v>
      </c>
      <c r="AM36" s="61">
        <f>IF(COUNTIF(Setup_Hierarchy!$J$31:$IV$31,"="&amp;$K36)&lt;&gt;0,$L36,0)</f>
        <v>0</v>
      </c>
      <c r="AN36" s="61">
        <f>IF(COUNTIF(Setup_Hierarchy!$J$32:$IV$32,"="&amp;$K36)&lt;&gt;0,$L36,0)</f>
        <v>0</v>
      </c>
      <c r="AO36" s="61">
        <f>IF(COUNTIF(Setup_Hierarchy!$J$33:$IV$33,"="&amp;$K36)&lt;&gt;0,$L36,0)</f>
        <v>0</v>
      </c>
      <c r="AP36" s="61">
        <f>IF(COUNTIF(Setup_Hierarchy!$J$34:$IV$34,"="&amp;$K36)&lt;&gt;0,$L36,0)</f>
        <v>0</v>
      </c>
      <c r="AQ36" s="61">
        <f>IF(COUNTIF(Setup_Hierarchy!$J$35:$IV$35,"="&amp;$K36)&lt;&gt;0,$L36,0)</f>
        <v>0</v>
      </c>
      <c r="AR36" s="61">
        <f>IF(COUNTIF(Setup_Hierarchy!$J$36:$IV$36,"="&amp;$K36)&lt;&gt;0,$L36,0)</f>
        <v>0</v>
      </c>
      <c r="AS36" s="61">
        <f>IF(COUNTIF(Setup_Hierarchy!$J$37:$IV$37,"="&amp;$K36)&lt;&gt;0,$L36,0)</f>
        <v>0</v>
      </c>
      <c r="AT36" s="61">
        <f>IF(COUNTIF(Setup_Hierarchy!$J$38:$IV$38,"="&amp;$K36)&lt;&gt;0,$L36,0)</f>
        <v>0</v>
      </c>
      <c r="AU36" s="61">
        <f>IF(COUNTIF(Setup_Hierarchy!$J$39:$IV$39,"="&amp;$K36)&lt;&gt;0,$L36,0)</f>
        <v>-281</v>
      </c>
      <c r="AV36" s="61">
        <f>IF(COUNTIF(Setup_Hierarchy!$J$40:$IV$40,"="&amp;$K36)&lt;&gt;0,$L36,0)</f>
        <v>0</v>
      </c>
      <c r="AW36" s="61">
        <f>IF(COUNTIF(Setup_Hierarchy!$J$41:$IV$41,"="&amp;$K36)&lt;&gt;0,$L36,0)</f>
        <v>0</v>
      </c>
      <c r="AX36" s="61">
        <f>IF(COUNTIF(Setup_Hierarchy!$J$42:$IV$42,"="&amp;$K36)&lt;&gt;0,$L36,0)</f>
        <v>0</v>
      </c>
      <c r="AY36" s="61">
        <f>IF(COUNTIF(Setup_Hierarchy!$J$43:$IV$43,"="&amp;$K36)&lt;&gt;0,$L36,0)</f>
        <v>0</v>
      </c>
      <c r="AZ36" s="61">
        <f>IF(COUNTIF(Setup_Hierarchy!$J$44:$IV$44,"="&amp;$K36)&lt;&gt;0,$L36,0)</f>
        <v>0</v>
      </c>
      <c r="BA36" s="61">
        <f>IF(COUNTIF(Setup_Hierarchy!$J$45:$IV$45,"="&amp;$K36)&lt;&gt;0,$L36,0)</f>
        <v>0</v>
      </c>
      <c r="BB36" s="61">
        <f>IF(COUNTIF(Setup_Hierarchy!$J$46:$IV$46,"="&amp;$K36)&lt;&gt;0,$L36,0)</f>
        <v>-281</v>
      </c>
      <c r="BC36" s="61">
        <f>IF(COUNTIF(Setup_Hierarchy!$J$47:$IV$47,"="&amp;$K36)&lt;&gt;0,$L36,0)</f>
        <v>-281</v>
      </c>
      <c r="BD36" s="61">
        <f>IF(COUNTIF(Setup_Hierarchy!$J$48:$IV$48,"="&amp;$K36)&lt;&gt;0,$L36,0)</f>
        <v>0</v>
      </c>
      <c r="BE36" s="61">
        <f>IF(COUNTIF(Setup_Hierarchy!$J$49:$IV$49,"="&amp;$K36)&lt;&gt;0,$L36,0)</f>
        <v>0</v>
      </c>
      <c r="BF36" s="61">
        <f>IF(COUNTIF(Setup_Hierarchy!$J$50:$IV$50,"="&amp;$K36)&lt;&gt;0,$L36,0)</f>
        <v>0</v>
      </c>
      <c r="BG36" s="61">
        <f>IF(COUNTIF(Setup_Hierarchy!$J$51:$IV$51,"="&amp;$K36)&lt;&gt;0,$L36,0)</f>
        <v>0</v>
      </c>
      <c r="BH36" s="61">
        <f>IF(COUNTIF(Setup_Hierarchy!$J$52:$IV$52,"="&amp;$K36)&lt;&gt;0,$L36,0)</f>
        <v>0</v>
      </c>
      <c r="BI36" s="61">
        <f>IF(COUNTIF(Setup_Hierarchy!$J$53:$IV$53,"="&amp;$K36)&lt;&gt;0,$L36,0)</f>
        <v>0</v>
      </c>
      <c r="BJ36" s="61">
        <f>IF(COUNTIF(Setup_Hierarchy!$J$54:$IV$54,"="&amp;$K36)&lt;&gt;0,$L36,0)</f>
        <v>0</v>
      </c>
      <c r="BK36" s="61">
        <f>IF(COUNTIF(Setup_Hierarchy!$J$55:$IV$55,"="&amp;$K36)&lt;&gt;0,$L36,0)</f>
        <v>0</v>
      </c>
      <c r="BL36" s="61">
        <f>IF(COUNTIF(Setup_Hierarchy!$J$56:$IV$56,"="&amp;$K36)&lt;&gt;0,$L36,0)</f>
        <v>0</v>
      </c>
      <c r="BM36" s="61">
        <f>IF(COUNTIF(Setup_Hierarchy!$J$57:$IV$57,"="&amp;$K36)&lt;&gt;0,$L36,0)</f>
        <v>0</v>
      </c>
      <c r="BN36" s="61">
        <f>IF(COUNTIF(Setup_Hierarchy!$J$58:$IV$58,"="&amp;$K36)&lt;&gt;0,$L36,0)</f>
        <v>0</v>
      </c>
      <c r="BO36" s="61">
        <f>IF(COUNTIF(Setup_Hierarchy!$J$59:$IV$59,"="&amp;$K36)&lt;&gt;0,$L36,0)</f>
        <v>0</v>
      </c>
      <c r="BP36" s="61">
        <f>IF(COUNTIF(Setup_Hierarchy!$J$60:$IV$60,"="&amp;$K36)&lt;&gt;0,$L36,0)</f>
        <v>0</v>
      </c>
      <c r="BQ36" s="61">
        <f>IF(COUNTIF(Setup_Hierarchy!$J$61:$IV$61,"="&amp;$K36)&lt;&gt;0,$L36,0)</f>
        <v>0</v>
      </c>
      <c r="BR36" s="61">
        <f>IF(COUNTIF(Setup_Hierarchy!$J$62:$IV$62,"="&amp;$K36)&lt;&gt;0,$L36,0)</f>
        <v>0</v>
      </c>
      <c r="BS36" s="61">
        <f>IF(COUNTIF(Setup_Hierarchy!$J$63:$IV$63,"="&amp;$K36)&lt;&gt;0,$L36,0)</f>
        <v>0</v>
      </c>
      <c r="BT36" s="61">
        <f>IF(COUNTIF(Setup_Hierarchy!$J$64:$IV$64,"="&amp;$K36)&lt;&gt;0,$L36,0)</f>
        <v>0</v>
      </c>
      <c r="BU36" s="61">
        <f>IF(COUNTIF(Setup_Hierarchy!$J$65:$IV$65,"="&amp;$K36)&lt;&gt;0,$L36,0)</f>
        <v>0</v>
      </c>
      <c r="BV36" s="61">
        <f>IF(COUNTIF(Setup_Hierarchy!$J$66:$IV$66,"="&amp;$K36)&lt;&gt;0,$L36,0)</f>
        <v>0</v>
      </c>
      <c r="BW36" s="61">
        <f>IF(COUNTIF(Setup_Hierarchy!$J$67:$IV$67,"="&amp;$K36)&lt;&gt;0,$L36,0)</f>
        <v>0</v>
      </c>
      <c r="BX36" s="61">
        <f>IF(COUNTIF(Setup_Hierarchy!$J$68:$IV$68,"="&amp;$K36)&lt;&gt;0,$L36,0)</f>
        <v>0</v>
      </c>
      <c r="BY36" s="61">
        <f>IF(COUNTIF(Setup_Hierarchy!$J$69:$IV$69,"="&amp;$K36)&lt;&gt;0,$L36,0)</f>
        <v>0</v>
      </c>
      <c r="BZ36" s="61">
        <f>IF(COUNTIF(Setup_Hierarchy!$J$70:$IV$70,"="&amp;$K36)&lt;&gt;0,$L36,0)</f>
        <v>0</v>
      </c>
      <c r="CA36" s="61">
        <f>IF(COUNTIF(Setup_Hierarchy!$J$71:$IV$71,"="&amp;$K36)&lt;&gt;0,$L36,0)</f>
        <v>0</v>
      </c>
      <c r="CB36" s="61">
        <f>IF(COUNTIF(Setup_Hierarchy!$J$72:$IV$72,"="&amp;$K36)&lt;&gt;0,$L36,0)</f>
        <v>0</v>
      </c>
      <c r="CC36" s="61">
        <f>IF(COUNTIF(Setup_Hierarchy!$J$73:$IV$73,"="&amp;$K36)&lt;&gt;0,$L36,0)</f>
        <v>0</v>
      </c>
      <c r="CD36" s="61">
        <f>IF(COUNTIF(Setup_Hierarchy!$J$74:$IV$74,"="&amp;$K36)&lt;&gt;0,$L36,0)</f>
        <v>0</v>
      </c>
      <c r="CE36" s="61">
        <f>IF(COUNTIF(Setup_Hierarchy!$J$75:$IV$75,"="&amp;$K36)&lt;&gt;0,$L36,0)</f>
        <v>0</v>
      </c>
      <c r="CF36" s="61">
        <f>IF(COUNTIF(Setup_Hierarchy!$J$76:$IV$76,"="&amp;$K36)&lt;&gt;0,$L36,0)</f>
        <v>0</v>
      </c>
      <c r="CG36" s="61">
        <f>IF(COUNTIF(Setup_Hierarchy!$J$77:$IV$77,"="&amp;$K36)&lt;&gt;0,$L36,0)</f>
        <v>0</v>
      </c>
      <c r="CH36" s="61">
        <f>IF(COUNTIF(Setup_Hierarchy!$J$78:$IV$78,"="&amp;$K36)&lt;&gt;0,$L36,0)</f>
        <v>0</v>
      </c>
      <c r="CI36" s="61">
        <f>IF(COUNTIF(Setup_Hierarchy!$J$79:$IV$79,"="&amp;$K36)&lt;&gt;0,$L36,0)</f>
        <v>0</v>
      </c>
      <c r="CJ36" s="61">
        <f>IF(COUNTIF(Setup_Hierarchy!$J$80:$IV$80,"="&amp;$K36)&lt;&gt;0,$L36,0)</f>
        <v>0</v>
      </c>
      <c r="CK36" s="61">
        <f>IF(COUNTIF(Setup_Hierarchy!$J$81:$IV$81,"="&amp;$K36)&lt;&gt;0,$L36,0)</f>
        <v>0</v>
      </c>
      <c r="CL36" s="61">
        <f>IF(COUNTIF(Setup_Hierarchy!$J$82:$IV$82,"="&amp;$K36)&lt;&gt;0,$L36,0)</f>
        <v>0</v>
      </c>
      <c r="CM36" s="61">
        <f>IF(COUNTIF(Setup_Hierarchy!$J$83:$IV$83,"="&amp;$K36)&lt;&gt;0,$L36,0)</f>
        <v>0</v>
      </c>
      <c r="CN36" s="61">
        <f>IF(COUNTIF(Setup_Hierarchy!$J$84:$IV$84,"="&amp;$K36)&lt;&gt;0,$L36,0)</f>
        <v>0</v>
      </c>
      <c r="CO36" s="61">
        <f>IF(COUNTIF(Setup_Hierarchy!$J$85:$IV$85,"="&amp;$K36)&lt;&gt;0,$L36,0)</f>
        <v>0</v>
      </c>
      <c r="CP36" s="61">
        <f>IF(COUNTIF(Setup_Hierarchy!$J$86:$IV$86,"="&amp;$K36)&lt;&gt;0,$L36,0)</f>
        <v>0</v>
      </c>
      <c r="CQ36" s="61">
        <f>IF(COUNTIF(Setup_Hierarchy!$J$87:$IV$87,"="&amp;$K36)&lt;&gt;0,$L36,0)</f>
        <v>0</v>
      </c>
      <c r="CR36" s="61">
        <f>IF(COUNTIF(Setup_Hierarchy!$J$88:$IV$88,"="&amp;$K36)&lt;&gt;0,$L36,0)</f>
        <v>0</v>
      </c>
      <c r="CS36" s="61">
        <f>IF(COUNTIF(Setup_Hierarchy!$J$89:$IV$89,"="&amp;$K36)&lt;&gt;0,$L36,0)</f>
        <v>0</v>
      </c>
      <c r="CT36" s="61">
        <f>IF(COUNTIF(Setup_Hierarchy!$J$90:$IV$90,"="&amp;$K36)&lt;&gt;0,$L36,0)</f>
        <v>0</v>
      </c>
      <c r="CU36" s="61">
        <f>IF(COUNTIF(Setup_Hierarchy!$J$91:$IV$91,"="&amp;$K36)&lt;&gt;0,$L36,0)</f>
        <v>0</v>
      </c>
      <c r="CV36" s="61">
        <f>IF(COUNTIF(Setup_Hierarchy!$J$92:$IV$92,"="&amp;$K36)&lt;&gt;0,$L36,0)</f>
        <v>0</v>
      </c>
      <c r="CW36" s="61">
        <f>IF(COUNTIF(Setup_Hierarchy!$J$93:$IV$93,"="&amp;$K36)&lt;&gt;0,$L36,0)</f>
        <v>0</v>
      </c>
      <c r="CX36" s="61">
        <f>IF(COUNTIF(Setup_Hierarchy!$J$94:$IV$94,"="&amp;$K36)&lt;&gt;0,$L36,0)</f>
        <v>0</v>
      </c>
      <c r="CY36" s="61">
        <f>IF(COUNTIF(Setup_Hierarchy!$J$95:$IV$95,"="&amp;$K36)&lt;&gt;0,$L36,0)</f>
        <v>0</v>
      </c>
      <c r="CZ36" s="61">
        <f>IF(COUNTIF(Setup_Hierarchy!$J$96:$IV$96,"="&amp;$K36)&lt;&gt;0,$L36,0)</f>
        <v>0</v>
      </c>
      <c r="DA36" s="61">
        <f>IF(COUNTIF(Setup_Hierarchy!$J$97:$IV$97,"="&amp;$K36)&lt;&gt;0,$L36,0)</f>
        <v>0</v>
      </c>
      <c r="DB36" s="61">
        <f>IF(COUNTIF(Setup_Hierarchy!$J$98:$IV$98,"="&amp;$K36)&lt;&gt;0,$L36,0)</f>
        <v>0</v>
      </c>
      <c r="DC36" s="61">
        <f>IF(COUNTIF(Setup_Hierarchy!$J$99:$IV$99,"="&amp;$K36)&lt;&gt;0,$L36,0)</f>
        <v>0</v>
      </c>
      <c r="DD36" s="61">
        <f>IF(COUNTIF(Setup_Hierarchy!$J$100:$IV$100,"="&amp;$K36)&lt;&gt;0,$L36,0)</f>
        <v>0</v>
      </c>
      <c r="DE36" s="61">
        <f>IF(COUNTIF(Setup_Hierarchy!$J$101:$IV$101,"="&amp;$K36)&lt;&gt;0,$L36,0)</f>
        <v>0</v>
      </c>
      <c r="DF36" s="61">
        <f>IF(COUNTIF(Setup_Hierarchy!$J$102:$IV$102,"="&amp;$K36)&lt;&gt;0,$L36,0)</f>
        <v>0</v>
      </c>
      <c r="DG36" s="61">
        <f>IF(COUNTIF(Setup_Hierarchy!$J$103:$IV$103,"="&amp;$K36)&lt;&gt;0,$L36,0)</f>
        <v>0</v>
      </c>
      <c r="DH36" s="61">
        <f>IF(COUNTIF(Setup_Hierarchy!$J$104:$IV$104,"="&amp;$K36)&lt;&gt;0,$L36,0)</f>
        <v>0</v>
      </c>
      <c r="DI36" s="61">
        <f>IF(COUNTIF(Setup_Hierarchy!$J$105:$IV$105,"="&amp;$K36)&lt;&gt;0,$L36,0)</f>
        <v>0</v>
      </c>
      <c r="DJ36" s="61">
        <f>IF(COUNTIF(Setup_Hierarchy!$J$106:$IV$106,"="&amp;$K36)&lt;&gt;0,$L36,0)</f>
        <v>0</v>
      </c>
      <c r="DK36" s="61">
        <f>IF(COUNTIF(Setup_Hierarchy!$J$107:$IV$107,"="&amp;$K36)&lt;&gt;0,$L36,0)</f>
        <v>0</v>
      </c>
      <c r="DL36" s="61">
        <f>IF(COUNTIF(Setup_Hierarchy!$J$108:$IV$108,"="&amp;$K36)&lt;&gt;0,$L36,0)</f>
        <v>0</v>
      </c>
      <c r="DM36" s="61">
        <f>IF(COUNTIF(Setup_Hierarchy!$J$109:$IV$109,"="&amp;$K36)&lt;&gt;0,$L36,0)</f>
        <v>0</v>
      </c>
      <c r="DN36" s="61">
        <f>IF(COUNTIF(Setup_Hierarchy!$J$110:$IV$110,"="&amp;$K36)&lt;&gt;0,$L36,0)</f>
        <v>0</v>
      </c>
      <c r="DO36" s="61">
        <f>IF(COUNTIF(Setup_Hierarchy!$J$111:$IV$111,"="&amp;$K36)&lt;&gt;0,$L36,0)</f>
        <v>0</v>
      </c>
      <c r="DP36" s="61">
        <f>IF(COUNTIF(Setup_Hierarchy!$J$112:$IV$112,"="&amp;$K36)&lt;&gt;0,$L36,0)</f>
        <v>0</v>
      </c>
      <c r="DQ36" s="61">
        <f>IF(COUNTIF(Setup_Hierarchy!$J$113:$IV$113,"="&amp;$K36)&lt;&gt;0,$L36,0)</f>
        <v>0</v>
      </c>
      <c r="DR36" s="61">
        <f>IF(COUNTIF(Setup_Hierarchy!$J$114:$IV$114,"="&amp;$K36)&lt;&gt;0,$L36,0)</f>
        <v>0</v>
      </c>
      <c r="DS36" s="61">
        <f>IF(COUNTIF(Setup_Hierarchy!$J$115:$IV$115,"="&amp;$K36)&lt;&gt;0,$L36,0)</f>
        <v>0</v>
      </c>
      <c r="DT36" s="61">
        <f>IF(COUNTIF(Setup_Hierarchy!$J$116:$IV$116,"="&amp;$K36)&lt;&gt;0,$L36,0)</f>
        <v>0</v>
      </c>
    </row>
    <row r="37" spans="2:124" x14ac:dyDescent="0.2">
      <c r="B37" t="s">
        <v>43</v>
      </c>
      <c r="C37">
        <v>3</v>
      </c>
      <c r="D37" t="s">
        <v>18</v>
      </c>
      <c r="E37" t="s">
        <v>369</v>
      </c>
      <c r="F37" t="s">
        <v>525</v>
      </c>
      <c r="G37" t="s">
        <v>531</v>
      </c>
      <c r="H37" t="s">
        <v>12</v>
      </c>
      <c r="I37">
        <v>5.7598999999999997E-2</v>
      </c>
      <c r="J37">
        <v>-8.4699999999999998E-2</v>
      </c>
      <c r="K37">
        <v>795</v>
      </c>
      <c r="L37">
        <v>-11.22</v>
      </c>
      <c r="M37" s="61">
        <f>IF(COUNTIF(Setup_Hierarchy!$J$5:$IV$5,"="&amp;$K37)&lt;&gt;0,$L37,0)</f>
        <v>-11.22</v>
      </c>
      <c r="N37" s="61">
        <f>IF(COUNTIF(Setup_Hierarchy!$J$6:$IV$6,"="&amp;$K37)&lt;&gt;0,$L37,0)</f>
        <v>-11.22</v>
      </c>
      <c r="O37" s="61">
        <f>IF(COUNTIF(Setup_Hierarchy!$J$7:$IV$7,"="&amp;$K37)&lt;&gt;0,$L37,0)</f>
        <v>-11.22</v>
      </c>
      <c r="P37" s="61">
        <f>IF(COUNTIF(Setup_Hierarchy!$J$8:$IV$8,"="&amp;$K37)&lt;&gt;0,$L37,0)</f>
        <v>-11.22</v>
      </c>
      <c r="Q37" s="61">
        <f>IF(COUNTIF(Setup_Hierarchy!$J$9:$IV$9,"="&amp;$K37)&lt;&gt;0,$L37,0)</f>
        <v>-11.22</v>
      </c>
      <c r="R37" s="61">
        <f>IF(COUNTIF(Setup_Hierarchy!$J$10:$IV$10,"="&amp;$K37)&lt;&gt;0,$L37,0)</f>
        <v>0</v>
      </c>
      <c r="S37" s="61">
        <f>IF(COUNTIF(Setup_Hierarchy!$J$11:$IV$11,"="&amp;$K37)&lt;&gt;0,$L37,0)</f>
        <v>0</v>
      </c>
      <c r="T37" s="61">
        <f>IF(COUNTIF(Setup_Hierarchy!$J$12:$IV$12,"="&amp;$K37)&lt;&gt;0,$L37,0)</f>
        <v>0</v>
      </c>
      <c r="U37" s="61">
        <f>IF(COUNTIF(Setup_Hierarchy!$J$13:$IV$13,"="&amp;$K37)&lt;&gt;0,$L37,0)</f>
        <v>0</v>
      </c>
      <c r="V37" s="61">
        <f>IF(COUNTIF(Setup_Hierarchy!$J$14:$IV$14,"="&amp;$K37)&lt;&gt;0,$L37,0)</f>
        <v>0</v>
      </c>
      <c r="W37" s="61">
        <f>IF(COUNTIF(Setup_Hierarchy!$J$15:$IV$15,"="&amp;$K37)&lt;&gt;0,$L37,0)</f>
        <v>0</v>
      </c>
      <c r="X37" s="61">
        <f>IF(COUNTIF(Setup_Hierarchy!$J$16:$IV$16,"="&amp;$K37)&lt;&gt;0,$L37,0)</f>
        <v>0</v>
      </c>
      <c r="Y37" s="61">
        <f>IF(COUNTIF(Setup_Hierarchy!$J$17:$IV$17,"="&amp;$K37)&lt;&gt;0,$L37,0)</f>
        <v>0</v>
      </c>
      <c r="Z37" s="61">
        <f>IF(COUNTIF(Setup_Hierarchy!$J$18:$IV$18,"="&amp;$K37)&lt;&gt;0,$L37,0)</f>
        <v>-11.22</v>
      </c>
      <c r="AA37" s="61">
        <f>IF(COUNTIF(Setup_Hierarchy!$J$19:$IV$19,"="&amp;$K37)&lt;&gt;0,$L37,0)</f>
        <v>0</v>
      </c>
      <c r="AB37" s="61">
        <f>IF(COUNTIF(Setup_Hierarchy!$J$20:$IV$20,"="&amp;$K37)&lt;&gt;0,$L37,0)</f>
        <v>0</v>
      </c>
      <c r="AC37" s="61">
        <f>IF(COUNTIF(Setup_Hierarchy!$J$21:$IV$21,"="&amp;$K37)&lt;&gt;0,$L37,0)</f>
        <v>0</v>
      </c>
      <c r="AD37" s="61">
        <f>IF(COUNTIF(Setup_Hierarchy!$J$22:$IV$22,"="&amp;$K37)&lt;&gt;0,$L37,0)</f>
        <v>0</v>
      </c>
      <c r="AE37" s="61">
        <f>IF(COUNTIF(Setup_Hierarchy!$J$23:$IV$23,"="&amp;$K37)&lt;&gt;0,$L37,0)</f>
        <v>0</v>
      </c>
      <c r="AF37" s="61">
        <f>IF(COUNTIF(Setup_Hierarchy!$J$24:$IV$24,"="&amp;$K37)&lt;&gt;0,$L37,0)</f>
        <v>0</v>
      </c>
      <c r="AG37" s="61">
        <f>IF(COUNTIF(Setup_Hierarchy!$J$25:$IV$25,"="&amp;$K37)&lt;&gt;0,$L37,0)</f>
        <v>0</v>
      </c>
      <c r="AH37" s="61">
        <f>IF(COUNTIF(Setup_Hierarchy!$J$26:$IV$26,"="&amp;$K37)&lt;&gt;0,$L37,0)</f>
        <v>0</v>
      </c>
      <c r="AI37" s="61">
        <f>IF(COUNTIF(Setup_Hierarchy!$J$27:$IV$27,"="&amp;$K37)&lt;&gt;0,$L37,0)</f>
        <v>0</v>
      </c>
      <c r="AJ37" s="61">
        <f>IF(COUNTIF(Setup_Hierarchy!$J$28:$IV$28,"="&amp;$K37)&lt;&gt;0,$L37,0)</f>
        <v>0</v>
      </c>
      <c r="AK37" s="61">
        <f>IF(COUNTIF(Setup_Hierarchy!$J$29:$IV$29,"="&amp;$K37)&lt;&gt;0,$L37,0)</f>
        <v>0</v>
      </c>
      <c r="AL37" s="61">
        <f>IF(COUNTIF(Setup_Hierarchy!$J$30:$IV$30,"="&amp;$K37)&lt;&gt;0,$L37,0)</f>
        <v>0</v>
      </c>
      <c r="AM37" s="61">
        <f>IF(COUNTIF(Setup_Hierarchy!$J$31:$IV$31,"="&amp;$K37)&lt;&gt;0,$L37,0)</f>
        <v>0</v>
      </c>
      <c r="AN37" s="61">
        <f>IF(COUNTIF(Setup_Hierarchy!$J$32:$IV$32,"="&amp;$K37)&lt;&gt;0,$L37,0)</f>
        <v>0</v>
      </c>
      <c r="AO37" s="61">
        <f>IF(COUNTIF(Setup_Hierarchy!$J$33:$IV$33,"="&amp;$K37)&lt;&gt;0,$L37,0)</f>
        <v>0</v>
      </c>
      <c r="AP37" s="61">
        <f>IF(COUNTIF(Setup_Hierarchy!$J$34:$IV$34,"="&amp;$K37)&lt;&gt;0,$L37,0)</f>
        <v>0</v>
      </c>
      <c r="AQ37" s="61">
        <f>IF(COUNTIF(Setup_Hierarchy!$J$35:$IV$35,"="&amp;$K37)&lt;&gt;0,$L37,0)</f>
        <v>0</v>
      </c>
      <c r="AR37" s="61">
        <f>IF(COUNTIF(Setup_Hierarchy!$J$36:$IV$36,"="&amp;$K37)&lt;&gt;0,$L37,0)</f>
        <v>0</v>
      </c>
      <c r="AS37" s="61">
        <f>IF(COUNTIF(Setup_Hierarchy!$J$37:$IV$37,"="&amp;$K37)&lt;&gt;0,$L37,0)</f>
        <v>0</v>
      </c>
      <c r="AT37" s="61">
        <f>IF(COUNTIF(Setup_Hierarchy!$J$38:$IV$38,"="&amp;$K37)&lt;&gt;0,$L37,0)</f>
        <v>0</v>
      </c>
      <c r="AU37" s="61">
        <f>IF(COUNTIF(Setup_Hierarchy!$J$39:$IV$39,"="&amp;$K37)&lt;&gt;0,$L37,0)</f>
        <v>0</v>
      </c>
      <c r="AV37" s="61">
        <f>IF(COUNTIF(Setup_Hierarchy!$J$40:$IV$40,"="&amp;$K37)&lt;&gt;0,$L37,0)</f>
        <v>0</v>
      </c>
      <c r="AW37" s="61">
        <f>IF(COUNTIF(Setup_Hierarchy!$J$41:$IV$41,"="&amp;$K37)&lt;&gt;0,$L37,0)</f>
        <v>0</v>
      </c>
      <c r="AX37" s="61">
        <f>IF(COUNTIF(Setup_Hierarchy!$J$42:$IV$42,"="&amp;$K37)&lt;&gt;0,$L37,0)</f>
        <v>0</v>
      </c>
      <c r="AY37" s="61">
        <f>IF(COUNTIF(Setup_Hierarchy!$J$43:$IV$43,"="&amp;$K37)&lt;&gt;0,$L37,0)</f>
        <v>0</v>
      </c>
      <c r="AZ37" s="61">
        <f>IF(COUNTIF(Setup_Hierarchy!$J$44:$IV$44,"="&amp;$K37)&lt;&gt;0,$L37,0)</f>
        <v>0</v>
      </c>
      <c r="BA37" s="61">
        <f>IF(COUNTIF(Setup_Hierarchy!$J$45:$IV$45,"="&amp;$K37)&lt;&gt;0,$L37,0)</f>
        <v>0</v>
      </c>
      <c r="BB37" s="61">
        <f>IF(COUNTIF(Setup_Hierarchy!$J$46:$IV$46,"="&amp;$K37)&lt;&gt;0,$L37,0)</f>
        <v>0</v>
      </c>
      <c r="BC37" s="61">
        <f>IF(COUNTIF(Setup_Hierarchy!$J$47:$IV$47,"="&amp;$K37)&lt;&gt;0,$L37,0)</f>
        <v>0</v>
      </c>
      <c r="BD37" s="61">
        <f>IF(COUNTIF(Setup_Hierarchy!$J$48:$IV$48,"="&amp;$K37)&lt;&gt;0,$L37,0)</f>
        <v>0</v>
      </c>
      <c r="BE37" s="61">
        <f>IF(COUNTIF(Setup_Hierarchy!$J$49:$IV$49,"="&amp;$K37)&lt;&gt;0,$L37,0)</f>
        <v>0</v>
      </c>
      <c r="BF37" s="61">
        <f>IF(COUNTIF(Setup_Hierarchy!$J$50:$IV$50,"="&amp;$K37)&lt;&gt;0,$L37,0)</f>
        <v>0</v>
      </c>
      <c r="BG37" s="61">
        <f>IF(COUNTIF(Setup_Hierarchy!$J$51:$IV$51,"="&amp;$K37)&lt;&gt;0,$L37,0)</f>
        <v>0</v>
      </c>
      <c r="BH37" s="61">
        <f>IF(COUNTIF(Setup_Hierarchy!$J$52:$IV$52,"="&amp;$K37)&lt;&gt;0,$L37,0)</f>
        <v>0</v>
      </c>
      <c r="BI37" s="61">
        <f>IF(COUNTIF(Setup_Hierarchy!$J$53:$IV$53,"="&amp;$K37)&lt;&gt;0,$L37,0)</f>
        <v>0</v>
      </c>
      <c r="BJ37" s="61">
        <f>IF(COUNTIF(Setup_Hierarchy!$J$54:$IV$54,"="&amp;$K37)&lt;&gt;0,$L37,0)</f>
        <v>0</v>
      </c>
      <c r="BK37" s="61">
        <f>IF(COUNTIF(Setup_Hierarchy!$J$55:$IV$55,"="&amp;$K37)&lt;&gt;0,$L37,0)</f>
        <v>0</v>
      </c>
      <c r="BL37" s="61">
        <f>IF(COUNTIF(Setup_Hierarchy!$J$56:$IV$56,"="&amp;$K37)&lt;&gt;0,$L37,0)</f>
        <v>0</v>
      </c>
      <c r="BM37" s="61">
        <f>IF(COUNTIF(Setup_Hierarchy!$J$57:$IV$57,"="&amp;$K37)&lt;&gt;0,$L37,0)</f>
        <v>0</v>
      </c>
      <c r="BN37" s="61">
        <f>IF(COUNTIF(Setup_Hierarchy!$J$58:$IV$58,"="&amp;$K37)&lt;&gt;0,$L37,0)</f>
        <v>0</v>
      </c>
      <c r="BO37" s="61">
        <f>IF(COUNTIF(Setup_Hierarchy!$J$59:$IV$59,"="&amp;$K37)&lt;&gt;0,$L37,0)</f>
        <v>0</v>
      </c>
      <c r="BP37" s="61">
        <f>IF(COUNTIF(Setup_Hierarchy!$J$60:$IV$60,"="&amp;$K37)&lt;&gt;0,$L37,0)</f>
        <v>0</v>
      </c>
      <c r="BQ37" s="61">
        <f>IF(COUNTIF(Setup_Hierarchy!$J$61:$IV$61,"="&amp;$K37)&lt;&gt;0,$L37,0)</f>
        <v>0</v>
      </c>
      <c r="BR37" s="61">
        <f>IF(COUNTIF(Setup_Hierarchy!$J$62:$IV$62,"="&amp;$K37)&lt;&gt;0,$L37,0)</f>
        <v>0</v>
      </c>
      <c r="BS37" s="61">
        <f>IF(COUNTIF(Setup_Hierarchy!$J$63:$IV$63,"="&amp;$K37)&lt;&gt;0,$L37,0)</f>
        <v>0</v>
      </c>
      <c r="BT37" s="61">
        <f>IF(COUNTIF(Setup_Hierarchy!$J$64:$IV$64,"="&amp;$K37)&lt;&gt;0,$L37,0)</f>
        <v>0</v>
      </c>
      <c r="BU37" s="61">
        <f>IF(COUNTIF(Setup_Hierarchy!$J$65:$IV$65,"="&amp;$K37)&lt;&gt;0,$L37,0)</f>
        <v>0</v>
      </c>
      <c r="BV37" s="61">
        <f>IF(COUNTIF(Setup_Hierarchy!$J$66:$IV$66,"="&amp;$K37)&lt;&gt;0,$L37,0)</f>
        <v>0</v>
      </c>
      <c r="BW37" s="61">
        <f>IF(COUNTIF(Setup_Hierarchy!$J$67:$IV$67,"="&amp;$K37)&lt;&gt;0,$L37,0)</f>
        <v>0</v>
      </c>
      <c r="BX37" s="61">
        <f>IF(COUNTIF(Setup_Hierarchy!$J$68:$IV$68,"="&amp;$K37)&lt;&gt;0,$L37,0)</f>
        <v>0</v>
      </c>
      <c r="BY37" s="61">
        <f>IF(COUNTIF(Setup_Hierarchy!$J$69:$IV$69,"="&amp;$K37)&lt;&gt;0,$L37,0)</f>
        <v>0</v>
      </c>
      <c r="BZ37" s="61">
        <f>IF(COUNTIF(Setup_Hierarchy!$J$70:$IV$70,"="&amp;$K37)&lt;&gt;0,$L37,0)</f>
        <v>0</v>
      </c>
      <c r="CA37" s="61">
        <f>IF(COUNTIF(Setup_Hierarchy!$J$71:$IV$71,"="&amp;$K37)&lt;&gt;0,$L37,0)</f>
        <v>0</v>
      </c>
      <c r="CB37" s="61">
        <f>IF(COUNTIF(Setup_Hierarchy!$J$72:$IV$72,"="&amp;$K37)&lt;&gt;0,$L37,0)</f>
        <v>0</v>
      </c>
      <c r="CC37" s="61">
        <f>IF(COUNTIF(Setup_Hierarchy!$J$73:$IV$73,"="&amp;$K37)&lt;&gt;0,$L37,0)</f>
        <v>0</v>
      </c>
      <c r="CD37" s="61">
        <f>IF(COUNTIF(Setup_Hierarchy!$J$74:$IV$74,"="&amp;$K37)&lt;&gt;0,$L37,0)</f>
        <v>0</v>
      </c>
      <c r="CE37" s="61">
        <f>IF(COUNTIF(Setup_Hierarchy!$J$75:$IV$75,"="&amp;$K37)&lt;&gt;0,$L37,0)</f>
        <v>0</v>
      </c>
      <c r="CF37" s="61">
        <f>IF(COUNTIF(Setup_Hierarchy!$J$76:$IV$76,"="&amp;$K37)&lt;&gt;0,$L37,0)</f>
        <v>0</v>
      </c>
      <c r="CG37" s="61">
        <f>IF(COUNTIF(Setup_Hierarchy!$J$77:$IV$77,"="&amp;$K37)&lt;&gt;0,$L37,0)</f>
        <v>0</v>
      </c>
      <c r="CH37" s="61">
        <f>IF(COUNTIF(Setup_Hierarchy!$J$78:$IV$78,"="&amp;$K37)&lt;&gt;0,$L37,0)</f>
        <v>0</v>
      </c>
      <c r="CI37" s="61">
        <f>IF(COUNTIF(Setup_Hierarchy!$J$79:$IV$79,"="&amp;$K37)&lt;&gt;0,$L37,0)</f>
        <v>0</v>
      </c>
      <c r="CJ37" s="61">
        <f>IF(COUNTIF(Setup_Hierarchy!$J$80:$IV$80,"="&amp;$K37)&lt;&gt;0,$L37,0)</f>
        <v>0</v>
      </c>
      <c r="CK37" s="61">
        <f>IF(COUNTIF(Setup_Hierarchy!$J$81:$IV$81,"="&amp;$K37)&lt;&gt;0,$L37,0)</f>
        <v>0</v>
      </c>
      <c r="CL37" s="61">
        <f>IF(COUNTIF(Setup_Hierarchy!$J$82:$IV$82,"="&amp;$K37)&lt;&gt;0,$L37,0)</f>
        <v>0</v>
      </c>
      <c r="CM37" s="61">
        <f>IF(COUNTIF(Setup_Hierarchy!$J$83:$IV$83,"="&amp;$K37)&lt;&gt;0,$L37,0)</f>
        <v>0</v>
      </c>
      <c r="CN37" s="61">
        <f>IF(COUNTIF(Setup_Hierarchy!$J$84:$IV$84,"="&amp;$K37)&lt;&gt;0,$L37,0)</f>
        <v>0</v>
      </c>
      <c r="CO37" s="61">
        <f>IF(COUNTIF(Setup_Hierarchy!$J$85:$IV$85,"="&amp;$K37)&lt;&gt;0,$L37,0)</f>
        <v>0</v>
      </c>
      <c r="CP37" s="61">
        <f>IF(COUNTIF(Setup_Hierarchy!$J$86:$IV$86,"="&amp;$K37)&lt;&gt;0,$L37,0)</f>
        <v>0</v>
      </c>
      <c r="CQ37" s="61">
        <f>IF(COUNTIF(Setup_Hierarchy!$J$87:$IV$87,"="&amp;$K37)&lt;&gt;0,$L37,0)</f>
        <v>0</v>
      </c>
      <c r="CR37" s="61">
        <f>IF(COUNTIF(Setup_Hierarchy!$J$88:$IV$88,"="&amp;$K37)&lt;&gt;0,$L37,0)</f>
        <v>0</v>
      </c>
      <c r="CS37" s="61">
        <f>IF(COUNTIF(Setup_Hierarchy!$J$89:$IV$89,"="&amp;$K37)&lt;&gt;0,$L37,0)</f>
        <v>0</v>
      </c>
      <c r="CT37" s="61">
        <f>IF(COUNTIF(Setup_Hierarchy!$J$90:$IV$90,"="&amp;$K37)&lt;&gt;0,$L37,0)</f>
        <v>0</v>
      </c>
      <c r="CU37" s="61">
        <f>IF(COUNTIF(Setup_Hierarchy!$J$91:$IV$91,"="&amp;$K37)&lt;&gt;0,$L37,0)</f>
        <v>0</v>
      </c>
      <c r="CV37" s="61">
        <f>IF(COUNTIF(Setup_Hierarchy!$J$92:$IV$92,"="&amp;$K37)&lt;&gt;0,$L37,0)</f>
        <v>0</v>
      </c>
      <c r="CW37" s="61">
        <f>IF(COUNTIF(Setup_Hierarchy!$J$93:$IV$93,"="&amp;$K37)&lt;&gt;0,$L37,0)</f>
        <v>0</v>
      </c>
      <c r="CX37" s="61">
        <f>IF(COUNTIF(Setup_Hierarchy!$J$94:$IV$94,"="&amp;$K37)&lt;&gt;0,$L37,0)</f>
        <v>0</v>
      </c>
      <c r="CY37" s="61">
        <f>IF(COUNTIF(Setup_Hierarchy!$J$95:$IV$95,"="&amp;$K37)&lt;&gt;0,$L37,0)</f>
        <v>0</v>
      </c>
      <c r="CZ37" s="61">
        <f>IF(COUNTIF(Setup_Hierarchy!$J$96:$IV$96,"="&amp;$K37)&lt;&gt;0,$L37,0)</f>
        <v>0</v>
      </c>
      <c r="DA37" s="61">
        <f>IF(COUNTIF(Setup_Hierarchy!$J$97:$IV$97,"="&amp;$K37)&lt;&gt;0,$L37,0)</f>
        <v>0</v>
      </c>
      <c r="DB37" s="61">
        <f>IF(COUNTIF(Setup_Hierarchy!$J$98:$IV$98,"="&amp;$K37)&lt;&gt;0,$L37,0)</f>
        <v>0</v>
      </c>
      <c r="DC37" s="61">
        <f>IF(COUNTIF(Setup_Hierarchy!$J$99:$IV$99,"="&amp;$K37)&lt;&gt;0,$L37,0)</f>
        <v>0</v>
      </c>
      <c r="DD37" s="61">
        <f>IF(COUNTIF(Setup_Hierarchy!$J$100:$IV$100,"="&amp;$K37)&lt;&gt;0,$L37,0)</f>
        <v>0</v>
      </c>
      <c r="DE37" s="61">
        <f>IF(COUNTIF(Setup_Hierarchy!$J$101:$IV$101,"="&amp;$K37)&lt;&gt;0,$L37,0)</f>
        <v>0</v>
      </c>
      <c r="DF37" s="61">
        <f>IF(COUNTIF(Setup_Hierarchy!$J$102:$IV$102,"="&amp;$K37)&lt;&gt;0,$L37,0)</f>
        <v>0</v>
      </c>
      <c r="DG37" s="61">
        <f>IF(COUNTIF(Setup_Hierarchy!$J$103:$IV$103,"="&amp;$K37)&lt;&gt;0,$L37,0)</f>
        <v>0</v>
      </c>
      <c r="DH37" s="61">
        <f>IF(COUNTIF(Setup_Hierarchy!$J$104:$IV$104,"="&amp;$K37)&lt;&gt;0,$L37,0)</f>
        <v>0</v>
      </c>
      <c r="DI37" s="61">
        <f>IF(COUNTIF(Setup_Hierarchy!$J$105:$IV$105,"="&amp;$K37)&lt;&gt;0,$L37,0)</f>
        <v>0</v>
      </c>
      <c r="DJ37" s="61">
        <f>IF(COUNTIF(Setup_Hierarchy!$J$106:$IV$106,"="&amp;$K37)&lt;&gt;0,$L37,0)</f>
        <v>0</v>
      </c>
      <c r="DK37" s="61">
        <f>IF(COUNTIF(Setup_Hierarchy!$J$107:$IV$107,"="&amp;$K37)&lt;&gt;0,$L37,0)</f>
        <v>0</v>
      </c>
      <c r="DL37" s="61">
        <f>IF(COUNTIF(Setup_Hierarchy!$J$108:$IV$108,"="&amp;$K37)&lt;&gt;0,$L37,0)</f>
        <v>0</v>
      </c>
      <c r="DM37" s="61">
        <f>IF(COUNTIF(Setup_Hierarchy!$J$109:$IV$109,"="&amp;$K37)&lt;&gt;0,$L37,0)</f>
        <v>0</v>
      </c>
      <c r="DN37" s="61">
        <f>IF(COUNTIF(Setup_Hierarchy!$J$110:$IV$110,"="&amp;$K37)&lt;&gt;0,$L37,0)</f>
        <v>0</v>
      </c>
      <c r="DO37" s="61">
        <f>IF(COUNTIF(Setup_Hierarchy!$J$111:$IV$111,"="&amp;$K37)&lt;&gt;0,$L37,0)</f>
        <v>0</v>
      </c>
      <c r="DP37" s="61">
        <f>IF(COUNTIF(Setup_Hierarchy!$J$112:$IV$112,"="&amp;$K37)&lt;&gt;0,$L37,0)</f>
        <v>0</v>
      </c>
      <c r="DQ37" s="61">
        <f>IF(COUNTIF(Setup_Hierarchy!$J$113:$IV$113,"="&amp;$K37)&lt;&gt;0,$L37,0)</f>
        <v>0</v>
      </c>
      <c r="DR37" s="61">
        <f>IF(COUNTIF(Setup_Hierarchy!$J$114:$IV$114,"="&amp;$K37)&lt;&gt;0,$L37,0)</f>
        <v>0</v>
      </c>
      <c r="DS37" s="61">
        <f>IF(COUNTIF(Setup_Hierarchy!$J$115:$IV$115,"="&amp;$K37)&lt;&gt;0,$L37,0)</f>
        <v>0</v>
      </c>
      <c r="DT37" s="61">
        <f>IF(COUNTIF(Setup_Hierarchy!$J$116:$IV$116,"="&amp;$K37)&lt;&gt;0,$L37,0)</f>
        <v>-11.22</v>
      </c>
    </row>
    <row r="38" spans="2:124" x14ac:dyDescent="0.2">
      <c r="B38" t="s">
        <v>43</v>
      </c>
      <c r="C38">
        <v>4</v>
      </c>
      <c r="D38" t="s">
        <v>18</v>
      </c>
      <c r="E38" t="s">
        <v>369</v>
      </c>
      <c r="F38" t="s">
        <v>525</v>
      </c>
      <c r="G38" t="s">
        <v>531</v>
      </c>
      <c r="H38" t="s">
        <v>13</v>
      </c>
      <c r="I38">
        <v>5.9708999999999998E-2</v>
      </c>
      <c r="J38">
        <v>-0.10199800000000001</v>
      </c>
      <c r="K38">
        <v>625</v>
      </c>
      <c r="L38">
        <v>-560.19000000000005</v>
      </c>
      <c r="M38" s="61">
        <f>IF(COUNTIF(Setup_Hierarchy!$J$5:$IV$5,"="&amp;$K38)&lt;&gt;0,$L38,0)</f>
        <v>-560.19000000000005</v>
      </c>
      <c r="N38" s="61">
        <f>IF(COUNTIF(Setup_Hierarchy!$J$6:$IV$6,"="&amp;$K38)&lt;&gt;0,$L38,0)</f>
        <v>-560.19000000000005</v>
      </c>
      <c r="O38" s="61">
        <f>IF(COUNTIF(Setup_Hierarchy!$J$7:$IV$7,"="&amp;$K38)&lt;&gt;0,$L38,0)</f>
        <v>-560.19000000000005</v>
      </c>
      <c r="P38" s="61">
        <f>IF(COUNTIF(Setup_Hierarchy!$J$8:$IV$8,"="&amp;$K38)&lt;&gt;0,$L38,0)</f>
        <v>0</v>
      </c>
      <c r="Q38" s="61">
        <f>IF(COUNTIF(Setup_Hierarchy!$J$9:$IV$9,"="&amp;$K38)&lt;&gt;0,$L38,0)</f>
        <v>0</v>
      </c>
      <c r="R38" s="61">
        <f>IF(COUNTIF(Setup_Hierarchy!$J$10:$IV$10,"="&amp;$K38)&lt;&gt;0,$L38,0)</f>
        <v>0</v>
      </c>
      <c r="S38" s="61">
        <f>IF(COUNTIF(Setup_Hierarchy!$J$11:$IV$11,"="&amp;$K38)&lt;&gt;0,$L38,0)</f>
        <v>0</v>
      </c>
      <c r="T38" s="61">
        <f>IF(COUNTIF(Setup_Hierarchy!$J$12:$IV$12,"="&amp;$K38)&lt;&gt;0,$L38,0)</f>
        <v>0</v>
      </c>
      <c r="U38" s="61">
        <f>IF(COUNTIF(Setup_Hierarchy!$J$13:$IV$13,"="&amp;$K38)&lt;&gt;0,$L38,0)</f>
        <v>0</v>
      </c>
      <c r="V38" s="61">
        <f>IF(COUNTIF(Setup_Hierarchy!$J$14:$IV$14,"="&amp;$K38)&lt;&gt;0,$L38,0)</f>
        <v>0</v>
      </c>
      <c r="W38" s="61">
        <f>IF(COUNTIF(Setup_Hierarchy!$J$15:$IV$15,"="&amp;$K38)&lt;&gt;0,$L38,0)</f>
        <v>0</v>
      </c>
      <c r="X38" s="61">
        <f>IF(COUNTIF(Setup_Hierarchy!$J$16:$IV$16,"="&amp;$K38)&lt;&gt;0,$L38,0)</f>
        <v>0</v>
      </c>
      <c r="Y38" s="61">
        <f>IF(COUNTIF(Setup_Hierarchy!$J$17:$IV$17,"="&amp;$K38)&lt;&gt;0,$L38,0)</f>
        <v>0</v>
      </c>
      <c r="Z38" s="61">
        <f>IF(COUNTIF(Setup_Hierarchy!$J$18:$IV$18,"="&amp;$K38)&lt;&gt;0,$L38,0)</f>
        <v>0</v>
      </c>
      <c r="AA38" s="61">
        <f>IF(COUNTIF(Setup_Hierarchy!$J$19:$IV$19,"="&amp;$K38)&lt;&gt;0,$L38,0)</f>
        <v>0</v>
      </c>
      <c r="AB38" s="61">
        <f>IF(COUNTIF(Setup_Hierarchy!$J$20:$IV$20,"="&amp;$K38)&lt;&gt;0,$L38,0)</f>
        <v>0</v>
      </c>
      <c r="AC38" s="61">
        <f>IF(COUNTIF(Setup_Hierarchy!$J$21:$IV$21,"="&amp;$K38)&lt;&gt;0,$L38,0)</f>
        <v>0</v>
      </c>
      <c r="AD38" s="61">
        <f>IF(COUNTIF(Setup_Hierarchy!$J$22:$IV$22,"="&amp;$K38)&lt;&gt;0,$L38,0)</f>
        <v>0</v>
      </c>
      <c r="AE38" s="61">
        <f>IF(COUNTIF(Setup_Hierarchy!$J$23:$IV$23,"="&amp;$K38)&lt;&gt;0,$L38,0)</f>
        <v>0</v>
      </c>
      <c r="AF38" s="61">
        <f>IF(COUNTIF(Setup_Hierarchy!$J$24:$IV$24,"="&amp;$K38)&lt;&gt;0,$L38,0)</f>
        <v>0</v>
      </c>
      <c r="AG38" s="61">
        <f>IF(COUNTIF(Setup_Hierarchy!$J$25:$IV$25,"="&amp;$K38)&lt;&gt;0,$L38,0)</f>
        <v>0</v>
      </c>
      <c r="AH38" s="61">
        <f>IF(COUNTIF(Setup_Hierarchy!$J$26:$IV$26,"="&amp;$K38)&lt;&gt;0,$L38,0)</f>
        <v>0</v>
      </c>
      <c r="AI38" s="61">
        <f>IF(COUNTIF(Setup_Hierarchy!$J$27:$IV$27,"="&amp;$K38)&lt;&gt;0,$L38,0)</f>
        <v>0</v>
      </c>
      <c r="AJ38" s="61">
        <f>IF(COUNTIF(Setup_Hierarchy!$J$28:$IV$28,"="&amp;$K38)&lt;&gt;0,$L38,0)</f>
        <v>0</v>
      </c>
      <c r="AK38" s="61">
        <f>IF(COUNTIF(Setup_Hierarchy!$J$29:$IV$29,"="&amp;$K38)&lt;&gt;0,$L38,0)</f>
        <v>0</v>
      </c>
      <c r="AL38" s="61">
        <f>IF(COUNTIF(Setup_Hierarchy!$J$30:$IV$30,"="&amp;$K38)&lt;&gt;0,$L38,0)</f>
        <v>0</v>
      </c>
      <c r="AM38" s="61">
        <f>IF(COUNTIF(Setup_Hierarchy!$J$31:$IV$31,"="&amp;$K38)&lt;&gt;0,$L38,0)</f>
        <v>0</v>
      </c>
      <c r="AN38" s="61">
        <f>IF(COUNTIF(Setup_Hierarchy!$J$32:$IV$32,"="&amp;$K38)&lt;&gt;0,$L38,0)</f>
        <v>0</v>
      </c>
      <c r="AO38" s="61">
        <f>IF(COUNTIF(Setup_Hierarchy!$J$33:$IV$33,"="&amp;$K38)&lt;&gt;0,$L38,0)</f>
        <v>0</v>
      </c>
      <c r="AP38" s="61">
        <f>IF(COUNTIF(Setup_Hierarchy!$J$34:$IV$34,"="&amp;$K38)&lt;&gt;0,$L38,0)</f>
        <v>0</v>
      </c>
      <c r="AQ38" s="61">
        <f>IF(COUNTIF(Setup_Hierarchy!$J$35:$IV$35,"="&amp;$K38)&lt;&gt;0,$L38,0)</f>
        <v>0</v>
      </c>
      <c r="AR38" s="61">
        <f>IF(COUNTIF(Setup_Hierarchy!$J$36:$IV$36,"="&amp;$K38)&lt;&gt;0,$L38,0)</f>
        <v>0</v>
      </c>
      <c r="AS38" s="61">
        <f>IF(COUNTIF(Setup_Hierarchy!$J$37:$IV$37,"="&amp;$K38)&lt;&gt;0,$L38,0)</f>
        <v>0</v>
      </c>
      <c r="AT38" s="61">
        <f>IF(COUNTIF(Setup_Hierarchy!$J$38:$IV$38,"="&amp;$K38)&lt;&gt;0,$L38,0)</f>
        <v>0</v>
      </c>
      <c r="AU38" s="61">
        <f>IF(COUNTIF(Setup_Hierarchy!$J$39:$IV$39,"="&amp;$K38)&lt;&gt;0,$L38,0)</f>
        <v>0</v>
      </c>
      <c r="AV38" s="61">
        <f>IF(COUNTIF(Setup_Hierarchy!$J$40:$IV$40,"="&amp;$K38)&lt;&gt;0,$L38,0)</f>
        <v>0</v>
      </c>
      <c r="AW38" s="61">
        <f>IF(COUNTIF(Setup_Hierarchy!$J$41:$IV$41,"="&amp;$K38)&lt;&gt;0,$L38,0)</f>
        <v>0</v>
      </c>
      <c r="AX38" s="61">
        <f>IF(COUNTIF(Setup_Hierarchy!$J$42:$IV$42,"="&amp;$K38)&lt;&gt;0,$L38,0)</f>
        <v>0</v>
      </c>
      <c r="AY38" s="61">
        <f>IF(COUNTIF(Setup_Hierarchy!$J$43:$IV$43,"="&amp;$K38)&lt;&gt;0,$L38,0)</f>
        <v>0</v>
      </c>
      <c r="AZ38" s="61">
        <f>IF(COUNTIF(Setup_Hierarchy!$J$44:$IV$44,"="&amp;$K38)&lt;&gt;0,$L38,0)</f>
        <v>0</v>
      </c>
      <c r="BA38" s="61">
        <f>IF(COUNTIF(Setup_Hierarchy!$J$45:$IV$45,"="&amp;$K38)&lt;&gt;0,$L38,0)</f>
        <v>0</v>
      </c>
      <c r="BB38" s="61">
        <f>IF(COUNTIF(Setup_Hierarchy!$J$46:$IV$46,"="&amp;$K38)&lt;&gt;0,$L38,0)</f>
        <v>0</v>
      </c>
      <c r="BC38" s="61">
        <f>IF(COUNTIF(Setup_Hierarchy!$J$47:$IV$47,"="&amp;$K38)&lt;&gt;0,$L38,0)</f>
        <v>0</v>
      </c>
      <c r="BD38" s="61">
        <f>IF(COUNTIF(Setup_Hierarchy!$J$48:$IV$48,"="&amp;$K38)&lt;&gt;0,$L38,0)</f>
        <v>0</v>
      </c>
      <c r="BE38" s="61">
        <f>IF(COUNTIF(Setup_Hierarchy!$J$49:$IV$49,"="&amp;$K38)&lt;&gt;0,$L38,0)</f>
        <v>0</v>
      </c>
      <c r="BF38" s="61">
        <f>IF(COUNTIF(Setup_Hierarchy!$J$50:$IV$50,"="&amp;$K38)&lt;&gt;0,$L38,0)</f>
        <v>0</v>
      </c>
      <c r="BG38" s="61">
        <f>IF(COUNTIF(Setup_Hierarchy!$J$51:$IV$51,"="&amp;$K38)&lt;&gt;0,$L38,0)</f>
        <v>-560.19000000000005</v>
      </c>
      <c r="BH38" s="61">
        <f>IF(COUNTIF(Setup_Hierarchy!$J$52:$IV$52,"="&amp;$K38)&lt;&gt;0,$L38,0)</f>
        <v>0</v>
      </c>
      <c r="BI38" s="61">
        <f>IF(COUNTIF(Setup_Hierarchy!$J$53:$IV$53,"="&amp;$K38)&lt;&gt;0,$L38,0)</f>
        <v>0</v>
      </c>
      <c r="BJ38" s="61">
        <f>IF(COUNTIF(Setup_Hierarchy!$J$54:$IV$54,"="&amp;$K38)&lt;&gt;0,$L38,0)</f>
        <v>0</v>
      </c>
      <c r="BK38" s="61">
        <f>IF(COUNTIF(Setup_Hierarchy!$J$55:$IV$55,"="&amp;$K38)&lt;&gt;0,$L38,0)</f>
        <v>0</v>
      </c>
      <c r="BL38" s="61">
        <f>IF(COUNTIF(Setup_Hierarchy!$J$56:$IV$56,"="&amp;$K38)&lt;&gt;0,$L38,0)</f>
        <v>0</v>
      </c>
      <c r="BM38" s="61">
        <f>IF(COUNTIF(Setup_Hierarchy!$J$57:$IV$57,"="&amp;$K38)&lt;&gt;0,$L38,0)</f>
        <v>0</v>
      </c>
      <c r="BN38" s="61">
        <f>IF(COUNTIF(Setup_Hierarchy!$J$58:$IV$58,"="&amp;$K38)&lt;&gt;0,$L38,0)</f>
        <v>0</v>
      </c>
      <c r="BO38" s="61">
        <f>IF(COUNTIF(Setup_Hierarchy!$J$59:$IV$59,"="&amp;$K38)&lt;&gt;0,$L38,0)</f>
        <v>-560.19000000000005</v>
      </c>
      <c r="BP38" s="61">
        <f>IF(COUNTIF(Setup_Hierarchy!$J$60:$IV$60,"="&amp;$K38)&lt;&gt;0,$L38,0)</f>
        <v>0</v>
      </c>
      <c r="BQ38" s="61">
        <f>IF(COUNTIF(Setup_Hierarchy!$J$61:$IV$61,"="&amp;$K38)&lt;&gt;0,$L38,0)</f>
        <v>0</v>
      </c>
      <c r="BR38" s="61">
        <f>IF(COUNTIF(Setup_Hierarchy!$J$62:$IV$62,"="&amp;$K38)&lt;&gt;0,$L38,0)</f>
        <v>0</v>
      </c>
      <c r="BS38" s="61">
        <f>IF(COUNTIF(Setup_Hierarchy!$J$63:$IV$63,"="&amp;$K38)&lt;&gt;0,$L38,0)</f>
        <v>0</v>
      </c>
      <c r="BT38" s="61">
        <f>IF(COUNTIF(Setup_Hierarchy!$J$64:$IV$64,"="&amp;$K38)&lt;&gt;0,$L38,0)</f>
        <v>0</v>
      </c>
      <c r="BU38" s="61">
        <f>IF(COUNTIF(Setup_Hierarchy!$J$65:$IV$65,"="&amp;$K38)&lt;&gt;0,$L38,0)</f>
        <v>0</v>
      </c>
      <c r="BV38" s="61">
        <f>IF(COUNTIF(Setup_Hierarchy!$J$66:$IV$66,"="&amp;$K38)&lt;&gt;0,$L38,0)</f>
        <v>0</v>
      </c>
      <c r="BW38" s="61">
        <f>IF(COUNTIF(Setup_Hierarchy!$J$67:$IV$67,"="&amp;$K38)&lt;&gt;0,$L38,0)</f>
        <v>0</v>
      </c>
      <c r="BX38" s="61">
        <f>IF(COUNTIF(Setup_Hierarchy!$J$68:$IV$68,"="&amp;$K38)&lt;&gt;0,$L38,0)</f>
        <v>0</v>
      </c>
      <c r="BY38" s="61">
        <f>IF(COUNTIF(Setup_Hierarchy!$J$69:$IV$69,"="&amp;$K38)&lt;&gt;0,$L38,0)</f>
        <v>-560.19000000000005</v>
      </c>
      <c r="BZ38" s="61">
        <f>IF(COUNTIF(Setup_Hierarchy!$J$70:$IV$70,"="&amp;$K38)&lt;&gt;0,$L38,0)</f>
        <v>-560.19000000000005</v>
      </c>
      <c r="CA38" s="61">
        <f>IF(COUNTIF(Setup_Hierarchy!$J$71:$IV$71,"="&amp;$K38)&lt;&gt;0,$L38,0)</f>
        <v>0</v>
      </c>
      <c r="CB38" s="61">
        <f>IF(COUNTIF(Setup_Hierarchy!$J$72:$IV$72,"="&amp;$K38)&lt;&gt;0,$L38,0)</f>
        <v>0</v>
      </c>
      <c r="CC38" s="61">
        <f>IF(COUNTIF(Setup_Hierarchy!$J$73:$IV$73,"="&amp;$K38)&lt;&gt;0,$L38,0)</f>
        <v>0</v>
      </c>
      <c r="CD38" s="61">
        <f>IF(COUNTIF(Setup_Hierarchy!$J$74:$IV$74,"="&amp;$K38)&lt;&gt;0,$L38,0)</f>
        <v>0</v>
      </c>
      <c r="CE38" s="61">
        <f>IF(COUNTIF(Setup_Hierarchy!$J$75:$IV$75,"="&amp;$K38)&lt;&gt;0,$L38,0)</f>
        <v>0</v>
      </c>
      <c r="CF38" s="61">
        <f>IF(COUNTIF(Setup_Hierarchy!$J$76:$IV$76,"="&amp;$K38)&lt;&gt;0,$L38,0)</f>
        <v>0</v>
      </c>
      <c r="CG38" s="61">
        <f>IF(COUNTIF(Setup_Hierarchy!$J$77:$IV$77,"="&amp;$K38)&lt;&gt;0,$L38,0)</f>
        <v>0</v>
      </c>
      <c r="CH38" s="61">
        <f>IF(COUNTIF(Setup_Hierarchy!$J$78:$IV$78,"="&amp;$K38)&lt;&gt;0,$L38,0)</f>
        <v>0</v>
      </c>
      <c r="CI38" s="61">
        <f>IF(COUNTIF(Setup_Hierarchy!$J$79:$IV$79,"="&amp;$K38)&lt;&gt;0,$L38,0)</f>
        <v>0</v>
      </c>
      <c r="CJ38" s="61">
        <f>IF(COUNTIF(Setup_Hierarchy!$J$80:$IV$80,"="&amp;$K38)&lt;&gt;0,$L38,0)</f>
        <v>0</v>
      </c>
      <c r="CK38" s="61">
        <f>IF(COUNTIF(Setup_Hierarchy!$J$81:$IV$81,"="&amp;$K38)&lt;&gt;0,$L38,0)</f>
        <v>0</v>
      </c>
      <c r="CL38" s="61">
        <f>IF(COUNTIF(Setup_Hierarchy!$J$82:$IV$82,"="&amp;$K38)&lt;&gt;0,$L38,0)</f>
        <v>0</v>
      </c>
      <c r="CM38" s="61">
        <f>IF(COUNTIF(Setup_Hierarchy!$J$83:$IV$83,"="&amp;$K38)&lt;&gt;0,$L38,0)</f>
        <v>0</v>
      </c>
      <c r="CN38" s="61">
        <f>IF(COUNTIF(Setup_Hierarchy!$J$84:$IV$84,"="&amp;$K38)&lt;&gt;0,$L38,0)</f>
        <v>0</v>
      </c>
      <c r="CO38" s="61">
        <f>IF(COUNTIF(Setup_Hierarchy!$J$85:$IV$85,"="&amp;$K38)&lt;&gt;0,$L38,0)</f>
        <v>0</v>
      </c>
      <c r="CP38" s="61">
        <f>IF(COUNTIF(Setup_Hierarchy!$J$86:$IV$86,"="&amp;$K38)&lt;&gt;0,$L38,0)</f>
        <v>0</v>
      </c>
      <c r="CQ38" s="61">
        <f>IF(COUNTIF(Setup_Hierarchy!$J$87:$IV$87,"="&amp;$K38)&lt;&gt;0,$L38,0)</f>
        <v>0</v>
      </c>
      <c r="CR38" s="61">
        <f>IF(COUNTIF(Setup_Hierarchy!$J$88:$IV$88,"="&amp;$K38)&lt;&gt;0,$L38,0)</f>
        <v>0</v>
      </c>
      <c r="CS38" s="61">
        <f>IF(COUNTIF(Setup_Hierarchy!$J$89:$IV$89,"="&amp;$K38)&lt;&gt;0,$L38,0)</f>
        <v>0</v>
      </c>
      <c r="CT38" s="61">
        <f>IF(COUNTIF(Setup_Hierarchy!$J$90:$IV$90,"="&amp;$K38)&lt;&gt;0,$L38,0)</f>
        <v>0</v>
      </c>
      <c r="CU38" s="61">
        <f>IF(COUNTIF(Setup_Hierarchy!$J$91:$IV$91,"="&amp;$K38)&lt;&gt;0,$L38,0)</f>
        <v>0</v>
      </c>
      <c r="CV38" s="61">
        <f>IF(COUNTIF(Setup_Hierarchy!$J$92:$IV$92,"="&amp;$K38)&lt;&gt;0,$L38,0)</f>
        <v>0</v>
      </c>
      <c r="CW38" s="61">
        <f>IF(COUNTIF(Setup_Hierarchy!$J$93:$IV$93,"="&amp;$K38)&lt;&gt;0,$L38,0)</f>
        <v>0</v>
      </c>
      <c r="CX38" s="61">
        <f>IF(COUNTIF(Setup_Hierarchy!$J$94:$IV$94,"="&amp;$K38)&lt;&gt;0,$L38,0)</f>
        <v>0</v>
      </c>
      <c r="CY38" s="61">
        <f>IF(COUNTIF(Setup_Hierarchy!$J$95:$IV$95,"="&amp;$K38)&lt;&gt;0,$L38,0)</f>
        <v>0</v>
      </c>
      <c r="CZ38" s="61">
        <f>IF(COUNTIF(Setup_Hierarchy!$J$96:$IV$96,"="&amp;$K38)&lt;&gt;0,$L38,0)</f>
        <v>0</v>
      </c>
      <c r="DA38" s="61">
        <f>IF(COUNTIF(Setup_Hierarchy!$J$97:$IV$97,"="&amp;$K38)&lt;&gt;0,$L38,0)</f>
        <v>0</v>
      </c>
      <c r="DB38" s="61">
        <f>IF(COUNTIF(Setup_Hierarchy!$J$98:$IV$98,"="&amp;$K38)&lt;&gt;0,$L38,0)</f>
        <v>0</v>
      </c>
      <c r="DC38" s="61">
        <f>IF(COUNTIF(Setup_Hierarchy!$J$99:$IV$99,"="&amp;$K38)&lt;&gt;0,$L38,0)</f>
        <v>0</v>
      </c>
      <c r="DD38" s="61">
        <f>IF(COUNTIF(Setup_Hierarchy!$J$100:$IV$100,"="&amp;$K38)&lt;&gt;0,$L38,0)</f>
        <v>0</v>
      </c>
      <c r="DE38" s="61">
        <f>IF(COUNTIF(Setup_Hierarchy!$J$101:$IV$101,"="&amp;$K38)&lt;&gt;0,$L38,0)</f>
        <v>0</v>
      </c>
      <c r="DF38" s="61">
        <f>IF(COUNTIF(Setup_Hierarchy!$J$102:$IV$102,"="&amp;$K38)&lt;&gt;0,$L38,0)</f>
        <v>0</v>
      </c>
      <c r="DG38" s="61">
        <f>IF(COUNTIF(Setup_Hierarchy!$J$103:$IV$103,"="&amp;$K38)&lt;&gt;0,$L38,0)</f>
        <v>0</v>
      </c>
      <c r="DH38" s="61">
        <f>IF(COUNTIF(Setup_Hierarchy!$J$104:$IV$104,"="&amp;$K38)&lt;&gt;0,$L38,0)</f>
        <v>0</v>
      </c>
      <c r="DI38" s="61">
        <f>IF(COUNTIF(Setup_Hierarchy!$J$105:$IV$105,"="&amp;$K38)&lt;&gt;0,$L38,0)</f>
        <v>0</v>
      </c>
      <c r="DJ38" s="61">
        <f>IF(COUNTIF(Setup_Hierarchy!$J$106:$IV$106,"="&amp;$K38)&lt;&gt;0,$L38,0)</f>
        <v>0</v>
      </c>
      <c r="DK38" s="61">
        <f>IF(COUNTIF(Setup_Hierarchy!$J$107:$IV$107,"="&amp;$K38)&lt;&gt;0,$L38,0)</f>
        <v>0</v>
      </c>
      <c r="DL38" s="61">
        <f>IF(COUNTIF(Setup_Hierarchy!$J$108:$IV$108,"="&amp;$K38)&lt;&gt;0,$L38,0)</f>
        <v>0</v>
      </c>
      <c r="DM38" s="61">
        <f>IF(COUNTIF(Setup_Hierarchy!$J$109:$IV$109,"="&amp;$K38)&lt;&gt;0,$L38,0)</f>
        <v>0</v>
      </c>
      <c r="DN38" s="61">
        <f>IF(COUNTIF(Setup_Hierarchy!$J$110:$IV$110,"="&amp;$K38)&lt;&gt;0,$L38,0)</f>
        <v>0</v>
      </c>
      <c r="DO38" s="61">
        <f>IF(COUNTIF(Setup_Hierarchy!$J$111:$IV$111,"="&amp;$K38)&lt;&gt;0,$L38,0)</f>
        <v>0</v>
      </c>
      <c r="DP38" s="61">
        <f>IF(COUNTIF(Setup_Hierarchy!$J$112:$IV$112,"="&amp;$K38)&lt;&gt;0,$L38,0)</f>
        <v>0</v>
      </c>
      <c r="DQ38" s="61">
        <f>IF(COUNTIF(Setup_Hierarchy!$J$113:$IV$113,"="&amp;$K38)&lt;&gt;0,$L38,0)</f>
        <v>0</v>
      </c>
      <c r="DR38" s="61">
        <f>IF(COUNTIF(Setup_Hierarchy!$J$114:$IV$114,"="&amp;$K38)&lt;&gt;0,$L38,0)</f>
        <v>0</v>
      </c>
      <c r="DS38" s="61">
        <f>IF(COUNTIF(Setup_Hierarchy!$J$115:$IV$115,"="&amp;$K38)&lt;&gt;0,$L38,0)</f>
        <v>0</v>
      </c>
      <c r="DT38" s="61">
        <f>IF(COUNTIF(Setup_Hierarchy!$J$116:$IV$116,"="&amp;$K38)&lt;&gt;0,$L38,0)</f>
        <v>0</v>
      </c>
    </row>
    <row r="39" spans="2:124" x14ac:dyDescent="0.2">
      <c r="B39" t="s">
        <v>43</v>
      </c>
      <c r="C39">
        <v>4</v>
      </c>
      <c r="D39" t="s">
        <v>18</v>
      </c>
      <c r="E39" t="s">
        <v>369</v>
      </c>
      <c r="F39" t="s">
        <v>525</v>
      </c>
      <c r="G39" t="s">
        <v>531</v>
      </c>
      <c r="H39" t="s">
        <v>13</v>
      </c>
      <c r="I39">
        <v>5.9708999999999998E-2</v>
      </c>
      <c r="J39">
        <v>-0.10199800000000001</v>
      </c>
      <c r="K39">
        <v>626</v>
      </c>
      <c r="L39">
        <v>39.049999999999997</v>
      </c>
      <c r="M39" s="61">
        <f>IF(COUNTIF(Setup_Hierarchy!$J$5:$IV$5,"="&amp;$K39)&lt;&gt;0,$L39,0)</f>
        <v>39.049999999999997</v>
      </c>
      <c r="N39" s="61">
        <f>IF(COUNTIF(Setup_Hierarchy!$J$6:$IV$6,"="&amp;$K39)&lt;&gt;0,$L39,0)</f>
        <v>39.049999999999997</v>
      </c>
      <c r="O39" s="61">
        <f>IF(COUNTIF(Setup_Hierarchy!$J$7:$IV$7,"="&amp;$K39)&lt;&gt;0,$L39,0)</f>
        <v>39.049999999999997</v>
      </c>
      <c r="P39" s="61">
        <f>IF(COUNTIF(Setup_Hierarchy!$J$8:$IV$8,"="&amp;$K39)&lt;&gt;0,$L39,0)</f>
        <v>0</v>
      </c>
      <c r="Q39" s="61">
        <f>IF(COUNTIF(Setup_Hierarchy!$J$9:$IV$9,"="&amp;$K39)&lt;&gt;0,$L39,0)</f>
        <v>0</v>
      </c>
      <c r="R39" s="61">
        <f>IF(COUNTIF(Setup_Hierarchy!$J$10:$IV$10,"="&amp;$K39)&lt;&gt;0,$L39,0)</f>
        <v>0</v>
      </c>
      <c r="S39" s="61">
        <f>IF(COUNTIF(Setup_Hierarchy!$J$11:$IV$11,"="&amp;$K39)&lt;&gt;0,$L39,0)</f>
        <v>0</v>
      </c>
      <c r="T39" s="61">
        <f>IF(COUNTIF(Setup_Hierarchy!$J$12:$IV$12,"="&amp;$K39)&lt;&gt;0,$L39,0)</f>
        <v>0</v>
      </c>
      <c r="U39" s="61">
        <f>IF(COUNTIF(Setup_Hierarchy!$J$13:$IV$13,"="&amp;$K39)&lt;&gt;0,$L39,0)</f>
        <v>0</v>
      </c>
      <c r="V39" s="61">
        <f>IF(COUNTIF(Setup_Hierarchy!$J$14:$IV$14,"="&amp;$K39)&lt;&gt;0,$L39,0)</f>
        <v>0</v>
      </c>
      <c r="W39" s="61">
        <f>IF(COUNTIF(Setup_Hierarchy!$J$15:$IV$15,"="&amp;$K39)&lt;&gt;0,$L39,0)</f>
        <v>0</v>
      </c>
      <c r="X39" s="61">
        <f>IF(COUNTIF(Setup_Hierarchy!$J$16:$IV$16,"="&amp;$K39)&lt;&gt;0,$L39,0)</f>
        <v>0</v>
      </c>
      <c r="Y39" s="61">
        <f>IF(COUNTIF(Setup_Hierarchy!$J$17:$IV$17,"="&amp;$K39)&lt;&gt;0,$L39,0)</f>
        <v>0</v>
      </c>
      <c r="Z39" s="61">
        <f>IF(COUNTIF(Setup_Hierarchy!$J$18:$IV$18,"="&amp;$K39)&lt;&gt;0,$L39,0)</f>
        <v>0</v>
      </c>
      <c r="AA39" s="61">
        <f>IF(COUNTIF(Setup_Hierarchy!$J$19:$IV$19,"="&amp;$K39)&lt;&gt;0,$L39,0)</f>
        <v>0</v>
      </c>
      <c r="AB39" s="61">
        <f>IF(COUNTIF(Setup_Hierarchy!$J$20:$IV$20,"="&amp;$K39)&lt;&gt;0,$L39,0)</f>
        <v>0</v>
      </c>
      <c r="AC39" s="61">
        <f>IF(COUNTIF(Setup_Hierarchy!$J$21:$IV$21,"="&amp;$K39)&lt;&gt;0,$L39,0)</f>
        <v>0</v>
      </c>
      <c r="AD39" s="61">
        <f>IF(COUNTIF(Setup_Hierarchy!$J$22:$IV$22,"="&amp;$K39)&lt;&gt;0,$L39,0)</f>
        <v>0</v>
      </c>
      <c r="AE39" s="61">
        <f>IF(COUNTIF(Setup_Hierarchy!$J$23:$IV$23,"="&amp;$K39)&lt;&gt;0,$L39,0)</f>
        <v>0</v>
      </c>
      <c r="AF39" s="61">
        <f>IF(COUNTIF(Setup_Hierarchy!$J$24:$IV$24,"="&amp;$K39)&lt;&gt;0,$L39,0)</f>
        <v>0</v>
      </c>
      <c r="AG39" s="61">
        <f>IF(COUNTIF(Setup_Hierarchy!$J$25:$IV$25,"="&amp;$K39)&lt;&gt;0,$L39,0)</f>
        <v>0</v>
      </c>
      <c r="AH39" s="61">
        <f>IF(COUNTIF(Setup_Hierarchy!$J$26:$IV$26,"="&amp;$K39)&lt;&gt;0,$L39,0)</f>
        <v>0</v>
      </c>
      <c r="AI39" s="61">
        <f>IF(COUNTIF(Setup_Hierarchy!$J$27:$IV$27,"="&amp;$K39)&lt;&gt;0,$L39,0)</f>
        <v>0</v>
      </c>
      <c r="AJ39" s="61">
        <f>IF(COUNTIF(Setup_Hierarchy!$J$28:$IV$28,"="&amp;$K39)&lt;&gt;0,$L39,0)</f>
        <v>0</v>
      </c>
      <c r="AK39" s="61">
        <f>IF(COUNTIF(Setup_Hierarchy!$J$29:$IV$29,"="&amp;$K39)&lt;&gt;0,$L39,0)</f>
        <v>0</v>
      </c>
      <c r="AL39" s="61">
        <f>IF(COUNTIF(Setup_Hierarchy!$J$30:$IV$30,"="&amp;$K39)&lt;&gt;0,$L39,0)</f>
        <v>0</v>
      </c>
      <c r="AM39" s="61">
        <f>IF(COUNTIF(Setup_Hierarchy!$J$31:$IV$31,"="&amp;$K39)&lt;&gt;0,$L39,0)</f>
        <v>0</v>
      </c>
      <c r="AN39" s="61">
        <f>IF(COUNTIF(Setup_Hierarchy!$J$32:$IV$32,"="&amp;$K39)&lt;&gt;0,$L39,0)</f>
        <v>0</v>
      </c>
      <c r="AO39" s="61">
        <f>IF(COUNTIF(Setup_Hierarchy!$J$33:$IV$33,"="&amp;$K39)&lt;&gt;0,$L39,0)</f>
        <v>0</v>
      </c>
      <c r="AP39" s="61">
        <f>IF(COUNTIF(Setup_Hierarchy!$J$34:$IV$34,"="&amp;$K39)&lt;&gt;0,$L39,0)</f>
        <v>0</v>
      </c>
      <c r="AQ39" s="61">
        <f>IF(COUNTIF(Setup_Hierarchy!$J$35:$IV$35,"="&amp;$K39)&lt;&gt;0,$L39,0)</f>
        <v>0</v>
      </c>
      <c r="AR39" s="61">
        <f>IF(COUNTIF(Setup_Hierarchy!$J$36:$IV$36,"="&amp;$K39)&lt;&gt;0,$L39,0)</f>
        <v>0</v>
      </c>
      <c r="AS39" s="61">
        <f>IF(COUNTIF(Setup_Hierarchy!$J$37:$IV$37,"="&amp;$K39)&lt;&gt;0,$L39,0)</f>
        <v>0</v>
      </c>
      <c r="AT39" s="61">
        <f>IF(COUNTIF(Setup_Hierarchy!$J$38:$IV$38,"="&amp;$K39)&lt;&gt;0,$L39,0)</f>
        <v>0</v>
      </c>
      <c r="AU39" s="61">
        <f>IF(COUNTIF(Setup_Hierarchy!$J$39:$IV$39,"="&amp;$K39)&lt;&gt;0,$L39,0)</f>
        <v>0</v>
      </c>
      <c r="AV39" s="61">
        <f>IF(COUNTIF(Setup_Hierarchy!$J$40:$IV$40,"="&amp;$K39)&lt;&gt;0,$L39,0)</f>
        <v>0</v>
      </c>
      <c r="AW39" s="61">
        <f>IF(COUNTIF(Setup_Hierarchy!$J$41:$IV$41,"="&amp;$K39)&lt;&gt;0,$L39,0)</f>
        <v>0</v>
      </c>
      <c r="AX39" s="61">
        <f>IF(COUNTIF(Setup_Hierarchy!$J$42:$IV$42,"="&amp;$K39)&lt;&gt;0,$L39,0)</f>
        <v>0</v>
      </c>
      <c r="AY39" s="61">
        <f>IF(COUNTIF(Setup_Hierarchy!$J$43:$IV$43,"="&amp;$K39)&lt;&gt;0,$L39,0)</f>
        <v>0</v>
      </c>
      <c r="AZ39" s="61">
        <f>IF(COUNTIF(Setup_Hierarchy!$J$44:$IV$44,"="&amp;$K39)&lt;&gt;0,$L39,0)</f>
        <v>0</v>
      </c>
      <c r="BA39" s="61">
        <f>IF(COUNTIF(Setup_Hierarchy!$J$45:$IV$45,"="&amp;$K39)&lt;&gt;0,$L39,0)</f>
        <v>0</v>
      </c>
      <c r="BB39" s="61">
        <f>IF(COUNTIF(Setup_Hierarchy!$J$46:$IV$46,"="&amp;$K39)&lt;&gt;0,$L39,0)</f>
        <v>0</v>
      </c>
      <c r="BC39" s="61">
        <f>IF(COUNTIF(Setup_Hierarchy!$J$47:$IV$47,"="&amp;$K39)&lt;&gt;0,$L39,0)</f>
        <v>0</v>
      </c>
      <c r="BD39" s="61">
        <f>IF(COUNTIF(Setup_Hierarchy!$J$48:$IV$48,"="&amp;$K39)&lt;&gt;0,$L39,0)</f>
        <v>0</v>
      </c>
      <c r="BE39" s="61">
        <f>IF(COUNTIF(Setup_Hierarchy!$J$49:$IV$49,"="&amp;$K39)&lt;&gt;0,$L39,0)</f>
        <v>0</v>
      </c>
      <c r="BF39" s="61">
        <f>IF(COUNTIF(Setup_Hierarchy!$J$50:$IV$50,"="&amp;$K39)&lt;&gt;0,$L39,0)</f>
        <v>0</v>
      </c>
      <c r="BG39" s="61">
        <f>IF(COUNTIF(Setup_Hierarchy!$J$51:$IV$51,"="&amp;$K39)&lt;&gt;0,$L39,0)</f>
        <v>39.049999999999997</v>
      </c>
      <c r="BH39" s="61">
        <f>IF(COUNTIF(Setup_Hierarchy!$J$52:$IV$52,"="&amp;$K39)&lt;&gt;0,$L39,0)</f>
        <v>0</v>
      </c>
      <c r="BI39" s="61">
        <f>IF(COUNTIF(Setup_Hierarchy!$J$53:$IV$53,"="&amp;$K39)&lt;&gt;0,$L39,0)</f>
        <v>0</v>
      </c>
      <c r="BJ39" s="61">
        <f>IF(COUNTIF(Setup_Hierarchy!$J$54:$IV$54,"="&amp;$K39)&lt;&gt;0,$L39,0)</f>
        <v>0</v>
      </c>
      <c r="BK39" s="61">
        <f>IF(COUNTIF(Setup_Hierarchy!$J$55:$IV$55,"="&amp;$K39)&lt;&gt;0,$L39,0)</f>
        <v>0</v>
      </c>
      <c r="BL39" s="61">
        <f>IF(COUNTIF(Setup_Hierarchy!$J$56:$IV$56,"="&amp;$K39)&lt;&gt;0,$L39,0)</f>
        <v>0</v>
      </c>
      <c r="BM39" s="61">
        <f>IF(COUNTIF(Setup_Hierarchy!$J$57:$IV$57,"="&amp;$K39)&lt;&gt;0,$L39,0)</f>
        <v>0</v>
      </c>
      <c r="BN39" s="61">
        <f>IF(COUNTIF(Setup_Hierarchy!$J$58:$IV$58,"="&amp;$K39)&lt;&gt;0,$L39,0)</f>
        <v>0</v>
      </c>
      <c r="BO39" s="61">
        <f>IF(COUNTIF(Setup_Hierarchy!$J$59:$IV$59,"="&amp;$K39)&lt;&gt;0,$L39,0)</f>
        <v>39.049999999999997</v>
      </c>
      <c r="BP39" s="61">
        <f>IF(COUNTIF(Setup_Hierarchy!$J$60:$IV$60,"="&amp;$K39)&lt;&gt;0,$L39,0)</f>
        <v>0</v>
      </c>
      <c r="BQ39" s="61">
        <f>IF(COUNTIF(Setup_Hierarchy!$J$61:$IV$61,"="&amp;$K39)&lt;&gt;0,$L39,0)</f>
        <v>0</v>
      </c>
      <c r="BR39" s="61">
        <f>IF(COUNTIF(Setup_Hierarchy!$J$62:$IV$62,"="&amp;$K39)&lt;&gt;0,$L39,0)</f>
        <v>0</v>
      </c>
      <c r="BS39" s="61">
        <f>IF(COUNTIF(Setup_Hierarchy!$J$63:$IV$63,"="&amp;$K39)&lt;&gt;0,$L39,0)</f>
        <v>0</v>
      </c>
      <c r="BT39" s="61">
        <f>IF(COUNTIF(Setup_Hierarchy!$J$64:$IV$64,"="&amp;$K39)&lt;&gt;0,$L39,0)</f>
        <v>0</v>
      </c>
      <c r="BU39" s="61">
        <f>IF(COUNTIF(Setup_Hierarchy!$J$65:$IV$65,"="&amp;$K39)&lt;&gt;0,$L39,0)</f>
        <v>0</v>
      </c>
      <c r="BV39" s="61">
        <f>IF(COUNTIF(Setup_Hierarchy!$J$66:$IV$66,"="&amp;$K39)&lt;&gt;0,$L39,0)</f>
        <v>0</v>
      </c>
      <c r="BW39" s="61">
        <f>IF(COUNTIF(Setup_Hierarchy!$J$67:$IV$67,"="&amp;$K39)&lt;&gt;0,$L39,0)</f>
        <v>0</v>
      </c>
      <c r="BX39" s="61">
        <f>IF(COUNTIF(Setup_Hierarchy!$J$68:$IV$68,"="&amp;$K39)&lt;&gt;0,$L39,0)</f>
        <v>0</v>
      </c>
      <c r="BY39" s="61">
        <f>IF(COUNTIF(Setup_Hierarchy!$J$69:$IV$69,"="&amp;$K39)&lt;&gt;0,$L39,0)</f>
        <v>0</v>
      </c>
      <c r="BZ39" s="61">
        <f>IF(COUNTIF(Setup_Hierarchy!$J$70:$IV$70,"="&amp;$K39)&lt;&gt;0,$L39,0)</f>
        <v>0</v>
      </c>
      <c r="CA39" s="61">
        <f>IF(COUNTIF(Setup_Hierarchy!$J$71:$IV$71,"="&amp;$K39)&lt;&gt;0,$L39,0)</f>
        <v>0</v>
      </c>
      <c r="CB39" s="61">
        <f>IF(COUNTIF(Setup_Hierarchy!$J$72:$IV$72,"="&amp;$K39)&lt;&gt;0,$L39,0)</f>
        <v>39.049999999999997</v>
      </c>
      <c r="CC39" s="61">
        <f>IF(COUNTIF(Setup_Hierarchy!$J$73:$IV$73,"="&amp;$K39)&lt;&gt;0,$L39,0)</f>
        <v>39.049999999999997</v>
      </c>
      <c r="CD39" s="61">
        <f>IF(COUNTIF(Setup_Hierarchy!$J$74:$IV$74,"="&amp;$K39)&lt;&gt;0,$L39,0)</f>
        <v>0</v>
      </c>
      <c r="CE39" s="61">
        <f>IF(COUNTIF(Setup_Hierarchy!$J$75:$IV$75,"="&amp;$K39)&lt;&gt;0,$L39,0)</f>
        <v>0</v>
      </c>
      <c r="CF39" s="61">
        <f>IF(COUNTIF(Setup_Hierarchy!$J$76:$IV$76,"="&amp;$K39)&lt;&gt;0,$L39,0)</f>
        <v>0</v>
      </c>
      <c r="CG39" s="61">
        <f>IF(COUNTIF(Setup_Hierarchy!$J$77:$IV$77,"="&amp;$K39)&lt;&gt;0,$L39,0)</f>
        <v>0</v>
      </c>
      <c r="CH39" s="61">
        <f>IF(COUNTIF(Setup_Hierarchy!$J$78:$IV$78,"="&amp;$K39)&lt;&gt;0,$L39,0)</f>
        <v>0</v>
      </c>
      <c r="CI39" s="61">
        <f>IF(COUNTIF(Setup_Hierarchy!$J$79:$IV$79,"="&amp;$K39)&lt;&gt;0,$L39,0)</f>
        <v>0</v>
      </c>
      <c r="CJ39" s="61">
        <f>IF(COUNTIF(Setup_Hierarchy!$J$80:$IV$80,"="&amp;$K39)&lt;&gt;0,$L39,0)</f>
        <v>0</v>
      </c>
      <c r="CK39" s="61">
        <f>IF(COUNTIF(Setup_Hierarchy!$J$81:$IV$81,"="&amp;$K39)&lt;&gt;0,$L39,0)</f>
        <v>0</v>
      </c>
      <c r="CL39" s="61">
        <f>IF(COUNTIF(Setup_Hierarchy!$J$82:$IV$82,"="&amp;$K39)&lt;&gt;0,$L39,0)</f>
        <v>0</v>
      </c>
      <c r="CM39" s="61">
        <f>IF(COUNTIF(Setup_Hierarchy!$J$83:$IV$83,"="&amp;$K39)&lt;&gt;0,$L39,0)</f>
        <v>0</v>
      </c>
      <c r="CN39" s="61">
        <f>IF(COUNTIF(Setup_Hierarchy!$J$84:$IV$84,"="&amp;$K39)&lt;&gt;0,$L39,0)</f>
        <v>0</v>
      </c>
      <c r="CO39" s="61">
        <f>IF(COUNTIF(Setup_Hierarchy!$J$85:$IV$85,"="&amp;$K39)&lt;&gt;0,$L39,0)</f>
        <v>0</v>
      </c>
      <c r="CP39" s="61">
        <f>IF(COUNTIF(Setup_Hierarchy!$J$86:$IV$86,"="&amp;$K39)&lt;&gt;0,$L39,0)</f>
        <v>0</v>
      </c>
      <c r="CQ39" s="61">
        <f>IF(COUNTIF(Setup_Hierarchy!$J$87:$IV$87,"="&amp;$K39)&lt;&gt;0,$L39,0)</f>
        <v>0</v>
      </c>
      <c r="CR39" s="61">
        <f>IF(COUNTIF(Setup_Hierarchy!$J$88:$IV$88,"="&amp;$K39)&lt;&gt;0,$L39,0)</f>
        <v>0</v>
      </c>
      <c r="CS39" s="61">
        <f>IF(COUNTIF(Setup_Hierarchy!$J$89:$IV$89,"="&amp;$K39)&lt;&gt;0,$L39,0)</f>
        <v>0</v>
      </c>
      <c r="CT39" s="61">
        <f>IF(COUNTIF(Setup_Hierarchy!$J$90:$IV$90,"="&amp;$K39)&lt;&gt;0,$L39,0)</f>
        <v>0</v>
      </c>
      <c r="CU39" s="61">
        <f>IF(COUNTIF(Setup_Hierarchy!$J$91:$IV$91,"="&amp;$K39)&lt;&gt;0,$L39,0)</f>
        <v>0</v>
      </c>
      <c r="CV39" s="61">
        <f>IF(COUNTIF(Setup_Hierarchy!$J$92:$IV$92,"="&amp;$K39)&lt;&gt;0,$L39,0)</f>
        <v>0</v>
      </c>
      <c r="CW39" s="61">
        <f>IF(COUNTIF(Setup_Hierarchy!$J$93:$IV$93,"="&amp;$K39)&lt;&gt;0,$L39,0)</f>
        <v>0</v>
      </c>
      <c r="CX39" s="61">
        <f>IF(COUNTIF(Setup_Hierarchy!$J$94:$IV$94,"="&amp;$K39)&lt;&gt;0,$L39,0)</f>
        <v>0</v>
      </c>
      <c r="CY39" s="61">
        <f>IF(COUNTIF(Setup_Hierarchy!$J$95:$IV$95,"="&amp;$K39)&lt;&gt;0,$L39,0)</f>
        <v>0</v>
      </c>
      <c r="CZ39" s="61">
        <f>IF(COUNTIF(Setup_Hierarchy!$J$96:$IV$96,"="&amp;$K39)&lt;&gt;0,$L39,0)</f>
        <v>0</v>
      </c>
      <c r="DA39" s="61">
        <f>IF(COUNTIF(Setup_Hierarchy!$J$97:$IV$97,"="&amp;$K39)&lt;&gt;0,$L39,0)</f>
        <v>0</v>
      </c>
      <c r="DB39" s="61">
        <f>IF(COUNTIF(Setup_Hierarchy!$J$98:$IV$98,"="&amp;$K39)&lt;&gt;0,$L39,0)</f>
        <v>0</v>
      </c>
      <c r="DC39" s="61">
        <f>IF(COUNTIF(Setup_Hierarchy!$J$99:$IV$99,"="&amp;$K39)&lt;&gt;0,$L39,0)</f>
        <v>0</v>
      </c>
      <c r="DD39" s="61">
        <f>IF(COUNTIF(Setup_Hierarchy!$J$100:$IV$100,"="&amp;$K39)&lt;&gt;0,$L39,0)</f>
        <v>0</v>
      </c>
      <c r="DE39" s="61">
        <f>IF(COUNTIF(Setup_Hierarchy!$J$101:$IV$101,"="&amp;$K39)&lt;&gt;0,$L39,0)</f>
        <v>0</v>
      </c>
      <c r="DF39" s="61">
        <f>IF(COUNTIF(Setup_Hierarchy!$J$102:$IV$102,"="&amp;$K39)&lt;&gt;0,$L39,0)</f>
        <v>0</v>
      </c>
      <c r="DG39" s="61">
        <f>IF(COUNTIF(Setup_Hierarchy!$J$103:$IV$103,"="&amp;$K39)&lt;&gt;0,$L39,0)</f>
        <v>0</v>
      </c>
      <c r="DH39" s="61">
        <f>IF(COUNTIF(Setup_Hierarchy!$J$104:$IV$104,"="&amp;$K39)&lt;&gt;0,$L39,0)</f>
        <v>0</v>
      </c>
      <c r="DI39" s="61">
        <f>IF(COUNTIF(Setup_Hierarchy!$J$105:$IV$105,"="&amp;$K39)&lt;&gt;0,$L39,0)</f>
        <v>0</v>
      </c>
      <c r="DJ39" s="61">
        <f>IF(COUNTIF(Setup_Hierarchy!$J$106:$IV$106,"="&amp;$K39)&lt;&gt;0,$L39,0)</f>
        <v>0</v>
      </c>
      <c r="DK39" s="61">
        <f>IF(COUNTIF(Setup_Hierarchy!$J$107:$IV$107,"="&amp;$K39)&lt;&gt;0,$L39,0)</f>
        <v>0</v>
      </c>
      <c r="DL39" s="61">
        <f>IF(COUNTIF(Setup_Hierarchy!$J$108:$IV$108,"="&amp;$K39)&lt;&gt;0,$L39,0)</f>
        <v>0</v>
      </c>
      <c r="DM39" s="61">
        <f>IF(COUNTIF(Setup_Hierarchy!$J$109:$IV$109,"="&amp;$K39)&lt;&gt;0,$L39,0)</f>
        <v>0</v>
      </c>
      <c r="DN39" s="61">
        <f>IF(COUNTIF(Setup_Hierarchy!$J$110:$IV$110,"="&amp;$K39)&lt;&gt;0,$L39,0)</f>
        <v>0</v>
      </c>
      <c r="DO39" s="61">
        <f>IF(COUNTIF(Setup_Hierarchy!$J$111:$IV$111,"="&amp;$K39)&lt;&gt;0,$L39,0)</f>
        <v>0</v>
      </c>
      <c r="DP39" s="61">
        <f>IF(COUNTIF(Setup_Hierarchy!$J$112:$IV$112,"="&amp;$K39)&lt;&gt;0,$L39,0)</f>
        <v>0</v>
      </c>
      <c r="DQ39" s="61">
        <f>IF(COUNTIF(Setup_Hierarchy!$J$113:$IV$113,"="&amp;$K39)&lt;&gt;0,$L39,0)</f>
        <v>0</v>
      </c>
      <c r="DR39" s="61">
        <f>IF(COUNTIF(Setup_Hierarchy!$J$114:$IV$114,"="&amp;$K39)&lt;&gt;0,$L39,0)</f>
        <v>0</v>
      </c>
      <c r="DS39" s="61">
        <f>IF(COUNTIF(Setup_Hierarchy!$J$115:$IV$115,"="&amp;$K39)&lt;&gt;0,$L39,0)</f>
        <v>0</v>
      </c>
      <c r="DT39" s="61">
        <f>IF(COUNTIF(Setup_Hierarchy!$J$116:$IV$116,"="&amp;$K39)&lt;&gt;0,$L39,0)</f>
        <v>0</v>
      </c>
    </row>
    <row r="40" spans="2:124" x14ac:dyDescent="0.2">
      <c r="B40" t="s">
        <v>43</v>
      </c>
      <c r="C40">
        <v>4</v>
      </c>
      <c r="D40" t="s">
        <v>18</v>
      </c>
      <c r="E40" t="s">
        <v>369</v>
      </c>
      <c r="F40" t="s">
        <v>525</v>
      </c>
      <c r="G40" t="s">
        <v>531</v>
      </c>
      <c r="H40" t="s">
        <v>13</v>
      </c>
      <c r="I40">
        <v>5.9708999999999998E-2</v>
      </c>
      <c r="J40">
        <v>-0.10199800000000001</v>
      </c>
      <c r="K40">
        <v>628</v>
      </c>
      <c r="L40">
        <v>-17.72</v>
      </c>
      <c r="M40" s="61">
        <f>IF(COUNTIF(Setup_Hierarchy!$J$5:$IV$5,"="&amp;$K40)&lt;&gt;0,$L40,0)</f>
        <v>-17.72</v>
      </c>
      <c r="N40" s="61">
        <f>IF(COUNTIF(Setup_Hierarchy!$J$6:$IV$6,"="&amp;$K40)&lt;&gt;0,$L40,0)</f>
        <v>-17.72</v>
      </c>
      <c r="O40" s="61">
        <f>IF(COUNTIF(Setup_Hierarchy!$J$7:$IV$7,"="&amp;$K40)&lt;&gt;0,$L40,0)</f>
        <v>-17.72</v>
      </c>
      <c r="P40" s="61">
        <f>IF(COUNTIF(Setup_Hierarchy!$J$8:$IV$8,"="&amp;$K40)&lt;&gt;0,$L40,0)</f>
        <v>0</v>
      </c>
      <c r="Q40" s="61">
        <f>IF(COUNTIF(Setup_Hierarchy!$J$9:$IV$9,"="&amp;$K40)&lt;&gt;0,$L40,0)</f>
        <v>0</v>
      </c>
      <c r="R40" s="61">
        <f>IF(COUNTIF(Setup_Hierarchy!$J$10:$IV$10,"="&amp;$K40)&lt;&gt;0,$L40,0)</f>
        <v>0</v>
      </c>
      <c r="S40" s="61">
        <f>IF(COUNTIF(Setup_Hierarchy!$J$11:$IV$11,"="&amp;$K40)&lt;&gt;0,$L40,0)</f>
        <v>0</v>
      </c>
      <c r="T40" s="61">
        <f>IF(COUNTIF(Setup_Hierarchy!$J$12:$IV$12,"="&amp;$K40)&lt;&gt;0,$L40,0)</f>
        <v>0</v>
      </c>
      <c r="U40" s="61">
        <f>IF(COUNTIF(Setup_Hierarchy!$J$13:$IV$13,"="&amp;$K40)&lt;&gt;0,$L40,0)</f>
        <v>0</v>
      </c>
      <c r="V40" s="61">
        <f>IF(COUNTIF(Setup_Hierarchy!$J$14:$IV$14,"="&amp;$K40)&lt;&gt;0,$L40,0)</f>
        <v>0</v>
      </c>
      <c r="W40" s="61">
        <f>IF(COUNTIF(Setup_Hierarchy!$J$15:$IV$15,"="&amp;$K40)&lt;&gt;0,$L40,0)</f>
        <v>0</v>
      </c>
      <c r="X40" s="61">
        <f>IF(COUNTIF(Setup_Hierarchy!$J$16:$IV$16,"="&amp;$K40)&lt;&gt;0,$L40,0)</f>
        <v>0</v>
      </c>
      <c r="Y40" s="61">
        <f>IF(COUNTIF(Setup_Hierarchy!$J$17:$IV$17,"="&amp;$K40)&lt;&gt;0,$L40,0)</f>
        <v>0</v>
      </c>
      <c r="Z40" s="61">
        <f>IF(COUNTIF(Setup_Hierarchy!$J$18:$IV$18,"="&amp;$K40)&lt;&gt;0,$L40,0)</f>
        <v>0</v>
      </c>
      <c r="AA40" s="61">
        <f>IF(COUNTIF(Setup_Hierarchy!$J$19:$IV$19,"="&amp;$K40)&lt;&gt;0,$L40,0)</f>
        <v>0</v>
      </c>
      <c r="AB40" s="61">
        <f>IF(COUNTIF(Setup_Hierarchy!$J$20:$IV$20,"="&amp;$K40)&lt;&gt;0,$L40,0)</f>
        <v>0</v>
      </c>
      <c r="AC40" s="61">
        <f>IF(COUNTIF(Setup_Hierarchy!$J$21:$IV$21,"="&amp;$K40)&lt;&gt;0,$L40,0)</f>
        <v>0</v>
      </c>
      <c r="AD40" s="61">
        <f>IF(COUNTIF(Setup_Hierarchy!$J$22:$IV$22,"="&amp;$K40)&lt;&gt;0,$L40,0)</f>
        <v>0</v>
      </c>
      <c r="AE40" s="61">
        <f>IF(COUNTIF(Setup_Hierarchy!$J$23:$IV$23,"="&amp;$K40)&lt;&gt;0,$L40,0)</f>
        <v>0</v>
      </c>
      <c r="AF40" s="61">
        <f>IF(COUNTIF(Setup_Hierarchy!$J$24:$IV$24,"="&amp;$K40)&lt;&gt;0,$L40,0)</f>
        <v>0</v>
      </c>
      <c r="AG40" s="61">
        <f>IF(COUNTIF(Setup_Hierarchy!$J$25:$IV$25,"="&amp;$K40)&lt;&gt;0,$L40,0)</f>
        <v>0</v>
      </c>
      <c r="AH40" s="61">
        <f>IF(COUNTIF(Setup_Hierarchy!$J$26:$IV$26,"="&amp;$K40)&lt;&gt;0,$L40,0)</f>
        <v>0</v>
      </c>
      <c r="AI40" s="61">
        <f>IF(COUNTIF(Setup_Hierarchy!$J$27:$IV$27,"="&amp;$K40)&lt;&gt;0,$L40,0)</f>
        <v>0</v>
      </c>
      <c r="AJ40" s="61">
        <f>IF(COUNTIF(Setup_Hierarchy!$J$28:$IV$28,"="&amp;$K40)&lt;&gt;0,$L40,0)</f>
        <v>0</v>
      </c>
      <c r="AK40" s="61">
        <f>IF(COUNTIF(Setup_Hierarchy!$J$29:$IV$29,"="&amp;$K40)&lt;&gt;0,$L40,0)</f>
        <v>0</v>
      </c>
      <c r="AL40" s="61">
        <f>IF(COUNTIF(Setup_Hierarchy!$J$30:$IV$30,"="&amp;$K40)&lt;&gt;0,$L40,0)</f>
        <v>0</v>
      </c>
      <c r="AM40" s="61">
        <f>IF(COUNTIF(Setup_Hierarchy!$J$31:$IV$31,"="&amp;$K40)&lt;&gt;0,$L40,0)</f>
        <v>0</v>
      </c>
      <c r="AN40" s="61">
        <f>IF(COUNTIF(Setup_Hierarchy!$J$32:$IV$32,"="&amp;$K40)&lt;&gt;0,$L40,0)</f>
        <v>0</v>
      </c>
      <c r="AO40" s="61">
        <f>IF(COUNTIF(Setup_Hierarchy!$J$33:$IV$33,"="&amp;$K40)&lt;&gt;0,$L40,0)</f>
        <v>0</v>
      </c>
      <c r="AP40" s="61">
        <f>IF(COUNTIF(Setup_Hierarchy!$J$34:$IV$34,"="&amp;$K40)&lt;&gt;0,$L40,0)</f>
        <v>0</v>
      </c>
      <c r="AQ40" s="61">
        <f>IF(COUNTIF(Setup_Hierarchy!$J$35:$IV$35,"="&amp;$K40)&lt;&gt;0,$L40,0)</f>
        <v>0</v>
      </c>
      <c r="AR40" s="61">
        <f>IF(COUNTIF(Setup_Hierarchy!$J$36:$IV$36,"="&amp;$K40)&lt;&gt;0,$L40,0)</f>
        <v>0</v>
      </c>
      <c r="AS40" s="61">
        <f>IF(COUNTIF(Setup_Hierarchy!$J$37:$IV$37,"="&amp;$K40)&lt;&gt;0,$L40,0)</f>
        <v>0</v>
      </c>
      <c r="AT40" s="61">
        <f>IF(COUNTIF(Setup_Hierarchy!$J$38:$IV$38,"="&amp;$K40)&lt;&gt;0,$L40,0)</f>
        <v>0</v>
      </c>
      <c r="AU40" s="61">
        <f>IF(COUNTIF(Setup_Hierarchy!$J$39:$IV$39,"="&amp;$K40)&lt;&gt;0,$L40,0)</f>
        <v>0</v>
      </c>
      <c r="AV40" s="61">
        <f>IF(COUNTIF(Setup_Hierarchy!$J$40:$IV$40,"="&amp;$K40)&lt;&gt;0,$L40,0)</f>
        <v>0</v>
      </c>
      <c r="AW40" s="61">
        <f>IF(COUNTIF(Setup_Hierarchy!$J$41:$IV$41,"="&amp;$K40)&lt;&gt;0,$L40,0)</f>
        <v>0</v>
      </c>
      <c r="AX40" s="61">
        <f>IF(COUNTIF(Setup_Hierarchy!$J$42:$IV$42,"="&amp;$K40)&lt;&gt;0,$L40,0)</f>
        <v>0</v>
      </c>
      <c r="AY40" s="61">
        <f>IF(COUNTIF(Setup_Hierarchy!$J$43:$IV$43,"="&amp;$K40)&lt;&gt;0,$L40,0)</f>
        <v>0</v>
      </c>
      <c r="AZ40" s="61">
        <f>IF(COUNTIF(Setup_Hierarchy!$J$44:$IV$44,"="&amp;$K40)&lt;&gt;0,$L40,0)</f>
        <v>0</v>
      </c>
      <c r="BA40" s="61">
        <f>IF(COUNTIF(Setup_Hierarchy!$J$45:$IV$45,"="&amp;$K40)&lt;&gt;0,$L40,0)</f>
        <v>0</v>
      </c>
      <c r="BB40" s="61">
        <f>IF(COUNTIF(Setup_Hierarchy!$J$46:$IV$46,"="&amp;$K40)&lt;&gt;0,$L40,0)</f>
        <v>0</v>
      </c>
      <c r="BC40" s="61">
        <f>IF(COUNTIF(Setup_Hierarchy!$J$47:$IV$47,"="&amp;$K40)&lt;&gt;0,$L40,0)</f>
        <v>0</v>
      </c>
      <c r="BD40" s="61">
        <f>IF(COUNTIF(Setup_Hierarchy!$J$48:$IV$48,"="&amp;$K40)&lt;&gt;0,$L40,0)</f>
        <v>0</v>
      </c>
      <c r="BE40" s="61">
        <f>IF(COUNTIF(Setup_Hierarchy!$J$49:$IV$49,"="&amp;$K40)&lt;&gt;0,$L40,0)</f>
        <v>0</v>
      </c>
      <c r="BF40" s="61">
        <f>IF(COUNTIF(Setup_Hierarchy!$J$50:$IV$50,"="&amp;$K40)&lt;&gt;0,$L40,0)</f>
        <v>0</v>
      </c>
      <c r="BG40" s="61">
        <f>IF(COUNTIF(Setup_Hierarchy!$J$51:$IV$51,"="&amp;$K40)&lt;&gt;0,$L40,0)</f>
        <v>-17.72</v>
      </c>
      <c r="BH40" s="61">
        <f>IF(COUNTIF(Setup_Hierarchy!$J$52:$IV$52,"="&amp;$K40)&lt;&gt;0,$L40,0)</f>
        <v>0</v>
      </c>
      <c r="BI40" s="61">
        <f>IF(COUNTIF(Setup_Hierarchy!$J$53:$IV$53,"="&amp;$K40)&lt;&gt;0,$L40,0)</f>
        <v>0</v>
      </c>
      <c r="BJ40" s="61">
        <f>IF(COUNTIF(Setup_Hierarchy!$J$54:$IV$54,"="&amp;$K40)&lt;&gt;0,$L40,0)</f>
        <v>0</v>
      </c>
      <c r="BK40" s="61">
        <f>IF(COUNTIF(Setup_Hierarchy!$J$55:$IV$55,"="&amp;$K40)&lt;&gt;0,$L40,0)</f>
        <v>0</v>
      </c>
      <c r="BL40" s="61">
        <f>IF(COUNTIF(Setup_Hierarchy!$J$56:$IV$56,"="&amp;$K40)&lt;&gt;0,$L40,0)</f>
        <v>0</v>
      </c>
      <c r="BM40" s="61">
        <f>IF(COUNTIF(Setup_Hierarchy!$J$57:$IV$57,"="&amp;$K40)&lt;&gt;0,$L40,0)</f>
        <v>0</v>
      </c>
      <c r="BN40" s="61">
        <f>IF(COUNTIF(Setup_Hierarchy!$J$58:$IV$58,"="&amp;$K40)&lt;&gt;0,$L40,0)</f>
        <v>0</v>
      </c>
      <c r="BO40" s="61">
        <f>IF(COUNTIF(Setup_Hierarchy!$J$59:$IV$59,"="&amp;$K40)&lt;&gt;0,$L40,0)</f>
        <v>-17.72</v>
      </c>
      <c r="BP40" s="61">
        <f>IF(COUNTIF(Setup_Hierarchy!$J$60:$IV$60,"="&amp;$K40)&lt;&gt;0,$L40,0)</f>
        <v>0</v>
      </c>
      <c r="BQ40" s="61">
        <f>IF(COUNTIF(Setup_Hierarchy!$J$61:$IV$61,"="&amp;$K40)&lt;&gt;0,$L40,0)</f>
        <v>0</v>
      </c>
      <c r="BR40" s="61">
        <f>IF(COUNTIF(Setup_Hierarchy!$J$62:$IV$62,"="&amp;$K40)&lt;&gt;0,$L40,0)</f>
        <v>0</v>
      </c>
      <c r="BS40" s="61">
        <f>IF(COUNTIF(Setup_Hierarchy!$J$63:$IV$63,"="&amp;$K40)&lt;&gt;0,$L40,0)</f>
        <v>0</v>
      </c>
      <c r="BT40" s="61">
        <f>IF(COUNTIF(Setup_Hierarchy!$J$64:$IV$64,"="&amp;$K40)&lt;&gt;0,$L40,0)</f>
        <v>0</v>
      </c>
      <c r="BU40" s="61">
        <f>IF(COUNTIF(Setup_Hierarchy!$J$65:$IV$65,"="&amp;$K40)&lt;&gt;0,$L40,0)</f>
        <v>0</v>
      </c>
      <c r="BV40" s="61">
        <f>IF(COUNTIF(Setup_Hierarchy!$J$66:$IV$66,"="&amp;$K40)&lt;&gt;0,$L40,0)</f>
        <v>0</v>
      </c>
      <c r="BW40" s="61">
        <f>IF(COUNTIF(Setup_Hierarchy!$J$67:$IV$67,"="&amp;$K40)&lt;&gt;0,$L40,0)</f>
        <v>0</v>
      </c>
      <c r="BX40" s="61">
        <f>IF(COUNTIF(Setup_Hierarchy!$J$68:$IV$68,"="&amp;$K40)&lt;&gt;0,$L40,0)</f>
        <v>0</v>
      </c>
      <c r="BY40" s="61">
        <f>IF(COUNTIF(Setup_Hierarchy!$J$69:$IV$69,"="&amp;$K40)&lt;&gt;0,$L40,0)</f>
        <v>0</v>
      </c>
      <c r="BZ40" s="61">
        <f>IF(COUNTIF(Setup_Hierarchy!$J$70:$IV$70,"="&amp;$K40)&lt;&gt;0,$L40,0)</f>
        <v>0</v>
      </c>
      <c r="CA40" s="61">
        <f>IF(COUNTIF(Setup_Hierarchy!$J$71:$IV$71,"="&amp;$K40)&lt;&gt;0,$L40,0)</f>
        <v>0</v>
      </c>
      <c r="CB40" s="61">
        <f>IF(COUNTIF(Setup_Hierarchy!$J$72:$IV$72,"="&amp;$K40)&lt;&gt;0,$L40,0)</f>
        <v>0</v>
      </c>
      <c r="CC40" s="61">
        <f>IF(COUNTIF(Setup_Hierarchy!$J$73:$IV$73,"="&amp;$K40)&lt;&gt;0,$L40,0)</f>
        <v>0</v>
      </c>
      <c r="CD40" s="61">
        <f>IF(COUNTIF(Setup_Hierarchy!$J$74:$IV$74,"="&amp;$K40)&lt;&gt;0,$L40,0)</f>
        <v>0</v>
      </c>
      <c r="CE40" s="61">
        <f>IF(COUNTIF(Setup_Hierarchy!$J$75:$IV$75,"="&amp;$K40)&lt;&gt;0,$L40,0)</f>
        <v>-17.72</v>
      </c>
      <c r="CF40" s="61">
        <f>IF(COUNTIF(Setup_Hierarchy!$J$76:$IV$76,"="&amp;$K40)&lt;&gt;0,$L40,0)</f>
        <v>-17.72</v>
      </c>
      <c r="CG40" s="61">
        <f>IF(COUNTIF(Setup_Hierarchy!$J$77:$IV$77,"="&amp;$K40)&lt;&gt;0,$L40,0)</f>
        <v>0</v>
      </c>
      <c r="CH40" s="61">
        <f>IF(COUNTIF(Setup_Hierarchy!$J$78:$IV$78,"="&amp;$K40)&lt;&gt;0,$L40,0)</f>
        <v>0</v>
      </c>
      <c r="CI40" s="61">
        <f>IF(COUNTIF(Setup_Hierarchy!$J$79:$IV$79,"="&amp;$K40)&lt;&gt;0,$L40,0)</f>
        <v>0</v>
      </c>
      <c r="CJ40" s="61">
        <f>IF(COUNTIF(Setup_Hierarchy!$J$80:$IV$80,"="&amp;$K40)&lt;&gt;0,$L40,0)</f>
        <v>0</v>
      </c>
      <c r="CK40" s="61">
        <f>IF(COUNTIF(Setup_Hierarchy!$J$81:$IV$81,"="&amp;$K40)&lt;&gt;0,$L40,0)</f>
        <v>0</v>
      </c>
      <c r="CL40" s="61">
        <f>IF(COUNTIF(Setup_Hierarchy!$J$82:$IV$82,"="&amp;$K40)&lt;&gt;0,$L40,0)</f>
        <v>0</v>
      </c>
      <c r="CM40" s="61">
        <f>IF(COUNTIF(Setup_Hierarchy!$J$83:$IV$83,"="&amp;$K40)&lt;&gt;0,$L40,0)</f>
        <v>0</v>
      </c>
      <c r="CN40" s="61">
        <f>IF(COUNTIF(Setup_Hierarchy!$J$84:$IV$84,"="&amp;$K40)&lt;&gt;0,$L40,0)</f>
        <v>0</v>
      </c>
      <c r="CO40" s="61">
        <f>IF(COUNTIF(Setup_Hierarchy!$J$85:$IV$85,"="&amp;$K40)&lt;&gt;0,$L40,0)</f>
        <v>0</v>
      </c>
      <c r="CP40" s="61">
        <f>IF(COUNTIF(Setup_Hierarchy!$J$86:$IV$86,"="&amp;$K40)&lt;&gt;0,$L40,0)</f>
        <v>0</v>
      </c>
      <c r="CQ40" s="61">
        <f>IF(COUNTIF(Setup_Hierarchy!$J$87:$IV$87,"="&amp;$K40)&lt;&gt;0,$L40,0)</f>
        <v>0</v>
      </c>
      <c r="CR40" s="61">
        <f>IF(COUNTIF(Setup_Hierarchy!$J$88:$IV$88,"="&amp;$K40)&lt;&gt;0,$L40,0)</f>
        <v>0</v>
      </c>
      <c r="CS40" s="61">
        <f>IF(COUNTIF(Setup_Hierarchy!$J$89:$IV$89,"="&amp;$K40)&lt;&gt;0,$L40,0)</f>
        <v>0</v>
      </c>
      <c r="CT40" s="61">
        <f>IF(COUNTIF(Setup_Hierarchy!$J$90:$IV$90,"="&amp;$K40)&lt;&gt;0,$L40,0)</f>
        <v>0</v>
      </c>
      <c r="CU40" s="61">
        <f>IF(COUNTIF(Setup_Hierarchy!$J$91:$IV$91,"="&amp;$K40)&lt;&gt;0,$L40,0)</f>
        <v>0</v>
      </c>
      <c r="CV40" s="61">
        <f>IF(COUNTIF(Setup_Hierarchy!$J$92:$IV$92,"="&amp;$K40)&lt;&gt;0,$L40,0)</f>
        <v>0</v>
      </c>
      <c r="CW40" s="61">
        <f>IF(COUNTIF(Setup_Hierarchy!$J$93:$IV$93,"="&amp;$K40)&lt;&gt;0,$L40,0)</f>
        <v>0</v>
      </c>
      <c r="CX40" s="61">
        <f>IF(COUNTIF(Setup_Hierarchy!$J$94:$IV$94,"="&amp;$K40)&lt;&gt;0,$L40,0)</f>
        <v>0</v>
      </c>
      <c r="CY40" s="61">
        <f>IF(COUNTIF(Setup_Hierarchy!$J$95:$IV$95,"="&amp;$K40)&lt;&gt;0,$L40,0)</f>
        <v>0</v>
      </c>
      <c r="CZ40" s="61">
        <f>IF(COUNTIF(Setup_Hierarchy!$J$96:$IV$96,"="&amp;$K40)&lt;&gt;0,$L40,0)</f>
        <v>0</v>
      </c>
      <c r="DA40" s="61">
        <f>IF(COUNTIF(Setup_Hierarchy!$J$97:$IV$97,"="&amp;$K40)&lt;&gt;0,$L40,0)</f>
        <v>0</v>
      </c>
      <c r="DB40" s="61">
        <f>IF(COUNTIF(Setup_Hierarchy!$J$98:$IV$98,"="&amp;$K40)&lt;&gt;0,$L40,0)</f>
        <v>0</v>
      </c>
      <c r="DC40" s="61">
        <f>IF(COUNTIF(Setup_Hierarchy!$J$99:$IV$99,"="&amp;$K40)&lt;&gt;0,$L40,0)</f>
        <v>0</v>
      </c>
      <c r="DD40" s="61">
        <f>IF(COUNTIF(Setup_Hierarchy!$J$100:$IV$100,"="&amp;$K40)&lt;&gt;0,$L40,0)</f>
        <v>0</v>
      </c>
      <c r="DE40" s="61">
        <f>IF(COUNTIF(Setup_Hierarchy!$J$101:$IV$101,"="&amp;$K40)&lt;&gt;0,$L40,0)</f>
        <v>0</v>
      </c>
      <c r="DF40" s="61">
        <f>IF(COUNTIF(Setup_Hierarchy!$J$102:$IV$102,"="&amp;$K40)&lt;&gt;0,$L40,0)</f>
        <v>0</v>
      </c>
      <c r="DG40" s="61">
        <f>IF(COUNTIF(Setup_Hierarchy!$J$103:$IV$103,"="&amp;$K40)&lt;&gt;0,$L40,0)</f>
        <v>0</v>
      </c>
      <c r="DH40" s="61">
        <f>IF(COUNTIF(Setup_Hierarchy!$J$104:$IV$104,"="&amp;$K40)&lt;&gt;0,$L40,0)</f>
        <v>0</v>
      </c>
      <c r="DI40" s="61">
        <f>IF(COUNTIF(Setup_Hierarchy!$J$105:$IV$105,"="&amp;$K40)&lt;&gt;0,$L40,0)</f>
        <v>0</v>
      </c>
      <c r="DJ40" s="61">
        <f>IF(COUNTIF(Setup_Hierarchy!$J$106:$IV$106,"="&amp;$K40)&lt;&gt;0,$L40,0)</f>
        <v>0</v>
      </c>
      <c r="DK40" s="61">
        <f>IF(COUNTIF(Setup_Hierarchy!$J$107:$IV$107,"="&amp;$K40)&lt;&gt;0,$L40,0)</f>
        <v>0</v>
      </c>
      <c r="DL40" s="61">
        <f>IF(COUNTIF(Setup_Hierarchy!$J$108:$IV$108,"="&amp;$K40)&lt;&gt;0,$L40,0)</f>
        <v>0</v>
      </c>
      <c r="DM40" s="61">
        <f>IF(COUNTIF(Setup_Hierarchy!$J$109:$IV$109,"="&amp;$K40)&lt;&gt;0,$L40,0)</f>
        <v>0</v>
      </c>
      <c r="DN40" s="61">
        <f>IF(COUNTIF(Setup_Hierarchy!$J$110:$IV$110,"="&amp;$K40)&lt;&gt;0,$L40,0)</f>
        <v>0</v>
      </c>
      <c r="DO40" s="61">
        <f>IF(COUNTIF(Setup_Hierarchy!$J$111:$IV$111,"="&amp;$K40)&lt;&gt;0,$L40,0)</f>
        <v>0</v>
      </c>
      <c r="DP40" s="61">
        <f>IF(COUNTIF(Setup_Hierarchy!$J$112:$IV$112,"="&amp;$K40)&lt;&gt;0,$L40,0)</f>
        <v>0</v>
      </c>
      <c r="DQ40" s="61">
        <f>IF(COUNTIF(Setup_Hierarchy!$J$113:$IV$113,"="&amp;$K40)&lt;&gt;0,$L40,0)</f>
        <v>0</v>
      </c>
      <c r="DR40" s="61">
        <f>IF(COUNTIF(Setup_Hierarchy!$J$114:$IV$114,"="&amp;$K40)&lt;&gt;0,$L40,0)</f>
        <v>0</v>
      </c>
      <c r="DS40" s="61">
        <f>IF(COUNTIF(Setup_Hierarchy!$J$115:$IV$115,"="&amp;$K40)&lt;&gt;0,$L40,0)</f>
        <v>0</v>
      </c>
      <c r="DT40" s="61">
        <f>IF(COUNTIF(Setup_Hierarchy!$J$116:$IV$116,"="&amp;$K40)&lt;&gt;0,$L40,0)</f>
        <v>0</v>
      </c>
    </row>
    <row r="41" spans="2:124" x14ac:dyDescent="0.2">
      <c r="B41" t="s">
        <v>43</v>
      </c>
      <c r="C41">
        <v>4</v>
      </c>
      <c r="D41" t="s">
        <v>18</v>
      </c>
      <c r="E41" t="s">
        <v>369</v>
      </c>
      <c r="F41" t="s">
        <v>525</v>
      </c>
      <c r="G41" t="s">
        <v>531</v>
      </c>
      <c r="H41" t="s">
        <v>13</v>
      </c>
      <c r="I41">
        <v>5.9708999999999998E-2</v>
      </c>
      <c r="J41">
        <v>-0.10199800000000001</v>
      </c>
      <c r="K41">
        <v>629</v>
      </c>
      <c r="L41">
        <v>-263.94</v>
      </c>
      <c r="M41" s="61">
        <f>IF(COUNTIF(Setup_Hierarchy!$J$5:$IV$5,"="&amp;$K41)&lt;&gt;0,$L41,0)</f>
        <v>-263.94</v>
      </c>
      <c r="N41" s="61">
        <f>IF(COUNTIF(Setup_Hierarchy!$J$6:$IV$6,"="&amp;$K41)&lt;&gt;0,$L41,0)</f>
        <v>-263.94</v>
      </c>
      <c r="O41" s="61">
        <f>IF(COUNTIF(Setup_Hierarchy!$J$7:$IV$7,"="&amp;$K41)&lt;&gt;0,$L41,0)</f>
        <v>-263.94</v>
      </c>
      <c r="P41" s="61">
        <f>IF(COUNTIF(Setup_Hierarchy!$J$8:$IV$8,"="&amp;$K41)&lt;&gt;0,$L41,0)</f>
        <v>0</v>
      </c>
      <c r="Q41" s="61">
        <f>IF(COUNTIF(Setup_Hierarchy!$J$9:$IV$9,"="&amp;$K41)&lt;&gt;0,$L41,0)</f>
        <v>0</v>
      </c>
      <c r="R41" s="61">
        <f>IF(COUNTIF(Setup_Hierarchy!$J$10:$IV$10,"="&amp;$K41)&lt;&gt;0,$L41,0)</f>
        <v>0</v>
      </c>
      <c r="S41" s="61">
        <f>IF(COUNTIF(Setup_Hierarchy!$J$11:$IV$11,"="&amp;$K41)&lt;&gt;0,$L41,0)</f>
        <v>0</v>
      </c>
      <c r="T41" s="61">
        <f>IF(COUNTIF(Setup_Hierarchy!$J$12:$IV$12,"="&amp;$K41)&lt;&gt;0,$L41,0)</f>
        <v>0</v>
      </c>
      <c r="U41" s="61">
        <f>IF(COUNTIF(Setup_Hierarchy!$J$13:$IV$13,"="&amp;$K41)&lt;&gt;0,$L41,0)</f>
        <v>0</v>
      </c>
      <c r="V41" s="61">
        <f>IF(COUNTIF(Setup_Hierarchy!$J$14:$IV$14,"="&amp;$K41)&lt;&gt;0,$L41,0)</f>
        <v>0</v>
      </c>
      <c r="W41" s="61">
        <f>IF(COUNTIF(Setup_Hierarchy!$J$15:$IV$15,"="&amp;$K41)&lt;&gt;0,$L41,0)</f>
        <v>0</v>
      </c>
      <c r="X41" s="61">
        <f>IF(COUNTIF(Setup_Hierarchy!$J$16:$IV$16,"="&amp;$K41)&lt;&gt;0,$L41,0)</f>
        <v>0</v>
      </c>
      <c r="Y41" s="61">
        <f>IF(COUNTIF(Setup_Hierarchy!$J$17:$IV$17,"="&amp;$K41)&lt;&gt;0,$L41,0)</f>
        <v>0</v>
      </c>
      <c r="Z41" s="61">
        <f>IF(COUNTIF(Setup_Hierarchy!$J$18:$IV$18,"="&amp;$K41)&lt;&gt;0,$L41,0)</f>
        <v>0</v>
      </c>
      <c r="AA41" s="61">
        <f>IF(COUNTIF(Setup_Hierarchy!$J$19:$IV$19,"="&amp;$K41)&lt;&gt;0,$L41,0)</f>
        <v>0</v>
      </c>
      <c r="AB41" s="61">
        <f>IF(COUNTIF(Setup_Hierarchy!$J$20:$IV$20,"="&amp;$K41)&lt;&gt;0,$L41,0)</f>
        <v>0</v>
      </c>
      <c r="AC41" s="61">
        <f>IF(COUNTIF(Setup_Hierarchy!$J$21:$IV$21,"="&amp;$K41)&lt;&gt;0,$L41,0)</f>
        <v>0</v>
      </c>
      <c r="AD41" s="61">
        <f>IF(COUNTIF(Setup_Hierarchy!$J$22:$IV$22,"="&amp;$K41)&lt;&gt;0,$L41,0)</f>
        <v>0</v>
      </c>
      <c r="AE41" s="61">
        <f>IF(COUNTIF(Setup_Hierarchy!$J$23:$IV$23,"="&amp;$K41)&lt;&gt;0,$L41,0)</f>
        <v>0</v>
      </c>
      <c r="AF41" s="61">
        <f>IF(COUNTIF(Setup_Hierarchy!$J$24:$IV$24,"="&amp;$K41)&lt;&gt;0,$L41,0)</f>
        <v>0</v>
      </c>
      <c r="AG41" s="61">
        <f>IF(COUNTIF(Setup_Hierarchy!$J$25:$IV$25,"="&amp;$K41)&lt;&gt;0,$L41,0)</f>
        <v>0</v>
      </c>
      <c r="AH41" s="61">
        <f>IF(COUNTIF(Setup_Hierarchy!$J$26:$IV$26,"="&amp;$K41)&lt;&gt;0,$L41,0)</f>
        <v>0</v>
      </c>
      <c r="AI41" s="61">
        <f>IF(COUNTIF(Setup_Hierarchy!$J$27:$IV$27,"="&amp;$K41)&lt;&gt;0,$L41,0)</f>
        <v>0</v>
      </c>
      <c r="AJ41" s="61">
        <f>IF(COUNTIF(Setup_Hierarchy!$J$28:$IV$28,"="&amp;$K41)&lt;&gt;0,$L41,0)</f>
        <v>0</v>
      </c>
      <c r="AK41" s="61">
        <f>IF(COUNTIF(Setup_Hierarchy!$J$29:$IV$29,"="&amp;$K41)&lt;&gt;0,$L41,0)</f>
        <v>0</v>
      </c>
      <c r="AL41" s="61">
        <f>IF(COUNTIF(Setup_Hierarchy!$J$30:$IV$30,"="&amp;$K41)&lt;&gt;0,$L41,0)</f>
        <v>0</v>
      </c>
      <c r="AM41" s="61">
        <f>IF(COUNTIF(Setup_Hierarchy!$J$31:$IV$31,"="&amp;$K41)&lt;&gt;0,$L41,0)</f>
        <v>0</v>
      </c>
      <c r="AN41" s="61">
        <f>IF(COUNTIF(Setup_Hierarchy!$J$32:$IV$32,"="&amp;$K41)&lt;&gt;0,$L41,0)</f>
        <v>0</v>
      </c>
      <c r="AO41" s="61">
        <f>IF(COUNTIF(Setup_Hierarchy!$J$33:$IV$33,"="&amp;$K41)&lt;&gt;0,$L41,0)</f>
        <v>0</v>
      </c>
      <c r="AP41" s="61">
        <f>IF(COUNTIF(Setup_Hierarchy!$J$34:$IV$34,"="&amp;$K41)&lt;&gt;0,$L41,0)</f>
        <v>0</v>
      </c>
      <c r="AQ41" s="61">
        <f>IF(COUNTIF(Setup_Hierarchy!$J$35:$IV$35,"="&amp;$K41)&lt;&gt;0,$L41,0)</f>
        <v>0</v>
      </c>
      <c r="AR41" s="61">
        <f>IF(COUNTIF(Setup_Hierarchy!$J$36:$IV$36,"="&amp;$K41)&lt;&gt;0,$L41,0)</f>
        <v>0</v>
      </c>
      <c r="AS41" s="61">
        <f>IF(COUNTIF(Setup_Hierarchy!$J$37:$IV$37,"="&amp;$K41)&lt;&gt;0,$L41,0)</f>
        <v>0</v>
      </c>
      <c r="AT41" s="61">
        <f>IF(COUNTIF(Setup_Hierarchy!$J$38:$IV$38,"="&amp;$K41)&lt;&gt;0,$L41,0)</f>
        <v>0</v>
      </c>
      <c r="AU41" s="61">
        <f>IF(COUNTIF(Setup_Hierarchy!$J$39:$IV$39,"="&amp;$K41)&lt;&gt;0,$L41,0)</f>
        <v>0</v>
      </c>
      <c r="AV41" s="61">
        <f>IF(COUNTIF(Setup_Hierarchy!$J$40:$IV$40,"="&amp;$K41)&lt;&gt;0,$L41,0)</f>
        <v>0</v>
      </c>
      <c r="AW41" s="61">
        <f>IF(COUNTIF(Setup_Hierarchy!$J$41:$IV$41,"="&amp;$K41)&lt;&gt;0,$L41,0)</f>
        <v>0</v>
      </c>
      <c r="AX41" s="61">
        <f>IF(COUNTIF(Setup_Hierarchy!$J$42:$IV$42,"="&amp;$K41)&lt;&gt;0,$L41,0)</f>
        <v>0</v>
      </c>
      <c r="AY41" s="61">
        <f>IF(COUNTIF(Setup_Hierarchy!$J$43:$IV$43,"="&amp;$K41)&lt;&gt;0,$L41,0)</f>
        <v>0</v>
      </c>
      <c r="AZ41" s="61">
        <f>IF(COUNTIF(Setup_Hierarchy!$J$44:$IV$44,"="&amp;$K41)&lt;&gt;0,$L41,0)</f>
        <v>0</v>
      </c>
      <c r="BA41" s="61">
        <f>IF(COUNTIF(Setup_Hierarchy!$J$45:$IV$45,"="&amp;$K41)&lt;&gt;0,$L41,0)</f>
        <v>0</v>
      </c>
      <c r="BB41" s="61">
        <f>IF(COUNTIF(Setup_Hierarchy!$J$46:$IV$46,"="&amp;$K41)&lt;&gt;0,$L41,0)</f>
        <v>0</v>
      </c>
      <c r="BC41" s="61">
        <f>IF(COUNTIF(Setup_Hierarchy!$J$47:$IV$47,"="&amp;$K41)&lt;&gt;0,$L41,0)</f>
        <v>0</v>
      </c>
      <c r="BD41" s="61">
        <f>IF(COUNTIF(Setup_Hierarchy!$J$48:$IV$48,"="&amp;$K41)&lt;&gt;0,$L41,0)</f>
        <v>0</v>
      </c>
      <c r="BE41" s="61">
        <f>IF(COUNTIF(Setup_Hierarchy!$J$49:$IV$49,"="&amp;$K41)&lt;&gt;0,$L41,0)</f>
        <v>0</v>
      </c>
      <c r="BF41" s="61">
        <f>IF(COUNTIF(Setup_Hierarchy!$J$50:$IV$50,"="&amp;$K41)&lt;&gt;0,$L41,0)</f>
        <v>0</v>
      </c>
      <c r="BG41" s="61">
        <f>IF(COUNTIF(Setup_Hierarchy!$J$51:$IV$51,"="&amp;$K41)&lt;&gt;0,$L41,0)</f>
        <v>-263.94</v>
      </c>
      <c r="BH41" s="61">
        <f>IF(COUNTIF(Setup_Hierarchy!$J$52:$IV$52,"="&amp;$K41)&lt;&gt;0,$L41,0)</f>
        <v>0</v>
      </c>
      <c r="BI41" s="61">
        <f>IF(COUNTIF(Setup_Hierarchy!$J$53:$IV$53,"="&amp;$K41)&lt;&gt;0,$L41,0)</f>
        <v>0</v>
      </c>
      <c r="BJ41" s="61">
        <f>IF(COUNTIF(Setup_Hierarchy!$J$54:$IV$54,"="&amp;$K41)&lt;&gt;0,$L41,0)</f>
        <v>0</v>
      </c>
      <c r="BK41" s="61">
        <f>IF(COUNTIF(Setup_Hierarchy!$J$55:$IV$55,"="&amp;$K41)&lt;&gt;0,$L41,0)</f>
        <v>0</v>
      </c>
      <c r="BL41" s="61">
        <f>IF(COUNTIF(Setup_Hierarchy!$J$56:$IV$56,"="&amp;$K41)&lt;&gt;0,$L41,0)</f>
        <v>0</v>
      </c>
      <c r="BM41" s="61">
        <f>IF(COUNTIF(Setup_Hierarchy!$J$57:$IV$57,"="&amp;$K41)&lt;&gt;0,$L41,0)</f>
        <v>0</v>
      </c>
      <c r="BN41" s="61">
        <f>IF(COUNTIF(Setup_Hierarchy!$J$58:$IV$58,"="&amp;$K41)&lt;&gt;0,$L41,0)</f>
        <v>0</v>
      </c>
      <c r="BO41" s="61">
        <f>IF(COUNTIF(Setup_Hierarchy!$J$59:$IV$59,"="&amp;$K41)&lt;&gt;0,$L41,0)</f>
        <v>-263.94</v>
      </c>
      <c r="BP41" s="61">
        <f>IF(COUNTIF(Setup_Hierarchy!$J$60:$IV$60,"="&amp;$K41)&lt;&gt;0,$L41,0)</f>
        <v>-263.94</v>
      </c>
      <c r="BQ41" s="61">
        <f>IF(COUNTIF(Setup_Hierarchy!$J$61:$IV$61,"="&amp;$K41)&lt;&gt;0,$L41,0)</f>
        <v>-263.94</v>
      </c>
      <c r="BR41" s="61">
        <f>IF(COUNTIF(Setup_Hierarchy!$J$62:$IV$62,"="&amp;$K41)&lt;&gt;0,$L41,0)</f>
        <v>0</v>
      </c>
      <c r="BS41" s="61">
        <f>IF(COUNTIF(Setup_Hierarchy!$J$63:$IV$63,"="&amp;$K41)&lt;&gt;0,$L41,0)</f>
        <v>0</v>
      </c>
      <c r="BT41" s="61">
        <f>IF(COUNTIF(Setup_Hierarchy!$J$64:$IV$64,"="&amp;$K41)&lt;&gt;0,$L41,0)</f>
        <v>0</v>
      </c>
      <c r="BU41" s="61">
        <f>IF(COUNTIF(Setup_Hierarchy!$J$65:$IV$65,"="&amp;$K41)&lt;&gt;0,$L41,0)</f>
        <v>0</v>
      </c>
      <c r="BV41" s="61">
        <f>IF(COUNTIF(Setup_Hierarchy!$J$66:$IV$66,"="&amp;$K41)&lt;&gt;0,$L41,0)</f>
        <v>0</v>
      </c>
      <c r="BW41" s="61">
        <f>IF(COUNTIF(Setup_Hierarchy!$J$67:$IV$67,"="&amp;$K41)&lt;&gt;0,$L41,0)</f>
        <v>0</v>
      </c>
      <c r="BX41" s="61">
        <f>IF(COUNTIF(Setup_Hierarchy!$J$68:$IV$68,"="&amp;$K41)&lt;&gt;0,$L41,0)</f>
        <v>0</v>
      </c>
      <c r="BY41" s="61">
        <f>IF(COUNTIF(Setup_Hierarchy!$J$69:$IV$69,"="&amp;$K41)&lt;&gt;0,$L41,0)</f>
        <v>0</v>
      </c>
      <c r="BZ41" s="61">
        <f>IF(COUNTIF(Setup_Hierarchy!$J$70:$IV$70,"="&amp;$K41)&lt;&gt;0,$L41,0)</f>
        <v>0</v>
      </c>
      <c r="CA41" s="61">
        <f>IF(COUNTIF(Setup_Hierarchy!$J$71:$IV$71,"="&amp;$K41)&lt;&gt;0,$L41,0)</f>
        <v>0</v>
      </c>
      <c r="CB41" s="61">
        <f>IF(COUNTIF(Setup_Hierarchy!$J$72:$IV$72,"="&amp;$K41)&lt;&gt;0,$L41,0)</f>
        <v>0</v>
      </c>
      <c r="CC41" s="61">
        <f>IF(COUNTIF(Setup_Hierarchy!$J$73:$IV$73,"="&amp;$K41)&lt;&gt;0,$L41,0)</f>
        <v>0</v>
      </c>
      <c r="CD41" s="61">
        <f>IF(COUNTIF(Setup_Hierarchy!$J$74:$IV$74,"="&amp;$K41)&lt;&gt;0,$L41,0)</f>
        <v>0</v>
      </c>
      <c r="CE41" s="61">
        <f>IF(COUNTIF(Setup_Hierarchy!$J$75:$IV$75,"="&amp;$K41)&lt;&gt;0,$L41,0)</f>
        <v>0</v>
      </c>
      <c r="CF41" s="61">
        <f>IF(COUNTIF(Setup_Hierarchy!$J$76:$IV$76,"="&amp;$K41)&lt;&gt;0,$L41,0)</f>
        <v>0</v>
      </c>
      <c r="CG41" s="61">
        <f>IF(COUNTIF(Setup_Hierarchy!$J$77:$IV$77,"="&amp;$K41)&lt;&gt;0,$L41,0)</f>
        <v>0</v>
      </c>
      <c r="CH41" s="61">
        <f>IF(COUNTIF(Setup_Hierarchy!$J$78:$IV$78,"="&amp;$K41)&lt;&gt;0,$L41,0)</f>
        <v>0</v>
      </c>
      <c r="CI41" s="61">
        <f>IF(COUNTIF(Setup_Hierarchy!$J$79:$IV$79,"="&amp;$K41)&lt;&gt;0,$L41,0)</f>
        <v>0</v>
      </c>
      <c r="CJ41" s="61">
        <f>IF(COUNTIF(Setup_Hierarchy!$J$80:$IV$80,"="&amp;$K41)&lt;&gt;0,$L41,0)</f>
        <v>0</v>
      </c>
      <c r="CK41" s="61">
        <f>IF(COUNTIF(Setup_Hierarchy!$J$81:$IV$81,"="&amp;$K41)&lt;&gt;0,$L41,0)</f>
        <v>0</v>
      </c>
      <c r="CL41" s="61">
        <f>IF(COUNTIF(Setup_Hierarchy!$J$82:$IV$82,"="&amp;$K41)&lt;&gt;0,$L41,0)</f>
        <v>0</v>
      </c>
      <c r="CM41" s="61">
        <f>IF(COUNTIF(Setup_Hierarchy!$J$83:$IV$83,"="&amp;$K41)&lt;&gt;0,$L41,0)</f>
        <v>0</v>
      </c>
      <c r="CN41" s="61">
        <f>IF(COUNTIF(Setup_Hierarchy!$J$84:$IV$84,"="&amp;$K41)&lt;&gt;0,$L41,0)</f>
        <v>0</v>
      </c>
      <c r="CO41" s="61">
        <f>IF(COUNTIF(Setup_Hierarchy!$J$85:$IV$85,"="&amp;$K41)&lt;&gt;0,$L41,0)</f>
        <v>0</v>
      </c>
      <c r="CP41" s="61">
        <f>IF(COUNTIF(Setup_Hierarchy!$J$86:$IV$86,"="&amp;$K41)&lt;&gt;0,$L41,0)</f>
        <v>0</v>
      </c>
      <c r="CQ41" s="61">
        <f>IF(COUNTIF(Setup_Hierarchy!$J$87:$IV$87,"="&amp;$K41)&lt;&gt;0,$L41,0)</f>
        <v>0</v>
      </c>
      <c r="CR41" s="61">
        <f>IF(COUNTIF(Setup_Hierarchy!$J$88:$IV$88,"="&amp;$K41)&lt;&gt;0,$L41,0)</f>
        <v>0</v>
      </c>
      <c r="CS41" s="61">
        <f>IF(COUNTIF(Setup_Hierarchy!$J$89:$IV$89,"="&amp;$K41)&lt;&gt;0,$L41,0)</f>
        <v>0</v>
      </c>
      <c r="CT41" s="61">
        <f>IF(COUNTIF(Setup_Hierarchy!$J$90:$IV$90,"="&amp;$K41)&lt;&gt;0,$L41,0)</f>
        <v>0</v>
      </c>
      <c r="CU41" s="61">
        <f>IF(COUNTIF(Setup_Hierarchy!$J$91:$IV$91,"="&amp;$K41)&lt;&gt;0,$L41,0)</f>
        <v>0</v>
      </c>
      <c r="CV41" s="61">
        <f>IF(COUNTIF(Setup_Hierarchy!$J$92:$IV$92,"="&amp;$K41)&lt;&gt;0,$L41,0)</f>
        <v>0</v>
      </c>
      <c r="CW41" s="61">
        <f>IF(COUNTIF(Setup_Hierarchy!$J$93:$IV$93,"="&amp;$K41)&lt;&gt;0,$L41,0)</f>
        <v>0</v>
      </c>
      <c r="CX41" s="61">
        <f>IF(COUNTIF(Setup_Hierarchy!$J$94:$IV$94,"="&amp;$K41)&lt;&gt;0,$L41,0)</f>
        <v>0</v>
      </c>
      <c r="CY41" s="61">
        <f>IF(COUNTIF(Setup_Hierarchy!$J$95:$IV$95,"="&amp;$K41)&lt;&gt;0,$L41,0)</f>
        <v>0</v>
      </c>
      <c r="CZ41" s="61">
        <f>IF(COUNTIF(Setup_Hierarchy!$J$96:$IV$96,"="&amp;$K41)&lt;&gt;0,$L41,0)</f>
        <v>0</v>
      </c>
      <c r="DA41" s="61">
        <f>IF(COUNTIF(Setup_Hierarchy!$J$97:$IV$97,"="&amp;$K41)&lt;&gt;0,$L41,0)</f>
        <v>0</v>
      </c>
      <c r="DB41" s="61">
        <f>IF(COUNTIF(Setup_Hierarchy!$J$98:$IV$98,"="&amp;$K41)&lt;&gt;0,$L41,0)</f>
        <v>0</v>
      </c>
      <c r="DC41" s="61">
        <f>IF(COUNTIF(Setup_Hierarchy!$J$99:$IV$99,"="&amp;$K41)&lt;&gt;0,$L41,0)</f>
        <v>0</v>
      </c>
      <c r="DD41" s="61">
        <f>IF(COUNTIF(Setup_Hierarchy!$J$100:$IV$100,"="&amp;$K41)&lt;&gt;0,$L41,0)</f>
        <v>0</v>
      </c>
      <c r="DE41" s="61">
        <f>IF(COUNTIF(Setup_Hierarchy!$J$101:$IV$101,"="&amp;$K41)&lt;&gt;0,$L41,0)</f>
        <v>0</v>
      </c>
      <c r="DF41" s="61">
        <f>IF(COUNTIF(Setup_Hierarchy!$J$102:$IV$102,"="&amp;$K41)&lt;&gt;0,$L41,0)</f>
        <v>0</v>
      </c>
      <c r="DG41" s="61">
        <f>IF(COUNTIF(Setup_Hierarchy!$J$103:$IV$103,"="&amp;$K41)&lt;&gt;0,$L41,0)</f>
        <v>0</v>
      </c>
      <c r="DH41" s="61">
        <f>IF(COUNTIF(Setup_Hierarchy!$J$104:$IV$104,"="&amp;$K41)&lt;&gt;0,$L41,0)</f>
        <v>0</v>
      </c>
      <c r="DI41" s="61">
        <f>IF(COUNTIF(Setup_Hierarchy!$J$105:$IV$105,"="&amp;$K41)&lt;&gt;0,$L41,0)</f>
        <v>0</v>
      </c>
      <c r="DJ41" s="61">
        <f>IF(COUNTIF(Setup_Hierarchy!$J$106:$IV$106,"="&amp;$K41)&lt;&gt;0,$L41,0)</f>
        <v>0</v>
      </c>
      <c r="DK41" s="61">
        <f>IF(COUNTIF(Setup_Hierarchy!$J$107:$IV$107,"="&amp;$K41)&lt;&gt;0,$L41,0)</f>
        <v>0</v>
      </c>
      <c r="DL41" s="61">
        <f>IF(COUNTIF(Setup_Hierarchy!$J$108:$IV$108,"="&amp;$K41)&lt;&gt;0,$L41,0)</f>
        <v>0</v>
      </c>
      <c r="DM41" s="61">
        <f>IF(COUNTIF(Setup_Hierarchy!$J$109:$IV$109,"="&amp;$K41)&lt;&gt;0,$L41,0)</f>
        <v>0</v>
      </c>
      <c r="DN41" s="61">
        <f>IF(COUNTIF(Setup_Hierarchy!$J$110:$IV$110,"="&amp;$K41)&lt;&gt;0,$L41,0)</f>
        <v>0</v>
      </c>
      <c r="DO41" s="61">
        <f>IF(COUNTIF(Setup_Hierarchy!$J$111:$IV$111,"="&amp;$K41)&lt;&gt;0,$L41,0)</f>
        <v>0</v>
      </c>
      <c r="DP41" s="61">
        <f>IF(COUNTIF(Setup_Hierarchy!$J$112:$IV$112,"="&amp;$K41)&lt;&gt;0,$L41,0)</f>
        <v>0</v>
      </c>
      <c r="DQ41" s="61">
        <f>IF(COUNTIF(Setup_Hierarchy!$J$113:$IV$113,"="&amp;$K41)&lt;&gt;0,$L41,0)</f>
        <v>0</v>
      </c>
      <c r="DR41" s="61">
        <f>IF(COUNTIF(Setup_Hierarchy!$J$114:$IV$114,"="&amp;$K41)&lt;&gt;0,$L41,0)</f>
        <v>0</v>
      </c>
      <c r="DS41" s="61">
        <f>IF(COUNTIF(Setup_Hierarchy!$J$115:$IV$115,"="&amp;$K41)&lt;&gt;0,$L41,0)</f>
        <v>0</v>
      </c>
      <c r="DT41" s="61">
        <f>IF(COUNTIF(Setup_Hierarchy!$J$116:$IV$116,"="&amp;$K41)&lt;&gt;0,$L41,0)</f>
        <v>0</v>
      </c>
    </row>
    <row r="42" spans="2:124" x14ac:dyDescent="0.2">
      <c r="B42" t="s">
        <v>43</v>
      </c>
      <c r="C42">
        <v>4</v>
      </c>
      <c r="D42" t="s">
        <v>18</v>
      </c>
      <c r="E42" t="s">
        <v>369</v>
      </c>
      <c r="F42" t="s">
        <v>525</v>
      </c>
      <c r="G42" t="s">
        <v>531</v>
      </c>
      <c r="H42" t="s">
        <v>13</v>
      </c>
      <c r="I42">
        <v>5.9708999999999998E-2</v>
      </c>
      <c r="J42">
        <v>-0.10199800000000001</v>
      </c>
      <c r="K42">
        <v>638</v>
      </c>
      <c r="L42">
        <v>108.63</v>
      </c>
      <c r="M42" s="61">
        <f>IF(COUNTIF(Setup_Hierarchy!$J$5:$IV$5,"="&amp;$K42)&lt;&gt;0,$L42,0)</f>
        <v>108.63</v>
      </c>
      <c r="N42" s="61">
        <f>IF(COUNTIF(Setup_Hierarchy!$J$6:$IV$6,"="&amp;$K42)&lt;&gt;0,$L42,0)</f>
        <v>108.63</v>
      </c>
      <c r="O42" s="61">
        <f>IF(COUNTIF(Setup_Hierarchy!$J$7:$IV$7,"="&amp;$K42)&lt;&gt;0,$L42,0)</f>
        <v>108.63</v>
      </c>
      <c r="P42" s="61">
        <f>IF(COUNTIF(Setup_Hierarchy!$J$8:$IV$8,"="&amp;$K42)&lt;&gt;0,$L42,0)</f>
        <v>0</v>
      </c>
      <c r="Q42" s="61">
        <f>IF(COUNTIF(Setup_Hierarchy!$J$9:$IV$9,"="&amp;$K42)&lt;&gt;0,$L42,0)</f>
        <v>0</v>
      </c>
      <c r="R42" s="61">
        <f>IF(COUNTIF(Setup_Hierarchy!$J$10:$IV$10,"="&amp;$K42)&lt;&gt;0,$L42,0)</f>
        <v>0</v>
      </c>
      <c r="S42" s="61">
        <f>IF(COUNTIF(Setup_Hierarchy!$J$11:$IV$11,"="&amp;$K42)&lt;&gt;0,$L42,0)</f>
        <v>0</v>
      </c>
      <c r="T42" s="61">
        <f>IF(COUNTIF(Setup_Hierarchy!$J$12:$IV$12,"="&amp;$K42)&lt;&gt;0,$L42,0)</f>
        <v>0</v>
      </c>
      <c r="U42" s="61">
        <f>IF(COUNTIF(Setup_Hierarchy!$J$13:$IV$13,"="&amp;$K42)&lt;&gt;0,$L42,0)</f>
        <v>0</v>
      </c>
      <c r="V42" s="61">
        <f>IF(COUNTIF(Setup_Hierarchy!$J$14:$IV$14,"="&amp;$K42)&lt;&gt;0,$L42,0)</f>
        <v>0</v>
      </c>
      <c r="W42" s="61">
        <f>IF(COUNTIF(Setup_Hierarchy!$J$15:$IV$15,"="&amp;$K42)&lt;&gt;0,$L42,0)</f>
        <v>0</v>
      </c>
      <c r="X42" s="61">
        <f>IF(COUNTIF(Setup_Hierarchy!$J$16:$IV$16,"="&amp;$K42)&lt;&gt;0,$L42,0)</f>
        <v>0</v>
      </c>
      <c r="Y42" s="61">
        <f>IF(COUNTIF(Setup_Hierarchy!$J$17:$IV$17,"="&amp;$K42)&lt;&gt;0,$L42,0)</f>
        <v>0</v>
      </c>
      <c r="Z42" s="61">
        <f>IF(COUNTIF(Setup_Hierarchy!$J$18:$IV$18,"="&amp;$K42)&lt;&gt;0,$L42,0)</f>
        <v>0</v>
      </c>
      <c r="AA42" s="61">
        <f>IF(COUNTIF(Setup_Hierarchy!$J$19:$IV$19,"="&amp;$K42)&lt;&gt;0,$L42,0)</f>
        <v>0</v>
      </c>
      <c r="AB42" s="61">
        <f>IF(COUNTIF(Setup_Hierarchy!$J$20:$IV$20,"="&amp;$K42)&lt;&gt;0,$L42,0)</f>
        <v>0</v>
      </c>
      <c r="AC42" s="61">
        <f>IF(COUNTIF(Setup_Hierarchy!$J$21:$IV$21,"="&amp;$K42)&lt;&gt;0,$L42,0)</f>
        <v>0</v>
      </c>
      <c r="AD42" s="61">
        <f>IF(COUNTIF(Setup_Hierarchy!$J$22:$IV$22,"="&amp;$K42)&lt;&gt;0,$L42,0)</f>
        <v>0</v>
      </c>
      <c r="AE42" s="61">
        <f>IF(COUNTIF(Setup_Hierarchy!$J$23:$IV$23,"="&amp;$K42)&lt;&gt;0,$L42,0)</f>
        <v>0</v>
      </c>
      <c r="AF42" s="61">
        <f>IF(COUNTIF(Setup_Hierarchy!$J$24:$IV$24,"="&amp;$K42)&lt;&gt;0,$L42,0)</f>
        <v>0</v>
      </c>
      <c r="AG42" s="61">
        <f>IF(COUNTIF(Setup_Hierarchy!$J$25:$IV$25,"="&amp;$K42)&lt;&gt;0,$L42,0)</f>
        <v>0</v>
      </c>
      <c r="AH42" s="61">
        <f>IF(COUNTIF(Setup_Hierarchy!$J$26:$IV$26,"="&amp;$K42)&lt;&gt;0,$L42,0)</f>
        <v>0</v>
      </c>
      <c r="AI42" s="61">
        <f>IF(COUNTIF(Setup_Hierarchy!$J$27:$IV$27,"="&amp;$K42)&lt;&gt;0,$L42,0)</f>
        <v>0</v>
      </c>
      <c r="AJ42" s="61">
        <f>IF(COUNTIF(Setup_Hierarchy!$J$28:$IV$28,"="&amp;$K42)&lt;&gt;0,$L42,0)</f>
        <v>0</v>
      </c>
      <c r="AK42" s="61">
        <f>IF(COUNTIF(Setup_Hierarchy!$J$29:$IV$29,"="&amp;$K42)&lt;&gt;0,$L42,0)</f>
        <v>0</v>
      </c>
      <c r="AL42" s="61">
        <f>IF(COUNTIF(Setup_Hierarchy!$J$30:$IV$30,"="&amp;$K42)&lt;&gt;0,$L42,0)</f>
        <v>0</v>
      </c>
      <c r="AM42" s="61">
        <f>IF(COUNTIF(Setup_Hierarchy!$J$31:$IV$31,"="&amp;$K42)&lt;&gt;0,$L42,0)</f>
        <v>0</v>
      </c>
      <c r="AN42" s="61">
        <f>IF(COUNTIF(Setup_Hierarchy!$J$32:$IV$32,"="&amp;$K42)&lt;&gt;0,$L42,0)</f>
        <v>0</v>
      </c>
      <c r="AO42" s="61">
        <f>IF(COUNTIF(Setup_Hierarchy!$J$33:$IV$33,"="&amp;$K42)&lt;&gt;0,$L42,0)</f>
        <v>0</v>
      </c>
      <c r="AP42" s="61">
        <f>IF(COUNTIF(Setup_Hierarchy!$J$34:$IV$34,"="&amp;$K42)&lt;&gt;0,$L42,0)</f>
        <v>0</v>
      </c>
      <c r="AQ42" s="61">
        <f>IF(COUNTIF(Setup_Hierarchy!$J$35:$IV$35,"="&amp;$K42)&lt;&gt;0,$L42,0)</f>
        <v>0</v>
      </c>
      <c r="AR42" s="61">
        <f>IF(COUNTIF(Setup_Hierarchy!$J$36:$IV$36,"="&amp;$K42)&lt;&gt;0,$L42,0)</f>
        <v>0</v>
      </c>
      <c r="AS42" s="61">
        <f>IF(COUNTIF(Setup_Hierarchy!$J$37:$IV$37,"="&amp;$K42)&lt;&gt;0,$L42,0)</f>
        <v>0</v>
      </c>
      <c r="AT42" s="61">
        <f>IF(COUNTIF(Setup_Hierarchy!$J$38:$IV$38,"="&amp;$K42)&lt;&gt;0,$L42,0)</f>
        <v>0</v>
      </c>
      <c r="AU42" s="61">
        <f>IF(COUNTIF(Setup_Hierarchy!$J$39:$IV$39,"="&amp;$K42)&lt;&gt;0,$L42,0)</f>
        <v>0</v>
      </c>
      <c r="AV42" s="61">
        <f>IF(COUNTIF(Setup_Hierarchy!$J$40:$IV$40,"="&amp;$K42)&lt;&gt;0,$L42,0)</f>
        <v>0</v>
      </c>
      <c r="AW42" s="61">
        <f>IF(COUNTIF(Setup_Hierarchy!$J$41:$IV$41,"="&amp;$K42)&lt;&gt;0,$L42,0)</f>
        <v>0</v>
      </c>
      <c r="AX42" s="61">
        <f>IF(COUNTIF(Setup_Hierarchy!$J$42:$IV$42,"="&amp;$K42)&lt;&gt;0,$L42,0)</f>
        <v>0</v>
      </c>
      <c r="AY42" s="61">
        <f>IF(COUNTIF(Setup_Hierarchy!$J$43:$IV$43,"="&amp;$K42)&lt;&gt;0,$L42,0)</f>
        <v>0</v>
      </c>
      <c r="AZ42" s="61">
        <f>IF(COUNTIF(Setup_Hierarchy!$J$44:$IV$44,"="&amp;$K42)&lt;&gt;0,$L42,0)</f>
        <v>0</v>
      </c>
      <c r="BA42" s="61">
        <f>IF(COUNTIF(Setup_Hierarchy!$J$45:$IV$45,"="&amp;$K42)&lt;&gt;0,$L42,0)</f>
        <v>0</v>
      </c>
      <c r="BB42" s="61">
        <f>IF(COUNTIF(Setup_Hierarchy!$J$46:$IV$46,"="&amp;$K42)&lt;&gt;0,$L42,0)</f>
        <v>0</v>
      </c>
      <c r="BC42" s="61">
        <f>IF(COUNTIF(Setup_Hierarchy!$J$47:$IV$47,"="&amp;$K42)&lt;&gt;0,$L42,0)</f>
        <v>0</v>
      </c>
      <c r="BD42" s="61">
        <f>IF(COUNTIF(Setup_Hierarchy!$J$48:$IV$48,"="&amp;$K42)&lt;&gt;0,$L42,0)</f>
        <v>0</v>
      </c>
      <c r="BE42" s="61">
        <f>IF(COUNTIF(Setup_Hierarchy!$J$49:$IV$49,"="&amp;$K42)&lt;&gt;0,$L42,0)</f>
        <v>0</v>
      </c>
      <c r="BF42" s="61">
        <f>IF(COUNTIF(Setup_Hierarchy!$J$50:$IV$50,"="&amp;$K42)&lt;&gt;0,$L42,0)</f>
        <v>0</v>
      </c>
      <c r="BG42" s="61">
        <f>IF(COUNTIF(Setup_Hierarchy!$J$51:$IV$51,"="&amp;$K42)&lt;&gt;0,$L42,0)</f>
        <v>108.63</v>
      </c>
      <c r="BH42" s="61">
        <f>IF(COUNTIF(Setup_Hierarchy!$J$52:$IV$52,"="&amp;$K42)&lt;&gt;0,$L42,0)</f>
        <v>0</v>
      </c>
      <c r="BI42" s="61">
        <f>IF(COUNTIF(Setup_Hierarchy!$J$53:$IV$53,"="&amp;$K42)&lt;&gt;0,$L42,0)</f>
        <v>0</v>
      </c>
      <c r="BJ42" s="61">
        <f>IF(COUNTIF(Setup_Hierarchy!$J$54:$IV$54,"="&amp;$K42)&lt;&gt;0,$L42,0)</f>
        <v>0</v>
      </c>
      <c r="BK42" s="61">
        <f>IF(COUNTIF(Setup_Hierarchy!$J$55:$IV$55,"="&amp;$K42)&lt;&gt;0,$L42,0)</f>
        <v>0</v>
      </c>
      <c r="BL42" s="61">
        <f>IF(COUNTIF(Setup_Hierarchy!$J$56:$IV$56,"="&amp;$K42)&lt;&gt;0,$L42,0)</f>
        <v>0</v>
      </c>
      <c r="BM42" s="61">
        <f>IF(COUNTIF(Setup_Hierarchy!$J$57:$IV$57,"="&amp;$K42)&lt;&gt;0,$L42,0)</f>
        <v>0</v>
      </c>
      <c r="BN42" s="61">
        <f>IF(COUNTIF(Setup_Hierarchy!$J$58:$IV$58,"="&amp;$K42)&lt;&gt;0,$L42,0)</f>
        <v>0</v>
      </c>
      <c r="BO42" s="61">
        <f>IF(COUNTIF(Setup_Hierarchy!$J$59:$IV$59,"="&amp;$K42)&lt;&gt;0,$L42,0)</f>
        <v>108.63</v>
      </c>
      <c r="BP42" s="61">
        <f>IF(COUNTIF(Setup_Hierarchy!$J$60:$IV$60,"="&amp;$K42)&lt;&gt;0,$L42,0)</f>
        <v>0</v>
      </c>
      <c r="BQ42" s="61">
        <f>IF(COUNTIF(Setup_Hierarchy!$J$61:$IV$61,"="&amp;$K42)&lt;&gt;0,$L42,0)</f>
        <v>0</v>
      </c>
      <c r="BR42" s="61">
        <f>IF(COUNTIF(Setup_Hierarchy!$J$62:$IV$62,"="&amp;$K42)&lt;&gt;0,$L42,0)</f>
        <v>0</v>
      </c>
      <c r="BS42" s="61">
        <f>IF(COUNTIF(Setup_Hierarchy!$J$63:$IV$63,"="&amp;$K42)&lt;&gt;0,$L42,0)</f>
        <v>0</v>
      </c>
      <c r="BT42" s="61">
        <f>IF(COUNTIF(Setup_Hierarchy!$J$64:$IV$64,"="&amp;$K42)&lt;&gt;0,$L42,0)</f>
        <v>0</v>
      </c>
      <c r="BU42" s="61">
        <f>IF(COUNTIF(Setup_Hierarchy!$J$65:$IV$65,"="&amp;$K42)&lt;&gt;0,$L42,0)</f>
        <v>0</v>
      </c>
      <c r="BV42" s="61">
        <f>IF(COUNTIF(Setup_Hierarchy!$J$66:$IV$66,"="&amp;$K42)&lt;&gt;0,$L42,0)</f>
        <v>0</v>
      </c>
      <c r="BW42" s="61">
        <f>IF(COUNTIF(Setup_Hierarchy!$J$67:$IV$67,"="&amp;$K42)&lt;&gt;0,$L42,0)</f>
        <v>0</v>
      </c>
      <c r="BX42" s="61">
        <f>IF(COUNTIF(Setup_Hierarchy!$J$68:$IV$68,"="&amp;$K42)&lt;&gt;0,$L42,0)</f>
        <v>0</v>
      </c>
      <c r="BY42" s="61">
        <f>IF(COUNTIF(Setup_Hierarchy!$J$69:$IV$69,"="&amp;$K42)&lt;&gt;0,$L42,0)</f>
        <v>0</v>
      </c>
      <c r="BZ42" s="61">
        <f>IF(COUNTIF(Setup_Hierarchy!$J$70:$IV$70,"="&amp;$K42)&lt;&gt;0,$L42,0)</f>
        <v>0</v>
      </c>
      <c r="CA42" s="61">
        <f>IF(COUNTIF(Setup_Hierarchy!$J$71:$IV$71,"="&amp;$K42)&lt;&gt;0,$L42,0)</f>
        <v>0</v>
      </c>
      <c r="CB42" s="61">
        <f>IF(COUNTIF(Setup_Hierarchy!$J$72:$IV$72,"="&amp;$K42)&lt;&gt;0,$L42,0)</f>
        <v>0</v>
      </c>
      <c r="CC42" s="61">
        <f>IF(COUNTIF(Setup_Hierarchy!$J$73:$IV$73,"="&amp;$K42)&lt;&gt;0,$L42,0)</f>
        <v>0</v>
      </c>
      <c r="CD42" s="61">
        <f>IF(COUNTIF(Setup_Hierarchy!$J$74:$IV$74,"="&amp;$K42)&lt;&gt;0,$L42,0)</f>
        <v>0</v>
      </c>
      <c r="CE42" s="61">
        <f>IF(COUNTIF(Setup_Hierarchy!$J$75:$IV$75,"="&amp;$K42)&lt;&gt;0,$L42,0)</f>
        <v>0</v>
      </c>
      <c r="CF42" s="61">
        <f>IF(COUNTIF(Setup_Hierarchy!$J$76:$IV$76,"="&amp;$K42)&lt;&gt;0,$L42,0)</f>
        <v>0</v>
      </c>
      <c r="CG42" s="61">
        <f>IF(COUNTIF(Setup_Hierarchy!$J$77:$IV$77,"="&amp;$K42)&lt;&gt;0,$L42,0)</f>
        <v>0</v>
      </c>
      <c r="CH42" s="61">
        <f>IF(COUNTIF(Setup_Hierarchy!$J$78:$IV$78,"="&amp;$K42)&lt;&gt;0,$L42,0)</f>
        <v>0</v>
      </c>
      <c r="CI42" s="61">
        <f>IF(COUNTIF(Setup_Hierarchy!$J$79:$IV$79,"="&amp;$K42)&lt;&gt;0,$L42,0)</f>
        <v>0</v>
      </c>
      <c r="CJ42" s="61">
        <f>IF(COUNTIF(Setup_Hierarchy!$J$80:$IV$80,"="&amp;$K42)&lt;&gt;0,$L42,0)</f>
        <v>0</v>
      </c>
      <c r="CK42" s="61">
        <f>IF(COUNTIF(Setup_Hierarchy!$J$81:$IV$81,"="&amp;$K42)&lt;&gt;0,$L42,0)</f>
        <v>0</v>
      </c>
      <c r="CL42" s="61">
        <f>IF(COUNTIF(Setup_Hierarchy!$J$82:$IV$82,"="&amp;$K42)&lt;&gt;0,$L42,0)</f>
        <v>0</v>
      </c>
      <c r="CM42" s="61">
        <f>IF(COUNTIF(Setup_Hierarchy!$J$83:$IV$83,"="&amp;$K42)&lt;&gt;0,$L42,0)</f>
        <v>0</v>
      </c>
      <c r="CN42" s="61">
        <f>IF(COUNTIF(Setup_Hierarchy!$J$84:$IV$84,"="&amp;$K42)&lt;&gt;0,$L42,0)</f>
        <v>108.63</v>
      </c>
      <c r="CO42" s="61">
        <f>IF(COUNTIF(Setup_Hierarchy!$J$85:$IV$85,"="&amp;$K42)&lt;&gt;0,$L42,0)</f>
        <v>108.63</v>
      </c>
      <c r="CP42" s="61">
        <f>IF(COUNTIF(Setup_Hierarchy!$J$86:$IV$86,"="&amp;$K42)&lt;&gt;0,$L42,0)</f>
        <v>0</v>
      </c>
      <c r="CQ42" s="61">
        <f>IF(COUNTIF(Setup_Hierarchy!$J$87:$IV$87,"="&amp;$K42)&lt;&gt;0,$L42,0)</f>
        <v>0</v>
      </c>
      <c r="CR42" s="61">
        <f>IF(COUNTIF(Setup_Hierarchy!$J$88:$IV$88,"="&amp;$K42)&lt;&gt;0,$L42,0)</f>
        <v>0</v>
      </c>
      <c r="CS42" s="61">
        <f>IF(COUNTIF(Setup_Hierarchy!$J$89:$IV$89,"="&amp;$K42)&lt;&gt;0,$L42,0)</f>
        <v>0</v>
      </c>
      <c r="CT42" s="61">
        <f>IF(COUNTIF(Setup_Hierarchy!$J$90:$IV$90,"="&amp;$K42)&lt;&gt;0,$L42,0)</f>
        <v>0</v>
      </c>
      <c r="CU42" s="61">
        <f>IF(COUNTIF(Setup_Hierarchy!$J$91:$IV$91,"="&amp;$K42)&lt;&gt;0,$L42,0)</f>
        <v>0</v>
      </c>
      <c r="CV42" s="61">
        <f>IF(COUNTIF(Setup_Hierarchy!$J$92:$IV$92,"="&amp;$K42)&lt;&gt;0,$L42,0)</f>
        <v>0</v>
      </c>
      <c r="CW42" s="61">
        <f>IF(COUNTIF(Setup_Hierarchy!$J$93:$IV$93,"="&amp;$K42)&lt;&gt;0,$L42,0)</f>
        <v>0</v>
      </c>
      <c r="CX42" s="61">
        <f>IF(COUNTIF(Setup_Hierarchy!$J$94:$IV$94,"="&amp;$K42)&lt;&gt;0,$L42,0)</f>
        <v>0</v>
      </c>
      <c r="CY42" s="61">
        <f>IF(COUNTIF(Setup_Hierarchy!$J$95:$IV$95,"="&amp;$K42)&lt;&gt;0,$L42,0)</f>
        <v>0</v>
      </c>
      <c r="CZ42" s="61">
        <f>IF(COUNTIF(Setup_Hierarchy!$J$96:$IV$96,"="&amp;$K42)&lt;&gt;0,$L42,0)</f>
        <v>0</v>
      </c>
      <c r="DA42" s="61">
        <f>IF(COUNTIF(Setup_Hierarchy!$J$97:$IV$97,"="&amp;$K42)&lt;&gt;0,$L42,0)</f>
        <v>0</v>
      </c>
      <c r="DB42" s="61">
        <f>IF(COUNTIF(Setup_Hierarchy!$J$98:$IV$98,"="&amp;$K42)&lt;&gt;0,$L42,0)</f>
        <v>0</v>
      </c>
      <c r="DC42" s="61">
        <f>IF(COUNTIF(Setup_Hierarchy!$J$99:$IV$99,"="&amp;$K42)&lt;&gt;0,$L42,0)</f>
        <v>0</v>
      </c>
      <c r="DD42" s="61">
        <f>IF(COUNTIF(Setup_Hierarchy!$J$100:$IV$100,"="&amp;$K42)&lt;&gt;0,$L42,0)</f>
        <v>0</v>
      </c>
      <c r="DE42" s="61">
        <f>IF(COUNTIF(Setup_Hierarchy!$J$101:$IV$101,"="&amp;$K42)&lt;&gt;0,$L42,0)</f>
        <v>0</v>
      </c>
      <c r="DF42" s="61">
        <f>IF(COUNTIF(Setup_Hierarchy!$J$102:$IV$102,"="&amp;$K42)&lt;&gt;0,$L42,0)</f>
        <v>0</v>
      </c>
      <c r="DG42" s="61">
        <f>IF(COUNTIF(Setup_Hierarchy!$J$103:$IV$103,"="&amp;$K42)&lt;&gt;0,$L42,0)</f>
        <v>0</v>
      </c>
      <c r="DH42" s="61">
        <f>IF(COUNTIF(Setup_Hierarchy!$J$104:$IV$104,"="&amp;$K42)&lt;&gt;0,$L42,0)</f>
        <v>0</v>
      </c>
      <c r="DI42" s="61">
        <f>IF(COUNTIF(Setup_Hierarchy!$J$105:$IV$105,"="&amp;$K42)&lt;&gt;0,$L42,0)</f>
        <v>0</v>
      </c>
      <c r="DJ42" s="61">
        <f>IF(COUNTIF(Setup_Hierarchy!$J$106:$IV$106,"="&amp;$K42)&lt;&gt;0,$L42,0)</f>
        <v>0</v>
      </c>
      <c r="DK42" s="61">
        <f>IF(COUNTIF(Setup_Hierarchy!$J$107:$IV$107,"="&amp;$K42)&lt;&gt;0,$L42,0)</f>
        <v>0</v>
      </c>
      <c r="DL42" s="61">
        <f>IF(COUNTIF(Setup_Hierarchy!$J$108:$IV$108,"="&amp;$K42)&lt;&gt;0,$L42,0)</f>
        <v>0</v>
      </c>
      <c r="DM42" s="61">
        <f>IF(COUNTIF(Setup_Hierarchy!$J$109:$IV$109,"="&amp;$K42)&lt;&gt;0,$L42,0)</f>
        <v>0</v>
      </c>
      <c r="DN42" s="61">
        <f>IF(COUNTIF(Setup_Hierarchy!$J$110:$IV$110,"="&amp;$K42)&lt;&gt;0,$L42,0)</f>
        <v>0</v>
      </c>
      <c r="DO42" s="61">
        <f>IF(COUNTIF(Setup_Hierarchy!$J$111:$IV$111,"="&amp;$K42)&lt;&gt;0,$L42,0)</f>
        <v>0</v>
      </c>
      <c r="DP42" s="61">
        <f>IF(COUNTIF(Setup_Hierarchy!$J$112:$IV$112,"="&amp;$K42)&lt;&gt;0,$L42,0)</f>
        <v>0</v>
      </c>
      <c r="DQ42" s="61">
        <f>IF(COUNTIF(Setup_Hierarchy!$J$113:$IV$113,"="&amp;$K42)&lt;&gt;0,$L42,0)</f>
        <v>0</v>
      </c>
      <c r="DR42" s="61">
        <f>IF(COUNTIF(Setup_Hierarchy!$J$114:$IV$114,"="&amp;$K42)&lt;&gt;0,$L42,0)</f>
        <v>0</v>
      </c>
      <c r="DS42" s="61">
        <f>IF(COUNTIF(Setup_Hierarchy!$J$115:$IV$115,"="&amp;$K42)&lt;&gt;0,$L42,0)</f>
        <v>0</v>
      </c>
      <c r="DT42" s="61">
        <f>IF(COUNTIF(Setup_Hierarchy!$J$116:$IV$116,"="&amp;$K42)&lt;&gt;0,$L42,0)</f>
        <v>0</v>
      </c>
    </row>
    <row r="43" spans="2:124" x14ac:dyDescent="0.2">
      <c r="B43" t="s">
        <v>43</v>
      </c>
      <c r="C43">
        <v>4</v>
      </c>
      <c r="D43" t="s">
        <v>18</v>
      </c>
      <c r="E43" t="s">
        <v>369</v>
      </c>
      <c r="F43" t="s">
        <v>525</v>
      </c>
      <c r="G43" t="s">
        <v>531</v>
      </c>
      <c r="H43" t="s">
        <v>13</v>
      </c>
      <c r="I43">
        <v>5.9708999999999998E-2</v>
      </c>
      <c r="J43">
        <v>-0.10199800000000001</v>
      </c>
      <c r="K43">
        <v>677</v>
      </c>
      <c r="L43">
        <v>367.63</v>
      </c>
      <c r="M43" s="61">
        <f>IF(COUNTIF(Setup_Hierarchy!$J$5:$IV$5,"="&amp;$K43)&lt;&gt;0,$L43,0)</f>
        <v>367.63</v>
      </c>
      <c r="N43" s="61">
        <f>IF(COUNTIF(Setup_Hierarchy!$J$6:$IV$6,"="&amp;$K43)&lt;&gt;0,$L43,0)</f>
        <v>367.63</v>
      </c>
      <c r="O43" s="61">
        <f>IF(COUNTIF(Setup_Hierarchy!$J$7:$IV$7,"="&amp;$K43)&lt;&gt;0,$L43,0)</f>
        <v>367.63</v>
      </c>
      <c r="P43" s="61">
        <f>IF(COUNTIF(Setup_Hierarchy!$J$8:$IV$8,"="&amp;$K43)&lt;&gt;0,$L43,0)</f>
        <v>367.63</v>
      </c>
      <c r="Q43" s="61">
        <f>IF(COUNTIF(Setup_Hierarchy!$J$9:$IV$9,"="&amp;$K43)&lt;&gt;0,$L43,0)</f>
        <v>367.63</v>
      </c>
      <c r="R43" s="61">
        <f>IF(COUNTIF(Setup_Hierarchy!$J$10:$IV$10,"="&amp;$K43)&lt;&gt;0,$L43,0)</f>
        <v>0</v>
      </c>
      <c r="S43" s="61">
        <f>IF(COUNTIF(Setup_Hierarchy!$J$11:$IV$11,"="&amp;$K43)&lt;&gt;0,$L43,0)</f>
        <v>0</v>
      </c>
      <c r="T43" s="61">
        <f>IF(COUNTIF(Setup_Hierarchy!$J$12:$IV$12,"="&amp;$K43)&lt;&gt;0,$L43,0)</f>
        <v>0</v>
      </c>
      <c r="U43" s="61">
        <f>IF(COUNTIF(Setup_Hierarchy!$J$13:$IV$13,"="&amp;$K43)&lt;&gt;0,$L43,0)</f>
        <v>0</v>
      </c>
      <c r="V43" s="61">
        <f>IF(COUNTIF(Setup_Hierarchy!$J$14:$IV$14,"="&amp;$K43)&lt;&gt;0,$L43,0)</f>
        <v>0</v>
      </c>
      <c r="W43" s="61">
        <f>IF(COUNTIF(Setup_Hierarchy!$J$15:$IV$15,"="&amp;$K43)&lt;&gt;0,$L43,0)</f>
        <v>0</v>
      </c>
      <c r="X43" s="61">
        <f>IF(COUNTIF(Setup_Hierarchy!$J$16:$IV$16,"="&amp;$K43)&lt;&gt;0,$L43,0)</f>
        <v>0</v>
      </c>
      <c r="Y43" s="61">
        <f>IF(COUNTIF(Setup_Hierarchy!$J$17:$IV$17,"="&amp;$K43)&lt;&gt;0,$L43,0)</f>
        <v>0</v>
      </c>
      <c r="Z43" s="61">
        <f>IF(COUNTIF(Setup_Hierarchy!$J$18:$IV$18,"="&amp;$K43)&lt;&gt;0,$L43,0)</f>
        <v>0</v>
      </c>
      <c r="AA43" s="61">
        <f>IF(COUNTIF(Setup_Hierarchy!$J$19:$IV$19,"="&amp;$K43)&lt;&gt;0,$L43,0)</f>
        <v>0</v>
      </c>
      <c r="AB43" s="61">
        <f>IF(COUNTIF(Setup_Hierarchy!$J$20:$IV$20,"="&amp;$K43)&lt;&gt;0,$L43,0)</f>
        <v>0</v>
      </c>
      <c r="AC43" s="61">
        <f>IF(COUNTIF(Setup_Hierarchy!$J$21:$IV$21,"="&amp;$K43)&lt;&gt;0,$L43,0)</f>
        <v>367.63</v>
      </c>
      <c r="AD43" s="61">
        <f>IF(COUNTIF(Setup_Hierarchy!$J$22:$IV$22,"="&amp;$K43)&lt;&gt;0,$L43,0)</f>
        <v>367.63</v>
      </c>
      <c r="AE43" s="61">
        <f>IF(COUNTIF(Setup_Hierarchy!$J$23:$IV$23,"="&amp;$K43)&lt;&gt;0,$L43,0)</f>
        <v>0</v>
      </c>
      <c r="AF43" s="61">
        <f>IF(COUNTIF(Setup_Hierarchy!$J$24:$IV$24,"="&amp;$K43)&lt;&gt;0,$L43,0)</f>
        <v>0</v>
      </c>
      <c r="AG43" s="61">
        <f>IF(COUNTIF(Setup_Hierarchy!$J$25:$IV$25,"="&amp;$K43)&lt;&gt;0,$L43,0)</f>
        <v>0</v>
      </c>
      <c r="AH43" s="61">
        <f>IF(COUNTIF(Setup_Hierarchy!$J$26:$IV$26,"="&amp;$K43)&lt;&gt;0,$L43,0)</f>
        <v>0</v>
      </c>
      <c r="AI43" s="61">
        <f>IF(COUNTIF(Setup_Hierarchy!$J$27:$IV$27,"="&amp;$K43)&lt;&gt;0,$L43,0)</f>
        <v>0</v>
      </c>
      <c r="AJ43" s="61">
        <f>IF(COUNTIF(Setup_Hierarchy!$J$28:$IV$28,"="&amp;$K43)&lt;&gt;0,$L43,0)</f>
        <v>0</v>
      </c>
      <c r="AK43" s="61">
        <f>IF(COUNTIF(Setup_Hierarchy!$J$29:$IV$29,"="&amp;$K43)&lt;&gt;0,$L43,0)</f>
        <v>0</v>
      </c>
      <c r="AL43" s="61">
        <f>IF(COUNTIF(Setup_Hierarchy!$J$30:$IV$30,"="&amp;$K43)&lt;&gt;0,$L43,0)</f>
        <v>0</v>
      </c>
      <c r="AM43" s="61">
        <f>IF(COUNTIF(Setup_Hierarchy!$J$31:$IV$31,"="&amp;$K43)&lt;&gt;0,$L43,0)</f>
        <v>0</v>
      </c>
      <c r="AN43" s="61">
        <f>IF(COUNTIF(Setup_Hierarchy!$J$32:$IV$32,"="&amp;$K43)&lt;&gt;0,$L43,0)</f>
        <v>0</v>
      </c>
      <c r="AO43" s="61">
        <f>IF(COUNTIF(Setup_Hierarchy!$J$33:$IV$33,"="&amp;$K43)&lt;&gt;0,$L43,0)</f>
        <v>0</v>
      </c>
      <c r="AP43" s="61">
        <f>IF(COUNTIF(Setup_Hierarchy!$J$34:$IV$34,"="&amp;$K43)&lt;&gt;0,$L43,0)</f>
        <v>0</v>
      </c>
      <c r="AQ43" s="61">
        <f>IF(COUNTIF(Setup_Hierarchy!$J$35:$IV$35,"="&amp;$K43)&lt;&gt;0,$L43,0)</f>
        <v>0</v>
      </c>
      <c r="AR43" s="61">
        <f>IF(COUNTIF(Setup_Hierarchy!$J$36:$IV$36,"="&amp;$K43)&lt;&gt;0,$L43,0)</f>
        <v>0</v>
      </c>
      <c r="AS43" s="61">
        <f>IF(COUNTIF(Setup_Hierarchy!$J$37:$IV$37,"="&amp;$K43)&lt;&gt;0,$L43,0)</f>
        <v>0</v>
      </c>
      <c r="AT43" s="61">
        <f>IF(COUNTIF(Setup_Hierarchy!$J$38:$IV$38,"="&amp;$K43)&lt;&gt;0,$L43,0)</f>
        <v>0</v>
      </c>
      <c r="AU43" s="61">
        <f>IF(COUNTIF(Setup_Hierarchy!$J$39:$IV$39,"="&amp;$K43)&lt;&gt;0,$L43,0)</f>
        <v>0</v>
      </c>
      <c r="AV43" s="61">
        <f>IF(COUNTIF(Setup_Hierarchy!$J$40:$IV$40,"="&amp;$K43)&lt;&gt;0,$L43,0)</f>
        <v>0</v>
      </c>
      <c r="AW43" s="61">
        <f>IF(COUNTIF(Setup_Hierarchy!$J$41:$IV$41,"="&amp;$K43)&lt;&gt;0,$L43,0)</f>
        <v>0</v>
      </c>
      <c r="AX43" s="61">
        <f>IF(COUNTIF(Setup_Hierarchy!$J$42:$IV$42,"="&amp;$K43)&lt;&gt;0,$L43,0)</f>
        <v>0</v>
      </c>
      <c r="AY43" s="61">
        <f>IF(COUNTIF(Setup_Hierarchy!$J$43:$IV$43,"="&amp;$K43)&lt;&gt;0,$L43,0)</f>
        <v>0</v>
      </c>
      <c r="AZ43" s="61">
        <f>IF(COUNTIF(Setup_Hierarchy!$J$44:$IV$44,"="&amp;$K43)&lt;&gt;0,$L43,0)</f>
        <v>0</v>
      </c>
      <c r="BA43" s="61">
        <f>IF(COUNTIF(Setup_Hierarchy!$J$45:$IV$45,"="&amp;$K43)&lt;&gt;0,$L43,0)</f>
        <v>0</v>
      </c>
      <c r="BB43" s="61">
        <f>IF(COUNTIF(Setup_Hierarchy!$J$46:$IV$46,"="&amp;$K43)&lt;&gt;0,$L43,0)</f>
        <v>0</v>
      </c>
      <c r="BC43" s="61">
        <f>IF(COUNTIF(Setup_Hierarchy!$J$47:$IV$47,"="&amp;$K43)&lt;&gt;0,$L43,0)</f>
        <v>0</v>
      </c>
      <c r="BD43" s="61">
        <f>IF(COUNTIF(Setup_Hierarchy!$J$48:$IV$48,"="&amp;$K43)&lt;&gt;0,$L43,0)</f>
        <v>0</v>
      </c>
      <c r="BE43" s="61">
        <f>IF(COUNTIF(Setup_Hierarchy!$J$49:$IV$49,"="&amp;$K43)&lt;&gt;0,$L43,0)</f>
        <v>0</v>
      </c>
      <c r="BF43" s="61">
        <f>IF(COUNTIF(Setup_Hierarchy!$J$50:$IV$50,"="&amp;$K43)&lt;&gt;0,$L43,0)</f>
        <v>0</v>
      </c>
      <c r="BG43" s="61">
        <f>IF(COUNTIF(Setup_Hierarchy!$J$51:$IV$51,"="&amp;$K43)&lt;&gt;0,$L43,0)</f>
        <v>0</v>
      </c>
      <c r="BH43" s="61">
        <f>IF(COUNTIF(Setup_Hierarchy!$J$52:$IV$52,"="&amp;$K43)&lt;&gt;0,$L43,0)</f>
        <v>0</v>
      </c>
      <c r="BI43" s="61">
        <f>IF(COUNTIF(Setup_Hierarchy!$J$53:$IV$53,"="&amp;$K43)&lt;&gt;0,$L43,0)</f>
        <v>0</v>
      </c>
      <c r="BJ43" s="61">
        <f>IF(COUNTIF(Setup_Hierarchy!$J$54:$IV$54,"="&amp;$K43)&lt;&gt;0,$L43,0)</f>
        <v>0</v>
      </c>
      <c r="BK43" s="61">
        <f>IF(COUNTIF(Setup_Hierarchy!$J$55:$IV$55,"="&amp;$K43)&lt;&gt;0,$L43,0)</f>
        <v>0</v>
      </c>
      <c r="BL43" s="61">
        <f>IF(COUNTIF(Setup_Hierarchy!$J$56:$IV$56,"="&amp;$K43)&lt;&gt;0,$L43,0)</f>
        <v>0</v>
      </c>
      <c r="BM43" s="61">
        <f>IF(COUNTIF(Setup_Hierarchy!$J$57:$IV$57,"="&amp;$K43)&lt;&gt;0,$L43,0)</f>
        <v>0</v>
      </c>
      <c r="BN43" s="61">
        <f>IF(COUNTIF(Setup_Hierarchy!$J$58:$IV$58,"="&amp;$K43)&lt;&gt;0,$L43,0)</f>
        <v>0</v>
      </c>
      <c r="BO43" s="61">
        <f>IF(COUNTIF(Setup_Hierarchy!$J$59:$IV$59,"="&amp;$K43)&lt;&gt;0,$L43,0)</f>
        <v>0</v>
      </c>
      <c r="BP43" s="61">
        <f>IF(COUNTIF(Setup_Hierarchy!$J$60:$IV$60,"="&amp;$K43)&lt;&gt;0,$L43,0)</f>
        <v>0</v>
      </c>
      <c r="BQ43" s="61">
        <f>IF(COUNTIF(Setup_Hierarchy!$J$61:$IV$61,"="&amp;$K43)&lt;&gt;0,$L43,0)</f>
        <v>0</v>
      </c>
      <c r="BR43" s="61">
        <f>IF(COUNTIF(Setup_Hierarchy!$J$62:$IV$62,"="&amp;$K43)&lt;&gt;0,$L43,0)</f>
        <v>0</v>
      </c>
      <c r="BS43" s="61">
        <f>IF(COUNTIF(Setup_Hierarchy!$J$63:$IV$63,"="&amp;$K43)&lt;&gt;0,$L43,0)</f>
        <v>0</v>
      </c>
      <c r="BT43" s="61">
        <f>IF(COUNTIF(Setup_Hierarchy!$J$64:$IV$64,"="&amp;$K43)&lt;&gt;0,$L43,0)</f>
        <v>0</v>
      </c>
      <c r="BU43" s="61">
        <f>IF(COUNTIF(Setup_Hierarchy!$J$65:$IV$65,"="&amp;$K43)&lt;&gt;0,$L43,0)</f>
        <v>0</v>
      </c>
      <c r="BV43" s="61">
        <f>IF(COUNTIF(Setup_Hierarchy!$J$66:$IV$66,"="&amp;$K43)&lt;&gt;0,$L43,0)</f>
        <v>0</v>
      </c>
      <c r="BW43" s="61">
        <f>IF(COUNTIF(Setup_Hierarchy!$J$67:$IV$67,"="&amp;$K43)&lt;&gt;0,$L43,0)</f>
        <v>0</v>
      </c>
      <c r="BX43" s="61">
        <f>IF(COUNTIF(Setup_Hierarchy!$J$68:$IV$68,"="&amp;$K43)&lt;&gt;0,$L43,0)</f>
        <v>0</v>
      </c>
      <c r="BY43" s="61">
        <f>IF(COUNTIF(Setup_Hierarchy!$J$69:$IV$69,"="&amp;$K43)&lt;&gt;0,$L43,0)</f>
        <v>0</v>
      </c>
      <c r="BZ43" s="61">
        <f>IF(COUNTIF(Setup_Hierarchy!$J$70:$IV$70,"="&amp;$K43)&lt;&gt;0,$L43,0)</f>
        <v>0</v>
      </c>
      <c r="CA43" s="61">
        <f>IF(COUNTIF(Setup_Hierarchy!$J$71:$IV$71,"="&amp;$K43)&lt;&gt;0,$L43,0)</f>
        <v>0</v>
      </c>
      <c r="CB43" s="61">
        <f>IF(COUNTIF(Setup_Hierarchy!$J$72:$IV$72,"="&amp;$K43)&lt;&gt;0,$L43,0)</f>
        <v>0</v>
      </c>
      <c r="CC43" s="61">
        <f>IF(COUNTIF(Setup_Hierarchy!$J$73:$IV$73,"="&amp;$K43)&lt;&gt;0,$L43,0)</f>
        <v>0</v>
      </c>
      <c r="CD43" s="61">
        <f>IF(COUNTIF(Setup_Hierarchy!$J$74:$IV$74,"="&amp;$K43)&lt;&gt;0,$L43,0)</f>
        <v>0</v>
      </c>
      <c r="CE43" s="61">
        <f>IF(COUNTIF(Setup_Hierarchy!$J$75:$IV$75,"="&amp;$K43)&lt;&gt;0,$L43,0)</f>
        <v>0</v>
      </c>
      <c r="CF43" s="61">
        <f>IF(COUNTIF(Setup_Hierarchy!$J$76:$IV$76,"="&amp;$K43)&lt;&gt;0,$L43,0)</f>
        <v>0</v>
      </c>
      <c r="CG43" s="61">
        <f>IF(COUNTIF(Setup_Hierarchy!$J$77:$IV$77,"="&amp;$K43)&lt;&gt;0,$L43,0)</f>
        <v>0</v>
      </c>
      <c r="CH43" s="61">
        <f>IF(COUNTIF(Setup_Hierarchy!$J$78:$IV$78,"="&amp;$K43)&lt;&gt;0,$L43,0)</f>
        <v>0</v>
      </c>
      <c r="CI43" s="61">
        <f>IF(COUNTIF(Setup_Hierarchy!$J$79:$IV$79,"="&amp;$K43)&lt;&gt;0,$L43,0)</f>
        <v>0</v>
      </c>
      <c r="CJ43" s="61">
        <f>IF(COUNTIF(Setup_Hierarchy!$J$80:$IV$80,"="&amp;$K43)&lt;&gt;0,$L43,0)</f>
        <v>0</v>
      </c>
      <c r="CK43" s="61">
        <f>IF(COUNTIF(Setup_Hierarchy!$J$81:$IV$81,"="&amp;$K43)&lt;&gt;0,$L43,0)</f>
        <v>0</v>
      </c>
      <c r="CL43" s="61">
        <f>IF(COUNTIF(Setup_Hierarchy!$J$82:$IV$82,"="&amp;$K43)&lt;&gt;0,$L43,0)</f>
        <v>0</v>
      </c>
      <c r="CM43" s="61">
        <f>IF(COUNTIF(Setup_Hierarchy!$J$83:$IV$83,"="&amp;$K43)&lt;&gt;0,$L43,0)</f>
        <v>0</v>
      </c>
      <c r="CN43" s="61">
        <f>IF(COUNTIF(Setup_Hierarchy!$J$84:$IV$84,"="&amp;$K43)&lt;&gt;0,$L43,0)</f>
        <v>0</v>
      </c>
      <c r="CO43" s="61">
        <f>IF(COUNTIF(Setup_Hierarchy!$J$85:$IV$85,"="&amp;$K43)&lt;&gt;0,$L43,0)</f>
        <v>0</v>
      </c>
      <c r="CP43" s="61">
        <f>IF(COUNTIF(Setup_Hierarchy!$J$86:$IV$86,"="&amp;$K43)&lt;&gt;0,$L43,0)</f>
        <v>0</v>
      </c>
      <c r="CQ43" s="61">
        <f>IF(COUNTIF(Setup_Hierarchy!$J$87:$IV$87,"="&amp;$K43)&lt;&gt;0,$L43,0)</f>
        <v>0</v>
      </c>
      <c r="CR43" s="61">
        <f>IF(COUNTIF(Setup_Hierarchy!$J$88:$IV$88,"="&amp;$K43)&lt;&gt;0,$L43,0)</f>
        <v>0</v>
      </c>
      <c r="CS43" s="61">
        <f>IF(COUNTIF(Setup_Hierarchy!$J$89:$IV$89,"="&amp;$K43)&lt;&gt;0,$L43,0)</f>
        <v>0</v>
      </c>
      <c r="CT43" s="61">
        <f>IF(COUNTIF(Setup_Hierarchy!$J$90:$IV$90,"="&amp;$K43)&lt;&gt;0,$L43,0)</f>
        <v>0</v>
      </c>
      <c r="CU43" s="61">
        <f>IF(COUNTIF(Setup_Hierarchy!$J$91:$IV$91,"="&amp;$K43)&lt;&gt;0,$L43,0)</f>
        <v>0</v>
      </c>
      <c r="CV43" s="61">
        <f>IF(COUNTIF(Setup_Hierarchy!$J$92:$IV$92,"="&amp;$K43)&lt;&gt;0,$L43,0)</f>
        <v>0</v>
      </c>
      <c r="CW43" s="61">
        <f>IF(COUNTIF(Setup_Hierarchy!$J$93:$IV$93,"="&amp;$K43)&lt;&gt;0,$L43,0)</f>
        <v>0</v>
      </c>
      <c r="CX43" s="61">
        <f>IF(COUNTIF(Setup_Hierarchy!$J$94:$IV$94,"="&amp;$K43)&lt;&gt;0,$L43,0)</f>
        <v>0</v>
      </c>
      <c r="CY43" s="61">
        <f>IF(COUNTIF(Setup_Hierarchy!$J$95:$IV$95,"="&amp;$K43)&lt;&gt;0,$L43,0)</f>
        <v>0</v>
      </c>
      <c r="CZ43" s="61">
        <f>IF(COUNTIF(Setup_Hierarchy!$J$96:$IV$96,"="&amp;$K43)&lt;&gt;0,$L43,0)</f>
        <v>0</v>
      </c>
      <c r="DA43" s="61">
        <f>IF(COUNTIF(Setup_Hierarchy!$J$97:$IV$97,"="&amp;$K43)&lt;&gt;0,$L43,0)</f>
        <v>0</v>
      </c>
      <c r="DB43" s="61">
        <f>IF(COUNTIF(Setup_Hierarchy!$J$98:$IV$98,"="&amp;$K43)&lt;&gt;0,$L43,0)</f>
        <v>0</v>
      </c>
      <c r="DC43" s="61">
        <f>IF(COUNTIF(Setup_Hierarchy!$J$99:$IV$99,"="&amp;$K43)&lt;&gt;0,$L43,0)</f>
        <v>0</v>
      </c>
      <c r="DD43" s="61">
        <f>IF(COUNTIF(Setup_Hierarchy!$J$100:$IV$100,"="&amp;$K43)&lt;&gt;0,$L43,0)</f>
        <v>0</v>
      </c>
      <c r="DE43" s="61">
        <f>IF(COUNTIF(Setup_Hierarchy!$J$101:$IV$101,"="&amp;$K43)&lt;&gt;0,$L43,0)</f>
        <v>0</v>
      </c>
      <c r="DF43" s="61">
        <f>IF(COUNTIF(Setup_Hierarchy!$J$102:$IV$102,"="&amp;$K43)&lt;&gt;0,$L43,0)</f>
        <v>0</v>
      </c>
      <c r="DG43" s="61">
        <f>IF(COUNTIF(Setup_Hierarchy!$J$103:$IV$103,"="&amp;$K43)&lt;&gt;0,$L43,0)</f>
        <v>0</v>
      </c>
      <c r="DH43" s="61">
        <f>IF(COUNTIF(Setup_Hierarchy!$J$104:$IV$104,"="&amp;$K43)&lt;&gt;0,$L43,0)</f>
        <v>0</v>
      </c>
      <c r="DI43" s="61">
        <f>IF(COUNTIF(Setup_Hierarchy!$J$105:$IV$105,"="&amp;$K43)&lt;&gt;0,$L43,0)</f>
        <v>0</v>
      </c>
      <c r="DJ43" s="61">
        <f>IF(COUNTIF(Setup_Hierarchy!$J$106:$IV$106,"="&amp;$K43)&lt;&gt;0,$L43,0)</f>
        <v>0</v>
      </c>
      <c r="DK43" s="61">
        <f>IF(COUNTIF(Setup_Hierarchy!$J$107:$IV$107,"="&amp;$K43)&lt;&gt;0,$L43,0)</f>
        <v>0</v>
      </c>
      <c r="DL43" s="61">
        <f>IF(COUNTIF(Setup_Hierarchy!$J$108:$IV$108,"="&amp;$K43)&lt;&gt;0,$L43,0)</f>
        <v>0</v>
      </c>
      <c r="DM43" s="61">
        <f>IF(COUNTIF(Setup_Hierarchy!$J$109:$IV$109,"="&amp;$K43)&lt;&gt;0,$L43,0)</f>
        <v>0</v>
      </c>
      <c r="DN43" s="61">
        <f>IF(COUNTIF(Setup_Hierarchy!$J$110:$IV$110,"="&amp;$K43)&lt;&gt;0,$L43,0)</f>
        <v>0</v>
      </c>
      <c r="DO43" s="61">
        <f>IF(COUNTIF(Setup_Hierarchy!$J$111:$IV$111,"="&amp;$K43)&lt;&gt;0,$L43,0)</f>
        <v>0</v>
      </c>
      <c r="DP43" s="61">
        <f>IF(COUNTIF(Setup_Hierarchy!$J$112:$IV$112,"="&amp;$K43)&lt;&gt;0,$L43,0)</f>
        <v>0</v>
      </c>
      <c r="DQ43" s="61">
        <f>IF(COUNTIF(Setup_Hierarchy!$J$113:$IV$113,"="&amp;$K43)&lt;&gt;0,$L43,0)</f>
        <v>0</v>
      </c>
      <c r="DR43" s="61">
        <f>IF(COUNTIF(Setup_Hierarchy!$J$114:$IV$114,"="&amp;$K43)&lt;&gt;0,$L43,0)</f>
        <v>0</v>
      </c>
      <c r="DS43" s="61">
        <f>IF(COUNTIF(Setup_Hierarchy!$J$115:$IV$115,"="&amp;$K43)&lt;&gt;0,$L43,0)</f>
        <v>0</v>
      </c>
      <c r="DT43" s="61">
        <f>IF(COUNTIF(Setup_Hierarchy!$J$116:$IV$116,"="&amp;$K43)&lt;&gt;0,$L43,0)</f>
        <v>0</v>
      </c>
    </row>
    <row r="44" spans="2:124" x14ac:dyDescent="0.2">
      <c r="B44" t="s">
        <v>43</v>
      </c>
      <c r="C44">
        <v>4</v>
      </c>
      <c r="D44" t="s">
        <v>18</v>
      </c>
      <c r="E44" t="s">
        <v>369</v>
      </c>
      <c r="F44" t="s">
        <v>525</v>
      </c>
      <c r="G44" t="s">
        <v>531</v>
      </c>
      <c r="H44" t="s">
        <v>13</v>
      </c>
      <c r="I44">
        <v>5.9708999999999998E-2</v>
      </c>
      <c r="J44">
        <v>-0.10199800000000001</v>
      </c>
      <c r="K44">
        <v>679</v>
      </c>
      <c r="L44">
        <v>134.86000000000001</v>
      </c>
      <c r="M44" s="61">
        <f>IF(COUNTIF(Setup_Hierarchy!$J$5:$IV$5,"="&amp;$K44)&lt;&gt;0,$L44,0)</f>
        <v>134.86000000000001</v>
      </c>
      <c r="N44" s="61">
        <f>IF(COUNTIF(Setup_Hierarchy!$J$6:$IV$6,"="&amp;$K44)&lt;&gt;0,$L44,0)</f>
        <v>134.86000000000001</v>
      </c>
      <c r="O44" s="61">
        <f>IF(COUNTIF(Setup_Hierarchy!$J$7:$IV$7,"="&amp;$K44)&lt;&gt;0,$L44,0)</f>
        <v>134.86000000000001</v>
      </c>
      <c r="P44" s="61">
        <f>IF(COUNTIF(Setup_Hierarchy!$J$8:$IV$8,"="&amp;$K44)&lt;&gt;0,$L44,0)</f>
        <v>134.86000000000001</v>
      </c>
      <c r="Q44" s="61">
        <f>IF(COUNTIF(Setup_Hierarchy!$J$9:$IV$9,"="&amp;$K44)&lt;&gt;0,$L44,0)</f>
        <v>134.86000000000001</v>
      </c>
      <c r="R44" s="61">
        <f>IF(COUNTIF(Setup_Hierarchy!$J$10:$IV$10,"="&amp;$K44)&lt;&gt;0,$L44,0)</f>
        <v>0</v>
      </c>
      <c r="S44" s="61">
        <f>IF(COUNTIF(Setup_Hierarchy!$J$11:$IV$11,"="&amp;$K44)&lt;&gt;0,$L44,0)</f>
        <v>0</v>
      </c>
      <c r="T44" s="61">
        <f>IF(COUNTIF(Setup_Hierarchy!$J$12:$IV$12,"="&amp;$K44)&lt;&gt;0,$L44,0)</f>
        <v>0</v>
      </c>
      <c r="U44" s="61">
        <f>IF(COUNTIF(Setup_Hierarchy!$J$13:$IV$13,"="&amp;$K44)&lt;&gt;0,$L44,0)</f>
        <v>0</v>
      </c>
      <c r="V44" s="61">
        <f>IF(COUNTIF(Setup_Hierarchy!$J$14:$IV$14,"="&amp;$K44)&lt;&gt;0,$L44,0)</f>
        <v>134.86000000000001</v>
      </c>
      <c r="W44" s="61">
        <f>IF(COUNTIF(Setup_Hierarchy!$J$15:$IV$15,"="&amp;$K44)&lt;&gt;0,$L44,0)</f>
        <v>134.86000000000001</v>
      </c>
      <c r="X44" s="61">
        <f>IF(COUNTIF(Setup_Hierarchy!$J$16:$IV$16,"="&amp;$K44)&lt;&gt;0,$L44,0)</f>
        <v>0</v>
      </c>
      <c r="Y44" s="61">
        <f>IF(COUNTIF(Setup_Hierarchy!$J$17:$IV$17,"="&amp;$K44)&lt;&gt;0,$L44,0)</f>
        <v>0</v>
      </c>
      <c r="Z44" s="61">
        <f>IF(COUNTIF(Setup_Hierarchy!$J$18:$IV$18,"="&amp;$K44)&lt;&gt;0,$L44,0)</f>
        <v>0</v>
      </c>
      <c r="AA44" s="61">
        <f>IF(COUNTIF(Setup_Hierarchy!$J$19:$IV$19,"="&amp;$K44)&lt;&gt;0,$L44,0)</f>
        <v>0</v>
      </c>
      <c r="AB44" s="61">
        <f>IF(COUNTIF(Setup_Hierarchy!$J$20:$IV$20,"="&amp;$K44)&lt;&gt;0,$L44,0)</f>
        <v>0</v>
      </c>
      <c r="AC44" s="61">
        <f>IF(COUNTIF(Setup_Hierarchy!$J$21:$IV$21,"="&amp;$K44)&lt;&gt;0,$L44,0)</f>
        <v>0</v>
      </c>
      <c r="AD44" s="61">
        <f>IF(COUNTIF(Setup_Hierarchy!$J$22:$IV$22,"="&amp;$K44)&lt;&gt;0,$L44,0)</f>
        <v>0</v>
      </c>
      <c r="AE44" s="61">
        <f>IF(COUNTIF(Setup_Hierarchy!$J$23:$IV$23,"="&amp;$K44)&lt;&gt;0,$L44,0)</f>
        <v>0</v>
      </c>
      <c r="AF44" s="61">
        <f>IF(COUNTIF(Setup_Hierarchy!$J$24:$IV$24,"="&amp;$K44)&lt;&gt;0,$L44,0)</f>
        <v>0</v>
      </c>
      <c r="AG44" s="61">
        <f>IF(COUNTIF(Setup_Hierarchy!$J$25:$IV$25,"="&amp;$K44)&lt;&gt;0,$L44,0)</f>
        <v>0</v>
      </c>
      <c r="AH44" s="61">
        <f>IF(COUNTIF(Setup_Hierarchy!$J$26:$IV$26,"="&amp;$K44)&lt;&gt;0,$L44,0)</f>
        <v>0</v>
      </c>
      <c r="AI44" s="61">
        <f>IF(COUNTIF(Setup_Hierarchy!$J$27:$IV$27,"="&amp;$K44)&lt;&gt;0,$L44,0)</f>
        <v>0</v>
      </c>
      <c r="AJ44" s="61">
        <f>IF(COUNTIF(Setup_Hierarchy!$J$28:$IV$28,"="&amp;$K44)&lt;&gt;0,$L44,0)</f>
        <v>0</v>
      </c>
      <c r="AK44" s="61">
        <f>IF(COUNTIF(Setup_Hierarchy!$J$29:$IV$29,"="&amp;$K44)&lt;&gt;0,$L44,0)</f>
        <v>0</v>
      </c>
      <c r="AL44" s="61">
        <f>IF(COUNTIF(Setup_Hierarchy!$J$30:$IV$30,"="&amp;$K44)&lt;&gt;0,$L44,0)</f>
        <v>0</v>
      </c>
      <c r="AM44" s="61">
        <f>IF(COUNTIF(Setup_Hierarchy!$J$31:$IV$31,"="&amp;$K44)&lt;&gt;0,$L44,0)</f>
        <v>0</v>
      </c>
      <c r="AN44" s="61">
        <f>IF(COUNTIF(Setup_Hierarchy!$J$32:$IV$32,"="&amp;$K44)&lt;&gt;0,$L44,0)</f>
        <v>0</v>
      </c>
      <c r="AO44" s="61">
        <f>IF(COUNTIF(Setup_Hierarchy!$J$33:$IV$33,"="&amp;$K44)&lt;&gt;0,$L44,0)</f>
        <v>0</v>
      </c>
      <c r="AP44" s="61">
        <f>IF(COUNTIF(Setup_Hierarchy!$J$34:$IV$34,"="&amp;$K44)&lt;&gt;0,$L44,0)</f>
        <v>0</v>
      </c>
      <c r="AQ44" s="61">
        <f>IF(COUNTIF(Setup_Hierarchy!$J$35:$IV$35,"="&amp;$K44)&lt;&gt;0,$L44,0)</f>
        <v>0</v>
      </c>
      <c r="AR44" s="61">
        <f>IF(COUNTIF(Setup_Hierarchy!$J$36:$IV$36,"="&amp;$K44)&lt;&gt;0,$L44,0)</f>
        <v>0</v>
      </c>
      <c r="AS44" s="61">
        <f>IF(COUNTIF(Setup_Hierarchy!$J$37:$IV$37,"="&amp;$K44)&lt;&gt;0,$L44,0)</f>
        <v>0</v>
      </c>
      <c r="AT44" s="61">
        <f>IF(COUNTIF(Setup_Hierarchy!$J$38:$IV$38,"="&amp;$K44)&lt;&gt;0,$L44,0)</f>
        <v>0</v>
      </c>
      <c r="AU44" s="61">
        <f>IF(COUNTIF(Setup_Hierarchy!$J$39:$IV$39,"="&amp;$K44)&lt;&gt;0,$L44,0)</f>
        <v>0</v>
      </c>
      <c r="AV44" s="61">
        <f>IF(COUNTIF(Setup_Hierarchy!$J$40:$IV$40,"="&amp;$K44)&lt;&gt;0,$L44,0)</f>
        <v>0</v>
      </c>
      <c r="AW44" s="61">
        <f>IF(COUNTIF(Setup_Hierarchy!$J$41:$IV$41,"="&amp;$K44)&lt;&gt;0,$L44,0)</f>
        <v>0</v>
      </c>
      <c r="AX44" s="61">
        <f>IF(COUNTIF(Setup_Hierarchy!$J$42:$IV$42,"="&amp;$K44)&lt;&gt;0,$L44,0)</f>
        <v>0</v>
      </c>
      <c r="AY44" s="61">
        <f>IF(COUNTIF(Setup_Hierarchy!$J$43:$IV$43,"="&amp;$K44)&lt;&gt;0,$L44,0)</f>
        <v>0</v>
      </c>
      <c r="AZ44" s="61">
        <f>IF(COUNTIF(Setup_Hierarchy!$J$44:$IV$44,"="&amp;$K44)&lt;&gt;0,$L44,0)</f>
        <v>0</v>
      </c>
      <c r="BA44" s="61">
        <f>IF(COUNTIF(Setup_Hierarchy!$J$45:$IV$45,"="&amp;$K44)&lt;&gt;0,$L44,0)</f>
        <v>0</v>
      </c>
      <c r="BB44" s="61">
        <f>IF(COUNTIF(Setup_Hierarchy!$J$46:$IV$46,"="&amp;$K44)&lt;&gt;0,$L44,0)</f>
        <v>0</v>
      </c>
      <c r="BC44" s="61">
        <f>IF(COUNTIF(Setup_Hierarchy!$J$47:$IV$47,"="&amp;$K44)&lt;&gt;0,$L44,0)</f>
        <v>0</v>
      </c>
      <c r="BD44" s="61">
        <f>IF(COUNTIF(Setup_Hierarchy!$J$48:$IV$48,"="&amp;$K44)&lt;&gt;0,$L44,0)</f>
        <v>0</v>
      </c>
      <c r="BE44" s="61">
        <f>IF(COUNTIF(Setup_Hierarchy!$J$49:$IV$49,"="&amp;$K44)&lt;&gt;0,$L44,0)</f>
        <v>0</v>
      </c>
      <c r="BF44" s="61">
        <f>IF(COUNTIF(Setup_Hierarchy!$J$50:$IV$50,"="&amp;$K44)&lt;&gt;0,$L44,0)</f>
        <v>0</v>
      </c>
      <c r="BG44" s="61">
        <f>IF(COUNTIF(Setup_Hierarchy!$J$51:$IV$51,"="&amp;$K44)&lt;&gt;0,$L44,0)</f>
        <v>0</v>
      </c>
      <c r="BH44" s="61">
        <f>IF(COUNTIF(Setup_Hierarchy!$J$52:$IV$52,"="&amp;$K44)&lt;&gt;0,$L44,0)</f>
        <v>0</v>
      </c>
      <c r="BI44" s="61">
        <f>IF(COUNTIF(Setup_Hierarchy!$J$53:$IV$53,"="&amp;$K44)&lt;&gt;0,$L44,0)</f>
        <v>0</v>
      </c>
      <c r="BJ44" s="61">
        <f>IF(COUNTIF(Setup_Hierarchy!$J$54:$IV$54,"="&amp;$K44)&lt;&gt;0,$L44,0)</f>
        <v>0</v>
      </c>
      <c r="BK44" s="61">
        <f>IF(COUNTIF(Setup_Hierarchy!$J$55:$IV$55,"="&amp;$K44)&lt;&gt;0,$L44,0)</f>
        <v>0</v>
      </c>
      <c r="BL44" s="61">
        <f>IF(COUNTIF(Setup_Hierarchy!$J$56:$IV$56,"="&amp;$K44)&lt;&gt;0,$L44,0)</f>
        <v>0</v>
      </c>
      <c r="BM44" s="61">
        <f>IF(COUNTIF(Setup_Hierarchy!$J$57:$IV$57,"="&amp;$K44)&lt;&gt;0,$L44,0)</f>
        <v>0</v>
      </c>
      <c r="BN44" s="61">
        <f>IF(COUNTIF(Setup_Hierarchy!$J$58:$IV$58,"="&amp;$K44)&lt;&gt;0,$L44,0)</f>
        <v>0</v>
      </c>
      <c r="BO44" s="61">
        <f>IF(COUNTIF(Setup_Hierarchy!$J$59:$IV$59,"="&amp;$K44)&lt;&gt;0,$L44,0)</f>
        <v>0</v>
      </c>
      <c r="BP44" s="61">
        <f>IF(COUNTIF(Setup_Hierarchy!$J$60:$IV$60,"="&amp;$K44)&lt;&gt;0,$L44,0)</f>
        <v>0</v>
      </c>
      <c r="BQ44" s="61">
        <f>IF(COUNTIF(Setup_Hierarchy!$J$61:$IV$61,"="&amp;$K44)&lt;&gt;0,$L44,0)</f>
        <v>0</v>
      </c>
      <c r="BR44" s="61">
        <f>IF(COUNTIF(Setup_Hierarchy!$J$62:$IV$62,"="&amp;$K44)&lt;&gt;0,$L44,0)</f>
        <v>0</v>
      </c>
      <c r="BS44" s="61">
        <f>IF(COUNTIF(Setup_Hierarchy!$J$63:$IV$63,"="&amp;$K44)&lt;&gt;0,$L44,0)</f>
        <v>0</v>
      </c>
      <c r="BT44" s="61">
        <f>IF(COUNTIF(Setup_Hierarchy!$J$64:$IV$64,"="&amp;$K44)&lt;&gt;0,$L44,0)</f>
        <v>0</v>
      </c>
      <c r="BU44" s="61">
        <f>IF(COUNTIF(Setup_Hierarchy!$J$65:$IV$65,"="&amp;$K44)&lt;&gt;0,$L44,0)</f>
        <v>0</v>
      </c>
      <c r="BV44" s="61">
        <f>IF(COUNTIF(Setup_Hierarchy!$J$66:$IV$66,"="&amp;$K44)&lt;&gt;0,$L44,0)</f>
        <v>0</v>
      </c>
      <c r="BW44" s="61">
        <f>IF(COUNTIF(Setup_Hierarchy!$J$67:$IV$67,"="&amp;$K44)&lt;&gt;0,$L44,0)</f>
        <v>0</v>
      </c>
      <c r="BX44" s="61">
        <f>IF(COUNTIF(Setup_Hierarchy!$J$68:$IV$68,"="&amp;$K44)&lt;&gt;0,$L44,0)</f>
        <v>0</v>
      </c>
      <c r="BY44" s="61">
        <f>IF(COUNTIF(Setup_Hierarchy!$J$69:$IV$69,"="&amp;$K44)&lt;&gt;0,$L44,0)</f>
        <v>0</v>
      </c>
      <c r="BZ44" s="61">
        <f>IF(COUNTIF(Setup_Hierarchy!$J$70:$IV$70,"="&amp;$K44)&lt;&gt;0,$L44,0)</f>
        <v>0</v>
      </c>
      <c r="CA44" s="61">
        <f>IF(COUNTIF(Setup_Hierarchy!$J$71:$IV$71,"="&amp;$K44)&lt;&gt;0,$L44,0)</f>
        <v>0</v>
      </c>
      <c r="CB44" s="61">
        <f>IF(COUNTIF(Setup_Hierarchy!$J$72:$IV$72,"="&amp;$K44)&lt;&gt;0,$L44,0)</f>
        <v>0</v>
      </c>
      <c r="CC44" s="61">
        <f>IF(COUNTIF(Setup_Hierarchy!$J$73:$IV$73,"="&amp;$K44)&lt;&gt;0,$L44,0)</f>
        <v>0</v>
      </c>
      <c r="CD44" s="61">
        <f>IF(COUNTIF(Setup_Hierarchy!$J$74:$IV$74,"="&amp;$K44)&lt;&gt;0,$L44,0)</f>
        <v>0</v>
      </c>
      <c r="CE44" s="61">
        <f>IF(COUNTIF(Setup_Hierarchy!$J$75:$IV$75,"="&amp;$K44)&lt;&gt;0,$L44,0)</f>
        <v>0</v>
      </c>
      <c r="CF44" s="61">
        <f>IF(COUNTIF(Setup_Hierarchy!$J$76:$IV$76,"="&amp;$K44)&lt;&gt;0,$L44,0)</f>
        <v>0</v>
      </c>
      <c r="CG44" s="61">
        <f>IF(COUNTIF(Setup_Hierarchy!$J$77:$IV$77,"="&amp;$K44)&lt;&gt;0,$L44,0)</f>
        <v>0</v>
      </c>
      <c r="CH44" s="61">
        <f>IF(COUNTIF(Setup_Hierarchy!$J$78:$IV$78,"="&amp;$K44)&lt;&gt;0,$L44,0)</f>
        <v>0</v>
      </c>
      <c r="CI44" s="61">
        <f>IF(COUNTIF(Setup_Hierarchy!$J$79:$IV$79,"="&amp;$K44)&lt;&gt;0,$L44,0)</f>
        <v>0</v>
      </c>
      <c r="CJ44" s="61">
        <f>IF(COUNTIF(Setup_Hierarchy!$J$80:$IV$80,"="&amp;$K44)&lt;&gt;0,$L44,0)</f>
        <v>0</v>
      </c>
      <c r="CK44" s="61">
        <f>IF(COUNTIF(Setup_Hierarchy!$J$81:$IV$81,"="&amp;$K44)&lt;&gt;0,$L44,0)</f>
        <v>0</v>
      </c>
      <c r="CL44" s="61">
        <f>IF(COUNTIF(Setup_Hierarchy!$J$82:$IV$82,"="&amp;$K44)&lt;&gt;0,$L44,0)</f>
        <v>0</v>
      </c>
      <c r="CM44" s="61">
        <f>IF(COUNTIF(Setup_Hierarchy!$J$83:$IV$83,"="&amp;$K44)&lt;&gt;0,$L44,0)</f>
        <v>0</v>
      </c>
      <c r="CN44" s="61">
        <f>IF(COUNTIF(Setup_Hierarchy!$J$84:$IV$84,"="&amp;$K44)&lt;&gt;0,$L44,0)</f>
        <v>0</v>
      </c>
      <c r="CO44" s="61">
        <f>IF(COUNTIF(Setup_Hierarchy!$J$85:$IV$85,"="&amp;$K44)&lt;&gt;0,$L44,0)</f>
        <v>0</v>
      </c>
      <c r="CP44" s="61">
        <f>IF(COUNTIF(Setup_Hierarchy!$J$86:$IV$86,"="&amp;$K44)&lt;&gt;0,$L44,0)</f>
        <v>0</v>
      </c>
      <c r="CQ44" s="61">
        <f>IF(COUNTIF(Setup_Hierarchy!$J$87:$IV$87,"="&amp;$K44)&lt;&gt;0,$L44,0)</f>
        <v>0</v>
      </c>
      <c r="CR44" s="61">
        <f>IF(COUNTIF(Setup_Hierarchy!$J$88:$IV$88,"="&amp;$K44)&lt;&gt;0,$L44,0)</f>
        <v>0</v>
      </c>
      <c r="CS44" s="61">
        <f>IF(COUNTIF(Setup_Hierarchy!$J$89:$IV$89,"="&amp;$K44)&lt;&gt;0,$L44,0)</f>
        <v>0</v>
      </c>
      <c r="CT44" s="61">
        <f>IF(COUNTIF(Setup_Hierarchy!$J$90:$IV$90,"="&amp;$K44)&lt;&gt;0,$L44,0)</f>
        <v>0</v>
      </c>
      <c r="CU44" s="61">
        <f>IF(COUNTIF(Setup_Hierarchy!$J$91:$IV$91,"="&amp;$K44)&lt;&gt;0,$L44,0)</f>
        <v>0</v>
      </c>
      <c r="CV44" s="61">
        <f>IF(COUNTIF(Setup_Hierarchy!$J$92:$IV$92,"="&amp;$K44)&lt;&gt;0,$L44,0)</f>
        <v>0</v>
      </c>
      <c r="CW44" s="61">
        <f>IF(COUNTIF(Setup_Hierarchy!$J$93:$IV$93,"="&amp;$K44)&lt;&gt;0,$L44,0)</f>
        <v>0</v>
      </c>
      <c r="CX44" s="61">
        <f>IF(COUNTIF(Setup_Hierarchy!$J$94:$IV$94,"="&amp;$K44)&lt;&gt;0,$L44,0)</f>
        <v>0</v>
      </c>
      <c r="CY44" s="61">
        <f>IF(COUNTIF(Setup_Hierarchy!$J$95:$IV$95,"="&amp;$K44)&lt;&gt;0,$L44,0)</f>
        <v>0</v>
      </c>
      <c r="CZ44" s="61">
        <f>IF(COUNTIF(Setup_Hierarchy!$J$96:$IV$96,"="&amp;$K44)&lt;&gt;0,$L44,0)</f>
        <v>0</v>
      </c>
      <c r="DA44" s="61">
        <f>IF(COUNTIF(Setup_Hierarchy!$J$97:$IV$97,"="&amp;$K44)&lt;&gt;0,$L44,0)</f>
        <v>0</v>
      </c>
      <c r="DB44" s="61">
        <f>IF(COUNTIF(Setup_Hierarchy!$J$98:$IV$98,"="&amp;$K44)&lt;&gt;0,$L44,0)</f>
        <v>0</v>
      </c>
      <c r="DC44" s="61">
        <f>IF(COUNTIF(Setup_Hierarchy!$J$99:$IV$99,"="&amp;$K44)&lt;&gt;0,$L44,0)</f>
        <v>0</v>
      </c>
      <c r="DD44" s="61">
        <f>IF(COUNTIF(Setup_Hierarchy!$J$100:$IV$100,"="&amp;$K44)&lt;&gt;0,$L44,0)</f>
        <v>0</v>
      </c>
      <c r="DE44" s="61">
        <f>IF(COUNTIF(Setup_Hierarchy!$J$101:$IV$101,"="&amp;$K44)&lt;&gt;0,$L44,0)</f>
        <v>0</v>
      </c>
      <c r="DF44" s="61">
        <f>IF(COUNTIF(Setup_Hierarchy!$J$102:$IV$102,"="&amp;$K44)&lt;&gt;0,$L44,0)</f>
        <v>0</v>
      </c>
      <c r="DG44" s="61">
        <f>IF(COUNTIF(Setup_Hierarchy!$J$103:$IV$103,"="&amp;$K44)&lt;&gt;0,$L44,0)</f>
        <v>0</v>
      </c>
      <c r="DH44" s="61">
        <f>IF(COUNTIF(Setup_Hierarchy!$J$104:$IV$104,"="&amp;$K44)&lt;&gt;0,$L44,0)</f>
        <v>0</v>
      </c>
      <c r="DI44" s="61">
        <f>IF(COUNTIF(Setup_Hierarchy!$J$105:$IV$105,"="&amp;$K44)&lt;&gt;0,$L44,0)</f>
        <v>0</v>
      </c>
      <c r="DJ44" s="61">
        <f>IF(COUNTIF(Setup_Hierarchy!$J$106:$IV$106,"="&amp;$K44)&lt;&gt;0,$L44,0)</f>
        <v>0</v>
      </c>
      <c r="DK44" s="61">
        <f>IF(COUNTIF(Setup_Hierarchy!$J$107:$IV$107,"="&amp;$K44)&lt;&gt;0,$L44,0)</f>
        <v>0</v>
      </c>
      <c r="DL44" s="61">
        <f>IF(COUNTIF(Setup_Hierarchy!$J$108:$IV$108,"="&amp;$K44)&lt;&gt;0,$L44,0)</f>
        <v>0</v>
      </c>
      <c r="DM44" s="61">
        <f>IF(COUNTIF(Setup_Hierarchy!$J$109:$IV$109,"="&amp;$K44)&lt;&gt;0,$L44,0)</f>
        <v>0</v>
      </c>
      <c r="DN44" s="61">
        <f>IF(COUNTIF(Setup_Hierarchy!$J$110:$IV$110,"="&amp;$K44)&lt;&gt;0,$L44,0)</f>
        <v>0</v>
      </c>
      <c r="DO44" s="61">
        <f>IF(COUNTIF(Setup_Hierarchy!$J$111:$IV$111,"="&amp;$K44)&lt;&gt;0,$L44,0)</f>
        <v>0</v>
      </c>
      <c r="DP44" s="61">
        <f>IF(COUNTIF(Setup_Hierarchy!$J$112:$IV$112,"="&amp;$K44)&lt;&gt;0,$L44,0)</f>
        <v>0</v>
      </c>
      <c r="DQ44" s="61">
        <f>IF(COUNTIF(Setup_Hierarchy!$J$113:$IV$113,"="&amp;$K44)&lt;&gt;0,$L44,0)</f>
        <v>0</v>
      </c>
      <c r="DR44" s="61">
        <f>IF(COUNTIF(Setup_Hierarchy!$J$114:$IV$114,"="&amp;$K44)&lt;&gt;0,$L44,0)</f>
        <v>0</v>
      </c>
      <c r="DS44" s="61">
        <f>IF(COUNTIF(Setup_Hierarchy!$J$115:$IV$115,"="&amp;$K44)&lt;&gt;0,$L44,0)</f>
        <v>0</v>
      </c>
      <c r="DT44" s="61">
        <f>IF(COUNTIF(Setup_Hierarchy!$J$116:$IV$116,"="&amp;$K44)&lt;&gt;0,$L44,0)</f>
        <v>0</v>
      </c>
    </row>
    <row r="45" spans="2:124" x14ac:dyDescent="0.2">
      <c r="B45" t="s">
        <v>43</v>
      </c>
      <c r="C45">
        <v>4</v>
      </c>
      <c r="D45" t="s">
        <v>18</v>
      </c>
      <c r="E45" t="s">
        <v>369</v>
      </c>
      <c r="F45" t="s">
        <v>525</v>
      </c>
      <c r="G45" t="s">
        <v>531</v>
      </c>
      <c r="H45" t="s">
        <v>13</v>
      </c>
      <c r="I45">
        <v>5.9708999999999998E-2</v>
      </c>
      <c r="J45">
        <v>-0.10199800000000001</v>
      </c>
      <c r="K45">
        <v>699</v>
      </c>
      <c r="L45">
        <v>82.59</v>
      </c>
      <c r="M45" s="61">
        <f>IF(COUNTIF(Setup_Hierarchy!$J$5:$IV$5,"="&amp;$K45)&lt;&gt;0,$L45,0)</f>
        <v>82.59</v>
      </c>
      <c r="N45" s="61">
        <f>IF(COUNTIF(Setup_Hierarchy!$J$6:$IV$6,"="&amp;$K45)&lt;&gt;0,$L45,0)</f>
        <v>82.59</v>
      </c>
      <c r="O45" s="61">
        <f>IF(COUNTIF(Setup_Hierarchy!$J$7:$IV$7,"="&amp;$K45)&lt;&gt;0,$L45,0)</f>
        <v>82.59</v>
      </c>
      <c r="P45" s="61">
        <f>IF(COUNTIF(Setup_Hierarchy!$J$8:$IV$8,"="&amp;$K45)&lt;&gt;0,$L45,0)</f>
        <v>82.59</v>
      </c>
      <c r="Q45" s="61">
        <f>IF(COUNTIF(Setup_Hierarchy!$J$9:$IV$9,"="&amp;$K45)&lt;&gt;0,$L45,0)</f>
        <v>82.59</v>
      </c>
      <c r="R45" s="61">
        <f>IF(COUNTIF(Setup_Hierarchy!$J$10:$IV$10,"="&amp;$K45)&lt;&gt;0,$L45,0)</f>
        <v>0</v>
      </c>
      <c r="S45" s="61">
        <f>IF(COUNTIF(Setup_Hierarchy!$J$11:$IV$11,"="&amp;$K45)&lt;&gt;0,$L45,0)</f>
        <v>0</v>
      </c>
      <c r="T45" s="61">
        <f>IF(COUNTIF(Setup_Hierarchy!$J$12:$IV$12,"="&amp;$K45)&lt;&gt;0,$L45,0)</f>
        <v>0</v>
      </c>
      <c r="U45" s="61">
        <f>IF(COUNTIF(Setup_Hierarchy!$J$13:$IV$13,"="&amp;$K45)&lt;&gt;0,$L45,0)</f>
        <v>0</v>
      </c>
      <c r="V45" s="61">
        <f>IF(COUNTIF(Setup_Hierarchy!$J$14:$IV$14,"="&amp;$K45)&lt;&gt;0,$L45,0)</f>
        <v>0</v>
      </c>
      <c r="W45" s="61">
        <f>IF(COUNTIF(Setup_Hierarchy!$J$15:$IV$15,"="&amp;$K45)&lt;&gt;0,$L45,0)</f>
        <v>0</v>
      </c>
      <c r="X45" s="61">
        <f>IF(COUNTIF(Setup_Hierarchy!$J$16:$IV$16,"="&amp;$K45)&lt;&gt;0,$L45,0)</f>
        <v>0</v>
      </c>
      <c r="Y45" s="61">
        <f>IF(COUNTIF(Setup_Hierarchy!$J$17:$IV$17,"="&amp;$K45)&lt;&gt;0,$L45,0)</f>
        <v>0</v>
      </c>
      <c r="Z45" s="61">
        <f>IF(COUNTIF(Setup_Hierarchy!$J$18:$IV$18,"="&amp;$K45)&lt;&gt;0,$L45,0)</f>
        <v>82.59</v>
      </c>
      <c r="AA45" s="61">
        <f>IF(COUNTIF(Setup_Hierarchy!$J$19:$IV$19,"="&amp;$K45)&lt;&gt;0,$L45,0)</f>
        <v>0</v>
      </c>
      <c r="AB45" s="61">
        <f>IF(COUNTIF(Setup_Hierarchy!$J$20:$IV$20,"="&amp;$K45)&lt;&gt;0,$L45,0)</f>
        <v>82.59</v>
      </c>
      <c r="AC45" s="61">
        <f>IF(COUNTIF(Setup_Hierarchy!$J$21:$IV$21,"="&amp;$K45)&lt;&gt;0,$L45,0)</f>
        <v>0</v>
      </c>
      <c r="AD45" s="61">
        <f>IF(COUNTIF(Setup_Hierarchy!$J$22:$IV$22,"="&amp;$K45)&lt;&gt;0,$L45,0)</f>
        <v>0</v>
      </c>
      <c r="AE45" s="61">
        <f>IF(COUNTIF(Setup_Hierarchy!$J$23:$IV$23,"="&amp;$K45)&lt;&gt;0,$L45,0)</f>
        <v>0</v>
      </c>
      <c r="AF45" s="61">
        <f>IF(COUNTIF(Setup_Hierarchy!$J$24:$IV$24,"="&amp;$K45)&lt;&gt;0,$L45,0)</f>
        <v>0</v>
      </c>
      <c r="AG45" s="61">
        <f>IF(COUNTIF(Setup_Hierarchy!$J$25:$IV$25,"="&amp;$K45)&lt;&gt;0,$L45,0)</f>
        <v>0</v>
      </c>
      <c r="AH45" s="61">
        <f>IF(COUNTIF(Setup_Hierarchy!$J$26:$IV$26,"="&amp;$K45)&lt;&gt;0,$L45,0)</f>
        <v>0</v>
      </c>
      <c r="AI45" s="61">
        <f>IF(COUNTIF(Setup_Hierarchy!$J$27:$IV$27,"="&amp;$K45)&lt;&gt;0,$L45,0)</f>
        <v>0</v>
      </c>
      <c r="AJ45" s="61">
        <f>IF(COUNTIF(Setup_Hierarchy!$J$28:$IV$28,"="&amp;$K45)&lt;&gt;0,$L45,0)</f>
        <v>0</v>
      </c>
      <c r="AK45" s="61">
        <f>IF(COUNTIF(Setup_Hierarchy!$J$29:$IV$29,"="&amp;$K45)&lt;&gt;0,$L45,0)</f>
        <v>0</v>
      </c>
      <c r="AL45" s="61">
        <f>IF(COUNTIF(Setup_Hierarchy!$J$30:$IV$30,"="&amp;$K45)&lt;&gt;0,$L45,0)</f>
        <v>0</v>
      </c>
      <c r="AM45" s="61">
        <f>IF(COUNTIF(Setup_Hierarchy!$J$31:$IV$31,"="&amp;$K45)&lt;&gt;0,$L45,0)</f>
        <v>0</v>
      </c>
      <c r="AN45" s="61">
        <f>IF(COUNTIF(Setup_Hierarchy!$J$32:$IV$32,"="&amp;$K45)&lt;&gt;0,$L45,0)</f>
        <v>0</v>
      </c>
      <c r="AO45" s="61">
        <f>IF(COUNTIF(Setup_Hierarchy!$J$33:$IV$33,"="&amp;$K45)&lt;&gt;0,$L45,0)</f>
        <v>0</v>
      </c>
      <c r="AP45" s="61">
        <f>IF(COUNTIF(Setup_Hierarchy!$J$34:$IV$34,"="&amp;$K45)&lt;&gt;0,$L45,0)</f>
        <v>0</v>
      </c>
      <c r="AQ45" s="61">
        <f>IF(COUNTIF(Setup_Hierarchy!$J$35:$IV$35,"="&amp;$K45)&lt;&gt;0,$L45,0)</f>
        <v>0</v>
      </c>
      <c r="AR45" s="61">
        <f>IF(COUNTIF(Setup_Hierarchy!$J$36:$IV$36,"="&amp;$K45)&lt;&gt;0,$L45,0)</f>
        <v>0</v>
      </c>
      <c r="AS45" s="61">
        <f>IF(COUNTIF(Setup_Hierarchy!$J$37:$IV$37,"="&amp;$K45)&lt;&gt;0,$L45,0)</f>
        <v>0</v>
      </c>
      <c r="AT45" s="61">
        <f>IF(COUNTIF(Setup_Hierarchy!$J$38:$IV$38,"="&amp;$K45)&lt;&gt;0,$L45,0)</f>
        <v>0</v>
      </c>
      <c r="AU45" s="61">
        <f>IF(COUNTIF(Setup_Hierarchy!$J$39:$IV$39,"="&amp;$K45)&lt;&gt;0,$L45,0)</f>
        <v>0</v>
      </c>
      <c r="AV45" s="61">
        <f>IF(COUNTIF(Setup_Hierarchy!$J$40:$IV$40,"="&amp;$K45)&lt;&gt;0,$L45,0)</f>
        <v>0</v>
      </c>
      <c r="AW45" s="61">
        <f>IF(COUNTIF(Setup_Hierarchy!$J$41:$IV$41,"="&amp;$K45)&lt;&gt;0,$L45,0)</f>
        <v>0</v>
      </c>
      <c r="AX45" s="61">
        <f>IF(COUNTIF(Setup_Hierarchy!$J$42:$IV$42,"="&amp;$K45)&lt;&gt;0,$L45,0)</f>
        <v>0</v>
      </c>
      <c r="AY45" s="61">
        <f>IF(COUNTIF(Setup_Hierarchy!$J$43:$IV$43,"="&amp;$K45)&lt;&gt;0,$L45,0)</f>
        <v>0</v>
      </c>
      <c r="AZ45" s="61">
        <f>IF(COUNTIF(Setup_Hierarchy!$J$44:$IV$44,"="&amp;$K45)&lt;&gt;0,$L45,0)</f>
        <v>0</v>
      </c>
      <c r="BA45" s="61">
        <f>IF(COUNTIF(Setup_Hierarchy!$J$45:$IV$45,"="&amp;$K45)&lt;&gt;0,$L45,0)</f>
        <v>0</v>
      </c>
      <c r="BB45" s="61">
        <f>IF(COUNTIF(Setup_Hierarchy!$J$46:$IV$46,"="&amp;$K45)&lt;&gt;0,$L45,0)</f>
        <v>0</v>
      </c>
      <c r="BC45" s="61">
        <f>IF(COUNTIF(Setup_Hierarchy!$J$47:$IV$47,"="&amp;$K45)&lt;&gt;0,$L45,0)</f>
        <v>0</v>
      </c>
      <c r="BD45" s="61">
        <f>IF(COUNTIF(Setup_Hierarchy!$J$48:$IV$48,"="&amp;$K45)&lt;&gt;0,$L45,0)</f>
        <v>0</v>
      </c>
      <c r="BE45" s="61">
        <f>IF(COUNTIF(Setup_Hierarchy!$J$49:$IV$49,"="&amp;$K45)&lt;&gt;0,$L45,0)</f>
        <v>0</v>
      </c>
      <c r="BF45" s="61">
        <f>IF(COUNTIF(Setup_Hierarchy!$J$50:$IV$50,"="&amp;$K45)&lt;&gt;0,$L45,0)</f>
        <v>0</v>
      </c>
      <c r="BG45" s="61">
        <f>IF(COUNTIF(Setup_Hierarchy!$J$51:$IV$51,"="&amp;$K45)&lt;&gt;0,$L45,0)</f>
        <v>0</v>
      </c>
      <c r="BH45" s="61">
        <f>IF(COUNTIF(Setup_Hierarchy!$J$52:$IV$52,"="&amp;$K45)&lt;&gt;0,$L45,0)</f>
        <v>0</v>
      </c>
      <c r="BI45" s="61">
        <f>IF(COUNTIF(Setup_Hierarchy!$J$53:$IV$53,"="&amp;$K45)&lt;&gt;0,$L45,0)</f>
        <v>0</v>
      </c>
      <c r="BJ45" s="61">
        <f>IF(COUNTIF(Setup_Hierarchy!$J$54:$IV$54,"="&amp;$K45)&lt;&gt;0,$L45,0)</f>
        <v>0</v>
      </c>
      <c r="BK45" s="61">
        <f>IF(COUNTIF(Setup_Hierarchy!$J$55:$IV$55,"="&amp;$K45)&lt;&gt;0,$L45,0)</f>
        <v>0</v>
      </c>
      <c r="BL45" s="61">
        <f>IF(COUNTIF(Setup_Hierarchy!$J$56:$IV$56,"="&amp;$K45)&lt;&gt;0,$L45,0)</f>
        <v>0</v>
      </c>
      <c r="BM45" s="61">
        <f>IF(COUNTIF(Setup_Hierarchy!$J$57:$IV$57,"="&amp;$K45)&lt;&gt;0,$L45,0)</f>
        <v>0</v>
      </c>
      <c r="BN45" s="61">
        <f>IF(COUNTIF(Setup_Hierarchy!$J$58:$IV$58,"="&amp;$K45)&lt;&gt;0,$L45,0)</f>
        <v>0</v>
      </c>
      <c r="BO45" s="61">
        <f>IF(COUNTIF(Setup_Hierarchy!$J$59:$IV$59,"="&amp;$K45)&lt;&gt;0,$L45,0)</f>
        <v>0</v>
      </c>
      <c r="BP45" s="61">
        <f>IF(COUNTIF(Setup_Hierarchy!$J$60:$IV$60,"="&amp;$K45)&lt;&gt;0,$L45,0)</f>
        <v>0</v>
      </c>
      <c r="BQ45" s="61">
        <f>IF(COUNTIF(Setup_Hierarchy!$J$61:$IV$61,"="&amp;$K45)&lt;&gt;0,$L45,0)</f>
        <v>0</v>
      </c>
      <c r="BR45" s="61">
        <f>IF(COUNTIF(Setup_Hierarchy!$J$62:$IV$62,"="&amp;$K45)&lt;&gt;0,$L45,0)</f>
        <v>0</v>
      </c>
      <c r="BS45" s="61">
        <f>IF(COUNTIF(Setup_Hierarchy!$J$63:$IV$63,"="&amp;$K45)&lt;&gt;0,$L45,0)</f>
        <v>0</v>
      </c>
      <c r="BT45" s="61">
        <f>IF(COUNTIF(Setup_Hierarchy!$J$64:$IV$64,"="&amp;$K45)&lt;&gt;0,$L45,0)</f>
        <v>0</v>
      </c>
      <c r="BU45" s="61">
        <f>IF(COUNTIF(Setup_Hierarchy!$J$65:$IV$65,"="&amp;$K45)&lt;&gt;0,$L45,0)</f>
        <v>0</v>
      </c>
      <c r="BV45" s="61">
        <f>IF(COUNTIF(Setup_Hierarchy!$J$66:$IV$66,"="&amp;$K45)&lt;&gt;0,$L45,0)</f>
        <v>0</v>
      </c>
      <c r="BW45" s="61">
        <f>IF(COUNTIF(Setup_Hierarchy!$J$67:$IV$67,"="&amp;$K45)&lt;&gt;0,$L45,0)</f>
        <v>0</v>
      </c>
      <c r="BX45" s="61">
        <f>IF(COUNTIF(Setup_Hierarchy!$J$68:$IV$68,"="&amp;$K45)&lt;&gt;0,$L45,0)</f>
        <v>0</v>
      </c>
      <c r="BY45" s="61">
        <f>IF(COUNTIF(Setup_Hierarchy!$J$69:$IV$69,"="&amp;$K45)&lt;&gt;0,$L45,0)</f>
        <v>0</v>
      </c>
      <c r="BZ45" s="61">
        <f>IF(COUNTIF(Setup_Hierarchy!$J$70:$IV$70,"="&amp;$K45)&lt;&gt;0,$L45,0)</f>
        <v>0</v>
      </c>
      <c r="CA45" s="61">
        <f>IF(COUNTIF(Setup_Hierarchy!$J$71:$IV$71,"="&amp;$K45)&lt;&gt;0,$L45,0)</f>
        <v>0</v>
      </c>
      <c r="CB45" s="61">
        <f>IF(COUNTIF(Setup_Hierarchy!$J$72:$IV$72,"="&amp;$K45)&lt;&gt;0,$L45,0)</f>
        <v>0</v>
      </c>
      <c r="CC45" s="61">
        <f>IF(COUNTIF(Setup_Hierarchy!$J$73:$IV$73,"="&amp;$K45)&lt;&gt;0,$L45,0)</f>
        <v>0</v>
      </c>
      <c r="CD45" s="61">
        <f>IF(COUNTIF(Setup_Hierarchy!$J$74:$IV$74,"="&amp;$K45)&lt;&gt;0,$L45,0)</f>
        <v>0</v>
      </c>
      <c r="CE45" s="61">
        <f>IF(COUNTIF(Setup_Hierarchy!$J$75:$IV$75,"="&amp;$K45)&lt;&gt;0,$L45,0)</f>
        <v>0</v>
      </c>
      <c r="CF45" s="61">
        <f>IF(COUNTIF(Setup_Hierarchy!$J$76:$IV$76,"="&amp;$K45)&lt;&gt;0,$L45,0)</f>
        <v>0</v>
      </c>
      <c r="CG45" s="61">
        <f>IF(COUNTIF(Setup_Hierarchy!$J$77:$IV$77,"="&amp;$K45)&lt;&gt;0,$L45,0)</f>
        <v>0</v>
      </c>
      <c r="CH45" s="61">
        <f>IF(COUNTIF(Setup_Hierarchy!$J$78:$IV$78,"="&amp;$K45)&lt;&gt;0,$L45,0)</f>
        <v>0</v>
      </c>
      <c r="CI45" s="61">
        <f>IF(COUNTIF(Setup_Hierarchy!$J$79:$IV$79,"="&amp;$K45)&lt;&gt;0,$L45,0)</f>
        <v>0</v>
      </c>
      <c r="CJ45" s="61">
        <f>IF(COUNTIF(Setup_Hierarchy!$J$80:$IV$80,"="&amp;$K45)&lt;&gt;0,$L45,0)</f>
        <v>0</v>
      </c>
      <c r="CK45" s="61">
        <f>IF(COUNTIF(Setup_Hierarchy!$J$81:$IV$81,"="&amp;$K45)&lt;&gt;0,$L45,0)</f>
        <v>0</v>
      </c>
      <c r="CL45" s="61">
        <f>IF(COUNTIF(Setup_Hierarchy!$J$82:$IV$82,"="&amp;$K45)&lt;&gt;0,$L45,0)</f>
        <v>0</v>
      </c>
      <c r="CM45" s="61">
        <f>IF(COUNTIF(Setup_Hierarchy!$J$83:$IV$83,"="&amp;$K45)&lt;&gt;0,$L45,0)</f>
        <v>0</v>
      </c>
      <c r="CN45" s="61">
        <f>IF(COUNTIF(Setup_Hierarchy!$J$84:$IV$84,"="&amp;$K45)&lt;&gt;0,$L45,0)</f>
        <v>0</v>
      </c>
      <c r="CO45" s="61">
        <f>IF(COUNTIF(Setup_Hierarchy!$J$85:$IV$85,"="&amp;$K45)&lt;&gt;0,$L45,0)</f>
        <v>0</v>
      </c>
      <c r="CP45" s="61">
        <f>IF(COUNTIF(Setup_Hierarchy!$J$86:$IV$86,"="&amp;$K45)&lt;&gt;0,$L45,0)</f>
        <v>0</v>
      </c>
      <c r="CQ45" s="61">
        <f>IF(COUNTIF(Setup_Hierarchy!$J$87:$IV$87,"="&amp;$K45)&lt;&gt;0,$L45,0)</f>
        <v>0</v>
      </c>
      <c r="CR45" s="61">
        <f>IF(COUNTIF(Setup_Hierarchy!$J$88:$IV$88,"="&amp;$K45)&lt;&gt;0,$L45,0)</f>
        <v>0</v>
      </c>
      <c r="CS45" s="61">
        <f>IF(COUNTIF(Setup_Hierarchy!$J$89:$IV$89,"="&amp;$K45)&lt;&gt;0,$L45,0)</f>
        <v>0</v>
      </c>
      <c r="CT45" s="61">
        <f>IF(COUNTIF(Setup_Hierarchy!$J$90:$IV$90,"="&amp;$K45)&lt;&gt;0,$L45,0)</f>
        <v>0</v>
      </c>
      <c r="CU45" s="61">
        <f>IF(COUNTIF(Setup_Hierarchy!$J$91:$IV$91,"="&amp;$K45)&lt;&gt;0,$L45,0)</f>
        <v>0</v>
      </c>
      <c r="CV45" s="61">
        <f>IF(COUNTIF(Setup_Hierarchy!$J$92:$IV$92,"="&amp;$K45)&lt;&gt;0,$L45,0)</f>
        <v>0</v>
      </c>
      <c r="CW45" s="61">
        <f>IF(COUNTIF(Setup_Hierarchy!$J$93:$IV$93,"="&amp;$K45)&lt;&gt;0,$L45,0)</f>
        <v>0</v>
      </c>
      <c r="CX45" s="61">
        <f>IF(COUNTIF(Setup_Hierarchy!$J$94:$IV$94,"="&amp;$K45)&lt;&gt;0,$L45,0)</f>
        <v>0</v>
      </c>
      <c r="CY45" s="61">
        <f>IF(COUNTIF(Setup_Hierarchy!$J$95:$IV$95,"="&amp;$K45)&lt;&gt;0,$L45,0)</f>
        <v>0</v>
      </c>
      <c r="CZ45" s="61">
        <f>IF(COUNTIF(Setup_Hierarchy!$J$96:$IV$96,"="&amp;$K45)&lt;&gt;0,$L45,0)</f>
        <v>0</v>
      </c>
      <c r="DA45" s="61">
        <f>IF(COUNTIF(Setup_Hierarchy!$J$97:$IV$97,"="&amp;$K45)&lt;&gt;0,$L45,0)</f>
        <v>0</v>
      </c>
      <c r="DB45" s="61">
        <f>IF(COUNTIF(Setup_Hierarchy!$J$98:$IV$98,"="&amp;$K45)&lt;&gt;0,$L45,0)</f>
        <v>0</v>
      </c>
      <c r="DC45" s="61">
        <f>IF(COUNTIF(Setup_Hierarchy!$J$99:$IV$99,"="&amp;$K45)&lt;&gt;0,$L45,0)</f>
        <v>0</v>
      </c>
      <c r="DD45" s="61">
        <f>IF(COUNTIF(Setup_Hierarchy!$J$100:$IV$100,"="&amp;$K45)&lt;&gt;0,$L45,0)</f>
        <v>0</v>
      </c>
      <c r="DE45" s="61">
        <f>IF(COUNTIF(Setup_Hierarchy!$J$101:$IV$101,"="&amp;$K45)&lt;&gt;0,$L45,0)</f>
        <v>0</v>
      </c>
      <c r="DF45" s="61">
        <f>IF(COUNTIF(Setup_Hierarchy!$J$102:$IV$102,"="&amp;$K45)&lt;&gt;0,$L45,0)</f>
        <v>0</v>
      </c>
      <c r="DG45" s="61">
        <f>IF(COUNTIF(Setup_Hierarchy!$J$103:$IV$103,"="&amp;$K45)&lt;&gt;0,$L45,0)</f>
        <v>0</v>
      </c>
      <c r="DH45" s="61">
        <f>IF(COUNTIF(Setup_Hierarchy!$J$104:$IV$104,"="&amp;$K45)&lt;&gt;0,$L45,0)</f>
        <v>0</v>
      </c>
      <c r="DI45" s="61">
        <f>IF(COUNTIF(Setup_Hierarchy!$J$105:$IV$105,"="&amp;$K45)&lt;&gt;0,$L45,0)</f>
        <v>0</v>
      </c>
      <c r="DJ45" s="61">
        <f>IF(COUNTIF(Setup_Hierarchy!$J$106:$IV$106,"="&amp;$K45)&lt;&gt;0,$L45,0)</f>
        <v>0</v>
      </c>
      <c r="DK45" s="61">
        <f>IF(COUNTIF(Setup_Hierarchy!$J$107:$IV$107,"="&amp;$K45)&lt;&gt;0,$L45,0)</f>
        <v>0</v>
      </c>
      <c r="DL45" s="61">
        <f>IF(COUNTIF(Setup_Hierarchy!$J$108:$IV$108,"="&amp;$K45)&lt;&gt;0,$L45,0)</f>
        <v>0</v>
      </c>
      <c r="DM45" s="61">
        <f>IF(COUNTIF(Setup_Hierarchy!$J$109:$IV$109,"="&amp;$K45)&lt;&gt;0,$L45,0)</f>
        <v>0</v>
      </c>
      <c r="DN45" s="61">
        <f>IF(COUNTIF(Setup_Hierarchy!$J$110:$IV$110,"="&amp;$K45)&lt;&gt;0,$L45,0)</f>
        <v>0</v>
      </c>
      <c r="DO45" s="61">
        <f>IF(COUNTIF(Setup_Hierarchy!$J$111:$IV$111,"="&amp;$K45)&lt;&gt;0,$L45,0)</f>
        <v>0</v>
      </c>
      <c r="DP45" s="61">
        <f>IF(COUNTIF(Setup_Hierarchy!$J$112:$IV$112,"="&amp;$K45)&lt;&gt;0,$L45,0)</f>
        <v>0</v>
      </c>
      <c r="DQ45" s="61">
        <f>IF(COUNTIF(Setup_Hierarchy!$J$113:$IV$113,"="&amp;$K45)&lt;&gt;0,$L45,0)</f>
        <v>0</v>
      </c>
      <c r="DR45" s="61">
        <f>IF(COUNTIF(Setup_Hierarchy!$J$114:$IV$114,"="&amp;$K45)&lt;&gt;0,$L45,0)</f>
        <v>0</v>
      </c>
      <c r="DS45" s="61">
        <f>IF(COUNTIF(Setup_Hierarchy!$J$115:$IV$115,"="&amp;$K45)&lt;&gt;0,$L45,0)</f>
        <v>0</v>
      </c>
      <c r="DT45" s="61">
        <f>IF(COUNTIF(Setup_Hierarchy!$J$116:$IV$116,"="&amp;$K45)&lt;&gt;0,$L45,0)</f>
        <v>0</v>
      </c>
    </row>
    <row r="46" spans="2:124" x14ac:dyDescent="0.2">
      <c r="B46" t="s">
        <v>43</v>
      </c>
      <c r="C46">
        <v>4</v>
      </c>
      <c r="D46" t="s">
        <v>18</v>
      </c>
      <c r="E46" t="s">
        <v>369</v>
      </c>
      <c r="F46" t="s">
        <v>525</v>
      </c>
      <c r="G46" t="s">
        <v>531</v>
      </c>
      <c r="H46" t="s">
        <v>13</v>
      </c>
      <c r="I46">
        <v>5.9708999999999998E-2</v>
      </c>
      <c r="J46">
        <v>-0.10199800000000001</v>
      </c>
      <c r="K46">
        <v>704</v>
      </c>
      <c r="L46">
        <v>144.99</v>
      </c>
      <c r="M46" s="61">
        <f>IF(COUNTIF(Setup_Hierarchy!$J$5:$IV$5,"="&amp;$K46)&lt;&gt;0,$L46,0)</f>
        <v>144.99</v>
      </c>
      <c r="N46" s="61">
        <f>IF(COUNTIF(Setup_Hierarchy!$J$6:$IV$6,"="&amp;$K46)&lt;&gt;0,$L46,0)</f>
        <v>144.99</v>
      </c>
      <c r="O46" s="61">
        <f>IF(COUNTIF(Setup_Hierarchy!$J$7:$IV$7,"="&amp;$K46)&lt;&gt;0,$L46,0)</f>
        <v>144.99</v>
      </c>
      <c r="P46" s="61">
        <f>IF(COUNTIF(Setup_Hierarchy!$J$8:$IV$8,"="&amp;$K46)&lt;&gt;0,$L46,0)</f>
        <v>144.99</v>
      </c>
      <c r="Q46" s="61">
        <f>IF(COUNTIF(Setup_Hierarchy!$J$9:$IV$9,"="&amp;$K46)&lt;&gt;0,$L46,0)</f>
        <v>144.99</v>
      </c>
      <c r="R46" s="61">
        <f>IF(COUNTIF(Setup_Hierarchy!$J$10:$IV$10,"="&amp;$K46)&lt;&gt;0,$L46,0)</f>
        <v>0</v>
      </c>
      <c r="S46" s="61">
        <f>IF(COUNTIF(Setup_Hierarchy!$J$11:$IV$11,"="&amp;$K46)&lt;&gt;0,$L46,0)</f>
        <v>0</v>
      </c>
      <c r="T46" s="61">
        <f>IF(COUNTIF(Setup_Hierarchy!$J$12:$IV$12,"="&amp;$K46)&lt;&gt;0,$L46,0)</f>
        <v>0</v>
      </c>
      <c r="U46" s="61">
        <f>IF(COUNTIF(Setup_Hierarchy!$J$13:$IV$13,"="&amp;$K46)&lt;&gt;0,$L46,0)</f>
        <v>0</v>
      </c>
      <c r="V46" s="61">
        <f>IF(COUNTIF(Setup_Hierarchy!$J$14:$IV$14,"="&amp;$K46)&lt;&gt;0,$L46,0)</f>
        <v>0</v>
      </c>
      <c r="W46" s="61">
        <f>IF(COUNTIF(Setup_Hierarchy!$J$15:$IV$15,"="&amp;$K46)&lt;&gt;0,$L46,0)</f>
        <v>0</v>
      </c>
      <c r="X46" s="61">
        <f>IF(COUNTIF(Setup_Hierarchy!$J$16:$IV$16,"="&amp;$K46)&lt;&gt;0,$L46,0)</f>
        <v>0</v>
      </c>
      <c r="Y46" s="61">
        <f>IF(COUNTIF(Setup_Hierarchy!$J$17:$IV$17,"="&amp;$K46)&lt;&gt;0,$L46,0)</f>
        <v>0</v>
      </c>
      <c r="Z46" s="61">
        <f>IF(COUNTIF(Setup_Hierarchy!$J$18:$IV$18,"="&amp;$K46)&lt;&gt;0,$L46,0)</f>
        <v>0</v>
      </c>
      <c r="AA46" s="61">
        <f>IF(COUNTIF(Setup_Hierarchy!$J$19:$IV$19,"="&amp;$K46)&lt;&gt;0,$L46,0)</f>
        <v>0</v>
      </c>
      <c r="AB46" s="61">
        <f>IF(COUNTIF(Setup_Hierarchy!$J$20:$IV$20,"="&amp;$K46)&lt;&gt;0,$L46,0)</f>
        <v>0</v>
      </c>
      <c r="AC46" s="61">
        <f>IF(COUNTIF(Setup_Hierarchy!$J$21:$IV$21,"="&amp;$K46)&lt;&gt;0,$L46,0)</f>
        <v>144.99</v>
      </c>
      <c r="AD46" s="61">
        <f>IF(COUNTIF(Setup_Hierarchy!$J$22:$IV$22,"="&amp;$K46)&lt;&gt;0,$L46,0)</f>
        <v>0</v>
      </c>
      <c r="AE46" s="61">
        <f>IF(COUNTIF(Setup_Hierarchy!$J$23:$IV$23,"="&amp;$K46)&lt;&gt;0,$L46,0)</f>
        <v>144.99</v>
      </c>
      <c r="AF46" s="61">
        <f>IF(COUNTIF(Setup_Hierarchy!$J$24:$IV$24,"="&amp;$K46)&lt;&gt;0,$L46,0)</f>
        <v>0</v>
      </c>
      <c r="AG46" s="61">
        <f>IF(COUNTIF(Setup_Hierarchy!$J$25:$IV$25,"="&amp;$K46)&lt;&gt;0,$L46,0)</f>
        <v>0</v>
      </c>
      <c r="AH46" s="61">
        <f>IF(COUNTIF(Setup_Hierarchy!$J$26:$IV$26,"="&amp;$K46)&lt;&gt;0,$L46,0)</f>
        <v>0</v>
      </c>
      <c r="AI46" s="61">
        <f>IF(COUNTIF(Setup_Hierarchy!$J$27:$IV$27,"="&amp;$K46)&lt;&gt;0,$L46,0)</f>
        <v>0</v>
      </c>
      <c r="AJ46" s="61">
        <f>IF(COUNTIF(Setup_Hierarchy!$J$28:$IV$28,"="&amp;$K46)&lt;&gt;0,$L46,0)</f>
        <v>0</v>
      </c>
      <c r="AK46" s="61">
        <f>IF(COUNTIF(Setup_Hierarchy!$J$29:$IV$29,"="&amp;$K46)&lt;&gt;0,$L46,0)</f>
        <v>0</v>
      </c>
      <c r="AL46" s="61">
        <f>IF(COUNTIF(Setup_Hierarchy!$J$30:$IV$30,"="&amp;$K46)&lt;&gt;0,$L46,0)</f>
        <v>0</v>
      </c>
      <c r="AM46" s="61">
        <f>IF(COUNTIF(Setup_Hierarchy!$J$31:$IV$31,"="&amp;$K46)&lt;&gt;0,$L46,0)</f>
        <v>0</v>
      </c>
      <c r="AN46" s="61">
        <f>IF(COUNTIF(Setup_Hierarchy!$J$32:$IV$32,"="&amp;$K46)&lt;&gt;0,$L46,0)</f>
        <v>0</v>
      </c>
      <c r="AO46" s="61">
        <f>IF(COUNTIF(Setup_Hierarchy!$J$33:$IV$33,"="&amp;$K46)&lt;&gt;0,$L46,0)</f>
        <v>0</v>
      </c>
      <c r="AP46" s="61">
        <f>IF(COUNTIF(Setup_Hierarchy!$J$34:$IV$34,"="&amp;$K46)&lt;&gt;0,$L46,0)</f>
        <v>0</v>
      </c>
      <c r="AQ46" s="61">
        <f>IF(COUNTIF(Setup_Hierarchy!$J$35:$IV$35,"="&amp;$K46)&lt;&gt;0,$L46,0)</f>
        <v>0</v>
      </c>
      <c r="AR46" s="61">
        <f>IF(COUNTIF(Setup_Hierarchy!$J$36:$IV$36,"="&amp;$K46)&lt;&gt;0,$L46,0)</f>
        <v>0</v>
      </c>
      <c r="AS46" s="61">
        <f>IF(COUNTIF(Setup_Hierarchy!$J$37:$IV$37,"="&amp;$K46)&lt;&gt;0,$L46,0)</f>
        <v>0</v>
      </c>
      <c r="AT46" s="61">
        <f>IF(COUNTIF(Setup_Hierarchy!$J$38:$IV$38,"="&amp;$K46)&lt;&gt;0,$L46,0)</f>
        <v>0</v>
      </c>
      <c r="AU46" s="61">
        <f>IF(COUNTIF(Setup_Hierarchy!$J$39:$IV$39,"="&amp;$K46)&lt;&gt;0,$L46,0)</f>
        <v>0</v>
      </c>
      <c r="AV46" s="61">
        <f>IF(COUNTIF(Setup_Hierarchy!$J$40:$IV$40,"="&amp;$K46)&lt;&gt;0,$L46,0)</f>
        <v>0</v>
      </c>
      <c r="AW46" s="61">
        <f>IF(COUNTIF(Setup_Hierarchy!$J$41:$IV$41,"="&amp;$K46)&lt;&gt;0,$L46,0)</f>
        <v>0</v>
      </c>
      <c r="AX46" s="61">
        <f>IF(COUNTIF(Setup_Hierarchy!$J$42:$IV$42,"="&amp;$K46)&lt;&gt;0,$L46,0)</f>
        <v>0</v>
      </c>
      <c r="AY46" s="61">
        <f>IF(COUNTIF(Setup_Hierarchy!$J$43:$IV$43,"="&amp;$K46)&lt;&gt;0,$L46,0)</f>
        <v>0</v>
      </c>
      <c r="AZ46" s="61">
        <f>IF(COUNTIF(Setup_Hierarchy!$J$44:$IV$44,"="&amp;$K46)&lt;&gt;0,$L46,0)</f>
        <v>0</v>
      </c>
      <c r="BA46" s="61">
        <f>IF(COUNTIF(Setup_Hierarchy!$J$45:$IV$45,"="&amp;$K46)&lt;&gt;0,$L46,0)</f>
        <v>0</v>
      </c>
      <c r="BB46" s="61">
        <f>IF(COUNTIF(Setup_Hierarchy!$J$46:$IV$46,"="&amp;$K46)&lt;&gt;0,$L46,0)</f>
        <v>0</v>
      </c>
      <c r="BC46" s="61">
        <f>IF(COUNTIF(Setup_Hierarchy!$J$47:$IV$47,"="&amp;$K46)&lt;&gt;0,$L46,0)</f>
        <v>0</v>
      </c>
      <c r="BD46" s="61">
        <f>IF(COUNTIF(Setup_Hierarchy!$J$48:$IV$48,"="&amp;$K46)&lt;&gt;0,$L46,0)</f>
        <v>0</v>
      </c>
      <c r="BE46" s="61">
        <f>IF(COUNTIF(Setup_Hierarchy!$J$49:$IV$49,"="&amp;$K46)&lt;&gt;0,$L46,0)</f>
        <v>0</v>
      </c>
      <c r="BF46" s="61">
        <f>IF(COUNTIF(Setup_Hierarchy!$J$50:$IV$50,"="&amp;$K46)&lt;&gt;0,$L46,0)</f>
        <v>0</v>
      </c>
      <c r="BG46" s="61">
        <f>IF(COUNTIF(Setup_Hierarchy!$J$51:$IV$51,"="&amp;$K46)&lt;&gt;0,$L46,0)</f>
        <v>0</v>
      </c>
      <c r="BH46" s="61">
        <f>IF(COUNTIF(Setup_Hierarchy!$J$52:$IV$52,"="&amp;$K46)&lt;&gt;0,$L46,0)</f>
        <v>0</v>
      </c>
      <c r="BI46" s="61">
        <f>IF(COUNTIF(Setup_Hierarchy!$J$53:$IV$53,"="&amp;$K46)&lt;&gt;0,$L46,0)</f>
        <v>0</v>
      </c>
      <c r="BJ46" s="61">
        <f>IF(COUNTIF(Setup_Hierarchy!$J$54:$IV$54,"="&amp;$K46)&lt;&gt;0,$L46,0)</f>
        <v>0</v>
      </c>
      <c r="BK46" s="61">
        <f>IF(COUNTIF(Setup_Hierarchy!$J$55:$IV$55,"="&amp;$K46)&lt;&gt;0,$L46,0)</f>
        <v>0</v>
      </c>
      <c r="BL46" s="61">
        <f>IF(COUNTIF(Setup_Hierarchy!$J$56:$IV$56,"="&amp;$K46)&lt;&gt;0,$L46,0)</f>
        <v>0</v>
      </c>
      <c r="BM46" s="61">
        <f>IF(COUNTIF(Setup_Hierarchy!$J$57:$IV$57,"="&amp;$K46)&lt;&gt;0,$L46,0)</f>
        <v>0</v>
      </c>
      <c r="BN46" s="61">
        <f>IF(COUNTIF(Setup_Hierarchy!$J$58:$IV$58,"="&amp;$K46)&lt;&gt;0,$L46,0)</f>
        <v>0</v>
      </c>
      <c r="BO46" s="61">
        <f>IF(COUNTIF(Setup_Hierarchy!$J$59:$IV$59,"="&amp;$K46)&lt;&gt;0,$L46,0)</f>
        <v>0</v>
      </c>
      <c r="BP46" s="61">
        <f>IF(COUNTIF(Setup_Hierarchy!$J$60:$IV$60,"="&amp;$K46)&lt;&gt;0,$L46,0)</f>
        <v>0</v>
      </c>
      <c r="BQ46" s="61">
        <f>IF(COUNTIF(Setup_Hierarchy!$J$61:$IV$61,"="&amp;$K46)&lt;&gt;0,$L46,0)</f>
        <v>0</v>
      </c>
      <c r="BR46" s="61">
        <f>IF(COUNTIF(Setup_Hierarchy!$J$62:$IV$62,"="&amp;$K46)&lt;&gt;0,$L46,0)</f>
        <v>0</v>
      </c>
      <c r="BS46" s="61">
        <f>IF(COUNTIF(Setup_Hierarchy!$J$63:$IV$63,"="&amp;$K46)&lt;&gt;0,$L46,0)</f>
        <v>0</v>
      </c>
      <c r="BT46" s="61">
        <f>IF(COUNTIF(Setup_Hierarchy!$J$64:$IV$64,"="&amp;$K46)&lt;&gt;0,$L46,0)</f>
        <v>0</v>
      </c>
      <c r="BU46" s="61">
        <f>IF(COUNTIF(Setup_Hierarchy!$J$65:$IV$65,"="&amp;$K46)&lt;&gt;0,$L46,0)</f>
        <v>0</v>
      </c>
      <c r="BV46" s="61">
        <f>IF(COUNTIF(Setup_Hierarchy!$J$66:$IV$66,"="&amp;$K46)&lt;&gt;0,$L46,0)</f>
        <v>0</v>
      </c>
      <c r="BW46" s="61">
        <f>IF(COUNTIF(Setup_Hierarchy!$J$67:$IV$67,"="&amp;$K46)&lt;&gt;0,$L46,0)</f>
        <v>0</v>
      </c>
      <c r="BX46" s="61">
        <f>IF(COUNTIF(Setup_Hierarchy!$J$68:$IV$68,"="&amp;$K46)&lt;&gt;0,$L46,0)</f>
        <v>0</v>
      </c>
      <c r="BY46" s="61">
        <f>IF(COUNTIF(Setup_Hierarchy!$J$69:$IV$69,"="&amp;$K46)&lt;&gt;0,$L46,0)</f>
        <v>0</v>
      </c>
      <c r="BZ46" s="61">
        <f>IF(COUNTIF(Setup_Hierarchy!$J$70:$IV$70,"="&amp;$K46)&lt;&gt;0,$L46,0)</f>
        <v>0</v>
      </c>
      <c r="CA46" s="61">
        <f>IF(COUNTIF(Setup_Hierarchy!$J$71:$IV$71,"="&amp;$K46)&lt;&gt;0,$L46,0)</f>
        <v>0</v>
      </c>
      <c r="CB46" s="61">
        <f>IF(COUNTIF(Setup_Hierarchy!$J$72:$IV$72,"="&amp;$K46)&lt;&gt;0,$L46,0)</f>
        <v>0</v>
      </c>
      <c r="CC46" s="61">
        <f>IF(COUNTIF(Setup_Hierarchy!$J$73:$IV$73,"="&amp;$K46)&lt;&gt;0,$L46,0)</f>
        <v>0</v>
      </c>
      <c r="CD46" s="61">
        <f>IF(COUNTIF(Setup_Hierarchy!$J$74:$IV$74,"="&amp;$K46)&lt;&gt;0,$L46,0)</f>
        <v>0</v>
      </c>
      <c r="CE46" s="61">
        <f>IF(COUNTIF(Setup_Hierarchy!$J$75:$IV$75,"="&amp;$K46)&lt;&gt;0,$L46,0)</f>
        <v>0</v>
      </c>
      <c r="CF46" s="61">
        <f>IF(COUNTIF(Setup_Hierarchy!$J$76:$IV$76,"="&amp;$K46)&lt;&gt;0,$L46,0)</f>
        <v>0</v>
      </c>
      <c r="CG46" s="61">
        <f>IF(COUNTIF(Setup_Hierarchy!$J$77:$IV$77,"="&amp;$K46)&lt;&gt;0,$L46,0)</f>
        <v>0</v>
      </c>
      <c r="CH46" s="61">
        <f>IF(COUNTIF(Setup_Hierarchy!$J$78:$IV$78,"="&amp;$K46)&lt;&gt;0,$L46,0)</f>
        <v>0</v>
      </c>
      <c r="CI46" s="61">
        <f>IF(COUNTIF(Setup_Hierarchy!$J$79:$IV$79,"="&amp;$K46)&lt;&gt;0,$L46,0)</f>
        <v>0</v>
      </c>
      <c r="CJ46" s="61">
        <f>IF(COUNTIF(Setup_Hierarchy!$J$80:$IV$80,"="&amp;$K46)&lt;&gt;0,$L46,0)</f>
        <v>0</v>
      </c>
      <c r="CK46" s="61">
        <f>IF(COUNTIF(Setup_Hierarchy!$J$81:$IV$81,"="&amp;$K46)&lt;&gt;0,$L46,0)</f>
        <v>0</v>
      </c>
      <c r="CL46" s="61">
        <f>IF(COUNTIF(Setup_Hierarchy!$J$82:$IV$82,"="&amp;$K46)&lt;&gt;0,$L46,0)</f>
        <v>0</v>
      </c>
      <c r="CM46" s="61">
        <f>IF(COUNTIF(Setup_Hierarchy!$J$83:$IV$83,"="&amp;$K46)&lt;&gt;0,$L46,0)</f>
        <v>0</v>
      </c>
      <c r="CN46" s="61">
        <f>IF(COUNTIF(Setup_Hierarchy!$J$84:$IV$84,"="&amp;$K46)&lt;&gt;0,$L46,0)</f>
        <v>0</v>
      </c>
      <c r="CO46" s="61">
        <f>IF(COUNTIF(Setup_Hierarchy!$J$85:$IV$85,"="&amp;$K46)&lt;&gt;0,$L46,0)</f>
        <v>0</v>
      </c>
      <c r="CP46" s="61">
        <f>IF(COUNTIF(Setup_Hierarchy!$J$86:$IV$86,"="&amp;$K46)&lt;&gt;0,$L46,0)</f>
        <v>0</v>
      </c>
      <c r="CQ46" s="61">
        <f>IF(COUNTIF(Setup_Hierarchy!$J$87:$IV$87,"="&amp;$K46)&lt;&gt;0,$L46,0)</f>
        <v>0</v>
      </c>
      <c r="CR46" s="61">
        <f>IF(COUNTIF(Setup_Hierarchy!$J$88:$IV$88,"="&amp;$K46)&lt;&gt;0,$L46,0)</f>
        <v>0</v>
      </c>
      <c r="CS46" s="61">
        <f>IF(COUNTIF(Setup_Hierarchy!$J$89:$IV$89,"="&amp;$K46)&lt;&gt;0,$L46,0)</f>
        <v>0</v>
      </c>
      <c r="CT46" s="61">
        <f>IF(COUNTIF(Setup_Hierarchy!$J$90:$IV$90,"="&amp;$K46)&lt;&gt;0,$L46,0)</f>
        <v>0</v>
      </c>
      <c r="CU46" s="61">
        <f>IF(COUNTIF(Setup_Hierarchy!$J$91:$IV$91,"="&amp;$K46)&lt;&gt;0,$L46,0)</f>
        <v>0</v>
      </c>
      <c r="CV46" s="61">
        <f>IF(COUNTIF(Setup_Hierarchy!$J$92:$IV$92,"="&amp;$K46)&lt;&gt;0,$L46,0)</f>
        <v>0</v>
      </c>
      <c r="CW46" s="61">
        <f>IF(COUNTIF(Setup_Hierarchy!$J$93:$IV$93,"="&amp;$K46)&lt;&gt;0,$L46,0)</f>
        <v>0</v>
      </c>
      <c r="CX46" s="61">
        <f>IF(COUNTIF(Setup_Hierarchy!$J$94:$IV$94,"="&amp;$K46)&lt;&gt;0,$L46,0)</f>
        <v>0</v>
      </c>
      <c r="CY46" s="61">
        <f>IF(COUNTIF(Setup_Hierarchy!$J$95:$IV$95,"="&amp;$K46)&lt;&gt;0,$L46,0)</f>
        <v>0</v>
      </c>
      <c r="CZ46" s="61">
        <f>IF(COUNTIF(Setup_Hierarchy!$J$96:$IV$96,"="&amp;$K46)&lt;&gt;0,$L46,0)</f>
        <v>0</v>
      </c>
      <c r="DA46" s="61">
        <f>IF(COUNTIF(Setup_Hierarchy!$J$97:$IV$97,"="&amp;$K46)&lt;&gt;0,$L46,0)</f>
        <v>0</v>
      </c>
      <c r="DB46" s="61">
        <f>IF(COUNTIF(Setup_Hierarchy!$J$98:$IV$98,"="&amp;$K46)&lt;&gt;0,$L46,0)</f>
        <v>0</v>
      </c>
      <c r="DC46" s="61">
        <f>IF(COUNTIF(Setup_Hierarchy!$J$99:$IV$99,"="&amp;$K46)&lt;&gt;0,$L46,0)</f>
        <v>0</v>
      </c>
      <c r="DD46" s="61">
        <f>IF(COUNTIF(Setup_Hierarchy!$J$100:$IV$100,"="&amp;$K46)&lt;&gt;0,$L46,0)</f>
        <v>0</v>
      </c>
      <c r="DE46" s="61">
        <f>IF(COUNTIF(Setup_Hierarchy!$J$101:$IV$101,"="&amp;$K46)&lt;&gt;0,$L46,0)</f>
        <v>0</v>
      </c>
      <c r="DF46" s="61">
        <f>IF(COUNTIF(Setup_Hierarchy!$J$102:$IV$102,"="&amp;$K46)&lt;&gt;0,$L46,0)</f>
        <v>0</v>
      </c>
      <c r="DG46" s="61">
        <f>IF(COUNTIF(Setup_Hierarchy!$J$103:$IV$103,"="&amp;$K46)&lt;&gt;0,$L46,0)</f>
        <v>0</v>
      </c>
      <c r="DH46" s="61">
        <f>IF(COUNTIF(Setup_Hierarchy!$J$104:$IV$104,"="&amp;$K46)&lt;&gt;0,$L46,0)</f>
        <v>0</v>
      </c>
      <c r="DI46" s="61">
        <f>IF(COUNTIF(Setup_Hierarchy!$J$105:$IV$105,"="&amp;$K46)&lt;&gt;0,$L46,0)</f>
        <v>0</v>
      </c>
      <c r="DJ46" s="61">
        <f>IF(COUNTIF(Setup_Hierarchy!$J$106:$IV$106,"="&amp;$K46)&lt;&gt;0,$L46,0)</f>
        <v>0</v>
      </c>
      <c r="DK46" s="61">
        <f>IF(COUNTIF(Setup_Hierarchy!$J$107:$IV$107,"="&amp;$K46)&lt;&gt;0,$L46,0)</f>
        <v>0</v>
      </c>
      <c r="DL46" s="61">
        <f>IF(COUNTIF(Setup_Hierarchy!$J$108:$IV$108,"="&amp;$K46)&lt;&gt;0,$L46,0)</f>
        <v>0</v>
      </c>
      <c r="DM46" s="61">
        <f>IF(COUNTIF(Setup_Hierarchy!$J$109:$IV$109,"="&amp;$K46)&lt;&gt;0,$L46,0)</f>
        <v>0</v>
      </c>
      <c r="DN46" s="61">
        <f>IF(COUNTIF(Setup_Hierarchy!$J$110:$IV$110,"="&amp;$K46)&lt;&gt;0,$L46,0)</f>
        <v>0</v>
      </c>
      <c r="DO46" s="61">
        <f>IF(COUNTIF(Setup_Hierarchy!$J$111:$IV$111,"="&amp;$K46)&lt;&gt;0,$L46,0)</f>
        <v>0</v>
      </c>
      <c r="DP46" s="61">
        <f>IF(COUNTIF(Setup_Hierarchy!$J$112:$IV$112,"="&amp;$K46)&lt;&gt;0,$L46,0)</f>
        <v>0</v>
      </c>
      <c r="DQ46" s="61">
        <f>IF(COUNTIF(Setup_Hierarchy!$J$113:$IV$113,"="&amp;$K46)&lt;&gt;0,$L46,0)</f>
        <v>0</v>
      </c>
      <c r="DR46" s="61">
        <f>IF(COUNTIF(Setup_Hierarchy!$J$114:$IV$114,"="&amp;$K46)&lt;&gt;0,$L46,0)</f>
        <v>0</v>
      </c>
      <c r="DS46" s="61">
        <f>IF(COUNTIF(Setup_Hierarchy!$J$115:$IV$115,"="&amp;$K46)&lt;&gt;0,$L46,0)</f>
        <v>0</v>
      </c>
      <c r="DT46" s="61">
        <f>IF(COUNTIF(Setup_Hierarchy!$J$116:$IV$116,"="&amp;$K46)&lt;&gt;0,$L46,0)</f>
        <v>0</v>
      </c>
    </row>
    <row r="47" spans="2:124" x14ac:dyDescent="0.2">
      <c r="B47" t="s">
        <v>43</v>
      </c>
      <c r="C47">
        <v>4</v>
      </c>
      <c r="D47" t="s">
        <v>18</v>
      </c>
      <c r="E47" t="s">
        <v>369</v>
      </c>
      <c r="F47" t="s">
        <v>525</v>
      </c>
      <c r="G47" t="s">
        <v>531</v>
      </c>
      <c r="H47" t="s">
        <v>13</v>
      </c>
      <c r="I47">
        <v>5.9708999999999998E-2</v>
      </c>
      <c r="J47">
        <v>-0.10199800000000001</v>
      </c>
      <c r="K47">
        <v>729</v>
      </c>
      <c r="L47">
        <v>2.69</v>
      </c>
      <c r="M47" s="61">
        <f>IF(COUNTIF(Setup_Hierarchy!$J$5:$IV$5,"="&amp;$K47)&lt;&gt;0,$L47,0)</f>
        <v>2.69</v>
      </c>
      <c r="N47" s="61">
        <f>IF(COUNTIF(Setup_Hierarchy!$J$6:$IV$6,"="&amp;$K47)&lt;&gt;0,$L47,0)</f>
        <v>2.69</v>
      </c>
      <c r="O47" s="61">
        <f>IF(COUNTIF(Setup_Hierarchy!$J$7:$IV$7,"="&amp;$K47)&lt;&gt;0,$L47,0)</f>
        <v>2.69</v>
      </c>
      <c r="P47" s="61">
        <f>IF(COUNTIF(Setup_Hierarchy!$J$8:$IV$8,"="&amp;$K47)&lt;&gt;0,$L47,0)</f>
        <v>2.69</v>
      </c>
      <c r="Q47" s="61">
        <f>IF(COUNTIF(Setup_Hierarchy!$J$9:$IV$9,"="&amp;$K47)&lt;&gt;0,$L47,0)</f>
        <v>0</v>
      </c>
      <c r="R47" s="61">
        <f>IF(COUNTIF(Setup_Hierarchy!$J$10:$IV$10,"="&amp;$K47)&lt;&gt;0,$L47,0)</f>
        <v>0</v>
      </c>
      <c r="S47" s="61">
        <f>IF(COUNTIF(Setup_Hierarchy!$J$11:$IV$11,"="&amp;$K47)&lt;&gt;0,$L47,0)</f>
        <v>0</v>
      </c>
      <c r="T47" s="61">
        <f>IF(COUNTIF(Setup_Hierarchy!$J$12:$IV$12,"="&amp;$K47)&lt;&gt;0,$L47,0)</f>
        <v>0</v>
      </c>
      <c r="U47" s="61">
        <f>IF(COUNTIF(Setup_Hierarchy!$J$13:$IV$13,"="&amp;$K47)&lt;&gt;0,$L47,0)</f>
        <v>0</v>
      </c>
      <c r="V47" s="61">
        <f>IF(COUNTIF(Setup_Hierarchy!$J$14:$IV$14,"="&amp;$K47)&lt;&gt;0,$L47,0)</f>
        <v>0</v>
      </c>
      <c r="W47" s="61">
        <f>IF(COUNTIF(Setup_Hierarchy!$J$15:$IV$15,"="&amp;$K47)&lt;&gt;0,$L47,0)</f>
        <v>0</v>
      </c>
      <c r="X47" s="61">
        <f>IF(COUNTIF(Setup_Hierarchy!$J$16:$IV$16,"="&amp;$K47)&lt;&gt;0,$L47,0)</f>
        <v>0</v>
      </c>
      <c r="Y47" s="61">
        <f>IF(COUNTIF(Setup_Hierarchy!$J$17:$IV$17,"="&amp;$K47)&lt;&gt;0,$L47,0)</f>
        <v>0</v>
      </c>
      <c r="Z47" s="61">
        <f>IF(COUNTIF(Setup_Hierarchy!$J$18:$IV$18,"="&amp;$K47)&lt;&gt;0,$L47,0)</f>
        <v>0</v>
      </c>
      <c r="AA47" s="61">
        <f>IF(COUNTIF(Setup_Hierarchy!$J$19:$IV$19,"="&amp;$K47)&lt;&gt;0,$L47,0)</f>
        <v>0</v>
      </c>
      <c r="AB47" s="61">
        <f>IF(COUNTIF(Setup_Hierarchy!$J$20:$IV$20,"="&amp;$K47)&lt;&gt;0,$L47,0)</f>
        <v>0</v>
      </c>
      <c r="AC47" s="61">
        <f>IF(COUNTIF(Setup_Hierarchy!$J$21:$IV$21,"="&amp;$K47)&lt;&gt;0,$L47,0)</f>
        <v>0</v>
      </c>
      <c r="AD47" s="61">
        <f>IF(COUNTIF(Setup_Hierarchy!$J$22:$IV$22,"="&amp;$K47)&lt;&gt;0,$L47,0)</f>
        <v>0</v>
      </c>
      <c r="AE47" s="61">
        <f>IF(COUNTIF(Setup_Hierarchy!$J$23:$IV$23,"="&amp;$K47)&lt;&gt;0,$L47,0)</f>
        <v>0</v>
      </c>
      <c r="AF47" s="61">
        <f>IF(COUNTIF(Setup_Hierarchy!$J$24:$IV$24,"="&amp;$K47)&lt;&gt;0,$L47,0)</f>
        <v>0</v>
      </c>
      <c r="AG47" s="61">
        <f>IF(COUNTIF(Setup_Hierarchy!$J$25:$IV$25,"="&amp;$K47)&lt;&gt;0,$L47,0)</f>
        <v>0</v>
      </c>
      <c r="AH47" s="61">
        <f>IF(COUNTIF(Setup_Hierarchy!$J$26:$IV$26,"="&amp;$K47)&lt;&gt;0,$L47,0)</f>
        <v>0</v>
      </c>
      <c r="AI47" s="61">
        <f>IF(COUNTIF(Setup_Hierarchy!$J$27:$IV$27,"="&amp;$K47)&lt;&gt;0,$L47,0)</f>
        <v>0</v>
      </c>
      <c r="AJ47" s="61">
        <f>IF(COUNTIF(Setup_Hierarchy!$J$28:$IV$28,"="&amp;$K47)&lt;&gt;0,$L47,0)</f>
        <v>0</v>
      </c>
      <c r="AK47" s="61">
        <f>IF(COUNTIF(Setup_Hierarchy!$J$29:$IV$29,"="&amp;$K47)&lt;&gt;0,$L47,0)</f>
        <v>0</v>
      </c>
      <c r="AL47" s="61">
        <f>IF(COUNTIF(Setup_Hierarchy!$J$30:$IV$30,"="&amp;$K47)&lt;&gt;0,$L47,0)</f>
        <v>0</v>
      </c>
      <c r="AM47" s="61">
        <f>IF(COUNTIF(Setup_Hierarchy!$J$31:$IV$31,"="&amp;$K47)&lt;&gt;0,$L47,0)</f>
        <v>0</v>
      </c>
      <c r="AN47" s="61">
        <f>IF(COUNTIF(Setup_Hierarchy!$J$32:$IV$32,"="&amp;$K47)&lt;&gt;0,$L47,0)</f>
        <v>0</v>
      </c>
      <c r="AO47" s="61">
        <f>IF(COUNTIF(Setup_Hierarchy!$J$33:$IV$33,"="&amp;$K47)&lt;&gt;0,$L47,0)</f>
        <v>0</v>
      </c>
      <c r="AP47" s="61">
        <f>IF(COUNTIF(Setup_Hierarchy!$J$34:$IV$34,"="&amp;$K47)&lt;&gt;0,$L47,0)</f>
        <v>0</v>
      </c>
      <c r="AQ47" s="61">
        <f>IF(COUNTIF(Setup_Hierarchy!$J$35:$IV$35,"="&amp;$K47)&lt;&gt;0,$L47,0)</f>
        <v>0</v>
      </c>
      <c r="AR47" s="61">
        <f>IF(COUNTIF(Setup_Hierarchy!$J$36:$IV$36,"="&amp;$K47)&lt;&gt;0,$L47,0)</f>
        <v>0</v>
      </c>
      <c r="AS47" s="61">
        <f>IF(COUNTIF(Setup_Hierarchy!$J$37:$IV$37,"="&amp;$K47)&lt;&gt;0,$L47,0)</f>
        <v>0</v>
      </c>
      <c r="AT47" s="61">
        <f>IF(COUNTIF(Setup_Hierarchy!$J$38:$IV$38,"="&amp;$K47)&lt;&gt;0,$L47,0)</f>
        <v>0</v>
      </c>
      <c r="AU47" s="61">
        <f>IF(COUNTIF(Setup_Hierarchy!$J$39:$IV$39,"="&amp;$K47)&lt;&gt;0,$L47,0)</f>
        <v>2.69</v>
      </c>
      <c r="AV47" s="61">
        <f>IF(COUNTIF(Setup_Hierarchy!$J$40:$IV$40,"="&amp;$K47)&lt;&gt;0,$L47,0)</f>
        <v>0</v>
      </c>
      <c r="AW47" s="61">
        <f>IF(COUNTIF(Setup_Hierarchy!$J$41:$IV$41,"="&amp;$K47)&lt;&gt;0,$L47,0)</f>
        <v>0</v>
      </c>
      <c r="AX47" s="61">
        <f>IF(COUNTIF(Setup_Hierarchy!$J$42:$IV$42,"="&amp;$K47)&lt;&gt;0,$L47,0)</f>
        <v>0</v>
      </c>
      <c r="AY47" s="61">
        <f>IF(COUNTIF(Setup_Hierarchy!$J$43:$IV$43,"="&amp;$K47)&lt;&gt;0,$L47,0)</f>
        <v>0</v>
      </c>
      <c r="AZ47" s="61">
        <f>IF(COUNTIF(Setup_Hierarchy!$J$44:$IV$44,"="&amp;$K47)&lt;&gt;0,$L47,0)</f>
        <v>0</v>
      </c>
      <c r="BA47" s="61">
        <f>IF(COUNTIF(Setup_Hierarchy!$J$45:$IV$45,"="&amp;$K47)&lt;&gt;0,$L47,0)</f>
        <v>0</v>
      </c>
      <c r="BB47" s="61">
        <f>IF(COUNTIF(Setup_Hierarchy!$J$46:$IV$46,"="&amp;$K47)&lt;&gt;0,$L47,0)</f>
        <v>2.69</v>
      </c>
      <c r="BC47" s="61">
        <f>IF(COUNTIF(Setup_Hierarchy!$J$47:$IV$47,"="&amp;$K47)&lt;&gt;0,$L47,0)</f>
        <v>2.69</v>
      </c>
      <c r="BD47" s="61">
        <f>IF(COUNTIF(Setup_Hierarchy!$J$48:$IV$48,"="&amp;$K47)&lt;&gt;0,$L47,0)</f>
        <v>0</v>
      </c>
      <c r="BE47" s="61">
        <f>IF(COUNTIF(Setup_Hierarchy!$J$49:$IV$49,"="&amp;$K47)&lt;&gt;0,$L47,0)</f>
        <v>0</v>
      </c>
      <c r="BF47" s="61">
        <f>IF(COUNTIF(Setup_Hierarchy!$J$50:$IV$50,"="&amp;$K47)&lt;&gt;0,$L47,0)</f>
        <v>0</v>
      </c>
      <c r="BG47" s="61">
        <f>IF(COUNTIF(Setup_Hierarchy!$J$51:$IV$51,"="&amp;$K47)&lt;&gt;0,$L47,0)</f>
        <v>0</v>
      </c>
      <c r="BH47" s="61">
        <f>IF(COUNTIF(Setup_Hierarchy!$J$52:$IV$52,"="&amp;$K47)&lt;&gt;0,$L47,0)</f>
        <v>0</v>
      </c>
      <c r="BI47" s="61">
        <f>IF(COUNTIF(Setup_Hierarchy!$J$53:$IV$53,"="&amp;$K47)&lt;&gt;0,$L47,0)</f>
        <v>0</v>
      </c>
      <c r="BJ47" s="61">
        <f>IF(COUNTIF(Setup_Hierarchy!$J$54:$IV$54,"="&amp;$K47)&lt;&gt;0,$L47,0)</f>
        <v>0</v>
      </c>
      <c r="BK47" s="61">
        <f>IF(COUNTIF(Setup_Hierarchy!$J$55:$IV$55,"="&amp;$K47)&lt;&gt;0,$L47,0)</f>
        <v>0</v>
      </c>
      <c r="BL47" s="61">
        <f>IF(COUNTIF(Setup_Hierarchy!$J$56:$IV$56,"="&amp;$K47)&lt;&gt;0,$L47,0)</f>
        <v>0</v>
      </c>
      <c r="BM47" s="61">
        <f>IF(COUNTIF(Setup_Hierarchy!$J$57:$IV$57,"="&amp;$K47)&lt;&gt;0,$L47,0)</f>
        <v>0</v>
      </c>
      <c r="BN47" s="61">
        <f>IF(COUNTIF(Setup_Hierarchy!$J$58:$IV$58,"="&amp;$K47)&lt;&gt;0,$L47,0)</f>
        <v>0</v>
      </c>
      <c r="BO47" s="61">
        <f>IF(COUNTIF(Setup_Hierarchy!$J$59:$IV$59,"="&amp;$K47)&lt;&gt;0,$L47,0)</f>
        <v>0</v>
      </c>
      <c r="BP47" s="61">
        <f>IF(COUNTIF(Setup_Hierarchy!$J$60:$IV$60,"="&amp;$K47)&lt;&gt;0,$L47,0)</f>
        <v>0</v>
      </c>
      <c r="BQ47" s="61">
        <f>IF(COUNTIF(Setup_Hierarchy!$J$61:$IV$61,"="&amp;$K47)&lt;&gt;0,$L47,0)</f>
        <v>0</v>
      </c>
      <c r="BR47" s="61">
        <f>IF(COUNTIF(Setup_Hierarchy!$J$62:$IV$62,"="&amp;$K47)&lt;&gt;0,$L47,0)</f>
        <v>0</v>
      </c>
      <c r="BS47" s="61">
        <f>IF(COUNTIF(Setup_Hierarchy!$J$63:$IV$63,"="&amp;$K47)&lt;&gt;0,$L47,0)</f>
        <v>0</v>
      </c>
      <c r="BT47" s="61">
        <f>IF(COUNTIF(Setup_Hierarchy!$J$64:$IV$64,"="&amp;$K47)&lt;&gt;0,$L47,0)</f>
        <v>0</v>
      </c>
      <c r="BU47" s="61">
        <f>IF(COUNTIF(Setup_Hierarchy!$J$65:$IV$65,"="&amp;$K47)&lt;&gt;0,$L47,0)</f>
        <v>0</v>
      </c>
      <c r="BV47" s="61">
        <f>IF(COUNTIF(Setup_Hierarchy!$J$66:$IV$66,"="&amp;$K47)&lt;&gt;0,$L47,0)</f>
        <v>0</v>
      </c>
      <c r="BW47" s="61">
        <f>IF(COUNTIF(Setup_Hierarchy!$J$67:$IV$67,"="&amp;$K47)&lt;&gt;0,$L47,0)</f>
        <v>0</v>
      </c>
      <c r="BX47" s="61">
        <f>IF(COUNTIF(Setup_Hierarchy!$J$68:$IV$68,"="&amp;$K47)&lt;&gt;0,$L47,0)</f>
        <v>0</v>
      </c>
      <c r="BY47" s="61">
        <f>IF(COUNTIF(Setup_Hierarchy!$J$69:$IV$69,"="&amp;$K47)&lt;&gt;0,$L47,0)</f>
        <v>0</v>
      </c>
      <c r="BZ47" s="61">
        <f>IF(COUNTIF(Setup_Hierarchy!$J$70:$IV$70,"="&amp;$K47)&lt;&gt;0,$L47,0)</f>
        <v>0</v>
      </c>
      <c r="CA47" s="61">
        <f>IF(COUNTIF(Setup_Hierarchy!$J$71:$IV$71,"="&amp;$K47)&lt;&gt;0,$L47,0)</f>
        <v>0</v>
      </c>
      <c r="CB47" s="61">
        <f>IF(COUNTIF(Setup_Hierarchy!$J$72:$IV$72,"="&amp;$K47)&lt;&gt;0,$L47,0)</f>
        <v>0</v>
      </c>
      <c r="CC47" s="61">
        <f>IF(COUNTIF(Setup_Hierarchy!$J$73:$IV$73,"="&amp;$K47)&lt;&gt;0,$L47,0)</f>
        <v>0</v>
      </c>
      <c r="CD47" s="61">
        <f>IF(COUNTIF(Setup_Hierarchy!$J$74:$IV$74,"="&amp;$K47)&lt;&gt;0,$L47,0)</f>
        <v>0</v>
      </c>
      <c r="CE47" s="61">
        <f>IF(COUNTIF(Setup_Hierarchy!$J$75:$IV$75,"="&amp;$K47)&lt;&gt;0,$L47,0)</f>
        <v>0</v>
      </c>
      <c r="CF47" s="61">
        <f>IF(COUNTIF(Setup_Hierarchy!$J$76:$IV$76,"="&amp;$K47)&lt;&gt;0,$L47,0)</f>
        <v>0</v>
      </c>
      <c r="CG47" s="61">
        <f>IF(COUNTIF(Setup_Hierarchy!$J$77:$IV$77,"="&amp;$K47)&lt;&gt;0,$L47,0)</f>
        <v>0</v>
      </c>
      <c r="CH47" s="61">
        <f>IF(COUNTIF(Setup_Hierarchy!$J$78:$IV$78,"="&amp;$K47)&lt;&gt;0,$L47,0)</f>
        <v>0</v>
      </c>
      <c r="CI47" s="61">
        <f>IF(COUNTIF(Setup_Hierarchy!$J$79:$IV$79,"="&amp;$K47)&lt;&gt;0,$L47,0)</f>
        <v>0</v>
      </c>
      <c r="CJ47" s="61">
        <f>IF(COUNTIF(Setup_Hierarchy!$J$80:$IV$80,"="&amp;$K47)&lt;&gt;0,$L47,0)</f>
        <v>0</v>
      </c>
      <c r="CK47" s="61">
        <f>IF(COUNTIF(Setup_Hierarchy!$J$81:$IV$81,"="&amp;$K47)&lt;&gt;0,$L47,0)</f>
        <v>0</v>
      </c>
      <c r="CL47" s="61">
        <f>IF(COUNTIF(Setup_Hierarchy!$J$82:$IV$82,"="&amp;$K47)&lt;&gt;0,$L47,0)</f>
        <v>0</v>
      </c>
      <c r="CM47" s="61">
        <f>IF(COUNTIF(Setup_Hierarchy!$J$83:$IV$83,"="&amp;$K47)&lt;&gt;0,$L47,0)</f>
        <v>0</v>
      </c>
      <c r="CN47" s="61">
        <f>IF(COUNTIF(Setup_Hierarchy!$J$84:$IV$84,"="&amp;$K47)&lt;&gt;0,$L47,0)</f>
        <v>0</v>
      </c>
      <c r="CO47" s="61">
        <f>IF(COUNTIF(Setup_Hierarchy!$J$85:$IV$85,"="&amp;$K47)&lt;&gt;0,$L47,0)</f>
        <v>0</v>
      </c>
      <c r="CP47" s="61">
        <f>IF(COUNTIF(Setup_Hierarchy!$J$86:$IV$86,"="&amp;$K47)&lt;&gt;0,$L47,0)</f>
        <v>0</v>
      </c>
      <c r="CQ47" s="61">
        <f>IF(COUNTIF(Setup_Hierarchy!$J$87:$IV$87,"="&amp;$K47)&lt;&gt;0,$L47,0)</f>
        <v>0</v>
      </c>
      <c r="CR47" s="61">
        <f>IF(COUNTIF(Setup_Hierarchy!$J$88:$IV$88,"="&amp;$K47)&lt;&gt;0,$L47,0)</f>
        <v>0</v>
      </c>
      <c r="CS47" s="61">
        <f>IF(COUNTIF(Setup_Hierarchy!$J$89:$IV$89,"="&amp;$K47)&lt;&gt;0,$L47,0)</f>
        <v>0</v>
      </c>
      <c r="CT47" s="61">
        <f>IF(COUNTIF(Setup_Hierarchy!$J$90:$IV$90,"="&amp;$K47)&lt;&gt;0,$L47,0)</f>
        <v>0</v>
      </c>
      <c r="CU47" s="61">
        <f>IF(COUNTIF(Setup_Hierarchy!$J$91:$IV$91,"="&amp;$K47)&lt;&gt;0,$L47,0)</f>
        <v>0</v>
      </c>
      <c r="CV47" s="61">
        <f>IF(COUNTIF(Setup_Hierarchy!$J$92:$IV$92,"="&amp;$K47)&lt;&gt;0,$L47,0)</f>
        <v>0</v>
      </c>
      <c r="CW47" s="61">
        <f>IF(COUNTIF(Setup_Hierarchy!$J$93:$IV$93,"="&amp;$K47)&lt;&gt;0,$L47,0)</f>
        <v>0</v>
      </c>
      <c r="CX47" s="61">
        <f>IF(COUNTIF(Setup_Hierarchy!$J$94:$IV$94,"="&amp;$K47)&lt;&gt;0,$L47,0)</f>
        <v>0</v>
      </c>
      <c r="CY47" s="61">
        <f>IF(COUNTIF(Setup_Hierarchy!$J$95:$IV$95,"="&amp;$K47)&lt;&gt;0,$L47,0)</f>
        <v>0</v>
      </c>
      <c r="CZ47" s="61">
        <f>IF(COUNTIF(Setup_Hierarchy!$J$96:$IV$96,"="&amp;$K47)&lt;&gt;0,$L47,0)</f>
        <v>0</v>
      </c>
      <c r="DA47" s="61">
        <f>IF(COUNTIF(Setup_Hierarchy!$J$97:$IV$97,"="&amp;$K47)&lt;&gt;0,$L47,0)</f>
        <v>0</v>
      </c>
      <c r="DB47" s="61">
        <f>IF(COUNTIF(Setup_Hierarchy!$J$98:$IV$98,"="&amp;$K47)&lt;&gt;0,$L47,0)</f>
        <v>0</v>
      </c>
      <c r="DC47" s="61">
        <f>IF(COUNTIF(Setup_Hierarchy!$J$99:$IV$99,"="&amp;$K47)&lt;&gt;0,$L47,0)</f>
        <v>0</v>
      </c>
      <c r="DD47" s="61">
        <f>IF(COUNTIF(Setup_Hierarchy!$J$100:$IV$100,"="&amp;$K47)&lt;&gt;0,$L47,0)</f>
        <v>0</v>
      </c>
      <c r="DE47" s="61">
        <f>IF(COUNTIF(Setup_Hierarchy!$J$101:$IV$101,"="&amp;$K47)&lt;&gt;0,$L47,0)</f>
        <v>0</v>
      </c>
      <c r="DF47" s="61">
        <f>IF(COUNTIF(Setup_Hierarchy!$J$102:$IV$102,"="&amp;$K47)&lt;&gt;0,$L47,0)</f>
        <v>0</v>
      </c>
      <c r="DG47" s="61">
        <f>IF(COUNTIF(Setup_Hierarchy!$J$103:$IV$103,"="&amp;$K47)&lt;&gt;0,$L47,0)</f>
        <v>0</v>
      </c>
      <c r="DH47" s="61">
        <f>IF(COUNTIF(Setup_Hierarchy!$J$104:$IV$104,"="&amp;$K47)&lt;&gt;0,$L47,0)</f>
        <v>0</v>
      </c>
      <c r="DI47" s="61">
        <f>IF(COUNTIF(Setup_Hierarchy!$J$105:$IV$105,"="&amp;$K47)&lt;&gt;0,$L47,0)</f>
        <v>0</v>
      </c>
      <c r="DJ47" s="61">
        <f>IF(COUNTIF(Setup_Hierarchy!$J$106:$IV$106,"="&amp;$K47)&lt;&gt;0,$L47,0)</f>
        <v>0</v>
      </c>
      <c r="DK47" s="61">
        <f>IF(COUNTIF(Setup_Hierarchy!$J$107:$IV$107,"="&amp;$K47)&lt;&gt;0,$L47,0)</f>
        <v>0</v>
      </c>
      <c r="DL47" s="61">
        <f>IF(COUNTIF(Setup_Hierarchy!$J$108:$IV$108,"="&amp;$K47)&lt;&gt;0,$L47,0)</f>
        <v>0</v>
      </c>
      <c r="DM47" s="61">
        <f>IF(COUNTIF(Setup_Hierarchy!$J$109:$IV$109,"="&amp;$K47)&lt;&gt;0,$L47,0)</f>
        <v>0</v>
      </c>
      <c r="DN47" s="61">
        <f>IF(COUNTIF(Setup_Hierarchy!$J$110:$IV$110,"="&amp;$K47)&lt;&gt;0,$L47,0)</f>
        <v>0</v>
      </c>
      <c r="DO47" s="61">
        <f>IF(COUNTIF(Setup_Hierarchy!$J$111:$IV$111,"="&amp;$K47)&lt;&gt;0,$L47,0)</f>
        <v>0</v>
      </c>
      <c r="DP47" s="61">
        <f>IF(COUNTIF(Setup_Hierarchy!$J$112:$IV$112,"="&amp;$K47)&lt;&gt;0,$L47,0)</f>
        <v>0</v>
      </c>
      <c r="DQ47" s="61">
        <f>IF(COUNTIF(Setup_Hierarchy!$J$113:$IV$113,"="&amp;$K47)&lt;&gt;0,$L47,0)</f>
        <v>0</v>
      </c>
      <c r="DR47" s="61">
        <f>IF(COUNTIF(Setup_Hierarchy!$J$114:$IV$114,"="&amp;$K47)&lt;&gt;0,$L47,0)</f>
        <v>0</v>
      </c>
      <c r="DS47" s="61">
        <f>IF(COUNTIF(Setup_Hierarchy!$J$115:$IV$115,"="&amp;$K47)&lt;&gt;0,$L47,0)</f>
        <v>0</v>
      </c>
      <c r="DT47" s="61">
        <f>IF(COUNTIF(Setup_Hierarchy!$J$116:$IV$116,"="&amp;$K47)&lt;&gt;0,$L47,0)</f>
        <v>0</v>
      </c>
    </row>
    <row r="48" spans="2:124" x14ac:dyDescent="0.2">
      <c r="B48" t="s">
        <v>43</v>
      </c>
      <c r="C48">
        <v>4</v>
      </c>
      <c r="D48" t="s">
        <v>18</v>
      </c>
      <c r="E48" t="s">
        <v>369</v>
      </c>
      <c r="F48" t="s">
        <v>525</v>
      </c>
      <c r="G48" t="s">
        <v>531</v>
      </c>
      <c r="H48" t="s">
        <v>13</v>
      </c>
      <c r="I48">
        <v>5.9708999999999998E-2</v>
      </c>
      <c r="J48">
        <v>-0.10199800000000001</v>
      </c>
      <c r="K48">
        <v>795</v>
      </c>
      <c r="L48">
        <v>-41.74</v>
      </c>
      <c r="M48" s="61">
        <f>IF(COUNTIF(Setup_Hierarchy!$J$5:$IV$5,"="&amp;$K48)&lt;&gt;0,$L48,0)</f>
        <v>-41.74</v>
      </c>
      <c r="N48" s="61">
        <f>IF(COUNTIF(Setup_Hierarchy!$J$6:$IV$6,"="&amp;$K48)&lt;&gt;0,$L48,0)</f>
        <v>-41.74</v>
      </c>
      <c r="O48" s="61">
        <f>IF(COUNTIF(Setup_Hierarchy!$J$7:$IV$7,"="&amp;$K48)&lt;&gt;0,$L48,0)</f>
        <v>-41.74</v>
      </c>
      <c r="P48" s="61">
        <f>IF(COUNTIF(Setup_Hierarchy!$J$8:$IV$8,"="&amp;$K48)&lt;&gt;0,$L48,0)</f>
        <v>-41.74</v>
      </c>
      <c r="Q48" s="61">
        <f>IF(COUNTIF(Setup_Hierarchy!$J$9:$IV$9,"="&amp;$K48)&lt;&gt;0,$L48,0)</f>
        <v>-41.74</v>
      </c>
      <c r="R48" s="61">
        <f>IF(COUNTIF(Setup_Hierarchy!$J$10:$IV$10,"="&amp;$K48)&lt;&gt;0,$L48,0)</f>
        <v>0</v>
      </c>
      <c r="S48" s="61">
        <f>IF(COUNTIF(Setup_Hierarchy!$J$11:$IV$11,"="&amp;$K48)&lt;&gt;0,$L48,0)</f>
        <v>0</v>
      </c>
      <c r="T48" s="61">
        <f>IF(COUNTIF(Setup_Hierarchy!$J$12:$IV$12,"="&amp;$K48)&lt;&gt;0,$L48,0)</f>
        <v>0</v>
      </c>
      <c r="U48" s="61">
        <f>IF(COUNTIF(Setup_Hierarchy!$J$13:$IV$13,"="&amp;$K48)&lt;&gt;0,$L48,0)</f>
        <v>0</v>
      </c>
      <c r="V48" s="61">
        <f>IF(COUNTIF(Setup_Hierarchy!$J$14:$IV$14,"="&amp;$K48)&lt;&gt;0,$L48,0)</f>
        <v>0</v>
      </c>
      <c r="W48" s="61">
        <f>IF(COUNTIF(Setup_Hierarchy!$J$15:$IV$15,"="&amp;$K48)&lt;&gt;0,$L48,0)</f>
        <v>0</v>
      </c>
      <c r="X48" s="61">
        <f>IF(COUNTIF(Setup_Hierarchy!$J$16:$IV$16,"="&amp;$K48)&lt;&gt;0,$L48,0)</f>
        <v>0</v>
      </c>
      <c r="Y48" s="61">
        <f>IF(COUNTIF(Setup_Hierarchy!$J$17:$IV$17,"="&amp;$K48)&lt;&gt;0,$L48,0)</f>
        <v>0</v>
      </c>
      <c r="Z48" s="61">
        <f>IF(COUNTIF(Setup_Hierarchy!$J$18:$IV$18,"="&amp;$K48)&lt;&gt;0,$L48,0)</f>
        <v>-41.74</v>
      </c>
      <c r="AA48" s="61">
        <f>IF(COUNTIF(Setup_Hierarchy!$J$19:$IV$19,"="&amp;$K48)&lt;&gt;0,$L48,0)</f>
        <v>0</v>
      </c>
      <c r="AB48" s="61">
        <f>IF(COUNTIF(Setup_Hierarchy!$J$20:$IV$20,"="&amp;$K48)&lt;&gt;0,$L48,0)</f>
        <v>0</v>
      </c>
      <c r="AC48" s="61">
        <f>IF(COUNTIF(Setup_Hierarchy!$J$21:$IV$21,"="&amp;$K48)&lt;&gt;0,$L48,0)</f>
        <v>0</v>
      </c>
      <c r="AD48" s="61">
        <f>IF(COUNTIF(Setup_Hierarchy!$J$22:$IV$22,"="&amp;$K48)&lt;&gt;0,$L48,0)</f>
        <v>0</v>
      </c>
      <c r="AE48" s="61">
        <f>IF(COUNTIF(Setup_Hierarchy!$J$23:$IV$23,"="&amp;$K48)&lt;&gt;0,$L48,0)</f>
        <v>0</v>
      </c>
      <c r="AF48" s="61">
        <f>IF(COUNTIF(Setup_Hierarchy!$J$24:$IV$24,"="&amp;$K48)&lt;&gt;0,$L48,0)</f>
        <v>0</v>
      </c>
      <c r="AG48" s="61">
        <f>IF(COUNTIF(Setup_Hierarchy!$J$25:$IV$25,"="&amp;$K48)&lt;&gt;0,$L48,0)</f>
        <v>0</v>
      </c>
      <c r="AH48" s="61">
        <f>IF(COUNTIF(Setup_Hierarchy!$J$26:$IV$26,"="&amp;$K48)&lt;&gt;0,$L48,0)</f>
        <v>0</v>
      </c>
      <c r="AI48" s="61">
        <f>IF(COUNTIF(Setup_Hierarchy!$J$27:$IV$27,"="&amp;$K48)&lt;&gt;0,$L48,0)</f>
        <v>0</v>
      </c>
      <c r="AJ48" s="61">
        <f>IF(COUNTIF(Setup_Hierarchy!$J$28:$IV$28,"="&amp;$K48)&lt;&gt;0,$L48,0)</f>
        <v>0</v>
      </c>
      <c r="AK48" s="61">
        <f>IF(COUNTIF(Setup_Hierarchy!$J$29:$IV$29,"="&amp;$K48)&lt;&gt;0,$L48,0)</f>
        <v>0</v>
      </c>
      <c r="AL48" s="61">
        <f>IF(COUNTIF(Setup_Hierarchy!$J$30:$IV$30,"="&amp;$K48)&lt;&gt;0,$L48,0)</f>
        <v>0</v>
      </c>
      <c r="AM48" s="61">
        <f>IF(COUNTIF(Setup_Hierarchy!$J$31:$IV$31,"="&amp;$K48)&lt;&gt;0,$L48,0)</f>
        <v>0</v>
      </c>
      <c r="AN48" s="61">
        <f>IF(COUNTIF(Setup_Hierarchy!$J$32:$IV$32,"="&amp;$K48)&lt;&gt;0,$L48,0)</f>
        <v>0</v>
      </c>
      <c r="AO48" s="61">
        <f>IF(COUNTIF(Setup_Hierarchy!$J$33:$IV$33,"="&amp;$K48)&lt;&gt;0,$L48,0)</f>
        <v>0</v>
      </c>
      <c r="AP48" s="61">
        <f>IF(COUNTIF(Setup_Hierarchy!$J$34:$IV$34,"="&amp;$K48)&lt;&gt;0,$L48,0)</f>
        <v>0</v>
      </c>
      <c r="AQ48" s="61">
        <f>IF(COUNTIF(Setup_Hierarchy!$J$35:$IV$35,"="&amp;$K48)&lt;&gt;0,$L48,0)</f>
        <v>0</v>
      </c>
      <c r="AR48" s="61">
        <f>IF(COUNTIF(Setup_Hierarchy!$J$36:$IV$36,"="&amp;$K48)&lt;&gt;0,$L48,0)</f>
        <v>0</v>
      </c>
      <c r="AS48" s="61">
        <f>IF(COUNTIF(Setup_Hierarchy!$J$37:$IV$37,"="&amp;$K48)&lt;&gt;0,$L48,0)</f>
        <v>0</v>
      </c>
      <c r="AT48" s="61">
        <f>IF(COUNTIF(Setup_Hierarchy!$J$38:$IV$38,"="&amp;$K48)&lt;&gt;0,$L48,0)</f>
        <v>0</v>
      </c>
      <c r="AU48" s="61">
        <f>IF(COUNTIF(Setup_Hierarchy!$J$39:$IV$39,"="&amp;$K48)&lt;&gt;0,$L48,0)</f>
        <v>0</v>
      </c>
      <c r="AV48" s="61">
        <f>IF(COUNTIF(Setup_Hierarchy!$J$40:$IV$40,"="&amp;$K48)&lt;&gt;0,$L48,0)</f>
        <v>0</v>
      </c>
      <c r="AW48" s="61">
        <f>IF(COUNTIF(Setup_Hierarchy!$J$41:$IV$41,"="&amp;$K48)&lt;&gt;0,$L48,0)</f>
        <v>0</v>
      </c>
      <c r="AX48" s="61">
        <f>IF(COUNTIF(Setup_Hierarchy!$J$42:$IV$42,"="&amp;$K48)&lt;&gt;0,$L48,0)</f>
        <v>0</v>
      </c>
      <c r="AY48" s="61">
        <f>IF(COUNTIF(Setup_Hierarchy!$J$43:$IV$43,"="&amp;$K48)&lt;&gt;0,$L48,0)</f>
        <v>0</v>
      </c>
      <c r="AZ48" s="61">
        <f>IF(COUNTIF(Setup_Hierarchy!$J$44:$IV$44,"="&amp;$K48)&lt;&gt;0,$L48,0)</f>
        <v>0</v>
      </c>
      <c r="BA48" s="61">
        <f>IF(COUNTIF(Setup_Hierarchy!$J$45:$IV$45,"="&amp;$K48)&lt;&gt;0,$L48,0)</f>
        <v>0</v>
      </c>
      <c r="BB48" s="61">
        <f>IF(COUNTIF(Setup_Hierarchy!$J$46:$IV$46,"="&amp;$K48)&lt;&gt;0,$L48,0)</f>
        <v>0</v>
      </c>
      <c r="BC48" s="61">
        <f>IF(COUNTIF(Setup_Hierarchy!$J$47:$IV$47,"="&amp;$K48)&lt;&gt;0,$L48,0)</f>
        <v>0</v>
      </c>
      <c r="BD48" s="61">
        <f>IF(COUNTIF(Setup_Hierarchy!$J$48:$IV$48,"="&amp;$K48)&lt;&gt;0,$L48,0)</f>
        <v>0</v>
      </c>
      <c r="BE48" s="61">
        <f>IF(COUNTIF(Setup_Hierarchy!$J$49:$IV$49,"="&amp;$K48)&lt;&gt;0,$L48,0)</f>
        <v>0</v>
      </c>
      <c r="BF48" s="61">
        <f>IF(COUNTIF(Setup_Hierarchy!$J$50:$IV$50,"="&amp;$K48)&lt;&gt;0,$L48,0)</f>
        <v>0</v>
      </c>
      <c r="BG48" s="61">
        <f>IF(COUNTIF(Setup_Hierarchy!$J$51:$IV$51,"="&amp;$K48)&lt;&gt;0,$L48,0)</f>
        <v>0</v>
      </c>
      <c r="BH48" s="61">
        <f>IF(COUNTIF(Setup_Hierarchy!$J$52:$IV$52,"="&amp;$K48)&lt;&gt;0,$L48,0)</f>
        <v>0</v>
      </c>
      <c r="BI48" s="61">
        <f>IF(COUNTIF(Setup_Hierarchy!$J$53:$IV$53,"="&amp;$K48)&lt;&gt;0,$L48,0)</f>
        <v>0</v>
      </c>
      <c r="BJ48" s="61">
        <f>IF(COUNTIF(Setup_Hierarchy!$J$54:$IV$54,"="&amp;$K48)&lt;&gt;0,$L48,0)</f>
        <v>0</v>
      </c>
      <c r="BK48" s="61">
        <f>IF(COUNTIF(Setup_Hierarchy!$J$55:$IV$55,"="&amp;$K48)&lt;&gt;0,$L48,0)</f>
        <v>0</v>
      </c>
      <c r="BL48" s="61">
        <f>IF(COUNTIF(Setup_Hierarchy!$J$56:$IV$56,"="&amp;$K48)&lt;&gt;0,$L48,0)</f>
        <v>0</v>
      </c>
      <c r="BM48" s="61">
        <f>IF(COUNTIF(Setup_Hierarchy!$J$57:$IV$57,"="&amp;$K48)&lt;&gt;0,$L48,0)</f>
        <v>0</v>
      </c>
      <c r="BN48" s="61">
        <f>IF(COUNTIF(Setup_Hierarchy!$J$58:$IV$58,"="&amp;$K48)&lt;&gt;0,$L48,0)</f>
        <v>0</v>
      </c>
      <c r="BO48" s="61">
        <f>IF(COUNTIF(Setup_Hierarchy!$J$59:$IV$59,"="&amp;$K48)&lt;&gt;0,$L48,0)</f>
        <v>0</v>
      </c>
      <c r="BP48" s="61">
        <f>IF(COUNTIF(Setup_Hierarchy!$J$60:$IV$60,"="&amp;$K48)&lt;&gt;0,$L48,0)</f>
        <v>0</v>
      </c>
      <c r="BQ48" s="61">
        <f>IF(COUNTIF(Setup_Hierarchy!$J$61:$IV$61,"="&amp;$K48)&lt;&gt;0,$L48,0)</f>
        <v>0</v>
      </c>
      <c r="BR48" s="61">
        <f>IF(COUNTIF(Setup_Hierarchy!$J$62:$IV$62,"="&amp;$K48)&lt;&gt;0,$L48,0)</f>
        <v>0</v>
      </c>
      <c r="BS48" s="61">
        <f>IF(COUNTIF(Setup_Hierarchy!$J$63:$IV$63,"="&amp;$K48)&lt;&gt;0,$L48,0)</f>
        <v>0</v>
      </c>
      <c r="BT48" s="61">
        <f>IF(COUNTIF(Setup_Hierarchy!$J$64:$IV$64,"="&amp;$K48)&lt;&gt;0,$L48,0)</f>
        <v>0</v>
      </c>
      <c r="BU48" s="61">
        <f>IF(COUNTIF(Setup_Hierarchy!$J$65:$IV$65,"="&amp;$K48)&lt;&gt;0,$L48,0)</f>
        <v>0</v>
      </c>
      <c r="BV48" s="61">
        <f>IF(COUNTIF(Setup_Hierarchy!$J$66:$IV$66,"="&amp;$K48)&lt;&gt;0,$L48,0)</f>
        <v>0</v>
      </c>
      <c r="BW48" s="61">
        <f>IF(COUNTIF(Setup_Hierarchy!$J$67:$IV$67,"="&amp;$K48)&lt;&gt;0,$L48,0)</f>
        <v>0</v>
      </c>
      <c r="BX48" s="61">
        <f>IF(COUNTIF(Setup_Hierarchy!$J$68:$IV$68,"="&amp;$K48)&lt;&gt;0,$L48,0)</f>
        <v>0</v>
      </c>
      <c r="BY48" s="61">
        <f>IF(COUNTIF(Setup_Hierarchy!$J$69:$IV$69,"="&amp;$K48)&lt;&gt;0,$L48,0)</f>
        <v>0</v>
      </c>
      <c r="BZ48" s="61">
        <f>IF(COUNTIF(Setup_Hierarchy!$J$70:$IV$70,"="&amp;$K48)&lt;&gt;0,$L48,0)</f>
        <v>0</v>
      </c>
      <c r="CA48" s="61">
        <f>IF(COUNTIF(Setup_Hierarchy!$J$71:$IV$71,"="&amp;$K48)&lt;&gt;0,$L48,0)</f>
        <v>0</v>
      </c>
      <c r="CB48" s="61">
        <f>IF(COUNTIF(Setup_Hierarchy!$J$72:$IV$72,"="&amp;$K48)&lt;&gt;0,$L48,0)</f>
        <v>0</v>
      </c>
      <c r="CC48" s="61">
        <f>IF(COUNTIF(Setup_Hierarchy!$J$73:$IV$73,"="&amp;$K48)&lt;&gt;0,$L48,0)</f>
        <v>0</v>
      </c>
      <c r="CD48" s="61">
        <f>IF(COUNTIF(Setup_Hierarchy!$J$74:$IV$74,"="&amp;$K48)&lt;&gt;0,$L48,0)</f>
        <v>0</v>
      </c>
      <c r="CE48" s="61">
        <f>IF(COUNTIF(Setup_Hierarchy!$J$75:$IV$75,"="&amp;$K48)&lt;&gt;0,$L48,0)</f>
        <v>0</v>
      </c>
      <c r="CF48" s="61">
        <f>IF(COUNTIF(Setup_Hierarchy!$J$76:$IV$76,"="&amp;$K48)&lt;&gt;0,$L48,0)</f>
        <v>0</v>
      </c>
      <c r="CG48" s="61">
        <f>IF(COUNTIF(Setup_Hierarchy!$J$77:$IV$77,"="&amp;$K48)&lt;&gt;0,$L48,0)</f>
        <v>0</v>
      </c>
      <c r="CH48" s="61">
        <f>IF(COUNTIF(Setup_Hierarchy!$J$78:$IV$78,"="&amp;$K48)&lt;&gt;0,$L48,0)</f>
        <v>0</v>
      </c>
      <c r="CI48" s="61">
        <f>IF(COUNTIF(Setup_Hierarchy!$J$79:$IV$79,"="&amp;$K48)&lt;&gt;0,$L48,0)</f>
        <v>0</v>
      </c>
      <c r="CJ48" s="61">
        <f>IF(COUNTIF(Setup_Hierarchy!$J$80:$IV$80,"="&amp;$K48)&lt;&gt;0,$L48,0)</f>
        <v>0</v>
      </c>
      <c r="CK48" s="61">
        <f>IF(COUNTIF(Setup_Hierarchy!$J$81:$IV$81,"="&amp;$K48)&lt;&gt;0,$L48,0)</f>
        <v>0</v>
      </c>
      <c r="CL48" s="61">
        <f>IF(COUNTIF(Setup_Hierarchy!$J$82:$IV$82,"="&amp;$K48)&lt;&gt;0,$L48,0)</f>
        <v>0</v>
      </c>
      <c r="CM48" s="61">
        <f>IF(COUNTIF(Setup_Hierarchy!$J$83:$IV$83,"="&amp;$K48)&lt;&gt;0,$L48,0)</f>
        <v>0</v>
      </c>
      <c r="CN48" s="61">
        <f>IF(COUNTIF(Setup_Hierarchy!$J$84:$IV$84,"="&amp;$K48)&lt;&gt;0,$L48,0)</f>
        <v>0</v>
      </c>
      <c r="CO48" s="61">
        <f>IF(COUNTIF(Setup_Hierarchy!$J$85:$IV$85,"="&amp;$K48)&lt;&gt;0,$L48,0)</f>
        <v>0</v>
      </c>
      <c r="CP48" s="61">
        <f>IF(COUNTIF(Setup_Hierarchy!$J$86:$IV$86,"="&amp;$K48)&lt;&gt;0,$L48,0)</f>
        <v>0</v>
      </c>
      <c r="CQ48" s="61">
        <f>IF(COUNTIF(Setup_Hierarchy!$J$87:$IV$87,"="&amp;$K48)&lt;&gt;0,$L48,0)</f>
        <v>0</v>
      </c>
      <c r="CR48" s="61">
        <f>IF(COUNTIF(Setup_Hierarchy!$J$88:$IV$88,"="&amp;$K48)&lt;&gt;0,$L48,0)</f>
        <v>0</v>
      </c>
      <c r="CS48" s="61">
        <f>IF(COUNTIF(Setup_Hierarchy!$J$89:$IV$89,"="&amp;$K48)&lt;&gt;0,$L48,0)</f>
        <v>0</v>
      </c>
      <c r="CT48" s="61">
        <f>IF(COUNTIF(Setup_Hierarchy!$J$90:$IV$90,"="&amp;$K48)&lt;&gt;0,$L48,0)</f>
        <v>0</v>
      </c>
      <c r="CU48" s="61">
        <f>IF(COUNTIF(Setup_Hierarchy!$J$91:$IV$91,"="&amp;$K48)&lt;&gt;0,$L48,0)</f>
        <v>0</v>
      </c>
      <c r="CV48" s="61">
        <f>IF(COUNTIF(Setup_Hierarchy!$J$92:$IV$92,"="&amp;$K48)&lt;&gt;0,$L48,0)</f>
        <v>0</v>
      </c>
      <c r="CW48" s="61">
        <f>IF(COUNTIF(Setup_Hierarchy!$J$93:$IV$93,"="&amp;$K48)&lt;&gt;0,$L48,0)</f>
        <v>0</v>
      </c>
      <c r="CX48" s="61">
        <f>IF(COUNTIF(Setup_Hierarchy!$J$94:$IV$94,"="&amp;$K48)&lt;&gt;0,$L48,0)</f>
        <v>0</v>
      </c>
      <c r="CY48" s="61">
        <f>IF(COUNTIF(Setup_Hierarchy!$J$95:$IV$95,"="&amp;$K48)&lt;&gt;0,$L48,0)</f>
        <v>0</v>
      </c>
      <c r="CZ48" s="61">
        <f>IF(COUNTIF(Setup_Hierarchy!$J$96:$IV$96,"="&amp;$K48)&lt;&gt;0,$L48,0)</f>
        <v>0</v>
      </c>
      <c r="DA48" s="61">
        <f>IF(COUNTIF(Setup_Hierarchy!$J$97:$IV$97,"="&amp;$K48)&lt;&gt;0,$L48,0)</f>
        <v>0</v>
      </c>
      <c r="DB48" s="61">
        <f>IF(COUNTIF(Setup_Hierarchy!$J$98:$IV$98,"="&amp;$K48)&lt;&gt;0,$L48,0)</f>
        <v>0</v>
      </c>
      <c r="DC48" s="61">
        <f>IF(COUNTIF(Setup_Hierarchy!$J$99:$IV$99,"="&amp;$K48)&lt;&gt;0,$L48,0)</f>
        <v>0</v>
      </c>
      <c r="DD48" s="61">
        <f>IF(COUNTIF(Setup_Hierarchy!$J$100:$IV$100,"="&amp;$K48)&lt;&gt;0,$L48,0)</f>
        <v>0</v>
      </c>
      <c r="DE48" s="61">
        <f>IF(COUNTIF(Setup_Hierarchy!$J$101:$IV$101,"="&amp;$K48)&lt;&gt;0,$L48,0)</f>
        <v>0</v>
      </c>
      <c r="DF48" s="61">
        <f>IF(COUNTIF(Setup_Hierarchy!$J$102:$IV$102,"="&amp;$K48)&lt;&gt;0,$L48,0)</f>
        <v>0</v>
      </c>
      <c r="DG48" s="61">
        <f>IF(COUNTIF(Setup_Hierarchy!$J$103:$IV$103,"="&amp;$K48)&lt;&gt;0,$L48,0)</f>
        <v>0</v>
      </c>
      <c r="DH48" s="61">
        <f>IF(COUNTIF(Setup_Hierarchy!$J$104:$IV$104,"="&amp;$K48)&lt;&gt;0,$L48,0)</f>
        <v>0</v>
      </c>
      <c r="DI48" s="61">
        <f>IF(COUNTIF(Setup_Hierarchy!$J$105:$IV$105,"="&amp;$K48)&lt;&gt;0,$L48,0)</f>
        <v>0</v>
      </c>
      <c r="DJ48" s="61">
        <f>IF(COUNTIF(Setup_Hierarchy!$J$106:$IV$106,"="&amp;$K48)&lt;&gt;0,$L48,0)</f>
        <v>0</v>
      </c>
      <c r="DK48" s="61">
        <f>IF(COUNTIF(Setup_Hierarchy!$J$107:$IV$107,"="&amp;$K48)&lt;&gt;0,$L48,0)</f>
        <v>0</v>
      </c>
      <c r="DL48" s="61">
        <f>IF(COUNTIF(Setup_Hierarchy!$J$108:$IV$108,"="&amp;$K48)&lt;&gt;0,$L48,0)</f>
        <v>0</v>
      </c>
      <c r="DM48" s="61">
        <f>IF(COUNTIF(Setup_Hierarchy!$J$109:$IV$109,"="&amp;$K48)&lt;&gt;0,$L48,0)</f>
        <v>0</v>
      </c>
      <c r="DN48" s="61">
        <f>IF(COUNTIF(Setup_Hierarchy!$J$110:$IV$110,"="&amp;$K48)&lt;&gt;0,$L48,0)</f>
        <v>0</v>
      </c>
      <c r="DO48" s="61">
        <f>IF(COUNTIF(Setup_Hierarchy!$J$111:$IV$111,"="&amp;$K48)&lt;&gt;0,$L48,0)</f>
        <v>0</v>
      </c>
      <c r="DP48" s="61">
        <f>IF(COUNTIF(Setup_Hierarchy!$J$112:$IV$112,"="&amp;$K48)&lt;&gt;0,$L48,0)</f>
        <v>0</v>
      </c>
      <c r="DQ48" s="61">
        <f>IF(COUNTIF(Setup_Hierarchy!$J$113:$IV$113,"="&amp;$K48)&lt;&gt;0,$L48,0)</f>
        <v>0</v>
      </c>
      <c r="DR48" s="61">
        <f>IF(COUNTIF(Setup_Hierarchy!$J$114:$IV$114,"="&amp;$K48)&lt;&gt;0,$L48,0)</f>
        <v>0</v>
      </c>
      <c r="DS48" s="61">
        <f>IF(COUNTIF(Setup_Hierarchy!$J$115:$IV$115,"="&amp;$K48)&lt;&gt;0,$L48,0)</f>
        <v>0</v>
      </c>
      <c r="DT48" s="61">
        <f>IF(COUNTIF(Setup_Hierarchy!$J$116:$IV$116,"="&amp;$K48)&lt;&gt;0,$L48,0)</f>
        <v>-41.74</v>
      </c>
    </row>
    <row r="49" spans="2:124" x14ac:dyDescent="0.2">
      <c r="B49" t="s">
        <v>43</v>
      </c>
      <c r="C49">
        <v>5</v>
      </c>
      <c r="D49" t="s">
        <v>18</v>
      </c>
      <c r="E49" t="s">
        <v>369</v>
      </c>
      <c r="F49" t="s">
        <v>525</v>
      </c>
      <c r="G49" t="s">
        <v>531</v>
      </c>
      <c r="H49" t="s">
        <v>14</v>
      </c>
      <c r="I49">
        <v>5.9305999999999998E-2</v>
      </c>
      <c r="J49">
        <v>-0.11437600000000001</v>
      </c>
      <c r="K49">
        <v>625</v>
      </c>
      <c r="L49">
        <v>-1147.32</v>
      </c>
      <c r="M49" s="61">
        <f>IF(COUNTIF(Setup_Hierarchy!$J$5:$IV$5,"="&amp;$K49)&lt;&gt;0,$L49,0)</f>
        <v>-1147.32</v>
      </c>
      <c r="N49" s="61">
        <f>IF(COUNTIF(Setup_Hierarchy!$J$6:$IV$6,"="&amp;$K49)&lt;&gt;0,$L49,0)</f>
        <v>-1147.32</v>
      </c>
      <c r="O49" s="61">
        <f>IF(COUNTIF(Setup_Hierarchy!$J$7:$IV$7,"="&amp;$K49)&lt;&gt;0,$L49,0)</f>
        <v>-1147.32</v>
      </c>
      <c r="P49" s="61">
        <f>IF(COUNTIF(Setup_Hierarchy!$J$8:$IV$8,"="&amp;$K49)&lt;&gt;0,$L49,0)</f>
        <v>0</v>
      </c>
      <c r="Q49" s="61">
        <f>IF(COUNTIF(Setup_Hierarchy!$J$9:$IV$9,"="&amp;$K49)&lt;&gt;0,$L49,0)</f>
        <v>0</v>
      </c>
      <c r="R49" s="61">
        <f>IF(COUNTIF(Setup_Hierarchy!$J$10:$IV$10,"="&amp;$K49)&lt;&gt;0,$L49,0)</f>
        <v>0</v>
      </c>
      <c r="S49" s="61">
        <f>IF(COUNTIF(Setup_Hierarchy!$J$11:$IV$11,"="&amp;$K49)&lt;&gt;0,$L49,0)</f>
        <v>0</v>
      </c>
      <c r="T49" s="61">
        <f>IF(COUNTIF(Setup_Hierarchy!$J$12:$IV$12,"="&amp;$K49)&lt;&gt;0,$L49,0)</f>
        <v>0</v>
      </c>
      <c r="U49" s="61">
        <f>IF(COUNTIF(Setup_Hierarchy!$J$13:$IV$13,"="&amp;$K49)&lt;&gt;0,$L49,0)</f>
        <v>0</v>
      </c>
      <c r="V49" s="61">
        <f>IF(COUNTIF(Setup_Hierarchy!$J$14:$IV$14,"="&amp;$K49)&lt;&gt;0,$L49,0)</f>
        <v>0</v>
      </c>
      <c r="W49" s="61">
        <f>IF(COUNTIF(Setup_Hierarchy!$J$15:$IV$15,"="&amp;$K49)&lt;&gt;0,$L49,0)</f>
        <v>0</v>
      </c>
      <c r="X49" s="61">
        <f>IF(COUNTIF(Setup_Hierarchy!$J$16:$IV$16,"="&amp;$K49)&lt;&gt;0,$L49,0)</f>
        <v>0</v>
      </c>
      <c r="Y49" s="61">
        <f>IF(COUNTIF(Setup_Hierarchy!$J$17:$IV$17,"="&amp;$K49)&lt;&gt;0,$L49,0)</f>
        <v>0</v>
      </c>
      <c r="Z49" s="61">
        <f>IF(COUNTIF(Setup_Hierarchy!$J$18:$IV$18,"="&amp;$K49)&lt;&gt;0,$L49,0)</f>
        <v>0</v>
      </c>
      <c r="AA49" s="61">
        <f>IF(COUNTIF(Setup_Hierarchy!$J$19:$IV$19,"="&amp;$K49)&lt;&gt;0,$L49,0)</f>
        <v>0</v>
      </c>
      <c r="AB49" s="61">
        <f>IF(COUNTIF(Setup_Hierarchy!$J$20:$IV$20,"="&amp;$K49)&lt;&gt;0,$L49,0)</f>
        <v>0</v>
      </c>
      <c r="AC49" s="61">
        <f>IF(COUNTIF(Setup_Hierarchy!$J$21:$IV$21,"="&amp;$K49)&lt;&gt;0,$L49,0)</f>
        <v>0</v>
      </c>
      <c r="AD49" s="61">
        <f>IF(COUNTIF(Setup_Hierarchy!$J$22:$IV$22,"="&amp;$K49)&lt;&gt;0,$L49,0)</f>
        <v>0</v>
      </c>
      <c r="AE49" s="61">
        <f>IF(COUNTIF(Setup_Hierarchy!$J$23:$IV$23,"="&amp;$K49)&lt;&gt;0,$L49,0)</f>
        <v>0</v>
      </c>
      <c r="AF49" s="61">
        <f>IF(COUNTIF(Setup_Hierarchy!$J$24:$IV$24,"="&amp;$K49)&lt;&gt;0,$L49,0)</f>
        <v>0</v>
      </c>
      <c r="AG49" s="61">
        <f>IF(COUNTIF(Setup_Hierarchy!$J$25:$IV$25,"="&amp;$K49)&lt;&gt;0,$L49,0)</f>
        <v>0</v>
      </c>
      <c r="AH49" s="61">
        <f>IF(COUNTIF(Setup_Hierarchy!$J$26:$IV$26,"="&amp;$K49)&lt;&gt;0,$L49,0)</f>
        <v>0</v>
      </c>
      <c r="AI49" s="61">
        <f>IF(COUNTIF(Setup_Hierarchy!$J$27:$IV$27,"="&amp;$K49)&lt;&gt;0,$L49,0)</f>
        <v>0</v>
      </c>
      <c r="AJ49" s="61">
        <f>IF(COUNTIF(Setup_Hierarchy!$J$28:$IV$28,"="&amp;$K49)&lt;&gt;0,$L49,0)</f>
        <v>0</v>
      </c>
      <c r="AK49" s="61">
        <f>IF(COUNTIF(Setup_Hierarchy!$J$29:$IV$29,"="&amp;$K49)&lt;&gt;0,$L49,0)</f>
        <v>0</v>
      </c>
      <c r="AL49" s="61">
        <f>IF(COUNTIF(Setup_Hierarchy!$J$30:$IV$30,"="&amp;$K49)&lt;&gt;0,$L49,0)</f>
        <v>0</v>
      </c>
      <c r="AM49" s="61">
        <f>IF(COUNTIF(Setup_Hierarchy!$J$31:$IV$31,"="&amp;$K49)&lt;&gt;0,$L49,0)</f>
        <v>0</v>
      </c>
      <c r="AN49" s="61">
        <f>IF(COUNTIF(Setup_Hierarchy!$J$32:$IV$32,"="&amp;$K49)&lt;&gt;0,$L49,0)</f>
        <v>0</v>
      </c>
      <c r="AO49" s="61">
        <f>IF(COUNTIF(Setup_Hierarchy!$J$33:$IV$33,"="&amp;$K49)&lt;&gt;0,$L49,0)</f>
        <v>0</v>
      </c>
      <c r="AP49" s="61">
        <f>IF(COUNTIF(Setup_Hierarchy!$J$34:$IV$34,"="&amp;$K49)&lt;&gt;0,$L49,0)</f>
        <v>0</v>
      </c>
      <c r="AQ49" s="61">
        <f>IF(COUNTIF(Setup_Hierarchy!$J$35:$IV$35,"="&amp;$K49)&lt;&gt;0,$L49,0)</f>
        <v>0</v>
      </c>
      <c r="AR49" s="61">
        <f>IF(COUNTIF(Setup_Hierarchy!$J$36:$IV$36,"="&amp;$K49)&lt;&gt;0,$L49,0)</f>
        <v>0</v>
      </c>
      <c r="AS49" s="61">
        <f>IF(COUNTIF(Setup_Hierarchy!$J$37:$IV$37,"="&amp;$K49)&lt;&gt;0,$L49,0)</f>
        <v>0</v>
      </c>
      <c r="AT49" s="61">
        <f>IF(COUNTIF(Setup_Hierarchy!$J$38:$IV$38,"="&amp;$K49)&lt;&gt;0,$L49,0)</f>
        <v>0</v>
      </c>
      <c r="AU49" s="61">
        <f>IF(COUNTIF(Setup_Hierarchy!$J$39:$IV$39,"="&amp;$K49)&lt;&gt;0,$L49,0)</f>
        <v>0</v>
      </c>
      <c r="AV49" s="61">
        <f>IF(COUNTIF(Setup_Hierarchy!$J$40:$IV$40,"="&amp;$K49)&lt;&gt;0,$L49,0)</f>
        <v>0</v>
      </c>
      <c r="AW49" s="61">
        <f>IF(COUNTIF(Setup_Hierarchy!$J$41:$IV$41,"="&amp;$K49)&lt;&gt;0,$L49,0)</f>
        <v>0</v>
      </c>
      <c r="AX49" s="61">
        <f>IF(COUNTIF(Setup_Hierarchy!$J$42:$IV$42,"="&amp;$K49)&lt;&gt;0,$L49,0)</f>
        <v>0</v>
      </c>
      <c r="AY49" s="61">
        <f>IF(COUNTIF(Setup_Hierarchy!$J$43:$IV$43,"="&amp;$K49)&lt;&gt;0,$L49,0)</f>
        <v>0</v>
      </c>
      <c r="AZ49" s="61">
        <f>IF(COUNTIF(Setup_Hierarchy!$J$44:$IV$44,"="&amp;$K49)&lt;&gt;0,$L49,0)</f>
        <v>0</v>
      </c>
      <c r="BA49" s="61">
        <f>IF(COUNTIF(Setup_Hierarchy!$J$45:$IV$45,"="&amp;$K49)&lt;&gt;0,$L49,0)</f>
        <v>0</v>
      </c>
      <c r="BB49" s="61">
        <f>IF(COUNTIF(Setup_Hierarchy!$J$46:$IV$46,"="&amp;$K49)&lt;&gt;0,$L49,0)</f>
        <v>0</v>
      </c>
      <c r="BC49" s="61">
        <f>IF(COUNTIF(Setup_Hierarchy!$J$47:$IV$47,"="&amp;$K49)&lt;&gt;0,$L49,0)</f>
        <v>0</v>
      </c>
      <c r="BD49" s="61">
        <f>IF(COUNTIF(Setup_Hierarchy!$J$48:$IV$48,"="&amp;$K49)&lt;&gt;0,$L49,0)</f>
        <v>0</v>
      </c>
      <c r="BE49" s="61">
        <f>IF(COUNTIF(Setup_Hierarchy!$J$49:$IV$49,"="&amp;$K49)&lt;&gt;0,$L49,0)</f>
        <v>0</v>
      </c>
      <c r="BF49" s="61">
        <f>IF(COUNTIF(Setup_Hierarchy!$J$50:$IV$50,"="&amp;$K49)&lt;&gt;0,$L49,0)</f>
        <v>0</v>
      </c>
      <c r="BG49" s="61">
        <f>IF(COUNTIF(Setup_Hierarchy!$J$51:$IV$51,"="&amp;$K49)&lt;&gt;0,$L49,0)</f>
        <v>-1147.32</v>
      </c>
      <c r="BH49" s="61">
        <f>IF(COUNTIF(Setup_Hierarchy!$J$52:$IV$52,"="&amp;$K49)&lt;&gt;0,$L49,0)</f>
        <v>0</v>
      </c>
      <c r="BI49" s="61">
        <f>IF(COUNTIF(Setup_Hierarchy!$J$53:$IV$53,"="&amp;$K49)&lt;&gt;0,$L49,0)</f>
        <v>0</v>
      </c>
      <c r="BJ49" s="61">
        <f>IF(COUNTIF(Setup_Hierarchy!$J$54:$IV$54,"="&amp;$K49)&lt;&gt;0,$L49,0)</f>
        <v>0</v>
      </c>
      <c r="BK49" s="61">
        <f>IF(COUNTIF(Setup_Hierarchy!$J$55:$IV$55,"="&amp;$K49)&lt;&gt;0,$L49,0)</f>
        <v>0</v>
      </c>
      <c r="BL49" s="61">
        <f>IF(COUNTIF(Setup_Hierarchy!$J$56:$IV$56,"="&amp;$K49)&lt;&gt;0,$L49,0)</f>
        <v>0</v>
      </c>
      <c r="BM49" s="61">
        <f>IF(COUNTIF(Setup_Hierarchy!$J$57:$IV$57,"="&amp;$K49)&lt;&gt;0,$L49,0)</f>
        <v>0</v>
      </c>
      <c r="BN49" s="61">
        <f>IF(COUNTIF(Setup_Hierarchy!$J$58:$IV$58,"="&amp;$K49)&lt;&gt;0,$L49,0)</f>
        <v>0</v>
      </c>
      <c r="BO49" s="61">
        <f>IF(COUNTIF(Setup_Hierarchy!$J$59:$IV$59,"="&amp;$K49)&lt;&gt;0,$L49,0)</f>
        <v>-1147.32</v>
      </c>
      <c r="BP49" s="61">
        <f>IF(COUNTIF(Setup_Hierarchy!$J$60:$IV$60,"="&amp;$K49)&lt;&gt;0,$L49,0)</f>
        <v>0</v>
      </c>
      <c r="BQ49" s="61">
        <f>IF(COUNTIF(Setup_Hierarchy!$J$61:$IV$61,"="&amp;$K49)&lt;&gt;0,$L49,0)</f>
        <v>0</v>
      </c>
      <c r="BR49" s="61">
        <f>IF(COUNTIF(Setup_Hierarchy!$J$62:$IV$62,"="&amp;$K49)&lt;&gt;0,$L49,0)</f>
        <v>0</v>
      </c>
      <c r="BS49" s="61">
        <f>IF(COUNTIF(Setup_Hierarchy!$J$63:$IV$63,"="&amp;$K49)&lt;&gt;0,$L49,0)</f>
        <v>0</v>
      </c>
      <c r="BT49" s="61">
        <f>IF(COUNTIF(Setup_Hierarchy!$J$64:$IV$64,"="&amp;$K49)&lt;&gt;0,$L49,0)</f>
        <v>0</v>
      </c>
      <c r="BU49" s="61">
        <f>IF(COUNTIF(Setup_Hierarchy!$J$65:$IV$65,"="&amp;$K49)&lt;&gt;0,$L49,0)</f>
        <v>0</v>
      </c>
      <c r="BV49" s="61">
        <f>IF(COUNTIF(Setup_Hierarchy!$J$66:$IV$66,"="&amp;$K49)&lt;&gt;0,$L49,0)</f>
        <v>0</v>
      </c>
      <c r="BW49" s="61">
        <f>IF(COUNTIF(Setup_Hierarchy!$J$67:$IV$67,"="&amp;$K49)&lt;&gt;0,$L49,0)</f>
        <v>0</v>
      </c>
      <c r="BX49" s="61">
        <f>IF(COUNTIF(Setup_Hierarchy!$J$68:$IV$68,"="&amp;$K49)&lt;&gt;0,$L49,0)</f>
        <v>0</v>
      </c>
      <c r="BY49" s="61">
        <f>IF(COUNTIF(Setup_Hierarchy!$J$69:$IV$69,"="&amp;$K49)&lt;&gt;0,$L49,0)</f>
        <v>-1147.32</v>
      </c>
      <c r="BZ49" s="61">
        <f>IF(COUNTIF(Setup_Hierarchy!$J$70:$IV$70,"="&amp;$K49)&lt;&gt;0,$L49,0)</f>
        <v>-1147.32</v>
      </c>
      <c r="CA49" s="61">
        <f>IF(COUNTIF(Setup_Hierarchy!$J$71:$IV$71,"="&amp;$K49)&lt;&gt;0,$L49,0)</f>
        <v>0</v>
      </c>
      <c r="CB49" s="61">
        <f>IF(COUNTIF(Setup_Hierarchy!$J$72:$IV$72,"="&amp;$K49)&lt;&gt;0,$L49,0)</f>
        <v>0</v>
      </c>
      <c r="CC49" s="61">
        <f>IF(COUNTIF(Setup_Hierarchy!$J$73:$IV$73,"="&amp;$K49)&lt;&gt;0,$L49,0)</f>
        <v>0</v>
      </c>
      <c r="CD49" s="61">
        <f>IF(COUNTIF(Setup_Hierarchy!$J$74:$IV$74,"="&amp;$K49)&lt;&gt;0,$L49,0)</f>
        <v>0</v>
      </c>
      <c r="CE49" s="61">
        <f>IF(COUNTIF(Setup_Hierarchy!$J$75:$IV$75,"="&amp;$K49)&lt;&gt;0,$L49,0)</f>
        <v>0</v>
      </c>
      <c r="CF49" s="61">
        <f>IF(COUNTIF(Setup_Hierarchy!$J$76:$IV$76,"="&amp;$K49)&lt;&gt;0,$L49,0)</f>
        <v>0</v>
      </c>
      <c r="CG49" s="61">
        <f>IF(COUNTIF(Setup_Hierarchy!$J$77:$IV$77,"="&amp;$K49)&lt;&gt;0,$L49,0)</f>
        <v>0</v>
      </c>
      <c r="CH49" s="61">
        <f>IF(COUNTIF(Setup_Hierarchy!$J$78:$IV$78,"="&amp;$K49)&lt;&gt;0,$L49,0)</f>
        <v>0</v>
      </c>
      <c r="CI49" s="61">
        <f>IF(COUNTIF(Setup_Hierarchy!$J$79:$IV$79,"="&amp;$K49)&lt;&gt;0,$L49,0)</f>
        <v>0</v>
      </c>
      <c r="CJ49" s="61">
        <f>IF(COUNTIF(Setup_Hierarchy!$J$80:$IV$80,"="&amp;$K49)&lt;&gt;0,$L49,0)</f>
        <v>0</v>
      </c>
      <c r="CK49" s="61">
        <f>IF(COUNTIF(Setup_Hierarchy!$J$81:$IV$81,"="&amp;$K49)&lt;&gt;0,$L49,0)</f>
        <v>0</v>
      </c>
      <c r="CL49" s="61">
        <f>IF(COUNTIF(Setup_Hierarchy!$J$82:$IV$82,"="&amp;$K49)&lt;&gt;0,$L49,0)</f>
        <v>0</v>
      </c>
      <c r="CM49" s="61">
        <f>IF(COUNTIF(Setup_Hierarchy!$J$83:$IV$83,"="&amp;$K49)&lt;&gt;0,$L49,0)</f>
        <v>0</v>
      </c>
      <c r="CN49" s="61">
        <f>IF(COUNTIF(Setup_Hierarchy!$J$84:$IV$84,"="&amp;$K49)&lt;&gt;0,$L49,0)</f>
        <v>0</v>
      </c>
      <c r="CO49" s="61">
        <f>IF(COUNTIF(Setup_Hierarchy!$J$85:$IV$85,"="&amp;$K49)&lt;&gt;0,$L49,0)</f>
        <v>0</v>
      </c>
      <c r="CP49" s="61">
        <f>IF(COUNTIF(Setup_Hierarchy!$J$86:$IV$86,"="&amp;$K49)&lt;&gt;0,$L49,0)</f>
        <v>0</v>
      </c>
      <c r="CQ49" s="61">
        <f>IF(COUNTIF(Setup_Hierarchy!$J$87:$IV$87,"="&amp;$K49)&lt;&gt;0,$L49,0)</f>
        <v>0</v>
      </c>
      <c r="CR49" s="61">
        <f>IF(COUNTIF(Setup_Hierarchy!$J$88:$IV$88,"="&amp;$K49)&lt;&gt;0,$L49,0)</f>
        <v>0</v>
      </c>
      <c r="CS49" s="61">
        <f>IF(COUNTIF(Setup_Hierarchy!$J$89:$IV$89,"="&amp;$K49)&lt;&gt;0,$L49,0)</f>
        <v>0</v>
      </c>
      <c r="CT49" s="61">
        <f>IF(COUNTIF(Setup_Hierarchy!$J$90:$IV$90,"="&amp;$K49)&lt;&gt;0,$L49,0)</f>
        <v>0</v>
      </c>
      <c r="CU49" s="61">
        <f>IF(COUNTIF(Setup_Hierarchy!$J$91:$IV$91,"="&amp;$K49)&lt;&gt;0,$L49,0)</f>
        <v>0</v>
      </c>
      <c r="CV49" s="61">
        <f>IF(COUNTIF(Setup_Hierarchy!$J$92:$IV$92,"="&amp;$K49)&lt;&gt;0,$L49,0)</f>
        <v>0</v>
      </c>
      <c r="CW49" s="61">
        <f>IF(COUNTIF(Setup_Hierarchy!$J$93:$IV$93,"="&amp;$K49)&lt;&gt;0,$L49,0)</f>
        <v>0</v>
      </c>
      <c r="CX49" s="61">
        <f>IF(COUNTIF(Setup_Hierarchy!$J$94:$IV$94,"="&amp;$K49)&lt;&gt;0,$L49,0)</f>
        <v>0</v>
      </c>
      <c r="CY49" s="61">
        <f>IF(COUNTIF(Setup_Hierarchy!$J$95:$IV$95,"="&amp;$K49)&lt;&gt;0,$L49,0)</f>
        <v>0</v>
      </c>
      <c r="CZ49" s="61">
        <f>IF(COUNTIF(Setup_Hierarchy!$J$96:$IV$96,"="&amp;$K49)&lt;&gt;0,$L49,0)</f>
        <v>0</v>
      </c>
      <c r="DA49" s="61">
        <f>IF(COUNTIF(Setup_Hierarchy!$J$97:$IV$97,"="&amp;$K49)&lt;&gt;0,$L49,0)</f>
        <v>0</v>
      </c>
      <c r="DB49" s="61">
        <f>IF(COUNTIF(Setup_Hierarchy!$J$98:$IV$98,"="&amp;$K49)&lt;&gt;0,$L49,0)</f>
        <v>0</v>
      </c>
      <c r="DC49" s="61">
        <f>IF(COUNTIF(Setup_Hierarchy!$J$99:$IV$99,"="&amp;$K49)&lt;&gt;0,$L49,0)</f>
        <v>0</v>
      </c>
      <c r="DD49" s="61">
        <f>IF(COUNTIF(Setup_Hierarchy!$J$100:$IV$100,"="&amp;$K49)&lt;&gt;0,$L49,0)</f>
        <v>0</v>
      </c>
      <c r="DE49" s="61">
        <f>IF(COUNTIF(Setup_Hierarchy!$J$101:$IV$101,"="&amp;$K49)&lt;&gt;0,$L49,0)</f>
        <v>0</v>
      </c>
      <c r="DF49" s="61">
        <f>IF(COUNTIF(Setup_Hierarchy!$J$102:$IV$102,"="&amp;$K49)&lt;&gt;0,$L49,0)</f>
        <v>0</v>
      </c>
      <c r="DG49" s="61">
        <f>IF(COUNTIF(Setup_Hierarchy!$J$103:$IV$103,"="&amp;$K49)&lt;&gt;0,$L49,0)</f>
        <v>0</v>
      </c>
      <c r="DH49" s="61">
        <f>IF(COUNTIF(Setup_Hierarchy!$J$104:$IV$104,"="&amp;$K49)&lt;&gt;0,$L49,0)</f>
        <v>0</v>
      </c>
      <c r="DI49" s="61">
        <f>IF(COUNTIF(Setup_Hierarchy!$J$105:$IV$105,"="&amp;$K49)&lt;&gt;0,$L49,0)</f>
        <v>0</v>
      </c>
      <c r="DJ49" s="61">
        <f>IF(COUNTIF(Setup_Hierarchy!$J$106:$IV$106,"="&amp;$K49)&lt;&gt;0,$L49,0)</f>
        <v>0</v>
      </c>
      <c r="DK49" s="61">
        <f>IF(COUNTIF(Setup_Hierarchy!$J$107:$IV$107,"="&amp;$K49)&lt;&gt;0,$L49,0)</f>
        <v>0</v>
      </c>
      <c r="DL49" s="61">
        <f>IF(COUNTIF(Setup_Hierarchy!$J$108:$IV$108,"="&amp;$K49)&lt;&gt;0,$L49,0)</f>
        <v>0</v>
      </c>
      <c r="DM49" s="61">
        <f>IF(COUNTIF(Setup_Hierarchy!$J$109:$IV$109,"="&amp;$K49)&lt;&gt;0,$L49,0)</f>
        <v>0</v>
      </c>
      <c r="DN49" s="61">
        <f>IF(COUNTIF(Setup_Hierarchy!$J$110:$IV$110,"="&amp;$K49)&lt;&gt;0,$L49,0)</f>
        <v>0</v>
      </c>
      <c r="DO49" s="61">
        <f>IF(COUNTIF(Setup_Hierarchy!$J$111:$IV$111,"="&amp;$K49)&lt;&gt;0,$L49,0)</f>
        <v>0</v>
      </c>
      <c r="DP49" s="61">
        <f>IF(COUNTIF(Setup_Hierarchy!$J$112:$IV$112,"="&amp;$K49)&lt;&gt;0,$L49,0)</f>
        <v>0</v>
      </c>
      <c r="DQ49" s="61">
        <f>IF(COUNTIF(Setup_Hierarchy!$J$113:$IV$113,"="&amp;$K49)&lt;&gt;0,$L49,0)</f>
        <v>0</v>
      </c>
      <c r="DR49" s="61">
        <f>IF(COUNTIF(Setup_Hierarchy!$J$114:$IV$114,"="&amp;$K49)&lt;&gt;0,$L49,0)</f>
        <v>0</v>
      </c>
      <c r="DS49" s="61">
        <f>IF(COUNTIF(Setup_Hierarchy!$J$115:$IV$115,"="&amp;$K49)&lt;&gt;0,$L49,0)</f>
        <v>0</v>
      </c>
      <c r="DT49" s="61">
        <f>IF(COUNTIF(Setup_Hierarchy!$J$116:$IV$116,"="&amp;$K49)&lt;&gt;0,$L49,0)</f>
        <v>0</v>
      </c>
    </row>
    <row r="50" spans="2:124" x14ac:dyDescent="0.2">
      <c r="B50" t="s">
        <v>43</v>
      </c>
      <c r="C50">
        <v>5</v>
      </c>
      <c r="D50" t="s">
        <v>18</v>
      </c>
      <c r="E50" t="s">
        <v>369</v>
      </c>
      <c r="F50" t="s">
        <v>525</v>
      </c>
      <c r="G50" t="s">
        <v>531</v>
      </c>
      <c r="H50" t="s">
        <v>14</v>
      </c>
      <c r="I50">
        <v>5.9305999999999998E-2</v>
      </c>
      <c r="J50">
        <v>-0.11437600000000001</v>
      </c>
      <c r="K50">
        <v>626</v>
      </c>
      <c r="L50">
        <v>68.23</v>
      </c>
      <c r="M50" s="61">
        <f>IF(COUNTIF(Setup_Hierarchy!$J$5:$IV$5,"="&amp;$K50)&lt;&gt;0,$L50,0)</f>
        <v>68.23</v>
      </c>
      <c r="N50" s="61">
        <f>IF(COUNTIF(Setup_Hierarchy!$J$6:$IV$6,"="&amp;$K50)&lt;&gt;0,$L50,0)</f>
        <v>68.23</v>
      </c>
      <c r="O50" s="61">
        <f>IF(COUNTIF(Setup_Hierarchy!$J$7:$IV$7,"="&amp;$K50)&lt;&gt;0,$L50,0)</f>
        <v>68.23</v>
      </c>
      <c r="P50" s="61">
        <f>IF(COUNTIF(Setup_Hierarchy!$J$8:$IV$8,"="&amp;$K50)&lt;&gt;0,$L50,0)</f>
        <v>0</v>
      </c>
      <c r="Q50" s="61">
        <f>IF(COUNTIF(Setup_Hierarchy!$J$9:$IV$9,"="&amp;$K50)&lt;&gt;0,$L50,0)</f>
        <v>0</v>
      </c>
      <c r="R50" s="61">
        <f>IF(COUNTIF(Setup_Hierarchy!$J$10:$IV$10,"="&amp;$K50)&lt;&gt;0,$L50,0)</f>
        <v>0</v>
      </c>
      <c r="S50" s="61">
        <f>IF(COUNTIF(Setup_Hierarchy!$J$11:$IV$11,"="&amp;$K50)&lt;&gt;0,$L50,0)</f>
        <v>0</v>
      </c>
      <c r="T50" s="61">
        <f>IF(COUNTIF(Setup_Hierarchy!$J$12:$IV$12,"="&amp;$K50)&lt;&gt;0,$L50,0)</f>
        <v>0</v>
      </c>
      <c r="U50" s="61">
        <f>IF(COUNTIF(Setup_Hierarchy!$J$13:$IV$13,"="&amp;$K50)&lt;&gt;0,$L50,0)</f>
        <v>0</v>
      </c>
      <c r="V50" s="61">
        <f>IF(COUNTIF(Setup_Hierarchy!$J$14:$IV$14,"="&amp;$K50)&lt;&gt;0,$L50,0)</f>
        <v>0</v>
      </c>
      <c r="W50" s="61">
        <f>IF(COUNTIF(Setup_Hierarchy!$J$15:$IV$15,"="&amp;$K50)&lt;&gt;0,$L50,0)</f>
        <v>0</v>
      </c>
      <c r="X50" s="61">
        <f>IF(COUNTIF(Setup_Hierarchy!$J$16:$IV$16,"="&amp;$K50)&lt;&gt;0,$L50,0)</f>
        <v>0</v>
      </c>
      <c r="Y50" s="61">
        <f>IF(COUNTIF(Setup_Hierarchy!$J$17:$IV$17,"="&amp;$K50)&lt;&gt;0,$L50,0)</f>
        <v>0</v>
      </c>
      <c r="Z50" s="61">
        <f>IF(COUNTIF(Setup_Hierarchy!$J$18:$IV$18,"="&amp;$K50)&lt;&gt;0,$L50,0)</f>
        <v>0</v>
      </c>
      <c r="AA50" s="61">
        <f>IF(COUNTIF(Setup_Hierarchy!$J$19:$IV$19,"="&amp;$K50)&lt;&gt;0,$L50,0)</f>
        <v>0</v>
      </c>
      <c r="AB50" s="61">
        <f>IF(COUNTIF(Setup_Hierarchy!$J$20:$IV$20,"="&amp;$K50)&lt;&gt;0,$L50,0)</f>
        <v>0</v>
      </c>
      <c r="AC50" s="61">
        <f>IF(COUNTIF(Setup_Hierarchy!$J$21:$IV$21,"="&amp;$K50)&lt;&gt;0,$L50,0)</f>
        <v>0</v>
      </c>
      <c r="AD50" s="61">
        <f>IF(COUNTIF(Setup_Hierarchy!$J$22:$IV$22,"="&amp;$K50)&lt;&gt;0,$L50,0)</f>
        <v>0</v>
      </c>
      <c r="AE50" s="61">
        <f>IF(COUNTIF(Setup_Hierarchy!$J$23:$IV$23,"="&amp;$K50)&lt;&gt;0,$L50,0)</f>
        <v>0</v>
      </c>
      <c r="AF50" s="61">
        <f>IF(COUNTIF(Setup_Hierarchy!$J$24:$IV$24,"="&amp;$K50)&lt;&gt;0,$L50,0)</f>
        <v>0</v>
      </c>
      <c r="AG50" s="61">
        <f>IF(COUNTIF(Setup_Hierarchy!$J$25:$IV$25,"="&amp;$K50)&lt;&gt;0,$L50,0)</f>
        <v>0</v>
      </c>
      <c r="AH50" s="61">
        <f>IF(COUNTIF(Setup_Hierarchy!$J$26:$IV$26,"="&amp;$K50)&lt;&gt;0,$L50,0)</f>
        <v>0</v>
      </c>
      <c r="AI50" s="61">
        <f>IF(COUNTIF(Setup_Hierarchy!$J$27:$IV$27,"="&amp;$K50)&lt;&gt;0,$L50,0)</f>
        <v>0</v>
      </c>
      <c r="AJ50" s="61">
        <f>IF(COUNTIF(Setup_Hierarchy!$J$28:$IV$28,"="&amp;$K50)&lt;&gt;0,$L50,0)</f>
        <v>0</v>
      </c>
      <c r="AK50" s="61">
        <f>IF(COUNTIF(Setup_Hierarchy!$J$29:$IV$29,"="&amp;$K50)&lt;&gt;0,$L50,0)</f>
        <v>0</v>
      </c>
      <c r="AL50" s="61">
        <f>IF(COUNTIF(Setup_Hierarchy!$J$30:$IV$30,"="&amp;$K50)&lt;&gt;0,$L50,0)</f>
        <v>0</v>
      </c>
      <c r="AM50" s="61">
        <f>IF(COUNTIF(Setup_Hierarchy!$J$31:$IV$31,"="&amp;$K50)&lt;&gt;0,$L50,0)</f>
        <v>0</v>
      </c>
      <c r="AN50" s="61">
        <f>IF(COUNTIF(Setup_Hierarchy!$J$32:$IV$32,"="&amp;$K50)&lt;&gt;0,$L50,0)</f>
        <v>0</v>
      </c>
      <c r="AO50" s="61">
        <f>IF(COUNTIF(Setup_Hierarchy!$J$33:$IV$33,"="&amp;$K50)&lt;&gt;0,$L50,0)</f>
        <v>0</v>
      </c>
      <c r="AP50" s="61">
        <f>IF(COUNTIF(Setup_Hierarchy!$J$34:$IV$34,"="&amp;$K50)&lt;&gt;0,$L50,0)</f>
        <v>0</v>
      </c>
      <c r="AQ50" s="61">
        <f>IF(COUNTIF(Setup_Hierarchy!$J$35:$IV$35,"="&amp;$K50)&lt;&gt;0,$L50,0)</f>
        <v>0</v>
      </c>
      <c r="AR50" s="61">
        <f>IF(COUNTIF(Setup_Hierarchy!$J$36:$IV$36,"="&amp;$K50)&lt;&gt;0,$L50,0)</f>
        <v>0</v>
      </c>
      <c r="AS50" s="61">
        <f>IF(COUNTIF(Setup_Hierarchy!$J$37:$IV$37,"="&amp;$K50)&lt;&gt;0,$L50,0)</f>
        <v>0</v>
      </c>
      <c r="AT50" s="61">
        <f>IF(COUNTIF(Setup_Hierarchy!$J$38:$IV$38,"="&amp;$K50)&lt;&gt;0,$L50,0)</f>
        <v>0</v>
      </c>
      <c r="AU50" s="61">
        <f>IF(COUNTIF(Setup_Hierarchy!$J$39:$IV$39,"="&amp;$K50)&lt;&gt;0,$L50,0)</f>
        <v>0</v>
      </c>
      <c r="AV50" s="61">
        <f>IF(COUNTIF(Setup_Hierarchy!$J$40:$IV$40,"="&amp;$K50)&lt;&gt;0,$L50,0)</f>
        <v>0</v>
      </c>
      <c r="AW50" s="61">
        <f>IF(COUNTIF(Setup_Hierarchy!$J$41:$IV$41,"="&amp;$K50)&lt;&gt;0,$L50,0)</f>
        <v>0</v>
      </c>
      <c r="AX50" s="61">
        <f>IF(COUNTIF(Setup_Hierarchy!$J$42:$IV$42,"="&amp;$K50)&lt;&gt;0,$L50,0)</f>
        <v>0</v>
      </c>
      <c r="AY50" s="61">
        <f>IF(COUNTIF(Setup_Hierarchy!$J$43:$IV$43,"="&amp;$K50)&lt;&gt;0,$L50,0)</f>
        <v>0</v>
      </c>
      <c r="AZ50" s="61">
        <f>IF(COUNTIF(Setup_Hierarchy!$J$44:$IV$44,"="&amp;$K50)&lt;&gt;0,$L50,0)</f>
        <v>0</v>
      </c>
      <c r="BA50" s="61">
        <f>IF(COUNTIF(Setup_Hierarchy!$J$45:$IV$45,"="&amp;$K50)&lt;&gt;0,$L50,0)</f>
        <v>0</v>
      </c>
      <c r="BB50" s="61">
        <f>IF(COUNTIF(Setup_Hierarchy!$J$46:$IV$46,"="&amp;$K50)&lt;&gt;0,$L50,0)</f>
        <v>0</v>
      </c>
      <c r="BC50" s="61">
        <f>IF(COUNTIF(Setup_Hierarchy!$J$47:$IV$47,"="&amp;$K50)&lt;&gt;0,$L50,0)</f>
        <v>0</v>
      </c>
      <c r="BD50" s="61">
        <f>IF(COUNTIF(Setup_Hierarchy!$J$48:$IV$48,"="&amp;$K50)&lt;&gt;0,$L50,0)</f>
        <v>0</v>
      </c>
      <c r="BE50" s="61">
        <f>IF(COUNTIF(Setup_Hierarchy!$J$49:$IV$49,"="&amp;$K50)&lt;&gt;0,$L50,0)</f>
        <v>0</v>
      </c>
      <c r="BF50" s="61">
        <f>IF(COUNTIF(Setup_Hierarchy!$J$50:$IV$50,"="&amp;$K50)&lt;&gt;0,$L50,0)</f>
        <v>0</v>
      </c>
      <c r="BG50" s="61">
        <f>IF(COUNTIF(Setup_Hierarchy!$J$51:$IV$51,"="&amp;$K50)&lt;&gt;0,$L50,0)</f>
        <v>68.23</v>
      </c>
      <c r="BH50" s="61">
        <f>IF(COUNTIF(Setup_Hierarchy!$J$52:$IV$52,"="&amp;$K50)&lt;&gt;0,$L50,0)</f>
        <v>0</v>
      </c>
      <c r="BI50" s="61">
        <f>IF(COUNTIF(Setup_Hierarchy!$J$53:$IV$53,"="&amp;$K50)&lt;&gt;0,$L50,0)</f>
        <v>0</v>
      </c>
      <c r="BJ50" s="61">
        <f>IF(COUNTIF(Setup_Hierarchy!$J$54:$IV$54,"="&amp;$K50)&lt;&gt;0,$L50,0)</f>
        <v>0</v>
      </c>
      <c r="BK50" s="61">
        <f>IF(COUNTIF(Setup_Hierarchy!$J$55:$IV$55,"="&amp;$K50)&lt;&gt;0,$L50,0)</f>
        <v>0</v>
      </c>
      <c r="BL50" s="61">
        <f>IF(COUNTIF(Setup_Hierarchy!$J$56:$IV$56,"="&amp;$K50)&lt;&gt;0,$L50,0)</f>
        <v>0</v>
      </c>
      <c r="BM50" s="61">
        <f>IF(COUNTIF(Setup_Hierarchy!$J$57:$IV$57,"="&amp;$K50)&lt;&gt;0,$L50,0)</f>
        <v>0</v>
      </c>
      <c r="BN50" s="61">
        <f>IF(COUNTIF(Setup_Hierarchy!$J$58:$IV$58,"="&amp;$K50)&lt;&gt;0,$L50,0)</f>
        <v>0</v>
      </c>
      <c r="BO50" s="61">
        <f>IF(COUNTIF(Setup_Hierarchy!$J$59:$IV$59,"="&amp;$K50)&lt;&gt;0,$L50,0)</f>
        <v>68.23</v>
      </c>
      <c r="BP50" s="61">
        <f>IF(COUNTIF(Setup_Hierarchy!$J$60:$IV$60,"="&amp;$K50)&lt;&gt;0,$L50,0)</f>
        <v>0</v>
      </c>
      <c r="BQ50" s="61">
        <f>IF(COUNTIF(Setup_Hierarchy!$J$61:$IV$61,"="&amp;$K50)&lt;&gt;0,$L50,0)</f>
        <v>0</v>
      </c>
      <c r="BR50" s="61">
        <f>IF(COUNTIF(Setup_Hierarchy!$J$62:$IV$62,"="&amp;$K50)&lt;&gt;0,$L50,0)</f>
        <v>0</v>
      </c>
      <c r="BS50" s="61">
        <f>IF(COUNTIF(Setup_Hierarchy!$J$63:$IV$63,"="&amp;$K50)&lt;&gt;0,$L50,0)</f>
        <v>0</v>
      </c>
      <c r="BT50" s="61">
        <f>IF(COUNTIF(Setup_Hierarchy!$J$64:$IV$64,"="&amp;$K50)&lt;&gt;0,$L50,0)</f>
        <v>0</v>
      </c>
      <c r="BU50" s="61">
        <f>IF(COUNTIF(Setup_Hierarchy!$J$65:$IV$65,"="&amp;$K50)&lt;&gt;0,$L50,0)</f>
        <v>0</v>
      </c>
      <c r="BV50" s="61">
        <f>IF(COUNTIF(Setup_Hierarchy!$J$66:$IV$66,"="&amp;$K50)&lt;&gt;0,$L50,0)</f>
        <v>0</v>
      </c>
      <c r="BW50" s="61">
        <f>IF(COUNTIF(Setup_Hierarchy!$J$67:$IV$67,"="&amp;$K50)&lt;&gt;0,$L50,0)</f>
        <v>0</v>
      </c>
      <c r="BX50" s="61">
        <f>IF(COUNTIF(Setup_Hierarchy!$J$68:$IV$68,"="&amp;$K50)&lt;&gt;0,$L50,0)</f>
        <v>0</v>
      </c>
      <c r="BY50" s="61">
        <f>IF(COUNTIF(Setup_Hierarchy!$J$69:$IV$69,"="&amp;$K50)&lt;&gt;0,$L50,0)</f>
        <v>0</v>
      </c>
      <c r="BZ50" s="61">
        <f>IF(COUNTIF(Setup_Hierarchy!$J$70:$IV$70,"="&amp;$K50)&lt;&gt;0,$L50,0)</f>
        <v>0</v>
      </c>
      <c r="CA50" s="61">
        <f>IF(COUNTIF(Setup_Hierarchy!$J$71:$IV$71,"="&amp;$K50)&lt;&gt;0,$L50,0)</f>
        <v>0</v>
      </c>
      <c r="CB50" s="61">
        <f>IF(COUNTIF(Setup_Hierarchy!$J$72:$IV$72,"="&amp;$K50)&lt;&gt;0,$L50,0)</f>
        <v>68.23</v>
      </c>
      <c r="CC50" s="61">
        <f>IF(COUNTIF(Setup_Hierarchy!$J$73:$IV$73,"="&amp;$K50)&lt;&gt;0,$L50,0)</f>
        <v>68.23</v>
      </c>
      <c r="CD50" s="61">
        <f>IF(COUNTIF(Setup_Hierarchy!$J$74:$IV$74,"="&amp;$K50)&lt;&gt;0,$L50,0)</f>
        <v>0</v>
      </c>
      <c r="CE50" s="61">
        <f>IF(COUNTIF(Setup_Hierarchy!$J$75:$IV$75,"="&amp;$K50)&lt;&gt;0,$L50,0)</f>
        <v>0</v>
      </c>
      <c r="CF50" s="61">
        <f>IF(COUNTIF(Setup_Hierarchy!$J$76:$IV$76,"="&amp;$K50)&lt;&gt;0,$L50,0)</f>
        <v>0</v>
      </c>
      <c r="CG50" s="61">
        <f>IF(COUNTIF(Setup_Hierarchy!$J$77:$IV$77,"="&amp;$K50)&lt;&gt;0,$L50,0)</f>
        <v>0</v>
      </c>
      <c r="CH50" s="61">
        <f>IF(COUNTIF(Setup_Hierarchy!$J$78:$IV$78,"="&amp;$K50)&lt;&gt;0,$L50,0)</f>
        <v>0</v>
      </c>
      <c r="CI50" s="61">
        <f>IF(COUNTIF(Setup_Hierarchy!$J$79:$IV$79,"="&amp;$K50)&lt;&gt;0,$L50,0)</f>
        <v>0</v>
      </c>
      <c r="CJ50" s="61">
        <f>IF(COUNTIF(Setup_Hierarchy!$J$80:$IV$80,"="&amp;$K50)&lt;&gt;0,$L50,0)</f>
        <v>0</v>
      </c>
      <c r="CK50" s="61">
        <f>IF(COUNTIF(Setup_Hierarchy!$J$81:$IV$81,"="&amp;$K50)&lt;&gt;0,$L50,0)</f>
        <v>0</v>
      </c>
      <c r="CL50" s="61">
        <f>IF(COUNTIF(Setup_Hierarchy!$J$82:$IV$82,"="&amp;$K50)&lt;&gt;0,$L50,0)</f>
        <v>0</v>
      </c>
      <c r="CM50" s="61">
        <f>IF(COUNTIF(Setup_Hierarchy!$J$83:$IV$83,"="&amp;$K50)&lt;&gt;0,$L50,0)</f>
        <v>0</v>
      </c>
      <c r="CN50" s="61">
        <f>IF(COUNTIF(Setup_Hierarchy!$J$84:$IV$84,"="&amp;$K50)&lt;&gt;0,$L50,0)</f>
        <v>0</v>
      </c>
      <c r="CO50" s="61">
        <f>IF(COUNTIF(Setup_Hierarchy!$J$85:$IV$85,"="&amp;$K50)&lt;&gt;0,$L50,0)</f>
        <v>0</v>
      </c>
      <c r="CP50" s="61">
        <f>IF(COUNTIF(Setup_Hierarchy!$J$86:$IV$86,"="&amp;$K50)&lt;&gt;0,$L50,0)</f>
        <v>0</v>
      </c>
      <c r="CQ50" s="61">
        <f>IF(COUNTIF(Setup_Hierarchy!$J$87:$IV$87,"="&amp;$K50)&lt;&gt;0,$L50,0)</f>
        <v>0</v>
      </c>
      <c r="CR50" s="61">
        <f>IF(COUNTIF(Setup_Hierarchy!$J$88:$IV$88,"="&amp;$K50)&lt;&gt;0,$L50,0)</f>
        <v>0</v>
      </c>
      <c r="CS50" s="61">
        <f>IF(COUNTIF(Setup_Hierarchy!$J$89:$IV$89,"="&amp;$K50)&lt;&gt;0,$L50,0)</f>
        <v>0</v>
      </c>
      <c r="CT50" s="61">
        <f>IF(COUNTIF(Setup_Hierarchy!$J$90:$IV$90,"="&amp;$K50)&lt;&gt;0,$L50,0)</f>
        <v>0</v>
      </c>
      <c r="CU50" s="61">
        <f>IF(COUNTIF(Setup_Hierarchy!$J$91:$IV$91,"="&amp;$K50)&lt;&gt;0,$L50,0)</f>
        <v>0</v>
      </c>
      <c r="CV50" s="61">
        <f>IF(COUNTIF(Setup_Hierarchy!$J$92:$IV$92,"="&amp;$K50)&lt;&gt;0,$L50,0)</f>
        <v>0</v>
      </c>
      <c r="CW50" s="61">
        <f>IF(COUNTIF(Setup_Hierarchy!$J$93:$IV$93,"="&amp;$K50)&lt;&gt;0,$L50,0)</f>
        <v>0</v>
      </c>
      <c r="CX50" s="61">
        <f>IF(COUNTIF(Setup_Hierarchy!$J$94:$IV$94,"="&amp;$K50)&lt;&gt;0,$L50,0)</f>
        <v>0</v>
      </c>
      <c r="CY50" s="61">
        <f>IF(COUNTIF(Setup_Hierarchy!$J$95:$IV$95,"="&amp;$K50)&lt;&gt;0,$L50,0)</f>
        <v>0</v>
      </c>
      <c r="CZ50" s="61">
        <f>IF(COUNTIF(Setup_Hierarchy!$J$96:$IV$96,"="&amp;$K50)&lt;&gt;0,$L50,0)</f>
        <v>0</v>
      </c>
      <c r="DA50" s="61">
        <f>IF(COUNTIF(Setup_Hierarchy!$J$97:$IV$97,"="&amp;$K50)&lt;&gt;0,$L50,0)</f>
        <v>0</v>
      </c>
      <c r="DB50" s="61">
        <f>IF(COUNTIF(Setup_Hierarchy!$J$98:$IV$98,"="&amp;$K50)&lt;&gt;0,$L50,0)</f>
        <v>0</v>
      </c>
      <c r="DC50" s="61">
        <f>IF(COUNTIF(Setup_Hierarchy!$J$99:$IV$99,"="&amp;$K50)&lt;&gt;0,$L50,0)</f>
        <v>0</v>
      </c>
      <c r="DD50" s="61">
        <f>IF(COUNTIF(Setup_Hierarchy!$J$100:$IV$100,"="&amp;$K50)&lt;&gt;0,$L50,0)</f>
        <v>0</v>
      </c>
      <c r="DE50" s="61">
        <f>IF(COUNTIF(Setup_Hierarchy!$J$101:$IV$101,"="&amp;$K50)&lt;&gt;0,$L50,0)</f>
        <v>0</v>
      </c>
      <c r="DF50" s="61">
        <f>IF(COUNTIF(Setup_Hierarchy!$J$102:$IV$102,"="&amp;$K50)&lt;&gt;0,$L50,0)</f>
        <v>0</v>
      </c>
      <c r="DG50" s="61">
        <f>IF(COUNTIF(Setup_Hierarchy!$J$103:$IV$103,"="&amp;$K50)&lt;&gt;0,$L50,0)</f>
        <v>0</v>
      </c>
      <c r="DH50" s="61">
        <f>IF(COUNTIF(Setup_Hierarchy!$J$104:$IV$104,"="&amp;$K50)&lt;&gt;0,$L50,0)</f>
        <v>0</v>
      </c>
      <c r="DI50" s="61">
        <f>IF(COUNTIF(Setup_Hierarchy!$J$105:$IV$105,"="&amp;$K50)&lt;&gt;0,$L50,0)</f>
        <v>0</v>
      </c>
      <c r="DJ50" s="61">
        <f>IF(COUNTIF(Setup_Hierarchy!$J$106:$IV$106,"="&amp;$K50)&lt;&gt;0,$L50,0)</f>
        <v>0</v>
      </c>
      <c r="DK50" s="61">
        <f>IF(COUNTIF(Setup_Hierarchy!$J$107:$IV$107,"="&amp;$K50)&lt;&gt;0,$L50,0)</f>
        <v>0</v>
      </c>
      <c r="DL50" s="61">
        <f>IF(COUNTIF(Setup_Hierarchy!$J$108:$IV$108,"="&amp;$K50)&lt;&gt;0,$L50,0)</f>
        <v>0</v>
      </c>
      <c r="DM50" s="61">
        <f>IF(COUNTIF(Setup_Hierarchy!$J$109:$IV$109,"="&amp;$K50)&lt;&gt;0,$L50,0)</f>
        <v>0</v>
      </c>
      <c r="DN50" s="61">
        <f>IF(COUNTIF(Setup_Hierarchy!$J$110:$IV$110,"="&amp;$K50)&lt;&gt;0,$L50,0)</f>
        <v>0</v>
      </c>
      <c r="DO50" s="61">
        <f>IF(COUNTIF(Setup_Hierarchy!$J$111:$IV$111,"="&amp;$K50)&lt;&gt;0,$L50,0)</f>
        <v>0</v>
      </c>
      <c r="DP50" s="61">
        <f>IF(COUNTIF(Setup_Hierarchy!$J$112:$IV$112,"="&amp;$K50)&lt;&gt;0,$L50,0)</f>
        <v>0</v>
      </c>
      <c r="DQ50" s="61">
        <f>IF(COUNTIF(Setup_Hierarchy!$J$113:$IV$113,"="&amp;$K50)&lt;&gt;0,$L50,0)</f>
        <v>0</v>
      </c>
      <c r="DR50" s="61">
        <f>IF(COUNTIF(Setup_Hierarchy!$J$114:$IV$114,"="&amp;$K50)&lt;&gt;0,$L50,0)</f>
        <v>0</v>
      </c>
      <c r="DS50" s="61">
        <f>IF(COUNTIF(Setup_Hierarchy!$J$115:$IV$115,"="&amp;$K50)&lt;&gt;0,$L50,0)</f>
        <v>0</v>
      </c>
      <c r="DT50" s="61">
        <f>IF(COUNTIF(Setup_Hierarchy!$J$116:$IV$116,"="&amp;$K50)&lt;&gt;0,$L50,0)</f>
        <v>0</v>
      </c>
    </row>
    <row r="51" spans="2:124" x14ac:dyDescent="0.2">
      <c r="B51" t="s">
        <v>43</v>
      </c>
      <c r="C51">
        <v>5</v>
      </c>
      <c r="D51" t="s">
        <v>18</v>
      </c>
      <c r="E51" t="s">
        <v>369</v>
      </c>
      <c r="F51" t="s">
        <v>525</v>
      </c>
      <c r="G51" t="s">
        <v>531</v>
      </c>
      <c r="H51" t="s">
        <v>14</v>
      </c>
      <c r="I51">
        <v>5.9305999999999998E-2</v>
      </c>
      <c r="J51">
        <v>-0.11437600000000001</v>
      </c>
      <c r="K51">
        <v>628</v>
      </c>
      <c r="L51">
        <v>-29.83</v>
      </c>
      <c r="M51" s="61">
        <f>IF(COUNTIF(Setup_Hierarchy!$J$5:$IV$5,"="&amp;$K51)&lt;&gt;0,$L51,0)</f>
        <v>-29.83</v>
      </c>
      <c r="N51" s="61">
        <f>IF(COUNTIF(Setup_Hierarchy!$J$6:$IV$6,"="&amp;$K51)&lt;&gt;0,$L51,0)</f>
        <v>-29.83</v>
      </c>
      <c r="O51" s="61">
        <f>IF(COUNTIF(Setup_Hierarchy!$J$7:$IV$7,"="&amp;$K51)&lt;&gt;0,$L51,0)</f>
        <v>-29.83</v>
      </c>
      <c r="P51" s="61">
        <f>IF(COUNTIF(Setup_Hierarchy!$J$8:$IV$8,"="&amp;$K51)&lt;&gt;0,$L51,0)</f>
        <v>0</v>
      </c>
      <c r="Q51" s="61">
        <f>IF(COUNTIF(Setup_Hierarchy!$J$9:$IV$9,"="&amp;$K51)&lt;&gt;0,$L51,0)</f>
        <v>0</v>
      </c>
      <c r="R51" s="61">
        <f>IF(COUNTIF(Setup_Hierarchy!$J$10:$IV$10,"="&amp;$K51)&lt;&gt;0,$L51,0)</f>
        <v>0</v>
      </c>
      <c r="S51" s="61">
        <f>IF(COUNTIF(Setup_Hierarchy!$J$11:$IV$11,"="&amp;$K51)&lt;&gt;0,$L51,0)</f>
        <v>0</v>
      </c>
      <c r="T51" s="61">
        <f>IF(COUNTIF(Setup_Hierarchy!$J$12:$IV$12,"="&amp;$K51)&lt;&gt;0,$L51,0)</f>
        <v>0</v>
      </c>
      <c r="U51" s="61">
        <f>IF(COUNTIF(Setup_Hierarchy!$J$13:$IV$13,"="&amp;$K51)&lt;&gt;0,$L51,0)</f>
        <v>0</v>
      </c>
      <c r="V51" s="61">
        <f>IF(COUNTIF(Setup_Hierarchy!$J$14:$IV$14,"="&amp;$K51)&lt;&gt;0,$L51,0)</f>
        <v>0</v>
      </c>
      <c r="W51" s="61">
        <f>IF(COUNTIF(Setup_Hierarchy!$J$15:$IV$15,"="&amp;$K51)&lt;&gt;0,$L51,0)</f>
        <v>0</v>
      </c>
      <c r="X51" s="61">
        <f>IF(COUNTIF(Setup_Hierarchy!$J$16:$IV$16,"="&amp;$K51)&lt;&gt;0,$L51,0)</f>
        <v>0</v>
      </c>
      <c r="Y51" s="61">
        <f>IF(COUNTIF(Setup_Hierarchy!$J$17:$IV$17,"="&amp;$K51)&lt;&gt;0,$L51,0)</f>
        <v>0</v>
      </c>
      <c r="Z51" s="61">
        <f>IF(COUNTIF(Setup_Hierarchy!$J$18:$IV$18,"="&amp;$K51)&lt;&gt;0,$L51,0)</f>
        <v>0</v>
      </c>
      <c r="AA51" s="61">
        <f>IF(COUNTIF(Setup_Hierarchy!$J$19:$IV$19,"="&amp;$K51)&lt;&gt;0,$L51,0)</f>
        <v>0</v>
      </c>
      <c r="AB51" s="61">
        <f>IF(COUNTIF(Setup_Hierarchy!$J$20:$IV$20,"="&amp;$K51)&lt;&gt;0,$L51,0)</f>
        <v>0</v>
      </c>
      <c r="AC51" s="61">
        <f>IF(COUNTIF(Setup_Hierarchy!$J$21:$IV$21,"="&amp;$K51)&lt;&gt;0,$L51,0)</f>
        <v>0</v>
      </c>
      <c r="AD51" s="61">
        <f>IF(COUNTIF(Setup_Hierarchy!$J$22:$IV$22,"="&amp;$K51)&lt;&gt;0,$L51,0)</f>
        <v>0</v>
      </c>
      <c r="AE51" s="61">
        <f>IF(COUNTIF(Setup_Hierarchy!$J$23:$IV$23,"="&amp;$K51)&lt;&gt;0,$L51,0)</f>
        <v>0</v>
      </c>
      <c r="AF51" s="61">
        <f>IF(COUNTIF(Setup_Hierarchy!$J$24:$IV$24,"="&amp;$K51)&lt;&gt;0,$L51,0)</f>
        <v>0</v>
      </c>
      <c r="AG51" s="61">
        <f>IF(COUNTIF(Setup_Hierarchy!$J$25:$IV$25,"="&amp;$K51)&lt;&gt;0,$L51,0)</f>
        <v>0</v>
      </c>
      <c r="AH51" s="61">
        <f>IF(COUNTIF(Setup_Hierarchy!$J$26:$IV$26,"="&amp;$K51)&lt;&gt;0,$L51,0)</f>
        <v>0</v>
      </c>
      <c r="AI51" s="61">
        <f>IF(COUNTIF(Setup_Hierarchy!$J$27:$IV$27,"="&amp;$K51)&lt;&gt;0,$L51,0)</f>
        <v>0</v>
      </c>
      <c r="AJ51" s="61">
        <f>IF(COUNTIF(Setup_Hierarchy!$J$28:$IV$28,"="&amp;$K51)&lt;&gt;0,$L51,0)</f>
        <v>0</v>
      </c>
      <c r="AK51" s="61">
        <f>IF(COUNTIF(Setup_Hierarchy!$J$29:$IV$29,"="&amp;$K51)&lt;&gt;0,$L51,0)</f>
        <v>0</v>
      </c>
      <c r="AL51" s="61">
        <f>IF(COUNTIF(Setup_Hierarchy!$J$30:$IV$30,"="&amp;$K51)&lt;&gt;0,$L51,0)</f>
        <v>0</v>
      </c>
      <c r="AM51" s="61">
        <f>IF(COUNTIF(Setup_Hierarchy!$J$31:$IV$31,"="&amp;$K51)&lt;&gt;0,$L51,0)</f>
        <v>0</v>
      </c>
      <c r="AN51" s="61">
        <f>IF(COUNTIF(Setup_Hierarchy!$J$32:$IV$32,"="&amp;$K51)&lt;&gt;0,$L51,0)</f>
        <v>0</v>
      </c>
      <c r="AO51" s="61">
        <f>IF(COUNTIF(Setup_Hierarchy!$J$33:$IV$33,"="&amp;$K51)&lt;&gt;0,$L51,0)</f>
        <v>0</v>
      </c>
      <c r="AP51" s="61">
        <f>IF(COUNTIF(Setup_Hierarchy!$J$34:$IV$34,"="&amp;$K51)&lt;&gt;0,$L51,0)</f>
        <v>0</v>
      </c>
      <c r="AQ51" s="61">
        <f>IF(COUNTIF(Setup_Hierarchy!$J$35:$IV$35,"="&amp;$K51)&lt;&gt;0,$L51,0)</f>
        <v>0</v>
      </c>
      <c r="AR51" s="61">
        <f>IF(COUNTIF(Setup_Hierarchy!$J$36:$IV$36,"="&amp;$K51)&lt;&gt;0,$L51,0)</f>
        <v>0</v>
      </c>
      <c r="AS51" s="61">
        <f>IF(COUNTIF(Setup_Hierarchy!$J$37:$IV$37,"="&amp;$K51)&lt;&gt;0,$L51,0)</f>
        <v>0</v>
      </c>
      <c r="AT51" s="61">
        <f>IF(COUNTIF(Setup_Hierarchy!$J$38:$IV$38,"="&amp;$K51)&lt;&gt;0,$L51,0)</f>
        <v>0</v>
      </c>
      <c r="AU51" s="61">
        <f>IF(COUNTIF(Setup_Hierarchy!$J$39:$IV$39,"="&amp;$K51)&lt;&gt;0,$L51,0)</f>
        <v>0</v>
      </c>
      <c r="AV51" s="61">
        <f>IF(COUNTIF(Setup_Hierarchy!$J$40:$IV$40,"="&amp;$K51)&lt;&gt;0,$L51,0)</f>
        <v>0</v>
      </c>
      <c r="AW51" s="61">
        <f>IF(COUNTIF(Setup_Hierarchy!$J$41:$IV$41,"="&amp;$K51)&lt;&gt;0,$L51,0)</f>
        <v>0</v>
      </c>
      <c r="AX51" s="61">
        <f>IF(COUNTIF(Setup_Hierarchy!$J$42:$IV$42,"="&amp;$K51)&lt;&gt;0,$L51,0)</f>
        <v>0</v>
      </c>
      <c r="AY51" s="61">
        <f>IF(COUNTIF(Setup_Hierarchy!$J$43:$IV$43,"="&amp;$K51)&lt;&gt;0,$L51,0)</f>
        <v>0</v>
      </c>
      <c r="AZ51" s="61">
        <f>IF(COUNTIF(Setup_Hierarchy!$J$44:$IV$44,"="&amp;$K51)&lt;&gt;0,$L51,0)</f>
        <v>0</v>
      </c>
      <c r="BA51" s="61">
        <f>IF(COUNTIF(Setup_Hierarchy!$J$45:$IV$45,"="&amp;$K51)&lt;&gt;0,$L51,0)</f>
        <v>0</v>
      </c>
      <c r="BB51" s="61">
        <f>IF(COUNTIF(Setup_Hierarchy!$J$46:$IV$46,"="&amp;$K51)&lt;&gt;0,$L51,0)</f>
        <v>0</v>
      </c>
      <c r="BC51" s="61">
        <f>IF(COUNTIF(Setup_Hierarchy!$J$47:$IV$47,"="&amp;$K51)&lt;&gt;0,$L51,0)</f>
        <v>0</v>
      </c>
      <c r="BD51" s="61">
        <f>IF(COUNTIF(Setup_Hierarchy!$J$48:$IV$48,"="&amp;$K51)&lt;&gt;0,$L51,0)</f>
        <v>0</v>
      </c>
      <c r="BE51" s="61">
        <f>IF(COUNTIF(Setup_Hierarchy!$J$49:$IV$49,"="&amp;$K51)&lt;&gt;0,$L51,0)</f>
        <v>0</v>
      </c>
      <c r="BF51" s="61">
        <f>IF(COUNTIF(Setup_Hierarchy!$J$50:$IV$50,"="&amp;$K51)&lt;&gt;0,$L51,0)</f>
        <v>0</v>
      </c>
      <c r="BG51" s="61">
        <f>IF(COUNTIF(Setup_Hierarchy!$J$51:$IV$51,"="&amp;$K51)&lt;&gt;0,$L51,0)</f>
        <v>-29.83</v>
      </c>
      <c r="BH51" s="61">
        <f>IF(COUNTIF(Setup_Hierarchy!$J$52:$IV$52,"="&amp;$K51)&lt;&gt;0,$L51,0)</f>
        <v>0</v>
      </c>
      <c r="BI51" s="61">
        <f>IF(COUNTIF(Setup_Hierarchy!$J$53:$IV$53,"="&amp;$K51)&lt;&gt;0,$L51,0)</f>
        <v>0</v>
      </c>
      <c r="BJ51" s="61">
        <f>IF(COUNTIF(Setup_Hierarchy!$J$54:$IV$54,"="&amp;$K51)&lt;&gt;0,$L51,0)</f>
        <v>0</v>
      </c>
      <c r="BK51" s="61">
        <f>IF(COUNTIF(Setup_Hierarchy!$J$55:$IV$55,"="&amp;$K51)&lt;&gt;0,$L51,0)</f>
        <v>0</v>
      </c>
      <c r="BL51" s="61">
        <f>IF(COUNTIF(Setup_Hierarchy!$J$56:$IV$56,"="&amp;$K51)&lt;&gt;0,$L51,0)</f>
        <v>0</v>
      </c>
      <c r="BM51" s="61">
        <f>IF(COUNTIF(Setup_Hierarchy!$J$57:$IV$57,"="&amp;$K51)&lt;&gt;0,$L51,0)</f>
        <v>0</v>
      </c>
      <c r="BN51" s="61">
        <f>IF(COUNTIF(Setup_Hierarchy!$J$58:$IV$58,"="&amp;$K51)&lt;&gt;0,$L51,0)</f>
        <v>0</v>
      </c>
      <c r="BO51" s="61">
        <f>IF(COUNTIF(Setup_Hierarchy!$J$59:$IV$59,"="&amp;$K51)&lt;&gt;0,$L51,0)</f>
        <v>-29.83</v>
      </c>
      <c r="BP51" s="61">
        <f>IF(COUNTIF(Setup_Hierarchy!$J$60:$IV$60,"="&amp;$K51)&lt;&gt;0,$L51,0)</f>
        <v>0</v>
      </c>
      <c r="BQ51" s="61">
        <f>IF(COUNTIF(Setup_Hierarchy!$J$61:$IV$61,"="&amp;$K51)&lt;&gt;0,$L51,0)</f>
        <v>0</v>
      </c>
      <c r="BR51" s="61">
        <f>IF(COUNTIF(Setup_Hierarchy!$J$62:$IV$62,"="&amp;$K51)&lt;&gt;0,$L51,0)</f>
        <v>0</v>
      </c>
      <c r="BS51" s="61">
        <f>IF(COUNTIF(Setup_Hierarchy!$J$63:$IV$63,"="&amp;$K51)&lt;&gt;0,$L51,0)</f>
        <v>0</v>
      </c>
      <c r="BT51" s="61">
        <f>IF(COUNTIF(Setup_Hierarchy!$J$64:$IV$64,"="&amp;$K51)&lt;&gt;0,$L51,0)</f>
        <v>0</v>
      </c>
      <c r="BU51" s="61">
        <f>IF(COUNTIF(Setup_Hierarchy!$J$65:$IV$65,"="&amp;$K51)&lt;&gt;0,$L51,0)</f>
        <v>0</v>
      </c>
      <c r="BV51" s="61">
        <f>IF(COUNTIF(Setup_Hierarchy!$J$66:$IV$66,"="&amp;$K51)&lt;&gt;0,$L51,0)</f>
        <v>0</v>
      </c>
      <c r="BW51" s="61">
        <f>IF(COUNTIF(Setup_Hierarchy!$J$67:$IV$67,"="&amp;$K51)&lt;&gt;0,$L51,0)</f>
        <v>0</v>
      </c>
      <c r="BX51" s="61">
        <f>IF(COUNTIF(Setup_Hierarchy!$J$68:$IV$68,"="&amp;$K51)&lt;&gt;0,$L51,0)</f>
        <v>0</v>
      </c>
      <c r="BY51" s="61">
        <f>IF(COUNTIF(Setup_Hierarchy!$J$69:$IV$69,"="&amp;$K51)&lt;&gt;0,$L51,0)</f>
        <v>0</v>
      </c>
      <c r="BZ51" s="61">
        <f>IF(COUNTIF(Setup_Hierarchy!$J$70:$IV$70,"="&amp;$K51)&lt;&gt;0,$L51,0)</f>
        <v>0</v>
      </c>
      <c r="CA51" s="61">
        <f>IF(COUNTIF(Setup_Hierarchy!$J$71:$IV$71,"="&amp;$K51)&lt;&gt;0,$L51,0)</f>
        <v>0</v>
      </c>
      <c r="CB51" s="61">
        <f>IF(COUNTIF(Setup_Hierarchy!$J$72:$IV$72,"="&amp;$K51)&lt;&gt;0,$L51,0)</f>
        <v>0</v>
      </c>
      <c r="CC51" s="61">
        <f>IF(COUNTIF(Setup_Hierarchy!$J$73:$IV$73,"="&amp;$K51)&lt;&gt;0,$L51,0)</f>
        <v>0</v>
      </c>
      <c r="CD51" s="61">
        <f>IF(COUNTIF(Setup_Hierarchy!$J$74:$IV$74,"="&amp;$K51)&lt;&gt;0,$L51,0)</f>
        <v>0</v>
      </c>
      <c r="CE51" s="61">
        <f>IF(COUNTIF(Setup_Hierarchy!$J$75:$IV$75,"="&amp;$K51)&lt;&gt;0,$L51,0)</f>
        <v>-29.83</v>
      </c>
      <c r="CF51" s="61">
        <f>IF(COUNTIF(Setup_Hierarchy!$J$76:$IV$76,"="&amp;$K51)&lt;&gt;0,$L51,0)</f>
        <v>-29.83</v>
      </c>
      <c r="CG51" s="61">
        <f>IF(COUNTIF(Setup_Hierarchy!$J$77:$IV$77,"="&amp;$K51)&lt;&gt;0,$L51,0)</f>
        <v>0</v>
      </c>
      <c r="CH51" s="61">
        <f>IF(COUNTIF(Setup_Hierarchy!$J$78:$IV$78,"="&amp;$K51)&lt;&gt;0,$L51,0)</f>
        <v>0</v>
      </c>
      <c r="CI51" s="61">
        <f>IF(COUNTIF(Setup_Hierarchy!$J$79:$IV$79,"="&amp;$K51)&lt;&gt;0,$L51,0)</f>
        <v>0</v>
      </c>
      <c r="CJ51" s="61">
        <f>IF(COUNTIF(Setup_Hierarchy!$J$80:$IV$80,"="&amp;$K51)&lt;&gt;0,$L51,0)</f>
        <v>0</v>
      </c>
      <c r="CK51" s="61">
        <f>IF(COUNTIF(Setup_Hierarchy!$J$81:$IV$81,"="&amp;$K51)&lt;&gt;0,$L51,0)</f>
        <v>0</v>
      </c>
      <c r="CL51" s="61">
        <f>IF(COUNTIF(Setup_Hierarchy!$J$82:$IV$82,"="&amp;$K51)&lt;&gt;0,$L51,0)</f>
        <v>0</v>
      </c>
      <c r="CM51" s="61">
        <f>IF(COUNTIF(Setup_Hierarchy!$J$83:$IV$83,"="&amp;$K51)&lt;&gt;0,$L51,0)</f>
        <v>0</v>
      </c>
      <c r="CN51" s="61">
        <f>IF(COUNTIF(Setup_Hierarchy!$J$84:$IV$84,"="&amp;$K51)&lt;&gt;0,$L51,0)</f>
        <v>0</v>
      </c>
      <c r="CO51" s="61">
        <f>IF(COUNTIF(Setup_Hierarchy!$J$85:$IV$85,"="&amp;$K51)&lt;&gt;0,$L51,0)</f>
        <v>0</v>
      </c>
      <c r="CP51" s="61">
        <f>IF(COUNTIF(Setup_Hierarchy!$J$86:$IV$86,"="&amp;$K51)&lt;&gt;0,$L51,0)</f>
        <v>0</v>
      </c>
      <c r="CQ51" s="61">
        <f>IF(COUNTIF(Setup_Hierarchy!$J$87:$IV$87,"="&amp;$K51)&lt;&gt;0,$L51,0)</f>
        <v>0</v>
      </c>
      <c r="CR51" s="61">
        <f>IF(COUNTIF(Setup_Hierarchy!$J$88:$IV$88,"="&amp;$K51)&lt;&gt;0,$L51,0)</f>
        <v>0</v>
      </c>
      <c r="CS51" s="61">
        <f>IF(COUNTIF(Setup_Hierarchy!$J$89:$IV$89,"="&amp;$K51)&lt;&gt;0,$L51,0)</f>
        <v>0</v>
      </c>
      <c r="CT51" s="61">
        <f>IF(COUNTIF(Setup_Hierarchy!$J$90:$IV$90,"="&amp;$K51)&lt;&gt;0,$L51,0)</f>
        <v>0</v>
      </c>
      <c r="CU51" s="61">
        <f>IF(COUNTIF(Setup_Hierarchy!$J$91:$IV$91,"="&amp;$K51)&lt;&gt;0,$L51,0)</f>
        <v>0</v>
      </c>
      <c r="CV51" s="61">
        <f>IF(COUNTIF(Setup_Hierarchy!$J$92:$IV$92,"="&amp;$K51)&lt;&gt;0,$L51,0)</f>
        <v>0</v>
      </c>
      <c r="CW51" s="61">
        <f>IF(COUNTIF(Setup_Hierarchy!$J$93:$IV$93,"="&amp;$K51)&lt;&gt;0,$L51,0)</f>
        <v>0</v>
      </c>
      <c r="CX51" s="61">
        <f>IF(COUNTIF(Setup_Hierarchy!$J$94:$IV$94,"="&amp;$K51)&lt;&gt;0,$L51,0)</f>
        <v>0</v>
      </c>
      <c r="CY51" s="61">
        <f>IF(COUNTIF(Setup_Hierarchy!$J$95:$IV$95,"="&amp;$K51)&lt;&gt;0,$L51,0)</f>
        <v>0</v>
      </c>
      <c r="CZ51" s="61">
        <f>IF(COUNTIF(Setup_Hierarchy!$J$96:$IV$96,"="&amp;$K51)&lt;&gt;0,$L51,0)</f>
        <v>0</v>
      </c>
      <c r="DA51" s="61">
        <f>IF(COUNTIF(Setup_Hierarchy!$J$97:$IV$97,"="&amp;$K51)&lt;&gt;0,$L51,0)</f>
        <v>0</v>
      </c>
      <c r="DB51" s="61">
        <f>IF(COUNTIF(Setup_Hierarchy!$J$98:$IV$98,"="&amp;$K51)&lt;&gt;0,$L51,0)</f>
        <v>0</v>
      </c>
      <c r="DC51" s="61">
        <f>IF(COUNTIF(Setup_Hierarchy!$J$99:$IV$99,"="&amp;$K51)&lt;&gt;0,$L51,0)</f>
        <v>0</v>
      </c>
      <c r="DD51" s="61">
        <f>IF(COUNTIF(Setup_Hierarchy!$J$100:$IV$100,"="&amp;$K51)&lt;&gt;0,$L51,0)</f>
        <v>0</v>
      </c>
      <c r="DE51" s="61">
        <f>IF(COUNTIF(Setup_Hierarchy!$J$101:$IV$101,"="&amp;$K51)&lt;&gt;0,$L51,0)</f>
        <v>0</v>
      </c>
      <c r="DF51" s="61">
        <f>IF(COUNTIF(Setup_Hierarchy!$J$102:$IV$102,"="&amp;$K51)&lt;&gt;0,$L51,0)</f>
        <v>0</v>
      </c>
      <c r="DG51" s="61">
        <f>IF(COUNTIF(Setup_Hierarchy!$J$103:$IV$103,"="&amp;$K51)&lt;&gt;0,$L51,0)</f>
        <v>0</v>
      </c>
      <c r="DH51" s="61">
        <f>IF(COUNTIF(Setup_Hierarchy!$J$104:$IV$104,"="&amp;$K51)&lt;&gt;0,$L51,0)</f>
        <v>0</v>
      </c>
      <c r="DI51" s="61">
        <f>IF(COUNTIF(Setup_Hierarchy!$J$105:$IV$105,"="&amp;$K51)&lt;&gt;0,$L51,0)</f>
        <v>0</v>
      </c>
      <c r="DJ51" s="61">
        <f>IF(COUNTIF(Setup_Hierarchy!$J$106:$IV$106,"="&amp;$K51)&lt;&gt;0,$L51,0)</f>
        <v>0</v>
      </c>
      <c r="DK51" s="61">
        <f>IF(COUNTIF(Setup_Hierarchy!$J$107:$IV$107,"="&amp;$K51)&lt;&gt;0,$L51,0)</f>
        <v>0</v>
      </c>
      <c r="DL51" s="61">
        <f>IF(COUNTIF(Setup_Hierarchy!$J$108:$IV$108,"="&amp;$K51)&lt;&gt;0,$L51,0)</f>
        <v>0</v>
      </c>
      <c r="DM51" s="61">
        <f>IF(COUNTIF(Setup_Hierarchy!$J$109:$IV$109,"="&amp;$K51)&lt;&gt;0,$L51,0)</f>
        <v>0</v>
      </c>
      <c r="DN51" s="61">
        <f>IF(COUNTIF(Setup_Hierarchy!$J$110:$IV$110,"="&amp;$K51)&lt;&gt;0,$L51,0)</f>
        <v>0</v>
      </c>
      <c r="DO51" s="61">
        <f>IF(COUNTIF(Setup_Hierarchy!$J$111:$IV$111,"="&amp;$K51)&lt;&gt;0,$L51,0)</f>
        <v>0</v>
      </c>
      <c r="DP51" s="61">
        <f>IF(COUNTIF(Setup_Hierarchy!$J$112:$IV$112,"="&amp;$K51)&lt;&gt;0,$L51,0)</f>
        <v>0</v>
      </c>
      <c r="DQ51" s="61">
        <f>IF(COUNTIF(Setup_Hierarchy!$J$113:$IV$113,"="&amp;$K51)&lt;&gt;0,$L51,0)</f>
        <v>0</v>
      </c>
      <c r="DR51" s="61">
        <f>IF(COUNTIF(Setup_Hierarchy!$J$114:$IV$114,"="&amp;$K51)&lt;&gt;0,$L51,0)</f>
        <v>0</v>
      </c>
      <c r="DS51" s="61">
        <f>IF(COUNTIF(Setup_Hierarchy!$J$115:$IV$115,"="&amp;$K51)&lt;&gt;0,$L51,0)</f>
        <v>0</v>
      </c>
      <c r="DT51" s="61">
        <f>IF(COUNTIF(Setup_Hierarchy!$J$116:$IV$116,"="&amp;$K51)&lt;&gt;0,$L51,0)</f>
        <v>0</v>
      </c>
    </row>
    <row r="52" spans="2:124" x14ac:dyDescent="0.2">
      <c r="B52" t="s">
        <v>43</v>
      </c>
      <c r="C52">
        <v>5</v>
      </c>
      <c r="D52" t="s">
        <v>18</v>
      </c>
      <c r="E52" t="s">
        <v>369</v>
      </c>
      <c r="F52" t="s">
        <v>525</v>
      </c>
      <c r="G52" t="s">
        <v>531</v>
      </c>
      <c r="H52" t="s">
        <v>14</v>
      </c>
      <c r="I52">
        <v>5.9305999999999998E-2</v>
      </c>
      <c r="J52">
        <v>-0.11437600000000001</v>
      </c>
      <c r="K52">
        <v>629</v>
      </c>
      <c r="L52">
        <v>811.56</v>
      </c>
      <c r="M52" s="61">
        <f>IF(COUNTIF(Setup_Hierarchy!$J$5:$IV$5,"="&amp;$K52)&lt;&gt;0,$L52,0)</f>
        <v>811.56</v>
      </c>
      <c r="N52" s="61">
        <f>IF(COUNTIF(Setup_Hierarchy!$J$6:$IV$6,"="&amp;$K52)&lt;&gt;0,$L52,0)</f>
        <v>811.56</v>
      </c>
      <c r="O52" s="61">
        <f>IF(COUNTIF(Setup_Hierarchy!$J$7:$IV$7,"="&amp;$K52)&lt;&gt;0,$L52,0)</f>
        <v>811.56</v>
      </c>
      <c r="P52" s="61">
        <f>IF(COUNTIF(Setup_Hierarchy!$J$8:$IV$8,"="&amp;$K52)&lt;&gt;0,$L52,0)</f>
        <v>0</v>
      </c>
      <c r="Q52" s="61">
        <f>IF(COUNTIF(Setup_Hierarchy!$J$9:$IV$9,"="&amp;$K52)&lt;&gt;0,$L52,0)</f>
        <v>0</v>
      </c>
      <c r="R52" s="61">
        <f>IF(COUNTIF(Setup_Hierarchy!$J$10:$IV$10,"="&amp;$K52)&lt;&gt;0,$L52,0)</f>
        <v>0</v>
      </c>
      <c r="S52" s="61">
        <f>IF(COUNTIF(Setup_Hierarchy!$J$11:$IV$11,"="&amp;$K52)&lt;&gt;0,$L52,0)</f>
        <v>0</v>
      </c>
      <c r="T52" s="61">
        <f>IF(COUNTIF(Setup_Hierarchy!$J$12:$IV$12,"="&amp;$K52)&lt;&gt;0,$L52,0)</f>
        <v>0</v>
      </c>
      <c r="U52" s="61">
        <f>IF(COUNTIF(Setup_Hierarchy!$J$13:$IV$13,"="&amp;$K52)&lt;&gt;0,$L52,0)</f>
        <v>0</v>
      </c>
      <c r="V52" s="61">
        <f>IF(COUNTIF(Setup_Hierarchy!$J$14:$IV$14,"="&amp;$K52)&lt;&gt;0,$L52,0)</f>
        <v>0</v>
      </c>
      <c r="W52" s="61">
        <f>IF(COUNTIF(Setup_Hierarchy!$J$15:$IV$15,"="&amp;$K52)&lt;&gt;0,$L52,0)</f>
        <v>0</v>
      </c>
      <c r="X52" s="61">
        <f>IF(COUNTIF(Setup_Hierarchy!$J$16:$IV$16,"="&amp;$K52)&lt;&gt;0,$L52,0)</f>
        <v>0</v>
      </c>
      <c r="Y52" s="61">
        <f>IF(COUNTIF(Setup_Hierarchy!$J$17:$IV$17,"="&amp;$K52)&lt;&gt;0,$L52,0)</f>
        <v>0</v>
      </c>
      <c r="Z52" s="61">
        <f>IF(COUNTIF(Setup_Hierarchy!$J$18:$IV$18,"="&amp;$K52)&lt;&gt;0,$L52,0)</f>
        <v>0</v>
      </c>
      <c r="AA52" s="61">
        <f>IF(COUNTIF(Setup_Hierarchy!$J$19:$IV$19,"="&amp;$K52)&lt;&gt;0,$L52,0)</f>
        <v>0</v>
      </c>
      <c r="AB52" s="61">
        <f>IF(COUNTIF(Setup_Hierarchy!$J$20:$IV$20,"="&amp;$K52)&lt;&gt;0,$L52,0)</f>
        <v>0</v>
      </c>
      <c r="AC52" s="61">
        <f>IF(COUNTIF(Setup_Hierarchy!$J$21:$IV$21,"="&amp;$K52)&lt;&gt;0,$L52,0)</f>
        <v>0</v>
      </c>
      <c r="AD52" s="61">
        <f>IF(COUNTIF(Setup_Hierarchy!$J$22:$IV$22,"="&amp;$K52)&lt;&gt;0,$L52,0)</f>
        <v>0</v>
      </c>
      <c r="AE52" s="61">
        <f>IF(COUNTIF(Setup_Hierarchy!$J$23:$IV$23,"="&amp;$K52)&lt;&gt;0,$L52,0)</f>
        <v>0</v>
      </c>
      <c r="AF52" s="61">
        <f>IF(COUNTIF(Setup_Hierarchy!$J$24:$IV$24,"="&amp;$K52)&lt;&gt;0,$L52,0)</f>
        <v>0</v>
      </c>
      <c r="AG52" s="61">
        <f>IF(COUNTIF(Setup_Hierarchy!$J$25:$IV$25,"="&amp;$K52)&lt;&gt;0,$L52,0)</f>
        <v>0</v>
      </c>
      <c r="AH52" s="61">
        <f>IF(COUNTIF(Setup_Hierarchy!$J$26:$IV$26,"="&amp;$K52)&lt;&gt;0,$L52,0)</f>
        <v>0</v>
      </c>
      <c r="AI52" s="61">
        <f>IF(COUNTIF(Setup_Hierarchy!$J$27:$IV$27,"="&amp;$K52)&lt;&gt;0,$L52,0)</f>
        <v>0</v>
      </c>
      <c r="AJ52" s="61">
        <f>IF(COUNTIF(Setup_Hierarchy!$J$28:$IV$28,"="&amp;$K52)&lt;&gt;0,$L52,0)</f>
        <v>0</v>
      </c>
      <c r="AK52" s="61">
        <f>IF(COUNTIF(Setup_Hierarchy!$J$29:$IV$29,"="&amp;$K52)&lt;&gt;0,$L52,0)</f>
        <v>0</v>
      </c>
      <c r="AL52" s="61">
        <f>IF(COUNTIF(Setup_Hierarchy!$J$30:$IV$30,"="&amp;$K52)&lt;&gt;0,$L52,0)</f>
        <v>0</v>
      </c>
      <c r="AM52" s="61">
        <f>IF(COUNTIF(Setup_Hierarchy!$J$31:$IV$31,"="&amp;$K52)&lt;&gt;0,$L52,0)</f>
        <v>0</v>
      </c>
      <c r="AN52" s="61">
        <f>IF(COUNTIF(Setup_Hierarchy!$J$32:$IV$32,"="&amp;$K52)&lt;&gt;0,$L52,0)</f>
        <v>0</v>
      </c>
      <c r="AO52" s="61">
        <f>IF(COUNTIF(Setup_Hierarchy!$J$33:$IV$33,"="&amp;$K52)&lt;&gt;0,$L52,0)</f>
        <v>0</v>
      </c>
      <c r="AP52" s="61">
        <f>IF(COUNTIF(Setup_Hierarchy!$J$34:$IV$34,"="&amp;$K52)&lt;&gt;0,$L52,0)</f>
        <v>0</v>
      </c>
      <c r="AQ52" s="61">
        <f>IF(COUNTIF(Setup_Hierarchy!$J$35:$IV$35,"="&amp;$K52)&lt;&gt;0,$L52,0)</f>
        <v>0</v>
      </c>
      <c r="AR52" s="61">
        <f>IF(COUNTIF(Setup_Hierarchy!$J$36:$IV$36,"="&amp;$K52)&lt;&gt;0,$L52,0)</f>
        <v>0</v>
      </c>
      <c r="AS52" s="61">
        <f>IF(COUNTIF(Setup_Hierarchy!$J$37:$IV$37,"="&amp;$K52)&lt;&gt;0,$L52,0)</f>
        <v>0</v>
      </c>
      <c r="AT52" s="61">
        <f>IF(COUNTIF(Setup_Hierarchy!$J$38:$IV$38,"="&amp;$K52)&lt;&gt;0,$L52,0)</f>
        <v>0</v>
      </c>
      <c r="AU52" s="61">
        <f>IF(COUNTIF(Setup_Hierarchy!$J$39:$IV$39,"="&amp;$K52)&lt;&gt;0,$L52,0)</f>
        <v>0</v>
      </c>
      <c r="AV52" s="61">
        <f>IF(COUNTIF(Setup_Hierarchy!$J$40:$IV$40,"="&amp;$K52)&lt;&gt;0,$L52,0)</f>
        <v>0</v>
      </c>
      <c r="AW52" s="61">
        <f>IF(COUNTIF(Setup_Hierarchy!$J$41:$IV$41,"="&amp;$K52)&lt;&gt;0,$L52,0)</f>
        <v>0</v>
      </c>
      <c r="AX52" s="61">
        <f>IF(COUNTIF(Setup_Hierarchy!$J$42:$IV$42,"="&amp;$K52)&lt;&gt;0,$L52,0)</f>
        <v>0</v>
      </c>
      <c r="AY52" s="61">
        <f>IF(COUNTIF(Setup_Hierarchy!$J$43:$IV$43,"="&amp;$K52)&lt;&gt;0,$L52,0)</f>
        <v>0</v>
      </c>
      <c r="AZ52" s="61">
        <f>IF(COUNTIF(Setup_Hierarchy!$J$44:$IV$44,"="&amp;$K52)&lt;&gt;0,$L52,0)</f>
        <v>0</v>
      </c>
      <c r="BA52" s="61">
        <f>IF(COUNTIF(Setup_Hierarchy!$J$45:$IV$45,"="&amp;$K52)&lt;&gt;0,$L52,0)</f>
        <v>0</v>
      </c>
      <c r="BB52" s="61">
        <f>IF(COUNTIF(Setup_Hierarchy!$J$46:$IV$46,"="&amp;$K52)&lt;&gt;0,$L52,0)</f>
        <v>0</v>
      </c>
      <c r="BC52" s="61">
        <f>IF(COUNTIF(Setup_Hierarchy!$J$47:$IV$47,"="&amp;$K52)&lt;&gt;0,$L52,0)</f>
        <v>0</v>
      </c>
      <c r="BD52" s="61">
        <f>IF(COUNTIF(Setup_Hierarchy!$J$48:$IV$48,"="&amp;$K52)&lt;&gt;0,$L52,0)</f>
        <v>0</v>
      </c>
      <c r="BE52" s="61">
        <f>IF(COUNTIF(Setup_Hierarchy!$J$49:$IV$49,"="&amp;$K52)&lt;&gt;0,$L52,0)</f>
        <v>0</v>
      </c>
      <c r="BF52" s="61">
        <f>IF(COUNTIF(Setup_Hierarchy!$J$50:$IV$50,"="&amp;$K52)&lt;&gt;0,$L52,0)</f>
        <v>0</v>
      </c>
      <c r="BG52" s="61">
        <f>IF(COUNTIF(Setup_Hierarchy!$J$51:$IV$51,"="&amp;$K52)&lt;&gt;0,$L52,0)</f>
        <v>811.56</v>
      </c>
      <c r="BH52" s="61">
        <f>IF(COUNTIF(Setup_Hierarchy!$J$52:$IV$52,"="&amp;$K52)&lt;&gt;0,$L52,0)</f>
        <v>0</v>
      </c>
      <c r="BI52" s="61">
        <f>IF(COUNTIF(Setup_Hierarchy!$J$53:$IV$53,"="&amp;$K52)&lt;&gt;0,$L52,0)</f>
        <v>0</v>
      </c>
      <c r="BJ52" s="61">
        <f>IF(COUNTIF(Setup_Hierarchy!$J$54:$IV$54,"="&amp;$K52)&lt;&gt;0,$L52,0)</f>
        <v>0</v>
      </c>
      <c r="BK52" s="61">
        <f>IF(COUNTIF(Setup_Hierarchy!$J$55:$IV$55,"="&amp;$K52)&lt;&gt;0,$L52,0)</f>
        <v>0</v>
      </c>
      <c r="BL52" s="61">
        <f>IF(COUNTIF(Setup_Hierarchy!$J$56:$IV$56,"="&amp;$K52)&lt;&gt;0,$L52,0)</f>
        <v>0</v>
      </c>
      <c r="BM52" s="61">
        <f>IF(COUNTIF(Setup_Hierarchy!$J$57:$IV$57,"="&amp;$K52)&lt;&gt;0,$L52,0)</f>
        <v>0</v>
      </c>
      <c r="BN52" s="61">
        <f>IF(COUNTIF(Setup_Hierarchy!$J$58:$IV$58,"="&amp;$K52)&lt;&gt;0,$L52,0)</f>
        <v>0</v>
      </c>
      <c r="BO52" s="61">
        <f>IF(COUNTIF(Setup_Hierarchy!$J$59:$IV$59,"="&amp;$K52)&lt;&gt;0,$L52,0)</f>
        <v>811.56</v>
      </c>
      <c r="BP52" s="61">
        <f>IF(COUNTIF(Setup_Hierarchy!$J$60:$IV$60,"="&amp;$K52)&lt;&gt;0,$L52,0)</f>
        <v>811.56</v>
      </c>
      <c r="BQ52" s="61">
        <f>IF(COUNTIF(Setup_Hierarchy!$J$61:$IV$61,"="&amp;$K52)&lt;&gt;0,$L52,0)</f>
        <v>811.56</v>
      </c>
      <c r="BR52" s="61">
        <f>IF(COUNTIF(Setup_Hierarchy!$J$62:$IV$62,"="&amp;$K52)&lt;&gt;0,$L52,0)</f>
        <v>0</v>
      </c>
      <c r="BS52" s="61">
        <f>IF(COUNTIF(Setup_Hierarchy!$J$63:$IV$63,"="&amp;$K52)&lt;&gt;0,$L52,0)</f>
        <v>0</v>
      </c>
      <c r="BT52" s="61">
        <f>IF(COUNTIF(Setup_Hierarchy!$J$64:$IV$64,"="&amp;$K52)&lt;&gt;0,$L52,0)</f>
        <v>0</v>
      </c>
      <c r="BU52" s="61">
        <f>IF(COUNTIF(Setup_Hierarchy!$J$65:$IV$65,"="&amp;$K52)&lt;&gt;0,$L52,0)</f>
        <v>0</v>
      </c>
      <c r="BV52" s="61">
        <f>IF(COUNTIF(Setup_Hierarchy!$J$66:$IV$66,"="&amp;$K52)&lt;&gt;0,$L52,0)</f>
        <v>0</v>
      </c>
      <c r="BW52" s="61">
        <f>IF(COUNTIF(Setup_Hierarchy!$J$67:$IV$67,"="&amp;$K52)&lt;&gt;0,$L52,0)</f>
        <v>0</v>
      </c>
      <c r="BX52" s="61">
        <f>IF(COUNTIF(Setup_Hierarchy!$J$68:$IV$68,"="&amp;$K52)&lt;&gt;0,$L52,0)</f>
        <v>0</v>
      </c>
      <c r="BY52" s="61">
        <f>IF(COUNTIF(Setup_Hierarchy!$J$69:$IV$69,"="&amp;$K52)&lt;&gt;0,$L52,0)</f>
        <v>0</v>
      </c>
      <c r="BZ52" s="61">
        <f>IF(COUNTIF(Setup_Hierarchy!$J$70:$IV$70,"="&amp;$K52)&lt;&gt;0,$L52,0)</f>
        <v>0</v>
      </c>
      <c r="CA52" s="61">
        <f>IF(COUNTIF(Setup_Hierarchy!$J$71:$IV$71,"="&amp;$K52)&lt;&gt;0,$L52,0)</f>
        <v>0</v>
      </c>
      <c r="CB52" s="61">
        <f>IF(COUNTIF(Setup_Hierarchy!$J$72:$IV$72,"="&amp;$K52)&lt;&gt;0,$L52,0)</f>
        <v>0</v>
      </c>
      <c r="CC52" s="61">
        <f>IF(COUNTIF(Setup_Hierarchy!$J$73:$IV$73,"="&amp;$K52)&lt;&gt;0,$L52,0)</f>
        <v>0</v>
      </c>
      <c r="CD52" s="61">
        <f>IF(COUNTIF(Setup_Hierarchy!$J$74:$IV$74,"="&amp;$K52)&lt;&gt;0,$L52,0)</f>
        <v>0</v>
      </c>
      <c r="CE52" s="61">
        <f>IF(COUNTIF(Setup_Hierarchy!$J$75:$IV$75,"="&amp;$K52)&lt;&gt;0,$L52,0)</f>
        <v>0</v>
      </c>
      <c r="CF52" s="61">
        <f>IF(COUNTIF(Setup_Hierarchy!$J$76:$IV$76,"="&amp;$K52)&lt;&gt;0,$L52,0)</f>
        <v>0</v>
      </c>
      <c r="CG52" s="61">
        <f>IF(COUNTIF(Setup_Hierarchy!$J$77:$IV$77,"="&amp;$K52)&lt;&gt;0,$L52,0)</f>
        <v>0</v>
      </c>
      <c r="CH52" s="61">
        <f>IF(COUNTIF(Setup_Hierarchy!$J$78:$IV$78,"="&amp;$K52)&lt;&gt;0,$L52,0)</f>
        <v>0</v>
      </c>
      <c r="CI52" s="61">
        <f>IF(COUNTIF(Setup_Hierarchy!$J$79:$IV$79,"="&amp;$K52)&lt;&gt;0,$L52,0)</f>
        <v>0</v>
      </c>
      <c r="CJ52" s="61">
        <f>IF(COUNTIF(Setup_Hierarchy!$J$80:$IV$80,"="&amp;$K52)&lt;&gt;0,$L52,0)</f>
        <v>0</v>
      </c>
      <c r="CK52" s="61">
        <f>IF(COUNTIF(Setup_Hierarchy!$J$81:$IV$81,"="&amp;$K52)&lt;&gt;0,$L52,0)</f>
        <v>0</v>
      </c>
      <c r="CL52" s="61">
        <f>IF(COUNTIF(Setup_Hierarchy!$J$82:$IV$82,"="&amp;$K52)&lt;&gt;0,$L52,0)</f>
        <v>0</v>
      </c>
      <c r="CM52" s="61">
        <f>IF(COUNTIF(Setup_Hierarchy!$J$83:$IV$83,"="&amp;$K52)&lt;&gt;0,$L52,0)</f>
        <v>0</v>
      </c>
      <c r="CN52" s="61">
        <f>IF(COUNTIF(Setup_Hierarchy!$J$84:$IV$84,"="&amp;$K52)&lt;&gt;0,$L52,0)</f>
        <v>0</v>
      </c>
      <c r="CO52" s="61">
        <f>IF(COUNTIF(Setup_Hierarchy!$J$85:$IV$85,"="&amp;$K52)&lt;&gt;0,$L52,0)</f>
        <v>0</v>
      </c>
      <c r="CP52" s="61">
        <f>IF(COUNTIF(Setup_Hierarchy!$J$86:$IV$86,"="&amp;$K52)&lt;&gt;0,$L52,0)</f>
        <v>0</v>
      </c>
      <c r="CQ52" s="61">
        <f>IF(COUNTIF(Setup_Hierarchy!$J$87:$IV$87,"="&amp;$K52)&lt;&gt;0,$L52,0)</f>
        <v>0</v>
      </c>
      <c r="CR52" s="61">
        <f>IF(COUNTIF(Setup_Hierarchy!$J$88:$IV$88,"="&amp;$K52)&lt;&gt;0,$L52,0)</f>
        <v>0</v>
      </c>
      <c r="CS52" s="61">
        <f>IF(COUNTIF(Setup_Hierarchy!$J$89:$IV$89,"="&amp;$K52)&lt;&gt;0,$L52,0)</f>
        <v>0</v>
      </c>
      <c r="CT52" s="61">
        <f>IF(COUNTIF(Setup_Hierarchy!$J$90:$IV$90,"="&amp;$K52)&lt;&gt;0,$L52,0)</f>
        <v>0</v>
      </c>
      <c r="CU52" s="61">
        <f>IF(COUNTIF(Setup_Hierarchy!$J$91:$IV$91,"="&amp;$K52)&lt;&gt;0,$L52,0)</f>
        <v>0</v>
      </c>
      <c r="CV52" s="61">
        <f>IF(COUNTIF(Setup_Hierarchy!$J$92:$IV$92,"="&amp;$K52)&lt;&gt;0,$L52,0)</f>
        <v>0</v>
      </c>
      <c r="CW52" s="61">
        <f>IF(COUNTIF(Setup_Hierarchy!$J$93:$IV$93,"="&amp;$K52)&lt;&gt;0,$L52,0)</f>
        <v>0</v>
      </c>
      <c r="CX52" s="61">
        <f>IF(COUNTIF(Setup_Hierarchy!$J$94:$IV$94,"="&amp;$K52)&lt;&gt;0,$L52,0)</f>
        <v>0</v>
      </c>
      <c r="CY52" s="61">
        <f>IF(COUNTIF(Setup_Hierarchy!$J$95:$IV$95,"="&amp;$K52)&lt;&gt;0,$L52,0)</f>
        <v>0</v>
      </c>
      <c r="CZ52" s="61">
        <f>IF(COUNTIF(Setup_Hierarchy!$J$96:$IV$96,"="&amp;$K52)&lt;&gt;0,$L52,0)</f>
        <v>0</v>
      </c>
      <c r="DA52" s="61">
        <f>IF(COUNTIF(Setup_Hierarchy!$J$97:$IV$97,"="&amp;$K52)&lt;&gt;0,$L52,0)</f>
        <v>0</v>
      </c>
      <c r="DB52" s="61">
        <f>IF(COUNTIF(Setup_Hierarchy!$J$98:$IV$98,"="&amp;$K52)&lt;&gt;0,$L52,0)</f>
        <v>0</v>
      </c>
      <c r="DC52" s="61">
        <f>IF(COUNTIF(Setup_Hierarchy!$J$99:$IV$99,"="&amp;$K52)&lt;&gt;0,$L52,0)</f>
        <v>0</v>
      </c>
      <c r="DD52" s="61">
        <f>IF(COUNTIF(Setup_Hierarchy!$J$100:$IV$100,"="&amp;$K52)&lt;&gt;0,$L52,0)</f>
        <v>0</v>
      </c>
      <c r="DE52" s="61">
        <f>IF(COUNTIF(Setup_Hierarchy!$J$101:$IV$101,"="&amp;$K52)&lt;&gt;0,$L52,0)</f>
        <v>0</v>
      </c>
      <c r="DF52" s="61">
        <f>IF(COUNTIF(Setup_Hierarchy!$J$102:$IV$102,"="&amp;$K52)&lt;&gt;0,$L52,0)</f>
        <v>0</v>
      </c>
      <c r="DG52" s="61">
        <f>IF(COUNTIF(Setup_Hierarchy!$J$103:$IV$103,"="&amp;$K52)&lt;&gt;0,$L52,0)</f>
        <v>0</v>
      </c>
      <c r="DH52" s="61">
        <f>IF(COUNTIF(Setup_Hierarchy!$J$104:$IV$104,"="&amp;$K52)&lt;&gt;0,$L52,0)</f>
        <v>0</v>
      </c>
      <c r="DI52" s="61">
        <f>IF(COUNTIF(Setup_Hierarchy!$J$105:$IV$105,"="&amp;$K52)&lt;&gt;0,$L52,0)</f>
        <v>0</v>
      </c>
      <c r="DJ52" s="61">
        <f>IF(COUNTIF(Setup_Hierarchy!$J$106:$IV$106,"="&amp;$K52)&lt;&gt;0,$L52,0)</f>
        <v>0</v>
      </c>
      <c r="DK52" s="61">
        <f>IF(COUNTIF(Setup_Hierarchy!$J$107:$IV$107,"="&amp;$K52)&lt;&gt;0,$L52,0)</f>
        <v>0</v>
      </c>
      <c r="DL52" s="61">
        <f>IF(COUNTIF(Setup_Hierarchy!$J$108:$IV$108,"="&amp;$K52)&lt;&gt;0,$L52,0)</f>
        <v>0</v>
      </c>
      <c r="DM52" s="61">
        <f>IF(COUNTIF(Setup_Hierarchy!$J$109:$IV$109,"="&amp;$K52)&lt;&gt;0,$L52,0)</f>
        <v>0</v>
      </c>
      <c r="DN52" s="61">
        <f>IF(COUNTIF(Setup_Hierarchy!$J$110:$IV$110,"="&amp;$K52)&lt;&gt;0,$L52,0)</f>
        <v>0</v>
      </c>
      <c r="DO52" s="61">
        <f>IF(COUNTIF(Setup_Hierarchy!$J$111:$IV$111,"="&amp;$K52)&lt;&gt;0,$L52,0)</f>
        <v>0</v>
      </c>
      <c r="DP52" s="61">
        <f>IF(COUNTIF(Setup_Hierarchy!$J$112:$IV$112,"="&amp;$K52)&lt;&gt;0,$L52,0)</f>
        <v>0</v>
      </c>
      <c r="DQ52" s="61">
        <f>IF(COUNTIF(Setup_Hierarchy!$J$113:$IV$113,"="&amp;$K52)&lt;&gt;0,$L52,0)</f>
        <v>0</v>
      </c>
      <c r="DR52" s="61">
        <f>IF(COUNTIF(Setup_Hierarchy!$J$114:$IV$114,"="&amp;$K52)&lt;&gt;0,$L52,0)</f>
        <v>0</v>
      </c>
      <c r="DS52" s="61">
        <f>IF(COUNTIF(Setup_Hierarchy!$J$115:$IV$115,"="&amp;$K52)&lt;&gt;0,$L52,0)</f>
        <v>0</v>
      </c>
      <c r="DT52" s="61">
        <f>IF(COUNTIF(Setup_Hierarchy!$J$116:$IV$116,"="&amp;$K52)&lt;&gt;0,$L52,0)</f>
        <v>0</v>
      </c>
    </row>
    <row r="53" spans="2:124" x14ac:dyDescent="0.2">
      <c r="B53" t="s">
        <v>43</v>
      </c>
      <c r="C53">
        <v>5</v>
      </c>
      <c r="D53" t="s">
        <v>18</v>
      </c>
      <c r="E53" t="s">
        <v>369</v>
      </c>
      <c r="F53" t="s">
        <v>525</v>
      </c>
      <c r="G53" t="s">
        <v>531</v>
      </c>
      <c r="H53" t="s">
        <v>14</v>
      </c>
      <c r="I53">
        <v>5.9305999999999998E-2</v>
      </c>
      <c r="J53">
        <v>-0.11437600000000001</v>
      </c>
      <c r="K53">
        <v>638</v>
      </c>
      <c r="L53">
        <v>5.39</v>
      </c>
      <c r="M53" s="61">
        <f>IF(COUNTIF(Setup_Hierarchy!$J$5:$IV$5,"="&amp;$K53)&lt;&gt;0,$L53,0)</f>
        <v>5.39</v>
      </c>
      <c r="N53" s="61">
        <f>IF(COUNTIF(Setup_Hierarchy!$J$6:$IV$6,"="&amp;$K53)&lt;&gt;0,$L53,0)</f>
        <v>5.39</v>
      </c>
      <c r="O53" s="61">
        <f>IF(COUNTIF(Setup_Hierarchy!$J$7:$IV$7,"="&amp;$K53)&lt;&gt;0,$L53,0)</f>
        <v>5.39</v>
      </c>
      <c r="P53" s="61">
        <f>IF(COUNTIF(Setup_Hierarchy!$J$8:$IV$8,"="&amp;$K53)&lt;&gt;0,$L53,0)</f>
        <v>0</v>
      </c>
      <c r="Q53" s="61">
        <f>IF(COUNTIF(Setup_Hierarchy!$J$9:$IV$9,"="&amp;$K53)&lt;&gt;0,$L53,0)</f>
        <v>0</v>
      </c>
      <c r="R53" s="61">
        <f>IF(COUNTIF(Setup_Hierarchy!$J$10:$IV$10,"="&amp;$K53)&lt;&gt;0,$L53,0)</f>
        <v>0</v>
      </c>
      <c r="S53" s="61">
        <f>IF(COUNTIF(Setup_Hierarchy!$J$11:$IV$11,"="&amp;$K53)&lt;&gt;0,$L53,0)</f>
        <v>0</v>
      </c>
      <c r="T53" s="61">
        <f>IF(COUNTIF(Setup_Hierarchy!$J$12:$IV$12,"="&amp;$K53)&lt;&gt;0,$L53,0)</f>
        <v>0</v>
      </c>
      <c r="U53" s="61">
        <f>IF(COUNTIF(Setup_Hierarchy!$J$13:$IV$13,"="&amp;$K53)&lt;&gt;0,$L53,0)</f>
        <v>0</v>
      </c>
      <c r="V53" s="61">
        <f>IF(COUNTIF(Setup_Hierarchy!$J$14:$IV$14,"="&amp;$K53)&lt;&gt;0,$L53,0)</f>
        <v>0</v>
      </c>
      <c r="W53" s="61">
        <f>IF(COUNTIF(Setup_Hierarchy!$J$15:$IV$15,"="&amp;$K53)&lt;&gt;0,$L53,0)</f>
        <v>0</v>
      </c>
      <c r="X53" s="61">
        <f>IF(COUNTIF(Setup_Hierarchy!$J$16:$IV$16,"="&amp;$K53)&lt;&gt;0,$L53,0)</f>
        <v>0</v>
      </c>
      <c r="Y53" s="61">
        <f>IF(COUNTIF(Setup_Hierarchy!$J$17:$IV$17,"="&amp;$K53)&lt;&gt;0,$L53,0)</f>
        <v>0</v>
      </c>
      <c r="Z53" s="61">
        <f>IF(COUNTIF(Setup_Hierarchy!$J$18:$IV$18,"="&amp;$K53)&lt;&gt;0,$L53,0)</f>
        <v>0</v>
      </c>
      <c r="AA53" s="61">
        <f>IF(COUNTIF(Setup_Hierarchy!$J$19:$IV$19,"="&amp;$K53)&lt;&gt;0,$L53,0)</f>
        <v>0</v>
      </c>
      <c r="AB53" s="61">
        <f>IF(COUNTIF(Setup_Hierarchy!$J$20:$IV$20,"="&amp;$K53)&lt;&gt;0,$L53,0)</f>
        <v>0</v>
      </c>
      <c r="AC53" s="61">
        <f>IF(COUNTIF(Setup_Hierarchy!$J$21:$IV$21,"="&amp;$K53)&lt;&gt;0,$L53,0)</f>
        <v>0</v>
      </c>
      <c r="AD53" s="61">
        <f>IF(COUNTIF(Setup_Hierarchy!$J$22:$IV$22,"="&amp;$K53)&lt;&gt;0,$L53,0)</f>
        <v>0</v>
      </c>
      <c r="AE53" s="61">
        <f>IF(COUNTIF(Setup_Hierarchy!$J$23:$IV$23,"="&amp;$K53)&lt;&gt;0,$L53,0)</f>
        <v>0</v>
      </c>
      <c r="AF53" s="61">
        <f>IF(COUNTIF(Setup_Hierarchy!$J$24:$IV$24,"="&amp;$K53)&lt;&gt;0,$L53,0)</f>
        <v>0</v>
      </c>
      <c r="AG53" s="61">
        <f>IF(COUNTIF(Setup_Hierarchy!$J$25:$IV$25,"="&amp;$K53)&lt;&gt;0,$L53,0)</f>
        <v>0</v>
      </c>
      <c r="AH53" s="61">
        <f>IF(COUNTIF(Setup_Hierarchy!$J$26:$IV$26,"="&amp;$K53)&lt;&gt;0,$L53,0)</f>
        <v>0</v>
      </c>
      <c r="AI53" s="61">
        <f>IF(COUNTIF(Setup_Hierarchy!$J$27:$IV$27,"="&amp;$K53)&lt;&gt;0,$L53,0)</f>
        <v>0</v>
      </c>
      <c r="AJ53" s="61">
        <f>IF(COUNTIF(Setup_Hierarchy!$J$28:$IV$28,"="&amp;$K53)&lt;&gt;0,$L53,0)</f>
        <v>0</v>
      </c>
      <c r="AK53" s="61">
        <f>IF(COUNTIF(Setup_Hierarchy!$J$29:$IV$29,"="&amp;$K53)&lt;&gt;0,$L53,0)</f>
        <v>0</v>
      </c>
      <c r="AL53" s="61">
        <f>IF(COUNTIF(Setup_Hierarchy!$J$30:$IV$30,"="&amp;$K53)&lt;&gt;0,$L53,0)</f>
        <v>0</v>
      </c>
      <c r="AM53" s="61">
        <f>IF(COUNTIF(Setup_Hierarchy!$J$31:$IV$31,"="&amp;$K53)&lt;&gt;0,$L53,0)</f>
        <v>0</v>
      </c>
      <c r="AN53" s="61">
        <f>IF(COUNTIF(Setup_Hierarchy!$J$32:$IV$32,"="&amp;$K53)&lt;&gt;0,$L53,0)</f>
        <v>0</v>
      </c>
      <c r="AO53" s="61">
        <f>IF(COUNTIF(Setup_Hierarchy!$J$33:$IV$33,"="&amp;$K53)&lt;&gt;0,$L53,0)</f>
        <v>0</v>
      </c>
      <c r="AP53" s="61">
        <f>IF(COUNTIF(Setup_Hierarchy!$J$34:$IV$34,"="&amp;$K53)&lt;&gt;0,$L53,0)</f>
        <v>0</v>
      </c>
      <c r="AQ53" s="61">
        <f>IF(COUNTIF(Setup_Hierarchy!$J$35:$IV$35,"="&amp;$K53)&lt;&gt;0,$L53,0)</f>
        <v>0</v>
      </c>
      <c r="AR53" s="61">
        <f>IF(COUNTIF(Setup_Hierarchy!$J$36:$IV$36,"="&amp;$K53)&lt;&gt;0,$L53,0)</f>
        <v>0</v>
      </c>
      <c r="AS53" s="61">
        <f>IF(COUNTIF(Setup_Hierarchy!$J$37:$IV$37,"="&amp;$K53)&lt;&gt;0,$L53,0)</f>
        <v>0</v>
      </c>
      <c r="AT53" s="61">
        <f>IF(COUNTIF(Setup_Hierarchy!$J$38:$IV$38,"="&amp;$K53)&lt;&gt;0,$L53,0)</f>
        <v>0</v>
      </c>
      <c r="AU53" s="61">
        <f>IF(COUNTIF(Setup_Hierarchy!$J$39:$IV$39,"="&amp;$K53)&lt;&gt;0,$L53,0)</f>
        <v>0</v>
      </c>
      <c r="AV53" s="61">
        <f>IF(COUNTIF(Setup_Hierarchy!$J$40:$IV$40,"="&amp;$K53)&lt;&gt;0,$L53,0)</f>
        <v>0</v>
      </c>
      <c r="AW53" s="61">
        <f>IF(COUNTIF(Setup_Hierarchy!$J$41:$IV$41,"="&amp;$K53)&lt;&gt;0,$L53,0)</f>
        <v>0</v>
      </c>
      <c r="AX53" s="61">
        <f>IF(COUNTIF(Setup_Hierarchy!$J$42:$IV$42,"="&amp;$K53)&lt;&gt;0,$L53,0)</f>
        <v>0</v>
      </c>
      <c r="AY53" s="61">
        <f>IF(COUNTIF(Setup_Hierarchy!$J$43:$IV$43,"="&amp;$K53)&lt;&gt;0,$L53,0)</f>
        <v>0</v>
      </c>
      <c r="AZ53" s="61">
        <f>IF(COUNTIF(Setup_Hierarchy!$J$44:$IV$44,"="&amp;$K53)&lt;&gt;0,$L53,0)</f>
        <v>0</v>
      </c>
      <c r="BA53" s="61">
        <f>IF(COUNTIF(Setup_Hierarchy!$J$45:$IV$45,"="&amp;$K53)&lt;&gt;0,$L53,0)</f>
        <v>0</v>
      </c>
      <c r="BB53" s="61">
        <f>IF(COUNTIF(Setup_Hierarchy!$J$46:$IV$46,"="&amp;$K53)&lt;&gt;0,$L53,0)</f>
        <v>0</v>
      </c>
      <c r="BC53" s="61">
        <f>IF(COUNTIF(Setup_Hierarchy!$J$47:$IV$47,"="&amp;$K53)&lt;&gt;0,$L53,0)</f>
        <v>0</v>
      </c>
      <c r="BD53" s="61">
        <f>IF(COUNTIF(Setup_Hierarchy!$J$48:$IV$48,"="&amp;$K53)&lt;&gt;0,$L53,0)</f>
        <v>0</v>
      </c>
      <c r="BE53" s="61">
        <f>IF(COUNTIF(Setup_Hierarchy!$J$49:$IV$49,"="&amp;$K53)&lt;&gt;0,$L53,0)</f>
        <v>0</v>
      </c>
      <c r="BF53" s="61">
        <f>IF(COUNTIF(Setup_Hierarchy!$J$50:$IV$50,"="&amp;$K53)&lt;&gt;0,$L53,0)</f>
        <v>0</v>
      </c>
      <c r="BG53" s="61">
        <f>IF(COUNTIF(Setup_Hierarchy!$J$51:$IV$51,"="&amp;$K53)&lt;&gt;0,$L53,0)</f>
        <v>5.39</v>
      </c>
      <c r="BH53" s="61">
        <f>IF(COUNTIF(Setup_Hierarchy!$J$52:$IV$52,"="&amp;$K53)&lt;&gt;0,$L53,0)</f>
        <v>0</v>
      </c>
      <c r="BI53" s="61">
        <f>IF(COUNTIF(Setup_Hierarchy!$J$53:$IV$53,"="&amp;$K53)&lt;&gt;0,$L53,0)</f>
        <v>0</v>
      </c>
      <c r="BJ53" s="61">
        <f>IF(COUNTIF(Setup_Hierarchy!$J$54:$IV$54,"="&amp;$K53)&lt;&gt;0,$L53,0)</f>
        <v>0</v>
      </c>
      <c r="BK53" s="61">
        <f>IF(COUNTIF(Setup_Hierarchy!$J$55:$IV$55,"="&amp;$K53)&lt;&gt;0,$L53,0)</f>
        <v>0</v>
      </c>
      <c r="BL53" s="61">
        <f>IF(COUNTIF(Setup_Hierarchy!$J$56:$IV$56,"="&amp;$K53)&lt;&gt;0,$L53,0)</f>
        <v>0</v>
      </c>
      <c r="BM53" s="61">
        <f>IF(COUNTIF(Setup_Hierarchy!$J$57:$IV$57,"="&amp;$K53)&lt;&gt;0,$L53,0)</f>
        <v>0</v>
      </c>
      <c r="BN53" s="61">
        <f>IF(COUNTIF(Setup_Hierarchy!$J$58:$IV$58,"="&amp;$K53)&lt;&gt;0,$L53,0)</f>
        <v>0</v>
      </c>
      <c r="BO53" s="61">
        <f>IF(COUNTIF(Setup_Hierarchy!$J$59:$IV$59,"="&amp;$K53)&lt;&gt;0,$L53,0)</f>
        <v>5.39</v>
      </c>
      <c r="BP53" s="61">
        <f>IF(COUNTIF(Setup_Hierarchy!$J$60:$IV$60,"="&amp;$K53)&lt;&gt;0,$L53,0)</f>
        <v>0</v>
      </c>
      <c r="BQ53" s="61">
        <f>IF(COUNTIF(Setup_Hierarchy!$J$61:$IV$61,"="&amp;$K53)&lt;&gt;0,$L53,0)</f>
        <v>0</v>
      </c>
      <c r="BR53" s="61">
        <f>IF(COUNTIF(Setup_Hierarchy!$J$62:$IV$62,"="&amp;$K53)&lt;&gt;0,$L53,0)</f>
        <v>0</v>
      </c>
      <c r="BS53" s="61">
        <f>IF(COUNTIF(Setup_Hierarchy!$J$63:$IV$63,"="&amp;$K53)&lt;&gt;0,$L53,0)</f>
        <v>0</v>
      </c>
      <c r="BT53" s="61">
        <f>IF(COUNTIF(Setup_Hierarchy!$J$64:$IV$64,"="&amp;$K53)&lt;&gt;0,$L53,0)</f>
        <v>0</v>
      </c>
      <c r="BU53" s="61">
        <f>IF(COUNTIF(Setup_Hierarchy!$J$65:$IV$65,"="&amp;$K53)&lt;&gt;0,$L53,0)</f>
        <v>0</v>
      </c>
      <c r="BV53" s="61">
        <f>IF(COUNTIF(Setup_Hierarchy!$J$66:$IV$66,"="&amp;$K53)&lt;&gt;0,$L53,0)</f>
        <v>0</v>
      </c>
      <c r="BW53" s="61">
        <f>IF(COUNTIF(Setup_Hierarchy!$J$67:$IV$67,"="&amp;$K53)&lt;&gt;0,$L53,0)</f>
        <v>0</v>
      </c>
      <c r="BX53" s="61">
        <f>IF(COUNTIF(Setup_Hierarchy!$J$68:$IV$68,"="&amp;$K53)&lt;&gt;0,$L53,0)</f>
        <v>0</v>
      </c>
      <c r="BY53" s="61">
        <f>IF(COUNTIF(Setup_Hierarchy!$J$69:$IV$69,"="&amp;$K53)&lt;&gt;0,$L53,0)</f>
        <v>0</v>
      </c>
      <c r="BZ53" s="61">
        <f>IF(COUNTIF(Setup_Hierarchy!$J$70:$IV$70,"="&amp;$K53)&lt;&gt;0,$L53,0)</f>
        <v>0</v>
      </c>
      <c r="CA53" s="61">
        <f>IF(COUNTIF(Setup_Hierarchy!$J$71:$IV$71,"="&amp;$K53)&lt;&gt;0,$L53,0)</f>
        <v>0</v>
      </c>
      <c r="CB53" s="61">
        <f>IF(COUNTIF(Setup_Hierarchy!$J$72:$IV$72,"="&amp;$K53)&lt;&gt;0,$L53,0)</f>
        <v>0</v>
      </c>
      <c r="CC53" s="61">
        <f>IF(COUNTIF(Setup_Hierarchy!$J$73:$IV$73,"="&amp;$K53)&lt;&gt;0,$L53,0)</f>
        <v>0</v>
      </c>
      <c r="CD53" s="61">
        <f>IF(COUNTIF(Setup_Hierarchy!$J$74:$IV$74,"="&amp;$K53)&lt;&gt;0,$L53,0)</f>
        <v>0</v>
      </c>
      <c r="CE53" s="61">
        <f>IF(COUNTIF(Setup_Hierarchy!$J$75:$IV$75,"="&amp;$K53)&lt;&gt;0,$L53,0)</f>
        <v>0</v>
      </c>
      <c r="CF53" s="61">
        <f>IF(COUNTIF(Setup_Hierarchy!$J$76:$IV$76,"="&amp;$K53)&lt;&gt;0,$L53,0)</f>
        <v>0</v>
      </c>
      <c r="CG53" s="61">
        <f>IF(COUNTIF(Setup_Hierarchy!$J$77:$IV$77,"="&amp;$K53)&lt;&gt;0,$L53,0)</f>
        <v>0</v>
      </c>
      <c r="CH53" s="61">
        <f>IF(COUNTIF(Setup_Hierarchy!$J$78:$IV$78,"="&amp;$K53)&lt;&gt;0,$L53,0)</f>
        <v>0</v>
      </c>
      <c r="CI53" s="61">
        <f>IF(COUNTIF(Setup_Hierarchy!$J$79:$IV$79,"="&amp;$K53)&lt;&gt;0,$L53,0)</f>
        <v>0</v>
      </c>
      <c r="CJ53" s="61">
        <f>IF(COUNTIF(Setup_Hierarchy!$J$80:$IV$80,"="&amp;$K53)&lt;&gt;0,$L53,0)</f>
        <v>0</v>
      </c>
      <c r="CK53" s="61">
        <f>IF(COUNTIF(Setup_Hierarchy!$J$81:$IV$81,"="&amp;$K53)&lt;&gt;0,$L53,0)</f>
        <v>0</v>
      </c>
      <c r="CL53" s="61">
        <f>IF(COUNTIF(Setup_Hierarchy!$J$82:$IV$82,"="&amp;$K53)&lt;&gt;0,$L53,0)</f>
        <v>0</v>
      </c>
      <c r="CM53" s="61">
        <f>IF(COUNTIF(Setup_Hierarchy!$J$83:$IV$83,"="&amp;$K53)&lt;&gt;0,$L53,0)</f>
        <v>0</v>
      </c>
      <c r="CN53" s="61">
        <f>IF(COUNTIF(Setup_Hierarchy!$J$84:$IV$84,"="&amp;$K53)&lt;&gt;0,$L53,0)</f>
        <v>5.39</v>
      </c>
      <c r="CO53" s="61">
        <f>IF(COUNTIF(Setup_Hierarchy!$J$85:$IV$85,"="&amp;$K53)&lt;&gt;0,$L53,0)</f>
        <v>5.39</v>
      </c>
      <c r="CP53" s="61">
        <f>IF(COUNTIF(Setup_Hierarchy!$J$86:$IV$86,"="&amp;$K53)&lt;&gt;0,$L53,0)</f>
        <v>0</v>
      </c>
      <c r="CQ53" s="61">
        <f>IF(COUNTIF(Setup_Hierarchy!$J$87:$IV$87,"="&amp;$K53)&lt;&gt;0,$L53,0)</f>
        <v>0</v>
      </c>
      <c r="CR53" s="61">
        <f>IF(COUNTIF(Setup_Hierarchy!$J$88:$IV$88,"="&amp;$K53)&lt;&gt;0,$L53,0)</f>
        <v>0</v>
      </c>
      <c r="CS53" s="61">
        <f>IF(COUNTIF(Setup_Hierarchy!$J$89:$IV$89,"="&amp;$K53)&lt;&gt;0,$L53,0)</f>
        <v>0</v>
      </c>
      <c r="CT53" s="61">
        <f>IF(COUNTIF(Setup_Hierarchy!$J$90:$IV$90,"="&amp;$K53)&lt;&gt;0,$L53,0)</f>
        <v>0</v>
      </c>
      <c r="CU53" s="61">
        <f>IF(COUNTIF(Setup_Hierarchy!$J$91:$IV$91,"="&amp;$K53)&lt;&gt;0,$L53,0)</f>
        <v>0</v>
      </c>
      <c r="CV53" s="61">
        <f>IF(COUNTIF(Setup_Hierarchy!$J$92:$IV$92,"="&amp;$K53)&lt;&gt;0,$L53,0)</f>
        <v>0</v>
      </c>
      <c r="CW53" s="61">
        <f>IF(COUNTIF(Setup_Hierarchy!$J$93:$IV$93,"="&amp;$K53)&lt;&gt;0,$L53,0)</f>
        <v>0</v>
      </c>
      <c r="CX53" s="61">
        <f>IF(COUNTIF(Setup_Hierarchy!$J$94:$IV$94,"="&amp;$K53)&lt;&gt;0,$L53,0)</f>
        <v>0</v>
      </c>
      <c r="CY53" s="61">
        <f>IF(COUNTIF(Setup_Hierarchy!$J$95:$IV$95,"="&amp;$K53)&lt;&gt;0,$L53,0)</f>
        <v>0</v>
      </c>
      <c r="CZ53" s="61">
        <f>IF(COUNTIF(Setup_Hierarchy!$J$96:$IV$96,"="&amp;$K53)&lt;&gt;0,$L53,0)</f>
        <v>0</v>
      </c>
      <c r="DA53" s="61">
        <f>IF(COUNTIF(Setup_Hierarchy!$J$97:$IV$97,"="&amp;$K53)&lt;&gt;0,$L53,0)</f>
        <v>0</v>
      </c>
      <c r="DB53" s="61">
        <f>IF(COUNTIF(Setup_Hierarchy!$J$98:$IV$98,"="&amp;$K53)&lt;&gt;0,$L53,0)</f>
        <v>0</v>
      </c>
      <c r="DC53" s="61">
        <f>IF(COUNTIF(Setup_Hierarchy!$J$99:$IV$99,"="&amp;$K53)&lt;&gt;0,$L53,0)</f>
        <v>0</v>
      </c>
      <c r="DD53" s="61">
        <f>IF(COUNTIF(Setup_Hierarchy!$J$100:$IV$100,"="&amp;$K53)&lt;&gt;0,$L53,0)</f>
        <v>0</v>
      </c>
      <c r="DE53" s="61">
        <f>IF(COUNTIF(Setup_Hierarchy!$J$101:$IV$101,"="&amp;$K53)&lt;&gt;0,$L53,0)</f>
        <v>0</v>
      </c>
      <c r="DF53" s="61">
        <f>IF(COUNTIF(Setup_Hierarchy!$J$102:$IV$102,"="&amp;$K53)&lt;&gt;0,$L53,0)</f>
        <v>0</v>
      </c>
      <c r="DG53" s="61">
        <f>IF(COUNTIF(Setup_Hierarchy!$J$103:$IV$103,"="&amp;$K53)&lt;&gt;0,$L53,0)</f>
        <v>0</v>
      </c>
      <c r="DH53" s="61">
        <f>IF(COUNTIF(Setup_Hierarchy!$J$104:$IV$104,"="&amp;$K53)&lt;&gt;0,$L53,0)</f>
        <v>0</v>
      </c>
      <c r="DI53" s="61">
        <f>IF(COUNTIF(Setup_Hierarchy!$J$105:$IV$105,"="&amp;$K53)&lt;&gt;0,$L53,0)</f>
        <v>0</v>
      </c>
      <c r="DJ53" s="61">
        <f>IF(COUNTIF(Setup_Hierarchy!$J$106:$IV$106,"="&amp;$K53)&lt;&gt;0,$L53,0)</f>
        <v>0</v>
      </c>
      <c r="DK53" s="61">
        <f>IF(COUNTIF(Setup_Hierarchy!$J$107:$IV$107,"="&amp;$K53)&lt;&gt;0,$L53,0)</f>
        <v>0</v>
      </c>
      <c r="DL53" s="61">
        <f>IF(COUNTIF(Setup_Hierarchy!$J$108:$IV$108,"="&amp;$K53)&lt;&gt;0,$L53,0)</f>
        <v>0</v>
      </c>
      <c r="DM53" s="61">
        <f>IF(COUNTIF(Setup_Hierarchy!$J$109:$IV$109,"="&amp;$K53)&lt;&gt;0,$L53,0)</f>
        <v>0</v>
      </c>
      <c r="DN53" s="61">
        <f>IF(COUNTIF(Setup_Hierarchy!$J$110:$IV$110,"="&amp;$K53)&lt;&gt;0,$L53,0)</f>
        <v>0</v>
      </c>
      <c r="DO53" s="61">
        <f>IF(COUNTIF(Setup_Hierarchy!$J$111:$IV$111,"="&amp;$K53)&lt;&gt;0,$L53,0)</f>
        <v>0</v>
      </c>
      <c r="DP53" s="61">
        <f>IF(COUNTIF(Setup_Hierarchy!$J$112:$IV$112,"="&amp;$K53)&lt;&gt;0,$L53,0)</f>
        <v>0</v>
      </c>
      <c r="DQ53" s="61">
        <f>IF(COUNTIF(Setup_Hierarchy!$J$113:$IV$113,"="&amp;$K53)&lt;&gt;0,$L53,0)</f>
        <v>0</v>
      </c>
      <c r="DR53" s="61">
        <f>IF(COUNTIF(Setup_Hierarchy!$J$114:$IV$114,"="&amp;$K53)&lt;&gt;0,$L53,0)</f>
        <v>0</v>
      </c>
      <c r="DS53" s="61">
        <f>IF(COUNTIF(Setup_Hierarchy!$J$115:$IV$115,"="&amp;$K53)&lt;&gt;0,$L53,0)</f>
        <v>0</v>
      </c>
      <c r="DT53" s="61">
        <f>IF(COUNTIF(Setup_Hierarchy!$J$116:$IV$116,"="&amp;$K53)&lt;&gt;0,$L53,0)</f>
        <v>0</v>
      </c>
    </row>
    <row r="54" spans="2:124" x14ac:dyDescent="0.2">
      <c r="B54" t="s">
        <v>43</v>
      </c>
      <c r="C54">
        <v>5</v>
      </c>
      <c r="D54" t="s">
        <v>18</v>
      </c>
      <c r="E54" t="s">
        <v>369</v>
      </c>
      <c r="F54" t="s">
        <v>525</v>
      </c>
      <c r="G54" t="s">
        <v>531</v>
      </c>
      <c r="H54" t="s">
        <v>14</v>
      </c>
      <c r="I54">
        <v>5.9305999999999998E-2</v>
      </c>
      <c r="J54">
        <v>-0.11437600000000001</v>
      </c>
      <c r="K54">
        <v>677</v>
      </c>
      <c r="L54">
        <v>152.62</v>
      </c>
      <c r="M54" s="61">
        <f>IF(COUNTIF(Setup_Hierarchy!$J$5:$IV$5,"="&amp;$K54)&lt;&gt;0,$L54,0)</f>
        <v>152.62</v>
      </c>
      <c r="N54" s="61">
        <f>IF(COUNTIF(Setup_Hierarchy!$J$6:$IV$6,"="&amp;$K54)&lt;&gt;0,$L54,0)</f>
        <v>152.62</v>
      </c>
      <c r="O54" s="61">
        <f>IF(COUNTIF(Setup_Hierarchy!$J$7:$IV$7,"="&amp;$K54)&lt;&gt;0,$L54,0)</f>
        <v>152.62</v>
      </c>
      <c r="P54" s="61">
        <f>IF(COUNTIF(Setup_Hierarchy!$J$8:$IV$8,"="&amp;$K54)&lt;&gt;0,$L54,0)</f>
        <v>152.62</v>
      </c>
      <c r="Q54" s="61">
        <f>IF(COUNTIF(Setup_Hierarchy!$J$9:$IV$9,"="&amp;$K54)&lt;&gt;0,$L54,0)</f>
        <v>152.62</v>
      </c>
      <c r="R54" s="61">
        <f>IF(COUNTIF(Setup_Hierarchy!$J$10:$IV$10,"="&amp;$K54)&lt;&gt;0,$L54,0)</f>
        <v>0</v>
      </c>
      <c r="S54" s="61">
        <f>IF(COUNTIF(Setup_Hierarchy!$J$11:$IV$11,"="&amp;$K54)&lt;&gt;0,$L54,0)</f>
        <v>0</v>
      </c>
      <c r="T54" s="61">
        <f>IF(COUNTIF(Setup_Hierarchy!$J$12:$IV$12,"="&amp;$K54)&lt;&gt;0,$L54,0)</f>
        <v>0</v>
      </c>
      <c r="U54" s="61">
        <f>IF(COUNTIF(Setup_Hierarchy!$J$13:$IV$13,"="&amp;$K54)&lt;&gt;0,$L54,0)</f>
        <v>0</v>
      </c>
      <c r="V54" s="61">
        <f>IF(COUNTIF(Setup_Hierarchy!$J$14:$IV$14,"="&amp;$K54)&lt;&gt;0,$L54,0)</f>
        <v>0</v>
      </c>
      <c r="W54" s="61">
        <f>IF(COUNTIF(Setup_Hierarchy!$J$15:$IV$15,"="&amp;$K54)&lt;&gt;0,$L54,0)</f>
        <v>0</v>
      </c>
      <c r="X54" s="61">
        <f>IF(COUNTIF(Setup_Hierarchy!$J$16:$IV$16,"="&amp;$K54)&lt;&gt;0,$L54,0)</f>
        <v>0</v>
      </c>
      <c r="Y54" s="61">
        <f>IF(COUNTIF(Setup_Hierarchy!$J$17:$IV$17,"="&amp;$K54)&lt;&gt;0,$L54,0)</f>
        <v>0</v>
      </c>
      <c r="Z54" s="61">
        <f>IF(COUNTIF(Setup_Hierarchy!$J$18:$IV$18,"="&amp;$K54)&lt;&gt;0,$L54,0)</f>
        <v>0</v>
      </c>
      <c r="AA54" s="61">
        <f>IF(COUNTIF(Setup_Hierarchy!$J$19:$IV$19,"="&amp;$K54)&lt;&gt;0,$L54,0)</f>
        <v>0</v>
      </c>
      <c r="AB54" s="61">
        <f>IF(COUNTIF(Setup_Hierarchy!$J$20:$IV$20,"="&amp;$K54)&lt;&gt;0,$L54,0)</f>
        <v>0</v>
      </c>
      <c r="AC54" s="61">
        <f>IF(COUNTIF(Setup_Hierarchy!$J$21:$IV$21,"="&amp;$K54)&lt;&gt;0,$L54,0)</f>
        <v>152.62</v>
      </c>
      <c r="AD54" s="61">
        <f>IF(COUNTIF(Setup_Hierarchy!$J$22:$IV$22,"="&amp;$K54)&lt;&gt;0,$L54,0)</f>
        <v>152.62</v>
      </c>
      <c r="AE54" s="61">
        <f>IF(COUNTIF(Setup_Hierarchy!$J$23:$IV$23,"="&amp;$K54)&lt;&gt;0,$L54,0)</f>
        <v>0</v>
      </c>
      <c r="AF54" s="61">
        <f>IF(COUNTIF(Setup_Hierarchy!$J$24:$IV$24,"="&amp;$K54)&lt;&gt;0,$L54,0)</f>
        <v>0</v>
      </c>
      <c r="AG54" s="61">
        <f>IF(COUNTIF(Setup_Hierarchy!$J$25:$IV$25,"="&amp;$K54)&lt;&gt;0,$L54,0)</f>
        <v>0</v>
      </c>
      <c r="AH54" s="61">
        <f>IF(COUNTIF(Setup_Hierarchy!$J$26:$IV$26,"="&amp;$K54)&lt;&gt;0,$L54,0)</f>
        <v>0</v>
      </c>
      <c r="AI54" s="61">
        <f>IF(COUNTIF(Setup_Hierarchy!$J$27:$IV$27,"="&amp;$K54)&lt;&gt;0,$L54,0)</f>
        <v>0</v>
      </c>
      <c r="AJ54" s="61">
        <f>IF(COUNTIF(Setup_Hierarchy!$J$28:$IV$28,"="&amp;$K54)&lt;&gt;0,$L54,0)</f>
        <v>0</v>
      </c>
      <c r="AK54" s="61">
        <f>IF(COUNTIF(Setup_Hierarchy!$J$29:$IV$29,"="&amp;$K54)&lt;&gt;0,$L54,0)</f>
        <v>0</v>
      </c>
      <c r="AL54" s="61">
        <f>IF(COUNTIF(Setup_Hierarchy!$J$30:$IV$30,"="&amp;$K54)&lt;&gt;0,$L54,0)</f>
        <v>0</v>
      </c>
      <c r="AM54" s="61">
        <f>IF(COUNTIF(Setup_Hierarchy!$J$31:$IV$31,"="&amp;$K54)&lt;&gt;0,$L54,0)</f>
        <v>0</v>
      </c>
      <c r="AN54" s="61">
        <f>IF(COUNTIF(Setup_Hierarchy!$J$32:$IV$32,"="&amp;$K54)&lt;&gt;0,$L54,0)</f>
        <v>0</v>
      </c>
      <c r="AO54" s="61">
        <f>IF(COUNTIF(Setup_Hierarchy!$J$33:$IV$33,"="&amp;$K54)&lt;&gt;0,$L54,0)</f>
        <v>0</v>
      </c>
      <c r="AP54" s="61">
        <f>IF(COUNTIF(Setup_Hierarchy!$J$34:$IV$34,"="&amp;$K54)&lt;&gt;0,$L54,0)</f>
        <v>0</v>
      </c>
      <c r="AQ54" s="61">
        <f>IF(COUNTIF(Setup_Hierarchy!$J$35:$IV$35,"="&amp;$K54)&lt;&gt;0,$L54,0)</f>
        <v>0</v>
      </c>
      <c r="AR54" s="61">
        <f>IF(COUNTIF(Setup_Hierarchy!$J$36:$IV$36,"="&amp;$K54)&lt;&gt;0,$L54,0)</f>
        <v>0</v>
      </c>
      <c r="AS54" s="61">
        <f>IF(COUNTIF(Setup_Hierarchy!$J$37:$IV$37,"="&amp;$K54)&lt;&gt;0,$L54,0)</f>
        <v>0</v>
      </c>
      <c r="AT54" s="61">
        <f>IF(COUNTIF(Setup_Hierarchy!$J$38:$IV$38,"="&amp;$K54)&lt;&gt;0,$L54,0)</f>
        <v>0</v>
      </c>
      <c r="AU54" s="61">
        <f>IF(COUNTIF(Setup_Hierarchy!$J$39:$IV$39,"="&amp;$K54)&lt;&gt;0,$L54,0)</f>
        <v>0</v>
      </c>
      <c r="AV54" s="61">
        <f>IF(COUNTIF(Setup_Hierarchy!$J$40:$IV$40,"="&amp;$K54)&lt;&gt;0,$L54,0)</f>
        <v>0</v>
      </c>
      <c r="AW54" s="61">
        <f>IF(COUNTIF(Setup_Hierarchy!$J$41:$IV$41,"="&amp;$K54)&lt;&gt;0,$L54,0)</f>
        <v>0</v>
      </c>
      <c r="AX54" s="61">
        <f>IF(COUNTIF(Setup_Hierarchy!$J$42:$IV$42,"="&amp;$K54)&lt;&gt;0,$L54,0)</f>
        <v>0</v>
      </c>
      <c r="AY54" s="61">
        <f>IF(COUNTIF(Setup_Hierarchy!$J$43:$IV$43,"="&amp;$K54)&lt;&gt;0,$L54,0)</f>
        <v>0</v>
      </c>
      <c r="AZ54" s="61">
        <f>IF(COUNTIF(Setup_Hierarchy!$J$44:$IV$44,"="&amp;$K54)&lt;&gt;0,$L54,0)</f>
        <v>0</v>
      </c>
      <c r="BA54" s="61">
        <f>IF(COUNTIF(Setup_Hierarchy!$J$45:$IV$45,"="&amp;$K54)&lt;&gt;0,$L54,0)</f>
        <v>0</v>
      </c>
      <c r="BB54" s="61">
        <f>IF(COUNTIF(Setup_Hierarchy!$J$46:$IV$46,"="&amp;$K54)&lt;&gt;0,$L54,0)</f>
        <v>0</v>
      </c>
      <c r="BC54" s="61">
        <f>IF(COUNTIF(Setup_Hierarchy!$J$47:$IV$47,"="&amp;$K54)&lt;&gt;0,$L54,0)</f>
        <v>0</v>
      </c>
      <c r="BD54" s="61">
        <f>IF(COUNTIF(Setup_Hierarchy!$J$48:$IV$48,"="&amp;$K54)&lt;&gt;0,$L54,0)</f>
        <v>0</v>
      </c>
      <c r="BE54" s="61">
        <f>IF(COUNTIF(Setup_Hierarchy!$J$49:$IV$49,"="&amp;$K54)&lt;&gt;0,$L54,0)</f>
        <v>0</v>
      </c>
      <c r="BF54" s="61">
        <f>IF(COUNTIF(Setup_Hierarchy!$J$50:$IV$50,"="&amp;$K54)&lt;&gt;0,$L54,0)</f>
        <v>0</v>
      </c>
      <c r="BG54" s="61">
        <f>IF(COUNTIF(Setup_Hierarchy!$J$51:$IV$51,"="&amp;$K54)&lt;&gt;0,$L54,0)</f>
        <v>0</v>
      </c>
      <c r="BH54" s="61">
        <f>IF(COUNTIF(Setup_Hierarchy!$J$52:$IV$52,"="&amp;$K54)&lt;&gt;0,$L54,0)</f>
        <v>0</v>
      </c>
      <c r="BI54" s="61">
        <f>IF(COUNTIF(Setup_Hierarchy!$J$53:$IV$53,"="&amp;$K54)&lt;&gt;0,$L54,0)</f>
        <v>0</v>
      </c>
      <c r="BJ54" s="61">
        <f>IF(COUNTIF(Setup_Hierarchy!$J$54:$IV$54,"="&amp;$K54)&lt;&gt;0,$L54,0)</f>
        <v>0</v>
      </c>
      <c r="BK54" s="61">
        <f>IF(COUNTIF(Setup_Hierarchy!$J$55:$IV$55,"="&amp;$K54)&lt;&gt;0,$L54,0)</f>
        <v>0</v>
      </c>
      <c r="BL54" s="61">
        <f>IF(COUNTIF(Setup_Hierarchy!$J$56:$IV$56,"="&amp;$K54)&lt;&gt;0,$L54,0)</f>
        <v>0</v>
      </c>
      <c r="BM54" s="61">
        <f>IF(COUNTIF(Setup_Hierarchy!$J$57:$IV$57,"="&amp;$K54)&lt;&gt;0,$L54,0)</f>
        <v>0</v>
      </c>
      <c r="BN54" s="61">
        <f>IF(COUNTIF(Setup_Hierarchy!$J$58:$IV$58,"="&amp;$K54)&lt;&gt;0,$L54,0)</f>
        <v>0</v>
      </c>
      <c r="BO54" s="61">
        <f>IF(COUNTIF(Setup_Hierarchy!$J$59:$IV$59,"="&amp;$K54)&lt;&gt;0,$L54,0)</f>
        <v>0</v>
      </c>
      <c r="BP54" s="61">
        <f>IF(COUNTIF(Setup_Hierarchy!$J$60:$IV$60,"="&amp;$K54)&lt;&gt;0,$L54,0)</f>
        <v>0</v>
      </c>
      <c r="BQ54" s="61">
        <f>IF(COUNTIF(Setup_Hierarchy!$J$61:$IV$61,"="&amp;$K54)&lt;&gt;0,$L54,0)</f>
        <v>0</v>
      </c>
      <c r="BR54" s="61">
        <f>IF(COUNTIF(Setup_Hierarchy!$J$62:$IV$62,"="&amp;$K54)&lt;&gt;0,$L54,0)</f>
        <v>0</v>
      </c>
      <c r="BS54" s="61">
        <f>IF(COUNTIF(Setup_Hierarchy!$J$63:$IV$63,"="&amp;$K54)&lt;&gt;0,$L54,0)</f>
        <v>0</v>
      </c>
      <c r="BT54" s="61">
        <f>IF(COUNTIF(Setup_Hierarchy!$J$64:$IV$64,"="&amp;$K54)&lt;&gt;0,$L54,0)</f>
        <v>0</v>
      </c>
      <c r="BU54" s="61">
        <f>IF(COUNTIF(Setup_Hierarchy!$J$65:$IV$65,"="&amp;$K54)&lt;&gt;0,$L54,0)</f>
        <v>0</v>
      </c>
      <c r="BV54" s="61">
        <f>IF(COUNTIF(Setup_Hierarchy!$J$66:$IV$66,"="&amp;$K54)&lt;&gt;0,$L54,0)</f>
        <v>0</v>
      </c>
      <c r="BW54" s="61">
        <f>IF(COUNTIF(Setup_Hierarchy!$J$67:$IV$67,"="&amp;$K54)&lt;&gt;0,$L54,0)</f>
        <v>0</v>
      </c>
      <c r="BX54" s="61">
        <f>IF(COUNTIF(Setup_Hierarchy!$J$68:$IV$68,"="&amp;$K54)&lt;&gt;0,$L54,0)</f>
        <v>0</v>
      </c>
      <c r="BY54" s="61">
        <f>IF(COUNTIF(Setup_Hierarchy!$J$69:$IV$69,"="&amp;$K54)&lt;&gt;0,$L54,0)</f>
        <v>0</v>
      </c>
      <c r="BZ54" s="61">
        <f>IF(COUNTIF(Setup_Hierarchy!$J$70:$IV$70,"="&amp;$K54)&lt;&gt;0,$L54,0)</f>
        <v>0</v>
      </c>
      <c r="CA54" s="61">
        <f>IF(COUNTIF(Setup_Hierarchy!$J$71:$IV$71,"="&amp;$K54)&lt;&gt;0,$L54,0)</f>
        <v>0</v>
      </c>
      <c r="CB54" s="61">
        <f>IF(COUNTIF(Setup_Hierarchy!$J$72:$IV$72,"="&amp;$K54)&lt;&gt;0,$L54,0)</f>
        <v>0</v>
      </c>
      <c r="CC54" s="61">
        <f>IF(COUNTIF(Setup_Hierarchy!$J$73:$IV$73,"="&amp;$K54)&lt;&gt;0,$L54,0)</f>
        <v>0</v>
      </c>
      <c r="CD54" s="61">
        <f>IF(COUNTIF(Setup_Hierarchy!$J$74:$IV$74,"="&amp;$K54)&lt;&gt;0,$L54,0)</f>
        <v>0</v>
      </c>
      <c r="CE54" s="61">
        <f>IF(COUNTIF(Setup_Hierarchy!$J$75:$IV$75,"="&amp;$K54)&lt;&gt;0,$L54,0)</f>
        <v>0</v>
      </c>
      <c r="CF54" s="61">
        <f>IF(COUNTIF(Setup_Hierarchy!$J$76:$IV$76,"="&amp;$K54)&lt;&gt;0,$L54,0)</f>
        <v>0</v>
      </c>
      <c r="CG54" s="61">
        <f>IF(COUNTIF(Setup_Hierarchy!$J$77:$IV$77,"="&amp;$K54)&lt;&gt;0,$L54,0)</f>
        <v>0</v>
      </c>
      <c r="CH54" s="61">
        <f>IF(COUNTIF(Setup_Hierarchy!$J$78:$IV$78,"="&amp;$K54)&lt;&gt;0,$L54,0)</f>
        <v>0</v>
      </c>
      <c r="CI54" s="61">
        <f>IF(COUNTIF(Setup_Hierarchy!$J$79:$IV$79,"="&amp;$K54)&lt;&gt;0,$L54,0)</f>
        <v>0</v>
      </c>
      <c r="CJ54" s="61">
        <f>IF(COUNTIF(Setup_Hierarchy!$J$80:$IV$80,"="&amp;$K54)&lt;&gt;0,$L54,0)</f>
        <v>0</v>
      </c>
      <c r="CK54" s="61">
        <f>IF(COUNTIF(Setup_Hierarchy!$J$81:$IV$81,"="&amp;$K54)&lt;&gt;0,$L54,0)</f>
        <v>0</v>
      </c>
      <c r="CL54" s="61">
        <f>IF(COUNTIF(Setup_Hierarchy!$J$82:$IV$82,"="&amp;$K54)&lt;&gt;0,$L54,0)</f>
        <v>0</v>
      </c>
      <c r="CM54" s="61">
        <f>IF(COUNTIF(Setup_Hierarchy!$J$83:$IV$83,"="&amp;$K54)&lt;&gt;0,$L54,0)</f>
        <v>0</v>
      </c>
      <c r="CN54" s="61">
        <f>IF(COUNTIF(Setup_Hierarchy!$J$84:$IV$84,"="&amp;$K54)&lt;&gt;0,$L54,0)</f>
        <v>0</v>
      </c>
      <c r="CO54" s="61">
        <f>IF(COUNTIF(Setup_Hierarchy!$J$85:$IV$85,"="&amp;$K54)&lt;&gt;0,$L54,0)</f>
        <v>0</v>
      </c>
      <c r="CP54" s="61">
        <f>IF(COUNTIF(Setup_Hierarchy!$J$86:$IV$86,"="&amp;$K54)&lt;&gt;0,$L54,0)</f>
        <v>0</v>
      </c>
      <c r="CQ54" s="61">
        <f>IF(COUNTIF(Setup_Hierarchy!$J$87:$IV$87,"="&amp;$K54)&lt;&gt;0,$L54,0)</f>
        <v>0</v>
      </c>
      <c r="CR54" s="61">
        <f>IF(COUNTIF(Setup_Hierarchy!$J$88:$IV$88,"="&amp;$K54)&lt;&gt;0,$L54,0)</f>
        <v>0</v>
      </c>
      <c r="CS54" s="61">
        <f>IF(COUNTIF(Setup_Hierarchy!$J$89:$IV$89,"="&amp;$K54)&lt;&gt;0,$L54,0)</f>
        <v>0</v>
      </c>
      <c r="CT54" s="61">
        <f>IF(COUNTIF(Setup_Hierarchy!$J$90:$IV$90,"="&amp;$K54)&lt;&gt;0,$L54,0)</f>
        <v>0</v>
      </c>
      <c r="CU54" s="61">
        <f>IF(COUNTIF(Setup_Hierarchy!$J$91:$IV$91,"="&amp;$K54)&lt;&gt;0,$L54,0)</f>
        <v>0</v>
      </c>
      <c r="CV54" s="61">
        <f>IF(COUNTIF(Setup_Hierarchy!$J$92:$IV$92,"="&amp;$K54)&lt;&gt;0,$L54,0)</f>
        <v>0</v>
      </c>
      <c r="CW54" s="61">
        <f>IF(COUNTIF(Setup_Hierarchy!$J$93:$IV$93,"="&amp;$K54)&lt;&gt;0,$L54,0)</f>
        <v>0</v>
      </c>
      <c r="CX54" s="61">
        <f>IF(COUNTIF(Setup_Hierarchy!$J$94:$IV$94,"="&amp;$K54)&lt;&gt;0,$L54,0)</f>
        <v>0</v>
      </c>
      <c r="CY54" s="61">
        <f>IF(COUNTIF(Setup_Hierarchy!$J$95:$IV$95,"="&amp;$K54)&lt;&gt;0,$L54,0)</f>
        <v>0</v>
      </c>
      <c r="CZ54" s="61">
        <f>IF(COUNTIF(Setup_Hierarchy!$J$96:$IV$96,"="&amp;$K54)&lt;&gt;0,$L54,0)</f>
        <v>0</v>
      </c>
      <c r="DA54" s="61">
        <f>IF(COUNTIF(Setup_Hierarchy!$J$97:$IV$97,"="&amp;$K54)&lt;&gt;0,$L54,0)</f>
        <v>0</v>
      </c>
      <c r="DB54" s="61">
        <f>IF(COUNTIF(Setup_Hierarchy!$J$98:$IV$98,"="&amp;$K54)&lt;&gt;0,$L54,0)</f>
        <v>0</v>
      </c>
      <c r="DC54" s="61">
        <f>IF(COUNTIF(Setup_Hierarchy!$J$99:$IV$99,"="&amp;$K54)&lt;&gt;0,$L54,0)</f>
        <v>0</v>
      </c>
      <c r="DD54" s="61">
        <f>IF(COUNTIF(Setup_Hierarchy!$J$100:$IV$100,"="&amp;$K54)&lt;&gt;0,$L54,0)</f>
        <v>0</v>
      </c>
      <c r="DE54" s="61">
        <f>IF(COUNTIF(Setup_Hierarchy!$J$101:$IV$101,"="&amp;$K54)&lt;&gt;0,$L54,0)</f>
        <v>0</v>
      </c>
      <c r="DF54" s="61">
        <f>IF(COUNTIF(Setup_Hierarchy!$J$102:$IV$102,"="&amp;$K54)&lt;&gt;0,$L54,0)</f>
        <v>0</v>
      </c>
      <c r="DG54" s="61">
        <f>IF(COUNTIF(Setup_Hierarchy!$J$103:$IV$103,"="&amp;$K54)&lt;&gt;0,$L54,0)</f>
        <v>0</v>
      </c>
      <c r="DH54" s="61">
        <f>IF(COUNTIF(Setup_Hierarchy!$J$104:$IV$104,"="&amp;$K54)&lt;&gt;0,$L54,0)</f>
        <v>0</v>
      </c>
      <c r="DI54" s="61">
        <f>IF(COUNTIF(Setup_Hierarchy!$J$105:$IV$105,"="&amp;$K54)&lt;&gt;0,$L54,0)</f>
        <v>0</v>
      </c>
      <c r="DJ54" s="61">
        <f>IF(COUNTIF(Setup_Hierarchy!$J$106:$IV$106,"="&amp;$K54)&lt;&gt;0,$L54,0)</f>
        <v>0</v>
      </c>
      <c r="DK54" s="61">
        <f>IF(COUNTIF(Setup_Hierarchy!$J$107:$IV$107,"="&amp;$K54)&lt;&gt;0,$L54,0)</f>
        <v>0</v>
      </c>
      <c r="DL54" s="61">
        <f>IF(COUNTIF(Setup_Hierarchy!$J$108:$IV$108,"="&amp;$K54)&lt;&gt;0,$L54,0)</f>
        <v>0</v>
      </c>
      <c r="DM54" s="61">
        <f>IF(COUNTIF(Setup_Hierarchy!$J$109:$IV$109,"="&amp;$K54)&lt;&gt;0,$L54,0)</f>
        <v>0</v>
      </c>
      <c r="DN54" s="61">
        <f>IF(COUNTIF(Setup_Hierarchy!$J$110:$IV$110,"="&amp;$K54)&lt;&gt;0,$L54,0)</f>
        <v>0</v>
      </c>
      <c r="DO54" s="61">
        <f>IF(COUNTIF(Setup_Hierarchy!$J$111:$IV$111,"="&amp;$K54)&lt;&gt;0,$L54,0)</f>
        <v>0</v>
      </c>
      <c r="DP54" s="61">
        <f>IF(COUNTIF(Setup_Hierarchy!$J$112:$IV$112,"="&amp;$K54)&lt;&gt;0,$L54,0)</f>
        <v>0</v>
      </c>
      <c r="DQ54" s="61">
        <f>IF(COUNTIF(Setup_Hierarchy!$J$113:$IV$113,"="&amp;$K54)&lt;&gt;0,$L54,0)</f>
        <v>0</v>
      </c>
      <c r="DR54" s="61">
        <f>IF(COUNTIF(Setup_Hierarchy!$J$114:$IV$114,"="&amp;$K54)&lt;&gt;0,$L54,0)</f>
        <v>0</v>
      </c>
      <c r="DS54" s="61">
        <f>IF(COUNTIF(Setup_Hierarchy!$J$115:$IV$115,"="&amp;$K54)&lt;&gt;0,$L54,0)</f>
        <v>0</v>
      </c>
      <c r="DT54" s="61">
        <f>IF(COUNTIF(Setup_Hierarchy!$J$116:$IV$116,"="&amp;$K54)&lt;&gt;0,$L54,0)</f>
        <v>0</v>
      </c>
    </row>
    <row r="55" spans="2:124" x14ac:dyDescent="0.2">
      <c r="B55" t="s">
        <v>43</v>
      </c>
      <c r="C55">
        <v>5</v>
      </c>
      <c r="D55" t="s">
        <v>18</v>
      </c>
      <c r="E55" t="s">
        <v>369</v>
      </c>
      <c r="F55" t="s">
        <v>525</v>
      </c>
      <c r="G55" t="s">
        <v>531</v>
      </c>
      <c r="H55" t="s">
        <v>14</v>
      </c>
      <c r="I55">
        <v>5.9305999999999998E-2</v>
      </c>
      <c r="J55">
        <v>-0.11437600000000001</v>
      </c>
      <c r="K55">
        <v>679</v>
      </c>
      <c r="L55">
        <v>98.04</v>
      </c>
      <c r="M55" s="61">
        <f>IF(COUNTIF(Setup_Hierarchy!$J$5:$IV$5,"="&amp;$K55)&lt;&gt;0,$L55,0)</f>
        <v>98.04</v>
      </c>
      <c r="N55" s="61">
        <f>IF(COUNTIF(Setup_Hierarchy!$J$6:$IV$6,"="&amp;$K55)&lt;&gt;0,$L55,0)</f>
        <v>98.04</v>
      </c>
      <c r="O55" s="61">
        <f>IF(COUNTIF(Setup_Hierarchy!$J$7:$IV$7,"="&amp;$K55)&lt;&gt;0,$L55,0)</f>
        <v>98.04</v>
      </c>
      <c r="P55" s="61">
        <f>IF(COUNTIF(Setup_Hierarchy!$J$8:$IV$8,"="&amp;$K55)&lt;&gt;0,$L55,0)</f>
        <v>98.04</v>
      </c>
      <c r="Q55" s="61">
        <f>IF(COUNTIF(Setup_Hierarchy!$J$9:$IV$9,"="&amp;$K55)&lt;&gt;0,$L55,0)</f>
        <v>98.04</v>
      </c>
      <c r="R55" s="61">
        <f>IF(COUNTIF(Setup_Hierarchy!$J$10:$IV$10,"="&amp;$K55)&lt;&gt;0,$L55,0)</f>
        <v>0</v>
      </c>
      <c r="S55" s="61">
        <f>IF(COUNTIF(Setup_Hierarchy!$J$11:$IV$11,"="&amp;$K55)&lt;&gt;0,$L55,0)</f>
        <v>0</v>
      </c>
      <c r="T55" s="61">
        <f>IF(COUNTIF(Setup_Hierarchy!$J$12:$IV$12,"="&amp;$K55)&lt;&gt;0,$L55,0)</f>
        <v>0</v>
      </c>
      <c r="U55" s="61">
        <f>IF(COUNTIF(Setup_Hierarchy!$J$13:$IV$13,"="&amp;$K55)&lt;&gt;0,$L55,0)</f>
        <v>0</v>
      </c>
      <c r="V55" s="61">
        <f>IF(COUNTIF(Setup_Hierarchy!$J$14:$IV$14,"="&amp;$K55)&lt;&gt;0,$L55,0)</f>
        <v>98.04</v>
      </c>
      <c r="W55" s="61">
        <f>IF(COUNTIF(Setup_Hierarchy!$J$15:$IV$15,"="&amp;$K55)&lt;&gt;0,$L55,0)</f>
        <v>98.04</v>
      </c>
      <c r="X55" s="61">
        <f>IF(COUNTIF(Setup_Hierarchy!$J$16:$IV$16,"="&amp;$K55)&lt;&gt;0,$L55,0)</f>
        <v>0</v>
      </c>
      <c r="Y55" s="61">
        <f>IF(COUNTIF(Setup_Hierarchy!$J$17:$IV$17,"="&amp;$K55)&lt;&gt;0,$L55,0)</f>
        <v>0</v>
      </c>
      <c r="Z55" s="61">
        <f>IF(COUNTIF(Setup_Hierarchy!$J$18:$IV$18,"="&amp;$K55)&lt;&gt;0,$L55,0)</f>
        <v>0</v>
      </c>
      <c r="AA55" s="61">
        <f>IF(COUNTIF(Setup_Hierarchy!$J$19:$IV$19,"="&amp;$K55)&lt;&gt;0,$L55,0)</f>
        <v>0</v>
      </c>
      <c r="AB55" s="61">
        <f>IF(COUNTIF(Setup_Hierarchy!$J$20:$IV$20,"="&amp;$K55)&lt;&gt;0,$L55,0)</f>
        <v>0</v>
      </c>
      <c r="AC55" s="61">
        <f>IF(COUNTIF(Setup_Hierarchy!$J$21:$IV$21,"="&amp;$K55)&lt;&gt;0,$L55,0)</f>
        <v>0</v>
      </c>
      <c r="AD55" s="61">
        <f>IF(COUNTIF(Setup_Hierarchy!$J$22:$IV$22,"="&amp;$K55)&lt;&gt;0,$L55,0)</f>
        <v>0</v>
      </c>
      <c r="AE55" s="61">
        <f>IF(COUNTIF(Setup_Hierarchy!$J$23:$IV$23,"="&amp;$K55)&lt;&gt;0,$L55,0)</f>
        <v>0</v>
      </c>
      <c r="AF55" s="61">
        <f>IF(COUNTIF(Setup_Hierarchy!$J$24:$IV$24,"="&amp;$K55)&lt;&gt;0,$L55,0)</f>
        <v>0</v>
      </c>
      <c r="AG55" s="61">
        <f>IF(COUNTIF(Setup_Hierarchy!$J$25:$IV$25,"="&amp;$K55)&lt;&gt;0,$L55,0)</f>
        <v>0</v>
      </c>
      <c r="AH55" s="61">
        <f>IF(COUNTIF(Setup_Hierarchy!$J$26:$IV$26,"="&amp;$K55)&lt;&gt;0,$L55,0)</f>
        <v>0</v>
      </c>
      <c r="AI55" s="61">
        <f>IF(COUNTIF(Setup_Hierarchy!$J$27:$IV$27,"="&amp;$K55)&lt;&gt;0,$L55,0)</f>
        <v>0</v>
      </c>
      <c r="AJ55" s="61">
        <f>IF(COUNTIF(Setup_Hierarchy!$J$28:$IV$28,"="&amp;$K55)&lt;&gt;0,$L55,0)</f>
        <v>0</v>
      </c>
      <c r="AK55" s="61">
        <f>IF(COUNTIF(Setup_Hierarchy!$J$29:$IV$29,"="&amp;$K55)&lt;&gt;0,$L55,0)</f>
        <v>0</v>
      </c>
      <c r="AL55" s="61">
        <f>IF(COUNTIF(Setup_Hierarchy!$J$30:$IV$30,"="&amp;$K55)&lt;&gt;0,$L55,0)</f>
        <v>0</v>
      </c>
      <c r="AM55" s="61">
        <f>IF(COUNTIF(Setup_Hierarchy!$J$31:$IV$31,"="&amp;$K55)&lt;&gt;0,$L55,0)</f>
        <v>0</v>
      </c>
      <c r="AN55" s="61">
        <f>IF(COUNTIF(Setup_Hierarchy!$J$32:$IV$32,"="&amp;$K55)&lt;&gt;0,$L55,0)</f>
        <v>0</v>
      </c>
      <c r="AO55" s="61">
        <f>IF(COUNTIF(Setup_Hierarchy!$J$33:$IV$33,"="&amp;$K55)&lt;&gt;0,$L55,0)</f>
        <v>0</v>
      </c>
      <c r="AP55" s="61">
        <f>IF(COUNTIF(Setup_Hierarchy!$J$34:$IV$34,"="&amp;$K55)&lt;&gt;0,$L55,0)</f>
        <v>0</v>
      </c>
      <c r="AQ55" s="61">
        <f>IF(COUNTIF(Setup_Hierarchy!$J$35:$IV$35,"="&amp;$K55)&lt;&gt;0,$L55,0)</f>
        <v>0</v>
      </c>
      <c r="AR55" s="61">
        <f>IF(COUNTIF(Setup_Hierarchy!$J$36:$IV$36,"="&amp;$K55)&lt;&gt;0,$L55,0)</f>
        <v>0</v>
      </c>
      <c r="AS55" s="61">
        <f>IF(COUNTIF(Setup_Hierarchy!$J$37:$IV$37,"="&amp;$K55)&lt;&gt;0,$L55,0)</f>
        <v>0</v>
      </c>
      <c r="AT55" s="61">
        <f>IF(COUNTIF(Setup_Hierarchy!$J$38:$IV$38,"="&amp;$K55)&lt;&gt;0,$L55,0)</f>
        <v>0</v>
      </c>
      <c r="AU55" s="61">
        <f>IF(COUNTIF(Setup_Hierarchy!$J$39:$IV$39,"="&amp;$K55)&lt;&gt;0,$L55,0)</f>
        <v>0</v>
      </c>
      <c r="AV55" s="61">
        <f>IF(COUNTIF(Setup_Hierarchy!$J$40:$IV$40,"="&amp;$K55)&lt;&gt;0,$L55,0)</f>
        <v>0</v>
      </c>
      <c r="AW55" s="61">
        <f>IF(COUNTIF(Setup_Hierarchy!$J$41:$IV$41,"="&amp;$K55)&lt;&gt;0,$L55,0)</f>
        <v>0</v>
      </c>
      <c r="AX55" s="61">
        <f>IF(COUNTIF(Setup_Hierarchy!$J$42:$IV$42,"="&amp;$K55)&lt;&gt;0,$L55,0)</f>
        <v>0</v>
      </c>
      <c r="AY55" s="61">
        <f>IF(COUNTIF(Setup_Hierarchy!$J$43:$IV$43,"="&amp;$K55)&lt;&gt;0,$L55,0)</f>
        <v>0</v>
      </c>
      <c r="AZ55" s="61">
        <f>IF(COUNTIF(Setup_Hierarchy!$J$44:$IV$44,"="&amp;$K55)&lt;&gt;0,$L55,0)</f>
        <v>0</v>
      </c>
      <c r="BA55" s="61">
        <f>IF(COUNTIF(Setup_Hierarchy!$J$45:$IV$45,"="&amp;$K55)&lt;&gt;0,$L55,0)</f>
        <v>0</v>
      </c>
      <c r="BB55" s="61">
        <f>IF(COUNTIF(Setup_Hierarchy!$J$46:$IV$46,"="&amp;$K55)&lt;&gt;0,$L55,0)</f>
        <v>0</v>
      </c>
      <c r="BC55" s="61">
        <f>IF(COUNTIF(Setup_Hierarchy!$J$47:$IV$47,"="&amp;$K55)&lt;&gt;0,$L55,0)</f>
        <v>0</v>
      </c>
      <c r="BD55" s="61">
        <f>IF(COUNTIF(Setup_Hierarchy!$J$48:$IV$48,"="&amp;$K55)&lt;&gt;0,$L55,0)</f>
        <v>0</v>
      </c>
      <c r="BE55" s="61">
        <f>IF(COUNTIF(Setup_Hierarchy!$J$49:$IV$49,"="&amp;$K55)&lt;&gt;0,$L55,0)</f>
        <v>0</v>
      </c>
      <c r="BF55" s="61">
        <f>IF(COUNTIF(Setup_Hierarchy!$J$50:$IV$50,"="&amp;$K55)&lt;&gt;0,$L55,0)</f>
        <v>0</v>
      </c>
      <c r="BG55" s="61">
        <f>IF(COUNTIF(Setup_Hierarchy!$J$51:$IV$51,"="&amp;$K55)&lt;&gt;0,$L55,0)</f>
        <v>0</v>
      </c>
      <c r="BH55" s="61">
        <f>IF(COUNTIF(Setup_Hierarchy!$J$52:$IV$52,"="&amp;$K55)&lt;&gt;0,$L55,0)</f>
        <v>0</v>
      </c>
      <c r="BI55" s="61">
        <f>IF(COUNTIF(Setup_Hierarchy!$J$53:$IV$53,"="&amp;$K55)&lt;&gt;0,$L55,0)</f>
        <v>0</v>
      </c>
      <c r="BJ55" s="61">
        <f>IF(COUNTIF(Setup_Hierarchy!$J$54:$IV$54,"="&amp;$K55)&lt;&gt;0,$L55,0)</f>
        <v>0</v>
      </c>
      <c r="BK55" s="61">
        <f>IF(COUNTIF(Setup_Hierarchy!$J$55:$IV$55,"="&amp;$K55)&lt;&gt;0,$L55,0)</f>
        <v>0</v>
      </c>
      <c r="BL55" s="61">
        <f>IF(COUNTIF(Setup_Hierarchy!$J$56:$IV$56,"="&amp;$K55)&lt;&gt;0,$L55,0)</f>
        <v>0</v>
      </c>
      <c r="BM55" s="61">
        <f>IF(COUNTIF(Setup_Hierarchy!$J$57:$IV$57,"="&amp;$K55)&lt;&gt;0,$L55,0)</f>
        <v>0</v>
      </c>
      <c r="BN55" s="61">
        <f>IF(COUNTIF(Setup_Hierarchy!$J$58:$IV$58,"="&amp;$K55)&lt;&gt;0,$L55,0)</f>
        <v>0</v>
      </c>
      <c r="BO55" s="61">
        <f>IF(COUNTIF(Setup_Hierarchy!$J$59:$IV$59,"="&amp;$K55)&lt;&gt;0,$L55,0)</f>
        <v>0</v>
      </c>
      <c r="BP55" s="61">
        <f>IF(COUNTIF(Setup_Hierarchy!$J$60:$IV$60,"="&amp;$K55)&lt;&gt;0,$L55,0)</f>
        <v>0</v>
      </c>
      <c r="BQ55" s="61">
        <f>IF(COUNTIF(Setup_Hierarchy!$J$61:$IV$61,"="&amp;$K55)&lt;&gt;0,$L55,0)</f>
        <v>0</v>
      </c>
      <c r="BR55" s="61">
        <f>IF(COUNTIF(Setup_Hierarchy!$J$62:$IV$62,"="&amp;$K55)&lt;&gt;0,$L55,0)</f>
        <v>0</v>
      </c>
      <c r="BS55" s="61">
        <f>IF(COUNTIF(Setup_Hierarchy!$J$63:$IV$63,"="&amp;$K55)&lt;&gt;0,$L55,0)</f>
        <v>0</v>
      </c>
      <c r="BT55" s="61">
        <f>IF(COUNTIF(Setup_Hierarchy!$J$64:$IV$64,"="&amp;$K55)&lt;&gt;0,$L55,0)</f>
        <v>0</v>
      </c>
      <c r="BU55" s="61">
        <f>IF(COUNTIF(Setup_Hierarchy!$J$65:$IV$65,"="&amp;$K55)&lt;&gt;0,$L55,0)</f>
        <v>0</v>
      </c>
      <c r="BV55" s="61">
        <f>IF(COUNTIF(Setup_Hierarchy!$J$66:$IV$66,"="&amp;$K55)&lt;&gt;0,$L55,0)</f>
        <v>0</v>
      </c>
      <c r="BW55" s="61">
        <f>IF(COUNTIF(Setup_Hierarchy!$J$67:$IV$67,"="&amp;$K55)&lt;&gt;0,$L55,0)</f>
        <v>0</v>
      </c>
      <c r="BX55" s="61">
        <f>IF(COUNTIF(Setup_Hierarchy!$J$68:$IV$68,"="&amp;$K55)&lt;&gt;0,$L55,0)</f>
        <v>0</v>
      </c>
      <c r="BY55" s="61">
        <f>IF(COUNTIF(Setup_Hierarchy!$J$69:$IV$69,"="&amp;$K55)&lt;&gt;0,$L55,0)</f>
        <v>0</v>
      </c>
      <c r="BZ55" s="61">
        <f>IF(COUNTIF(Setup_Hierarchy!$J$70:$IV$70,"="&amp;$K55)&lt;&gt;0,$L55,0)</f>
        <v>0</v>
      </c>
      <c r="CA55" s="61">
        <f>IF(COUNTIF(Setup_Hierarchy!$J$71:$IV$71,"="&amp;$K55)&lt;&gt;0,$L55,0)</f>
        <v>0</v>
      </c>
      <c r="CB55" s="61">
        <f>IF(COUNTIF(Setup_Hierarchy!$J$72:$IV$72,"="&amp;$K55)&lt;&gt;0,$L55,0)</f>
        <v>0</v>
      </c>
      <c r="CC55" s="61">
        <f>IF(COUNTIF(Setup_Hierarchy!$J$73:$IV$73,"="&amp;$K55)&lt;&gt;0,$L55,0)</f>
        <v>0</v>
      </c>
      <c r="CD55" s="61">
        <f>IF(COUNTIF(Setup_Hierarchy!$J$74:$IV$74,"="&amp;$K55)&lt;&gt;0,$L55,0)</f>
        <v>0</v>
      </c>
      <c r="CE55" s="61">
        <f>IF(COUNTIF(Setup_Hierarchy!$J$75:$IV$75,"="&amp;$K55)&lt;&gt;0,$L55,0)</f>
        <v>0</v>
      </c>
      <c r="CF55" s="61">
        <f>IF(COUNTIF(Setup_Hierarchy!$J$76:$IV$76,"="&amp;$K55)&lt;&gt;0,$L55,0)</f>
        <v>0</v>
      </c>
      <c r="CG55" s="61">
        <f>IF(COUNTIF(Setup_Hierarchy!$J$77:$IV$77,"="&amp;$K55)&lt;&gt;0,$L55,0)</f>
        <v>0</v>
      </c>
      <c r="CH55" s="61">
        <f>IF(COUNTIF(Setup_Hierarchy!$J$78:$IV$78,"="&amp;$K55)&lt;&gt;0,$L55,0)</f>
        <v>0</v>
      </c>
      <c r="CI55" s="61">
        <f>IF(COUNTIF(Setup_Hierarchy!$J$79:$IV$79,"="&amp;$K55)&lt;&gt;0,$L55,0)</f>
        <v>0</v>
      </c>
      <c r="CJ55" s="61">
        <f>IF(COUNTIF(Setup_Hierarchy!$J$80:$IV$80,"="&amp;$K55)&lt;&gt;0,$L55,0)</f>
        <v>0</v>
      </c>
      <c r="CK55" s="61">
        <f>IF(COUNTIF(Setup_Hierarchy!$J$81:$IV$81,"="&amp;$K55)&lt;&gt;0,$L55,0)</f>
        <v>0</v>
      </c>
      <c r="CL55" s="61">
        <f>IF(COUNTIF(Setup_Hierarchy!$J$82:$IV$82,"="&amp;$K55)&lt;&gt;0,$L55,0)</f>
        <v>0</v>
      </c>
      <c r="CM55" s="61">
        <f>IF(COUNTIF(Setup_Hierarchy!$J$83:$IV$83,"="&amp;$K55)&lt;&gt;0,$L55,0)</f>
        <v>0</v>
      </c>
      <c r="CN55" s="61">
        <f>IF(COUNTIF(Setup_Hierarchy!$J$84:$IV$84,"="&amp;$K55)&lt;&gt;0,$L55,0)</f>
        <v>0</v>
      </c>
      <c r="CO55" s="61">
        <f>IF(COUNTIF(Setup_Hierarchy!$J$85:$IV$85,"="&amp;$K55)&lt;&gt;0,$L55,0)</f>
        <v>0</v>
      </c>
      <c r="CP55" s="61">
        <f>IF(COUNTIF(Setup_Hierarchy!$J$86:$IV$86,"="&amp;$K55)&lt;&gt;0,$L55,0)</f>
        <v>0</v>
      </c>
      <c r="CQ55" s="61">
        <f>IF(COUNTIF(Setup_Hierarchy!$J$87:$IV$87,"="&amp;$K55)&lt;&gt;0,$L55,0)</f>
        <v>0</v>
      </c>
      <c r="CR55" s="61">
        <f>IF(COUNTIF(Setup_Hierarchy!$J$88:$IV$88,"="&amp;$K55)&lt;&gt;0,$L55,0)</f>
        <v>0</v>
      </c>
      <c r="CS55" s="61">
        <f>IF(COUNTIF(Setup_Hierarchy!$J$89:$IV$89,"="&amp;$K55)&lt;&gt;0,$L55,0)</f>
        <v>0</v>
      </c>
      <c r="CT55" s="61">
        <f>IF(COUNTIF(Setup_Hierarchy!$J$90:$IV$90,"="&amp;$K55)&lt;&gt;0,$L55,0)</f>
        <v>0</v>
      </c>
      <c r="CU55" s="61">
        <f>IF(COUNTIF(Setup_Hierarchy!$J$91:$IV$91,"="&amp;$K55)&lt;&gt;0,$L55,0)</f>
        <v>0</v>
      </c>
      <c r="CV55" s="61">
        <f>IF(COUNTIF(Setup_Hierarchy!$J$92:$IV$92,"="&amp;$K55)&lt;&gt;0,$L55,0)</f>
        <v>0</v>
      </c>
      <c r="CW55" s="61">
        <f>IF(COUNTIF(Setup_Hierarchy!$J$93:$IV$93,"="&amp;$K55)&lt;&gt;0,$L55,0)</f>
        <v>0</v>
      </c>
      <c r="CX55" s="61">
        <f>IF(COUNTIF(Setup_Hierarchy!$J$94:$IV$94,"="&amp;$K55)&lt;&gt;0,$L55,0)</f>
        <v>0</v>
      </c>
      <c r="CY55" s="61">
        <f>IF(COUNTIF(Setup_Hierarchy!$J$95:$IV$95,"="&amp;$K55)&lt;&gt;0,$L55,0)</f>
        <v>0</v>
      </c>
      <c r="CZ55" s="61">
        <f>IF(COUNTIF(Setup_Hierarchy!$J$96:$IV$96,"="&amp;$K55)&lt;&gt;0,$L55,0)</f>
        <v>0</v>
      </c>
      <c r="DA55" s="61">
        <f>IF(COUNTIF(Setup_Hierarchy!$J$97:$IV$97,"="&amp;$K55)&lt;&gt;0,$L55,0)</f>
        <v>0</v>
      </c>
      <c r="DB55" s="61">
        <f>IF(COUNTIF(Setup_Hierarchy!$J$98:$IV$98,"="&amp;$K55)&lt;&gt;0,$L55,0)</f>
        <v>0</v>
      </c>
      <c r="DC55" s="61">
        <f>IF(COUNTIF(Setup_Hierarchy!$J$99:$IV$99,"="&amp;$K55)&lt;&gt;0,$L55,0)</f>
        <v>0</v>
      </c>
      <c r="DD55" s="61">
        <f>IF(COUNTIF(Setup_Hierarchy!$J$100:$IV$100,"="&amp;$K55)&lt;&gt;0,$L55,0)</f>
        <v>0</v>
      </c>
      <c r="DE55" s="61">
        <f>IF(COUNTIF(Setup_Hierarchy!$J$101:$IV$101,"="&amp;$K55)&lt;&gt;0,$L55,0)</f>
        <v>0</v>
      </c>
      <c r="DF55" s="61">
        <f>IF(COUNTIF(Setup_Hierarchy!$J$102:$IV$102,"="&amp;$K55)&lt;&gt;0,$L55,0)</f>
        <v>0</v>
      </c>
      <c r="DG55" s="61">
        <f>IF(COUNTIF(Setup_Hierarchy!$J$103:$IV$103,"="&amp;$K55)&lt;&gt;0,$L55,0)</f>
        <v>0</v>
      </c>
      <c r="DH55" s="61">
        <f>IF(COUNTIF(Setup_Hierarchy!$J$104:$IV$104,"="&amp;$K55)&lt;&gt;0,$L55,0)</f>
        <v>0</v>
      </c>
      <c r="DI55" s="61">
        <f>IF(COUNTIF(Setup_Hierarchy!$J$105:$IV$105,"="&amp;$K55)&lt;&gt;0,$L55,0)</f>
        <v>0</v>
      </c>
      <c r="DJ55" s="61">
        <f>IF(COUNTIF(Setup_Hierarchy!$J$106:$IV$106,"="&amp;$K55)&lt;&gt;0,$L55,0)</f>
        <v>0</v>
      </c>
      <c r="DK55" s="61">
        <f>IF(COUNTIF(Setup_Hierarchy!$J$107:$IV$107,"="&amp;$K55)&lt;&gt;0,$L55,0)</f>
        <v>0</v>
      </c>
      <c r="DL55" s="61">
        <f>IF(COUNTIF(Setup_Hierarchy!$J$108:$IV$108,"="&amp;$K55)&lt;&gt;0,$L55,0)</f>
        <v>0</v>
      </c>
      <c r="DM55" s="61">
        <f>IF(COUNTIF(Setup_Hierarchy!$J$109:$IV$109,"="&amp;$K55)&lt;&gt;0,$L55,0)</f>
        <v>0</v>
      </c>
      <c r="DN55" s="61">
        <f>IF(COUNTIF(Setup_Hierarchy!$J$110:$IV$110,"="&amp;$K55)&lt;&gt;0,$L55,0)</f>
        <v>0</v>
      </c>
      <c r="DO55" s="61">
        <f>IF(COUNTIF(Setup_Hierarchy!$J$111:$IV$111,"="&amp;$K55)&lt;&gt;0,$L55,0)</f>
        <v>0</v>
      </c>
      <c r="DP55" s="61">
        <f>IF(COUNTIF(Setup_Hierarchy!$J$112:$IV$112,"="&amp;$K55)&lt;&gt;0,$L55,0)</f>
        <v>0</v>
      </c>
      <c r="DQ55" s="61">
        <f>IF(COUNTIF(Setup_Hierarchy!$J$113:$IV$113,"="&amp;$K55)&lt;&gt;0,$L55,0)</f>
        <v>0</v>
      </c>
      <c r="DR55" s="61">
        <f>IF(COUNTIF(Setup_Hierarchy!$J$114:$IV$114,"="&amp;$K55)&lt;&gt;0,$L55,0)</f>
        <v>0</v>
      </c>
      <c r="DS55" s="61">
        <f>IF(COUNTIF(Setup_Hierarchy!$J$115:$IV$115,"="&amp;$K55)&lt;&gt;0,$L55,0)</f>
        <v>0</v>
      </c>
      <c r="DT55" s="61">
        <f>IF(COUNTIF(Setup_Hierarchy!$J$116:$IV$116,"="&amp;$K55)&lt;&gt;0,$L55,0)</f>
        <v>0</v>
      </c>
    </row>
    <row r="56" spans="2:124" x14ac:dyDescent="0.2">
      <c r="B56" t="s">
        <v>43</v>
      </c>
      <c r="C56">
        <v>5</v>
      </c>
      <c r="D56" t="s">
        <v>18</v>
      </c>
      <c r="E56" t="s">
        <v>369</v>
      </c>
      <c r="F56" t="s">
        <v>525</v>
      </c>
      <c r="G56" t="s">
        <v>531</v>
      </c>
      <c r="H56" t="s">
        <v>14</v>
      </c>
      <c r="I56">
        <v>5.9305999999999998E-2</v>
      </c>
      <c r="J56">
        <v>-0.11437600000000001</v>
      </c>
      <c r="K56">
        <v>699</v>
      </c>
      <c r="L56">
        <v>1019.84</v>
      </c>
      <c r="M56" s="61">
        <f>IF(COUNTIF(Setup_Hierarchy!$J$5:$IV$5,"="&amp;$K56)&lt;&gt;0,$L56,0)</f>
        <v>1019.84</v>
      </c>
      <c r="N56" s="61">
        <f>IF(COUNTIF(Setup_Hierarchy!$J$6:$IV$6,"="&amp;$K56)&lt;&gt;0,$L56,0)</f>
        <v>1019.84</v>
      </c>
      <c r="O56" s="61">
        <f>IF(COUNTIF(Setup_Hierarchy!$J$7:$IV$7,"="&amp;$K56)&lt;&gt;0,$L56,0)</f>
        <v>1019.84</v>
      </c>
      <c r="P56" s="61">
        <f>IF(COUNTIF(Setup_Hierarchy!$J$8:$IV$8,"="&amp;$K56)&lt;&gt;0,$L56,0)</f>
        <v>1019.84</v>
      </c>
      <c r="Q56" s="61">
        <f>IF(COUNTIF(Setup_Hierarchy!$J$9:$IV$9,"="&amp;$K56)&lt;&gt;0,$L56,0)</f>
        <v>1019.84</v>
      </c>
      <c r="R56" s="61">
        <f>IF(COUNTIF(Setup_Hierarchy!$J$10:$IV$10,"="&amp;$K56)&lt;&gt;0,$L56,0)</f>
        <v>0</v>
      </c>
      <c r="S56" s="61">
        <f>IF(COUNTIF(Setup_Hierarchy!$J$11:$IV$11,"="&amp;$K56)&lt;&gt;0,$L56,0)</f>
        <v>0</v>
      </c>
      <c r="T56" s="61">
        <f>IF(COUNTIF(Setup_Hierarchy!$J$12:$IV$12,"="&amp;$K56)&lt;&gt;0,$L56,0)</f>
        <v>0</v>
      </c>
      <c r="U56" s="61">
        <f>IF(COUNTIF(Setup_Hierarchy!$J$13:$IV$13,"="&amp;$K56)&lt;&gt;0,$L56,0)</f>
        <v>0</v>
      </c>
      <c r="V56" s="61">
        <f>IF(COUNTIF(Setup_Hierarchy!$J$14:$IV$14,"="&amp;$K56)&lt;&gt;0,$L56,0)</f>
        <v>0</v>
      </c>
      <c r="W56" s="61">
        <f>IF(COUNTIF(Setup_Hierarchy!$J$15:$IV$15,"="&amp;$K56)&lt;&gt;0,$L56,0)</f>
        <v>0</v>
      </c>
      <c r="X56" s="61">
        <f>IF(COUNTIF(Setup_Hierarchy!$J$16:$IV$16,"="&amp;$K56)&lt;&gt;0,$L56,0)</f>
        <v>0</v>
      </c>
      <c r="Y56" s="61">
        <f>IF(COUNTIF(Setup_Hierarchy!$J$17:$IV$17,"="&amp;$K56)&lt;&gt;0,$L56,0)</f>
        <v>0</v>
      </c>
      <c r="Z56" s="61">
        <f>IF(COUNTIF(Setup_Hierarchy!$J$18:$IV$18,"="&amp;$K56)&lt;&gt;0,$L56,0)</f>
        <v>1019.84</v>
      </c>
      <c r="AA56" s="61">
        <f>IF(COUNTIF(Setup_Hierarchy!$J$19:$IV$19,"="&amp;$K56)&lt;&gt;0,$L56,0)</f>
        <v>0</v>
      </c>
      <c r="AB56" s="61">
        <f>IF(COUNTIF(Setup_Hierarchy!$J$20:$IV$20,"="&amp;$K56)&lt;&gt;0,$L56,0)</f>
        <v>1019.84</v>
      </c>
      <c r="AC56" s="61">
        <f>IF(COUNTIF(Setup_Hierarchy!$J$21:$IV$21,"="&amp;$K56)&lt;&gt;0,$L56,0)</f>
        <v>0</v>
      </c>
      <c r="AD56" s="61">
        <f>IF(COUNTIF(Setup_Hierarchy!$J$22:$IV$22,"="&amp;$K56)&lt;&gt;0,$L56,0)</f>
        <v>0</v>
      </c>
      <c r="AE56" s="61">
        <f>IF(COUNTIF(Setup_Hierarchy!$J$23:$IV$23,"="&amp;$K56)&lt;&gt;0,$L56,0)</f>
        <v>0</v>
      </c>
      <c r="AF56" s="61">
        <f>IF(COUNTIF(Setup_Hierarchy!$J$24:$IV$24,"="&amp;$K56)&lt;&gt;0,$L56,0)</f>
        <v>0</v>
      </c>
      <c r="AG56" s="61">
        <f>IF(COUNTIF(Setup_Hierarchy!$J$25:$IV$25,"="&amp;$K56)&lt;&gt;0,$L56,0)</f>
        <v>0</v>
      </c>
      <c r="AH56" s="61">
        <f>IF(COUNTIF(Setup_Hierarchy!$J$26:$IV$26,"="&amp;$K56)&lt;&gt;0,$L56,0)</f>
        <v>0</v>
      </c>
      <c r="AI56" s="61">
        <f>IF(COUNTIF(Setup_Hierarchy!$J$27:$IV$27,"="&amp;$K56)&lt;&gt;0,$L56,0)</f>
        <v>0</v>
      </c>
      <c r="AJ56" s="61">
        <f>IF(COUNTIF(Setup_Hierarchy!$J$28:$IV$28,"="&amp;$K56)&lt;&gt;0,$L56,0)</f>
        <v>0</v>
      </c>
      <c r="AK56" s="61">
        <f>IF(COUNTIF(Setup_Hierarchy!$J$29:$IV$29,"="&amp;$K56)&lt;&gt;0,$L56,0)</f>
        <v>0</v>
      </c>
      <c r="AL56" s="61">
        <f>IF(COUNTIF(Setup_Hierarchy!$J$30:$IV$30,"="&amp;$K56)&lt;&gt;0,$L56,0)</f>
        <v>0</v>
      </c>
      <c r="AM56" s="61">
        <f>IF(COUNTIF(Setup_Hierarchy!$J$31:$IV$31,"="&amp;$K56)&lt;&gt;0,$L56,0)</f>
        <v>0</v>
      </c>
      <c r="AN56" s="61">
        <f>IF(COUNTIF(Setup_Hierarchy!$J$32:$IV$32,"="&amp;$K56)&lt;&gt;0,$L56,0)</f>
        <v>0</v>
      </c>
      <c r="AO56" s="61">
        <f>IF(COUNTIF(Setup_Hierarchy!$J$33:$IV$33,"="&amp;$K56)&lt;&gt;0,$L56,0)</f>
        <v>0</v>
      </c>
      <c r="AP56" s="61">
        <f>IF(COUNTIF(Setup_Hierarchy!$J$34:$IV$34,"="&amp;$K56)&lt;&gt;0,$L56,0)</f>
        <v>0</v>
      </c>
      <c r="AQ56" s="61">
        <f>IF(COUNTIF(Setup_Hierarchy!$J$35:$IV$35,"="&amp;$K56)&lt;&gt;0,$L56,0)</f>
        <v>0</v>
      </c>
      <c r="AR56" s="61">
        <f>IF(COUNTIF(Setup_Hierarchy!$J$36:$IV$36,"="&amp;$K56)&lt;&gt;0,$L56,0)</f>
        <v>0</v>
      </c>
      <c r="AS56" s="61">
        <f>IF(COUNTIF(Setup_Hierarchy!$J$37:$IV$37,"="&amp;$K56)&lt;&gt;0,$L56,0)</f>
        <v>0</v>
      </c>
      <c r="AT56" s="61">
        <f>IF(COUNTIF(Setup_Hierarchy!$J$38:$IV$38,"="&amp;$K56)&lt;&gt;0,$L56,0)</f>
        <v>0</v>
      </c>
      <c r="AU56" s="61">
        <f>IF(COUNTIF(Setup_Hierarchy!$J$39:$IV$39,"="&amp;$K56)&lt;&gt;0,$L56,0)</f>
        <v>0</v>
      </c>
      <c r="AV56" s="61">
        <f>IF(COUNTIF(Setup_Hierarchy!$J$40:$IV$40,"="&amp;$K56)&lt;&gt;0,$L56,0)</f>
        <v>0</v>
      </c>
      <c r="AW56" s="61">
        <f>IF(COUNTIF(Setup_Hierarchy!$J$41:$IV$41,"="&amp;$K56)&lt;&gt;0,$L56,0)</f>
        <v>0</v>
      </c>
      <c r="AX56" s="61">
        <f>IF(COUNTIF(Setup_Hierarchy!$J$42:$IV$42,"="&amp;$K56)&lt;&gt;0,$L56,0)</f>
        <v>0</v>
      </c>
      <c r="AY56" s="61">
        <f>IF(COUNTIF(Setup_Hierarchy!$J$43:$IV$43,"="&amp;$K56)&lt;&gt;0,$L56,0)</f>
        <v>0</v>
      </c>
      <c r="AZ56" s="61">
        <f>IF(COUNTIF(Setup_Hierarchy!$J$44:$IV$44,"="&amp;$K56)&lt;&gt;0,$L56,0)</f>
        <v>0</v>
      </c>
      <c r="BA56" s="61">
        <f>IF(COUNTIF(Setup_Hierarchy!$J$45:$IV$45,"="&amp;$K56)&lt;&gt;0,$L56,0)</f>
        <v>0</v>
      </c>
      <c r="BB56" s="61">
        <f>IF(COUNTIF(Setup_Hierarchy!$J$46:$IV$46,"="&amp;$K56)&lt;&gt;0,$L56,0)</f>
        <v>0</v>
      </c>
      <c r="BC56" s="61">
        <f>IF(COUNTIF(Setup_Hierarchy!$J$47:$IV$47,"="&amp;$K56)&lt;&gt;0,$L56,0)</f>
        <v>0</v>
      </c>
      <c r="BD56" s="61">
        <f>IF(COUNTIF(Setup_Hierarchy!$J$48:$IV$48,"="&amp;$K56)&lt;&gt;0,$L56,0)</f>
        <v>0</v>
      </c>
      <c r="BE56" s="61">
        <f>IF(COUNTIF(Setup_Hierarchy!$J$49:$IV$49,"="&amp;$K56)&lt;&gt;0,$L56,0)</f>
        <v>0</v>
      </c>
      <c r="BF56" s="61">
        <f>IF(COUNTIF(Setup_Hierarchy!$J$50:$IV$50,"="&amp;$K56)&lt;&gt;0,$L56,0)</f>
        <v>0</v>
      </c>
      <c r="BG56" s="61">
        <f>IF(COUNTIF(Setup_Hierarchy!$J$51:$IV$51,"="&amp;$K56)&lt;&gt;0,$L56,0)</f>
        <v>0</v>
      </c>
      <c r="BH56" s="61">
        <f>IF(COUNTIF(Setup_Hierarchy!$J$52:$IV$52,"="&amp;$K56)&lt;&gt;0,$L56,0)</f>
        <v>0</v>
      </c>
      <c r="BI56" s="61">
        <f>IF(COUNTIF(Setup_Hierarchy!$J$53:$IV$53,"="&amp;$K56)&lt;&gt;0,$L56,0)</f>
        <v>0</v>
      </c>
      <c r="BJ56" s="61">
        <f>IF(COUNTIF(Setup_Hierarchy!$J$54:$IV$54,"="&amp;$K56)&lt;&gt;0,$L56,0)</f>
        <v>0</v>
      </c>
      <c r="BK56" s="61">
        <f>IF(COUNTIF(Setup_Hierarchy!$J$55:$IV$55,"="&amp;$K56)&lt;&gt;0,$L56,0)</f>
        <v>0</v>
      </c>
      <c r="BL56" s="61">
        <f>IF(COUNTIF(Setup_Hierarchy!$J$56:$IV$56,"="&amp;$K56)&lt;&gt;0,$L56,0)</f>
        <v>0</v>
      </c>
      <c r="BM56" s="61">
        <f>IF(COUNTIF(Setup_Hierarchy!$J$57:$IV$57,"="&amp;$K56)&lt;&gt;0,$L56,0)</f>
        <v>0</v>
      </c>
      <c r="BN56" s="61">
        <f>IF(COUNTIF(Setup_Hierarchy!$J$58:$IV$58,"="&amp;$K56)&lt;&gt;0,$L56,0)</f>
        <v>0</v>
      </c>
      <c r="BO56" s="61">
        <f>IF(COUNTIF(Setup_Hierarchy!$J$59:$IV$59,"="&amp;$K56)&lt;&gt;0,$L56,0)</f>
        <v>0</v>
      </c>
      <c r="BP56" s="61">
        <f>IF(COUNTIF(Setup_Hierarchy!$J$60:$IV$60,"="&amp;$K56)&lt;&gt;0,$L56,0)</f>
        <v>0</v>
      </c>
      <c r="BQ56" s="61">
        <f>IF(COUNTIF(Setup_Hierarchy!$J$61:$IV$61,"="&amp;$K56)&lt;&gt;0,$L56,0)</f>
        <v>0</v>
      </c>
      <c r="BR56" s="61">
        <f>IF(COUNTIF(Setup_Hierarchy!$J$62:$IV$62,"="&amp;$K56)&lt;&gt;0,$L56,0)</f>
        <v>0</v>
      </c>
      <c r="BS56" s="61">
        <f>IF(COUNTIF(Setup_Hierarchy!$J$63:$IV$63,"="&amp;$K56)&lt;&gt;0,$L56,0)</f>
        <v>0</v>
      </c>
      <c r="BT56" s="61">
        <f>IF(COUNTIF(Setup_Hierarchy!$J$64:$IV$64,"="&amp;$K56)&lt;&gt;0,$L56,0)</f>
        <v>0</v>
      </c>
      <c r="BU56" s="61">
        <f>IF(COUNTIF(Setup_Hierarchy!$J$65:$IV$65,"="&amp;$K56)&lt;&gt;0,$L56,0)</f>
        <v>0</v>
      </c>
      <c r="BV56" s="61">
        <f>IF(COUNTIF(Setup_Hierarchy!$J$66:$IV$66,"="&amp;$K56)&lt;&gt;0,$L56,0)</f>
        <v>0</v>
      </c>
      <c r="BW56" s="61">
        <f>IF(COUNTIF(Setup_Hierarchy!$J$67:$IV$67,"="&amp;$K56)&lt;&gt;0,$L56,0)</f>
        <v>0</v>
      </c>
      <c r="BX56" s="61">
        <f>IF(COUNTIF(Setup_Hierarchy!$J$68:$IV$68,"="&amp;$K56)&lt;&gt;0,$L56,0)</f>
        <v>0</v>
      </c>
      <c r="BY56" s="61">
        <f>IF(COUNTIF(Setup_Hierarchy!$J$69:$IV$69,"="&amp;$K56)&lt;&gt;0,$L56,0)</f>
        <v>0</v>
      </c>
      <c r="BZ56" s="61">
        <f>IF(COUNTIF(Setup_Hierarchy!$J$70:$IV$70,"="&amp;$K56)&lt;&gt;0,$L56,0)</f>
        <v>0</v>
      </c>
      <c r="CA56" s="61">
        <f>IF(COUNTIF(Setup_Hierarchy!$J$71:$IV$71,"="&amp;$K56)&lt;&gt;0,$L56,0)</f>
        <v>0</v>
      </c>
      <c r="CB56" s="61">
        <f>IF(COUNTIF(Setup_Hierarchy!$J$72:$IV$72,"="&amp;$K56)&lt;&gt;0,$L56,0)</f>
        <v>0</v>
      </c>
      <c r="CC56" s="61">
        <f>IF(COUNTIF(Setup_Hierarchy!$J$73:$IV$73,"="&amp;$K56)&lt;&gt;0,$L56,0)</f>
        <v>0</v>
      </c>
      <c r="CD56" s="61">
        <f>IF(COUNTIF(Setup_Hierarchy!$J$74:$IV$74,"="&amp;$K56)&lt;&gt;0,$L56,0)</f>
        <v>0</v>
      </c>
      <c r="CE56" s="61">
        <f>IF(COUNTIF(Setup_Hierarchy!$J$75:$IV$75,"="&amp;$K56)&lt;&gt;0,$L56,0)</f>
        <v>0</v>
      </c>
      <c r="CF56" s="61">
        <f>IF(COUNTIF(Setup_Hierarchy!$J$76:$IV$76,"="&amp;$K56)&lt;&gt;0,$L56,0)</f>
        <v>0</v>
      </c>
      <c r="CG56" s="61">
        <f>IF(COUNTIF(Setup_Hierarchy!$J$77:$IV$77,"="&amp;$K56)&lt;&gt;0,$L56,0)</f>
        <v>0</v>
      </c>
      <c r="CH56" s="61">
        <f>IF(COUNTIF(Setup_Hierarchy!$J$78:$IV$78,"="&amp;$K56)&lt;&gt;0,$L56,0)</f>
        <v>0</v>
      </c>
      <c r="CI56" s="61">
        <f>IF(COUNTIF(Setup_Hierarchy!$J$79:$IV$79,"="&amp;$K56)&lt;&gt;0,$L56,0)</f>
        <v>0</v>
      </c>
      <c r="CJ56" s="61">
        <f>IF(COUNTIF(Setup_Hierarchy!$J$80:$IV$80,"="&amp;$K56)&lt;&gt;0,$L56,0)</f>
        <v>0</v>
      </c>
      <c r="CK56" s="61">
        <f>IF(COUNTIF(Setup_Hierarchy!$J$81:$IV$81,"="&amp;$K56)&lt;&gt;0,$L56,0)</f>
        <v>0</v>
      </c>
      <c r="CL56" s="61">
        <f>IF(COUNTIF(Setup_Hierarchy!$J$82:$IV$82,"="&amp;$K56)&lt;&gt;0,$L56,0)</f>
        <v>0</v>
      </c>
      <c r="CM56" s="61">
        <f>IF(COUNTIF(Setup_Hierarchy!$J$83:$IV$83,"="&amp;$K56)&lt;&gt;0,$L56,0)</f>
        <v>0</v>
      </c>
      <c r="CN56" s="61">
        <f>IF(COUNTIF(Setup_Hierarchy!$J$84:$IV$84,"="&amp;$K56)&lt;&gt;0,$L56,0)</f>
        <v>0</v>
      </c>
      <c r="CO56" s="61">
        <f>IF(COUNTIF(Setup_Hierarchy!$J$85:$IV$85,"="&amp;$K56)&lt;&gt;0,$L56,0)</f>
        <v>0</v>
      </c>
      <c r="CP56" s="61">
        <f>IF(COUNTIF(Setup_Hierarchy!$J$86:$IV$86,"="&amp;$K56)&lt;&gt;0,$L56,0)</f>
        <v>0</v>
      </c>
      <c r="CQ56" s="61">
        <f>IF(COUNTIF(Setup_Hierarchy!$J$87:$IV$87,"="&amp;$K56)&lt;&gt;0,$L56,0)</f>
        <v>0</v>
      </c>
      <c r="CR56" s="61">
        <f>IF(COUNTIF(Setup_Hierarchy!$J$88:$IV$88,"="&amp;$K56)&lt;&gt;0,$L56,0)</f>
        <v>0</v>
      </c>
      <c r="CS56" s="61">
        <f>IF(COUNTIF(Setup_Hierarchy!$J$89:$IV$89,"="&amp;$K56)&lt;&gt;0,$L56,0)</f>
        <v>0</v>
      </c>
      <c r="CT56" s="61">
        <f>IF(COUNTIF(Setup_Hierarchy!$J$90:$IV$90,"="&amp;$K56)&lt;&gt;0,$L56,0)</f>
        <v>0</v>
      </c>
      <c r="CU56" s="61">
        <f>IF(COUNTIF(Setup_Hierarchy!$J$91:$IV$91,"="&amp;$K56)&lt;&gt;0,$L56,0)</f>
        <v>0</v>
      </c>
      <c r="CV56" s="61">
        <f>IF(COUNTIF(Setup_Hierarchy!$J$92:$IV$92,"="&amp;$K56)&lt;&gt;0,$L56,0)</f>
        <v>0</v>
      </c>
      <c r="CW56" s="61">
        <f>IF(COUNTIF(Setup_Hierarchy!$J$93:$IV$93,"="&amp;$K56)&lt;&gt;0,$L56,0)</f>
        <v>0</v>
      </c>
      <c r="CX56" s="61">
        <f>IF(COUNTIF(Setup_Hierarchy!$J$94:$IV$94,"="&amp;$K56)&lt;&gt;0,$L56,0)</f>
        <v>0</v>
      </c>
      <c r="CY56" s="61">
        <f>IF(COUNTIF(Setup_Hierarchy!$J$95:$IV$95,"="&amp;$K56)&lt;&gt;0,$L56,0)</f>
        <v>0</v>
      </c>
      <c r="CZ56" s="61">
        <f>IF(COUNTIF(Setup_Hierarchy!$J$96:$IV$96,"="&amp;$K56)&lt;&gt;0,$L56,0)</f>
        <v>0</v>
      </c>
      <c r="DA56" s="61">
        <f>IF(COUNTIF(Setup_Hierarchy!$J$97:$IV$97,"="&amp;$K56)&lt;&gt;0,$L56,0)</f>
        <v>0</v>
      </c>
      <c r="DB56" s="61">
        <f>IF(COUNTIF(Setup_Hierarchy!$J$98:$IV$98,"="&amp;$K56)&lt;&gt;0,$L56,0)</f>
        <v>0</v>
      </c>
      <c r="DC56" s="61">
        <f>IF(COUNTIF(Setup_Hierarchy!$J$99:$IV$99,"="&amp;$K56)&lt;&gt;0,$L56,0)</f>
        <v>0</v>
      </c>
      <c r="DD56" s="61">
        <f>IF(COUNTIF(Setup_Hierarchy!$J$100:$IV$100,"="&amp;$K56)&lt;&gt;0,$L56,0)</f>
        <v>0</v>
      </c>
      <c r="DE56" s="61">
        <f>IF(COUNTIF(Setup_Hierarchy!$J$101:$IV$101,"="&amp;$K56)&lt;&gt;0,$L56,0)</f>
        <v>0</v>
      </c>
      <c r="DF56" s="61">
        <f>IF(COUNTIF(Setup_Hierarchy!$J$102:$IV$102,"="&amp;$K56)&lt;&gt;0,$L56,0)</f>
        <v>0</v>
      </c>
      <c r="DG56" s="61">
        <f>IF(COUNTIF(Setup_Hierarchy!$J$103:$IV$103,"="&amp;$K56)&lt;&gt;0,$L56,0)</f>
        <v>0</v>
      </c>
      <c r="DH56" s="61">
        <f>IF(COUNTIF(Setup_Hierarchy!$J$104:$IV$104,"="&amp;$K56)&lt;&gt;0,$L56,0)</f>
        <v>0</v>
      </c>
      <c r="DI56" s="61">
        <f>IF(COUNTIF(Setup_Hierarchy!$J$105:$IV$105,"="&amp;$K56)&lt;&gt;0,$L56,0)</f>
        <v>0</v>
      </c>
      <c r="DJ56" s="61">
        <f>IF(COUNTIF(Setup_Hierarchy!$J$106:$IV$106,"="&amp;$K56)&lt;&gt;0,$L56,0)</f>
        <v>0</v>
      </c>
      <c r="DK56" s="61">
        <f>IF(COUNTIF(Setup_Hierarchy!$J$107:$IV$107,"="&amp;$K56)&lt;&gt;0,$L56,0)</f>
        <v>0</v>
      </c>
      <c r="DL56" s="61">
        <f>IF(COUNTIF(Setup_Hierarchy!$J$108:$IV$108,"="&amp;$K56)&lt;&gt;0,$L56,0)</f>
        <v>0</v>
      </c>
      <c r="DM56" s="61">
        <f>IF(COUNTIF(Setup_Hierarchy!$J$109:$IV$109,"="&amp;$K56)&lt;&gt;0,$L56,0)</f>
        <v>0</v>
      </c>
      <c r="DN56" s="61">
        <f>IF(COUNTIF(Setup_Hierarchy!$J$110:$IV$110,"="&amp;$K56)&lt;&gt;0,$L56,0)</f>
        <v>0</v>
      </c>
      <c r="DO56" s="61">
        <f>IF(COUNTIF(Setup_Hierarchy!$J$111:$IV$111,"="&amp;$K56)&lt;&gt;0,$L56,0)</f>
        <v>0</v>
      </c>
      <c r="DP56" s="61">
        <f>IF(COUNTIF(Setup_Hierarchy!$J$112:$IV$112,"="&amp;$K56)&lt;&gt;0,$L56,0)</f>
        <v>0</v>
      </c>
      <c r="DQ56" s="61">
        <f>IF(COUNTIF(Setup_Hierarchy!$J$113:$IV$113,"="&amp;$K56)&lt;&gt;0,$L56,0)</f>
        <v>0</v>
      </c>
      <c r="DR56" s="61">
        <f>IF(COUNTIF(Setup_Hierarchy!$J$114:$IV$114,"="&amp;$K56)&lt;&gt;0,$L56,0)</f>
        <v>0</v>
      </c>
      <c r="DS56" s="61">
        <f>IF(COUNTIF(Setup_Hierarchy!$J$115:$IV$115,"="&amp;$K56)&lt;&gt;0,$L56,0)</f>
        <v>0</v>
      </c>
      <c r="DT56" s="61">
        <f>IF(COUNTIF(Setup_Hierarchy!$J$116:$IV$116,"="&amp;$K56)&lt;&gt;0,$L56,0)</f>
        <v>0</v>
      </c>
    </row>
    <row r="57" spans="2:124" x14ac:dyDescent="0.2">
      <c r="B57" t="s">
        <v>43</v>
      </c>
      <c r="C57">
        <v>5</v>
      </c>
      <c r="D57" t="s">
        <v>18</v>
      </c>
      <c r="E57" t="s">
        <v>369</v>
      </c>
      <c r="F57" t="s">
        <v>525</v>
      </c>
      <c r="G57" t="s">
        <v>531</v>
      </c>
      <c r="H57" t="s">
        <v>14</v>
      </c>
      <c r="I57">
        <v>5.9305999999999998E-2</v>
      </c>
      <c r="J57">
        <v>-0.11437600000000001</v>
      </c>
      <c r="K57">
        <v>704</v>
      </c>
      <c r="L57">
        <v>201.1</v>
      </c>
      <c r="M57" s="61">
        <f>IF(COUNTIF(Setup_Hierarchy!$J$5:$IV$5,"="&amp;$K57)&lt;&gt;0,$L57,0)</f>
        <v>201.1</v>
      </c>
      <c r="N57" s="61">
        <f>IF(COUNTIF(Setup_Hierarchy!$J$6:$IV$6,"="&amp;$K57)&lt;&gt;0,$L57,0)</f>
        <v>201.1</v>
      </c>
      <c r="O57" s="61">
        <f>IF(COUNTIF(Setup_Hierarchy!$J$7:$IV$7,"="&amp;$K57)&lt;&gt;0,$L57,0)</f>
        <v>201.1</v>
      </c>
      <c r="P57" s="61">
        <f>IF(COUNTIF(Setup_Hierarchy!$J$8:$IV$8,"="&amp;$K57)&lt;&gt;0,$L57,0)</f>
        <v>201.1</v>
      </c>
      <c r="Q57" s="61">
        <f>IF(COUNTIF(Setup_Hierarchy!$J$9:$IV$9,"="&amp;$K57)&lt;&gt;0,$L57,0)</f>
        <v>201.1</v>
      </c>
      <c r="R57" s="61">
        <f>IF(COUNTIF(Setup_Hierarchy!$J$10:$IV$10,"="&amp;$K57)&lt;&gt;0,$L57,0)</f>
        <v>0</v>
      </c>
      <c r="S57" s="61">
        <f>IF(COUNTIF(Setup_Hierarchy!$J$11:$IV$11,"="&amp;$K57)&lt;&gt;0,$L57,0)</f>
        <v>0</v>
      </c>
      <c r="T57" s="61">
        <f>IF(COUNTIF(Setup_Hierarchy!$J$12:$IV$12,"="&amp;$K57)&lt;&gt;0,$L57,0)</f>
        <v>0</v>
      </c>
      <c r="U57" s="61">
        <f>IF(COUNTIF(Setup_Hierarchy!$J$13:$IV$13,"="&amp;$K57)&lt;&gt;0,$L57,0)</f>
        <v>0</v>
      </c>
      <c r="V57" s="61">
        <f>IF(COUNTIF(Setup_Hierarchy!$J$14:$IV$14,"="&amp;$K57)&lt;&gt;0,$L57,0)</f>
        <v>0</v>
      </c>
      <c r="W57" s="61">
        <f>IF(COUNTIF(Setup_Hierarchy!$J$15:$IV$15,"="&amp;$K57)&lt;&gt;0,$L57,0)</f>
        <v>0</v>
      </c>
      <c r="X57" s="61">
        <f>IF(COUNTIF(Setup_Hierarchy!$J$16:$IV$16,"="&amp;$K57)&lt;&gt;0,$L57,0)</f>
        <v>0</v>
      </c>
      <c r="Y57" s="61">
        <f>IF(COUNTIF(Setup_Hierarchy!$J$17:$IV$17,"="&amp;$K57)&lt;&gt;0,$L57,0)</f>
        <v>0</v>
      </c>
      <c r="Z57" s="61">
        <f>IF(COUNTIF(Setup_Hierarchy!$J$18:$IV$18,"="&amp;$K57)&lt;&gt;0,$L57,0)</f>
        <v>0</v>
      </c>
      <c r="AA57" s="61">
        <f>IF(COUNTIF(Setup_Hierarchy!$J$19:$IV$19,"="&amp;$K57)&lt;&gt;0,$L57,0)</f>
        <v>0</v>
      </c>
      <c r="AB57" s="61">
        <f>IF(COUNTIF(Setup_Hierarchy!$J$20:$IV$20,"="&amp;$K57)&lt;&gt;0,$L57,0)</f>
        <v>0</v>
      </c>
      <c r="AC57" s="61">
        <f>IF(COUNTIF(Setup_Hierarchy!$J$21:$IV$21,"="&amp;$K57)&lt;&gt;0,$L57,0)</f>
        <v>201.1</v>
      </c>
      <c r="AD57" s="61">
        <f>IF(COUNTIF(Setup_Hierarchy!$J$22:$IV$22,"="&amp;$K57)&lt;&gt;0,$L57,0)</f>
        <v>0</v>
      </c>
      <c r="AE57" s="61">
        <f>IF(COUNTIF(Setup_Hierarchy!$J$23:$IV$23,"="&amp;$K57)&lt;&gt;0,$L57,0)</f>
        <v>201.1</v>
      </c>
      <c r="AF57" s="61">
        <f>IF(COUNTIF(Setup_Hierarchy!$J$24:$IV$24,"="&amp;$K57)&lt;&gt;0,$L57,0)</f>
        <v>0</v>
      </c>
      <c r="AG57" s="61">
        <f>IF(COUNTIF(Setup_Hierarchy!$J$25:$IV$25,"="&amp;$K57)&lt;&gt;0,$L57,0)</f>
        <v>0</v>
      </c>
      <c r="AH57" s="61">
        <f>IF(COUNTIF(Setup_Hierarchy!$J$26:$IV$26,"="&amp;$K57)&lt;&gt;0,$L57,0)</f>
        <v>0</v>
      </c>
      <c r="AI57" s="61">
        <f>IF(COUNTIF(Setup_Hierarchy!$J$27:$IV$27,"="&amp;$K57)&lt;&gt;0,$L57,0)</f>
        <v>0</v>
      </c>
      <c r="AJ57" s="61">
        <f>IF(COUNTIF(Setup_Hierarchy!$J$28:$IV$28,"="&amp;$K57)&lt;&gt;0,$L57,0)</f>
        <v>0</v>
      </c>
      <c r="AK57" s="61">
        <f>IF(COUNTIF(Setup_Hierarchy!$J$29:$IV$29,"="&amp;$K57)&lt;&gt;0,$L57,0)</f>
        <v>0</v>
      </c>
      <c r="AL57" s="61">
        <f>IF(COUNTIF(Setup_Hierarchy!$J$30:$IV$30,"="&amp;$K57)&lt;&gt;0,$L57,0)</f>
        <v>0</v>
      </c>
      <c r="AM57" s="61">
        <f>IF(COUNTIF(Setup_Hierarchy!$J$31:$IV$31,"="&amp;$K57)&lt;&gt;0,$L57,0)</f>
        <v>0</v>
      </c>
      <c r="AN57" s="61">
        <f>IF(COUNTIF(Setup_Hierarchy!$J$32:$IV$32,"="&amp;$K57)&lt;&gt;0,$L57,0)</f>
        <v>0</v>
      </c>
      <c r="AO57" s="61">
        <f>IF(COUNTIF(Setup_Hierarchy!$J$33:$IV$33,"="&amp;$K57)&lt;&gt;0,$L57,0)</f>
        <v>0</v>
      </c>
      <c r="AP57" s="61">
        <f>IF(COUNTIF(Setup_Hierarchy!$J$34:$IV$34,"="&amp;$K57)&lt;&gt;0,$L57,0)</f>
        <v>0</v>
      </c>
      <c r="AQ57" s="61">
        <f>IF(COUNTIF(Setup_Hierarchy!$J$35:$IV$35,"="&amp;$K57)&lt;&gt;0,$L57,0)</f>
        <v>0</v>
      </c>
      <c r="AR57" s="61">
        <f>IF(COUNTIF(Setup_Hierarchy!$J$36:$IV$36,"="&amp;$K57)&lt;&gt;0,$L57,0)</f>
        <v>0</v>
      </c>
      <c r="AS57" s="61">
        <f>IF(COUNTIF(Setup_Hierarchy!$J$37:$IV$37,"="&amp;$K57)&lt;&gt;0,$L57,0)</f>
        <v>0</v>
      </c>
      <c r="AT57" s="61">
        <f>IF(COUNTIF(Setup_Hierarchy!$J$38:$IV$38,"="&amp;$K57)&lt;&gt;0,$L57,0)</f>
        <v>0</v>
      </c>
      <c r="AU57" s="61">
        <f>IF(COUNTIF(Setup_Hierarchy!$J$39:$IV$39,"="&amp;$K57)&lt;&gt;0,$L57,0)</f>
        <v>0</v>
      </c>
      <c r="AV57" s="61">
        <f>IF(COUNTIF(Setup_Hierarchy!$J$40:$IV$40,"="&amp;$K57)&lt;&gt;0,$L57,0)</f>
        <v>0</v>
      </c>
      <c r="AW57" s="61">
        <f>IF(COUNTIF(Setup_Hierarchy!$J$41:$IV$41,"="&amp;$K57)&lt;&gt;0,$L57,0)</f>
        <v>0</v>
      </c>
      <c r="AX57" s="61">
        <f>IF(COUNTIF(Setup_Hierarchy!$J$42:$IV$42,"="&amp;$K57)&lt;&gt;0,$L57,0)</f>
        <v>0</v>
      </c>
      <c r="AY57" s="61">
        <f>IF(COUNTIF(Setup_Hierarchy!$J$43:$IV$43,"="&amp;$K57)&lt;&gt;0,$L57,0)</f>
        <v>0</v>
      </c>
      <c r="AZ57" s="61">
        <f>IF(COUNTIF(Setup_Hierarchy!$J$44:$IV$44,"="&amp;$K57)&lt;&gt;0,$L57,0)</f>
        <v>0</v>
      </c>
      <c r="BA57" s="61">
        <f>IF(COUNTIF(Setup_Hierarchy!$J$45:$IV$45,"="&amp;$K57)&lt;&gt;0,$L57,0)</f>
        <v>0</v>
      </c>
      <c r="BB57" s="61">
        <f>IF(COUNTIF(Setup_Hierarchy!$J$46:$IV$46,"="&amp;$K57)&lt;&gt;0,$L57,0)</f>
        <v>0</v>
      </c>
      <c r="BC57" s="61">
        <f>IF(COUNTIF(Setup_Hierarchy!$J$47:$IV$47,"="&amp;$K57)&lt;&gt;0,$L57,0)</f>
        <v>0</v>
      </c>
      <c r="BD57" s="61">
        <f>IF(COUNTIF(Setup_Hierarchy!$J$48:$IV$48,"="&amp;$K57)&lt;&gt;0,$L57,0)</f>
        <v>0</v>
      </c>
      <c r="BE57" s="61">
        <f>IF(COUNTIF(Setup_Hierarchy!$J$49:$IV$49,"="&amp;$K57)&lt;&gt;0,$L57,0)</f>
        <v>0</v>
      </c>
      <c r="BF57" s="61">
        <f>IF(COUNTIF(Setup_Hierarchy!$J$50:$IV$50,"="&amp;$K57)&lt;&gt;0,$L57,0)</f>
        <v>0</v>
      </c>
      <c r="BG57" s="61">
        <f>IF(COUNTIF(Setup_Hierarchy!$J$51:$IV$51,"="&amp;$K57)&lt;&gt;0,$L57,0)</f>
        <v>0</v>
      </c>
      <c r="BH57" s="61">
        <f>IF(COUNTIF(Setup_Hierarchy!$J$52:$IV$52,"="&amp;$K57)&lt;&gt;0,$L57,0)</f>
        <v>0</v>
      </c>
      <c r="BI57" s="61">
        <f>IF(COUNTIF(Setup_Hierarchy!$J$53:$IV$53,"="&amp;$K57)&lt;&gt;0,$L57,0)</f>
        <v>0</v>
      </c>
      <c r="BJ57" s="61">
        <f>IF(COUNTIF(Setup_Hierarchy!$J$54:$IV$54,"="&amp;$K57)&lt;&gt;0,$L57,0)</f>
        <v>0</v>
      </c>
      <c r="BK57" s="61">
        <f>IF(COUNTIF(Setup_Hierarchy!$J$55:$IV$55,"="&amp;$K57)&lt;&gt;0,$L57,0)</f>
        <v>0</v>
      </c>
      <c r="BL57" s="61">
        <f>IF(COUNTIF(Setup_Hierarchy!$J$56:$IV$56,"="&amp;$K57)&lt;&gt;0,$L57,0)</f>
        <v>0</v>
      </c>
      <c r="BM57" s="61">
        <f>IF(COUNTIF(Setup_Hierarchy!$J$57:$IV$57,"="&amp;$K57)&lt;&gt;0,$L57,0)</f>
        <v>0</v>
      </c>
      <c r="BN57" s="61">
        <f>IF(COUNTIF(Setup_Hierarchy!$J$58:$IV$58,"="&amp;$K57)&lt;&gt;0,$L57,0)</f>
        <v>0</v>
      </c>
      <c r="BO57" s="61">
        <f>IF(COUNTIF(Setup_Hierarchy!$J$59:$IV$59,"="&amp;$K57)&lt;&gt;0,$L57,0)</f>
        <v>0</v>
      </c>
      <c r="BP57" s="61">
        <f>IF(COUNTIF(Setup_Hierarchy!$J$60:$IV$60,"="&amp;$K57)&lt;&gt;0,$L57,0)</f>
        <v>0</v>
      </c>
      <c r="BQ57" s="61">
        <f>IF(COUNTIF(Setup_Hierarchy!$J$61:$IV$61,"="&amp;$K57)&lt;&gt;0,$L57,0)</f>
        <v>0</v>
      </c>
      <c r="BR57" s="61">
        <f>IF(COUNTIF(Setup_Hierarchy!$J$62:$IV$62,"="&amp;$K57)&lt;&gt;0,$L57,0)</f>
        <v>0</v>
      </c>
      <c r="BS57" s="61">
        <f>IF(COUNTIF(Setup_Hierarchy!$J$63:$IV$63,"="&amp;$K57)&lt;&gt;0,$L57,0)</f>
        <v>0</v>
      </c>
      <c r="BT57" s="61">
        <f>IF(COUNTIF(Setup_Hierarchy!$J$64:$IV$64,"="&amp;$K57)&lt;&gt;0,$L57,0)</f>
        <v>0</v>
      </c>
      <c r="BU57" s="61">
        <f>IF(COUNTIF(Setup_Hierarchy!$J$65:$IV$65,"="&amp;$K57)&lt;&gt;0,$L57,0)</f>
        <v>0</v>
      </c>
      <c r="BV57" s="61">
        <f>IF(COUNTIF(Setup_Hierarchy!$J$66:$IV$66,"="&amp;$K57)&lt;&gt;0,$L57,0)</f>
        <v>0</v>
      </c>
      <c r="BW57" s="61">
        <f>IF(COUNTIF(Setup_Hierarchy!$J$67:$IV$67,"="&amp;$K57)&lt;&gt;0,$L57,0)</f>
        <v>0</v>
      </c>
      <c r="BX57" s="61">
        <f>IF(COUNTIF(Setup_Hierarchy!$J$68:$IV$68,"="&amp;$K57)&lt;&gt;0,$L57,0)</f>
        <v>0</v>
      </c>
      <c r="BY57" s="61">
        <f>IF(COUNTIF(Setup_Hierarchy!$J$69:$IV$69,"="&amp;$K57)&lt;&gt;0,$L57,0)</f>
        <v>0</v>
      </c>
      <c r="BZ57" s="61">
        <f>IF(COUNTIF(Setup_Hierarchy!$J$70:$IV$70,"="&amp;$K57)&lt;&gt;0,$L57,0)</f>
        <v>0</v>
      </c>
      <c r="CA57" s="61">
        <f>IF(COUNTIF(Setup_Hierarchy!$J$71:$IV$71,"="&amp;$K57)&lt;&gt;0,$L57,0)</f>
        <v>0</v>
      </c>
      <c r="CB57" s="61">
        <f>IF(COUNTIF(Setup_Hierarchy!$J$72:$IV$72,"="&amp;$K57)&lt;&gt;0,$L57,0)</f>
        <v>0</v>
      </c>
      <c r="CC57" s="61">
        <f>IF(COUNTIF(Setup_Hierarchy!$J$73:$IV$73,"="&amp;$K57)&lt;&gt;0,$L57,0)</f>
        <v>0</v>
      </c>
      <c r="CD57" s="61">
        <f>IF(COUNTIF(Setup_Hierarchy!$J$74:$IV$74,"="&amp;$K57)&lt;&gt;0,$L57,0)</f>
        <v>0</v>
      </c>
      <c r="CE57" s="61">
        <f>IF(COUNTIF(Setup_Hierarchy!$J$75:$IV$75,"="&amp;$K57)&lt;&gt;0,$L57,0)</f>
        <v>0</v>
      </c>
      <c r="CF57" s="61">
        <f>IF(COUNTIF(Setup_Hierarchy!$J$76:$IV$76,"="&amp;$K57)&lt;&gt;0,$L57,0)</f>
        <v>0</v>
      </c>
      <c r="CG57" s="61">
        <f>IF(COUNTIF(Setup_Hierarchy!$J$77:$IV$77,"="&amp;$K57)&lt;&gt;0,$L57,0)</f>
        <v>0</v>
      </c>
      <c r="CH57" s="61">
        <f>IF(COUNTIF(Setup_Hierarchy!$J$78:$IV$78,"="&amp;$K57)&lt;&gt;0,$L57,0)</f>
        <v>0</v>
      </c>
      <c r="CI57" s="61">
        <f>IF(COUNTIF(Setup_Hierarchy!$J$79:$IV$79,"="&amp;$K57)&lt;&gt;0,$L57,0)</f>
        <v>0</v>
      </c>
      <c r="CJ57" s="61">
        <f>IF(COUNTIF(Setup_Hierarchy!$J$80:$IV$80,"="&amp;$K57)&lt;&gt;0,$L57,0)</f>
        <v>0</v>
      </c>
      <c r="CK57" s="61">
        <f>IF(COUNTIF(Setup_Hierarchy!$J$81:$IV$81,"="&amp;$K57)&lt;&gt;0,$L57,0)</f>
        <v>0</v>
      </c>
      <c r="CL57" s="61">
        <f>IF(COUNTIF(Setup_Hierarchy!$J$82:$IV$82,"="&amp;$K57)&lt;&gt;0,$L57,0)</f>
        <v>0</v>
      </c>
      <c r="CM57" s="61">
        <f>IF(COUNTIF(Setup_Hierarchy!$J$83:$IV$83,"="&amp;$K57)&lt;&gt;0,$L57,0)</f>
        <v>0</v>
      </c>
      <c r="CN57" s="61">
        <f>IF(COUNTIF(Setup_Hierarchy!$J$84:$IV$84,"="&amp;$K57)&lt;&gt;0,$L57,0)</f>
        <v>0</v>
      </c>
      <c r="CO57" s="61">
        <f>IF(COUNTIF(Setup_Hierarchy!$J$85:$IV$85,"="&amp;$K57)&lt;&gt;0,$L57,0)</f>
        <v>0</v>
      </c>
      <c r="CP57" s="61">
        <f>IF(COUNTIF(Setup_Hierarchy!$J$86:$IV$86,"="&amp;$K57)&lt;&gt;0,$L57,0)</f>
        <v>0</v>
      </c>
      <c r="CQ57" s="61">
        <f>IF(COUNTIF(Setup_Hierarchy!$J$87:$IV$87,"="&amp;$K57)&lt;&gt;0,$L57,0)</f>
        <v>0</v>
      </c>
      <c r="CR57" s="61">
        <f>IF(COUNTIF(Setup_Hierarchy!$J$88:$IV$88,"="&amp;$K57)&lt;&gt;0,$L57,0)</f>
        <v>0</v>
      </c>
      <c r="CS57" s="61">
        <f>IF(COUNTIF(Setup_Hierarchy!$J$89:$IV$89,"="&amp;$K57)&lt;&gt;0,$L57,0)</f>
        <v>0</v>
      </c>
      <c r="CT57" s="61">
        <f>IF(COUNTIF(Setup_Hierarchy!$J$90:$IV$90,"="&amp;$K57)&lt;&gt;0,$L57,0)</f>
        <v>0</v>
      </c>
      <c r="CU57" s="61">
        <f>IF(COUNTIF(Setup_Hierarchy!$J$91:$IV$91,"="&amp;$K57)&lt;&gt;0,$L57,0)</f>
        <v>0</v>
      </c>
      <c r="CV57" s="61">
        <f>IF(COUNTIF(Setup_Hierarchy!$J$92:$IV$92,"="&amp;$K57)&lt;&gt;0,$L57,0)</f>
        <v>0</v>
      </c>
      <c r="CW57" s="61">
        <f>IF(COUNTIF(Setup_Hierarchy!$J$93:$IV$93,"="&amp;$K57)&lt;&gt;0,$L57,0)</f>
        <v>0</v>
      </c>
      <c r="CX57" s="61">
        <f>IF(COUNTIF(Setup_Hierarchy!$J$94:$IV$94,"="&amp;$K57)&lt;&gt;0,$L57,0)</f>
        <v>0</v>
      </c>
      <c r="CY57" s="61">
        <f>IF(COUNTIF(Setup_Hierarchy!$J$95:$IV$95,"="&amp;$K57)&lt;&gt;0,$L57,0)</f>
        <v>0</v>
      </c>
      <c r="CZ57" s="61">
        <f>IF(COUNTIF(Setup_Hierarchy!$J$96:$IV$96,"="&amp;$K57)&lt;&gt;0,$L57,0)</f>
        <v>0</v>
      </c>
      <c r="DA57" s="61">
        <f>IF(COUNTIF(Setup_Hierarchy!$J$97:$IV$97,"="&amp;$K57)&lt;&gt;0,$L57,0)</f>
        <v>0</v>
      </c>
      <c r="DB57" s="61">
        <f>IF(COUNTIF(Setup_Hierarchy!$J$98:$IV$98,"="&amp;$K57)&lt;&gt;0,$L57,0)</f>
        <v>0</v>
      </c>
      <c r="DC57" s="61">
        <f>IF(COUNTIF(Setup_Hierarchy!$J$99:$IV$99,"="&amp;$K57)&lt;&gt;0,$L57,0)</f>
        <v>0</v>
      </c>
      <c r="DD57" s="61">
        <f>IF(COUNTIF(Setup_Hierarchy!$J$100:$IV$100,"="&amp;$K57)&lt;&gt;0,$L57,0)</f>
        <v>0</v>
      </c>
      <c r="DE57" s="61">
        <f>IF(COUNTIF(Setup_Hierarchy!$J$101:$IV$101,"="&amp;$K57)&lt;&gt;0,$L57,0)</f>
        <v>0</v>
      </c>
      <c r="DF57" s="61">
        <f>IF(COUNTIF(Setup_Hierarchy!$J$102:$IV$102,"="&amp;$K57)&lt;&gt;0,$L57,0)</f>
        <v>0</v>
      </c>
      <c r="DG57" s="61">
        <f>IF(COUNTIF(Setup_Hierarchy!$J$103:$IV$103,"="&amp;$K57)&lt;&gt;0,$L57,0)</f>
        <v>0</v>
      </c>
      <c r="DH57" s="61">
        <f>IF(COUNTIF(Setup_Hierarchy!$J$104:$IV$104,"="&amp;$K57)&lt;&gt;0,$L57,0)</f>
        <v>0</v>
      </c>
      <c r="DI57" s="61">
        <f>IF(COUNTIF(Setup_Hierarchy!$J$105:$IV$105,"="&amp;$K57)&lt;&gt;0,$L57,0)</f>
        <v>0</v>
      </c>
      <c r="DJ57" s="61">
        <f>IF(COUNTIF(Setup_Hierarchy!$J$106:$IV$106,"="&amp;$K57)&lt;&gt;0,$L57,0)</f>
        <v>0</v>
      </c>
      <c r="DK57" s="61">
        <f>IF(COUNTIF(Setup_Hierarchy!$J$107:$IV$107,"="&amp;$K57)&lt;&gt;0,$L57,0)</f>
        <v>0</v>
      </c>
      <c r="DL57" s="61">
        <f>IF(COUNTIF(Setup_Hierarchy!$J$108:$IV$108,"="&amp;$K57)&lt;&gt;0,$L57,0)</f>
        <v>0</v>
      </c>
      <c r="DM57" s="61">
        <f>IF(COUNTIF(Setup_Hierarchy!$J$109:$IV$109,"="&amp;$K57)&lt;&gt;0,$L57,0)</f>
        <v>0</v>
      </c>
      <c r="DN57" s="61">
        <f>IF(COUNTIF(Setup_Hierarchy!$J$110:$IV$110,"="&amp;$K57)&lt;&gt;0,$L57,0)</f>
        <v>0</v>
      </c>
      <c r="DO57" s="61">
        <f>IF(COUNTIF(Setup_Hierarchy!$J$111:$IV$111,"="&amp;$K57)&lt;&gt;0,$L57,0)</f>
        <v>0</v>
      </c>
      <c r="DP57" s="61">
        <f>IF(COUNTIF(Setup_Hierarchy!$J$112:$IV$112,"="&amp;$K57)&lt;&gt;0,$L57,0)</f>
        <v>0</v>
      </c>
      <c r="DQ57" s="61">
        <f>IF(COUNTIF(Setup_Hierarchy!$J$113:$IV$113,"="&amp;$K57)&lt;&gt;0,$L57,0)</f>
        <v>0</v>
      </c>
      <c r="DR57" s="61">
        <f>IF(COUNTIF(Setup_Hierarchy!$J$114:$IV$114,"="&amp;$K57)&lt;&gt;0,$L57,0)</f>
        <v>0</v>
      </c>
      <c r="DS57" s="61">
        <f>IF(COUNTIF(Setup_Hierarchy!$J$115:$IV$115,"="&amp;$K57)&lt;&gt;0,$L57,0)</f>
        <v>0</v>
      </c>
      <c r="DT57" s="61">
        <f>IF(COUNTIF(Setup_Hierarchy!$J$116:$IV$116,"="&amp;$K57)&lt;&gt;0,$L57,0)</f>
        <v>0</v>
      </c>
    </row>
    <row r="58" spans="2:124" x14ac:dyDescent="0.2">
      <c r="B58" t="s">
        <v>43</v>
      </c>
      <c r="C58">
        <v>5</v>
      </c>
      <c r="D58" t="s">
        <v>18</v>
      </c>
      <c r="E58" t="s">
        <v>369</v>
      </c>
      <c r="F58" t="s">
        <v>525</v>
      </c>
      <c r="G58" t="s">
        <v>531</v>
      </c>
      <c r="H58" t="s">
        <v>14</v>
      </c>
      <c r="I58">
        <v>5.9305999999999998E-2</v>
      </c>
      <c r="J58">
        <v>-0.11437600000000001</v>
      </c>
      <c r="K58">
        <v>729</v>
      </c>
      <c r="L58">
        <v>4.49</v>
      </c>
      <c r="M58" s="61">
        <f>IF(COUNTIF(Setup_Hierarchy!$J$5:$IV$5,"="&amp;$K58)&lt;&gt;0,$L58,0)</f>
        <v>4.49</v>
      </c>
      <c r="N58" s="61">
        <f>IF(COUNTIF(Setup_Hierarchy!$J$6:$IV$6,"="&amp;$K58)&lt;&gt;0,$L58,0)</f>
        <v>4.49</v>
      </c>
      <c r="O58" s="61">
        <f>IF(COUNTIF(Setup_Hierarchy!$J$7:$IV$7,"="&amp;$K58)&lt;&gt;0,$L58,0)</f>
        <v>4.49</v>
      </c>
      <c r="P58" s="61">
        <f>IF(COUNTIF(Setup_Hierarchy!$J$8:$IV$8,"="&amp;$K58)&lt;&gt;0,$L58,0)</f>
        <v>4.49</v>
      </c>
      <c r="Q58" s="61">
        <f>IF(COUNTIF(Setup_Hierarchy!$J$9:$IV$9,"="&amp;$K58)&lt;&gt;0,$L58,0)</f>
        <v>0</v>
      </c>
      <c r="R58" s="61">
        <f>IF(COUNTIF(Setup_Hierarchy!$J$10:$IV$10,"="&amp;$K58)&lt;&gt;0,$L58,0)</f>
        <v>0</v>
      </c>
      <c r="S58" s="61">
        <f>IF(COUNTIF(Setup_Hierarchy!$J$11:$IV$11,"="&amp;$K58)&lt;&gt;0,$L58,0)</f>
        <v>0</v>
      </c>
      <c r="T58" s="61">
        <f>IF(COUNTIF(Setup_Hierarchy!$J$12:$IV$12,"="&amp;$K58)&lt;&gt;0,$L58,0)</f>
        <v>0</v>
      </c>
      <c r="U58" s="61">
        <f>IF(COUNTIF(Setup_Hierarchy!$J$13:$IV$13,"="&amp;$K58)&lt;&gt;0,$L58,0)</f>
        <v>0</v>
      </c>
      <c r="V58" s="61">
        <f>IF(COUNTIF(Setup_Hierarchy!$J$14:$IV$14,"="&amp;$K58)&lt;&gt;0,$L58,0)</f>
        <v>0</v>
      </c>
      <c r="W58" s="61">
        <f>IF(COUNTIF(Setup_Hierarchy!$J$15:$IV$15,"="&amp;$K58)&lt;&gt;0,$L58,0)</f>
        <v>0</v>
      </c>
      <c r="X58" s="61">
        <f>IF(COUNTIF(Setup_Hierarchy!$J$16:$IV$16,"="&amp;$K58)&lt;&gt;0,$L58,0)</f>
        <v>0</v>
      </c>
      <c r="Y58" s="61">
        <f>IF(COUNTIF(Setup_Hierarchy!$J$17:$IV$17,"="&amp;$K58)&lt;&gt;0,$L58,0)</f>
        <v>0</v>
      </c>
      <c r="Z58" s="61">
        <f>IF(COUNTIF(Setup_Hierarchy!$J$18:$IV$18,"="&amp;$K58)&lt;&gt;0,$L58,0)</f>
        <v>0</v>
      </c>
      <c r="AA58" s="61">
        <f>IF(COUNTIF(Setup_Hierarchy!$J$19:$IV$19,"="&amp;$K58)&lt;&gt;0,$L58,0)</f>
        <v>0</v>
      </c>
      <c r="AB58" s="61">
        <f>IF(COUNTIF(Setup_Hierarchy!$J$20:$IV$20,"="&amp;$K58)&lt;&gt;0,$L58,0)</f>
        <v>0</v>
      </c>
      <c r="AC58" s="61">
        <f>IF(COUNTIF(Setup_Hierarchy!$J$21:$IV$21,"="&amp;$K58)&lt;&gt;0,$L58,0)</f>
        <v>0</v>
      </c>
      <c r="AD58" s="61">
        <f>IF(COUNTIF(Setup_Hierarchy!$J$22:$IV$22,"="&amp;$K58)&lt;&gt;0,$L58,0)</f>
        <v>0</v>
      </c>
      <c r="AE58" s="61">
        <f>IF(COUNTIF(Setup_Hierarchy!$J$23:$IV$23,"="&amp;$K58)&lt;&gt;0,$L58,0)</f>
        <v>0</v>
      </c>
      <c r="AF58" s="61">
        <f>IF(COUNTIF(Setup_Hierarchy!$J$24:$IV$24,"="&amp;$K58)&lt;&gt;0,$L58,0)</f>
        <v>0</v>
      </c>
      <c r="AG58" s="61">
        <f>IF(COUNTIF(Setup_Hierarchy!$J$25:$IV$25,"="&amp;$K58)&lt;&gt;0,$L58,0)</f>
        <v>0</v>
      </c>
      <c r="AH58" s="61">
        <f>IF(COUNTIF(Setup_Hierarchy!$J$26:$IV$26,"="&amp;$K58)&lt;&gt;0,$L58,0)</f>
        <v>0</v>
      </c>
      <c r="AI58" s="61">
        <f>IF(COUNTIF(Setup_Hierarchy!$J$27:$IV$27,"="&amp;$K58)&lt;&gt;0,$L58,0)</f>
        <v>0</v>
      </c>
      <c r="AJ58" s="61">
        <f>IF(COUNTIF(Setup_Hierarchy!$J$28:$IV$28,"="&amp;$K58)&lt;&gt;0,$L58,0)</f>
        <v>0</v>
      </c>
      <c r="AK58" s="61">
        <f>IF(COUNTIF(Setup_Hierarchy!$J$29:$IV$29,"="&amp;$K58)&lt;&gt;0,$L58,0)</f>
        <v>0</v>
      </c>
      <c r="AL58" s="61">
        <f>IF(COUNTIF(Setup_Hierarchy!$J$30:$IV$30,"="&amp;$K58)&lt;&gt;0,$L58,0)</f>
        <v>0</v>
      </c>
      <c r="AM58" s="61">
        <f>IF(COUNTIF(Setup_Hierarchy!$J$31:$IV$31,"="&amp;$K58)&lt;&gt;0,$L58,0)</f>
        <v>0</v>
      </c>
      <c r="AN58" s="61">
        <f>IF(COUNTIF(Setup_Hierarchy!$J$32:$IV$32,"="&amp;$K58)&lt;&gt;0,$L58,0)</f>
        <v>0</v>
      </c>
      <c r="AO58" s="61">
        <f>IF(COUNTIF(Setup_Hierarchy!$J$33:$IV$33,"="&amp;$K58)&lt;&gt;0,$L58,0)</f>
        <v>0</v>
      </c>
      <c r="AP58" s="61">
        <f>IF(COUNTIF(Setup_Hierarchy!$J$34:$IV$34,"="&amp;$K58)&lt;&gt;0,$L58,0)</f>
        <v>0</v>
      </c>
      <c r="AQ58" s="61">
        <f>IF(COUNTIF(Setup_Hierarchy!$J$35:$IV$35,"="&amp;$K58)&lt;&gt;0,$L58,0)</f>
        <v>0</v>
      </c>
      <c r="AR58" s="61">
        <f>IF(COUNTIF(Setup_Hierarchy!$J$36:$IV$36,"="&amp;$K58)&lt;&gt;0,$L58,0)</f>
        <v>0</v>
      </c>
      <c r="AS58" s="61">
        <f>IF(COUNTIF(Setup_Hierarchy!$J$37:$IV$37,"="&amp;$K58)&lt;&gt;0,$L58,0)</f>
        <v>0</v>
      </c>
      <c r="AT58" s="61">
        <f>IF(COUNTIF(Setup_Hierarchy!$J$38:$IV$38,"="&amp;$K58)&lt;&gt;0,$L58,0)</f>
        <v>0</v>
      </c>
      <c r="AU58" s="61">
        <f>IF(COUNTIF(Setup_Hierarchy!$J$39:$IV$39,"="&amp;$K58)&lt;&gt;0,$L58,0)</f>
        <v>4.49</v>
      </c>
      <c r="AV58" s="61">
        <f>IF(COUNTIF(Setup_Hierarchy!$J$40:$IV$40,"="&amp;$K58)&lt;&gt;0,$L58,0)</f>
        <v>0</v>
      </c>
      <c r="AW58" s="61">
        <f>IF(COUNTIF(Setup_Hierarchy!$J$41:$IV$41,"="&amp;$K58)&lt;&gt;0,$L58,0)</f>
        <v>0</v>
      </c>
      <c r="AX58" s="61">
        <f>IF(COUNTIF(Setup_Hierarchy!$J$42:$IV$42,"="&amp;$K58)&lt;&gt;0,$L58,0)</f>
        <v>0</v>
      </c>
      <c r="AY58" s="61">
        <f>IF(COUNTIF(Setup_Hierarchy!$J$43:$IV$43,"="&amp;$K58)&lt;&gt;0,$L58,0)</f>
        <v>0</v>
      </c>
      <c r="AZ58" s="61">
        <f>IF(COUNTIF(Setup_Hierarchy!$J$44:$IV$44,"="&amp;$K58)&lt;&gt;0,$L58,0)</f>
        <v>0</v>
      </c>
      <c r="BA58" s="61">
        <f>IF(COUNTIF(Setup_Hierarchy!$J$45:$IV$45,"="&amp;$K58)&lt;&gt;0,$L58,0)</f>
        <v>0</v>
      </c>
      <c r="BB58" s="61">
        <f>IF(COUNTIF(Setup_Hierarchy!$J$46:$IV$46,"="&amp;$K58)&lt;&gt;0,$L58,0)</f>
        <v>4.49</v>
      </c>
      <c r="BC58" s="61">
        <f>IF(COUNTIF(Setup_Hierarchy!$J$47:$IV$47,"="&amp;$K58)&lt;&gt;0,$L58,0)</f>
        <v>4.49</v>
      </c>
      <c r="BD58" s="61">
        <f>IF(COUNTIF(Setup_Hierarchy!$J$48:$IV$48,"="&amp;$K58)&lt;&gt;0,$L58,0)</f>
        <v>0</v>
      </c>
      <c r="BE58" s="61">
        <f>IF(COUNTIF(Setup_Hierarchy!$J$49:$IV$49,"="&amp;$K58)&lt;&gt;0,$L58,0)</f>
        <v>0</v>
      </c>
      <c r="BF58" s="61">
        <f>IF(COUNTIF(Setup_Hierarchy!$J$50:$IV$50,"="&amp;$K58)&lt;&gt;0,$L58,0)</f>
        <v>0</v>
      </c>
      <c r="BG58" s="61">
        <f>IF(COUNTIF(Setup_Hierarchy!$J$51:$IV$51,"="&amp;$K58)&lt;&gt;0,$L58,0)</f>
        <v>0</v>
      </c>
      <c r="BH58" s="61">
        <f>IF(COUNTIF(Setup_Hierarchy!$J$52:$IV$52,"="&amp;$K58)&lt;&gt;0,$L58,0)</f>
        <v>0</v>
      </c>
      <c r="BI58" s="61">
        <f>IF(COUNTIF(Setup_Hierarchy!$J$53:$IV$53,"="&amp;$K58)&lt;&gt;0,$L58,0)</f>
        <v>0</v>
      </c>
      <c r="BJ58" s="61">
        <f>IF(COUNTIF(Setup_Hierarchy!$J$54:$IV$54,"="&amp;$K58)&lt;&gt;0,$L58,0)</f>
        <v>0</v>
      </c>
      <c r="BK58" s="61">
        <f>IF(COUNTIF(Setup_Hierarchy!$J$55:$IV$55,"="&amp;$K58)&lt;&gt;0,$L58,0)</f>
        <v>0</v>
      </c>
      <c r="BL58" s="61">
        <f>IF(COUNTIF(Setup_Hierarchy!$J$56:$IV$56,"="&amp;$K58)&lt;&gt;0,$L58,0)</f>
        <v>0</v>
      </c>
      <c r="BM58" s="61">
        <f>IF(COUNTIF(Setup_Hierarchy!$J$57:$IV$57,"="&amp;$K58)&lt;&gt;0,$L58,0)</f>
        <v>0</v>
      </c>
      <c r="BN58" s="61">
        <f>IF(COUNTIF(Setup_Hierarchy!$J$58:$IV$58,"="&amp;$K58)&lt;&gt;0,$L58,0)</f>
        <v>0</v>
      </c>
      <c r="BO58" s="61">
        <f>IF(COUNTIF(Setup_Hierarchy!$J$59:$IV$59,"="&amp;$K58)&lt;&gt;0,$L58,0)</f>
        <v>0</v>
      </c>
      <c r="BP58" s="61">
        <f>IF(COUNTIF(Setup_Hierarchy!$J$60:$IV$60,"="&amp;$K58)&lt;&gt;0,$L58,0)</f>
        <v>0</v>
      </c>
      <c r="BQ58" s="61">
        <f>IF(COUNTIF(Setup_Hierarchy!$J$61:$IV$61,"="&amp;$K58)&lt;&gt;0,$L58,0)</f>
        <v>0</v>
      </c>
      <c r="BR58" s="61">
        <f>IF(COUNTIF(Setup_Hierarchy!$J$62:$IV$62,"="&amp;$K58)&lt;&gt;0,$L58,0)</f>
        <v>0</v>
      </c>
      <c r="BS58" s="61">
        <f>IF(COUNTIF(Setup_Hierarchy!$J$63:$IV$63,"="&amp;$K58)&lt;&gt;0,$L58,0)</f>
        <v>0</v>
      </c>
      <c r="BT58" s="61">
        <f>IF(COUNTIF(Setup_Hierarchy!$J$64:$IV$64,"="&amp;$K58)&lt;&gt;0,$L58,0)</f>
        <v>0</v>
      </c>
      <c r="BU58" s="61">
        <f>IF(COUNTIF(Setup_Hierarchy!$J$65:$IV$65,"="&amp;$K58)&lt;&gt;0,$L58,0)</f>
        <v>0</v>
      </c>
      <c r="BV58" s="61">
        <f>IF(COUNTIF(Setup_Hierarchy!$J$66:$IV$66,"="&amp;$K58)&lt;&gt;0,$L58,0)</f>
        <v>0</v>
      </c>
      <c r="BW58" s="61">
        <f>IF(COUNTIF(Setup_Hierarchy!$J$67:$IV$67,"="&amp;$K58)&lt;&gt;0,$L58,0)</f>
        <v>0</v>
      </c>
      <c r="BX58" s="61">
        <f>IF(COUNTIF(Setup_Hierarchy!$J$68:$IV$68,"="&amp;$K58)&lt;&gt;0,$L58,0)</f>
        <v>0</v>
      </c>
      <c r="BY58" s="61">
        <f>IF(COUNTIF(Setup_Hierarchy!$J$69:$IV$69,"="&amp;$K58)&lt;&gt;0,$L58,0)</f>
        <v>0</v>
      </c>
      <c r="BZ58" s="61">
        <f>IF(COUNTIF(Setup_Hierarchy!$J$70:$IV$70,"="&amp;$K58)&lt;&gt;0,$L58,0)</f>
        <v>0</v>
      </c>
      <c r="CA58" s="61">
        <f>IF(COUNTIF(Setup_Hierarchy!$J$71:$IV$71,"="&amp;$K58)&lt;&gt;0,$L58,0)</f>
        <v>0</v>
      </c>
      <c r="CB58" s="61">
        <f>IF(COUNTIF(Setup_Hierarchy!$J$72:$IV$72,"="&amp;$K58)&lt;&gt;0,$L58,0)</f>
        <v>0</v>
      </c>
      <c r="CC58" s="61">
        <f>IF(COUNTIF(Setup_Hierarchy!$J$73:$IV$73,"="&amp;$K58)&lt;&gt;0,$L58,0)</f>
        <v>0</v>
      </c>
      <c r="CD58" s="61">
        <f>IF(COUNTIF(Setup_Hierarchy!$J$74:$IV$74,"="&amp;$K58)&lt;&gt;0,$L58,0)</f>
        <v>0</v>
      </c>
      <c r="CE58" s="61">
        <f>IF(COUNTIF(Setup_Hierarchy!$J$75:$IV$75,"="&amp;$K58)&lt;&gt;0,$L58,0)</f>
        <v>0</v>
      </c>
      <c r="CF58" s="61">
        <f>IF(COUNTIF(Setup_Hierarchy!$J$76:$IV$76,"="&amp;$K58)&lt;&gt;0,$L58,0)</f>
        <v>0</v>
      </c>
      <c r="CG58" s="61">
        <f>IF(COUNTIF(Setup_Hierarchy!$J$77:$IV$77,"="&amp;$K58)&lt;&gt;0,$L58,0)</f>
        <v>0</v>
      </c>
      <c r="CH58" s="61">
        <f>IF(COUNTIF(Setup_Hierarchy!$J$78:$IV$78,"="&amp;$K58)&lt;&gt;0,$L58,0)</f>
        <v>0</v>
      </c>
      <c r="CI58" s="61">
        <f>IF(COUNTIF(Setup_Hierarchy!$J$79:$IV$79,"="&amp;$K58)&lt;&gt;0,$L58,0)</f>
        <v>0</v>
      </c>
      <c r="CJ58" s="61">
        <f>IF(COUNTIF(Setup_Hierarchy!$J$80:$IV$80,"="&amp;$K58)&lt;&gt;0,$L58,0)</f>
        <v>0</v>
      </c>
      <c r="CK58" s="61">
        <f>IF(COUNTIF(Setup_Hierarchy!$J$81:$IV$81,"="&amp;$K58)&lt;&gt;0,$L58,0)</f>
        <v>0</v>
      </c>
      <c r="CL58" s="61">
        <f>IF(COUNTIF(Setup_Hierarchy!$J$82:$IV$82,"="&amp;$K58)&lt;&gt;0,$L58,0)</f>
        <v>0</v>
      </c>
      <c r="CM58" s="61">
        <f>IF(COUNTIF(Setup_Hierarchy!$J$83:$IV$83,"="&amp;$K58)&lt;&gt;0,$L58,0)</f>
        <v>0</v>
      </c>
      <c r="CN58" s="61">
        <f>IF(COUNTIF(Setup_Hierarchy!$J$84:$IV$84,"="&amp;$K58)&lt;&gt;0,$L58,0)</f>
        <v>0</v>
      </c>
      <c r="CO58" s="61">
        <f>IF(COUNTIF(Setup_Hierarchy!$J$85:$IV$85,"="&amp;$K58)&lt;&gt;0,$L58,0)</f>
        <v>0</v>
      </c>
      <c r="CP58" s="61">
        <f>IF(COUNTIF(Setup_Hierarchy!$J$86:$IV$86,"="&amp;$K58)&lt;&gt;0,$L58,0)</f>
        <v>0</v>
      </c>
      <c r="CQ58" s="61">
        <f>IF(COUNTIF(Setup_Hierarchy!$J$87:$IV$87,"="&amp;$K58)&lt;&gt;0,$L58,0)</f>
        <v>0</v>
      </c>
      <c r="CR58" s="61">
        <f>IF(COUNTIF(Setup_Hierarchy!$J$88:$IV$88,"="&amp;$K58)&lt;&gt;0,$L58,0)</f>
        <v>0</v>
      </c>
      <c r="CS58" s="61">
        <f>IF(COUNTIF(Setup_Hierarchy!$J$89:$IV$89,"="&amp;$K58)&lt;&gt;0,$L58,0)</f>
        <v>0</v>
      </c>
      <c r="CT58" s="61">
        <f>IF(COUNTIF(Setup_Hierarchy!$J$90:$IV$90,"="&amp;$K58)&lt;&gt;0,$L58,0)</f>
        <v>0</v>
      </c>
      <c r="CU58" s="61">
        <f>IF(COUNTIF(Setup_Hierarchy!$J$91:$IV$91,"="&amp;$K58)&lt;&gt;0,$L58,0)</f>
        <v>0</v>
      </c>
      <c r="CV58" s="61">
        <f>IF(COUNTIF(Setup_Hierarchy!$J$92:$IV$92,"="&amp;$K58)&lt;&gt;0,$L58,0)</f>
        <v>0</v>
      </c>
      <c r="CW58" s="61">
        <f>IF(COUNTIF(Setup_Hierarchy!$J$93:$IV$93,"="&amp;$K58)&lt;&gt;0,$L58,0)</f>
        <v>0</v>
      </c>
      <c r="CX58" s="61">
        <f>IF(COUNTIF(Setup_Hierarchy!$J$94:$IV$94,"="&amp;$K58)&lt;&gt;0,$L58,0)</f>
        <v>0</v>
      </c>
      <c r="CY58" s="61">
        <f>IF(COUNTIF(Setup_Hierarchy!$J$95:$IV$95,"="&amp;$K58)&lt;&gt;0,$L58,0)</f>
        <v>0</v>
      </c>
      <c r="CZ58" s="61">
        <f>IF(COUNTIF(Setup_Hierarchy!$J$96:$IV$96,"="&amp;$K58)&lt;&gt;0,$L58,0)</f>
        <v>0</v>
      </c>
      <c r="DA58" s="61">
        <f>IF(COUNTIF(Setup_Hierarchy!$J$97:$IV$97,"="&amp;$K58)&lt;&gt;0,$L58,0)</f>
        <v>0</v>
      </c>
      <c r="DB58" s="61">
        <f>IF(COUNTIF(Setup_Hierarchy!$J$98:$IV$98,"="&amp;$K58)&lt;&gt;0,$L58,0)</f>
        <v>0</v>
      </c>
      <c r="DC58" s="61">
        <f>IF(COUNTIF(Setup_Hierarchy!$J$99:$IV$99,"="&amp;$K58)&lt;&gt;0,$L58,0)</f>
        <v>0</v>
      </c>
      <c r="DD58" s="61">
        <f>IF(COUNTIF(Setup_Hierarchy!$J$100:$IV$100,"="&amp;$K58)&lt;&gt;0,$L58,0)</f>
        <v>0</v>
      </c>
      <c r="DE58" s="61">
        <f>IF(COUNTIF(Setup_Hierarchy!$J$101:$IV$101,"="&amp;$K58)&lt;&gt;0,$L58,0)</f>
        <v>0</v>
      </c>
      <c r="DF58" s="61">
        <f>IF(COUNTIF(Setup_Hierarchy!$J$102:$IV$102,"="&amp;$K58)&lt;&gt;0,$L58,0)</f>
        <v>0</v>
      </c>
      <c r="DG58" s="61">
        <f>IF(COUNTIF(Setup_Hierarchy!$J$103:$IV$103,"="&amp;$K58)&lt;&gt;0,$L58,0)</f>
        <v>0</v>
      </c>
      <c r="DH58" s="61">
        <f>IF(COUNTIF(Setup_Hierarchy!$J$104:$IV$104,"="&amp;$K58)&lt;&gt;0,$L58,0)</f>
        <v>0</v>
      </c>
      <c r="DI58" s="61">
        <f>IF(COUNTIF(Setup_Hierarchy!$J$105:$IV$105,"="&amp;$K58)&lt;&gt;0,$L58,0)</f>
        <v>0</v>
      </c>
      <c r="DJ58" s="61">
        <f>IF(COUNTIF(Setup_Hierarchy!$J$106:$IV$106,"="&amp;$K58)&lt;&gt;0,$L58,0)</f>
        <v>0</v>
      </c>
      <c r="DK58" s="61">
        <f>IF(COUNTIF(Setup_Hierarchy!$J$107:$IV$107,"="&amp;$K58)&lt;&gt;0,$L58,0)</f>
        <v>0</v>
      </c>
      <c r="DL58" s="61">
        <f>IF(COUNTIF(Setup_Hierarchy!$J$108:$IV$108,"="&amp;$K58)&lt;&gt;0,$L58,0)</f>
        <v>0</v>
      </c>
      <c r="DM58" s="61">
        <f>IF(COUNTIF(Setup_Hierarchy!$J$109:$IV$109,"="&amp;$K58)&lt;&gt;0,$L58,0)</f>
        <v>0</v>
      </c>
      <c r="DN58" s="61">
        <f>IF(COUNTIF(Setup_Hierarchy!$J$110:$IV$110,"="&amp;$K58)&lt;&gt;0,$L58,0)</f>
        <v>0</v>
      </c>
      <c r="DO58" s="61">
        <f>IF(COUNTIF(Setup_Hierarchy!$J$111:$IV$111,"="&amp;$K58)&lt;&gt;0,$L58,0)</f>
        <v>0</v>
      </c>
      <c r="DP58" s="61">
        <f>IF(COUNTIF(Setup_Hierarchy!$J$112:$IV$112,"="&amp;$K58)&lt;&gt;0,$L58,0)</f>
        <v>0</v>
      </c>
      <c r="DQ58" s="61">
        <f>IF(COUNTIF(Setup_Hierarchy!$J$113:$IV$113,"="&amp;$K58)&lt;&gt;0,$L58,0)</f>
        <v>0</v>
      </c>
      <c r="DR58" s="61">
        <f>IF(COUNTIF(Setup_Hierarchy!$J$114:$IV$114,"="&amp;$K58)&lt;&gt;0,$L58,0)</f>
        <v>0</v>
      </c>
      <c r="DS58" s="61">
        <f>IF(COUNTIF(Setup_Hierarchy!$J$115:$IV$115,"="&amp;$K58)&lt;&gt;0,$L58,0)</f>
        <v>0</v>
      </c>
      <c r="DT58" s="61">
        <f>IF(COUNTIF(Setup_Hierarchy!$J$116:$IV$116,"="&amp;$K58)&lt;&gt;0,$L58,0)</f>
        <v>0</v>
      </c>
    </row>
    <row r="59" spans="2:124" x14ac:dyDescent="0.2">
      <c r="B59" t="s">
        <v>43</v>
      </c>
      <c r="C59">
        <v>5</v>
      </c>
      <c r="D59" t="s">
        <v>18</v>
      </c>
      <c r="E59" t="s">
        <v>369</v>
      </c>
      <c r="F59" t="s">
        <v>525</v>
      </c>
      <c r="G59" t="s">
        <v>531</v>
      </c>
      <c r="H59" t="s">
        <v>14</v>
      </c>
      <c r="I59">
        <v>5.9305999999999998E-2</v>
      </c>
      <c r="J59">
        <v>-0.11437600000000001</v>
      </c>
      <c r="K59">
        <v>795</v>
      </c>
      <c r="L59">
        <v>-95.17</v>
      </c>
      <c r="M59" s="61">
        <f>IF(COUNTIF(Setup_Hierarchy!$J$5:$IV$5,"="&amp;$K59)&lt;&gt;0,$L59,0)</f>
        <v>-95.17</v>
      </c>
      <c r="N59" s="61">
        <f>IF(COUNTIF(Setup_Hierarchy!$J$6:$IV$6,"="&amp;$K59)&lt;&gt;0,$L59,0)</f>
        <v>-95.17</v>
      </c>
      <c r="O59" s="61">
        <f>IF(COUNTIF(Setup_Hierarchy!$J$7:$IV$7,"="&amp;$K59)&lt;&gt;0,$L59,0)</f>
        <v>-95.17</v>
      </c>
      <c r="P59" s="61">
        <f>IF(COUNTIF(Setup_Hierarchy!$J$8:$IV$8,"="&amp;$K59)&lt;&gt;0,$L59,0)</f>
        <v>-95.17</v>
      </c>
      <c r="Q59" s="61">
        <f>IF(COUNTIF(Setup_Hierarchy!$J$9:$IV$9,"="&amp;$K59)&lt;&gt;0,$L59,0)</f>
        <v>-95.17</v>
      </c>
      <c r="R59" s="61">
        <f>IF(COUNTIF(Setup_Hierarchy!$J$10:$IV$10,"="&amp;$K59)&lt;&gt;0,$L59,0)</f>
        <v>0</v>
      </c>
      <c r="S59" s="61">
        <f>IF(COUNTIF(Setup_Hierarchy!$J$11:$IV$11,"="&amp;$K59)&lt;&gt;0,$L59,0)</f>
        <v>0</v>
      </c>
      <c r="T59" s="61">
        <f>IF(COUNTIF(Setup_Hierarchy!$J$12:$IV$12,"="&amp;$K59)&lt;&gt;0,$L59,0)</f>
        <v>0</v>
      </c>
      <c r="U59" s="61">
        <f>IF(COUNTIF(Setup_Hierarchy!$J$13:$IV$13,"="&amp;$K59)&lt;&gt;0,$L59,0)</f>
        <v>0</v>
      </c>
      <c r="V59" s="61">
        <f>IF(COUNTIF(Setup_Hierarchy!$J$14:$IV$14,"="&amp;$K59)&lt;&gt;0,$L59,0)</f>
        <v>0</v>
      </c>
      <c r="W59" s="61">
        <f>IF(COUNTIF(Setup_Hierarchy!$J$15:$IV$15,"="&amp;$K59)&lt;&gt;0,$L59,0)</f>
        <v>0</v>
      </c>
      <c r="X59" s="61">
        <f>IF(COUNTIF(Setup_Hierarchy!$J$16:$IV$16,"="&amp;$K59)&lt;&gt;0,$L59,0)</f>
        <v>0</v>
      </c>
      <c r="Y59" s="61">
        <f>IF(COUNTIF(Setup_Hierarchy!$J$17:$IV$17,"="&amp;$K59)&lt;&gt;0,$L59,0)</f>
        <v>0</v>
      </c>
      <c r="Z59" s="61">
        <f>IF(COUNTIF(Setup_Hierarchy!$J$18:$IV$18,"="&amp;$K59)&lt;&gt;0,$L59,0)</f>
        <v>-95.17</v>
      </c>
      <c r="AA59" s="61">
        <f>IF(COUNTIF(Setup_Hierarchy!$J$19:$IV$19,"="&amp;$K59)&lt;&gt;0,$L59,0)</f>
        <v>0</v>
      </c>
      <c r="AB59" s="61">
        <f>IF(COUNTIF(Setup_Hierarchy!$J$20:$IV$20,"="&amp;$K59)&lt;&gt;0,$L59,0)</f>
        <v>0</v>
      </c>
      <c r="AC59" s="61">
        <f>IF(COUNTIF(Setup_Hierarchy!$J$21:$IV$21,"="&amp;$K59)&lt;&gt;0,$L59,0)</f>
        <v>0</v>
      </c>
      <c r="AD59" s="61">
        <f>IF(COUNTIF(Setup_Hierarchy!$J$22:$IV$22,"="&amp;$K59)&lt;&gt;0,$L59,0)</f>
        <v>0</v>
      </c>
      <c r="AE59" s="61">
        <f>IF(COUNTIF(Setup_Hierarchy!$J$23:$IV$23,"="&amp;$K59)&lt;&gt;0,$L59,0)</f>
        <v>0</v>
      </c>
      <c r="AF59" s="61">
        <f>IF(COUNTIF(Setup_Hierarchy!$J$24:$IV$24,"="&amp;$K59)&lt;&gt;0,$L59,0)</f>
        <v>0</v>
      </c>
      <c r="AG59" s="61">
        <f>IF(COUNTIF(Setup_Hierarchy!$J$25:$IV$25,"="&amp;$K59)&lt;&gt;0,$L59,0)</f>
        <v>0</v>
      </c>
      <c r="AH59" s="61">
        <f>IF(COUNTIF(Setup_Hierarchy!$J$26:$IV$26,"="&amp;$K59)&lt;&gt;0,$L59,0)</f>
        <v>0</v>
      </c>
      <c r="AI59" s="61">
        <f>IF(COUNTIF(Setup_Hierarchy!$J$27:$IV$27,"="&amp;$K59)&lt;&gt;0,$L59,0)</f>
        <v>0</v>
      </c>
      <c r="AJ59" s="61">
        <f>IF(COUNTIF(Setup_Hierarchy!$J$28:$IV$28,"="&amp;$K59)&lt;&gt;0,$L59,0)</f>
        <v>0</v>
      </c>
      <c r="AK59" s="61">
        <f>IF(COUNTIF(Setup_Hierarchy!$J$29:$IV$29,"="&amp;$K59)&lt;&gt;0,$L59,0)</f>
        <v>0</v>
      </c>
      <c r="AL59" s="61">
        <f>IF(COUNTIF(Setup_Hierarchy!$J$30:$IV$30,"="&amp;$K59)&lt;&gt;0,$L59,0)</f>
        <v>0</v>
      </c>
      <c r="AM59" s="61">
        <f>IF(COUNTIF(Setup_Hierarchy!$J$31:$IV$31,"="&amp;$K59)&lt;&gt;0,$L59,0)</f>
        <v>0</v>
      </c>
      <c r="AN59" s="61">
        <f>IF(COUNTIF(Setup_Hierarchy!$J$32:$IV$32,"="&amp;$K59)&lt;&gt;0,$L59,0)</f>
        <v>0</v>
      </c>
      <c r="AO59" s="61">
        <f>IF(COUNTIF(Setup_Hierarchy!$J$33:$IV$33,"="&amp;$K59)&lt;&gt;0,$L59,0)</f>
        <v>0</v>
      </c>
      <c r="AP59" s="61">
        <f>IF(COUNTIF(Setup_Hierarchy!$J$34:$IV$34,"="&amp;$K59)&lt;&gt;0,$L59,0)</f>
        <v>0</v>
      </c>
      <c r="AQ59" s="61">
        <f>IF(COUNTIF(Setup_Hierarchy!$J$35:$IV$35,"="&amp;$K59)&lt;&gt;0,$L59,0)</f>
        <v>0</v>
      </c>
      <c r="AR59" s="61">
        <f>IF(COUNTIF(Setup_Hierarchy!$J$36:$IV$36,"="&amp;$K59)&lt;&gt;0,$L59,0)</f>
        <v>0</v>
      </c>
      <c r="AS59" s="61">
        <f>IF(COUNTIF(Setup_Hierarchy!$J$37:$IV$37,"="&amp;$K59)&lt;&gt;0,$L59,0)</f>
        <v>0</v>
      </c>
      <c r="AT59" s="61">
        <f>IF(COUNTIF(Setup_Hierarchy!$J$38:$IV$38,"="&amp;$K59)&lt;&gt;0,$L59,0)</f>
        <v>0</v>
      </c>
      <c r="AU59" s="61">
        <f>IF(COUNTIF(Setup_Hierarchy!$J$39:$IV$39,"="&amp;$K59)&lt;&gt;0,$L59,0)</f>
        <v>0</v>
      </c>
      <c r="AV59" s="61">
        <f>IF(COUNTIF(Setup_Hierarchy!$J$40:$IV$40,"="&amp;$K59)&lt;&gt;0,$L59,0)</f>
        <v>0</v>
      </c>
      <c r="AW59" s="61">
        <f>IF(COUNTIF(Setup_Hierarchy!$J$41:$IV$41,"="&amp;$K59)&lt;&gt;0,$L59,0)</f>
        <v>0</v>
      </c>
      <c r="AX59" s="61">
        <f>IF(COUNTIF(Setup_Hierarchy!$J$42:$IV$42,"="&amp;$K59)&lt;&gt;0,$L59,0)</f>
        <v>0</v>
      </c>
      <c r="AY59" s="61">
        <f>IF(COUNTIF(Setup_Hierarchy!$J$43:$IV$43,"="&amp;$K59)&lt;&gt;0,$L59,0)</f>
        <v>0</v>
      </c>
      <c r="AZ59" s="61">
        <f>IF(COUNTIF(Setup_Hierarchy!$J$44:$IV$44,"="&amp;$K59)&lt;&gt;0,$L59,0)</f>
        <v>0</v>
      </c>
      <c r="BA59" s="61">
        <f>IF(COUNTIF(Setup_Hierarchy!$J$45:$IV$45,"="&amp;$K59)&lt;&gt;0,$L59,0)</f>
        <v>0</v>
      </c>
      <c r="BB59" s="61">
        <f>IF(COUNTIF(Setup_Hierarchy!$J$46:$IV$46,"="&amp;$K59)&lt;&gt;0,$L59,0)</f>
        <v>0</v>
      </c>
      <c r="BC59" s="61">
        <f>IF(COUNTIF(Setup_Hierarchy!$J$47:$IV$47,"="&amp;$K59)&lt;&gt;0,$L59,0)</f>
        <v>0</v>
      </c>
      <c r="BD59" s="61">
        <f>IF(COUNTIF(Setup_Hierarchy!$J$48:$IV$48,"="&amp;$K59)&lt;&gt;0,$L59,0)</f>
        <v>0</v>
      </c>
      <c r="BE59" s="61">
        <f>IF(COUNTIF(Setup_Hierarchy!$J$49:$IV$49,"="&amp;$K59)&lt;&gt;0,$L59,0)</f>
        <v>0</v>
      </c>
      <c r="BF59" s="61">
        <f>IF(COUNTIF(Setup_Hierarchy!$J$50:$IV$50,"="&amp;$K59)&lt;&gt;0,$L59,0)</f>
        <v>0</v>
      </c>
      <c r="BG59" s="61">
        <f>IF(COUNTIF(Setup_Hierarchy!$J$51:$IV$51,"="&amp;$K59)&lt;&gt;0,$L59,0)</f>
        <v>0</v>
      </c>
      <c r="BH59" s="61">
        <f>IF(COUNTIF(Setup_Hierarchy!$J$52:$IV$52,"="&amp;$K59)&lt;&gt;0,$L59,0)</f>
        <v>0</v>
      </c>
      <c r="BI59" s="61">
        <f>IF(COUNTIF(Setup_Hierarchy!$J$53:$IV$53,"="&amp;$K59)&lt;&gt;0,$L59,0)</f>
        <v>0</v>
      </c>
      <c r="BJ59" s="61">
        <f>IF(COUNTIF(Setup_Hierarchy!$J$54:$IV$54,"="&amp;$K59)&lt;&gt;0,$L59,0)</f>
        <v>0</v>
      </c>
      <c r="BK59" s="61">
        <f>IF(COUNTIF(Setup_Hierarchy!$J$55:$IV$55,"="&amp;$K59)&lt;&gt;0,$L59,0)</f>
        <v>0</v>
      </c>
      <c r="BL59" s="61">
        <f>IF(COUNTIF(Setup_Hierarchy!$J$56:$IV$56,"="&amp;$K59)&lt;&gt;0,$L59,0)</f>
        <v>0</v>
      </c>
      <c r="BM59" s="61">
        <f>IF(COUNTIF(Setup_Hierarchy!$J$57:$IV$57,"="&amp;$K59)&lt;&gt;0,$L59,0)</f>
        <v>0</v>
      </c>
      <c r="BN59" s="61">
        <f>IF(COUNTIF(Setup_Hierarchy!$J$58:$IV$58,"="&amp;$K59)&lt;&gt;0,$L59,0)</f>
        <v>0</v>
      </c>
      <c r="BO59" s="61">
        <f>IF(COUNTIF(Setup_Hierarchy!$J$59:$IV$59,"="&amp;$K59)&lt;&gt;0,$L59,0)</f>
        <v>0</v>
      </c>
      <c r="BP59" s="61">
        <f>IF(COUNTIF(Setup_Hierarchy!$J$60:$IV$60,"="&amp;$K59)&lt;&gt;0,$L59,0)</f>
        <v>0</v>
      </c>
      <c r="BQ59" s="61">
        <f>IF(COUNTIF(Setup_Hierarchy!$J$61:$IV$61,"="&amp;$K59)&lt;&gt;0,$L59,0)</f>
        <v>0</v>
      </c>
      <c r="BR59" s="61">
        <f>IF(COUNTIF(Setup_Hierarchy!$J$62:$IV$62,"="&amp;$K59)&lt;&gt;0,$L59,0)</f>
        <v>0</v>
      </c>
      <c r="BS59" s="61">
        <f>IF(COUNTIF(Setup_Hierarchy!$J$63:$IV$63,"="&amp;$K59)&lt;&gt;0,$L59,0)</f>
        <v>0</v>
      </c>
      <c r="BT59" s="61">
        <f>IF(COUNTIF(Setup_Hierarchy!$J$64:$IV$64,"="&amp;$K59)&lt;&gt;0,$L59,0)</f>
        <v>0</v>
      </c>
      <c r="BU59" s="61">
        <f>IF(COUNTIF(Setup_Hierarchy!$J$65:$IV$65,"="&amp;$K59)&lt;&gt;0,$L59,0)</f>
        <v>0</v>
      </c>
      <c r="BV59" s="61">
        <f>IF(COUNTIF(Setup_Hierarchy!$J$66:$IV$66,"="&amp;$K59)&lt;&gt;0,$L59,0)</f>
        <v>0</v>
      </c>
      <c r="BW59" s="61">
        <f>IF(COUNTIF(Setup_Hierarchy!$J$67:$IV$67,"="&amp;$K59)&lt;&gt;0,$L59,0)</f>
        <v>0</v>
      </c>
      <c r="BX59" s="61">
        <f>IF(COUNTIF(Setup_Hierarchy!$J$68:$IV$68,"="&amp;$K59)&lt;&gt;0,$L59,0)</f>
        <v>0</v>
      </c>
      <c r="BY59" s="61">
        <f>IF(COUNTIF(Setup_Hierarchy!$J$69:$IV$69,"="&amp;$K59)&lt;&gt;0,$L59,0)</f>
        <v>0</v>
      </c>
      <c r="BZ59" s="61">
        <f>IF(COUNTIF(Setup_Hierarchy!$J$70:$IV$70,"="&amp;$K59)&lt;&gt;0,$L59,0)</f>
        <v>0</v>
      </c>
      <c r="CA59" s="61">
        <f>IF(COUNTIF(Setup_Hierarchy!$J$71:$IV$71,"="&amp;$K59)&lt;&gt;0,$L59,0)</f>
        <v>0</v>
      </c>
      <c r="CB59" s="61">
        <f>IF(COUNTIF(Setup_Hierarchy!$J$72:$IV$72,"="&amp;$K59)&lt;&gt;0,$L59,0)</f>
        <v>0</v>
      </c>
      <c r="CC59" s="61">
        <f>IF(COUNTIF(Setup_Hierarchy!$J$73:$IV$73,"="&amp;$K59)&lt;&gt;0,$L59,0)</f>
        <v>0</v>
      </c>
      <c r="CD59" s="61">
        <f>IF(COUNTIF(Setup_Hierarchy!$J$74:$IV$74,"="&amp;$K59)&lt;&gt;0,$L59,0)</f>
        <v>0</v>
      </c>
      <c r="CE59" s="61">
        <f>IF(COUNTIF(Setup_Hierarchy!$J$75:$IV$75,"="&amp;$K59)&lt;&gt;0,$L59,0)</f>
        <v>0</v>
      </c>
      <c r="CF59" s="61">
        <f>IF(COUNTIF(Setup_Hierarchy!$J$76:$IV$76,"="&amp;$K59)&lt;&gt;0,$L59,0)</f>
        <v>0</v>
      </c>
      <c r="CG59" s="61">
        <f>IF(COUNTIF(Setup_Hierarchy!$J$77:$IV$77,"="&amp;$K59)&lt;&gt;0,$L59,0)</f>
        <v>0</v>
      </c>
      <c r="CH59" s="61">
        <f>IF(COUNTIF(Setup_Hierarchy!$J$78:$IV$78,"="&amp;$K59)&lt;&gt;0,$L59,0)</f>
        <v>0</v>
      </c>
      <c r="CI59" s="61">
        <f>IF(COUNTIF(Setup_Hierarchy!$J$79:$IV$79,"="&amp;$K59)&lt;&gt;0,$L59,0)</f>
        <v>0</v>
      </c>
      <c r="CJ59" s="61">
        <f>IF(COUNTIF(Setup_Hierarchy!$J$80:$IV$80,"="&amp;$K59)&lt;&gt;0,$L59,0)</f>
        <v>0</v>
      </c>
      <c r="CK59" s="61">
        <f>IF(COUNTIF(Setup_Hierarchy!$J$81:$IV$81,"="&amp;$K59)&lt;&gt;0,$L59,0)</f>
        <v>0</v>
      </c>
      <c r="CL59" s="61">
        <f>IF(COUNTIF(Setup_Hierarchy!$J$82:$IV$82,"="&amp;$K59)&lt;&gt;0,$L59,0)</f>
        <v>0</v>
      </c>
      <c r="CM59" s="61">
        <f>IF(COUNTIF(Setup_Hierarchy!$J$83:$IV$83,"="&amp;$K59)&lt;&gt;0,$L59,0)</f>
        <v>0</v>
      </c>
      <c r="CN59" s="61">
        <f>IF(COUNTIF(Setup_Hierarchy!$J$84:$IV$84,"="&amp;$K59)&lt;&gt;0,$L59,0)</f>
        <v>0</v>
      </c>
      <c r="CO59" s="61">
        <f>IF(COUNTIF(Setup_Hierarchy!$J$85:$IV$85,"="&amp;$K59)&lt;&gt;0,$L59,0)</f>
        <v>0</v>
      </c>
      <c r="CP59" s="61">
        <f>IF(COUNTIF(Setup_Hierarchy!$J$86:$IV$86,"="&amp;$K59)&lt;&gt;0,$L59,0)</f>
        <v>0</v>
      </c>
      <c r="CQ59" s="61">
        <f>IF(COUNTIF(Setup_Hierarchy!$J$87:$IV$87,"="&amp;$K59)&lt;&gt;0,$L59,0)</f>
        <v>0</v>
      </c>
      <c r="CR59" s="61">
        <f>IF(COUNTIF(Setup_Hierarchy!$J$88:$IV$88,"="&amp;$K59)&lt;&gt;0,$L59,0)</f>
        <v>0</v>
      </c>
      <c r="CS59" s="61">
        <f>IF(COUNTIF(Setup_Hierarchy!$J$89:$IV$89,"="&amp;$K59)&lt;&gt;0,$L59,0)</f>
        <v>0</v>
      </c>
      <c r="CT59" s="61">
        <f>IF(COUNTIF(Setup_Hierarchy!$J$90:$IV$90,"="&amp;$K59)&lt;&gt;0,$L59,0)</f>
        <v>0</v>
      </c>
      <c r="CU59" s="61">
        <f>IF(COUNTIF(Setup_Hierarchy!$J$91:$IV$91,"="&amp;$K59)&lt;&gt;0,$L59,0)</f>
        <v>0</v>
      </c>
      <c r="CV59" s="61">
        <f>IF(COUNTIF(Setup_Hierarchy!$J$92:$IV$92,"="&amp;$K59)&lt;&gt;0,$L59,0)</f>
        <v>0</v>
      </c>
      <c r="CW59" s="61">
        <f>IF(COUNTIF(Setup_Hierarchy!$J$93:$IV$93,"="&amp;$K59)&lt;&gt;0,$L59,0)</f>
        <v>0</v>
      </c>
      <c r="CX59" s="61">
        <f>IF(COUNTIF(Setup_Hierarchy!$J$94:$IV$94,"="&amp;$K59)&lt;&gt;0,$L59,0)</f>
        <v>0</v>
      </c>
      <c r="CY59" s="61">
        <f>IF(COUNTIF(Setup_Hierarchy!$J$95:$IV$95,"="&amp;$K59)&lt;&gt;0,$L59,0)</f>
        <v>0</v>
      </c>
      <c r="CZ59" s="61">
        <f>IF(COUNTIF(Setup_Hierarchy!$J$96:$IV$96,"="&amp;$K59)&lt;&gt;0,$L59,0)</f>
        <v>0</v>
      </c>
      <c r="DA59" s="61">
        <f>IF(COUNTIF(Setup_Hierarchy!$J$97:$IV$97,"="&amp;$K59)&lt;&gt;0,$L59,0)</f>
        <v>0</v>
      </c>
      <c r="DB59" s="61">
        <f>IF(COUNTIF(Setup_Hierarchy!$J$98:$IV$98,"="&amp;$K59)&lt;&gt;0,$L59,0)</f>
        <v>0</v>
      </c>
      <c r="DC59" s="61">
        <f>IF(COUNTIF(Setup_Hierarchy!$J$99:$IV$99,"="&amp;$K59)&lt;&gt;0,$L59,0)</f>
        <v>0</v>
      </c>
      <c r="DD59" s="61">
        <f>IF(COUNTIF(Setup_Hierarchy!$J$100:$IV$100,"="&amp;$K59)&lt;&gt;0,$L59,0)</f>
        <v>0</v>
      </c>
      <c r="DE59" s="61">
        <f>IF(COUNTIF(Setup_Hierarchy!$J$101:$IV$101,"="&amp;$K59)&lt;&gt;0,$L59,0)</f>
        <v>0</v>
      </c>
      <c r="DF59" s="61">
        <f>IF(COUNTIF(Setup_Hierarchy!$J$102:$IV$102,"="&amp;$K59)&lt;&gt;0,$L59,0)</f>
        <v>0</v>
      </c>
      <c r="DG59" s="61">
        <f>IF(COUNTIF(Setup_Hierarchy!$J$103:$IV$103,"="&amp;$K59)&lt;&gt;0,$L59,0)</f>
        <v>0</v>
      </c>
      <c r="DH59" s="61">
        <f>IF(COUNTIF(Setup_Hierarchy!$J$104:$IV$104,"="&amp;$K59)&lt;&gt;0,$L59,0)</f>
        <v>0</v>
      </c>
      <c r="DI59" s="61">
        <f>IF(COUNTIF(Setup_Hierarchy!$J$105:$IV$105,"="&amp;$K59)&lt;&gt;0,$L59,0)</f>
        <v>0</v>
      </c>
      <c r="DJ59" s="61">
        <f>IF(COUNTIF(Setup_Hierarchy!$J$106:$IV$106,"="&amp;$K59)&lt;&gt;0,$L59,0)</f>
        <v>0</v>
      </c>
      <c r="DK59" s="61">
        <f>IF(COUNTIF(Setup_Hierarchy!$J$107:$IV$107,"="&amp;$K59)&lt;&gt;0,$L59,0)</f>
        <v>0</v>
      </c>
      <c r="DL59" s="61">
        <f>IF(COUNTIF(Setup_Hierarchy!$J$108:$IV$108,"="&amp;$K59)&lt;&gt;0,$L59,0)</f>
        <v>0</v>
      </c>
      <c r="DM59" s="61">
        <f>IF(COUNTIF(Setup_Hierarchy!$J$109:$IV$109,"="&amp;$K59)&lt;&gt;0,$L59,0)</f>
        <v>0</v>
      </c>
      <c r="DN59" s="61">
        <f>IF(COUNTIF(Setup_Hierarchy!$J$110:$IV$110,"="&amp;$K59)&lt;&gt;0,$L59,0)</f>
        <v>0</v>
      </c>
      <c r="DO59" s="61">
        <f>IF(COUNTIF(Setup_Hierarchy!$J$111:$IV$111,"="&amp;$K59)&lt;&gt;0,$L59,0)</f>
        <v>0</v>
      </c>
      <c r="DP59" s="61">
        <f>IF(COUNTIF(Setup_Hierarchy!$J$112:$IV$112,"="&amp;$K59)&lt;&gt;0,$L59,0)</f>
        <v>0</v>
      </c>
      <c r="DQ59" s="61">
        <f>IF(COUNTIF(Setup_Hierarchy!$J$113:$IV$113,"="&amp;$K59)&lt;&gt;0,$L59,0)</f>
        <v>0</v>
      </c>
      <c r="DR59" s="61">
        <f>IF(COUNTIF(Setup_Hierarchy!$J$114:$IV$114,"="&amp;$K59)&lt;&gt;0,$L59,0)</f>
        <v>0</v>
      </c>
      <c r="DS59" s="61">
        <f>IF(COUNTIF(Setup_Hierarchy!$J$115:$IV$115,"="&amp;$K59)&lt;&gt;0,$L59,0)</f>
        <v>0</v>
      </c>
      <c r="DT59" s="61">
        <f>IF(COUNTIF(Setup_Hierarchy!$J$116:$IV$116,"="&amp;$K59)&lt;&gt;0,$L59,0)</f>
        <v>-95.17</v>
      </c>
    </row>
    <row r="60" spans="2:124" x14ac:dyDescent="0.2">
      <c r="B60" t="s">
        <v>43</v>
      </c>
      <c r="C60">
        <v>6</v>
      </c>
      <c r="D60" t="s">
        <v>18</v>
      </c>
      <c r="E60" t="s">
        <v>369</v>
      </c>
      <c r="F60" t="s">
        <v>525</v>
      </c>
      <c r="G60" t="s">
        <v>531</v>
      </c>
      <c r="H60" t="s">
        <v>33</v>
      </c>
      <c r="I60">
        <v>5.4671999999999998E-2</v>
      </c>
      <c r="J60">
        <v>-0.1197</v>
      </c>
      <c r="K60">
        <v>625</v>
      </c>
      <c r="L60">
        <v>-7769.55</v>
      </c>
      <c r="M60" s="61">
        <f>IF(COUNTIF(Setup_Hierarchy!$J$5:$IV$5,"="&amp;$K60)&lt;&gt;0,$L60,0)</f>
        <v>-7769.55</v>
      </c>
      <c r="N60" s="61">
        <f>IF(COUNTIF(Setup_Hierarchy!$J$6:$IV$6,"="&amp;$K60)&lt;&gt;0,$L60,0)</f>
        <v>-7769.55</v>
      </c>
      <c r="O60" s="61">
        <f>IF(COUNTIF(Setup_Hierarchy!$J$7:$IV$7,"="&amp;$K60)&lt;&gt;0,$L60,0)</f>
        <v>-7769.55</v>
      </c>
      <c r="P60" s="61">
        <f>IF(COUNTIF(Setup_Hierarchy!$J$8:$IV$8,"="&amp;$K60)&lt;&gt;0,$L60,0)</f>
        <v>0</v>
      </c>
      <c r="Q60" s="61">
        <f>IF(COUNTIF(Setup_Hierarchy!$J$9:$IV$9,"="&amp;$K60)&lt;&gt;0,$L60,0)</f>
        <v>0</v>
      </c>
      <c r="R60" s="61">
        <f>IF(COUNTIF(Setup_Hierarchy!$J$10:$IV$10,"="&amp;$K60)&lt;&gt;0,$L60,0)</f>
        <v>0</v>
      </c>
      <c r="S60" s="61">
        <f>IF(COUNTIF(Setup_Hierarchy!$J$11:$IV$11,"="&amp;$K60)&lt;&gt;0,$L60,0)</f>
        <v>0</v>
      </c>
      <c r="T60" s="61">
        <f>IF(COUNTIF(Setup_Hierarchy!$J$12:$IV$12,"="&amp;$K60)&lt;&gt;0,$L60,0)</f>
        <v>0</v>
      </c>
      <c r="U60" s="61">
        <f>IF(COUNTIF(Setup_Hierarchy!$J$13:$IV$13,"="&amp;$K60)&lt;&gt;0,$L60,0)</f>
        <v>0</v>
      </c>
      <c r="V60" s="61">
        <f>IF(COUNTIF(Setup_Hierarchy!$J$14:$IV$14,"="&amp;$K60)&lt;&gt;0,$L60,0)</f>
        <v>0</v>
      </c>
      <c r="W60" s="61">
        <f>IF(COUNTIF(Setup_Hierarchy!$J$15:$IV$15,"="&amp;$K60)&lt;&gt;0,$L60,0)</f>
        <v>0</v>
      </c>
      <c r="X60" s="61">
        <f>IF(COUNTIF(Setup_Hierarchy!$J$16:$IV$16,"="&amp;$K60)&lt;&gt;0,$L60,0)</f>
        <v>0</v>
      </c>
      <c r="Y60" s="61">
        <f>IF(COUNTIF(Setup_Hierarchy!$J$17:$IV$17,"="&amp;$K60)&lt;&gt;0,$L60,0)</f>
        <v>0</v>
      </c>
      <c r="Z60" s="61">
        <f>IF(COUNTIF(Setup_Hierarchy!$J$18:$IV$18,"="&amp;$K60)&lt;&gt;0,$L60,0)</f>
        <v>0</v>
      </c>
      <c r="AA60" s="61">
        <f>IF(COUNTIF(Setup_Hierarchy!$J$19:$IV$19,"="&amp;$K60)&lt;&gt;0,$L60,0)</f>
        <v>0</v>
      </c>
      <c r="AB60" s="61">
        <f>IF(COUNTIF(Setup_Hierarchy!$J$20:$IV$20,"="&amp;$K60)&lt;&gt;0,$L60,0)</f>
        <v>0</v>
      </c>
      <c r="AC60" s="61">
        <f>IF(COUNTIF(Setup_Hierarchy!$J$21:$IV$21,"="&amp;$K60)&lt;&gt;0,$L60,0)</f>
        <v>0</v>
      </c>
      <c r="AD60" s="61">
        <f>IF(COUNTIF(Setup_Hierarchy!$J$22:$IV$22,"="&amp;$K60)&lt;&gt;0,$L60,0)</f>
        <v>0</v>
      </c>
      <c r="AE60" s="61">
        <f>IF(COUNTIF(Setup_Hierarchy!$J$23:$IV$23,"="&amp;$K60)&lt;&gt;0,$L60,0)</f>
        <v>0</v>
      </c>
      <c r="AF60" s="61">
        <f>IF(COUNTIF(Setup_Hierarchy!$J$24:$IV$24,"="&amp;$K60)&lt;&gt;0,$L60,0)</f>
        <v>0</v>
      </c>
      <c r="AG60" s="61">
        <f>IF(COUNTIF(Setup_Hierarchy!$J$25:$IV$25,"="&amp;$K60)&lt;&gt;0,$L60,0)</f>
        <v>0</v>
      </c>
      <c r="AH60" s="61">
        <f>IF(COUNTIF(Setup_Hierarchy!$J$26:$IV$26,"="&amp;$K60)&lt;&gt;0,$L60,0)</f>
        <v>0</v>
      </c>
      <c r="AI60" s="61">
        <f>IF(COUNTIF(Setup_Hierarchy!$J$27:$IV$27,"="&amp;$K60)&lt;&gt;0,$L60,0)</f>
        <v>0</v>
      </c>
      <c r="AJ60" s="61">
        <f>IF(COUNTIF(Setup_Hierarchy!$J$28:$IV$28,"="&amp;$K60)&lt;&gt;0,$L60,0)</f>
        <v>0</v>
      </c>
      <c r="AK60" s="61">
        <f>IF(COUNTIF(Setup_Hierarchy!$J$29:$IV$29,"="&amp;$K60)&lt;&gt;0,$L60,0)</f>
        <v>0</v>
      </c>
      <c r="AL60" s="61">
        <f>IF(COUNTIF(Setup_Hierarchy!$J$30:$IV$30,"="&amp;$K60)&lt;&gt;0,$L60,0)</f>
        <v>0</v>
      </c>
      <c r="AM60" s="61">
        <f>IF(COUNTIF(Setup_Hierarchy!$J$31:$IV$31,"="&amp;$K60)&lt;&gt;0,$L60,0)</f>
        <v>0</v>
      </c>
      <c r="AN60" s="61">
        <f>IF(COUNTIF(Setup_Hierarchy!$J$32:$IV$32,"="&amp;$K60)&lt;&gt;0,$L60,0)</f>
        <v>0</v>
      </c>
      <c r="AO60" s="61">
        <f>IF(COUNTIF(Setup_Hierarchy!$J$33:$IV$33,"="&amp;$K60)&lt;&gt;0,$L60,0)</f>
        <v>0</v>
      </c>
      <c r="AP60" s="61">
        <f>IF(COUNTIF(Setup_Hierarchy!$J$34:$IV$34,"="&amp;$K60)&lt;&gt;0,$L60,0)</f>
        <v>0</v>
      </c>
      <c r="AQ60" s="61">
        <f>IF(COUNTIF(Setup_Hierarchy!$J$35:$IV$35,"="&amp;$K60)&lt;&gt;0,$L60,0)</f>
        <v>0</v>
      </c>
      <c r="AR60" s="61">
        <f>IF(COUNTIF(Setup_Hierarchy!$J$36:$IV$36,"="&amp;$K60)&lt;&gt;0,$L60,0)</f>
        <v>0</v>
      </c>
      <c r="AS60" s="61">
        <f>IF(COUNTIF(Setup_Hierarchy!$J$37:$IV$37,"="&amp;$K60)&lt;&gt;0,$L60,0)</f>
        <v>0</v>
      </c>
      <c r="AT60" s="61">
        <f>IF(COUNTIF(Setup_Hierarchy!$J$38:$IV$38,"="&amp;$K60)&lt;&gt;0,$L60,0)</f>
        <v>0</v>
      </c>
      <c r="AU60" s="61">
        <f>IF(COUNTIF(Setup_Hierarchy!$J$39:$IV$39,"="&amp;$K60)&lt;&gt;0,$L60,0)</f>
        <v>0</v>
      </c>
      <c r="AV60" s="61">
        <f>IF(COUNTIF(Setup_Hierarchy!$J$40:$IV$40,"="&amp;$K60)&lt;&gt;0,$L60,0)</f>
        <v>0</v>
      </c>
      <c r="AW60" s="61">
        <f>IF(COUNTIF(Setup_Hierarchy!$J$41:$IV$41,"="&amp;$K60)&lt;&gt;0,$L60,0)</f>
        <v>0</v>
      </c>
      <c r="AX60" s="61">
        <f>IF(COUNTIF(Setup_Hierarchy!$J$42:$IV$42,"="&amp;$K60)&lt;&gt;0,$L60,0)</f>
        <v>0</v>
      </c>
      <c r="AY60" s="61">
        <f>IF(COUNTIF(Setup_Hierarchy!$J$43:$IV$43,"="&amp;$K60)&lt;&gt;0,$L60,0)</f>
        <v>0</v>
      </c>
      <c r="AZ60" s="61">
        <f>IF(COUNTIF(Setup_Hierarchy!$J$44:$IV$44,"="&amp;$K60)&lt;&gt;0,$L60,0)</f>
        <v>0</v>
      </c>
      <c r="BA60" s="61">
        <f>IF(COUNTIF(Setup_Hierarchy!$J$45:$IV$45,"="&amp;$K60)&lt;&gt;0,$L60,0)</f>
        <v>0</v>
      </c>
      <c r="BB60" s="61">
        <f>IF(COUNTIF(Setup_Hierarchy!$J$46:$IV$46,"="&amp;$K60)&lt;&gt;0,$L60,0)</f>
        <v>0</v>
      </c>
      <c r="BC60" s="61">
        <f>IF(COUNTIF(Setup_Hierarchy!$J$47:$IV$47,"="&amp;$K60)&lt;&gt;0,$L60,0)</f>
        <v>0</v>
      </c>
      <c r="BD60" s="61">
        <f>IF(COUNTIF(Setup_Hierarchy!$J$48:$IV$48,"="&amp;$K60)&lt;&gt;0,$L60,0)</f>
        <v>0</v>
      </c>
      <c r="BE60" s="61">
        <f>IF(COUNTIF(Setup_Hierarchy!$J$49:$IV$49,"="&amp;$K60)&lt;&gt;0,$L60,0)</f>
        <v>0</v>
      </c>
      <c r="BF60" s="61">
        <f>IF(COUNTIF(Setup_Hierarchy!$J$50:$IV$50,"="&amp;$K60)&lt;&gt;0,$L60,0)</f>
        <v>0</v>
      </c>
      <c r="BG60" s="61">
        <f>IF(COUNTIF(Setup_Hierarchy!$J$51:$IV$51,"="&amp;$K60)&lt;&gt;0,$L60,0)</f>
        <v>-7769.55</v>
      </c>
      <c r="BH60" s="61">
        <f>IF(COUNTIF(Setup_Hierarchy!$J$52:$IV$52,"="&amp;$K60)&lt;&gt;0,$L60,0)</f>
        <v>0</v>
      </c>
      <c r="BI60" s="61">
        <f>IF(COUNTIF(Setup_Hierarchy!$J$53:$IV$53,"="&amp;$K60)&lt;&gt;0,$L60,0)</f>
        <v>0</v>
      </c>
      <c r="BJ60" s="61">
        <f>IF(COUNTIF(Setup_Hierarchy!$J$54:$IV$54,"="&amp;$K60)&lt;&gt;0,$L60,0)</f>
        <v>0</v>
      </c>
      <c r="BK60" s="61">
        <f>IF(COUNTIF(Setup_Hierarchy!$J$55:$IV$55,"="&amp;$K60)&lt;&gt;0,$L60,0)</f>
        <v>0</v>
      </c>
      <c r="BL60" s="61">
        <f>IF(COUNTIF(Setup_Hierarchy!$J$56:$IV$56,"="&amp;$K60)&lt;&gt;0,$L60,0)</f>
        <v>0</v>
      </c>
      <c r="BM60" s="61">
        <f>IF(COUNTIF(Setup_Hierarchy!$J$57:$IV$57,"="&amp;$K60)&lt;&gt;0,$L60,0)</f>
        <v>0</v>
      </c>
      <c r="BN60" s="61">
        <f>IF(COUNTIF(Setup_Hierarchy!$J$58:$IV$58,"="&amp;$K60)&lt;&gt;0,$L60,0)</f>
        <v>0</v>
      </c>
      <c r="BO60" s="61">
        <f>IF(COUNTIF(Setup_Hierarchy!$J$59:$IV$59,"="&amp;$K60)&lt;&gt;0,$L60,0)</f>
        <v>-7769.55</v>
      </c>
      <c r="BP60" s="61">
        <f>IF(COUNTIF(Setup_Hierarchy!$J$60:$IV$60,"="&amp;$K60)&lt;&gt;0,$L60,0)</f>
        <v>0</v>
      </c>
      <c r="BQ60" s="61">
        <f>IF(COUNTIF(Setup_Hierarchy!$J$61:$IV$61,"="&amp;$K60)&lt;&gt;0,$L60,0)</f>
        <v>0</v>
      </c>
      <c r="BR60" s="61">
        <f>IF(COUNTIF(Setup_Hierarchy!$J$62:$IV$62,"="&amp;$K60)&lt;&gt;0,$L60,0)</f>
        <v>0</v>
      </c>
      <c r="BS60" s="61">
        <f>IF(COUNTIF(Setup_Hierarchy!$J$63:$IV$63,"="&amp;$K60)&lt;&gt;0,$L60,0)</f>
        <v>0</v>
      </c>
      <c r="BT60" s="61">
        <f>IF(COUNTIF(Setup_Hierarchy!$J$64:$IV$64,"="&amp;$K60)&lt;&gt;0,$L60,0)</f>
        <v>0</v>
      </c>
      <c r="BU60" s="61">
        <f>IF(COUNTIF(Setup_Hierarchy!$J$65:$IV$65,"="&amp;$K60)&lt;&gt;0,$L60,0)</f>
        <v>0</v>
      </c>
      <c r="BV60" s="61">
        <f>IF(COUNTIF(Setup_Hierarchy!$J$66:$IV$66,"="&amp;$K60)&lt;&gt;0,$L60,0)</f>
        <v>0</v>
      </c>
      <c r="BW60" s="61">
        <f>IF(COUNTIF(Setup_Hierarchy!$J$67:$IV$67,"="&amp;$K60)&lt;&gt;0,$L60,0)</f>
        <v>0</v>
      </c>
      <c r="BX60" s="61">
        <f>IF(COUNTIF(Setup_Hierarchy!$J$68:$IV$68,"="&amp;$K60)&lt;&gt;0,$L60,0)</f>
        <v>0</v>
      </c>
      <c r="BY60" s="61">
        <f>IF(COUNTIF(Setup_Hierarchy!$J$69:$IV$69,"="&amp;$K60)&lt;&gt;0,$L60,0)</f>
        <v>-7769.55</v>
      </c>
      <c r="BZ60" s="61">
        <f>IF(COUNTIF(Setup_Hierarchy!$J$70:$IV$70,"="&amp;$K60)&lt;&gt;0,$L60,0)</f>
        <v>-7769.55</v>
      </c>
      <c r="CA60" s="61">
        <f>IF(COUNTIF(Setup_Hierarchy!$J$71:$IV$71,"="&amp;$K60)&lt;&gt;0,$L60,0)</f>
        <v>0</v>
      </c>
      <c r="CB60" s="61">
        <f>IF(COUNTIF(Setup_Hierarchy!$J$72:$IV$72,"="&amp;$K60)&lt;&gt;0,$L60,0)</f>
        <v>0</v>
      </c>
      <c r="CC60" s="61">
        <f>IF(COUNTIF(Setup_Hierarchy!$J$73:$IV$73,"="&amp;$K60)&lt;&gt;0,$L60,0)</f>
        <v>0</v>
      </c>
      <c r="CD60" s="61">
        <f>IF(COUNTIF(Setup_Hierarchy!$J$74:$IV$74,"="&amp;$K60)&lt;&gt;0,$L60,0)</f>
        <v>0</v>
      </c>
      <c r="CE60" s="61">
        <f>IF(COUNTIF(Setup_Hierarchy!$J$75:$IV$75,"="&amp;$K60)&lt;&gt;0,$L60,0)</f>
        <v>0</v>
      </c>
      <c r="CF60" s="61">
        <f>IF(COUNTIF(Setup_Hierarchy!$J$76:$IV$76,"="&amp;$K60)&lt;&gt;0,$L60,0)</f>
        <v>0</v>
      </c>
      <c r="CG60" s="61">
        <f>IF(COUNTIF(Setup_Hierarchy!$J$77:$IV$77,"="&amp;$K60)&lt;&gt;0,$L60,0)</f>
        <v>0</v>
      </c>
      <c r="CH60" s="61">
        <f>IF(COUNTIF(Setup_Hierarchy!$J$78:$IV$78,"="&amp;$K60)&lt;&gt;0,$L60,0)</f>
        <v>0</v>
      </c>
      <c r="CI60" s="61">
        <f>IF(COUNTIF(Setup_Hierarchy!$J$79:$IV$79,"="&amp;$K60)&lt;&gt;0,$L60,0)</f>
        <v>0</v>
      </c>
      <c r="CJ60" s="61">
        <f>IF(COUNTIF(Setup_Hierarchy!$J$80:$IV$80,"="&amp;$K60)&lt;&gt;0,$L60,0)</f>
        <v>0</v>
      </c>
      <c r="CK60" s="61">
        <f>IF(COUNTIF(Setup_Hierarchy!$J$81:$IV$81,"="&amp;$K60)&lt;&gt;0,$L60,0)</f>
        <v>0</v>
      </c>
      <c r="CL60" s="61">
        <f>IF(COUNTIF(Setup_Hierarchy!$J$82:$IV$82,"="&amp;$K60)&lt;&gt;0,$L60,0)</f>
        <v>0</v>
      </c>
      <c r="CM60" s="61">
        <f>IF(COUNTIF(Setup_Hierarchy!$J$83:$IV$83,"="&amp;$K60)&lt;&gt;0,$L60,0)</f>
        <v>0</v>
      </c>
      <c r="CN60" s="61">
        <f>IF(COUNTIF(Setup_Hierarchy!$J$84:$IV$84,"="&amp;$K60)&lt;&gt;0,$L60,0)</f>
        <v>0</v>
      </c>
      <c r="CO60" s="61">
        <f>IF(COUNTIF(Setup_Hierarchy!$J$85:$IV$85,"="&amp;$K60)&lt;&gt;0,$L60,0)</f>
        <v>0</v>
      </c>
      <c r="CP60" s="61">
        <f>IF(COUNTIF(Setup_Hierarchy!$J$86:$IV$86,"="&amp;$K60)&lt;&gt;0,$L60,0)</f>
        <v>0</v>
      </c>
      <c r="CQ60" s="61">
        <f>IF(COUNTIF(Setup_Hierarchy!$J$87:$IV$87,"="&amp;$K60)&lt;&gt;0,$L60,0)</f>
        <v>0</v>
      </c>
      <c r="CR60" s="61">
        <f>IF(COUNTIF(Setup_Hierarchy!$J$88:$IV$88,"="&amp;$K60)&lt;&gt;0,$L60,0)</f>
        <v>0</v>
      </c>
      <c r="CS60" s="61">
        <f>IF(COUNTIF(Setup_Hierarchy!$J$89:$IV$89,"="&amp;$K60)&lt;&gt;0,$L60,0)</f>
        <v>0</v>
      </c>
      <c r="CT60" s="61">
        <f>IF(COUNTIF(Setup_Hierarchy!$J$90:$IV$90,"="&amp;$K60)&lt;&gt;0,$L60,0)</f>
        <v>0</v>
      </c>
      <c r="CU60" s="61">
        <f>IF(COUNTIF(Setup_Hierarchy!$J$91:$IV$91,"="&amp;$K60)&lt;&gt;0,$L60,0)</f>
        <v>0</v>
      </c>
      <c r="CV60" s="61">
        <f>IF(COUNTIF(Setup_Hierarchy!$J$92:$IV$92,"="&amp;$K60)&lt;&gt;0,$L60,0)</f>
        <v>0</v>
      </c>
      <c r="CW60" s="61">
        <f>IF(COUNTIF(Setup_Hierarchy!$J$93:$IV$93,"="&amp;$K60)&lt;&gt;0,$L60,0)</f>
        <v>0</v>
      </c>
      <c r="CX60" s="61">
        <f>IF(COUNTIF(Setup_Hierarchy!$J$94:$IV$94,"="&amp;$K60)&lt;&gt;0,$L60,0)</f>
        <v>0</v>
      </c>
      <c r="CY60" s="61">
        <f>IF(COUNTIF(Setup_Hierarchy!$J$95:$IV$95,"="&amp;$K60)&lt;&gt;0,$L60,0)</f>
        <v>0</v>
      </c>
      <c r="CZ60" s="61">
        <f>IF(COUNTIF(Setup_Hierarchy!$J$96:$IV$96,"="&amp;$K60)&lt;&gt;0,$L60,0)</f>
        <v>0</v>
      </c>
      <c r="DA60" s="61">
        <f>IF(COUNTIF(Setup_Hierarchy!$J$97:$IV$97,"="&amp;$K60)&lt;&gt;0,$L60,0)</f>
        <v>0</v>
      </c>
      <c r="DB60" s="61">
        <f>IF(COUNTIF(Setup_Hierarchy!$J$98:$IV$98,"="&amp;$K60)&lt;&gt;0,$L60,0)</f>
        <v>0</v>
      </c>
      <c r="DC60" s="61">
        <f>IF(COUNTIF(Setup_Hierarchy!$J$99:$IV$99,"="&amp;$K60)&lt;&gt;0,$L60,0)</f>
        <v>0</v>
      </c>
      <c r="DD60" s="61">
        <f>IF(COUNTIF(Setup_Hierarchy!$J$100:$IV$100,"="&amp;$K60)&lt;&gt;0,$L60,0)</f>
        <v>0</v>
      </c>
      <c r="DE60" s="61">
        <f>IF(COUNTIF(Setup_Hierarchy!$J$101:$IV$101,"="&amp;$K60)&lt;&gt;0,$L60,0)</f>
        <v>0</v>
      </c>
      <c r="DF60" s="61">
        <f>IF(COUNTIF(Setup_Hierarchy!$J$102:$IV$102,"="&amp;$K60)&lt;&gt;0,$L60,0)</f>
        <v>0</v>
      </c>
      <c r="DG60" s="61">
        <f>IF(COUNTIF(Setup_Hierarchy!$J$103:$IV$103,"="&amp;$K60)&lt;&gt;0,$L60,0)</f>
        <v>0</v>
      </c>
      <c r="DH60" s="61">
        <f>IF(COUNTIF(Setup_Hierarchy!$J$104:$IV$104,"="&amp;$K60)&lt;&gt;0,$L60,0)</f>
        <v>0</v>
      </c>
      <c r="DI60" s="61">
        <f>IF(COUNTIF(Setup_Hierarchy!$J$105:$IV$105,"="&amp;$K60)&lt;&gt;0,$L60,0)</f>
        <v>0</v>
      </c>
      <c r="DJ60" s="61">
        <f>IF(COUNTIF(Setup_Hierarchy!$J$106:$IV$106,"="&amp;$K60)&lt;&gt;0,$L60,0)</f>
        <v>0</v>
      </c>
      <c r="DK60" s="61">
        <f>IF(COUNTIF(Setup_Hierarchy!$J$107:$IV$107,"="&amp;$K60)&lt;&gt;0,$L60,0)</f>
        <v>0</v>
      </c>
      <c r="DL60" s="61">
        <f>IF(COUNTIF(Setup_Hierarchy!$J$108:$IV$108,"="&amp;$K60)&lt;&gt;0,$L60,0)</f>
        <v>0</v>
      </c>
      <c r="DM60" s="61">
        <f>IF(COUNTIF(Setup_Hierarchy!$J$109:$IV$109,"="&amp;$K60)&lt;&gt;0,$L60,0)</f>
        <v>0</v>
      </c>
      <c r="DN60" s="61">
        <f>IF(COUNTIF(Setup_Hierarchy!$J$110:$IV$110,"="&amp;$K60)&lt;&gt;0,$L60,0)</f>
        <v>0</v>
      </c>
      <c r="DO60" s="61">
        <f>IF(COUNTIF(Setup_Hierarchy!$J$111:$IV$111,"="&amp;$K60)&lt;&gt;0,$L60,0)</f>
        <v>0</v>
      </c>
      <c r="DP60" s="61">
        <f>IF(COUNTIF(Setup_Hierarchy!$J$112:$IV$112,"="&amp;$K60)&lt;&gt;0,$L60,0)</f>
        <v>0</v>
      </c>
      <c r="DQ60" s="61">
        <f>IF(COUNTIF(Setup_Hierarchy!$J$113:$IV$113,"="&amp;$K60)&lt;&gt;0,$L60,0)</f>
        <v>0</v>
      </c>
      <c r="DR60" s="61">
        <f>IF(COUNTIF(Setup_Hierarchy!$J$114:$IV$114,"="&amp;$K60)&lt;&gt;0,$L60,0)</f>
        <v>0</v>
      </c>
      <c r="DS60" s="61">
        <f>IF(COUNTIF(Setup_Hierarchy!$J$115:$IV$115,"="&amp;$K60)&lt;&gt;0,$L60,0)</f>
        <v>0</v>
      </c>
      <c r="DT60" s="61">
        <f>IF(COUNTIF(Setup_Hierarchy!$J$116:$IV$116,"="&amp;$K60)&lt;&gt;0,$L60,0)</f>
        <v>0</v>
      </c>
    </row>
    <row r="61" spans="2:124" x14ac:dyDescent="0.2">
      <c r="B61" t="s">
        <v>43</v>
      </c>
      <c r="C61">
        <v>6</v>
      </c>
      <c r="D61" t="s">
        <v>18</v>
      </c>
      <c r="E61" t="s">
        <v>369</v>
      </c>
      <c r="F61" t="s">
        <v>525</v>
      </c>
      <c r="G61" t="s">
        <v>531</v>
      </c>
      <c r="H61" t="s">
        <v>33</v>
      </c>
      <c r="I61">
        <v>5.4671999999999998E-2</v>
      </c>
      <c r="J61">
        <v>-0.1197</v>
      </c>
      <c r="K61">
        <v>626</v>
      </c>
      <c r="L61">
        <v>152.16999999999999</v>
      </c>
      <c r="M61" s="61">
        <f>IF(COUNTIF(Setup_Hierarchy!$J$5:$IV$5,"="&amp;$K61)&lt;&gt;0,$L61,0)</f>
        <v>152.16999999999999</v>
      </c>
      <c r="N61" s="61">
        <f>IF(COUNTIF(Setup_Hierarchy!$J$6:$IV$6,"="&amp;$K61)&lt;&gt;0,$L61,0)</f>
        <v>152.16999999999999</v>
      </c>
      <c r="O61" s="61">
        <f>IF(COUNTIF(Setup_Hierarchy!$J$7:$IV$7,"="&amp;$K61)&lt;&gt;0,$L61,0)</f>
        <v>152.16999999999999</v>
      </c>
      <c r="P61" s="61">
        <f>IF(COUNTIF(Setup_Hierarchy!$J$8:$IV$8,"="&amp;$K61)&lt;&gt;0,$L61,0)</f>
        <v>0</v>
      </c>
      <c r="Q61" s="61">
        <f>IF(COUNTIF(Setup_Hierarchy!$J$9:$IV$9,"="&amp;$K61)&lt;&gt;0,$L61,0)</f>
        <v>0</v>
      </c>
      <c r="R61" s="61">
        <f>IF(COUNTIF(Setup_Hierarchy!$J$10:$IV$10,"="&amp;$K61)&lt;&gt;0,$L61,0)</f>
        <v>0</v>
      </c>
      <c r="S61" s="61">
        <f>IF(COUNTIF(Setup_Hierarchy!$J$11:$IV$11,"="&amp;$K61)&lt;&gt;0,$L61,0)</f>
        <v>0</v>
      </c>
      <c r="T61" s="61">
        <f>IF(COUNTIF(Setup_Hierarchy!$J$12:$IV$12,"="&amp;$K61)&lt;&gt;0,$L61,0)</f>
        <v>0</v>
      </c>
      <c r="U61" s="61">
        <f>IF(COUNTIF(Setup_Hierarchy!$J$13:$IV$13,"="&amp;$K61)&lt;&gt;0,$L61,0)</f>
        <v>0</v>
      </c>
      <c r="V61" s="61">
        <f>IF(COUNTIF(Setup_Hierarchy!$J$14:$IV$14,"="&amp;$K61)&lt;&gt;0,$L61,0)</f>
        <v>0</v>
      </c>
      <c r="W61" s="61">
        <f>IF(COUNTIF(Setup_Hierarchy!$J$15:$IV$15,"="&amp;$K61)&lt;&gt;0,$L61,0)</f>
        <v>0</v>
      </c>
      <c r="X61" s="61">
        <f>IF(COUNTIF(Setup_Hierarchy!$J$16:$IV$16,"="&amp;$K61)&lt;&gt;0,$L61,0)</f>
        <v>0</v>
      </c>
      <c r="Y61" s="61">
        <f>IF(COUNTIF(Setup_Hierarchy!$J$17:$IV$17,"="&amp;$K61)&lt;&gt;0,$L61,0)</f>
        <v>0</v>
      </c>
      <c r="Z61" s="61">
        <f>IF(COUNTIF(Setup_Hierarchy!$J$18:$IV$18,"="&amp;$K61)&lt;&gt;0,$L61,0)</f>
        <v>0</v>
      </c>
      <c r="AA61" s="61">
        <f>IF(COUNTIF(Setup_Hierarchy!$J$19:$IV$19,"="&amp;$K61)&lt;&gt;0,$L61,0)</f>
        <v>0</v>
      </c>
      <c r="AB61" s="61">
        <f>IF(COUNTIF(Setup_Hierarchy!$J$20:$IV$20,"="&amp;$K61)&lt;&gt;0,$L61,0)</f>
        <v>0</v>
      </c>
      <c r="AC61" s="61">
        <f>IF(COUNTIF(Setup_Hierarchy!$J$21:$IV$21,"="&amp;$K61)&lt;&gt;0,$L61,0)</f>
        <v>0</v>
      </c>
      <c r="AD61" s="61">
        <f>IF(COUNTIF(Setup_Hierarchy!$J$22:$IV$22,"="&amp;$K61)&lt;&gt;0,$L61,0)</f>
        <v>0</v>
      </c>
      <c r="AE61" s="61">
        <f>IF(COUNTIF(Setup_Hierarchy!$J$23:$IV$23,"="&amp;$K61)&lt;&gt;0,$L61,0)</f>
        <v>0</v>
      </c>
      <c r="AF61" s="61">
        <f>IF(COUNTIF(Setup_Hierarchy!$J$24:$IV$24,"="&amp;$K61)&lt;&gt;0,$L61,0)</f>
        <v>0</v>
      </c>
      <c r="AG61" s="61">
        <f>IF(COUNTIF(Setup_Hierarchy!$J$25:$IV$25,"="&amp;$K61)&lt;&gt;0,$L61,0)</f>
        <v>0</v>
      </c>
      <c r="AH61" s="61">
        <f>IF(COUNTIF(Setup_Hierarchy!$J$26:$IV$26,"="&amp;$K61)&lt;&gt;0,$L61,0)</f>
        <v>0</v>
      </c>
      <c r="AI61" s="61">
        <f>IF(COUNTIF(Setup_Hierarchy!$J$27:$IV$27,"="&amp;$K61)&lt;&gt;0,$L61,0)</f>
        <v>0</v>
      </c>
      <c r="AJ61" s="61">
        <f>IF(COUNTIF(Setup_Hierarchy!$J$28:$IV$28,"="&amp;$K61)&lt;&gt;0,$L61,0)</f>
        <v>0</v>
      </c>
      <c r="AK61" s="61">
        <f>IF(COUNTIF(Setup_Hierarchy!$J$29:$IV$29,"="&amp;$K61)&lt;&gt;0,$L61,0)</f>
        <v>0</v>
      </c>
      <c r="AL61" s="61">
        <f>IF(COUNTIF(Setup_Hierarchy!$J$30:$IV$30,"="&amp;$K61)&lt;&gt;0,$L61,0)</f>
        <v>0</v>
      </c>
      <c r="AM61" s="61">
        <f>IF(COUNTIF(Setup_Hierarchy!$J$31:$IV$31,"="&amp;$K61)&lt;&gt;0,$L61,0)</f>
        <v>0</v>
      </c>
      <c r="AN61" s="61">
        <f>IF(COUNTIF(Setup_Hierarchy!$J$32:$IV$32,"="&amp;$K61)&lt;&gt;0,$L61,0)</f>
        <v>0</v>
      </c>
      <c r="AO61" s="61">
        <f>IF(COUNTIF(Setup_Hierarchy!$J$33:$IV$33,"="&amp;$K61)&lt;&gt;0,$L61,0)</f>
        <v>0</v>
      </c>
      <c r="AP61" s="61">
        <f>IF(COUNTIF(Setup_Hierarchy!$J$34:$IV$34,"="&amp;$K61)&lt;&gt;0,$L61,0)</f>
        <v>0</v>
      </c>
      <c r="AQ61" s="61">
        <f>IF(COUNTIF(Setup_Hierarchy!$J$35:$IV$35,"="&amp;$K61)&lt;&gt;0,$L61,0)</f>
        <v>0</v>
      </c>
      <c r="AR61" s="61">
        <f>IF(COUNTIF(Setup_Hierarchy!$J$36:$IV$36,"="&amp;$K61)&lt;&gt;0,$L61,0)</f>
        <v>0</v>
      </c>
      <c r="AS61" s="61">
        <f>IF(COUNTIF(Setup_Hierarchy!$J$37:$IV$37,"="&amp;$K61)&lt;&gt;0,$L61,0)</f>
        <v>0</v>
      </c>
      <c r="AT61" s="61">
        <f>IF(COUNTIF(Setup_Hierarchy!$J$38:$IV$38,"="&amp;$K61)&lt;&gt;0,$L61,0)</f>
        <v>0</v>
      </c>
      <c r="AU61" s="61">
        <f>IF(COUNTIF(Setup_Hierarchy!$J$39:$IV$39,"="&amp;$K61)&lt;&gt;0,$L61,0)</f>
        <v>0</v>
      </c>
      <c r="AV61" s="61">
        <f>IF(COUNTIF(Setup_Hierarchy!$J$40:$IV$40,"="&amp;$K61)&lt;&gt;0,$L61,0)</f>
        <v>0</v>
      </c>
      <c r="AW61" s="61">
        <f>IF(COUNTIF(Setup_Hierarchy!$J$41:$IV$41,"="&amp;$K61)&lt;&gt;0,$L61,0)</f>
        <v>0</v>
      </c>
      <c r="AX61" s="61">
        <f>IF(COUNTIF(Setup_Hierarchy!$J$42:$IV$42,"="&amp;$K61)&lt;&gt;0,$L61,0)</f>
        <v>0</v>
      </c>
      <c r="AY61" s="61">
        <f>IF(COUNTIF(Setup_Hierarchy!$J$43:$IV$43,"="&amp;$K61)&lt;&gt;0,$L61,0)</f>
        <v>0</v>
      </c>
      <c r="AZ61" s="61">
        <f>IF(COUNTIF(Setup_Hierarchy!$J$44:$IV$44,"="&amp;$K61)&lt;&gt;0,$L61,0)</f>
        <v>0</v>
      </c>
      <c r="BA61" s="61">
        <f>IF(COUNTIF(Setup_Hierarchy!$J$45:$IV$45,"="&amp;$K61)&lt;&gt;0,$L61,0)</f>
        <v>0</v>
      </c>
      <c r="BB61" s="61">
        <f>IF(COUNTIF(Setup_Hierarchy!$J$46:$IV$46,"="&amp;$K61)&lt;&gt;0,$L61,0)</f>
        <v>0</v>
      </c>
      <c r="BC61" s="61">
        <f>IF(COUNTIF(Setup_Hierarchy!$J$47:$IV$47,"="&amp;$K61)&lt;&gt;0,$L61,0)</f>
        <v>0</v>
      </c>
      <c r="BD61" s="61">
        <f>IF(COUNTIF(Setup_Hierarchy!$J$48:$IV$48,"="&amp;$K61)&lt;&gt;0,$L61,0)</f>
        <v>0</v>
      </c>
      <c r="BE61" s="61">
        <f>IF(COUNTIF(Setup_Hierarchy!$J$49:$IV$49,"="&amp;$K61)&lt;&gt;0,$L61,0)</f>
        <v>0</v>
      </c>
      <c r="BF61" s="61">
        <f>IF(COUNTIF(Setup_Hierarchy!$J$50:$IV$50,"="&amp;$K61)&lt;&gt;0,$L61,0)</f>
        <v>0</v>
      </c>
      <c r="BG61" s="61">
        <f>IF(COUNTIF(Setup_Hierarchy!$J$51:$IV$51,"="&amp;$K61)&lt;&gt;0,$L61,0)</f>
        <v>152.16999999999999</v>
      </c>
      <c r="BH61" s="61">
        <f>IF(COUNTIF(Setup_Hierarchy!$J$52:$IV$52,"="&amp;$K61)&lt;&gt;0,$L61,0)</f>
        <v>0</v>
      </c>
      <c r="BI61" s="61">
        <f>IF(COUNTIF(Setup_Hierarchy!$J$53:$IV$53,"="&amp;$K61)&lt;&gt;0,$L61,0)</f>
        <v>0</v>
      </c>
      <c r="BJ61" s="61">
        <f>IF(COUNTIF(Setup_Hierarchy!$J$54:$IV$54,"="&amp;$K61)&lt;&gt;0,$L61,0)</f>
        <v>0</v>
      </c>
      <c r="BK61" s="61">
        <f>IF(COUNTIF(Setup_Hierarchy!$J$55:$IV$55,"="&amp;$K61)&lt;&gt;0,$L61,0)</f>
        <v>0</v>
      </c>
      <c r="BL61" s="61">
        <f>IF(COUNTIF(Setup_Hierarchy!$J$56:$IV$56,"="&amp;$K61)&lt;&gt;0,$L61,0)</f>
        <v>0</v>
      </c>
      <c r="BM61" s="61">
        <f>IF(COUNTIF(Setup_Hierarchy!$J$57:$IV$57,"="&amp;$K61)&lt;&gt;0,$L61,0)</f>
        <v>0</v>
      </c>
      <c r="BN61" s="61">
        <f>IF(COUNTIF(Setup_Hierarchy!$J$58:$IV$58,"="&amp;$K61)&lt;&gt;0,$L61,0)</f>
        <v>0</v>
      </c>
      <c r="BO61" s="61">
        <f>IF(COUNTIF(Setup_Hierarchy!$J$59:$IV$59,"="&amp;$K61)&lt;&gt;0,$L61,0)</f>
        <v>152.16999999999999</v>
      </c>
      <c r="BP61" s="61">
        <f>IF(COUNTIF(Setup_Hierarchy!$J$60:$IV$60,"="&amp;$K61)&lt;&gt;0,$L61,0)</f>
        <v>0</v>
      </c>
      <c r="BQ61" s="61">
        <f>IF(COUNTIF(Setup_Hierarchy!$J$61:$IV$61,"="&amp;$K61)&lt;&gt;0,$L61,0)</f>
        <v>0</v>
      </c>
      <c r="BR61" s="61">
        <f>IF(COUNTIF(Setup_Hierarchy!$J$62:$IV$62,"="&amp;$K61)&lt;&gt;0,$L61,0)</f>
        <v>0</v>
      </c>
      <c r="BS61" s="61">
        <f>IF(COUNTIF(Setup_Hierarchy!$J$63:$IV$63,"="&amp;$K61)&lt;&gt;0,$L61,0)</f>
        <v>0</v>
      </c>
      <c r="BT61" s="61">
        <f>IF(COUNTIF(Setup_Hierarchy!$J$64:$IV$64,"="&amp;$K61)&lt;&gt;0,$L61,0)</f>
        <v>0</v>
      </c>
      <c r="BU61" s="61">
        <f>IF(COUNTIF(Setup_Hierarchy!$J$65:$IV$65,"="&amp;$K61)&lt;&gt;0,$L61,0)</f>
        <v>0</v>
      </c>
      <c r="BV61" s="61">
        <f>IF(COUNTIF(Setup_Hierarchy!$J$66:$IV$66,"="&amp;$K61)&lt;&gt;0,$L61,0)</f>
        <v>0</v>
      </c>
      <c r="BW61" s="61">
        <f>IF(COUNTIF(Setup_Hierarchy!$J$67:$IV$67,"="&amp;$K61)&lt;&gt;0,$L61,0)</f>
        <v>0</v>
      </c>
      <c r="BX61" s="61">
        <f>IF(COUNTIF(Setup_Hierarchy!$J$68:$IV$68,"="&amp;$K61)&lt;&gt;0,$L61,0)</f>
        <v>0</v>
      </c>
      <c r="BY61" s="61">
        <f>IF(COUNTIF(Setup_Hierarchy!$J$69:$IV$69,"="&amp;$K61)&lt;&gt;0,$L61,0)</f>
        <v>0</v>
      </c>
      <c r="BZ61" s="61">
        <f>IF(COUNTIF(Setup_Hierarchy!$J$70:$IV$70,"="&amp;$K61)&lt;&gt;0,$L61,0)</f>
        <v>0</v>
      </c>
      <c r="CA61" s="61">
        <f>IF(COUNTIF(Setup_Hierarchy!$J$71:$IV$71,"="&amp;$K61)&lt;&gt;0,$L61,0)</f>
        <v>0</v>
      </c>
      <c r="CB61" s="61">
        <f>IF(COUNTIF(Setup_Hierarchy!$J$72:$IV$72,"="&amp;$K61)&lt;&gt;0,$L61,0)</f>
        <v>152.16999999999999</v>
      </c>
      <c r="CC61" s="61">
        <f>IF(COUNTIF(Setup_Hierarchy!$J$73:$IV$73,"="&amp;$K61)&lt;&gt;0,$L61,0)</f>
        <v>152.16999999999999</v>
      </c>
      <c r="CD61" s="61">
        <f>IF(COUNTIF(Setup_Hierarchy!$J$74:$IV$74,"="&amp;$K61)&lt;&gt;0,$L61,0)</f>
        <v>0</v>
      </c>
      <c r="CE61" s="61">
        <f>IF(COUNTIF(Setup_Hierarchy!$J$75:$IV$75,"="&amp;$K61)&lt;&gt;0,$L61,0)</f>
        <v>0</v>
      </c>
      <c r="CF61" s="61">
        <f>IF(COUNTIF(Setup_Hierarchy!$J$76:$IV$76,"="&amp;$K61)&lt;&gt;0,$L61,0)</f>
        <v>0</v>
      </c>
      <c r="CG61" s="61">
        <f>IF(COUNTIF(Setup_Hierarchy!$J$77:$IV$77,"="&amp;$K61)&lt;&gt;0,$L61,0)</f>
        <v>0</v>
      </c>
      <c r="CH61" s="61">
        <f>IF(COUNTIF(Setup_Hierarchy!$J$78:$IV$78,"="&amp;$K61)&lt;&gt;0,$L61,0)</f>
        <v>0</v>
      </c>
      <c r="CI61" s="61">
        <f>IF(COUNTIF(Setup_Hierarchy!$J$79:$IV$79,"="&amp;$K61)&lt;&gt;0,$L61,0)</f>
        <v>0</v>
      </c>
      <c r="CJ61" s="61">
        <f>IF(COUNTIF(Setup_Hierarchy!$J$80:$IV$80,"="&amp;$K61)&lt;&gt;0,$L61,0)</f>
        <v>0</v>
      </c>
      <c r="CK61" s="61">
        <f>IF(COUNTIF(Setup_Hierarchy!$J$81:$IV$81,"="&amp;$K61)&lt;&gt;0,$L61,0)</f>
        <v>0</v>
      </c>
      <c r="CL61" s="61">
        <f>IF(COUNTIF(Setup_Hierarchy!$J$82:$IV$82,"="&amp;$K61)&lt;&gt;0,$L61,0)</f>
        <v>0</v>
      </c>
      <c r="CM61" s="61">
        <f>IF(COUNTIF(Setup_Hierarchy!$J$83:$IV$83,"="&amp;$K61)&lt;&gt;0,$L61,0)</f>
        <v>0</v>
      </c>
      <c r="CN61" s="61">
        <f>IF(COUNTIF(Setup_Hierarchy!$J$84:$IV$84,"="&amp;$K61)&lt;&gt;0,$L61,0)</f>
        <v>0</v>
      </c>
      <c r="CO61" s="61">
        <f>IF(COUNTIF(Setup_Hierarchy!$J$85:$IV$85,"="&amp;$K61)&lt;&gt;0,$L61,0)</f>
        <v>0</v>
      </c>
      <c r="CP61" s="61">
        <f>IF(COUNTIF(Setup_Hierarchy!$J$86:$IV$86,"="&amp;$K61)&lt;&gt;0,$L61,0)</f>
        <v>0</v>
      </c>
      <c r="CQ61" s="61">
        <f>IF(COUNTIF(Setup_Hierarchy!$J$87:$IV$87,"="&amp;$K61)&lt;&gt;0,$L61,0)</f>
        <v>0</v>
      </c>
      <c r="CR61" s="61">
        <f>IF(COUNTIF(Setup_Hierarchy!$J$88:$IV$88,"="&amp;$K61)&lt;&gt;0,$L61,0)</f>
        <v>0</v>
      </c>
      <c r="CS61" s="61">
        <f>IF(COUNTIF(Setup_Hierarchy!$J$89:$IV$89,"="&amp;$K61)&lt;&gt;0,$L61,0)</f>
        <v>0</v>
      </c>
      <c r="CT61" s="61">
        <f>IF(COUNTIF(Setup_Hierarchy!$J$90:$IV$90,"="&amp;$K61)&lt;&gt;0,$L61,0)</f>
        <v>0</v>
      </c>
      <c r="CU61" s="61">
        <f>IF(COUNTIF(Setup_Hierarchy!$J$91:$IV$91,"="&amp;$K61)&lt;&gt;0,$L61,0)</f>
        <v>0</v>
      </c>
      <c r="CV61" s="61">
        <f>IF(COUNTIF(Setup_Hierarchy!$J$92:$IV$92,"="&amp;$K61)&lt;&gt;0,$L61,0)</f>
        <v>0</v>
      </c>
      <c r="CW61" s="61">
        <f>IF(COUNTIF(Setup_Hierarchy!$J$93:$IV$93,"="&amp;$K61)&lt;&gt;0,$L61,0)</f>
        <v>0</v>
      </c>
      <c r="CX61" s="61">
        <f>IF(COUNTIF(Setup_Hierarchy!$J$94:$IV$94,"="&amp;$K61)&lt;&gt;0,$L61,0)</f>
        <v>0</v>
      </c>
      <c r="CY61" s="61">
        <f>IF(COUNTIF(Setup_Hierarchy!$J$95:$IV$95,"="&amp;$K61)&lt;&gt;0,$L61,0)</f>
        <v>0</v>
      </c>
      <c r="CZ61" s="61">
        <f>IF(COUNTIF(Setup_Hierarchy!$J$96:$IV$96,"="&amp;$K61)&lt;&gt;0,$L61,0)</f>
        <v>0</v>
      </c>
      <c r="DA61" s="61">
        <f>IF(COUNTIF(Setup_Hierarchy!$J$97:$IV$97,"="&amp;$K61)&lt;&gt;0,$L61,0)</f>
        <v>0</v>
      </c>
      <c r="DB61" s="61">
        <f>IF(COUNTIF(Setup_Hierarchy!$J$98:$IV$98,"="&amp;$K61)&lt;&gt;0,$L61,0)</f>
        <v>0</v>
      </c>
      <c r="DC61" s="61">
        <f>IF(COUNTIF(Setup_Hierarchy!$J$99:$IV$99,"="&amp;$K61)&lt;&gt;0,$L61,0)</f>
        <v>0</v>
      </c>
      <c r="DD61" s="61">
        <f>IF(COUNTIF(Setup_Hierarchy!$J$100:$IV$100,"="&amp;$K61)&lt;&gt;0,$L61,0)</f>
        <v>0</v>
      </c>
      <c r="DE61" s="61">
        <f>IF(COUNTIF(Setup_Hierarchy!$J$101:$IV$101,"="&amp;$K61)&lt;&gt;0,$L61,0)</f>
        <v>0</v>
      </c>
      <c r="DF61" s="61">
        <f>IF(COUNTIF(Setup_Hierarchy!$J$102:$IV$102,"="&amp;$K61)&lt;&gt;0,$L61,0)</f>
        <v>0</v>
      </c>
      <c r="DG61" s="61">
        <f>IF(COUNTIF(Setup_Hierarchy!$J$103:$IV$103,"="&amp;$K61)&lt;&gt;0,$L61,0)</f>
        <v>0</v>
      </c>
      <c r="DH61" s="61">
        <f>IF(COUNTIF(Setup_Hierarchy!$J$104:$IV$104,"="&amp;$K61)&lt;&gt;0,$L61,0)</f>
        <v>0</v>
      </c>
      <c r="DI61" s="61">
        <f>IF(COUNTIF(Setup_Hierarchy!$J$105:$IV$105,"="&amp;$K61)&lt;&gt;0,$L61,0)</f>
        <v>0</v>
      </c>
      <c r="DJ61" s="61">
        <f>IF(COUNTIF(Setup_Hierarchy!$J$106:$IV$106,"="&amp;$K61)&lt;&gt;0,$L61,0)</f>
        <v>0</v>
      </c>
      <c r="DK61" s="61">
        <f>IF(COUNTIF(Setup_Hierarchy!$J$107:$IV$107,"="&amp;$K61)&lt;&gt;0,$L61,0)</f>
        <v>0</v>
      </c>
      <c r="DL61" s="61">
        <f>IF(COUNTIF(Setup_Hierarchy!$J$108:$IV$108,"="&amp;$K61)&lt;&gt;0,$L61,0)</f>
        <v>0</v>
      </c>
      <c r="DM61" s="61">
        <f>IF(COUNTIF(Setup_Hierarchy!$J$109:$IV$109,"="&amp;$K61)&lt;&gt;0,$L61,0)</f>
        <v>0</v>
      </c>
      <c r="DN61" s="61">
        <f>IF(COUNTIF(Setup_Hierarchy!$J$110:$IV$110,"="&amp;$K61)&lt;&gt;0,$L61,0)</f>
        <v>0</v>
      </c>
      <c r="DO61" s="61">
        <f>IF(COUNTIF(Setup_Hierarchy!$J$111:$IV$111,"="&amp;$K61)&lt;&gt;0,$L61,0)</f>
        <v>0</v>
      </c>
      <c r="DP61" s="61">
        <f>IF(COUNTIF(Setup_Hierarchy!$J$112:$IV$112,"="&amp;$K61)&lt;&gt;0,$L61,0)</f>
        <v>0</v>
      </c>
      <c r="DQ61" s="61">
        <f>IF(COUNTIF(Setup_Hierarchy!$J$113:$IV$113,"="&amp;$K61)&lt;&gt;0,$L61,0)</f>
        <v>0</v>
      </c>
      <c r="DR61" s="61">
        <f>IF(COUNTIF(Setup_Hierarchy!$J$114:$IV$114,"="&amp;$K61)&lt;&gt;0,$L61,0)</f>
        <v>0</v>
      </c>
      <c r="DS61" s="61">
        <f>IF(COUNTIF(Setup_Hierarchy!$J$115:$IV$115,"="&amp;$K61)&lt;&gt;0,$L61,0)</f>
        <v>0</v>
      </c>
      <c r="DT61" s="61">
        <f>IF(COUNTIF(Setup_Hierarchy!$J$116:$IV$116,"="&amp;$K61)&lt;&gt;0,$L61,0)</f>
        <v>0</v>
      </c>
    </row>
    <row r="62" spans="2:124" x14ac:dyDescent="0.2">
      <c r="B62" t="s">
        <v>43</v>
      </c>
      <c r="C62">
        <v>6</v>
      </c>
      <c r="D62" t="s">
        <v>18</v>
      </c>
      <c r="E62" t="s">
        <v>369</v>
      </c>
      <c r="F62" t="s">
        <v>525</v>
      </c>
      <c r="G62" t="s">
        <v>531</v>
      </c>
      <c r="H62" t="s">
        <v>33</v>
      </c>
      <c r="I62">
        <v>5.4671999999999998E-2</v>
      </c>
      <c r="J62">
        <v>-0.1197</v>
      </c>
      <c r="K62">
        <v>628</v>
      </c>
      <c r="L62">
        <v>-74.290000000000006</v>
      </c>
      <c r="M62" s="61">
        <f>IF(COUNTIF(Setup_Hierarchy!$J$5:$IV$5,"="&amp;$K62)&lt;&gt;0,$L62,0)</f>
        <v>-74.290000000000006</v>
      </c>
      <c r="N62" s="61">
        <f>IF(COUNTIF(Setup_Hierarchy!$J$6:$IV$6,"="&amp;$K62)&lt;&gt;0,$L62,0)</f>
        <v>-74.290000000000006</v>
      </c>
      <c r="O62" s="61">
        <f>IF(COUNTIF(Setup_Hierarchy!$J$7:$IV$7,"="&amp;$K62)&lt;&gt;0,$L62,0)</f>
        <v>-74.290000000000006</v>
      </c>
      <c r="P62" s="61">
        <f>IF(COUNTIF(Setup_Hierarchy!$J$8:$IV$8,"="&amp;$K62)&lt;&gt;0,$L62,0)</f>
        <v>0</v>
      </c>
      <c r="Q62" s="61">
        <f>IF(COUNTIF(Setup_Hierarchy!$J$9:$IV$9,"="&amp;$K62)&lt;&gt;0,$L62,0)</f>
        <v>0</v>
      </c>
      <c r="R62" s="61">
        <f>IF(COUNTIF(Setup_Hierarchy!$J$10:$IV$10,"="&amp;$K62)&lt;&gt;0,$L62,0)</f>
        <v>0</v>
      </c>
      <c r="S62" s="61">
        <f>IF(COUNTIF(Setup_Hierarchy!$J$11:$IV$11,"="&amp;$K62)&lt;&gt;0,$L62,0)</f>
        <v>0</v>
      </c>
      <c r="T62" s="61">
        <f>IF(COUNTIF(Setup_Hierarchy!$J$12:$IV$12,"="&amp;$K62)&lt;&gt;0,$L62,0)</f>
        <v>0</v>
      </c>
      <c r="U62" s="61">
        <f>IF(COUNTIF(Setup_Hierarchy!$J$13:$IV$13,"="&amp;$K62)&lt;&gt;0,$L62,0)</f>
        <v>0</v>
      </c>
      <c r="V62" s="61">
        <f>IF(COUNTIF(Setup_Hierarchy!$J$14:$IV$14,"="&amp;$K62)&lt;&gt;0,$L62,0)</f>
        <v>0</v>
      </c>
      <c r="W62" s="61">
        <f>IF(COUNTIF(Setup_Hierarchy!$J$15:$IV$15,"="&amp;$K62)&lt;&gt;0,$L62,0)</f>
        <v>0</v>
      </c>
      <c r="X62" s="61">
        <f>IF(COUNTIF(Setup_Hierarchy!$J$16:$IV$16,"="&amp;$K62)&lt;&gt;0,$L62,0)</f>
        <v>0</v>
      </c>
      <c r="Y62" s="61">
        <f>IF(COUNTIF(Setup_Hierarchy!$J$17:$IV$17,"="&amp;$K62)&lt;&gt;0,$L62,0)</f>
        <v>0</v>
      </c>
      <c r="Z62" s="61">
        <f>IF(COUNTIF(Setup_Hierarchy!$J$18:$IV$18,"="&amp;$K62)&lt;&gt;0,$L62,0)</f>
        <v>0</v>
      </c>
      <c r="AA62" s="61">
        <f>IF(COUNTIF(Setup_Hierarchy!$J$19:$IV$19,"="&amp;$K62)&lt;&gt;0,$L62,0)</f>
        <v>0</v>
      </c>
      <c r="AB62" s="61">
        <f>IF(COUNTIF(Setup_Hierarchy!$J$20:$IV$20,"="&amp;$K62)&lt;&gt;0,$L62,0)</f>
        <v>0</v>
      </c>
      <c r="AC62" s="61">
        <f>IF(COUNTIF(Setup_Hierarchy!$J$21:$IV$21,"="&amp;$K62)&lt;&gt;0,$L62,0)</f>
        <v>0</v>
      </c>
      <c r="AD62" s="61">
        <f>IF(COUNTIF(Setup_Hierarchy!$J$22:$IV$22,"="&amp;$K62)&lt;&gt;0,$L62,0)</f>
        <v>0</v>
      </c>
      <c r="AE62" s="61">
        <f>IF(COUNTIF(Setup_Hierarchy!$J$23:$IV$23,"="&amp;$K62)&lt;&gt;0,$L62,0)</f>
        <v>0</v>
      </c>
      <c r="AF62" s="61">
        <f>IF(COUNTIF(Setup_Hierarchy!$J$24:$IV$24,"="&amp;$K62)&lt;&gt;0,$L62,0)</f>
        <v>0</v>
      </c>
      <c r="AG62" s="61">
        <f>IF(COUNTIF(Setup_Hierarchy!$J$25:$IV$25,"="&amp;$K62)&lt;&gt;0,$L62,0)</f>
        <v>0</v>
      </c>
      <c r="AH62" s="61">
        <f>IF(COUNTIF(Setup_Hierarchy!$J$26:$IV$26,"="&amp;$K62)&lt;&gt;0,$L62,0)</f>
        <v>0</v>
      </c>
      <c r="AI62" s="61">
        <f>IF(COUNTIF(Setup_Hierarchy!$J$27:$IV$27,"="&amp;$K62)&lt;&gt;0,$L62,0)</f>
        <v>0</v>
      </c>
      <c r="AJ62" s="61">
        <f>IF(COUNTIF(Setup_Hierarchy!$J$28:$IV$28,"="&amp;$K62)&lt;&gt;0,$L62,0)</f>
        <v>0</v>
      </c>
      <c r="AK62" s="61">
        <f>IF(COUNTIF(Setup_Hierarchy!$J$29:$IV$29,"="&amp;$K62)&lt;&gt;0,$L62,0)</f>
        <v>0</v>
      </c>
      <c r="AL62" s="61">
        <f>IF(COUNTIF(Setup_Hierarchy!$J$30:$IV$30,"="&amp;$K62)&lt;&gt;0,$L62,0)</f>
        <v>0</v>
      </c>
      <c r="AM62" s="61">
        <f>IF(COUNTIF(Setup_Hierarchy!$J$31:$IV$31,"="&amp;$K62)&lt;&gt;0,$L62,0)</f>
        <v>0</v>
      </c>
      <c r="AN62" s="61">
        <f>IF(COUNTIF(Setup_Hierarchy!$J$32:$IV$32,"="&amp;$K62)&lt;&gt;0,$L62,0)</f>
        <v>0</v>
      </c>
      <c r="AO62" s="61">
        <f>IF(COUNTIF(Setup_Hierarchy!$J$33:$IV$33,"="&amp;$K62)&lt;&gt;0,$L62,0)</f>
        <v>0</v>
      </c>
      <c r="AP62" s="61">
        <f>IF(COUNTIF(Setup_Hierarchy!$J$34:$IV$34,"="&amp;$K62)&lt;&gt;0,$L62,0)</f>
        <v>0</v>
      </c>
      <c r="AQ62" s="61">
        <f>IF(COUNTIF(Setup_Hierarchy!$J$35:$IV$35,"="&amp;$K62)&lt;&gt;0,$L62,0)</f>
        <v>0</v>
      </c>
      <c r="AR62" s="61">
        <f>IF(COUNTIF(Setup_Hierarchy!$J$36:$IV$36,"="&amp;$K62)&lt;&gt;0,$L62,0)</f>
        <v>0</v>
      </c>
      <c r="AS62" s="61">
        <f>IF(COUNTIF(Setup_Hierarchy!$J$37:$IV$37,"="&amp;$K62)&lt;&gt;0,$L62,0)</f>
        <v>0</v>
      </c>
      <c r="AT62" s="61">
        <f>IF(COUNTIF(Setup_Hierarchy!$J$38:$IV$38,"="&amp;$K62)&lt;&gt;0,$L62,0)</f>
        <v>0</v>
      </c>
      <c r="AU62" s="61">
        <f>IF(COUNTIF(Setup_Hierarchy!$J$39:$IV$39,"="&amp;$K62)&lt;&gt;0,$L62,0)</f>
        <v>0</v>
      </c>
      <c r="AV62" s="61">
        <f>IF(COUNTIF(Setup_Hierarchy!$J$40:$IV$40,"="&amp;$K62)&lt;&gt;0,$L62,0)</f>
        <v>0</v>
      </c>
      <c r="AW62" s="61">
        <f>IF(COUNTIF(Setup_Hierarchy!$J$41:$IV$41,"="&amp;$K62)&lt;&gt;0,$L62,0)</f>
        <v>0</v>
      </c>
      <c r="AX62" s="61">
        <f>IF(COUNTIF(Setup_Hierarchy!$J$42:$IV$42,"="&amp;$K62)&lt;&gt;0,$L62,0)</f>
        <v>0</v>
      </c>
      <c r="AY62" s="61">
        <f>IF(COUNTIF(Setup_Hierarchy!$J$43:$IV$43,"="&amp;$K62)&lt;&gt;0,$L62,0)</f>
        <v>0</v>
      </c>
      <c r="AZ62" s="61">
        <f>IF(COUNTIF(Setup_Hierarchy!$J$44:$IV$44,"="&amp;$K62)&lt;&gt;0,$L62,0)</f>
        <v>0</v>
      </c>
      <c r="BA62" s="61">
        <f>IF(COUNTIF(Setup_Hierarchy!$J$45:$IV$45,"="&amp;$K62)&lt;&gt;0,$L62,0)</f>
        <v>0</v>
      </c>
      <c r="BB62" s="61">
        <f>IF(COUNTIF(Setup_Hierarchy!$J$46:$IV$46,"="&amp;$K62)&lt;&gt;0,$L62,0)</f>
        <v>0</v>
      </c>
      <c r="BC62" s="61">
        <f>IF(COUNTIF(Setup_Hierarchy!$J$47:$IV$47,"="&amp;$K62)&lt;&gt;0,$L62,0)</f>
        <v>0</v>
      </c>
      <c r="BD62" s="61">
        <f>IF(COUNTIF(Setup_Hierarchy!$J$48:$IV$48,"="&amp;$K62)&lt;&gt;0,$L62,0)</f>
        <v>0</v>
      </c>
      <c r="BE62" s="61">
        <f>IF(COUNTIF(Setup_Hierarchy!$J$49:$IV$49,"="&amp;$K62)&lt;&gt;0,$L62,0)</f>
        <v>0</v>
      </c>
      <c r="BF62" s="61">
        <f>IF(COUNTIF(Setup_Hierarchy!$J$50:$IV$50,"="&amp;$K62)&lt;&gt;0,$L62,0)</f>
        <v>0</v>
      </c>
      <c r="BG62" s="61">
        <f>IF(COUNTIF(Setup_Hierarchy!$J$51:$IV$51,"="&amp;$K62)&lt;&gt;0,$L62,0)</f>
        <v>-74.290000000000006</v>
      </c>
      <c r="BH62" s="61">
        <f>IF(COUNTIF(Setup_Hierarchy!$J$52:$IV$52,"="&amp;$K62)&lt;&gt;0,$L62,0)</f>
        <v>0</v>
      </c>
      <c r="BI62" s="61">
        <f>IF(COUNTIF(Setup_Hierarchy!$J$53:$IV$53,"="&amp;$K62)&lt;&gt;0,$L62,0)</f>
        <v>0</v>
      </c>
      <c r="BJ62" s="61">
        <f>IF(COUNTIF(Setup_Hierarchy!$J$54:$IV$54,"="&amp;$K62)&lt;&gt;0,$L62,0)</f>
        <v>0</v>
      </c>
      <c r="BK62" s="61">
        <f>IF(COUNTIF(Setup_Hierarchy!$J$55:$IV$55,"="&amp;$K62)&lt;&gt;0,$L62,0)</f>
        <v>0</v>
      </c>
      <c r="BL62" s="61">
        <f>IF(COUNTIF(Setup_Hierarchy!$J$56:$IV$56,"="&amp;$K62)&lt;&gt;0,$L62,0)</f>
        <v>0</v>
      </c>
      <c r="BM62" s="61">
        <f>IF(COUNTIF(Setup_Hierarchy!$J$57:$IV$57,"="&amp;$K62)&lt;&gt;0,$L62,0)</f>
        <v>0</v>
      </c>
      <c r="BN62" s="61">
        <f>IF(COUNTIF(Setup_Hierarchy!$J$58:$IV$58,"="&amp;$K62)&lt;&gt;0,$L62,0)</f>
        <v>0</v>
      </c>
      <c r="BO62" s="61">
        <f>IF(COUNTIF(Setup_Hierarchy!$J$59:$IV$59,"="&amp;$K62)&lt;&gt;0,$L62,0)</f>
        <v>-74.290000000000006</v>
      </c>
      <c r="BP62" s="61">
        <f>IF(COUNTIF(Setup_Hierarchy!$J$60:$IV$60,"="&amp;$K62)&lt;&gt;0,$L62,0)</f>
        <v>0</v>
      </c>
      <c r="BQ62" s="61">
        <f>IF(COUNTIF(Setup_Hierarchy!$J$61:$IV$61,"="&amp;$K62)&lt;&gt;0,$L62,0)</f>
        <v>0</v>
      </c>
      <c r="BR62" s="61">
        <f>IF(COUNTIF(Setup_Hierarchy!$J$62:$IV$62,"="&amp;$K62)&lt;&gt;0,$L62,0)</f>
        <v>0</v>
      </c>
      <c r="BS62" s="61">
        <f>IF(COUNTIF(Setup_Hierarchy!$J$63:$IV$63,"="&amp;$K62)&lt;&gt;0,$L62,0)</f>
        <v>0</v>
      </c>
      <c r="BT62" s="61">
        <f>IF(COUNTIF(Setup_Hierarchy!$J$64:$IV$64,"="&amp;$K62)&lt;&gt;0,$L62,0)</f>
        <v>0</v>
      </c>
      <c r="BU62" s="61">
        <f>IF(COUNTIF(Setup_Hierarchy!$J$65:$IV$65,"="&amp;$K62)&lt;&gt;0,$L62,0)</f>
        <v>0</v>
      </c>
      <c r="BV62" s="61">
        <f>IF(COUNTIF(Setup_Hierarchy!$J$66:$IV$66,"="&amp;$K62)&lt;&gt;0,$L62,0)</f>
        <v>0</v>
      </c>
      <c r="BW62" s="61">
        <f>IF(COUNTIF(Setup_Hierarchy!$J$67:$IV$67,"="&amp;$K62)&lt;&gt;0,$L62,0)</f>
        <v>0</v>
      </c>
      <c r="BX62" s="61">
        <f>IF(COUNTIF(Setup_Hierarchy!$J$68:$IV$68,"="&amp;$K62)&lt;&gt;0,$L62,0)</f>
        <v>0</v>
      </c>
      <c r="BY62" s="61">
        <f>IF(COUNTIF(Setup_Hierarchy!$J$69:$IV$69,"="&amp;$K62)&lt;&gt;0,$L62,0)</f>
        <v>0</v>
      </c>
      <c r="BZ62" s="61">
        <f>IF(COUNTIF(Setup_Hierarchy!$J$70:$IV$70,"="&amp;$K62)&lt;&gt;0,$L62,0)</f>
        <v>0</v>
      </c>
      <c r="CA62" s="61">
        <f>IF(COUNTIF(Setup_Hierarchy!$J$71:$IV$71,"="&amp;$K62)&lt;&gt;0,$L62,0)</f>
        <v>0</v>
      </c>
      <c r="CB62" s="61">
        <f>IF(COUNTIF(Setup_Hierarchy!$J$72:$IV$72,"="&amp;$K62)&lt;&gt;0,$L62,0)</f>
        <v>0</v>
      </c>
      <c r="CC62" s="61">
        <f>IF(COUNTIF(Setup_Hierarchy!$J$73:$IV$73,"="&amp;$K62)&lt;&gt;0,$L62,0)</f>
        <v>0</v>
      </c>
      <c r="CD62" s="61">
        <f>IF(COUNTIF(Setup_Hierarchy!$J$74:$IV$74,"="&amp;$K62)&lt;&gt;0,$L62,0)</f>
        <v>0</v>
      </c>
      <c r="CE62" s="61">
        <f>IF(COUNTIF(Setup_Hierarchy!$J$75:$IV$75,"="&amp;$K62)&lt;&gt;0,$L62,0)</f>
        <v>-74.290000000000006</v>
      </c>
      <c r="CF62" s="61">
        <f>IF(COUNTIF(Setup_Hierarchy!$J$76:$IV$76,"="&amp;$K62)&lt;&gt;0,$L62,0)</f>
        <v>-74.290000000000006</v>
      </c>
      <c r="CG62" s="61">
        <f>IF(COUNTIF(Setup_Hierarchy!$J$77:$IV$77,"="&amp;$K62)&lt;&gt;0,$L62,0)</f>
        <v>0</v>
      </c>
      <c r="CH62" s="61">
        <f>IF(COUNTIF(Setup_Hierarchy!$J$78:$IV$78,"="&amp;$K62)&lt;&gt;0,$L62,0)</f>
        <v>0</v>
      </c>
      <c r="CI62" s="61">
        <f>IF(COUNTIF(Setup_Hierarchy!$J$79:$IV$79,"="&amp;$K62)&lt;&gt;0,$L62,0)</f>
        <v>0</v>
      </c>
      <c r="CJ62" s="61">
        <f>IF(COUNTIF(Setup_Hierarchy!$J$80:$IV$80,"="&amp;$K62)&lt;&gt;0,$L62,0)</f>
        <v>0</v>
      </c>
      <c r="CK62" s="61">
        <f>IF(COUNTIF(Setup_Hierarchy!$J$81:$IV$81,"="&amp;$K62)&lt;&gt;0,$L62,0)</f>
        <v>0</v>
      </c>
      <c r="CL62" s="61">
        <f>IF(COUNTIF(Setup_Hierarchy!$J$82:$IV$82,"="&amp;$K62)&lt;&gt;0,$L62,0)</f>
        <v>0</v>
      </c>
      <c r="CM62" s="61">
        <f>IF(COUNTIF(Setup_Hierarchy!$J$83:$IV$83,"="&amp;$K62)&lt;&gt;0,$L62,0)</f>
        <v>0</v>
      </c>
      <c r="CN62" s="61">
        <f>IF(COUNTIF(Setup_Hierarchy!$J$84:$IV$84,"="&amp;$K62)&lt;&gt;0,$L62,0)</f>
        <v>0</v>
      </c>
      <c r="CO62" s="61">
        <f>IF(COUNTIF(Setup_Hierarchy!$J$85:$IV$85,"="&amp;$K62)&lt;&gt;0,$L62,0)</f>
        <v>0</v>
      </c>
      <c r="CP62" s="61">
        <f>IF(COUNTIF(Setup_Hierarchy!$J$86:$IV$86,"="&amp;$K62)&lt;&gt;0,$L62,0)</f>
        <v>0</v>
      </c>
      <c r="CQ62" s="61">
        <f>IF(COUNTIF(Setup_Hierarchy!$J$87:$IV$87,"="&amp;$K62)&lt;&gt;0,$L62,0)</f>
        <v>0</v>
      </c>
      <c r="CR62" s="61">
        <f>IF(COUNTIF(Setup_Hierarchy!$J$88:$IV$88,"="&amp;$K62)&lt;&gt;0,$L62,0)</f>
        <v>0</v>
      </c>
      <c r="CS62" s="61">
        <f>IF(COUNTIF(Setup_Hierarchy!$J$89:$IV$89,"="&amp;$K62)&lt;&gt;0,$L62,0)</f>
        <v>0</v>
      </c>
      <c r="CT62" s="61">
        <f>IF(COUNTIF(Setup_Hierarchy!$J$90:$IV$90,"="&amp;$K62)&lt;&gt;0,$L62,0)</f>
        <v>0</v>
      </c>
      <c r="CU62" s="61">
        <f>IF(COUNTIF(Setup_Hierarchy!$J$91:$IV$91,"="&amp;$K62)&lt;&gt;0,$L62,0)</f>
        <v>0</v>
      </c>
      <c r="CV62" s="61">
        <f>IF(COUNTIF(Setup_Hierarchy!$J$92:$IV$92,"="&amp;$K62)&lt;&gt;0,$L62,0)</f>
        <v>0</v>
      </c>
      <c r="CW62" s="61">
        <f>IF(COUNTIF(Setup_Hierarchy!$J$93:$IV$93,"="&amp;$K62)&lt;&gt;0,$L62,0)</f>
        <v>0</v>
      </c>
      <c r="CX62" s="61">
        <f>IF(COUNTIF(Setup_Hierarchy!$J$94:$IV$94,"="&amp;$K62)&lt;&gt;0,$L62,0)</f>
        <v>0</v>
      </c>
      <c r="CY62" s="61">
        <f>IF(COUNTIF(Setup_Hierarchy!$J$95:$IV$95,"="&amp;$K62)&lt;&gt;0,$L62,0)</f>
        <v>0</v>
      </c>
      <c r="CZ62" s="61">
        <f>IF(COUNTIF(Setup_Hierarchy!$J$96:$IV$96,"="&amp;$K62)&lt;&gt;0,$L62,0)</f>
        <v>0</v>
      </c>
      <c r="DA62" s="61">
        <f>IF(COUNTIF(Setup_Hierarchy!$J$97:$IV$97,"="&amp;$K62)&lt;&gt;0,$L62,0)</f>
        <v>0</v>
      </c>
      <c r="DB62" s="61">
        <f>IF(COUNTIF(Setup_Hierarchy!$J$98:$IV$98,"="&amp;$K62)&lt;&gt;0,$L62,0)</f>
        <v>0</v>
      </c>
      <c r="DC62" s="61">
        <f>IF(COUNTIF(Setup_Hierarchy!$J$99:$IV$99,"="&amp;$K62)&lt;&gt;0,$L62,0)</f>
        <v>0</v>
      </c>
      <c r="DD62" s="61">
        <f>IF(COUNTIF(Setup_Hierarchy!$J$100:$IV$100,"="&amp;$K62)&lt;&gt;0,$L62,0)</f>
        <v>0</v>
      </c>
      <c r="DE62" s="61">
        <f>IF(COUNTIF(Setup_Hierarchy!$J$101:$IV$101,"="&amp;$K62)&lt;&gt;0,$L62,0)</f>
        <v>0</v>
      </c>
      <c r="DF62" s="61">
        <f>IF(COUNTIF(Setup_Hierarchy!$J$102:$IV$102,"="&amp;$K62)&lt;&gt;0,$L62,0)</f>
        <v>0</v>
      </c>
      <c r="DG62" s="61">
        <f>IF(COUNTIF(Setup_Hierarchy!$J$103:$IV$103,"="&amp;$K62)&lt;&gt;0,$L62,0)</f>
        <v>0</v>
      </c>
      <c r="DH62" s="61">
        <f>IF(COUNTIF(Setup_Hierarchy!$J$104:$IV$104,"="&amp;$K62)&lt;&gt;0,$L62,0)</f>
        <v>0</v>
      </c>
      <c r="DI62" s="61">
        <f>IF(COUNTIF(Setup_Hierarchy!$J$105:$IV$105,"="&amp;$K62)&lt;&gt;0,$L62,0)</f>
        <v>0</v>
      </c>
      <c r="DJ62" s="61">
        <f>IF(COUNTIF(Setup_Hierarchy!$J$106:$IV$106,"="&amp;$K62)&lt;&gt;0,$L62,0)</f>
        <v>0</v>
      </c>
      <c r="DK62" s="61">
        <f>IF(COUNTIF(Setup_Hierarchy!$J$107:$IV$107,"="&amp;$K62)&lt;&gt;0,$L62,0)</f>
        <v>0</v>
      </c>
      <c r="DL62" s="61">
        <f>IF(COUNTIF(Setup_Hierarchy!$J$108:$IV$108,"="&amp;$K62)&lt;&gt;0,$L62,0)</f>
        <v>0</v>
      </c>
      <c r="DM62" s="61">
        <f>IF(COUNTIF(Setup_Hierarchy!$J$109:$IV$109,"="&amp;$K62)&lt;&gt;0,$L62,0)</f>
        <v>0</v>
      </c>
      <c r="DN62" s="61">
        <f>IF(COUNTIF(Setup_Hierarchy!$J$110:$IV$110,"="&amp;$K62)&lt;&gt;0,$L62,0)</f>
        <v>0</v>
      </c>
      <c r="DO62" s="61">
        <f>IF(COUNTIF(Setup_Hierarchy!$J$111:$IV$111,"="&amp;$K62)&lt;&gt;0,$L62,0)</f>
        <v>0</v>
      </c>
      <c r="DP62" s="61">
        <f>IF(COUNTIF(Setup_Hierarchy!$J$112:$IV$112,"="&amp;$K62)&lt;&gt;0,$L62,0)</f>
        <v>0</v>
      </c>
      <c r="DQ62" s="61">
        <f>IF(COUNTIF(Setup_Hierarchy!$J$113:$IV$113,"="&amp;$K62)&lt;&gt;0,$L62,0)</f>
        <v>0</v>
      </c>
      <c r="DR62" s="61">
        <f>IF(COUNTIF(Setup_Hierarchy!$J$114:$IV$114,"="&amp;$K62)&lt;&gt;0,$L62,0)</f>
        <v>0</v>
      </c>
      <c r="DS62" s="61">
        <f>IF(COUNTIF(Setup_Hierarchy!$J$115:$IV$115,"="&amp;$K62)&lt;&gt;0,$L62,0)</f>
        <v>0</v>
      </c>
      <c r="DT62" s="61">
        <f>IF(COUNTIF(Setup_Hierarchy!$J$116:$IV$116,"="&amp;$K62)&lt;&gt;0,$L62,0)</f>
        <v>0</v>
      </c>
    </row>
    <row r="63" spans="2:124" x14ac:dyDescent="0.2">
      <c r="B63" t="s">
        <v>43</v>
      </c>
      <c r="C63">
        <v>6</v>
      </c>
      <c r="D63" t="s">
        <v>18</v>
      </c>
      <c r="E63" t="s">
        <v>369</v>
      </c>
      <c r="F63" t="s">
        <v>525</v>
      </c>
      <c r="G63" t="s">
        <v>531</v>
      </c>
      <c r="H63" t="s">
        <v>33</v>
      </c>
      <c r="I63">
        <v>5.4671999999999998E-2</v>
      </c>
      <c r="J63">
        <v>-0.1197</v>
      </c>
      <c r="K63">
        <v>629</v>
      </c>
      <c r="L63">
        <v>7743.96</v>
      </c>
      <c r="M63" s="61">
        <f>IF(COUNTIF(Setup_Hierarchy!$J$5:$IV$5,"="&amp;$K63)&lt;&gt;0,$L63,0)</f>
        <v>7743.96</v>
      </c>
      <c r="N63" s="61">
        <f>IF(COUNTIF(Setup_Hierarchy!$J$6:$IV$6,"="&amp;$K63)&lt;&gt;0,$L63,0)</f>
        <v>7743.96</v>
      </c>
      <c r="O63" s="61">
        <f>IF(COUNTIF(Setup_Hierarchy!$J$7:$IV$7,"="&amp;$K63)&lt;&gt;0,$L63,0)</f>
        <v>7743.96</v>
      </c>
      <c r="P63" s="61">
        <f>IF(COUNTIF(Setup_Hierarchy!$J$8:$IV$8,"="&amp;$K63)&lt;&gt;0,$L63,0)</f>
        <v>0</v>
      </c>
      <c r="Q63" s="61">
        <f>IF(COUNTIF(Setup_Hierarchy!$J$9:$IV$9,"="&amp;$K63)&lt;&gt;0,$L63,0)</f>
        <v>0</v>
      </c>
      <c r="R63" s="61">
        <f>IF(COUNTIF(Setup_Hierarchy!$J$10:$IV$10,"="&amp;$K63)&lt;&gt;0,$L63,0)</f>
        <v>0</v>
      </c>
      <c r="S63" s="61">
        <f>IF(COUNTIF(Setup_Hierarchy!$J$11:$IV$11,"="&amp;$K63)&lt;&gt;0,$L63,0)</f>
        <v>0</v>
      </c>
      <c r="T63" s="61">
        <f>IF(COUNTIF(Setup_Hierarchy!$J$12:$IV$12,"="&amp;$K63)&lt;&gt;0,$L63,0)</f>
        <v>0</v>
      </c>
      <c r="U63" s="61">
        <f>IF(COUNTIF(Setup_Hierarchy!$J$13:$IV$13,"="&amp;$K63)&lt;&gt;0,$L63,0)</f>
        <v>0</v>
      </c>
      <c r="V63" s="61">
        <f>IF(COUNTIF(Setup_Hierarchy!$J$14:$IV$14,"="&amp;$K63)&lt;&gt;0,$L63,0)</f>
        <v>0</v>
      </c>
      <c r="W63" s="61">
        <f>IF(COUNTIF(Setup_Hierarchy!$J$15:$IV$15,"="&amp;$K63)&lt;&gt;0,$L63,0)</f>
        <v>0</v>
      </c>
      <c r="X63" s="61">
        <f>IF(COUNTIF(Setup_Hierarchy!$J$16:$IV$16,"="&amp;$K63)&lt;&gt;0,$L63,0)</f>
        <v>0</v>
      </c>
      <c r="Y63" s="61">
        <f>IF(COUNTIF(Setup_Hierarchy!$J$17:$IV$17,"="&amp;$K63)&lt;&gt;0,$L63,0)</f>
        <v>0</v>
      </c>
      <c r="Z63" s="61">
        <f>IF(COUNTIF(Setup_Hierarchy!$J$18:$IV$18,"="&amp;$K63)&lt;&gt;0,$L63,0)</f>
        <v>0</v>
      </c>
      <c r="AA63" s="61">
        <f>IF(COUNTIF(Setup_Hierarchy!$J$19:$IV$19,"="&amp;$K63)&lt;&gt;0,$L63,0)</f>
        <v>0</v>
      </c>
      <c r="AB63" s="61">
        <f>IF(COUNTIF(Setup_Hierarchy!$J$20:$IV$20,"="&amp;$K63)&lt;&gt;0,$L63,0)</f>
        <v>0</v>
      </c>
      <c r="AC63" s="61">
        <f>IF(COUNTIF(Setup_Hierarchy!$J$21:$IV$21,"="&amp;$K63)&lt;&gt;0,$L63,0)</f>
        <v>0</v>
      </c>
      <c r="AD63" s="61">
        <f>IF(COUNTIF(Setup_Hierarchy!$J$22:$IV$22,"="&amp;$K63)&lt;&gt;0,$L63,0)</f>
        <v>0</v>
      </c>
      <c r="AE63" s="61">
        <f>IF(COUNTIF(Setup_Hierarchy!$J$23:$IV$23,"="&amp;$K63)&lt;&gt;0,$L63,0)</f>
        <v>0</v>
      </c>
      <c r="AF63" s="61">
        <f>IF(COUNTIF(Setup_Hierarchy!$J$24:$IV$24,"="&amp;$K63)&lt;&gt;0,$L63,0)</f>
        <v>0</v>
      </c>
      <c r="AG63" s="61">
        <f>IF(COUNTIF(Setup_Hierarchy!$J$25:$IV$25,"="&amp;$K63)&lt;&gt;0,$L63,0)</f>
        <v>0</v>
      </c>
      <c r="AH63" s="61">
        <f>IF(COUNTIF(Setup_Hierarchy!$J$26:$IV$26,"="&amp;$K63)&lt;&gt;0,$L63,0)</f>
        <v>0</v>
      </c>
      <c r="AI63" s="61">
        <f>IF(COUNTIF(Setup_Hierarchy!$J$27:$IV$27,"="&amp;$K63)&lt;&gt;0,$L63,0)</f>
        <v>0</v>
      </c>
      <c r="AJ63" s="61">
        <f>IF(COUNTIF(Setup_Hierarchy!$J$28:$IV$28,"="&amp;$K63)&lt;&gt;0,$L63,0)</f>
        <v>0</v>
      </c>
      <c r="AK63" s="61">
        <f>IF(COUNTIF(Setup_Hierarchy!$J$29:$IV$29,"="&amp;$K63)&lt;&gt;0,$L63,0)</f>
        <v>0</v>
      </c>
      <c r="AL63" s="61">
        <f>IF(COUNTIF(Setup_Hierarchy!$J$30:$IV$30,"="&amp;$K63)&lt;&gt;0,$L63,0)</f>
        <v>0</v>
      </c>
      <c r="AM63" s="61">
        <f>IF(COUNTIF(Setup_Hierarchy!$J$31:$IV$31,"="&amp;$K63)&lt;&gt;0,$L63,0)</f>
        <v>0</v>
      </c>
      <c r="AN63" s="61">
        <f>IF(COUNTIF(Setup_Hierarchy!$J$32:$IV$32,"="&amp;$K63)&lt;&gt;0,$L63,0)</f>
        <v>0</v>
      </c>
      <c r="AO63" s="61">
        <f>IF(COUNTIF(Setup_Hierarchy!$J$33:$IV$33,"="&amp;$K63)&lt;&gt;0,$L63,0)</f>
        <v>0</v>
      </c>
      <c r="AP63" s="61">
        <f>IF(COUNTIF(Setup_Hierarchy!$J$34:$IV$34,"="&amp;$K63)&lt;&gt;0,$L63,0)</f>
        <v>0</v>
      </c>
      <c r="AQ63" s="61">
        <f>IF(COUNTIF(Setup_Hierarchy!$J$35:$IV$35,"="&amp;$K63)&lt;&gt;0,$L63,0)</f>
        <v>0</v>
      </c>
      <c r="AR63" s="61">
        <f>IF(COUNTIF(Setup_Hierarchy!$J$36:$IV$36,"="&amp;$K63)&lt;&gt;0,$L63,0)</f>
        <v>0</v>
      </c>
      <c r="AS63" s="61">
        <f>IF(COUNTIF(Setup_Hierarchy!$J$37:$IV$37,"="&amp;$K63)&lt;&gt;0,$L63,0)</f>
        <v>0</v>
      </c>
      <c r="AT63" s="61">
        <f>IF(COUNTIF(Setup_Hierarchy!$J$38:$IV$38,"="&amp;$K63)&lt;&gt;0,$L63,0)</f>
        <v>0</v>
      </c>
      <c r="AU63" s="61">
        <f>IF(COUNTIF(Setup_Hierarchy!$J$39:$IV$39,"="&amp;$K63)&lt;&gt;0,$L63,0)</f>
        <v>0</v>
      </c>
      <c r="AV63" s="61">
        <f>IF(COUNTIF(Setup_Hierarchy!$J$40:$IV$40,"="&amp;$K63)&lt;&gt;0,$L63,0)</f>
        <v>0</v>
      </c>
      <c r="AW63" s="61">
        <f>IF(COUNTIF(Setup_Hierarchy!$J$41:$IV$41,"="&amp;$K63)&lt;&gt;0,$L63,0)</f>
        <v>0</v>
      </c>
      <c r="AX63" s="61">
        <f>IF(COUNTIF(Setup_Hierarchy!$J$42:$IV$42,"="&amp;$K63)&lt;&gt;0,$L63,0)</f>
        <v>0</v>
      </c>
      <c r="AY63" s="61">
        <f>IF(COUNTIF(Setup_Hierarchy!$J$43:$IV$43,"="&amp;$K63)&lt;&gt;0,$L63,0)</f>
        <v>0</v>
      </c>
      <c r="AZ63" s="61">
        <f>IF(COUNTIF(Setup_Hierarchy!$J$44:$IV$44,"="&amp;$K63)&lt;&gt;0,$L63,0)</f>
        <v>0</v>
      </c>
      <c r="BA63" s="61">
        <f>IF(COUNTIF(Setup_Hierarchy!$J$45:$IV$45,"="&amp;$K63)&lt;&gt;0,$L63,0)</f>
        <v>0</v>
      </c>
      <c r="BB63" s="61">
        <f>IF(COUNTIF(Setup_Hierarchy!$J$46:$IV$46,"="&amp;$K63)&lt;&gt;0,$L63,0)</f>
        <v>0</v>
      </c>
      <c r="BC63" s="61">
        <f>IF(COUNTIF(Setup_Hierarchy!$J$47:$IV$47,"="&amp;$K63)&lt;&gt;0,$L63,0)</f>
        <v>0</v>
      </c>
      <c r="BD63" s="61">
        <f>IF(COUNTIF(Setup_Hierarchy!$J$48:$IV$48,"="&amp;$K63)&lt;&gt;0,$L63,0)</f>
        <v>0</v>
      </c>
      <c r="BE63" s="61">
        <f>IF(COUNTIF(Setup_Hierarchy!$J$49:$IV$49,"="&amp;$K63)&lt;&gt;0,$L63,0)</f>
        <v>0</v>
      </c>
      <c r="BF63" s="61">
        <f>IF(COUNTIF(Setup_Hierarchy!$J$50:$IV$50,"="&amp;$K63)&lt;&gt;0,$L63,0)</f>
        <v>0</v>
      </c>
      <c r="BG63" s="61">
        <f>IF(COUNTIF(Setup_Hierarchy!$J$51:$IV$51,"="&amp;$K63)&lt;&gt;0,$L63,0)</f>
        <v>7743.96</v>
      </c>
      <c r="BH63" s="61">
        <f>IF(COUNTIF(Setup_Hierarchy!$J$52:$IV$52,"="&amp;$K63)&lt;&gt;0,$L63,0)</f>
        <v>0</v>
      </c>
      <c r="BI63" s="61">
        <f>IF(COUNTIF(Setup_Hierarchy!$J$53:$IV$53,"="&amp;$K63)&lt;&gt;0,$L63,0)</f>
        <v>0</v>
      </c>
      <c r="BJ63" s="61">
        <f>IF(COUNTIF(Setup_Hierarchy!$J$54:$IV$54,"="&amp;$K63)&lt;&gt;0,$L63,0)</f>
        <v>0</v>
      </c>
      <c r="BK63" s="61">
        <f>IF(COUNTIF(Setup_Hierarchy!$J$55:$IV$55,"="&amp;$K63)&lt;&gt;0,$L63,0)</f>
        <v>0</v>
      </c>
      <c r="BL63" s="61">
        <f>IF(COUNTIF(Setup_Hierarchy!$J$56:$IV$56,"="&amp;$K63)&lt;&gt;0,$L63,0)</f>
        <v>0</v>
      </c>
      <c r="BM63" s="61">
        <f>IF(COUNTIF(Setup_Hierarchy!$J$57:$IV$57,"="&amp;$K63)&lt;&gt;0,$L63,0)</f>
        <v>0</v>
      </c>
      <c r="BN63" s="61">
        <f>IF(COUNTIF(Setup_Hierarchy!$J$58:$IV$58,"="&amp;$K63)&lt;&gt;0,$L63,0)</f>
        <v>0</v>
      </c>
      <c r="BO63" s="61">
        <f>IF(COUNTIF(Setup_Hierarchy!$J$59:$IV$59,"="&amp;$K63)&lt;&gt;0,$L63,0)</f>
        <v>7743.96</v>
      </c>
      <c r="BP63" s="61">
        <f>IF(COUNTIF(Setup_Hierarchy!$J$60:$IV$60,"="&amp;$K63)&lt;&gt;0,$L63,0)</f>
        <v>7743.96</v>
      </c>
      <c r="BQ63" s="61">
        <f>IF(COUNTIF(Setup_Hierarchy!$J$61:$IV$61,"="&amp;$K63)&lt;&gt;0,$L63,0)</f>
        <v>7743.96</v>
      </c>
      <c r="BR63" s="61">
        <f>IF(COUNTIF(Setup_Hierarchy!$J$62:$IV$62,"="&amp;$K63)&lt;&gt;0,$L63,0)</f>
        <v>0</v>
      </c>
      <c r="BS63" s="61">
        <f>IF(COUNTIF(Setup_Hierarchy!$J$63:$IV$63,"="&amp;$K63)&lt;&gt;0,$L63,0)</f>
        <v>0</v>
      </c>
      <c r="BT63" s="61">
        <f>IF(COUNTIF(Setup_Hierarchy!$J$64:$IV$64,"="&amp;$K63)&lt;&gt;0,$L63,0)</f>
        <v>0</v>
      </c>
      <c r="BU63" s="61">
        <f>IF(COUNTIF(Setup_Hierarchy!$J$65:$IV$65,"="&amp;$K63)&lt;&gt;0,$L63,0)</f>
        <v>0</v>
      </c>
      <c r="BV63" s="61">
        <f>IF(COUNTIF(Setup_Hierarchy!$J$66:$IV$66,"="&amp;$K63)&lt;&gt;0,$L63,0)</f>
        <v>0</v>
      </c>
      <c r="BW63" s="61">
        <f>IF(COUNTIF(Setup_Hierarchy!$J$67:$IV$67,"="&amp;$K63)&lt;&gt;0,$L63,0)</f>
        <v>0</v>
      </c>
      <c r="BX63" s="61">
        <f>IF(COUNTIF(Setup_Hierarchy!$J$68:$IV$68,"="&amp;$K63)&lt;&gt;0,$L63,0)</f>
        <v>0</v>
      </c>
      <c r="BY63" s="61">
        <f>IF(COUNTIF(Setup_Hierarchy!$J$69:$IV$69,"="&amp;$K63)&lt;&gt;0,$L63,0)</f>
        <v>0</v>
      </c>
      <c r="BZ63" s="61">
        <f>IF(COUNTIF(Setup_Hierarchy!$J$70:$IV$70,"="&amp;$K63)&lt;&gt;0,$L63,0)</f>
        <v>0</v>
      </c>
      <c r="CA63" s="61">
        <f>IF(COUNTIF(Setup_Hierarchy!$J$71:$IV$71,"="&amp;$K63)&lt;&gt;0,$L63,0)</f>
        <v>0</v>
      </c>
      <c r="CB63" s="61">
        <f>IF(COUNTIF(Setup_Hierarchy!$J$72:$IV$72,"="&amp;$K63)&lt;&gt;0,$L63,0)</f>
        <v>0</v>
      </c>
      <c r="CC63" s="61">
        <f>IF(COUNTIF(Setup_Hierarchy!$J$73:$IV$73,"="&amp;$K63)&lt;&gt;0,$L63,0)</f>
        <v>0</v>
      </c>
      <c r="CD63" s="61">
        <f>IF(COUNTIF(Setup_Hierarchy!$J$74:$IV$74,"="&amp;$K63)&lt;&gt;0,$L63,0)</f>
        <v>0</v>
      </c>
      <c r="CE63" s="61">
        <f>IF(COUNTIF(Setup_Hierarchy!$J$75:$IV$75,"="&amp;$K63)&lt;&gt;0,$L63,0)</f>
        <v>0</v>
      </c>
      <c r="CF63" s="61">
        <f>IF(COUNTIF(Setup_Hierarchy!$J$76:$IV$76,"="&amp;$K63)&lt;&gt;0,$L63,0)</f>
        <v>0</v>
      </c>
      <c r="CG63" s="61">
        <f>IF(COUNTIF(Setup_Hierarchy!$J$77:$IV$77,"="&amp;$K63)&lt;&gt;0,$L63,0)</f>
        <v>0</v>
      </c>
      <c r="CH63" s="61">
        <f>IF(COUNTIF(Setup_Hierarchy!$J$78:$IV$78,"="&amp;$K63)&lt;&gt;0,$L63,0)</f>
        <v>0</v>
      </c>
      <c r="CI63" s="61">
        <f>IF(COUNTIF(Setup_Hierarchy!$J$79:$IV$79,"="&amp;$K63)&lt;&gt;0,$L63,0)</f>
        <v>0</v>
      </c>
      <c r="CJ63" s="61">
        <f>IF(COUNTIF(Setup_Hierarchy!$J$80:$IV$80,"="&amp;$K63)&lt;&gt;0,$L63,0)</f>
        <v>0</v>
      </c>
      <c r="CK63" s="61">
        <f>IF(COUNTIF(Setup_Hierarchy!$J$81:$IV$81,"="&amp;$K63)&lt;&gt;0,$L63,0)</f>
        <v>0</v>
      </c>
      <c r="CL63" s="61">
        <f>IF(COUNTIF(Setup_Hierarchy!$J$82:$IV$82,"="&amp;$K63)&lt;&gt;0,$L63,0)</f>
        <v>0</v>
      </c>
      <c r="CM63" s="61">
        <f>IF(COUNTIF(Setup_Hierarchy!$J$83:$IV$83,"="&amp;$K63)&lt;&gt;0,$L63,0)</f>
        <v>0</v>
      </c>
      <c r="CN63" s="61">
        <f>IF(COUNTIF(Setup_Hierarchy!$J$84:$IV$84,"="&amp;$K63)&lt;&gt;0,$L63,0)</f>
        <v>0</v>
      </c>
      <c r="CO63" s="61">
        <f>IF(COUNTIF(Setup_Hierarchy!$J$85:$IV$85,"="&amp;$K63)&lt;&gt;0,$L63,0)</f>
        <v>0</v>
      </c>
      <c r="CP63" s="61">
        <f>IF(COUNTIF(Setup_Hierarchy!$J$86:$IV$86,"="&amp;$K63)&lt;&gt;0,$L63,0)</f>
        <v>0</v>
      </c>
      <c r="CQ63" s="61">
        <f>IF(COUNTIF(Setup_Hierarchy!$J$87:$IV$87,"="&amp;$K63)&lt;&gt;0,$L63,0)</f>
        <v>0</v>
      </c>
      <c r="CR63" s="61">
        <f>IF(COUNTIF(Setup_Hierarchy!$J$88:$IV$88,"="&amp;$K63)&lt;&gt;0,$L63,0)</f>
        <v>0</v>
      </c>
      <c r="CS63" s="61">
        <f>IF(COUNTIF(Setup_Hierarchy!$J$89:$IV$89,"="&amp;$K63)&lt;&gt;0,$L63,0)</f>
        <v>0</v>
      </c>
      <c r="CT63" s="61">
        <f>IF(COUNTIF(Setup_Hierarchy!$J$90:$IV$90,"="&amp;$K63)&lt;&gt;0,$L63,0)</f>
        <v>0</v>
      </c>
      <c r="CU63" s="61">
        <f>IF(COUNTIF(Setup_Hierarchy!$J$91:$IV$91,"="&amp;$K63)&lt;&gt;0,$L63,0)</f>
        <v>0</v>
      </c>
      <c r="CV63" s="61">
        <f>IF(COUNTIF(Setup_Hierarchy!$J$92:$IV$92,"="&amp;$K63)&lt;&gt;0,$L63,0)</f>
        <v>0</v>
      </c>
      <c r="CW63" s="61">
        <f>IF(COUNTIF(Setup_Hierarchy!$J$93:$IV$93,"="&amp;$K63)&lt;&gt;0,$L63,0)</f>
        <v>0</v>
      </c>
      <c r="CX63" s="61">
        <f>IF(COUNTIF(Setup_Hierarchy!$J$94:$IV$94,"="&amp;$K63)&lt;&gt;0,$L63,0)</f>
        <v>0</v>
      </c>
      <c r="CY63" s="61">
        <f>IF(COUNTIF(Setup_Hierarchy!$J$95:$IV$95,"="&amp;$K63)&lt;&gt;0,$L63,0)</f>
        <v>0</v>
      </c>
      <c r="CZ63" s="61">
        <f>IF(COUNTIF(Setup_Hierarchy!$J$96:$IV$96,"="&amp;$K63)&lt;&gt;0,$L63,0)</f>
        <v>0</v>
      </c>
      <c r="DA63" s="61">
        <f>IF(COUNTIF(Setup_Hierarchy!$J$97:$IV$97,"="&amp;$K63)&lt;&gt;0,$L63,0)</f>
        <v>0</v>
      </c>
      <c r="DB63" s="61">
        <f>IF(COUNTIF(Setup_Hierarchy!$J$98:$IV$98,"="&amp;$K63)&lt;&gt;0,$L63,0)</f>
        <v>0</v>
      </c>
      <c r="DC63" s="61">
        <f>IF(COUNTIF(Setup_Hierarchy!$J$99:$IV$99,"="&amp;$K63)&lt;&gt;0,$L63,0)</f>
        <v>0</v>
      </c>
      <c r="DD63" s="61">
        <f>IF(COUNTIF(Setup_Hierarchy!$J$100:$IV$100,"="&amp;$K63)&lt;&gt;0,$L63,0)</f>
        <v>0</v>
      </c>
      <c r="DE63" s="61">
        <f>IF(COUNTIF(Setup_Hierarchy!$J$101:$IV$101,"="&amp;$K63)&lt;&gt;0,$L63,0)</f>
        <v>0</v>
      </c>
      <c r="DF63" s="61">
        <f>IF(COUNTIF(Setup_Hierarchy!$J$102:$IV$102,"="&amp;$K63)&lt;&gt;0,$L63,0)</f>
        <v>0</v>
      </c>
      <c r="DG63" s="61">
        <f>IF(COUNTIF(Setup_Hierarchy!$J$103:$IV$103,"="&amp;$K63)&lt;&gt;0,$L63,0)</f>
        <v>0</v>
      </c>
      <c r="DH63" s="61">
        <f>IF(COUNTIF(Setup_Hierarchy!$J$104:$IV$104,"="&amp;$K63)&lt;&gt;0,$L63,0)</f>
        <v>0</v>
      </c>
      <c r="DI63" s="61">
        <f>IF(COUNTIF(Setup_Hierarchy!$J$105:$IV$105,"="&amp;$K63)&lt;&gt;0,$L63,0)</f>
        <v>0</v>
      </c>
      <c r="DJ63" s="61">
        <f>IF(COUNTIF(Setup_Hierarchy!$J$106:$IV$106,"="&amp;$K63)&lt;&gt;0,$L63,0)</f>
        <v>0</v>
      </c>
      <c r="DK63" s="61">
        <f>IF(COUNTIF(Setup_Hierarchy!$J$107:$IV$107,"="&amp;$K63)&lt;&gt;0,$L63,0)</f>
        <v>0</v>
      </c>
      <c r="DL63" s="61">
        <f>IF(COUNTIF(Setup_Hierarchy!$J$108:$IV$108,"="&amp;$K63)&lt;&gt;0,$L63,0)</f>
        <v>0</v>
      </c>
      <c r="DM63" s="61">
        <f>IF(COUNTIF(Setup_Hierarchy!$J$109:$IV$109,"="&amp;$K63)&lt;&gt;0,$L63,0)</f>
        <v>0</v>
      </c>
      <c r="DN63" s="61">
        <f>IF(COUNTIF(Setup_Hierarchy!$J$110:$IV$110,"="&amp;$K63)&lt;&gt;0,$L63,0)</f>
        <v>0</v>
      </c>
      <c r="DO63" s="61">
        <f>IF(COUNTIF(Setup_Hierarchy!$J$111:$IV$111,"="&amp;$K63)&lt;&gt;0,$L63,0)</f>
        <v>0</v>
      </c>
      <c r="DP63" s="61">
        <f>IF(COUNTIF(Setup_Hierarchy!$J$112:$IV$112,"="&amp;$K63)&lt;&gt;0,$L63,0)</f>
        <v>0</v>
      </c>
      <c r="DQ63" s="61">
        <f>IF(COUNTIF(Setup_Hierarchy!$J$113:$IV$113,"="&amp;$K63)&lt;&gt;0,$L63,0)</f>
        <v>0</v>
      </c>
      <c r="DR63" s="61">
        <f>IF(COUNTIF(Setup_Hierarchy!$J$114:$IV$114,"="&amp;$K63)&lt;&gt;0,$L63,0)</f>
        <v>0</v>
      </c>
      <c r="DS63" s="61">
        <f>IF(COUNTIF(Setup_Hierarchy!$J$115:$IV$115,"="&amp;$K63)&lt;&gt;0,$L63,0)</f>
        <v>0</v>
      </c>
      <c r="DT63" s="61">
        <f>IF(COUNTIF(Setup_Hierarchy!$J$116:$IV$116,"="&amp;$K63)&lt;&gt;0,$L63,0)</f>
        <v>0</v>
      </c>
    </row>
    <row r="64" spans="2:124" x14ac:dyDescent="0.2">
      <c r="B64" t="s">
        <v>43</v>
      </c>
      <c r="C64">
        <v>6</v>
      </c>
      <c r="D64" t="s">
        <v>18</v>
      </c>
      <c r="E64" t="s">
        <v>369</v>
      </c>
      <c r="F64" t="s">
        <v>525</v>
      </c>
      <c r="G64" t="s">
        <v>531</v>
      </c>
      <c r="H64" t="s">
        <v>33</v>
      </c>
      <c r="I64">
        <v>5.4671999999999998E-2</v>
      </c>
      <c r="J64">
        <v>-0.1197</v>
      </c>
      <c r="K64">
        <v>675</v>
      </c>
      <c r="L64">
        <v>0.34</v>
      </c>
      <c r="M64" s="61">
        <f>IF(COUNTIF(Setup_Hierarchy!$J$5:$IV$5,"="&amp;$K64)&lt;&gt;0,$L64,0)</f>
        <v>0.34</v>
      </c>
      <c r="N64" s="61">
        <f>IF(COUNTIF(Setup_Hierarchy!$J$6:$IV$6,"="&amp;$K64)&lt;&gt;0,$L64,0)</f>
        <v>0.34</v>
      </c>
      <c r="O64" s="61">
        <f>IF(COUNTIF(Setup_Hierarchy!$J$7:$IV$7,"="&amp;$K64)&lt;&gt;0,$L64,0)</f>
        <v>0.34</v>
      </c>
      <c r="P64" s="61">
        <f>IF(COUNTIF(Setup_Hierarchy!$J$8:$IV$8,"="&amp;$K64)&lt;&gt;0,$L64,0)</f>
        <v>0.34</v>
      </c>
      <c r="Q64" s="61">
        <f>IF(COUNTIF(Setup_Hierarchy!$J$9:$IV$9,"="&amp;$K64)&lt;&gt;0,$L64,0)</f>
        <v>0.34</v>
      </c>
      <c r="R64" s="61">
        <f>IF(COUNTIF(Setup_Hierarchy!$J$10:$IV$10,"="&amp;$K64)&lt;&gt;0,$L64,0)</f>
        <v>0</v>
      </c>
      <c r="S64" s="61">
        <f>IF(COUNTIF(Setup_Hierarchy!$J$11:$IV$11,"="&amp;$K64)&lt;&gt;0,$L64,0)</f>
        <v>0</v>
      </c>
      <c r="T64" s="61">
        <f>IF(COUNTIF(Setup_Hierarchy!$J$12:$IV$12,"="&amp;$K64)&lt;&gt;0,$L64,0)</f>
        <v>0</v>
      </c>
      <c r="U64" s="61">
        <f>IF(COUNTIF(Setup_Hierarchy!$J$13:$IV$13,"="&amp;$K64)&lt;&gt;0,$L64,0)</f>
        <v>0</v>
      </c>
      <c r="V64" s="61">
        <f>IF(COUNTIF(Setup_Hierarchy!$J$14:$IV$14,"="&amp;$K64)&lt;&gt;0,$L64,0)</f>
        <v>0</v>
      </c>
      <c r="W64" s="61">
        <f>IF(COUNTIF(Setup_Hierarchy!$J$15:$IV$15,"="&amp;$K64)&lt;&gt;0,$L64,0)</f>
        <v>0</v>
      </c>
      <c r="X64" s="61">
        <f>IF(COUNTIF(Setup_Hierarchy!$J$16:$IV$16,"="&amp;$K64)&lt;&gt;0,$L64,0)</f>
        <v>0</v>
      </c>
      <c r="Y64" s="61">
        <f>IF(COUNTIF(Setup_Hierarchy!$J$17:$IV$17,"="&amp;$K64)&lt;&gt;0,$L64,0)</f>
        <v>0</v>
      </c>
      <c r="Z64" s="61">
        <f>IF(COUNTIF(Setup_Hierarchy!$J$18:$IV$18,"="&amp;$K64)&lt;&gt;0,$L64,0)</f>
        <v>0.34</v>
      </c>
      <c r="AA64" s="61">
        <f>IF(COUNTIF(Setup_Hierarchy!$J$19:$IV$19,"="&amp;$K64)&lt;&gt;0,$L64,0)</f>
        <v>0.34</v>
      </c>
      <c r="AB64" s="61">
        <f>IF(COUNTIF(Setup_Hierarchy!$J$20:$IV$20,"="&amp;$K64)&lt;&gt;0,$L64,0)</f>
        <v>0</v>
      </c>
      <c r="AC64" s="61">
        <f>IF(COUNTIF(Setup_Hierarchy!$J$21:$IV$21,"="&amp;$K64)&lt;&gt;0,$L64,0)</f>
        <v>0</v>
      </c>
      <c r="AD64" s="61">
        <f>IF(COUNTIF(Setup_Hierarchy!$J$22:$IV$22,"="&amp;$K64)&lt;&gt;0,$L64,0)</f>
        <v>0</v>
      </c>
      <c r="AE64" s="61">
        <f>IF(COUNTIF(Setup_Hierarchy!$J$23:$IV$23,"="&amp;$K64)&lt;&gt;0,$L64,0)</f>
        <v>0</v>
      </c>
      <c r="AF64" s="61">
        <f>IF(COUNTIF(Setup_Hierarchy!$J$24:$IV$24,"="&amp;$K64)&lt;&gt;0,$L64,0)</f>
        <v>0</v>
      </c>
      <c r="AG64" s="61">
        <f>IF(COUNTIF(Setup_Hierarchy!$J$25:$IV$25,"="&amp;$K64)&lt;&gt;0,$L64,0)</f>
        <v>0</v>
      </c>
      <c r="AH64" s="61">
        <f>IF(COUNTIF(Setup_Hierarchy!$J$26:$IV$26,"="&amp;$K64)&lt;&gt;0,$L64,0)</f>
        <v>0</v>
      </c>
      <c r="AI64" s="61">
        <f>IF(COUNTIF(Setup_Hierarchy!$J$27:$IV$27,"="&amp;$K64)&lt;&gt;0,$L64,0)</f>
        <v>0</v>
      </c>
      <c r="AJ64" s="61">
        <f>IF(COUNTIF(Setup_Hierarchy!$J$28:$IV$28,"="&amp;$K64)&lt;&gt;0,$L64,0)</f>
        <v>0</v>
      </c>
      <c r="AK64" s="61">
        <f>IF(COUNTIF(Setup_Hierarchy!$J$29:$IV$29,"="&amp;$K64)&lt;&gt;0,$L64,0)</f>
        <v>0</v>
      </c>
      <c r="AL64" s="61">
        <f>IF(COUNTIF(Setup_Hierarchy!$J$30:$IV$30,"="&amp;$K64)&lt;&gt;0,$L64,0)</f>
        <v>0</v>
      </c>
      <c r="AM64" s="61">
        <f>IF(COUNTIF(Setup_Hierarchy!$J$31:$IV$31,"="&amp;$K64)&lt;&gt;0,$L64,0)</f>
        <v>0</v>
      </c>
      <c r="AN64" s="61">
        <f>IF(COUNTIF(Setup_Hierarchy!$J$32:$IV$32,"="&amp;$K64)&lt;&gt;0,$L64,0)</f>
        <v>0</v>
      </c>
      <c r="AO64" s="61">
        <f>IF(COUNTIF(Setup_Hierarchy!$J$33:$IV$33,"="&amp;$K64)&lt;&gt;0,$L64,0)</f>
        <v>0</v>
      </c>
      <c r="AP64" s="61">
        <f>IF(COUNTIF(Setup_Hierarchy!$J$34:$IV$34,"="&amp;$K64)&lt;&gt;0,$L64,0)</f>
        <v>0</v>
      </c>
      <c r="AQ64" s="61">
        <f>IF(COUNTIF(Setup_Hierarchy!$J$35:$IV$35,"="&amp;$K64)&lt;&gt;0,$L64,0)</f>
        <v>0</v>
      </c>
      <c r="AR64" s="61">
        <f>IF(COUNTIF(Setup_Hierarchy!$J$36:$IV$36,"="&amp;$K64)&lt;&gt;0,$L64,0)</f>
        <v>0</v>
      </c>
      <c r="AS64" s="61">
        <f>IF(COUNTIF(Setup_Hierarchy!$J$37:$IV$37,"="&amp;$K64)&lt;&gt;0,$L64,0)</f>
        <v>0</v>
      </c>
      <c r="AT64" s="61">
        <f>IF(COUNTIF(Setup_Hierarchy!$J$38:$IV$38,"="&amp;$K64)&lt;&gt;0,$L64,0)</f>
        <v>0</v>
      </c>
      <c r="AU64" s="61">
        <f>IF(COUNTIF(Setup_Hierarchy!$J$39:$IV$39,"="&amp;$K64)&lt;&gt;0,$L64,0)</f>
        <v>0</v>
      </c>
      <c r="AV64" s="61">
        <f>IF(COUNTIF(Setup_Hierarchy!$J$40:$IV$40,"="&amp;$K64)&lt;&gt;0,$L64,0)</f>
        <v>0</v>
      </c>
      <c r="AW64" s="61">
        <f>IF(COUNTIF(Setup_Hierarchy!$J$41:$IV$41,"="&amp;$K64)&lt;&gt;0,$L64,0)</f>
        <v>0</v>
      </c>
      <c r="AX64" s="61">
        <f>IF(COUNTIF(Setup_Hierarchy!$J$42:$IV$42,"="&amp;$K64)&lt;&gt;0,$L64,0)</f>
        <v>0</v>
      </c>
      <c r="AY64" s="61">
        <f>IF(COUNTIF(Setup_Hierarchy!$J$43:$IV$43,"="&amp;$K64)&lt;&gt;0,$L64,0)</f>
        <v>0</v>
      </c>
      <c r="AZ64" s="61">
        <f>IF(COUNTIF(Setup_Hierarchy!$J$44:$IV$44,"="&amp;$K64)&lt;&gt;0,$L64,0)</f>
        <v>0</v>
      </c>
      <c r="BA64" s="61">
        <f>IF(COUNTIF(Setup_Hierarchy!$J$45:$IV$45,"="&amp;$K64)&lt;&gt;0,$L64,0)</f>
        <v>0</v>
      </c>
      <c r="BB64" s="61">
        <f>IF(COUNTIF(Setup_Hierarchy!$J$46:$IV$46,"="&amp;$K64)&lt;&gt;0,$L64,0)</f>
        <v>0</v>
      </c>
      <c r="BC64" s="61">
        <f>IF(COUNTIF(Setup_Hierarchy!$J$47:$IV$47,"="&amp;$K64)&lt;&gt;0,$L64,0)</f>
        <v>0</v>
      </c>
      <c r="BD64" s="61">
        <f>IF(COUNTIF(Setup_Hierarchy!$J$48:$IV$48,"="&amp;$K64)&lt;&gt;0,$L64,0)</f>
        <v>0</v>
      </c>
      <c r="BE64" s="61">
        <f>IF(COUNTIF(Setup_Hierarchy!$J$49:$IV$49,"="&amp;$K64)&lt;&gt;0,$L64,0)</f>
        <v>0</v>
      </c>
      <c r="BF64" s="61">
        <f>IF(COUNTIF(Setup_Hierarchy!$J$50:$IV$50,"="&amp;$K64)&lt;&gt;0,$L64,0)</f>
        <v>0</v>
      </c>
      <c r="BG64" s="61">
        <f>IF(COUNTIF(Setup_Hierarchy!$J$51:$IV$51,"="&amp;$K64)&lt;&gt;0,$L64,0)</f>
        <v>0</v>
      </c>
      <c r="BH64" s="61">
        <f>IF(COUNTIF(Setup_Hierarchy!$J$52:$IV$52,"="&amp;$K64)&lt;&gt;0,$L64,0)</f>
        <v>0</v>
      </c>
      <c r="BI64" s="61">
        <f>IF(COUNTIF(Setup_Hierarchy!$J$53:$IV$53,"="&amp;$K64)&lt;&gt;0,$L64,0)</f>
        <v>0</v>
      </c>
      <c r="BJ64" s="61">
        <f>IF(COUNTIF(Setup_Hierarchy!$J$54:$IV$54,"="&amp;$K64)&lt;&gt;0,$L64,0)</f>
        <v>0</v>
      </c>
      <c r="BK64" s="61">
        <f>IF(COUNTIF(Setup_Hierarchy!$J$55:$IV$55,"="&amp;$K64)&lt;&gt;0,$L64,0)</f>
        <v>0</v>
      </c>
      <c r="BL64" s="61">
        <f>IF(COUNTIF(Setup_Hierarchy!$J$56:$IV$56,"="&amp;$K64)&lt;&gt;0,$L64,0)</f>
        <v>0</v>
      </c>
      <c r="BM64" s="61">
        <f>IF(COUNTIF(Setup_Hierarchy!$J$57:$IV$57,"="&amp;$K64)&lt;&gt;0,$L64,0)</f>
        <v>0</v>
      </c>
      <c r="BN64" s="61">
        <f>IF(COUNTIF(Setup_Hierarchy!$J$58:$IV$58,"="&amp;$K64)&lt;&gt;0,$L64,0)</f>
        <v>0</v>
      </c>
      <c r="BO64" s="61">
        <f>IF(COUNTIF(Setup_Hierarchy!$J$59:$IV$59,"="&amp;$K64)&lt;&gt;0,$L64,0)</f>
        <v>0</v>
      </c>
      <c r="BP64" s="61">
        <f>IF(COUNTIF(Setup_Hierarchy!$J$60:$IV$60,"="&amp;$K64)&lt;&gt;0,$L64,0)</f>
        <v>0</v>
      </c>
      <c r="BQ64" s="61">
        <f>IF(COUNTIF(Setup_Hierarchy!$J$61:$IV$61,"="&amp;$K64)&lt;&gt;0,$L64,0)</f>
        <v>0</v>
      </c>
      <c r="BR64" s="61">
        <f>IF(COUNTIF(Setup_Hierarchy!$J$62:$IV$62,"="&amp;$K64)&lt;&gt;0,$L64,0)</f>
        <v>0</v>
      </c>
      <c r="BS64" s="61">
        <f>IF(COUNTIF(Setup_Hierarchy!$J$63:$IV$63,"="&amp;$K64)&lt;&gt;0,$L64,0)</f>
        <v>0</v>
      </c>
      <c r="BT64" s="61">
        <f>IF(COUNTIF(Setup_Hierarchy!$J$64:$IV$64,"="&amp;$K64)&lt;&gt;0,$L64,0)</f>
        <v>0</v>
      </c>
      <c r="BU64" s="61">
        <f>IF(COUNTIF(Setup_Hierarchy!$J$65:$IV$65,"="&amp;$K64)&lt;&gt;0,$L64,0)</f>
        <v>0</v>
      </c>
      <c r="BV64" s="61">
        <f>IF(COUNTIF(Setup_Hierarchy!$J$66:$IV$66,"="&amp;$K64)&lt;&gt;0,$L64,0)</f>
        <v>0</v>
      </c>
      <c r="BW64" s="61">
        <f>IF(COUNTIF(Setup_Hierarchy!$J$67:$IV$67,"="&amp;$K64)&lt;&gt;0,$L64,0)</f>
        <v>0</v>
      </c>
      <c r="BX64" s="61">
        <f>IF(COUNTIF(Setup_Hierarchy!$J$68:$IV$68,"="&amp;$K64)&lt;&gt;0,$L64,0)</f>
        <v>0</v>
      </c>
      <c r="BY64" s="61">
        <f>IF(COUNTIF(Setup_Hierarchy!$J$69:$IV$69,"="&amp;$K64)&lt;&gt;0,$L64,0)</f>
        <v>0</v>
      </c>
      <c r="BZ64" s="61">
        <f>IF(COUNTIF(Setup_Hierarchy!$J$70:$IV$70,"="&amp;$K64)&lt;&gt;0,$L64,0)</f>
        <v>0</v>
      </c>
      <c r="CA64" s="61">
        <f>IF(COUNTIF(Setup_Hierarchy!$J$71:$IV$71,"="&amp;$K64)&lt;&gt;0,$L64,0)</f>
        <v>0</v>
      </c>
      <c r="CB64" s="61">
        <f>IF(COUNTIF(Setup_Hierarchy!$J$72:$IV$72,"="&amp;$K64)&lt;&gt;0,$L64,0)</f>
        <v>0</v>
      </c>
      <c r="CC64" s="61">
        <f>IF(COUNTIF(Setup_Hierarchy!$J$73:$IV$73,"="&amp;$K64)&lt;&gt;0,$L64,0)</f>
        <v>0</v>
      </c>
      <c r="CD64" s="61">
        <f>IF(COUNTIF(Setup_Hierarchy!$J$74:$IV$74,"="&amp;$K64)&lt;&gt;0,$L64,0)</f>
        <v>0</v>
      </c>
      <c r="CE64" s="61">
        <f>IF(COUNTIF(Setup_Hierarchy!$J$75:$IV$75,"="&amp;$K64)&lt;&gt;0,$L64,0)</f>
        <v>0</v>
      </c>
      <c r="CF64" s="61">
        <f>IF(COUNTIF(Setup_Hierarchy!$J$76:$IV$76,"="&amp;$K64)&lt;&gt;0,$L64,0)</f>
        <v>0</v>
      </c>
      <c r="CG64" s="61">
        <f>IF(COUNTIF(Setup_Hierarchy!$J$77:$IV$77,"="&amp;$K64)&lt;&gt;0,$L64,0)</f>
        <v>0</v>
      </c>
      <c r="CH64" s="61">
        <f>IF(COUNTIF(Setup_Hierarchy!$J$78:$IV$78,"="&amp;$K64)&lt;&gt;0,$L64,0)</f>
        <v>0</v>
      </c>
      <c r="CI64" s="61">
        <f>IF(COUNTIF(Setup_Hierarchy!$J$79:$IV$79,"="&amp;$K64)&lt;&gt;0,$L64,0)</f>
        <v>0</v>
      </c>
      <c r="CJ64" s="61">
        <f>IF(COUNTIF(Setup_Hierarchy!$J$80:$IV$80,"="&amp;$K64)&lt;&gt;0,$L64,0)</f>
        <v>0</v>
      </c>
      <c r="CK64" s="61">
        <f>IF(COUNTIF(Setup_Hierarchy!$J$81:$IV$81,"="&amp;$K64)&lt;&gt;0,$L64,0)</f>
        <v>0</v>
      </c>
      <c r="CL64" s="61">
        <f>IF(COUNTIF(Setup_Hierarchy!$J$82:$IV$82,"="&amp;$K64)&lt;&gt;0,$L64,0)</f>
        <v>0</v>
      </c>
      <c r="CM64" s="61">
        <f>IF(COUNTIF(Setup_Hierarchy!$J$83:$IV$83,"="&amp;$K64)&lt;&gt;0,$L64,0)</f>
        <v>0</v>
      </c>
      <c r="CN64" s="61">
        <f>IF(COUNTIF(Setup_Hierarchy!$J$84:$IV$84,"="&amp;$K64)&lt;&gt;0,$L64,0)</f>
        <v>0</v>
      </c>
      <c r="CO64" s="61">
        <f>IF(COUNTIF(Setup_Hierarchy!$J$85:$IV$85,"="&amp;$K64)&lt;&gt;0,$L64,0)</f>
        <v>0</v>
      </c>
      <c r="CP64" s="61">
        <f>IF(COUNTIF(Setup_Hierarchy!$J$86:$IV$86,"="&amp;$K64)&lt;&gt;0,$L64,0)</f>
        <v>0</v>
      </c>
      <c r="CQ64" s="61">
        <f>IF(COUNTIF(Setup_Hierarchy!$J$87:$IV$87,"="&amp;$K64)&lt;&gt;0,$L64,0)</f>
        <v>0</v>
      </c>
      <c r="CR64" s="61">
        <f>IF(COUNTIF(Setup_Hierarchy!$J$88:$IV$88,"="&amp;$K64)&lt;&gt;0,$L64,0)</f>
        <v>0</v>
      </c>
      <c r="CS64" s="61">
        <f>IF(COUNTIF(Setup_Hierarchy!$J$89:$IV$89,"="&amp;$K64)&lt;&gt;0,$L64,0)</f>
        <v>0</v>
      </c>
      <c r="CT64" s="61">
        <f>IF(COUNTIF(Setup_Hierarchy!$J$90:$IV$90,"="&amp;$K64)&lt;&gt;0,$L64,0)</f>
        <v>0</v>
      </c>
      <c r="CU64" s="61">
        <f>IF(COUNTIF(Setup_Hierarchy!$J$91:$IV$91,"="&amp;$K64)&lt;&gt;0,$L64,0)</f>
        <v>0</v>
      </c>
      <c r="CV64" s="61">
        <f>IF(COUNTIF(Setup_Hierarchy!$J$92:$IV$92,"="&amp;$K64)&lt;&gt;0,$L64,0)</f>
        <v>0</v>
      </c>
      <c r="CW64" s="61">
        <f>IF(COUNTIF(Setup_Hierarchy!$J$93:$IV$93,"="&amp;$K64)&lt;&gt;0,$L64,0)</f>
        <v>0</v>
      </c>
      <c r="CX64" s="61">
        <f>IF(COUNTIF(Setup_Hierarchy!$J$94:$IV$94,"="&amp;$K64)&lt;&gt;0,$L64,0)</f>
        <v>0</v>
      </c>
      <c r="CY64" s="61">
        <f>IF(COUNTIF(Setup_Hierarchy!$J$95:$IV$95,"="&amp;$K64)&lt;&gt;0,$L64,0)</f>
        <v>0</v>
      </c>
      <c r="CZ64" s="61">
        <f>IF(COUNTIF(Setup_Hierarchy!$J$96:$IV$96,"="&amp;$K64)&lt;&gt;0,$L64,0)</f>
        <v>0</v>
      </c>
      <c r="DA64" s="61">
        <f>IF(COUNTIF(Setup_Hierarchy!$J$97:$IV$97,"="&amp;$K64)&lt;&gt;0,$L64,0)</f>
        <v>0</v>
      </c>
      <c r="DB64" s="61">
        <f>IF(COUNTIF(Setup_Hierarchy!$J$98:$IV$98,"="&amp;$K64)&lt;&gt;0,$L64,0)</f>
        <v>0</v>
      </c>
      <c r="DC64" s="61">
        <f>IF(COUNTIF(Setup_Hierarchy!$J$99:$IV$99,"="&amp;$K64)&lt;&gt;0,$L64,0)</f>
        <v>0</v>
      </c>
      <c r="DD64" s="61">
        <f>IF(COUNTIF(Setup_Hierarchy!$J$100:$IV$100,"="&amp;$K64)&lt;&gt;0,$L64,0)</f>
        <v>0</v>
      </c>
      <c r="DE64" s="61">
        <f>IF(COUNTIF(Setup_Hierarchy!$J$101:$IV$101,"="&amp;$K64)&lt;&gt;0,$L64,0)</f>
        <v>0</v>
      </c>
      <c r="DF64" s="61">
        <f>IF(COUNTIF(Setup_Hierarchy!$J$102:$IV$102,"="&amp;$K64)&lt;&gt;0,$L64,0)</f>
        <v>0</v>
      </c>
      <c r="DG64" s="61">
        <f>IF(COUNTIF(Setup_Hierarchy!$J$103:$IV$103,"="&amp;$K64)&lt;&gt;0,$L64,0)</f>
        <v>0</v>
      </c>
      <c r="DH64" s="61">
        <f>IF(COUNTIF(Setup_Hierarchy!$J$104:$IV$104,"="&amp;$K64)&lt;&gt;0,$L64,0)</f>
        <v>0</v>
      </c>
      <c r="DI64" s="61">
        <f>IF(COUNTIF(Setup_Hierarchy!$J$105:$IV$105,"="&amp;$K64)&lt;&gt;0,$L64,0)</f>
        <v>0</v>
      </c>
      <c r="DJ64" s="61">
        <f>IF(COUNTIF(Setup_Hierarchy!$J$106:$IV$106,"="&amp;$K64)&lt;&gt;0,$L64,0)</f>
        <v>0</v>
      </c>
      <c r="DK64" s="61">
        <f>IF(COUNTIF(Setup_Hierarchy!$J$107:$IV$107,"="&amp;$K64)&lt;&gt;0,$L64,0)</f>
        <v>0</v>
      </c>
      <c r="DL64" s="61">
        <f>IF(COUNTIF(Setup_Hierarchy!$J$108:$IV$108,"="&amp;$K64)&lt;&gt;0,$L64,0)</f>
        <v>0</v>
      </c>
      <c r="DM64" s="61">
        <f>IF(COUNTIF(Setup_Hierarchy!$J$109:$IV$109,"="&amp;$K64)&lt;&gt;0,$L64,0)</f>
        <v>0</v>
      </c>
      <c r="DN64" s="61">
        <f>IF(COUNTIF(Setup_Hierarchy!$J$110:$IV$110,"="&amp;$K64)&lt;&gt;0,$L64,0)</f>
        <v>0</v>
      </c>
      <c r="DO64" s="61">
        <f>IF(COUNTIF(Setup_Hierarchy!$J$111:$IV$111,"="&amp;$K64)&lt;&gt;0,$L64,0)</f>
        <v>0</v>
      </c>
      <c r="DP64" s="61">
        <f>IF(COUNTIF(Setup_Hierarchy!$J$112:$IV$112,"="&amp;$K64)&lt;&gt;0,$L64,0)</f>
        <v>0</v>
      </c>
      <c r="DQ64" s="61">
        <f>IF(COUNTIF(Setup_Hierarchy!$J$113:$IV$113,"="&amp;$K64)&lt;&gt;0,$L64,0)</f>
        <v>0</v>
      </c>
      <c r="DR64" s="61">
        <f>IF(COUNTIF(Setup_Hierarchy!$J$114:$IV$114,"="&amp;$K64)&lt;&gt;0,$L64,0)</f>
        <v>0</v>
      </c>
      <c r="DS64" s="61">
        <f>IF(COUNTIF(Setup_Hierarchy!$J$115:$IV$115,"="&amp;$K64)&lt;&gt;0,$L64,0)</f>
        <v>0</v>
      </c>
      <c r="DT64" s="61">
        <f>IF(COUNTIF(Setup_Hierarchy!$J$116:$IV$116,"="&amp;$K64)&lt;&gt;0,$L64,0)</f>
        <v>0</v>
      </c>
    </row>
    <row r="65" spans="2:124" x14ac:dyDescent="0.2">
      <c r="B65" t="s">
        <v>43</v>
      </c>
      <c r="C65">
        <v>6</v>
      </c>
      <c r="D65" t="s">
        <v>18</v>
      </c>
      <c r="E65" t="s">
        <v>369</v>
      </c>
      <c r="F65" t="s">
        <v>525</v>
      </c>
      <c r="G65" t="s">
        <v>531</v>
      </c>
      <c r="H65" t="s">
        <v>33</v>
      </c>
      <c r="I65">
        <v>5.4671999999999998E-2</v>
      </c>
      <c r="J65">
        <v>-0.1197</v>
      </c>
      <c r="K65">
        <v>677</v>
      </c>
      <c r="L65">
        <v>578.6</v>
      </c>
      <c r="M65" s="61">
        <f>IF(COUNTIF(Setup_Hierarchy!$J$5:$IV$5,"="&amp;$K65)&lt;&gt;0,$L65,0)</f>
        <v>578.6</v>
      </c>
      <c r="N65" s="61">
        <f>IF(COUNTIF(Setup_Hierarchy!$J$6:$IV$6,"="&amp;$K65)&lt;&gt;0,$L65,0)</f>
        <v>578.6</v>
      </c>
      <c r="O65" s="61">
        <f>IF(COUNTIF(Setup_Hierarchy!$J$7:$IV$7,"="&amp;$K65)&lt;&gt;0,$L65,0)</f>
        <v>578.6</v>
      </c>
      <c r="P65" s="61">
        <f>IF(COUNTIF(Setup_Hierarchy!$J$8:$IV$8,"="&amp;$K65)&lt;&gt;0,$L65,0)</f>
        <v>578.6</v>
      </c>
      <c r="Q65" s="61">
        <f>IF(COUNTIF(Setup_Hierarchy!$J$9:$IV$9,"="&amp;$K65)&lt;&gt;0,$L65,0)</f>
        <v>578.6</v>
      </c>
      <c r="R65" s="61">
        <f>IF(COUNTIF(Setup_Hierarchy!$J$10:$IV$10,"="&amp;$K65)&lt;&gt;0,$L65,0)</f>
        <v>0</v>
      </c>
      <c r="S65" s="61">
        <f>IF(COUNTIF(Setup_Hierarchy!$J$11:$IV$11,"="&amp;$K65)&lt;&gt;0,$L65,0)</f>
        <v>0</v>
      </c>
      <c r="T65" s="61">
        <f>IF(COUNTIF(Setup_Hierarchy!$J$12:$IV$12,"="&amp;$K65)&lt;&gt;0,$L65,0)</f>
        <v>0</v>
      </c>
      <c r="U65" s="61">
        <f>IF(COUNTIF(Setup_Hierarchy!$J$13:$IV$13,"="&amp;$K65)&lt;&gt;0,$L65,0)</f>
        <v>0</v>
      </c>
      <c r="V65" s="61">
        <f>IF(COUNTIF(Setup_Hierarchy!$J$14:$IV$14,"="&amp;$K65)&lt;&gt;0,$L65,0)</f>
        <v>0</v>
      </c>
      <c r="W65" s="61">
        <f>IF(COUNTIF(Setup_Hierarchy!$J$15:$IV$15,"="&amp;$K65)&lt;&gt;0,$L65,0)</f>
        <v>0</v>
      </c>
      <c r="X65" s="61">
        <f>IF(COUNTIF(Setup_Hierarchy!$J$16:$IV$16,"="&amp;$K65)&lt;&gt;0,$L65,0)</f>
        <v>0</v>
      </c>
      <c r="Y65" s="61">
        <f>IF(COUNTIF(Setup_Hierarchy!$J$17:$IV$17,"="&amp;$K65)&lt;&gt;0,$L65,0)</f>
        <v>0</v>
      </c>
      <c r="Z65" s="61">
        <f>IF(COUNTIF(Setup_Hierarchy!$J$18:$IV$18,"="&amp;$K65)&lt;&gt;0,$L65,0)</f>
        <v>0</v>
      </c>
      <c r="AA65" s="61">
        <f>IF(COUNTIF(Setup_Hierarchy!$J$19:$IV$19,"="&amp;$K65)&lt;&gt;0,$L65,0)</f>
        <v>0</v>
      </c>
      <c r="AB65" s="61">
        <f>IF(COUNTIF(Setup_Hierarchy!$J$20:$IV$20,"="&amp;$K65)&lt;&gt;0,$L65,0)</f>
        <v>0</v>
      </c>
      <c r="AC65" s="61">
        <f>IF(COUNTIF(Setup_Hierarchy!$J$21:$IV$21,"="&amp;$K65)&lt;&gt;0,$L65,0)</f>
        <v>578.6</v>
      </c>
      <c r="AD65" s="61">
        <f>IF(COUNTIF(Setup_Hierarchy!$J$22:$IV$22,"="&amp;$K65)&lt;&gt;0,$L65,0)</f>
        <v>578.6</v>
      </c>
      <c r="AE65" s="61">
        <f>IF(COUNTIF(Setup_Hierarchy!$J$23:$IV$23,"="&amp;$K65)&lt;&gt;0,$L65,0)</f>
        <v>0</v>
      </c>
      <c r="AF65" s="61">
        <f>IF(COUNTIF(Setup_Hierarchy!$J$24:$IV$24,"="&amp;$K65)&lt;&gt;0,$L65,0)</f>
        <v>0</v>
      </c>
      <c r="AG65" s="61">
        <f>IF(COUNTIF(Setup_Hierarchy!$J$25:$IV$25,"="&amp;$K65)&lt;&gt;0,$L65,0)</f>
        <v>0</v>
      </c>
      <c r="AH65" s="61">
        <f>IF(COUNTIF(Setup_Hierarchy!$J$26:$IV$26,"="&amp;$K65)&lt;&gt;0,$L65,0)</f>
        <v>0</v>
      </c>
      <c r="AI65" s="61">
        <f>IF(COUNTIF(Setup_Hierarchy!$J$27:$IV$27,"="&amp;$K65)&lt;&gt;0,$L65,0)</f>
        <v>0</v>
      </c>
      <c r="AJ65" s="61">
        <f>IF(COUNTIF(Setup_Hierarchy!$J$28:$IV$28,"="&amp;$K65)&lt;&gt;0,$L65,0)</f>
        <v>0</v>
      </c>
      <c r="AK65" s="61">
        <f>IF(COUNTIF(Setup_Hierarchy!$J$29:$IV$29,"="&amp;$K65)&lt;&gt;0,$L65,0)</f>
        <v>0</v>
      </c>
      <c r="AL65" s="61">
        <f>IF(COUNTIF(Setup_Hierarchy!$J$30:$IV$30,"="&amp;$K65)&lt;&gt;0,$L65,0)</f>
        <v>0</v>
      </c>
      <c r="AM65" s="61">
        <f>IF(COUNTIF(Setup_Hierarchy!$J$31:$IV$31,"="&amp;$K65)&lt;&gt;0,$L65,0)</f>
        <v>0</v>
      </c>
      <c r="AN65" s="61">
        <f>IF(COUNTIF(Setup_Hierarchy!$J$32:$IV$32,"="&amp;$K65)&lt;&gt;0,$L65,0)</f>
        <v>0</v>
      </c>
      <c r="AO65" s="61">
        <f>IF(COUNTIF(Setup_Hierarchy!$J$33:$IV$33,"="&amp;$K65)&lt;&gt;0,$L65,0)</f>
        <v>0</v>
      </c>
      <c r="AP65" s="61">
        <f>IF(COUNTIF(Setup_Hierarchy!$J$34:$IV$34,"="&amp;$K65)&lt;&gt;0,$L65,0)</f>
        <v>0</v>
      </c>
      <c r="AQ65" s="61">
        <f>IF(COUNTIF(Setup_Hierarchy!$J$35:$IV$35,"="&amp;$K65)&lt;&gt;0,$L65,0)</f>
        <v>0</v>
      </c>
      <c r="AR65" s="61">
        <f>IF(COUNTIF(Setup_Hierarchy!$J$36:$IV$36,"="&amp;$K65)&lt;&gt;0,$L65,0)</f>
        <v>0</v>
      </c>
      <c r="AS65" s="61">
        <f>IF(COUNTIF(Setup_Hierarchy!$J$37:$IV$37,"="&amp;$K65)&lt;&gt;0,$L65,0)</f>
        <v>0</v>
      </c>
      <c r="AT65" s="61">
        <f>IF(COUNTIF(Setup_Hierarchy!$J$38:$IV$38,"="&amp;$K65)&lt;&gt;0,$L65,0)</f>
        <v>0</v>
      </c>
      <c r="AU65" s="61">
        <f>IF(COUNTIF(Setup_Hierarchy!$J$39:$IV$39,"="&amp;$K65)&lt;&gt;0,$L65,0)</f>
        <v>0</v>
      </c>
      <c r="AV65" s="61">
        <f>IF(COUNTIF(Setup_Hierarchy!$J$40:$IV$40,"="&amp;$K65)&lt;&gt;0,$L65,0)</f>
        <v>0</v>
      </c>
      <c r="AW65" s="61">
        <f>IF(COUNTIF(Setup_Hierarchy!$J$41:$IV$41,"="&amp;$K65)&lt;&gt;0,$L65,0)</f>
        <v>0</v>
      </c>
      <c r="AX65" s="61">
        <f>IF(COUNTIF(Setup_Hierarchy!$J$42:$IV$42,"="&amp;$K65)&lt;&gt;0,$L65,0)</f>
        <v>0</v>
      </c>
      <c r="AY65" s="61">
        <f>IF(COUNTIF(Setup_Hierarchy!$J$43:$IV$43,"="&amp;$K65)&lt;&gt;0,$L65,0)</f>
        <v>0</v>
      </c>
      <c r="AZ65" s="61">
        <f>IF(COUNTIF(Setup_Hierarchy!$J$44:$IV$44,"="&amp;$K65)&lt;&gt;0,$L65,0)</f>
        <v>0</v>
      </c>
      <c r="BA65" s="61">
        <f>IF(COUNTIF(Setup_Hierarchy!$J$45:$IV$45,"="&amp;$K65)&lt;&gt;0,$L65,0)</f>
        <v>0</v>
      </c>
      <c r="BB65" s="61">
        <f>IF(COUNTIF(Setup_Hierarchy!$J$46:$IV$46,"="&amp;$K65)&lt;&gt;0,$L65,0)</f>
        <v>0</v>
      </c>
      <c r="BC65" s="61">
        <f>IF(COUNTIF(Setup_Hierarchy!$J$47:$IV$47,"="&amp;$K65)&lt;&gt;0,$L65,0)</f>
        <v>0</v>
      </c>
      <c r="BD65" s="61">
        <f>IF(COUNTIF(Setup_Hierarchy!$J$48:$IV$48,"="&amp;$K65)&lt;&gt;0,$L65,0)</f>
        <v>0</v>
      </c>
      <c r="BE65" s="61">
        <f>IF(COUNTIF(Setup_Hierarchy!$J$49:$IV$49,"="&amp;$K65)&lt;&gt;0,$L65,0)</f>
        <v>0</v>
      </c>
      <c r="BF65" s="61">
        <f>IF(COUNTIF(Setup_Hierarchy!$J$50:$IV$50,"="&amp;$K65)&lt;&gt;0,$L65,0)</f>
        <v>0</v>
      </c>
      <c r="BG65" s="61">
        <f>IF(COUNTIF(Setup_Hierarchy!$J$51:$IV$51,"="&amp;$K65)&lt;&gt;0,$L65,0)</f>
        <v>0</v>
      </c>
      <c r="BH65" s="61">
        <f>IF(COUNTIF(Setup_Hierarchy!$J$52:$IV$52,"="&amp;$K65)&lt;&gt;0,$L65,0)</f>
        <v>0</v>
      </c>
      <c r="BI65" s="61">
        <f>IF(COUNTIF(Setup_Hierarchy!$J$53:$IV$53,"="&amp;$K65)&lt;&gt;0,$L65,0)</f>
        <v>0</v>
      </c>
      <c r="BJ65" s="61">
        <f>IF(COUNTIF(Setup_Hierarchy!$J$54:$IV$54,"="&amp;$K65)&lt;&gt;0,$L65,0)</f>
        <v>0</v>
      </c>
      <c r="BK65" s="61">
        <f>IF(COUNTIF(Setup_Hierarchy!$J$55:$IV$55,"="&amp;$K65)&lt;&gt;0,$L65,0)</f>
        <v>0</v>
      </c>
      <c r="BL65" s="61">
        <f>IF(COUNTIF(Setup_Hierarchy!$J$56:$IV$56,"="&amp;$K65)&lt;&gt;0,$L65,0)</f>
        <v>0</v>
      </c>
      <c r="BM65" s="61">
        <f>IF(COUNTIF(Setup_Hierarchy!$J$57:$IV$57,"="&amp;$K65)&lt;&gt;0,$L65,0)</f>
        <v>0</v>
      </c>
      <c r="BN65" s="61">
        <f>IF(COUNTIF(Setup_Hierarchy!$J$58:$IV$58,"="&amp;$K65)&lt;&gt;0,$L65,0)</f>
        <v>0</v>
      </c>
      <c r="BO65" s="61">
        <f>IF(COUNTIF(Setup_Hierarchy!$J$59:$IV$59,"="&amp;$K65)&lt;&gt;0,$L65,0)</f>
        <v>0</v>
      </c>
      <c r="BP65" s="61">
        <f>IF(COUNTIF(Setup_Hierarchy!$J$60:$IV$60,"="&amp;$K65)&lt;&gt;0,$L65,0)</f>
        <v>0</v>
      </c>
      <c r="BQ65" s="61">
        <f>IF(COUNTIF(Setup_Hierarchy!$J$61:$IV$61,"="&amp;$K65)&lt;&gt;0,$L65,0)</f>
        <v>0</v>
      </c>
      <c r="BR65" s="61">
        <f>IF(COUNTIF(Setup_Hierarchy!$J$62:$IV$62,"="&amp;$K65)&lt;&gt;0,$L65,0)</f>
        <v>0</v>
      </c>
      <c r="BS65" s="61">
        <f>IF(COUNTIF(Setup_Hierarchy!$J$63:$IV$63,"="&amp;$K65)&lt;&gt;0,$L65,0)</f>
        <v>0</v>
      </c>
      <c r="BT65" s="61">
        <f>IF(COUNTIF(Setup_Hierarchy!$J$64:$IV$64,"="&amp;$K65)&lt;&gt;0,$L65,0)</f>
        <v>0</v>
      </c>
      <c r="BU65" s="61">
        <f>IF(COUNTIF(Setup_Hierarchy!$J$65:$IV$65,"="&amp;$K65)&lt;&gt;0,$L65,0)</f>
        <v>0</v>
      </c>
      <c r="BV65" s="61">
        <f>IF(COUNTIF(Setup_Hierarchy!$J$66:$IV$66,"="&amp;$K65)&lt;&gt;0,$L65,0)</f>
        <v>0</v>
      </c>
      <c r="BW65" s="61">
        <f>IF(COUNTIF(Setup_Hierarchy!$J$67:$IV$67,"="&amp;$K65)&lt;&gt;0,$L65,0)</f>
        <v>0</v>
      </c>
      <c r="BX65" s="61">
        <f>IF(COUNTIF(Setup_Hierarchy!$J$68:$IV$68,"="&amp;$K65)&lt;&gt;0,$L65,0)</f>
        <v>0</v>
      </c>
      <c r="BY65" s="61">
        <f>IF(COUNTIF(Setup_Hierarchy!$J$69:$IV$69,"="&amp;$K65)&lt;&gt;0,$L65,0)</f>
        <v>0</v>
      </c>
      <c r="BZ65" s="61">
        <f>IF(COUNTIF(Setup_Hierarchy!$J$70:$IV$70,"="&amp;$K65)&lt;&gt;0,$L65,0)</f>
        <v>0</v>
      </c>
      <c r="CA65" s="61">
        <f>IF(COUNTIF(Setup_Hierarchy!$J$71:$IV$71,"="&amp;$K65)&lt;&gt;0,$L65,0)</f>
        <v>0</v>
      </c>
      <c r="CB65" s="61">
        <f>IF(COUNTIF(Setup_Hierarchy!$J$72:$IV$72,"="&amp;$K65)&lt;&gt;0,$L65,0)</f>
        <v>0</v>
      </c>
      <c r="CC65" s="61">
        <f>IF(COUNTIF(Setup_Hierarchy!$J$73:$IV$73,"="&amp;$K65)&lt;&gt;0,$L65,0)</f>
        <v>0</v>
      </c>
      <c r="CD65" s="61">
        <f>IF(COUNTIF(Setup_Hierarchy!$J$74:$IV$74,"="&amp;$K65)&lt;&gt;0,$L65,0)</f>
        <v>0</v>
      </c>
      <c r="CE65" s="61">
        <f>IF(COUNTIF(Setup_Hierarchy!$J$75:$IV$75,"="&amp;$K65)&lt;&gt;0,$L65,0)</f>
        <v>0</v>
      </c>
      <c r="CF65" s="61">
        <f>IF(COUNTIF(Setup_Hierarchy!$J$76:$IV$76,"="&amp;$K65)&lt;&gt;0,$L65,0)</f>
        <v>0</v>
      </c>
      <c r="CG65" s="61">
        <f>IF(COUNTIF(Setup_Hierarchy!$J$77:$IV$77,"="&amp;$K65)&lt;&gt;0,$L65,0)</f>
        <v>0</v>
      </c>
      <c r="CH65" s="61">
        <f>IF(COUNTIF(Setup_Hierarchy!$J$78:$IV$78,"="&amp;$K65)&lt;&gt;0,$L65,0)</f>
        <v>0</v>
      </c>
      <c r="CI65" s="61">
        <f>IF(COUNTIF(Setup_Hierarchy!$J$79:$IV$79,"="&amp;$K65)&lt;&gt;0,$L65,0)</f>
        <v>0</v>
      </c>
      <c r="CJ65" s="61">
        <f>IF(COUNTIF(Setup_Hierarchy!$J$80:$IV$80,"="&amp;$K65)&lt;&gt;0,$L65,0)</f>
        <v>0</v>
      </c>
      <c r="CK65" s="61">
        <f>IF(COUNTIF(Setup_Hierarchy!$J$81:$IV$81,"="&amp;$K65)&lt;&gt;0,$L65,0)</f>
        <v>0</v>
      </c>
      <c r="CL65" s="61">
        <f>IF(COUNTIF(Setup_Hierarchy!$J$82:$IV$82,"="&amp;$K65)&lt;&gt;0,$L65,0)</f>
        <v>0</v>
      </c>
      <c r="CM65" s="61">
        <f>IF(COUNTIF(Setup_Hierarchy!$J$83:$IV$83,"="&amp;$K65)&lt;&gt;0,$L65,0)</f>
        <v>0</v>
      </c>
      <c r="CN65" s="61">
        <f>IF(COUNTIF(Setup_Hierarchy!$J$84:$IV$84,"="&amp;$K65)&lt;&gt;0,$L65,0)</f>
        <v>0</v>
      </c>
      <c r="CO65" s="61">
        <f>IF(COUNTIF(Setup_Hierarchy!$J$85:$IV$85,"="&amp;$K65)&lt;&gt;0,$L65,0)</f>
        <v>0</v>
      </c>
      <c r="CP65" s="61">
        <f>IF(COUNTIF(Setup_Hierarchy!$J$86:$IV$86,"="&amp;$K65)&lt;&gt;0,$L65,0)</f>
        <v>0</v>
      </c>
      <c r="CQ65" s="61">
        <f>IF(COUNTIF(Setup_Hierarchy!$J$87:$IV$87,"="&amp;$K65)&lt;&gt;0,$L65,0)</f>
        <v>0</v>
      </c>
      <c r="CR65" s="61">
        <f>IF(COUNTIF(Setup_Hierarchy!$J$88:$IV$88,"="&amp;$K65)&lt;&gt;0,$L65,0)</f>
        <v>0</v>
      </c>
      <c r="CS65" s="61">
        <f>IF(COUNTIF(Setup_Hierarchy!$J$89:$IV$89,"="&amp;$K65)&lt;&gt;0,$L65,0)</f>
        <v>0</v>
      </c>
      <c r="CT65" s="61">
        <f>IF(COUNTIF(Setup_Hierarchy!$J$90:$IV$90,"="&amp;$K65)&lt;&gt;0,$L65,0)</f>
        <v>0</v>
      </c>
      <c r="CU65" s="61">
        <f>IF(COUNTIF(Setup_Hierarchy!$J$91:$IV$91,"="&amp;$K65)&lt;&gt;0,$L65,0)</f>
        <v>0</v>
      </c>
      <c r="CV65" s="61">
        <f>IF(COUNTIF(Setup_Hierarchy!$J$92:$IV$92,"="&amp;$K65)&lt;&gt;0,$L65,0)</f>
        <v>0</v>
      </c>
      <c r="CW65" s="61">
        <f>IF(COUNTIF(Setup_Hierarchy!$J$93:$IV$93,"="&amp;$K65)&lt;&gt;0,$L65,0)</f>
        <v>0</v>
      </c>
      <c r="CX65" s="61">
        <f>IF(COUNTIF(Setup_Hierarchy!$J$94:$IV$94,"="&amp;$K65)&lt;&gt;0,$L65,0)</f>
        <v>0</v>
      </c>
      <c r="CY65" s="61">
        <f>IF(COUNTIF(Setup_Hierarchy!$J$95:$IV$95,"="&amp;$K65)&lt;&gt;0,$L65,0)</f>
        <v>0</v>
      </c>
      <c r="CZ65" s="61">
        <f>IF(COUNTIF(Setup_Hierarchy!$J$96:$IV$96,"="&amp;$K65)&lt;&gt;0,$L65,0)</f>
        <v>0</v>
      </c>
      <c r="DA65" s="61">
        <f>IF(COUNTIF(Setup_Hierarchy!$J$97:$IV$97,"="&amp;$K65)&lt;&gt;0,$L65,0)</f>
        <v>0</v>
      </c>
      <c r="DB65" s="61">
        <f>IF(COUNTIF(Setup_Hierarchy!$J$98:$IV$98,"="&amp;$K65)&lt;&gt;0,$L65,0)</f>
        <v>0</v>
      </c>
      <c r="DC65" s="61">
        <f>IF(COUNTIF(Setup_Hierarchy!$J$99:$IV$99,"="&amp;$K65)&lt;&gt;0,$L65,0)</f>
        <v>0</v>
      </c>
      <c r="DD65" s="61">
        <f>IF(COUNTIF(Setup_Hierarchy!$J$100:$IV$100,"="&amp;$K65)&lt;&gt;0,$L65,0)</f>
        <v>0</v>
      </c>
      <c r="DE65" s="61">
        <f>IF(COUNTIF(Setup_Hierarchy!$J$101:$IV$101,"="&amp;$K65)&lt;&gt;0,$L65,0)</f>
        <v>0</v>
      </c>
      <c r="DF65" s="61">
        <f>IF(COUNTIF(Setup_Hierarchy!$J$102:$IV$102,"="&amp;$K65)&lt;&gt;0,$L65,0)</f>
        <v>0</v>
      </c>
      <c r="DG65" s="61">
        <f>IF(COUNTIF(Setup_Hierarchy!$J$103:$IV$103,"="&amp;$K65)&lt;&gt;0,$L65,0)</f>
        <v>0</v>
      </c>
      <c r="DH65" s="61">
        <f>IF(COUNTIF(Setup_Hierarchy!$J$104:$IV$104,"="&amp;$K65)&lt;&gt;0,$L65,0)</f>
        <v>0</v>
      </c>
      <c r="DI65" s="61">
        <f>IF(COUNTIF(Setup_Hierarchy!$J$105:$IV$105,"="&amp;$K65)&lt;&gt;0,$L65,0)</f>
        <v>0</v>
      </c>
      <c r="DJ65" s="61">
        <f>IF(COUNTIF(Setup_Hierarchy!$J$106:$IV$106,"="&amp;$K65)&lt;&gt;0,$L65,0)</f>
        <v>0</v>
      </c>
      <c r="DK65" s="61">
        <f>IF(COUNTIF(Setup_Hierarchy!$J$107:$IV$107,"="&amp;$K65)&lt;&gt;0,$L65,0)</f>
        <v>0</v>
      </c>
      <c r="DL65" s="61">
        <f>IF(COUNTIF(Setup_Hierarchy!$J$108:$IV$108,"="&amp;$K65)&lt;&gt;0,$L65,0)</f>
        <v>0</v>
      </c>
      <c r="DM65" s="61">
        <f>IF(COUNTIF(Setup_Hierarchy!$J$109:$IV$109,"="&amp;$K65)&lt;&gt;0,$L65,0)</f>
        <v>0</v>
      </c>
      <c r="DN65" s="61">
        <f>IF(COUNTIF(Setup_Hierarchy!$J$110:$IV$110,"="&amp;$K65)&lt;&gt;0,$L65,0)</f>
        <v>0</v>
      </c>
      <c r="DO65" s="61">
        <f>IF(COUNTIF(Setup_Hierarchy!$J$111:$IV$111,"="&amp;$K65)&lt;&gt;0,$L65,0)</f>
        <v>0</v>
      </c>
      <c r="DP65" s="61">
        <f>IF(COUNTIF(Setup_Hierarchy!$J$112:$IV$112,"="&amp;$K65)&lt;&gt;0,$L65,0)</f>
        <v>0</v>
      </c>
      <c r="DQ65" s="61">
        <f>IF(COUNTIF(Setup_Hierarchy!$J$113:$IV$113,"="&amp;$K65)&lt;&gt;0,$L65,0)</f>
        <v>0</v>
      </c>
      <c r="DR65" s="61">
        <f>IF(COUNTIF(Setup_Hierarchy!$J$114:$IV$114,"="&amp;$K65)&lt;&gt;0,$L65,0)</f>
        <v>0</v>
      </c>
      <c r="DS65" s="61">
        <f>IF(COUNTIF(Setup_Hierarchy!$J$115:$IV$115,"="&amp;$K65)&lt;&gt;0,$L65,0)</f>
        <v>0</v>
      </c>
      <c r="DT65" s="61">
        <f>IF(COUNTIF(Setup_Hierarchy!$J$116:$IV$116,"="&amp;$K65)&lt;&gt;0,$L65,0)</f>
        <v>0</v>
      </c>
    </row>
    <row r="66" spans="2:124" x14ac:dyDescent="0.2">
      <c r="B66" t="s">
        <v>43</v>
      </c>
      <c r="C66">
        <v>6</v>
      </c>
      <c r="D66" t="s">
        <v>18</v>
      </c>
      <c r="E66" t="s">
        <v>369</v>
      </c>
      <c r="F66" t="s">
        <v>525</v>
      </c>
      <c r="G66" t="s">
        <v>531</v>
      </c>
      <c r="H66" t="s">
        <v>33</v>
      </c>
      <c r="I66">
        <v>5.4671999999999998E-2</v>
      </c>
      <c r="J66">
        <v>-0.1197</v>
      </c>
      <c r="K66">
        <v>679</v>
      </c>
      <c r="L66">
        <v>198.3</v>
      </c>
      <c r="M66" s="61">
        <f>IF(COUNTIF(Setup_Hierarchy!$J$5:$IV$5,"="&amp;$K66)&lt;&gt;0,$L66,0)</f>
        <v>198.3</v>
      </c>
      <c r="N66" s="61">
        <f>IF(COUNTIF(Setup_Hierarchy!$J$6:$IV$6,"="&amp;$K66)&lt;&gt;0,$L66,0)</f>
        <v>198.3</v>
      </c>
      <c r="O66" s="61">
        <f>IF(COUNTIF(Setup_Hierarchy!$J$7:$IV$7,"="&amp;$K66)&lt;&gt;0,$L66,0)</f>
        <v>198.3</v>
      </c>
      <c r="P66" s="61">
        <f>IF(COUNTIF(Setup_Hierarchy!$J$8:$IV$8,"="&amp;$K66)&lt;&gt;0,$L66,0)</f>
        <v>198.3</v>
      </c>
      <c r="Q66" s="61">
        <f>IF(COUNTIF(Setup_Hierarchy!$J$9:$IV$9,"="&amp;$K66)&lt;&gt;0,$L66,0)</f>
        <v>198.3</v>
      </c>
      <c r="R66" s="61">
        <f>IF(COUNTIF(Setup_Hierarchy!$J$10:$IV$10,"="&amp;$K66)&lt;&gt;0,$L66,0)</f>
        <v>0</v>
      </c>
      <c r="S66" s="61">
        <f>IF(COUNTIF(Setup_Hierarchy!$J$11:$IV$11,"="&amp;$K66)&lt;&gt;0,$L66,0)</f>
        <v>0</v>
      </c>
      <c r="T66" s="61">
        <f>IF(COUNTIF(Setup_Hierarchy!$J$12:$IV$12,"="&amp;$K66)&lt;&gt;0,$L66,0)</f>
        <v>0</v>
      </c>
      <c r="U66" s="61">
        <f>IF(COUNTIF(Setup_Hierarchy!$J$13:$IV$13,"="&amp;$K66)&lt;&gt;0,$L66,0)</f>
        <v>0</v>
      </c>
      <c r="V66" s="61">
        <f>IF(COUNTIF(Setup_Hierarchy!$J$14:$IV$14,"="&amp;$K66)&lt;&gt;0,$L66,0)</f>
        <v>198.3</v>
      </c>
      <c r="W66" s="61">
        <f>IF(COUNTIF(Setup_Hierarchy!$J$15:$IV$15,"="&amp;$K66)&lt;&gt;0,$L66,0)</f>
        <v>198.3</v>
      </c>
      <c r="X66" s="61">
        <f>IF(COUNTIF(Setup_Hierarchy!$J$16:$IV$16,"="&amp;$K66)&lt;&gt;0,$L66,0)</f>
        <v>0</v>
      </c>
      <c r="Y66" s="61">
        <f>IF(COUNTIF(Setup_Hierarchy!$J$17:$IV$17,"="&amp;$K66)&lt;&gt;0,$L66,0)</f>
        <v>0</v>
      </c>
      <c r="Z66" s="61">
        <f>IF(COUNTIF(Setup_Hierarchy!$J$18:$IV$18,"="&amp;$K66)&lt;&gt;0,$L66,0)</f>
        <v>0</v>
      </c>
      <c r="AA66" s="61">
        <f>IF(COUNTIF(Setup_Hierarchy!$J$19:$IV$19,"="&amp;$K66)&lt;&gt;0,$L66,0)</f>
        <v>0</v>
      </c>
      <c r="AB66" s="61">
        <f>IF(COUNTIF(Setup_Hierarchy!$J$20:$IV$20,"="&amp;$K66)&lt;&gt;0,$L66,0)</f>
        <v>0</v>
      </c>
      <c r="AC66" s="61">
        <f>IF(COUNTIF(Setup_Hierarchy!$J$21:$IV$21,"="&amp;$K66)&lt;&gt;0,$L66,0)</f>
        <v>0</v>
      </c>
      <c r="AD66" s="61">
        <f>IF(COUNTIF(Setup_Hierarchy!$J$22:$IV$22,"="&amp;$K66)&lt;&gt;0,$L66,0)</f>
        <v>0</v>
      </c>
      <c r="AE66" s="61">
        <f>IF(COUNTIF(Setup_Hierarchy!$J$23:$IV$23,"="&amp;$K66)&lt;&gt;0,$L66,0)</f>
        <v>0</v>
      </c>
      <c r="AF66" s="61">
        <f>IF(COUNTIF(Setup_Hierarchy!$J$24:$IV$24,"="&amp;$K66)&lt;&gt;0,$L66,0)</f>
        <v>0</v>
      </c>
      <c r="AG66" s="61">
        <f>IF(COUNTIF(Setup_Hierarchy!$J$25:$IV$25,"="&amp;$K66)&lt;&gt;0,$L66,0)</f>
        <v>0</v>
      </c>
      <c r="AH66" s="61">
        <f>IF(COUNTIF(Setup_Hierarchy!$J$26:$IV$26,"="&amp;$K66)&lt;&gt;0,$L66,0)</f>
        <v>0</v>
      </c>
      <c r="AI66" s="61">
        <f>IF(COUNTIF(Setup_Hierarchy!$J$27:$IV$27,"="&amp;$K66)&lt;&gt;0,$L66,0)</f>
        <v>0</v>
      </c>
      <c r="AJ66" s="61">
        <f>IF(COUNTIF(Setup_Hierarchy!$J$28:$IV$28,"="&amp;$K66)&lt;&gt;0,$L66,0)</f>
        <v>0</v>
      </c>
      <c r="AK66" s="61">
        <f>IF(COUNTIF(Setup_Hierarchy!$J$29:$IV$29,"="&amp;$K66)&lt;&gt;0,$L66,0)</f>
        <v>0</v>
      </c>
      <c r="AL66" s="61">
        <f>IF(COUNTIF(Setup_Hierarchy!$J$30:$IV$30,"="&amp;$K66)&lt;&gt;0,$L66,0)</f>
        <v>0</v>
      </c>
      <c r="AM66" s="61">
        <f>IF(COUNTIF(Setup_Hierarchy!$J$31:$IV$31,"="&amp;$K66)&lt;&gt;0,$L66,0)</f>
        <v>0</v>
      </c>
      <c r="AN66" s="61">
        <f>IF(COUNTIF(Setup_Hierarchy!$J$32:$IV$32,"="&amp;$K66)&lt;&gt;0,$L66,0)</f>
        <v>0</v>
      </c>
      <c r="AO66" s="61">
        <f>IF(COUNTIF(Setup_Hierarchy!$J$33:$IV$33,"="&amp;$K66)&lt;&gt;0,$L66,0)</f>
        <v>0</v>
      </c>
      <c r="AP66" s="61">
        <f>IF(COUNTIF(Setup_Hierarchy!$J$34:$IV$34,"="&amp;$K66)&lt;&gt;0,$L66,0)</f>
        <v>0</v>
      </c>
      <c r="AQ66" s="61">
        <f>IF(COUNTIF(Setup_Hierarchy!$J$35:$IV$35,"="&amp;$K66)&lt;&gt;0,$L66,0)</f>
        <v>0</v>
      </c>
      <c r="AR66" s="61">
        <f>IF(COUNTIF(Setup_Hierarchy!$J$36:$IV$36,"="&amp;$K66)&lt;&gt;0,$L66,0)</f>
        <v>0</v>
      </c>
      <c r="AS66" s="61">
        <f>IF(COUNTIF(Setup_Hierarchy!$J$37:$IV$37,"="&amp;$K66)&lt;&gt;0,$L66,0)</f>
        <v>0</v>
      </c>
      <c r="AT66" s="61">
        <f>IF(COUNTIF(Setup_Hierarchy!$J$38:$IV$38,"="&amp;$K66)&lt;&gt;0,$L66,0)</f>
        <v>0</v>
      </c>
      <c r="AU66" s="61">
        <f>IF(COUNTIF(Setup_Hierarchy!$J$39:$IV$39,"="&amp;$K66)&lt;&gt;0,$L66,0)</f>
        <v>0</v>
      </c>
      <c r="AV66" s="61">
        <f>IF(COUNTIF(Setup_Hierarchy!$J$40:$IV$40,"="&amp;$K66)&lt;&gt;0,$L66,0)</f>
        <v>0</v>
      </c>
      <c r="AW66" s="61">
        <f>IF(COUNTIF(Setup_Hierarchy!$J$41:$IV$41,"="&amp;$K66)&lt;&gt;0,$L66,0)</f>
        <v>0</v>
      </c>
      <c r="AX66" s="61">
        <f>IF(COUNTIF(Setup_Hierarchy!$J$42:$IV$42,"="&amp;$K66)&lt;&gt;0,$L66,0)</f>
        <v>0</v>
      </c>
      <c r="AY66" s="61">
        <f>IF(COUNTIF(Setup_Hierarchy!$J$43:$IV$43,"="&amp;$K66)&lt;&gt;0,$L66,0)</f>
        <v>0</v>
      </c>
      <c r="AZ66" s="61">
        <f>IF(COUNTIF(Setup_Hierarchy!$J$44:$IV$44,"="&amp;$K66)&lt;&gt;0,$L66,0)</f>
        <v>0</v>
      </c>
      <c r="BA66" s="61">
        <f>IF(COUNTIF(Setup_Hierarchy!$J$45:$IV$45,"="&amp;$K66)&lt;&gt;0,$L66,0)</f>
        <v>0</v>
      </c>
      <c r="BB66" s="61">
        <f>IF(COUNTIF(Setup_Hierarchy!$J$46:$IV$46,"="&amp;$K66)&lt;&gt;0,$L66,0)</f>
        <v>0</v>
      </c>
      <c r="BC66" s="61">
        <f>IF(COUNTIF(Setup_Hierarchy!$J$47:$IV$47,"="&amp;$K66)&lt;&gt;0,$L66,0)</f>
        <v>0</v>
      </c>
      <c r="BD66" s="61">
        <f>IF(COUNTIF(Setup_Hierarchy!$J$48:$IV$48,"="&amp;$K66)&lt;&gt;0,$L66,0)</f>
        <v>0</v>
      </c>
      <c r="BE66" s="61">
        <f>IF(COUNTIF(Setup_Hierarchy!$J$49:$IV$49,"="&amp;$K66)&lt;&gt;0,$L66,0)</f>
        <v>0</v>
      </c>
      <c r="BF66" s="61">
        <f>IF(COUNTIF(Setup_Hierarchy!$J$50:$IV$50,"="&amp;$K66)&lt;&gt;0,$L66,0)</f>
        <v>0</v>
      </c>
      <c r="BG66" s="61">
        <f>IF(COUNTIF(Setup_Hierarchy!$J$51:$IV$51,"="&amp;$K66)&lt;&gt;0,$L66,0)</f>
        <v>0</v>
      </c>
      <c r="BH66" s="61">
        <f>IF(COUNTIF(Setup_Hierarchy!$J$52:$IV$52,"="&amp;$K66)&lt;&gt;0,$L66,0)</f>
        <v>0</v>
      </c>
      <c r="BI66" s="61">
        <f>IF(COUNTIF(Setup_Hierarchy!$J$53:$IV$53,"="&amp;$K66)&lt;&gt;0,$L66,0)</f>
        <v>0</v>
      </c>
      <c r="BJ66" s="61">
        <f>IF(COUNTIF(Setup_Hierarchy!$J$54:$IV$54,"="&amp;$K66)&lt;&gt;0,$L66,0)</f>
        <v>0</v>
      </c>
      <c r="BK66" s="61">
        <f>IF(COUNTIF(Setup_Hierarchy!$J$55:$IV$55,"="&amp;$K66)&lt;&gt;0,$L66,0)</f>
        <v>0</v>
      </c>
      <c r="BL66" s="61">
        <f>IF(COUNTIF(Setup_Hierarchy!$J$56:$IV$56,"="&amp;$K66)&lt;&gt;0,$L66,0)</f>
        <v>0</v>
      </c>
      <c r="BM66" s="61">
        <f>IF(COUNTIF(Setup_Hierarchy!$J$57:$IV$57,"="&amp;$K66)&lt;&gt;0,$L66,0)</f>
        <v>0</v>
      </c>
      <c r="BN66" s="61">
        <f>IF(COUNTIF(Setup_Hierarchy!$J$58:$IV$58,"="&amp;$K66)&lt;&gt;0,$L66,0)</f>
        <v>0</v>
      </c>
      <c r="BO66" s="61">
        <f>IF(COUNTIF(Setup_Hierarchy!$J$59:$IV$59,"="&amp;$K66)&lt;&gt;0,$L66,0)</f>
        <v>0</v>
      </c>
      <c r="BP66" s="61">
        <f>IF(COUNTIF(Setup_Hierarchy!$J$60:$IV$60,"="&amp;$K66)&lt;&gt;0,$L66,0)</f>
        <v>0</v>
      </c>
      <c r="BQ66" s="61">
        <f>IF(COUNTIF(Setup_Hierarchy!$J$61:$IV$61,"="&amp;$K66)&lt;&gt;0,$L66,0)</f>
        <v>0</v>
      </c>
      <c r="BR66" s="61">
        <f>IF(COUNTIF(Setup_Hierarchy!$J$62:$IV$62,"="&amp;$K66)&lt;&gt;0,$L66,0)</f>
        <v>0</v>
      </c>
      <c r="BS66" s="61">
        <f>IF(COUNTIF(Setup_Hierarchy!$J$63:$IV$63,"="&amp;$K66)&lt;&gt;0,$L66,0)</f>
        <v>0</v>
      </c>
      <c r="BT66" s="61">
        <f>IF(COUNTIF(Setup_Hierarchy!$J$64:$IV$64,"="&amp;$K66)&lt;&gt;0,$L66,0)</f>
        <v>0</v>
      </c>
      <c r="BU66" s="61">
        <f>IF(COUNTIF(Setup_Hierarchy!$J$65:$IV$65,"="&amp;$K66)&lt;&gt;0,$L66,0)</f>
        <v>0</v>
      </c>
      <c r="BV66" s="61">
        <f>IF(COUNTIF(Setup_Hierarchy!$J$66:$IV$66,"="&amp;$K66)&lt;&gt;0,$L66,0)</f>
        <v>0</v>
      </c>
      <c r="BW66" s="61">
        <f>IF(COUNTIF(Setup_Hierarchy!$J$67:$IV$67,"="&amp;$K66)&lt;&gt;0,$L66,0)</f>
        <v>0</v>
      </c>
      <c r="BX66" s="61">
        <f>IF(COUNTIF(Setup_Hierarchy!$J$68:$IV$68,"="&amp;$K66)&lt;&gt;0,$L66,0)</f>
        <v>0</v>
      </c>
      <c r="BY66" s="61">
        <f>IF(COUNTIF(Setup_Hierarchy!$J$69:$IV$69,"="&amp;$K66)&lt;&gt;0,$L66,0)</f>
        <v>0</v>
      </c>
      <c r="BZ66" s="61">
        <f>IF(COUNTIF(Setup_Hierarchy!$J$70:$IV$70,"="&amp;$K66)&lt;&gt;0,$L66,0)</f>
        <v>0</v>
      </c>
      <c r="CA66" s="61">
        <f>IF(COUNTIF(Setup_Hierarchy!$J$71:$IV$71,"="&amp;$K66)&lt;&gt;0,$L66,0)</f>
        <v>0</v>
      </c>
      <c r="CB66" s="61">
        <f>IF(COUNTIF(Setup_Hierarchy!$J$72:$IV$72,"="&amp;$K66)&lt;&gt;0,$L66,0)</f>
        <v>0</v>
      </c>
      <c r="CC66" s="61">
        <f>IF(COUNTIF(Setup_Hierarchy!$J$73:$IV$73,"="&amp;$K66)&lt;&gt;0,$L66,0)</f>
        <v>0</v>
      </c>
      <c r="CD66" s="61">
        <f>IF(COUNTIF(Setup_Hierarchy!$J$74:$IV$74,"="&amp;$K66)&lt;&gt;0,$L66,0)</f>
        <v>0</v>
      </c>
      <c r="CE66" s="61">
        <f>IF(COUNTIF(Setup_Hierarchy!$J$75:$IV$75,"="&amp;$K66)&lt;&gt;0,$L66,0)</f>
        <v>0</v>
      </c>
      <c r="CF66" s="61">
        <f>IF(COUNTIF(Setup_Hierarchy!$J$76:$IV$76,"="&amp;$K66)&lt;&gt;0,$L66,0)</f>
        <v>0</v>
      </c>
      <c r="CG66" s="61">
        <f>IF(COUNTIF(Setup_Hierarchy!$J$77:$IV$77,"="&amp;$K66)&lt;&gt;0,$L66,0)</f>
        <v>0</v>
      </c>
      <c r="CH66" s="61">
        <f>IF(COUNTIF(Setup_Hierarchy!$J$78:$IV$78,"="&amp;$K66)&lt;&gt;0,$L66,0)</f>
        <v>0</v>
      </c>
      <c r="CI66" s="61">
        <f>IF(COUNTIF(Setup_Hierarchy!$J$79:$IV$79,"="&amp;$K66)&lt;&gt;0,$L66,0)</f>
        <v>0</v>
      </c>
      <c r="CJ66" s="61">
        <f>IF(COUNTIF(Setup_Hierarchy!$J$80:$IV$80,"="&amp;$K66)&lt;&gt;0,$L66,0)</f>
        <v>0</v>
      </c>
      <c r="CK66" s="61">
        <f>IF(COUNTIF(Setup_Hierarchy!$J$81:$IV$81,"="&amp;$K66)&lt;&gt;0,$L66,0)</f>
        <v>0</v>
      </c>
      <c r="CL66" s="61">
        <f>IF(COUNTIF(Setup_Hierarchy!$J$82:$IV$82,"="&amp;$K66)&lt;&gt;0,$L66,0)</f>
        <v>0</v>
      </c>
      <c r="CM66" s="61">
        <f>IF(COUNTIF(Setup_Hierarchy!$J$83:$IV$83,"="&amp;$K66)&lt;&gt;0,$L66,0)</f>
        <v>0</v>
      </c>
      <c r="CN66" s="61">
        <f>IF(COUNTIF(Setup_Hierarchy!$J$84:$IV$84,"="&amp;$K66)&lt;&gt;0,$L66,0)</f>
        <v>0</v>
      </c>
      <c r="CO66" s="61">
        <f>IF(COUNTIF(Setup_Hierarchy!$J$85:$IV$85,"="&amp;$K66)&lt;&gt;0,$L66,0)</f>
        <v>0</v>
      </c>
      <c r="CP66" s="61">
        <f>IF(COUNTIF(Setup_Hierarchy!$J$86:$IV$86,"="&amp;$K66)&lt;&gt;0,$L66,0)</f>
        <v>0</v>
      </c>
      <c r="CQ66" s="61">
        <f>IF(COUNTIF(Setup_Hierarchy!$J$87:$IV$87,"="&amp;$K66)&lt;&gt;0,$L66,0)</f>
        <v>0</v>
      </c>
      <c r="CR66" s="61">
        <f>IF(COUNTIF(Setup_Hierarchy!$J$88:$IV$88,"="&amp;$K66)&lt;&gt;0,$L66,0)</f>
        <v>0</v>
      </c>
      <c r="CS66" s="61">
        <f>IF(COUNTIF(Setup_Hierarchy!$J$89:$IV$89,"="&amp;$K66)&lt;&gt;0,$L66,0)</f>
        <v>0</v>
      </c>
      <c r="CT66" s="61">
        <f>IF(COUNTIF(Setup_Hierarchy!$J$90:$IV$90,"="&amp;$K66)&lt;&gt;0,$L66,0)</f>
        <v>0</v>
      </c>
      <c r="CU66" s="61">
        <f>IF(COUNTIF(Setup_Hierarchy!$J$91:$IV$91,"="&amp;$K66)&lt;&gt;0,$L66,0)</f>
        <v>0</v>
      </c>
      <c r="CV66" s="61">
        <f>IF(COUNTIF(Setup_Hierarchy!$J$92:$IV$92,"="&amp;$K66)&lt;&gt;0,$L66,0)</f>
        <v>0</v>
      </c>
      <c r="CW66" s="61">
        <f>IF(COUNTIF(Setup_Hierarchy!$J$93:$IV$93,"="&amp;$K66)&lt;&gt;0,$L66,0)</f>
        <v>0</v>
      </c>
      <c r="CX66" s="61">
        <f>IF(COUNTIF(Setup_Hierarchy!$J$94:$IV$94,"="&amp;$K66)&lt;&gt;0,$L66,0)</f>
        <v>0</v>
      </c>
      <c r="CY66" s="61">
        <f>IF(COUNTIF(Setup_Hierarchy!$J$95:$IV$95,"="&amp;$K66)&lt;&gt;0,$L66,0)</f>
        <v>0</v>
      </c>
      <c r="CZ66" s="61">
        <f>IF(COUNTIF(Setup_Hierarchy!$J$96:$IV$96,"="&amp;$K66)&lt;&gt;0,$L66,0)</f>
        <v>0</v>
      </c>
      <c r="DA66" s="61">
        <f>IF(COUNTIF(Setup_Hierarchy!$J$97:$IV$97,"="&amp;$K66)&lt;&gt;0,$L66,0)</f>
        <v>0</v>
      </c>
      <c r="DB66" s="61">
        <f>IF(COUNTIF(Setup_Hierarchy!$J$98:$IV$98,"="&amp;$K66)&lt;&gt;0,$L66,0)</f>
        <v>0</v>
      </c>
      <c r="DC66" s="61">
        <f>IF(COUNTIF(Setup_Hierarchy!$J$99:$IV$99,"="&amp;$K66)&lt;&gt;0,$L66,0)</f>
        <v>0</v>
      </c>
      <c r="DD66" s="61">
        <f>IF(COUNTIF(Setup_Hierarchy!$J$100:$IV$100,"="&amp;$K66)&lt;&gt;0,$L66,0)</f>
        <v>0</v>
      </c>
      <c r="DE66" s="61">
        <f>IF(COUNTIF(Setup_Hierarchy!$J$101:$IV$101,"="&amp;$K66)&lt;&gt;0,$L66,0)</f>
        <v>0</v>
      </c>
      <c r="DF66" s="61">
        <f>IF(COUNTIF(Setup_Hierarchy!$J$102:$IV$102,"="&amp;$K66)&lt;&gt;0,$L66,0)</f>
        <v>0</v>
      </c>
      <c r="DG66" s="61">
        <f>IF(COUNTIF(Setup_Hierarchy!$J$103:$IV$103,"="&amp;$K66)&lt;&gt;0,$L66,0)</f>
        <v>0</v>
      </c>
      <c r="DH66" s="61">
        <f>IF(COUNTIF(Setup_Hierarchy!$J$104:$IV$104,"="&amp;$K66)&lt;&gt;0,$L66,0)</f>
        <v>0</v>
      </c>
      <c r="DI66" s="61">
        <f>IF(COUNTIF(Setup_Hierarchy!$J$105:$IV$105,"="&amp;$K66)&lt;&gt;0,$L66,0)</f>
        <v>0</v>
      </c>
      <c r="DJ66" s="61">
        <f>IF(COUNTIF(Setup_Hierarchy!$J$106:$IV$106,"="&amp;$K66)&lt;&gt;0,$L66,0)</f>
        <v>0</v>
      </c>
      <c r="DK66" s="61">
        <f>IF(COUNTIF(Setup_Hierarchy!$J$107:$IV$107,"="&amp;$K66)&lt;&gt;0,$L66,0)</f>
        <v>0</v>
      </c>
      <c r="DL66" s="61">
        <f>IF(COUNTIF(Setup_Hierarchy!$J$108:$IV$108,"="&amp;$K66)&lt;&gt;0,$L66,0)</f>
        <v>0</v>
      </c>
      <c r="DM66" s="61">
        <f>IF(COUNTIF(Setup_Hierarchy!$J$109:$IV$109,"="&amp;$K66)&lt;&gt;0,$L66,0)</f>
        <v>0</v>
      </c>
      <c r="DN66" s="61">
        <f>IF(COUNTIF(Setup_Hierarchy!$J$110:$IV$110,"="&amp;$K66)&lt;&gt;0,$L66,0)</f>
        <v>0</v>
      </c>
      <c r="DO66" s="61">
        <f>IF(COUNTIF(Setup_Hierarchy!$J$111:$IV$111,"="&amp;$K66)&lt;&gt;0,$L66,0)</f>
        <v>0</v>
      </c>
      <c r="DP66" s="61">
        <f>IF(COUNTIF(Setup_Hierarchy!$J$112:$IV$112,"="&amp;$K66)&lt;&gt;0,$L66,0)</f>
        <v>0</v>
      </c>
      <c r="DQ66" s="61">
        <f>IF(COUNTIF(Setup_Hierarchy!$J$113:$IV$113,"="&amp;$K66)&lt;&gt;0,$L66,0)</f>
        <v>0</v>
      </c>
      <c r="DR66" s="61">
        <f>IF(COUNTIF(Setup_Hierarchy!$J$114:$IV$114,"="&amp;$K66)&lt;&gt;0,$L66,0)</f>
        <v>0</v>
      </c>
      <c r="DS66" s="61">
        <f>IF(COUNTIF(Setup_Hierarchy!$J$115:$IV$115,"="&amp;$K66)&lt;&gt;0,$L66,0)</f>
        <v>0</v>
      </c>
      <c r="DT66" s="61">
        <f>IF(COUNTIF(Setup_Hierarchy!$J$116:$IV$116,"="&amp;$K66)&lt;&gt;0,$L66,0)</f>
        <v>0</v>
      </c>
    </row>
    <row r="67" spans="2:124" x14ac:dyDescent="0.2">
      <c r="B67" t="s">
        <v>43</v>
      </c>
      <c r="C67">
        <v>6</v>
      </c>
      <c r="D67" t="s">
        <v>18</v>
      </c>
      <c r="E67" t="s">
        <v>369</v>
      </c>
      <c r="F67" t="s">
        <v>525</v>
      </c>
      <c r="G67" t="s">
        <v>531</v>
      </c>
      <c r="H67" t="s">
        <v>33</v>
      </c>
      <c r="I67">
        <v>5.4671999999999998E-2</v>
      </c>
      <c r="J67">
        <v>-0.1197</v>
      </c>
      <c r="K67">
        <v>699</v>
      </c>
      <c r="L67">
        <v>3003.86</v>
      </c>
      <c r="M67" s="61">
        <f>IF(COUNTIF(Setup_Hierarchy!$J$5:$IV$5,"="&amp;$K67)&lt;&gt;0,$L67,0)</f>
        <v>3003.86</v>
      </c>
      <c r="N67" s="61">
        <f>IF(COUNTIF(Setup_Hierarchy!$J$6:$IV$6,"="&amp;$K67)&lt;&gt;0,$L67,0)</f>
        <v>3003.86</v>
      </c>
      <c r="O67" s="61">
        <f>IF(COUNTIF(Setup_Hierarchy!$J$7:$IV$7,"="&amp;$K67)&lt;&gt;0,$L67,0)</f>
        <v>3003.86</v>
      </c>
      <c r="P67" s="61">
        <f>IF(COUNTIF(Setup_Hierarchy!$J$8:$IV$8,"="&amp;$K67)&lt;&gt;0,$L67,0)</f>
        <v>3003.86</v>
      </c>
      <c r="Q67" s="61">
        <f>IF(COUNTIF(Setup_Hierarchy!$J$9:$IV$9,"="&amp;$K67)&lt;&gt;0,$L67,0)</f>
        <v>3003.86</v>
      </c>
      <c r="R67" s="61">
        <f>IF(COUNTIF(Setup_Hierarchy!$J$10:$IV$10,"="&amp;$K67)&lt;&gt;0,$L67,0)</f>
        <v>0</v>
      </c>
      <c r="S67" s="61">
        <f>IF(COUNTIF(Setup_Hierarchy!$J$11:$IV$11,"="&amp;$K67)&lt;&gt;0,$L67,0)</f>
        <v>0</v>
      </c>
      <c r="T67" s="61">
        <f>IF(COUNTIF(Setup_Hierarchy!$J$12:$IV$12,"="&amp;$K67)&lt;&gt;0,$L67,0)</f>
        <v>0</v>
      </c>
      <c r="U67" s="61">
        <f>IF(COUNTIF(Setup_Hierarchy!$J$13:$IV$13,"="&amp;$K67)&lt;&gt;0,$L67,0)</f>
        <v>0</v>
      </c>
      <c r="V67" s="61">
        <f>IF(COUNTIF(Setup_Hierarchy!$J$14:$IV$14,"="&amp;$K67)&lt;&gt;0,$L67,0)</f>
        <v>0</v>
      </c>
      <c r="W67" s="61">
        <f>IF(COUNTIF(Setup_Hierarchy!$J$15:$IV$15,"="&amp;$K67)&lt;&gt;0,$L67,0)</f>
        <v>0</v>
      </c>
      <c r="X67" s="61">
        <f>IF(COUNTIF(Setup_Hierarchy!$J$16:$IV$16,"="&amp;$K67)&lt;&gt;0,$L67,0)</f>
        <v>0</v>
      </c>
      <c r="Y67" s="61">
        <f>IF(COUNTIF(Setup_Hierarchy!$J$17:$IV$17,"="&amp;$K67)&lt;&gt;0,$L67,0)</f>
        <v>0</v>
      </c>
      <c r="Z67" s="61">
        <f>IF(COUNTIF(Setup_Hierarchy!$J$18:$IV$18,"="&amp;$K67)&lt;&gt;0,$L67,0)</f>
        <v>3003.86</v>
      </c>
      <c r="AA67" s="61">
        <f>IF(COUNTIF(Setup_Hierarchy!$J$19:$IV$19,"="&amp;$K67)&lt;&gt;0,$L67,0)</f>
        <v>0</v>
      </c>
      <c r="AB67" s="61">
        <f>IF(COUNTIF(Setup_Hierarchy!$J$20:$IV$20,"="&amp;$K67)&lt;&gt;0,$L67,0)</f>
        <v>3003.86</v>
      </c>
      <c r="AC67" s="61">
        <f>IF(COUNTIF(Setup_Hierarchy!$J$21:$IV$21,"="&amp;$K67)&lt;&gt;0,$L67,0)</f>
        <v>0</v>
      </c>
      <c r="AD67" s="61">
        <f>IF(COUNTIF(Setup_Hierarchy!$J$22:$IV$22,"="&amp;$K67)&lt;&gt;0,$L67,0)</f>
        <v>0</v>
      </c>
      <c r="AE67" s="61">
        <f>IF(COUNTIF(Setup_Hierarchy!$J$23:$IV$23,"="&amp;$K67)&lt;&gt;0,$L67,0)</f>
        <v>0</v>
      </c>
      <c r="AF67" s="61">
        <f>IF(COUNTIF(Setup_Hierarchy!$J$24:$IV$24,"="&amp;$K67)&lt;&gt;0,$L67,0)</f>
        <v>0</v>
      </c>
      <c r="AG67" s="61">
        <f>IF(COUNTIF(Setup_Hierarchy!$J$25:$IV$25,"="&amp;$K67)&lt;&gt;0,$L67,0)</f>
        <v>0</v>
      </c>
      <c r="AH67" s="61">
        <f>IF(COUNTIF(Setup_Hierarchy!$J$26:$IV$26,"="&amp;$K67)&lt;&gt;0,$L67,0)</f>
        <v>0</v>
      </c>
      <c r="AI67" s="61">
        <f>IF(COUNTIF(Setup_Hierarchy!$J$27:$IV$27,"="&amp;$K67)&lt;&gt;0,$L67,0)</f>
        <v>0</v>
      </c>
      <c r="AJ67" s="61">
        <f>IF(COUNTIF(Setup_Hierarchy!$J$28:$IV$28,"="&amp;$K67)&lt;&gt;0,$L67,0)</f>
        <v>0</v>
      </c>
      <c r="AK67" s="61">
        <f>IF(COUNTIF(Setup_Hierarchy!$J$29:$IV$29,"="&amp;$K67)&lt;&gt;0,$L67,0)</f>
        <v>0</v>
      </c>
      <c r="AL67" s="61">
        <f>IF(COUNTIF(Setup_Hierarchy!$J$30:$IV$30,"="&amp;$K67)&lt;&gt;0,$L67,0)</f>
        <v>0</v>
      </c>
      <c r="AM67" s="61">
        <f>IF(COUNTIF(Setup_Hierarchy!$J$31:$IV$31,"="&amp;$K67)&lt;&gt;0,$L67,0)</f>
        <v>0</v>
      </c>
      <c r="AN67" s="61">
        <f>IF(COUNTIF(Setup_Hierarchy!$J$32:$IV$32,"="&amp;$K67)&lt;&gt;0,$L67,0)</f>
        <v>0</v>
      </c>
      <c r="AO67" s="61">
        <f>IF(COUNTIF(Setup_Hierarchy!$J$33:$IV$33,"="&amp;$K67)&lt;&gt;0,$L67,0)</f>
        <v>0</v>
      </c>
      <c r="AP67" s="61">
        <f>IF(COUNTIF(Setup_Hierarchy!$J$34:$IV$34,"="&amp;$K67)&lt;&gt;0,$L67,0)</f>
        <v>0</v>
      </c>
      <c r="AQ67" s="61">
        <f>IF(COUNTIF(Setup_Hierarchy!$J$35:$IV$35,"="&amp;$K67)&lt;&gt;0,$L67,0)</f>
        <v>0</v>
      </c>
      <c r="AR67" s="61">
        <f>IF(COUNTIF(Setup_Hierarchy!$J$36:$IV$36,"="&amp;$K67)&lt;&gt;0,$L67,0)</f>
        <v>0</v>
      </c>
      <c r="AS67" s="61">
        <f>IF(COUNTIF(Setup_Hierarchy!$J$37:$IV$37,"="&amp;$K67)&lt;&gt;0,$L67,0)</f>
        <v>0</v>
      </c>
      <c r="AT67" s="61">
        <f>IF(COUNTIF(Setup_Hierarchy!$J$38:$IV$38,"="&amp;$K67)&lt;&gt;0,$L67,0)</f>
        <v>0</v>
      </c>
      <c r="AU67" s="61">
        <f>IF(COUNTIF(Setup_Hierarchy!$J$39:$IV$39,"="&amp;$K67)&lt;&gt;0,$L67,0)</f>
        <v>0</v>
      </c>
      <c r="AV67" s="61">
        <f>IF(COUNTIF(Setup_Hierarchy!$J$40:$IV$40,"="&amp;$K67)&lt;&gt;0,$L67,0)</f>
        <v>0</v>
      </c>
      <c r="AW67" s="61">
        <f>IF(COUNTIF(Setup_Hierarchy!$J$41:$IV$41,"="&amp;$K67)&lt;&gt;0,$L67,0)</f>
        <v>0</v>
      </c>
      <c r="AX67" s="61">
        <f>IF(COUNTIF(Setup_Hierarchy!$J$42:$IV$42,"="&amp;$K67)&lt;&gt;0,$L67,0)</f>
        <v>0</v>
      </c>
      <c r="AY67" s="61">
        <f>IF(COUNTIF(Setup_Hierarchy!$J$43:$IV$43,"="&amp;$K67)&lt;&gt;0,$L67,0)</f>
        <v>0</v>
      </c>
      <c r="AZ67" s="61">
        <f>IF(COUNTIF(Setup_Hierarchy!$J$44:$IV$44,"="&amp;$K67)&lt;&gt;0,$L67,0)</f>
        <v>0</v>
      </c>
      <c r="BA67" s="61">
        <f>IF(COUNTIF(Setup_Hierarchy!$J$45:$IV$45,"="&amp;$K67)&lt;&gt;0,$L67,0)</f>
        <v>0</v>
      </c>
      <c r="BB67" s="61">
        <f>IF(COUNTIF(Setup_Hierarchy!$J$46:$IV$46,"="&amp;$K67)&lt;&gt;0,$L67,0)</f>
        <v>0</v>
      </c>
      <c r="BC67" s="61">
        <f>IF(COUNTIF(Setup_Hierarchy!$J$47:$IV$47,"="&amp;$K67)&lt;&gt;0,$L67,0)</f>
        <v>0</v>
      </c>
      <c r="BD67" s="61">
        <f>IF(COUNTIF(Setup_Hierarchy!$J$48:$IV$48,"="&amp;$K67)&lt;&gt;0,$L67,0)</f>
        <v>0</v>
      </c>
      <c r="BE67" s="61">
        <f>IF(COUNTIF(Setup_Hierarchy!$J$49:$IV$49,"="&amp;$K67)&lt;&gt;0,$L67,0)</f>
        <v>0</v>
      </c>
      <c r="BF67" s="61">
        <f>IF(COUNTIF(Setup_Hierarchy!$J$50:$IV$50,"="&amp;$K67)&lt;&gt;0,$L67,0)</f>
        <v>0</v>
      </c>
      <c r="BG67" s="61">
        <f>IF(COUNTIF(Setup_Hierarchy!$J$51:$IV$51,"="&amp;$K67)&lt;&gt;0,$L67,0)</f>
        <v>0</v>
      </c>
      <c r="BH67" s="61">
        <f>IF(COUNTIF(Setup_Hierarchy!$J$52:$IV$52,"="&amp;$K67)&lt;&gt;0,$L67,0)</f>
        <v>0</v>
      </c>
      <c r="BI67" s="61">
        <f>IF(COUNTIF(Setup_Hierarchy!$J$53:$IV$53,"="&amp;$K67)&lt;&gt;0,$L67,0)</f>
        <v>0</v>
      </c>
      <c r="BJ67" s="61">
        <f>IF(COUNTIF(Setup_Hierarchy!$J$54:$IV$54,"="&amp;$K67)&lt;&gt;0,$L67,0)</f>
        <v>0</v>
      </c>
      <c r="BK67" s="61">
        <f>IF(COUNTIF(Setup_Hierarchy!$J$55:$IV$55,"="&amp;$K67)&lt;&gt;0,$L67,0)</f>
        <v>0</v>
      </c>
      <c r="BL67" s="61">
        <f>IF(COUNTIF(Setup_Hierarchy!$J$56:$IV$56,"="&amp;$K67)&lt;&gt;0,$L67,0)</f>
        <v>0</v>
      </c>
      <c r="BM67" s="61">
        <f>IF(COUNTIF(Setup_Hierarchy!$J$57:$IV$57,"="&amp;$K67)&lt;&gt;0,$L67,0)</f>
        <v>0</v>
      </c>
      <c r="BN67" s="61">
        <f>IF(COUNTIF(Setup_Hierarchy!$J$58:$IV$58,"="&amp;$K67)&lt;&gt;0,$L67,0)</f>
        <v>0</v>
      </c>
      <c r="BO67" s="61">
        <f>IF(COUNTIF(Setup_Hierarchy!$J$59:$IV$59,"="&amp;$K67)&lt;&gt;0,$L67,0)</f>
        <v>0</v>
      </c>
      <c r="BP67" s="61">
        <f>IF(COUNTIF(Setup_Hierarchy!$J$60:$IV$60,"="&amp;$K67)&lt;&gt;0,$L67,0)</f>
        <v>0</v>
      </c>
      <c r="BQ67" s="61">
        <f>IF(COUNTIF(Setup_Hierarchy!$J$61:$IV$61,"="&amp;$K67)&lt;&gt;0,$L67,0)</f>
        <v>0</v>
      </c>
      <c r="BR67" s="61">
        <f>IF(COUNTIF(Setup_Hierarchy!$J$62:$IV$62,"="&amp;$K67)&lt;&gt;0,$L67,0)</f>
        <v>0</v>
      </c>
      <c r="BS67" s="61">
        <f>IF(COUNTIF(Setup_Hierarchy!$J$63:$IV$63,"="&amp;$K67)&lt;&gt;0,$L67,0)</f>
        <v>0</v>
      </c>
      <c r="BT67" s="61">
        <f>IF(COUNTIF(Setup_Hierarchy!$J$64:$IV$64,"="&amp;$K67)&lt;&gt;0,$L67,0)</f>
        <v>0</v>
      </c>
      <c r="BU67" s="61">
        <f>IF(COUNTIF(Setup_Hierarchy!$J$65:$IV$65,"="&amp;$K67)&lt;&gt;0,$L67,0)</f>
        <v>0</v>
      </c>
      <c r="BV67" s="61">
        <f>IF(COUNTIF(Setup_Hierarchy!$J$66:$IV$66,"="&amp;$K67)&lt;&gt;0,$L67,0)</f>
        <v>0</v>
      </c>
      <c r="BW67" s="61">
        <f>IF(COUNTIF(Setup_Hierarchy!$J$67:$IV$67,"="&amp;$K67)&lt;&gt;0,$L67,0)</f>
        <v>0</v>
      </c>
      <c r="BX67" s="61">
        <f>IF(COUNTIF(Setup_Hierarchy!$J$68:$IV$68,"="&amp;$K67)&lt;&gt;0,$L67,0)</f>
        <v>0</v>
      </c>
      <c r="BY67" s="61">
        <f>IF(COUNTIF(Setup_Hierarchy!$J$69:$IV$69,"="&amp;$K67)&lt;&gt;0,$L67,0)</f>
        <v>0</v>
      </c>
      <c r="BZ67" s="61">
        <f>IF(COUNTIF(Setup_Hierarchy!$J$70:$IV$70,"="&amp;$K67)&lt;&gt;0,$L67,0)</f>
        <v>0</v>
      </c>
      <c r="CA67" s="61">
        <f>IF(COUNTIF(Setup_Hierarchy!$J$71:$IV$71,"="&amp;$K67)&lt;&gt;0,$L67,0)</f>
        <v>0</v>
      </c>
      <c r="CB67" s="61">
        <f>IF(COUNTIF(Setup_Hierarchy!$J$72:$IV$72,"="&amp;$K67)&lt;&gt;0,$L67,0)</f>
        <v>0</v>
      </c>
      <c r="CC67" s="61">
        <f>IF(COUNTIF(Setup_Hierarchy!$J$73:$IV$73,"="&amp;$K67)&lt;&gt;0,$L67,0)</f>
        <v>0</v>
      </c>
      <c r="CD67" s="61">
        <f>IF(COUNTIF(Setup_Hierarchy!$J$74:$IV$74,"="&amp;$K67)&lt;&gt;0,$L67,0)</f>
        <v>0</v>
      </c>
      <c r="CE67" s="61">
        <f>IF(COUNTIF(Setup_Hierarchy!$J$75:$IV$75,"="&amp;$K67)&lt;&gt;0,$L67,0)</f>
        <v>0</v>
      </c>
      <c r="CF67" s="61">
        <f>IF(COUNTIF(Setup_Hierarchy!$J$76:$IV$76,"="&amp;$K67)&lt;&gt;0,$L67,0)</f>
        <v>0</v>
      </c>
      <c r="CG67" s="61">
        <f>IF(COUNTIF(Setup_Hierarchy!$J$77:$IV$77,"="&amp;$K67)&lt;&gt;0,$L67,0)</f>
        <v>0</v>
      </c>
      <c r="CH67" s="61">
        <f>IF(COUNTIF(Setup_Hierarchy!$J$78:$IV$78,"="&amp;$K67)&lt;&gt;0,$L67,0)</f>
        <v>0</v>
      </c>
      <c r="CI67" s="61">
        <f>IF(COUNTIF(Setup_Hierarchy!$J$79:$IV$79,"="&amp;$K67)&lt;&gt;0,$L67,0)</f>
        <v>0</v>
      </c>
      <c r="CJ67" s="61">
        <f>IF(COUNTIF(Setup_Hierarchy!$J$80:$IV$80,"="&amp;$K67)&lt;&gt;0,$L67,0)</f>
        <v>0</v>
      </c>
      <c r="CK67" s="61">
        <f>IF(COUNTIF(Setup_Hierarchy!$J$81:$IV$81,"="&amp;$K67)&lt;&gt;0,$L67,0)</f>
        <v>0</v>
      </c>
      <c r="CL67" s="61">
        <f>IF(COUNTIF(Setup_Hierarchy!$J$82:$IV$82,"="&amp;$K67)&lt;&gt;0,$L67,0)</f>
        <v>0</v>
      </c>
      <c r="CM67" s="61">
        <f>IF(COUNTIF(Setup_Hierarchy!$J$83:$IV$83,"="&amp;$K67)&lt;&gt;0,$L67,0)</f>
        <v>0</v>
      </c>
      <c r="CN67" s="61">
        <f>IF(COUNTIF(Setup_Hierarchy!$J$84:$IV$84,"="&amp;$K67)&lt;&gt;0,$L67,0)</f>
        <v>0</v>
      </c>
      <c r="CO67" s="61">
        <f>IF(COUNTIF(Setup_Hierarchy!$J$85:$IV$85,"="&amp;$K67)&lt;&gt;0,$L67,0)</f>
        <v>0</v>
      </c>
      <c r="CP67" s="61">
        <f>IF(COUNTIF(Setup_Hierarchy!$J$86:$IV$86,"="&amp;$K67)&lt;&gt;0,$L67,0)</f>
        <v>0</v>
      </c>
      <c r="CQ67" s="61">
        <f>IF(COUNTIF(Setup_Hierarchy!$J$87:$IV$87,"="&amp;$K67)&lt;&gt;0,$L67,0)</f>
        <v>0</v>
      </c>
      <c r="CR67" s="61">
        <f>IF(COUNTIF(Setup_Hierarchy!$J$88:$IV$88,"="&amp;$K67)&lt;&gt;0,$L67,0)</f>
        <v>0</v>
      </c>
      <c r="CS67" s="61">
        <f>IF(COUNTIF(Setup_Hierarchy!$J$89:$IV$89,"="&amp;$K67)&lt;&gt;0,$L67,0)</f>
        <v>0</v>
      </c>
      <c r="CT67" s="61">
        <f>IF(COUNTIF(Setup_Hierarchy!$J$90:$IV$90,"="&amp;$K67)&lt;&gt;0,$L67,0)</f>
        <v>0</v>
      </c>
      <c r="CU67" s="61">
        <f>IF(COUNTIF(Setup_Hierarchy!$J$91:$IV$91,"="&amp;$K67)&lt;&gt;0,$L67,0)</f>
        <v>0</v>
      </c>
      <c r="CV67" s="61">
        <f>IF(COUNTIF(Setup_Hierarchy!$J$92:$IV$92,"="&amp;$K67)&lt;&gt;0,$L67,0)</f>
        <v>0</v>
      </c>
      <c r="CW67" s="61">
        <f>IF(COUNTIF(Setup_Hierarchy!$J$93:$IV$93,"="&amp;$K67)&lt;&gt;0,$L67,0)</f>
        <v>0</v>
      </c>
      <c r="CX67" s="61">
        <f>IF(COUNTIF(Setup_Hierarchy!$J$94:$IV$94,"="&amp;$K67)&lt;&gt;0,$L67,0)</f>
        <v>0</v>
      </c>
      <c r="CY67" s="61">
        <f>IF(COUNTIF(Setup_Hierarchy!$J$95:$IV$95,"="&amp;$K67)&lt;&gt;0,$L67,0)</f>
        <v>0</v>
      </c>
      <c r="CZ67" s="61">
        <f>IF(COUNTIF(Setup_Hierarchy!$J$96:$IV$96,"="&amp;$K67)&lt;&gt;0,$L67,0)</f>
        <v>0</v>
      </c>
      <c r="DA67" s="61">
        <f>IF(COUNTIF(Setup_Hierarchy!$J$97:$IV$97,"="&amp;$K67)&lt;&gt;0,$L67,0)</f>
        <v>0</v>
      </c>
      <c r="DB67" s="61">
        <f>IF(COUNTIF(Setup_Hierarchy!$J$98:$IV$98,"="&amp;$K67)&lt;&gt;0,$L67,0)</f>
        <v>0</v>
      </c>
      <c r="DC67" s="61">
        <f>IF(COUNTIF(Setup_Hierarchy!$J$99:$IV$99,"="&amp;$K67)&lt;&gt;0,$L67,0)</f>
        <v>0</v>
      </c>
      <c r="DD67" s="61">
        <f>IF(COUNTIF(Setup_Hierarchy!$J$100:$IV$100,"="&amp;$K67)&lt;&gt;0,$L67,0)</f>
        <v>0</v>
      </c>
      <c r="DE67" s="61">
        <f>IF(COUNTIF(Setup_Hierarchy!$J$101:$IV$101,"="&amp;$K67)&lt;&gt;0,$L67,0)</f>
        <v>0</v>
      </c>
      <c r="DF67" s="61">
        <f>IF(COUNTIF(Setup_Hierarchy!$J$102:$IV$102,"="&amp;$K67)&lt;&gt;0,$L67,0)</f>
        <v>0</v>
      </c>
      <c r="DG67" s="61">
        <f>IF(COUNTIF(Setup_Hierarchy!$J$103:$IV$103,"="&amp;$K67)&lt;&gt;0,$L67,0)</f>
        <v>0</v>
      </c>
      <c r="DH67" s="61">
        <f>IF(COUNTIF(Setup_Hierarchy!$J$104:$IV$104,"="&amp;$K67)&lt;&gt;0,$L67,0)</f>
        <v>0</v>
      </c>
      <c r="DI67" s="61">
        <f>IF(COUNTIF(Setup_Hierarchy!$J$105:$IV$105,"="&amp;$K67)&lt;&gt;0,$L67,0)</f>
        <v>0</v>
      </c>
      <c r="DJ67" s="61">
        <f>IF(COUNTIF(Setup_Hierarchy!$J$106:$IV$106,"="&amp;$K67)&lt;&gt;0,$L67,0)</f>
        <v>0</v>
      </c>
      <c r="DK67" s="61">
        <f>IF(COUNTIF(Setup_Hierarchy!$J$107:$IV$107,"="&amp;$K67)&lt;&gt;0,$L67,0)</f>
        <v>0</v>
      </c>
      <c r="DL67" s="61">
        <f>IF(COUNTIF(Setup_Hierarchy!$J$108:$IV$108,"="&amp;$K67)&lt;&gt;0,$L67,0)</f>
        <v>0</v>
      </c>
      <c r="DM67" s="61">
        <f>IF(COUNTIF(Setup_Hierarchy!$J$109:$IV$109,"="&amp;$K67)&lt;&gt;0,$L67,0)</f>
        <v>0</v>
      </c>
      <c r="DN67" s="61">
        <f>IF(COUNTIF(Setup_Hierarchy!$J$110:$IV$110,"="&amp;$K67)&lt;&gt;0,$L67,0)</f>
        <v>0</v>
      </c>
      <c r="DO67" s="61">
        <f>IF(COUNTIF(Setup_Hierarchy!$J$111:$IV$111,"="&amp;$K67)&lt;&gt;0,$L67,0)</f>
        <v>0</v>
      </c>
      <c r="DP67" s="61">
        <f>IF(COUNTIF(Setup_Hierarchy!$J$112:$IV$112,"="&amp;$K67)&lt;&gt;0,$L67,0)</f>
        <v>0</v>
      </c>
      <c r="DQ67" s="61">
        <f>IF(COUNTIF(Setup_Hierarchy!$J$113:$IV$113,"="&amp;$K67)&lt;&gt;0,$L67,0)</f>
        <v>0</v>
      </c>
      <c r="DR67" s="61">
        <f>IF(COUNTIF(Setup_Hierarchy!$J$114:$IV$114,"="&amp;$K67)&lt;&gt;0,$L67,0)</f>
        <v>0</v>
      </c>
      <c r="DS67" s="61">
        <f>IF(COUNTIF(Setup_Hierarchy!$J$115:$IV$115,"="&amp;$K67)&lt;&gt;0,$L67,0)</f>
        <v>0</v>
      </c>
      <c r="DT67" s="61">
        <f>IF(COUNTIF(Setup_Hierarchy!$J$116:$IV$116,"="&amp;$K67)&lt;&gt;0,$L67,0)</f>
        <v>0</v>
      </c>
    </row>
    <row r="68" spans="2:124" x14ac:dyDescent="0.2">
      <c r="B68" t="s">
        <v>43</v>
      </c>
      <c r="C68">
        <v>6</v>
      </c>
      <c r="D68" t="s">
        <v>18</v>
      </c>
      <c r="E68" t="s">
        <v>369</v>
      </c>
      <c r="F68" t="s">
        <v>525</v>
      </c>
      <c r="G68" t="s">
        <v>531</v>
      </c>
      <c r="H68" t="s">
        <v>33</v>
      </c>
      <c r="I68">
        <v>5.4671999999999998E-2</v>
      </c>
      <c r="J68">
        <v>-0.1197</v>
      </c>
      <c r="K68">
        <v>704</v>
      </c>
      <c r="L68">
        <v>238.8</v>
      </c>
      <c r="M68" s="61">
        <f>IF(COUNTIF(Setup_Hierarchy!$J$5:$IV$5,"="&amp;$K68)&lt;&gt;0,$L68,0)</f>
        <v>238.8</v>
      </c>
      <c r="N68" s="61">
        <f>IF(COUNTIF(Setup_Hierarchy!$J$6:$IV$6,"="&amp;$K68)&lt;&gt;0,$L68,0)</f>
        <v>238.8</v>
      </c>
      <c r="O68" s="61">
        <f>IF(COUNTIF(Setup_Hierarchy!$J$7:$IV$7,"="&amp;$K68)&lt;&gt;0,$L68,0)</f>
        <v>238.8</v>
      </c>
      <c r="P68" s="61">
        <f>IF(COUNTIF(Setup_Hierarchy!$J$8:$IV$8,"="&amp;$K68)&lt;&gt;0,$L68,0)</f>
        <v>238.8</v>
      </c>
      <c r="Q68" s="61">
        <f>IF(COUNTIF(Setup_Hierarchy!$J$9:$IV$9,"="&amp;$K68)&lt;&gt;0,$L68,0)</f>
        <v>238.8</v>
      </c>
      <c r="R68" s="61">
        <f>IF(COUNTIF(Setup_Hierarchy!$J$10:$IV$10,"="&amp;$K68)&lt;&gt;0,$L68,0)</f>
        <v>0</v>
      </c>
      <c r="S68" s="61">
        <f>IF(COUNTIF(Setup_Hierarchy!$J$11:$IV$11,"="&amp;$K68)&lt;&gt;0,$L68,0)</f>
        <v>0</v>
      </c>
      <c r="T68" s="61">
        <f>IF(COUNTIF(Setup_Hierarchy!$J$12:$IV$12,"="&amp;$K68)&lt;&gt;0,$L68,0)</f>
        <v>0</v>
      </c>
      <c r="U68" s="61">
        <f>IF(COUNTIF(Setup_Hierarchy!$J$13:$IV$13,"="&amp;$K68)&lt;&gt;0,$L68,0)</f>
        <v>0</v>
      </c>
      <c r="V68" s="61">
        <f>IF(COUNTIF(Setup_Hierarchy!$J$14:$IV$14,"="&amp;$K68)&lt;&gt;0,$L68,0)</f>
        <v>0</v>
      </c>
      <c r="W68" s="61">
        <f>IF(COUNTIF(Setup_Hierarchy!$J$15:$IV$15,"="&amp;$K68)&lt;&gt;0,$L68,0)</f>
        <v>0</v>
      </c>
      <c r="X68" s="61">
        <f>IF(COUNTIF(Setup_Hierarchy!$J$16:$IV$16,"="&amp;$K68)&lt;&gt;0,$L68,0)</f>
        <v>0</v>
      </c>
      <c r="Y68" s="61">
        <f>IF(COUNTIF(Setup_Hierarchy!$J$17:$IV$17,"="&amp;$K68)&lt;&gt;0,$L68,0)</f>
        <v>0</v>
      </c>
      <c r="Z68" s="61">
        <f>IF(COUNTIF(Setup_Hierarchy!$J$18:$IV$18,"="&amp;$K68)&lt;&gt;0,$L68,0)</f>
        <v>0</v>
      </c>
      <c r="AA68" s="61">
        <f>IF(COUNTIF(Setup_Hierarchy!$J$19:$IV$19,"="&amp;$K68)&lt;&gt;0,$L68,0)</f>
        <v>0</v>
      </c>
      <c r="AB68" s="61">
        <f>IF(COUNTIF(Setup_Hierarchy!$J$20:$IV$20,"="&amp;$K68)&lt;&gt;0,$L68,0)</f>
        <v>0</v>
      </c>
      <c r="AC68" s="61">
        <f>IF(COUNTIF(Setup_Hierarchy!$J$21:$IV$21,"="&amp;$K68)&lt;&gt;0,$L68,0)</f>
        <v>238.8</v>
      </c>
      <c r="AD68" s="61">
        <f>IF(COUNTIF(Setup_Hierarchy!$J$22:$IV$22,"="&amp;$K68)&lt;&gt;0,$L68,0)</f>
        <v>0</v>
      </c>
      <c r="AE68" s="61">
        <f>IF(COUNTIF(Setup_Hierarchy!$J$23:$IV$23,"="&amp;$K68)&lt;&gt;0,$L68,0)</f>
        <v>238.8</v>
      </c>
      <c r="AF68" s="61">
        <f>IF(COUNTIF(Setup_Hierarchy!$J$24:$IV$24,"="&amp;$K68)&lt;&gt;0,$L68,0)</f>
        <v>0</v>
      </c>
      <c r="AG68" s="61">
        <f>IF(COUNTIF(Setup_Hierarchy!$J$25:$IV$25,"="&amp;$K68)&lt;&gt;0,$L68,0)</f>
        <v>0</v>
      </c>
      <c r="AH68" s="61">
        <f>IF(COUNTIF(Setup_Hierarchy!$J$26:$IV$26,"="&amp;$K68)&lt;&gt;0,$L68,0)</f>
        <v>0</v>
      </c>
      <c r="AI68" s="61">
        <f>IF(COUNTIF(Setup_Hierarchy!$J$27:$IV$27,"="&amp;$K68)&lt;&gt;0,$L68,0)</f>
        <v>0</v>
      </c>
      <c r="AJ68" s="61">
        <f>IF(COUNTIF(Setup_Hierarchy!$J$28:$IV$28,"="&amp;$K68)&lt;&gt;0,$L68,0)</f>
        <v>0</v>
      </c>
      <c r="AK68" s="61">
        <f>IF(COUNTIF(Setup_Hierarchy!$J$29:$IV$29,"="&amp;$K68)&lt;&gt;0,$L68,0)</f>
        <v>0</v>
      </c>
      <c r="AL68" s="61">
        <f>IF(COUNTIF(Setup_Hierarchy!$J$30:$IV$30,"="&amp;$K68)&lt;&gt;0,$L68,0)</f>
        <v>0</v>
      </c>
      <c r="AM68" s="61">
        <f>IF(COUNTIF(Setup_Hierarchy!$J$31:$IV$31,"="&amp;$K68)&lt;&gt;0,$L68,0)</f>
        <v>0</v>
      </c>
      <c r="AN68" s="61">
        <f>IF(COUNTIF(Setup_Hierarchy!$J$32:$IV$32,"="&amp;$K68)&lt;&gt;0,$L68,0)</f>
        <v>0</v>
      </c>
      <c r="AO68" s="61">
        <f>IF(COUNTIF(Setup_Hierarchy!$J$33:$IV$33,"="&amp;$K68)&lt;&gt;0,$L68,0)</f>
        <v>0</v>
      </c>
      <c r="AP68" s="61">
        <f>IF(COUNTIF(Setup_Hierarchy!$J$34:$IV$34,"="&amp;$K68)&lt;&gt;0,$L68,0)</f>
        <v>0</v>
      </c>
      <c r="AQ68" s="61">
        <f>IF(COUNTIF(Setup_Hierarchy!$J$35:$IV$35,"="&amp;$K68)&lt;&gt;0,$L68,0)</f>
        <v>0</v>
      </c>
      <c r="AR68" s="61">
        <f>IF(COUNTIF(Setup_Hierarchy!$J$36:$IV$36,"="&amp;$K68)&lt;&gt;0,$L68,0)</f>
        <v>0</v>
      </c>
      <c r="AS68" s="61">
        <f>IF(COUNTIF(Setup_Hierarchy!$J$37:$IV$37,"="&amp;$K68)&lt;&gt;0,$L68,0)</f>
        <v>0</v>
      </c>
      <c r="AT68" s="61">
        <f>IF(COUNTIF(Setup_Hierarchy!$J$38:$IV$38,"="&amp;$K68)&lt;&gt;0,$L68,0)</f>
        <v>0</v>
      </c>
      <c r="AU68" s="61">
        <f>IF(COUNTIF(Setup_Hierarchy!$J$39:$IV$39,"="&amp;$K68)&lt;&gt;0,$L68,0)</f>
        <v>0</v>
      </c>
      <c r="AV68" s="61">
        <f>IF(COUNTIF(Setup_Hierarchy!$J$40:$IV$40,"="&amp;$K68)&lt;&gt;0,$L68,0)</f>
        <v>0</v>
      </c>
      <c r="AW68" s="61">
        <f>IF(COUNTIF(Setup_Hierarchy!$J$41:$IV$41,"="&amp;$K68)&lt;&gt;0,$L68,0)</f>
        <v>0</v>
      </c>
      <c r="AX68" s="61">
        <f>IF(COUNTIF(Setup_Hierarchy!$J$42:$IV$42,"="&amp;$K68)&lt;&gt;0,$L68,0)</f>
        <v>0</v>
      </c>
      <c r="AY68" s="61">
        <f>IF(COUNTIF(Setup_Hierarchy!$J$43:$IV$43,"="&amp;$K68)&lt;&gt;0,$L68,0)</f>
        <v>0</v>
      </c>
      <c r="AZ68" s="61">
        <f>IF(COUNTIF(Setup_Hierarchy!$J$44:$IV$44,"="&amp;$K68)&lt;&gt;0,$L68,0)</f>
        <v>0</v>
      </c>
      <c r="BA68" s="61">
        <f>IF(COUNTIF(Setup_Hierarchy!$J$45:$IV$45,"="&amp;$K68)&lt;&gt;0,$L68,0)</f>
        <v>0</v>
      </c>
      <c r="BB68" s="61">
        <f>IF(COUNTIF(Setup_Hierarchy!$J$46:$IV$46,"="&amp;$K68)&lt;&gt;0,$L68,0)</f>
        <v>0</v>
      </c>
      <c r="BC68" s="61">
        <f>IF(COUNTIF(Setup_Hierarchy!$J$47:$IV$47,"="&amp;$K68)&lt;&gt;0,$L68,0)</f>
        <v>0</v>
      </c>
      <c r="BD68" s="61">
        <f>IF(COUNTIF(Setup_Hierarchy!$J$48:$IV$48,"="&amp;$K68)&lt;&gt;0,$L68,0)</f>
        <v>0</v>
      </c>
      <c r="BE68" s="61">
        <f>IF(COUNTIF(Setup_Hierarchy!$J$49:$IV$49,"="&amp;$K68)&lt;&gt;0,$L68,0)</f>
        <v>0</v>
      </c>
      <c r="BF68" s="61">
        <f>IF(COUNTIF(Setup_Hierarchy!$J$50:$IV$50,"="&amp;$K68)&lt;&gt;0,$L68,0)</f>
        <v>0</v>
      </c>
      <c r="BG68" s="61">
        <f>IF(COUNTIF(Setup_Hierarchy!$J$51:$IV$51,"="&amp;$K68)&lt;&gt;0,$L68,0)</f>
        <v>0</v>
      </c>
      <c r="BH68" s="61">
        <f>IF(COUNTIF(Setup_Hierarchy!$J$52:$IV$52,"="&amp;$K68)&lt;&gt;0,$L68,0)</f>
        <v>0</v>
      </c>
      <c r="BI68" s="61">
        <f>IF(COUNTIF(Setup_Hierarchy!$J$53:$IV$53,"="&amp;$K68)&lt;&gt;0,$L68,0)</f>
        <v>0</v>
      </c>
      <c r="BJ68" s="61">
        <f>IF(COUNTIF(Setup_Hierarchy!$J$54:$IV$54,"="&amp;$K68)&lt;&gt;0,$L68,0)</f>
        <v>0</v>
      </c>
      <c r="BK68" s="61">
        <f>IF(COUNTIF(Setup_Hierarchy!$J$55:$IV$55,"="&amp;$K68)&lt;&gt;0,$L68,0)</f>
        <v>0</v>
      </c>
      <c r="BL68" s="61">
        <f>IF(COUNTIF(Setup_Hierarchy!$J$56:$IV$56,"="&amp;$K68)&lt;&gt;0,$L68,0)</f>
        <v>0</v>
      </c>
      <c r="BM68" s="61">
        <f>IF(COUNTIF(Setup_Hierarchy!$J$57:$IV$57,"="&amp;$K68)&lt;&gt;0,$L68,0)</f>
        <v>0</v>
      </c>
      <c r="BN68" s="61">
        <f>IF(COUNTIF(Setup_Hierarchy!$J$58:$IV$58,"="&amp;$K68)&lt;&gt;0,$L68,0)</f>
        <v>0</v>
      </c>
      <c r="BO68" s="61">
        <f>IF(COUNTIF(Setup_Hierarchy!$J$59:$IV$59,"="&amp;$K68)&lt;&gt;0,$L68,0)</f>
        <v>0</v>
      </c>
      <c r="BP68" s="61">
        <f>IF(COUNTIF(Setup_Hierarchy!$J$60:$IV$60,"="&amp;$K68)&lt;&gt;0,$L68,0)</f>
        <v>0</v>
      </c>
      <c r="BQ68" s="61">
        <f>IF(COUNTIF(Setup_Hierarchy!$J$61:$IV$61,"="&amp;$K68)&lt;&gt;0,$L68,0)</f>
        <v>0</v>
      </c>
      <c r="BR68" s="61">
        <f>IF(COUNTIF(Setup_Hierarchy!$J$62:$IV$62,"="&amp;$K68)&lt;&gt;0,$L68,0)</f>
        <v>0</v>
      </c>
      <c r="BS68" s="61">
        <f>IF(COUNTIF(Setup_Hierarchy!$J$63:$IV$63,"="&amp;$K68)&lt;&gt;0,$L68,0)</f>
        <v>0</v>
      </c>
      <c r="BT68" s="61">
        <f>IF(COUNTIF(Setup_Hierarchy!$J$64:$IV$64,"="&amp;$K68)&lt;&gt;0,$L68,0)</f>
        <v>0</v>
      </c>
      <c r="BU68" s="61">
        <f>IF(COUNTIF(Setup_Hierarchy!$J$65:$IV$65,"="&amp;$K68)&lt;&gt;0,$L68,0)</f>
        <v>0</v>
      </c>
      <c r="BV68" s="61">
        <f>IF(COUNTIF(Setup_Hierarchy!$J$66:$IV$66,"="&amp;$K68)&lt;&gt;0,$L68,0)</f>
        <v>0</v>
      </c>
      <c r="BW68" s="61">
        <f>IF(COUNTIF(Setup_Hierarchy!$J$67:$IV$67,"="&amp;$K68)&lt;&gt;0,$L68,0)</f>
        <v>0</v>
      </c>
      <c r="BX68" s="61">
        <f>IF(COUNTIF(Setup_Hierarchy!$J$68:$IV$68,"="&amp;$K68)&lt;&gt;0,$L68,0)</f>
        <v>0</v>
      </c>
      <c r="BY68" s="61">
        <f>IF(COUNTIF(Setup_Hierarchy!$J$69:$IV$69,"="&amp;$K68)&lt;&gt;0,$L68,0)</f>
        <v>0</v>
      </c>
      <c r="BZ68" s="61">
        <f>IF(COUNTIF(Setup_Hierarchy!$J$70:$IV$70,"="&amp;$K68)&lt;&gt;0,$L68,0)</f>
        <v>0</v>
      </c>
      <c r="CA68" s="61">
        <f>IF(COUNTIF(Setup_Hierarchy!$J$71:$IV$71,"="&amp;$K68)&lt;&gt;0,$L68,0)</f>
        <v>0</v>
      </c>
      <c r="CB68" s="61">
        <f>IF(COUNTIF(Setup_Hierarchy!$J$72:$IV$72,"="&amp;$K68)&lt;&gt;0,$L68,0)</f>
        <v>0</v>
      </c>
      <c r="CC68" s="61">
        <f>IF(COUNTIF(Setup_Hierarchy!$J$73:$IV$73,"="&amp;$K68)&lt;&gt;0,$L68,0)</f>
        <v>0</v>
      </c>
      <c r="CD68" s="61">
        <f>IF(COUNTIF(Setup_Hierarchy!$J$74:$IV$74,"="&amp;$K68)&lt;&gt;0,$L68,0)</f>
        <v>0</v>
      </c>
      <c r="CE68" s="61">
        <f>IF(COUNTIF(Setup_Hierarchy!$J$75:$IV$75,"="&amp;$K68)&lt;&gt;0,$L68,0)</f>
        <v>0</v>
      </c>
      <c r="CF68" s="61">
        <f>IF(COUNTIF(Setup_Hierarchy!$J$76:$IV$76,"="&amp;$K68)&lt;&gt;0,$L68,0)</f>
        <v>0</v>
      </c>
      <c r="CG68" s="61">
        <f>IF(COUNTIF(Setup_Hierarchy!$J$77:$IV$77,"="&amp;$K68)&lt;&gt;0,$L68,0)</f>
        <v>0</v>
      </c>
      <c r="CH68" s="61">
        <f>IF(COUNTIF(Setup_Hierarchy!$J$78:$IV$78,"="&amp;$K68)&lt;&gt;0,$L68,0)</f>
        <v>0</v>
      </c>
      <c r="CI68" s="61">
        <f>IF(COUNTIF(Setup_Hierarchy!$J$79:$IV$79,"="&amp;$K68)&lt;&gt;0,$L68,0)</f>
        <v>0</v>
      </c>
      <c r="CJ68" s="61">
        <f>IF(COUNTIF(Setup_Hierarchy!$J$80:$IV$80,"="&amp;$K68)&lt;&gt;0,$L68,0)</f>
        <v>0</v>
      </c>
      <c r="CK68" s="61">
        <f>IF(COUNTIF(Setup_Hierarchy!$J$81:$IV$81,"="&amp;$K68)&lt;&gt;0,$L68,0)</f>
        <v>0</v>
      </c>
      <c r="CL68" s="61">
        <f>IF(COUNTIF(Setup_Hierarchy!$J$82:$IV$82,"="&amp;$K68)&lt;&gt;0,$L68,0)</f>
        <v>0</v>
      </c>
      <c r="CM68" s="61">
        <f>IF(COUNTIF(Setup_Hierarchy!$J$83:$IV$83,"="&amp;$K68)&lt;&gt;0,$L68,0)</f>
        <v>0</v>
      </c>
      <c r="CN68" s="61">
        <f>IF(COUNTIF(Setup_Hierarchy!$J$84:$IV$84,"="&amp;$K68)&lt;&gt;0,$L68,0)</f>
        <v>0</v>
      </c>
      <c r="CO68" s="61">
        <f>IF(COUNTIF(Setup_Hierarchy!$J$85:$IV$85,"="&amp;$K68)&lt;&gt;0,$L68,0)</f>
        <v>0</v>
      </c>
      <c r="CP68" s="61">
        <f>IF(COUNTIF(Setup_Hierarchy!$J$86:$IV$86,"="&amp;$K68)&lt;&gt;0,$L68,0)</f>
        <v>0</v>
      </c>
      <c r="CQ68" s="61">
        <f>IF(COUNTIF(Setup_Hierarchy!$J$87:$IV$87,"="&amp;$K68)&lt;&gt;0,$L68,0)</f>
        <v>0</v>
      </c>
      <c r="CR68" s="61">
        <f>IF(COUNTIF(Setup_Hierarchy!$J$88:$IV$88,"="&amp;$K68)&lt;&gt;0,$L68,0)</f>
        <v>0</v>
      </c>
      <c r="CS68" s="61">
        <f>IF(COUNTIF(Setup_Hierarchy!$J$89:$IV$89,"="&amp;$K68)&lt;&gt;0,$L68,0)</f>
        <v>0</v>
      </c>
      <c r="CT68" s="61">
        <f>IF(COUNTIF(Setup_Hierarchy!$J$90:$IV$90,"="&amp;$K68)&lt;&gt;0,$L68,0)</f>
        <v>0</v>
      </c>
      <c r="CU68" s="61">
        <f>IF(COUNTIF(Setup_Hierarchy!$J$91:$IV$91,"="&amp;$K68)&lt;&gt;0,$L68,0)</f>
        <v>0</v>
      </c>
      <c r="CV68" s="61">
        <f>IF(COUNTIF(Setup_Hierarchy!$J$92:$IV$92,"="&amp;$K68)&lt;&gt;0,$L68,0)</f>
        <v>0</v>
      </c>
      <c r="CW68" s="61">
        <f>IF(COUNTIF(Setup_Hierarchy!$J$93:$IV$93,"="&amp;$K68)&lt;&gt;0,$L68,0)</f>
        <v>0</v>
      </c>
      <c r="CX68" s="61">
        <f>IF(COUNTIF(Setup_Hierarchy!$J$94:$IV$94,"="&amp;$K68)&lt;&gt;0,$L68,0)</f>
        <v>0</v>
      </c>
      <c r="CY68" s="61">
        <f>IF(COUNTIF(Setup_Hierarchy!$J$95:$IV$95,"="&amp;$K68)&lt;&gt;0,$L68,0)</f>
        <v>0</v>
      </c>
      <c r="CZ68" s="61">
        <f>IF(COUNTIF(Setup_Hierarchy!$J$96:$IV$96,"="&amp;$K68)&lt;&gt;0,$L68,0)</f>
        <v>0</v>
      </c>
      <c r="DA68" s="61">
        <f>IF(COUNTIF(Setup_Hierarchy!$J$97:$IV$97,"="&amp;$K68)&lt;&gt;0,$L68,0)</f>
        <v>0</v>
      </c>
      <c r="DB68" s="61">
        <f>IF(COUNTIF(Setup_Hierarchy!$J$98:$IV$98,"="&amp;$K68)&lt;&gt;0,$L68,0)</f>
        <v>0</v>
      </c>
      <c r="DC68" s="61">
        <f>IF(COUNTIF(Setup_Hierarchy!$J$99:$IV$99,"="&amp;$K68)&lt;&gt;0,$L68,0)</f>
        <v>0</v>
      </c>
      <c r="DD68" s="61">
        <f>IF(COUNTIF(Setup_Hierarchy!$J$100:$IV$100,"="&amp;$K68)&lt;&gt;0,$L68,0)</f>
        <v>0</v>
      </c>
      <c r="DE68" s="61">
        <f>IF(COUNTIF(Setup_Hierarchy!$J$101:$IV$101,"="&amp;$K68)&lt;&gt;0,$L68,0)</f>
        <v>0</v>
      </c>
      <c r="DF68" s="61">
        <f>IF(COUNTIF(Setup_Hierarchy!$J$102:$IV$102,"="&amp;$K68)&lt;&gt;0,$L68,0)</f>
        <v>0</v>
      </c>
      <c r="DG68" s="61">
        <f>IF(COUNTIF(Setup_Hierarchy!$J$103:$IV$103,"="&amp;$K68)&lt;&gt;0,$L68,0)</f>
        <v>0</v>
      </c>
      <c r="DH68" s="61">
        <f>IF(COUNTIF(Setup_Hierarchy!$J$104:$IV$104,"="&amp;$K68)&lt;&gt;0,$L68,0)</f>
        <v>0</v>
      </c>
      <c r="DI68" s="61">
        <f>IF(COUNTIF(Setup_Hierarchy!$J$105:$IV$105,"="&amp;$K68)&lt;&gt;0,$L68,0)</f>
        <v>0</v>
      </c>
      <c r="DJ68" s="61">
        <f>IF(COUNTIF(Setup_Hierarchy!$J$106:$IV$106,"="&amp;$K68)&lt;&gt;0,$L68,0)</f>
        <v>0</v>
      </c>
      <c r="DK68" s="61">
        <f>IF(COUNTIF(Setup_Hierarchy!$J$107:$IV$107,"="&amp;$K68)&lt;&gt;0,$L68,0)</f>
        <v>0</v>
      </c>
      <c r="DL68" s="61">
        <f>IF(COUNTIF(Setup_Hierarchy!$J$108:$IV$108,"="&amp;$K68)&lt;&gt;0,$L68,0)</f>
        <v>0</v>
      </c>
      <c r="DM68" s="61">
        <f>IF(COUNTIF(Setup_Hierarchy!$J$109:$IV$109,"="&amp;$K68)&lt;&gt;0,$L68,0)</f>
        <v>0</v>
      </c>
      <c r="DN68" s="61">
        <f>IF(COUNTIF(Setup_Hierarchy!$J$110:$IV$110,"="&amp;$K68)&lt;&gt;0,$L68,0)</f>
        <v>0</v>
      </c>
      <c r="DO68" s="61">
        <f>IF(COUNTIF(Setup_Hierarchy!$J$111:$IV$111,"="&amp;$K68)&lt;&gt;0,$L68,0)</f>
        <v>0</v>
      </c>
      <c r="DP68" s="61">
        <f>IF(COUNTIF(Setup_Hierarchy!$J$112:$IV$112,"="&amp;$K68)&lt;&gt;0,$L68,0)</f>
        <v>0</v>
      </c>
      <c r="DQ68" s="61">
        <f>IF(COUNTIF(Setup_Hierarchy!$J$113:$IV$113,"="&amp;$K68)&lt;&gt;0,$L68,0)</f>
        <v>0</v>
      </c>
      <c r="DR68" s="61">
        <f>IF(COUNTIF(Setup_Hierarchy!$J$114:$IV$114,"="&amp;$K68)&lt;&gt;0,$L68,0)</f>
        <v>0</v>
      </c>
      <c r="DS68" s="61">
        <f>IF(COUNTIF(Setup_Hierarchy!$J$115:$IV$115,"="&amp;$K68)&lt;&gt;0,$L68,0)</f>
        <v>0</v>
      </c>
      <c r="DT68" s="61">
        <f>IF(COUNTIF(Setup_Hierarchy!$J$116:$IV$116,"="&amp;$K68)&lt;&gt;0,$L68,0)</f>
        <v>0</v>
      </c>
    </row>
    <row r="69" spans="2:124" x14ac:dyDescent="0.2">
      <c r="B69" t="s">
        <v>43</v>
      </c>
      <c r="C69">
        <v>6</v>
      </c>
      <c r="D69" t="s">
        <v>18</v>
      </c>
      <c r="E69" t="s">
        <v>369</v>
      </c>
      <c r="F69" t="s">
        <v>525</v>
      </c>
      <c r="G69" t="s">
        <v>531</v>
      </c>
      <c r="H69" t="s">
        <v>33</v>
      </c>
      <c r="I69">
        <v>5.4671999999999998E-2</v>
      </c>
      <c r="J69">
        <v>-0.1197</v>
      </c>
      <c r="K69">
        <v>729</v>
      </c>
      <c r="L69">
        <v>10.32</v>
      </c>
      <c r="M69" s="61">
        <f>IF(COUNTIF(Setup_Hierarchy!$J$5:$IV$5,"="&amp;$K69)&lt;&gt;0,$L69,0)</f>
        <v>10.32</v>
      </c>
      <c r="N69" s="61">
        <f>IF(COUNTIF(Setup_Hierarchy!$J$6:$IV$6,"="&amp;$K69)&lt;&gt;0,$L69,0)</f>
        <v>10.32</v>
      </c>
      <c r="O69" s="61">
        <f>IF(COUNTIF(Setup_Hierarchy!$J$7:$IV$7,"="&amp;$K69)&lt;&gt;0,$L69,0)</f>
        <v>10.32</v>
      </c>
      <c r="P69" s="61">
        <f>IF(COUNTIF(Setup_Hierarchy!$J$8:$IV$8,"="&amp;$K69)&lt;&gt;0,$L69,0)</f>
        <v>10.32</v>
      </c>
      <c r="Q69" s="61">
        <f>IF(COUNTIF(Setup_Hierarchy!$J$9:$IV$9,"="&amp;$K69)&lt;&gt;0,$L69,0)</f>
        <v>0</v>
      </c>
      <c r="R69" s="61">
        <f>IF(COUNTIF(Setup_Hierarchy!$J$10:$IV$10,"="&amp;$K69)&lt;&gt;0,$L69,0)</f>
        <v>0</v>
      </c>
      <c r="S69" s="61">
        <f>IF(COUNTIF(Setup_Hierarchy!$J$11:$IV$11,"="&amp;$K69)&lt;&gt;0,$L69,0)</f>
        <v>0</v>
      </c>
      <c r="T69" s="61">
        <f>IF(COUNTIF(Setup_Hierarchy!$J$12:$IV$12,"="&amp;$K69)&lt;&gt;0,$L69,0)</f>
        <v>0</v>
      </c>
      <c r="U69" s="61">
        <f>IF(COUNTIF(Setup_Hierarchy!$J$13:$IV$13,"="&amp;$K69)&lt;&gt;0,$L69,0)</f>
        <v>0</v>
      </c>
      <c r="V69" s="61">
        <f>IF(COUNTIF(Setup_Hierarchy!$J$14:$IV$14,"="&amp;$K69)&lt;&gt;0,$L69,0)</f>
        <v>0</v>
      </c>
      <c r="W69" s="61">
        <f>IF(COUNTIF(Setup_Hierarchy!$J$15:$IV$15,"="&amp;$K69)&lt;&gt;0,$L69,0)</f>
        <v>0</v>
      </c>
      <c r="X69" s="61">
        <f>IF(COUNTIF(Setup_Hierarchy!$J$16:$IV$16,"="&amp;$K69)&lt;&gt;0,$L69,0)</f>
        <v>0</v>
      </c>
      <c r="Y69" s="61">
        <f>IF(COUNTIF(Setup_Hierarchy!$J$17:$IV$17,"="&amp;$K69)&lt;&gt;0,$L69,0)</f>
        <v>0</v>
      </c>
      <c r="Z69" s="61">
        <f>IF(COUNTIF(Setup_Hierarchy!$J$18:$IV$18,"="&amp;$K69)&lt;&gt;0,$L69,0)</f>
        <v>0</v>
      </c>
      <c r="AA69" s="61">
        <f>IF(COUNTIF(Setup_Hierarchy!$J$19:$IV$19,"="&amp;$K69)&lt;&gt;0,$L69,0)</f>
        <v>0</v>
      </c>
      <c r="AB69" s="61">
        <f>IF(COUNTIF(Setup_Hierarchy!$J$20:$IV$20,"="&amp;$K69)&lt;&gt;0,$L69,0)</f>
        <v>0</v>
      </c>
      <c r="AC69" s="61">
        <f>IF(COUNTIF(Setup_Hierarchy!$J$21:$IV$21,"="&amp;$K69)&lt;&gt;0,$L69,0)</f>
        <v>0</v>
      </c>
      <c r="AD69" s="61">
        <f>IF(COUNTIF(Setup_Hierarchy!$J$22:$IV$22,"="&amp;$K69)&lt;&gt;0,$L69,0)</f>
        <v>0</v>
      </c>
      <c r="AE69" s="61">
        <f>IF(COUNTIF(Setup_Hierarchy!$J$23:$IV$23,"="&amp;$K69)&lt;&gt;0,$L69,0)</f>
        <v>0</v>
      </c>
      <c r="AF69" s="61">
        <f>IF(COUNTIF(Setup_Hierarchy!$J$24:$IV$24,"="&amp;$K69)&lt;&gt;0,$L69,0)</f>
        <v>0</v>
      </c>
      <c r="AG69" s="61">
        <f>IF(COUNTIF(Setup_Hierarchy!$J$25:$IV$25,"="&amp;$K69)&lt;&gt;0,$L69,0)</f>
        <v>0</v>
      </c>
      <c r="AH69" s="61">
        <f>IF(COUNTIF(Setup_Hierarchy!$J$26:$IV$26,"="&amp;$K69)&lt;&gt;0,$L69,0)</f>
        <v>0</v>
      </c>
      <c r="AI69" s="61">
        <f>IF(COUNTIF(Setup_Hierarchy!$J$27:$IV$27,"="&amp;$K69)&lt;&gt;0,$L69,0)</f>
        <v>0</v>
      </c>
      <c r="AJ69" s="61">
        <f>IF(COUNTIF(Setup_Hierarchy!$J$28:$IV$28,"="&amp;$K69)&lt;&gt;0,$L69,0)</f>
        <v>0</v>
      </c>
      <c r="AK69" s="61">
        <f>IF(COUNTIF(Setup_Hierarchy!$J$29:$IV$29,"="&amp;$K69)&lt;&gt;0,$L69,0)</f>
        <v>0</v>
      </c>
      <c r="AL69" s="61">
        <f>IF(COUNTIF(Setup_Hierarchy!$J$30:$IV$30,"="&amp;$K69)&lt;&gt;0,$L69,0)</f>
        <v>0</v>
      </c>
      <c r="AM69" s="61">
        <f>IF(COUNTIF(Setup_Hierarchy!$J$31:$IV$31,"="&amp;$K69)&lt;&gt;0,$L69,0)</f>
        <v>0</v>
      </c>
      <c r="AN69" s="61">
        <f>IF(COUNTIF(Setup_Hierarchy!$J$32:$IV$32,"="&amp;$K69)&lt;&gt;0,$L69,0)</f>
        <v>0</v>
      </c>
      <c r="AO69" s="61">
        <f>IF(COUNTIF(Setup_Hierarchy!$J$33:$IV$33,"="&amp;$K69)&lt;&gt;0,$L69,0)</f>
        <v>0</v>
      </c>
      <c r="AP69" s="61">
        <f>IF(COUNTIF(Setup_Hierarchy!$J$34:$IV$34,"="&amp;$K69)&lt;&gt;0,$L69,0)</f>
        <v>0</v>
      </c>
      <c r="AQ69" s="61">
        <f>IF(COUNTIF(Setup_Hierarchy!$J$35:$IV$35,"="&amp;$K69)&lt;&gt;0,$L69,0)</f>
        <v>0</v>
      </c>
      <c r="AR69" s="61">
        <f>IF(COUNTIF(Setup_Hierarchy!$J$36:$IV$36,"="&amp;$K69)&lt;&gt;0,$L69,0)</f>
        <v>0</v>
      </c>
      <c r="AS69" s="61">
        <f>IF(COUNTIF(Setup_Hierarchy!$J$37:$IV$37,"="&amp;$K69)&lt;&gt;0,$L69,0)</f>
        <v>0</v>
      </c>
      <c r="AT69" s="61">
        <f>IF(COUNTIF(Setup_Hierarchy!$J$38:$IV$38,"="&amp;$K69)&lt;&gt;0,$L69,0)</f>
        <v>0</v>
      </c>
      <c r="AU69" s="61">
        <f>IF(COUNTIF(Setup_Hierarchy!$J$39:$IV$39,"="&amp;$K69)&lt;&gt;0,$L69,0)</f>
        <v>10.32</v>
      </c>
      <c r="AV69" s="61">
        <f>IF(COUNTIF(Setup_Hierarchy!$J$40:$IV$40,"="&amp;$K69)&lt;&gt;0,$L69,0)</f>
        <v>0</v>
      </c>
      <c r="AW69" s="61">
        <f>IF(COUNTIF(Setup_Hierarchy!$J$41:$IV$41,"="&amp;$K69)&lt;&gt;0,$L69,0)</f>
        <v>0</v>
      </c>
      <c r="AX69" s="61">
        <f>IF(COUNTIF(Setup_Hierarchy!$J$42:$IV$42,"="&amp;$K69)&lt;&gt;0,$L69,0)</f>
        <v>0</v>
      </c>
      <c r="AY69" s="61">
        <f>IF(COUNTIF(Setup_Hierarchy!$J$43:$IV$43,"="&amp;$K69)&lt;&gt;0,$L69,0)</f>
        <v>0</v>
      </c>
      <c r="AZ69" s="61">
        <f>IF(COUNTIF(Setup_Hierarchy!$J$44:$IV$44,"="&amp;$K69)&lt;&gt;0,$L69,0)</f>
        <v>0</v>
      </c>
      <c r="BA69" s="61">
        <f>IF(COUNTIF(Setup_Hierarchy!$J$45:$IV$45,"="&amp;$K69)&lt;&gt;0,$L69,0)</f>
        <v>0</v>
      </c>
      <c r="BB69" s="61">
        <f>IF(COUNTIF(Setup_Hierarchy!$J$46:$IV$46,"="&amp;$K69)&lt;&gt;0,$L69,0)</f>
        <v>10.32</v>
      </c>
      <c r="BC69" s="61">
        <f>IF(COUNTIF(Setup_Hierarchy!$J$47:$IV$47,"="&amp;$K69)&lt;&gt;0,$L69,0)</f>
        <v>10.32</v>
      </c>
      <c r="BD69" s="61">
        <f>IF(COUNTIF(Setup_Hierarchy!$J$48:$IV$48,"="&amp;$K69)&lt;&gt;0,$L69,0)</f>
        <v>0</v>
      </c>
      <c r="BE69" s="61">
        <f>IF(COUNTIF(Setup_Hierarchy!$J$49:$IV$49,"="&amp;$K69)&lt;&gt;0,$L69,0)</f>
        <v>0</v>
      </c>
      <c r="BF69" s="61">
        <f>IF(COUNTIF(Setup_Hierarchy!$J$50:$IV$50,"="&amp;$K69)&lt;&gt;0,$L69,0)</f>
        <v>0</v>
      </c>
      <c r="BG69" s="61">
        <f>IF(COUNTIF(Setup_Hierarchy!$J$51:$IV$51,"="&amp;$K69)&lt;&gt;0,$L69,0)</f>
        <v>0</v>
      </c>
      <c r="BH69" s="61">
        <f>IF(COUNTIF(Setup_Hierarchy!$J$52:$IV$52,"="&amp;$K69)&lt;&gt;0,$L69,0)</f>
        <v>0</v>
      </c>
      <c r="BI69" s="61">
        <f>IF(COUNTIF(Setup_Hierarchy!$J$53:$IV$53,"="&amp;$K69)&lt;&gt;0,$L69,0)</f>
        <v>0</v>
      </c>
      <c r="BJ69" s="61">
        <f>IF(COUNTIF(Setup_Hierarchy!$J$54:$IV$54,"="&amp;$K69)&lt;&gt;0,$L69,0)</f>
        <v>0</v>
      </c>
      <c r="BK69" s="61">
        <f>IF(COUNTIF(Setup_Hierarchy!$J$55:$IV$55,"="&amp;$K69)&lt;&gt;0,$L69,0)</f>
        <v>0</v>
      </c>
      <c r="BL69" s="61">
        <f>IF(COUNTIF(Setup_Hierarchy!$J$56:$IV$56,"="&amp;$K69)&lt;&gt;0,$L69,0)</f>
        <v>0</v>
      </c>
      <c r="BM69" s="61">
        <f>IF(COUNTIF(Setup_Hierarchy!$J$57:$IV$57,"="&amp;$K69)&lt;&gt;0,$L69,0)</f>
        <v>0</v>
      </c>
      <c r="BN69" s="61">
        <f>IF(COUNTIF(Setup_Hierarchy!$J$58:$IV$58,"="&amp;$K69)&lt;&gt;0,$L69,0)</f>
        <v>0</v>
      </c>
      <c r="BO69" s="61">
        <f>IF(COUNTIF(Setup_Hierarchy!$J$59:$IV$59,"="&amp;$K69)&lt;&gt;0,$L69,0)</f>
        <v>0</v>
      </c>
      <c r="BP69" s="61">
        <f>IF(COUNTIF(Setup_Hierarchy!$J$60:$IV$60,"="&amp;$K69)&lt;&gt;0,$L69,0)</f>
        <v>0</v>
      </c>
      <c r="BQ69" s="61">
        <f>IF(COUNTIF(Setup_Hierarchy!$J$61:$IV$61,"="&amp;$K69)&lt;&gt;0,$L69,0)</f>
        <v>0</v>
      </c>
      <c r="BR69" s="61">
        <f>IF(COUNTIF(Setup_Hierarchy!$J$62:$IV$62,"="&amp;$K69)&lt;&gt;0,$L69,0)</f>
        <v>0</v>
      </c>
      <c r="BS69" s="61">
        <f>IF(COUNTIF(Setup_Hierarchy!$J$63:$IV$63,"="&amp;$K69)&lt;&gt;0,$L69,0)</f>
        <v>0</v>
      </c>
      <c r="BT69" s="61">
        <f>IF(COUNTIF(Setup_Hierarchy!$J$64:$IV$64,"="&amp;$K69)&lt;&gt;0,$L69,0)</f>
        <v>0</v>
      </c>
      <c r="BU69" s="61">
        <f>IF(COUNTIF(Setup_Hierarchy!$J$65:$IV$65,"="&amp;$K69)&lt;&gt;0,$L69,0)</f>
        <v>0</v>
      </c>
      <c r="BV69" s="61">
        <f>IF(COUNTIF(Setup_Hierarchy!$J$66:$IV$66,"="&amp;$K69)&lt;&gt;0,$L69,0)</f>
        <v>0</v>
      </c>
      <c r="BW69" s="61">
        <f>IF(COUNTIF(Setup_Hierarchy!$J$67:$IV$67,"="&amp;$K69)&lt;&gt;0,$L69,0)</f>
        <v>0</v>
      </c>
      <c r="BX69" s="61">
        <f>IF(COUNTIF(Setup_Hierarchy!$J$68:$IV$68,"="&amp;$K69)&lt;&gt;0,$L69,0)</f>
        <v>0</v>
      </c>
      <c r="BY69" s="61">
        <f>IF(COUNTIF(Setup_Hierarchy!$J$69:$IV$69,"="&amp;$K69)&lt;&gt;0,$L69,0)</f>
        <v>0</v>
      </c>
      <c r="BZ69" s="61">
        <f>IF(COUNTIF(Setup_Hierarchy!$J$70:$IV$70,"="&amp;$K69)&lt;&gt;0,$L69,0)</f>
        <v>0</v>
      </c>
      <c r="CA69" s="61">
        <f>IF(COUNTIF(Setup_Hierarchy!$J$71:$IV$71,"="&amp;$K69)&lt;&gt;0,$L69,0)</f>
        <v>0</v>
      </c>
      <c r="CB69" s="61">
        <f>IF(COUNTIF(Setup_Hierarchy!$J$72:$IV$72,"="&amp;$K69)&lt;&gt;0,$L69,0)</f>
        <v>0</v>
      </c>
      <c r="CC69" s="61">
        <f>IF(COUNTIF(Setup_Hierarchy!$J$73:$IV$73,"="&amp;$K69)&lt;&gt;0,$L69,0)</f>
        <v>0</v>
      </c>
      <c r="CD69" s="61">
        <f>IF(COUNTIF(Setup_Hierarchy!$J$74:$IV$74,"="&amp;$K69)&lt;&gt;0,$L69,0)</f>
        <v>0</v>
      </c>
      <c r="CE69" s="61">
        <f>IF(COUNTIF(Setup_Hierarchy!$J$75:$IV$75,"="&amp;$K69)&lt;&gt;0,$L69,0)</f>
        <v>0</v>
      </c>
      <c r="CF69" s="61">
        <f>IF(COUNTIF(Setup_Hierarchy!$J$76:$IV$76,"="&amp;$K69)&lt;&gt;0,$L69,0)</f>
        <v>0</v>
      </c>
      <c r="CG69" s="61">
        <f>IF(COUNTIF(Setup_Hierarchy!$J$77:$IV$77,"="&amp;$K69)&lt;&gt;0,$L69,0)</f>
        <v>0</v>
      </c>
      <c r="CH69" s="61">
        <f>IF(COUNTIF(Setup_Hierarchy!$J$78:$IV$78,"="&amp;$K69)&lt;&gt;0,$L69,0)</f>
        <v>0</v>
      </c>
      <c r="CI69" s="61">
        <f>IF(COUNTIF(Setup_Hierarchy!$J$79:$IV$79,"="&amp;$K69)&lt;&gt;0,$L69,0)</f>
        <v>0</v>
      </c>
      <c r="CJ69" s="61">
        <f>IF(COUNTIF(Setup_Hierarchy!$J$80:$IV$80,"="&amp;$K69)&lt;&gt;0,$L69,0)</f>
        <v>0</v>
      </c>
      <c r="CK69" s="61">
        <f>IF(COUNTIF(Setup_Hierarchy!$J$81:$IV$81,"="&amp;$K69)&lt;&gt;0,$L69,0)</f>
        <v>0</v>
      </c>
      <c r="CL69" s="61">
        <f>IF(COUNTIF(Setup_Hierarchy!$J$82:$IV$82,"="&amp;$K69)&lt;&gt;0,$L69,0)</f>
        <v>0</v>
      </c>
      <c r="CM69" s="61">
        <f>IF(COUNTIF(Setup_Hierarchy!$J$83:$IV$83,"="&amp;$K69)&lt;&gt;0,$L69,0)</f>
        <v>0</v>
      </c>
      <c r="CN69" s="61">
        <f>IF(COUNTIF(Setup_Hierarchy!$J$84:$IV$84,"="&amp;$K69)&lt;&gt;0,$L69,0)</f>
        <v>0</v>
      </c>
      <c r="CO69" s="61">
        <f>IF(COUNTIF(Setup_Hierarchy!$J$85:$IV$85,"="&amp;$K69)&lt;&gt;0,$L69,0)</f>
        <v>0</v>
      </c>
      <c r="CP69" s="61">
        <f>IF(COUNTIF(Setup_Hierarchy!$J$86:$IV$86,"="&amp;$K69)&lt;&gt;0,$L69,0)</f>
        <v>0</v>
      </c>
      <c r="CQ69" s="61">
        <f>IF(COUNTIF(Setup_Hierarchy!$J$87:$IV$87,"="&amp;$K69)&lt;&gt;0,$L69,0)</f>
        <v>0</v>
      </c>
      <c r="CR69" s="61">
        <f>IF(COUNTIF(Setup_Hierarchy!$J$88:$IV$88,"="&amp;$K69)&lt;&gt;0,$L69,0)</f>
        <v>0</v>
      </c>
      <c r="CS69" s="61">
        <f>IF(COUNTIF(Setup_Hierarchy!$J$89:$IV$89,"="&amp;$K69)&lt;&gt;0,$L69,0)</f>
        <v>0</v>
      </c>
      <c r="CT69" s="61">
        <f>IF(COUNTIF(Setup_Hierarchy!$J$90:$IV$90,"="&amp;$K69)&lt;&gt;0,$L69,0)</f>
        <v>0</v>
      </c>
      <c r="CU69" s="61">
        <f>IF(COUNTIF(Setup_Hierarchy!$J$91:$IV$91,"="&amp;$K69)&lt;&gt;0,$L69,0)</f>
        <v>0</v>
      </c>
      <c r="CV69" s="61">
        <f>IF(COUNTIF(Setup_Hierarchy!$J$92:$IV$92,"="&amp;$K69)&lt;&gt;0,$L69,0)</f>
        <v>0</v>
      </c>
      <c r="CW69" s="61">
        <f>IF(COUNTIF(Setup_Hierarchy!$J$93:$IV$93,"="&amp;$K69)&lt;&gt;0,$L69,0)</f>
        <v>0</v>
      </c>
      <c r="CX69" s="61">
        <f>IF(COUNTIF(Setup_Hierarchy!$J$94:$IV$94,"="&amp;$K69)&lt;&gt;0,$L69,0)</f>
        <v>0</v>
      </c>
      <c r="CY69" s="61">
        <f>IF(COUNTIF(Setup_Hierarchy!$J$95:$IV$95,"="&amp;$K69)&lt;&gt;0,$L69,0)</f>
        <v>0</v>
      </c>
      <c r="CZ69" s="61">
        <f>IF(COUNTIF(Setup_Hierarchy!$J$96:$IV$96,"="&amp;$K69)&lt;&gt;0,$L69,0)</f>
        <v>0</v>
      </c>
      <c r="DA69" s="61">
        <f>IF(COUNTIF(Setup_Hierarchy!$J$97:$IV$97,"="&amp;$K69)&lt;&gt;0,$L69,0)</f>
        <v>0</v>
      </c>
      <c r="DB69" s="61">
        <f>IF(COUNTIF(Setup_Hierarchy!$J$98:$IV$98,"="&amp;$K69)&lt;&gt;0,$L69,0)</f>
        <v>0</v>
      </c>
      <c r="DC69" s="61">
        <f>IF(COUNTIF(Setup_Hierarchy!$J$99:$IV$99,"="&amp;$K69)&lt;&gt;0,$L69,0)</f>
        <v>0</v>
      </c>
      <c r="DD69" s="61">
        <f>IF(COUNTIF(Setup_Hierarchy!$J$100:$IV$100,"="&amp;$K69)&lt;&gt;0,$L69,0)</f>
        <v>0</v>
      </c>
      <c r="DE69" s="61">
        <f>IF(COUNTIF(Setup_Hierarchy!$J$101:$IV$101,"="&amp;$K69)&lt;&gt;0,$L69,0)</f>
        <v>0</v>
      </c>
      <c r="DF69" s="61">
        <f>IF(COUNTIF(Setup_Hierarchy!$J$102:$IV$102,"="&amp;$K69)&lt;&gt;0,$L69,0)</f>
        <v>0</v>
      </c>
      <c r="DG69" s="61">
        <f>IF(COUNTIF(Setup_Hierarchy!$J$103:$IV$103,"="&amp;$K69)&lt;&gt;0,$L69,0)</f>
        <v>0</v>
      </c>
      <c r="DH69" s="61">
        <f>IF(COUNTIF(Setup_Hierarchy!$J$104:$IV$104,"="&amp;$K69)&lt;&gt;0,$L69,0)</f>
        <v>0</v>
      </c>
      <c r="DI69" s="61">
        <f>IF(COUNTIF(Setup_Hierarchy!$J$105:$IV$105,"="&amp;$K69)&lt;&gt;0,$L69,0)</f>
        <v>0</v>
      </c>
      <c r="DJ69" s="61">
        <f>IF(COUNTIF(Setup_Hierarchy!$J$106:$IV$106,"="&amp;$K69)&lt;&gt;0,$L69,0)</f>
        <v>0</v>
      </c>
      <c r="DK69" s="61">
        <f>IF(COUNTIF(Setup_Hierarchy!$J$107:$IV$107,"="&amp;$K69)&lt;&gt;0,$L69,0)</f>
        <v>0</v>
      </c>
      <c r="DL69" s="61">
        <f>IF(COUNTIF(Setup_Hierarchy!$J$108:$IV$108,"="&amp;$K69)&lt;&gt;0,$L69,0)</f>
        <v>0</v>
      </c>
      <c r="DM69" s="61">
        <f>IF(COUNTIF(Setup_Hierarchy!$J$109:$IV$109,"="&amp;$K69)&lt;&gt;0,$L69,0)</f>
        <v>0</v>
      </c>
      <c r="DN69" s="61">
        <f>IF(COUNTIF(Setup_Hierarchy!$J$110:$IV$110,"="&amp;$K69)&lt;&gt;0,$L69,0)</f>
        <v>0</v>
      </c>
      <c r="DO69" s="61">
        <f>IF(COUNTIF(Setup_Hierarchy!$J$111:$IV$111,"="&amp;$K69)&lt;&gt;0,$L69,0)</f>
        <v>0</v>
      </c>
      <c r="DP69" s="61">
        <f>IF(COUNTIF(Setup_Hierarchy!$J$112:$IV$112,"="&amp;$K69)&lt;&gt;0,$L69,0)</f>
        <v>0</v>
      </c>
      <c r="DQ69" s="61">
        <f>IF(COUNTIF(Setup_Hierarchy!$J$113:$IV$113,"="&amp;$K69)&lt;&gt;0,$L69,0)</f>
        <v>0</v>
      </c>
      <c r="DR69" s="61">
        <f>IF(COUNTIF(Setup_Hierarchy!$J$114:$IV$114,"="&amp;$K69)&lt;&gt;0,$L69,0)</f>
        <v>0</v>
      </c>
      <c r="DS69" s="61">
        <f>IF(COUNTIF(Setup_Hierarchy!$J$115:$IV$115,"="&amp;$K69)&lt;&gt;0,$L69,0)</f>
        <v>0</v>
      </c>
      <c r="DT69" s="61">
        <f>IF(COUNTIF(Setup_Hierarchy!$J$116:$IV$116,"="&amp;$K69)&lt;&gt;0,$L69,0)</f>
        <v>0</v>
      </c>
    </row>
    <row r="70" spans="2:124" x14ac:dyDescent="0.2">
      <c r="B70" t="s">
        <v>43</v>
      </c>
      <c r="C70">
        <v>6</v>
      </c>
      <c r="D70" t="s">
        <v>18</v>
      </c>
      <c r="E70" t="s">
        <v>369</v>
      </c>
      <c r="F70" t="s">
        <v>525</v>
      </c>
      <c r="G70" t="s">
        <v>531</v>
      </c>
      <c r="H70" t="s">
        <v>33</v>
      </c>
      <c r="I70">
        <v>5.4671999999999998E-2</v>
      </c>
      <c r="J70">
        <v>-0.1197</v>
      </c>
      <c r="K70">
        <v>795</v>
      </c>
      <c r="L70">
        <v>-249.13</v>
      </c>
      <c r="M70" s="61">
        <f>IF(COUNTIF(Setup_Hierarchy!$J$5:$IV$5,"="&amp;$K70)&lt;&gt;0,$L70,0)</f>
        <v>-249.13</v>
      </c>
      <c r="N70" s="61">
        <f>IF(COUNTIF(Setup_Hierarchy!$J$6:$IV$6,"="&amp;$K70)&lt;&gt;0,$L70,0)</f>
        <v>-249.13</v>
      </c>
      <c r="O70" s="61">
        <f>IF(COUNTIF(Setup_Hierarchy!$J$7:$IV$7,"="&amp;$K70)&lt;&gt;0,$L70,0)</f>
        <v>-249.13</v>
      </c>
      <c r="P70" s="61">
        <f>IF(COUNTIF(Setup_Hierarchy!$J$8:$IV$8,"="&amp;$K70)&lt;&gt;0,$L70,0)</f>
        <v>-249.13</v>
      </c>
      <c r="Q70" s="61">
        <f>IF(COUNTIF(Setup_Hierarchy!$J$9:$IV$9,"="&amp;$K70)&lt;&gt;0,$L70,0)</f>
        <v>-249.13</v>
      </c>
      <c r="R70" s="61">
        <f>IF(COUNTIF(Setup_Hierarchy!$J$10:$IV$10,"="&amp;$K70)&lt;&gt;0,$L70,0)</f>
        <v>0</v>
      </c>
      <c r="S70" s="61">
        <f>IF(COUNTIF(Setup_Hierarchy!$J$11:$IV$11,"="&amp;$K70)&lt;&gt;0,$L70,0)</f>
        <v>0</v>
      </c>
      <c r="T70" s="61">
        <f>IF(COUNTIF(Setup_Hierarchy!$J$12:$IV$12,"="&amp;$K70)&lt;&gt;0,$L70,0)</f>
        <v>0</v>
      </c>
      <c r="U70" s="61">
        <f>IF(COUNTIF(Setup_Hierarchy!$J$13:$IV$13,"="&amp;$K70)&lt;&gt;0,$L70,0)</f>
        <v>0</v>
      </c>
      <c r="V70" s="61">
        <f>IF(COUNTIF(Setup_Hierarchy!$J$14:$IV$14,"="&amp;$K70)&lt;&gt;0,$L70,0)</f>
        <v>0</v>
      </c>
      <c r="W70" s="61">
        <f>IF(COUNTIF(Setup_Hierarchy!$J$15:$IV$15,"="&amp;$K70)&lt;&gt;0,$L70,0)</f>
        <v>0</v>
      </c>
      <c r="X70" s="61">
        <f>IF(COUNTIF(Setup_Hierarchy!$J$16:$IV$16,"="&amp;$K70)&lt;&gt;0,$L70,0)</f>
        <v>0</v>
      </c>
      <c r="Y70" s="61">
        <f>IF(COUNTIF(Setup_Hierarchy!$J$17:$IV$17,"="&amp;$K70)&lt;&gt;0,$L70,0)</f>
        <v>0</v>
      </c>
      <c r="Z70" s="61">
        <f>IF(COUNTIF(Setup_Hierarchy!$J$18:$IV$18,"="&amp;$K70)&lt;&gt;0,$L70,0)</f>
        <v>-249.13</v>
      </c>
      <c r="AA70" s="61">
        <f>IF(COUNTIF(Setup_Hierarchy!$J$19:$IV$19,"="&amp;$K70)&lt;&gt;0,$L70,0)</f>
        <v>0</v>
      </c>
      <c r="AB70" s="61">
        <f>IF(COUNTIF(Setup_Hierarchy!$J$20:$IV$20,"="&amp;$K70)&lt;&gt;0,$L70,0)</f>
        <v>0</v>
      </c>
      <c r="AC70" s="61">
        <f>IF(COUNTIF(Setup_Hierarchy!$J$21:$IV$21,"="&amp;$K70)&lt;&gt;0,$L70,0)</f>
        <v>0</v>
      </c>
      <c r="AD70" s="61">
        <f>IF(COUNTIF(Setup_Hierarchy!$J$22:$IV$22,"="&amp;$K70)&lt;&gt;0,$L70,0)</f>
        <v>0</v>
      </c>
      <c r="AE70" s="61">
        <f>IF(COUNTIF(Setup_Hierarchy!$J$23:$IV$23,"="&amp;$K70)&lt;&gt;0,$L70,0)</f>
        <v>0</v>
      </c>
      <c r="AF70" s="61">
        <f>IF(COUNTIF(Setup_Hierarchy!$J$24:$IV$24,"="&amp;$K70)&lt;&gt;0,$L70,0)</f>
        <v>0</v>
      </c>
      <c r="AG70" s="61">
        <f>IF(COUNTIF(Setup_Hierarchy!$J$25:$IV$25,"="&amp;$K70)&lt;&gt;0,$L70,0)</f>
        <v>0</v>
      </c>
      <c r="AH70" s="61">
        <f>IF(COUNTIF(Setup_Hierarchy!$J$26:$IV$26,"="&amp;$K70)&lt;&gt;0,$L70,0)</f>
        <v>0</v>
      </c>
      <c r="AI70" s="61">
        <f>IF(COUNTIF(Setup_Hierarchy!$J$27:$IV$27,"="&amp;$K70)&lt;&gt;0,$L70,0)</f>
        <v>0</v>
      </c>
      <c r="AJ70" s="61">
        <f>IF(COUNTIF(Setup_Hierarchy!$J$28:$IV$28,"="&amp;$K70)&lt;&gt;0,$L70,0)</f>
        <v>0</v>
      </c>
      <c r="AK70" s="61">
        <f>IF(COUNTIF(Setup_Hierarchy!$J$29:$IV$29,"="&amp;$K70)&lt;&gt;0,$L70,0)</f>
        <v>0</v>
      </c>
      <c r="AL70" s="61">
        <f>IF(COUNTIF(Setup_Hierarchy!$J$30:$IV$30,"="&amp;$K70)&lt;&gt;0,$L70,0)</f>
        <v>0</v>
      </c>
      <c r="AM70" s="61">
        <f>IF(COUNTIF(Setup_Hierarchy!$J$31:$IV$31,"="&amp;$K70)&lt;&gt;0,$L70,0)</f>
        <v>0</v>
      </c>
      <c r="AN70" s="61">
        <f>IF(COUNTIF(Setup_Hierarchy!$J$32:$IV$32,"="&amp;$K70)&lt;&gt;0,$L70,0)</f>
        <v>0</v>
      </c>
      <c r="AO70" s="61">
        <f>IF(COUNTIF(Setup_Hierarchy!$J$33:$IV$33,"="&amp;$K70)&lt;&gt;0,$L70,0)</f>
        <v>0</v>
      </c>
      <c r="AP70" s="61">
        <f>IF(COUNTIF(Setup_Hierarchy!$J$34:$IV$34,"="&amp;$K70)&lt;&gt;0,$L70,0)</f>
        <v>0</v>
      </c>
      <c r="AQ70" s="61">
        <f>IF(COUNTIF(Setup_Hierarchy!$J$35:$IV$35,"="&amp;$K70)&lt;&gt;0,$L70,0)</f>
        <v>0</v>
      </c>
      <c r="AR70" s="61">
        <f>IF(COUNTIF(Setup_Hierarchy!$J$36:$IV$36,"="&amp;$K70)&lt;&gt;0,$L70,0)</f>
        <v>0</v>
      </c>
      <c r="AS70" s="61">
        <f>IF(COUNTIF(Setup_Hierarchy!$J$37:$IV$37,"="&amp;$K70)&lt;&gt;0,$L70,0)</f>
        <v>0</v>
      </c>
      <c r="AT70" s="61">
        <f>IF(COUNTIF(Setup_Hierarchy!$J$38:$IV$38,"="&amp;$K70)&lt;&gt;0,$L70,0)</f>
        <v>0</v>
      </c>
      <c r="AU70" s="61">
        <f>IF(COUNTIF(Setup_Hierarchy!$J$39:$IV$39,"="&amp;$K70)&lt;&gt;0,$L70,0)</f>
        <v>0</v>
      </c>
      <c r="AV70" s="61">
        <f>IF(COUNTIF(Setup_Hierarchy!$J$40:$IV$40,"="&amp;$K70)&lt;&gt;0,$L70,0)</f>
        <v>0</v>
      </c>
      <c r="AW70" s="61">
        <f>IF(COUNTIF(Setup_Hierarchy!$J$41:$IV$41,"="&amp;$K70)&lt;&gt;0,$L70,0)</f>
        <v>0</v>
      </c>
      <c r="AX70" s="61">
        <f>IF(COUNTIF(Setup_Hierarchy!$J$42:$IV$42,"="&amp;$K70)&lt;&gt;0,$L70,0)</f>
        <v>0</v>
      </c>
      <c r="AY70" s="61">
        <f>IF(COUNTIF(Setup_Hierarchy!$J$43:$IV$43,"="&amp;$K70)&lt;&gt;0,$L70,0)</f>
        <v>0</v>
      </c>
      <c r="AZ70" s="61">
        <f>IF(COUNTIF(Setup_Hierarchy!$J$44:$IV$44,"="&amp;$K70)&lt;&gt;0,$L70,0)</f>
        <v>0</v>
      </c>
      <c r="BA70" s="61">
        <f>IF(COUNTIF(Setup_Hierarchy!$J$45:$IV$45,"="&amp;$K70)&lt;&gt;0,$L70,0)</f>
        <v>0</v>
      </c>
      <c r="BB70" s="61">
        <f>IF(COUNTIF(Setup_Hierarchy!$J$46:$IV$46,"="&amp;$K70)&lt;&gt;0,$L70,0)</f>
        <v>0</v>
      </c>
      <c r="BC70" s="61">
        <f>IF(COUNTIF(Setup_Hierarchy!$J$47:$IV$47,"="&amp;$K70)&lt;&gt;0,$L70,0)</f>
        <v>0</v>
      </c>
      <c r="BD70" s="61">
        <f>IF(COUNTIF(Setup_Hierarchy!$J$48:$IV$48,"="&amp;$K70)&lt;&gt;0,$L70,0)</f>
        <v>0</v>
      </c>
      <c r="BE70" s="61">
        <f>IF(COUNTIF(Setup_Hierarchy!$J$49:$IV$49,"="&amp;$K70)&lt;&gt;0,$L70,0)</f>
        <v>0</v>
      </c>
      <c r="BF70" s="61">
        <f>IF(COUNTIF(Setup_Hierarchy!$J$50:$IV$50,"="&amp;$K70)&lt;&gt;0,$L70,0)</f>
        <v>0</v>
      </c>
      <c r="BG70" s="61">
        <f>IF(COUNTIF(Setup_Hierarchy!$J$51:$IV$51,"="&amp;$K70)&lt;&gt;0,$L70,0)</f>
        <v>0</v>
      </c>
      <c r="BH70" s="61">
        <f>IF(COUNTIF(Setup_Hierarchy!$J$52:$IV$52,"="&amp;$K70)&lt;&gt;0,$L70,0)</f>
        <v>0</v>
      </c>
      <c r="BI70" s="61">
        <f>IF(COUNTIF(Setup_Hierarchy!$J$53:$IV$53,"="&amp;$K70)&lt;&gt;0,$L70,0)</f>
        <v>0</v>
      </c>
      <c r="BJ70" s="61">
        <f>IF(COUNTIF(Setup_Hierarchy!$J$54:$IV$54,"="&amp;$K70)&lt;&gt;0,$L70,0)</f>
        <v>0</v>
      </c>
      <c r="BK70" s="61">
        <f>IF(COUNTIF(Setup_Hierarchy!$J$55:$IV$55,"="&amp;$K70)&lt;&gt;0,$L70,0)</f>
        <v>0</v>
      </c>
      <c r="BL70" s="61">
        <f>IF(COUNTIF(Setup_Hierarchy!$J$56:$IV$56,"="&amp;$K70)&lt;&gt;0,$L70,0)</f>
        <v>0</v>
      </c>
      <c r="BM70" s="61">
        <f>IF(COUNTIF(Setup_Hierarchy!$J$57:$IV$57,"="&amp;$K70)&lt;&gt;0,$L70,0)</f>
        <v>0</v>
      </c>
      <c r="BN70" s="61">
        <f>IF(COUNTIF(Setup_Hierarchy!$J$58:$IV$58,"="&amp;$K70)&lt;&gt;0,$L70,0)</f>
        <v>0</v>
      </c>
      <c r="BO70" s="61">
        <f>IF(COUNTIF(Setup_Hierarchy!$J$59:$IV$59,"="&amp;$K70)&lt;&gt;0,$L70,0)</f>
        <v>0</v>
      </c>
      <c r="BP70" s="61">
        <f>IF(COUNTIF(Setup_Hierarchy!$J$60:$IV$60,"="&amp;$K70)&lt;&gt;0,$L70,0)</f>
        <v>0</v>
      </c>
      <c r="BQ70" s="61">
        <f>IF(COUNTIF(Setup_Hierarchy!$J$61:$IV$61,"="&amp;$K70)&lt;&gt;0,$L70,0)</f>
        <v>0</v>
      </c>
      <c r="BR70" s="61">
        <f>IF(COUNTIF(Setup_Hierarchy!$J$62:$IV$62,"="&amp;$K70)&lt;&gt;0,$L70,0)</f>
        <v>0</v>
      </c>
      <c r="BS70" s="61">
        <f>IF(COUNTIF(Setup_Hierarchy!$J$63:$IV$63,"="&amp;$K70)&lt;&gt;0,$L70,0)</f>
        <v>0</v>
      </c>
      <c r="BT70" s="61">
        <f>IF(COUNTIF(Setup_Hierarchy!$J$64:$IV$64,"="&amp;$K70)&lt;&gt;0,$L70,0)</f>
        <v>0</v>
      </c>
      <c r="BU70" s="61">
        <f>IF(COUNTIF(Setup_Hierarchy!$J$65:$IV$65,"="&amp;$K70)&lt;&gt;0,$L70,0)</f>
        <v>0</v>
      </c>
      <c r="BV70" s="61">
        <f>IF(COUNTIF(Setup_Hierarchy!$J$66:$IV$66,"="&amp;$K70)&lt;&gt;0,$L70,0)</f>
        <v>0</v>
      </c>
      <c r="BW70" s="61">
        <f>IF(COUNTIF(Setup_Hierarchy!$J$67:$IV$67,"="&amp;$K70)&lt;&gt;0,$L70,0)</f>
        <v>0</v>
      </c>
      <c r="BX70" s="61">
        <f>IF(COUNTIF(Setup_Hierarchy!$J$68:$IV$68,"="&amp;$K70)&lt;&gt;0,$L70,0)</f>
        <v>0</v>
      </c>
      <c r="BY70" s="61">
        <f>IF(COUNTIF(Setup_Hierarchy!$J$69:$IV$69,"="&amp;$K70)&lt;&gt;0,$L70,0)</f>
        <v>0</v>
      </c>
      <c r="BZ70" s="61">
        <f>IF(COUNTIF(Setup_Hierarchy!$J$70:$IV$70,"="&amp;$K70)&lt;&gt;0,$L70,0)</f>
        <v>0</v>
      </c>
      <c r="CA70" s="61">
        <f>IF(COUNTIF(Setup_Hierarchy!$J$71:$IV$71,"="&amp;$K70)&lt;&gt;0,$L70,0)</f>
        <v>0</v>
      </c>
      <c r="CB70" s="61">
        <f>IF(COUNTIF(Setup_Hierarchy!$J$72:$IV$72,"="&amp;$K70)&lt;&gt;0,$L70,0)</f>
        <v>0</v>
      </c>
      <c r="CC70" s="61">
        <f>IF(COUNTIF(Setup_Hierarchy!$J$73:$IV$73,"="&amp;$K70)&lt;&gt;0,$L70,0)</f>
        <v>0</v>
      </c>
      <c r="CD70" s="61">
        <f>IF(COUNTIF(Setup_Hierarchy!$J$74:$IV$74,"="&amp;$K70)&lt;&gt;0,$L70,0)</f>
        <v>0</v>
      </c>
      <c r="CE70" s="61">
        <f>IF(COUNTIF(Setup_Hierarchy!$J$75:$IV$75,"="&amp;$K70)&lt;&gt;0,$L70,0)</f>
        <v>0</v>
      </c>
      <c r="CF70" s="61">
        <f>IF(COUNTIF(Setup_Hierarchy!$J$76:$IV$76,"="&amp;$K70)&lt;&gt;0,$L70,0)</f>
        <v>0</v>
      </c>
      <c r="CG70" s="61">
        <f>IF(COUNTIF(Setup_Hierarchy!$J$77:$IV$77,"="&amp;$K70)&lt;&gt;0,$L70,0)</f>
        <v>0</v>
      </c>
      <c r="CH70" s="61">
        <f>IF(COUNTIF(Setup_Hierarchy!$J$78:$IV$78,"="&amp;$K70)&lt;&gt;0,$L70,0)</f>
        <v>0</v>
      </c>
      <c r="CI70" s="61">
        <f>IF(COUNTIF(Setup_Hierarchy!$J$79:$IV$79,"="&amp;$K70)&lt;&gt;0,$L70,0)</f>
        <v>0</v>
      </c>
      <c r="CJ70" s="61">
        <f>IF(COUNTIF(Setup_Hierarchy!$J$80:$IV$80,"="&amp;$K70)&lt;&gt;0,$L70,0)</f>
        <v>0</v>
      </c>
      <c r="CK70" s="61">
        <f>IF(COUNTIF(Setup_Hierarchy!$J$81:$IV$81,"="&amp;$K70)&lt;&gt;0,$L70,0)</f>
        <v>0</v>
      </c>
      <c r="CL70" s="61">
        <f>IF(COUNTIF(Setup_Hierarchy!$J$82:$IV$82,"="&amp;$K70)&lt;&gt;0,$L70,0)</f>
        <v>0</v>
      </c>
      <c r="CM70" s="61">
        <f>IF(COUNTIF(Setup_Hierarchy!$J$83:$IV$83,"="&amp;$K70)&lt;&gt;0,$L70,0)</f>
        <v>0</v>
      </c>
      <c r="CN70" s="61">
        <f>IF(COUNTIF(Setup_Hierarchy!$J$84:$IV$84,"="&amp;$K70)&lt;&gt;0,$L70,0)</f>
        <v>0</v>
      </c>
      <c r="CO70" s="61">
        <f>IF(COUNTIF(Setup_Hierarchy!$J$85:$IV$85,"="&amp;$K70)&lt;&gt;0,$L70,0)</f>
        <v>0</v>
      </c>
      <c r="CP70" s="61">
        <f>IF(COUNTIF(Setup_Hierarchy!$J$86:$IV$86,"="&amp;$K70)&lt;&gt;0,$L70,0)</f>
        <v>0</v>
      </c>
      <c r="CQ70" s="61">
        <f>IF(COUNTIF(Setup_Hierarchy!$J$87:$IV$87,"="&amp;$K70)&lt;&gt;0,$L70,0)</f>
        <v>0</v>
      </c>
      <c r="CR70" s="61">
        <f>IF(COUNTIF(Setup_Hierarchy!$J$88:$IV$88,"="&amp;$K70)&lt;&gt;0,$L70,0)</f>
        <v>0</v>
      </c>
      <c r="CS70" s="61">
        <f>IF(COUNTIF(Setup_Hierarchy!$J$89:$IV$89,"="&amp;$K70)&lt;&gt;0,$L70,0)</f>
        <v>0</v>
      </c>
      <c r="CT70" s="61">
        <f>IF(COUNTIF(Setup_Hierarchy!$J$90:$IV$90,"="&amp;$K70)&lt;&gt;0,$L70,0)</f>
        <v>0</v>
      </c>
      <c r="CU70" s="61">
        <f>IF(COUNTIF(Setup_Hierarchy!$J$91:$IV$91,"="&amp;$K70)&lt;&gt;0,$L70,0)</f>
        <v>0</v>
      </c>
      <c r="CV70" s="61">
        <f>IF(COUNTIF(Setup_Hierarchy!$J$92:$IV$92,"="&amp;$K70)&lt;&gt;0,$L70,0)</f>
        <v>0</v>
      </c>
      <c r="CW70" s="61">
        <f>IF(COUNTIF(Setup_Hierarchy!$J$93:$IV$93,"="&amp;$K70)&lt;&gt;0,$L70,0)</f>
        <v>0</v>
      </c>
      <c r="CX70" s="61">
        <f>IF(COUNTIF(Setup_Hierarchy!$J$94:$IV$94,"="&amp;$K70)&lt;&gt;0,$L70,0)</f>
        <v>0</v>
      </c>
      <c r="CY70" s="61">
        <f>IF(COUNTIF(Setup_Hierarchy!$J$95:$IV$95,"="&amp;$K70)&lt;&gt;0,$L70,0)</f>
        <v>0</v>
      </c>
      <c r="CZ70" s="61">
        <f>IF(COUNTIF(Setup_Hierarchy!$J$96:$IV$96,"="&amp;$K70)&lt;&gt;0,$L70,0)</f>
        <v>0</v>
      </c>
      <c r="DA70" s="61">
        <f>IF(COUNTIF(Setup_Hierarchy!$J$97:$IV$97,"="&amp;$K70)&lt;&gt;0,$L70,0)</f>
        <v>0</v>
      </c>
      <c r="DB70" s="61">
        <f>IF(COUNTIF(Setup_Hierarchy!$J$98:$IV$98,"="&amp;$K70)&lt;&gt;0,$L70,0)</f>
        <v>0</v>
      </c>
      <c r="DC70" s="61">
        <f>IF(COUNTIF(Setup_Hierarchy!$J$99:$IV$99,"="&amp;$K70)&lt;&gt;0,$L70,0)</f>
        <v>0</v>
      </c>
      <c r="DD70" s="61">
        <f>IF(COUNTIF(Setup_Hierarchy!$J$100:$IV$100,"="&amp;$K70)&lt;&gt;0,$L70,0)</f>
        <v>0</v>
      </c>
      <c r="DE70" s="61">
        <f>IF(COUNTIF(Setup_Hierarchy!$J$101:$IV$101,"="&amp;$K70)&lt;&gt;0,$L70,0)</f>
        <v>0</v>
      </c>
      <c r="DF70" s="61">
        <f>IF(COUNTIF(Setup_Hierarchy!$J$102:$IV$102,"="&amp;$K70)&lt;&gt;0,$L70,0)</f>
        <v>0</v>
      </c>
      <c r="DG70" s="61">
        <f>IF(COUNTIF(Setup_Hierarchy!$J$103:$IV$103,"="&amp;$K70)&lt;&gt;0,$L70,0)</f>
        <v>0</v>
      </c>
      <c r="DH70" s="61">
        <f>IF(COUNTIF(Setup_Hierarchy!$J$104:$IV$104,"="&amp;$K70)&lt;&gt;0,$L70,0)</f>
        <v>0</v>
      </c>
      <c r="DI70" s="61">
        <f>IF(COUNTIF(Setup_Hierarchy!$J$105:$IV$105,"="&amp;$K70)&lt;&gt;0,$L70,0)</f>
        <v>0</v>
      </c>
      <c r="DJ70" s="61">
        <f>IF(COUNTIF(Setup_Hierarchy!$J$106:$IV$106,"="&amp;$K70)&lt;&gt;0,$L70,0)</f>
        <v>0</v>
      </c>
      <c r="DK70" s="61">
        <f>IF(COUNTIF(Setup_Hierarchy!$J$107:$IV$107,"="&amp;$K70)&lt;&gt;0,$L70,0)</f>
        <v>0</v>
      </c>
      <c r="DL70" s="61">
        <f>IF(COUNTIF(Setup_Hierarchy!$J$108:$IV$108,"="&amp;$K70)&lt;&gt;0,$L70,0)</f>
        <v>0</v>
      </c>
      <c r="DM70" s="61">
        <f>IF(COUNTIF(Setup_Hierarchy!$J$109:$IV$109,"="&amp;$K70)&lt;&gt;0,$L70,0)</f>
        <v>0</v>
      </c>
      <c r="DN70" s="61">
        <f>IF(COUNTIF(Setup_Hierarchy!$J$110:$IV$110,"="&amp;$K70)&lt;&gt;0,$L70,0)</f>
        <v>0</v>
      </c>
      <c r="DO70" s="61">
        <f>IF(COUNTIF(Setup_Hierarchy!$J$111:$IV$111,"="&amp;$K70)&lt;&gt;0,$L70,0)</f>
        <v>0</v>
      </c>
      <c r="DP70" s="61">
        <f>IF(COUNTIF(Setup_Hierarchy!$J$112:$IV$112,"="&amp;$K70)&lt;&gt;0,$L70,0)</f>
        <v>0</v>
      </c>
      <c r="DQ70" s="61">
        <f>IF(COUNTIF(Setup_Hierarchy!$J$113:$IV$113,"="&amp;$K70)&lt;&gt;0,$L70,0)</f>
        <v>0</v>
      </c>
      <c r="DR70" s="61">
        <f>IF(COUNTIF(Setup_Hierarchy!$J$114:$IV$114,"="&amp;$K70)&lt;&gt;0,$L70,0)</f>
        <v>0</v>
      </c>
      <c r="DS70" s="61">
        <f>IF(COUNTIF(Setup_Hierarchy!$J$115:$IV$115,"="&amp;$K70)&lt;&gt;0,$L70,0)</f>
        <v>0</v>
      </c>
      <c r="DT70" s="61">
        <f>IF(COUNTIF(Setup_Hierarchy!$J$116:$IV$116,"="&amp;$K70)&lt;&gt;0,$L70,0)</f>
        <v>-249.13</v>
      </c>
    </row>
    <row r="71" spans="2:124" x14ac:dyDescent="0.2">
      <c r="B71" t="s">
        <v>43</v>
      </c>
      <c r="C71">
        <v>7</v>
      </c>
      <c r="D71" t="s">
        <v>18</v>
      </c>
      <c r="E71" t="s">
        <v>369</v>
      </c>
      <c r="F71" t="s">
        <v>525</v>
      </c>
      <c r="G71" t="s">
        <v>531</v>
      </c>
      <c r="H71" t="s">
        <v>34</v>
      </c>
      <c r="I71">
        <v>5.3830000000000003E-2</v>
      </c>
      <c r="J71">
        <v>-0.12860099999999999</v>
      </c>
      <c r="K71">
        <v>625</v>
      </c>
      <c r="L71">
        <v>-19194.28</v>
      </c>
      <c r="M71" s="61">
        <f>IF(COUNTIF(Setup_Hierarchy!$J$5:$IV$5,"="&amp;$K71)&lt;&gt;0,$L71,0)</f>
        <v>-19194.28</v>
      </c>
      <c r="N71" s="61">
        <f>IF(COUNTIF(Setup_Hierarchy!$J$6:$IV$6,"="&amp;$K71)&lt;&gt;0,$L71,0)</f>
        <v>-19194.28</v>
      </c>
      <c r="O71" s="61">
        <f>IF(COUNTIF(Setup_Hierarchy!$J$7:$IV$7,"="&amp;$K71)&lt;&gt;0,$L71,0)</f>
        <v>-19194.28</v>
      </c>
      <c r="P71" s="61">
        <f>IF(COUNTIF(Setup_Hierarchy!$J$8:$IV$8,"="&amp;$K71)&lt;&gt;0,$L71,0)</f>
        <v>0</v>
      </c>
      <c r="Q71" s="61">
        <f>IF(COUNTIF(Setup_Hierarchy!$J$9:$IV$9,"="&amp;$K71)&lt;&gt;0,$L71,0)</f>
        <v>0</v>
      </c>
      <c r="R71" s="61">
        <f>IF(COUNTIF(Setup_Hierarchy!$J$10:$IV$10,"="&amp;$K71)&lt;&gt;0,$L71,0)</f>
        <v>0</v>
      </c>
      <c r="S71" s="61">
        <f>IF(COUNTIF(Setup_Hierarchy!$J$11:$IV$11,"="&amp;$K71)&lt;&gt;0,$L71,0)</f>
        <v>0</v>
      </c>
      <c r="T71" s="61">
        <f>IF(COUNTIF(Setup_Hierarchy!$J$12:$IV$12,"="&amp;$K71)&lt;&gt;0,$L71,0)</f>
        <v>0</v>
      </c>
      <c r="U71" s="61">
        <f>IF(COUNTIF(Setup_Hierarchy!$J$13:$IV$13,"="&amp;$K71)&lt;&gt;0,$L71,0)</f>
        <v>0</v>
      </c>
      <c r="V71" s="61">
        <f>IF(COUNTIF(Setup_Hierarchy!$J$14:$IV$14,"="&amp;$K71)&lt;&gt;0,$L71,0)</f>
        <v>0</v>
      </c>
      <c r="W71" s="61">
        <f>IF(COUNTIF(Setup_Hierarchy!$J$15:$IV$15,"="&amp;$K71)&lt;&gt;0,$L71,0)</f>
        <v>0</v>
      </c>
      <c r="X71" s="61">
        <f>IF(COUNTIF(Setup_Hierarchy!$J$16:$IV$16,"="&amp;$K71)&lt;&gt;0,$L71,0)</f>
        <v>0</v>
      </c>
      <c r="Y71" s="61">
        <f>IF(COUNTIF(Setup_Hierarchy!$J$17:$IV$17,"="&amp;$K71)&lt;&gt;0,$L71,0)</f>
        <v>0</v>
      </c>
      <c r="Z71" s="61">
        <f>IF(COUNTIF(Setup_Hierarchy!$J$18:$IV$18,"="&amp;$K71)&lt;&gt;0,$L71,0)</f>
        <v>0</v>
      </c>
      <c r="AA71" s="61">
        <f>IF(COUNTIF(Setup_Hierarchy!$J$19:$IV$19,"="&amp;$K71)&lt;&gt;0,$L71,0)</f>
        <v>0</v>
      </c>
      <c r="AB71" s="61">
        <f>IF(COUNTIF(Setup_Hierarchy!$J$20:$IV$20,"="&amp;$K71)&lt;&gt;0,$L71,0)</f>
        <v>0</v>
      </c>
      <c r="AC71" s="61">
        <f>IF(COUNTIF(Setup_Hierarchy!$J$21:$IV$21,"="&amp;$K71)&lt;&gt;0,$L71,0)</f>
        <v>0</v>
      </c>
      <c r="AD71" s="61">
        <f>IF(COUNTIF(Setup_Hierarchy!$J$22:$IV$22,"="&amp;$K71)&lt;&gt;0,$L71,0)</f>
        <v>0</v>
      </c>
      <c r="AE71" s="61">
        <f>IF(COUNTIF(Setup_Hierarchy!$J$23:$IV$23,"="&amp;$K71)&lt;&gt;0,$L71,0)</f>
        <v>0</v>
      </c>
      <c r="AF71" s="61">
        <f>IF(COUNTIF(Setup_Hierarchy!$J$24:$IV$24,"="&amp;$K71)&lt;&gt;0,$L71,0)</f>
        <v>0</v>
      </c>
      <c r="AG71" s="61">
        <f>IF(COUNTIF(Setup_Hierarchy!$J$25:$IV$25,"="&amp;$K71)&lt;&gt;0,$L71,0)</f>
        <v>0</v>
      </c>
      <c r="AH71" s="61">
        <f>IF(COUNTIF(Setup_Hierarchy!$J$26:$IV$26,"="&amp;$K71)&lt;&gt;0,$L71,0)</f>
        <v>0</v>
      </c>
      <c r="AI71" s="61">
        <f>IF(COUNTIF(Setup_Hierarchy!$J$27:$IV$27,"="&amp;$K71)&lt;&gt;0,$L71,0)</f>
        <v>0</v>
      </c>
      <c r="AJ71" s="61">
        <f>IF(COUNTIF(Setup_Hierarchy!$J$28:$IV$28,"="&amp;$K71)&lt;&gt;0,$L71,0)</f>
        <v>0</v>
      </c>
      <c r="AK71" s="61">
        <f>IF(COUNTIF(Setup_Hierarchy!$J$29:$IV$29,"="&amp;$K71)&lt;&gt;0,$L71,0)</f>
        <v>0</v>
      </c>
      <c r="AL71" s="61">
        <f>IF(COUNTIF(Setup_Hierarchy!$J$30:$IV$30,"="&amp;$K71)&lt;&gt;0,$L71,0)</f>
        <v>0</v>
      </c>
      <c r="AM71" s="61">
        <f>IF(COUNTIF(Setup_Hierarchy!$J$31:$IV$31,"="&amp;$K71)&lt;&gt;0,$L71,0)</f>
        <v>0</v>
      </c>
      <c r="AN71" s="61">
        <f>IF(COUNTIF(Setup_Hierarchy!$J$32:$IV$32,"="&amp;$K71)&lt;&gt;0,$L71,0)</f>
        <v>0</v>
      </c>
      <c r="AO71" s="61">
        <f>IF(COUNTIF(Setup_Hierarchy!$J$33:$IV$33,"="&amp;$K71)&lt;&gt;0,$L71,0)</f>
        <v>0</v>
      </c>
      <c r="AP71" s="61">
        <f>IF(COUNTIF(Setup_Hierarchy!$J$34:$IV$34,"="&amp;$K71)&lt;&gt;0,$L71,0)</f>
        <v>0</v>
      </c>
      <c r="AQ71" s="61">
        <f>IF(COUNTIF(Setup_Hierarchy!$J$35:$IV$35,"="&amp;$K71)&lt;&gt;0,$L71,0)</f>
        <v>0</v>
      </c>
      <c r="AR71" s="61">
        <f>IF(COUNTIF(Setup_Hierarchy!$J$36:$IV$36,"="&amp;$K71)&lt;&gt;0,$L71,0)</f>
        <v>0</v>
      </c>
      <c r="AS71" s="61">
        <f>IF(COUNTIF(Setup_Hierarchy!$J$37:$IV$37,"="&amp;$K71)&lt;&gt;0,$L71,0)</f>
        <v>0</v>
      </c>
      <c r="AT71" s="61">
        <f>IF(COUNTIF(Setup_Hierarchy!$J$38:$IV$38,"="&amp;$K71)&lt;&gt;0,$L71,0)</f>
        <v>0</v>
      </c>
      <c r="AU71" s="61">
        <f>IF(COUNTIF(Setup_Hierarchy!$J$39:$IV$39,"="&amp;$K71)&lt;&gt;0,$L71,0)</f>
        <v>0</v>
      </c>
      <c r="AV71" s="61">
        <f>IF(COUNTIF(Setup_Hierarchy!$J$40:$IV$40,"="&amp;$K71)&lt;&gt;0,$L71,0)</f>
        <v>0</v>
      </c>
      <c r="AW71" s="61">
        <f>IF(COUNTIF(Setup_Hierarchy!$J$41:$IV$41,"="&amp;$K71)&lt;&gt;0,$L71,0)</f>
        <v>0</v>
      </c>
      <c r="AX71" s="61">
        <f>IF(COUNTIF(Setup_Hierarchy!$J$42:$IV$42,"="&amp;$K71)&lt;&gt;0,$L71,0)</f>
        <v>0</v>
      </c>
      <c r="AY71" s="61">
        <f>IF(COUNTIF(Setup_Hierarchy!$J$43:$IV$43,"="&amp;$K71)&lt;&gt;0,$L71,0)</f>
        <v>0</v>
      </c>
      <c r="AZ71" s="61">
        <f>IF(COUNTIF(Setup_Hierarchy!$J$44:$IV$44,"="&amp;$K71)&lt;&gt;0,$L71,0)</f>
        <v>0</v>
      </c>
      <c r="BA71" s="61">
        <f>IF(COUNTIF(Setup_Hierarchy!$J$45:$IV$45,"="&amp;$K71)&lt;&gt;0,$L71,0)</f>
        <v>0</v>
      </c>
      <c r="BB71" s="61">
        <f>IF(COUNTIF(Setup_Hierarchy!$J$46:$IV$46,"="&amp;$K71)&lt;&gt;0,$L71,0)</f>
        <v>0</v>
      </c>
      <c r="BC71" s="61">
        <f>IF(COUNTIF(Setup_Hierarchy!$J$47:$IV$47,"="&amp;$K71)&lt;&gt;0,$L71,0)</f>
        <v>0</v>
      </c>
      <c r="BD71" s="61">
        <f>IF(COUNTIF(Setup_Hierarchy!$J$48:$IV$48,"="&amp;$K71)&lt;&gt;0,$L71,0)</f>
        <v>0</v>
      </c>
      <c r="BE71" s="61">
        <f>IF(COUNTIF(Setup_Hierarchy!$J$49:$IV$49,"="&amp;$K71)&lt;&gt;0,$L71,0)</f>
        <v>0</v>
      </c>
      <c r="BF71" s="61">
        <f>IF(COUNTIF(Setup_Hierarchy!$J$50:$IV$50,"="&amp;$K71)&lt;&gt;0,$L71,0)</f>
        <v>0</v>
      </c>
      <c r="BG71" s="61">
        <f>IF(COUNTIF(Setup_Hierarchy!$J$51:$IV$51,"="&amp;$K71)&lt;&gt;0,$L71,0)</f>
        <v>-19194.28</v>
      </c>
      <c r="BH71" s="61">
        <f>IF(COUNTIF(Setup_Hierarchy!$J$52:$IV$52,"="&amp;$K71)&lt;&gt;0,$L71,0)</f>
        <v>0</v>
      </c>
      <c r="BI71" s="61">
        <f>IF(COUNTIF(Setup_Hierarchy!$J$53:$IV$53,"="&amp;$K71)&lt;&gt;0,$L71,0)</f>
        <v>0</v>
      </c>
      <c r="BJ71" s="61">
        <f>IF(COUNTIF(Setup_Hierarchy!$J$54:$IV$54,"="&amp;$K71)&lt;&gt;0,$L71,0)</f>
        <v>0</v>
      </c>
      <c r="BK71" s="61">
        <f>IF(COUNTIF(Setup_Hierarchy!$J$55:$IV$55,"="&amp;$K71)&lt;&gt;0,$L71,0)</f>
        <v>0</v>
      </c>
      <c r="BL71" s="61">
        <f>IF(COUNTIF(Setup_Hierarchy!$J$56:$IV$56,"="&amp;$K71)&lt;&gt;0,$L71,0)</f>
        <v>0</v>
      </c>
      <c r="BM71" s="61">
        <f>IF(COUNTIF(Setup_Hierarchy!$J$57:$IV$57,"="&amp;$K71)&lt;&gt;0,$L71,0)</f>
        <v>0</v>
      </c>
      <c r="BN71" s="61">
        <f>IF(COUNTIF(Setup_Hierarchy!$J$58:$IV$58,"="&amp;$K71)&lt;&gt;0,$L71,0)</f>
        <v>0</v>
      </c>
      <c r="BO71" s="61">
        <f>IF(COUNTIF(Setup_Hierarchy!$J$59:$IV$59,"="&amp;$K71)&lt;&gt;0,$L71,0)</f>
        <v>-19194.28</v>
      </c>
      <c r="BP71" s="61">
        <f>IF(COUNTIF(Setup_Hierarchy!$J$60:$IV$60,"="&amp;$K71)&lt;&gt;0,$L71,0)</f>
        <v>0</v>
      </c>
      <c r="BQ71" s="61">
        <f>IF(COUNTIF(Setup_Hierarchy!$J$61:$IV$61,"="&amp;$K71)&lt;&gt;0,$L71,0)</f>
        <v>0</v>
      </c>
      <c r="BR71" s="61">
        <f>IF(COUNTIF(Setup_Hierarchy!$J$62:$IV$62,"="&amp;$K71)&lt;&gt;0,$L71,0)</f>
        <v>0</v>
      </c>
      <c r="BS71" s="61">
        <f>IF(COUNTIF(Setup_Hierarchy!$J$63:$IV$63,"="&amp;$K71)&lt;&gt;0,$L71,0)</f>
        <v>0</v>
      </c>
      <c r="BT71" s="61">
        <f>IF(COUNTIF(Setup_Hierarchy!$J$64:$IV$64,"="&amp;$K71)&lt;&gt;0,$L71,0)</f>
        <v>0</v>
      </c>
      <c r="BU71" s="61">
        <f>IF(COUNTIF(Setup_Hierarchy!$J$65:$IV$65,"="&amp;$K71)&lt;&gt;0,$L71,0)</f>
        <v>0</v>
      </c>
      <c r="BV71" s="61">
        <f>IF(COUNTIF(Setup_Hierarchy!$J$66:$IV$66,"="&amp;$K71)&lt;&gt;0,$L71,0)</f>
        <v>0</v>
      </c>
      <c r="BW71" s="61">
        <f>IF(COUNTIF(Setup_Hierarchy!$J$67:$IV$67,"="&amp;$K71)&lt;&gt;0,$L71,0)</f>
        <v>0</v>
      </c>
      <c r="BX71" s="61">
        <f>IF(COUNTIF(Setup_Hierarchy!$J$68:$IV$68,"="&amp;$K71)&lt;&gt;0,$L71,0)</f>
        <v>0</v>
      </c>
      <c r="BY71" s="61">
        <f>IF(COUNTIF(Setup_Hierarchy!$J$69:$IV$69,"="&amp;$K71)&lt;&gt;0,$L71,0)</f>
        <v>-19194.28</v>
      </c>
      <c r="BZ71" s="61">
        <f>IF(COUNTIF(Setup_Hierarchy!$J$70:$IV$70,"="&amp;$K71)&lt;&gt;0,$L71,0)</f>
        <v>-19194.28</v>
      </c>
      <c r="CA71" s="61">
        <f>IF(COUNTIF(Setup_Hierarchy!$J$71:$IV$71,"="&amp;$K71)&lt;&gt;0,$L71,0)</f>
        <v>0</v>
      </c>
      <c r="CB71" s="61">
        <f>IF(COUNTIF(Setup_Hierarchy!$J$72:$IV$72,"="&amp;$K71)&lt;&gt;0,$L71,0)</f>
        <v>0</v>
      </c>
      <c r="CC71" s="61">
        <f>IF(COUNTIF(Setup_Hierarchy!$J$73:$IV$73,"="&amp;$K71)&lt;&gt;0,$L71,0)</f>
        <v>0</v>
      </c>
      <c r="CD71" s="61">
        <f>IF(COUNTIF(Setup_Hierarchy!$J$74:$IV$74,"="&amp;$K71)&lt;&gt;0,$L71,0)</f>
        <v>0</v>
      </c>
      <c r="CE71" s="61">
        <f>IF(COUNTIF(Setup_Hierarchy!$J$75:$IV$75,"="&amp;$K71)&lt;&gt;0,$L71,0)</f>
        <v>0</v>
      </c>
      <c r="CF71" s="61">
        <f>IF(COUNTIF(Setup_Hierarchy!$J$76:$IV$76,"="&amp;$K71)&lt;&gt;0,$L71,0)</f>
        <v>0</v>
      </c>
      <c r="CG71" s="61">
        <f>IF(COUNTIF(Setup_Hierarchy!$J$77:$IV$77,"="&amp;$K71)&lt;&gt;0,$L71,0)</f>
        <v>0</v>
      </c>
      <c r="CH71" s="61">
        <f>IF(COUNTIF(Setup_Hierarchy!$J$78:$IV$78,"="&amp;$K71)&lt;&gt;0,$L71,0)</f>
        <v>0</v>
      </c>
      <c r="CI71" s="61">
        <f>IF(COUNTIF(Setup_Hierarchy!$J$79:$IV$79,"="&amp;$K71)&lt;&gt;0,$L71,0)</f>
        <v>0</v>
      </c>
      <c r="CJ71" s="61">
        <f>IF(COUNTIF(Setup_Hierarchy!$J$80:$IV$80,"="&amp;$K71)&lt;&gt;0,$L71,0)</f>
        <v>0</v>
      </c>
      <c r="CK71" s="61">
        <f>IF(COUNTIF(Setup_Hierarchy!$J$81:$IV$81,"="&amp;$K71)&lt;&gt;0,$L71,0)</f>
        <v>0</v>
      </c>
      <c r="CL71" s="61">
        <f>IF(COUNTIF(Setup_Hierarchy!$J$82:$IV$82,"="&amp;$K71)&lt;&gt;0,$L71,0)</f>
        <v>0</v>
      </c>
      <c r="CM71" s="61">
        <f>IF(COUNTIF(Setup_Hierarchy!$J$83:$IV$83,"="&amp;$K71)&lt;&gt;0,$L71,0)</f>
        <v>0</v>
      </c>
      <c r="CN71" s="61">
        <f>IF(COUNTIF(Setup_Hierarchy!$J$84:$IV$84,"="&amp;$K71)&lt;&gt;0,$L71,0)</f>
        <v>0</v>
      </c>
      <c r="CO71" s="61">
        <f>IF(COUNTIF(Setup_Hierarchy!$J$85:$IV$85,"="&amp;$K71)&lt;&gt;0,$L71,0)</f>
        <v>0</v>
      </c>
      <c r="CP71" s="61">
        <f>IF(COUNTIF(Setup_Hierarchy!$J$86:$IV$86,"="&amp;$K71)&lt;&gt;0,$L71,0)</f>
        <v>0</v>
      </c>
      <c r="CQ71" s="61">
        <f>IF(COUNTIF(Setup_Hierarchy!$J$87:$IV$87,"="&amp;$K71)&lt;&gt;0,$L71,0)</f>
        <v>0</v>
      </c>
      <c r="CR71" s="61">
        <f>IF(COUNTIF(Setup_Hierarchy!$J$88:$IV$88,"="&amp;$K71)&lt;&gt;0,$L71,0)</f>
        <v>0</v>
      </c>
      <c r="CS71" s="61">
        <f>IF(COUNTIF(Setup_Hierarchy!$J$89:$IV$89,"="&amp;$K71)&lt;&gt;0,$L71,0)</f>
        <v>0</v>
      </c>
      <c r="CT71" s="61">
        <f>IF(COUNTIF(Setup_Hierarchy!$J$90:$IV$90,"="&amp;$K71)&lt;&gt;0,$L71,0)</f>
        <v>0</v>
      </c>
      <c r="CU71" s="61">
        <f>IF(COUNTIF(Setup_Hierarchy!$J$91:$IV$91,"="&amp;$K71)&lt;&gt;0,$L71,0)</f>
        <v>0</v>
      </c>
      <c r="CV71" s="61">
        <f>IF(COUNTIF(Setup_Hierarchy!$J$92:$IV$92,"="&amp;$K71)&lt;&gt;0,$L71,0)</f>
        <v>0</v>
      </c>
      <c r="CW71" s="61">
        <f>IF(COUNTIF(Setup_Hierarchy!$J$93:$IV$93,"="&amp;$K71)&lt;&gt;0,$L71,0)</f>
        <v>0</v>
      </c>
      <c r="CX71" s="61">
        <f>IF(COUNTIF(Setup_Hierarchy!$J$94:$IV$94,"="&amp;$K71)&lt;&gt;0,$L71,0)</f>
        <v>0</v>
      </c>
      <c r="CY71" s="61">
        <f>IF(COUNTIF(Setup_Hierarchy!$J$95:$IV$95,"="&amp;$K71)&lt;&gt;0,$L71,0)</f>
        <v>0</v>
      </c>
      <c r="CZ71" s="61">
        <f>IF(COUNTIF(Setup_Hierarchy!$J$96:$IV$96,"="&amp;$K71)&lt;&gt;0,$L71,0)</f>
        <v>0</v>
      </c>
      <c r="DA71" s="61">
        <f>IF(COUNTIF(Setup_Hierarchy!$J$97:$IV$97,"="&amp;$K71)&lt;&gt;0,$L71,0)</f>
        <v>0</v>
      </c>
      <c r="DB71" s="61">
        <f>IF(COUNTIF(Setup_Hierarchy!$J$98:$IV$98,"="&amp;$K71)&lt;&gt;0,$L71,0)</f>
        <v>0</v>
      </c>
      <c r="DC71" s="61">
        <f>IF(COUNTIF(Setup_Hierarchy!$J$99:$IV$99,"="&amp;$K71)&lt;&gt;0,$L71,0)</f>
        <v>0</v>
      </c>
      <c r="DD71" s="61">
        <f>IF(COUNTIF(Setup_Hierarchy!$J$100:$IV$100,"="&amp;$K71)&lt;&gt;0,$L71,0)</f>
        <v>0</v>
      </c>
      <c r="DE71" s="61">
        <f>IF(COUNTIF(Setup_Hierarchy!$J$101:$IV$101,"="&amp;$K71)&lt;&gt;0,$L71,0)</f>
        <v>0</v>
      </c>
      <c r="DF71" s="61">
        <f>IF(COUNTIF(Setup_Hierarchy!$J$102:$IV$102,"="&amp;$K71)&lt;&gt;0,$L71,0)</f>
        <v>0</v>
      </c>
      <c r="DG71" s="61">
        <f>IF(COUNTIF(Setup_Hierarchy!$J$103:$IV$103,"="&amp;$K71)&lt;&gt;0,$L71,0)</f>
        <v>0</v>
      </c>
      <c r="DH71" s="61">
        <f>IF(COUNTIF(Setup_Hierarchy!$J$104:$IV$104,"="&amp;$K71)&lt;&gt;0,$L71,0)</f>
        <v>0</v>
      </c>
      <c r="DI71" s="61">
        <f>IF(COUNTIF(Setup_Hierarchy!$J$105:$IV$105,"="&amp;$K71)&lt;&gt;0,$L71,0)</f>
        <v>0</v>
      </c>
      <c r="DJ71" s="61">
        <f>IF(COUNTIF(Setup_Hierarchy!$J$106:$IV$106,"="&amp;$K71)&lt;&gt;0,$L71,0)</f>
        <v>0</v>
      </c>
      <c r="DK71" s="61">
        <f>IF(COUNTIF(Setup_Hierarchy!$J$107:$IV$107,"="&amp;$K71)&lt;&gt;0,$L71,0)</f>
        <v>0</v>
      </c>
      <c r="DL71" s="61">
        <f>IF(COUNTIF(Setup_Hierarchy!$J$108:$IV$108,"="&amp;$K71)&lt;&gt;0,$L71,0)</f>
        <v>0</v>
      </c>
      <c r="DM71" s="61">
        <f>IF(COUNTIF(Setup_Hierarchy!$J$109:$IV$109,"="&amp;$K71)&lt;&gt;0,$L71,0)</f>
        <v>0</v>
      </c>
      <c r="DN71" s="61">
        <f>IF(COUNTIF(Setup_Hierarchy!$J$110:$IV$110,"="&amp;$K71)&lt;&gt;0,$L71,0)</f>
        <v>0</v>
      </c>
      <c r="DO71" s="61">
        <f>IF(COUNTIF(Setup_Hierarchy!$J$111:$IV$111,"="&amp;$K71)&lt;&gt;0,$L71,0)</f>
        <v>0</v>
      </c>
      <c r="DP71" s="61">
        <f>IF(COUNTIF(Setup_Hierarchy!$J$112:$IV$112,"="&amp;$K71)&lt;&gt;0,$L71,0)</f>
        <v>0</v>
      </c>
      <c r="DQ71" s="61">
        <f>IF(COUNTIF(Setup_Hierarchy!$J$113:$IV$113,"="&amp;$K71)&lt;&gt;0,$L71,0)</f>
        <v>0</v>
      </c>
      <c r="DR71" s="61">
        <f>IF(COUNTIF(Setup_Hierarchy!$J$114:$IV$114,"="&amp;$K71)&lt;&gt;0,$L71,0)</f>
        <v>0</v>
      </c>
      <c r="DS71" s="61">
        <f>IF(COUNTIF(Setup_Hierarchy!$J$115:$IV$115,"="&amp;$K71)&lt;&gt;0,$L71,0)</f>
        <v>0</v>
      </c>
      <c r="DT71" s="61">
        <f>IF(COUNTIF(Setup_Hierarchy!$J$116:$IV$116,"="&amp;$K71)&lt;&gt;0,$L71,0)</f>
        <v>0</v>
      </c>
    </row>
    <row r="72" spans="2:124" x14ac:dyDescent="0.2">
      <c r="B72" t="s">
        <v>43</v>
      </c>
      <c r="C72">
        <v>7</v>
      </c>
      <c r="D72" t="s">
        <v>18</v>
      </c>
      <c r="E72" t="s">
        <v>369</v>
      </c>
      <c r="F72" t="s">
        <v>525</v>
      </c>
      <c r="G72" t="s">
        <v>531</v>
      </c>
      <c r="H72" t="s">
        <v>34</v>
      </c>
      <c r="I72">
        <v>5.3830000000000003E-2</v>
      </c>
      <c r="J72">
        <v>-0.12860099999999999</v>
      </c>
      <c r="K72">
        <v>626</v>
      </c>
      <c r="L72">
        <v>200.2</v>
      </c>
      <c r="M72" s="61">
        <f>IF(COUNTIF(Setup_Hierarchy!$J$5:$IV$5,"="&amp;$K72)&lt;&gt;0,$L72,0)</f>
        <v>200.2</v>
      </c>
      <c r="N72" s="61">
        <f>IF(COUNTIF(Setup_Hierarchy!$J$6:$IV$6,"="&amp;$K72)&lt;&gt;0,$L72,0)</f>
        <v>200.2</v>
      </c>
      <c r="O72" s="61">
        <f>IF(COUNTIF(Setup_Hierarchy!$J$7:$IV$7,"="&amp;$K72)&lt;&gt;0,$L72,0)</f>
        <v>200.2</v>
      </c>
      <c r="P72" s="61">
        <f>IF(COUNTIF(Setup_Hierarchy!$J$8:$IV$8,"="&amp;$K72)&lt;&gt;0,$L72,0)</f>
        <v>0</v>
      </c>
      <c r="Q72" s="61">
        <f>IF(COUNTIF(Setup_Hierarchy!$J$9:$IV$9,"="&amp;$K72)&lt;&gt;0,$L72,0)</f>
        <v>0</v>
      </c>
      <c r="R72" s="61">
        <f>IF(COUNTIF(Setup_Hierarchy!$J$10:$IV$10,"="&amp;$K72)&lt;&gt;0,$L72,0)</f>
        <v>0</v>
      </c>
      <c r="S72" s="61">
        <f>IF(COUNTIF(Setup_Hierarchy!$J$11:$IV$11,"="&amp;$K72)&lt;&gt;0,$L72,0)</f>
        <v>0</v>
      </c>
      <c r="T72" s="61">
        <f>IF(COUNTIF(Setup_Hierarchy!$J$12:$IV$12,"="&amp;$K72)&lt;&gt;0,$L72,0)</f>
        <v>0</v>
      </c>
      <c r="U72" s="61">
        <f>IF(COUNTIF(Setup_Hierarchy!$J$13:$IV$13,"="&amp;$K72)&lt;&gt;0,$L72,0)</f>
        <v>0</v>
      </c>
      <c r="V72" s="61">
        <f>IF(COUNTIF(Setup_Hierarchy!$J$14:$IV$14,"="&amp;$K72)&lt;&gt;0,$L72,0)</f>
        <v>0</v>
      </c>
      <c r="W72" s="61">
        <f>IF(COUNTIF(Setup_Hierarchy!$J$15:$IV$15,"="&amp;$K72)&lt;&gt;0,$L72,0)</f>
        <v>0</v>
      </c>
      <c r="X72" s="61">
        <f>IF(COUNTIF(Setup_Hierarchy!$J$16:$IV$16,"="&amp;$K72)&lt;&gt;0,$L72,0)</f>
        <v>0</v>
      </c>
      <c r="Y72" s="61">
        <f>IF(COUNTIF(Setup_Hierarchy!$J$17:$IV$17,"="&amp;$K72)&lt;&gt;0,$L72,0)</f>
        <v>0</v>
      </c>
      <c r="Z72" s="61">
        <f>IF(COUNTIF(Setup_Hierarchy!$J$18:$IV$18,"="&amp;$K72)&lt;&gt;0,$L72,0)</f>
        <v>0</v>
      </c>
      <c r="AA72" s="61">
        <f>IF(COUNTIF(Setup_Hierarchy!$J$19:$IV$19,"="&amp;$K72)&lt;&gt;0,$L72,0)</f>
        <v>0</v>
      </c>
      <c r="AB72" s="61">
        <f>IF(COUNTIF(Setup_Hierarchy!$J$20:$IV$20,"="&amp;$K72)&lt;&gt;0,$L72,0)</f>
        <v>0</v>
      </c>
      <c r="AC72" s="61">
        <f>IF(COUNTIF(Setup_Hierarchy!$J$21:$IV$21,"="&amp;$K72)&lt;&gt;0,$L72,0)</f>
        <v>0</v>
      </c>
      <c r="AD72" s="61">
        <f>IF(COUNTIF(Setup_Hierarchy!$J$22:$IV$22,"="&amp;$K72)&lt;&gt;0,$L72,0)</f>
        <v>0</v>
      </c>
      <c r="AE72" s="61">
        <f>IF(COUNTIF(Setup_Hierarchy!$J$23:$IV$23,"="&amp;$K72)&lt;&gt;0,$L72,0)</f>
        <v>0</v>
      </c>
      <c r="AF72" s="61">
        <f>IF(COUNTIF(Setup_Hierarchy!$J$24:$IV$24,"="&amp;$K72)&lt;&gt;0,$L72,0)</f>
        <v>0</v>
      </c>
      <c r="AG72" s="61">
        <f>IF(COUNTIF(Setup_Hierarchy!$J$25:$IV$25,"="&amp;$K72)&lt;&gt;0,$L72,0)</f>
        <v>0</v>
      </c>
      <c r="AH72" s="61">
        <f>IF(COUNTIF(Setup_Hierarchy!$J$26:$IV$26,"="&amp;$K72)&lt;&gt;0,$L72,0)</f>
        <v>0</v>
      </c>
      <c r="AI72" s="61">
        <f>IF(COUNTIF(Setup_Hierarchy!$J$27:$IV$27,"="&amp;$K72)&lt;&gt;0,$L72,0)</f>
        <v>0</v>
      </c>
      <c r="AJ72" s="61">
        <f>IF(COUNTIF(Setup_Hierarchy!$J$28:$IV$28,"="&amp;$K72)&lt;&gt;0,$L72,0)</f>
        <v>0</v>
      </c>
      <c r="AK72" s="61">
        <f>IF(COUNTIF(Setup_Hierarchy!$J$29:$IV$29,"="&amp;$K72)&lt;&gt;0,$L72,0)</f>
        <v>0</v>
      </c>
      <c r="AL72" s="61">
        <f>IF(COUNTIF(Setup_Hierarchy!$J$30:$IV$30,"="&amp;$K72)&lt;&gt;0,$L72,0)</f>
        <v>0</v>
      </c>
      <c r="AM72" s="61">
        <f>IF(COUNTIF(Setup_Hierarchy!$J$31:$IV$31,"="&amp;$K72)&lt;&gt;0,$L72,0)</f>
        <v>0</v>
      </c>
      <c r="AN72" s="61">
        <f>IF(COUNTIF(Setup_Hierarchy!$J$32:$IV$32,"="&amp;$K72)&lt;&gt;0,$L72,0)</f>
        <v>0</v>
      </c>
      <c r="AO72" s="61">
        <f>IF(COUNTIF(Setup_Hierarchy!$J$33:$IV$33,"="&amp;$K72)&lt;&gt;0,$L72,0)</f>
        <v>0</v>
      </c>
      <c r="AP72" s="61">
        <f>IF(COUNTIF(Setup_Hierarchy!$J$34:$IV$34,"="&amp;$K72)&lt;&gt;0,$L72,0)</f>
        <v>0</v>
      </c>
      <c r="AQ72" s="61">
        <f>IF(COUNTIF(Setup_Hierarchy!$J$35:$IV$35,"="&amp;$K72)&lt;&gt;0,$L72,0)</f>
        <v>0</v>
      </c>
      <c r="AR72" s="61">
        <f>IF(COUNTIF(Setup_Hierarchy!$J$36:$IV$36,"="&amp;$K72)&lt;&gt;0,$L72,0)</f>
        <v>0</v>
      </c>
      <c r="AS72" s="61">
        <f>IF(COUNTIF(Setup_Hierarchy!$J$37:$IV$37,"="&amp;$K72)&lt;&gt;0,$L72,0)</f>
        <v>0</v>
      </c>
      <c r="AT72" s="61">
        <f>IF(COUNTIF(Setup_Hierarchy!$J$38:$IV$38,"="&amp;$K72)&lt;&gt;0,$L72,0)</f>
        <v>0</v>
      </c>
      <c r="AU72" s="61">
        <f>IF(COUNTIF(Setup_Hierarchy!$J$39:$IV$39,"="&amp;$K72)&lt;&gt;0,$L72,0)</f>
        <v>0</v>
      </c>
      <c r="AV72" s="61">
        <f>IF(COUNTIF(Setup_Hierarchy!$J$40:$IV$40,"="&amp;$K72)&lt;&gt;0,$L72,0)</f>
        <v>0</v>
      </c>
      <c r="AW72" s="61">
        <f>IF(COUNTIF(Setup_Hierarchy!$J$41:$IV$41,"="&amp;$K72)&lt;&gt;0,$L72,0)</f>
        <v>0</v>
      </c>
      <c r="AX72" s="61">
        <f>IF(COUNTIF(Setup_Hierarchy!$J$42:$IV$42,"="&amp;$K72)&lt;&gt;0,$L72,0)</f>
        <v>0</v>
      </c>
      <c r="AY72" s="61">
        <f>IF(COUNTIF(Setup_Hierarchy!$J$43:$IV$43,"="&amp;$K72)&lt;&gt;0,$L72,0)</f>
        <v>0</v>
      </c>
      <c r="AZ72" s="61">
        <f>IF(COUNTIF(Setup_Hierarchy!$J$44:$IV$44,"="&amp;$K72)&lt;&gt;0,$L72,0)</f>
        <v>0</v>
      </c>
      <c r="BA72" s="61">
        <f>IF(COUNTIF(Setup_Hierarchy!$J$45:$IV$45,"="&amp;$K72)&lt;&gt;0,$L72,0)</f>
        <v>0</v>
      </c>
      <c r="BB72" s="61">
        <f>IF(COUNTIF(Setup_Hierarchy!$J$46:$IV$46,"="&amp;$K72)&lt;&gt;0,$L72,0)</f>
        <v>0</v>
      </c>
      <c r="BC72" s="61">
        <f>IF(COUNTIF(Setup_Hierarchy!$J$47:$IV$47,"="&amp;$K72)&lt;&gt;0,$L72,0)</f>
        <v>0</v>
      </c>
      <c r="BD72" s="61">
        <f>IF(COUNTIF(Setup_Hierarchy!$J$48:$IV$48,"="&amp;$K72)&lt;&gt;0,$L72,0)</f>
        <v>0</v>
      </c>
      <c r="BE72" s="61">
        <f>IF(COUNTIF(Setup_Hierarchy!$J$49:$IV$49,"="&amp;$K72)&lt;&gt;0,$L72,0)</f>
        <v>0</v>
      </c>
      <c r="BF72" s="61">
        <f>IF(COUNTIF(Setup_Hierarchy!$J$50:$IV$50,"="&amp;$K72)&lt;&gt;0,$L72,0)</f>
        <v>0</v>
      </c>
      <c r="BG72" s="61">
        <f>IF(COUNTIF(Setup_Hierarchy!$J$51:$IV$51,"="&amp;$K72)&lt;&gt;0,$L72,0)</f>
        <v>200.2</v>
      </c>
      <c r="BH72" s="61">
        <f>IF(COUNTIF(Setup_Hierarchy!$J$52:$IV$52,"="&amp;$K72)&lt;&gt;0,$L72,0)</f>
        <v>0</v>
      </c>
      <c r="BI72" s="61">
        <f>IF(COUNTIF(Setup_Hierarchy!$J$53:$IV$53,"="&amp;$K72)&lt;&gt;0,$L72,0)</f>
        <v>0</v>
      </c>
      <c r="BJ72" s="61">
        <f>IF(COUNTIF(Setup_Hierarchy!$J$54:$IV$54,"="&amp;$K72)&lt;&gt;0,$L72,0)</f>
        <v>0</v>
      </c>
      <c r="BK72" s="61">
        <f>IF(COUNTIF(Setup_Hierarchy!$J$55:$IV$55,"="&amp;$K72)&lt;&gt;0,$L72,0)</f>
        <v>0</v>
      </c>
      <c r="BL72" s="61">
        <f>IF(COUNTIF(Setup_Hierarchy!$J$56:$IV$56,"="&amp;$K72)&lt;&gt;0,$L72,0)</f>
        <v>0</v>
      </c>
      <c r="BM72" s="61">
        <f>IF(COUNTIF(Setup_Hierarchy!$J$57:$IV$57,"="&amp;$K72)&lt;&gt;0,$L72,0)</f>
        <v>0</v>
      </c>
      <c r="BN72" s="61">
        <f>IF(COUNTIF(Setup_Hierarchy!$J$58:$IV$58,"="&amp;$K72)&lt;&gt;0,$L72,0)</f>
        <v>0</v>
      </c>
      <c r="BO72" s="61">
        <f>IF(COUNTIF(Setup_Hierarchy!$J$59:$IV$59,"="&amp;$K72)&lt;&gt;0,$L72,0)</f>
        <v>200.2</v>
      </c>
      <c r="BP72" s="61">
        <f>IF(COUNTIF(Setup_Hierarchy!$J$60:$IV$60,"="&amp;$K72)&lt;&gt;0,$L72,0)</f>
        <v>0</v>
      </c>
      <c r="BQ72" s="61">
        <f>IF(COUNTIF(Setup_Hierarchy!$J$61:$IV$61,"="&amp;$K72)&lt;&gt;0,$L72,0)</f>
        <v>0</v>
      </c>
      <c r="BR72" s="61">
        <f>IF(COUNTIF(Setup_Hierarchy!$J$62:$IV$62,"="&amp;$K72)&lt;&gt;0,$L72,0)</f>
        <v>0</v>
      </c>
      <c r="BS72" s="61">
        <f>IF(COUNTIF(Setup_Hierarchy!$J$63:$IV$63,"="&amp;$K72)&lt;&gt;0,$L72,0)</f>
        <v>0</v>
      </c>
      <c r="BT72" s="61">
        <f>IF(COUNTIF(Setup_Hierarchy!$J$64:$IV$64,"="&amp;$K72)&lt;&gt;0,$L72,0)</f>
        <v>0</v>
      </c>
      <c r="BU72" s="61">
        <f>IF(COUNTIF(Setup_Hierarchy!$J$65:$IV$65,"="&amp;$K72)&lt;&gt;0,$L72,0)</f>
        <v>0</v>
      </c>
      <c r="BV72" s="61">
        <f>IF(COUNTIF(Setup_Hierarchy!$J$66:$IV$66,"="&amp;$K72)&lt;&gt;0,$L72,0)</f>
        <v>0</v>
      </c>
      <c r="BW72" s="61">
        <f>IF(COUNTIF(Setup_Hierarchy!$J$67:$IV$67,"="&amp;$K72)&lt;&gt;0,$L72,0)</f>
        <v>0</v>
      </c>
      <c r="BX72" s="61">
        <f>IF(COUNTIF(Setup_Hierarchy!$J$68:$IV$68,"="&amp;$K72)&lt;&gt;0,$L72,0)</f>
        <v>0</v>
      </c>
      <c r="BY72" s="61">
        <f>IF(COUNTIF(Setup_Hierarchy!$J$69:$IV$69,"="&amp;$K72)&lt;&gt;0,$L72,0)</f>
        <v>0</v>
      </c>
      <c r="BZ72" s="61">
        <f>IF(COUNTIF(Setup_Hierarchy!$J$70:$IV$70,"="&amp;$K72)&lt;&gt;0,$L72,0)</f>
        <v>0</v>
      </c>
      <c r="CA72" s="61">
        <f>IF(COUNTIF(Setup_Hierarchy!$J$71:$IV$71,"="&amp;$K72)&lt;&gt;0,$L72,0)</f>
        <v>0</v>
      </c>
      <c r="CB72" s="61">
        <f>IF(COUNTIF(Setup_Hierarchy!$J$72:$IV$72,"="&amp;$K72)&lt;&gt;0,$L72,0)</f>
        <v>200.2</v>
      </c>
      <c r="CC72" s="61">
        <f>IF(COUNTIF(Setup_Hierarchy!$J$73:$IV$73,"="&amp;$K72)&lt;&gt;0,$L72,0)</f>
        <v>200.2</v>
      </c>
      <c r="CD72" s="61">
        <f>IF(COUNTIF(Setup_Hierarchy!$J$74:$IV$74,"="&amp;$K72)&lt;&gt;0,$L72,0)</f>
        <v>0</v>
      </c>
      <c r="CE72" s="61">
        <f>IF(COUNTIF(Setup_Hierarchy!$J$75:$IV$75,"="&amp;$K72)&lt;&gt;0,$L72,0)</f>
        <v>0</v>
      </c>
      <c r="CF72" s="61">
        <f>IF(COUNTIF(Setup_Hierarchy!$J$76:$IV$76,"="&amp;$K72)&lt;&gt;0,$L72,0)</f>
        <v>0</v>
      </c>
      <c r="CG72" s="61">
        <f>IF(COUNTIF(Setup_Hierarchy!$J$77:$IV$77,"="&amp;$K72)&lt;&gt;0,$L72,0)</f>
        <v>0</v>
      </c>
      <c r="CH72" s="61">
        <f>IF(COUNTIF(Setup_Hierarchy!$J$78:$IV$78,"="&amp;$K72)&lt;&gt;0,$L72,0)</f>
        <v>0</v>
      </c>
      <c r="CI72" s="61">
        <f>IF(COUNTIF(Setup_Hierarchy!$J$79:$IV$79,"="&amp;$K72)&lt;&gt;0,$L72,0)</f>
        <v>0</v>
      </c>
      <c r="CJ72" s="61">
        <f>IF(COUNTIF(Setup_Hierarchy!$J$80:$IV$80,"="&amp;$K72)&lt;&gt;0,$L72,0)</f>
        <v>0</v>
      </c>
      <c r="CK72" s="61">
        <f>IF(COUNTIF(Setup_Hierarchy!$J$81:$IV$81,"="&amp;$K72)&lt;&gt;0,$L72,0)</f>
        <v>0</v>
      </c>
      <c r="CL72" s="61">
        <f>IF(COUNTIF(Setup_Hierarchy!$J$82:$IV$82,"="&amp;$K72)&lt;&gt;0,$L72,0)</f>
        <v>0</v>
      </c>
      <c r="CM72" s="61">
        <f>IF(COUNTIF(Setup_Hierarchy!$J$83:$IV$83,"="&amp;$K72)&lt;&gt;0,$L72,0)</f>
        <v>0</v>
      </c>
      <c r="CN72" s="61">
        <f>IF(COUNTIF(Setup_Hierarchy!$J$84:$IV$84,"="&amp;$K72)&lt;&gt;0,$L72,0)</f>
        <v>0</v>
      </c>
      <c r="CO72" s="61">
        <f>IF(COUNTIF(Setup_Hierarchy!$J$85:$IV$85,"="&amp;$K72)&lt;&gt;0,$L72,0)</f>
        <v>0</v>
      </c>
      <c r="CP72" s="61">
        <f>IF(COUNTIF(Setup_Hierarchy!$J$86:$IV$86,"="&amp;$K72)&lt;&gt;0,$L72,0)</f>
        <v>0</v>
      </c>
      <c r="CQ72" s="61">
        <f>IF(COUNTIF(Setup_Hierarchy!$J$87:$IV$87,"="&amp;$K72)&lt;&gt;0,$L72,0)</f>
        <v>0</v>
      </c>
      <c r="CR72" s="61">
        <f>IF(COUNTIF(Setup_Hierarchy!$J$88:$IV$88,"="&amp;$K72)&lt;&gt;0,$L72,0)</f>
        <v>0</v>
      </c>
      <c r="CS72" s="61">
        <f>IF(COUNTIF(Setup_Hierarchy!$J$89:$IV$89,"="&amp;$K72)&lt;&gt;0,$L72,0)</f>
        <v>0</v>
      </c>
      <c r="CT72" s="61">
        <f>IF(COUNTIF(Setup_Hierarchy!$J$90:$IV$90,"="&amp;$K72)&lt;&gt;0,$L72,0)</f>
        <v>0</v>
      </c>
      <c r="CU72" s="61">
        <f>IF(COUNTIF(Setup_Hierarchy!$J$91:$IV$91,"="&amp;$K72)&lt;&gt;0,$L72,0)</f>
        <v>0</v>
      </c>
      <c r="CV72" s="61">
        <f>IF(COUNTIF(Setup_Hierarchy!$J$92:$IV$92,"="&amp;$K72)&lt;&gt;0,$L72,0)</f>
        <v>0</v>
      </c>
      <c r="CW72" s="61">
        <f>IF(COUNTIF(Setup_Hierarchy!$J$93:$IV$93,"="&amp;$K72)&lt;&gt;0,$L72,0)</f>
        <v>0</v>
      </c>
      <c r="CX72" s="61">
        <f>IF(COUNTIF(Setup_Hierarchy!$J$94:$IV$94,"="&amp;$K72)&lt;&gt;0,$L72,0)</f>
        <v>0</v>
      </c>
      <c r="CY72" s="61">
        <f>IF(COUNTIF(Setup_Hierarchy!$J$95:$IV$95,"="&amp;$K72)&lt;&gt;0,$L72,0)</f>
        <v>0</v>
      </c>
      <c r="CZ72" s="61">
        <f>IF(COUNTIF(Setup_Hierarchy!$J$96:$IV$96,"="&amp;$K72)&lt;&gt;0,$L72,0)</f>
        <v>0</v>
      </c>
      <c r="DA72" s="61">
        <f>IF(COUNTIF(Setup_Hierarchy!$J$97:$IV$97,"="&amp;$K72)&lt;&gt;0,$L72,0)</f>
        <v>0</v>
      </c>
      <c r="DB72" s="61">
        <f>IF(COUNTIF(Setup_Hierarchy!$J$98:$IV$98,"="&amp;$K72)&lt;&gt;0,$L72,0)</f>
        <v>0</v>
      </c>
      <c r="DC72" s="61">
        <f>IF(COUNTIF(Setup_Hierarchy!$J$99:$IV$99,"="&amp;$K72)&lt;&gt;0,$L72,0)</f>
        <v>0</v>
      </c>
      <c r="DD72" s="61">
        <f>IF(COUNTIF(Setup_Hierarchy!$J$100:$IV$100,"="&amp;$K72)&lt;&gt;0,$L72,0)</f>
        <v>0</v>
      </c>
      <c r="DE72" s="61">
        <f>IF(COUNTIF(Setup_Hierarchy!$J$101:$IV$101,"="&amp;$K72)&lt;&gt;0,$L72,0)</f>
        <v>0</v>
      </c>
      <c r="DF72" s="61">
        <f>IF(COUNTIF(Setup_Hierarchy!$J$102:$IV$102,"="&amp;$K72)&lt;&gt;0,$L72,0)</f>
        <v>0</v>
      </c>
      <c r="DG72" s="61">
        <f>IF(COUNTIF(Setup_Hierarchy!$J$103:$IV$103,"="&amp;$K72)&lt;&gt;0,$L72,0)</f>
        <v>0</v>
      </c>
      <c r="DH72" s="61">
        <f>IF(COUNTIF(Setup_Hierarchy!$J$104:$IV$104,"="&amp;$K72)&lt;&gt;0,$L72,0)</f>
        <v>0</v>
      </c>
      <c r="DI72" s="61">
        <f>IF(COUNTIF(Setup_Hierarchy!$J$105:$IV$105,"="&amp;$K72)&lt;&gt;0,$L72,0)</f>
        <v>0</v>
      </c>
      <c r="DJ72" s="61">
        <f>IF(COUNTIF(Setup_Hierarchy!$J$106:$IV$106,"="&amp;$K72)&lt;&gt;0,$L72,0)</f>
        <v>0</v>
      </c>
      <c r="DK72" s="61">
        <f>IF(COUNTIF(Setup_Hierarchy!$J$107:$IV$107,"="&amp;$K72)&lt;&gt;0,$L72,0)</f>
        <v>0</v>
      </c>
      <c r="DL72" s="61">
        <f>IF(COUNTIF(Setup_Hierarchy!$J$108:$IV$108,"="&amp;$K72)&lt;&gt;0,$L72,0)</f>
        <v>0</v>
      </c>
      <c r="DM72" s="61">
        <f>IF(COUNTIF(Setup_Hierarchy!$J$109:$IV$109,"="&amp;$K72)&lt;&gt;0,$L72,0)</f>
        <v>0</v>
      </c>
      <c r="DN72" s="61">
        <f>IF(COUNTIF(Setup_Hierarchy!$J$110:$IV$110,"="&amp;$K72)&lt;&gt;0,$L72,0)</f>
        <v>0</v>
      </c>
      <c r="DO72" s="61">
        <f>IF(COUNTIF(Setup_Hierarchy!$J$111:$IV$111,"="&amp;$K72)&lt;&gt;0,$L72,0)</f>
        <v>0</v>
      </c>
      <c r="DP72" s="61">
        <f>IF(COUNTIF(Setup_Hierarchy!$J$112:$IV$112,"="&amp;$K72)&lt;&gt;0,$L72,0)</f>
        <v>0</v>
      </c>
      <c r="DQ72" s="61">
        <f>IF(COUNTIF(Setup_Hierarchy!$J$113:$IV$113,"="&amp;$K72)&lt;&gt;0,$L72,0)</f>
        <v>0</v>
      </c>
      <c r="DR72" s="61">
        <f>IF(COUNTIF(Setup_Hierarchy!$J$114:$IV$114,"="&amp;$K72)&lt;&gt;0,$L72,0)</f>
        <v>0</v>
      </c>
      <c r="DS72" s="61">
        <f>IF(COUNTIF(Setup_Hierarchy!$J$115:$IV$115,"="&amp;$K72)&lt;&gt;0,$L72,0)</f>
        <v>0</v>
      </c>
      <c r="DT72" s="61">
        <f>IF(COUNTIF(Setup_Hierarchy!$J$116:$IV$116,"="&amp;$K72)&lt;&gt;0,$L72,0)</f>
        <v>0</v>
      </c>
    </row>
    <row r="73" spans="2:124" x14ac:dyDescent="0.2">
      <c r="B73" t="s">
        <v>43</v>
      </c>
      <c r="C73">
        <v>7</v>
      </c>
      <c r="D73" t="s">
        <v>18</v>
      </c>
      <c r="E73" t="s">
        <v>369</v>
      </c>
      <c r="F73" t="s">
        <v>525</v>
      </c>
      <c r="G73" t="s">
        <v>531</v>
      </c>
      <c r="H73" t="s">
        <v>34</v>
      </c>
      <c r="I73">
        <v>5.3830000000000003E-2</v>
      </c>
      <c r="J73">
        <v>-0.12860099999999999</v>
      </c>
      <c r="K73">
        <v>628</v>
      </c>
      <c r="L73">
        <v>-174.03</v>
      </c>
      <c r="M73" s="61">
        <f>IF(COUNTIF(Setup_Hierarchy!$J$5:$IV$5,"="&amp;$K73)&lt;&gt;0,$L73,0)</f>
        <v>-174.03</v>
      </c>
      <c r="N73" s="61">
        <f>IF(COUNTIF(Setup_Hierarchy!$J$6:$IV$6,"="&amp;$K73)&lt;&gt;0,$L73,0)</f>
        <v>-174.03</v>
      </c>
      <c r="O73" s="61">
        <f>IF(COUNTIF(Setup_Hierarchy!$J$7:$IV$7,"="&amp;$K73)&lt;&gt;0,$L73,0)</f>
        <v>-174.03</v>
      </c>
      <c r="P73" s="61">
        <f>IF(COUNTIF(Setup_Hierarchy!$J$8:$IV$8,"="&amp;$K73)&lt;&gt;0,$L73,0)</f>
        <v>0</v>
      </c>
      <c r="Q73" s="61">
        <f>IF(COUNTIF(Setup_Hierarchy!$J$9:$IV$9,"="&amp;$K73)&lt;&gt;0,$L73,0)</f>
        <v>0</v>
      </c>
      <c r="R73" s="61">
        <f>IF(COUNTIF(Setup_Hierarchy!$J$10:$IV$10,"="&amp;$K73)&lt;&gt;0,$L73,0)</f>
        <v>0</v>
      </c>
      <c r="S73" s="61">
        <f>IF(COUNTIF(Setup_Hierarchy!$J$11:$IV$11,"="&amp;$K73)&lt;&gt;0,$L73,0)</f>
        <v>0</v>
      </c>
      <c r="T73" s="61">
        <f>IF(COUNTIF(Setup_Hierarchy!$J$12:$IV$12,"="&amp;$K73)&lt;&gt;0,$L73,0)</f>
        <v>0</v>
      </c>
      <c r="U73" s="61">
        <f>IF(COUNTIF(Setup_Hierarchy!$J$13:$IV$13,"="&amp;$K73)&lt;&gt;0,$L73,0)</f>
        <v>0</v>
      </c>
      <c r="V73" s="61">
        <f>IF(COUNTIF(Setup_Hierarchy!$J$14:$IV$14,"="&amp;$K73)&lt;&gt;0,$L73,0)</f>
        <v>0</v>
      </c>
      <c r="W73" s="61">
        <f>IF(COUNTIF(Setup_Hierarchy!$J$15:$IV$15,"="&amp;$K73)&lt;&gt;0,$L73,0)</f>
        <v>0</v>
      </c>
      <c r="X73" s="61">
        <f>IF(COUNTIF(Setup_Hierarchy!$J$16:$IV$16,"="&amp;$K73)&lt;&gt;0,$L73,0)</f>
        <v>0</v>
      </c>
      <c r="Y73" s="61">
        <f>IF(COUNTIF(Setup_Hierarchy!$J$17:$IV$17,"="&amp;$K73)&lt;&gt;0,$L73,0)</f>
        <v>0</v>
      </c>
      <c r="Z73" s="61">
        <f>IF(COUNTIF(Setup_Hierarchy!$J$18:$IV$18,"="&amp;$K73)&lt;&gt;0,$L73,0)</f>
        <v>0</v>
      </c>
      <c r="AA73" s="61">
        <f>IF(COUNTIF(Setup_Hierarchy!$J$19:$IV$19,"="&amp;$K73)&lt;&gt;0,$L73,0)</f>
        <v>0</v>
      </c>
      <c r="AB73" s="61">
        <f>IF(COUNTIF(Setup_Hierarchy!$J$20:$IV$20,"="&amp;$K73)&lt;&gt;0,$L73,0)</f>
        <v>0</v>
      </c>
      <c r="AC73" s="61">
        <f>IF(COUNTIF(Setup_Hierarchy!$J$21:$IV$21,"="&amp;$K73)&lt;&gt;0,$L73,0)</f>
        <v>0</v>
      </c>
      <c r="AD73" s="61">
        <f>IF(COUNTIF(Setup_Hierarchy!$J$22:$IV$22,"="&amp;$K73)&lt;&gt;0,$L73,0)</f>
        <v>0</v>
      </c>
      <c r="AE73" s="61">
        <f>IF(COUNTIF(Setup_Hierarchy!$J$23:$IV$23,"="&amp;$K73)&lt;&gt;0,$L73,0)</f>
        <v>0</v>
      </c>
      <c r="AF73" s="61">
        <f>IF(COUNTIF(Setup_Hierarchy!$J$24:$IV$24,"="&amp;$K73)&lt;&gt;0,$L73,0)</f>
        <v>0</v>
      </c>
      <c r="AG73" s="61">
        <f>IF(COUNTIF(Setup_Hierarchy!$J$25:$IV$25,"="&amp;$K73)&lt;&gt;0,$L73,0)</f>
        <v>0</v>
      </c>
      <c r="AH73" s="61">
        <f>IF(COUNTIF(Setup_Hierarchy!$J$26:$IV$26,"="&amp;$K73)&lt;&gt;0,$L73,0)</f>
        <v>0</v>
      </c>
      <c r="AI73" s="61">
        <f>IF(COUNTIF(Setup_Hierarchy!$J$27:$IV$27,"="&amp;$K73)&lt;&gt;0,$L73,0)</f>
        <v>0</v>
      </c>
      <c r="AJ73" s="61">
        <f>IF(COUNTIF(Setup_Hierarchy!$J$28:$IV$28,"="&amp;$K73)&lt;&gt;0,$L73,0)</f>
        <v>0</v>
      </c>
      <c r="AK73" s="61">
        <f>IF(COUNTIF(Setup_Hierarchy!$J$29:$IV$29,"="&amp;$K73)&lt;&gt;0,$L73,0)</f>
        <v>0</v>
      </c>
      <c r="AL73" s="61">
        <f>IF(COUNTIF(Setup_Hierarchy!$J$30:$IV$30,"="&amp;$K73)&lt;&gt;0,$L73,0)</f>
        <v>0</v>
      </c>
      <c r="AM73" s="61">
        <f>IF(COUNTIF(Setup_Hierarchy!$J$31:$IV$31,"="&amp;$K73)&lt;&gt;0,$L73,0)</f>
        <v>0</v>
      </c>
      <c r="AN73" s="61">
        <f>IF(COUNTIF(Setup_Hierarchy!$J$32:$IV$32,"="&amp;$K73)&lt;&gt;0,$L73,0)</f>
        <v>0</v>
      </c>
      <c r="AO73" s="61">
        <f>IF(COUNTIF(Setup_Hierarchy!$J$33:$IV$33,"="&amp;$K73)&lt;&gt;0,$L73,0)</f>
        <v>0</v>
      </c>
      <c r="AP73" s="61">
        <f>IF(COUNTIF(Setup_Hierarchy!$J$34:$IV$34,"="&amp;$K73)&lt;&gt;0,$L73,0)</f>
        <v>0</v>
      </c>
      <c r="AQ73" s="61">
        <f>IF(COUNTIF(Setup_Hierarchy!$J$35:$IV$35,"="&amp;$K73)&lt;&gt;0,$L73,0)</f>
        <v>0</v>
      </c>
      <c r="AR73" s="61">
        <f>IF(COUNTIF(Setup_Hierarchy!$J$36:$IV$36,"="&amp;$K73)&lt;&gt;0,$L73,0)</f>
        <v>0</v>
      </c>
      <c r="AS73" s="61">
        <f>IF(COUNTIF(Setup_Hierarchy!$J$37:$IV$37,"="&amp;$K73)&lt;&gt;0,$L73,0)</f>
        <v>0</v>
      </c>
      <c r="AT73" s="61">
        <f>IF(COUNTIF(Setup_Hierarchy!$J$38:$IV$38,"="&amp;$K73)&lt;&gt;0,$L73,0)</f>
        <v>0</v>
      </c>
      <c r="AU73" s="61">
        <f>IF(COUNTIF(Setup_Hierarchy!$J$39:$IV$39,"="&amp;$K73)&lt;&gt;0,$L73,0)</f>
        <v>0</v>
      </c>
      <c r="AV73" s="61">
        <f>IF(COUNTIF(Setup_Hierarchy!$J$40:$IV$40,"="&amp;$K73)&lt;&gt;0,$L73,0)</f>
        <v>0</v>
      </c>
      <c r="AW73" s="61">
        <f>IF(COUNTIF(Setup_Hierarchy!$J$41:$IV$41,"="&amp;$K73)&lt;&gt;0,$L73,0)</f>
        <v>0</v>
      </c>
      <c r="AX73" s="61">
        <f>IF(COUNTIF(Setup_Hierarchy!$J$42:$IV$42,"="&amp;$K73)&lt;&gt;0,$L73,0)</f>
        <v>0</v>
      </c>
      <c r="AY73" s="61">
        <f>IF(COUNTIF(Setup_Hierarchy!$J$43:$IV$43,"="&amp;$K73)&lt;&gt;0,$L73,0)</f>
        <v>0</v>
      </c>
      <c r="AZ73" s="61">
        <f>IF(COUNTIF(Setup_Hierarchy!$J$44:$IV$44,"="&amp;$K73)&lt;&gt;0,$L73,0)</f>
        <v>0</v>
      </c>
      <c r="BA73" s="61">
        <f>IF(COUNTIF(Setup_Hierarchy!$J$45:$IV$45,"="&amp;$K73)&lt;&gt;0,$L73,0)</f>
        <v>0</v>
      </c>
      <c r="BB73" s="61">
        <f>IF(COUNTIF(Setup_Hierarchy!$J$46:$IV$46,"="&amp;$K73)&lt;&gt;0,$L73,0)</f>
        <v>0</v>
      </c>
      <c r="BC73" s="61">
        <f>IF(COUNTIF(Setup_Hierarchy!$J$47:$IV$47,"="&amp;$K73)&lt;&gt;0,$L73,0)</f>
        <v>0</v>
      </c>
      <c r="BD73" s="61">
        <f>IF(COUNTIF(Setup_Hierarchy!$J$48:$IV$48,"="&amp;$K73)&lt;&gt;0,$L73,0)</f>
        <v>0</v>
      </c>
      <c r="BE73" s="61">
        <f>IF(COUNTIF(Setup_Hierarchy!$J$49:$IV$49,"="&amp;$K73)&lt;&gt;0,$L73,0)</f>
        <v>0</v>
      </c>
      <c r="BF73" s="61">
        <f>IF(COUNTIF(Setup_Hierarchy!$J$50:$IV$50,"="&amp;$K73)&lt;&gt;0,$L73,0)</f>
        <v>0</v>
      </c>
      <c r="BG73" s="61">
        <f>IF(COUNTIF(Setup_Hierarchy!$J$51:$IV$51,"="&amp;$K73)&lt;&gt;0,$L73,0)</f>
        <v>-174.03</v>
      </c>
      <c r="BH73" s="61">
        <f>IF(COUNTIF(Setup_Hierarchy!$J$52:$IV$52,"="&amp;$K73)&lt;&gt;0,$L73,0)</f>
        <v>0</v>
      </c>
      <c r="BI73" s="61">
        <f>IF(COUNTIF(Setup_Hierarchy!$J$53:$IV$53,"="&amp;$K73)&lt;&gt;0,$L73,0)</f>
        <v>0</v>
      </c>
      <c r="BJ73" s="61">
        <f>IF(COUNTIF(Setup_Hierarchy!$J$54:$IV$54,"="&amp;$K73)&lt;&gt;0,$L73,0)</f>
        <v>0</v>
      </c>
      <c r="BK73" s="61">
        <f>IF(COUNTIF(Setup_Hierarchy!$J$55:$IV$55,"="&amp;$K73)&lt;&gt;0,$L73,0)</f>
        <v>0</v>
      </c>
      <c r="BL73" s="61">
        <f>IF(COUNTIF(Setup_Hierarchy!$J$56:$IV$56,"="&amp;$K73)&lt;&gt;0,$L73,0)</f>
        <v>0</v>
      </c>
      <c r="BM73" s="61">
        <f>IF(COUNTIF(Setup_Hierarchy!$J$57:$IV$57,"="&amp;$K73)&lt;&gt;0,$L73,0)</f>
        <v>0</v>
      </c>
      <c r="BN73" s="61">
        <f>IF(COUNTIF(Setup_Hierarchy!$J$58:$IV$58,"="&amp;$K73)&lt;&gt;0,$L73,0)</f>
        <v>0</v>
      </c>
      <c r="BO73" s="61">
        <f>IF(COUNTIF(Setup_Hierarchy!$J$59:$IV$59,"="&amp;$K73)&lt;&gt;0,$L73,0)</f>
        <v>-174.03</v>
      </c>
      <c r="BP73" s="61">
        <f>IF(COUNTIF(Setup_Hierarchy!$J$60:$IV$60,"="&amp;$K73)&lt;&gt;0,$L73,0)</f>
        <v>0</v>
      </c>
      <c r="BQ73" s="61">
        <f>IF(COUNTIF(Setup_Hierarchy!$J$61:$IV$61,"="&amp;$K73)&lt;&gt;0,$L73,0)</f>
        <v>0</v>
      </c>
      <c r="BR73" s="61">
        <f>IF(COUNTIF(Setup_Hierarchy!$J$62:$IV$62,"="&amp;$K73)&lt;&gt;0,$L73,0)</f>
        <v>0</v>
      </c>
      <c r="BS73" s="61">
        <f>IF(COUNTIF(Setup_Hierarchy!$J$63:$IV$63,"="&amp;$K73)&lt;&gt;0,$L73,0)</f>
        <v>0</v>
      </c>
      <c r="BT73" s="61">
        <f>IF(COUNTIF(Setup_Hierarchy!$J$64:$IV$64,"="&amp;$K73)&lt;&gt;0,$L73,0)</f>
        <v>0</v>
      </c>
      <c r="BU73" s="61">
        <f>IF(COUNTIF(Setup_Hierarchy!$J$65:$IV$65,"="&amp;$K73)&lt;&gt;0,$L73,0)</f>
        <v>0</v>
      </c>
      <c r="BV73" s="61">
        <f>IF(COUNTIF(Setup_Hierarchy!$J$66:$IV$66,"="&amp;$K73)&lt;&gt;0,$L73,0)</f>
        <v>0</v>
      </c>
      <c r="BW73" s="61">
        <f>IF(COUNTIF(Setup_Hierarchy!$J$67:$IV$67,"="&amp;$K73)&lt;&gt;0,$L73,0)</f>
        <v>0</v>
      </c>
      <c r="BX73" s="61">
        <f>IF(COUNTIF(Setup_Hierarchy!$J$68:$IV$68,"="&amp;$K73)&lt;&gt;0,$L73,0)</f>
        <v>0</v>
      </c>
      <c r="BY73" s="61">
        <f>IF(COUNTIF(Setup_Hierarchy!$J$69:$IV$69,"="&amp;$K73)&lt;&gt;0,$L73,0)</f>
        <v>0</v>
      </c>
      <c r="BZ73" s="61">
        <f>IF(COUNTIF(Setup_Hierarchy!$J$70:$IV$70,"="&amp;$K73)&lt;&gt;0,$L73,0)</f>
        <v>0</v>
      </c>
      <c r="CA73" s="61">
        <f>IF(COUNTIF(Setup_Hierarchy!$J$71:$IV$71,"="&amp;$K73)&lt;&gt;0,$L73,0)</f>
        <v>0</v>
      </c>
      <c r="CB73" s="61">
        <f>IF(COUNTIF(Setup_Hierarchy!$J$72:$IV$72,"="&amp;$K73)&lt;&gt;0,$L73,0)</f>
        <v>0</v>
      </c>
      <c r="CC73" s="61">
        <f>IF(COUNTIF(Setup_Hierarchy!$J$73:$IV$73,"="&amp;$K73)&lt;&gt;0,$L73,0)</f>
        <v>0</v>
      </c>
      <c r="CD73" s="61">
        <f>IF(COUNTIF(Setup_Hierarchy!$J$74:$IV$74,"="&amp;$K73)&lt;&gt;0,$L73,0)</f>
        <v>0</v>
      </c>
      <c r="CE73" s="61">
        <f>IF(COUNTIF(Setup_Hierarchy!$J$75:$IV$75,"="&amp;$K73)&lt;&gt;0,$L73,0)</f>
        <v>-174.03</v>
      </c>
      <c r="CF73" s="61">
        <f>IF(COUNTIF(Setup_Hierarchy!$J$76:$IV$76,"="&amp;$K73)&lt;&gt;0,$L73,0)</f>
        <v>-174.03</v>
      </c>
      <c r="CG73" s="61">
        <f>IF(COUNTIF(Setup_Hierarchy!$J$77:$IV$77,"="&amp;$K73)&lt;&gt;0,$L73,0)</f>
        <v>0</v>
      </c>
      <c r="CH73" s="61">
        <f>IF(COUNTIF(Setup_Hierarchy!$J$78:$IV$78,"="&amp;$K73)&lt;&gt;0,$L73,0)</f>
        <v>0</v>
      </c>
      <c r="CI73" s="61">
        <f>IF(COUNTIF(Setup_Hierarchy!$J$79:$IV$79,"="&amp;$K73)&lt;&gt;0,$L73,0)</f>
        <v>0</v>
      </c>
      <c r="CJ73" s="61">
        <f>IF(COUNTIF(Setup_Hierarchy!$J$80:$IV$80,"="&amp;$K73)&lt;&gt;0,$L73,0)</f>
        <v>0</v>
      </c>
      <c r="CK73" s="61">
        <f>IF(COUNTIF(Setup_Hierarchy!$J$81:$IV$81,"="&amp;$K73)&lt;&gt;0,$L73,0)</f>
        <v>0</v>
      </c>
      <c r="CL73" s="61">
        <f>IF(COUNTIF(Setup_Hierarchy!$J$82:$IV$82,"="&amp;$K73)&lt;&gt;0,$L73,0)</f>
        <v>0</v>
      </c>
      <c r="CM73" s="61">
        <f>IF(COUNTIF(Setup_Hierarchy!$J$83:$IV$83,"="&amp;$K73)&lt;&gt;0,$L73,0)</f>
        <v>0</v>
      </c>
      <c r="CN73" s="61">
        <f>IF(COUNTIF(Setup_Hierarchy!$J$84:$IV$84,"="&amp;$K73)&lt;&gt;0,$L73,0)</f>
        <v>0</v>
      </c>
      <c r="CO73" s="61">
        <f>IF(COUNTIF(Setup_Hierarchy!$J$85:$IV$85,"="&amp;$K73)&lt;&gt;0,$L73,0)</f>
        <v>0</v>
      </c>
      <c r="CP73" s="61">
        <f>IF(COUNTIF(Setup_Hierarchy!$J$86:$IV$86,"="&amp;$K73)&lt;&gt;0,$L73,0)</f>
        <v>0</v>
      </c>
      <c r="CQ73" s="61">
        <f>IF(COUNTIF(Setup_Hierarchy!$J$87:$IV$87,"="&amp;$K73)&lt;&gt;0,$L73,0)</f>
        <v>0</v>
      </c>
      <c r="CR73" s="61">
        <f>IF(COUNTIF(Setup_Hierarchy!$J$88:$IV$88,"="&amp;$K73)&lt;&gt;0,$L73,0)</f>
        <v>0</v>
      </c>
      <c r="CS73" s="61">
        <f>IF(COUNTIF(Setup_Hierarchy!$J$89:$IV$89,"="&amp;$K73)&lt;&gt;0,$L73,0)</f>
        <v>0</v>
      </c>
      <c r="CT73" s="61">
        <f>IF(COUNTIF(Setup_Hierarchy!$J$90:$IV$90,"="&amp;$K73)&lt;&gt;0,$L73,0)</f>
        <v>0</v>
      </c>
      <c r="CU73" s="61">
        <f>IF(COUNTIF(Setup_Hierarchy!$J$91:$IV$91,"="&amp;$K73)&lt;&gt;0,$L73,0)</f>
        <v>0</v>
      </c>
      <c r="CV73" s="61">
        <f>IF(COUNTIF(Setup_Hierarchy!$J$92:$IV$92,"="&amp;$K73)&lt;&gt;0,$L73,0)</f>
        <v>0</v>
      </c>
      <c r="CW73" s="61">
        <f>IF(COUNTIF(Setup_Hierarchy!$J$93:$IV$93,"="&amp;$K73)&lt;&gt;0,$L73,0)</f>
        <v>0</v>
      </c>
      <c r="CX73" s="61">
        <f>IF(COUNTIF(Setup_Hierarchy!$J$94:$IV$94,"="&amp;$K73)&lt;&gt;0,$L73,0)</f>
        <v>0</v>
      </c>
      <c r="CY73" s="61">
        <f>IF(COUNTIF(Setup_Hierarchy!$J$95:$IV$95,"="&amp;$K73)&lt;&gt;0,$L73,0)</f>
        <v>0</v>
      </c>
      <c r="CZ73" s="61">
        <f>IF(COUNTIF(Setup_Hierarchy!$J$96:$IV$96,"="&amp;$K73)&lt;&gt;0,$L73,0)</f>
        <v>0</v>
      </c>
      <c r="DA73" s="61">
        <f>IF(COUNTIF(Setup_Hierarchy!$J$97:$IV$97,"="&amp;$K73)&lt;&gt;0,$L73,0)</f>
        <v>0</v>
      </c>
      <c r="DB73" s="61">
        <f>IF(COUNTIF(Setup_Hierarchy!$J$98:$IV$98,"="&amp;$K73)&lt;&gt;0,$L73,0)</f>
        <v>0</v>
      </c>
      <c r="DC73" s="61">
        <f>IF(COUNTIF(Setup_Hierarchy!$J$99:$IV$99,"="&amp;$K73)&lt;&gt;0,$L73,0)</f>
        <v>0</v>
      </c>
      <c r="DD73" s="61">
        <f>IF(COUNTIF(Setup_Hierarchy!$J$100:$IV$100,"="&amp;$K73)&lt;&gt;0,$L73,0)</f>
        <v>0</v>
      </c>
      <c r="DE73" s="61">
        <f>IF(COUNTIF(Setup_Hierarchy!$J$101:$IV$101,"="&amp;$K73)&lt;&gt;0,$L73,0)</f>
        <v>0</v>
      </c>
      <c r="DF73" s="61">
        <f>IF(COUNTIF(Setup_Hierarchy!$J$102:$IV$102,"="&amp;$K73)&lt;&gt;0,$L73,0)</f>
        <v>0</v>
      </c>
      <c r="DG73" s="61">
        <f>IF(COUNTIF(Setup_Hierarchy!$J$103:$IV$103,"="&amp;$K73)&lt;&gt;0,$L73,0)</f>
        <v>0</v>
      </c>
      <c r="DH73" s="61">
        <f>IF(COUNTIF(Setup_Hierarchy!$J$104:$IV$104,"="&amp;$K73)&lt;&gt;0,$L73,0)</f>
        <v>0</v>
      </c>
      <c r="DI73" s="61">
        <f>IF(COUNTIF(Setup_Hierarchy!$J$105:$IV$105,"="&amp;$K73)&lt;&gt;0,$L73,0)</f>
        <v>0</v>
      </c>
      <c r="DJ73" s="61">
        <f>IF(COUNTIF(Setup_Hierarchy!$J$106:$IV$106,"="&amp;$K73)&lt;&gt;0,$L73,0)</f>
        <v>0</v>
      </c>
      <c r="DK73" s="61">
        <f>IF(COUNTIF(Setup_Hierarchy!$J$107:$IV$107,"="&amp;$K73)&lt;&gt;0,$L73,0)</f>
        <v>0</v>
      </c>
      <c r="DL73" s="61">
        <f>IF(COUNTIF(Setup_Hierarchy!$J$108:$IV$108,"="&amp;$K73)&lt;&gt;0,$L73,0)</f>
        <v>0</v>
      </c>
      <c r="DM73" s="61">
        <f>IF(COUNTIF(Setup_Hierarchy!$J$109:$IV$109,"="&amp;$K73)&lt;&gt;0,$L73,0)</f>
        <v>0</v>
      </c>
      <c r="DN73" s="61">
        <f>IF(COUNTIF(Setup_Hierarchy!$J$110:$IV$110,"="&amp;$K73)&lt;&gt;0,$L73,0)</f>
        <v>0</v>
      </c>
      <c r="DO73" s="61">
        <f>IF(COUNTIF(Setup_Hierarchy!$J$111:$IV$111,"="&amp;$K73)&lt;&gt;0,$L73,0)</f>
        <v>0</v>
      </c>
      <c r="DP73" s="61">
        <f>IF(COUNTIF(Setup_Hierarchy!$J$112:$IV$112,"="&amp;$K73)&lt;&gt;0,$L73,0)</f>
        <v>0</v>
      </c>
      <c r="DQ73" s="61">
        <f>IF(COUNTIF(Setup_Hierarchy!$J$113:$IV$113,"="&amp;$K73)&lt;&gt;0,$L73,0)</f>
        <v>0</v>
      </c>
      <c r="DR73" s="61">
        <f>IF(COUNTIF(Setup_Hierarchy!$J$114:$IV$114,"="&amp;$K73)&lt;&gt;0,$L73,0)</f>
        <v>0</v>
      </c>
      <c r="DS73" s="61">
        <f>IF(COUNTIF(Setup_Hierarchy!$J$115:$IV$115,"="&amp;$K73)&lt;&gt;0,$L73,0)</f>
        <v>0</v>
      </c>
      <c r="DT73" s="61">
        <f>IF(COUNTIF(Setup_Hierarchy!$J$116:$IV$116,"="&amp;$K73)&lt;&gt;0,$L73,0)</f>
        <v>0</v>
      </c>
    </row>
    <row r="74" spans="2:124" x14ac:dyDescent="0.2">
      <c r="B74" t="s">
        <v>43</v>
      </c>
      <c r="C74">
        <v>7</v>
      </c>
      <c r="D74" t="s">
        <v>18</v>
      </c>
      <c r="E74" t="s">
        <v>369</v>
      </c>
      <c r="F74" t="s">
        <v>525</v>
      </c>
      <c r="G74" t="s">
        <v>531</v>
      </c>
      <c r="H74" t="s">
        <v>34</v>
      </c>
      <c r="I74">
        <v>5.3830000000000003E-2</v>
      </c>
      <c r="J74">
        <v>-0.12860099999999999</v>
      </c>
      <c r="K74">
        <v>629</v>
      </c>
      <c r="L74">
        <v>19174.52</v>
      </c>
      <c r="M74" s="61">
        <f>IF(COUNTIF(Setup_Hierarchy!$J$5:$IV$5,"="&amp;$K74)&lt;&gt;0,$L74,0)</f>
        <v>19174.52</v>
      </c>
      <c r="N74" s="61">
        <f>IF(COUNTIF(Setup_Hierarchy!$J$6:$IV$6,"="&amp;$K74)&lt;&gt;0,$L74,0)</f>
        <v>19174.52</v>
      </c>
      <c r="O74" s="61">
        <f>IF(COUNTIF(Setup_Hierarchy!$J$7:$IV$7,"="&amp;$K74)&lt;&gt;0,$L74,0)</f>
        <v>19174.52</v>
      </c>
      <c r="P74" s="61">
        <f>IF(COUNTIF(Setup_Hierarchy!$J$8:$IV$8,"="&amp;$K74)&lt;&gt;0,$L74,0)</f>
        <v>0</v>
      </c>
      <c r="Q74" s="61">
        <f>IF(COUNTIF(Setup_Hierarchy!$J$9:$IV$9,"="&amp;$K74)&lt;&gt;0,$L74,0)</f>
        <v>0</v>
      </c>
      <c r="R74" s="61">
        <f>IF(COUNTIF(Setup_Hierarchy!$J$10:$IV$10,"="&amp;$K74)&lt;&gt;0,$L74,0)</f>
        <v>0</v>
      </c>
      <c r="S74" s="61">
        <f>IF(COUNTIF(Setup_Hierarchy!$J$11:$IV$11,"="&amp;$K74)&lt;&gt;0,$L74,0)</f>
        <v>0</v>
      </c>
      <c r="T74" s="61">
        <f>IF(COUNTIF(Setup_Hierarchy!$J$12:$IV$12,"="&amp;$K74)&lt;&gt;0,$L74,0)</f>
        <v>0</v>
      </c>
      <c r="U74" s="61">
        <f>IF(COUNTIF(Setup_Hierarchy!$J$13:$IV$13,"="&amp;$K74)&lt;&gt;0,$L74,0)</f>
        <v>0</v>
      </c>
      <c r="V74" s="61">
        <f>IF(COUNTIF(Setup_Hierarchy!$J$14:$IV$14,"="&amp;$K74)&lt;&gt;0,$L74,0)</f>
        <v>0</v>
      </c>
      <c r="W74" s="61">
        <f>IF(COUNTIF(Setup_Hierarchy!$J$15:$IV$15,"="&amp;$K74)&lt;&gt;0,$L74,0)</f>
        <v>0</v>
      </c>
      <c r="X74" s="61">
        <f>IF(COUNTIF(Setup_Hierarchy!$J$16:$IV$16,"="&amp;$K74)&lt;&gt;0,$L74,0)</f>
        <v>0</v>
      </c>
      <c r="Y74" s="61">
        <f>IF(COUNTIF(Setup_Hierarchy!$J$17:$IV$17,"="&amp;$K74)&lt;&gt;0,$L74,0)</f>
        <v>0</v>
      </c>
      <c r="Z74" s="61">
        <f>IF(COUNTIF(Setup_Hierarchy!$J$18:$IV$18,"="&amp;$K74)&lt;&gt;0,$L74,0)</f>
        <v>0</v>
      </c>
      <c r="AA74" s="61">
        <f>IF(COUNTIF(Setup_Hierarchy!$J$19:$IV$19,"="&amp;$K74)&lt;&gt;0,$L74,0)</f>
        <v>0</v>
      </c>
      <c r="AB74" s="61">
        <f>IF(COUNTIF(Setup_Hierarchy!$J$20:$IV$20,"="&amp;$K74)&lt;&gt;0,$L74,0)</f>
        <v>0</v>
      </c>
      <c r="AC74" s="61">
        <f>IF(COUNTIF(Setup_Hierarchy!$J$21:$IV$21,"="&amp;$K74)&lt;&gt;0,$L74,0)</f>
        <v>0</v>
      </c>
      <c r="AD74" s="61">
        <f>IF(COUNTIF(Setup_Hierarchy!$J$22:$IV$22,"="&amp;$K74)&lt;&gt;0,$L74,0)</f>
        <v>0</v>
      </c>
      <c r="AE74" s="61">
        <f>IF(COUNTIF(Setup_Hierarchy!$J$23:$IV$23,"="&amp;$K74)&lt;&gt;0,$L74,0)</f>
        <v>0</v>
      </c>
      <c r="AF74" s="61">
        <f>IF(COUNTIF(Setup_Hierarchy!$J$24:$IV$24,"="&amp;$K74)&lt;&gt;0,$L74,0)</f>
        <v>0</v>
      </c>
      <c r="AG74" s="61">
        <f>IF(COUNTIF(Setup_Hierarchy!$J$25:$IV$25,"="&amp;$K74)&lt;&gt;0,$L74,0)</f>
        <v>0</v>
      </c>
      <c r="AH74" s="61">
        <f>IF(COUNTIF(Setup_Hierarchy!$J$26:$IV$26,"="&amp;$K74)&lt;&gt;0,$L74,0)</f>
        <v>0</v>
      </c>
      <c r="AI74" s="61">
        <f>IF(COUNTIF(Setup_Hierarchy!$J$27:$IV$27,"="&amp;$K74)&lt;&gt;0,$L74,0)</f>
        <v>0</v>
      </c>
      <c r="AJ74" s="61">
        <f>IF(COUNTIF(Setup_Hierarchy!$J$28:$IV$28,"="&amp;$K74)&lt;&gt;0,$L74,0)</f>
        <v>0</v>
      </c>
      <c r="AK74" s="61">
        <f>IF(COUNTIF(Setup_Hierarchy!$J$29:$IV$29,"="&amp;$K74)&lt;&gt;0,$L74,0)</f>
        <v>0</v>
      </c>
      <c r="AL74" s="61">
        <f>IF(COUNTIF(Setup_Hierarchy!$J$30:$IV$30,"="&amp;$K74)&lt;&gt;0,$L74,0)</f>
        <v>0</v>
      </c>
      <c r="AM74" s="61">
        <f>IF(COUNTIF(Setup_Hierarchy!$J$31:$IV$31,"="&amp;$K74)&lt;&gt;0,$L74,0)</f>
        <v>0</v>
      </c>
      <c r="AN74" s="61">
        <f>IF(COUNTIF(Setup_Hierarchy!$J$32:$IV$32,"="&amp;$K74)&lt;&gt;0,$L74,0)</f>
        <v>0</v>
      </c>
      <c r="AO74" s="61">
        <f>IF(COUNTIF(Setup_Hierarchy!$J$33:$IV$33,"="&amp;$K74)&lt;&gt;0,$L74,0)</f>
        <v>0</v>
      </c>
      <c r="AP74" s="61">
        <f>IF(COUNTIF(Setup_Hierarchy!$J$34:$IV$34,"="&amp;$K74)&lt;&gt;0,$L74,0)</f>
        <v>0</v>
      </c>
      <c r="AQ74" s="61">
        <f>IF(COUNTIF(Setup_Hierarchy!$J$35:$IV$35,"="&amp;$K74)&lt;&gt;0,$L74,0)</f>
        <v>0</v>
      </c>
      <c r="AR74" s="61">
        <f>IF(COUNTIF(Setup_Hierarchy!$J$36:$IV$36,"="&amp;$K74)&lt;&gt;0,$L74,0)</f>
        <v>0</v>
      </c>
      <c r="AS74" s="61">
        <f>IF(COUNTIF(Setup_Hierarchy!$J$37:$IV$37,"="&amp;$K74)&lt;&gt;0,$L74,0)</f>
        <v>0</v>
      </c>
      <c r="AT74" s="61">
        <f>IF(COUNTIF(Setup_Hierarchy!$J$38:$IV$38,"="&amp;$K74)&lt;&gt;0,$L74,0)</f>
        <v>0</v>
      </c>
      <c r="AU74" s="61">
        <f>IF(COUNTIF(Setup_Hierarchy!$J$39:$IV$39,"="&amp;$K74)&lt;&gt;0,$L74,0)</f>
        <v>0</v>
      </c>
      <c r="AV74" s="61">
        <f>IF(COUNTIF(Setup_Hierarchy!$J$40:$IV$40,"="&amp;$K74)&lt;&gt;0,$L74,0)</f>
        <v>0</v>
      </c>
      <c r="AW74" s="61">
        <f>IF(COUNTIF(Setup_Hierarchy!$J$41:$IV$41,"="&amp;$K74)&lt;&gt;0,$L74,0)</f>
        <v>0</v>
      </c>
      <c r="AX74" s="61">
        <f>IF(COUNTIF(Setup_Hierarchy!$J$42:$IV$42,"="&amp;$K74)&lt;&gt;0,$L74,0)</f>
        <v>0</v>
      </c>
      <c r="AY74" s="61">
        <f>IF(COUNTIF(Setup_Hierarchy!$J$43:$IV$43,"="&amp;$K74)&lt;&gt;0,$L74,0)</f>
        <v>0</v>
      </c>
      <c r="AZ74" s="61">
        <f>IF(COUNTIF(Setup_Hierarchy!$J$44:$IV$44,"="&amp;$K74)&lt;&gt;0,$L74,0)</f>
        <v>0</v>
      </c>
      <c r="BA74" s="61">
        <f>IF(COUNTIF(Setup_Hierarchy!$J$45:$IV$45,"="&amp;$K74)&lt;&gt;0,$L74,0)</f>
        <v>0</v>
      </c>
      <c r="BB74" s="61">
        <f>IF(COUNTIF(Setup_Hierarchy!$J$46:$IV$46,"="&amp;$K74)&lt;&gt;0,$L74,0)</f>
        <v>0</v>
      </c>
      <c r="BC74" s="61">
        <f>IF(COUNTIF(Setup_Hierarchy!$J$47:$IV$47,"="&amp;$K74)&lt;&gt;0,$L74,0)</f>
        <v>0</v>
      </c>
      <c r="BD74" s="61">
        <f>IF(COUNTIF(Setup_Hierarchy!$J$48:$IV$48,"="&amp;$K74)&lt;&gt;0,$L74,0)</f>
        <v>0</v>
      </c>
      <c r="BE74" s="61">
        <f>IF(COUNTIF(Setup_Hierarchy!$J$49:$IV$49,"="&amp;$K74)&lt;&gt;0,$L74,0)</f>
        <v>0</v>
      </c>
      <c r="BF74" s="61">
        <f>IF(COUNTIF(Setup_Hierarchy!$J$50:$IV$50,"="&amp;$K74)&lt;&gt;0,$L74,0)</f>
        <v>0</v>
      </c>
      <c r="BG74" s="61">
        <f>IF(COUNTIF(Setup_Hierarchy!$J$51:$IV$51,"="&amp;$K74)&lt;&gt;0,$L74,0)</f>
        <v>19174.52</v>
      </c>
      <c r="BH74" s="61">
        <f>IF(COUNTIF(Setup_Hierarchy!$J$52:$IV$52,"="&amp;$K74)&lt;&gt;0,$L74,0)</f>
        <v>0</v>
      </c>
      <c r="BI74" s="61">
        <f>IF(COUNTIF(Setup_Hierarchy!$J$53:$IV$53,"="&amp;$K74)&lt;&gt;0,$L74,0)</f>
        <v>0</v>
      </c>
      <c r="BJ74" s="61">
        <f>IF(COUNTIF(Setup_Hierarchy!$J$54:$IV$54,"="&amp;$K74)&lt;&gt;0,$L74,0)</f>
        <v>0</v>
      </c>
      <c r="BK74" s="61">
        <f>IF(COUNTIF(Setup_Hierarchy!$J$55:$IV$55,"="&amp;$K74)&lt;&gt;0,$L74,0)</f>
        <v>0</v>
      </c>
      <c r="BL74" s="61">
        <f>IF(COUNTIF(Setup_Hierarchy!$J$56:$IV$56,"="&amp;$K74)&lt;&gt;0,$L74,0)</f>
        <v>0</v>
      </c>
      <c r="BM74" s="61">
        <f>IF(COUNTIF(Setup_Hierarchy!$J$57:$IV$57,"="&amp;$K74)&lt;&gt;0,$L74,0)</f>
        <v>0</v>
      </c>
      <c r="BN74" s="61">
        <f>IF(COUNTIF(Setup_Hierarchy!$J$58:$IV$58,"="&amp;$K74)&lt;&gt;0,$L74,0)</f>
        <v>0</v>
      </c>
      <c r="BO74" s="61">
        <f>IF(COUNTIF(Setup_Hierarchy!$J$59:$IV$59,"="&amp;$K74)&lt;&gt;0,$L74,0)</f>
        <v>19174.52</v>
      </c>
      <c r="BP74" s="61">
        <f>IF(COUNTIF(Setup_Hierarchy!$J$60:$IV$60,"="&amp;$K74)&lt;&gt;0,$L74,0)</f>
        <v>19174.52</v>
      </c>
      <c r="BQ74" s="61">
        <f>IF(COUNTIF(Setup_Hierarchy!$J$61:$IV$61,"="&amp;$K74)&lt;&gt;0,$L74,0)</f>
        <v>19174.52</v>
      </c>
      <c r="BR74" s="61">
        <f>IF(COUNTIF(Setup_Hierarchy!$J$62:$IV$62,"="&amp;$K74)&lt;&gt;0,$L74,0)</f>
        <v>0</v>
      </c>
      <c r="BS74" s="61">
        <f>IF(COUNTIF(Setup_Hierarchy!$J$63:$IV$63,"="&amp;$K74)&lt;&gt;0,$L74,0)</f>
        <v>0</v>
      </c>
      <c r="BT74" s="61">
        <f>IF(COUNTIF(Setup_Hierarchy!$J$64:$IV$64,"="&amp;$K74)&lt;&gt;0,$L74,0)</f>
        <v>0</v>
      </c>
      <c r="BU74" s="61">
        <f>IF(COUNTIF(Setup_Hierarchy!$J$65:$IV$65,"="&amp;$K74)&lt;&gt;0,$L74,0)</f>
        <v>0</v>
      </c>
      <c r="BV74" s="61">
        <f>IF(COUNTIF(Setup_Hierarchy!$J$66:$IV$66,"="&amp;$K74)&lt;&gt;0,$L74,0)</f>
        <v>0</v>
      </c>
      <c r="BW74" s="61">
        <f>IF(COUNTIF(Setup_Hierarchy!$J$67:$IV$67,"="&amp;$K74)&lt;&gt;0,$L74,0)</f>
        <v>0</v>
      </c>
      <c r="BX74" s="61">
        <f>IF(COUNTIF(Setup_Hierarchy!$J$68:$IV$68,"="&amp;$K74)&lt;&gt;0,$L74,0)</f>
        <v>0</v>
      </c>
      <c r="BY74" s="61">
        <f>IF(COUNTIF(Setup_Hierarchy!$J$69:$IV$69,"="&amp;$K74)&lt;&gt;0,$L74,0)</f>
        <v>0</v>
      </c>
      <c r="BZ74" s="61">
        <f>IF(COUNTIF(Setup_Hierarchy!$J$70:$IV$70,"="&amp;$K74)&lt;&gt;0,$L74,0)</f>
        <v>0</v>
      </c>
      <c r="CA74" s="61">
        <f>IF(COUNTIF(Setup_Hierarchy!$J$71:$IV$71,"="&amp;$K74)&lt;&gt;0,$L74,0)</f>
        <v>0</v>
      </c>
      <c r="CB74" s="61">
        <f>IF(COUNTIF(Setup_Hierarchy!$J$72:$IV$72,"="&amp;$K74)&lt;&gt;0,$L74,0)</f>
        <v>0</v>
      </c>
      <c r="CC74" s="61">
        <f>IF(COUNTIF(Setup_Hierarchy!$J$73:$IV$73,"="&amp;$K74)&lt;&gt;0,$L74,0)</f>
        <v>0</v>
      </c>
      <c r="CD74" s="61">
        <f>IF(COUNTIF(Setup_Hierarchy!$J$74:$IV$74,"="&amp;$K74)&lt;&gt;0,$L74,0)</f>
        <v>0</v>
      </c>
      <c r="CE74" s="61">
        <f>IF(COUNTIF(Setup_Hierarchy!$J$75:$IV$75,"="&amp;$K74)&lt;&gt;0,$L74,0)</f>
        <v>0</v>
      </c>
      <c r="CF74" s="61">
        <f>IF(COUNTIF(Setup_Hierarchy!$J$76:$IV$76,"="&amp;$K74)&lt;&gt;0,$L74,0)</f>
        <v>0</v>
      </c>
      <c r="CG74" s="61">
        <f>IF(COUNTIF(Setup_Hierarchy!$J$77:$IV$77,"="&amp;$K74)&lt;&gt;0,$L74,0)</f>
        <v>0</v>
      </c>
      <c r="CH74" s="61">
        <f>IF(COUNTIF(Setup_Hierarchy!$J$78:$IV$78,"="&amp;$K74)&lt;&gt;0,$L74,0)</f>
        <v>0</v>
      </c>
      <c r="CI74" s="61">
        <f>IF(COUNTIF(Setup_Hierarchy!$J$79:$IV$79,"="&amp;$K74)&lt;&gt;0,$L74,0)</f>
        <v>0</v>
      </c>
      <c r="CJ74" s="61">
        <f>IF(COUNTIF(Setup_Hierarchy!$J$80:$IV$80,"="&amp;$K74)&lt;&gt;0,$L74,0)</f>
        <v>0</v>
      </c>
      <c r="CK74" s="61">
        <f>IF(COUNTIF(Setup_Hierarchy!$J$81:$IV$81,"="&amp;$K74)&lt;&gt;0,$L74,0)</f>
        <v>0</v>
      </c>
      <c r="CL74" s="61">
        <f>IF(COUNTIF(Setup_Hierarchy!$J$82:$IV$82,"="&amp;$K74)&lt;&gt;0,$L74,0)</f>
        <v>0</v>
      </c>
      <c r="CM74" s="61">
        <f>IF(COUNTIF(Setup_Hierarchy!$J$83:$IV$83,"="&amp;$K74)&lt;&gt;0,$L74,0)</f>
        <v>0</v>
      </c>
      <c r="CN74" s="61">
        <f>IF(COUNTIF(Setup_Hierarchy!$J$84:$IV$84,"="&amp;$K74)&lt;&gt;0,$L74,0)</f>
        <v>0</v>
      </c>
      <c r="CO74" s="61">
        <f>IF(COUNTIF(Setup_Hierarchy!$J$85:$IV$85,"="&amp;$K74)&lt;&gt;0,$L74,0)</f>
        <v>0</v>
      </c>
      <c r="CP74" s="61">
        <f>IF(COUNTIF(Setup_Hierarchy!$J$86:$IV$86,"="&amp;$K74)&lt;&gt;0,$L74,0)</f>
        <v>0</v>
      </c>
      <c r="CQ74" s="61">
        <f>IF(COUNTIF(Setup_Hierarchy!$J$87:$IV$87,"="&amp;$K74)&lt;&gt;0,$L74,0)</f>
        <v>0</v>
      </c>
      <c r="CR74" s="61">
        <f>IF(COUNTIF(Setup_Hierarchy!$J$88:$IV$88,"="&amp;$K74)&lt;&gt;0,$L74,0)</f>
        <v>0</v>
      </c>
      <c r="CS74" s="61">
        <f>IF(COUNTIF(Setup_Hierarchy!$J$89:$IV$89,"="&amp;$K74)&lt;&gt;0,$L74,0)</f>
        <v>0</v>
      </c>
      <c r="CT74" s="61">
        <f>IF(COUNTIF(Setup_Hierarchy!$J$90:$IV$90,"="&amp;$K74)&lt;&gt;0,$L74,0)</f>
        <v>0</v>
      </c>
      <c r="CU74" s="61">
        <f>IF(COUNTIF(Setup_Hierarchy!$J$91:$IV$91,"="&amp;$K74)&lt;&gt;0,$L74,0)</f>
        <v>0</v>
      </c>
      <c r="CV74" s="61">
        <f>IF(COUNTIF(Setup_Hierarchy!$J$92:$IV$92,"="&amp;$K74)&lt;&gt;0,$L74,0)</f>
        <v>0</v>
      </c>
      <c r="CW74" s="61">
        <f>IF(COUNTIF(Setup_Hierarchy!$J$93:$IV$93,"="&amp;$K74)&lt;&gt;0,$L74,0)</f>
        <v>0</v>
      </c>
      <c r="CX74" s="61">
        <f>IF(COUNTIF(Setup_Hierarchy!$J$94:$IV$94,"="&amp;$K74)&lt;&gt;0,$L74,0)</f>
        <v>0</v>
      </c>
      <c r="CY74" s="61">
        <f>IF(COUNTIF(Setup_Hierarchy!$J$95:$IV$95,"="&amp;$K74)&lt;&gt;0,$L74,0)</f>
        <v>0</v>
      </c>
      <c r="CZ74" s="61">
        <f>IF(COUNTIF(Setup_Hierarchy!$J$96:$IV$96,"="&amp;$K74)&lt;&gt;0,$L74,0)</f>
        <v>0</v>
      </c>
      <c r="DA74" s="61">
        <f>IF(COUNTIF(Setup_Hierarchy!$J$97:$IV$97,"="&amp;$K74)&lt;&gt;0,$L74,0)</f>
        <v>0</v>
      </c>
      <c r="DB74" s="61">
        <f>IF(COUNTIF(Setup_Hierarchy!$J$98:$IV$98,"="&amp;$K74)&lt;&gt;0,$L74,0)</f>
        <v>0</v>
      </c>
      <c r="DC74" s="61">
        <f>IF(COUNTIF(Setup_Hierarchy!$J$99:$IV$99,"="&amp;$K74)&lt;&gt;0,$L74,0)</f>
        <v>0</v>
      </c>
      <c r="DD74" s="61">
        <f>IF(COUNTIF(Setup_Hierarchy!$J$100:$IV$100,"="&amp;$K74)&lt;&gt;0,$L74,0)</f>
        <v>0</v>
      </c>
      <c r="DE74" s="61">
        <f>IF(COUNTIF(Setup_Hierarchy!$J$101:$IV$101,"="&amp;$K74)&lt;&gt;0,$L74,0)</f>
        <v>0</v>
      </c>
      <c r="DF74" s="61">
        <f>IF(COUNTIF(Setup_Hierarchy!$J$102:$IV$102,"="&amp;$K74)&lt;&gt;0,$L74,0)</f>
        <v>0</v>
      </c>
      <c r="DG74" s="61">
        <f>IF(COUNTIF(Setup_Hierarchy!$J$103:$IV$103,"="&amp;$K74)&lt;&gt;0,$L74,0)</f>
        <v>0</v>
      </c>
      <c r="DH74" s="61">
        <f>IF(COUNTIF(Setup_Hierarchy!$J$104:$IV$104,"="&amp;$K74)&lt;&gt;0,$L74,0)</f>
        <v>0</v>
      </c>
      <c r="DI74" s="61">
        <f>IF(COUNTIF(Setup_Hierarchy!$J$105:$IV$105,"="&amp;$K74)&lt;&gt;0,$L74,0)</f>
        <v>0</v>
      </c>
      <c r="DJ74" s="61">
        <f>IF(COUNTIF(Setup_Hierarchy!$J$106:$IV$106,"="&amp;$K74)&lt;&gt;0,$L74,0)</f>
        <v>0</v>
      </c>
      <c r="DK74" s="61">
        <f>IF(COUNTIF(Setup_Hierarchy!$J$107:$IV$107,"="&amp;$K74)&lt;&gt;0,$L74,0)</f>
        <v>0</v>
      </c>
      <c r="DL74" s="61">
        <f>IF(COUNTIF(Setup_Hierarchy!$J$108:$IV$108,"="&amp;$K74)&lt;&gt;0,$L74,0)</f>
        <v>0</v>
      </c>
      <c r="DM74" s="61">
        <f>IF(COUNTIF(Setup_Hierarchy!$J$109:$IV$109,"="&amp;$K74)&lt;&gt;0,$L74,0)</f>
        <v>0</v>
      </c>
      <c r="DN74" s="61">
        <f>IF(COUNTIF(Setup_Hierarchy!$J$110:$IV$110,"="&amp;$K74)&lt;&gt;0,$L74,0)</f>
        <v>0</v>
      </c>
      <c r="DO74" s="61">
        <f>IF(COUNTIF(Setup_Hierarchy!$J$111:$IV$111,"="&amp;$K74)&lt;&gt;0,$L74,0)</f>
        <v>0</v>
      </c>
      <c r="DP74" s="61">
        <f>IF(COUNTIF(Setup_Hierarchy!$J$112:$IV$112,"="&amp;$K74)&lt;&gt;0,$L74,0)</f>
        <v>0</v>
      </c>
      <c r="DQ74" s="61">
        <f>IF(COUNTIF(Setup_Hierarchy!$J$113:$IV$113,"="&amp;$K74)&lt;&gt;0,$L74,0)</f>
        <v>0</v>
      </c>
      <c r="DR74" s="61">
        <f>IF(COUNTIF(Setup_Hierarchy!$J$114:$IV$114,"="&amp;$K74)&lt;&gt;0,$L74,0)</f>
        <v>0</v>
      </c>
      <c r="DS74" s="61">
        <f>IF(COUNTIF(Setup_Hierarchy!$J$115:$IV$115,"="&amp;$K74)&lt;&gt;0,$L74,0)</f>
        <v>0</v>
      </c>
      <c r="DT74" s="61">
        <f>IF(COUNTIF(Setup_Hierarchy!$J$116:$IV$116,"="&amp;$K74)&lt;&gt;0,$L74,0)</f>
        <v>0</v>
      </c>
    </row>
    <row r="75" spans="2:124" x14ac:dyDescent="0.2">
      <c r="B75" t="s">
        <v>43</v>
      </c>
      <c r="C75">
        <v>7</v>
      </c>
      <c r="D75" t="s">
        <v>18</v>
      </c>
      <c r="E75" t="s">
        <v>369</v>
      </c>
      <c r="F75" t="s">
        <v>525</v>
      </c>
      <c r="G75" t="s">
        <v>531</v>
      </c>
      <c r="H75" t="s">
        <v>34</v>
      </c>
      <c r="I75">
        <v>5.3830000000000003E-2</v>
      </c>
      <c r="J75">
        <v>-0.12860099999999999</v>
      </c>
      <c r="K75">
        <v>638</v>
      </c>
      <c r="L75">
        <v>-8.98</v>
      </c>
      <c r="M75" s="61">
        <f>IF(COUNTIF(Setup_Hierarchy!$J$5:$IV$5,"="&amp;$K75)&lt;&gt;0,$L75,0)</f>
        <v>-8.98</v>
      </c>
      <c r="N75" s="61">
        <f>IF(COUNTIF(Setup_Hierarchy!$J$6:$IV$6,"="&amp;$K75)&lt;&gt;0,$L75,0)</f>
        <v>-8.98</v>
      </c>
      <c r="O75" s="61">
        <f>IF(COUNTIF(Setup_Hierarchy!$J$7:$IV$7,"="&amp;$K75)&lt;&gt;0,$L75,0)</f>
        <v>-8.98</v>
      </c>
      <c r="P75" s="61">
        <f>IF(COUNTIF(Setup_Hierarchy!$J$8:$IV$8,"="&amp;$K75)&lt;&gt;0,$L75,0)</f>
        <v>0</v>
      </c>
      <c r="Q75" s="61">
        <f>IF(COUNTIF(Setup_Hierarchy!$J$9:$IV$9,"="&amp;$K75)&lt;&gt;0,$L75,0)</f>
        <v>0</v>
      </c>
      <c r="R75" s="61">
        <f>IF(COUNTIF(Setup_Hierarchy!$J$10:$IV$10,"="&amp;$K75)&lt;&gt;0,$L75,0)</f>
        <v>0</v>
      </c>
      <c r="S75" s="61">
        <f>IF(COUNTIF(Setup_Hierarchy!$J$11:$IV$11,"="&amp;$K75)&lt;&gt;0,$L75,0)</f>
        <v>0</v>
      </c>
      <c r="T75" s="61">
        <f>IF(COUNTIF(Setup_Hierarchy!$J$12:$IV$12,"="&amp;$K75)&lt;&gt;0,$L75,0)</f>
        <v>0</v>
      </c>
      <c r="U75" s="61">
        <f>IF(COUNTIF(Setup_Hierarchy!$J$13:$IV$13,"="&amp;$K75)&lt;&gt;0,$L75,0)</f>
        <v>0</v>
      </c>
      <c r="V75" s="61">
        <f>IF(COUNTIF(Setup_Hierarchy!$J$14:$IV$14,"="&amp;$K75)&lt;&gt;0,$L75,0)</f>
        <v>0</v>
      </c>
      <c r="W75" s="61">
        <f>IF(COUNTIF(Setup_Hierarchy!$J$15:$IV$15,"="&amp;$K75)&lt;&gt;0,$L75,0)</f>
        <v>0</v>
      </c>
      <c r="X75" s="61">
        <f>IF(COUNTIF(Setup_Hierarchy!$J$16:$IV$16,"="&amp;$K75)&lt;&gt;0,$L75,0)</f>
        <v>0</v>
      </c>
      <c r="Y75" s="61">
        <f>IF(COUNTIF(Setup_Hierarchy!$J$17:$IV$17,"="&amp;$K75)&lt;&gt;0,$L75,0)</f>
        <v>0</v>
      </c>
      <c r="Z75" s="61">
        <f>IF(COUNTIF(Setup_Hierarchy!$J$18:$IV$18,"="&amp;$K75)&lt;&gt;0,$L75,0)</f>
        <v>0</v>
      </c>
      <c r="AA75" s="61">
        <f>IF(COUNTIF(Setup_Hierarchy!$J$19:$IV$19,"="&amp;$K75)&lt;&gt;0,$L75,0)</f>
        <v>0</v>
      </c>
      <c r="AB75" s="61">
        <f>IF(COUNTIF(Setup_Hierarchy!$J$20:$IV$20,"="&amp;$K75)&lt;&gt;0,$L75,0)</f>
        <v>0</v>
      </c>
      <c r="AC75" s="61">
        <f>IF(COUNTIF(Setup_Hierarchy!$J$21:$IV$21,"="&amp;$K75)&lt;&gt;0,$L75,0)</f>
        <v>0</v>
      </c>
      <c r="AD75" s="61">
        <f>IF(COUNTIF(Setup_Hierarchy!$J$22:$IV$22,"="&amp;$K75)&lt;&gt;0,$L75,0)</f>
        <v>0</v>
      </c>
      <c r="AE75" s="61">
        <f>IF(COUNTIF(Setup_Hierarchy!$J$23:$IV$23,"="&amp;$K75)&lt;&gt;0,$L75,0)</f>
        <v>0</v>
      </c>
      <c r="AF75" s="61">
        <f>IF(COUNTIF(Setup_Hierarchy!$J$24:$IV$24,"="&amp;$K75)&lt;&gt;0,$L75,0)</f>
        <v>0</v>
      </c>
      <c r="AG75" s="61">
        <f>IF(COUNTIF(Setup_Hierarchy!$J$25:$IV$25,"="&amp;$K75)&lt;&gt;0,$L75,0)</f>
        <v>0</v>
      </c>
      <c r="AH75" s="61">
        <f>IF(COUNTIF(Setup_Hierarchy!$J$26:$IV$26,"="&amp;$K75)&lt;&gt;0,$L75,0)</f>
        <v>0</v>
      </c>
      <c r="AI75" s="61">
        <f>IF(COUNTIF(Setup_Hierarchy!$J$27:$IV$27,"="&amp;$K75)&lt;&gt;0,$L75,0)</f>
        <v>0</v>
      </c>
      <c r="AJ75" s="61">
        <f>IF(COUNTIF(Setup_Hierarchy!$J$28:$IV$28,"="&amp;$K75)&lt;&gt;0,$L75,0)</f>
        <v>0</v>
      </c>
      <c r="AK75" s="61">
        <f>IF(COUNTIF(Setup_Hierarchy!$J$29:$IV$29,"="&amp;$K75)&lt;&gt;0,$L75,0)</f>
        <v>0</v>
      </c>
      <c r="AL75" s="61">
        <f>IF(COUNTIF(Setup_Hierarchy!$J$30:$IV$30,"="&amp;$K75)&lt;&gt;0,$L75,0)</f>
        <v>0</v>
      </c>
      <c r="AM75" s="61">
        <f>IF(COUNTIF(Setup_Hierarchy!$J$31:$IV$31,"="&amp;$K75)&lt;&gt;0,$L75,0)</f>
        <v>0</v>
      </c>
      <c r="AN75" s="61">
        <f>IF(COUNTIF(Setup_Hierarchy!$J$32:$IV$32,"="&amp;$K75)&lt;&gt;0,$L75,0)</f>
        <v>0</v>
      </c>
      <c r="AO75" s="61">
        <f>IF(COUNTIF(Setup_Hierarchy!$J$33:$IV$33,"="&amp;$K75)&lt;&gt;0,$L75,0)</f>
        <v>0</v>
      </c>
      <c r="AP75" s="61">
        <f>IF(COUNTIF(Setup_Hierarchy!$J$34:$IV$34,"="&amp;$K75)&lt;&gt;0,$L75,0)</f>
        <v>0</v>
      </c>
      <c r="AQ75" s="61">
        <f>IF(COUNTIF(Setup_Hierarchy!$J$35:$IV$35,"="&amp;$K75)&lt;&gt;0,$L75,0)</f>
        <v>0</v>
      </c>
      <c r="AR75" s="61">
        <f>IF(COUNTIF(Setup_Hierarchy!$J$36:$IV$36,"="&amp;$K75)&lt;&gt;0,$L75,0)</f>
        <v>0</v>
      </c>
      <c r="AS75" s="61">
        <f>IF(COUNTIF(Setup_Hierarchy!$J$37:$IV$37,"="&amp;$K75)&lt;&gt;0,$L75,0)</f>
        <v>0</v>
      </c>
      <c r="AT75" s="61">
        <f>IF(COUNTIF(Setup_Hierarchy!$J$38:$IV$38,"="&amp;$K75)&lt;&gt;0,$L75,0)</f>
        <v>0</v>
      </c>
      <c r="AU75" s="61">
        <f>IF(COUNTIF(Setup_Hierarchy!$J$39:$IV$39,"="&amp;$K75)&lt;&gt;0,$L75,0)</f>
        <v>0</v>
      </c>
      <c r="AV75" s="61">
        <f>IF(COUNTIF(Setup_Hierarchy!$J$40:$IV$40,"="&amp;$K75)&lt;&gt;0,$L75,0)</f>
        <v>0</v>
      </c>
      <c r="AW75" s="61">
        <f>IF(COUNTIF(Setup_Hierarchy!$J$41:$IV$41,"="&amp;$K75)&lt;&gt;0,$L75,0)</f>
        <v>0</v>
      </c>
      <c r="AX75" s="61">
        <f>IF(COUNTIF(Setup_Hierarchy!$J$42:$IV$42,"="&amp;$K75)&lt;&gt;0,$L75,0)</f>
        <v>0</v>
      </c>
      <c r="AY75" s="61">
        <f>IF(COUNTIF(Setup_Hierarchy!$J$43:$IV$43,"="&amp;$K75)&lt;&gt;0,$L75,0)</f>
        <v>0</v>
      </c>
      <c r="AZ75" s="61">
        <f>IF(COUNTIF(Setup_Hierarchy!$J$44:$IV$44,"="&amp;$K75)&lt;&gt;0,$L75,0)</f>
        <v>0</v>
      </c>
      <c r="BA75" s="61">
        <f>IF(COUNTIF(Setup_Hierarchy!$J$45:$IV$45,"="&amp;$K75)&lt;&gt;0,$L75,0)</f>
        <v>0</v>
      </c>
      <c r="BB75" s="61">
        <f>IF(COUNTIF(Setup_Hierarchy!$J$46:$IV$46,"="&amp;$K75)&lt;&gt;0,$L75,0)</f>
        <v>0</v>
      </c>
      <c r="BC75" s="61">
        <f>IF(COUNTIF(Setup_Hierarchy!$J$47:$IV$47,"="&amp;$K75)&lt;&gt;0,$L75,0)</f>
        <v>0</v>
      </c>
      <c r="BD75" s="61">
        <f>IF(COUNTIF(Setup_Hierarchy!$J$48:$IV$48,"="&amp;$K75)&lt;&gt;0,$L75,0)</f>
        <v>0</v>
      </c>
      <c r="BE75" s="61">
        <f>IF(COUNTIF(Setup_Hierarchy!$J$49:$IV$49,"="&amp;$K75)&lt;&gt;0,$L75,0)</f>
        <v>0</v>
      </c>
      <c r="BF75" s="61">
        <f>IF(COUNTIF(Setup_Hierarchy!$J$50:$IV$50,"="&amp;$K75)&lt;&gt;0,$L75,0)</f>
        <v>0</v>
      </c>
      <c r="BG75" s="61">
        <f>IF(COUNTIF(Setup_Hierarchy!$J$51:$IV$51,"="&amp;$K75)&lt;&gt;0,$L75,0)</f>
        <v>-8.98</v>
      </c>
      <c r="BH75" s="61">
        <f>IF(COUNTIF(Setup_Hierarchy!$J$52:$IV$52,"="&amp;$K75)&lt;&gt;0,$L75,0)</f>
        <v>0</v>
      </c>
      <c r="BI75" s="61">
        <f>IF(COUNTIF(Setup_Hierarchy!$J$53:$IV$53,"="&amp;$K75)&lt;&gt;0,$L75,0)</f>
        <v>0</v>
      </c>
      <c r="BJ75" s="61">
        <f>IF(COUNTIF(Setup_Hierarchy!$J$54:$IV$54,"="&amp;$K75)&lt;&gt;0,$L75,0)</f>
        <v>0</v>
      </c>
      <c r="BK75" s="61">
        <f>IF(COUNTIF(Setup_Hierarchy!$J$55:$IV$55,"="&amp;$K75)&lt;&gt;0,$L75,0)</f>
        <v>0</v>
      </c>
      <c r="BL75" s="61">
        <f>IF(COUNTIF(Setup_Hierarchy!$J$56:$IV$56,"="&amp;$K75)&lt;&gt;0,$L75,0)</f>
        <v>0</v>
      </c>
      <c r="BM75" s="61">
        <f>IF(COUNTIF(Setup_Hierarchy!$J$57:$IV$57,"="&amp;$K75)&lt;&gt;0,$L75,0)</f>
        <v>0</v>
      </c>
      <c r="BN75" s="61">
        <f>IF(COUNTIF(Setup_Hierarchy!$J$58:$IV$58,"="&amp;$K75)&lt;&gt;0,$L75,0)</f>
        <v>0</v>
      </c>
      <c r="BO75" s="61">
        <f>IF(COUNTIF(Setup_Hierarchy!$J$59:$IV$59,"="&amp;$K75)&lt;&gt;0,$L75,0)</f>
        <v>-8.98</v>
      </c>
      <c r="BP75" s="61">
        <f>IF(COUNTIF(Setup_Hierarchy!$J$60:$IV$60,"="&amp;$K75)&lt;&gt;0,$L75,0)</f>
        <v>0</v>
      </c>
      <c r="BQ75" s="61">
        <f>IF(COUNTIF(Setup_Hierarchy!$J$61:$IV$61,"="&amp;$K75)&lt;&gt;0,$L75,0)</f>
        <v>0</v>
      </c>
      <c r="BR75" s="61">
        <f>IF(COUNTIF(Setup_Hierarchy!$J$62:$IV$62,"="&amp;$K75)&lt;&gt;0,$L75,0)</f>
        <v>0</v>
      </c>
      <c r="BS75" s="61">
        <f>IF(COUNTIF(Setup_Hierarchy!$J$63:$IV$63,"="&amp;$K75)&lt;&gt;0,$L75,0)</f>
        <v>0</v>
      </c>
      <c r="BT75" s="61">
        <f>IF(COUNTIF(Setup_Hierarchy!$J$64:$IV$64,"="&amp;$K75)&lt;&gt;0,$L75,0)</f>
        <v>0</v>
      </c>
      <c r="BU75" s="61">
        <f>IF(COUNTIF(Setup_Hierarchy!$J$65:$IV$65,"="&amp;$K75)&lt;&gt;0,$L75,0)</f>
        <v>0</v>
      </c>
      <c r="BV75" s="61">
        <f>IF(COUNTIF(Setup_Hierarchy!$J$66:$IV$66,"="&amp;$K75)&lt;&gt;0,$L75,0)</f>
        <v>0</v>
      </c>
      <c r="BW75" s="61">
        <f>IF(COUNTIF(Setup_Hierarchy!$J$67:$IV$67,"="&amp;$K75)&lt;&gt;0,$L75,0)</f>
        <v>0</v>
      </c>
      <c r="BX75" s="61">
        <f>IF(COUNTIF(Setup_Hierarchy!$J$68:$IV$68,"="&amp;$K75)&lt;&gt;0,$L75,0)</f>
        <v>0</v>
      </c>
      <c r="BY75" s="61">
        <f>IF(COUNTIF(Setup_Hierarchy!$J$69:$IV$69,"="&amp;$K75)&lt;&gt;0,$L75,0)</f>
        <v>0</v>
      </c>
      <c r="BZ75" s="61">
        <f>IF(COUNTIF(Setup_Hierarchy!$J$70:$IV$70,"="&amp;$K75)&lt;&gt;0,$L75,0)</f>
        <v>0</v>
      </c>
      <c r="CA75" s="61">
        <f>IF(COUNTIF(Setup_Hierarchy!$J$71:$IV$71,"="&amp;$K75)&lt;&gt;0,$L75,0)</f>
        <v>0</v>
      </c>
      <c r="CB75" s="61">
        <f>IF(COUNTIF(Setup_Hierarchy!$J$72:$IV$72,"="&amp;$K75)&lt;&gt;0,$L75,0)</f>
        <v>0</v>
      </c>
      <c r="CC75" s="61">
        <f>IF(COUNTIF(Setup_Hierarchy!$J$73:$IV$73,"="&amp;$K75)&lt;&gt;0,$L75,0)</f>
        <v>0</v>
      </c>
      <c r="CD75" s="61">
        <f>IF(COUNTIF(Setup_Hierarchy!$J$74:$IV$74,"="&amp;$K75)&lt;&gt;0,$L75,0)</f>
        <v>0</v>
      </c>
      <c r="CE75" s="61">
        <f>IF(COUNTIF(Setup_Hierarchy!$J$75:$IV$75,"="&amp;$K75)&lt;&gt;0,$L75,0)</f>
        <v>0</v>
      </c>
      <c r="CF75" s="61">
        <f>IF(COUNTIF(Setup_Hierarchy!$J$76:$IV$76,"="&amp;$K75)&lt;&gt;0,$L75,0)</f>
        <v>0</v>
      </c>
      <c r="CG75" s="61">
        <f>IF(COUNTIF(Setup_Hierarchy!$J$77:$IV$77,"="&amp;$K75)&lt;&gt;0,$L75,0)</f>
        <v>0</v>
      </c>
      <c r="CH75" s="61">
        <f>IF(COUNTIF(Setup_Hierarchy!$J$78:$IV$78,"="&amp;$K75)&lt;&gt;0,$L75,0)</f>
        <v>0</v>
      </c>
      <c r="CI75" s="61">
        <f>IF(COUNTIF(Setup_Hierarchy!$J$79:$IV$79,"="&amp;$K75)&lt;&gt;0,$L75,0)</f>
        <v>0</v>
      </c>
      <c r="CJ75" s="61">
        <f>IF(COUNTIF(Setup_Hierarchy!$J$80:$IV$80,"="&amp;$K75)&lt;&gt;0,$L75,0)</f>
        <v>0</v>
      </c>
      <c r="CK75" s="61">
        <f>IF(COUNTIF(Setup_Hierarchy!$J$81:$IV$81,"="&amp;$K75)&lt;&gt;0,$L75,0)</f>
        <v>0</v>
      </c>
      <c r="CL75" s="61">
        <f>IF(COUNTIF(Setup_Hierarchy!$J$82:$IV$82,"="&amp;$K75)&lt;&gt;0,$L75,0)</f>
        <v>0</v>
      </c>
      <c r="CM75" s="61">
        <f>IF(COUNTIF(Setup_Hierarchy!$J$83:$IV$83,"="&amp;$K75)&lt;&gt;0,$L75,0)</f>
        <v>0</v>
      </c>
      <c r="CN75" s="61">
        <f>IF(COUNTIF(Setup_Hierarchy!$J$84:$IV$84,"="&amp;$K75)&lt;&gt;0,$L75,0)</f>
        <v>-8.98</v>
      </c>
      <c r="CO75" s="61">
        <f>IF(COUNTIF(Setup_Hierarchy!$J$85:$IV$85,"="&amp;$K75)&lt;&gt;0,$L75,0)</f>
        <v>-8.98</v>
      </c>
      <c r="CP75" s="61">
        <f>IF(COUNTIF(Setup_Hierarchy!$J$86:$IV$86,"="&amp;$K75)&lt;&gt;0,$L75,0)</f>
        <v>0</v>
      </c>
      <c r="CQ75" s="61">
        <f>IF(COUNTIF(Setup_Hierarchy!$J$87:$IV$87,"="&amp;$K75)&lt;&gt;0,$L75,0)</f>
        <v>0</v>
      </c>
      <c r="CR75" s="61">
        <f>IF(COUNTIF(Setup_Hierarchy!$J$88:$IV$88,"="&amp;$K75)&lt;&gt;0,$L75,0)</f>
        <v>0</v>
      </c>
      <c r="CS75" s="61">
        <f>IF(COUNTIF(Setup_Hierarchy!$J$89:$IV$89,"="&amp;$K75)&lt;&gt;0,$L75,0)</f>
        <v>0</v>
      </c>
      <c r="CT75" s="61">
        <f>IF(COUNTIF(Setup_Hierarchy!$J$90:$IV$90,"="&amp;$K75)&lt;&gt;0,$L75,0)</f>
        <v>0</v>
      </c>
      <c r="CU75" s="61">
        <f>IF(COUNTIF(Setup_Hierarchy!$J$91:$IV$91,"="&amp;$K75)&lt;&gt;0,$L75,0)</f>
        <v>0</v>
      </c>
      <c r="CV75" s="61">
        <f>IF(COUNTIF(Setup_Hierarchy!$J$92:$IV$92,"="&amp;$K75)&lt;&gt;0,$L75,0)</f>
        <v>0</v>
      </c>
      <c r="CW75" s="61">
        <f>IF(COUNTIF(Setup_Hierarchy!$J$93:$IV$93,"="&amp;$K75)&lt;&gt;0,$L75,0)</f>
        <v>0</v>
      </c>
      <c r="CX75" s="61">
        <f>IF(COUNTIF(Setup_Hierarchy!$J$94:$IV$94,"="&amp;$K75)&lt;&gt;0,$L75,0)</f>
        <v>0</v>
      </c>
      <c r="CY75" s="61">
        <f>IF(COUNTIF(Setup_Hierarchy!$J$95:$IV$95,"="&amp;$K75)&lt;&gt;0,$L75,0)</f>
        <v>0</v>
      </c>
      <c r="CZ75" s="61">
        <f>IF(COUNTIF(Setup_Hierarchy!$J$96:$IV$96,"="&amp;$K75)&lt;&gt;0,$L75,0)</f>
        <v>0</v>
      </c>
      <c r="DA75" s="61">
        <f>IF(COUNTIF(Setup_Hierarchy!$J$97:$IV$97,"="&amp;$K75)&lt;&gt;0,$L75,0)</f>
        <v>0</v>
      </c>
      <c r="DB75" s="61">
        <f>IF(COUNTIF(Setup_Hierarchy!$J$98:$IV$98,"="&amp;$K75)&lt;&gt;0,$L75,0)</f>
        <v>0</v>
      </c>
      <c r="DC75" s="61">
        <f>IF(COUNTIF(Setup_Hierarchy!$J$99:$IV$99,"="&amp;$K75)&lt;&gt;0,$L75,0)</f>
        <v>0</v>
      </c>
      <c r="DD75" s="61">
        <f>IF(COUNTIF(Setup_Hierarchy!$J$100:$IV$100,"="&amp;$K75)&lt;&gt;0,$L75,0)</f>
        <v>0</v>
      </c>
      <c r="DE75" s="61">
        <f>IF(COUNTIF(Setup_Hierarchy!$J$101:$IV$101,"="&amp;$K75)&lt;&gt;0,$L75,0)</f>
        <v>0</v>
      </c>
      <c r="DF75" s="61">
        <f>IF(COUNTIF(Setup_Hierarchy!$J$102:$IV$102,"="&amp;$K75)&lt;&gt;0,$L75,0)</f>
        <v>0</v>
      </c>
      <c r="DG75" s="61">
        <f>IF(COUNTIF(Setup_Hierarchy!$J$103:$IV$103,"="&amp;$K75)&lt;&gt;0,$L75,0)</f>
        <v>0</v>
      </c>
      <c r="DH75" s="61">
        <f>IF(COUNTIF(Setup_Hierarchy!$J$104:$IV$104,"="&amp;$K75)&lt;&gt;0,$L75,0)</f>
        <v>0</v>
      </c>
      <c r="DI75" s="61">
        <f>IF(COUNTIF(Setup_Hierarchy!$J$105:$IV$105,"="&amp;$K75)&lt;&gt;0,$L75,0)</f>
        <v>0</v>
      </c>
      <c r="DJ75" s="61">
        <f>IF(COUNTIF(Setup_Hierarchy!$J$106:$IV$106,"="&amp;$K75)&lt;&gt;0,$L75,0)</f>
        <v>0</v>
      </c>
      <c r="DK75" s="61">
        <f>IF(COUNTIF(Setup_Hierarchy!$J$107:$IV$107,"="&amp;$K75)&lt;&gt;0,$L75,0)</f>
        <v>0</v>
      </c>
      <c r="DL75" s="61">
        <f>IF(COUNTIF(Setup_Hierarchy!$J$108:$IV$108,"="&amp;$K75)&lt;&gt;0,$L75,0)</f>
        <v>0</v>
      </c>
      <c r="DM75" s="61">
        <f>IF(COUNTIF(Setup_Hierarchy!$J$109:$IV$109,"="&amp;$K75)&lt;&gt;0,$L75,0)</f>
        <v>0</v>
      </c>
      <c r="DN75" s="61">
        <f>IF(COUNTIF(Setup_Hierarchy!$J$110:$IV$110,"="&amp;$K75)&lt;&gt;0,$L75,0)</f>
        <v>0</v>
      </c>
      <c r="DO75" s="61">
        <f>IF(COUNTIF(Setup_Hierarchy!$J$111:$IV$111,"="&amp;$K75)&lt;&gt;0,$L75,0)</f>
        <v>0</v>
      </c>
      <c r="DP75" s="61">
        <f>IF(COUNTIF(Setup_Hierarchy!$J$112:$IV$112,"="&amp;$K75)&lt;&gt;0,$L75,0)</f>
        <v>0</v>
      </c>
      <c r="DQ75" s="61">
        <f>IF(COUNTIF(Setup_Hierarchy!$J$113:$IV$113,"="&amp;$K75)&lt;&gt;0,$L75,0)</f>
        <v>0</v>
      </c>
      <c r="DR75" s="61">
        <f>IF(COUNTIF(Setup_Hierarchy!$J$114:$IV$114,"="&amp;$K75)&lt;&gt;0,$L75,0)</f>
        <v>0</v>
      </c>
      <c r="DS75" s="61">
        <f>IF(COUNTIF(Setup_Hierarchy!$J$115:$IV$115,"="&amp;$K75)&lt;&gt;0,$L75,0)</f>
        <v>0</v>
      </c>
      <c r="DT75" s="61">
        <f>IF(COUNTIF(Setup_Hierarchy!$J$116:$IV$116,"="&amp;$K75)&lt;&gt;0,$L75,0)</f>
        <v>0</v>
      </c>
    </row>
    <row r="76" spans="2:124" x14ac:dyDescent="0.2">
      <c r="B76" t="s">
        <v>43</v>
      </c>
      <c r="C76">
        <v>7</v>
      </c>
      <c r="D76" t="s">
        <v>18</v>
      </c>
      <c r="E76" t="s">
        <v>369</v>
      </c>
      <c r="F76" t="s">
        <v>525</v>
      </c>
      <c r="G76" t="s">
        <v>531</v>
      </c>
      <c r="H76" t="s">
        <v>34</v>
      </c>
      <c r="I76">
        <v>5.3830000000000003E-2</v>
      </c>
      <c r="J76">
        <v>-0.12860099999999999</v>
      </c>
      <c r="K76">
        <v>675</v>
      </c>
      <c r="L76">
        <v>0.35</v>
      </c>
      <c r="M76" s="61">
        <f>IF(COUNTIF(Setup_Hierarchy!$J$5:$IV$5,"="&amp;$K76)&lt;&gt;0,$L76,0)</f>
        <v>0.35</v>
      </c>
      <c r="N76" s="61">
        <f>IF(COUNTIF(Setup_Hierarchy!$J$6:$IV$6,"="&amp;$K76)&lt;&gt;0,$L76,0)</f>
        <v>0.35</v>
      </c>
      <c r="O76" s="61">
        <f>IF(COUNTIF(Setup_Hierarchy!$J$7:$IV$7,"="&amp;$K76)&lt;&gt;0,$L76,0)</f>
        <v>0.35</v>
      </c>
      <c r="P76" s="61">
        <f>IF(COUNTIF(Setup_Hierarchy!$J$8:$IV$8,"="&amp;$K76)&lt;&gt;0,$L76,0)</f>
        <v>0.35</v>
      </c>
      <c r="Q76" s="61">
        <f>IF(COUNTIF(Setup_Hierarchy!$J$9:$IV$9,"="&amp;$K76)&lt;&gt;0,$L76,0)</f>
        <v>0.35</v>
      </c>
      <c r="R76" s="61">
        <f>IF(COUNTIF(Setup_Hierarchy!$J$10:$IV$10,"="&amp;$K76)&lt;&gt;0,$L76,0)</f>
        <v>0</v>
      </c>
      <c r="S76" s="61">
        <f>IF(COUNTIF(Setup_Hierarchy!$J$11:$IV$11,"="&amp;$K76)&lt;&gt;0,$L76,0)</f>
        <v>0</v>
      </c>
      <c r="T76" s="61">
        <f>IF(COUNTIF(Setup_Hierarchy!$J$12:$IV$12,"="&amp;$K76)&lt;&gt;0,$L76,0)</f>
        <v>0</v>
      </c>
      <c r="U76" s="61">
        <f>IF(COUNTIF(Setup_Hierarchy!$J$13:$IV$13,"="&amp;$K76)&lt;&gt;0,$L76,0)</f>
        <v>0</v>
      </c>
      <c r="V76" s="61">
        <f>IF(COUNTIF(Setup_Hierarchy!$J$14:$IV$14,"="&amp;$K76)&lt;&gt;0,$L76,0)</f>
        <v>0</v>
      </c>
      <c r="W76" s="61">
        <f>IF(COUNTIF(Setup_Hierarchy!$J$15:$IV$15,"="&amp;$K76)&lt;&gt;0,$L76,0)</f>
        <v>0</v>
      </c>
      <c r="X76" s="61">
        <f>IF(COUNTIF(Setup_Hierarchy!$J$16:$IV$16,"="&amp;$K76)&lt;&gt;0,$L76,0)</f>
        <v>0</v>
      </c>
      <c r="Y76" s="61">
        <f>IF(COUNTIF(Setup_Hierarchy!$J$17:$IV$17,"="&amp;$K76)&lt;&gt;0,$L76,0)</f>
        <v>0</v>
      </c>
      <c r="Z76" s="61">
        <f>IF(COUNTIF(Setup_Hierarchy!$J$18:$IV$18,"="&amp;$K76)&lt;&gt;0,$L76,0)</f>
        <v>0.35</v>
      </c>
      <c r="AA76" s="61">
        <f>IF(COUNTIF(Setup_Hierarchy!$J$19:$IV$19,"="&amp;$K76)&lt;&gt;0,$L76,0)</f>
        <v>0.35</v>
      </c>
      <c r="AB76" s="61">
        <f>IF(COUNTIF(Setup_Hierarchy!$J$20:$IV$20,"="&amp;$K76)&lt;&gt;0,$L76,0)</f>
        <v>0</v>
      </c>
      <c r="AC76" s="61">
        <f>IF(COUNTIF(Setup_Hierarchy!$J$21:$IV$21,"="&amp;$K76)&lt;&gt;0,$L76,0)</f>
        <v>0</v>
      </c>
      <c r="AD76" s="61">
        <f>IF(COUNTIF(Setup_Hierarchy!$J$22:$IV$22,"="&amp;$K76)&lt;&gt;0,$L76,0)</f>
        <v>0</v>
      </c>
      <c r="AE76" s="61">
        <f>IF(COUNTIF(Setup_Hierarchy!$J$23:$IV$23,"="&amp;$K76)&lt;&gt;0,$L76,0)</f>
        <v>0</v>
      </c>
      <c r="AF76" s="61">
        <f>IF(COUNTIF(Setup_Hierarchy!$J$24:$IV$24,"="&amp;$K76)&lt;&gt;0,$L76,0)</f>
        <v>0</v>
      </c>
      <c r="AG76" s="61">
        <f>IF(COUNTIF(Setup_Hierarchy!$J$25:$IV$25,"="&amp;$K76)&lt;&gt;0,$L76,0)</f>
        <v>0</v>
      </c>
      <c r="AH76" s="61">
        <f>IF(COUNTIF(Setup_Hierarchy!$J$26:$IV$26,"="&amp;$K76)&lt;&gt;0,$L76,0)</f>
        <v>0</v>
      </c>
      <c r="AI76" s="61">
        <f>IF(COUNTIF(Setup_Hierarchy!$J$27:$IV$27,"="&amp;$K76)&lt;&gt;0,$L76,0)</f>
        <v>0</v>
      </c>
      <c r="AJ76" s="61">
        <f>IF(COUNTIF(Setup_Hierarchy!$J$28:$IV$28,"="&amp;$K76)&lt;&gt;0,$L76,0)</f>
        <v>0</v>
      </c>
      <c r="AK76" s="61">
        <f>IF(COUNTIF(Setup_Hierarchy!$J$29:$IV$29,"="&amp;$K76)&lt;&gt;0,$L76,0)</f>
        <v>0</v>
      </c>
      <c r="AL76" s="61">
        <f>IF(COUNTIF(Setup_Hierarchy!$J$30:$IV$30,"="&amp;$K76)&lt;&gt;0,$L76,0)</f>
        <v>0</v>
      </c>
      <c r="AM76" s="61">
        <f>IF(COUNTIF(Setup_Hierarchy!$J$31:$IV$31,"="&amp;$K76)&lt;&gt;0,$L76,0)</f>
        <v>0</v>
      </c>
      <c r="AN76" s="61">
        <f>IF(COUNTIF(Setup_Hierarchy!$J$32:$IV$32,"="&amp;$K76)&lt;&gt;0,$L76,0)</f>
        <v>0</v>
      </c>
      <c r="AO76" s="61">
        <f>IF(COUNTIF(Setup_Hierarchy!$J$33:$IV$33,"="&amp;$K76)&lt;&gt;0,$L76,0)</f>
        <v>0</v>
      </c>
      <c r="AP76" s="61">
        <f>IF(COUNTIF(Setup_Hierarchy!$J$34:$IV$34,"="&amp;$K76)&lt;&gt;0,$L76,0)</f>
        <v>0</v>
      </c>
      <c r="AQ76" s="61">
        <f>IF(COUNTIF(Setup_Hierarchy!$J$35:$IV$35,"="&amp;$K76)&lt;&gt;0,$L76,0)</f>
        <v>0</v>
      </c>
      <c r="AR76" s="61">
        <f>IF(COUNTIF(Setup_Hierarchy!$J$36:$IV$36,"="&amp;$K76)&lt;&gt;0,$L76,0)</f>
        <v>0</v>
      </c>
      <c r="AS76" s="61">
        <f>IF(COUNTIF(Setup_Hierarchy!$J$37:$IV$37,"="&amp;$K76)&lt;&gt;0,$L76,0)</f>
        <v>0</v>
      </c>
      <c r="AT76" s="61">
        <f>IF(COUNTIF(Setup_Hierarchy!$J$38:$IV$38,"="&amp;$K76)&lt;&gt;0,$L76,0)</f>
        <v>0</v>
      </c>
      <c r="AU76" s="61">
        <f>IF(COUNTIF(Setup_Hierarchy!$J$39:$IV$39,"="&amp;$K76)&lt;&gt;0,$L76,0)</f>
        <v>0</v>
      </c>
      <c r="AV76" s="61">
        <f>IF(COUNTIF(Setup_Hierarchy!$J$40:$IV$40,"="&amp;$K76)&lt;&gt;0,$L76,0)</f>
        <v>0</v>
      </c>
      <c r="AW76" s="61">
        <f>IF(COUNTIF(Setup_Hierarchy!$J$41:$IV$41,"="&amp;$K76)&lt;&gt;0,$L76,0)</f>
        <v>0</v>
      </c>
      <c r="AX76" s="61">
        <f>IF(COUNTIF(Setup_Hierarchy!$J$42:$IV$42,"="&amp;$K76)&lt;&gt;0,$L76,0)</f>
        <v>0</v>
      </c>
      <c r="AY76" s="61">
        <f>IF(COUNTIF(Setup_Hierarchy!$J$43:$IV$43,"="&amp;$K76)&lt;&gt;0,$L76,0)</f>
        <v>0</v>
      </c>
      <c r="AZ76" s="61">
        <f>IF(COUNTIF(Setup_Hierarchy!$J$44:$IV$44,"="&amp;$K76)&lt;&gt;0,$L76,0)</f>
        <v>0</v>
      </c>
      <c r="BA76" s="61">
        <f>IF(COUNTIF(Setup_Hierarchy!$J$45:$IV$45,"="&amp;$K76)&lt;&gt;0,$L76,0)</f>
        <v>0</v>
      </c>
      <c r="BB76" s="61">
        <f>IF(COUNTIF(Setup_Hierarchy!$J$46:$IV$46,"="&amp;$K76)&lt;&gt;0,$L76,0)</f>
        <v>0</v>
      </c>
      <c r="BC76" s="61">
        <f>IF(COUNTIF(Setup_Hierarchy!$J$47:$IV$47,"="&amp;$K76)&lt;&gt;0,$L76,0)</f>
        <v>0</v>
      </c>
      <c r="BD76" s="61">
        <f>IF(COUNTIF(Setup_Hierarchy!$J$48:$IV$48,"="&amp;$K76)&lt;&gt;0,$L76,0)</f>
        <v>0</v>
      </c>
      <c r="BE76" s="61">
        <f>IF(COUNTIF(Setup_Hierarchy!$J$49:$IV$49,"="&amp;$K76)&lt;&gt;0,$L76,0)</f>
        <v>0</v>
      </c>
      <c r="BF76" s="61">
        <f>IF(COUNTIF(Setup_Hierarchy!$J$50:$IV$50,"="&amp;$K76)&lt;&gt;0,$L76,0)</f>
        <v>0</v>
      </c>
      <c r="BG76" s="61">
        <f>IF(COUNTIF(Setup_Hierarchy!$J$51:$IV$51,"="&amp;$K76)&lt;&gt;0,$L76,0)</f>
        <v>0</v>
      </c>
      <c r="BH76" s="61">
        <f>IF(COUNTIF(Setup_Hierarchy!$J$52:$IV$52,"="&amp;$K76)&lt;&gt;0,$L76,0)</f>
        <v>0</v>
      </c>
      <c r="BI76" s="61">
        <f>IF(COUNTIF(Setup_Hierarchy!$J$53:$IV$53,"="&amp;$K76)&lt;&gt;0,$L76,0)</f>
        <v>0</v>
      </c>
      <c r="BJ76" s="61">
        <f>IF(COUNTIF(Setup_Hierarchy!$J$54:$IV$54,"="&amp;$K76)&lt;&gt;0,$L76,0)</f>
        <v>0</v>
      </c>
      <c r="BK76" s="61">
        <f>IF(COUNTIF(Setup_Hierarchy!$J$55:$IV$55,"="&amp;$K76)&lt;&gt;0,$L76,0)</f>
        <v>0</v>
      </c>
      <c r="BL76" s="61">
        <f>IF(COUNTIF(Setup_Hierarchy!$J$56:$IV$56,"="&amp;$K76)&lt;&gt;0,$L76,0)</f>
        <v>0</v>
      </c>
      <c r="BM76" s="61">
        <f>IF(COUNTIF(Setup_Hierarchy!$J$57:$IV$57,"="&amp;$K76)&lt;&gt;0,$L76,0)</f>
        <v>0</v>
      </c>
      <c r="BN76" s="61">
        <f>IF(COUNTIF(Setup_Hierarchy!$J$58:$IV$58,"="&amp;$K76)&lt;&gt;0,$L76,0)</f>
        <v>0</v>
      </c>
      <c r="BO76" s="61">
        <f>IF(COUNTIF(Setup_Hierarchy!$J$59:$IV$59,"="&amp;$K76)&lt;&gt;0,$L76,0)</f>
        <v>0</v>
      </c>
      <c r="BP76" s="61">
        <f>IF(COUNTIF(Setup_Hierarchy!$J$60:$IV$60,"="&amp;$K76)&lt;&gt;0,$L76,0)</f>
        <v>0</v>
      </c>
      <c r="BQ76" s="61">
        <f>IF(COUNTIF(Setup_Hierarchy!$J$61:$IV$61,"="&amp;$K76)&lt;&gt;0,$L76,0)</f>
        <v>0</v>
      </c>
      <c r="BR76" s="61">
        <f>IF(COUNTIF(Setup_Hierarchy!$J$62:$IV$62,"="&amp;$K76)&lt;&gt;0,$L76,0)</f>
        <v>0</v>
      </c>
      <c r="BS76" s="61">
        <f>IF(COUNTIF(Setup_Hierarchy!$J$63:$IV$63,"="&amp;$K76)&lt;&gt;0,$L76,0)</f>
        <v>0</v>
      </c>
      <c r="BT76" s="61">
        <f>IF(COUNTIF(Setup_Hierarchy!$J$64:$IV$64,"="&amp;$K76)&lt;&gt;0,$L76,0)</f>
        <v>0</v>
      </c>
      <c r="BU76" s="61">
        <f>IF(COUNTIF(Setup_Hierarchy!$J$65:$IV$65,"="&amp;$K76)&lt;&gt;0,$L76,0)</f>
        <v>0</v>
      </c>
      <c r="BV76" s="61">
        <f>IF(COUNTIF(Setup_Hierarchy!$J$66:$IV$66,"="&amp;$K76)&lt;&gt;0,$L76,0)</f>
        <v>0</v>
      </c>
      <c r="BW76" s="61">
        <f>IF(COUNTIF(Setup_Hierarchy!$J$67:$IV$67,"="&amp;$K76)&lt;&gt;0,$L76,0)</f>
        <v>0</v>
      </c>
      <c r="BX76" s="61">
        <f>IF(COUNTIF(Setup_Hierarchy!$J$68:$IV$68,"="&amp;$K76)&lt;&gt;0,$L76,0)</f>
        <v>0</v>
      </c>
      <c r="BY76" s="61">
        <f>IF(COUNTIF(Setup_Hierarchy!$J$69:$IV$69,"="&amp;$K76)&lt;&gt;0,$L76,0)</f>
        <v>0</v>
      </c>
      <c r="BZ76" s="61">
        <f>IF(COUNTIF(Setup_Hierarchy!$J$70:$IV$70,"="&amp;$K76)&lt;&gt;0,$L76,0)</f>
        <v>0</v>
      </c>
      <c r="CA76" s="61">
        <f>IF(COUNTIF(Setup_Hierarchy!$J$71:$IV$71,"="&amp;$K76)&lt;&gt;0,$L76,0)</f>
        <v>0</v>
      </c>
      <c r="CB76" s="61">
        <f>IF(COUNTIF(Setup_Hierarchy!$J$72:$IV$72,"="&amp;$K76)&lt;&gt;0,$L76,0)</f>
        <v>0</v>
      </c>
      <c r="CC76" s="61">
        <f>IF(COUNTIF(Setup_Hierarchy!$J$73:$IV$73,"="&amp;$K76)&lt;&gt;0,$L76,0)</f>
        <v>0</v>
      </c>
      <c r="CD76" s="61">
        <f>IF(COUNTIF(Setup_Hierarchy!$J$74:$IV$74,"="&amp;$K76)&lt;&gt;0,$L76,0)</f>
        <v>0</v>
      </c>
      <c r="CE76" s="61">
        <f>IF(COUNTIF(Setup_Hierarchy!$J$75:$IV$75,"="&amp;$K76)&lt;&gt;0,$L76,0)</f>
        <v>0</v>
      </c>
      <c r="CF76" s="61">
        <f>IF(COUNTIF(Setup_Hierarchy!$J$76:$IV$76,"="&amp;$K76)&lt;&gt;0,$L76,0)</f>
        <v>0</v>
      </c>
      <c r="CG76" s="61">
        <f>IF(COUNTIF(Setup_Hierarchy!$J$77:$IV$77,"="&amp;$K76)&lt;&gt;0,$L76,0)</f>
        <v>0</v>
      </c>
      <c r="CH76" s="61">
        <f>IF(COUNTIF(Setup_Hierarchy!$J$78:$IV$78,"="&amp;$K76)&lt;&gt;0,$L76,0)</f>
        <v>0</v>
      </c>
      <c r="CI76" s="61">
        <f>IF(COUNTIF(Setup_Hierarchy!$J$79:$IV$79,"="&amp;$K76)&lt;&gt;0,$L76,0)</f>
        <v>0</v>
      </c>
      <c r="CJ76" s="61">
        <f>IF(COUNTIF(Setup_Hierarchy!$J$80:$IV$80,"="&amp;$K76)&lt;&gt;0,$L76,0)</f>
        <v>0</v>
      </c>
      <c r="CK76" s="61">
        <f>IF(COUNTIF(Setup_Hierarchy!$J$81:$IV$81,"="&amp;$K76)&lt;&gt;0,$L76,0)</f>
        <v>0</v>
      </c>
      <c r="CL76" s="61">
        <f>IF(COUNTIF(Setup_Hierarchy!$J$82:$IV$82,"="&amp;$K76)&lt;&gt;0,$L76,0)</f>
        <v>0</v>
      </c>
      <c r="CM76" s="61">
        <f>IF(COUNTIF(Setup_Hierarchy!$J$83:$IV$83,"="&amp;$K76)&lt;&gt;0,$L76,0)</f>
        <v>0</v>
      </c>
      <c r="CN76" s="61">
        <f>IF(COUNTIF(Setup_Hierarchy!$J$84:$IV$84,"="&amp;$K76)&lt;&gt;0,$L76,0)</f>
        <v>0</v>
      </c>
      <c r="CO76" s="61">
        <f>IF(COUNTIF(Setup_Hierarchy!$J$85:$IV$85,"="&amp;$K76)&lt;&gt;0,$L76,0)</f>
        <v>0</v>
      </c>
      <c r="CP76" s="61">
        <f>IF(COUNTIF(Setup_Hierarchy!$J$86:$IV$86,"="&amp;$K76)&lt;&gt;0,$L76,0)</f>
        <v>0</v>
      </c>
      <c r="CQ76" s="61">
        <f>IF(COUNTIF(Setup_Hierarchy!$J$87:$IV$87,"="&amp;$K76)&lt;&gt;0,$L76,0)</f>
        <v>0</v>
      </c>
      <c r="CR76" s="61">
        <f>IF(COUNTIF(Setup_Hierarchy!$J$88:$IV$88,"="&amp;$K76)&lt;&gt;0,$L76,0)</f>
        <v>0</v>
      </c>
      <c r="CS76" s="61">
        <f>IF(COUNTIF(Setup_Hierarchy!$J$89:$IV$89,"="&amp;$K76)&lt;&gt;0,$L76,0)</f>
        <v>0</v>
      </c>
      <c r="CT76" s="61">
        <f>IF(COUNTIF(Setup_Hierarchy!$J$90:$IV$90,"="&amp;$K76)&lt;&gt;0,$L76,0)</f>
        <v>0</v>
      </c>
      <c r="CU76" s="61">
        <f>IF(COUNTIF(Setup_Hierarchy!$J$91:$IV$91,"="&amp;$K76)&lt;&gt;0,$L76,0)</f>
        <v>0</v>
      </c>
      <c r="CV76" s="61">
        <f>IF(COUNTIF(Setup_Hierarchy!$J$92:$IV$92,"="&amp;$K76)&lt;&gt;0,$L76,0)</f>
        <v>0</v>
      </c>
      <c r="CW76" s="61">
        <f>IF(COUNTIF(Setup_Hierarchy!$J$93:$IV$93,"="&amp;$K76)&lt;&gt;0,$L76,0)</f>
        <v>0</v>
      </c>
      <c r="CX76" s="61">
        <f>IF(COUNTIF(Setup_Hierarchy!$J$94:$IV$94,"="&amp;$K76)&lt;&gt;0,$L76,0)</f>
        <v>0</v>
      </c>
      <c r="CY76" s="61">
        <f>IF(COUNTIF(Setup_Hierarchy!$J$95:$IV$95,"="&amp;$K76)&lt;&gt;0,$L76,0)</f>
        <v>0</v>
      </c>
      <c r="CZ76" s="61">
        <f>IF(COUNTIF(Setup_Hierarchy!$J$96:$IV$96,"="&amp;$K76)&lt;&gt;0,$L76,0)</f>
        <v>0</v>
      </c>
      <c r="DA76" s="61">
        <f>IF(COUNTIF(Setup_Hierarchy!$J$97:$IV$97,"="&amp;$K76)&lt;&gt;0,$L76,0)</f>
        <v>0</v>
      </c>
      <c r="DB76" s="61">
        <f>IF(COUNTIF(Setup_Hierarchy!$J$98:$IV$98,"="&amp;$K76)&lt;&gt;0,$L76,0)</f>
        <v>0</v>
      </c>
      <c r="DC76" s="61">
        <f>IF(COUNTIF(Setup_Hierarchy!$J$99:$IV$99,"="&amp;$K76)&lt;&gt;0,$L76,0)</f>
        <v>0</v>
      </c>
      <c r="DD76" s="61">
        <f>IF(COUNTIF(Setup_Hierarchy!$J$100:$IV$100,"="&amp;$K76)&lt;&gt;0,$L76,0)</f>
        <v>0</v>
      </c>
      <c r="DE76" s="61">
        <f>IF(COUNTIF(Setup_Hierarchy!$J$101:$IV$101,"="&amp;$K76)&lt;&gt;0,$L76,0)</f>
        <v>0</v>
      </c>
      <c r="DF76" s="61">
        <f>IF(COUNTIF(Setup_Hierarchy!$J$102:$IV$102,"="&amp;$K76)&lt;&gt;0,$L76,0)</f>
        <v>0</v>
      </c>
      <c r="DG76" s="61">
        <f>IF(COUNTIF(Setup_Hierarchy!$J$103:$IV$103,"="&amp;$K76)&lt;&gt;0,$L76,0)</f>
        <v>0</v>
      </c>
      <c r="DH76" s="61">
        <f>IF(COUNTIF(Setup_Hierarchy!$J$104:$IV$104,"="&amp;$K76)&lt;&gt;0,$L76,0)</f>
        <v>0</v>
      </c>
      <c r="DI76" s="61">
        <f>IF(COUNTIF(Setup_Hierarchy!$J$105:$IV$105,"="&amp;$K76)&lt;&gt;0,$L76,0)</f>
        <v>0</v>
      </c>
      <c r="DJ76" s="61">
        <f>IF(COUNTIF(Setup_Hierarchy!$J$106:$IV$106,"="&amp;$K76)&lt;&gt;0,$L76,0)</f>
        <v>0</v>
      </c>
      <c r="DK76" s="61">
        <f>IF(COUNTIF(Setup_Hierarchy!$J$107:$IV$107,"="&amp;$K76)&lt;&gt;0,$L76,0)</f>
        <v>0</v>
      </c>
      <c r="DL76" s="61">
        <f>IF(COUNTIF(Setup_Hierarchy!$J$108:$IV$108,"="&amp;$K76)&lt;&gt;0,$L76,0)</f>
        <v>0</v>
      </c>
      <c r="DM76" s="61">
        <f>IF(COUNTIF(Setup_Hierarchy!$J$109:$IV$109,"="&amp;$K76)&lt;&gt;0,$L76,0)</f>
        <v>0</v>
      </c>
      <c r="DN76" s="61">
        <f>IF(COUNTIF(Setup_Hierarchy!$J$110:$IV$110,"="&amp;$K76)&lt;&gt;0,$L76,0)</f>
        <v>0</v>
      </c>
      <c r="DO76" s="61">
        <f>IF(COUNTIF(Setup_Hierarchy!$J$111:$IV$111,"="&amp;$K76)&lt;&gt;0,$L76,0)</f>
        <v>0</v>
      </c>
      <c r="DP76" s="61">
        <f>IF(COUNTIF(Setup_Hierarchy!$J$112:$IV$112,"="&amp;$K76)&lt;&gt;0,$L76,0)</f>
        <v>0</v>
      </c>
      <c r="DQ76" s="61">
        <f>IF(COUNTIF(Setup_Hierarchy!$J$113:$IV$113,"="&amp;$K76)&lt;&gt;0,$L76,0)</f>
        <v>0</v>
      </c>
      <c r="DR76" s="61">
        <f>IF(COUNTIF(Setup_Hierarchy!$J$114:$IV$114,"="&amp;$K76)&lt;&gt;0,$L76,0)</f>
        <v>0</v>
      </c>
      <c r="DS76" s="61">
        <f>IF(COUNTIF(Setup_Hierarchy!$J$115:$IV$115,"="&amp;$K76)&lt;&gt;0,$L76,0)</f>
        <v>0</v>
      </c>
      <c r="DT76" s="61">
        <f>IF(COUNTIF(Setup_Hierarchy!$J$116:$IV$116,"="&amp;$K76)&lt;&gt;0,$L76,0)</f>
        <v>0</v>
      </c>
    </row>
    <row r="77" spans="2:124" x14ac:dyDescent="0.2">
      <c r="B77" t="s">
        <v>43</v>
      </c>
      <c r="C77">
        <v>7</v>
      </c>
      <c r="D77" t="s">
        <v>18</v>
      </c>
      <c r="E77" t="s">
        <v>369</v>
      </c>
      <c r="F77" t="s">
        <v>525</v>
      </c>
      <c r="G77" t="s">
        <v>531</v>
      </c>
      <c r="H77" t="s">
        <v>34</v>
      </c>
      <c r="I77">
        <v>5.3830000000000003E-2</v>
      </c>
      <c r="J77">
        <v>-0.12860099999999999</v>
      </c>
      <c r="K77">
        <v>677</v>
      </c>
      <c r="L77">
        <v>1690.46</v>
      </c>
      <c r="M77" s="61">
        <f>IF(COUNTIF(Setup_Hierarchy!$J$5:$IV$5,"="&amp;$K77)&lt;&gt;0,$L77,0)</f>
        <v>1690.46</v>
      </c>
      <c r="N77" s="61">
        <f>IF(COUNTIF(Setup_Hierarchy!$J$6:$IV$6,"="&amp;$K77)&lt;&gt;0,$L77,0)</f>
        <v>1690.46</v>
      </c>
      <c r="O77" s="61">
        <f>IF(COUNTIF(Setup_Hierarchy!$J$7:$IV$7,"="&amp;$K77)&lt;&gt;0,$L77,0)</f>
        <v>1690.46</v>
      </c>
      <c r="P77" s="61">
        <f>IF(COUNTIF(Setup_Hierarchy!$J$8:$IV$8,"="&amp;$K77)&lt;&gt;0,$L77,0)</f>
        <v>1690.46</v>
      </c>
      <c r="Q77" s="61">
        <f>IF(COUNTIF(Setup_Hierarchy!$J$9:$IV$9,"="&amp;$K77)&lt;&gt;0,$L77,0)</f>
        <v>1690.46</v>
      </c>
      <c r="R77" s="61">
        <f>IF(COUNTIF(Setup_Hierarchy!$J$10:$IV$10,"="&amp;$K77)&lt;&gt;0,$L77,0)</f>
        <v>0</v>
      </c>
      <c r="S77" s="61">
        <f>IF(COUNTIF(Setup_Hierarchy!$J$11:$IV$11,"="&amp;$K77)&lt;&gt;0,$L77,0)</f>
        <v>0</v>
      </c>
      <c r="T77" s="61">
        <f>IF(COUNTIF(Setup_Hierarchy!$J$12:$IV$12,"="&amp;$K77)&lt;&gt;0,$L77,0)</f>
        <v>0</v>
      </c>
      <c r="U77" s="61">
        <f>IF(COUNTIF(Setup_Hierarchy!$J$13:$IV$13,"="&amp;$K77)&lt;&gt;0,$L77,0)</f>
        <v>0</v>
      </c>
      <c r="V77" s="61">
        <f>IF(COUNTIF(Setup_Hierarchy!$J$14:$IV$14,"="&amp;$K77)&lt;&gt;0,$L77,0)</f>
        <v>0</v>
      </c>
      <c r="W77" s="61">
        <f>IF(COUNTIF(Setup_Hierarchy!$J$15:$IV$15,"="&amp;$K77)&lt;&gt;0,$L77,0)</f>
        <v>0</v>
      </c>
      <c r="X77" s="61">
        <f>IF(COUNTIF(Setup_Hierarchy!$J$16:$IV$16,"="&amp;$K77)&lt;&gt;0,$L77,0)</f>
        <v>0</v>
      </c>
      <c r="Y77" s="61">
        <f>IF(COUNTIF(Setup_Hierarchy!$J$17:$IV$17,"="&amp;$K77)&lt;&gt;0,$L77,0)</f>
        <v>0</v>
      </c>
      <c r="Z77" s="61">
        <f>IF(COUNTIF(Setup_Hierarchy!$J$18:$IV$18,"="&amp;$K77)&lt;&gt;0,$L77,0)</f>
        <v>0</v>
      </c>
      <c r="AA77" s="61">
        <f>IF(COUNTIF(Setup_Hierarchy!$J$19:$IV$19,"="&amp;$K77)&lt;&gt;0,$L77,0)</f>
        <v>0</v>
      </c>
      <c r="AB77" s="61">
        <f>IF(COUNTIF(Setup_Hierarchy!$J$20:$IV$20,"="&amp;$K77)&lt;&gt;0,$L77,0)</f>
        <v>0</v>
      </c>
      <c r="AC77" s="61">
        <f>IF(COUNTIF(Setup_Hierarchy!$J$21:$IV$21,"="&amp;$K77)&lt;&gt;0,$L77,0)</f>
        <v>1690.46</v>
      </c>
      <c r="AD77" s="61">
        <f>IF(COUNTIF(Setup_Hierarchy!$J$22:$IV$22,"="&amp;$K77)&lt;&gt;0,$L77,0)</f>
        <v>1690.46</v>
      </c>
      <c r="AE77" s="61">
        <f>IF(COUNTIF(Setup_Hierarchy!$J$23:$IV$23,"="&amp;$K77)&lt;&gt;0,$L77,0)</f>
        <v>0</v>
      </c>
      <c r="AF77" s="61">
        <f>IF(COUNTIF(Setup_Hierarchy!$J$24:$IV$24,"="&amp;$K77)&lt;&gt;0,$L77,0)</f>
        <v>0</v>
      </c>
      <c r="AG77" s="61">
        <f>IF(COUNTIF(Setup_Hierarchy!$J$25:$IV$25,"="&amp;$K77)&lt;&gt;0,$L77,0)</f>
        <v>0</v>
      </c>
      <c r="AH77" s="61">
        <f>IF(COUNTIF(Setup_Hierarchy!$J$26:$IV$26,"="&amp;$K77)&lt;&gt;0,$L77,0)</f>
        <v>0</v>
      </c>
      <c r="AI77" s="61">
        <f>IF(COUNTIF(Setup_Hierarchy!$J$27:$IV$27,"="&amp;$K77)&lt;&gt;0,$L77,0)</f>
        <v>0</v>
      </c>
      <c r="AJ77" s="61">
        <f>IF(COUNTIF(Setup_Hierarchy!$J$28:$IV$28,"="&amp;$K77)&lt;&gt;0,$L77,0)</f>
        <v>0</v>
      </c>
      <c r="AK77" s="61">
        <f>IF(COUNTIF(Setup_Hierarchy!$J$29:$IV$29,"="&amp;$K77)&lt;&gt;0,$L77,0)</f>
        <v>0</v>
      </c>
      <c r="AL77" s="61">
        <f>IF(COUNTIF(Setup_Hierarchy!$J$30:$IV$30,"="&amp;$K77)&lt;&gt;0,$L77,0)</f>
        <v>0</v>
      </c>
      <c r="AM77" s="61">
        <f>IF(COUNTIF(Setup_Hierarchy!$J$31:$IV$31,"="&amp;$K77)&lt;&gt;0,$L77,0)</f>
        <v>0</v>
      </c>
      <c r="AN77" s="61">
        <f>IF(COUNTIF(Setup_Hierarchy!$J$32:$IV$32,"="&amp;$K77)&lt;&gt;0,$L77,0)</f>
        <v>0</v>
      </c>
      <c r="AO77" s="61">
        <f>IF(COUNTIF(Setup_Hierarchy!$J$33:$IV$33,"="&amp;$K77)&lt;&gt;0,$L77,0)</f>
        <v>0</v>
      </c>
      <c r="AP77" s="61">
        <f>IF(COUNTIF(Setup_Hierarchy!$J$34:$IV$34,"="&amp;$K77)&lt;&gt;0,$L77,0)</f>
        <v>0</v>
      </c>
      <c r="AQ77" s="61">
        <f>IF(COUNTIF(Setup_Hierarchy!$J$35:$IV$35,"="&amp;$K77)&lt;&gt;0,$L77,0)</f>
        <v>0</v>
      </c>
      <c r="AR77" s="61">
        <f>IF(COUNTIF(Setup_Hierarchy!$J$36:$IV$36,"="&amp;$K77)&lt;&gt;0,$L77,0)</f>
        <v>0</v>
      </c>
      <c r="AS77" s="61">
        <f>IF(COUNTIF(Setup_Hierarchy!$J$37:$IV$37,"="&amp;$K77)&lt;&gt;0,$L77,0)</f>
        <v>0</v>
      </c>
      <c r="AT77" s="61">
        <f>IF(COUNTIF(Setup_Hierarchy!$J$38:$IV$38,"="&amp;$K77)&lt;&gt;0,$L77,0)</f>
        <v>0</v>
      </c>
      <c r="AU77" s="61">
        <f>IF(COUNTIF(Setup_Hierarchy!$J$39:$IV$39,"="&amp;$K77)&lt;&gt;0,$L77,0)</f>
        <v>0</v>
      </c>
      <c r="AV77" s="61">
        <f>IF(COUNTIF(Setup_Hierarchy!$J$40:$IV$40,"="&amp;$K77)&lt;&gt;0,$L77,0)</f>
        <v>0</v>
      </c>
      <c r="AW77" s="61">
        <f>IF(COUNTIF(Setup_Hierarchy!$J$41:$IV$41,"="&amp;$K77)&lt;&gt;0,$L77,0)</f>
        <v>0</v>
      </c>
      <c r="AX77" s="61">
        <f>IF(COUNTIF(Setup_Hierarchy!$J$42:$IV$42,"="&amp;$K77)&lt;&gt;0,$L77,0)</f>
        <v>0</v>
      </c>
      <c r="AY77" s="61">
        <f>IF(COUNTIF(Setup_Hierarchy!$J$43:$IV$43,"="&amp;$K77)&lt;&gt;0,$L77,0)</f>
        <v>0</v>
      </c>
      <c r="AZ77" s="61">
        <f>IF(COUNTIF(Setup_Hierarchy!$J$44:$IV$44,"="&amp;$K77)&lt;&gt;0,$L77,0)</f>
        <v>0</v>
      </c>
      <c r="BA77" s="61">
        <f>IF(COUNTIF(Setup_Hierarchy!$J$45:$IV$45,"="&amp;$K77)&lt;&gt;0,$L77,0)</f>
        <v>0</v>
      </c>
      <c r="BB77" s="61">
        <f>IF(COUNTIF(Setup_Hierarchy!$J$46:$IV$46,"="&amp;$K77)&lt;&gt;0,$L77,0)</f>
        <v>0</v>
      </c>
      <c r="BC77" s="61">
        <f>IF(COUNTIF(Setup_Hierarchy!$J$47:$IV$47,"="&amp;$K77)&lt;&gt;0,$L77,0)</f>
        <v>0</v>
      </c>
      <c r="BD77" s="61">
        <f>IF(COUNTIF(Setup_Hierarchy!$J$48:$IV$48,"="&amp;$K77)&lt;&gt;0,$L77,0)</f>
        <v>0</v>
      </c>
      <c r="BE77" s="61">
        <f>IF(COUNTIF(Setup_Hierarchy!$J$49:$IV$49,"="&amp;$K77)&lt;&gt;0,$L77,0)</f>
        <v>0</v>
      </c>
      <c r="BF77" s="61">
        <f>IF(COUNTIF(Setup_Hierarchy!$J$50:$IV$50,"="&amp;$K77)&lt;&gt;0,$L77,0)</f>
        <v>0</v>
      </c>
      <c r="BG77" s="61">
        <f>IF(COUNTIF(Setup_Hierarchy!$J$51:$IV$51,"="&amp;$K77)&lt;&gt;0,$L77,0)</f>
        <v>0</v>
      </c>
      <c r="BH77" s="61">
        <f>IF(COUNTIF(Setup_Hierarchy!$J$52:$IV$52,"="&amp;$K77)&lt;&gt;0,$L77,0)</f>
        <v>0</v>
      </c>
      <c r="BI77" s="61">
        <f>IF(COUNTIF(Setup_Hierarchy!$J$53:$IV$53,"="&amp;$K77)&lt;&gt;0,$L77,0)</f>
        <v>0</v>
      </c>
      <c r="BJ77" s="61">
        <f>IF(COUNTIF(Setup_Hierarchy!$J$54:$IV$54,"="&amp;$K77)&lt;&gt;0,$L77,0)</f>
        <v>0</v>
      </c>
      <c r="BK77" s="61">
        <f>IF(COUNTIF(Setup_Hierarchy!$J$55:$IV$55,"="&amp;$K77)&lt;&gt;0,$L77,0)</f>
        <v>0</v>
      </c>
      <c r="BL77" s="61">
        <f>IF(COUNTIF(Setup_Hierarchy!$J$56:$IV$56,"="&amp;$K77)&lt;&gt;0,$L77,0)</f>
        <v>0</v>
      </c>
      <c r="BM77" s="61">
        <f>IF(COUNTIF(Setup_Hierarchy!$J$57:$IV$57,"="&amp;$K77)&lt;&gt;0,$L77,0)</f>
        <v>0</v>
      </c>
      <c r="BN77" s="61">
        <f>IF(COUNTIF(Setup_Hierarchy!$J$58:$IV$58,"="&amp;$K77)&lt;&gt;0,$L77,0)</f>
        <v>0</v>
      </c>
      <c r="BO77" s="61">
        <f>IF(COUNTIF(Setup_Hierarchy!$J$59:$IV$59,"="&amp;$K77)&lt;&gt;0,$L77,0)</f>
        <v>0</v>
      </c>
      <c r="BP77" s="61">
        <f>IF(COUNTIF(Setup_Hierarchy!$J$60:$IV$60,"="&amp;$K77)&lt;&gt;0,$L77,0)</f>
        <v>0</v>
      </c>
      <c r="BQ77" s="61">
        <f>IF(COUNTIF(Setup_Hierarchy!$J$61:$IV$61,"="&amp;$K77)&lt;&gt;0,$L77,0)</f>
        <v>0</v>
      </c>
      <c r="BR77" s="61">
        <f>IF(COUNTIF(Setup_Hierarchy!$J$62:$IV$62,"="&amp;$K77)&lt;&gt;0,$L77,0)</f>
        <v>0</v>
      </c>
      <c r="BS77" s="61">
        <f>IF(COUNTIF(Setup_Hierarchy!$J$63:$IV$63,"="&amp;$K77)&lt;&gt;0,$L77,0)</f>
        <v>0</v>
      </c>
      <c r="BT77" s="61">
        <f>IF(COUNTIF(Setup_Hierarchy!$J$64:$IV$64,"="&amp;$K77)&lt;&gt;0,$L77,0)</f>
        <v>0</v>
      </c>
      <c r="BU77" s="61">
        <f>IF(COUNTIF(Setup_Hierarchy!$J$65:$IV$65,"="&amp;$K77)&lt;&gt;0,$L77,0)</f>
        <v>0</v>
      </c>
      <c r="BV77" s="61">
        <f>IF(COUNTIF(Setup_Hierarchy!$J$66:$IV$66,"="&amp;$K77)&lt;&gt;0,$L77,0)</f>
        <v>0</v>
      </c>
      <c r="BW77" s="61">
        <f>IF(COUNTIF(Setup_Hierarchy!$J$67:$IV$67,"="&amp;$K77)&lt;&gt;0,$L77,0)</f>
        <v>0</v>
      </c>
      <c r="BX77" s="61">
        <f>IF(COUNTIF(Setup_Hierarchy!$J$68:$IV$68,"="&amp;$K77)&lt;&gt;0,$L77,0)</f>
        <v>0</v>
      </c>
      <c r="BY77" s="61">
        <f>IF(COUNTIF(Setup_Hierarchy!$J$69:$IV$69,"="&amp;$K77)&lt;&gt;0,$L77,0)</f>
        <v>0</v>
      </c>
      <c r="BZ77" s="61">
        <f>IF(COUNTIF(Setup_Hierarchy!$J$70:$IV$70,"="&amp;$K77)&lt;&gt;0,$L77,0)</f>
        <v>0</v>
      </c>
      <c r="CA77" s="61">
        <f>IF(COUNTIF(Setup_Hierarchy!$J$71:$IV$71,"="&amp;$K77)&lt;&gt;0,$L77,0)</f>
        <v>0</v>
      </c>
      <c r="CB77" s="61">
        <f>IF(COUNTIF(Setup_Hierarchy!$J$72:$IV$72,"="&amp;$K77)&lt;&gt;0,$L77,0)</f>
        <v>0</v>
      </c>
      <c r="CC77" s="61">
        <f>IF(COUNTIF(Setup_Hierarchy!$J$73:$IV$73,"="&amp;$K77)&lt;&gt;0,$L77,0)</f>
        <v>0</v>
      </c>
      <c r="CD77" s="61">
        <f>IF(COUNTIF(Setup_Hierarchy!$J$74:$IV$74,"="&amp;$K77)&lt;&gt;0,$L77,0)</f>
        <v>0</v>
      </c>
      <c r="CE77" s="61">
        <f>IF(COUNTIF(Setup_Hierarchy!$J$75:$IV$75,"="&amp;$K77)&lt;&gt;0,$L77,0)</f>
        <v>0</v>
      </c>
      <c r="CF77" s="61">
        <f>IF(COUNTIF(Setup_Hierarchy!$J$76:$IV$76,"="&amp;$K77)&lt;&gt;0,$L77,0)</f>
        <v>0</v>
      </c>
      <c r="CG77" s="61">
        <f>IF(COUNTIF(Setup_Hierarchy!$J$77:$IV$77,"="&amp;$K77)&lt;&gt;0,$L77,0)</f>
        <v>0</v>
      </c>
      <c r="CH77" s="61">
        <f>IF(COUNTIF(Setup_Hierarchy!$J$78:$IV$78,"="&amp;$K77)&lt;&gt;0,$L77,0)</f>
        <v>0</v>
      </c>
      <c r="CI77" s="61">
        <f>IF(COUNTIF(Setup_Hierarchy!$J$79:$IV$79,"="&amp;$K77)&lt;&gt;0,$L77,0)</f>
        <v>0</v>
      </c>
      <c r="CJ77" s="61">
        <f>IF(COUNTIF(Setup_Hierarchy!$J$80:$IV$80,"="&amp;$K77)&lt;&gt;0,$L77,0)</f>
        <v>0</v>
      </c>
      <c r="CK77" s="61">
        <f>IF(COUNTIF(Setup_Hierarchy!$J$81:$IV$81,"="&amp;$K77)&lt;&gt;0,$L77,0)</f>
        <v>0</v>
      </c>
      <c r="CL77" s="61">
        <f>IF(COUNTIF(Setup_Hierarchy!$J$82:$IV$82,"="&amp;$K77)&lt;&gt;0,$L77,0)</f>
        <v>0</v>
      </c>
      <c r="CM77" s="61">
        <f>IF(COUNTIF(Setup_Hierarchy!$J$83:$IV$83,"="&amp;$K77)&lt;&gt;0,$L77,0)</f>
        <v>0</v>
      </c>
      <c r="CN77" s="61">
        <f>IF(COUNTIF(Setup_Hierarchy!$J$84:$IV$84,"="&amp;$K77)&lt;&gt;0,$L77,0)</f>
        <v>0</v>
      </c>
      <c r="CO77" s="61">
        <f>IF(COUNTIF(Setup_Hierarchy!$J$85:$IV$85,"="&amp;$K77)&lt;&gt;0,$L77,0)</f>
        <v>0</v>
      </c>
      <c r="CP77" s="61">
        <f>IF(COUNTIF(Setup_Hierarchy!$J$86:$IV$86,"="&amp;$K77)&lt;&gt;0,$L77,0)</f>
        <v>0</v>
      </c>
      <c r="CQ77" s="61">
        <f>IF(COUNTIF(Setup_Hierarchy!$J$87:$IV$87,"="&amp;$K77)&lt;&gt;0,$L77,0)</f>
        <v>0</v>
      </c>
      <c r="CR77" s="61">
        <f>IF(COUNTIF(Setup_Hierarchy!$J$88:$IV$88,"="&amp;$K77)&lt;&gt;0,$L77,0)</f>
        <v>0</v>
      </c>
      <c r="CS77" s="61">
        <f>IF(COUNTIF(Setup_Hierarchy!$J$89:$IV$89,"="&amp;$K77)&lt;&gt;0,$L77,0)</f>
        <v>0</v>
      </c>
      <c r="CT77" s="61">
        <f>IF(COUNTIF(Setup_Hierarchy!$J$90:$IV$90,"="&amp;$K77)&lt;&gt;0,$L77,0)</f>
        <v>0</v>
      </c>
      <c r="CU77" s="61">
        <f>IF(COUNTIF(Setup_Hierarchy!$J$91:$IV$91,"="&amp;$K77)&lt;&gt;0,$L77,0)</f>
        <v>0</v>
      </c>
      <c r="CV77" s="61">
        <f>IF(COUNTIF(Setup_Hierarchy!$J$92:$IV$92,"="&amp;$K77)&lt;&gt;0,$L77,0)</f>
        <v>0</v>
      </c>
      <c r="CW77" s="61">
        <f>IF(COUNTIF(Setup_Hierarchy!$J$93:$IV$93,"="&amp;$K77)&lt;&gt;0,$L77,0)</f>
        <v>0</v>
      </c>
      <c r="CX77" s="61">
        <f>IF(COUNTIF(Setup_Hierarchy!$J$94:$IV$94,"="&amp;$K77)&lt;&gt;0,$L77,0)</f>
        <v>0</v>
      </c>
      <c r="CY77" s="61">
        <f>IF(COUNTIF(Setup_Hierarchy!$J$95:$IV$95,"="&amp;$K77)&lt;&gt;0,$L77,0)</f>
        <v>0</v>
      </c>
      <c r="CZ77" s="61">
        <f>IF(COUNTIF(Setup_Hierarchy!$J$96:$IV$96,"="&amp;$K77)&lt;&gt;0,$L77,0)</f>
        <v>0</v>
      </c>
      <c r="DA77" s="61">
        <f>IF(COUNTIF(Setup_Hierarchy!$J$97:$IV$97,"="&amp;$K77)&lt;&gt;0,$L77,0)</f>
        <v>0</v>
      </c>
      <c r="DB77" s="61">
        <f>IF(COUNTIF(Setup_Hierarchy!$J$98:$IV$98,"="&amp;$K77)&lt;&gt;0,$L77,0)</f>
        <v>0</v>
      </c>
      <c r="DC77" s="61">
        <f>IF(COUNTIF(Setup_Hierarchy!$J$99:$IV$99,"="&amp;$K77)&lt;&gt;0,$L77,0)</f>
        <v>0</v>
      </c>
      <c r="DD77" s="61">
        <f>IF(COUNTIF(Setup_Hierarchy!$J$100:$IV$100,"="&amp;$K77)&lt;&gt;0,$L77,0)</f>
        <v>0</v>
      </c>
      <c r="DE77" s="61">
        <f>IF(COUNTIF(Setup_Hierarchy!$J$101:$IV$101,"="&amp;$K77)&lt;&gt;0,$L77,0)</f>
        <v>0</v>
      </c>
      <c r="DF77" s="61">
        <f>IF(COUNTIF(Setup_Hierarchy!$J$102:$IV$102,"="&amp;$K77)&lt;&gt;0,$L77,0)</f>
        <v>0</v>
      </c>
      <c r="DG77" s="61">
        <f>IF(COUNTIF(Setup_Hierarchy!$J$103:$IV$103,"="&amp;$K77)&lt;&gt;0,$L77,0)</f>
        <v>0</v>
      </c>
      <c r="DH77" s="61">
        <f>IF(COUNTIF(Setup_Hierarchy!$J$104:$IV$104,"="&amp;$K77)&lt;&gt;0,$L77,0)</f>
        <v>0</v>
      </c>
      <c r="DI77" s="61">
        <f>IF(COUNTIF(Setup_Hierarchy!$J$105:$IV$105,"="&amp;$K77)&lt;&gt;0,$L77,0)</f>
        <v>0</v>
      </c>
      <c r="DJ77" s="61">
        <f>IF(COUNTIF(Setup_Hierarchy!$J$106:$IV$106,"="&amp;$K77)&lt;&gt;0,$L77,0)</f>
        <v>0</v>
      </c>
      <c r="DK77" s="61">
        <f>IF(COUNTIF(Setup_Hierarchy!$J$107:$IV$107,"="&amp;$K77)&lt;&gt;0,$L77,0)</f>
        <v>0</v>
      </c>
      <c r="DL77" s="61">
        <f>IF(COUNTIF(Setup_Hierarchy!$J$108:$IV$108,"="&amp;$K77)&lt;&gt;0,$L77,0)</f>
        <v>0</v>
      </c>
      <c r="DM77" s="61">
        <f>IF(COUNTIF(Setup_Hierarchy!$J$109:$IV$109,"="&amp;$K77)&lt;&gt;0,$L77,0)</f>
        <v>0</v>
      </c>
      <c r="DN77" s="61">
        <f>IF(COUNTIF(Setup_Hierarchy!$J$110:$IV$110,"="&amp;$K77)&lt;&gt;0,$L77,0)</f>
        <v>0</v>
      </c>
      <c r="DO77" s="61">
        <f>IF(COUNTIF(Setup_Hierarchy!$J$111:$IV$111,"="&amp;$K77)&lt;&gt;0,$L77,0)</f>
        <v>0</v>
      </c>
      <c r="DP77" s="61">
        <f>IF(COUNTIF(Setup_Hierarchy!$J$112:$IV$112,"="&amp;$K77)&lt;&gt;0,$L77,0)</f>
        <v>0</v>
      </c>
      <c r="DQ77" s="61">
        <f>IF(COUNTIF(Setup_Hierarchy!$J$113:$IV$113,"="&amp;$K77)&lt;&gt;0,$L77,0)</f>
        <v>0</v>
      </c>
      <c r="DR77" s="61">
        <f>IF(COUNTIF(Setup_Hierarchy!$J$114:$IV$114,"="&amp;$K77)&lt;&gt;0,$L77,0)</f>
        <v>0</v>
      </c>
      <c r="DS77" s="61">
        <f>IF(COUNTIF(Setup_Hierarchy!$J$115:$IV$115,"="&amp;$K77)&lt;&gt;0,$L77,0)</f>
        <v>0</v>
      </c>
      <c r="DT77" s="61">
        <f>IF(COUNTIF(Setup_Hierarchy!$J$116:$IV$116,"="&amp;$K77)&lt;&gt;0,$L77,0)</f>
        <v>0</v>
      </c>
    </row>
    <row r="78" spans="2:124" x14ac:dyDescent="0.2">
      <c r="B78" t="s">
        <v>43</v>
      </c>
      <c r="C78">
        <v>7</v>
      </c>
      <c r="D78" t="s">
        <v>18</v>
      </c>
      <c r="E78" t="s">
        <v>369</v>
      </c>
      <c r="F78" t="s">
        <v>525</v>
      </c>
      <c r="G78" t="s">
        <v>531</v>
      </c>
      <c r="H78" t="s">
        <v>34</v>
      </c>
      <c r="I78">
        <v>5.3830000000000003E-2</v>
      </c>
      <c r="J78">
        <v>-0.12860099999999999</v>
      </c>
      <c r="K78">
        <v>679</v>
      </c>
      <c r="L78">
        <v>303.27999999999997</v>
      </c>
      <c r="M78" s="61">
        <f>IF(COUNTIF(Setup_Hierarchy!$J$5:$IV$5,"="&amp;$K78)&lt;&gt;0,$L78,0)</f>
        <v>303.27999999999997</v>
      </c>
      <c r="N78" s="61">
        <f>IF(COUNTIF(Setup_Hierarchy!$J$6:$IV$6,"="&amp;$K78)&lt;&gt;0,$L78,0)</f>
        <v>303.27999999999997</v>
      </c>
      <c r="O78" s="61">
        <f>IF(COUNTIF(Setup_Hierarchy!$J$7:$IV$7,"="&amp;$K78)&lt;&gt;0,$L78,0)</f>
        <v>303.27999999999997</v>
      </c>
      <c r="P78" s="61">
        <f>IF(COUNTIF(Setup_Hierarchy!$J$8:$IV$8,"="&amp;$K78)&lt;&gt;0,$L78,0)</f>
        <v>303.27999999999997</v>
      </c>
      <c r="Q78" s="61">
        <f>IF(COUNTIF(Setup_Hierarchy!$J$9:$IV$9,"="&amp;$K78)&lt;&gt;0,$L78,0)</f>
        <v>303.27999999999997</v>
      </c>
      <c r="R78" s="61">
        <f>IF(COUNTIF(Setup_Hierarchy!$J$10:$IV$10,"="&amp;$K78)&lt;&gt;0,$L78,0)</f>
        <v>0</v>
      </c>
      <c r="S78" s="61">
        <f>IF(COUNTIF(Setup_Hierarchy!$J$11:$IV$11,"="&amp;$K78)&lt;&gt;0,$L78,0)</f>
        <v>0</v>
      </c>
      <c r="T78" s="61">
        <f>IF(COUNTIF(Setup_Hierarchy!$J$12:$IV$12,"="&amp;$K78)&lt;&gt;0,$L78,0)</f>
        <v>0</v>
      </c>
      <c r="U78" s="61">
        <f>IF(COUNTIF(Setup_Hierarchy!$J$13:$IV$13,"="&amp;$K78)&lt;&gt;0,$L78,0)</f>
        <v>0</v>
      </c>
      <c r="V78" s="61">
        <f>IF(COUNTIF(Setup_Hierarchy!$J$14:$IV$14,"="&amp;$K78)&lt;&gt;0,$L78,0)</f>
        <v>303.27999999999997</v>
      </c>
      <c r="W78" s="61">
        <f>IF(COUNTIF(Setup_Hierarchy!$J$15:$IV$15,"="&amp;$K78)&lt;&gt;0,$L78,0)</f>
        <v>303.27999999999997</v>
      </c>
      <c r="X78" s="61">
        <f>IF(COUNTIF(Setup_Hierarchy!$J$16:$IV$16,"="&amp;$K78)&lt;&gt;0,$L78,0)</f>
        <v>0</v>
      </c>
      <c r="Y78" s="61">
        <f>IF(COUNTIF(Setup_Hierarchy!$J$17:$IV$17,"="&amp;$K78)&lt;&gt;0,$L78,0)</f>
        <v>0</v>
      </c>
      <c r="Z78" s="61">
        <f>IF(COUNTIF(Setup_Hierarchy!$J$18:$IV$18,"="&amp;$K78)&lt;&gt;0,$L78,0)</f>
        <v>0</v>
      </c>
      <c r="AA78" s="61">
        <f>IF(COUNTIF(Setup_Hierarchy!$J$19:$IV$19,"="&amp;$K78)&lt;&gt;0,$L78,0)</f>
        <v>0</v>
      </c>
      <c r="AB78" s="61">
        <f>IF(COUNTIF(Setup_Hierarchy!$J$20:$IV$20,"="&amp;$K78)&lt;&gt;0,$L78,0)</f>
        <v>0</v>
      </c>
      <c r="AC78" s="61">
        <f>IF(COUNTIF(Setup_Hierarchy!$J$21:$IV$21,"="&amp;$K78)&lt;&gt;0,$L78,0)</f>
        <v>0</v>
      </c>
      <c r="AD78" s="61">
        <f>IF(COUNTIF(Setup_Hierarchy!$J$22:$IV$22,"="&amp;$K78)&lt;&gt;0,$L78,0)</f>
        <v>0</v>
      </c>
      <c r="AE78" s="61">
        <f>IF(COUNTIF(Setup_Hierarchy!$J$23:$IV$23,"="&amp;$K78)&lt;&gt;0,$L78,0)</f>
        <v>0</v>
      </c>
      <c r="AF78" s="61">
        <f>IF(COUNTIF(Setup_Hierarchy!$J$24:$IV$24,"="&amp;$K78)&lt;&gt;0,$L78,0)</f>
        <v>0</v>
      </c>
      <c r="AG78" s="61">
        <f>IF(COUNTIF(Setup_Hierarchy!$J$25:$IV$25,"="&amp;$K78)&lt;&gt;0,$L78,0)</f>
        <v>0</v>
      </c>
      <c r="AH78" s="61">
        <f>IF(COUNTIF(Setup_Hierarchy!$J$26:$IV$26,"="&amp;$K78)&lt;&gt;0,$L78,0)</f>
        <v>0</v>
      </c>
      <c r="AI78" s="61">
        <f>IF(COUNTIF(Setup_Hierarchy!$J$27:$IV$27,"="&amp;$K78)&lt;&gt;0,$L78,0)</f>
        <v>0</v>
      </c>
      <c r="AJ78" s="61">
        <f>IF(COUNTIF(Setup_Hierarchy!$J$28:$IV$28,"="&amp;$K78)&lt;&gt;0,$L78,0)</f>
        <v>0</v>
      </c>
      <c r="AK78" s="61">
        <f>IF(COUNTIF(Setup_Hierarchy!$J$29:$IV$29,"="&amp;$K78)&lt;&gt;0,$L78,0)</f>
        <v>0</v>
      </c>
      <c r="AL78" s="61">
        <f>IF(COUNTIF(Setup_Hierarchy!$J$30:$IV$30,"="&amp;$K78)&lt;&gt;0,$L78,0)</f>
        <v>0</v>
      </c>
      <c r="AM78" s="61">
        <f>IF(COUNTIF(Setup_Hierarchy!$J$31:$IV$31,"="&amp;$K78)&lt;&gt;0,$L78,0)</f>
        <v>0</v>
      </c>
      <c r="AN78" s="61">
        <f>IF(COUNTIF(Setup_Hierarchy!$J$32:$IV$32,"="&amp;$K78)&lt;&gt;0,$L78,0)</f>
        <v>0</v>
      </c>
      <c r="AO78" s="61">
        <f>IF(COUNTIF(Setup_Hierarchy!$J$33:$IV$33,"="&amp;$K78)&lt;&gt;0,$L78,0)</f>
        <v>0</v>
      </c>
      <c r="AP78" s="61">
        <f>IF(COUNTIF(Setup_Hierarchy!$J$34:$IV$34,"="&amp;$K78)&lt;&gt;0,$L78,0)</f>
        <v>0</v>
      </c>
      <c r="AQ78" s="61">
        <f>IF(COUNTIF(Setup_Hierarchy!$J$35:$IV$35,"="&amp;$K78)&lt;&gt;0,$L78,0)</f>
        <v>0</v>
      </c>
      <c r="AR78" s="61">
        <f>IF(COUNTIF(Setup_Hierarchy!$J$36:$IV$36,"="&amp;$K78)&lt;&gt;0,$L78,0)</f>
        <v>0</v>
      </c>
      <c r="AS78" s="61">
        <f>IF(COUNTIF(Setup_Hierarchy!$J$37:$IV$37,"="&amp;$K78)&lt;&gt;0,$L78,0)</f>
        <v>0</v>
      </c>
      <c r="AT78" s="61">
        <f>IF(COUNTIF(Setup_Hierarchy!$J$38:$IV$38,"="&amp;$K78)&lt;&gt;0,$L78,0)</f>
        <v>0</v>
      </c>
      <c r="AU78" s="61">
        <f>IF(COUNTIF(Setup_Hierarchy!$J$39:$IV$39,"="&amp;$K78)&lt;&gt;0,$L78,0)</f>
        <v>0</v>
      </c>
      <c r="AV78" s="61">
        <f>IF(COUNTIF(Setup_Hierarchy!$J$40:$IV$40,"="&amp;$K78)&lt;&gt;0,$L78,0)</f>
        <v>0</v>
      </c>
      <c r="AW78" s="61">
        <f>IF(COUNTIF(Setup_Hierarchy!$J$41:$IV$41,"="&amp;$K78)&lt;&gt;0,$L78,0)</f>
        <v>0</v>
      </c>
      <c r="AX78" s="61">
        <f>IF(COUNTIF(Setup_Hierarchy!$J$42:$IV$42,"="&amp;$K78)&lt;&gt;0,$L78,0)</f>
        <v>0</v>
      </c>
      <c r="AY78" s="61">
        <f>IF(COUNTIF(Setup_Hierarchy!$J$43:$IV$43,"="&amp;$K78)&lt;&gt;0,$L78,0)</f>
        <v>0</v>
      </c>
      <c r="AZ78" s="61">
        <f>IF(COUNTIF(Setup_Hierarchy!$J$44:$IV$44,"="&amp;$K78)&lt;&gt;0,$L78,0)</f>
        <v>0</v>
      </c>
      <c r="BA78" s="61">
        <f>IF(COUNTIF(Setup_Hierarchy!$J$45:$IV$45,"="&amp;$K78)&lt;&gt;0,$L78,0)</f>
        <v>0</v>
      </c>
      <c r="BB78" s="61">
        <f>IF(COUNTIF(Setup_Hierarchy!$J$46:$IV$46,"="&amp;$K78)&lt;&gt;0,$L78,0)</f>
        <v>0</v>
      </c>
      <c r="BC78" s="61">
        <f>IF(COUNTIF(Setup_Hierarchy!$J$47:$IV$47,"="&amp;$K78)&lt;&gt;0,$L78,0)</f>
        <v>0</v>
      </c>
      <c r="BD78" s="61">
        <f>IF(COUNTIF(Setup_Hierarchy!$J$48:$IV$48,"="&amp;$K78)&lt;&gt;0,$L78,0)</f>
        <v>0</v>
      </c>
      <c r="BE78" s="61">
        <f>IF(COUNTIF(Setup_Hierarchy!$J$49:$IV$49,"="&amp;$K78)&lt;&gt;0,$L78,0)</f>
        <v>0</v>
      </c>
      <c r="BF78" s="61">
        <f>IF(COUNTIF(Setup_Hierarchy!$J$50:$IV$50,"="&amp;$K78)&lt;&gt;0,$L78,0)</f>
        <v>0</v>
      </c>
      <c r="BG78" s="61">
        <f>IF(COUNTIF(Setup_Hierarchy!$J$51:$IV$51,"="&amp;$K78)&lt;&gt;0,$L78,0)</f>
        <v>0</v>
      </c>
      <c r="BH78" s="61">
        <f>IF(COUNTIF(Setup_Hierarchy!$J$52:$IV$52,"="&amp;$K78)&lt;&gt;0,$L78,0)</f>
        <v>0</v>
      </c>
      <c r="BI78" s="61">
        <f>IF(COUNTIF(Setup_Hierarchy!$J$53:$IV$53,"="&amp;$K78)&lt;&gt;0,$L78,0)</f>
        <v>0</v>
      </c>
      <c r="BJ78" s="61">
        <f>IF(COUNTIF(Setup_Hierarchy!$J$54:$IV$54,"="&amp;$K78)&lt;&gt;0,$L78,0)</f>
        <v>0</v>
      </c>
      <c r="BK78" s="61">
        <f>IF(COUNTIF(Setup_Hierarchy!$J$55:$IV$55,"="&amp;$K78)&lt;&gt;0,$L78,0)</f>
        <v>0</v>
      </c>
      <c r="BL78" s="61">
        <f>IF(COUNTIF(Setup_Hierarchy!$J$56:$IV$56,"="&amp;$K78)&lt;&gt;0,$L78,0)</f>
        <v>0</v>
      </c>
      <c r="BM78" s="61">
        <f>IF(COUNTIF(Setup_Hierarchy!$J$57:$IV$57,"="&amp;$K78)&lt;&gt;0,$L78,0)</f>
        <v>0</v>
      </c>
      <c r="BN78" s="61">
        <f>IF(COUNTIF(Setup_Hierarchy!$J$58:$IV$58,"="&amp;$K78)&lt;&gt;0,$L78,0)</f>
        <v>0</v>
      </c>
      <c r="BO78" s="61">
        <f>IF(COUNTIF(Setup_Hierarchy!$J$59:$IV$59,"="&amp;$K78)&lt;&gt;0,$L78,0)</f>
        <v>0</v>
      </c>
      <c r="BP78" s="61">
        <f>IF(COUNTIF(Setup_Hierarchy!$J$60:$IV$60,"="&amp;$K78)&lt;&gt;0,$L78,0)</f>
        <v>0</v>
      </c>
      <c r="BQ78" s="61">
        <f>IF(COUNTIF(Setup_Hierarchy!$J$61:$IV$61,"="&amp;$K78)&lt;&gt;0,$L78,0)</f>
        <v>0</v>
      </c>
      <c r="BR78" s="61">
        <f>IF(COUNTIF(Setup_Hierarchy!$J$62:$IV$62,"="&amp;$K78)&lt;&gt;0,$L78,0)</f>
        <v>0</v>
      </c>
      <c r="BS78" s="61">
        <f>IF(COUNTIF(Setup_Hierarchy!$J$63:$IV$63,"="&amp;$K78)&lt;&gt;0,$L78,0)</f>
        <v>0</v>
      </c>
      <c r="BT78" s="61">
        <f>IF(COUNTIF(Setup_Hierarchy!$J$64:$IV$64,"="&amp;$K78)&lt;&gt;0,$L78,0)</f>
        <v>0</v>
      </c>
      <c r="BU78" s="61">
        <f>IF(COUNTIF(Setup_Hierarchy!$J$65:$IV$65,"="&amp;$K78)&lt;&gt;0,$L78,0)</f>
        <v>0</v>
      </c>
      <c r="BV78" s="61">
        <f>IF(COUNTIF(Setup_Hierarchy!$J$66:$IV$66,"="&amp;$K78)&lt;&gt;0,$L78,0)</f>
        <v>0</v>
      </c>
      <c r="BW78" s="61">
        <f>IF(COUNTIF(Setup_Hierarchy!$J$67:$IV$67,"="&amp;$K78)&lt;&gt;0,$L78,0)</f>
        <v>0</v>
      </c>
      <c r="BX78" s="61">
        <f>IF(COUNTIF(Setup_Hierarchy!$J$68:$IV$68,"="&amp;$K78)&lt;&gt;0,$L78,0)</f>
        <v>0</v>
      </c>
      <c r="BY78" s="61">
        <f>IF(COUNTIF(Setup_Hierarchy!$J$69:$IV$69,"="&amp;$K78)&lt;&gt;0,$L78,0)</f>
        <v>0</v>
      </c>
      <c r="BZ78" s="61">
        <f>IF(COUNTIF(Setup_Hierarchy!$J$70:$IV$70,"="&amp;$K78)&lt;&gt;0,$L78,0)</f>
        <v>0</v>
      </c>
      <c r="CA78" s="61">
        <f>IF(COUNTIF(Setup_Hierarchy!$J$71:$IV$71,"="&amp;$K78)&lt;&gt;0,$L78,0)</f>
        <v>0</v>
      </c>
      <c r="CB78" s="61">
        <f>IF(COUNTIF(Setup_Hierarchy!$J$72:$IV$72,"="&amp;$K78)&lt;&gt;0,$L78,0)</f>
        <v>0</v>
      </c>
      <c r="CC78" s="61">
        <f>IF(COUNTIF(Setup_Hierarchy!$J$73:$IV$73,"="&amp;$K78)&lt;&gt;0,$L78,0)</f>
        <v>0</v>
      </c>
      <c r="CD78" s="61">
        <f>IF(COUNTIF(Setup_Hierarchy!$J$74:$IV$74,"="&amp;$K78)&lt;&gt;0,$L78,0)</f>
        <v>0</v>
      </c>
      <c r="CE78" s="61">
        <f>IF(COUNTIF(Setup_Hierarchy!$J$75:$IV$75,"="&amp;$K78)&lt;&gt;0,$L78,0)</f>
        <v>0</v>
      </c>
      <c r="CF78" s="61">
        <f>IF(COUNTIF(Setup_Hierarchy!$J$76:$IV$76,"="&amp;$K78)&lt;&gt;0,$L78,0)</f>
        <v>0</v>
      </c>
      <c r="CG78" s="61">
        <f>IF(COUNTIF(Setup_Hierarchy!$J$77:$IV$77,"="&amp;$K78)&lt;&gt;0,$L78,0)</f>
        <v>0</v>
      </c>
      <c r="CH78" s="61">
        <f>IF(COUNTIF(Setup_Hierarchy!$J$78:$IV$78,"="&amp;$K78)&lt;&gt;0,$L78,0)</f>
        <v>0</v>
      </c>
      <c r="CI78" s="61">
        <f>IF(COUNTIF(Setup_Hierarchy!$J$79:$IV$79,"="&amp;$K78)&lt;&gt;0,$L78,0)</f>
        <v>0</v>
      </c>
      <c r="CJ78" s="61">
        <f>IF(COUNTIF(Setup_Hierarchy!$J$80:$IV$80,"="&amp;$K78)&lt;&gt;0,$L78,0)</f>
        <v>0</v>
      </c>
      <c r="CK78" s="61">
        <f>IF(COUNTIF(Setup_Hierarchy!$J$81:$IV$81,"="&amp;$K78)&lt;&gt;0,$L78,0)</f>
        <v>0</v>
      </c>
      <c r="CL78" s="61">
        <f>IF(COUNTIF(Setup_Hierarchy!$J$82:$IV$82,"="&amp;$K78)&lt;&gt;0,$L78,0)</f>
        <v>0</v>
      </c>
      <c r="CM78" s="61">
        <f>IF(COUNTIF(Setup_Hierarchy!$J$83:$IV$83,"="&amp;$K78)&lt;&gt;0,$L78,0)</f>
        <v>0</v>
      </c>
      <c r="CN78" s="61">
        <f>IF(COUNTIF(Setup_Hierarchy!$J$84:$IV$84,"="&amp;$K78)&lt;&gt;0,$L78,0)</f>
        <v>0</v>
      </c>
      <c r="CO78" s="61">
        <f>IF(COUNTIF(Setup_Hierarchy!$J$85:$IV$85,"="&amp;$K78)&lt;&gt;0,$L78,0)</f>
        <v>0</v>
      </c>
      <c r="CP78" s="61">
        <f>IF(COUNTIF(Setup_Hierarchy!$J$86:$IV$86,"="&amp;$K78)&lt;&gt;0,$L78,0)</f>
        <v>0</v>
      </c>
      <c r="CQ78" s="61">
        <f>IF(COUNTIF(Setup_Hierarchy!$J$87:$IV$87,"="&amp;$K78)&lt;&gt;0,$L78,0)</f>
        <v>0</v>
      </c>
      <c r="CR78" s="61">
        <f>IF(COUNTIF(Setup_Hierarchy!$J$88:$IV$88,"="&amp;$K78)&lt;&gt;0,$L78,0)</f>
        <v>0</v>
      </c>
      <c r="CS78" s="61">
        <f>IF(COUNTIF(Setup_Hierarchy!$J$89:$IV$89,"="&amp;$K78)&lt;&gt;0,$L78,0)</f>
        <v>0</v>
      </c>
      <c r="CT78" s="61">
        <f>IF(COUNTIF(Setup_Hierarchy!$J$90:$IV$90,"="&amp;$K78)&lt;&gt;0,$L78,0)</f>
        <v>0</v>
      </c>
      <c r="CU78" s="61">
        <f>IF(COUNTIF(Setup_Hierarchy!$J$91:$IV$91,"="&amp;$K78)&lt;&gt;0,$L78,0)</f>
        <v>0</v>
      </c>
      <c r="CV78" s="61">
        <f>IF(COUNTIF(Setup_Hierarchy!$J$92:$IV$92,"="&amp;$K78)&lt;&gt;0,$L78,0)</f>
        <v>0</v>
      </c>
      <c r="CW78" s="61">
        <f>IF(COUNTIF(Setup_Hierarchy!$J$93:$IV$93,"="&amp;$K78)&lt;&gt;0,$L78,0)</f>
        <v>0</v>
      </c>
      <c r="CX78" s="61">
        <f>IF(COUNTIF(Setup_Hierarchy!$J$94:$IV$94,"="&amp;$K78)&lt;&gt;0,$L78,0)</f>
        <v>0</v>
      </c>
      <c r="CY78" s="61">
        <f>IF(COUNTIF(Setup_Hierarchy!$J$95:$IV$95,"="&amp;$K78)&lt;&gt;0,$L78,0)</f>
        <v>0</v>
      </c>
      <c r="CZ78" s="61">
        <f>IF(COUNTIF(Setup_Hierarchy!$J$96:$IV$96,"="&amp;$K78)&lt;&gt;0,$L78,0)</f>
        <v>0</v>
      </c>
      <c r="DA78" s="61">
        <f>IF(COUNTIF(Setup_Hierarchy!$J$97:$IV$97,"="&amp;$K78)&lt;&gt;0,$L78,0)</f>
        <v>0</v>
      </c>
      <c r="DB78" s="61">
        <f>IF(COUNTIF(Setup_Hierarchy!$J$98:$IV$98,"="&amp;$K78)&lt;&gt;0,$L78,0)</f>
        <v>0</v>
      </c>
      <c r="DC78" s="61">
        <f>IF(COUNTIF(Setup_Hierarchy!$J$99:$IV$99,"="&amp;$K78)&lt;&gt;0,$L78,0)</f>
        <v>0</v>
      </c>
      <c r="DD78" s="61">
        <f>IF(COUNTIF(Setup_Hierarchy!$J$100:$IV$100,"="&amp;$K78)&lt;&gt;0,$L78,0)</f>
        <v>0</v>
      </c>
      <c r="DE78" s="61">
        <f>IF(COUNTIF(Setup_Hierarchy!$J$101:$IV$101,"="&amp;$K78)&lt;&gt;0,$L78,0)</f>
        <v>0</v>
      </c>
      <c r="DF78" s="61">
        <f>IF(COUNTIF(Setup_Hierarchy!$J$102:$IV$102,"="&amp;$K78)&lt;&gt;0,$L78,0)</f>
        <v>0</v>
      </c>
      <c r="DG78" s="61">
        <f>IF(COUNTIF(Setup_Hierarchy!$J$103:$IV$103,"="&amp;$K78)&lt;&gt;0,$L78,0)</f>
        <v>0</v>
      </c>
      <c r="DH78" s="61">
        <f>IF(COUNTIF(Setup_Hierarchy!$J$104:$IV$104,"="&amp;$K78)&lt;&gt;0,$L78,0)</f>
        <v>0</v>
      </c>
      <c r="DI78" s="61">
        <f>IF(COUNTIF(Setup_Hierarchy!$J$105:$IV$105,"="&amp;$K78)&lt;&gt;0,$L78,0)</f>
        <v>0</v>
      </c>
      <c r="DJ78" s="61">
        <f>IF(COUNTIF(Setup_Hierarchy!$J$106:$IV$106,"="&amp;$K78)&lt;&gt;0,$L78,0)</f>
        <v>0</v>
      </c>
      <c r="DK78" s="61">
        <f>IF(COUNTIF(Setup_Hierarchy!$J$107:$IV$107,"="&amp;$K78)&lt;&gt;0,$L78,0)</f>
        <v>0</v>
      </c>
      <c r="DL78" s="61">
        <f>IF(COUNTIF(Setup_Hierarchy!$J$108:$IV$108,"="&amp;$K78)&lt;&gt;0,$L78,0)</f>
        <v>0</v>
      </c>
      <c r="DM78" s="61">
        <f>IF(COUNTIF(Setup_Hierarchy!$J$109:$IV$109,"="&amp;$K78)&lt;&gt;0,$L78,0)</f>
        <v>0</v>
      </c>
      <c r="DN78" s="61">
        <f>IF(COUNTIF(Setup_Hierarchy!$J$110:$IV$110,"="&amp;$K78)&lt;&gt;0,$L78,0)</f>
        <v>0</v>
      </c>
      <c r="DO78" s="61">
        <f>IF(COUNTIF(Setup_Hierarchy!$J$111:$IV$111,"="&amp;$K78)&lt;&gt;0,$L78,0)</f>
        <v>0</v>
      </c>
      <c r="DP78" s="61">
        <f>IF(COUNTIF(Setup_Hierarchy!$J$112:$IV$112,"="&amp;$K78)&lt;&gt;0,$L78,0)</f>
        <v>0</v>
      </c>
      <c r="DQ78" s="61">
        <f>IF(COUNTIF(Setup_Hierarchy!$J$113:$IV$113,"="&amp;$K78)&lt;&gt;0,$L78,0)</f>
        <v>0</v>
      </c>
      <c r="DR78" s="61">
        <f>IF(COUNTIF(Setup_Hierarchy!$J$114:$IV$114,"="&amp;$K78)&lt;&gt;0,$L78,0)</f>
        <v>0</v>
      </c>
      <c r="DS78" s="61">
        <f>IF(COUNTIF(Setup_Hierarchy!$J$115:$IV$115,"="&amp;$K78)&lt;&gt;0,$L78,0)</f>
        <v>0</v>
      </c>
      <c r="DT78" s="61">
        <f>IF(COUNTIF(Setup_Hierarchy!$J$116:$IV$116,"="&amp;$K78)&lt;&gt;0,$L78,0)</f>
        <v>0</v>
      </c>
    </row>
    <row r="79" spans="2:124" x14ac:dyDescent="0.2">
      <c r="B79" t="s">
        <v>43</v>
      </c>
      <c r="C79">
        <v>7</v>
      </c>
      <c r="D79" t="s">
        <v>18</v>
      </c>
      <c r="E79" t="s">
        <v>369</v>
      </c>
      <c r="F79" t="s">
        <v>525</v>
      </c>
      <c r="G79" t="s">
        <v>531</v>
      </c>
      <c r="H79" t="s">
        <v>34</v>
      </c>
      <c r="I79">
        <v>5.3830000000000003E-2</v>
      </c>
      <c r="J79">
        <v>-0.12860099999999999</v>
      </c>
      <c r="K79">
        <v>699</v>
      </c>
      <c r="L79">
        <v>2247.96</v>
      </c>
      <c r="M79" s="61">
        <f>IF(COUNTIF(Setup_Hierarchy!$J$5:$IV$5,"="&amp;$K79)&lt;&gt;0,$L79,0)</f>
        <v>2247.96</v>
      </c>
      <c r="N79" s="61">
        <f>IF(COUNTIF(Setup_Hierarchy!$J$6:$IV$6,"="&amp;$K79)&lt;&gt;0,$L79,0)</f>
        <v>2247.96</v>
      </c>
      <c r="O79" s="61">
        <f>IF(COUNTIF(Setup_Hierarchy!$J$7:$IV$7,"="&amp;$K79)&lt;&gt;0,$L79,0)</f>
        <v>2247.96</v>
      </c>
      <c r="P79" s="61">
        <f>IF(COUNTIF(Setup_Hierarchy!$J$8:$IV$8,"="&amp;$K79)&lt;&gt;0,$L79,0)</f>
        <v>2247.96</v>
      </c>
      <c r="Q79" s="61">
        <f>IF(COUNTIF(Setup_Hierarchy!$J$9:$IV$9,"="&amp;$K79)&lt;&gt;0,$L79,0)</f>
        <v>2247.96</v>
      </c>
      <c r="R79" s="61">
        <f>IF(COUNTIF(Setup_Hierarchy!$J$10:$IV$10,"="&amp;$K79)&lt;&gt;0,$L79,0)</f>
        <v>0</v>
      </c>
      <c r="S79" s="61">
        <f>IF(COUNTIF(Setup_Hierarchy!$J$11:$IV$11,"="&amp;$K79)&lt;&gt;0,$L79,0)</f>
        <v>0</v>
      </c>
      <c r="T79" s="61">
        <f>IF(COUNTIF(Setup_Hierarchy!$J$12:$IV$12,"="&amp;$K79)&lt;&gt;0,$L79,0)</f>
        <v>0</v>
      </c>
      <c r="U79" s="61">
        <f>IF(COUNTIF(Setup_Hierarchy!$J$13:$IV$13,"="&amp;$K79)&lt;&gt;0,$L79,0)</f>
        <v>0</v>
      </c>
      <c r="V79" s="61">
        <f>IF(COUNTIF(Setup_Hierarchy!$J$14:$IV$14,"="&amp;$K79)&lt;&gt;0,$L79,0)</f>
        <v>0</v>
      </c>
      <c r="W79" s="61">
        <f>IF(COUNTIF(Setup_Hierarchy!$J$15:$IV$15,"="&amp;$K79)&lt;&gt;0,$L79,0)</f>
        <v>0</v>
      </c>
      <c r="X79" s="61">
        <f>IF(COUNTIF(Setup_Hierarchy!$J$16:$IV$16,"="&amp;$K79)&lt;&gt;0,$L79,0)</f>
        <v>0</v>
      </c>
      <c r="Y79" s="61">
        <f>IF(COUNTIF(Setup_Hierarchy!$J$17:$IV$17,"="&amp;$K79)&lt;&gt;0,$L79,0)</f>
        <v>0</v>
      </c>
      <c r="Z79" s="61">
        <f>IF(COUNTIF(Setup_Hierarchy!$J$18:$IV$18,"="&amp;$K79)&lt;&gt;0,$L79,0)</f>
        <v>2247.96</v>
      </c>
      <c r="AA79" s="61">
        <f>IF(COUNTIF(Setup_Hierarchy!$J$19:$IV$19,"="&amp;$K79)&lt;&gt;0,$L79,0)</f>
        <v>0</v>
      </c>
      <c r="AB79" s="61">
        <f>IF(COUNTIF(Setup_Hierarchy!$J$20:$IV$20,"="&amp;$K79)&lt;&gt;0,$L79,0)</f>
        <v>2247.96</v>
      </c>
      <c r="AC79" s="61">
        <f>IF(COUNTIF(Setup_Hierarchy!$J$21:$IV$21,"="&amp;$K79)&lt;&gt;0,$L79,0)</f>
        <v>0</v>
      </c>
      <c r="AD79" s="61">
        <f>IF(COUNTIF(Setup_Hierarchy!$J$22:$IV$22,"="&amp;$K79)&lt;&gt;0,$L79,0)</f>
        <v>0</v>
      </c>
      <c r="AE79" s="61">
        <f>IF(COUNTIF(Setup_Hierarchy!$J$23:$IV$23,"="&amp;$K79)&lt;&gt;0,$L79,0)</f>
        <v>0</v>
      </c>
      <c r="AF79" s="61">
        <f>IF(COUNTIF(Setup_Hierarchy!$J$24:$IV$24,"="&amp;$K79)&lt;&gt;0,$L79,0)</f>
        <v>0</v>
      </c>
      <c r="AG79" s="61">
        <f>IF(COUNTIF(Setup_Hierarchy!$J$25:$IV$25,"="&amp;$K79)&lt;&gt;0,$L79,0)</f>
        <v>0</v>
      </c>
      <c r="AH79" s="61">
        <f>IF(COUNTIF(Setup_Hierarchy!$J$26:$IV$26,"="&amp;$K79)&lt;&gt;0,$L79,0)</f>
        <v>0</v>
      </c>
      <c r="AI79" s="61">
        <f>IF(COUNTIF(Setup_Hierarchy!$J$27:$IV$27,"="&amp;$K79)&lt;&gt;0,$L79,0)</f>
        <v>0</v>
      </c>
      <c r="AJ79" s="61">
        <f>IF(COUNTIF(Setup_Hierarchy!$J$28:$IV$28,"="&amp;$K79)&lt;&gt;0,$L79,0)</f>
        <v>0</v>
      </c>
      <c r="AK79" s="61">
        <f>IF(COUNTIF(Setup_Hierarchy!$J$29:$IV$29,"="&amp;$K79)&lt;&gt;0,$L79,0)</f>
        <v>0</v>
      </c>
      <c r="AL79" s="61">
        <f>IF(COUNTIF(Setup_Hierarchy!$J$30:$IV$30,"="&amp;$K79)&lt;&gt;0,$L79,0)</f>
        <v>0</v>
      </c>
      <c r="AM79" s="61">
        <f>IF(COUNTIF(Setup_Hierarchy!$J$31:$IV$31,"="&amp;$K79)&lt;&gt;0,$L79,0)</f>
        <v>0</v>
      </c>
      <c r="AN79" s="61">
        <f>IF(COUNTIF(Setup_Hierarchy!$J$32:$IV$32,"="&amp;$K79)&lt;&gt;0,$L79,0)</f>
        <v>0</v>
      </c>
      <c r="AO79" s="61">
        <f>IF(COUNTIF(Setup_Hierarchy!$J$33:$IV$33,"="&amp;$K79)&lt;&gt;0,$L79,0)</f>
        <v>0</v>
      </c>
      <c r="AP79" s="61">
        <f>IF(COUNTIF(Setup_Hierarchy!$J$34:$IV$34,"="&amp;$K79)&lt;&gt;0,$L79,0)</f>
        <v>0</v>
      </c>
      <c r="AQ79" s="61">
        <f>IF(COUNTIF(Setup_Hierarchy!$J$35:$IV$35,"="&amp;$K79)&lt;&gt;0,$L79,0)</f>
        <v>0</v>
      </c>
      <c r="AR79" s="61">
        <f>IF(COUNTIF(Setup_Hierarchy!$J$36:$IV$36,"="&amp;$K79)&lt;&gt;0,$L79,0)</f>
        <v>0</v>
      </c>
      <c r="AS79" s="61">
        <f>IF(COUNTIF(Setup_Hierarchy!$J$37:$IV$37,"="&amp;$K79)&lt;&gt;0,$L79,0)</f>
        <v>0</v>
      </c>
      <c r="AT79" s="61">
        <f>IF(COUNTIF(Setup_Hierarchy!$J$38:$IV$38,"="&amp;$K79)&lt;&gt;0,$L79,0)</f>
        <v>0</v>
      </c>
      <c r="AU79" s="61">
        <f>IF(COUNTIF(Setup_Hierarchy!$J$39:$IV$39,"="&amp;$K79)&lt;&gt;0,$L79,0)</f>
        <v>0</v>
      </c>
      <c r="AV79" s="61">
        <f>IF(COUNTIF(Setup_Hierarchy!$J$40:$IV$40,"="&amp;$K79)&lt;&gt;0,$L79,0)</f>
        <v>0</v>
      </c>
      <c r="AW79" s="61">
        <f>IF(COUNTIF(Setup_Hierarchy!$J$41:$IV$41,"="&amp;$K79)&lt;&gt;0,$L79,0)</f>
        <v>0</v>
      </c>
      <c r="AX79" s="61">
        <f>IF(COUNTIF(Setup_Hierarchy!$J$42:$IV$42,"="&amp;$K79)&lt;&gt;0,$L79,0)</f>
        <v>0</v>
      </c>
      <c r="AY79" s="61">
        <f>IF(COUNTIF(Setup_Hierarchy!$J$43:$IV$43,"="&amp;$K79)&lt;&gt;0,$L79,0)</f>
        <v>0</v>
      </c>
      <c r="AZ79" s="61">
        <f>IF(COUNTIF(Setup_Hierarchy!$J$44:$IV$44,"="&amp;$K79)&lt;&gt;0,$L79,0)</f>
        <v>0</v>
      </c>
      <c r="BA79" s="61">
        <f>IF(COUNTIF(Setup_Hierarchy!$J$45:$IV$45,"="&amp;$K79)&lt;&gt;0,$L79,0)</f>
        <v>0</v>
      </c>
      <c r="BB79" s="61">
        <f>IF(COUNTIF(Setup_Hierarchy!$J$46:$IV$46,"="&amp;$K79)&lt;&gt;0,$L79,0)</f>
        <v>0</v>
      </c>
      <c r="BC79" s="61">
        <f>IF(COUNTIF(Setup_Hierarchy!$J$47:$IV$47,"="&amp;$K79)&lt;&gt;0,$L79,0)</f>
        <v>0</v>
      </c>
      <c r="BD79" s="61">
        <f>IF(COUNTIF(Setup_Hierarchy!$J$48:$IV$48,"="&amp;$K79)&lt;&gt;0,$L79,0)</f>
        <v>0</v>
      </c>
      <c r="BE79" s="61">
        <f>IF(COUNTIF(Setup_Hierarchy!$J$49:$IV$49,"="&amp;$K79)&lt;&gt;0,$L79,0)</f>
        <v>0</v>
      </c>
      <c r="BF79" s="61">
        <f>IF(COUNTIF(Setup_Hierarchy!$J$50:$IV$50,"="&amp;$K79)&lt;&gt;0,$L79,0)</f>
        <v>0</v>
      </c>
      <c r="BG79" s="61">
        <f>IF(COUNTIF(Setup_Hierarchy!$J$51:$IV$51,"="&amp;$K79)&lt;&gt;0,$L79,0)</f>
        <v>0</v>
      </c>
      <c r="BH79" s="61">
        <f>IF(COUNTIF(Setup_Hierarchy!$J$52:$IV$52,"="&amp;$K79)&lt;&gt;0,$L79,0)</f>
        <v>0</v>
      </c>
      <c r="BI79" s="61">
        <f>IF(COUNTIF(Setup_Hierarchy!$J$53:$IV$53,"="&amp;$K79)&lt;&gt;0,$L79,0)</f>
        <v>0</v>
      </c>
      <c r="BJ79" s="61">
        <f>IF(COUNTIF(Setup_Hierarchy!$J$54:$IV$54,"="&amp;$K79)&lt;&gt;0,$L79,0)</f>
        <v>0</v>
      </c>
      <c r="BK79" s="61">
        <f>IF(COUNTIF(Setup_Hierarchy!$J$55:$IV$55,"="&amp;$K79)&lt;&gt;0,$L79,0)</f>
        <v>0</v>
      </c>
      <c r="BL79" s="61">
        <f>IF(COUNTIF(Setup_Hierarchy!$J$56:$IV$56,"="&amp;$K79)&lt;&gt;0,$L79,0)</f>
        <v>0</v>
      </c>
      <c r="BM79" s="61">
        <f>IF(COUNTIF(Setup_Hierarchy!$J$57:$IV$57,"="&amp;$K79)&lt;&gt;0,$L79,0)</f>
        <v>0</v>
      </c>
      <c r="BN79" s="61">
        <f>IF(COUNTIF(Setup_Hierarchy!$J$58:$IV$58,"="&amp;$K79)&lt;&gt;0,$L79,0)</f>
        <v>0</v>
      </c>
      <c r="BO79" s="61">
        <f>IF(COUNTIF(Setup_Hierarchy!$J$59:$IV$59,"="&amp;$K79)&lt;&gt;0,$L79,0)</f>
        <v>0</v>
      </c>
      <c r="BP79" s="61">
        <f>IF(COUNTIF(Setup_Hierarchy!$J$60:$IV$60,"="&amp;$K79)&lt;&gt;0,$L79,0)</f>
        <v>0</v>
      </c>
      <c r="BQ79" s="61">
        <f>IF(COUNTIF(Setup_Hierarchy!$J$61:$IV$61,"="&amp;$K79)&lt;&gt;0,$L79,0)</f>
        <v>0</v>
      </c>
      <c r="BR79" s="61">
        <f>IF(COUNTIF(Setup_Hierarchy!$J$62:$IV$62,"="&amp;$K79)&lt;&gt;0,$L79,0)</f>
        <v>0</v>
      </c>
      <c r="BS79" s="61">
        <f>IF(COUNTIF(Setup_Hierarchy!$J$63:$IV$63,"="&amp;$K79)&lt;&gt;0,$L79,0)</f>
        <v>0</v>
      </c>
      <c r="BT79" s="61">
        <f>IF(COUNTIF(Setup_Hierarchy!$J$64:$IV$64,"="&amp;$K79)&lt;&gt;0,$L79,0)</f>
        <v>0</v>
      </c>
      <c r="BU79" s="61">
        <f>IF(COUNTIF(Setup_Hierarchy!$J$65:$IV$65,"="&amp;$K79)&lt;&gt;0,$L79,0)</f>
        <v>0</v>
      </c>
      <c r="BV79" s="61">
        <f>IF(COUNTIF(Setup_Hierarchy!$J$66:$IV$66,"="&amp;$K79)&lt;&gt;0,$L79,0)</f>
        <v>0</v>
      </c>
      <c r="BW79" s="61">
        <f>IF(COUNTIF(Setup_Hierarchy!$J$67:$IV$67,"="&amp;$K79)&lt;&gt;0,$L79,0)</f>
        <v>0</v>
      </c>
      <c r="BX79" s="61">
        <f>IF(COUNTIF(Setup_Hierarchy!$J$68:$IV$68,"="&amp;$K79)&lt;&gt;0,$L79,0)</f>
        <v>0</v>
      </c>
      <c r="BY79" s="61">
        <f>IF(COUNTIF(Setup_Hierarchy!$J$69:$IV$69,"="&amp;$K79)&lt;&gt;0,$L79,0)</f>
        <v>0</v>
      </c>
      <c r="BZ79" s="61">
        <f>IF(COUNTIF(Setup_Hierarchy!$J$70:$IV$70,"="&amp;$K79)&lt;&gt;0,$L79,0)</f>
        <v>0</v>
      </c>
      <c r="CA79" s="61">
        <f>IF(COUNTIF(Setup_Hierarchy!$J$71:$IV$71,"="&amp;$K79)&lt;&gt;0,$L79,0)</f>
        <v>0</v>
      </c>
      <c r="CB79" s="61">
        <f>IF(COUNTIF(Setup_Hierarchy!$J$72:$IV$72,"="&amp;$K79)&lt;&gt;0,$L79,0)</f>
        <v>0</v>
      </c>
      <c r="CC79" s="61">
        <f>IF(COUNTIF(Setup_Hierarchy!$J$73:$IV$73,"="&amp;$K79)&lt;&gt;0,$L79,0)</f>
        <v>0</v>
      </c>
      <c r="CD79" s="61">
        <f>IF(COUNTIF(Setup_Hierarchy!$J$74:$IV$74,"="&amp;$K79)&lt;&gt;0,$L79,0)</f>
        <v>0</v>
      </c>
      <c r="CE79" s="61">
        <f>IF(COUNTIF(Setup_Hierarchy!$J$75:$IV$75,"="&amp;$K79)&lt;&gt;0,$L79,0)</f>
        <v>0</v>
      </c>
      <c r="CF79" s="61">
        <f>IF(COUNTIF(Setup_Hierarchy!$J$76:$IV$76,"="&amp;$K79)&lt;&gt;0,$L79,0)</f>
        <v>0</v>
      </c>
      <c r="CG79" s="61">
        <f>IF(COUNTIF(Setup_Hierarchy!$J$77:$IV$77,"="&amp;$K79)&lt;&gt;0,$L79,0)</f>
        <v>0</v>
      </c>
      <c r="CH79" s="61">
        <f>IF(COUNTIF(Setup_Hierarchy!$J$78:$IV$78,"="&amp;$K79)&lt;&gt;0,$L79,0)</f>
        <v>0</v>
      </c>
      <c r="CI79" s="61">
        <f>IF(COUNTIF(Setup_Hierarchy!$J$79:$IV$79,"="&amp;$K79)&lt;&gt;0,$L79,0)</f>
        <v>0</v>
      </c>
      <c r="CJ79" s="61">
        <f>IF(COUNTIF(Setup_Hierarchy!$J$80:$IV$80,"="&amp;$K79)&lt;&gt;0,$L79,0)</f>
        <v>0</v>
      </c>
      <c r="CK79" s="61">
        <f>IF(COUNTIF(Setup_Hierarchy!$J$81:$IV$81,"="&amp;$K79)&lt;&gt;0,$L79,0)</f>
        <v>0</v>
      </c>
      <c r="CL79" s="61">
        <f>IF(COUNTIF(Setup_Hierarchy!$J$82:$IV$82,"="&amp;$K79)&lt;&gt;0,$L79,0)</f>
        <v>0</v>
      </c>
      <c r="CM79" s="61">
        <f>IF(COUNTIF(Setup_Hierarchy!$J$83:$IV$83,"="&amp;$K79)&lt;&gt;0,$L79,0)</f>
        <v>0</v>
      </c>
      <c r="CN79" s="61">
        <f>IF(COUNTIF(Setup_Hierarchy!$J$84:$IV$84,"="&amp;$K79)&lt;&gt;0,$L79,0)</f>
        <v>0</v>
      </c>
      <c r="CO79" s="61">
        <f>IF(COUNTIF(Setup_Hierarchy!$J$85:$IV$85,"="&amp;$K79)&lt;&gt;0,$L79,0)</f>
        <v>0</v>
      </c>
      <c r="CP79" s="61">
        <f>IF(COUNTIF(Setup_Hierarchy!$J$86:$IV$86,"="&amp;$K79)&lt;&gt;0,$L79,0)</f>
        <v>0</v>
      </c>
      <c r="CQ79" s="61">
        <f>IF(COUNTIF(Setup_Hierarchy!$J$87:$IV$87,"="&amp;$K79)&lt;&gt;0,$L79,0)</f>
        <v>0</v>
      </c>
      <c r="CR79" s="61">
        <f>IF(COUNTIF(Setup_Hierarchy!$J$88:$IV$88,"="&amp;$K79)&lt;&gt;0,$L79,0)</f>
        <v>0</v>
      </c>
      <c r="CS79" s="61">
        <f>IF(COUNTIF(Setup_Hierarchy!$J$89:$IV$89,"="&amp;$K79)&lt;&gt;0,$L79,0)</f>
        <v>0</v>
      </c>
      <c r="CT79" s="61">
        <f>IF(COUNTIF(Setup_Hierarchy!$J$90:$IV$90,"="&amp;$K79)&lt;&gt;0,$L79,0)</f>
        <v>0</v>
      </c>
      <c r="CU79" s="61">
        <f>IF(COUNTIF(Setup_Hierarchy!$J$91:$IV$91,"="&amp;$K79)&lt;&gt;0,$L79,0)</f>
        <v>0</v>
      </c>
      <c r="CV79" s="61">
        <f>IF(COUNTIF(Setup_Hierarchy!$J$92:$IV$92,"="&amp;$K79)&lt;&gt;0,$L79,0)</f>
        <v>0</v>
      </c>
      <c r="CW79" s="61">
        <f>IF(COUNTIF(Setup_Hierarchy!$J$93:$IV$93,"="&amp;$K79)&lt;&gt;0,$L79,0)</f>
        <v>0</v>
      </c>
      <c r="CX79" s="61">
        <f>IF(COUNTIF(Setup_Hierarchy!$J$94:$IV$94,"="&amp;$K79)&lt;&gt;0,$L79,0)</f>
        <v>0</v>
      </c>
      <c r="CY79" s="61">
        <f>IF(COUNTIF(Setup_Hierarchy!$J$95:$IV$95,"="&amp;$K79)&lt;&gt;0,$L79,0)</f>
        <v>0</v>
      </c>
      <c r="CZ79" s="61">
        <f>IF(COUNTIF(Setup_Hierarchy!$J$96:$IV$96,"="&amp;$K79)&lt;&gt;0,$L79,0)</f>
        <v>0</v>
      </c>
      <c r="DA79" s="61">
        <f>IF(COUNTIF(Setup_Hierarchy!$J$97:$IV$97,"="&amp;$K79)&lt;&gt;0,$L79,0)</f>
        <v>0</v>
      </c>
      <c r="DB79" s="61">
        <f>IF(COUNTIF(Setup_Hierarchy!$J$98:$IV$98,"="&amp;$K79)&lt;&gt;0,$L79,0)</f>
        <v>0</v>
      </c>
      <c r="DC79" s="61">
        <f>IF(COUNTIF(Setup_Hierarchy!$J$99:$IV$99,"="&amp;$K79)&lt;&gt;0,$L79,0)</f>
        <v>0</v>
      </c>
      <c r="DD79" s="61">
        <f>IF(COUNTIF(Setup_Hierarchy!$J$100:$IV$100,"="&amp;$K79)&lt;&gt;0,$L79,0)</f>
        <v>0</v>
      </c>
      <c r="DE79" s="61">
        <f>IF(COUNTIF(Setup_Hierarchy!$J$101:$IV$101,"="&amp;$K79)&lt;&gt;0,$L79,0)</f>
        <v>0</v>
      </c>
      <c r="DF79" s="61">
        <f>IF(COUNTIF(Setup_Hierarchy!$J$102:$IV$102,"="&amp;$K79)&lt;&gt;0,$L79,0)</f>
        <v>0</v>
      </c>
      <c r="DG79" s="61">
        <f>IF(COUNTIF(Setup_Hierarchy!$J$103:$IV$103,"="&amp;$K79)&lt;&gt;0,$L79,0)</f>
        <v>0</v>
      </c>
      <c r="DH79" s="61">
        <f>IF(COUNTIF(Setup_Hierarchy!$J$104:$IV$104,"="&amp;$K79)&lt;&gt;0,$L79,0)</f>
        <v>0</v>
      </c>
      <c r="DI79" s="61">
        <f>IF(COUNTIF(Setup_Hierarchy!$J$105:$IV$105,"="&amp;$K79)&lt;&gt;0,$L79,0)</f>
        <v>0</v>
      </c>
      <c r="DJ79" s="61">
        <f>IF(COUNTIF(Setup_Hierarchy!$J$106:$IV$106,"="&amp;$K79)&lt;&gt;0,$L79,0)</f>
        <v>0</v>
      </c>
      <c r="DK79" s="61">
        <f>IF(COUNTIF(Setup_Hierarchy!$J$107:$IV$107,"="&amp;$K79)&lt;&gt;0,$L79,0)</f>
        <v>0</v>
      </c>
      <c r="DL79" s="61">
        <f>IF(COUNTIF(Setup_Hierarchy!$J$108:$IV$108,"="&amp;$K79)&lt;&gt;0,$L79,0)</f>
        <v>0</v>
      </c>
      <c r="DM79" s="61">
        <f>IF(COUNTIF(Setup_Hierarchy!$J$109:$IV$109,"="&amp;$K79)&lt;&gt;0,$L79,0)</f>
        <v>0</v>
      </c>
      <c r="DN79" s="61">
        <f>IF(COUNTIF(Setup_Hierarchy!$J$110:$IV$110,"="&amp;$K79)&lt;&gt;0,$L79,0)</f>
        <v>0</v>
      </c>
      <c r="DO79" s="61">
        <f>IF(COUNTIF(Setup_Hierarchy!$J$111:$IV$111,"="&amp;$K79)&lt;&gt;0,$L79,0)</f>
        <v>0</v>
      </c>
      <c r="DP79" s="61">
        <f>IF(COUNTIF(Setup_Hierarchy!$J$112:$IV$112,"="&amp;$K79)&lt;&gt;0,$L79,0)</f>
        <v>0</v>
      </c>
      <c r="DQ79" s="61">
        <f>IF(COUNTIF(Setup_Hierarchy!$J$113:$IV$113,"="&amp;$K79)&lt;&gt;0,$L79,0)</f>
        <v>0</v>
      </c>
      <c r="DR79" s="61">
        <f>IF(COUNTIF(Setup_Hierarchy!$J$114:$IV$114,"="&amp;$K79)&lt;&gt;0,$L79,0)</f>
        <v>0</v>
      </c>
      <c r="DS79" s="61">
        <f>IF(COUNTIF(Setup_Hierarchy!$J$115:$IV$115,"="&amp;$K79)&lt;&gt;0,$L79,0)</f>
        <v>0</v>
      </c>
      <c r="DT79" s="61">
        <f>IF(COUNTIF(Setup_Hierarchy!$J$116:$IV$116,"="&amp;$K79)&lt;&gt;0,$L79,0)</f>
        <v>0</v>
      </c>
    </row>
    <row r="80" spans="2:124" x14ac:dyDescent="0.2">
      <c r="B80" t="s">
        <v>43</v>
      </c>
      <c r="C80">
        <v>7</v>
      </c>
      <c r="D80" t="s">
        <v>18</v>
      </c>
      <c r="E80" t="s">
        <v>369</v>
      </c>
      <c r="F80" t="s">
        <v>525</v>
      </c>
      <c r="G80" t="s">
        <v>531</v>
      </c>
      <c r="H80" t="s">
        <v>34</v>
      </c>
      <c r="I80">
        <v>5.3830000000000003E-2</v>
      </c>
      <c r="J80">
        <v>-0.12860099999999999</v>
      </c>
      <c r="K80">
        <v>704</v>
      </c>
      <c r="L80">
        <v>877.55</v>
      </c>
      <c r="M80" s="61">
        <f>IF(COUNTIF(Setup_Hierarchy!$J$5:$IV$5,"="&amp;$K80)&lt;&gt;0,$L80,0)</f>
        <v>877.55</v>
      </c>
      <c r="N80" s="61">
        <f>IF(COUNTIF(Setup_Hierarchy!$J$6:$IV$6,"="&amp;$K80)&lt;&gt;0,$L80,0)</f>
        <v>877.55</v>
      </c>
      <c r="O80" s="61">
        <f>IF(COUNTIF(Setup_Hierarchy!$J$7:$IV$7,"="&amp;$K80)&lt;&gt;0,$L80,0)</f>
        <v>877.55</v>
      </c>
      <c r="P80" s="61">
        <f>IF(COUNTIF(Setup_Hierarchy!$J$8:$IV$8,"="&amp;$K80)&lt;&gt;0,$L80,0)</f>
        <v>877.55</v>
      </c>
      <c r="Q80" s="61">
        <f>IF(COUNTIF(Setup_Hierarchy!$J$9:$IV$9,"="&amp;$K80)&lt;&gt;0,$L80,0)</f>
        <v>877.55</v>
      </c>
      <c r="R80" s="61">
        <f>IF(COUNTIF(Setup_Hierarchy!$J$10:$IV$10,"="&amp;$K80)&lt;&gt;0,$L80,0)</f>
        <v>0</v>
      </c>
      <c r="S80" s="61">
        <f>IF(COUNTIF(Setup_Hierarchy!$J$11:$IV$11,"="&amp;$K80)&lt;&gt;0,$L80,0)</f>
        <v>0</v>
      </c>
      <c r="T80" s="61">
        <f>IF(COUNTIF(Setup_Hierarchy!$J$12:$IV$12,"="&amp;$K80)&lt;&gt;0,$L80,0)</f>
        <v>0</v>
      </c>
      <c r="U80" s="61">
        <f>IF(COUNTIF(Setup_Hierarchy!$J$13:$IV$13,"="&amp;$K80)&lt;&gt;0,$L80,0)</f>
        <v>0</v>
      </c>
      <c r="V80" s="61">
        <f>IF(COUNTIF(Setup_Hierarchy!$J$14:$IV$14,"="&amp;$K80)&lt;&gt;0,$L80,0)</f>
        <v>0</v>
      </c>
      <c r="W80" s="61">
        <f>IF(COUNTIF(Setup_Hierarchy!$J$15:$IV$15,"="&amp;$K80)&lt;&gt;0,$L80,0)</f>
        <v>0</v>
      </c>
      <c r="X80" s="61">
        <f>IF(COUNTIF(Setup_Hierarchy!$J$16:$IV$16,"="&amp;$K80)&lt;&gt;0,$L80,0)</f>
        <v>0</v>
      </c>
      <c r="Y80" s="61">
        <f>IF(COUNTIF(Setup_Hierarchy!$J$17:$IV$17,"="&amp;$K80)&lt;&gt;0,$L80,0)</f>
        <v>0</v>
      </c>
      <c r="Z80" s="61">
        <f>IF(COUNTIF(Setup_Hierarchy!$J$18:$IV$18,"="&amp;$K80)&lt;&gt;0,$L80,0)</f>
        <v>0</v>
      </c>
      <c r="AA80" s="61">
        <f>IF(COUNTIF(Setup_Hierarchy!$J$19:$IV$19,"="&amp;$K80)&lt;&gt;0,$L80,0)</f>
        <v>0</v>
      </c>
      <c r="AB80" s="61">
        <f>IF(COUNTIF(Setup_Hierarchy!$J$20:$IV$20,"="&amp;$K80)&lt;&gt;0,$L80,0)</f>
        <v>0</v>
      </c>
      <c r="AC80" s="61">
        <f>IF(COUNTIF(Setup_Hierarchy!$J$21:$IV$21,"="&amp;$K80)&lt;&gt;0,$L80,0)</f>
        <v>877.55</v>
      </c>
      <c r="AD80" s="61">
        <f>IF(COUNTIF(Setup_Hierarchy!$J$22:$IV$22,"="&amp;$K80)&lt;&gt;0,$L80,0)</f>
        <v>0</v>
      </c>
      <c r="AE80" s="61">
        <f>IF(COUNTIF(Setup_Hierarchy!$J$23:$IV$23,"="&amp;$K80)&lt;&gt;0,$L80,0)</f>
        <v>877.55</v>
      </c>
      <c r="AF80" s="61">
        <f>IF(COUNTIF(Setup_Hierarchy!$J$24:$IV$24,"="&amp;$K80)&lt;&gt;0,$L80,0)</f>
        <v>0</v>
      </c>
      <c r="AG80" s="61">
        <f>IF(COUNTIF(Setup_Hierarchy!$J$25:$IV$25,"="&amp;$K80)&lt;&gt;0,$L80,0)</f>
        <v>0</v>
      </c>
      <c r="AH80" s="61">
        <f>IF(COUNTIF(Setup_Hierarchy!$J$26:$IV$26,"="&amp;$K80)&lt;&gt;0,$L80,0)</f>
        <v>0</v>
      </c>
      <c r="AI80" s="61">
        <f>IF(COUNTIF(Setup_Hierarchy!$J$27:$IV$27,"="&amp;$K80)&lt;&gt;0,$L80,0)</f>
        <v>0</v>
      </c>
      <c r="AJ80" s="61">
        <f>IF(COUNTIF(Setup_Hierarchy!$J$28:$IV$28,"="&amp;$K80)&lt;&gt;0,$L80,0)</f>
        <v>0</v>
      </c>
      <c r="AK80" s="61">
        <f>IF(COUNTIF(Setup_Hierarchy!$J$29:$IV$29,"="&amp;$K80)&lt;&gt;0,$L80,0)</f>
        <v>0</v>
      </c>
      <c r="AL80" s="61">
        <f>IF(COUNTIF(Setup_Hierarchy!$J$30:$IV$30,"="&amp;$K80)&lt;&gt;0,$L80,0)</f>
        <v>0</v>
      </c>
      <c r="AM80" s="61">
        <f>IF(COUNTIF(Setup_Hierarchy!$J$31:$IV$31,"="&amp;$K80)&lt;&gt;0,$L80,0)</f>
        <v>0</v>
      </c>
      <c r="AN80" s="61">
        <f>IF(COUNTIF(Setup_Hierarchy!$J$32:$IV$32,"="&amp;$K80)&lt;&gt;0,$L80,0)</f>
        <v>0</v>
      </c>
      <c r="AO80" s="61">
        <f>IF(COUNTIF(Setup_Hierarchy!$J$33:$IV$33,"="&amp;$K80)&lt;&gt;0,$L80,0)</f>
        <v>0</v>
      </c>
      <c r="AP80" s="61">
        <f>IF(COUNTIF(Setup_Hierarchy!$J$34:$IV$34,"="&amp;$K80)&lt;&gt;0,$L80,0)</f>
        <v>0</v>
      </c>
      <c r="AQ80" s="61">
        <f>IF(COUNTIF(Setup_Hierarchy!$J$35:$IV$35,"="&amp;$K80)&lt;&gt;0,$L80,0)</f>
        <v>0</v>
      </c>
      <c r="AR80" s="61">
        <f>IF(COUNTIF(Setup_Hierarchy!$J$36:$IV$36,"="&amp;$K80)&lt;&gt;0,$L80,0)</f>
        <v>0</v>
      </c>
      <c r="AS80" s="61">
        <f>IF(COUNTIF(Setup_Hierarchy!$J$37:$IV$37,"="&amp;$K80)&lt;&gt;0,$L80,0)</f>
        <v>0</v>
      </c>
      <c r="AT80" s="61">
        <f>IF(COUNTIF(Setup_Hierarchy!$J$38:$IV$38,"="&amp;$K80)&lt;&gt;0,$L80,0)</f>
        <v>0</v>
      </c>
      <c r="AU80" s="61">
        <f>IF(COUNTIF(Setup_Hierarchy!$J$39:$IV$39,"="&amp;$K80)&lt;&gt;0,$L80,0)</f>
        <v>0</v>
      </c>
      <c r="AV80" s="61">
        <f>IF(COUNTIF(Setup_Hierarchy!$J$40:$IV$40,"="&amp;$K80)&lt;&gt;0,$L80,0)</f>
        <v>0</v>
      </c>
      <c r="AW80" s="61">
        <f>IF(COUNTIF(Setup_Hierarchy!$J$41:$IV$41,"="&amp;$K80)&lt;&gt;0,$L80,0)</f>
        <v>0</v>
      </c>
      <c r="AX80" s="61">
        <f>IF(COUNTIF(Setup_Hierarchy!$J$42:$IV$42,"="&amp;$K80)&lt;&gt;0,$L80,0)</f>
        <v>0</v>
      </c>
      <c r="AY80" s="61">
        <f>IF(COUNTIF(Setup_Hierarchy!$J$43:$IV$43,"="&amp;$K80)&lt;&gt;0,$L80,0)</f>
        <v>0</v>
      </c>
      <c r="AZ80" s="61">
        <f>IF(COUNTIF(Setup_Hierarchy!$J$44:$IV$44,"="&amp;$K80)&lt;&gt;0,$L80,0)</f>
        <v>0</v>
      </c>
      <c r="BA80" s="61">
        <f>IF(COUNTIF(Setup_Hierarchy!$J$45:$IV$45,"="&amp;$K80)&lt;&gt;0,$L80,0)</f>
        <v>0</v>
      </c>
      <c r="BB80" s="61">
        <f>IF(COUNTIF(Setup_Hierarchy!$J$46:$IV$46,"="&amp;$K80)&lt;&gt;0,$L80,0)</f>
        <v>0</v>
      </c>
      <c r="BC80" s="61">
        <f>IF(COUNTIF(Setup_Hierarchy!$J$47:$IV$47,"="&amp;$K80)&lt;&gt;0,$L80,0)</f>
        <v>0</v>
      </c>
      <c r="BD80" s="61">
        <f>IF(COUNTIF(Setup_Hierarchy!$J$48:$IV$48,"="&amp;$K80)&lt;&gt;0,$L80,0)</f>
        <v>0</v>
      </c>
      <c r="BE80" s="61">
        <f>IF(COUNTIF(Setup_Hierarchy!$J$49:$IV$49,"="&amp;$K80)&lt;&gt;0,$L80,0)</f>
        <v>0</v>
      </c>
      <c r="BF80" s="61">
        <f>IF(COUNTIF(Setup_Hierarchy!$J$50:$IV$50,"="&amp;$K80)&lt;&gt;0,$L80,0)</f>
        <v>0</v>
      </c>
      <c r="BG80" s="61">
        <f>IF(COUNTIF(Setup_Hierarchy!$J$51:$IV$51,"="&amp;$K80)&lt;&gt;0,$L80,0)</f>
        <v>0</v>
      </c>
      <c r="BH80" s="61">
        <f>IF(COUNTIF(Setup_Hierarchy!$J$52:$IV$52,"="&amp;$K80)&lt;&gt;0,$L80,0)</f>
        <v>0</v>
      </c>
      <c r="BI80" s="61">
        <f>IF(COUNTIF(Setup_Hierarchy!$J$53:$IV$53,"="&amp;$K80)&lt;&gt;0,$L80,0)</f>
        <v>0</v>
      </c>
      <c r="BJ80" s="61">
        <f>IF(COUNTIF(Setup_Hierarchy!$J$54:$IV$54,"="&amp;$K80)&lt;&gt;0,$L80,0)</f>
        <v>0</v>
      </c>
      <c r="BK80" s="61">
        <f>IF(COUNTIF(Setup_Hierarchy!$J$55:$IV$55,"="&amp;$K80)&lt;&gt;0,$L80,0)</f>
        <v>0</v>
      </c>
      <c r="BL80" s="61">
        <f>IF(COUNTIF(Setup_Hierarchy!$J$56:$IV$56,"="&amp;$K80)&lt;&gt;0,$L80,0)</f>
        <v>0</v>
      </c>
      <c r="BM80" s="61">
        <f>IF(COUNTIF(Setup_Hierarchy!$J$57:$IV$57,"="&amp;$K80)&lt;&gt;0,$L80,0)</f>
        <v>0</v>
      </c>
      <c r="BN80" s="61">
        <f>IF(COUNTIF(Setup_Hierarchy!$J$58:$IV$58,"="&amp;$K80)&lt;&gt;0,$L80,0)</f>
        <v>0</v>
      </c>
      <c r="BO80" s="61">
        <f>IF(COUNTIF(Setup_Hierarchy!$J$59:$IV$59,"="&amp;$K80)&lt;&gt;0,$L80,0)</f>
        <v>0</v>
      </c>
      <c r="BP80" s="61">
        <f>IF(COUNTIF(Setup_Hierarchy!$J$60:$IV$60,"="&amp;$K80)&lt;&gt;0,$L80,0)</f>
        <v>0</v>
      </c>
      <c r="BQ80" s="61">
        <f>IF(COUNTIF(Setup_Hierarchy!$J$61:$IV$61,"="&amp;$K80)&lt;&gt;0,$L80,0)</f>
        <v>0</v>
      </c>
      <c r="BR80" s="61">
        <f>IF(COUNTIF(Setup_Hierarchy!$J$62:$IV$62,"="&amp;$K80)&lt;&gt;0,$L80,0)</f>
        <v>0</v>
      </c>
      <c r="BS80" s="61">
        <f>IF(COUNTIF(Setup_Hierarchy!$J$63:$IV$63,"="&amp;$K80)&lt;&gt;0,$L80,0)</f>
        <v>0</v>
      </c>
      <c r="BT80" s="61">
        <f>IF(COUNTIF(Setup_Hierarchy!$J$64:$IV$64,"="&amp;$K80)&lt;&gt;0,$L80,0)</f>
        <v>0</v>
      </c>
      <c r="BU80" s="61">
        <f>IF(COUNTIF(Setup_Hierarchy!$J$65:$IV$65,"="&amp;$K80)&lt;&gt;0,$L80,0)</f>
        <v>0</v>
      </c>
      <c r="BV80" s="61">
        <f>IF(COUNTIF(Setup_Hierarchy!$J$66:$IV$66,"="&amp;$K80)&lt;&gt;0,$L80,0)</f>
        <v>0</v>
      </c>
      <c r="BW80" s="61">
        <f>IF(COUNTIF(Setup_Hierarchy!$J$67:$IV$67,"="&amp;$K80)&lt;&gt;0,$L80,0)</f>
        <v>0</v>
      </c>
      <c r="BX80" s="61">
        <f>IF(COUNTIF(Setup_Hierarchy!$J$68:$IV$68,"="&amp;$K80)&lt;&gt;0,$L80,0)</f>
        <v>0</v>
      </c>
      <c r="BY80" s="61">
        <f>IF(COUNTIF(Setup_Hierarchy!$J$69:$IV$69,"="&amp;$K80)&lt;&gt;0,$L80,0)</f>
        <v>0</v>
      </c>
      <c r="BZ80" s="61">
        <f>IF(COUNTIF(Setup_Hierarchy!$J$70:$IV$70,"="&amp;$K80)&lt;&gt;0,$L80,0)</f>
        <v>0</v>
      </c>
      <c r="CA80" s="61">
        <f>IF(COUNTIF(Setup_Hierarchy!$J$71:$IV$71,"="&amp;$K80)&lt;&gt;0,$L80,0)</f>
        <v>0</v>
      </c>
      <c r="CB80" s="61">
        <f>IF(COUNTIF(Setup_Hierarchy!$J$72:$IV$72,"="&amp;$K80)&lt;&gt;0,$L80,0)</f>
        <v>0</v>
      </c>
      <c r="CC80" s="61">
        <f>IF(COUNTIF(Setup_Hierarchy!$J$73:$IV$73,"="&amp;$K80)&lt;&gt;0,$L80,0)</f>
        <v>0</v>
      </c>
      <c r="CD80" s="61">
        <f>IF(COUNTIF(Setup_Hierarchy!$J$74:$IV$74,"="&amp;$K80)&lt;&gt;0,$L80,0)</f>
        <v>0</v>
      </c>
      <c r="CE80" s="61">
        <f>IF(COUNTIF(Setup_Hierarchy!$J$75:$IV$75,"="&amp;$K80)&lt;&gt;0,$L80,0)</f>
        <v>0</v>
      </c>
      <c r="CF80" s="61">
        <f>IF(COUNTIF(Setup_Hierarchy!$J$76:$IV$76,"="&amp;$K80)&lt;&gt;0,$L80,0)</f>
        <v>0</v>
      </c>
      <c r="CG80" s="61">
        <f>IF(COUNTIF(Setup_Hierarchy!$J$77:$IV$77,"="&amp;$K80)&lt;&gt;0,$L80,0)</f>
        <v>0</v>
      </c>
      <c r="CH80" s="61">
        <f>IF(COUNTIF(Setup_Hierarchy!$J$78:$IV$78,"="&amp;$K80)&lt;&gt;0,$L80,0)</f>
        <v>0</v>
      </c>
      <c r="CI80" s="61">
        <f>IF(COUNTIF(Setup_Hierarchy!$J$79:$IV$79,"="&amp;$K80)&lt;&gt;0,$L80,0)</f>
        <v>0</v>
      </c>
      <c r="CJ80" s="61">
        <f>IF(COUNTIF(Setup_Hierarchy!$J$80:$IV$80,"="&amp;$K80)&lt;&gt;0,$L80,0)</f>
        <v>0</v>
      </c>
      <c r="CK80" s="61">
        <f>IF(COUNTIF(Setup_Hierarchy!$J$81:$IV$81,"="&amp;$K80)&lt;&gt;0,$L80,0)</f>
        <v>0</v>
      </c>
      <c r="CL80" s="61">
        <f>IF(COUNTIF(Setup_Hierarchy!$J$82:$IV$82,"="&amp;$K80)&lt;&gt;0,$L80,0)</f>
        <v>0</v>
      </c>
      <c r="CM80" s="61">
        <f>IF(COUNTIF(Setup_Hierarchy!$J$83:$IV$83,"="&amp;$K80)&lt;&gt;0,$L80,0)</f>
        <v>0</v>
      </c>
      <c r="CN80" s="61">
        <f>IF(COUNTIF(Setup_Hierarchy!$J$84:$IV$84,"="&amp;$K80)&lt;&gt;0,$L80,0)</f>
        <v>0</v>
      </c>
      <c r="CO80" s="61">
        <f>IF(COUNTIF(Setup_Hierarchy!$J$85:$IV$85,"="&amp;$K80)&lt;&gt;0,$L80,0)</f>
        <v>0</v>
      </c>
      <c r="CP80" s="61">
        <f>IF(COUNTIF(Setup_Hierarchy!$J$86:$IV$86,"="&amp;$K80)&lt;&gt;0,$L80,0)</f>
        <v>0</v>
      </c>
      <c r="CQ80" s="61">
        <f>IF(COUNTIF(Setup_Hierarchy!$J$87:$IV$87,"="&amp;$K80)&lt;&gt;0,$L80,0)</f>
        <v>0</v>
      </c>
      <c r="CR80" s="61">
        <f>IF(COUNTIF(Setup_Hierarchy!$J$88:$IV$88,"="&amp;$K80)&lt;&gt;0,$L80,0)</f>
        <v>0</v>
      </c>
      <c r="CS80" s="61">
        <f>IF(COUNTIF(Setup_Hierarchy!$J$89:$IV$89,"="&amp;$K80)&lt;&gt;0,$L80,0)</f>
        <v>0</v>
      </c>
      <c r="CT80" s="61">
        <f>IF(COUNTIF(Setup_Hierarchy!$J$90:$IV$90,"="&amp;$K80)&lt;&gt;0,$L80,0)</f>
        <v>0</v>
      </c>
      <c r="CU80" s="61">
        <f>IF(COUNTIF(Setup_Hierarchy!$J$91:$IV$91,"="&amp;$K80)&lt;&gt;0,$L80,0)</f>
        <v>0</v>
      </c>
      <c r="CV80" s="61">
        <f>IF(COUNTIF(Setup_Hierarchy!$J$92:$IV$92,"="&amp;$K80)&lt;&gt;0,$L80,0)</f>
        <v>0</v>
      </c>
      <c r="CW80" s="61">
        <f>IF(COUNTIF(Setup_Hierarchy!$J$93:$IV$93,"="&amp;$K80)&lt;&gt;0,$L80,0)</f>
        <v>0</v>
      </c>
      <c r="CX80" s="61">
        <f>IF(COUNTIF(Setup_Hierarchy!$J$94:$IV$94,"="&amp;$K80)&lt;&gt;0,$L80,0)</f>
        <v>0</v>
      </c>
      <c r="CY80" s="61">
        <f>IF(COUNTIF(Setup_Hierarchy!$J$95:$IV$95,"="&amp;$K80)&lt;&gt;0,$L80,0)</f>
        <v>0</v>
      </c>
      <c r="CZ80" s="61">
        <f>IF(COUNTIF(Setup_Hierarchy!$J$96:$IV$96,"="&amp;$K80)&lt;&gt;0,$L80,0)</f>
        <v>0</v>
      </c>
      <c r="DA80" s="61">
        <f>IF(COUNTIF(Setup_Hierarchy!$J$97:$IV$97,"="&amp;$K80)&lt;&gt;0,$L80,0)</f>
        <v>0</v>
      </c>
      <c r="DB80" s="61">
        <f>IF(COUNTIF(Setup_Hierarchy!$J$98:$IV$98,"="&amp;$K80)&lt;&gt;0,$L80,0)</f>
        <v>0</v>
      </c>
      <c r="DC80" s="61">
        <f>IF(COUNTIF(Setup_Hierarchy!$J$99:$IV$99,"="&amp;$K80)&lt;&gt;0,$L80,0)</f>
        <v>0</v>
      </c>
      <c r="DD80" s="61">
        <f>IF(COUNTIF(Setup_Hierarchy!$J$100:$IV$100,"="&amp;$K80)&lt;&gt;0,$L80,0)</f>
        <v>0</v>
      </c>
      <c r="DE80" s="61">
        <f>IF(COUNTIF(Setup_Hierarchy!$J$101:$IV$101,"="&amp;$K80)&lt;&gt;0,$L80,0)</f>
        <v>0</v>
      </c>
      <c r="DF80" s="61">
        <f>IF(COUNTIF(Setup_Hierarchy!$J$102:$IV$102,"="&amp;$K80)&lt;&gt;0,$L80,0)</f>
        <v>0</v>
      </c>
      <c r="DG80" s="61">
        <f>IF(COUNTIF(Setup_Hierarchy!$J$103:$IV$103,"="&amp;$K80)&lt;&gt;0,$L80,0)</f>
        <v>0</v>
      </c>
      <c r="DH80" s="61">
        <f>IF(COUNTIF(Setup_Hierarchy!$J$104:$IV$104,"="&amp;$K80)&lt;&gt;0,$L80,0)</f>
        <v>0</v>
      </c>
      <c r="DI80" s="61">
        <f>IF(COUNTIF(Setup_Hierarchy!$J$105:$IV$105,"="&amp;$K80)&lt;&gt;0,$L80,0)</f>
        <v>0</v>
      </c>
      <c r="DJ80" s="61">
        <f>IF(COUNTIF(Setup_Hierarchy!$J$106:$IV$106,"="&amp;$K80)&lt;&gt;0,$L80,0)</f>
        <v>0</v>
      </c>
      <c r="DK80" s="61">
        <f>IF(COUNTIF(Setup_Hierarchy!$J$107:$IV$107,"="&amp;$K80)&lt;&gt;0,$L80,0)</f>
        <v>0</v>
      </c>
      <c r="DL80" s="61">
        <f>IF(COUNTIF(Setup_Hierarchy!$J$108:$IV$108,"="&amp;$K80)&lt;&gt;0,$L80,0)</f>
        <v>0</v>
      </c>
      <c r="DM80" s="61">
        <f>IF(COUNTIF(Setup_Hierarchy!$J$109:$IV$109,"="&amp;$K80)&lt;&gt;0,$L80,0)</f>
        <v>0</v>
      </c>
      <c r="DN80" s="61">
        <f>IF(COUNTIF(Setup_Hierarchy!$J$110:$IV$110,"="&amp;$K80)&lt;&gt;0,$L80,0)</f>
        <v>0</v>
      </c>
      <c r="DO80" s="61">
        <f>IF(COUNTIF(Setup_Hierarchy!$J$111:$IV$111,"="&amp;$K80)&lt;&gt;0,$L80,0)</f>
        <v>0</v>
      </c>
      <c r="DP80" s="61">
        <f>IF(COUNTIF(Setup_Hierarchy!$J$112:$IV$112,"="&amp;$K80)&lt;&gt;0,$L80,0)</f>
        <v>0</v>
      </c>
      <c r="DQ80" s="61">
        <f>IF(COUNTIF(Setup_Hierarchy!$J$113:$IV$113,"="&amp;$K80)&lt;&gt;0,$L80,0)</f>
        <v>0</v>
      </c>
      <c r="DR80" s="61">
        <f>IF(COUNTIF(Setup_Hierarchy!$J$114:$IV$114,"="&amp;$K80)&lt;&gt;0,$L80,0)</f>
        <v>0</v>
      </c>
      <c r="DS80" s="61">
        <f>IF(COUNTIF(Setup_Hierarchy!$J$115:$IV$115,"="&amp;$K80)&lt;&gt;0,$L80,0)</f>
        <v>0</v>
      </c>
      <c r="DT80" s="61">
        <f>IF(COUNTIF(Setup_Hierarchy!$J$116:$IV$116,"="&amp;$K80)&lt;&gt;0,$L80,0)</f>
        <v>0</v>
      </c>
    </row>
    <row r="81" spans="2:124" x14ac:dyDescent="0.2">
      <c r="B81" t="s">
        <v>43</v>
      </c>
      <c r="C81">
        <v>7</v>
      </c>
      <c r="D81" t="s">
        <v>18</v>
      </c>
      <c r="E81" t="s">
        <v>369</v>
      </c>
      <c r="F81" t="s">
        <v>525</v>
      </c>
      <c r="G81" t="s">
        <v>531</v>
      </c>
      <c r="H81" t="s">
        <v>34</v>
      </c>
      <c r="I81">
        <v>5.3830000000000003E-2</v>
      </c>
      <c r="J81">
        <v>-0.12860099999999999</v>
      </c>
      <c r="K81">
        <v>729</v>
      </c>
      <c r="L81">
        <v>18.399999999999999</v>
      </c>
      <c r="M81" s="61">
        <f>IF(COUNTIF(Setup_Hierarchy!$J$5:$IV$5,"="&amp;$K81)&lt;&gt;0,$L81,0)</f>
        <v>18.399999999999999</v>
      </c>
      <c r="N81" s="61">
        <f>IF(COUNTIF(Setup_Hierarchy!$J$6:$IV$6,"="&amp;$K81)&lt;&gt;0,$L81,0)</f>
        <v>18.399999999999999</v>
      </c>
      <c r="O81" s="61">
        <f>IF(COUNTIF(Setup_Hierarchy!$J$7:$IV$7,"="&amp;$K81)&lt;&gt;0,$L81,0)</f>
        <v>18.399999999999999</v>
      </c>
      <c r="P81" s="61">
        <f>IF(COUNTIF(Setup_Hierarchy!$J$8:$IV$8,"="&amp;$K81)&lt;&gt;0,$L81,0)</f>
        <v>18.399999999999999</v>
      </c>
      <c r="Q81" s="61">
        <f>IF(COUNTIF(Setup_Hierarchy!$J$9:$IV$9,"="&amp;$K81)&lt;&gt;0,$L81,0)</f>
        <v>0</v>
      </c>
      <c r="R81" s="61">
        <f>IF(COUNTIF(Setup_Hierarchy!$J$10:$IV$10,"="&amp;$K81)&lt;&gt;0,$L81,0)</f>
        <v>0</v>
      </c>
      <c r="S81" s="61">
        <f>IF(COUNTIF(Setup_Hierarchy!$J$11:$IV$11,"="&amp;$K81)&lt;&gt;0,$L81,0)</f>
        <v>0</v>
      </c>
      <c r="T81" s="61">
        <f>IF(COUNTIF(Setup_Hierarchy!$J$12:$IV$12,"="&amp;$K81)&lt;&gt;0,$L81,0)</f>
        <v>0</v>
      </c>
      <c r="U81" s="61">
        <f>IF(COUNTIF(Setup_Hierarchy!$J$13:$IV$13,"="&amp;$K81)&lt;&gt;0,$L81,0)</f>
        <v>0</v>
      </c>
      <c r="V81" s="61">
        <f>IF(COUNTIF(Setup_Hierarchy!$J$14:$IV$14,"="&amp;$K81)&lt;&gt;0,$L81,0)</f>
        <v>0</v>
      </c>
      <c r="W81" s="61">
        <f>IF(COUNTIF(Setup_Hierarchy!$J$15:$IV$15,"="&amp;$K81)&lt;&gt;0,$L81,0)</f>
        <v>0</v>
      </c>
      <c r="X81" s="61">
        <f>IF(COUNTIF(Setup_Hierarchy!$J$16:$IV$16,"="&amp;$K81)&lt;&gt;0,$L81,0)</f>
        <v>0</v>
      </c>
      <c r="Y81" s="61">
        <f>IF(COUNTIF(Setup_Hierarchy!$J$17:$IV$17,"="&amp;$K81)&lt;&gt;0,$L81,0)</f>
        <v>0</v>
      </c>
      <c r="Z81" s="61">
        <f>IF(COUNTIF(Setup_Hierarchy!$J$18:$IV$18,"="&amp;$K81)&lt;&gt;0,$L81,0)</f>
        <v>0</v>
      </c>
      <c r="AA81" s="61">
        <f>IF(COUNTIF(Setup_Hierarchy!$J$19:$IV$19,"="&amp;$K81)&lt;&gt;0,$L81,0)</f>
        <v>0</v>
      </c>
      <c r="AB81" s="61">
        <f>IF(COUNTIF(Setup_Hierarchy!$J$20:$IV$20,"="&amp;$K81)&lt;&gt;0,$L81,0)</f>
        <v>0</v>
      </c>
      <c r="AC81" s="61">
        <f>IF(COUNTIF(Setup_Hierarchy!$J$21:$IV$21,"="&amp;$K81)&lt;&gt;0,$L81,0)</f>
        <v>0</v>
      </c>
      <c r="AD81" s="61">
        <f>IF(COUNTIF(Setup_Hierarchy!$J$22:$IV$22,"="&amp;$K81)&lt;&gt;0,$L81,0)</f>
        <v>0</v>
      </c>
      <c r="AE81" s="61">
        <f>IF(COUNTIF(Setup_Hierarchy!$J$23:$IV$23,"="&amp;$K81)&lt;&gt;0,$L81,0)</f>
        <v>0</v>
      </c>
      <c r="AF81" s="61">
        <f>IF(COUNTIF(Setup_Hierarchy!$J$24:$IV$24,"="&amp;$K81)&lt;&gt;0,$L81,0)</f>
        <v>0</v>
      </c>
      <c r="AG81" s="61">
        <f>IF(COUNTIF(Setup_Hierarchy!$J$25:$IV$25,"="&amp;$K81)&lt;&gt;0,$L81,0)</f>
        <v>0</v>
      </c>
      <c r="AH81" s="61">
        <f>IF(COUNTIF(Setup_Hierarchy!$J$26:$IV$26,"="&amp;$K81)&lt;&gt;0,$L81,0)</f>
        <v>0</v>
      </c>
      <c r="AI81" s="61">
        <f>IF(COUNTIF(Setup_Hierarchy!$J$27:$IV$27,"="&amp;$K81)&lt;&gt;0,$L81,0)</f>
        <v>0</v>
      </c>
      <c r="AJ81" s="61">
        <f>IF(COUNTIF(Setup_Hierarchy!$J$28:$IV$28,"="&amp;$K81)&lt;&gt;0,$L81,0)</f>
        <v>0</v>
      </c>
      <c r="AK81" s="61">
        <f>IF(COUNTIF(Setup_Hierarchy!$J$29:$IV$29,"="&amp;$K81)&lt;&gt;0,$L81,0)</f>
        <v>0</v>
      </c>
      <c r="AL81" s="61">
        <f>IF(COUNTIF(Setup_Hierarchy!$J$30:$IV$30,"="&amp;$K81)&lt;&gt;0,$L81,0)</f>
        <v>0</v>
      </c>
      <c r="AM81" s="61">
        <f>IF(COUNTIF(Setup_Hierarchy!$J$31:$IV$31,"="&amp;$K81)&lt;&gt;0,$L81,0)</f>
        <v>0</v>
      </c>
      <c r="AN81" s="61">
        <f>IF(COUNTIF(Setup_Hierarchy!$J$32:$IV$32,"="&amp;$K81)&lt;&gt;0,$L81,0)</f>
        <v>0</v>
      </c>
      <c r="AO81" s="61">
        <f>IF(COUNTIF(Setup_Hierarchy!$J$33:$IV$33,"="&amp;$K81)&lt;&gt;0,$L81,0)</f>
        <v>0</v>
      </c>
      <c r="AP81" s="61">
        <f>IF(COUNTIF(Setup_Hierarchy!$J$34:$IV$34,"="&amp;$K81)&lt;&gt;0,$L81,0)</f>
        <v>0</v>
      </c>
      <c r="AQ81" s="61">
        <f>IF(COUNTIF(Setup_Hierarchy!$J$35:$IV$35,"="&amp;$K81)&lt;&gt;0,$L81,0)</f>
        <v>0</v>
      </c>
      <c r="AR81" s="61">
        <f>IF(COUNTIF(Setup_Hierarchy!$J$36:$IV$36,"="&amp;$K81)&lt;&gt;0,$L81,0)</f>
        <v>0</v>
      </c>
      <c r="AS81" s="61">
        <f>IF(COUNTIF(Setup_Hierarchy!$J$37:$IV$37,"="&amp;$K81)&lt;&gt;0,$L81,0)</f>
        <v>0</v>
      </c>
      <c r="AT81" s="61">
        <f>IF(COUNTIF(Setup_Hierarchy!$J$38:$IV$38,"="&amp;$K81)&lt;&gt;0,$L81,0)</f>
        <v>0</v>
      </c>
      <c r="AU81" s="61">
        <f>IF(COUNTIF(Setup_Hierarchy!$J$39:$IV$39,"="&amp;$K81)&lt;&gt;0,$L81,0)</f>
        <v>18.399999999999999</v>
      </c>
      <c r="AV81" s="61">
        <f>IF(COUNTIF(Setup_Hierarchy!$J$40:$IV$40,"="&amp;$K81)&lt;&gt;0,$L81,0)</f>
        <v>0</v>
      </c>
      <c r="AW81" s="61">
        <f>IF(COUNTIF(Setup_Hierarchy!$J$41:$IV$41,"="&amp;$K81)&lt;&gt;0,$L81,0)</f>
        <v>0</v>
      </c>
      <c r="AX81" s="61">
        <f>IF(COUNTIF(Setup_Hierarchy!$J$42:$IV$42,"="&amp;$K81)&lt;&gt;0,$L81,0)</f>
        <v>0</v>
      </c>
      <c r="AY81" s="61">
        <f>IF(COUNTIF(Setup_Hierarchy!$J$43:$IV$43,"="&amp;$K81)&lt;&gt;0,$L81,0)</f>
        <v>0</v>
      </c>
      <c r="AZ81" s="61">
        <f>IF(COUNTIF(Setup_Hierarchy!$J$44:$IV$44,"="&amp;$K81)&lt;&gt;0,$L81,0)</f>
        <v>0</v>
      </c>
      <c r="BA81" s="61">
        <f>IF(COUNTIF(Setup_Hierarchy!$J$45:$IV$45,"="&amp;$K81)&lt;&gt;0,$L81,0)</f>
        <v>0</v>
      </c>
      <c r="BB81" s="61">
        <f>IF(COUNTIF(Setup_Hierarchy!$J$46:$IV$46,"="&amp;$K81)&lt;&gt;0,$L81,0)</f>
        <v>18.399999999999999</v>
      </c>
      <c r="BC81" s="61">
        <f>IF(COUNTIF(Setup_Hierarchy!$J$47:$IV$47,"="&amp;$K81)&lt;&gt;0,$L81,0)</f>
        <v>18.399999999999999</v>
      </c>
      <c r="BD81" s="61">
        <f>IF(COUNTIF(Setup_Hierarchy!$J$48:$IV$48,"="&amp;$K81)&lt;&gt;0,$L81,0)</f>
        <v>0</v>
      </c>
      <c r="BE81" s="61">
        <f>IF(COUNTIF(Setup_Hierarchy!$J$49:$IV$49,"="&amp;$K81)&lt;&gt;0,$L81,0)</f>
        <v>0</v>
      </c>
      <c r="BF81" s="61">
        <f>IF(COUNTIF(Setup_Hierarchy!$J$50:$IV$50,"="&amp;$K81)&lt;&gt;0,$L81,0)</f>
        <v>0</v>
      </c>
      <c r="BG81" s="61">
        <f>IF(COUNTIF(Setup_Hierarchy!$J$51:$IV$51,"="&amp;$K81)&lt;&gt;0,$L81,0)</f>
        <v>0</v>
      </c>
      <c r="BH81" s="61">
        <f>IF(COUNTIF(Setup_Hierarchy!$J$52:$IV$52,"="&amp;$K81)&lt;&gt;0,$L81,0)</f>
        <v>0</v>
      </c>
      <c r="BI81" s="61">
        <f>IF(COUNTIF(Setup_Hierarchy!$J$53:$IV$53,"="&amp;$K81)&lt;&gt;0,$L81,0)</f>
        <v>0</v>
      </c>
      <c r="BJ81" s="61">
        <f>IF(COUNTIF(Setup_Hierarchy!$J$54:$IV$54,"="&amp;$K81)&lt;&gt;0,$L81,0)</f>
        <v>0</v>
      </c>
      <c r="BK81" s="61">
        <f>IF(COUNTIF(Setup_Hierarchy!$J$55:$IV$55,"="&amp;$K81)&lt;&gt;0,$L81,0)</f>
        <v>0</v>
      </c>
      <c r="BL81" s="61">
        <f>IF(COUNTIF(Setup_Hierarchy!$J$56:$IV$56,"="&amp;$K81)&lt;&gt;0,$L81,0)</f>
        <v>0</v>
      </c>
      <c r="BM81" s="61">
        <f>IF(COUNTIF(Setup_Hierarchy!$J$57:$IV$57,"="&amp;$K81)&lt;&gt;0,$L81,0)</f>
        <v>0</v>
      </c>
      <c r="BN81" s="61">
        <f>IF(COUNTIF(Setup_Hierarchy!$J$58:$IV$58,"="&amp;$K81)&lt;&gt;0,$L81,0)</f>
        <v>0</v>
      </c>
      <c r="BO81" s="61">
        <f>IF(COUNTIF(Setup_Hierarchy!$J$59:$IV$59,"="&amp;$K81)&lt;&gt;0,$L81,0)</f>
        <v>0</v>
      </c>
      <c r="BP81" s="61">
        <f>IF(COUNTIF(Setup_Hierarchy!$J$60:$IV$60,"="&amp;$K81)&lt;&gt;0,$L81,0)</f>
        <v>0</v>
      </c>
      <c r="BQ81" s="61">
        <f>IF(COUNTIF(Setup_Hierarchy!$J$61:$IV$61,"="&amp;$K81)&lt;&gt;0,$L81,0)</f>
        <v>0</v>
      </c>
      <c r="BR81" s="61">
        <f>IF(COUNTIF(Setup_Hierarchy!$J$62:$IV$62,"="&amp;$K81)&lt;&gt;0,$L81,0)</f>
        <v>0</v>
      </c>
      <c r="BS81" s="61">
        <f>IF(COUNTIF(Setup_Hierarchy!$J$63:$IV$63,"="&amp;$K81)&lt;&gt;0,$L81,0)</f>
        <v>0</v>
      </c>
      <c r="BT81" s="61">
        <f>IF(COUNTIF(Setup_Hierarchy!$J$64:$IV$64,"="&amp;$K81)&lt;&gt;0,$L81,0)</f>
        <v>0</v>
      </c>
      <c r="BU81" s="61">
        <f>IF(COUNTIF(Setup_Hierarchy!$J$65:$IV$65,"="&amp;$K81)&lt;&gt;0,$L81,0)</f>
        <v>0</v>
      </c>
      <c r="BV81" s="61">
        <f>IF(COUNTIF(Setup_Hierarchy!$J$66:$IV$66,"="&amp;$K81)&lt;&gt;0,$L81,0)</f>
        <v>0</v>
      </c>
      <c r="BW81" s="61">
        <f>IF(COUNTIF(Setup_Hierarchy!$J$67:$IV$67,"="&amp;$K81)&lt;&gt;0,$L81,0)</f>
        <v>0</v>
      </c>
      <c r="BX81" s="61">
        <f>IF(COUNTIF(Setup_Hierarchy!$J$68:$IV$68,"="&amp;$K81)&lt;&gt;0,$L81,0)</f>
        <v>0</v>
      </c>
      <c r="BY81" s="61">
        <f>IF(COUNTIF(Setup_Hierarchy!$J$69:$IV$69,"="&amp;$K81)&lt;&gt;0,$L81,0)</f>
        <v>0</v>
      </c>
      <c r="BZ81" s="61">
        <f>IF(COUNTIF(Setup_Hierarchy!$J$70:$IV$70,"="&amp;$K81)&lt;&gt;0,$L81,0)</f>
        <v>0</v>
      </c>
      <c r="CA81" s="61">
        <f>IF(COUNTIF(Setup_Hierarchy!$J$71:$IV$71,"="&amp;$K81)&lt;&gt;0,$L81,0)</f>
        <v>0</v>
      </c>
      <c r="CB81" s="61">
        <f>IF(COUNTIF(Setup_Hierarchy!$J$72:$IV$72,"="&amp;$K81)&lt;&gt;0,$L81,0)</f>
        <v>0</v>
      </c>
      <c r="CC81" s="61">
        <f>IF(COUNTIF(Setup_Hierarchy!$J$73:$IV$73,"="&amp;$K81)&lt;&gt;0,$L81,0)</f>
        <v>0</v>
      </c>
      <c r="CD81" s="61">
        <f>IF(COUNTIF(Setup_Hierarchy!$J$74:$IV$74,"="&amp;$K81)&lt;&gt;0,$L81,0)</f>
        <v>0</v>
      </c>
      <c r="CE81" s="61">
        <f>IF(COUNTIF(Setup_Hierarchy!$J$75:$IV$75,"="&amp;$K81)&lt;&gt;0,$L81,0)</f>
        <v>0</v>
      </c>
      <c r="CF81" s="61">
        <f>IF(COUNTIF(Setup_Hierarchy!$J$76:$IV$76,"="&amp;$K81)&lt;&gt;0,$L81,0)</f>
        <v>0</v>
      </c>
      <c r="CG81" s="61">
        <f>IF(COUNTIF(Setup_Hierarchy!$J$77:$IV$77,"="&amp;$K81)&lt;&gt;0,$L81,0)</f>
        <v>0</v>
      </c>
      <c r="CH81" s="61">
        <f>IF(COUNTIF(Setup_Hierarchy!$J$78:$IV$78,"="&amp;$K81)&lt;&gt;0,$L81,0)</f>
        <v>0</v>
      </c>
      <c r="CI81" s="61">
        <f>IF(COUNTIF(Setup_Hierarchy!$J$79:$IV$79,"="&amp;$K81)&lt;&gt;0,$L81,0)</f>
        <v>0</v>
      </c>
      <c r="CJ81" s="61">
        <f>IF(COUNTIF(Setup_Hierarchy!$J$80:$IV$80,"="&amp;$K81)&lt;&gt;0,$L81,0)</f>
        <v>0</v>
      </c>
      <c r="CK81" s="61">
        <f>IF(COUNTIF(Setup_Hierarchy!$J$81:$IV$81,"="&amp;$K81)&lt;&gt;0,$L81,0)</f>
        <v>0</v>
      </c>
      <c r="CL81" s="61">
        <f>IF(COUNTIF(Setup_Hierarchy!$J$82:$IV$82,"="&amp;$K81)&lt;&gt;0,$L81,0)</f>
        <v>0</v>
      </c>
      <c r="CM81" s="61">
        <f>IF(COUNTIF(Setup_Hierarchy!$J$83:$IV$83,"="&amp;$K81)&lt;&gt;0,$L81,0)</f>
        <v>0</v>
      </c>
      <c r="CN81" s="61">
        <f>IF(COUNTIF(Setup_Hierarchy!$J$84:$IV$84,"="&amp;$K81)&lt;&gt;0,$L81,0)</f>
        <v>0</v>
      </c>
      <c r="CO81" s="61">
        <f>IF(COUNTIF(Setup_Hierarchy!$J$85:$IV$85,"="&amp;$K81)&lt;&gt;0,$L81,0)</f>
        <v>0</v>
      </c>
      <c r="CP81" s="61">
        <f>IF(COUNTIF(Setup_Hierarchy!$J$86:$IV$86,"="&amp;$K81)&lt;&gt;0,$L81,0)</f>
        <v>0</v>
      </c>
      <c r="CQ81" s="61">
        <f>IF(COUNTIF(Setup_Hierarchy!$J$87:$IV$87,"="&amp;$K81)&lt;&gt;0,$L81,0)</f>
        <v>0</v>
      </c>
      <c r="CR81" s="61">
        <f>IF(COUNTIF(Setup_Hierarchy!$J$88:$IV$88,"="&amp;$K81)&lt;&gt;0,$L81,0)</f>
        <v>0</v>
      </c>
      <c r="CS81" s="61">
        <f>IF(COUNTIF(Setup_Hierarchy!$J$89:$IV$89,"="&amp;$K81)&lt;&gt;0,$L81,0)</f>
        <v>0</v>
      </c>
      <c r="CT81" s="61">
        <f>IF(COUNTIF(Setup_Hierarchy!$J$90:$IV$90,"="&amp;$K81)&lt;&gt;0,$L81,0)</f>
        <v>0</v>
      </c>
      <c r="CU81" s="61">
        <f>IF(COUNTIF(Setup_Hierarchy!$J$91:$IV$91,"="&amp;$K81)&lt;&gt;0,$L81,0)</f>
        <v>0</v>
      </c>
      <c r="CV81" s="61">
        <f>IF(COUNTIF(Setup_Hierarchy!$J$92:$IV$92,"="&amp;$K81)&lt;&gt;0,$L81,0)</f>
        <v>0</v>
      </c>
      <c r="CW81" s="61">
        <f>IF(COUNTIF(Setup_Hierarchy!$J$93:$IV$93,"="&amp;$K81)&lt;&gt;0,$L81,0)</f>
        <v>0</v>
      </c>
      <c r="CX81" s="61">
        <f>IF(COUNTIF(Setup_Hierarchy!$J$94:$IV$94,"="&amp;$K81)&lt;&gt;0,$L81,0)</f>
        <v>0</v>
      </c>
      <c r="CY81" s="61">
        <f>IF(COUNTIF(Setup_Hierarchy!$J$95:$IV$95,"="&amp;$K81)&lt;&gt;0,$L81,0)</f>
        <v>0</v>
      </c>
      <c r="CZ81" s="61">
        <f>IF(COUNTIF(Setup_Hierarchy!$J$96:$IV$96,"="&amp;$K81)&lt;&gt;0,$L81,0)</f>
        <v>0</v>
      </c>
      <c r="DA81" s="61">
        <f>IF(COUNTIF(Setup_Hierarchy!$J$97:$IV$97,"="&amp;$K81)&lt;&gt;0,$L81,0)</f>
        <v>0</v>
      </c>
      <c r="DB81" s="61">
        <f>IF(COUNTIF(Setup_Hierarchy!$J$98:$IV$98,"="&amp;$K81)&lt;&gt;0,$L81,0)</f>
        <v>0</v>
      </c>
      <c r="DC81" s="61">
        <f>IF(COUNTIF(Setup_Hierarchy!$J$99:$IV$99,"="&amp;$K81)&lt;&gt;0,$L81,0)</f>
        <v>0</v>
      </c>
      <c r="DD81" s="61">
        <f>IF(COUNTIF(Setup_Hierarchy!$J$100:$IV$100,"="&amp;$K81)&lt;&gt;0,$L81,0)</f>
        <v>0</v>
      </c>
      <c r="DE81" s="61">
        <f>IF(COUNTIF(Setup_Hierarchy!$J$101:$IV$101,"="&amp;$K81)&lt;&gt;0,$L81,0)</f>
        <v>0</v>
      </c>
      <c r="DF81" s="61">
        <f>IF(COUNTIF(Setup_Hierarchy!$J$102:$IV$102,"="&amp;$K81)&lt;&gt;0,$L81,0)</f>
        <v>0</v>
      </c>
      <c r="DG81" s="61">
        <f>IF(COUNTIF(Setup_Hierarchy!$J$103:$IV$103,"="&amp;$K81)&lt;&gt;0,$L81,0)</f>
        <v>0</v>
      </c>
      <c r="DH81" s="61">
        <f>IF(COUNTIF(Setup_Hierarchy!$J$104:$IV$104,"="&amp;$K81)&lt;&gt;0,$L81,0)</f>
        <v>0</v>
      </c>
      <c r="DI81" s="61">
        <f>IF(COUNTIF(Setup_Hierarchy!$J$105:$IV$105,"="&amp;$K81)&lt;&gt;0,$L81,0)</f>
        <v>0</v>
      </c>
      <c r="DJ81" s="61">
        <f>IF(COUNTIF(Setup_Hierarchy!$J$106:$IV$106,"="&amp;$K81)&lt;&gt;0,$L81,0)</f>
        <v>0</v>
      </c>
      <c r="DK81" s="61">
        <f>IF(COUNTIF(Setup_Hierarchy!$J$107:$IV$107,"="&amp;$K81)&lt;&gt;0,$L81,0)</f>
        <v>0</v>
      </c>
      <c r="DL81" s="61">
        <f>IF(COUNTIF(Setup_Hierarchy!$J$108:$IV$108,"="&amp;$K81)&lt;&gt;0,$L81,0)</f>
        <v>0</v>
      </c>
      <c r="DM81" s="61">
        <f>IF(COUNTIF(Setup_Hierarchy!$J$109:$IV$109,"="&amp;$K81)&lt;&gt;0,$L81,0)</f>
        <v>0</v>
      </c>
      <c r="DN81" s="61">
        <f>IF(COUNTIF(Setup_Hierarchy!$J$110:$IV$110,"="&amp;$K81)&lt;&gt;0,$L81,0)</f>
        <v>0</v>
      </c>
      <c r="DO81" s="61">
        <f>IF(COUNTIF(Setup_Hierarchy!$J$111:$IV$111,"="&amp;$K81)&lt;&gt;0,$L81,0)</f>
        <v>0</v>
      </c>
      <c r="DP81" s="61">
        <f>IF(COUNTIF(Setup_Hierarchy!$J$112:$IV$112,"="&amp;$K81)&lt;&gt;0,$L81,0)</f>
        <v>0</v>
      </c>
      <c r="DQ81" s="61">
        <f>IF(COUNTIF(Setup_Hierarchy!$J$113:$IV$113,"="&amp;$K81)&lt;&gt;0,$L81,0)</f>
        <v>0</v>
      </c>
      <c r="DR81" s="61">
        <f>IF(COUNTIF(Setup_Hierarchy!$J$114:$IV$114,"="&amp;$K81)&lt;&gt;0,$L81,0)</f>
        <v>0</v>
      </c>
      <c r="DS81" s="61">
        <f>IF(COUNTIF(Setup_Hierarchy!$J$115:$IV$115,"="&amp;$K81)&lt;&gt;0,$L81,0)</f>
        <v>0</v>
      </c>
      <c r="DT81" s="61">
        <f>IF(COUNTIF(Setup_Hierarchy!$J$116:$IV$116,"="&amp;$K81)&lt;&gt;0,$L81,0)</f>
        <v>0</v>
      </c>
    </row>
    <row r="82" spans="2:124" x14ac:dyDescent="0.2">
      <c r="B82" t="s">
        <v>43</v>
      </c>
      <c r="C82">
        <v>7</v>
      </c>
      <c r="D82" t="s">
        <v>18</v>
      </c>
      <c r="E82" t="s">
        <v>369</v>
      </c>
      <c r="F82" t="s">
        <v>525</v>
      </c>
      <c r="G82" t="s">
        <v>531</v>
      </c>
      <c r="H82" t="s">
        <v>34</v>
      </c>
      <c r="I82">
        <v>5.3830000000000003E-2</v>
      </c>
      <c r="J82">
        <v>-0.12860099999999999</v>
      </c>
      <c r="K82">
        <v>795</v>
      </c>
      <c r="L82">
        <v>-474.9</v>
      </c>
      <c r="M82" s="61">
        <f>IF(COUNTIF(Setup_Hierarchy!$J$5:$IV$5,"="&amp;$K82)&lt;&gt;0,$L82,0)</f>
        <v>-474.9</v>
      </c>
      <c r="N82" s="61">
        <f>IF(COUNTIF(Setup_Hierarchy!$J$6:$IV$6,"="&amp;$K82)&lt;&gt;0,$L82,0)</f>
        <v>-474.9</v>
      </c>
      <c r="O82" s="61">
        <f>IF(COUNTIF(Setup_Hierarchy!$J$7:$IV$7,"="&amp;$K82)&lt;&gt;0,$L82,0)</f>
        <v>-474.9</v>
      </c>
      <c r="P82" s="61">
        <f>IF(COUNTIF(Setup_Hierarchy!$J$8:$IV$8,"="&amp;$K82)&lt;&gt;0,$L82,0)</f>
        <v>-474.9</v>
      </c>
      <c r="Q82" s="61">
        <f>IF(COUNTIF(Setup_Hierarchy!$J$9:$IV$9,"="&amp;$K82)&lt;&gt;0,$L82,0)</f>
        <v>-474.9</v>
      </c>
      <c r="R82" s="61">
        <f>IF(COUNTIF(Setup_Hierarchy!$J$10:$IV$10,"="&amp;$K82)&lt;&gt;0,$L82,0)</f>
        <v>0</v>
      </c>
      <c r="S82" s="61">
        <f>IF(COUNTIF(Setup_Hierarchy!$J$11:$IV$11,"="&amp;$K82)&lt;&gt;0,$L82,0)</f>
        <v>0</v>
      </c>
      <c r="T82" s="61">
        <f>IF(COUNTIF(Setup_Hierarchy!$J$12:$IV$12,"="&amp;$K82)&lt;&gt;0,$L82,0)</f>
        <v>0</v>
      </c>
      <c r="U82" s="61">
        <f>IF(COUNTIF(Setup_Hierarchy!$J$13:$IV$13,"="&amp;$K82)&lt;&gt;0,$L82,0)</f>
        <v>0</v>
      </c>
      <c r="V82" s="61">
        <f>IF(COUNTIF(Setup_Hierarchy!$J$14:$IV$14,"="&amp;$K82)&lt;&gt;0,$L82,0)</f>
        <v>0</v>
      </c>
      <c r="W82" s="61">
        <f>IF(COUNTIF(Setup_Hierarchy!$J$15:$IV$15,"="&amp;$K82)&lt;&gt;0,$L82,0)</f>
        <v>0</v>
      </c>
      <c r="X82" s="61">
        <f>IF(COUNTIF(Setup_Hierarchy!$J$16:$IV$16,"="&amp;$K82)&lt;&gt;0,$L82,0)</f>
        <v>0</v>
      </c>
      <c r="Y82" s="61">
        <f>IF(COUNTIF(Setup_Hierarchy!$J$17:$IV$17,"="&amp;$K82)&lt;&gt;0,$L82,0)</f>
        <v>0</v>
      </c>
      <c r="Z82" s="61">
        <f>IF(COUNTIF(Setup_Hierarchy!$J$18:$IV$18,"="&amp;$K82)&lt;&gt;0,$L82,0)</f>
        <v>-474.9</v>
      </c>
      <c r="AA82" s="61">
        <f>IF(COUNTIF(Setup_Hierarchy!$J$19:$IV$19,"="&amp;$K82)&lt;&gt;0,$L82,0)</f>
        <v>0</v>
      </c>
      <c r="AB82" s="61">
        <f>IF(COUNTIF(Setup_Hierarchy!$J$20:$IV$20,"="&amp;$K82)&lt;&gt;0,$L82,0)</f>
        <v>0</v>
      </c>
      <c r="AC82" s="61">
        <f>IF(COUNTIF(Setup_Hierarchy!$J$21:$IV$21,"="&amp;$K82)&lt;&gt;0,$L82,0)</f>
        <v>0</v>
      </c>
      <c r="AD82" s="61">
        <f>IF(COUNTIF(Setup_Hierarchy!$J$22:$IV$22,"="&amp;$K82)&lt;&gt;0,$L82,0)</f>
        <v>0</v>
      </c>
      <c r="AE82" s="61">
        <f>IF(COUNTIF(Setup_Hierarchy!$J$23:$IV$23,"="&amp;$K82)&lt;&gt;0,$L82,0)</f>
        <v>0</v>
      </c>
      <c r="AF82" s="61">
        <f>IF(COUNTIF(Setup_Hierarchy!$J$24:$IV$24,"="&amp;$K82)&lt;&gt;0,$L82,0)</f>
        <v>0</v>
      </c>
      <c r="AG82" s="61">
        <f>IF(COUNTIF(Setup_Hierarchy!$J$25:$IV$25,"="&amp;$K82)&lt;&gt;0,$L82,0)</f>
        <v>0</v>
      </c>
      <c r="AH82" s="61">
        <f>IF(COUNTIF(Setup_Hierarchy!$J$26:$IV$26,"="&amp;$K82)&lt;&gt;0,$L82,0)</f>
        <v>0</v>
      </c>
      <c r="AI82" s="61">
        <f>IF(COUNTIF(Setup_Hierarchy!$J$27:$IV$27,"="&amp;$K82)&lt;&gt;0,$L82,0)</f>
        <v>0</v>
      </c>
      <c r="AJ82" s="61">
        <f>IF(COUNTIF(Setup_Hierarchy!$J$28:$IV$28,"="&amp;$K82)&lt;&gt;0,$L82,0)</f>
        <v>0</v>
      </c>
      <c r="AK82" s="61">
        <f>IF(COUNTIF(Setup_Hierarchy!$J$29:$IV$29,"="&amp;$K82)&lt;&gt;0,$L82,0)</f>
        <v>0</v>
      </c>
      <c r="AL82" s="61">
        <f>IF(COUNTIF(Setup_Hierarchy!$J$30:$IV$30,"="&amp;$K82)&lt;&gt;0,$L82,0)</f>
        <v>0</v>
      </c>
      <c r="AM82" s="61">
        <f>IF(COUNTIF(Setup_Hierarchy!$J$31:$IV$31,"="&amp;$K82)&lt;&gt;0,$L82,0)</f>
        <v>0</v>
      </c>
      <c r="AN82" s="61">
        <f>IF(COUNTIF(Setup_Hierarchy!$J$32:$IV$32,"="&amp;$K82)&lt;&gt;0,$L82,0)</f>
        <v>0</v>
      </c>
      <c r="AO82" s="61">
        <f>IF(COUNTIF(Setup_Hierarchy!$J$33:$IV$33,"="&amp;$K82)&lt;&gt;0,$L82,0)</f>
        <v>0</v>
      </c>
      <c r="AP82" s="61">
        <f>IF(COUNTIF(Setup_Hierarchy!$J$34:$IV$34,"="&amp;$K82)&lt;&gt;0,$L82,0)</f>
        <v>0</v>
      </c>
      <c r="AQ82" s="61">
        <f>IF(COUNTIF(Setup_Hierarchy!$J$35:$IV$35,"="&amp;$K82)&lt;&gt;0,$L82,0)</f>
        <v>0</v>
      </c>
      <c r="AR82" s="61">
        <f>IF(COUNTIF(Setup_Hierarchy!$J$36:$IV$36,"="&amp;$K82)&lt;&gt;0,$L82,0)</f>
        <v>0</v>
      </c>
      <c r="AS82" s="61">
        <f>IF(COUNTIF(Setup_Hierarchy!$J$37:$IV$37,"="&amp;$K82)&lt;&gt;0,$L82,0)</f>
        <v>0</v>
      </c>
      <c r="AT82" s="61">
        <f>IF(COUNTIF(Setup_Hierarchy!$J$38:$IV$38,"="&amp;$K82)&lt;&gt;0,$L82,0)</f>
        <v>0</v>
      </c>
      <c r="AU82" s="61">
        <f>IF(COUNTIF(Setup_Hierarchy!$J$39:$IV$39,"="&amp;$K82)&lt;&gt;0,$L82,0)</f>
        <v>0</v>
      </c>
      <c r="AV82" s="61">
        <f>IF(COUNTIF(Setup_Hierarchy!$J$40:$IV$40,"="&amp;$K82)&lt;&gt;0,$L82,0)</f>
        <v>0</v>
      </c>
      <c r="AW82" s="61">
        <f>IF(COUNTIF(Setup_Hierarchy!$J$41:$IV$41,"="&amp;$K82)&lt;&gt;0,$L82,0)</f>
        <v>0</v>
      </c>
      <c r="AX82" s="61">
        <f>IF(COUNTIF(Setup_Hierarchy!$J$42:$IV$42,"="&amp;$K82)&lt;&gt;0,$L82,0)</f>
        <v>0</v>
      </c>
      <c r="AY82" s="61">
        <f>IF(COUNTIF(Setup_Hierarchy!$J$43:$IV$43,"="&amp;$K82)&lt;&gt;0,$L82,0)</f>
        <v>0</v>
      </c>
      <c r="AZ82" s="61">
        <f>IF(COUNTIF(Setup_Hierarchy!$J$44:$IV$44,"="&amp;$K82)&lt;&gt;0,$L82,0)</f>
        <v>0</v>
      </c>
      <c r="BA82" s="61">
        <f>IF(COUNTIF(Setup_Hierarchy!$J$45:$IV$45,"="&amp;$K82)&lt;&gt;0,$L82,0)</f>
        <v>0</v>
      </c>
      <c r="BB82" s="61">
        <f>IF(COUNTIF(Setup_Hierarchy!$J$46:$IV$46,"="&amp;$K82)&lt;&gt;0,$L82,0)</f>
        <v>0</v>
      </c>
      <c r="BC82" s="61">
        <f>IF(COUNTIF(Setup_Hierarchy!$J$47:$IV$47,"="&amp;$K82)&lt;&gt;0,$L82,0)</f>
        <v>0</v>
      </c>
      <c r="BD82" s="61">
        <f>IF(COUNTIF(Setup_Hierarchy!$J$48:$IV$48,"="&amp;$K82)&lt;&gt;0,$L82,0)</f>
        <v>0</v>
      </c>
      <c r="BE82" s="61">
        <f>IF(COUNTIF(Setup_Hierarchy!$J$49:$IV$49,"="&amp;$K82)&lt;&gt;0,$L82,0)</f>
        <v>0</v>
      </c>
      <c r="BF82" s="61">
        <f>IF(COUNTIF(Setup_Hierarchy!$J$50:$IV$50,"="&amp;$K82)&lt;&gt;0,$L82,0)</f>
        <v>0</v>
      </c>
      <c r="BG82" s="61">
        <f>IF(COUNTIF(Setup_Hierarchy!$J$51:$IV$51,"="&amp;$K82)&lt;&gt;0,$L82,0)</f>
        <v>0</v>
      </c>
      <c r="BH82" s="61">
        <f>IF(COUNTIF(Setup_Hierarchy!$J$52:$IV$52,"="&amp;$K82)&lt;&gt;0,$L82,0)</f>
        <v>0</v>
      </c>
      <c r="BI82" s="61">
        <f>IF(COUNTIF(Setup_Hierarchy!$J$53:$IV$53,"="&amp;$K82)&lt;&gt;0,$L82,0)</f>
        <v>0</v>
      </c>
      <c r="BJ82" s="61">
        <f>IF(COUNTIF(Setup_Hierarchy!$J$54:$IV$54,"="&amp;$K82)&lt;&gt;0,$L82,0)</f>
        <v>0</v>
      </c>
      <c r="BK82" s="61">
        <f>IF(COUNTIF(Setup_Hierarchy!$J$55:$IV$55,"="&amp;$K82)&lt;&gt;0,$L82,0)</f>
        <v>0</v>
      </c>
      <c r="BL82" s="61">
        <f>IF(COUNTIF(Setup_Hierarchy!$J$56:$IV$56,"="&amp;$K82)&lt;&gt;0,$L82,0)</f>
        <v>0</v>
      </c>
      <c r="BM82" s="61">
        <f>IF(COUNTIF(Setup_Hierarchy!$J$57:$IV$57,"="&amp;$K82)&lt;&gt;0,$L82,0)</f>
        <v>0</v>
      </c>
      <c r="BN82" s="61">
        <f>IF(COUNTIF(Setup_Hierarchy!$J$58:$IV$58,"="&amp;$K82)&lt;&gt;0,$L82,0)</f>
        <v>0</v>
      </c>
      <c r="BO82" s="61">
        <f>IF(COUNTIF(Setup_Hierarchy!$J$59:$IV$59,"="&amp;$K82)&lt;&gt;0,$L82,0)</f>
        <v>0</v>
      </c>
      <c r="BP82" s="61">
        <f>IF(COUNTIF(Setup_Hierarchy!$J$60:$IV$60,"="&amp;$K82)&lt;&gt;0,$L82,0)</f>
        <v>0</v>
      </c>
      <c r="BQ82" s="61">
        <f>IF(COUNTIF(Setup_Hierarchy!$J$61:$IV$61,"="&amp;$K82)&lt;&gt;0,$L82,0)</f>
        <v>0</v>
      </c>
      <c r="BR82" s="61">
        <f>IF(COUNTIF(Setup_Hierarchy!$J$62:$IV$62,"="&amp;$K82)&lt;&gt;0,$L82,0)</f>
        <v>0</v>
      </c>
      <c r="BS82" s="61">
        <f>IF(COUNTIF(Setup_Hierarchy!$J$63:$IV$63,"="&amp;$K82)&lt;&gt;0,$L82,0)</f>
        <v>0</v>
      </c>
      <c r="BT82" s="61">
        <f>IF(COUNTIF(Setup_Hierarchy!$J$64:$IV$64,"="&amp;$K82)&lt;&gt;0,$L82,0)</f>
        <v>0</v>
      </c>
      <c r="BU82" s="61">
        <f>IF(COUNTIF(Setup_Hierarchy!$J$65:$IV$65,"="&amp;$K82)&lt;&gt;0,$L82,0)</f>
        <v>0</v>
      </c>
      <c r="BV82" s="61">
        <f>IF(COUNTIF(Setup_Hierarchy!$J$66:$IV$66,"="&amp;$K82)&lt;&gt;0,$L82,0)</f>
        <v>0</v>
      </c>
      <c r="BW82" s="61">
        <f>IF(COUNTIF(Setup_Hierarchy!$J$67:$IV$67,"="&amp;$K82)&lt;&gt;0,$L82,0)</f>
        <v>0</v>
      </c>
      <c r="BX82" s="61">
        <f>IF(COUNTIF(Setup_Hierarchy!$J$68:$IV$68,"="&amp;$K82)&lt;&gt;0,$L82,0)</f>
        <v>0</v>
      </c>
      <c r="BY82" s="61">
        <f>IF(COUNTIF(Setup_Hierarchy!$J$69:$IV$69,"="&amp;$K82)&lt;&gt;0,$L82,0)</f>
        <v>0</v>
      </c>
      <c r="BZ82" s="61">
        <f>IF(COUNTIF(Setup_Hierarchy!$J$70:$IV$70,"="&amp;$K82)&lt;&gt;0,$L82,0)</f>
        <v>0</v>
      </c>
      <c r="CA82" s="61">
        <f>IF(COUNTIF(Setup_Hierarchy!$J$71:$IV$71,"="&amp;$K82)&lt;&gt;0,$L82,0)</f>
        <v>0</v>
      </c>
      <c r="CB82" s="61">
        <f>IF(COUNTIF(Setup_Hierarchy!$J$72:$IV$72,"="&amp;$K82)&lt;&gt;0,$L82,0)</f>
        <v>0</v>
      </c>
      <c r="CC82" s="61">
        <f>IF(COUNTIF(Setup_Hierarchy!$J$73:$IV$73,"="&amp;$K82)&lt;&gt;0,$L82,0)</f>
        <v>0</v>
      </c>
      <c r="CD82" s="61">
        <f>IF(COUNTIF(Setup_Hierarchy!$J$74:$IV$74,"="&amp;$K82)&lt;&gt;0,$L82,0)</f>
        <v>0</v>
      </c>
      <c r="CE82" s="61">
        <f>IF(COUNTIF(Setup_Hierarchy!$J$75:$IV$75,"="&amp;$K82)&lt;&gt;0,$L82,0)</f>
        <v>0</v>
      </c>
      <c r="CF82" s="61">
        <f>IF(COUNTIF(Setup_Hierarchy!$J$76:$IV$76,"="&amp;$K82)&lt;&gt;0,$L82,0)</f>
        <v>0</v>
      </c>
      <c r="CG82" s="61">
        <f>IF(COUNTIF(Setup_Hierarchy!$J$77:$IV$77,"="&amp;$K82)&lt;&gt;0,$L82,0)</f>
        <v>0</v>
      </c>
      <c r="CH82" s="61">
        <f>IF(COUNTIF(Setup_Hierarchy!$J$78:$IV$78,"="&amp;$K82)&lt;&gt;0,$L82,0)</f>
        <v>0</v>
      </c>
      <c r="CI82" s="61">
        <f>IF(COUNTIF(Setup_Hierarchy!$J$79:$IV$79,"="&amp;$K82)&lt;&gt;0,$L82,0)</f>
        <v>0</v>
      </c>
      <c r="CJ82" s="61">
        <f>IF(COUNTIF(Setup_Hierarchy!$J$80:$IV$80,"="&amp;$K82)&lt;&gt;0,$L82,0)</f>
        <v>0</v>
      </c>
      <c r="CK82" s="61">
        <f>IF(COUNTIF(Setup_Hierarchy!$J$81:$IV$81,"="&amp;$K82)&lt;&gt;0,$L82,0)</f>
        <v>0</v>
      </c>
      <c r="CL82" s="61">
        <f>IF(COUNTIF(Setup_Hierarchy!$J$82:$IV$82,"="&amp;$K82)&lt;&gt;0,$L82,0)</f>
        <v>0</v>
      </c>
      <c r="CM82" s="61">
        <f>IF(COUNTIF(Setup_Hierarchy!$J$83:$IV$83,"="&amp;$K82)&lt;&gt;0,$L82,0)</f>
        <v>0</v>
      </c>
      <c r="CN82" s="61">
        <f>IF(COUNTIF(Setup_Hierarchy!$J$84:$IV$84,"="&amp;$K82)&lt;&gt;0,$L82,0)</f>
        <v>0</v>
      </c>
      <c r="CO82" s="61">
        <f>IF(COUNTIF(Setup_Hierarchy!$J$85:$IV$85,"="&amp;$K82)&lt;&gt;0,$L82,0)</f>
        <v>0</v>
      </c>
      <c r="CP82" s="61">
        <f>IF(COUNTIF(Setup_Hierarchy!$J$86:$IV$86,"="&amp;$K82)&lt;&gt;0,$L82,0)</f>
        <v>0</v>
      </c>
      <c r="CQ82" s="61">
        <f>IF(COUNTIF(Setup_Hierarchy!$J$87:$IV$87,"="&amp;$K82)&lt;&gt;0,$L82,0)</f>
        <v>0</v>
      </c>
      <c r="CR82" s="61">
        <f>IF(COUNTIF(Setup_Hierarchy!$J$88:$IV$88,"="&amp;$K82)&lt;&gt;0,$L82,0)</f>
        <v>0</v>
      </c>
      <c r="CS82" s="61">
        <f>IF(COUNTIF(Setup_Hierarchy!$J$89:$IV$89,"="&amp;$K82)&lt;&gt;0,$L82,0)</f>
        <v>0</v>
      </c>
      <c r="CT82" s="61">
        <f>IF(COUNTIF(Setup_Hierarchy!$J$90:$IV$90,"="&amp;$K82)&lt;&gt;0,$L82,0)</f>
        <v>0</v>
      </c>
      <c r="CU82" s="61">
        <f>IF(COUNTIF(Setup_Hierarchy!$J$91:$IV$91,"="&amp;$K82)&lt;&gt;0,$L82,0)</f>
        <v>0</v>
      </c>
      <c r="CV82" s="61">
        <f>IF(COUNTIF(Setup_Hierarchy!$J$92:$IV$92,"="&amp;$K82)&lt;&gt;0,$L82,0)</f>
        <v>0</v>
      </c>
      <c r="CW82" s="61">
        <f>IF(COUNTIF(Setup_Hierarchy!$J$93:$IV$93,"="&amp;$K82)&lt;&gt;0,$L82,0)</f>
        <v>0</v>
      </c>
      <c r="CX82" s="61">
        <f>IF(COUNTIF(Setup_Hierarchy!$J$94:$IV$94,"="&amp;$K82)&lt;&gt;0,$L82,0)</f>
        <v>0</v>
      </c>
      <c r="CY82" s="61">
        <f>IF(COUNTIF(Setup_Hierarchy!$J$95:$IV$95,"="&amp;$K82)&lt;&gt;0,$L82,0)</f>
        <v>0</v>
      </c>
      <c r="CZ82" s="61">
        <f>IF(COUNTIF(Setup_Hierarchy!$J$96:$IV$96,"="&amp;$K82)&lt;&gt;0,$L82,0)</f>
        <v>0</v>
      </c>
      <c r="DA82" s="61">
        <f>IF(COUNTIF(Setup_Hierarchy!$J$97:$IV$97,"="&amp;$K82)&lt;&gt;0,$L82,0)</f>
        <v>0</v>
      </c>
      <c r="DB82" s="61">
        <f>IF(COUNTIF(Setup_Hierarchy!$J$98:$IV$98,"="&amp;$K82)&lt;&gt;0,$L82,0)</f>
        <v>0</v>
      </c>
      <c r="DC82" s="61">
        <f>IF(COUNTIF(Setup_Hierarchy!$J$99:$IV$99,"="&amp;$K82)&lt;&gt;0,$L82,0)</f>
        <v>0</v>
      </c>
      <c r="DD82" s="61">
        <f>IF(COUNTIF(Setup_Hierarchy!$J$100:$IV$100,"="&amp;$K82)&lt;&gt;0,$L82,0)</f>
        <v>0</v>
      </c>
      <c r="DE82" s="61">
        <f>IF(COUNTIF(Setup_Hierarchy!$J$101:$IV$101,"="&amp;$K82)&lt;&gt;0,$L82,0)</f>
        <v>0</v>
      </c>
      <c r="DF82" s="61">
        <f>IF(COUNTIF(Setup_Hierarchy!$J$102:$IV$102,"="&amp;$K82)&lt;&gt;0,$L82,0)</f>
        <v>0</v>
      </c>
      <c r="DG82" s="61">
        <f>IF(COUNTIF(Setup_Hierarchy!$J$103:$IV$103,"="&amp;$K82)&lt;&gt;0,$L82,0)</f>
        <v>0</v>
      </c>
      <c r="DH82" s="61">
        <f>IF(COUNTIF(Setup_Hierarchy!$J$104:$IV$104,"="&amp;$K82)&lt;&gt;0,$L82,0)</f>
        <v>0</v>
      </c>
      <c r="DI82" s="61">
        <f>IF(COUNTIF(Setup_Hierarchy!$J$105:$IV$105,"="&amp;$K82)&lt;&gt;0,$L82,0)</f>
        <v>0</v>
      </c>
      <c r="DJ82" s="61">
        <f>IF(COUNTIF(Setup_Hierarchy!$J$106:$IV$106,"="&amp;$K82)&lt;&gt;0,$L82,0)</f>
        <v>0</v>
      </c>
      <c r="DK82" s="61">
        <f>IF(COUNTIF(Setup_Hierarchy!$J$107:$IV$107,"="&amp;$K82)&lt;&gt;0,$L82,0)</f>
        <v>0</v>
      </c>
      <c r="DL82" s="61">
        <f>IF(COUNTIF(Setup_Hierarchy!$J$108:$IV$108,"="&amp;$K82)&lt;&gt;0,$L82,0)</f>
        <v>0</v>
      </c>
      <c r="DM82" s="61">
        <f>IF(COUNTIF(Setup_Hierarchy!$J$109:$IV$109,"="&amp;$K82)&lt;&gt;0,$L82,0)</f>
        <v>0</v>
      </c>
      <c r="DN82" s="61">
        <f>IF(COUNTIF(Setup_Hierarchy!$J$110:$IV$110,"="&amp;$K82)&lt;&gt;0,$L82,0)</f>
        <v>0</v>
      </c>
      <c r="DO82" s="61">
        <f>IF(COUNTIF(Setup_Hierarchy!$J$111:$IV$111,"="&amp;$K82)&lt;&gt;0,$L82,0)</f>
        <v>0</v>
      </c>
      <c r="DP82" s="61">
        <f>IF(COUNTIF(Setup_Hierarchy!$J$112:$IV$112,"="&amp;$K82)&lt;&gt;0,$L82,0)</f>
        <v>0</v>
      </c>
      <c r="DQ82" s="61">
        <f>IF(COUNTIF(Setup_Hierarchy!$J$113:$IV$113,"="&amp;$K82)&lt;&gt;0,$L82,0)</f>
        <v>0</v>
      </c>
      <c r="DR82" s="61">
        <f>IF(COUNTIF(Setup_Hierarchy!$J$114:$IV$114,"="&amp;$K82)&lt;&gt;0,$L82,0)</f>
        <v>0</v>
      </c>
      <c r="DS82" s="61">
        <f>IF(COUNTIF(Setup_Hierarchy!$J$115:$IV$115,"="&amp;$K82)&lt;&gt;0,$L82,0)</f>
        <v>0</v>
      </c>
      <c r="DT82" s="61">
        <f>IF(COUNTIF(Setup_Hierarchy!$J$116:$IV$116,"="&amp;$K82)&lt;&gt;0,$L82,0)</f>
        <v>-474.9</v>
      </c>
    </row>
    <row r="83" spans="2:124" x14ac:dyDescent="0.2">
      <c r="B83" t="s">
        <v>43</v>
      </c>
      <c r="C83">
        <v>8</v>
      </c>
      <c r="D83" t="s">
        <v>18</v>
      </c>
      <c r="E83" t="s">
        <v>369</v>
      </c>
      <c r="F83" t="s">
        <v>525</v>
      </c>
      <c r="G83" t="s">
        <v>531</v>
      </c>
      <c r="H83" t="s">
        <v>7</v>
      </c>
      <c r="I83">
        <v>6.0436999999999998E-2</v>
      </c>
      <c r="J83">
        <v>-0.12739600000000001</v>
      </c>
      <c r="K83">
        <v>625</v>
      </c>
      <c r="L83">
        <v>-27636.54</v>
      </c>
      <c r="M83" s="61">
        <f>IF(COUNTIF(Setup_Hierarchy!$J$5:$IV$5,"="&amp;$K83)&lt;&gt;0,$L83,0)</f>
        <v>-27636.54</v>
      </c>
      <c r="N83" s="61">
        <f>IF(COUNTIF(Setup_Hierarchy!$J$6:$IV$6,"="&amp;$K83)&lt;&gt;0,$L83,0)</f>
        <v>-27636.54</v>
      </c>
      <c r="O83" s="61">
        <f>IF(COUNTIF(Setup_Hierarchy!$J$7:$IV$7,"="&amp;$K83)&lt;&gt;0,$L83,0)</f>
        <v>-27636.54</v>
      </c>
      <c r="P83" s="61">
        <f>IF(COUNTIF(Setup_Hierarchy!$J$8:$IV$8,"="&amp;$K83)&lt;&gt;0,$L83,0)</f>
        <v>0</v>
      </c>
      <c r="Q83" s="61">
        <f>IF(COUNTIF(Setup_Hierarchy!$J$9:$IV$9,"="&amp;$K83)&lt;&gt;0,$L83,0)</f>
        <v>0</v>
      </c>
      <c r="R83" s="61">
        <f>IF(COUNTIF(Setup_Hierarchy!$J$10:$IV$10,"="&amp;$K83)&lt;&gt;0,$L83,0)</f>
        <v>0</v>
      </c>
      <c r="S83" s="61">
        <f>IF(COUNTIF(Setup_Hierarchy!$J$11:$IV$11,"="&amp;$K83)&lt;&gt;0,$L83,0)</f>
        <v>0</v>
      </c>
      <c r="T83" s="61">
        <f>IF(COUNTIF(Setup_Hierarchy!$J$12:$IV$12,"="&amp;$K83)&lt;&gt;0,$L83,0)</f>
        <v>0</v>
      </c>
      <c r="U83" s="61">
        <f>IF(COUNTIF(Setup_Hierarchy!$J$13:$IV$13,"="&amp;$K83)&lt;&gt;0,$L83,0)</f>
        <v>0</v>
      </c>
      <c r="V83" s="61">
        <f>IF(COUNTIF(Setup_Hierarchy!$J$14:$IV$14,"="&amp;$K83)&lt;&gt;0,$L83,0)</f>
        <v>0</v>
      </c>
      <c r="W83" s="61">
        <f>IF(COUNTIF(Setup_Hierarchy!$J$15:$IV$15,"="&amp;$K83)&lt;&gt;0,$L83,0)</f>
        <v>0</v>
      </c>
      <c r="X83" s="61">
        <f>IF(COUNTIF(Setup_Hierarchy!$J$16:$IV$16,"="&amp;$K83)&lt;&gt;0,$L83,0)</f>
        <v>0</v>
      </c>
      <c r="Y83" s="61">
        <f>IF(COUNTIF(Setup_Hierarchy!$J$17:$IV$17,"="&amp;$K83)&lt;&gt;0,$L83,0)</f>
        <v>0</v>
      </c>
      <c r="Z83" s="61">
        <f>IF(COUNTIF(Setup_Hierarchy!$J$18:$IV$18,"="&amp;$K83)&lt;&gt;0,$L83,0)</f>
        <v>0</v>
      </c>
      <c r="AA83" s="61">
        <f>IF(COUNTIF(Setup_Hierarchy!$J$19:$IV$19,"="&amp;$K83)&lt;&gt;0,$L83,0)</f>
        <v>0</v>
      </c>
      <c r="AB83" s="61">
        <f>IF(COUNTIF(Setup_Hierarchy!$J$20:$IV$20,"="&amp;$K83)&lt;&gt;0,$L83,0)</f>
        <v>0</v>
      </c>
      <c r="AC83" s="61">
        <f>IF(COUNTIF(Setup_Hierarchy!$J$21:$IV$21,"="&amp;$K83)&lt;&gt;0,$L83,0)</f>
        <v>0</v>
      </c>
      <c r="AD83" s="61">
        <f>IF(COUNTIF(Setup_Hierarchy!$J$22:$IV$22,"="&amp;$K83)&lt;&gt;0,$L83,0)</f>
        <v>0</v>
      </c>
      <c r="AE83" s="61">
        <f>IF(COUNTIF(Setup_Hierarchy!$J$23:$IV$23,"="&amp;$K83)&lt;&gt;0,$L83,0)</f>
        <v>0</v>
      </c>
      <c r="AF83" s="61">
        <f>IF(COUNTIF(Setup_Hierarchy!$J$24:$IV$24,"="&amp;$K83)&lt;&gt;0,$L83,0)</f>
        <v>0</v>
      </c>
      <c r="AG83" s="61">
        <f>IF(COUNTIF(Setup_Hierarchy!$J$25:$IV$25,"="&amp;$K83)&lt;&gt;0,$L83,0)</f>
        <v>0</v>
      </c>
      <c r="AH83" s="61">
        <f>IF(COUNTIF(Setup_Hierarchy!$J$26:$IV$26,"="&amp;$K83)&lt;&gt;0,$L83,0)</f>
        <v>0</v>
      </c>
      <c r="AI83" s="61">
        <f>IF(COUNTIF(Setup_Hierarchy!$J$27:$IV$27,"="&amp;$K83)&lt;&gt;0,$L83,0)</f>
        <v>0</v>
      </c>
      <c r="AJ83" s="61">
        <f>IF(COUNTIF(Setup_Hierarchy!$J$28:$IV$28,"="&amp;$K83)&lt;&gt;0,$L83,0)</f>
        <v>0</v>
      </c>
      <c r="AK83" s="61">
        <f>IF(COUNTIF(Setup_Hierarchy!$J$29:$IV$29,"="&amp;$K83)&lt;&gt;0,$L83,0)</f>
        <v>0</v>
      </c>
      <c r="AL83" s="61">
        <f>IF(COUNTIF(Setup_Hierarchy!$J$30:$IV$30,"="&amp;$K83)&lt;&gt;0,$L83,0)</f>
        <v>0</v>
      </c>
      <c r="AM83" s="61">
        <f>IF(COUNTIF(Setup_Hierarchy!$J$31:$IV$31,"="&amp;$K83)&lt;&gt;0,$L83,0)</f>
        <v>0</v>
      </c>
      <c r="AN83" s="61">
        <f>IF(COUNTIF(Setup_Hierarchy!$J$32:$IV$32,"="&amp;$K83)&lt;&gt;0,$L83,0)</f>
        <v>0</v>
      </c>
      <c r="AO83" s="61">
        <f>IF(COUNTIF(Setup_Hierarchy!$J$33:$IV$33,"="&amp;$K83)&lt;&gt;0,$L83,0)</f>
        <v>0</v>
      </c>
      <c r="AP83" s="61">
        <f>IF(COUNTIF(Setup_Hierarchy!$J$34:$IV$34,"="&amp;$K83)&lt;&gt;0,$L83,0)</f>
        <v>0</v>
      </c>
      <c r="AQ83" s="61">
        <f>IF(COUNTIF(Setup_Hierarchy!$J$35:$IV$35,"="&amp;$K83)&lt;&gt;0,$L83,0)</f>
        <v>0</v>
      </c>
      <c r="AR83" s="61">
        <f>IF(COUNTIF(Setup_Hierarchy!$J$36:$IV$36,"="&amp;$K83)&lt;&gt;0,$L83,0)</f>
        <v>0</v>
      </c>
      <c r="AS83" s="61">
        <f>IF(COUNTIF(Setup_Hierarchy!$J$37:$IV$37,"="&amp;$K83)&lt;&gt;0,$L83,0)</f>
        <v>0</v>
      </c>
      <c r="AT83" s="61">
        <f>IF(COUNTIF(Setup_Hierarchy!$J$38:$IV$38,"="&amp;$K83)&lt;&gt;0,$L83,0)</f>
        <v>0</v>
      </c>
      <c r="AU83" s="61">
        <f>IF(COUNTIF(Setup_Hierarchy!$J$39:$IV$39,"="&amp;$K83)&lt;&gt;0,$L83,0)</f>
        <v>0</v>
      </c>
      <c r="AV83" s="61">
        <f>IF(COUNTIF(Setup_Hierarchy!$J$40:$IV$40,"="&amp;$K83)&lt;&gt;0,$L83,0)</f>
        <v>0</v>
      </c>
      <c r="AW83" s="61">
        <f>IF(COUNTIF(Setup_Hierarchy!$J$41:$IV$41,"="&amp;$K83)&lt;&gt;0,$L83,0)</f>
        <v>0</v>
      </c>
      <c r="AX83" s="61">
        <f>IF(COUNTIF(Setup_Hierarchy!$J$42:$IV$42,"="&amp;$K83)&lt;&gt;0,$L83,0)</f>
        <v>0</v>
      </c>
      <c r="AY83" s="61">
        <f>IF(COUNTIF(Setup_Hierarchy!$J$43:$IV$43,"="&amp;$K83)&lt;&gt;0,$L83,0)</f>
        <v>0</v>
      </c>
      <c r="AZ83" s="61">
        <f>IF(COUNTIF(Setup_Hierarchy!$J$44:$IV$44,"="&amp;$K83)&lt;&gt;0,$L83,0)</f>
        <v>0</v>
      </c>
      <c r="BA83" s="61">
        <f>IF(COUNTIF(Setup_Hierarchy!$J$45:$IV$45,"="&amp;$K83)&lt;&gt;0,$L83,0)</f>
        <v>0</v>
      </c>
      <c r="BB83" s="61">
        <f>IF(COUNTIF(Setup_Hierarchy!$J$46:$IV$46,"="&amp;$K83)&lt;&gt;0,$L83,0)</f>
        <v>0</v>
      </c>
      <c r="BC83" s="61">
        <f>IF(COUNTIF(Setup_Hierarchy!$J$47:$IV$47,"="&amp;$K83)&lt;&gt;0,$L83,0)</f>
        <v>0</v>
      </c>
      <c r="BD83" s="61">
        <f>IF(COUNTIF(Setup_Hierarchy!$J$48:$IV$48,"="&amp;$K83)&lt;&gt;0,$L83,0)</f>
        <v>0</v>
      </c>
      <c r="BE83" s="61">
        <f>IF(COUNTIF(Setup_Hierarchy!$J$49:$IV$49,"="&amp;$K83)&lt;&gt;0,$L83,0)</f>
        <v>0</v>
      </c>
      <c r="BF83" s="61">
        <f>IF(COUNTIF(Setup_Hierarchy!$J$50:$IV$50,"="&amp;$K83)&lt;&gt;0,$L83,0)</f>
        <v>0</v>
      </c>
      <c r="BG83" s="61">
        <f>IF(COUNTIF(Setup_Hierarchy!$J$51:$IV$51,"="&amp;$K83)&lt;&gt;0,$L83,0)</f>
        <v>-27636.54</v>
      </c>
      <c r="BH83" s="61">
        <f>IF(COUNTIF(Setup_Hierarchy!$J$52:$IV$52,"="&amp;$K83)&lt;&gt;0,$L83,0)</f>
        <v>0</v>
      </c>
      <c r="BI83" s="61">
        <f>IF(COUNTIF(Setup_Hierarchy!$J$53:$IV$53,"="&amp;$K83)&lt;&gt;0,$L83,0)</f>
        <v>0</v>
      </c>
      <c r="BJ83" s="61">
        <f>IF(COUNTIF(Setup_Hierarchy!$J$54:$IV$54,"="&amp;$K83)&lt;&gt;0,$L83,0)</f>
        <v>0</v>
      </c>
      <c r="BK83" s="61">
        <f>IF(COUNTIF(Setup_Hierarchy!$J$55:$IV$55,"="&amp;$K83)&lt;&gt;0,$L83,0)</f>
        <v>0</v>
      </c>
      <c r="BL83" s="61">
        <f>IF(COUNTIF(Setup_Hierarchy!$J$56:$IV$56,"="&amp;$K83)&lt;&gt;0,$L83,0)</f>
        <v>0</v>
      </c>
      <c r="BM83" s="61">
        <f>IF(COUNTIF(Setup_Hierarchy!$J$57:$IV$57,"="&amp;$K83)&lt;&gt;0,$L83,0)</f>
        <v>0</v>
      </c>
      <c r="BN83" s="61">
        <f>IF(COUNTIF(Setup_Hierarchy!$J$58:$IV$58,"="&amp;$K83)&lt;&gt;0,$L83,0)</f>
        <v>0</v>
      </c>
      <c r="BO83" s="61">
        <f>IF(COUNTIF(Setup_Hierarchy!$J$59:$IV$59,"="&amp;$K83)&lt;&gt;0,$L83,0)</f>
        <v>-27636.54</v>
      </c>
      <c r="BP83" s="61">
        <f>IF(COUNTIF(Setup_Hierarchy!$J$60:$IV$60,"="&amp;$K83)&lt;&gt;0,$L83,0)</f>
        <v>0</v>
      </c>
      <c r="BQ83" s="61">
        <f>IF(COUNTIF(Setup_Hierarchy!$J$61:$IV$61,"="&amp;$K83)&lt;&gt;0,$L83,0)</f>
        <v>0</v>
      </c>
      <c r="BR83" s="61">
        <f>IF(COUNTIF(Setup_Hierarchy!$J$62:$IV$62,"="&amp;$K83)&lt;&gt;0,$L83,0)</f>
        <v>0</v>
      </c>
      <c r="BS83" s="61">
        <f>IF(COUNTIF(Setup_Hierarchy!$J$63:$IV$63,"="&amp;$K83)&lt;&gt;0,$L83,0)</f>
        <v>0</v>
      </c>
      <c r="BT83" s="61">
        <f>IF(COUNTIF(Setup_Hierarchy!$J$64:$IV$64,"="&amp;$K83)&lt;&gt;0,$L83,0)</f>
        <v>0</v>
      </c>
      <c r="BU83" s="61">
        <f>IF(COUNTIF(Setup_Hierarchy!$J$65:$IV$65,"="&amp;$K83)&lt;&gt;0,$L83,0)</f>
        <v>0</v>
      </c>
      <c r="BV83" s="61">
        <f>IF(COUNTIF(Setup_Hierarchy!$J$66:$IV$66,"="&amp;$K83)&lt;&gt;0,$L83,0)</f>
        <v>0</v>
      </c>
      <c r="BW83" s="61">
        <f>IF(COUNTIF(Setup_Hierarchy!$J$67:$IV$67,"="&amp;$K83)&lt;&gt;0,$L83,0)</f>
        <v>0</v>
      </c>
      <c r="BX83" s="61">
        <f>IF(COUNTIF(Setup_Hierarchy!$J$68:$IV$68,"="&amp;$K83)&lt;&gt;0,$L83,0)</f>
        <v>0</v>
      </c>
      <c r="BY83" s="61">
        <f>IF(COUNTIF(Setup_Hierarchy!$J$69:$IV$69,"="&amp;$K83)&lt;&gt;0,$L83,0)</f>
        <v>-27636.54</v>
      </c>
      <c r="BZ83" s="61">
        <f>IF(COUNTIF(Setup_Hierarchy!$J$70:$IV$70,"="&amp;$K83)&lt;&gt;0,$L83,0)</f>
        <v>-27636.54</v>
      </c>
      <c r="CA83" s="61">
        <f>IF(COUNTIF(Setup_Hierarchy!$J$71:$IV$71,"="&amp;$K83)&lt;&gt;0,$L83,0)</f>
        <v>0</v>
      </c>
      <c r="CB83" s="61">
        <f>IF(COUNTIF(Setup_Hierarchy!$J$72:$IV$72,"="&amp;$K83)&lt;&gt;0,$L83,0)</f>
        <v>0</v>
      </c>
      <c r="CC83" s="61">
        <f>IF(COUNTIF(Setup_Hierarchy!$J$73:$IV$73,"="&amp;$K83)&lt;&gt;0,$L83,0)</f>
        <v>0</v>
      </c>
      <c r="CD83" s="61">
        <f>IF(COUNTIF(Setup_Hierarchy!$J$74:$IV$74,"="&amp;$K83)&lt;&gt;0,$L83,0)</f>
        <v>0</v>
      </c>
      <c r="CE83" s="61">
        <f>IF(COUNTIF(Setup_Hierarchy!$J$75:$IV$75,"="&amp;$K83)&lt;&gt;0,$L83,0)</f>
        <v>0</v>
      </c>
      <c r="CF83" s="61">
        <f>IF(COUNTIF(Setup_Hierarchy!$J$76:$IV$76,"="&amp;$K83)&lt;&gt;0,$L83,0)</f>
        <v>0</v>
      </c>
      <c r="CG83" s="61">
        <f>IF(COUNTIF(Setup_Hierarchy!$J$77:$IV$77,"="&amp;$K83)&lt;&gt;0,$L83,0)</f>
        <v>0</v>
      </c>
      <c r="CH83" s="61">
        <f>IF(COUNTIF(Setup_Hierarchy!$J$78:$IV$78,"="&amp;$K83)&lt;&gt;0,$L83,0)</f>
        <v>0</v>
      </c>
      <c r="CI83" s="61">
        <f>IF(COUNTIF(Setup_Hierarchy!$J$79:$IV$79,"="&amp;$K83)&lt;&gt;0,$L83,0)</f>
        <v>0</v>
      </c>
      <c r="CJ83" s="61">
        <f>IF(COUNTIF(Setup_Hierarchy!$J$80:$IV$80,"="&amp;$K83)&lt;&gt;0,$L83,0)</f>
        <v>0</v>
      </c>
      <c r="CK83" s="61">
        <f>IF(COUNTIF(Setup_Hierarchy!$J$81:$IV$81,"="&amp;$K83)&lt;&gt;0,$L83,0)</f>
        <v>0</v>
      </c>
      <c r="CL83" s="61">
        <f>IF(COUNTIF(Setup_Hierarchy!$J$82:$IV$82,"="&amp;$K83)&lt;&gt;0,$L83,0)</f>
        <v>0</v>
      </c>
      <c r="CM83" s="61">
        <f>IF(COUNTIF(Setup_Hierarchy!$J$83:$IV$83,"="&amp;$K83)&lt;&gt;0,$L83,0)</f>
        <v>0</v>
      </c>
      <c r="CN83" s="61">
        <f>IF(COUNTIF(Setup_Hierarchy!$J$84:$IV$84,"="&amp;$K83)&lt;&gt;0,$L83,0)</f>
        <v>0</v>
      </c>
      <c r="CO83" s="61">
        <f>IF(COUNTIF(Setup_Hierarchy!$J$85:$IV$85,"="&amp;$K83)&lt;&gt;0,$L83,0)</f>
        <v>0</v>
      </c>
      <c r="CP83" s="61">
        <f>IF(COUNTIF(Setup_Hierarchy!$J$86:$IV$86,"="&amp;$K83)&lt;&gt;0,$L83,0)</f>
        <v>0</v>
      </c>
      <c r="CQ83" s="61">
        <f>IF(COUNTIF(Setup_Hierarchy!$J$87:$IV$87,"="&amp;$K83)&lt;&gt;0,$L83,0)</f>
        <v>0</v>
      </c>
      <c r="CR83" s="61">
        <f>IF(COUNTIF(Setup_Hierarchy!$J$88:$IV$88,"="&amp;$K83)&lt;&gt;0,$L83,0)</f>
        <v>0</v>
      </c>
      <c r="CS83" s="61">
        <f>IF(COUNTIF(Setup_Hierarchy!$J$89:$IV$89,"="&amp;$K83)&lt;&gt;0,$L83,0)</f>
        <v>0</v>
      </c>
      <c r="CT83" s="61">
        <f>IF(COUNTIF(Setup_Hierarchy!$J$90:$IV$90,"="&amp;$K83)&lt;&gt;0,$L83,0)</f>
        <v>0</v>
      </c>
      <c r="CU83" s="61">
        <f>IF(COUNTIF(Setup_Hierarchy!$J$91:$IV$91,"="&amp;$K83)&lt;&gt;0,$L83,0)</f>
        <v>0</v>
      </c>
      <c r="CV83" s="61">
        <f>IF(COUNTIF(Setup_Hierarchy!$J$92:$IV$92,"="&amp;$K83)&lt;&gt;0,$L83,0)</f>
        <v>0</v>
      </c>
      <c r="CW83" s="61">
        <f>IF(COUNTIF(Setup_Hierarchy!$J$93:$IV$93,"="&amp;$K83)&lt;&gt;0,$L83,0)</f>
        <v>0</v>
      </c>
      <c r="CX83" s="61">
        <f>IF(COUNTIF(Setup_Hierarchy!$J$94:$IV$94,"="&amp;$K83)&lt;&gt;0,$L83,0)</f>
        <v>0</v>
      </c>
      <c r="CY83" s="61">
        <f>IF(COUNTIF(Setup_Hierarchy!$J$95:$IV$95,"="&amp;$K83)&lt;&gt;0,$L83,0)</f>
        <v>0</v>
      </c>
      <c r="CZ83" s="61">
        <f>IF(COUNTIF(Setup_Hierarchy!$J$96:$IV$96,"="&amp;$K83)&lt;&gt;0,$L83,0)</f>
        <v>0</v>
      </c>
      <c r="DA83" s="61">
        <f>IF(COUNTIF(Setup_Hierarchy!$J$97:$IV$97,"="&amp;$K83)&lt;&gt;0,$L83,0)</f>
        <v>0</v>
      </c>
      <c r="DB83" s="61">
        <f>IF(COUNTIF(Setup_Hierarchy!$J$98:$IV$98,"="&amp;$K83)&lt;&gt;0,$L83,0)</f>
        <v>0</v>
      </c>
      <c r="DC83" s="61">
        <f>IF(COUNTIF(Setup_Hierarchy!$J$99:$IV$99,"="&amp;$K83)&lt;&gt;0,$L83,0)</f>
        <v>0</v>
      </c>
      <c r="DD83" s="61">
        <f>IF(COUNTIF(Setup_Hierarchy!$J$100:$IV$100,"="&amp;$K83)&lt;&gt;0,$L83,0)</f>
        <v>0</v>
      </c>
      <c r="DE83" s="61">
        <f>IF(COUNTIF(Setup_Hierarchy!$J$101:$IV$101,"="&amp;$K83)&lt;&gt;0,$L83,0)</f>
        <v>0</v>
      </c>
      <c r="DF83" s="61">
        <f>IF(COUNTIF(Setup_Hierarchy!$J$102:$IV$102,"="&amp;$K83)&lt;&gt;0,$L83,0)</f>
        <v>0</v>
      </c>
      <c r="DG83" s="61">
        <f>IF(COUNTIF(Setup_Hierarchy!$J$103:$IV$103,"="&amp;$K83)&lt;&gt;0,$L83,0)</f>
        <v>0</v>
      </c>
      <c r="DH83" s="61">
        <f>IF(COUNTIF(Setup_Hierarchy!$J$104:$IV$104,"="&amp;$K83)&lt;&gt;0,$L83,0)</f>
        <v>0</v>
      </c>
      <c r="DI83" s="61">
        <f>IF(COUNTIF(Setup_Hierarchy!$J$105:$IV$105,"="&amp;$K83)&lt;&gt;0,$L83,0)</f>
        <v>0</v>
      </c>
      <c r="DJ83" s="61">
        <f>IF(COUNTIF(Setup_Hierarchy!$J$106:$IV$106,"="&amp;$K83)&lt;&gt;0,$L83,0)</f>
        <v>0</v>
      </c>
      <c r="DK83" s="61">
        <f>IF(COUNTIF(Setup_Hierarchy!$J$107:$IV$107,"="&amp;$K83)&lt;&gt;0,$L83,0)</f>
        <v>0</v>
      </c>
      <c r="DL83" s="61">
        <f>IF(COUNTIF(Setup_Hierarchy!$J$108:$IV$108,"="&amp;$K83)&lt;&gt;0,$L83,0)</f>
        <v>0</v>
      </c>
      <c r="DM83" s="61">
        <f>IF(COUNTIF(Setup_Hierarchy!$J$109:$IV$109,"="&amp;$K83)&lt;&gt;0,$L83,0)</f>
        <v>0</v>
      </c>
      <c r="DN83" s="61">
        <f>IF(COUNTIF(Setup_Hierarchy!$J$110:$IV$110,"="&amp;$K83)&lt;&gt;0,$L83,0)</f>
        <v>0</v>
      </c>
      <c r="DO83" s="61">
        <f>IF(COUNTIF(Setup_Hierarchy!$J$111:$IV$111,"="&amp;$K83)&lt;&gt;0,$L83,0)</f>
        <v>0</v>
      </c>
      <c r="DP83" s="61">
        <f>IF(COUNTIF(Setup_Hierarchy!$J$112:$IV$112,"="&amp;$K83)&lt;&gt;0,$L83,0)</f>
        <v>0</v>
      </c>
      <c r="DQ83" s="61">
        <f>IF(COUNTIF(Setup_Hierarchy!$J$113:$IV$113,"="&amp;$K83)&lt;&gt;0,$L83,0)</f>
        <v>0</v>
      </c>
      <c r="DR83" s="61">
        <f>IF(COUNTIF(Setup_Hierarchy!$J$114:$IV$114,"="&amp;$K83)&lt;&gt;0,$L83,0)</f>
        <v>0</v>
      </c>
      <c r="DS83" s="61">
        <f>IF(COUNTIF(Setup_Hierarchy!$J$115:$IV$115,"="&amp;$K83)&lt;&gt;0,$L83,0)</f>
        <v>0</v>
      </c>
      <c r="DT83" s="61">
        <f>IF(COUNTIF(Setup_Hierarchy!$J$116:$IV$116,"="&amp;$K83)&lt;&gt;0,$L83,0)</f>
        <v>0</v>
      </c>
    </row>
    <row r="84" spans="2:124" x14ac:dyDescent="0.2">
      <c r="B84" t="s">
        <v>43</v>
      </c>
      <c r="C84">
        <v>8</v>
      </c>
      <c r="D84" t="s">
        <v>18</v>
      </c>
      <c r="E84" t="s">
        <v>369</v>
      </c>
      <c r="F84" t="s">
        <v>525</v>
      </c>
      <c r="G84" t="s">
        <v>531</v>
      </c>
      <c r="H84" t="s">
        <v>7</v>
      </c>
      <c r="I84">
        <v>6.0436999999999998E-2</v>
      </c>
      <c r="J84">
        <v>-0.12739600000000001</v>
      </c>
      <c r="K84">
        <v>626</v>
      </c>
      <c r="L84">
        <v>244.94</v>
      </c>
      <c r="M84" s="61">
        <f>IF(COUNTIF(Setup_Hierarchy!$J$5:$IV$5,"="&amp;$K84)&lt;&gt;0,$L84,0)</f>
        <v>244.94</v>
      </c>
      <c r="N84" s="61">
        <f>IF(COUNTIF(Setup_Hierarchy!$J$6:$IV$6,"="&amp;$K84)&lt;&gt;0,$L84,0)</f>
        <v>244.94</v>
      </c>
      <c r="O84" s="61">
        <f>IF(COUNTIF(Setup_Hierarchy!$J$7:$IV$7,"="&amp;$K84)&lt;&gt;0,$L84,0)</f>
        <v>244.94</v>
      </c>
      <c r="P84" s="61">
        <f>IF(COUNTIF(Setup_Hierarchy!$J$8:$IV$8,"="&amp;$K84)&lt;&gt;0,$L84,0)</f>
        <v>0</v>
      </c>
      <c r="Q84" s="61">
        <f>IF(COUNTIF(Setup_Hierarchy!$J$9:$IV$9,"="&amp;$K84)&lt;&gt;0,$L84,0)</f>
        <v>0</v>
      </c>
      <c r="R84" s="61">
        <f>IF(COUNTIF(Setup_Hierarchy!$J$10:$IV$10,"="&amp;$K84)&lt;&gt;0,$L84,0)</f>
        <v>0</v>
      </c>
      <c r="S84" s="61">
        <f>IF(COUNTIF(Setup_Hierarchy!$J$11:$IV$11,"="&amp;$K84)&lt;&gt;0,$L84,0)</f>
        <v>0</v>
      </c>
      <c r="T84" s="61">
        <f>IF(COUNTIF(Setup_Hierarchy!$J$12:$IV$12,"="&amp;$K84)&lt;&gt;0,$L84,0)</f>
        <v>0</v>
      </c>
      <c r="U84" s="61">
        <f>IF(COUNTIF(Setup_Hierarchy!$J$13:$IV$13,"="&amp;$K84)&lt;&gt;0,$L84,0)</f>
        <v>0</v>
      </c>
      <c r="V84" s="61">
        <f>IF(COUNTIF(Setup_Hierarchy!$J$14:$IV$14,"="&amp;$K84)&lt;&gt;0,$L84,0)</f>
        <v>0</v>
      </c>
      <c r="W84" s="61">
        <f>IF(COUNTIF(Setup_Hierarchy!$J$15:$IV$15,"="&amp;$K84)&lt;&gt;0,$L84,0)</f>
        <v>0</v>
      </c>
      <c r="X84" s="61">
        <f>IF(COUNTIF(Setup_Hierarchy!$J$16:$IV$16,"="&amp;$K84)&lt;&gt;0,$L84,0)</f>
        <v>0</v>
      </c>
      <c r="Y84" s="61">
        <f>IF(COUNTIF(Setup_Hierarchy!$J$17:$IV$17,"="&amp;$K84)&lt;&gt;0,$L84,0)</f>
        <v>0</v>
      </c>
      <c r="Z84" s="61">
        <f>IF(COUNTIF(Setup_Hierarchy!$J$18:$IV$18,"="&amp;$K84)&lt;&gt;0,$L84,0)</f>
        <v>0</v>
      </c>
      <c r="AA84" s="61">
        <f>IF(COUNTIF(Setup_Hierarchy!$J$19:$IV$19,"="&amp;$K84)&lt;&gt;0,$L84,0)</f>
        <v>0</v>
      </c>
      <c r="AB84" s="61">
        <f>IF(COUNTIF(Setup_Hierarchy!$J$20:$IV$20,"="&amp;$K84)&lt;&gt;0,$L84,0)</f>
        <v>0</v>
      </c>
      <c r="AC84" s="61">
        <f>IF(COUNTIF(Setup_Hierarchy!$J$21:$IV$21,"="&amp;$K84)&lt;&gt;0,$L84,0)</f>
        <v>0</v>
      </c>
      <c r="AD84" s="61">
        <f>IF(COUNTIF(Setup_Hierarchy!$J$22:$IV$22,"="&amp;$K84)&lt;&gt;0,$L84,0)</f>
        <v>0</v>
      </c>
      <c r="AE84" s="61">
        <f>IF(COUNTIF(Setup_Hierarchy!$J$23:$IV$23,"="&amp;$K84)&lt;&gt;0,$L84,0)</f>
        <v>0</v>
      </c>
      <c r="AF84" s="61">
        <f>IF(COUNTIF(Setup_Hierarchy!$J$24:$IV$24,"="&amp;$K84)&lt;&gt;0,$L84,0)</f>
        <v>0</v>
      </c>
      <c r="AG84" s="61">
        <f>IF(COUNTIF(Setup_Hierarchy!$J$25:$IV$25,"="&amp;$K84)&lt;&gt;0,$L84,0)</f>
        <v>0</v>
      </c>
      <c r="AH84" s="61">
        <f>IF(COUNTIF(Setup_Hierarchy!$J$26:$IV$26,"="&amp;$K84)&lt;&gt;0,$L84,0)</f>
        <v>0</v>
      </c>
      <c r="AI84" s="61">
        <f>IF(COUNTIF(Setup_Hierarchy!$J$27:$IV$27,"="&amp;$K84)&lt;&gt;0,$L84,0)</f>
        <v>0</v>
      </c>
      <c r="AJ84" s="61">
        <f>IF(COUNTIF(Setup_Hierarchy!$J$28:$IV$28,"="&amp;$K84)&lt;&gt;0,$L84,0)</f>
        <v>0</v>
      </c>
      <c r="AK84" s="61">
        <f>IF(COUNTIF(Setup_Hierarchy!$J$29:$IV$29,"="&amp;$K84)&lt;&gt;0,$L84,0)</f>
        <v>0</v>
      </c>
      <c r="AL84" s="61">
        <f>IF(COUNTIF(Setup_Hierarchy!$J$30:$IV$30,"="&amp;$K84)&lt;&gt;0,$L84,0)</f>
        <v>0</v>
      </c>
      <c r="AM84" s="61">
        <f>IF(COUNTIF(Setup_Hierarchy!$J$31:$IV$31,"="&amp;$K84)&lt;&gt;0,$L84,0)</f>
        <v>0</v>
      </c>
      <c r="AN84" s="61">
        <f>IF(COUNTIF(Setup_Hierarchy!$J$32:$IV$32,"="&amp;$K84)&lt;&gt;0,$L84,0)</f>
        <v>0</v>
      </c>
      <c r="AO84" s="61">
        <f>IF(COUNTIF(Setup_Hierarchy!$J$33:$IV$33,"="&amp;$K84)&lt;&gt;0,$L84,0)</f>
        <v>0</v>
      </c>
      <c r="AP84" s="61">
        <f>IF(COUNTIF(Setup_Hierarchy!$J$34:$IV$34,"="&amp;$K84)&lt;&gt;0,$L84,0)</f>
        <v>0</v>
      </c>
      <c r="AQ84" s="61">
        <f>IF(COUNTIF(Setup_Hierarchy!$J$35:$IV$35,"="&amp;$K84)&lt;&gt;0,$L84,0)</f>
        <v>0</v>
      </c>
      <c r="AR84" s="61">
        <f>IF(COUNTIF(Setup_Hierarchy!$J$36:$IV$36,"="&amp;$K84)&lt;&gt;0,$L84,0)</f>
        <v>0</v>
      </c>
      <c r="AS84" s="61">
        <f>IF(COUNTIF(Setup_Hierarchy!$J$37:$IV$37,"="&amp;$K84)&lt;&gt;0,$L84,0)</f>
        <v>0</v>
      </c>
      <c r="AT84" s="61">
        <f>IF(COUNTIF(Setup_Hierarchy!$J$38:$IV$38,"="&amp;$K84)&lt;&gt;0,$L84,0)</f>
        <v>0</v>
      </c>
      <c r="AU84" s="61">
        <f>IF(COUNTIF(Setup_Hierarchy!$J$39:$IV$39,"="&amp;$K84)&lt;&gt;0,$L84,0)</f>
        <v>0</v>
      </c>
      <c r="AV84" s="61">
        <f>IF(COUNTIF(Setup_Hierarchy!$J$40:$IV$40,"="&amp;$K84)&lt;&gt;0,$L84,0)</f>
        <v>0</v>
      </c>
      <c r="AW84" s="61">
        <f>IF(COUNTIF(Setup_Hierarchy!$J$41:$IV$41,"="&amp;$K84)&lt;&gt;0,$L84,0)</f>
        <v>0</v>
      </c>
      <c r="AX84" s="61">
        <f>IF(COUNTIF(Setup_Hierarchy!$J$42:$IV$42,"="&amp;$K84)&lt;&gt;0,$L84,0)</f>
        <v>0</v>
      </c>
      <c r="AY84" s="61">
        <f>IF(COUNTIF(Setup_Hierarchy!$J$43:$IV$43,"="&amp;$K84)&lt;&gt;0,$L84,0)</f>
        <v>0</v>
      </c>
      <c r="AZ84" s="61">
        <f>IF(COUNTIF(Setup_Hierarchy!$J$44:$IV$44,"="&amp;$K84)&lt;&gt;0,$L84,0)</f>
        <v>0</v>
      </c>
      <c r="BA84" s="61">
        <f>IF(COUNTIF(Setup_Hierarchy!$J$45:$IV$45,"="&amp;$K84)&lt;&gt;0,$L84,0)</f>
        <v>0</v>
      </c>
      <c r="BB84" s="61">
        <f>IF(COUNTIF(Setup_Hierarchy!$J$46:$IV$46,"="&amp;$K84)&lt;&gt;0,$L84,0)</f>
        <v>0</v>
      </c>
      <c r="BC84" s="61">
        <f>IF(COUNTIF(Setup_Hierarchy!$J$47:$IV$47,"="&amp;$K84)&lt;&gt;0,$L84,0)</f>
        <v>0</v>
      </c>
      <c r="BD84" s="61">
        <f>IF(COUNTIF(Setup_Hierarchy!$J$48:$IV$48,"="&amp;$K84)&lt;&gt;0,$L84,0)</f>
        <v>0</v>
      </c>
      <c r="BE84" s="61">
        <f>IF(COUNTIF(Setup_Hierarchy!$J$49:$IV$49,"="&amp;$K84)&lt;&gt;0,$L84,0)</f>
        <v>0</v>
      </c>
      <c r="BF84" s="61">
        <f>IF(COUNTIF(Setup_Hierarchy!$J$50:$IV$50,"="&amp;$K84)&lt;&gt;0,$L84,0)</f>
        <v>0</v>
      </c>
      <c r="BG84" s="61">
        <f>IF(COUNTIF(Setup_Hierarchy!$J$51:$IV$51,"="&amp;$K84)&lt;&gt;0,$L84,0)</f>
        <v>244.94</v>
      </c>
      <c r="BH84" s="61">
        <f>IF(COUNTIF(Setup_Hierarchy!$J$52:$IV$52,"="&amp;$K84)&lt;&gt;0,$L84,0)</f>
        <v>0</v>
      </c>
      <c r="BI84" s="61">
        <f>IF(COUNTIF(Setup_Hierarchy!$J$53:$IV$53,"="&amp;$K84)&lt;&gt;0,$L84,0)</f>
        <v>0</v>
      </c>
      <c r="BJ84" s="61">
        <f>IF(COUNTIF(Setup_Hierarchy!$J$54:$IV$54,"="&amp;$K84)&lt;&gt;0,$L84,0)</f>
        <v>0</v>
      </c>
      <c r="BK84" s="61">
        <f>IF(COUNTIF(Setup_Hierarchy!$J$55:$IV$55,"="&amp;$K84)&lt;&gt;0,$L84,0)</f>
        <v>0</v>
      </c>
      <c r="BL84" s="61">
        <f>IF(COUNTIF(Setup_Hierarchy!$J$56:$IV$56,"="&amp;$K84)&lt;&gt;0,$L84,0)</f>
        <v>0</v>
      </c>
      <c r="BM84" s="61">
        <f>IF(COUNTIF(Setup_Hierarchy!$J$57:$IV$57,"="&amp;$K84)&lt;&gt;0,$L84,0)</f>
        <v>0</v>
      </c>
      <c r="BN84" s="61">
        <f>IF(COUNTIF(Setup_Hierarchy!$J$58:$IV$58,"="&amp;$K84)&lt;&gt;0,$L84,0)</f>
        <v>0</v>
      </c>
      <c r="BO84" s="61">
        <f>IF(COUNTIF(Setup_Hierarchy!$J$59:$IV$59,"="&amp;$K84)&lt;&gt;0,$L84,0)</f>
        <v>244.94</v>
      </c>
      <c r="BP84" s="61">
        <f>IF(COUNTIF(Setup_Hierarchy!$J$60:$IV$60,"="&amp;$K84)&lt;&gt;0,$L84,0)</f>
        <v>0</v>
      </c>
      <c r="BQ84" s="61">
        <f>IF(COUNTIF(Setup_Hierarchy!$J$61:$IV$61,"="&amp;$K84)&lt;&gt;0,$L84,0)</f>
        <v>0</v>
      </c>
      <c r="BR84" s="61">
        <f>IF(COUNTIF(Setup_Hierarchy!$J$62:$IV$62,"="&amp;$K84)&lt;&gt;0,$L84,0)</f>
        <v>0</v>
      </c>
      <c r="BS84" s="61">
        <f>IF(COUNTIF(Setup_Hierarchy!$J$63:$IV$63,"="&amp;$K84)&lt;&gt;0,$L84,0)</f>
        <v>0</v>
      </c>
      <c r="BT84" s="61">
        <f>IF(COUNTIF(Setup_Hierarchy!$J$64:$IV$64,"="&amp;$K84)&lt;&gt;0,$L84,0)</f>
        <v>0</v>
      </c>
      <c r="BU84" s="61">
        <f>IF(COUNTIF(Setup_Hierarchy!$J$65:$IV$65,"="&amp;$K84)&lt;&gt;0,$L84,0)</f>
        <v>0</v>
      </c>
      <c r="BV84" s="61">
        <f>IF(COUNTIF(Setup_Hierarchy!$J$66:$IV$66,"="&amp;$K84)&lt;&gt;0,$L84,0)</f>
        <v>0</v>
      </c>
      <c r="BW84" s="61">
        <f>IF(COUNTIF(Setup_Hierarchy!$J$67:$IV$67,"="&amp;$K84)&lt;&gt;0,$L84,0)</f>
        <v>0</v>
      </c>
      <c r="BX84" s="61">
        <f>IF(COUNTIF(Setup_Hierarchy!$J$68:$IV$68,"="&amp;$K84)&lt;&gt;0,$L84,0)</f>
        <v>0</v>
      </c>
      <c r="BY84" s="61">
        <f>IF(COUNTIF(Setup_Hierarchy!$J$69:$IV$69,"="&amp;$K84)&lt;&gt;0,$L84,0)</f>
        <v>0</v>
      </c>
      <c r="BZ84" s="61">
        <f>IF(COUNTIF(Setup_Hierarchy!$J$70:$IV$70,"="&amp;$K84)&lt;&gt;0,$L84,0)</f>
        <v>0</v>
      </c>
      <c r="CA84" s="61">
        <f>IF(COUNTIF(Setup_Hierarchy!$J$71:$IV$71,"="&amp;$K84)&lt;&gt;0,$L84,0)</f>
        <v>0</v>
      </c>
      <c r="CB84" s="61">
        <f>IF(COUNTIF(Setup_Hierarchy!$J$72:$IV$72,"="&amp;$K84)&lt;&gt;0,$L84,0)</f>
        <v>244.94</v>
      </c>
      <c r="CC84" s="61">
        <f>IF(COUNTIF(Setup_Hierarchy!$J$73:$IV$73,"="&amp;$K84)&lt;&gt;0,$L84,0)</f>
        <v>244.94</v>
      </c>
      <c r="CD84" s="61">
        <f>IF(COUNTIF(Setup_Hierarchy!$J$74:$IV$74,"="&amp;$K84)&lt;&gt;0,$L84,0)</f>
        <v>0</v>
      </c>
      <c r="CE84" s="61">
        <f>IF(COUNTIF(Setup_Hierarchy!$J$75:$IV$75,"="&amp;$K84)&lt;&gt;0,$L84,0)</f>
        <v>0</v>
      </c>
      <c r="CF84" s="61">
        <f>IF(COUNTIF(Setup_Hierarchy!$J$76:$IV$76,"="&amp;$K84)&lt;&gt;0,$L84,0)</f>
        <v>0</v>
      </c>
      <c r="CG84" s="61">
        <f>IF(COUNTIF(Setup_Hierarchy!$J$77:$IV$77,"="&amp;$K84)&lt;&gt;0,$L84,0)</f>
        <v>0</v>
      </c>
      <c r="CH84" s="61">
        <f>IF(COUNTIF(Setup_Hierarchy!$J$78:$IV$78,"="&amp;$K84)&lt;&gt;0,$L84,0)</f>
        <v>0</v>
      </c>
      <c r="CI84" s="61">
        <f>IF(COUNTIF(Setup_Hierarchy!$J$79:$IV$79,"="&amp;$K84)&lt;&gt;0,$L84,0)</f>
        <v>0</v>
      </c>
      <c r="CJ84" s="61">
        <f>IF(COUNTIF(Setup_Hierarchy!$J$80:$IV$80,"="&amp;$K84)&lt;&gt;0,$L84,0)</f>
        <v>0</v>
      </c>
      <c r="CK84" s="61">
        <f>IF(COUNTIF(Setup_Hierarchy!$J$81:$IV$81,"="&amp;$K84)&lt;&gt;0,$L84,0)</f>
        <v>0</v>
      </c>
      <c r="CL84" s="61">
        <f>IF(COUNTIF(Setup_Hierarchy!$J$82:$IV$82,"="&amp;$K84)&lt;&gt;0,$L84,0)</f>
        <v>0</v>
      </c>
      <c r="CM84" s="61">
        <f>IF(COUNTIF(Setup_Hierarchy!$J$83:$IV$83,"="&amp;$K84)&lt;&gt;0,$L84,0)</f>
        <v>0</v>
      </c>
      <c r="CN84" s="61">
        <f>IF(COUNTIF(Setup_Hierarchy!$J$84:$IV$84,"="&amp;$K84)&lt;&gt;0,$L84,0)</f>
        <v>0</v>
      </c>
      <c r="CO84" s="61">
        <f>IF(COUNTIF(Setup_Hierarchy!$J$85:$IV$85,"="&amp;$K84)&lt;&gt;0,$L84,0)</f>
        <v>0</v>
      </c>
      <c r="CP84" s="61">
        <f>IF(COUNTIF(Setup_Hierarchy!$J$86:$IV$86,"="&amp;$K84)&lt;&gt;0,$L84,0)</f>
        <v>0</v>
      </c>
      <c r="CQ84" s="61">
        <f>IF(COUNTIF(Setup_Hierarchy!$J$87:$IV$87,"="&amp;$K84)&lt;&gt;0,$L84,0)</f>
        <v>0</v>
      </c>
      <c r="CR84" s="61">
        <f>IF(COUNTIF(Setup_Hierarchy!$J$88:$IV$88,"="&amp;$K84)&lt;&gt;0,$L84,0)</f>
        <v>0</v>
      </c>
      <c r="CS84" s="61">
        <f>IF(COUNTIF(Setup_Hierarchy!$J$89:$IV$89,"="&amp;$K84)&lt;&gt;0,$L84,0)</f>
        <v>0</v>
      </c>
      <c r="CT84" s="61">
        <f>IF(COUNTIF(Setup_Hierarchy!$J$90:$IV$90,"="&amp;$K84)&lt;&gt;0,$L84,0)</f>
        <v>0</v>
      </c>
      <c r="CU84" s="61">
        <f>IF(COUNTIF(Setup_Hierarchy!$J$91:$IV$91,"="&amp;$K84)&lt;&gt;0,$L84,0)</f>
        <v>0</v>
      </c>
      <c r="CV84" s="61">
        <f>IF(COUNTIF(Setup_Hierarchy!$J$92:$IV$92,"="&amp;$K84)&lt;&gt;0,$L84,0)</f>
        <v>0</v>
      </c>
      <c r="CW84" s="61">
        <f>IF(COUNTIF(Setup_Hierarchy!$J$93:$IV$93,"="&amp;$K84)&lt;&gt;0,$L84,0)</f>
        <v>0</v>
      </c>
      <c r="CX84" s="61">
        <f>IF(COUNTIF(Setup_Hierarchy!$J$94:$IV$94,"="&amp;$K84)&lt;&gt;0,$L84,0)</f>
        <v>0</v>
      </c>
      <c r="CY84" s="61">
        <f>IF(COUNTIF(Setup_Hierarchy!$J$95:$IV$95,"="&amp;$K84)&lt;&gt;0,$L84,0)</f>
        <v>0</v>
      </c>
      <c r="CZ84" s="61">
        <f>IF(COUNTIF(Setup_Hierarchy!$J$96:$IV$96,"="&amp;$K84)&lt;&gt;0,$L84,0)</f>
        <v>0</v>
      </c>
      <c r="DA84" s="61">
        <f>IF(COUNTIF(Setup_Hierarchy!$J$97:$IV$97,"="&amp;$K84)&lt;&gt;0,$L84,0)</f>
        <v>0</v>
      </c>
      <c r="DB84" s="61">
        <f>IF(COUNTIF(Setup_Hierarchy!$J$98:$IV$98,"="&amp;$K84)&lt;&gt;0,$L84,0)</f>
        <v>0</v>
      </c>
      <c r="DC84" s="61">
        <f>IF(COUNTIF(Setup_Hierarchy!$J$99:$IV$99,"="&amp;$K84)&lt;&gt;0,$L84,0)</f>
        <v>0</v>
      </c>
      <c r="DD84" s="61">
        <f>IF(COUNTIF(Setup_Hierarchy!$J$100:$IV$100,"="&amp;$K84)&lt;&gt;0,$L84,0)</f>
        <v>0</v>
      </c>
      <c r="DE84" s="61">
        <f>IF(COUNTIF(Setup_Hierarchy!$J$101:$IV$101,"="&amp;$K84)&lt;&gt;0,$L84,0)</f>
        <v>0</v>
      </c>
      <c r="DF84" s="61">
        <f>IF(COUNTIF(Setup_Hierarchy!$J$102:$IV$102,"="&amp;$K84)&lt;&gt;0,$L84,0)</f>
        <v>0</v>
      </c>
      <c r="DG84" s="61">
        <f>IF(COUNTIF(Setup_Hierarchy!$J$103:$IV$103,"="&amp;$K84)&lt;&gt;0,$L84,0)</f>
        <v>0</v>
      </c>
      <c r="DH84" s="61">
        <f>IF(COUNTIF(Setup_Hierarchy!$J$104:$IV$104,"="&amp;$K84)&lt;&gt;0,$L84,0)</f>
        <v>0</v>
      </c>
      <c r="DI84" s="61">
        <f>IF(COUNTIF(Setup_Hierarchy!$J$105:$IV$105,"="&amp;$K84)&lt;&gt;0,$L84,0)</f>
        <v>0</v>
      </c>
      <c r="DJ84" s="61">
        <f>IF(COUNTIF(Setup_Hierarchy!$J$106:$IV$106,"="&amp;$K84)&lt;&gt;0,$L84,0)</f>
        <v>0</v>
      </c>
      <c r="DK84" s="61">
        <f>IF(COUNTIF(Setup_Hierarchy!$J$107:$IV$107,"="&amp;$K84)&lt;&gt;0,$L84,0)</f>
        <v>0</v>
      </c>
      <c r="DL84" s="61">
        <f>IF(COUNTIF(Setup_Hierarchy!$J$108:$IV$108,"="&amp;$K84)&lt;&gt;0,$L84,0)</f>
        <v>0</v>
      </c>
      <c r="DM84" s="61">
        <f>IF(COUNTIF(Setup_Hierarchy!$J$109:$IV$109,"="&amp;$K84)&lt;&gt;0,$L84,0)</f>
        <v>0</v>
      </c>
      <c r="DN84" s="61">
        <f>IF(COUNTIF(Setup_Hierarchy!$J$110:$IV$110,"="&amp;$K84)&lt;&gt;0,$L84,0)</f>
        <v>0</v>
      </c>
      <c r="DO84" s="61">
        <f>IF(COUNTIF(Setup_Hierarchy!$J$111:$IV$111,"="&amp;$K84)&lt;&gt;0,$L84,0)</f>
        <v>0</v>
      </c>
      <c r="DP84" s="61">
        <f>IF(COUNTIF(Setup_Hierarchy!$J$112:$IV$112,"="&amp;$K84)&lt;&gt;0,$L84,0)</f>
        <v>0</v>
      </c>
      <c r="DQ84" s="61">
        <f>IF(COUNTIF(Setup_Hierarchy!$J$113:$IV$113,"="&amp;$K84)&lt;&gt;0,$L84,0)</f>
        <v>0</v>
      </c>
      <c r="DR84" s="61">
        <f>IF(COUNTIF(Setup_Hierarchy!$J$114:$IV$114,"="&amp;$K84)&lt;&gt;0,$L84,0)</f>
        <v>0</v>
      </c>
      <c r="DS84" s="61">
        <f>IF(COUNTIF(Setup_Hierarchy!$J$115:$IV$115,"="&amp;$K84)&lt;&gt;0,$L84,0)</f>
        <v>0</v>
      </c>
      <c r="DT84" s="61">
        <f>IF(COUNTIF(Setup_Hierarchy!$J$116:$IV$116,"="&amp;$K84)&lt;&gt;0,$L84,0)</f>
        <v>0</v>
      </c>
    </row>
    <row r="85" spans="2:124" x14ac:dyDescent="0.2">
      <c r="B85" t="s">
        <v>43</v>
      </c>
      <c r="C85">
        <v>8</v>
      </c>
      <c r="D85" t="s">
        <v>18</v>
      </c>
      <c r="E85" t="s">
        <v>369</v>
      </c>
      <c r="F85" t="s">
        <v>525</v>
      </c>
      <c r="G85" t="s">
        <v>531</v>
      </c>
      <c r="H85" t="s">
        <v>7</v>
      </c>
      <c r="I85">
        <v>6.0436999999999998E-2</v>
      </c>
      <c r="J85">
        <v>-0.12739600000000001</v>
      </c>
      <c r="K85">
        <v>628</v>
      </c>
      <c r="L85">
        <v>-199.14</v>
      </c>
      <c r="M85" s="61">
        <f>IF(COUNTIF(Setup_Hierarchy!$J$5:$IV$5,"="&amp;$K85)&lt;&gt;0,$L85,0)</f>
        <v>-199.14</v>
      </c>
      <c r="N85" s="61">
        <f>IF(COUNTIF(Setup_Hierarchy!$J$6:$IV$6,"="&amp;$K85)&lt;&gt;0,$L85,0)</f>
        <v>-199.14</v>
      </c>
      <c r="O85" s="61">
        <f>IF(COUNTIF(Setup_Hierarchy!$J$7:$IV$7,"="&amp;$K85)&lt;&gt;0,$L85,0)</f>
        <v>-199.14</v>
      </c>
      <c r="P85" s="61">
        <f>IF(COUNTIF(Setup_Hierarchy!$J$8:$IV$8,"="&amp;$K85)&lt;&gt;0,$L85,0)</f>
        <v>0</v>
      </c>
      <c r="Q85" s="61">
        <f>IF(COUNTIF(Setup_Hierarchy!$J$9:$IV$9,"="&amp;$K85)&lt;&gt;0,$L85,0)</f>
        <v>0</v>
      </c>
      <c r="R85" s="61">
        <f>IF(COUNTIF(Setup_Hierarchy!$J$10:$IV$10,"="&amp;$K85)&lt;&gt;0,$L85,0)</f>
        <v>0</v>
      </c>
      <c r="S85" s="61">
        <f>IF(COUNTIF(Setup_Hierarchy!$J$11:$IV$11,"="&amp;$K85)&lt;&gt;0,$L85,0)</f>
        <v>0</v>
      </c>
      <c r="T85" s="61">
        <f>IF(COUNTIF(Setup_Hierarchy!$J$12:$IV$12,"="&amp;$K85)&lt;&gt;0,$L85,0)</f>
        <v>0</v>
      </c>
      <c r="U85" s="61">
        <f>IF(COUNTIF(Setup_Hierarchy!$J$13:$IV$13,"="&amp;$K85)&lt;&gt;0,$L85,0)</f>
        <v>0</v>
      </c>
      <c r="V85" s="61">
        <f>IF(COUNTIF(Setup_Hierarchy!$J$14:$IV$14,"="&amp;$K85)&lt;&gt;0,$L85,0)</f>
        <v>0</v>
      </c>
      <c r="W85" s="61">
        <f>IF(COUNTIF(Setup_Hierarchy!$J$15:$IV$15,"="&amp;$K85)&lt;&gt;0,$L85,0)</f>
        <v>0</v>
      </c>
      <c r="X85" s="61">
        <f>IF(COUNTIF(Setup_Hierarchy!$J$16:$IV$16,"="&amp;$K85)&lt;&gt;0,$L85,0)</f>
        <v>0</v>
      </c>
      <c r="Y85" s="61">
        <f>IF(COUNTIF(Setup_Hierarchy!$J$17:$IV$17,"="&amp;$K85)&lt;&gt;0,$L85,0)</f>
        <v>0</v>
      </c>
      <c r="Z85" s="61">
        <f>IF(COUNTIF(Setup_Hierarchy!$J$18:$IV$18,"="&amp;$K85)&lt;&gt;0,$L85,0)</f>
        <v>0</v>
      </c>
      <c r="AA85" s="61">
        <f>IF(COUNTIF(Setup_Hierarchy!$J$19:$IV$19,"="&amp;$K85)&lt;&gt;0,$L85,0)</f>
        <v>0</v>
      </c>
      <c r="AB85" s="61">
        <f>IF(COUNTIF(Setup_Hierarchy!$J$20:$IV$20,"="&amp;$K85)&lt;&gt;0,$L85,0)</f>
        <v>0</v>
      </c>
      <c r="AC85" s="61">
        <f>IF(COUNTIF(Setup_Hierarchy!$J$21:$IV$21,"="&amp;$K85)&lt;&gt;0,$L85,0)</f>
        <v>0</v>
      </c>
      <c r="AD85" s="61">
        <f>IF(COUNTIF(Setup_Hierarchy!$J$22:$IV$22,"="&amp;$K85)&lt;&gt;0,$L85,0)</f>
        <v>0</v>
      </c>
      <c r="AE85" s="61">
        <f>IF(COUNTIF(Setup_Hierarchy!$J$23:$IV$23,"="&amp;$K85)&lt;&gt;0,$L85,0)</f>
        <v>0</v>
      </c>
      <c r="AF85" s="61">
        <f>IF(COUNTIF(Setup_Hierarchy!$J$24:$IV$24,"="&amp;$K85)&lt;&gt;0,$L85,0)</f>
        <v>0</v>
      </c>
      <c r="AG85" s="61">
        <f>IF(COUNTIF(Setup_Hierarchy!$J$25:$IV$25,"="&amp;$K85)&lt;&gt;0,$L85,0)</f>
        <v>0</v>
      </c>
      <c r="AH85" s="61">
        <f>IF(COUNTIF(Setup_Hierarchy!$J$26:$IV$26,"="&amp;$K85)&lt;&gt;0,$L85,0)</f>
        <v>0</v>
      </c>
      <c r="AI85" s="61">
        <f>IF(COUNTIF(Setup_Hierarchy!$J$27:$IV$27,"="&amp;$K85)&lt;&gt;0,$L85,0)</f>
        <v>0</v>
      </c>
      <c r="AJ85" s="61">
        <f>IF(COUNTIF(Setup_Hierarchy!$J$28:$IV$28,"="&amp;$K85)&lt;&gt;0,$L85,0)</f>
        <v>0</v>
      </c>
      <c r="AK85" s="61">
        <f>IF(COUNTIF(Setup_Hierarchy!$J$29:$IV$29,"="&amp;$K85)&lt;&gt;0,$L85,0)</f>
        <v>0</v>
      </c>
      <c r="AL85" s="61">
        <f>IF(COUNTIF(Setup_Hierarchy!$J$30:$IV$30,"="&amp;$K85)&lt;&gt;0,$L85,0)</f>
        <v>0</v>
      </c>
      <c r="AM85" s="61">
        <f>IF(COUNTIF(Setup_Hierarchy!$J$31:$IV$31,"="&amp;$K85)&lt;&gt;0,$L85,0)</f>
        <v>0</v>
      </c>
      <c r="AN85" s="61">
        <f>IF(COUNTIF(Setup_Hierarchy!$J$32:$IV$32,"="&amp;$K85)&lt;&gt;0,$L85,0)</f>
        <v>0</v>
      </c>
      <c r="AO85" s="61">
        <f>IF(COUNTIF(Setup_Hierarchy!$J$33:$IV$33,"="&amp;$K85)&lt;&gt;0,$L85,0)</f>
        <v>0</v>
      </c>
      <c r="AP85" s="61">
        <f>IF(COUNTIF(Setup_Hierarchy!$J$34:$IV$34,"="&amp;$K85)&lt;&gt;0,$L85,0)</f>
        <v>0</v>
      </c>
      <c r="AQ85" s="61">
        <f>IF(COUNTIF(Setup_Hierarchy!$J$35:$IV$35,"="&amp;$K85)&lt;&gt;0,$L85,0)</f>
        <v>0</v>
      </c>
      <c r="AR85" s="61">
        <f>IF(COUNTIF(Setup_Hierarchy!$J$36:$IV$36,"="&amp;$K85)&lt;&gt;0,$L85,0)</f>
        <v>0</v>
      </c>
      <c r="AS85" s="61">
        <f>IF(COUNTIF(Setup_Hierarchy!$J$37:$IV$37,"="&amp;$K85)&lt;&gt;0,$L85,0)</f>
        <v>0</v>
      </c>
      <c r="AT85" s="61">
        <f>IF(COUNTIF(Setup_Hierarchy!$J$38:$IV$38,"="&amp;$K85)&lt;&gt;0,$L85,0)</f>
        <v>0</v>
      </c>
      <c r="AU85" s="61">
        <f>IF(COUNTIF(Setup_Hierarchy!$J$39:$IV$39,"="&amp;$K85)&lt;&gt;0,$L85,0)</f>
        <v>0</v>
      </c>
      <c r="AV85" s="61">
        <f>IF(COUNTIF(Setup_Hierarchy!$J$40:$IV$40,"="&amp;$K85)&lt;&gt;0,$L85,0)</f>
        <v>0</v>
      </c>
      <c r="AW85" s="61">
        <f>IF(COUNTIF(Setup_Hierarchy!$J$41:$IV$41,"="&amp;$K85)&lt;&gt;0,$L85,0)</f>
        <v>0</v>
      </c>
      <c r="AX85" s="61">
        <f>IF(COUNTIF(Setup_Hierarchy!$J$42:$IV$42,"="&amp;$K85)&lt;&gt;0,$L85,0)</f>
        <v>0</v>
      </c>
      <c r="AY85" s="61">
        <f>IF(COUNTIF(Setup_Hierarchy!$J$43:$IV$43,"="&amp;$K85)&lt;&gt;0,$L85,0)</f>
        <v>0</v>
      </c>
      <c r="AZ85" s="61">
        <f>IF(COUNTIF(Setup_Hierarchy!$J$44:$IV$44,"="&amp;$K85)&lt;&gt;0,$L85,0)</f>
        <v>0</v>
      </c>
      <c r="BA85" s="61">
        <f>IF(COUNTIF(Setup_Hierarchy!$J$45:$IV$45,"="&amp;$K85)&lt;&gt;0,$L85,0)</f>
        <v>0</v>
      </c>
      <c r="BB85" s="61">
        <f>IF(COUNTIF(Setup_Hierarchy!$J$46:$IV$46,"="&amp;$K85)&lt;&gt;0,$L85,0)</f>
        <v>0</v>
      </c>
      <c r="BC85" s="61">
        <f>IF(COUNTIF(Setup_Hierarchy!$J$47:$IV$47,"="&amp;$K85)&lt;&gt;0,$L85,0)</f>
        <v>0</v>
      </c>
      <c r="BD85" s="61">
        <f>IF(COUNTIF(Setup_Hierarchy!$J$48:$IV$48,"="&amp;$K85)&lt;&gt;0,$L85,0)</f>
        <v>0</v>
      </c>
      <c r="BE85" s="61">
        <f>IF(COUNTIF(Setup_Hierarchy!$J$49:$IV$49,"="&amp;$K85)&lt;&gt;0,$L85,0)</f>
        <v>0</v>
      </c>
      <c r="BF85" s="61">
        <f>IF(COUNTIF(Setup_Hierarchy!$J$50:$IV$50,"="&amp;$K85)&lt;&gt;0,$L85,0)</f>
        <v>0</v>
      </c>
      <c r="BG85" s="61">
        <f>IF(COUNTIF(Setup_Hierarchy!$J$51:$IV$51,"="&amp;$K85)&lt;&gt;0,$L85,0)</f>
        <v>-199.14</v>
      </c>
      <c r="BH85" s="61">
        <f>IF(COUNTIF(Setup_Hierarchy!$J$52:$IV$52,"="&amp;$K85)&lt;&gt;0,$L85,0)</f>
        <v>0</v>
      </c>
      <c r="BI85" s="61">
        <f>IF(COUNTIF(Setup_Hierarchy!$J$53:$IV$53,"="&amp;$K85)&lt;&gt;0,$L85,0)</f>
        <v>0</v>
      </c>
      <c r="BJ85" s="61">
        <f>IF(COUNTIF(Setup_Hierarchy!$J$54:$IV$54,"="&amp;$K85)&lt;&gt;0,$L85,0)</f>
        <v>0</v>
      </c>
      <c r="BK85" s="61">
        <f>IF(COUNTIF(Setup_Hierarchy!$J$55:$IV$55,"="&amp;$K85)&lt;&gt;0,$L85,0)</f>
        <v>0</v>
      </c>
      <c r="BL85" s="61">
        <f>IF(COUNTIF(Setup_Hierarchy!$J$56:$IV$56,"="&amp;$K85)&lt;&gt;0,$L85,0)</f>
        <v>0</v>
      </c>
      <c r="BM85" s="61">
        <f>IF(COUNTIF(Setup_Hierarchy!$J$57:$IV$57,"="&amp;$K85)&lt;&gt;0,$L85,0)</f>
        <v>0</v>
      </c>
      <c r="BN85" s="61">
        <f>IF(COUNTIF(Setup_Hierarchy!$J$58:$IV$58,"="&amp;$K85)&lt;&gt;0,$L85,0)</f>
        <v>0</v>
      </c>
      <c r="BO85" s="61">
        <f>IF(COUNTIF(Setup_Hierarchy!$J$59:$IV$59,"="&amp;$K85)&lt;&gt;0,$L85,0)</f>
        <v>-199.14</v>
      </c>
      <c r="BP85" s="61">
        <f>IF(COUNTIF(Setup_Hierarchy!$J$60:$IV$60,"="&amp;$K85)&lt;&gt;0,$L85,0)</f>
        <v>0</v>
      </c>
      <c r="BQ85" s="61">
        <f>IF(COUNTIF(Setup_Hierarchy!$J$61:$IV$61,"="&amp;$K85)&lt;&gt;0,$L85,0)</f>
        <v>0</v>
      </c>
      <c r="BR85" s="61">
        <f>IF(COUNTIF(Setup_Hierarchy!$J$62:$IV$62,"="&amp;$K85)&lt;&gt;0,$L85,0)</f>
        <v>0</v>
      </c>
      <c r="BS85" s="61">
        <f>IF(COUNTIF(Setup_Hierarchy!$J$63:$IV$63,"="&amp;$K85)&lt;&gt;0,$L85,0)</f>
        <v>0</v>
      </c>
      <c r="BT85" s="61">
        <f>IF(COUNTIF(Setup_Hierarchy!$J$64:$IV$64,"="&amp;$K85)&lt;&gt;0,$L85,0)</f>
        <v>0</v>
      </c>
      <c r="BU85" s="61">
        <f>IF(COUNTIF(Setup_Hierarchy!$J$65:$IV$65,"="&amp;$K85)&lt;&gt;0,$L85,0)</f>
        <v>0</v>
      </c>
      <c r="BV85" s="61">
        <f>IF(COUNTIF(Setup_Hierarchy!$J$66:$IV$66,"="&amp;$K85)&lt;&gt;0,$L85,0)</f>
        <v>0</v>
      </c>
      <c r="BW85" s="61">
        <f>IF(COUNTIF(Setup_Hierarchy!$J$67:$IV$67,"="&amp;$K85)&lt;&gt;0,$L85,0)</f>
        <v>0</v>
      </c>
      <c r="BX85" s="61">
        <f>IF(COUNTIF(Setup_Hierarchy!$J$68:$IV$68,"="&amp;$K85)&lt;&gt;0,$L85,0)</f>
        <v>0</v>
      </c>
      <c r="BY85" s="61">
        <f>IF(COUNTIF(Setup_Hierarchy!$J$69:$IV$69,"="&amp;$K85)&lt;&gt;0,$L85,0)</f>
        <v>0</v>
      </c>
      <c r="BZ85" s="61">
        <f>IF(COUNTIF(Setup_Hierarchy!$J$70:$IV$70,"="&amp;$K85)&lt;&gt;0,$L85,0)</f>
        <v>0</v>
      </c>
      <c r="CA85" s="61">
        <f>IF(COUNTIF(Setup_Hierarchy!$J$71:$IV$71,"="&amp;$K85)&lt;&gt;0,$L85,0)</f>
        <v>0</v>
      </c>
      <c r="CB85" s="61">
        <f>IF(COUNTIF(Setup_Hierarchy!$J$72:$IV$72,"="&amp;$K85)&lt;&gt;0,$L85,0)</f>
        <v>0</v>
      </c>
      <c r="CC85" s="61">
        <f>IF(COUNTIF(Setup_Hierarchy!$J$73:$IV$73,"="&amp;$K85)&lt;&gt;0,$L85,0)</f>
        <v>0</v>
      </c>
      <c r="CD85" s="61">
        <f>IF(COUNTIF(Setup_Hierarchy!$J$74:$IV$74,"="&amp;$K85)&lt;&gt;0,$L85,0)</f>
        <v>0</v>
      </c>
      <c r="CE85" s="61">
        <f>IF(COUNTIF(Setup_Hierarchy!$J$75:$IV$75,"="&amp;$K85)&lt;&gt;0,$L85,0)</f>
        <v>-199.14</v>
      </c>
      <c r="CF85" s="61">
        <f>IF(COUNTIF(Setup_Hierarchy!$J$76:$IV$76,"="&amp;$K85)&lt;&gt;0,$L85,0)</f>
        <v>-199.14</v>
      </c>
      <c r="CG85" s="61">
        <f>IF(COUNTIF(Setup_Hierarchy!$J$77:$IV$77,"="&amp;$K85)&lt;&gt;0,$L85,0)</f>
        <v>0</v>
      </c>
      <c r="CH85" s="61">
        <f>IF(COUNTIF(Setup_Hierarchy!$J$78:$IV$78,"="&amp;$K85)&lt;&gt;0,$L85,0)</f>
        <v>0</v>
      </c>
      <c r="CI85" s="61">
        <f>IF(COUNTIF(Setup_Hierarchy!$J$79:$IV$79,"="&amp;$K85)&lt;&gt;0,$L85,0)</f>
        <v>0</v>
      </c>
      <c r="CJ85" s="61">
        <f>IF(COUNTIF(Setup_Hierarchy!$J$80:$IV$80,"="&amp;$K85)&lt;&gt;0,$L85,0)</f>
        <v>0</v>
      </c>
      <c r="CK85" s="61">
        <f>IF(COUNTIF(Setup_Hierarchy!$J$81:$IV$81,"="&amp;$K85)&lt;&gt;0,$L85,0)</f>
        <v>0</v>
      </c>
      <c r="CL85" s="61">
        <f>IF(COUNTIF(Setup_Hierarchy!$J$82:$IV$82,"="&amp;$K85)&lt;&gt;0,$L85,0)</f>
        <v>0</v>
      </c>
      <c r="CM85" s="61">
        <f>IF(COUNTIF(Setup_Hierarchy!$J$83:$IV$83,"="&amp;$K85)&lt;&gt;0,$L85,0)</f>
        <v>0</v>
      </c>
      <c r="CN85" s="61">
        <f>IF(COUNTIF(Setup_Hierarchy!$J$84:$IV$84,"="&amp;$K85)&lt;&gt;0,$L85,0)</f>
        <v>0</v>
      </c>
      <c r="CO85" s="61">
        <f>IF(COUNTIF(Setup_Hierarchy!$J$85:$IV$85,"="&amp;$K85)&lt;&gt;0,$L85,0)</f>
        <v>0</v>
      </c>
      <c r="CP85" s="61">
        <f>IF(COUNTIF(Setup_Hierarchy!$J$86:$IV$86,"="&amp;$K85)&lt;&gt;0,$L85,0)</f>
        <v>0</v>
      </c>
      <c r="CQ85" s="61">
        <f>IF(COUNTIF(Setup_Hierarchy!$J$87:$IV$87,"="&amp;$K85)&lt;&gt;0,$L85,0)</f>
        <v>0</v>
      </c>
      <c r="CR85" s="61">
        <f>IF(COUNTIF(Setup_Hierarchy!$J$88:$IV$88,"="&amp;$K85)&lt;&gt;0,$L85,0)</f>
        <v>0</v>
      </c>
      <c r="CS85" s="61">
        <f>IF(COUNTIF(Setup_Hierarchy!$J$89:$IV$89,"="&amp;$K85)&lt;&gt;0,$L85,0)</f>
        <v>0</v>
      </c>
      <c r="CT85" s="61">
        <f>IF(COUNTIF(Setup_Hierarchy!$J$90:$IV$90,"="&amp;$K85)&lt;&gt;0,$L85,0)</f>
        <v>0</v>
      </c>
      <c r="CU85" s="61">
        <f>IF(COUNTIF(Setup_Hierarchy!$J$91:$IV$91,"="&amp;$K85)&lt;&gt;0,$L85,0)</f>
        <v>0</v>
      </c>
      <c r="CV85" s="61">
        <f>IF(COUNTIF(Setup_Hierarchy!$J$92:$IV$92,"="&amp;$K85)&lt;&gt;0,$L85,0)</f>
        <v>0</v>
      </c>
      <c r="CW85" s="61">
        <f>IF(COUNTIF(Setup_Hierarchy!$J$93:$IV$93,"="&amp;$K85)&lt;&gt;0,$L85,0)</f>
        <v>0</v>
      </c>
      <c r="CX85" s="61">
        <f>IF(COUNTIF(Setup_Hierarchy!$J$94:$IV$94,"="&amp;$K85)&lt;&gt;0,$L85,0)</f>
        <v>0</v>
      </c>
      <c r="CY85" s="61">
        <f>IF(COUNTIF(Setup_Hierarchy!$J$95:$IV$95,"="&amp;$K85)&lt;&gt;0,$L85,0)</f>
        <v>0</v>
      </c>
      <c r="CZ85" s="61">
        <f>IF(COUNTIF(Setup_Hierarchy!$J$96:$IV$96,"="&amp;$K85)&lt;&gt;0,$L85,0)</f>
        <v>0</v>
      </c>
      <c r="DA85" s="61">
        <f>IF(COUNTIF(Setup_Hierarchy!$J$97:$IV$97,"="&amp;$K85)&lt;&gt;0,$L85,0)</f>
        <v>0</v>
      </c>
      <c r="DB85" s="61">
        <f>IF(COUNTIF(Setup_Hierarchy!$J$98:$IV$98,"="&amp;$K85)&lt;&gt;0,$L85,0)</f>
        <v>0</v>
      </c>
      <c r="DC85" s="61">
        <f>IF(COUNTIF(Setup_Hierarchy!$J$99:$IV$99,"="&amp;$K85)&lt;&gt;0,$L85,0)</f>
        <v>0</v>
      </c>
      <c r="DD85" s="61">
        <f>IF(COUNTIF(Setup_Hierarchy!$J$100:$IV$100,"="&amp;$K85)&lt;&gt;0,$L85,0)</f>
        <v>0</v>
      </c>
      <c r="DE85" s="61">
        <f>IF(COUNTIF(Setup_Hierarchy!$J$101:$IV$101,"="&amp;$K85)&lt;&gt;0,$L85,0)</f>
        <v>0</v>
      </c>
      <c r="DF85" s="61">
        <f>IF(COUNTIF(Setup_Hierarchy!$J$102:$IV$102,"="&amp;$K85)&lt;&gt;0,$L85,0)</f>
        <v>0</v>
      </c>
      <c r="DG85" s="61">
        <f>IF(COUNTIF(Setup_Hierarchy!$J$103:$IV$103,"="&amp;$K85)&lt;&gt;0,$L85,0)</f>
        <v>0</v>
      </c>
      <c r="DH85" s="61">
        <f>IF(COUNTIF(Setup_Hierarchy!$J$104:$IV$104,"="&amp;$K85)&lt;&gt;0,$L85,0)</f>
        <v>0</v>
      </c>
      <c r="DI85" s="61">
        <f>IF(COUNTIF(Setup_Hierarchy!$J$105:$IV$105,"="&amp;$K85)&lt;&gt;0,$L85,0)</f>
        <v>0</v>
      </c>
      <c r="DJ85" s="61">
        <f>IF(COUNTIF(Setup_Hierarchy!$J$106:$IV$106,"="&amp;$K85)&lt;&gt;0,$L85,0)</f>
        <v>0</v>
      </c>
      <c r="DK85" s="61">
        <f>IF(COUNTIF(Setup_Hierarchy!$J$107:$IV$107,"="&amp;$K85)&lt;&gt;0,$L85,0)</f>
        <v>0</v>
      </c>
      <c r="DL85" s="61">
        <f>IF(COUNTIF(Setup_Hierarchy!$J$108:$IV$108,"="&amp;$K85)&lt;&gt;0,$L85,0)</f>
        <v>0</v>
      </c>
      <c r="DM85" s="61">
        <f>IF(COUNTIF(Setup_Hierarchy!$J$109:$IV$109,"="&amp;$K85)&lt;&gt;0,$L85,0)</f>
        <v>0</v>
      </c>
      <c r="DN85" s="61">
        <f>IF(COUNTIF(Setup_Hierarchy!$J$110:$IV$110,"="&amp;$K85)&lt;&gt;0,$L85,0)</f>
        <v>0</v>
      </c>
      <c r="DO85" s="61">
        <f>IF(COUNTIF(Setup_Hierarchy!$J$111:$IV$111,"="&amp;$K85)&lt;&gt;0,$L85,0)</f>
        <v>0</v>
      </c>
      <c r="DP85" s="61">
        <f>IF(COUNTIF(Setup_Hierarchy!$J$112:$IV$112,"="&amp;$K85)&lt;&gt;0,$L85,0)</f>
        <v>0</v>
      </c>
      <c r="DQ85" s="61">
        <f>IF(COUNTIF(Setup_Hierarchy!$J$113:$IV$113,"="&amp;$K85)&lt;&gt;0,$L85,0)</f>
        <v>0</v>
      </c>
      <c r="DR85" s="61">
        <f>IF(COUNTIF(Setup_Hierarchy!$J$114:$IV$114,"="&amp;$K85)&lt;&gt;0,$L85,0)</f>
        <v>0</v>
      </c>
      <c r="DS85" s="61">
        <f>IF(COUNTIF(Setup_Hierarchy!$J$115:$IV$115,"="&amp;$K85)&lt;&gt;0,$L85,0)</f>
        <v>0</v>
      </c>
      <c r="DT85" s="61">
        <f>IF(COUNTIF(Setup_Hierarchy!$J$116:$IV$116,"="&amp;$K85)&lt;&gt;0,$L85,0)</f>
        <v>0</v>
      </c>
    </row>
    <row r="86" spans="2:124" x14ac:dyDescent="0.2">
      <c r="B86" t="s">
        <v>43</v>
      </c>
      <c r="C86">
        <v>8</v>
      </c>
      <c r="D86" t="s">
        <v>18</v>
      </c>
      <c r="E86" t="s">
        <v>369</v>
      </c>
      <c r="F86" t="s">
        <v>525</v>
      </c>
      <c r="G86" t="s">
        <v>531</v>
      </c>
      <c r="H86" t="s">
        <v>7</v>
      </c>
      <c r="I86">
        <v>6.0436999999999998E-2</v>
      </c>
      <c r="J86">
        <v>-0.12739600000000001</v>
      </c>
      <c r="K86">
        <v>629</v>
      </c>
      <c r="L86">
        <v>27648.66</v>
      </c>
      <c r="M86" s="61">
        <f>IF(COUNTIF(Setup_Hierarchy!$J$5:$IV$5,"="&amp;$K86)&lt;&gt;0,$L86,0)</f>
        <v>27648.66</v>
      </c>
      <c r="N86" s="61">
        <f>IF(COUNTIF(Setup_Hierarchy!$J$6:$IV$6,"="&amp;$K86)&lt;&gt;0,$L86,0)</f>
        <v>27648.66</v>
      </c>
      <c r="O86" s="61">
        <f>IF(COUNTIF(Setup_Hierarchy!$J$7:$IV$7,"="&amp;$K86)&lt;&gt;0,$L86,0)</f>
        <v>27648.66</v>
      </c>
      <c r="P86" s="61">
        <f>IF(COUNTIF(Setup_Hierarchy!$J$8:$IV$8,"="&amp;$K86)&lt;&gt;0,$L86,0)</f>
        <v>0</v>
      </c>
      <c r="Q86" s="61">
        <f>IF(COUNTIF(Setup_Hierarchy!$J$9:$IV$9,"="&amp;$K86)&lt;&gt;0,$L86,0)</f>
        <v>0</v>
      </c>
      <c r="R86" s="61">
        <f>IF(COUNTIF(Setup_Hierarchy!$J$10:$IV$10,"="&amp;$K86)&lt;&gt;0,$L86,0)</f>
        <v>0</v>
      </c>
      <c r="S86" s="61">
        <f>IF(COUNTIF(Setup_Hierarchy!$J$11:$IV$11,"="&amp;$K86)&lt;&gt;0,$L86,0)</f>
        <v>0</v>
      </c>
      <c r="T86" s="61">
        <f>IF(COUNTIF(Setup_Hierarchy!$J$12:$IV$12,"="&amp;$K86)&lt;&gt;0,$L86,0)</f>
        <v>0</v>
      </c>
      <c r="U86" s="61">
        <f>IF(COUNTIF(Setup_Hierarchy!$J$13:$IV$13,"="&amp;$K86)&lt;&gt;0,$L86,0)</f>
        <v>0</v>
      </c>
      <c r="V86" s="61">
        <f>IF(COUNTIF(Setup_Hierarchy!$J$14:$IV$14,"="&amp;$K86)&lt;&gt;0,$L86,0)</f>
        <v>0</v>
      </c>
      <c r="W86" s="61">
        <f>IF(COUNTIF(Setup_Hierarchy!$J$15:$IV$15,"="&amp;$K86)&lt;&gt;0,$L86,0)</f>
        <v>0</v>
      </c>
      <c r="X86" s="61">
        <f>IF(COUNTIF(Setup_Hierarchy!$J$16:$IV$16,"="&amp;$K86)&lt;&gt;0,$L86,0)</f>
        <v>0</v>
      </c>
      <c r="Y86" s="61">
        <f>IF(COUNTIF(Setup_Hierarchy!$J$17:$IV$17,"="&amp;$K86)&lt;&gt;0,$L86,0)</f>
        <v>0</v>
      </c>
      <c r="Z86" s="61">
        <f>IF(COUNTIF(Setup_Hierarchy!$J$18:$IV$18,"="&amp;$K86)&lt;&gt;0,$L86,0)</f>
        <v>0</v>
      </c>
      <c r="AA86" s="61">
        <f>IF(COUNTIF(Setup_Hierarchy!$J$19:$IV$19,"="&amp;$K86)&lt;&gt;0,$L86,0)</f>
        <v>0</v>
      </c>
      <c r="AB86" s="61">
        <f>IF(COUNTIF(Setup_Hierarchy!$J$20:$IV$20,"="&amp;$K86)&lt;&gt;0,$L86,0)</f>
        <v>0</v>
      </c>
      <c r="AC86" s="61">
        <f>IF(COUNTIF(Setup_Hierarchy!$J$21:$IV$21,"="&amp;$K86)&lt;&gt;0,$L86,0)</f>
        <v>0</v>
      </c>
      <c r="AD86" s="61">
        <f>IF(COUNTIF(Setup_Hierarchy!$J$22:$IV$22,"="&amp;$K86)&lt;&gt;0,$L86,0)</f>
        <v>0</v>
      </c>
      <c r="AE86" s="61">
        <f>IF(COUNTIF(Setup_Hierarchy!$J$23:$IV$23,"="&amp;$K86)&lt;&gt;0,$L86,0)</f>
        <v>0</v>
      </c>
      <c r="AF86" s="61">
        <f>IF(COUNTIF(Setup_Hierarchy!$J$24:$IV$24,"="&amp;$K86)&lt;&gt;0,$L86,0)</f>
        <v>0</v>
      </c>
      <c r="AG86" s="61">
        <f>IF(COUNTIF(Setup_Hierarchy!$J$25:$IV$25,"="&amp;$K86)&lt;&gt;0,$L86,0)</f>
        <v>0</v>
      </c>
      <c r="AH86" s="61">
        <f>IF(COUNTIF(Setup_Hierarchy!$J$26:$IV$26,"="&amp;$K86)&lt;&gt;0,$L86,0)</f>
        <v>0</v>
      </c>
      <c r="AI86" s="61">
        <f>IF(COUNTIF(Setup_Hierarchy!$J$27:$IV$27,"="&amp;$K86)&lt;&gt;0,$L86,0)</f>
        <v>0</v>
      </c>
      <c r="AJ86" s="61">
        <f>IF(COUNTIF(Setup_Hierarchy!$J$28:$IV$28,"="&amp;$K86)&lt;&gt;0,$L86,0)</f>
        <v>0</v>
      </c>
      <c r="AK86" s="61">
        <f>IF(COUNTIF(Setup_Hierarchy!$J$29:$IV$29,"="&amp;$K86)&lt;&gt;0,$L86,0)</f>
        <v>0</v>
      </c>
      <c r="AL86" s="61">
        <f>IF(COUNTIF(Setup_Hierarchy!$J$30:$IV$30,"="&amp;$K86)&lt;&gt;0,$L86,0)</f>
        <v>0</v>
      </c>
      <c r="AM86" s="61">
        <f>IF(COUNTIF(Setup_Hierarchy!$J$31:$IV$31,"="&amp;$K86)&lt;&gt;0,$L86,0)</f>
        <v>0</v>
      </c>
      <c r="AN86" s="61">
        <f>IF(COUNTIF(Setup_Hierarchy!$J$32:$IV$32,"="&amp;$K86)&lt;&gt;0,$L86,0)</f>
        <v>0</v>
      </c>
      <c r="AO86" s="61">
        <f>IF(COUNTIF(Setup_Hierarchy!$J$33:$IV$33,"="&amp;$K86)&lt;&gt;0,$L86,0)</f>
        <v>0</v>
      </c>
      <c r="AP86" s="61">
        <f>IF(COUNTIF(Setup_Hierarchy!$J$34:$IV$34,"="&amp;$K86)&lt;&gt;0,$L86,0)</f>
        <v>0</v>
      </c>
      <c r="AQ86" s="61">
        <f>IF(COUNTIF(Setup_Hierarchy!$J$35:$IV$35,"="&amp;$K86)&lt;&gt;0,$L86,0)</f>
        <v>0</v>
      </c>
      <c r="AR86" s="61">
        <f>IF(COUNTIF(Setup_Hierarchy!$J$36:$IV$36,"="&amp;$K86)&lt;&gt;0,$L86,0)</f>
        <v>0</v>
      </c>
      <c r="AS86" s="61">
        <f>IF(COUNTIF(Setup_Hierarchy!$J$37:$IV$37,"="&amp;$K86)&lt;&gt;0,$L86,0)</f>
        <v>0</v>
      </c>
      <c r="AT86" s="61">
        <f>IF(COUNTIF(Setup_Hierarchy!$J$38:$IV$38,"="&amp;$K86)&lt;&gt;0,$L86,0)</f>
        <v>0</v>
      </c>
      <c r="AU86" s="61">
        <f>IF(COUNTIF(Setup_Hierarchy!$J$39:$IV$39,"="&amp;$K86)&lt;&gt;0,$L86,0)</f>
        <v>0</v>
      </c>
      <c r="AV86" s="61">
        <f>IF(COUNTIF(Setup_Hierarchy!$J$40:$IV$40,"="&amp;$K86)&lt;&gt;0,$L86,0)</f>
        <v>0</v>
      </c>
      <c r="AW86" s="61">
        <f>IF(COUNTIF(Setup_Hierarchy!$J$41:$IV$41,"="&amp;$K86)&lt;&gt;0,$L86,0)</f>
        <v>0</v>
      </c>
      <c r="AX86" s="61">
        <f>IF(COUNTIF(Setup_Hierarchy!$J$42:$IV$42,"="&amp;$K86)&lt;&gt;0,$L86,0)</f>
        <v>0</v>
      </c>
      <c r="AY86" s="61">
        <f>IF(COUNTIF(Setup_Hierarchy!$J$43:$IV$43,"="&amp;$K86)&lt;&gt;0,$L86,0)</f>
        <v>0</v>
      </c>
      <c r="AZ86" s="61">
        <f>IF(COUNTIF(Setup_Hierarchy!$J$44:$IV$44,"="&amp;$K86)&lt;&gt;0,$L86,0)</f>
        <v>0</v>
      </c>
      <c r="BA86" s="61">
        <f>IF(COUNTIF(Setup_Hierarchy!$J$45:$IV$45,"="&amp;$K86)&lt;&gt;0,$L86,0)</f>
        <v>0</v>
      </c>
      <c r="BB86" s="61">
        <f>IF(COUNTIF(Setup_Hierarchy!$J$46:$IV$46,"="&amp;$K86)&lt;&gt;0,$L86,0)</f>
        <v>0</v>
      </c>
      <c r="BC86" s="61">
        <f>IF(COUNTIF(Setup_Hierarchy!$J$47:$IV$47,"="&amp;$K86)&lt;&gt;0,$L86,0)</f>
        <v>0</v>
      </c>
      <c r="BD86" s="61">
        <f>IF(COUNTIF(Setup_Hierarchy!$J$48:$IV$48,"="&amp;$K86)&lt;&gt;0,$L86,0)</f>
        <v>0</v>
      </c>
      <c r="BE86" s="61">
        <f>IF(COUNTIF(Setup_Hierarchy!$J$49:$IV$49,"="&amp;$K86)&lt;&gt;0,$L86,0)</f>
        <v>0</v>
      </c>
      <c r="BF86" s="61">
        <f>IF(COUNTIF(Setup_Hierarchy!$J$50:$IV$50,"="&amp;$K86)&lt;&gt;0,$L86,0)</f>
        <v>0</v>
      </c>
      <c r="BG86" s="61">
        <f>IF(COUNTIF(Setup_Hierarchy!$J$51:$IV$51,"="&amp;$K86)&lt;&gt;0,$L86,0)</f>
        <v>27648.66</v>
      </c>
      <c r="BH86" s="61">
        <f>IF(COUNTIF(Setup_Hierarchy!$J$52:$IV$52,"="&amp;$K86)&lt;&gt;0,$L86,0)</f>
        <v>0</v>
      </c>
      <c r="BI86" s="61">
        <f>IF(COUNTIF(Setup_Hierarchy!$J$53:$IV$53,"="&amp;$K86)&lt;&gt;0,$L86,0)</f>
        <v>0</v>
      </c>
      <c r="BJ86" s="61">
        <f>IF(COUNTIF(Setup_Hierarchy!$J$54:$IV$54,"="&amp;$K86)&lt;&gt;0,$L86,0)</f>
        <v>0</v>
      </c>
      <c r="BK86" s="61">
        <f>IF(COUNTIF(Setup_Hierarchy!$J$55:$IV$55,"="&amp;$K86)&lt;&gt;0,$L86,0)</f>
        <v>0</v>
      </c>
      <c r="BL86" s="61">
        <f>IF(COUNTIF(Setup_Hierarchy!$J$56:$IV$56,"="&amp;$K86)&lt;&gt;0,$L86,0)</f>
        <v>0</v>
      </c>
      <c r="BM86" s="61">
        <f>IF(COUNTIF(Setup_Hierarchy!$J$57:$IV$57,"="&amp;$K86)&lt;&gt;0,$L86,0)</f>
        <v>0</v>
      </c>
      <c r="BN86" s="61">
        <f>IF(COUNTIF(Setup_Hierarchy!$J$58:$IV$58,"="&amp;$K86)&lt;&gt;0,$L86,0)</f>
        <v>0</v>
      </c>
      <c r="BO86" s="61">
        <f>IF(COUNTIF(Setup_Hierarchy!$J$59:$IV$59,"="&amp;$K86)&lt;&gt;0,$L86,0)</f>
        <v>27648.66</v>
      </c>
      <c r="BP86" s="61">
        <f>IF(COUNTIF(Setup_Hierarchy!$J$60:$IV$60,"="&amp;$K86)&lt;&gt;0,$L86,0)</f>
        <v>27648.66</v>
      </c>
      <c r="BQ86" s="61">
        <f>IF(COUNTIF(Setup_Hierarchy!$J$61:$IV$61,"="&amp;$K86)&lt;&gt;0,$L86,0)</f>
        <v>27648.66</v>
      </c>
      <c r="BR86" s="61">
        <f>IF(COUNTIF(Setup_Hierarchy!$J$62:$IV$62,"="&amp;$K86)&lt;&gt;0,$L86,0)</f>
        <v>0</v>
      </c>
      <c r="BS86" s="61">
        <f>IF(COUNTIF(Setup_Hierarchy!$J$63:$IV$63,"="&amp;$K86)&lt;&gt;0,$L86,0)</f>
        <v>0</v>
      </c>
      <c r="BT86" s="61">
        <f>IF(COUNTIF(Setup_Hierarchy!$J$64:$IV$64,"="&amp;$K86)&lt;&gt;0,$L86,0)</f>
        <v>0</v>
      </c>
      <c r="BU86" s="61">
        <f>IF(COUNTIF(Setup_Hierarchy!$J$65:$IV$65,"="&amp;$K86)&lt;&gt;0,$L86,0)</f>
        <v>0</v>
      </c>
      <c r="BV86" s="61">
        <f>IF(COUNTIF(Setup_Hierarchy!$J$66:$IV$66,"="&amp;$K86)&lt;&gt;0,$L86,0)</f>
        <v>0</v>
      </c>
      <c r="BW86" s="61">
        <f>IF(COUNTIF(Setup_Hierarchy!$J$67:$IV$67,"="&amp;$K86)&lt;&gt;0,$L86,0)</f>
        <v>0</v>
      </c>
      <c r="BX86" s="61">
        <f>IF(COUNTIF(Setup_Hierarchy!$J$68:$IV$68,"="&amp;$K86)&lt;&gt;0,$L86,0)</f>
        <v>0</v>
      </c>
      <c r="BY86" s="61">
        <f>IF(COUNTIF(Setup_Hierarchy!$J$69:$IV$69,"="&amp;$K86)&lt;&gt;0,$L86,0)</f>
        <v>0</v>
      </c>
      <c r="BZ86" s="61">
        <f>IF(COUNTIF(Setup_Hierarchy!$J$70:$IV$70,"="&amp;$K86)&lt;&gt;0,$L86,0)</f>
        <v>0</v>
      </c>
      <c r="CA86" s="61">
        <f>IF(COUNTIF(Setup_Hierarchy!$J$71:$IV$71,"="&amp;$K86)&lt;&gt;0,$L86,0)</f>
        <v>0</v>
      </c>
      <c r="CB86" s="61">
        <f>IF(COUNTIF(Setup_Hierarchy!$J$72:$IV$72,"="&amp;$K86)&lt;&gt;0,$L86,0)</f>
        <v>0</v>
      </c>
      <c r="CC86" s="61">
        <f>IF(COUNTIF(Setup_Hierarchy!$J$73:$IV$73,"="&amp;$K86)&lt;&gt;0,$L86,0)</f>
        <v>0</v>
      </c>
      <c r="CD86" s="61">
        <f>IF(COUNTIF(Setup_Hierarchy!$J$74:$IV$74,"="&amp;$K86)&lt;&gt;0,$L86,0)</f>
        <v>0</v>
      </c>
      <c r="CE86" s="61">
        <f>IF(COUNTIF(Setup_Hierarchy!$J$75:$IV$75,"="&amp;$K86)&lt;&gt;0,$L86,0)</f>
        <v>0</v>
      </c>
      <c r="CF86" s="61">
        <f>IF(COUNTIF(Setup_Hierarchy!$J$76:$IV$76,"="&amp;$K86)&lt;&gt;0,$L86,0)</f>
        <v>0</v>
      </c>
      <c r="CG86" s="61">
        <f>IF(COUNTIF(Setup_Hierarchy!$J$77:$IV$77,"="&amp;$K86)&lt;&gt;0,$L86,0)</f>
        <v>0</v>
      </c>
      <c r="CH86" s="61">
        <f>IF(COUNTIF(Setup_Hierarchy!$J$78:$IV$78,"="&amp;$K86)&lt;&gt;0,$L86,0)</f>
        <v>0</v>
      </c>
      <c r="CI86" s="61">
        <f>IF(COUNTIF(Setup_Hierarchy!$J$79:$IV$79,"="&amp;$K86)&lt;&gt;0,$L86,0)</f>
        <v>0</v>
      </c>
      <c r="CJ86" s="61">
        <f>IF(COUNTIF(Setup_Hierarchy!$J$80:$IV$80,"="&amp;$K86)&lt;&gt;0,$L86,0)</f>
        <v>0</v>
      </c>
      <c r="CK86" s="61">
        <f>IF(COUNTIF(Setup_Hierarchy!$J$81:$IV$81,"="&amp;$K86)&lt;&gt;0,$L86,0)</f>
        <v>0</v>
      </c>
      <c r="CL86" s="61">
        <f>IF(COUNTIF(Setup_Hierarchy!$J$82:$IV$82,"="&amp;$K86)&lt;&gt;0,$L86,0)</f>
        <v>0</v>
      </c>
      <c r="CM86" s="61">
        <f>IF(COUNTIF(Setup_Hierarchy!$J$83:$IV$83,"="&amp;$K86)&lt;&gt;0,$L86,0)</f>
        <v>0</v>
      </c>
      <c r="CN86" s="61">
        <f>IF(COUNTIF(Setup_Hierarchy!$J$84:$IV$84,"="&amp;$K86)&lt;&gt;0,$L86,0)</f>
        <v>0</v>
      </c>
      <c r="CO86" s="61">
        <f>IF(COUNTIF(Setup_Hierarchy!$J$85:$IV$85,"="&amp;$K86)&lt;&gt;0,$L86,0)</f>
        <v>0</v>
      </c>
      <c r="CP86" s="61">
        <f>IF(COUNTIF(Setup_Hierarchy!$J$86:$IV$86,"="&amp;$K86)&lt;&gt;0,$L86,0)</f>
        <v>0</v>
      </c>
      <c r="CQ86" s="61">
        <f>IF(COUNTIF(Setup_Hierarchy!$J$87:$IV$87,"="&amp;$K86)&lt;&gt;0,$L86,0)</f>
        <v>0</v>
      </c>
      <c r="CR86" s="61">
        <f>IF(COUNTIF(Setup_Hierarchy!$J$88:$IV$88,"="&amp;$K86)&lt;&gt;0,$L86,0)</f>
        <v>0</v>
      </c>
      <c r="CS86" s="61">
        <f>IF(COUNTIF(Setup_Hierarchy!$J$89:$IV$89,"="&amp;$K86)&lt;&gt;0,$L86,0)</f>
        <v>0</v>
      </c>
      <c r="CT86" s="61">
        <f>IF(COUNTIF(Setup_Hierarchy!$J$90:$IV$90,"="&amp;$K86)&lt;&gt;0,$L86,0)</f>
        <v>0</v>
      </c>
      <c r="CU86" s="61">
        <f>IF(COUNTIF(Setup_Hierarchy!$J$91:$IV$91,"="&amp;$K86)&lt;&gt;0,$L86,0)</f>
        <v>0</v>
      </c>
      <c r="CV86" s="61">
        <f>IF(COUNTIF(Setup_Hierarchy!$J$92:$IV$92,"="&amp;$K86)&lt;&gt;0,$L86,0)</f>
        <v>0</v>
      </c>
      <c r="CW86" s="61">
        <f>IF(COUNTIF(Setup_Hierarchy!$J$93:$IV$93,"="&amp;$K86)&lt;&gt;0,$L86,0)</f>
        <v>0</v>
      </c>
      <c r="CX86" s="61">
        <f>IF(COUNTIF(Setup_Hierarchy!$J$94:$IV$94,"="&amp;$K86)&lt;&gt;0,$L86,0)</f>
        <v>0</v>
      </c>
      <c r="CY86" s="61">
        <f>IF(COUNTIF(Setup_Hierarchy!$J$95:$IV$95,"="&amp;$K86)&lt;&gt;0,$L86,0)</f>
        <v>0</v>
      </c>
      <c r="CZ86" s="61">
        <f>IF(COUNTIF(Setup_Hierarchy!$J$96:$IV$96,"="&amp;$K86)&lt;&gt;0,$L86,0)</f>
        <v>0</v>
      </c>
      <c r="DA86" s="61">
        <f>IF(COUNTIF(Setup_Hierarchy!$J$97:$IV$97,"="&amp;$K86)&lt;&gt;0,$L86,0)</f>
        <v>0</v>
      </c>
      <c r="DB86" s="61">
        <f>IF(COUNTIF(Setup_Hierarchy!$J$98:$IV$98,"="&amp;$K86)&lt;&gt;0,$L86,0)</f>
        <v>0</v>
      </c>
      <c r="DC86" s="61">
        <f>IF(COUNTIF(Setup_Hierarchy!$J$99:$IV$99,"="&amp;$K86)&lt;&gt;0,$L86,0)</f>
        <v>0</v>
      </c>
      <c r="DD86" s="61">
        <f>IF(COUNTIF(Setup_Hierarchy!$J$100:$IV$100,"="&amp;$K86)&lt;&gt;0,$L86,0)</f>
        <v>0</v>
      </c>
      <c r="DE86" s="61">
        <f>IF(COUNTIF(Setup_Hierarchy!$J$101:$IV$101,"="&amp;$K86)&lt;&gt;0,$L86,0)</f>
        <v>0</v>
      </c>
      <c r="DF86" s="61">
        <f>IF(COUNTIF(Setup_Hierarchy!$J$102:$IV$102,"="&amp;$K86)&lt;&gt;0,$L86,0)</f>
        <v>0</v>
      </c>
      <c r="DG86" s="61">
        <f>IF(COUNTIF(Setup_Hierarchy!$J$103:$IV$103,"="&amp;$K86)&lt;&gt;0,$L86,0)</f>
        <v>0</v>
      </c>
      <c r="DH86" s="61">
        <f>IF(COUNTIF(Setup_Hierarchy!$J$104:$IV$104,"="&amp;$K86)&lt;&gt;0,$L86,0)</f>
        <v>0</v>
      </c>
      <c r="DI86" s="61">
        <f>IF(COUNTIF(Setup_Hierarchy!$J$105:$IV$105,"="&amp;$K86)&lt;&gt;0,$L86,0)</f>
        <v>0</v>
      </c>
      <c r="DJ86" s="61">
        <f>IF(COUNTIF(Setup_Hierarchy!$J$106:$IV$106,"="&amp;$K86)&lt;&gt;0,$L86,0)</f>
        <v>0</v>
      </c>
      <c r="DK86" s="61">
        <f>IF(COUNTIF(Setup_Hierarchy!$J$107:$IV$107,"="&amp;$K86)&lt;&gt;0,$L86,0)</f>
        <v>0</v>
      </c>
      <c r="DL86" s="61">
        <f>IF(COUNTIF(Setup_Hierarchy!$J$108:$IV$108,"="&amp;$K86)&lt;&gt;0,$L86,0)</f>
        <v>0</v>
      </c>
      <c r="DM86" s="61">
        <f>IF(COUNTIF(Setup_Hierarchy!$J$109:$IV$109,"="&amp;$K86)&lt;&gt;0,$L86,0)</f>
        <v>0</v>
      </c>
      <c r="DN86" s="61">
        <f>IF(COUNTIF(Setup_Hierarchy!$J$110:$IV$110,"="&amp;$K86)&lt;&gt;0,$L86,0)</f>
        <v>0</v>
      </c>
      <c r="DO86" s="61">
        <f>IF(COUNTIF(Setup_Hierarchy!$J$111:$IV$111,"="&amp;$K86)&lt;&gt;0,$L86,0)</f>
        <v>0</v>
      </c>
      <c r="DP86" s="61">
        <f>IF(COUNTIF(Setup_Hierarchy!$J$112:$IV$112,"="&amp;$K86)&lt;&gt;0,$L86,0)</f>
        <v>0</v>
      </c>
      <c r="DQ86" s="61">
        <f>IF(COUNTIF(Setup_Hierarchy!$J$113:$IV$113,"="&amp;$K86)&lt;&gt;0,$L86,0)</f>
        <v>0</v>
      </c>
      <c r="DR86" s="61">
        <f>IF(COUNTIF(Setup_Hierarchy!$J$114:$IV$114,"="&amp;$K86)&lt;&gt;0,$L86,0)</f>
        <v>0</v>
      </c>
      <c r="DS86" s="61">
        <f>IF(COUNTIF(Setup_Hierarchy!$J$115:$IV$115,"="&amp;$K86)&lt;&gt;0,$L86,0)</f>
        <v>0</v>
      </c>
      <c r="DT86" s="61">
        <f>IF(COUNTIF(Setup_Hierarchy!$J$116:$IV$116,"="&amp;$K86)&lt;&gt;0,$L86,0)</f>
        <v>0</v>
      </c>
    </row>
    <row r="87" spans="2:124" x14ac:dyDescent="0.2">
      <c r="B87" t="s">
        <v>43</v>
      </c>
      <c r="C87">
        <v>8</v>
      </c>
      <c r="D87" t="s">
        <v>18</v>
      </c>
      <c r="E87" t="s">
        <v>369</v>
      </c>
      <c r="F87" t="s">
        <v>525</v>
      </c>
      <c r="G87" t="s">
        <v>531</v>
      </c>
      <c r="H87" t="s">
        <v>7</v>
      </c>
      <c r="I87">
        <v>6.0436999999999998E-2</v>
      </c>
      <c r="J87">
        <v>-0.12739600000000001</v>
      </c>
      <c r="K87">
        <v>638</v>
      </c>
      <c r="L87">
        <v>8.98</v>
      </c>
      <c r="M87" s="61">
        <f>IF(COUNTIF(Setup_Hierarchy!$J$5:$IV$5,"="&amp;$K87)&lt;&gt;0,$L87,0)</f>
        <v>8.98</v>
      </c>
      <c r="N87" s="61">
        <f>IF(COUNTIF(Setup_Hierarchy!$J$6:$IV$6,"="&amp;$K87)&lt;&gt;0,$L87,0)</f>
        <v>8.98</v>
      </c>
      <c r="O87" s="61">
        <f>IF(COUNTIF(Setup_Hierarchy!$J$7:$IV$7,"="&amp;$K87)&lt;&gt;0,$L87,0)</f>
        <v>8.98</v>
      </c>
      <c r="P87" s="61">
        <f>IF(COUNTIF(Setup_Hierarchy!$J$8:$IV$8,"="&amp;$K87)&lt;&gt;0,$L87,0)</f>
        <v>0</v>
      </c>
      <c r="Q87" s="61">
        <f>IF(COUNTIF(Setup_Hierarchy!$J$9:$IV$9,"="&amp;$K87)&lt;&gt;0,$L87,0)</f>
        <v>0</v>
      </c>
      <c r="R87" s="61">
        <f>IF(COUNTIF(Setup_Hierarchy!$J$10:$IV$10,"="&amp;$K87)&lt;&gt;0,$L87,0)</f>
        <v>0</v>
      </c>
      <c r="S87" s="61">
        <f>IF(COUNTIF(Setup_Hierarchy!$J$11:$IV$11,"="&amp;$K87)&lt;&gt;0,$L87,0)</f>
        <v>0</v>
      </c>
      <c r="T87" s="61">
        <f>IF(COUNTIF(Setup_Hierarchy!$J$12:$IV$12,"="&amp;$K87)&lt;&gt;0,$L87,0)</f>
        <v>0</v>
      </c>
      <c r="U87" s="61">
        <f>IF(COUNTIF(Setup_Hierarchy!$J$13:$IV$13,"="&amp;$K87)&lt;&gt;0,$L87,0)</f>
        <v>0</v>
      </c>
      <c r="V87" s="61">
        <f>IF(COUNTIF(Setup_Hierarchy!$J$14:$IV$14,"="&amp;$K87)&lt;&gt;0,$L87,0)</f>
        <v>0</v>
      </c>
      <c r="W87" s="61">
        <f>IF(COUNTIF(Setup_Hierarchy!$J$15:$IV$15,"="&amp;$K87)&lt;&gt;0,$L87,0)</f>
        <v>0</v>
      </c>
      <c r="X87" s="61">
        <f>IF(COUNTIF(Setup_Hierarchy!$J$16:$IV$16,"="&amp;$K87)&lt;&gt;0,$L87,0)</f>
        <v>0</v>
      </c>
      <c r="Y87" s="61">
        <f>IF(COUNTIF(Setup_Hierarchy!$J$17:$IV$17,"="&amp;$K87)&lt;&gt;0,$L87,0)</f>
        <v>0</v>
      </c>
      <c r="Z87" s="61">
        <f>IF(COUNTIF(Setup_Hierarchy!$J$18:$IV$18,"="&amp;$K87)&lt;&gt;0,$L87,0)</f>
        <v>0</v>
      </c>
      <c r="AA87" s="61">
        <f>IF(COUNTIF(Setup_Hierarchy!$J$19:$IV$19,"="&amp;$K87)&lt;&gt;0,$L87,0)</f>
        <v>0</v>
      </c>
      <c r="AB87" s="61">
        <f>IF(COUNTIF(Setup_Hierarchy!$J$20:$IV$20,"="&amp;$K87)&lt;&gt;0,$L87,0)</f>
        <v>0</v>
      </c>
      <c r="AC87" s="61">
        <f>IF(COUNTIF(Setup_Hierarchy!$J$21:$IV$21,"="&amp;$K87)&lt;&gt;0,$L87,0)</f>
        <v>0</v>
      </c>
      <c r="AD87" s="61">
        <f>IF(COUNTIF(Setup_Hierarchy!$J$22:$IV$22,"="&amp;$K87)&lt;&gt;0,$L87,0)</f>
        <v>0</v>
      </c>
      <c r="AE87" s="61">
        <f>IF(COUNTIF(Setup_Hierarchy!$J$23:$IV$23,"="&amp;$K87)&lt;&gt;0,$L87,0)</f>
        <v>0</v>
      </c>
      <c r="AF87" s="61">
        <f>IF(COUNTIF(Setup_Hierarchy!$J$24:$IV$24,"="&amp;$K87)&lt;&gt;0,$L87,0)</f>
        <v>0</v>
      </c>
      <c r="AG87" s="61">
        <f>IF(COUNTIF(Setup_Hierarchy!$J$25:$IV$25,"="&amp;$K87)&lt;&gt;0,$L87,0)</f>
        <v>0</v>
      </c>
      <c r="AH87" s="61">
        <f>IF(COUNTIF(Setup_Hierarchy!$J$26:$IV$26,"="&amp;$K87)&lt;&gt;0,$L87,0)</f>
        <v>0</v>
      </c>
      <c r="AI87" s="61">
        <f>IF(COUNTIF(Setup_Hierarchy!$J$27:$IV$27,"="&amp;$K87)&lt;&gt;0,$L87,0)</f>
        <v>0</v>
      </c>
      <c r="AJ87" s="61">
        <f>IF(COUNTIF(Setup_Hierarchy!$J$28:$IV$28,"="&amp;$K87)&lt;&gt;0,$L87,0)</f>
        <v>0</v>
      </c>
      <c r="AK87" s="61">
        <f>IF(COUNTIF(Setup_Hierarchy!$J$29:$IV$29,"="&amp;$K87)&lt;&gt;0,$L87,0)</f>
        <v>0</v>
      </c>
      <c r="AL87" s="61">
        <f>IF(COUNTIF(Setup_Hierarchy!$J$30:$IV$30,"="&amp;$K87)&lt;&gt;0,$L87,0)</f>
        <v>0</v>
      </c>
      <c r="AM87" s="61">
        <f>IF(COUNTIF(Setup_Hierarchy!$J$31:$IV$31,"="&amp;$K87)&lt;&gt;0,$L87,0)</f>
        <v>0</v>
      </c>
      <c r="AN87" s="61">
        <f>IF(COUNTIF(Setup_Hierarchy!$J$32:$IV$32,"="&amp;$K87)&lt;&gt;0,$L87,0)</f>
        <v>0</v>
      </c>
      <c r="AO87" s="61">
        <f>IF(COUNTIF(Setup_Hierarchy!$J$33:$IV$33,"="&amp;$K87)&lt;&gt;0,$L87,0)</f>
        <v>0</v>
      </c>
      <c r="AP87" s="61">
        <f>IF(COUNTIF(Setup_Hierarchy!$J$34:$IV$34,"="&amp;$K87)&lt;&gt;0,$L87,0)</f>
        <v>0</v>
      </c>
      <c r="AQ87" s="61">
        <f>IF(COUNTIF(Setup_Hierarchy!$J$35:$IV$35,"="&amp;$K87)&lt;&gt;0,$L87,0)</f>
        <v>0</v>
      </c>
      <c r="AR87" s="61">
        <f>IF(COUNTIF(Setup_Hierarchy!$J$36:$IV$36,"="&amp;$K87)&lt;&gt;0,$L87,0)</f>
        <v>0</v>
      </c>
      <c r="AS87" s="61">
        <f>IF(COUNTIF(Setup_Hierarchy!$J$37:$IV$37,"="&amp;$K87)&lt;&gt;0,$L87,0)</f>
        <v>0</v>
      </c>
      <c r="AT87" s="61">
        <f>IF(COUNTIF(Setup_Hierarchy!$J$38:$IV$38,"="&amp;$K87)&lt;&gt;0,$L87,0)</f>
        <v>0</v>
      </c>
      <c r="AU87" s="61">
        <f>IF(COUNTIF(Setup_Hierarchy!$J$39:$IV$39,"="&amp;$K87)&lt;&gt;0,$L87,0)</f>
        <v>0</v>
      </c>
      <c r="AV87" s="61">
        <f>IF(COUNTIF(Setup_Hierarchy!$J$40:$IV$40,"="&amp;$K87)&lt;&gt;0,$L87,0)</f>
        <v>0</v>
      </c>
      <c r="AW87" s="61">
        <f>IF(COUNTIF(Setup_Hierarchy!$J$41:$IV$41,"="&amp;$K87)&lt;&gt;0,$L87,0)</f>
        <v>0</v>
      </c>
      <c r="AX87" s="61">
        <f>IF(COUNTIF(Setup_Hierarchy!$J$42:$IV$42,"="&amp;$K87)&lt;&gt;0,$L87,0)</f>
        <v>0</v>
      </c>
      <c r="AY87" s="61">
        <f>IF(COUNTIF(Setup_Hierarchy!$J$43:$IV$43,"="&amp;$K87)&lt;&gt;0,$L87,0)</f>
        <v>0</v>
      </c>
      <c r="AZ87" s="61">
        <f>IF(COUNTIF(Setup_Hierarchy!$J$44:$IV$44,"="&amp;$K87)&lt;&gt;0,$L87,0)</f>
        <v>0</v>
      </c>
      <c r="BA87" s="61">
        <f>IF(COUNTIF(Setup_Hierarchy!$J$45:$IV$45,"="&amp;$K87)&lt;&gt;0,$L87,0)</f>
        <v>0</v>
      </c>
      <c r="BB87" s="61">
        <f>IF(COUNTIF(Setup_Hierarchy!$J$46:$IV$46,"="&amp;$K87)&lt;&gt;0,$L87,0)</f>
        <v>0</v>
      </c>
      <c r="BC87" s="61">
        <f>IF(COUNTIF(Setup_Hierarchy!$J$47:$IV$47,"="&amp;$K87)&lt;&gt;0,$L87,0)</f>
        <v>0</v>
      </c>
      <c r="BD87" s="61">
        <f>IF(COUNTIF(Setup_Hierarchy!$J$48:$IV$48,"="&amp;$K87)&lt;&gt;0,$L87,0)</f>
        <v>0</v>
      </c>
      <c r="BE87" s="61">
        <f>IF(COUNTIF(Setup_Hierarchy!$J$49:$IV$49,"="&amp;$K87)&lt;&gt;0,$L87,0)</f>
        <v>0</v>
      </c>
      <c r="BF87" s="61">
        <f>IF(COUNTIF(Setup_Hierarchy!$J$50:$IV$50,"="&amp;$K87)&lt;&gt;0,$L87,0)</f>
        <v>0</v>
      </c>
      <c r="BG87" s="61">
        <f>IF(COUNTIF(Setup_Hierarchy!$J$51:$IV$51,"="&amp;$K87)&lt;&gt;0,$L87,0)</f>
        <v>8.98</v>
      </c>
      <c r="BH87" s="61">
        <f>IF(COUNTIF(Setup_Hierarchy!$J$52:$IV$52,"="&amp;$K87)&lt;&gt;0,$L87,0)</f>
        <v>0</v>
      </c>
      <c r="BI87" s="61">
        <f>IF(COUNTIF(Setup_Hierarchy!$J$53:$IV$53,"="&amp;$K87)&lt;&gt;0,$L87,0)</f>
        <v>0</v>
      </c>
      <c r="BJ87" s="61">
        <f>IF(COUNTIF(Setup_Hierarchy!$J$54:$IV$54,"="&amp;$K87)&lt;&gt;0,$L87,0)</f>
        <v>0</v>
      </c>
      <c r="BK87" s="61">
        <f>IF(COUNTIF(Setup_Hierarchy!$J$55:$IV$55,"="&amp;$K87)&lt;&gt;0,$L87,0)</f>
        <v>0</v>
      </c>
      <c r="BL87" s="61">
        <f>IF(COUNTIF(Setup_Hierarchy!$J$56:$IV$56,"="&amp;$K87)&lt;&gt;0,$L87,0)</f>
        <v>0</v>
      </c>
      <c r="BM87" s="61">
        <f>IF(COUNTIF(Setup_Hierarchy!$J$57:$IV$57,"="&amp;$K87)&lt;&gt;0,$L87,0)</f>
        <v>0</v>
      </c>
      <c r="BN87" s="61">
        <f>IF(COUNTIF(Setup_Hierarchy!$J$58:$IV$58,"="&amp;$K87)&lt;&gt;0,$L87,0)</f>
        <v>0</v>
      </c>
      <c r="BO87" s="61">
        <f>IF(COUNTIF(Setup_Hierarchy!$J$59:$IV$59,"="&amp;$K87)&lt;&gt;0,$L87,0)</f>
        <v>8.98</v>
      </c>
      <c r="BP87" s="61">
        <f>IF(COUNTIF(Setup_Hierarchy!$J$60:$IV$60,"="&amp;$K87)&lt;&gt;0,$L87,0)</f>
        <v>0</v>
      </c>
      <c r="BQ87" s="61">
        <f>IF(COUNTIF(Setup_Hierarchy!$J$61:$IV$61,"="&amp;$K87)&lt;&gt;0,$L87,0)</f>
        <v>0</v>
      </c>
      <c r="BR87" s="61">
        <f>IF(COUNTIF(Setup_Hierarchy!$J$62:$IV$62,"="&amp;$K87)&lt;&gt;0,$L87,0)</f>
        <v>0</v>
      </c>
      <c r="BS87" s="61">
        <f>IF(COUNTIF(Setup_Hierarchy!$J$63:$IV$63,"="&amp;$K87)&lt;&gt;0,$L87,0)</f>
        <v>0</v>
      </c>
      <c r="BT87" s="61">
        <f>IF(COUNTIF(Setup_Hierarchy!$J$64:$IV$64,"="&amp;$K87)&lt;&gt;0,$L87,0)</f>
        <v>0</v>
      </c>
      <c r="BU87" s="61">
        <f>IF(COUNTIF(Setup_Hierarchy!$J$65:$IV$65,"="&amp;$K87)&lt;&gt;0,$L87,0)</f>
        <v>0</v>
      </c>
      <c r="BV87" s="61">
        <f>IF(COUNTIF(Setup_Hierarchy!$J$66:$IV$66,"="&amp;$K87)&lt;&gt;0,$L87,0)</f>
        <v>0</v>
      </c>
      <c r="BW87" s="61">
        <f>IF(COUNTIF(Setup_Hierarchy!$J$67:$IV$67,"="&amp;$K87)&lt;&gt;0,$L87,0)</f>
        <v>0</v>
      </c>
      <c r="BX87" s="61">
        <f>IF(COUNTIF(Setup_Hierarchy!$J$68:$IV$68,"="&amp;$K87)&lt;&gt;0,$L87,0)</f>
        <v>0</v>
      </c>
      <c r="BY87" s="61">
        <f>IF(COUNTIF(Setup_Hierarchy!$J$69:$IV$69,"="&amp;$K87)&lt;&gt;0,$L87,0)</f>
        <v>0</v>
      </c>
      <c r="BZ87" s="61">
        <f>IF(COUNTIF(Setup_Hierarchy!$J$70:$IV$70,"="&amp;$K87)&lt;&gt;0,$L87,0)</f>
        <v>0</v>
      </c>
      <c r="CA87" s="61">
        <f>IF(COUNTIF(Setup_Hierarchy!$J$71:$IV$71,"="&amp;$K87)&lt;&gt;0,$L87,0)</f>
        <v>0</v>
      </c>
      <c r="CB87" s="61">
        <f>IF(COUNTIF(Setup_Hierarchy!$J$72:$IV$72,"="&amp;$K87)&lt;&gt;0,$L87,0)</f>
        <v>0</v>
      </c>
      <c r="CC87" s="61">
        <f>IF(COUNTIF(Setup_Hierarchy!$J$73:$IV$73,"="&amp;$K87)&lt;&gt;0,$L87,0)</f>
        <v>0</v>
      </c>
      <c r="CD87" s="61">
        <f>IF(COUNTIF(Setup_Hierarchy!$J$74:$IV$74,"="&amp;$K87)&lt;&gt;0,$L87,0)</f>
        <v>0</v>
      </c>
      <c r="CE87" s="61">
        <f>IF(COUNTIF(Setup_Hierarchy!$J$75:$IV$75,"="&amp;$K87)&lt;&gt;0,$L87,0)</f>
        <v>0</v>
      </c>
      <c r="CF87" s="61">
        <f>IF(COUNTIF(Setup_Hierarchy!$J$76:$IV$76,"="&amp;$K87)&lt;&gt;0,$L87,0)</f>
        <v>0</v>
      </c>
      <c r="CG87" s="61">
        <f>IF(COUNTIF(Setup_Hierarchy!$J$77:$IV$77,"="&amp;$K87)&lt;&gt;0,$L87,0)</f>
        <v>0</v>
      </c>
      <c r="CH87" s="61">
        <f>IF(COUNTIF(Setup_Hierarchy!$J$78:$IV$78,"="&amp;$K87)&lt;&gt;0,$L87,0)</f>
        <v>0</v>
      </c>
      <c r="CI87" s="61">
        <f>IF(COUNTIF(Setup_Hierarchy!$J$79:$IV$79,"="&amp;$K87)&lt;&gt;0,$L87,0)</f>
        <v>0</v>
      </c>
      <c r="CJ87" s="61">
        <f>IF(COUNTIF(Setup_Hierarchy!$J$80:$IV$80,"="&amp;$K87)&lt;&gt;0,$L87,0)</f>
        <v>0</v>
      </c>
      <c r="CK87" s="61">
        <f>IF(COUNTIF(Setup_Hierarchy!$J$81:$IV$81,"="&amp;$K87)&lt;&gt;0,$L87,0)</f>
        <v>0</v>
      </c>
      <c r="CL87" s="61">
        <f>IF(COUNTIF(Setup_Hierarchy!$J$82:$IV$82,"="&amp;$K87)&lt;&gt;0,$L87,0)</f>
        <v>0</v>
      </c>
      <c r="CM87" s="61">
        <f>IF(COUNTIF(Setup_Hierarchy!$J$83:$IV$83,"="&amp;$K87)&lt;&gt;0,$L87,0)</f>
        <v>0</v>
      </c>
      <c r="CN87" s="61">
        <f>IF(COUNTIF(Setup_Hierarchy!$J$84:$IV$84,"="&amp;$K87)&lt;&gt;0,$L87,0)</f>
        <v>8.98</v>
      </c>
      <c r="CO87" s="61">
        <f>IF(COUNTIF(Setup_Hierarchy!$J$85:$IV$85,"="&amp;$K87)&lt;&gt;0,$L87,0)</f>
        <v>8.98</v>
      </c>
      <c r="CP87" s="61">
        <f>IF(COUNTIF(Setup_Hierarchy!$J$86:$IV$86,"="&amp;$K87)&lt;&gt;0,$L87,0)</f>
        <v>0</v>
      </c>
      <c r="CQ87" s="61">
        <f>IF(COUNTIF(Setup_Hierarchy!$J$87:$IV$87,"="&amp;$K87)&lt;&gt;0,$L87,0)</f>
        <v>0</v>
      </c>
      <c r="CR87" s="61">
        <f>IF(COUNTIF(Setup_Hierarchy!$J$88:$IV$88,"="&amp;$K87)&lt;&gt;0,$L87,0)</f>
        <v>0</v>
      </c>
      <c r="CS87" s="61">
        <f>IF(COUNTIF(Setup_Hierarchy!$J$89:$IV$89,"="&amp;$K87)&lt;&gt;0,$L87,0)</f>
        <v>0</v>
      </c>
      <c r="CT87" s="61">
        <f>IF(COUNTIF(Setup_Hierarchy!$J$90:$IV$90,"="&amp;$K87)&lt;&gt;0,$L87,0)</f>
        <v>0</v>
      </c>
      <c r="CU87" s="61">
        <f>IF(COUNTIF(Setup_Hierarchy!$J$91:$IV$91,"="&amp;$K87)&lt;&gt;0,$L87,0)</f>
        <v>0</v>
      </c>
      <c r="CV87" s="61">
        <f>IF(COUNTIF(Setup_Hierarchy!$J$92:$IV$92,"="&amp;$K87)&lt;&gt;0,$L87,0)</f>
        <v>0</v>
      </c>
      <c r="CW87" s="61">
        <f>IF(COUNTIF(Setup_Hierarchy!$J$93:$IV$93,"="&amp;$K87)&lt;&gt;0,$L87,0)</f>
        <v>0</v>
      </c>
      <c r="CX87" s="61">
        <f>IF(COUNTIF(Setup_Hierarchy!$J$94:$IV$94,"="&amp;$K87)&lt;&gt;0,$L87,0)</f>
        <v>0</v>
      </c>
      <c r="CY87" s="61">
        <f>IF(COUNTIF(Setup_Hierarchy!$J$95:$IV$95,"="&amp;$K87)&lt;&gt;0,$L87,0)</f>
        <v>0</v>
      </c>
      <c r="CZ87" s="61">
        <f>IF(COUNTIF(Setup_Hierarchy!$J$96:$IV$96,"="&amp;$K87)&lt;&gt;0,$L87,0)</f>
        <v>0</v>
      </c>
      <c r="DA87" s="61">
        <f>IF(COUNTIF(Setup_Hierarchy!$J$97:$IV$97,"="&amp;$K87)&lt;&gt;0,$L87,0)</f>
        <v>0</v>
      </c>
      <c r="DB87" s="61">
        <f>IF(COUNTIF(Setup_Hierarchy!$J$98:$IV$98,"="&amp;$K87)&lt;&gt;0,$L87,0)</f>
        <v>0</v>
      </c>
      <c r="DC87" s="61">
        <f>IF(COUNTIF(Setup_Hierarchy!$J$99:$IV$99,"="&amp;$K87)&lt;&gt;0,$L87,0)</f>
        <v>0</v>
      </c>
      <c r="DD87" s="61">
        <f>IF(COUNTIF(Setup_Hierarchy!$J$100:$IV$100,"="&amp;$K87)&lt;&gt;0,$L87,0)</f>
        <v>0</v>
      </c>
      <c r="DE87" s="61">
        <f>IF(COUNTIF(Setup_Hierarchy!$J$101:$IV$101,"="&amp;$K87)&lt;&gt;0,$L87,0)</f>
        <v>0</v>
      </c>
      <c r="DF87" s="61">
        <f>IF(COUNTIF(Setup_Hierarchy!$J$102:$IV$102,"="&amp;$K87)&lt;&gt;0,$L87,0)</f>
        <v>0</v>
      </c>
      <c r="DG87" s="61">
        <f>IF(COUNTIF(Setup_Hierarchy!$J$103:$IV$103,"="&amp;$K87)&lt;&gt;0,$L87,0)</f>
        <v>0</v>
      </c>
      <c r="DH87" s="61">
        <f>IF(COUNTIF(Setup_Hierarchy!$J$104:$IV$104,"="&amp;$K87)&lt;&gt;0,$L87,0)</f>
        <v>0</v>
      </c>
      <c r="DI87" s="61">
        <f>IF(COUNTIF(Setup_Hierarchy!$J$105:$IV$105,"="&amp;$K87)&lt;&gt;0,$L87,0)</f>
        <v>0</v>
      </c>
      <c r="DJ87" s="61">
        <f>IF(COUNTIF(Setup_Hierarchy!$J$106:$IV$106,"="&amp;$K87)&lt;&gt;0,$L87,0)</f>
        <v>0</v>
      </c>
      <c r="DK87" s="61">
        <f>IF(COUNTIF(Setup_Hierarchy!$J$107:$IV$107,"="&amp;$K87)&lt;&gt;0,$L87,0)</f>
        <v>0</v>
      </c>
      <c r="DL87" s="61">
        <f>IF(COUNTIF(Setup_Hierarchy!$J$108:$IV$108,"="&amp;$K87)&lt;&gt;0,$L87,0)</f>
        <v>0</v>
      </c>
      <c r="DM87" s="61">
        <f>IF(COUNTIF(Setup_Hierarchy!$J$109:$IV$109,"="&amp;$K87)&lt;&gt;0,$L87,0)</f>
        <v>0</v>
      </c>
      <c r="DN87" s="61">
        <f>IF(COUNTIF(Setup_Hierarchy!$J$110:$IV$110,"="&amp;$K87)&lt;&gt;0,$L87,0)</f>
        <v>0</v>
      </c>
      <c r="DO87" s="61">
        <f>IF(COUNTIF(Setup_Hierarchy!$J$111:$IV$111,"="&amp;$K87)&lt;&gt;0,$L87,0)</f>
        <v>0</v>
      </c>
      <c r="DP87" s="61">
        <f>IF(COUNTIF(Setup_Hierarchy!$J$112:$IV$112,"="&amp;$K87)&lt;&gt;0,$L87,0)</f>
        <v>0</v>
      </c>
      <c r="DQ87" s="61">
        <f>IF(COUNTIF(Setup_Hierarchy!$J$113:$IV$113,"="&amp;$K87)&lt;&gt;0,$L87,0)</f>
        <v>0</v>
      </c>
      <c r="DR87" s="61">
        <f>IF(COUNTIF(Setup_Hierarchy!$J$114:$IV$114,"="&amp;$K87)&lt;&gt;0,$L87,0)</f>
        <v>0</v>
      </c>
      <c r="DS87" s="61">
        <f>IF(COUNTIF(Setup_Hierarchy!$J$115:$IV$115,"="&amp;$K87)&lt;&gt;0,$L87,0)</f>
        <v>0</v>
      </c>
      <c r="DT87" s="61">
        <f>IF(COUNTIF(Setup_Hierarchy!$J$116:$IV$116,"="&amp;$K87)&lt;&gt;0,$L87,0)</f>
        <v>0</v>
      </c>
    </row>
    <row r="88" spans="2:124" x14ac:dyDescent="0.2">
      <c r="B88" t="s">
        <v>43</v>
      </c>
      <c r="C88">
        <v>8</v>
      </c>
      <c r="D88" t="s">
        <v>18</v>
      </c>
      <c r="E88" t="s">
        <v>369</v>
      </c>
      <c r="F88" t="s">
        <v>525</v>
      </c>
      <c r="G88" t="s">
        <v>531</v>
      </c>
      <c r="H88" t="s">
        <v>7</v>
      </c>
      <c r="I88">
        <v>6.0436999999999998E-2</v>
      </c>
      <c r="J88">
        <v>-0.12739600000000001</v>
      </c>
      <c r="K88">
        <v>675</v>
      </c>
      <c r="L88">
        <v>0.23</v>
      </c>
      <c r="M88" s="61">
        <f>IF(COUNTIF(Setup_Hierarchy!$J$5:$IV$5,"="&amp;$K88)&lt;&gt;0,$L88,0)</f>
        <v>0.23</v>
      </c>
      <c r="N88" s="61">
        <f>IF(COUNTIF(Setup_Hierarchy!$J$6:$IV$6,"="&amp;$K88)&lt;&gt;0,$L88,0)</f>
        <v>0.23</v>
      </c>
      <c r="O88" s="61">
        <f>IF(COUNTIF(Setup_Hierarchy!$J$7:$IV$7,"="&amp;$K88)&lt;&gt;0,$L88,0)</f>
        <v>0.23</v>
      </c>
      <c r="P88" s="61">
        <f>IF(COUNTIF(Setup_Hierarchy!$J$8:$IV$8,"="&amp;$K88)&lt;&gt;0,$L88,0)</f>
        <v>0.23</v>
      </c>
      <c r="Q88" s="61">
        <f>IF(COUNTIF(Setup_Hierarchy!$J$9:$IV$9,"="&amp;$K88)&lt;&gt;0,$L88,0)</f>
        <v>0.23</v>
      </c>
      <c r="R88" s="61">
        <f>IF(COUNTIF(Setup_Hierarchy!$J$10:$IV$10,"="&amp;$K88)&lt;&gt;0,$L88,0)</f>
        <v>0</v>
      </c>
      <c r="S88" s="61">
        <f>IF(COUNTIF(Setup_Hierarchy!$J$11:$IV$11,"="&amp;$K88)&lt;&gt;0,$L88,0)</f>
        <v>0</v>
      </c>
      <c r="T88" s="61">
        <f>IF(COUNTIF(Setup_Hierarchy!$J$12:$IV$12,"="&amp;$K88)&lt;&gt;0,$L88,0)</f>
        <v>0</v>
      </c>
      <c r="U88" s="61">
        <f>IF(COUNTIF(Setup_Hierarchy!$J$13:$IV$13,"="&amp;$K88)&lt;&gt;0,$L88,0)</f>
        <v>0</v>
      </c>
      <c r="V88" s="61">
        <f>IF(COUNTIF(Setup_Hierarchy!$J$14:$IV$14,"="&amp;$K88)&lt;&gt;0,$L88,0)</f>
        <v>0</v>
      </c>
      <c r="W88" s="61">
        <f>IF(COUNTIF(Setup_Hierarchy!$J$15:$IV$15,"="&amp;$K88)&lt;&gt;0,$L88,0)</f>
        <v>0</v>
      </c>
      <c r="X88" s="61">
        <f>IF(COUNTIF(Setup_Hierarchy!$J$16:$IV$16,"="&amp;$K88)&lt;&gt;0,$L88,0)</f>
        <v>0</v>
      </c>
      <c r="Y88" s="61">
        <f>IF(COUNTIF(Setup_Hierarchy!$J$17:$IV$17,"="&amp;$K88)&lt;&gt;0,$L88,0)</f>
        <v>0</v>
      </c>
      <c r="Z88" s="61">
        <f>IF(COUNTIF(Setup_Hierarchy!$J$18:$IV$18,"="&amp;$K88)&lt;&gt;0,$L88,0)</f>
        <v>0.23</v>
      </c>
      <c r="AA88" s="61">
        <f>IF(COUNTIF(Setup_Hierarchy!$J$19:$IV$19,"="&amp;$K88)&lt;&gt;0,$L88,0)</f>
        <v>0.23</v>
      </c>
      <c r="AB88" s="61">
        <f>IF(COUNTIF(Setup_Hierarchy!$J$20:$IV$20,"="&amp;$K88)&lt;&gt;0,$L88,0)</f>
        <v>0</v>
      </c>
      <c r="AC88" s="61">
        <f>IF(COUNTIF(Setup_Hierarchy!$J$21:$IV$21,"="&amp;$K88)&lt;&gt;0,$L88,0)</f>
        <v>0</v>
      </c>
      <c r="AD88" s="61">
        <f>IF(COUNTIF(Setup_Hierarchy!$J$22:$IV$22,"="&amp;$K88)&lt;&gt;0,$L88,0)</f>
        <v>0</v>
      </c>
      <c r="AE88" s="61">
        <f>IF(COUNTIF(Setup_Hierarchy!$J$23:$IV$23,"="&amp;$K88)&lt;&gt;0,$L88,0)</f>
        <v>0</v>
      </c>
      <c r="AF88" s="61">
        <f>IF(COUNTIF(Setup_Hierarchy!$J$24:$IV$24,"="&amp;$K88)&lt;&gt;0,$L88,0)</f>
        <v>0</v>
      </c>
      <c r="AG88" s="61">
        <f>IF(COUNTIF(Setup_Hierarchy!$J$25:$IV$25,"="&amp;$K88)&lt;&gt;0,$L88,0)</f>
        <v>0</v>
      </c>
      <c r="AH88" s="61">
        <f>IF(COUNTIF(Setup_Hierarchy!$J$26:$IV$26,"="&amp;$K88)&lt;&gt;0,$L88,0)</f>
        <v>0</v>
      </c>
      <c r="AI88" s="61">
        <f>IF(COUNTIF(Setup_Hierarchy!$J$27:$IV$27,"="&amp;$K88)&lt;&gt;0,$L88,0)</f>
        <v>0</v>
      </c>
      <c r="AJ88" s="61">
        <f>IF(COUNTIF(Setup_Hierarchy!$J$28:$IV$28,"="&amp;$K88)&lt;&gt;0,$L88,0)</f>
        <v>0</v>
      </c>
      <c r="AK88" s="61">
        <f>IF(COUNTIF(Setup_Hierarchy!$J$29:$IV$29,"="&amp;$K88)&lt;&gt;0,$L88,0)</f>
        <v>0</v>
      </c>
      <c r="AL88" s="61">
        <f>IF(COUNTIF(Setup_Hierarchy!$J$30:$IV$30,"="&amp;$K88)&lt;&gt;0,$L88,0)</f>
        <v>0</v>
      </c>
      <c r="AM88" s="61">
        <f>IF(COUNTIF(Setup_Hierarchy!$J$31:$IV$31,"="&amp;$K88)&lt;&gt;0,$L88,0)</f>
        <v>0</v>
      </c>
      <c r="AN88" s="61">
        <f>IF(COUNTIF(Setup_Hierarchy!$J$32:$IV$32,"="&amp;$K88)&lt;&gt;0,$L88,0)</f>
        <v>0</v>
      </c>
      <c r="AO88" s="61">
        <f>IF(COUNTIF(Setup_Hierarchy!$J$33:$IV$33,"="&amp;$K88)&lt;&gt;0,$L88,0)</f>
        <v>0</v>
      </c>
      <c r="AP88" s="61">
        <f>IF(COUNTIF(Setup_Hierarchy!$J$34:$IV$34,"="&amp;$K88)&lt;&gt;0,$L88,0)</f>
        <v>0</v>
      </c>
      <c r="AQ88" s="61">
        <f>IF(COUNTIF(Setup_Hierarchy!$J$35:$IV$35,"="&amp;$K88)&lt;&gt;0,$L88,0)</f>
        <v>0</v>
      </c>
      <c r="AR88" s="61">
        <f>IF(COUNTIF(Setup_Hierarchy!$J$36:$IV$36,"="&amp;$K88)&lt;&gt;0,$L88,0)</f>
        <v>0</v>
      </c>
      <c r="AS88" s="61">
        <f>IF(COUNTIF(Setup_Hierarchy!$J$37:$IV$37,"="&amp;$K88)&lt;&gt;0,$L88,0)</f>
        <v>0</v>
      </c>
      <c r="AT88" s="61">
        <f>IF(COUNTIF(Setup_Hierarchy!$J$38:$IV$38,"="&amp;$K88)&lt;&gt;0,$L88,0)</f>
        <v>0</v>
      </c>
      <c r="AU88" s="61">
        <f>IF(COUNTIF(Setup_Hierarchy!$J$39:$IV$39,"="&amp;$K88)&lt;&gt;0,$L88,0)</f>
        <v>0</v>
      </c>
      <c r="AV88" s="61">
        <f>IF(COUNTIF(Setup_Hierarchy!$J$40:$IV$40,"="&amp;$K88)&lt;&gt;0,$L88,0)</f>
        <v>0</v>
      </c>
      <c r="AW88" s="61">
        <f>IF(COUNTIF(Setup_Hierarchy!$J$41:$IV$41,"="&amp;$K88)&lt;&gt;0,$L88,0)</f>
        <v>0</v>
      </c>
      <c r="AX88" s="61">
        <f>IF(COUNTIF(Setup_Hierarchy!$J$42:$IV$42,"="&amp;$K88)&lt;&gt;0,$L88,0)</f>
        <v>0</v>
      </c>
      <c r="AY88" s="61">
        <f>IF(COUNTIF(Setup_Hierarchy!$J$43:$IV$43,"="&amp;$K88)&lt;&gt;0,$L88,0)</f>
        <v>0</v>
      </c>
      <c r="AZ88" s="61">
        <f>IF(COUNTIF(Setup_Hierarchy!$J$44:$IV$44,"="&amp;$K88)&lt;&gt;0,$L88,0)</f>
        <v>0</v>
      </c>
      <c r="BA88" s="61">
        <f>IF(COUNTIF(Setup_Hierarchy!$J$45:$IV$45,"="&amp;$K88)&lt;&gt;0,$L88,0)</f>
        <v>0</v>
      </c>
      <c r="BB88" s="61">
        <f>IF(COUNTIF(Setup_Hierarchy!$J$46:$IV$46,"="&amp;$K88)&lt;&gt;0,$L88,0)</f>
        <v>0</v>
      </c>
      <c r="BC88" s="61">
        <f>IF(COUNTIF(Setup_Hierarchy!$J$47:$IV$47,"="&amp;$K88)&lt;&gt;0,$L88,0)</f>
        <v>0</v>
      </c>
      <c r="BD88" s="61">
        <f>IF(COUNTIF(Setup_Hierarchy!$J$48:$IV$48,"="&amp;$K88)&lt;&gt;0,$L88,0)</f>
        <v>0</v>
      </c>
      <c r="BE88" s="61">
        <f>IF(COUNTIF(Setup_Hierarchy!$J$49:$IV$49,"="&amp;$K88)&lt;&gt;0,$L88,0)</f>
        <v>0</v>
      </c>
      <c r="BF88" s="61">
        <f>IF(COUNTIF(Setup_Hierarchy!$J$50:$IV$50,"="&amp;$K88)&lt;&gt;0,$L88,0)</f>
        <v>0</v>
      </c>
      <c r="BG88" s="61">
        <f>IF(COUNTIF(Setup_Hierarchy!$J$51:$IV$51,"="&amp;$K88)&lt;&gt;0,$L88,0)</f>
        <v>0</v>
      </c>
      <c r="BH88" s="61">
        <f>IF(COUNTIF(Setup_Hierarchy!$J$52:$IV$52,"="&amp;$K88)&lt;&gt;0,$L88,0)</f>
        <v>0</v>
      </c>
      <c r="BI88" s="61">
        <f>IF(COUNTIF(Setup_Hierarchy!$J$53:$IV$53,"="&amp;$K88)&lt;&gt;0,$L88,0)</f>
        <v>0</v>
      </c>
      <c r="BJ88" s="61">
        <f>IF(COUNTIF(Setup_Hierarchy!$J$54:$IV$54,"="&amp;$K88)&lt;&gt;0,$L88,0)</f>
        <v>0</v>
      </c>
      <c r="BK88" s="61">
        <f>IF(COUNTIF(Setup_Hierarchy!$J$55:$IV$55,"="&amp;$K88)&lt;&gt;0,$L88,0)</f>
        <v>0</v>
      </c>
      <c r="BL88" s="61">
        <f>IF(COUNTIF(Setup_Hierarchy!$J$56:$IV$56,"="&amp;$K88)&lt;&gt;0,$L88,0)</f>
        <v>0</v>
      </c>
      <c r="BM88" s="61">
        <f>IF(COUNTIF(Setup_Hierarchy!$J$57:$IV$57,"="&amp;$K88)&lt;&gt;0,$L88,0)</f>
        <v>0</v>
      </c>
      <c r="BN88" s="61">
        <f>IF(COUNTIF(Setup_Hierarchy!$J$58:$IV$58,"="&amp;$K88)&lt;&gt;0,$L88,0)</f>
        <v>0</v>
      </c>
      <c r="BO88" s="61">
        <f>IF(COUNTIF(Setup_Hierarchy!$J$59:$IV$59,"="&amp;$K88)&lt;&gt;0,$L88,0)</f>
        <v>0</v>
      </c>
      <c r="BP88" s="61">
        <f>IF(COUNTIF(Setup_Hierarchy!$J$60:$IV$60,"="&amp;$K88)&lt;&gt;0,$L88,0)</f>
        <v>0</v>
      </c>
      <c r="BQ88" s="61">
        <f>IF(COUNTIF(Setup_Hierarchy!$J$61:$IV$61,"="&amp;$K88)&lt;&gt;0,$L88,0)</f>
        <v>0</v>
      </c>
      <c r="BR88" s="61">
        <f>IF(COUNTIF(Setup_Hierarchy!$J$62:$IV$62,"="&amp;$K88)&lt;&gt;0,$L88,0)</f>
        <v>0</v>
      </c>
      <c r="BS88" s="61">
        <f>IF(COUNTIF(Setup_Hierarchy!$J$63:$IV$63,"="&amp;$K88)&lt;&gt;0,$L88,0)</f>
        <v>0</v>
      </c>
      <c r="BT88" s="61">
        <f>IF(COUNTIF(Setup_Hierarchy!$J$64:$IV$64,"="&amp;$K88)&lt;&gt;0,$L88,0)</f>
        <v>0</v>
      </c>
      <c r="BU88" s="61">
        <f>IF(COUNTIF(Setup_Hierarchy!$J$65:$IV$65,"="&amp;$K88)&lt;&gt;0,$L88,0)</f>
        <v>0</v>
      </c>
      <c r="BV88" s="61">
        <f>IF(COUNTIF(Setup_Hierarchy!$J$66:$IV$66,"="&amp;$K88)&lt;&gt;0,$L88,0)</f>
        <v>0</v>
      </c>
      <c r="BW88" s="61">
        <f>IF(COUNTIF(Setup_Hierarchy!$J$67:$IV$67,"="&amp;$K88)&lt;&gt;0,$L88,0)</f>
        <v>0</v>
      </c>
      <c r="BX88" s="61">
        <f>IF(COUNTIF(Setup_Hierarchy!$J$68:$IV$68,"="&amp;$K88)&lt;&gt;0,$L88,0)</f>
        <v>0</v>
      </c>
      <c r="BY88" s="61">
        <f>IF(COUNTIF(Setup_Hierarchy!$J$69:$IV$69,"="&amp;$K88)&lt;&gt;0,$L88,0)</f>
        <v>0</v>
      </c>
      <c r="BZ88" s="61">
        <f>IF(COUNTIF(Setup_Hierarchy!$J$70:$IV$70,"="&amp;$K88)&lt;&gt;0,$L88,0)</f>
        <v>0</v>
      </c>
      <c r="CA88" s="61">
        <f>IF(COUNTIF(Setup_Hierarchy!$J$71:$IV$71,"="&amp;$K88)&lt;&gt;0,$L88,0)</f>
        <v>0</v>
      </c>
      <c r="CB88" s="61">
        <f>IF(COUNTIF(Setup_Hierarchy!$J$72:$IV$72,"="&amp;$K88)&lt;&gt;0,$L88,0)</f>
        <v>0</v>
      </c>
      <c r="CC88" s="61">
        <f>IF(COUNTIF(Setup_Hierarchy!$J$73:$IV$73,"="&amp;$K88)&lt;&gt;0,$L88,0)</f>
        <v>0</v>
      </c>
      <c r="CD88" s="61">
        <f>IF(COUNTIF(Setup_Hierarchy!$J$74:$IV$74,"="&amp;$K88)&lt;&gt;0,$L88,0)</f>
        <v>0</v>
      </c>
      <c r="CE88" s="61">
        <f>IF(COUNTIF(Setup_Hierarchy!$J$75:$IV$75,"="&amp;$K88)&lt;&gt;0,$L88,0)</f>
        <v>0</v>
      </c>
      <c r="CF88" s="61">
        <f>IF(COUNTIF(Setup_Hierarchy!$J$76:$IV$76,"="&amp;$K88)&lt;&gt;0,$L88,0)</f>
        <v>0</v>
      </c>
      <c r="CG88" s="61">
        <f>IF(COUNTIF(Setup_Hierarchy!$J$77:$IV$77,"="&amp;$K88)&lt;&gt;0,$L88,0)</f>
        <v>0</v>
      </c>
      <c r="CH88" s="61">
        <f>IF(COUNTIF(Setup_Hierarchy!$J$78:$IV$78,"="&amp;$K88)&lt;&gt;0,$L88,0)</f>
        <v>0</v>
      </c>
      <c r="CI88" s="61">
        <f>IF(COUNTIF(Setup_Hierarchy!$J$79:$IV$79,"="&amp;$K88)&lt;&gt;0,$L88,0)</f>
        <v>0</v>
      </c>
      <c r="CJ88" s="61">
        <f>IF(COUNTIF(Setup_Hierarchy!$J$80:$IV$80,"="&amp;$K88)&lt;&gt;0,$L88,0)</f>
        <v>0</v>
      </c>
      <c r="CK88" s="61">
        <f>IF(COUNTIF(Setup_Hierarchy!$J$81:$IV$81,"="&amp;$K88)&lt;&gt;0,$L88,0)</f>
        <v>0</v>
      </c>
      <c r="CL88" s="61">
        <f>IF(COUNTIF(Setup_Hierarchy!$J$82:$IV$82,"="&amp;$K88)&lt;&gt;0,$L88,0)</f>
        <v>0</v>
      </c>
      <c r="CM88" s="61">
        <f>IF(COUNTIF(Setup_Hierarchy!$J$83:$IV$83,"="&amp;$K88)&lt;&gt;0,$L88,0)</f>
        <v>0</v>
      </c>
      <c r="CN88" s="61">
        <f>IF(COUNTIF(Setup_Hierarchy!$J$84:$IV$84,"="&amp;$K88)&lt;&gt;0,$L88,0)</f>
        <v>0</v>
      </c>
      <c r="CO88" s="61">
        <f>IF(COUNTIF(Setup_Hierarchy!$J$85:$IV$85,"="&amp;$K88)&lt;&gt;0,$L88,0)</f>
        <v>0</v>
      </c>
      <c r="CP88" s="61">
        <f>IF(COUNTIF(Setup_Hierarchy!$J$86:$IV$86,"="&amp;$K88)&lt;&gt;0,$L88,0)</f>
        <v>0</v>
      </c>
      <c r="CQ88" s="61">
        <f>IF(COUNTIF(Setup_Hierarchy!$J$87:$IV$87,"="&amp;$K88)&lt;&gt;0,$L88,0)</f>
        <v>0</v>
      </c>
      <c r="CR88" s="61">
        <f>IF(COUNTIF(Setup_Hierarchy!$J$88:$IV$88,"="&amp;$K88)&lt;&gt;0,$L88,0)</f>
        <v>0</v>
      </c>
      <c r="CS88" s="61">
        <f>IF(COUNTIF(Setup_Hierarchy!$J$89:$IV$89,"="&amp;$K88)&lt;&gt;0,$L88,0)</f>
        <v>0</v>
      </c>
      <c r="CT88" s="61">
        <f>IF(COUNTIF(Setup_Hierarchy!$J$90:$IV$90,"="&amp;$K88)&lt;&gt;0,$L88,0)</f>
        <v>0</v>
      </c>
      <c r="CU88" s="61">
        <f>IF(COUNTIF(Setup_Hierarchy!$J$91:$IV$91,"="&amp;$K88)&lt;&gt;0,$L88,0)</f>
        <v>0</v>
      </c>
      <c r="CV88" s="61">
        <f>IF(COUNTIF(Setup_Hierarchy!$J$92:$IV$92,"="&amp;$K88)&lt;&gt;0,$L88,0)</f>
        <v>0</v>
      </c>
      <c r="CW88" s="61">
        <f>IF(COUNTIF(Setup_Hierarchy!$J$93:$IV$93,"="&amp;$K88)&lt;&gt;0,$L88,0)</f>
        <v>0</v>
      </c>
      <c r="CX88" s="61">
        <f>IF(COUNTIF(Setup_Hierarchy!$J$94:$IV$94,"="&amp;$K88)&lt;&gt;0,$L88,0)</f>
        <v>0</v>
      </c>
      <c r="CY88" s="61">
        <f>IF(COUNTIF(Setup_Hierarchy!$J$95:$IV$95,"="&amp;$K88)&lt;&gt;0,$L88,0)</f>
        <v>0</v>
      </c>
      <c r="CZ88" s="61">
        <f>IF(COUNTIF(Setup_Hierarchy!$J$96:$IV$96,"="&amp;$K88)&lt;&gt;0,$L88,0)</f>
        <v>0</v>
      </c>
      <c r="DA88" s="61">
        <f>IF(COUNTIF(Setup_Hierarchy!$J$97:$IV$97,"="&amp;$K88)&lt;&gt;0,$L88,0)</f>
        <v>0</v>
      </c>
      <c r="DB88" s="61">
        <f>IF(COUNTIF(Setup_Hierarchy!$J$98:$IV$98,"="&amp;$K88)&lt;&gt;0,$L88,0)</f>
        <v>0</v>
      </c>
      <c r="DC88" s="61">
        <f>IF(COUNTIF(Setup_Hierarchy!$J$99:$IV$99,"="&amp;$K88)&lt;&gt;0,$L88,0)</f>
        <v>0</v>
      </c>
      <c r="DD88" s="61">
        <f>IF(COUNTIF(Setup_Hierarchy!$J$100:$IV$100,"="&amp;$K88)&lt;&gt;0,$L88,0)</f>
        <v>0</v>
      </c>
      <c r="DE88" s="61">
        <f>IF(COUNTIF(Setup_Hierarchy!$J$101:$IV$101,"="&amp;$K88)&lt;&gt;0,$L88,0)</f>
        <v>0</v>
      </c>
      <c r="DF88" s="61">
        <f>IF(COUNTIF(Setup_Hierarchy!$J$102:$IV$102,"="&amp;$K88)&lt;&gt;0,$L88,0)</f>
        <v>0</v>
      </c>
      <c r="DG88" s="61">
        <f>IF(COUNTIF(Setup_Hierarchy!$J$103:$IV$103,"="&amp;$K88)&lt;&gt;0,$L88,0)</f>
        <v>0</v>
      </c>
      <c r="DH88" s="61">
        <f>IF(COUNTIF(Setup_Hierarchy!$J$104:$IV$104,"="&amp;$K88)&lt;&gt;0,$L88,0)</f>
        <v>0</v>
      </c>
      <c r="DI88" s="61">
        <f>IF(COUNTIF(Setup_Hierarchy!$J$105:$IV$105,"="&amp;$K88)&lt;&gt;0,$L88,0)</f>
        <v>0</v>
      </c>
      <c r="DJ88" s="61">
        <f>IF(COUNTIF(Setup_Hierarchy!$J$106:$IV$106,"="&amp;$K88)&lt;&gt;0,$L88,0)</f>
        <v>0</v>
      </c>
      <c r="DK88" s="61">
        <f>IF(COUNTIF(Setup_Hierarchy!$J$107:$IV$107,"="&amp;$K88)&lt;&gt;0,$L88,0)</f>
        <v>0</v>
      </c>
      <c r="DL88" s="61">
        <f>IF(COUNTIF(Setup_Hierarchy!$J$108:$IV$108,"="&amp;$K88)&lt;&gt;0,$L88,0)</f>
        <v>0</v>
      </c>
      <c r="DM88" s="61">
        <f>IF(COUNTIF(Setup_Hierarchy!$J$109:$IV$109,"="&amp;$K88)&lt;&gt;0,$L88,0)</f>
        <v>0</v>
      </c>
      <c r="DN88" s="61">
        <f>IF(COUNTIF(Setup_Hierarchy!$J$110:$IV$110,"="&amp;$K88)&lt;&gt;0,$L88,0)</f>
        <v>0</v>
      </c>
      <c r="DO88" s="61">
        <f>IF(COUNTIF(Setup_Hierarchy!$J$111:$IV$111,"="&amp;$K88)&lt;&gt;0,$L88,0)</f>
        <v>0</v>
      </c>
      <c r="DP88" s="61">
        <f>IF(COUNTIF(Setup_Hierarchy!$J$112:$IV$112,"="&amp;$K88)&lt;&gt;0,$L88,0)</f>
        <v>0</v>
      </c>
      <c r="DQ88" s="61">
        <f>IF(COUNTIF(Setup_Hierarchy!$J$113:$IV$113,"="&amp;$K88)&lt;&gt;0,$L88,0)</f>
        <v>0</v>
      </c>
      <c r="DR88" s="61">
        <f>IF(COUNTIF(Setup_Hierarchy!$J$114:$IV$114,"="&amp;$K88)&lt;&gt;0,$L88,0)</f>
        <v>0</v>
      </c>
      <c r="DS88" s="61">
        <f>IF(COUNTIF(Setup_Hierarchy!$J$115:$IV$115,"="&amp;$K88)&lt;&gt;0,$L88,0)</f>
        <v>0</v>
      </c>
      <c r="DT88" s="61">
        <f>IF(COUNTIF(Setup_Hierarchy!$J$116:$IV$116,"="&amp;$K88)&lt;&gt;0,$L88,0)</f>
        <v>0</v>
      </c>
    </row>
    <row r="89" spans="2:124" x14ac:dyDescent="0.2">
      <c r="B89" t="s">
        <v>43</v>
      </c>
      <c r="C89">
        <v>8</v>
      </c>
      <c r="D89" t="s">
        <v>18</v>
      </c>
      <c r="E89" t="s">
        <v>369</v>
      </c>
      <c r="F89" t="s">
        <v>525</v>
      </c>
      <c r="G89" t="s">
        <v>531</v>
      </c>
      <c r="H89" t="s">
        <v>7</v>
      </c>
      <c r="I89">
        <v>6.0436999999999998E-2</v>
      </c>
      <c r="J89">
        <v>-0.12739600000000001</v>
      </c>
      <c r="K89">
        <v>677</v>
      </c>
      <c r="L89">
        <v>7560.38</v>
      </c>
      <c r="M89" s="61">
        <f>IF(COUNTIF(Setup_Hierarchy!$J$5:$IV$5,"="&amp;$K89)&lt;&gt;0,$L89,0)</f>
        <v>7560.38</v>
      </c>
      <c r="N89" s="61">
        <f>IF(COUNTIF(Setup_Hierarchy!$J$6:$IV$6,"="&amp;$K89)&lt;&gt;0,$L89,0)</f>
        <v>7560.38</v>
      </c>
      <c r="O89" s="61">
        <f>IF(COUNTIF(Setup_Hierarchy!$J$7:$IV$7,"="&amp;$K89)&lt;&gt;0,$L89,0)</f>
        <v>7560.38</v>
      </c>
      <c r="P89" s="61">
        <f>IF(COUNTIF(Setup_Hierarchy!$J$8:$IV$8,"="&amp;$K89)&lt;&gt;0,$L89,0)</f>
        <v>7560.38</v>
      </c>
      <c r="Q89" s="61">
        <f>IF(COUNTIF(Setup_Hierarchy!$J$9:$IV$9,"="&amp;$K89)&lt;&gt;0,$L89,0)</f>
        <v>7560.38</v>
      </c>
      <c r="R89" s="61">
        <f>IF(COUNTIF(Setup_Hierarchy!$J$10:$IV$10,"="&amp;$K89)&lt;&gt;0,$L89,0)</f>
        <v>0</v>
      </c>
      <c r="S89" s="61">
        <f>IF(COUNTIF(Setup_Hierarchy!$J$11:$IV$11,"="&amp;$K89)&lt;&gt;0,$L89,0)</f>
        <v>0</v>
      </c>
      <c r="T89" s="61">
        <f>IF(COUNTIF(Setup_Hierarchy!$J$12:$IV$12,"="&amp;$K89)&lt;&gt;0,$L89,0)</f>
        <v>0</v>
      </c>
      <c r="U89" s="61">
        <f>IF(COUNTIF(Setup_Hierarchy!$J$13:$IV$13,"="&amp;$K89)&lt;&gt;0,$L89,0)</f>
        <v>0</v>
      </c>
      <c r="V89" s="61">
        <f>IF(COUNTIF(Setup_Hierarchy!$J$14:$IV$14,"="&amp;$K89)&lt;&gt;0,$L89,0)</f>
        <v>0</v>
      </c>
      <c r="W89" s="61">
        <f>IF(COUNTIF(Setup_Hierarchy!$J$15:$IV$15,"="&amp;$K89)&lt;&gt;0,$L89,0)</f>
        <v>0</v>
      </c>
      <c r="X89" s="61">
        <f>IF(COUNTIF(Setup_Hierarchy!$J$16:$IV$16,"="&amp;$K89)&lt;&gt;0,$L89,0)</f>
        <v>0</v>
      </c>
      <c r="Y89" s="61">
        <f>IF(COUNTIF(Setup_Hierarchy!$J$17:$IV$17,"="&amp;$K89)&lt;&gt;0,$L89,0)</f>
        <v>0</v>
      </c>
      <c r="Z89" s="61">
        <f>IF(COUNTIF(Setup_Hierarchy!$J$18:$IV$18,"="&amp;$K89)&lt;&gt;0,$L89,0)</f>
        <v>0</v>
      </c>
      <c r="AA89" s="61">
        <f>IF(COUNTIF(Setup_Hierarchy!$J$19:$IV$19,"="&amp;$K89)&lt;&gt;0,$L89,0)</f>
        <v>0</v>
      </c>
      <c r="AB89" s="61">
        <f>IF(COUNTIF(Setup_Hierarchy!$J$20:$IV$20,"="&amp;$K89)&lt;&gt;0,$L89,0)</f>
        <v>0</v>
      </c>
      <c r="AC89" s="61">
        <f>IF(COUNTIF(Setup_Hierarchy!$J$21:$IV$21,"="&amp;$K89)&lt;&gt;0,$L89,0)</f>
        <v>7560.38</v>
      </c>
      <c r="AD89" s="61">
        <f>IF(COUNTIF(Setup_Hierarchy!$J$22:$IV$22,"="&amp;$K89)&lt;&gt;0,$L89,0)</f>
        <v>7560.38</v>
      </c>
      <c r="AE89" s="61">
        <f>IF(COUNTIF(Setup_Hierarchy!$J$23:$IV$23,"="&amp;$K89)&lt;&gt;0,$L89,0)</f>
        <v>0</v>
      </c>
      <c r="AF89" s="61">
        <f>IF(COUNTIF(Setup_Hierarchy!$J$24:$IV$24,"="&amp;$K89)&lt;&gt;0,$L89,0)</f>
        <v>0</v>
      </c>
      <c r="AG89" s="61">
        <f>IF(COUNTIF(Setup_Hierarchy!$J$25:$IV$25,"="&amp;$K89)&lt;&gt;0,$L89,0)</f>
        <v>0</v>
      </c>
      <c r="AH89" s="61">
        <f>IF(COUNTIF(Setup_Hierarchy!$J$26:$IV$26,"="&amp;$K89)&lt;&gt;0,$L89,0)</f>
        <v>0</v>
      </c>
      <c r="AI89" s="61">
        <f>IF(COUNTIF(Setup_Hierarchy!$J$27:$IV$27,"="&amp;$K89)&lt;&gt;0,$L89,0)</f>
        <v>0</v>
      </c>
      <c r="AJ89" s="61">
        <f>IF(COUNTIF(Setup_Hierarchy!$J$28:$IV$28,"="&amp;$K89)&lt;&gt;0,$L89,0)</f>
        <v>0</v>
      </c>
      <c r="AK89" s="61">
        <f>IF(COUNTIF(Setup_Hierarchy!$J$29:$IV$29,"="&amp;$K89)&lt;&gt;0,$L89,0)</f>
        <v>0</v>
      </c>
      <c r="AL89" s="61">
        <f>IF(COUNTIF(Setup_Hierarchy!$J$30:$IV$30,"="&amp;$K89)&lt;&gt;0,$L89,0)</f>
        <v>0</v>
      </c>
      <c r="AM89" s="61">
        <f>IF(COUNTIF(Setup_Hierarchy!$J$31:$IV$31,"="&amp;$K89)&lt;&gt;0,$L89,0)</f>
        <v>0</v>
      </c>
      <c r="AN89" s="61">
        <f>IF(COUNTIF(Setup_Hierarchy!$J$32:$IV$32,"="&amp;$K89)&lt;&gt;0,$L89,0)</f>
        <v>0</v>
      </c>
      <c r="AO89" s="61">
        <f>IF(COUNTIF(Setup_Hierarchy!$J$33:$IV$33,"="&amp;$K89)&lt;&gt;0,$L89,0)</f>
        <v>0</v>
      </c>
      <c r="AP89" s="61">
        <f>IF(COUNTIF(Setup_Hierarchy!$J$34:$IV$34,"="&amp;$K89)&lt;&gt;0,$L89,0)</f>
        <v>0</v>
      </c>
      <c r="AQ89" s="61">
        <f>IF(COUNTIF(Setup_Hierarchy!$J$35:$IV$35,"="&amp;$K89)&lt;&gt;0,$L89,0)</f>
        <v>0</v>
      </c>
      <c r="AR89" s="61">
        <f>IF(COUNTIF(Setup_Hierarchy!$J$36:$IV$36,"="&amp;$K89)&lt;&gt;0,$L89,0)</f>
        <v>0</v>
      </c>
      <c r="AS89" s="61">
        <f>IF(COUNTIF(Setup_Hierarchy!$J$37:$IV$37,"="&amp;$K89)&lt;&gt;0,$L89,0)</f>
        <v>0</v>
      </c>
      <c r="AT89" s="61">
        <f>IF(COUNTIF(Setup_Hierarchy!$J$38:$IV$38,"="&amp;$K89)&lt;&gt;0,$L89,0)</f>
        <v>0</v>
      </c>
      <c r="AU89" s="61">
        <f>IF(COUNTIF(Setup_Hierarchy!$J$39:$IV$39,"="&amp;$K89)&lt;&gt;0,$L89,0)</f>
        <v>0</v>
      </c>
      <c r="AV89" s="61">
        <f>IF(COUNTIF(Setup_Hierarchy!$J$40:$IV$40,"="&amp;$K89)&lt;&gt;0,$L89,0)</f>
        <v>0</v>
      </c>
      <c r="AW89" s="61">
        <f>IF(COUNTIF(Setup_Hierarchy!$J$41:$IV$41,"="&amp;$K89)&lt;&gt;0,$L89,0)</f>
        <v>0</v>
      </c>
      <c r="AX89" s="61">
        <f>IF(COUNTIF(Setup_Hierarchy!$J$42:$IV$42,"="&amp;$K89)&lt;&gt;0,$L89,0)</f>
        <v>0</v>
      </c>
      <c r="AY89" s="61">
        <f>IF(COUNTIF(Setup_Hierarchy!$J$43:$IV$43,"="&amp;$K89)&lt;&gt;0,$L89,0)</f>
        <v>0</v>
      </c>
      <c r="AZ89" s="61">
        <f>IF(COUNTIF(Setup_Hierarchy!$J$44:$IV$44,"="&amp;$K89)&lt;&gt;0,$L89,0)</f>
        <v>0</v>
      </c>
      <c r="BA89" s="61">
        <f>IF(COUNTIF(Setup_Hierarchy!$J$45:$IV$45,"="&amp;$K89)&lt;&gt;0,$L89,0)</f>
        <v>0</v>
      </c>
      <c r="BB89" s="61">
        <f>IF(COUNTIF(Setup_Hierarchy!$J$46:$IV$46,"="&amp;$K89)&lt;&gt;0,$L89,0)</f>
        <v>0</v>
      </c>
      <c r="BC89" s="61">
        <f>IF(COUNTIF(Setup_Hierarchy!$J$47:$IV$47,"="&amp;$K89)&lt;&gt;0,$L89,0)</f>
        <v>0</v>
      </c>
      <c r="BD89" s="61">
        <f>IF(COUNTIF(Setup_Hierarchy!$J$48:$IV$48,"="&amp;$K89)&lt;&gt;0,$L89,0)</f>
        <v>0</v>
      </c>
      <c r="BE89" s="61">
        <f>IF(COUNTIF(Setup_Hierarchy!$J$49:$IV$49,"="&amp;$K89)&lt;&gt;0,$L89,0)</f>
        <v>0</v>
      </c>
      <c r="BF89" s="61">
        <f>IF(COUNTIF(Setup_Hierarchy!$J$50:$IV$50,"="&amp;$K89)&lt;&gt;0,$L89,0)</f>
        <v>0</v>
      </c>
      <c r="BG89" s="61">
        <f>IF(COUNTIF(Setup_Hierarchy!$J$51:$IV$51,"="&amp;$K89)&lt;&gt;0,$L89,0)</f>
        <v>0</v>
      </c>
      <c r="BH89" s="61">
        <f>IF(COUNTIF(Setup_Hierarchy!$J$52:$IV$52,"="&amp;$K89)&lt;&gt;0,$L89,0)</f>
        <v>0</v>
      </c>
      <c r="BI89" s="61">
        <f>IF(COUNTIF(Setup_Hierarchy!$J$53:$IV$53,"="&amp;$K89)&lt;&gt;0,$L89,0)</f>
        <v>0</v>
      </c>
      <c r="BJ89" s="61">
        <f>IF(COUNTIF(Setup_Hierarchy!$J$54:$IV$54,"="&amp;$K89)&lt;&gt;0,$L89,0)</f>
        <v>0</v>
      </c>
      <c r="BK89" s="61">
        <f>IF(COUNTIF(Setup_Hierarchy!$J$55:$IV$55,"="&amp;$K89)&lt;&gt;0,$L89,0)</f>
        <v>0</v>
      </c>
      <c r="BL89" s="61">
        <f>IF(COUNTIF(Setup_Hierarchy!$J$56:$IV$56,"="&amp;$K89)&lt;&gt;0,$L89,0)</f>
        <v>0</v>
      </c>
      <c r="BM89" s="61">
        <f>IF(COUNTIF(Setup_Hierarchy!$J$57:$IV$57,"="&amp;$K89)&lt;&gt;0,$L89,0)</f>
        <v>0</v>
      </c>
      <c r="BN89" s="61">
        <f>IF(COUNTIF(Setup_Hierarchy!$J$58:$IV$58,"="&amp;$K89)&lt;&gt;0,$L89,0)</f>
        <v>0</v>
      </c>
      <c r="BO89" s="61">
        <f>IF(COUNTIF(Setup_Hierarchy!$J$59:$IV$59,"="&amp;$K89)&lt;&gt;0,$L89,0)</f>
        <v>0</v>
      </c>
      <c r="BP89" s="61">
        <f>IF(COUNTIF(Setup_Hierarchy!$J$60:$IV$60,"="&amp;$K89)&lt;&gt;0,$L89,0)</f>
        <v>0</v>
      </c>
      <c r="BQ89" s="61">
        <f>IF(COUNTIF(Setup_Hierarchy!$J$61:$IV$61,"="&amp;$K89)&lt;&gt;0,$L89,0)</f>
        <v>0</v>
      </c>
      <c r="BR89" s="61">
        <f>IF(COUNTIF(Setup_Hierarchy!$J$62:$IV$62,"="&amp;$K89)&lt;&gt;0,$L89,0)</f>
        <v>0</v>
      </c>
      <c r="BS89" s="61">
        <f>IF(COUNTIF(Setup_Hierarchy!$J$63:$IV$63,"="&amp;$K89)&lt;&gt;0,$L89,0)</f>
        <v>0</v>
      </c>
      <c r="BT89" s="61">
        <f>IF(COUNTIF(Setup_Hierarchy!$J$64:$IV$64,"="&amp;$K89)&lt;&gt;0,$L89,0)</f>
        <v>0</v>
      </c>
      <c r="BU89" s="61">
        <f>IF(COUNTIF(Setup_Hierarchy!$J$65:$IV$65,"="&amp;$K89)&lt;&gt;0,$L89,0)</f>
        <v>0</v>
      </c>
      <c r="BV89" s="61">
        <f>IF(COUNTIF(Setup_Hierarchy!$J$66:$IV$66,"="&amp;$K89)&lt;&gt;0,$L89,0)</f>
        <v>0</v>
      </c>
      <c r="BW89" s="61">
        <f>IF(COUNTIF(Setup_Hierarchy!$J$67:$IV$67,"="&amp;$K89)&lt;&gt;0,$L89,0)</f>
        <v>0</v>
      </c>
      <c r="BX89" s="61">
        <f>IF(COUNTIF(Setup_Hierarchy!$J$68:$IV$68,"="&amp;$K89)&lt;&gt;0,$L89,0)</f>
        <v>0</v>
      </c>
      <c r="BY89" s="61">
        <f>IF(COUNTIF(Setup_Hierarchy!$J$69:$IV$69,"="&amp;$K89)&lt;&gt;0,$L89,0)</f>
        <v>0</v>
      </c>
      <c r="BZ89" s="61">
        <f>IF(COUNTIF(Setup_Hierarchy!$J$70:$IV$70,"="&amp;$K89)&lt;&gt;0,$L89,0)</f>
        <v>0</v>
      </c>
      <c r="CA89" s="61">
        <f>IF(COUNTIF(Setup_Hierarchy!$J$71:$IV$71,"="&amp;$K89)&lt;&gt;0,$L89,0)</f>
        <v>0</v>
      </c>
      <c r="CB89" s="61">
        <f>IF(COUNTIF(Setup_Hierarchy!$J$72:$IV$72,"="&amp;$K89)&lt;&gt;0,$L89,0)</f>
        <v>0</v>
      </c>
      <c r="CC89" s="61">
        <f>IF(COUNTIF(Setup_Hierarchy!$J$73:$IV$73,"="&amp;$K89)&lt;&gt;0,$L89,0)</f>
        <v>0</v>
      </c>
      <c r="CD89" s="61">
        <f>IF(COUNTIF(Setup_Hierarchy!$J$74:$IV$74,"="&amp;$K89)&lt;&gt;0,$L89,0)</f>
        <v>0</v>
      </c>
      <c r="CE89" s="61">
        <f>IF(COUNTIF(Setup_Hierarchy!$J$75:$IV$75,"="&amp;$K89)&lt;&gt;0,$L89,0)</f>
        <v>0</v>
      </c>
      <c r="CF89" s="61">
        <f>IF(COUNTIF(Setup_Hierarchy!$J$76:$IV$76,"="&amp;$K89)&lt;&gt;0,$L89,0)</f>
        <v>0</v>
      </c>
      <c r="CG89" s="61">
        <f>IF(COUNTIF(Setup_Hierarchy!$J$77:$IV$77,"="&amp;$K89)&lt;&gt;0,$L89,0)</f>
        <v>0</v>
      </c>
      <c r="CH89" s="61">
        <f>IF(COUNTIF(Setup_Hierarchy!$J$78:$IV$78,"="&amp;$K89)&lt;&gt;0,$L89,0)</f>
        <v>0</v>
      </c>
      <c r="CI89" s="61">
        <f>IF(COUNTIF(Setup_Hierarchy!$J$79:$IV$79,"="&amp;$K89)&lt;&gt;0,$L89,0)</f>
        <v>0</v>
      </c>
      <c r="CJ89" s="61">
        <f>IF(COUNTIF(Setup_Hierarchy!$J$80:$IV$80,"="&amp;$K89)&lt;&gt;0,$L89,0)</f>
        <v>0</v>
      </c>
      <c r="CK89" s="61">
        <f>IF(COUNTIF(Setup_Hierarchy!$J$81:$IV$81,"="&amp;$K89)&lt;&gt;0,$L89,0)</f>
        <v>0</v>
      </c>
      <c r="CL89" s="61">
        <f>IF(COUNTIF(Setup_Hierarchy!$J$82:$IV$82,"="&amp;$K89)&lt;&gt;0,$L89,0)</f>
        <v>0</v>
      </c>
      <c r="CM89" s="61">
        <f>IF(COUNTIF(Setup_Hierarchy!$J$83:$IV$83,"="&amp;$K89)&lt;&gt;0,$L89,0)</f>
        <v>0</v>
      </c>
      <c r="CN89" s="61">
        <f>IF(COUNTIF(Setup_Hierarchy!$J$84:$IV$84,"="&amp;$K89)&lt;&gt;0,$L89,0)</f>
        <v>0</v>
      </c>
      <c r="CO89" s="61">
        <f>IF(COUNTIF(Setup_Hierarchy!$J$85:$IV$85,"="&amp;$K89)&lt;&gt;0,$L89,0)</f>
        <v>0</v>
      </c>
      <c r="CP89" s="61">
        <f>IF(COUNTIF(Setup_Hierarchy!$J$86:$IV$86,"="&amp;$K89)&lt;&gt;0,$L89,0)</f>
        <v>0</v>
      </c>
      <c r="CQ89" s="61">
        <f>IF(COUNTIF(Setup_Hierarchy!$J$87:$IV$87,"="&amp;$K89)&lt;&gt;0,$L89,0)</f>
        <v>0</v>
      </c>
      <c r="CR89" s="61">
        <f>IF(COUNTIF(Setup_Hierarchy!$J$88:$IV$88,"="&amp;$K89)&lt;&gt;0,$L89,0)</f>
        <v>0</v>
      </c>
      <c r="CS89" s="61">
        <f>IF(COUNTIF(Setup_Hierarchy!$J$89:$IV$89,"="&amp;$K89)&lt;&gt;0,$L89,0)</f>
        <v>0</v>
      </c>
      <c r="CT89" s="61">
        <f>IF(COUNTIF(Setup_Hierarchy!$J$90:$IV$90,"="&amp;$K89)&lt;&gt;0,$L89,0)</f>
        <v>0</v>
      </c>
      <c r="CU89" s="61">
        <f>IF(COUNTIF(Setup_Hierarchy!$J$91:$IV$91,"="&amp;$K89)&lt;&gt;0,$L89,0)</f>
        <v>0</v>
      </c>
      <c r="CV89" s="61">
        <f>IF(COUNTIF(Setup_Hierarchy!$J$92:$IV$92,"="&amp;$K89)&lt;&gt;0,$L89,0)</f>
        <v>0</v>
      </c>
      <c r="CW89" s="61">
        <f>IF(COUNTIF(Setup_Hierarchy!$J$93:$IV$93,"="&amp;$K89)&lt;&gt;0,$L89,0)</f>
        <v>0</v>
      </c>
      <c r="CX89" s="61">
        <f>IF(COUNTIF(Setup_Hierarchy!$J$94:$IV$94,"="&amp;$K89)&lt;&gt;0,$L89,0)</f>
        <v>0</v>
      </c>
      <c r="CY89" s="61">
        <f>IF(COUNTIF(Setup_Hierarchy!$J$95:$IV$95,"="&amp;$K89)&lt;&gt;0,$L89,0)</f>
        <v>0</v>
      </c>
      <c r="CZ89" s="61">
        <f>IF(COUNTIF(Setup_Hierarchy!$J$96:$IV$96,"="&amp;$K89)&lt;&gt;0,$L89,0)</f>
        <v>0</v>
      </c>
      <c r="DA89" s="61">
        <f>IF(COUNTIF(Setup_Hierarchy!$J$97:$IV$97,"="&amp;$K89)&lt;&gt;0,$L89,0)</f>
        <v>0</v>
      </c>
      <c r="DB89" s="61">
        <f>IF(COUNTIF(Setup_Hierarchy!$J$98:$IV$98,"="&amp;$K89)&lt;&gt;0,$L89,0)</f>
        <v>0</v>
      </c>
      <c r="DC89" s="61">
        <f>IF(COUNTIF(Setup_Hierarchy!$J$99:$IV$99,"="&amp;$K89)&lt;&gt;0,$L89,0)</f>
        <v>0</v>
      </c>
      <c r="DD89" s="61">
        <f>IF(COUNTIF(Setup_Hierarchy!$J$100:$IV$100,"="&amp;$K89)&lt;&gt;0,$L89,0)</f>
        <v>0</v>
      </c>
      <c r="DE89" s="61">
        <f>IF(COUNTIF(Setup_Hierarchy!$J$101:$IV$101,"="&amp;$K89)&lt;&gt;0,$L89,0)</f>
        <v>0</v>
      </c>
      <c r="DF89" s="61">
        <f>IF(COUNTIF(Setup_Hierarchy!$J$102:$IV$102,"="&amp;$K89)&lt;&gt;0,$L89,0)</f>
        <v>0</v>
      </c>
      <c r="DG89" s="61">
        <f>IF(COUNTIF(Setup_Hierarchy!$J$103:$IV$103,"="&amp;$K89)&lt;&gt;0,$L89,0)</f>
        <v>0</v>
      </c>
      <c r="DH89" s="61">
        <f>IF(COUNTIF(Setup_Hierarchy!$J$104:$IV$104,"="&amp;$K89)&lt;&gt;0,$L89,0)</f>
        <v>0</v>
      </c>
      <c r="DI89" s="61">
        <f>IF(COUNTIF(Setup_Hierarchy!$J$105:$IV$105,"="&amp;$K89)&lt;&gt;0,$L89,0)</f>
        <v>0</v>
      </c>
      <c r="DJ89" s="61">
        <f>IF(COUNTIF(Setup_Hierarchy!$J$106:$IV$106,"="&amp;$K89)&lt;&gt;0,$L89,0)</f>
        <v>0</v>
      </c>
      <c r="DK89" s="61">
        <f>IF(COUNTIF(Setup_Hierarchy!$J$107:$IV$107,"="&amp;$K89)&lt;&gt;0,$L89,0)</f>
        <v>0</v>
      </c>
      <c r="DL89" s="61">
        <f>IF(COUNTIF(Setup_Hierarchy!$J$108:$IV$108,"="&amp;$K89)&lt;&gt;0,$L89,0)</f>
        <v>0</v>
      </c>
      <c r="DM89" s="61">
        <f>IF(COUNTIF(Setup_Hierarchy!$J$109:$IV$109,"="&amp;$K89)&lt;&gt;0,$L89,0)</f>
        <v>0</v>
      </c>
      <c r="DN89" s="61">
        <f>IF(COUNTIF(Setup_Hierarchy!$J$110:$IV$110,"="&amp;$K89)&lt;&gt;0,$L89,0)</f>
        <v>0</v>
      </c>
      <c r="DO89" s="61">
        <f>IF(COUNTIF(Setup_Hierarchy!$J$111:$IV$111,"="&amp;$K89)&lt;&gt;0,$L89,0)</f>
        <v>0</v>
      </c>
      <c r="DP89" s="61">
        <f>IF(COUNTIF(Setup_Hierarchy!$J$112:$IV$112,"="&amp;$K89)&lt;&gt;0,$L89,0)</f>
        <v>0</v>
      </c>
      <c r="DQ89" s="61">
        <f>IF(COUNTIF(Setup_Hierarchy!$J$113:$IV$113,"="&amp;$K89)&lt;&gt;0,$L89,0)</f>
        <v>0</v>
      </c>
      <c r="DR89" s="61">
        <f>IF(COUNTIF(Setup_Hierarchy!$J$114:$IV$114,"="&amp;$K89)&lt;&gt;0,$L89,0)</f>
        <v>0</v>
      </c>
      <c r="DS89" s="61">
        <f>IF(COUNTIF(Setup_Hierarchy!$J$115:$IV$115,"="&amp;$K89)&lt;&gt;0,$L89,0)</f>
        <v>0</v>
      </c>
      <c r="DT89" s="61">
        <f>IF(COUNTIF(Setup_Hierarchy!$J$116:$IV$116,"="&amp;$K89)&lt;&gt;0,$L89,0)</f>
        <v>0</v>
      </c>
    </row>
    <row r="90" spans="2:124" x14ac:dyDescent="0.2">
      <c r="B90" t="s">
        <v>43</v>
      </c>
      <c r="C90">
        <v>8</v>
      </c>
      <c r="D90" t="s">
        <v>18</v>
      </c>
      <c r="E90" t="s">
        <v>369</v>
      </c>
      <c r="F90" t="s">
        <v>525</v>
      </c>
      <c r="G90" t="s">
        <v>531</v>
      </c>
      <c r="H90" t="s">
        <v>7</v>
      </c>
      <c r="I90">
        <v>6.0436999999999998E-2</v>
      </c>
      <c r="J90">
        <v>-0.12739600000000001</v>
      </c>
      <c r="K90">
        <v>679</v>
      </c>
      <c r="L90">
        <v>344</v>
      </c>
      <c r="M90" s="61">
        <f>IF(COUNTIF(Setup_Hierarchy!$J$5:$IV$5,"="&amp;$K90)&lt;&gt;0,$L90,0)</f>
        <v>344</v>
      </c>
      <c r="N90" s="61">
        <f>IF(COUNTIF(Setup_Hierarchy!$J$6:$IV$6,"="&amp;$K90)&lt;&gt;0,$L90,0)</f>
        <v>344</v>
      </c>
      <c r="O90" s="61">
        <f>IF(COUNTIF(Setup_Hierarchy!$J$7:$IV$7,"="&amp;$K90)&lt;&gt;0,$L90,0)</f>
        <v>344</v>
      </c>
      <c r="P90" s="61">
        <f>IF(COUNTIF(Setup_Hierarchy!$J$8:$IV$8,"="&amp;$K90)&lt;&gt;0,$L90,0)</f>
        <v>344</v>
      </c>
      <c r="Q90" s="61">
        <f>IF(COUNTIF(Setup_Hierarchy!$J$9:$IV$9,"="&amp;$K90)&lt;&gt;0,$L90,0)</f>
        <v>344</v>
      </c>
      <c r="R90" s="61">
        <f>IF(COUNTIF(Setup_Hierarchy!$J$10:$IV$10,"="&amp;$K90)&lt;&gt;0,$L90,0)</f>
        <v>0</v>
      </c>
      <c r="S90" s="61">
        <f>IF(COUNTIF(Setup_Hierarchy!$J$11:$IV$11,"="&amp;$K90)&lt;&gt;0,$L90,0)</f>
        <v>0</v>
      </c>
      <c r="T90" s="61">
        <f>IF(COUNTIF(Setup_Hierarchy!$J$12:$IV$12,"="&amp;$K90)&lt;&gt;0,$L90,0)</f>
        <v>0</v>
      </c>
      <c r="U90" s="61">
        <f>IF(COUNTIF(Setup_Hierarchy!$J$13:$IV$13,"="&amp;$K90)&lt;&gt;0,$L90,0)</f>
        <v>0</v>
      </c>
      <c r="V90" s="61">
        <f>IF(COUNTIF(Setup_Hierarchy!$J$14:$IV$14,"="&amp;$K90)&lt;&gt;0,$L90,0)</f>
        <v>344</v>
      </c>
      <c r="W90" s="61">
        <f>IF(COUNTIF(Setup_Hierarchy!$J$15:$IV$15,"="&amp;$K90)&lt;&gt;0,$L90,0)</f>
        <v>344</v>
      </c>
      <c r="X90" s="61">
        <f>IF(COUNTIF(Setup_Hierarchy!$J$16:$IV$16,"="&amp;$K90)&lt;&gt;0,$L90,0)</f>
        <v>0</v>
      </c>
      <c r="Y90" s="61">
        <f>IF(COUNTIF(Setup_Hierarchy!$J$17:$IV$17,"="&amp;$K90)&lt;&gt;0,$L90,0)</f>
        <v>0</v>
      </c>
      <c r="Z90" s="61">
        <f>IF(COUNTIF(Setup_Hierarchy!$J$18:$IV$18,"="&amp;$K90)&lt;&gt;0,$L90,0)</f>
        <v>0</v>
      </c>
      <c r="AA90" s="61">
        <f>IF(COUNTIF(Setup_Hierarchy!$J$19:$IV$19,"="&amp;$K90)&lt;&gt;0,$L90,0)</f>
        <v>0</v>
      </c>
      <c r="AB90" s="61">
        <f>IF(COUNTIF(Setup_Hierarchy!$J$20:$IV$20,"="&amp;$K90)&lt;&gt;0,$L90,0)</f>
        <v>0</v>
      </c>
      <c r="AC90" s="61">
        <f>IF(COUNTIF(Setup_Hierarchy!$J$21:$IV$21,"="&amp;$K90)&lt;&gt;0,$L90,0)</f>
        <v>0</v>
      </c>
      <c r="AD90" s="61">
        <f>IF(COUNTIF(Setup_Hierarchy!$J$22:$IV$22,"="&amp;$K90)&lt;&gt;0,$L90,0)</f>
        <v>0</v>
      </c>
      <c r="AE90" s="61">
        <f>IF(COUNTIF(Setup_Hierarchy!$J$23:$IV$23,"="&amp;$K90)&lt;&gt;0,$L90,0)</f>
        <v>0</v>
      </c>
      <c r="AF90" s="61">
        <f>IF(COUNTIF(Setup_Hierarchy!$J$24:$IV$24,"="&amp;$K90)&lt;&gt;0,$L90,0)</f>
        <v>0</v>
      </c>
      <c r="AG90" s="61">
        <f>IF(COUNTIF(Setup_Hierarchy!$J$25:$IV$25,"="&amp;$K90)&lt;&gt;0,$L90,0)</f>
        <v>0</v>
      </c>
      <c r="AH90" s="61">
        <f>IF(COUNTIF(Setup_Hierarchy!$J$26:$IV$26,"="&amp;$K90)&lt;&gt;0,$L90,0)</f>
        <v>0</v>
      </c>
      <c r="AI90" s="61">
        <f>IF(COUNTIF(Setup_Hierarchy!$J$27:$IV$27,"="&amp;$K90)&lt;&gt;0,$L90,0)</f>
        <v>0</v>
      </c>
      <c r="AJ90" s="61">
        <f>IF(COUNTIF(Setup_Hierarchy!$J$28:$IV$28,"="&amp;$K90)&lt;&gt;0,$L90,0)</f>
        <v>0</v>
      </c>
      <c r="AK90" s="61">
        <f>IF(COUNTIF(Setup_Hierarchy!$J$29:$IV$29,"="&amp;$K90)&lt;&gt;0,$L90,0)</f>
        <v>0</v>
      </c>
      <c r="AL90" s="61">
        <f>IF(COUNTIF(Setup_Hierarchy!$J$30:$IV$30,"="&amp;$K90)&lt;&gt;0,$L90,0)</f>
        <v>0</v>
      </c>
      <c r="AM90" s="61">
        <f>IF(COUNTIF(Setup_Hierarchy!$J$31:$IV$31,"="&amp;$K90)&lt;&gt;0,$L90,0)</f>
        <v>0</v>
      </c>
      <c r="AN90" s="61">
        <f>IF(COUNTIF(Setup_Hierarchy!$J$32:$IV$32,"="&amp;$K90)&lt;&gt;0,$L90,0)</f>
        <v>0</v>
      </c>
      <c r="AO90" s="61">
        <f>IF(COUNTIF(Setup_Hierarchy!$J$33:$IV$33,"="&amp;$K90)&lt;&gt;0,$L90,0)</f>
        <v>0</v>
      </c>
      <c r="AP90" s="61">
        <f>IF(COUNTIF(Setup_Hierarchy!$J$34:$IV$34,"="&amp;$K90)&lt;&gt;0,$L90,0)</f>
        <v>0</v>
      </c>
      <c r="AQ90" s="61">
        <f>IF(COUNTIF(Setup_Hierarchy!$J$35:$IV$35,"="&amp;$K90)&lt;&gt;0,$L90,0)</f>
        <v>0</v>
      </c>
      <c r="AR90" s="61">
        <f>IF(COUNTIF(Setup_Hierarchy!$J$36:$IV$36,"="&amp;$K90)&lt;&gt;0,$L90,0)</f>
        <v>0</v>
      </c>
      <c r="AS90" s="61">
        <f>IF(COUNTIF(Setup_Hierarchy!$J$37:$IV$37,"="&amp;$K90)&lt;&gt;0,$L90,0)</f>
        <v>0</v>
      </c>
      <c r="AT90" s="61">
        <f>IF(COUNTIF(Setup_Hierarchy!$J$38:$IV$38,"="&amp;$K90)&lt;&gt;0,$L90,0)</f>
        <v>0</v>
      </c>
      <c r="AU90" s="61">
        <f>IF(COUNTIF(Setup_Hierarchy!$J$39:$IV$39,"="&amp;$K90)&lt;&gt;0,$L90,0)</f>
        <v>0</v>
      </c>
      <c r="AV90" s="61">
        <f>IF(COUNTIF(Setup_Hierarchy!$J$40:$IV$40,"="&amp;$K90)&lt;&gt;0,$L90,0)</f>
        <v>0</v>
      </c>
      <c r="AW90" s="61">
        <f>IF(COUNTIF(Setup_Hierarchy!$J$41:$IV$41,"="&amp;$K90)&lt;&gt;0,$L90,0)</f>
        <v>0</v>
      </c>
      <c r="AX90" s="61">
        <f>IF(COUNTIF(Setup_Hierarchy!$J$42:$IV$42,"="&amp;$K90)&lt;&gt;0,$L90,0)</f>
        <v>0</v>
      </c>
      <c r="AY90" s="61">
        <f>IF(COUNTIF(Setup_Hierarchy!$J$43:$IV$43,"="&amp;$K90)&lt;&gt;0,$L90,0)</f>
        <v>0</v>
      </c>
      <c r="AZ90" s="61">
        <f>IF(COUNTIF(Setup_Hierarchy!$J$44:$IV$44,"="&amp;$K90)&lt;&gt;0,$L90,0)</f>
        <v>0</v>
      </c>
      <c r="BA90" s="61">
        <f>IF(COUNTIF(Setup_Hierarchy!$J$45:$IV$45,"="&amp;$K90)&lt;&gt;0,$L90,0)</f>
        <v>0</v>
      </c>
      <c r="BB90" s="61">
        <f>IF(COUNTIF(Setup_Hierarchy!$J$46:$IV$46,"="&amp;$K90)&lt;&gt;0,$L90,0)</f>
        <v>0</v>
      </c>
      <c r="BC90" s="61">
        <f>IF(COUNTIF(Setup_Hierarchy!$J$47:$IV$47,"="&amp;$K90)&lt;&gt;0,$L90,0)</f>
        <v>0</v>
      </c>
      <c r="BD90" s="61">
        <f>IF(COUNTIF(Setup_Hierarchy!$J$48:$IV$48,"="&amp;$K90)&lt;&gt;0,$L90,0)</f>
        <v>0</v>
      </c>
      <c r="BE90" s="61">
        <f>IF(COUNTIF(Setup_Hierarchy!$J$49:$IV$49,"="&amp;$K90)&lt;&gt;0,$L90,0)</f>
        <v>0</v>
      </c>
      <c r="BF90" s="61">
        <f>IF(COUNTIF(Setup_Hierarchy!$J$50:$IV$50,"="&amp;$K90)&lt;&gt;0,$L90,0)</f>
        <v>0</v>
      </c>
      <c r="BG90" s="61">
        <f>IF(COUNTIF(Setup_Hierarchy!$J$51:$IV$51,"="&amp;$K90)&lt;&gt;0,$L90,0)</f>
        <v>0</v>
      </c>
      <c r="BH90" s="61">
        <f>IF(COUNTIF(Setup_Hierarchy!$J$52:$IV$52,"="&amp;$K90)&lt;&gt;0,$L90,0)</f>
        <v>0</v>
      </c>
      <c r="BI90" s="61">
        <f>IF(COUNTIF(Setup_Hierarchy!$J$53:$IV$53,"="&amp;$K90)&lt;&gt;0,$L90,0)</f>
        <v>0</v>
      </c>
      <c r="BJ90" s="61">
        <f>IF(COUNTIF(Setup_Hierarchy!$J$54:$IV$54,"="&amp;$K90)&lt;&gt;0,$L90,0)</f>
        <v>0</v>
      </c>
      <c r="BK90" s="61">
        <f>IF(COUNTIF(Setup_Hierarchy!$J$55:$IV$55,"="&amp;$K90)&lt;&gt;0,$L90,0)</f>
        <v>0</v>
      </c>
      <c r="BL90" s="61">
        <f>IF(COUNTIF(Setup_Hierarchy!$J$56:$IV$56,"="&amp;$K90)&lt;&gt;0,$L90,0)</f>
        <v>0</v>
      </c>
      <c r="BM90" s="61">
        <f>IF(COUNTIF(Setup_Hierarchy!$J$57:$IV$57,"="&amp;$K90)&lt;&gt;0,$L90,0)</f>
        <v>0</v>
      </c>
      <c r="BN90" s="61">
        <f>IF(COUNTIF(Setup_Hierarchy!$J$58:$IV$58,"="&amp;$K90)&lt;&gt;0,$L90,0)</f>
        <v>0</v>
      </c>
      <c r="BO90" s="61">
        <f>IF(COUNTIF(Setup_Hierarchy!$J$59:$IV$59,"="&amp;$K90)&lt;&gt;0,$L90,0)</f>
        <v>0</v>
      </c>
      <c r="BP90" s="61">
        <f>IF(COUNTIF(Setup_Hierarchy!$J$60:$IV$60,"="&amp;$K90)&lt;&gt;0,$L90,0)</f>
        <v>0</v>
      </c>
      <c r="BQ90" s="61">
        <f>IF(COUNTIF(Setup_Hierarchy!$J$61:$IV$61,"="&amp;$K90)&lt;&gt;0,$L90,0)</f>
        <v>0</v>
      </c>
      <c r="BR90" s="61">
        <f>IF(COUNTIF(Setup_Hierarchy!$J$62:$IV$62,"="&amp;$K90)&lt;&gt;0,$L90,0)</f>
        <v>0</v>
      </c>
      <c r="BS90" s="61">
        <f>IF(COUNTIF(Setup_Hierarchy!$J$63:$IV$63,"="&amp;$K90)&lt;&gt;0,$L90,0)</f>
        <v>0</v>
      </c>
      <c r="BT90" s="61">
        <f>IF(COUNTIF(Setup_Hierarchy!$J$64:$IV$64,"="&amp;$K90)&lt;&gt;0,$L90,0)</f>
        <v>0</v>
      </c>
      <c r="BU90" s="61">
        <f>IF(COUNTIF(Setup_Hierarchy!$J$65:$IV$65,"="&amp;$K90)&lt;&gt;0,$L90,0)</f>
        <v>0</v>
      </c>
      <c r="BV90" s="61">
        <f>IF(COUNTIF(Setup_Hierarchy!$J$66:$IV$66,"="&amp;$K90)&lt;&gt;0,$L90,0)</f>
        <v>0</v>
      </c>
      <c r="BW90" s="61">
        <f>IF(COUNTIF(Setup_Hierarchy!$J$67:$IV$67,"="&amp;$K90)&lt;&gt;0,$L90,0)</f>
        <v>0</v>
      </c>
      <c r="BX90" s="61">
        <f>IF(COUNTIF(Setup_Hierarchy!$J$68:$IV$68,"="&amp;$K90)&lt;&gt;0,$L90,0)</f>
        <v>0</v>
      </c>
      <c r="BY90" s="61">
        <f>IF(COUNTIF(Setup_Hierarchy!$J$69:$IV$69,"="&amp;$K90)&lt;&gt;0,$L90,0)</f>
        <v>0</v>
      </c>
      <c r="BZ90" s="61">
        <f>IF(COUNTIF(Setup_Hierarchy!$J$70:$IV$70,"="&amp;$K90)&lt;&gt;0,$L90,0)</f>
        <v>0</v>
      </c>
      <c r="CA90" s="61">
        <f>IF(COUNTIF(Setup_Hierarchy!$J$71:$IV$71,"="&amp;$K90)&lt;&gt;0,$L90,0)</f>
        <v>0</v>
      </c>
      <c r="CB90" s="61">
        <f>IF(COUNTIF(Setup_Hierarchy!$J$72:$IV$72,"="&amp;$K90)&lt;&gt;0,$L90,0)</f>
        <v>0</v>
      </c>
      <c r="CC90" s="61">
        <f>IF(COUNTIF(Setup_Hierarchy!$J$73:$IV$73,"="&amp;$K90)&lt;&gt;0,$L90,0)</f>
        <v>0</v>
      </c>
      <c r="CD90" s="61">
        <f>IF(COUNTIF(Setup_Hierarchy!$J$74:$IV$74,"="&amp;$K90)&lt;&gt;0,$L90,0)</f>
        <v>0</v>
      </c>
      <c r="CE90" s="61">
        <f>IF(COUNTIF(Setup_Hierarchy!$J$75:$IV$75,"="&amp;$K90)&lt;&gt;0,$L90,0)</f>
        <v>0</v>
      </c>
      <c r="CF90" s="61">
        <f>IF(COUNTIF(Setup_Hierarchy!$J$76:$IV$76,"="&amp;$K90)&lt;&gt;0,$L90,0)</f>
        <v>0</v>
      </c>
      <c r="CG90" s="61">
        <f>IF(COUNTIF(Setup_Hierarchy!$J$77:$IV$77,"="&amp;$K90)&lt;&gt;0,$L90,0)</f>
        <v>0</v>
      </c>
      <c r="CH90" s="61">
        <f>IF(COUNTIF(Setup_Hierarchy!$J$78:$IV$78,"="&amp;$K90)&lt;&gt;0,$L90,0)</f>
        <v>0</v>
      </c>
      <c r="CI90" s="61">
        <f>IF(COUNTIF(Setup_Hierarchy!$J$79:$IV$79,"="&amp;$K90)&lt;&gt;0,$L90,0)</f>
        <v>0</v>
      </c>
      <c r="CJ90" s="61">
        <f>IF(COUNTIF(Setup_Hierarchy!$J$80:$IV$80,"="&amp;$K90)&lt;&gt;0,$L90,0)</f>
        <v>0</v>
      </c>
      <c r="CK90" s="61">
        <f>IF(COUNTIF(Setup_Hierarchy!$J$81:$IV$81,"="&amp;$K90)&lt;&gt;0,$L90,0)</f>
        <v>0</v>
      </c>
      <c r="CL90" s="61">
        <f>IF(COUNTIF(Setup_Hierarchy!$J$82:$IV$82,"="&amp;$K90)&lt;&gt;0,$L90,0)</f>
        <v>0</v>
      </c>
      <c r="CM90" s="61">
        <f>IF(COUNTIF(Setup_Hierarchy!$J$83:$IV$83,"="&amp;$K90)&lt;&gt;0,$L90,0)</f>
        <v>0</v>
      </c>
      <c r="CN90" s="61">
        <f>IF(COUNTIF(Setup_Hierarchy!$J$84:$IV$84,"="&amp;$K90)&lt;&gt;0,$L90,0)</f>
        <v>0</v>
      </c>
      <c r="CO90" s="61">
        <f>IF(COUNTIF(Setup_Hierarchy!$J$85:$IV$85,"="&amp;$K90)&lt;&gt;0,$L90,0)</f>
        <v>0</v>
      </c>
      <c r="CP90" s="61">
        <f>IF(COUNTIF(Setup_Hierarchy!$J$86:$IV$86,"="&amp;$K90)&lt;&gt;0,$L90,0)</f>
        <v>0</v>
      </c>
      <c r="CQ90" s="61">
        <f>IF(COUNTIF(Setup_Hierarchy!$J$87:$IV$87,"="&amp;$K90)&lt;&gt;0,$L90,0)</f>
        <v>0</v>
      </c>
      <c r="CR90" s="61">
        <f>IF(COUNTIF(Setup_Hierarchy!$J$88:$IV$88,"="&amp;$K90)&lt;&gt;0,$L90,0)</f>
        <v>0</v>
      </c>
      <c r="CS90" s="61">
        <f>IF(COUNTIF(Setup_Hierarchy!$J$89:$IV$89,"="&amp;$K90)&lt;&gt;0,$L90,0)</f>
        <v>0</v>
      </c>
      <c r="CT90" s="61">
        <f>IF(COUNTIF(Setup_Hierarchy!$J$90:$IV$90,"="&amp;$K90)&lt;&gt;0,$L90,0)</f>
        <v>0</v>
      </c>
      <c r="CU90" s="61">
        <f>IF(COUNTIF(Setup_Hierarchy!$J$91:$IV$91,"="&amp;$K90)&lt;&gt;0,$L90,0)</f>
        <v>0</v>
      </c>
      <c r="CV90" s="61">
        <f>IF(COUNTIF(Setup_Hierarchy!$J$92:$IV$92,"="&amp;$K90)&lt;&gt;0,$L90,0)</f>
        <v>0</v>
      </c>
      <c r="CW90" s="61">
        <f>IF(COUNTIF(Setup_Hierarchy!$J$93:$IV$93,"="&amp;$K90)&lt;&gt;0,$L90,0)</f>
        <v>0</v>
      </c>
      <c r="CX90" s="61">
        <f>IF(COUNTIF(Setup_Hierarchy!$J$94:$IV$94,"="&amp;$K90)&lt;&gt;0,$L90,0)</f>
        <v>0</v>
      </c>
      <c r="CY90" s="61">
        <f>IF(COUNTIF(Setup_Hierarchy!$J$95:$IV$95,"="&amp;$K90)&lt;&gt;0,$L90,0)</f>
        <v>0</v>
      </c>
      <c r="CZ90" s="61">
        <f>IF(COUNTIF(Setup_Hierarchy!$J$96:$IV$96,"="&amp;$K90)&lt;&gt;0,$L90,0)</f>
        <v>0</v>
      </c>
      <c r="DA90" s="61">
        <f>IF(COUNTIF(Setup_Hierarchy!$J$97:$IV$97,"="&amp;$K90)&lt;&gt;0,$L90,0)</f>
        <v>0</v>
      </c>
      <c r="DB90" s="61">
        <f>IF(COUNTIF(Setup_Hierarchy!$J$98:$IV$98,"="&amp;$K90)&lt;&gt;0,$L90,0)</f>
        <v>0</v>
      </c>
      <c r="DC90" s="61">
        <f>IF(COUNTIF(Setup_Hierarchy!$J$99:$IV$99,"="&amp;$K90)&lt;&gt;0,$L90,0)</f>
        <v>0</v>
      </c>
      <c r="DD90" s="61">
        <f>IF(COUNTIF(Setup_Hierarchy!$J$100:$IV$100,"="&amp;$K90)&lt;&gt;0,$L90,0)</f>
        <v>0</v>
      </c>
      <c r="DE90" s="61">
        <f>IF(COUNTIF(Setup_Hierarchy!$J$101:$IV$101,"="&amp;$K90)&lt;&gt;0,$L90,0)</f>
        <v>0</v>
      </c>
      <c r="DF90" s="61">
        <f>IF(COUNTIF(Setup_Hierarchy!$J$102:$IV$102,"="&amp;$K90)&lt;&gt;0,$L90,0)</f>
        <v>0</v>
      </c>
      <c r="DG90" s="61">
        <f>IF(COUNTIF(Setup_Hierarchy!$J$103:$IV$103,"="&amp;$K90)&lt;&gt;0,$L90,0)</f>
        <v>0</v>
      </c>
      <c r="DH90" s="61">
        <f>IF(COUNTIF(Setup_Hierarchy!$J$104:$IV$104,"="&amp;$K90)&lt;&gt;0,$L90,0)</f>
        <v>0</v>
      </c>
      <c r="DI90" s="61">
        <f>IF(COUNTIF(Setup_Hierarchy!$J$105:$IV$105,"="&amp;$K90)&lt;&gt;0,$L90,0)</f>
        <v>0</v>
      </c>
      <c r="DJ90" s="61">
        <f>IF(COUNTIF(Setup_Hierarchy!$J$106:$IV$106,"="&amp;$K90)&lt;&gt;0,$L90,0)</f>
        <v>0</v>
      </c>
      <c r="DK90" s="61">
        <f>IF(COUNTIF(Setup_Hierarchy!$J$107:$IV$107,"="&amp;$K90)&lt;&gt;0,$L90,0)</f>
        <v>0</v>
      </c>
      <c r="DL90" s="61">
        <f>IF(COUNTIF(Setup_Hierarchy!$J$108:$IV$108,"="&amp;$K90)&lt;&gt;0,$L90,0)</f>
        <v>0</v>
      </c>
      <c r="DM90" s="61">
        <f>IF(COUNTIF(Setup_Hierarchy!$J$109:$IV$109,"="&amp;$K90)&lt;&gt;0,$L90,0)</f>
        <v>0</v>
      </c>
      <c r="DN90" s="61">
        <f>IF(COUNTIF(Setup_Hierarchy!$J$110:$IV$110,"="&amp;$K90)&lt;&gt;0,$L90,0)</f>
        <v>0</v>
      </c>
      <c r="DO90" s="61">
        <f>IF(COUNTIF(Setup_Hierarchy!$J$111:$IV$111,"="&amp;$K90)&lt;&gt;0,$L90,0)</f>
        <v>0</v>
      </c>
      <c r="DP90" s="61">
        <f>IF(COUNTIF(Setup_Hierarchy!$J$112:$IV$112,"="&amp;$K90)&lt;&gt;0,$L90,0)</f>
        <v>0</v>
      </c>
      <c r="DQ90" s="61">
        <f>IF(COUNTIF(Setup_Hierarchy!$J$113:$IV$113,"="&amp;$K90)&lt;&gt;0,$L90,0)</f>
        <v>0</v>
      </c>
      <c r="DR90" s="61">
        <f>IF(COUNTIF(Setup_Hierarchy!$J$114:$IV$114,"="&amp;$K90)&lt;&gt;0,$L90,0)</f>
        <v>0</v>
      </c>
      <c r="DS90" s="61">
        <f>IF(COUNTIF(Setup_Hierarchy!$J$115:$IV$115,"="&amp;$K90)&lt;&gt;0,$L90,0)</f>
        <v>0</v>
      </c>
      <c r="DT90" s="61">
        <f>IF(COUNTIF(Setup_Hierarchy!$J$116:$IV$116,"="&amp;$K90)&lt;&gt;0,$L90,0)</f>
        <v>0</v>
      </c>
    </row>
    <row r="91" spans="2:124" x14ac:dyDescent="0.2">
      <c r="B91" t="s">
        <v>43</v>
      </c>
      <c r="C91">
        <v>8</v>
      </c>
      <c r="D91" t="s">
        <v>18</v>
      </c>
      <c r="E91" t="s">
        <v>369</v>
      </c>
      <c r="F91" t="s">
        <v>525</v>
      </c>
      <c r="G91" t="s">
        <v>531</v>
      </c>
      <c r="H91" t="s">
        <v>7</v>
      </c>
      <c r="I91">
        <v>6.0436999999999998E-2</v>
      </c>
      <c r="J91">
        <v>-0.12739600000000001</v>
      </c>
      <c r="K91">
        <v>699</v>
      </c>
      <c r="L91">
        <v>6340.18</v>
      </c>
      <c r="M91" s="61">
        <f>IF(COUNTIF(Setup_Hierarchy!$J$5:$IV$5,"="&amp;$K91)&lt;&gt;0,$L91,0)</f>
        <v>6340.18</v>
      </c>
      <c r="N91" s="61">
        <f>IF(COUNTIF(Setup_Hierarchy!$J$6:$IV$6,"="&amp;$K91)&lt;&gt;0,$L91,0)</f>
        <v>6340.18</v>
      </c>
      <c r="O91" s="61">
        <f>IF(COUNTIF(Setup_Hierarchy!$J$7:$IV$7,"="&amp;$K91)&lt;&gt;0,$L91,0)</f>
        <v>6340.18</v>
      </c>
      <c r="P91" s="61">
        <f>IF(COUNTIF(Setup_Hierarchy!$J$8:$IV$8,"="&amp;$K91)&lt;&gt;0,$L91,0)</f>
        <v>6340.18</v>
      </c>
      <c r="Q91" s="61">
        <f>IF(COUNTIF(Setup_Hierarchy!$J$9:$IV$9,"="&amp;$K91)&lt;&gt;0,$L91,0)</f>
        <v>6340.18</v>
      </c>
      <c r="R91" s="61">
        <f>IF(COUNTIF(Setup_Hierarchy!$J$10:$IV$10,"="&amp;$K91)&lt;&gt;0,$L91,0)</f>
        <v>0</v>
      </c>
      <c r="S91" s="61">
        <f>IF(COUNTIF(Setup_Hierarchy!$J$11:$IV$11,"="&amp;$K91)&lt;&gt;0,$L91,0)</f>
        <v>0</v>
      </c>
      <c r="T91" s="61">
        <f>IF(COUNTIF(Setup_Hierarchy!$J$12:$IV$12,"="&amp;$K91)&lt;&gt;0,$L91,0)</f>
        <v>0</v>
      </c>
      <c r="U91" s="61">
        <f>IF(COUNTIF(Setup_Hierarchy!$J$13:$IV$13,"="&amp;$K91)&lt;&gt;0,$L91,0)</f>
        <v>0</v>
      </c>
      <c r="V91" s="61">
        <f>IF(COUNTIF(Setup_Hierarchy!$J$14:$IV$14,"="&amp;$K91)&lt;&gt;0,$L91,0)</f>
        <v>0</v>
      </c>
      <c r="W91" s="61">
        <f>IF(COUNTIF(Setup_Hierarchy!$J$15:$IV$15,"="&amp;$K91)&lt;&gt;0,$L91,0)</f>
        <v>0</v>
      </c>
      <c r="X91" s="61">
        <f>IF(COUNTIF(Setup_Hierarchy!$J$16:$IV$16,"="&amp;$K91)&lt;&gt;0,$L91,0)</f>
        <v>0</v>
      </c>
      <c r="Y91" s="61">
        <f>IF(COUNTIF(Setup_Hierarchy!$J$17:$IV$17,"="&amp;$K91)&lt;&gt;0,$L91,0)</f>
        <v>0</v>
      </c>
      <c r="Z91" s="61">
        <f>IF(COUNTIF(Setup_Hierarchy!$J$18:$IV$18,"="&amp;$K91)&lt;&gt;0,$L91,0)</f>
        <v>6340.18</v>
      </c>
      <c r="AA91" s="61">
        <f>IF(COUNTIF(Setup_Hierarchy!$J$19:$IV$19,"="&amp;$K91)&lt;&gt;0,$L91,0)</f>
        <v>0</v>
      </c>
      <c r="AB91" s="61">
        <f>IF(COUNTIF(Setup_Hierarchy!$J$20:$IV$20,"="&amp;$K91)&lt;&gt;0,$L91,0)</f>
        <v>6340.18</v>
      </c>
      <c r="AC91" s="61">
        <f>IF(COUNTIF(Setup_Hierarchy!$J$21:$IV$21,"="&amp;$K91)&lt;&gt;0,$L91,0)</f>
        <v>0</v>
      </c>
      <c r="AD91" s="61">
        <f>IF(COUNTIF(Setup_Hierarchy!$J$22:$IV$22,"="&amp;$K91)&lt;&gt;0,$L91,0)</f>
        <v>0</v>
      </c>
      <c r="AE91" s="61">
        <f>IF(COUNTIF(Setup_Hierarchy!$J$23:$IV$23,"="&amp;$K91)&lt;&gt;0,$L91,0)</f>
        <v>0</v>
      </c>
      <c r="AF91" s="61">
        <f>IF(COUNTIF(Setup_Hierarchy!$J$24:$IV$24,"="&amp;$K91)&lt;&gt;0,$L91,0)</f>
        <v>0</v>
      </c>
      <c r="AG91" s="61">
        <f>IF(COUNTIF(Setup_Hierarchy!$J$25:$IV$25,"="&amp;$K91)&lt;&gt;0,$L91,0)</f>
        <v>0</v>
      </c>
      <c r="AH91" s="61">
        <f>IF(COUNTIF(Setup_Hierarchy!$J$26:$IV$26,"="&amp;$K91)&lt;&gt;0,$L91,0)</f>
        <v>0</v>
      </c>
      <c r="AI91" s="61">
        <f>IF(COUNTIF(Setup_Hierarchy!$J$27:$IV$27,"="&amp;$K91)&lt;&gt;0,$L91,0)</f>
        <v>0</v>
      </c>
      <c r="AJ91" s="61">
        <f>IF(COUNTIF(Setup_Hierarchy!$J$28:$IV$28,"="&amp;$K91)&lt;&gt;0,$L91,0)</f>
        <v>0</v>
      </c>
      <c r="AK91" s="61">
        <f>IF(COUNTIF(Setup_Hierarchy!$J$29:$IV$29,"="&amp;$K91)&lt;&gt;0,$L91,0)</f>
        <v>0</v>
      </c>
      <c r="AL91" s="61">
        <f>IF(COUNTIF(Setup_Hierarchy!$J$30:$IV$30,"="&amp;$K91)&lt;&gt;0,$L91,0)</f>
        <v>0</v>
      </c>
      <c r="AM91" s="61">
        <f>IF(COUNTIF(Setup_Hierarchy!$J$31:$IV$31,"="&amp;$K91)&lt;&gt;0,$L91,0)</f>
        <v>0</v>
      </c>
      <c r="AN91" s="61">
        <f>IF(COUNTIF(Setup_Hierarchy!$J$32:$IV$32,"="&amp;$K91)&lt;&gt;0,$L91,0)</f>
        <v>0</v>
      </c>
      <c r="AO91" s="61">
        <f>IF(COUNTIF(Setup_Hierarchy!$J$33:$IV$33,"="&amp;$K91)&lt;&gt;0,$L91,0)</f>
        <v>0</v>
      </c>
      <c r="AP91" s="61">
        <f>IF(COUNTIF(Setup_Hierarchy!$J$34:$IV$34,"="&amp;$K91)&lt;&gt;0,$L91,0)</f>
        <v>0</v>
      </c>
      <c r="AQ91" s="61">
        <f>IF(COUNTIF(Setup_Hierarchy!$J$35:$IV$35,"="&amp;$K91)&lt;&gt;0,$L91,0)</f>
        <v>0</v>
      </c>
      <c r="AR91" s="61">
        <f>IF(COUNTIF(Setup_Hierarchy!$J$36:$IV$36,"="&amp;$K91)&lt;&gt;0,$L91,0)</f>
        <v>0</v>
      </c>
      <c r="AS91" s="61">
        <f>IF(COUNTIF(Setup_Hierarchy!$J$37:$IV$37,"="&amp;$K91)&lt;&gt;0,$L91,0)</f>
        <v>0</v>
      </c>
      <c r="AT91" s="61">
        <f>IF(COUNTIF(Setup_Hierarchy!$J$38:$IV$38,"="&amp;$K91)&lt;&gt;0,$L91,0)</f>
        <v>0</v>
      </c>
      <c r="AU91" s="61">
        <f>IF(COUNTIF(Setup_Hierarchy!$J$39:$IV$39,"="&amp;$K91)&lt;&gt;0,$L91,0)</f>
        <v>0</v>
      </c>
      <c r="AV91" s="61">
        <f>IF(COUNTIF(Setup_Hierarchy!$J$40:$IV$40,"="&amp;$K91)&lt;&gt;0,$L91,0)</f>
        <v>0</v>
      </c>
      <c r="AW91" s="61">
        <f>IF(COUNTIF(Setup_Hierarchy!$J$41:$IV$41,"="&amp;$K91)&lt;&gt;0,$L91,0)</f>
        <v>0</v>
      </c>
      <c r="AX91" s="61">
        <f>IF(COUNTIF(Setup_Hierarchy!$J$42:$IV$42,"="&amp;$K91)&lt;&gt;0,$L91,0)</f>
        <v>0</v>
      </c>
      <c r="AY91" s="61">
        <f>IF(COUNTIF(Setup_Hierarchy!$J$43:$IV$43,"="&amp;$K91)&lt;&gt;0,$L91,0)</f>
        <v>0</v>
      </c>
      <c r="AZ91" s="61">
        <f>IF(COUNTIF(Setup_Hierarchy!$J$44:$IV$44,"="&amp;$K91)&lt;&gt;0,$L91,0)</f>
        <v>0</v>
      </c>
      <c r="BA91" s="61">
        <f>IF(COUNTIF(Setup_Hierarchy!$J$45:$IV$45,"="&amp;$K91)&lt;&gt;0,$L91,0)</f>
        <v>0</v>
      </c>
      <c r="BB91" s="61">
        <f>IF(COUNTIF(Setup_Hierarchy!$J$46:$IV$46,"="&amp;$K91)&lt;&gt;0,$L91,0)</f>
        <v>0</v>
      </c>
      <c r="BC91" s="61">
        <f>IF(COUNTIF(Setup_Hierarchy!$J$47:$IV$47,"="&amp;$K91)&lt;&gt;0,$L91,0)</f>
        <v>0</v>
      </c>
      <c r="BD91" s="61">
        <f>IF(COUNTIF(Setup_Hierarchy!$J$48:$IV$48,"="&amp;$K91)&lt;&gt;0,$L91,0)</f>
        <v>0</v>
      </c>
      <c r="BE91" s="61">
        <f>IF(COUNTIF(Setup_Hierarchy!$J$49:$IV$49,"="&amp;$K91)&lt;&gt;0,$L91,0)</f>
        <v>0</v>
      </c>
      <c r="BF91" s="61">
        <f>IF(COUNTIF(Setup_Hierarchy!$J$50:$IV$50,"="&amp;$K91)&lt;&gt;0,$L91,0)</f>
        <v>0</v>
      </c>
      <c r="BG91" s="61">
        <f>IF(COUNTIF(Setup_Hierarchy!$J$51:$IV$51,"="&amp;$K91)&lt;&gt;0,$L91,0)</f>
        <v>0</v>
      </c>
      <c r="BH91" s="61">
        <f>IF(COUNTIF(Setup_Hierarchy!$J$52:$IV$52,"="&amp;$K91)&lt;&gt;0,$L91,0)</f>
        <v>0</v>
      </c>
      <c r="BI91" s="61">
        <f>IF(COUNTIF(Setup_Hierarchy!$J$53:$IV$53,"="&amp;$K91)&lt;&gt;0,$L91,0)</f>
        <v>0</v>
      </c>
      <c r="BJ91" s="61">
        <f>IF(COUNTIF(Setup_Hierarchy!$J$54:$IV$54,"="&amp;$K91)&lt;&gt;0,$L91,0)</f>
        <v>0</v>
      </c>
      <c r="BK91" s="61">
        <f>IF(COUNTIF(Setup_Hierarchy!$J$55:$IV$55,"="&amp;$K91)&lt;&gt;0,$L91,0)</f>
        <v>0</v>
      </c>
      <c r="BL91" s="61">
        <f>IF(COUNTIF(Setup_Hierarchy!$J$56:$IV$56,"="&amp;$K91)&lt;&gt;0,$L91,0)</f>
        <v>0</v>
      </c>
      <c r="BM91" s="61">
        <f>IF(COUNTIF(Setup_Hierarchy!$J$57:$IV$57,"="&amp;$K91)&lt;&gt;0,$L91,0)</f>
        <v>0</v>
      </c>
      <c r="BN91" s="61">
        <f>IF(COUNTIF(Setup_Hierarchy!$J$58:$IV$58,"="&amp;$K91)&lt;&gt;0,$L91,0)</f>
        <v>0</v>
      </c>
      <c r="BO91" s="61">
        <f>IF(COUNTIF(Setup_Hierarchy!$J$59:$IV$59,"="&amp;$K91)&lt;&gt;0,$L91,0)</f>
        <v>0</v>
      </c>
      <c r="BP91" s="61">
        <f>IF(COUNTIF(Setup_Hierarchy!$J$60:$IV$60,"="&amp;$K91)&lt;&gt;0,$L91,0)</f>
        <v>0</v>
      </c>
      <c r="BQ91" s="61">
        <f>IF(COUNTIF(Setup_Hierarchy!$J$61:$IV$61,"="&amp;$K91)&lt;&gt;0,$L91,0)</f>
        <v>0</v>
      </c>
      <c r="BR91" s="61">
        <f>IF(COUNTIF(Setup_Hierarchy!$J$62:$IV$62,"="&amp;$K91)&lt;&gt;0,$L91,0)</f>
        <v>0</v>
      </c>
      <c r="BS91" s="61">
        <f>IF(COUNTIF(Setup_Hierarchy!$J$63:$IV$63,"="&amp;$K91)&lt;&gt;0,$L91,0)</f>
        <v>0</v>
      </c>
      <c r="BT91" s="61">
        <f>IF(COUNTIF(Setup_Hierarchy!$J$64:$IV$64,"="&amp;$K91)&lt;&gt;0,$L91,0)</f>
        <v>0</v>
      </c>
      <c r="BU91" s="61">
        <f>IF(COUNTIF(Setup_Hierarchy!$J$65:$IV$65,"="&amp;$K91)&lt;&gt;0,$L91,0)</f>
        <v>0</v>
      </c>
      <c r="BV91" s="61">
        <f>IF(COUNTIF(Setup_Hierarchy!$J$66:$IV$66,"="&amp;$K91)&lt;&gt;0,$L91,0)</f>
        <v>0</v>
      </c>
      <c r="BW91" s="61">
        <f>IF(COUNTIF(Setup_Hierarchy!$J$67:$IV$67,"="&amp;$K91)&lt;&gt;0,$L91,0)</f>
        <v>0</v>
      </c>
      <c r="BX91" s="61">
        <f>IF(COUNTIF(Setup_Hierarchy!$J$68:$IV$68,"="&amp;$K91)&lt;&gt;0,$L91,0)</f>
        <v>0</v>
      </c>
      <c r="BY91" s="61">
        <f>IF(COUNTIF(Setup_Hierarchy!$J$69:$IV$69,"="&amp;$K91)&lt;&gt;0,$L91,0)</f>
        <v>0</v>
      </c>
      <c r="BZ91" s="61">
        <f>IF(COUNTIF(Setup_Hierarchy!$J$70:$IV$70,"="&amp;$K91)&lt;&gt;0,$L91,0)</f>
        <v>0</v>
      </c>
      <c r="CA91" s="61">
        <f>IF(COUNTIF(Setup_Hierarchy!$J$71:$IV$71,"="&amp;$K91)&lt;&gt;0,$L91,0)</f>
        <v>0</v>
      </c>
      <c r="CB91" s="61">
        <f>IF(COUNTIF(Setup_Hierarchy!$J$72:$IV$72,"="&amp;$K91)&lt;&gt;0,$L91,0)</f>
        <v>0</v>
      </c>
      <c r="CC91" s="61">
        <f>IF(COUNTIF(Setup_Hierarchy!$J$73:$IV$73,"="&amp;$K91)&lt;&gt;0,$L91,0)</f>
        <v>0</v>
      </c>
      <c r="CD91" s="61">
        <f>IF(COUNTIF(Setup_Hierarchy!$J$74:$IV$74,"="&amp;$K91)&lt;&gt;0,$L91,0)</f>
        <v>0</v>
      </c>
      <c r="CE91" s="61">
        <f>IF(COUNTIF(Setup_Hierarchy!$J$75:$IV$75,"="&amp;$K91)&lt;&gt;0,$L91,0)</f>
        <v>0</v>
      </c>
      <c r="CF91" s="61">
        <f>IF(COUNTIF(Setup_Hierarchy!$J$76:$IV$76,"="&amp;$K91)&lt;&gt;0,$L91,0)</f>
        <v>0</v>
      </c>
      <c r="CG91" s="61">
        <f>IF(COUNTIF(Setup_Hierarchy!$J$77:$IV$77,"="&amp;$K91)&lt;&gt;0,$L91,0)</f>
        <v>0</v>
      </c>
      <c r="CH91" s="61">
        <f>IF(COUNTIF(Setup_Hierarchy!$J$78:$IV$78,"="&amp;$K91)&lt;&gt;0,$L91,0)</f>
        <v>0</v>
      </c>
      <c r="CI91" s="61">
        <f>IF(COUNTIF(Setup_Hierarchy!$J$79:$IV$79,"="&amp;$K91)&lt;&gt;0,$L91,0)</f>
        <v>0</v>
      </c>
      <c r="CJ91" s="61">
        <f>IF(COUNTIF(Setup_Hierarchy!$J$80:$IV$80,"="&amp;$K91)&lt;&gt;0,$L91,0)</f>
        <v>0</v>
      </c>
      <c r="CK91" s="61">
        <f>IF(COUNTIF(Setup_Hierarchy!$J$81:$IV$81,"="&amp;$K91)&lt;&gt;0,$L91,0)</f>
        <v>0</v>
      </c>
      <c r="CL91" s="61">
        <f>IF(COUNTIF(Setup_Hierarchy!$J$82:$IV$82,"="&amp;$K91)&lt;&gt;0,$L91,0)</f>
        <v>0</v>
      </c>
      <c r="CM91" s="61">
        <f>IF(COUNTIF(Setup_Hierarchy!$J$83:$IV$83,"="&amp;$K91)&lt;&gt;0,$L91,0)</f>
        <v>0</v>
      </c>
      <c r="CN91" s="61">
        <f>IF(COUNTIF(Setup_Hierarchy!$J$84:$IV$84,"="&amp;$K91)&lt;&gt;0,$L91,0)</f>
        <v>0</v>
      </c>
      <c r="CO91" s="61">
        <f>IF(COUNTIF(Setup_Hierarchy!$J$85:$IV$85,"="&amp;$K91)&lt;&gt;0,$L91,0)</f>
        <v>0</v>
      </c>
      <c r="CP91" s="61">
        <f>IF(COUNTIF(Setup_Hierarchy!$J$86:$IV$86,"="&amp;$K91)&lt;&gt;0,$L91,0)</f>
        <v>0</v>
      </c>
      <c r="CQ91" s="61">
        <f>IF(COUNTIF(Setup_Hierarchy!$J$87:$IV$87,"="&amp;$K91)&lt;&gt;0,$L91,0)</f>
        <v>0</v>
      </c>
      <c r="CR91" s="61">
        <f>IF(COUNTIF(Setup_Hierarchy!$J$88:$IV$88,"="&amp;$K91)&lt;&gt;0,$L91,0)</f>
        <v>0</v>
      </c>
      <c r="CS91" s="61">
        <f>IF(COUNTIF(Setup_Hierarchy!$J$89:$IV$89,"="&amp;$K91)&lt;&gt;0,$L91,0)</f>
        <v>0</v>
      </c>
      <c r="CT91" s="61">
        <f>IF(COUNTIF(Setup_Hierarchy!$J$90:$IV$90,"="&amp;$K91)&lt;&gt;0,$L91,0)</f>
        <v>0</v>
      </c>
      <c r="CU91" s="61">
        <f>IF(COUNTIF(Setup_Hierarchy!$J$91:$IV$91,"="&amp;$K91)&lt;&gt;0,$L91,0)</f>
        <v>0</v>
      </c>
      <c r="CV91" s="61">
        <f>IF(COUNTIF(Setup_Hierarchy!$J$92:$IV$92,"="&amp;$K91)&lt;&gt;0,$L91,0)</f>
        <v>0</v>
      </c>
      <c r="CW91" s="61">
        <f>IF(COUNTIF(Setup_Hierarchy!$J$93:$IV$93,"="&amp;$K91)&lt;&gt;0,$L91,0)</f>
        <v>0</v>
      </c>
      <c r="CX91" s="61">
        <f>IF(COUNTIF(Setup_Hierarchy!$J$94:$IV$94,"="&amp;$K91)&lt;&gt;0,$L91,0)</f>
        <v>0</v>
      </c>
      <c r="CY91" s="61">
        <f>IF(COUNTIF(Setup_Hierarchy!$J$95:$IV$95,"="&amp;$K91)&lt;&gt;0,$L91,0)</f>
        <v>0</v>
      </c>
      <c r="CZ91" s="61">
        <f>IF(COUNTIF(Setup_Hierarchy!$J$96:$IV$96,"="&amp;$K91)&lt;&gt;0,$L91,0)</f>
        <v>0</v>
      </c>
      <c r="DA91" s="61">
        <f>IF(COUNTIF(Setup_Hierarchy!$J$97:$IV$97,"="&amp;$K91)&lt;&gt;0,$L91,0)</f>
        <v>0</v>
      </c>
      <c r="DB91" s="61">
        <f>IF(COUNTIF(Setup_Hierarchy!$J$98:$IV$98,"="&amp;$K91)&lt;&gt;0,$L91,0)</f>
        <v>0</v>
      </c>
      <c r="DC91" s="61">
        <f>IF(COUNTIF(Setup_Hierarchy!$J$99:$IV$99,"="&amp;$K91)&lt;&gt;0,$L91,0)</f>
        <v>0</v>
      </c>
      <c r="DD91" s="61">
        <f>IF(COUNTIF(Setup_Hierarchy!$J$100:$IV$100,"="&amp;$K91)&lt;&gt;0,$L91,0)</f>
        <v>0</v>
      </c>
      <c r="DE91" s="61">
        <f>IF(COUNTIF(Setup_Hierarchy!$J$101:$IV$101,"="&amp;$K91)&lt;&gt;0,$L91,0)</f>
        <v>0</v>
      </c>
      <c r="DF91" s="61">
        <f>IF(COUNTIF(Setup_Hierarchy!$J$102:$IV$102,"="&amp;$K91)&lt;&gt;0,$L91,0)</f>
        <v>0</v>
      </c>
      <c r="DG91" s="61">
        <f>IF(COUNTIF(Setup_Hierarchy!$J$103:$IV$103,"="&amp;$K91)&lt;&gt;0,$L91,0)</f>
        <v>0</v>
      </c>
      <c r="DH91" s="61">
        <f>IF(COUNTIF(Setup_Hierarchy!$J$104:$IV$104,"="&amp;$K91)&lt;&gt;0,$L91,0)</f>
        <v>0</v>
      </c>
      <c r="DI91" s="61">
        <f>IF(COUNTIF(Setup_Hierarchy!$J$105:$IV$105,"="&amp;$K91)&lt;&gt;0,$L91,0)</f>
        <v>0</v>
      </c>
      <c r="DJ91" s="61">
        <f>IF(COUNTIF(Setup_Hierarchy!$J$106:$IV$106,"="&amp;$K91)&lt;&gt;0,$L91,0)</f>
        <v>0</v>
      </c>
      <c r="DK91" s="61">
        <f>IF(COUNTIF(Setup_Hierarchy!$J$107:$IV$107,"="&amp;$K91)&lt;&gt;0,$L91,0)</f>
        <v>0</v>
      </c>
      <c r="DL91" s="61">
        <f>IF(COUNTIF(Setup_Hierarchy!$J$108:$IV$108,"="&amp;$K91)&lt;&gt;0,$L91,0)</f>
        <v>0</v>
      </c>
      <c r="DM91" s="61">
        <f>IF(COUNTIF(Setup_Hierarchy!$J$109:$IV$109,"="&amp;$K91)&lt;&gt;0,$L91,0)</f>
        <v>0</v>
      </c>
      <c r="DN91" s="61">
        <f>IF(COUNTIF(Setup_Hierarchy!$J$110:$IV$110,"="&amp;$K91)&lt;&gt;0,$L91,0)</f>
        <v>0</v>
      </c>
      <c r="DO91" s="61">
        <f>IF(COUNTIF(Setup_Hierarchy!$J$111:$IV$111,"="&amp;$K91)&lt;&gt;0,$L91,0)</f>
        <v>0</v>
      </c>
      <c r="DP91" s="61">
        <f>IF(COUNTIF(Setup_Hierarchy!$J$112:$IV$112,"="&amp;$K91)&lt;&gt;0,$L91,0)</f>
        <v>0</v>
      </c>
      <c r="DQ91" s="61">
        <f>IF(COUNTIF(Setup_Hierarchy!$J$113:$IV$113,"="&amp;$K91)&lt;&gt;0,$L91,0)</f>
        <v>0</v>
      </c>
      <c r="DR91" s="61">
        <f>IF(COUNTIF(Setup_Hierarchy!$J$114:$IV$114,"="&amp;$K91)&lt;&gt;0,$L91,0)</f>
        <v>0</v>
      </c>
      <c r="DS91" s="61">
        <f>IF(COUNTIF(Setup_Hierarchy!$J$115:$IV$115,"="&amp;$K91)&lt;&gt;0,$L91,0)</f>
        <v>0</v>
      </c>
      <c r="DT91" s="61">
        <f>IF(COUNTIF(Setup_Hierarchy!$J$116:$IV$116,"="&amp;$K91)&lt;&gt;0,$L91,0)</f>
        <v>0</v>
      </c>
    </row>
    <row r="92" spans="2:124" x14ac:dyDescent="0.2">
      <c r="B92" t="s">
        <v>43</v>
      </c>
      <c r="C92">
        <v>8</v>
      </c>
      <c r="D92" t="s">
        <v>18</v>
      </c>
      <c r="E92" t="s">
        <v>369</v>
      </c>
      <c r="F92" t="s">
        <v>525</v>
      </c>
      <c r="G92" t="s">
        <v>531</v>
      </c>
      <c r="H92" t="s">
        <v>7</v>
      </c>
      <c r="I92">
        <v>6.0436999999999998E-2</v>
      </c>
      <c r="J92">
        <v>-0.12739600000000001</v>
      </c>
      <c r="K92">
        <v>704</v>
      </c>
      <c r="L92">
        <v>249.42</v>
      </c>
      <c r="M92" s="61">
        <f>IF(COUNTIF(Setup_Hierarchy!$J$5:$IV$5,"="&amp;$K92)&lt;&gt;0,$L92,0)</f>
        <v>249.42</v>
      </c>
      <c r="N92" s="61">
        <f>IF(COUNTIF(Setup_Hierarchy!$J$6:$IV$6,"="&amp;$K92)&lt;&gt;0,$L92,0)</f>
        <v>249.42</v>
      </c>
      <c r="O92" s="61">
        <f>IF(COUNTIF(Setup_Hierarchy!$J$7:$IV$7,"="&amp;$K92)&lt;&gt;0,$L92,0)</f>
        <v>249.42</v>
      </c>
      <c r="P92" s="61">
        <f>IF(COUNTIF(Setup_Hierarchy!$J$8:$IV$8,"="&amp;$K92)&lt;&gt;0,$L92,0)</f>
        <v>249.42</v>
      </c>
      <c r="Q92" s="61">
        <f>IF(COUNTIF(Setup_Hierarchy!$J$9:$IV$9,"="&amp;$K92)&lt;&gt;0,$L92,0)</f>
        <v>249.42</v>
      </c>
      <c r="R92" s="61">
        <f>IF(COUNTIF(Setup_Hierarchy!$J$10:$IV$10,"="&amp;$K92)&lt;&gt;0,$L92,0)</f>
        <v>0</v>
      </c>
      <c r="S92" s="61">
        <f>IF(COUNTIF(Setup_Hierarchy!$J$11:$IV$11,"="&amp;$K92)&lt;&gt;0,$L92,0)</f>
        <v>0</v>
      </c>
      <c r="T92" s="61">
        <f>IF(COUNTIF(Setup_Hierarchy!$J$12:$IV$12,"="&amp;$K92)&lt;&gt;0,$L92,0)</f>
        <v>0</v>
      </c>
      <c r="U92" s="61">
        <f>IF(COUNTIF(Setup_Hierarchy!$J$13:$IV$13,"="&amp;$K92)&lt;&gt;0,$L92,0)</f>
        <v>0</v>
      </c>
      <c r="V92" s="61">
        <f>IF(COUNTIF(Setup_Hierarchy!$J$14:$IV$14,"="&amp;$K92)&lt;&gt;0,$L92,0)</f>
        <v>0</v>
      </c>
      <c r="W92" s="61">
        <f>IF(COUNTIF(Setup_Hierarchy!$J$15:$IV$15,"="&amp;$K92)&lt;&gt;0,$L92,0)</f>
        <v>0</v>
      </c>
      <c r="X92" s="61">
        <f>IF(COUNTIF(Setup_Hierarchy!$J$16:$IV$16,"="&amp;$K92)&lt;&gt;0,$L92,0)</f>
        <v>0</v>
      </c>
      <c r="Y92" s="61">
        <f>IF(COUNTIF(Setup_Hierarchy!$J$17:$IV$17,"="&amp;$K92)&lt;&gt;0,$L92,0)</f>
        <v>0</v>
      </c>
      <c r="Z92" s="61">
        <f>IF(COUNTIF(Setup_Hierarchy!$J$18:$IV$18,"="&amp;$K92)&lt;&gt;0,$L92,0)</f>
        <v>0</v>
      </c>
      <c r="AA92" s="61">
        <f>IF(COUNTIF(Setup_Hierarchy!$J$19:$IV$19,"="&amp;$K92)&lt;&gt;0,$L92,0)</f>
        <v>0</v>
      </c>
      <c r="AB92" s="61">
        <f>IF(COUNTIF(Setup_Hierarchy!$J$20:$IV$20,"="&amp;$K92)&lt;&gt;0,$L92,0)</f>
        <v>0</v>
      </c>
      <c r="AC92" s="61">
        <f>IF(COUNTIF(Setup_Hierarchy!$J$21:$IV$21,"="&amp;$K92)&lt;&gt;0,$L92,0)</f>
        <v>249.42</v>
      </c>
      <c r="AD92" s="61">
        <f>IF(COUNTIF(Setup_Hierarchy!$J$22:$IV$22,"="&amp;$K92)&lt;&gt;0,$L92,0)</f>
        <v>0</v>
      </c>
      <c r="AE92" s="61">
        <f>IF(COUNTIF(Setup_Hierarchy!$J$23:$IV$23,"="&amp;$K92)&lt;&gt;0,$L92,0)</f>
        <v>249.42</v>
      </c>
      <c r="AF92" s="61">
        <f>IF(COUNTIF(Setup_Hierarchy!$J$24:$IV$24,"="&amp;$K92)&lt;&gt;0,$L92,0)</f>
        <v>0</v>
      </c>
      <c r="AG92" s="61">
        <f>IF(COUNTIF(Setup_Hierarchy!$J$25:$IV$25,"="&amp;$K92)&lt;&gt;0,$L92,0)</f>
        <v>0</v>
      </c>
      <c r="AH92" s="61">
        <f>IF(COUNTIF(Setup_Hierarchy!$J$26:$IV$26,"="&amp;$K92)&lt;&gt;0,$L92,0)</f>
        <v>0</v>
      </c>
      <c r="AI92" s="61">
        <f>IF(COUNTIF(Setup_Hierarchy!$J$27:$IV$27,"="&amp;$K92)&lt;&gt;0,$L92,0)</f>
        <v>0</v>
      </c>
      <c r="AJ92" s="61">
        <f>IF(COUNTIF(Setup_Hierarchy!$J$28:$IV$28,"="&amp;$K92)&lt;&gt;0,$L92,0)</f>
        <v>0</v>
      </c>
      <c r="AK92" s="61">
        <f>IF(COUNTIF(Setup_Hierarchy!$J$29:$IV$29,"="&amp;$K92)&lt;&gt;0,$L92,0)</f>
        <v>0</v>
      </c>
      <c r="AL92" s="61">
        <f>IF(COUNTIF(Setup_Hierarchy!$J$30:$IV$30,"="&amp;$K92)&lt;&gt;0,$L92,0)</f>
        <v>0</v>
      </c>
      <c r="AM92" s="61">
        <f>IF(COUNTIF(Setup_Hierarchy!$J$31:$IV$31,"="&amp;$K92)&lt;&gt;0,$L92,0)</f>
        <v>0</v>
      </c>
      <c r="AN92" s="61">
        <f>IF(COUNTIF(Setup_Hierarchy!$J$32:$IV$32,"="&amp;$K92)&lt;&gt;0,$L92,0)</f>
        <v>0</v>
      </c>
      <c r="AO92" s="61">
        <f>IF(COUNTIF(Setup_Hierarchy!$J$33:$IV$33,"="&amp;$K92)&lt;&gt;0,$L92,0)</f>
        <v>0</v>
      </c>
      <c r="AP92" s="61">
        <f>IF(COUNTIF(Setup_Hierarchy!$J$34:$IV$34,"="&amp;$K92)&lt;&gt;0,$L92,0)</f>
        <v>0</v>
      </c>
      <c r="AQ92" s="61">
        <f>IF(COUNTIF(Setup_Hierarchy!$J$35:$IV$35,"="&amp;$K92)&lt;&gt;0,$L92,0)</f>
        <v>0</v>
      </c>
      <c r="AR92" s="61">
        <f>IF(COUNTIF(Setup_Hierarchy!$J$36:$IV$36,"="&amp;$K92)&lt;&gt;0,$L92,0)</f>
        <v>0</v>
      </c>
      <c r="AS92" s="61">
        <f>IF(COUNTIF(Setup_Hierarchy!$J$37:$IV$37,"="&amp;$K92)&lt;&gt;0,$L92,0)</f>
        <v>0</v>
      </c>
      <c r="AT92" s="61">
        <f>IF(COUNTIF(Setup_Hierarchy!$J$38:$IV$38,"="&amp;$K92)&lt;&gt;0,$L92,0)</f>
        <v>0</v>
      </c>
      <c r="AU92" s="61">
        <f>IF(COUNTIF(Setup_Hierarchy!$J$39:$IV$39,"="&amp;$K92)&lt;&gt;0,$L92,0)</f>
        <v>0</v>
      </c>
      <c r="AV92" s="61">
        <f>IF(COUNTIF(Setup_Hierarchy!$J$40:$IV$40,"="&amp;$K92)&lt;&gt;0,$L92,0)</f>
        <v>0</v>
      </c>
      <c r="AW92" s="61">
        <f>IF(COUNTIF(Setup_Hierarchy!$J$41:$IV$41,"="&amp;$K92)&lt;&gt;0,$L92,0)</f>
        <v>0</v>
      </c>
      <c r="AX92" s="61">
        <f>IF(COUNTIF(Setup_Hierarchy!$J$42:$IV$42,"="&amp;$K92)&lt;&gt;0,$L92,0)</f>
        <v>0</v>
      </c>
      <c r="AY92" s="61">
        <f>IF(COUNTIF(Setup_Hierarchy!$J$43:$IV$43,"="&amp;$K92)&lt;&gt;0,$L92,0)</f>
        <v>0</v>
      </c>
      <c r="AZ92" s="61">
        <f>IF(COUNTIF(Setup_Hierarchy!$J$44:$IV$44,"="&amp;$K92)&lt;&gt;0,$L92,0)</f>
        <v>0</v>
      </c>
      <c r="BA92" s="61">
        <f>IF(COUNTIF(Setup_Hierarchy!$J$45:$IV$45,"="&amp;$K92)&lt;&gt;0,$L92,0)</f>
        <v>0</v>
      </c>
      <c r="BB92" s="61">
        <f>IF(COUNTIF(Setup_Hierarchy!$J$46:$IV$46,"="&amp;$K92)&lt;&gt;0,$L92,0)</f>
        <v>0</v>
      </c>
      <c r="BC92" s="61">
        <f>IF(COUNTIF(Setup_Hierarchy!$J$47:$IV$47,"="&amp;$K92)&lt;&gt;0,$L92,0)</f>
        <v>0</v>
      </c>
      <c r="BD92" s="61">
        <f>IF(COUNTIF(Setup_Hierarchy!$J$48:$IV$48,"="&amp;$K92)&lt;&gt;0,$L92,0)</f>
        <v>0</v>
      </c>
      <c r="BE92" s="61">
        <f>IF(COUNTIF(Setup_Hierarchy!$J$49:$IV$49,"="&amp;$K92)&lt;&gt;0,$L92,0)</f>
        <v>0</v>
      </c>
      <c r="BF92" s="61">
        <f>IF(COUNTIF(Setup_Hierarchy!$J$50:$IV$50,"="&amp;$K92)&lt;&gt;0,$L92,0)</f>
        <v>0</v>
      </c>
      <c r="BG92" s="61">
        <f>IF(COUNTIF(Setup_Hierarchy!$J$51:$IV$51,"="&amp;$K92)&lt;&gt;0,$L92,0)</f>
        <v>0</v>
      </c>
      <c r="BH92" s="61">
        <f>IF(COUNTIF(Setup_Hierarchy!$J$52:$IV$52,"="&amp;$K92)&lt;&gt;0,$L92,0)</f>
        <v>0</v>
      </c>
      <c r="BI92" s="61">
        <f>IF(COUNTIF(Setup_Hierarchy!$J$53:$IV$53,"="&amp;$K92)&lt;&gt;0,$L92,0)</f>
        <v>0</v>
      </c>
      <c r="BJ92" s="61">
        <f>IF(COUNTIF(Setup_Hierarchy!$J$54:$IV$54,"="&amp;$K92)&lt;&gt;0,$L92,0)</f>
        <v>0</v>
      </c>
      <c r="BK92" s="61">
        <f>IF(COUNTIF(Setup_Hierarchy!$J$55:$IV$55,"="&amp;$K92)&lt;&gt;0,$L92,0)</f>
        <v>0</v>
      </c>
      <c r="BL92" s="61">
        <f>IF(COUNTIF(Setup_Hierarchy!$J$56:$IV$56,"="&amp;$K92)&lt;&gt;0,$L92,0)</f>
        <v>0</v>
      </c>
      <c r="BM92" s="61">
        <f>IF(COUNTIF(Setup_Hierarchy!$J$57:$IV$57,"="&amp;$K92)&lt;&gt;0,$L92,0)</f>
        <v>0</v>
      </c>
      <c r="BN92" s="61">
        <f>IF(COUNTIF(Setup_Hierarchy!$J$58:$IV$58,"="&amp;$K92)&lt;&gt;0,$L92,0)</f>
        <v>0</v>
      </c>
      <c r="BO92" s="61">
        <f>IF(COUNTIF(Setup_Hierarchy!$J$59:$IV$59,"="&amp;$K92)&lt;&gt;0,$L92,0)</f>
        <v>0</v>
      </c>
      <c r="BP92" s="61">
        <f>IF(COUNTIF(Setup_Hierarchy!$J$60:$IV$60,"="&amp;$K92)&lt;&gt;0,$L92,0)</f>
        <v>0</v>
      </c>
      <c r="BQ92" s="61">
        <f>IF(COUNTIF(Setup_Hierarchy!$J$61:$IV$61,"="&amp;$K92)&lt;&gt;0,$L92,0)</f>
        <v>0</v>
      </c>
      <c r="BR92" s="61">
        <f>IF(COUNTIF(Setup_Hierarchy!$J$62:$IV$62,"="&amp;$K92)&lt;&gt;0,$L92,0)</f>
        <v>0</v>
      </c>
      <c r="BS92" s="61">
        <f>IF(COUNTIF(Setup_Hierarchy!$J$63:$IV$63,"="&amp;$K92)&lt;&gt;0,$L92,0)</f>
        <v>0</v>
      </c>
      <c r="BT92" s="61">
        <f>IF(COUNTIF(Setup_Hierarchy!$J$64:$IV$64,"="&amp;$K92)&lt;&gt;0,$L92,0)</f>
        <v>0</v>
      </c>
      <c r="BU92" s="61">
        <f>IF(COUNTIF(Setup_Hierarchy!$J$65:$IV$65,"="&amp;$K92)&lt;&gt;0,$L92,0)</f>
        <v>0</v>
      </c>
      <c r="BV92" s="61">
        <f>IF(COUNTIF(Setup_Hierarchy!$J$66:$IV$66,"="&amp;$K92)&lt;&gt;0,$L92,0)</f>
        <v>0</v>
      </c>
      <c r="BW92" s="61">
        <f>IF(COUNTIF(Setup_Hierarchy!$J$67:$IV$67,"="&amp;$K92)&lt;&gt;0,$L92,0)</f>
        <v>0</v>
      </c>
      <c r="BX92" s="61">
        <f>IF(COUNTIF(Setup_Hierarchy!$J$68:$IV$68,"="&amp;$K92)&lt;&gt;0,$L92,0)</f>
        <v>0</v>
      </c>
      <c r="BY92" s="61">
        <f>IF(COUNTIF(Setup_Hierarchy!$J$69:$IV$69,"="&amp;$K92)&lt;&gt;0,$L92,0)</f>
        <v>0</v>
      </c>
      <c r="BZ92" s="61">
        <f>IF(COUNTIF(Setup_Hierarchy!$J$70:$IV$70,"="&amp;$K92)&lt;&gt;0,$L92,0)</f>
        <v>0</v>
      </c>
      <c r="CA92" s="61">
        <f>IF(COUNTIF(Setup_Hierarchy!$J$71:$IV$71,"="&amp;$K92)&lt;&gt;0,$L92,0)</f>
        <v>0</v>
      </c>
      <c r="CB92" s="61">
        <f>IF(COUNTIF(Setup_Hierarchy!$J$72:$IV$72,"="&amp;$K92)&lt;&gt;0,$L92,0)</f>
        <v>0</v>
      </c>
      <c r="CC92" s="61">
        <f>IF(COUNTIF(Setup_Hierarchy!$J$73:$IV$73,"="&amp;$K92)&lt;&gt;0,$L92,0)</f>
        <v>0</v>
      </c>
      <c r="CD92" s="61">
        <f>IF(COUNTIF(Setup_Hierarchy!$J$74:$IV$74,"="&amp;$K92)&lt;&gt;0,$L92,0)</f>
        <v>0</v>
      </c>
      <c r="CE92" s="61">
        <f>IF(COUNTIF(Setup_Hierarchy!$J$75:$IV$75,"="&amp;$K92)&lt;&gt;0,$L92,0)</f>
        <v>0</v>
      </c>
      <c r="CF92" s="61">
        <f>IF(COUNTIF(Setup_Hierarchy!$J$76:$IV$76,"="&amp;$K92)&lt;&gt;0,$L92,0)</f>
        <v>0</v>
      </c>
      <c r="CG92" s="61">
        <f>IF(COUNTIF(Setup_Hierarchy!$J$77:$IV$77,"="&amp;$K92)&lt;&gt;0,$L92,0)</f>
        <v>0</v>
      </c>
      <c r="CH92" s="61">
        <f>IF(COUNTIF(Setup_Hierarchy!$J$78:$IV$78,"="&amp;$K92)&lt;&gt;0,$L92,0)</f>
        <v>0</v>
      </c>
      <c r="CI92" s="61">
        <f>IF(COUNTIF(Setup_Hierarchy!$J$79:$IV$79,"="&amp;$K92)&lt;&gt;0,$L92,0)</f>
        <v>0</v>
      </c>
      <c r="CJ92" s="61">
        <f>IF(COUNTIF(Setup_Hierarchy!$J$80:$IV$80,"="&amp;$K92)&lt;&gt;0,$L92,0)</f>
        <v>0</v>
      </c>
      <c r="CK92" s="61">
        <f>IF(COUNTIF(Setup_Hierarchy!$J$81:$IV$81,"="&amp;$K92)&lt;&gt;0,$L92,0)</f>
        <v>0</v>
      </c>
      <c r="CL92" s="61">
        <f>IF(COUNTIF(Setup_Hierarchy!$J$82:$IV$82,"="&amp;$K92)&lt;&gt;0,$L92,0)</f>
        <v>0</v>
      </c>
      <c r="CM92" s="61">
        <f>IF(COUNTIF(Setup_Hierarchy!$J$83:$IV$83,"="&amp;$K92)&lt;&gt;0,$L92,0)</f>
        <v>0</v>
      </c>
      <c r="CN92" s="61">
        <f>IF(COUNTIF(Setup_Hierarchy!$J$84:$IV$84,"="&amp;$K92)&lt;&gt;0,$L92,0)</f>
        <v>0</v>
      </c>
      <c r="CO92" s="61">
        <f>IF(COUNTIF(Setup_Hierarchy!$J$85:$IV$85,"="&amp;$K92)&lt;&gt;0,$L92,0)</f>
        <v>0</v>
      </c>
      <c r="CP92" s="61">
        <f>IF(COUNTIF(Setup_Hierarchy!$J$86:$IV$86,"="&amp;$K92)&lt;&gt;0,$L92,0)</f>
        <v>0</v>
      </c>
      <c r="CQ92" s="61">
        <f>IF(COUNTIF(Setup_Hierarchy!$J$87:$IV$87,"="&amp;$K92)&lt;&gt;0,$L92,0)</f>
        <v>0</v>
      </c>
      <c r="CR92" s="61">
        <f>IF(COUNTIF(Setup_Hierarchy!$J$88:$IV$88,"="&amp;$K92)&lt;&gt;0,$L92,0)</f>
        <v>0</v>
      </c>
      <c r="CS92" s="61">
        <f>IF(COUNTIF(Setup_Hierarchy!$J$89:$IV$89,"="&amp;$K92)&lt;&gt;0,$L92,0)</f>
        <v>0</v>
      </c>
      <c r="CT92" s="61">
        <f>IF(COUNTIF(Setup_Hierarchy!$J$90:$IV$90,"="&amp;$K92)&lt;&gt;0,$L92,0)</f>
        <v>0</v>
      </c>
      <c r="CU92" s="61">
        <f>IF(COUNTIF(Setup_Hierarchy!$J$91:$IV$91,"="&amp;$K92)&lt;&gt;0,$L92,0)</f>
        <v>0</v>
      </c>
      <c r="CV92" s="61">
        <f>IF(COUNTIF(Setup_Hierarchy!$J$92:$IV$92,"="&amp;$K92)&lt;&gt;0,$L92,0)</f>
        <v>0</v>
      </c>
      <c r="CW92" s="61">
        <f>IF(COUNTIF(Setup_Hierarchy!$J$93:$IV$93,"="&amp;$K92)&lt;&gt;0,$L92,0)</f>
        <v>0</v>
      </c>
      <c r="CX92" s="61">
        <f>IF(COUNTIF(Setup_Hierarchy!$J$94:$IV$94,"="&amp;$K92)&lt;&gt;0,$L92,0)</f>
        <v>0</v>
      </c>
      <c r="CY92" s="61">
        <f>IF(COUNTIF(Setup_Hierarchy!$J$95:$IV$95,"="&amp;$K92)&lt;&gt;0,$L92,0)</f>
        <v>0</v>
      </c>
      <c r="CZ92" s="61">
        <f>IF(COUNTIF(Setup_Hierarchy!$J$96:$IV$96,"="&amp;$K92)&lt;&gt;0,$L92,0)</f>
        <v>0</v>
      </c>
      <c r="DA92" s="61">
        <f>IF(COUNTIF(Setup_Hierarchy!$J$97:$IV$97,"="&amp;$K92)&lt;&gt;0,$L92,0)</f>
        <v>0</v>
      </c>
      <c r="DB92" s="61">
        <f>IF(COUNTIF(Setup_Hierarchy!$J$98:$IV$98,"="&amp;$K92)&lt;&gt;0,$L92,0)</f>
        <v>0</v>
      </c>
      <c r="DC92" s="61">
        <f>IF(COUNTIF(Setup_Hierarchy!$J$99:$IV$99,"="&amp;$K92)&lt;&gt;0,$L92,0)</f>
        <v>0</v>
      </c>
      <c r="DD92" s="61">
        <f>IF(COUNTIF(Setup_Hierarchy!$J$100:$IV$100,"="&amp;$K92)&lt;&gt;0,$L92,0)</f>
        <v>0</v>
      </c>
      <c r="DE92" s="61">
        <f>IF(COUNTIF(Setup_Hierarchy!$J$101:$IV$101,"="&amp;$K92)&lt;&gt;0,$L92,0)</f>
        <v>0</v>
      </c>
      <c r="DF92" s="61">
        <f>IF(COUNTIF(Setup_Hierarchy!$J$102:$IV$102,"="&amp;$K92)&lt;&gt;0,$L92,0)</f>
        <v>0</v>
      </c>
      <c r="DG92" s="61">
        <f>IF(COUNTIF(Setup_Hierarchy!$J$103:$IV$103,"="&amp;$K92)&lt;&gt;0,$L92,0)</f>
        <v>0</v>
      </c>
      <c r="DH92" s="61">
        <f>IF(COUNTIF(Setup_Hierarchy!$J$104:$IV$104,"="&amp;$K92)&lt;&gt;0,$L92,0)</f>
        <v>0</v>
      </c>
      <c r="DI92" s="61">
        <f>IF(COUNTIF(Setup_Hierarchy!$J$105:$IV$105,"="&amp;$K92)&lt;&gt;0,$L92,0)</f>
        <v>0</v>
      </c>
      <c r="DJ92" s="61">
        <f>IF(COUNTIF(Setup_Hierarchy!$J$106:$IV$106,"="&amp;$K92)&lt;&gt;0,$L92,0)</f>
        <v>0</v>
      </c>
      <c r="DK92" s="61">
        <f>IF(COUNTIF(Setup_Hierarchy!$J$107:$IV$107,"="&amp;$K92)&lt;&gt;0,$L92,0)</f>
        <v>0</v>
      </c>
      <c r="DL92" s="61">
        <f>IF(COUNTIF(Setup_Hierarchy!$J$108:$IV$108,"="&amp;$K92)&lt;&gt;0,$L92,0)</f>
        <v>0</v>
      </c>
      <c r="DM92" s="61">
        <f>IF(COUNTIF(Setup_Hierarchy!$J$109:$IV$109,"="&amp;$K92)&lt;&gt;0,$L92,0)</f>
        <v>0</v>
      </c>
      <c r="DN92" s="61">
        <f>IF(COUNTIF(Setup_Hierarchy!$J$110:$IV$110,"="&amp;$K92)&lt;&gt;0,$L92,0)</f>
        <v>0</v>
      </c>
      <c r="DO92" s="61">
        <f>IF(COUNTIF(Setup_Hierarchy!$J$111:$IV$111,"="&amp;$K92)&lt;&gt;0,$L92,0)</f>
        <v>0</v>
      </c>
      <c r="DP92" s="61">
        <f>IF(COUNTIF(Setup_Hierarchy!$J$112:$IV$112,"="&amp;$K92)&lt;&gt;0,$L92,0)</f>
        <v>0</v>
      </c>
      <c r="DQ92" s="61">
        <f>IF(COUNTIF(Setup_Hierarchy!$J$113:$IV$113,"="&amp;$K92)&lt;&gt;0,$L92,0)</f>
        <v>0</v>
      </c>
      <c r="DR92" s="61">
        <f>IF(COUNTIF(Setup_Hierarchy!$J$114:$IV$114,"="&amp;$K92)&lt;&gt;0,$L92,0)</f>
        <v>0</v>
      </c>
      <c r="DS92" s="61">
        <f>IF(COUNTIF(Setup_Hierarchy!$J$115:$IV$115,"="&amp;$K92)&lt;&gt;0,$L92,0)</f>
        <v>0</v>
      </c>
      <c r="DT92" s="61">
        <f>IF(COUNTIF(Setup_Hierarchy!$J$116:$IV$116,"="&amp;$K92)&lt;&gt;0,$L92,0)</f>
        <v>0</v>
      </c>
    </row>
    <row r="93" spans="2:124" x14ac:dyDescent="0.2">
      <c r="B93" t="s">
        <v>43</v>
      </c>
      <c r="C93">
        <v>8</v>
      </c>
      <c r="D93" t="s">
        <v>18</v>
      </c>
      <c r="E93" t="s">
        <v>369</v>
      </c>
      <c r="F93" t="s">
        <v>525</v>
      </c>
      <c r="G93" t="s">
        <v>531</v>
      </c>
      <c r="H93" t="s">
        <v>7</v>
      </c>
      <c r="I93">
        <v>6.0436999999999998E-2</v>
      </c>
      <c r="J93">
        <v>-0.12739600000000001</v>
      </c>
      <c r="K93">
        <v>729</v>
      </c>
      <c r="L93">
        <v>35.01</v>
      </c>
      <c r="M93" s="61">
        <f>IF(COUNTIF(Setup_Hierarchy!$J$5:$IV$5,"="&amp;$K93)&lt;&gt;0,$L93,0)</f>
        <v>35.01</v>
      </c>
      <c r="N93" s="61">
        <f>IF(COUNTIF(Setup_Hierarchy!$J$6:$IV$6,"="&amp;$K93)&lt;&gt;0,$L93,0)</f>
        <v>35.01</v>
      </c>
      <c r="O93" s="61">
        <f>IF(COUNTIF(Setup_Hierarchy!$J$7:$IV$7,"="&amp;$K93)&lt;&gt;0,$L93,0)</f>
        <v>35.01</v>
      </c>
      <c r="P93" s="61">
        <f>IF(COUNTIF(Setup_Hierarchy!$J$8:$IV$8,"="&amp;$K93)&lt;&gt;0,$L93,0)</f>
        <v>35.01</v>
      </c>
      <c r="Q93" s="61">
        <f>IF(COUNTIF(Setup_Hierarchy!$J$9:$IV$9,"="&amp;$K93)&lt;&gt;0,$L93,0)</f>
        <v>0</v>
      </c>
      <c r="R93" s="61">
        <f>IF(COUNTIF(Setup_Hierarchy!$J$10:$IV$10,"="&amp;$K93)&lt;&gt;0,$L93,0)</f>
        <v>0</v>
      </c>
      <c r="S93" s="61">
        <f>IF(COUNTIF(Setup_Hierarchy!$J$11:$IV$11,"="&amp;$K93)&lt;&gt;0,$L93,0)</f>
        <v>0</v>
      </c>
      <c r="T93" s="61">
        <f>IF(COUNTIF(Setup_Hierarchy!$J$12:$IV$12,"="&amp;$K93)&lt;&gt;0,$L93,0)</f>
        <v>0</v>
      </c>
      <c r="U93" s="61">
        <f>IF(COUNTIF(Setup_Hierarchy!$J$13:$IV$13,"="&amp;$K93)&lt;&gt;0,$L93,0)</f>
        <v>0</v>
      </c>
      <c r="V93" s="61">
        <f>IF(COUNTIF(Setup_Hierarchy!$J$14:$IV$14,"="&amp;$K93)&lt;&gt;0,$L93,0)</f>
        <v>0</v>
      </c>
      <c r="W93" s="61">
        <f>IF(COUNTIF(Setup_Hierarchy!$J$15:$IV$15,"="&amp;$K93)&lt;&gt;0,$L93,0)</f>
        <v>0</v>
      </c>
      <c r="X93" s="61">
        <f>IF(COUNTIF(Setup_Hierarchy!$J$16:$IV$16,"="&amp;$K93)&lt;&gt;0,$L93,0)</f>
        <v>0</v>
      </c>
      <c r="Y93" s="61">
        <f>IF(COUNTIF(Setup_Hierarchy!$J$17:$IV$17,"="&amp;$K93)&lt;&gt;0,$L93,0)</f>
        <v>0</v>
      </c>
      <c r="Z93" s="61">
        <f>IF(COUNTIF(Setup_Hierarchy!$J$18:$IV$18,"="&amp;$K93)&lt;&gt;0,$L93,0)</f>
        <v>0</v>
      </c>
      <c r="AA93" s="61">
        <f>IF(COUNTIF(Setup_Hierarchy!$J$19:$IV$19,"="&amp;$K93)&lt;&gt;0,$L93,0)</f>
        <v>0</v>
      </c>
      <c r="AB93" s="61">
        <f>IF(COUNTIF(Setup_Hierarchy!$J$20:$IV$20,"="&amp;$K93)&lt;&gt;0,$L93,0)</f>
        <v>0</v>
      </c>
      <c r="AC93" s="61">
        <f>IF(COUNTIF(Setup_Hierarchy!$J$21:$IV$21,"="&amp;$K93)&lt;&gt;0,$L93,0)</f>
        <v>0</v>
      </c>
      <c r="AD93" s="61">
        <f>IF(COUNTIF(Setup_Hierarchy!$J$22:$IV$22,"="&amp;$K93)&lt;&gt;0,$L93,0)</f>
        <v>0</v>
      </c>
      <c r="AE93" s="61">
        <f>IF(COUNTIF(Setup_Hierarchy!$J$23:$IV$23,"="&amp;$K93)&lt;&gt;0,$L93,0)</f>
        <v>0</v>
      </c>
      <c r="AF93" s="61">
        <f>IF(COUNTIF(Setup_Hierarchy!$J$24:$IV$24,"="&amp;$K93)&lt;&gt;0,$L93,0)</f>
        <v>0</v>
      </c>
      <c r="AG93" s="61">
        <f>IF(COUNTIF(Setup_Hierarchy!$J$25:$IV$25,"="&amp;$K93)&lt;&gt;0,$L93,0)</f>
        <v>0</v>
      </c>
      <c r="AH93" s="61">
        <f>IF(COUNTIF(Setup_Hierarchy!$J$26:$IV$26,"="&amp;$K93)&lt;&gt;0,$L93,0)</f>
        <v>0</v>
      </c>
      <c r="AI93" s="61">
        <f>IF(COUNTIF(Setup_Hierarchy!$J$27:$IV$27,"="&amp;$K93)&lt;&gt;0,$L93,0)</f>
        <v>0</v>
      </c>
      <c r="AJ93" s="61">
        <f>IF(COUNTIF(Setup_Hierarchy!$J$28:$IV$28,"="&amp;$K93)&lt;&gt;0,$L93,0)</f>
        <v>0</v>
      </c>
      <c r="AK93" s="61">
        <f>IF(COUNTIF(Setup_Hierarchy!$J$29:$IV$29,"="&amp;$K93)&lt;&gt;0,$L93,0)</f>
        <v>0</v>
      </c>
      <c r="AL93" s="61">
        <f>IF(COUNTIF(Setup_Hierarchy!$J$30:$IV$30,"="&amp;$K93)&lt;&gt;0,$L93,0)</f>
        <v>0</v>
      </c>
      <c r="AM93" s="61">
        <f>IF(COUNTIF(Setup_Hierarchy!$J$31:$IV$31,"="&amp;$K93)&lt;&gt;0,$L93,0)</f>
        <v>0</v>
      </c>
      <c r="AN93" s="61">
        <f>IF(COUNTIF(Setup_Hierarchy!$J$32:$IV$32,"="&amp;$K93)&lt;&gt;0,$L93,0)</f>
        <v>0</v>
      </c>
      <c r="AO93" s="61">
        <f>IF(COUNTIF(Setup_Hierarchy!$J$33:$IV$33,"="&amp;$K93)&lt;&gt;0,$L93,0)</f>
        <v>0</v>
      </c>
      <c r="AP93" s="61">
        <f>IF(COUNTIF(Setup_Hierarchy!$J$34:$IV$34,"="&amp;$K93)&lt;&gt;0,$L93,0)</f>
        <v>0</v>
      </c>
      <c r="AQ93" s="61">
        <f>IF(COUNTIF(Setup_Hierarchy!$J$35:$IV$35,"="&amp;$K93)&lt;&gt;0,$L93,0)</f>
        <v>0</v>
      </c>
      <c r="AR93" s="61">
        <f>IF(COUNTIF(Setup_Hierarchy!$J$36:$IV$36,"="&amp;$K93)&lt;&gt;0,$L93,0)</f>
        <v>0</v>
      </c>
      <c r="AS93" s="61">
        <f>IF(COUNTIF(Setup_Hierarchy!$J$37:$IV$37,"="&amp;$K93)&lt;&gt;0,$L93,0)</f>
        <v>0</v>
      </c>
      <c r="AT93" s="61">
        <f>IF(COUNTIF(Setup_Hierarchy!$J$38:$IV$38,"="&amp;$K93)&lt;&gt;0,$L93,0)</f>
        <v>0</v>
      </c>
      <c r="AU93" s="61">
        <f>IF(COUNTIF(Setup_Hierarchy!$J$39:$IV$39,"="&amp;$K93)&lt;&gt;0,$L93,0)</f>
        <v>35.01</v>
      </c>
      <c r="AV93" s="61">
        <f>IF(COUNTIF(Setup_Hierarchy!$J$40:$IV$40,"="&amp;$K93)&lt;&gt;0,$L93,0)</f>
        <v>0</v>
      </c>
      <c r="AW93" s="61">
        <f>IF(COUNTIF(Setup_Hierarchy!$J$41:$IV$41,"="&amp;$K93)&lt;&gt;0,$L93,0)</f>
        <v>0</v>
      </c>
      <c r="AX93" s="61">
        <f>IF(COUNTIF(Setup_Hierarchy!$J$42:$IV$42,"="&amp;$K93)&lt;&gt;0,$L93,0)</f>
        <v>0</v>
      </c>
      <c r="AY93" s="61">
        <f>IF(COUNTIF(Setup_Hierarchy!$J$43:$IV$43,"="&amp;$K93)&lt;&gt;0,$L93,0)</f>
        <v>0</v>
      </c>
      <c r="AZ93" s="61">
        <f>IF(COUNTIF(Setup_Hierarchy!$J$44:$IV$44,"="&amp;$K93)&lt;&gt;0,$L93,0)</f>
        <v>0</v>
      </c>
      <c r="BA93" s="61">
        <f>IF(COUNTIF(Setup_Hierarchy!$J$45:$IV$45,"="&amp;$K93)&lt;&gt;0,$L93,0)</f>
        <v>0</v>
      </c>
      <c r="BB93" s="61">
        <f>IF(COUNTIF(Setup_Hierarchy!$J$46:$IV$46,"="&amp;$K93)&lt;&gt;0,$L93,0)</f>
        <v>35.01</v>
      </c>
      <c r="BC93" s="61">
        <f>IF(COUNTIF(Setup_Hierarchy!$J$47:$IV$47,"="&amp;$K93)&lt;&gt;0,$L93,0)</f>
        <v>35.01</v>
      </c>
      <c r="BD93" s="61">
        <f>IF(COUNTIF(Setup_Hierarchy!$J$48:$IV$48,"="&amp;$K93)&lt;&gt;0,$L93,0)</f>
        <v>0</v>
      </c>
      <c r="BE93" s="61">
        <f>IF(COUNTIF(Setup_Hierarchy!$J$49:$IV$49,"="&amp;$K93)&lt;&gt;0,$L93,0)</f>
        <v>0</v>
      </c>
      <c r="BF93" s="61">
        <f>IF(COUNTIF(Setup_Hierarchy!$J$50:$IV$50,"="&amp;$K93)&lt;&gt;0,$L93,0)</f>
        <v>0</v>
      </c>
      <c r="BG93" s="61">
        <f>IF(COUNTIF(Setup_Hierarchy!$J$51:$IV$51,"="&amp;$K93)&lt;&gt;0,$L93,0)</f>
        <v>0</v>
      </c>
      <c r="BH93" s="61">
        <f>IF(COUNTIF(Setup_Hierarchy!$J$52:$IV$52,"="&amp;$K93)&lt;&gt;0,$L93,0)</f>
        <v>0</v>
      </c>
      <c r="BI93" s="61">
        <f>IF(COUNTIF(Setup_Hierarchy!$J$53:$IV$53,"="&amp;$K93)&lt;&gt;0,$L93,0)</f>
        <v>0</v>
      </c>
      <c r="BJ93" s="61">
        <f>IF(COUNTIF(Setup_Hierarchy!$J$54:$IV$54,"="&amp;$K93)&lt;&gt;0,$L93,0)</f>
        <v>0</v>
      </c>
      <c r="BK93" s="61">
        <f>IF(COUNTIF(Setup_Hierarchy!$J$55:$IV$55,"="&amp;$K93)&lt;&gt;0,$L93,0)</f>
        <v>0</v>
      </c>
      <c r="BL93" s="61">
        <f>IF(COUNTIF(Setup_Hierarchy!$J$56:$IV$56,"="&amp;$K93)&lt;&gt;0,$L93,0)</f>
        <v>0</v>
      </c>
      <c r="BM93" s="61">
        <f>IF(COUNTIF(Setup_Hierarchy!$J$57:$IV$57,"="&amp;$K93)&lt;&gt;0,$L93,0)</f>
        <v>0</v>
      </c>
      <c r="BN93" s="61">
        <f>IF(COUNTIF(Setup_Hierarchy!$J$58:$IV$58,"="&amp;$K93)&lt;&gt;0,$L93,0)</f>
        <v>0</v>
      </c>
      <c r="BO93" s="61">
        <f>IF(COUNTIF(Setup_Hierarchy!$J$59:$IV$59,"="&amp;$K93)&lt;&gt;0,$L93,0)</f>
        <v>0</v>
      </c>
      <c r="BP93" s="61">
        <f>IF(COUNTIF(Setup_Hierarchy!$J$60:$IV$60,"="&amp;$K93)&lt;&gt;0,$L93,0)</f>
        <v>0</v>
      </c>
      <c r="BQ93" s="61">
        <f>IF(COUNTIF(Setup_Hierarchy!$J$61:$IV$61,"="&amp;$K93)&lt;&gt;0,$L93,0)</f>
        <v>0</v>
      </c>
      <c r="BR93" s="61">
        <f>IF(COUNTIF(Setup_Hierarchy!$J$62:$IV$62,"="&amp;$K93)&lt;&gt;0,$L93,0)</f>
        <v>0</v>
      </c>
      <c r="BS93" s="61">
        <f>IF(COUNTIF(Setup_Hierarchy!$J$63:$IV$63,"="&amp;$K93)&lt;&gt;0,$L93,0)</f>
        <v>0</v>
      </c>
      <c r="BT93" s="61">
        <f>IF(COUNTIF(Setup_Hierarchy!$J$64:$IV$64,"="&amp;$K93)&lt;&gt;0,$L93,0)</f>
        <v>0</v>
      </c>
      <c r="BU93" s="61">
        <f>IF(COUNTIF(Setup_Hierarchy!$J$65:$IV$65,"="&amp;$K93)&lt;&gt;0,$L93,0)</f>
        <v>0</v>
      </c>
      <c r="BV93" s="61">
        <f>IF(COUNTIF(Setup_Hierarchy!$J$66:$IV$66,"="&amp;$K93)&lt;&gt;0,$L93,0)</f>
        <v>0</v>
      </c>
      <c r="BW93" s="61">
        <f>IF(COUNTIF(Setup_Hierarchy!$J$67:$IV$67,"="&amp;$K93)&lt;&gt;0,$L93,0)</f>
        <v>0</v>
      </c>
      <c r="BX93" s="61">
        <f>IF(COUNTIF(Setup_Hierarchy!$J$68:$IV$68,"="&amp;$K93)&lt;&gt;0,$L93,0)</f>
        <v>0</v>
      </c>
      <c r="BY93" s="61">
        <f>IF(COUNTIF(Setup_Hierarchy!$J$69:$IV$69,"="&amp;$K93)&lt;&gt;0,$L93,0)</f>
        <v>0</v>
      </c>
      <c r="BZ93" s="61">
        <f>IF(COUNTIF(Setup_Hierarchy!$J$70:$IV$70,"="&amp;$K93)&lt;&gt;0,$L93,0)</f>
        <v>0</v>
      </c>
      <c r="CA93" s="61">
        <f>IF(COUNTIF(Setup_Hierarchy!$J$71:$IV$71,"="&amp;$K93)&lt;&gt;0,$L93,0)</f>
        <v>0</v>
      </c>
      <c r="CB93" s="61">
        <f>IF(COUNTIF(Setup_Hierarchy!$J$72:$IV$72,"="&amp;$K93)&lt;&gt;0,$L93,0)</f>
        <v>0</v>
      </c>
      <c r="CC93" s="61">
        <f>IF(COUNTIF(Setup_Hierarchy!$J$73:$IV$73,"="&amp;$K93)&lt;&gt;0,$L93,0)</f>
        <v>0</v>
      </c>
      <c r="CD93" s="61">
        <f>IF(COUNTIF(Setup_Hierarchy!$J$74:$IV$74,"="&amp;$K93)&lt;&gt;0,$L93,0)</f>
        <v>0</v>
      </c>
      <c r="CE93" s="61">
        <f>IF(COUNTIF(Setup_Hierarchy!$J$75:$IV$75,"="&amp;$K93)&lt;&gt;0,$L93,0)</f>
        <v>0</v>
      </c>
      <c r="CF93" s="61">
        <f>IF(COUNTIF(Setup_Hierarchy!$J$76:$IV$76,"="&amp;$K93)&lt;&gt;0,$L93,0)</f>
        <v>0</v>
      </c>
      <c r="CG93" s="61">
        <f>IF(COUNTIF(Setup_Hierarchy!$J$77:$IV$77,"="&amp;$K93)&lt;&gt;0,$L93,0)</f>
        <v>0</v>
      </c>
      <c r="CH93" s="61">
        <f>IF(COUNTIF(Setup_Hierarchy!$J$78:$IV$78,"="&amp;$K93)&lt;&gt;0,$L93,0)</f>
        <v>0</v>
      </c>
      <c r="CI93" s="61">
        <f>IF(COUNTIF(Setup_Hierarchy!$J$79:$IV$79,"="&amp;$K93)&lt;&gt;0,$L93,0)</f>
        <v>0</v>
      </c>
      <c r="CJ93" s="61">
        <f>IF(COUNTIF(Setup_Hierarchy!$J$80:$IV$80,"="&amp;$K93)&lt;&gt;0,$L93,0)</f>
        <v>0</v>
      </c>
      <c r="CK93" s="61">
        <f>IF(COUNTIF(Setup_Hierarchy!$J$81:$IV$81,"="&amp;$K93)&lt;&gt;0,$L93,0)</f>
        <v>0</v>
      </c>
      <c r="CL93" s="61">
        <f>IF(COUNTIF(Setup_Hierarchy!$J$82:$IV$82,"="&amp;$K93)&lt;&gt;0,$L93,0)</f>
        <v>0</v>
      </c>
      <c r="CM93" s="61">
        <f>IF(COUNTIF(Setup_Hierarchy!$J$83:$IV$83,"="&amp;$K93)&lt;&gt;0,$L93,0)</f>
        <v>0</v>
      </c>
      <c r="CN93" s="61">
        <f>IF(COUNTIF(Setup_Hierarchy!$J$84:$IV$84,"="&amp;$K93)&lt;&gt;0,$L93,0)</f>
        <v>0</v>
      </c>
      <c r="CO93" s="61">
        <f>IF(COUNTIF(Setup_Hierarchy!$J$85:$IV$85,"="&amp;$K93)&lt;&gt;0,$L93,0)</f>
        <v>0</v>
      </c>
      <c r="CP93" s="61">
        <f>IF(COUNTIF(Setup_Hierarchy!$J$86:$IV$86,"="&amp;$K93)&lt;&gt;0,$L93,0)</f>
        <v>0</v>
      </c>
      <c r="CQ93" s="61">
        <f>IF(COUNTIF(Setup_Hierarchy!$J$87:$IV$87,"="&amp;$K93)&lt;&gt;0,$L93,0)</f>
        <v>0</v>
      </c>
      <c r="CR93" s="61">
        <f>IF(COUNTIF(Setup_Hierarchy!$J$88:$IV$88,"="&amp;$K93)&lt;&gt;0,$L93,0)</f>
        <v>0</v>
      </c>
      <c r="CS93" s="61">
        <f>IF(COUNTIF(Setup_Hierarchy!$J$89:$IV$89,"="&amp;$K93)&lt;&gt;0,$L93,0)</f>
        <v>0</v>
      </c>
      <c r="CT93" s="61">
        <f>IF(COUNTIF(Setup_Hierarchy!$J$90:$IV$90,"="&amp;$K93)&lt;&gt;0,$L93,0)</f>
        <v>0</v>
      </c>
      <c r="CU93" s="61">
        <f>IF(COUNTIF(Setup_Hierarchy!$J$91:$IV$91,"="&amp;$K93)&lt;&gt;0,$L93,0)</f>
        <v>0</v>
      </c>
      <c r="CV93" s="61">
        <f>IF(COUNTIF(Setup_Hierarchy!$J$92:$IV$92,"="&amp;$K93)&lt;&gt;0,$L93,0)</f>
        <v>0</v>
      </c>
      <c r="CW93" s="61">
        <f>IF(COUNTIF(Setup_Hierarchy!$J$93:$IV$93,"="&amp;$K93)&lt;&gt;0,$L93,0)</f>
        <v>0</v>
      </c>
      <c r="CX93" s="61">
        <f>IF(COUNTIF(Setup_Hierarchy!$J$94:$IV$94,"="&amp;$K93)&lt;&gt;0,$L93,0)</f>
        <v>0</v>
      </c>
      <c r="CY93" s="61">
        <f>IF(COUNTIF(Setup_Hierarchy!$J$95:$IV$95,"="&amp;$K93)&lt;&gt;0,$L93,0)</f>
        <v>0</v>
      </c>
      <c r="CZ93" s="61">
        <f>IF(COUNTIF(Setup_Hierarchy!$J$96:$IV$96,"="&amp;$K93)&lt;&gt;0,$L93,0)</f>
        <v>0</v>
      </c>
      <c r="DA93" s="61">
        <f>IF(COUNTIF(Setup_Hierarchy!$J$97:$IV$97,"="&amp;$K93)&lt;&gt;0,$L93,0)</f>
        <v>0</v>
      </c>
      <c r="DB93" s="61">
        <f>IF(COUNTIF(Setup_Hierarchy!$J$98:$IV$98,"="&amp;$K93)&lt;&gt;0,$L93,0)</f>
        <v>0</v>
      </c>
      <c r="DC93" s="61">
        <f>IF(COUNTIF(Setup_Hierarchy!$J$99:$IV$99,"="&amp;$K93)&lt;&gt;0,$L93,0)</f>
        <v>0</v>
      </c>
      <c r="DD93" s="61">
        <f>IF(COUNTIF(Setup_Hierarchy!$J$100:$IV$100,"="&amp;$K93)&lt;&gt;0,$L93,0)</f>
        <v>0</v>
      </c>
      <c r="DE93" s="61">
        <f>IF(COUNTIF(Setup_Hierarchy!$J$101:$IV$101,"="&amp;$K93)&lt;&gt;0,$L93,0)</f>
        <v>0</v>
      </c>
      <c r="DF93" s="61">
        <f>IF(COUNTIF(Setup_Hierarchy!$J$102:$IV$102,"="&amp;$K93)&lt;&gt;0,$L93,0)</f>
        <v>0</v>
      </c>
      <c r="DG93" s="61">
        <f>IF(COUNTIF(Setup_Hierarchy!$J$103:$IV$103,"="&amp;$K93)&lt;&gt;0,$L93,0)</f>
        <v>0</v>
      </c>
      <c r="DH93" s="61">
        <f>IF(COUNTIF(Setup_Hierarchy!$J$104:$IV$104,"="&amp;$K93)&lt;&gt;0,$L93,0)</f>
        <v>0</v>
      </c>
      <c r="DI93" s="61">
        <f>IF(COUNTIF(Setup_Hierarchy!$J$105:$IV$105,"="&amp;$K93)&lt;&gt;0,$L93,0)</f>
        <v>0</v>
      </c>
      <c r="DJ93" s="61">
        <f>IF(COUNTIF(Setup_Hierarchy!$J$106:$IV$106,"="&amp;$K93)&lt;&gt;0,$L93,0)</f>
        <v>0</v>
      </c>
      <c r="DK93" s="61">
        <f>IF(COUNTIF(Setup_Hierarchy!$J$107:$IV$107,"="&amp;$K93)&lt;&gt;0,$L93,0)</f>
        <v>0</v>
      </c>
      <c r="DL93" s="61">
        <f>IF(COUNTIF(Setup_Hierarchy!$J$108:$IV$108,"="&amp;$K93)&lt;&gt;0,$L93,0)</f>
        <v>0</v>
      </c>
      <c r="DM93" s="61">
        <f>IF(COUNTIF(Setup_Hierarchy!$J$109:$IV$109,"="&amp;$K93)&lt;&gt;0,$L93,0)</f>
        <v>0</v>
      </c>
      <c r="DN93" s="61">
        <f>IF(COUNTIF(Setup_Hierarchy!$J$110:$IV$110,"="&amp;$K93)&lt;&gt;0,$L93,0)</f>
        <v>0</v>
      </c>
      <c r="DO93" s="61">
        <f>IF(COUNTIF(Setup_Hierarchy!$J$111:$IV$111,"="&amp;$K93)&lt;&gt;0,$L93,0)</f>
        <v>0</v>
      </c>
      <c r="DP93" s="61">
        <f>IF(COUNTIF(Setup_Hierarchy!$J$112:$IV$112,"="&amp;$K93)&lt;&gt;0,$L93,0)</f>
        <v>0</v>
      </c>
      <c r="DQ93" s="61">
        <f>IF(COUNTIF(Setup_Hierarchy!$J$113:$IV$113,"="&amp;$K93)&lt;&gt;0,$L93,0)</f>
        <v>0</v>
      </c>
      <c r="DR93" s="61">
        <f>IF(COUNTIF(Setup_Hierarchy!$J$114:$IV$114,"="&amp;$K93)&lt;&gt;0,$L93,0)</f>
        <v>0</v>
      </c>
      <c r="DS93" s="61">
        <f>IF(COUNTIF(Setup_Hierarchy!$J$115:$IV$115,"="&amp;$K93)&lt;&gt;0,$L93,0)</f>
        <v>0</v>
      </c>
      <c r="DT93" s="61">
        <f>IF(COUNTIF(Setup_Hierarchy!$J$116:$IV$116,"="&amp;$K93)&lt;&gt;0,$L93,0)</f>
        <v>0</v>
      </c>
    </row>
    <row r="94" spans="2:124" x14ac:dyDescent="0.2">
      <c r="B94" t="s">
        <v>43</v>
      </c>
      <c r="C94">
        <v>8</v>
      </c>
      <c r="D94" t="s">
        <v>18</v>
      </c>
      <c r="E94" t="s">
        <v>369</v>
      </c>
      <c r="F94" t="s">
        <v>525</v>
      </c>
      <c r="G94" t="s">
        <v>531</v>
      </c>
      <c r="H94" t="s">
        <v>7</v>
      </c>
      <c r="I94">
        <v>6.0436999999999998E-2</v>
      </c>
      <c r="J94">
        <v>-0.12739600000000001</v>
      </c>
      <c r="K94">
        <v>795</v>
      </c>
      <c r="L94">
        <v>-1300.98</v>
      </c>
      <c r="M94" s="61">
        <f>IF(COUNTIF(Setup_Hierarchy!$J$5:$IV$5,"="&amp;$K94)&lt;&gt;0,$L94,0)</f>
        <v>-1300.98</v>
      </c>
      <c r="N94" s="61">
        <f>IF(COUNTIF(Setup_Hierarchy!$J$6:$IV$6,"="&amp;$K94)&lt;&gt;0,$L94,0)</f>
        <v>-1300.98</v>
      </c>
      <c r="O94" s="61">
        <f>IF(COUNTIF(Setup_Hierarchy!$J$7:$IV$7,"="&amp;$K94)&lt;&gt;0,$L94,0)</f>
        <v>-1300.98</v>
      </c>
      <c r="P94" s="61">
        <f>IF(COUNTIF(Setup_Hierarchy!$J$8:$IV$8,"="&amp;$K94)&lt;&gt;0,$L94,0)</f>
        <v>-1300.98</v>
      </c>
      <c r="Q94" s="61">
        <f>IF(COUNTIF(Setup_Hierarchy!$J$9:$IV$9,"="&amp;$K94)&lt;&gt;0,$L94,0)</f>
        <v>-1300.98</v>
      </c>
      <c r="R94" s="61">
        <f>IF(COUNTIF(Setup_Hierarchy!$J$10:$IV$10,"="&amp;$K94)&lt;&gt;0,$L94,0)</f>
        <v>0</v>
      </c>
      <c r="S94" s="61">
        <f>IF(COUNTIF(Setup_Hierarchy!$J$11:$IV$11,"="&amp;$K94)&lt;&gt;0,$L94,0)</f>
        <v>0</v>
      </c>
      <c r="T94" s="61">
        <f>IF(COUNTIF(Setup_Hierarchy!$J$12:$IV$12,"="&amp;$K94)&lt;&gt;0,$L94,0)</f>
        <v>0</v>
      </c>
      <c r="U94" s="61">
        <f>IF(COUNTIF(Setup_Hierarchy!$J$13:$IV$13,"="&amp;$K94)&lt;&gt;0,$L94,0)</f>
        <v>0</v>
      </c>
      <c r="V94" s="61">
        <f>IF(COUNTIF(Setup_Hierarchy!$J$14:$IV$14,"="&amp;$K94)&lt;&gt;0,$L94,0)</f>
        <v>0</v>
      </c>
      <c r="W94" s="61">
        <f>IF(COUNTIF(Setup_Hierarchy!$J$15:$IV$15,"="&amp;$K94)&lt;&gt;0,$L94,0)</f>
        <v>0</v>
      </c>
      <c r="X94" s="61">
        <f>IF(COUNTIF(Setup_Hierarchy!$J$16:$IV$16,"="&amp;$K94)&lt;&gt;0,$L94,0)</f>
        <v>0</v>
      </c>
      <c r="Y94" s="61">
        <f>IF(COUNTIF(Setup_Hierarchy!$J$17:$IV$17,"="&amp;$K94)&lt;&gt;0,$L94,0)</f>
        <v>0</v>
      </c>
      <c r="Z94" s="61">
        <f>IF(COUNTIF(Setup_Hierarchy!$J$18:$IV$18,"="&amp;$K94)&lt;&gt;0,$L94,0)</f>
        <v>-1300.98</v>
      </c>
      <c r="AA94" s="61">
        <f>IF(COUNTIF(Setup_Hierarchy!$J$19:$IV$19,"="&amp;$K94)&lt;&gt;0,$L94,0)</f>
        <v>0</v>
      </c>
      <c r="AB94" s="61">
        <f>IF(COUNTIF(Setup_Hierarchy!$J$20:$IV$20,"="&amp;$K94)&lt;&gt;0,$L94,0)</f>
        <v>0</v>
      </c>
      <c r="AC94" s="61">
        <f>IF(COUNTIF(Setup_Hierarchy!$J$21:$IV$21,"="&amp;$K94)&lt;&gt;0,$L94,0)</f>
        <v>0</v>
      </c>
      <c r="AD94" s="61">
        <f>IF(COUNTIF(Setup_Hierarchy!$J$22:$IV$22,"="&amp;$K94)&lt;&gt;0,$L94,0)</f>
        <v>0</v>
      </c>
      <c r="AE94" s="61">
        <f>IF(COUNTIF(Setup_Hierarchy!$J$23:$IV$23,"="&amp;$K94)&lt;&gt;0,$L94,0)</f>
        <v>0</v>
      </c>
      <c r="AF94" s="61">
        <f>IF(COUNTIF(Setup_Hierarchy!$J$24:$IV$24,"="&amp;$K94)&lt;&gt;0,$L94,0)</f>
        <v>0</v>
      </c>
      <c r="AG94" s="61">
        <f>IF(COUNTIF(Setup_Hierarchy!$J$25:$IV$25,"="&amp;$K94)&lt;&gt;0,$L94,0)</f>
        <v>0</v>
      </c>
      <c r="AH94" s="61">
        <f>IF(COUNTIF(Setup_Hierarchy!$J$26:$IV$26,"="&amp;$K94)&lt;&gt;0,$L94,0)</f>
        <v>0</v>
      </c>
      <c r="AI94" s="61">
        <f>IF(COUNTIF(Setup_Hierarchy!$J$27:$IV$27,"="&amp;$K94)&lt;&gt;0,$L94,0)</f>
        <v>0</v>
      </c>
      <c r="AJ94" s="61">
        <f>IF(COUNTIF(Setup_Hierarchy!$J$28:$IV$28,"="&amp;$K94)&lt;&gt;0,$L94,0)</f>
        <v>0</v>
      </c>
      <c r="AK94" s="61">
        <f>IF(COUNTIF(Setup_Hierarchy!$J$29:$IV$29,"="&amp;$K94)&lt;&gt;0,$L94,0)</f>
        <v>0</v>
      </c>
      <c r="AL94" s="61">
        <f>IF(COUNTIF(Setup_Hierarchy!$J$30:$IV$30,"="&amp;$K94)&lt;&gt;0,$L94,0)</f>
        <v>0</v>
      </c>
      <c r="AM94" s="61">
        <f>IF(COUNTIF(Setup_Hierarchy!$J$31:$IV$31,"="&amp;$K94)&lt;&gt;0,$L94,0)</f>
        <v>0</v>
      </c>
      <c r="AN94" s="61">
        <f>IF(COUNTIF(Setup_Hierarchy!$J$32:$IV$32,"="&amp;$K94)&lt;&gt;0,$L94,0)</f>
        <v>0</v>
      </c>
      <c r="AO94" s="61">
        <f>IF(COUNTIF(Setup_Hierarchy!$J$33:$IV$33,"="&amp;$K94)&lt;&gt;0,$L94,0)</f>
        <v>0</v>
      </c>
      <c r="AP94" s="61">
        <f>IF(COUNTIF(Setup_Hierarchy!$J$34:$IV$34,"="&amp;$K94)&lt;&gt;0,$L94,0)</f>
        <v>0</v>
      </c>
      <c r="AQ94" s="61">
        <f>IF(COUNTIF(Setup_Hierarchy!$J$35:$IV$35,"="&amp;$K94)&lt;&gt;0,$L94,0)</f>
        <v>0</v>
      </c>
      <c r="AR94" s="61">
        <f>IF(COUNTIF(Setup_Hierarchy!$J$36:$IV$36,"="&amp;$K94)&lt;&gt;0,$L94,0)</f>
        <v>0</v>
      </c>
      <c r="AS94" s="61">
        <f>IF(COUNTIF(Setup_Hierarchy!$J$37:$IV$37,"="&amp;$K94)&lt;&gt;0,$L94,0)</f>
        <v>0</v>
      </c>
      <c r="AT94" s="61">
        <f>IF(COUNTIF(Setup_Hierarchy!$J$38:$IV$38,"="&amp;$K94)&lt;&gt;0,$L94,0)</f>
        <v>0</v>
      </c>
      <c r="AU94" s="61">
        <f>IF(COUNTIF(Setup_Hierarchy!$J$39:$IV$39,"="&amp;$K94)&lt;&gt;0,$L94,0)</f>
        <v>0</v>
      </c>
      <c r="AV94" s="61">
        <f>IF(COUNTIF(Setup_Hierarchy!$J$40:$IV$40,"="&amp;$K94)&lt;&gt;0,$L94,0)</f>
        <v>0</v>
      </c>
      <c r="AW94" s="61">
        <f>IF(COUNTIF(Setup_Hierarchy!$J$41:$IV$41,"="&amp;$K94)&lt;&gt;0,$L94,0)</f>
        <v>0</v>
      </c>
      <c r="AX94" s="61">
        <f>IF(COUNTIF(Setup_Hierarchy!$J$42:$IV$42,"="&amp;$K94)&lt;&gt;0,$L94,0)</f>
        <v>0</v>
      </c>
      <c r="AY94" s="61">
        <f>IF(COUNTIF(Setup_Hierarchy!$J$43:$IV$43,"="&amp;$K94)&lt;&gt;0,$L94,0)</f>
        <v>0</v>
      </c>
      <c r="AZ94" s="61">
        <f>IF(COUNTIF(Setup_Hierarchy!$J$44:$IV$44,"="&amp;$K94)&lt;&gt;0,$L94,0)</f>
        <v>0</v>
      </c>
      <c r="BA94" s="61">
        <f>IF(COUNTIF(Setup_Hierarchy!$J$45:$IV$45,"="&amp;$K94)&lt;&gt;0,$L94,0)</f>
        <v>0</v>
      </c>
      <c r="BB94" s="61">
        <f>IF(COUNTIF(Setup_Hierarchy!$J$46:$IV$46,"="&amp;$K94)&lt;&gt;0,$L94,0)</f>
        <v>0</v>
      </c>
      <c r="BC94" s="61">
        <f>IF(COUNTIF(Setup_Hierarchy!$J$47:$IV$47,"="&amp;$K94)&lt;&gt;0,$L94,0)</f>
        <v>0</v>
      </c>
      <c r="BD94" s="61">
        <f>IF(COUNTIF(Setup_Hierarchy!$J$48:$IV$48,"="&amp;$K94)&lt;&gt;0,$L94,0)</f>
        <v>0</v>
      </c>
      <c r="BE94" s="61">
        <f>IF(COUNTIF(Setup_Hierarchy!$J$49:$IV$49,"="&amp;$K94)&lt;&gt;0,$L94,0)</f>
        <v>0</v>
      </c>
      <c r="BF94" s="61">
        <f>IF(COUNTIF(Setup_Hierarchy!$J$50:$IV$50,"="&amp;$K94)&lt;&gt;0,$L94,0)</f>
        <v>0</v>
      </c>
      <c r="BG94" s="61">
        <f>IF(COUNTIF(Setup_Hierarchy!$J$51:$IV$51,"="&amp;$K94)&lt;&gt;0,$L94,0)</f>
        <v>0</v>
      </c>
      <c r="BH94" s="61">
        <f>IF(COUNTIF(Setup_Hierarchy!$J$52:$IV$52,"="&amp;$K94)&lt;&gt;0,$L94,0)</f>
        <v>0</v>
      </c>
      <c r="BI94" s="61">
        <f>IF(COUNTIF(Setup_Hierarchy!$J$53:$IV$53,"="&amp;$K94)&lt;&gt;0,$L94,0)</f>
        <v>0</v>
      </c>
      <c r="BJ94" s="61">
        <f>IF(COUNTIF(Setup_Hierarchy!$J$54:$IV$54,"="&amp;$K94)&lt;&gt;0,$L94,0)</f>
        <v>0</v>
      </c>
      <c r="BK94" s="61">
        <f>IF(COUNTIF(Setup_Hierarchy!$J$55:$IV$55,"="&amp;$K94)&lt;&gt;0,$L94,0)</f>
        <v>0</v>
      </c>
      <c r="BL94" s="61">
        <f>IF(COUNTIF(Setup_Hierarchy!$J$56:$IV$56,"="&amp;$K94)&lt;&gt;0,$L94,0)</f>
        <v>0</v>
      </c>
      <c r="BM94" s="61">
        <f>IF(COUNTIF(Setup_Hierarchy!$J$57:$IV$57,"="&amp;$K94)&lt;&gt;0,$L94,0)</f>
        <v>0</v>
      </c>
      <c r="BN94" s="61">
        <f>IF(COUNTIF(Setup_Hierarchy!$J$58:$IV$58,"="&amp;$K94)&lt;&gt;0,$L94,0)</f>
        <v>0</v>
      </c>
      <c r="BO94" s="61">
        <f>IF(COUNTIF(Setup_Hierarchy!$J$59:$IV$59,"="&amp;$K94)&lt;&gt;0,$L94,0)</f>
        <v>0</v>
      </c>
      <c r="BP94" s="61">
        <f>IF(COUNTIF(Setup_Hierarchy!$J$60:$IV$60,"="&amp;$K94)&lt;&gt;0,$L94,0)</f>
        <v>0</v>
      </c>
      <c r="BQ94" s="61">
        <f>IF(COUNTIF(Setup_Hierarchy!$J$61:$IV$61,"="&amp;$K94)&lt;&gt;0,$L94,0)</f>
        <v>0</v>
      </c>
      <c r="BR94" s="61">
        <f>IF(COUNTIF(Setup_Hierarchy!$J$62:$IV$62,"="&amp;$K94)&lt;&gt;0,$L94,0)</f>
        <v>0</v>
      </c>
      <c r="BS94" s="61">
        <f>IF(COUNTIF(Setup_Hierarchy!$J$63:$IV$63,"="&amp;$K94)&lt;&gt;0,$L94,0)</f>
        <v>0</v>
      </c>
      <c r="BT94" s="61">
        <f>IF(COUNTIF(Setup_Hierarchy!$J$64:$IV$64,"="&amp;$K94)&lt;&gt;0,$L94,0)</f>
        <v>0</v>
      </c>
      <c r="BU94" s="61">
        <f>IF(COUNTIF(Setup_Hierarchy!$J$65:$IV$65,"="&amp;$K94)&lt;&gt;0,$L94,0)</f>
        <v>0</v>
      </c>
      <c r="BV94" s="61">
        <f>IF(COUNTIF(Setup_Hierarchy!$J$66:$IV$66,"="&amp;$K94)&lt;&gt;0,$L94,0)</f>
        <v>0</v>
      </c>
      <c r="BW94" s="61">
        <f>IF(COUNTIF(Setup_Hierarchy!$J$67:$IV$67,"="&amp;$K94)&lt;&gt;0,$L94,0)</f>
        <v>0</v>
      </c>
      <c r="BX94" s="61">
        <f>IF(COUNTIF(Setup_Hierarchy!$J$68:$IV$68,"="&amp;$K94)&lt;&gt;0,$L94,0)</f>
        <v>0</v>
      </c>
      <c r="BY94" s="61">
        <f>IF(COUNTIF(Setup_Hierarchy!$J$69:$IV$69,"="&amp;$K94)&lt;&gt;0,$L94,0)</f>
        <v>0</v>
      </c>
      <c r="BZ94" s="61">
        <f>IF(COUNTIF(Setup_Hierarchy!$J$70:$IV$70,"="&amp;$K94)&lt;&gt;0,$L94,0)</f>
        <v>0</v>
      </c>
      <c r="CA94" s="61">
        <f>IF(COUNTIF(Setup_Hierarchy!$J$71:$IV$71,"="&amp;$K94)&lt;&gt;0,$L94,0)</f>
        <v>0</v>
      </c>
      <c r="CB94" s="61">
        <f>IF(COUNTIF(Setup_Hierarchy!$J$72:$IV$72,"="&amp;$K94)&lt;&gt;0,$L94,0)</f>
        <v>0</v>
      </c>
      <c r="CC94" s="61">
        <f>IF(COUNTIF(Setup_Hierarchy!$J$73:$IV$73,"="&amp;$K94)&lt;&gt;0,$L94,0)</f>
        <v>0</v>
      </c>
      <c r="CD94" s="61">
        <f>IF(COUNTIF(Setup_Hierarchy!$J$74:$IV$74,"="&amp;$K94)&lt;&gt;0,$L94,0)</f>
        <v>0</v>
      </c>
      <c r="CE94" s="61">
        <f>IF(COUNTIF(Setup_Hierarchy!$J$75:$IV$75,"="&amp;$K94)&lt;&gt;0,$L94,0)</f>
        <v>0</v>
      </c>
      <c r="CF94" s="61">
        <f>IF(COUNTIF(Setup_Hierarchy!$J$76:$IV$76,"="&amp;$K94)&lt;&gt;0,$L94,0)</f>
        <v>0</v>
      </c>
      <c r="CG94" s="61">
        <f>IF(COUNTIF(Setup_Hierarchy!$J$77:$IV$77,"="&amp;$K94)&lt;&gt;0,$L94,0)</f>
        <v>0</v>
      </c>
      <c r="CH94" s="61">
        <f>IF(COUNTIF(Setup_Hierarchy!$J$78:$IV$78,"="&amp;$K94)&lt;&gt;0,$L94,0)</f>
        <v>0</v>
      </c>
      <c r="CI94" s="61">
        <f>IF(COUNTIF(Setup_Hierarchy!$J$79:$IV$79,"="&amp;$K94)&lt;&gt;0,$L94,0)</f>
        <v>0</v>
      </c>
      <c r="CJ94" s="61">
        <f>IF(COUNTIF(Setup_Hierarchy!$J$80:$IV$80,"="&amp;$K94)&lt;&gt;0,$L94,0)</f>
        <v>0</v>
      </c>
      <c r="CK94" s="61">
        <f>IF(COUNTIF(Setup_Hierarchy!$J$81:$IV$81,"="&amp;$K94)&lt;&gt;0,$L94,0)</f>
        <v>0</v>
      </c>
      <c r="CL94" s="61">
        <f>IF(COUNTIF(Setup_Hierarchy!$J$82:$IV$82,"="&amp;$K94)&lt;&gt;0,$L94,0)</f>
        <v>0</v>
      </c>
      <c r="CM94" s="61">
        <f>IF(COUNTIF(Setup_Hierarchy!$J$83:$IV$83,"="&amp;$K94)&lt;&gt;0,$L94,0)</f>
        <v>0</v>
      </c>
      <c r="CN94" s="61">
        <f>IF(COUNTIF(Setup_Hierarchy!$J$84:$IV$84,"="&amp;$K94)&lt;&gt;0,$L94,0)</f>
        <v>0</v>
      </c>
      <c r="CO94" s="61">
        <f>IF(COUNTIF(Setup_Hierarchy!$J$85:$IV$85,"="&amp;$K94)&lt;&gt;0,$L94,0)</f>
        <v>0</v>
      </c>
      <c r="CP94" s="61">
        <f>IF(COUNTIF(Setup_Hierarchy!$J$86:$IV$86,"="&amp;$K94)&lt;&gt;0,$L94,0)</f>
        <v>0</v>
      </c>
      <c r="CQ94" s="61">
        <f>IF(COUNTIF(Setup_Hierarchy!$J$87:$IV$87,"="&amp;$K94)&lt;&gt;0,$L94,0)</f>
        <v>0</v>
      </c>
      <c r="CR94" s="61">
        <f>IF(COUNTIF(Setup_Hierarchy!$J$88:$IV$88,"="&amp;$K94)&lt;&gt;0,$L94,0)</f>
        <v>0</v>
      </c>
      <c r="CS94" s="61">
        <f>IF(COUNTIF(Setup_Hierarchy!$J$89:$IV$89,"="&amp;$K94)&lt;&gt;0,$L94,0)</f>
        <v>0</v>
      </c>
      <c r="CT94" s="61">
        <f>IF(COUNTIF(Setup_Hierarchy!$J$90:$IV$90,"="&amp;$K94)&lt;&gt;0,$L94,0)</f>
        <v>0</v>
      </c>
      <c r="CU94" s="61">
        <f>IF(COUNTIF(Setup_Hierarchy!$J$91:$IV$91,"="&amp;$K94)&lt;&gt;0,$L94,0)</f>
        <v>0</v>
      </c>
      <c r="CV94" s="61">
        <f>IF(COUNTIF(Setup_Hierarchy!$J$92:$IV$92,"="&amp;$K94)&lt;&gt;0,$L94,0)</f>
        <v>0</v>
      </c>
      <c r="CW94" s="61">
        <f>IF(COUNTIF(Setup_Hierarchy!$J$93:$IV$93,"="&amp;$K94)&lt;&gt;0,$L94,0)</f>
        <v>0</v>
      </c>
      <c r="CX94" s="61">
        <f>IF(COUNTIF(Setup_Hierarchy!$J$94:$IV$94,"="&amp;$K94)&lt;&gt;0,$L94,0)</f>
        <v>0</v>
      </c>
      <c r="CY94" s="61">
        <f>IF(COUNTIF(Setup_Hierarchy!$J$95:$IV$95,"="&amp;$K94)&lt;&gt;0,$L94,0)</f>
        <v>0</v>
      </c>
      <c r="CZ94" s="61">
        <f>IF(COUNTIF(Setup_Hierarchy!$J$96:$IV$96,"="&amp;$K94)&lt;&gt;0,$L94,0)</f>
        <v>0</v>
      </c>
      <c r="DA94" s="61">
        <f>IF(COUNTIF(Setup_Hierarchy!$J$97:$IV$97,"="&amp;$K94)&lt;&gt;0,$L94,0)</f>
        <v>0</v>
      </c>
      <c r="DB94" s="61">
        <f>IF(COUNTIF(Setup_Hierarchy!$J$98:$IV$98,"="&amp;$K94)&lt;&gt;0,$L94,0)</f>
        <v>0</v>
      </c>
      <c r="DC94" s="61">
        <f>IF(COUNTIF(Setup_Hierarchy!$J$99:$IV$99,"="&amp;$K94)&lt;&gt;0,$L94,0)</f>
        <v>0</v>
      </c>
      <c r="DD94" s="61">
        <f>IF(COUNTIF(Setup_Hierarchy!$J$100:$IV$100,"="&amp;$K94)&lt;&gt;0,$L94,0)</f>
        <v>0</v>
      </c>
      <c r="DE94" s="61">
        <f>IF(COUNTIF(Setup_Hierarchy!$J$101:$IV$101,"="&amp;$K94)&lt;&gt;0,$L94,0)</f>
        <v>0</v>
      </c>
      <c r="DF94" s="61">
        <f>IF(COUNTIF(Setup_Hierarchy!$J$102:$IV$102,"="&amp;$K94)&lt;&gt;0,$L94,0)</f>
        <v>0</v>
      </c>
      <c r="DG94" s="61">
        <f>IF(COUNTIF(Setup_Hierarchy!$J$103:$IV$103,"="&amp;$K94)&lt;&gt;0,$L94,0)</f>
        <v>0</v>
      </c>
      <c r="DH94" s="61">
        <f>IF(COUNTIF(Setup_Hierarchy!$J$104:$IV$104,"="&amp;$K94)&lt;&gt;0,$L94,0)</f>
        <v>0</v>
      </c>
      <c r="DI94" s="61">
        <f>IF(COUNTIF(Setup_Hierarchy!$J$105:$IV$105,"="&amp;$K94)&lt;&gt;0,$L94,0)</f>
        <v>0</v>
      </c>
      <c r="DJ94" s="61">
        <f>IF(COUNTIF(Setup_Hierarchy!$J$106:$IV$106,"="&amp;$K94)&lt;&gt;0,$L94,0)</f>
        <v>0</v>
      </c>
      <c r="DK94" s="61">
        <f>IF(COUNTIF(Setup_Hierarchy!$J$107:$IV$107,"="&amp;$K94)&lt;&gt;0,$L94,0)</f>
        <v>0</v>
      </c>
      <c r="DL94" s="61">
        <f>IF(COUNTIF(Setup_Hierarchy!$J$108:$IV$108,"="&amp;$K94)&lt;&gt;0,$L94,0)</f>
        <v>0</v>
      </c>
      <c r="DM94" s="61">
        <f>IF(COUNTIF(Setup_Hierarchy!$J$109:$IV$109,"="&amp;$K94)&lt;&gt;0,$L94,0)</f>
        <v>0</v>
      </c>
      <c r="DN94" s="61">
        <f>IF(COUNTIF(Setup_Hierarchy!$J$110:$IV$110,"="&amp;$K94)&lt;&gt;0,$L94,0)</f>
        <v>0</v>
      </c>
      <c r="DO94" s="61">
        <f>IF(COUNTIF(Setup_Hierarchy!$J$111:$IV$111,"="&amp;$K94)&lt;&gt;0,$L94,0)</f>
        <v>0</v>
      </c>
      <c r="DP94" s="61">
        <f>IF(COUNTIF(Setup_Hierarchy!$J$112:$IV$112,"="&amp;$K94)&lt;&gt;0,$L94,0)</f>
        <v>0</v>
      </c>
      <c r="DQ94" s="61">
        <f>IF(COUNTIF(Setup_Hierarchy!$J$113:$IV$113,"="&amp;$K94)&lt;&gt;0,$L94,0)</f>
        <v>0</v>
      </c>
      <c r="DR94" s="61">
        <f>IF(COUNTIF(Setup_Hierarchy!$J$114:$IV$114,"="&amp;$K94)&lt;&gt;0,$L94,0)</f>
        <v>0</v>
      </c>
      <c r="DS94" s="61">
        <f>IF(COUNTIF(Setup_Hierarchy!$J$115:$IV$115,"="&amp;$K94)&lt;&gt;0,$L94,0)</f>
        <v>0</v>
      </c>
      <c r="DT94" s="61">
        <f>IF(COUNTIF(Setup_Hierarchy!$J$116:$IV$116,"="&amp;$K94)&lt;&gt;0,$L94,0)</f>
        <v>-1300.98</v>
      </c>
    </row>
    <row r="95" spans="2:124" x14ac:dyDescent="0.2">
      <c r="B95" t="s">
        <v>43</v>
      </c>
      <c r="C95">
        <v>9</v>
      </c>
      <c r="D95" t="s">
        <v>18</v>
      </c>
      <c r="E95" t="s">
        <v>369</v>
      </c>
      <c r="F95" t="s">
        <v>525</v>
      </c>
      <c r="G95" t="s">
        <v>531</v>
      </c>
      <c r="H95" t="s">
        <v>8</v>
      </c>
      <c r="I95">
        <v>7.2090000000000001E-2</v>
      </c>
      <c r="J95">
        <v>-0.11984599999999999</v>
      </c>
      <c r="K95">
        <v>625</v>
      </c>
      <c r="L95">
        <v>-5049.5200000000004</v>
      </c>
      <c r="M95" s="61">
        <f>IF(COUNTIF(Setup_Hierarchy!$J$5:$IV$5,"="&amp;$K95)&lt;&gt;0,$L95,0)</f>
        <v>-5049.5200000000004</v>
      </c>
      <c r="N95" s="61">
        <f>IF(COUNTIF(Setup_Hierarchy!$J$6:$IV$6,"="&amp;$K95)&lt;&gt;0,$L95,0)</f>
        <v>-5049.5200000000004</v>
      </c>
      <c r="O95" s="61">
        <f>IF(COUNTIF(Setup_Hierarchy!$J$7:$IV$7,"="&amp;$K95)&lt;&gt;0,$L95,0)</f>
        <v>-5049.5200000000004</v>
      </c>
      <c r="P95" s="61">
        <f>IF(COUNTIF(Setup_Hierarchy!$J$8:$IV$8,"="&amp;$K95)&lt;&gt;0,$L95,0)</f>
        <v>0</v>
      </c>
      <c r="Q95" s="61">
        <f>IF(COUNTIF(Setup_Hierarchy!$J$9:$IV$9,"="&amp;$K95)&lt;&gt;0,$L95,0)</f>
        <v>0</v>
      </c>
      <c r="R95" s="61">
        <f>IF(COUNTIF(Setup_Hierarchy!$J$10:$IV$10,"="&amp;$K95)&lt;&gt;0,$L95,0)</f>
        <v>0</v>
      </c>
      <c r="S95" s="61">
        <f>IF(COUNTIF(Setup_Hierarchy!$J$11:$IV$11,"="&amp;$K95)&lt;&gt;0,$L95,0)</f>
        <v>0</v>
      </c>
      <c r="T95" s="61">
        <f>IF(COUNTIF(Setup_Hierarchy!$J$12:$IV$12,"="&amp;$K95)&lt;&gt;0,$L95,0)</f>
        <v>0</v>
      </c>
      <c r="U95" s="61">
        <f>IF(COUNTIF(Setup_Hierarchy!$J$13:$IV$13,"="&amp;$K95)&lt;&gt;0,$L95,0)</f>
        <v>0</v>
      </c>
      <c r="V95" s="61">
        <f>IF(COUNTIF(Setup_Hierarchy!$J$14:$IV$14,"="&amp;$K95)&lt;&gt;0,$L95,0)</f>
        <v>0</v>
      </c>
      <c r="W95" s="61">
        <f>IF(COUNTIF(Setup_Hierarchy!$J$15:$IV$15,"="&amp;$K95)&lt;&gt;0,$L95,0)</f>
        <v>0</v>
      </c>
      <c r="X95" s="61">
        <f>IF(COUNTIF(Setup_Hierarchy!$J$16:$IV$16,"="&amp;$K95)&lt;&gt;0,$L95,0)</f>
        <v>0</v>
      </c>
      <c r="Y95" s="61">
        <f>IF(COUNTIF(Setup_Hierarchy!$J$17:$IV$17,"="&amp;$K95)&lt;&gt;0,$L95,0)</f>
        <v>0</v>
      </c>
      <c r="Z95" s="61">
        <f>IF(COUNTIF(Setup_Hierarchy!$J$18:$IV$18,"="&amp;$K95)&lt;&gt;0,$L95,0)</f>
        <v>0</v>
      </c>
      <c r="AA95" s="61">
        <f>IF(COUNTIF(Setup_Hierarchy!$J$19:$IV$19,"="&amp;$K95)&lt;&gt;0,$L95,0)</f>
        <v>0</v>
      </c>
      <c r="AB95" s="61">
        <f>IF(COUNTIF(Setup_Hierarchy!$J$20:$IV$20,"="&amp;$K95)&lt;&gt;0,$L95,0)</f>
        <v>0</v>
      </c>
      <c r="AC95" s="61">
        <f>IF(COUNTIF(Setup_Hierarchy!$J$21:$IV$21,"="&amp;$K95)&lt;&gt;0,$L95,0)</f>
        <v>0</v>
      </c>
      <c r="AD95" s="61">
        <f>IF(COUNTIF(Setup_Hierarchy!$J$22:$IV$22,"="&amp;$K95)&lt;&gt;0,$L95,0)</f>
        <v>0</v>
      </c>
      <c r="AE95" s="61">
        <f>IF(COUNTIF(Setup_Hierarchy!$J$23:$IV$23,"="&amp;$K95)&lt;&gt;0,$L95,0)</f>
        <v>0</v>
      </c>
      <c r="AF95" s="61">
        <f>IF(COUNTIF(Setup_Hierarchy!$J$24:$IV$24,"="&amp;$K95)&lt;&gt;0,$L95,0)</f>
        <v>0</v>
      </c>
      <c r="AG95" s="61">
        <f>IF(COUNTIF(Setup_Hierarchy!$J$25:$IV$25,"="&amp;$K95)&lt;&gt;0,$L95,0)</f>
        <v>0</v>
      </c>
      <c r="AH95" s="61">
        <f>IF(COUNTIF(Setup_Hierarchy!$J$26:$IV$26,"="&amp;$K95)&lt;&gt;0,$L95,0)</f>
        <v>0</v>
      </c>
      <c r="AI95" s="61">
        <f>IF(COUNTIF(Setup_Hierarchy!$J$27:$IV$27,"="&amp;$K95)&lt;&gt;0,$L95,0)</f>
        <v>0</v>
      </c>
      <c r="AJ95" s="61">
        <f>IF(COUNTIF(Setup_Hierarchy!$J$28:$IV$28,"="&amp;$K95)&lt;&gt;0,$L95,0)</f>
        <v>0</v>
      </c>
      <c r="AK95" s="61">
        <f>IF(COUNTIF(Setup_Hierarchy!$J$29:$IV$29,"="&amp;$K95)&lt;&gt;0,$L95,0)</f>
        <v>0</v>
      </c>
      <c r="AL95" s="61">
        <f>IF(COUNTIF(Setup_Hierarchy!$J$30:$IV$30,"="&amp;$K95)&lt;&gt;0,$L95,0)</f>
        <v>0</v>
      </c>
      <c r="AM95" s="61">
        <f>IF(COUNTIF(Setup_Hierarchy!$J$31:$IV$31,"="&amp;$K95)&lt;&gt;0,$L95,0)</f>
        <v>0</v>
      </c>
      <c r="AN95" s="61">
        <f>IF(COUNTIF(Setup_Hierarchy!$J$32:$IV$32,"="&amp;$K95)&lt;&gt;0,$L95,0)</f>
        <v>0</v>
      </c>
      <c r="AO95" s="61">
        <f>IF(COUNTIF(Setup_Hierarchy!$J$33:$IV$33,"="&amp;$K95)&lt;&gt;0,$L95,0)</f>
        <v>0</v>
      </c>
      <c r="AP95" s="61">
        <f>IF(COUNTIF(Setup_Hierarchy!$J$34:$IV$34,"="&amp;$K95)&lt;&gt;0,$L95,0)</f>
        <v>0</v>
      </c>
      <c r="AQ95" s="61">
        <f>IF(COUNTIF(Setup_Hierarchy!$J$35:$IV$35,"="&amp;$K95)&lt;&gt;0,$L95,0)</f>
        <v>0</v>
      </c>
      <c r="AR95" s="61">
        <f>IF(COUNTIF(Setup_Hierarchy!$J$36:$IV$36,"="&amp;$K95)&lt;&gt;0,$L95,0)</f>
        <v>0</v>
      </c>
      <c r="AS95" s="61">
        <f>IF(COUNTIF(Setup_Hierarchy!$J$37:$IV$37,"="&amp;$K95)&lt;&gt;0,$L95,0)</f>
        <v>0</v>
      </c>
      <c r="AT95" s="61">
        <f>IF(COUNTIF(Setup_Hierarchy!$J$38:$IV$38,"="&amp;$K95)&lt;&gt;0,$L95,0)</f>
        <v>0</v>
      </c>
      <c r="AU95" s="61">
        <f>IF(COUNTIF(Setup_Hierarchy!$J$39:$IV$39,"="&amp;$K95)&lt;&gt;0,$L95,0)</f>
        <v>0</v>
      </c>
      <c r="AV95" s="61">
        <f>IF(COUNTIF(Setup_Hierarchy!$J$40:$IV$40,"="&amp;$K95)&lt;&gt;0,$L95,0)</f>
        <v>0</v>
      </c>
      <c r="AW95" s="61">
        <f>IF(COUNTIF(Setup_Hierarchy!$J$41:$IV$41,"="&amp;$K95)&lt;&gt;0,$L95,0)</f>
        <v>0</v>
      </c>
      <c r="AX95" s="61">
        <f>IF(COUNTIF(Setup_Hierarchy!$J$42:$IV$42,"="&amp;$K95)&lt;&gt;0,$L95,0)</f>
        <v>0</v>
      </c>
      <c r="AY95" s="61">
        <f>IF(COUNTIF(Setup_Hierarchy!$J$43:$IV$43,"="&amp;$K95)&lt;&gt;0,$L95,0)</f>
        <v>0</v>
      </c>
      <c r="AZ95" s="61">
        <f>IF(COUNTIF(Setup_Hierarchy!$J$44:$IV$44,"="&amp;$K95)&lt;&gt;0,$L95,0)</f>
        <v>0</v>
      </c>
      <c r="BA95" s="61">
        <f>IF(COUNTIF(Setup_Hierarchy!$J$45:$IV$45,"="&amp;$K95)&lt;&gt;0,$L95,0)</f>
        <v>0</v>
      </c>
      <c r="BB95" s="61">
        <f>IF(COUNTIF(Setup_Hierarchy!$J$46:$IV$46,"="&amp;$K95)&lt;&gt;0,$L95,0)</f>
        <v>0</v>
      </c>
      <c r="BC95" s="61">
        <f>IF(COUNTIF(Setup_Hierarchy!$J$47:$IV$47,"="&amp;$K95)&lt;&gt;0,$L95,0)</f>
        <v>0</v>
      </c>
      <c r="BD95" s="61">
        <f>IF(COUNTIF(Setup_Hierarchy!$J$48:$IV$48,"="&amp;$K95)&lt;&gt;0,$L95,0)</f>
        <v>0</v>
      </c>
      <c r="BE95" s="61">
        <f>IF(COUNTIF(Setup_Hierarchy!$J$49:$IV$49,"="&amp;$K95)&lt;&gt;0,$L95,0)</f>
        <v>0</v>
      </c>
      <c r="BF95" s="61">
        <f>IF(COUNTIF(Setup_Hierarchy!$J$50:$IV$50,"="&amp;$K95)&lt;&gt;0,$L95,0)</f>
        <v>0</v>
      </c>
      <c r="BG95" s="61">
        <f>IF(COUNTIF(Setup_Hierarchy!$J$51:$IV$51,"="&amp;$K95)&lt;&gt;0,$L95,0)</f>
        <v>-5049.5200000000004</v>
      </c>
      <c r="BH95" s="61">
        <f>IF(COUNTIF(Setup_Hierarchy!$J$52:$IV$52,"="&amp;$K95)&lt;&gt;0,$L95,0)</f>
        <v>0</v>
      </c>
      <c r="BI95" s="61">
        <f>IF(COUNTIF(Setup_Hierarchy!$J$53:$IV$53,"="&amp;$K95)&lt;&gt;0,$L95,0)</f>
        <v>0</v>
      </c>
      <c r="BJ95" s="61">
        <f>IF(COUNTIF(Setup_Hierarchy!$J$54:$IV$54,"="&amp;$K95)&lt;&gt;0,$L95,0)</f>
        <v>0</v>
      </c>
      <c r="BK95" s="61">
        <f>IF(COUNTIF(Setup_Hierarchy!$J$55:$IV$55,"="&amp;$K95)&lt;&gt;0,$L95,0)</f>
        <v>0</v>
      </c>
      <c r="BL95" s="61">
        <f>IF(COUNTIF(Setup_Hierarchy!$J$56:$IV$56,"="&amp;$K95)&lt;&gt;0,$L95,0)</f>
        <v>0</v>
      </c>
      <c r="BM95" s="61">
        <f>IF(COUNTIF(Setup_Hierarchy!$J$57:$IV$57,"="&amp;$K95)&lt;&gt;0,$L95,0)</f>
        <v>0</v>
      </c>
      <c r="BN95" s="61">
        <f>IF(COUNTIF(Setup_Hierarchy!$J$58:$IV$58,"="&amp;$K95)&lt;&gt;0,$L95,0)</f>
        <v>0</v>
      </c>
      <c r="BO95" s="61">
        <f>IF(COUNTIF(Setup_Hierarchy!$J$59:$IV$59,"="&amp;$K95)&lt;&gt;0,$L95,0)</f>
        <v>-5049.5200000000004</v>
      </c>
      <c r="BP95" s="61">
        <f>IF(COUNTIF(Setup_Hierarchy!$J$60:$IV$60,"="&amp;$K95)&lt;&gt;0,$L95,0)</f>
        <v>0</v>
      </c>
      <c r="BQ95" s="61">
        <f>IF(COUNTIF(Setup_Hierarchy!$J$61:$IV$61,"="&amp;$K95)&lt;&gt;0,$L95,0)</f>
        <v>0</v>
      </c>
      <c r="BR95" s="61">
        <f>IF(COUNTIF(Setup_Hierarchy!$J$62:$IV$62,"="&amp;$K95)&lt;&gt;0,$L95,0)</f>
        <v>0</v>
      </c>
      <c r="BS95" s="61">
        <f>IF(COUNTIF(Setup_Hierarchy!$J$63:$IV$63,"="&amp;$K95)&lt;&gt;0,$L95,0)</f>
        <v>0</v>
      </c>
      <c r="BT95" s="61">
        <f>IF(COUNTIF(Setup_Hierarchy!$J$64:$IV$64,"="&amp;$K95)&lt;&gt;0,$L95,0)</f>
        <v>0</v>
      </c>
      <c r="BU95" s="61">
        <f>IF(COUNTIF(Setup_Hierarchy!$J$65:$IV$65,"="&amp;$K95)&lt;&gt;0,$L95,0)</f>
        <v>0</v>
      </c>
      <c r="BV95" s="61">
        <f>IF(COUNTIF(Setup_Hierarchy!$J$66:$IV$66,"="&amp;$K95)&lt;&gt;0,$L95,0)</f>
        <v>0</v>
      </c>
      <c r="BW95" s="61">
        <f>IF(COUNTIF(Setup_Hierarchy!$J$67:$IV$67,"="&amp;$K95)&lt;&gt;0,$L95,0)</f>
        <v>0</v>
      </c>
      <c r="BX95" s="61">
        <f>IF(COUNTIF(Setup_Hierarchy!$J$68:$IV$68,"="&amp;$K95)&lt;&gt;0,$L95,0)</f>
        <v>0</v>
      </c>
      <c r="BY95" s="61">
        <f>IF(COUNTIF(Setup_Hierarchy!$J$69:$IV$69,"="&amp;$K95)&lt;&gt;0,$L95,0)</f>
        <v>-5049.5200000000004</v>
      </c>
      <c r="BZ95" s="61">
        <f>IF(COUNTIF(Setup_Hierarchy!$J$70:$IV$70,"="&amp;$K95)&lt;&gt;0,$L95,0)</f>
        <v>-5049.5200000000004</v>
      </c>
      <c r="CA95" s="61">
        <f>IF(COUNTIF(Setup_Hierarchy!$J$71:$IV$71,"="&amp;$K95)&lt;&gt;0,$L95,0)</f>
        <v>0</v>
      </c>
      <c r="CB95" s="61">
        <f>IF(COUNTIF(Setup_Hierarchy!$J$72:$IV$72,"="&amp;$K95)&lt;&gt;0,$L95,0)</f>
        <v>0</v>
      </c>
      <c r="CC95" s="61">
        <f>IF(COUNTIF(Setup_Hierarchy!$J$73:$IV$73,"="&amp;$K95)&lt;&gt;0,$L95,0)</f>
        <v>0</v>
      </c>
      <c r="CD95" s="61">
        <f>IF(COUNTIF(Setup_Hierarchy!$J$74:$IV$74,"="&amp;$K95)&lt;&gt;0,$L95,0)</f>
        <v>0</v>
      </c>
      <c r="CE95" s="61">
        <f>IF(COUNTIF(Setup_Hierarchy!$J$75:$IV$75,"="&amp;$K95)&lt;&gt;0,$L95,0)</f>
        <v>0</v>
      </c>
      <c r="CF95" s="61">
        <f>IF(COUNTIF(Setup_Hierarchy!$J$76:$IV$76,"="&amp;$K95)&lt;&gt;0,$L95,0)</f>
        <v>0</v>
      </c>
      <c r="CG95" s="61">
        <f>IF(COUNTIF(Setup_Hierarchy!$J$77:$IV$77,"="&amp;$K95)&lt;&gt;0,$L95,0)</f>
        <v>0</v>
      </c>
      <c r="CH95" s="61">
        <f>IF(COUNTIF(Setup_Hierarchy!$J$78:$IV$78,"="&amp;$K95)&lt;&gt;0,$L95,0)</f>
        <v>0</v>
      </c>
      <c r="CI95" s="61">
        <f>IF(COUNTIF(Setup_Hierarchy!$J$79:$IV$79,"="&amp;$K95)&lt;&gt;0,$L95,0)</f>
        <v>0</v>
      </c>
      <c r="CJ95" s="61">
        <f>IF(COUNTIF(Setup_Hierarchy!$J$80:$IV$80,"="&amp;$K95)&lt;&gt;0,$L95,0)</f>
        <v>0</v>
      </c>
      <c r="CK95" s="61">
        <f>IF(COUNTIF(Setup_Hierarchy!$J$81:$IV$81,"="&amp;$K95)&lt;&gt;0,$L95,0)</f>
        <v>0</v>
      </c>
      <c r="CL95" s="61">
        <f>IF(COUNTIF(Setup_Hierarchy!$J$82:$IV$82,"="&amp;$K95)&lt;&gt;0,$L95,0)</f>
        <v>0</v>
      </c>
      <c r="CM95" s="61">
        <f>IF(COUNTIF(Setup_Hierarchy!$J$83:$IV$83,"="&amp;$K95)&lt;&gt;0,$L95,0)</f>
        <v>0</v>
      </c>
      <c r="CN95" s="61">
        <f>IF(COUNTIF(Setup_Hierarchy!$J$84:$IV$84,"="&amp;$K95)&lt;&gt;0,$L95,0)</f>
        <v>0</v>
      </c>
      <c r="CO95" s="61">
        <f>IF(COUNTIF(Setup_Hierarchy!$J$85:$IV$85,"="&amp;$K95)&lt;&gt;0,$L95,0)</f>
        <v>0</v>
      </c>
      <c r="CP95" s="61">
        <f>IF(COUNTIF(Setup_Hierarchy!$J$86:$IV$86,"="&amp;$K95)&lt;&gt;0,$L95,0)</f>
        <v>0</v>
      </c>
      <c r="CQ95" s="61">
        <f>IF(COUNTIF(Setup_Hierarchy!$J$87:$IV$87,"="&amp;$K95)&lt;&gt;0,$L95,0)</f>
        <v>0</v>
      </c>
      <c r="CR95" s="61">
        <f>IF(COUNTIF(Setup_Hierarchy!$J$88:$IV$88,"="&amp;$K95)&lt;&gt;0,$L95,0)</f>
        <v>0</v>
      </c>
      <c r="CS95" s="61">
        <f>IF(COUNTIF(Setup_Hierarchy!$J$89:$IV$89,"="&amp;$K95)&lt;&gt;0,$L95,0)</f>
        <v>0</v>
      </c>
      <c r="CT95" s="61">
        <f>IF(COUNTIF(Setup_Hierarchy!$J$90:$IV$90,"="&amp;$K95)&lt;&gt;0,$L95,0)</f>
        <v>0</v>
      </c>
      <c r="CU95" s="61">
        <f>IF(COUNTIF(Setup_Hierarchy!$J$91:$IV$91,"="&amp;$K95)&lt;&gt;0,$L95,0)</f>
        <v>0</v>
      </c>
      <c r="CV95" s="61">
        <f>IF(COUNTIF(Setup_Hierarchy!$J$92:$IV$92,"="&amp;$K95)&lt;&gt;0,$L95,0)</f>
        <v>0</v>
      </c>
      <c r="CW95" s="61">
        <f>IF(COUNTIF(Setup_Hierarchy!$J$93:$IV$93,"="&amp;$K95)&lt;&gt;0,$L95,0)</f>
        <v>0</v>
      </c>
      <c r="CX95" s="61">
        <f>IF(COUNTIF(Setup_Hierarchy!$J$94:$IV$94,"="&amp;$K95)&lt;&gt;0,$L95,0)</f>
        <v>0</v>
      </c>
      <c r="CY95" s="61">
        <f>IF(COUNTIF(Setup_Hierarchy!$J$95:$IV$95,"="&amp;$K95)&lt;&gt;0,$L95,0)</f>
        <v>0</v>
      </c>
      <c r="CZ95" s="61">
        <f>IF(COUNTIF(Setup_Hierarchy!$J$96:$IV$96,"="&amp;$K95)&lt;&gt;0,$L95,0)</f>
        <v>0</v>
      </c>
      <c r="DA95" s="61">
        <f>IF(COUNTIF(Setup_Hierarchy!$J$97:$IV$97,"="&amp;$K95)&lt;&gt;0,$L95,0)</f>
        <v>0</v>
      </c>
      <c r="DB95" s="61">
        <f>IF(COUNTIF(Setup_Hierarchy!$J$98:$IV$98,"="&amp;$K95)&lt;&gt;0,$L95,0)</f>
        <v>0</v>
      </c>
      <c r="DC95" s="61">
        <f>IF(COUNTIF(Setup_Hierarchy!$J$99:$IV$99,"="&amp;$K95)&lt;&gt;0,$L95,0)</f>
        <v>0</v>
      </c>
      <c r="DD95" s="61">
        <f>IF(COUNTIF(Setup_Hierarchy!$J$100:$IV$100,"="&amp;$K95)&lt;&gt;0,$L95,0)</f>
        <v>0</v>
      </c>
      <c r="DE95" s="61">
        <f>IF(COUNTIF(Setup_Hierarchy!$J$101:$IV$101,"="&amp;$K95)&lt;&gt;0,$L95,0)</f>
        <v>0</v>
      </c>
      <c r="DF95" s="61">
        <f>IF(COUNTIF(Setup_Hierarchy!$J$102:$IV$102,"="&amp;$K95)&lt;&gt;0,$L95,0)</f>
        <v>0</v>
      </c>
      <c r="DG95" s="61">
        <f>IF(COUNTIF(Setup_Hierarchy!$J$103:$IV$103,"="&amp;$K95)&lt;&gt;0,$L95,0)</f>
        <v>0</v>
      </c>
      <c r="DH95" s="61">
        <f>IF(COUNTIF(Setup_Hierarchy!$J$104:$IV$104,"="&amp;$K95)&lt;&gt;0,$L95,0)</f>
        <v>0</v>
      </c>
      <c r="DI95" s="61">
        <f>IF(COUNTIF(Setup_Hierarchy!$J$105:$IV$105,"="&amp;$K95)&lt;&gt;0,$L95,0)</f>
        <v>0</v>
      </c>
      <c r="DJ95" s="61">
        <f>IF(COUNTIF(Setup_Hierarchy!$J$106:$IV$106,"="&amp;$K95)&lt;&gt;0,$L95,0)</f>
        <v>0</v>
      </c>
      <c r="DK95" s="61">
        <f>IF(COUNTIF(Setup_Hierarchy!$J$107:$IV$107,"="&amp;$K95)&lt;&gt;0,$L95,0)</f>
        <v>0</v>
      </c>
      <c r="DL95" s="61">
        <f>IF(COUNTIF(Setup_Hierarchy!$J$108:$IV$108,"="&amp;$K95)&lt;&gt;0,$L95,0)</f>
        <v>0</v>
      </c>
      <c r="DM95" s="61">
        <f>IF(COUNTIF(Setup_Hierarchy!$J$109:$IV$109,"="&amp;$K95)&lt;&gt;0,$L95,0)</f>
        <v>0</v>
      </c>
      <c r="DN95" s="61">
        <f>IF(COUNTIF(Setup_Hierarchy!$J$110:$IV$110,"="&amp;$K95)&lt;&gt;0,$L95,0)</f>
        <v>0</v>
      </c>
      <c r="DO95" s="61">
        <f>IF(COUNTIF(Setup_Hierarchy!$J$111:$IV$111,"="&amp;$K95)&lt;&gt;0,$L95,0)</f>
        <v>0</v>
      </c>
      <c r="DP95" s="61">
        <f>IF(COUNTIF(Setup_Hierarchy!$J$112:$IV$112,"="&amp;$K95)&lt;&gt;0,$L95,0)</f>
        <v>0</v>
      </c>
      <c r="DQ95" s="61">
        <f>IF(COUNTIF(Setup_Hierarchy!$J$113:$IV$113,"="&amp;$K95)&lt;&gt;0,$L95,0)</f>
        <v>0</v>
      </c>
      <c r="DR95" s="61">
        <f>IF(COUNTIF(Setup_Hierarchy!$J$114:$IV$114,"="&amp;$K95)&lt;&gt;0,$L95,0)</f>
        <v>0</v>
      </c>
      <c r="DS95" s="61">
        <f>IF(COUNTIF(Setup_Hierarchy!$J$115:$IV$115,"="&amp;$K95)&lt;&gt;0,$L95,0)</f>
        <v>0</v>
      </c>
      <c r="DT95" s="61">
        <f>IF(COUNTIF(Setup_Hierarchy!$J$116:$IV$116,"="&amp;$K95)&lt;&gt;0,$L95,0)</f>
        <v>0</v>
      </c>
    </row>
    <row r="96" spans="2:124" x14ac:dyDescent="0.2">
      <c r="B96" t="s">
        <v>43</v>
      </c>
      <c r="C96">
        <v>9</v>
      </c>
      <c r="D96" t="s">
        <v>18</v>
      </c>
      <c r="E96" t="s">
        <v>369</v>
      </c>
      <c r="F96" t="s">
        <v>525</v>
      </c>
      <c r="G96" t="s">
        <v>531</v>
      </c>
      <c r="H96" t="s">
        <v>8</v>
      </c>
      <c r="I96">
        <v>7.2090000000000001E-2</v>
      </c>
      <c r="J96">
        <v>-0.11984599999999999</v>
      </c>
      <c r="K96">
        <v>626</v>
      </c>
      <c r="L96">
        <v>111.92</v>
      </c>
      <c r="M96" s="61">
        <f>IF(COUNTIF(Setup_Hierarchy!$J$5:$IV$5,"="&amp;$K96)&lt;&gt;0,$L96,0)</f>
        <v>111.92</v>
      </c>
      <c r="N96" s="61">
        <f>IF(COUNTIF(Setup_Hierarchy!$J$6:$IV$6,"="&amp;$K96)&lt;&gt;0,$L96,0)</f>
        <v>111.92</v>
      </c>
      <c r="O96" s="61">
        <f>IF(COUNTIF(Setup_Hierarchy!$J$7:$IV$7,"="&amp;$K96)&lt;&gt;0,$L96,0)</f>
        <v>111.92</v>
      </c>
      <c r="P96" s="61">
        <f>IF(COUNTIF(Setup_Hierarchy!$J$8:$IV$8,"="&amp;$K96)&lt;&gt;0,$L96,0)</f>
        <v>0</v>
      </c>
      <c r="Q96" s="61">
        <f>IF(COUNTIF(Setup_Hierarchy!$J$9:$IV$9,"="&amp;$K96)&lt;&gt;0,$L96,0)</f>
        <v>0</v>
      </c>
      <c r="R96" s="61">
        <f>IF(COUNTIF(Setup_Hierarchy!$J$10:$IV$10,"="&amp;$K96)&lt;&gt;0,$L96,0)</f>
        <v>0</v>
      </c>
      <c r="S96" s="61">
        <f>IF(COUNTIF(Setup_Hierarchy!$J$11:$IV$11,"="&amp;$K96)&lt;&gt;0,$L96,0)</f>
        <v>0</v>
      </c>
      <c r="T96" s="61">
        <f>IF(COUNTIF(Setup_Hierarchy!$J$12:$IV$12,"="&amp;$K96)&lt;&gt;0,$L96,0)</f>
        <v>0</v>
      </c>
      <c r="U96" s="61">
        <f>IF(COUNTIF(Setup_Hierarchy!$J$13:$IV$13,"="&amp;$K96)&lt;&gt;0,$L96,0)</f>
        <v>0</v>
      </c>
      <c r="V96" s="61">
        <f>IF(COUNTIF(Setup_Hierarchy!$J$14:$IV$14,"="&amp;$K96)&lt;&gt;0,$L96,0)</f>
        <v>0</v>
      </c>
      <c r="W96" s="61">
        <f>IF(COUNTIF(Setup_Hierarchy!$J$15:$IV$15,"="&amp;$K96)&lt;&gt;0,$L96,0)</f>
        <v>0</v>
      </c>
      <c r="X96" s="61">
        <f>IF(COUNTIF(Setup_Hierarchy!$J$16:$IV$16,"="&amp;$K96)&lt;&gt;0,$L96,0)</f>
        <v>0</v>
      </c>
      <c r="Y96" s="61">
        <f>IF(COUNTIF(Setup_Hierarchy!$J$17:$IV$17,"="&amp;$K96)&lt;&gt;0,$L96,0)</f>
        <v>0</v>
      </c>
      <c r="Z96" s="61">
        <f>IF(COUNTIF(Setup_Hierarchy!$J$18:$IV$18,"="&amp;$K96)&lt;&gt;0,$L96,0)</f>
        <v>0</v>
      </c>
      <c r="AA96" s="61">
        <f>IF(COUNTIF(Setup_Hierarchy!$J$19:$IV$19,"="&amp;$K96)&lt;&gt;0,$L96,0)</f>
        <v>0</v>
      </c>
      <c r="AB96" s="61">
        <f>IF(COUNTIF(Setup_Hierarchy!$J$20:$IV$20,"="&amp;$K96)&lt;&gt;0,$L96,0)</f>
        <v>0</v>
      </c>
      <c r="AC96" s="61">
        <f>IF(COUNTIF(Setup_Hierarchy!$J$21:$IV$21,"="&amp;$K96)&lt;&gt;0,$L96,0)</f>
        <v>0</v>
      </c>
      <c r="AD96" s="61">
        <f>IF(COUNTIF(Setup_Hierarchy!$J$22:$IV$22,"="&amp;$K96)&lt;&gt;0,$L96,0)</f>
        <v>0</v>
      </c>
      <c r="AE96" s="61">
        <f>IF(COUNTIF(Setup_Hierarchy!$J$23:$IV$23,"="&amp;$K96)&lt;&gt;0,$L96,0)</f>
        <v>0</v>
      </c>
      <c r="AF96" s="61">
        <f>IF(COUNTIF(Setup_Hierarchy!$J$24:$IV$24,"="&amp;$K96)&lt;&gt;0,$L96,0)</f>
        <v>0</v>
      </c>
      <c r="AG96" s="61">
        <f>IF(COUNTIF(Setup_Hierarchy!$J$25:$IV$25,"="&amp;$K96)&lt;&gt;0,$L96,0)</f>
        <v>0</v>
      </c>
      <c r="AH96" s="61">
        <f>IF(COUNTIF(Setup_Hierarchy!$J$26:$IV$26,"="&amp;$K96)&lt;&gt;0,$L96,0)</f>
        <v>0</v>
      </c>
      <c r="AI96" s="61">
        <f>IF(COUNTIF(Setup_Hierarchy!$J$27:$IV$27,"="&amp;$K96)&lt;&gt;0,$L96,0)</f>
        <v>0</v>
      </c>
      <c r="AJ96" s="61">
        <f>IF(COUNTIF(Setup_Hierarchy!$J$28:$IV$28,"="&amp;$K96)&lt;&gt;0,$L96,0)</f>
        <v>0</v>
      </c>
      <c r="AK96" s="61">
        <f>IF(COUNTIF(Setup_Hierarchy!$J$29:$IV$29,"="&amp;$K96)&lt;&gt;0,$L96,0)</f>
        <v>0</v>
      </c>
      <c r="AL96" s="61">
        <f>IF(COUNTIF(Setup_Hierarchy!$J$30:$IV$30,"="&amp;$K96)&lt;&gt;0,$L96,0)</f>
        <v>0</v>
      </c>
      <c r="AM96" s="61">
        <f>IF(COUNTIF(Setup_Hierarchy!$J$31:$IV$31,"="&amp;$K96)&lt;&gt;0,$L96,0)</f>
        <v>0</v>
      </c>
      <c r="AN96" s="61">
        <f>IF(COUNTIF(Setup_Hierarchy!$J$32:$IV$32,"="&amp;$K96)&lt;&gt;0,$L96,0)</f>
        <v>0</v>
      </c>
      <c r="AO96" s="61">
        <f>IF(COUNTIF(Setup_Hierarchy!$J$33:$IV$33,"="&amp;$K96)&lt;&gt;0,$L96,0)</f>
        <v>0</v>
      </c>
      <c r="AP96" s="61">
        <f>IF(COUNTIF(Setup_Hierarchy!$J$34:$IV$34,"="&amp;$K96)&lt;&gt;0,$L96,0)</f>
        <v>0</v>
      </c>
      <c r="AQ96" s="61">
        <f>IF(COUNTIF(Setup_Hierarchy!$J$35:$IV$35,"="&amp;$K96)&lt;&gt;0,$L96,0)</f>
        <v>0</v>
      </c>
      <c r="AR96" s="61">
        <f>IF(COUNTIF(Setup_Hierarchy!$J$36:$IV$36,"="&amp;$K96)&lt;&gt;0,$L96,0)</f>
        <v>0</v>
      </c>
      <c r="AS96" s="61">
        <f>IF(COUNTIF(Setup_Hierarchy!$J$37:$IV$37,"="&amp;$K96)&lt;&gt;0,$L96,0)</f>
        <v>0</v>
      </c>
      <c r="AT96" s="61">
        <f>IF(COUNTIF(Setup_Hierarchy!$J$38:$IV$38,"="&amp;$K96)&lt;&gt;0,$L96,0)</f>
        <v>0</v>
      </c>
      <c r="AU96" s="61">
        <f>IF(COUNTIF(Setup_Hierarchy!$J$39:$IV$39,"="&amp;$K96)&lt;&gt;0,$L96,0)</f>
        <v>0</v>
      </c>
      <c r="AV96" s="61">
        <f>IF(COUNTIF(Setup_Hierarchy!$J$40:$IV$40,"="&amp;$K96)&lt;&gt;0,$L96,0)</f>
        <v>0</v>
      </c>
      <c r="AW96" s="61">
        <f>IF(COUNTIF(Setup_Hierarchy!$J$41:$IV$41,"="&amp;$K96)&lt;&gt;0,$L96,0)</f>
        <v>0</v>
      </c>
      <c r="AX96" s="61">
        <f>IF(COUNTIF(Setup_Hierarchy!$J$42:$IV$42,"="&amp;$K96)&lt;&gt;0,$L96,0)</f>
        <v>0</v>
      </c>
      <c r="AY96" s="61">
        <f>IF(COUNTIF(Setup_Hierarchy!$J$43:$IV$43,"="&amp;$K96)&lt;&gt;0,$L96,0)</f>
        <v>0</v>
      </c>
      <c r="AZ96" s="61">
        <f>IF(COUNTIF(Setup_Hierarchy!$J$44:$IV$44,"="&amp;$K96)&lt;&gt;0,$L96,0)</f>
        <v>0</v>
      </c>
      <c r="BA96" s="61">
        <f>IF(COUNTIF(Setup_Hierarchy!$J$45:$IV$45,"="&amp;$K96)&lt;&gt;0,$L96,0)</f>
        <v>0</v>
      </c>
      <c r="BB96" s="61">
        <f>IF(COUNTIF(Setup_Hierarchy!$J$46:$IV$46,"="&amp;$K96)&lt;&gt;0,$L96,0)</f>
        <v>0</v>
      </c>
      <c r="BC96" s="61">
        <f>IF(COUNTIF(Setup_Hierarchy!$J$47:$IV$47,"="&amp;$K96)&lt;&gt;0,$L96,0)</f>
        <v>0</v>
      </c>
      <c r="BD96" s="61">
        <f>IF(COUNTIF(Setup_Hierarchy!$J$48:$IV$48,"="&amp;$K96)&lt;&gt;0,$L96,0)</f>
        <v>0</v>
      </c>
      <c r="BE96" s="61">
        <f>IF(COUNTIF(Setup_Hierarchy!$J$49:$IV$49,"="&amp;$K96)&lt;&gt;0,$L96,0)</f>
        <v>0</v>
      </c>
      <c r="BF96" s="61">
        <f>IF(COUNTIF(Setup_Hierarchy!$J$50:$IV$50,"="&amp;$K96)&lt;&gt;0,$L96,0)</f>
        <v>0</v>
      </c>
      <c r="BG96" s="61">
        <f>IF(COUNTIF(Setup_Hierarchy!$J$51:$IV$51,"="&amp;$K96)&lt;&gt;0,$L96,0)</f>
        <v>111.92</v>
      </c>
      <c r="BH96" s="61">
        <f>IF(COUNTIF(Setup_Hierarchy!$J$52:$IV$52,"="&amp;$K96)&lt;&gt;0,$L96,0)</f>
        <v>0</v>
      </c>
      <c r="BI96" s="61">
        <f>IF(COUNTIF(Setup_Hierarchy!$J$53:$IV$53,"="&amp;$K96)&lt;&gt;0,$L96,0)</f>
        <v>0</v>
      </c>
      <c r="BJ96" s="61">
        <f>IF(COUNTIF(Setup_Hierarchy!$J$54:$IV$54,"="&amp;$K96)&lt;&gt;0,$L96,0)</f>
        <v>0</v>
      </c>
      <c r="BK96" s="61">
        <f>IF(COUNTIF(Setup_Hierarchy!$J$55:$IV$55,"="&amp;$K96)&lt;&gt;0,$L96,0)</f>
        <v>0</v>
      </c>
      <c r="BL96" s="61">
        <f>IF(COUNTIF(Setup_Hierarchy!$J$56:$IV$56,"="&amp;$K96)&lt;&gt;0,$L96,0)</f>
        <v>0</v>
      </c>
      <c r="BM96" s="61">
        <f>IF(COUNTIF(Setup_Hierarchy!$J$57:$IV$57,"="&amp;$K96)&lt;&gt;0,$L96,0)</f>
        <v>0</v>
      </c>
      <c r="BN96" s="61">
        <f>IF(COUNTIF(Setup_Hierarchy!$J$58:$IV$58,"="&amp;$K96)&lt;&gt;0,$L96,0)</f>
        <v>0</v>
      </c>
      <c r="BO96" s="61">
        <f>IF(COUNTIF(Setup_Hierarchy!$J$59:$IV$59,"="&amp;$K96)&lt;&gt;0,$L96,0)</f>
        <v>111.92</v>
      </c>
      <c r="BP96" s="61">
        <f>IF(COUNTIF(Setup_Hierarchy!$J$60:$IV$60,"="&amp;$K96)&lt;&gt;0,$L96,0)</f>
        <v>0</v>
      </c>
      <c r="BQ96" s="61">
        <f>IF(COUNTIF(Setup_Hierarchy!$J$61:$IV$61,"="&amp;$K96)&lt;&gt;0,$L96,0)</f>
        <v>0</v>
      </c>
      <c r="BR96" s="61">
        <f>IF(COUNTIF(Setup_Hierarchy!$J$62:$IV$62,"="&amp;$K96)&lt;&gt;0,$L96,0)</f>
        <v>0</v>
      </c>
      <c r="BS96" s="61">
        <f>IF(COUNTIF(Setup_Hierarchy!$J$63:$IV$63,"="&amp;$K96)&lt;&gt;0,$L96,0)</f>
        <v>0</v>
      </c>
      <c r="BT96" s="61">
        <f>IF(COUNTIF(Setup_Hierarchy!$J$64:$IV$64,"="&amp;$K96)&lt;&gt;0,$L96,0)</f>
        <v>0</v>
      </c>
      <c r="BU96" s="61">
        <f>IF(COUNTIF(Setup_Hierarchy!$J$65:$IV$65,"="&amp;$K96)&lt;&gt;0,$L96,0)</f>
        <v>0</v>
      </c>
      <c r="BV96" s="61">
        <f>IF(COUNTIF(Setup_Hierarchy!$J$66:$IV$66,"="&amp;$K96)&lt;&gt;0,$L96,0)</f>
        <v>0</v>
      </c>
      <c r="BW96" s="61">
        <f>IF(COUNTIF(Setup_Hierarchy!$J$67:$IV$67,"="&amp;$K96)&lt;&gt;0,$L96,0)</f>
        <v>0</v>
      </c>
      <c r="BX96" s="61">
        <f>IF(COUNTIF(Setup_Hierarchy!$J$68:$IV$68,"="&amp;$K96)&lt;&gt;0,$L96,0)</f>
        <v>0</v>
      </c>
      <c r="BY96" s="61">
        <f>IF(COUNTIF(Setup_Hierarchy!$J$69:$IV$69,"="&amp;$K96)&lt;&gt;0,$L96,0)</f>
        <v>0</v>
      </c>
      <c r="BZ96" s="61">
        <f>IF(COUNTIF(Setup_Hierarchy!$J$70:$IV$70,"="&amp;$K96)&lt;&gt;0,$L96,0)</f>
        <v>0</v>
      </c>
      <c r="CA96" s="61">
        <f>IF(COUNTIF(Setup_Hierarchy!$J$71:$IV$71,"="&amp;$K96)&lt;&gt;0,$L96,0)</f>
        <v>0</v>
      </c>
      <c r="CB96" s="61">
        <f>IF(COUNTIF(Setup_Hierarchy!$J$72:$IV$72,"="&amp;$K96)&lt;&gt;0,$L96,0)</f>
        <v>111.92</v>
      </c>
      <c r="CC96" s="61">
        <f>IF(COUNTIF(Setup_Hierarchy!$J$73:$IV$73,"="&amp;$K96)&lt;&gt;0,$L96,0)</f>
        <v>111.92</v>
      </c>
      <c r="CD96" s="61">
        <f>IF(COUNTIF(Setup_Hierarchy!$J$74:$IV$74,"="&amp;$K96)&lt;&gt;0,$L96,0)</f>
        <v>0</v>
      </c>
      <c r="CE96" s="61">
        <f>IF(COUNTIF(Setup_Hierarchy!$J$75:$IV$75,"="&amp;$K96)&lt;&gt;0,$L96,0)</f>
        <v>0</v>
      </c>
      <c r="CF96" s="61">
        <f>IF(COUNTIF(Setup_Hierarchy!$J$76:$IV$76,"="&amp;$K96)&lt;&gt;0,$L96,0)</f>
        <v>0</v>
      </c>
      <c r="CG96" s="61">
        <f>IF(COUNTIF(Setup_Hierarchy!$J$77:$IV$77,"="&amp;$K96)&lt;&gt;0,$L96,0)</f>
        <v>0</v>
      </c>
      <c r="CH96" s="61">
        <f>IF(COUNTIF(Setup_Hierarchy!$J$78:$IV$78,"="&amp;$K96)&lt;&gt;0,$L96,0)</f>
        <v>0</v>
      </c>
      <c r="CI96" s="61">
        <f>IF(COUNTIF(Setup_Hierarchy!$J$79:$IV$79,"="&amp;$K96)&lt;&gt;0,$L96,0)</f>
        <v>0</v>
      </c>
      <c r="CJ96" s="61">
        <f>IF(COUNTIF(Setup_Hierarchy!$J$80:$IV$80,"="&amp;$K96)&lt;&gt;0,$L96,0)</f>
        <v>0</v>
      </c>
      <c r="CK96" s="61">
        <f>IF(COUNTIF(Setup_Hierarchy!$J$81:$IV$81,"="&amp;$K96)&lt;&gt;0,$L96,0)</f>
        <v>0</v>
      </c>
      <c r="CL96" s="61">
        <f>IF(COUNTIF(Setup_Hierarchy!$J$82:$IV$82,"="&amp;$K96)&lt;&gt;0,$L96,0)</f>
        <v>0</v>
      </c>
      <c r="CM96" s="61">
        <f>IF(COUNTIF(Setup_Hierarchy!$J$83:$IV$83,"="&amp;$K96)&lt;&gt;0,$L96,0)</f>
        <v>0</v>
      </c>
      <c r="CN96" s="61">
        <f>IF(COUNTIF(Setup_Hierarchy!$J$84:$IV$84,"="&amp;$K96)&lt;&gt;0,$L96,0)</f>
        <v>0</v>
      </c>
      <c r="CO96" s="61">
        <f>IF(COUNTIF(Setup_Hierarchy!$J$85:$IV$85,"="&amp;$K96)&lt;&gt;0,$L96,0)</f>
        <v>0</v>
      </c>
      <c r="CP96" s="61">
        <f>IF(COUNTIF(Setup_Hierarchy!$J$86:$IV$86,"="&amp;$K96)&lt;&gt;0,$L96,0)</f>
        <v>0</v>
      </c>
      <c r="CQ96" s="61">
        <f>IF(COUNTIF(Setup_Hierarchy!$J$87:$IV$87,"="&amp;$K96)&lt;&gt;0,$L96,0)</f>
        <v>0</v>
      </c>
      <c r="CR96" s="61">
        <f>IF(COUNTIF(Setup_Hierarchy!$J$88:$IV$88,"="&amp;$K96)&lt;&gt;0,$L96,0)</f>
        <v>0</v>
      </c>
      <c r="CS96" s="61">
        <f>IF(COUNTIF(Setup_Hierarchy!$J$89:$IV$89,"="&amp;$K96)&lt;&gt;0,$L96,0)</f>
        <v>0</v>
      </c>
      <c r="CT96" s="61">
        <f>IF(COUNTIF(Setup_Hierarchy!$J$90:$IV$90,"="&amp;$K96)&lt;&gt;0,$L96,0)</f>
        <v>0</v>
      </c>
      <c r="CU96" s="61">
        <f>IF(COUNTIF(Setup_Hierarchy!$J$91:$IV$91,"="&amp;$K96)&lt;&gt;0,$L96,0)</f>
        <v>0</v>
      </c>
      <c r="CV96" s="61">
        <f>IF(COUNTIF(Setup_Hierarchy!$J$92:$IV$92,"="&amp;$K96)&lt;&gt;0,$L96,0)</f>
        <v>0</v>
      </c>
      <c r="CW96" s="61">
        <f>IF(COUNTIF(Setup_Hierarchy!$J$93:$IV$93,"="&amp;$K96)&lt;&gt;0,$L96,0)</f>
        <v>0</v>
      </c>
      <c r="CX96" s="61">
        <f>IF(COUNTIF(Setup_Hierarchy!$J$94:$IV$94,"="&amp;$K96)&lt;&gt;0,$L96,0)</f>
        <v>0</v>
      </c>
      <c r="CY96" s="61">
        <f>IF(COUNTIF(Setup_Hierarchy!$J$95:$IV$95,"="&amp;$K96)&lt;&gt;0,$L96,0)</f>
        <v>0</v>
      </c>
      <c r="CZ96" s="61">
        <f>IF(COUNTIF(Setup_Hierarchy!$J$96:$IV$96,"="&amp;$K96)&lt;&gt;0,$L96,0)</f>
        <v>0</v>
      </c>
      <c r="DA96" s="61">
        <f>IF(COUNTIF(Setup_Hierarchy!$J$97:$IV$97,"="&amp;$K96)&lt;&gt;0,$L96,0)</f>
        <v>0</v>
      </c>
      <c r="DB96" s="61">
        <f>IF(COUNTIF(Setup_Hierarchy!$J$98:$IV$98,"="&amp;$K96)&lt;&gt;0,$L96,0)</f>
        <v>0</v>
      </c>
      <c r="DC96" s="61">
        <f>IF(COUNTIF(Setup_Hierarchy!$J$99:$IV$99,"="&amp;$K96)&lt;&gt;0,$L96,0)</f>
        <v>0</v>
      </c>
      <c r="DD96" s="61">
        <f>IF(COUNTIF(Setup_Hierarchy!$J$100:$IV$100,"="&amp;$K96)&lt;&gt;0,$L96,0)</f>
        <v>0</v>
      </c>
      <c r="DE96" s="61">
        <f>IF(COUNTIF(Setup_Hierarchy!$J$101:$IV$101,"="&amp;$K96)&lt;&gt;0,$L96,0)</f>
        <v>0</v>
      </c>
      <c r="DF96" s="61">
        <f>IF(COUNTIF(Setup_Hierarchy!$J$102:$IV$102,"="&amp;$K96)&lt;&gt;0,$L96,0)</f>
        <v>0</v>
      </c>
      <c r="DG96" s="61">
        <f>IF(COUNTIF(Setup_Hierarchy!$J$103:$IV$103,"="&amp;$K96)&lt;&gt;0,$L96,0)</f>
        <v>0</v>
      </c>
      <c r="DH96" s="61">
        <f>IF(COUNTIF(Setup_Hierarchy!$J$104:$IV$104,"="&amp;$K96)&lt;&gt;0,$L96,0)</f>
        <v>0</v>
      </c>
      <c r="DI96" s="61">
        <f>IF(COUNTIF(Setup_Hierarchy!$J$105:$IV$105,"="&amp;$K96)&lt;&gt;0,$L96,0)</f>
        <v>0</v>
      </c>
      <c r="DJ96" s="61">
        <f>IF(COUNTIF(Setup_Hierarchy!$J$106:$IV$106,"="&amp;$K96)&lt;&gt;0,$L96,0)</f>
        <v>0</v>
      </c>
      <c r="DK96" s="61">
        <f>IF(COUNTIF(Setup_Hierarchy!$J$107:$IV$107,"="&amp;$K96)&lt;&gt;0,$L96,0)</f>
        <v>0</v>
      </c>
      <c r="DL96" s="61">
        <f>IF(COUNTIF(Setup_Hierarchy!$J$108:$IV$108,"="&amp;$K96)&lt;&gt;0,$L96,0)</f>
        <v>0</v>
      </c>
      <c r="DM96" s="61">
        <f>IF(COUNTIF(Setup_Hierarchy!$J$109:$IV$109,"="&amp;$K96)&lt;&gt;0,$L96,0)</f>
        <v>0</v>
      </c>
      <c r="DN96" s="61">
        <f>IF(COUNTIF(Setup_Hierarchy!$J$110:$IV$110,"="&amp;$K96)&lt;&gt;0,$L96,0)</f>
        <v>0</v>
      </c>
      <c r="DO96" s="61">
        <f>IF(COUNTIF(Setup_Hierarchy!$J$111:$IV$111,"="&amp;$K96)&lt;&gt;0,$L96,0)</f>
        <v>0</v>
      </c>
      <c r="DP96" s="61">
        <f>IF(COUNTIF(Setup_Hierarchy!$J$112:$IV$112,"="&amp;$K96)&lt;&gt;0,$L96,0)</f>
        <v>0</v>
      </c>
      <c r="DQ96" s="61">
        <f>IF(COUNTIF(Setup_Hierarchy!$J$113:$IV$113,"="&amp;$K96)&lt;&gt;0,$L96,0)</f>
        <v>0</v>
      </c>
      <c r="DR96" s="61">
        <f>IF(COUNTIF(Setup_Hierarchy!$J$114:$IV$114,"="&amp;$K96)&lt;&gt;0,$L96,0)</f>
        <v>0</v>
      </c>
      <c r="DS96" s="61">
        <f>IF(COUNTIF(Setup_Hierarchy!$J$115:$IV$115,"="&amp;$K96)&lt;&gt;0,$L96,0)</f>
        <v>0</v>
      </c>
      <c r="DT96" s="61">
        <f>IF(COUNTIF(Setup_Hierarchy!$J$116:$IV$116,"="&amp;$K96)&lt;&gt;0,$L96,0)</f>
        <v>0</v>
      </c>
    </row>
    <row r="97" spans="2:124" x14ac:dyDescent="0.2">
      <c r="B97" t="s">
        <v>43</v>
      </c>
      <c r="C97">
        <v>9</v>
      </c>
      <c r="D97" t="s">
        <v>18</v>
      </c>
      <c r="E97" t="s">
        <v>369</v>
      </c>
      <c r="F97" t="s">
        <v>525</v>
      </c>
      <c r="G97" t="s">
        <v>531</v>
      </c>
      <c r="H97" t="s">
        <v>8</v>
      </c>
      <c r="I97">
        <v>7.2090000000000001E-2</v>
      </c>
      <c r="J97">
        <v>-0.11984599999999999</v>
      </c>
      <c r="K97">
        <v>628</v>
      </c>
      <c r="L97">
        <v>-155.57</v>
      </c>
      <c r="M97" s="61">
        <f>IF(COUNTIF(Setup_Hierarchy!$J$5:$IV$5,"="&amp;$K97)&lt;&gt;0,$L97,0)</f>
        <v>-155.57</v>
      </c>
      <c r="N97" s="61">
        <f>IF(COUNTIF(Setup_Hierarchy!$J$6:$IV$6,"="&amp;$K97)&lt;&gt;0,$L97,0)</f>
        <v>-155.57</v>
      </c>
      <c r="O97" s="61">
        <f>IF(COUNTIF(Setup_Hierarchy!$J$7:$IV$7,"="&amp;$K97)&lt;&gt;0,$L97,0)</f>
        <v>-155.57</v>
      </c>
      <c r="P97" s="61">
        <f>IF(COUNTIF(Setup_Hierarchy!$J$8:$IV$8,"="&amp;$K97)&lt;&gt;0,$L97,0)</f>
        <v>0</v>
      </c>
      <c r="Q97" s="61">
        <f>IF(COUNTIF(Setup_Hierarchy!$J$9:$IV$9,"="&amp;$K97)&lt;&gt;0,$L97,0)</f>
        <v>0</v>
      </c>
      <c r="R97" s="61">
        <f>IF(COUNTIF(Setup_Hierarchy!$J$10:$IV$10,"="&amp;$K97)&lt;&gt;0,$L97,0)</f>
        <v>0</v>
      </c>
      <c r="S97" s="61">
        <f>IF(COUNTIF(Setup_Hierarchy!$J$11:$IV$11,"="&amp;$K97)&lt;&gt;0,$L97,0)</f>
        <v>0</v>
      </c>
      <c r="T97" s="61">
        <f>IF(COUNTIF(Setup_Hierarchy!$J$12:$IV$12,"="&amp;$K97)&lt;&gt;0,$L97,0)</f>
        <v>0</v>
      </c>
      <c r="U97" s="61">
        <f>IF(COUNTIF(Setup_Hierarchy!$J$13:$IV$13,"="&amp;$K97)&lt;&gt;0,$L97,0)</f>
        <v>0</v>
      </c>
      <c r="V97" s="61">
        <f>IF(COUNTIF(Setup_Hierarchy!$J$14:$IV$14,"="&amp;$K97)&lt;&gt;0,$L97,0)</f>
        <v>0</v>
      </c>
      <c r="W97" s="61">
        <f>IF(COUNTIF(Setup_Hierarchy!$J$15:$IV$15,"="&amp;$K97)&lt;&gt;0,$L97,0)</f>
        <v>0</v>
      </c>
      <c r="X97" s="61">
        <f>IF(COUNTIF(Setup_Hierarchy!$J$16:$IV$16,"="&amp;$K97)&lt;&gt;0,$L97,0)</f>
        <v>0</v>
      </c>
      <c r="Y97" s="61">
        <f>IF(COUNTIF(Setup_Hierarchy!$J$17:$IV$17,"="&amp;$K97)&lt;&gt;0,$L97,0)</f>
        <v>0</v>
      </c>
      <c r="Z97" s="61">
        <f>IF(COUNTIF(Setup_Hierarchy!$J$18:$IV$18,"="&amp;$K97)&lt;&gt;0,$L97,0)</f>
        <v>0</v>
      </c>
      <c r="AA97" s="61">
        <f>IF(COUNTIF(Setup_Hierarchy!$J$19:$IV$19,"="&amp;$K97)&lt;&gt;0,$L97,0)</f>
        <v>0</v>
      </c>
      <c r="AB97" s="61">
        <f>IF(COUNTIF(Setup_Hierarchy!$J$20:$IV$20,"="&amp;$K97)&lt;&gt;0,$L97,0)</f>
        <v>0</v>
      </c>
      <c r="AC97" s="61">
        <f>IF(COUNTIF(Setup_Hierarchy!$J$21:$IV$21,"="&amp;$K97)&lt;&gt;0,$L97,0)</f>
        <v>0</v>
      </c>
      <c r="AD97" s="61">
        <f>IF(COUNTIF(Setup_Hierarchy!$J$22:$IV$22,"="&amp;$K97)&lt;&gt;0,$L97,0)</f>
        <v>0</v>
      </c>
      <c r="AE97" s="61">
        <f>IF(COUNTIF(Setup_Hierarchy!$J$23:$IV$23,"="&amp;$K97)&lt;&gt;0,$L97,0)</f>
        <v>0</v>
      </c>
      <c r="AF97" s="61">
        <f>IF(COUNTIF(Setup_Hierarchy!$J$24:$IV$24,"="&amp;$K97)&lt;&gt;0,$L97,0)</f>
        <v>0</v>
      </c>
      <c r="AG97" s="61">
        <f>IF(COUNTIF(Setup_Hierarchy!$J$25:$IV$25,"="&amp;$K97)&lt;&gt;0,$L97,0)</f>
        <v>0</v>
      </c>
      <c r="AH97" s="61">
        <f>IF(COUNTIF(Setup_Hierarchy!$J$26:$IV$26,"="&amp;$K97)&lt;&gt;0,$L97,0)</f>
        <v>0</v>
      </c>
      <c r="AI97" s="61">
        <f>IF(COUNTIF(Setup_Hierarchy!$J$27:$IV$27,"="&amp;$K97)&lt;&gt;0,$L97,0)</f>
        <v>0</v>
      </c>
      <c r="AJ97" s="61">
        <f>IF(COUNTIF(Setup_Hierarchy!$J$28:$IV$28,"="&amp;$K97)&lt;&gt;0,$L97,0)</f>
        <v>0</v>
      </c>
      <c r="AK97" s="61">
        <f>IF(COUNTIF(Setup_Hierarchy!$J$29:$IV$29,"="&amp;$K97)&lt;&gt;0,$L97,0)</f>
        <v>0</v>
      </c>
      <c r="AL97" s="61">
        <f>IF(COUNTIF(Setup_Hierarchy!$J$30:$IV$30,"="&amp;$K97)&lt;&gt;0,$L97,0)</f>
        <v>0</v>
      </c>
      <c r="AM97" s="61">
        <f>IF(COUNTIF(Setup_Hierarchy!$J$31:$IV$31,"="&amp;$K97)&lt;&gt;0,$L97,0)</f>
        <v>0</v>
      </c>
      <c r="AN97" s="61">
        <f>IF(COUNTIF(Setup_Hierarchy!$J$32:$IV$32,"="&amp;$K97)&lt;&gt;0,$L97,0)</f>
        <v>0</v>
      </c>
      <c r="AO97" s="61">
        <f>IF(COUNTIF(Setup_Hierarchy!$J$33:$IV$33,"="&amp;$K97)&lt;&gt;0,$L97,0)</f>
        <v>0</v>
      </c>
      <c r="AP97" s="61">
        <f>IF(COUNTIF(Setup_Hierarchy!$J$34:$IV$34,"="&amp;$K97)&lt;&gt;0,$L97,0)</f>
        <v>0</v>
      </c>
      <c r="AQ97" s="61">
        <f>IF(COUNTIF(Setup_Hierarchy!$J$35:$IV$35,"="&amp;$K97)&lt;&gt;0,$L97,0)</f>
        <v>0</v>
      </c>
      <c r="AR97" s="61">
        <f>IF(COUNTIF(Setup_Hierarchy!$J$36:$IV$36,"="&amp;$K97)&lt;&gt;0,$L97,0)</f>
        <v>0</v>
      </c>
      <c r="AS97" s="61">
        <f>IF(COUNTIF(Setup_Hierarchy!$J$37:$IV$37,"="&amp;$K97)&lt;&gt;0,$L97,0)</f>
        <v>0</v>
      </c>
      <c r="AT97" s="61">
        <f>IF(COUNTIF(Setup_Hierarchy!$J$38:$IV$38,"="&amp;$K97)&lt;&gt;0,$L97,0)</f>
        <v>0</v>
      </c>
      <c r="AU97" s="61">
        <f>IF(COUNTIF(Setup_Hierarchy!$J$39:$IV$39,"="&amp;$K97)&lt;&gt;0,$L97,0)</f>
        <v>0</v>
      </c>
      <c r="AV97" s="61">
        <f>IF(COUNTIF(Setup_Hierarchy!$J$40:$IV$40,"="&amp;$K97)&lt;&gt;0,$L97,0)</f>
        <v>0</v>
      </c>
      <c r="AW97" s="61">
        <f>IF(COUNTIF(Setup_Hierarchy!$J$41:$IV$41,"="&amp;$K97)&lt;&gt;0,$L97,0)</f>
        <v>0</v>
      </c>
      <c r="AX97" s="61">
        <f>IF(COUNTIF(Setup_Hierarchy!$J$42:$IV$42,"="&amp;$K97)&lt;&gt;0,$L97,0)</f>
        <v>0</v>
      </c>
      <c r="AY97" s="61">
        <f>IF(COUNTIF(Setup_Hierarchy!$J$43:$IV$43,"="&amp;$K97)&lt;&gt;0,$L97,0)</f>
        <v>0</v>
      </c>
      <c r="AZ97" s="61">
        <f>IF(COUNTIF(Setup_Hierarchy!$J$44:$IV$44,"="&amp;$K97)&lt;&gt;0,$L97,0)</f>
        <v>0</v>
      </c>
      <c r="BA97" s="61">
        <f>IF(COUNTIF(Setup_Hierarchy!$J$45:$IV$45,"="&amp;$K97)&lt;&gt;0,$L97,0)</f>
        <v>0</v>
      </c>
      <c r="BB97" s="61">
        <f>IF(COUNTIF(Setup_Hierarchy!$J$46:$IV$46,"="&amp;$K97)&lt;&gt;0,$L97,0)</f>
        <v>0</v>
      </c>
      <c r="BC97" s="61">
        <f>IF(COUNTIF(Setup_Hierarchy!$J$47:$IV$47,"="&amp;$K97)&lt;&gt;0,$L97,0)</f>
        <v>0</v>
      </c>
      <c r="BD97" s="61">
        <f>IF(COUNTIF(Setup_Hierarchy!$J$48:$IV$48,"="&amp;$K97)&lt;&gt;0,$L97,0)</f>
        <v>0</v>
      </c>
      <c r="BE97" s="61">
        <f>IF(COUNTIF(Setup_Hierarchy!$J$49:$IV$49,"="&amp;$K97)&lt;&gt;0,$L97,0)</f>
        <v>0</v>
      </c>
      <c r="BF97" s="61">
        <f>IF(COUNTIF(Setup_Hierarchy!$J$50:$IV$50,"="&amp;$K97)&lt;&gt;0,$L97,0)</f>
        <v>0</v>
      </c>
      <c r="BG97" s="61">
        <f>IF(COUNTIF(Setup_Hierarchy!$J$51:$IV$51,"="&amp;$K97)&lt;&gt;0,$L97,0)</f>
        <v>-155.57</v>
      </c>
      <c r="BH97" s="61">
        <f>IF(COUNTIF(Setup_Hierarchy!$J$52:$IV$52,"="&amp;$K97)&lt;&gt;0,$L97,0)</f>
        <v>0</v>
      </c>
      <c r="BI97" s="61">
        <f>IF(COUNTIF(Setup_Hierarchy!$J$53:$IV$53,"="&amp;$K97)&lt;&gt;0,$L97,0)</f>
        <v>0</v>
      </c>
      <c r="BJ97" s="61">
        <f>IF(COUNTIF(Setup_Hierarchy!$J$54:$IV$54,"="&amp;$K97)&lt;&gt;0,$L97,0)</f>
        <v>0</v>
      </c>
      <c r="BK97" s="61">
        <f>IF(COUNTIF(Setup_Hierarchy!$J$55:$IV$55,"="&amp;$K97)&lt;&gt;0,$L97,0)</f>
        <v>0</v>
      </c>
      <c r="BL97" s="61">
        <f>IF(COUNTIF(Setup_Hierarchy!$J$56:$IV$56,"="&amp;$K97)&lt;&gt;0,$L97,0)</f>
        <v>0</v>
      </c>
      <c r="BM97" s="61">
        <f>IF(COUNTIF(Setup_Hierarchy!$J$57:$IV$57,"="&amp;$K97)&lt;&gt;0,$L97,0)</f>
        <v>0</v>
      </c>
      <c r="BN97" s="61">
        <f>IF(COUNTIF(Setup_Hierarchy!$J$58:$IV$58,"="&amp;$K97)&lt;&gt;0,$L97,0)</f>
        <v>0</v>
      </c>
      <c r="BO97" s="61">
        <f>IF(COUNTIF(Setup_Hierarchy!$J$59:$IV$59,"="&amp;$K97)&lt;&gt;0,$L97,0)</f>
        <v>-155.57</v>
      </c>
      <c r="BP97" s="61">
        <f>IF(COUNTIF(Setup_Hierarchy!$J$60:$IV$60,"="&amp;$K97)&lt;&gt;0,$L97,0)</f>
        <v>0</v>
      </c>
      <c r="BQ97" s="61">
        <f>IF(COUNTIF(Setup_Hierarchy!$J$61:$IV$61,"="&amp;$K97)&lt;&gt;0,$L97,0)</f>
        <v>0</v>
      </c>
      <c r="BR97" s="61">
        <f>IF(COUNTIF(Setup_Hierarchy!$J$62:$IV$62,"="&amp;$K97)&lt;&gt;0,$L97,0)</f>
        <v>0</v>
      </c>
      <c r="BS97" s="61">
        <f>IF(COUNTIF(Setup_Hierarchy!$J$63:$IV$63,"="&amp;$K97)&lt;&gt;0,$L97,0)</f>
        <v>0</v>
      </c>
      <c r="BT97" s="61">
        <f>IF(COUNTIF(Setup_Hierarchy!$J$64:$IV$64,"="&amp;$K97)&lt;&gt;0,$L97,0)</f>
        <v>0</v>
      </c>
      <c r="BU97" s="61">
        <f>IF(COUNTIF(Setup_Hierarchy!$J$65:$IV$65,"="&amp;$K97)&lt;&gt;0,$L97,0)</f>
        <v>0</v>
      </c>
      <c r="BV97" s="61">
        <f>IF(COUNTIF(Setup_Hierarchy!$J$66:$IV$66,"="&amp;$K97)&lt;&gt;0,$L97,0)</f>
        <v>0</v>
      </c>
      <c r="BW97" s="61">
        <f>IF(COUNTIF(Setup_Hierarchy!$J$67:$IV$67,"="&amp;$K97)&lt;&gt;0,$L97,0)</f>
        <v>0</v>
      </c>
      <c r="BX97" s="61">
        <f>IF(COUNTIF(Setup_Hierarchy!$J$68:$IV$68,"="&amp;$K97)&lt;&gt;0,$L97,0)</f>
        <v>0</v>
      </c>
      <c r="BY97" s="61">
        <f>IF(COUNTIF(Setup_Hierarchy!$J$69:$IV$69,"="&amp;$K97)&lt;&gt;0,$L97,0)</f>
        <v>0</v>
      </c>
      <c r="BZ97" s="61">
        <f>IF(COUNTIF(Setup_Hierarchy!$J$70:$IV$70,"="&amp;$K97)&lt;&gt;0,$L97,0)</f>
        <v>0</v>
      </c>
      <c r="CA97" s="61">
        <f>IF(COUNTIF(Setup_Hierarchy!$J$71:$IV$71,"="&amp;$K97)&lt;&gt;0,$L97,0)</f>
        <v>0</v>
      </c>
      <c r="CB97" s="61">
        <f>IF(COUNTIF(Setup_Hierarchy!$J$72:$IV$72,"="&amp;$K97)&lt;&gt;0,$L97,0)</f>
        <v>0</v>
      </c>
      <c r="CC97" s="61">
        <f>IF(COUNTIF(Setup_Hierarchy!$J$73:$IV$73,"="&amp;$K97)&lt;&gt;0,$L97,0)</f>
        <v>0</v>
      </c>
      <c r="CD97" s="61">
        <f>IF(COUNTIF(Setup_Hierarchy!$J$74:$IV$74,"="&amp;$K97)&lt;&gt;0,$L97,0)</f>
        <v>0</v>
      </c>
      <c r="CE97" s="61">
        <f>IF(COUNTIF(Setup_Hierarchy!$J$75:$IV$75,"="&amp;$K97)&lt;&gt;0,$L97,0)</f>
        <v>-155.57</v>
      </c>
      <c r="CF97" s="61">
        <f>IF(COUNTIF(Setup_Hierarchy!$J$76:$IV$76,"="&amp;$K97)&lt;&gt;0,$L97,0)</f>
        <v>-155.57</v>
      </c>
      <c r="CG97" s="61">
        <f>IF(COUNTIF(Setup_Hierarchy!$J$77:$IV$77,"="&amp;$K97)&lt;&gt;0,$L97,0)</f>
        <v>0</v>
      </c>
      <c r="CH97" s="61">
        <f>IF(COUNTIF(Setup_Hierarchy!$J$78:$IV$78,"="&amp;$K97)&lt;&gt;0,$L97,0)</f>
        <v>0</v>
      </c>
      <c r="CI97" s="61">
        <f>IF(COUNTIF(Setup_Hierarchy!$J$79:$IV$79,"="&amp;$K97)&lt;&gt;0,$L97,0)</f>
        <v>0</v>
      </c>
      <c r="CJ97" s="61">
        <f>IF(COUNTIF(Setup_Hierarchy!$J$80:$IV$80,"="&amp;$K97)&lt;&gt;0,$L97,0)</f>
        <v>0</v>
      </c>
      <c r="CK97" s="61">
        <f>IF(COUNTIF(Setup_Hierarchy!$J$81:$IV$81,"="&amp;$K97)&lt;&gt;0,$L97,0)</f>
        <v>0</v>
      </c>
      <c r="CL97" s="61">
        <f>IF(COUNTIF(Setup_Hierarchy!$J$82:$IV$82,"="&amp;$K97)&lt;&gt;0,$L97,0)</f>
        <v>0</v>
      </c>
      <c r="CM97" s="61">
        <f>IF(COUNTIF(Setup_Hierarchy!$J$83:$IV$83,"="&amp;$K97)&lt;&gt;0,$L97,0)</f>
        <v>0</v>
      </c>
      <c r="CN97" s="61">
        <f>IF(COUNTIF(Setup_Hierarchy!$J$84:$IV$84,"="&amp;$K97)&lt;&gt;0,$L97,0)</f>
        <v>0</v>
      </c>
      <c r="CO97" s="61">
        <f>IF(COUNTIF(Setup_Hierarchy!$J$85:$IV$85,"="&amp;$K97)&lt;&gt;0,$L97,0)</f>
        <v>0</v>
      </c>
      <c r="CP97" s="61">
        <f>IF(COUNTIF(Setup_Hierarchy!$J$86:$IV$86,"="&amp;$K97)&lt;&gt;0,$L97,0)</f>
        <v>0</v>
      </c>
      <c r="CQ97" s="61">
        <f>IF(COUNTIF(Setup_Hierarchy!$J$87:$IV$87,"="&amp;$K97)&lt;&gt;0,$L97,0)</f>
        <v>0</v>
      </c>
      <c r="CR97" s="61">
        <f>IF(COUNTIF(Setup_Hierarchy!$J$88:$IV$88,"="&amp;$K97)&lt;&gt;0,$L97,0)</f>
        <v>0</v>
      </c>
      <c r="CS97" s="61">
        <f>IF(COUNTIF(Setup_Hierarchy!$J$89:$IV$89,"="&amp;$K97)&lt;&gt;0,$L97,0)</f>
        <v>0</v>
      </c>
      <c r="CT97" s="61">
        <f>IF(COUNTIF(Setup_Hierarchy!$J$90:$IV$90,"="&amp;$K97)&lt;&gt;0,$L97,0)</f>
        <v>0</v>
      </c>
      <c r="CU97" s="61">
        <f>IF(COUNTIF(Setup_Hierarchy!$J$91:$IV$91,"="&amp;$K97)&lt;&gt;0,$L97,0)</f>
        <v>0</v>
      </c>
      <c r="CV97" s="61">
        <f>IF(COUNTIF(Setup_Hierarchy!$J$92:$IV$92,"="&amp;$K97)&lt;&gt;0,$L97,0)</f>
        <v>0</v>
      </c>
      <c r="CW97" s="61">
        <f>IF(COUNTIF(Setup_Hierarchy!$J$93:$IV$93,"="&amp;$K97)&lt;&gt;0,$L97,0)</f>
        <v>0</v>
      </c>
      <c r="CX97" s="61">
        <f>IF(COUNTIF(Setup_Hierarchy!$J$94:$IV$94,"="&amp;$K97)&lt;&gt;0,$L97,0)</f>
        <v>0</v>
      </c>
      <c r="CY97" s="61">
        <f>IF(COUNTIF(Setup_Hierarchy!$J$95:$IV$95,"="&amp;$K97)&lt;&gt;0,$L97,0)</f>
        <v>0</v>
      </c>
      <c r="CZ97" s="61">
        <f>IF(COUNTIF(Setup_Hierarchy!$J$96:$IV$96,"="&amp;$K97)&lt;&gt;0,$L97,0)</f>
        <v>0</v>
      </c>
      <c r="DA97" s="61">
        <f>IF(COUNTIF(Setup_Hierarchy!$J$97:$IV$97,"="&amp;$K97)&lt;&gt;0,$L97,0)</f>
        <v>0</v>
      </c>
      <c r="DB97" s="61">
        <f>IF(COUNTIF(Setup_Hierarchy!$J$98:$IV$98,"="&amp;$K97)&lt;&gt;0,$L97,0)</f>
        <v>0</v>
      </c>
      <c r="DC97" s="61">
        <f>IF(COUNTIF(Setup_Hierarchy!$J$99:$IV$99,"="&amp;$K97)&lt;&gt;0,$L97,0)</f>
        <v>0</v>
      </c>
      <c r="DD97" s="61">
        <f>IF(COUNTIF(Setup_Hierarchy!$J$100:$IV$100,"="&amp;$K97)&lt;&gt;0,$L97,0)</f>
        <v>0</v>
      </c>
      <c r="DE97" s="61">
        <f>IF(COUNTIF(Setup_Hierarchy!$J$101:$IV$101,"="&amp;$K97)&lt;&gt;0,$L97,0)</f>
        <v>0</v>
      </c>
      <c r="DF97" s="61">
        <f>IF(COUNTIF(Setup_Hierarchy!$J$102:$IV$102,"="&amp;$K97)&lt;&gt;0,$L97,0)</f>
        <v>0</v>
      </c>
      <c r="DG97" s="61">
        <f>IF(COUNTIF(Setup_Hierarchy!$J$103:$IV$103,"="&amp;$K97)&lt;&gt;0,$L97,0)</f>
        <v>0</v>
      </c>
      <c r="DH97" s="61">
        <f>IF(COUNTIF(Setup_Hierarchy!$J$104:$IV$104,"="&amp;$K97)&lt;&gt;0,$L97,0)</f>
        <v>0</v>
      </c>
      <c r="DI97" s="61">
        <f>IF(COUNTIF(Setup_Hierarchy!$J$105:$IV$105,"="&amp;$K97)&lt;&gt;0,$L97,0)</f>
        <v>0</v>
      </c>
      <c r="DJ97" s="61">
        <f>IF(COUNTIF(Setup_Hierarchy!$J$106:$IV$106,"="&amp;$K97)&lt;&gt;0,$L97,0)</f>
        <v>0</v>
      </c>
      <c r="DK97" s="61">
        <f>IF(COUNTIF(Setup_Hierarchy!$J$107:$IV$107,"="&amp;$K97)&lt;&gt;0,$L97,0)</f>
        <v>0</v>
      </c>
      <c r="DL97" s="61">
        <f>IF(COUNTIF(Setup_Hierarchy!$J$108:$IV$108,"="&amp;$K97)&lt;&gt;0,$L97,0)</f>
        <v>0</v>
      </c>
      <c r="DM97" s="61">
        <f>IF(COUNTIF(Setup_Hierarchy!$J$109:$IV$109,"="&amp;$K97)&lt;&gt;0,$L97,0)</f>
        <v>0</v>
      </c>
      <c r="DN97" s="61">
        <f>IF(COUNTIF(Setup_Hierarchy!$J$110:$IV$110,"="&amp;$K97)&lt;&gt;0,$L97,0)</f>
        <v>0</v>
      </c>
      <c r="DO97" s="61">
        <f>IF(COUNTIF(Setup_Hierarchy!$J$111:$IV$111,"="&amp;$K97)&lt;&gt;0,$L97,0)</f>
        <v>0</v>
      </c>
      <c r="DP97" s="61">
        <f>IF(COUNTIF(Setup_Hierarchy!$J$112:$IV$112,"="&amp;$K97)&lt;&gt;0,$L97,0)</f>
        <v>0</v>
      </c>
      <c r="DQ97" s="61">
        <f>IF(COUNTIF(Setup_Hierarchy!$J$113:$IV$113,"="&amp;$K97)&lt;&gt;0,$L97,0)</f>
        <v>0</v>
      </c>
      <c r="DR97" s="61">
        <f>IF(COUNTIF(Setup_Hierarchy!$J$114:$IV$114,"="&amp;$K97)&lt;&gt;0,$L97,0)</f>
        <v>0</v>
      </c>
      <c r="DS97" s="61">
        <f>IF(COUNTIF(Setup_Hierarchy!$J$115:$IV$115,"="&amp;$K97)&lt;&gt;0,$L97,0)</f>
        <v>0</v>
      </c>
      <c r="DT97" s="61">
        <f>IF(COUNTIF(Setup_Hierarchy!$J$116:$IV$116,"="&amp;$K97)&lt;&gt;0,$L97,0)</f>
        <v>0</v>
      </c>
    </row>
    <row r="98" spans="2:124" x14ac:dyDescent="0.2">
      <c r="B98" t="s">
        <v>43</v>
      </c>
      <c r="C98">
        <v>9</v>
      </c>
      <c r="D98" t="s">
        <v>18</v>
      </c>
      <c r="E98" t="s">
        <v>369</v>
      </c>
      <c r="F98" t="s">
        <v>525</v>
      </c>
      <c r="G98" t="s">
        <v>531</v>
      </c>
      <c r="H98" t="s">
        <v>8</v>
      </c>
      <c r="I98">
        <v>7.2090000000000001E-2</v>
      </c>
      <c r="J98">
        <v>-0.11984599999999999</v>
      </c>
      <c r="K98">
        <v>629</v>
      </c>
      <c r="L98">
        <v>5050.42</v>
      </c>
      <c r="M98" s="61">
        <f>IF(COUNTIF(Setup_Hierarchy!$J$5:$IV$5,"="&amp;$K98)&lt;&gt;0,$L98,0)</f>
        <v>5050.42</v>
      </c>
      <c r="N98" s="61">
        <f>IF(COUNTIF(Setup_Hierarchy!$J$6:$IV$6,"="&amp;$K98)&lt;&gt;0,$L98,0)</f>
        <v>5050.42</v>
      </c>
      <c r="O98" s="61">
        <f>IF(COUNTIF(Setup_Hierarchy!$J$7:$IV$7,"="&amp;$K98)&lt;&gt;0,$L98,0)</f>
        <v>5050.42</v>
      </c>
      <c r="P98" s="61">
        <f>IF(COUNTIF(Setup_Hierarchy!$J$8:$IV$8,"="&amp;$K98)&lt;&gt;0,$L98,0)</f>
        <v>0</v>
      </c>
      <c r="Q98" s="61">
        <f>IF(COUNTIF(Setup_Hierarchy!$J$9:$IV$9,"="&amp;$K98)&lt;&gt;0,$L98,0)</f>
        <v>0</v>
      </c>
      <c r="R98" s="61">
        <f>IF(COUNTIF(Setup_Hierarchy!$J$10:$IV$10,"="&amp;$K98)&lt;&gt;0,$L98,0)</f>
        <v>0</v>
      </c>
      <c r="S98" s="61">
        <f>IF(COUNTIF(Setup_Hierarchy!$J$11:$IV$11,"="&amp;$K98)&lt;&gt;0,$L98,0)</f>
        <v>0</v>
      </c>
      <c r="T98" s="61">
        <f>IF(COUNTIF(Setup_Hierarchy!$J$12:$IV$12,"="&amp;$K98)&lt;&gt;0,$L98,0)</f>
        <v>0</v>
      </c>
      <c r="U98" s="61">
        <f>IF(COUNTIF(Setup_Hierarchy!$J$13:$IV$13,"="&amp;$K98)&lt;&gt;0,$L98,0)</f>
        <v>0</v>
      </c>
      <c r="V98" s="61">
        <f>IF(COUNTIF(Setup_Hierarchy!$J$14:$IV$14,"="&amp;$K98)&lt;&gt;0,$L98,0)</f>
        <v>0</v>
      </c>
      <c r="W98" s="61">
        <f>IF(COUNTIF(Setup_Hierarchy!$J$15:$IV$15,"="&amp;$K98)&lt;&gt;0,$L98,0)</f>
        <v>0</v>
      </c>
      <c r="X98" s="61">
        <f>IF(COUNTIF(Setup_Hierarchy!$J$16:$IV$16,"="&amp;$K98)&lt;&gt;0,$L98,0)</f>
        <v>0</v>
      </c>
      <c r="Y98" s="61">
        <f>IF(COUNTIF(Setup_Hierarchy!$J$17:$IV$17,"="&amp;$K98)&lt;&gt;0,$L98,0)</f>
        <v>0</v>
      </c>
      <c r="Z98" s="61">
        <f>IF(COUNTIF(Setup_Hierarchy!$J$18:$IV$18,"="&amp;$K98)&lt;&gt;0,$L98,0)</f>
        <v>0</v>
      </c>
      <c r="AA98" s="61">
        <f>IF(COUNTIF(Setup_Hierarchy!$J$19:$IV$19,"="&amp;$K98)&lt;&gt;0,$L98,0)</f>
        <v>0</v>
      </c>
      <c r="AB98" s="61">
        <f>IF(COUNTIF(Setup_Hierarchy!$J$20:$IV$20,"="&amp;$K98)&lt;&gt;0,$L98,0)</f>
        <v>0</v>
      </c>
      <c r="AC98" s="61">
        <f>IF(COUNTIF(Setup_Hierarchy!$J$21:$IV$21,"="&amp;$K98)&lt;&gt;0,$L98,0)</f>
        <v>0</v>
      </c>
      <c r="AD98" s="61">
        <f>IF(COUNTIF(Setup_Hierarchy!$J$22:$IV$22,"="&amp;$K98)&lt;&gt;0,$L98,0)</f>
        <v>0</v>
      </c>
      <c r="AE98" s="61">
        <f>IF(COUNTIF(Setup_Hierarchy!$J$23:$IV$23,"="&amp;$K98)&lt;&gt;0,$L98,0)</f>
        <v>0</v>
      </c>
      <c r="AF98" s="61">
        <f>IF(COUNTIF(Setup_Hierarchy!$J$24:$IV$24,"="&amp;$K98)&lt;&gt;0,$L98,0)</f>
        <v>0</v>
      </c>
      <c r="AG98" s="61">
        <f>IF(COUNTIF(Setup_Hierarchy!$J$25:$IV$25,"="&amp;$K98)&lt;&gt;0,$L98,0)</f>
        <v>0</v>
      </c>
      <c r="AH98" s="61">
        <f>IF(COUNTIF(Setup_Hierarchy!$J$26:$IV$26,"="&amp;$K98)&lt;&gt;0,$L98,0)</f>
        <v>0</v>
      </c>
      <c r="AI98" s="61">
        <f>IF(COUNTIF(Setup_Hierarchy!$J$27:$IV$27,"="&amp;$K98)&lt;&gt;0,$L98,0)</f>
        <v>0</v>
      </c>
      <c r="AJ98" s="61">
        <f>IF(COUNTIF(Setup_Hierarchy!$J$28:$IV$28,"="&amp;$K98)&lt;&gt;0,$L98,0)</f>
        <v>0</v>
      </c>
      <c r="AK98" s="61">
        <f>IF(COUNTIF(Setup_Hierarchy!$J$29:$IV$29,"="&amp;$K98)&lt;&gt;0,$L98,0)</f>
        <v>0</v>
      </c>
      <c r="AL98" s="61">
        <f>IF(COUNTIF(Setup_Hierarchy!$J$30:$IV$30,"="&amp;$K98)&lt;&gt;0,$L98,0)</f>
        <v>0</v>
      </c>
      <c r="AM98" s="61">
        <f>IF(COUNTIF(Setup_Hierarchy!$J$31:$IV$31,"="&amp;$K98)&lt;&gt;0,$L98,0)</f>
        <v>0</v>
      </c>
      <c r="AN98" s="61">
        <f>IF(COUNTIF(Setup_Hierarchy!$J$32:$IV$32,"="&amp;$K98)&lt;&gt;0,$L98,0)</f>
        <v>0</v>
      </c>
      <c r="AO98" s="61">
        <f>IF(COUNTIF(Setup_Hierarchy!$J$33:$IV$33,"="&amp;$K98)&lt;&gt;0,$L98,0)</f>
        <v>0</v>
      </c>
      <c r="AP98" s="61">
        <f>IF(COUNTIF(Setup_Hierarchy!$J$34:$IV$34,"="&amp;$K98)&lt;&gt;0,$L98,0)</f>
        <v>0</v>
      </c>
      <c r="AQ98" s="61">
        <f>IF(COUNTIF(Setup_Hierarchy!$J$35:$IV$35,"="&amp;$K98)&lt;&gt;0,$L98,0)</f>
        <v>0</v>
      </c>
      <c r="AR98" s="61">
        <f>IF(COUNTIF(Setup_Hierarchy!$J$36:$IV$36,"="&amp;$K98)&lt;&gt;0,$L98,0)</f>
        <v>0</v>
      </c>
      <c r="AS98" s="61">
        <f>IF(COUNTIF(Setup_Hierarchy!$J$37:$IV$37,"="&amp;$K98)&lt;&gt;0,$L98,0)</f>
        <v>0</v>
      </c>
      <c r="AT98" s="61">
        <f>IF(COUNTIF(Setup_Hierarchy!$J$38:$IV$38,"="&amp;$K98)&lt;&gt;0,$L98,0)</f>
        <v>0</v>
      </c>
      <c r="AU98" s="61">
        <f>IF(COUNTIF(Setup_Hierarchy!$J$39:$IV$39,"="&amp;$K98)&lt;&gt;0,$L98,0)</f>
        <v>0</v>
      </c>
      <c r="AV98" s="61">
        <f>IF(COUNTIF(Setup_Hierarchy!$J$40:$IV$40,"="&amp;$K98)&lt;&gt;0,$L98,0)</f>
        <v>0</v>
      </c>
      <c r="AW98" s="61">
        <f>IF(COUNTIF(Setup_Hierarchy!$J$41:$IV$41,"="&amp;$K98)&lt;&gt;0,$L98,0)</f>
        <v>0</v>
      </c>
      <c r="AX98" s="61">
        <f>IF(COUNTIF(Setup_Hierarchy!$J$42:$IV$42,"="&amp;$K98)&lt;&gt;0,$L98,0)</f>
        <v>0</v>
      </c>
      <c r="AY98" s="61">
        <f>IF(COUNTIF(Setup_Hierarchy!$J$43:$IV$43,"="&amp;$K98)&lt;&gt;0,$L98,0)</f>
        <v>0</v>
      </c>
      <c r="AZ98" s="61">
        <f>IF(COUNTIF(Setup_Hierarchy!$J$44:$IV$44,"="&amp;$K98)&lt;&gt;0,$L98,0)</f>
        <v>0</v>
      </c>
      <c r="BA98" s="61">
        <f>IF(COUNTIF(Setup_Hierarchy!$J$45:$IV$45,"="&amp;$K98)&lt;&gt;0,$L98,0)</f>
        <v>0</v>
      </c>
      <c r="BB98" s="61">
        <f>IF(COUNTIF(Setup_Hierarchy!$J$46:$IV$46,"="&amp;$K98)&lt;&gt;0,$L98,0)</f>
        <v>0</v>
      </c>
      <c r="BC98" s="61">
        <f>IF(COUNTIF(Setup_Hierarchy!$J$47:$IV$47,"="&amp;$K98)&lt;&gt;0,$L98,0)</f>
        <v>0</v>
      </c>
      <c r="BD98" s="61">
        <f>IF(COUNTIF(Setup_Hierarchy!$J$48:$IV$48,"="&amp;$K98)&lt;&gt;0,$L98,0)</f>
        <v>0</v>
      </c>
      <c r="BE98" s="61">
        <f>IF(COUNTIF(Setup_Hierarchy!$J$49:$IV$49,"="&amp;$K98)&lt;&gt;0,$L98,0)</f>
        <v>0</v>
      </c>
      <c r="BF98" s="61">
        <f>IF(COUNTIF(Setup_Hierarchy!$J$50:$IV$50,"="&amp;$K98)&lt;&gt;0,$L98,0)</f>
        <v>0</v>
      </c>
      <c r="BG98" s="61">
        <f>IF(COUNTIF(Setup_Hierarchy!$J$51:$IV$51,"="&amp;$K98)&lt;&gt;0,$L98,0)</f>
        <v>5050.42</v>
      </c>
      <c r="BH98" s="61">
        <f>IF(COUNTIF(Setup_Hierarchy!$J$52:$IV$52,"="&amp;$K98)&lt;&gt;0,$L98,0)</f>
        <v>0</v>
      </c>
      <c r="BI98" s="61">
        <f>IF(COUNTIF(Setup_Hierarchy!$J$53:$IV$53,"="&amp;$K98)&lt;&gt;0,$L98,0)</f>
        <v>0</v>
      </c>
      <c r="BJ98" s="61">
        <f>IF(COUNTIF(Setup_Hierarchy!$J$54:$IV$54,"="&amp;$K98)&lt;&gt;0,$L98,0)</f>
        <v>0</v>
      </c>
      <c r="BK98" s="61">
        <f>IF(COUNTIF(Setup_Hierarchy!$J$55:$IV$55,"="&amp;$K98)&lt;&gt;0,$L98,0)</f>
        <v>0</v>
      </c>
      <c r="BL98" s="61">
        <f>IF(COUNTIF(Setup_Hierarchy!$J$56:$IV$56,"="&amp;$K98)&lt;&gt;0,$L98,0)</f>
        <v>0</v>
      </c>
      <c r="BM98" s="61">
        <f>IF(COUNTIF(Setup_Hierarchy!$J$57:$IV$57,"="&amp;$K98)&lt;&gt;0,$L98,0)</f>
        <v>0</v>
      </c>
      <c r="BN98" s="61">
        <f>IF(COUNTIF(Setup_Hierarchy!$J$58:$IV$58,"="&amp;$K98)&lt;&gt;0,$L98,0)</f>
        <v>0</v>
      </c>
      <c r="BO98" s="61">
        <f>IF(COUNTIF(Setup_Hierarchy!$J$59:$IV$59,"="&amp;$K98)&lt;&gt;0,$L98,0)</f>
        <v>5050.42</v>
      </c>
      <c r="BP98" s="61">
        <f>IF(COUNTIF(Setup_Hierarchy!$J$60:$IV$60,"="&amp;$K98)&lt;&gt;0,$L98,0)</f>
        <v>5050.42</v>
      </c>
      <c r="BQ98" s="61">
        <f>IF(COUNTIF(Setup_Hierarchy!$J$61:$IV$61,"="&amp;$K98)&lt;&gt;0,$L98,0)</f>
        <v>5050.42</v>
      </c>
      <c r="BR98" s="61">
        <f>IF(COUNTIF(Setup_Hierarchy!$J$62:$IV$62,"="&amp;$K98)&lt;&gt;0,$L98,0)</f>
        <v>0</v>
      </c>
      <c r="BS98" s="61">
        <f>IF(COUNTIF(Setup_Hierarchy!$J$63:$IV$63,"="&amp;$K98)&lt;&gt;0,$L98,0)</f>
        <v>0</v>
      </c>
      <c r="BT98" s="61">
        <f>IF(COUNTIF(Setup_Hierarchy!$J$64:$IV$64,"="&amp;$K98)&lt;&gt;0,$L98,0)</f>
        <v>0</v>
      </c>
      <c r="BU98" s="61">
        <f>IF(COUNTIF(Setup_Hierarchy!$J$65:$IV$65,"="&amp;$K98)&lt;&gt;0,$L98,0)</f>
        <v>0</v>
      </c>
      <c r="BV98" s="61">
        <f>IF(COUNTIF(Setup_Hierarchy!$J$66:$IV$66,"="&amp;$K98)&lt;&gt;0,$L98,0)</f>
        <v>0</v>
      </c>
      <c r="BW98" s="61">
        <f>IF(COUNTIF(Setup_Hierarchy!$J$67:$IV$67,"="&amp;$K98)&lt;&gt;0,$L98,0)</f>
        <v>0</v>
      </c>
      <c r="BX98" s="61">
        <f>IF(COUNTIF(Setup_Hierarchy!$J$68:$IV$68,"="&amp;$K98)&lt;&gt;0,$L98,0)</f>
        <v>0</v>
      </c>
      <c r="BY98" s="61">
        <f>IF(COUNTIF(Setup_Hierarchy!$J$69:$IV$69,"="&amp;$K98)&lt;&gt;0,$L98,0)</f>
        <v>0</v>
      </c>
      <c r="BZ98" s="61">
        <f>IF(COUNTIF(Setup_Hierarchy!$J$70:$IV$70,"="&amp;$K98)&lt;&gt;0,$L98,0)</f>
        <v>0</v>
      </c>
      <c r="CA98" s="61">
        <f>IF(COUNTIF(Setup_Hierarchy!$J$71:$IV$71,"="&amp;$K98)&lt;&gt;0,$L98,0)</f>
        <v>0</v>
      </c>
      <c r="CB98" s="61">
        <f>IF(COUNTIF(Setup_Hierarchy!$J$72:$IV$72,"="&amp;$K98)&lt;&gt;0,$L98,0)</f>
        <v>0</v>
      </c>
      <c r="CC98" s="61">
        <f>IF(COUNTIF(Setup_Hierarchy!$J$73:$IV$73,"="&amp;$K98)&lt;&gt;0,$L98,0)</f>
        <v>0</v>
      </c>
      <c r="CD98" s="61">
        <f>IF(COUNTIF(Setup_Hierarchy!$J$74:$IV$74,"="&amp;$K98)&lt;&gt;0,$L98,0)</f>
        <v>0</v>
      </c>
      <c r="CE98" s="61">
        <f>IF(COUNTIF(Setup_Hierarchy!$J$75:$IV$75,"="&amp;$K98)&lt;&gt;0,$L98,0)</f>
        <v>0</v>
      </c>
      <c r="CF98" s="61">
        <f>IF(COUNTIF(Setup_Hierarchy!$J$76:$IV$76,"="&amp;$K98)&lt;&gt;0,$L98,0)</f>
        <v>0</v>
      </c>
      <c r="CG98" s="61">
        <f>IF(COUNTIF(Setup_Hierarchy!$J$77:$IV$77,"="&amp;$K98)&lt;&gt;0,$L98,0)</f>
        <v>0</v>
      </c>
      <c r="CH98" s="61">
        <f>IF(COUNTIF(Setup_Hierarchy!$J$78:$IV$78,"="&amp;$K98)&lt;&gt;0,$L98,0)</f>
        <v>0</v>
      </c>
      <c r="CI98" s="61">
        <f>IF(COUNTIF(Setup_Hierarchy!$J$79:$IV$79,"="&amp;$K98)&lt;&gt;0,$L98,0)</f>
        <v>0</v>
      </c>
      <c r="CJ98" s="61">
        <f>IF(COUNTIF(Setup_Hierarchy!$J$80:$IV$80,"="&amp;$K98)&lt;&gt;0,$L98,0)</f>
        <v>0</v>
      </c>
      <c r="CK98" s="61">
        <f>IF(COUNTIF(Setup_Hierarchy!$J$81:$IV$81,"="&amp;$K98)&lt;&gt;0,$L98,0)</f>
        <v>0</v>
      </c>
      <c r="CL98" s="61">
        <f>IF(COUNTIF(Setup_Hierarchy!$J$82:$IV$82,"="&amp;$K98)&lt;&gt;0,$L98,0)</f>
        <v>0</v>
      </c>
      <c r="CM98" s="61">
        <f>IF(COUNTIF(Setup_Hierarchy!$J$83:$IV$83,"="&amp;$K98)&lt;&gt;0,$L98,0)</f>
        <v>0</v>
      </c>
      <c r="CN98" s="61">
        <f>IF(COUNTIF(Setup_Hierarchy!$J$84:$IV$84,"="&amp;$K98)&lt;&gt;0,$L98,0)</f>
        <v>0</v>
      </c>
      <c r="CO98" s="61">
        <f>IF(COUNTIF(Setup_Hierarchy!$J$85:$IV$85,"="&amp;$K98)&lt;&gt;0,$L98,0)</f>
        <v>0</v>
      </c>
      <c r="CP98" s="61">
        <f>IF(COUNTIF(Setup_Hierarchy!$J$86:$IV$86,"="&amp;$K98)&lt;&gt;0,$L98,0)</f>
        <v>0</v>
      </c>
      <c r="CQ98" s="61">
        <f>IF(COUNTIF(Setup_Hierarchy!$J$87:$IV$87,"="&amp;$K98)&lt;&gt;0,$L98,0)</f>
        <v>0</v>
      </c>
      <c r="CR98" s="61">
        <f>IF(COUNTIF(Setup_Hierarchy!$J$88:$IV$88,"="&amp;$K98)&lt;&gt;0,$L98,0)</f>
        <v>0</v>
      </c>
      <c r="CS98" s="61">
        <f>IF(COUNTIF(Setup_Hierarchy!$J$89:$IV$89,"="&amp;$K98)&lt;&gt;0,$L98,0)</f>
        <v>0</v>
      </c>
      <c r="CT98" s="61">
        <f>IF(COUNTIF(Setup_Hierarchy!$J$90:$IV$90,"="&amp;$K98)&lt;&gt;0,$L98,0)</f>
        <v>0</v>
      </c>
      <c r="CU98" s="61">
        <f>IF(COUNTIF(Setup_Hierarchy!$J$91:$IV$91,"="&amp;$K98)&lt;&gt;0,$L98,0)</f>
        <v>0</v>
      </c>
      <c r="CV98" s="61">
        <f>IF(COUNTIF(Setup_Hierarchy!$J$92:$IV$92,"="&amp;$K98)&lt;&gt;0,$L98,0)</f>
        <v>0</v>
      </c>
      <c r="CW98" s="61">
        <f>IF(COUNTIF(Setup_Hierarchy!$J$93:$IV$93,"="&amp;$K98)&lt;&gt;0,$L98,0)</f>
        <v>0</v>
      </c>
      <c r="CX98" s="61">
        <f>IF(COUNTIF(Setup_Hierarchy!$J$94:$IV$94,"="&amp;$K98)&lt;&gt;0,$L98,0)</f>
        <v>0</v>
      </c>
      <c r="CY98" s="61">
        <f>IF(COUNTIF(Setup_Hierarchy!$J$95:$IV$95,"="&amp;$K98)&lt;&gt;0,$L98,0)</f>
        <v>0</v>
      </c>
      <c r="CZ98" s="61">
        <f>IF(COUNTIF(Setup_Hierarchy!$J$96:$IV$96,"="&amp;$K98)&lt;&gt;0,$L98,0)</f>
        <v>0</v>
      </c>
      <c r="DA98" s="61">
        <f>IF(COUNTIF(Setup_Hierarchy!$J$97:$IV$97,"="&amp;$K98)&lt;&gt;0,$L98,0)</f>
        <v>0</v>
      </c>
      <c r="DB98" s="61">
        <f>IF(COUNTIF(Setup_Hierarchy!$J$98:$IV$98,"="&amp;$K98)&lt;&gt;0,$L98,0)</f>
        <v>0</v>
      </c>
      <c r="DC98" s="61">
        <f>IF(COUNTIF(Setup_Hierarchy!$J$99:$IV$99,"="&amp;$K98)&lt;&gt;0,$L98,0)</f>
        <v>0</v>
      </c>
      <c r="DD98" s="61">
        <f>IF(COUNTIF(Setup_Hierarchy!$J$100:$IV$100,"="&amp;$K98)&lt;&gt;0,$L98,0)</f>
        <v>0</v>
      </c>
      <c r="DE98" s="61">
        <f>IF(COUNTIF(Setup_Hierarchy!$J$101:$IV$101,"="&amp;$K98)&lt;&gt;0,$L98,0)</f>
        <v>0</v>
      </c>
      <c r="DF98" s="61">
        <f>IF(COUNTIF(Setup_Hierarchy!$J$102:$IV$102,"="&amp;$K98)&lt;&gt;0,$L98,0)</f>
        <v>0</v>
      </c>
      <c r="DG98" s="61">
        <f>IF(COUNTIF(Setup_Hierarchy!$J$103:$IV$103,"="&amp;$K98)&lt;&gt;0,$L98,0)</f>
        <v>0</v>
      </c>
      <c r="DH98" s="61">
        <f>IF(COUNTIF(Setup_Hierarchy!$J$104:$IV$104,"="&amp;$K98)&lt;&gt;0,$L98,0)</f>
        <v>0</v>
      </c>
      <c r="DI98" s="61">
        <f>IF(COUNTIF(Setup_Hierarchy!$J$105:$IV$105,"="&amp;$K98)&lt;&gt;0,$L98,0)</f>
        <v>0</v>
      </c>
      <c r="DJ98" s="61">
        <f>IF(COUNTIF(Setup_Hierarchy!$J$106:$IV$106,"="&amp;$K98)&lt;&gt;0,$L98,0)</f>
        <v>0</v>
      </c>
      <c r="DK98" s="61">
        <f>IF(COUNTIF(Setup_Hierarchy!$J$107:$IV$107,"="&amp;$K98)&lt;&gt;0,$L98,0)</f>
        <v>0</v>
      </c>
      <c r="DL98" s="61">
        <f>IF(COUNTIF(Setup_Hierarchy!$J$108:$IV$108,"="&amp;$K98)&lt;&gt;0,$L98,0)</f>
        <v>0</v>
      </c>
      <c r="DM98" s="61">
        <f>IF(COUNTIF(Setup_Hierarchy!$J$109:$IV$109,"="&amp;$K98)&lt;&gt;0,$L98,0)</f>
        <v>0</v>
      </c>
      <c r="DN98" s="61">
        <f>IF(COUNTIF(Setup_Hierarchy!$J$110:$IV$110,"="&amp;$K98)&lt;&gt;0,$L98,0)</f>
        <v>0</v>
      </c>
      <c r="DO98" s="61">
        <f>IF(COUNTIF(Setup_Hierarchy!$J$111:$IV$111,"="&amp;$K98)&lt;&gt;0,$L98,0)</f>
        <v>0</v>
      </c>
      <c r="DP98" s="61">
        <f>IF(COUNTIF(Setup_Hierarchy!$J$112:$IV$112,"="&amp;$K98)&lt;&gt;0,$L98,0)</f>
        <v>0</v>
      </c>
      <c r="DQ98" s="61">
        <f>IF(COUNTIF(Setup_Hierarchy!$J$113:$IV$113,"="&amp;$K98)&lt;&gt;0,$L98,0)</f>
        <v>0</v>
      </c>
      <c r="DR98" s="61">
        <f>IF(COUNTIF(Setup_Hierarchy!$J$114:$IV$114,"="&amp;$K98)&lt;&gt;0,$L98,0)</f>
        <v>0</v>
      </c>
      <c r="DS98" s="61">
        <f>IF(COUNTIF(Setup_Hierarchy!$J$115:$IV$115,"="&amp;$K98)&lt;&gt;0,$L98,0)</f>
        <v>0</v>
      </c>
      <c r="DT98" s="61">
        <f>IF(COUNTIF(Setup_Hierarchy!$J$116:$IV$116,"="&amp;$K98)&lt;&gt;0,$L98,0)</f>
        <v>0</v>
      </c>
    </row>
    <row r="99" spans="2:124" x14ac:dyDescent="0.2">
      <c r="B99" t="s">
        <v>43</v>
      </c>
      <c r="C99">
        <v>9</v>
      </c>
      <c r="D99" t="s">
        <v>18</v>
      </c>
      <c r="E99" t="s">
        <v>369</v>
      </c>
      <c r="F99" t="s">
        <v>525</v>
      </c>
      <c r="G99" t="s">
        <v>531</v>
      </c>
      <c r="H99" t="s">
        <v>8</v>
      </c>
      <c r="I99">
        <v>7.2090000000000001E-2</v>
      </c>
      <c r="J99">
        <v>-0.11984599999999999</v>
      </c>
      <c r="K99">
        <v>638</v>
      </c>
      <c r="L99">
        <v>-2.87</v>
      </c>
      <c r="M99" s="61">
        <f>IF(COUNTIF(Setup_Hierarchy!$J$5:$IV$5,"="&amp;$K99)&lt;&gt;0,$L99,0)</f>
        <v>-2.87</v>
      </c>
      <c r="N99" s="61">
        <f>IF(COUNTIF(Setup_Hierarchy!$J$6:$IV$6,"="&amp;$K99)&lt;&gt;0,$L99,0)</f>
        <v>-2.87</v>
      </c>
      <c r="O99" s="61">
        <f>IF(COUNTIF(Setup_Hierarchy!$J$7:$IV$7,"="&amp;$K99)&lt;&gt;0,$L99,0)</f>
        <v>-2.87</v>
      </c>
      <c r="P99" s="61">
        <f>IF(COUNTIF(Setup_Hierarchy!$J$8:$IV$8,"="&amp;$K99)&lt;&gt;0,$L99,0)</f>
        <v>0</v>
      </c>
      <c r="Q99" s="61">
        <f>IF(COUNTIF(Setup_Hierarchy!$J$9:$IV$9,"="&amp;$K99)&lt;&gt;0,$L99,0)</f>
        <v>0</v>
      </c>
      <c r="R99" s="61">
        <f>IF(COUNTIF(Setup_Hierarchy!$J$10:$IV$10,"="&amp;$K99)&lt;&gt;0,$L99,0)</f>
        <v>0</v>
      </c>
      <c r="S99" s="61">
        <f>IF(COUNTIF(Setup_Hierarchy!$J$11:$IV$11,"="&amp;$K99)&lt;&gt;0,$L99,0)</f>
        <v>0</v>
      </c>
      <c r="T99" s="61">
        <f>IF(COUNTIF(Setup_Hierarchy!$J$12:$IV$12,"="&amp;$K99)&lt;&gt;0,$L99,0)</f>
        <v>0</v>
      </c>
      <c r="U99" s="61">
        <f>IF(COUNTIF(Setup_Hierarchy!$J$13:$IV$13,"="&amp;$K99)&lt;&gt;0,$L99,0)</f>
        <v>0</v>
      </c>
      <c r="V99" s="61">
        <f>IF(COUNTIF(Setup_Hierarchy!$J$14:$IV$14,"="&amp;$K99)&lt;&gt;0,$L99,0)</f>
        <v>0</v>
      </c>
      <c r="W99" s="61">
        <f>IF(COUNTIF(Setup_Hierarchy!$J$15:$IV$15,"="&amp;$K99)&lt;&gt;0,$L99,0)</f>
        <v>0</v>
      </c>
      <c r="X99" s="61">
        <f>IF(COUNTIF(Setup_Hierarchy!$J$16:$IV$16,"="&amp;$K99)&lt;&gt;0,$L99,0)</f>
        <v>0</v>
      </c>
      <c r="Y99" s="61">
        <f>IF(COUNTIF(Setup_Hierarchy!$J$17:$IV$17,"="&amp;$K99)&lt;&gt;0,$L99,0)</f>
        <v>0</v>
      </c>
      <c r="Z99" s="61">
        <f>IF(COUNTIF(Setup_Hierarchy!$J$18:$IV$18,"="&amp;$K99)&lt;&gt;0,$L99,0)</f>
        <v>0</v>
      </c>
      <c r="AA99" s="61">
        <f>IF(COUNTIF(Setup_Hierarchy!$J$19:$IV$19,"="&amp;$K99)&lt;&gt;0,$L99,0)</f>
        <v>0</v>
      </c>
      <c r="AB99" s="61">
        <f>IF(COUNTIF(Setup_Hierarchy!$J$20:$IV$20,"="&amp;$K99)&lt;&gt;0,$L99,0)</f>
        <v>0</v>
      </c>
      <c r="AC99" s="61">
        <f>IF(COUNTIF(Setup_Hierarchy!$J$21:$IV$21,"="&amp;$K99)&lt;&gt;0,$L99,0)</f>
        <v>0</v>
      </c>
      <c r="AD99" s="61">
        <f>IF(COUNTIF(Setup_Hierarchy!$J$22:$IV$22,"="&amp;$K99)&lt;&gt;0,$L99,0)</f>
        <v>0</v>
      </c>
      <c r="AE99" s="61">
        <f>IF(COUNTIF(Setup_Hierarchy!$J$23:$IV$23,"="&amp;$K99)&lt;&gt;0,$L99,0)</f>
        <v>0</v>
      </c>
      <c r="AF99" s="61">
        <f>IF(COUNTIF(Setup_Hierarchy!$J$24:$IV$24,"="&amp;$K99)&lt;&gt;0,$L99,0)</f>
        <v>0</v>
      </c>
      <c r="AG99" s="61">
        <f>IF(COUNTIF(Setup_Hierarchy!$J$25:$IV$25,"="&amp;$K99)&lt;&gt;0,$L99,0)</f>
        <v>0</v>
      </c>
      <c r="AH99" s="61">
        <f>IF(COUNTIF(Setup_Hierarchy!$J$26:$IV$26,"="&amp;$K99)&lt;&gt;0,$L99,0)</f>
        <v>0</v>
      </c>
      <c r="AI99" s="61">
        <f>IF(COUNTIF(Setup_Hierarchy!$J$27:$IV$27,"="&amp;$K99)&lt;&gt;0,$L99,0)</f>
        <v>0</v>
      </c>
      <c r="AJ99" s="61">
        <f>IF(COUNTIF(Setup_Hierarchy!$J$28:$IV$28,"="&amp;$K99)&lt;&gt;0,$L99,0)</f>
        <v>0</v>
      </c>
      <c r="AK99" s="61">
        <f>IF(COUNTIF(Setup_Hierarchy!$J$29:$IV$29,"="&amp;$K99)&lt;&gt;0,$L99,0)</f>
        <v>0</v>
      </c>
      <c r="AL99" s="61">
        <f>IF(COUNTIF(Setup_Hierarchy!$J$30:$IV$30,"="&amp;$K99)&lt;&gt;0,$L99,0)</f>
        <v>0</v>
      </c>
      <c r="AM99" s="61">
        <f>IF(COUNTIF(Setup_Hierarchy!$J$31:$IV$31,"="&amp;$K99)&lt;&gt;0,$L99,0)</f>
        <v>0</v>
      </c>
      <c r="AN99" s="61">
        <f>IF(COUNTIF(Setup_Hierarchy!$J$32:$IV$32,"="&amp;$K99)&lt;&gt;0,$L99,0)</f>
        <v>0</v>
      </c>
      <c r="AO99" s="61">
        <f>IF(COUNTIF(Setup_Hierarchy!$J$33:$IV$33,"="&amp;$K99)&lt;&gt;0,$L99,0)</f>
        <v>0</v>
      </c>
      <c r="AP99" s="61">
        <f>IF(COUNTIF(Setup_Hierarchy!$J$34:$IV$34,"="&amp;$K99)&lt;&gt;0,$L99,0)</f>
        <v>0</v>
      </c>
      <c r="AQ99" s="61">
        <f>IF(COUNTIF(Setup_Hierarchy!$J$35:$IV$35,"="&amp;$K99)&lt;&gt;0,$L99,0)</f>
        <v>0</v>
      </c>
      <c r="AR99" s="61">
        <f>IF(COUNTIF(Setup_Hierarchy!$J$36:$IV$36,"="&amp;$K99)&lt;&gt;0,$L99,0)</f>
        <v>0</v>
      </c>
      <c r="AS99" s="61">
        <f>IF(COUNTIF(Setup_Hierarchy!$J$37:$IV$37,"="&amp;$K99)&lt;&gt;0,$L99,0)</f>
        <v>0</v>
      </c>
      <c r="AT99" s="61">
        <f>IF(COUNTIF(Setup_Hierarchy!$J$38:$IV$38,"="&amp;$K99)&lt;&gt;0,$L99,0)</f>
        <v>0</v>
      </c>
      <c r="AU99" s="61">
        <f>IF(COUNTIF(Setup_Hierarchy!$J$39:$IV$39,"="&amp;$K99)&lt;&gt;0,$L99,0)</f>
        <v>0</v>
      </c>
      <c r="AV99" s="61">
        <f>IF(COUNTIF(Setup_Hierarchy!$J$40:$IV$40,"="&amp;$K99)&lt;&gt;0,$L99,0)</f>
        <v>0</v>
      </c>
      <c r="AW99" s="61">
        <f>IF(COUNTIF(Setup_Hierarchy!$J$41:$IV$41,"="&amp;$K99)&lt;&gt;0,$L99,0)</f>
        <v>0</v>
      </c>
      <c r="AX99" s="61">
        <f>IF(COUNTIF(Setup_Hierarchy!$J$42:$IV$42,"="&amp;$K99)&lt;&gt;0,$L99,0)</f>
        <v>0</v>
      </c>
      <c r="AY99" s="61">
        <f>IF(COUNTIF(Setup_Hierarchy!$J$43:$IV$43,"="&amp;$K99)&lt;&gt;0,$L99,0)</f>
        <v>0</v>
      </c>
      <c r="AZ99" s="61">
        <f>IF(COUNTIF(Setup_Hierarchy!$J$44:$IV$44,"="&amp;$K99)&lt;&gt;0,$L99,0)</f>
        <v>0</v>
      </c>
      <c r="BA99" s="61">
        <f>IF(COUNTIF(Setup_Hierarchy!$J$45:$IV$45,"="&amp;$K99)&lt;&gt;0,$L99,0)</f>
        <v>0</v>
      </c>
      <c r="BB99" s="61">
        <f>IF(COUNTIF(Setup_Hierarchy!$J$46:$IV$46,"="&amp;$K99)&lt;&gt;0,$L99,0)</f>
        <v>0</v>
      </c>
      <c r="BC99" s="61">
        <f>IF(COUNTIF(Setup_Hierarchy!$J$47:$IV$47,"="&amp;$K99)&lt;&gt;0,$L99,0)</f>
        <v>0</v>
      </c>
      <c r="BD99" s="61">
        <f>IF(COUNTIF(Setup_Hierarchy!$J$48:$IV$48,"="&amp;$K99)&lt;&gt;0,$L99,0)</f>
        <v>0</v>
      </c>
      <c r="BE99" s="61">
        <f>IF(COUNTIF(Setup_Hierarchy!$J$49:$IV$49,"="&amp;$K99)&lt;&gt;0,$L99,0)</f>
        <v>0</v>
      </c>
      <c r="BF99" s="61">
        <f>IF(COUNTIF(Setup_Hierarchy!$J$50:$IV$50,"="&amp;$K99)&lt;&gt;0,$L99,0)</f>
        <v>0</v>
      </c>
      <c r="BG99" s="61">
        <f>IF(COUNTIF(Setup_Hierarchy!$J$51:$IV$51,"="&amp;$K99)&lt;&gt;0,$L99,0)</f>
        <v>-2.87</v>
      </c>
      <c r="BH99" s="61">
        <f>IF(COUNTIF(Setup_Hierarchy!$J$52:$IV$52,"="&amp;$K99)&lt;&gt;0,$L99,0)</f>
        <v>0</v>
      </c>
      <c r="BI99" s="61">
        <f>IF(COUNTIF(Setup_Hierarchy!$J$53:$IV$53,"="&amp;$K99)&lt;&gt;0,$L99,0)</f>
        <v>0</v>
      </c>
      <c r="BJ99" s="61">
        <f>IF(COUNTIF(Setup_Hierarchy!$J$54:$IV$54,"="&amp;$K99)&lt;&gt;0,$L99,0)</f>
        <v>0</v>
      </c>
      <c r="BK99" s="61">
        <f>IF(COUNTIF(Setup_Hierarchy!$J$55:$IV$55,"="&amp;$K99)&lt;&gt;0,$L99,0)</f>
        <v>0</v>
      </c>
      <c r="BL99" s="61">
        <f>IF(COUNTIF(Setup_Hierarchy!$J$56:$IV$56,"="&amp;$K99)&lt;&gt;0,$L99,0)</f>
        <v>0</v>
      </c>
      <c r="BM99" s="61">
        <f>IF(COUNTIF(Setup_Hierarchy!$J$57:$IV$57,"="&amp;$K99)&lt;&gt;0,$L99,0)</f>
        <v>0</v>
      </c>
      <c r="BN99" s="61">
        <f>IF(COUNTIF(Setup_Hierarchy!$J$58:$IV$58,"="&amp;$K99)&lt;&gt;0,$L99,0)</f>
        <v>0</v>
      </c>
      <c r="BO99" s="61">
        <f>IF(COUNTIF(Setup_Hierarchy!$J$59:$IV$59,"="&amp;$K99)&lt;&gt;0,$L99,0)</f>
        <v>-2.87</v>
      </c>
      <c r="BP99" s="61">
        <f>IF(COUNTIF(Setup_Hierarchy!$J$60:$IV$60,"="&amp;$K99)&lt;&gt;0,$L99,0)</f>
        <v>0</v>
      </c>
      <c r="BQ99" s="61">
        <f>IF(COUNTIF(Setup_Hierarchy!$J$61:$IV$61,"="&amp;$K99)&lt;&gt;0,$L99,0)</f>
        <v>0</v>
      </c>
      <c r="BR99" s="61">
        <f>IF(COUNTIF(Setup_Hierarchy!$J$62:$IV$62,"="&amp;$K99)&lt;&gt;0,$L99,0)</f>
        <v>0</v>
      </c>
      <c r="BS99" s="61">
        <f>IF(COUNTIF(Setup_Hierarchy!$J$63:$IV$63,"="&amp;$K99)&lt;&gt;0,$L99,0)</f>
        <v>0</v>
      </c>
      <c r="BT99" s="61">
        <f>IF(COUNTIF(Setup_Hierarchy!$J$64:$IV$64,"="&amp;$K99)&lt;&gt;0,$L99,0)</f>
        <v>0</v>
      </c>
      <c r="BU99" s="61">
        <f>IF(COUNTIF(Setup_Hierarchy!$J$65:$IV$65,"="&amp;$K99)&lt;&gt;0,$L99,0)</f>
        <v>0</v>
      </c>
      <c r="BV99" s="61">
        <f>IF(COUNTIF(Setup_Hierarchy!$J$66:$IV$66,"="&amp;$K99)&lt;&gt;0,$L99,0)</f>
        <v>0</v>
      </c>
      <c r="BW99" s="61">
        <f>IF(COUNTIF(Setup_Hierarchy!$J$67:$IV$67,"="&amp;$K99)&lt;&gt;0,$L99,0)</f>
        <v>0</v>
      </c>
      <c r="BX99" s="61">
        <f>IF(COUNTIF(Setup_Hierarchy!$J$68:$IV$68,"="&amp;$K99)&lt;&gt;0,$L99,0)</f>
        <v>0</v>
      </c>
      <c r="BY99" s="61">
        <f>IF(COUNTIF(Setup_Hierarchy!$J$69:$IV$69,"="&amp;$K99)&lt;&gt;0,$L99,0)</f>
        <v>0</v>
      </c>
      <c r="BZ99" s="61">
        <f>IF(COUNTIF(Setup_Hierarchy!$J$70:$IV$70,"="&amp;$K99)&lt;&gt;0,$L99,0)</f>
        <v>0</v>
      </c>
      <c r="CA99" s="61">
        <f>IF(COUNTIF(Setup_Hierarchy!$J$71:$IV$71,"="&amp;$K99)&lt;&gt;0,$L99,0)</f>
        <v>0</v>
      </c>
      <c r="CB99" s="61">
        <f>IF(COUNTIF(Setup_Hierarchy!$J$72:$IV$72,"="&amp;$K99)&lt;&gt;0,$L99,0)</f>
        <v>0</v>
      </c>
      <c r="CC99" s="61">
        <f>IF(COUNTIF(Setup_Hierarchy!$J$73:$IV$73,"="&amp;$K99)&lt;&gt;0,$L99,0)</f>
        <v>0</v>
      </c>
      <c r="CD99" s="61">
        <f>IF(COUNTIF(Setup_Hierarchy!$J$74:$IV$74,"="&amp;$K99)&lt;&gt;0,$L99,0)</f>
        <v>0</v>
      </c>
      <c r="CE99" s="61">
        <f>IF(COUNTIF(Setup_Hierarchy!$J$75:$IV$75,"="&amp;$K99)&lt;&gt;0,$L99,0)</f>
        <v>0</v>
      </c>
      <c r="CF99" s="61">
        <f>IF(COUNTIF(Setup_Hierarchy!$J$76:$IV$76,"="&amp;$K99)&lt;&gt;0,$L99,0)</f>
        <v>0</v>
      </c>
      <c r="CG99" s="61">
        <f>IF(COUNTIF(Setup_Hierarchy!$J$77:$IV$77,"="&amp;$K99)&lt;&gt;0,$L99,0)</f>
        <v>0</v>
      </c>
      <c r="CH99" s="61">
        <f>IF(COUNTIF(Setup_Hierarchy!$J$78:$IV$78,"="&amp;$K99)&lt;&gt;0,$L99,0)</f>
        <v>0</v>
      </c>
      <c r="CI99" s="61">
        <f>IF(COUNTIF(Setup_Hierarchy!$J$79:$IV$79,"="&amp;$K99)&lt;&gt;0,$L99,0)</f>
        <v>0</v>
      </c>
      <c r="CJ99" s="61">
        <f>IF(COUNTIF(Setup_Hierarchy!$J$80:$IV$80,"="&amp;$K99)&lt;&gt;0,$L99,0)</f>
        <v>0</v>
      </c>
      <c r="CK99" s="61">
        <f>IF(COUNTIF(Setup_Hierarchy!$J$81:$IV$81,"="&amp;$K99)&lt;&gt;0,$L99,0)</f>
        <v>0</v>
      </c>
      <c r="CL99" s="61">
        <f>IF(COUNTIF(Setup_Hierarchy!$J$82:$IV$82,"="&amp;$K99)&lt;&gt;0,$L99,0)</f>
        <v>0</v>
      </c>
      <c r="CM99" s="61">
        <f>IF(COUNTIF(Setup_Hierarchy!$J$83:$IV$83,"="&amp;$K99)&lt;&gt;0,$L99,0)</f>
        <v>0</v>
      </c>
      <c r="CN99" s="61">
        <f>IF(COUNTIF(Setup_Hierarchy!$J$84:$IV$84,"="&amp;$K99)&lt;&gt;0,$L99,0)</f>
        <v>-2.87</v>
      </c>
      <c r="CO99" s="61">
        <f>IF(COUNTIF(Setup_Hierarchy!$J$85:$IV$85,"="&amp;$K99)&lt;&gt;0,$L99,0)</f>
        <v>-2.87</v>
      </c>
      <c r="CP99" s="61">
        <f>IF(COUNTIF(Setup_Hierarchy!$J$86:$IV$86,"="&amp;$K99)&lt;&gt;0,$L99,0)</f>
        <v>0</v>
      </c>
      <c r="CQ99" s="61">
        <f>IF(COUNTIF(Setup_Hierarchy!$J$87:$IV$87,"="&amp;$K99)&lt;&gt;0,$L99,0)</f>
        <v>0</v>
      </c>
      <c r="CR99" s="61">
        <f>IF(COUNTIF(Setup_Hierarchy!$J$88:$IV$88,"="&amp;$K99)&lt;&gt;0,$L99,0)</f>
        <v>0</v>
      </c>
      <c r="CS99" s="61">
        <f>IF(COUNTIF(Setup_Hierarchy!$J$89:$IV$89,"="&amp;$K99)&lt;&gt;0,$L99,0)</f>
        <v>0</v>
      </c>
      <c r="CT99" s="61">
        <f>IF(COUNTIF(Setup_Hierarchy!$J$90:$IV$90,"="&amp;$K99)&lt;&gt;0,$L99,0)</f>
        <v>0</v>
      </c>
      <c r="CU99" s="61">
        <f>IF(COUNTIF(Setup_Hierarchy!$J$91:$IV$91,"="&amp;$K99)&lt;&gt;0,$L99,0)</f>
        <v>0</v>
      </c>
      <c r="CV99" s="61">
        <f>IF(COUNTIF(Setup_Hierarchy!$J$92:$IV$92,"="&amp;$K99)&lt;&gt;0,$L99,0)</f>
        <v>0</v>
      </c>
      <c r="CW99" s="61">
        <f>IF(COUNTIF(Setup_Hierarchy!$J$93:$IV$93,"="&amp;$K99)&lt;&gt;0,$L99,0)</f>
        <v>0</v>
      </c>
      <c r="CX99" s="61">
        <f>IF(COUNTIF(Setup_Hierarchy!$J$94:$IV$94,"="&amp;$K99)&lt;&gt;0,$L99,0)</f>
        <v>0</v>
      </c>
      <c r="CY99" s="61">
        <f>IF(COUNTIF(Setup_Hierarchy!$J$95:$IV$95,"="&amp;$K99)&lt;&gt;0,$L99,0)</f>
        <v>0</v>
      </c>
      <c r="CZ99" s="61">
        <f>IF(COUNTIF(Setup_Hierarchy!$J$96:$IV$96,"="&amp;$K99)&lt;&gt;0,$L99,0)</f>
        <v>0</v>
      </c>
      <c r="DA99" s="61">
        <f>IF(COUNTIF(Setup_Hierarchy!$J$97:$IV$97,"="&amp;$K99)&lt;&gt;0,$L99,0)</f>
        <v>0</v>
      </c>
      <c r="DB99" s="61">
        <f>IF(COUNTIF(Setup_Hierarchy!$J$98:$IV$98,"="&amp;$K99)&lt;&gt;0,$L99,0)</f>
        <v>0</v>
      </c>
      <c r="DC99" s="61">
        <f>IF(COUNTIF(Setup_Hierarchy!$J$99:$IV$99,"="&amp;$K99)&lt;&gt;0,$L99,0)</f>
        <v>0</v>
      </c>
      <c r="DD99" s="61">
        <f>IF(COUNTIF(Setup_Hierarchy!$J$100:$IV$100,"="&amp;$K99)&lt;&gt;0,$L99,0)</f>
        <v>0</v>
      </c>
      <c r="DE99" s="61">
        <f>IF(COUNTIF(Setup_Hierarchy!$J$101:$IV$101,"="&amp;$K99)&lt;&gt;0,$L99,0)</f>
        <v>0</v>
      </c>
      <c r="DF99" s="61">
        <f>IF(COUNTIF(Setup_Hierarchy!$J$102:$IV$102,"="&amp;$K99)&lt;&gt;0,$L99,0)</f>
        <v>0</v>
      </c>
      <c r="DG99" s="61">
        <f>IF(COUNTIF(Setup_Hierarchy!$J$103:$IV$103,"="&amp;$K99)&lt;&gt;0,$L99,0)</f>
        <v>0</v>
      </c>
      <c r="DH99" s="61">
        <f>IF(COUNTIF(Setup_Hierarchy!$J$104:$IV$104,"="&amp;$K99)&lt;&gt;0,$L99,0)</f>
        <v>0</v>
      </c>
      <c r="DI99" s="61">
        <f>IF(COUNTIF(Setup_Hierarchy!$J$105:$IV$105,"="&amp;$K99)&lt;&gt;0,$L99,0)</f>
        <v>0</v>
      </c>
      <c r="DJ99" s="61">
        <f>IF(COUNTIF(Setup_Hierarchy!$J$106:$IV$106,"="&amp;$K99)&lt;&gt;0,$L99,0)</f>
        <v>0</v>
      </c>
      <c r="DK99" s="61">
        <f>IF(COUNTIF(Setup_Hierarchy!$J$107:$IV$107,"="&amp;$K99)&lt;&gt;0,$L99,0)</f>
        <v>0</v>
      </c>
      <c r="DL99" s="61">
        <f>IF(COUNTIF(Setup_Hierarchy!$J$108:$IV$108,"="&amp;$K99)&lt;&gt;0,$L99,0)</f>
        <v>0</v>
      </c>
      <c r="DM99" s="61">
        <f>IF(COUNTIF(Setup_Hierarchy!$J$109:$IV$109,"="&amp;$K99)&lt;&gt;0,$L99,0)</f>
        <v>0</v>
      </c>
      <c r="DN99" s="61">
        <f>IF(COUNTIF(Setup_Hierarchy!$J$110:$IV$110,"="&amp;$K99)&lt;&gt;0,$L99,0)</f>
        <v>0</v>
      </c>
      <c r="DO99" s="61">
        <f>IF(COUNTIF(Setup_Hierarchy!$J$111:$IV$111,"="&amp;$K99)&lt;&gt;0,$L99,0)</f>
        <v>0</v>
      </c>
      <c r="DP99" s="61">
        <f>IF(COUNTIF(Setup_Hierarchy!$J$112:$IV$112,"="&amp;$K99)&lt;&gt;0,$L99,0)</f>
        <v>0</v>
      </c>
      <c r="DQ99" s="61">
        <f>IF(COUNTIF(Setup_Hierarchy!$J$113:$IV$113,"="&amp;$K99)&lt;&gt;0,$L99,0)</f>
        <v>0</v>
      </c>
      <c r="DR99" s="61">
        <f>IF(COUNTIF(Setup_Hierarchy!$J$114:$IV$114,"="&amp;$K99)&lt;&gt;0,$L99,0)</f>
        <v>0</v>
      </c>
      <c r="DS99" s="61">
        <f>IF(COUNTIF(Setup_Hierarchy!$J$115:$IV$115,"="&amp;$K99)&lt;&gt;0,$L99,0)</f>
        <v>0</v>
      </c>
      <c r="DT99" s="61">
        <f>IF(COUNTIF(Setup_Hierarchy!$J$116:$IV$116,"="&amp;$K99)&lt;&gt;0,$L99,0)</f>
        <v>0</v>
      </c>
    </row>
    <row r="100" spans="2:124" x14ac:dyDescent="0.2">
      <c r="B100" t="s">
        <v>43</v>
      </c>
      <c r="C100">
        <v>9</v>
      </c>
      <c r="D100" t="s">
        <v>18</v>
      </c>
      <c r="E100" t="s">
        <v>369</v>
      </c>
      <c r="F100" t="s">
        <v>525</v>
      </c>
      <c r="G100" t="s">
        <v>531</v>
      </c>
      <c r="H100" t="s">
        <v>8</v>
      </c>
      <c r="I100">
        <v>7.2090000000000001E-2</v>
      </c>
      <c r="J100">
        <v>-0.11984599999999999</v>
      </c>
      <c r="K100">
        <v>675</v>
      </c>
      <c r="L100">
        <v>-0.23</v>
      </c>
      <c r="M100" s="61">
        <f>IF(COUNTIF(Setup_Hierarchy!$J$5:$IV$5,"="&amp;$K100)&lt;&gt;0,$L100,0)</f>
        <v>-0.23</v>
      </c>
      <c r="N100" s="61">
        <f>IF(COUNTIF(Setup_Hierarchy!$J$6:$IV$6,"="&amp;$K100)&lt;&gt;0,$L100,0)</f>
        <v>-0.23</v>
      </c>
      <c r="O100" s="61">
        <f>IF(COUNTIF(Setup_Hierarchy!$J$7:$IV$7,"="&amp;$K100)&lt;&gt;0,$L100,0)</f>
        <v>-0.23</v>
      </c>
      <c r="P100" s="61">
        <f>IF(COUNTIF(Setup_Hierarchy!$J$8:$IV$8,"="&amp;$K100)&lt;&gt;0,$L100,0)</f>
        <v>-0.23</v>
      </c>
      <c r="Q100" s="61">
        <f>IF(COUNTIF(Setup_Hierarchy!$J$9:$IV$9,"="&amp;$K100)&lt;&gt;0,$L100,0)</f>
        <v>-0.23</v>
      </c>
      <c r="R100" s="61">
        <f>IF(COUNTIF(Setup_Hierarchy!$J$10:$IV$10,"="&amp;$K100)&lt;&gt;0,$L100,0)</f>
        <v>0</v>
      </c>
      <c r="S100" s="61">
        <f>IF(COUNTIF(Setup_Hierarchy!$J$11:$IV$11,"="&amp;$K100)&lt;&gt;0,$L100,0)</f>
        <v>0</v>
      </c>
      <c r="T100" s="61">
        <f>IF(COUNTIF(Setup_Hierarchy!$J$12:$IV$12,"="&amp;$K100)&lt;&gt;0,$L100,0)</f>
        <v>0</v>
      </c>
      <c r="U100" s="61">
        <f>IF(COUNTIF(Setup_Hierarchy!$J$13:$IV$13,"="&amp;$K100)&lt;&gt;0,$L100,0)</f>
        <v>0</v>
      </c>
      <c r="V100" s="61">
        <f>IF(COUNTIF(Setup_Hierarchy!$J$14:$IV$14,"="&amp;$K100)&lt;&gt;0,$L100,0)</f>
        <v>0</v>
      </c>
      <c r="W100" s="61">
        <f>IF(COUNTIF(Setup_Hierarchy!$J$15:$IV$15,"="&amp;$K100)&lt;&gt;0,$L100,0)</f>
        <v>0</v>
      </c>
      <c r="X100" s="61">
        <f>IF(COUNTIF(Setup_Hierarchy!$J$16:$IV$16,"="&amp;$K100)&lt;&gt;0,$L100,0)</f>
        <v>0</v>
      </c>
      <c r="Y100" s="61">
        <f>IF(COUNTIF(Setup_Hierarchy!$J$17:$IV$17,"="&amp;$K100)&lt;&gt;0,$L100,0)</f>
        <v>0</v>
      </c>
      <c r="Z100" s="61">
        <f>IF(COUNTIF(Setup_Hierarchy!$J$18:$IV$18,"="&amp;$K100)&lt;&gt;0,$L100,0)</f>
        <v>-0.23</v>
      </c>
      <c r="AA100" s="61">
        <f>IF(COUNTIF(Setup_Hierarchy!$J$19:$IV$19,"="&amp;$K100)&lt;&gt;0,$L100,0)</f>
        <v>-0.23</v>
      </c>
      <c r="AB100" s="61">
        <f>IF(COUNTIF(Setup_Hierarchy!$J$20:$IV$20,"="&amp;$K100)&lt;&gt;0,$L100,0)</f>
        <v>0</v>
      </c>
      <c r="AC100" s="61">
        <f>IF(COUNTIF(Setup_Hierarchy!$J$21:$IV$21,"="&amp;$K100)&lt;&gt;0,$L100,0)</f>
        <v>0</v>
      </c>
      <c r="AD100" s="61">
        <f>IF(COUNTIF(Setup_Hierarchy!$J$22:$IV$22,"="&amp;$K100)&lt;&gt;0,$L100,0)</f>
        <v>0</v>
      </c>
      <c r="AE100" s="61">
        <f>IF(COUNTIF(Setup_Hierarchy!$J$23:$IV$23,"="&amp;$K100)&lt;&gt;0,$L100,0)</f>
        <v>0</v>
      </c>
      <c r="AF100" s="61">
        <f>IF(COUNTIF(Setup_Hierarchy!$J$24:$IV$24,"="&amp;$K100)&lt;&gt;0,$L100,0)</f>
        <v>0</v>
      </c>
      <c r="AG100" s="61">
        <f>IF(COUNTIF(Setup_Hierarchy!$J$25:$IV$25,"="&amp;$K100)&lt;&gt;0,$L100,0)</f>
        <v>0</v>
      </c>
      <c r="AH100" s="61">
        <f>IF(COUNTIF(Setup_Hierarchy!$J$26:$IV$26,"="&amp;$K100)&lt;&gt;0,$L100,0)</f>
        <v>0</v>
      </c>
      <c r="AI100" s="61">
        <f>IF(COUNTIF(Setup_Hierarchy!$J$27:$IV$27,"="&amp;$K100)&lt;&gt;0,$L100,0)</f>
        <v>0</v>
      </c>
      <c r="AJ100" s="61">
        <f>IF(COUNTIF(Setup_Hierarchy!$J$28:$IV$28,"="&amp;$K100)&lt;&gt;0,$L100,0)</f>
        <v>0</v>
      </c>
      <c r="AK100" s="61">
        <f>IF(COUNTIF(Setup_Hierarchy!$J$29:$IV$29,"="&amp;$K100)&lt;&gt;0,$L100,0)</f>
        <v>0</v>
      </c>
      <c r="AL100" s="61">
        <f>IF(COUNTIF(Setup_Hierarchy!$J$30:$IV$30,"="&amp;$K100)&lt;&gt;0,$L100,0)</f>
        <v>0</v>
      </c>
      <c r="AM100" s="61">
        <f>IF(COUNTIF(Setup_Hierarchy!$J$31:$IV$31,"="&amp;$K100)&lt;&gt;0,$L100,0)</f>
        <v>0</v>
      </c>
      <c r="AN100" s="61">
        <f>IF(COUNTIF(Setup_Hierarchy!$J$32:$IV$32,"="&amp;$K100)&lt;&gt;0,$L100,0)</f>
        <v>0</v>
      </c>
      <c r="AO100" s="61">
        <f>IF(COUNTIF(Setup_Hierarchy!$J$33:$IV$33,"="&amp;$K100)&lt;&gt;0,$L100,0)</f>
        <v>0</v>
      </c>
      <c r="AP100" s="61">
        <f>IF(COUNTIF(Setup_Hierarchy!$J$34:$IV$34,"="&amp;$K100)&lt;&gt;0,$L100,0)</f>
        <v>0</v>
      </c>
      <c r="AQ100" s="61">
        <f>IF(COUNTIF(Setup_Hierarchy!$J$35:$IV$35,"="&amp;$K100)&lt;&gt;0,$L100,0)</f>
        <v>0</v>
      </c>
      <c r="AR100" s="61">
        <f>IF(COUNTIF(Setup_Hierarchy!$J$36:$IV$36,"="&amp;$K100)&lt;&gt;0,$L100,0)</f>
        <v>0</v>
      </c>
      <c r="AS100" s="61">
        <f>IF(COUNTIF(Setup_Hierarchy!$J$37:$IV$37,"="&amp;$K100)&lt;&gt;0,$L100,0)</f>
        <v>0</v>
      </c>
      <c r="AT100" s="61">
        <f>IF(COUNTIF(Setup_Hierarchy!$J$38:$IV$38,"="&amp;$K100)&lt;&gt;0,$L100,0)</f>
        <v>0</v>
      </c>
      <c r="AU100" s="61">
        <f>IF(COUNTIF(Setup_Hierarchy!$J$39:$IV$39,"="&amp;$K100)&lt;&gt;0,$L100,0)</f>
        <v>0</v>
      </c>
      <c r="AV100" s="61">
        <f>IF(COUNTIF(Setup_Hierarchy!$J$40:$IV$40,"="&amp;$K100)&lt;&gt;0,$L100,0)</f>
        <v>0</v>
      </c>
      <c r="AW100" s="61">
        <f>IF(COUNTIF(Setup_Hierarchy!$J$41:$IV$41,"="&amp;$K100)&lt;&gt;0,$L100,0)</f>
        <v>0</v>
      </c>
      <c r="AX100" s="61">
        <f>IF(COUNTIF(Setup_Hierarchy!$J$42:$IV$42,"="&amp;$K100)&lt;&gt;0,$L100,0)</f>
        <v>0</v>
      </c>
      <c r="AY100" s="61">
        <f>IF(COUNTIF(Setup_Hierarchy!$J$43:$IV$43,"="&amp;$K100)&lt;&gt;0,$L100,0)</f>
        <v>0</v>
      </c>
      <c r="AZ100" s="61">
        <f>IF(COUNTIF(Setup_Hierarchy!$J$44:$IV$44,"="&amp;$K100)&lt;&gt;0,$L100,0)</f>
        <v>0</v>
      </c>
      <c r="BA100" s="61">
        <f>IF(COUNTIF(Setup_Hierarchy!$J$45:$IV$45,"="&amp;$K100)&lt;&gt;0,$L100,0)</f>
        <v>0</v>
      </c>
      <c r="BB100" s="61">
        <f>IF(COUNTIF(Setup_Hierarchy!$J$46:$IV$46,"="&amp;$K100)&lt;&gt;0,$L100,0)</f>
        <v>0</v>
      </c>
      <c r="BC100" s="61">
        <f>IF(COUNTIF(Setup_Hierarchy!$J$47:$IV$47,"="&amp;$K100)&lt;&gt;0,$L100,0)</f>
        <v>0</v>
      </c>
      <c r="BD100" s="61">
        <f>IF(COUNTIF(Setup_Hierarchy!$J$48:$IV$48,"="&amp;$K100)&lt;&gt;0,$L100,0)</f>
        <v>0</v>
      </c>
      <c r="BE100" s="61">
        <f>IF(COUNTIF(Setup_Hierarchy!$J$49:$IV$49,"="&amp;$K100)&lt;&gt;0,$L100,0)</f>
        <v>0</v>
      </c>
      <c r="BF100" s="61">
        <f>IF(COUNTIF(Setup_Hierarchy!$J$50:$IV$50,"="&amp;$K100)&lt;&gt;0,$L100,0)</f>
        <v>0</v>
      </c>
      <c r="BG100" s="61">
        <f>IF(COUNTIF(Setup_Hierarchy!$J$51:$IV$51,"="&amp;$K100)&lt;&gt;0,$L100,0)</f>
        <v>0</v>
      </c>
      <c r="BH100" s="61">
        <f>IF(COUNTIF(Setup_Hierarchy!$J$52:$IV$52,"="&amp;$K100)&lt;&gt;0,$L100,0)</f>
        <v>0</v>
      </c>
      <c r="BI100" s="61">
        <f>IF(COUNTIF(Setup_Hierarchy!$J$53:$IV$53,"="&amp;$K100)&lt;&gt;0,$L100,0)</f>
        <v>0</v>
      </c>
      <c r="BJ100" s="61">
        <f>IF(COUNTIF(Setup_Hierarchy!$J$54:$IV$54,"="&amp;$K100)&lt;&gt;0,$L100,0)</f>
        <v>0</v>
      </c>
      <c r="BK100" s="61">
        <f>IF(COUNTIF(Setup_Hierarchy!$J$55:$IV$55,"="&amp;$K100)&lt;&gt;0,$L100,0)</f>
        <v>0</v>
      </c>
      <c r="BL100" s="61">
        <f>IF(COUNTIF(Setup_Hierarchy!$J$56:$IV$56,"="&amp;$K100)&lt;&gt;0,$L100,0)</f>
        <v>0</v>
      </c>
      <c r="BM100" s="61">
        <f>IF(COUNTIF(Setup_Hierarchy!$J$57:$IV$57,"="&amp;$K100)&lt;&gt;0,$L100,0)</f>
        <v>0</v>
      </c>
      <c r="BN100" s="61">
        <f>IF(COUNTIF(Setup_Hierarchy!$J$58:$IV$58,"="&amp;$K100)&lt;&gt;0,$L100,0)</f>
        <v>0</v>
      </c>
      <c r="BO100" s="61">
        <f>IF(COUNTIF(Setup_Hierarchy!$J$59:$IV$59,"="&amp;$K100)&lt;&gt;0,$L100,0)</f>
        <v>0</v>
      </c>
      <c r="BP100" s="61">
        <f>IF(COUNTIF(Setup_Hierarchy!$J$60:$IV$60,"="&amp;$K100)&lt;&gt;0,$L100,0)</f>
        <v>0</v>
      </c>
      <c r="BQ100" s="61">
        <f>IF(COUNTIF(Setup_Hierarchy!$J$61:$IV$61,"="&amp;$K100)&lt;&gt;0,$L100,0)</f>
        <v>0</v>
      </c>
      <c r="BR100" s="61">
        <f>IF(COUNTIF(Setup_Hierarchy!$J$62:$IV$62,"="&amp;$K100)&lt;&gt;0,$L100,0)</f>
        <v>0</v>
      </c>
      <c r="BS100" s="61">
        <f>IF(COUNTIF(Setup_Hierarchy!$J$63:$IV$63,"="&amp;$K100)&lt;&gt;0,$L100,0)</f>
        <v>0</v>
      </c>
      <c r="BT100" s="61">
        <f>IF(COUNTIF(Setup_Hierarchy!$J$64:$IV$64,"="&amp;$K100)&lt;&gt;0,$L100,0)</f>
        <v>0</v>
      </c>
      <c r="BU100" s="61">
        <f>IF(COUNTIF(Setup_Hierarchy!$J$65:$IV$65,"="&amp;$K100)&lt;&gt;0,$L100,0)</f>
        <v>0</v>
      </c>
      <c r="BV100" s="61">
        <f>IF(COUNTIF(Setup_Hierarchy!$J$66:$IV$66,"="&amp;$K100)&lt;&gt;0,$L100,0)</f>
        <v>0</v>
      </c>
      <c r="BW100" s="61">
        <f>IF(COUNTIF(Setup_Hierarchy!$J$67:$IV$67,"="&amp;$K100)&lt;&gt;0,$L100,0)</f>
        <v>0</v>
      </c>
      <c r="BX100" s="61">
        <f>IF(COUNTIF(Setup_Hierarchy!$J$68:$IV$68,"="&amp;$K100)&lt;&gt;0,$L100,0)</f>
        <v>0</v>
      </c>
      <c r="BY100" s="61">
        <f>IF(COUNTIF(Setup_Hierarchy!$J$69:$IV$69,"="&amp;$K100)&lt;&gt;0,$L100,0)</f>
        <v>0</v>
      </c>
      <c r="BZ100" s="61">
        <f>IF(COUNTIF(Setup_Hierarchy!$J$70:$IV$70,"="&amp;$K100)&lt;&gt;0,$L100,0)</f>
        <v>0</v>
      </c>
      <c r="CA100" s="61">
        <f>IF(COUNTIF(Setup_Hierarchy!$J$71:$IV$71,"="&amp;$K100)&lt;&gt;0,$L100,0)</f>
        <v>0</v>
      </c>
      <c r="CB100" s="61">
        <f>IF(COUNTIF(Setup_Hierarchy!$J$72:$IV$72,"="&amp;$K100)&lt;&gt;0,$L100,0)</f>
        <v>0</v>
      </c>
      <c r="CC100" s="61">
        <f>IF(COUNTIF(Setup_Hierarchy!$J$73:$IV$73,"="&amp;$K100)&lt;&gt;0,$L100,0)</f>
        <v>0</v>
      </c>
      <c r="CD100" s="61">
        <f>IF(COUNTIF(Setup_Hierarchy!$J$74:$IV$74,"="&amp;$K100)&lt;&gt;0,$L100,0)</f>
        <v>0</v>
      </c>
      <c r="CE100" s="61">
        <f>IF(COUNTIF(Setup_Hierarchy!$J$75:$IV$75,"="&amp;$K100)&lt;&gt;0,$L100,0)</f>
        <v>0</v>
      </c>
      <c r="CF100" s="61">
        <f>IF(COUNTIF(Setup_Hierarchy!$J$76:$IV$76,"="&amp;$K100)&lt;&gt;0,$L100,0)</f>
        <v>0</v>
      </c>
      <c r="CG100" s="61">
        <f>IF(COUNTIF(Setup_Hierarchy!$J$77:$IV$77,"="&amp;$K100)&lt;&gt;0,$L100,0)</f>
        <v>0</v>
      </c>
      <c r="CH100" s="61">
        <f>IF(COUNTIF(Setup_Hierarchy!$J$78:$IV$78,"="&amp;$K100)&lt;&gt;0,$L100,0)</f>
        <v>0</v>
      </c>
      <c r="CI100" s="61">
        <f>IF(COUNTIF(Setup_Hierarchy!$J$79:$IV$79,"="&amp;$K100)&lt;&gt;0,$L100,0)</f>
        <v>0</v>
      </c>
      <c r="CJ100" s="61">
        <f>IF(COUNTIF(Setup_Hierarchy!$J$80:$IV$80,"="&amp;$K100)&lt;&gt;0,$L100,0)</f>
        <v>0</v>
      </c>
      <c r="CK100" s="61">
        <f>IF(COUNTIF(Setup_Hierarchy!$J$81:$IV$81,"="&amp;$K100)&lt;&gt;0,$L100,0)</f>
        <v>0</v>
      </c>
      <c r="CL100" s="61">
        <f>IF(COUNTIF(Setup_Hierarchy!$J$82:$IV$82,"="&amp;$K100)&lt;&gt;0,$L100,0)</f>
        <v>0</v>
      </c>
      <c r="CM100" s="61">
        <f>IF(COUNTIF(Setup_Hierarchy!$J$83:$IV$83,"="&amp;$K100)&lt;&gt;0,$L100,0)</f>
        <v>0</v>
      </c>
      <c r="CN100" s="61">
        <f>IF(COUNTIF(Setup_Hierarchy!$J$84:$IV$84,"="&amp;$K100)&lt;&gt;0,$L100,0)</f>
        <v>0</v>
      </c>
      <c r="CO100" s="61">
        <f>IF(COUNTIF(Setup_Hierarchy!$J$85:$IV$85,"="&amp;$K100)&lt;&gt;0,$L100,0)</f>
        <v>0</v>
      </c>
      <c r="CP100" s="61">
        <f>IF(COUNTIF(Setup_Hierarchy!$J$86:$IV$86,"="&amp;$K100)&lt;&gt;0,$L100,0)</f>
        <v>0</v>
      </c>
      <c r="CQ100" s="61">
        <f>IF(COUNTIF(Setup_Hierarchy!$J$87:$IV$87,"="&amp;$K100)&lt;&gt;0,$L100,0)</f>
        <v>0</v>
      </c>
      <c r="CR100" s="61">
        <f>IF(COUNTIF(Setup_Hierarchy!$J$88:$IV$88,"="&amp;$K100)&lt;&gt;0,$L100,0)</f>
        <v>0</v>
      </c>
      <c r="CS100" s="61">
        <f>IF(COUNTIF(Setup_Hierarchy!$J$89:$IV$89,"="&amp;$K100)&lt;&gt;0,$L100,0)</f>
        <v>0</v>
      </c>
      <c r="CT100" s="61">
        <f>IF(COUNTIF(Setup_Hierarchy!$J$90:$IV$90,"="&amp;$K100)&lt;&gt;0,$L100,0)</f>
        <v>0</v>
      </c>
      <c r="CU100" s="61">
        <f>IF(COUNTIF(Setup_Hierarchy!$J$91:$IV$91,"="&amp;$K100)&lt;&gt;0,$L100,0)</f>
        <v>0</v>
      </c>
      <c r="CV100" s="61">
        <f>IF(COUNTIF(Setup_Hierarchy!$J$92:$IV$92,"="&amp;$K100)&lt;&gt;0,$L100,0)</f>
        <v>0</v>
      </c>
      <c r="CW100" s="61">
        <f>IF(COUNTIF(Setup_Hierarchy!$J$93:$IV$93,"="&amp;$K100)&lt;&gt;0,$L100,0)</f>
        <v>0</v>
      </c>
      <c r="CX100" s="61">
        <f>IF(COUNTIF(Setup_Hierarchy!$J$94:$IV$94,"="&amp;$K100)&lt;&gt;0,$L100,0)</f>
        <v>0</v>
      </c>
      <c r="CY100" s="61">
        <f>IF(COUNTIF(Setup_Hierarchy!$J$95:$IV$95,"="&amp;$K100)&lt;&gt;0,$L100,0)</f>
        <v>0</v>
      </c>
      <c r="CZ100" s="61">
        <f>IF(COUNTIF(Setup_Hierarchy!$J$96:$IV$96,"="&amp;$K100)&lt;&gt;0,$L100,0)</f>
        <v>0</v>
      </c>
      <c r="DA100" s="61">
        <f>IF(COUNTIF(Setup_Hierarchy!$J$97:$IV$97,"="&amp;$K100)&lt;&gt;0,$L100,0)</f>
        <v>0</v>
      </c>
      <c r="DB100" s="61">
        <f>IF(COUNTIF(Setup_Hierarchy!$J$98:$IV$98,"="&amp;$K100)&lt;&gt;0,$L100,0)</f>
        <v>0</v>
      </c>
      <c r="DC100" s="61">
        <f>IF(COUNTIF(Setup_Hierarchy!$J$99:$IV$99,"="&amp;$K100)&lt;&gt;0,$L100,0)</f>
        <v>0</v>
      </c>
      <c r="DD100" s="61">
        <f>IF(COUNTIF(Setup_Hierarchy!$J$100:$IV$100,"="&amp;$K100)&lt;&gt;0,$L100,0)</f>
        <v>0</v>
      </c>
      <c r="DE100" s="61">
        <f>IF(COUNTIF(Setup_Hierarchy!$J$101:$IV$101,"="&amp;$K100)&lt;&gt;0,$L100,0)</f>
        <v>0</v>
      </c>
      <c r="DF100" s="61">
        <f>IF(COUNTIF(Setup_Hierarchy!$J$102:$IV$102,"="&amp;$K100)&lt;&gt;0,$L100,0)</f>
        <v>0</v>
      </c>
      <c r="DG100" s="61">
        <f>IF(COUNTIF(Setup_Hierarchy!$J$103:$IV$103,"="&amp;$K100)&lt;&gt;0,$L100,0)</f>
        <v>0</v>
      </c>
      <c r="DH100" s="61">
        <f>IF(COUNTIF(Setup_Hierarchy!$J$104:$IV$104,"="&amp;$K100)&lt;&gt;0,$L100,0)</f>
        <v>0</v>
      </c>
      <c r="DI100" s="61">
        <f>IF(COUNTIF(Setup_Hierarchy!$J$105:$IV$105,"="&amp;$K100)&lt;&gt;0,$L100,0)</f>
        <v>0</v>
      </c>
      <c r="DJ100" s="61">
        <f>IF(COUNTIF(Setup_Hierarchy!$J$106:$IV$106,"="&amp;$K100)&lt;&gt;0,$L100,0)</f>
        <v>0</v>
      </c>
      <c r="DK100" s="61">
        <f>IF(COUNTIF(Setup_Hierarchy!$J$107:$IV$107,"="&amp;$K100)&lt;&gt;0,$L100,0)</f>
        <v>0</v>
      </c>
      <c r="DL100" s="61">
        <f>IF(COUNTIF(Setup_Hierarchy!$J$108:$IV$108,"="&amp;$K100)&lt;&gt;0,$L100,0)</f>
        <v>0</v>
      </c>
      <c r="DM100" s="61">
        <f>IF(COUNTIF(Setup_Hierarchy!$J$109:$IV$109,"="&amp;$K100)&lt;&gt;0,$L100,0)</f>
        <v>0</v>
      </c>
      <c r="DN100" s="61">
        <f>IF(COUNTIF(Setup_Hierarchy!$J$110:$IV$110,"="&amp;$K100)&lt;&gt;0,$L100,0)</f>
        <v>0</v>
      </c>
      <c r="DO100" s="61">
        <f>IF(COUNTIF(Setup_Hierarchy!$J$111:$IV$111,"="&amp;$K100)&lt;&gt;0,$L100,0)</f>
        <v>0</v>
      </c>
      <c r="DP100" s="61">
        <f>IF(COUNTIF(Setup_Hierarchy!$J$112:$IV$112,"="&amp;$K100)&lt;&gt;0,$L100,0)</f>
        <v>0</v>
      </c>
      <c r="DQ100" s="61">
        <f>IF(COUNTIF(Setup_Hierarchy!$J$113:$IV$113,"="&amp;$K100)&lt;&gt;0,$L100,0)</f>
        <v>0</v>
      </c>
      <c r="DR100" s="61">
        <f>IF(COUNTIF(Setup_Hierarchy!$J$114:$IV$114,"="&amp;$K100)&lt;&gt;0,$L100,0)</f>
        <v>0</v>
      </c>
      <c r="DS100" s="61">
        <f>IF(COUNTIF(Setup_Hierarchy!$J$115:$IV$115,"="&amp;$K100)&lt;&gt;0,$L100,0)</f>
        <v>0</v>
      </c>
      <c r="DT100" s="61">
        <f>IF(COUNTIF(Setup_Hierarchy!$J$116:$IV$116,"="&amp;$K100)&lt;&gt;0,$L100,0)</f>
        <v>0</v>
      </c>
    </row>
    <row r="101" spans="2:124" x14ac:dyDescent="0.2">
      <c r="B101" t="s">
        <v>43</v>
      </c>
      <c r="C101">
        <v>9</v>
      </c>
      <c r="D101" t="s">
        <v>18</v>
      </c>
      <c r="E101" t="s">
        <v>369</v>
      </c>
      <c r="F101" t="s">
        <v>525</v>
      </c>
      <c r="G101" t="s">
        <v>531</v>
      </c>
      <c r="H101" t="s">
        <v>8</v>
      </c>
      <c r="I101">
        <v>7.2090000000000001E-2</v>
      </c>
      <c r="J101">
        <v>-0.11984599999999999</v>
      </c>
      <c r="K101">
        <v>677</v>
      </c>
      <c r="L101">
        <v>8555.8799999999992</v>
      </c>
      <c r="M101" s="61">
        <f>IF(COUNTIF(Setup_Hierarchy!$J$5:$IV$5,"="&amp;$K101)&lt;&gt;0,$L101,0)</f>
        <v>8555.8799999999992</v>
      </c>
      <c r="N101" s="61">
        <f>IF(COUNTIF(Setup_Hierarchy!$J$6:$IV$6,"="&amp;$K101)&lt;&gt;0,$L101,0)</f>
        <v>8555.8799999999992</v>
      </c>
      <c r="O101" s="61">
        <f>IF(COUNTIF(Setup_Hierarchy!$J$7:$IV$7,"="&amp;$K101)&lt;&gt;0,$L101,0)</f>
        <v>8555.8799999999992</v>
      </c>
      <c r="P101" s="61">
        <f>IF(COUNTIF(Setup_Hierarchy!$J$8:$IV$8,"="&amp;$K101)&lt;&gt;0,$L101,0)</f>
        <v>8555.8799999999992</v>
      </c>
      <c r="Q101" s="61">
        <f>IF(COUNTIF(Setup_Hierarchy!$J$9:$IV$9,"="&amp;$K101)&lt;&gt;0,$L101,0)</f>
        <v>8555.8799999999992</v>
      </c>
      <c r="R101" s="61">
        <f>IF(COUNTIF(Setup_Hierarchy!$J$10:$IV$10,"="&amp;$K101)&lt;&gt;0,$L101,0)</f>
        <v>0</v>
      </c>
      <c r="S101" s="61">
        <f>IF(COUNTIF(Setup_Hierarchy!$J$11:$IV$11,"="&amp;$K101)&lt;&gt;0,$L101,0)</f>
        <v>0</v>
      </c>
      <c r="T101" s="61">
        <f>IF(COUNTIF(Setup_Hierarchy!$J$12:$IV$12,"="&amp;$K101)&lt;&gt;0,$L101,0)</f>
        <v>0</v>
      </c>
      <c r="U101" s="61">
        <f>IF(COUNTIF(Setup_Hierarchy!$J$13:$IV$13,"="&amp;$K101)&lt;&gt;0,$L101,0)</f>
        <v>0</v>
      </c>
      <c r="V101" s="61">
        <f>IF(COUNTIF(Setup_Hierarchy!$J$14:$IV$14,"="&amp;$K101)&lt;&gt;0,$L101,0)</f>
        <v>0</v>
      </c>
      <c r="W101" s="61">
        <f>IF(COUNTIF(Setup_Hierarchy!$J$15:$IV$15,"="&amp;$K101)&lt;&gt;0,$L101,0)</f>
        <v>0</v>
      </c>
      <c r="X101" s="61">
        <f>IF(COUNTIF(Setup_Hierarchy!$J$16:$IV$16,"="&amp;$K101)&lt;&gt;0,$L101,0)</f>
        <v>0</v>
      </c>
      <c r="Y101" s="61">
        <f>IF(COUNTIF(Setup_Hierarchy!$J$17:$IV$17,"="&amp;$K101)&lt;&gt;0,$L101,0)</f>
        <v>0</v>
      </c>
      <c r="Z101" s="61">
        <f>IF(COUNTIF(Setup_Hierarchy!$J$18:$IV$18,"="&amp;$K101)&lt;&gt;0,$L101,0)</f>
        <v>0</v>
      </c>
      <c r="AA101" s="61">
        <f>IF(COUNTIF(Setup_Hierarchy!$J$19:$IV$19,"="&amp;$K101)&lt;&gt;0,$L101,0)</f>
        <v>0</v>
      </c>
      <c r="AB101" s="61">
        <f>IF(COUNTIF(Setup_Hierarchy!$J$20:$IV$20,"="&amp;$K101)&lt;&gt;0,$L101,0)</f>
        <v>0</v>
      </c>
      <c r="AC101" s="61">
        <f>IF(COUNTIF(Setup_Hierarchy!$J$21:$IV$21,"="&amp;$K101)&lt;&gt;0,$L101,0)</f>
        <v>8555.8799999999992</v>
      </c>
      <c r="AD101" s="61">
        <f>IF(COUNTIF(Setup_Hierarchy!$J$22:$IV$22,"="&amp;$K101)&lt;&gt;0,$L101,0)</f>
        <v>8555.8799999999992</v>
      </c>
      <c r="AE101" s="61">
        <f>IF(COUNTIF(Setup_Hierarchy!$J$23:$IV$23,"="&amp;$K101)&lt;&gt;0,$L101,0)</f>
        <v>0</v>
      </c>
      <c r="AF101" s="61">
        <f>IF(COUNTIF(Setup_Hierarchy!$J$24:$IV$24,"="&amp;$K101)&lt;&gt;0,$L101,0)</f>
        <v>0</v>
      </c>
      <c r="AG101" s="61">
        <f>IF(COUNTIF(Setup_Hierarchy!$J$25:$IV$25,"="&amp;$K101)&lt;&gt;0,$L101,0)</f>
        <v>0</v>
      </c>
      <c r="AH101" s="61">
        <f>IF(COUNTIF(Setup_Hierarchy!$J$26:$IV$26,"="&amp;$K101)&lt;&gt;0,$L101,0)</f>
        <v>0</v>
      </c>
      <c r="AI101" s="61">
        <f>IF(COUNTIF(Setup_Hierarchy!$J$27:$IV$27,"="&amp;$K101)&lt;&gt;0,$L101,0)</f>
        <v>0</v>
      </c>
      <c r="AJ101" s="61">
        <f>IF(COUNTIF(Setup_Hierarchy!$J$28:$IV$28,"="&amp;$K101)&lt;&gt;0,$L101,0)</f>
        <v>0</v>
      </c>
      <c r="AK101" s="61">
        <f>IF(COUNTIF(Setup_Hierarchy!$J$29:$IV$29,"="&amp;$K101)&lt;&gt;0,$L101,0)</f>
        <v>0</v>
      </c>
      <c r="AL101" s="61">
        <f>IF(COUNTIF(Setup_Hierarchy!$J$30:$IV$30,"="&amp;$K101)&lt;&gt;0,$L101,0)</f>
        <v>0</v>
      </c>
      <c r="AM101" s="61">
        <f>IF(COUNTIF(Setup_Hierarchy!$J$31:$IV$31,"="&amp;$K101)&lt;&gt;0,$L101,0)</f>
        <v>0</v>
      </c>
      <c r="AN101" s="61">
        <f>IF(COUNTIF(Setup_Hierarchy!$J$32:$IV$32,"="&amp;$K101)&lt;&gt;0,$L101,0)</f>
        <v>0</v>
      </c>
      <c r="AO101" s="61">
        <f>IF(COUNTIF(Setup_Hierarchy!$J$33:$IV$33,"="&amp;$K101)&lt;&gt;0,$L101,0)</f>
        <v>0</v>
      </c>
      <c r="AP101" s="61">
        <f>IF(COUNTIF(Setup_Hierarchy!$J$34:$IV$34,"="&amp;$K101)&lt;&gt;0,$L101,0)</f>
        <v>0</v>
      </c>
      <c r="AQ101" s="61">
        <f>IF(COUNTIF(Setup_Hierarchy!$J$35:$IV$35,"="&amp;$K101)&lt;&gt;0,$L101,0)</f>
        <v>0</v>
      </c>
      <c r="AR101" s="61">
        <f>IF(COUNTIF(Setup_Hierarchy!$J$36:$IV$36,"="&amp;$K101)&lt;&gt;0,$L101,0)</f>
        <v>0</v>
      </c>
      <c r="AS101" s="61">
        <f>IF(COUNTIF(Setup_Hierarchy!$J$37:$IV$37,"="&amp;$K101)&lt;&gt;0,$L101,0)</f>
        <v>0</v>
      </c>
      <c r="AT101" s="61">
        <f>IF(COUNTIF(Setup_Hierarchy!$J$38:$IV$38,"="&amp;$K101)&lt;&gt;0,$L101,0)</f>
        <v>0</v>
      </c>
      <c r="AU101" s="61">
        <f>IF(COUNTIF(Setup_Hierarchy!$J$39:$IV$39,"="&amp;$K101)&lt;&gt;0,$L101,0)</f>
        <v>0</v>
      </c>
      <c r="AV101" s="61">
        <f>IF(COUNTIF(Setup_Hierarchy!$J$40:$IV$40,"="&amp;$K101)&lt;&gt;0,$L101,0)</f>
        <v>0</v>
      </c>
      <c r="AW101" s="61">
        <f>IF(COUNTIF(Setup_Hierarchy!$J$41:$IV$41,"="&amp;$K101)&lt;&gt;0,$L101,0)</f>
        <v>0</v>
      </c>
      <c r="AX101" s="61">
        <f>IF(COUNTIF(Setup_Hierarchy!$J$42:$IV$42,"="&amp;$K101)&lt;&gt;0,$L101,0)</f>
        <v>0</v>
      </c>
      <c r="AY101" s="61">
        <f>IF(COUNTIF(Setup_Hierarchy!$J$43:$IV$43,"="&amp;$K101)&lt;&gt;0,$L101,0)</f>
        <v>0</v>
      </c>
      <c r="AZ101" s="61">
        <f>IF(COUNTIF(Setup_Hierarchy!$J$44:$IV$44,"="&amp;$K101)&lt;&gt;0,$L101,0)</f>
        <v>0</v>
      </c>
      <c r="BA101" s="61">
        <f>IF(COUNTIF(Setup_Hierarchy!$J$45:$IV$45,"="&amp;$K101)&lt;&gt;0,$L101,0)</f>
        <v>0</v>
      </c>
      <c r="BB101" s="61">
        <f>IF(COUNTIF(Setup_Hierarchy!$J$46:$IV$46,"="&amp;$K101)&lt;&gt;0,$L101,0)</f>
        <v>0</v>
      </c>
      <c r="BC101" s="61">
        <f>IF(COUNTIF(Setup_Hierarchy!$J$47:$IV$47,"="&amp;$K101)&lt;&gt;0,$L101,0)</f>
        <v>0</v>
      </c>
      <c r="BD101" s="61">
        <f>IF(COUNTIF(Setup_Hierarchy!$J$48:$IV$48,"="&amp;$K101)&lt;&gt;0,$L101,0)</f>
        <v>0</v>
      </c>
      <c r="BE101" s="61">
        <f>IF(COUNTIF(Setup_Hierarchy!$J$49:$IV$49,"="&amp;$K101)&lt;&gt;0,$L101,0)</f>
        <v>0</v>
      </c>
      <c r="BF101" s="61">
        <f>IF(COUNTIF(Setup_Hierarchy!$J$50:$IV$50,"="&amp;$K101)&lt;&gt;0,$L101,0)</f>
        <v>0</v>
      </c>
      <c r="BG101" s="61">
        <f>IF(COUNTIF(Setup_Hierarchy!$J$51:$IV$51,"="&amp;$K101)&lt;&gt;0,$L101,0)</f>
        <v>0</v>
      </c>
      <c r="BH101" s="61">
        <f>IF(COUNTIF(Setup_Hierarchy!$J$52:$IV$52,"="&amp;$K101)&lt;&gt;0,$L101,0)</f>
        <v>0</v>
      </c>
      <c r="BI101" s="61">
        <f>IF(COUNTIF(Setup_Hierarchy!$J$53:$IV$53,"="&amp;$K101)&lt;&gt;0,$L101,0)</f>
        <v>0</v>
      </c>
      <c r="BJ101" s="61">
        <f>IF(COUNTIF(Setup_Hierarchy!$J$54:$IV$54,"="&amp;$K101)&lt;&gt;0,$L101,0)</f>
        <v>0</v>
      </c>
      <c r="BK101" s="61">
        <f>IF(COUNTIF(Setup_Hierarchy!$J$55:$IV$55,"="&amp;$K101)&lt;&gt;0,$L101,0)</f>
        <v>0</v>
      </c>
      <c r="BL101" s="61">
        <f>IF(COUNTIF(Setup_Hierarchy!$J$56:$IV$56,"="&amp;$K101)&lt;&gt;0,$L101,0)</f>
        <v>0</v>
      </c>
      <c r="BM101" s="61">
        <f>IF(COUNTIF(Setup_Hierarchy!$J$57:$IV$57,"="&amp;$K101)&lt;&gt;0,$L101,0)</f>
        <v>0</v>
      </c>
      <c r="BN101" s="61">
        <f>IF(COUNTIF(Setup_Hierarchy!$J$58:$IV$58,"="&amp;$K101)&lt;&gt;0,$L101,0)</f>
        <v>0</v>
      </c>
      <c r="BO101" s="61">
        <f>IF(COUNTIF(Setup_Hierarchy!$J$59:$IV$59,"="&amp;$K101)&lt;&gt;0,$L101,0)</f>
        <v>0</v>
      </c>
      <c r="BP101" s="61">
        <f>IF(COUNTIF(Setup_Hierarchy!$J$60:$IV$60,"="&amp;$K101)&lt;&gt;0,$L101,0)</f>
        <v>0</v>
      </c>
      <c r="BQ101" s="61">
        <f>IF(COUNTIF(Setup_Hierarchy!$J$61:$IV$61,"="&amp;$K101)&lt;&gt;0,$L101,0)</f>
        <v>0</v>
      </c>
      <c r="BR101" s="61">
        <f>IF(COUNTIF(Setup_Hierarchy!$J$62:$IV$62,"="&amp;$K101)&lt;&gt;0,$L101,0)</f>
        <v>0</v>
      </c>
      <c r="BS101" s="61">
        <f>IF(COUNTIF(Setup_Hierarchy!$J$63:$IV$63,"="&amp;$K101)&lt;&gt;0,$L101,0)</f>
        <v>0</v>
      </c>
      <c r="BT101" s="61">
        <f>IF(COUNTIF(Setup_Hierarchy!$J$64:$IV$64,"="&amp;$K101)&lt;&gt;0,$L101,0)</f>
        <v>0</v>
      </c>
      <c r="BU101" s="61">
        <f>IF(COUNTIF(Setup_Hierarchy!$J$65:$IV$65,"="&amp;$K101)&lt;&gt;0,$L101,0)</f>
        <v>0</v>
      </c>
      <c r="BV101" s="61">
        <f>IF(COUNTIF(Setup_Hierarchy!$J$66:$IV$66,"="&amp;$K101)&lt;&gt;0,$L101,0)</f>
        <v>0</v>
      </c>
      <c r="BW101" s="61">
        <f>IF(COUNTIF(Setup_Hierarchy!$J$67:$IV$67,"="&amp;$K101)&lt;&gt;0,$L101,0)</f>
        <v>0</v>
      </c>
      <c r="BX101" s="61">
        <f>IF(COUNTIF(Setup_Hierarchy!$J$68:$IV$68,"="&amp;$K101)&lt;&gt;0,$L101,0)</f>
        <v>0</v>
      </c>
      <c r="BY101" s="61">
        <f>IF(COUNTIF(Setup_Hierarchy!$J$69:$IV$69,"="&amp;$K101)&lt;&gt;0,$L101,0)</f>
        <v>0</v>
      </c>
      <c r="BZ101" s="61">
        <f>IF(COUNTIF(Setup_Hierarchy!$J$70:$IV$70,"="&amp;$K101)&lt;&gt;0,$L101,0)</f>
        <v>0</v>
      </c>
      <c r="CA101" s="61">
        <f>IF(COUNTIF(Setup_Hierarchy!$J$71:$IV$71,"="&amp;$K101)&lt;&gt;0,$L101,0)</f>
        <v>0</v>
      </c>
      <c r="CB101" s="61">
        <f>IF(COUNTIF(Setup_Hierarchy!$J$72:$IV$72,"="&amp;$K101)&lt;&gt;0,$L101,0)</f>
        <v>0</v>
      </c>
      <c r="CC101" s="61">
        <f>IF(COUNTIF(Setup_Hierarchy!$J$73:$IV$73,"="&amp;$K101)&lt;&gt;0,$L101,0)</f>
        <v>0</v>
      </c>
      <c r="CD101" s="61">
        <f>IF(COUNTIF(Setup_Hierarchy!$J$74:$IV$74,"="&amp;$K101)&lt;&gt;0,$L101,0)</f>
        <v>0</v>
      </c>
      <c r="CE101" s="61">
        <f>IF(COUNTIF(Setup_Hierarchy!$J$75:$IV$75,"="&amp;$K101)&lt;&gt;0,$L101,0)</f>
        <v>0</v>
      </c>
      <c r="CF101" s="61">
        <f>IF(COUNTIF(Setup_Hierarchy!$J$76:$IV$76,"="&amp;$K101)&lt;&gt;0,$L101,0)</f>
        <v>0</v>
      </c>
      <c r="CG101" s="61">
        <f>IF(COUNTIF(Setup_Hierarchy!$J$77:$IV$77,"="&amp;$K101)&lt;&gt;0,$L101,0)</f>
        <v>0</v>
      </c>
      <c r="CH101" s="61">
        <f>IF(COUNTIF(Setup_Hierarchy!$J$78:$IV$78,"="&amp;$K101)&lt;&gt;0,$L101,0)</f>
        <v>0</v>
      </c>
      <c r="CI101" s="61">
        <f>IF(COUNTIF(Setup_Hierarchy!$J$79:$IV$79,"="&amp;$K101)&lt;&gt;0,$L101,0)</f>
        <v>0</v>
      </c>
      <c r="CJ101" s="61">
        <f>IF(COUNTIF(Setup_Hierarchy!$J$80:$IV$80,"="&amp;$K101)&lt;&gt;0,$L101,0)</f>
        <v>0</v>
      </c>
      <c r="CK101" s="61">
        <f>IF(COUNTIF(Setup_Hierarchy!$J$81:$IV$81,"="&amp;$K101)&lt;&gt;0,$L101,0)</f>
        <v>0</v>
      </c>
      <c r="CL101" s="61">
        <f>IF(COUNTIF(Setup_Hierarchy!$J$82:$IV$82,"="&amp;$K101)&lt;&gt;0,$L101,0)</f>
        <v>0</v>
      </c>
      <c r="CM101" s="61">
        <f>IF(COUNTIF(Setup_Hierarchy!$J$83:$IV$83,"="&amp;$K101)&lt;&gt;0,$L101,0)</f>
        <v>0</v>
      </c>
      <c r="CN101" s="61">
        <f>IF(COUNTIF(Setup_Hierarchy!$J$84:$IV$84,"="&amp;$K101)&lt;&gt;0,$L101,0)</f>
        <v>0</v>
      </c>
      <c r="CO101" s="61">
        <f>IF(COUNTIF(Setup_Hierarchy!$J$85:$IV$85,"="&amp;$K101)&lt;&gt;0,$L101,0)</f>
        <v>0</v>
      </c>
      <c r="CP101" s="61">
        <f>IF(COUNTIF(Setup_Hierarchy!$J$86:$IV$86,"="&amp;$K101)&lt;&gt;0,$L101,0)</f>
        <v>0</v>
      </c>
      <c r="CQ101" s="61">
        <f>IF(COUNTIF(Setup_Hierarchy!$J$87:$IV$87,"="&amp;$K101)&lt;&gt;0,$L101,0)</f>
        <v>0</v>
      </c>
      <c r="CR101" s="61">
        <f>IF(COUNTIF(Setup_Hierarchy!$J$88:$IV$88,"="&amp;$K101)&lt;&gt;0,$L101,0)</f>
        <v>0</v>
      </c>
      <c r="CS101" s="61">
        <f>IF(COUNTIF(Setup_Hierarchy!$J$89:$IV$89,"="&amp;$K101)&lt;&gt;0,$L101,0)</f>
        <v>0</v>
      </c>
      <c r="CT101" s="61">
        <f>IF(COUNTIF(Setup_Hierarchy!$J$90:$IV$90,"="&amp;$K101)&lt;&gt;0,$L101,0)</f>
        <v>0</v>
      </c>
      <c r="CU101" s="61">
        <f>IF(COUNTIF(Setup_Hierarchy!$J$91:$IV$91,"="&amp;$K101)&lt;&gt;0,$L101,0)</f>
        <v>0</v>
      </c>
      <c r="CV101" s="61">
        <f>IF(COUNTIF(Setup_Hierarchy!$J$92:$IV$92,"="&amp;$K101)&lt;&gt;0,$L101,0)</f>
        <v>0</v>
      </c>
      <c r="CW101" s="61">
        <f>IF(COUNTIF(Setup_Hierarchy!$J$93:$IV$93,"="&amp;$K101)&lt;&gt;0,$L101,0)</f>
        <v>0</v>
      </c>
      <c r="CX101" s="61">
        <f>IF(COUNTIF(Setup_Hierarchy!$J$94:$IV$94,"="&amp;$K101)&lt;&gt;0,$L101,0)</f>
        <v>0</v>
      </c>
      <c r="CY101" s="61">
        <f>IF(COUNTIF(Setup_Hierarchy!$J$95:$IV$95,"="&amp;$K101)&lt;&gt;0,$L101,0)</f>
        <v>0</v>
      </c>
      <c r="CZ101" s="61">
        <f>IF(COUNTIF(Setup_Hierarchy!$J$96:$IV$96,"="&amp;$K101)&lt;&gt;0,$L101,0)</f>
        <v>0</v>
      </c>
      <c r="DA101" s="61">
        <f>IF(COUNTIF(Setup_Hierarchy!$J$97:$IV$97,"="&amp;$K101)&lt;&gt;0,$L101,0)</f>
        <v>0</v>
      </c>
      <c r="DB101" s="61">
        <f>IF(COUNTIF(Setup_Hierarchy!$J$98:$IV$98,"="&amp;$K101)&lt;&gt;0,$L101,0)</f>
        <v>0</v>
      </c>
      <c r="DC101" s="61">
        <f>IF(COUNTIF(Setup_Hierarchy!$J$99:$IV$99,"="&amp;$K101)&lt;&gt;0,$L101,0)</f>
        <v>0</v>
      </c>
      <c r="DD101" s="61">
        <f>IF(COUNTIF(Setup_Hierarchy!$J$100:$IV$100,"="&amp;$K101)&lt;&gt;0,$L101,0)</f>
        <v>0</v>
      </c>
      <c r="DE101" s="61">
        <f>IF(COUNTIF(Setup_Hierarchy!$J$101:$IV$101,"="&amp;$K101)&lt;&gt;0,$L101,0)</f>
        <v>0</v>
      </c>
      <c r="DF101" s="61">
        <f>IF(COUNTIF(Setup_Hierarchy!$J$102:$IV$102,"="&amp;$K101)&lt;&gt;0,$L101,0)</f>
        <v>0</v>
      </c>
      <c r="DG101" s="61">
        <f>IF(COUNTIF(Setup_Hierarchy!$J$103:$IV$103,"="&amp;$K101)&lt;&gt;0,$L101,0)</f>
        <v>0</v>
      </c>
      <c r="DH101" s="61">
        <f>IF(COUNTIF(Setup_Hierarchy!$J$104:$IV$104,"="&amp;$K101)&lt;&gt;0,$L101,0)</f>
        <v>0</v>
      </c>
      <c r="DI101" s="61">
        <f>IF(COUNTIF(Setup_Hierarchy!$J$105:$IV$105,"="&amp;$K101)&lt;&gt;0,$L101,0)</f>
        <v>0</v>
      </c>
      <c r="DJ101" s="61">
        <f>IF(COUNTIF(Setup_Hierarchy!$J$106:$IV$106,"="&amp;$K101)&lt;&gt;0,$L101,0)</f>
        <v>0</v>
      </c>
      <c r="DK101" s="61">
        <f>IF(COUNTIF(Setup_Hierarchy!$J$107:$IV$107,"="&amp;$K101)&lt;&gt;0,$L101,0)</f>
        <v>0</v>
      </c>
      <c r="DL101" s="61">
        <f>IF(COUNTIF(Setup_Hierarchy!$J$108:$IV$108,"="&amp;$K101)&lt;&gt;0,$L101,0)</f>
        <v>0</v>
      </c>
      <c r="DM101" s="61">
        <f>IF(COUNTIF(Setup_Hierarchy!$J$109:$IV$109,"="&amp;$K101)&lt;&gt;0,$L101,0)</f>
        <v>0</v>
      </c>
      <c r="DN101" s="61">
        <f>IF(COUNTIF(Setup_Hierarchy!$J$110:$IV$110,"="&amp;$K101)&lt;&gt;0,$L101,0)</f>
        <v>0</v>
      </c>
      <c r="DO101" s="61">
        <f>IF(COUNTIF(Setup_Hierarchy!$J$111:$IV$111,"="&amp;$K101)&lt;&gt;0,$L101,0)</f>
        <v>0</v>
      </c>
      <c r="DP101" s="61">
        <f>IF(COUNTIF(Setup_Hierarchy!$J$112:$IV$112,"="&amp;$K101)&lt;&gt;0,$L101,0)</f>
        <v>0</v>
      </c>
      <c r="DQ101" s="61">
        <f>IF(COUNTIF(Setup_Hierarchy!$J$113:$IV$113,"="&amp;$K101)&lt;&gt;0,$L101,0)</f>
        <v>0</v>
      </c>
      <c r="DR101" s="61">
        <f>IF(COUNTIF(Setup_Hierarchy!$J$114:$IV$114,"="&amp;$K101)&lt;&gt;0,$L101,0)</f>
        <v>0</v>
      </c>
      <c r="DS101" s="61">
        <f>IF(COUNTIF(Setup_Hierarchy!$J$115:$IV$115,"="&amp;$K101)&lt;&gt;0,$L101,0)</f>
        <v>0</v>
      </c>
      <c r="DT101" s="61">
        <f>IF(COUNTIF(Setup_Hierarchy!$J$116:$IV$116,"="&amp;$K101)&lt;&gt;0,$L101,0)</f>
        <v>0</v>
      </c>
    </row>
    <row r="102" spans="2:124" x14ac:dyDescent="0.2">
      <c r="B102" t="s">
        <v>43</v>
      </c>
      <c r="C102">
        <v>9</v>
      </c>
      <c r="D102" t="s">
        <v>18</v>
      </c>
      <c r="E102" t="s">
        <v>369</v>
      </c>
      <c r="F102" t="s">
        <v>525</v>
      </c>
      <c r="G102" t="s">
        <v>531</v>
      </c>
      <c r="H102" t="s">
        <v>8</v>
      </c>
      <c r="I102">
        <v>7.2090000000000001E-2</v>
      </c>
      <c r="J102">
        <v>-0.11984599999999999</v>
      </c>
      <c r="K102">
        <v>679</v>
      </c>
      <c r="L102">
        <v>84.08</v>
      </c>
      <c r="M102" s="61">
        <f>IF(COUNTIF(Setup_Hierarchy!$J$5:$IV$5,"="&amp;$K102)&lt;&gt;0,$L102,0)</f>
        <v>84.08</v>
      </c>
      <c r="N102" s="61">
        <f>IF(COUNTIF(Setup_Hierarchy!$J$6:$IV$6,"="&amp;$K102)&lt;&gt;0,$L102,0)</f>
        <v>84.08</v>
      </c>
      <c r="O102" s="61">
        <f>IF(COUNTIF(Setup_Hierarchy!$J$7:$IV$7,"="&amp;$K102)&lt;&gt;0,$L102,0)</f>
        <v>84.08</v>
      </c>
      <c r="P102" s="61">
        <f>IF(COUNTIF(Setup_Hierarchy!$J$8:$IV$8,"="&amp;$K102)&lt;&gt;0,$L102,0)</f>
        <v>84.08</v>
      </c>
      <c r="Q102" s="61">
        <f>IF(COUNTIF(Setup_Hierarchy!$J$9:$IV$9,"="&amp;$K102)&lt;&gt;0,$L102,0)</f>
        <v>84.08</v>
      </c>
      <c r="R102" s="61">
        <f>IF(COUNTIF(Setup_Hierarchy!$J$10:$IV$10,"="&amp;$K102)&lt;&gt;0,$L102,0)</f>
        <v>0</v>
      </c>
      <c r="S102" s="61">
        <f>IF(COUNTIF(Setup_Hierarchy!$J$11:$IV$11,"="&amp;$K102)&lt;&gt;0,$L102,0)</f>
        <v>0</v>
      </c>
      <c r="T102" s="61">
        <f>IF(COUNTIF(Setup_Hierarchy!$J$12:$IV$12,"="&amp;$K102)&lt;&gt;0,$L102,0)</f>
        <v>0</v>
      </c>
      <c r="U102" s="61">
        <f>IF(COUNTIF(Setup_Hierarchy!$J$13:$IV$13,"="&amp;$K102)&lt;&gt;0,$L102,0)</f>
        <v>0</v>
      </c>
      <c r="V102" s="61">
        <f>IF(COUNTIF(Setup_Hierarchy!$J$14:$IV$14,"="&amp;$K102)&lt;&gt;0,$L102,0)</f>
        <v>84.08</v>
      </c>
      <c r="W102" s="61">
        <f>IF(COUNTIF(Setup_Hierarchy!$J$15:$IV$15,"="&amp;$K102)&lt;&gt;0,$L102,0)</f>
        <v>84.08</v>
      </c>
      <c r="X102" s="61">
        <f>IF(COUNTIF(Setup_Hierarchy!$J$16:$IV$16,"="&amp;$K102)&lt;&gt;0,$L102,0)</f>
        <v>0</v>
      </c>
      <c r="Y102" s="61">
        <f>IF(COUNTIF(Setup_Hierarchy!$J$17:$IV$17,"="&amp;$K102)&lt;&gt;0,$L102,0)</f>
        <v>0</v>
      </c>
      <c r="Z102" s="61">
        <f>IF(COUNTIF(Setup_Hierarchy!$J$18:$IV$18,"="&amp;$K102)&lt;&gt;0,$L102,0)</f>
        <v>0</v>
      </c>
      <c r="AA102" s="61">
        <f>IF(COUNTIF(Setup_Hierarchy!$J$19:$IV$19,"="&amp;$K102)&lt;&gt;0,$L102,0)</f>
        <v>0</v>
      </c>
      <c r="AB102" s="61">
        <f>IF(COUNTIF(Setup_Hierarchy!$J$20:$IV$20,"="&amp;$K102)&lt;&gt;0,$L102,0)</f>
        <v>0</v>
      </c>
      <c r="AC102" s="61">
        <f>IF(COUNTIF(Setup_Hierarchy!$J$21:$IV$21,"="&amp;$K102)&lt;&gt;0,$L102,0)</f>
        <v>0</v>
      </c>
      <c r="AD102" s="61">
        <f>IF(COUNTIF(Setup_Hierarchy!$J$22:$IV$22,"="&amp;$K102)&lt;&gt;0,$L102,0)</f>
        <v>0</v>
      </c>
      <c r="AE102" s="61">
        <f>IF(COUNTIF(Setup_Hierarchy!$J$23:$IV$23,"="&amp;$K102)&lt;&gt;0,$L102,0)</f>
        <v>0</v>
      </c>
      <c r="AF102" s="61">
        <f>IF(COUNTIF(Setup_Hierarchy!$J$24:$IV$24,"="&amp;$K102)&lt;&gt;0,$L102,0)</f>
        <v>0</v>
      </c>
      <c r="AG102" s="61">
        <f>IF(COUNTIF(Setup_Hierarchy!$J$25:$IV$25,"="&amp;$K102)&lt;&gt;0,$L102,0)</f>
        <v>0</v>
      </c>
      <c r="AH102" s="61">
        <f>IF(COUNTIF(Setup_Hierarchy!$J$26:$IV$26,"="&amp;$K102)&lt;&gt;0,$L102,0)</f>
        <v>0</v>
      </c>
      <c r="AI102" s="61">
        <f>IF(COUNTIF(Setup_Hierarchy!$J$27:$IV$27,"="&amp;$K102)&lt;&gt;0,$L102,0)</f>
        <v>0</v>
      </c>
      <c r="AJ102" s="61">
        <f>IF(COUNTIF(Setup_Hierarchy!$J$28:$IV$28,"="&amp;$K102)&lt;&gt;0,$L102,0)</f>
        <v>0</v>
      </c>
      <c r="AK102" s="61">
        <f>IF(COUNTIF(Setup_Hierarchy!$J$29:$IV$29,"="&amp;$K102)&lt;&gt;0,$L102,0)</f>
        <v>0</v>
      </c>
      <c r="AL102" s="61">
        <f>IF(COUNTIF(Setup_Hierarchy!$J$30:$IV$30,"="&amp;$K102)&lt;&gt;0,$L102,0)</f>
        <v>0</v>
      </c>
      <c r="AM102" s="61">
        <f>IF(COUNTIF(Setup_Hierarchy!$J$31:$IV$31,"="&amp;$K102)&lt;&gt;0,$L102,0)</f>
        <v>0</v>
      </c>
      <c r="AN102" s="61">
        <f>IF(COUNTIF(Setup_Hierarchy!$J$32:$IV$32,"="&amp;$K102)&lt;&gt;0,$L102,0)</f>
        <v>0</v>
      </c>
      <c r="AO102" s="61">
        <f>IF(COUNTIF(Setup_Hierarchy!$J$33:$IV$33,"="&amp;$K102)&lt;&gt;0,$L102,0)</f>
        <v>0</v>
      </c>
      <c r="AP102" s="61">
        <f>IF(COUNTIF(Setup_Hierarchy!$J$34:$IV$34,"="&amp;$K102)&lt;&gt;0,$L102,0)</f>
        <v>0</v>
      </c>
      <c r="AQ102" s="61">
        <f>IF(COUNTIF(Setup_Hierarchy!$J$35:$IV$35,"="&amp;$K102)&lt;&gt;0,$L102,0)</f>
        <v>0</v>
      </c>
      <c r="AR102" s="61">
        <f>IF(COUNTIF(Setup_Hierarchy!$J$36:$IV$36,"="&amp;$K102)&lt;&gt;0,$L102,0)</f>
        <v>0</v>
      </c>
      <c r="AS102" s="61">
        <f>IF(COUNTIF(Setup_Hierarchy!$J$37:$IV$37,"="&amp;$K102)&lt;&gt;0,$L102,0)</f>
        <v>0</v>
      </c>
      <c r="AT102" s="61">
        <f>IF(COUNTIF(Setup_Hierarchy!$J$38:$IV$38,"="&amp;$K102)&lt;&gt;0,$L102,0)</f>
        <v>0</v>
      </c>
      <c r="AU102" s="61">
        <f>IF(COUNTIF(Setup_Hierarchy!$J$39:$IV$39,"="&amp;$K102)&lt;&gt;0,$L102,0)</f>
        <v>0</v>
      </c>
      <c r="AV102" s="61">
        <f>IF(COUNTIF(Setup_Hierarchy!$J$40:$IV$40,"="&amp;$K102)&lt;&gt;0,$L102,0)</f>
        <v>0</v>
      </c>
      <c r="AW102" s="61">
        <f>IF(COUNTIF(Setup_Hierarchy!$J$41:$IV$41,"="&amp;$K102)&lt;&gt;0,$L102,0)</f>
        <v>0</v>
      </c>
      <c r="AX102" s="61">
        <f>IF(COUNTIF(Setup_Hierarchy!$J$42:$IV$42,"="&amp;$K102)&lt;&gt;0,$L102,0)</f>
        <v>0</v>
      </c>
      <c r="AY102" s="61">
        <f>IF(COUNTIF(Setup_Hierarchy!$J$43:$IV$43,"="&amp;$K102)&lt;&gt;0,$L102,0)</f>
        <v>0</v>
      </c>
      <c r="AZ102" s="61">
        <f>IF(COUNTIF(Setup_Hierarchy!$J$44:$IV$44,"="&amp;$K102)&lt;&gt;0,$L102,0)</f>
        <v>0</v>
      </c>
      <c r="BA102" s="61">
        <f>IF(COUNTIF(Setup_Hierarchy!$J$45:$IV$45,"="&amp;$K102)&lt;&gt;0,$L102,0)</f>
        <v>0</v>
      </c>
      <c r="BB102" s="61">
        <f>IF(COUNTIF(Setup_Hierarchy!$J$46:$IV$46,"="&amp;$K102)&lt;&gt;0,$L102,0)</f>
        <v>0</v>
      </c>
      <c r="BC102" s="61">
        <f>IF(COUNTIF(Setup_Hierarchy!$J$47:$IV$47,"="&amp;$K102)&lt;&gt;0,$L102,0)</f>
        <v>0</v>
      </c>
      <c r="BD102" s="61">
        <f>IF(COUNTIF(Setup_Hierarchy!$J$48:$IV$48,"="&amp;$K102)&lt;&gt;0,$L102,0)</f>
        <v>0</v>
      </c>
      <c r="BE102" s="61">
        <f>IF(COUNTIF(Setup_Hierarchy!$J$49:$IV$49,"="&amp;$K102)&lt;&gt;0,$L102,0)</f>
        <v>0</v>
      </c>
      <c r="BF102" s="61">
        <f>IF(COUNTIF(Setup_Hierarchy!$J$50:$IV$50,"="&amp;$K102)&lt;&gt;0,$L102,0)</f>
        <v>0</v>
      </c>
      <c r="BG102" s="61">
        <f>IF(COUNTIF(Setup_Hierarchy!$J$51:$IV$51,"="&amp;$K102)&lt;&gt;0,$L102,0)</f>
        <v>0</v>
      </c>
      <c r="BH102" s="61">
        <f>IF(COUNTIF(Setup_Hierarchy!$J$52:$IV$52,"="&amp;$K102)&lt;&gt;0,$L102,0)</f>
        <v>0</v>
      </c>
      <c r="BI102" s="61">
        <f>IF(COUNTIF(Setup_Hierarchy!$J$53:$IV$53,"="&amp;$K102)&lt;&gt;0,$L102,0)</f>
        <v>0</v>
      </c>
      <c r="BJ102" s="61">
        <f>IF(COUNTIF(Setup_Hierarchy!$J$54:$IV$54,"="&amp;$K102)&lt;&gt;0,$L102,0)</f>
        <v>0</v>
      </c>
      <c r="BK102" s="61">
        <f>IF(COUNTIF(Setup_Hierarchy!$J$55:$IV$55,"="&amp;$K102)&lt;&gt;0,$L102,0)</f>
        <v>0</v>
      </c>
      <c r="BL102" s="61">
        <f>IF(COUNTIF(Setup_Hierarchy!$J$56:$IV$56,"="&amp;$K102)&lt;&gt;0,$L102,0)</f>
        <v>0</v>
      </c>
      <c r="BM102" s="61">
        <f>IF(COUNTIF(Setup_Hierarchy!$J$57:$IV$57,"="&amp;$K102)&lt;&gt;0,$L102,0)</f>
        <v>0</v>
      </c>
      <c r="BN102" s="61">
        <f>IF(COUNTIF(Setup_Hierarchy!$J$58:$IV$58,"="&amp;$K102)&lt;&gt;0,$L102,0)</f>
        <v>0</v>
      </c>
      <c r="BO102" s="61">
        <f>IF(COUNTIF(Setup_Hierarchy!$J$59:$IV$59,"="&amp;$K102)&lt;&gt;0,$L102,0)</f>
        <v>0</v>
      </c>
      <c r="BP102" s="61">
        <f>IF(COUNTIF(Setup_Hierarchy!$J$60:$IV$60,"="&amp;$K102)&lt;&gt;0,$L102,0)</f>
        <v>0</v>
      </c>
      <c r="BQ102" s="61">
        <f>IF(COUNTIF(Setup_Hierarchy!$J$61:$IV$61,"="&amp;$K102)&lt;&gt;0,$L102,0)</f>
        <v>0</v>
      </c>
      <c r="BR102" s="61">
        <f>IF(COUNTIF(Setup_Hierarchy!$J$62:$IV$62,"="&amp;$K102)&lt;&gt;0,$L102,0)</f>
        <v>0</v>
      </c>
      <c r="BS102" s="61">
        <f>IF(COUNTIF(Setup_Hierarchy!$J$63:$IV$63,"="&amp;$K102)&lt;&gt;0,$L102,0)</f>
        <v>0</v>
      </c>
      <c r="BT102" s="61">
        <f>IF(COUNTIF(Setup_Hierarchy!$J$64:$IV$64,"="&amp;$K102)&lt;&gt;0,$L102,0)</f>
        <v>0</v>
      </c>
      <c r="BU102" s="61">
        <f>IF(COUNTIF(Setup_Hierarchy!$J$65:$IV$65,"="&amp;$K102)&lt;&gt;0,$L102,0)</f>
        <v>0</v>
      </c>
      <c r="BV102" s="61">
        <f>IF(COUNTIF(Setup_Hierarchy!$J$66:$IV$66,"="&amp;$K102)&lt;&gt;0,$L102,0)</f>
        <v>0</v>
      </c>
      <c r="BW102" s="61">
        <f>IF(COUNTIF(Setup_Hierarchy!$J$67:$IV$67,"="&amp;$K102)&lt;&gt;0,$L102,0)</f>
        <v>0</v>
      </c>
      <c r="BX102" s="61">
        <f>IF(COUNTIF(Setup_Hierarchy!$J$68:$IV$68,"="&amp;$K102)&lt;&gt;0,$L102,0)</f>
        <v>0</v>
      </c>
      <c r="BY102" s="61">
        <f>IF(COUNTIF(Setup_Hierarchy!$J$69:$IV$69,"="&amp;$K102)&lt;&gt;0,$L102,0)</f>
        <v>0</v>
      </c>
      <c r="BZ102" s="61">
        <f>IF(COUNTIF(Setup_Hierarchy!$J$70:$IV$70,"="&amp;$K102)&lt;&gt;0,$L102,0)</f>
        <v>0</v>
      </c>
      <c r="CA102" s="61">
        <f>IF(COUNTIF(Setup_Hierarchy!$J$71:$IV$71,"="&amp;$K102)&lt;&gt;0,$L102,0)</f>
        <v>0</v>
      </c>
      <c r="CB102" s="61">
        <f>IF(COUNTIF(Setup_Hierarchy!$J$72:$IV$72,"="&amp;$K102)&lt;&gt;0,$L102,0)</f>
        <v>0</v>
      </c>
      <c r="CC102" s="61">
        <f>IF(COUNTIF(Setup_Hierarchy!$J$73:$IV$73,"="&amp;$K102)&lt;&gt;0,$L102,0)</f>
        <v>0</v>
      </c>
      <c r="CD102" s="61">
        <f>IF(COUNTIF(Setup_Hierarchy!$J$74:$IV$74,"="&amp;$K102)&lt;&gt;0,$L102,0)</f>
        <v>0</v>
      </c>
      <c r="CE102" s="61">
        <f>IF(COUNTIF(Setup_Hierarchy!$J$75:$IV$75,"="&amp;$K102)&lt;&gt;0,$L102,0)</f>
        <v>0</v>
      </c>
      <c r="CF102" s="61">
        <f>IF(COUNTIF(Setup_Hierarchy!$J$76:$IV$76,"="&amp;$K102)&lt;&gt;0,$L102,0)</f>
        <v>0</v>
      </c>
      <c r="CG102" s="61">
        <f>IF(COUNTIF(Setup_Hierarchy!$J$77:$IV$77,"="&amp;$K102)&lt;&gt;0,$L102,0)</f>
        <v>0</v>
      </c>
      <c r="CH102" s="61">
        <f>IF(COUNTIF(Setup_Hierarchy!$J$78:$IV$78,"="&amp;$K102)&lt;&gt;0,$L102,0)</f>
        <v>0</v>
      </c>
      <c r="CI102" s="61">
        <f>IF(COUNTIF(Setup_Hierarchy!$J$79:$IV$79,"="&amp;$K102)&lt;&gt;0,$L102,0)</f>
        <v>0</v>
      </c>
      <c r="CJ102" s="61">
        <f>IF(COUNTIF(Setup_Hierarchy!$J$80:$IV$80,"="&amp;$K102)&lt;&gt;0,$L102,0)</f>
        <v>0</v>
      </c>
      <c r="CK102" s="61">
        <f>IF(COUNTIF(Setup_Hierarchy!$J$81:$IV$81,"="&amp;$K102)&lt;&gt;0,$L102,0)</f>
        <v>0</v>
      </c>
      <c r="CL102" s="61">
        <f>IF(COUNTIF(Setup_Hierarchy!$J$82:$IV$82,"="&amp;$K102)&lt;&gt;0,$L102,0)</f>
        <v>0</v>
      </c>
      <c r="CM102" s="61">
        <f>IF(COUNTIF(Setup_Hierarchy!$J$83:$IV$83,"="&amp;$K102)&lt;&gt;0,$L102,0)</f>
        <v>0</v>
      </c>
      <c r="CN102" s="61">
        <f>IF(COUNTIF(Setup_Hierarchy!$J$84:$IV$84,"="&amp;$K102)&lt;&gt;0,$L102,0)</f>
        <v>0</v>
      </c>
      <c r="CO102" s="61">
        <f>IF(COUNTIF(Setup_Hierarchy!$J$85:$IV$85,"="&amp;$K102)&lt;&gt;0,$L102,0)</f>
        <v>0</v>
      </c>
      <c r="CP102" s="61">
        <f>IF(COUNTIF(Setup_Hierarchy!$J$86:$IV$86,"="&amp;$K102)&lt;&gt;0,$L102,0)</f>
        <v>0</v>
      </c>
      <c r="CQ102" s="61">
        <f>IF(COUNTIF(Setup_Hierarchy!$J$87:$IV$87,"="&amp;$K102)&lt;&gt;0,$L102,0)</f>
        <v>0</v>
      </c>
      <c r="CR102" s="61">
        <f>IF(COUNTIF(Setup_Hierarchy!$J$88:$IV$88,"="&amp;$K102)&lt;&gt;0,$L102,0)</f>
        <v>0</v>
      </c>
      <c r="CS102" s="61">
        <f>IF(COUNTIF(Setup_Hierarchy!$J$89:$IV$89,"="&amp;$K102)&lt;&gt;0,$L102,0)</f>
        <v>0</v>
      </c>
      <c r="CT102" s="61">
        <f>IF(COUNTIF(Setup_Hierarchy!$J$90:$IV$90,"="&amp;$K102)&lt;&gt;0,$L102,0)</f>
        <v>0</v>
      </c>
      <c r="CU102" s="61">
        <f>IF(COUNTIF(Setup_Hierarchy!$J$91:$IV$91,"="&amp;$K102)&lt;&gt;0,$L102,0)</f>
        <v>0</v>
      </c>
      <c r="CV102" s="61">
        <f>IF(COUNTIF(Setup_Hierarchy!$J$92:$IV$92,"="&amp;$K102)&lt;&gt;0,$L102,0)</f>
        <v>0</v>
      </c>
      <c r="CW102" s="61">
        <f>IF(COUNTIF(Setup_Hierarchy!$J$93:$IV$93,"="&amp;$K102)&lt;&gt;0,$L102,0)</f>
        <v>0</v>
      </c>
      <c r="CX102" s="61">
        <f>IF(COUNTIF(Setup_Hierarchy!$J$94:$IV$94,"="&amp;$K102)&lt;&gt;0,$L102,0)</f>
        <v>0</v>
      </c>
      <c r="CY102" s="61">
        <f>IF(COUNTIF(Setup_Hierarchy!$J$95:$IV$95,"="&amp;$K102)&lt;&gt;0,$L102,0)</f>
        <v>0</v>
      </c>
      <c r="CZ102" s="61">
        <f>IF(COUNTIF(Setup_Hierarchy!$J$96:$IV$96,"="&amp;$K102)&lt;&gt;0,$L102,0)</f>
        <v>0</v>
      </c>
      <c r="DA102" s="61">
        <f>IF(COUNTIF(Setup_Hierarchy!$J$97:$IV$97,"="&amp;$K102)&lt;&gt;0,$L102,0)</f>
        <v>0</v>
      </c>
      <c r="DB102" s="61">
        <f>IF(COUNTIF(Setup_Hierarchy!$J$98:$IV$98,"="&amp;$K102)&lt;&gt;0,$L102,0)</f>
        <v>0</v>
      </c>
      <c r="DC102" s="61">
        <f>IF(COUNTIF(Setup_Hierarchy!$J$99:$IV$99,"="&amp;$K102)&lt;&gt;0,$L102,0)</f>
        <v>0</v>
      </c>
      <c r="DD102" s="61">
        <f>IF(COUNTIF(Setup_Hierarchy!$J$100:$IV$100,"="&amp;$K102)&lt;&gt;0,$L102,0)</f>
        <v>0</v>
      </c>
      <c r="DE102" s="61">
        <f>IF(COUNTIF(Setup_Hierarchy!$J$101:$IV$101,"="&amp;$K102)&lt;&gt;0,$L102,0)</f>
        <v>0</v>
      </c>
      <c r="DF102" s="61">
        <f>IF(COUNTIF(Setup_Hierarchy!$J$102:$IV$102,"="&amp;$K102)&lt;&gt;0,$L102,0)</f>
        <v>0</v>
      </c>
      <c r="DG102" s="61">
        <f>IF(COUNTIF(Setup_Hierarchy!$J$103:$IV$103,"="&amp;$K102)&lt;&gt;0,$L102,0)</f>
        <v>0</v>
      </c>
      <c r="DH102" s="61">
        <f>IF(COUNTIF(Setup_Hierarchy!$J$104:$IV$104,"="&amp;$K102)&lt;&gt;0,$L102,0)</f>
        <v>0</v>
      </c>
      <c r="DI102" s="61">
        <f>IF(COUNTIF(Setup_Hierarchy!$J$105:$IV$105,"="&amp;$K102)&lt;&gt;0,$L102,0)</f>
        <v>0</v>
      </c>
      <c r="DJ102" s="61">
        <f>IF(COUNTIF(Setup_Hierarchy!$J$106:$IV$106,"="&amp;$K102)&lt;&gt;0,$L102,0)</f>
        <v>0</v>
      </c>
      <c r="DK102" s="61">
        <f>IF(COUNTIF(Setup_Hierarchy!$J$107:$IV$107,"="&amp;$K102)&lt;&gt;0,$L102,0)</f>
        <v>0</v>
      </c>
      <c r="DL102" s="61">
        <f>IF(COUNTIF(Setup_Hierarchy!$J$108:$IV$108,"="&amp;$K102)&lt;&gt;0,$L102,0)</f>
        <v>0</v>
      </c>
      <c r="DM102" s="61">
        <f>IF(COUNTIF(Setup_Hierarchy!$J$109:$IV$109,"="&amp;$K102)&lt;&gt;0,$L102,0)</f>
        <v>0</v>
      </c>
      <c r="DN102" s="61">
        <f>IF(COUNTIF(Setup_Hierarchy!$J$110:$IV$110,"="&amp;$K102)&lt;&gt;0,$L102,0)</f>
        <v>0</v>
      </c>
      <c r="DO102" s="61">
        <f>IF(COUNTIF(Setup_Hierarchy!$J$111:$IV$111,"="&amp;$K102)&lt;&gt;0,$L102,0)</f>
        <v>0</v>
      </c>
      <c r="DP102" s="61">
        <f>IF(COUNTIF(Setup_Hierarchy!$J$112:$IV$112,"="&amp;$K102)&lt;&gt;0,$L102,0)</f>
        <v>0</v>
      </c>
      <c r="DQ102" s="61">
        <f>IF(COUNTIF(Setup_Hierarchy!$J$113:$IV$113,"="&amp;$K102)&lt;&gt;0,$L102,0)</f>
        <v>0</v>
      </c>
      <c r="DR102" s="61">
        <f>IF(COUNTIF(Setup_Hierarchy!$J$114:$IV$114,"="&amp;$K102)&lt;&gt;0,$L102,0)</f>
        <v>0</v>
      </c>
      <c r="DS102" s="61">
        <f>IF(COUNTIF(Setup_Hierarchy!$J$115:$IV$115,"="&amp;$K102)&lt;&gt;0,$L102,0)</f>
        <v>0</v>
      </c>
      <c r="DT102" s="61">
        <f>IF(COUNTIF(Setup_Hierarchy!$J$116:$IV$116,"="&amp;$K102)&lt;&gt;0,$L102,0)</f>
        <v>0</v>
      </c>
    </row>
    <row r="103" spans="2:124" x14ac:dyDescent="0.2">
      <c r="B103" t="s">
        <v>43</v>
      </c>
      <c r="C103">
        <v>9</v>
      </c>
      <c r="D103" t="s">
        <v>18</v>
      </c>
      <c r="E103" t="s">
        <v>369</v>
      </c>
      <c r="F103" t="s">
        <v>525</v>
      </c>
      <c r="G103" t="s">
        <v>531</v>
      </c>
      <c r="H103" t="s">
        <v>8</v>
      </c>
      <c r="I103">
        <v>7.2090000000000001E-2</v>
      </c>
      <c r="J103">
        <v>-0.11984599999999999</v>
      </c>
      <c r="K103">
        <v>699</v>
      </c>
      <c r="L103">
        <v>13533.78</v>
      </c>
      <c r="M103" s="61">
        <f>IF(COUNTIF(Setup_Hierarchy!$J$5:$IV$5,"="&amp;$K103)&lt;&gt;0,$L103,0)</f>
        <v>13533.78</v>
      </c>
      <c r="N103" s="61">
        <f>IF(COUNTIF(Setup_Hierarchy!$J$6:$IV$6,"="&amp;$K103)&lt;&gt;0,$L103,0)</f>
        <v>13533.78</v>
      </c>
      <c r="O103" s="61">
        <f>IF(COUNTIF(Setup_Hierarchy!$J$7:$IV$7,"="&amp;$K103)&lt;&gt;0,$L103,0)</f>
        <v>13533.78</v>
      </c>
      <c r="P103" s="61">
        <f>IF(COUNTIF(Setup_Hierarchy!$J$8:$IV$8,"="&amp;$K103)&lt;&gt;0,$L103,0)</f>
        <v>13533.78</v>
      </c>
      <c r="Q103" s="61">
        <f>IF(COUNTIF(Setup_Hierarchy!$J$9:$IV$9,"="&amp;$K103)&lt;&gt;0,$L103,0)</f>
        <v>13533.78</v>
      </c>
      <c r="R103" s="61">
        <f>IF(COUNTIF(Setup_Hierarchy!$J$10:$IV$10,"="&amp;$K103)&lt;&gt;0,$L103,0)</f>
        <v>0</v>
      </c>
      <c r="S103" s="61">
        <f>IF(COUNTIF(Setup_Hierarchy!$J$11:$IV$11,"="&amp;$K103)&lt;&gt;0,$L103,0)</f>
        <v>0</v>
      </c>
      <c r="T103" s="61">
        <f>IF(COUNTIF(Setup_Hierarchy!$J$12:$IV$12,"="&amp;$K103)&lt;&gt;0,$L103,0)</f>
        <v>0</v>
      </c>
      <c r="U103" s="61">
        <f>IF(COUNTIF(Setup_Hierarchy!$J$13:$IV$13,"="&amp;$K103)&lt;&gt;0,$L103,0)</f>
        <v>0</v>
      </c>
      <c r="V103" s="61">
        <f>IF(COUNTIF(Setup_Hierarchy!$J$14:$IV$14,"="&amp;$K103)&lt;&gt;0,$L103,0)</f>
        <v>0</v>
      </c>
      <c r="W103" s="61">
        <f>IF(COUNTIF(Setup_Hierarchy!$J$15:$IV$15,"="&amp;$K103)&lt;&gt;0,$L103,0)</f>
        <v>0</v>
      </c>
      <c r="X103" s="61">
        <f>IF(COUNTIF(Setup_Hierarchy!$J$16:$IV$16,"="&amp;$K103)&lt;&gt;0,$L103,0)</f>
        <v>0</v>
      </c>
      <c r="Y103" s="61">
        <f>IF(COUNTIF(Setup_Hierarchy!$J$17:$IV$17,"="&amp;$K103)&lt;&gt;0,$L103,0)</f>
        <v>0</v>
      </c>
      <c r="Z103" s="61">
        <f>IF(COUNTIF(Setup_Hierarchy!$J$18:$IV$18,"="&amp;$K103)&lt;&gt;0,$L103,0)</f>
        <v>13533.78</v>
      </c>
      <c r="AA103" s="61">
        <f>IF(COUNTIF(Setup_Hierarchy!$J$19:$IV$19,"="&amp;$K103)&lt;&gt;0,$L103,0)</f>
        <v>0</v>
      </c>
      <c r="AB103" s="61">
        <f>IF(COUNTIF(Setup_Hierarchy!$J$20:$IV$20,"="&amp;$K103)&lt;&gt;0,$L103,0)</f>
        <v>13533.78</v>
      </c>
      <c r="AC103" s="61">
        <f>IF(COUNTIF(Setup_Hierarchy!$J$21:$IV$21,"="&amp;$K103)&lt;&gt;0,$L103,0)</f>
        <v>0</v>
      </c>
      <c r="AD103" s="61">
        <f>IF(COUNTIF(Setup_Hierarchy!$J$22:$IV$22,"="&amp;$K103)&lt;&gt;0,$L103,0)</f>
        <v>0</v>
      </c>
      <c r="AE103" s="61">
        <f>IF(COUNTIF(Setup_Hierarchy!$J$23:$IV$23,"="&amp;$K103)&lt;&gt;0,$L103,0)</f>
        <v>0</v>
      </c>
      <c r="AF103" s="61">
        <f>IF(COUNTIF(Setup_Hierarchy!$J$24:$IV$24,"="&amp;$K103)&lt;&gt;0,$L103,0)</f>
        <v>0</v>
      </c>
      <c r="AG103" s="61">
        <f>IF(COUNTIF(Setup_Hierarchy!$J$25:$IV$25,"="&amp;$K103)&lt;&gt;0,$L103,0)</f>
        <v>0</v>
      </c>
      <c r="AH103" s="61">
        <f>IF(COUNTIF(Setup_Hierarchy!$J$26:$IV$26,"="&amp;$K103)&lt;&gt;0,$L103,0)</f>
        <v>0</v>
      </c>
      <c r="AI103" s="61">
        <f>IF(COUNTIF(Setup_Hierarchy!$J$27:$IV$27,"="&amp;$K103)&lt;&gt;0,$L103,0)</f>
        <v>0</v>
      </c>
      <c r="AJ103" s="61">
        <f>IF(COUNTIF(Setup_Hierarchy!$J$28:$IV$28,"="&amp;$K103)&lt;&gt;0,$L103,0)</f>
        <v>0</v>
      </c>
      <c r="AK103" s="61">
        <f>IF(COUNTIF(Setup_Hierarchy!$J$29:$IV$29,"="&amp;$K103)&lt;&gt;0,$L103,0)</f>
        <v>0</v>
      </c>
      <c r="AL103" s="61">
        <f>IF(COUNTIF(Setup_Hierarchy!$J$30:$IV$30,"="&amp;$K103)&lt;&gt;0,$L103,0)</f>
        <v>0</v>
      </c>
      <c r="AM103" s="61">
        <f>IF(COUNTIF(Setup_Hierarchy!$J$31:$IV$31,"="&amp;$K103)&lt;&gt;0,$L103,0)</f>
        <v>0</v>
      </c>
      <c r="AN103" s="61">
        <f>IF(COUNTIF(Setup_Hierarchy!$J$32:$IV$32,"="&amp;$K103)&lt;&gt;0,$L103,0)</f>
        <v>0</v>
      </c>
      <c r="AO103" s="61">
        <f>IF(COUNTIF(Setup_Hierarchy!$J$33:$IV$33,"="&amp;$K103)&lt;&gt;0,$L103,0)</f>
        <v>0</v>
      </c>
      <c r="AP103" s="61">
        <f>IF(COUNTIF(Setup_Hierarchy!$J$34:$IV$34,"="&amp;$K103)&lt;&gt;0,$L103,0)</f>
        <v>0</v>
      </c>
      <c r="AQ103" s="61">
        <f>IF(COUNTIF(Setup_Hierarchy!$J$35:$IV$35,"="&amp;$K103)&lt;&gt;0,$L103,0)</f>
        <v>0</v>
      </c>
      <c r="AR103" s="61">
        <f>IF(COUNTIF(Setup_Hierarchy!$J$36:$IV$36,"="&amp;$K103)&lt;&gt;0,$L103,0)</f>
        <v>0</v>
      </c>
      <c r="AS103" s="61">
        <f>IF(COUNTIF(Setup_Hierarchy!$J$37:$IV$37,"="&amp;$K103)&lt;&gt;0,$L103,0)</f>
        <v>0</v>
      </c>
      <c r="AT103" s="61">
        <f>IF(COUNTIF(Setup_Hierarchy!$J$38:$IV$38,"="&amp;$K103)&lt;&gt;0,$L103,0)</f>
        <v>0</v>
      </c>
      <c r="AU103" s="61">
        <f>IF(COUNTIF(Setup_Hierarchy!$J$39:$IV$39,"="&amp;$K103)&lt;&gt;0,$L103,0)</f>
        <v>0</v>
      </c>
      <c r="AV103" s="61">
        <f>IF(COUNTIF(Setup_Hierarchy!$J$40:$IV$40,"="&amp;$K103)&lt;&gt;0,$L103,0)</f>
        <v>0</v>
      </c>
      <c r="AW103" s="61">
        <f>IF(COUNTIF(Setup_Hierarchy!$J$41:$IV$41,"="&amp;$K103)&lt;&gt;0,$L103,0)</f>
        <v>0</v>
      </c>
      <c r="AX103" s="61">
        <f>IF(COUNTIF(Setup_Hierarchy!$J$42:$IV$42,"="&amp;$K103)&lt;&gt;0,$L103,0)</f>
        <v>0</v>
      </c>
      <c r="AY103" s="61">
        <f>IF(COUNTIF(Setup_Hierarchy!$J$43:$IV$43,"="&amp;$K103)&lt;&gt;0,$L103,0)</f>
        <v>0</v>
      </c>
      <c r="AZ103" s="61">
        <f>IF(COUNTIF(Setup_Hierarchy!$J$44:$IV$44,"="&amp;$K103)&lt;&gt;0,$L103,0)</f>
        <v>0</v>
      </c>
      <c r="BA103" s="61">
        <f>IF(COUNTIF(Setup_Hierarchy!$J$45:$IV$45,"="&amp;$K103)&lt;&gt;0,$L103,0)</f>
        <v>0</v>
      </c>
      <c r="BB103" s="61">
        <f>IF(COUNTIF(Setup_Hierarchy!$J$46:$IV$46,"="&amp;$K103)&lt;&gt;0,$L103,0)</f>
        <v>0</v>
      </c>
      <c r="BC103" s="61">
        <f>IF(COUNTIF(Setup_Hierarchy!$J$47:$IV$47,"="&amp;$K103)&lt;&gt;0,$L103,0)</f>
        <v>0</v>
      </c>
      <c r="BD103" s="61">
        <f>IF(COUNTIF(Setup_Hierarchy!$J$48:$IV$48,"="&amp;$K103)&lt;&gt;0,$L103,0)</f>
        <v>0</v>
      </c>
      <c r="BE103" s="61">
        <f>IF(COUNTIF(Setup_Hierarchy!$J$49:$IV$49,"="&amp;$K103)&lt;&gt;0,$L103,0)</f>
        <v>0</v>
      </c>
      <c r="BF103" s="61">
        <f>IF(COUNTIF(Setup_Hierarchy!$J$50:$IV$50,"="&amp;$K103)&lt;&gt;0,$L103,0)</f>
        <v>0</v>
      </c>
      <c r="BG103" s="61">
        <f>IF(COUNTIF(Setup_Hierarchy!$J$51:$IV$51,"="&amp;$K103)&lt;&gt;0,$L103,0)</f>
        <v>0</v>
      </c>
      <c r="BH103" s="61">
        <f>IF(COUNTIF(Setup_Hierarchy!$J$52:$IV$52,"="&amp;$K103)&lt;&gt;0,$L103,0)</f>
        <v>0</v>
      </c>
      <c r="BI103" s="61">
        <f>IF(COUNTIF(Setup_Hierarchy!$J$53:$IV$53,"="&amp;$K103)&lt;&gt;0,$L103,0)</f>
        <v>0</v>
      </c>
      <c r="BJ103" s="61">
        <f>IF(COUNTIF(Setup_Hierarchy!$J$54:$IV$54,"="&amp;$K103)&lt;&gt;0,$L103,0)</f>
        <v>0</v>
      </c>
      <c r="BK103" s="61">
        <f>IF(COUNTIF(Setup_Hierarchy!$J$55:$IV$55,"="&amp;$K103)&lt;&gt;0,$L103,0)</f>
        <v>0</v>
      </c>
      <c r="BL103" s="61">
        <f>IF(COUNTIF(Setup_Hierarchy!$J$56:$IV$56,"="&amp;$K103)&lt;&gt;0,$L103,0)</f>
        <v>0</v>
      </c>
      <c r="BM103" s="61">
        <f>IF(COUNTIF(Setup_Hierarchy!$J$57:$IV$57,"="&amp;$K103)&lt;&gt;0,$L103,0)</f>
        <v>0</v>
      </c>
      <c r="BN103" s="61">
        <f>IF(COUNTIF(Setup_Hierarchy!$J$58:$IV$58,"="&amp;$K103)&lt;&gt;0,$L103,0)</f>
        <v>0</v>
      </c>
      <c r="BO103" s="61">
        <f>IF(COUNTIF(Setup_Hierarchy!$J$59:$IV$59,"="&amp;$K103)&lt;&gt;0,$L103,0)</f>
        <v>0</v>
      </c>
      <c r="BP103" s="61">
        <f>IF(COUNTIF(Setup_Hierarchy!$J$60:$IV$60,"="&amp;$K103)&lt;&gt;0,$L103,0)</f>
        <v>0</v>
      </c>
      <c r="BQ103" s="61">
        <f>IF(COUNTIF(Setup_Hierarchy!$J$61:$IV$61,"="&amp;$K103)&lt;&gt;0,$L103,0)</f>
        <v>0</v>
      </c>
      <c r="BR103" s="61">
        <f>IF(COUNTIF(Setup_Hierarchy!$J$62:$IV$62,"="&amp;$K103)&lt;&gt;0,$L103,0)</f>
        <v>0</v>
      </c>
      <c r="BS103" s="61">
        <f>IF(COUNTIF(Setup_Hierarchy!$J$63:$IV$63,"="&amp;$K103)&lt;&gt;0,$L103,0)</f>
        <v>0</v>
      </c>
      <c r="BT103" s="61">
        <f>IF(COUNTIF(Setup_Hierarchy!$J$64:$IV$64,"="&amp;$K103)&lt;&gt;0,$L103,0)</f>
        <v>0</v>
      </c>
      <c r="BU103" s="61">
        <f>IF(COUNTIF(Setup_Hierarchy!$J$65:$IV$65,"="&amp;$K103)&lt;&gt;0,$L103,0)</f>
        <v>0</v>
      </c>
      <c r="BV103" s="61">
        <f>IF(COUNTIF(Setup_Hierarchy!$J$66:$IV$66,"="&amp;$K103)&lt;&gt;0,$L103,0)</f>
        <v>0</v>
      </c>
      <c r="BW103" s="61">
        <f>IF(COUNTIF(Setup_Hierarchy!$J$67:$IV$67,"="&amp;$K103)&lt;&gt;0,$L103,0)</f>
        <v>0</v>
      </c>
      <c r="BX103" s="61">
        <f>IF(COUNTIF(Setup_Hierarchy!$J$68:$IV$68,"="&amp;$K103)&lt;&gt;0,$L103,0)</f>
        <v>0</v>
      </c>
      <c r="BY103" s="61">
        <f>IF(COUNTIF(Setup_Hierarchy!$J$69:$IV$69,"="&amp;$K103)&lt;&gt;0,$L103,0)</f>
        <v>0</v>
      </c>
      <c r="BZ103" s="61">
        <f>IF(COUNTIF(Setup_Hierarchy!$J$70:$IV$70,"="&amp;$K103)&lt;&gt;0,$L103,0)</f>
        <v>0</v>
      </c>
      <c r="CA103" s="61">
        <f>IF(COUNTIF(Setup_Hierarchy!$J$71:$IV$71,"="&amp;$K103)&lt;&gt;0,$L103,0)</f>
        <v>0</v>
      </c>
      <c r="CB103" s="61">
        <f>IF(COUNTIF(Setup_Hierarchy!$J$72:$IV$72,"="&amp;$K103)&lt;&gt;0,$L103,0)</f>
        <v>0</v>
      </c>
      <c r="CC103" s="61">
        <f>IF(COUNTIF(Setup_Hierarchy!$J$73:$IV$73,"="&amp;$K103)&lt;&gt;0,$L103,0)</f>
        <v>0</v>
      </c>
      <c r="CD103" s="61">
        <f>IF(COUNTIF(Setup_Hierarchy!$J$74:$IV$74,"="&amp;$K103)&lt;&gt;0,$L103,0)</f>
        <v>0</v>
      </c>
      <c r="CE103" s="61">
        <f>IF(COUNTIF(Setup_Hierarchy!$J$75:$IV$75,"="&amp;$K103)&lt;&gt;0,$L103,0)</f>
        <v>0</v>
      </c>
      <c r="CF103" s="61">
        <f>IF(COUNTIF(Setup_Hierarchy!$J$76:$IV$76,"="&amp;$K103)&lt;&gt;0,$L103,0)</f>
        <v>0</v>
      </c>
      <c r="CG103" s="61">
        <f>IF(COUNTIF(Setup_Hierarchy!$J$77:$IV$77,"="&amp;$K103)&lt;&gt;0,$L103,0)</f>
        <v>0</v>
      </c>
      <c r="CH103" s="61">
        <f>IF(COUNTIF(Setup_Hierarchy!$J$78:$IV$78,"="&amp;$K103)&lt;&gt;0,$L103,0)</f>
        <v>0</v>
      </c>
      <c r="CI103" s="61">
        <f>IF(COUNTIF(Setup_Hierarchy!$J$79:$IV$79,"="&amp;$K103)&lt;&gt;0,$L103,0)</f>
        <v>0</v>
      </c>
      <c r="CJ103" s="61">
        <f>IF(COUNTIF(Setup_Hierarchy!$J$80:$IV$80,"="&amp;$K103)&lt;&gt;0,$L103,0)</f>
        <v>0</v>
      </c>
      <c r="CK103" s="61">
        <f>IF(COUNTIF(Setup_Hierarchy!$J$81:$IV$81,"="&amp;$K103)&lt;&gt;0,$L103,0)</f>
        <v>0</v>
      </c>
      <c r="CL103" s="61">
        <f>IF(COUNTIF(Setup_Hierarchy!$J$82:$IV$82,"="&amp;$K103)&lt;&gt;0,$L103,0)</f>
        <v>0</v>
      </c>
      <c r="CM103" s="61">
        <f>IF(COUNTIF(Setup_Hierarchy!$J$83:$IV$83,"="&amp;$K103)&lt;&gt;0,$L103,0)</f>
        <v>0</v>
      </c>
      <c r="CN103" s="61">
        <f>IF(COUNTIF(Setup_Hierarchy!$J$84:$IV$84,"="&amp;$K103)&lt;&gt;0,$L103,0)</f>
        <v>0</v>
      </c>
      <c r="CO103" s="61">
        <f>IF(COUNTIF(Setup_Hierarchy!$J$85:$IV$85,"="&amp;$K103)&lt;&gt;0,$L103,0)</f>
        <v>0</v>
      </c>
      <c r="CP103" s="61">
        <f>IF(COUNTIF(Setup_Hierarchy!$J$86:$IV$86,"="&amp;$K103)&lt;&gt;0,$L103,0)</f>
        <v>0</v>
      </c>
      <c r="CQ103" s="61">
        <f>IF(COUNTIF(Setup_Hierarchy!$J$87:$IV$87,"="&amp;$K103)&lt;&gt;0,$L103,0)</f>
        <v>0</v>
      </c>
      <c r="CR103" s="61">
        <f>IF(COUNTIF(Setup_Hierarchy!$J$88:$IV$88,"="&amp;$K103)&lt;&gt;0,$L103,0)</f>
        <v>0</v>
      </c>
      <c r="CS103" s="61">
        <f>IF(COUNTIF(Setup_Hierarchy!$J$89:$IV$89,"="&amp;$K103)&lt;&gt;0,$L103,0)</f>
        <v>0</v>
      </c>
      <c r="CT103" s="61">
        <f>IF(COUNTIF(Setup_Hierarchy!$J$90:$IV$90,"="&amp;$K103)&lt;&gt;0,$L103,0)</f>
        <v>0</v>
      </c>
      <c r="CU103" s="61">
        <f>IF(COUNTIF(Setup_Hierarchy!$J$91:$IV$91,"="&amp;$K103)&lt;&gt;0,$L103,0)</f>
        <v>0</v>
      </c>
      <c r="CV103" s="61">
        <f>IF(COUNTIF(Setup_Hierarchy!$J$92:$IV$92,"="&amp;$K103)&lt;&gt;0,$L103,0)</f>
        <v>0</v>
      </c>
      <c r="CW103" s="61">
        <f>IF(COUNTIF(Setup_Hierarchy!$J$93:$IV$93,"="&amp;$K103)&lt;&gt;0,$L103,0)</f>
        <v>0</v>
      </c>
      <c r="CX103" s="61">
        <f>IF(COUNTIF(Setup_Hierarchy!$J$94:$IV$94,"="&amp;$K103)&lt;&gt;0,$L103,0)</f>
        <v>0</v>
      </c>
      <c r="CY103" s="61">
        <f>IF(COUNTIF(Setup_Hierarchy!$J$95:$IV$95,"="&amp;$K103)&lt;&gt;0,$L103,0)</f>
        <v>0</v>
      </c>
      <c r="CZ103" s="61">
        <f>IF(COUNTIF(Setup_Hierarchy!$J$96:$IV$96,"="&amp;$K103)&lt;&gt;0,$L103,0)</f>
        <v>0</v>
      </c>
      <c r="DA103" s="61">
        <f>IF(COUNTIF(Setup_Hierarchy!$J$97:$IV$97,"="&amp;$K103)&lt;&gt;0,$L103,0)</f>
        <v>0</v>
      </c>
      <c r="DB103" s="61">
        <f>IF(COUNTIF(Setup_Hierarchy!$J$98:$IV$98,"="&amp;$K103)&lt;&gt;0,$L103,0)</f>
        <v>0</v>
      </c>
      <c r="DC103" s="61">
        <f>IF(COUNTIF(Setup_Hierarchy!$J$99:$IV$99,"="&amp;$K103)&lt;&gt;0,$L103,0)</f>
        <v>0</v>
      </c>
      <c r="DD103" s="61">
        <f>IF(COUNTIF(Setup_Hierarchy!$J$100:$IV$100,"="&amp;$K103)&lt;&gt;0,$L103,0)</f>
        <v>0</v>
      </c>
      <c r="DE103" s="61">
        <f>IF(COUNTIF(Setup_Hierarchy!$J$101:$IV$101,"="&amp;$K103)&lt;&gt;0,$L103,0)</f>
        <v>0</v>
      </c>
      <c r="DF103" s="61">
        <f>IF(COUNTIF(Setup_Hierarchy!$J$102:$IV$102,"="&amp;$K103)&lt;&gt;0,$L103,0)</f>
        <v>0</v>
      </c>
      <c r="DG103" s="61">
        <f>IF(COUNTIF(Setup_Hierarchy!$J$103:$IV$103,"="&amp;$K103)&lt;&gt;0,$L103,0)</f>
        <v>0</v>
      </c>
      <c r="DH103" s="61">
        <f>IF(COUNTIF(Setup_Hierarchy!$J$104:$IV$104,"="&amp;$K103)&lt;&gt;0,$L103,0)</f>
        <v>0</v>
      </c>
      <c r="DI103" s="61">
        <f>IF(COUNTIF(Setup_Hierarchy!$J$105:$IV$105,"="&amp;$K103)&lt;&gt;0,$L103,0)</f>
        <v>0</v>
      </c>
      <c r="DJ103" s="61">
        <f>IF(COUNTIF(Setup_Hierarchy!$J$106:$IV$106,"="&amp;$K103)&lt;&gt;0,$L103,0)</f>
        <v>0</v>
      </c>
      <c r="DK103" s="61">
        <f>IF(COUNTIF(Setup_Hierarchy!$J$107:$IV$107,"="&amp;$K103)&lt;&gt;0,$L103,0)</f>
        <v>0</v>
      </c>
      <c r="DL103" s="61">
        <f>IF(COUNTIF(Setup_Hierarchy!$J$108:$IV$108,"="&amp;$K103)&lt;&gt;0,$L103,0)</f>
        <v>0</v>
      </c>
      <c r="DM103" s="61">
        <f>IF(COUNTIF(Setup_Hierarchy!$J$109:$IV$109,"="&amp;$K103)&lt;&gt;0,$L103,0)</f>
        <v>0</v>
      </c>
      <c r="DN103" s="61">
        <f>IF(COUNTIF(Setup_Hierarchy!$J$110:$IV$110,"="&amp;$K103)&lt;&gt;0,$L103,0)</f>
        <v>0</v>
      </c>
      <c r="DO103" s="61">
        <f>IF(COUNTIF(Setup_Hierarchy!$J$111:$IV$111,"="&amp;$K103)&lt;&gt;0,$L103,0)</f>
        <v>0</v>
      </c>
      <c r="DP103" s="61">
        <f>IF(COUNTIF(Setup_Hierarchy!$J$112:$IV$112,"="&amp;$K103)&lt;&gt;0,$L103,0)</f>
        <v>0</v>
      </c>
      <c r="DQ103" s="61">
        <f>IF(COUNTIF(Setup_Hierarchy!$J$113:$IV$113,"="&amp;$K103)&lt;&gt;0,$L103,0)</f>
        <v>0</v>
      </c>
      <c r="DR103" s="61">
        <f>IF(COUNTIF(Setup_Hierarchy!$J$114:$IV$114,"="&amp;$K103)&lt;&gt;0,$L103,0)</f>
        <v>0</v>
      </c>
      <c r="DS103" s="61">
        <f>IF(COUNTIF(Setup_Hierarchy!$J$115:$IV$115,"="&amp;$K103)&lt;&gt;0,$L103,0)</f>
        <v>0</v>
      </c>
      <c r="DT103" s="61">
        <f>IF(COUNTIF(Setup_Hierarchy!$J$116:$IV$116,"="&amp;$K103)&lt;&gt;0,$L103,0)</f>
        <v>0</v>
      </c>
    </row>
    <row r="104" spans="2:124" x14ac:dyDescent="0.2">
      <c r="B104" t="s">
        <v>43</v>
      </c>
      <c r="C104">
        <v>9</v>
      </c>
      <c r="D104" t="s">
        <v>18</v>
      </c>
      <c r="E104" t="s">
        <v>369</v>
      </c>
      <c r="F104" t="s">
        <v>525</v>
      </c>
      <c r="G104" t="s">
        <v>531</v>
      </c>
      <c r="H104" t="s">
        <v>8</v>
      </c>
      <c r="I104">
        <v>7.2090000000000001E-2</v>
      </c>
      <c r="J104">
        <v>-0.11984599999999999</v>
      </c>
      <c r="K104">
        <v>704</v>
      </c>
      <c r="L104">
        <v>-983.87</v>
      </c>
      <c r="M104" s="61">
        <f>IF(COUNTIF(Setup_Hierarchy!$J$5:$IV$5,"="&amp;$K104)&lt;&gt;0,$L104,0)</f>
        <v>-983.87</v>
      </c>
      <c r="N104" s="61">
        <f>IF(COUNTIF(Setup_Hierarchy!$J$6:$IV$6,"="&amp;$K104)&lt;&gt;0,$L104,0)</f>
        <v>-983.87</v>
      </c>
      <c r="O104" s="61">
        <f>IF(COUNTIF(Setup_Hierarchy!$J$7:$IV$7,"="&amp;$K104)&lt;&gt;0,$L104,0)</f>
        <v>-983.87</v>
      </c>
      <c r="P104" s="61">
        <f>IF(COUNTIF(Setup_Hierarchy!$J$8:$IV$8,"="&amp;$K104)&lt;&gt;0,$L104,0)</f>
        <v>-983.87</v>
      </c>
      <c r="Q104" s="61">
        <f>IF(COUNTIF(Setup_Hierarchy!$J$9:$IV$9,"="&amp;$K104)&lt;&gt;0,$L104,0)</f>
        <v>-983.87</v>
      </c>
      <c r="R104" s="61">
        <f>IF(COUNTIF(Setup_Hierarchy!$J$10:$IV$10,"="&amp;$K104)&lt;&gt;0,$L104,0)</f>
        <v>0</v>
      </c>
      <c r="S104" s="61">
        <f>IF(COUNTIF(Setup_Hierarchy!$J$11:$IV$11,"="&amp;$K104)&lt;&gt;0,$L104,0)</f>
        <v>0</v>
      </c>
      <c r="T104" s="61">
        <f>IF(COUNTIF(Setup_Hierarchy!$J$12:$IV$12,"="&amp;$K104)&lt;&gt;0,$L104,0)</f>
        <v>0</v>
      </c>
      <c r="U104" s="61">
        <f>IF(COUNTIF(Setup_Hierarchy!$J$13:$IV$13,"="&amp;$K104)&lt;&gt;0,$L104,0)</f>
        <v>0</v>
      </c>
      <c r="V104" s="61">
        <f>IF(COUNTIF(Setup_Hierarchy!$J$14:$IV$14,"="&amp;$K104)&lt;&gt;0,$L104,0)</f>
        <v>0</v>
      </c>
      <c r="W104" s="61">
        <f>IF(COUNTIF(Setup_Hierarchy!$J$15:$IV$15,"="&amp;$K104)&lt;&gt;0,$L104,0)</f>
        <v>0</v>
      </c>
      <c r="X104" s="61">
        <f>IF(COUNTIF(Setup_Hierarchy!$J$16:$IV$16,"="&amp;$K104)&lt;&gt;0,$L104,0)</f>
        <v>0</v>
      </c>
      <c r="Y104" s="61">
        <f>IF(COUNTIF(Setup_Hierarchy!$J$17:$IV$17,"="&amp;$K104)&lt;&gt;0,$L104,0)</f>
        <v>0</v>
      </c>
      <c r="Z104" s="61">
        <f>IF(COUNTIF(Setup_Hierarchy!$J$18:$IV$18,"="&amp;$K104)&lt;&gt;0,$L104,0)</f>
        <v>0</v>
      </c>
      <c r="AA104" s="61">
        <f>IF(COUNTIF(Setup_Hierarchy!$J$19:$IV$19,"="&amp;$K104)&lt;&gt;0,$L104,0)</f>
        <v>0</v>
      </c>
      <c r="AB104" s="61">
        <f>IF(COUNTIF(Setup_Hierarchy!$J$20:$IV$20,"="&amp;$K104)&lt;&gt;0,$L104,0)</f>
        <v>0</v>
      </c>
      <c r="AC104" s="61">
        <f>IF(COUNTIF(Setup_Hierarchy!$J$21:$IV$21,"="&amp;$K104)&lt;&gt;0,$L104,0)</f>
        <v>-983.87</v>
      </c>
      <c r="AD104" s="61">
        <f>IF(COUNTIF(Setup_Hierarchy!$J$22:$IV$22,"="&amp;$K104)&lt;&gt;0,$L104,0)</f>
        <v>0</v>
      </c>
      <c r="AE104" s="61">
        <f>IF(COUNTIF(Setup_Hierarchy!$J$23:$IV$23,"="&amp;$K104)&lt;&gt;0,$L104,0)</f>
        <v>-983.87</v>
      </c>
      <c r="AF104" s="61">
        <f>IF(COUNTIF(Setup_Hierarchy!$J$24:$IV$24,"="&amp;$K104)&lt;&gt;0,$L104,0)</f>
        <v>0</v>
      </c>
      <c r="AG104" s="61">
        <f>IF(COUNTIF(Setup_Hierarchy!$J$25:$IV$25,"="&amp;$K104)&lt;&gt;0,$L104,0)</f>
        <v>0</v>
      </c>
      <c r="AH104" s="61">
        <f>IF(COUNTIF(Setup_Hierarchy!$J$26:$IV$26,"="&amp;$K104)&lt;&gt;0,$L104,0)</f>
        <v>0</v>
      </c>
      <c r="AI104" s="61">
        <f>IF(COUNTIF(Setup_Hierarchy!$J$27:$IV$27,"="&amp;$K104)&lt;&gt;0,$L104,0)</f>
        <v>0</v>
      </c>
      <c r="AJ104" s="61">
        <f>IF(COUNTIF(Setup_Hierarchy!$J$28:$IV$28,"="&amp;$K104)&lt;&gt;0,$L104,0)</f>
        <v>0</v>
      </c>
      <c r="AK104" s="61">
        <f>IF(COUNTIF(Setup_Hierarchy!$J$29:$IV$29,"="&amp;$K104)&lt;&gt;0,$L104,0)</f>
        <v>0</v>
      </c>
      <c r="AL104" s="61">
        <f>IF(COUNTIF(Setup_Hierarchy!$J$30:$IV$30,"="&amp;$K104)&lt;&gt;0,$L104,0)</f>
        <v>0</v>
      </c>
      <c r="AM104" s="61">
        <f>IF(COUNTIF(Setup_Hierarchy!$J$31:$IV$31,"="&amp;$K104)&lt;&gt;0,$L104,0)</f>
        <v>0</v>
      </c>
      <c r="AN104" s="61">
        <f>IF(COUNTIF(Setup_Hierarchy!$J$32:$IV$32,"="&amp;$K104)&lt;&gt;0,$L104,0)</f>
        <v>0</v>
      </c>
      <c r="AO104" s="61">
        <f>IF(COUNTIF(Setup_Hierarchy!$J$33:$IV$33,"="&amp;$K104)&lt;&gt;0,$L104,0)</f>
        <v>0</v>
      </c>
      <c r="AP104" s="61">
        <f>IF(COUNTIF(Setup_Hierarchy!$J$34:$IV$34,"="&amp;$K104)&lt;&gt;0,$L104,0)</f>
        <v>0</v>
      </c>
      <c r="AQ104" s="61">
        <f>IF(COUNTIF(Setup_Hierarchy!$J$35:$IV$35,"="&amp;$K104)&lt;&gt;0,$L104,0)</f>
        <v>0</v>
      </c>
      <c r="AR104" s="61">
        <f>IF(COUNTIF(Setup_Hierarchy!$J$36:$IV$36,"="&amp;$K104)&lt;&gt;0,$L104,0)</f>
        <v>0</v>
      </c>
      <c r="AS104" s="61">
        <f>IF(COUNTIF(Setup_Hierarchy!$J$37:$IV$37,"="&amp;$K104)&lt;&gt;0,$L104,0)</f>
        <v>0</v>
      </c>
      <c r="AT104" s="61">
        <f>IF(COUNTIF(Setup_Hierarchy!$J$38:$IV$38,"="&amp;$K104)&lt;&gt;0,$L104,0)</f>
        <v>0</v>
      </c>
      <c r="AU104" s="61">
        <f>IF(COUNTIF(Setup_Hierarchy!$J$39:$IV$39,"="&amp;$K104)&lt;&gt;0,$L104,0)</f>
        <v>0</v>
      </c>
      <c r="AV104" s="61">
        <f>IF(COUNTIF(Setup_Hierarchy!$J$40:$IV$40,"="&amp;$K104)&lt;&gt;0,$L104,0)</f>
        <v>0</v>
      </c>
      <c r="AW104" s="61">
        <f>IF(COUNTIF(Setup_Hierarchy!$J$41:$IV$41,"="&amp;$K104)&lt;&gt;0,$L104,0)</f>
        <v>0</v>
      </c>
      <c r="AX104" s="61">
        <f>IF(COUNTIF(Setup_Hierarchy!$J$42:$IV$42,"="&amp;$K104)&lt;&gt;0,$L104,0)</f>
        <v>0</v>
      </c>
      <c r="AY104" s="61">
        <f>IF(COUNTIF(Setup_Hierarchy!$J$43:$IV$43,"="&amp;$K104)&lt;&gt;0,$L104,0)</f>
        <v>0</v>
      </c>
      <c r="AZ104" s="61">
        <f>IF(COUNTIF(Setup_Hierarchy!$J$44:$IV$44,"="&amp;$K104)&lt;&gt;0,$L104,0)</f>
        <v>0</v>
      </c>
      <c r="BA104" s="61">
        <f>IF(COUNTIF(Setup_Hierarchy!$J$45:$IV$45,"="&amp;$K104)&lt;&gt;0,$L104,0)</f>
        <v>0</v>
      </c>
      <c r="BB104" s="61">
        <f>IF(COUNTIF(Setup_Hierarchy!$J$46:$IV$46,"="&amp;$K104)&lt;&gt;0,$L104,0)</f>
        <v>0</v>
      </c>
      <c r="BC104" s="61">
        <f>IF(COUNTIF(Setup_Hierarchy!$J$47:$IV$47,"="&amp;$K104)&lt;&gt;0,$L104,0)</f>
        <v>0</v>
      </c>
      <c r="BD104" s="61">
        <f>IF(COUNTIF(Setup_Hierarchy!$J$48:$IV$48,"="&amp;$K104)&lt;&gt;0,$L104,0)</f>
        <v>0</v>
      </c>
      <c r="BE104" s="61">
        <f>IF(COUNTIF(Setup_Hierarchy!$J$49:$IV$49,"="&amp;$K104)&lt;&gt;0,$L104,0)</f>
        <v>0</v>
      </c>
      <c r="BF104" s="61">
        <f>IF(COUNTIF(Setup_Hierarchy!$J$50:$IV$50,"="&amp;$K104)&lt;&gt;0,$L104,0)</f>
        <v>0</v>
      </c>
      <c r="BG104" s="61">
        <f>IF(COUNTIF(Setup_Hierarchy!$J$51:$IV$51,"="&amp;$K104)&lt;&gt;0,$L104,0)</f>
        <v>0</v>
      </c>
      <c r="BH104" s="61">
        <f>IF(COUNTIF(Setup_Hierarchy!$J$52:$IV$52,"="&amp;$K104)&lt;&gt;0,$L104,0)</f>
        <v>0</v>
      </c>
      <c r="BI104" s="61">
        <f>IF(COUNTIF(Setup_Hierarchy!$J$53:$IV$53,"="&amp;$K104)&lt;&gt;0,$L104,0)</f>
        <v>0</v>
      </c>
      <c r="BJ104" s="61">
        <f>IF(COUNTIF(Setup_Hierarchy!$J$54:$IV$54,"="&amp;$K104)&lt;&gt;0,$L104,0)</f>
        <v>0</v>
      </c>
      <c r="BK104" s="61">
        <f>IF(COUNTIF(Setup_Hierarchy!$J$55:$IV$55,"="&amp;$K104)&lt;&gt;0,$L104,0)</f>
        <v>0</v>
      </c>
      <c r="BL104" s="61">
        <f>IF(COUNTIF(Setup_Hierarchy!$J$56:$IV$56,"="&amp;$K104)&lt;&gt;0,$L104,0)</f>
        <v>0</v>
      </c>
      <c r="BM104" s="61">
        <f>IF(COUNTIF(Setup_Hierarchy!$J$57:$IV$57,"="&amp;$K104)&lt;&gt;0,$L104,0)</f>
        <v>0</v>
      </c>
      <c r="BN104" s="61">
        <f>IF(COUNTIF(Setup_Hierarchy!$J$58:$IV$58,"="&amp;$K104)&lt;&gt;0,$L104,0)</f>
        <v>0</v>
      </c>
      <c r="BO104" s="61">
        <f>IF(COUNTIF(Setup_Hierarchy!$J$59:$IV$59,"="&amp;$K104)&lt;&gt;0,$L104,0)</f>
        <v>0</v>
      </c>
      <c r="BP104" s="61">
        <f>IF(COUNTIF(Setup_Hierarchy!$J$60:$IV$60,"="&amp;$K104)&lt;&gt;0,$L104,0)</f>
        <v>0</v>
      </c>
      <c r="BQ104" s="61">
        <f>IF(COUNTIF(Setup_Hierarchy!$J$61:$IV$61,"="&amp;$K104)&lt;&gt;0,$L104,0)</f>
        <v>0</v>
      </c>
      <c r="BR104" s="61">
        <f>IF(COUNTIF(Setup_Hierarchy!$J$62:$IV$62,"="&amp;$K104)&lt;&gt;0,$L104,0)</f>
        <v>0</v>
      </c>
      <c r="BS104" s="61">
        <f>IF(COUNTIF(Setup_Hierarchy!$J$63:$IV$63,"="&amp;$K104)&lt;&gt;0,$L104,0)</f>
        <v>0</v>
      </c>
      <c r="BT104" s="61">
        <f>IF(COUNTIF(Setup_Hierarchy!$J$64:$IV$64,"="&amp;$K104)&lt;&gt;0,$L104,0)</f>
        <v>0</v>
      </c>
      <c r="BU104" s="61">
        <f>IF(COUNTIF(Setup_Hierarchy!$J$65:$IV$65,"="&amp;$K104)&lt;&gt;0,$L104,0)</f>
        <v>0</v>
      </c>
      <c r="BV104" s="61">
        <f>IF(COUNTIF(Setup_Hierarchy!$J$66:$IV$66,"="&amp;$K104)&lt;&gt;0,$L104,0)</f>
        <v>0</v>
      </c>
      <c r="BW104" s="61">
        <f>IF(COUNTIF(Setup_Hierarchy!$J$67:$IV$67,"="&amp;$K104)&lt;&gt;0,$L104,0)</f>
        <v>0</v>
      </c>
      <c r="BX104" s="61">
        <f>IF(COUNTIF(Setup_Hierarchy!$J$68:$IV$68,"="&amp;$K104)&lt;&gt;0,$L104,0)</f>
        <v>0</v>
      </c>
      <c r="BY104" s="61">
        <f>IF(COUNTIF(Setup_Hierarchy!$J$69:$IV$69,"="&amp;$K104)&lt;&gt;0,$L104,0)</f>
        <v>0</v>
      </c>
      <c r="BZ104" s="61">
        <f>IF(COUNTIF(Setup_Hierarchy!$J$70:$IV$70,"="&amp;$K104)&lt;&gt;0,$L104,0)</f>
        <v>0</v>
      </c>
      <c r="CA104" s="61">
        <f>IF(COUNTIF(Setup_Hierarchy!$J$71:$IV$71,"="&amp;$K104)&lt;&gt;0,$L104,0)</f>
        <v>0</v>
      </c>
      <c r="CB104" s="61">
        <f>IF(COUNTIF(Setup_Hierarchy!$J$72:$IV$72,"="&amp;$K104)&lt;&gt;0,$L104,0)</f>
        <v>0</v>
      </c>
      <c r="CC104" s="61">
        <f>IF(COUNTIF(Setup_Hierarchy!$J$73:$IV$73,"="&amp;$K104)&lt;&gt;0,$L104,0)</f>
        <v>0</v>
      </c>
      <c r="CD104" s="61">
        <f>IF(COUNTIF(Setup_Hierarchy!$J$74:$IV$74,"="&amp;$K104)&lt;&gt;0,$L104,0)</f>
        <v>0</v>
      </c>
      <c r="CE104" s="61">
        <f>IF(COUNTIF(Setup_Hierarchy!$J$75:$IV$75,"="&amp;$K104)&lt;&gt;0,$L104,0)</f>
        <v>0</v>
      </c>
      <c r="CF104" s="61">
        <f>IF(COUNTIF(Setup_Hierarchy!$J$76:$IV$76,"="&amp;$K104)&lt;&gt;0,$L104,0)</f>
        <v>0</v>
      </c>
      <c r="CG104" s="61">
        <f>IF(COUNTIF(Setup_Hierarchy!$J$77:$IV$77,"="&amp;$K104)&lt;&gt;0,$L104,0)</f>
        <v>0</v>
      </c>
      <c r="CH104" s="61">
        <f>IF(COUNTIF(Setup_Hierarchy!$J$78:$IV$78,"="&amp;$K104)&lt;&gt;0,$L104,0)</f>
        <v>0</v>
      </c>
      <c r="CI104" s="61">
        <f>IF(COUNTIF(Setup_Hierarchy!$J$79:$IV$79,"="&amp;$K104)&lt;&gt;0,$L104,0)</f>
        <v>0</v>
      </c>
      <c r="CJ104" s="61">
        <f>IF(COUNTIF(Setup_Hierarchy!$J$80:$IV$80,"="&amp;$K104)&lt;&gt;0,$L104,0)</f>
        <v>0</v>
      </c>
      <c r="CK104" s="61">
        <f>IF(COUNTIF(Setup_Hierarchy!$J$81:$IV$81,"="&amp;$K104)&lt;&gt;0,$L104,0)</f>
        <v>0</v>
      </c>
      <c r="CL104" s="61">
        <f>IF(COUNTIF(Setup_Hierarchy!$J$82:$IV$82,"="&amp;$K104)&lt;&gt;0,$L104,0)</f>
        <v>0</v>
      </c>
      <c r="CM104" s="61">
        <f>IF(COUNTIF(Setup_Hierarchy!$J$83:$IV$83,"="&amp;$K104)&lt;&gt;0,$L104,0)</f>
        <v>0</v>
      </c>
      <c r="CN104" s="61">
        <f>IF(COUNTIF(Setup_Hierarchy!$J$84:$IV$84,"="&amp;$K104)&lt;&gt;0,$L104,0)</f>
        <v>0</v>
      </c>
      <c r="CO104" s="61">
        <f>IF(COUNTIF(Setup_Hierarchy!$J$85:$IV$85,"="&amp;$K104)&lt;&gt;0,$L104,0)</f>
        <v>0</v>
      </c>
      <c r="CP104" s="61">
        <f>IF(COUNTIF(Setup_Hierarchy!$J$86:$IV$86,"="&amp;$K104)&lt;&gt;0,$L104,0)</f>
        <v>0</v>
      </c>
      <c r="CQ104" s="61">
        <f>IF(COUNTIF(Setup_Hierarchy!$J$87:$IV$87,"="&amp;$K104)&lt;&gt;0,$L104,0)</f>
        <v>0</v>
      </c>
      <c r="CR104" s="61">
        <f>IF(COUNTIF(Setup_Hierarchy!$J$88:$IV$88,"="&amp;$K104)&lt;&gt;0,$L104,0)</f>
        <v>0</v>
      </c>
      <c r="CS104" s="61">
        <f>IF(COUNTIF(Setup_Hierarchy!$J$89:$IV$89,"="&amp;$K104)&lt;&gt;0,$L104,0)</f>
        <v>0</v>
      </c>
      <c r="CT104" s="61">
        <f>IF(COUNTIF(Setup_Hierarchy!$J$90:$IV$90,"="&amp;$K104)&lt;&gt;0,$L104,0)</f>
        <v>0</v>
      </c>
      <c r="CU104" s="61">
        <f>IF(COUNTIF(Setup_Hierarchy!$J$91:$IV$91,"="&amp;$K104)&lt;&gt;0,$L104,0)</f>
        <v>0</v>
      </c>
      <c r="CV104" s="61">
        <f>IF(COUNTIF(Setup_Hierarchy!$J$92:$IV$92,"="&amp;$K104)&lt;&gt;0,$L104,0)</f>
        <v>0</v>
      </c>
      <c r="CW104" s="61">
        <f>IF(COUNTIF(Setup_Hierarchy!$J$93:$IV$93,"="&amp;$K104)&lt;&gt;0,$L104,0)</f>
        <v>0</v>
      </c>
      <c r="CX104" s="61">
        <f>IF(COUNTIF(Setup_Hierarchy!$J$94:$IV$94,"="&amp;$K104)&lt;&gt;0,$L104,0)</f>
        <v>0</v>
      </c>
      <c r="CY104" s="61">
        <f>IF(COUNTIF(Setup_Hierarchy!$J$95:$IV$95,"="&amp;$K104)&lt;&gt;0,$L104,0)</f>
        <v>0</v>
      </c>
      <c r="CZ104" s="61">
        <f>IF(COUNTIF(Setup_Hierarchy!$J$96:$IV$96,"="&amp;$K104)&lt;&gt;0,$L104,0)</f>
        <v>0</v>
      </c>
      <c r="DA104" s="61">
        <f>IF(COUNTIF(Setup_Hierarchy!$J$97:$IV$97,"="&amp;$K104)&lt;&gt;0,$L104,0)</f>
        <v>0</v>
      </c>
      <c r="DB104" s="61">
        <f>IF(COUNTIF(Setup_Hierarchy!$J$98:$IV$98,"="&amp;$K104)&lt;&gt;0,$L104,0)</f>
        <v>0</v>
      </c>
      <c r="DC104" s="61">
        <f>IF(COUNTIF(Setup_Hierarchy!$J$99:$IV$99,"="&amp;$K104)&lt;&gt;0,$L104,0)</f>
        <v>0</v>
      </c>
      <c r="DD104" s="61">
        <f>IF(COUNTIF(Setup_Hierarchy!$J$100:$IV$100,"="&amp;$K104)&lt;&gt;0,$L104,0)</f>
        <v>0</v>
      </c>
      <c r="DE104" s="61">
        <f>IF(COUNTIF(Setup_Hierarchy!$J$101:$IV$101,"="&amp;$K104)&lt;&gt;0,$L104,0)</f>
        <v>0</v>
      </c>
      <c r="DF104" s="61">
        <f>IF(COUNTIF(Setup_Hierarchy!$J$102:$IV$102,"="&amp;$K104)&lt;&gt;0,$L104,0)</f>
        <v>0</v>
      </c>
      <c r="DG104" s="61">
        <f>IF(COUNTIF(Setup_Hierarchy!$J$103:$IV$103,"="&amp;$K104)&lt;&gt;0,$L104,0)</f>
        <v>0</v>
      </c>
      <c r="DH104" s="61">
        <f>IF(COUNTIF(Setup_Hierarchy!$J$104:$IV$104,"="&amp;$K104)&lt;&gt;0,$L104,0)</f>
        <v>0</v>
      </c>
      <c r="DI104" s="61">
        <f>IF(COUNTIF(Setup_Hierarchy!$J$105:$IV$105,"="&amp;$K104)&lt;&gt;0,$L104,0)</f>
        <v>0</v>
      </c>
      <c r="DJ104" s="61">
        <f>IF(COUNTIF(Setup_Hierarchy!$J$106:$IV$106,"="&amp;$K104)&lt;&gt;0,$L104,0)</f>
        <v>0</v>
      </c>
      <c r="DK104" s="61">
        <f>IF(COUNTIF(Setup_Hierarchy!$J$107:$IV$107,"="&amp;$K104)&lt;&gt;0,$L104,0)</f>
        <v>0</v>
      </c>
      <c r="DL104" s="61">
        <f>IF(COUNTIF(Setup_Hierarchy!$J$108:$IV$108,"="&amp;$K104)&lt;&gt;0,$L104,0)</f>
        <v>0</v>
      </c>
      <c r="DM104" s="61">
        <f>IF(COUNTIF(Setup_Hierarchy!$J$109:$IV$109,"="&amp;$K104)&lt;&gt;0,$L104,0)</f>
        <v>0</v>
      </c>
      <c r="DN104" s="61">
        <f>IF(COUNTIF(Setup_Hierarchy!$J$110:$IV$110,"="&amp;$K104)&lt;&gt;0,$L104,0)</f>
        <v>0</v>
      </c>
      <c r="DO104" s="61">
        <f>IF(COUNTIF(Setup_Hierarchy!$J$111:$IV$111,"="&amp;$K104)&lt;&gt;0,$L104,0)</f>
        <v>0</v>
      </c>
      <c r="DP104" s="61">
        <f>IF(COUNTIF(Setup_Hierarchy!$J$112:$IV$112,"="&amp;$K104)&lt;&gt;0,$L104,0)</f>
        <v>0</v>
      </c>
      <c r="DQ104" s="61">
        <f>IF(COUNTIF(Setup_Hierarchy!$J$113:$IV$113,"="&amp;$K104)&lt;&gt;0,$L104,0)</f>
        <v>0</v>
      </c>
      <c r="DR104" s="61">
        <f>IF(COUNTIF(Setup_Hierarchy!$J$114:$IV$114,"="&amp;$K104)&lt;&gt;0,$L104,0)</f>
        <v>0</v>
      </c>
      <c r="DS104" s="61">
        <f>IF(COUNTIF(Setup_Hierarchy!$J$115:$IV$115,"="&amp;$K104)&lt;&gt;0,$L104,0)</f>
        <v>0</v>
      </c>
      <c r="DT104" s="61">
        <f>IF(COUNTIF(Setup_Hierarchy!$J$116:$IV$116,"="&amp;$K104)&lt;&gt;0,$L104,0)</f>
        <v>0</v>
      </c>
    </row>
    <row r="105" spans="2:124" x14ac:dyDescent="0.2">
      <c r="B105" t="s">
        <v>43</v>
      </c>
      <c r="C105">
        <v>9</v>
      </c>
      <c r="D105" t="s">
        <v>18</v>
      </c>
      <c r="E105" t="s">
        <v>369</v>
      </c>
      <c r="F105" t="s">
        <v>525</v>
      </c>
      <c r="G105" t="s">
        <v>531</v>
      </c>
      <c r="H105" t="s">
        <v>8</v>
      </c>
      <c r="I105">
        <v>7.2090000000000001E-2</v>
      </c>
      <c r="J105">
        <v>-0.11984599999999999</v>
      </c>
      <c r="K105">
        <v>729</v>
      </c>
      <c r="L105">
        <v>42.56</v>
      </c>
      <c r="M105" s="61">
        <f>IF(COUNTIF(Setup_Hierarchy!$J$5:$IV$5,"="&amp;$K105)&lt;&gt;0,$L105,0)</f>
        <v>42.56</v>
      </c>
      <c r="N105" s="61">
        <f>IF(COUNTIF(Setup_Hierarchy!$J$6:$IV$6,"="&amp;$K105)&lt;&gt;0,$L105,0)</f>
        <v>42.56</v>
      </c>
      <c r="O105" s="61">
        <f>IF(COUNTIF(Setup_Hierarchy!$J$7:$IV$7,"="&amp;$K105)&lt;&gt;0,$L105,0)</f>
        <v>42.56</v>
      </c>
      <c r="P105" s="61">
        <f>IF(COUNTIF(Setup_Hierarchy!$J$8:$IV$8,"="&amp;$K105)&lt;&gt;0,$L105,0)</f>
        <v>42.56</v>
      </c>
      <c r="Q105" s="61">
        <f>IF(COUNTIF(Setup_Hierarchy!$J$9:$IV$9,"="&amp;$K105)&lt;&gt;0,$L105,0)</f>
        <v>0</v>
      </c>
      <c r="R105" s="61">
        <f>IF(COUNTIF(Setup_Hierarchy!$J$10:$IV$10,"="&amp;$K105)&lt;&gt;0,$L105,0)</f>
        <v>0</v>
      </c>
      <c r="S105" s="61">
        <f>IF(COUNTIF(Setup_Hierarchy!$J$11:$IV$11,"="&amp;$K105)&lt;&gt;0,$L105,0)</f>
        <v>0</v>
      </c>
      <c r="T105" s="61">
        <f>IF(COUNTIF(Setup_Hierarchy!$J$12:$IV$12,"="&amp;$K105)&lt;&gt;0,$L105,0)</f>
        <v>0</v>
      </c>
      <c r="U105" s="61">
        <f>IF(COUNTIF(Setup_Hierarchy!$J$13:$IV$13,"="&amp;$K105)&lt;&gt;0,$L105,0)</f>
        <v>0</v>
      </c>
      <c r="V105" s="61">
        <f>IF(COUNTIF(Setup_Hierarchy!$J$14:$IV$14,"="&amp;$K105)&lt;&gt;0,$L105,0)</f>
        <v>0</v>
      </c>
      <c r="W105" s="61">
        <f>IF(COUNTIF(Setup_Hierarchy!$J$15:$IV$15,"="&amp;$K105)&lt;&gt;0,$L105,0)</f>
        <v>0</v>
      </c>
      <c r="X105" s="61">
        <f>IF(COUNTIF(Setup_Hierarchy!$J$16:$IV$16,"="&amp;$K105)&lt;&gt;0,$L105,0)</f>
        <v>0</v>
      </c>
      <c r="Y105" s="61">
        <f>IF(COUNTIF(Setup_Hierarchy!$J$17:$IV$17,"="&amp;$K105)&lt;&gt;0,$L105,0)</f>
        <v>0</v>
      </c>
      <c r="Z105" s="61">
        <f>IF(COUNTIF(Setup_Hierarchy!$J$18:$IV$18,"="&amp;$K105)&lt;&gt;0,$L105,0)</f>
        <v>0</v>
      </c>
      <c r="AA105" s="61">
        <f>IF(COUNTIF(Setup_Hierarchy!$J$19:$IV$19,"="&amp;$K105)&lt;&gt;0,$L105,0)</f>
        <v>0</v>
      </c>
      <c r="AB105" s="61">
        <f>IF(COUNTIF(Setup_Hierarchy!$J$20:$IV$20,"="&amp;$K105)&lt;&gt;0,$L105,0)</f>
        <v>0</v>
      </c>
      <c r="AC105" s="61">
        <f>IF(COUNTIF(Setup_Hierarchy!$J$21:$IV$21,"="&amp;$K105)&lt;&gt;0,$L105,0)</f>
        <v>0</v>
      </c>
      <c r="AD105" s="61">
        <f>IF(COUNTIF(Setup_Hierarchy!$J$22:$IV$22,"="&amp;$K105)&lt;&gt;0,$L105,0)</f>
        <v>0</v>
      </c>
      <c r="AE105" s="61">
        <f>IF(COUNTIF(Setup_Hierarchy!$J$23:$IV$23,"="&amp;$K105)&lt;&gt;0,$L105,0)</f>
        <v>0</v>
      </c>
      <c r="AF105" s="61">
        <f>IF(COUNTIF(Setup_Hierarchy!$J$24:$IV$24,"="&amp;$K105)&lt;&gt;0,$L105,0)</f>
        <v>0</v>
      </c>
      <c r="AG105" s="61">
        <f>IF(COUNTIF(Setup_Hierarchy!$J$25:$IV$25,"="&amp;$K105)&lt;&gt;0,$L105,0)</f>
        <v>0</v>
      </c>
      <c r="AH105" s="61">
        <f>IF(COUNTIF(Setup_Hierarchy!$J$26:$IV$26,"="&amp;$K105)&lt;&gt;0,$L105,0)</f>
        <v>0</v>
      </c>
      <c r="AI105" s="61">
        <f>IF(COUNTIF(Setup_Hierarchy!$J$27:$IV$27,"="&amp;$K105)&lt;&gt;0,$L105,0)</f>
        <v>0</v>
      </c>
      <c r="AJ105" s="61">
        <f>IF(COUNTIF(Setup_Hierarchy!$J$28:$IV$28,"="&amp;$K105)&lt;&gt;0,$L105,0)</f>
        <v>0</v>
      </c>
      <c r="AK105" s="61">
        <f>IF(COUNTIF(Setup_Hierarchy!$J$29:$IV$29,"="&amp;$K105)&lt;&gt;0,$L105,0)</f>
        <v>0</v>
      </c>
      <c r="AL105" s="61">
        <f>IF(COUNTIF(Setup_Hierarchy!$J$30:$IV$30,"="&amp;$K105)&lt;&gt;0,$L105,0)</f>
        <v>0</v>
      </c>
      <c r="AM105" s="61">
        <f>IF(COUNTIF(Setup_Hierarchy!$J$31:$IV$31,"="&amp;$K105)&lt;&gt;0,$L105,0)</f>
        <v>0</v>
      </c>
      <c r="AN105" s="61">
        <f>IF(COUNTIF(Setup_Hierarchy!$J$32:$IV$32,"="&amp;$K105)&lt;&gt;0,$L105,0)</f>
        <v>0</v>
      </c>
      <c r="AO105" s="61">
        <f>IF(COUNTIF(Setup_Hierarchy!$J$33:$IV$33,"="&amp;$K105)&lt;&gt;0,$L105,0)</f>
        <v>0</v>
      </c>
      <c r="AP105" s="61">
        <f>IF(COUNTIF(Setup_Hierarchy!$J$34:$IV$34,"="&amp;$K105)&lt;&gt;0,$L105,0)</f>
        <v>0</v>
      </c>
      <c r="AQ105" s="61">
        <f>IF(COUNTIF(Setup_Hierarchy!$J$35:$IV$35,"="&amp;$K105)&lt;&gt;0,$L105,0)</f>
        <v>0</v>
      </c>
      <c r="AR105" s="61">
        <f>IF(COUNTIF(Setup_Hierarchy!$J$36:$IV$36,"="&amp;$K105)&lt;&gt;0,$L105,0)</f>
        <v>0</v>
      </c>
      <c r="AS105" s="61">
        <f>IF(COUNTIF(Setup_Hierarchy!$J$37:$IV$37,"="&amp;$K105)&lt;&gt;0,$L105,0)</f>
        <v>0</v>
      </c>
      <c r="AT105" s="61">
        <f>IF(COUNTIF(Setup_Hierarchy!$J$38:$IV$38,"="&amp;$K105)&lt;&gt;0,$L105,0)</f>
        <v>0</v>
      </c>
      <c r="AU105" s="61">
        <f>IF(COUNTIF(Setup_Hierarchy!$J$39:$IV$39,"="&amp;$K105)&lt;&gt;0,$L105,0)</f>
        <v>42.56</v>
      </c>
      <c r="AV105" s="61">
        <f>IF(COUNTIF(Setup_Hierarchy!$J$40:$IV$40,"="&amp;$K105)&lt;&gt;0,$L105,0)</f>
        <v>0</v>
      </c>
      <c r="AW105" s="61">
        <f>IF(COUNTIF(Setup_Hierarchy!$J$41:$IV$41,"="&amp;$K105)&lt;&gt;0,$L105,0)</f>
        <v>0</v>
      </c>
      <c r="AX105" s="61">
        <f>IF(COUNTIF(Setup_Hierarchy!$J$42:$IV$42,"="&amp;$K105)&lt;&gt;0,$L105,0)</f>
        <v>0</v>
      </c>
      <c r="AY105" s="61">
        <f>IF(COUNTIF(Setup_Hierarchy!$J$43:$IV$43,"="&amp;$K105)&lt;&gt;0,$L105,0)</f>
        <v>0</v>
      </c>
      <c r="AZ105" s="61">
        <f>IF(COUNTIF(Setup_Hierarchy!$J$44:$IV$44,"="&amp;$K105)&lt;&gt;0,$L105,0)</f>
        <v>0</v>
      </c>
      <c r="BA105" s="61">
        <f>IF(COUNTIF(Setup_Hierarchy!$J$45:$IV$45,"="&amp;$K105)&lt;&gt;0,$L105,0)</f>
        <v>0</v>
      </c>
      <c r="BB105" s="61">
        <f>IF(COUNTIF(Setup_Hierarchy!$J$46:$IV$46,"="&amp;$K105)&lt;&gt;0,$L105,0)</f>
        <v>42.56</v>
      </c>
      <c r="BC105" s="61">
        <f>IF(COUNTIF(Setup_Hierarchy!$J$47:$IV$47,"="&amp;$K105)&lt;&gt;0,$L105,0)</f>
        <v>42.56</v>
      </c>
      <c r="BD105" s="61">
        <f>IF(COUNTIF(Setup_Hierarchy!$J$48:$IV$48,"="&amp;$K105)&lt;&gt;0,$L105,0)</f>
        <v>0</v>
      </c>
      <c r="BE105" s="61">
        <f>IF(COUNTIF(Setup_Hierarchy!$J$49:$IV$49,"="&amp;$K105)&lt;&gt;0,$L105,0)</f>
        <v>0</v>
      </c>
      <c r="BF105" s="61">
        <f>IF(COUNTIF(Setup_Hierarchy!$J$50:$IV$50,"="&amp;$K105)&lt;&gt;0,$L105,0)</f>
        <v>0</v>
      </c>
      <c r="BG105" s="61">
        <f>IF(COUNTIF(Setup_Hierarchy!$J$51:$IV$51,"="&amp;$K105)&lt;&gt;0,$L105,0)</f>
        <v>0</v>
      </c>
      <c r="BH105" s="61">
        <f>IF(COUNTIF(Setup_Hierarchy!$J$52:$IV$52,"="&amp;$K105)&lt;&gt;0,$L105,0)</f>
        <v>0</v>
      </c>
      <c r="BI105" s="61">
        <f>IF(COUNTIF(Setup_Hierarchy!$J$53:$IV$53,"="&amp;$K105)&lt;&gt;0,$L105,0)</f>
        <v>0</v>
      </c>
      <c r="BJ105" s="61">
        <f>IF(COUNTIF(Setup_Hierarchy!$J$54:$IV$54,"="&amp;$K105)&lt;&gt;0,$L105,0)</f>
        <v>0</v>
      </c>
      <c r="BK105" s="61">
        <f>IF(COUNTIF(Setup_Hierarchy!$J$55:$IV$55,"="&amp;$K105)&lt;&gt;0,$L105,0)</f>
        <v>0</v>
      </c>
      <c r="BL105" s="61">
        <f>IF(COUNTIF(Setup_Hierarchy!$J$56:$IV$56,"="&amp;$K105)&lt;&gt;0,$L105,0)</f>
        <v>0</v>
      </c>
      <c r="BM105" s="61">
        <f>IF(COUNTIF(Setup_Hierarchy!$J$57:$IV$57,"="&amp;$K105)&lt;&gt;0,$L105,0)</f>
        <v>0</v>
      </c>
      <c r="BN105" s="61">
        <f>IF(COUNTIF(Setup_Hierarchy!$J$58:$IV$58,"="&amp;$K105)&lt;&gt;0,$L105,0)</f>
        <v>0</v>
      </c>
      <c r="BO105" s="61">
        <f>IF(COUNTIF(Setup_Hierarchy!$J$59:$IV$59,"="&amp;$K105)&lt;&gt;0,$L105,0)</f>
        <v>0</v>
      </c>
      <c r="BP105" s="61">
        <f>IF(COUNTIF(Setup_Hierarchy!$J$60:$IV$60,"="&amp;$K105)&lt;&gt;0,$L105,0)</f>
        <v>0</v>
      </c>
      <c r="BQ105" s="61">
        <f>IF(COUNTIF(Setup_Hierarchy!$J$61:$IV$61,"="&amp;$K105)&lt;&gt;0,$L105,0)</f>
        <v>0</v>
      </c>
      <c r="BR105" s="61">
        <f>IF(COUNTIF(Setup_Hierarchy!$J$62:$IV$62,"="&amp;$K105)&lt;&gt;0,$L105,0)</f>
        <v>0</v>
      </c>
      <c r="BS105" s="61">
        <f>IF(COUNTIF(Setup_Hierarchy!$J$63:$IV$63,"="&amp;$K105)&lt;&gt;0,$L105,0)</f>
        <v>0</v>
      </c>
      <c r="BT105" s="61">
        <f>IF(COUNTIF(Setup_Hierarchy!$J$64:$IV$64,"="&amp;$K105)&lt;&gt;0,$L105,0)</f>
        <v>0</v>
      </c>
      <c r="BU105" s="61">
        <f>IF(COUNTIF(Setup_Hierarchy!$J$65:$IV$65,"="&amp;$K105)&lt;&gt;0,$L105,0)</f>
        <v>0</v>
      </c>
      <c r="BV105" s="61">
        <f>IF(COUNTIF(Setup_Hierarchy!$J$66:$IV$66,"="&amp;$K105)&lt;&gt;0,$L105,0)</f>
        <v>0</v>
      </c>
      <c r="BW105" s="61">
        <f>IF(COUNTIF(Setup_Hierarchy!$J$67:$IV$67,"="&amp;$K105)&lt;&gt;0,$L105,0)</f>
        <v>0</v>
      </c>
      <c r="BX105" s="61">
        <f>IF(COUNTIF(Setup_Hierarchy!$J$68:$IV$68,"="&amp;$K105)&lt;&gt;0,$L105,0)</f>
        <v>0</v>
      </c>
      <c r="BY105" s="61">
        <f>IF(COUNTIF(Setup_Hierarchy!$J$69:$IV$69,"="&amp;$K105)&lt;&gt;0,$L105,0)</f>
        <v>0</v>
      </c>
      <c r="BZ105" s="61">
        <f>IF(COUNTIF(Setup_Hierarchy!$J$70:$IV$70,"="&amp;$K105)&lt;&gt;0,$L105,0)</f>
        <v>0</v>
      </c>
      <c r="CA105" s="61">
        <f>IF(COUNTIF(Setup_Hierarchy!$J$71:$IV$71,"="&amp;$K105)&lt;&gt;0,$L105,0)</f>
        <v>0</v>
      </c>
      <c r="CB105" s="61">
        <f>IF(COUNTIF(Setup_Hierarchy!$J$72:$IV$72,"="&amp;$K105)&lt;&gt;0,$L105,0)</f>
        <v>0</v>
      </c>
      <c r="CC105" s="61">
        <f>IF(COUNTIF(Setup_Hierarchy!$J$73:$IV$73,"="&amp;$K105)&lt;&gt;0,$L105,0)</f>
        <v>0</v>
      </c>
      <c r="CD105" s="61">
        <f>IF(COUNTIF(Setup_Hierarchy!$J$74:$IV$74,"="&amp;$K105)&lt;&gt;0,$L105,0)</f>
        <v>0</v>
      </c>
      <c r="CE105" s="61">
        <f>IF(COUNTIF(Setup_Hierarchy!$J$75:$IV$75,"="&amp;$K105)&lt;&gt;0,$L105,0)</f>
        <v>0</v>
      </c>
      <c r="CF105" s="61">
        <f>IF(COUNTIF(Setup_Hierarchy!$J$76:$IV$76,"="&amp;$K105)&lt;&gt;0,$L105,0)</f>
        <v>0</v>
      </c>
      <c r="CG105" s="61">
        <f>IF(COUNTIF(Setup_Hierarchy!$J$77:$IV$77,"="&amp;$K105)&lt;&gt;0,$L105,0)</f>
        <v>0</v>
      </c>
      <c r="CH105" s="61">
        <f>IF(COUNTIF(Setup_Hierarchy!$J$78:$IV$78,"="&amp;$K105)&lt;&gt;0,$L105,0)</f>
        <v>0</v>
      </c>
      <c r="CI105" s="61">
        <f>IF(COUNTIF(Setup_Hierarchy!$J$79:$IV$79,"="&amp;$K105)&lt;&gt;0,$L105,0)</f>
        <v>0</v>
      </c>
      <c r="CJ105" s="61">
        <f>IF(COUNTIF(Setup_Hierarchy!$J$80:$IV$80,"="&amp;$K105)&lt;&gt;0,$L105,0)</f>
        <v>0</v>
      </c>
      <c r="CK105" s="61">
        <f>IF(COUNTIF(Setup_Hierarchy!$J$81:$IV$81,"="&amp;$K105)&lt;&gt;0,$L105,0)</f>
        <v>0</v>
      </c>
      <c r="CL105" s="61">
        <f>IF(COUNTIF(Setup_Hierarchy!$J$82:$IV$82,"="&amp;$K105)&lt;&gt;0,$L105,0)</f>
        <v>0</v>
      </c>
      <c r="CM105" s="61">
        <f>IF(COUNTIF(Setup_Hierarchy!$J$83:$IV$83,"="&amp;$K105)&lt;&gt;0,$L105,0)</f>
        <v>0</v>
      </c>
      <c r="CN105" s="61">
        <f>IF(COUNTIF(Setup_Hierarchy!$J$84:$IV$84,"="&amp;$K105)&lt;&gt;0,$L105,0)</f>
        <v>0</v>
      </c>
      <c r="CO105" s="61">
        <f>IF(COUNTIF(Setup_Hierarchy!$J$85:$IV$85,"="&amp;$K105)&lt;&gt;0,$L105,0)</f>
        <v>0</v>
      </c>
      <c r="CP105" s="61">
        <f>IF(COUNTIF(Setup_Hierarchy!$J$86:$IV$86,"="&amp;$K105)&lt;&gt;0,$L105,0)</f>
        <v>0</v>
      </c>
      <c r="CQ105" s="61">
        <f>IF(COUNTIF(Setup_Hierarchy!$J$87:$IV$87,"="&amp;$K105)&lt;&gt;0,$L105,0)</f>
        <v>0</v>
      </c>
      <c r="CR105" s="61">
        <f>IF(COUNTIF(Setup_Hierarchy!$J$88:$IV$88,"="&amp;$K105)&lt;&gt;0,$L105,0)</f>
        <v>0</v>
      </c>
      <c r="CS105" s="61">
        <f>IF(COUNTIF(Setup_Hierarchy!$J$89:$IV$89,"="&amp;$K105)&lt;&gt;0,$L105,0)</f>
        <v>0</v>
      </c>
      <c r="CT105" s="61">
        <f>IF(COUNTIF(Setup_Hierarchy!$J$90:$IV$90,"="&amp;$K105)&lt;&gt;0,$L105,0)</f>
        <v>0</v>
      </c>
      <c r="CU105" s="61">
        <f>IF(COUNTIF(Setup_Hierarchy!$J$91:$IV$91,"="&amp;$K105)&lt;&gt;0,$L105,0)</f>
        <v>0</v>
      </c>
      <c r="CV105" s="61">
        <f>IF(COUNTIF(Setup_Hierarchy!$J$92:$IV$92,"="&amp;$K105)&lt;&gt;0,$L105,0)</f>
        <v>0</v>
      </c>
      <c r="CW105" s="61">
        <f>IF(COUNTIF(Setup_Hierarchy!$J$93:$IV$93,"="&amp;$K105)&lt;&gt;0,$L105,0)</f>
        <v>0</v>
      </c>
      <c r="CX105" s="61">
        <f>IF(COUNTIF(Setup_Hierarchy!$J$94:$IV$94,"="&amp;$K105)&lt;&gt;0,$L105,0)</f>
        <v>0</v>
      </c>
      <c r="CY105" s="61">
        <f>IF(COUNTIF(Setup_Hierarchy!$J$95:$IV$95,"="&amp;$K105)&lt;&gt;0,$L105,0)</f>
        <v>0</v>
      </c>
      <c r="CZ105" s="61">
        <f>IF(COUNTIF(Setup_Hierarchy!$J$96:$IV$96,"="&amp;$K105)&lt;&gt;0,$L105,0)</f>
        <v>0</v>
      </c>
      <c r="DA105" s="61">
        <f>IF(COUNTIF(Setup_Hierarchy!$J$97:$IV$97,"="&amp;$K105)&lt;&gt;0,$L105,0)</f>
        <v>0</v>
      </c>
      <c r="DB105" s="61">
        <f>IF(COUNTIF(Setup_Hierarchy!$J$98:$IV$98,"="&amp;$K105)&lt;&gt;0,$L105,0)</f>
        <v>0</v>
      </c>
      <c r="DC105" s="61">
        <f>IF(COUNTIF(Setup_Hierarchy!$J$99:$IV$99,"="&amp;$K105)&lt;&gt;0,$L105,0)</f>
        <v>0</v>
      </c>
      <c r="DD105" s="61">
        <f>IF(COUNTIF(Setup_Hierarchy!$J$100:$IV$100,"="&amp;$K105)&lt;&gt;0,$L105,0)</f>
        <v>0</v>
      </c>
      <c r="DE105" s="61">
        <f>IF(COUNTIF(Setup_Hierarchy!$J$101:$IV$101,"="&amp;$K105)&lt;&gt;0,$L105,0)</f>
        <v>0</v>
      </c>
      <c r="DF105" s="61">
        <f>IF(COUNTIF(Setup_Hierarchy!$J$102:$IV$102,"="&amp;$K105)&lt;&gt;0,$L105,0)</f>
        <v>0</v>
      </c>
      <c r="DG105" s="61">
        <f>IF(COUNTIF(Setup_Hierarchy!$J$103:$IV$103,"="&amp;$K105)&lt;&gt;0,$L105,0)</f>
        <v>0</v>
      </c>
      <c r="DH105" s="61">
        <f>IF(COUNTIF(Setup_Hierarchy!$J$104:$IV$104,"="&amp;$K105)&lt;&gt;0,$L105,0)</f>
        <v>0</v>
      </c>
      <c r="DI105" s="61">
        <f>IF(COUNTIF(Setup_Hierarchy!$J$105:$IV$105,"="&amp;$K105)&lt;&gt;0,$L105,0)</f>
        <v>0</v>
      </c>
      <c r="DJ105" s="61">
        <f>IF(COUNTIF(Setup_Hierarchy!$J$106:$IV$106,"="&amp;$K105)&lt;&gt;0,$L105,0)</f>
        <v>0</v>
      </c>
      <c r="DK105" s="61">
        <f>IF(COUNTIF(Setup_Hierarchy!$J$107:$IV$107,"="&amp;$K105)&lt;&gt;0,$L105,0)</f>
        <v>0</v>
      </c>
      <c r="DL105" s="61">
        <f>IF(COUNTIF(Setup_Hierarchy!$J$108:$IV$108,"="&amp;$K105)&lt;&gt;0,$L105,0)</f>
        <v>0</v>
      </c>
      <c r="DM105" s="61">
        <f>IF(COUNTIF(Setup_Hierarchy!$J$109:$IV$109,"="&amp;$K105)&lt;&gt;0,$L105,0)</f>
        <v>0</v>
      </c>
      <c r="DN105" s="61">
        <f>IF(COUNTIF(Setup_Hierarchy!$J$110:$IV$110,"="&amp;$K105)&lt;&gt;0,$L105,0)</f>
        <v>0</v>
      </c>
      <c r="DO105" s="61">
        <f>IF(COUNTIF(Setup_Hierarchy!$J$111:$IV$111,"="&amp;$K105)&lt;&gt;0,$L105,0)</f>
        <v>0</v>
      </c>
      <c r="DP105" s="61">
        <f>IF(COUNTIF(Setup_Hierarchy!$J$112:$IV$112,"="&amp;$K105)&lt;&gt;0,$L105,0)</f>
        <v>0</v>
      </c>
      <c r="DQ105" s="61">
        <f>IF(COUNTIF(Setup_Hierarchy!$J$113:$IV$113,"="&amp;$K105)&lt;&gt;0,$L105,0)</f>
        <v>0</v>
      </c>
      <c r="DR105" s="61">
        <f>IF(COUNTIF(Setup_Hierarchy!$J$114:$IV$114,"="&amp;$K105)&lt;&gt;0,$L105,0)</f>
        <v>0</v>
      </c>
      <c r="DS105" s="61">
        <f>IF(COUNTIF(Setup_Hierarchy!$J$115:$IV$115,"="&amp;$K105)&lt;&gt;0,$L105,0)</f>
        <v>0</v>
      </c>
      <c r="DT105" s="61">
        <f>IF(COUNTIF(Setup_Hierarchy!$J$116:$IV$116,"="&amp;$K105)&lt;&gt;0,$L105,0)</f>
        <v>0</v>
      </c>
    </row>
    <row r="106" spans="2:124" x14ac:dyDescent="0.2">
      <c r="B106" t="s">
        <v>43</v>
      </c>
      <c r="C106">
        <v>9</v>
      </c>
      <c r="D106" t="s">
        <v>18</v>
      </c>
      <c r="E106" t="s">
        <v>369</v>
      </c>
      <c r="F106" t="s">
        <v>525</v>
      </c>
      <c r="G106" t="s">
        <v>531</v>
      </c>
      <c r="H106" t="s">
        <v>8</v>
      </c>
      <c r="I106">
        <v>7.2090000000000001E-2</v>
      </c>
      <c r="J106">
        <v>-0.11984599999999999</v>
      </c>
      <c r="K106">
        <v>795</v>
      </c>
      <c r="L106">
        <v>-6803.24</v>
      </c>
      <c r="M106" s="61">
        <f>IF(COUNTIF(Setup_Hierarchy!$J$5:$IV$5,"="&amp;$K106)&lt;&gt;0,$L106,0)</f>
        <v>-6803.24</v>
      </c>
      <c r="N106" s="61">
        <f>IF(COUNTIF(Setup_Hierarchy!$J$6:$IV$6,"="&amp;$K106)&lt;&gt;0,$L106,0)</f>
        <v>-6803.24</v>
      </c>
      <c r="O106" s="61">
        <f>IF(COUNTIF(Setup_Hierarchy!$J$7:$IV$7,"="&amp;$K106)&lt;&gt;0,$L106,0)</f>
        <v>-6803.24</v>
      </c>
      <c r="P106" s="61">
        <f>IF(COUNTIF(Setup_Hierarchy!$J$8:$IV$8,"="&amp;$K106)&lt;&gt;0,$L106,0)</f>
        <v>-6803.24</v>
      </c>
      <c r="Q106" s="61">
        <f>IF(COUNTIF(Setup_Hierarchy!$J$9:$IV$9,"="&amp;$K106)&lt;&gt;0,$L106,0)</f>
        <v>-6803.24</v>
      </c>
      <c r="R106" s="61">
        <f>IF(COUNTIF(Setup_Hierarchy!$J$10:$IV$10,"="&amp;$K106)&lt;&gt;0,$L106,0)</f>
        <v>0</v>
      </c>
      <c r="S106" s="61">
        <f>IF(COUNTIF(Setup_Hierarchy!$J$11:$IV$11,"="&amp;$K106)&lt;&gt;0,$L106,0)</f>
        <v>0</v>
      </c>
      <c r="T106" s="61">
        <f>IF(COUNTIF(Setup_Hierarchy!$J$12:$IV$12,"="&amp;$K106)&lt;&gt;0,$L106,0)</f>
        <v>0</v>
      </c>
      <c r="U106" s="61">
        <f>IF(COUNTIF(Setup_Hierarchy!$J$13:$IV$13,"="&amp;$K106)&lt;&gt;0,$L106,0)</f>
        <v>0</v>
      </c>
      <c r="V106" s="61">
        <f>IF(COUNTIF(Setup_Hierarchy!$J$14:$IV$14,"="&amp;$K106)&lt;&gt;0,$L106,0)</f>
        <v>0</v>
      </c>
      <c r="W106" s="61">
        <f>IF(COUNTIF(Setup_Hierarchy!$J$15:$IV$15,"="&amp;$K106)&lt;&gt;0,$L106,0)</f>
        <v>0</v>
      </c>
      <c r="X106" s="61">
        <f>IF(COUNTIF(Setup_Hierarchy!$J$16:$IV$16,"="&amp;$K106)&lt;&gt;0,$L106,0)</f>
        <v>0</v>
      </c>
      <c r="Y106" s="61">
        <f>IF(COUNTIF(Setup_Hierarchy!$J$17:$IV$17,"="&amp;$K106)&lt;&gt;0,$L106,0)</f>
        <v>0</v>
      </c>
      <c r="Z106" s="61">
        <f>IF(COUNTIF(Setup_Hierarchy!$J$18:$IV$18,"="&amp;$K106)&lt;&gt;0,$L106,0)</f>
        <v>-6803.24</v>
      </c>
      <c r="AA106" s="61">
        <f>IF(COUNTIF(Setup_Hierarchy!$J$19:$IV$19,"="&amp;$K106)&lt;&gt;0,$L106,0)</f>
        <v>0</v>
      </c>
      <c r="AB106" s="61">
        <f>IF(COUNTIF(Setup_Hierarchy!$J$20:$IV$20,"="&amp;$K106)&lt;&gt;0,$L106,0)</f>
        <v>0</v>
      </c>
      <c r="AC106" s="61">
        <f>IF(COUNTIF(Setup_Hierarchy!$J$21:$IV$21,"="&amp;$K106)&lt;&gt;0,$L106,0)</f>
        <v>0</v>
      </c>
      <c r="AD106" s="61">
        <f>IF(COUNTIF(Setup_Hierarchy!$J$22:$IV$22,"="&amp;$K106)&lt;&gt;0,$L106,0)</f>
        <v>0</v>
      </c>
      <c r="AE106" s="61">
        <f>IF(COUNTIF(Setup_Hierarchy!$J$23:$IV$23,"="&amp;$K106)&lt;&gt;0,$L106,0)</f>
        <v>0</v>
      </c>
      <c r="AF106" s="61">
        <f>IF(COUNTIF(Setup_Hierarchy!$J$24:$IV$24,"="&amp;$K106)&lt;&gt;0,$L106,0)</f>
        <v>0</v>
      </c>
      <c r="AG106" s="61">
        <f>IF(COUNTIF(Setup_Hierarchy!$J$25:$IV$25,"="&amp;$K106)&lt;&gt;0,$L106,0)</f>
        <v>0</v>
      </c>
      <c r="AH106" s="61">
        <f>IF(COUNTIF(Setup_Hierarchy!$J$26:$IV$26,"="&amp;$K106)&lt;&gt;0,$L106,0)</f>
        <v>0</v>
      </c>
      <c r="AI106" s="61">
        <f>IF(COUNTIF(Setup_Hierarchy!$J$27:$IV$27,"="&amp;$K106)&lt;&gt;0,$L106,0)</f>
        <v>0</v>
      </c>
      <c r="AJ106" s="61">
        <f>IF(COUNTIF(Setup_Hierarchy!$J$28:$IV$28,"="&amp;$K106)&lt;&gt;0,$L106,0)</f>
        <v>0</v>
      </c>
      <c r="AK106" s="61">
        <f>IF(COUNTIF(Setup_Hierarchy!$J$29:$IV$29,"="&amp;$K106)&lt;&gt;0,$L106,0)</f>
        <v>0</v>
      </c>
      <c r="AL106" s="61">
        <f>IF(COUNTIF(Setup_Hierarchy!$J$30:$IV$30,"="&amp;$K106)&lt;&gt;0,$L106,0)</f>
        <v>0</v>
      </c>
      <c r="AM106" s="61">
        <f>IF(COUNTIF(Setup_Hierarchy!$J$31:$IV$31,"="&amp;$K106)&lt;&gt;0,$L106,0)</f>
        <v>0</v>
      </c>
      <c r="AN106" s="61">
        <f>IF(COUNTIF(Setup_Hierarchy!$J$32:$IV$32,"="&amp;$K106)&lt;&gt;0,$L106,0)</f>
        <v>0</v>
      </c>
      <c r="AO106" s="61">
        <f>IF(COUNTIF(Setup_Hierarchy!$J$33:$IV$33,"="&amp;$K106)&lt;&gt;0,$L106,0)</f>
        <v>0</v>
      </c>
      <c r="AP106" s="61">
        <f>IF(COUNTIF(Setup_Hierarchy!$J$34:$IV$34,"="&amp;$K106)&lt;&gt;0,$L106,0)</f>
        <v>0</v>
      </c>
      <c r="AQ106" s="61">
        <f>IF(COUNTIF(Setup_Hierarchy!$J$35:$IV$35,"="&amp;$K106)&lt;&gt;0,$L106,0)</f>
        <v>0</v>
      </c>
      <c r="AR106" s="61">
        <f>IF(COUNTIF(Setup_Hierarchy!$J$36:$IV$36,"="&amp;$K106)&lt;&gt;0,$L106,0)</f>
        <v>0</v>
      </c>
      <c r="AS106" s="61">
        <f>IF(COUNTIF(Setup_Hierarchy!$J$37:$IV$37,"="&amp;$K106)&lt;&gt;0,$L106,0)</f>
        <v>0</v>
      </c>
      <c r="AT106" s="61">
        <f>IF(COUNTIF(Setup_Hierarchy!$J$38:$IV$38,"="&amp;$K106)&lt;&gt;0,$L106,0)</f>
        <v>0</v>
      </c>
      <c r="AU106" s="61">
        <f>IF(COUNTIF(Setup_Hierarchy!$J$39:$IV$39,"="&amp;$K106)&lt;&gt;0,$L106,0)</f>
        <v>0</v>
      </c>
      <c r="AV106" s="61">
        <f>IF(COUNTIF(Setup_Hierarchy!$J$40:$IV$40,"="&amp;$K106)&lt;&gt;0,$L106,0)</f>
        <v>0</v>
      </c>
      <c r="AW106" s="61">
        <f>IF(COUNTIF(Setup_Hierarchy!$J$41:$IV$41,"="&amp;$K106)&lt;&gt;0,$L106,0)</f>
        <v>0</v>
      </c>
      <c r="AX106" s="61">
        <f>IF(COUNTIF(Setup_Hierarchy!$J$42:$IV$42,"="&amp;$K106)&lt;&gt;0,$L106,0)</f>
        <v>0</v>
      </c>
      <c r="AY106" s="61">
        <f>IF(COUNTIF(Setup_Hierarchy!$J$43:$IV$43,"="&amp;$K106)&lt;&gt;0,$L106,0)</f>
        <v>0</v>
      </c>
      <c r="AZ106" s="61">
        <f>IF(COUNTIF(Setup_Hierarchy!$J$44:$IV$44,"="&amp;$K106)&lt;&gt;0,$L106,0)</f>
        <v>0</v>
      </c>
      <c r="BA106" s="61">
        <f>IF(COUNTIF(Setup_Hierarchy!$J$45:$IV$45,"="&amp;$K106)&lt;&gt;0,$L106,0)</f>
        <v>0</v>
      </c>
      <c r="BB106" s="61">
        <f>IF(COUNTIF(Setup_Hierarchy!$J$46:$IV$46,"="&amp;$K106)&lt;&gt;0,$L106,0)</f>
        <v>0</v>
      </c>
      <c r="BC106" s="61">
        <f>IF(COUNTIF(Setup_Hierarchy!$J$47:$IV$47,"="&amp;$K106)&lt;&gt;0,$L106,0)</f>
        <v>0</v>
      </c>
      <c r="BD106" s="61">
        <f>IF(COUNTIF(Setup_Hierarchy!$J$48:$IV$48,"="&amp;$K106)&lt;&gt;0,$L106,0)</f>
        <v>0</v>
      </c>
      <c r="BE106" s="61">
        <f>IF(COUNTIF(Setup_Hierarchy!$J$49:$IV$49,"="&amp;$K106)&lt;&gt;0,$L106,0)</f>
        <v>0</v>
      </c>
      <c r="BF106" s="61">
        <f>IF(COUNTIF(Setup_Hierarchy!$J$50:$IV$50,"="&amp;$K106)&lt;&gt;0,$L106,0)</f>
        <v>0</v>
      </c>
      <c r="BG106" s="61">
        <f>IF(COUNTIF(Setup_Hierarchy!$J$51:$IV$51,"="&amp;$K106)&lt;&gt;0,$L106,0)</f>
        <v>0</v>
      </c>
      <c r="BH106" s="61">
        <f>IF(COUNTIF(Setup_Hierarchy!$J$52:$IV$52,"="&amp;$K106)&lt;&gt;0,$L106,0)</f>
        <v>0</v>
      </c>
      <c r="BI106" s="61">
        <f>IF(COUNTIF(Setup_Hierarchy!$J$53:$IV$53,"="&amp;$K106)&lt;&gt;0,$L106,0)</f>
        <v>0</v>
      </c>
      <c r="BJ106" s="61">
        <f>IF(COUNTIF(Setup_Hierarchy!$J$54:$IV$54,"="&amp;$K106)&lt;&gt;0,$L106,0)</f>
        <v>0</v>
      </c>
      <c r="BK106" s="61">
        <f>IF(COUNTIF(Setup_Hierarchy!$J$55:$IV$55,"="&amp;$K106)&lt;&gt;0,$L106,0)</f>
        <v>0</v>
      </c>
      <c r="BL106" s="61">
        <f>IF(COUNTIF(Setup_Hierarchy!$J$56:$IV$56,"="&amp;$K106)&lt;&gt;0,$L106,0)</f>
        <v>0</v>
      </c>
      <c r="BM106" s="61">
        <f>IF(COUNTIF(Setup_Hierarchy!$J$57:$IV$57,"="&amp;$K106)&lt;&gt;0,$L106,0)</f>
        <v>0</v>
      </c>
      <c r="BN106" s="61">
        <f>IF(COUNTIF(Setup_Hierarchy!$J$58:$IV$58,"="&amp;$K106)&lt;&gt;0,$L106,0)</f>
        <v>0</v>
      </c>
      <c r="BO106" s="61">
        <f>IF(COUNTIF(Setup_Hierarchy!$J$59:$IV$59,"="&amp;$K106)&lt;&gt;0,$L106,0)</f>
        <v>0</v>
      </c>
      <c r="BP106" s="61">
        <f>IF(COUNTIF(Setup_Hierarchy!$J$60:$IV$60,"="&amp;$K106)&lt;&gt;0,$L106,0)</f>
        <v>0</v>
      </c>
      <c r="BQ106" s="61">
        <f>IF(COUNTIF(Setup_Hierarchy!$J$61:$IV$61,"="&amp;$K106)&lt;&gt;0,$L106,0)</f>
        <v>0</v>
      </c>
      <c r="BR106" s="61">
        <f>IF(COUNTIF(Setup_Hierarchy!$J$62:$IV$62,"="&amp;$K106)&lt;&gt;0,$L106,0)</f>
        <v>0</v>
      </c>
      <c r="BS106" s="61">
        <f>IF(COUNTIF(Setup_Hierarchy!$J$63:$IV$63,"="&amp;$K106)&lt;&gt;0,$L106,0)</f>
        <v>0</v>
      </c>
      <c r="BT106" s="61">
        <f>IF(COUNTIF(Setup_Hierarchy!$J$64:$IV$64,"="&amp;$K106)&lt;&gt;0,$L106,0)</f>
        <v>0</v>
      </c>
      <c r="BU106" s="61">
        <f>IF(COUNTIF(Setup_Hierarchy!$J$65:$IV$65,"="&amp;$K106)&lt;&gt;0,$L106,0)</f>
        <v>0</v>
      </c>
      <c r="BV106" s="61">
        <f>IF(COUNTIF(Setup_Hierarchy!$J$66:$IV$66,"="&amp;$K106)&lt;&gt;0,$L106,0)</f>
        <v>0</v>
      </c>
      <c r="BW106" s="61">
        <f>IF(COUNTIF(Setup_Hierarchy!$J$67:$IV$67,"="&amp;$K106)&lt;&gt;0,$L106,0)</f>
        <v>0</v>
      </c>
      <c r="BX106" s="61">
        <f>IF(COUNTIF(Setup_Hierarchy!$J$68:$IV$68,"="&amp;$K106)&lt;&gt;0,$L106,0)</f>
        <v>0</v>
      </c>
      <c r="BY106" s="61">
        <f>IF(COUNTIF(Setup_Hierarchy!$J$69:$IV$69,"="&amp;$K106)&lt;&gt;0,$L106,0)</f>
        <v>0</v>
      </c>
      <c r="BZ106" s="61">
        <f>IF(COUNTIF(Setup_Hierarchy!$J$70:$IV$70,"="&amp;$K106)&lt;&gt;0,$L106,0)</f>
        <v>0</v>
      </c>
      <c r="CA106" s="61">
        <f>IF(COUNTIF(Setup_Hierarchy!$J$71:$IV$71,"="&amp;$K106)&lt;&gt;0,$L106,0)</f>
        <v>0</v>
      </c>
      <c r="CB106" s="61">
        <f>IF(COUNTIF(Setup_Hierarchy!$J$72:$IV$72,"="&amp;$K106)&lt;&gt;0,$L106,0)</f>
        <v>0</v>
      </c>
      <c r="CC106" s="61">
        <f>IF(COUNTIF(Setup_Hierarchy!$J$73:$IV$73,"="&amp;$K106)&lt;&gt;0,$L106,0)</f>
        <v>0</v>
      </c>
      <c r="CD106" s="61">
        <f>IF(COUNTIF(Setup_Hierarchy!$J$74:$IV$74,"="&amp;$K106)&lt;&gt;0,$L106,0)</f>
        <v>0</v>
      </c>
      <c r="CE106" s="61">
        <f>IF(COUNTIF(Setup_Hierarchy!$J$75:$IV$75,"="&amp;$K106)&lt;&gt;0,$L106,0)</f>
        <v>0</v>
      </c>
      <c r="CF106" s="61">
        <f>IF(COUNTIF(Setup_Hierarchy!$J$76:$IV$76,"="&amp;$K106)&lt;&gt;0,$L106,0)</f>
        <v>0</v>
      </c>
      <c r="CG106" s="61">
        <f>IF(COUNTIF(Setup_Hierarchy!$J$77:$IV$77,"="&amp;$K106)&lt;&gt;0,$L106,0)</f>
        <v>0</v>
      </c>
      <c r="CH106" s="61">
        <f>IF(COUNTIF(Setup_Hierarchy!$J$78:$IV$78,"="&amp;$K106)&lt;&gt;0,$L106,0)</f>
        <v>0</v>
      </c>
      <c r="CI106" s="61">
        <f>IF(COUNTIF(Setup_Hierarchy!$J$79:$IV$79,"="&amp;$K106)&lt;&gt;0,$L106,0)</f>
        <v>0</v>
      </c>
      <c r="CJ106" s="61">
        <f>IF(COUNTIF(Setup_Hierarchy!$J$80:$IV$80,"="&amp;$K106)&lt;&gt;0,$L106,0)</f>
        <v>0</v>
      </c>
      <c r="CK106" s="61">
        <f>IF(COUNTIF(Setup_Hierarchy!$J$81:$IV$81,"="&amp;$K106)&lt;&gt;0,$L106,0)</f>
        <v>0</v>
      </c>
      <c r="CL106" s="61">
        <f>IF(COUNTIF(Setup_Hierarchy!$J$82:$IV$82,"="&amp;$K106)&lt;&gt;0,$L106,0)</f>
        <v>0</v>
      </c>
      <c r="CM106" s="61">
        <f>IF(COUNTIF(Setup_Hierarchy!$J$83:$IV$83,"="&amp;$K106)&lt;&gt;0,$L106,0)</f>
        <v>0</v>
      </c>
      <c r="CN106" s="61">
        <f>IF(COUNTIF(Setup_Hierarchy!$J$84:$IV$84,"="&amp;$K106)&lt;&gt;0,$L106,0)</f>
        <v>0</v>
      </c>
      <c r="CO106" s="61">
        <f>IF(COUNTIF(Setup_Hierarchy!$J$85:$IV$85,"="&amp;$K106)&lt;&gt;0,$L106,0)</f>
        <v>0</v>
      </c>
      <c r="CP106" s="61">
        <f>IF(COUNTIF(Setup_Hierarchy!$J$86:$IV$86,"="&amp;$K106)&lt;&gt;0,$L106,0)</f>
        <v>0</v>
      </c>
      <c r="CQ106" s="61">
        <f>IF(COUNTIF(Setup_Hierarchy!$J$87:$IV$87,"="&amp;$K106)&lt;&gt;0,$L106,0)</f>
        <v>0</v>
      </c>
      <c r="CR106" s="61">
        <f>IF(COUNTIF(Setup_Hierarchy!$J$88:$IV$88,"="&amp;$K106)&lt;&gt;0,$L106,0)</f>
        <v>0</v>
      </c>
      <c r="CS106" s="61">
        <f>IF(COUNTIF(Setup_Hierarchy!$J$89:$IV$89,"="&amp;$K106)&lt;&gt;0,$L106,0)</f>
        <v>0</v>
      </c>
      <c r="CT106" s="61">
        <f>IF(COUNTIF(Setup_Hierarchy!$J$90:$IV$90,"="&amp;$K106)&lt;&gt;0,$L106,0)</f>
        <v>0</v>
      </c>
      <c r="CU106" s="61">
        <f>IF(COUNTIF(Setup_Hierarchy!$J$91:$IV$91,"="&amp;$K106)&lt;&gt;0,$L106,0)</f>
        <v>0</v>
      </c>
      <c r="CV106" s="61">
        <f>IF(COUNTIF(Setup_Hierarchy!$J$92:$IV$92,"="&amp;$K106)&lt;&gt;0,$L106,0)</f>
        <v>0</v>
      </c>
      <c r="CW106" s="61">
        <f>IF(COUNTIF(Setup_Hierarchy!$J$93:$IV$93,"="&amp;$K106)&lt;&gt;0,$L106,0)</f>
        <v>0</v>
      </c>
      <c r="CX106" s="61">
        <f>IF(COUNTIF(Setup_Hierarchy!$J$94:$IV$94,"="&amp;$K106)&lt;&gt;0,$L106,0)</f>
        <v>0</v>
      </c>
      <c r="CY106" s="61">
        <f>IF(COUNTIF(Setup_Hierarchy!$J$95:$IV$95,"="&amp;$K106)&lt;&gt;0,$L106,0)</f>
        <v>0</v>
      </c>
      <c r="CZ106" s="61">
        <f>IF(COUNTIF(Setup_Hierarchy!$J$96:$IV$96,"="&amp;$K106)&lt;&gt;0,$L106,0)</f>
        <v>0</v>
      </c>
      <c r="DA106" s="61">
        <f>IF(COUNTIF(Setup_Hierarchy!$J$97:$IV$97,"="&amp;$K106)&lt;&gt;0,$L106,0)</f>
        <v>0</v>
      </c>
      <c r="DB106" s="61">
        <f>IF(COUNTIF(Setup_Hierarchy!$J$98:$IV$98,"="&amp;$K106)&lt;&gt;0,$L106,0)</f>
        <v>0</v>
      </c>
      <c r="DC106" s="61">
        <f>IF(COUNTIF(Setup_Hierarchy!$J$99:$IV$99,"="&amp;$K106)&lt;&gt;0,$L106,0)</f>
        <v>0</v>
      </c>
      <c r="DD106" s="61">
        <f>IF(COUNTIF(Setup_Hierarchy!$J$100:$IV$100,"="&amp;$K106)&lt;&gt;0,$L106,0)</f>
        <v>0</v>
      </c>
      <c r="DE106" s="61">
        <f>IF(COUNTIF(Setup_Hierarchy!$J$101:$IV$101,"="&amp;$K106)&lt;&gt;0,$L106,0)</f>
        <v>0</v>
      </c>
      <c r="DF106" s="61">
        <f>IF(COUNTIF(Setup_Hierarchy!$J$102:$IV$102,"="&amp;$K106)&lt;&gt;0,$L106,0)</f>
        <v>0</v>
      </c>
      <c r="DG106" s="61">
        <f>IF(COUNTIF(Setup_Hierarchy!$J$103:$IV$103,"="&amp;$K106)&lt;&gt;0,$L106,0)</f>
        <v>0</v>
      </c>
      <c r="DH106" s="61">
        <f>IF(COUNTIF(Setup_Hierarchy!$J$104:$IV$104,"="&amp;$K106)&lt;&gt;0,$L106,0)</f>
        <v>0</v>
      </c>
      <c r="DI106" s="61">
        <f>IF(COUNTIF(Setup_Hierarchy!$J$105:$IV$105,"="&amp;$K106)&lt;&gt;0,$L106,0)</f>
        <v>0</v>
      </c>
      <c r="DJ106" s="61">
        <f>IF(COUNTIF(Setup_Hierarchy!$J$106:$IV$106,"="&amp;$K106)&lt;&gt;0,$L106,0)</f>
        <v>0</v>
      </c>
      <c r="DK106" s="61">
        <f>IF(COUNTIF(Setup_Hierarchy!$J$107:$IV$107,"="&amp;$K106)&lt;&gt;0,$L106,0)</f>
        <v>0</v>
      </c>
      <c r="DL106" s="61">
        <f>IF(COUNTIF(Setup_Hierarchy!$J$108:$IV$108,"="&amp;$K106)&lt;&gt;0,$L106,0)</f>
        <v>0</v>
      </c>
      <c r="DM106" s="61">
        <f>IF(COUNTIF(Setup_Hierarchy!$J$109:$IV$109,"="&amp;$K106)&lt;&gt;0,$L106,0)</f>
        <v>0</v>
      </c>
      <c r="DN106" s="61">
        <f>IF(COUNTIF(Setup_Hierarchy!$J$110:$IV$110,"="&amp;$K106)&lt;&gt;0,$L106,0)</f>
        <v>0</v>
      </c>
      <c r="DO106" s="61">
        <f>IF(COUNTIF(Setup_Hierarchy!$J$111:$IV$111,"="&amp;$K106)&lt;&gt;0,$L106,0)</f>
        <v>0</v>
      </c>
      <c r="DP106" s="61">
        <f>IF(COUNTIF(Setup_Hierarchy!$J$112:$IV$112,"="&amp;$K106)&lt;&gt;0,$L106,0)</f>
        <v>0</v>
      </c>
      <c r="DQ106" s="61">
        <f>IF(COUNTIF(Setup_Hierarchy!$J$113:$IV$113,"="&amp;$K106)&lt;&gt;0,$L106,0)</f>
        <v>0</v>
      </c>
      <c r="DR106" s="61">
        <f>IF(COUNTIF(Setup_Hierarchy!$J$114:$IV$114,"="&amp;$K106)&lt;&gt;0,$L106,0)</f>
        <v>0</v>
      </c>
      <c r="DS106" s="61">
        <f>IF(COUNTIF(Setup_Hierarchy!$J$115:$IV$115,"="&amp;$K106)&lt;&gt;0,$L106,0)</f>
        <v>0</v>
      </c>
      <c r="DT106" s="61">
        <f>IF(COUNTIF(Setup_Hierarchy!$J$116:$IV$116,"="&amp;$K106)&lt;&gt;0,$L106,0)</f>
        <v>-6803.24</v>
      </c>
    </row>
    <row r="107" spans="2:124" x14ac:dyDescent="0.2">
      <c r="B107" t="s">
        <v>43</v>
      </c>
      <c r="C107">
        <v>10</v>
      </c>
      <c r="D107" t="s">
        <v>18</v>
      </c>
      <c r="E107" t="s">
        <v>369</v>
      </c>
      <c r="F107" t="s">
        <v>525</v>
      </c>
      <c r="G107" t="s">
        <v>531</v>
      </c>
      <c r="H107" t="s">
        <v>35</v>
      </c>
      <c r="I107">
        <v>6.6474000000000005E-2</v>
      </c>
      <c r="J107">
        <v>-0.109224</v>
      </c>
      <c r="K107">
        <v>628</v>
      </c>
      <c r="L107">
        <v>-3.58</v>
      </c>
      <c r="M107" s="61">
        <f>IF(COUNTIF(Setup_Hierarchy!$J$5:$IV$5,"="&amp;$K107)&lt;&gt;0,$L107,0)</f>
        <v>-3.58</v>
      </c>
      <c r="N107" s="61">
        <f>IF(COUNTIF(Setup_Hierarchy!$J$6:$IV$6,"="&amp;$K107)&lt;&gt;0,$L107,0)</f>
        <v>-3.58</v>
      </c>
      <c r="O107" s="61">
        <f>IF(COUNTIF(Setup_Hierarchy!$J$7:$IV$7,"="&amp;$K107)&lt;&gt;0,$L107,0)</f>
        <v>-3.58</v>
      </c>
      <c r="P107" s="61">
        <f>IF(COUNTIF(Setup_Hierarchy!$J$8:$IV$8,"="&amp;$K107)&lt;&gt;0,$L107,0)</f>
        <v>0</v>
      </c>
      <c r="Q107" s="61">
        <f>IF(COUNTIF(Setup_Hierarchy!$J$9:$IV$9,"="&amp;$K107)&lt;&gt;0,$L107,0)</f>
        <v>0</v>
      </c>
      <c r="R107" s="61">
        <f>IF(COUNTIF(Setup_Hierarchy!$J$10:$IV$10,"="&amp;$K107)&lt;&gt;0,$L107,0)</f>
        <v>0</v>
      </c>
      <c r="S107" s="61">
        <f>IF(COUNTIF(Setup_Hierarchy!$J$11:$IV$11,"="&amp;$K107)&lt;&gt;0,$L107,0)</f>
        <v>0</v>
      </c>
      <c r="T107" s="61">
        <f>IF(COUNTIF(Setup_Hierarchy!$J$12:$IV$12,"="&amp;$K107)&lt;&gt;0,$L107,0)</f>
        <v>0</v>
      </c>
      <c r="U107" s="61">
        <f>IF(COUNTIF(Setup_Hierarchy!$J$13:$IV$13,"="&amp;$K107)&lt;&gt;0,$L107,0)</f>
        <v>0</v>
      </c>
      <c r="V107" s="61">
        <f>IF(COUNTIF(Setup_Hierarchy!$J$14:$IV$14,"="&amp;$K107)&lt;&gt;0,$L107,0)</f>
        <v>0</v>
      </c>
      <c r="W107" s="61">
        <f>IF(COUNTIF(Setup_Hierarchy!$J$15:$IV$15,"="&amp;$K107)&lt;&gt;0,$L107,0)</f>
        <v>0</v>
      </c>
      <c r="X107" s="61">
        <f>IF(COUNTIF(Setup_Hierarchy!$J$16:$IV$16,"="&amp;$K107)&lt;&gt;0,$L107,0)</f>
        <v>0</v>
      </c>
      <c r="Y107" s="61">
        <f>IF(COUNTIF(Setup_Hierarchy!$J$17:$IV$17,"="&amp;$K107)&lt;&gt;0,$L107,0)</f>
        <v>0</v>
      </c>
      <c r="Z107" s="61">
        <f>IF(COUNTIF(Setup_Hierarchy!$J$18:$IV$18,"="&amp;$K107)&lt;&gt;0,$L107,0)</f>
        <v>0</v>
      </c>
      <c r="AA107" s="61">
        <f>IF(COUNTIF(Setup_Hierarchy!$J$19:$IV$19,"="&amp;$K107)&lt;&gt;0,$L107,0)</f>
        <v>0</v>
      </c>
      <c r="AB107" s="61">
        <f>IF(COUNTIF(Setup_Hierarchy!$J$20:$IV$20,"="&amp;$K107)&lt;&gt;0,$L107,0)</f>
        <v>0</v>
      </c>
      <c r="AC107" s="61">
        <f>IF(COUNTIF(Setup_Hierarchy!$J$21:$IV$21,"="&amp;$K107)&lt;&gt;0,$L107,0)</f>
        <v>0</v>
      </c>
      <c r="AD107" s="61">
        <f>IF(COUNTIF(Setup_Hierarchy!$J$22:$IV$22,"="&amp;$K107)&lt;&gt;0,$L107,0)</f>
        <v>0</v>
      </c>
      <c r="AE107" s="61">
        <f>IF(COUNTIF(Setup_Hierarchy!$J$23:$IV$23,"="&amp;$K107)&lt;&gt;0,$L107,0)</f>
        <v>0</v>
      </c>
      <c r="AF107" s="61">
        <f>IF(COUNTIF(Setup_Hierarchy!$J$24:$IV$24,"="&amp;$K107)&lt;&gt;0,$L107,0)</f>
        <v>0</v>
      </c>
      <c r="AG107" s="61">
        <f>IF(COUNTIF(Setup_Hierarchy!$J$25:$IV$25,"="&amp;$K107)&lt;&gt;0,$L107,0)</f>
        <v>0</v>
      </c>
      <c r="AH107" s="61">
        <f>IF(COUNTIF(Setup_Hierarchy!$J$26:$IV$26,"="&amp;$K107)&lt;&gt;0,$L107,0)</f>
        <v>0</v>
      </c>
      <c r="AI107" s="61">
        <f>IF(COUNTIF(Setup_Hierarchy!$J$27:$IV$27,"="&amp;$K107)&lt;&gt;0,$L107,0)</f>
        <v>0</v>
      </c>
      <c r="AJ107" s="61">
        <f>IF(COUNTIF(Setup_Hierarchy!$J$28:$IV$28,"="&amp;$K107)&lt;&gt;0,$L107,0)</f>
        <v>0</v>
      </c>
      <c r="AK107" s="61">
        <f>IF(COUNTIF(Setup_Hierarchy!$J$29:$IV$29,"="&amp;$K107)&lt;&gt;0,$L107,0)</f>
        <v>0</v>
      </c>
      <c r="AL107" s="61">
        <f>IF(COUNTIF(Setup_Hierarchy!$J$30:$IV$30,"="&amp;$K107)&lt;&gt;0,$L107,0)</f>
        <v>0</v>
      </c>
      <c r="AM107" s="61">
        <f>IF(COUNTIF(Setup_Hierarchy!$J$31:$IV$31,"="&amp;$K107)&lt;&gt;0,$L107,0)</f>
        <v>0</v>
      </c>
      <c r="AN107" s="61">
        <f>IF(COUNTIF(Setup_Hierarchy!$J$32:$IV$32,"="&amp;$K107)&lt;&gt;0,$L107,0)</f>
        <v>0</v>
      </c>
      <c r="AO107" s="61">
        <f>IF(COUNTIF(Setup_Hierarchy!$J$33:$IV$33,"="&amp;$K107)&lt;&gt;0,$L107,0)</f>
        <v>0</v>
      </c>
      <c r="AP107" s="61">
        <f>IF(COUNTIF(Setup_Hierarchy!$J$34:$IV$34,"="&amp;$K107)&lt;&gt;0,$L107,0)</f>
        <v>0</v>
      </c>
      <c r="AQ107" s="61">
        <f>IF(COUNTIF(Setup_Hierarchy!$J$35:$IV$35,"="&amp;$K107)&lt;&gt;0,$L107,0)</f>
        <v>0</v>
      </c>
      <c r="AR107" s="61">
        <f>IF(COUNTIF(Setup_Hierarchy!$J$36:$IV$36,"="&amp;$K107)&lt;&gt;0,$L107,0)</f>
        <v>0</v>
      </c>
      <c r="AS107" s="61">
        <f>IF(COUNTIF(Setup_Hierarchy!$J$37:$IV$37,"="&amp;$K107)&lt;&gt;0,$L107,0)</f>
        <v>0</v>
      </c>
      <c r="AT107" s="61">
        <f>IF(COUNTIF(Setup_Hierarchy!$J$38:$IV$38,"="&amp;$K107)&lt;&gt;0,$L107,0)</f>
        <v>0</v>
      </c>
      <c r="AU107" s="61">
        <f>IF(COUNTIF(Setup_Hierarchy!$J$39:$IV$39,"="&amp;$K107)&lt;&gt;0,$L107,0)</f>
        <v>0</v>
      </c>
      <c r="AV107" s="61">
        <f>IF(COUNTIF(Setup_Hierarchy!$J$40:$IV$40,"="&amp;$K107)&lt;&gt;0,$L107,0)</f>
        <v>0</v>
      </c>
      <c r="AW107" s="61">
        <f>IF(COUNTIF(Setup_Hierarchy!$J$41:$IV$41,"="&amp;$K107)&lt;&gt;0,$L107,0)</f>
        <v>0</v>
      </c>
      <c r="AX107" s="61">
        <f>IF(COUNTIF(Setup_Hierarchy!$J$42:$IV$42,"="&amp;$K107)&lt;&gt;0,$L107,0)</f>
        <v>0</v>
      </c>
      <c r="AY107" s="61">
        <f>IF(COUNTIF(Setup_Hierarchy!$J$43:$IV$43,"="&amp;$K107)&lt;&gt;0,$L107,0)</f>
        <v>0</v>
      </c>
      <c r="AZ107" s="61">
        <f>IF(COUNTIF(Setup_Hierarchy!$J$44:$IV$44,"="&amp;$K107)&lt;&gt;0,$L107,0)</f>
        <v>0</v>
      </c>
      <c r="BA107" s="61">
        <f>IF(COUNTIF(Setup_Hierarchy!$J$45:$IV$45,"="&amp;$K107)&lt;&gt;0,$L107,0)</f>
        <v>0</v>
      </c>
      <c r="BB107" s="61">
        <f>IF(COUNTIF(Setup_Hierarchy!$J$46:$IV$46,"="&amp;$K107)&lt;&gt;0,$L107,0)</f>
        <v>0</v>
      </c>
      <c r="BC107" s="61">
        <f>IF(COUNTIF(Setup_Hierarchy!$J$47:$IV$47,"="&amp;$K107)&lt;&gt;0,$L107,0)</f>
        <v>0</v>
      </c>
      <c r="BD107" s="61">
        <f>IF(COUNTIF(Setup_Hierarchy!$J$48:$IV$48,"="&amp;$K107)&lt;&gt;0,$L107,0)</f>
        <v>0</v>
      </c>
      <c r="BE107" s="61">
        <f>IF(COUNTIF(Setup_Hierarchy!$J$49:$IV$49,"="&amp;$K107)&lt;&gt;0,$L107,0)</f>
        <v>0</v>
      </c>
      <c r="BF107" s="61">
        <f>IF(COUNTIF(Setup_Hierarchy!$J$50:$IV$50,"="&amp;$K107)&lt;&gt;0,$L107,0)</f>
        <v>0</v>
      </c>
      <c r="BG107" s="61">
        <f>IF(COUNTIF(Setup_Hierarchy!$J$51:$IV$51,"="&amp;$K107)&lt;&gt;0,$L107,0)</f>
        <v>-3.58</v>
      </c>
      <c r="BH107" s="61">
        <f>IF(COUNTIF(Setup_Hierarchy!$J$52:$IV$52,"="&amp;$K107)&lt;&gt;0,$L107,0)</f>
        <v>0</v>
      </c>
      <c r="BI107" s="61">
        <f>IF(COUNTIF(Setup_Hierarchy!$J$53:$IV$53,"="&amp;$K107)&lt;&gt;0,$L107,0)</f>
        <v>0</v>
      </c>
      <c r="BJ107" s="61">
        <f>IF(COUNTIF(Setup_Hierarchy!$J$54:$IV$54,"="&amp;$K107)&lt;&gt;0,$L107,0)</f>
        <v>0</v>
      </c>
      <c r="BK107" s="61">
        <f>IF(COUNTIF(Setup_Hierarchy!$J$55:$IV$55,"="&amp;$K107)&lt;&gt;0,$L107,0)</f>
        <v>0</v>
      </c>
      <c r="BL107" s="61">
        <f>IF(COUNTIF(Setup_Hierarchy!$J$56:$IV$56,"="&amp;$K107)&lt;&gt;0,$L107,0)</f>
        <v>0</v>
      </c>
      <c r="BM107" s="61">
        <f>IF(COUNTIF(Setup_Hierarchy!$J$57:$IV$57,"="&amp;$K107)&lt;&gt;0,$L107,0)</f>
        <v>0</v>
      </c>
      <c r="BN107" s="61">
        <f>IF(COUNTIF(Setup_Hierarchy!$J$58:$IV$58,"="&amp;$K107)&lt;&gt;0,$L107,0)</f>
        <v>0</v>
      </c>
      <c r="BO107" s="61">
        <f>IF(COUNTIF(Setup_Hierarchy!$J$59:$IV$59,"="&amp;$K107)&lt;&gt;0,$L107,0)</f>
        <v>-3.58</v>
      </c>
      <c r="BP107" s="61">
        <f>IF(COUNTIF(Setup_Hierarchy!$J$60:$IV$60,"="&amp;$K107)&lt;&gt;0,$L107,0)</f>
        <v>0</v>
      </c>
      <c r="BQ107" s="61">
        <f>IF(COUNTIF(Setup_Hierarchy!$J$61:$IV$61,"="&amp;$K107)&lt;&gt;0,$L107,0)</f>
        <v>0</v>
      </c>
      <c r="BR107" s="61">
        <f>IF(COUNTIF(Setup_Hierarchy!$J$62:$IV$62,"="&amp;$K107)&lt;&gt;0,$L107,0)</f>
        <v>0</v>
      </c>
      <c r="BS107" s="61">
        <f>IF(COUNTIF(Setup_Hierarchy!$J$63:$IV$63,"="&amp;$K107)&lt;&gt;0,$L107,0)</f>
        <v>0</v>
      </c>
      <c r="BT107" s="61">
        <f>IF(COUNTIF(Setup_Hierarchy!$J$64:$IV$64,"="&amp;$K107)&lt;&gt;0,$L107,0)</f>
        <v>0</v>
      </c>
      <c r="BU107" s="61">
        <f>IF(COUNTIF(Setup_Hierarchy!$J$65:$IV$65,"="&amp;$K107)&lt;&gt;0,$L107,0)</f>
        <v>0</v>
      </c>
      <c r="BV107" s="61">
        <f>IF(COUNTIF(Setup_Hierarchy!$J$66:$IV$66,"="&amp;$K107)&lt;&gt;0,$L107,0)</f>
        <v>0</v>
      </c>
      <c r="BW107" s="61">
        <f>IF(COUNTIF(Setup_Hierarchy!$J$67:$IV$67,"="&amp;$K107)&lt;&gt;0,$L107,0)</f>
        <v>0</v>
      </c>
      <c r="BX107" s="61">
        <f>IF(COUNTIF(Setup_Hierarchy!$J$68:$IV$68,"="&amp;$K107)&lt;&gt;0,$L107,0)</f>
        <v>0</v>
      </c>
      <c r="BY107" s="61">
        <f>IF(COUNTIF(Setup_Hierarchy!$J$69:$IV$69,"="&amp;$K107)&lt;&gt;0,$L107,0)</f>
        <v>0</v>
      </c>
      <c r="BZ107" s="61">
        <f>IF(COUNTIF(Setup_Hierarchy!$J$70:$IV$70,"="&amp;$K107)&lt;&gt;0,$L107,0)</f>
        <v>0</v>
      </c>
      <c r="CA107" s="61">
        <f>IF(COUNTIF(Setup_Hierarchy!$J$71:$IV$71,"="&amp;$K107)&lt;&gt;0,$L107,0)</f>
        <v>0</v>
      </c>
      <c r="CB107" s="61">
        <f>IF(COUNTIF(Setup_Hierarchy!$J$72:$IV$72,"="&amp;$K107)&lt;&gt;0,$L107,0)</f>
        <v>0</v>
      </c>
      <c r="CC107" s="61">
        <f>IF(COUNTIF(Setup_Hierarchy!$J$73:$IV$73,"="&amp;$K107)&lt;&gt;0,$L107,0)</f>
        <v>0</v>
      </c>
      <c r="CD107" s="61">
        <f>IF(COUNTIF(Setup_Hierarchy!$J$74:$IV$74,"="&amp;$K107)&lt;&gt;0,$L107,0)</f>
        <v>0</v>
      </c>
      <c r="CE107" s="61">
        <f>IF(COUNTIF(Setup_Hierarchy!$J$75:$IV$75,"="&amp;$K107)&lt;&gt;0,$L107,0)</f>
        <v>-3.58</v>
      </c>
      <c r="CF107" s="61">
        <f>IF(COUNTIF(Setup_Hierarchy!$J$76:$IV$76,"="&amp;$K107)&lt;&gt;0,$L107,0)</f>
        <v>-3.58</v>
      </c>
      <c r="CG107" s="61">
        <f>IF(COUNTIF(Setup_Hierarchy!$J$77:$IV$77,"="&amp;$K107)&lt;&gt;0,$L107,0)</f>
        <v>0</v>
      </c>
      <c r="CH107" s="61">
        <f>IF(COUNTIF(Setup_Hierarchy!$J$78:$IV$78,"="&amp;$K107)&lt;&gt;0,$L107,0)</f>
        <v>0</v>
      </c>
      <c r="CI107" s="61">
        <f>IF(COUNTIF(Setup_Hierarchy!$J$79:$IV$79,"="&amp;$K107)&lt;&gt;0,$L107,0)</f>
        <v>0</v>
      </c>
      <c r="CJ107" s="61">
        <f>IF(COUNTIF(Setup_Hierarchy!$J$80:$IV$80,"="&amp;$K107)&lt;&gt;0,$L107,0)</f>
        <v>0</v>
      </c>
      <c r="CK107" s="61">
        <f>IF(COUNTIF(Setup_Hierarchy!$J$81:$IV$81,"="&amp;$K107)&lt;&gt;0,$L107,0)</f>
        <v>0</v>
      </c>
      <c r="CL107" s="61">
        <f>IF(COUNTIF(Setup_Hierarchy!$J$82:$IV$82,"="&amp;$K107)&lt;&gt;0,$L107,0)</f>
        <v>0</v>
      </c>
      <c r="CM107" s="61">
        <f>IF(COUNTIF(Setup_Hierarchy!$J$83:$IV$83,"="&amp;$K107)&lt;&gt;0,$L107,0)</f>
        <v>0</v>
      </c>
      <c r="CN107" s="61">
        <f>IF(COUNTIF(Setup_Hierarchy!$J$84:$IV$84,"="&amp;$K107)&lt;&gt;0,$L107,0)</f>
        <v>0</v>
      </c>
      <c r="CO107" s="61">
        <f>IF(COUNTIF(Setup_Hierarchy!$J$85:$IV$85,"="&amp;$K107)&lt;&gt;0,$L107,0)</f>
        <v>0</v>
      </c>
      <c r="CP107" s="61">
        <f>IF(COUNTIF(Setup_Hierarchy!$J$86:$IV$86,"="&amp;$K107)&lt;&gt;0,$L107,0)</f>
        <v>0</v>
      </c>
      <c r="CQ107" s="61">
        <f>IF(COUNTIF(Setup_Hierarchy!$J$87:$IV$87,"="&amp;$K107)&lt;&gt;0,$L107,0)</f>
        <v>0</v>
      </c>
      <c r="CR107" s="61">
        <f>IF(COUNTIF(Setup_Hierarchy!$J$88:$IV$88,"="&amp;$K107)&lt;&gt;0,$L107,0)</f>
        <v>0</v>
      </c>
      <c r="CS107" s="61">
        <f>IF(COUNTIF(Setup_Hierarchy!$J$89:$IV$89,"="&amp;$K107)&lt;&gt;0,$L107,0)</f>
        <v>0</v>
      </c>
      <c r="CT107" s="61">
        <f>IF(COUNTIF(Setup_Hierarchy!$J$90:$IV$90,"="&amp;$K107)&lt;&gt;0,$L107,0)</f>
        <v>0</v>
      </c>
      <c r="CU107" s="61">
        <f>IF(COUNTIF(Setup_Hierarchy!$J$91:$IV$91,"="&amp;$K107)&lt;&gt;0,$L107,0)</f>
        <v>0</v>
      </c>
      <c r="CV107" s="61">
        <f>IF(COUNTIF(Setup_Hierarchy!$J$92:$IV$92,"="&amp;$K107)&lt;&gt;0,$L107,0)</f>
        <v>0</v>
      </c>
      <c r="CW107" s="61">
        <f>IF(COUNTIF(Setup_Hierarchy!$J$93:$IV$93,"="&amp;$K107)&lt;&gt;0,$L107,0)</f>
        <v>0</v>
      </c>
      <c r="CX107" s="61">
        <f>IF(COUNTIF(Setup_Hierarchy!$J$94:$IV$94,"="&amp;$K107)&lt;&gt;0,$L107,0)</f>
        <v>0</v>
      </c>
      <c r="CY107" s="61">
        <f>IF(COUNTIF(Setup_Hierarchy!$J$95:$IV$95,"="&amp;$K107)&lt;&gt;0,$L107,0)</f>
        <v>0</v>
      </c>
      <c r="CZ107" s="61">
        <f>IF(COUNTIF(Setup_Hierarchy!$J$96:$IV$96,"="&amp;$K107)&lt;&gt;0,$L107,0)</f>
        <v>0</v>
      </c>
      <c r="DA107" s="61">
        <f>IF(COUNTIF(Setup_Hierarchy!$J$97:$IV$97,"="&amp;$K107)&lt;&gt;0,$L107,0)</f>
        <v>0</v>
      </c>
      <c r="DB107" s="61">
        <f>IF(COUNTIF(Setup_Hierarchy!$J$98:$IV$98,"="&amp;$K107)&lt;&gt;0,$L107,0)</f>
        <v>0</v>
      </c>
      <c r="DC107" s="61">
        <f>IF(COUNTIF(Setup_Hierarchy!$J$99:$IV$99,"="&amp;$K107)&lt;&gt;0,$L107,0)</f>
        <v>0</v>
      </c>
      <c r="DD107" s="61">
        <f>IF(COUNTIF(Setup_Hierarchy!$J$100:$IV$100,"="&amp;$K107)&lt;&gt;0,$L107,0)</f>
        <v>0</v>
      </c>
      <c r="DE107" s="61">
        <f>IF(COUNTIF(Setup_Hierarchy!$J$101:$IV$101,"="&amp;$K107)&lt;&gt;0,$L107,0)</f>
        <v>0</v>
      </c>
      <c r="DF107" s="61">
        <f>IF(COUNTIF(Setup_Hierarchy!$J$102:$IV$102,"="&amp;$K107)&lt;&gt;0,$L107,0)</f>
        <v>0</v>
      </c>
      <c r="DG107" s="61">
        <f>IF(COUNTIF(Setup_Hierarchy!$J$103:$IV$103,"="&amp;$K107)&lt;&gt;0,$L107,0)</f>
        <v>0</v>
      </c>
      <c r="DH107" s="61">
        <f>IF(COUNTIF(Setup_Hierarchy!$J$104:$IV$104,"="&amp;$K107)&lt;&gt;0,$L107,0)</f>
        <v>0</v>
      </c>
      <c r="DI107" s="61">
        <f>IF(COUNTIF(Setup_Hierarchy!$J$105:$IV$105,"="&amp;$K107)&lt;&gt;0,$L107,0)</f>
        <v>0</v>
      </c>
      <c r="DJ107" s="61">
        <f>IF(COUNTIF(Setup_Hierarchy!$J$106:$IV$106,"="&amp;$K107)&lt;&gt;0,$L107,0)</f>
        <v>0</v>
      </c>
      <c r="DK107" s="61">
        <f>IF(COUNTIF(Setup_Hierarchy!$J$107:$IV$107,"="&amp;$K107)&lt;&gt;0,$L107,0)</f>
        <v>0</v>
      </c>
      <c r="DL107" s="61">
        <f>IF(COUNTIF(Setup_Hierarchy!$J$108:$IV$108,"="&amp;$K107)&lt;&gt;0,$L107,0)</f>
        <v>0</v>
      </c>
      <c r="DM107" s="61">
        <f>IF(COUNTIF(Setup_Hierarchy!$J$109:$IV$109,"="&amp;$K107)&lt;&gt;0,$L107,0)</f>
        <v>0</v>
      </c>
      <c r="DN107" s="61">
        <f>IF(COUNTIF(Setup_Hierarchy!$J$110:$IV$110,"="&amp;$K107)&lt;&gt;0,$L107,0)</f>
        <v>0</v>
      </c>
      <c r="DO107" s="61">
        <f>IF(COUNTIF(Setup_Hierarchy!$J$111:$IV$111,"="&amp;$K107)&lt;&gt;0,$L107,0)</f>
        <v>0</v>
      </c>
      <c r="DP107" s="61">
        <f>IF(COUNTIF(Setup_Hierarchy!$J$112:$IV$112,"="&amp;$K107)&lt;&gt;0,$L107,0)</f>
        <v>0</v>
      </c>
      <c r="DQ107" s="61">
        <f>IF(COUNTIF(Setup_Hierarchy!$J$113:$IV$113,"="&amp;$K107)&lt;&gt;0,$L107,0)</f>
        <v>0</v>
      </c>
      <c r="DR107" s="61">
        <f>IF(COUNTIF(Setup_Hierarchy!$J$114:$IV$114,"="&amp;$K107)&lt;&gt;0,$L107,0)</f>
        <v>0</v>
      </c>
      <c r="DS107" s="61">
        <f>IF(COUNTIF(Setup_Hierarchy!$J$115:$IV$115,"="&amp;$K107)&lt;&gt;0,$L107,0)</f>
        <v>0</v>
      </c>
      <c r="DT107" s="61">
        <f>IF(COUNTIF(Setup_Hierarchy!$J$116:$IV$116,"="&amp;$K107)&lt;&gt;0,$L107,0)</f>
        <v>0</v>
      </c>
    </row>
    <row r="108" spans="2:124" x14ac:dyDescent="0.2">
      <c r="B108" t="s">
        <v>43</v>
      </c>
      <c r="C108">
        <v>10</v>
      </c>
      <c r="D108" t="s">
        <v>18</v>
      </c>
      <c r="E108" t="s">
        <v>369</v>
      </c>
      <c r="F108" t="s">
        <v>525</v>
      </c>
      <c r="G108" t="s">
        <v>531</v>
      </c>
      <c r="H108" t="s">
        <v>35</v>
      </c>
      <c r="I108">
        <v>6.6474000000000005E-2</v>
      </c>
      <c r="J108">
        <v>-0.109224</v>
      </c>
      <c r="K108">
        <v>638</v>
      </c>
      <c r="L108">
        <v>1.97</v>
      </c>
      <c r="M108" s="61">
        <f>IF(COUNTIF(Setup_Hierarchy!$J$5:$IV$5,"="&amp;$K108)&lt;&gt;0,$L108,0)</f>
        <v>1.97</v>
      </c>
      <c r="N108" s="61">
        <f>IF(COUNTIF(Setup_Hierarchy!$J$6:$IV$6,"="&amp;$K108)&lt;&gt;0,$L108,0)</f>
        <v>1.97</v>
      </c>
      <c r="O108" s="61">
        <f>IF(COUNTIF(Setup_Hierarchy!$J$7:$IV$7,"="&amp;$K108)&lt;&gt;0,$L108,0)</f>
        <v>1.97</v>
      </c>
      <c r="P108" s="61">
        <f>IF(COUNTIF(Setup_Hierarchy!$J$8:$IV$8,"="&amp;$K108)&lt;&gt;0,$L108,0)</f>
        <v>0</v>
      </c>
      <c r="Q108" s="61">
        <f>IF(COUNTIF(Setup_Hierarchy!$J$9:$IV$9,"="&amp;$K108)&lt;&gt;0,$L108,0)</f>
        <v>0</v>
      </c>
      <c r="R108" s="61">
        <f>IF(COUNTIF(Setup_Hierarchy!$J$10:$IV$10,"="&amp;$K108)&lt;&gt;0,$L108,0)</f>
        <v>0</v>
      </c>
      <c r="S108" s="61">
        <f>IF(COUNTIF(Setup_Hierarchy!$J$11:$IV$11,"="&amp;$K108)&lt;&gt;0,$L108,0)</f>
        <v>0</v>
      </c>
      <c r="T108" s="61">
        <f>IF(COUNTIF(Setup_Hierarchy!$J$12:$IV$12,"="&amp;$K108)&lt;&gt;0,$L108,0)</f>
        <v>0</v>
      </c>
      <c r="U108" s="61">
        <f>IF(COUNTIF(Setup_Hierarchy!$J$13:$IV$13,"="&amp;$K108)&lt;&gt;0,$L108,0)</f>
        <v>0</v>
      </c>
      <c r="V108" s="61">
        <f>IF(COUNTIF(Setup_Hierarchy!$J$14:$IV$14,"="&amp;$K108)&lt;&gt;0,$L108,0)</f>
        <v>0</v>
      </c>
      <c r="W108" s="61">
        <f>IF(COUNTIF(Setup_Hierarchy!$J$15:$IV$15,"="&amp;$K108)&lt;&gt;0,$L108,0)</f>
        <v>0</v>
      </c>
      <c r="X108" s="61">
        <f>IF(COUNTIF(Setup_Hierarchy!$J$16:$IV$16,"="&amp;$K108)&lt;&gt;0,$L108,0)</f>
        <v>0</v>
      </c>
      <c r="Y108" s="61">
        <f>IF(COUNTIF(Setup_Hierarchy!$J$17:$IV$17,"="&amp;$K108)&lt;&gt;0,$L108,0)</f>
        <v>0</v>
      </c>
      <c r="Z108" s="61">
        <f>IF(COUNTIF(Setup_Hierarchy!$J$18:$IV$18,"="&amp;$K108)&lt;&gt;0,$L108,0)</f>
        <v>0</v>
      </c>
      <c r="AA108" s="61">
        <f>IF(COUNTIF(Setup_Hierarchy!$J$19:$IV$19,"="&amp;$K108)&lt;&gt;0,$L108,0)</f>
        <v>0</v>
      </c>
      <c r="AB108" s="61">
        <f>IF(COUNTIF(Setup_Hierarchy!$J$20:$IV$20,"="&amp;$K108)&lt;&gt;0,$L108,0)</f>
        <v>0</v>
      </c>
      <c r="AC108" s="61">
        <f>IF(COUNTIF(Setup_Hierarchy!$J$21:$IV$21,"="&amp;$K108)&lt;&gt;0,$L108,0)</f>
        <v>0</v>
      </c>
      <c r="AD108" s="61">
        <f>IF(COUNTIF(Setup_Hierarchy!$J$22:$IV$22,"="&amp;$K108)&lt;&gt;0,$L108,0)</f>
        <v>0</v>
      </c>
      <c r="AE108" s="61">
        <f>IF(COUNTIF(Setup_Hierarchy!$J$23:$IV$23,"="&amp;$K108)&lt;&gt;0,$L108,0)</f>
        <v>0</v>
      </c>
      <c r="AF108" s="61">
        <f>IF(COUNTIF(Setup_Hierarchy!$J$24:$IV$24,"="&amp;$K108)&lt;&gt;0,$L108,0)</f>
        <v>0</v>
      </c>
      <c r="AG108" s="61">
        <f>IF(COUNTIF(Setup_Hierarchy!$J$25:$IV$25,"="&amp;$K108)&lt;&gt;0,$L108,0)</f>
        <v>0</v>
      </c>
      <c r="AH108" s="61">
        <f>IF(COUNTIF(Setup_Hierarchy!$J$26:$IV$26,"="&amp;$K108)&lt;&gt;0,$L108,0)</f>
        <v>0</v>
      </c>
      <c r="AI108" s="61">
        <f>IF(COUNTIF(Setup_Hierarchy!$J$27:$IV$27,"="&amp;$K108)&lt;&gt;0,$L108,0)</f>
        <v>0</v>
      </c>
      <c r="AJ108" s="61">
        <f>IF(COUNTIF(Setup_Hierarchy!$J$28:$IV$28,"="&amp;$K108)&lt;&gt;0,$L108,0)</f>
        <v>0</v>
      </c>
      <c r="AK108" s="61">
        <f>IF(COUNTIF(Setup_Hierarchy!$J$29:$IV$29,"="&amp;$K108)&lt;&gt;0,$L108,0)</f>
        <v>0</v>
      </c>
      <c r="AL108" s="61">
        <f>IF(COUNTIF(Setup_Hierarchy!$J$30:$IV$30,"="&amp;$K108)&lt;&gt;0,$L108,0)</f>
        <v>0</v>
      </c>
      <c r="AM108" s="61">
        <f>IF(COUNTIF(Setup_Hierarchy!$J$31:$IV$31,"="&amp;$K108)&lt;&gt;0,$L108,0)</f>
        <v>0</v>
      </c>
      <c r="AN108" s="61">
        <f>IF(COUNTIF(Setup_Hierarchy!$J$32:$IV$32,"="&amp;$K108)&lt;&gt;0,$L108,0)</f>
        <v>0</v>
      </c>
      <c r="AO108" s="61">
        <f>IF(COUNTIF(Setup_Hierarchy!$J$33:$IV$33,"="&amp;$K108)&lt;&gt;0,$L108,0)</f>
        <v>0</v>
      </c>
      <c r="AP108" s="61">
        <f>IF(COUNTIF(Setup_Hierarchy!$J$34:$IV$34,"="&amp;$K108)&lt;&gt;0,$L108,0)</f>
        <v>0</v>
      </c>
      <c r="AQ108" s="61">
        <f>IF(COUNTIF(Setup_Hierarchy!$J$35:$IV$35,"="&amp;$K108)&lt;&gt;0,$L108,0)</f>
        <v>0</v>
      </c>
      <c r="AR108" s="61">
        <f>IF(COUNTIF(Setup_Hierarchy!$J$36:$IV$36,"="&amp;$K108)&lt;&gt;0,$L108,0)</f>
        <v>0</v>
      </c>
      <c r="AS108" s="61">
        <f>IF(COUNTIF(Setup_Hierarchy!$J$37:$IV$37,"="&amp;$K108)&lt;&gt;0,$L108,0)</f>
        <v>0</v>
      </c>
      <c r="AT108" s="61">
        <f>IF(COUNTIF(Setup_Hierarchy!$J$38:$IV$38,"="&amp;$K108)&lt;&gt;0,$L108,0)</f>
        <v>0</v>
      </c>
      <c r="AU108" s="61">
        <f>IF(COUNTIF(Setup_Hierarchy!$J$39:$IV$39,"="&amp;$K108)&lt;&gt;0,$L108,0)</f>
        <v>0</v>
      </c>
      <c r="AV108" s="61">
        <f>IF(COUNTIF(Setup_Hierarchy!$J$40:$IV$40,"="&amp;$K108)&lt;&gt;0,$L108,0)</f>
        <v>0</v>
      </c>
      <c r="AW108" s="61">
        <f>IF(COUNTIF(Setup_Hierarchy!$J$41:$IV$41,"="&amp;$K108)&lt;&gt;0,$L108,0)</f>
        <v>0</v>
      </c>
      <c r="AX108" s="61">
        <f>IF(COUNTIF(Setup_Hierarchy!$J$42:$IV$42,"="&amp;$K108)&lt;&gt;0,$L108,0)</f>
        <v>0</v>
      </c>
      <c r="AY108" s="61">
        <f>IF(COUNTIF(Setup_Hierarchy!$J$43:$IV$43,"="&amp;$K108)&lt;&gt;0,$L108,0)</f>
        <v>0</v>
      </c>
      <c r="AZ108" s="61">
        <f>IF(COUNTIF(Setup_Hierarchy!$J$44:$IV$44,"="&amp;$K108)&lt;&gt;0,$L108,0)</f>
        <v>0</v>
      </c>
      <c r="BA108" s="61">
        <f>IF(COUNTIF(Setup_Hierarchy!$J$45:$IV$45,"="&amp;$K108)&lt;&gt;0,$L108,0)</f>
        <v>0</v>
      </c>
      <c r="BB108" s="61">
        <f>IF(COUNTIF(Setup_Hierarchy!$J$46:$IV$46,"="&amp;$K108)&lt;&gt;0,$L108,0)</f>
        <v>0</v>
      </c>
      <c r="BC108" s="61">
        <f>IF(COUNTIF(Setup_Hierarchy!$J$47:$IV$47,"="&amp;$K108)&lt;&gt;0,$L108,0)</f>
        <v>0</v>
      </c>
      <c r="BD108" s="61">
        <f>IF(COUNTIF(Setup_Hierarchy!$J$48:$IV$48,"="&amp;$K108)&lt;&gt;0,$L108,0)</f>
        <v>0</v>
      </c>
      <c r="BE108" s="61">
        <f>IF(COUNTIF(Setup_Hierarchy!$J$49:$IV$49,"="&amp;$K108)&lt;&gt;0,$L108,0)</f>
        <v>0</v>
      </c>
      <c r="BF108" s="61">
        <f>IF(COUNTIF(Setup_Hierarchy!$J$50:$IV$50,"="&amp;$K108)&lt;&gt;0,$L108,0)</f>
        <v>0</v>
      </c>
      <c r="BG108" s="61">
        <f>IF(COUNTIF(Setup_Hierarchy!$J$51:$IV$51,"="&amp;$K108)&lt;&gt;0,$L108,0)</f>
        <v>1.97</v>
      </c>
      <c r="BH108" s="61">
        <f>IF(COUNTIF(Setup_Hierarchy!$J$52:$IV$52,"="&amp;$K108)&lt;&gt;0,$L108,0)</f>
        <v>0</v>
      </c>
      <c r="BI108" s="61">
        <f>IF(COUNTIF(Setup_Hierarchy!$J$53:$IV$53,"="&amp;$K108)&lt;&gt;0,$L108,0)</f>
        <v>0</v>
      </c>
      <c r="BJ108" s="61">
        <f>IF(COUNTIF(Setup_Hierarchy!$J$54:$IV$54,"="&amp;$K108)&lt;&gt;0,$L108,0)</f>
        <v>0</v>
      </c>
      <c r="BK108" s="61">
        <f>IF(COUNTIF(Setup_Hierarchy!$J$55:$IV$55,"="&amp;$K108)&lt;&gt;0,$L108,0)</f>
        <v>0</v>
      </c>
      <c r="BL108" s="61">
        <f>IF(COUNTIF(Setup_Hierarchy!$J$56:$IV$56,"="&amp;$K108)&lt;&gt;0,$L108,0)</f>
        <v>0</v>
      </c>
      <c r="BM108" s="61">
        <f>IF(COUNTIF(Setup_Hierarchy!$J$57:$IV$57,"="&amp;$K108)&lt;&gt;0,$L108,0)</f>
        <v>0</v>
      </c>
      <c r="BN108" s="61">
        <f>IF(COUNTIF(Setup_Hierarchy!$J$58:$IV$58,"="&amp;$K108)&lt;&gt;0,$L108,0)</f>
        <v>0</v>
      </c>
      <c r="BO108" s="61">
        <f>IF(COUNTIF(Setup_Hierarchy!$J$59:$IV$59,"="&amp;$K108)&lt;&gt;0,$L108,0)</f>
        <v>1.97</v>
      </c>
      <c r="BP108" s="61">
        <f>IF(COUNTIF(Setup_Hierarchy!$J$60:$IV$60,"="&amp;$K108)&lt;&gt;0,$L108,0)</f>
        <v>0</v>
      </c>
      <c r="BQ108" s="61">
        <f>IF(COUNTIF(Setup_Hierarchy!$J$61:$IV$61,"="&amp;$K108)&lt;&gt;0,$L108,0)</f>
        <v>0</v>
      </c>
      <c r="BR108" s="61">
        <f>IF(COUNTIF(Setup_Hierarchy!$J$62:$IV$62,"="&amp;$K108)&lt;&gt;0,$L108,0)</f>
        <v>0</v>
      </c>
      <c r="BS108" s="61">
        <f>IF(COUNTIF(Setup_Hierarchy!$J$63:$IV$63,"="&amp;$K108)&lt;&gt;0,$L108,0)</f>
        <v>0</v>
      </c>
      <c r="BT108" s="61">
        <f>IF(COUNTIF(Setup_Hierarchy!$J$64:$IV$64,"="&amp;$K108)&lt;&gt;0,$L108,0)</f>
        <v>0</v>
      </c>
      <c r="BU108" s="61">
        <f>IF(COUNTIF(Setup_Hierarchy!$J$65:$IV$65,"="&amp;$K108)&lt;&gt;0,$L108,0)</f>
        <v>0</v>
      </c>
      <c r="BV108" s="61">
        <f>IF(COUNTIF(Setup_Hierarchy!$J$66:$IV$66,"="&amp;$K108)&lt;&gt;0,$L108,0)</f>
        <v>0</v>
      </c>
      <c r="BW108" s="61">
        <f>IF(COUNTIF(Setup_Hierarchy!$J$67:$IV$67,"="&amp;$K108)&lt;&gt;0,$L108,0)</f>
        <v>0</v>
      </c>
      <c r="BX108" s="61">
        <f>IF(COUNTIF(Setup_Hierarchy!$J$68:$IV$68,"="&amp;$K108)&lt;&gt;0,$L108,0)</f>
        <v>0</v>
      </c>
      <c r="BY108" s="61">
        <f>IF(COUNTIF(Setup_Hierarchy!$J$69:$IV$69,"="&amp;$K108)&lt;&gt;0,$L108,0)</f>
        <v>0</v>
      </c>
      <c r="BZ108" s="61">
        <f>IF(COUNTIF(Setup_Hierarchy!$J$70:$IV$70,"="&amp;$K108)&lt;&gt;0,$L108,0)</f>
        <v>0</v>
      </c>
      <c r="CA108" s="61">
        <f>IF(COUNTIF(Setup_Hierarchy!$J$71:$IV$71,"="&amp;$K108)&lt;&gt;0,$L108,0)</f>
        <v>0</v>
      </c>
      <c r="CB108" s="61">
        <f>IF(COUNTIF(Setup_Hierarchy!$J$72:$IV$72,"="&amp;$K108)&lt;&gt;0,$L108,0)</f>
        <v>0</v>
      </c>
      <c r="CC108" s="61">
        <f>IF(COUNTIF(Setup_Hierarchy!$J$73:$IV$73,"="&amp;$K108)&lt;&gt;0,$L108,0)</f>
        <v>0</v>
      </c>
      <c r="CD108" s="61">
        <f>IF(COUNTIF(Setup_Hierarchy!$J$74:$IV$74,"="&amp;$K108)&lt;&gt;0,$L108,0)</f>
        <v>0</v>
      </c>
      <c r="CE108" s="61">
        <f>IF(COUNTIF(Setup_Hierarchy!$J$75:$IV$75,"="&amp;$K108)&lt;&gt;0,$L108,0)</f>
        <v>0</v>
      </c>
      <c r="CF108" s="61">
        <f>IF(COUNTIF(Setup_Hierarchy!$J$76:$IV$76,"="&amp;$K108)&lt;&gt;0,$L108,0)</f>
        <v>0</v>
      </c>
      <c r="CG108" s="61">
        <f>IF(COUNTIF(Setup_Hierarchy!$J$77:$IV$77,"="&amp;$K108)&lt;&gt;0,$L108,0)</f>
        <v>0</v>
      </c>
      <c r="CH108" s="61">
        <f>IF(COUNTIF(Setup_Hierarchy!$J$78:$IV$78,"="&amp;$K108)&lt;&gt;0,$L108,0)</f>
        <v>0</v>
      </c>
      <c r="CI108" s="61">
        <f>IF(COUNTIF(Setup_Hierarchy!$J$79:$IV$79,"="&amp;$K108)&lt;&gt;0,$L108,0)</f>
        <v>0</v>
      </c>
      <c r="CJ108" s="61">
        <f>IF(COUNTIF(Setup_Hierarchy!$J$80:$IV$80,"="&amp;$K108)&lt;&gt;0,$L108,0)</f>
        <v>0</v>
      </c>
      <c r="CK108" s="61">
        <f>IF(COUNTIF(Setup_Hierarchy!$J$81:$IV$81,"="&amp;$K108)&lt;&gt;0,$L108,0)</f>
        <v>0</v>
      </c>
      <c r="CL108" s="61">
        <f>IF(COUNTIF(Setup_Hierarchy!$J$82:$IV$82,"="&amp;$K108)&lt;&gt;0,$L108,0)</f>
        <v>0</v>
      </c>
      <c r="CM108" s="61">
        <f>IF(COUNTIF(Setup_Hierarchy!$J$83:$IV$83,"="&amp;$K108)&lt;&gt;0,$L108,0)</f>
        <v>0</v>
      </c>
      <c r="CN108" s="61">
        <f>IF(COUNTIF(Setup_Hierarchy!$J$84:$IV$84,"="&amp;$K108)&lt;&gt;0,$L108,0)</f>
        <v>1.97</v>
      </c>
      <c r="CO108" s="61">
        <f>IF(COUNTIF(Setup_Hierarchy!$J$85:$IV$85,"="&amp;$K108)&lt;&gt;0,$L108,0)</f>
        <v>1.97</v>
      </c>
      <c r="CP108" s="61">
        <f>IF(COUNTIF(Setup_Hierarchy!$J$86:$IV$86,"="&amp;$K108)&lt;&gt;0,$L108,0)</f>
        <v>0</v>
      </c>
      <c r="CQ108" s="61">
        <f>IF(COUNTIF(Setup_Hierarchy!$J$87:$IV$87,"="&amp;$K108)&lt;&gt;0,$L108,0)</f>
        <v>0</v>
      </c>
      <c r="CR108" s="61">
        <f>IF(COUNTIF(Setup_Hierarchy!$J$88:$IV$88,"="&amp;$K108)&lt;&gt;0,$L108,0)</f>
        <v>0</v>
      </c>
      <c r="CS108" s="61">
        <f>IF(COUNTIF(Setup_Hierarchy!$J$89:$IV$89,"="&amp;$K108)&lt;&gt;0,$L108,0)</f>
        <v>0</v>
      </c>
      <c r="CT108" s="61">
        <f>IF(COUNTIF(Setup_Hierarchy!$J$90:$IV$90,"="&amp;$K108)&lt;&gt;0,$L108,0)</f>
        <v>0</v>
      </c>
      <c r="CU108" s="61">
        <f>IF(COUNTIF(Setup_Hierarchy!$J$91:$IV$91,"="&amp;$K108)&lt;&gt;0,$L108,0)</f>
        <v>0</v>
      </c>
      <c r="CV108" s="61">
        <f>IF(COUNTIF(Setup_Hierarchy!$J$92:$IV$92,"="&amp;$K108)&lt;&gt;0,$L108,0)</f>
        <v>0</v>
      </c>
      <c r="CW108" s="61">
        <f>IF(COUNTIF(Setup_Hierarchy!$J$93:$IV$93,"="&amp;$K108)&lt;&gt;0,$L108,0)</f>
        <v>0</v>
      </c>
      <c r="CX108" s="61">
        <f>IF(COUNTIF(Setup_Hierarchy!$J$94:$IV$94,"="&amp;$K108)&lt;&gt;0,$L108,0)</f>
        <v>0</v>
      </c>
      <c r="CY108" s="61">
        <f>IF(COUNTIF(Setup_Hierarchy!$J$95:$IV$95,"="&amp;$K108)&lt;&gt;0,$L108,0)</f>
        <v>0</v>
      </c>
      <c r="CZ108" s="61">
        <f>IF(COUNTIF(Setup_Hierarchy!$J$96:$IV$96,"="&amp;$K108)&lt;&gt;0,$L108,0)</f>
        <v>0</v>
      </c>
      <c r="DA108" s="61">
        <f>IF(COUNTIF(Setup_Hierarchy!$J$97:$IV$97,"="&amp;$K108)&lt;&gt;0,$L108,0)</f>
        <v>0</v>
      </c>
      <c r="DB108" s="61">
        <f>IF(COUNTIF(Setup_Hierarchy!$J$98:$IV$98,"="&amp;$K108)&lt;&gt;0,$L108,0)</f>
        <v>0</v>
      </c>
      <c r="DC108" s="61">
        <f>IF(COUNTIF(Setup_Hierarchy!$J$99:$IV$99,"="&amp;$K108)&lt;&gt;0,$L108,0)</f>
        <v>0</v>
      </c>
      <c r="DD108" s="61">
        <f>IF(COUNTIF(Setup_Hierarchy!$J$100:$IV$100,"="&amp;$K108)&lt;&gt;0,$L108,0)</f>
        <v>0</v>
      </c>
      <c r="DE108" s="61">
        <f>IF(COUNTIF(Setup_Hierarchy!$J$101:$IV$101,"="&amp;$K108)&lt;&gt;0,$L108,0)</f>
        <v>0</v>
      </c>
      <c r="DF108" s="61">
        <f>IF(COUNTIF(Setup_Hierarchy!$J$102:$IV$102,"="&amp;$K108)&lt;&gt;0,$L108,0)</f>
        <v>0</v>
      </c>
      <c r="DG108" s="61">
        <f>IF(COUNTIF(Setup_Hierarchy!$J$103:$IV$103,"="&amp;$K108)&lt;&gt;0,$L108,0)</f>
        <v>0</v>
      </c>
      <c r="DH108" s="61">
        <f>IF(COUNTIF(Setup_Hierarchy!$J$104:$IV$104,"="&amp;$K108)&lt;&gt;0,$L108,0)</f>
        <v>0</v>
      </c>
      <c r="DI108" s="61">
        <f>IF(COUNTIF(Setup_Hierarchy!$J$105:$IV$105,"="&amp;$K108)&lt;&gt;0,$L108,0)</f>
        <v>0</v>
      </c>
      <c r="DJ108" s="61">
        <f>IF(COUNTIF(Setup_Hierarchy!$J$106:$IV$106,"="&amp;$K108)&lt;&gt;0,$L108,0)</f>
        <v>0</v>
      </c>
      <c r="DK108" s="61">
        <f>IF(COUNTIF(Setup_Hierarchy!$J$107:$IV$107,"="&amp;$K108)&lt;&gt;0,$L108,0)</f>
        <v>0</v>
      </c>
      <c r="DL108" s="61">
        <f>IF(COUNTIF(Setup_Hierarchy!$J$108:$IV$108,"="&amp;$K108)&lt;&gt;0,$L108,0)</f>
        <v>0</v>
      </c>
      <c r="DM108" s="61">
        <f>IF(COUNTIF(Setup_Hierarchy!$J$109:$IV$109,"="&amp;$K108)&lt;&gt;0,$L108,0)</f>
        <v>0</v>
      </c>
      <c r="DN108" s="61">
        <f>IF(COUNTIF(Setup_Hierarchy!$J$110:$IV$110,"="&amp;$K108)&lt;&gt;0,$L108,0)</f>
        <v>0</v>
      </c>
      <c r="DO108" s="61">
        <f>IF(COUNTIF(Setup_Hierarchy!$J$111:$IV$111,"="&amp;$K108)&lt;&gt;0,$L108,0)</f>
        <v>0</v>
      </c>
      <c r="DP108" s="61">
        <f>IF(COUNTIF(Setup_Hierarchy!$J$112:$IV$112,"="&amp;$K108)&lt;&gt;0,$L108,0)</f>
        <v>0</v>
      </c>
      <c r="DQ108" s="61">
        <f>IF(COUNTIF(Setup_Hierarchy!$J$113:$IV$113,"="&amp;$K108)&lt;&gt;0,$L108,0)</f>
        <v>0</v>
      </c>
      <c r="DR108" s="61">
        <f>IF(COUNTIF(Setup_Hierarchy!$J$114:$IV$114,"="&amp;$K108)&lt;&gt;0,$L108,0)</f>
        <v>0</v>
      </c>
      <c r="DS108" s="61">
        <f>IF(COUNTIF(Setup_Hierarchy!$J$115:$IV$115,"="&amp;$K108)&lt;&gt;0,$L108,0)</f>
        <v>0</v>
      </c>
      <c r="DT108" s="61">
        <f>IF(COUNTIF(Setup_Hierarchy!$J$116:$IV$116,"="&amp;$K108)&lt;&gt;0,$L108,0)</f>
        <v>0</v>
      </c>
    </row>
    <row r="109" spans="2:124" x14ac:dyDescent="0.2">
      <c r="B109" t="s">
        <v>43</v>
      </c>
      <c r="C109">
        <v>10</v>
      </c>
      <c r="D109" t="s">
        <v>18</v>
      </c>
      <c r="E109" t="s">
        <v>369</v>
      </c>
      <c r="F109" t="s">
        <v>525</v>
      </c>
      <c r="G109" t="s">
        <v>531</v>
      </c>
      <c r="H109" t="s">
        <v>35</v>
      </c>
      <c r="I109">
        <v>6.6474000000000005E-2</v>
      </c>
      <c r="J109">
        <v>-0.109224</v>
      </c>
      <c r="K109">
        <v>677</v>
      </c>
      <c r="L109">
        <v>-490.53</v>
      </c>
      <c r="M109" s="61">
        <f>IF(COUNTIF(Setup_Hierarchy!$J$5:$IV$5,"="&amp;$K109)&lt;&gt;0,$L109,0)</f>
        <v>-490.53</v>
      </c>
      <c r="N109" s="61">
        <f>IF(COUNTIF(Setup_Hierarchy!$J$6:$IV$6,"="&amp;$K109)&lt;&gt;0,$L109,0)</f>
        <v>-490.53</v>
      </c>
      <c r="O109" s="61">
        <f>IF(COUNTIF(Setup_Hierarchy!$J$7:$IV$7,"="&amp;$K109)&lt;&gt;0,$L109,0)</f>
        <v>-490.53</v>
      </c>
      <c r="P109" s="61">
        <f>IF(COUNTIF(Setup_Hierarchy!$J$8:$IV$8,"="&amp;$K109)&lt;&gt;0,$L109,0)</f>
        <v>-490.53</v>
      </c>
      <c r="Q109" s="61">
        <f>IF(COUNTIF(Setup_Hierarchy!$J$9:$IV$9,"="&amp;$K109)&lt;&gt;0,$L109,0)</f>
        <v>-490.53</v>
      </c>
      <c r="R109" s="61">
        <f>IF(COUNTIF(Setup_Hierarchy!$J$10:$IV$10,"="&amp;$K109)&lt;&gt;0,$L109,0)</f>
        <v>0</v>
      </c>
      <c r="S109" s="61">
        <f>IF(COUNTIF(Setup_Hierarchy!$J$11:$IV$11,"="&amp;$K109)&lt;&gt;0,$L109,0)</f>
        <v>0</v>
      </c>
      <c r="T109" s="61">
        <f>IF(COUNTIF(Setup_Hierarchy!$J$12:$IV$12,"="&amp;$K109)&lt;&gt;0,$L109,0)</f>
        <v>0</v>
      </c>
      <c r="U109" s="61">
        <f>IF(COUNTIF(Setup_Hierarchy!$J$13:$IV$13,"="&amp;$K109)&lt;&gt;0,$L109,0)</f>
        <v>0</v>
      </c>
      <c r="V109" s="61">
        <f>IF(COUNTIF(Setup_Hierarchy!$J$14:$IV$14,"="&amp;$K109)&lt;&gt;0,$L109,0)</f>
        <v>0</v>
      </c>
      <c r="W109" s="61">
        <f>IF(COUNTIF(Setup_Hierarchy!$J$15:$IV$15,"="&amp;$K109)&lt;&gt;0,$L109,0)</f>
        <v>0</v>
      </c>
      <c r="X109" s="61">
        <f>IF(COUNTIF(Setup_Hierarchy!$J$16:$IV$16,"="&amp;$K109)&lt;&gt;0,$L109,0)</f>
        <v>0</v>
      </c>
      <c r="Y109" s="61">
        <f>IF(COUNTIF(Setup_Hierarchy!$J$17:$IV$17,"="&amp;$K109)&lt;&gt;0,$L109,0)</f>
        <v>0</v>
      </c>
      <c r="Z109" s="61">
        <f>IF(COUNTIF(Setup_Hierarchy!$J$18:$IV$18,"="&amp;$K109)&lt;&gt;0,$L109,0)</f>
        <v>0</v>
      </c>
      <c r="AA109" s="61">
        <f>IF(COUNTIF(Setup_Hierarchy!$J$19:$IV$19,"="&amp;$K109)&lt;&gt;0,$L109,0)</f>
        <v>0</v>
      </c>
      <c r="AB109" s="61">
        <f>IF(COUNTIF(Setup_Hierarchy!$J$20:$IV$20,"="&amp;$K109)&lt;&gt;0,$L109,0)</f>
        <v>0</v>
      </c>
      <c r="AC109" s="61">
        <f>IF(COUNTIF(Setup_Hierarchy!$J$21:$IV$21,"="&amp;$K109)&lt;&gt;0,$L109,0)</f>
        <v>-490.53</v>
      </c>
      <c r="AD109" s="61">
        <f>IF(COUNTIF(Setup_Hierarchy!$J$22:$IV$22,"="&amp;$K109)&lt;&gt;0,$L109,0)</f>
        <v>-490.53</v>
      </c>
      <c r="AE109" s="61">
        <f>IF(COUNTIF(Setup_Hierarchy!$J$23:$IV$23,"="&amp;$K109)&lt;&gt;0,$L109,0)</f>
        <v>0</v>
      </c>
      <c r="AF109" s="61">
        <f>IF(COUNTIF(Setup_Hierarchy!$J$24:$IV$24,"="&amp;$K109)&lt;&gt;0,$L109,0)</f>
        <v>0</v>
      </c>
      <c r="AG109" s="61">
        <f>IF(COUNTIF(Setup_Hierarchy!$J$25:$IV$25,"="&amp;$K109)&lt;&gt;0,$L109,0)</f>
        <v>0</v>
      </c>
      <c r="AH109" s="61">
        <f>IF(COUNTIF(Setup_Hierarchy!$J$26:$IV$26,"="&amp;$K109)&lt;&gt;0,$L109,0)</f>
        <v>0</v>
      </c>
      <c r="AI109" s="61">
        <f>IF(COUNTIF(Setup_Hierarchy!$J$27:$IV$27,"="&amp;$K109)&lt;&gt;0,$L109,0)</f>
        <v>0</v>
      </c>
      <c r="AJ109" s="61">
        <f>IF(COUNTIF(Setup_Hierarchy!$J$28:$IV$28,"="&amp;$K109)&lt;&gt;0,$L109,0)</f>
        <v>0</v>
      </c>
      <c r="AK109" s="61">
        <f>IF(COUNTIF(Setup_Hierarchy!$J$29:$IV$29,"="&amp;$K109)&lt;&gt;0,$L109,0)</f>
        <v>0</v>
      </c>
      <c r="AL109" s="61">
        <f>IF(COUNTIF(Setup_Hierarchy!$J$30:$IV$30,"="&amp;$K109)&lt;&gt;0,$L109,0)</f>
        <v>0</v>
      </c>
      <c r="AM109" s="61">
        <f>IF(COUNTIF(Setup_Hierarchy!$J$31:$IV$31,"="&amp;$K109)&lt;&gt;0,$L109,0)</f>
        <v>0</v>
      </c>
      <c r="AN109" s="61">
        <f>IF(COUNTIF(Setup_Hierarchy!$J$32:$IV$32,"="&amp;$K109)&lt;&gt;0,$L109,0)</f>
        <v>0</v>
      </c>
      <c r="AO109" s="61">
        <f>IF(COUNTIF(Setup_Hierarchy!$J$33:$IV$33,"="&amp;$K109)&lt;&gt;0,$L109,0)</f>
        <v>0</v>
      </c>
      <c r="AP109" s="61">
        <f>IF(COUNTIF(Setup_Hierarchy!$J$34:$IV$34,"="&amp;$K109)&lt;&gt;0,$L109,0)</f>
        <v>0</v>
      </c>
      <c r="AQ109" s="61">
        <f>IF(COUNTIF(Setup_Hierarchy!$J$35:$IV$35,"="&amp;$K109)&lt;&gt;0,$L109,0)</f>
        <v>0</v>
      </c>
      <c r="AR109" s="61">
        <f>IF(COUNTIF(Setup_Hierarchy!$J$36:$IV$36,"="&amp;$K109)&lt;&gt;0,$L109,0)</f>
        <v>0</v>
      </c>
      <c r="AS109" s="61">
        <f>IF(COUNTIF(Setup_Hierarchy!$J$37:$IV$37,"="&amp;$K109)&lt;&gt;0,$L109,0)</f>
        <v>0</v>
      </c>
      <c r="AT109" s="61">
        <f>IF(COUNTIF(Setup_Hierarchy!$J$38:$IV$38,"="&amp;$K109)&lt;&gt;0,$L109,0)</f>
        <v>0</v>
      </c>
      <c r="AU109" s="61">
        <f>IF(COUNTIF(Setup_Hierarchy!$J$39:$IV$39,"="&amp;$K109)&lt;&gt;0,$L109,0)</f>
        <v>0</v>
      </c>
      <c r="AV109" s="61">
        <f>IF(COUNTIF(Setup_Hierarchy!$J$40:$IV$40,"="&amp;$K109)&lt;&gt;0,$L109,0)</f>
        <v>0</v>
      </c>
      <c r="AW109" s="61">
        <f>IF(COUNTIF(Setup_Hierarchy!$J$41:$IV$41,"="&amp;$K109)&lt;&gt;0,$L109,0)</f>
        <v>0</v>
      </c>
      <c r="AX109" s="61">
        <f>IF(COUNTIF(Setup_Hierarchy!$J$42:$IV$42,"="&amp;$K109)&lt;&gt;0,$L109,0)</f>
        <v>0</v>
      </c>
      <c r="AY109" s="61">
        <f>IF(COUNTIF(Setup_Hierarchy!$J$43:$IV$43,"="&amp;$K109)&lt;&gt;0,$L109,0)</f>
        <v>0</v>
      </c>
      <c r="AZ109" s="61">
        <f>IF(COUNTIF(Setup_Hierarchy!$J$44:$IV$44,"="&amp;$K109)&lt;&gt;0,$L109,0)</f>
        <v>0</v>
      </c>
      <c r="BA109" s="61">
        <f>IF(COUNTIF(Setup_Hierarchy!$J$45:$IV$45,"="&amp;$K109)&lt;&gt;0,$L109,0)</f>
        <v>0</v>
      </c>
      <c r="BB109" s="61">
        <f>IF(COUNTIF(Setup_Hierarchy!$J$46:$IV$46,"="&amp;$K109)&lt;&gt;0,$L109,0)</f>
        <v>0</v>
      </c>
      <c r="BC109" s="61">
        <f>IF(COUNTIF(Setup_Hierarchy!$J$47:$IV$47,"="&amp;$K109)&lt;&gt;0,$L109,0)</f>
        <v>0</v>
      </c>
      <c r="BD109" s="61">
        <f>IF(COUNTIF(Setup_Hierarchy!$J$48:$IV$48,"="&amp;$K109)&lt;&gt;0,$L109,0)</f>
        <v>0</v>
      </c>
      <c r="BE109" s="61">
        <f>IF(COUNTIF(Setup_Hierarchy!$J$49:$IV$49,"="&amp;$K109)&lt;&gt;0,$L109,0)</f>
        <v>0</v>
      </c>
      <c r="BF109" s="61">
        <f>IF(COUNTIF(Setup_Hierarchy!$J$50:$IV$50,"="&amp;$K109)&lt;&gt;0,$L109,0)</f>
        <v>0</v>
      </c>
      <c r="BG109" s="61">
        <f>IF(COUNTIF(Setup_Hierarchy!$J$51:$IV$51,"="&amp;$K109)&lt;&gt;0,$L109,0)</f>
        <v>0</v>
      </c>
      <c r="BH109" s="61">
        <f>IF(COUNTIF(Setup_Hierarchy!$J$52:$IV$52,"="&amp;$K109)&lt;&gt;0,$L109,0)</f>
        <v>0</v>
      </c>
      <c r="BI109" s="61">
        <f>IF(COUNTIF(Setup_Hierarchy!$J$53:$IV$53,"="&amp;$K109)&lt;&gt;0,$L109,0)</f>
        <v>0</v>
      </c>
      <c r="BJ109" s="61">
        <f>IF(COUNTIF(Setup_Hierarchy!$J$54:$IV$54,"="&amp;$K109)&lt;&gt;0,$L109,0)</f>
        <v>0</v>
      </c>
      <c r="BK109" s="61">
        <f>IF(COUNTIF(Setup_Hierarchy!$J$55:$IV$55,"="&amp;$K109)&lt;&gt;0,$L109,0)</f>
        <v>0</v>
      </c>
      <c r="BL109" s="61">
        <f>IF(COUNTIF(Setup_Hierarchy!$J$56:$IV$56,"="&amp;$K109)&lt;&gt;0,$L109,0)</f>
        <v>0</v>
      </c>
      <c r="BM109" s="61">
        <f>IF(COUNTIF(Setup_Hierarchy!$J$57:$IV$57,"="&amp;$K109)&lt;&gt;0,$L109,0)</f>
        <v>0</v>
      </c>
      <c r="BN109" s="61">
        <f>IF(COUNTIF(Setup_Hierarchy!$J$58:$IV$58,"="&amp;$K109)&lt;&gt;0,$L109,0)</f>
        <v>0</v>
      </c>
      <c r="BO109" s="61">
        <f>IF(COUNTIF(Setup_Hierarchy!$J$59:$IV$59,"="&amp;$K109)&lt;&gt;0,$L109,0)</f>
        <v>0</v>
      </c>
      <c r="BP109" s="61">
        <f>IF(COUNTIF(Setup_Hierarchy!$J$60:$IV$60,"="&amp;$K109)&lt;&gt;0,$L109,0)</f>
        <v>0</v>
      </c>
      <c r="BQ109" s="61">
        <f>IF(COUNTIF(Setup_Hierarchy!$J$61:$IV$61,"="&amp;$K109)&lt;&gt;0,$L109,0)</f>
        <v>0</v>
      </c>
      <c r="BR109" s="61">
        <f>IF(COUNTIF(Setup_Hierarchy!$J$62:$IV$62,"="&amp;$K109)&lt;&gt;0,$L109,0)</f>
        <v>0</v>
      </c>
      <c r="BS109" s="61">
        <f>IF(COUNTIF(Setup_Hierarchy!$J$63:$IV$63,"="&amp;$K109)&lt;&gt;0,$L109,0)</f>
        <v>0</v>
      </c>
      <c r="BT109" s="61">
        <f>IF(COUNTIF(Setup_Hierarchy!$J$64:$IV$64,"="&amp;$K109)&lt;&gt;0,$L109,0)</f>
        <v>0</v>
      </c>
      <c r="BU109" s="61">
        <f>IF(COUNTIF(Setup_Hierarchy!$J$65:$IV$65,"="&amp;$K109)&lt;&gt;0,$L109,0)</f>
        <v>0</v>
      </c>
      <c r="BV109" s="61">
        <f>IF(COUNTIF(Setup_Hierarchy!$J$66:$IV$66,"="&amp;$K109)&lt;&gt;0,$L109,0)</f>
        <v>0</v>
      </c>
      <c r="BW109" s="61">
        <f>IF(COUNTIF(Setup_Hierarchy!$J$67:$IV$67,"="&amp;$K109)&lt;&gt;0,$L109,0)</f>
        <v>0</v>
      </c>
      <c r="BX109" s="61">
        <f>IF(COUNTIF(Setup_Hierarchy!$J$68:$IV$68,"="&amp;$K109)&lt;&gt;0,$L109,0)</f>
        <v>0</v>
      </c>
      <c r="BY109" s="61">
        <f>IF(COUNTIF(Setup_Hierarchy!$J$69:$IV$69,"="&amp;$K109)&lt;&gt;0,$L109,0)</f>
        <v>0</v>
      </c>
      <c r="BZ109" s="61">
        <f>IF(COUNTIF(Setup_Hierarchy!$J$70:$IV$70,"="&amp;$K109)&lt;&gt;0,$L109,0)</f>
        <v>0</v>
      </c>
      <c r="CA109" s="61">
        <f>IF(COUNTIF(Setup_Hierarchy!$J$71:$IV$71,"="&amp;$K109)&lt;&gt;0,$L109,0)</f>
        <v>0</v>
      </c>
      <c r="CB109" s="61">
        <f>IF(COUNTIF(Setup_Hierarchy!$J$72:$IV$72,"="&amp;$K109)&lt;&gt;0,$L109,0)</f>
        <v>0</v>
      </c>
      <c r="CC109" s="61">
        <f>IF(COUNTIF(Setup_Hierarchy!$J$73:$IV$73,"="&amp;$K109)&lt;&gt;0,$L109,0)</f>
        <v>0</v>
      </c>
      <c r="CD109" s="61">
        <f>IF(COUNTIF(Setup_Hierarchy!$J$74:$IV$74,"="&amp;$K109)&lt;&gt;0,$L109,0)</f>
        <v>0</v>
      </c>
      <c r="CE109" s="61">
        <f>IF(COUNTIF(Setup_Hierarchy!$J$75:$IV$75,"="&amp;$K109)&lt;&gt;0,$L109,0)</f>
        <v>0</v>
      </c>
      <c r="CF109" s="61">
        <f>IF(COUNTIF(Setup_Hierarchy!$J$76:$IV$76,"="&amp;$K109)&lt;&gt;0,$L109,0)</f>
        <v>0</v>
      </c>
      <c r="CG109" s="61">
        <f>IF(COUNTIF(Setup_Hierarchy!$J$77:$IV$77,"="&amp;$K109)&lt;&gt;0,$L109,0)</f>
        <v>0</v>
      </c>
      <c r="CH109" s="61">
        <f>IF(COUNTIF(Setup_Hierarchy!$J$78:$IV$78,"="&amp;$K109)&lt;&gt;0,$L109,0)</f>
        <v>0</v>
      </c>
      <c r="CI109" s="61">
        <f>IF(COUNTIF(Setup_Hierarchy!$J$79:$IV$79,"="&amp;$K109)&lt;&gt;0,$L109,0)</f>
        <v>0</v>
      </c>
      <c r="CJ109" s="61">
        <f>IF(COUNTIF(Setup_Hierarchy!$J$80:$IV$80,"="&amp;$K109)&lt;&gt;0,$L109,0)</f>
        <v>0</v>
      </c>
      <c r="CK109" s="61">
        <f>IF(COUNTIF(Setup_Hierarchy!$J$81:$IV$81,"="&amp;$K109)&lt;&gt;0,$L109,0)</f>
        <v>0</v>
      </c>
      <c r="CL109" s="61">
        <f>IF(COUNTIF(Setup_Hierarchy!$J$82:$IV$82,"="&amp;$K109)&lt;&gt;0,$L109,0)</f>
        <v>0</v>
      </c>
      <c r="CM109" s="61">
        <f>IF(COUNTIF(Setup_Hierarchy!$J$83:$IV$83,"="&amp;$K109)&lt;&gt;0,$L109,0)</f>
        <v>0</v>
      </c>
      <c r="CN109" s="61">
        <f>IF(COUNTIF(Setup_Hierarchy!$J$84:$IV$84,"="&amp;$K109)&lt;&gt;0,$L109,0)</f>
        <v>0</v>
      </c>
      <c r="CO109" s="61">
        <f>IF(COUNTIF(Setup_Hierarchy!$J$85:$IV$85,"="&amp;$K109)&lt;&gt;0,$L109,0)</f>
        <v>0</v>
      </c>
      <c r="CP109" s="61">
        <f>IF(COUNTIF(Setup_Hierarchy!$J$86:$IV$86,"="&amp;$K109)&lt;&gt;0,$L109,0)</f>
        <v>0</v>
      </c>
      <c r="CQ109" s="61">
        <f>IF(COUNTIF(Setup_Hierarchy!$J$87:$IV$87,"="&amp;$K109)&lt;&gt;0,$L109,0)</f>
        <v>0</v>
      </c>
      <c r="CR109" s="61">
        <f>IF(COUNTIF(Setup_Hierarchy!$J$88:$IV$88,"="&amp;$K109)&lt;&gt;0,$L109,0)</f>
        <v>0</v>
      </c>
      <c r="CS109" s="61">
        <f>IF(COUNTIF(Setup_Hierarchy!$J$89:$IV$89,"="&amp;$K109)&lt;&gt;0,$L109,0)</f>
        <v>0</v>
      </c>
      <c r="CT109" s="61">
        <f>IF(COUNTIF(Setup_Hierarchy!$J$90:$IV$90,"="&amp;$K109)&lt;&gt;0,$L109,0)</f>
        <v>0</v>
      </c>
      <c r="CU109" s="61">
        <f>IF(COUNTIF(Setup_Hierarchy!$J$91:$IV$91,"="&amp;$K109)&lt;&gt;0,$L109,0)</f>
        <v>0</v>
      </c>
      <c r="CV109" s="61">
        <f>IF(COUNTIF(Setup_Hierarchy!$J$92:$IV$92,"="&amp;$K109)&lt;&gt;0,$L109,0)</f>
        <v>0</v>
      </c>
      <c r="CW109" s="61">
        <f>IF(COUNTIF(Setup_Hierarchy!$J$93:$IV$93,"="&amp;$K109)&lt;&gt;0,$L109,0)</f>
        <v>0</v>
      </c>
      <c r="CX109" s="61">
        <f>IF(COUNTIF(Setup_Hierarchy!$J$94:$IV$94,"="&amp;$K109)&lt;&gt;0,$L109,0)</f>
        <v>0</v>
      </c>
      <c r="CY109" s="61">
        <f>IF(COUNTIF(Setup_Hierarchy!$J$95:$IV$95,"="&amp;$K109)&lt;&gt;0,$L109,0)</f>
        <v>0</v>
      </c>
      <c r="CZ109" s="61">
        <f>IF(COUNTIF(Setup_Hierarchy!$J$96:$IV$96,"="&amp;$K109)&lt;&gt;0,$L109,0)</f>
        <v>0</v>
      </c>
      <c r="DA109" s="61">
        <f>IF(COUNTIF(Setup_Hierarchy!$J$97:$IV$97,"="&amp;$K109)&lt;&gt;0,$L109,0)</f>
        <v>0</v>
      </c>
      <c r="DB109" s="61">
        <f>IF(COUNTIF(Setup_Hierarchy!$J$98:$IV$98,"="&amp;$K109)&lt;&gt;0,$L109,0)</f>
        <v>0</v>
      </c>
      <c r="DC109" s="61">
        <f>IF(COUNTIF(Setup_Hierarchy!$J$99:$IV$99,"="&amp;$K109)&lt;&gt;0,$L109,0)</f>
        <v>0</v>
      </c>
      <c r="DD109" s="61">
        <f>IF(COUNTIF(Setup_Hierarchy!$J$100:$IV$100,"="&amp;$K109)&lt;&gt;0,$L109,0)</f>
        <v>0</v>
      </c>
      <c r="DE109" s="61">
        <f>IF(COUNTIF(Setup_Hierarchy!$J$101:$IV$101,"="&amp;$K109)&lt;&gt;0,$L109,0)</f>
        <v>0</v>
      </c>
      <c r="DF109" s="61">
        <f>IF(COUNTIF(Setup_Hierarchy!$J$102:$IV$102,"="&amp;$K109)&lt;&gt;0,$L109,0)</f>
        <v>0</v>
      </c>
      <c r="DG109" s="61">
        <f>IF(COUNTIF(Setup_Hierarchy!$J$103:$IV$103,"="&amp;$K109)&lt;&gt;0,$L109,0)</f>
        <v>0</v>
      </c>
      <c r="DH109" s="61">
        <f>IF(COUNTIF(Setup_Hierarchy!$J$104:$IV$104,"="&amp;$K109)&lt;&gt;0,$L109,0)</f>
        <v>0</v>
      </c>
      <c r="DI109" s="61">
        <f>IF(COUNTIF(Setup_Hierarchy!$J$105:$IV$105,"="&amp;$K109)&lt;&gt;0,$L109,0)</f>
        <v>0</v>
      </c>
      <c r="DJ109" s="61">
        <f>IF(COUNTIF(Setup_Hierarchy!$J$106:$IV$106,"="&amp;$K109)&lt;&gt;0,$L109,0)</f>
        <v>0</v>
      </c>
      <c r="DK109" s="61">
        <f>IF(COUNTIF(Setup_Hierarchy!$J$107:$IV$107,"="&amp;$K109)&lt;&gt;0,$L109,0)</f>
        <v>0</v>
      </c>
      <c r="DL109" s="61">
        <f>IF(COUNTIF(Setup_Hierarchy!$J$108:$IV$108,"="&amp;$K109)&lt;&gt;0,$L109,0)</f>
        <v>0</v>
      </c>
      <c r="DM109" s="61">
        <f>IF(COUNTIF(Setup_Hierarchy!$J$109:$IV$109,"="&amp;$K109)&lt;&gt;0,$L109,0)</f>
        <v>0</v>
      </c>
      <c r="DN109" s="61">
        <f>IF(COUNTIF(Setup_Hierarchy!$J$110:$IV$110,"="&amp;$K109)&lt;&gt;0,$L109,0)</f>
        <v>0</v>
      </c>
      <c r="DO109" s="61">
        <f>IF(COUNTIF(Setup_Hierarchy!$J$111:$IV$111,"="&amp;$K109)&lt;&gt;0,$L109,0)</f>
        <v>0</v>
      </c>
      <c r="DP109" s="61">
        <f>IF(COUNTIF(Setup_Hierarchy!$J$112:$IV$112,"="&amp;$K109)&lt;&gt;0,$L109,0)</f>
        <v>0</v>
      </c>
      <c r="DQ109" s="61">
        <f>IF(COUNTIF(Setup_Hierarchy!$J$113:$IV$113,"="&amp;$K109)&lt;&gt;0,$L109,0)</f>
        <v>0</v>
      </c>
      <c r="DR109" s="61">
        <f>IF(COUNTIF(Setup_Hierarchy!$J$114:$IV$114,"="&amp;$K109)&lt;&gt;0,$L109,0)</f>
        <v>0</v>
      </c>
      <c r="DS109" s="61">
        <f>IF(COUNTIF(Setup_Hierarchy!$J$115:$IV$115,"="&amp;$K109)&lt;&gt;0,$L109,0)</f>
        <v>0</v>
      </c>
      <c r="DT109" s="61">
        <f>IF(COUNTIF(Setup_Hierarchy!$J$116:$IV$116,"="&amp;$K109)&lt;&gt;0,$L109,0)</f>
        <v>0</v>
      </c>
    </row>
    <row r="110" spans="2:124" x14ac:dyDescent="0.2">
      <c r="B110" t="s">
        <v>43</v>
      </c>
      <c r="C110">
        <v>10</v>
      </c>
      <c r="D110" t="s">
        <v>18</v>
      </c>
      <c r="E110" t="s">
        <v>369</v>
      </c>
      <c r="F110" t="s">
        <v>525</v>
      </c>
      <c r="G110" t="s">
        <v>531</v>
      </c>
      <c r="H110" t="s">
        <v>35</v>
      </c>
      <c r="I110">
        <v>6.6474000000000005E-2</v>
      </c>
      <c r="J110">
        <v>-0.109224</v>
      </c>
      <c r="K110">
        <v>679</v>
      </c>
      <c r="L110">
        <v>21.68</v>
      </c>
      <c r="M110" s="61">
        <f>IF(COUNTIF(Setup_Hierarchy!$J$5:$IV$5,"="&amp;$K110)&lt;&gt;0,$L110,0)</f>
        <v>21.68</v>
      </c>
      <c r="N110" s="61">
        <f>IF(COUNTIF(Setup_Hierarchy!$J$6:$IV$6,"="&amp;$K110)&lt;&gt;0,$L110,0)</f>
        <v>21.68</v>
      </c>
      <c r="O110" s="61">
        <f>IF(COUNTIF(Setup_Hierarchy!$J$7:$IV$7,"="&amp;$K110)&lt;&gt;0,$L110,0)</f>
        <v>21.68</v>
      </c>
      <c r="P110" s="61">
        <f>IF(COUNTIF(Setup_Hierarchy!$J$8:$IV$8,"="&amp;$K110)&lt;&gt;0,$L110,0)</f>
        <v>21.68</v>
      </c>
      <c r="Q110" s="61">
        <f>IF(COUNTIF(Setup_Hierarchy!$J$9:$IV$9,"="&amp;$K110)&lt;&gt;0,$L110,0)</f>
        <v>21.68</v>
      </c>
      <c r="R110" s="61">
        <f>IF(COUNTIF(Setup_Hierarchy!$J$10:$IV$10,"="&amp;$K110)&lt;&gt;0,$L110,0)</f>
        <v>0</v>
      </c>
      <c r="S110" s="61">
        <f>IF(COUNTIF(Setup_Hierarchy!$J$11:$IV$11,"="&amp;$K110)&lt;&gt;0,$L110,0)</f>
        <v>0</v>
      </c>
      <c r="T110" s="61">
        <f>IF(COUNTIF(Setup_Hierarchy!$J$12:$IV$12,"="&amp;$K110)&lt;&gt;0,$L110,0)</f>
        <v>0</v>
      </c>
      <c r="U110" s="61">
        <f>IF(COUNTIF(Setup_Hierarchy!$J$13:$IV$13,"="&amp;$K110)&lt;&gt;0,$L110,0)</f>
        <v>0</v>
      </c>
      <c r="V110" s="61">
        <f>IF(COUNTIF(Setup_Hierarchy!$J$14:$IV$14,"="&amp;$K110)&lt;&gt;0,$L110,0)</f>
        <v>21.68</v>
      </c>
      <c r="W110" s="61">
        <f>IF(COUNTIF(Setup_Hierarchy!$J$15:$IV$15,"="&amp;$K110)&lt;&gt;0,$L110,0)</f>
        <v>21.68</v>
      </c>
      <c r="X110" s="61">
        <f>IF(COUNTIF(Setup_Hierarchy!$J$16:$IV$16,"="&amp;$K110)&lt;&gt;0,$L110,0)</f>
        <v>0</v>
      </c>
      <c r="Y110" s="61">
        <f>IF(COUNTIF(Setup_Hierarchy!$J$17:$IV$17,"="&amp;$K110)&lt;&gt;0,$L110,0)</f>
        <v>0</v>
      </c>
      <c r="Z110" s="61">
        <f>IF(COUNTIF(Setup_Hierarchy!$J$18:$IV$18,"="&amp;$K110)&lt;&gt;0,$L110,0)</f>
        <v>0</v>
      </c>
      <c r="AA110" s="61">
        <f>IF(COUNTIF(Setup_Hierarchy!$J$19:$IV$19,"="&amp;$K110)&lt;&gt;0,$L110,0)</f>
        <v>0</v>
      </c>
      <c r="AB110" s="61">
        <f>IF(COUNTIF(Setup_Hierarchy!$J$20:$IV$20,"="&amp;$K110)&lt;&gt;0,$L110,0)</f>
        <v>0</v>
      </c>
      <c r="AC110" s="61">
        <f>IF(COUNTIF(Setup_Hierarchy!$J$21:$IV$21,"="&amp;$K110)&lt;&gt;0,$L110,0)</f>
        <v>0</v>
      </c>
      <c r="AD110" s="61">
        <f>IF(COUNTIF(Setup_Hierarchy!$J$22:$IV$22,"="&amp;$K110)&lt;&gt;0,$L110,0)</f>
        <v>0</v>
      </c>
      <c r="AE110" s="61">
        <f>IF(COUNTIF(Setup_Hierarchy!$J$23:$IV$23,"="&amp;$K110)&lt;&gt;0,$L110,0)</f>
        <v>0</v>
      </c>
      <c r="AF110" s="61">
        <f>IF(COUNTIF(Setup_Hierarchy!$J$24:$IV$24,"="&amp;$K110)&lt;&gt;0,$L110,0)</f>
        <v>0</v>
      </c>
      <c r="AG110" s="61">
        <f>IF(COUNTIF(Setup_Hierarchy!$J$25:$IV$25,"="&amp;$K110)&lt;&gt;0,$L110,0)</f>
        <v>0</v>
      </c>
      <c r="AH110" s="61">
        <f>IF(COUNTIF(Setup_Hierarchy!$J$26:$IV$26,"="&amp;$K110)&lt;&gt;0,$L110,0)</f>
        <v>0</v>
      </c>
      <c r="AI110" s="61">
        <f>IF(COUNTIF(Setup_Hierarchy!$J$27:$IV$27,"="&amp;$K110)&lt;&gt;0,$L110,0)</f>
        <v>0</v>
      </c>
      <c r="AJ110" s="61">
        <f>IF(COUNTIF(Setup_Hierarchy!$J$28:$IV$28,"="&amp;$K110)&lt;&gt;0,$L110,0)</f>
        <v>0</v>
      </c>
      <c r="AK110" s="61">
        <f>IF(COUNTIF(Setup_Hierarchy!$J$29:$IV$29,"="&amp;$K110)&lt;&gt;0,$L110,0)</f>
        <v>0</v>
      </c>
      <c r="AL110" s="61">
        <f>IF(COUNTIF(Setup_Hierarchy!$J$30:$IV$30,"="&amp;$K110)&lt;&gt;0,$L110,0)</f>
        <v>0</v>
      </c>
      <c r="AM110" s="61">
        <f>IF(COUNTIF(Setup_Hierarchy!$J$31:$IV$31,"="&amp;$K110)&lt;&gt;0,$L110,0)</f>
        <v>0</v>
      </c>
      <c r="AN110" s="61">
        <f>IF(COUNTIF(Setup_Hierarchy!$J$32:$IV$32,"="&amp;$K110)&lt;&gt;0,$L110,0)</f>
        <v>0</v>
      </c>
      <c r="AO110" s="61">
        <f>IF(COUNTIF(Setup_Hierarchy!$J$33:$IV$33,"="&amp;$K110)&lt;&gt;0,$L110,0)</f>
        <v>0</v>
      </c>
      <c r="AP110" s="61">
        <f>IF(COUNTIF(Setup_Hierarchy!$J$34:$IV$34,"="&amp;$K110)&lt;&gt;0,$L110,0)</f>
        <v>0</v>
      </c>
      <c r="AQ110" s="61">
        <f>IF(COUNTIF(Setup_Hierarchy!$J$35:$IV$35,"="&amp;$K110)&lt;&gt;0,$L110,0)</f>
        <v>0</v>
      </c>
      <c r="AR110" s="61">
        <f>IF(COUNTIF(Setup_Hierarchy!$J$36:$IV$36,"="&amp;$K110)&lt;&gt;0,$L110,0)</f>
        <v>0</v>
      </c>
      <c r="AS110" s="61">
        <f>IF(COUNTIF(Setup_Hierarchy!$J$37:$IV$37,"="&amp;$K110)&lt;&gt;0,$L110,0)</f>
        <v>0</v>
      </c>
      <c r="AT110" s="61">
        <f>IF(COUNTIF(Setup_Hierarchy!$J$38:$IV$38,"="&amp;$K110)&lt;&gt;0,$L110,0)</f>
        <v>0</v>
      </c>
      <c r="AU110" s="61">
        <f>IF(COUNTIF(Setup_Hierarchy!$J$39:$IV$39,"="&amp;$K110)&lt;&gt;0,$L110,0)</f>
        <v>0</v>
      </c>
      <c r="AV110" s="61">
        <f>IF(COUNTIF(Setup_Hierarchy!$J$40:$IV$40,"="&amp;$K110)&lt;&gt;0,$L110,0)</f>
        <v>0</v>
      </c>
      <c r="AW110" s="61">
        <f>IF(COUNTIF(Setup_Hierarchy!$J$41:$IV$41,"="&amp;$K110)&lt;&gt;0,$L110,0)</f>
        <v>0</v>
      </c>
      <c r="AX110" s="61">
        <f>IF(COUNTIF(Setup_Hierarchy!$J$42:$IV$42,"="&amp;$K110)&lt;&gt;0,$L110,0)</f>
        <v>0</v>
      </c>
      <c r="AY110" s="61">
        <f>IF(COUNTIF(Setup_Hierarchy!$J$43:$IV$43,"="&amp;$K110)&lt;&gt;0,$L110,0)</f>
        <v>0</v>
      </c>
      <c r="AZ110" s="61">
        <f>IF(COUNTIF(Setup_Hierarchy!$J$44:$IV$44,"="&amp;$K110)&lt;&gt;0,$L110,0)</f>
        <v>0</v>
      </c>
      <c r="BA110" s="61">
        <f>IF(COUNTIF(Setup_Hierarchy!$J$45:$IV$45,"="&amp;$K110)&lt;&gt;0,$L110,0)</f>
        <v>0</v>
      </c>
      <c r="BB110" s="61">
        <f>IF(COUNTIF(Setup_Hierarchy!$J$46:$IV$46,"="&amp;$K110)&lt;&gt;0,$L110,0)</f>
        <v>0</v>
      </c>
      <c r="BC110" s="61">
        <f>IF(COUNTIF(Setup_Hierarchy!$J$47:$IV$47,"="&amp;$K110)&lt;&gt;0,$L110,0)</f>
        <v>0</v>
      </c>
      <c r="BD110" s="61">
        <f>IF(COUNTIF(Setup_Hierarchy!$J$48:$IV$48,"="&amp;$K110)&lt;&gt;0,$L110,0)</f>
        <v>0</v>
      </c>
      <c r="BE110" s="61">
        <f>IF(COUNTIF(Setup_Hierarchy!$J$49:$IV$49,"="&amp;$K110)&lt;&gt;0,$L110,0)</f>
        <v>0</v>
      </c>
      <c r="BF110" s="61">
        <f>IF(COUNTIF(Setup_Hierarchy!$J$50:$IV$50,"="&amp;$K110)&lt;&gt;0,$L110,0)</f>
        <v>0</v>
      </c>
      <c r="BG110" s="61">
        <f>IF(COUNTIF(Setup_Hierarchy!$J$51:$IV$51,"="&amp;$K110)&lt;&gt;0,$L110,0)</f>
        <v>0</v>
      </c>
      <c r="BH110" s="61">
        <f>IF(COUNTIF(Setup_Hierarchy!$J$52:$IV$52,"="&amp;$K110)&lt;&gt;0,$L110,0)</f>
        <v>0</v>
      </c>
      <c r="BI110" s="61">
        <f>IF(COUNTIF(Setup_Hierarchy!$J$53:$IV$53,"="&amp;$K110)&lt;&gt;0,$L110,0)</f>
        <v>0</v>
      </c>
      <c r="BJ110" s="61">
        <f>IF(COUNTIF(Setup_Hierarchy!$J$54:$IV$54,"="&amp;$K110)&lt;&gt;0,$L110,0)</f>
        <v>0</v>
      </c>
      <c r="BK110" s="61">
        <f>IF(COUNTIF(Setup_Hierarchy!$J$55:$IV$55,"="&amp;$K110)&lt;&gt;0,$L110,0)</f>
        <v>0</v>
      </c>
      <c r="BL110" s="61">
        <f>IF(COUNTIF(Setup_Hierarchy!$J$56:$IV$56,"="&amp;$K110)&lt;&gt;0,$L110,0)</f>
        <v>0</v>
      </c>
      <c r="BM110" s="61">
        <f>IF(COUNTIF(Setup_Hierarchy!$J$57:$IV$57,"="&amp;$K110)&lt;&gt;0,$L110,0)</f>
        <v>0</v>
      </c>
      <c r="BN110" s="61">
        <f>IF(COUNTIF(Setup_Hierarchy!$J$58:$IV$58,"="&amp;$K110)&lt;&gt;0,$L110,0)</f>
        <v>0</v>
      </c>
      <c r="BO110" s="61">
        <f>IF(COUNTIF(Setup_Hierarchy!$J$59:$IV$59,"="&amp;$K110)&lt;&gt;0,$L110,0)</f>
        <v>0</v>
      </c>
      <c r="BP110" s="61">
        <f>IF(COUNTIF(Setup_Hierarchy!$J$60:$IV$60,"="&amp;$K110)&lt;&gt;0,$L110,0)</f>
        <v>0</v>
      </c>
      <c r="BQ110" s="61">
        <f>IF(COUNTIF(Setup_Hierarchy!$J$61:$IV$61,"="&amp;$K110)&lt;&gt;0,$L110,0)</f>
        <v>0</v>
      </c>
      <c r="BR110" s="61">
        <f>IF(COUNTIF(Setup_Hierarchy!$J$62:$IV$62,"="&amp;$K110)&lt;&gt;0,$L110,0)</f>
        <v>0</v>
      </c>
      <c r="BS110" s="61">
        <f>IF(COUNTIF(Setup_Hierarchy!$J$63:$IV$63,"="&amp;$K110)&lt;&gt;0,$L110,0)</f>
        <v>0</v>
      </c>
      <c r="BT110" s="61">
        <f>IF(COUNTIF(Setup_Hierarchy!$J$64:$IV$64,"="&amp;$K110)&lt;&gt;0,$L110,0)</f>
        <v>0</v>
      </c>
      <c r="BU110" s="61">
        <f>IF(COUNTIF(Setup_Hierarchy!$J$65:$IV$65,"="&amp;$K110)&lt;&gt;0,$L110,0)</f>
        <v>0</v>
      </c>
      <c r="BV110" s="61">
        <f>IF(COUNTIF(Setup_Hierarchy!$J$66:$IV$66,"="&amp;$K110)&lt;&gt;0,$L110,0)</f>
        <v>0</v>
      </c>
      <c r="BW110" s="61">
        <f>IF(COUNTIF(Setup_Hierarchy!$J$67:$IV$67,"="&amp;$K110)&lt;&gt;0,$L110,0)</f>
        <v>0</v>
      </c>
      <c r="BX110" s="61">
        <f>IF(COUNTIF(Setup_Hierarchy!$J$68:$IV$68,"="&amp;$K110)&lt;&gt;0,$L110,0)</f>
        <v>0</v>
      </c>
      <c r="BY110" s="61">
        <f>IF(COUNTIF(Setup_Hierarchy!$J$69:$IV$69,"="&amp;$K110)&lt;&gt;0,$L110,0)</f>
        <v>0</v>
      </c>
      <c r="BZ110" s="61">
        <f>IF(COUNTIF(Setup_Hierarchy!$J$70:$IV$70,"="&amp;$K110)&lt;&gt;0,$L110,0)</f>
        <v>0</v>
      </c>
      <c r="CA110" s="61">
        <f>IF(COUNTIF(Setup_Hierarchy!$J$71:$IV$71,"="&amp;$K110)&lt;&gt;0,$L110,0)</f>
        <v>0</v>
      </c>
      <c r="CB110" s="61">
        <f>IF(COUNTIF(Setup_Hierarchy!$J$72:$IV$72,"="&amp;$K110)&lt;&gt;0,$L110,0)</f>
        <v>0</v>
      </c>
      <c r="CC110" s="61">
        <f>IF(COUNTIF(Setup_Hierarchy!$J$73:$IV$73,"="&amp;$K110)&lt;&gt;0,$L110,0)</f>
        <v>0</v>
      </c>
      <c r="CD110" s="61">
        <f>IF(COUNTIF(Setup_Hierarchy!$J$74:$IV$74,"="&amp;$K110)&lt;&gt;0,$L110,0)</f>
        <v>0</v>
      </c>
      <c r="CE110" s="61">
        <f>IF(COUNTIF(Setup_Hierarchy!$J$75:$IV$75,"="&amp;$K110)&lt;&gt;0,$L110,0)</f>
        <v>0</v>
      </c>
      <c r="CF110" s="61">
        <f>IF(COUNTIF(Setup_Hierarchy!$J$76:$IV$76,"="&amp;$K110)&lt;&gt;0,$L110,0)</f>
        <v>0</v>
      </c>
      <c r="CG110" s="61">
        <f>IF(COUNTIF(Setup_Hierarchy!$J$77:$IV$77,"="&amp;$K110)&lt;&gt;0,$L110,0)</f>
        <v>0</v>
      </c>
      <c r="CH110" s="61">
        <f>IF(COUNTIF(Setup_Hierarchy!$J$78:$IV$78,"="&amp;$K110)&lt;&gt;0,$L110,0)</f>
        <v>0</v>
      </c>
      <c r="CI110" s="61">
        <f>IF(COUNTIF(Setup_Hierarchy!$J$79:$IV$79,"="&amp;$K110)&lt;&gt;0,$L110,0)</f>
        <v>0</v>
      </c>
      <c r="CJ110" s="61">
        <f>IF(COUNTIF(Setup_Hierarchy!$J$80:$IV$80,"="&amp;$K110)&lt;&gt;0,$L110,0)</f>
        <v>0</v>
      </c>
      <c r="CK110" s="61">
        <f>IF(COUNTIF(Setup_Hierarchy!$J$81:$IV$81,"="&amp;$K110)&lt;&gt;0,$L110,0)</f>
        <v>0</v>
      </c>
      <c r="CL110" s="61">
        <f>IF(COUNTIF(Setup_Hierarchy!$J$82:$IV$82,"="&amp;$K110)&lt;&gt;0,$L110,0)</f>
        <v>0</v>
      </c>
      <c r="CM110" s="61">
        <f>IF(COUNTIF(Setup_Hierarchy!$J$83:$IV$83,"="&amp;$K110)&lt;&gt;0,$L110,0)</f>
        <v>0</v>
      </c>
      <c r="CN110" s="61">
        <f>IF(COUNTIF(Setup_Hierarchy!$J$84:$IV$84,"="&amp;$K110)&lt;&gt;0,$L110,0)</f>
        <v>0</v>
      </c>
      <c r="CO110" s="61">
        <f>IF(COUNTIF(Setup_Hierarchy!$J$85:$IV$85,"="&amp;$K110)&lt;&gt;0,$L110,0)</f>
        <v>0</v>
      </c>
      <c r="CP110" s="61">
        <f>IF(COUNTIF(Setup_Hierarchy!$J$86:$IV$86,"="&amp;$K110)&lt;&gt;0,$L110,0)</f>
        <v>0</v>
      </c>
      <c r="CQ110" s="61">
        <f>IF(COUNTIF(Setup_Hierarchy!$J$87:$IV$87,"="&amp;$K110)&lt;&gt;0,$L110,0)</f>
        <v>0</v>
      </c>
      <c r="CR110" s="61">
        <f>IF(COUNTIF(Setup_Hierarchy!$J$88:$IV$88,"="&amp;$K110)&lt;&gt;0,$L110,0)</f>
        <v>0</v>
      </c>
      <c r="CS110" s="61">
        <f>IF(COUNTIF(Setup_Hierarchy!$J$89:$IV$89,"="&amp;$K110)&lt;&gt;0,$L110,0)</f>
        <v>0</v>
      </c>
      <c r="CT110" s="61">
        <f>IF(COUNTIF(Setup_Hierarchy!$J$90:$IV$90,"="&amp;$K110)&lt;&gt;0,$L110,0)</f>
        <v>0</v>
      </c>
      <c r="CU110" s="61">
        <f>IF(COUNTIF(Setup_Hierarchy!$J$91:$IV$91,"="&amp;$K110)&lt;&gt;0,$L110,0)</f>
        <v>0</v>
      </c>
      <c r="CV110" s="61">
        <f>IF(COUNTIF(Setup_Hierarchy!$J$92:$IV$92,"="&amp;$K110)&lt;&gt;0,$L110,0)</f>
        <v>0</v>
      </c>
      <c r="CW110" s="61">
        <f>IF(COUNTIF(Setup_Hierarchy!$J$93:$IV$93,"="&amp;$K110)&lt;&gt;0,$L110,0)</f>
        <v>0</v>
      </c>
      <c r="CX110" s="61">
        <f>IF(COUNTIF(Setup_Hierarchy!$J$94:$IV$94,"="&amp;$K110)&lt;&gt;0,$L110,0)</f>
        <v>0</v>
      </c>
      <c r="CY110" s="61">
        <f>IF(COUNTIF(Setup_Hierarchy!$J$95:$IV$95,"="&amp;$K110)&lt;&gt;0,$L110,0)</f>
        <v>0</v>
      </c>
      <c r="CZ110" s="61">
        <f>IF(COUNTIF(Setup_Hierarchy!$J$96:$IV$96,"="&amp;$K110)&lt;&gt;0,$L110,0)</f>
        <v>0</v>
      </c>
      <c r="DA110" s="61">
        <f>IF(COUNTIF(Setup_Hierarchy!$J$97:$IV$97,"="&amp;$K110)&lt;&gt;0,$L110,0)</f>
        <v>0</v>
      </c>
      <c r="DB110" s="61">
        <f>IF(COUNTIF(Setup_Hierarchy!$J$98:$IV$98,"="&amp;$K110)&lt;&gt;0,$L110,0)</f>
        <v>0</v>
      </c>
      <c r="DC110" s="61">
        <f>IF(COUNTIF(Setup_Hierarchy!$J$99:$IV$99,"="&amp;$K110)&lt;&gt;0,$L110,0)</f>
        <v>0</v>
      </c>
      <c r="DD110" s="61">
        <f>IF(COUNTIF(Setup_Hierarchy!$J$100:$IV$100,"="&amp;$K110)&lt;&gt;0,$L110,0)</f>
        <v>0</v>
      </c>
      <c r="DE110" s="61">
        <f>IF(COUNTIF(Setup_Hierarchy!$J$101:$IV$101,"="&amp;$K110)&lt;&gt;0,$L110,0)</f>
        <v>0</v>
      </c>
      <c r="DF110" s="61">
        <f>IF(COUNTIF(Setup_Hierarchy!$J$102:$IV$102,"="&amp;$K110)&lt;&gt;0,$L110,0)</f>
        <v>0</v>
      </c>
      <c r="DG110" s="61">
        <f>IF(COUNTIF(Setup_Hierarchy!$J$103:$IV$103,"="&amp;$K110)&lt;&gt;0,$L110,0)</f>
        <v>0</v>
      </c>
      <c r="DH110" s="61">
        <f>IF(COUNTIF(Setup_Hierarchy!$J$104:$IV$104,"="&amp;$K110)&lt;&gt;0,$L110,0)</f>
        <v>0</v>
      </c>
      <c r="DI110" s="61">
        <f>IF(COUNTIF(Setup_Hierarchy!$J$105:$IV$105,"="&amp;$K110)&lt;&gt;0,$L110,0)</f>
        <v>0</v>
      </c>
      <c r="DJ110" s="61">
        <f>IF(COUNTIF(Setup_Hierarchy!$J$106:$IV$106,"="&amp;$K110)&lt;&gt;0,$L110,0)</f>
        <v>0</v>
      </c>
      <c r="DK110" s="61">
        <f>IF(COUNTIF(Setup_Hierarchy!$J$107:$IV$107,"="&amp;$K110)&lt;&gt;0,$L110,0)</f>
        <v>0</v>
      </c>
      <c r="DL110" s="61">
        <f>IF(COUNTIF(Setup_Hierarchy!$J$108:$IV$108,"="&amp;$K110)&lt;&gt;0,$L110,0)</f>
        <v>0</v>
      </c>
      <c r="DM110" s="61">
        <f>IF(COUNTIF(Setup_Hierarchy!$J$109:$IV$109,"="&amp;$K110)&lt;&gt;0,$L110,0)</f>
        <v>0</v>
      </c>
      <c r="DN110" s="61">
        <f>IF(COUNTIF(Setup_Hierarchy!$J$110:$IV$110,"="&amp;$K110)&lt;&gt;0,$L110,0)</f>
        <v>0</v>
      </c>
      <c r="DO110" s="61">
        <f>IF(COUNTIF(Setup_Hierarchy!$J$111:$IV$111,"="&amp;$K110)&lt;&gt;0,$L110,0)</f>
        <v>0</v>
      </c>
      <c r="DP110" s="61">
        <f>IF(COUNTIF(Setup_Hierarchy!$J$112:$IV$112,"="&amp;$K110)&lt;&gt;0,$L110,0)</f>
        <v>0</v>
      </c>
      <c r="DQ110" s="61">
        <f>IF(COUNTIF(Setup_Hierarchy!$J$113:$IV$113,"="&amp;$K110)&lt;&gt;0,$L110,0)</f>
        <v>0</v>
      </c>
      <c r="DR110" s="61">
        <f>IF(COUNTIF(Setup_Hierarchy!$J$114:$IV$114,"="&amp;$K110)&lt;&gt;0,$L110,0)</f>
        <v>0</v>
      </c>
      <c r="DS110" s="61">
        <f>IF(COUNTIF(Setup_Hierarchy!$J$115:$IV$115,"="&amp;$K110)&lt;&gt;0,$L110,0)</f>
        <v>0</v>
      </c>
      <c r="DT110" s="61">
        <f>IF(COUNTIF(Setup_Hierarchy!$J$116:$IV$116,"="&amp;$K110)&lt;&gt;0,$L110,0)</f>
        <v>0</v>
      </c>
    </row>
    <row r="111" spans="2:124" x14ac:dyDescent="0.2">
      <c r="B111" t="s">
        <v>43</v>
      </c>
      <c r="C111">
        <v>10</v>
      </c>
      <c r="D111" t="s">
        <v>18</v>
      </c>
      <c r="E111" t="s">
        <v>369</v>
      </c>
      <c r="F111" t="s">
        <v>525</v>
      </c>
      <c r="G111" t="s">
        <v>531</v>
      </c>
      <c r="H111" t="s">
        <v>35</v>
      </c>
      <c r="I111">
        <v>6.6474000000000005E-2</v>
      </c>
      <c r="J111">
        <v>-0.109224</v>
      </c>
      <c r="K111">
        <v>699</v>
      </c>
      <c r="L111">
        <v>1206.93</v>
      </c>
      <c r="M111" s="61">
        <f>IF(COUNTIF(Setup_Hierarchy!$J$5:$IV$5,"="&amp;$K111)&lt;&gt;0,$L111,0)</f>
        <v>1206.93</v>
      </c>
      <c r="N111" s="61">
        <f>IF(COUNTIF(Setup_Hierarchy!$J$6:$IV$6,"="&amp;$K111)&lt;&gt;0,$L111,0)</f>
        <v>1206.93</v>
      </c>
      <c r="O111" s="61">
        <f>IF(COUNTIF(Setup_Hierarchy!$J$7:$IV$7,"="&amp;$K111)&lt;&gt;0,$L111,0)</f>
        <v>1206.93</v>
      </c>
      <c r="P111" s="61">
        <f>IF(COUNTIF(Setup_Hierarchy!$J$8:$IV$8,"="&amp;$K111)&lt;&gt;0,$L111,0)</f>
        <v>1206.93</v>
      </c>
      <c r="Q111" s="61">
        <f>IF(COUNTIF(Setup_Hierarchy!$J$9:$IV$9,"="&amp;$K111)&lt;&gt;0,$L111,0)</f>
        <v>1206.93</v>
      </c>
      <c r="R111" s="61">
        <f>IF(COUNTIF(Setup_Hierarchy!$J$10:$IV$10,"="&amp;$K111)&lt;&gt;0,$L111,0)</f>
        <v>0</v>
      </c>
      <c r="S111" s="61">
        <f>IF(COUNTIF(Setup_Hierarchy!$J$11:$IV$11,"="&amp;$K111)&lt;&gt;0,$L111,0)</f>
        <v>0</v>
      </c>
      <c r="T111" s="61">
        <f>IF(COUNTIF(Setup_Hierarchy!$J$12:$IV$12,"="&amp;$K111)&lt;&gt;0,$L111,0)</f>
        <v>0</v>
      </c>
      <c r="U111" s="61">
        <f>IF(COUNTIF(Setup_Hierarchy!$J$13:$IV$13,"="&amp;$K111)&lt;&gt;0,$L111,0)</f>
        <v>0</v>
      </c>
      <c r="V111" s="61">
        <f>IF(COUNTIF(Setup_Hierarchy!$J$14:$IV$14,"="&amp;$K111)&lt;&gt;0,$L111,0)</f>
        <v>0</v>
      </c>
      <c r="W111" s="61">
        <f>IF(COUNTIF(Setup_Hierarchy!$J$15:$IV$15,"="&amp;$K111)&lt;&gt;0,$L111,0)</f>
        <v>0</v>
      </c>
      <c r="X111" s="61">
        <f>IF(COUNTIF(Setup_Hierarchy!$J$16:$IV$16,"="&amp;$K111)&lt;&gt;0,$L111,0)</f>
        <v>0</v>
      </c>
      <c r="Y111" s="61">
        <f>IF(COUNTIF(Setup_Hierarchy!$J$17:$IV$17,"="&amp;$K111)&lt;&gt;0,$L111,0)</f>
        <v>0</v>
      </c>
      <c r="Z111" s="61">
        <f>IF(COUNTIF(Setup_Hierarchy!$J$18:$IV$18,"="&amp;$K111)&lt;&gt;0,$L111,0)</f>
        <v>1206.93</v>
      </c>
      <c r="AA111" s="61">
        <f>IF(COUNTIF(Setup_Hierarchy!$J$19:$IV$19,"="&amp;$K111)&lt;&gt;0,$L111,0)</f>
        <v>0</v>
      </c>
      <c r="AB111" s="61">
        <f>IF(COUNTIF(Setup_Hierarchy!$J$20:$IV$20,"="&amp;$K111)&lt;&gt;0,$L111,0)</f>
        <v>1206.93</v>
      </c>
      <c r="AC111" s="61">
        <f>IF(COUNTIF(Setup_Hierarchy!$J$21:$IV$21,"="&amp;$K111)&lt;&gt;0,$L111,0)</f>
        <v>0</v>
      </c>
      <c r="AD111" s="61">
        <f>IF(COUNTIF(Setup_Hierarchy!$J$22:$IV$22,"="&amp;$K111)&lt;&gt;0,$L111,0)</f>
        <v>0</v>
      </c>
      <c r="AE111" s="61">
        <f>IF(COUNTIF(Setup_Hierarchy!$J$23:$IV$23,"="&amp;$K111)&lt;&gt;0,$L111,0)</f>
        <v>0</v>
      </c>
      <c r="AF111" s="61">
        <f>IF(COUNTIF(Setup_Hierarchy!$J$24:$IV$24,"="&amp;$K111)&lt;&gt;0,$L111,0)</f>
        <v>0</v>
      </c>
      <c r="AG111" s="61">
        <f>IF(COUNTIF(Setup_Hierarchy!$J$25:$IV$25,"="&amp;$K111)&lt;&gt;0,$L111,0)</f>
        <v>0</v>
      </c>
      <c r="AH111" s="61">
        <f>IF(COUNTIF(Setup_Hierarchy!$J$26:$IV$26,"="&amp;$K111)&lt;&gt;0,$L111,0)</f>
        <v>0</v>
      </c>
      <c r="AI111" s="61">
        <f>IF(COUNTIF(Setup_Hierarchy!$J$27:$IV$27,"="&amp;$K111)&lt;&gt;0,$L111,0)</f>
        <v>0</v>
      </c>
      <c r="AJ111" s="61">
        <f>IF(COUNTIF(Setup_Hierarchy!$J$28:$IV$28,"="&amp;$K111)&lt;&gt;0,$L111,0)</f>
        <v>0</v>
      </c>
      <c r="AK111" s="61">
        <f>IF(COUNTIF(Setup_Hierarchy!$J$29:$IV$29,"="&amp;$K111)&lt;&gt;0,$L111,0)</f>
        <v>0</v>
      </c>
      <c r="AL111" s="61">
        <f>IF(COUNTIF(Setup_Hierarchy!$J$30:$IV$30,"="&amp;$K111)&lt;&gt;0,$L111,0)</f>
        <v>0</v>
      </c>
      <c r="AM111" s="61">
        <f>IF(COUNTIF(Setup_Hierarchy!$J$31:$IV$31,"="&amp;$K111)&lt;&gt;0,$L111,0)</f>
        <v>0</v>
      </c>
      <c r="AN111" s="61">
        <f>IF(COUNTIF(Setup_Hierarchy!$J$32:$IV$32,"="&amp;$K111)&lt;&gt;0,$L111,0)</f>
        <v>0</v>
      </c>
      <c r="AO111" s="61">
        <f>IF(COUNTIF(Setup_Hierarchy!$J$33:$IV$33,"="&amp;$K111)&lt;&gt;0,$L111,0)</f>
        <v>0</v>
      </c>
      <c r="AP111" s="61">
        <f>IF(COUNTIF(Setup_Hierarchy!$J$34:$IV$34,"="&amp;$K111)&lt;&gt;0,$L111,0)</f>
        <v>0</v>
      </c>
      <c r="AQ111" s="61">
        <f>IF(COUNTIF(Setup_Hierarchy!$J$35:$IV$35,"="&amp;$K111)&lt;&gt;0,$L111,0)</f>
        <v>0</v>
      </c>
      <c r="AR111" s="61">
        <f>IF(COUNTIF(Setup_Hierarchy!$J$36:$IV$36,"="&amp;$K111)&lt;&gt;0,$L111,0)</f>
        <v>0</v>
      </c>
      <c r="AS111" s="61">
        <f>IF(COUNTIF(Setup_Hierarchy!$J$37:$IV$37,"="&amp;$K111)&lt;&gt;0,$L111,0)</f>
        <v>0</v>
      </c>
      <c r="AT111" s="61">
        <f>IF(COUNTIF(Setup_Hierarchy!$J$38:$IV$38,"="&amp;$K111)&lt;&gt;0,$L111,0)</f>
        <v>0</v>
      </c>
      <c r="AU111" s="61">
        <f>IF(COUNTIF(Setup_Hierarchy!$J$39:$IV$39,"="&amp;$K111)&lt;&gt;0,$L111,0)</f>
        <v>0</v>
      </c>
      <c r="AV111" s="61">
        <f>IF(COUNTIF(Setup_Hierarchy!$J$40:$IV$40,"="&amp;$K111)&lt;&gt;0,$L111,0)</f>
        <v>0</v>
      </c>
      <c r="AW111" s="61">
        <f>IF(COUNTIF(Setup_Hierarchy!$J$41:$IV$41,"="&amp;$K111)&lt;&gt;0,$L111,0)</f>
        <v>0</v>
      </c>
      <c r="AX111" s="61">
        <f>IF(COUNTIF(Setup_Hierarchy!$J$42:$IV$42,"="&amp;$K111)&lt;&gt;0,$L111,0)</f>
        <v>0</v>
      </c>
      <c r="AY111" s="61">
        <f>IF(COUNTIF(Setup_Hierarchy!$J$43:$IV$43,"="&amp;$K111)&lt;&gt;0,$L111,0)</f>
        <v>0</v>
      </c>
      <c r="AZ111" s="61">
        <f>IF(COUNTIF(Setup_Hierarchy!$J$44:$IV$44,"="&amp;$K111)&lt;&gt;0,$L111,0)</f>
        <v>0</v>
      </c>
      <c r="BA111" s="61">
        <f>IF(COUNTIF(Setup_Hierarchy!$J$45:$IV$45,"="&amp;$K111)&lt;&gt;0,$L111,0)</f>
        <v>0</v>
      </c>
      <c r="BB111" s="61">
        <f>IF(COUNTIF(Setup_Hierarchy!$J$46:$IV$46,"="&amp;$K111)&lt;&gt;0,$L111,0)</f>
        <v>0</v>
      </c>
      <c r="BC111" s="61">
        <f>IF(COUNTIF(Setup_Hierarchy!$J$47:$IV$47,"="&amp;$K111)&lt;&gt;0,$L111,0)</f>
        <v>0</v>
      </c>
      <c r="BD111" s="61">
        <f>IF(COUNTIF(Setup_Hierarchy!$J$48:$IV$48,"="&amp;$K111)&lt;&gt;0,$L111,0)</f>
        <v>0</v>
      </c>
      <c r="BE111" s="61">
        <f>IF(COUNTIF(Setup_Hierarchy!$J$49:$IV$49,"="&amp;$K111)&lt;&gt;0,$L111,0)</f>
        <v>0</v>
      </c>
      <c r="BF111" s="61">
        <f>IF(COUNTIF(Setup_Hierarchy!$J$50:$IV$50,"="&amp;$K111)&lt;&gt;0,$L111,0)</f>
        <v>0</v>
      </c>
      <c r="BG111" s="61">
        <f>IF(COUNTIF(Setup_Hierarchy!$J$51:$IV$51,"="&amp;$K111)&lt;&gt;0,$L111,0)</f>
        <v>0</v>
      </c>
      <c r="BH111" s="61">
        <f>IF(COUNTIF(Setup_Hierarchy!$J$52:$IV$52,"="&amp;$K111)&lt;&gt;0,$L111,0)</f>
        <v>0</v>
      </c>
      <c r="BI111" s="61">
        <f>IF(COUNTIF(Setup_Hierarchy!$J$53:$IV$53,"="&amp;$K111)&lt;&gt;0,$L111,0)</f>
        <v>0</v>
      </c>
      <c r="BJ111" s="61">
        <f>IF(COUNTIF(Setup_Hierarchy!$J$54:$IV$54,"="&amp;$K111)&lt;&gt;0,$L111,0)</f>
        <v>0</v>
      </c>
      <c r="BK111" s="61">
        <f>IF(COUNTIF(Setup_Hierarchy!$J$55:$IV$55,"="&amp;$K111)&lt;&gt;0,$L111,0)</f>
        <v>0</v>
      </c>
      <c r="BL111" s="61">
        <f>IF(COUNTIF(Setup_Hierarchy!$J$56:$IV$56,"="&amp;$K111)&lt;&gt;0,$L111,0)</f>
        <v>0</v>
      </c>
      <c r="BM111" s="61">
        <f>IF(COUNTIF(Setup_Hierarchy!$J$57:$IV$57,"="&amp;$K111)&lt;&gt;0,$L111,0)</f>
        <v>0</v>
      </c>
      <c r="BN111" s="61">
        <f>IF(COUNTIF(Setup_Hierarchy!$J$58:$IV$58,"="&amp;$K111)&lt;&gt;0,$L111,0)</f>
        <v>0</v>
      </c>
      <c r="BO111" s="61">
        <f>IF(COUNTIF(Setup_Hierarchy!$J$59:$IV$59,"="&amp;$K111)&lt;&gt;0,$L111,0)</f>
        <v>0</v>
      </c>
      <c r="BP111" s="61">
        <f>IF(COUNTIF(Setup_Hierarchy!$J$60:$IV$60,"="&amp;$K111)&lt;&gt;0,$L111,0)</f>
        <v>0</v>
      </c>
      <c r="BQ111" s="61">
        <f>IF(COUNTIF(Setup_Hierarchy!$J$61:$IV$61,"="&amp;$K111)&lt;&gt;0,$L111,0)</f>
        <v>0</v>
      </c>
      <c r="BR111" s="61">
        <f>IF(COUNTIF(Setup_Hierarchy!$J$62:$IV$62,"="&amp;$K111)&lt;&gt;0,$L111,0)</f>
        <v>0</v>
      </c>
      <c r="BS111" s="61">
        <f>IF(COUNTIF(Setup_Hierarchy!$J$63:$IV$63,"="&amp;$K111)&lt;&gt;0,$L111,0)</f>
        <v>0</v>
      </c>
      <c r="BT111" s="61">
        <f>IF(COUNTIF(Setup_Hierarchy!$J$64:$IV$64,"="&amp;$K111)&lt;&gt;0,$L111,0)</f>
        <v>0</v>
      </c>
      <c r="BU111" s="61">
        <f>IF(COUNTIF(Setup_Hierarchy!$J$65:$IV$65,"="&amp;$K111)&lt;&gt;0,$L111,0)</f>
        <v>0</v>
      </c>
      <c r="BV111" s="61">
        <f>IF(COUNTIF(Setup_Hierarchy!$J$66:$IV$66,"="&amp;$K111)&lt;&gt;0,$L111,0)</f>
        <v>0</v>
      </c>
      <c r="BW111" s="61">
        <f>IF(COUNTIF(Setup_Hierarchy!$J$67:$IV$67,"="&amp;$K111)&lt;&gt;0,$L111,0)</f>
        <v>0</v>
      </c>
      <c r="BX111" s="61">
        <f>IF(COUNTIF(Setup_Hierarchy!$J$68:$IV$68,"="&amp;$K111)&lt;&gt;0,$L111,0)</f>
        <v>0</v>
      </c>
      <c r="BY111" s="61">
        <f>IF(COUNTIF(Setup_Hierarchy!$J$69:$IV$69,"="&amp;$K111)&lt;&gt;0,$L111,0)</f>
        <v>0</v>
      </c>
      <c r="BZ111" s="61">
        <f>IF(COUNTIF(Setup_Hierarchy!$J$70:$IV$70,"="&amp;$K111)&lt;&gt;0,$L111,0)</f>
        <v>0</v>
      </c>
      <c r="CA111" s="61">
        <f>IF(COUNTIF(Setup_Hierarchy!$J$71:$IV$71,"="&amp;$K111)&lt;&gt;0,$L111,0)</f>
        <v>0</v>
      </c>
      <c r="CB111" s="61">
        <f>IF(COUNTIF(Setup_Hierarchy!$J$72:$IV$72,"="&amp;$K111)&lt;&gt;0,$L111,0)</f>
        <v>0</v>
      </c>
      <c r="CC111" s="61">
        <f>IF(COUNTIF(Setup_Hierarchy!$J$73:$IV$73,"="&amp;$K111)&lt;&gt;0,$L111,0)</f>
        <v>0</v>
      </c>
      <c r="CD111" s="61">
        <f>IF(COUNTIF(Setup_Hierarchy!$J$74:$IV$74,"="&amp;$K111)&lt;&gt;0,$L111,0)</f>
        <v>0</v>
      </c>
      <c r="CE111" s="61">
        <f>IF(COUNTIF(Setup_Hierarchy!$J$75:$IV$75,"="&amp;$K111)&lt;&gt;0,$L111,0)</f>
        <v>0</v>
      </c>
      <c r="CF111" s="61">
        <f>IF(COUNTIF(Setup_Hierarchy!$J$76:$IV$76,"="&amp;$K111)&lt;&gt;0,$L111,0)</f>
        <v>0</v>
      </c>
      <c r="CG111" s="61">
        <f>IF(COUNTIF(Setup_Hierarchy!$J$77:$IV$77,"="&amp;$K111)&lt;&gt;0,$L111,0)</f>
        <v>0</v>
      </c>
      <c r="CH111" s="61">
        <f>IF(COUNTIF(Setup_Hierarchy!$J$78:$IV$78,"="&amp;$K111)&lt;&gt;0,$L111,0)</f>
        <v>0</v>
      </c>
      <c r="CI111" s="61">
        <f>IF(COUNTIF(Setup_Hierarchy!$J$79:$IV$79,"="&amp;$K111)&lt;&gt;0,$L111,0)</f>
        <v>0</v>
      </c>
      <c r="CJ111" s="61">
        <f>IF(COUNTIF(Setup_Hierarchy!$J$80:$IV$80,"="&amp;$K111)&lt;&gt;0,$L111,0)</f>
        <v>0</v>
      </c>
      <c r="CK111" s="61">
        <f>IF(COUNTIF(Setup_Hierarchy!$J$81:$IV$81,"="&amp;$K111)&lt;&gt;0,$L111,0)</f>
        <v>0</v>
      </c>
      <c r="CL111" s="61">
        <f>IF(COUNTIF(Setup_Hierarchy!$J$82:$IV$82,"="&amp;$K111)&lt;&gt;0,$L111,0)</f>
        <v>0</v>
      </c>
      <c r="CM111" s="61">
        <f>IF(COUNTIF(Setup_Hierarchy!$J$83:$IV$83,"="&amp;$K111)&lt;&gt;0,$L111,0)</f>
        <v>0</v>
      </c>
      <c r="CN111" s="61">
        <f>IF(COUNTIF(Setup_Hierarchy!$J$84:$IV$84,"="&amp;$K111)&lt;&gt;0,$L111,0)</f>
        <v>0</v>
      </c>
      <c r="CO111" s="61">
        <f>IF(COUNTIF(Setup_Hierarchy!$J$85:$IV$85,"="&amp;$K111)&lt;&gt;0,$L111,0)</f>
        <v>0</v>
      </c>
      <c r="CP111" s="61">
        <f>IF(COUNTIF(Setup_Hierarchy!$J$86:$IV$86,"="&amp;$K111)&lt;&gt;0,$L111,0)</f>
        <v>0</v>
      </c>
      <c r="CQ111" s="61">
        <f>IF(COUNTIF(Setup_Hierarchy!$J$87:$IV$87,"="&amp;$K111)&lt;&gt;0,$L111,0)</f>
        <v>0</v>
      </c>
      <c r="CR111" s="61">
        <f>IF(COUNTIF(Setup_Hierarchy!$J$88:$IV$88,"="&amp;$K111)&lt;&gt;0,$L111,0)</f>
        <v>0</v>
      </c>
      <c r="CS111" s="61">
        <f>IF(COUNTIF(Setup_Hierarchy!$J$89:$IV$89,"="&amp;$K111)&lt;&gt;0,$L111,0)</f>
        <v>0</v>
      </c>
      <c r="CT111" s="61">
        <f>IF(COUNTIF(Setup_Hierarchy!$J$90:$IV$90,"="&amp;$K111)&lt;&gt;0,$L111,0)</f>
        <v>0</v>
      </c>
      <c r="CU111" s="61">
        <f>IF(COUNTIF(Setup_Hierarchy!$J$91:$IV$91,"="&amp;$K111)&lt;&gt;0,$L111,0)</f>
        <v>0</v>
      </c>
      <c r="CV111" s="61">
        <f>IF(COUNTIF(Setup_Hierarchy!$J$92:$IV$92,"="&amp;$K111)&lt;&gt;0,$L111,0)</f>
        <v>0</v>
      </c>
      <c r="CW111" s="61">
        <f>IF(COUNTIF(Setup_Hierarchy!$J$93:$IV$93,"="&amp;$K111)&lt;&gt;0,$L111,0)</f>
        <v>0</v>
      </c>
      <c r="CX111" s="61">
        <f>IF(COUNTIF(Setup_Hierarchy!$J$94:$IV$94,"="&amp;$K111)&lt;&gt;0,$L111,0)</f>
        <v>0</v>
      </c>
      <c r="CY111" s="61">
        <f>IF(COUNTIF(Setup_Hierarchy!$J$95:$IV$95,"="&amp;$K111)&lt;&gt;0,$L111,0)</f>
        <v>0</v>
      </c>
      <c r="CZ111" s="61">
        <f>IF(COUNTIF(Setup_Hierarchy!$J$96:$IV$96,"="&amp;$K111)&lt;&gt;0,$L111,0)</f>
        <v>0</v>
      </c>
      <c r="DA111" s="61">
        <f>IF(COUNTIF(Setup_Hierarchy!$J$97:$IV$97,"="&amp;$K111)&lt;&gt;0,$L111,0)</f>
        <v>0</v>
      </c>
      <c r="DB111" s="61">
        <f>IF(COUNTIF(Setup_Hierarchy!$J$98:$IV$98,"="&amp;$K111)&lt;&gt;0,$L111,0)</f>
        <v>0</v>
      </c>
      <c r="DC111" s="61">
        <f>IF(COUNTIF(Setup_Hierarchy!$J$99:$IV$99,"="&amp;$K111)&lt;&gt;0,$L111,0)</f>
        <v>0</v>
      </c>
      <c r="DD111" s="61">
        <f>IF(COUNTIF(Setup_Hierarchy!$J$100:$IV$100,"="&amp;$K111)&lt;&gt;0,$L111,0)</f>
        <v>0</v>
      </c>
      <c r="DE111" s="61">
        <f>IF(COUNTIF(Setup_Hierarchy!$J$101:$IV$101,"="&amp;$K111)&lt;&gt;0,$L111,0)</f>
        <v>0</v>
      </c>
      <c r="DF111" s="61">
        <f>IF(COUNTIF(Setup_Hierarchy!$J$102:$IV$102,"="&amp;$K111)&lt;&gt;0,$L111,0)</f>
        <v>0</v>
      </c>
      <c r="DG111" s="61">
        <f>IF(COUNTIF(Setup_Hierarchy!$J$103:$IV$103,"="&amp;$K111)&lt;&gt;0,$L111,0)</f>
        <v>0</v>
      </c>
      <c r="DH111" s="61">
        <f>IF(COUNTIF(Setup_Hierarchy!$J$104:$IV$104,"="&amp;$K111)&lt;&gt;0,$L111,0)</f>
        <v>0</v>
      </c>
      <c r="DI111" s="61">
        <f>IF(COUNTIF(Setup_Hierarchy!$J$105:$IV$105,"="&amp;$K111)&lt;&gt;0,$L111,0)</f>
        <v>0</v>
      </c>
      <c r="DJ111" s="61">
        <f>IF(COUNTIF(Setup_Hierarchy!$J$106:$IV$106,"="&amp;$K111)&lt;&gt;0,$L111,0)</f>
        <v>0</v>
      </c>
      <c r="DK111" s="61">
        <f>IF(COUNTIF(Setup_Hierarchy!$J$107:$IV$107,"="&amp;$K111)&lt;&gt;0,$L111,0)</f>
        <v>0</v>
      </c>
      <c r="DL111" s="61">
        <f>IF(COUNTIF(Setup_Hierarchy!$J$108:$IV$108,"="&amp;$K111)&lt;&gt;0,$L111,0)</f>
        <v>0</v>
      </c>
      <c r="DM111" s="61">
        <f>IF(COUNTIF(Setup_Hierarchy!$J$109:$IV$109,"="&amp;$K111)&lt;&gt;0,$L111,0)</f>
        <v>0</v>
      </c>
      <c r="DN111" s="61">
        <f>IF(COUNTIF(Setup_Hierarchy!$J$110:$IV$110,"="&amp;$K111)&lt;&gt;0,$L111,0)</f>
        <v>0</v>
      </c>
      <c r="DO111" s="61">
        <f>IF(COUNTIF(Setup_Hierarchy!$J$111:$IV$111,"="&amp;$K111)&lt;&gt;0,$L111,0)</f>
        <v>0</v>
      </c>
      <c r="DP111" s="61">
        <f>IF(COUNTIF(Setup_Hierarchy!$J$112:$IV$112,"="&amp;$K111)&lt;&gt;0,$L111,0)</f>
        <v>0</v>
      </c>
      <c r="DQ111" s="61">
        <f>IF(COUNTIF(Setup_Hierarchy!$J$113:$IV$113,"="&amp;$K111)&lt;&gt;0,$L111,0)</f>
        <v>0</v>
      </c>
      <c r="DR111" s="61">
        <f>IF(COUNTIF(Setup_Hierarchy!$J$114:$IV$114,"="&amp;$K111)&lt;&gt;0,$L111,0)</f>
        <v>0</v>
      </c>
      <c r="DS111" s="61">
        <f>IF(COUNTIF(Setup_Hierarchy!$J$115:$IV$115,"="&amp;$K111)&lt;&gt;0,$L111,0)</f>
        <v>0</v>
      </c>
      <c r="DT111" s="61">
        <f>IF(COUNTIF(Setup_Hierarchy!$J$116:$IV$116,"="&amp;$K111)&lt;&gt;0,$L111,0)</f>
        <v>0</v>
      </c>
    </row>
    <row r="112" spans="2:124" x14ac:dyDescent="0.2">
      <c r="B112" t="s">
        <v>43</v>
      </c>
      <c r="C112">
        <v>10</v>
      </c>
      <c r="D112" t="s">
        <v>18</v>
      </c>
      <c r="E112" t="s">
        <v>369</v>
      </c>
      <c r="F112" t="s">
        <v>525</v>
      </c>
      <c r="G112" t="s">
        <v>531</v>
      </c>
      <c r="H112" t="s">
        <v>35</v>
      </c>
      <c r="I112">
        <v>6.6474000000000005E-2</v>
      </c>
      <c r="J112">
        <v>-0.109224</v>
      </c>
      <c r="K112">
        <v>704</v>
      </c>
      <c r="L112">
        <v>-556.96</v>
      </c>
      <c r="M112" s="61">
        <f>IF(COUNTIF(Setup_Hierarchy!$J$5:$IV$5,"="&amp;$K112)&lt;&gt;0,$L112,0)</f>
        <v>-556.96</v>
      </c>
      <c r="N112" s="61">
        <f>IF(COUNTIF(Setup_Hierarchy!$J$6:$IV$6,"="&amp;$K112)&lt;&gt;0,$L112,0)</f>
        <v>-556.96</v>
      </c>
      <c r="O112" s="61">
        <f>IF(COUNTIF(Setup_Hierarchy!$J$7:$IV$7,"="&amp;$K112)&lt;&gt;0,$L112,0)</f>
        <v>-556.96</v>
      </c>
      <c r="P112" s="61">
        <f>IF(COUNTIF(Setup_Hierarchy!$J$8:$IV$8,"="&amp;$K112)&lt;&gt;0,$L112,0)</f>
        <v>-556.96</v>
      </c>
      <c r="Q112" s="61">
        <f>IF(COUNTIF(Setup_Hierarchy!$J$9:$IV$9,"="&amp;$K112)&lt;&gt;0,$L112,0)</f>
        <v>-556.96</v>
      </c>
      <c r="R112" s="61">
        <f>IF(COUNTIF(Setup_Hierarchy!$J$10:$IV$10,"="&amp;$K112)&lt;&gt;0,$L112,0)</f>
        <v>0</v>
      </c>
      <c r="S112" s="61">
        <f>IF(COUNTIF(Setup_Hierarchy!$J$11:$IV$11,"="&amp;$K112)&lt;&gt;0,$L112,0)</f>
        <v>0</v>
      </c>
      <c r="T112" s="61">
        <f>IF(COUNTIF(Setup_Hierarchy!$J$12:$IV$12,"="&amp;$K112)&lt;&gt;0,$L112,0)</f>
        <v>0</v>
      </c>
      <c r="U112" s="61">
        <f>IF(COUNTIF(Setup_Hierarchy!$J$13:$IV$13,"="&amp;$K112)&lt;&gt;0,$L112,0)</f>
        <v>0</v>
      </c>
      <c r="V112" s="61">
        <f>IF(COUNTIF(Setup_Hierarchy!$J$14:$IV$14,"="&amp;$K112)&lt;&gt;0,$L112,0)</f>
        <v>0</v>
      </c>
      <c r="W112" s="61">
        <f>IF(COUNTIF(Setup_Hierarchy!$J$15:$IV$15,"="&amp;$K112)&lt;&gt;0,$L112,0)</f>
        <v>0</v>
      </c>
      <c r="X112" s="61">
        <f>IF(COUNTIF(Setup_Hierarchy!$J$16:$IV$16,"="&amp;$K112)&lt;&gt;0,$L112,0)</f>
        <v>0</v>
      </c>
      <c r="Y112" s="61">
        <f>IF(COUNTIF(Setup_Hierarchy!$J$17:$IV$17,"="&amp;$K112)&lt;&gt;0,$L112,0)</f>
        <v>0</v>
      </c>
      <c r="Z112" s="61">
        <f>IF(COUNTIF(Setup_Hierarchy!$J$18:$IV$18,"="&amp;$K112)&lt;&gt;0,$L112,0)</f>
        <v>0</v>
      </c>
      <c r="AA112" s="61">
        <f>IF(COUNTIF(Setup_Hierarchy!$J$19:$IV$19,"="&amp;$K112)&lt;&gt;0,$L112,0)</f>
        <v>0</v>
      </c>
      <c r="AB112" s="61">
        <f>IF(COUNTIF(Setup_Hierarchy!$J$20:$IV$20,"="&amp;$K112)&lt;&gt;0,$L112,0)</f>
        <v>0</v>
      </c>
      <c r="AC112" s="61">
        <f>IF(COUNTIF(Setup_Hierarchy!$J$21:$IV$21,"="&amp;$K112)&lt;&gt;0,$L112,0)</f>
        <v>-556.96</v>
      </c>
      <c r="AD112" s="61">
        <f>IF(COUNTIF(Setup_Hierarchy!$J$22:$IV$22,"="&amp;$K112)&lt;&gt;0,$L112,0)</f>
        <v>0</v>
      </c>
      <c r="AE112" s="61">
        <f>IF(COUNTIF(Setup_Hierarchy!$J$23:$IV$23,"="&amp;$K112)&lt;&gt;0,$L112,0)</f>
        <v>-556.96</v>
      </c>
      <c r="AF112" s="61">
        <f>IF(COUNTIF(Setup_Hierarchy!$J$24:$IV$24,"="&amp;$K112)&lt;&gt;0,$L112,0)</f>
        <v>0</v>
      </c>
      <c r="AG112" s="61">
        <f>IF(COUNTIF(Setup_Hierarchy!$J$25:$IV$25,"="&amp;$K112)&lt;&gt;0,$L112,0)</f>
        <v>0</v>
      </c>
      <c r="AH112" s="61">
        <f>IF(COUNTIF(Setup_Hierarchy!$J$26:$IV$26,"="&amp;$K112)&lt;&gt;0,$L112,0)</f>
        <v>0</v>
      </c>
      <c r="AI112" s="61">
        <f>IF(COUNTIF(Setup_Hierarchy!$J$27:$IV$27,"="&amp;$K112)&lt;&gt;0,$L112,0)</f>
        <v>0</v>
      </c>
      <c r="AJ112" s="61">
        <f>IF(COUNTIF(Setup_Hierarchy!$J$28:$IV$28,"="&amp;$K112)&lt;&gt;0,$L112,0)</f>
        <v>0</v>
      </c>
      <c r="AK112" s="61">
        <f>IF(COUNTIF(Setup_Hierarchy!$J$29:$IV$29,"="&amp;$K112)&lt;&gt;0,$L112,0)</f>
        <v>0</v>
      </c>
      <c r="AL112" s="61">
        <f>IF(COUNTIF(Setup_Hierarchy!$J$30:$IV$30,"="&amp;$K112)&lt;&gt;0,$L112,0)</f>
        <v>0</v>
      </c>
      <c r="AM112" s="61">
        <f>IF(COUNTIF(Setup_Hierarchy!$J$31:$IV$31,"="&amp;$K112)&lt;&gt;0,$L112,0)</f>
        <v>0</v>
      </c>
      <c r="AN112" s="61">
        <f>IF(COUNTIF(Setup_Hierarchy!$J$32:$IV$32,"="&amp;$K112)&lt;&gt;0,$L112,0)</f>
        <v>0</v>
      </c>
      <c r="AO112" s="61">
        <f>IF(COUNTIF(Setup_Hierarchy!$J$33:$IV$33,"="&amp;$K112)&lt;&gt;0,$L112,0)</f>
        <v>0</v>
      </c>
      <c r="AP112" s="61">
        <f>IF(COUNTIF(Setup_Hierarchy!$J$34:$IV$34,"="&amp;$K112)&lt;&gt;0,$L112,0)</f>
        <v>0</v>
      </c>
      <c r="AQ112" s="61">
        <f>IF(COUNTIF(Setup_Hierarchy!$J$35:$IV$35,"="&amp;$K112)&lt;&gt;0,$L112,0)</f>
        <v>0</v>
      </c>
      <c r="AR112" s="61">
        <f>IF(COUNTIF(Setup_Hierarchy!$J$36:$IV$36,"="&amp;$K112)&lt;&gt;0,$L112,0)</f>
        <v>0</v>
      </c>
      <c r="AS112" s="61">
        <f>IF(COUNTIF(Setup_Hierarchy!$J$37:$IV$37,"="&amp;$K112)&lt;&gt;0,$L112,0)</f>
        <v>0</v>
      </c>
      <c r="AT112" s="61">
        <f>IF(COUNTIF(Setup_Hierarchy!$J$38:$IV$38,"="&amp;$K112)&lt;&gt;0,$L112,0)</f>
        <v>0</v>
      </c>
      <c r="AU112" s="61">
        <f>IF(COUNTIF(Setup_Hierarchy!$J$39:$IV$39,"="&amp;$K112)&lt;&gt;0,$L112,0)</f>
        <v>0</v>
      </c>
      <c r="AV112" s="61">
        <f>IF(COUNTIF(Setup_Hierarchy!$J$40:$IV$40,"="&amp;$K112)&lt;&gt;0,$L112,0)</f>
        <v>0</v>
      </c>
      <c r="AW112" s="61">
        <f>IF(COUNTIF(Setup_Hierarchy!$J$41:$IV$41,"="&amp;$K112)&lt;&gt;0,$L112,0)</f>
        <v>0</v>
      </c>
      <c r="AX112" s="61">
        <f>IF(COUNTIF(Setup_Hierarchy!$J$42:$IV$42,"="&amp;$K112)&lt;&gt;0,$L112,0)</f>
        <v>0</v>
      </c>
      <c r="AY112" s="61">
        <f>IF(COUNTIF(Setup_Hierarchy!$J$43:$IV$43,"="&amp;$K112)&lt;&gt;0,$L112,0)</f>
        <v>0</v>
      </c>
      <c r="AZ112" s="61">
        <f>IF(COUNTIF(Setup_Hierarchy!$J$44:$IV$44,"="&amp;$K112)&lt;&gt;0,$L112,0)</f>
        <v>0</v>
      </c>
      <c r="BA112" s="61">
        <f>IF(COUNTIF(Setup_Hierarchy!$J$45:$IV$45,"="&amp;$K112)&lt;&gt;0,$L112,0)</f>
        <v>0</v>
      </c>
      <c r="BB112" s="61">
        <f>IF(COUNTIF(Setup_Hierarchy!$J$46:$IV$46,"="&amp;$K112)&lt;&gt;0,$L112,0)</f>
        <v>0</v>
      </c>
      <c r="BC112" s="61">
        <f>IF(COUNTIF(Setup_Hierarchy!$J$47:$IV$47,"="&amp;$K112)&lt;&gt;0,$L112,0)</f>
        <v>0</v>
      </c>
      <c r="BD112" s="61">
        <f>IF(COUNTIF(Setup_Hierarchy!$J$48:$IV$48,"="&amp;$K112)&lt;&gt;0,$L112,0)</f>
        <v>0</v>
      </c>
      <c r="BE112" s="61">
        <f>IF(COUNTIF(Setup_Hierarchy!$J$49:$IV$49,"="&amp;$K112)&lt;&gt;0,$L112,0)</f>
        <v>0</v>
      </c>
      <c r="BF112" s="61">
        <f>IF(COUNTIF(Setup_Hierarchy!$J$50:$IV$50,"="&amp;$K112)&lt;&gt;0,$L112,0)</f>
        <v>0</v>
      </c>
      <c r="BG112" s="61">
        <f>IF(COUNTIF(Setup_Hierarchy!$J$51:$IV$51,"="&amp;$K112)&lt;&gt;0,$L112,0)</f>
        <v>0</v>
      </c>
      <c r="BH112" s="61">
        <f>IF(COUNTIF(Setup_Hierarchy!$J$52:$IV$52,"="&amp;$K112)&lt;&gt;0,$L112,0)</f>
        <v>0</v>
      </c>
      <c r="BI112" s="61">
        <f>IF(COUNTIF(Setup_Hierarchy!$J$53:$IV$53,"="&amp;$K112)&lt;&gt;0,$L112,0)</f>
        <v>0</v>
      </c>
      <c r="BJ112" s="61">
        <f>IF(COUNTIF(Setup_Hierarchy!$J$54:$IV$54,"="&amp;$K112)&lt;&gt;0,$L112,0)</f>
        <v>0</v>
      </c>
      <c r="BK112" s="61">
        <f>IF(COUNTIF(Setup_Hierarchy!$J$55:$IV$55,"="&amp;$K112)&lt;&gt;0,$L112,0)</f>
        <v>0</v>
      </c>
      <c r="BL112" s="61">
        <f>IF(COUNTIF(Setup_Hierarchy!$J$56:$IV$56,"="&amp;$K112)&lt;&gt;0,$L112,0)</f>
        <v>0</v>
      </c>
      <c r="BM112" s="61">
        <f>IF(COUNTIF(Setup_Hierarchy!$J$57:$IV$57,"="&amp;$K112)&lt;&gt;0,$L112,0)</f>
        <v>0</v>
      </c>
      <c r="BN112" s="61">
        <f>IF(COUNTIF(Setup_Hierarchy!$J$58:$IV$58,"="&amp;$K112)&lt;&gt;0,$L112,0)</f>
        <v>0</v>
      </c>
      <c r="BO112" s="61">
        <f>IF(COUNTIF(Setup_Hierarchy!$J$59:$IV$59,"="&amp;$K112)&lt;&gt;0,$L112,0)</f>
        <v>0</v>
      </c>
      <c r="BP112" s="61">
        <f>IF(COUNTIF(Setup_Hierarchy!$J$60:$IV$60,"="&amp;$K112)&lt;&gt;0,$L112,0)</f>
        <v>0</v>
      </c>
      <c r="BQ112" s="61">
        <f>IF(COUNTIF(Setup_Hierarchy!$J$61:$IV$61,"="&amp;$K112)&lt;&gt;0,$L112,0)</f>
        <v>0</v>
      </c>
      <c r="BR112" s="61">
        <f>IF(COUNTIF(Setup_Hierarchy!$J$62:$IV$62,"="&amp;$K112)&lt;&gt;0,$L112,0)</f>
        <v>0</v>
      </c>
      <c r="BS112" s="61">
        <f>IF(COUNTIF(Setup_Hierarchy!$J$63:$IV$63,"="&amp;$K112)&lt;&gt;0,$L112,0)</f>
        <v>0</v>
      </c>
      <c r="BT112" s="61">
        <f>IF(COUNTIF(Setup_Hierarchy!$J$64:$IV$64,"="&amp;$K112)&lt;&gt;0,$L112,0)</f>
        <v>0</v>
      </c>
      <c r="BU112" s="61">
        <f>IF(COUNTIF(Setup_Hierarchy!$J$65:$IV$65,"="&amp;$K112)&lt;&gt;0,$L112,0)</f>
        <v>0</v>
      </c>
      <c r="BV112" s="61">
        <f>IF(COUNTIF(Setup_Hierarchy!$J$66:$IV$66,"="&amp;$K112)&lt;&gt;0,$L112,0)</f>
        <v>0</v>
      </c>
      <c r="BW112" s="61">
        <f>IF(COUNTIF(Setup_Hierarchy!$J$67:$IV$67,"="&amp;$K112)&lt;&gt;0,$L112,0)</f>
        <v>0</v>
      </c>
      <c r="BX112" s="61">
        <f>IF(COUNTIF(Setup_Hierarchy!$J$68:$IV$68,"="&amp;$K112)&lt;&gt;0,$L112,0)</f>
        <v>0</v>
      </c>
      <c r="BY112" s="61">
        <f>IF(COUNTIF(Setup_Hierarchy!$J$69:$IV$69,"="&amp;$K112)&lt;&gt;0,$L112,0)</f>
        <v>0</v>
      </c>
      <c r="BZ112" s="61">
        <f>IF(COUNTIF(Setup_Hierarchy!$J$70:$IV$70,"="&amp;$K112)&lt;&gt;0,$L112,0)</f>
        <v>0</v>
      </c>
      <c r="CA112" s="61">
        <f>IF(COUNTIF(Setup_Hierarchy!$J$71:$IV$71,"="&amp;$K112)&lt;&gt;0,$L112,0)</f>
        <v>0</v>
      </c>
      <c r="CB112" s="61">
        <f>IF(COUNTIF(Setup_Hierarchy!$J$72:$IV$72,"="&amp;$K112)&lt;&gt;0,$L112,0)</f>
        <v>0</v>
      </c>
      <c r="CC112" s="61">
        <f>IF(COUNTIF(Setup_Hierarchy!$J$73:$IV$73,"="&amp;$K112)&lt;&gt;0,$L112,0)</f>
        <v>0</v>
      </c>
      <c r="CD112" s="61">
        <f>IF(COUNTIF(Setup_Hierarchy!$J$74:$IV$74,"="&amp;$K112)&lt;&gt;0,$L112,0)</f>
        <v>0</v>
      </c>
      <c r="CE112" s="61">
        <f>IF(COUNTIF(Setup_Hierarchy!$J$75:$IV$75,"="&amp;$K112)&lt;&gt;0,$L112,0)</f>
        <v>0</v>
      </c>
      <c r="CF112" s="61">
        <f>IF(COUNTIF(Setup_Hierarchy!$J$76:$IV$76,"="&amp;$K112)&lt;&gt;0,$L112,0)</f>
        <v>0</v>
      </c>
      <c r="CG112" s="61">
        <f>IF(COUNTIF(Setup_Hierarchy!$J$77:$IV$77,"="&amp;$K112)&lt;&gt;0,$L112,0)</f>
        <v>0</v>
      </c>
      <c r="CH112" s="61">
        <f>IF(COUNTIF(Setup_Hierarchy!$J$78:$IV$78,"="&amp;$K112)&lt;&gt;0,$L112,0)</f>
        <v>0</v>
      </c>
      <c r="CI112" s="61">
        <f>IF(COUNTIF(Setup_Hierarchy!$J$79:$IV$79,"="&amp;$K112)&lt;&gt;0,$L112,0)</f>
        <v>0</v>
      </c>
      <c r="CJ112" s="61">
        <f>IF(COUNTIF(Setup_Hierarchy!$J$80:$IV$80,"="&amp;$K112)&lt;&gt;0,$L112,0)</f>
        <v>0</v>
      </c>
      <c r="CK112" s="61">
        <f>IF(COUNTIF(Setup_Hierarchy!$J$81:$IV$81,"="&amp;$K112)&lt;&gt;0,$L112,0)</f>
        <v>0</v>
      </c>
      <c r="CL112" s="61">
        <f>IF(COUNTIF(Setup_Hierarchy!$J$82:$IV$82,"="&amp;$K112)&lt;&gt;0,$L112,0)</f>
        <v>0</v>
      </c>
      <c r="CM112" s="61">
        <f>IF(COUNTIF(Setup_Hierarchy!$J$83:$IV$83,"="&amp;$K112)&lt;&gt;0,$L112,0)</f>
        <v>0</v>
      </c>
      <c r="CN112" s="61">
        <f>IF(COUNTIF(Setup_Hierarchy!$J$84:$IV$84,"="&amp;$K112)&lt;&gt;0,$L112,0)</f>
        <v>0</v>
      </c>
      <c r="CO112" s="61">
        <f>IF(COUNTIF(Setup_Hierarchy!$J$85:$IV$85,"="&amp;$K112)&lt;&gt;0,$L112,0)</f>
        <v>0</v>
      </c>
      <c r="CP112" s="61">
        <f>IF(COUNTIF(Setup_Hierarchy!$J$86:$IV$86,"="&amp;$K112)&lt;&gt;0,$L112,0)</f>
        <v>0</v>
      </c>
      <c r="CQ112" s="61">
        <f>IF(COUNTIF(Setup_Hierarchy!$J$87:$IV$87,"="&amp;$K112)&lt;&gt;0,$L112,0)</f>
        <v>0</v>
      </c>
      <c r="CR112" s="61">
        <f>IF(COUNTIF(Setup_Hierarchy!$J$88:$IV$88,"="&amp;$K112)&lt;&gt;0,$L112,0)</f>
        <v>0</v>
      </c>
      <c r="CS112" s="61">
        <f>IF(COUNTIF(Setup_Hierarchy!$J$89:$IV$89,"="&amp;$K112)&lt;&gt;0,$L112,0)</f>
        <v>0</v>
      </c>
      <c r="CT112" s="61">
        <f>IF(COUNTIF(Setup_Hierarchy!$J$90:$IV$90,"="&amp;$K112)&lt;&gt;0,$L112,0)</f>
        <v>0</v>
      </c>
      <c r="CU112" s="61">
        <f>IF(COUNTIF(Setup_Hierarchy!$J$91:$IV$91,"="&amp;$K112)&lt;&gt;0,$L112,0)</f>
        <v>0</v>
      </c>
      <c r="CV112" s="61">
        <f>IF(COUNTIF(Setup_Hierarchy!$J$92:$IV$92,"="&amp;$K112)&lt;&gt;0,$L112,0)</f>
        <v>0</v>
      </c>
      <c r="CW112" s="61">
        <f>IF(COUNTIF(Setup_Hierarchy!$J$93:$IV$93,"="&amp;$K112)&lt;&gt;0,$L112,0)</f>
        <v>0</v>
      </c>
      <c r="CX112" s="61">
        <f>IF(COUNTIF(Setup_Hierarchy!$J$94:$IV$94,"="&amp;$K112)&lt;&gt;0,$L112,0)</f>
        <v>0</v>
      </c>
      <c r="CY112" s="61">
        <f>IF(COUNTIF(Setup_Hierarchy!$J$95:$IV$95,"="&amp;$K112)&lt;&gt;0,$L112,0)</f>
        <v>0</v>
      </c>
      <c r="CZ112" s="61">
        <f>IF(COUNTIF(Setup_Hierarchy!$J$96:$IV$96,"="&amp;$K112)&lt;&gt;0,$L112,0)</f>
        <v>0</v>
      </c>
      <c r="DA112" s="61">
        <f>IF(COUNTIF(Setup_Hierarchy!$J$97:$IV$97,"="&amp;$K112)&lt;&gt;0,$L112,0)</f>
        <v>0</v>
      </c>
      <c r="DB112" s="61">
        <f>IF(COUNTIF(Setup_Hierarchy!$J$98:$IV$98,"="&amp;$K112)&lt;&gt;0,$L112,0)</f>
        <v>0</v>
      </c>
      <c r="DC112" s="61">
        <f>IF(COUNTIF(Setup_Hierarchy!$J$99:$IV$99,"="&amp;$K112)&lt;&gt;0,$L112,0)</f>
        <v>0</v>
      </c>
      <c r="DD112" s="61">
        <f>IF(COUNTIF(Setup_Hierarchy!$J$100:$IV$100,"="&amp;$K112)&lt;&gt;0,$L112,0)</f>
        <v>0</v>
      </c>
      <c r="DE112" s="61">
        <f>IF(COUNTIF(Setup_Hierarchy!$J$101:$IV$101,"="&amp;$K112)&lt;&gt;0,$L112,0)</f>
        <v>0</v>
      </c>
      <c r="DF112" s="61">
        <f>IF(COUNTIF(Setup_Hierarchy!$J$102:$IV$102,"="&amp;$K112)&lt;&gt;0,$L112,0)</f>
        <v>0</v>
      </c>
      <c r="DG112" s="61">
        <f>IF(COUNTIF(Setup_Hierarchy!$J$103:$IV$103,"="&amp;$K112)&lt;&gt;0,$L112,0)</f>
        <v>0</v>
      </c>
      <c r="DH112" s="61">
        <f>IF(COUNTIF(Setup_Hierarchy!$J$104:$IV$104,"="&amp;$K112)&lt;&gt;0,$L112,0)</f>
        <v>0</v>
      </c>
      <c r="DI112" s="61">
        <f>IF(COUNTIF(Setup_Hierarchy!$J$105:$IV$105,"="&amp;$K112)&lt;&gt;0,$L112,0)</f>
        <v>0</v>
      </c>
      <c r="DJ112" s="61">
        <f>IF(COUNTIF(Setup_Hierarchy!$J$106:$IV$106,"="&amp;$K112)&lt;&gt;0,$L112,0)</f>
        <v>0</v>
      </c>
      <c r="DK112" s="61">
        <f>IF(COUNTIF(Setup_Hierarchy!$J$107:$IV$107,"="&amp;$K112)&lt;&gt;0,$L112,0)</f>
        <v>0</v>
      </c>
      <c r="DL112" s="61">
        <f>IF(COUNTIF(Setup_Hierarchy!$J$108:$IV$108,"="&amp;$K112)&lt;&gt;0,$L112,0)</f>
        <v>0</v>
      </c>
      <c r="DM112" s="61">
        <f>IF(COUNTIF(Setup_Hierarchy!$J$109:$IV$109,"="&amp;$K112)&lt;&gt;0,$L112,0)</f>
        <v>0</v>
      </c>
      <c r="DN112" s="61">
        <f>IF(COUNTIF(Setup_Hierarchy!$J$110:$IV$110,"="&amp;$K112)&lt;&gt;0,$L112,0)</f>
        <v>0</v>
      </c>
      <c r="DO112" s="61">
        <f>IF(COUNTIF(Setup_Hierarchy!$J$111:$IV$111,"="&amp;$K112)&lt;&gt;0,$L112,0)</f>
        <v>0</v>
      </c>
      <c r="DP112" s="61">
        <f>IF(COUNTIF(Setup_Hierarchy!$J$112:$IV$112,"="&amp;$K112)&lt;&gt;0,$L112,0)</f>
        <v>0</v>
      </c>
      <c r="DQ112" s="61">
        <f>IF(COUNTIF(Setup_Hierarchy!$J$113:$IV$113,"="&amp;$K112)&lt;&gt;0,$L112,0)</f>
        <v>0</v>
      </c>
      <c r="DR112" s="61">
        <f>IF(COUNTIF(Setup_Hierarchy!$J$114:$IV$114,"="&amp;$K112)&lt;&gt;0,$L112,0)</f>
        <v>0</v>
      </c>
      <c r="DS112" s="61">
        <f>IF(COUNTIF(Setup_Hierarchy!$J$115:$IV$115,"="&amp;$K112)&lt;&gt;0,$L112,0)</f>
        <v>0</v>
      </c>
      <c r="DT112" s="61">
        <f>IF(COUNTIF(Setup_Hierarchy!$J$116:$IV$116,"="&amp;$K112)&lt;&gt;0,$L112,0)</f>
        <v>0</v>
      </c>
    </row>
    <row r="113" spans="2:124" x14ac:dyDescent="0.2">
      <c r="B113" t="s">
        <v>43</v>
      </c>
      <c r="C113">
        <v>10</v>
      </c>
      <c r="D113" t="s">
        <v>18</v>
      </c>
      <c r="E113" t="s">
        <v>369</v>
      </c>
      <c r="F113" t="s">
        <v>525</v>
      </c>
      <c r="G113" t="s">
        <v>531</v>
      </c>
      <c r="H113" t="s">
        <v>35</v>
      </c>
      <c r="I113">
        <v>6.6474000000000005E-2</v>
      </c>
      <c r="J113">
        <v>-0.109224</v>
      </c>
      <c r="K113">
        <v>729</v>
      </c>
      <c r="L113">
        <v>5.0199999999999996</v>
      </c>
      <c r="M113" s="61">
        <f>IF(COUNTIF(Setup_Hierarchy!$J$5:$IV$5,"="&amp;$K113)&lt;&gt;0,$L113,0)</f>
        <v>5.0199999999999996</v>
      </c>
      <c r="N113" s="61">
        <f>IF(COUNTIF(Setup_Hierarchy!$J$6:$IV$6,"="&amp;$K113)&lt;&gt;0,$L113,0)</f>
        <v>5.0199999999999996</v>
      </c>
      <c r="O113" s="61">
        <f>IF(COUNTIF(Setup_Hierarchy!$J$7:$IV$7,"="&amp;$K113)&lt;&gt;0,$L113,0)</f>
        <v>5.0199999999999996</v>
      </c>
      <c r="P113" s="61">
        <f>IF(COUNTIF(Setup_Hierarchy!$J$8:$IV$8,"="&amp;$K113)&lt;&gt;0,$L113,0)</f>
        <v>5.0199999999999996</v>
      </c>
      <c r="Q113" s="61">
        <f>IF(COUNTIF(Setup_Hierarchy!$J$9:$IV$9,"="&amp;$K113)&lt;&gt;0,$L113,0)</f>
        <v>0</v>
      </c>
      <c r="R113" s="61">
        <f>IF(COUNTIF(Setup_Hierarchy!$J$10:$IV$10,"="&amp;$K113)&lt;&gt;0,$L113,0)</f>
        <v>0</v>
      </c>
      <c r="S113" s="61">
        <f>IF(COUNTIF(Setup_Hierarchy!$J$11:$IV$11,"="&amp;$K113)&lt;&gt;0,$L113,0)</f>
        <v>0</v>
      </c>
      <c r="T113" s="61">
        <f>IF(COUNTIF(Setup_Hierarchy!$J$12:$IV$12,"="&amp;$K113)&lt;&gt;0,$L113,0)</f>
        <v>0</v>
      </c>
      <c r="U113" s="61">
        <f>IF(COUNTIF(Setup_Hierarchy!$J$13:$IV$13,"="&amp;$K113)&lt;&gt;0,$L113,0)</f>
        <v>0</v>
      </c>
      <c r="V113" s="61">
        <f>IF(COUNTIF(Setup_Hierarchy!$J$14:$IV$14,"="&amp;$K113)&lt;&gt;0,$L113,0)</f>
        <v>0</v>
      </c>
      <c r="W113" s="61">
        <f>IF(COUNTIF(Setup_Hierarchy!$J$15:$IV$15,"="&amp;$K113)&lt;&gt;0,$L113,0)</f>
        <v>0</v>
      </c>
      <c r="X113" s="61">
        <f>IF(COUNTIF(Setup_Hierarchy!$J$16:$IV$16,"="&amp;$K113)&lt;&gt;0,$L113,0)</f>
        <v>0</v>
      </c>
      <c r="Y113" s="61">
        <f>IF(COUNTIF(Setup_Hierarchy!$J$17:$IV$17,"="&amp;$K113)&lt;&gt;0,$L113,0)</f>
        <v>0</v>
      </c>
      <c r="Z113" s="61">
        <f>IF(COUNTIF(Setup_Hierarchy!$J$18:$IV$18,"="&amp;$K113)&lt;&gt;0,$L113,0)</f>
        <v>0</v>
      </c>
      <c r="AA113" s="61">
        <f>IF(COUNTIF(Setup_Hierarchy!$J$19:$IV$19,"="&amp;$K113)&lt;&gt;0,$L113,0)</f>
        <v>0</v>
      </c>
      <c r="AB113" s="61">
        <f>IF(COUNTIF(Setup_Hierarchy!$J$20:$IV$20,"="&amp;$K113)&lt;&gt;0,$L113,0)</f>
        <v>0</v>
      </c>
      <c r="AC113" s="61">
        <f>IF(COUNTIF(Setup_Hierarchy!$J$21:$IV$21,"="&amp;$K113)&lt;&gt;0,$L113,0)</f>
        <v>0</v>
      </c>
      <c r="AD113" s="61">
        <f>IF(COUNTIF(Setup_Hierarchy!$J$22:$IV$22,"="&amp;$K113)&lt;&gt;0,$L113,0)</f>
        <v>0</v>
      </c>
      <c r="AE113" s="61">
        <f>IF(COUNTIF(Setup_Hierarchy!$J$23:$IV$23,"="&amp;$K113)&lt;&gt;0,$L113,0)</f>
        <v>0</v>
      </c>
      <c r="AF113" s="61">
        <f>IF(COUNTIF(Setup_Hierarchy!$J$24:$IV$24,"="&amp;$K113)&lt;&gt;0,$L113,0)</f>
        <v>0</v>
      </c>
      <c r="AG113" s="61">
        <f>IF(COUNTIF(Setup_Hierarchy!$J$25:$IV$25,"="&amp;$K113)&lt;&gt;0,$L113,0)</f>
        <v>0</v>
      </c>
      <c r="AH113" s="61">
        <f>IF(COUNTIF(Setup_Hierarchy!$J$26:$IV$26,"="&amp;$K113)&lt;&gt;0,$L113,0)</f>
        <v>0</v>
      </c>
      <c r="AI113" s="61">
        <f>IF(COUNTIF(Setup_Hierarchy!$J$27:$IV$27,"="&amp;$K113)&lt;&gt;0,$L113,0)</f>
        <v>0</v>
      </c>
      <c r="AJ113" s="61">
        <f>IF(COUNTIF(Setup_Hierarchy!$J$28:$IV$28,"="&amp;$K113)&lt;&gt;0,$L113,0)</f>
        <v>0</v>
      </c>
      <c r="AK113" s="61">
        <f>IF(COUNTIF(Setup_Hierarchy!$J$29:$IV$29,"="&amp;$K113)&lt;&gt;0,$L113,0)</f>
        <v>0</v>
      </c>
      <c r="AL113" s="61">
        <f>IF(COUNTIF(Setup_Hierarchy!$J$30:$IV$30,"="&amp;$K113)&lt;&gt;0,$L113,0)</f>
        <v>0</v>
      </c>
      <c r="AM113" s="61">
        <f>IF(COUNTIF(Setup_Hierarchy!$J$31:$IV$31,"="&amp;$K113)&lt;&gt;0,$L113,0)</f>
        <v>0</v>
      </c>
      <c r="AN113" s="61">
        <f>IF(COUNTIF(Setup_Hierarchy!$J$32:$IV$32,"="&amp;$K113)&lt;&gt;0,$L113,0)</f>
        <v>0</v>
      </c>
      <c r="AO113" s="61">
        <f>IF(COUNTIF(Setup_Hierarchy!$J$33:$IV$33,"="&amp;$K113)&lt;&gt;0,$L113,0)</f>
        <v>0</v>
      </c>
      <c r="AP113" s="61">
        <f>IF(COUNTIF(Setup_Hierarchy!$J$34:$IV$34,"="&amp;$K113)&lt;&gt;0,$L113,0)</f>
        <v>0</v>
      </c>
      <c r="AQ113" s="61">
        <f>IF(COUNTIF(Setup_Hierarchy!$J$35:$IV$35,"="&amp;$K113)&lt;&gt;0,$L113,0)</f>
        <v>0</v>
      </c>
      <c r="AR113" s="61">
        <f>IF(COUNTIF(Setup_Hierarchy!$J$36:$IV$36,"="&amp;$K113)&lt;&gt;0,$L113,0)</f>
        <v>0</v>
      </c>
      <c r="AS113" s="61">
        <f>IF(COUNTIF(Setup_Hierarchy!$J$37:$IV$37,"="&amp;$K113)&lt;&gt;0,$L113,0)</f>
        <v>0</v>
      </c>
      <c r="AT113" s="61">
        <f>IF(COUNTIF(Setup_Hierarchy!$J$38:$IV$38,"="&amp;$K113)&lt;&gt;0,$L113,0)</f>
        <v>0</v>
      </c>
      <c r="AU113" s="61">
        <f>IF(COUNTIF(Setup_Hierarchy!$J$39:$IV$39,"="&amp;$K113)&lt;&gt;0,$L113,0)</f>
        <v>5.0199999999999996</v>
      </c>
      <c r="AV113" s="61">
        <f>IF(COUNTIF(Setup_Hierarchy!$J$40:$IV$40,"="&amp;$K113)&lt;&gt;0,$L113,0)</f>
        <v>0</v>
      </c>
      <c r="AW113" s="61">
        <f>IF(COUNTIF(Setup_Hierarchy!$J$41:$IV$41,"="&amp;$K113)&lt;&gt;0,$L113,0)</f>
        <v>0</v>
      </c>
      <c r="AX113" s="61">
        <f>IF(COUNTIF(Setup_Hierarchy!$J$42:$IV$42,"="&amp;$K113)&lt;&gt;0,$L113,0)</f>
        <v>0</v>
      </c>
      <c r="AY113" s="61">
        <f>IF(COUNTIF(Setup_Hierarchy!$J$43:$IV$43,"="&amp;$K113)&lt;&gt;0,$L113,0)</f>
        <v>0</v>
      </c>
      <c r="AZ113" s="61">
        <f>IF(COUNTIF(Setup_Hierarchy!$J$44:$IV$44,"="&amp;$K113)&lt;&gt;0,$L113,0)</f>
        <v>0</v>
      </c>
      <c r="BA113" s="61">
        <f>IF(COUNTIF(Setup_Hierarchy!$J$45:$IV$45,"="&amp;$K113)&lt;&gt;0,$L113,0)</f>
        <v>0</v>
      </c>
      <c r="BB113" s="61">
        <f>IF(COUNTIF(Setup_Hierarchy!$J$46:$IV$46,"="&amp;$K113)&lt;&gt;0,$L113,0)</f>
        <v>5.0199999999999996</v>
      </c>
      <c r="BC113" s="61">
        <f>IF(COUNTIF(Setup_Hierarchy!$J$47:$IV$47,"="&amp;$K113)&lt;&gt;0,$L113,0)</f>
        <v>5.0199999999999996</v>
      </c>
      <c r="BD113" s="61">
        <f>IF(COUNTIF(Setup_Hierarchy!$J$48:$IV$48,"="&amp;$K113)&lt;&gt;0,$L113,0)</f>
        <v>0</v>
      </c>
      <c r="BE113" s="61">
        <f>IF(COUNTIF(Setup_Hierarchy!$J$49:$IV$49,"="&amp;$K113)&lt;&gt;0,$L113,0)</f>
        <v>0</v>
      </c>
      <c r="BF113" s="61">
        <f>IF(COUNTIF(Setup_Hierarchy!$J$50:$IV$50,"="&amp;$K113)&lt;&gt;0,$L113,0)</f>
        <v>0</v>
      </c>
      <c r="BG113" s="61">
        <f>IF(COUNTIF(Setup_Hierarchy!$J$51:$IV$51,"="&amp;$K113)&lt;&gt;0,$L113,0)</f>
        <v>0</v>
      </c>
      <c r="BH113" s="61">
        <f>IF(COUNTIF(Setup_Hierarchy!$J$52:$IV$52,"="&amp;$K113)&lt;&gt;0,$L113,0)</f>
        <v>0</v>
      </c>
      <c r="BI113" s="61">
        <f>IF(COUNTIF(Setup_Hierarchy!$J$53:$IV$53,"="&amp;$K113)&lt;&gt;0,$L113,0)</f>
        <v>0</v>
      </c>
      <c r="BJ113" s="61">
        <f>IF(COUNTIF(Setup_Hierarchy!$J$54:$IV$54,"="&amp;$K113)&lt;&gt;0,$L113,0)</f>
        <v>0</v>
      </c>
      <c r="BK113" s="61">
        <f>IF(COUNTIF(Setup_Hierarchy!$J$55:$IV$55,"="&amp;$K113)&lt;&gt;0,$L113,0)</f>
        <v>0</v>
      </c>
      <c r="BL113" s="61">
        <f>IF(COUNTIF(Setup_Hierarchy!$J$56:$IV$56,"="&amp;$K113)&lt;&gt;0,$L113,0)</f>
        <v>0</v>
      </c>
      <c r="BM113" s="61">
        <f>IF(COUNTIF(Setup_Hierarchy!$J$57:$IV$57,"="&amp;$K113)&lt;&gt;0,$L113,0)</f>
        <v>0</v>
      </c>
      <c r="BN113" s="61">
        <f>IF(COUNTIF(Setup_Hierarchy!$J$58:$IV$58,"="&amp;$K113)&lt;&gt;0,$L113,0)</f>
        <v>0</v>
      </c>
      <c r="BO113" s="61">
        <f>IF(COUNTIF(Setup_Hierarchy!$J$59:$IV$59,"="&amp;$K113)&lt;&gt;0,$L113,0)</f>
        <v>0</v>
      </c>
      <c r="BP113" s="61">
        <f>IF(COUNTIF(Setup_Hierarchy!$J$60:$IV$60,"="&amp;$K113)&lt;&gt;0,$L113,0)</f>
        <v>0</v>
      </c>
      <c r="BQ113" s="61">
        <f>IF(COUNTIF(Setup_Hierarchy!$J$61:$IV$61,"="&amp;$K113)&lt;&gt;0,$L113,0)</f>
        <v>0</v>
      </c>
      <c r="BR113" s="61">
        <f>IF(COUNTIF(Setup_Hierarchy!$J$62:$IV$62,"="&amp;$K113)&lt;&gt;0,$L113,0)</f>
        <v>0</v>
      </c>
      <c r="BS113" s="61">
        <f>IF(COUNTIF(Setup_Hierarchy!$J$63:$IV$63,"="&amp;$K113)&lt;&gt;0,$L113,0)</f>
        <v>0</v>
      </c>
      <c r="BT113" s="61">
        <f>IF(COUNTIF(Setup_Hierarchy!$J$64:$IV$64,"="&amp;$K113)&lt;&gt;0,$L113,0)</f>
        <v>0</v>
      </c>
      <c r="BU113" s="61">
        <f>IF(COUNTIF(Setup_Hierarchy!$J$65:$IV$65,"="&amp;$K113)&lt;&gt;0,$L113,0)</f>
        <v>0</v>
      </c>
      <c r="BV113" s="61">
        <f>IF(COUNTIF(Setup_Hierarchy!$J$66:$IV$66,"="&amp;$K113)&lt;&gt;0,$L113,0)</f>
        <v>0</v>
      </c>
      <c r="BW113" s="61">
        <f>IF(COUNTIF(Setup_Hierarchy!$J$67:$IV$67,"="&amp;$K113)&lt;&gt;0,$L113,0)</f>
        <v>0</v>
      </c>
      <c r="BX113" s="61">
        <f>IF(COUNTIF(Setup_Hierarchy!$J$68:$IV$68,"="&amp;$K113)&lt;&gt;0,$L113,0)</f>
        <v>0</v>
      </c>
      <c r="BY113" s="61">
        <f>IF(COUNTIF(Setup_Hierarchy!$J$69:$IV$69,"="&amp;$K113)&lt;&gt;0,$L113,0)</f>
        <v>0</v>
      </c>
      <c r="BZ113" s="61">
        <f>IF(COUNTIF(Setup_Hierarchy!$J$70:$IV$70,"="&amp;$K113)&lt;&gt;0,$L113,0)</f>
        <v>0</v>
      </c>
      <c r="CA113" s="61">
        <f>IF(COUNTIF(Setup_Hierarchy!$J$71:$IV$71,"="&amp;$K113)&lt;&gt;0,$L113,0)</f>
        <v>0</v>
      </c>
      <c r="CB113" s="61">
        <f>IF(COUNTIF(Setup_Hierarchy!$J$72:$IV$72,"="&amp;$K113)&lt;&gt;0,$L113,0)</f>
        <v>0</v>
      </c>
      <c r="CC113" s="61">
        <f>IF(COUNTIF(Setup_Hierarchy!$J$73:$IV$73,"="&amp;$K113)&lt;&gt;0,$L113,0)</f>
        <v>0</v>
      </c>
      <c r="CD113" s="61">
        <f>IF(COUNTIF(Setup_Hierarchy!$J$74:$IV$74,"="&amp;$K113)&lt;&gt;0,$L113,0)</f>
        <v>0</v>
      </c>
      <c r="CE113" s="61">
        <f>IF(COUNTIF(Setup_Hierarchy!$J$75:$IV$75,"="&amp;$K113)&lt;&gt;0,$L113,0)</f>
        <v>0</v>
      </c>
      <c r="CF113" s="61">
        <f>IF(COUNTIF(Setup_Hierarchy!$J$76:$IV$76,"="&amp;$K113)&lt;&gt;0,$L113,0)</f>
        <v>0</v>
      </c>
      <c r="CG113" s="61">
        <f>IF(COUNTIF(Setup_Hierarchy!$J$77:$IV$77,"="&amp;$K113)&lt;&gt;0,$L113,0)</f>
        <v>0</v>
      </c>
      <c r="CH113" s="61">
        <f>IF(COUNTIF(Setup_Hierarchy!$J$78:$IV$78,"="&amp;$K113)&lt;&gt;0,$L113,0)</f>
        <v>0</v>
      </c>
      <c r="CI113" s="61">
        <f>IF(COUNTIF(Setup_Hierarchy!$J$79:$IV$79,"="&amp;$K113)&lt;&gt;0,$L113,0)</f>
        <v>0</v>
      </c>
      <c r="CJ113" s="61">
        <f>IF(COUNTIF(Setup_Hierarchy!$J$80:$IV$80,"="&amp;$K113)&lt;&gt;0,$L113,0)</f>
        <v>0</v>
      </c>
      <c r="CK113" s="61">
        <f>IF(COUNTIF(Setup_Hierarchy!$J$81:$IV$81,"="&amp;$K113)&lt;&gt;0,$L113,0)</f>
        <v>0</v>
      </c>
      <c r="CL113" s="61">
        <f>IF(COUNTIF(Setup_Hierarchy!$J$82:$IV$82,"="&amp;$K113)&lt;&gt;0,$L113,0)</f>
        <v>0</v>
      </c>
      <c r="CM113" s="61">
        <f>IF(COUNTIF(Setup_Hierarchy!$J$83:$IV$83,"="&amp;$K113)&lt;&gt;0,$L113,0)</f>
        <v>0</v>
      </c>
      <c r="CN113" s="61">
        <f>IF(COUNTIF(Setup_Hierarchy!$J$84:$IV$84,"="&amp;$K113)&lt;&gt;0,$L113,0)</f>
        <v>0</v>
      </c>
      <c r="CO113" s="61">
        <f>IF(COUNTIF(Setup_Hierarchy!$J$85:$IV$85,"="&amp;$K113)&lt;&gt;0,$L113,0)</f>
        <v>0</v>
      </c>
      <c r="CP113" s="61">
        <f>IF(COUNTIF(Setup_Hierarchy!$J$86:$IV$86,"="&amp;$K113)&lt;&gt;0,$L113,0)</f>
        <v>0</v>
      </c>
      <c r="CQ113" s="61">
        <f>IF(COUNTIF(Setup_Hierarchy!$J$87:$IV$87,"="&amp;$K113)&lt;&gt;0,$L113,0)</f>
        <v>0</v>
      </c>
      <c r="CR113" s="61">
        <f>IF(COUNTIF(Setup_Hierarchy!$J$88:$IV$88,"="&amp;$K113)&lt;&gt;0,$L113,0)</f>
        <v>0</v>
      </c>
      <c r="CS113" s="61">
        <f>IF(COUNTIF(Setup_Hierarchy!$J$89:$IV$89,"="&amp;$K113)&lt;&gt;0,$L113,0)</f>
        <v>0</v>
      </c>
      <c r="CT113" s="61">
        <f>IF(COUNTIF(Setup_Hierarchy!$J$90:$IV$90,"="&amp;$K113)&lt;&gt;0,$L113,0)</f>
        <v>0</v>
      </c>
      <c r="CU113" s="61">
        <f>IF(COUNTIF(Setup_Hierarchy!$J$91:$IV$91,"="&amp;$K113)&lt;&gt;0,$L113,0)</f>
        <v>0</v>
      </c>
      <c r="CV113" s="61">
        <f>IF(COUNTIF(Setup_Hierarchy!$J$92:$IV$92,"="&amp;$K113)&lt;&gt;0,$L113,0)</f>
        <v>0</v>
      </c>
      <c r="CW113" s="61">
        <f>IF(COUNTIF(Setup_Hierarchy!$J$93:$IV$93,"="&amp;$K113)&lt;&gt;0,$L113,0)</f>
        <v>0</v>
      </c>
      <c r="CX113" s="61">
        <f>IF(COUNTIF(Setup_Hierarchy!$J$94:$IV$94,"="&amp;$K113)&lt;&gt;0,$L113,0)</f>
        <v>0</v>
      </c>
      <c r="CY113" s="61">
        <f>IF(COUNTIF(Setup_Hierarchy!$J$95:$IV$95,"="&amp;$K113)&lt;&gt;0,$L113,0)</f>
        <v>0</v>
      </c>
      <c r="CZ113" s="61">
        <f>IF(COUNTIF(Setup_Hierarchy!$J$96:$IV$96,"="&amp;$K113)&lt;&gt;0,$L113,0)</f>
        <v>0</v>
      </c>
      <c r="DA113" s="61">
        <f>IF(COUNTIF(Setup_Hierarchy!$J$97:$IV$97,"="&amp;$K113)&lt;&gt;0,$L113,0)</f>
        <v>0</v>
      </c>
      <c r="DB113" s="61">
        <f>IF(COUNTIF(Setup_Hierarchy!$J$98:$IV$98,"="&amp;$K113)&lt;&gt;0,$L113,0)</f>
        <v>0</v>
      </c>
      <c r="DC113" s="61">
        <f>IF(COUNTIF(Setup_Hierarchy!$J$99:$IV$99,"="&amp;$K113)&lt;&gt;0,$L113,0)</f>
        <v>0</v>
      </c>
      <c r="DD113" s="61">
        <f>IF(COUNTIF(Setup_Hierarchy!$J$100:$IV$100,"="&amp;$K113)&lt;&gt;0,$L113,0)</f>
        <v>0</v>
      </c>
      <c r="DE113" s="61">
        <f>IF(COUNTIF(Setup_Hierarchy!$J$101:$IV$101,"="&amp;$K113)&lt;&gt;0,$L113,0)</f>
        <v>0</v>
      </c>
      <c r="DF113" s="61">
        <f>IF(COUNTIF(Setup_Hierarchy!$J$102:$IV$102,"="&amp;$K113)&lt;&gt;0,$L113,0)</f>
        <v>0</v>
      </c>
      <c r="DG113" s="61">
        <f>IF(COUNTIF(Setup_Hierarchy!$J$103:$IV$103,"="&amp;$K113)&lt;&gt;0,$L113,0)</f>
        <v>0</v>
      </c>
      <c r="DH113" s="61">
        <f>IF(COUNTIF(Setup_Hierarchy!$J$104:$IV$104,"="&amp;$K113)&lt;&gt;0,$L113,0)</f>
        <v>0</v>
      </c>
      <c r="DI113" s="61">
        <f>IF(COUNTIF(Setup_Hierarchy!$J$105:$IV$105,"="&amp;$K113)&lt;&gt;0,$L113,0)</f>
        <v>0</v>
      </c>
      <c r="DJ113" s="61">
        <f>IF(COUNTIF(Setup_Hierarchy!$J$106:$IV$106,"="&amp;$K113)&lt;&gt;0,$L113,0)</f>
        <v>0</v>
      </c>
      <c r="DK113" s="61">
        <f>IF(COUNTIF(Setup_Hierarchy!$J$107:$IV$107,"="&amp;$K113)&lt;&gt;0,$L113,0)</f>
        <v>0</v>
      </c>
      <c r="DL113" s="61">
        <f>IF(COUNTIF(Setup_Hierarchy!$J$108:$IV$108,"="&amp;$K113)&lt;&gt;0,$L113,0)</f>
        <v>0</v>
      </c>
      <c r="DM113" s="61">
        <f>IF(COUNTIF(Setup_Hierarchy!$J$109:$IV$109,"="&amp;$K113)&lt;&gt;0,$L113,0)</f>
        <v>0</v>
      </c>
      <c r="DN113" s="61">
        <f>IF(COUNTIF(Setup_Hierarchy!$J$110:$IV$110,"="&amp;$K113)&lt;&gt;0,$L113,0)</f>
        <v>0</v>
      </c>
      <c r="DO113" s="61">
        <f>IF(COUNTIF(Setup_Hierarchy!$J$111:$IV$111,"="&amp;$K113)&lt;&gt;0,$L113,0)</f>
        <v>0</v>
      </c>
      <c r="DP113" s="61">
        <f>IF(COUNTIF(Setup_Hierarchy!$J$112:$IV$112,"="&amp;$K113)&lt;&gt;0,$L113,0)</f>
        <v>0</v>
      </c>
      <c r="DQ113" s="61">
        <f>IF(COUNTIF(Setup_Hierarchy!$J$113:$IV$113,"="&amp;$K113)&lt;&gt;0,$L113,0)</f>
        <v>0</v>
      </c>
      <c r="DR113" s="61">
        <f>IF(COUNTIF(Setup_Hierarchy!$J$114:$IV$114,"="&amp;$K113)&lt;&gt;0,$L113,0)</f>
        <v>0</v>
      </c>
      <c r="DS113" s="61">
        <f>IF(COUNTIF(Setup_Hierarchy!$J$115:$IV$115,"="&amp;$K113)&lt;&gt;0,$L113,0)</f>
        <v>0</v>
      </c>
      <c r="DT113" s="61">
        <f>IF(COUNTIF(Setup_Hierarchy!$J$116:$IV$116,"="&amp;$K113)&lt;&gt;0,$L113,0)</f>
        <v>0</v>
      </c>
    </row>
    <row r="114" spans="2:124" x14ac:dyDescent="0.2">
      <c r="B114" t="s">
        <v>43</v>
      </c>
      <c r="C114">
        <v>10</v>
      </c>
      <c r="D114" t="s">
        <v>18</v>
      </c>
      <c r="E114" t="s">
        <v>369</v>
      </c>
      <c r="F114" t="s">
        <v>525</v>
      </c>
      <c r="G114" t="s">
        <v>531</v>
      </c>
      <c r="H114" t="s">
        <v>35</v>
      </c>
      <c r="I114">
        <v>6.6474000000000005E-2</v>
      </c>
      <c r="J114">
        <v>-0.109224</v>
      </c>
      <c r="K114">
        <v>795</v>
      </c>
      <c r="L114">
        <v>-1169.95</v>
      </c>
      <c r="M114" s="61">
        <f>IF(COUNTIF(Setup_Hierarchy!$J$5:$IV$5,"="&amp;$K114)&lt;&gt;0,$L114,0)</f>
        <v>-1169.95</v>
      </c>
      <c r="N114" s="61">
        <f>IF(COUNTIF(Setup_Hierarchy!$J$6:$IV$6,"="&amp;$K114)&lt;&gt;0,$L114,0)</f>
        <v>-1169.95</v>
      </c>
      <c r="O114" s="61">
        <f>IF(COUNTIF(Setup_Hierarchy!$J$7:$IV$7,"="&amp;$K114)&lt;&gt;0,$L114,0)</f>
        <v>-1169.95</v>
      </c>
      <c r="P114" s="61">
        <f>IF(COUNTIF(Setup_Hierarchy!$J$8:$IV$8,"="&amp;$K114)&lt;&gt;0,$L114,0)</f>
        <v>-1169.95</v>
      </c>
      <c r="Q114" s="61">
        <f>IF(COUNTIF(Setup_Hierarchy!$J$9:$IV$9,"="&amp;$K114)&lt;&gt;0,$L114,0)</f>
        <v>-1169.95</v>
      </c>
      <c r="R114" s="61">
        <f>IF(COUNTIF(Setup_Hierarchy!$J$10:$IV$10,"="&amp;$K114)&lt;&gt;0,$L114,0)</f>
        <v>0</v>
      </c>
      <c r="S114" s="61">
        <f>IF(COUNTIF(Setup_Hierarchy!$J$11:$IV$11,"="&amp;$K114)&lt;&gt;0,$L114,0)</f>
        <v>0</v>
      </c>
      <c r="T114" s="61">
        <f>IF(COUNTIF(Setup_Hierarchy!$J$12:$IV$12,"="&amp;$K114)&lt;&gt;0,$L114,0)</f>
        <v>0</v>
      </c>
      <c r="U114" s="61">
        <f>IF(COUNTIF(Setup_Hierarchy!$J$13:$IV$13,"="&amp;$K114)&lt;&gt;0,$L114,0)</f>
        <v>0</v>
      </c>
      <c r="V114" s="61">
        <f>IF(COUNTIF(Setup_Hierarchy!$J$14:$IV$14,"="&amp;$K114)&lt;&gt;0,$L114,0)</f>
        <v>0</v>
      </c>
      <c r="W114" s="61">
        <f>IF(COUNTIF(Setup_Hierarchy!$J$15:$IV$15,"="&amp;$K114)&lt;&gt;0,$L114,0)</f>
        <v>0</v>
      </c>
      <c r="X114" s="61">
        <f>IF(COUNTIF(Setup_Hierarchy!$J$16:$IV$16,"="&amp;$K114)&lt;&gt;0,$L114,0)</f>
        <v>0</v>
      </c>
      <c r="Y114" s="61">
        <f>IF(COUNTIF(Setup_Hierarchy!$J$17:$IV$17,"="&amp;$K114)&lt;&gt;0,$L114,0)</f>
        <v>0</v>
      </c>
      <c r="Z114" s="61">
        <f>IF(COUNTIF(Setup_Hierarchy!$J$18:$IV$18,"="&amp;$K114)&lt;&gt;0,$L114,0)</f>
        <v>-1169.95</v>
      </c>
      <c r="AA114" s="61">
        <f>IF(COUNTIF(Setup_Hierarchy!$J$19:$IV$19,"="&amp;$K114)&lt;&gt;0,$L114,0)</f>
        <v>0</v>
      </c>
      <c r="AB114" s="61">
        <f>IF(COUNTIF(Setup_Hierarchy!$J$20:$IV$20,"="&amp;$K114)&lt;&gt;0,$L114,0)</f>
        <v>0</v>
      </c>
      <c r="AC114" s="61">
        <f>IF(COUNTIF(Setup_Hierarchy!$J$21:$IV$21,"="&amp;$K114)&lt;&gt;0,$L114,0)</f>
        <v>0</v>
      </c>
      <c r="AD114" s="61">
        <f>IF(COUNTIF(Setup_Hierarchy!$J$22:$IV$22,"="&amp;$K114)&lt;&gt;0,$L114,0)</f>
        <v>0</v>
      </c>
      <c r="AE114" s="61">
        <f>IF(COUNTIF(Setup_Hierarchy!$J$23:$IV$23,"="&amp;$K114)&lt;&gt;0,$L114,0)</f>
        <v>0</v>
      </c>
      <c r="AF114" s="61">
        <f>IF(COUNTIF(Setup_Hierarchy!$J$24:$IV$24,"="&amp;$K114)&lt;&gt;0,$L114,0)</f>
        <v>0</v>
      </c>
      <c r="AG114" s="61">
        <f>IF(COUNTIF(Setup_Hierarchy!$J$25:$IV$25,"="&amp;$K114)&lt;&gt;0,$L114,0)</f>
        <v>0</v>
      </c>
      <c r="AH114" s="61">
        <f>IF(COUNTIF(Setup_Hierarchy!$J$26:$IV$26,"="&amp;$K114)&lt;&gt;0,$L114,0)</f>
        <v>0</v>
      </c>
      <c r="AI114" s="61">
        <f>IF(COUNTIF(Setup_Hierarchy!$J$27:$IV$27,"="&amp;$K114)&lt;&gt;0,$L114,0)</f>
        <v>0</v>
      </c>
      <c r="AJ114" s="61">
        <f>IF(COUNTIF(Setup_Hierarchy!$J$28:$IV$28,"="&amp;$K114)&lt;&gt;0,$L114,0)</f>
        <v>0</v>
      </c>
      <c r="AK114" s="61">
        <f>IF(COUNTIF(Setup_Hierarchy!$J$29:$IV$29,"="&amp;$K114)&lt;&gt;0,$L114,0)</f>
        <v>0</v>
      </c>
      <c r="AL114" s="61">
        <f>IF(COUNTIF(Setup_Hierarchy!$J$30:$IV$30,"="&amp;$K114)&lt;&gt;0,$L114,0)</f>
        <v>0</v>
      </c>
      <c r="AM114" s="61">
        <f>IF(COUNTIF(Setup_Hierarchy!$J$31:$IV$31,"="&amp;$K114)&lt;&gt;0,$L114,0)</f>
        <v>0</v>
      </c>
      <c r="AN114" s="61">
        <f>IF(COUNTIF(Setup_Hierarchy!$J$32:$IV$32,"="&amp;$K114)&lt;&gt;0,$L114,0)</f>
        <v>0</v>
      </c>
      <c r="AO114" s="61">
        <f>IF(COUNTIF(Setup_Hierarchy!$J$33:$IV$33,"="&amp;$K114)&lt;&gt;0,$L114,0)</f>
        <v>0</v>
      </c>
      <c r="AP114" s="61">
        <f>IF(COUNTIF(Setup_Hierarchy!$J$34:$IV$34,"="&amp;$K114)&lt;&gt;0,$L114,0)</f>
        <v>0</v>
      </c>
      <c r="AQ114" s="61">
        <f>IF(COUNTIF(Setup_Hierarchy!$J$35:$IV$35,"="&amp;$K114)&lt;&gt;0,$L114,0)</f>
        <v>0</v>
      </c>
      <c r="AR114" s="61">
        <f>IF(COUNTIF(Setup_Hierarchy!$J$36:$IV$36,"="&amp;$K114)&lt;&gt;0,$L114,0)</f>
        <v>0</v>
      </c>
      <c r="AS114" s="61">
        <f>IF(COUNTIF(Setup_Hierarchy!$J$37:$IV$37,"="&amp;$K114)&lt;&gt;0,$L114,0)</f>
        <v>0</v>
      </c>
      <c r="AT114" s="61">
        <f>IF(COUNTIF(Setup_Hierarchy!$J$38:$IV$38,"="&amp;$K114)&lt;&gt;0,$L114,0)</f>
        <v>0</v>
      </c>
      <c r="AU114" s="61">
        <f>IF(COUNTIF(Setup_Hierarchy!$J$39:$IV$39,"="&amp;$K114)&lt;&gt;0,$L114,0)</f>
        <v>0</v>
      </c>
      <c r="AV114" s="61">
        <f>IF(COUNTIF(Setup_Hierarchy!$J$40:$IV$40,"="&amp;$K114)&lt;&gt;0,$L114,0)</f>
        <v>0</v>
      </c>
      <c r="AW114" s="61">
        <f>IF(COUNTIF(Setup_Hierarchy!$J$41:$IV$41,"="&amp;$K114)&lt;&gt;0,$L114,0)</f>
        <v>0</v>
      </c>
      <c r="AX114" s="61">
        <f>IF(COUNTIF(Setup_Hierarchy!$J$42:$IV$42,"="&amp;$K114)&lt;&gt;0,$L114,0)</f>
        <v>0</v>
      </c>
      <c r="AY114" s="61">
        <f>IF(COUNTIF(Setup_Hierarchy!$J$43:$IV$43,"="&amp;$K114)&lt;&gt;0,$L114,0)</f>
        <v>0</v>
      </c>
      <c r="AZ114" s="61">
        <f>IF(COUNTIF(Setup_Hierarchy!$J$44:$IV$44,"="&amp;$K114)&lt;&gt;0,$L114,0)</f>
        <v>0</v>
      </c>
      <c r="BA114" s="61">
        <f>IF(COUNTIF(Setup_Hierarchy!$J$45:$IV$45,"="&amp;$K114)&lt;&gt;0,$L114,0)</f>
        <v>0</v>
      </c>
      <c r="BB114" s="61">
        <f>IF(COUNTIF(Setup_Hierarchy!$J$46:$IV$46,"="&amp;$K114)&lt;&gt;0,$L114,0)</f>
        <v>0</v>
      </c>
      <c r="BC114" s="61">
        <f>IF(COUNTIF(Setup_Hierarchy!$J$47:$IV$47,"="&amp;$K114)&lt;&gt;0,$L114,0)</f>
        <v>0</v>
      </c>
      <c r="BD114" s="61">
        <f>IF(COUNTIF(Setup_Hierarchy!$J$48:$IV$48,"="&amp;$K114)&lt;&gt;0,$L114,0)</f>
        <v>0</v>
      </c>
      <c r="BE114" s="61">
        <f>IF(COUNTIF(Setup_Hierarchy!$J$49:$IV$49,"="&amp;$K114)&lt;&gt;0,$L114,0)</f>
        <v>0</v>
      </c>
      <c r="BF114" s="61">
        <f>IF(COUNTIF(Setup_Hierarchy!$J$50:$IV$50,"="&amp;$K114)&lt;&gt;0,$L114,0)</f>
        <v>0</v>
      </c>
      <c r="BG114" s="61">
        <f>IF(COUNTIF(Setup_Hierarchy!$J$51:$IV$51,"="&amp;$K114)&lt;&gt;0,$L114,0)</f>
        <v>0</v>
      </c>
      <c r="BH114" s="61">
        <f>IF(COUNTIF(Setup_Hierarchy!$J$52:$IV$52,"="&amp;$K114)&lt;&gt;0,$L114,0)</f>
        <v>0</v>
      </c>
      <c r="BI114" s="61">
        <f>IF(COUNTIF(Setup_Hierarchy!$J$53:$IV$53,"="&amp;$K114)&lt;&gt;0,$L114,0)</f>
        <v>0</v>
      </c>
      <c r="BJ114" s="61">
        <f>IF(COUNTIF(Setup_Hierarchy!$J$54:$IV$54,"="&amp;$K114)&lt;&gt;0,$L114,0)</f>
        <v>0</v>
      </c>
      <c r="BK114" s="61">
        <f>IF(COUNTIF(Setup_Hierarchy!$J$55:$IV$55,"="&amp;$K114)&lt;&gt;0,$L114,0)</f>
        <v>0</v>
      </c>
      <c r="BL114" s="61">
        <f>IF(COUNTIF(Setup_Hierarchy!$J$56:$IV$56,"="&amp;$K114)&lt;&gt;0,$L114,0)</f>
        <v>0</v>
      </c>
      <c r="BM114" s="61">
        <f>IF(COUNTIF(Setup_Hierarchy!$J$57:$IV$57,"="&amp;$K114)&lt;&gt;0,$L114,0)</f>
        <v>0</v>
      </c>
      <c r="BN114" s="61">
        <f>IF(COUNTIF(Setup_Hierarchy!$J$58:$IV$58,"="&amp;$K114)&lt;&gt;0,$L114,0)</f>
        <v>0</v>
      </c>
      <c r="BO114" s="61">
        <f>IF(COUNTIF(Setup_Hierarchy!$J$59:$IV$59,"="&amp;$K114)&lt;&gt;0,$L114,0)</f>
        <v>0</v>
      </c>
      <c r="BP114" s="61">
        <f>IF(COUNTIF(Setup_Hierarchy!$J$60:$IV$60,"="&amp;$K114)&lt;&gt;0,$L114,0)</f>
        <v>0</v>
      </c>
      <c r="BQ114" s="61">
        <f>IF(COUNTIF(Setup_Hierarchy!$J$61:$IV$61,"="&amp;$K114)&lt;&gt;0,$L114,0)</f>
        <v>0</v>
      </c>
      <c r="BR114" s="61">
        <f>IF(COUNTIF(Setup_Hierarchy!$J$62:$IV$62,"="&amp;$K114)&lt;&gt;0,$L114,0)</f>
        <v>0</v>
      </c>
      <c r="BS114" s="61">
        <f>IF(COUNTIF(Setup_Hierarchy!$J$63:$IV$63,"="&amp;$K114)&lt;&gt;0,$L114,0)</f>
        <v>0</v>
      </c>
      <c r="BT114" s="61">
        <f>IF(COUNTIF(Setup_Hierarchy!$J$64:$IV$64,"="&amp;$K114)&lt;&gt;0,$L114,0)</f>
        <v>0</v>
      </c>
      <c r="BU114" s="61">
        <f>IF(COUNTIF(Setup_Hierarchy!$J$65:$IV$65,"="&amp;$K114)&lt;&gt;0,$L114,0)</f>
        <v>0</v>
      </c>
      <c r="BV114" s="61">
        <f>IF(COUNTIF(Setup_Hierarchy!$J$66:$IV$66,"="&amp;$K114)&lt;&gt;0,$L114,0)</f>
        <v>0</v>
      </c>
      <c r="BW114" s="61">
        <f>IF(COUNTIF(Setup_Hierarchy!$J$67:$IV$67,"="&amp;$K114)&lt;&gt;0,$L114,0)</f>
        <v>0</v>
      </c>
      <c r="BX114" s="61">
        <f>IF(COUNTIF(Setup_Hierarchy!$J$68:$IV$68,"="&amp;$K114)&lt;&gt;0,$L114,0)</f>
        <v>0</v>
      </c>
      <c r="BY114" s="61">
        <f>IF(COUNTIF(Setup_Hierarchy!$J$69:$IV$69,"="&amp;$K114)&lt;&gt;0,$L114,0)</f>
        <v>0</v>
      </c>
      <c r="BZ114" s="61">
        <f>IF(COUNTIF(Setup_Hierarchy!$J$70:$IV$70,"="&amp;$K114)&lt;&gt;0,$L114,0)</f>
        <v>0</v>
      </c>
      <c r="CA114" s="61">
        <f>IF(COUNTIF(Setup_Hierarchy!$J$71:$IV$71,"="&amp;$K114)&lt;&gt;0,$L114,0)</f>
        <v>0</v>
      </c>
      <c r="CB114" s="61">
        <f>IF(COUNTIF(Setup_Hierarchy!$J$72:$IV$72,"="&amp;$K114)&lt;&gt;0,$L114,0)</f>
        <v>0</v>
      </c>
      <c r="CC114" s="61">
        <f>IF(COUNTIF(Setup_Hierarchy!$J$73:$IV$73,"="&amp;$K114)&lt;&gt;0,$L114,0)</f>
        <v>0</v>
      </c>
      <c r="CD114" s="61">
        <f>IF(COUNTIF(Setup_Hierarchy!$J$74:$IV$74,"="&amp;$K114)&lt;&gt;0,$L114,0)</f>
        <v>0</v>
      </c>
      <c r="CE114" s="61">
        <f>IF(COUNTIF(Setup_Hierarchy!$J$75:$IV$75,"="&amp;$K114)&lt;&gt;0,$L114,0)</f>
        <v>0</v>
      </c>
      <c r="CF114" s="61">
        <f>IF(COUNTIF(Setup_Hierarchy!$J$76:$IV$76,"="&amp;$K114)&lt;&gt;0,$L114,0)</f>
        <v>0</v>
      </c>
      <c r="CG114" s="61">
        <f>IF(COUNTIF(Setup_Hierarchy!$J$77:$IV$77,"="&amp;$K114)&lt;&gt;0,$L114,0)</f>
        <v>0</v>
      </c>
      <c r="CH114" s="61">
        <f>IF(COUNTIF(Setup_Hierarchy!$J$78:$IV$78,"="&amp;$K114)&lt;&gt;0,$L114,0)</f>
        <v>0</v>
      </c>
      <c r="CI114" s="61">
        <f>IF(COUNTIF(Setup_Hierarchy!$J$79:$IV$79,"="&amp;$K114)&lt;&gt;0,$L114,0)</f>
        <v>0</v>
      </c>
      <c r="CJ114" s="61">
        <f>IF(COUNTIF(Setup_Hierarchy!$J$80:$IV$80,"="&amp;$K114)&lt;&gt;0,$L114,0)</f>
        <v>0</v>
      </c>
      <c r="CK114" s="61">
        <f>IF(COUNTIF(Setup_Hierarchy!$J$81:$IV$81,"="&amp;$K114)&lt;&gt;0,$L114,0)</f>
        <v>0</v>
      </c>
      <c r="CL114" s="61">
        <f>IF(COUNTIF(Setup_Hierarchy!$J$82:$IV$82,"="&amp;$K114)&lt;&gt;0,$L114,0)</f>
        <v>0</v>
      </c>
      <c r="CM114" s="61">
        <f>IF(COUNTIF(Setup_Hierarchy!$J$83:$IV$83,"="&amp;$K114)&lt;&gt;0,$L114,0)</f>
        <v>0</v>
      </c>
      <c r="CN114" s="61">
        <f>IF(COUNTIF(Setup_Hierarchy!$J$84:$IV$84,"="&amp;$K114)&lt;&gt;0,$L114,0)</f>
        <v>0</v>
      </c>
      <c r="CO114" s="61">
        <f>IF(COUNTIF(Setup_Hierarchy!$J$85:$IV$85,"="&amp;$K114)&lt;&gt;0,$L114,0)</f>
        <v>0</v>
      </c>
      <c r="CP114" s="61">
        <f>IF(COUNTIF(Setup_Hierarchy!$J$86:$IV$86,"="&amp;$K114)&lt;&gt;0,$L114,0)</f>
        <v>0</v>
      </c>
      <c r="CQ114" s="61">
        <f>IF(COUNTIF(Setup_Hierarchy!$J$87:$IV$87,"="&amp;$K114)&lt;&gt;0,$L114,0)</f>
        <v>0</v>
      </c>
      <c r="CR114" s="61">
        <f>IF(COUNTIF(Setup_Hierarchy!$J$88:$IV$88,"="&amp;$K114)&lt;&gt;0,$L114,0)</f>
        <v>0</v>
      </c>
      <c r="CS114" s="61">
        <f>IF(COUNTIF(Setup_Hierarchy!$J$89:$IV$89,"="&amp;$K114)&lt;&gt;0,$L114,0)</f>
        <v>0</v>
      </c>
      <c r="CT114" s="61">
        <f>IF(COUNTIF(Setup_Hierarchy!$J$90:$IV$90,"="&amp;$K114)&lt;&gt;0,$L114,0)</f>
        <v>0</v>
      </c>
      <c r="CU114" s="61">
        <f>IF(COUNTIF(Setup_Hierarchy!$J$91:$IV$91,"="&amp;$K114)&lt;&gt;0,$L114,0)</f>
        <v>0</v>
      </c>
      <c r="CV114" s="61">
        <f>IF(COUNTIF(Setup_Hierarchy!$J$92:$IV$92,"="&amp;$K114)&lt;&gt;0,$L114,0)</f>
        <v>0</v>
      </c>
      <c r="CW114" s="61">
        <f>IF(COUNTIF(Setup_Hierarchy!$J$93:$IV$93,"="&amp;$K114)&lt;&gt;0,$L114,0)</f>
        <v>0</v>
      </c>
      <c r="CX114" s="61">
        <f>IF(COUNTIF(Setup_Hierarchy!$J$94:$IV$94,"="&amp;$K114)&lt;&gt;0,$L114,0)</f>
        <v>0</v>
      </c>
      <c r="CY114" s="61">
        <f>IF(COUNTIF(Setup_Hierarchy!$J$95:$IV$95,"="&amp;$K114)&lt;&gt;0,$L114,0)</f>
        <v>0</v>
      </c>
      <c r="CZ114" s="61">
        <f>IF(COUNTIF(Setup_Hierarchy!$J$96:$IV$96,"="&amp;$K114)&lt;&gt;0,$L114,0)</f>
        <v>0</v>
      </c>
      <c r="DA114" s="61">
        <f>IF(COUNTIF(Setup_Hierarchy!$J$97:$IV$97,"="&amp;$K114)&lt;&gt;0,$L114,0)</f>
        <v>0</v>
      </c>
      <c r="DB114" s="61">
        <f>IF(COUNTIF(Setup_Hierarchy!$J$98:$IV$98,"="&amp;$K114)&lt;&gt;0,$L114,0)</f>
        <v>0</v>
      </c>
      <c r="DC114" s="61">
        <f>IF(COUNTIF(Setup_Hierarchy!$J$99:$IV$99,"="&amp;$K114)&lt;&gt;0,$L114,0)</f>
        <v>0</v>
      </c>
      <c r="DD114" s="61">
        <f>IF(COUNTIF(Setup_Hierarchy!$J$100:$IV$100,"="&amp;$K114)&lt;&gt;0,$L114,0)</f>
        <v>0</v>
      </c>
      <c r="DE114" s="61">
        <f>IF(COUNTIF(Setup_Hierarchy!$J$101:$IV$101,"="&amp;$K114)&lt;&gt;0,$L114,0)</f>
        <v>0</v>
      </c>
      <c r="DF114" s="61">
        <f>IF(COUNTIF(Setup_Hierarchy!$J$102:$IV$102,"="&amp;$K114)&lt;&gt;0,$L114,0)</f>
        <v>0</v>
      </c>
      <c r="DG114" s="61">
        <f>IF(COUNTIF(Setup_Hierarchy!$J$103:$IV$103,"="&amp;$K114)&lt;&gt;0,$L114,0)</f>
        <v>0</v>
      </c>
      <c r="DH114" s="61">
        <f>IF(COUNTIF(Setup_Hierarchy!$J$104:$IV$104,"="&amp;$K114)&lt;&gt;0,$L114,0)</f>
        <v>0</v>
      </c>
      <c r="DI114" s="61">
        <f>IF(COUNTIF(Setup_Hierarchy!$J$105:$IV$105,"="&amp;$K114)&lt;&gt;0,$L114,0)</f>
        <v>0</v>
      </c>
      <c r="DJ114" s="61">
        <f>IF(COUNTIF(Setup_Hierarchy!$J$106:$IV$106,"="&amp;$K114)&lt;&gt;0,$L114,0)</f>
        <v>0</v>
      </c>
      <c r="DK114" s="61">
        <f>IF(COUNTIF(Setup_Hierarchy!$J$107:$IV$107,"="&amp;$K114)&lt;&gt;0,$L114,0)</f>
        <v>0</v>
      </c>
      <c r="DL114" s="61">
        <f>IF(COUNTIF(Setup_Hierarchy!$J$108:$IV$108,"="&amp;$K114)&lt;&gt;0,$L114,0)</f>
        <v>0</v>
      </c>
      <c r="DM114" s="61">
        <f>IF(COUNTIF(Setup_Hierarchy!$J$109:$IV$109,"="&amp;$K114)&lt;&gt;0,$L114,0)</f>
        <v>0</v>
      </c>
      <c r="DN114" s="61">
        <f>IF(COUNTIF(Setup_Hierarchy!$J$110:$IV$110,"="&amp;$K114)&lt;&gt;0,$L114,0)</f>
        <v>0</v>
      </c>
      <c r="DO114" s="61">
        <f>IF(COUNTIF(Setup_Hierarchy!$J$111:$IV$111,"="&amp;$K114)&lt;&gt;0,$L114,0)</f>
        <v>0</v>
      </c>
      <c r="DP114" s="61">
        <f>IF(COUNTIF(Setup_Hierarchy!$J$112:$IV$112,"="&amp;$K114)&lt;&gt;0,$L114,0)</f>
        <v>0</v>
      </c>
      <c r="DQ114" s="61">
        <f>IF(COUNTIF(Setup_Hierarchy!$J$113:$IV$113,"="&amp;$K114)&lt;&gt;0,$L114,0)</f>
        <v>0</v>
      </c>
      <c r="DR114" s="61">
        <f>IF(COUNTIF(Setup_Hierarchy!$J$114:$IV$114,"="&amp;$K114)&lt;&gt;0,$L114,0)</f>
        <v>0</v>
      </c>
      <c r="DS114" s="61">
        <f>IF(COUNTIF(Setup_Hierarchy!$J$115:$IV$115,"="&amp;$K114)&lt;&gt;0,$L114,0)</f>
        <v>0</v>
      </c>
      <c r="DT114" s="61">
        <f>IF(COUNTIF(Setup_Hierarchy!$J$116:$IV$116,"="&amp;$K114)&lt;&gt;0,$L114,0)</f>
        <v>-1169.95</v>
      </c>
    </row>
    <row r="115" spans="2:124" x14ac:dyDescent="0.2">
      <c r="B115" t="s">
        <v>43</v>
      </c>
      <c r="C115">
        <v>11</v>
      </c>
      <c r="D115" t="s">
        <v>18</v>
      </c>
      <c r="E115" t="s">
        <v>369</v>
      </c>
      <c r="F115" t="s">
        <v>525</v>
      </c>
      <c r="G115" t="s">
        <v>531</v>
      </c>
      <c r="H115" t="s">
        <v>36</v>
      </c>
      <c r="I115">
        <v>6.4450999999999994E-2</v>
      </c>
      <c r="J115">
        <v>-9.6359E-2</v>
      </c>
      <c r="K115">
        <v>677</v>
      </c>
      <c r="L115">
        <v>5996.95</v>
      </c>
      <c r="M115" s="61">
        <f>IF(COUNTIF(Setup_Hierarchy!$J$5:$IV$5,"="&amp;$K115)&lt;&gt;0,$L115,0)</f>
        <v>5996.95</v>
      </c>
      <c r="N115" s="61">
        <f>IF(COUNTIF(Setup_Hierarchy!$J$6:$IV$6,"="&amp;$K115)&lt;&gt;0,$L115,0)</f>
        <v>5996.95</v>
      </c>
      <c r="O115" s="61">
        <f>IF(COUNTIF(Setup_Hierarchy!$J$7:$IV$7,"="&amp;$K115)&lt;&gt;0,$L115,0)</f>
        <v>5996.95</v>
      </c>
      <c r="P115" s="61">
        <f>IF(COUNTIF(Setup_Hierarchy!$J$8:$IV$8,"="&amp;$K115)&lt;&gt;0,$L115,0)</f>
        <v>5996.95</v>
      </c>
      <c r="Q115" s="61">
        <f>IF(COUNTIF(Setup_Hierarchy!$J$9:$IV$9,"="&amp;$K115)&lt;&gt;0,$L115,0)</f>
        <v>5996.95</v>
      </c>
      <c r="R115" s="61">
        <f>IF(COUNTIF(Setup_Hierarchy!$J$10:$IV$10,"="&amp;$K115)&lt;&gt;0,$L115,0)</f>
        <v>0</v>
      </c>
      <c r="S115" s="61">
        <f>IF(COUNTIF(Setup_Hierarchy!$J$11:$IV$11,"="&amp;$K115)&lt;&gt;0,$L115,0)</f>
        <v>0</v>
      </c>
      <c r="T115" s="61">
        <f>IF(COUNTIF(Setup_Hierarchy!$J$12:$IV$12,"="&amp;$K115)&lt;&gt;0,$L115,0)</f>
        <v>0</v>
      </c>
      <c r="U115" s="61">
        <f>IF(COUNTIF(Setup_Hierarchy!$J$13:$IV$13,"="&amp;$K115)&lt;&gt;0,$L115,0)</f>
        <v>0</v>
      </c>
      <c r="V115" s="61">
        <f>IF(COUNTIF(Setup_Hierarchy!$J$14:$IV$14,"="&amp;$K115)&lt;&gt;0,$L115,0)</f>
        <v>0</v>
      </c>
      <c r="W115" s="61">
        <f>IF(COUNTIF(Setup_Hierarchy!$J$15:$IV$15,"="&amp;$K115)&lt;&gt;0,$L115,0)</f>
        <v>0</v>
      </c>
      <c r="X115" s="61">
        <f>IF(COUNTIF(Setup_Hierarchy!$J$16:$IV$16,"="&amp;$K115)&lt;&gt;0,$L115,0)</f>
        <v>0</v>
      </c>
      <c r="Y115" s="61">
        <f>IF(COUNTIF(Setup_Hierarchy!$J$17:$IV$17,"="&amp;$K115)&lt;&gt;0,$L115,0)</f>
        <v>0</v>
      </c>
      <c r="Z115" s="61">
        <f>IF(COUNTIF(Setup_Hierarchy!$J$18:$IV$18,"="&amp;$K115)&lt;&gt;0,$L115,0)</f>
        <v>0</v>
      </c>
      <c r="AA115" s="61">
        <f>IF(COUNTIF(Setup_Hierarchy!$J$19:$IV$19,"="&amp;$K115)&lt;&gt;0,$L115,0)</f>
        <v>0</v>
      </c>
      <c r="AB115" s="61">
        <f>IF(COUNTIF(Setup_Hierarchy!$J$20:$IV$20,"="&amp;$K115)&lt;&gt;0,$L115,0)</f>
        <v>0</v>
      </c>
      <c r="AC115" s="61">
        <f>IF(COUNTIF(Setup_Hierarchy!$J$21:$IV$21,"="&amp;$K115)&lt;&gt;0,$L115,0)</f>
        <v>5996.95</v>
      </c>
      <c r="AD115" s="61">
        <f>IF(COUNTIF(Setup_Hierarchy!$J$22:$IV$22,"="&amp;$K115)&lt;&gt;0,$L115,0)</f>
        <v>5996.95</v>
      </c>
      <c r="AE115" s="61">
        <f>IF(COUNTIF(Setup_Hierarchy!$J$23:$IV$23,"="&amp;$K115)&lt;&gt;0,$L115,0)</f>
        <v>0</v>
      </c>
      <c r="AF115" s="61">
        <f>IF(COUNTIF(Setup_Hierarchy!$J$24:$IV$24,"="&amp;$K115)&lt;&gt;0,$L115,0)</f>
        <v>0</v>
      </c>
      <c r="AG115" s="61">
        <f>IF(COUNTIF(Setup_Hierarchy!$J$25:$IV$25,"="&amp;$K115)&lt;&gt;0,$L115,0)</f>
        <v>0</v>
      </c>
      <c r="AH115" s="61">
        <f>IF(COUNTIF(Setup_Hierarchy!$J$26:$IV$26,"="&amp;$K115)&lt;&gt;0,$L115,0)</f>
        <v>0</v>
      </c>
      <c r="AI115" s="61">
        <f>IF(COUNTIF(Setup_Hierarchy!$J$27:$IV$27,"="&amp;$K115)&lt;&gt;0,$L115,0)</f>
        <v>0</v>
      </c>
      <c r="AJ115" s="61">
        <f>IF(COUNTIF(Setup_Hierarchy!$J$28:$IV$28,"="&amp;$K115)&lt;&gt;0,$L115,0)</f>
        <v>0</v>
      </c>
      <c r="AK115" s="61">
        <f>IF(COUNTIF(Setup_Hierarchy!$J$29:$IV$29,"="&amp;$K115)&lt;&gt;0,$L115,0)</f>
        <v>0</v>
      </c>
      <c r="AL115" s="61">
        <f>IF(COUNTIF(Setup_Hierarchy!$J$30:$IV$30,"="&amp;$K115)&lt;&gt;0,$L115,0)</f>
        <v>0</v>
      </c>
      <c r="AM115" s="61">
        <f>IF(COUNTIF(Setup_Hierarchy!$J$31:$IV$31,"="&amp;$K115)&lt;&gt;0,$L115,0)</f>
        <v>0</v>
      </c>
      <c r="AN115" s="61">
        <f>IF(COUNTIF(Setup_Hierarchy!$J$32:$IV$32,"="&amp;$K115)&lt;&gt;0,$L115,0)</f>
        <v>0</v>
      </c>
      <c r="AO115" s="61">
        <f>IF(COUNTIF(Setup_Hierarchy!$J$33:$IV$33,"="&amp;$K115)&lt;&gt;0,$L115,0)</f>
        <v>0</v>
      </c>
      <c r="AP115" s="61">
        <f>IF(COUNTIF(Setup_Hierarchy!$J$34:$IV$34,"="&amp;$K115)&lt;&gt;0,$L115,0)</f>
        <v>0</v>
      </c>
      <c r="AQ115" s="61">
        <f>IF(COUNTIF(Setup_Hierarchy!$J$35:$IV$35,"="&amp;$K115)&lt;&gt;0,$L115,0)</f>
        <v>0</v>
      </c>
      <c r="AR115" s="61">
        <f>IF(COUNTIF(Setup_Hierarchy!$J$36:$IV$36,"="&amp;$K115)&lt;&gt;0,$L115,0)</f>
        <v>0</v>
      </c>
      <c r="AS115" s="61">
        <f>IF(COUNTIF(Setup_Hierarchy!$J$37:$IV$37,"="&amp;$K115)&lt;&gt;0,$L115,0)</f>
        <v>0</v>
      </c>
      <c r="AT115" s="61">
        <f>IF(COUNTIF(Setup_Hierarchy!$J$38:$IV$38,"="&amp;$K115)&lt;&gt;0,$L115,0)</f>
        <v>0</v>
      </c>
      <c r="AU115" s="61">
        <f>IF(COUNTIF(Setup_Hierarchy!$J$39:$IV$39,"="&amp;$K115)&lt;&gt;0,$L115,0)</f>
        <v>0</v>
      </c>
      <c r="AV115" s="61">
        <f>IF(COUNTIF(Setup_Hierarchy!$J$40:$IV$40,"="&amp;$K115)&lt;&gt;0,$L115,0)</f>
        <v>0</v>
      </c>
      <c r="AW115" s="61">
        <f>IF(COUNTIF(Setup_Hierarchy!$J$41:$IV$41,"="&amp;$K115)&lt;&gt;0,$L115,0)</f>
        <v>0</v>
      </c>
      <c r="AX115" s="61">
        <f>IF(COUNTIF(Setup_Hierarchy!$J$42:$IV$42,"="&amp;$K115)&lt;&gt;0,$L115,0)</f>
        <v>0</v>
      </c>
      <c r="AY115" s="61">
        <f>IF(COUNTIF(Setup_Hierarchy!$J$43:$IV$43,"="&amp;$K115)&lt;&gt;0,$L115,0)</f>
        <v>0</v>
      </c>
      <c r="AZ115" s="61">
        <f>IF(COUNTIF(Setup_Hierarchy!$J$44:$IV$44,"="&amp;$K115)&lt;&gt;0,$L115,0)</f>
        <v>0</v>
      </c>
      <c r="BA115" s="61">
        <f>IF(COUNTIF(Setup_Hierarchy!$J$45:$IV$45,"="&amp;$K115)&lt;&gt;0,$L115,0)</f>
        <v>0</v>
      </c>
      <c r="BB115" s="61">
        <f>IF(COUNTIF(Setup_Hierarchy!$J$46:$IV$46,"="&amp;$K115)&lt;&gt;0,$L115,0)</f>
        <v>0</v>
      </c>
      <c r="BC115" s="61">
        <f>IF(COUNTIF(Setup_Hierarchy!$J$47:$IV$47,"="&amp;$K115)&lt;&gt;0,$L115,0)</f>
        <v>0</v>
      </c>
      <c r="BD115" s="61">
        <f>IF(COUNTIF(Setup_Hierarchy!$J$48:$IV$48,"="&amp;$K115)&lt;&gt;0,$L115,0)</f>
        <v>0</v>
      </c>
      <c r="BE115" s="61">
        <f>IF(COUNTIF(Setup_Hierarchy!$J$49:$IV$49,"="&amp;$K115)&lt;&gt;0,$L115,0)</f>
        <v>0</v>
      </c>
      <c r="BF115" s="61">
        <f>IF(COUNTIF(Setup_Hierarchy!$J$50:$IV$50,"="&amp;$K115)&lt;&gt;0,$L115,0)</f>
        <v>0</v>
      </c>
      <c r="BG115" s="61">
        <f>IF(COUNTIF(Setup_Hierarchy!$J$51:$IV$51,"="&amp;$K115)&lt;&gt;0,$L115,0)</f>
        <v>0</v>
      </c>
      <c r="BH115" s="61">
        <f>IF(COUNTIF(Setup_Hierarchy!$J$52:$IV$52,"="&amp;$K115)&lt;&gt;0,$L115,0)</f>
        <v>0</v>
      </c>
      <c r="BI115" s="61">
        <f>IF(COUNTIF(Setup_Hierarchy!$J$53:$IV$53,"="&amp;$K115)&lt;&gt;0,$L115,0)</f>
        <v>0</v>
      </c>
      <c r="BJ115" s="61">
        <f>IF(COUNTIF(Setup_Hierarchy!$J$54:$IV$54,"="&amp;$K115)&lt;&gt;0,$L115,0)</f>
        <v>0</v>
      </c>
      <c r="BK115" s="61">
        <f>IF(COUNTIF(Setup_Hierarchy!$J$55:$IV$55,"="&amp;$K115)&lt;&gt;0,$L115,0)</f>
        <v>0</v>
      </c>
      <c r="BL115" s="61">
        <f>IF(COUNTIF(Setup_Hierarchy!$J$56:$IV$56,"="&amp;$K115)&lt;&gt;0,$L115,0)</f>
        <v>0</v>
      </c>
      <c r="BM115" s="61">
        <f>IF(COUNTIF(Setup_Hierarchy!$J$57:$IV$57,"="&amp;$K115)&lt;&gt;0,$L115,0)</f>
        <v>0</v>
      </c>
      <c r="BN115" s="61">
        <f>IF(COUNTIF(Setup_Hierarchy!$J$58:$IV$58,"="&amp;$K115)&lt;&gt;0,$L115,0)</f>
        <v>0</v>
      </c>
      <c r="BO115" s="61">
        <f>IF(COUNTIF(Setup_Hierarchy!$J$59:$IV$59,"="&amp;$K115)&lt;&gt;0,$L115,0)</f>
        <v>0</v>
      </c>
      <c r="BP115" s="61">
        <f>IF(COUNTIF(Setup_Hierarchy!$J$60:$IV$60,"="&amp;$K115)&lt;&gt;0,$L115,0)</f>
        <v>0</v>
      </c>
      <c r="BQ115" s="61">
        <f>IF(COUNTIF(Setup_Hierarchy!$J$61:$IV$61,"="&amp;$K115)&lt;&gt;0,$L115,0)</f>
        <v>0</v>
      </c>
      <c r="BR115" s="61">
        <f>IF(COUNTIF(Setup_Hierarchy!$J$62:$IV$62,"="&amp;$K115)&lt;&gt;0,$L115,0)</f>
        <v>0</v>
      </c>
      <c r="BS115" s="61">
        <f>IF(COUNTIF(Setup_Hierarchy!$J$63:$IV$63,"="&amp;$K115)&lt;&gt;0,$L115,0)</f>
        <v>0</v>
      </c>
      <c r="BT115" s="61">
        <f>IF(COUNTIF(Setup_Hierarchy!$J$64:$IV$64,"="&amp;$K115)&lt;&gt;0,$L115,0)</f>
        <v>0</v>
      </c>
      <c r="BU115" s="61">
        <f>IF(COUNTIF(Setup_Hierarchy!$J$65:$IV$65,"="&amp;$K115)&lt;&gt;0,$L115,0)</f>
        <v>0</v>
      </c>
      <c r="BV115" s="61">
        <f>IF(COUNTIF(Setup_Hierarchy!$J$66:$IV$66,"="&amp;$K115)&lt;&gt;0,$L115,0)</f>
        <v>0</v>
      </c>
      <c r="BW115" s="61">
        <f>IF(COUNTIF(Setup_Hierarchy!$J$67:$IV$67,"="&amp;$K115)&lt;&gt;0,$L115,0)</f>
        <v>0</v>
      </c>
      <c r="BX115" s="61">
        <f>IF(COUNTIF(Setup_Hierarchy!$J$68:$IV$68,"="&amp;$K115)&lt;&gt;0,$L115,0)</f>
        <v>0</v>
      </c>
      <c r="BY115" s="61">
        <f>IF(COUNTIF(Setup_Hierarchy!$J$69:$IV$69,"="&amp;$K115)&lt;&gt;0,$L115,0)</f>
        <v>0</v>
      </c>
      <c r="BZ115" s="61">
        <f>IF(COUNTIF(Setup_Hierarchy!$J$70:$IV$70,"="&amp;$K115)&lt;&gt;0,$L115,0)</f>
        <v>0</v>
      </c>
      <c r="CA115" s="61">
        <f>IF(COUNTIF(Setup_Hierarchy!$J$71:$IV$71,"="&amp;$K115)&lt;&gt;0,$L115,0)</f>
        <v>0</v>
      </c>
      <c r="CB115" s="61">
        <f>IF(COUNTIF(Setup_Hierarchy!$J$72:$IV$72,"="&amp;$K115)&lt;&gt;0,$L115,0)</f>
        <v>0</v>
      </c>
      <c r="CC115" s="61">
        <f>IF(COUNTIF(Setup_Hierarchy!$J$73:$IV$73,"="&amp;$K115)&lt;&gt;0,$L115,0)</f>
        <v>0</v>
      </c>
      <c r="CD115" s="61">
        <f>IF(COUNTIF(Setup_Hierarchy!$J$74:$IV$74,"="&amp;$K115)&lt;&gt;0,$L115,0)</f>
        <v>0</v>
      </c>
      <c r="CE115" s="61">
        <f>IF(COUNTIF(Setup_Hierarchy!$J$75:$IV$75,"="&amp;$K115)&lt;&gt;0,$L115,0)</f>
        <v>0</v>
      </c>
      <c r="CF115" s="61">
        <f>IF(COUNTIF(Setup_Hierarchy!$J$76:$IV$76,"="&amp;$K115)&lt;&gt;0,$L115,0)</f>
        <v>0</v>
      </c>
      <c r="CG115" s="61">
        <f>IF(COUNTIF(Setup_Hierarchy!$J$77:$IV$77,"="&amp;$K115)&lt;&gt;0,$L115,0)</f>
        <v>0</v>
      </c>
      <c r="CH115" s="61">
        <f>IF(COUNTIF(Setup_Hierarchy!$J$78:$IV$78,"="&amp;$K115)&lt;&gt;0,$L115,0)</f>
        <v>0</v>
      </c>
      <c r="CI115" s="61">
        <f>IF(COUNTIF(Setup_Hierarchy!$J$79:$IV$79,"="&amp;$K115)&lt;&gt;0,$L115,0)</f>
        <v>0</v>
      </c>
      <c r="CJ115" s="61">
        <f>IF(COUNTIF(Setup_Hierarchy!$J$80:$IV$80,"="&amp;$K115)&lt;&gt;0,$L115,0)</f>
        <v>0</v>
      </c>
      <c r="CK115" s="61">
        <f>IF(COUNTIF(Setup_Hierarchy!$J$81:$IV$81,"="&amp;$K115)&lt;&gt;0,$L115,0)</f>
        <v>0</v>
      </c>
      <c r="CL115" s="61">
        <f>IF(COUNTIF(Setup_Hierarchy!$J$82:$IV$82,"="&amp;$K115)&lt;&gt;0,$L115,0)</f>
        <v>0</v>
      </c>
      <c r="CM115" s="61">
        <f>IF(COUNTIF(Setup_Hierarchy!$J$83:$IV$83,"="&amp;$K115)&lt;&gt;0,$L115,0)</f>
        <v>0</v>
      </c>
      <c r="CN115" s="61">
        <f>IF(COUNTIF(Setup_Hierarchy!$J$84:$IV$84,"="&amp;$K115)&lt;&gt;0,$L115,0)</f>
        <v>0</v>
      </c>
      <c r="CO115" s="61">
        <f>IF(COUNTIF(Setup_Hierarchy!$J$85:$IV$85,"="&amp;$K115)&lt;&gt;0,$L115,0)</f>
        <v>0</v>
      </c>
      <c r="CP115" s="61">
        <f>IF(COUNTIF(Setup_Hierarchy!$J$86:$IV$86,"="&amp;$K115)&lt;&gt;0,$L115,0)</f>
        <v>0</v>
      </c>
      <c r="CQ115" s="61">
        <f>IF(COUNTIF(Setup_Hierarchy!$J$87:$IV$87,"="&amp;$K115)&lt;&gt;0,$L115,0)</f>
        <v>0</v>
      </c>
      <c r="CR115" s="61">
        <f>IF(COUNTIF(Setup_Hierarchy!$J$88:$IV$88,"="&amp;$K115)&lt;&gt;0,$L115,0)</f>
        <v>0</v>
      </c>
      <c r="CS115" s="61">
        <f>IF(COUNTIF(Setup_Hierarchy!$J$89:$IV$89,"="&amp;$K115)&lt;&gt;0,$L115,0)</f>
        <v>0</v>
      </c>
      <c r="CT115" s="61">
        <f>IF(COUNTIF(Setup_Hierarchy!$J$90:$IV$90,"="&amp;$K115)&lt;&gt;0,$L115,0)</f>
        <v>0</v>
      </c>
      <c r="CU115" s="61">
        <f>IF(COUNTIF(Setup_Hierarchy!$J$91:$IV$91,"="&amp;$K115)&lt;&gt;0,$L115,0)</f>
        <v>0</v>
      </c>
      <c r="CV115" s="61">
        <f>IF(COUNTIF(Setup_Hierarchy!$J$92:$IV$92,"="&amp;$K115)&lt;&gt;0,$L115,0)</f>
        <v>0</v>
      </c>
      <c r="CW115" s="61">
        <f>IF(COUNTIF(Setup_Hierarchy!$J$93:$IV$93,"="&amp;$K115)&lt;&gt;0,$L115,0)</f>
        <v>0</v>
      </c>
      <c r="CX115" s="61">
        <f>IF(COUNTIF(Setup_Hierarchy!$J$94:$IV$94,"="&amp;$K115)&lt;&gt;0,$L115,0)</f>
        <v>0</v>
      </c>
      <c r="CY115" s="61">
        <f>IF(COUNTIF(Setup_Hierarchy!$J$95:$IV$95,"="&amp;$K115)&lt;&gt;0,$L115,0)</f>
        <v>0</v>
      </c>
      <c r="CZ115" s="61">
        <f>IF(COUNTIF(Setup_Hierarchy!$J$96:$IV$96,"="&amp;$K115)&lt;&gt;0,$L115,0)</f>
        <v>0</v>
      </c>
      <c r="DA115" s="61">
        <f>IF(COUNTIF(Setup_Hierarchy!$J$97:$IV$97,"="&amp;$K115)&lt;&gt;0,$L115,0)</f>
        <v>0</v>
      </c>
      <c r="DB115" s="61">
        <f>IF(COUNTIF(Setup_Hierarchy!$J$98:$IV$98,"="&amp;$K115)&lt;&gt;0,$L115,0)</f>
        <v>0</v>
      </c>
      <c r="DC115" s="61">
        <f>IF(COUNTIF(Setup_Hierarchy!$J$99:$IV$99,"="&amp;$K115)&lt;&gt;0,$L115,0)</f>
        <v>0</v>
      </c>
      <c r="DD115" s="61">
        <f>IF(COUNTIF(Setup_Hierarchy!$J$100:$IV$100,"="&amp;$K115)&lt;&gt;0,$L115,0)</f>
        <v>0</v>
      </c>
      <c r="DE115" s="61">
        <f>IF(COUNTIF(Setup_Hierarchy!$J$101:$IV$101,"="&amp;$K115)&lt;&gt;0,$L115,0)</f>
        <v>0</v>
      </c>
      <c r="DF115" s="61">
        <f>IF(COUNTIF(Setup_Hierarchy!$J$102:$IV$102,"="&amp;$K115)&lt;&gt;0,$L115,0)</f>
        <v>0</v>
      </c>
      <c r="DG115" s="61">
        <f>IF(COUNTIF(Setup_Hierarchy!$J$103:$IV$103,"="&amp;$K115)&lt;&gt;0,$L115,0)</f>
        <v>0</v>
      </c>
      <c r="DH115" s="61">
        <f>IF(COUNTIF(Setup_Hierarchy!$J$104:$IV$104,"="&amp;$K115)&lt;&gt;0,$L115,0)</f>
        <v>0</v>
      </c>
      <c r="DI115" s="61">
        <f>IF(COUNTIF(Setup_Hierarchy!$J$105:$IV$105,"="&amp;$K115)&lt;&gt;0,$L115,0)</f>
        <v>0</v>
      </c>
      <c r="DJ115" s="61">
        <f>IF(COUNTIF(Setup_Hierarchy!$J$106:$IV$106,"="&amp;$K115)&lt;&gt;0,$L115,0)</f>
        <v>0</v>
      </c>
      <c r="DK115" s="61">
        <f>IF(COUNTIF(Setup_Hierarchy!$J$107:$IV$107,"="&amp;$K115)&lt;&gt;0,$L115,0)</f>
        <v>0</v>
      </c>
      <c r="DL115" s="61">
        <f>IF(COUNTIF(Setup_Hierarchy!$J$108:$IV$108,"="&amp;$K115)&lt;&gt;0,$L115,0)</f>
        <v>0</v>
      </c>
      <c r="DM115" s="61">
        <f>IF(COUNTIF(Setup_Hierarchy!$J$109:$IV$109,"="&amp;$K115)&lt;&gt;0,$L115,0)</f>
        <v>0</v>
      </c>
      <c r="DN115" s="61">
        <f>IF(COUNTIF(Setup_Hierarchy!$J$110:$IV$110,"="&amp;$K115)&lt;&gt;0,$L115,0)</f>
        <v>0</v>
      </c>
      <c r="DO115" s="61">
        <f>IF(COUNTIF(Setup_Hierarchy!$J$111:$IV$111,"="&amp;$K115)&lt;&gt;0,$L115,0)</f>
        <v>0</v>
      </c>
      <c r="DP115" s="61">
        <f>IF(COUNTIF(Setup_Hierarchy!$J$112:$IV$112,"="&amp;$K115)&lt;&gt;0,$L115,0)</f>
        <v>0</v>
      </c>
      <c r="DQ115" s="61">
        <f>IF(COUNTIF(Setup_Hierarchy!$J$113:$IV$113,"="&amp;$K115)&lt;&gt;0,$L115,0)</f>
        <v>0</v>
      </c>
      <c r="DR115" s="61">
        <f>IF(COUNTIF(Setup_Hierarchy!$J$114:$IV$114,"="&amp;$K115)&lt;&gt;0,$L115,0)</f>
        <v>0</v>
      </c>
      <c r="DS115" s="61">
        <f>IF(COUNTIF(Setup_Hierarchy!$J$115:$IV$115,"="&amp;$K115)&lt;&gt;0,$L115,0)</f>
        <v>0</v>
      </c>
      <c r="DT115" s="61">
        <f>IF(COUNTIF(Setup_Hierarchy!$J$116:$IV$116,"="&amp;$K115)&lt;&gt;0,$L115,0)</f>
        <v>0</v>
      </c>
    </row>
    <row r="116" spans="2:124" x14ac:dyDescent="0.2">
      <c r="B116" t="s">
        <v>43</v>
      </c>
      <c r="C116">
        <v>11</v>
      </c>
      <c r="D116" t="s">
        <v>18</v>
      </c>
      <c r="E116" t="s">
        <v>369</v>
      </c>
      <c r="F116" t="s">
        <v>525</v>
      </c>
      <c r="G116" t="s">
        <v>531</v>
      </c>
      <c r="H116" t="s">
        <v>36</v>
      </c>
      <c r="I116">
        <v>6.4450999999999994E-2</v>
      </c>
      <c r="J116">
        <v>-9.6359E-2</v>
      </c>
      <c r="K116">
        <v>679</v>
      </c>
      <c r="L116">
        <v>154.57</v>
      </c>
      <c r="M116" s="61">
        <f>IF(COUNTIF(Setup_Hierarchy!$J$5:$IV$5,"="&amp;$K116)&lt;&gt;0,$L116,0)</f>
        <v>154.57</v>
      </c>
      <c r="N116" s="61">
        <f>IF(COUNTIF(Setup_Hierarchy!$J$6:$IV$6,"="&amp;$K116)&lt;&gt;0,$L116,0)</f>
        <v>154.57</v>
      </c>
      <c r="O116" s="61">
        <f>IF(COUNTIF(Setup_Hierarchy!$J$7:$IV$7,"="&amp;$K116)&lt;&gt;0,$L116,0)</f>
        <v>154.57</v>
      </c>
      <c r="P116" s="61">
        <f>IF(COUNTIF(Setup_Hierarchy!$J$8:$IV$8,"="&amp;$K116)&lt;&gt;0,$L116,0)</f>
        <v>154.57</v>
      </c>
      <c r="Q116" s="61">
        <f>IF(COUNTIF(Setup_Hierarchy!$J$9:$IV$9,"="&amp;$K116)&lt;&gt;0,$L116,0)</f>
        <v>154.57</v>
      </c>
      <c r="R116" s="61">
        <f>IF(COUNTIF(Setup_Hierarchy!$J$10:$IV$10,"="&amp;$K116)&lt;&gt;0,$L116,0)</f>
        <v>0</v>
      </c>
      <c r="S116" s="61">
        <f>IF(COUNTIF(Setup_Hierarchy!$J$11:$IV$11,"="&amp;$K116)&lt;&gt;0,$L116,0)</f>
        <v>0</v>
      </c>
      <c r="T116" s="61">
        <f>IF(COUNTIF(Setup_Hierarchy!$J$12:$IV$12,"="&amp;$K116)&lt;&gt;0,$L116,0)</f>
        <v>0</v>
      </c>
      <c r="U116" s="61">
        <f>IF(COUNTIF(Setup_Hierarchy!$J$13:$IV$13,"="&amp;$K116)&lt;&gt;0,$L116,0)</f>
        <v>0</v>
      </c>
      <c r="V116" s="61">
        <f>IF(COUNTIF(Setup_Hierarchy!$J$14:$IV$14,"="&amp;$K116)&lt;&gt;0,$L116,0)</f>
        <v>154.57</v>
      </c>
      <c r="W116" s="61">
        <f>IF(COUNTIF(Setup_Hierarchy!$J$15:$IV$15,"="&amp;$K116)&lt;&gt;0,$L116,0)</f>
        <v>154.57</v>
      </c>
      <c r="X116" s="61">
        <f>IF(COUNTIF(Setup_Hierarchy!$J$16:$IV$16,"="&amp;$K116)&lt;&gt;0,$L116,0)</f>
        <v>0</v>
      </c>
      <c r="Y116" s="61">
        <f>IF(COUNTIF(Setup_Hierarchy!$J$17:$IV$17,"="&amp;$K116)&lt;&gt;0,$L116,0)</f>
        <v>0</v>
      </c>
      <c r="Z116" s="61">
        <f>IF(COUNTIF(Setup_Hierarchy!$J$18:$IV$18,"="&amp;$K116)&lt;&gt;0,$L116,0)</f>
        <v>0</v>
      </c>
      <c r="AA116" s="61">
        <f>IF(COUNTIF(Setup_Hierarchy!$J$19:$IV$19,"="&amp;$K116)&lt;&gt;0,$L116,0)</f>
        <v>0</v>
      </c>
      <c r="AB116" s="61">
        <f>IF(COUNTIF(Setup_Hierarchy!$J$20:$IV$20,"="&amp;$K116)&lt;&gt;0,$L116,0)</f>
        <v>0</v>
      </c>
      <c r="AC116" s="61">
        <f>IF(COUNTIF(Setup_Hierarchy!$J$21:$IV$21,"="&amp;$K116)&lt;&gt;0,$L116,0)</f>
        <v>0</v>
      </c>
      <c r="AD116" s="61">
        <f>IF(COUNTIF(Setup_Hierarchy!$J$22:$IV$22,"="&amp;$K116)&lt;&gt;0,$L116,0)</f>
        <v>0</v>
      </c>
      <c r="AE116" s="61">
        <f>IF(COUNTIF(Setup_Hierarchy!$J$23:$IV$23,"="&amp;$K116)&lt;&gt;0,$L116,0)</f>
        <v>0</v>
      </c>
      <c r="AF116" s="61">
        <f>IF(COUNTIF(Setup_Hierarchy!$J$24:$IV$24,"="&amp;$K116)&lt;&gt;0,$L116,0)</f>
        <v>0</v>
      </c>
      <c r="AG116" s="61">
        <f>IF(COUNTIF(Setup_Hierarchy!$J$25:$IV$25,"="&amp;$K116)&lt;&gt;0,$L116,0)</f>
        <v>0</v>
      </c>
      <c r="AH116" s="61">
        <f>IF(COUNTIF(Setup_Hierarchy!$J$26:$IV$26,"="&amp;$K116)&lt;&gt;0,$L116,0)</f>
        <v>0</v>
      </c>
      <c r="AI116" s="61">
        <f>IF(COUNTIF(Setup_Hierarchy!$J$27:$IV$27,"="&amp;$K116)&lt;&gt;0,$L116,0)</f>
        <v>0</v>
      </c>
      <c r="AJ116" s="61">
        <f>IF(COUNTIF(Setup_Hierarchy!$J$28:$IV$28,"="&amp;$K116)&lt;&gt;0,$L116,0)</f>
        <v>0</v>
      </c>
      <c r="AK116" s="61">
        <f>IF(COUNTIF(Setup_Hierarchy!$J$29:$IV$29,"="&amp;$K116)&lt;&gt;0,$L116,0)</f>
        <v>0</v>
      </c>
      <c r="AL116" s="61">
        <f>IF(COUNTIF(Setup_Hierarchy!$J$30:$IV$30,"="&amp;$K116)&lt;&gt;0,$L116,0)</f>
        <v>0</v>
      </c>
      <c r="AM116" s="61">
        <f>IF(COUNTIF(Setup_Hierarchy!$J$31:$IV$31,"="&amp;$K116)&lt;&gt;0,$L116,0)</f>
        <v>0</v>
      </c>
      <c r="AN116" s="61">
        <f>IF(COUNTIF(Setup_Hierarchy!$J$32:$IV$32,"="&amp;$K116)&lt;&gt;0,$L116,0)</f>
        <v>0</v>
      </c>
      <c r="AO116" s="61">
        <f>IF(COUNTIF(Setup_Hierarchy!$J$33:$IV$33,"="&amp;$K116)&lt;&gt;0,$L116,0)</f>
        <v>0</v>
      </c>
      <c r="AP116" s="61">
        <f>IF(COUNTIF(Setup_Hierarchy!$J$34:$IV$34,"="&amp;$K116)&lt;&gt;0,$L116,0)</f>
        <v>0</v>
      </c>
      <c r="AQ116" s="61">
        <f>IF(COUNTIF(Setup_Hierarchy!$J$35:$IV$35,"="&amp;$K116)&lt;&gt;0,$L116,0)</f>
        <v>0</v>
      </c>
      <c r="AR116" s="61">
        <f>IF(COUNTIF(Setup_Hierarchy!$J$36:$IV$36,"="&amp;$K116)&lt;&gt;0,$L116,0)</f>
        <v>0</v>
      </c>
      <c r="AS116" s="61">
        <f>IF(COUNTIF(Setup_Hierarchy!$J$37:$IV$37,"="&amp;$K116)&lt;&gt;0,$L116,0)</f>
        <v>0</v>
      </c>
      <c r="AT116" s="61">
        <f>IF(COUNTIF(Setup_Hierarchy!$J$38:$IV$38,"="&amp;$K116)&lt;&gt;0,$L116,0)</f>
        <v>0</v>
      </c>
      <c r="AU116" s="61">
        <f>IF(COUNTIF(Setup_Hierarchy!$J$39:$IV$39,"="&amp;$K116)&lt;&gt;0,$L116,0)</f>
        <v>0</v>
      </c>
      <c r="AV116" s="61">
        <f>IF(COUNTIF(Setup_Hierarchy!$J$40:$IV$40,"="&amp;$K116)&lt;&gt;0,$L116,0)</f>
        <v>0</v>
      </c>
      <c r="AW116" s="61">
        <f>IF(COUNTIF(Setup_Hierarchy!$J$41:$IV$41,"="&amp;$K116)&lt;&gt;0,$L116,0)</f>
        <v>0</v>
      </c>
      <c r="AX116" s="61">
        <f>IF(COUNTIF(Setup_Hierarchy!$J$42:$IV$42,"="&amp;$K116)&lt;&gt;0,$L116,0)</f>
        <v>0</v>
      </c>
      <c r="AY116" s="61">
        <f>IF(COUNTIF(Setup_Hierarchy!$J$43:$IV$43,"="&amp;$K116)&lt;&gt;0,$L116,0)</f>
        <v>0</v>
      </c>
      <c r="AZ116" s="61">
        <f>IF(COUNTIF(Setup_Hierarchy!$J$44:$IV$44,"="&amp;$K116)&lt;&gt;0,$L116,0)</f>
        <v>0</v>
      </c>
      <c r="BA116" s="61">
        <f>IF(COUNTIF(Setup_Hierarchy!$J$45:$IV$45,"="&amp;$K116)&lt;&gt;0,$L116,0)</f>
        <v>0</v>
      </c>
      <c r="BB116" s="61">
        <f>IF(COUNTIF(Setup_Hierarchy!$J$46:$IV$46,"="&amp;$K116)&lt;&gt;0,$L116,0)</f>
        <v>0</v>
      </c>
      <c r="BC116" s="61">
        <f>IF(COUNTIF(Setup_Hierarchy!$J$47:$IV$47,"="&amp;$K116)&lt;&gt;0,$L116,0)</f>
        <v>0</v>
      </c>
      <c r="BD116" s="61">
        <f>IF(COUNTIF(Setup_Hierarchy!$J$48:$IV$48,"="&amp;$K116)&lt;&gt;0,$L116,0)</f>
        <v>0</v>
      </c>
      <c r="BE116" s="61">
        <f>IF(COUNTIF(Setup_Hierarchy!$J$49:$IV$49,"="&amp;$K116)&lt;&gt;0,$L116,0)</f>
        <v>0</v>
      </c>
      <c r="BF116" s="61">
        <f>IF(COUNTIF(Setup_Hierarchy!$J$50:$IV$50,"="&amp;$K116)&lt;&gt;0,$L116,0)</f>
        <v>0</v>
      </c>
      <c r="BG116" s="61">
        <f>IF(COUNTIF(Setup_Hierarchy!$J$51:$IV$51,"="&amp;$K116)&lt;&gt;0,$L116,0)</f>
        <v>0</v>
      </c>
      <c r="BH116" s="61">
        <f>IF(COUNTIF(Setup_Hierarchy!$J$52:$IV$52,"="&amp;$K116)&lt;&gt;0,$L116,0)</f>
        <v>0</v>
      </c>
      <c r="BI116" s="61">
        <f>IF(COUNTIF(Setup_Hierarchy!$J$53:$IV$53,"="&amp;$K116)&lt;&gt;0,$L116,0)</f>
        <v>0</v>
      </c>
      <c r="BJ116" s="61">
        <f>IF(COUNTIF(Setup_Hierarchy!$J$54:$IV$54,"="&amp;$K116)&lt;&gt;0,$L116,0)</f>
        <v>0</v>
      </c>
      <c r="BK116" s="61">
        <f>IF(COUNTIF(Setup_Hierarchy!$J$55:$IV$55,"="&amp;$K116)&lt;&gt;0,$L116,0)</f>
        <v>0</v>
      </c>
      <c r="BL116" s="61">
        <f>IF(COUNTIF(Setup_Hierarchy!$J$56:$IV$56,"="&amp;$K116)&lt;&gt;0,$L116,0)</f>
        <v>0</v>
      </c>
      <c r="BM116" s="61">
        <f>IF(COUNTIF(Setup_Hierarchy!$J$57:$IV$57,"="&amp;$K116)&lt;&gt;0,$L116,0)</f>
        <v>0</v>
      </c>
      <c r="BN116" s="61">
        <f>IF(COUNTIF(Setup_Hierarchy!$J$58:$IV$58,"="&amp;$K116)&lt;&gt;0,$L116,0)</f>
        <v>0</v>
      </c>
      <c r="BO116" s="61">
        <f>IF(COUNTIF(Setup_Hierarchy!$J$59:$IV$59,"="&amp;$K116)&lt;&gt;0,$L116,0)</f>
        <v>0</v>
      </c>
      <c r="BP116" s="61">
        <f>IF(COUNTIF(Setup_Hierarchy!$J$60:$IV$60,"="&amp;$K116)&lt;&gt;0,$L116,0)</f>
        <v>0</v>
      </c>
      <c r="BQ116" s="61">
        <f>IF(COUNTIF(Setup_Hierarchy!$J$61:$IV$61,"="&amp;$K116)&lt;&gt;0,$L116,0)</f>
        <v>0</v>
      </c>
      <c r="BR116" s="61">
        <f>IF(COUNTIF(Setup_Hierarchy!$J$62:$IV$62,"="&amp;$K116)&lt;&gt;0,$L116,0)</f>
        <v>0</v>
      </c>
      <c r="BS116" s="61">
        <f>IF(COUNTIF(Setup_Hierarchy!$J$63:$IV$63,"="&amp;$K116)&lt;&gt;0,$L116,0)</f>
        <v>0</v>
      </c>
      <c r="BT116" s="61">
        <f>IF(COUNTIF(Setup_Hierarchy!$J$64:$IV$64,"="&amp;$K116)&lt;&gt;0,$L116,0)</f>
        <v>0</v>
      </c>
      <c r="BU116" s="61">
        <f>IF(COUNTIF(Setup_Hierarchy!$J$65:$IV$65,"="&amp;$K116)&lt;&gt;0,$L116,0)</f>
        <v>0</v>
      </c>
      <c r="BV116" s="61">
        <f>IF(COUNTIF(Setup_Hierarchy!$J$66:$IV$66,"="&amp;$K116)&lt;&gt;0,$L116,0)</f>
        <v>0</v>
      </c>
      <c r="BW116" s="61">
        <f>IF(COUNTIF(Setup_Hierarchy!$J$67:$IV$67,"="&amp;$K116)&lt;&gt;0,$L116,0)</f>
        <v>0</v>
      </c>
      <c r="BX116" s="61">
        <f>IF(COUNTIF(Setup_Hierarchy!$J$68:$IV$68,"="&amp;$K116)&lt;&gt;0,$L116,0)</f>
        <v>0</v>
      </c>
      <c r="BY116" s="61">
        <f>IF(COUNTIF(Setup_Hierarchy!$J$69:$IV$69,"="&amp;$K116)&lt;&gt;0,$L116,0)</f>
        <v>0</v>
      </c>
      <c r="BZ116" s="61">
        <f>IF(COUNTIF(Setup_Hierarchy!$J$70:$IV$70,"="&amp;$K116)&lt;&gt;0,$L116,0)</f>
        <v>0</v>
      </c>
      <c r="CA116" s="61">
        <f>IF(COUNTIF(Setup_Hierarchy!$J$71:$IV$71,"="&amp;$K116)&lt;&gt;0,$L116,0)</f>
        <v>0</v>
      </c>
      <c r="CB116" s="61">
        <f>IF(COUNTIF(Setup_Hierarchy!$J$72:$IV$72,"="&amp;$K116)&lt;&gt;0,$L116,0)</f>
        <v>0</v>
      </c>
      <c r="CC116" s="61">
        <f>IF(COUNTIF(Setup_Hierarchy!$J$73:$IV$73,"="&amp;$K116)&lt;&gt;0,$L116,0)</f>
        <v>0</v>
      </c>
      <c r="CD116" s="61">
        <f>IF(COUNTIF(Setup_Hierarchy!$J$74:$IV$74,"="&amp;$K116)&lt;&gt;0,$L116,0)</f>
        <v>0</v>
      </c>
      <c r="CE116" s="61">
        <f>IF(COUNTIF(Setup_Hierarchy!$J$75:$IV$75,"="&amp;$K116)&lt;&gt;0,$L116,0)</f>
        <v>0</v>
      </c>
      <c r="CF116" s="61">
        <f>IF(COUNTIF(Setup_Hierarchy!$J$76:$IV$76,"="&amp;$K116)&lt;&gt;0,$L116,0)</f>
        <v>0</v>
      </c>
      <c r="CG116" s="61">
        <f>IF(COUNTIF(Setup_Hierarchy!$J$77:$IV$77,"="&amp;$K116)&lt;&gt;0,$L116,0)</f>
        <v>0</v>
      </c>
      <c r="CH116" s="61">
        <f>IF(COUNTIF(Setup_Hierarchy!$J$78:$IV$78,"="&amp;$K116)&lt;&gt;0,$L116,0)</f>
        <v>0</v>
      </c>
      <c r="CI116" s="61">
        <f>IF(COUNTIF(Setup_Hierarchy!$J$79:$IV$79,"="&amp;$K116)&lt;&gt;0,$L116,0)</f>
        <v>0</v>
      </c>
      <c r="CJ116" s="61">
        <f>IF(COUNTIF(Setup_Hierarchy!$J$80:$IV$80,"="&amp;$K116)&lt;&gt;0,$L116,0)</f>
        <v>0</v>
      </c>
      <c r="CK116" s="61">
        <f>IF(COUNTIF(Setup_Hierarchy!$J$81:$IV$81,"="&amp;$K116)&lt;&gt;0,$L116,0)</f>
        <v>0</v>
      </c>
      <c r="CL116" s="61">
        <f>IF(COUNTIF(Setup_Hierarchy!$J$82:$IV$82,"="&amp;$K116)&lt;&gt;0,$L116,0)</f>
        <v>0</v>
      </c>
      <c r="CM116" s="61">
        <f>IF(COUNTIF(Setup_Hierarchy!$J$83:$IV$83,"="&amp;$K116)&lt;&gt;0,$L116,0)</f>
        <v>0</v>
      </c>
      <c r="CN116" s="61">
        <f>IF(COUNTIF(Setup_Hierarchy!$J$84:$IV$84,"="&amp;$K116)&lt;&gt;0,$L116,0)</f>
        <v>0</v>
      </c>
      <c r="CO116" s="61">
        <f>IF(COUNTIF(Setup_Hierarchy!$J$85:$IV$85,"="&amp;$K116)&lt;&gt;0,$L116,0)</f>
        <v>0</v>
      </c>
      <c r="CP116" s="61">
        <f>IF(COUNTIF(Setup_Hierarchy!$J$86:$IV$86,"="&amp;$K116)&lt;&gt;0,$L116,0)</f>
        <v>0</v>
      </c>
      <c r="CQ116" s="61">
        <f>IF(COUNTIF(Setup_Hierarchy!$J$87:$IV$87,"="&amp;$K116)&lt;&gt;0,$L116,0)</f>
        <v>0</v>
      </c>
      <c r="CR116" s="61">
        <f>IF(COUNTIF(Setup_Hierarchy!$J$88:$IV$88,"="&amp;$K116)&lt;&gt;0,$L116,0)</f>
        <v>0</v>
      </c>
      <c r="CS116" s="61">
        <f>IF(COUNTIF(Setup_Hierarchy!$J$89:$IV$89,"="&amp;$K116)&lt;&gt;0,$L116,0)</f>
        <v>0</v>
      </c>
      <c r="CT116" s="61">
        <f>IF(COUNTIF(Setup_Hierarchy!$J$90:$IV$90,"="&amp;$K116)&lt;&gt;0,$L116,0)</f>
        <v>0</v>
      </c>
      <c r="CU116" s="61">
        <f>IF(COUNTIF(Setup_Hierarchy!$J$91:$IV$91,"="&amp;$K116)&lt;&gt;0,$L116,0)</f>
        <v>0</v>
      </c>
      <c r="CV116" s="61">
        <f>IF(COUNTIF(Setup_Hierarchy!$J$92:$IV$92,"="&amp;$K116)&lt;&gt;0,$L116,0)</f>
        <v>0</v>
      </c>
      <c r="CW116" s="61">
        <f>IF(COUNTIF(Setup_Hierarchy!$J$93:$IV$93,"="&amp;$K116)&lt;&gt;0,$L116,0)</f>
        <v>0</v>
      </c>
      <c r="CX116" s="61">
        <f>IF(COUNTIF(Setup_Hierarchy!$J$94:$IV$94,"="&amp;$K116)&lt;&gt;0,$L116,0)</f>
        <v>0</v>
      </c>
      <c r="CY116" s="61">
        <f>IF(COUNTIF(Setup_Hierarchy!$J$95:$IV$95,"="&amp;$K116)&lt;&gt;0,$L116,0)</f>
        <v>0</v>
      </c>
      <c r="CZ116" s="61">
        <f>IF(COUNTIF(Setup_Hierarchy!$J$96:$IV$96,"="&amp;$K116)&lt;&gt;0,$L116,0)</f>
        <v>0</v>
      </c>
      <c r="DA116" s="61">
        <f>IF(COUNTIF(Setup_Hierarchy!$J$97:$IV$97,"="&amp;$K116)&lt;&gt;0,$L116,0)</f>
        <v>0</v>
      </c>
      <c r="DB116" s="61">
        <f>IF(COUNTIF(Setup_Hierarchy!$J$98:$IV$98,"="&amp;$K116)&lt;&gt;0,$L116,0)</f>
        <v>0</v>
      </c>
      <c r="DC116" s="61">
        <f>IF(COUNTIF(Setup_Hierarchy!$J$99:$IV$99,"="&amp;$K116)&lt;&gt;0,$L116,0)</f>
        <v>0</v>
      </c>
      <c r="DD116" s="61">
        <f>IF(COUNTIF(Setup_Hierarchy!$J$100:$IV$100,"="&amp;$K116)&lt;&gt;0,$L116,0)</f>
        <v>0</v>
      </c>
      <c r="DE116" s="61">
        <f>IF(COUNTIF(Setup_Hierarchy!$J$101:$IV$101,"="&amp;$K116)&lt;&gt;0,$L116,0)</f>
        <v>0</v>
      </c>
      <c r="DF116" s="61">
        <f>IF(COUNTIF(Setup_Hierarchy!$J$102:$IV$102,"="&amp;$K116)&lt;&gt;0,$L116,0)</f>
        <v>0</v>
      </c>
      <c r="DG116" s="61">
        <f>IF(COUNTIF(Setup_Hierarchy!$J$103:$IV$103,"="&amp;$K116)&lt;&gt;0,$L116,0)</f>
        <v>0</v>
      </c>
      <c r="DH116" s="61">
        <f>IF(COUNTIF(Setup_Hierarchy!$J$104:$IV$104,"="&amp;$K116)&lt;&gt;0,$L116,0)</f>
        <v>0</v>
      </c>
      <c r="DI116" s="61">
        <f>IF(COUNTIF(Setup_Hierarchy!$J$105:$IV$105,"="&amp;$K116)&lt;&gt;0,$L116,0)</f>
        <v>0</v>
      </c>
      <c r="DJ116" s="61">
        <f>IF(COUNTIF(Setup_Hierarchy!$J$106:$IV$106,"="&amp;$K116)&lt;&gt;0,$L116,0)</f>
        <v>0</v>
      </c>
      <c r="DK116" s="61">
        <f>IF(COUNTIF(Setup_Hierarchy!$J$107:$IV$107,"="&amp;$K116)&lt;&gt;0,$L116,0)</f>
        <v>0</v>
      </c>
      <c r="DL116" s="61">
        <f>IF(COUNTIF(Setup_Hierarchy!$J$108:$IV$108,"="&amp;$K116)&lt;&gt;0,$L116,0)</f>
        <v>0</v>
      </c>
      <c r="DM116" s="61">
        <f>IF(COUNTIF(Setup_Hierarchy!$J$109:$IV$109,"="&amp;$K116)&lt;&gt;0,$L116,0)</f>
        <v>0</v>
      </c>
      <c r="DN116" s="61">
        <f>IF(COUNTIF(Setup_Hierarchy!$J$110:$IV$110,"="&amp;$K116)&lt;&gt;0,$L116,0)</f>
        <v>0</v>
      </c>
      <c r="DO116" s="61">
        <f>IF(COUNTIF(Setup_Hierarchy!$J$111:$IV$111,"="&amp;$K116)&lt;&gt;0,$L116,0)</f>
        <v>0</v>
      </c>
      <c r="DP116" s="61">
        <f>IF(COUNTIF(Setup_Hierarchy!$J$112:$IV$112,"="&amp;$K116)&lt;&gt;0,$L116,0)</f>
        <v>0</v>
      </c>
      <c r="DQ116" s="61">
        <f>IF(COUNTIF(Setup_Hierarchy!$J$113:$IV$113,"="&amp;$K116)&lt;&gt;0,$L116,0)</f>
        <v>0</v>
      </c>
      <c r="DR116" s="61">
        <f>IF(COUNTIF(Setup_Hierarchy!$J$114:$IV$114,"="&amp;$K116)&lt;&gt;0,$L116,0)</f>
        <v>0</v>
      </c>
      <c r="DS116" s="61">
        <f>IF(COUNTIF(Setup_Hierarchy!$J$115:$IV$115,"="&amp;$K116)&lt;&gt;0,$L116,0)</f>
        <v>0</v>
      </c>
      <c r="DT116" s="61">
        <f>IF(COUNTIF(Setup_Hierarchy!$J$116:$IV$116,"="&amp;$K116)&lt;&gt;0,$L116,0)</f>
        <v>0</v>
      </c>
    </row>
    <row r="117" spans="2:124" x14ac:dyDescent="0.2">
      <c r="B117" t="s">
        <v>43</v>
      </c>
      <c r="C117">
        <v>11</v>
      </c>
      <c r="D117" t="s">
        <v>18</v>
      </c>
      <c r="E117" t="s">
        <v>369</v>
      </c>
      <c r="F117" t="s">
        <v>525</v>
      </c>
      <c r="G117" t="s">
        <v>531</v>
      </c>
      <c r="H117" t="s">
        <v>36</v>
      </c>
      <c r="I117">
        <v>6.4450999999999994E-2</v>
      </c>
      <c r="J117">
        <v>-9.6359E-2</v>
      </c>
      <c r="K117">
        <v>699</v>
      </c>
      <c r="L117">
        <v>-41.29</v>
      </c>
      <c r="M117" s="61">
        <f>IF(COUNTIF(Setup_Hierarchy!$J$5:$IV$5,"="&amp;$K117)&lt;&gt;0,$L117,0)</f>
        <v>-41.29</v>
      </c>
      <c r="N117" s="61">
        <f>IF(COUNTIF(Setup_Hierarchy!$J$6:$IV$6,"="&amp;$K117)&lt;&gt;0,$L117,0)</f>
        <v>-41.29</v>
      </c>
      <c r="O117" s="61">
        <f>IF(COUNTIF(Setup_Hierarchy!$J$7:$IV$7,"="&amp;$K117)&lt;&gt;0,$L117,0)</f>
        <v>-41.29</v>
      </c>
      <c r="P117" s="61">
        <f>IF(COUNTIF(Setup_Hierarchy!$J$8:$IV$8,"="&amp;$K117)&lt;&gt;0,$L117,0)</f>
        <v>-41.29</v>
      </c>
      <c r="Q117" s="61">
        <f>IF(COUNTIF(Setup_Hierarchy!$J$9:$IV$9,"="&amp;$K117)&lt;&gt;0,$L117,0)</f>
        <v>-41.29</v>
      </c>
      <c r="R117" s="61">
        <f>IF(COUNTIF(Setup_Hierarchy!$J$10:$IV$10,"="&amp;$K117)&lt;&gt;0,$L117,0)</f>
        <v>0</v>
      </c>
      <c r="S117" s="61">
        <f>IF(COUNTIF(Setup_Hierarchy!$J$11:$IV$11,"="&amp;$K117)&lt;&gt;0,$L117,0)</f>
        <v>0</v>
      </c>
      <c r="T117" s="61">
        <f>IF(COUNTIF(Setup_Hierarchy!$J$12:$IV$12,"="&amp;$K117)&lt;&gt;0,$L117,0)</f>
        <v>0</v>
      </c>
      <c r="U117" s="61">
        <f>IF(COUNTIF(Setup_Hierarchy!$J$13:$IV$13,"="&amp;$K117)&lt;&gt;0,$L117,0)</f>
        <v>0</v>
      </c>
      <c r="V117" s="61">
        <f>IF(COUNTIF(Setup_Hierarchy!$J$14:$IV$14,"="&amp;$K117)&lt;&gt;0,$L117,0)</f>
        <v>0</v>
      </c>
      <c r="W117" s="61">
        <f>IF(COUNTIF(Setup_Hierarchy!$J$15:$IV$15,"="&amp;$K117)&lt;&gt;0,$L117,0)</f>
        <v>0</v>
      </c>
      <c r="X117" s="61">
        <f>IF(COUNTIF(Setup_Hierarchy!$J$16:$IV$16,"="&amp;$K117)&lt;&gt;0,$L117,0)</f>
        <v>0</v>
      </c>
      <c r="Y117" s="61">
        <f>IF(COUNTIF(Setup_Hierarchy!$J$17:$IV$17,"="&amp;$K117)&lt;&gt;0,$L117,0)</f>
        <v>0</v>
      </c>
      <c r="Z117" s="61">
        <f>IF(COUNTIF(Setup_Hierarchy!$J$18:$IV$18,"="&amp;$K117)&lt;&gt;0,$L117,0)</f>
        <v>-41.29</v>
      </c>
      <c r="AA117" s="61">
        <f>IF(COUNTIF(Setup_Hierarchy!$J$19:$IV$19,"="&amp;$K117)&lt;&gt;0,$L117,0)</f>
        <v>0</v>
      </c>
      <c r="AB117" s="61">
        <f>IF(COUNTIF(Setup_Hierarchy!$J$20:$IV$20,"="&amp;$K117)&lt;&gt;0,$L117,0)</f>
        <v>-41.29</v>
      </c>
      <c r="AC117" s="61">
        <f>IF(COUNTIF(Setup_Hierarchy!$J$21:$IV$21,"="&amp;$K117)&lt;&gt;0,$L117,0)</f>
        <v>0</v>
      </c>
      <c r="AD117" s="61">
        <f>IF(COUNTIF(Setup_Hierarchy!$J$22:$IV$22,"="&amp;$K117)&lt;&gt;0,$L117,0)</f>
        <v>0</v>
      </c>
      <c r="AE117" s="61">
        <f>IF(COUNTIF(Setup_Hierarchy!$J$23:$IV$23,"="&amp;$K117)&lt;&gt;0,$L117,0)</f>
        <v>0</v>
      </c>
      <c r="AF117" s="61">
        <f>IF(COUNTIF(Setup_Hierarchy!$J$24:$IV$24,"="&amp;$K117)&lt;&gt;0,$L117,0)</f>
        <v>0</v>
      </c>
      <c r="AG117" s="61">
        <f>IF(COUNTIF(Setup_Hierarchy!$J$25:$IV$25,"="&amp;$K117)&lt;&gt;0,$L117,0)</f>
        <v>0</v>
      </c>
      <c r="AH117" s="61">
        <f>IF(COUNTIF(Setup_Hierarchy!$J$26:$IV$26,"="&amp;$K117)&lt;&gt;0,$L117,0)</f>
        <v>0</v>
      </c>
      <c r="AI117" s="61">
        <f>IF(COUNTIF(Setup_Hierarchy!$J$27:$IV$27,"="&amp;$K117)&lt;&gt;0,$L117,0)</f>
        <v>0</v>
      </c>
      <c r="AJ117" s="61">
        <f>IF(COUNTIF(Setup_Hierarchy!$J$28:$IV$28,"="&amp;$K117)&lt;&gt;0,$L117,0)</f>
        <v>0</v>
      </c>
      <c r="AK117" s="61">
        <f>IF(COUNTIF(Setup_Hierarchy!$J$29:$IV$29,"="&amp;$K117)&lt;&gt;0,$L117,0)</f>
        <v>0</v>
      </c>
      <c r="AL117" s="61">
        <f>IF(COUNTIF(Setup_Hierarchy!$J$30:$IV$30,"="&amp;$K117)&lt;&gt;0,$L117,0)</f>
        <v>0</v>
      </c>
      <c r="AM117" s="61">
        <f>IF(COUNTIF(Setup_Hierarchy!$J$31:$IV$31,"="&amp;$K117)&lt;&gt;0,$L117,0)</f>
        <v>0</v>
      </c>
      <c r="AN117" s="61">
        <f>IF(COUNTIF(Setup_Hierarchy!$J$32:$IV$32,"="&amp;$K117)&lt;&gt;0,$L117,0)</f>
        <v>0</v>
      </c>
      <c r="AO117" s="61">
        <f>IF(COUNTIF(Setup_Hierarchy!$J$33:$IV$33,"="&amp;$K117)&lt;&gt;0,$L117,0)</f>
        <v>0</v>
      </c>
      <c r="AP117" s="61">
        <f>IF(COUNTIF(Setup_Hierarchy!$J$34:$IV$34,"="&amp;$K117)&lt;&gt;0,$L117,0)</f>
        <v>0</v>
      </c>
      <c r="AQ117" s="61">
        <f>IF(COUNTIF(Setup_Hierarchy!$J$35:$IV$35,"="&amp;$K117)&lt;&gt;0,$L117,0)</f>
        <v>0</v>
      </c>
      <c r="AR117" s="61">
        <f>IF(COUNTIF(Setup_Hierarchy!$J$36:$IV$36,"="&amp;$K117)&lt;&gt;0,$L117,0)</f>
        <v>0</v>
      </c>
      <c r="AS117" s="61">
        <f>IF(COUNTIF(Setup_Hierarchy!$J$37:$IV$37,"="&amp;$K117)&lt;&gt;0,$L117,0)</f>
        <v>0</v>
      </c>
      <c r="AT117" s="61">
        <f>IF(COUNTIF(Setup_Hierarchy!$J$38:$IV$38,"="&amp;$K117)&lt;&gt;0,$L117,0)</f>
        <v>0</v>
      </c>
      <c r="AU117" s="61">
        <f>IF(COUNTIF(Setup_Hierarchy!$J$39:$IV$39,"="&amp;$K117)&lt;&gt;0,$L117,0)</f>
        <v>0</v>
      </c>
      <c r="AV117" s="61">
        <f>IF(COUNTIF(Setup_Hierarchy!$J$40:$IV$40,"="&amp;$K117)&lt;&gt;0,$L117,0)</f>
        <v>0</v>
      </c>
      <c r="AW117" s="61">
        <f>IF(COUNTIF(Setup_Hierarchy!$J$41:$IV$41,"="&amp;$K117)&lt;&gt;0,$L117,0)</f>
        <v>0</v>
      </c>
      <c r="AX117" s="61">
        <f>IF(COUNTIF(Setup_Hierarchy!$J$42:$IV$42,"="&amp;$K117)&lt;&gt;0,$L117,0)</f>
        <v>0</v>
      </c>
      <c r="AY117" s="61">
        <f>IF(COUNTIF(Setup_Hierarchy!$J$43:$IV$43,"="&amp;$K117)&lt;&gt;0,$L117,0)</f>
        <v>0</v>
      </c>
      <c r="AZ117" s="61">
        <f>IF(COUNTIF(Setup_Hierarchy!$J$44:$IV$44,"="&amp;$K117)&lt;&gt;0,$L117,0)</f>
        <v>0</v>
      </c>
      <c r="BA117" s="61">
        <f>IF(COUNTIF(Setup_Hierarchy!$J$45:$IV$45,"="&amp;$K117)&lt;&gt;0,$L117,0)</f>
        <v>0</v>
      </c>
      <c r="BB117" s="61">
        <f>IF(COUNTIF(Setup_Hierarchy!$J$46:$IV$46,"="&amp;$K117)&lt;&gt;0,$L117,0)</f>
        <v>0</v>
      </c>
      <c r="BC117" s="61">
        <f>IF(COUNTIF(Setup_Hierarchy!$J$47:$IV$47,"="&amp;$K117)&lt;&gt;0,$L117,0)</f>
        <v>0</v>
      </c>
      <c r="BD117" s="61">
        <f>IF(COUNTIF(Setup_Hierarchy!$J$48:$IV$48,"="&amp;$K117)&lt;&gt;0,$L117,0)</f>
        <v>0</v>
      </c>
      <c r="BE117" s="61">
        <f>IF(COUNTIF(Setup_Hierarchy!$J$49:$IV$49,"="&amp;$K117)&lt;&gt;0,$L117,0)</f>
        <v>0</v>
      </c>
      <c r="BF117" s="61">
        <f>IF(COUNTIF(Setup_Hierarchy!$J$50:$IV$50,"="&amp;$K117)&lt;&gt;0,$L117,0)</f>
        <v>0</v>
      </c>
      <c r="BG117" s="61">
        <f>IF(COUNTIF(Setup_Hierarchy!$J$51:$IV$51,"="&amp;$K117)&lt;&gt;0,$L117,0)</f>
        <v>0</v>
      </c>
      <c r="BH117" s="61">
        <f>IF(COUNTIF(Setup_Hierarchy!$J$52:$IV$52,"="&amp;$K117)&lt;&gt;0,$L117,0)</f>
        <v>0</v>
      </c>
      <c r="BI117" s="61">
        <f>IF(COUNTIF(Setup_Hierarchy!$J$53:$IV$53,"="&amp;$K117)&lt;&gt;0,$L117,0)</f>
        <v>0</v>
      </c>
      <c r="BJ117" s="61">
        <f>IF(COUNTIF(Setup_Hierarchy!$J$54:$IV$54,"="&amp;$K117)&lt;&gt;0,$L117,0)</f>
        <v>0</v>
      </c>
      <c r="BK117" s="61">
        <f>IF(COUNTIF(Setup_Hierarchy!$J$55:$IV$55,"="&amp;$K117)&lt;&gt;0,$L117,0)</f>
        <v>0</v>
      </c>
      <c r="BL117" s="61">
        <f>IF(COUNTIF(Setup_Hierarchy!$J$56:$IV$56,"="&amp;$K117)&lt;&gt;0,$L117,0)</f>
        <v>0</v>
      </c>
      <c r="BM117" s="61">
        <f>IF(COUNTIF(Setup_Hierarchy!$J$57:$IV$57,"="&amp;$K117)&lt;&gt;0,$L117,0)</f>
        <v>0</v>
      </c>
      <c r="BN117" s="61">
        <f>IF(COUNTIF(Setup_Hierarchy!$J$58:$IV$58,"="&amp;$K117)&lt;&gt;0,$L117,0)</f>
        <v>0</v>
      </c>
      <c r="BO117" s="61">
        <f>IF(COUNTIF(Setup_Hierarchy!$J$59:$IV$59,"="&amp;$K117)&lt;&gt;0,$L117,0)</f>
        <v>0</v>
      </c>
      <c r="BP117" s="61">
        <f>IF(COUNTIF(Setup_Hierarchy!$J$60:$IV$60,"="&amp;$K117)&lt;&gt;0,$L117,0)</f>
        <v>0</v>
      </c>
      <c r="BQ117" s="61">
        <f>IF(COUNTIF(Setup_Hierarchy!$J$61:$IV$61,"="&amp;$K117)&lt;&gt;0,$L117,0)</f>
        <v>0</v>
      </c>
      <c r="BR117" s="61">
        <f>IF(COUNTIF(Setup_Hierarchy!$J$62:$IV$62,"="&amp;$K117)&lt;&gt;0,$L117,0)</f>
        <v>0</v>
      </c>
      <c r="BS117" s="61">
        <f>IF(COUNTIF(Setup_Hierarchy!$J$63:$IV$63,"="&amp;$K117)&lt;&gt;0,$L117,0)</f>
        <v>0</v>
      </c>
      <c r="BT117" s="61">
        <f>IF(COUNTIF(Setup_Hierarchy!$J$64:$IV$64,"="&amp;$K117)&lt;&gt;0,$L117,0)</f>
        <v>0</v>
      </c>
      <c r="BU117" s="61">
        <f>IF(COUNTIF(Setup_Hierarchy!$J$65:$IV$65,"="&amp;$K117)&lt;&gt;0,$L117,0)</f>
        <v>0</v>
      </c>
      <c r="BV117" s="61">
        <f>IF(COUNTIF(Setup_Hierarchy!$J$66:$IV$66,"="&amp;$K117)&lt;&gt;0,$L117,0)</f>
        <v>0</v>
      </c>
      <c r="BW117" s="61">
        <f>IF(COUNTIF(Setup_Hierarchy!$J$67:$IV$67,"="&amp;$K117)&lt;&gt;0,$L117,0)</f>
        <v>0</v>
      </c>
      <c r="BX117" s="61">
        <f>IF(COUNTIF(Setup_Hierarchy!$J$68:$IV$68,"="&amp;$K117)&lt;&gt;0,$L117,0)</f>
        <v>0</v>
      </c>
      <c r="BY117" s="61">
        <f>IF(COUNTIF(Setup_Hierarchy!$J$69:$IV$69,"="&amp;$K117)&lt;&gt;0,$L117,0)</f>
        <v>0</v>
      </c>
      <c r="BZ117" s="61">
        <f>IF(COUNTIF(Setup_Hierarchy!$J$70:$IV$70,"="&amp;$K117)&lt;&gt;0,$L117,0)</f>
        <v>0</v>
      </c>
      <c r="CA117" s="61">
        <f>IF(COUNTIF(Setup_Hierarchy!$J$71:$IV$71,"="&amp;$K117)&lt;&gt;0,$L117,0)</f>
        <v>0</v>
      </c>
      <c r="CB117" s="61">
        <f>IF(COUNTIF(Setup_Hierarchy!$J$72:$IV$72,"="&amp;$K117)&lt;&gt;0,$L117,0)</f>
        <v>0</v>
      </c>
      <c r="CC117" s="61">
        <f>IF(COUNTIF(Setup_Hierarchy!$J$73:$IV$73,"="&amp;$K117)&lt;&gt;0,$L117,0)</f>
        <v>0</v>
      </c>
      <c r="CD117" s="61">
        <f>IF(COUNTIF(Setup_Hierarchy!$J$74:$IV$74,"="&amp;$K117)&lt;&gt;0,$L117,0)</f>
        <v>0</v>
      </c>
      <c r="CE117" s="61">
        <f>IF(COUNTIF(Setup_Hierarchy!$J$75:$IV$75,"="&amp;$K117)&lt;&gt;0,$L117,0)</f>
        <v>0</v>
      </c>
      <c r="CF117" s="61">
        <f>IF(COUNTIF(Setup_Hierarchy!$J$76:$IV$76,"="&amp;$K117)&lt;&gt;0,$L117,0)</f>
        <v>0</v>
      </c>
      <c r="CG117" s="61">
        <f>IF(COUNTIF(Setup_Hierarchy!$J$77:$IV$77,"="&amp;$K117)&lt;&gt;0,$L117,0)</f>
        <v>0</v>
      </c>
      <c r="CH117" s="61">
        <f>IF(COUNTIF(Setup_Hierarchy!$J$78:$IV$78,"="&amp;$K117)&lt;&gt;0,$L117,0)</f>
        <v>0</v>
      </c>
      <c r="CI117" s="61">
        <f>IF(COUNTIF(Setup_Hierarchy!$J$79:$IV$79,"="&amp;$K117)&lt;&gt;0,$L117,0)</f>
        <v>0</v>
      </c>
      <c r="CJ117" s="61">
        <f>IF(COUNTIF(Setup_Hierarchy!$J$80:$IV$80,"="&amp;$K117)&lt;&gt;0,$L117,0)</f>
        <v>0</v>
      </c>
      <c r="CK117" s="61">
        <f>IF(COUNTIF(Setup_Hierarchy!$J$81:$IV$81,"="&amp;$K117)&lt;&gt;0,$L117,0)</f>
        <v>0</v>
      </c>
      <c r="CL117" s="61">
        <f>IF(COUNTIF(Setup_Hierarchy!$J$82:$IV$82,"="&amp;$K117)&lt;&gt;0,$L117,0)</f>
        <v>0</v>
      </c>
      <c r="CM117" s="61">
        <f>IF(COUNTIF(Setup_Hierarchy!$J$83:$IV$83,"="&amp;$K117)&lt;&gt;0,$L117,0)</f>
        <v>0</v>
      </c>
      <c r="CN117" s="61">
        <f>IF(COUNTIF(Setup_Hierarchy!$J$84:$IV$84,"="&amp;$K117)&lt;&gt;0,$L117,0)</f>
        <v>0</v>
      </c>
      <c r="CO117" s="61">
        <f>IF(COUNTIF(Setup_Hierarchy!$J$85:$IV$85,"="&amp;$K117)&lt;&gt;0,$L117,0)</f>
        <v>0</v>
      </c>
      <c r="CP117" s="61">
        <f>IF(COUNTIF(Setup_Hierarchy!$J$86:$IV$86,"="&amp;$K117)&lt;&gt;0,$L117,0)</f>
        <v>0</v>
      </c>
      <c r="CQ117" s="61">
        <f>IF(COUNTIF(Setup_Hierarchy!$J$87:$IV$87,"="&amp;$K117)&lt;&gt;0,$L117,0)</f>
        <v>0</v>
      </c>
      <c r="CR117" s="61">
        <f>IF(COUNTIF(Setup_Hierarchy!$J$88:$IV$88,"="&amp;$K117)&lt;&gt;0,$L117,0)</f>
        <v>0</v>
      </c>
      <c r="CS117" s="61">
        <f>IF(COUNTIF(Setup_Hierarchy!$J$89:$IV$89,"="&amp;$K117)&lt;&gt;0,$L117,0)</f>
        <v>0</v>
      </c>
      <c r="CT117" s="61">
        <f>IF(COUNTIF(Setup_Hierarchy!$J$90:$IV$90,"="&amp;$K117)&lt;&gt;0,$L117,0)</f>
        <v>0</v>
      </c>
      <c r="CU117" s="61">
        <f>IF(COUNTIF(Setup_Hierarchy!$J$91:$IV$91,"="&amp;$K117)&lt;&gt;0,$L117,0)</f>
        <v>0</v>
      </c>
      <c r="CV117" s="61">
        <f>IF(COUNTIF(Setup_Hierarchy!$J$92:$IV$92,"="&amp;$K117)&lt;&gt;0,$L117,0)</f>
        <v>0</v>
      </c>
      <c r="CW117" s="61">
        <f>IF(COUNTIF(Setup_Hierarchy!$J$93:$IV$93,"="&amp;$K117)&lt;&gt;0,$L117,0)</f>
        <v>0</v>
      </c>
      <c r="CX117" s="61">
        <f>IF(COUNTIF(Setup_Hierarchy!$J$94:$IV$94,"="&amp;$K117)&lt;&gt;0,$L117,0)</f>
        <v>0</v>
      </c>
      <c r="CY117" s="61">
        <f>IF(COUNTIF(Setup_Hierarchy!$J$95:$IV$95,"="&amp;$K117)&lt;&gt;0,$L117,0)</f>
        <v>0</v>
      </c>
      <c r="CZ117" s="61">
        <f>IF(COUNTIF(Setup_Hierarchy!$J$96:$IV$96,"="&amp;$K117)&lt;&gt;0,$L117,0)</f>
        <v>0</v>
      </c>
      <c r="DA117" s="61">
        <f>IF(COUNTIF(Setup_Hierarchy!$J$97:$IV$97,"="&amp;$K117)&lt;&gt;0,$L117,0)</f>
        <v>0</v>
      </c>
      <c r="DB117" s="61">
        <f>IF(COUNTIF(Setup_Hierarchy!$J$98:$IV$98,"="&amp;$K117)&lt;&gt;0,$L117,0)</f>
        <v>0</v>
      </c>
      <c r="DC117" s="61">
        <f>IF(COUNTIF(Setup_Hierarchy!$J$99:$IV$99,"="&amp;$K117)&lt;&gt;0,$L117,0)</f>
        <v>0</v>
      </c>
      <c r="DD117" s="61">
        <f>IF(COUNTIF(Setup_Hierarchy!$J$100:$IV$100,"="&amp;$K117)&lt;&gt;0,$L117,0)</f>
        <v>0</v>
      </c>
      <c r="DE117" s="61">
        <f>IF(COUNTIF(Setup_Hierarchy!$J$101:$IV$101,"="&amp;$K117)&lt;&gt;0,$L117,0)</f>
        <v>0</v>
      </c>
      <c r="DF117" s="61">
        <f>IF(COUNTIF(Setup_Hierarchy!$J$102:$IV$102,"="&amp;$K117)&lt;&gt;0,$L117,0)</f>
        <v>0</v>
      </c>
      <c r="DG117" s="61">
        <f>IF(COUNTIF(Setup_Hierarchy!$J$103:$IV$103,"="&amp;$K117)&lt;&gt;0,$L117,0)</f>
        <v>0</v>
      </c>
      <c r="DH117" s="61">
        <f>IF(COUNTIF(Setup_Hierarchy!$J$104:$IV$104,"="&amp;$K117)&lt;&gt;0,$L117,0)</f>
        <v>0</v>
      </c>
      <c r="DI117" s="61">
        <f>IF(COUNTIF(Setup_Hierarchy!$J$105:$IV$105,"="&amp;$K117)&lt;&gt;0,$L117,0)</f>
        <v>0</v>
      </c>
      <c r="DJ117" s="61">
        <f>IF(COUNTIF(Setup_Hierarchy!$J$106:$IV$106,"="&amp;$K117)&lt;&gt;0,$L117,0)</f>
        <v>0</v>
      </c>
      <c r="DK117" s="61">
        <f>IF(COUNTIF(Setup_Hierarchy!$J$107:$IV$107,"="&amp;$K117)&lt;&gt;0,$L117,0)</f>
        <v>0</v>
      </c>
      <c r="DL117" s="61">
        <f>IF(COUNTIF(Setup_Hierarchy!$J$108:$IV$108,"="&amp;$K117)&lt;&gt;0,$L117,0)</f>
        <v>0</v>
      </c>
      <c r="DM117" s="61">
        <f>IF(COUNTIF(Setup_Hierarchy!$J$109:$IV$109,"="&amp;$K117)&lt;&gt;0,$L117,0)</f>
        <v>0</v>
      </c>
      <c r="DN117" s="61">
        <f>IF(COUNTIF(Setup_Hierarchy!$J$110:$IV$110,"="&amp;$K117)&lt;&gt;0,$L117,0)</f>
        <v>0</v>
      </c>
      <c r="DO117" s="61">
        <f>IF(COUNTIF(Setup_Hierarchy!$J$111:$IV$111,"="&amp;$K117)&lt;&gt;0,$L117,0)</f>
        <v>0</v>
      </c>
      <c r="DP117" s="61">
        <f>IF(COUNTIF(Setup_Hierarchy!$J$112:$IV$112,"="&amp;$K117)&lt;&gt;0,$L117,0)</f>
        <v>0</v>
      </c>
      <c r="DQ117" s="61">
        <f>IF(COUNTIF(Setup_Hierarchy!$J$113:$IV$113,"="&amp;$K117)&lt;&gt;0,$L117,0)</f>
        <v>0</v>
      </c>
      <c r="DR117" s="61">
        <f>IF(COUNTIF(Setup_Hierarchy!$J$114:$IV$114,"="&amp;$K117)&lt;&gt;0,$L117,0)</f>
        <v>0</v>
      </c>
      <c r="DS117" s="61">
        <f>IF(COUNTIF(Setup_Hierarchy!$J$115:$IV$115,"="&amp;$K117)&lt;&gt;0,$L117,0)</f>
        <v>0</v>
      </c>
      <c r="DT117" s="61">
        <f>IF(COUNTIF(Setup_Hierarchy!$J$116:$IV$116,"="&amp;$K117)&lt;&gt;0,$L117,0)</f>
        <v>0</v>
      </c>
    </row>
    <row r="118" spans="2:124" x14ac:dyDescent="0.2">
      <c r="B118" t="s">
        <v>43</v>
      </c>
      <c r="C118">
        <v>11</v>
      </c>
      <c r="D118" t="s">
        <v>18</v>
      </c>
      <c r="E118" t="s">
        <v>369</v>
      </c>
      <c r="F118" t="s">
        <v>525</v>
      </c>
      <c r="G118" t="s">
        <v>531</v>
      </c>
      <c r="H118" t="s">
        <v>36</v>
      </c>
      <c r="I118">
        <v>6.4450999999999994E-2</v>
      </c>
      <c r="J118">
        <v>-9.6359E-2</v>
      </c>
      <c r="K118">
        <v>704</v>
      </c>
      <c r="L118">
        <v>8521.41</v>
      </c>
      <c r="M118" s="61">
        <f>IF(COUNTIF(Setup_Hierarchy!$J$5:$IV$5,"="&amp;$K118)&lt;&gt;0,$L118,0)</f>
        <v>8521.41</v>
      </c>
      <c r="N118" s="61">
        <f>IF(COUNTIF(Setup_Hierarchy!$J$6:$IV$6,"="&amp;$K118)&lt;&gt;0,$L118,0)</f>
        <v>8521.41</v>
      </c>
      <c r="O118" s="61">
        <f>IF(COUNTIF(Setup_Hierarchy!$J$7:$IV$7,"="&amp;$K118)&lt;&gt;0,$L118,0)</f>
        <v>8521.41</v>
      </c>
      <c r="P118" s="61">
        <f>IF(COUNTIF(Setup_Hierarchy!$J$8:$IV$8,"="&amp;$K118)&lt;&gt;0,$L118,0)</f>
        <v>8521.41</v>
      </c>
      <c r="Q118" s="61">
        <f>IF(COUNTIF(Setup_Hierarchy!$J$9:$IV$9,"="&amp;$K118)&lt;&gt;0,$L118,0)</f>
        <v>8521.41</v>
      </c>
      <c r="R118" s="61">
        <f>IF(COUNTIF(Setup_Hierarchy!$J$10:$IV$10,"="&amp;$K118)&lt;&gt;0,$L118,0)</f>
        <v>0</v>
      </c>
      <c r="S118" s="61">
        <f>IF(COUNTIF(Setup_Hierarchy!$J$11:$IV$11,"="&amp;$K118)&lt;&gt;0,$L118,0)</f>
        <v>0</v>
      </c>
      <c r="T118" s="61">
        <f>IF(COUNTIF(Setup_Hierarchy!$J$12:$IV$12,"="&amp;$K118)&lt;&gt;0,$L118,0)</f>
        <v>0</v>
      </c>
      <c r="U118" s="61">
        <f>IF(COUNTIF(Setup_Hierarchy!$J$13:$IV$13,"="&amp;$K118)&lt;&gt;0,$L118,0)</f>
        <v>0</v>
      </c>
      <c r="V118" s="61">
        <f>IF(COUNTIF(Setup_Hierarchy!$J$14:$IV$14,"="&amp;$K118)&lt;&gt;0,$L118,0)</f>
        <v>0</v>
      </c>
      <c r="W118" s="61">
        <f>IF(COUNTIF(Setup_Hierarchy!$J$15:$IV$15,"="&amp;$K118)&lt;&gt;0,$L118,0)</f>
        <v>0</v>
      </c>
      <c r="X118" s="61">
        <f>IF(COUNTIF(Setup_Hierarchy!$J$16:$IV$16,"="&amp;$K118)&lt;&gt;0,$L118,0)</f>
        <v>0</v>
      </c>
      <c r="Y118" s="61">
        <f>IF(COUNTIF(Setup_Hierarchy!$J$17:$IV$17,"="&amp;$K118)&lt;&gt;0,$L118,0)</f>
        <v>0</v>
      </c>
      <c r="Z118" s="61">
        <f>IF(COUNTIF(Setup_Hierarchy!$J$18:$IV$18,"="&amp;$K118)&lt;&gt;0,$L118,0)</f>
        <v>0</v>
      </c>
      <c r="AA118" s="61">
        <f>IF(COUNTIF(Setup_Hierarchy!$J$19:$IV$19,"="&amp;$K118)&lt;&gt;0,$L118,0)</f>
        <v>0</v>
      </c>
      <c r="AB118" s="61">
        <f>IF(COUNTIF(Setup_Hierarchy!$J$20:$IV$20,"="&amp;$K118)&lt;&gt;0,$L118,0)</f>
        <v>0</v>
      </c>
      <c r="AC118" s="61">
        <f>IF(COUNTIF(Setup_Hierarchy!$J$21:$IV$21,"="&amp;$K118)&lt;&gt;0,$L118,0)</f>
        <v>8521.41</v>
      </c>
      <c r="AD118" s="61">
        <f>IF(COUNTIF(Setup_Hierarchy!$J$22:$IV$22,"="&amp;$K118)&lt;&gt;0,$L118,0)</f>
        <v>0</v>
      </c>
      <c r="AE118" s="61">
        <f>IF(COUNTIF(Setup_Hierarchy!$J$23:$IV$23,"="&amp;$K118)&lt;&gt;0,$L118,0)</f>
        <v>8521.41</v>
      </c>
      <c r="AF118" s="61">
        <f>IF(COUNTIF(Setup_Hierarchy!$J$24:$IV$24,"="&amp;$K118)&lt;&gt;0,$L118,0)</f>
        <v>0</v>
      </c>
      <c r="AG118" s="61">
        <f>IF(COUNTIF(Setup_Hierarchy!$J$25:$IV$25,"="&amp;$K118)&lt;&gt;0,$L118,0)</f>
        <v>0</v>
      </c>
      <c r="AH118" s="61">
        <f>IF(COUNTIF(Setup_Hierarchy!$J$26:$IV$26,"="&amp;$K118)&lt;&gt;0,$L118,0)</f>
        <v>0</v>
      </c>
      <c r="AI118" s="61">
        <f>IF(COUNTIF(Setup_Hierarchy!$J$27:$IV$27,"="&amp;$K118)&lt;&gt;0,$L118,0)</f>
        <v>0</v>
      </c>
      <c r="AJ118" s="61">
        <f>IF(COUNTIF(Setup_Hierarchy!$J$28:$IV$28,"="&amp;$K118)&lt;&gt;0,$L118,0)</f>
        <v>0</v>
      </c>
      <c r="AK118" s="61">
        <f>IF(COUNTIF(Setup_Hierarchy!$J$29:$IV$29,"="&amp;$K118)&lt;&gt;0,$L118,0)</f>
        <v>0</v>
      </c>
      <c r="AL118" s="61">
        <f>IF(COUNTIF(Setup_Hierarchy!$J$30:$IV$30,"="&amp;$K118)&lt;&gt;0,$L118,0)</f>
        <v>0</v>
      </c>
      <c r="AM118" s="61">
        <f>IF(COUNTIF(Setup_Hierarchy!$J$31:$IV$31,"="&amp;$K118)&lt;&gt;0,$L118,0)</f>
        <v>0</v>
      </c>
      <c r="AN118" s="61">
        <f>IF(COUNTIF(Setup_Hierarchy!$J$32:$IV$32,"="&amp;$K118)&lt;&gt;0,$L118,0)</f>
        <v>0</v>
      </c>
      <c r="AO118" s="61">
        <f>IF(COUNTIF(Setup_Hierarchy!$J$33:$IV$33,"="&amp;$K118)&lt;&gt;0,$L118,0)</f>
        <v>0</v>
      </c>
      <c r="AP118" s="61">
        <f>IF(COUNTIF(Setup_Hierarchy!$J$34:$IV$34,"="&amp;$K118)&lt;&gt;0,$L118,0)</f>
        <v>0</v>
      </c>
      <c r="AQ118" s="61">
        <f>IF(COUNTIF(Setup_Hierarchy!$J$35:$IV$35,"="&amp;$K118)&lt;&gt;0,$L118,0)</f>
        <v>0</v>
      </c>
      <c r="AR118" s="61">
        <f>IF(COUNTIF(Setup_Hierarchy!$J$36:$IV$36,"="&amp;$K118)&lt;&gt;0,$L118,0)</f>
        <v>0</v>
      </c>
      <c r="AS118" s="61">
        <f>IF(COUNTIF(Setup_Hierarchy!$J$37:$IV$37,"="&amp;$K118)&lt;&gt;0,$L118,0)</f>
        <v>0</v>
      </c>
      <c r="AT118" s="61">
        <f>IF(COUNTIF(Setup_Hierarchy!$J$38:$IV$38,"="&amp;$K118)&lt;&gt;0,$L118,0)</f>
        <v>0</v>
      </c>
      <c r="AU118" s="61">
        <f>IF(COUNTIF(Setup_Hierarchy!$J$39:$IV$39,"="&amp;$K118)&lt;&gt;0,$L118,0)</f>
        <v>0</v>
      </c>
      <c r="AV118" s="61">
        <f>IF(COUNTIF(Setup_Hierarchy!$J$40:$IV$40,"="&amp;$K118)&lt;&gt;0,$L118,0)</f>
        <v>0</v>
      </c>
      <c r="AW118" s="61">
        <f>IF(COUNTIF(Setup_Hierarchy!$J$41:$IV$41,"="&amp;$K118)&lt;&gt;0,$L118,0)</f>
        <v>0</v>
      </c>
      <c r="AX118" s="61">
        <f>IF(COUNTIF(Setup_Hierarchy!$J$42:$IV$42,"="&amp;$K118)&lt;&gt;0,$L118,0)</f>
        <v>0</v>
      </c>
      <c r="AY118" s="61">
        <f>IF(COUNTIF(Setup_Hierarchy!$J$43:$IV$43,"="&amp;$K118)&lt;&gt;0,$L118,0)</f>
        <v>0</v>
      </c>
      <c r="AZ118" s="61">
        <f>IF(COUNTIF(Setup_Hierarchy!$J$44:$IV$44,"="&amp;$K118)&lt;&gt;0,$L118,0)</f>
        <v>0</v>
      </c>
      <c r="BA118" s="61">
        <f>IF(COUNTIF(Setup_Hierarchy!$J$45:$IV$45,"="&amp;$K118)&lt;&gt;0,$L118,0)</f>
        <v>0</v>
      </c>
      <c r="BB118" s="61">
        <f>IF(COUNTIF(Setup_Hierarchy!$J$46:$IV$46,"="&amp;$K118)&lt;&gt;0,$L118,0)</f>
        <v>0</v>
      </c>
      <c r="BC118" s="61">
        <f>IF(COUNTIF(Setup_Hierarchy!$J$47:$IV$47,"="&amp;$K118)&lt;&gt;0,$L118,0)</f>
        <v>0</v>
      </c>
      <c r="BD118" s="61">
        <f>IF(COUNTIF(Setup_Hierarchy!$J$48:$IV$48,"="&amp;$K118)&lt;&gt;0,$L118,0)</f>
        <v>0</v>
      </c>
      <c r="BE118" s="61">
        <f>IF(COUNTIF(Setup_Hierarchy!$J$49:$IV$49,"="&amp;$K118)&lt;&gt;0,$L118,0)</f>
        <v>0</v>
      </c>
      <c r="BF118" s="61">
        <f>IF(COUNTIF(Setup_Hierarchy!$J$50:$IV$50,"="&amp;$K118)&lt;&gt;0,$L118,0)</f>
        <v>0</v>
      </c>
      <c r="BG118" s="61">
        <f>IF(COUNTIF(Setup_Hierarchy!$J$51:$IV$51,"="&amp;$K118)&lt;&gt;0,$L118,0)</f>
        <v>0</v>
      </c>
      <c r="BH118" s="61">
        <f>IF(COUNTIF(Setup_Hierarchy!$J$52:$IV$52,"="&amp;$K118)&lt;&gt;0,$L118,0)</f>
        <v>0</v>
      </c>
      <c r="BI118" s="61">
        <f>IF(COUNTIF(Setup_Hierarchy!$J$53:$IV$53,"="&amp;$K118)&lt;&gt;0,$L118,0)</f>
        <v>0</v>
      </c>
      <c r="BJ118" s="61">
        <f>IF(COUNTIF(Setup_Hierarchy!$J$54:$IV$54,"="&amp;$K118)&lt;&gt;0,$L118,0)</f>
        <v>0</v>
      </c>
      <c r="BK118" s="61">
        <f>IF(COUNTIF(Setup_Hierarchy!$J$55:$IV$55,"="&amp;$K118)&lt;&gt;0,$L118,0)</f>
        <v>0</v>
      </c>
      <c r="BL118" s="61">
        <f>IF(COUNTIF(Setup_Hierarchy!$J$56:$IV$56,"="&amp;$K118)&lt;&gt;0,$L118,0)</f>
        <v>0</v>
      </c>
      <c r="BM118" s="61">
        <f>IF(COUNTIF(Setup_Hierarchy!$J$57:$IV$57,"="&amp;$K118)&lt;&gt;0,$L118,0)</f>
        <v>0</v>
      </c>
      <c r="BN118" s="61">
        <f>IF(COUNTIF(Setup_Hierarchy!$J$58:$IV$58,"="&amp;$K118)&lt;&gt;0,$L118,0)</f>
        <v>0</v>
      </c>
      <c r="BO118" s="61">
        <f>IF(COUNTIF(Setup_Hierarchy!$J$59:$IV$59,"="&amp;$K118)&lt;&gt;0,$L118,0)</f>
        <v>0</v>
      </c>
      <c r="BP118" s="61">
        <f>IF(COUNTIF(Setup_Hierarchy!$J$60:$IV$60,"="&amp;$K118)&lt;&gt;0,$L118,0)</f>
        <v>0</v>
      </c>
      <c r="BQ118" s="61">
        <f>IF(COUNTIF(Setup_Hierarchy!$J$61:$IV$61,"="&amp;$K118)&lt;&gt;0,$L118,0)</f>
        <v>0</v>
      </c>
      <c r="BR118" s="61">
        <f>IF(COUNTIF(Setup_Hierarchy!$J$62:$IV$62,"="&amp;$K118)&lt;&gt;0,$L118,0)</f>
        <v>0</v>
      </c>
      <c r="BS118" s="61">
        <f>IF(COUNTIF(Setup_Hierarchy!$J$63:$IV$63,"="&amp;$K118)&lt;&gt;0,$L118,0)</f>
        <v>0</v>
      </c>
      <c r="BT118" s="61">
        <f>IF(COUNTIF(Setup_Hierarchy!$J$64:$IV$64,"="&amp;$K118)&lt;&gt;0,$L118,0)</f>
        <v>0</v>
      </c>
      <c r="BU118" s="61">
        <f>IF(COUNTIF(Setup_Hierarchy!$J$65:$IV$65,"="&amp;$K118)&lt;&gt;0,$L118,0)</f>
        <v>0</v>
      </c>
      <c r="BV118" s="61">
        <f>IF(COUNTIF(Setup_Hierarchy!$J$66:$IV$66,"="&amp;$K118)&lt;&gt;0,$L118,0)</f>
        <v>0</v>
      </c>
      <c r="BW118" s="61">
        <f>IF(COUNTIF(Setup_Hierarchy!$J$67:$IV$67,"="&amp;$K118)&lt;&gt;0,$L118,0)</f>
        <v>0</v>
      </c>
      <c r="BX118" s="61">
        <f>IF(COUNTIF(Setup_Hierarchy!$J$68:$IV$68,"="&amp;$K118)&lt;&gt;0,$L118,0)</f>
        <v>0</v>
      </c>
      <c r="BY118" s="61">
        <f>IF(COUNTIF(Setup_Hierarchy!$J$69:$IV$69,"="&amp;$K118)&lt;&gt;0,$L118,0)</f>
        <v>0</v>
      </c>
      <c r="BZ118" s="61">
        <f>IF(COUNTIF(Setup_Hierarchy!$J$70:$IV$70,"="&amp;$K118)&lt;&gt;0,$L118,0)</f>
        <v>0</v>
      </c>
      <c r="CA118" s="61">
        <f>IF(COUNTIF(Setup_Hierarchy!$J$71:$IV$71,"="&amp;$K118)&lt;&gt;0,$L118,0)</f>
        <v>0</v>
      </c>
      <c r="CB118" s="61">
        <f>IF(COUNTIF(Setup_Hierarchy!$J$72:$IV$72,"="&amp;$K118)&lt;&gt;0,$L118,0)</f>
        <v>0</v>
      </c>
      <c r="CC118" s="61">
        <f>IF(COUNTIF(Setup_Hierarchy!$J$73:$IV$73,"="&amp;$K118)&lt;&gt;0,$L118,0)</f>
        <v>0</v>
      </c>
      <c r="CD118" s="61">
        <f>IF(COUNTIF(Setup_Hierarchy!$J$74:$IV$74,"="&amp;$K118)&lt;&gt;0,$L118,0)</f>
        <v>0</v>
      </c>
      <c r="CE118" s="61">
        <f>IF(COUNTIF(Setup_Hierarchy!$J$75:$IV$75,"="&amp;$K118)&lt;&gt;0,$L118,0)</f>
        <v>0</v>
      </c>
      <c r="CF118" s="61">
        <f>IF(COUNTIF(Setup_Hierarchy!$J$76:$IV$76,"="&amp;$K118)&lt;&gt;0,$L118,0)</f>
        <v>0</v>
      </c>
      <c r="CG118" s="61">
        <f>IF(COUNTIF(Setup_Hierarchy!$J$77:$IV$77,"="&amp;$K118)&lt;&gt;0,$L118,0)</f>
        <v>0</v>
      </c>
      <c r="CH118" s="61">
        <f>IF(COUNTIF(Setup_Hierarchy!$J$78:$IV$78,"="&amp;$K118)&lt;&gt;0,$L118,0)</f>
        <v>0</v>
      </c>
      <c r="CI118" s="61">
        <f>IF(COUNTIF(Setup_Hierarchy!$J$79:$IV$79,"="&amp;$K118)&lt;&gt;0,$L118,0)</f>
        <v>0</v>
      </c>
      <c r="CJ118" s="61">
        <f>IF(COUNTIF(Setup_Hierarchy!$J$80:$IV$80,"="&amp;$K118)&lt;&gt;0,$L118,0)</f>
        <v>0</v>
      </c>
      <c r="CK118" s="61">
        <f>IF(COUNTIF(Setup_Hierarchy!$J$81:$IV$81,"="&amp;$K118)&lt;&gt;0,$L118,0)</f>
        <v>0</v>
      </c>
      <c r="CL118" s="61">
        <f>IF(COUNTIF(Setup_Hierarchy!$J$82:$IV$82,"="&amp;$K118)&lt;&gt;0,$L118,0)</f>
        <v>0</v>
      </c>
      <c r="CM118" s="61">
        <f>IF(COUNTIF(Setup_Hierarchy!$J$83:$IV$83,"="&amp;$K118)&lt;&gt;0,$L118,0)</f>
        <v>0</v>
      </c>
      <c r="CN118" s="61">
        <f>IF(COUNTIF(Setup_Hierarchy!$J$84:$IV$84,"="&amp;$K118)&lt;&gt;0,$L118,0)</f>
        <v>0</v>
      </c>
      <c r="CO118" s="61">
        <f>IF(COUNTIF(Setup_Hierarchy!$J$85:$IV$85,"="&amp;$K118)&lt;&gt;0,$L118,0)</f>
        <v>0</v>
      </c>
      <c r="CP118" s="61">
        <f>IF(COUNTIF(Setup_Hierarchy!$J$86:$IV$86,"="&amp;$K118)&lt;&gt;0,$L118,0)</f>
        <v>0</v>
      </c>
      <c r="CQ118" s="61">
        <f>IF(COUNTIF(Setup_Hierarchy!$J$87:$IV$87,"="&amp;$K118)&lt;&gt;0,$L118,0)</f>
        <v>0</v>
      </c>
      <c r="CR118" s="61">
        <f>IF(COUNTIF(Setup_Hierarchy!$J$88:$IV$88,"="&amp;$K118)&lt;&gt;0,$L118,0)</f>
        <v>0</v>
      </c>
      <c r="CS118" s="61">
        <f>IF(COUNTIF(Setup_Hierarchy!$J$89:$IV$89,"="&amp;$K118)&lt;&gt;0,$L118,0)</f>
        <v>0</v>
      </c>
      <c r="CT118" s="61">
        <f>IF(COUNTIF(Setup_Hierarchy!$J$90:$IV$90,"="&amp;$K118)&lt;&gt;0,$L118,0)</f>
        <v>0</v>
      </c>
      <c r="CU118" s="61">
        <f>IF(COUNTIF(Setup_Hierarchy!$J$91:$IV$91,"="&amp;$K118)&lt;&gt;0,$L118,0)</f>
        <v>0</v>
      </c>
      <c r="CV118" s="61">
        <f>IF(COUNTIF(Setup_Hierarchy!$J$92:$IV$92,"="&amp;$K118)&lt;&gt;0,$L118,0)</f>
        <v>0</v>
      </c>
      <c r="CW118" s="61">
        <f>IF(COUNTIF(Setup_Hierarchy!$J$93:$IV$93,"="&amp;$K118)&lt;&gt;0,$L118,0)</f>
        <v>0</v>
      </c>
      <c r="CX118" s="61">
        <f>IF(COUNTIF(Setup_Hierarchy!$J$94:$IV$94,"="&amp;$K118)&lt;&gt;0,$L118,0)</f>
        <v>0</v>
      </c>
      <c r="CY118" s="61">
        <f>IF(COUNTIF(Setup_Hierarchy!$J$95:$IV$95,"="&amp;$K118)&lt;&gt;0,$L118,0)</f>
        <v>0</v>
      </c>
      <c r="CZ118" s="61">
        <f>IF(COUNTIF(Setup_Hierarchy!$J$96:$IV$96,"="&amp;$K118)&lt;&gt;0,$L118,0)</f>
        <v>0</v>
      </c>
      <c r="DA118" s="61">
        <f>IF(COUNTIF(Setup_Hierarchy!$J$97:$IV$97,"="&amp;$K118)&lt;&gt;0,$L118,0)</f>
        <v>0</v>
      </c>
      <c r="DB118" s="61">
        <f>IF(COUNTIF(Setup_Hierarchy!$J$98:$IV$98,"="&amp;$K118)&lt;&gt;0,$L118,0)</f>
        <v>0</v>
      </c>
      <c r="DC118" s="61">
        <f>IF(COUNTIF(Setup_Hierarchy!$J$99:$IV$99,"="&amp;$K118)&lt;&gt;0,$L118,0)</f>
        <v>0</v>
      </c>
      <c r="DD118" s="61">
        <f>IF(COUNTIF(Setup_Hierarchy!$J$100:$IV$100,"="&amp;$K118)&lt;&gt;0,$L118,0)</f>
        <v>0</v>
      </c>
      <c r="DE118" s="61">
        <f>IF(COUNTIF(Setup_Hierarchy!$J$101:$IV$101,"="&amp;$K118)&lt;&gt;0,$L118,0)</f>
        <v>0</v>
      </c>
      <c r="DF118" s="61">
        <f>IF(COUNTIF(Setup_Hierarchy!$J$102:$IV$102,"="&amp;$K118)&lt;&gt;0,$L118,0)</f>
        <v>0</v>
      </c>
      <c r="DG118" s="61">
        <f>IF(COUNTIF(Setup_Hierarchy!$J$103:$IV$103,"="&amp;$K118)&lt;&gt;0,$L118,0)</f>
        <v>0</v>
      </c>
      <c r="DH118" s="61">
        <f>IF(COUNTIF(Setup_Hierarchy!$J$104:$IV$104,"="&amp;$K118)&lt;&gt;0,$L118,0)</f>
        <v>0</v>
      </c>
      <c r="DI118" s="61">
        <f>IF(COUNTIF(Setup_Hierarchy!$J$105:$IV$105,"="&amp;$K118)&lt;&gt;0,$L118,0)</f>
        <v>0</v>
      </c>
      <c r="DJ118" s="61">
        <f>IF(COUNTIF(Setup_Hierarchy!$J$106:$IV$106,"="&amp;$K118)&lt;&gt;0,$L118,0)</f>
        <v>0</v>
      </c>
      <c r="DK118" s="61">
        <f>IF(COUNTIF(Setup_Hierarchy!$J$107:$IV$107,"="&amp;$K118)&lt;&gt;0,$L118,0)</f>
        <v>0</v>
      </c>
      <c r="DL118" s="61">
        <f>IF(COUNTIF(Setup_Hierarchy!$J$108:$IV$108,"="&amp;$K118)&lt;&gt;0,$L118,0)</f>
        <v>0</v>
      </c>
      <c r="DM118" s="61">
        <f>IF(COUNTIF(Setup_Hierarchy!$J$109:$IV$109,"="&amp;$K118)&lt;&gt;0,$L118,0)</f>
        <v>0</v>
      </c>
      <c r="DN118" s="61">
        <f>IF(COUNTIF(Setup_Hierarchy!$J$110:$IV$110,"="&amp;$K118)&lt;&gt;0,$L118,0)</f>
        <v>0</v>
      </c>
      <c r="DO118" s="61">
        <f>IF(COUNTIF(Setup_Hierarchy!$J$111:$IV$111,"="&amp;$K118)&lt;&gt;0,$L118,0)</f>
        <v>0</v>
      </c>
      <c r="DP118" s="61">
        <f>IF(COUNTIF(Setup_Hierarchy!$J$112:$IV$112,"="&amp;$K118)&lt;&gt;0,$L118,0)</f>
        <v>0</v>
      </c>
      <c r="DQ118" s="61">
        <f>IF(COUNTIF(Setup_Hierarchy!$J$113:$IV$113,"="&amp;$K118)&lt;&gt;0,$L118,0)</f>
        <v>0</v>
      </c>
      <c r="DR118" s="61">
        <f>IF(COUNTIF(Setup_Hierarchy!$J$114:$IV$114,"="&amp;$K118)&lt;&gt;0,$L118,0)</f>
        <v>0</v>
      </c>
      <c r="DS118" s="61">
        <f>IF(COUNTIF(Setup_Hierarchy!$J$115:$IV$115,"="&amp;$K118)&lt;&gt;0,$L118,0)</f>
        <v>0</v>
      </c>
      <c r="DT118" s="61">
        <f>IF(COUNTIF(Setup_Hierarchy!$J$116:$IV$116,"="&amp;$K118)&lt;&gt;0,$L118,0)</f>
        <v>0</v>
      </c>
    </row>
    <row r="119" spans="2:124" x14ac:dyDescent="0.2">
      <c r="B119" t="s">
        <v>43</v>
      </c>
      <c r="C119">
        <v>12</v>
      </c>
      <c r="D119" t="s">
        <v>18</v>
      </c>
      <c r="E119" t="s">
        <v>369</v>
      </c>
      <c r="F119" t="s">
        <v>525</v>
      </c>
      <c r="G119" t="s">
        <v>531</v>
      </c>
      <c r="H119" t="s">
        <v>37</v>
      </c>
      <c r="I119">
        <v>6.8002999999999994E-2</v>
      </c>
      <c r="J119">
        <v>-7.3179999999999995E-2</v>
      </c>
      <c r="K119">
        <v>677</v>
      </c>
      <c r="L119">
        <v>683.19</v>
      </c>
      <c r="M119" s="61">
        <f>IF(COUNTIF(Setup_Hierarchy!$J$5:$IV$5,"="&amp;$K119)&lt;&gt;0,$L119,0)</f>
        <v>683.19</v>
      </c>
      <c r="N119" s="61">
        <f>IF(COUNTIF(Setup_Hierarchy!$J$6:$IV$6,"="&amp;$K119)&lt;&gt;0,$L119,0)</f>
        <v>683.19</v>
      </c>
      <c r="O119" s="61">
        <f>IF(COUNTIF(Setup_Hierarchy!$J$7:$IV$7,"="&amp;$K119)&lt;&gt;0,$L119,0)</f>
        <v>683.19</v>
      </c>
      <c r="P119" s="61">
        <f>IF(COUNTIF(Setup_Hierarchy!$J$8:$IV$8,"="&amp;$K119)&lt;&gt;0,$L119,0)</f>
        <v>683.19</v>
      </c>
      <c r="Q119" s="61">
        <f>IF(COUNTIF(Setup_Hierarchy!$J$9:$IV$9,"="&amp;$K119)&lt;&gt;0,$L119,0)</f>
        <v>683.19</v>
      </c>
      <c r="R119" s="61">
        <f>IF(COUNTIF(Setup_Hierarchy!$J$10:$IV$10,"="&amp;$K119)&lt;&gt;0,$L119,0)</f>
        <v>0</v>
      </c>
      <c r="S119" s="61">
        <f>IF(COUNTIF(Setup_Hierarchy!$J$11:$IV$11,"="&amp;$K119)&lt;&gt;0,$L119,0)</f>
        <v>0</v>
      </c>
      <c r="T119" s="61">
        <f>IF(COUNTIF(Setup_Hierarchy!$J$12:$IV$12,"="&amp;$K119)&lt;&gt;0,$L119,0)</f>
        <v>0</v>
      </c>
      <c r="U119" s="61">
        <f>IF(COUNTIF(Setup_Hierarchy!$J$13:$IV$13,"="&amp;$K119)&lt;&gt;0,$L119,0)</f>
        <v>0</v>
      </c>
      <c r="V119" s="61">
        <f>IF(COUNTIF(Setup_Hierarchy!$J$14:$IV$14,"="&amp;$K119)&lt;&gt;0,$L119,0)</f>
        <v>0</v>
      </c>
      <c r="W119" s="61">
        <f>IF(COUNTIF(Setup_Hierarchy!$J$15:$IV$15,"="&amp;$K119)&lt;&gt;0,$L119,0)</f>
        <v>0</v>
      </c>
      <c r="X119" s="61">
        <f>IF(COUNTIF(Setup_Hierarchy!$J$16:$IV$16,"="&amp;$K119)&lt;&gt;0,$L119,0)</f>
        <v>0</v>
      </c>
      <c r="Y119" s="61">
        <f>IF(COUNTIF(Setup_Hierarchy!$J$17:$IV$17,"="&amp;$K119)&lt;&gt;0,$L119,0)</f>
        <v>0</v>
      </c>
      <c r="Z119" s="61">
        <f>IF(COUNTIF(Setup_Hierarchy!$J$18:$IV$18,"="&amp;$K119)&lt;&gt;0,$L119,0)</f>
        <v>0</v>
      </c>
      <c r="AA119" s="61">
        <f>IF(COUNTIF(Setup_Hierarchy!$J$19:$IV$19,"="&amp;$K119)&lt;&gt;0,$L119,0)</f>
        <v>0</v>
      </c>
      <c r="AB119" s="61">
        <f>IF(COUNTIF(Setup_Hierarchy!$J$20:$IV$20,"="&amp;$K119)&lt;&gt;0,$L119,0)</f>
        <v>0</v>
      </c>
      <c r="AC119" s="61">
        <f>IF(COUNTIF(Setup_Hierarchy!$J$21:$IV$21,"="&amp;$K119)&lt;&gt;0,$L119,0)</f>
        <v>683.19</v>
      </c>
      <c r="AD119" s="61">
        <f>IF(COUNTIF(Setup_Hierarchy!$J$22:$IV$22,"="&amp;$K119)&lt;&gt;0,$L119,0)</f>
        <v>683.19</v>
      </c>
      <c r="AE119" s="61">
        <f>IF(COUNTIF(Setup_Hierarchy!$J$23:$IV$23,"="&amp;$K119)&lt;&gt;0,$L119,0)</f>
        <v>0</v>
      </c>
      <c r="AF119" s="61">
        <f>IF(COUNTIF(Setup_Hierarchy!$J$24:$IV$24,"="&amp;$K119)&lt;&gt;0,$L119,0)</f>
        <v>0</v>
      </c>
      <c r="AG119" s="61">
        <f>IF(COUNTIF(Setup_Hierarchy!$J$25:$IV$25,"="&amp;$K119)&lt;&gt;0,$L119,0)</f>
        <v>0</v>
      </c>
      <c r="AH119" s="61">
        <f>IF(COUNTIF(Setup_Hierarchy!$J$26:$IV$26,"="&amp;$K119)&lt;&gt;0,$L119,0)</f>
        <v>0</v>
      </c>
      <c r="AI119" s="61">
        <f>IF(COUNTIF(Setup_Hierarchy!$J$27:$IV$27,"="&amp;$K119)&lt;&gt;0,$L119,0)</f>
        <v>0</v>
      </c>
      <c r="AJ119" s="61">
        <f>IF(COUNTIF(Setup_Hierarchy!$J$28:$IV$28,"="&amp;$K119)&lt;&gt;0,$L119,0)</f>
        <v>0</v>
      </c>
      <c r="AK119" s="61">
        <f>IF(COUNTIF(Setup_Hierarchy!$J$29:$IV$29,"="&amp;$K119)&lt;&gt;0,$L119,0)</f>
        <v>0</v>
      </c>
      <c r="AL119" s="61">
        <f>IF(COUNTIF(Setup_Hierarchy!$J$30:$IV$30,"="&amp;$K119)&lt;&gt;0,$L119,0)</f>
        <v>0</v>
      </c>
      <c r="AM119" s="61">
        <f>IF(COUNTIF(Setup_Hierarchy!$J$31:$IV$31,"="&amp;$K119)&lt;&gt;0,$L119,0)</f>
        <v>0</v>
      </c>
      <c r="AN119" s="61">
        <f>IF(COUNTIF(Setup_Hierarchy!$J$32:$IV$32,"="&amp;$K119)&lt;&gt;0,$L119,0)</f>
        <v>0</v>
      </c>
      <c r="AO119" s="61">
        <f>IF(COUNTIF(Setup_Hierarchy!$J$33:$IV$33,"="&amp;$K119)&lt;&gt;0,$L119,0)</f>
        <v>0</v>
      </c>
      <c r="AP119" s="61">
        <f>IF(COUNTIF(Setup_Hierarchy!$J$34:$IV$34,"="&amp;$K119)&lt;&gt;0,$L119,0)</f>
        <v>0</v>
      </c>
      <c r="AQ119" s="61">
        <f>IF(COUNTIF(Setup_Hierarchy!$J$35:$IV$35,"="&amp;$K119)&lt;&gt;0,$L119,0)</f>
        <v>0</v>
      </c>
      <c r="AR119" s="61">
        <f>IF(COUNTIF(Setup_Hierarchy!$J$36:$IV$36,"="&amp;$K119)&lt;&gt;0,$L119,0)</f>
        <v>0</v>
      </c>
      <c r="AS119" s="61">
        <f>IF(COUNTIF(Setup_Hierarchy!$J$37:$IV$37,"="&amp;$K119)&lt;&gt;0,$L119,0)</f>
        <v>0</v>
      </c>
      <c r="AT119" s="61">
        <f>IF(COUNTIF(Setup_Hierarchy!$J$38:$IV$38,"="&amp;$K119)&lt;&gt;0,$L119,0)</f>
        <v>0</v>
      </c>
      <c r="AU119" s="61">
        <f>IF(COUNTIF(Setup_Hierarchy!$J$39:$IV$39,"="&amp;$K119)&lt;&gt;0,$L119,0)</f>
        <v>0</v>
      </c>
      <c r="AV119" s="61">
        <f>IF(COUNTIF(Setup_Hierarchy!$J$40:$IV$40,"="&amp;$K119)&lt;&gt;0,$L119,0)</f>
        <v>0</v>
      </c>
      <c r="AW119" s="61">
        <f>IF(COUNTIF(Setup_Hierarchy!$J$41:$IV$41,"="&amp;$K119)&lt;&gt;0,$L119,0)</f>
        <v>0</v>
      </c>
      <c r="AX119" s="61">
        <f>IF(COUNTIF(Setup_Hierarchy!$J$42:$IV$42,"="&amp;$K119)&lt;&gt;0,$L119,0)</f>
        <v>0</v>
      </c>
      <c r="AY119" s="61">
        <f>IF(COUNTIF(Setup_Hierarchy!$J$43:$IV$43,"="&amp;$K119)&lt;&gt;0,$L119,0)</f>
        <v>0</v>
      </c>
      <c r="AZ119" s="61">
        <f>IF(COUNTIF(Setup_Hierarchy!$J$44:$IV$44,"="&amp;$K119)&lt;&gt;0,$L119,0)</f>
        <v>0</v>
      </c>
      <c r="BA119" s="61">
        <f>IF(COUNTIF(Setup_Hierarchy!$J$45:$IV$45,"="&amp;$K119)&lt;&gt;0,$L119,0)</f>
        <v>0</v>
      </c>
      <c r="BB119" s="61">
        <f>IF(COUNTIF(Setup_Hierarchy!$J$46:$IV$46,"="&amp;$K119)&lt;&gt;0,$L119,0)</f>
        <v>0</v>
      </c>
      <c r="BC119" s="61">
        <f>IF(COUNTIF(Setup_Hierarchy!$J$47:$IV$47,"="&amp;$K119)&lt;&gt;0,$L119,0)</f>
        <v>0</v>
      </c>
      <c r="BD119" s="61">
        <f>IF(COUNTIF(Setup_Hierarchy!$J$48:$IV$48,"="&amp;$K119)&lt;&gt;0,$L119,0)</f>
        <v>0</v>
      </c>
      <c r="BE119" s="61">
        <f>IF(COUNTIF(Setup_Hierarchy!$J$49:$IV$49,"="&amp;$K119)&lt;&gt;0,$L119,0)</f>
        <v>0</v>
      </c>
      <c r="BF119" s="61">
        <f>IF(COUNTIF(Setup_Hierarchy!$J$50:$IV$50,"="&amp;$K119)&lt;&gt;0,$L119,0)</f>
        <v>0</v>
      </c>
      <c r="BG119" s="61">
        <f>IF(COUNTIF(Setup_Hierarchy!$J$51:$IV$51,"="&amp;$K119)&lt;&gt;0,$L119,0)</f>
        <v>0</v>
      </c>
      <c r="BH119" s="61">
        <f>IF(COUNTIF(Setup_Hierarchy!$J$52:$IV$52,"="&amp;$K119)&lt;&gt;0,$L119,0)</f>
        <v>0</v>
      </c>
      <c r="BI119" s="61">
        <f>IF(COUNTIF(Setup_Hierarchy!$J$53:$IV$53,"="&amp;$K119)&lt;&gt;0,$L119,0)</f>
        <v>0</v>
      </c>
      <c r="BJ119" s="61">
        <f>IF(COUNTIF(Setup_Hierarchy!$J$54:$IV$54,"="&amp;$K119)&lt;&gt;0,$L119,0)</f>
        <v>0</v>
      </c>
      <c r="BK119" s="61">
        <f>IF(COUNTIF(Setup_Hierarchy!$J$55:$IV$55,"="&amp;$K119)&lt;&gt;0,$L119,0)</f>
        <v>0</v>
      </c>
      <c r="BL119" s="61">
        <f>IF(COUNTIF(Setup_Hierarchy!$J$56:$IV$56,"="&amp;$K119)&lt;&gt;0,$L119,0)</f>
        <v>0</v>
      </c>
      <c r="BM119" s="61">
        <f>IF(COUNTIF(Setup_Hierarchy!$J$57:$IV$57,"="&amp;$K119)&lt;&gt;0,$L119,0)</f>
        <v>0</v>
      </c>
      <c r="BN119" s="61">
        <f>IF(COUNTIF(Setup_Hierarchy!$J$58:$IV$58,"="&amp;$K119)&lt;&gt;0,$L119,0)</f>
        <v>0</v>
      </c>
      <c r="BO119" s="61">
        <f>IF(COUNTIF(Setup_Hierarchy!$J$59:$IV$59,"="&amp;$K119)&lt;&gt;0,$L119,0)</f>
        <v>0</v>
      </c>
      <c r="BP119" s="61">
        <f>IF(COUNTIF(Setup_Hierarchy!$J$60:$IV$60,"="&amp;$K119)&lt;&gt;0,$L119,0)</f>
        <v>0</v>
      </c>
      <c r="BQ119" s="61">
        <f>IF(COUNTIF(Setup_Hierarchy!$J$61:$IV$61,"="&amp;$K119)&lt;&gt;0,$L119,0)</f>
        <v>0</v>
      </c>
      <c r="BR119" s="61">
        <f>IF(COUNTIF(Setup_Hierarchy!$J$62:$IV$62,"="&amp;$K119)&lt;&gt;0,$L119,0)</f>
        <v>0</v>
      </c>
      <c r="BS119" s="61">
        <f>IF(COUNTIF(Setup_Hierarchy!$J$63:$IV$63,"="&amp;$K119)&lt;&gt;0,$L119,0)</f>
        <v>0</v>
      </c>
      <c r="BT119" s="61">
        <f>IF(COUNTIF(Setup_Hierarchy!$J$64:$IV$64,"="&amp;$K119)&lt;&gt;0,$L119,0)</f>
        <v>0</v>
      </c>
      <c r="BU119" s="61">
        <f>IF(COUNTIF(Setup_Hierarchy!$J$65:$IV$65,"="&amp;$K119)&lt;&gt;0,$L119,0)</f>
        <v>0</v>
      </c>
      <c r="BV119" s="61">
        <f>IF(COUNTIF(Setup_Hierarchy!$J$66:$IV$66,"="&amp;$K119)&lt;&gt;0,$L119,0)</f>
        <v>0</v>
      </c>
      <c r="BW119" s="61">
        <f>IF(COUNTIF(Setup_Hierarchy!$J$67:$IV$67,"="&amp;$K119)&lt;&gt;0,$L119,0)</f>
        <v>0</v>
      </c>
      <c r="BX119" s="61">
        <f>IF(COUNTIF(Setup_Hierarchy!$J$68:$IV$68,"="&amp;$K119)&lt;&gt;0,$L119,0)</f>
        <v>0</v>
      </c>
      <c r="BY119" s="61">
        <f>IF(COUNTIF(Setup_Hierarchy!$J$69:$IV$69,"="&amp;$K119)&lt;&gt;0,$L119,0)</f>
        <v>0</v>
      </c>
      <c r="BZ119" s="61">
        <f>IF(COUNTIF(Setup_Hierarchy!$J$70:$IV$70,"="&amp;$K119)&lt;&gt;0,$L119,0)</f>
        <v>0</v>
      </c>
      <c r="CA119" s="61">
        <f>IF(COUNTIF(Setup_Hierarchy!$J$71:$IV$71,"="&amp;$K119)&lt;&gt;0,$L119,0)</f>
        <v>0</v>
      </c>
      <c r="CB119" s="61">
        <f>IF(COUNTIF(Setup_Hierarchy!$J$72:$IV$72,"="&amp;$K119)&lt;&gt;0,$L119,0)</f>
        <v>0</v>
      </c>
      <c r="CC119" s="61">
        <f>IF(COUNTIF(Setup_Hierarchy!$J$73:$IV$73,"="&amp;$K119)&lt;&gt;0,$L119,0)</f>
        <v>0</v>
      </c>
      <c r="CD119" s="61">
        <f>IF(COUNTIF(Setup_Hierarchy!$J$74:$IV$74,"="&amp;$K119)&lt;&gt;0,$L119,0)</f>
        <v>0</v>
      </c>
      <c r="CE119" s="61">
        <f>IF(COUNTIF(Setup_Hierarchy!$J$75:$IV$75,"="&amp;$K119)&lt;&gt;0,$L119,0)</f>
        <v>0</v>
      </c>
      <c r="CF119" s="61">
        <f>IF(COUNTIF(Setup_Hierarchy!$J$76:$IV$76,"="&amp;$K119)&lt;&gt;0,$L119,0)</f>
        <v>0</v>
      </c>
      <c r="CG119" s="61">
        <f>IF(COUNTIF(Setup_Hierarchy!$J$77:$IV$77,"="&amp;$K119)&lt;&gt;0,$L119,0)</f>
        <v>0</v>
      </c>
      <c r="CH119" s="61">
        <f>IF(COUNTIF(Setup_Hierarchy!$J$78:$IV$78,"="&amp;$K119)&lt;&gt;0,$L119,0)</f>
        <v>0</v>
      </c>
      <c r="CI119" s="61">
        <f>IF(COUNTIF(Setup_Hierarchy!$J$79:$IV$79,"="&amp;$K119)&lt;&gt;0,$L119,0)</f>
        <v>0</v>
      </c>
      <c r="CJ119" s="61">
        <f>IF(COUNTIF(Setup_Hierarchy!$J$80:$IV$80,"="&amp;$K119)&lt;&gt;0,$L119,0)</f>
        <v>0</v>
      </c>
      <c r="CK119" s="61">
        <f>IF(COUNTIF(Setup_Hierarchy!$J$81:$IV$81,"="&amp;$K119)&lt;&gt;0,$L119,0)</f>
        <v>0</v>
      </c>
      <c r="CL119" s="61">
        <f>IF(COUNTIF(Setup_Hierarchy!$J$82:$IV$82,"="&amp;$K119)&lt;&gt;0,$L119,0)</f>
        <v>0</v>
      </c>
      <c r="CM119" s="61">
        <f>IF(COUNTIF(Setup_Hierarchy!$J$83:$IV$83,"="&amp;$K119)&lt;&gt;0,$L119,0)</f>
        <v>0</v>
      </c>
      <c r="CN119" s="61">
        <f>IF(COUNTIF(Setup_Hierarchy!$J$84:$IV$84,"="&amp;$K119)&lt;&gt;0,$L119,0)</f>
        <v>0</v>
      </c>
      <c r="CO119" s="61">
        <f>IF(COUNTIF(Setup_Hierarchy!$J$85:$IV$85,"="&amp;$K119)&lt;&gt;0,$L119,0)</f>
        <v>0</v>
      </c>
      <c r="CP119" s="61">
        <f>IF(COUNTIF(Setup_Hierarchy!$J$86:$IV$86,"="&amp;$K119)&lt;&gt;0,$L119,0)</f>
        <v>0</v>
      </c>
      <c r="CQ119" s="61">
        <f>IF(COUNTIF(Setup_Hierarchy!$J$87:$IV$87,"="&amp;$K119)&lt;&gt;0,$L119,0)</f>
        <v>0</v>
      </c>
      <c r="CR119" s="61">
        <f>IF(COUNTIF(Setup_Hierarchy!$J$88:$IV$88,"="&amp;$K119)&lt;&gt;0,$L119,0)</f>
        <v>0</v>
      </c>
      <c r="CS119" s="61">
        <f>IF(COUNTIF(Setup_Hierarchy!$J$89:$IV$89,"="&amp;$K119)&lt;&gt;0,$L119,0)</f>
        <v>0</v>
      </c>
      <c r="CT119" s="61">
        <f>IF(COUNTIF(Setup_Hierarchy!$J$90:$IV$90,"="&amp;$K119)&lt;&gt;0,$L119,0)</f>
        <v>0</v>
      </c>
      <c r="CU119" s="61">
        <f>IF(COUNTIF(Setup_Hierarchy!$J$91:$IV$91,"="&amp;$K119)&lt;&gt;0,$L119,0)</f>
        <v>0</v>
      </c>
      <c r="CV119" s="61">
        <f>IF(COUNTIF(Setup_Hierarchy!$J$92:$IV$92,"="&amp;$K119)&lt;&gt;0,$L119,0)</f>
        <v>0</v>
      </c>
      <c r="CW119" s="61">
        <f>IF(COUNTIF(Setup_Hierarchy!$J$93:$IV$93,"="&amp;$K119)&lt;&gt;0,$L119,0)</f>
        <v>0</v>
      </c>
      <c r="CX119" s="61">
        <f>IF(COUNTIF(Setup_Hierarchy!$J$94:$IV$94,"="&amp;$K119)&lt;&gt;0,$L119,0)</f>
        <v>0</v>
      </c>
      <c r="CY119" s="61">
        <f>IF(COUNTIF(Setup_Hierarchy!$J$95:$IV$95,"="&amp;$K119)&lt;&gt;0,$L119,0)</f>
        <v>0</v>
      </c>
      <c r="CZ119" s="61">
        <f>IF(COUNTIF(Setup_Hierarchy!$J$96:$IV$96,"="&amp;$K119)&lt;&gt;0,$L119,0)</f>
        <v>0</v>
      </c>
      <c r="DA119" s="61">
        <f>IF(COUNTIF(Setup_Hierarchy!$J$97:$IV$97,"="&amp;$K119)&lt;&gt;0,$L119,0)</f>
        <v>0</v>
      </c>
      <c r="DB119" s="61">
        <f>IF(COUNTIF(Setup_Hierarchy!$J$98:$IV$98,"="&amp;$K119)&lt;&gt;0,$L119,0)</f>
        <v>0</v>
      </c>
      <c r="DC119" s="61">
        <f>IF(COUNTIF(Setup_Hierarchy!$J$99:$IV$99,"="&amp;$K119)&lt;&gt;0,$L119,0)</f>
        <v>0</v>
      </c>
      <c r="DD119" s="61">
        <f>IF(COUNTIF(Setup_Hierarchy!$J$100:$IV$100,"="&amp;$K119)&lt;&gt;0,$L119,0)</f>
        <v>0</v>
      </c>
      <c r="DE119" s="61">
        <f>IF(COUNTIF(Setup_Hierarchy!$J$101:$IV$101,"="&amp;$K119)&lt;&gt;0,$L119,0)</f>
        <v>0</v>
      </c>
      <c r="DF119" s="61">
        <f>IF(COUNTIF(Setup_Hierarchy!$J$102:$IV$102,"="&amp;$K119)&lt;&gt;0,$L119,0)</f>
        <v>0</v>
      </c>
      <c r="DG119" s="61">
        <f>IF(COUNTIF(Setup_Hierarchy!$J$103:$IV$103,"="&amp;$K119)&lt;&gt;0,$L119,0)</f>
        <v>0</v>
      </c>
      <c r="DH119" s="61">
        <f>IF(COUNTIF(Setup_Hierarchy!$J$104:$IV$104,"="&amp;$K119)&lt;&gt;0,$L119,0)</f>
        <v>0</v>
      </c>
      <c r="DI119" s="61">
        <f>IF(COUNTIF(Setup_Hierarchy!$J$105:$IV$105,"="&amp;$K119)&lt;&gt;0,$L119,0)</f>
        <v>0</v>
      </c>
      <c r="DJ119" s="61">
        <f>IF(COUNTIF(Setup_Hierarchy!$J$106:$IV$106,"="&amp;$K119)&lt;&gt;0,$L119,0)</f>
        <v>0</v>
      </c>
      <c r="DK119" s="61">
        <f>IF(COUNTIF(Setup_Hierarchy!$J$107:$IV$107,"="&amp;$K119)&lt;&gt;0,$L119,0)</f>
        <v>0</v>
      </c>
      <c r="DL119" s="61">
        <f>IF(COUNTIF(Setup_Hierarchy!$J$108:$IV$108,"="&amp;$K119)&lt;&gt;0,$L119,0)</f>
        <v>0</v>
      </c>
      <c r="DM119" s="61">
        <f>IF(COUNTIF(Setup_Hierarchy!$J$109:$IV$109,"="&amp;$K119)&lt;&gt;0,$L119,0)</f>
        <v>0</v>
      </c>
      <c r="DN119" s="61">
        <f>IF(COUNTIF(Setup_Hierarchy!$J$110:$IV$110,"="&amp;$K119)&lt;&gt;0,$L119,0)</f>
        <v>0</v>
      </c>
      <c r="DO119" s="61">
        <f>IF(COUNTIF(Setup_Hierarchy!$J$111:$IV$111,"="&amp;$K119)&lt;&gt;0,$L119,0)</f>
        <v>0</v>
      </c>
      <c r="DP119" s="61">
        <f>IF(COUNTIF(Setup_Hierarchy!$J$112:$IV$112,"="&amp;$K119)&lt;&gt;0,$L119,0)</f>
        <v>0</v>
      </c>
      <c r="DQ119" s="61">
        <f>IF(COUNTIF(Setup_Hierarchy!$J$113:$IV$113,"="&amp;$K119)&lt;&gt;0,$L119,0)</f>
        <v>0</v>
      </c>
      <c r="DR119" s="61">
        <f>IF(COUNTIF(Setup_Hierarchy!$J$114:$IV$114,"="&amp;$K119)&lt;&gt;0,$L119,0)</f>
        <v>0</v>
      </c>
      <c r="DS119" s="61">
        <f>IF(COUNTIF(Setup_Hierarchy!$J$115:$IV$115,"="&amp;$K119)&lt;&gt;0,$L119,0)</f>
        <v>0</v>
      </c>
      <c r="DT119" s="61">
        <f>IF(COUNTIF(Setup_Hierarchy!$J$116:$IV$116,"="&amp;$K119)&lt;&gt;0,$L119,0)</f>
        <v>0</v>
      </c>
    </row>
    <row r="120" spans="2:124" x14ac:dyDescent="0.2">
      <c r="B120" t="s">
        <v>43</v>
      </c>
      <c r="C120">
        <v>12</v>
      </c>
      <c r="D120" t="s">
        <v>18</v>
      </c>
      <c r="E120" t="s">
        <v>369</v>
      </c>
      <c r="F120" t="s">
        <v>525</v>
      </c>
      <c r="G120" t="s">
        <v>531</v>
      </c>
      <c r="H120" t="s">
        <v>37</v>
      </c>
      <c r="I120">
        <v>6.8002999999999994E-2</v>
      </c>
      <c r="J120">
        <v>-7.3179999999999995E-2</v>
      </c>
      <c r="K120">
        <v>679</v>
      </c>
      <c r="L120">
        <v>24.44</v>
      </c>
      <c r="M120" s="61">
        <f>IF(COUNTIF(Setup_Hierarchy!$J$5:$IV$5,"="&amp;$K120)&lt;&gt;0,$L120,0)</f>
        <v>24.44</v>
      </c>
      <c r="N120" s="61">
        <f>IF(COUNTIF(Setup_Hierarchy!$J$6:$IV$6,"="&amp;$K120)&lt;&gt;0,$L120,0)</f>
        <v>24.44</v>
      </c>
      <c r="O120" s="61">
        <f>IF(COUNTIF(Setup_Hierarchy!$J$7:$IV$7,"="&amp;$K120)&lt;&gt;0,$L120,0)</f>
        <v>24.44</v>
      </c>
      <c r="P120" s="61">
        <f>IF(COUNTIF(Setup_Hierarchy!$J$8:$IV$8,"="&amp;$K120)&lt;&gt;0,$L120,0)</f>
        <v>24.44</v>
      </c>
      <c r="Q120" s="61">
        <f>IF(COUNTIF(Setup_Hierarchy!$J$9:$IV$9,"="&amp;$K120)&lt;&gt;0,$L120,0)</f>
        <v>24.44</v>
      </c>
      <c r="R120" s="61">
        <f>IF(COUNTIF(Setup_Hierarchy!$J$10:$IV$10,"="&amp;$K120)&lt;&gt;0,$L120,0)</f>
        <v>0</v>
      </c>
      <c r="S120" s="61">
        <f>IF(COUNTIF(Setup_Hierarchy!$J$11:$IV$11,"="&amp;$K120)&lt;&gt;0,$L120,0)</f>
        <v>0</v>
      </c>
      <c r="T120" s="61">
        <f>IF(COUNTIF(Setup_Hierarchy!$J$12:$IV$12,"="&amp;$K120)&lt;&gt;0,$L120,0)</f>
        <v>0</v>
      </c>
      <c r="U120" s="61">
        <f>IF(COUNTIF(Setup_Hierarchy!$J$13:$IV$13,"="&amp;$K120)&lt;&gt;0,$L120,0)</f>
        <v>0</v>
      </c>
      <c r="V120" s="61">
        <f>IF(COUNTIF(Setup_Hierarchy!$J$14:$IV$14,"="&amp;$K120)&lt;&gt;0,$L120,0)</f>
        <v>24.44</v>
      </c>
      <c r="W120" s="61">
        <f>IF(COUNTIF(Setup_Hierarchy!$J$15:$IV$15,"="&amp;$K120)&lt;&gt;0,$L120,0)</f>
        <v>24.44</v>
      </c>
      <c r="X120" s="61">
        <f>IF(COUNTIF(Setup_Hierarchy!$J$16:$IV$16,"="&amp;$K120)&lt;&gt;0,$L120,0)</f>
        <v>0</v>
      </c>
      <c r="Y120" s="61">
        <f>IF(COUNTIF(Setup_Hierarchy!$J$17:$IV$17,"="&amp;$K120)&lt;&gt;0,$L120,0)</f>
        <v>0</v>
      </c>
      <c r="Z120" s="61">
        <f>IF(COUNTIF(Setup_Hierarchy!$J$18:$IV$18,"="&amp;$K120)&lt;&gt;0,$L120,0)</f>
        <v>0</v>
      </c>
      <c r="AA120" s="61">
        <f>IF(COUNTIF(Setup_Hierarchy!$J$19:$IV$19,"="&amp;$K120)&lt;&gt;0,$L120,0)</f>
        <v>0</v>
      </c>
      <c r="AB120" s="61">
        <f>IF(COUNTIF(Setup_Hierarchy!$J$20:$IV$20,"="&amp;$K120)&lt;&gt;0,$L120,0)</f>
        <v>0</v>
      </c>
      <c r="AC120" s="61">
        <f>IF(COUNTIF(Setup_Hierarchy!$J$21:$IV$21,"="&amp;$K120)&lt;&gt;0,$L120,0)</f>
        <v>0</v>
      </c>
      <c r="AD120" s="61">
        <f>IF(COUNTIF(Setup_Hierarchy!$J$22:$IV$22,"="&amp;$K120)&lt;&gt;0,$L120,0)</f>
        <v>0</v>
      </c>
      <c r="AE120" s="61">
        <f>IF(COUNTIF(Setup_Hierarchy!$J$23:$IV$23,"="&amp;$K120)&lt;&gt;0,$L120,0)</f>
        <v>0</v>
      </c>
      <c r="AF120" s="61">
        <f>IF(COUNTIF(Setup_Hierarchy!$J$24:$IV$24,"="&amp;$K120)&lt;&gt;0,$L120,0)</f>
        <v>0</v>
      </c>
      <c r="AG120" s="61">
        <f>IF(COUNTIF(Setup_Hierarchy!$J$25:$IV$25,"="&amp;$K120)&lt;&gt;0,$L120,0)</f>
        <v>0</v>
      </c>
      <c r="AH120" s="61">
        <f>IF(COUNTIF(Setup_Hierarchy!$J$26:$IV$26,"="&amp;$K120)&lt;&gt;0,$L120,0)</f>
        <v>0</v>
      </c>
      <c r="AI120" s="61">
        <f>IF(COUNTIF(Setup_Hierarchy!$J$27:$IV$27,"="&amp;$K120)&lt;&gt;0,$L120,0)</f>
        <v>0</v>
      </c>
      <c r="AJ120" s="61">
        <f>IF(COUNTIF(Setup_Hierarchy!$J$28:$IV$28,"="&amp;$K120)&lt;&gt;0,$L120,0)</f>
        <v>0</v>
      </c>
      <c r="AK120" s="61">
        <f>IF(COUNTIF(Setup_Hierarchy!$J$29:$IV$29,"="&amp;$K120)&lt;&gt;0,$L120,0)</f>
        <v>0</v>
      </c>
      <c r="AL120" s="61">
        <f>IF(COUNTIF(Setup_Hierarchy!$J$30:$IV$30,"="&amp;$K120)&lt;&gt;0,$L120,0)</f>
        <v>0</v>
      </c>
      <c r="AM120" s="61">
        <f>IF(COUNTIF(Setup_Hierarchy!$J$31:$IV$31,"="&amp;$K120)&lt;&gt;0,$L120,0)</f>
        <v>0</v>
      </c>
      <c r="AN120" s="61">
        <f>IF(COUNTIF(Setup_Hierarchy!$J$32:$IV$32,"="&amp;$K120)&lt;&gt;0,$L120,0)</f>
        <v>0</v>
      </c>
      <c r="AO120" s="61">
        <f>IF(COUNTIF(Setup_Hierarchy!$J$33:$IV$33,"="&amp;$K120)&lt;&gt;0,$L120,0)</f>
        <v>0</v>
      </c>
      <c r="AP120" s="61">
        <f>IF(COUNTIF(Setup_Hierarchy!$J$34:$IV$34,"="&amp;$K120)&lt;&gt;0,$L120,0)</f>
        <v>0</v>
      </c>
      <c r="AQ120" s="61">
        <f>IF(COUNTIF(Setup_Hierarchy!$J$35:$IV$35,"="&amp;$K120)&lt;&gt;0,$L120,0)</f>
        <v>0</v>
      </c>
      <c r="AR120" s="61">
        <f>IF(COUNTIF(Setup_Hierarchy!$J$36:$IV$36,"="&amp;$K120)&lt;&gt;0,$L120,0)</f>
        <v>0</v>
      </c>
      <c r="AS120" s="61">
        <f>IF(COUNTIF(Setup_Hierarchy!$J$37:$IV$37,"="&amp;$K120)&lt;&gt;0,$L120,0)</f>
        <v>0</v>
      </c>
      <c r="AT120" s="61">
        <f>IF(COUNTIF(Setup_Hierarchy!$J$38:$IV$38,"="&amp;$K120)&lt;&gt;0,$L120,0)</f>
        <v>0</v>
      </c>
      <c r="AU120" s="61">
        <f>IF(COUNTIF(Setup_Hierarchy!$J$39:$IV$39,"="&amp;$K120)&lt;&gt;0,$L120,0)</f>
        <v>0</v>
      </c>
      <c r="AV120" s="61">
        <f>IF(COUNTIF(Setup_Hierarchy!$J$40:$IV$40,"="&amp;$K120)&lt;&gt;0,$L120,0)</f>
        <v>0</v>
      </c>
      <c r="AW120" s="61">
        <f>IF(COUNTIF(Setup_Hierarchy!$J$41:$IV$41,"="&amp;$K120)&lt;&gt;0,$L120,0)</f>
        <v>0</v>
      </c>
      <c r="AX120" s="61">
        <f>IF(COUNTIF(Setup_Hierarchy!$J$42:$IV$42,"="&amp;$K120)&lt;&gt;0,$L120,0)</f>
        <v>0</v>
      </c>
      <c r="AY120" s="61">
        <f>IF(COUNTIF(Setup_Hierarchy!$J$43:$IV$43,"="&amp;$K120)&lt;&gt;0,$L120,0)</f>
        <v>0</v>
      </c>
      <c r="AZ120" s="61">
        <f>IF(COUNTIF(Setup_Hierarchy!$J$44:$IV$44,"="&amp;$K120)&lt;&gt;0,$L120,0)</f>
        <v>0</v>
      </c>
      <c r="BA120" s="61">
        <f>IF(COUNTIF(Setup_Hierarchy!$J$45:$IV$45,"="&amp;$K120)&lt;&gt;0,$L120,0)</f>
        <v>0</v>
      </c>
      <c r="BB120" s="61">
        <f>IF(COUNTIF(Setup_Hierarchy!$J$46:$IV$46,"="&amp;$K120)&lt;&gt;0,$L120,0)</f>
        <v>0</v>
      </c>
      <c r="BC120" s="61">
        <f>IF(COUNTIF(Setup_Hierarchy!$J$47:$IV$47,"="&amp;$K120)&lt;&gt;0,$L120,0)</f>
        <v>0</v>
      </c>
      <c r="BD120" s="61">
        <f>IF(COUNTIF(Setup_Hierarchy!$J$48:$IV$48,"="&amp;$K120)&lt;&gt;0,$L120,0)</f>
        <v>0</v>
      </c>
      <c r="BE120" s="61">
        <f>IF(COUNTIF(Setup_Hierarchy!$J$49:$IV$49,"="&amp;$K120)&lt;&gt;0,$L120,0)</f>
        <v>0</v>
      </c>
      <c r="BF120" s="61">
        <f>IF(COUNTIF(Setup_Hierarchy!$J$50:$IV$50,"="&amp;$K120)&lt;&gt;0,$L120,0)</f>
        <v>0</v>
      </c>
      <c r="BG120" s="61">
        <f>IF(COUNTIF(Setup_Hierarchy!$J$51:$IV$51,"="&amp;$K120)&lt;&gt;0,$L120,0)</f>
        <v>0</v>
      </c>
      <c r="BH120" s="61">
        <f>IF(COUNTIF(Setup_Hierarchy!$J$52:$IV$52,"="&amp;$K120)&lt;&gt;0,$L120,0)</f>
        <v>0</v>
      </c>
      <c r="BI120" s="61">
        <f>IF(COUNTIF(Setup_Hierarchy!$J$53:$IV$53,"="&amp;$K120)&lt;&gt;0,$L120,0)</f>
        <v>0</v>
      </c>
      <c r="BJ120" s="61">
        <f>IF(COUNTIF(Setup_Hierarchy!$J$54:$IV$54,"="&amp;$K120)&lt;&gt;0,$L120,0)</f>
        <v>0</v>
      </c>
      <c r="BK120" s="61">
        <f>IF(COUNTIF(Setup_Hierarchy!$J$55:$IV$55,"="&amp;$K120)&lt;&gt;0,$L120,0)</f>
        <v>0</v>
      </c>
      <c r="BL120" s="61">
        <f>IF(COUNTIF(Setup_Hierarchy!$J$56:$IV$56,"="&amp;$K120)&lt;&gt;0,$L120,0)</f>
        <v>0</v>
      </c>
      <c r="BM120" s="61">
        <f>IF(COUNTIF(Setup_Hierarchy!$J$57:$IV$57,"="&amp;$K120)&lt;&gt;0,$L120,0)</f>
        <v>0</v>
      </c>
      <c r="BN120" s="61">
        <f>IF(COUNTIF(Setup_Hierarchy!$J$58:$IV$58,"="&amp;$K120)&lt;&gt;0,$L120,0)</f>
        <v>0</v>
      </c>
      <c r="BO120" s="61">
        <f>IF(COUNTIF(Setup_Hierarchy!$J$59:$IV$59,"="&amp;$K120)&lt;&gt;0,$L120,0)</f>
        <v>0</v>
      </c>
      <c r="BP120" s="61">
        <f>IF(COUNTIF(Setup_Hierarchy!$J$60:$IV$60,"="&amp;$K120)&lt;&gt;0,$L120,0)</f>
        <v>0</v>
      </c>
      <c r="BQ120" s="61">
        <f>IF(COUNTIF(Setup_Hierarchy!$J$61:$IV$61,"="&amp;$K120)&lt;&gt;0,$L120,0)</f>
        <v>0</v>
      </c>
      <c r="BR120" s="61">
        <f>IF(COUNTIF(Setup_Hierarchy!$J$62:$IV$62,"="&amp;$K120)&lt;&gt;0,$L120,0)</f>
        <v>0</v>
      </c>
      <c r="BS120" s="61">
        <f>IF(COUNTIF(Setup_Hierarchy!$J$63:$IV$63,"="&amp;$K120)&lt;&gt;0,$L120,0)</f>
        <v>0</v>
      </c>
      <c r="BT120" s="61">
        <f>IF(COUNTIF(Setup_Hierarchy!$J$64:$IV$64,"="&amp;$K120)&lt;&gt;0,$L120,0)</f>
        <v>0</v>
      </c>
      <c r="BU120" s="61">
        <f>IF(COUNTIF(Setup_Hierarchy!$J$65:$IV$65,"="&amp;$K120)&lt;&gt;0,$L120,0)</f>
        <v>0</v>
      </c>
      <c r="BV120" s="61">
        <f>IF(COUNTIF(Setup_Hierarchy!$J$66:$IV$66,"="&amp;$K120)&lt;&gt;0,$L120,0)</f>
        <v>0</v>
      </c>
      <c r="BW120" s="61">
        <f>IF(COUNTIF(Setup_Hierarchy!$J$67:$IV$67,"="&amp;$K120)&lt;&gt;0,$L120,0)</f>
        <v>0</v>
      </c>
      <c r="BX120" s="61">
        <f>IF(COUNTIF(Setup_Hierarchy!$J$68:$IV$68,"="&amp;$K120)&lt;&gt;0,$L120,0)</f>
        <v>0</v>
      </c>
      <c r="BY120" s="61">
        <f>IF(COUNTIF(Setup_Hierarchy!$J$69:$IV$69,"="&amp;$K120)&lt;&gt;0,$L120,0)</f>
        <v>0</v>
      </c>
      <c r="BZ120" s="61">
        <f>IF(COUNTIF(Setup_Hierarchy!$J$70:$IV$70,"="&amp;$K120)&lt;&gt;0,$L120,0)</f>
        <v>0</v>
      </c>
      <c r="CA120" s="61">
        <f>IF(COUNTIF(Setup_Hierarchy!$J$71:$IV$71,"="&amp;$K120)&lt;&gt;0,$L120,0)</f>
        <v>0</v>
      </c>
      <c r="CB120" s="61">
        <f>IF(COUNTIF(Setup_Hierarchy!$J$72:$IV$72,"="&amp;$K120)&lt;&gt;0,$L120,0)</f>
        <v>0</v>
      </c>
      <c r="CC120" s="61">
        <f>IF(COUNTIF(Setup_Hierarchy!$J$73:$IV$73,"="&amp;$K120)&lt;&gt;0,$L120,0)</f>
        <v>0</v>
      </c>
      <c r="CD120" s="61">
        <f>IF(COUNTIF(Setup_Hierarchy!$J$74:$IV$74,"="&amp;$K120)&lt;&gt;0,$L120,0)</f>
        <v>0</v>
      </c>
      <c r="CE120" s="61">
        <f>IF(COUNTIF(Setup_Hierarchy!$J$75:$IV$75,"="&amp;$K120)&lt;&gt;0,$L120,0)</f>
        <v>0</v>
      </c>
      <c r="CF120" s="61">
        <f>IF(COUNTIF(Setup_Hierarchy!$J$76:$IV$76,"="&amp;$K120)&lt;&gt;0,$L120,0)</f>
        <v>0</v>
      </c>
      <c r="CG120" s="61">
        <f>IF(COUNTIF(Setup_Hierarchy!$J$77:$IV$77,"="&amp;$K120)&lt;&gt;0,$L120,0)</f>
        <v>0</v>
      </c>
      <c r="CH120" s="61">
        <f>IF(COUNTIF(Setup_Hierarchy!$J$78:$IV$78,"="&amp;$K120)&lt;&gt;0,$L120,0)</f>
        <v>0</v>
      </c>
      <c r="CI120" s="61">
        <f>IF(COUNTIF(Setup_Hierarchy!$J$79:$IV$79,"="&amp;$K120)&lt;&gt;0,$L120,0)</f>
        <v>0</v>
      </c>
      <c r="CJ120" s="61">
        <f>IF(COUNTIF(Setup_Hierarchy!$J$80:$IV$80,"="&amp;$K120)&lt;&gt;0,$L120,0)</f>
        <v>0</v>
      </c>
      <c r="CK120" s="61">
        <f>IF(COUNTIF(Setup_Hierarchy!$J$81:$IV$81,"="&amp;$K120)&lt;&gt;0,$L120,0)</f>
        <v>0</v>
      </c>
      <c r="CL120" s="61">
        <f>IF(COUNTIF(Setup_Hierarchy!$J$82:$IV$82,"="&amp;$K120)&lt;&gt;0,$L120,0)</f>
        <v>0</v>
      </c>
      <c r="CM120" s="61">
        <f>IF(COUNTIF(Setup_Hierarchy!$J$83:$IV$83,"="&amp;$K120)&lt;&gt;0,$L120,0)</f>
        <v>0</v>
      </c>
      <c r="CN120" s="61">
        <f>IF(COUNTIF(Setup_Hierarchy!$J$84:$IV$84,"="&amp;$K120)&lt;&gt;0,$L120,0)</f>
        <v>0</v>
      </c>
      <c r="CO120" s="61">
        <f>IF(COUNTIF(Setup_Hierarchy!$J$85:$IV$85,"="&amp;$K120)&lt;&gt;0,$L120,0)</f>
        <v>0</v>
      </c>
      <c r="CP120" s="61">
        <f>IF(COUNTIF(Setup_Hierarchy!$J$86:$IV$86,"="&amp;$K120)&lt;&gt;0,$L120,0)</f>
        <v>0</v>
      </c>
      <c r="CQ120" s="61">
        <f>IF(COUNTIF(Setup_Hierarchy!$J$87:$IV$87,"="&amp;$K120)&lt;&gt;0,$L120,0)</f>
        <v>0</v>
      </c>
      <c r="CR120" s="61">
        <f>IF(COUNTIF(Setup_Hierarchy!$J$88:$IV$88,"="&amp;$K120)&lt;&gt;0,$L120,0)</f>
        <v>0</v>
      </c>
      <c r="CS120" s="61">
        <f>IF(COUNTIF(Setup_Hierarchy!$J$89:$IV$89,"="&amp;$K120)&lt;&gt;0,$L120,0)</f>
        <v>0</v>
      </c>
      <c r="CT120" s="61">
        <f>IF(COUNTIF(Setup_Hierarchy!$J$90:$IV$90,"="&amp;$K120)&lt;&gt;0,$L120,0)</f>
        <v>0</v>
      </c>
      <c r="CU120" s="61">
        <f>IF(COUNTIF(Setup_Hierarchy!$J$91:$IV$91,"="&amp;$K120)&lt;&gt;0,$L120,0)</f>
        <v>0</v>
      </c>
      <c r="CV120" s="61">
        <f>IF(COUNTIF(Setup_Hierarchy!$J$92:$IV$92,"="&amp;$K120)&lt;&gt;0,$L120,0)</f>
        <v>0</v>
      </c>
      <c r="CW120" s="61">
        <f>IF(COUNTIF(Setup_Hierarchy!$J$93:$IV$93,"="&amp;$K120)&lt;&gt;0,$L120,0)</f>
        <v>0</v>
      </c>
      <c r="CX120" s="61">
        <f>IF(COUNTIF(Setup_Hierarchy!$J$94:$IV$94,"="&amp;$K120)&lt;&gt;0,$L120,0)</f>
        <v>0</v>
      </c>
      <c r="CY120" s="61">
        <f>IF(COUNTIF(Setup_Hierarchy!$J$95:$IV$95,"="&amp;$K120)&lt;&gt;0,$L120,0)</f>
        <v>0</v>
      </c>
      <c r="CZ120" s="61">
        <f>IF(COUNTIF(Setup_Hierarchy!$J$96:$IV$96,"="&amp;$K120)&lt;&gt;0,$L120,0)</f>
        <v>0</v>
      </c>
      <c r="DA120" s="61">
        <f>IF(COUNTIF(Setup_Hierarchy!$J$97:$IV$97,"="&amp;$K120)&lt;&gt;0,$L120,0)</f>
        <v>0</v>
      </c>
      <c r="DB120" s="61">
        <f>IF(COUNTIF(Setup_Hierarchy!$J$98:$IV$98,"="&amp;$K120)&lt;&gt;0,$L120,0)</f>
        <v>0</v>
      </c>
      <c r="DC120" s="61">
        <f>IF(COUNTIF(Setup_Hierarchy!$J$99:$IV$99,"="&amp;$K120)&lt;&gt;0,$L120,0)</f>
        <v>0</v>
      </c>
      <c r="DD120" s="61">
        <f>IF(COUNTIF(Setup_Hierarchy!$J$100:$IV$100,"="&amp;$K120)&lt;&gt;0,$L120,0)</f>
        <v>0</v>
      </c>
      <c r="DE120" s="61">
        <f>IF(COUNTIF(Setup_Hierarchy!$J$101:$IV$101,"="&amp;$K120)&lt;&gt;0,$L120,0)</f>
        <v>0</v>
      </c>
      <c r="DF120" s="61">
        <f>IF(COUNTIF(Setup_Hierarchy!$J$102:$IV$102,"="&amp;$K120)&lt;&gt;0,$L120,0)</f>
        <v>0</v>
      </c>
      <c r="DG120" s="61">
        <f>IF(COUNTIF(Setup_Hierarchy!$J$103:$IV$103,"="&amp;$K120)&lt;&gt;0,$L120,0)</f>
        <v>0</v>
      </c>
      <c r="DH120" s="61">
        <f>IF(COUNTIF(Setup_Hierarchy!$J$104:$IV$104,"="&amp;$K120)&lt;&gt;0,$L120,0)</f>
        <v>0</v>
      </c>
      <c r="DI120" s="61">
        <f>IF(COUNTIF(Setup_Hierarchy!$J$105:$IV$105,"="&amp;$K120)&lt;&gt;0,$L120,0)</f>
        <v>0</v>
      </c>
      <c r="DJ120" s="61">
        <f>IF(COUNTIF(Setup_Hierarchy!$J$106:$IV$106,"="&amp;$K120)&lt;&gt;0,$L120,0)</f>
        <v>0</v>
      </c>
      <c r="DK120" s="61">
        <f>IF(COUNTIF(Setup_Hierarchy!$J$107:$IV$107,"="&amp;$K120)&lt;&gt;0,$L120,0)</f>
        <v>0</v>
      </c>
      <c r="DL120" s="61">
        <f>IF(COUNTIF(Setup_Hierarchy!$J$108:$IV$108,"="&amp;$K120)&lt;&gt;0,$L120,0)</f>
        <v>0</v>
      </c>
      <c r="DM120" s="61">
        <f>IF(COUNTIF(Setup_Hierarchy!$J$109:$IV$109,"="&amp;$K120)&lt;&gt;0,$L120,0)</f>
        <v>0</v>
      </c>
      <c r="DN120" s="61">
        <f>IF(COUNTIF(Setup_Hierarchy!$J$110:$IV$110,"="&amp;$K120)&lt;&gt;0,$L120,0)</f>
        <v>0</v>
      </c>
      <c r="DO120" s="61">
        <f>IF(COUNTIF(Setup_Hierarchy!$J$111:$IV$111,"="&amp;$K120)&lt;&gt;0,$L120,0)</f>
        <v>0</v>
      </c>
      <c r="DP120" s="61">
        <f>IF(COUNTIF(Setup_Hierarchy!$J$112:$IV$112,"="&amp;$K120)&lt;&gt;0,$L120,0)</f>
        <v>0</v>
      </c>
      <c r="DQ120" s="61">
        <f>IF(COUNTIF(Setup_Hierarchy!$J$113:$IV$113,"="&amp;$K120)&lt;&gt;0,$L120,0)</f>
        <v>0</v>
      </c>
      <c r="DR120" s="61">
        <f>IF(COUNTIF(Setup_Hierarchy!$J$114:$IV$114,"="&amp;$K120)&lt;&gt;0,$L120,0)</f>
        <v>0</v>
      </c>
      <c r="DS120" s="61">
        <f>IF(COUNTIF(Setup_Hierarchy!$J$115:$IV$115,"="&amp;$K120)&lt;&gt;0,$L120,0)</f>
        <v>0</v>
      </c>
      <c r="DT120" s="61">
        <f>IF(COUNTIF(Setup_Hierarchy!$J$116:$IV$116,"="&amp;$K120)&lt;&gt;0,$L120,0)</f>
        <v>0</v>
      </c>
    </row>
    <row r="121" spans="2:124" x14ac:dyDescent="0.2">
      <c r="B121" t="s">
        <v>43</v>
      </c>
      <c r="C121">
        <v>12</v>
      </c>
      <c r="D121" t="s">
        <v>18</v>
      </c>
      <c r="E121" t="s">
        <v>369</v>
      </c>
      <c r="F121" t="s">
        <v>525</v>
      </c>
      <c r="G121" t="s">
        <v>531</v>
      </c>
      <c r="H121" t="s">
        <v>37</v>
      </c>
      <c r="I121">
        <v>6.8002999999999994E-2</v>
      </c>
      <c r="J121">
        <v>-7.3179999999999995E-2</v>
      </c>
      <c r="K121">
        <v>704</v>
      </c>
      <c r="L121">
        <v>899.54</v>
      </c>
      <c r="M121" s="61">
        <f>IF(COUNTIF(Setup_Hierarchy!$J$5:$IV$5,"="&amp;$K121)&lt;&gt;0,$L121,0)</f>
        <v>899.54</v>
      </c>
      <c r="N121" s="61">
        <f>IF(COUNTIF(Setup_Hierarchy!$J$6:$IV$6,"="&amp;$K121)&lt;&gt;0,$L121,0)</f>
        <v>899.54</v>
      </c>
      <c r="O121" s="61">
        <f>IF(COUNTIF(Setup_Hierarchy!$J$7:$IV$7,"="&amp;$K121)&lt;&gt;0,$L121,0)</f>
        <v>899.54</v>
      </c>
      <c r="P121" s="61">
        <f>IF(COUNTIF(Setup_Hierarchy!$J$8:$IV$8,"="&amp;$K121)&lt;&gt;0,$L121,0)</f>
        <v>899.54</v>
      </c>
      <c r="Q121" s="61">
        <f>IF(COUNTIF(Setup_Hierarchy!$J$9:$IV$9,"="&amp;$K121)&lt;&gt;0,$L121,0)</f>
        <v>899.54</v>
      </c>
      <c r="R121" s="61">
        <f>IF(COUNTIF(Setup_Hierarchy!$J$10:$IV$10,"="&amp;$K121)&lt;&gt;0,$L121,0)</f>
        <v>0</v>
      </c>
      <c r="S121" s="61">
        <f>IF(COUNTIF(Setup_Hierarchy!$J$11:$IV$11,"="&amp;$K121)&lt;&gt;0,$L121,0)</f>
        <v>0</v>
      </c>
      <c r="T121" s="61">
        <f>IF(COUNTIF(Setup_Hierarchy!$J$12:$IV$12,"="&amp;$K121)&lt;&gt;0,$L121,0)</f>
        <v>0</v>
      </c>
      <c r="U121" s="61">
        <f>IF(COUNTIF(Setup_Hierarchy!$J$13:$IV$13,"="&amp;$K121)&lt;&gt;0,$L121,0)</f>
        <v>0</v>
      </c>
      <c r="V121" s="61">
        <f>IF(COUNTIF(Setup_Hierarchy!$J$14:$IV$14,"="&amp;$K121)&lt;&gt;0,$L121,0)</f>
        <v>0</v>
      </c>
      <c r="W121" s="61">
        <f>IF(COUNTIF(Setup_Hierarchy!$J$15:$IV$15,"="&amp;$K121)&lt;&gt;0,$L121,0)</f>
        <v>0</v>
      </c>
      <c r="X121" s="61">
        <f>IF(COUNTIF(Setup_Hierarchy!$J$16:$IV$16,"="&amp;$K121)&lt;&gt;0,$L121,0)</f>
        <v>0</v>
      </c>
      <c r="Y121" s="61">
        <f>IF(COUNTIF(Setup_Hierarchy!$J$17:$IV$17,"="&amp;$K121)&lt;&gt;0,$L121,0)</f>
        <v>0</v>
      </c>
      <c r="Z121" s="61">
        <f>IF(COUNTIF(Setup_Hierarchy!$J$18:$IV$18,"="&amp;$K121)&lt;&gt;0,$L121,0)</f>
        <v>0</v>
      </c>
      <c r="AA121" s="61">
        <f>IF(COUNTIF(Setup_Hierarchy!$J$19:$IV$19,"="&amp;$K121)&lt;&gt;0,$L121,0)</f>
        <v>0</v>
      </c>
      <c r="AB121" s="61">
        <f>IF(COUNTIF(Setup_Hierarchy!$J$20:$IV$20,"="&amp;$K121)&lt;&gt;0,$L121,0)</f>
        <v>0</v>
      </c>
      <c r="AC121" s="61">
        <f>IF(COUNTIF(Setup_Hierarchy!$J$21:$IV$21,"="&amp;$K121)&lt;&gt;0,$L121,0)</f>
        <v>899.54</v>
      </c>
      <c r="AD121" s="61">
        <f>IF(COUNTIF(Setup_Hierarchy!$J$22:$IV$22,"="&amp;$K121)&lt;&gt;0,$L121,0)</f>
        <v>0</v>
      </c>
      <c r="AE121" s="61">
        <f>IF(COUNTIF(Setup_Hierarchy!$J$23:$IV$23,"="&amp;$K121)&lt;&gt;0,$L121,0)</f>
        <v>899.54</v>
      </c>
      <c r="AF121" s="61">
        <f>IF(COUNTIF(Setup_Hierarchy!$J$24:$IV$24,"="&amp;$K121)&lt;&gt;0,$L121,0)</f>
        <v>0</v>
      </c>
      <c r="AG121" s="61">
        <f>IF(COUNTIF(Setup_Hierarchy!$J$25:$IV$25,"="&amp;$K121)&lt;&gt;0,$L121,0)</f>
        <v>0</v>
      </c>
      <c r="AH121" s="61">
        <f>IF(COUNTIF(Setup_Hierarchy!$J$26:$IV$26,"="&amp;$K121)&lt;&gt;0,$L121,0)</f>
        <v>0</v>
      </c>
      <c r="AI121" s="61">
        <f>IF(COUNTIF(Setup_Hierarchy!$J$27:$IV$27,"="&amp;$K121)&lt;&gt;0,$L121,0)</f>
        <v>0</v>
      </c>
      <c r="AJ121" s="61">
        <f>IF(COUNTIF(Setup_Hierarchy!$J$28:$IV$28,"="&amp;$K121)&lt;&gt;0,$L121,0)</f>
        <v>0</v>
      </c>
      <c r="AK121" s="61">
        <f>IF(COUNTIF(Setup_Hierarchy!$J$29:$IV$29,"="&amp;$K121)&lt;&gt;0,$L121,0)</f>
        <v>0</v>
      </c>
      <c r="AL121" s="61">
        <f>IF(COUNTIF(Setup_Hierarchy!$J$30:$IV$30,"="&amp;$K121)&lt;&gt;0,$L121,0)</f>
        <v>0</v>
      </c>
      <c r="AM121" s="61">
        <f>IF(COUNTIF(Setup_Hierarchy!$J$31:$IV$31,"="&amp;$K121)&lt;&gt;0,$L121,0)</f>
        <v>0</v>
      </c>
      <c r="AN121" s="61">
        <f>IF(COUNTIF(Setup_Hierarchy!$J$32:$IV$32,"="&amp;$K121)&lt;&gt;0,$L121,0)</f>
        <v>0</v>
      </c>
      <c r="AO121" s="61">
        <f>IF(COUNTIF(Setup_Hierarchy!$J$33:$IV$33,"="&amp;$K121)&lt;&gt;0,$L121,0)</f>
        <v>0</v>
      </c>
      <c r="AP121" s="61">
        <f>IF(COUNTIF(Setup_Hierarchy!$J$34:$IV$34,"="&amp;$K121)&lt;&gt;0,$L121,0)</f>
        <v>0</v>
      </c>
      <c r="AQ121" s="61">
        <f>IF(COUNTIF(Setup_Hierarchy!$J$35:$IV$35,"="&amp;$K121)&lt;&gt;0,$L121,0)</f>
        <v>0</v>
      </c>
      <c r="AR121" s="61">
        <f>IF(COUNTIF(Setup_Hierarchy!$J$36:$IV$36,"="&amp;$K121)&lt;&gt;0,$L121,0)</f>
        <v>0</v>
      </c>
      <c r="AS121" s="61">
        <f>IF(COUNTIF(Setup_Hierarchy!$J$37:$IV$37,"="&amp;$K121)&lt;&gt;0,$L121,0)</f>
        <v>0</v>
      </c>
      <c r="AT121" s="61">
        <f>IF(COUNTIF(Setup_Hierarchy!$J$38:$IV$38,"="&amp;$K121)&lt;&gt;0,$L121,0)</f>
        <v>0</v>
      </c>
      <c r="AU121" s="61">
        <f>IF(COUNTIF(Setup_Hierarchy!$J$39:$IV$39,"="&amp;$K121)&lt;&gt;0,$L121,0)</f>
        <v>0</v>
      </c>
      <c r="AV121" s="61">
        <f>IF(COUNTIF(Setup_Hierarchy!$J$40:$IV$40,"="&amp;$K121)&lt;&gt;0,$L121,0)</f>
        <v>0</v>
      </c>
      <c r="AW121" s="61">
        <f>IF(COUNTIF(Setup_Hierarchy!$J$41:$IV$41,"="&amp;$K121)&lt;&gt;0,$L121,0)</f>
        <v>0</v>
      </c>
      <c r="AX121" s="61">
        <f>IF(COUNTIF(Setup_Hierarchy!$J$42:$IV$42,"="&amp;$K121)&lt;&gt;0,$L121,0)</f>
        <v>0</v>
      </c>
      <c r="AY121" s="61">
        <f>IF(COUNTIF(Setup_Hierarchy!$J$43:$IV$43,"="&amp;$K121)&lt;&gt;0,$L121,0)</f>
        <v>0</v>
      </c>
      <c r="AZ121" s="61">
        <f>IF(COUNTIF(Setup_Hierarchy!$J$44:$IV$44,"="&amp;$K121)&lt;&gt;0,$L121,0)</f>
        <v>0</v>
      </c>
      <c r="BA121" s="61">
        <f>IF(COUNTIF(Setup_Hierarchy!$J$45:$IV$45,"="&amp;$K121)&lt;&gt;0,$L121,0)</f>
        <v>0</v>
      </c>
      <c r="BB121" s="61">
        <f>IF(COUNTIF(Setup_Hierarchy!$J$46:$IV$46,"="&amp;$K121)&lt;&gt;0,$L121,0)</f>
        <v>0</v>
      </c>
      <c r="BC121" s="61">
        <f>IF(COUNTIF(Setup_Hierarchy!$J$47:$IV$47,"="&amp;$K121)&lt;&gt;0,$L121,0)</f>
        <v>0</v>
      </c>
      <c r="BD121" s="61">
        <f>IF(COUNTIF(Setup_Hierarchy!$J$48:$IV$48,"="&amp;$K121)&lt;&gt;0,$L121,0)</f>
        <v>0</v>
      </c>
      <c r="BE121" s="61">
        <f>IF(COUNTIF(Setup_Hierarchy!$J$49:$IV$49,"="&amp;$K121)&lt;&gt;0,$L121,0)</f>
        <v>0</v>
      </c>
      <c r="BF121" s="61">
        <f>IF(COUNTIF(Setup_Hierarchy!$J$50:$IV$50,"="&amp;$K121)&lt;&gt;0,$L121,0)</f>
        <v>0</v>
      </c>
      <c r="BG121" s="61">
        <f>IF(COUNTIF(Setup_Hierarchy!$J$51:$IV$51,"="&amp;$K121)&lt;&gt;0,$L121,0)</f>
        <v>0</v>
      </c>
      <c r="BH121" s="61">
        <f>IF(COUNTIF(Setup_Hierarchy!$J$52:$IV$52,"="&amp;$K121)&lt;&gt;0,$L121,0)</f>
        <v>0</v>
      </c>
      <c r="BI121" s="61">
        <f>IF(COUNTIF(Setup_Hierarchy!$J$53:$IV$53,"="&amp;$K121)&lt;&gt;0,$L121,0)</f>
        <v>0</v>
      </c>
      <c r="BJ121" s="61">
        <f>IF(COUNTIF(Setup_Hierarchy!$J$54:$IV$54,"="&amp;$K121)&lt;&gt;0,$L121,0)</f>
        <v>0</v>
      </c>
      <c r="BK121" s="61">
        <f>IF(COUNTIF(Setup_Hierarchy!$J$55:$IV$55,"="&amp;$K121)&lt;&gt;0,$L121,0)</f>
        <v>0</v>
      </c>
      <c r="BL121" s="61">
        <f>IF(COUNTIF(Setup_Hierarchy!$J$56:$IV$56,"="&amp;$K121)&lt;&gt;0,$L121,0)</f>
        <v>0</v>
      </c>
      <c r="BM121" s="61">
        <f>IF(COUNTIF(Setup_Hierarchy!$J$57:$IV$57,"="&amp;$K121)&lt;&gt;0,$L121,0)</f>
        <v>0</v>
      </c>
      <c r="BN121" s="61">
        <f>IF(COUNTIF(Setup_Hierarchy!$J$58:$IV$58,"="&amp;$K121)&lt;&gt;0,$L121,0)</f>
        <v>0</v>
      </c>
      <c r="BO121" s="61">
        <f>IF(COUNTIF(Setup_Hierarchy!$J$59:$IV$59,"="&amp;$K121)&lt;&gt;0,$L121,0)</f>
        <v>0</v>
      </c>
      <c r="BP121" s="61">
        <f>IF(COUNTIF(Setup_Hierarchy!$J$60:$IV$60,"="&amp;$K121)&lt;&gt;0,$L121,0)</f>
        <v>0</v>
      </c>
      <c r="BQ121" s="61">
        <f>IF(COUNTIF(Setup_Hierarchy!$J$61:$IV$61,"="&amp;$K121)&lt;&gt;0,$L121,0)</f>
        <v>0</v>
      </c>
      <c r="BR121" s="61">
        <f>IF(COUNTIF(Setup_Hierarchy!$J$62:$IV$62,"="&amp;$K121)&lt;&gt;0,$L121,0)</f>
        <v>0</v>
      </c>
      <c r="BS121" s="61">
        <f>IF(COUNTIF(Setup_Hierarchy!$J$63:$IV$63,"="&amp;$K121)&lt;&gt;0,$L121,0)</f>
        <v>0</v>
      </c>
      <c r="BT121" s="61">
        <f>IF(COUNTIF(Setup_Hierarchy!$J$64:$IV$64,"="&amp;$K121)&lt;&gt;0,$L121,0)</f>
        <v>0</v>
      </c>
      <c r="BU121" s="61">
        <f>IF(COUNTIF(Setup_Hierarchy!$J$65:$IV$65,"="&amp;$K121)&lt;&gt;0,$L121,0)</f>
        <v>0</v>
      </c>
      <c r="BV121" s="61">
        <f>IF(COUNTIF(Setup_Hierarchy!$J$66:$IV$66,"="&amp;$K121)&lt;&gt;0,$L121,0)</f>
        <v>0</v>
      </c>
      <c r="BW121" s="61">
        <f>IF(COUNTIF(Setup_Hierarchy!$J$67:$IV$67,"="&amp;$K121)&lt;&gt;0,$L121,0)</f>
        <v>0</v>
      </c>
      <c r="BX121" s="61">
        <f>IF(COUNTIF(Setup_Hierarchy!$J$68:$IV$68,"="&amp;$K121)&lt;&gt;0,$L121,0)</f>
        <v>0</v>
      </c>
      <c r="BY121" s="61">
        <f>IF(COUNTIF(Setup_Hierarchy!$J$69:$IV$69,"="&amp;$K121)&lt;&gt;0,$L121,0)</f>
        <v>0</v>
      </c>
      <c r="BZ121" s="61">
        <f>IF(COUNTIF(Setup_Hierarchy!$J$70:$IV$70,"="&amp;$K121)&lt;&gt;0,$L121,0)</f>
        <v>0</v>
      </c>
      <c r="CA121" s="61">
        <f>IF(COUNTIF(Setup_Hierarchy!$J$71:$IV$71,"="&amp;$K121)&lt;&gt;0,$L121,0)</f>
        <v>0</v>
      </c>
      <c r="CB121" s="61">
        <f>IF(COUNTIF(Setup_Hierarchy!$J$72:$IV$72,"="&amp;$K121)&lt;&gt;0,$L121,0)</f>
        <v>0</v>
      </c>
      <c r="CC121" s="61">
        <f>IF(COUNTIF(Setup_Hierarchy!$J$73:$IV$73,"="&amp;$K121)&lt;&gt;0,$L121,0)</f>
        <v>0</v>
      </c>
      <c r="CD121" s="61">
        <f>IF(COUNTIF(Setup_Hierarchy!$J$74:$IV$74,"="&amp;$K121)&lt;&gt;0,$L121,0)</f>
        <v>0</v>
      </c>
      <c r="CE121" s="61">
        <f>IF(COUNTIF(Setup_Hierarchy!$J$75:$IV$75,"="&amp;$K121)&lt;&gt;0,$L121,0)</f>
        <v>0</v>
      </c>
      <c r="CF121" s="61">
        <f>IF(COUNTIF(Setup_Hierarchy!$J$76:$IV$76,"="&amp;$K121)&lt;&gt;0,$L121,0)</f>
        <v>0</v>
      </c>
      <c r="CG121" s="61">
        <f>IF(COUNTIF(Setup_Hierarchy!$J$77:$IV$77,"="&amp;$K121)&lt;&gt;0,$L121,0)</f>
        <v>0</v>
      </c>
      <c r="CH121" s="61">
        <f>IF(COUNTIF(Setup_Hierarchy!$J$78:$IV$78,"="&amp;$K121)&lt;&gt;0,$L121,0)</f>
        <v>0</v>
      </c>
      <c r="CI121" s="61">
        <f>IF(COUNTIF(Setup_Hierarchy!$J$79:$IV$79,"="&amp;$K121)&lt;&gt;0,$L121,0)</f>
        <v>0</v>
      </c>
      <c r="CJ121" s="61">
        <f>IF(COUNTIF(Setup_Hierarchy!$J$80:$IV$80,"="&amp;$K121)&lt;&gt;0,$L121,0)</f>
        <v>0</v>
      </c>
      <c r="CK121" s="61">
        <f>IF(COUNTIF(Setup_Hierarchy!$J$81:$IV$81,"="&amp;$K121)&lt;&gt;0,$L121,0)</f>
        <v>0</v>
      </c>
      <c r="CL121" s="61">
        <f>IF(COUNTIF(Setup_Hierarchy!$J$82:$IV$82,"="&amp;$K121)&lt;&gt;0,$L121,0)</f>
        <v>0</v>
      </c>
      <c r="CM121" s="61">
        <f>IF(COUNTIF(Setup_Hierarchy!$J$83:$IV$83,"="&amp;$K121)&lt;&gt;0,$L121,0)</f>
        <v>0</v>
      </c>
      <c r="CN121" s="61">
        <f>IF(COUNTIF(Setup_Hierarchy!$J$84:$IV$84,"="&amp;$K121)&lt;&gt;0,$L121,0)</f>
        <v>0</v>
      </c>
      <c r="CO121" s="61">
        <f>IF(COUNTIF(Setup_Hierarchy!$J$85:$IV$85,"="&amp;$K121)&lt;&gt;0,$L121,0)</f>
        <v>0</v>
      </c>
      <c r="CP121" s="61">
        <f>IF(COUNTIF(Setup_Hierarchy!$J$86:$IV$86,"="&amp;$K121)&lt;&gt;0,$L121,0)</f>
        <v>0</v>
      </c>
      <c r="CQ121" s="61">
        <f>IF(COUNTIF(Setup_Hierarchy!$J$87:$IV$87,"="&amp;$K121)&lt;&gt;0,$L121,0)</f>
        <v>0</v>
      </c>
      <c r="CR121" s="61">
        <f>IF(COUNTIF(Setup_Hierarchy!$J$88:$IV$88,"="&amp;$K121)&lt;&gt;0,$L121,0)</f>
        <v>0</v>
      </c>
      <c r="CS121" s="61">
        <f>IF(COUNTIF(Setup_Hierarchy!$J$89:$IV$89,"="&amp;$K121)&lt;&gt;0,$L121,0)</f>
        <v>0</v>
      </c>
      <c r="CT121" s="61">
        <f>IF(COUNTIF(Setup_Hierarchy!$J$90:$IV$90,"="&amp;$K121)&lt;&gt;0,$L121,0)</f>
        <v>0</v>
      </c>
      <c r="CU121" s="61">
        <f>IF(COUNTIF(Setup_Hierarchy!$J$91:$IV$91,"="&amp;$K121)&lt;&gt;0,$L121,0)</f>
        <v>0</v>
      </c>
      <c r="CV121" s="61">
        <f>IF(COUNTIF(Setup_Hierarchy!$J$92:$IV$92,"="&amp;$K121)&lt;&gt;0,$L121,0)</f>
        <v>0</v>
      </c>
      <c r="CW121" s="61">
        <f>IF(COUNTIF(Setup_Hierarchy!$J$93:$IV$93,"="&amp;$K121)&lt;&gt;0,$L121,0)</f>
        <v>0</v>
      </c>
      <c r="CX121" s="61">
        <f>IF(COUNTIF(Setup_Hierarchy!$J$94:$IV$94,"="&amp;$K121)&lt;&gt;0,$L121,0)</f>
        <v>0</v>
      </c>
      <c r="CY121" s="61">
        <f>IF(COUNTIF(Setup_Hierarchy!$J$95:$IV$95,"="&amp;$K121)&lt;&gt;0,$L121,0)</f>
        <v>0</v>
      </c>
      <c r="CZ121" s="61">
        <f>IF(COUNTIF(Setup_Hierarchy!$J$96:$IV$96,"="&amp;$K121)&lt;&gt;0,$L121,0)</f>
        <v>0</v>
      </c>
      <c r="DA121" s="61">
        <f>IF(COUNTIF(Setup_Hierarchy!$J$97:$IV$97,"="&amp;$K121)&lt;&gt;0,$L121,0)</f>
        <v>0</v>
      </c>
      <c r="DB121" s="61">
        <f>IF(COUNTIF(Setup_Hierarchy!$J$98:$IV$98,"="&amp;$K121)&lt;&gt;0,$L121,0)</f>
        <v>0</v>
      </c>
      <c r="DC121" s="61">
        <f>IF(COUNTIF(Setup_Hierarchy!$J$99:$IV$99,"="&amp;$K121)&lt;&gt;0,$L121,0)</f>
        <v>0</v>
      </c>
      <c r="DD121" s="61">
        <f>IF(COUNTIF(Setup_Hierarchy!$J$100:$IV$100,"="&amp;$K121)&lt;&gt;0,$L121,0)</f>
        <v>0</v>
      </c>
      <c r="DE121" s="61">
        <f>IF(COUNTIF(Setup_Hierarchy!$J$101:$IV$101,"="&amp;$K121)&lt;&gt;0,$L121,0)</f>
        <v>0</v>
      </c>
      <c r="DF121" s="61">
        <f>IF(COUNTIF(Setup_Hierarchy!$J$102:$IV$102,"="&amp;$K121)&lt;&gt;0,$L121,0)</f>
        <v>0</v>
      </c>
      <c r="DG121" s="61">
        <f>IF(COUNTIF(Setup_Hierarchy!$J$103:$IV$103,"="&amp;$K121)&lt;&gt;0,$L121,0)</f>
        <v>0</v>
      </c>
      <c r="DH121" s="61">
        <f>IF(COUNTIF(Setup_Hierarchy!$J$104:$IV$104,"="&amp;$K121)&lt;&gt;0,$L121,0)</f>
        <v>0</v>
      </c>
      <c r="DI121" s="61">
        <f>IF(COUNTIF(Setup_Hierarchy!$J$105:$IV$105,"="&amp;$K121)&lt;&gt;0,$L121,0)</f>
        <v>0</v>
      </c>
      <c r="DJ121" s="61">
        <f>IF(COUNTIF(Setup_Hierarchy!$J$106:$IV$106,"="&amp;$K121)&lt;&gt;0,$L121,0)</f>
        <v>0</v>
      </c>
      <c r="DK121" s="61">
        <f>IF(COUNTIF(Setup_Hierarchy!$J$107:$IV$107,"="&amp;$K121)&lt;&gt;0,$L121,0)</f>
        <v>0</v>
      </c>
      <c r="DL121" s="61">
        <f>IF(COUNTIF(Setup_Hierarchy!$J$108:$IV$108,"="&amp;$K121)&lt;&gt;0,$L121,0)</f>
        <v>0</v>
      </c>
      <c r="DM121" s="61">
        <f>IF(COUNTIF(Setup_Hierarchy!$J$109:$IV$109,"="&amp;$K121)&lt;&gt;0,$L121,0)</f>
        <v>0</v>
      </c>
      <c r="DN121" s="61">
        <f>IF(COUNTIF(Setup_Hierarchy!$J$110:$IV$110,"="&amp;$K121)&lt;&gt;0,$L121,0)</f>
        <v>0</v>
      </c>
      <c r="DO121" s="61">
        <f>IF(COUNTIF(Setup_Hierarchy!$J$111:$IV$111,"="&amp;$K121)&lt;&gt;0,$L121,0)</f>
        <v>0</v>
      </c>
      <c r="DP121" s="61">
        <f>IF(COUNTIF(Setup_Hierarchy!$J$112:$IV$112,"="&amp;$K121)&lt;&gt;0,$L121,0)</f>
        <v>0</v>
      </c>
      <c r="DQ121" s="61">
        <f>IF(COUNTIF(Setup_Hierarchy!$J$113:$IV$113,"="&amp;$K121)&lt;&gt;0,$L121,0)</f>
        <v>0</v>
      </c>
      <c r="DR121" s="61">
        <f>IF(COUNTIF(Setup_Hierarchy!$J$114:$IV$114,"="&amp;$K121)&lt;&gt;0,$L121,0)</f>
        <v>0</v>
      </c>
      <c r="DS121" s="61">
        <f>IF(COUNTIF(Setup_Hierarchy!$J$115:$IV$115,"="&amp;$K121)&lt;&gt;0,$L121,0)</f>
        <v>0</v>
      </c>
      <c r="DT121" s="61">
        <f>IF(COUNTIF(Setup_Hierarchy!$J$116:$IV$116,"="&amp;$K121)&lt;&gt;0,$L121,0)</f>
        <v>0</v>
      </c>
    </row>
    <row r="122" spans="2:124" x14ac:dyDescent="0.2">
      <c r="B122" t="s">
        <v>43</v>
      </c>
      <c r="C122">
        <v>40</v>
      </c>
      <c r="D122" t="s">
        <v>18</v>
      </c>
      <c r="E122" t="s">
        <v>369</v>
      </c>
      <c r="F122" t="s">
        <v>527</v>
      </c>
      <c r="G122" t="s">
        <v>25</v>
      </c>
      <c r="H122" t="s">
        <v>10</v>
      </c>
      <c r="I122">
        <v>7.5635999999999995E-2</v>
      </c>
      <c r="J122">
        <v>1.6434230000000001</v>
      </c>
      <c r="K122">
        <v>638</v>
      </c>
      <c r="L122">
        <v>-1175</v>
      </c>
      <c r="M122" s="61">
        <f>IF(COUNTIF(Setup_Hierarchy!$J$5:$IV$5,"="&amp;$K122)&lt;&gt;0,$L122,0)</f>
        <v>-1175</v>
      </c>
      <c r="N122" s="61">
        <f>IF(COUNTIF(Setup_Hierarchy!$J$6:$IV$6,"="&amp;$K122)&lt;&gt;0,$L122,0)</f>
        <v>-1175</v>
      </c>
      <c r="O122" s="61">
        <f>IF(COUNTIF(Setup_Hierarchy!$J$7:$IV$7,"="&amp;$K122)&lt;&gt;0,$L122,0)</f>
        <v>-1175</v>
      </c>
      <c r="P122" s="61">
        <f>IF(COUNTIF(Setup_Hierarchy!$J$8:$IV$8,"="&amp;$K122)&lt;&gt;0,$L122,0)</f>
        <v>0</v>
      </c>
      <c r="Q122" s="61">
        <f>IF(COUNTIF(Setup_Hierarchy!$J$9:$IV$9,"="&amp;$K122)&lt;&gt;0,$L122,0)</f>
        <v>0</v>
      </c>
      <c r="R122" s="61">
        <f>IF(COUNTIF(Setup_Hierarchy!$J$10:$IV$10,"="&amp;$K122)&lt;&gt;0,$L122,0)</f>
        <v>0</v>
      </c>
      <c r="S122" s="61">
        <f>IF(COUNTIF(Setup_Hierarchy!$J$11:$IV$11,"="&amp;$K122)&lt;&gt;0,$L122,0)</f>
        <v>0</v>
      </c>
      <c r="T122" s="61">
        <f>IF(COUNTIF(Setup_Hierarchy!$J$12:$IV$12,"="&amp;$K122)&lt;&gt;0,$L122,0)</f>
        <v>0</v>
      </c>
      <c r="U122" s="61">
        <f>IF(COUNTIF(Setup_Hierarchy!$J$13:$IV$13,"="&amp;$K122)&lt;&gt;0,$L122,0)</f>
        <v>0</v>
      </c>
      <c r="V122" s="61">
        <f>IF(COUNTIF(Setup_Hierarchy!$J$14:$IV$14,"="&amp;$K122)&lt;&gt;0,$L122,0)</f>
        <v>0</v>
      </c>
      <c r="W122" s="61">
        <f>IF(COUNTIF(Setup_Hierarchy!$J$15:$IV$15,"="&amp;$K122)&lt;&gt;0,$L122,0)</f>
        <v>0</v>
      </c>
      <c r="X122" s="61">
        <f>IF(COUNTIF(Setup_Hierarchy!$J$16:$IV$16,"="&amp;$K122)&lt;&gt;0,$L122,0)</f>
        <v>0</v>
      </c>
      <c r="Y122" s="61">
        <f>IF(COUNTIF(Setup_Hierarchy!$J$17:$IV$17,"="&amp;$K122)&lt;&gt;0,$L122,0)</f>
        <v>0</v>
      </c>
      <c r="Z122" s="61">
        <f>IF(COUNTIF(Setup_Hierarchy!$J$18:$IV$18,"="&amp;$K122)&lt;&gt;0,$L122,0)</f>
        <v>0</v>
      </c>
      <c r="AA122" s="61">
        <f>IF(COUNTIF(Setup_Hierarchy!$J$19:$IV$19,"="&amp;$K122)&lt;&gt;0,$L122,0)</f>
        <v>0</v>
      </c>
      <c r="AB122" s="61">
        <f>IF(COUNTIF(Setup_Hierarchy!$J$20:$IV$20,"="&amp;$K122)&lt;&gt;0,$L122,0)</f>
        <v>0</v>
      </c>
      <c r="AC122" s="61">
        <f>IF(COUNTIF(Setup_Hierarchy!$J$21:$IV$21,"="&amp;$K122)&lt;&gt;0,$L122,0)</f>
        <v>0</v>
      </c>
      <c r="AD122" s="61">
        <f>IF(COUNTIF(Setup_Hierarchy!$J$22:$IV$22,"="&amp;$K122)&lt;&gt;0,$L122,0)</f>
        <v>0</v>
      </c>
      <c r="AE122" s="61">
        <f>IF(COUNTIF(Setup_Hierarchy!$J$23:$IV$23,"="&amp;$K122)&lt;&gt;0,$L122,0)</f>
        <v>0</v>
      </c>
      <c r="AF122" s="61">
        <f>IF(COUNTIF(Setup_Hierarchy!$J$24:$IV$24,"="&amp;$K122)&lt;&gt;0,$L122,0)</f>
        <v>0</v>
      </c>
      <c r="AG122" s="61">
        <f>IF(COUNTIF(Setup_Hierarchy!$J$25:$IV$25,"="&amp;$K122)&lt;&gt;0,$L122,0)</f>
        <v>0</v>
      </c>
      <c r="AH122" s="61">
        <f>IF(COUNTIF(Setup_Hierarchy!$J$26:$IV$26,"="&amp;$K122)&lt;&gt;0,$L122,0)</f>
        <v>0</v>
      </c>
      <c r="AI122" s="61">
        <f>IF(COUNTIF(Setup_Hierarchy!$J$27:$IV$27,"="&amp;$K122)&lt;&gt;0,$L122,0)</f>
        <v>0</v>
      </c>
      <c r="AJ122" s="61">
        <f>IF(COUNTIF(Setup_Hierarchy!$J$28:$IV$28,"="&amp;$K122)&lt;&gt;0,$L122,0)</f>
        <v>0</v>
      </c>
      <c r="AK122" s="61">
        <f>IF(COUNTIF(Setup_Hierarchy!$J$29:$IV$29,"="&amp;$K122)&lt;&gt;0,$L122,0)</f>
        <v>0</v>
      </c>
      <c r="AL122" s="61">
        <f>IF(COUNTIF(Setup_Hierarchy!$J$30:$IV$30,"="&amp;$K122)&lt;&gt;0,$L122,0)</f>
        <v>0</v>
      </c>
      <c r="AM122" s="61">
        <f>IF(COUNTIF(Setup_Hierarchy!$J$31:$IV$31,"="&amp;$K122)&lt;&gt;0,$L122,0)</f>
        <v>0</v>
      </c>
      <c r="AN122" s="61">
        <f>IF(COUNTIF(Setup_Hierarchy!$J$32:$IV$32,"="&amp;$K122)&lt;&gt;0,$L122,0)</f>
        <v>0</v>
      </c>
      <c r="AO122" s="61">
        <f>IF(COUNTIF(Setup_Hierarchy!$J$33:$IV$33,"="&amp;$K122)&lt;&gt;0,$L122,0)</f>
        <v>0</v>
      </c>
      <c r="AP122" s="61">
        <f>IF(COUNTIF(Setup_Hierarchy!$J$34:$IV$34,"="&amp;$K122)&lt;&gt;0,$L122,0)</f>
        <v>0</v>
      </c>
      <c r="AQ122" s="61">
        <f>IF(COUNTIF(Setup_Hierarchy!$J$35:$IV$35,"="&amp;$K122)&lt;&gt;0,$L122,0)</f>
        <v>0</v>
      </c>
      <c r="AR122" s="61">
        <f>IF(COUNTIF(Setup_Hierarchy!$J$36:$IV$36,"="&amp;$K122)&lt;&gt;0,$L122,0)</f>
        <v>0</v>
      </c>
      <c r="AS122" s="61">
        <f>IF(COUNTIF(Setup_Hierarchy!$J$37:$IV$37,"="&amp;$K122)&lt;&gt;0,$L122,0)</f>
        <v>0</v>
      </c>
      <c r="AT122" s="61">
        <f>IF(COUNTIF(Setup_Hierarchy!$J$38:$IV$38,"="&amp;$K122)&lt;&gt;0,$L122,0)</f>
        <v>0</v>
      </c>
      <c r="AU122" s="61">
        <f>IF(COUNTIF(Setup_Hierarchy!$J$39:$IV$39,"="&amp;$K122)&lt;&gt;0,$L122,0)</f>
        <v>0</v>
      </c>
      <c r="AV122" s="61">
        <f>IF(COUNTIF(Setup_Hierarchy!$J$40:$IV$40,"="&amp;$K122)&lt;&gt;0,$L122,0)</f>
        <v>0</v>
      </c>
      <c r="AW122" s="61">
        <f>IF(COUNTIF(Setup_Hierarchy!$J$41:$IV$41,"="&amp;$K122)&lt;&gt;0,$L122,0)</f>
        <v>0</v>
      </c>
      <c r="AX122" s="61">
        <f>IF(COUNTIF(Setup_Hierarchy!$J$42:$IV$42,"="&amp;$K122)&lt;&gt;0,$L122,0)</f>
        <v>0</v>
      </c>
      <c r="AY122" s="61">
        <f>IF(COUNTIF(Setup_Hierarchy!$J$43:$IV$43,"="&amp;$K122)&lt;&gt;0,$L122,0)</f>
        <v>0</v>
      </c>
      <c r="AZ122" s="61">
        <f>IF(COUNTIF(Setup_Hierarchy!$J$44:$IV$44,"="&amp;$K122)&lt;&gt;0,$L122,0)</f>
        <v>0</v>
      </c>
      <c r="BA122" s="61">
        <f>IF(COUNTIF(Setup_Hierarchy!$J$45:$IV$45,"="&amp;$K122)&lt;&gt;0,$L122,0)</f>
        <v>0</v>
      </c>
      <c r="BB122" s="61">
        <f>IF(COUNTIF(Setup_Hierarchy!$J$46:$IV$46,"="&amp;$K122)&lt;&gt;0,$L122,0)</f>
        <v>0</v>
      </c>
      <c r="BC122" s="61">
        <f>IF(COUNTIF(Setup_Hierarchy!$J$47:$IV$47,"="&amp;$K122)&lt;&gt;0,$L122,0)</f>
        <v>0</v>
      </c>
      <c r="BD122" s="61">
        <f>IF(COUNTIF(Setup_Hierarchy!$J$48:$IV$48,"="&amp;$K122)&lt;&gt;0,$L122,0)</f>
        <v>0</v>
      </c>
      <c r="BE122" s="61">
        <f>IF(COUNTIF(Setup_Hierarchy!$J$49:$IV$49,"="&amp;$K122)&lt;&gt;0,$L122,0)</f>
        <v>0</v>
      </c>
      <c r="BF122" s="61">
        <f>IF(COUNTIF(Setup_Hierarchy!$J$50:$IV$50,"="&amp;$K122)&lt;&gt;0,$L122,0)</f>
        <v>0</v>
      </c>
      <c r="BG122" s="61">
        <f>IF(COUNTIF(Setup_Hierarchy!$J$51:$IV$51,"="&amp;$K122)&lt;&gt;0,$L122,0)</f>
        <v>-1175</v>
      </c>
      <c r="BH122" s="61">
        <f>IF(COUNTIF(Setup_Hierarchy!$J$52:$IV$52,"="&amp;$K122)&lt;&gt;0,$L122,0)</f>
        <v>0</v>
      </c>
      <c r="BI122" s="61">
        <f>IF(COUNTIF(Setup_Hierarchy!$J$53:$IV$53,"="&amp;$K122)&lt;&gt;0,$L122,0)</f>
        <v>0</v>
      </c>
      <c r="BJ122" s="61">
        <f>IF(COUNTIF(Setup_Hierarchy!$J$54:$IV$54,"="&amp;$K122)&lt;&gt;0,$L122,0)</f>
        <v>0</v>
      </c>
      <c r="BK122" s="61">
        <f>IF(COUNTIF(Setup_Hierarchy!$J$55:$IV$55,"="&amp;$K122)&lt;&gt;0,$L122,0)</f>
        <v>0</v>
      </c>
      <c r="BL122" s="61">
        <f>IF(COUNTIF(Setup_Hierarchy!$J$56:$IV$56,"="&amp;$K122)&lt;&gt;0,$L122,0)</f>
        <v>0</v>
      </c>
      <c r="BM122" s="61">
        <f>IF(COUNTIF(Setup_Hierarchy!$J$57:$IV$57,"="&amp;$K122)&lt;&gt;0,$L122,0)</f>
        <v>0</v>
      </c>
      <c r="BN122" s="61">
        <f>IF(COUNTIF(Setup_Hierarchy!$J$58:$IV$58,"="&amp;$K122)&lt;&gt;0,$L122,0)</f>
        <v>0</v>
      </c>
      <c r="BO122" s="61">
        <f>IF(COUNTIF(Setup_Hierarchy!$J$59:$IV$59,"="&amp;$K122)&lt;&gt;0,$L122,0)</f>
        <v>-1175</v>
      </c>
      <c r="BP122" s="61">
        <f>IF(COUNTIF(Setup_Hierarchy!$J$60:$IV$60,"="&amp;$K122)&lt;&gt;0,$L122,0)</f>
        <v>0</v>
      </c>
      <c r="BQ122" s="61">
        <f>IF(COUNTIF(Setup_Hierarchy!$J$61:$IV$61,"="&amp;$K122)&lt;&gt;0,$L122,0)</f>
        <v>0</v>
      </c>
      <c r="BR122" s="61">
        <f>IF(COUNTIF(Setup_Hierarchy!$J$62:$IV$62,"="&amp;$K122)&lt;&gt;0,$L122,0)</f>
        <v>0</v>
      </c>
      <c r="BS122" s="61">
        <f>IF(COUNTIF(Setup_Hierarchy!$J$63:$IV$63,"="&amp;$K122)&lt;&gt;0,$L122,0)</f>
        <v>0</v>
      </c>
      <c r="BT122" s="61">
        <f>IF(COUNTIF(Setup_Hierarchy!$J$64:$IV$64,"="&amp;$K122)&lt;&gt;0,$L122,0)</f>
        <v>0</v>
      </c>
      <c r="BU122" s="61">
        <f>IF(COUNTIF(Setup_Hierarchy!$J$65:$IV$65,"="&amp;$K122)&lt;&gt;0,$L122,0)</f>
        <v>0</v>
      </c>
      <c r="BV122" s="61">
        <f>IF(COUNTIF(Setup_Hierarchy!$J$66:$IV$66,"="&amp;$K122)&lt;&gt;0,$L122,0)</f>
        <v>0</v>
      </c>
      <c r="BW122" s="61">
        <f>IF(COUNTIF(Setup_Hierarchy!$J$67:$IV$67,"="&amp;$K122)&lt;&gt;0,$L122,0)</f>
        <v>0</v>
      </c>
      <c r="BX122" s="61">
        <f>IF(COUNTIF(Setup_Hierarchy!$J$68:$IV$68,"="&amp;$K122)&lt;&gt;0,$L122,0)</f>
        <v>0</v>
      </c>
      <c r="BY122" s="61">
        <f>IF(COUNTIF(Setup_Hierarchy!$J$69:$IV$69,"="&amp;$K122)&lt;&gt;0,$L122,0)</f>
        <v>0</v>
      </c>
      <c r="BZ122" s="61">
        <f>IF(COUNTIF(Setup_Hierarchy!$J$70:$IV$70,"="&amp;$K122)&lt;&gt;0,$L122,0)</f>
        <v>0</v>
      </c>
      <c r="CA122" s="61">
        <f>IF(COUNTIF(Setup_Hierarchy!$J$71:$IV$71,"="&amp;$K122)&lt;&gt;0,$L122,0)</f>
        <v>0</v>
      </c>
      <c r="CB122" s="61">
        <f>IF(COUNTIF(Setup_Hierarchy!$J$72:$IV$72,"="&amp;$K122)&lt;&gt;0,$L122,0)</f>
        <v>0</v>
      </c>
      <c r="CC122" s="61">
        <f>IF(COUNTIF(Setup_Hierarchy!$J$73:$IV$73,"="&amp;$K122)&lt;&gt;0,$L122,0)</f>
        <v>0</v>
      </c>
      <c r="CD122" s="61">
        <f>IF(COUNTIF(Setup_Hierarchy!$J$74:$IV$74,"="&amp;$K122)&lt;&gt;0,$L122,0)</f>
        <v>0</v>
      </c>
      <c r="CE122" s="61">
        <f>IF(COUNTIF(Setup_Hierarchy!$J$75:$IV$75,"="&amp;$K122)&lt;&gt;0,$L122,0)</f>
        <v>0</v>
      </c>
      <c r="CF122" s="61">
        <f>IF(COUNTIF(Setup_Hierarchy!$J$76:$IV$76,"="&amp;$K122)&lt;&gt;0,$L122,0)</f>
        <v>0</v>
      </c>
      <c r="CG122" s="61">
        <f>IF(COUNTIF(Setup_Hierarchy!$J$77:$IV$77,"="&amp;$K122)&lt;&gt;0,$L122,0)</f>
        <v>0</v>
      </c>
      <c r="CH122" s="61">
        <f>IF(COUNTIF(Setup_Hierarchy!$J$78:$IV$78,"="&amp;$K122)&lt;&gt;0,$L122,0)</f>
        <v>0</v>
      </c>
      <c r="CI122" s="61">
        <f>IF(COUNTIF(Setup_Hierarchy!$J$79:$IV$79,"="&amp;$K122)&lt;&gt;0,$L122,0)</f>
        <v>0</v>
      </c>
      <c r="CJ122" s="61">
        <f>IF(COUNTIF(Setup_Hierarchy!$J$80:$IV$80,"="&amp;$K122)&lt;&gt;0,$L122,0)</f>
        <v>0</v>
      </c>
      <c r="CK122" s="61">
        <f>IF(COUNTIF(Setup_Hierarchy!$J$81:$IV$81,"="&amp;$K122)&lt;&gt;0,$L122,0)</f>
        <v>0</v>
      </c>
      <c r="CL122" s="61">
        <f>IF(COUNTIF(Setup_Hierarchy!$J$82:$IV$82,"="&amp;$K122)&lt;&gt;0,$L122,0)</f>
        <v>0</v>
      </c>
      <c r="CM122" s="61">
        <f>IF(COUNTIF(Setup_Hierarchy!$J$83:$IV$83,"="&amp;$K122)&lt;&gt;0,$L122,0)</f>
        <v>0</v>
      </c>
      <c r="CN122" s="61">
        <f>IF(COUNTIF(Setup_Hierarchy!$J$84:$IV$84,"="&amp;$K122)&lt;&gt;0,$L122,0)</f>
        <v>-1175</v>
      </c>
      <c r="CO122" s="61">
        <f>IF(COUNTIF(Setup_Hierarchy!$J$85:$IV$85,"="&amp;$K122)&lt;&gt;0,$L122,0)</f>
        <v>-1175</v>
      </c>
      <c r="CP122" s="61">
        <f>IF(COUNTIF(Setup_Hierarchy!$J$86:$IV$86,"="&amp;$K122)&lt;&gt;0,$L122,0)</f>
        <v>0</v>
      </c>
      <c r="CQ122" s="61">
        <f>IF(COUNTIF(Setup_Hierarchy!$J$87:$IV$87,"="&amp;$K122)&lt;&gt;0,$L122,0)</f>
        <v>0</v>
      </c>
      <c r="CR122" s="61">
        <f>IF(COUNTIF(Setup_Hierarchy!$J$88:$IV$88,"="&amp;$K122)&lt;&gt;0,$L122,0)</f>
        <v>0</v>
      </c>
      <c r="CS122" s="61">
        <f>IF(COUNTIF(Setup_Hierarchy!$J$89:$IV$89,"="&amp;$K122)&lt;&gt;0,$L122,0)</f>
        <v>0</v>
      </c>
      <c r="CT122" s="61">
        <f>IF(COUNTIF(Setup_Hierarchy!$J$90:$IV$90,"="&amp;$K122)&lt;&gt;0,$L122,0)</f>
        <v>0</v>
      </c>
      <c r="CU122" s="61">
        <f>IF(COUNTIF(Setup_Hierarchy!$J$91:$IV$91,"="&amp;$K122)&lt;&gt;0,$L122,0)</f>
        <v>0</v>
      </c>
      <c r="CV122" s="61">
        <f>IF(COUNTIF(Setup_Hierarchy!$J$92:$IV$92,"="&amp;$K122)&lt;&gt;0,$L122,0)</f>
        <v>0</v>
      </c>
      <c r="CW122" s="61">
        <f>IF(COUNTIF(Setup_Hierarchy!$J$93:$IV$93,"="&amp;$K122)&lt;&gt;0,$L122,0)</f>
        <v>0</v>
      </c>
      <c r="CX122" s="61">
        <f>IF(COUNTIF(Setup_Hierarchy!$J$94:$IV$94,"="&amp;$K122)&lt;&gt;0,$L122,0)</f>
        <v>0</v>
      </c>
      <c r="CY122" s="61">
        <f>IF(COUNTIF(Setup_Hierarchy!$J$95:$IV$95,"="&amp;$K122)&lt;&gt;0,$L122,0)</f>
        <v>0</v>
      </c>
      <c r="CZ122" s="61">
        <f>IF(COUNTIF(Setup_Hierarchy!$J$96:$IV$96,"="&amp;$K122)&lt;&gt;0,$L122,0)</f>
        <v>0</v>
      </c>
      <c r="DA122" s="61">
        <f>IF(COUNTIF(Setup_Hierarchy!$J$97:$IV$97,"="&amp;$K122)&lt;&gt;0,$L122,0)</f>
        <v>0</v>
      </c>
      <c r="DB122" s="61">
        <f>IF(COUNTIF(Setup_Hierarchy!$J$98:$IV$98,"="&amp;$K122)&lt;&gt;0,$L122,0)</f>
        <v>0</v>
      </c>
      <c r="DC122" s="61">
        <f>IF(COUNTIF(Setup_Hierarchy!$J$99:$IV$99,"="&amp;$K122)&lt;&gt;0,$L122,0)</f>
        <v>0</v>
      </c>
      <c r="DD122" s="61">
        <f>IF(COUNTIF(Setup_Hierarchy!$J$100:$IV$100,"="&amp;$K122)&lt;&gt;0,$L122,0)</f>
        <v>0</v>
      </c>
      <c r="DE122" s="61">
        <f>IF(COUNTIF(Setup_Hierarchy!$J$101:$IV$101,"="&amp;$K122)&lt;&gt;0,$L122,0)</f>
        <v>0</v>
      </c>
      <c r="DF122" s="61">
        <f>IF(COUNTIF(Setup_Hierarchy!$J$102:$IV$102,"="&amp;$K122)&lt;&gt;0,$L122,0)</f>
        <v>0</v>
      </c>
      <c r="DG122" s="61">
        <f>IF(COUNTIF(Setup_Hierarchy!$J$103:$IV$103,"="&amp;$K122)&lt;&gt;0,$L122,0)</f>
        <v>0</v>
      </c>
      <c r="DH122" s="61">
        <f>IF(COUNTIF(Setup_Hierarchy!$J$104:$IV$104,"="&amp;$K122)&lt;&gt;0,$L122,0)</f>
        <v>0</v>
      </c>
      <c r="DI122" s="61">
        <f>IF(COUNTIF(Setup_Hierarchy!$J$105:$IV$105,"="&amp;$K122)&lt;&gt;0,$L122,0)</f>
        <v>0</v>
      </c>
      <c r="DJ122" s="61">
        <f>IF(COUNTIF(Setup_Hierarchy!$J$106:$IV$106,"="&amp;$K122)&lt;&gt;0,$L122,0)</f>
        <v>0</v>
      </c>
      <c r="DK122" s="61">
        <f>IF(COUNTIF(Setup_Hierarchy!$J$107:$IV$107,"="&amp;$K122)&lt;&gt;0,$L122,0)</f>
        <v>0</v>
      </c>
      <c r="DL122" s="61">
        <f>IF(COUNTIF(Setup_Hierarchy!$J$108:$IV$108,"="&amp;$K122)&lt;&gt;0,$L122,0)</f>
        <v>0</v>
      </c>
      <c r="DM122" s="61">
        <f>IF(COUNTIF(Setup_Hierarchy!$J$109:$IV$109,"="&amp;$K122)&lt;&gt;0,$L122,0)</f>
        <v>0</v>
      </c>
      <c r="DN122" s="61">
        <f>IF(COUNTIF(Setup_Hierarchy!$J$110:$IV$110,"="&amp;$K122)&lt;&gt;0,$L122,0)</f>
        <v>0</v>
      </c>
      <c r="DO122" s="61">
        <f>IF(COUNTIF(Setup_Hierarchy!$J$111:$IV$111,"="&amp;$K122)&lt;&gt;0,$L122,0)</f>
        <v>0</v>
      </c>
      <c r="DP122" s="61">
        <f>IF(COUNTIF(Setup_Hierarchy!$J$112:$IV$112,"="&amp;$K122)&lt;&gt;0,$L122,0)</f>
        <v>0</v>
      </c>
      <c r="DQ122" s="61">
        <f>IF(COUNTIF(Setup_Hierarchy!$J$113:$IV$113,"="&amp;$K122)&lt;&gt;0,$L122,0)</f>
        <v>0</v>
      </c>
      <c r="DR122" s="61">
        <f>IF(COUNTIF(Setup_Hierarchy!$J$114:$IV$114,"="&amp;$K122)&lt;&gt;0,$L122,0)</f>
        <v>0</v>
      </c>
      <c r="DS122" s="61">
        <f>IF(COUNTIF(Setup_Hierarchy!$J$115:$IV$115,"="&amp;$K122)&lt;&gt;0,$L122,0)</f>
        <v>0</v>
      </c>
      <c r="DT122" s="61">
        <f>IF(COUNTIF(Setup_Hierarchy!$J$116:$IV$116,"="&amp;$K122)&lt;&gt;0,$L122,0)</f>
        <v>0</v>
      </c>
    </row>
    <row r="123" spans="2:124" x14ac:dyDescent="0.2">
      <c r="B123" t="s">
        <v>43</v>
      </c>
      <c r="C123">
        <v>41</v>
      </c>
      <c r="D123" t="s">
        <v>18</v>
      </c>
      <c r="E123" t="s">
        <v>369</v>
      </c>
      <c r="F123" t="s">
        <v>527</v>
      </c>
      <c r="G123" t="s">
        <v>25</v>
      </c>
      <c r="H123" t="s">
        <v>11</v>
      </c>
      <c r="I123">
        <v>6.0235999999999998E-2</v>
      </c>
      <c r="J123">
        <v>1.723997</v>
      </c>
      <c r="K123">
        <v>638</v>
      </c>
      <c r="L123">
        <v>-419</v>
      </c>
      <c r="M123" s="61">
        <f>IF(COUNTIF(Setup_Hierarchy!$J$5:$IV$5,"="&amp;$K123)&lt;&gt;0,$L123,0)</f>
        <v>-419</v>
      </c>
      <c r="N123" s="61">
        <f>IF(COUNTIF(Setup_Hierarchy!$J$6:$IV$6,"="&amp;$K123)&lt;&gt;0,$L123,0)</f>
        <v>-419</v>
      </c>
      <c r="O123" s="61">
        <f>IF(COUNTIF(Setup_Hierarchy!$J$7:$IV$7,"="&amp;$K123)&lt;&gt;0,$L123,0)</f>
        <v>-419</v>
      </c>
      <c r="P123" s="61">
        <f>IF(COUNTIF(Setup_Hierarchy!$J$8:$IV$8,"="&amp;$K123)&lt;&gt;0,$L123,0)</f>
        <v>0</v>
      </c>
      <c r="Q123" s="61">
        <f>IF(COUNTIF(Setup_Hierarchy!$J$9:$IV$9,"="&amp;$K123)&lt;&gt;0,$L123,0)</f>
        <v>0</v>
      </c>
      <c r="R123" s="61">
        <f>IF(COUNTIF(Setup_Hierarchy!$J$10:$IV$10,"="&amp;$K123)&lt;&gt;0,$L123,0)</f>
        <v>0</v>
      </c>
      <c r="S123" s="61">
        <f>IF(COUNTIF(Setup_Hierarchy!$J$11:$IV$11,"="&amp;$K123)&lt;&gt;0,$L123,0)</f>
        <v>0</v>
      </c>
      <c r="T123" s="61">
        <f>IF(COUNTIF(Setup_Hierarchy!$J$12:$IV$12,"="&amp;$K123)&lt;&gt;0,$L123,0)</f>
        <v>0</v>
      </c>
      <c r="U123" s="61">
        <f>IF(COUNTIF(Setup_Hierarchy!$J$13:$IV$13,"="&amp;$K123)&lt;&gt;0,$L123,0)</f>
        <v>0</v>
      </c>
      <c r="V123" s="61">
        <f>IF(COUNTIF(Setup_Hierarchy!$J$14:$IV$14,"="&amp;$K123)&lt;&gt;0,$L123,0)</f>
        <v>0</v>
      </c>
      <c r="W123" s="61">
        <f>IF(COUNTIF(Setup_Hierarchy!$J$15:$IV$15,"="&amp;$K123)&lt;&gt;0,$L123,0)</f>
        <v>0</v>
      </c>
      <c r="X123" s="61">
        <f>IF(COUNTIF(Setup_Hierarchy!$J$16:$IV$16,"="&amp;$K123)&lt;&gt;0,$L123,0)</f>
        <v>0</v>
      </c>
      <c r="Y123" s="61">
        <f>IF(COUNTIF(Setup_Hierarchy!$J$17:$IV$17,"="&amp;$K123)&lt;&gt;0,$L123,0)</f>
        <v>0</v>
      </c>
      <c r="Z123" s="61">
        <f>IF(COUNTIF(Setup_Hierarchy!$J$18:$IV$18,"="&amp;$K123)&lt;&gt;0,$L123,0)</f>
        <v>0</v>
      </c>
      <c r="AA123" s="61">
        <f>IF(COUNTIF(Setup_Hierarchy!$J$19:$IV$19,"="&amp;$K123)&lt;&gt;0,$L123,0)</f>
        <v>0</v>
      </c>
      <c r="AB123" s="61">
        <f>IF(COUNTIF(Setup_Hierarchy!$J$20:$IV$20,"="&amp;$K123)&lt;&gt;0,$L123,0)</f>
        <v>0</v>
      </c>
      <c r="AC123" s="61">
        <f>IF(COUNTIF(Setup_Hierarchy!$J$21:$IV$21,"="&amp;$K123)&lt;&gt;0,$L123,0)</f>
        <v>0</v>
      </c>
      <c r="AD123" s="61">
        <f>IF(COUNTIF(Setup_Hierarchy!$J$22:$IV$22,"="&amp;$K123)&lt;&gt;0,$L123,0)</f>
        <v>0</v>
      </c>
      <c r="AE123" s="61">
        <f>IF(COUNTIF(Setup_Hierarchy!$J$23:$IV$23,"="&amp;$K123)&lt;&gt;0,$L123,0)</f>
        <v>0</v>
      </c>
      <c r="AF123" s="61">
        <f>IF(COUNTIF(Setup_Hierarchy!$J$24:$IV$24,"="&amp;$K123)&lt;&gt;0,$L123,0)</f>
        <v>0</v>
      </c>
      <c r="AG123" s="61">
        <f>IF(COUNTIF(Setup_Hierarchy!$J$25:$IV$25,"="&amp;$K123)&lt;&gt;0,$L123,0)</f>
        <v>0</v>
      </c>
      <c r="AH123" s="61">
        <f>IF(COUNTIF(Setup_Hierarchy!$J$26:$IV$26,"="&amp;$K123)&lt;&gt;0,$L123,0)</f>
        <v>0</v>
      </c>
      <c r="AI123" s="61">
        <f>IF(COUNTIF(Setup_Hierarchy!$J$27:$IV$27,"="&amp;$K123)&lt;&gt;0,$L123,0)</f>
        <v>0</v>
      </c>
      <c r="AJ123" s="61">
        <f>IF(COUNTIF(Setup_Hierarchy!$J$28:$IV$28,"="&amp;$K123)&lt;&gt;0,$L123,0)</f>
        <v>0</v>
      </c>
      <c r="AK123" s="61">
        <f>IF(COUNTIF(Setup_Hierarchy!$J$29:$IV$29,"="&amp;$K123)&lt;&gt;0,$L123,0)</f>
        <v>0</v>
      </c>
      <c r="AL123" s="61">
        <f>IF(COUNTIF(Setup_Hierarchy!$J$30:$IV$30,"="&amp;$K123)&lt;&gt;0,$L123,0)</f>
        <v>0</v>
      </c>
      <c r="AM123" s="61">
        <f>IF(COUNTIF(Setup_Hierarchy!$J$31:$IV$31,"="&amp;$K123)&lt;&gt;0,$L123,0)</f>
        <v>0</v>
      </c>
      <c r="AN123" s="61">
        <f>IF(COUNTIF(Setup_Hierarchy!$J$32:$IV$32,"="&amp;$K123)&lt;&gt;0,$L123,0)</f>
        <v>0</v>
      </c>
      <c r="AO123" s="61">
        <f>IF(COUNTIF(Setup_Hierarchy!$J$33:$IV$33,"="&amp;$K123)&lt;&gt;0,$L123,0)</f>
        <v>0</v>
      </c>
      <c r="AP123" s="61">
        <f>IF(COUNTIF(Setup_Hierarchy!$J$34:$IV$34,"="&amp;$K123)&lt;&gt;0,$L123,0)</f>
        <v>0</v>
      </c>
      <c r="AQ123" s="61">
        <f>IF(COUNTIF(Setup_Hierarchy!$J$35:$IV$35,"="&amp;$K123)&lt;&gt;0,$L123,0)</f>
        <v>0</v>
      </c>
      <c r="AR123" s="61">
        <f>IF(COUNTIF(Setup_Hierarchy!$J$36:$IV$36,"="&amp;$K123)&lt;&gt;0,$L123,0)</f>
        <v>0</v>
      </c>
      <c r="AS123" s="61">
        <f>IF(COUNTIF(Setup_Hierarchy!$J$37:$IV$37,"="&amp;$K123)&lt;&gt;0,$L123,0)</f>
        <v>0</v>
      </c>
      <c r="AT123" s="61">
        <f>IF(COUNTIF(Setup_Hierarchy!$J$38:$IV$38,"="&amp;$K123)&lt;&gt;0,$L123,0)</f>
        <v>0</v>
      </c>
      <c r="AU123" s="61">
        <f>IF(COUNTIF(Setup_Hierarchy!$J$39:$IV$39,"="&amp;$K123)&lt;&gt;0,$L123,0)</f>
        <v>0</v>
      </c>
      <c r="AV123" s="61">
        <f>IF(COUNTIF(Setup_Hierarchy!$J$40:$IV$40,"="&amp;$K123)&lt;&gt;0,$L123,0)</f>
        <v>0</v>
      </c>
      <c r="AW123" s="61">
        <f>IF(COUNTIF(Setup_Hierarchy!$J$41:$IV$41,"="&amp;$K123)&lt;&gt;0,$L123,0)</f>
        <v>0</v>
      </c>
      <c r="AX123" s="61">
        <f>IF(COUNTIF(Setup_Hierarchy!$J$42:$IV$42,"="&amp;$K123)&lt;&gt;0,$L123,0)</f>
        <v>0</v>
      </c>
      <c r="AY123" s="61">
        <f>IF(COUNTIF(Setup_Hierarchy!$J$43:$IV$43,"="&amp;$K123)&lt;&gt;0,$L123,0)</f>
        <v>0</v>
      </c>
      <c r="AZ123" s="61">
        <f>IF(COUNTIF(Setup_Hierarchy!$J$44:$IV$44,"="&amp;$K123)&lt;&gt;0,$L123,0)</f>
        <v>0</v>
      </c>
      <c r="BA123" s="61">
        <f>IF(COUNTIF(Setup_Hierarchy!$J$45:$IV$45,"="&amp;$K123)&lt;&gt;0,$L123,0)</f>
        <v>0</v>
      </c>
      <c r="BB123" s="61">
        <f>IF(COUNTIF(Setup_Hierarchy!$J$46:$IV$46,"="&amp;$K123)&lt;&gt;0,$L123,0)</f>
        <v>0</v>
      </c>
      <c r="BC123" s="61">
        <f>IF(COUNTIF(Setup_Hierarchy!$J$47:$IV$47,"="&amp;$K123)&lt;&gt;0,$L123,0)</f>
        <v>0</v>
      </c>
      <c r="BD123" s="61">
        <f>IF(COUNTIF(Setup_Hierarchy!$J$48:$IV$48,"="&amp;$K123)&lt;&gt;0,$L123,0)</f>
        <v>0</v>
      </c>
      <c r="BE123" s="61">
        <f>IF(COUNTIF(Setup_Hierarchy!$J$49:$IV$49,"="&amp;$K123)&lt;&gt;0,$L123,0)</f>
        <v>0</v>
      </c>
      <c r="BF123" s="61">
        <f>IF(COUNTIF(Setup_Hierarchy!$J$50:$IV$50,"="&amp;$K123)&lt;&gt;0,$L123,0)</f>
        <v>0</v>
      </c>
      <c r="BG123" s="61">
        <f>IF(COUNTIF(Setup_Hierarchy!$J$51:$IV$51,"="&amp;$K123)&lt;&gt;0,$L123,0)</f>
        <v>-419</v>
      </c>
      <c r="BH123" s="61">
        <f>IF(COUNTIF(Setup_Hierarchy!$J$52:$IV$52,"="&amp;$K123)&lt;&gt;0,$L123,0)</f>
        <v>0</v>
      </c>
      <c r="BI123" s="61">
        <f>IF(COUNTIF(Setup_Hierarchy!$J$53:$IV$53,"="&amp;$K123)&lt;&gt;0,$L123,0)</f>
        <v>0</v>
      </c>
      <c r="BJ123" s="61">
        <f>IF(COUNTIF(Setup_Hierarchy!$J$54:$IV$54,"="&amp;$K123)&lt;&gt;0,$L123,0)</f>
        <v>0</v>
      </c>
      <c r="BK123" s="61">
        <f>IF(COUNTIF(Setup_Hierarchy!$J$55:$IV$55,"="&amp;$K123)&lt;&gt;0,$L123,0)</f>
        <v>0</v>
      </c>
      <c r="BL123" s="61">
        <f>IF(COUNTIF(Setup_Hierarchy!$J$56:$IV$56,"="&amp;$K123)&lt;&gt;0,$L123,0)</f>
        <v>0</v>
      </c>
      <c r="BM123" s="61">
        <f>IF(COUNTIF(Setup_Hierarchy!$J$57:$IV$57,"="&amp;$K123)&lt;&gt;0,$L123,0)</f>
        <v>0</v>
      </c>
      <c r="BN123" s="61">
        <f>IF(COUNTIF(Setup_Hierarchy!$J$58:$IV$58,"="&amp;$K123)&lt;&gt;0,$L123,0)</f>
        <v>0</v>
      </c>
      <c r="BO123" s="61">
        <f>IF(COUNTIF(Setup_Hierarchy!$J$59:$IV$59,"="&amp;$K123)&lt;&gt;0,$L123,0)</f>
        <v>-419</v>
      </c>
      <c r="BP123" s="61">
        <f>IF(COUNTIF(Setup_Hierarchy!$J$60:$IV$60,"="&amp;$K123)&lt;&gt;0,$L123,0)</f>
        <v>0</v>
      </c>
      <c r="BQ123" s="61">
        <f>IF(COUNTIF(Setup_Hierarchy!$J$61:$IV$61,"="&amp;$K123)&lt;&gt;0,$L123,0)</f>
        <v>0</v>
      </c>
      <c r="BR123" s="61">
        <f>IF(COUNTIF(Setup_Hierarchy!$J$62:$IV$62,"="&amp;$K123)&lt;&gt;0,$L123,0)</f>
        <v>0</v>
      </c>
      <c r="BS123" s="61">
        <f>IF(COUNTIF(Setup_Hierarchy!$J$63:$IV$63,"="&amp;$K123)&lt;&gt;0,$L123,0)</f>
        <v>0</v>
      </c>
      <c r="BT123" s="61">
        <f>IF(COUNTIF(Setup_Hierarchy!$J$64:$IV$64,"="&amp;$K123)&lt;&gt;0,$L123,0)</f>
        <v>0</v>
      </c>
      <c r="BU123" s="61">
        <f>IF(COUNTIF(Setup_Hierarchy!$J$65:$IV$65,"="&amp;$K123)&lt;&gt;0,$L123,0)</f>
        <v>0</v>
      </c>
      <c r="BV123" s="61">
        <f>IF(COUNTIF(Setup_Hierarchy!$J$66:$IV$66,"="&amp;$K123)&lt;&gt;0,$L123,0)</f>
        <v>0</v>
      </c>
      <c r="BW123" s="61">
        <f>IF(COUNTIF(Setup_Hierarchy!$J$67:$IV$67,"="&amp;$K123)&lt;&gt;0,$L123,0)</f>
        <v>0</v>
      </c>
      <c r="BX123" s="61">
        <f>IF(COUNTIF(Setup_Hierarchy!$J$68:$IV$68,"="&amp;$K123)&lt;&gt;0,$L123,0)</f>
        <v>0</v>
      </c>
      <c r="BY123" s="61">
        <f>IF(COUNTIF(Setup_Hierarchy!$J$69:$IV$69,"="&amp;$K123)&lt;&gt;0,$L123,0)</f>
        <v>0</v>
      </c>
      <c r="BZ123" s="61">
        <f>IF(COUNTIF(Setup_Hierarchy!$J$70:$IV$70,"="&amp;$K123)&lt;&gt;0,$L123,0)</f>
        <v>0</v>
      </c>
      <c r="CA123" s="61">
        <f>IF(COUNTIF(Setup_Hierarchy!$J$71:$IV$71,"="&amp;$K123)&lt;&gt;0,$L123,0)</f>
        <v>0</v>
      </c>
      <c r="CB123" s="61">
        <f>IF(COUNTIF(Setup_Hierarchy!$J$72:$IV$72,"="&amp;$K123)&lt;&gt;0,$L123,0)</f>
        <v>0</v>
      </c>
      <c r="CC123" s="61">
        <f>IF(COUNTIF(Setup_Hierarchy!$J$73:$IV$73,"="&amp;$K123)&lt;&gt;0,$L123,0)</f>
        <v>0</v>
      </c>
      <c r="CD123" s="61">
        <f>IF(COUNTIF(Setup_Hierarchy!$J$74:$IV$74,"="&amp;$K123)&lt;&gt;0,$L123,0)</f>
        <v>0</v>
      </c>
      <c r="CE123" s="61">
        <f>IF(COUNTIF(Setup_Hierarchy!$J$75:$IV$75,"="&amp;$K123)&lt;&gt;0,$L123,0)</f>
        <v>0</v>
      </c>
      <c r="CF123" s="61">
        <f>IF(COUNTIF(Setup_Hierarchy!$J$76:$IV$76,"="&amp;$K123)&lt;&gt;0,$L123,0)</f>
        <v>0</v>
      </c>
      <c r="CG123" s="61">
        <f>IF(COUNTIF(Setup_Hierarchy!$J$77:$IV$77,"="&amp;$K123)&lt;&gt;0,$L123,0)</f>
        <v>0</v>
      </c>
      <c r="CH123" s="61">
        <f>IF(COUNTIF(Setup_Hierarchy!$J$78:$IV$78,"="&amp;$K123)&lt;&gt;0,$L123,0)</f>
        <v>0</v>
      </c>
      <c r="CI123" s="61">
        <f>IF(COUNTIF(Setup_Hierarchy!$J$79:$IV$79,"="&amp;$K123)&lt;&gt;0,$L123,0)</f>
        <v>0</v>
      </c>
      <c r="CJ123" s="61">
        <f>IF(COUNTIF(Setup_Hierarchy!$J$80:$IV$80,"="&amp;$K123)&lt;&gt;0,$L123,0)</f>
        <v>0</v>
      </c>
      <c r="CK123" s="61">
        <f>IF(COUNTIF(Setup_Hierarchy!$J$81:$IV$81,"="&amp;$K123)&lt;&gt;0,$L123,0)</f>
        <v>0</v>
      </c>
      <c r="CL123" s="61">
        <f>IF(COUNTIF(Setup_Hierarchy!$J$82:$IV$82,"="&amp;$K123)&lt;&gt;0,$L123,0)</f>
        <v>0</v>
      </c>
      <c r="CM123" s="61">
        <f>IF(COUNTIF(Setup_Hierarchy!$J$83:$IV$83,"="&amp;$K123)&lt;&gt;0,$L123,0)</f>
        <v>0</v>
      </c>
      <c r="CN123" s="61">
        <f>IF(COUNTIF(Setup_Hierarchy!$J$84:$IV$84,"="&amp;$K123)&lt;&gt;0,$L123,0)</f>
        <v>-419</v>
      </c>
      <c r="CO123" s="61">
        <f>IF(COUNTIF(Setup_Hierarchy!$J$85:$IV$85,"="&amp;$K123)&lt;&gt;0,$L123,0)</f>
        <v>-419</v>
      </c>
      <c r="CP123" s="61">
        <f>IF(COUNTIF(Setup_Hierarchy!$J$86:$IV$86,"="&amp;$K123)&lt;&gt;0,$L123,0)</f>
        <v>0</v>
      </c>
      <c r="CQ123" s="61">
        <f>IF(COUNTIF(Setup_Hierarchy!$J$87:$IV$87,"="&amp;$K123)&lt;&gt;0,$L123,0)</f>
        <v>0</v>
      </c>
      <c r="CR123" s="61">
        <f>IF(COUNTIF(Setup_Hierarchy!$J$88:$IV$88,"="&amp;$K123)&lt;&gt;0,$L123,0)</f>
        <v>0</v>
      </c>
      <c r="CS123" s="61">
        <f>IF(COUNTIF(Setup_Hierarchy!$J$89:$IV$89,"="&amp;$K123)&lt;&gt;0,$L123,0)</f>
        <v>0</v>
      </c>
      <c r="CT123" s="61">
        <f>IF(COUNTIF(Setup_Hierarchy!$J$90:$IV$90,"="&amp;$K123)&lt;&gt;0,$L123,0)</f>
        <v>0</v>
      </c>
      <c r="CU123" s="61">
        <f>IF(COUNTIF(Setup_Hierarchy!$J$91:$IV$91,"="&amp;$K123)&lt;&gt;0,$L123,0)</f>
        <v>0</v>
      </c>
      <c r="CV123" s="61">
        <f>IF(COUNTIF(Setup_Hierarchy!$J$92:$IV$92,"="&amp;$K123)&lt;&gt;0,$L123,0)</f>
        <v>0</v>
      </c>
      <c r="CW123" s="61">
        <f>IF(COUNTIF(Setup_Hierarchy!$J$93:$IV$93,"="&amp;$K123)&lt;&gt;0,$L123,0)</f>
        <v>0</v>
      </c>
      <c r="CX123" s="61">
        <f>IF(COUNTIF(Setup_Hierarchy!$J$94:$IV$94,"="&amp;$K123)&lt;&gt;0,$L123,0)</f>
        <v>0</v>
      </c>
      <c r="CY123" s="61">
        <f>IF(COUNTIF(Setup_Hierarchy!$J$95:$IV$95,"="&amp;$K123)&lt;&gt;0,$L123,0)</f>
        <v>0</v>
      </c>
      <c r="CZ123" s="61">
        <f>IF(COUNTIF(Setup_Hierarchy!$J$96:$IV$96,"="&amp;$K123)&lt;&gt;0,$L123,0)</f>
        <v>0</v>
      </c>
      <c r="DA123" s="61">
        <f>IF(COUNTIF(Setup_Hierarchy!$J$97:$IV$97,"="&amp;$K123)&lt;&gt;0,$L123,0)</f>
        <v>0</v>
      </c>
      <c r="DB123" s="61">
        <f>IF(COUNTIF(Setup_Hierarchy!$J$98:$IV$98,"="&amp;$K123)&lt;&gt;0,$L123,0)</f>
        <v>0</v>
      </c>
      <c r="DC123" s="61">
        <f>IF(COUNTIF(Setup_Hierarchy!$J$99:$IV$99,"="&amp;$K123)&lt;&gt;0,$L123,0)</f>
        <v>0</v>
      </c>
      <c r="DD123" s="61">
        <f>IF(COUNTIF(Setup_Hierarchy!$J$100:$IV$100,"="&amp;$K123)&lt;&gt;0,$L123,0)</f>
        <v>0</v>
      </c>
      <c r="DE123" s="61">
        <f>IF(COUNTIF(Setup_Hierarchy!$J$101:$IV$101,"="&amp;$K123)&lt;&gt;0,$L123,0)</f>
        <v>0</v>
      </c>
      <c r="DF123" s="61">
        <f>IF(COUNTIF(Setup_Hierarchy!$J$102:$IV$102,"="&amp;$K123)&lt;&gt;0,$L123,0)</f>
        <v>0</v>
      </c>
      <c r="DG123" s="61">
        <f>IF(COUNTIF(Setup_Hierarchy!$J$103:$IV$103,"="&amp;$K123)&lt;&gt;0,$L123,0)</f>
        <v>0</v>
      </c>
      <c r="DH123" s="61">
        <f>IF(COUNTIF(Setup_Hierarchy!$J$104:$IV$104,"="&amp;$K123)&lt;&gt;0,$L123,0)</f>
        <v>0</v>
      </c>
      <c r="DI123" s="61">
        <f>IF(COUNTIF(Setup_Hierarchy!$J$105:$IV$105,"="&amp;$K123)&lt;&gt;0,$L123,0)</f>
        <v>0</v>
      </c>
      <c r="DJ123" s="61">
        <f>IF(COUNTIF(Setup_Hierarchy!$J$106:$IV$106,"="&amp;$K123)&lt;&gt;0,$L123,0)</f>
        <v>0</v>
      </c>
      <c r="DK123" s="61">
        <f>IF(COUNTIF(Setup_Hierarchy!$J$107:$IV$107,"="&amp;$K123)&lt;&gt;0,$L123,0)</f>
        <v>0</v>
      </c>
      <c r="DL123" s="61">
        <f>IF(COUNTIF(Setup_Hierarchy!$J$108:$IV$108,"="&amp;$K123)&lt;&gt;0,$L123,0)</f>
        <v>0</v>
      </c>
      <c r="DM123" s="61">
        <f>IF(COUNTIF(Setup_Hierarchy!$J$109:$IV$109,"="&amp;$K123)&lt;&gt;0,$L123,0)</f>
        <v>0</v>
      </c>
      <c r="DN123" s="61">
        <f>IF(COUNTIF(Setup_Hierarchy!$J$110:$IV$110,"="&amp;$K123)&lt;&gt;0,$L123,0)</f>
        <v>0</v>
      </c>
      <c r="DO123" s="61">
        <f>IF(COUNTIF(Setup_Hierarchy!$J$111:$IV$111,"="&amp;$K123)&lt;&gt;0,$L123,0)</f>
        <v>0</v>
      </c>
      <c r="DP123" s="61">
        <f>IF(COUNTIF(Setup_Hierarchy!$J$112:$IV$112,"="&amp;$K123)&lt;&gt;0,$L123,0)</f>
        <v>0</v>
      </c>
      <c r="DQ123" s="61">
        <f>IF(COUNTIF(Setup_Hierarchy!$J$113:$IV$113,"="&amp;$K123)&lt;&gt;0,$L123,0)</f>
        <v>0</v>
      </c>
      <c r="DR123" s="61">
        <f>IF(COUNTIF(Setup_Hierarchy!$J$114:$IV$114,"="&amp;$K123)&lt;&gt;0,$L123,0)</f>
        <v>0</v>
      </c>
      <c r="DS123" s="61">
        <f>IF(COUNTIF(Setup_Hierarchy!$J$115:$IV$115,"="&amp;$K123)&lt;&gt;0,$L123,0)</f>
        <v>0</v>
      </c>
      <c r="DT123" s="61">
        <f>IF(COUNTIF(Setup_Hierarchy!$J$116:$IV$116,"="&amp;$K123)&lt;&gt;0,$L123,0)</f>
        <v>0</v>
      </c>
    </row>
    <row r="124" spans="2:124" x14ac:dyDescent="0.2">
      <c r="B124" t="s">
        <v>43</v>
      </c>
      <c r="C124">
        <v>76</v>
      </c>
      <c r="D124" t="s">
        <v>16</v>
      </c>
      <c r="E124" t="s">
        <v>369</v>
      </c>
      <c r="F124" t="s">
        <v>532</v>
      </c>
      <c r="G124" t="s">
        <v>25</v>
      </c>
      <c r="H124" t="s">
        <v>10</v>
      </c>
      <c r="I124">
        <v>0.551145</v>
      </c>
      <c r="J124">
        <v>0.45909800000000001</v>
      </c>
      <c r="K124">
        <v>625</v>
      </c>
      <c r="L124">
        <v>-6280.63</v>
      </c>
      <c r="M124" s="61">
        <f>IF(COUNTIF(Setup_Hierarchy!$J$5:$IV$5,"="&amp;$K124)&lt;&gt;0,$L124,0)</f>
        <v>-6280.63</v>
      </c>
      <c r="N124" s="61">
        <f>IF(COUNTIF(Setup_Hierarchy!$J$6:$IV$6,"="&amp;$K124)&lt;&gt;0,$L124,0)</f>
        <v>-6280.63</v>
      </c>
      <c r="O124" s="61">
        <f>IF(COUNTIF(Setup_Hierarchy!$J$7:$IV$7,"="&amp;$K124)&lt;&gt;0,$L124,0)</f>
        <v>-6280.63</v>
      </c>
      <c r="P124" s="61">
        <f>IF(COUNTIF(Setup_Hierarchy!$J$8:$IV$8,"="&amp;$K124)&lt;&gt;0,$L124,0)</f>
        <v>0</v>
      </c>
      <c r="Q124" s="61">
        <f>IF(COUNTIF(Setup_Hierarchy!$J$9:$IV$9,"="&amp;$K124)&lt;&gt;0,$L124,0)</f>
        <v>0</v>
      </c>
      <c r="R124" s="61">
        <f>IF(COUNTIF(Setup_Hierarchy!$J$10:$IV$10,"="&amp;$K124)&lt;&gt;0,$L124,0)</f>
        <v>0</v>
      </c>
      <c r="S124" s="61">
        <f>IF(COUNTIF(Setup_Hierarchy!$J$11:$IV$11,"="&amp;$K124)&lt;&gt;0,$L124,0)</f>
        <v>0</v>
      </c>
      <c r="T124" s="61">
        <f>IF(COUNTIF(Setup_Hierarchy!$J$12:$IV$12,"="&amp;$K124)&lt;&gt;0,$L124,0)</f>
        <v>0</v>
      </c>
      <c r="U124" s="61">
        <f>IF(COUNTIF(Setup_Hierarchy!$J$13:$IV$13,"="&amp;$K124)&lt;&gt;0,$L124,0)</f>
        <v>0</v>
      </c>
      <c r="V124" s="61">
        <f>IF(COUNTIF(Setup_Hierarchy!$J$14:$IV$14,"="&amp;$K124)&lt;&gt;0,$L124,0)</f>
        <v>0</v>
      </c>
      <c r="W124" s="61">
        <f>IF(COUNTIF(Setup_Hierarchy!$J$15:$IV$15,"="&amp;$K124)&lt;&gt;0,$L124,0)</f>
        <v>0</v>
      </c>
      <c r="X124" s="61">
        <f>IF(COUNTIF(Setup_Hierarchy!$J$16:$IV$16,"="&amp;$K124)&lt;&gt;0,$L124,0)</f>
        <v>0</v>
      </c>
      <c r="Y124" s="61">
        <f>IF(COUNTIF(Setup_Hierarchy!$J$17:$IV$17,"="&amp;$K124)&lt;&gt;0,$L124,0)</f>
        <v>0</v>
      </c>
      <c r="Z124" s="61">
        <f>IF(COUNTIF(Setup_Hierarchy!$J$18:$IV$18,"="&amp;$K124)&lt;&gt;0,$L124,0)</f>
        <v>0</v>
      </c>
      <c r="AA124" s="61">
        <f>IF(COUNTIF(Setup_Hierarchy!$J$19:$IV$19,"="&amp;$K124)&lt;&gt;0,$L124,0)</f>
        <v>0</v>
      </c>
      <c r="AB124" s="61">
        <f>IF(COUNTIF(Setup_Hierarchy!$J$20:$IV$20,"="&amp;$K124)&lt;&gt;0,$L124,0)</f>
        <v>0</v>
      </c>
      <c r="AC124" s="61">
        <f>IF(COUNTIF(Setup_Hierarchy!$J$21:$IV$21,"="&amp;$K124)&lt;&gt;0,$L124,0)</f>
        <v>0</v>
      </c>
      <c r="AD124" s="61">
        <f>IF(COUNTIF(Setup_Hierarchy!$J$22:$IV$22,"="&amp;$K124)&lt;&gt;0,$L124,0)</f>
        <v>0</v>
      </c>
      <c r="AE124" s="61">
        <f>IF(COUNTIF(Setup_Hierarchy!$J$23:$IV$23,"="&amp;$K124)&lt;&gt;0,$L124,0)</f>
        <v>0</v>
      </c>
      <c r="AF124" s="61">
        <f>IF(COUNTIF(Setup_Hierarchy!$J$24:$IV$24,"="&amp;$K124)&lt;&gt;0,$L124,0)</f>
        <v>0</v>
      </c>
      <c r="AG124" s="61">
        <f>IF(COUNTIF(Setup_Hierarchy!$J$25:$IV$25,"="&amp;$K124)&lt;&gt;0,$L124,0)</f>
        <v>0</v>
      </c>
      <c r="AH124" s="61">
        <f>IF(COUNTIF(Setup_Hierarchy!$J$26:$IV$26,"="&amp;$K124)&lt;&gt;0,$L124,0)</f>
        <v>0</v>
      </c>
      <c r="AI124" s="61">
        <f>IF(COUNTIF(Setup_Hierarchy!$J$27:$IV$27,"="&amp;$K124)&lt;&gt;0,$L124,0)</f>
        <v>0</v>
      </c>
      <c r="AJ124" s="61">
        <f>IF(COUNTIF(Setup_Hierarchy!$J$28:$IV$28,"="&amp;$K124)&lt;&gt;0,$L124,0)</f>
        <v>0</v>
      </c>
      <c r="AK124" s="61">
        <f>IF(COUNTIF(Setup_Hierarchy!$J$29:$IV$29,"="&amp;$K124)&lt;&gt;0,$L124,0)</f>
        <v>0</v>
      </c>
      <c r="AL124" s="61">
        <f>IF(COUNTIF(Setup_Hierarchy!$J$30:$IV$30,"="&amp;$K124)&lt;&gt;0,$L124,0)</f>
        <v>0</v>
      </c>
      <c r="AM124" s="61">
        <f>IF(COUNTIF(Setup_Hierarchy!$J$31:$IV$31,"="&amp;$K124)&lt;&gt;0,$L124,0)</f>
        <v>0</v>
      </c>
      <c r="AN124" s="61">
        <f>IF(COUNTIF(Setup_Hierarchy!$J$32:$IV$32,"="&amp;$K124)&lt;&gt;0,$L124,0)</f>
        <v>0</v>
      </c>
      <c r="AO124" s="61">
        <f>IF(COUNTIF(Setup_Hierarchy!$J$33:$IV$33,"="&amp;$K124)&lt;&gt;0,$L124,0)</f>
        <v>0</v>
      </c>
      <c r="AP124" s="61">
        <f>IF(COUNTIF(Setup_Hierarchy!$J$34:$IV$34,"="&amp;$K124)&lt;&gt;0,$L124,0)</f>
        <v>0</v>
      </c>
      <c r="AQ124" s="61">
        <f>IF(COUNTIF(Setup_Hierarchy!$J$35:$IV$35,"="&amp;$K124)&lt;&gt;0,$L124,0)</f>
        <v>0</v>
      </c>
      <c r="AR124" s="61">
        <f>IF(COUNTIF(Setup_Hierarchy!$J$36:$IV$36,"="&amp;$K124)&lt;&gt;0,$L124,0)</f>
        <v>0</v>
      </c>
      <c r="AS124" s="61">
        <f>IF(COUNTIF(Setup_Hierarchy!$J$37:$IV$37,"="&amp;$K124)&lt;&gt;0,$L124,0)</f>
        <v>0</v>
      </c>
      <c r="AT124" s="61">
        <f>IF(COUNTIF(Setup_Hierarchy!$J$38:$IV$38,"="&amp;$K124)&lt;&gt;0,$L124,0)</f>
        <v>0</v>
      </c>
      <c r="AU124" s="61">
        <f>IF(COUNTIF(Setup_Hierarchy!$J$39:$IV$39,"="&amp;$K124)&lt;&gt;0,$L124,0)</f>
        <v>0</v>
      </c>
      <c r="AV124" s="61">
        <f>IF(COUNTIF(Setup_Hierarchy!$J$40:$IV$40,"="&amp;$K124)&lt;&gt;0,$L124,0)</f>
        <v>0</v>
      </c>
      <c r="AW124" s="61">
        <f>IF(COUNTIF(Setup_Hierarchy!$J$41:$IV$41,"="&amp;$K124)&lt;&gt;0,$L124,0)</f>
        <v>0</v>
      </c>
      <c r="AX124" s="61">
        <f>IF(COUNTIF(Setup_Hierarchy!$J$42:$IV$42,"="&amp;$K124)&lt;&gt;0,$L124,0)</f>
        <v>0</v>
      </c>
      <c r="AY124" s="61">
        <f>IF(COUNTIF(Setup_Hierarchy!$J$43:$IV$43,"="&amp;$K124)&lt;&gt;0,$L124,0)</f>
        <v>0</v>
      </c>
      <c r="AZ124" s="61">
        <f>IF(COUNTIF(Setup_Hierarchy!$J$44:$IV$44,"="&amp;$K124)&lt;&gt;0,$L124,0)</f>
        <v>0</v>
      </c>
      <c r="BA124" s="61">
        <f>IF(COUNTIF(Setup_Hierarchy!$J$45:$IV$45,"="&amp;$K124)&lt;&gt;0,$L124,0)</f>
        <v>0</v>
      </c>
      <c r="BB124" s="61">
        <f>IF(COUNTIF(Setup_Hierarchy!$J$46:$IV$46,"="&amp;$K124)&lt;&gt;0,$L124,0)</f>
        <v>0</v>
      </c>
      <c r="BC124" s="61">
        <f>IF(COUNTIF(Setup_Hierarchy!$J$47:$IV$47,"="&amp;$K124)&lt;&gt;0,$L124,0)</f>
        <v>0</v>
      </c>
      <c r="BD124" s="61">
        <f>IF(COUNTIF(Setup_Hierarchy!$J$48:$IV$48,"="&amp;$K124)&lt;&gt;0,$L124,0)</f>
        <v>0</v>
      </c>
      <c r="BE124" s="61">
        <f>IF(COUNTIF(Setup_Hierarchy!$J$49:$IV$49,"="&amp;$K124)&lt;&gt;0,$L124,0)</f>
        <v>0</v>
      </c>
      <c r="BF124" s="61">
        <f>IF(COUNTIF(Setup_Hierarchy!$J$50:$IV$50,"="&amp;$K124)&lt;&gt;0,$L124,0)</f>
        <v>0</v>
      </c>
      <c r="BG124" s="61">
        <f>IF(COUNTIF(Setup_Hierarchy!$J$51:$IV$51,"="&amp;$K124)&lt;&gt;0,$L124,0)</f>
        <v>-6280.63</v>
      </c>
      <c r="BH124" s="61">
        <f>IF(COUNTIF(Setup_Hierarchy!$J$52:$IV$52,"="&amp;$K124)&lt;&gt;0,$L124,0)</f>
        <v>0</v>
      </c>
      <c r="BI124" s="61">
        <f>IF(COUNTIF(Setup_Hierarchy!$J$53:$IV$53,"="&amp;$K124)&lt;&gt;0,$L124,0)</f>
        <v>0</v>
      </c>
      <c r="BJ124" s="61">
        <f>IF(COUNTIF(Setup_Hierarchy!$J$54:$IV$54,"="&amp;$K124)&lt;&gt;0,$L124,0)</f>
        <v>0</v>
      </c>
      <c r="BK124" s="61">
        <f>IF(COUNTIF(Setup_Hierarchy!$J$55:$IV$55,"="&amp;$K124)&lt;&gt;0,$L124,0)</f>
        <v>0</v>
      </c>
      <c r="BL124" s="61">
        <f>IF(COUNTIF(Setup_Hierarchy!$J$56:$IV$56,"="&amp;$K124)&lt;&gt;0,$L124,0)</f>
        <v>0</v>
      </c>
      <c r="BM124" s="61">
        <f>IF(COUNTIF(Setup_Hierarchy!$J$57:$IV$57,"="&amp;$K124)&lt;&gt;0,$L124,0)</f>
        <v>0</v>
      </c>
      <c r="BN124" s="61">
        <f>IF(COUNTIF(Setup_Hierarchy!$J$58:$IV$58,"="&amp;$K124)&lt;&gt;0,$L124,0)</f>
        <v>0</v>
      </c>
      <c r="BO124" s="61">
        <f>IF(COUNTIF(Setup_Hierarchy!$J$59:$IV$59,"="&amp;$K124)&lt;&gt;0,$L124,0)</f>
        <v>-6280.63</v>
      </c>
      <c r="BP124" s="61">
        <f>IF(COUNTIF(Setup_Hierarchy!$J$60:$IV$60,"="&amp;$K124)&lt;&gt;0,$L124,0)</f>
        <v>0</v>
      </c>
      <c r="BQ124" s="61">
        <f>IF(COUNTIF(Setup_Hierarchy!$J$61:$IV$61,"="&amp;$K124)&lt;&gt;0,$L124,0)</f>
        <v>0</v>
      </c>
      <c r="BR124" s="61">
        <f>IF(COUNTIF(Setup_Hierarchy!$J$62:$IV$62,"="&amp;$K124)&lt;&gt;0,$L124,0)</f>
        <v>0</v>
      </c>
      <c r="BS124" s="61">
        <f>IF(COUNTIF(Setup_Hierarchy!$J$63:$IV$63,"="&amp;$K124)&lt;&gt;0,$L124,0)</f>
        <v>0</v>
      </c>
      <c r="BT124" s="61">
        <f>IF(COUNTIF(Setup_Hierarchy!$J$64:$IV$64,"="&amp;$K124)&lt;&gt;0,$L124,0)</f>
        <v>0</v>
      </c>
      <c r="BU124" s="61">
        <f>IF(COUNTIF(Setup_Hierarchy!$J$65:$IV$65,"="&amp;$K124)&lt;&gt;0,$L124,0)</f>
        <v>0</v>
      </c>
      <c r="BV124" s="61">
        <f>IF(COUNTIF(Setup_Hierarchy!$J$66:$IV$66,"="&amp;$K124)&lt;&gt;0,$L124,0)</f>
        <v>0</v>
      </c>
      <c r="BW124" s="61">
        <f>IF(COUNTIF(Setup_Hierarchy!$J$67:$IV$67,"="&amp;$K124)&lt;&gt;0,$L124,0)</f>
        <v>0</v>
      </c>
      <c r="BX124" s="61">
        <f>IF(COUNTIF(Setup_Hierarchy!$J$68:$IV$68,"="&amp;$K124)&lt;&gt;0,$L124,0)</f>
        <v>0</v>
      </c>
      <c r="BY124" s="61">
        <f>IF(COUNTIF(Setup_Hierarchy!$J$69:$IV$69,"="&amp;$K124)&lt;&gt;0,$L124,0)</f>
        <v>-6280.63</v>
      </c>
      <c r="BZ124" s="61">
        <f>IF(COUNTIF(Setup_Hierarchy!$J$70:$IV$70,"="&amp;$K124)&lt;&gt;0,$L124,0)</f>
        <v>-6280.63</v>
      </c>
      <c r="CA124" s="61">
        <f>IF(COUNTIF(Setup_Hierarchy!$J$71:$IV$71,"="&amp;$K124)&lt;&gt;0,$L124,0)</f>
        <v>0</v>
      </c>
      <c r="CB124" s="61">
        <f>IF(COUNTIF(Setup_Hierarchy!$J$72:$IV$72,"="&amp;$K124)&lt;&gt;0,$L124,0)</f>
        <v>0</v>
      </c>
      <c r="CC124" s="61">
        <f>IF(COUNTIF(Setup_Hierarchy!$J$73:$IV$73,"="&amp;$K124)&lt;&gt;0,$L124,0)</f>
        <v>0</v>
      </c>
      <c r="CD124" s="61">
        <f>IF(COUNTIF(Setup_Hierarchy!$J$74:$IV$74,"="&amp;$K124)&lt;&gt;0,$L124,0)</f>
        <v>0</v>
      </c>
      <c r="CE124" s="61">
        <f>IF(COUNTIF(Setup_Hierarchy!$J$75:$IV$75,"="&amp;$K124)&lt;&gt;0,$L124,0)</f>
        <v>0</v>
      </c>
      <c r="CF124" s="61">
        <f>IF(COUNTIF(Setup_Hierarchy!$J$76:$IV$76,"="&amp;$K124)&lt;&gt;0,$L124,0)</f>
        <v>0</v>
      </c>
      <c r="CG124" s="61">
        <f>IF(COUNTIF(Setup_Hierarchy!$J$77:$IV$77,"="&amp;$K124)&lt;&gt;0,$L124,0)</f>
        <v>0</v>
      </c>
      <c r="CH124" s="61">
        <f>IF(COUNTIF(Setup_Hierarchy!$J$78:$IV$78,"="&amp;$K124)&lt;&gt;0,$L124,0)</f>
        <v>0</v>
      </c>
      <c r="CI124" s="61">
        <f>IF(COUNTIF(Setup_Hierarchy!$J$79:$IV$79,"="&amp;$K124)&lt;&gt;0,$L124,0)</f>
        <v>0</v>
      </c>
      <c r="CJ124" s="61">
        <f>IF(COUNTIF(Setup_Hierarchy!$J$80:$IV$80,"="&amp;$K124)&lt;&gt;0,$L124,0)</f>
        <v>0</v>
      </c>
      <c r="CK124" s="61">
        <f>IF(COUNTIF(Setup_Hierarchy!$J$81:$IV$81,"="&amp;$K124)&lt;&gt;0,$L124,0)</f>
        <v>0</v>
      </c>
      <c r="CL124" s="61">
        <f>IF(COUNTIF(Setup_Hierarchy!$J$82:$IV$82,"="&amp;$K124)&lt;&gt;0,$L124,0)</f>
        <v>0</v>
      </c>
      <c r="CM124" s="61">
        <f>IF(COUNTIF(Setup_Hierarchy!$J$83:$IV$83,"="&amp;$K124)&lt;&gt;0,$L124,0)</f>
        <v>0</v>
      </c>
      <c r="CN124" s="61">
        <f>IF(COUNTIF(Setup_Hierarchy!$J$84:$IV$84,"="&amp;$K124)&lt;&gt;0,$L124,0)</f>
        <v>0</v>
      </c>
      <c r="CO124" s="61">
        <f>IF(COUNTIF(Setup_Hierarchy!$J$85:$IV$85,"="&amp;$K124)&lt;&gt;0,$L124,0)</f>
        <v>0</v>
      </c>
      <c r="CP124" s="61">
        <f>IF(COUNTIF(Setup_Hierarchy!$J$86:$IV$86,"="&amp;$K124)&lt;&gt;0,$L124,0)</f>
        <v>0</v>
      </c>
      <c r="CQ124" s="61">
        <f>IF(COUNTIF(Setup_Hierarchy!$J$87:$IV$87,"="&amp;$K124)&lt;&gt;0,$L124,0)</f>
        <v>0</v>
      </c>
      <c r="CR124" s="61">
        <f>IF(COUNTIF(Setup_Hierarchy!$J$88:$IV$88,"="&amp;$K124)&lt;&gt;0,$L124,0)</f>
        <v>0</v>
      </c>
      <c r="CS124" s="61">
        <f>IF(COUNTIF(Setup_Hierarchy!$J$89:$IV$89,"="&amp;$K124)&lt;&gt;0,$L124,0)</f>
        <v>0</v>
      </c>
      <c r="CT124" s="61">
        <f>IF(COUNTIF(Setup_Hierarchy!$J$90:$IV$90,"="&amp;$K124)&lt;&gt;0,$L124,0)</f>
        <v>0</v>
      </c>
      <c r="CU124" s="61">
        <f>IF(COUNTIF(Setup_Hierarchy!$J$91:$IV$91,"="&amp;$K124)&lt;&gt;0,$L124,0)</f>
        <v>0</v>
      </c>
      <c r="CV124" s="61">
        <f>IF(COUNTIF(Setup_Hierarchy!$J$92:$IV$92,"="&amp;$K124)&lt;&gt;0,$L124,0)</f>
        <v>0</v>
      </c>
      <c r="CW124" s="61">
        <f>IF(COUNTIF(Setup_Hierarchy!$J$93:$IV$93,"="&amp;$K124)&lt;&gt;0,$L124,0)</f>
        <v>0</v>
      </c>
      <c r="CX124" s="61">
        <f>IF(COUNTIF(Setup_Hierarchy!$J$94:$IV$94,"="&amp;$K124)&lt;&gt;0,$L124,0)</f>
        <v>0</v>
      </c>
      <c r="CY124" s="61">
        <f>IF(COUNTIF(Setup_Hierarchy!$J$95:$IV$95,"="&amp;$K124)&lt;&gt;0,$L124,0)</f>
        <v>0</v>
      </c>
      <c r="CZ124" s="61">
        <f>IF(COUNTIF(Setup_Hierarchy!$J$96:$IV$96,"="&amp;$K124)&lt;&gt;0,$L124,0)</f>
        <v>0</v>
      </c>
      <c r="DA124" s="61">
        <f>IF(COUNTIF(Setup_Hierarchy!$J$97:$IV$97,"="&amp;$K124)&lt;&gt;0,$L124,0)</f>
        <v>0</v>
      </c>
      <c r="DB124" s="61">
        <f>IF(COUNTIF(Setup_Hierarchy!$J$98:$IV$98,"="&amp;$K124)&lt;&gt;0,$L124,0)</f>
        <v>0</v>
      </c>
      <c r="DC124" s="61">
        <f>IF(COUNTIF(Setup_Hierarchy!$J$99:$IV$99,"="&amp;$K124)&lt;&gt;0,$L124,0)</f>
        <v>0</v>
      </c>
      <c r="DD124" s="61">
        <f>IF(COUNTIF(Setup_Hierarchy!$J$100:$IV$100,"="&amp;$K124)&lt;&gt;0,$L124,0)</f>
        <v>0</v>
      </c>
      <c r="DE124" s="61">
        <f>IF(COUNTIF(Setup_Hierarchy!$J$101:$IV$101,"="&amp;$K124)&lt;&gt;0,$L124,0)</f>
        <v>0</v>
      </c>
      <c r="DF124" s="61">
        <f>IF(COUNTIF(Setup_Hierarchy!$J$102:$IV$102,"="&amp;$K124)&lt;&gt;0,$L124,0)</f>
        <v>0</v>
      </c>
      <c r="DG124" s="61">
        <f>IF(COUNTIF(Setup_Hierarchy!$J$103:$IV$103,"="&amp;$K124)&lt;&gt;0,$L124,0)</f>
        <v>0</v>
      </c>
      <c r="DH124" s="61">
        <f>IF(COUNTIF(Setup_Hierarchy!$J$104:$IV$104,"="&amp;$K124)&lt;&gt;0,$L124,0)</f>
        <v>0</v>
      </c>
      <c r="DI124" s="61">
        <f>IF(COUNTIF(Setup_Hierarchy!$J$105:$IV$105,"="&amp;$K124)&lt;&gt;0,$L124,0)</f>
        <v>0</v>
      </c>
      <c r="DJ124" s="61">
        <f>IF(COUNTIF(Setup_Hierarchy!$J$106:$IV$106,"="&amp;$K124)&lt;&gt;0,$L124,0)</f>
        <v>0</v>
      </c>
      <c r="DK124" s="61">
        <f>IF(COUNTIF(Setup_Hierarchy!$J$107:$IV$107,"="&amp;$K124)&lt;&gt;0,$L124,0)</f>
        <v>0</v>
      </c>
      <c r="DL124" s="61">
        <f>IF(COUNTIF(Setup_Hierarchy!$J$108:$IV$108,"="&amp;$K124)&lt;&gt;0,$L124,0)</f>
        <v>0</v>
      </c>
      <c r="DM124" s="61">
        <f>IF(COUNTIF(Setup_Hierarchy!$J$109:$IV$109,"="&amp;$K124)&lt;&gt;0,$L124,0)</f>
        <v>0</v>
      </c>
      <c r="DN124" s="61">
        <f>IF(COUNTIF(Setup_Hierarchy!$J$110:$IV$110,"="&amp;$K124)&lt;&gt;0,$L124,0)</f>
        <v>0</v>
      </c>
      <c r="DO124" s="61">
        <f>IF(COUNTIF(Setup_Hierarchy!$J$111:$IV$111,"="&amp;$K124)&lt;&gt;0,$L124,0)</f>
        <v>0</v>
      </c>
      <c r="DP124" s="61">
        <f>IF(COUNTIF(Setup_Hierarchy!$J$112:$IV$112,"="&amp;$K124)&lt;&gt;0,$L124,0)</f>
        <v>0</v>
      </c>
      <c r="DQ124" s="61">
        <f>IF(COUNTIF(Setup_Hierarchy!$J$113:$IV$113,"="&amp;$K124)&lt;&gt;0,$L124,0)</f>
        <v>0</v>
      </c>
      <c r="DR124" s="61">
        <f>IF(COUNTIF(Setup_Hierarchy!$J$114:$IV$114,"="&amp;$K124)&lt;&gt;0,$L124,0)</f>
        <v>0</v>
      </c>
      <c r="DS124" s="61">
        <f>IF(COUNTIF(Setup_Hierarchy!$J$115:$IV$115,"="&amp;$K124)&lt;&gt;0,$L124,0)</f>
        <v>0</v>
      </c>
      <c r="DT124" s="61">
        <f>IF(COUNTIF(Setup_Hierarchy!$J$116:$IV$116,"="&amp;$K124)&lt;&gt;0,$L124,0)</f>
        <v>0</v>
      </c>
    </row>
    <row r="125" spans="2:124" x14ac:dyDescent="0.2">
      <c r="B125" t="s">
        <v>43</v>
      </c>
      <c r="C125">
        <v>76</v>
      </c>
      <c r="D125" t="s">
        <v>16</v>
      </c>
      <c r="E125" t="s">
        <v>369</v>
      </c>
      <c r="F125" t="s">
        <v>532</v>
      </c>
      <c r="G125" t="s">
        <v>25</v>
      </c>
      <c r="H125" t="s">
        <v>10</v>
      </c>
      <c r="I125">
        <v>0.551145</v>
      </c>
      <c r="J125">
        <v>0.45909800000000001</v>
      </c>
      <c r="K125">
        <v>626</v>
      </c>
      <c r="L125">
        <v>-270.22000000000003</v>
      </c>
      <c r="M125" s="61">
        <f>IF(COUNTIF(Setup_Hierarchy!$J$5:$IV$5,"="&amp;$K125)&lt;&gt;0,$L125,0)</f>
        <v>-270.22000000000003</v>
      </c>
      <c r="N125" s="61">
        <f>IF(COUNTIF(Setup_Hierarchy!$J$6:$IV$6,"="&amp;$K125)&lt;&gt;0,$L125,0)</f>
        <v>-270.22000000000003</v>
      </c>
      <c r="O125" s="61">
        <f>IF(COUNTIF(Setup_Hierarchy!$J$7:$IV$7,"="&amp;$K125)&lt;&gt;0,$L125,0)</f>
        <v>-270.22000000000003</v>
      </c>
      <c r="P125" s="61">
        <f>IF(COUNTIF(Setup_Hierarchy!$J$8:$IV$8,"="&amp;$K125)&lt;&gt;0,$L125,0)</f>
        <v>0</v>
      </c>
      <c r="Q125" s="61">
        <f>IF(COUNTIF(Setup_Hierarchy!$J$9:$IV$9,"="&amp;$K125)&lt;&gt;0,$L125,0)</f>
        <v>0</v>
      </c>
      <c r="R125" s="61">
        <f>IF(COUNTIF(Setup_Hierarchy!$J$10:$IV$10,"="&amp;$K125)&lt;&gt;0,$L125,0)</f>
        <v>0</v>
      </c>
      <c r="S125" s="61">
        <f>IF(COUNTIF(Setup_Hierarchy!$J$11:$IV$11,"="&amp;$K125)&lt;&gt;0,$L125,0)</f>
        <v>0</v>
      </c>
      <c r="T125" s="61">
        <f>IF(COUNTIF(Setup_Hierarchy!$J$12:$IV$12,"="&amp;$K125)&lt;&gt;0,$L125,0)</f>
        <v>0</v>
      </c>
      <c r="U125" s="61">
        <f>IF(COUNTIF(Setup_Hierarchy!$J$13:$IV$13,"="&amp;$K125)&lt;&gt;0,$L125,0)</f>
        <v>0</v>
      </c>
      <c r="V125" s="61">
        <f>IF(COUNTIF(Setup_Hierarchy!$J$14:$IV$14,"="&amp;$K125)&lt;&gt;0,$L125,0)</f>
        <v>0</v>
      </c>
      <c r="W125" s="61">
        <f>IF(COUNTIF(Setup_Hierarchy!$J$15:$IV$15,"="&amp;$K125)&lt;&gt;0,$L125,0)</f>
        <v>0</v>
      </c>
      <c r="X125" s="61">
        <f>IF(COUNTIF(Setup_Hierarchy!$J$16:$IV$16,"="&amp;$K125)&lt;&gt;0,$L125,0)</f>
        <v>0</v>
      </c>
      <c r="Y125" s="61">
        <f>IF(COUNTIF(Setup_Hierarchy!$J$17:$IV$17,"="&amp;$K125)&lt;&gt;0,$L125,0)</f>
        <v>0</v>
      </c>
      <c r="Z125" s="61">
        <f>IF(COUNTIF(Setup_Hierarchy!$J$18:$IV$18,"="&amp;$K125)&lt;&gt;0,$L125,0)</f>
        <v>0</v>
      </c>
      <c r="AA125" s="61">
        <f>IF(COUNTIF(Setup_Hierarchy!$J$19:$IV$19,"="&amp;$K125)&lt;&gt;0,$L125,0)</f>
        <v>0</v>
      </c>
      <c r="AB125" s="61">
        <f>IF(COUNTIF(Setup_Hierarchy!$J$20:$IV$20,"="&amp;$K125)&lt;&gt;0,$L125,0)</f>
        <v>0</v>
      </c>
      <c r="AC125" s="61">
        <f>IF(COUNTIF(Setup_Hierarchy!$J$21:$IV$21,"="&amp;$K125)&lt;&gt;0,$L125,0)</f>
        <v>0</v>
      </c>
      <c r="AD125" s="61">
        <f>IF(COUNTIF(Setup_Hierarchy!$J$22:$IV$22,"="&amp;$K125)&lt;&gt;0,$L125,0)</f>
        <v>0</v>
      </c>
      <c r="AE125" s="61">
        <f>IF(COUNTIF(Setup_Hierarchy!$J$23:$IV$23,"="&amp;$K125)&lt;&gt;0,$L125,0)</f>
        <v>0</v>
      </c>
      <c r="AF125" s="61">
        <f>IF(COUNTIF(Setup_Hierarchy!$J$24:$IV$24,"="&amp;$K125)&lt;&gt;0,$L125,0)</f>
        <v>0</v>
      </c>
      <c r="AG125" s="61">
        <f>IF(COUNTIF(Setup_Hierarchy!$J$25:$IV$25,"="&amp;$K125)&lt;&gt;0,$L125,0)</f>
        <v>0</v>
      </c>
      <c r="AH125" s="61">
        <f>IF(COUNTIF(Setup_Hierarchy!$J$26:$IV$26,"="&amp;$K125)&lt;&gt;0,$L125,0)</f>
        <v>0</v>
      </c>
      <c r="AI125" s="61">
        <f>IF(COUNTIF(Setup_Hierarchy!$J$27:$IV$27,"="&amp;$K125)&lt;&gt;0,$L125,0)</f>
        <v>0</v>
      </c>
      <c r="AJ125" s="61">
        <f>IF(COUNTIF(Setup_Hierarchy!$J$28:$IV$28,"="&amp;$K125)&lt;&gt;0,$L125,0)</f>
        <v>0</v>
      </c>
      <c r="AK125" s="61">
        <f>IF(COUNTIF(Setup_Hierarchy!$J$29:$IV$29,"="&amp;$K125)&lt;&gt;0,$L125,0)</f>
        <v>0</v>
      </c>
      <c r="AL125" s="61">
        <f>IF(COUNTIF(Setup_Hierarchy!$J$30:$IV$30,"="&amp;$K125)&lt;&gt;0,$L125,0)</f>
        <v>0</v>
      </c>
      <c r="AM125" s="61">
        <f>IF(COUNTIF(Setup_Hierarchy!$J$31:$IV$31,"="&amp;$K125)&lt;&gt;0,$L125,0)</f>
        <v>0</v>
      </c>
      <c r="AN125" s="61">
        <f>IF(COUNTIF(Setup_Hierarchy!$J$32:$IV$32,"="&amp;$K125)&lt;&gt;0,$L125,0)</f>
        <v>0</v>
      </c>
      <c r="AO125" s="61">
        <f>IF(COUNTIF(Setup_Hierarchy!$J$33:$IV$33,"="&amp;$K125)&lt;&gt;0,$L125,0)</f>
        <v>0</v>
      </c>
      <c r="AP125" s="61">
        <f>IF(COUNTIF(Setup_Hierarchy!$J$34:$IV$34,"="&amp;$K125)&lt;&gt;0,$L125,0)</f>
        <v>0</v>
      </c>
      <c r="AQ125" s="61">
        <f>IF(COUNTIF(Setup_Hierarchy!$J$35:$IV$35,"="&amp;$K125)&lt;&gt;0,$L125,0)</f>
        <v>0</v>
      </c>
      <c r="AR125" s="61">
        <f>IF(COUNTIF(Setup_Hierarchy!$J$36:$IV$36,"="&amp;$K125)&lt;&gt;0,$L125,0)</f>
        <v>0</v>
      </c>
      <c r="AS125" s="61">
        <f>IF(COUNTIF(Setup_Hierarchy!$J$37:$IV$37,"="&amp;$K125)&lt;&gt;0,$L125,0)</f>
        <v>0</v>
      </c>
      <c r="AT125" s="61">
        <f>IF(COUNTIF(Setup_Hierarchy!$J$38:$IV$38,"="&amp;$K125)&lt;&gt;0,$L125,0)</f>
        <v>0</v>
      </c>
      <c r="AU125" s="61">
        <f>IF(COUNTIF(Setup_Hierarchy!$J$39:$IV$39,"="&amp;$K125)&lt;&gt;0,$L125,0)</f>
        <v>0</v>
      </c>
      <c r="AV125" s="61">
        <f>IF(COUNTIF(Setup_Hierarchy!$J$40:$IV$40,"="&amp;$K125)&lt;&gt;0,$L125,0)</f>
        <v>0</v>
      </c>
      <c r="AW125" s="61">
        <f>IF(COUNTIF(Setup_Hierarchy!$J$41:$IV$41,"="&amp;$K125)&lt;&gt;0,$L125,0)</f>
        <v>0</v>
      </c>
      <c r="AX125" s="61">
        <f>IF(COUNTIF(Setup_Hierarchy!$J$42:$IV$42,"="&amp;$K125)&lt;&gt;0,$L125,0)</f>
        <v>0</v>
      </c>
      <c r="AY125" s="61">
        <f>IF(COUNTIF(Setup_Hierarchy!$J$43:$IV$43,"="&amp;$K125)&lt;&gt;0,$L125,0)</f>
        <v>0</v>
      </c>
      <c r="AZ125" s="61">
        <f>IF(COUNTIF(Setup_Hierarchy!$J$44:$IV$44,"="&amp;$K125)&lt;&gt;0,$L125,0)</f>
        <v>0</v>
      </c>
      <c r="BA125" s="61">
        <f>IF(COUNTIF(Setup_Hierarchy!$J$45:$IV$45,"="&amp;$K125)&lt;&gt;0,$L125,0)</f>
        <v>0</v>
      </c>
      <c r="BB125" s="61">
        <f>IF(COUNTIF(Setup_Hierarchy!$J$46:$IV$46,"="&amp;$K125)&lt;&gt;0,$L125,0)</f>
        <v>0</v>
      </c>
      <c r="BC125" s="61">
        <f>IF(COUNTIF(Setup_Hierarchy!$J$47:$IV$47,"="&amp;$K125)&lt;&gt;0,$L125,0)</f>
        <v>0</v>
      </c>
      <c r="BD125" s="61">
        <f>IF(COUNTIF(Setup_Hierarchy!$J$48:$IV$48,"="&amp;$K125)&lt;&gt;0,$L125,0)</f>
        <v>0</v>
      </c>
      <c r="BE125" s="61">
        <f>IF(COUNTIF(Setup_Hierarchy!$J$49:$IV$49,"="&amp;$K125)&lt;&gt;0,$L125,0)</f>
        <v>0</v>
      </c>
      <c r="BF125" s="61">
        <f>IF(COUNTIF(Setup_Hierarchy!$J$50:$IV$50,"="&amp;$K125)&lt;&gt;0,$L125,0)</f>
        <v>0</v>
      </c>
      <c r="BG125" s="61">
        <f>IF(COUNTIF(Setup_Hierarchy!$J$51:$IV$51,"="&amp;$K125)&lt;&gt;0,$L125,0)</f>
        <v>-270.22000000000003</v>
      </c>
      <c r="BH125" s="61">
        <f>IF(COUNTIF(Setup_Hierarchy!$J$52:$IV$52,"="&amp;$K125)&lt;&gt;0,$L125,0)</f>
        <v>0</v>
      </c>
      <c r="BI125" s="61">
        <f>IF(COUNTIF(Setup_Hierarchy!$J$53:$IV$53,"="&amp;$K125)&lt;&gt;0,$L125,0)</f>
        <v>0</v>
      </c>
      <c r="BJ125" s="61">
        <f>IF(COUNTIF(Setup_Hierarchy!$J$54:$IV$54,"="&amp;$K125)&lt;&gt;0,$L125,0)</f>
        <v>0</v>
      </c>
      <c r="BK125" s="61">
        <f>IF(COUNTIF(Setup_Hierarchy!$J$55:$IV$55,"="&amp;$K125)&lt;&gt;0,$L125,0)</f>
        <v>0</v>
      </c>
      <c r="BL125" s="61">
        <f>IF(COUNTIF(Setup_Hierarchy!$J$56:$IV$56,"="&amp;$K125)&lt;&gt;0,$L125,0)</f>
        <v>0</v>
      </c>
      <c r="BM125" s="61">
        <f>IF(COUNTIF(Setup_Hierarchy!$J$57:$IV$57,"="&amp;$K125)&lt;&gt;0,$L125,0)</f>
        <v>0</v>
      </c>
      <c r="BN125" s="61">
        <f>IF(COUNTIF(Setup_Hierarchy!$J$58:$IV$58,"="&amp;$K125)&lt;&gt;0,$L125,0)</f>
        <v>0</v>
      </c>
      <c r="BO125" s="61">
        <f>IF(COUNTIF(Setup_Hierarchy!$J$59:$IV$59,"="&amp;$K125)&lt;&gt;0,$L125,0)</f>
        <v>-270.22000000000003</v>
      </c>
      <c r="BP125" s="61">
        <f>IF(COUNTIF(Setup_Hierarchy!$J$60:$IV$60,"="&amp;$K125)&lt;&gt;0,$L125,0)</f>
        <v>0</v>
      </c>
      <c r="BQ125" s="61">
        <f>IF(COUNTIF(Setup_Hierarchy!$J$61:$IV$61,"="&amp;$K125)&lt;&gt;0,$L125,0)</f>
        <v>0</v>
      </c>
      <c r="BR125" s="61">
        <f>IF(COUNTIF(Setup_Hierarchy!$J$62:$IV$62,"="&amp;$K125)&lt;&gt;0,$L125,0)</f>
        <v>0</v>
      </c>
      <c r="BS125" s="61">
        <f>IF(COUNTIF(Setup_Hierarchy!$J$63:$IV$63,"="&amp;$K125)&lt;&gt;0,$L125,0)</f>
        <v>0</v>
      </c>
      <c r="BT125" s="61">
        <f>IF(COUNTIF(Setup_Hierarchy!$J$64:$IV$64,"="&amp;$K125)&lt;&gt;0,$L125,0)</f>
        <v>0</v>
      </c>
      <c r="BU125" s="61">
        <f>IF(COUNTIF(Setup_Hierarchy!$J$65:$IV$65,"="&amp;$K125)&lt;&gt;0,$L125,0)</f>
        <v>0</v>
      </c>
      <c r="BV125" s="61">
        <f>IF(COUNTIF(Setup_Hierarchy!$J$66:$IV$66,"="&amp;$K125)&lt;&gt;0,$L125,0)</f>
        <v>0</v>
      </c>
      <c r="BW125" s="61">
        <f>IF(COUNTIF(Setup_Hierarchy!$J$67:$IV$67,"="&amp;$K125)&lt;&gt;0,$L125,0)</f>
        <v>0</v>
      </c>
      <c r="BX125" s="61">
        <f>IF(COUNTIF(Setup_Hierarchy!$J$68:$IV$68,"="&amp;$K125)&lt;&gt;0,$L125,0)</f>
        <v>0</v>
      </c>
      <c r="BY125" s="61">
        <f>IF(COUNTIF(Setup_Hierarchy!$J$69:$IV$69,"="&amp;$K125)&lt;&gt;0,$L125,0)</f>
        <v>0</v>
      </c>
      <c r="BZ125" s="61">
        <f>IF(COUNTIF(Setup_Hierarchy!$J$70:$IV$70,"="&amp;$K125)&lt;&gt;0,$L125,0)</f>
        <v>0</v>
      </c>
      <c r="CA125" s="61">
        <f>IF(COUNTIF(Setup_Hierarchy!$J$71:$IV$71,"="&amp;$K125)&lt;&gt;0,$L125,0)</f>
        <v>0</v>
      </c>
      <c r="CB125" s="61">
        <f>IF(COUNTIF(Setup_Hierarchy!$J$72:$IV$72,"="&amp;$K125)&lt;&gt;0,$L125,0)</f>
        <v>-270.22000000000003</v>
      </c>
      <c r="CC125" s="61">
        <f>IF(COUNTIF(Setup_Hierarchy!$J$73:$IV$73,"="&amp;$K125)&lt;&gt;0,$L125,0)</f>
        <v>-270.22000000000003</v>
      </c>
      <c r="CD125" s="61">
        <f>IF(COUNTIF(Setup_Hierarchy!$J$74:$IV$74,"="&amp;$K125)&lt;&gt;0,$L125,0)</f>
        <v>0</v>
      </c>
      <c r="CE125" s="61">
        <f>IF(COUNTIF(Setup_Hierarchy!$J$75:$IV$75,"="&amp;$K125)&lt;&gt;0,$L125,0)</f>
        <v>0</v>
      </c>
      <c r="CF125" s="61">
        <f>IF(COUNTIF(Setup_Hierarchy!$J$76:$IV$76,"="&amp;$K125)&lt;&gt;0,$L125,0)</f>
        <v>0</v>
      </c>
      <c r="CG125" s="61">
        <f>IF(COUNTIF(Setup_Hierarchy!$J$77:$IV$77,"="&amp;$K125)&lt;&gt;0,$L125,0)</f>
        <v>0</v>
      </c>
      <c r="CH125" s="61">
        <f>IF(COUNTIF(Setup_Hierarchy!$J$78:$IV$78,"="&amp;$K125)&lt;&gt;0,$L125,0)</f>
        <v>0</v>
      </c>
      <c r="CI125" s="61">
        <f>IF(COUNTIF(Setup_Hierarchy!$J$79:$IV$79,"="&amp;$K125)&lt;&gt;0,$L125,0)</f>
        <v>0</v>
      </c>
      <c r="CJ125" s="61">
        <f>IF(COUNTIF(Setup_Hierarchy!$J$80:$IV$80,"="&amp;$K125)&lt;&gt;0,$L125,0)</f>
        <v>0</v>
      </c>
      <c r="CK125" s="61">
        <f>IF(COUNTIF(Setup_Hierarchy!$J$81:$IV$81,"="&amp;$K125)&lt;&gt;0,$L125,0)</f>
        <v>0</v>
      </c>
      <c r="CL125" s="61">
        <f>IF(COUNTIF(Setup_Hierarchy!$J$82:$IV$82,"="&amp;$K125)&lt;&gt;0,$L125,0)</f>
        <v>0</v>
      </c>
      <c r="CM125" s="61">
        <f>IF(COUNTIF(Setup_Hierarchy!$J$83:$IV$83,"="&amp;$K125)&lt;&gt;0,$L125,0)</f>
        <v>0</v>
      </c>
      <c r="CN125" s="61">
        <f>IF(COUNTIF(Setup_Hierarchy!$J$84:$IV$84,"="&amp;$K125)&lt;&gt;0,$L125,0)</f>
        <v>0</v>
      </c>
      <c r="CO125" s="61">
        <f>IF(COUNTIF(Setup_Hierarchy!$J$85:$IV$85,"="&amp;$K125)&lt;&gt;0,$L125,0)</f>
        <v>0</v>
      </c>
      <c r="CP125" s="61">
        <f>IF(COUNTIF(Setup_Hierarchy!$J$86:$IV$86,"="&amp;$K125)&lt;&gt;0,$L125,0)</f>
        <v>0</v>
      </c>
      <c r="CQ125" s="61">
        <f>IF(COUNTIF(Setup_Hierarchy!$J$87:$IV$87,"="&amp;$K125)&lt;&gt;0,$L125,0)</f>
        <v>0</v>
      </c>
      <c r="CR125" s="61">
        <f>IF(COUNTIF(Setup_Hierarchy!$J$88:$IV$88,"="&amp;$K125)&lt;&gt;0,$L125,0)</f>
        <v>0</v>
      </c>
      <c r="CS125" s="61">
        <f>IF(COUNTIF(Setup_Hierarchy!$J$89:$IV$89,"="&amp;$K125)&lt;&gt;0,$L125,0)</f>
        <v>0</v>
      </c>
      <c r="CT125" s="61">
        <f>IF(COUNTIF(Setup_Hierarchy!$J$90:$IV$90,"="&amp;$K125)&lt;&gt;0,$L125,0)</f>
        <v>0</v>
      </c>
      <c r="CU125" s="61">
        <f>IF(COUNTIF(Setup_Hierarchy!$J$91:$IV$91,"="&amp;$K125)&lt;&gt;0,$L125,0)</f>
        <v>0</v>
      </c>
      <c r="CV125" s="61">
        <f>IF(COUNTIF(Setup_Hierarchy!$J$92:$IV$92,"="&amp;$K125)&lt;&gt;0,$L125,0)</f>
        <v>0</v>
      </c>
      <c r="CW125" s="61">
        <f>IF(COUNTIF(Setup_Hierarchy!$J$93:$IV$93,"="&amp;$K125)&lt;&gt;0,$L125,0)</f>
        <v>0</v>
      </c>
      <c r="CX125" s="61">
        <f>IF(COUNTIF(Setup_Hierarchy!$J$94:$IV$94,"="&amp;$K125)&lt;&gt;0,$L125,0)</f>
        <v>0</v>
      </c>
      <c r="CY125" s="61">
        <f>IF(COUNTIF(Setup_Hierarchy!$J$95:$IV$95,"="&amp;$K125)&lt;&gt;0,$L125,0)</f>
        <v>0</v>
      </c>
      <c r="CZ125" s="61">
        <f>IF(COUNTIF(Setup_Hierarchy!$J$96:$IV$96,"="&amp;$K125)&lt;&gt;0,$L125,0)</f>
        <v>0</v>
      </c>
      <c r="DA125" s="61">
        <f>IF(COUNTIF(Setup_Hierarchy!$J$97:$IV$97,"="&amp;$K125)&lt;&gt;0,$L125,0)</f>
        <v>0</v>
      </c>
      <c r="DB125" s="61">
        <f>IF(COUNTIF(Setup_Hierarchy!$J$98:$IV$98,"="&amp;$K125)&lt;&gt;0,$L125,0)</f>
        <v>0</v>
      </c>
      <c r="DC125" s="61">
        <f>IF(COUNTIF(Setup_Hierarchy!$J$99:$IV$99,"="&amp;$K125)&lt;&gt;0,$L125,0)</f>
        <v>0</v>
      </c>
      <c r="DD125" s="61">
        <f>IF(COUNTIF(Setup_Hierarchy!$J$100:$IV$100,"="&amp;$K125)&lt;&gt;0,$L125,0)</f>
        <v>0</v>
      </c>
      <c r="DE125" s="61">
        <f>IF(COUNTIF(Setup_Hierarchy!$J$101:$IV$101,"="&amp;$K125)&lt;&gt;0,$L125,0)</f>
        <v>0</v>
      </c>
      <c r="DF125" s="61">
        <f>IF(COUNTIF(Setup_Hierarchy!$J$102:$IV$102,"="&amp;$K125)&lt;&gt;0,$L125,0)</f>
        <v>0</v>
      </c>
      <c r="DG125" s="61">
        <f>IF(COUNTIF(Setup_Hierarchy!$J$103:$IV$103,"="&amp;$K125)&lt;&gt;0,$L125,0)</f>
        <v>0</v>
      </c>
      <c r="DH125" s="61">
        <f>IF(COUNTIF(Setup_Hierarchy!$J$104:$IV$104,"="&amp;$K125)&lt;&gt;0,$L125,0)</f>
        <v>0</v>
      </c>
      <c r="DI125" s="61">
        <f>IF(COUNTIF(Setup_Hierarchy!$J$105:$IV$105,"="&amp;$K125)&lt;&gt;0,$L125,0)</f>
        <v>0</v>
      </c>
      <c r="DJ125" s="61">
        <f>IF(COUNTIF(Setup_Hierarchy!$J$106:$IV$106,"="&amp;$K125)&lt;&gt;0,$L125,0)</f>
        <v>0</v>
      </c>
      <c r="DK125" s="61">
        <f>IF(COUNTIF(Setup_Hierarchy!$J$107:$IV$107,"="&amp;$K125)&lt;&gt;0,$L125,0)</f>
        <v>0</v>
      </c>
      <c r="DL125" s="61">
        <f>IF(COUNTIF(Setup_Hierarchy!$J$108:$IV$108,"="&amp;$K125)&lt;&gt;0,$L125,0)</f>
        <v>0</v>
      </c>
      <c r="DM125" s="61">
        <f>IF(COUNTIF(Setup_Hierarchy!$J$109:$IV$109,"="&amp;$K125)&lt;&gt;0,$L125,0)</f>
        <v>0</v>
      </c>
      <c r="DN125" s="61">
        <f>IF(COUNTIF(Setup_Hierarchy!$J$110:$IV$110,"="&amp;$K125)&lt;&gt;0,$L125,0)</f>
        <v>0</v>
      </c>
      <c r="DO125" s="61">
        <f>IF(COUNTIF(Setup_Hierarchy!$J$111:$IV$111,"="&amp;$K125)&lt;&gt;0,$L125,0)</f>
        <v>0</v>
      </c>
      <c r="DP125" s="61">
        <f>IF(COUNTIF(Setup_Hierarchy!$J$112:$IV$112,"="&amp;$K125)&lt;&gt;0,$L125,0)</f>
        <v>0</v>
      </c>
      <c r="DQ125" s="61">
        <f>IF(COUNTIF(Setup_Hierarchy!$J$113:$IV$113,"="&amp;$K125)&lt;&gt;0,$L125,0)</f>
        <v>0</v>
      </c>
      <c r="DR125" s="61">
        <f>IF(COUNTIF(Setup_Hierarchy!$J$114:$IV$114,"="&amp;$K125)&lt;&gt;0,$L125,0)</f>
        <v>0</v>
      </c>
      <c r="DS125" s="61">
        <f>IF(COUNTIF(Setup_Hierarchy!$J$115:$IV$115,"="&amp;$K125)&lt;&gt;0,$L125,0)</f>
        <v>0</v>
      </c>
      <c r="DT125" s="61">
        <f>IF(COUNTIF(Setup_Hierarchy!$J$116:$IV$116,"="&amp;$K125)&lt;&gt;0,$L125,0)</f>
        <v>0</v>
      </c>
    </row>
    <row r="126" spans="2:124" x14ac:dyDescent="0.2">
      <c r="B126" t="s">
        <v>43</v>
      </c>
      <c r="C126">
        <v>76</v>
      </c>
      <c r="D126" t="s">
        <v>16</v>
      </c>
      <c r="E126" t="s">
        <v>369</v>
      </c>
      <c r="F126" t="s">
        <v>532</v>
      </c>
      <c r="G126" t="s">
        <v>25</v>
      </c>
      <c r="H126" t="s">
        <v>10</v>
      </c>
      <c r="I126">
        <v>0.551145</v>
      </c>
      <c r="J126">
        <v>0.45909800000000001</v>
      </c>
      <c r="K126">
        <v>628</v>
      </c>
      <c r="L126">
        <v>-1770.36</v>
      </c>
      <c r="M126" s="61">
        <f>IF(COUNTIF(Setup_Hierarchy!$J$5:$IV$5,"="&amp;$K126)&lt;&gt;0,$L126,0)</f>
        <v>-1770.36</v>
      </c>
      <c r="N126" s="61">
        <f>IF(COUNTIF(Setup_Hierarchy!$J$6:$IV$6,"="&amp;$K126)&lt;&gt;0,$L126,0)</f>
        <v>-1770.36</v>
      </c>
      <c r="O126" s="61">
        <f>IF(COUNTIF(Setup_Hierarchy!$J$7:$IV$7,"="&amp;$K126)&lt;&gt;0,$L126,0)</f>
        <v>-1770.36</v>
      </c>
      <c r="P126" s="61">
        <f>IF(COUNTIF(Setup_Hierarchy!$J$8:$IV$8,"="&amp;$K126)&lt;&gt;0,$L126,0)</f>
        <v>0</v>
      </c>
      <c r="Q126" s="61">
        <f>IF(COUNTIF(Setup_Hierarchy!$J$9:$IV$9,"="&amp;$K126)&lt;&gt;0,$L126,0)</f>
        <v>0</v>
      </c>
      <c r="R126" s="61">
        <f>IF(COUNTIF(Setup_Hierarchy!$J$10:$IV$10,"="&amp;$K126)&lt;&gt;0,$L126,0)</f>
        <v>0</v>
      </c>
      <c r="S126" s="61">
        <f>IF(COUNTIF(Setup_Hierarchy!$J$11:$IV$11,"="&amp;$K126)&lt;&gt;0,$L126,0)</f>
        <v>0</v>
      </c>
      <c r="T126" s="61">
        <f>IF(COUNTIF(Setup_Hierarchy!$J$12:$IV$12,"="&amp;$K126)&lt;&gt;0,$L126,0)</f>
        <v>0</v>
      </c>
      <c r="U126" s="61">
        <f>IF(COUNTIF(Setup_Hierarchy!$J$13:$IV$13,"="&amp;$K126)&lt;&gt;0,$L126,0)</f>
        <v>0</v>
      </c>
      <c r="V126" s="61">
        <f>IF(COUNTIF(Setup_Hierarchy!$J$14:$IV$14,"="&amp;$K126)&lt;&gt;0,$L126,0)</f>
        <v>0</v>
      </c>
      <c r="W126" s="61">
        <f>IF(COUNTIF(Setup_Hierarchy!$J$15:$IV$15,"="&amp;$K126)&lt;&gt;0,$L126,0)</f>
        <v>0</v>
      </c>
      <c r="X126" s="61">
        <f>IF(COUNTIF(Setup_Hierarchy!$J$16:$IV$16,"="&amp;$K126)&lt;&gt;0,$L126,0)</f>
        <v>0</v>
      </c>
      <c r="Y126" s="61">
        <f>IF(COUNTIF(Setup_Hierarchy!$J$17:$IV$17,"="&amp;$K126)&lt;&gt;0,$L126,0)</f>
        <v>0</v>
      </c>
      <c r="Z126" s="61">
        <f>IF(COUNTIF(Setup_Hierarchy!$J$18:$IV$18,"="&amp;$K126)&lt;&gt;0,$L126,0)</f>
        <v>0</v>
      </c>
      <c r="AA126" s="61">
        <f>IF(COUNTIF(Setup_Hierarchy!$J$19:$IV$19,"="&amp;$K126)&lt;&gt;0,$L126,0)</f>
        <v>0</v>
      </c>
      <c r="AB126" s="61">
        <f>IF(COUNTIF(Setup_Hierarchy!$J$20:$IV$20,"="&amp;$K126)&lt;&gt;0,$L126,0)</f>
        <v>0</v>
      </c>
      <c r="AC126" s="61">
        <f>IF(COUNTIF(Setup_Hierarchy!$J$21:$IV$21,"="&amp;$K126)&lt;&gt;0,$L126,0)</f>
        <v>0</v>
      </c>
      <c r="AD126" s="61">
        <f>IF(COUNTIF(Setup_Hierarchy!$J$22:$IV$22,"="&amp;$K126)&lt;&gt;0,$L126,0)</f>
        <v>0</v>
      </c>
      <c r="AE126" s="61">
        <f>IF(COUNTIF(Setup_Hierarchy!$J$23:$IV$23,"="&amp;$K126)&lt;&gt;0,$L126,0)</f>
        <v>0</v>
      </c>
      <c r="AF126" s="61">
        <f>IF(COUNTIF(Setup_Hierarchy!$J$24:$IV$24,"="&amp;$K126)&lt;&gt;0,$L126,0)</f>
        <v>0</v>
      </c>
      <c r="AG126" s="61">
        <f>IF(COUNTIF(Setup_Hierarchy!$J$25:$IV$25,"="&amp;$K126)&lt;&gt;0,$L126,0)</f>
        <v>0</v>
      </c>
      <c r="AH126" s="61">
        <f>IF(COUNTIF(Setup_Hierarchy!$J$26:$IV$26,"="&amp;$K126)&lt;&gt;0,$L126,0)</f>
        <v>0</v>
      </c>
      <c r="AI126" s="61">
        <f>IF(COUNTIF(Setup_Hierarchy!$J$27:$IV$27,"="&amp;$K126)&lt;&gt;0,$L126,0)</f>
        <v>0</v>
      </c>
      <c r="AJ126" s="61">
        <f>IF(COUNTIF(Setup_Hierarchy!$J$28:$IV$28,"="&amp;$K126)&lt;&gt;0,$L126,0)</f>
        <v>0</v>
      </c>
      <c r="AK126" s="61">
        <f>IF(COUNTIF(Setup_Hierarchy!$J$29:$IV$29,"="&amp;$K126)&lt;&gt;0,$L126,0)</f>
        <v>0</v>
      </c>
      <c r="AL126" s="61">
        <f>IF(COUNTIF(Setup_Hierarchy!$J$30:$IV$30,"="&amp;$K126)&lt;&gt;0,$L126,0)</f>
        <v>0</v>
      </c>
      <c r="AM126" s="61">
        <f>IF(COUNTIF(Setup_Hierarchy!$J$31:$IV$31,"="&amp;$K126)&lt;&gt;0,$L126,0)</f>
        <v>0</v>
      </c>
      <c r="AN126" s="61">
        <f>IF(COUNTIF(Setup_Hierarchy!$J$32:$IV$32,"="&amp;$K126)&lt;&gt;0,$L126,0)</f>
        <v>0</v>
      </c>
      <c r="AO126" s="61">
        <f>IF(COUNTIF(Setup_Hierarchy!$J$33:$IV$33,"="&amp;$K126)&lt;&gt;0,$L126,0)</f>
        <v>0</v>
      </c>
      <c r="AP126" s="61">
        <f>IF(COUNTIF(Setup_Hierarchy!$J$34:$IV$34,"="&amp;$K126)&lt;&gt;0,$L126,0)</f>
        <v>0</v>
      </c>
      <c r="AQ126" s="61">
        <f>IF(COUNTIF(Setup_Hierarchy!$J$35:$IV$35,"="&amp;$K126)&lt;&gt;0,$L126,0)</f>
        <v>0</v>
      </c>
      <c r="AR126" s="61">
        <f>IF(COUNTIF(Setup_Hierarchy!$J$36:$IV$36,"="&amp;$K126)&lt;&gt;0,$L126,0)</f>
        <v>0</v>
      </c>
      <c r="AS126" s="61">
        <f>IF(COUNTIF(Setup_Hierarchy!$J$37:$IV$37,"="&amp;$K126)&lt;&gt;0,$L126,0)</f>
        <v>0</v>
      </c>
      <c r="AT126" s="61">
        <f>IF(COUNTIF(Setup_Hierarchy!$J$38:$IV$38,"="&amp;$K126)&lt;&gt;0,$L126,0)</f>
        <v>0</v>
      </c>
      <c r="AU126" s="61">
        <f>IF(COUNTIF(Setup_Hierarchy!$J$39:$IV$39,"="&amp;$K126)&lt;&gt;0,$L126,0)</f>
        <v>0</v>
      </c>
      <c r="AV126" s="61">
        <f>IF(COUNTIF(Setup_Hierarchy!$J$40:$IV$40,"="&amp;$K126)&lt;&gt;0,$L126,0)</f>
        <v>0</v>
      </c>
      <c r="AW126" s="61">
        <f>IF(COUNTIF(Setup_Hierarchy!$J$41:$IV$41,"="&amp;$K126)&lt;&gt;0,$L126,0)</f>
        <v>0</v>
      </c>
      <c r="AX126" s="61">
        <f>IF(COUNTIF(Setup_Hierarchy!$J$42:$IV$42,"="&amp;$K126)&lt;&gt;0,$L126,0)</f>
        <v>0</v>
      </c>
      <c r="AY126" s="61">
        <f>IF(COUNTIF(Setup_Hierarchy!$J$43:$IV$43,"="&amp;$K126)&lt;&gt;0,$L126,0)</f>
        <v>0</v>
      </c>
      <c r="AZ126" s="61">
        <f>IF(COUNTIF(Setup_Hierarchy!$J$44:$IV$44,"="&amp;$K126)&lt;&gt;0,$L126,0)</f>
        <v>0</v>
      </c>
      <c r="BA126" s="61">
        <f>IF(COUNTIF(Setup_Hierarchy!$J$45:$IV$45,"="&amp;$K126)&lt;&gt;0,$L126,0)</f>
        <v>0</v>
      </c>
      <c r="BB126" s="61">
        <f>IF(COUNTIF(Setup_Hierarchy!$J$46:$IV$46,"="&amp;$K126)&lt;&gt;0,$L126,0)</f>
        <v>0</v>
      </c>
      <c r="BC126" s="61">
        <f>IF(COUNTIF(Setup_Hierarchy!$J$47:$IV$47,"="&amp;$K126)&lt;&gt;0,$L126,0)</f>
        <v>0</v>
      </c>
      <c r="BD126" s="61">
        <f>IF(COUNTIF(Setup_Hierarchy!$J$48:$IV$48,"="&amp;$K126)&lt;&gt;0,$L126,0)</f>
        <v>0</v>
      </c>
      <c r="BE126" s="61">
        <f>IF(COUNTIF(Setup_Hierarchy!$J$49:$IV$49,"="&amp;$K126)&lt;&gt;0,$L126,0)</f>
        <v>0</v>
      </c>
      <c r="BF126" s="61">
        <f>IF(COUNTIF(Setup_Hierarchy!$J$50:$IV$50,"="&amp;$K126)&lt;&gt;0,$L126,0)</f>
        <v>0</v>
      </c>
      <c r="BG126" s="61">
        <f>IF(COUNTIF(Setup_Hierarchy!$J$51:$IV$51,"="&amp;$K126)&lt;&gt;0,$L126,0)</f>
        <v>-1770.36</v>
      </c>
      <c r="BH126" s="61">
        <f>IF(COUNTIF(Setup_Hierarchy!$J$52:$IV$52,"="&amp;$K126)&lt;&gt;0,$L126,0)</f>
        <v>0</v>
      </c>
      <c r="BI126" s="61">
        <f>IF(COUNTIF(Setup_Hierarchy!$J$53:$IV$53,"="&amp;$K126)&lt;&gt;0,$L126,0)</f>
        <v>0</v>
      </c>
      <c r="BJ126" s="61">
        <f>IF(COUNTIF(Setup_Hierarchy!$J$54:$IV$54,"="&amp;$K126)&lt;&gt;0,$L126,0)</f>
        <v>0</v>
      </c>
      <c r="BK126" s="61">
        <f>IF(COUNTIF(Setup_Hierarchy!$J$55:$IV$55,"="&amp;$K126)&lt;&gt;0,$L126,0)</f>
        <v>0</v>
      </c>
      <c r="BL126" s="61">
        <f>IF(COUNTIF(Setup_Hierarchy!$J$56:$IV$56,"="&amp;$K126)&lt;&gt;0,$L126,0)</f>
        <v>0</v>
      </c>
      <c r="BM126" s="61">
        <f>IF(COUNTIF(Setup_Hierarchy!$J$57:$IV$57,"="&amp;$K126)&lt;&gt;0,$L126,0)</f>
        <v>0</v>
      </c>
      <c r="BN126" s="61">
        <f>IF(COUNTIF(Setup_Hierarchy!$J$58:$IV$58,"="&amp;$K126)&lt;&gt;0,$L126,0)</f>
        <v>0</v>
      </c>
      <c r="BO126" s="61">
        <f>IF(COUNTIF(Setup_Hierarchy!$J$59:$IV$59,"="&amp;$K126)&lt;&gt;0,$L126,0)</f>
        <v>-1770.36</v>
      </c>
      <c r="BP126" s="61">
        <f>IF(COUNTIF(Setup_Hierarchy!$J$60:$IV$60,"="&amp;$K126)&lt;&gt;0,$L126,0)</f>
        <v>0</v>
      </c>
      <c r="BQ126" s="61">
        <f>IF(COUNTIF(Setup_Hierarchy!$J$61:$IV$61,"="&amp;$K126)&lt;&gt;0,$L126,0)</f>
        <v>0</v>
      </c>
      <c r="BR126" s="61">
        <f>IF(COUNTIF(Setup_Hierarchy!$J$62:$IV$62,"="&amp;$K126)&lt;&gt;0,$L126,0)</f>
        <v>0</v>
      </c>
      <c r="BS126" s="61">
        <f>IF(COUNTIF(Setup_Hierarchy!$J$63:$IV$63,"="&amp;$K126)&lt;&gt;0,$L126,0)</f>
        <v>0</v>
      </c>
      <c r="BT126" s="61">
        <f>IF(COUNTIF(Setup_Hierarchy!$J$64:$IV$64,"="&amp;$K126)&lt;&gt;0,$L126,0)</f>
        <v>0</v>
      </c>
      <c r="BU126" s="61">
        <f>IF(COUNTIF(Setup_Hierarchy!$J$65:$IV$65,"="&amp;$K126)&lt;&gt;0,$L126,0)</f>
        <v>0</v>
      </c>
      <c r="BV126" s="61">
        <f>IF(COUNTIF(Setup_Hierarchy!$J$66:$IV$66,"="&amp;$K126)&lt;&gt;0,$L126,0)</f>
        <v>0</v>
      </c>
      <c r="BW126" s="61">
        <f>IF(COUNTIF(Setup_Hierarchy!$J$67:$IV$67,"="&amp;$K126)&lt;&gt;0,$L126,0)</f>
        <v>0</v>
      </c>
      <c r="BX126" s="61">
        <f>IF(COUNTIF(Setup_Hierarchy!$J$68:$IV$68,"="&amp;$K126)&lt;&gt;0,$L126,0)</f>
        <v>0</v>
      </c>
      <c r="BY126" s="61">
        <f>IF(COUNTIF(Setup_Hierarchy!$J$69:$IV$69,"="&amp;$K126)&lt;&gt;0,$L126,0)</f>
        <v>0</v>
      </c>
      <c r="BZ126" s="61">
        <f>IF(COUNTIF(Setup_Hierarchy!$J$70:$IV$70,"="&amp;$K126)&lt;&gt;0,$L126,0)</f>
        <v>0</v>
      </c>
      <c r="CA126" s="61">
        <f>IF(COUNTIF(Setup_Hierarchy!$J$71:$IV$71,"="&amp;$K126)&lt;&gt;0,$L126,0)</f>
        <v>0</v>
      </c>
      <c r="CB126" s="61">
        <f>IF(COUNTIF(Setup_Hierarchy!$J$72:$IV$72,"="&amp;$K126)&lt;&gt;0,$L126,0)</f>
        <v>0</v>
      </c>
      <c r="CC126" s="61">
        <f>IF(COUNTIF(Setup_Hierarchy!$J$73:$IV$73,"="&amp;$K126)&lt;&gt;0,$L126,0)</f>
        <v>0</v>
      </c>
      <c r="CD126" s="61">
        <f>IF(COUNTIF(Setup_Hierarchy!$J$74:$IV$74,"="&amp;$K126)&lt;&gt;0,$L126,0)</f>
        <v>0</v>
      </c>
      <c r="CE126" s="61">
        <f>IF(COUNTIF(Setup_Hierarchy!$J$75:$IV$75,"="&amp;$K126)&lt;&gt;0,$L126,0)</f>
        <v>-1770.36</v>
      </c>
      <c r="CF126" s="61">
        <f>IF(COUNTIF(Setup_Hierarchy!$J$76:$IV$76,"="&amp;$K126)&lt;&gt;0,$L126,0)</f>
        <v>-1770.36</v>
      </c>
      <c r="CG126" s="61">
        <f>IF(COUNTIF(Setup_Hierarchy!$J$77:$IV$77,"="&amp;$K126)&lt;&gt;0,$L126,0)</f>
        <v>0</v>
      </c>
      <c r="CH126" s="61">
        <f>IF(COUNTIF(Setup_Hierarchy!$J$78:$IV$78,"="&amp;$K126)&lt;&gt;0,$L126,0)</f>
        <v>0</v>
      </c>
      <c r="CI126" s="61">
        <f>IF(COUNTIF(Setup_Hierarchy!$J$79:$IV$79,"="&amp;$K126)&lt;&gt;0,$L126,0)</f>
        <v>0</v>
      </c>
      <c r="CJ126" s="61">
        <f>IF(COUNTIF(Setup_Hierarchy!$J$80:$IV$80,"="&amp;$K126)&lt;&gt;0,$L126,0)</f>
        <v>0</v>
      </c>
      <c r="CK126" s="61">
        <f>IF(COUNTIF(Setup_Hierarchy!$J$81:$IV$81,"="&amp;$K126)&lt;&gt;0,$L126,0)</f>
        <v>0</v>
      </c>
      <c r="CL126" s="61">
        <f>IF(COUNTIF(Setup_Hierarchy!$J$82:$IV$82,"="&amp;$K126)&lt;&gt;0,$L126,0)</f>
        <v>0</v>
      </c>
      <c r="CM126" s="61">
        <f>IF(COUNTIF(Setup_Hierarchy!$J$83:$IV$83,"="&amp;$K126)&lt;&gt;0,$L126,0)</f>
        <v>0</v>
      </c>
      <c r="CN126" s="61">
        <f>IF(COUNTIF(Setup_Hierarchy!$J$84:$IV$84,"="&amp;$K126)&lt;&gt;0,$L126,0)</f>
        <v>0</v>
      </c>
      <c r="CO126" s="61">
        <f>IF(COUNTIF(Setup_Hierarchy!$J$85:$IV$85,"="&amp;$K126)&lt;&gt;0,$L126,0)</f>
        <v>0</v>
      </c>
      <c r="CP126" s="61">
        <f>IF(COUNTIF(Setup_Hierarchy!$J$86:$IV$86,"="&amp;$K126)&lt;&gt;0,$L126,0)</f>
        <v>0</v>
      </c>
      <c r="CQ126" s="61">
        <f>IF(COUNTIF(Setup_Hierarchy!$J$87:$IV$87,"="&amp;$K126)&lt;&gt;0,$L126,0)</f>
        <v>0</v>
      </c>
      <c r="CR126" s="61">
        <f>IF(COUNTIF(Setup_Hierarchy!$J$88:$IV$88,"="&amp;$K126)&lt;&gt;0,$L126,0)</f>
        <v>0</v>
      </c>
      <c r="CS126" s="61">
        <f>IF(COUNTIF(Setup_Hierarchy!$J$89:$IV$89,"="&amp;$K126)&lt;&gt;0,$L126,0)</f>
        <v>0</v>
      </c>
      <c r="CT126" s="61">
        <f>IF(COUNTIF(Setup_Hierarchy!$J$90:$IV$90,"="&amp;$K126)&lt;&gt;0,$L126,0)</f>
        <v>0</v>
      </c>
      <c r="CU126" s="61">
        <f>IF(COUNTIF(Setup_Hierarchy!$J$91:$IV$91,"="&amp;$K126)&lt;&gt;0,$L126,0)</f>
        <v>0</v>
      </c>
      <c r="CV126" s="61">
        <f>IF(COUNTIF(Setup_Hierarchy!$J$92:$IV$92,"="&amp;$K126)&lt;&gt;0,$L126,0)</f>
        <v>0</v>
      </c>
      <c r="CW126" s="61">
        <f>IF(COUNTIF(Setup_Hierarchy!$J$93:$IV$93,"="&amp;$K126)&lt;&gt;0,$L126,0)</f>
        <v>0</v>
      </c>
      <c r="CX126" s="61">
        <f>IF(COUNTIF(Setup_Hierarchy!$J$94:$IV$94,"="&amp;$K126)&lt;&gt;0,$L126,0)</f>
        <v>0</v>
      </c>
      <c r="CY126" s="61">
        <f>IF(COUNTIF(Setup_Hierarchy!$J$95:$IV$95,"="&amp;$K126)&lt;&gt;0,$L126,0)</f>
        <v>0</v>
      </c>
      <c r="CZ126" s="61">
        <f>IF(COUNTIF(Setup_Hierarchy!$J$96:$IV$96,"="&amp;$K126)&lt;&gt;0,$L126,0)</f>
        <v>0</v>
      </c>
      <c r="DA126" s="61">
        <f>IF(COUNTIF(Setup_Hierarchy!$J$97:$IV$97,"="&amp;$K126)&lt;&gt;0,$L126,0)</f>
        <v>0</v>
      </c>
      <c r="DB126" s="61">
        <f>IF(COUNTIF(Setup_Hierarchy!$J$98:$IV$98,"="&amp;$K126)&lt;&gt;0,$L126,0)</f>
        <v>0</v>
      </c>
      <c r="DC126" s="61">
        <f>IF(COUNTIF(Setup_Hierarchy!$J$99:$IV$99,"="&amp;$K126)&lt;&gt;0,$L126,0)</f>
        <v>0</v>
      </c>
      <c r="DD126" s="61">
        <f>IF(COUNTIF(Setup_Hierarchy!$J$100:$IV$100,"="&amp;$K126)&lt;&gt;0,$L126,0)</f>
        <v>0</v>
      </c>
      <c r="DE126" s="61">
        <f>IF(COUNTIF(Setup_Hierarchy!$J$101:$IV$101,"="&amp;$K126)&lt;&gt;0,$L126,0)</f>
        <v>0</v>
      </c>
      <c r="DF126" s="61">
        <f>IF(COUNTIF(Setup_Hierarchy!$J$102:$IV$102,"="&amp;$K126)&lt;&gt;0,$L126,0)</f>
        <v>0</v>
      </c>
      <c r="DG126" s="61">
        <f>IF(COUNTIF(Setup_Hierarchy!$J$103:$IV$103,"="&amp;$K126)&lt;&gt;0,$L126,0)</f>
        <v>0</v>
      </c>
      <c r="DH126" s="61">
        <f>IF(COUNTIF(Setup_Hierarchy!$J$104:$IV$104,"="&amp;$K126)&lt;&gt;0,$L126,0)</f>
        <v>0</v>
      </c>
      <c r="DI126" s="61">
        <f>IF(COUNTIF(Setup_Hierarchy!$J$105:$IV$105,"="&amp;$K126)&lt;&gt;0,$L126,0)</f>
        <v>0</v>
      </c>
      <c r="DJ126" s="61">
        <f>IF(COUNTIF(Setup_Hierarchy!$J$106:$IV$106,"="&amp;$K126)&lt;&gt;0,$L126,0)</f>
        <v>0</v>
      </c>
      <c r="DK126" s="61">
        <f>IF(COUNTIF(Setup_Hierarchy!$J$107:$IV$107,"="&amp;$K126)&lt;&gt;0,$L126,0)</f>
        <v>0</v>
      </c>
      <c r="DL126" s="61">
        <f>IF(COUNTIF(Setup_Hierarchy!$J$108:$IV$108,"="&amp;$K126)&lt;&gt;0,$L126,0)</f>
        <v>0</v>
      </c>
      <c r="DM126" s="61">
        <f>IF(COUNTIF(Setup_Hierarchy!$J$109:$IV$109,"="&amp;$K126)&lt;&gt;0,$L126,0)</f>
        <v>0</v>
      </c>
      <c r="DN126" s="61">
        <f>IF(COUNTIF(Setup_Hierarchy!$J$110:$IV$110,"="&amp;$K126)&lt;&gt;0,$L126,0)</f>
        <v>0</v>
      </c>
      <c r="DO126" s="61">
        <f>IF(COUNTIF(Setup_Hierarchy!$J$111:$IV$111,"="&amp;$K126)&lt;&gt;0,$L126,0)</f>
        <v>0</v>
      </c>
      <c r="DP126" s="61">
        <f>IF(COUNTIF(Setup_Hierarchy!$J$112:$IV$112,"="&amp;$K126)&lt;&gt;0,$L126,0)</f>
        <v>0</v>
      </c>
      <c r="DQ126" s="61">
        <f>IF(COUNTIF(Setup_Hierarchy!$J$113:$IV$113,"="&amp;$K126)&lt;&gt;0,$L126,0)</f>
        <v>0</v>
      </c>
      <c r="DR126" s="61">
        <f>IF(COUNTIF(Setup_Hierarchy!$J$114:$IV$114,"="&amp;$K126)&lt;&gt;0,$L126,0)</f>
        <v>0</v>
      </c>
      <c r="DS126" s="61">
        <f>IF(COUNTIF(Setup_Hierarchy!$J$115:$IV$115,"="&amp;$K126)&lt;&gt;0,$L126,0)</f>
        <v>0</v>
      </c>
      <c r="DT126" s="61">
        <f>IF(COUNTIF(Setup_Hierarchy!$J$116:$IV$116,"="&amp;$K126)&lt;&gt;0,$L126,0)</f>
        <v>0</v>
      </c>
    </row>
    <row r="127" spans="2:124" x14ac:dyDescent="0.2">
      <c r="B127" t="s">
        <v>43</v>
      </c>
      <c r="C127">
        <v>76</v>
      </c>
      <c r="D127" t="s">
        <v>16</v>
      </c>
      <c r="E127" t="s">
        <v>369</v>
      </c>
      <c r="F127" t="s">
        <v>532</v>
      </c>
      <c r="G127" t="s">
        <v>25</v>
      </c>
      <c r="H127" t="s">
        <v>10</v>
      </c>
      <c r="I127">
        <v>0.551145</v>
      </c>
      <c r="J127">
        <v>0.45909800000000001</v>
      </c>
      <c r="K127">
        <v>629</v>
      </c>
      <c r="L127">
        <v>-623.94000000000005</v>
      </c>
      <c r="M127" s="61">
        <f>IF(COUNTIF(Setup_Hierarchy!$J$5:$IV$5,"="&amp;$K127)&lt;&gt;0,$L127,0)</f>
        <v>-623.94000000000005</v>
      </c>
      <c r="N127" s="61">
        <f>IF(COUNTIF(Setup_Hierarchy!$J$6:$IV$6,"="&amp;$K127)&lt;&gt;0,$L127,0)</f>
        <v>-623.94000000000005</v>
      </c>
      <c r="O127" s="61">
        <f>IF(COUNTIF(Setup_Hierarchy!$J$7:$IV$7,"="&amp;$K127)&lt;&gt;0,$L127,0)</f>
        <v>-623.94000000000005</v>
      </c>
      <c r="P127" s="61">
        <f>IF(COUNTIF(Setup_Hierarchy!$J$8:$IV$8,"="&amp;$K127)&lt;&gt;0,$L127,0)</f>
        <v>0</v>
      </c>
      <c r="Q127" s="61">
        <f>IF(COUNTIF(Setup_Hierarchy!$J$9:$IV$9,"="&amp;$K127)&lt;&gt;0,$L127,0)</f>
        <v>0</v>
      </c>
      <c r="R127" s="61">
        <f>IF(COUNTIF(Setup_Hierarchy!$J$10:$IV$10,"="&amp;$K127)&lt;&gt;0,$L127,0)</f>
        <v>0</v>
      </c>
      <c r="S127" s="61">
        <f>IF(COUNTIF(Setup_Hierarchy!$J$11:$IV$11,"="&amp;$K127)&lt;&gt;0,$L127,0)</f>
        <v>0</v>
      </c>
      <c r="T127" s="61">
        <f>IF(COUNTIF(Setup_Hierarchy!$J$12:$IV$12,"="&amp;$K127)&lt;&gt;0,$L127,0)</f>
        <v>0</v>
      </c>
      <c r="U127" s="61">
        <f>IF(COUNTIF(Setup_Hierarchy!$J$13:$IV$13,"="&amp;$K127)&lt;&gt;0,$L127,0)</f>
        <v>0</v>
      </c>
      <c r="V127" s="61">
        <f>IF(COUNTIF(Setup_Hierarchy!$J$14:$IV$14,"="&amp;$K127)&lt;&gt;0,$L127,0)</f>
        <v>0</v>
      </c>
      <c r="W127" s="61">
        <f>IF(COUNTIF(Setup_Hierarchy!$J$15:$IV$15,"="&amp;$K127)&lt;&gt;0,$L127,0)</f>
        <v>0</v>
      </c>
      <c r="X127" s="61">
        <f>IF(COUNTIF(Setup_Hierarchy!$J$16:$IV$16,"="&amp;$K127)&lt;&gt;0,$L127,0)</f>
        <v>0</v>
      </c>
      <c r="Y127" s="61">
        <f>IF(COUNTIF(Setup_Hierarchy!$J$17:$IV$17,"="&amp;$K127)&lt;&gt;0,$L127,0)</f>
        <v>0</v>
      </c>
      <c r="Z127" s="61">
        <f>IF(COUNTIF(Setup_Hierarchy!$J$18:$IV$18,"="&amp;$K127)&lt;&gt;0,$L127,0)</f>
        <v>0</v>
      </c>
      <c r="AA127" s="61">
        <f>IF(COUNTIF(Setup_Hierarchy!$J$19:$IV$19,"="&amp;$K127)&lt;&gt;0,$L127,0)</f>
        <v>0</v>
      </c>
      <c r="AB127" s="61">
        <f>IF(COUNTIF(Setup_Hierarchy!$J$20:$IV$20,"="&amp;$K127)&lt;&gt;0,$L127,0)</f>
        <v>0</v>
      </c>
      <c r="AC127" s="61">
        <f>IF(COUNTIF(Setup_Hierarchy!$J$21:$IV$21,"="&amp;$K127)&lt;&gt;0,$L127,0)</f>
        <v>0</v>
      </c>
      <c r="AD127" s="61">
        <f>IF(COUNTIF(Setup_Hierarchy!$J$22:$IV$22,"="&amp;$K127)&lt;&gt;0,$L127,0)</f>
        <v>0</v>
      </c>
      <c r="AE127" s="61">
        <f>IF(COUNTIF(Setup_Hierarchy!$J$23:$IV$23,"="&amp;$K127)&lt;&gt;0,$L127,0)</f>
        <v>0</v>
      </c>
      <c r="AF127" s="61">
        <f>IF(COUNTIF(Setup_Hierarchy!$J$24:$IV$24,"="&amp;$K127)&lt;&gt;0,$L127,0)</f>
        <v>0</v>
      </c>
      <c r="AG127" s="61">
        <f>IF(COUNTIF(Setup_Hierarchy!$J$25:$IV$25,"="&amp;$K127)&lt;&gt;0,$L127,0)</f>
        <v>0</v>
      </c>
      <c r="AH127" s="61">
        <f>IF(COUNTIF(Setup_Hierarchy!$J$26:$IV$26,"="&amp;$K127)&lt;&gt;0,$L127,0)</f>
        <v>0</v>
      </c>
      <c r="AI127" s="61">
        <f>IF(COUNTIF(Setup_Hierarchy!$J$27:$IV$27,"="&amp;$K127)&lt;&gt;0,$L127,0)</f>
        <v>0</v>
      </c>
      <c r="AJ127" s="61">
        <f>IF(COUNTIF(Setup_Hierarchy!$J$28:$IV$28,"="&amp;$K127)&lt;&gt;0,$L127,0)</f>
        <v>0</v>
      </c>
      <c r="AK127" s="61">
        <f>IF(COUNTIF(Setup_Hierarchy!$J$29:$IV$29,"="&amp;$K127)&lt;&gt;0,$L127,0)</f>
        <v>0</v>
      </c>
      <c r="AL127" s="61">
        <f>IF(COUNTIF(Setup_Hierarchy!$J$30:$IV$30,"="&amp;$K127)&lt;&gt;0,$L127,0)</f>
        <v>0</v>
      </c>
      <c r="AM127" s="61">
        <f>IF(COUNTIF(Setup_Hierarchy!$J$31:$IV$31,"="&amp;$K127)&lt;&gt;0,$L127,0)</f>
        <v>0</v>
      </c>
      <c r="AN127" s="61">
        <f>IF(COUNTIF(Setup_Hierarchy!$J$32:$IV$32,"="&amp;$K127)&lt;&gt;0,$L127,0)</f>
        <v>0</v>
      </c>
      <c r="AO127" s="61">
        <f>IF(COUNTIF(Setup_Hierarchy!$J$33:$IV$33,"="&amp;$K127)&lt;&gt;0,$L127,0)</f>
        <v>0</v>
      </c>
      <c r="AP127" s="61">
        <f>IF(COUNTIF(Setup_Hierarchy!$J$34:$IV$34,"="&amp;$K127)&lt;&gt;0,$L127,0)</f>
        <v>0</v>
      </c>
      <c r="AQ127" s="61">
        <f>IF(COUNTIF(Setup_Hierarchy!$J$35:$IV$35,"="&amp;$K127)&lt;&gt;0,$L127,0)</f>
        <v>0</v>
      </c>
      <c r="AR127" s="61">
        <f>IF(COUNTIF(Setup_Hierarchy!$J$36:$IV$36,"="&amp;$K127)&lt;&gt;0,$L127,0)</f>
        <v>0</v>
      </c>
      <c r="AS127" s="61">
        <f>IF(COUNTIF(Setup_Hierarchy!$J$37:$IV$37,"="&amp;$K127)&lt;&gt;0,$L127,0)</f>
        <v>0</v>
      </c>
      <c r="AT127" s="61">
        <f>IF(COUNTIF(Setup_Hierarchy!$J$38:$IV$38,"="&amp;$K127)&lt;&gt;0,$L127,0)</f>
        <v>0</v>
      </c>
      <c r="AU127" s="61">
        <f>IF(COUNTIF(Setup_Hierarchy!$J$39:$IV$39,"="&amp;$K127)&lt;&gt;0,$L127,0)</f>
        <v>0</v>
      </c>
      <c r="AV127" s="61">
        <f>IF(COUNTIF(Setup_Hierarchy!$J$40:$IV$40,"="&amp;$K127)&lt;&gt;0,$L127,0)</f>
        <v>0</v>
      </c>
      <c r="AW127" s="61">
        <f>IF(COUNTIF(Setup_Hierarchy!$J$41:$IV$41,"="&amp;$K127)&lt;&gt;0,$L127,0)</f>
        <v>0</v>
      </c>
      <c r="AX127" s="61">
        <f>IF(COUNTIF(Setup_Hierarchy!$J$42:$IV$42,"="&amp;$K127)&lt;&gt;0,$L127,0)</f>
        <v>0</v>
      </c>
      <c r="AY127" s="61">
        <f>IF(COUNTIF(Setup_Hierarchy!$J$43:$IV$43,"="&amp;$K127)&lt;&gt;0,$L127,0)</f>
        <v>0</v>
      </c>
      <c r="AZ127" s="61">
        <f>IF(COUNTIF(Setup_Hierarchy!$J$44:$IV$44,"="&amp;$K127)&lt;&gt;0,$L127,0)</f>
        <v>0</v>
      </c>
      <c r="BA127" s="61">
        <f>IF(COUNTIF(Setup_Hierarchy!$J$45:$IV$45,"="&amp;$K127)&lt;&gt;0,$L127,0)</f>
        <v>0</v>
      </c>
      <c r="BB127" s="61">
        <f>IF(COUNTIF(Setup_Hierarchy!$J$46:$IV$46,"="&amp;$K127)&lt;&gt;0,$L127,0)</f>
        <v>0</v>
      </c>
      <c r="BC127" s="61">
        <f>IF(COUNTIF(Setup_Hierarchy!$J$47:$IV$47,"="&amp;$K127)&lt;&gt;0,$L127,0)</f>
        <v>0</v>
      </c>
      <c r="BD127" s="61">
        <f>IF(COUNTIF(Setup_Hierarchy!$J$48:$IV$48,"="&amp;$K127)&lt;&gt;0,$L127,0)</f>
        <v>0</v>
      </c>
      <c r="BE127" s="61">
        <f>IF(COUNTIF(Setup_Hierarchy!$J$49:$IV$49,"="&amp;$K127)&lt;&gt;0,$L127,0)</f>
        <v>0</v>
      </c>
      <c r="BF127" s="61">
        <f>IF(COUNTIF(Setup_Hierarchy!$J$50:$IV$50,"="&amp;$K127)&lt;&gt;0,$L127,0)</f>
        <v>0</v>
      </c>
      <c r="BG127" s="61">
        <f>IF(COUNTIF(Setup_Hierarchy!$J$51:$IV$51,"="&amp;$K127)&lt;&gt;0,$L127,0)</f>
        <v>-623.94000000000005</v>
      </c>
      <c r="BH127" s="61">
        <f>IF(COUNTIF(Setup_Hierarchy!$J$52:$IV$52,"="&amp;$K127)&lt;&gt;0,$L127,0)</f>
        <v>0</v>
      </c>
      <c r="BI127" s="61">
        <f>IF(COUNTIF(Setup_Hierarchy!$J$53:$IV$53,"="&amp;$K127)&lt;&gt;0,$L127,0)</f>
        <v>0</v>
      </c>
      <c r="BJ127" s="61">
        <f>IF(COUNTIF(Setup_Hierarchy!$J$54:$IV$54,"="&amp;$K127)&lt;&gt;0,$L127,0)</f>
        <v>0</v>
      </c>
      <c r="BK127" s="61">
        <f>IF(COUNTIF(Setup_Hierarchy!$J$55:$IV$55,"="&amp;$K127)&lt;&gt;0,$L127,0)</f>
        <v>0</v>
      </c>
      <c r="BL127" s="61">
        <f>IF(COUNTIF(Setup_Hierarchy!$J$56:$IV$56,"="&amp;$K127)&lt;&gt;0,$L127,0)</f>
        <v>0</v>
      </c>
      <c r="BM127" s="61">
        <f>IF(COUNTIF(Setup_Hierarchy!$J$57:$IV$57,"="&amp;$K127)&lt;&gt;0,$L127,0)</f>
        <v>0</v>
      </c>
      <c r="BN127" s="61">
        <f>IF(COUNTIF(Setup_Hierarchy!$J$58:$IV$58,"="&amp;$K127)&lt;&gt;0,$L127,0)</f>
        <v>0</v>
      </c>
      <c r="BO127" s="61">
        <f>IF(COUNTIF(Setup_Hierarchy!$J$59:$IV$59,"="&amp;$K127)&lt;&gt;0,$L127,0)</f>
        <v>-623.94000000000005</v>
      </c>
      <c r="BP127" s="61">
        <f>IF(COUNTIF(Setup_Hierarchy!$J$60:$IV$60,"="&amp;$K127)&lt;&gt;0,$L127,0)</f>
        <v>-623.94000000000005</v>
      </c>
      <c r="BQ127" s="61">
        <f>IF(COUNTIF(Setup_Hierarchy!$J$61:$IV$61,"="&amp;$K127)&lt;&gt;0,$L127,0)</f>
        <v>-623.94000000000005</v>
      </c>
      <c r="BR127" s="61">
        <f>IF(COUNTIF(Setup_Hierarchy!$J$62:$IV$62,"="&amp;$K127)&lt;&gt;0,$L127,0)</f>
        <v>0</v>
      </c>
      <c r="BS127" s="61">
        <f>IF(COUNTIF(Setup_Hierarchy!$J$63:$IV$63,"="&amp;$K127)&lt;&gt;0,$L127,0)</f>
        <v>0</v>
      </c>
      <c r="BT127" s="61">
        <f>IF(COUNTIF(Setup_Hierarchy!$J$64:$IV$64,"="&amp;$K127)&lt;&gt;0,$L127,0)</f>
        <v>0</v>
      </c>
      <c r="BU127" s="61">
        <f>IF(COUNTIF(Setup_Hierarchy!$J$65:$IV$65,"="&amp;$K127)&lt;&gt;0,$L127,0)</f>
        <v>0</v>
      </c>
      <c r="BV127" s="61">
        <f>IF(COUNTIF(Setup_Hierarchy!$J$66:$IV$66,"="&amp;$K127)&lt;&gt;0,$L127,0)</f>
        <v>0</v>
      </c>
      <c r="BW127" s="61">
        <f>IF(COUNTIF(Setup_Hierarchy!$J$67:$IV$67,"="&amp;$K127)&lt;&gt;0,$L127,0)</f>
        <v>0</v>
      </c>
      <c r="BX127" s="61">
        <f>IF(COUNTIF(Setup_Hierarchy!$J$68:$IV$68,"="&amp;$K127)&lt;&gt;0,$L127,0)</f>
        <v>0</v>
      </c>
      <c r="BY127" s="61">
        <f>IF(COUNTIF(Setup_Hierarchy!$J$69:$IV$69,"="&amp;$K127)&lt;&gt;0,$L127,0)</f>
        <v>0</v>
      </c>
      <c r="BZ127" s="61">
        <f>IF(COUNTIF(Setup_Hierarchy!$J$70:$IV$70,"="&amp;$K127)&lt;&gt;0,$L127,0)</f>
        <v>0</v>
      </c>
      <c r="CA127" s="61">
        <f>IF(COUNTIF(Setup_Hierarchy!$J$71:$IV$71,"="&amp;$K127)&lt;&gt;0,$L127,0)</f>
        <v>0</v>
      </c>
      <c r="CB127" s="61">
        <f>IF(COUNTIF(Setup_Hierarchy!$J$72:$IV$72,"="&amp;$K127)&lt;&gt;0,$L127,0)</f>
        <v>0</v>
      </c>
      <c r="CC127" s="61">
        <f>IF(COUNTIF(Setup_Hierarchy!$J$73:$IV$73,"="&amp;$K127)&lt;&gt;0,$L127,0)</f>
        <v>0</v>
      </c>
      <c r="CD127" s="61">
        <f>IF(COUNTIF(Setup_Hierarchy!$J$74:$IV$74,"="&amp;$K127)&lt;&gt;0,$L127,0)</f>
        <v>0</v>
      </c>
      <c r="CE127" s="61">
        <f>IF(COUNTIF(Setup_Hierarchy!$J$75:$IV$75,"="&amp;$K127)&lt;&gt;0,$L127,0)</f>
        <v>0</v>
      </c>
      <c r="CF127" s="61">
        <f>IF(COUNTIF(Setup_Hierarchy!$J$76:$IV$76,"="&amp;$K127)&lt;&gt;0,$L127,0)</f>
        <v>0</v>
      </c>
      <c r="CG127" s="61">
        <f>IF(COUNTIF(Setup_Hierarchy!$J$77:$IV$77,"="&amp;$K127)&lt;&gt;0,$L127,0)</f>
        <v>0</v>
      </c>
      <c r="CH127" s="61">
        <f>IF(COUNTIF(Setup_Hierarchy!$J$78:$IV$78,"="&amp;$K127)&lt;&gt;0,$L127,0)</f>
        <v>0</v>
      </c>
      <c r="CI127" s="61">
        <f>IF(COUNTIF(Setup_Hierarchy!$J$79:$IV$79,"="&amp;$K127)&lt;&gt;0,$L127,0)</f>
        <v>0</v>
      </c>
      <c r="CJ127" s="61">
        <f>IF(COUNTIF(Setup_Hierarchy!$J$80:$IV$80,"="&amp;$K127)&lt;&gt;0,$L127,0)</f>
        <v>0</v>
      </c>
      <c r="CK127" s="61">
        <f>IF(COUNTIF(Setup_Hierarchy!$J$81:$IV$81,"="&amp;$K127)&lt;&gt;0,$L127,0)</f>
        <v>0</v>
      </c>
      <c r="CL127" s="61">
        <f>IF(COUNTIF(Setup_Hierarchy!$J$82:$IV$82,"="&amp;$K127)&lt;&gt;0,$L127,0)</f>
        <v>0</v>
      </c>
      <c r="CM127" s="61">
        <f>IF(COUNTIF(Setup_Hierarchy!$J$83:$IV$83,"="&amp;$K127)&lt;&gt;0,$L127,0)</f>
        <v>0</v>
      </c>
      <c r="CN127" s="61">
        <f>IF(COUNTIF(Setup_Hierarchy!$J$84:$IV$84,"="&amp;$K127)&lt;&gt;0,$L127,0)</f>
        <v>0</v>
      </c>
      <c r="CO127" s="61">
        <f>IF(COUNTIF(Setup_Hierarchy!$J$85:$IV$85,"="&amp;$K127)&lt;&gt;0,$L127,0)</f>
        <v>0</v>
      </c>
      <c r="CP127" s="61">
        <f>IF(COUNTIF(Setup_Hierarchy!$J$86:$IV$86,"="&amp;$K127)&lt;&gt;0,$L127,0)</f>
        <v>0</v>
      </c>
      <c r="CQ127" s="61">
        <f>IF(COUNTIF(Setup_Hierarchy!$J$87:$IV$87,"="&amp;$K127)&lt;&gt;0,$L127,0)</f>
        <v>0</v>
      </c>
      <c r="CR127" s="61">
        <f>IF(COUNTIF(Setup_Hierarchy!$J$88:$IV$88,"="&amp;$K127)&lt;&gt;0,$L127,0)</f>
        <v>0</v>
      </c>
      <c r="CS127" s="61">
        <f>IF(COUNTIF(Setup_Hierarchy!$J$89:$IV$89,"="&amp;$K127)&lt;&gt;0,$L127,0)</f>
        <v>0</v>
      </c>
      <c r="CT127" s="61">
        <f>IF(COUNTIF(Setup_Hierarchy!$J$90:$IV$90,"="&amp;$K127)&lt;&gt;0,$L127,0)</f>
        <v>0</v>
      </c>
      <c r="CU127" s="61">
        <f>IF(COUNTIF(Setup_Hierarchy!$J$91:$IV$91,"="&amp;$K127)&lt;&gt;0,$L127,0)</f>
        <v>0</v>
      </c>
      <c r="CV127" s="61">
        <f>IF(COUNTIF(Setup_Hierarchy!$J$92:$IV$92,"="&amp;$K127)&lt;&gt;0,$L127,0)</f>
        <v>0</v>
      </c>
      <c r="CW127" s="61">
        <f>IF(COUNTIF(Setup_Hierarchy!$J$93:$IV$93,"="&amp;$K127)&lt;&gt;0,$L127,0)</f>
        <v>0</v>
      </c>
      <c r="CX127" s="61">
        <f>IF(COUNTIF(Setup_Hierarchy!$J$94:$IV$94,"="&amp;$K127)&lt;&gt;0,$L127,0)</f>
        <v>0</v>
      </c>
      <c r="CY127" s="61">
        <f>IF(COUNTIF(Setup_Hierarchy!$J$95:$IV$95,"="&amp;$K127)&lt;&gt;0,$L127,0)</f>
        <v>0</v>
      </c>
      <c r="CZ127" s="61">
        <f>IF(COUNTIF(Setup_Hierarchy!$J$96:$IV$96,"="&amp;$K127)&lt;&gt;0,$L127,0)</f>
        <v>0</v>
      </c>
      <c r="DA127" s="61">
        <f>IF(COUNTIF(Setup_Hierarchy!$J$97:$IV$97,"="&amp;$K127)&lt;&gt;0,$L127,0)</f>
        <v>0</v>
      </c>
      <c r="DB127" s="61">
        <f>IF(COUNTIF(Setup_Hierarchy!$J$98:$IV$98,"="&amp;$K127)&lt;&gt;0,$L127,0)</f>
        <v>0</v>
      </c>
      <c r="DC127" s="61">
        <f>IF(COUNTIF(Setup_Hierarchy!$J$99:$IV$99,"="&amp;$K127)&lt;&gt;0,$L127,0)</f>
        <v>0</v>
      </c>
      <c r="DD127" s="61">
        <f>IF(COUNTIF(Setup_Hierarchy!$J$100:$IV$100,"="&amp;$K127)&lt;&gt;0,$L127,0)</f>
        <v>0</v>
      </c>
      <c r="DE127" s="61">
        <f>IF(COUNTIF(Setup_Hierarchy!$J$101:$IV$101,"="&amp;$K127)&lt;&gt;0,$L127,0)</f>
        <v>0</v>
      </c>
      <c r="DF127" s="61">
        <f>IF(COUNTIF(Setup_Hierarchy!$J$102:$IV$102,"="&amp;$K127)&lt;&gt;0,$L127,0)</f>
        <v>0</v>
      </c>
      <c r="DG127" s="61">
        <f>IF(COUNTIF(Setup_Hierarchy!$J$103:$IV$103,"="&amp;$K127)&lt;&gt;0,$L127,0)</f>
        <v>0</v>
      </c>
      <c r="DH127" s="61">
        <f>IF(COUNTIF(Setup_Hierarchy!$J$104:$IV$104,"="&amp;$K127)&lt;&gt;0,$L127,0)</f>
        <v>0</v>
      </c>
      <c r="DI127" s="61">
        <f>IF(COUNTIF(Setup_Hierarchy!$J$105:$IV$105,"="&amp;$K127)&lt;&gt;0,$L127,0)</f>
        <v>0</v>
      </c>
      <c r="DJ127" s="61">
        <f>IF(COUNTIF(Setup_Hierarchy!$J$106:$IV$106,"="&amp;$K127)&lt;&gt;0,$L127,0)</f>
        <v>0</v>
      </c>
      <c r="DK127" s="61">
        <f>IF(COUNTIF(Setup_Hierarchy!$J$107:$IV$107,"="&amp;$K127)&lt;&gt;0,$L127,0)</f>
        <v>0</v>
      </c>
      <c r="DL127" s="61">
        <f>IF(COUNTIF(Setup_Hierarchy!$J$108:$IV$108,"="&amp;$K127)&lt;&gt;0,$L127,0)</f>
        <v>0</v>
      </c>
      <c r="DM127" s="61">
        <f>IF(COUNTIF(Setup_Hierarchy!$J$109:$IV$109,"="&amp;$K127)&lt;&gt;0,$L127,0)</f>
        <v>0</v>
      </c>
      <c r="DN127" s="61">
        <f>IF(COUNTIF(Setup_Hierarchy!$J$110:$IV$110,"="&amp;$K127)&lt;&gt;0,$L127,0)</f>
        <v>0</v>
      </c>
      <c r="DO127" s="61">
        <f>IF(COUNTIF(Setup_Hierarchy!$J$111:$IV$111,"="&amp;$K127)&lt;&gt;0,$L127,0)</f>
        <v>0</v>
      </c>
      <c r="DP127" s="61">
        <f>IF(COUNTIF(Setup_Hierarchy!$J$112:$IV$112,"="&amp;$K127)&lt;&gt;0,$L127,0)</f>
        <v>0</v>
      </c>
      <c r="DQ127" s="61">
        <f>IF(COUNTIF(Setup_Hierarchy!$J$113:$IV$113,"="&amp;$K127)&lt;&gt;0,$L127,0)</f>
        <v>0</v>
      </c>
      <c r="DR127" s="61">
        <f>IF(COUNTIF(Setup_Hierarchy!$J$114:$IV$114,"="&amp;$K127)&lt;&gt;0,$L127,0)</f>
        <v>0</v>
      </c>
      <c r="DS127" s="61">
        <f>IF(COUNTIF(Setup_Hierarchy!$J$115:$IV$115,"="&amp;$K127)&lt;&gt;0,$L127,0)</f>
        <v>0</v>
      </c>
      <c r="DT127" s="61">
        <f>IF(COUNTIF(Setup_Hierarchy!$J$116:$IV$116,"="&amp;$K127)&lt;&gt;0,$L127,0)</f>
        <v>0</v>
      </c>
    </row>
    <row r="128" spans="2:124" x14ac:dyDescent="0.2">
      <c r="B128" t="s">
        <v>43</v>
      </c>
      <c r="C128">
        <v>76</v>
      </c>
      <c r="D128" t="s">
        <v>16</v>
      </c>
      <c r="E128" t="s">
        <v>369</v>
      </c>
      <c r="F128" t="s">
        <v>532</v>
      </c>
      <c r="G128" t="s">
        <v>25</v>
      </c>
      <c r="H128" t="s">
        <v>10</v>
      </c>
      <c r="I128">
        <v>0.551145</v>
      </c>
      <c r="J128">
        <v>0.45909800000000001</v>
      </c>
      <c r="K128">
        <v>638</v>
      </c>
      <c r="L128">
        <v>-19807.88</v>
      </c>
      <c r="M128" s="61">
        <f>IF(COUNTIF(Setup_Hierarchy!$J$5:$IV$5,"="&amp;$K128)&lt;&gt;0,$L128,0)</f>
        <v>-19807.88</v>
      </c>
      <c r="N128" s="61">
        <f>IF(COUNTIF(Setup_Hierarchy!$J$6:$IV$6,"="&amp;$K128)&lt;&gt;0,$L128,0)</f>
        <v>-19807.88</v>
      </c>
      <c r="O128" s="61">
        <f>IF(COUNTIF(Setup_Hierarchy!$J$7:$IV$7,"="&amp;$K128)&lt;&gt;0,$L128,0)</f>
        <v>-19807.88</v>
      </c>
      <c r="P128" s="61">
        <f>IF(COUNTIF(Setup_Hierarchy!$J$8:$IV$8,"="&amp;$K128)&lt;&gt;0,$L128,0)</f>
        <v>0</v>
      </c>
      <c r="Q128" s="61">
        <f>IF(COUNTIF(Setup_Hierarchy!$J$9:$IV$9,"="&amp;$K128)&lt;&gt;0,$L128,0)</f>
        <v>0</v>
      </c>
      <c r="R128" s="61">
        <f>IF(COUNTIF(Setup_Hierarchy!$J$10:$IV$10,"="&amp;$K128)&lt;&gt;0,$L128,0)</f>
        <v>0</v>
      </c>
      <c r="S128" s="61">
        <f>IF(COUNTIF(Setup_Hierarchy!$J$11:$IV$11,"="&amp;$K128)&lt;&gt;0,$L128,0)</f>
        <v>0</v>
      </c>
      <c r="T128" s="61">
        <f>IF(COUNTIF(Setup_Hierarchy!$J$12:$IV$12,"="&amp;$K128)&lt;&gt;0,$L128,0)</f>
        <v>0</v>
      </c>
      <c r="U128" s="61">
        <f>IF(COUNTIF(Setup_Hierarchy!$J$13:$IV$13,"="&amp;$K128)&lt;&gt;0,$L128,0)</f>
        <v>0</v>
      </c>
      <c r="V128" s="61">
        <f>IF(COUNTIF(Setup_Hierarchy!$J$14:$IV$14,"="&amp;$K128)&lt;&gt;0,$L128,0)</f>
        <v>0</v>
      </c>
      <c r="W128" s="61">
        <f>IF(COUNTIF(Setup_Hierarchy!$J$15:$IV$15,"="&amp;$K128)&lt;&gt;0,$L128,0)</f>
        <v>0</v>
      </c>
      <c r="X128" s="61">
        <f>IF(COUNTIF(Setup_Hierarchy!$J$16:$IV$16,"="&amp;$K128)&lt;&gt;0,$L128,0)</f>
        <v>0</v>
      </c>
      <c r="Y128" s="61">
        <f>IF(COUNTIF(Setup_Hierarchy!$J$17:$IV$17,"="&amp;$K128)&lt;&gt;0,$L128,0)</f>
        <v>0</v>
      </c>
      <c r="Z128" s="61">
        <f>IF(COUNTIF(Setup_Hierarchy!$J$18:$IV$18,"="&amp;$K128)&lt;&gt;0,$L128,0)</f>
        <v>0</v>
      </c>
      <c r="AA128" s="61">
        <f>IF(COUNTIF(Setup_Hierarchy!$J$19:$IV$19,"="&amp;$K128)&lt;&gt;0,$L128,0)</f>
        <v>0</v>
      </c>
      <c r="AB128" s="61">
        <f>IF(COUNTIF(Setup_Hierarchy!$J$20:$IV$20,"="&amp;$K128)&lt;&gt;0,$L128,0)</f>
        <v>0</v>
      </c>
      <c r="AC128" s="61">
        <f>IF(COUNTIF(Setup_Hierarchy!$J$21:$IV$21,"="&amp;$K128)&lt;&gt;0,$L128,0)</f>
        <v>0</v>
      </c>
      <c r="AD128" s="61">
        <f>IF(COUNTIF(Setup_Hierarchy!$J$22:$IV$22,"="&amp;$K128)&lt;&gt;0,$L128,0)</f>
        <v>0</v>
      </c>
      <c r="AE128" s="61">
        <f>IF(COUNTIF(Setup_Hierarchy!$J$23:$IV$23,"="&amp;$K128)&lt;&gt;0,$L128,0)</f>
        <v>0</v>
      </c>
      <c r="AF128" s="61">
        <f>IF(COUNTIF(Setup_Hierarchy!$J$24:$IV$24,"="&amp;$K128)&lt;&gt;0,$L128,0)</f>
        <v>0</v>
      </c>
      <c r="AG128" s="61">
        <f>IF(COUNTIF(Setup_Hierarchy!$J$25:$IV$25,"="&amp;$K128)&lt;&gt;0,$L128,0)</f>
        <v>0</v>
      </c>
      <c r="AH128" s="61">
        <f>IF(COUNTIF(Setup_Hierarchy!$J$26:$IV$26,"="&amp;$K128)&lt;&gt;0,$L128,0)</f>
        <v>0</v>
      </c>
      <c r="AI128" s="61">
        <f>IF(COUNTIF(Setup_Hierarchy!$J$27:$IV$27,"="&amp;$K128)&lt;&gt;0,$L128,0)</f>
        <v>0</v>
      </c>
      <c r="AJ128" s="61">
        <f>IF(COUNTIF(Setup_Hierarchy!$J$28:$IV$28,"="&amp;$K128)&lt;&gt;0,$L128,0)</f>
        <v>0</v>
      </c>
      <c r="AK128" s="61">
        <f>IF(COUNTIF(Setup_Hierarchy!$J$29:$IV$29,"="&amp;$K128)&lt;&gt;0,$L128,0)</f>
        <v>0</v>
      </c>
      <c r="AL128" s="61">
        <f>IF(COUNTIF(Setup_Hierarchy!$J$30:$IV$30,"="&amp;$K128)&lt;&gt;0,$L128,0)</f>
        <v>0</v>
      </c>
      <c r="AM128" s="61">
        <f>IF(COUNTIF(Setup_Hierarchy!$J$31:$IV$31,"="&amp;$K128)&lt;&gt;0,$L128,0)</f>
        <v>0</v>
      </c>
      <c r="AN128" s="61">
        <f>IF(COUNTIF(Setup_Hierarchy!$J$32:$IV$32,"="&amp;$K128)&lt;&gt;0,$L128,0)</f>
        <v>0</v>
      </c>
      <c r="AO128" s="61">
        <f>IF(COUNTIF(Setup_Hierarchy!$J$33:$IV$33,"="&amp;$K128)&lt;&gt;0,$L128,0)</f>
        <v>0</v>
      </c>
      <c r="AP128" s="61">
        <f>IF(COUNTIF(Setup_Hierarchy!$J$34:$IV$34,"="&amp;$K128)&lt;&gt;0,$L128,0)</f>
        <v>0</v>
      </c>
      <c r="AQ128" s="61">
        <f>IF(COUNTIF(Setup_Hierarchy!$J$35:$IV$35,"="&amp;$K128)&lt;&gt;0,$L128,0)</f>
        <v>0</v>
      </c>
      <c r="AR128" s="61">
        <f>IF(COUNTIF(Setup_Hierarchy!$J$36:$IV$36,"="&amp;$K128)&lt;&gt;0,$L128,0)</f>
        <v>0</v>
      </c>
      <c r="AS128" s="61">
        <f>IF(COUNTIF(Setup_Hierarchy!$J$37:$IV$37,"="&amp;$K128)&lt;&gt;0,$L128,0)</f>
        <v>0</v>
      </c>
      <c r="AT128" s="61">
        <f>IF(COUNTIF(Setup_Hierarchy!$J$38:$IV$38,"="&amp;$K128)&lt;&gt;0,$L128,0)</f>
        <v>0</v>
      </c>
      <c r="AU128" s="61">
        <f>IF(COUNTIF(Setup_Hierarchy!$J$39:$IV$39,"="&amp;$K128)&lt;&gt;0,$L128,0)</f>
        <v>0</v>
      </c>
      <c r="AV128" s="61">
        <f>IF(COUNTIF(Setup_Hierarchy!$J$40:$IV$40,"="&amp;$K128)&lt;&gt;0,$L128,0)</f>
        <v>0</v>
      </c>
      <c r="AW128" s="61">
        <f>IF(COUNTIF(Setup_Hierarchy!$J$41:$IV$41,"="&amp;$K128)&lt;&gt;0,$L128,0)</f>
        <v>0</v>
      </c>
      <c r="AX128" s="61">
        <f>IF(COUNTIF(Setup_Hierarchy!$J$42:$IV$42,"="&amp;$K128)&lt;&gt;0,$L128,0)</f>
        <v>0</v>
      </c>
      <c r="AY128" s="61">
        <f>IF(COUNTIF(Setup_Hierarchy!$J$43:$IV$43,"="&amp;$K128)&lt;&gt;0,$L128,0)</f>
        <v>0</v>
      </c>
      <c r="AZ128" s="61">
        <f>IF(COUNTIF(Setup_Hierarchy!$J$44:$IV$44,"="&amp;$K128)&lt;&gt;0,$L128,0)</f>
        <v>0</v>
      </c>
      <c r="BA128" s="61">
        <f>IF(COUNTIF(Setup_Hierarchy!$J$45:$IV$45,"="&amp;$K128)&lt;&gt;0,$L128,0)</f>
        <v>0</v>
      </c>
      <c r="BB128" s="61">
        <f>IF(COUNTIF(Setup_Hierarchy!$J$46:$IV$46,"="&amp;$K128)&lt;&gt;0,$L128,0)</f>
        <v>0</v>
      </c>
      <c r="BC128" s="61">
        <f>IF(COUNTIF(Setup_Hierarchy!$J$47:$IV$47,"="&amp;$K128)&lt;&gt;0,$L128,0)</f>
        <v>0</v>
      </c>
      <c r="BD128" s="61">
        <f>IF(COUNTIF(Setup_Hierarchy!$J$48:$IV$48,"="&amp;$K128)&lt;&gt;0,$L128,0)</f>
        <v>0</v>
      </c>
      <c r="BE128" s="61">
        <f>IF(COUNTIF(Setup_Hierarchy!$J$49:$IV$49,"="&amp;$K128)&lt;&gt;0,$L128,0)</f>
        <v>0</v>
      </c>
      <c r="BF128" s="61">
        <f>IF(COUNTIF(Setup_Hierarchy!$J$50:$IV$50,"="&amp;$K128)&lt;&gt;0,$L128,0)</f>
        <v>0</v>
      </c>
      <c r="BG128" s="61">
        <f>IF(COUNTIF(Setup_Hierarchy!$J$51:$IV$51,"="&amp;$K128)&lt;&gt;0,$L128,0)</f>
        <v>-19807.88</v>
      </c>
      <c r="BH128" s="61">
        <f>IF(COUNTIF(Setup_Hierarchy!$J$52:$IV$52,"="&amp;$K128)&lt;&gt;0,$L128,0)</f>
        <v>0</v>
      </c>
      <c r="BI128" s="61">
        <f>IF(COUNTIF(Setup_Hierarchy!$J$53:$IV$53,"="&amp;$K128)&lt;&gt;0,$L128,0)</f>
        <v>0</v>
      </c>
      <c r="BJ128" s="61">
        <f>IF(COUNTIF(Setup_Hierarchy!$J$54:$IV$54,"="&amp;$K128)&lt;&gt;0,$L128,0)</f>
        <v>0</v>
      </c>
      <c r="BK128" s="61">
        <f>IF(COUNTIF(Setup_Hierarchy!$J$55:$IV$55,"="&amp;$K128)&lt;&gt;0,$L128,0)</f>
        <v>0</v>
      </c>
      <c r="BL128" s="61">
        <f>IF(COUNTIF(Setup_Hierarchy!$J$56:$IV$56,"="&amp;$K128)&lt;&gt;0,$L128,0)</f>
        <v>0</v>
      </c>
      <c r="BM128" s="61">
        <f>IF(COUNTIF(Setup_Hierarchy!$J$57:$IV$57,"="&amp;$K128)&lt;&gt;0,$L128,0)</f>
        <v>0</v>
      </c>
      <c r="BN128" s="61">
        <f>IF(COUNTIF(Setup_Hierarchy!$J$58:$IV$58,"="&amp;$K128)&lt;&gt;0,$L128,0)</f>
        <v>0</v>
      </c>
      <c r="BO128" s="61">
        <f>IF(COUNTIF(Setup_Hierarchy!$J$59:$IV$59,"="&amp;$K128)&lt;&gt;0,$L128,0)</f>
        <v>-19807.88</v>
      </c>
      <c r="BP128" s="61">
        <f>IF(COUNTIF(Setup_Hierarchy!$J$60:$IV$60,"="&amp;$K128)&lt;&gt;0,$L128,0)</f>
        <v>0</v>
      </c>
      <c r="BQ128" s="61">
        <f>IF(COUNTIF(Setup_Hierarchy!$J$61:$IV$61,"="&amp;$K128)&lt;&gt;0,$L128,0)</f>
        <v>0</v>
      </c>
      <c r="BR128" s="61">
        <f>IF(COUNTIF(Setup_Hierarchy!$J$62:$IV$62,"="&amp;$K128)&lt;&gt;0,$L128,0)</f>
        <v>0</v>
      </c>
      <c r="BS128" s="61">
        <f>IF(COUNTIF(Setup_Hierarchy!$J$63:$IV$63,"="&amp;$K128)&lt;&gt;0,$L128,0)</f>
        <v>0</v>
      </c>
      <c r="BT128" s="61">
        <f>IF(COUNTIF(Setup_Hierarchy!$J$64:$IV$64,"="&amp;$K128)&lt;&gt;0,$L128,0)</f>
        <v>0</v>
      </c>
      <c r="BU128" s="61">
        <f>IF(COUNTIF(Setup_Hierarchy!$J$65:$IV$65,"="&amp;$K128)&lt;&gt;0,$L128,0)</f>
        <v>0</v>
      </c>
      <c r="BV128" s="61">
        <f>IF(COUNTIF(Setup_Hierarchy!$J$66:$IV$66,"="&amp;$K128)&lt;&gt;0,$L128,0)</f>
        <v>0</v>
      </c>
      <c r="BW128" s="61">
        <f>IF(COUNTIF(Setup_Hierarchy!$J$67:$IV$67,"="&amp;$K128)&lt;&gt;0,$L128,0)</f>
        <v>0</v>
      </c>
      <c r="BX128" s="61">
        <f>IF(COUNTIF(Setup_Hierarchy!$J$68:$IV$68,"="&amp;$K128)&lt;&gt;0,$L128,0)</f>
        <v>0</v>
      </c>
      <c r="BY128" s="61">
        <f>IF(COUNTIF(Setup_Hierarchy!$J$69:$IV$69,"="&amp;$K128)&lt;&gt;0,$L128,0)</f>
        <v>0</v>
      </c>
      <c r="BZ128" s="61">
        <f>IF(COUNTIF(Setup_Hierarchy!$J$70:$IV$70,"="&amp;$K128)&lt;&gt;0,$L128,0)</f>
        <v>0</v>
      </c>
      <c r="CA128" s="61">
        <f>IF(COUNTIF(Setup_Hierarchy!$J$71:$IV$71,"="&amp;$K128)&lt;&gt;0,$L128,0)</f>
        <v>0</v>
      </c>
      <c r="CB128" s="61">
        <f>IF(COUNTIF(Setup_Hierarchy!$J$72:$IV$72,"="&amp;$K128)&lt;&gt;0,$L128,0)</f>
        <v>0</v>
      </c>
      <c r="CC128" s="61">
        <f>IF(COUNTIF(Setup_Hierarchy!$J$73:$IV$73,"="&amp;$K128)&lt;&gt;0,$L128,0)</f>
        <v>0</v>
      </c>
      <c r="CD128" s="61">
        <f>IF(COUNTIF(Setup_Hierarchy!$J$74:$IV$74,"="&amp;$K128)&lt;&gt;0,$L128,0)</f>
        <v>0</v>
      </c>
      <c r="CE128" s="61">
        <f>IF(COUNTIF(Setup_Hierarchy!$J$75:$IV$75,"="&amp;$K128)&lt;&gt;0,$L128,0)</f>
        <v>0</v>
      </c>
      <c r="CF128" s="61">
        <f>IF(COUNTIF(Setup_Hierarchy!$J$76:$IV$76,"="&amp;$K128)&lt;&gt;0,$L128,0)</f>
        <v>0</v>
      </c>
      <c r="CG128" s="61">
        <f>IF(COUNTIF(Setup_Hierarchy!$J$77:$IV$77,"="&amp;$K128)&lt;&gt;0,$L128,0)</f>
        <v>0</v>
      </c>
      <c r="CH128" s="61">
        <f>IF(COUNTIF(Setup_Hierarchy!$J$78:$IV$78,"="&amp;$K128)&lt;&gt;0,$L128,0)</f>
        <v>0</v>
      </c>
      <c r="CI128" s="61">
        <f>IF(COUNTIF(Setup_Hierarchy!$J$79:$IV$79,"="&amp;$K128)&lt;&gt;0,$L128,0)</f>
        <v>0</v>
      </c>
      <c r="CJ128" s="61">
        <f>IF(COUNTIF(Setup_Hierarchy!$J$80:$IV$80,"="&amp;$K128)&lt;&gt;0,$L128,0)</f>
        <v>0</v>
      </c>
      <c r="CK128" s="61">
        <f>IF(COUNTIF(Setup_Hierarchy!$J$81:$IV$81,"="&amp;$K128)&lt;&gt;0,$L128,0)</f>
        <v>0</v>
      </c>
      <c r="CL128" s="61">
        <f>IF(COUNTIF(Setup_Hierarchy!$J$82:$IV$82,"="&amp;$K128)&lt;&gt;0,$L128,0)</f>
        <v>0</v>
      </c>
      <c r="CM128" s="61">
        <f>IF(COUNTIF(Setup_Hierarchy!$J$83:$IV$83,"="&amp;$K128)&lt;&gt;0,$L128,0)</f>
        <v>0</v>
      </c>
      <c r="CN128" s="61">
        <f>IF(COUNTIF(Setup_Hierarchy!$J$84:$IV$84,"="&amp;$K128)&lt;&gt;0,$L128,0)</f>
        <v>-19807.88</v>
      </c>
      <c r="CO128" s="61">
        <f>IF(COUNTIF(Setup_Hierarchy!$J$85:$IV$85,"="&amp;$K128)&lt;&gt;0,$L128,0)</f>
        <v>-19807.88</v>
      </c>
      <c r="CP128" s="61">
        <f>IF(COUNTIF(Setup_Hierarchy!$J$86:$IV$86,"="&amp;$K128)&lt;&gt;0,$L128,0)</f>
        <v>0</v>
      </c>
      <c r="CQ128" s="61">
        <f>IF(COUNTIF(Setup_Hierarchy!$J$87:$IV$87,"="&amp;$K128)&lt;&gt;0,$L128,0)</f>
        <v>0</v>
      </c>
      <c r="CR128" s="61">
        <f>IF(COUNTIF(Setup_Hierarchy!$J$88:$IV$88,"="&amp;$K128)&lt;&gt;0,$L128,0)</f>
        <v>0</v>
      </c>
      <c r="CS128" s="61">
        <f>IF(COUNTIF(Setup_Hierarchy!$J$89:$IV$89,"="&amp;$K128)&lt;&gt;0,$L128,0)</f>
        <v>0</v>
      </c>
      <c r="CT128" s="61">
        <f>IF(COUNTIF(Setup_Hierarchy!$J$90:$IV$90,"="&amp;$K128)&lt;&gt;0,$L128,0)</f>
        <v>0</v>
      </c>
      <c r="CU128" s="61">
        <f>IF(COUNTIF(Setup_Hierarchy!$J$91:$IV$91,"="&amp;$K128)&lt;&gt;0,$L128,0)</f>
        <v>0</v>
      </c>
      <c r="CV128" s="61">
        <f>IF(COUNTIF(Setup_Hierarchy!$J$92:$IV$92,"="&amp;$K128)&lt;&gt;0,$L128,0)</f>
        <v>0</v>
      </c>
      <c r="CW128" s="61">
        <f>IF(COUNTIF(Setup_Hierarchy!$J$93:$IV$93,"="&amp;$K128)&lt;&gt;0,$L128,0)</f>
        <v>0</v>
      </c>
      <c r="CX128" s="61">
        <f>IF(COUNTIF(Setup_Hierarchy!$J$94:$IV$94,"="&amp;$K128)&lt;&gt;0,$L128,0)</f>
        <v>0</v>
      </c>
      <c r="CY128" s="61">
        <f>IF(COUNTIF(Setup_Hierarchy!$J$95:$IV$95,"="&amp;$K128)&lt;&gt;0,$L128,0)</f>
        <v>0</v>
      </c>
      <c r="CZ128" s="61">
        <f>IF(COUNTIF(Setup_Hierarchy!$J$96:$IV$96,"="&amp;$K128)&lt;&gt;0,$L128,0)</f>
        <v>0</v>
      </c>
      <c r="DA128" s="61">
        <f>IF(COUNTIF(Setup_Hierarchy!$J$97:$IV$97,"="&amp;$K128)&lt;&gt;0,$L128,0)</f>
        <v>0</v>
      </c>
      <c r="DB128" s="61">
        <f>IF(COUNTIF(Setup_Hierarchy!$J$98:$IV$98,"="&amp;$K128)&lt;&gt;0,$L128,0)</f>
        <v>0</v>
      </c>
      <c r="DC128" s="61">
        <f>IF(COUNTIF(Setup_Hierarchy!$J$99:$IV$99,"="&amp;$K128)&lt;&gt;0,$L128,0)</f>
        <v>0</v>
      </c>
      <c r="DD128" s="61">
        <f>IF(COUNTIF(Setup_Hierarchy!$J$100:$IV$100,"="&amp;$K128)&lt;&gt;0,$L128,0)</f>
        <v>0</v>
      </c>
      <c r="DE128" s="61">
        <f>IF(COUNTIF(Setup_Hierarchy!$J$101:$IV$101,"="&amp;$K128)&lt;&gt;0,$L128,0)</f>
        <v>0</v>
      </c>
      <c r="DF128" s="61">
        <f>IF(COUNTIF(Setup_Hierarchy!$J$102:$IV$102,"="&amp;$K128)&lt;&gt;0,$L128,0)</f>
        <v>0</v>
      </c>
      <c r="DG128" s="61">
        <f>IF(COUNTIF(Setup_Hierarchy!$J$103:$IV$103,"="&amp;$K128)&lt;&gt;0,$L128,0)</f>
        <v>0</v>
      </c>
      <c r="DH128" s="61">
        <f>IF(COUNTIF(Setup_Hierarchy!$J$104:$IV$104,"="&amp;$K128)&lt;&gt;0,$L128,0)</f>
        <v>0</v>
      </c>
      <c r="DI128" s="61">
        <f>IF(COUNTIF(Setup_Hierarchy!$J$105:$IV$105,"="&amp;$K128)&lt;&gt;0,$L128,0)</f>
        <v>0</v>
      </c>
      <c r="DJ128" s="61">
        <f>IF(COUNTIF(Setup_Hierarchy!$J$106:$IV$106,"="&amp;$K128)&lt;&gt;0,$L128,0)</f>
        <v>0</v>
      </c>
      <c r="DK128" s="61">
        <f>IF(COUNTIF(Setup_Hierarchy!$J$107:$IV$107,"="&amp;$K128)&lt;&gt;0,$L128,0)</f>
        <v>0</v>
      </c>
      <c r="DL128" s="61">
        <f>IF(COUNTIF(Setup_Hierarchy!$J$108:$IV$108,"="&amp;$K128)&lt;&gt;0,$L128,0)</f>
        <v>0</v>
      </c>
      <c r="DM128" s="61">
        <f>IF(COUNTIF(Setup_Hierarchy!$J$109:$IV$109,"="&amp;$K128)&lt;&gt;0,$L128,0)</f>
        <v>0</v>
      </c>
      <c r="DN128" s="61">
        <f>IF(COUNTIF(Setup_Hierarchy!$J$110:$IV$110,"="&amp;$K128)&lt;&gt;0,$L128,0)</f>
        <v>0</v>
      </c>
      <c r="DO128" s="61">
        <f>IF(COUNTIF(Setup_Hierarchy!$J$111:$IV$111,"="&amp;$K128)&lt;&gt;0,$L128,0)</f>
        <v>0</v>
      </c>
      <c r="DP128" s="61">
        <f>IF(COUNTIF(Setup_Hierarchy!$J$112:$IV$112,"="&amp;$K128)&lt;&gt;0,$L128,0)</f>
        <v>0</v>
      </c>
      <c r="DQ128" s="61">
        <f>IF(COUNTIF(Setup_Hierarchy!$J$113:$IV$113,"="&amp;$K128)&lt;&gt;0,$L128,0)</f>
        <v>0</v>
      </c>
      <c r="DR128" s="61">
        <f>IF(COUNTIF(Setup_Hierarchy!$J$114:$IV$114,"="&amp;$K128)&lt;&gt;0,$L128,0)</f>
        <v>0</v>
      </c>
      <c r="DS128" s="61">
        <f>IF(COUNTIF(Setup_Hierarchy!$J$115:$IV$115,"="&amp;$K128)&lt;&gt;0,$L128,0)</f>
        <v>0</v>
      </c>
      <c r="DT128" s="61">
        <f>IF(COUNTIF(Setup_Hierarchy!$J$116:$IV$116,"="&amp;$K128)&lt;&gt;0,$L128,0)</f>
        <v>0</v>
      </c>
    </row>
    <row r="129" spans="2:124" x14ac:dyDescent="0.2">
      <c r="B129" t="s">
        <v>43</v>
      </c>
      <c r="C129">
        <v>76</v>
      </c>
      <c r="D129" t="s">
        <v>16</v>
      </c>
      <c r="E129" t="s">
        <v>369</v>
      </c>
      <c r="F129" t="s">
        <v>532</v>
      </c>
      <c r="G129" t="s">
        <v>25</v>
      </c>
      <c r="H129" t="s">
        <v>10</v>
      </c>
      <c r="I129">
        <v>0.551145</v>
      </c>
      <c r="J129">
        <v>0.45909800000000001</v>
      </c>
      <c r="K129">
        <v>677</v>
      </c>
      <c r="L129">
        <v>-194.81</v>
      </c>
      <c r="M129" s="61">
        <f>IF(COUNTIF(Setup_Hierarchy!$J$5:$IV$5,"="&amp;$K129)&lt;&gt;0,$L129,0)</f>
        <v>-194.81</v>
      </c>
      <c r="N129" s="61">
        <f>IF(COUNTIF(Setup_Hierarchy!$J$6:$IV$6,"="&amp;$K129)&lt;&gt;0,$L129,0)</f>
        <v>-194.81</v>
      </c>
      <c r="O129" s="61">
        <f>IF(COUNTIF(Setup_Hierarchy!$J$7:$IV$7,"="&amp;$K129)&lt;&gt;0,$L129,0)</f>
        <v>-194.81</v>
      </c>
      <c r="P129" s="61">
        <f>IF(COUNTIF(Setup_Hierarchy!$J$8:$IV$8,"="&amp;$K129)&lt;&gt;0,$L129,0)</f>
        <v>-194.81</v>
      </c>
      <c r="Q129" s="61">
        <f>IF(COUNTIF(Setup_Hierarchy!$J$9:$IV$9,"="&amp;$K129)&lt;&gt;0,$L129,0)</f>
        <v>-194.81</v>
      </c>
      <c r="R129" s="61">
        <f>IF(COUNTIF(Setup_Hierarchy!$J$10:$IV$10,"="&amp;$K129)&lt;&gt;0,$L129,0)</f>
        <v>0</v>
      </c>
      <c r="S129" s="61">
        <f>IF(COUNTIF(Setup_Hierarchy!$J$11:$IV$11,"="&amp;$K129)&lt;&gt;0,$L129,0)</f>
        <v>0</v>
      </c>
      <c r="T129" s="61">
        <f>IF(COUNTIF(Setup_Hierarchy!$J$12:$IV$12,"="&amp;$K129)&lt;&gt;0,$L129,0)</f>
        <v>0</v>
      </c>
      <c r="U129" s="61">
        <f>IF(COUNTIF(Setup_Hierarchy!$J$13:$IV$13,"="&amp;$K129)&lt;&gt;0,$L129,0)</f>
        <v>0</v>
      </c>
      <c r="V129" s="61">
        <f>IF(COUNTIF(Setup_Hierarchy!$J$14:$IV$14,"="&amp;$K129)&lt;&gt;0,$L129,0)</f>
        <v>0</v>
      </c>
      <c r="W129" s="61">
        <f>IF(COUNTIF(Setup_Hierarchy!$J$15:$IV$15,"="&amp;$K129)&lt;&gt;0,$L129,0)</f>
        <v>0</v>
      </c>
      <c r="X129" s="61">
        <f>IF(COUNTIF(Setup_Hierarchy!$J$16:$IV$16,"="&amp;$K129)&lt;&gt;0,$L129,0)</f>
        <v>0</v>
      </c>
      <c r="Y129" s="61">
        <f>IF(COUNTIF(Setup_Hierarchy!$J$17:$IV$17,"="&amp;$K129)&lt;&gt;0,$L129,0)</f>
        <v>0</v>
      </c>
      <c r="Z129" s="61">
        <f>IF(COUNTIF(Setup_Hierarchy!$J$18:$IV$18,"="&amp;$K129)&lt;&gt;0,$L129,0)</f>
        <v>0</v>
      </c>
      <c r="AA129" s="61">
        <f>IF(COUNTIF(Setup_Hierarchy!$J$19:$IV$19,"="&amp;$K129)&lt;&gt;0,$L129,0)</f>
        <v>0</v>
      </c>
      <c r="AB129" s="61">
        <f>IF(COUNTIF(Setup_Hierarchy!$J$20:$IV$20,"="&amp;$K129)&lt;&gt;0,$L129,0)</f>
        <v>0</v>
      </c>
      <c r="AC129" s="61">
        <f>IF(COUNTIF(Setup_Hierarchy!$J$21:$IV$21,"="&amp;$K129)&lt;&gt;0,$L129,0)</f>
        <v>-194.81</v>
      </c>
      <c r="AD129" s="61">
        <f>IF(COUNTIF(Setup_Hierarchy!$J$22:$IV$22,"="&amp;$K129)&lt;&gt;0,$L129,0)</f>
        <v>-194.81</v>
      </c>
      <c r="AE129" s="61">
        <f>IF(COUNTIF(Setup_Hierarchy!$J$23:$IV$23,"="&amp;$K129)&lt;&gt;0,$L129,0)</f>
        <v>0</v>
      </c>
      <c r="AF129" s="61">
        <f>IF(COUNTIF(Setup_Hierarchy!$J$24:$IV$24,"="&amp;$K129)&lt;&gt;0,$L129,0)</f>
        <v>0</v>
      </c>
      <c r="AG129" s="61">
        <f>IF(COUNTIF(Setup_Hierarchy!$J$25:$IV$25,"="&amp;$K129)&lt;&gt;0,$L129,0)</f>
        <v>0</v>
      </c>
      <c r="AH129" s="61">
        <f>IF(COUNTIF(Setup_Hierarchy!$J$26:$IV$26,"="&amp;$K129)&lt;&gt;0,$L129,0)</f>
        <v>0</v>
      </c>
      <c r="AI129" s="61">
        <f>IF(COUNTIF(Setup_Hierarchy!$J$27:$IV$27,"="&amp;$K129)&lt;&gt;0,$L129,0)</f>
        <v>0</v>
      </c>
      <c r="AJ129" s="61">
        <f>IF(COUNTIF(Setup_Hierarchy!$J$28:$IV$28,"="&amp;$K129)&lt;&gt;0,$L129,0)</f>
        <v>0</v>
      </c>
      <c r="AK129" s="61">
        <f>IF(COUNTIF(Setup_Hierarchy!$J$29:$IV$29,"="&amp;$K129)&lt;&gt;0,$L129,0)</f>
        <v>0</v>
      </c>
      <c r="AL129" s="61">
        <f>IF(COUNTIF(Setup_Hierarchy!$J$30:$IV$30,"="&amp;$K129)&lt;&gt;0,$L129,0)</f>
        <v>0</v>
      </c>
      <c r="AM129" s="61">
        <f>IF(COUNTIF(Setup_Hierarchy!$J$31:$IV$31,"="&amp;$K129)&lt;&gt;0,$L129,0)</f>
        <v>0</v>
      </c>
      <c r="AN129" s="61">
        <f>IF(COUNTIF(Setup_Hierarchy!$J$32:$IV$32,"="&amp;$K129)&lt;&gt;0,$L129,0)</f>
        <v>0</v>
      </c>
      <c r="AO129" s="61">
        <f>IF(COUNTIF(Setup_Hierarchy!$J$33:$IV$33,"="&amp;$K129)&lt;&gt;0,$L129,0)</f>
        <v>0</v>
      </c>
      <c r="AP129" s="61">
        <f>IF(COUNTIF(Setup_Hierarchy!$J$34:$IV$34,"="&amp;$K129)&lt;&gt;0,$L129,0)</f>
        <v>0</v>
      </c>
      <c r="AQ129" s="61">
        <f>IF(COUNTIF(Setup_Hierarchy!$J$35:$IV$35,"="&amp;$K129)&lt;&gt;0,$L129,0)</f>
        <v>0</v>
      </c>
      <c r="AR129" s="61">
        <f>IF(COUNTIF(Setup_Hierarchy!$J$36:$IV$36,"="&amp;$K129)&lt;&gt;0,$L129,0)</f>
        <v>0</v>
      </c>
      <c r="AS129" s="61">
        <f>IF(COUNTIF(Setup_Hierarchy!$J$37:$IV$37,"="&amp;$K129)&lt;&gt;0,$L129,0)</f>
        <v>0</v>
      </c>
      <c r="AT129" s="61">
        <f>IF(COUNTIF(Setup_Hierarchy!$J$38:$IV$38,"="&amp;$K129)&lt;&gt;0,$L129,0)</f>
        <v>0</v>
      </c>
      <c r="AU129" s="61">
        <f>IF(COUNTIF(Setup_Hierarchy!$J$39:$IV$39,"="&amp;$K129)&lt;&gt;0,$L129,0)</f>
        <v>0</v>
      </c>
      <c r="AV129" s="61">
        <f>IF(COUNTIF(Setup_Hierarchy!$J$40:$IV$40,"="&amp;$K129)&lt;&gt;0,$L129,0)</f>
        <v>0</v>
      </c>
      <c r="AW129" s="61">
        <f>IF(COUNTIF(Setup_Hierarchy!$J$41:$IV$41,"="&amp;$K129)&lt;&gt;0,$L129,0)</f>
        <v>0</v>
      </c>
      <c r="AX129" s="61">
        <f>IF(COUNTIF(Setup_Hierarchy!$J$42:$IV$42,"="&amp;$K129)&lt;&gt;0,$L129,0)</f>
        <v>0</v>
      </c>
      <c r="AY129" s="61">
        <f>IF(COUNTIF(Setup_Hierarchy!$J$43:$IV$43,"="&amp;$K129)&lt;&gt;0,$L129,0)</f>
        <v>0</v>
      </c>
      <c r="AZ129" s="61">
        <f>IF(COUNTIF(Setup_Hierarchy!$J$44:$IV$44,"="&amp;$K129)&lt;&gt;0,$L129,0)</f>
        <v>0</v>
      </c>
      <c r="BA129" s="61">
        <f>IF(COUNTIF(Setup_Hierarchy!$J$45:$IV$45,"="&amp;$K129)&lt;&gt;0,$L129,0)</f>
        <v>0</v>
      </c>
      <c r="BB129" s="61">
        <f>IF(COUNTIF(Setup_Hierarchy!$J$46:$IV$46,"="&amp;$K129)&lt;&gt;0,$L129,0)</f>
        <v>0</v>
      </c>
      <c r="BC129" s="61">
        <f>IF(COUNTIF(Setup_Hierarchy!$J$47:$IV$47,"="&amp;$K129)&lt;&gt;0,$L129,0)</f>
        <v>0</v>
      </c>
      <c r="BD129" s="61">
        <f>IF(COUNTIF(Setup_Hierarchy!$J$48:$IV$48,"="&amp;$K129)&lt;&gt;0,$L129,0)</f>
        <v>0</v>
      </c>
      <c r="BE129" s="61">
        <f>IF(COUNTIF(Setup_Hierarchy!$J$49:$IV$49,"="&amp;$K129)&lt;&gt;0,$L129,0)</f>
        <v>0</v>
      </c>
      <c r="BF129" s="61">
        <f>IF(COUNTIF(Setup_Hierarchy!$J$50:$IV$50,"="&amp;$K129)&lt;&gt;0,$L129,0)</f>
        <v>0</v>
      </c>
      <c r="BG129" s="61">
        <f>IF(COUNTIF(Setup_Hierarchy!$J$51:$IV$51,"="&amp;$K129)&lt;&gt;0,$L129,0)</f>
        <v>0</v>
      </c>
      <c r="BH129" s="61">
        <f>IF(COUNTIF(Setup_Hierarchy!$J$52:$IV$52,"="&amp;$K129)&lt;&gt;0,$L129,0)</f>
        <v>0</v>
      </c>
      <c r="BI129" s="61">
        <f>IF(COUNTIF(Setup_Hierarchy!$J$53:$IV$53,"="&amp;$K129)&lt;&gt;0,$L129,0)</f>
        <v>0</v>
      </c>
      <c r="BJ129" s="61">
        <f>IF(COUNTIF(Setup_Hierarchy!$J$54:$IV$54,"="&amp;$K129)&lt;&gt;0,$L129,0)</f>
        <v>0</v>
      </c>
      <c r="BK129" s="61">
        <f>IF(COUNTIF(Setup_Hierarchy!$J$55:$IV$55,"="&amp;$K129)&lt;&gt;0,$L129,0)</f>
        <v>0</v>
      </c>
      <c r="BL129" s="61">
        <f>IF(COUNTIF(Setup_Hierarchy!$J$56:$IV$56,"="&amp;$K129)&lt;&gt;0,$L129,0)</f>
        <v>0</v>
      </c>
      <c r="BM129" s="61">
        <f>IF(COUNTIF(Setup_Hierarchy!$J$57:$IV$57,"="&amp;$K129)&lt;&gt;0,$L129,0)</f>
        <v>0</v>
      </c>
      <c r="BN129" s="61">
        <f>IF(COUNTIF(Setup_Hierarchy!$J$58:$IV$58,"="&amp;$K129)&lt;&gt;0,$L129,0)</f>
        <v>0</v>
      </c>
      <c r="BO129" s="61">
        <f>IF(COUNTIF(Setup_Hierarchy!$J$59:$IV$59,"="&amp;$K129)&lt;&gt;0,$L129,0)</f>
        <v>0</v>
      </c>
      <c r="BP129" s="61">
        <f>IF(COUNTIF(Setup_Hierarchy!$J$60:$IV$60,"="&amp;$K129)&lt;&gt;0,$L129,0)</f>
        <v>0</v>
      </c>
      <c r="BQ129" s="61">
        <f>IF(COUNTIF(Setup_Hierarchy!$J$61:$IV$61,"="&amp;$K129)&lt;&gt;0,$L129,0)</f>
        <v>0</v>
      </c>
      <c r="BR129" s="61">
        <f>IF(COUNTIF(Setup_Hierarchy!$J$62:$IV$62,"="&amp;$K129)&lt;&gt;0,$L129,0)</f>
        <v>0</v>
      </c>
      <c r="BS129" s="61">
        <f>IF(COUNTIF(Setup_Hierarchy!$J$63:$IV$63,"="&amp;$K129)&lt;&gt;0,$L129,0)</f>
        <v>0</v>
      </c>
      <c r="BT129" s="61">
        <f>IF(COUNTIF(Setup_Hierarchy!$J$64:$IV$64,"="&amp;$K129)&lt;&gt;0,$L129,0)</f>
        <v>0</v>
      </c>
      <c r="BU129" s="61">
        <f>IF(COUNTIF(Setup_Hierarchy!$J$65:$IV$65,"="&amp;$K129)&lt;&gt;0,$L129,0)</f>
        <v>0</v>
      </c>
      <c r="BV129" s="61">
        <f>IF(COUNTIF(Setup_Hierarchy!$J$66:$IV$66,"="&amp;$K129)&lt;&gt;0,$L129,0)</f>
        <v>0</v>
      </c>
      <c r="BW129" s="61">
        <f>IF(COUNTIF(Setup_Hierarchy!$J$67:$IV$67,"="&amp;$K129)&lt;&gt;0,$L129,0)</f>
        <v>0</v>
      </c>
      <c r="BX129" s="61">
        <f>IF(COUNTIF(Setup_Hierarchy!$J$68:$IV$68,"="&amp;$K129)&lt;&gt;0,$L129,0)</f>
        <v>0</v>
      </c>
      <c r="BY129" s="61">
        <f>IF(COUNTIF(Setup_Hierarchy!$J$69:$IV$69,"="&amp;$K129)&lt;&gt;0,$L129,0)</f>
        <v>0</v>
      </c>
      <c r="BZ129" s="61">
        <f>IF(COUNTIF(Setup_Hierarchy!$J$70:$IV$70,"="&amp;$K129)&lt;&gt;0,$L129,0)</f>
        <v>0</v>
      </c>
      <c r="CA129" s="61">
        <f>IF(COUNTIF(Setup_Hierarchy!$J$71:$IV$71,"="&amp;$K129)&lt;&gt;0,$L129,0)</f>
        <v>0</v>
      </c>
      <c r="CB129" s="61">
        <f>IF(COUNTIF(Setup_Hierarchy!$J$72:$IV$72,"="&amp;$K129)&lt;&gt;0,$L129,0)</f>
        <v>0</v>
      </c>
      <c r="CC129" s="61">
        <f>IF(COUNTIF(Setup_Hierarchy!$J$73:$IV$73,"="&amp;$K129)&lt;&gt;0,$L129,0)</f>
        <v>0</v>
      </c>
      <c r="CD129" s="61">
        <f>IF(COUNTIF(Setup_Hierarchy!$J$74:$IV$74,"="&amp;$K129)&lt;&gt;0,$L129,0)</f>
        <v>0</v>
      </c>
      <c r="CE129" s="61">
        <f>IF(COUNTIF(Setup_Hierarchy!$J$75:$IV$75,"="&amp;$K129)&lt;&gt;0,$L129,0)</f>
        <v>0</v>
      </c>
      <c r="CF129" s="61">
        <f>IF(COUNTIF(Setup_Hierarchy!$J$76:$IV$76,"="&amp;$K129)&lt;&gt;0,$L129,0)</f>
        <v>0</v>
      </c>
      <c r="CG129" s="61">
        <f>IF(COUNTIF(Setup_Hierarchy!$J$77:$IV$77,"="&amp;$K129)&lt;&gt;0,$L129,0)</f>
        <v>0</v>
      </c>
      <c r="CH129" s="61">
        <f>IF(COUNTIF(Setup_Hierarchy!$J$78:$IV$78,"="&amp;$K129)&lt;&gt;0,$L129,0)</f>
        <v>0</v>
      </c>
      <c r="CI129" s="61">
        <f>IF(COUNTIF(Setup_Hierarchy!$J$79:$IV$79,"="&amp;$K129)&lt;&gt;0,$L129,0)</f>
        <v>0</v>
      </c>
      <c r="CJ129" s="61">
        <f>IF(COUNTIF(Setup_Hierarchy!$J$80:$IV$80,"="&amp;$K129)&lt;&gt;0,$L129,0)</f>
        <v>0</v>
      </c>
      <c r="CK129" s="61">
        <f>IF(COUNTIF(Setup_Hierarchy!$J$81:$IV$81,"="&amp;$K129)&lt;&gt;0,$L129,0)</f>
        <v>0</v>
      </c>
      <c r="CL129" s="61">
        <f>IF(COUNTIF(Setup_Hierarchy!$J$82:$IV$82,"="&amp;$K129)&lt;&gt;0,$L129,0)</f>
        <v>0</v>
      </c>
      <c r="CM129" s="61">
        <f>IF(COUNTIF(Setup_Hierarchy!$J$83:$IV$83,"="&amp;$K129)&lt;&gt;0,$L129,0)</f>
        <v>0</v>
      </c>
      <c r="CN129" s="61">
        <f>IF(COUNTIF(Setup_Hierarchy!$J$84:$IV$84,"="&amp;$K129)&lt;&gt;0,$L129,0)</f>
        <v>0</v>
      </c>
      <c r="CO129" s="61">
        <f>IF(COUNTIF(Setup_Hierarchy!$J$85:$IV$85,"="&amp;$K129)&lt;&gt;0,$L129,0)</f>
        <v>0</v>
      </c>
      <c r="CP129" s="61">
        <f>IF(COUNTIF(Setup_Hierarchy!$J$86:$IV$86,"="&amp;$K129)&lt;&gt;0,$L129,0)</f>
        <v>0</v>
      </c>
      <c r="CQ129" s="61">
        <f>IF(COUNTIF(Setup_Hierarchy!$J$87:$IV$87,"="&amp;$K129)&lt;&gt;0,$L129,0)</f>
        <v>0</v>
      </c>
      <c r="CR129" s="61">
        <f>IF(COUNTIF(Setup_Hierarchy!$J$88:$IV$88,"="&amp;$K129)&lt;&gt;0,$L129,0)</f>
        <v>0</v>
      </c>
      <c r="CS129" s="61">
        <f>IF(COUNTIF(Setup_Hierarchy!$J$89:$IV$89,"="&amp;$K129)&lt;&gt;0,$L129,0)</f>
        <v>0</v>
      </c>
      <c r="CT129" s="61">
        <f>IF(COUNTIF(Setup_Hierarchy!$J$90:$IV$90,"="&amp;$K129)&lt;&gt;0,$L129,0)</f>
        <v>0</v>
      </c>
      <c r="CU129" s="61">
        <f>IF(COUNTIF(Setup_Hierarchy!$J$91:$IV$91,"="&amp;$K129)&lt;&gt;0,$L129,0)</f>
        <v>0</v>
      </c>
      <c r="CV129" s="61">
        <f>IF(COUNTIF(Setup_Hierarchy!$J$92:$IV$92,"="&amp;$K129)&lt;&gt;0,$L129,0)</f>
        <v>0</v>
      </c>
      <c r="CW129" s="61">
        <f>IF(COUNTIF(Setup_Hierarchy!$J$93:$IV$93,"="&amp;$K129)&lt;&gt;0,$L129,0)</f>
        <v>0</v>
      </c>
      <c r="CX129" s="61">
        <f>IF(COUNTIF(Setup_Hierarchy!$J$94:$IV$94,"="&amp;$K129)&lt;&gt;0,$L129,0)</f>
        <v>0</v>
      </c>
      <c r="CY129" s="61">
        <f>IF(COUNTIF(Setup_Hierarchy!$J$95:$IV$95,"="&amp;$K129)&lt;&gt;0,$L129,0)</f>
        <v>0</v>
      </c>
      <c r="CZ129" s="61">
        <f>IF(COUNTIF(Setup_Hierarchy!$J$96:$IV$96,"="&amp;$K129)&lt;&gt;0,$L129,0)</f>
        <v>0</v>
      </c>
      <c r="DA129" s="61">
        <f>IF(COUNTIF(Setup_Hierarchy!$J$97:$IV$97,"="&amp;$K129)&lt;&gt;0,$L129,0)</f>
        <v>0</v>
      </c>
      <c r="DB129" s="61">
        <f>IF(COUNTIF(Setup_Hierarchy!$J$98:$IV$98,"="&amp;$K129)&lt;&gt;0,$L129,0)</f>
        <v>0</v>
      </c>
      <c r="DC129" s="61">
        <f>IF(COUNTIF(Setup_Hierarchy!$J$99:$IV$99,"="&amp;$K129)&lt;&gt;0,$L129,0)</f>
        <v>0</v>
      </c>
      <c r="DD129" s="61">
        <f>IF(COUNTIF(Setup_Hierarchy!$J$100:$IV$100,"="&amp;$K129)&lt;&gt;0,$L129,0)</f>
        <v>0</v>
      </c>
      <c r="DE129" s="61">
        <f>IF(COUNTIF(Setup_Hierarchy!$J$101:$IV$101,"="&amp;$K129)&lt;&gt;0,$L129,0)</f>
        <v>0</v>
      </c>
      <c r="DF129" s="61">
        <f>IF(COUNTIF(Setup_Hierarchy!$J$102:$IV$102,"="&amp;$K129)&lt;&gt;0,$L129,0)</f>
        <v>0</v>
      </c>
      <c r="DG129" s="61">
        <f>IF(COUNTIF(Setup_Hierarchy!$J$103:$IV$103,"="&amp;$K129)&lt;&gt;0,$L129,0)</f>
        <v>0</v>
      </c>
      <c r="DH129" s="61">
        <f>IF(COUNTIF(Setup_Hierarchy!$J$104:$IV$104,"="&amp;$K129)&lt;&gt;0,$L129,0)</f>
        <v>0</v>
      </c>
      <c r="DI129" s="61">
        <f>IF(COUNTIF(Setup_Hierarchy!$J$105:$IV$105,"="&amp;$K129)&lt;&gt;0,$L129,0)</f>
        <v>0</v>
      </c>
      <c r="DJ129" s="61">
        <f>IF(COUNTIF(Setup_Hierarchy!$J$106:$IV$106,"="&amp;$K129)&lt;&gt;0,$L129,0)</f>
        <v>0</v>
      </c>
      <c r="DK129" s="61">
        <f>IF(COUNTIF(Setup_Hierarchy!$J$107:$IV$107,"="&amp;$K129)&lt;&gt;0,$L129,0)</f>
        <v>0</v>
      </c>
      <c r="DL129" s="61">
        <f>IF(COUNTIF(Setup_Hierarchy!$J$108:$IV$108,"="&amp;$K129)&lt;&gt;0,$L129,0)</f>
        <v>0</v>
      </c>
      <c r="DM129" s="61">
        <f>IF(COUNTIF(Setup_Hierarchy!$J$109:$IV$109,"="&amp;$K129)&lt;&gt;0,$L129,0)</f>
        <v>0</v>
      </c>
      <c r="DN129" s="61">
        <f>IF(COUNTIF(Setup_Hierarchy!$J$110:$IV$110,"="&amp;$K129)&lt;&gt;0,$L129,0)</f>
        <v>0</v>
      </c>
      <c r="DO129" s="61">
        <f>IF(COUNTIF(Setup_Hierarchy!$J$111:$IV$111,"="&amp;$K129)&lt;&gt;0,$L129,0)</f>
        <v>0</v>
      </c>
      <c r="DP129" s="61">
        <f>IF(COUNTIF(Setup_Hierarchy!$J$112:$IV$112,"="&amp;$K129)&lt;&gt;0,$L129,0)</f>
        <v>0</v>
      </c>
      <c r="DQ129" s="61">
        <f>IF(COUNTIF(Setup_Hierarchy!$J$113:$IV$113,"="&amp;$K129)&lt;&gt;0,$L129,0)</f>
        <v>0</v>
      </c>
      <c r="DR129" s="61">
        <f>IF(COUNTIF(Setup_Hierarchy!$J$114:$IV$114,"="&amp;$K129)&lt;&gt;0,$L129,0)</f>
        <v>0</v>
      </c>
      <c r="DS129" s="61">
        <f>IF(COUNTIF(Setup_Hierarchy!$J$115:$IV$115,"="&amp;$K129)&lt;&gt;0,$L129,0)</f>
        <v>0</v>
      </c>
      <c r="DT129" s="61">
        <f>IF(COUNTIF(Setup_Hierarchy!$J$116:$IV$116,"="&amp;$K129)&lt;&gt;0,$L129,0)</f>
        <v>0</v>
      </c>
    </row>
    <row r="130" spans="2:124" x14ac:dyDescent="0.2">
      <c r="B130" t="s">
        <v>43</v>
      </c>
      <c r="C130">
        <v>76</v>
      </c>
      <c r="D130" t="s">
        <v>16</v>
      </c>
      <c r="E130" t="s">
        <v>369</v>
      </c>
      <c r="F130" t="s">
        <v>532</v>
      </c>
      <c r="G130" t="s">
        <v>25</v>
      </c>
      <c r="H130" t="s">
        <v>10</v>
      </c>
      <c r="I130">
        <v>0.551145</v>
      </c>
      <c r="J130">
        <v>0.45909800000000001</v>
      </c>
      <c r="K130">
        <v>679</v>
      </c>
      <c r="L130">
        <v>-1345.72</v>
      </c>
      <c r="M130" s="61">
        <f>IF(COUNTIF(Setup_Hierarchy!$J$5:$IV$5,"="&amp;$K130)&lt;&gt;0,$L130,0)</f>
        <v>-1345.72</v>
      </c>
      <c r="N130" s="61">
        <f>IF(COUNTIF(Setup_Hierarchy!$J$6:$IV$6,"="&amp;$K130)&lt;&gt;0,$L130,0)</f>
        <v>-1345.72</v>
      </c>
      <c r="O130" s="61">
        <f>IF(COUNTIF(Setup_Hierarchy!$J$7:$IV$7,"="&amp;$K130)&lt;&gt;0,$L130,0)</f>
        <v>-1345.72</v>
      </c>
      <c r="P130" s="61">
        <f>IF(COUNTIF(Setup_Hierarchy!$J$8:$IV$8,"="&amp;$K130)&lt;&gt;0,$L130,0)</f>
        <v>-1345.72</v>
      </c>
      <c r="Q130" s="61">
        <f>IF(COUNTIF(Setup_Hierarchy!$J$9:$IV$9,"="&amp;$K130)&lt;&gt;0,$L130,0)</f>
        <v>-1345.72</v>
      </c>
      <c r="R130" s="61">
        <f>IF(COUNTIF(Setup_Hierarchy!$J$10:$IV$10,"="&amp;$K130)&lt;&gt;0,$L130,0)</f>
        <v>0</v>
      </c>
      <c r="S130" s="61">
        <f>IF(COUNTIF(Setup_Hierarchy!$J$11:$IV$11,"="&amp;$K130)&lt;&gt;0,$L130,0)</f>
        <v>0</v>
      </c>
      <c r="T130" s="61">
        <f>IF(COUNTIF(Setup_Hierarchy!$J$12:$IV$12,"="&amp;$K130)&lt;&gt;0,$L130,0)</f>
        <v>0</v>
      </c>
      <c r="U130" s="61">
        <f>IF(COUNTIF(Setup_Hierarchy!$J$13:$IV$13,"="&amp;$K130)&lt;&gt;0,$L130,0)</f>
        <v>0</v>
      </c>
      <c r="V130" s="61">
        <f>IF(COUNTIF(Setup_Hierarchy!$J$14:$IV$14,"="&amp;$K130)&lt;&gt;0,$L130,0)</f>
        <v>-1345.72</v>
      </c>
      <c r="W130" s="61">
        <f>IF(COUNTIF(Setup_Hierarchy!$J$15:$IV$15,"="&amp;$K130)&lt;&gt;0,$L130,0)</f>
        <v>-1345.72</v>
      </c>
      <c r="X130" s="61">
        <f>IF(COUNTIF(Setup_Hierarchy!$J$16:$IV$16,"="&amp;$K130)&lt;&gt;0,$L130,0)</f>
        <v>0</v>
      </c>
      <c r="Y130" s="61">
        <f>IF(COUNTIF(Setup_Hierarchy!$J$17:$IV$17,"="&amp;$K130)&lt;&gt;0,$L130,0)</f>
        <v>0</v>
      </c>
      <c r="Z130" s="61">
        <f>IF(COUNTIF(Setup_Hierarchy!$J$18:$IV$18,"="&amp;$K130)&lt;&gt;0,$L130,0)</f>
        <v>0</v>
      </c>
      <c r="AA130" s="61">
        <f>IF(COUNTIF(Setup_Hierarchy!$J$19:$IV$19,"="&amp;$K130)&lt;&gt;0,$L130,0)</f>
        <v>0</v>
      </c>
      <c r="AB130" s="61">
        <f>IF(COUNTIF(Setup_Hierarchy!$J$20:$IV$20,"="&amp;$K130)&lt;&gt;0,$L130,0)</f>
        <v>0</v>
      </c>
      <c r="AC130" s="61">
        <f>IF(COUNTIF(Setup_Hierarchy!$J$21:$IV$21,"="&amp;$K130)&lt;&gt;0,$L130,0)</f>
        <v>0</v>
      </c>
      <c r="AD130" s="61">
        <f>IF(COUNTIF(Setup_Hierarchy!$J$22:$IV$22,"="&amp;$K130)&lt;&gt;0,$L130,0)</f>
        <v>0</v>
      </c>
      <c r="AE130" s="61">
        <f>IF(COUNTIF(Setup_Hierarchy!$J$23:$IV$23,"="&amp;$K130)&lt;&gt;0,$L130,0)</f>
        <v>0</v>
      </c>
      <c r="AF130" s="61">
        <f>IF(COUNTIF(Setup_Hierarchy!$J$24:$IV$24,"="&amp;$K130)&lt;&gt;0,$L130,0)</f>
        <v>0</v>
      </c>
      <c r="AG130" s="61">
        <f>IF(COUNTIF(Setup_Hierarchy!$J$25:$IV$25,"="&amp;$K130)&lt;&gt;0,$L130,0)</f>
        <v>0</v>
      </c>
      <c r="AH130" s="61">
        <f>IF(COUNTIF(Setup_Hierarchy!$J$26:$IV$26,"="&amp;$K130)&lt;&gt;0,$L130,0)</f>
        <v>0</v>
      </c>
      <c r="AI130" s="61">
        <f>IF(COUNTIF(Setup_Hierarchy!$J$27:$IV$27,"="&amp;$K130)&lt;&gt;0,$L130,0)</f>
        <v>0</v>
      </c>
      <c r="AJ130" s="61">
        <f>IF(COUNTIF(Setup_Hierarchy!$J$28:$IV$28,"="&amp;$K130)&lt;&gt;0,$L130,0)</f>
        <v>0</v>
      </c>
      <c r="AK130" s="61">
        <f>IF(COUNTIF(Setup_Hierarchy!$J$29:$IV$29,"="&amp;$K130)&lt;&gt;0,$L130,0)</f>
        <v>0</v>
      </c>
      <c r="AL130" s="61">
        <f>IF(COUNTIF(Setup_Hierarchy!$J$30:$IV$30,"="&amp;$K130)&lt;&gt;0,$L130,0)</f>
        <v>0</v>
      </c>
      <c r="AM130" s="61">
        <f>IF(COUNTIF(Setup_Hierarchy!$J$31:$IV$31,"="&amp;$K130)&lt;&gt;0,$L130,0)</f>
        <v>0</v>
      </c>
      <c r="AN130" s="61">
        <f>IF(COUNTIF(Setup_Hierarchy!$J$32:$IV$32,"="&amp;$K130)&lt;&gt;0,$L130,0)</f>
        <v>0</v>
      </c>
      <c r="AO130" s="61">
        <f>IF(COUNTIF(Setup_Hierarchy!$J$33:$IV$33,"="&amp;$K130)&lt;&gt;0,$L130,0)</f>
        <v>0</v>
      </c>
      <c r="AP130" s="61">
        <f>IF(COUNTIF(Setup_Hierarchy!$J$34:$IV$34,"="&amp;$K130)&lt;&gt;0,$L130,0)</f>
        <v>0</v>
      </c>
      <c r="AQ130" s="61">
        <f>IF(COUNTIF(Setup_Hierarchy!$J$35:$IV$35,"="&amp;$K130)&lt;&gt;0,$L130,0)</f>
        <v>0</v>
      </c>
      <c r="AR130" s="61">
        <f>IF(COUNTIF(Setup_Hierarchy!$J$36:$IV$36,"="&amp;$K130)&lt;&gt;0,$L130,0)</f>
        <v>0</v>
      </c>
      <c r="AS130" s="61">
        <f>IF(COUNTIF(Setup_Hierarchy!$J$37:$IV$37,"="&amp;$K130)&lt;&gt;0,$L130,0)</f>
        <v>0</v>
      </c>
      <c r="AT130" s="61">
        <f>IF(COUNTIF(Setup_Hierarchy!$J$38:$IV$38,"="&amp;$K130)&lt;&gt;0,$L130,0)</f>
        <v>0</v>
      </c>
      <c r="AU130" s="61">
        <f>IF(COUNTIF(Setup_Hierarchy!$J$39:$IV$39,"="&amp;$K130)&lt;&gt;0,$L130,0)</f>
        <v>0</v>
      </c>
      <c r="AV130" s="61">
        <f>IF(COUNTIF(Setup_Hierarchy!$J$40:$IV$40,"="&amp;$K130)&lt;&gt;0,$L130,0)</f>
        <v>0</v>
      </c>
      <c r="AW130" s="61">
        <f>IF(COUNTIF(Setup_Hierarchy!$J$41:$IV$41,"="&amp;$K130)&lt;&gt;0,$L130,0)</f>
        <v>0</v>
      </c>
      <c r="AX130" s="61">
        <f>IF(COUNTIF(Setup_Hierarchy!$J$42:$IV$42,"="&amp;$K130)&lt;&gt;0,$L130,0)</f>
        <v>0</v>
      </c>
      <c r="AY130" s="61">
        <f>IF(COUNTIF(Setup_Hierarchy!$J$43:$IV$43,"="&amp;$K130)&lt;&gt;0,$L130,0)</f>
        <v>0</v>
      </c>
      <c r="AZ130" s="61">
        <f>IF(COUNTIF(Setup_Hierarchy!$J$44:$IV$44,"="&amp;$K130)&lt;&gt;0,$L130,0)</f>
        <v>0</v>
      </c>
      <c r="BA130" s="61">
        <f>IF(COUNTIF(Setup_Hierarchy!$J$45:$IV$45,"="&amp;$K130)&lt;&gt;0,$L130,0)</f>
        <v>0</v>
      </c>
      <c r="BB130" s="61">
        <f>IF(COUNTIF(Setup_Hierarchy!$J$46:$IV$46,"="&amp;$K130)&lt;&gt;0,$L130,0)</f>
        <v>0</v>
      </c>
      <c r="BC130" s="61">
        <f>IF(COUNTIF(Setup_Hierarchy!$J$47:$IV$47,"="&amp;$K130)&lt;&gt;0,$L130,0)</f>
        <v>0</v>
      </c>
      <c r="BD130" s="61">
        <f>IF(COUNTIF(Setup_Hierarchy!$J$48:$IV$48,"="&amp;$K130)&lt;&gt;0,$L130,0)</f>
        <v>0</v>
      </c>
      <c r="BE130" s="61">
        <f>IF(COUNTIF(Setup_Hierarchy!$J$49:$IV$49,"="&amp;$K130)&lt;&gt;0,$L130,0)</f>
        <v>0</v>
      </c>
      <c r="BF130" s="61">
        <f>IF(COUNTIF(Setup_Hierarchy!$J$50:$IV$50,"="&amp;$K130)&lt;&gt;0,$L130,0)</f>
        <v>0</v>
      </c>
      <c r="BG130" s="61">
        <f>IF(COUNTIF(Setup_Hierarchy!$J$51:$IV$51,"="&amp;$K130)&lt;&gt;0,$L130,0)</f>
        <v>0</v>
      </c>
      <c r="BH130" s="61">
        <f>IF(COUNTIF(Setup_Hierarchy!$J$52:$IV$52,"="&amp;$K130)&lt;&gt;0,$L130,0)</f>
        <v>0</v>
      </c>
      <c r="BI130" s="61">
        <f>IF(COUNTIF(Setup_Hierarchy!$J$53:$IV$53,"="&amp;$K130)&lt;&gt;0,$L130,0)</f>
        <v>0</v>
      </c>
      <c r="BJ130" s="61">
        <f>IF(COUNTIF(Setup_Hierarchy!$J$54:$IV$54,"="&amp;$K130)&lt;&gt;0,$L130,0)</f>
        <v>0</v>
      </c>
      <c r="BK130" s="61">
        <f>IF(COUNTIF(Setup_Hierarchy!$J$55:$IV$55,"="&amp;$K130)&lt;&gt;0,$L130,0)</f>
        <v>0</v>
      </c>
      <c r="BL130" s="61">
        <f>IF(COUNTIF(Setup_Hierarchy!$J$56:$IV$56,"="&amp;$K130)&lt;&gt;0,$L130,0)</f>
        <v>0</v>
      </c>
      <c r="BM130" s="61">
        <f>IF(COUNTIF(Setup_Hierarchy!$J$57:$IV$57,"="&amp;$K130)&lt;&gt;0,$L130,0)</f>
        <v>0</v>
      </c>
      <c r="BN130" s="61">
        <f>IF(COUNTIF(Setup_Hierarchy!$J$58:$IV$58,"="&amp;$K130)&lt;&gt;0,$L130,0)</f>
        <v>0</v>
      </c>
      <c r="BO130" s="61">
        <f>IF(COUNTIF(Setup_Hierarchy!$J$59:$IV$59,"="&amp;$K130)&lt;&gt;0,$L130,0)</f>
        <v>0</v>
      </c>
      <c r="BP130" s="61">
        <f>IF(COUNTIF(Setup_Hierarchy!$J$60:$IV$60,"="&amp;$K130)&lt;&gt;0,$L130,0)</f>
        <v>0</v>
      </c>
      <c r="BQ130" s="61">
        <f>IF(COUNTIF(Setup_Hierarchy!$J$61:$IV$61,"="&amp;$K130)&lt;&gt;0,$L130,0)</f>
        <v>0</v>
      </c>
      <c r="BR130" s="61">
        <f>IF(COUNTIF(Setup_Hierarchy!$J$62:$IV$62,"="&amp;$K130)&lt;&gt;0,$L130,0)</f>
        <v>0</v>
      </c>
      <c r="BS130" s="61">
        <f>IF(COUNTIF(Setup_Hierarchy!$J$63:$IV$63,"="&amp;$K130)&lt;&gt;0,$L130,0)</f>
        <v>0</v>
      </c>
      <c r="BT130" s="61">
        <f>IF(COUNTIF(Setup_Hierarchy!$J$64:$IV$64,"="&amp;$K130)&lt;&gt;0,$L130,0)</f>
        <v>0</v>
      </c>
      <c r="BU130" s="61">
        <f>IF(COUNTIF(Setup_Hierarchy!$J$65:$IV$65,"="&amp;$K130)&lt;&gt;0,$L130,0)</f>
        <v>0</v>
      </c>
      <c r="BV130" s="61">
        <f>IF(COUNTIF(Setup_Hierarchy!$J$66:$IV$66,"="&amp;$K130)&lt;&gt;0,$L130,0)</f>
        <v>0</v>
      </c>
      <c r="BW130" s="61">
        <f>IF(COUNTIF(Setup_Hierarchy!$J$67:$IV$67,"="&amp;$K130)&lt;&gt;0,$L130,0)</f>
        <v>0</v>
      </c>
      <c r="BX130" s="61">
        <f>IF(COUNTIF(Setup_Hierarchy!$J$68:$IV$68,"="&amp;$K130)&lt;&gt;0,$L130,0)</f>
        <v>0</v>
      </c>
      <c r="BY130" s="61">
        <f>IF(COUNTIF(Setup_Hierarchy!$J$69:$IV$69,"="&amp;$K130)&lt;&gt;0,$L130,0)</f>
        <v>0</v>
      </c>
      <c r="BZ130" s="61">
        <f>IF(COUNTIF(Setup_Hierarchy!$J$70:$IV$70,"="&amp;$K130)&lt;&gt;0,$L130,0)</f>
        <v>0</v>
      </c>
      <c r="CA130" s="61">
        <f>IF(COUNTIF(Setup_Hierarchy!$J$71:$IV$71,"="&amp;$K130)&lt;&gt;0,$L130,0)</f>
        <v>0</v>
      </c>
      <c r="CB130" s="61">
        <f>IF(COUNTIF(Setup_Hierarchy!$J$72:$IV$72,"="&amp;$K130)&lt;&gt;0,$L130,0)</f>
        <v>0</v>
      </c>
      <c r="CC130" s="61">
        <f>IF(COUNTIF(Setup_Hierarchy!$J$73:$IV$73,"="&amp;$K130)&lt;&gt;0,$L130,0)</f>
        <v>0</v>
      </c>
      <c r="CD130" s="61">
        <f>IF(COUNTIF(Setup_Hierarchy!$J$74:$IV$74,"="&amp;$K130)&lt;&gt;0,$L130,0)</f>
        <v>0</v>
      </c>
      <c r="CE130" s="61">
        <f>IF(COUNTIF(Setup_Hierarchy!$J$75:$IV$75,"="&amp;$K130)&lt;&gt;0,$L130,0)</f>
        <v>0</v>
      </c>
      <c r="CF130" s="61">
        <f>IF(COUNTIF(Setup_Hierarchy!$J$76:$IV$76,"="&amp;$K130)&lt;&gt;0,$L130,0)</f>
        <v>0</v>
      </c>
      <c r="CG130" s="61">
        <f>IF(COUNTIF(Setup_Hierarchy!$J$77:$IV$77,"="&amp;$K130)&lt;&gt;0,$L130,0)</f>
        <v>0</v>
      </c>
      <c r="CH130" s="61">
        <f>IF(COUNTIF(Setup_Hierarchy!$J$78:$IV$78,"="&amp;$K130)&lt;&gt;0,$L130,0)</f>
        <v>0</v>
      </c>
      <c r="CI130" s="61">
        <f>IF(COUNTIF(Setup_Hierarchy!$J$79:$IV$79,"="&amp;$K130)&lt;&gt;0,$L130,0)</f>
        <v>0</v>
      </c>
      <c r="CJ130" s="61">
        <f>IF(COUNTIF(Setup_Hierarchy!$J$80:$IV$80,"="&amp;$K130)&lt;&gt;0,$L130,0)</f>
        <v>0</v>
      </c>
      <c r="CK130" s="61">
        <f>IF(COUNTIF(Setup_Hierarchy!$J$81:$IV$81,"="&amp;$K130)&lt;&gt;0,$L130,0)</f>
        <v>0</v>
      </c>
      <c r="CL130" s="61">
        <f>IF(COUNTIF(Setup_Hierarchy!$J$82:$IV$82,"="&amp;$K130)&lt;&gt;0,$L130,0)</f>
        <v>0</v>
      </c>
      <c r="CM130" s="61">
        <f>IF(COUNTIF(Setup_Hierarchy!$J$83:$IV$83,"="&amp;$K130)&lt;&gt;0,$L130,0)</f>
        <v>0</v>
      </c>
      <c r="CN130" s="61">
        <f>IF(COUNTIF(Setup_Hierarchy!$J$84:$IV$84,"="&amp;$K130)&lt;&gt;0,$L130,0)</f>
        <v>0</v>
      </c>
      <c r="CO130" s="61">
        <f>IF(COUNTIF(Setup_Hierarchy!$J$85:$IV$85,"="&amp;$K130)&lt;&gt;0,$L130,0)</f>
        <v>0</v>
      </c>
      <c r="CP130" s="61">
        <f>IF(COUNTIF(Setup_Hierarchy!$J$86:$IV$86,"="&amp;$K130)&lt;&gt;0,$L130,0)</f>
        <v>0</v>
      </c>
      <c r="CQ130" s="61">
        <f>IF(COUNTIF(Setup_Hierarchy!$J$87:$IV$87,"="&amp;$K130)&lt;&gt;0,$L130,0)</f>
        <v>0</v>
      </c>
      <c r="CR130" s="61">
        <f>IF(COUNTIF(Setup_Hierarchy!$J$88:$IV$88,"="&amp;$K130)&lt;&gt;0,$L130,0)</f>
        <v>0</v>
      </c>
      <c r="CS130" s="61">
        <f>IF(COUNTIF(Setup_Hierarchy!$J$89:$IV$89,"="&amp;$K130)&lt;&gt;0,$L130,0)</f>
        <v>0</v>
      </c>
      <c r="CT130" s="61">
        <f>IF(COUNTIF(Setup_Hierarchy!$J$90:$IV$90,"="&amp;$K130)&lt;&gt;0,$L130,0)</f>
        <v>0</v>
      </c>
      <c r="CU130" s="61">
        <f>IF(COUNTIF(Setup_Hierarchy!$J$91:$IV$91,"="&amp;$K130)&lt;&gt;0,$L130,0)</f>
        <v>0</v>
      </c>
      <c r="CV130" s="61">
        <f>IF(COUNTIF(Setup_Hierarchy!$J$92:$IV$92,"="&amp;$K130)&lt;&gt;0,$L130,0)</f>
        <v>0</v>
      </c>
      <c r="CW130" s="61">
        <f>IF(COUNTIF(Setup_Hierarchy!$J$93:$IV$93,"="&amp;$K130)&lt;&gt;0,$L130,0)</f>
        <v>0</v>
      </c>
      <c r="CX130" s="61">
        <f>IF(COUNTIF(Setup_Hierarchy!$J$94:$IV$94,"="&amp;$K130)&lt;&gt;0,$L130,0)</f>
        <v>0</v>
      </c>
      <c r="CY130" s="61">
        <f>IF(COUNTIF(Setup_Hierarchy!$J$95:$IV$95,"="&amp;$K130)&lt;&gt;0,$L130,0)</f>
        <v>0</v>
      </c>
      <c r="CZ130" s="61">
        <f>IF(COUNTIF(Setup_Hierarchy!$J$96:$IV$96,"="&amp;$K130)&lt;&gt;0,$L130,0)</f>
        <v>0</v>
      </c>
      <c r="DA130" s="61">
        <f>IF(COUNTIF(Setup_Hierarchy!$J$97:$IV$97,"="&amp;$K130)&lt;&gt;0,$L130,0)</f>
        <v>0</v>
      </c>
      <c r="DB130" s="61">
        <f>IF(COUNTIF(Setup_Hierarchy!$J$98:$IV$98,"="&amp;$K130)&lt;&gt;0,$L130,0)</f>
        <v>0</v>
      </c>
      <c r="DC130" s="61">
        <f>IF(COUNTIF(Setup_Hierarchy!$J$99:$IV$99,"="&amp;$K130)&lt;&gt;0,$L130,0)</f>
        <v>0</v>
      </c>
      <c r="DD130" s="61">
        <f>IF(COUNTIF(Setup_Hierarchy!$J$100:$IV$100,"="&amp;$K130)&lt;&gt;0,$L130,0)</f>
        <v>0</v>
      </c>
      <c r="DE130" s="61">
        <f>IF(COUNTIF(Setup_Hierarchy!$J$101:$IV$101,"="&amp;$K130)&lt;&gt;0,$L130,0)</f>
        <v>0</v>
      </c>
      <c r="DF130" s="61">
        <f>IF(COUNTIF(Setup_Hierarchy!$J$102:$IV$102,"="&amp;$K130)&lt;&gt;0,$L130,0)</f>
        <v>0</v>
      </c>
      <c r="DG130" s="61">
        <f>IF(COUNTIF(Setup_Hierarchy!$J$103:$IV$103,"="&amp;$K130)&lt;&gt;0,$L130,0)</f>
        <v>0</v>
      </c>
      <c r="DH130" s="61">
        <f>IF(COUNTIF(Setup_Hierarchy!$J$104:$IV$104,"="&amp;$K130)&lt;&gt;0,$L130,0)</f>
        <v>0</v>
      </c>
      <c r="DI130" s="61">
        <f>IF(COUNTIF(Setup_Hierarchy!$J$105:$IV$105,"="&amp;$K130)&lt;&gt;0,$L130,0)</f>
        <v>0</v>
      </c>
      <c r="DJ130" s="61">
        <f>IF(COUNTIF(Setup_Hierarchy!$J$106:$IV$106,"="&amp;$K130)&lt;&gt;0,$L130,0)</f>
        <v>0</v>
      </c>
      <c r="DK130" s="61">
        <f>IF(COUNTIF(Setup_Hierarchy!$J$107:$IV$107,"="&amp;$K130)&lt;&gt;0,$L130,0)</f>
        <v>0</v>
      </c>
      <c r="DL130" s="61">
        <f>IF(COUNTIF(Setup_Hierarchy!$J$108:$IV$108,"="&amp;$K130)&lt;&gt;0,$L130,0)</f>
        <v>0</v>
      </c>
      <c r="DM130" s="61">
        <f>IF(COUNTIF(Setup_Hierarchy!$J$109:$IV$109,"="&amp;$K130)&lt;&gt;0,$L130,0)</f>
        <v>0</v>
      </c>
      <c r="DN130" s="61">
        <f>IF(COUNTIF(Setup_Hierarchy!$J$110:$IV$110,"="&amp;$K130)&lt;&gt;0,$L130,0)</f>
        <v>0</v>
      </c>
      <c r="DO130" s="61">
        <f>IF(COUNTIF(Setup_Hierarchy!$J$111:$IV$111,"="&amp;$K130)&lt;&gt;0,$L130,0)</f>
        <v>0</v>
      </c>
      <c r="DP130" s="61">
        <f>IF(COUNTIF(Setup_Hierarchy!$J$112:$IV$112,"="&amp;$K130)&lt;&gt;0,$L130,0)</f>
        <v>0</v>
      </c>
      <c r="DQ130" s="61">
        <f>IF(COUNTIF(Setup_Hierarchy!$J$113:$IV$113,"="&amp;$K130)&lt;&gt;0,$L130,0)</f>
        <v>0</v>
      </c>
      <c r="DR130" s="61">
        <f>IF(COUNTIF(Setup_Hierarchy!$J$114:$IV$114,"="&amp;$K130)&lt;&gt;0,$L130,0)</f>
        <v>0</v>
      </c>
      <c r="DS130" s="61">
        <f>IF(COUNTIF(Setup_Hierarchy!$J$115:$IV$115,"="&amp;$K130)&lt;&gt;0,$L130,0)</f>
        <v>0</v>
      </c>
      <c r="DT130" s="61">
        <f>IF(COUNTIF(Setup_Hierarchy!$J$116:$IV$116,"="&amp;$K130)&lt;&gt;0,$L130,0)</f>
        <v>0</v>
      </c>
    </row>
    <row r="131" spans="2:124" x14ac:dyDescent="0.2">
      <c r="B131" t="s">
        <v>43</v>
      </c>
      <c r="C131">
        <v>76</v>
      </c>
      <c r="D131" t="s">
        <v>16</v>
      </c>
      <c r="E131" t="s">
        <v>369</v>
      </c>
      <c r="F131" t="s">
        <v>532</v>
      </c>
      <c r="G131" t="s">
        <v>25</v>
      </c>
      <c r="H131" t="s">
        <v>10</v>
      </c>
      <c r="I131">
        <v>0.551145</v>
      </c>
      <c r="J131">
        <v>0.45909800000000001</v>
      </c>
      <c r="K131">
        <v>699</v>
      </c>
      <c r="L131">
        <v>-5373.01</v>
      </c>
      <c r="M131" s="61">
        <f>IF(COUNTIF(Setup_Hierarchy!$J$5:$IV$5,"="&amp;$K131)&lt;&gt;0,$L131,0)</f>
        <v>-5373.01</v>
      </c>
      <c r="N131" s="61">
        <f>IF(COUNTIF(Setup_Hierarchy!$J$6:$IV$6,"="&amp;$K131)&lt;&gt;0,$L131,0)</f>
        <v>-5373.01</v>
      </c>
      <c r="O131" s="61">
        <f>IF(COUNTIF(Setup_Hierarchy!$J$7:$IV$7,"="&amp;$K131)&lt;&gt;0,$L131,0)</f>
        <v>-5373.01</v>
      </c>
      <c r="P131" s="61">
        <f>IF(COUNTIF(Setup_Hierarchy!$J$8:$IV$8,"="&amp;$K131)&lt;&gt;0,$L131,0)</f>
        <v>-5373.01</v>
      </c>
      <c r="Q131" s="61">
        <f>IF(COUNTIF(Setup_Hierarchy!$J$9:$IV$9,"="&amp;$K131)&lt;&gt;0,$L131,0)</f>
        <v>-5373.01</v>
      </c>
      <c r="R131" s="61">
        <f>IF(COUNTIF(Setup_Hierarchy!$J$10:$IV$10,"="&amp;$K131)&lt;&gt;0,$L131,0)</f>
        <v>0</v>
      </c>
      <c r="S131" s="61">
        <f>IF(COUNTIF(Setup_Hierarchy!$J$11:$IV$11,"="&amp;$K131)&lt;&gt;0,$L131,0)</f>
        <v>0</v>
      </c>
      <c r="T131" s="61">
        <f>IF(COUNTIF(Setup_Hierarchy!$J$12:$IV$12,"="&amp;$K131)&lt;&gt;0,$L131,0)</f>
        <v>0</v>
      </c>
      <c r="U131" s="61">
        <f>IF(COUNTIF(Setup_Hierarchy!$J$13:$IV$13,"="&amp;$K131)&lt;&gt;0,$L131,0)</f>
        <v>0</v>
      </c>
      <c r="V131" s="61">
        <f>IF(COUNTIF(Setup_Hierarchy!$J$14:$IV$14,"="&amp;$K131)&lt;&gt;0,$L131,0)</f>
        <v>0</v>
      </c>
      <c r="W131" s="61">
        <f>IF(COUNTIF(Setup_Hierarchy!$J$15:$IV$15,"="&amp;$K131)&lt;&gt;0,$L131,0)</f>
        <v>0</v>
      </c>
      <c r="X131" s="61">
        <f>IF(COUNTIF(Setup_Hierarchy!$J$16:$IV$16,"="&amp;$K131)&lt;&gt;0,$L131,0)</f>
        <v>0</v>
      </c>
      <c r="Y131" s="61">
        <f>IF(COUNTIF(Setup_Hierarchy!$J$17:$IV$17,"="&amp;$K131)&lt;&gt;0,$L131,0)</f>
        <v>0</v>
      </c>
      <c r="Z131" s="61">
        <f>IF(COUNTIF(Setup_Hierarchy!$J$18:$IV$18,"="&amp;$K131)&lt;&gt;0,$L131,0)</f>
        <v>-5373.01</v>
      </c>
      <c r="AA131" s="61">
        <f>IF(COUNTIF(Setup_Hierarchy!$J$19:$IV$19,"="&amp;$K131)&lt;&gt;0,$L131,0)</f>
        <v>0</v>
      </c>
      <c r="AB131" s="61">
        <f>IF(COUNTIF(Setup_Hierarchy!$J$20:$IV$20,"="&amp;$K131)&lt;&gt;0,$L131,0)</f>
        <v>-5373.01</v>
      </c>
      <c r="AC131" s="61">
        <f>IF(COUNTIF(Setup_Hierarchy!$J$21:$IV$21,"="&amp;$K131)&lt;&gt;0,$L131,0)</f>
        <v>0</v>
      </c>
      <c r="AD131" s="61">
        <f>IF(COUNTIF(Setup_Hierarchy!$J$22:$IV$22,"="&amp;$K131)&lt;&gt;0,$L131,0)</f>
        <v>0</v>
      </c>
      <c r="AE131" s="61">
        <f>IF(COUNTIF(Setup_Hierarchy!$J$23:$IV$23,"="&amp;$K131)&lt;&gt;0,$L131,0)</f>
        <v>0</v>
      </c>
      <c r="AF131" s="61">
        <f>IF(COUNTIF(Setup_Hierarchy!$J$24:$IV$24,"="&amp;$K131)&lt;&gt;0,$L131,0)</f>
        <v>0</v>
      </c>
      <c r="AG131" s="61">
        <f>IF(COUNTIF(Setup_Hierarchy!$J$25:$IV$25,"="&amp;$K131)&lt;&gt;0,$L131,0)</f>
        <v>0</v>
      </c>
      <c r="AH131" s="61">
        <f>IF(COUNTIF(Setup_Hierarchy!$J$26:$IV$26,"="&amp;$K131)&lt;&gt;0,$L131,0)</f>
        <v>0</v>
      </c>
      <c r="AI131" s="61">
        <f>IF(COUNTIF(Setup_Hierarchy!$J$27:$IV$27,"="&amp;$K131)&lt;&gt;0,$L131,0)</f>
        <v>0</v>
      </c>
      <c r="AJ131" s="61">
        <f>IF(COUNTIF(Setup_Hierarchy!$J$28:$IV$28,"="&amp;$K131)&lt;&gt;0,$L131,0)</f>
        <v>0</v>
      </c>
      <c r="AK131" s="61">
        <f>IF(COUNTIF(Setup_Hierarchy!$J$29:$IV$29,"="&amp;$K131)&lt;&gt;0,$L131,0)</f>
        <v>0</v>
      </c>
      <c r="AL131" s="61">
        <f>IF(COUNTIF(Setup_Hierarchy!$J$30:$IV$30,"="&amp;$K131)&lt;&gt;0,$L131,0)</f>
        <v>0</v>
      </c>
      <c r="AM131" s="61">
        <f>IF(COUNTIF(Setup_Hierarchy!$J$31:$IV$31,"="&amp;$K131)&lt;&gt;0,$L131,0)</f>
        <v>0</v>
      </c>
      <c r="AN131" s="61">
        <f>IF(COUNTIF(Setup_Hierarchy!$J$32:$IV$32,"="&amp;$K131)&lt;&gt;0,$L131,0)</f>
        <v>0</v>
      </c>
      <c r="AO131" s="61">
        <f>IF(COUNTIF(Setup_Hierarchy!$J$33:$IV$33,"="&amp;$K131)&lt;&gt;0,$L131,0)</f>
        <v>0</v>
      </c>
      <c r="AP131" s="61">
        <f>IF(COUNTIF(Setup_Hierarchy!$J$34:$IV$34,"="&amp;$K131)&lt;&gt;0,$L131,0)</f>
        <v>0</v>
      </c>
      <c r="AQ131" s="61">
        <f>IF(COUNTIF(Setup_Hierarchy!$J$35:$IV$35,"="&amp;$K131)&lt;&gt;0,$L131,0)</f>
        <v>0</v>
      </c>
      <c r="AR131" s="61">
        <f>IF(COUNTIF(Setup_Hierarchy!$J$36:$IV$36,"="&amp;$K131)&lt;&gt;0,$L131,0)</f>
        <v>0</v>
      </c>
      <c r="AS131" s="61">
        <f>IF(COUNTIF(Setup_Hierarchy!$J$37:$IV$37,"="&amp;$K131)&lt;&gt;0,$L131,0)</f>
        <v>0</v>
      </c>
      <c r="AT131" s="61">
        <f>IF(COUNTIF(Setup_Hierarchy!$J$38:$IV$38,"="&amp;$K131)&lt;&gt;0,$L131,0)</f>
        <v>0</v>
      </c>
      <c r="AU131" s="61">
        <f>IF(COUNTIF(Setup_Hierarchy!$J$39:$IV$39,"="&amp;$K131)&lt;&gt;0,$L131,0)</f>
        <v>0</v>
      </c>
      <c r="AV131" s="61">
        <f>IF(COUNTIF(Setup_Hierarchy!$J$40:$IV$40,"="&amp;$K131)&lt;&gt;0,$L131,0)</f>
        <v>0</v>
      </c>
      <c r="AW131" s="61">
        <f>IF(COUNTIF(Setup_Hierarchy!$J$41:$IV$41,"="&amp;$K131)&lt;&gt;0,$L131,0)</f>
        <v>0</v>
      </c>
      <c r="AX131" s="61">
        <f>IF(COUNTIF(Setup_Hierarchy!$J$42:$IV$42,"="&amp;$K131)&lt;&gt;0,$L131,0)</f>
        <v>0</v>
      </c>
      <c r="AY131" s="61">
        <f>IF(COUNTIF(Setup_Hierarchy!$J$43:$IV$43,"="&amp;$K131)&lt;&gt;0,$L131,0)</f>
        <v>0</v>
      </c>
      <c r="AZ131" s="61">
        <f>IF(COUNTIF(Setup_Hierarchy!$J$44:$IV$44,"="&amp;$K131)&lt;&gt;0,$L131,0)</f>
        <v>0</v>
      </c>
      <c r="BA131" s="61">
        <f>IF(COUNTIF(Setup_Hierarchy!$J$45:$IV$45,"="&amp;$K131)&lt;&gt;0,$L131,0)</f>
        <v>0</v>
      </c>
      <c r="BB131" s="61">
        <f>IF(COUNTIF(Setup_Hierarchy!$J$46:$IV$46,"="&amp;$K131)&lt;&gt;0,$L131,0)</f>
        <v>0</v>
      </c>
      <c r="BC131" s="61">
        <f>IF(COUNTIF(Setup_Hierarchy!$J$47:$IV$47,"="&amp;$K131)&lt;&gt;0,$L131,0)</f>
        <v>0</v>
      </c>
      <c r="BD131" s="61">
        <f>IF(COUNTIF(Setup_Hierarchy!$J$48:$IV$48,"="&amp;$K131)&lt;&gt;0,$L131,0)</f>
        <v>0</v>
      </c>
      <c r="BE131" s="61">
        <f>IF(COUNTIF(Setup_Hierarchy!$J$49:$IV$49,"="&amp;$K131)&lt;&gt;0,$L131,0)</f>
        <v>0</v>
      </c>
      <c r="BF131" s="61">
        <f>IF(COUNTIF(Setup_Hierarchy!$J$50:$IV$50,"="&amp;$K131)&lt;&gt;0,$L131,0)</f>
        <v>0</v>
      </c>
      <c r="BG131" s="61">
        <f>IF(COUNTIF(Setup_Hierarchy!$J$51:$IV$51,"="&amp;$K131)&lt;&gt;0,$L131,0)</f>
        <v>0</v>
      </c>
      <c r="BH131" s="61">
        <f>IF(COUNTIF(Setup_Hierarchy!$J$52:$IV$52,"="&amp;$K131)&lt;&gt;0,$L131,0)</f>
        <v>0</v>
      </c>
      <c r="BI131" s="61">
        <f>IF(COUNTIF(Setup_Hierarchy!$J$53:$IV$53,"="&amp;$K131)&lt;&gt;0,$L131,0)</f>
        <v>0</v>
      </c>
      <c r="BJ131" s="61">
        <f>IF(COUNTIF(Setup_Hierarchy!$J$54:$IV$54,"="&amp;$K131)&lt;&gt;0,$L131,0)</f>
        <v>0</v>
      </c>
      <c r="BK131" s="61">
        <f>IF(COUNTIF(Setup_Hierarchy!$J$55:$IV$55,"="&amp;$K131)&lt;&gt;0,$L131,0)</f>
        <v>0</v>
      </c>
      <c r="BL131" s="61">
        <f>IF(COUNTIF(Setup_Hierarchy!$J$56:$IV$56,"="&amp;$K131)&lt;&gt;0,$L131,0)</f>
        <v>0</v>
      </c>
      <c r="BM131" s="61">
        <f>IF(COUNTIF(Setup_Hierarchy!$J$57:$IV$57,"="&amp;$K131)&lt;&gt;0,$L131,0)</f>
        <v>0</v>
      </c>
      <c r="BN131" s="61">
        <f>IF(COUNTIF(Setup_Hierarchy!$J$58:$IV$58,"="&amp;$K131)&lt;&gt;0,$L131,0)</f>
        <v>0</v>
      </c>
      <c r="BO131" s="61">
        <f>IF(COUNTIF(Setup_Hierarchy!$J$59:$IV$59,"="&amp;$K131)&lt;&gt;0,$L131,0)</f>
        <v>0</v>
      </c>
      <c r="BP131" s="61">
        <f>IF(COUNTIF(Setup_Hierarchy!$J$60:$IV$60,"="&amp;$K131)&lt;&gt;0,$L131,0)</f>
        <v>0</v>
      </c>
      <c r="BQ131" s="61">
        <f>IF(COUNTIF(Setup_Hierarchy!$J$61:$IV$61,"="&amp;$K131)&lt;&gt;0,$L131,0)</f>
        <v>0</v>
      </c>
      <c r="BR131" s="61">
        <f>IF(COUNTIF(Setup_Hierarchy!$J$62:$IV$62,"="&amp;$K131)&lt;&gt;0,$L131,0)</f>
        <v>0</v>
      </c>
      <c r="BS131" s="61">
        <f>IF(COUNTIF(Setup_Hierarchy!$J$63:$IV$63,"="&amp;$K131)&lt;&gt;0,$L131,0)</f>
        <v>0</v>
      </c>
      <c r="BT131" s="61">
        <f>IF(COUNTIF(Setup_Hierarchy!$J$64:$IV$64,"="&amp;$K131)&lt;&gt;0,$L131,0)</f>
        <v>0</v>
      </c>
      <c r="BU131" s="61">
        <f>IF(COUNTIF(Setup_Hierarchy!$J$65:$IV$65,"="&amp;$K131)&lt;&gt;0,$L131,0)</f>
        <v>0</v>
      </c>
      <c r="BV131" s="61">
        <f>IF(COUNTIF(Setup_Hierarchy!$J$66:$IV$66,"="&amp;$K131)&lt;&gt;0,$L131,0)</f>
        <v>0</v>
      </c>
      <c r="BW131" s="61">
        <f>IF(COUNTIF(Setup_Hierarchy!$J$67:$IV$67,"="&amp;$K131)&lt;&gt;0,$L131,0)</f>
        <v>0</v>
      </c>
      <c r="BX131" s="61">
        <f>IF(COUNTIF(Setup_Hierarchy!$J$68:$IV$68,"="&amp;$K131)&lt;&gt;0,$L131,0)</f>
        <v>0</v>
      </c>
      <c r="BY131" s="61">
        <f>IF(COUNTIF(Setup_Hierarchy!$J$69:$IV$69,"="&amp;$K131)&lt;&gt;0,$L131,0)</f>
        <v>0</v>
      </c>
      <c r="BZ131" s="61">
        <f>IF(COUNTIF(Setup_Hierarchy!$J$70:$IV$70,"="&amp;$K131)&lt;&gt;0,$L131,0)</f>
        <v>0</v>
      </c>
      <c r="CA131" s="61">
        <f>IF(COUNTIF(Setup_Hierarchy!$J$71:$IV$71,"="&amp;$K131)&lt;&gt;0,$L131,0)</f>
        <v>0</v>
      </c>
      <c r="CB131" s="61">
        <f>IF(COUNTIF(Setup_Hierarchy!$J$72:$IV$72,"="&amp;$K131)&lt;&gt;0,$L131,0)</f>
        <v>0</v>
      </c>
      <c r="CC131" s="61">
        <f>IF(COUNTIF(Setup_Hierarchy!$J$73:$IV$73,"="&amp;$K131)&lt;&gt;0,$L131,0)</f>
        <v>0</v>
      </c>
      <c r="CD131" s="61">
        <f>IF(COUNTIF(Setup_Hierarchy!$J$74:$IV$74,"="&amp;$K131)&lt;&gt;0,$L131,0)</f>
        <v>0</v>
      </c>
      <c r="CE131" s="61">
        <f>IF(COUNTIF(Setup_Hierarchy!$J$75:$IV$75,"="&amp;$K131)&lt;&gt;0,$L131,0)</f>
        <v>0</v>
      </c>
      <c r="CF131" s="61">
        <f>IF(COUNTIF(Setup_Hierarchy!$J$76:$IV$76,"="&amp;$K131)&lt;&gt;0,$L131,0)</f>
        <v>0</v>
      </c>
      <c r="CG131" s="61">
        <f>IF(COUNTIF(Setup_Hierarchy!$J$77:$IV$77,"="&amp;$K131)&lt;&gt;0,$L131,0)</f>
        <v>0</v>
      </c>
      <c r="CH131" s="61">
        <f>IF(COUNTIF(Setup_Hierarchy!$J$78:$IV$78,"="&amp;$K131)&lt;&gt;0,$L131,0)</f>
        <v>0</v>
      </c>
      <c r="CI131" s="61">
        <f>IF(COUNTIF(Setup_Hierarchy!$J$79:$IV$79,"="&amp;$K131)&lt;&gt;0,$L131,0)</f>
        <v>0</v>
      </c>
      <c r="CJ131" s="61">
        <f>IF(COUNTIF(Setup_Hierarchy!$J$80:$IV$80,"="&amp;$K131)&lt;&gt;0,$L131,0)</f>
        <v>0</v>
      </c>
      <c r="CK131" s="61">
        <f>IF(COUNTIF(Setup_Hierarchy!$J$81:$IV$81,"="&amp;$K131)&lt;&gt;0,$L131,0)</f>
        <v>0</v>
      </c>
      <c r="CL131" s="61">
        <f>IF(COUNTIF(Setup_Hierarchy!$J$82:$IV$82,"="&amp;$K131)&lt;&gt;0,$L131,0)</f>
        <v>0</v>
      </c>
      <c r="CM131" s="61">
        <f>IF(COUNTIF(Setup_Hierarchy!$J$83:$IV$83,"="&amp;$K131)&lt;&gt;0,$L131,0)</f>
        <v>0</v>
      </c>
      <c r="CN131" s="61">
        <f>IF(COUNTIF(Setup_Hierarchy!$J$84:$IV$84,"="&amp;$K131)&lt;&gt;0,$L131,0)</f>
        <v>0</v>
      </c>
      <c r="CO131" s="61">
        <f>IF(COUNTIF(Setup_Hierarchy!$J$85:$IV$85,"="&amp;$K131)&lt;&gt;0,$L131,0)</f>
        <v>0</v>
      </c>
      <c r="CP131" s="61">
        <f>IF(COUNTIF(Setup_Hierarchy!$J$86:$IV$86,"="&amp;$K131)&lt;&gt;0,$L131,0)</f>
        <v>0</v>
      </c>
      <c r="CQ131" s="61">
        <f>IF(COUNTIF(Setup_Hierarchy!$J$87:$IV$87,"="&amp;$K131)&lt;&gt;0,$L131,0)</f>
        <v>0</v>
      </c>
      <c r="CR131" s="61">
        <f>IF(COUNTIF(Setup_Hierarchy!$J$88:$IV$88,"="&amp;$K131)&lt;&gt;0,$L131,0)</f>
        <v>0</v>
      </c>
      <c r="CS131" s="61">
        <f>IF(COUNTIF(Setup_Hierarchy!$J$89:$IV$89,"="&amp;$K131)&lt;&gt;0,$L131,0)</f>
        <v>0</v>
      </c>
      <c r="CT131" s="61">
        <f>IF(COUNTIF(Setup_Hierarchy!$J$90:$IV$90,"="&amp;$K131)&lt;&gt;0,$L131,0)</f>
        <v>0</v>
      </c>
      <c r="CU131" s="61">
        <f>IF(COUNTIF(Setup_Hierarchy!$J$91:$IV$91,"="&amp;$K131)&lt;&gt;0,$L131,0)</f>
        <v>0</v>
      </c>
      <c r="CV131" s="61">
        <f>IF(COUNTIF(Setup_Hierarchy!$J$92:$IV$92,"="&amp;$K131)&lt;&gt;0,$L131,0)</f>
        <v>0</v>
      </c>
      <c r="CW131" s="61">
        <f>IF(COUNTIF(Setup_Hierarchy!$J$93:$IV$93,"="&amp;$K131)&lt;&gt;0,$L131,0)</f>
        <v>0</v>
      </c>
      <c r="CX131" s="61">
        <f>IF(COUNTIF(Setup_Hierarchy!$J$94:$IV$94,"="&amp;$K131)&lt;&gt;0,$L131,0)</f>
        <v>0</v>
      </c>
      <c r="CY131" s="61">
        <f>IF(COUNTIF(Setup_Hierarchy!$J$95:$IV$95,"="&amp;$K131)&lt;&gt;0,$L131,0)</f>
        <v>0</v>
      </c>
      <c r="CZ131" s="61">
        <f>IF(COUNTIF(Setup_Hierarchy!$J$96:$IV$96,"="&amp;$K131)&lt;&gt;0,$L131,0)</f>
        <v>0</v>
      </c>
      <c r="DA131" s="61">
        <f>IF(COUNTIF(Setup_Hierarchy!$J$97:$IV$97,"="&amp;$K131)&lt;&gt;0,$L131,0)</f>
        <v>0</v>
      </c>
      <c r="DB131" s="61">
        <f>IF(COUNTIF(Setup_Hierarchy!$J$98:$IV$98,"="&amp;$K131)&lt;&gt;0,$L131,0)</f>
        <v>0</v>
      </c>
      <c r="DC131" s="61">
        <f>IF(COUNTIF(Setup_Hierarchy!$J$99:$IV$99,"="&amp;$K131)&lt;&gt;0,$L131,0)</f>
        <v>0</v>
      </c>
      <c r="DD131" s="61">
        <f>IF(COUNTIF(Setup_Hierarchy!$J$100:$IV$100,"="&amp;$K131)&lt;&gt;0,$L131,0)</f>
        <v>0</v>
      </c>
      <c r="DE131" s="61">
        <f>IF(COUNTIF(Setup_Hierarchy!$J$101:$IV$101,"="&amp;$K131)&lt;&gt;0,$L131,0)</f>
        <v>0</v>
      </c>
      <c r="DF131" s="61">
        <f>IF(COUNTIF(Setup_Hierarchy!$J$102:$IV$102,"="&amp;$K131)&lt;&gt;0,$L131,0)</f>
        <v>0</v>
      </c>
      <c r="DG131" s="61">
        <f>IF(COUNTIF(Setup_Hierarchy!$J$103:$IV$103,"="&amp;$K131)&lt;&gt;0,$L131,0)</f>
        <v>0</v>
      </c>
      <c r="DH131" s="61">
        <f>IF(COUNTIF(Setup_Hierarchy!$J$104:$IV$104,"="&amp;$K131)&lt;&gt;0,$L131,0)</f>
        <v>0</v>
      </c>
      <c r="DI131" s="61">
        <f>IF(COUNTIF(Setup_Hierarchy!$J$105:$IV$105,"="&amp;$K131)&lt;&gt;0,$L131,0)</f>
        <v>0</v>
      </c>
      <c r="DJ131" s="61">
        <f>IF(COUNTIF(Setup_Hierarchy!$J$106:$IV$106,"="&amp;$K131)&lt;&gt;0,$L131,0)</f>
        <v>0</v>
      </c>
      <c r="DK131" s="61">
        <f>IF(COUNTIF(Setup_Hierarchy!$J$107:$IV$107,"="&amp;$K131)&lt;&gt;0,$L131,0)</f>
        <v>0</v>
      </c>
      <c r="DL131" s="61">
        <f>IF(COUNTIF(Setup_Hierarchy!$J$108:$IV$108,"="&amp;$K131)&lt;&gt;0,$L131,0)</f>
        <v>0</v>
      </c>
      <c r="DM131" s="61">
        <f>IF(COUNTIF(Setup_Hierarchy!$J$109:$IV$109,"="&amp;$K131)&lt;&gt;0,$L131,0)</f>
        <v>0</v>
      </c>
      <c r="DN131" s="61">
        <f>IF(COUNTIF(Setup_Hierarchy!$J$110:$IV$110,"="&amp;$K131)&lt;&gt;0,$L131,0)</f>
        <v>0</v>
      </c>
      <c r="DO131" s="61">
        <f>IF(COUNTIF(Setup_Hierarchy!$J$111:$IV$111,"="&amp;$K131)&lt;&gt;0,$L131,0)</f>
        <v>0</v>
      </c>
      <c r="DP131" s="61">
        <f>IF(COUNTIF(Setup_Hierarchy!$J$112:$IV$112,"="&amp;$K131)&lt;&gt;0,$L131,0)</f>
        <v>0</v>
      </c>
      <c r="DQ131" s="61">
        <f>IF(COUNTIF(Setup_Hierarchy!$J$113:$IV$113,"="&amp;$K131)&lt;&gt;0,$L131,0)</f>
        <v>0</v>
      </c>
      <c r="DR131" s="61">
        <f>IF(COUNTIF(Setup_Hierarchy!$J$114:$IV$114,"="&amp;$K131)&lt;&gt;0,$L131,0)</f>
        <v>0</v>
      </c>
      <c r="DS131" s="61">
        <f>IF(COUNTIF(Setup_Hierarchy!$J$115:$IV$115,"="&amp;$K131)&lt;&gt;0,$L131,0)</f>
        <v>0</v>
      </c>
      <c r="DT131" s="61">
        <f>IF(COUNTIF(Setup_Hierarchy!$J$116:$IV$116,"="&amp;$K131)&lt;&gt;0,$L131,0)</f>
        <v>0</v>
      </c>
    </row>
    <row r="132" spans="2:124" x14ac:dyDescent="0.2">
      <c r="B132" t="s">
        <v>43</v>
      </c>
      <c r="C132">
        <v>76</v>
      </c>
      <c r="D132" t="s">
        <v>16</v>
      </c>
      <c r="E132" t="s">
        <v>369</v>
      </c>
      <c r="F132" t="s">
        <v>532</v>
      </c>
      <c r="G132" t="s">
        <v>25</v>
      </c>
      <c r="H132" t="s">
        <v>10</v>
      </c>
      <c r="I132">
        <v>0.551145</v>
      </c>
      <c r="J132">
        <v>0.45909800000000001</v>
      </c>
      <c r="K132">
        <v>704</v>
      </c>
      <c r="L132">
        <v>-13.47</v>
      </c>
      <c r="M132" s="61">
        <f>IF(COUNTIF(Setup_Hierarchy!$J$5:$IV$5,"="&amp;$K132)&lt;&gt;0,$L132,0)</f>
        <v>-13.47</v>
      </c>
      <c r="N132" s="61">
        <f>IF(COUNTIF(Setup_Hierarchy!$J$6:$IV$6,"="&amp;$K132)&lt;&gt;0,$L132,0)</f>
        <v>-13.47</v>
      </c>
      <c r="O132" s="61">
        <f>IF(COUNTIF(Setup_Hierarchy!$J$7:$IV$7,"="&amp;$K132)&lt;&gt;0,$L132,0)</f>
        <v>-13.47</v>
      </c>
      <c r="P132" s="61">
        <f>IF(COUNTIF(Setup_Hierarchy!$J$8:$IV$8,"="&amp;$K132)&lt;&gt;0,$L132,0)</f>
        <v>-13.47</v>
      </c>
      <c r="Q132" s="61">
        <f>IF(COUNTIF(Setup_Hierarchy!$J$9:$IV$9,"="&amp;$K132)&lt;&gt;0,$L132,0)</f>
        <v>-13.47</v>
      </c>
      <c r="R132" s="61">
        <f>IF(COUNTIF(Setup_Hierarchy!$J$10:$IV$10,"="&amp;$K132)&lt;&gt;0,$L132,0)</f>
        <v>0</v>
      </c>
      <c r="S132" s="61">
        <f>IF(COUNTIF(Setup_Hierarchy!$J$11:$IV$11,"="&amp;$K132)&lt;&gt;0,$L132,0)</f>
        <v>0</v>
      </c>
      <c r="T132" s="61">
        <f>IF(COUNTIF(Setup_Hierarchy!$J$12:$IV$12,"="&amp;$K132)&lt;&gt;0,$L132,0)</f>
        <v>0</v>
      </c>
      <c r="U132" s="61">
        <f>IF(COUNTIF(Setup_Hierarchy!$J$13:$IV$13,"="&amp;$K132)&lt;&gt;0,$L132,0)</f>
        <v>0</v>
      </c>
      <c r="V132" s="61">
        <f>IF(COUNTIF(Setup_Hierarchy!$J$14:$IV$14,"="&amp;$K132)&lt;&gt;0,$L132,0)</f>
        <v>0</v>
      </c>
      <c r="W132" s="61">
        <f>IF(COUNTIF(Setup_Hierarchy!$J$15:$IV$15,"="&amp;$K132)&lt;&gt;0,$L132,0)</f>
        <v>0</v>
      </c>
      <c r="X132" s="61">
        <f>IF(COUNTIF(Setup_Hierarchy!$J$16:$IV$16,"="&amp;$K132)&lt;&gt;0,$L132,0)</f>
        <v>0</v>
      </c>
      <c r="Y132" s="61">
        <f>IF(COUNTIF(Setup_Hierarchy!$J$17:$IV$17,"="&amp;$K132)&lt;&gt;0,$L132,0)</f>
        <v>0</v>
      </c>
      <c r="Z132" s="61">
        <f>IF(COUNTIF(Setup_Hierarchy!$J$18:$IV$18,"="&amp;$K132)&lt;&gt;0,$L132,0)</f>
        <v>0</v>
      </c>
      <c r="AA132" s="61">
        <f>IF(COUNTIF(Setup_Hierarchy!$J$19:$IV$19,"="&amp;$K132)&lt;&gt;0,$L132,0)</f>
        <v>0</v>
      </c>
      <c r="AB132" s="61">
        <f>IF(COUNTIF(Setup_Hierarchy!$J$20:$IV$20,"="&amp;$K132)&lt;&gt;0,$L132,0)</f>
        <v>0</v>
      </c>
      <c r="AC132" s="61">
        <f>IF(COUNTIF(Setup_Hierarchy!$J$21:$IV$21,"="&amp;$K132)&lt;&gt;0,$L132,0)</f>
        <v>-13.47</v>
      </c>
      <c r="AD132" s="61">
        <f>IF(COUNTIF(Setup_Hierarchy!$J$22:$IV$22,"="&amp;$K132)&lt;&gt;0,$L132,0)</f>
        <v>0</v>
      </c>
      <c r="AE132" s="61">
        <f>IF(COUNTIF(Setup_Hierarchy!$J$23:$IV$23,"="&amp;$K132)&lt;&gt;0,$L132,0)</f>
        <v>-13.47</v>
      </c>
      <c r="AF132" s="61">
        <f>IF(COUNTIF(Setup_Hierarchy!$J$24:$IV$24,"="&amp;$K132)&lt;&gt;0,$L132,0)</f>
        <v>0</v>
      </c>
      <c r="AG132" s="61">
        <f>IF(COUNTIF(Setup_Hierarchy!$J$25:$IV$25,"="&amp;$K132)&lt;&gt;0,$L132,0)</f>
        <v>0</v>
      </c>
      <c r="AH132" s="61">
        <f>IF(COUNTIF(Setup_Hierarchy!$J$26:$IV$26,"="&amp;$K132)&lt;&gt;0,$L132,0)</f>
        <v>0</v>
      </c>
      <c r="AI132" s="61">
        <f>IF(COUNTIF(Setup_Hierarchy!$J$27:$IV$27,"="&amp;$K132)&lt;&gt;0,$L132,0)</f>
        <v>0</v>
      </c>
      <c r="AJ132" s="61">
        <f>IF(COUNTIF(Setup_Hierarchy!$J$28:$IV$28,"="&amp;$K132)&lt;&gt;0,$L132,0)</f>
        <v>0</v>
      </c>
      <c r="AK132" s="61">
        <f>IF(COUNTIF(Setup_Hierarchy!$J$29:$IV$29,"="&amp;$K132)&lt;&gt;0,$L132,0)</f>
        <v>0</v>
      </c>
      <c r="AL132" s="61">
        <f>IF(COUNTIF(Setup_Hierarchy!$J$30:$IV$30,"="&amp;$K132)&lt;&gt;0,$L132,0)</f>
        <v>0</v>
      </c>
      <c r="AM132" s="61">
        <f>IF(COUNTIF(Setup_Hierarchy!$J$31:$IV$31,"="&amp;$K132)&lt;&gt;0,$L132,0)</f>
        <v>0</v>
      </c>
      <c r="AN132" s="61">
        <f>IF(COUNTIF(Setup_Hierarchy!$J$32:$IV$32,"="&amp;$K132)&lt;&gt;0,$L132,0)</f>
        <v>0</v>
      </c>
      <c r="AO132" s="61">
        <f>IF(COUNTIF(Setup_Hierarchy!$J$33:$IV$33,"="&amp;$K132)&lt;&gt;0,$L132,0)</f>
        <v>0</v>
      </c>
      <c r="AP132" s="61">
        <f>IF(COUNTIF(Setup_Hierarchy!$J$34:$IV$34,"="&amp;$K132)&lt;&gt;0,$L132,0)</f>
        <v>0</v>
      </c>
      <c r="AQ132" s="61">
        <f>IF(COUNTIF(Setup_Hierarchy!$J$35:$IV$35,"="&amp;$K132)&lt;&gt;0,$L132,0)</f>
        <v>0</v>
      </c>
      <c r="AR132" s="61">
        <f>IF(COUNTIF(Setup_Hierarchy!$J$36:$IV$36,"="&amp;$K132)&lt;&gt;0,$L132,0)</f>
        <v>0</v>
      </c>
      <c r="AS132" s="61">
        <f>IF(COUNTIF(Setup_Hierarchy!$J$37:$IV$37,"="&amp;$K132)&lt;&gt;0,$L132,0)</f>
        <v>0</v>
      </c>
      <c r="AT132" s="61">
        <f>IF(COUNTIF(Setup_Hierarchy!$J$38:$IV$38,"="&amp;$K132)&lt;&gt;0,$L132,0)</f>
        <v>0</v>
      </c>
      <c r="AU132" s="61">
        <f>IF(COUNTIF(Setup_Hierarchy!$J$39:$IV$39,"="&amp;$K132)&lt;&gt;0,$L132,0)</f>
        <v>0</v>
      </c>
      <c r="AV132" s="61">
        <f>IF(COUNTIF(Setup_Hierarchy!$J$40:$IV$40,"="&amp;$K132)&lt;&gt;0,$L132,0)</f>
        <v>0</v>
      </c>
      <c r="AW132" s="61">
        <f>IF(COUNTIF(Setup_Hierarchy!$J$41:$IV$41,"="&amp;$K132)&lt;&gt;0,$L132,0)</f>
        <v>0</v>
      </c>
      <c r="AX132" s="61">
        <f>IF(COUNTIF(Setup_Hierarchy!$J$42:$IV$42,"="&amp;$K132)&lt;&gt;0,$L132,0)</f>
        <v>0</v>
      </c>
      <c r="AY132" s="61">
        <f>IF(COUNTIF(Setup_Hierarchy!$J$43:$IV$43,"="&amp;$K132)&lt;&gt;0,$L132,0)</f>
        <v>0</v>
      </c>
      <c r="AZ132" s="61">
        <f>IF(COUNTIF(Setup_Hierarchy!$J$44:$IV$44,"="&amp;$K132)&lt;&gt;0,$L132,0)</f>
        <v>0</v>
      </c>
      <c r="BA132" s="61">
        <f>IF(COUNTIF(Setup_Hierarchy!$J$45:$IV$45,"="&amp;$K132)&lt;&gt;0,$L132,0)</f>
        <v>0</v>
      </c>
      <c r="BB132" s="61">
        <f>IF(COUNTIF(Setup_Hierarchy!$J$46:$IV$46,"="&amp;$K132)&lt;&gt;0,$L132,0)</f>
        <v>0</v>
      </c>
      <c r="BC132" s="61">
        <f>IF(COUNTIF(Setup_Hierarchy!$J$47:$IV$47,"="&amp;$K132)&lt;&gt;0,$L132,0)</f>
        <v>0</v>
      </c>
      <c r="BD132" s="61">
        <f>IF(COUNTIF(Setup_Hierarchy!$J$48:$IV$48,"="&amp;$K132)&lt;&gt;0,$L132,0)</f>
        <v>0</v>
      </c>
      <c r="BE132" s="61">
        <f>IF(COUNTIF(Setup_Hierarchy!$J$49:$IV$49,"="&amp;$K132)&lt;&gt;0,$L132,0)</f>
        <v>0</v>
      </c>
      <c r="BF132" s="61">
        <f>IF(COUNTIF(Setup_Hierarchy!$J$50:$IV$50,"="&amp;$K132)&lt;&gt;0,$L132,0)</f>
        <v>0</v>
      </c>
      <c r="BG132" s="61">
        <f>IF(COUNTIF(Setup_Hierarchy!$J$51:$IV$51,"="&amp;$K132)&lt;&gt;0,$L132,0)</f>
        <v>0</v>
      </c>
      <c r="BH132" s="61">
        <f>IF(COUNTIF(Setup_Hierarchy!$J$52:$IV$52,"="&amp;$K132)&lt;&gt;0,$L132,0)</f>
        <v>0</v>
      </c>
      <c r="BI132" s="61">
        <f>IF(COUNTIF(Setup_Hierarchy!$J$53:$IV$53,"="&amp;$K132)&lt;&gt;0,$L132,0)</f>
        <v>0</v>
      </c>
      <c r="BJ132" s="61">
        <f>IF(COUNTIF(Setup_Hierarchy!$J$54:$IV$54,"="&amp;$K132)&lt;&gt;0,$L132,0)</f>
        <v>0</v>
      </c>
      <c r="BK132" s="61">
        <f>IF(COUNTIF(Setup_Hierarchy!$J$55:$IV$55,"="&amp;$K132)&lt;&gt;0,$L132,0)</f>
        <v>0</v>
      </c>
      <c r="BL132" s="61">
        <f>IF(COUNTIF(Setup_Hierarchy!$J$56:$IV$56,"="&amp;$K132)&lt;&gt;0,$L132,0)</f>
        <v>0</v>
      </c>
      <c r="BM132" s="61">
        <f>IF(COUNTIF(Setup_Hierarchy!$J$57:$IV$57,"="&amp;$K132)&lt;&gt;0,$L132,0)</f>
        <v>0</v>
      </c>
      <c r="BN132" s="61">
        <f>IF(COUNTIF(Setup_Hierarchy!$J$58:$IV$58,"="&amp;$K132)&lt;&gt;0,$L132,0)</f>
        <v>0</v>
      </c>
      <c r="BO132" s="61">
        <f>IF(COUNTIF(Setup_Hierarchy!$J$59:$IV$59,"="&amp;$K132)&lt;&gt;0,$L132,0)</f>
        <v>0</v>
      </c>
      <c r="BP132" s="61">
        <f>IF(COUNTIF(Setup_Hierarchy!$J$60:$IV$60,"="&amp;$K132)&lt;&gt;0,$L132,0)</f>
        <v>0</v>
      </c>
      <c r="BQ132" s="61">
        <f>IF(COUNTIF(Setup_Hierarchy!$J$61:$IV$61,"="&amp;$K132)&lt;&gt;0,$L132,0)</f>
        <v>0</v>
      </c>
      <c r="BR132" s="61">
        <f>IF(COUNTIF(Setup_Hierarchy!$J$62:$IV$62,"="&amp;$K132)&lt;&gt;0,$L132,0)</f>
        <v>0</v>
      </c>
      <c r="BS132" s="61">
        <f>IF(COUNTIF(Setup_Hierarchy!$J$63:$IV$63,"="&amp;$K132)&lt;&gt;0,$L132,0)</f>
        <v>0</v>
      </c>
      <c r="BT132" s="61">
        <f>IF(COUNTIF(Setup_Hierarchy!$J$64:$IV$64,"="&amp;$K132)&lt;&gt;0,$L132,0)</f>
        <v>0</v>
      </c>
      <c r="BU132" s="61">
        <f>IF(COUNTIF(Setup_Hierarchy!$J$65:$IV$65,"="&amp;$K132)&lt;&gt;0,$L132,0)</f>
        <v>0</v>
      </c>
      <c r="BV132" s="61">
        <f>IF(COUNTIF(Setup_Hierarchy!$J$66:$IV$66,"="&amp;$K132)&lt;&gt;0,$L132,0)</f>
        <v>0</v>
      </c>
      <c r="BW132" s="61">
        <f>IF(COUNTIF(Setup_Hierarchy!$J$67:$IV$67,"="&amp;$K132)&lt;&gt;0,$L132,0)</f>
        <v>0</v>
      </c>
      <c r="BX132" s="61">
        <f>IF(COUNTIF(Setup_Hierarchy!$J$68:$IV$68,"="&amp;$K132)&lt;&gt;0,$L132,0)</f>
        <v>0</v>
      </c>
      <c r="BY132" s="61">
        <f>IF(COUNTIF(Setup_Hierarchy!$J$69:$IV$69,"="&amp;$K132)&lt;&gt;0,$L132,0)</f>
        <v>0</v>
      </c>
      <c r="BZ132" s="61">
        <f>IF(COUNTIF(Setup_Hierarchy!$J$70:$IV$70,"="&amp;$K132)&lt;&gt;0,$L132,0)</f>
        <v>0</v>
      </c>
      <c r="CA132" s="61">
        <f>IF(COUNTIF(Setup_Hierarchy!$J$71:$IV$71,"="&amp;$K132)&lt;&gt;0,$L132,0)</f>
        <v>0</v>
      </c>
      <c r="CB132" s="61">
        <f>IF(COUNTIF(Setup_Hierarchy!$J$72:$IV$72,"="&amp;$K132)&lt;&gt;0,$L132,0)</f>
        <v>0</v>
      </c>
      <c r="CC132" s="61">
        <f>IF(COUNTIF(Setup_Hierarchy!$J$73:$IV$73,"="&amp;$K132)&lt;&gt;0,$L132,0)</f>
        <v>0</v>
      </c>
      <c r="CD132" s="61">
        <f>IF(COUNTIF(Setup_Hierarchy!$J$74:$IV$74,"="&amp;$K132)&lt;&gt;0,$L132,0)</f>
        <v>0</v>
      </c>
      <c r="CE132" s="61">
        <f>IF(COUNTIF(Setup_Hierarchy!$J$75:$IV$75,"="&amp;$K132)&lt;&gt;0,$L132,0)</f>
        <v>0</v>
      </c>
      <c r="CF132" s="61">
        <f>IF(COUNTIF(Setup_Hierarchy!$J$76:$IV$76,"="&amp;$K132)&lt;&gt;0,$L132,0)</f>
        <v>0</v>
      </c>
      <c r="CG132" s="61">
        <f>IF(COUNTIF(Setup_Hierarchy!$J$77:$IV$77,"="&amp;$K132)&lt;&gt;0,$L132,0)</f>
        <v>0</v>
      </c>
      <c r="CH132" s="61">
        <f>IF(COUNTIF(Setup_Hierarchy!$J$78:$IV$78,"="&amp;$K132)&lt;&gt;0,$L132,0)</f>
        <v>0</v>
      </c>
      <c r="CI132" s="61">
        <f>IF(COUNTIF(Setup_Hierarchy!$J$79:$IV$79,"="&amp;$K132)&lt;&gt;0,$L132,0)</f>
        <v>0</v>
      </c>
      <c r="CJ132" s="61">
        <f>IF(COUNTIF(Setup_Hierarchy!$J$80:$IV$80,"="&amp;$K132)&lt;&gt;0,$L132,0)</f>
        <v>0</v>
      </c>
      <c r="CK132" s="61">
        <f>IF(COUNTIF(Setup_Hierarchy!$J$81:$IV$81,"="&amp;$K132)&lt;&gt;0,$L132,0)</f>
        <v>0</v>
      </c>
      <c r="CL132" s="61">
        <f>IF(COUNTIF(Setup_Hierarchy!$J$82:$IV$82,"="&amp;$K132)&lt;&gt;0,$L132,0)</f>
        <v>0</v>
      </c>
      <c r="CM132" s="61">
        <f>IF(COUNTIF(Setup_Hierarchy!$J$83:$IV$83,"="&amp;$K132)&lt;&gt;0,$L132,0)</f>
        <v>0</v>
      </c>
      <c r="CN132" s="61">
        <f>IF(COUNTIF(Setup_Hierarchy!$J$84:$IV$84,"="&amp;$K132)&lt;&gt;0,$L132,0)</f>
        <v>0</v>
      </c>
      <c r="CO132" s="61">
        <f>IF(COUNTIF(Setup_Hierarchy!$J$85:$IV$85,"="&amp;$K132)&lt;&gt;0,$L132,0)</f>
        <v>0</v>
      </c>
      <c r="CP132" s="61">
        <f>IF(COUNTIF(Setup_Hierarchy!$J$86:$IV$86,"="&amp;$K132)&lt;&gt;0,$L132,0)</f>
        <v>0</v>
      </c>
      <c r="CQ132" s="61">
        <f>IF(COUNTIF(Setup_Hierarchy!$J$87:$IV$87,"="&amp;$K132)&lt;&gt;0,$L132,0)</f>
        <v>0</v>
      </c>
      <c r="CR132" s="61">
        <f>IF(COUNTIF(Setup_Hierarchy!$J$88:$IV$88,"="&amp;$K132)&lt;&gt;0,$L132,0)</f>
        <v>0</v>
      </c>
      <c r="CS132" s="61">
        <f>IF(COUNTIF(Setup_Hierarchy!$J$89:$IV$89,"="&amp;$K132)&lt;&gt;0,$L132,0)</f>
        <v>0</v>
      </c>
      <c r="CT132" s="61">
        <f>IF(COUNTIF(Setup_Hierarchy!$J$90:$IV$90,"="&amp;$K132)&lt;&gt;0,$L132,0)</f>
        <v>0</v>
      </c>
      <c r="CU132" s="61">
        <f>IF(COUNTIF(Setup_Hierarchy!$J$91:$IV$91,"="&amp;$K132)&lt;&gt;0,$L132,0)</f>
        <v>0</v>
      </c>
      <c r="CV132" s="61">
        <f>IF(COUNTIF(Setup_Hierarchy!$J$92:$IV$92,"="&amp;$K132)&lt;&gt;0,$L132,0)</f>
        <v>0</v>
      </c>
      <c r="CW132" s="61">
        <f>IF(COUNTIF(Setup_Hierarchy!$J$93:$IV$93,"="&amp;$K132)&lt;&gt;0,$L132,0)</f>
        <v>0</v>
      </c>
      <c r="CX132" s="61">
        <f>IF(COUNTIF(Setup_Hierarchy!$J$94:$IV$94,"="&amp;$K132)&lt;&gt;0,$L132,0)</f>
        <v>0</v>
      </c>
      <c r="CY132" s="61">
        <f>IF(COUNTIF(Setup_Hierarchy!$J$95:$IV$95,"="&amp;$K132)&lt;&gt;0,$L132,0)</f>
        <v>0</v>
      </c>
      <c r="CZ132" s="61">
        <f>IF(COUNTIF(Setup_Hierarchy!$J$96:$IV$96,"="&amp;$K132)&lt;&gt;0,$L132,0)</f>
        <v>0</v>
      </c>
      <c r="DA132" s="61">
        <f>IF(COUNTIF(Setup_Hierarchy!$J$97:$IV$97,"="&amp;$K132)&lt;&gt;0,$L132,0)</f>
        <v>0</v>
      </c>
      <c r="DB132" s="61">
        <f>IF(COUNTIF(Setup_Hierarchy!$J$98:$IV$98,"="&amp;$K132)&lt;&gt;0,$L132,0)</f>
        <v>0</v>
      </c>
      <c r="DC132" s="61">
        <f>IF(COUNTIF(Setup_Hierarchy!$J$99:$IV$99,"="&amp;$K132)&lt;&gt;0,$L132,0)</f>
        <v>0</v>
      </c>
      <c r="DD132" s="61">
        <f>IF(COUNTIF(Setup_Hierarchy!$J$100:$IV$100,"="&amp;$K132)&lt;&gt;0,$L132,0)</f>
        <v>0</v>
      </c>
      <c r="DE132" s="61">
        <f>IF(COUNTIF(Setup_Hierarchy!$J$101:$IV$101,"="&amp;$K132)&lt;&gt;0,$L132,0)</f>
        <v>0</v>
      </c>
      <c r="DF132" s="61">
        <f>IF(COUNTIF(Setup_Hierarchy!$J$102:$IV$102,"="&amp;$K132)&lt;&gt;0,$L132,0)</f>
        <v>0</v>
      </c>
      <c r="DG132" s="61">
        <f>IF(COUNTIF(Setup_Hierarchy!$J$103:$IV$103,"="&amp;$K132)&lt;&gt;0,$L132,0)</f>
        <v>0</v>
      </c>
      <c r="DH132" s="61">
        <f>IF(COUNTIF(Setup_Hierarchy!$J$104:$IV$104,"="&amp;$K132)&lt;&gt;0,$L132,0)</f>
        <v>0</v>
      </c>
      <c r="DI132" s="61">
        <f>IF(COUNTIF(Setup_Hierarchy!$J$105:$IV$105,"="&amp;$K132)&lt;&gt;0,$L132,0)</f>
        <v>0</v>
      </c>
      <c r="DJ132" s="61">
        <f>IF(COUNTIF(Setup_Hierarchy!$J$106:$IV$106,"="&amp;$K132)&lt;&gt;0,$L132,0)</f>
        <v>0</v>
      </c>
      <c r="DK132" s="61">
        <f>IF(COUNTIF(Setup_Hierarchy!$J$107:$IV$107,"="&amp;$K132)&lt;&gt;0,$L132,0)</f>
        <v>0</v>
      </c>
      <c r="DL132" s="61">
        <f>IF(COUNTIF(Setup_Hierarchy!$J$108:$IV$108,"="&amp;$K132)&lt;&gt;0,$L132,0)</f>
        <v>0</v>
      </c>
      <c r="DM132" s="61">
        <f>IF(COUNTIF(Setup_Hierarchy!$J$109:$IV$109,"="&amp;$K132)&lt;&gt;0,$L132,0)</f>
        <v>0</v>
      </c>
      <c r="DN132" s="61">
        <f>IF(COUNTIF(Setup_Hierarchy!$J$110:$IV$110,"="&amp;$K132)&lt;&gt;0,$L132,0)</f>
        <v>0</v>
      </c>
      <c r="DO132" s="61">
        <f>IF(COUNTIF(Setup_Hierarchy!$J$111:$IV$111,"="&amp;$K132)&lt;&gt;0,$L132,0)</f>
        <v>0</v>
      </c>
      <c r="DP132" s="61">
        <f>IF(COUNTIF(Setup_Hierarchy!$J$112:$IV$112,"="&amp;$K132)&lt;&gt;0,$L132,0)</f>
        <v>0</v>
      </c>
      <c r="DQ132" s="61">
        <f>IF(COUNTIF(Setup_Hierarchy!$J$113:$IV$113,"="&amp;$K132)&lt;&gt;0,$L132,0)</f>
        <v>0</v>
      </c>
      <c r="DR132" s="61">
        <f>IF(COUNTIF(Setup_Hierarchy!$J$114:$IV$114,"="&amp;$K132)&lt;&gt;0,$L132,0)</f>
        <v>0</v>
      </c>
      <c r="DS132" s="61">
        <f>IF(COUNTIF(Setup_Hierarchy!$J$115:$IV$115,"="&amp;$K132)&lt;&gt;0,$L132,0)</f>
        <v>0</v>
      </c>
      <c r="DT132" s="61">
        <f>IF(COUNTIF(Setup_Hierarchy!$J$116:$IV$116,"="&amp;$K132)&lt;&gt;0,$L132,0)</f>
        <v>0</v>
      </c>
    </row>
    <row r="133" spans="2:124" x14ac:dyDescent="0.2">
      <c r="B133" t="s">
        <v>43</v>
      </c>
      <c r="C133">
        <v>76</v>
      </c>
      <c r="D133" t="s">
        <v>16</v>
      </c>
      <c r="E133" t="s">
        <v>369</v>
      </c>
      <c r="F133" t="s">
        <v>532</v>
      </c>
      <c r="G133" t="s">
        <v>25</v>
      </c>
      <c r="H133" t="s">
        <v>10</v>
      </c>
      <c r="I133">
        <v>0.551145</v>
      </c>
      <c r="J133">
        <v>0.45909800000000001</v>
      </c>
      <c r="K133">
        <v>729</v>
      </c>
      <c r="L133">
        <v>-259.45</v>
      </c>
      <c r="M133" s="61">
        <f>IF(COUNTIF(Setup_Hierarchy!$J$5:$IV$5,"="&amp;$K133)&lt;&gt;0,$L133,0)</f>
        <v>-259.45</v>
      </c>
      <c r="N133" s="61">
        <f>IF(COUNTIF(Setup_Hierarchy!$J$6:$IV$6,"="&amp;$K133)&lt;&gt;0,$L133,0)</f>
        <v>-259.45</v>
      </c>
      <c r="O133" s="61">
        <f>IF(COUNTIF(Setup_Hierarchy!$J$7:$IV$7,"="&amp;$K133)&lt;&gt;0,$L133,0)</f>
        <v>-259.45</v>
      </c>
      <c r="P133" s="61">
        <f>IF(COUNTIF(Setup_Hierarchy!$J$8:$IV$8,"="&amp;$K133)&lt;&gt;0,$L133,0)</f>
        <v>-259.45</v>
      </c>
      <c r="Q133" s="61">
        <f>IF(COUNTIF(Setup_Hierarchy!$J$9:$IV$9,"="&amp;$K133)&lt;&gt;0,$L133,0)</f>
        <v>0</v>
      </c>
      <c r="R133" s="61">
        <f>IF(COUNTIF(Setup_Hierarchy!$J$10:$IV$10,"="&amp;$K133)&lt;&gt;0,$L133,0)</f>
        <v>0</v>
      </c>
      <c r="S133" s="61">
        <f>IF(COUNTIF(Setup_Hierarchy!$J$11:$IV$11,"="&amp;$K133)&lt;&gt;0,$L133,0)</f>
        <v>0</v>
      </c>
      <c r="T133" s="61">
        <f>IF(COUNTIF(Setup_Hierarchy!$J$12:$IV$12,"="&amp;$K133)&lt;&gt;0,$L133,0)</f>
        <v>0</v>
      </c>
      <c r="U133" s="61">
        <f>IF(COUNTIF(Setup_Hierarchy!$J$13:$IV$13,"="&amp;$K133)&lt;&gt;0,$L133,0)</f>
        <v>0</v>
      </c>
      <c r="V133" s="61">
        <f>IF(COUNTIF(Setup_Hierarchy!$J$14:$IV$14,"="&amp;$K133)&lt;&gt;0,$L133,0)</f>
        <v>0</v>
      </c>
      <c r="W133" s="61">
        <f>IF(COUNTIF(Setup_Hierarchy!$J$15:$IV$15,"="&amp;$K133)&lt;&gt;0,$L133,0)</f>
        <v>0</v>
      </c>
      <c r="X133" s="61">
        <f>IF(COUNTIF(Setup_Hierarchy!$J$16:$IV$16,"="&amp;$K133)&lt;&gt;0,$L133,0)</f>
        <v>0</v>
      </c>
      <c r="Y133" s="61">
        <f>IF(COUNTIF(Setup_Hierarchy!$J$17:$IV$17,"="&amp;$K133)&lt;&gt;0,$L133,0)</f>
        <v>0</v>
      </c>
      <c r="Z133" s="61">
        <f>IF(COUNTIF(Setup_Hierarchy!$J$18:$IV$18,"="&amp;$K133)&lt;&gt;0,$L133,0)</f>
        <v>0</v>
      </c>
      <c r="AA133" s="61">
        <f>IF(COUNTIF(Setup_Hierarchy!$J$19:$IV$19,"="&amp;$K133)&lt;&gt;0,$L133,0)</f>
        <v>0</v>
      </c>
      <c r="AB133" s="61">
        <f>IF(COUNTIF(Setup_Hierarchy!$J$20:$IV$20,"="&amp;$K133)&lt;&gt;0,$L133,0)</f>
        <v>0</v>
      </c>
      <c r="AC133" s="61">
        <f>IF(COUNTIF(Setup_Hierarchy!$J$21:$IV$21,"="&amp;$K133)&lt;&gt;0,$L133,0)</f>
        <v>0</v>
      </c>
      <c r="AD133" s="61">
        <f>IF(COUNTIF(Setup_Hierarchy!$J$22:$IV$22,"="&amp;$K133)&lt;&gt;0,$L133,0)</f>
        <v>0</v>
      </c>
      <c r="AE133" s="61">
        <f>IF(COUNTIF(Setup_Hierarchy!$J$23:$IV$23,"="&amp;$K133)&lt;&gt;0,$L133,0)</f>
        <v>0</v>
      </c>
      <c r="AF133" s="61">
        <f>IF(COUNTIF(Setup_Hierarchy!$J$24:$IV$24,"="&amp;$K133)&lt;&gt;0,$L133,0)</f>
        <v>0</v>
      </c>
      <c r="AG133" s="61">
        <f>IF(COUNTIF(Setup_Hierarchy!$J$25:$IV$25,"="&amp;$K133)&lt;&gt;0,$L133,0)</f>
        <v>0</v>
      </c>
      <c r="AH133" s="61">
        <f>IF(COUNTIF(Setup_Hierarchy!$J$26:$IV$26,"="&amp;$K133)&lt;&gt;0,$L133,0)</f>
        <v>0</v>
      </c>
      <c r="AI133" s="61">
        <f>IF(COUNTIF(Setup_Hierarchy!$J$27:$IV$27,"="&amp;$K133)&lt;&gt;0,$L133,0)</f>
        <v>0</v>
      </c>
      <c r="AJ133" s="61">
        <f>IF(COUNTIF(Setup_Hierarchy!$J$28:$IV$28,"="&amp;$K133)&lt;&gt;0,$L133,0)</f>
        <v>0</v>
      </c>
      <c r="AK133" s="61">
        <f>IF(COUNTIF(Setup_Hierarchy!$J$29:$IV$29,"="&amp;$K133)&lt;&gt;0,$L133,0)</f>
        <v>0</v>
      </c>
      <c r="AL133" s="61">
        <f>IF(COUNTIF(Setup_Hierarchy!$J$30:$IV$30,"="&amp;$K133)&lt;&gt;0,$L133,0)</f>
        <v>0</v>
      </c>
      <c r="AM133" s="61">
        <f>IF(COUNTIF(Setup_Hierarchy!$J$31:$IV$31,"="&amp;$K133)&lt;&gt;0,$L133,0)</f>
        <v>0</v>
      </c>
      <c r="AN133" s="61">
        <f>IF(COUNTIF(Setup_Hierarchy!$J$32:$IV$32,"="&amp;$K133)&lt;&gt;0,$L133,0)</f>
        <v>0</v>
      </c>
      <c r="AO133" s="61">
        <f>IF(COUNTIF(Setup_Hierarchy!$J$33:$IV$33,"="&amp;$K133)&lt;&gt;0,$L133,0)</f>
        <v>0</v>
      </c>
      <c r="AP133" s="61">
        <f>IF(COUNTIF(Setup_Hierarchy!$J$34:$IV$34,"="&amp;$K133)&lt;&gt;0,$L133,0)</f>
        <v>0</v>
      </c>
      <c r="AQ133" s="61">
        <f>IF(COUNTIF(Setup_Hierarchy!$J$35:$IV$35,"="&amp;$K133)&lt;&gt;0,$L133,0)</f>
        <v>0</v>
      </c>
      <c r="AR133" s="61">
        <f>IF(COUNTIF(Setup_Hierarchy!$J$36:$IV$36,"="&amp;$K133)&lt;&gt;0,$L133,0)</f>
        <v>0</v>
      </c>
      <c r="AS133" s="61">
        <f>IF(COUNTIF(Setup_Hierarchy!$J$37:$IV$37,"="&amp;$K133)&lt;&gt;0,$L133,0)</f>
        <v>0</v>
      </c>
      <c r="AT133" s="61">
        <f>IF(COUNTIF(Setup_Hierarchy!$J$38:$IV$38,"="&amp;$K133)&lt;&gt;0,$L133,0)</f>
        <v>0</v>
      </c>
      <c r="AU133" s="61">
        <f>IF(COUNTIF(Setup_Hierarchy!$J$39:$IV$39,"="&amp;$K133)&lt;&gt;0,$L133,0)</f>
        <v>-259.45</v>
      </c>
      <c r="AV133" s="61">
        <f>IF(COUNTIF(Setup_Hierarchy!$J$40:$IV$40,"="&amp;$K133)&lt;&gt;0,$L133,0)</f>
        <v>0</v>
      </c>
      <c r="AW133" s="61">
        <f>IF(COUNTIF(Setup_Hierarchy!$J$41:$IV$41,"="&amp;$K133)&lt;&gt;0,$L133,0)</f>
        <v>0</v>
      </c>
      <c r="AX133" s="61">
        <f>IF(COUNTIF(Setup_Hierarchy!$J$42:$IV$42,"="&amp;$K133)&lt;&gt;0,$L133,0)</f>
        <v>0</v>
      </c>
      <c r="AY133" s="61">
        <f>IF(COUNTIF(Setup_Hierarchy!$J$43:$IV$43,"="&amp;$K133)&lt;&gt;0,$L133,0)</f>
        <v>0</v>
      </c>
      <c r="AZ133" s="61">
        <f>IF(COUNTIF(Setup_Hierarchy!$J$44:$IV$44,"="&amp;$K133)&lt;&gt;0,$L133,0)</f>
        <v>0</v>
      </c>
      <c r="BA133" s="61">
        <f>IF(COUNTIF(Setup_Hierarchy!$J$45:$IV$45,"="&amp;$K133)&lt;&gt;0,$L133,0)</f>
        <v>0</v>
      </c>
      <c r="BB133" s="61">
        <f>IF(COUNTIF(Setup_Hierarchy!$J$46:$IV$46,"="&amp;$K133)&lt;&gt;0,$L133,0)</f>
        <v>-259.45</v>
      </c>
      <c r="BC133" s="61">
        <f>IF(COUNTIF(Setup_Hierarchy!$J$47:$IV$47,"="&amp;$K133)&lt;&gt;0,$L133,0)</f>
        <v>-259.45</v>
      </c>
      <c r="BD133" s="61">
        <f>IF(COUNTIF(Setup_Hierarchy!$J$48:$IV$48,"="&amp;$K133)&lt;&gt;0,$L133,0)</f>
        <v>0</v>
      </c>
      <c r="BE133" s="61">
        <f>IF(COUNTIF(Setup_Hierarchy!$J$49:$IV$49,"="&amp;$K133)&lt;&gt;0,$L133,0)</f>
        <v>0</v>
      </c>
      <c r="BF133" s="61">
        <f>IF(COUNTIF(Setup_Hierarchy!$J$50:$IV$50,"="&amp;$K133)&lt;&gt;0,$L133,0)</f>
        <v>0</v>
      </c>
      <c r="BG133" s="61">
        <f>IF(COUNTIF(Setup_Hierarchy!$J$51:$IV$51,"="&amp;$K133)&lt;&gt;0,$L133,0)</f>
        <v>0</v>
      </c>
      <c r="BH133" s="61">
        <f>IF(COUNTIF(Setup_Hierarchy!$J$52:$IV$52,"="&amp;$K133)&lt;&gt;0,$L133,0)</f>
        <v>0</v>
      </c>
      <c r="BI133" s="61">
        <f>IF(COUNTIF(Setup_Hierarchy!$J$53:$IV$53,"="&amp;$K133)&lt;&gt;0,$L133,0)</f>
        <v>0</v>
      </c>
      <c r="BJ133" s="61">
        <f>IF(COUNTIF(Setup_Hierarchy!$J$54:$IV$54,"="&amp;$K133)&lt;&gt;0,$L133,0)</f>
        <v>0</v>
      </c>
      <c r="BK133" s="61">
        <f>IF(COUNTIF(Setup_Hierarchy!$J$55:$IV$55,"="&amp;$K133)&lt;&gt;0,$L133,0)</f>
        <v>0</v>
      </c>
      <c r="BL133" s="61">
        <f>IF(COUNTIF(Setup_Hierarchy!$J$56:$IV$56,"="&amp;$K133)&lt;&gt;0,$L133,0)</f>
        <v>0</v>
      </c>
      <c r="BM133" s="61">
        <f>IF(COUNTIF(Setup_Hierarchy!$J$57:$IV$57,"="&amp;$K133)&lt;&gt;0,$L133,0)</f>
        <v>0</v>
      </c>
      <c r="BN133" s="61">
        <f>IF(COUNTIF(Setup_Hierarchy!$J$58:$IV$58,"="&amp;$K133)&lt;&gt;0,$L133,0)</f>
        <v>0</v>
      </c>
      <c r="BO133" s="61">
        <f>IF(COUNTIF(Setup_Hierarchy!$J$59:$IV$59,"="&amp;$K133)&lt;&gt;0,$L133,0)</f>
        <v>0</v>
      </c>
      <c r="BP133" s="61">
        <f>IF(COUNTIF(Setup_Hierarchy!$J$60:$IV$60,"="&amp;$K133)&lt;&gt;0,$L133,0)</f>
        <v>0</v>
      </c>
      <c r="BQ133" s="61">
        <f>IF(COUNTIF(Setup_Hierarchy!$J$61:$IV$61,"="&amp;$K133)&lt;&gt;0,$L133,0)</f>
        <v>0</v>
      </c>
      <c r="BR133" s="61">
        <f>IF(COUNTIF(Setup_Hierarchy!$J$62:$IV$62,"="&amp;$K133)&lt;&gt;0,$L133,0)</f>
        <v>0</v>
      </c>
      <c r="BS133" s="61">
        <f>IF(COUNTIF(Setup_Hierarchy!$J$63:$IV$63,"="&amp;$K133)&lt;&gt;0,$L133,0)</f>
        <v>0</v>
      </c>
      <c r="BT133" s="61">
        <f>IF(COUNTIF(Setup_Hierarchy!$J$64:$IV$64,"="&amp;$K133)&lt;&gt;0,$L133,0)</f>
        <v>0</v>
      </c>
      <c r="BU133" s="61">
        <f>IF(COUNTIF(Setup_Hierarchy!$J$65:$IV$65,"="&amp;$K133)&lt;&gt;0,$L133,0)</f>
        <v>0</v>
      </c>
      <c r="BV133" s="61">
        <f>IF(COUNTIF(Setup_Hierarchy!$J$66:$IV$66,"="&amp;$K133)&lt;&gt;0,$L133,0)</f>
        <v>0</v>
      </c>
      <c r="BW133" s="61">
        <f>IF(COUNTIF(Setup_Hierarchy!$J$67:$IV$67,"="&amp;$K133)&lt;&gt;0,$L133,0)</f>
        <v>0</v>
      </c>
      <c r="BX133" s="61">
        <f>IF(COUNTIF(Setup_Hierarchy!$J$68:$IV$68,"="&amp;$K133)&lt;&gt;0,$L133,0)</f>
        <v>0</v>
      </c>
      <c r="BY133" s="61">
        <f>IF(COUNTIF(Setup_Hierarchy!$J$69:$IV$69,"="&amp;$K133)&lt;&gt;0,$L133,0)</f>
        <v>0</v>
      </c>
      <c r="BZ133" s="61">
        <f>IF(COUNTIF(Setup_Hierarchy!$J$70:$IV$70,"="&amp;$K133)&lt;&gt;0,$L133,0)</f>
        <v>0</v>
      </c>
      <c r="CA133" s="61">
        <f>IF(COUNTIF(Setup_Hierarchy!$J$71:$IV$71,"="&amp;$K133)&lt;&gt;0,$L133,0)</f>
        <v>0</v>
      </c>
      <c r="CB133" s="61">
        <f>IF(COUNTIF(Setup_Hierarchy!$J$72:$IV$72,"="&amp;$K133)&lt;&gt;0,$L133,0)</f>
        <v>0</v>
      </c>
      <c r="CC133" s="61">
        <f>IF(COUNTIF(Setup_Hierarchy!$J$73:$IV$73,"="&amp;$K133)&lt;&gt;0,$L133,0)</f>
        <v>0</v>
      </c>
      <c r="CD133" s="61">
        <f>IF(COUNTIF(Setup_Hierarchy!$J$74:$IV$74,"="&amp;$K133)&lt;&gt;0,$L133,0)</f>
        <v>0</v>
      </c>
      <c r="CE133" s="61">
        <f>IF(COUNTIF(Setup_Hierarchy!$J$75:$IV$75,"="&amp;$K133)&lt;&gt;0,$L133,0)</f>
        <v>0</v>
      </c>
      <c r="CF133" s="61">
        <f>IF(COUNTIF(Setup_Hierarchy!$J$76:$IV$76,"="&amp;$K133)&lt;&gt;0,$L133,0)</f>
        <v>0</v>
      </c>
      <c r="CG133" s="61">
        <f>IF(COUNTIF(Setup_Hierarchy!$J$77:$IV$77,"="&amp;$K133)&lt;&gt;0,$L133,0)</f>
        <v>0</v>
      </c>
      <c r="CH133" s="61">
        <f>IF(COUNTIF(Setup_Hierarchy!$J$78:$IV$78,"="&amp;$K133)&lt;&gt;0,$L133,0)</f>
        <v>0</v>
      </c>
      <c r="CI133" s="61">
        <f>IF(COUNTIF(Setup_Hierarchy!$J$79:$IV$79,"="&amp;$K133)&lt;&gt;0,$L133,0)</f>
        <v>0</v>
      </c>
      <c r="CJ133" s="61">
        <f>IF(COUNTIF(Setup_Hierarchy!$J$80:$IV$80,"="&amp;$K133)&lt;&gt;0,$L133,0)</f>
        <v>0</v>
      </c>
      <c r="CK133" s="61">
        <f>IF(COUNTIF(Setup_Hierarchy!$J$81:$IV$81,"="&amp;$K133)&lt;&gt;0,$L133,0)</f>
        <v>0</v>
      </c>
      <c r="CL133" s="61">
        <f>IF(COUNTIF(Setup_Hierarchy!$J$82:$IV$82,"="&amp;$K133)&lt;&gt;0,$L133,0)</f>
        <v>0</v>
      </c>
      <c r="CM133" s="61">
        <f>IF(COUNTIF(Setup_Hierarchy!$J$83:$IV$83,"="&amp;$K133)&lt;&gt;0,$L133,0)</f>
        <v>0</v>
      </c>
      <c r="CN133" s="61">
        <f>IF(COUNTIF(Setup_Hierarchy!$J$84:$IV$84,"="&amp;$K133)&lt;&gt;0,$L133,0)</f>
        <v>0</v>
      </c>
      <c r="CO133" s="61">
        <f>IF(COUNTIF(Setup_Hierarchy!$J$85:$IV$85,"="&amp;$K133)&lt;&gt;0,$L133,0)</f>
        <v>0</v>
      </c>
      <c r="CP133" s="61">
        <f>IF(COUNTIF(Setup_Hierarchy!$J$86:$IV$86,"="&amp;$K133)&lt;&gt;0,$L133,0)</f>
        <v>0</v>
      </c>
      <c r="CQ133" s="61">
        <f>IF(COUNTIF(Setup_Hierarchy!$J$87:$IV$87,"="&amp;$K133)&lt;&gt;0,$L133,0)</f>
        <v>0</v>
      </c>
      <c r="CR133" s="61">
        <f>IF(COUNTIF(Setup_Hierarchy!$J$88:$IV$88,"="&amp;$K133)&lt;&gt;0,$L133,0)</f>
        <v>0</v>
      </c>
      <c r="CS133" s="61">
        <f>IF(COUNTIF(Setup_Hierarchy!$J$89:$IV$89,"="&amp;$K133)&lt;&gt;0,$L133,0)</f>
        <v>0</v>
      </c>
      <c r="CT133" s="61">
        <f>IF(COUNTIF(Setup_Hierarchy!$J$90:$IV$90,"="&amp;$K133)&lt;&gt;0,$L133,0)</f>
        <v>0</v>
      </c>
      <c r="CU133" s="61">
        <f>IF(COUNTIF(Setup_Hierarchy!$J$91:$IV$91,"="&amp;$K133)&lt;&gt;0,$L133,0)</f>
        <v>0</v>
      </c>
      <c r="CV133" s="61">
        <f>IF(COUNTIF(Setup_Hierarchy!$J$92:$IV$92,"="&amp;$K133)&lt;&gt;0,$L133,0)</f>
        <v>0</v>
      </c>
      <c r="CW133" s="61">
        <f>IF(COUNTIF(Setup_Hierarchy!$J$93:$IV$93,"="&amp;$K133)&lt;&gt;0,$L133,0)</f>
        <v>0</v>
      </c>
      <c r="CX133" s="61">
        <f>IF(COUNTIF(Setup_Hierarchy!$J$94:$IV$94,"="&amp;$K133)&lt;&gt;0,$L133,0)</f>
        <v>0</v>
      </c>
      <c r="CY133" s="61">
        <f>IF(COUNTIF(Setup_Hierarchy!$J$95:$IV$95,"="&amp;$K133)&lt;&gt;0,$L133,0)</f>
        <v>0</v>
      </c>
      <c r="CZ133" s="61">
        <f>IF(COUNTIF(Setup_Hierarchy!$J$96:$IV$96,"="&amp;$K133)&lt;&gt;0,$L133,0)</f>
        <v>0</v>
      </c>
      <c r="DA133" s="61">
        <f>IF(COUNTIF(Setup_Hierarchy!$J$97:$IV$97,"="&amp;$K133)&lt;&gt;0,$L133,0)</f>
        <v>0</v>
      </c>
      <c r="DB133" s="61">
        <f>IF(COUNTIF(Setup_Hierarchy!$J$98:$IV$98,"="&amp;$K133)&lt;&gt;0,$L133,0)</f>
        <v>0</v>
      </c>
      <c r="DC133" s="61">
        <f>IF(COUNTIF(Setup_Hierarchy!$J$99:$IV$99,"="&amp;$K133)&lt;&gt;0,$L133,0)</f>
        <v>0</v>
      </c>
      <c r="DD133" s="61">
        <f>IF(COUNTIF(Setup_Hierarchy!$J$100:$IV$100,"="&amp;$K133)&lt;&gt;0,$L133,0)</f>
        <v>0</v>
      </c>
      <c r="DE133" s="61">
        <f>IF(COUNTIF(Setup_Hierarchy!$J$101:$IV$101,"="&amp;$K133)&lt;&gt;0,$L133,0)</f>
        <v>0</v>
      </c>
      <c r="DF133" s="61">
        <f>IF(COUNTIF(Setup_Hierarchy!$J$102:$IV$102,"="&amp;$K133)&lt;&gt;0,$L133,0)</f>
        <v>0</v>
      </c>
      <c r="DG133" s="61">
        <f>IF(COUNTIF(Setup_Hierarchy!$J$103:$IV$103,"="&amp;$K133)&lt;&gt;0,$L133,0)</f>
        <v>0</v>
      </c>
      <c r="DH133" s="61">
        <f>IF(COUNTIF(Setup_Hierarchy!$J$104:$IV$104,"="&amp;$K133)&lt;&gt;0,$L133,0)</f>
        <v>0</v>
      </c>
      <c r="DI133" s="61">
        <f>IF(COUNTIF(Setup_Hierarchy!$J$105:$IV$105,"="&amp;$K133)&lt;&gt;0,$L133,0)</f>
        <v>0</v>
      </c>
      <c r="DJ133" s="61">
        <f>IF(COUNTIF(Setup_Hierarchy!$J$106:$IV$106,"="&amp;$K133)&lt;&gt;0,$L133,0)</f>
        <v>0</v>
      </c>
      <c r="DK133" s="61">
        <f>IF(COUNTIF(Setup_Hierarchy!$J$107:$IV$107,"="&amp;$K133)&lt;&gt;0,$L133,0)</f>
        <v>0</v>
      </c>
      <c r="DL133" s="61">
        <f>IF(COUNTIF(Setup_Hierarchy!$J$108:$IV$108,"="&amp;$K133)&lt;&gt;0,$L133,0)</f>
        <v>0</v>
      </c>
      <c r="DM133" s="61">
        <f>IF(COUNTIF(Setup_Hierarchy!$J$109:$IV$109,"="&amp;$K133)&lt;&gt;0,$L133,0)</f>
        <v>0</v>
      </c>
      <c r="DN133" s="61">
        <f>IF(COUNTIF(Setup_Hierarchy!$J$110:$IV$110,"="&amp;$K133)&lt;&gt;0,$L133,0)</f>
        <v>0</v>
      </c>
      <c r="DO133" s="61">
        <f>IF(COUNTIF(Setup_Hierarchy!$J$111:$IV$111,"="&amp;$K133)&lt;&gt;0,$L133,0)</f>
        <v>0</v>
      </c>
      <c r="DP133" s="61">
        <f>IF(COUNTIF(Setup_Hierarchy!$J$112:$IV$112,"="&amp;$K133)&lt;&gt;0,$L133,0)</f>
        <v>0</v>
      </c>
      <c r="DQ133" s="61">
        <f>IF(COUNTIF(Setup_Hierarchy!$J$113:$IV$113,"="&amp;$K133)&lt;&gt;0,$L133,0)</f>
        <v>0</v>
      </c>
      <c r="DR133" s="61">
        <f>IF(COUNTIF(Setup_Hierarchy!$J$114:$IV$114,"="&amp;$K133)&lt;&gt;0,$L133,0)</f>
        <v>0</v>
      </c>
      <c r="DS133" s="61">
        <f>IF(COUNTIF(Setup_Hierarchy!$J$115:$IV$115,"="&amp;$K133)&lt;&gt;0,$L133,0)</f>
        <v>0</v>
      </c>
      <c r="DT133" s="61">
        <f>IF(COUNTIF(Setup_Hierarchy!$J$116:$IV$116,"="&amp;$K133)&lt;&gt;0,$L133,0)</f>
        <v>0</v>
      </c>
    </row>
    <row r="134" spans="2:124" x14ac:dyDescent="0.2">
      <c r="B134" t="s">
        <v>43</v>
      </c>
      <c r="C134">
        <v>76</v>
      </c>
      <c r="D134" t="s">
        <v>16</v>
      </c>
      <c r="E134" t="s">
        <v>369</v>
      </c>
      <c r="F134" t="s">
        <v>532</v>
      </c>
      <c r="G134" t="s">
        <v>25</v>
      </c>
      <c r="H134" t="s">
        <v>10</v>
      </c>
      <c r="I134">
        <v>0.551145</v>
      </c>
      <c r="J134">
        <v>0.45909800000000001</v>
      </c>
      <c r="K134">
        <v>795</v>
      </c>
      <c r="L134">
        <v>-964.18</v>
      </c>
      <c r="M134" s="61">
        <f>IF(COUNTIF(Setup_Hierarchy!$J$5:$IV$5,"="&amp;$K134)&lt;&gt;0,$L134,0)</f>
        <v>-964.18</v>
      </c>
      <c r="N134" s="61">
        <f>IF(COUNTIF(Setup_Hierarchy!$J$6:$IV$6,"="&amp;$K134)&lt;&gt;0,$L134,0)</f>
        <v>-964.18</v>
      </c>
      <c r="O134" s="61">
        <f>IF(COUNTIF(Setup_Hierarchy!$J$7:$IV$7,"="&amp;$K134)&lt;&gt;0,$L134,0)</f>
        <v>-964.18</v>
      </c>
      <c r="P134" s="61">
        <f>IF(COUNTIF(Setup_Hierarchy!$J$8:$IV$8,"="&amp;$K134)&lt;&gt;0,$L134,0)</f>
        <v>-964.18</v>
      </c>
      <c r="Q134" s="61">
        <f>IF(COUNTIF(Setup_Hierarchy!$J$9:$IV$9,"="&amp;$K134)&lt;&gt;0,$L134,0)</f>
        <v>-964.18</v>
      </c>
      <c r="R134" s="61">
        <f>IF(COUNTIF(Setup_Hierarchy!$J$10:$IV$10,"="&amp;$K134)&lt;&gt;0,$L134,0)</f>
        <v>0</v>
      </c>
      <c r="S134" s="61">
        <f>IF(COUNTIF(Setup_Hierarchy!$J$11:$IV$11,"="&amp;$K134)&lt;&gt;0,$L134,0)</f>
        <v>0</v>
      </c>
      <c r="T134" s="61">
        <f>IF(COUNTIF(Setup_Hierarchy!$J$12:$IV$12,"="&amp;$K134)&lt;&gt;0,$L134,0)</f>
        <v>0</v>
      </c>
      <c r="U134" s="61">
        <f>IF(COUNTIF(Setup_Hierarchy!$J$13:$IV$13,"="&amp;$K134)&lt;&gt;0,$L134,0)</f>
        <v>0</v>
      </c>
      <c r="V134" s="61">
        <f>IF(COUNTIF(Setup_Hierarchy!$J$14:$IV$14,"="&amp;$K134)&lt;&gt;0,$L134,0)</f>
        <v>0</v>
      </c>
      <c r="W134" s="61">
        <f>IF(COUNTIF(Setup_Hierarchy!$J$15:$IV$15,"="&amp;$K134)&lt;&gt;0,$L134,0)</f>
        <v>0</v>
      </c>
      <c r="X134" s="61">
        <f>IF(COUNTIF(Setup_Hierarchy!$J$16:$IV$16,"="&amp;$K134)&lt;&gt;0,$L134,0)</f>
        <v>0</v>
      </c>
      <c r="Y134" s="61">
        <f>IF(COUNTIF(Setup_Hierarchy!$J$17:$IV$17,"="&amp;$K134)&lt;&gt;0,$L134,0)</f>
        <v>0</v>
      </c>
      <c r="Z134" s="61">
        <f>IF(COUNTIF(Setup_Hierarchy!$J$18:$IV$18,"="&amp;$K134)&lt;&gt;0,$L134,0)</f>
        <v>-964.18</v>
      </c>
      <c r="AA134" s="61">
        <f>IF(COUNTIF(Setup_Hierarchy!$J$19:$IV$19,"="&amp;$K134)&lt;&gt;0,$L134,0)</f>
        <v>0</v>
      </c>
      <c r="AB134" s="61">
        <f>IF(COUNTIF(Setup_Hierarchy!$J$20:$IV$20,"="&amp;$K134)&lt;&gt;0,$L134,0)</f>
        <v>0</v>
      </c>
      <c r="AC134" s="61">
        <f>IF(COUNTIF(Setup_Hierarchy!$J$21:$IV$21,"="&amp;$K134)&lt;&gt;0,$L134,0)</f>
        <v>0</v>
      </c>
      <c r="AD134" s="61">
        <f>IF(COUNTIF(Setup_Hierarchy!$J$22:$IV$22,"="&amp;$K134)&lt;&gt;0,$L134,0)</f>
        <v>0</v>
      </c>
      <c r="AE134" s="61">
        <f>IF(COUNTIF(Setup_Hierarchy!$J$23:$IV$23,"="&amp;$K134)&lt;&gt;0,$L134,0)</f>
        <v>0</v>
      </c>
      <c r="AF134" s="61">
        <f>IF(COUNTIF(Setup_Hierarchy!$J$24:$IV$24,"="&amp;$K134)&lt;&gt;0,$L134,0)</f>
        <v>0</v>
      </c>
      <c r="AG134" s="61">
        <f>IF(COUNTIF(Setup_Hierarchy!$J$25:$IV$25,"="&amp;$K134)&lt;&gt;0,$L134,0)</f>
        <v>0</v>
      </c>
      <c r="AH134" s="61">
        <f>IF(COUNTIF(Setup_Hierarchy!$J$26:$IV$26,"="&amp;$K134)&lt;&gt;0,$L134,0)</f>
        <v>0</v>
      </c>
      <c r="AI134" s="61">
        <f>IF(COUNTIF(Setup_Hierarchy!$J$27:$IV$27,"="&amp;$K134)&lt;&gt;0,$L134,0)</f>
        <v>0</v>
      </c>
      <c r="AJ134" s="61">
        <f>IF(COUNTIF(Setup_Hierarchy!$J$28:$IV$28,"="&amp;$K134)&lt;&gt;0,$L134,0)</f>
        <v>0</v>
      </c>
      <c r="AK134" s="61">
        <f>IF(COUNTIF(Setup_Hierarchy!$J$29:$IV$29,"="&amp;$K134)&lt;&gt;0,$L134,0)</f>
        <v>0</v>
      </c>
      <c r="AL134" s="61">
        <f>IF(COUNTIF(Setup_Hierarchy!$J$30:$IV$30,"="&amp;$K134)&lt;&gt;0,$L134,0)</f>
        <v>0</v>
      </c>
      <c r="AM134" s="61">
        <f>IF(COUNTIF(Setup_Hierarchy!$J$31:$IV$31,"="&amp;$K134)&lt;&gt;0,$L134,0)</f>
        <v>0</v>
      </c>
      <c r="AN134" s="61">
        <f>IF(COUNTIF(Setup_Hierarchy!$J$32:$IV$32,"="&amp;$K134)&lt;&gt;0,$L134,0)</f>
        <v>0</v>
      </c>
      <c r="AO134" s="61">
        <f>IF(COUNTIF(Setup_Hierarchy!$J$33:$IV$33,"="&amp;$K134)&lt;&gt;0,$L134,0)</f>
        <v>0</v>
      </c>
      <c r="AP134" s="61">
        <f>IF(COUNTIF(Setup_Hierarchy!$J$34:$IV$34,"="&amp;$K134)&lt;&gt;0,$L134,0)</f>
        <v>0</v>
      </c>
      <c r="AQ134" s="61">
        <f>IF(COUNTIF(Setup_Hierarchy!$J$35:$IV$35,"="&amp;$K134)&lt;&gt;0,$L134,0)</f>
        <v>0</v>
      </c>
      <c r="AR134" s="61">
        <f>IF(COUNTIF(Setup_Hierarchy!$J$36:$IV$36,"="&amp;$K134)&lt;&gt;0,$L134,0)</f>
        <v>0</v>
      </c>
      <c r="AS134" s="61">
        <f>IF(COUNTIF(Setup_Hierarchy!$J$37:$IV$37,"="&amp;$K134)&lt;&gt;0,$L134,0)</f>
        <v>0</v>
      </c>
      <c r="AT134" s="61">
        <f>IF(COUNTIF(Setup_Hierarchy!$J$38:$IV$38,"="&amp;$K134)&lt;&gt;0,$L134,0)</f>
        <v>0</v>
      </c>
      <c r="AU134" s="61">
        <f>IF(COUNTIF(Setup_Hierarchy!$J$39:$IV$39,"="&amp;$K134)&lt;&gt;0,$L134,0)</f>
        <v>0</v>
      </c>
      <c r="AV134" s="61">
        <f>IF(COUNTIF(Setup_Hierarchy!$J$40:$IV$40,"="&amp;$K134)&lt;&gt;0,$L134,0)</f>
        <v>0</v>
      </c>
      <c r="AW134" s="61">
        <f>IF(COUNTIF(Setup_Hierarchy!$J$41:$IV$41,"="&amp;$K134)&lt;&gt;0,$L134,0)</f>
        <v>0</v>
      </c>
      <c r="AX134" s="61">
        <f>IF(COUNTIF(Setup_Hierarchy!$J$42:$IV$42,"="&amp;$K134)&lt;&gt;0,$L134,0)</f>
        <v>0</v>
      </c>
      <c r="AY134" s="61">
        <f>IF(COUNTIF(Setup_Hierarchy!$J$43:$IV$43,"="&amp;$K134)&lt;&gt;0,$L134,0)</f>
        <v>0</v>
      </c>
      <c r="AZ134" s="61">
        <f>IF(COUNTIF(Setup_Hierarchy!$J$44:$IV$44,"="&amp;$K134)&lt;&gt;0,$L134,0)</f>
        <v>0</v>
      </c>
      <c r="BA134" s="61">
        <f>IF(COUNTIF(Setup_Hierarchy!$J$45:$IV$45,"="&amp;$K134)&lt;&gt;0,$L134,0)</f>
        <v>0</v>
      </c>
      <c r="BB134" s="61">
        <f>IF(COUNTIF(Setup_Hierarchy!$J$46:$IV$46,"="&amp;$K134)&lt;&gt;0,$L134,0)</f>
        <v>0</v>
      </c>
      <c r="BC134" s="61">
        <f>IF(COUNTIF(Setup_Hierarchy!$J$47:$IV$47,"="&amp;$K134)&lt;&gt;0,$L134,0)</f>
        <v>0</v>
      </c>
      <c r="BD134" s="61">
        <f>IF(COUNTIF(Setup_Hierarchy!$J$48:$IV$48,"="&amp;$K134)&lt;&gt;0,$L134,0)</f>
        <v>0</v>
      </c>
      <c r="BE134" s="61">
        <f>IF(COUNTIF(Setup_Hierarchy!$J$49:$IV$49,"="&amp;$K134)&lt;&gt;0,$L134,0)</f>
        <v>0</v>
      </c>
      <c r="BF134" s="61">
        <f>IF(COUNTIF(Setup_Hierarchy!$J$50:$IV$50,"="&amp;$K134)&lt;&gt;0,$L134,0)</f>
        <v>0</v>
      </c>
      <c r="BG134" s="61">
        <f>IF(COUNTIF(Setup_Hierarchy!$J$51:$IV$51,"="&amp;$K134)&lt;&gt;0,$L134,0)</f>
        <v>0</v>
      </c>
      <c r="BH134" s="61">
        <f>IF(COUNTIF(Setup_Hierarchy!$J$52:$IV$52,"="&amp;$K134)&lt;&gt;0,$L134,0)</f>
        <v>0</v>
      </c>
      <c r="BI134" s="61">
        <f>IF(COUNTIF(Setup_Hierarchy!$J$53:$IV$53,"="&amp;$K134)&lt;&gt;0,$L134,0)</f>
        <v>0</v>
      </c>
      <c r="BJ134" s="61">
        <f>IF(COUNTIF(Setup_Hierarchy!$J$54:$IV$54,"="&amp;$K134)&lt;&gt;0,$L134,0)</f>
        <v>0</v>
      </c>
      <c r="BK134" s="61">
        <f>IF(COUNTIF(Setup_Hierarchy!$J$55:$IV$55,"="&amp;$K134)&lt;&gt;0,$L134,0)</f>
        <v>0</v>
      </c>
      <c r="BL134" s="61">
        <f>IF(COUNTIF(Setup_Hierarchy!$J$56:$IV$56,"="&amp;$K134)&lt;&gt;0,$L134,0)</f>
        <v>0</v>
      </c>
      <c r="BM134" s="61">
        <f>IF(COUNTIF(Setup_Hierarchy!$J$57:$IV$57,"="&amp;$K134)&lt;&gt;0,$L134,0)</f>
        <v>0</v>
      </c>
      <c r="BN134" s="61">
        <f>IF(COUNTIF(Setup_Hierarchy!$J$58:$IV$58,"="&amp;$K134)&lt;&gt;0,$L134,0)</f>
        <v>0</v>
      </c>
      <c r="BO134" s="61">
        <f>IF(COUNTIF(Setup_Hierarchy!$J$59:$IV$59,"="&amp;$K134)&lt;&gt;0,$L134,0)</f>
        <v>0</v>
      </c>
      <c r="BP134" s="61">
        <f>IF(COUNTIF(Setup_Hierarchy!$J$60:$IV$60,"="&amp;$K134)&lt;&gt;0,$L134,0)</f>
        <v>0</v>
      </c>
      <c r="BQ134" s="61">
        <f>IF(COUNTIF(Setup_Hierarchy!$J$61:$IV$61,"="&amp;$K134)&lt;&gt;0,$L134,0)</f>
        <v>0</v>
      </c>
      <c r="BR134" s="61">
        <f>IF(COUNTIF(Setup_Hierarchy!$J$62:$IV$62,"="&amp;$K134)&lt;&gt;0,$L134,0)</f>
        <v>0</v>
      </c>
      <c r="BS134" s="61">
        <f>IF(COUNTIF(Setup_Hierarchy!$J$63:$IV$63,"="&amp;$K134)&lt;&gt;0,$L134,0)</f>
        <v>0</v>
      </c>
      <c r="BT134" s="61">
        <f>IF(COUNTIF(Setup_Hierarchy!$J$64:$IV$64,"="&amp;$K134)&lt;&gt;0,$L134,0)</f>
        <v>0</v>
      </c>
      <c r="BU134" s="61">
        <f>IF(COUNTIF(Setup_Hierarchy!$J$65:$IV$65,"="&amp;$K134)&lt;&gt;0,$L134,0)</f>
        <v>0</v>
      </c>
      <c r="BV134" s="61">
        <f>IF(COUNTIF(Setup_Hierarchy!$J$66:$IV$66,"="&amp;$K134)&lt;&gt;0,$L134,0)</f>
        <v>0</v>
      </c>
      <c r="BW134" s="61">
        <f>IF(COUNTIF(Setup_Hierarchy!$J$67:$IV$67,"="&amp;$K134)&lt;&gt;0,$L134,0)</f>
        <v>0</v>
      </c>
      <c r="BX134" s="61">
        <f>IF(COUNTIF(Setup_Hierarchy!$J$68:$IV$68,"="&amp;$K134)&lt;&gt;0,$L134,0)</f>
        <v>0</v>
      </c>
      <c r="BY134" s="61">
        <f>IF(COUNTIF(Setup_Hierarchy!$J$69:$IV$69,"="&amp;$K134)&lt;&gt;0,$L134,0)</f>
        <v>0</v>
      </c>
      <c r="BZ134" s="61">
        <f>IF(COUNTIF(Setup_Hierarchy!$J$70:$IV$70,"="&amp;$K134)&lt;&gt;0,$L134,0)</f>
        <v>0</v>
      </c>
      <c r="CA134" s="61">
        <f>IF(COUNTIF(Setup_Hierarchy!$J$71:$IV$71,"="&amp;$K134)&lt;&gt;0,$L134,0)</f>
        <v>0</v>
      </c>
      <c r="CB134" s="61">
        <f>IF(COUNTIF(Setup_Hierarchy!$J$72:$IV$72,"="&amp;$K134)&lt;&gt;0,$L134,0)</f>
        <v>0</v>
      </c>
      <c r="CC134" s="61">
        <f>IF(COUNTIF(Setup_Hierarchy!$J$73:$IV$73,"="&amp;$K134)&lt;&gt;0,$L134,0)</f>
        <v>0</v>
      </c>
      <c r="CD134" s="61">
        <f>IF(COUNTIF(Setup_Hierarchy!$J$74:$IV$74,"="&amp;$K134)&lt;&gt;0,$L134,0)</f>
        <v>0</v>
      </c>
      <c r="CE134" s="61">
        <f>IF(COUNTIF(Setup_Hierarchy!$J$75:$IV$75,"="&amp;$K134)&lt;&gt;0,$L134,0)</f>
        <v>0</v>
      </c>
      <c r="CF134" s="61">
        <f>IF(COUNTIF(Setup_Hierarchy!$J$76:$IV$76,"="&amp;$K134)&lt;&gt;0,$L134,0)</f>
        <v>0</v>
      </c>
      <c r="CG134" s="61">
        <f>IF(COUNTIF(Setup_Hierarchy!$J$77:$IV$77,"="&amp;$K134)&lt;&gt;0,$L134,0)</f>
        <v>0</v>
      </c>
      <c r="CH134" s="61">
        <f>IF(COUNTIF(Setup_Hierarchy!$J$78:$IV$78,"="&amp;$K134)&lt;&gt;0,$L134,0)</f>
        <v>0</v>
      </c>
      <c r="CI134" s="61">
        <f>IF(COUNTIF(Setup_Hierarchy!$J$79:$IV$79,"="&amp;$K134)&lt;&gt;0,$L134,0)</f>
        <v>0</v>
      </c>
      <c r="CJ134" s="61">
        <f>IF(COUNTIF(Setup_Hierarchy!$J$80:$IV$80,"="&amp;$K134)&lt;&gt;0,$L134,0)</f>
        <v>0</v>
      </c>
      <c r="CK134" s="61">
        <f>IF(COUNTIF(Setup_Hierarchy!$J$81:$IV$81,"="&amp;$K134)&lt;&gt;0,$L134,0)</f>
        <v>0</v>
      </c>
      <c r="CL134" s="61">
        <f>IF(COUNTIF(Setup_Hierarchy!$J$82:$IV$82,"="&amp;$K134)&lt;&gt;0,$L134,0)</f>
        <v>0</v>
      </c>
      <c r="CM134" s="61">
        <f>IF(COUNTIF(Setup_Hierarchy!$J$83:$IV$83,"="&amp;$K134)&lt;&gt;0,$L134,0)</f>
        <v>0</v>
      </c>
      <c r="CN134" s="61">
        <f>IF(COUNTIF(Setup_Hierarchy!$J$84:$IV$84,"="&amp;$K134)&lt;&gt;0,$L134,0)</f>
        <v>0</v>
      </c>
      <c r="CO134" s="61">
        <f>IF(COUNTIF(Setup_Hierarchy!$J$85:$IV$85,"="&amp;$K134)&lt;&gt;0,$L134,0)</f>
        <v>0</v>
      </c>
      <c r="CP134" s="61">
        <f>IF(COUNTIF(Setup_Hierarchy!$J$86:$IV$86,"="&amp;$K134)&lt;&gt;0,$L134,0)</f>
        <v>0</v>
      </c>
      <c r="CQ134" s="61">
        <f>IF(COUNTIF(Setup_Hierarchy!$J$87:$IV$87,"="&amp;$K134)&lt;&gt;0,$L134,0)</f>
        <v>0</v>
      </c>
      <c r="CR134" s="61">
        <f>IF(COUNTIF(Setup_Hierarchy!$J$88:$IV$88,"="&amp;$K134)&lt;&gt;0,$L134,0)</f>
        <v>0</v>
      </c>
      <c r="CS134" s="61">
        <f>IF(COUNTIF(Setup_Hierarchy!$J$89:$IV$89,"="&amp;$K134)&lt;&gt;0,$L134,0)</f>
        <v>0</v>
      </c>
      <c r="CT134" s="61">
        <f>IF(COUNTIF(Setup_Hierarchy!$J$90:$IV$90,"="&amp;$K134)&lt;&gt;0,$L134,0)</f>
        <v>0</v>
      </c>
      <c r="CU134" s="61">
        <f>IF(COUNTIF(Setup_Hierarchy!$J$91:$IV$91,"="&amp;$K134)&lt;&gt;0,$L134,0)</f>
        <v>0</v>
      </c>
      <c r="CV134" s="61">
        <f>IF(COUNTIF(Setup_Hierarchy!$J$92:$IV$92,"="&amp;$K134)&lt;&gt;0,$L134,0)</f>
        <v>0</v>
      </c>
      <c r="CW134" s="61">
        <f>IF(COUNTIF(Setup_Hierarchy!$J$93:$IV$93,"="&amp;$K134)&lt;&gt;0,$L134,0)</f>
        <v>0</v>
      </c>
      <c r="CX134" s="61">
        <f>IF(COUNTIF(Setup_Hierarchy!$J$94:$IV$94,"="&amp;$K134)&lt;&gt;0,$L134,0)</f>
        <v>0</v>
      </c>
      <c r="CY134" s="61">
        <f>IF(COUNTIF(Setup_Hierarchy!$J$95:$IV$95,"="&amp;$K134)&lt;&gt;0,$L134,0)</f>
        <v>0</v>
      </c>
      <c r="CZ134" s="61">
        <f>IF(COUNTIF(Setup_Hierarchy!$J$96:$IV$96,"="&amp;$K134)&lt;&gt;0,$L134,0)</f>
        <v>0</v>
      </c>
      <c r="DA134" s="61">
        <f>IF(COUNTIF(Setup_Hierarchy!$J$97:$IV$97,"="&amp;$K134)&lt;&gt;0,$L134,0)</f>
        <v>0</v>
      </c>
      <c r="DB134" s="61">
        <f>IF(COUNTIF(Setup_Hierarchy!$J$98:$IV$98,"="&amp;$K134)&lt;&gt;0,$L134,0)</f>
        <v>0</v>
      </c>
      <c r="DC134" s="61">
        <f>IF(COUNTIF(Setup_Hierarchy!$J$99:$IV$99,"="&amp;$K134)&lt;&gt;0,$L134,0)</f>
        <v>0</v>
      </c>
      <c r="DD134" s="61">
        <f>IF(COUNTIF(Setup_Hierarchy!$J$100:$IV$100,"="&amp;$K134)&lt;&gt;0,$L134,0)</f>
        <v>0</v>
      </c>
      <c r="DE134" s="61">
        <f>IF(COUNTIF(Setup_Hierarchy!$J$101:$IV$101,"="&amp;$K134)&lt;&gt;0,$L134,0)</f>
        <v>0</v>
      </c>
      <c r="DF134" s="61">
        <f>IF(COUNTIF(Setup_Hierarchy!$J$102:$IV$102,"="&amp;$K134)&lt;&gt;0,$L134,0)</f>
        <v>0</v>
      </c>
      <c r="DG134" s="61">
        <f>IF(COUNTIF(Setup_Hierarchy!$J$103:$IV$103,"="&amp;$K134)&lt;&gt;0,$L134,0)</f>
        <v>0</v>
      </c>
      <c r="DH134" s="61">
        <f>IF(COUNTIF(Setup_Hierarchy!$J$104:$IV$104,"="&amp;$K134)&lt;&gt;0,$L134,0)</f>
        <v>0</v>
      </c>
      <c r="DI134" s="61">
        <f>IF(COUNTIF(Setup_Hierarchy!$J$105:$IV$105,"="&amp;$K134)&lt;&gt;0,$L134,0)</f>
        <v>0</v>
      </c>
      <c r="DJ134" s="61">
        <f>IF(COUNTIF(Setup_Hierarchy!$J$106:$IV$106,"="&amp;$K134)&lt;&gt;0,$L134,0)</f>
        <v>0</v>
      </c>
      <c r="DK134" s="61">
        <f>IF(COUNTIF(Setup_Hierarchy!$J$107:$IV$107,"="&amp;$K134)&lt;&gt;0,$L134,0)</f>
        <v>0</v>
      </c>
      <c r="DL134" s="61">
        <f>IF(COUNTIF(Setup_Hierarchy!$J$108:$IV$108,"="&amp;$K134)&lt;&gt;0,$L134,0)</f>
        <v>0</v>
      </c>
      <c r="DM134" s="61">
        <f>IF(COUNTIF(Setup_Hierarchy!$J$109:$IV$109,"="&amp;$K134)&lt;&gt;0,$L134,0)</f>
        <v>0</v>
      </c>
      <c r="DN134" s="61">
        <f>IF(COUNTIF(Setup_Hierarchy!$J$110:$IV$110,"="&amp;$K134)&lt;&gt;0,$L134,0)</f>
        <v>0</v>
      </c>
      <c r="DO134" s="61">
        <f>IF(COUNTIF(Setup_Hierarchy!$J$111:$IV$111,"="&amp;$K134)&lt;&gt;0,$L134,0)</f>
        <v>0</v>
      </c>
      <c r="DP134" s="61">
        <f>IF(COUNTIF(Setup_Hierarchy!$J$112:$IV$112,"="&amp;$K134)&lt;&gt;0,$L134,0)</f>
        <v>0</v>
      </c>
      <c r="DQ134" s="61">
        <f>IF(COUNTIF(Setup_Hierarchy!$J$113:$IV$113,"="&amp;$K134)&lt;&gt;0,$L134,0)</f>
        <v>0</v>
      </c>
      <c r="DR134" s="61">
        <f>IF(COUNTIF(Setup_Hierarchy!$J$114:$IV$114,"="&amp;$K134)&lt;&gt;0,$L134,0)</f>
        <v>0</v>
      </c>
      <c r="DS134" s="61">
        <f>IF(COUNTIF(Setup_Hierarchy!$J$115:$IV$115,"="&amp;$K134)&lt;&gt;0,$L134,0)</f>
        <v>0</v>
      </c>
      <c r="DT134" s="61">
        <f>IF(COUNTIF(Setup_Hierarchy!$J$116:$IV$116,"="&amp;$K134)&lt;&gt;0,$L134,0)</f>
        <v>-964.18</v>
      </c>
    </row>
    <row r="135" spans="2:124" x14ac:dyDescent="0.2">
      <c r="B135" t="s">
        <v>43</v>
      </c>
      <c r="C135">
        <v>77</v>
      </c>
      <c r="D135" t="s">
        <v>16</v>
      </c>
      <c r="E135" t="s">
        <v>369</v>
      </c>
      <c r="F135" t="s">
        <v>532</v>
      </c>
      <c r="G135" t="s">
        <v>25</v>
      </c>
      <c r="H135" t="s">
        <v>11</v>
      </c>
      <c r="I135">
        <v>0.48457499999999998</v>
      </c>
      <c r="J135">
        <v>0.68354499999999996</v>
      </c>
      <c r="K135">
        <v>625</v>
      </c>
      <c r="L135">
        <v>-2613.34</v>
      </c>
      <c r="M135" s="61">
        <f>IF(COUNTIF(Setup_Hierarchy!$J$5:$IV$5,"="&amp;$K135)&lt;&gt;0,$L135,0)</f>
        <v>-2613.34</v>
      </c>
      <c r="N135" s="61">
        <f>IF(COUNTIF(Setup_Hierarchy!$J$6:$IV$6,"="&amp;$K135)&lt;&gt;0,$L135,0)</f>
        <v>-2613.34</v>
      </c>
      <c r="O135" s="61">
        <f>IF(COUNTIF(Setup_Hierarchy!$J$7:$IV$7,"="&amp;$K135)&lt;&gt;0,$L135,0)</f>
        <v>-2613.34</v>
      </c>
      <c r="P135" s="61">
        <f>IF(COUNTIF(Setup_Hierarchy!$J$8:$IV$8,"="&amp;$K135)&lt;&gt;0,$L135,0)</f>
        <v>0</v>
      </c>
      <c r="Q135" s="61">
        <f>IF(COUNTIF(Setup_Hierarchy!$J$9:$IV$9,"="&amp;$K135)&lt;&gt;0,$L135,0)</f>
        <v>0</v>
      </c>
      <c r="R135" s="61">
        <f>IF(COUNTIF(Setup_Hierarchy!$J$10:$IV$10,"="&amp;$K135)&lt;&gt;0,$L135,0)</f>
        <v>0</v>
      </c>
      <c r="S135" s="61">
        <f>IF(COUNTIF(Setup_Hierarchy!$J$11:$IV$11,"="&amp;$K135)&lt;&gt;0,$L135,0)</f>
        <v>0</v>
      </c>
      <c r="T135" s="61">
        <f>IF(COUNTIF(Setup_Hierarchy!$J$12:$IV$12,"="&amp;$K135)&lt;&gt;0,$L135,0)</f>
        <v>0</v>
      </c>
      <c r="U135" s="61">
        <f>IF(COUNTIF(Setup_Hierarchy!$J$13:$IV$13,"="&amp;$K135)&lt;&gt;0,$L135,0)</f>
        <v>0</v>
      </c>
      <c r="V135" s="61">
        <f>IF(COUNTIF(Setup_Hierarchy!$J$14:$IV$14,"="&amp;$K135)&lt;&gt;0,$L135,0)</f>
        <v>0</v>
      </c>
      <c r="W135" s="61">
        <f>IF(COUNTIF(Setup_Hierarchy!$J$15:$IV$15,"="&amp;$K135)&lt;&gt;0,$L135,0)</f>
        <v>0</v>
      </c>
      <c r="X135" s="61">
        <f>IF(COUNTIF(Setup_Hierarchy!$J$16:$IV$16,"="&amp;$K135)&lt;&gt;0,$L135,0)</f>
        <v>0</v>
      </c>
      <c r="Y135" s="61">
        <f>IF(COUNTIF(Setup_Hierarchy!$J$17:$IV$17,"="&amp;$K135)&lt;&gt;0,$L135,0)</f>
        <v>0</v>
      </c>
      <c r="Z135" s="61">
        <f>IF(COUNTIF(Setup_Hierarchy!$J$18:$IV$18,"="&amp;$K135)&lt;&gt;0,$L135,0)</f>
        <v>0</v>
      </c>
      <c r="AA135" s="61">
        <f>IF(COUNTIF(Setup_Hierarchy!$J$19:$IV$19,"="&amp;$K135)&lt;&gt;0,$L135,0)</f>
        <v>0</v>
      </c>
      <c r="AB135" s="61">
        <f>IF(COUNTIF(Setup_Hierarchy!$J$20:$IV$20,"="&amp;$K135)&lt;&gt;0,$L135,0)</f>
        <v>0</v>
      </c>
      <c r="AC135" s="61">
        <f>IF(COUNTIF(Setup_Hierarchy!$J$21:$IV$21,"="&amp;$K135)&lt;&gt;0,$L135,0)</f>
        <v>0</v>
      </c>
      <c r="AD135" s="61">
        <f>IF(COUNTIF(Setup_Hierarchy!$J$22:$IV$22,"="&amp;$K135)&lt;&gt;0,$L135,0)</f>
        <v>0</v>
      </c>
      <c r="AE135" s="61">
        <f>IF(COUNTIF(Setup_Hierarchy!$J$23:$IV$23,"="&amp;$K135)&lt;&gt;0,$L135,0)</f>
        <v>0</v>
      </c>
      <c r="AF135" s="61">
        <f>IF(COUNTIF(Setup_Hierarchy!$J$24:$IV$24,"="&amp;$K135)&lt;&gt;0,$L135,0)</f>
        <v>0</v>
      </c>
      <c r="AG135" s="61">
        <f>IF(COUNTIF(Setup_Hierarchy!$J$25:$IV$25,"="&amp;$K135)&lt;&gt;0,$L135,0)</f>
        <v>0</v>
      </c>
      <c r="AH135" s="61">
        <f>IF(COUNTIF(Setup_Hierarchy!$J$26:$IV$26,"="&amp;$K135)&lt;&gt;0,$L135,0)</f>
        <v>0</v>
      </c>
      <c r="AI135" s="61">
        <f>IF(COUNTIF(Setup_Hierarchy!$J$27:$IV$27,"="&amp;$K135)&lt;&gt;0,$L135,0)</f>
        <v>0</v>
      </c>
      <c r="AJ135" s="61">
        <f>IF(COUNTIF(Setup_Hierarchy!$J$28:$IV$28,"="&amp;$K135)&lt;&gt;0,$L135,0)</f>
        <v>0</v>
      </c>
      <c r="AK135" s="61">
        <f>IF(COUNTIF(Setup_Hierarchy!$J$29:$IV$29,"="&amp;$K135)&lt;&gt;0,$L135,0)</f>
        <v>0</v>
      </c>
      <c r="AL135" s="61">
        <f>IF(COUNTIF(Setup_Hierarchy!$J$30:$IV$30,"="&amp;$K135)&lt;&gt;0,$L135,0)</f>
        <v>0</v>
      </c>
      <c r="AM135" s="61">
        <f>IF(COUNTIF(Setup_Hierarchy!$J$31:$IV$31,"="&amp;$K135)&lt;&gt;0,$L135,0)</f>
        <v>0</v>
      </c>
      <c r="AN135" s="61">
        <f>IF(COUNTIF(Setup_Hierarchy!$J$32:$IV$32,"="&amp;$K135)&lt;&gt;0,$L135,0)</f>
        <v>0</v>
      </c>
      <c r="AO135" s="61">
        <f>IF(COUNTIF(Setup_Hierarchy!$J$33:$IV$33,"="&amp;$K135)&lt;&gt;0,$L135,0)</f>
        <v>0</v>
      </c>
      <c r="AP135" s="61">
        <f>IF(COUNTIF(Setup_Hierarchy!$J$34:$IV$34,"="&amp;$K135)&lt;&gt;0,$L135,0)</f>
        <v>0</v>
      </c>
      <c r="AQ135" s="61">
        <f>IF(COUNTIF(Setup_Hierarchy!$J$35:$IV$35,"="&amp;$K135)&lt;&gt;0,$L135,0)</f>
        <v>0</v>
      </c>
      <c r="AR135" s="61">
        <f>IF(COUNTIF(Setup_Hierarchy!$J$36:$IV$36,"="&amp;$K135)&lt;&gt;0,$L135,0)</f>
        <v>0</v>
      </c>
      <c r="AS135" s="61">
        <f>IF(COUNTIF(Setup_Hierarchy!$J$37:$IV$37,"="&amp;$K135)&lt;&gt;0,$L135,0)</f>
        <v>0</v>
      </c>
      <c r="AT135" s="61">
        <f>IF(COUNTIF(Setup_Hierarchy!$J$38:$IV$38,"="&amp;$K135)&lt;&gt;0,$L135,0)</f>
        <v>0</v>
      </c>
      <c r="AU135" s="61">
        <f>IF(COUNTIF(Setup_Hierarchy!$J$39:$IV$39,"="&amp;$K135)&lt;&gt;0,$L135,0)</f>
        <v>0</v>
      </c>
      <c r="AV135" s="61">
        <f>IF(COUNTIF(Setup_Hierarchy!$J$40:$IV$40,"="&amp;$K135)&lt;&gt;0,$L135,0)</f>
        <v>0</v>
      </c>
      <c r="AW135" s="61">
        <f>IF(COUNTIF(Setup_Hierarchy!$J$41:$IV$41,"="&amp;$K135)&lt;&gt;0,$L135,0)</f>
        <v>0</v>
      </c>
      <c r="AX135" s="61">
        <f>IF(COUNTIF(Setup_Hierarchy!$J$42:$IV$42,"="&amp;$K135)&lt;&gt;0,$L135,0)</f>
        <v>0</v>
      </c>
      <c r="AY135" s="61">
        <f>IF(COUNTIF(Setup_Hierarchy!$J$43:$IV$43,"="&amp;$K135)&lt;&gt;0,$L135,0)</f>
        <v>0</v>
      </c>
      <c r="AZ135" s="61">
        <f>IF(COUNTIF(Setup_Hierarchy!$J$44:$IV$44,"="&amp;$K135)&lt;&gt;0,$L135,0)</f>
        <v>0</v>
      </c>
      <c r="BA135" s="61">
        <f>IF(COUNTIF(Setup_Hierarchy!$J$45:$IV$45,"="&amp;$K135)&lt;&gt;0,$L135,0)</f>
        <v>0</v>
      </c>
      <c r="BB135" s="61">
        <f>IF(COUNTIF(Setup_Hierarchy!$J$46:$IV$46,"="&amp;$K135)&lt;&gt;0,$L135,0)</f>
        <v>0</v>
      </c>
      <c r="BC135" s="61">
        <f>IF(COUNTIF(Setup_Hierarchy!$J$47:$IV$47,"="&amp;$K135)&lt;&gt;0,$L135,0)</f>
        <v>0</v>
      </c>
      <c r="BD135" s="61">
        <f>IF(COUNTIF(Setup_Hierarchy!$J$48:$IV$48,"="&amp;$K135)&lt;&gt;0,$L135,0)</f>
        <v>0</v>
      </c>
      <c r="BE135" s="61">
        <f>IF(COUNTIF(Setup_Hierarchy!$J$49:$IV$49,"="&amp;$K135)&lt;&gt;0,$L135,0)</f>
        <v>0</v>
      </c>
      <c r="BF135" s="61">
        <f>IF(COUNTIF(Setup_Hierarchy!$J$50:$IV$50,"="&amp;$K135)&lt;&gt;0,$L135,0)</f>
        <v>0</v>
      </c>
      <c r="BG135" s="61">
        <f>IF(COUNTIF(Setup_Hierarchy!$J$51:$IV$51,"="&amp;$K135)&lt;&gt;0,$L135,0)</f>
        <v>-2613.34</v>
      </c>
      <c r="BH135" s="61">
        <f>IF(COUNTIF(Setup_Hierarchy!$J$52:$IV$52,"="&amp;$K135)&lt;&gt;0,$L135,0)</f>
        <v>0</v>
      </c>
      <c r="BI135" s="61">
        <f>IF(COUNTIF(Setup_Hierarchy!$J$53:$IV$53,"="&amp;$K135)&lt;&gt;0,$L135,0)</f>
        <v>0</v>
      </c>
      <c r="BJ135" s="61">
        <f>IF(COUNTIF(Setup_Hierarchy!$J$54:$IV$54,"="&amp;$K135)&lt;&gt;0,$L135,0)</f>
        <v>0</v>
      </c>
      <c r="BK135" s="61">
        <f>IF(COUNTIF(Setup_Hierarchy!$J$55:$IV$55,"="&amp;$K135)&lt;&gt;0,$L135,0)</f>
        <v>0</v>
      </c>
      <c r="BL135" s="61">
        <f>IF(COUNTIF(Setup_Hierarchy!$J$56:$IV$56,"="&amp;$K135)&lt;&gt;0,$L135,0)</f>
        <v>0</v>
      </c>
      <c r="BM135" s="61">
        <f>IF(COUNTIF(Setup_Hierarchy!$J$57:$IV$57,"="&amp;$K135)&lt;&gt;0,$L135,0)</f>
        <v>0</v>
      </c>
      <c r="BN135" s="61">
        <f>IF(COUNTIF(Setup_Hierarchy!$J$58:$IV$58,"="&amp;$K135)&lt;&gt;0,$L135,0)</f>
        <v>0</v>
      </c>
      <c r="BO135" s="61">
        <f>IF(COUNTIF(Setup_Hierarchy!$J$59:$IV$59,"="&amp;$K135)&lt;&gt;0,$L135,0)</f>
        <v>-2613.34</v>
      </c>
      <c r="BP135" s="61">
        <f>IF(COUNTIF(Setup_Hierarchy!$J$60:$IV$60,"="&amp;$K135)&lt;&gt;0,$L135,0)</f>
        <v>0</v>
      </c>
      <c r="BQ135" s="61">
        <f>IF(COUNTIF(Setup_Hierarchy!$J$61:$IV$61,"="&amp;$K135)&lt;&gt;0,$L135,0)</f>
        <v>0</v>
      </c>
      <c r="BR135" s="61">
        <f>IF(COUNTIF(Setup_Hierarchy!$J$62:$IV$62,"="&amp;$K135)&lt;&gt;0,$L135,0)</f>
        <v>0</v>
      </c>
      <c r="BS135" s="61">
        <f>IF(COUNTIF(Setup_Hierarchy!$J$63:$IV$63,"="&amp;$K135)&lt;&gt;0,$L135,0)</f>
        <v>0</v>
      </c>
      <c r="BT135" s="61">
        <f>IF(COUNTIF(Setup_Hierarchy!$J$64:$IV$64,"="&amp;$K135)&lt;&gt;0,$L135,0)</f>
        <v>0</v>
      </c>
      <c r="BU135" s="61">
        <f>IF(COUNTIF(Setup_Hierarchy!$J$65:$IV$65,"="&amp;$K135)&lt;&gt;0,$L135,0)</f>
        <v>0</v>
      </c>
      <c r="BV135" s="61">
        <f>IF(COUNTIF(Setup_Hierarchy!$J$66:$IV$66,"="&amp;$K135)&lt;&gt;0,$L135,0)</f>
        <v>0</v>
      </c>
      <c r="BW135" s="61">
        <f>IF(COUNTIF(Setup_Hierarchy!$J$67:$IV$67,"="&amp;$K135)&lt;&gt;0,$L135,0)</f>
        <v>0</v>
      </c>
      <c r="BX135" s="61">
        <f>IF(COUNTIF(Setup_Hierarchy!$J$68:$IV$68,"="&amp;$K135)&lt;&gt;0,$L135,0)</f>
        <v>0</v>
      </c>
      <c r="BY135" s="61">
        <f>IF(COUNTIF(Setup_Hierarchy!$J$69:$IV$69,"="&amp;$K135)&lt;&gt;0,$L135,0)</f>
        <v>-2613.34</v>
      </c>
      <c r="BZ135" s="61">
        <f>IF(COUNTIF(Setup_Hierarchy!$J$70:$IV$70,"="&amp;$K135)&lt;&gt;0,$L135,0)</f>
        <v>-2613.34</v>
      </c>
      <c r="CA135" s="61">
        <f>IF(COUNTIF(Setup_Hierarchy!$J$71:$IV$71,"="&amp;$K135)&lt;&gt;0,$L135,0)</f>
        <v>0</v>
      </c>
      <c r="CB135" s="61">
        <f>IF(COUNTIF(Setup_Hierarchy!$J$72:$IV$72,"="&amp;$K135)&lt;&gt;0,$L135,0)</f>
        <v>0</v>
      </c>
      <c r="CC135" s="61">
        <f>IF(COUNTIF(Setup_Hierarchy!$J$73:$IV$73,"="&amp;$K135)&lt;&gt;0,$L135,0)</f>
        <v>0</v>
      </c>
      <c r="CD135" s="61">
        <f>IF(COUNTIF(Setup_Hierarchy!$J$74:$IV$74,"="&amp;$K135)&lt;&gt;0,$L135,0)</f>
        <v>0</v>
      </c>
      <c r="CE135" s="61">
        <f>IF(COUNTIF(Setup_Hierarchy!$J$75:$IV$75,"="&amp;$K135)&lt;&gt;0,$L135,0)</f>
        <v>0</v>
      </c>
      <c r="CF135" s="61">
        <f>IF(COUNTIF(Setup_Hierarchy!$J$76:$IV$76,"="&amp;$K135)&lt;&gt;0,$L135,0)</f>
        <v>0</v>
      </c>
      <c r="CG135" s="61">
        <f>IF(COUNTIF(Setup_Hierarchy!$J$77:$IV$77,"="&amp;$K135)&lt;&gt;0,$L135,0)</f>
        <v>0</v>
      </c>
      <c r="CH135" s="61">
        <f>IF(COUNTIF(Setup_Hierarchy!$J$78:$IV$78,"="&amp;$K135)&lt;&gt;0,$L135,0)</f>
        <v>0</v>
      </c>
      <c r="CI135" s="61">
        <f>IF(COUNTIF(Setup_Hierarchy!$J$79:$IV$79,"="&amp;$K135)&lt;&gt;0,$L135,0)</f>
        <v>0</v>
      </c>
      <c r="CJ135" s="61">
        <f>IF(COUNTIF(Setup_Hierarchy!$J$80:$IV$80,"="&amp;$K135)&lt;&gt;0,$L135,0)</f>
        <v>0</v>
      </c>
      <c r="CK135" s="61">
        <f>IF(COUNTIF(Setup_Hierarchy!$J$81:$IV$81,"="&amp;$K135)&lt;&gt;0,$L135,0)</f>
        <v>0</v>
      </c>
      <c r="CL135" s="61">
        <f>IF(COUNTIF(Setup_Hierarchy!$J$82:$IV$82,"="&amp;$K135)&lt;&gt;0,$L135,0)</f>
        <v>0</v>
      </c>
      <c r="CM135" s="61">
        <f>IF(COUNTIF(Setup_Hierarchy!$J$83:$IV$83,"="&amp;$K135)&lt;&gt;0,$L135,0)</f>
        <v>0</v>
      </c>
      <c r="CN135" s="61">
        <f>IF(COUNTIF(Setup_Hierarchy!$J$84:$IV$84,"="&amp;$K135)&lt;&gt;0,$L135,0)</f>
        <v>0</v>
      </c>
      <c r="CO135" s="61">
        <f>IF(COUNTIF(Setup_Hierarchy!$J$85:$IV$85,"="&amp;$K135)&lt;&gt;0,$L135,0)</f>
        <v>0</v>
      </c>
      <c r="CP135" s="61">
        <f>IF(COUNTIF(Setup_Hierarchy!$J$86:$IV$86,"="&amp;$K135)&lt;&gt;0,$L135,0)</f>
        <v>0</v>
      </c>
      <c r="CQ135" s="61">
        <f>IF(COUNTIF(Setup_Hierarchy!$J$87:$IV$87,"="&amp;$K135)&lt;&gt;0,$L135,0)</f>
        <v>0</v>
      </c>
      <c r="CR135" s="61">
        <f>IF(COUNTIF(Setup_Hierarchy!$J$88:$IV$88,"="&amp;$K135)&lt;&gt;0,$L135,0)</f>
        <v>0</v>
      </c>
      <c r="CS135" s="61">
        <f>IF(COUNTIF(Setup_Hierarchy!$J$89:$IV$89,"="&amp;$K135)&lt;&gt;0,$L135,0)</f>
        <v>0</v>
      </c>
      <c r="CT135" s="61">
        <f>IF(COUNTIF(Setup_Hierarchy!$J$90:$IV$90,"="&amp;$K135)&lt;&gt;0,$L135,0)</f>
        <v>0</v>
      </c>
      <c r="CU135" s="61">
        <f>IF(COUNTIF(Setup_Hierarchy!$J$91:$IV$91,"="&amp;$K135)&lt;&gt;0,$L135,0)</f>
        <v>0</v>
      </c>
      <c r="CV135" s="61">
        <f>IF(COUNTIF(Setup_Hierarchy!$J$92:$IV$92,"="&amp;$K135)&lt;&gt;0,$L135,0)</f>
        <v>0</v>
      </c>
      <c r="CW135" s="61">
        <f>IF(COUNTIF(Setup_Hierarchy!$J$93:$IV$93,"="&amp;$K135)&lt;&gt;0,$L135,0)</f>
        <v>0</v>
      </c>
      <c r="CX135" s="61">
        <f>IF(COUNTIF(Setup_Hierarchy!$J$94:$IV$94,"="&amp;$K135)&lt;&gt;0,$L135,0)</f>
        <v>0</v>
      </c>
      <c r="CY135" s="61">
        <f>IF(COUNTIF(Setup_Hierarchy!$J$95:$IV$95,"="&amp;$K135)&lt;&gt;0,$L135,0)</f>
        <v>0</v>
      </c>
      <c r="CZ135" s="61">
        <f>IF(COUNTIF(Setup_Hierarchy!$J$96:$IV$96,"="&amp;$K135)&lt;&gt;0,$L135,0)</f>
        <v>0</v>
      </c>
      <c r="DA135" s="61">
        <f>IF(COUNTIF(Setup_Hierarchy!$J$97:$IV$97,"="&amp;$K135)&lt;&gt;0,$L135,0)</f>
        <v>0</v>
      </c>
      <c r="DB135" s="61">
        <f>IF(COUNTIF(Setup_Hierarchy!$J$98:$IV$98,"="&amp;$K135)&lt;&gt;0,$L135,0)</f>
        <v>0</v>
      </c>
      <c r="DC135" s="61">
        <f>IF(COUNTIF(Setup_Hierarchy!$J$99:$IV$99,"="&amp;$K135)&lt;&gt;0,$L135,0)</f>
        <v>0</v>
      </c>
      <c r="DD135" s="61">
        <f>IF(COUNTIF(Setup_Hierarchy!$J$100:$IV$100,"="&amp;$K135)&lt;&gt;0,$L135,0)</f>
        <v>0</v>
      </c>
      <c r="DE135" s="61">
        <f>IF(COUNTIF(Setup_Hierarchy!$J$101:$IV$101,"="&amp;$K135)&lt;&gt;0,$L135,0)</f>
        <v>0</v>
      </c>
      <c r="DF135" s="61">
        <f>IF(COUNTIF(Setup_Hierarchy!$J$102:$IV$102,"="&amp;$K135)&lt;&gt;0,$L135,0)</f>
        <v>0</v>
      </c>
      <c r="DG135" s="61">
        <f>IF(COUNTIF(Setup_Hierarchy!$J$103:$IV$103,"="&amp;$K135)&lt;&gt;0,$L135,0)</f>
        <v>0</v>
      </c>
      <c r="DH135" s="61">
        <f>IF(COUNTIF(Setup_Hierarchy!$J$104:$IV$104,"="&amp;$K135)&lt;&gt;0,$L135,0)</f>
        <v>0</v>
      </c>
      <c r="DI135" s="61">
        <f>IF(COUNTIF(Setup_Hierarchy!$J$105:$IV$105,"="&amp;$K135)&lt;&gt;0,$L135,0)</f>
        <v>0</v>
      </c>
      <c r="DJ135" s="61">
        <f>IF(COUNTIF(Setup_Hierarchy!$J$106:$IV$106,"="&amp;$K135)&lt;&gt;0,$L135,0)</f>
        <v>0</v>
      </c>
      <c r="DK135" s="61">
        <f>IF(COUNTIF(Setup_Hierarchy!$J$107:$IV$107,"="&amp;$K135)&lt;&gt;0,$L135,0)</f>
        <v>0</v>
      </c>
      <c r="DL135" s="61">
        <f>IF(COUNTIF(Setup_Hierarchy!$J$108:$IV$108,"="&amp;$K135)&lt;&gt;0,$L135,0)</f>
        <v>0</v>
      </c>
      <c r="DM135" s="61">
        <f>IF(COUNTIF(Setup_Hierarchy!$J$109:$IV$109,"="&amp;$K135)&lt;&gt;0,$L135,0)</f>
        <v>0</v>
      </c>
      <c r="DN135" s="61">
        <f>IF(COUNTIF(Setup_Hierarchy!$J$110:$IV$110,"="&amp;$K135)&lt;&gt;0,$L135,0)</f>
        <v>0</v>
      </c>
      <c r="DO135" s="61">
        <f>IF(COUNTIF(Setup_Hierarchy!$J$111:$IV$111,"="&amp;$K135)&lt;&gt;0,$L135,0)</f>
        <v>0</v>
      </c>
      <c r="DP135" s="61">
        <f>IF(COUNTIF(Setup_Hierarchy!$J$112:$IV$112,"="&amp;$K135)&lt;&gt;0,$L135,0)</f>
        <v>0</v>
      </c>
      <c r="DQ135" s="61">
        <f>IF(COUNTIF(Setup_Hierarchy!$J$113:$IV$113,"="&amp;$K135)&lt;&gt;0,$L135,0)</f>
        <v>0</v>
      </c>
      <c r="DR135" s="61">
        <f>IF(COUNTIF(Setup_Hierarchy!$J$114:$IV$114,"="&amp;$K135)&lt;&gt;0,$L135,0)</f>
        <v>0</v>
      </c>
      <c r="DS135" s="61">
        <f>IF(COUNTIF(Setup_Hierarchy!$J$115:$IV$115,"="&amp;$K135)&lt;&gt;0,$L135,0)</f>
        <v>0</v>
      </c>
      <c r="DT135" s="61">
        <f>IF(COUNTIF(Setup_Hierarchy!$J$116:$IV$116,"="&amp;$K135)&lt;&gt;0,$L135,0)</f>
        <v>0</v>
      </c>
    </row>
    <row r="136" spans="2:124" x14ac:dyDescent="0.2">
      <c r="B136" t="s">
        <v>43</v>
      </c>
      <c r="C136">
        <v>77</v>
      </c>
      <c r="D136" t="s">
        <v>16</v>
      </c>
      <c r="E136" t="s">
        <v>369</v>
      </c>
      <c r="F136" t="s">
        <v>532</v>
      </c>
      <c r="G136" t="s">
        <v>25</v>
      </c>
      <c r="H136" t="s">
        <v>11</v>
      </c>
      <c r="I136">
        <v>0.48457499999999998</v>
      </c>
      <c r="J136">
        <v>0.68354499999999996</v>
      </c>
      <c r="K136">
        <v>626</v>
      </c>
      <c r="L136">
        <v>-494.66</v>
      </c>
      <c r="M136" s="61">
        <f>IF(COUNTIF(Setup_Hierarchy!$J$5:$IV$5,"="&amp;$K136)&lt;&gt;0,$L136,0)</f>
        <v>-494.66</v>
      </c>
      <c r="N136" s="61">
        <f>IF(COUNTIF(Setup_Hierarchy!$J$6:$IV$6,"="&amp;$K136)&lt;&gt;0,$L136,0)</f>
        <v>-494.66</v>
      </c>
      <c r="O136" s="61">
        <f>IF(COUNTIF(Setup_Hierarchy!$J$7:$IV$7,"="&amp;$K136)&lt;&gt;0,$L136,0)</f>
        <v>-494.66</v>
      </c>
      <c r="P136" s="61">
        <f>IF(COUNTIF(Setup_Hierarchy!$J$8:$IV$8,"="&amp;$K136)&lt;&gt;0,$L136,0)</f>
        <v>0</v>
      </c>
      <c r="Q136" s="61">
        <f>IF(COUNTIF(Setup_Hierarchy!$J$9:$IV$9,"="&amp;$K136)&lt;&gt;0,$L136,0)</f>
        <v>0</v>
      </c>
      <c r="R136" s="61">
        <f>IF(COUNTIF(Setup_Hierarchy!$J$10:$IV$10,"="&amp;$K136)&lt;&gt;0,$L136,0)</f>
        <v>0</v>
      </c>
      <c r="S136" s="61">
        <f>IF(COUNTIF(Setup_Hierarchy!$J$11:$IV$11,"="&amp;$K136)&lt;&gt;0,$L136,0)</f>
        <v>0</v>
      </c>
      <c r="T136" s="61">
        <f>IF(COUNTIF(Setup_Hierarchy!$J$12:$IV$12,"="&amp;$K136)&lt;&gt;0,$L136,0)</f>
        <v>0</v>
      </c>
      <c r="U136" s="61">
        <f>IF(COUNTIF(Setup_Hierarchy!$J$13:$IV$13,"="&amp;$K136)&lt;&gt;0,$L136,0)</f>
        <v>0</v>
      </c>
      <c r="V136" s="61">
        <f>IF(COUNTIF(Setup_Hierarchy!$J$14:$IV$14,"="&amp;$K136)&lt;&gt;0,$L136,0)</f>
        <v>0</v>
      </c>
      <c r="W136" s="61">
        <f>IF(COUNTIF(Setup_Hierarchy!$J$15:$IV$15,"="&amp;$K136)&lt;&gt;0,$L136,0)</f>
        <v>0</v>
      </c>
      <c r="X136" s="61">
        <f>IF(COUNTIF(Setup_Hierarchy!$J$16:$IV$16,"="&amp;$K136)&lt;&gt;0,$L136,0)</f>
        <v>0</v>
      </c>
      <c r="Y136" s="61">
        <f>IF(COUNTIF(Setup_Hierarchy!$J$17:$IV$17,"="&amp;$K136)&lt;&gt;0,$L136,0)</f>
        <v>0</v>
      </c>
      <c r="Z136" s="61">
        <f>IF(COUNTIF(Setup_Hierarchy!$J$18:$IV$18,"="&amp;$K136)&lt;&gt;0,$L136,0)</f>
        <v>0</v>
      </c>
      <c r="AA136" s="61">
        <f>IF(COUNTIF(Setup_Hierarchy!$J$19:$IV$19,"="&amp;$K136)&lt;&gt;0,$L136,0)</f>
        <v>0</v>
      </c>
      <c r="AB136" s="61">
        <f>IF(COUNTIF(Setup_Hierarchy!$J$20:$IV$20,"="&amp;$K136)&lt;&gt;0,$L136,0)</f>
        <v>0</v>
      </c>
      <c r="AC136" s="61">
        <f>IF(COUNTIF(Setup_Hierarchy!$J$21:$IV$21,"="&amp;$K136)&lt;&gt;0,$L136,0)</f>
        <v>0</v>
      </c>
      <c r="AD136" s="61">
        <f>IF(COUNTIF(Setup_Hierarchy!$J$22:$IV$22,"="&amp;$K136)&lt;&gt;0,$L136,0)</f>
        <v>0</v>
      </c>
      <c r="AE136" s="61">
        <f>IF(COUNTIF(Setup_Hierarchy!$J$23:$IV$23,"="&amp;$K136)&lt;&gt;0,$L136,0)</f>
        <v>0</v>
      </c>
      <c r="AF136" s="61">
        <f>IF(COUNTIF(Setup_Hierarchy!$J$24:$IV$24,"="&amp;$K136)&lt;&gt;0,$L136,0)</f>
        <v>0</v>
      </c>
      <c r="AG136" s="61">
        <f>IF(COUNTIF(Setup_Hierarchy!$J$25:$IV$25,"="&amp;$K136)&lt;&gt;0,$L136,0)</f>
        <v>0</v>
      </c>
      <c r="AH136" s="61">
        <f>IF(COUNTIF(Setup_Hierarchy!$J$26:$IV$26,"="&amp;$K136)&lt;&gt;0,$L136,0)</f>
        <v>0</v>
      </c>
      <c r="AI136" s="61">
        <f>IF(COUNTIF(Setup_Hierarchy!$J$27:$IV$27,"="&amp;$K136)&lt;&gt;0,$L136,0)</f>
        <v>0</v>
      </c>
      <c r="AJ136" s="61">
        <f>IF(COUNTIF(Setup_Hierarchy!$J$28:$IV$28,"="&amp;$K136)&lt;&gt;0,$L136,0)</f>
        <v>0</v>
      </c>
      <c r="AK136" s="61">
        <f>IF(COUNTIF(Setup_Hierarchy!$J$29:$IV$29,"="&amp;$K136)&lt;&gt;0,$L136,0)</f>
        <v>0</v>
      </c>
      <c r="AL136" s="61">
        <f>IF(COUNTIF(Setup_Hierarchy!$J$30:$IV$30,"="&amp;$K136)&lt;&gt;0,$L136,0)</f>
        <v>0</v>
      </c>
      <c r="AM136" s="61">
        <f>IF(COUNTIF(Setup_Hierarchy!$J$31:$IV$31,"="&amp;$K136)&lt;&gt;0,$L136,0)</f>
        <v>0</v>
      </c>
      <c r="AN136" s="61">
        <f>IF(COUNTIF(Setup_Hierarchy!$J$32:$IV$32,"="&amp;$K136)&lt;&gt;0,$L136,0)</f>
        <v>0</v>
      </c>
      <c r="AO136" s="61">
        <f>IF(COUNTIF(Setup_Hierarchy!$J$33:$IV$33,"="&amp;$K136)&lt;&gt;0,$L136,0)</f>
        <v>0</v>
      </c>
      <c r="AP136" s="61">
        <f>IF(COUNTIF(Setup_Hierarchy!$J$34:$IV$34,"="&amp;$K136)&lt;&gt;0,$L136,0)</f>
        <v>0</v>
      </c>
      <c r="AQ136" s="61">
        <f>IF(COUNTIF(Setup_Hierarchy!$J$35:$IV$35,"="&amp;$K136)&lt;&gt;0,$L136,0)</f>
        <v>0</v>
      </c>
      <c r="AR136" s="61">
        <f>IF(COUNTIF(Setup_Hierarchy!$J$36:$IV$36,"="&amp;$K136)&lt;&gt;0,$L136,0)</f>
        <v>0</v>
      </c>
      <c r="AS136" s="61">
        <f>IF(COUNTIF(Setup_Hierarchy!$J$37:$IV$37,"="&amp;$K136)&lt;&gt;0,$L136,0)</f>
        <v>0</v>
      </c>
      <c r="AT136" s="61">
        <f>IF(COUNTIF(Setup_Hierarchy!$J$38:$IV$38,"="&amp;$K136)&lt;&gt;0,$L136,0)</f>
        <v>0</v>
      </c>
      <c r="AU136" s="61">
        <f>IF(COUNTIF(Setup_Hierarchy!$J$39:$IV$39,"="&amp;$K136)&lt;&gt;0,$L136,0)</f>
        <v>0</v>
      </c>
      <c r="AV136" s="61">
        <f>IF(COUNTIF(Setup_Hierarchy!$J$40:$IV$40,"="&amp;$K136)&lt;&gt;0,$L136,0)</f>
        <v>0</v>
      </c>
      <c r="AW136" s="61">
        <f>IF(COUNTIF(Setup_Hierarchy!$J$41:$IV$41,"="&amp;$K136)&lt;&gt;0,$L136,0)</f>
        <v>0</v>
      </c>
      <c r="AX136" s="61">
        <f>IF(COUNTIF(Setup_Hierarchy!$J$42:$IV$42,"="&amp;$K136)&lt;&gt;0,$L136,0)</f>
        <v>0</v>
      </c>
      <c r="AY136" s="61">
        <f>IF(COUNTIF(Setup_Hierarchy!$J$43:$IV$43,"="&amp;$K136)&lt;&gt;0,$L136,0)</f>
        <v>0</v>
      </c>
      <c r="AZ136" s="61">
        <f>IF(COUNTIF(Setup_Hierarchy!$J$44:$IV$44,"="&amp;$K136)&lt;&gt;0,$L136,0)</f>
        <v>0</v>
      </c>
      <c r="BA136" s="61">
        <f>IF(COUNTIF(Setup_Hierarchy!$J$45:$IV$45,"="&amp;$K136)&lt;&gt;0,$L136,0)</f>
        <v>0</v>
      </c>
      <c r="BB136" s="61">
        <f>IF(COUNTIF(Setup_Hierarchy!$J$46:$IV$46,"="&amp;$K136)&lt;&gt;0,$L136,0)</f>
        <v>0</v>
      </c>
      <c r="BC136" s="61">
        <f>IF(COUNTIF(Setup_Hierarchy!$J$47:$IV$47,"="&amp;$K136)&lt;&gt;0,$L136,0)</f>
        <v>0</v>
      </c>
      <c r="BD136" s="61">
        <f>IF(COUNTIF(Setup_Hierarchy!$J$48:$IV$48,"="&amp;$K136)&lt;&gt;0,$L136,0)</f>
        <v>0</v>
      </c>
      <c r="BE136" s="61">
        <f>IF(COUNTIF(Setup_Hierarchy!$J$49:$IV$49,"="&amp;$K136)&lt;&gt;0,$L136,0)</f>
        <v>0</v>
      </c>
      <c r="BF136" s="61">
        <f>IF(COUNTIF(Setup_Hierarchy!$J$50:$IV$50,"="&amp;$K136)&lt;&gt;0,$L136,0)</f>
        <v>0</v>
      </c>
      <c r="BG136" s="61">
        <f>IF(COUNTIF(Setup_Hierarchy!$J$51:$IV$51,"="&amp;$K136)&lt;&gt;0,$L136,0)</f>
        <v>-494.66</v>
      </c>
      <c r="BH136" s="61">
        <f>IF(COUNTIF(Setup_Hierarchy!$J$52:$IV$52,"="&amp;$K136)&lt;&gt;0,$L136,0)</f>
        <v>0</v>
      </c>
      <c r="BI136" s="61">
        <f>IF(COUNTIF(Setup_Hierarchy!$J$53:$IV$53,"="&amp;$K136)&lt;&gt;0,$L136,0)</f>
        <v>0</v>
      </c>
      <c r="BJ136" s="61">
        <f>IF(COUNTIF(Setup_Hierarchy!$J$54:$IV$54,"="&amp;$K136)&lt;&gt;0,$L136,0)</f>
        <v>0</v>
      </c>
      <c r="BK136" s="61">
        <f>IF(COUNTIF(Setup_Hierarchy!$J$55:$IV$55,"="&amp;$K136)&lt;&gt;0,$L136,0)</f>
        <v>0</v>
      </c>
      <c r="BL136" s="61">
        <f>IF(COUNTIF(Setup_Hierarchy!$J$56:$IV$56,"="&amp;$K136)&lt;&gt;0,$L136,0)</f>
        <v>0</v>
      </c>
      <c r="BM136" s="61">
        <f>IF(COUNTIF(Setup_Hierarchy!$J$57:$IV$57,"="&amp;$K136)&lt;&gt;0,$L136,0)</f>
        <v>0</v>
      </c>
      <c r="BN136" s="61">
        <f>IF(COUNTIF(Setup_Hierarchy!$J$58:$IV$58,"="&amp;$K136)&lt;&gt;0,$L136,0)</f>
        <v>0</v>
      </c>
      <c r="BO136" s="61">
        <f>IF(COUNTIF(Setup_Hierarchy!$J$59:$IV$59,"="&amp;$K136)&lt;&gt;0,$L136,0)</f>
        <v>-494.66</v>
      </c>
      <c r="BP136" s="61">
        <f>IF(COUNTIF(Setup_Hierarchy!$J$60:$IV$60,"="&amp;$K136)&lt;&gt;0,$L136,0)</f>
        <v>0</v>
      </c>
      <c r="BQ136" s="61">
        <f>IF(COUNTIF(Setup_Hierarchy!$J$61:$IV$61,"="&amp;$K136)&lt;&gt;0,$L136,0)</f>
        <v>0</v>
      </c>
      <c r="BR136" s="61">
        <f>IF(COUNTIF(Setup_Hierarchy!$J$62:$IV$62,"="&amp;$K136)&lt;&gt;0,$L136,0)</f>
        <v>0</v>
      </c>
      <c r="BS136" s="61">
        <f>IF(COUNTIF(Setup_Hierarchy!$J$63:$IV$63,"="&amp;$K136)&lt;&gt;0,$L136,0)</f>
        <v>0</v>
      </c>
      <c r="BT136" s="61">
        <f>IF(COUNTIF(Setup_Hierarchy!$J$64:$IV$64,"="&amp;$K136)&lt;&gt;0,$L136,0)</f>
        <v>0</v>
      </c>
      <c r="BU136" s="61">
        <f>IF(COUNTIF(Setup_Hierarchy!$J$65:$IV$65,"="&amp;$K136)&lt;&gt;0,$L136,0)</f>
        <v>0</v>
      </c>
      <c r="BV136" s="61">
        <f>IF(COUNTIF(Setup_Hierarchy!$J$66:$IV$66,"="&amp;$K136)&lt;&gt;0,$L136,0)</f>
        <v>0</v>
      </c>
      <c r="BW136" s="61">
        <f>IF(COUNTIF(Setup_Hierarchy!$J$67:$IV$67,"="&amp;$K136)&lt;&gt;0,$L136,0)</f>
        <v>0</v>
      </c>
      <c r="BX136" s="61">
        <f>IF(COUNTIF(Setup_Hierarchy!$J$68:$IV$68,"="&amp;$K136)&lt;&gt;0,$L136,0)</f>
        <v>0</v>
      </c>
      <c r="BY136" s="61">
        <f>IF(COUNTIF(Setup_Hierarchy!$J$69:$IV$69,"="&amp;$K136)&lt;&gt;0,$L136,0)</f>
        <v>0</v>
      </c>
      <c r="BZ136" s="61">
        <f>IF(COUNTIF(Setup_Hierarchy!$J$70:$IV$70,"="&amp;$K136)&lt;&gt;0,$L136,0)</f>
        <v>0</v>
      </c>
      <c r="CA136" s="61">
        <f>IF(COUNTIF(Setup_Hierarchy!$J$71:$IV$71,"="&amp;$K136)&lt;&gt;0,$L136,0)</f>
        <v>0</v>
      </c>
      <c r="CB136" s="61">
        <f>IF(COUNTIF(Setup_Hierarchy!$J$72:$IV$72,"="&amp;$K136)&lt;&gt;0,$L136,0)</f>
        <v>-494.66</v>
      </c>
      <c r="CC136" s="61">
        <f>IF(COUNTIF(Setup_Hierarchy!$J$73:$IV$73,"="&amp;$K136)&lt;&gt;0,$L136,0)</f>
        <v>-494.66</v>
      </c>
      <c r="CD136" s="61">
        <f>IF(COUNTIF(Setup_Hierarchy!$J$74:$IV$74,"="&amp;$K136)&lt;&gt;0,$L136,0)</f>
        <v>0</v>
      </c>
      <c r="CE136" s="61">
        <f>IF(COUNTIF(Setup_Hierarchy!$J$75:$IV$75,"="&amp;$K136)&lt;&gt;0,$L136,0)</f>
        <v>0</v>
      </c>
      <c r="CF136" s="61">
        <f>IF(COUNTIF(Setup_Hierarchy!$J$76:$IV$76,"="&amp;$K136)&lt;&gt;0,$L136,0)</f>
        <v>0</v>
      </c>
      <c r="CG136" s="61">
        <f>IF(COUNTIF(Setup_Hierarchy!$J$77:$IV$77,"="&amp;$K136)&lt;&gt;0,$L136,0)</f>
        <v>0</v>
      </c>
      <c r="CH136" s="61">
        <f>IF(COUNTIF(Setup_Hierarchy!$J$78:$IV$78,"="&amp;$K136)&lt;&gt;0,$L136,0)</f>
        <v>0</v>
      </c>
      <c r="CI136" s="61">
        <f>IF(COUNTIF(Setup_Hierarchy!$J$79:$IV$79,"="&amp;$K136)&lt;&gt;0,$L136,0)</f>
        <v>0</v>
      </c>
      <c r="CJ136" s="61">
        <f>IF(COUNTIF(Setup_Hierarchy!$J$80:$IV$80,"="&amp;$K136)&lt;&gt;0,$L136,0)</f>
        <v>0</v>
      </c>
      <c r="CK136" s="61">
        <f>IF(COUNTIF(Setup_Hierarchy!$J$81:$IV$81,"="&amp;$K136)&lt;&gt;0,$L136,0)</f>
        <v>0</v>
      </c>
      <c r="CL136" s="61">
        <f>IF(COUNTIF(Setup_Hierarchy!$J$82:$IV$82,"="&amp;$K136)&lt;&gt;0,$L136,0)</f>
        <v>0</v>
      </c>
      <c r="CM136" s="61">
        <f>IF(COUNTIF(Setup_Hierarchy!$J$83:$IV$83,"="&amp;$K136)&lt;&gt;0,$L136,0)</f>
        <v>0</v>
      </c>
      <c r="CN136" s="61">
        <f>IF(COUNTIF(Setup_Hierarchy!$J$84:$IV$84,"="&amp;$K136)&lt;&gt;0,$L136,0)</f>
        <v>0</v>
      </c>
      <c r="CO136" s="61">
        <f>IF(COUNTIF(Setup_Hierarchy!$J$85:$IV$85,"="&amp;$K136)&lt;&gt;0,$L136,0)</f>
        <v>0</v>
      </c>
      <c r="CP136" s="61">
        <f>IF(COUNTIF(Setup_Hierarchy!$J$86:$IV$86,"="&amp;$K136)&lt;&gt;0,$L136,0)</f>
        <v>0</v>
      </c>
      <c r="CQ136" s="61">
        <f>IF(COUNTIF(Setup_Hierarchy!$J$87:$IV$87,"="&amp;$K136)&lt;&gt;0,$L136,0)</f>
        <v>0</v>
      </c>
      <c r="CR136" s="61">
        <f>IF(COUNTIF(Setup_Hierarchy!$J$88:$IV$88,"="&amp;$K136)&lt;&gt;0,$L136,0)</f>
        <v>0</v>
      </c>
      <c r="CS136" s="61">
        <f>IF(COUNTIF(Setup_Hierarchy!$J$89:$IV$89,"="&amp;$K136)&lt;&gt;0,$L136,0)</f>
        <v>0</v>
      </c>
      <c r="CT136" s="61">
        <f>IF(COUNTIF(Setup_Hierarchy!$J$90:$IV$90,"="&amp;$K136)&lt;&gt;0,$L136,0)</f>
        <v>0</v>
      </c>
      <c r="CU136" s="61">
        <f>IF(COUNTIF(Setup_Hierarchy!$J$91:$IV$91,"="&amp;$K136)&lt;&gt;0,$L136,0)</f>
        <v>0</v>
      </c>
      <c r="CV136" s="61">
        <f>IF(COUNTIF(Setup_Hierarchy!$J$92:$IV$92,"="&amp;$K136)&lt;&gt;0,$L136,0)</f>
        <v>0</v>
      </c>
      <c r="CW136" s="61">
        <f>IF(COUNTIF(Setup_Hierarchy!$J$93:$IV$93,"="&amp;$K136)&lt;&gt;0,$L136,0)</f>
        <v>0</v>
      </c>
      <c r="CX136" s="61">
        <f>IF(COUNTIF(Setup_Hierarchy!$J$94:$IV$94,"="&amp;$K136)&lt;&gt;0,$L136,0)</f>
        <v>0</v>
      </c>
      <c r="CY136" s="61">
        <f>IF(COUNTIF(Setup_Hierarchy!$J$95:$IV$95,"="&amp;$K136)&lt;&gt;0,$L136,0)</f>
        <v>0</v>
      </c>
      <c r="CZ136" s="61">
        <f>IF(COUNTIF(Setup_Hierarchy!$J$96:$IV$96,"="&amp;$K136)&lt;&gt;0,$L136,0)</f>
        <v>0</v>
      </c>
      <c r="DA136" s="61">
        <f>IF(COUNTIF(Setup_Hierarchy!$J$97:$IV$97,"="&amp;$K136)&lt;&gt;0,$L136,0)</f>
        <v>0</v>
      </c>
      <c r="DB136" s="61">
        <f>IF(COUNTIF(Setup_Hierarchy!$J$98:$IV$98,"="&amp;$K136)&lt;&gt;0,$L136,0)</f>
        <v>0</v>
      </c>
      <c r="DC136" s="61">
        <f>IF(COUNTIF(Setup_Hierarchy!$J$99:$IV$99,"="&amp;$K136)&lt;&gt;0,$L136,0)</f>
        <v>0</v>
      </c>
      <c r="DD136" s="61">
        <f>IF(COUNTIF(Setup_Hierarchy!$J$100:$IV$100,"="&amp;$K136)&lt;&gt;0,$L136,0)</f>
        <v>0</v>
      </c>
      <c r="DE136" s="61">
        <f>IF(COUNTIF(Setup_Hierarchy!$J$101:$IV$101,"="&amp;$K136)&lt;&gt;0,$L136,0)</f>
        <v>0</v>
      </c>
      <c r="DF136" s="61">
        <f>IF(COUNTIF(Setup_Hierarchy!$J$102:$IV$102,"="&amp;$K136)&lt;&gt;0,$L136,0)</f>
        <v>0</v>
      </c>
      <c r="DG136" s="61">
        <f>IF(COUNTIF(Setup_Hierarchy!$J$103:$IV$103,"="&amp;$K136)&lt;&gt;0,$L136,0)</f>
        <v>0</v>
      </c>
      <c r="DH136" s="61">
        <f>IF(COUNTIF(Setup_Hierarchy!$J$104:$IV$104,"="&amp;$K136)&lt;&gt;0,$L136,0)</f>
        <v>0</v>
      </c>
      <c r="DI136" s="61">
        <f>IF(COUNTIF(Setup_Hierarchy!$J$105:$IV$105,"="&amp;$K136)&lt;&gt;0,$L136,0)</f>
        <v>0</v>
      </c>
      <c r="DJ136" s="61">
        <f>IF(COUNTIF(Setup_Hierarchy!$J$106:$IV$106,"="&amp;$K136)&lt;&gt;0,$L136,0)</f>
        <v>0</v>
      </c>
      <c r="DK136" s="61">
        <f>IF(COUNTIF(Setup_Hierarchy!$J$107:$IV$107,"="&amp;$K136)&lt;&gt;0,$L136,0)</f>
        <v>0</v>
      </c>
      <c r="DL136" s="61">
        <f>IF(COUNTIF(Setup_Hierarchy!$J$108:$IV$108,"="&amp;$K136)&lt;&gt;0,$L136,0)</f>
        <v>0</v>
      </c>
      <c r="DM136" s="61">
        <f>IF(COUNTIF(Setup_Hierarchy!$J$109:$IV$109,"="&amp;$K136)&lt;&gt;0,$L136,0)</f>
        <v>0</v>
      </c>
      <c r="DN136" s="61">
        <f>IF(COUNTIF(Setup_Hierarchy!$J$110:$IV$110,"="&amp;$K136)&lt;&gt;0,$L136,0)</f>
        <v>0</v>
      </c>
      <c r="DO136" s="61">
        <f>IF(COUNTIF(Setup_Hierarchy!$J$111:$IV$111,"="&amp;$K136)&lt;&gt;0,$L136,0)</f>
        <v>0</v>
      </c>
      <c r="DP136" s="61">
        <f>IF(COUNTIF(Setup_Hierarchy!$J$112:$IV$112,"="&amp;$K136)&lt;&gt;0,$L136,0)</f>
        <v>0</v>
      </c>
      <c r="DQ136" s="61">
        <f>IF(COUNTIF(Setup_Hierarchy!$J$113:$IV$113,"="&amp;$K136)&lt;&gt;0,$L136,0)</f>
        <v>0</v>
      </c>
      <c r="DR136" s="61">
        <f>IF(COUNTIF(Setup_Hierarchy!$J$114:$IV$114,"="&amp;$K136)&lt;&gt;0,$L136,0)</f>
        <v>0</v>
      </c>
      <c r="DS136" s="61">
        <f>IF(COUNTIF(Setup_Hierarchy!$J$115:$IV$115,"="&amp;$K136)&lt;&gt;0,$L136,0)</f>
        <v>0</v>
      </c>
      <c r="DT136" s="61">
        <f>IF(COUNTIF(Setup_Hierarchy!$J$116:$IV$116,"="&amp;$K136)&lt;&gt;0,$L136,0)</f>
        <v>0</v>
      </c>
    </row>
    <row r="137" spans="2:124" x14ac:dyDescent="0.2">
      <c r="B137" t="s">
        <v>43</v>
      </c>
      <c r="C137">
        <v>77</v>
      </c>
      <c r="D137" t="s">
        <v>16</v>
      </c>
      <c r="E137" t="s">
        <v>369</v>
      </c>
      <c r="F137" t="s">
        <v>532</v>
      </c>
      <c r="G137" t="s">
        <v>25</v>
      </c>
      <c r="H137" t="s">
        <v>11</v>
      </c>
      <c r="I137">
        <v>0.48457499999999998</v>
      </c>
      <c r="J137">
        <v>0.68354499999999996</v>
      </c>
      <c r="K137">
        <v>628</v>
      </c>
      <c r="L137">
        <v>-1078.19</v>
      </c>
      <c r="M137" s="61">
        <f>IF(COUNTIF(Setup_Hierarchy!$J$5:$IV$5,"="&amp;$K137)&lt;&gt;0,$L137,0)</f>
        <v>-1078.19</v>
      </c>
      <c r="N137" s="61">
        <f>IF(COUNTIF(Setup_Hierarchy!$J$6:$IV$6,"="&amp;$K137)&lt;&gt;0,$L137,0)</f>
        <v>-1078.19</v>
      </c>
      <c r="O137" s="61">
        <f>IF(COUNTIF(Setup_Hierarchy!$J$7:$IV$7,"="&amp;$K137)&lt;&gt;0,$L137,0)</f>
        <v>-1078.19</v>
      </c>
      <c r="P137" s="61">
        <f>IF(COUNTIF(Setup_Hierarchy!$J$8:$IV$8,"="&amp;$K137)&lt;&gt;0,$L137,0)</f>
        <v>0</v>
      </c>
      <c r="Q137" s="61">
        <f>IF(COUNTIF(Setup_Hierarchy!$J$9:$IV$9,"="&amp;$K137)&lt;&gt;0,$L137,0)</f>
        <v>0</v>
      </c>
      <c r="R137" s="61">
        <f>IF(COUNTIF(Setup_Hierarchy!$J$10:$IV$10,"="&amp;$K137)&lt;&gt;0,$L137,0)</f>
        <v>0</v>
      </c>
      <c r="S137" s="61">
        <f>IF(COUNTIF(Setup_Hierarchy!$J$11:$IV$11,"="&amp;$K137)&lt;&gt;0,$L137,0)</f>
        <v>0</v>
      </c>
      <c r="T137" s="61">
        <f>IF(COUNTIF(Setup_Hierarchy!$J$12:$IV$12,"="&amp;$K137)&lt;&gt;0,$L137,0)</f>
        <v>0</v>
      </c>
      <c r="U137" s="61">
        <f>IF(COUNTIF(Setup_Hierarchy!$J$13:$IV$13,"="&amp;$K137)&lt;&gt;0,$L137,0)</f>
        <v>0</v>
      </c>
      <c r="V137" s="61">
        <f>IF(COUNTIF(Setup_Hierarchy!$J$14:$IV$14,"="&amp;$K137)&lt;&gt;0,$L137,0)</f>
        <v>0</v>
      </c>
      <c r="W137" s="61">
        <f>IF(COUNTIF(Setup_Hierarchy!$J$15:$IV$15,"="&amp;$K137)&lt;&gt;0,$L137,0)</f>
        <v>0</v>
      </c>
      <c r="X137" s="61">
        <f>IF(COUNTIF(Setup_Hierarchy!$J$16:$IV$16,"="&amp;$K137)&lt;&gt;0,$L137,0)</f>
        <v>0</v>
      </c>
      <c r="Y137" s="61">
        <f>IF(COUNTIF(Setup_Hierarchy!$J$17:$IV$17,"="&amp;$K137)&lt;&gt;0,$L137,0)</f>
        <v>0</v>
      </c>
      <c r="Z137" s="61">
        <f>IF(COUNTIF(Setup_Hierarchy!$J$18:$IV$18,"="&amp;$K137)&lt;&gt;0,$L137,0)</f>
        <v>0</v>
      </c>
      <c r="AA137" s="61">
        <f>IF(COUNTIF(Setup_Hierarchy!$J$19:$IV$19,"="&amp;$K137)&lt;&gt;0,$L137,0)</f>
        <v>0</v>
      </c>
      <c r="AB137" s="61">
        <f>IF(COUNTIF(Setup_Hierarchy!$J$20:$IV$20,"="&amp;$K137)&lt;&gt;0,$L137,0)</f>
        <v>0</v>
      </c>
      <c r="AC137" s="61">
        <f>IF(COUNTIF(Setup_Hierarchy!$J$21:$IV$21,"="&amp;$K137)&lt;&gt;0,$L137,0)</f>
        <v>0</v>
      </c>
      <c r="AD137" s="61">
        <f>IF(COUNTIF(Setup_Hierarchy!$J$22:$IV$22,"="&amp;$K137)&lt;&gt;0,$L137,0)</f>
        <v>0</v>
      </c>
      <c r="AE137" s="61">
        <f>IF(COUNTIF(Setup_Hierarchy!$J$23:$IV$23,"="&amp;$K137)&lt;&gt;0,$L137,0)</f>
        <v>0</v>
      </c>
      <c r="AF137" s="61">
        <f>IF(COUNTIF(Setup_Hierarchy!$J$24:$IV$24,"="&amp;$K137)&lt;&gt;0,$L137,0)</f>
        <v>0</v>
      </c>
      <c r="AG137" s="61">
        <f>IF(COUNTIF(Setup_Hierarchy!$J$25:$IV$25,"="&amp;$K137)&lt;&gt;0,$L137,0)</f>
        <v>0</v>
      </c>
      <c r="AH137" s="61">
        <f>IF(COUNTIF(Setup_Hierarchy!$J$26:$IV$26,"="&amp;$K137)&lt;&gt;0,$L137,0)</f>
        <v>0</v>
      </c>
      <c r="AI137" s="61">
        <f>IF(COUNTIF(Setup_Hierarchy!$J$27:$IV$27,"="&amp;$K137)&lt;&gt;0,$L137,0)</f>
        <v>0</v>
      </c>
      <c r="AJ137" s="61">
        <f>IF(COUNTIF(Setup_Hierarchy!$J$28:$IV$28,"="&amp;$K137)&lt;&gt;0,$L137,0)</f>
        <v>0</v>
      </c>
      <c r="AK137" s="61">
        <f>IF(COUNTIF(Setup_Hierarchy!$J$29:$IV$29,"="&amp;$K137)&lt;&gt;0,$L137,0)</f>
        <v>0</v>
      </c>
      <c r="AL137" s="61">
        <f>IF(COUNTIF(Setup_Hierarchy!$J$30:$IV$30,"="&amp;$K137)&lt;&gt;0,$L137,0)</f>
        <v>0</v>
      </c>
      <c r="AM137" s="61">
        <f>IF(COUNTIF(Setup_Hierarchy!$J$31:$IV$31,"="&amp;$K137)&lt;&gt;0,$L137,0)</f>
        <v>0</v>
      </c>
      <c r="AN137" s="61">
        <f>IF(COUNTIF(Setup_Hierarchy!$J$32:$IV$32,"="&amp;$K137)&lt;&gt;0,$L137,0)</f>
        <v>0</v>
      </c>
      <c r="AO137" s="61">
        <f>IF(COUNTIF(Setup_Hierarchy!$J$33:$IV$33,"="&amp;$K137)&lt;&gt;0,$L137,0)</f>
        <v>0</v>
      </c>
      <c r="AP137" s="61">
        <f>IF(COUNTIF(Setup_Hierarchy!$J$34:$IV$34,"="&amp;$K137)&lt;&gt;0,$L137,0)</f>
        <v>0</v>
      </c>
      <c r="AQ137" s="61">
        <f>IF(COUNTIF(Setup_Hierarchy!$J$35:$IV$35,"="&amp;$K137)&lt;&gt;0,$L137,0)</f>
        <v>0</v>
      </c>
      <c r="AR137" s="61">
        <f>IF(COUNTIF(Setup_Hierarchy!$J$36:$IV$36,"="&amp;$K137)&lt;&gt;0,$L137,0)</f>
        <v>0</v>
      </c>
      <c r="AS137" s="61">
        <f>IF(COUNTIF(Setup_Hierarchy!$J$37:$IV$37,"="&amp;$K137)&lt;&gt;0,$L137,0)</f>
        <v>0</v>
      </c>
      <c r="AT137" s="61">
        <f>IF(COUNTIF(Setup_Hierarchy!$J$38:$IV$38,"="&amp;$K137)&lt;&gt;0,$L137,0)</f>
        <v>0</v>
      </c>
      <c r="AU137" s="61">
        <f>IF(COUNTIF(Setup_Hierarchy!$J$39:$IV$39,"="&amp;$K137)&lt;&gt;0,$L137,0)</f>
        <v>0</v>
      </c>
      <c r="AV137" s="61">
        <f>IF(COUNTIF(Setup_Hierarchy!$J$40:$IV$40,"="&amp;$K137)&lt;&gt;0,$L137,0)</f>
        <v>0</v>
      </c>
      <c r="AW137" s="61">
        <f>IF(COUNTIF(Setup_Hierarchy!$J$41:$IV$41,"="&amp;$K137)&lt;&gt;0,$L137,0)</f>
        <v>0</v>
      </c>
      <c r="AX137" s="61">
        <f>IF(COUNTIF(Setup_Hierarchy!$J$42:$IV$42,"="&amp;$K137)&lt;&gt;0,$L137,0)</f>
        <v>0</v>
      </c>
      <c r="AY137" s="61">
        <f>IF(COUNTIF(Setup_Hierarchy!$J$43:$IV$43,"="&amp;$K137)&lt;&gt;0,$L137,0)</f>
        <v>0</v>
      </c>
      <c r="AZ137" s="61">
        <f>IF(COUNTIF(Setup_Hierarchy!$J$44:$IV$44,"="&amp;$K137)&lt;&gt;0,$L137,0)</f>
        <v>0</v>
      </c>
      <c r="BA137" s="61">
        <f>IF(COUNTIF(Setup_Hierarchy!$J$45:$IV$45,"="&amp;$K137)&lt;&gt;0,$L137,0)</f>
        <v>0</v>
      </c>
      <c r="BB137" s="61">
        <f>IF(COUNTIF(Setup_Hierarchy!$J$46:$IV$46,"="&amp;$K137)&lt;&gt;0,$L137,0)</f>
        <v>0</v>
      </c>
      <c r="BC137" s="61">
        <f>IF(COUNTIF(Setup_Hierarchy!$J$47:$IV$47,"="&amp;$K137)&lt;&gt;0,$L137,0)</f>
        <v>0</v>
      </c>
      <c r="BD137" s="61">
        <f>IF(COUNTIF(Setup_Hierarchy!$J$48:$IV$48,"="&amp;$K137)&lt;&gt;0,$L137,0)</f>
        <v>0</v>
      </c>
      <c r="BE137" s="61">
        <f>IF(COUNTIF(Setup_Hierarchy!$J$49:$IV$49,"="&amp;$K137)&lt;&gt;0,$L137,0)</f>
        <v>0</v>
      </c>
      <c r="BF137" s="61">
        <f>IF(COUNTIF(Setup_Hierarchy!$J$50:$IV$50,"="&amp;$K137)&lt;&gt;0,$L137,0)</f>
        <v>0</v>
      </c>
      <c r="BG137" s="61">
        <f>IF(COUNTIF(Setup_Hierarchy!$J$51:$IV$51,"="&amp;$K137)&lt;&gt;0,$L137,0)</f>
        <v>-1078.19</v>
      </c>
      <c r="BH137" s="61">
        <f>IF(COUNTIF(Setup_Hierarchy!$J$52:$IV$52,"="&amp;$K137)&lt;&gt;0,$L137,0)</f>
        <v>0</v>
      </c>
      <c r="BI137" s="61">
        <f>IF(COUNTIF(Setup_Hierarchy!$J$53:$IV$53,"="&amp;$K137)&lt;&gt;0,$L137,0)</f>
        <v>0</v>
      </c>
      <c r="BJ137" s="61">
        <f>IF(COUNTIF(Setup_Hierarchy!$J$54:$IV$54,"="&amp;$K137)&lt;&gt;0,$L137,0)</f>
        <v>0</v>
      </c>
      <c r="BK137" s="61">
        <f>IF(COUNTIF(Setup_Hierarchy!$J$55:$IV$55,"="&amp;$K137)&lt;&gt;0,$L137,0)</f>
        <v>0</v>
      </c>
      <c r="BL137" s="61">
        <f>IF(COUNTIF(Setup_Hierarchy!$J$56:$IV$56,"="&amp;$K137)&lt;&gt;0,$L137,0)</f>
        <v>0</v>
      </c>
      <c r="BM137" s="61">
        <f>IF(COUNTIF(Setup_Hierarchy!$J$57:$IV$57,"="&amp;$K137)&lt;&gt;0,$L137,0)</f>
        <v>0</v>
      </c>
      <c r="BN137" s="61">
        <f>IF(COUNTIF(Setup_Hierarchy!$J$58:$IV$58,"="&amp;$K137)&lt;&gt;0,$L137,0)</f>
        <v>0</v>
      </c>
      <c r="BO137" s="61">
        <f>IF(COUNTIF(Setup_Hierarchy!$J$59:$IV$59,"="&amp;$K137)&lt;&gt;0,$L137,0)</f>
        <v>-1078.19</v>
      </c>
      <c r="BP137" s="61">
        <f>IF(COUNTIF(Setup_Hierarchy!$J$60:$IV$60,"="&amp;$K137)&lt;&gt;0,$L137,0)</f>
        <v>0</v>
      </c>
      <c r="BQ137" s="61">
        <f>IF(COUNTIF(Setup_Hierarchy!$J$61:$IV$61,"="&amp;$K137)&lt;&gt;0,$L137,0)</f>
        <v>0</v>
      </c>
      <c r="BR137" s="61">
        <f>IF(COUNTIF(Setup_Hierarchy!$J$62:$IV$62,"="&amp;$K137)&lt;&gt;0,$L137,0)</f>
        <v>0</v>
      </c>
      <c r="BS137" s="61">
        <f>IF(COUNTIF(Setup_Hierarchy!$J$63:$IV$63,"="&amp;$K137)&lt;&gt;0,$L137,0)</f>
        <v>0</v>
      </c>
      <c r="BT137" s="61">
        <f>IF(COUNTIF(Setup_Hierarchy!$J$64:$IV$64,"="&amp;$K137)&lt;&gt;0,$L137,0)</f>
        <v>0</v>
      </c>
      <c r="BU137" s="61">
        <f>IF(COUNTIF(Setup_Hierarchy!$J$65:$IV$65,"="&amp;$K137)&lt;&gt;0,$L137,0)</f>
        <v>0</v>
      </c>
      <c r="BV137" s="61">
        <f>IF(COUNTIF(Setup_Hierarchy!$J$66:$IV$66,"="&amp;$K137)&lt;&gt;0,$L137,0)</f>
        <v>0</v>
      </c>
      <c r="BW137" s="61">
        <f>IF(COUNTIF(Setup_Hierarchy!$J$67:$IV$67,"="&amp;$K137)&lt;&gt;0,$L137,0)</f>
        <v>0</v>
      </c>
      <c r="BX137" s="61">
        <f>IF(COUNTIF(Setup_Hierarchy!$J$68:$IV$68,"="&amp;$K137)&lt;&gt;0,$L137,0)</f>
        <v>0</v>
      </c>
      <c r="BY137" s="61">
        <f>IF(COUNTIF(Setup_Hierarchy!$J$69:$IV$69,"="&amp;$K137)&lt;&gt;0,$L137,0)</f>
        <v>0</v>
      </c>
      <c r="BZ137" s="61">
        <f>IF(COUNTIF(Setup_Hierarchy!$J$70:$IV$70,"="&amp;$K137)&lt;&gt;0,$L137,0)</f>
        <v>0</v>
      </c>
      <c r="CA137" s="61">
        <f>IF(COUNTIF(Setup_Hierarchy!$J$71:$IV$71,"="&amp;$K137)&lt;&gt;0,$L137,0)</f>
        <v>0</v>
      </c>
      <c r="CB137" s="61">
        <f>IF(COUNTIF(Setup_Hierarchy!$J$72:$IV$72,"="&amp;$K137)&lt;&gt;0,$L137,0)</f>
        <v>0</v>
      </c>
      <c r="CC137" s="61">
        <f>IF(COUNTIF(Setup_Hierarchy!$J$73:$IV$73,"="&amp;$K137)&lt;&gt;0,$L137,0)</f>
        <v>0</v>
      </c>
      <c r="CD137" s="61">
        <f>IF(COUNTIF(Setup_Hierarchy!$J$74:$IV$74,"="&amp;$K137)&lt;&gt;0,$L137,0)</f>
        <v>0</v>
      </c>
      <c r="CE137" s="61">
        <f>IF(COUNTIF(Setup_Hierarchy!$J$75:$IV$75,"="&amp;$K137)&lt;&gt;0,$L137,0)</f>
        <v>-1078.19</v>
      </c>
      <c r="CF137" s="61">
        <f>IF(COUNTIF(Setup_Hierarchy!$J$76:$IV$76,"="&amp;$K137)&lt;&gt;0,$L137,0)</f>
        <v>-1078.19</v>
      </c>
      <c r="CG137" s="61">
        <f>IF(COUNTIF(Setup_Hierarchy!$J$77:$IV$77,"="&amp;$K137)&lt;&gt;0,$L137,0)</f>
        <v>0</v>
      </c>
      <c r="CH137" s="61">
        <f>IF(COUNTIF(Setup_Hierarchy!$J$78:$IV$78,"="&amp;$K137)&lt;&gt;0,$L137,0)</f>
        <v>0</v>
      </c>
      <c r="CI137" s="61">
        <f>IF(COUNTIF(Setup_Hierarchy!$J$79:$IV$79,"="&amp;$K137)&lt;&gt;0,$L137,0)</f>
        <v>0</v>
      </c>
      <c r="CJ137" s="61">
        <f>IF(COUNTIF(Setup_Hierarchy!$J$80:$IV$80,"="&amp;$K137)&lt;&gt;0,$L137,0)</f>
        <v>0</v>
      </c>
      <c r="CK137" s="61">
        <f>IF(COUNTIF(Setup_Hierarchy!$J$81:$IV$81,"="&amp;$K137)&lt;&gt;0,$L137,0)</f>
        <v>0</v>
      </c>
      <c r="CL137" s="61">
        <f>IF(COUNTIF(Setup_Hierarchy!$J$82:$IV$82,"="&amp;$K137)&lt;&gt;0,$L137,0)</f>
        <v>0</v>
      </c>
      <c r="CM137" s="61">
        <f>IF(COUNTIF(Setup_Hierarchy!$J$83:$IV$83,"="&amp;$K137)&lt;&gt;0,$L137,0)</f>
        <v>0</v>
      </c>
      <c r="CN137" s="61">
        <f>IF(COUNTIF(Setup_Hierarchy!$J$84:$IV$84,"="&amp;$K137)&lt;&gt;0,$L137,0)</f>
        <v>0</v>
      </c>
      <c r="CO137" s="61">
        <f>IF(COUNTIF(Setup_Hierarchy!$J$85:$IV$85,"="&amp;$K137)&lt;&gt;0,$L137,0)</f>
        <v>0</v>
      </c>
      <c r="CP137" s="61">
        <f>IF(COUNTIF(Setup_Hierarchy!$J$86:$IV$86,"="&amp;$K137)&lt;&gt;0,$L137,0)</f>
        <v>0</v>
      </c>
      <c r="CQ137" s="61">
        <f>IF(COUNTIF(Setup_Hierarchy!$J$87:$IV$87,"="&amp;$K137)&lt;&gt;0,$L137,0)</f>
        <v>0</v>
      </c>
      <c r="CR137" s="61">
        <f>IF(COUNTIF(Setup_Hierarchy!$J$88:$IV$88,"="&amp;$K137)&lt;&gt;0,$L137,0)</f>
        <v>0</v>
      </c>
      <c r="CS137" s="61">
        <f>IF(COUNTIF(Setup_Hierarchy!$J$89:$IV$89,"="&amp;$K137)&lt;&gt;0,$L137,0)</f>
        <v>0</v>
      </c>
      <c r="CT137" s="61">
        <f>IF(COUNTIF(Setup_Hierarchy!$J$90:$IV$90,"="&amp;$K137)&lt;&gt;0,$L137,0)</f>
        <v>0</v>
      </c>
      <c r="CU137" s="61">
        <f>IF(COUNTIF(Setup_Hierarchy!$J$91:$IV$91,"="&amp;$K137)&lt;&gt;0,$L137,0)</f>
        <v>0</v>
      </c>
      <c r="CV137" s="61">
        <f>IF(COUNTIF(Setup_Hierarchy!$J$92:$IV$92,"="&amp;$K137)&lt;&gt;0,$L137,0)</f>
        <v>0</v>
      </c>
      <c r="CW137" s="61">
        <f>IF(COUNTIF(Setup_Hierarchy!$J$93:$IV$93,"="&amp;$K137)&lt;&gt;0,$L137,0)</f>
        <v>0</v>
      </c>
      <c r="CX137" s="61">
        <f>IF(COUNTIF(Setup_Hierarchy!$J$94:$IV$94,"="&amp;$K137)&lt;&gt;0,$L137,0)</f>
        <v>0</v>
      </c>
      <c r="CY137" s="61">
        <f>IF(COUNTIF(Setup_Hierarchy!$J$95:$IV$95,"="&amp;$K137)&lt;&gt;0,$L137,0)</f>
        <v>0</v>
      </c>
      <c r="CZ137" s="61">
        <f>IF(COUNTIF(Setup_Hierarchy!$J$96:$IV$96,"="&amp;$K137)&lt;&gt;0,$L137,0)</f>
        <v>0</v>
      </c>
      <c r="DA137" s="61">
        <f>IF(COUNTIF(Setup_Hierarchy!$J$97:$IV$97,"="&amp;$K137)&lt;&gt;0,$L137,0)</f>
        <v>0</v>
      </c>
      <c r="DB137" s="61">
        <f>IF(COUNTIF(Setup_Hierarchy!$J$98:$IV$98,"="&amp;$K137)&lt;&gt;0,$L137,0)</f>
        <v>0</v>
      </c>
      <c r="DC137" s="61">
        <f>IF(COUNTIF(Setup_Hierarchy!$J$99:$IV$99,"="&amp;$K137)&lt;&gt;0,$L137,0)</f>
        <v>0</v>
      </c>
      <c r="DD137" s="61">
        <f>IF(COUNTIF(Setup_Hierarchy!$J$100:$IV$100,"="&amp;$K137)&lt;&gt;0,$L137,0)</f>
        <v>0</v>
      </c>
      <c r="DE137" s="61">
        <f>IF(COUNTIF(Setup_Hierarchy!$J$101:$IV$101,"="&amp;$K137)&lt;&gt;0,$L137,0)</f>
        <v>0</v>
      </c>
      <c r="DF137" s="61">
        <f>IF(COUNTIF(Setup_Hierarchy!$J$102:$IV$102,"="&amp;$K137)&lt;&gt;0,$L137,0)</f>
        <v>0</v>
      </c>
      <c r="DG137" s="61">
        <f>IF(COUNTIF(Setup_Hierarchy!$J$103:$IV$103,"="&amp;$K137)&lt;&gt;0,$L137,0)</f>
        <v>0</v>
      </c>
      <c r="DH137" s="61">
        <f>IF(COUNTIF(Setup_Hierarchy!$J$104:$IV$104,"="&amp;$K137)&lt;&gt;0,$L137,0)</f>
        <v>0</v>
      </c>
      <c r="DI137" s="61">
        <f>IF(COUNTIF(Setup_Hierarchy!$J$105:$IV$105,"="&amp;$K137)&lt;&gt;0,$L137,0)</f>
        <v>0</v>
      </c>
      <c r="DJ137" s="61">
        <f>IF(COUNTIF(Setup_Hierarchy!$J$106:$IV$106,"="&amp;$K137)&lt;&gt;0,$L137,0)</f>
        <v>0</v>
      </c>
      <c r="DK137" s="61">
        <f>IF(COUNTIF(Setup_Hierarchy!$J$107:$IV$107,"="&amp;$K137)&lt;&gt;0,$L137,0)</f>
        <v>0</v>
      </c>
      <c r="DL137" s="61">
        <f>IF(COUNTIF(Setup_Hierarchy!$J$108:$IV$108,"="&amp;$K137)&lt;&gt;0,$L137,0)</f>
        <v>0</v>
      </c>
      <c r="DM137" s="61">
        <f>IF(COUNTIF(Setup_Hierarchy!$J$109:$IV$109,"="&amp;$K137)&lt;&gt;0,$L137,0)</f>
        <v>0</v>
      </c>
      <c r="DN137" s="61">
        <f>IF(COUNTIF(Setup_Hierarchy!$J$110:$IV$110,"="&amp;$K137)&lt;&gt;0,$L137,0)</f>
        <v>0</v>
      </c>
      <c r="DO137" s="61">
        <f>IF(COUNTIF(Setup_Hierarchy!$J$111:$IV$111,"="&amp;$K137)&lt;&gt;0,$L137,0)</f>
        <v>0</v>
      </c>
      <c r="DP137" s="61">
        <f>IF(COUNTIF(Setup_Hierarchy!$J$112:$IV$112,"="&amp;$K137)&lt;&gt;0,$L137,0)</f>
        <v>0</v>
      </c>
      <c r="DQ137" s="61">
        <f>IF(COUNTIF(Setup_Hierarchy!$J$113:$IV$113,"="&amp;$K137)&lt;&gt;0,$L137,0)</f>
        <v>0</v>
      </c>
      <c r="DR137" s="61">
        <f>IF(COUNTIF(Setup_Hierarchy!$J$114:$IV$114,"="&amp;$K137)&lt;&gt;0,$L137,0)</f>
        <v>0</v>
      </c>
      <c r="DS137" s="61">
        <f>IF(COUNTIF(Setup_Hierarchy!$J$115:$IV$115,"="&amp;$K137)&lt;&gt;0,$L137,0)</f>
        <v>0</v>
      </c>
      <c r="DT137" s="61">
        <f>IF(COUNTIF(Setup_Hierarchy!$J$116:$IV$116,"="&amp;$K137)&lt;&gt;0,$L137,0)</f>
        <v>0</v>
      </c>
    </row>
    <row r="138" spans="2:124" x14ac:dyDescent="0.2">
      <c r="B138" t="s">
        <v>43</v>
      </c>
      <c r="C138">
        <v>77</v>
      </c>
      <c r="D138" t="s">
        <v>16</v>
      </c>
      <c r="E138" t="s">
        <v>369</v>
      </c>
      <c r="F138" t="s">
        <v>532</v>
      </c>
      <c r="G138" t="s">
        <v>25</v>
      </c>
      <c r="H138" t="s">
        <v>11</v>
      </c>
      <c r="I138">
        <v>0.48457499999999998</v>
      </c>
      <c r="J138">
        <v>0.68354499999999996</v>
      </c>
      <c r="K138">
        <v>629</v>
      </c>
      <c r="L138">
        <v>56.56</v>
      </c>
      <c r="M138" s="61">
        <f>IF(COUNTIF(Setup_Hierarchy!$J$5:$IV$5,"="&amp;$K138)&lt;&gt;0,$L138,0)</f>
        <v>56.56</v>
      </c>
      <c r="N138" s="61">
        <f>IF(COUNTIF(Setup_Hierarchy!$J$6:$IV$6,"="&amp;$K138)&lt;&gt;0,$L138,0)</f>
        <v>56.56</v>
      </c>
      <c r="O138" s="61">
        <f>IF(COUNTIF(Setup_Hierarchy!$J$7:$IV$7,"="&amp;$K138)&lt;&gt;0,$L138,0)</f>
        <v>56.56</v>
      </c>
      <c r="P138" s="61">
        <f>IF(COUNTIF(Setup_Hierarchy!$J$8:$IV$8,"="&amp;$K138)&lt;&gt;0,$L138,0)</f>
        <v>0</v>
      </c>
      <c r="Q138" s="61">
        <f>IF(COUNTIF(Setup_Hierarchy!$J$9:$IV$9,"="&amp;$K138)&lt;&gt;0,$L138,0)</f>
        <v>0</v>
      </c>
      <c r="R138" s="61">
        <f>IF(COUNTIF(Setup_Hierarchy!$J$10:$IV$10,"="&amp;$K138)&lt;&gt;0,$L138,0)</f>
        <v>0</v>
      </c>
      <c r="S138" s="61">
        <f>IF(COUNTIF(Setup_Hierarchy!$J$11:$IV$11,"="&amp;$K138)&lt;&gt;0,$L138,0)</f>
        <v>0</v>
      </c>
      <c r="T138" s="61">
        <f>IF(COUNTIF(Setup_Hierarchy!$J$12:$IV$12,"="&amp;$K138)&lt;&gt;0,$L138,0)</f>
        <v>0</v>
      </c>
      <c r="U138" s="61">
        <f>IF(COUNTIF(Setup_Hierarchy!$J$13:$IV$13,"="&amp;$K138)&lt;&gt;0,$L138,0)</f>
        <v>0</v>
      </c>
      <c r="V138" s="61">
        <f>IF(COUNTIF(Setup_Hierarchy!$J$14:$IV$14,"="&amp;$K138)&lt;&gt;0,$L138,0)</f>
        <v>0</v>
      </c>
      <c r="W138" s="61">
        <f>IF(COUNTIF(Setup_Hierarchy!$J$15:$IV$15,"="&amp;$K138)&lt;&gt;0,$L138,0)</f>
        <v>0</v>
      </c>
      <c r="X138" s="61">
        <f>IF(COUNTIF(Setup_Hierarchy!$J$16:$IV$16,"="&amp;$K138)&lt;&gt;0,$L138,0)</f>
        <v>0</v>
      </c>
      <c r="Y138" s="61">
        <f>IF(COUNTIF(Setup_Hierarchy!$J$17:$IV$17,"="&amp;$K138)&lt;&gt;0,$L138,0)</f>
        <v>0</v>
      </c>
      <c r="Z138" s="61">
        <f>IF(COUNTIF(Setup_Hierarchy!$J$18:$IV$18,"="&amp;$K138)&lt;&gt;0,$L138,0)</f>
        <v>0</v>
      </c>
      <c r="AA138" s="61">
        <f>IF(COUNTIF(Setup_Hierarchy!$J$19:$IV$19,"="&amp;$K138)&lt;&gt;0,$L138,0)</f>
        <v>0</v>
      </c>
      <c r="AB138" s="61">
        <f>IF(COUNTIF(Setup_Hierarchy!$J$20:$IV$20,"="&amp;$K138)&lt;&gt;0,$L138,0)</f>
        <v>0</v>
      </c>
      <c r="AC138" s="61">
        <f>IF(COUNTIF(Setup_Hierarchy!$J$21:$IV$21,"="&amp;$K138)&lt;&gt;0,$L138,0)</f>
        <v>0</v>
      </c>
      <c r="AD138" s="61">
        <f>IF(COUNTIF(Setup_Hierarchy!$J$22:$IV$22,"="&amp;$K138)&lt;&gt;0,$L138,0)</f>
        <v>0</v>
      </c>
      <c r="AE138" s="61">
        <f>IF(COUNTIF(Setup_Hierarchy!$J$23:$IV$23,"="&amp;$K138)&lt;&gt;0,$L138,0)</f>
        <v>0</v>
      </c>
      <c r="AF138" s="61">
        <f>IF(COUNTIF(Setup_Hierarchy!$J$24:$IV$24,"="&amp;$K138)&lt;&gt;0,$L138,0)</f>
        <v>0</v>
      </c>
      <c r="AG138" s="61">
        <f>IF(COUNTIF(Setup_Hierarchy!$J$25:$IV$25,"="&amp;$K138)&lt;&gt;0,$L138,0)</f>
        <v>0</v>
      </c>
      <c r="AH138" s="61">
        <f>IF(COUNTIF(Setup_Hierarchy!$J$26:$IV$26,"="&amp;$K138)&lt;&gt;0,$L138,0)</f>
        <v>0</v>
      </c>
      <c r="AI138" s="61">
        <f>IF(COUNTIF(Setup_Hierarchy!$J$27:$IV$27,"="&amp;$K138)&lt;&gt;0,$L138,0)</f>
        <v>0</v>
      </c>
      <c r="AJ138" s="61">
        <f>IF(COUNTIF(Setup_Hierarchy!$J$28:$IV$28,"="&amp;$K138)&lt;&gt;0,$L138,0)</f>
        <v>0</v>
      </c>
      <c r="AK138" s="61">
        <f>IF(COUNTIF(Setup_Hierarchy!$J$29:$IV$29,"="&amp;$K138)&lt;&gt;0,$L138,0)</f>
        <v>0</v>
      </c>
      <c r="AL138" s="61">
        <f>IF(COUNTIF(Setup_Hierarchy!$J$30:$IV$30,"="&amp;$K138)&lt;&gt;0,$L138,0)</f>
        <v>0</v>
      </c>
      <c r="AM138" s="61">
        <f>IF(COUNTIF(Setup_Hierarchy!$J$31:$IV$31,"="&amp;$K138)&lt;&gt;0,$L138,0)</f>
        <v>0</v>
      </c>
      <c r="AN138" s="61">
        <f>IF(COUNTIF(Setup_Hierarchy!$J$32:$IV$32,"="&amp;$K138)&lt;&gt;0,$L138,0)</f>
        <v>0</v>
      </c>
      <c r="AO138" s="61">
        <f>IF(COUNTIF(Setup_Hierarchy!$J$33:$IV$33,"="&amp;$K138)&lt;&gt;0,$L138,0)</f>
        <v>0</v>
      </c>
      <c r="AP138" s="61">
        <f>IF(COUNTIF(Setup_Hierarchy!$J$34:$IV$34,"="&amp;$K138)&lt;&gt;0,$L138,0)</f>
        <v>0</v>
      </c>
      <c r="AQ138" s="61">
        <f>IF(COUNTIF(Setup_Hierarchy!$J$35:$IV$35,"="&amp;$K138)&lt;&gt;0,$L138,0)</f>
        <v>0</v>
      </c>
      <c r="AR138" s="61">
        <f>IF(COUNTIF(Setup_Hierarchy!$J$36:$IV$36,"="&amp;$K138)&lt;&gt;0,$L138,0)</f>
        <v>0</v>
      </c>
      <c r="AS138" s="61">
        <f>IF(COUNTIF(Setup_Hierarchy!$J$37:$IV$37,"="&amp;$K138)&lt;&gt;0,$L138,0)</f>
        <v>0</v>
      </c>
      <c r="AT138" s="61">
        <f>IF(COUNTIF(Setup_Hierarchy!$J$38:$IV$38,"="&amp;$K138)&lt;&gt;0,$L138,0)</f>
        <v>0</v>
      </c>
      <c r="AU138" s="61">
        <f>IF(COUNTIF(Setup_Hierarchy!$J$39:$IV$39,"="&amp;$K138)&lt;&gt;0,$L138,0)</f>
        <v>0</v>
      </c>
      <c r="AV138" s="61">
        <f>IF(COUNTIF(Setup_Hierarchy!$J$40:$IV$40,"="&amp;$K138)&lt;&gt;0,$L138,0)</f>
        <v>0</v>
      </c>
      <c r="AW138" s="61">
        <f>IF(COUNTIF(Setup_Hierarchy!$J$41:$IV$41,"="&amp;$K138)&lt;&gt;0,$L138,0)</f>
        <v>0</v>
      </c>
      <c r="AX138" s="61">
        <f>IF(COUNTIF(Setup_Hierarchy!$J$42:$IV$42,"="&amp;$K138)&lt;&gt;0,$L138,0)</f>
        <v>0</v>
      </c>
      <c r="AY138" s="61">
        <f>IF(COUNTIF(Setup_Hierarchy!$J$43:$IV$43,"="&amp;$K138)&lt;&gt;0,$L138,0)</f>
        <v>0</v>
      </c>
      <c r="AZ138" s="61">
        <f>IF(COUNTIF(Setup_Hierarchy!$J$44:$IV$44,"="&amp;$K138)&lt;&gt;0,$L138,0)</f>
        <v>0</v>
      </c>
      <c r="BA138" s="61">
        <f>IF(COUNTIF(Setup_Hierarchy!$J$45:$IV$45,"="&amp;$K138)&lt;&gt;0,$L138,0)</f>
        <v>0</v>
      </c>
      <c r="BB138" s="61">
        <f>IF(COUNTIF(Setup_Hierarchy!$J$46:$IV$46,"="&amp;$K138)&lt;&gt;0,$L138,0)</f>
        <v>0</v>
      </c>
      <c r="BC138" s="61">
        <f>IF(COUNTIF(Setup_Hierarchy!$J$47:$IV$47,"="&amp;$K138)&lt;&gt;0,$L138,0)</f>
        <v>0</v>
      </c>
      <c r="BD138" s="61">
        <f>IF(COUNTIF(Setup_Hierarchy!$J$48:$IV$48,"="&amp;$K138)&lt;&gt;0,$L138,0)</f>
        <v>0</v>
      </c>
      <c r="BE138" s="61">
        <f>IF(COUNTIF(Setup_Hierarchy!$J$49:$IV$49,"="&amp;$K138)&lt;&gt;0,$L138,0)</f>
        <v>0</v>
      </c>
      <c r="BF138" s="61">
        <f>IF(COUNTIF(Setup_Hierarchy!$J$50:$IV$50,"="&amp;$K138)&lt;&gt;0,$L138,0)</f>
        <v>0</v>
      </c>
      <c r="BG138" s="61">
        <f>IF(COUNTIF(Setup_Hierarchy!$J$51:$IV$51,"="&amp;$K138)&lt;&gt;0,$L138,0)</f>
        <v>56.56</v>
      </c>
      <c r="BH138" s="61">
        <f>IF(COUNTIF(Setup_Hierarchy!$J$52:$IV$52,"="&amp;$K138)&lt;&gt;0,$L138,0)</f>
        <v>0</v>
      </c>
      <c r="BI138" s="61">
        <f>IF(COUNTIF(Setup_Hierarchy!$J$53:$IV$53,"="&amp;$K138)&lt;&gt;0,$L138,0)</f>
        <v>0</v>
      </c>
      <c r="BJ138" s="61">
        <f>IF(COUNTIF(Setup_Hierarchy!$J$54:$IV$54,"="&amp;$K138)&lt;&gt;0,$L138,0)</f>
        <v>0</v>
      </c>
      <c r="BK138" s="61">
        <f>IF(COUNTIF(Setup_Hierarchy!$J$55:$IV$55,"="&amp;$K138)&lt;&gt;0,$L138,0)</f>
        <v>0</v>
      </c>
      <c r="BL138" s="61">
        <f>IF(COUNTIF(Setup_Hierarchy!$J$56:$IV$56,"="&amp;$K138)&lt;&gt;0,$L138,0)</f>
        <v>0</v>
      </c>
      <c r="BM138" s="61">
        <f>IF(COUNTIF(Setup_Hierarchy!$J$57:$IV$57,"="&amp;$K138)&lt;&gt;0,$L138,0)</f>
        <v>0</v>
      </c>
      <c r="BN138" s="61">
        <f>IF(COUNTIF(Setup_Hierarchy!$J$58:$IV$58,"="&amp;$K138)&lt;&gt;0,$L138,0)</f>
        <v>0</v>
      </c>
      <c r="BO138" s="61">
        <f>IF(COUNTIF(Setup_Hierarchy!$J$59:$IV$59,"="&amp;$K138)&lt;&gt;0,$L138,0)</f>
        <v>56.56</v>
      </c>
      <c r="BP138" s="61">
        <f>IF(COUNTIF(Setup_Hierarchy!$J$60:$IV$60,"="&amp;$K138)&lt;&gt;0,$L138,0)</f>
        <v>56.56</v>
      </c>
      <c r="BQ138" s="61">
        <f>IF(COUNTIF(Setup_Hierarchy!$J$61:$IV$61,"="&amp;$K138)&lt;&gt;0,$L138,0)</f>
        <v>56.56</v>
      </c>
      <c r="BR138" s="61">
        <f>IF(COUNTIF(Setup_Hierarchy!$J$62:$IV$62,"="&amp;$K138)&lt;&gt;0,$L138,0)</f>
        <v>0</v>
      </c>
      <c r="BS138" s="61">
        <f>IF(COUNTIF(Setup_Hierarchy!$J$63:$IV$63,"="&amp;$K138)&lt;&gt;0,$L138,0)</f>
        <v>0</v>
      </c>
      <c r="BT138" s="61">
        <f>IF(COUNTIF(Setup_Hierarchy!$J$64:$IV$64,"="&amp;$K138)&lt;&gt;0,$L138,0)</f>
        <v>0</v>
      </c>
      <c r="BU138" s="61">
        <f>IF(COUNTIF(Setup_Hierarchy!$J$65:$IV$65,"="&amp;$K138)&lt;&gt;0,$L138,0)</f>
        <v>0</v>
      </c>
      <c r="BV138" s="61">
        <f>IF(COUNTIF(Setup_Hierarchy!$J$66:$IV$66,"="&amp;$K138)&lt;&gt;0,$L138,0)</f>
        <v>0</v>
      </c>
      <c r="BW138" s="61">
        <f>IF(COUNTIF(Setup_Hierarchy!$J$67:$IV$67,"="&amp;$K138)&lt;&gt;0,$L138,0)</f>
        <v>0</v>
      </c>
      <c r="BX138" s="61">
        <f>IF(COUNTIF(Setup_Hierarchy!$J$68:$IV$68,"="&amp;$K138)&lt;&gt;0,$L138,0)</f>
        <v>0</v>
      </c>
      <c r="BY138" s="61">
        <f>IF(COUNTIF(Setup_Hierarchy!$J$69:$IV$69,"="&amp;$K138)&lt;&gt;0,$L138,0)</f>
        <v>0</v>
      </c>
      <c r="BZ138" s="61">
        <f>IF(COUNTIF(Setup_Hierarchy!$J$70:$IV$70,"="&amp;$K138)&lt;&gt;0,$L138,0)</f>
        <v>0</v>
      </c>
      <c r="CA138" s="61">
        <f>IF(COUNTIF(Setup_Hierarchy!$J$71:$IV$71,"="&amp;$K138)&lt;&gt;0,$L138,0)</f>
        <v>0</v>
      </c>
      <c r="CB138" s="61">
        <f>IF(COUNTIF(Setup_Hierarchy!$J$72:$IV$72,"="&amp;$K138)&lt;&gt;0,$L138,0)</f>
        <v>0</v>
      </c>
      <c r="CC138" s="61">
        <f>IF(COUNTIF(Setup_Hierarchy!$J$73:$IV$73,"="&amp;$K138)&lt;&gt;0,$L138,0)</f>
        <v>0</v>
      </c>
      <c r="CD138" s="61">
        <f>IF(COUNTIF(Setup_Hierarchy!$J$74:$IV$74,"="&amp;$K138)&lt;&gt;0,$L138,0)</f>
        <v>0</v>
      </c>
      <c r="CE138" s="61">
        <f>IF(COUNTIF(Setup_Hierarchy!$J$75:$IV$75,"="&amp;$K138)&lt;&gt;0,$L138,0)</f>
        <v>0</v>
      </c>
      <c r="CF138" s="61">
        <f>IF(COUNTIF(Setup_Hierarchy!$J$76:$IV$76,"="&amp;$K138)&lt;&gt;0,$L138,0)</f>
        <v>0</v>
      </c>
      <c r="CG138" s="61">
        <f>IF(COUNTIF(Setup_Hierarchy!$J$77:$IV$77,"="&amp;$K138)&lt;&gt;0,$L138,0)</f>
        <v>0</v>
      </c>
      <c r="CH138" s="61">
        <f>IF(COUNTIF(Setup_Hierarchy!$J$78:$IV$78,"="&amp;$K138)&lt;&gt;0,$L138,0)</f>
        <v>0</v>
      </c>
      <c r="CI138" s="61">
        <f>IF(COUNTIF(Setup_Hierarchy!$J$79:$IV$79,"="&amp;$K138)&lt;&gt;0,$L138,0)</f>
        <v>0</v>
      </c>
      <c r="CJ138" s="61">
        <f>IF(COUNTIF(Setup_Hierarchy!$J$80:$IV$80,"="&amp;$K138)&lt;&gt;0,$L138,0)</f>
        <v>0</v>
      </c>
      <c r="CK138" s="61">
        <f>IF(COUNTIF(Setup_Hierarchy!$J$81:$IV$81,"="&amp;$K138)&lt;&gt;0,$L138,0)</f>
        <v>0</v>
      </c>
      <c r="CL138" s="61">
        <f>IF(COUNTIF(Setup_Hierarchy!$J$82:$IV$82,"="&amp;$K138)&lt;&gt;0,$L138,0)</f>
        <v>0</v>
      </c>
      <c r="CM138" s="61">
        <f>IF(COUNTIF(Setup_Hierarchy!$J$83:$IV$83,"="&amp;$K138)&lt;&gt;0,$L138,0)</f>
        <v>0</v>
      </c>
      <c r="CN138" s="61">
        <f>IF(COUNTIF(Setup_Hierarchy!$J$84:$IV$84,"="&amp;$K138)&lt;&gt;0,$L138,0)</f>
        <v>0</v>
      </c>
      <c r="CO138" s="61">
        <f>IF(COUNTIF(Setup_Hierarchy!$J$85:$IV$85,"="&amp;$K138)&lt;&gt;0,$L138,0)</f>
        <v>0</v>
      </c>
      <c r="CP138" s="61">
        <f>IF(COUNTIF(Setup_Hierarchy!$J$86:$IV$86,"="&amp;$K138)&lt;&gt;0,$L138,0)</f>
        <v>0</v>
      </c>
      <c r="CQ138" s="61">
        <f>IF(COUNTIF(Setup_Hierarchy!$J$87:$IV$87,"="&amp;$K138)&lt;&gt;0,$L138,0)</f>
        <v>0</v>
      </c>
      <c r="CR138" s="61">
        <f>IF(COUNTIF(Setup_Hierarchy!$J$88:$IV$88,"="&amp;$K138)&lt;&gt;0,$L138,0)</f>
        <v>0</v>
      </c>
      <c r="CS138" s="61">
        <f>IF(COUNTIF(Setup_Hierarchy!$J$89:$IV$89,"="&amp;$K138)&lt;&gt;0,$L138,0)</f>
        <v>0</v>
      </c>
      <c r="CT138" s="61">
        <f>IF(COUNTIF(Setup_Hierarchy!$J$90:$IV$90,"="&amp;$K138)&lt;&gt;0,$L138,0)</f>
        <v>0</v>
      </c>
      <c r="CU138" s="61">
        <f>IF(COUNTIF(Setup_Hierarchy!$J$91:$IV$91,"="&amp;$K138)&lt;&gt;0,$L138,0)</f>
        <v>0</v>
      </c>
      <c r="CV138" s="61">
        <f>IF(COUNTIF(Setup_Hierarchy!$J$92:$IV$92,"="&amp;$K138)&lt;&gt;0,$L138,0)</f>
        <v>0</v>
      </c>
      <c r="CW138" s="61">
        <f>IF(COUNTIF(Setup_Hierarchy!$J$93:$IV$93,"="&amp;$K138)&lt;&gt;0,$L138,0)</f>
        <v>0</v>
      </c>
      <c r="CX138" s="61">
        <f>IF(COUNTIF(Setup_Hierarchy!$J$94:$IV$94,"="&amp;$K138)&lt;&gt;0,$L138,0)</f>
        <v>0</v>
      </c>
      <c r="CY138" s="61">
        <f>IF(COUNTIF(Setup_Hierarchy!$J$95:$IV$95,"="&amp;$K138)&lt;&gt;0,$L138,0)</f>
        <v>0</v>
      </c>
      <c r="CZ138" s="61">
        <f>IF(COUNTIF(Setup_Hierarchy!$J$96:$IV$96,"="&amp;$K138)&lt;&gt;0,$L138,0)</f>
        <v>0</v>
      </c>
      <c r="DA138" s="61">
        <f>IF(COUNTIF(Setup_Hierarchy!$J$97:$IV$97,"="&amp;$K138)&lt;&gt;0,$L138,0)</f>
        <v>0</v>
      </c>
      <c r="DB138" s="61">
        <f>IF(COUNTIF(Setup_Hierarchy!$J$98:$IV$98,"="&amp;$K138)&lt;&gt;0,$L138,0)</f>
        <v>0</v>
      </c>
      <c r="DC138" s="61">
        <f>IF(COUNTIF(Setup_Hierarchy!$J$99:$IV$99,"="&amp;$K138)&lt;&gt;0,$L138,0)</f>
        <v>0</v>
      </c>
      <c r="DD138" s="61">
        <f>IF(COUNTIF(Setup_Hierarchy!$J$100:$IV$100,"="&amp;$K138)&lt;&gt;0,$L138,0)</f>
        <v>0</v>
      </c>
      <c r="DE138" s="61">
        <f>IF(COUNTIF(Setup_Hierarchy!$J$101:$IV$101,"="&amp;$K138)&lt;&gt;0,$L138,0)</f>
        <v>0</v>
      </c>
      <c r="DF138" s="61">
        <f>IF(COUNTIF(Setup_Hierarchy!$J$102:$IV$102,"="&amp;$K138)&lt;&gt;0,$L138,0)</f>
        <v>0</v>
      </c>
      <c r="DG138" s="61">
        <f>IF(COUNTIF(Setup_Hierarchy!$J$103:$IV$103,"="&amp;$K138)&lt;&gt;0,$L138,0)</f>
        <v>0</v>
      </c>
      <c r="DH138" s="61">
        <f>IF(COUNTIF(Setup_Hierarchy!$J$104:$IV$104,"="&amp;$K138)&lt;&gt;0,$L138,0)</f>
        <v>0</v>
      </c>
      <c r="DI138" s="61">
        <f>IF(COUNTIF(Setup_Hierarchy!$J$105:$IV$105,"="&amp;$K138)&lt;&gt;0,$L138,0)</f>
        <v>0</v>
      </c>
      <c r="DJ138" s="61">
        <f>IF(COUNTIF(Setup_Hierarchy!$J$106:$IV$106,"="&amp;$K138)&lt;&gt;0,$L138,0)</f>
        <v>0</v>
      </c>
      <c r="DK138" s="61">
        <f>IF(COUNTIF(Setup_Hierarchy!$J$107:$IV$107,"="&amp;$K138)&lt;&gt;0,$L138,0)</f>
        <v>0</v>
      </c>
      <c r="DL138" s="61">
        <f>IF(COUNTIF(Setup_Hierarchy!$J$108:$IV$108,"="&amp;$K138)&lt;&gt;0,$L138,0)</f>
        <v>0</v>
      </c>
      <c r="DM138" s="61">
        <f>IF(COUNTIF(Setup_Hierarchy!$J$109:$IV$109,"="&amp;$K138)&lt;&gt;0,$L138,0)</f>
        <v>0</v>
      </c>
      <c r="DN138" s="61">
        <f>IF(COUNTIF(Setup_Hierarchy!$J$110:$IV$110,"="&amp;$K138)&lt;&gt;0,$L138,0)</f>
        <v>0</v>
      </c>
      <c r="DO138" s="61">
        <f>IF(COUNTIF(Setup_Hierarchy!$J$111:$IV$111,"="&amp;$K138)&lt;&gt;0,$L138,0)</f>
        <v>0</v>
      </c>
      <c r="DP138" s="61">
        <f>IF(COUNTIF(Setup_Hierarchy!$J$112:$IV$112,"="&amp;$K138)&lt;&gt;0,$L138,0)</f>
        <v>0</v>
      </c>
      <c r="DQ138" s="61">
        <f>IF(COUNTIF(Setup_Hierarchy!$J$113:$IV$113,"="&amp;$K138)&lt;&gt;0,$L138,0)</f>
        <v>0</v>
      </c>
      <c r="DR138" s="61">
        <f>IF(COUNTIF(Setup_Hierarchy!$J$114:$IV$114,"="&amp;$K138)&lt;&gt;0,$L138,0)</f>
        <v>0</v>
      </c>
      <c r="DS138" s="61">
        <f>IF(COUNTIF(Setup_Hierarchy!$J$115:$IV$115,"="&amp;$K138)&lt;&gt;0,$L138,0)</f>
        <v>0</v>
      </c>
      <c r="DT138" s="61">
        <f>IF(COUNTIF(Setup_Hierarchy!$J$116:$IV$116,"="&amp;$K138)&lt;&gt;0,$L138,0)</f>
        <v>0</v>
      </c>
    </row>
    <row r="139" spans="2:124" x14ac:dyDescent="0.2">
      <c r="B139" t="s">
        <v>43</v>
      </c>
      <c r="C139">
        <v>77</v>
      </c>
      <c r="D139" t="s">
        <v>16</v>
      </c>
      <c r="E139" t="s">
        <v>369</v>
      </c>
      <c r="F139" t="s">
        <v>532</v>
      </c>
      <c r="G139" t="s">
        <v>25</v>
      </c>
      <c r="H139" t="s">
        <v>11</v>
      </c>
      <c r="I139">
        <v>0.48457499999999998</v>
      </c>
      <c r="J139">
        <v>0.68354499999999996</v>
      </c>
      <c r="K139">
        <v>638</v>
      </c>
      <c r="L139">
        <v>-22991.3</v>
      </c>
      <c r="M139" s="61">
        <f>IF(COUNTIF(Setup_Hierarchy!$J$5:$IV$5,"="&amp;$K139)&lt;&gt;0,$L139,0)</f>
        <v>-22991.3</v>
      </c>
      <c r="N139" s="61">
        <f>IF(COUNTIF(Setup_Hierarchy!$J$6:$IV$6,"="&amp;$K139)&lt;&gt;0,$L139,0)</f>
        <v>-22991.3</v>
      </c>
      <c r="O139" s="61">
        <f>IF(COUNTIF(Setup_Hierarchy!$J$7:$IV$7,"="&amp;$K139)&lt;&gt;0,$L139,0)</f>
        <v>-22991.3</v>
      </c>
      <c r="P139" s="61">
        <f>IF(COUNTIF(Setup_Hierarchy!$J$8:$IV$8,"="&amp;$K139)&lt;&gt;0,$L139,0)</f>
        <v>0</v>
      </c>
      <c r="Q139" s="61">
        <f>IF(COUNTIF(Setup_Hierarchy!$J$9:$IV$9,"="&amp;$K139)&lt;&gt;0,$L139,0)</f>
        <v>0</v>
      </c>
      <c r="R139" s="61">
        <f>IF(COUNTIF(Setup_Hierarchy!$J$10:$IV$10,"="&amp;$K139)&lt;&gt;0,$L139,0)</f>
        <v>0</v>
      </c>
      <c r="S139" s="61">
        <f>IF(COUNTIF(Setup_Hierarchy!$J$11:$IV$11,"="&amp;$K139)&lt;&gt;0,$L139,0)</f>
        <v>0</v>
      </c>
      <c r="T139" s="61">
        <f>IF(COUNTIF(Setup_Hierarchy!$J$12:$IV$12,"="&amp;$K139)&lt;&gt;0,$L139,0)</f>
        <v>0</v>
      </c>
      <c r="U139" s="61">
        <f>IF(COUNTIF(Setup_Hierarchy!$J$13:$IV$13,"="&amp;$K139)&lt;&gt;0,$L139,0)</f>
        <v>0</v>
      </c>
      <c r="V139" s="61">
        <f>IF(COUNTIF(Setup_Hierarchy!$J$14:$IV$14,"="&amp;$K139)&lt;&gt;0,$L139,0)</f>
        <v>0</v>
      </c>
      <c r="W139" s="61">
        <f>IF(COUNTIF(Setup_Hierarchy!$J$15:$IV$15,"="&amp;$K139)&lt;&gt;0,$L139,0)</f>
        <v>0</v>
      </c>
      <c r="X139" s="61">
        <f>IF(COUNTIF(Setup_Hierarchy!$J$16:$IV$16,"="&amp;$K139)&lt;&gt;0,$L139,0)</f>
        <v>0</v>
      </c>
      <c r="Y139" s="61">
        <f>IF(COUNTIF(Setup_Hierarchy!$J$17:$IV$17,"="&amp;$K139)&lt;&gt;0,$L139,0)</f>
        <v>0</v>
      </c>
      <c r="Z139" s="61">
        <f>IF(COUNTIF(Setup_Hierarchy!$J$18:$IV$18,"="&amp;$K139)&lt;&gt;0,$L139,0)</f>
        <v>0</v>
      </c>
      <c r="AA139" s="61">
        <f>IF(COUNTIF(Setup_Hierarchy!$J$19:$IV$19,"="&amp;$K139)&lt;&gt;0,$L139,0)</f>
        <v>0</v>
      </c>
      <c r="AB139" s="61">
        <f>IF(COUNTIF(Setup_Hierarchy!$J$20:$IV$20,"="&amp;$K139)&lt;&gt;0,$L139,0)</f>
        <v>0</v>
      </c>
      <c r="AC139" s="61">
        <f>IF(COUNTIF(Setup_Hierarchy!$J$21:$IV$21,"="&amp;$K139)&lt;&gt;0,$L139,0)</f>
        <v>0</v>
      </c>
      <c r="AD139" s="61">
        <f>IF(COUNTIF(Setup_Hierarchy!$J$22:$IV$22,"="&amp;$K139)&lt;&gt;0,$L139,0)</f>
        <v>0</v>
      </c>
      <c r="AE139" s="61">
        <f>IF(COUNTIF(Setup_Hierarchy!$J$23:$IV$23,"="&amp;$K139)&lt;&gt;0,$L139,0)</f>
        <v>0</v>
      </c>
      <c r="AF139" s="61">
        <f>IF(COUNTIF(Setup_Hierarchy!$J$24:$IV$24,"="&amp;$K139)&lt;&gt;0,$L139,0)</f>
        <v>0</v>
      </c>
      <c r="AG139" s="61">
        <f>IF(COUNTIF(Setup_Hierarchy!$J$25:$IV$25,"="&amp;$K139)&lt;&gt;0,$L139,0)</f>
        <v>0</v>
      </c>
      <c r="AH139" s="61">
        <f>IF(COUNTIF(Setup_Hierarchy!$J$26:$IV$26,"="&amp;$K139)&lt;&gt;0,$L139,0)</f>
        <v>0</v>
      </c>
      <c r="AI139" s="61">
        <f>IF(COUNTIF(Setup_Hierarchy!$J$27:$IV$27,"="&amp;$K139)&lt;&gt;0,$L139,0)</f>
        <v>0</v>
      </c>
      <c r="AJ139" s="61">
        <f>IF(COUNTIF(Setup_Hierarchy!$J$28:$IV$28,"="&amp;$K139)&lt;&gt;0,$L139,0)</f>
        <v>0</v>
      </c>
      <c r="AK139" s="61">
        <f>IF(COUNTIF(Setup_Hierarchy!$J$29:$IV$29,"="&amp;$K139)&lt;&gt;0,$L139,0)</f>
        <v>0</v>
      </c>
      <c r="AL139" s="61">
        <f>IF(COUNTIF(Setup_Hierarchy!$J$30:$IV$30,"="&amp;$K139)&lt;&gt;0,$L139,0)</f>
        <v>0</v>
      </c>
      <c r="AM139" s="61">
        <f>IF(COUNTIF(Setup_Hierarchy!$J$31:$IV$31,"="&amp;$K139)&lt;&gt;0,$L139,0)</f>
        <v>0</v>
      </c>
      <c r="AN139" s="61">
        <f>IF(COUNTIF(Setup_Hierarchy!$J$32:$IV$32,"="&amp;$K139)&lt;&gt;0,$L139,0)</f>
        <v>0</v>
      </c>
      <c r="AO139" s="61">
        <f>IF(COUNTIF(Setup_Hierarchy!$J$33:$IV$33,"="&amp;$K139)&lt;&gt;0,$L139,0)</f>
        <v>0</v>
      </c>
      <c r="AP139" s="61">
        <f>IF(COUNTIF(Setup_Hierarchy!$J$34:$IV$34,"="&amp;$K139)&lt;&gt;0,$L139,0)</f>
        <v>0</v>
      </c>
      <c r="AQ139" s="61">
        <f>IF(COUNTIF(Setup_Hierarchy!$J$35:$IV$35,"="&amp;$K139)&lt;&gt;0,$L139,0)</f>
        <v>0</v>
      </c>
      <c r="AR139" s="61">
        <f>IF(COUNTIF(Setup_Hierarchy!$J$36:$IV$36,"="&amp;$K139)&lt;&gt;0,$L139,0)</f>
        <v>0</v>
      </c>
      <c r="AS139" s="61">
        <f>IF(COUNTIF(Setup_Hierarchy!$J$37:$IV$37,"="&amp;$K139)&lt;&gt;0,$L139,0)</f>
        <v>0</v>
      </c>
      <c r="AT139" s="61">
        <f>IF(COUNTIF(Setup_Hierarchy!$J$38:$IV$38,"="&amp;$K139)&lt;&gt;0,$L139,0)</f>
        <v>0</v>
      </c>
      <c r="AU139" s="61">
        <f>IF(COUNTIF(Setup_Hierarchy!$J$39:$IV$39,"="&amp;$K139)&lt;&gt;0,$L139,0)</f>
        <v>0</v>
      </c>
      <c r="AV139" s="61">
        <f>IF(COUNTIF(Setup_Hierarchy!$J$40:$IV$40,"="&amp;$K139)&lt;&gt;0,$L139,0)</f>
        <v>0</v>
      </c>
      <c r="AW139" s="61">
        <f>IF(COUNTIF(Setup_Hierarchy!$J$41:$IV$41,"="&amp;$K139)&lt;&gt;0,$L139,0)</f>
        <v>0</v>
      </c>
      <c r="AX139" s="61">
        <f>IF(COUNTIF(Setup_Hierarchy!$J$42:$IV$42,"="&amp;$K139)&lt;&gt;0,$L139,0)</f>
        <v>0</v>
      </c>
      <c r="AY139" s="61">
        <f>IF(COUNTIF(Setup_Hierarchy!$J$43:$IV$43,"="&amp;$K139)&lt;&gt;0,$L139,0)</f>
        <v>0</v>
      </c>
      <c r="AZ139" s="61">
        <f>IF(COUNTIF(Setup_Hierarchy!$J$44:$IV$44,"="&amp;$K139)&lt;&gt;0,$L139,0)</f>
        <v>0</v>
      </c>
      <c r="BA139" s="61">
        <f>IF(COUNTIF(Setup_Hierarchy!$J$45:$IV$45,"="&amp;$K139)&lt;&gt;0,$L139,0)</f>
        <v>0</v>
      </c>
      <c r="BB139" s="61">
        <f>IF(COUNTIF(Setup_Hierarchy!$J$46:$IV$46,"="&amp;$K139)&lt;&gt;0,$L139,0)</f>
        <v>0</v>
      </c>
      <c r="BC139" s="61">
        <f>IF(COUNTIF(Setup_Hierarchy!$J$47:$IV$47,"="&amp;$K139)&lt;&gt;0,$L139,0)</f>
        <v>0</v>
      </c>
      <c r="BD139" s="61">
        <f>IF(COUNTIF(Setup_Hierarchy!$J$48:$IV$48,"="&amp;$K139)&lt;&gt;0,$L139,0)</f>
        <v>0</v>
      </c>
      <c r="BE139" s="61">
        <f>IF(COUNTIF(Setup_Hierarchy!$J$49:$IV$49,"="&amp;$K139)&lt;&gt;0,$L139,0)</f>
        <v>0</v>
      </c>
      <c r="BF139" s="61">
        <f>IF(COUNTIF(Setup_Hierarchy!$J$50:$IV$50,"="&amp;$K139)&lt;&gt;0,$L139,0)</f>
        <v>0</v>
      </c>
      <c r="BG139" s="61">
        <f>IF(COUNTIF(Setup_Hierarchy!$J$51:$IV$51,"="&amp;$K139)&lt;&gt;0,$L139,0)</f>
        <v>-22991.3</v>
      </c>
      <c r="BH139" s="61">
        <f>IF(COUNTIF(Setup_Hierarchy!$J$52:$IV$52,"="&amp;$K139)&lt;&gt;0,$L139,0)</f>
        <v>0</v>
      </c>
      <c r="BI139" s="61">
        <f>IF(COUNTIF(Setup_Hierarchy!$J$53:$IV$53,"="&amp;$K139)&lt;&gt;0,$L139,0)</f>
        <v>0</v>
      </c>
      <c r="BJ139" s="61">
        <f>IF(COUNTIF(Setup_Hierarchy!$J$54:$IV$54,"="&amp;$K139)&lt;&gt;0,$L139,0)</f>
        <v>0</v>
      </c>
      <c r="BK139" s="61">
        <f>IF(COUNTIF(Setup_Hierarchy!$J$55:$IV$55,"="&amp;$K139)&lt;&gt;0,$L139,0)</f>
        <v>0</v>
      </c>
      <c r="BL139" s="61">
        <f>IF(COUNTIF(Setup_Hierarchy!$J$56:$IV$56,"="&amp;$K139)&lt;&gt;0,$L139,0)</f>
        <v>0</v>
      </c>
      <c r="BM139" s="61">
        <f>IF(COUNTIF(Setup_Hierarchy!$J$57:$IV$57,"="&amp;$K139)&lt;&gt;0,$L139,0)</f>
        <v>0</v>
      </c>
      <c r="BN139" s="61">
        <f>IF(COUNTIF(Setup_Hierarchy!$J$58:$IV$58,"="&amp;$K139)&lt;&gt;0,$L139,0)</f>
        <v>0</v>
      </c>
      <c r="BO139" s="61">
        <f>IF(COUNTIF(Setup_Hierarchy!$J$59:$IV$59,"="&amp;$K139)&lt;&gt;0,$L139,0)</f>
        <v>-22991.3</v>
      </c>
      <c r="BP139" s="61">
        <f>IF(COUNTIF(Setup_Hierarchy!$J$60:$IV$60,"="&amp;$K139)&lt;&gt;0,$L139,0)</f>
        <v>0</v>
      </c>
      <c r="BQ139" s="61">
        <f>IF(COUNTIF(Setup_Hierarchy!$J$61:$IV$61,"="&amp;$K139)&lt;&gt;0,$L139,0)</f>
        <v>0</v>
      </c>
      <c r="BR139" s="61">
        <f>IF(COUNTIF(Setup_Hierarchy!$J$62:$IV$62,"="&amp;$K139)&lt;&gt;0,$L139,0)</f>
        <v>0</v>
      </c>
      <c r="BS139" s="61">
        <f>IF(COUNTIF(Setup_Hierarchy!$J$63:$IV$63,"="&amp;$K139)&lt;&gt;0,$L139,0)</f>
        <v>0</v>
      </c>
      <c r="BT139" s="61">
        <f>IF(COUNTIF(Setup_Hierarchy!$J$64:$IV$64,"="&amp;$K139)&lt;&gt;0,$L139,0)</f>
        <v>0</v>
      </c>
      <c r="BU139" s="61">
        <f>IF(COUNTIF(Setup_Hierarchy!$J$65:$IV$65,"="&amp;$K139)&lt;&gt;0,$L139,0)</f>
        <v>0</v>
      </c>
      <c r="BV139" s="61">
        <f>IF(COUNTIF(Setup_Hierarchy!$J$66:$IV$66,"="&amp;$K139)&lt;&gt;0,$L139,0)</f>
        <v>0</v>
      </c>
      <c r="BW139" s="61">
        <f>IF(COUNTIF(Setup_Hierarchy!$J$67:$IV$67,"="&amp;$K139)&lt;&gt;0,$L139,0)</f>
        <v>0</v>
      </c>
      <c r="BX139" s="61">
        <f>IF(COUNTIF(Setup_Hierarchy!$J$68:$IV$68,"="&amp;$K139)&lt;&gt;0,$L139,0)</f>
        <v>0</v>
      </c>
      <c r="BY139" s="61">
        <f>IF(COUNTIF(Setup_Hierarchy!$J$69:$IV$69,"="&amp;$K139)&lt;&gt;0,$L139,0)</f>
        <v>0</v>
      </c>
      <c r="BZ139" s="61">
        <f>IF(COUNTIF(Setup_Hierarchy!$J$70:$IV$70,"="&amp;$K139)&lt;&gt;0,$L139,0)</f>
        <v>0</v>
      </c>
      <c r="CA139" s="61">
        <f>IF(COUNTIF(Setup_Hierarchy!$J$71:$IV$71,"="&amp;$K139)&lt;&gt;0,$L139,0)</f>
        <v>0</v>
      </c>
      <c r="CB139" s="61">
        <f>IF(COUNTIF(Setup_Hierarchy!$J$72:$IV$72,"="&amp;$K139)&lt;&gt;0,$L139,0)</f>
        <v>0</v>
      </c>
      <c r="CC139" s="61">
        <f>IF(COUNTIF(Setup_Hierarchy!$J$73:$IV$73,"="&amp;$K139)&lt;&gt;0,$L139,0)</f>
        <v>0</v>
      </c>
      <c r="CD139" s="61">
        <f>IF(COUNTIF(Setup_Hierarchy!$J$74:$IV$74,"="&amp;$K139)&lt;&gt;0,$L139,0)</f>
        <v>0</v>
      </c>
      <c r="CE139" s="61">
        <f>IF(COUNTIF(Setup_Hierarchy!$J$75:$IV$75,"="&amp;$K139)&lt;&gt;0,$L139,0)</f>
        <v>0</v>
      </c>
      <c r="CF139" s="61">
        <f>IF(COUNTIF(Setup_Hierarchy!$J$76:$IV$76,"="&amp;$K139)&lt;&gt;0,$L139,0)</f>
        <v>0</v>
      </c>
      <c r="CG139" s="61">
        <f>IF(COUNTIF(Setup_Hierarchy!$J$77:$IV$77,"="&amp;$K139)&lt;&gt;0,$L139,0)</f>
        <v>0</v>
      </c>
      <c r="CH139" s="61">
        <f>IF(COUNTIF(Setup_Hierarchy!$J$78:$IV$78,"="&amp;$K139)&lt;&gt;0,$L139,0)</f>
        <v>0</v>
      </c>
      <c r="CI139" s="61">
        <f>IF(COUNTIF(Setup_Hierarchy!$J$79:$IV$79,"="&amp;$K139)&lt;&gt;0,$L139,0)</f>
        <v>0</v>
      </c>
      <c r="CJ139" s="61">
        <f>IF(COUNTIF(Setup_Hierarchy!$J$80:$IV$80,"="&amp;$K139)&lt;&gt;0,$L139,0)</f>
        <v>0</v>
      </c>
      <c r="CK139" s="61">
        <f>IF(COUNTIF(Setup_Hierarchy!$J$81:$IV$81,"="&amp;$K139)&lt;&gt;0,$L139,0)</f>
        <v>0</v>
      </c>
      <c r="CL139" s="61">
        <f>IF(COUNTIF(Setup_Hierarchy!$J$82:$IV$82,"="&amp;$K139)&lt;&gt;0,$L139,0)</f>
        <v>0</v>
      </c>
      <c r="CM139" s="61">
        <f>IF(COUNTIF(Setup_Hierarchy!$J$83:$IV$83,"="&amp;$K139)&lt;&gt;0,$L139,0)</f>
        <v>0</v>
      </c>
      <c r="CN139" s="61">
        <f>IF(COUNTIF(Setup_Hierarchy!$J$84:$IV$84,"="&amp;$K139)&lt;&gt;0,$L139,0)</f>
        <v>-22991.3</v>
      </c>
      <c r="CO139" s="61">
        <f>IF(COUNTIF(Setup_Hierarchy!$J$85:$IV$85,"="&amp;$K139)&lt;&gt;0,$L139,0)</f>
        <v>-22991.3</v>
      </c>
      <c r="CP139" s="61">
        <f>IF(COUNTIF(Setup_Hierarchy!$J$86:$IV$86,"="&amp;$K139)&lt;&gt;0,$L139,0)</f>
        <v>0</v>
      </c>
      <c r="CQ139" s="61">
        <f>IF(COUNTIF(Setup_Hierarchy!$J$87:$IV$87,"="&amp;$K139)&lt;&gt;0,$L139,0)</f>
        <v>0</v>
      </c>
      <c r="CR139" s="61">
        <f>IF(COUNTIF(Setup_Hierarchy!$J$88:$IV$88,"="&amp;$K139)&lt;&gt;0,$L139,0)</f>
        <v>0</v>
      </c>
      <c r="CS139" s="61">
        <f>IF(COUNTIF(Setup_Hierarchy!$J$89:$IV$89,"="&amp;$K139)&lt;&gt;0,$L139,0)</f>
        <v>0</v>
      </c>
      <c r="CT139" s="61">
        <f>IF(COUNTIF(Setup_Hierarchy!$J$90:$IV$90,"="&amp;$K139)&lt;&gt;0,$L139,0)</f>
        <v>0</v>
      </c>
      <c r="CU139" s="61">
        <f>IF(COUNTIF(Setup_Hierarchy!$J$91:$IV$91,"="&amp;$K139)&lt;&gt;0,$L139,0)</f>
        <v>0</v>
      </c>
      <c r="CV139" s="61">
        <f>IF(COUNTIF(Setup_Hierarchy!$J$92:$IV$92,"="&amp;$K139)&lt;&gt;0,$L139,0)</f>
        <v>0</v>
      </c>
      <c r="CW139" s="61">
        <f>IF(COUNTIF(Setup_Hierarchy!$J$93:$IV$93,"="&amp;$K139)&lt;&gt;0,$L139,0)</f>
        <v>0</v>
      </c>
      <c r="CX139" s="61">
        <f>IF(COUNTIF(Setup_Hierarchy!$J$94:$IV$94,"="&amp;$K139)&lt;&gt;0,$L139,0)</f>
        <v>0</v>
      </c>
      <c r="CY139" s="61">
        <f>IF(COUNTIF(Setup_Hierarchy!$J$95:$IV$95,"="&amp;$K139)&lt;&gt;0,$L139,0)</f>
        <v>0</v>
      </c>
      <c r="CZ139" s="61">
        <f>IF(COUNTIF(Setup_Hierarchy!$J$96:$IV$96,"="&amp;$K139)&lt;&gt;0,$L139,0)</f>
        <v>0</v>
      </c>
      <c r="DA139" s="61">
        <f>IF(COUNTIF(Setup_Hierarchy!$J$97:$IV$97,"="&amp;$K139)&lt;&gt;0,$L139,0)</f>
        <v>0</v>
      </c>
      <c r="DB139" s="61">
        <f>IF(COUNTIF(Setup_Hierarchy!$J$98:$IV$98,"="&amp;$K139)&lt;&gt;0,$L139,0)</f>
        <v>0</v>
      </c>
      <c r="DC139" s="61">
        <f>IF(COUNTIF(Setup_Hierarchy!$J$99:$IV$99,"="&amp;$K139)&lt;&gt;0,$L139,0)</f>
        <v>0</v>
      </c>
      <c r="DD139" s="61">
        <f>IF(COUNTIF(Setup_Hierarchy!$J$100:$IV$100,"="&amp;$K139)&lt;&gt;0,$L139,0)</f>
        <v>0</v>
      </c>
      <c r="DE139" s="61">
        <f>IF(COUNTIF(Setup_Hierarchy!$J$101:$IV$101,"="&amp;$K139)&lt;&gt;0,$L139,0)</f>
        <v>0</v>
      </c>
      <c r="DF139" s="61">
        <f>IF(COUNTIF(Setup_Hierarchy!$J$102:$IV$102,"="&amp;$K139)&lt;&gt;0,$L139,0)</f>
        <v>0</v>
      </c>
      <c r="DG139" s="61">
        <f>IF(COUNTIF(Setup_Hierarchy!$J$103:$IV$103,"="&amp;$K139)&lt;&gt;0,$L139,0)</f>
        <v>0</v>
      </c>
      <c r="DH139" s="61">
        <f>IF(COUNTIF(Setup_Hierarchy!$J$104:$IV$104,"="&amp;$K139)&lt;&gt;0,$L139,0)</f>
        <v>0</v>
      </c>
      <c r="DI139" s="61">
        <f>IF(COUNTIF(Setup_Hierarchy!$J$105:$IV$105,"="&amp;$K139)&lt;&gt;0,$L139,0)</f>
        <v>0</v>
      </c>
      <c r="DJ139" s="61">
        <f>IF(COUNTIF(Setup_Hierarchy!$J$106:$IV$106,"="&amp;$K139)&lt;&gt;0,$L139,0)</f>
        <v>0</v>
      </c>
      <c r="DK139" s="61">
        <f>IF(COUNTIF(Setup_Hierarchy!$J$107:$IV$107,"="&amp;$K139)&lt;&gt;0,$L139,0)</f>
        <v>0</v>
      </c>
      <c r="DL139" s="61">
        <f>IF(COUNTIF(Setup_Hierarchy!$J$108:$IV$108,"="&amp;$K139)&lt;&gt;0,$L139,0)</f>
        <v>0</v>
      </c>
      <c r="DM139" s="61">
        <f>IF(COUNTIF(Setup_Hierarchy!$J$109:$IV$109,"="&amp;$K139)&lt;&gt;0,$L139,0)</f>
        <v>0</v>
      </c>
      <c r="DN139" s="61">
        <f>IF(COUNTIF(Setup_Hierarchy!$J$110:$IV$110,"="&amp;$K139)&lt;&gt;0,$L139,0)</f>
        <v>0</v>
      </c>
      <c r="DO139" s="61">
        <f>IF(COUNTIF(Setup_Hierarchy!$J$111:$IV$111,"="&amp;$K139)&lt;&gt;0,$L139,0)</f>
        <v>0</v>
      </c>
      <c r="DP139" s="61">
        <f>IF(COUNTIF(Setup_Hierarchy!$J$112:$IV$112,"="&amp;$K139)&lt;&gt;0,$L139,0)</f>
        <v>0</v>
      </c>
      <c r="DQ139" s="61">
        <f>IF(COUNTIF(Setup_Hierarchy!$J$113:$IV$113,"="&amp;$K139)&lt;&gt;0,$L139,0)</f>
        <v>0</v>
      </c>
      <c r="DR139" s="61">
        <f>IF(COUNTIF(Setup_Hierarchy!$J$114:$IV$114,"="&amp;$K139)&lt;&gt;0,$L139,0)</f>
        <v>0</v>
      </c>
      <c r="DS139" s="61">
        <f>IF(COUNTIF(Setup_Hierarchy!$J$115:$IV$115,"="&amp;$K139)&lt;&gt;0,$L139,0)</f>
        <v>0</v>
      </c>
      <c r="DT139" s="61">
        <f>IF(COUNTIF(Setup_Hierarchy!$J$116:$IV$116,"="&amp;$K139)&lt;&gt;0,$L139,0)</f>
        <v>0</v>
      </c>
    </row>
    <row r="140" spans="2:124" x14ac:dyDescent="0.2">
      <c r="B140" t="s">
        <v>43</v>
      </c>
      <c r="C140">
        <v>77</v>
      </c>
      <c r="D140" t="s">
        <v>16</v>
      </c>
      <c r="E140" t="s">
        <v>369</v>
      </c>
      <c r="F140" t="s">
        <v>532</v>
      </c>
      <c r="G140" t="s">
        <v>25</v>
      </c>
      <c r="H140" t="s">
        <v>11</v>
      </c>
      <c r="I140">
        <v>0.48457499999999998</v>
      </c>
      <c r="J140">
        <v>0.68354499999999996</v>
      </c>
      <c r="K140">
        <v>677</v>
      </c>
      <c r="L140">
        <v>4.49</v>
      </c>
      <c r="M140" s="61">
        <f>IF(COUNTIF(Setup_Hierarchy!$J$5:$IV$5,"="&amp;$K140)&lt;&gt;0,$L140,0)</f>
        <v>4.49</v>
      </c>
      <c r="N140" s="61">
        <f>IF(COUNTIF(Setup_Hierarchy!$J$6:$IV$6,"="&amp;$K140)&lt;&gt;0,$L140,0)</f>
        <v>4.49</v>
      </c>
      <c r="O140" s="61">
        <f>IF(COUNTIF(Setup_Hierarchy!$J$7:$IV$7,"="&amp;$K140)&lt;&gt;0,$L140,0)</f>
        <v>4.49</v>
      </c>
      <c r="P140" s="61">
        <f>IF(COUNTIF(Setup_Hierarchy!$J$8:$IV$8,"="&amp;$K140)&lt;&gt;0,$L140,0)</f>
        <v>4.49</v>
      </c>
      <c r="Q140" s="61">
        <f>IF(COUNTIF(Setup_Hierarchy!$J$9:$IV$9,"="&amp;$K140)&lt;&gt;0,$L140,0)</f>
        <v>4.49</v>
      </c>
      <c r="R140" s="61">
        <f>IF(COUNTIF(Setup_Hierarchy!$J$10:$IV$10,"="&amp;$K140)&lt;&gt;0,$L140,0)</f>
        <v>0</v>
      </c>
      <c r="S140" s="61">
        <f>IF(COUNTIF(Setup_Hierarchy!$J$11:$IV$11,"="&amp;$K140)&lt;&gt;0,$L140,0)</f>
        <v>0</v>
      </c>
      <c r="T140" s="61">
        <f>IF(COUNTIF(Setup_Hierarchy!$J$12:$IV$12,"="&amp;$K140)&lt;&gt;0,$L140,0)</f>
        <v>0</v>
      </c>
      <c r="U140" s="61">
        <f>IF(COUNTIF(Setup_Hierarchy!$J$13:$IV$13,"="&amp;$K140)&lt;&gt;0,$L140,0)</f>
        <v>0</v>
      </c>
      <c r="V140" s="61">
        <f>IF(COUNTIF(Setup_Hierarchy!$J$14:$IV$14,"="&amp;$K140)&lt;&gt;0,$L140,0)</f>
        <v>0</v>
      </c>
      <c r="W140" s="61">
        <f>IF(COUNTIF(Setup_Hierarchy!$J$15:$IV$15,"="&amp;$K140)&lt;&gt;0,$L140,0)</f>
        <v>0</v>
      </c>
      <c r="X140" s="61">
        <f>IF(COUNTIF(Setup_Hierarchy!$J$16:$IV$16,"="&amp;$K140)&lt;&gt;0,$L140,0)</f>
        <v>0</v>
      </c>
      <c r="Y140" s="61">
        <f>IF(COUNTIF(Setup_Hierarchy!$J$17:$IV$17,"="&amp;$K140)&lt;&gt;0,$L140,0)</f>
        <v>0</v>
      </c>
      <c r="Z140" s="61">
        <f>IF(COUNTIF(Setup_Hierarchy!$J$18:$IV$18,"="&amp;$K140)&lt;&gt;0,$L140,0)</f>
        <v>0</v>
      </c>
      <c r="AA140" s="61">
        <f>IF(COUNTIF(Setup_Hierarchy!$J$19:$IV$19,"="&amp;$K140)&lt;&gt;0,$L140,0)</f>
        <v>0</v>
      </c>
      <c r="AB140" s="61">
        <f>IF(COUNTIF(Setup_Hierarchy!$J$20:$IV$20,"="&amp;$K140)&lt;&gt;0,$L140,0)</f>
        <v>0</v>
      </c>
      <c r="AC140" s="61">
        <f>IF(COUNTIF(Setup_Hierarchy!$J$21:$IV$21,"="&amp;$K140)&lt;&gt;0,$L140,0)</f>
        <v>4.49</v>
      </c>
      <c r="AD140" s="61">
        <f>IF(COUNTIF(Setup_Hierarchy!$J$22:$IV$22,"="&amp;$K140)&lt;&gt;0,$L140,0)</f>
        <v>4.49</v>
      </c>
      <c r="AE140" s="61">
        <f>IF(COUNTIF(Setup_Hierarchy!$J$23:$IV$23,"="&amp;$K140)&lt;&gt;0,$L140,0)</f>
        <v>0</v>
      </c>
      <c r="AF140" s="61">
        <f>IF(COUNTIF(Setup_Hierarchy!$J$24:$IV$24,"="&amp;$K140)&lt;&gt;0,$L140,0)</f>
        <v>0</v>
      </c>
      <c r="AG140" s="61">
        <f>IF(COUNTIF(Setup_Hierarchy!$J$25:$IV$25,"="&amp;$K140)&lt;&gt;0,$L140,0)</f>
        <v>0</v>
      </c>
      <c r="AH140" s="61">
        <f>IF(COUNTIF(Setup_Hierarchy!$J$26:$IV$26,"="&amp;$K140)&lt;&gt;0,$L140,0)</f>
        <v>0</v>
      </c>
      <c r="AI140" s="61">
        <f>IF(COUNTIF(Setup_Hierarchy!$J$27:$IV$27,"="&amp;$K140)&lt;&gt;0,$L140,0)</f>
        <v>0</v>
      </c>
      <c r="AJ140" s="61">
        <f>IF(COUNTIF(Setup_Hierarchy!$J$28:$IV$28,"="&amp;$K140)&lt;&gt;0,$L140,0)</f>
        <v>0</v>
      </c>
      <c r="AK140" s="61">
        <f>IF(COUNTIF(Setup_Hierarchy!$J$29:$IV$29,"="&amp;$K140)&lt;&gt;0,$L140,0)</f>
        <v>0</v>
      </c>
      <c r="AL140" s="61">
        <f>IF(COUNTIF(Setup_Hierarchy!$J$30:$IV$30,"="&amp;$K140)&lt;&gt;0,$L140,0)</f>
        <v>0</v>
      </c>
      <c r="AM140" s="61">
        <f>IF(COUNTIF(Setup_Hierarchy!$J$31:$IV$31,"="&amp;$K140)&lt;&gt;0,$L140,0)</f>
        <v>0</v>
      </c>
      <c r="AN140" s="61">
        <f>IF(COUNTIF(Setup_Hierarchy!$J$32:$IV$32,"="&amp;$K140)&lt;&gt;0,$L140,0)</f>
        <v>0</v>
      </c>
      <c r="AO140" s="61">
        <f>IF(COUNTIF(Setup_Hierarchy!$J$33:$IV$33,"="&amp;$K140)&lt;&gt;0,$L140,0)</f>
        <v>0</v>
      </c>
      <c r="AP140" s="61">
        <f>IF(COUNTIF(Setup_Hierarchy!$J$34:$IV$34,"="&amp;$K140)&lt;&gt;0,$L140,0)</f>
        <v>0</v>
      </c>
      <c r="AQ140" s="61">
        <f>IF(COUNTIF(Setup_Hierarchy!$J$35:$IV$35,"="&amp;$K140)&lt;&gt;0,$L140,0)</f>
        <v>0</v>
      </c>
      <c r="AR140" s="61">
        <f>IF(COUNTIF(Setup_Hierarchy!$J$36:$IV$36,"="&amp;$K140)&lt;&gt;0,$L140,0)</f>
        <v>0</v>
      </c>
      <c r="AS140" s="61">
        <f>IF(COUNTIF(Setup_Hierarchy!$J$37:$IV$37,"="&amp;$K140)&lt;&gt;0,$L140,0)</f>
        <v>0</v>
      </c>
      <c r="AT140" s="61">
        <f>IF(COUNTIF(Setup_Hierarchy!$J$38:$IV$38,"="&amp;$K140)&lt;&gt;0,$L140,0)</f>
        <v>0</v>
      </c>
      <c r="AU140" s="61">
        <f>IF(COUNTIF(Setup_Hierarchy!$J$39:$IV$39,"="&amp;$K140)&lt;&gt;0,$L140,0)</f>
        <v>0</v>
      </c>
      <c r="AV140" s="61">
        <f>IF(COUNTIF(Setup_Hierarchy!$J$40:$IV$40,"="&amp;$K140)&lt;&gt;0,$L140,0)</f>
        <v>0</v>
      </c>
      <c r="AW140" s="61">
        <f>IF(COUNTIF(Setup_Hierarchy!$J$41:$IV$41,"="&amp;$K140)&lt;&gt;0,$L140,0)</f>
        <v>0</v>
      </c>
      <c r="AX140" s="61">
        <f>IF(COUNTIF(Setup_Hierarchy!$J$42:$IV$42,"="&amp;$K140)&lt;&gt;0,$L140,0)</f>
        <v>0</v>
      </c>
      <c r="AY140" s="61">
        <f>IF(COUNTIF(Setup_Hierarchy!$J$43:$IV$43,"="&amp;$K140)&lt;&gt;0,$L140,0)</f>
        <v>0</v>
      </c>
      <c r="AZ140" s="61">
        <f>IF(COUNTIF(Setup_Hierarchy!$J$44:$IV$44,"="&amp;$K140)&lt;&gt;0,$L140,0)</f>
        <v>0</v>
      </c>
      <c r="BA140" s="61">
        <f>IF(COUNTIF(Setup_Hierarchy!$J$45:$IV$45,"="&amp;$K140)&lt;&gt;0,$L140,0)</f>
        <v>0</v>
      </c>
      <c r="BB140" s="61">
        <f>IF(COUNTIF(Setup_Hierarchy!$J$46:$IV$46,"="&amp;$K140)&lt;&gt;0,$L140,0)</f>
        <v>0</v>
      </c>
      <c r="BC140" s="61">
        <f>IF(COUNTIF(Setup_Hierarchy!$J$47:$IV$47,"="&amp;$K140)&lt;&gt;0,$L140,0)</f>
        <v>0</v>
      </c>
      <c r="BD140" s="61">
        <f>IF(COUNTIF(Setup_Hierarchy!$J$48:$IV$48,"="&amp;$K140)&lt;&gt;0,$L140,0)</f>
        <v>0</v>
      </c>
      <c r="BE140" s="61">
        <f>IF(COUNTIF(Setup_Hierarchy!$J$49:$IV$49,"="&amp;$K140)&lt;&gt;0,$L140,0)</f>
        <v>0</v>
      </c>
      <c r="BF140" s="61">
        <f>IF(COUNTIF(Setup_Hierarchy!$J$50:$IV$50,"="&amp;$K140)&lt;&gt;0,$L140,0)</f>
        <v>0</v>
      </c>
      <c r="BG140" s="61">
        <f>IF(COUNTIF(Setup_Hierarchy!$J$51:$IV$51,"="&amp;$K140)&lt;&gt;0,$L140,0)</f>
        <v>0</v>
      </c>
      <c r="BH140" s="61">
        <f>IF(COUNTIF(Setup_Hierarchy!$J$52:$IV$52,"="&amp;$K140)&lt;&gt;0,$L140,0)</f>
        <v>0</v>
      </c>
      <c r="BI140" s="61">
        <f>IF(COUNTIF(Setup_Hierarchy!$J$53:$IV$53,"="&amp;$K140)&lt;&gt;0,$L140,0)</f>
        <v>0</v>
      </c>
      <c r="BJ140" s="61">
        <f>IF(COUNTIF(Setup_Hierarchy!$J$54:$IV$54,"="&amp;$K140)&lt;&gt;0,$L140,0)</f>
        <v>0</v>
      </c>
      <c r="BK140" s="61">
        <f>IF(COUNTIF(Setup_Hierarchy!$J$55:$IV$55,"="&amp;$K140)&lt;&gt;0,$L140,0)</f>
        <v>0</v>
      </c>
      <c r="BL140" s="61">
        <f>IF(COUNTIF(Setup_Hierarchy!$J$56:$IV$56,"="&amp;$K140)&lt;&gt;0,$L140,0)</f>
        <v>0</v>
      </c>
      <c r="BM140" s="61">
        <f>IF(COUNTIF(Setup_Hierarchy!$J$57:$IV$57,"="&amp;$K140)&lt;&gt;0,$L140,0)</f>
        <v>0</v>
      </c>
      <c r="BN140" s="61">
        <f>IF(COUNTIF(Setup_Hierarchy!$J$58:$IV$58,"="&amp;$K140)&lt;&gt;0,$L140,0)</f>
        <v>0</v>
      </c>
      <c r="BO140" s="61">
        <f>IF(COUNTIF(Setup_Hierarchy!$J$59:$IV$59,"="&amp;$K140)&lt;&gt;0,$L140,0)</f>
        <v>0</v>
      </c>
      <c r="BP140" s="61">
        <f>IF(COUNTIF(Setup_Hierarchy!$J$60:$IV$60,"="&amp;$K140)&lt;&gt;0,$L140,0)</f>
        <v>0</v>
      </c>
      <c r="BQ140" s="61">
        <f>IF(COUNTIF(Setup_Hierarchy!$J$61:$IV$61,"="&amp;$K140)&lt;&gt;0,$L140,0)</f>
        <v>0</v>
      </c>
      <c r="BR140" s="61">
        <f>IF(COUNTIF(Setup_Hierarchy!$J$62:$IV$62,"="&amp;$K140)&lt;&gt;0,$L140,0)</f>
        <v>0</v>
      </c>
      <c r="BS140" s="61">
        <f>IF(COUNTIF(Setup_Hierarchy!$J$63:$IV$63,"="&amp;$K140)&lt;&gt;0,$L140,0)</f>
        <v>0</v>
      </c>
      <c r="BT140" s="61">
        <f>IF(COUNTIF(Setup_Hierarchy!$J$64:$IV$64,"="&amp;$K140)&lt;&gt;0,$L140,0)</f>
        <v>0</v>
      </c>
      <c r="BU140" s="61">
        <f>IF(COUNTIF(Setup_Hierarchy!$J$65:$IV$65,"="&amp;$K140)&lt;&gt;0,$L140,0)</f>
        <v>0</v>
      </c>
      <c r="BV140" s="61">
        <f>IF(COUNTIF(Setup_Hierarchy!$J$66:$IV$66,"="&amp;$K140)&lt;&gt;0,$L140,0)</f>
        <v>0</v>
      </c>
      <c r="BW140" s="61">
        <f>IF(COUNTIF(Setup_Hierarchy!$J$67:$IV$67,"="&amp;$K140)&lt;&gt;0,$L140,0)</f>
        <v>0</v>
      </c>
      <c r="BX140" s="61">
        <f>IF(COUNTIF(Setup_Hierarchy!$J$68:$IV$68,"="&amp;$K140)&lt;&gt;0,$L140,0)</f>
        <v>0</v>
      </c>
      <c r="BY140" s="61">
        <f>IF(COUNTIF(Setup_Hierarchy!$J$69:$IV$69,"="&amp;$K140)&lt;&gt;0,$L140,0)</f>
        <v>0</v>
      </c>
      <c r="BZ140" s="61">
        <f>IF(COUNTIF(Setup_Hierarchy!$J$70:$IV$70,"="&amp;$K140)&lt;&gt;0,$L140,0)</f>
        <v>0</v>
      </c>
      <c r="CA140" s="61">
        <f>IF(COUNTIF(Setup_Hierarchy!$J$71:$IV$71,"="&amp;$K140)&lt;&gt;0,$L140,0)</f>
        <v>0</v>
      </c>
      <c r="CB140" s="61">
        <f>IF(COUNTIF(Setup_Hierarchy!$J$72:$IV$72,"="&amp;$K140)&lt;&gt;0,$L140,0)</f>
        <v>0</v>
      </c>
      <c r="CC140" s="61">
        <f>IF(COUNTIF(Setup_Hierarchy!$J$73:$IV$73,"="&amp;$K140)&lt;&gt;0,$L140,0)</f>
        <v>0</v>
      </c>
      <c r="CD140" s="61">
        <f>IF(COUNTIF(Setup_Hierarchy!$J$74:$IV$74,"="&amp;$K140)&lt;&gt;0,$L140,0)</f>
        <v>0</v>
      </c>
      <c r="CE140" s="61">
        <f>IF(COUNTIF(Setup_Hierarchy!$J$75:$IV$75,"="&amp;$K140)&lt;&gt;0,$L140,0)</f>
        <v>0</v>
      </c>
      <c r="CF140" s="61">
        <f>IF(COUNTIF(Setup_Hierarchy!$J$76:$IV$76,"="&amp;$K140)&lt;&gt;0,$L140,0)</f>
        <v>0</v>
      </c>
      <c r="CG140" s="61">
        <f>IF(COUNTIF(Setup_Hierarchy!$J$77:$IV$77,"="&amp;$K140)&lt;&gt;0,$L140,0)</f>
        <v>0</v>
      </c>
      <c r="CH140" s="61">
        <f>IF(COUNTIF(Setup_Hierarchy!$J$78:$IV$78,"="&amp;$K140)&lt;&gt;0,$L140,0)</f>
        <v>0</v>
      </c>
      <c r="CI140" s="61">
        <f>IF(COUNTIF(Setup_Hierarchy!$J$79:$IV$79,"="&amp;$K140)&lt;&gt;0,$L140,0)</f>
        <v>0</v>
      </c>
      <c r="CJ140" s="61">
        <f>IF(COUNTIF(Setup_Hierarchy!$J$80:$IV$80,"="&amp;$K140)&lt;&gt;0,$L140,0)</f>
        <v>0</v>
      </c>
      <c r="CK140" s="61">
        <f>IF(COUNTIF(Setup_Hierarchy!$J$81:$IV$81,"="&amp;$K140)&lt;&gt;0,$L140,0)</f>
        <v>0</v>
      </c>
      <c r="CL140" s="61">
        <f>IF(COUNTIF(Setup_Hierarchy!$J$82:$IV$82,"="&amp;$K140)&lt;&gt;0,$L140,0)</f>
        <v>0</v>
      </c>
      <c r="CM140" s="61">
        <f>IF(COUNTIF(Setup_Hierarchy!$J$83:$IV$83,"="&amp;$K140)&lt;&gt;0,$L140,0)</f>
        <v>0</v>
      </c>
      <c r="CN140" s="61">
        <f>IF(COUNTIF(Setup_Hierarchy!$J$84:$IV$84,"="&amp;$K140)&lt;&gt;0,$L140,0)</f>
        <v>0</v>
      </c>
      <c r="CO140" s="61">
        <f>IF(COUNTIF(Setup_Hierarchy!$J$85:$IV$85,"="&amp;$K140)&lt;&gt;0,$L140,0)</f>
        <v>0</v>
      </c>
      <c r="CP140" s="61">
        <f>IF(COUNTIF(Setup_Hierarchy!$J$86:$IV$86,"="&amp;$K140)&lt;&gt;0,$L140,0)</f>
        <v>0</v>
      </c>
      <c r="CQ140" s="61">
        <f>IF(COUNTIF(Setup_Hierarchy!$J$87:$IV$87,"="&amp;$K140)&lt;&gt;0,$L140,0)</f>
        <v>0</v>
      </c>
      <c r="CR140" s="61">
        <f>IF(COUNTIF(Setup_Hierarchy!$J$88:$IV$88,"="&amp;$K140)&lt;&gt;0,$L140,0)</f>
        <v>0</v>
      </c>
      <c r="CS140" s="61">
        <f>IF(COUNTIF(Setup_Hierarchy!$J$89:$IV$89,"="&amp;$K140)&lt;&gt;0,$L140,0)</f>
        <v>0</v>
      </c>
      <c r="CT140" s="61">
        <f>IF(COUNTIF(Setup_Hierarchy!$J$90:$IV$90,"="&amp;$K140)&lt;&gt;0,$L140,0)</f>
        <v>0</v>
      </c>
      <c r="CU140" s="61">
        <f>IF(COUNTIF(Setup_Hierarchy!$J$91:$IV$91,"="&amp;$K140)&lt;&gt;0,$L140,0)</f>
        <v>0</v>
      </c>
      <c r="CV140" s="61">
        <f>IF(COUNTIF(Setup_Hierarchy!$J$92:$IV$92,"="&amp;$K140)&lt;&gt;0,$L140,0)</f>
        <v>0</v>
      </c>
      <c r="CW140" s="61">
        <f>IF(COUNTIF(Setup_Hierarchy!$J$93:$IV$93,"="&amp;$K140)&lt;&gt;0,$L140,0)</f>
        <v>0</v>
      </c>
      <c r="CX140" s="61">
        <f>IF(COUNTIF(Setup_Hierarchy!$J$94:$IV$94,"="&amp;$K140)&lt;&gt;0,$L140,0)</f>
        <v>0</v>
      </c>
      <c r="CY140" s="61">
        <f>IF(COUNTIF(Setup_Hierarchy!$J$95:$IV$95,"="&amp;$K140)&lt;&gt;0,$L140,0)</f>
        <v>0</v>
      </c>
      <c r="CZ140" s="61">
        <f>IF(COUNTIF(Setup_Hierarchy!$J$96:$IV$96,"="&amp;$K140)&lt;&gt;0,$L140,0)</f>
        <v>0</v>
      </c>
      <c r="DA140" s="61">
        <f>IF(COUNTIF(Setup_Hierarchy!$J$97:$IV$97,"="&amp;$K140)&lt;&gt;0,$L140,0)</f>
        <v>0</v>
      </c>
      <c r="DB140" s="61">
        <f>IF(COUNTIF(Setup_Hierarchy!$J$98:$IV$98,"="&amp;$K140)&lt;&gt;0,$L140,0)</f>
        <v>0</v>
      </c>
      <c r="DC140" s="61">
        <f>IF(COUNTIF(Setup_Hierarchy!$J$99:$IV$99,"="&amp;$K140)&lt;&gt;0,$L140,0)</f>
        <v>0</v>
      </c>
      <c r="DD140" s="61">
        <f>IF(COUNTIF(Setup_Hierarchy!$J$100:$IV$100,"="&amp;$K140)&lt;&gt;0,$L140,0)</f>
        <v>0</v>
      </c>
      <c r="DE140" s="61">
        <f>IF(COUNTIF(Setup_Hierarchy!$J$101:$IV$101,"="&amp;$K140)&lt;&gt;0,$L140,0)</f>
        <v>0</v>
      </c>
      <c r="DF140" s="61">
        <f>IF(COUNTIF(Setup_Hierarchy!$J$102:$IV$102,"="&amp;$K140)&lt;&gt;0,$L140,0)</f>
        <v>0</v>
      </c>
      <c r="DG140" s="61">
        <f>IF(COUNTIF(Setup_Hierarchy!$J$103:$IV$103,"="&amp;$K140)&lt;&gt;0,$L140,0)</f>
        <v>0</v>
      </c>
      <c r="DH140" s="61">
        <f>IF(COUNTIF(Setup_Hierarchy!$J$104:$IV$104,"="&amp;$K140)&lt;&gt;0,$L140,0)</f>
        <v>0</v>
      </c>
      <c r="DI140" s="61">
        <f>IF(COUNTIF(Setup_Hierarchy!$J$105:$IV$105,"="&amp;$K140)&lt;&gt;0,$L140,0)</f>
        <v>0</v>
      </c>
      <c r="DJ140" s="61">
        <f>IF(COUNTIF(Setup_Hierarchy!$J$106:$IV$106,"="&amp;$K140)&lt;&gt;0,$L140,0)</f>
        <v>0</v>
      </c>
      <c r="DK140" s="61">
        <f>IF(COUNTIF(Setup_Hierarchy!$J$107:$IV$107,"="&amp;$K140)&lt;&gt;0,$L140,0)</f>
        <v>0</v>
      </c>
      <c r="DL140" s="61">
        <f>IF(COUNTIF(Setup_Hierarchy!$J$108:$IV$108,"="&amp;$K140)&lt;&gt;0,$L140,0)</f>
        <v>0</v>
      </c>
      <c r="DM140" s="61">
        <f>IF(COUNTIF(Setup_Hierarchy!$J$109:$IV$109,"="&amp;$K140)&lt;&gt;0,$L140,0)</f>
        <v>0</v>
      </c>
      <c r="DN140" s="61">
        <f>IF(COUNTIF(Setup_Hierarchy!$J$110:$IV$110,"="&amp;$K140)&lt;&gt;0,$L140,0)</f>
        <v>0</v>
      </c>
      <c r="DO140" s="61">
        <f>IF(COUNTIF(Setup_Hierarchy!$J$111:$IV$111,"="&amp;$K140)&lt;&gt;0,$L140,0)</f>
        <v>0</v>
      </c>
      <c r="DP140" s="61">
        <f>IF(COUNTIF(Setup_Hierarchy!$J$112:$IV$112,"="&amp;$K140)&lt;&gt;0,$L140,0)</f>
        <v>0</v>
      </c>
      <c r="DQ140" s="61">
        <f>IF(COUNTIF(Setup_Hierarchy!$J$113:$IV$113,"="&amp;$K140)&lt;&gt;0,$L140,0)</f>
        <v>0</v>
      </c>
      <c r="DR140" s="61">
        <f>IF(COUNTIF(Setup_Hierarchy!$J$114:$IV$114,"="&amp;$K140)&lt;&gt;0,$L140,0)</f>
        <v>0</v>
      </c>
      <c r="DS140" s="61">
        <f>IF(COUNTIF(Setup_Hierarchy!$J$115:$IV$115,"="&amp;$K140)&lt;&gt;0,$L140,0)</f>
        <v>0</v>
      </c>
      <c r="DT140" s="61">
        <f>IF(COUNTIF(Setup_Hierarchy!$J$116:$IV$116,"="&amp;$K140)&lt;&gt;0,$L140,0)</f>
        <v>0</v>
      </c>
    </row>
    <row r="141" spans="2:124" x14ac:dyDescent="0.2">
      <c r="B141" t="s">
        <v>43</v>
      </c>
      <c r="C141">
        <v>77</v>
      </c>
      <c r="D141" t="s">
        <v>16</v>
      </c>
      <c r="E141" t="s">
        <v>369</v>
      </c>
      <c r="F141" t="s">
        <v>532</v>
      </c>
      <c r="G141" t="s">
        <v>25</v>
      </c>
      <c r="H141" t="s">
        <v>11</v>
      </c>
      <c r="I141">
        <v>0.48457499999999998</v>
      </c>
      <c r="J141">
        <v>0.68354499999999996</v>
      </c>
      <c r="K141">
        <v>679</v>
      </c>
      <c r="L141">
        <v>-650.87</v>
      </c>
      <c r="M141" s="61">
        <f>IF(COUNTIF(Setup_Hierarchy!$J$5:$IV$5,"="&amp;$K141)&lt;&gt;0,$L141,0)</f>
        <v>-650.87</v>
      </c>
      <c r="N141" s="61">
        <f>IF(COUNTIF(Setup_Hierarchy!$J$6:$IV$6,"="&amp;$K141)&lt;&gt;0,$L141,0)</f>
        <v>-650.87</v>
      </c>
      <c r="O141" s="61">
        <f>IF(COUNTIF(Setup_Hierarchy!$J$7:$IV$7,"="&amp;$K141)&lt;&gt;0,$L141,0)</f>
        <v>-650.87</v>
      </c>
      <c r="P141" s="61">
        <f>IF(COUNTIF(Setup_Hierarchy!$J$8:$IV$8,"="&amp;$K141)&lt;&gt;0,$L141,0)</f>
        <v>-650.87</v>
      </c>
      <c r="Q141" s="61">
        <f>IF(COUNTIF(Setup_Hierarchy!$J$9:$IV$9,"="&amp;$K141)&lt;&gt;0,$L141,0)</f>
        <v>-650.87</v>
      </c>
      <c r="R141" s="61">
        <f>IF(COUNTIF(Setup_Hierarchy!$J$10:$IV$10,"="&amp;$K141)&lt;&gt;0,$L141,0)</f>
        <v>0</v>
      </c>
      <c r="S141" s="61">
        <f>IF(COUNTIF(Setup_Hierarchy!$J$11:$IV$11,"="&amp;$K141)&lt;&gt;0,$L141,0)</f>
        <v>0</v>
      </c>
      <c r="T141" s="61">
        <f>IF(COUNTIF(Setup_Hierarchy!$J$12:$IV$12,"="&amp;$K141)&lt;&gt;0,$L141,0)</f>
        <v>0</v>
      </c>
      <c r="U141" s="61">
        <f>IF(COUNTIF(Setup_Hierarchy!$J$13:$IV$13,"="&amp;$K141)&lt;&gt;0,$L141,0)</f>
        <v>0</v>
      </c>
      <c r="V141" s="61">
        <f>IF(COUNTIF(Setup_Hierarchy!$J$14:$IV$14,"="&amp;$K141)&lt;&gt;0,$L141,0)</f>
        <v>-650.87</v>
      </c>
      <c r="W141" s="61">
        <f>IF(COUNTIF(Setup_Hierarchy!$J$15:$IV$15,"="&amp;$K141)&lt;&gt;0,$L141,0)</f>
        <v>-650.87</v>
      </c>
      <c r="X141" s="61">
        <f>IF(COUNTIF(Setup_Hierarchy!$J$16:$IV$16,"="&amp;$K141)&lt;&gt;0,$L141,0)</f>
        <v>0</v>
      </c>
      <c r="Y141" s="61">
        <f>IF(COUNTIF(Setup_Hierarchy!$J$17:$IV$17,"="&amp;$K141)&lt;&gt;0,$L141,0)</f>
        <v>0</v>
      </c>
      <c r="Z141" s="61">
        <f>IF(COUNTIF(Setup_Hierarchy!$J$18:$IV$18,"="&amp;$K141)&lt;&gt;0,$L141,0)</f>
        <v>0</v>
      </c>
      <c r="AA141" s="61">
        <f>IF(COUNTIF(Setup_Hierarchy!$J$19:$IV$19,"="&amp;$K141)&lt;&gt;0,$L141,0)</f>
        <v>0</v>
      </c>
      <c r="AB141" s="61">
        <f>IF(COUNTIF(Setup_Hierarchy!$J$20:$IV$20,"="&amp;$K141)&lt;&gt;0,$L141,0)</f>
        <v>0</v>
      </c>
      <c r="AC141" s="61">
        <f>IF(COUNTIF(Setup_Hierarchy!$J$21:$IV$21,"="&amp;$K141)&lt;&gt;0,$L141,0)</f>
        <v>0</v>
      </c>
      <c r="AD141" s="61">
        <f>IF(COUNTIF(Setup_Hierarchy!$J$22:$IV$22,"="&amp;$K141)&lt;&gt;0,$L141,0)</f>
        <v>0</v>
      </c>
      <c r="AE141" s="61">
        <f>IF(COUNTIF(Setup_Hierarchy!$J$23:$IV$23,"="&amp;$K141)&lt;&gt;0,$L141,0)</f>
        <v>0</v>
      </c>
      <c r="AF141" s="61">
        <f>IF(COUNTIF(Setup_Hierarchy!$J$24:$IV$24,"="&amp;$K141)&lt;&gt;0,$L141,0)</f>
        <v>0</v>
      </c>
      <c r="AG141" s="61">
        <f>IF(COUNTIF(Setup_Hierarchy!$J$25:$IV$25,"="&amp;$K141)&lt;&gt;0,$L141,0)</f>
        <v>0</v>
      </c>
      <c r="AH141" s="61">
        <f>IF(COUNTIF(Setup_Hierarchy!$J$26:$IV$26,"="&amp;$K141)&lt;&gt;0,$L141,0)</f>
        <v>0</v>
      </c>
      <c r="AI141" s="61">
        <f>IF(COUNTIF(Setup_Hierarchy!$J$27:$IV$27,"="&amp;$K141)&lt;&gt;0,$L141,0)</f>
        <v>0</v>
      </c>
      <c r="AJ141" s="61">
        <f>IF(COUNTIF(Setup_Hierarchy!$J$28:$IV$28,"="&amp;$K141)&lt;&gt;0,$L141,0)</f>
        <v>0</v>
      </c>
      <c r="AK141" s="61">
        <f>IF(COUNTIF(Setup_Hierarchy!$J$29:$IV$29,"="&amp;$K141)&lt;&gt;0,$L141,0)</f>
        <v>0</v>
      </c>
      <c r="AL141" s="61">
        <f>IF(COUNTIF(Setup_Hierarchy!$J$30:$IV$30,"="&amp;$K141)&lt;&gt;0,$L141,0)</f>
        <v>0</v>
      </c>
      <c r="AM141" s="61">
        <f>IF(COUNTIF(Setup_Hierarchy!$J$31:$IV$31,"="&amp;$K141)&lt;&gt;0,$L141,0)</f>
        <v>0</v>
      </c>
      <c r="AN141" s="61">
        <f>IF(COUNTIF(Setup_Hierarchy!$J$32:$IV$32,"="&amp;$K141)&lt;&gt;0,$L141,0)</f>
        <v>0</v>
      </c>
      <c r="AO141" s="61">
        <f>IF(COUNTIF(Setup_Hierarchy!$J$33:$IV$33,"="&amp;$K141)&lt;&gt;0,$L141,0)</f>
        <v>0</v>
      </c>
      <c r="AP141" s="61">
        <f>IF(COUNTIF(Setup_Hierarchy!$J$34:$IV$34,"="&amp;$K141)&lt;&gt;0,$L141,0)</f>
        <v>0</v>
      </c>
      <c r="AQ141" s="61">
        <f>IF(COUNTIF(Setup_Hierarchy!$J$35:$IV$35,"="&amp;$K141)&lt;&gt;0,$L141,0)</f>
        <v>0</v>
      </c>
      <c r="AR141" s="61">
        <f>IF(COUNTIF(Setup_Hierarchy!$J$36:$IV$36,"="&amp;$K141)&lt;&gt;0,$L141,0)</f>
        <v>0</v>
      </c>
      <c r="AS141" s="61">
        <f>IF(COUNTIF(Setup_Hierarchy!$J$37:$IV$37,"="&amp;$K141)&lt;&gt;0,$L141,0)</f>
        <v>0</v>
      </c>
      <c r="AT141" s="61">
        <f>IF(COUNTIF(Setup_Hierarchy!$J$38:$IV$38,"="&amp;$K141)&lt;&gt;0,$L141,0)</f>
        <v>0</v>
      </c>
      <c r="AU141" s="61">
        <f>IF(COUNTIF(Setup_Hierarchy!$J$39:$IV$39,"="&amp;$K141)&lt;&gt;0,$L141,0)</f>
        <v>0</v>
      </c>
      <c r="AV141" s="61">
        <f>IF(COUNTIF(Setup_Hierarchy!$J$40:$IV$40,"="&amp;$K141)&lt;&gt;0,$L141,0)</f>
        <v>0</v>
      </c>
      <c r="AW141" s="61">
        <f>IF(COUNTIF(Setup_Hierarchy!$J$41:$IV$41,"="&amp;$K141)&lt;&gt;0,$L141,0)</f>
        <v>0</v>
      </c>
      <c r="AX141" s="61">
        <f>IF(COUNTIF(Setup_Hierarchy!$J$42:$IV$42,"="&amp;$K141)&lt;&gt;0,$L141,0)</f>
        <v>0</v>
      </c>
      <c r="AY141" s="61">
        <f>IF(COUNTIF(Setup_Hierarchy!$J$43:$IV$43,"="&amp;$K141)&lt;&gt;0,$L141,0)</f>
        <v>0</v>
      </c>
      <c r="AZ141" s="61">
        <f>IF(COUNTIF(Setup_Hierarchy!$J$44:$IV$44,"="&amp;$K141)&lt;&gt;0,$L141,0)</f>
        <v>0</v>
      </c>
      <c r="BA141" s="61">
        <f>IF(COUNTIF(Setup_Hierarchy!$J$45:$IV$45,"="&amp;$K141)&lt;&gt;0,$L141,0)</f>
        <v>0</v>
      </c>
      <c r="BB141" s="61">
        <f>IF(COUNTIF(Setup_Hierarchy!$J$46:$IV$46,"="&amp;$K141)&lt;&gt;0,$L141,0)</f>
        <v>0</v>
      </c>
      <c r="BC141" s="61">
        <f>IF(COUNTIF(Setup_Hierarchy!$J$47:$IV$47,"="&amp;$K141)&lt;&gt;0,$L141,0)</f>
        <v>0</v>
      </c>
      <c r="BD141" s="61">
        <f>IF(COUNTIF(Setup_Hierarchy!$J$48:$IV$48,"="&amp;$K141)&lt;&gt;0,$L141,0)</f>
        <v>0</v>
      </c>
      <c r="BE141" s="61">
        <f>IF(COUNTIF(Setup_Hierarchy!$J$49:$IV$49,"="&amp;$K141)&lt;&gt;0,$L141,0)</f>
        <v>0</v>
      </c>
      <c r="BF141" s="61">
        <f>IF(COUNTIF(Setup_Hierarchy!$J$50:$IV$50,"="&amp;$K141)&lt;&gt;0,$L141,0)</f>
        <v>0</v>
      </c>
      <c r="BG141" s="61">
        <f>IF(COUNTIF(Setup_Hierarchy!$J$51:$IV$51,"="&amp;$K141)&lt;&gt;0,$L141,0)</f>
        <v>0</v>
      </c>
      <c r="BH141" s="61">
        <f>IF(COUNTIF(Setup_Hierarchy!$J$52:$IV$52,"="&amp;$K141)&lt;&gt;0,$L141,0)</f>
        <v>0</v>
      </c>
      <c r="BI141" s="61">
        <f>IF(COUNTIF(Setup_Hierarchy!$J$53:$IV$53,"="&amp;$K141)&lt;&gt;0,$L141,0)</f>
        <v>0</v>
      </c>
      <c r="BJ141" s="61">
        <f>IF(COUNTIF(Setup_Hierarchy!$J$54:$IV$54,"="&amp;$K141)&lt;&gt;0,$L141,0)</f>
        <v>0</v>
      </c>
      <c r="BK141" s="61">
        <f>IF(COUNTIF(Setup_Hierarchy!$J$55:$IV$55,"="&amp;$K141)&lt;&gt;0,$L141,0)</f>
        <v>0</v>
      </c>
      <c r="BL141" s="61">
        <f>IF(COUNTIF(Setup_Hierarchy!$J$56:$IV$56,"="&amp;$K141)&lt;&gt;0,$L141,0)</f>
        <v>0</v>
      </c>
      <c r="BM141" s="61">
        <f>IF(COUNTIF(Setup_Hierarchy!$J$57:$IV$57,"="&amp;$K141)&lt;&gt;0,$L141,0)</f>
        <v>0</v>
      </c>
      <c r="BN141" s="61">
        <f>IF(COUNTIF(Setup_Hierarchy!$J$58:$IV$58,"="&amp;$K141)&lt;&gt;0,$L141,0)</f>
        <v>0</v>
      </c>
      <c r="BO141" s="61">
        <f>IF(COUNTIF(Setup_Hierarchy!$J$59:$IV$59,"="&amp;$K141)&lt;&gt;0,$L141,0)</f>
        <v>0</v>
      </c>
      <c r="BP141" s="61">
        <f>IF(COUNTIF(Setup_Hierarchy!$J$60:$IV$60,"="&amp;$K141)&lt;&gt;0,$L141,0)</f>
        <v>0</v>
      </c>
      <c r="BQ141" s="61">
        <f>IF(COUNTIF(Setup_Hierarchy!$J$61:$IV$61,"="&amp;$K141)&lt;&gt;0,$L141,0)</f>
        <v>0</v>
      </c>
      <c r="BR141" s="61">
        <f>IF(COUNTIF(Setup_Hierarchy!$J$62:$IV$62,"="&amp;$K141)&lt;&gt;0,$L141,0)</f>
        <v>0</v>
      </c>
      <c r="BS141" s="61">
        <f>IF(COUNTIF(Setup_Hierarchy!$J$63:$IV$63,"="&amp;$K141)&lt;&gt;0,$L141,0)</f>
        <v>0</v>
      </c>
      <c r="BT141" s="61">
        <f>IF(COUNTIF(Setup_Hierarchy!$J$64:$IV$64,"="&amp;$K141)&lt;&gt;0,$L141,0)</f>
        <v>0</v>
      </c>
      <c r="BU141" s="61">
        <f>IF(COUNTIF(Setup_Hierarchy!$J$65:$IV$65,"="&amp;$K141)&lt;&gt;0,$L141,0)</f>
        <v>0</v>
      </c>
      <c r="BV141" s="61">
        <f>IF(COUNTIF(Setup_Hierarchy!$J$66:$IV$66,"="&amp;$K141)&lt;&gt;0,$L141,0)</f>
        <v>0</v>
      </c>
      <c r="BW141" s="61">
        <f>IF(COUNTIF(Setup_Hierarchy!$J$67:$IV$67,"="&amp;$K141)&lt;&gt;0,$L141,0)</f>
        <v>0</v>
      </c>
      <c r="BX141" s="61">
        <f>IF(COUNTIF(Setup_Hierarchy!$J$68:$IV$68,"="&amp;$K141)&lt;&gt;0,$L141,0)</f>
        <v>0</v>
      </c>
      <c r="BY141" s="61">
        <f>IF(COUNTIF(Setup_Hierarchy!$J$69:$IV$69,"="&amp;$K141)&lt;&gt;0,$L141,0)</f>
        <v>0</v>
      </c>
      <c r="BZ141" s="61">
        <f>IF(COUNTIF(Setup_Hierarchy!$J$70:$IV$70,"="&amp;$K141)&lt;&gt;0,$L141,0)</f>
        <v>0</v>
      </c>
      <c r="CA141" s="61">
        <f>IF(COUNTIF(Setup_Hierarchy!$J$71:$IV$71,"="&amp;$K141)&lt;&gt;0,$L141,0)</f>
        <v>0</v>
      </c>
      <c r="CB141" s="61">
        <f>IF(COUNTIF(Setup_Hierarchy!$J$72:$IV$72,"="&amp;$K141)&lt;&gt;0,$L141,0)</f>
        <v>0</v>
      </c>
      <c r="CC141" s="61">
        <f>IF(COUNTIF(Setup_Hierarchy!$J$73:$IV$73,"="&amp;$K141)&lt;&gt;0,$L141,0)</f>
        <v>0</v>
      </c>
      <c r="CD141" s="61">
        <f>IF(COUNTIF(Setup_Hierarchy!$J$74:$IV$74,"="&amp;$K141)&lt;&gt;0,$L141,0)</f>
        <v>0</v>
      </c>
      <c r="CE141" s="61">
        <f>IF(COUNTIF(Setup_Hierarchy!$J$75:$IV$75,"="&amp;$K141)&lt;&gt;0,$L141,0)</f>
        <v>0</v>
      </c>
      <c r="CF141" s="61">
        <f>IF(COUNTIF(Setup_Hierarchy!$J$76:$IV$76,"="&amp;$K141)&lt;&gt;0,$L141,0)</f>
        <v>0</v>
      </c>
      <c r="CG141" s="61">
        <f>IF(COUNTIF(Setup_Hierarchy!$J$77:$IV$77,"="&amp;$K141)&lt;&gt;0,$L141,0)</f>
        <v>0</v>
      </c>
      <c r="CH141" s="61">
        <f>IF(COUNTIF(Setup_Hierarchy!$J$78:$IV$78,"="&amp;$K141)&lt;&gt;0,$L141,0)</f>
        <v>0</v>
      </c>
      <c r="CI141" s="61">
        <f>IF(COUNTIF(Setup_Hierarchy!$J$79:$IV$79,"="&amp;$K141)&lt;&gt;0,$L141,0)</f>
        <v>0</v>
      </c>
      <c r="CJ141" s="61">
        <f>IF(COUNTIF(Setup_Hierarchy!$J$80:$IV$80,"="&amp;$K141)&lt;&gt;0,$L141,0)</f>
        <v>0</v>
      </c>
      <c r="CK141" s="61">
        <f>IF(COUNTIF(Setup_Hierarchy!$J$81:$IV$81,"="&amp;$K141)&lt;&gt;0,$L141,0)</f>
        <v>0</v>
      </c>
      <c r="CL141" s="61">
        <f>IF(COUNTIF(Setup_Hierarchy!$J$82:$IV$82,"="&amp;$K141)&lt;&gt;0,$L141,0)</f>
        <v>0</v>
      </c>
      <c r="CM141" s="61">
        <f>IF(COUNTIF(Setup_Hierarchy!$J$83:$IV$83,"="&amp;$K141)&lt;&gt;0,$L141,0)</f>
        <v>0</v>
      </c>
      <c r="CN141" s="61">
        <f>IF(COUNTIF(Setup_Hierarchy!$J$84:$IV$84,"="&amp;$K141)&lt;&gt;0,$L141,0)</f>
        <v>0</v>
      </c>
      <c r="CO141" s="61">
        <f>IF(COUNTIF(Setup_Hierarchy!$J$85:$IV$85,"="&amp;$K141)&lt;&gt;0,$L141,0)</f>
        <v>0</v>
      </c>
      <c r="CP141" s="61">
        <f>IF(COUNTIF(Setup_Hierarchy!$J$86:$IV$86,"="&amp;$K141)&lt;&gt;0,$L141,0)</f>
        <v>0</v>
      </c>
      <c r="CQ141" s="61">
        <f>IF(COUNTIF(Setup_Hierarchy!$J$87:$IV$87,"="&amp;$K141)&lt;&gt;0,$L141,0)</f>
        <v>0</v>
      </c>
      <c r="CR141" s="61">
        <f>IF(COUNTIF(Setup_Hierarchy!$J$88:$IV$88,"="&amp;$K141)&lt;&gt;0,$L141,0)</f>
        <v>0</v>
      </c>
      <c r="CS141" s="61">
        <f>IF(COUNTIF(Setup_Hierarchy!$J$89:$IV$89,"="&amp;$K141)&lt;&gt;0,$L141,0)</f>
        <v>0</v>
      </c>
      <c r="CT141" s="61">
        <f>IF(COUNTIF(Setup_Hierarchy!$J$90:$IV$90,"="&amp;$K141)&lt;&gt;0,$L141,0)</f>
        <v>0</v>
      </c>
      <c r="CU141" s="61">
        <f>IF(COUNTIF(Setup_Hierarchy!$J$91:$IV$91,"="&amp;$K141)&lt;&gt;0,$L141,0)</f>
        <v>0</v>
      </c>
      <c r="CV141" s="61">
        <f>IF(COUNTIF(Setup_Hierarchy!$J$92:$IV$92,"="&amp;$K141)&lt;&gt;0,$L141,0)</f>
        <v>0</v>
      </c>
      <c r="CW141" s="61">
        <f>IF(COUNTIF(Setup_Hierarchy!$J$93:$IV$93,"="&amp;$K141)&lt;&gt;0,$L141,0)</f>
        <v>0</v>
      </c>
      <c r="CX141" s="61">
        <f>IF(COUNTIF(Setup_Hierarchy!$J$94:$IV$94,"="&amp;$K141)&lt;&gt;0,$L141,0)</f>
        <v>0</v>
      </c>
      <c r="CY141" s="61">
        <f>IF(COUNTIF(Setup_Hierarchy!$J$95:$IV$95,"="&amp;$K141)&lt;&gt;0,$L141,0)</f>
        <v>0</v>
      </c>
      <c r="CZ141" s="61">
        <f>IF(COUNTIF(Setup_Hierarchy!$J$96:$IV$96,"="&amp;$K141)&lt;&gt;0,$L141,0)</f>
        <v>0</v>
      </c>
      <c r="DA141" s="61">
        <f>IF(COUNTIF(Setup_Hierarchy!$J$97:$IV$97,"="&amp;$K141)&lt;&gt;0,$L141,0)</f>
        <v>0</v>
      </c>
      <c r="DB141" s="61">
        <f>IF(COUNTIF(Setup_Hierarchy!$J$98:$IV$98,"="&amp;$K141)&lt;&gt;0,$L141,0)</f>
        <v>0</v>
      </c>
      <c r="DC141" s="61">
        <f>IF(COUNTIF(Setup_Hierarchy!$J$99:$IV$99,"="&amp;$K141)&lt;&gt;0,$L141,0)</f>
        <v>0</v>
      </c>
      <c r="DD141" s="61">
        <f>IF(COUNTIF(Setup_Hierarchy!$J$100:$IV$100,"="&amp;$K141)&lt;&gt;0,$L141,0)</f>
        <v>0</v>
      </c>
      <c r="DE141" s="61">
        <f>IF(COUNTIF(Setup_Hierarchy!$J$101:$IV$101,"="&amp;$K141)&lt;&gt;0,$L141,0)</f>
        <v>0</v>
      </c>
      <c r="DF141" s="61">
        <f>IF(COUNTIF(Setup_Hierarchy!$J$102:$IV$102,"="&amp;$K141)&lt;&gt;0,$L141,0)</f>
        <v>0</v>
      </c>
      <c r="DG141" s="61">
        <f>IF(COUNTIF(Setup_Hierarchy!$J$103:$IV$103,"="&amp;$K141)&lt;&gt;0,$L141,0)</f>
        <v>0</v>
      </c>
      <c r="DH141" s="61">
        <f>IF(COUNTIF(Setup_Hierarchy!$J$104:$IV$104,"="&amp;$K141)&lt;&gt;0,$L141,0)</f>
        <v>0</v>
      </c>
      <c r="DI141" s="61">
        <f>IF(COUNTIF(Setup_Hierarchy!$J$105:$IV$105,"="&amp;$K141)&lt;&gt;0,$L141,0)</f>
        <v>0</v>
      </c>
      <c r="DJ141" s="61">
        <f>IF(COUNTIF(Setup_Hierarchy!$J$106:$IV$106,"="&amp;$K141)&lt;&gt;0,$L141,0)</f>
        <v>0</v>
      </c>
      <c r="DK141" s="61">
        <f>IF(COUNTIF(Setup_Hierarchy!$J$107:$IV$107,"="&amp;$K141)&lt;&gt;0,$L141,0)</f>
        <v>0</v>
      </c>
      <c r="DL141" s="61">
        <f>IF(COUNTIF(Setup_Hierarchy!$J$108:$IV$108,"="&amp;$K141)&lt;&gt;0,$L141,0)</f>
        <v>0</v>
      </c>
      <c r="DM141" s="61">
        <f>IF(COUNTIF(Setup_Hierarchy!$J$109:$IV$109,"="&amp;$K141)&lt;&gt;0,$L141,0)</f>
        <v>0</v>
      </c>
      <c r="DN141" s="61">
        <f>IF(COUNTIF(Setup_Hierarchy!$J$110:$IV$110,"="&amp;$K141)&lt;&gt;0,$L141,0)</f>
        <v>0</v>
      </c>
      <c r="DO141" s="61">
        <f>IF(COUNTIF(Setup_Hierarchy!$J$111:$IV$111,"="&amp;$K141)&lt;&gt;0,$L141,0)</f>
        <v>0</v>
      </c>
      <c r="DP141" s="61">
        <f>IF(COUNTIF(Setup_Hierarchy!$J$112:$IV$112,"="&amp;$K141)&lt;&gt;0,$L141,0)</f>
        <v>0</v>
      </c>
      <c r="DQ141" s="61">
        <f>IF(COUNTIF(Setup_Hierarchy!$J$113:$IV$113,"="&amp;$K141)&lt;&gt;0,$L141,0)</f>
        <v>0</v>
      </c>
      <c r="DR141" s="61">
        <f>IF(COUNTIF(Setup_Hierarchy!$J$114:$IV$114,"="&amp;$K141)&lt;&gt;0,$L141,0)</f>
        <v>0</v>
      </c>
      <c r="DS141" s="61">
        <f>IF(COUNTIF(Setup_Hierarchy!$J$115:$IV$115,"="&amp;$K141)&lt;&gt;0,$L141,0)</f>
        <v>0</v>
      </c>
      <c r="DT141" s="61">
        <f>IF(COUNTIF(Setup_Hierarchy!$J$116:$IV$116,"="&amp;$K141)&lt;&gt;0,$L141,0)</f>
        <v>0</v>
      </c>
    </row>
    <row r="142" spans="2:124" x14ac:dyDescent="0.2">
      <c r="B142" t="s">
        <v>43</v>
      </c>
      <c r="C142">
        <v>77</v>
      </c>
      <c r="D142" t="s">
        <v>16</v>
      </c>
      <c r="E142" t="s">
        <v>369</v>
      </c>
      <c r="F142" t="s">
        <v>532</v>
      </c>
      <c r="G142" t="s">
        <v>25</v>
      </c>
      <c r="H142" t="s">
        <v>11</v>
      </c>
      <c r="I142">
        <v>0.48457499999999998</v>
      </c>
      <c r="J142">
        <v>0.68354499999999996</v>
      </c>
      <c r="K142">
        <v>699</v>
      </c>
      <c r="L142">
        <v>-7254.69</v>
      </c>
      <c r="M142" s="61">
        <f>IF(COUNTIF(Setup_Hierarchy!$J$5:$IV$5,"="&amp;$K142)&lt;&gt;0,$L142,0)</f>
        <v>-7254.69</v>
      </c>
      <c r="N142" s="61">
        <f>IF(COUNTIF(Setup_Hierarchy!$J$6:$IV$6,"="&amp;$K142)&lt;&gt;0,$L142,0)</f>
        <v>-7254.69</v>
      </c>
      <c r="O142" s="61">
        <f>IF(COUNTIF(Setup_Hierarchy!$J$7:$IV$7,"="&amp;$K142)&lt;&gt;0,$L142,0)</f>
        <v>-7254.69</v>
      </c>
      <c r="P142" s="61">
        <f>IF(COUNTIF(Setup_Hierarchy!$J$8:$IV$8,"="&amp;$K142)&lt;&gt;0,$L142,0)</f>
        <v>-7254.69</v>
      </c>
      <c r="Q142" s="61">
        <f>IF(COUNTIF(Setup_Hierarchy!$J$9:$IV$9,"="&amp;$K142)&lt;&gt;0,$L142,0)</f>
        <v>-7254.69</v>
      </c>
      <c r="R142" s="61">
        <f>IF(COUNTIF(Setup_Hierarchy!$J$10:$IV$10,"="&amp;$K142)&lt;&gt;0,$L142,0)</f>
        <v>0</v>
      </c>
      <c r="S142" s="61">
        <f>IF(COUNTIF(Setup_Hierarchy!$J$11:$IV$11,"="&amp;$K142)&lt;&gt;0,$L142,0)</f>
        <v>0</v>
      </c>
      <c r="T142" s="61">
        <f>IF(COUNTIF(Setup_Hierarchy!$J$12:$IV$12,"="&amp;$K142)&lt;&gt;0,$L142,0)</f>
        <v>0</v>
      </c>
      <c r="U142" s="61">
        <f>IF(COUNTIF(Setup_Hierarchy!$J$13:$IV$13,"="&amp;$K142)&lt;&gt;0,$L142,0)</f>
        <v>0</v>
      </c>
      <c r="V142" s="61">
        <f>IF(COUNTIF(Setup_Hierarchy!$J$14:$IV$14,"="&amp;$K142)&lt;&gt;0,$L142,0)</f>
        <v>0</v>
      </c>
      <c r="W142" s="61">
        <f>IF(COUNTIF(Setup_Hierarchy!$J$15:$IV$15,"="&amp;$K142)&lt;&gt;0,$L142,0)</f>
        <v>0</v>
      </c>
      <c r="X142" s="61">
        <f>IF(COUNTIF(Setup_Hierarchy!$J$16:$IV$16,"="&amp;$K142)&lt;&gt;0,$L142,0)</f>
        <v>0</v>
      </c>
      <c r="Y142" s="61">
        <f>IF(COUNTIF(Setup_Hierarchy!$J$17:$IV$17,"="&amp;$K142)&lt;&gt;0,$L142,0)</f>
        <v>0</v>
      </c>
      <c r="Z142" s="61">
        <f>IF(COUNTIF(Setup_Hierarchy!$J$18:$IV$18,"="&amp;$K142)&lt;&gt;0,$L142,0)</f>
        <v>-7254.69</v>
      </c>
      <c r="AA142" s="61">
        <f>IF(COUNTIF(Setup_Hierarchy!$J$19:$IV$19,"="&amp;$K142)&lt;&gt;0,$L142,0)</f>
        <v>0</v>
      </c>
      <c r="AB142" s="61">
        <f>IF(COUNTIF(Setup_Hierarchy!$J$20:$IV$20,"="&amp;$K142)&lt;&gt;0,$L142,0)</f>
        <v>-7254.69</v>
      </c>
      <c r="AC142" s="61">
        <f>IF(COUNTIF(Setup_Hierarchy!$J$21:$IV$21,"="&amp;$K142)&lt;&gt;0,$L142,0)</f>
        <v>0</v>
      </c>
      <c r="AD142" s="61">
        <f>IF(COUNTIF(Setup_Hierarchy!$J$22:$IV$22,"="&amp;$K142)&lt;&gt;0,$L142,0)</f>
        <v>0</v>
      </c>
      <c r="AE142" s="61">
        <f>IF(COUNTIF(Setup_Hierarchy!$J$23:$IV$23,"="&amp;$K142)&lt;&gt;0,$L142,0)</f>
        <v>0</v>
      </c>
      <c r="AF142" s="61">
        <f>IF(COUNTIF(Setup_Hierarchy!$J$24:$IV$24,"="&amp;$K142)&lt;&gt;0,$L142,0)</f>
        <v>0</v>
      </c>
      <c r="AG142" s="61">
        <f>IF(COUNTIF(Setup_Hierarchy!$J$25:$IV$25,"="&amp;$K142)&lt;&gt;0,$L142,0)</f>
        <v>0</v>
      </c>
      <c r="AH142" s="61">
        <f>IF(COUNTIF(Setup_Hierarchy!$J$26:$IV$26,"="&amp;$K142)&lt;&gt;0,$L142,0)</f>
        <v>0</v>
      </c>
      <c r="AI142" s="61">
        <f>IF(COUNTIF(Setup_Hierarchy!$J$27:$IV$27,"="&amp;$K142)&lt;&gt;0,$L142,0)</f>
        <v>0</v>
      </c>
      <c r="AJ142" s="61">
        <f>IF(COUNTIF(Setup_Hierarchy!$J$28:$IV$28,"="&amp;$K142)&lt;&gt;0,$L142,0)</f>
        <v>0</v>
      </c>
      <c r="AK142" s="61">
        <f>IF(COUNTIF(Setup_Hierarchy!$J$29:$IV$29,"="&amp;$K142)&lt;&gt;0,$L142,0)</f>
        <v>0</v>
      </c>
      <c r="AL142" s="61">
        <f>IF(COUNTIF(Setup_Hierarchy!$J$30:$IV$30,"="&amp;$K142)&lt;&gt;0,$L142,0)</f>
        <v>0</v>
      </c>
      <c r="AM142" s="61">
        <f>IF(COUNTIF(Setup_Hierarchy!$J$31:$IV$31,"="&amp;$K142)&lt;&gt;0,$L142,0)</f>
        <v>0</v>
      </c>
      <c r="AN142" s="61">
        <f>IF(COUNTIF(Setup_Hierarchy!$J$32:$IV$32,"="&amp;$K142)&lt;&gt;0,$L142,0)</f>
        <v>0</v>
      </c>
      <c r="AO142" s="61">
        <f>IF(COUNTIF(Setup_Hierarchy!$J$33:$IV$33,"="&amp;$K142)&lt;&gt;0,$L142,0)</f>
        <v>0</v>
      </c>
      <c r="AP142" s="61">
        <f>IF(COUNTIF(Setup_Hierarchy!$J$34:$IV$34,"="&amp;$K142)&lt;&gt;0,$L142,0)</f>
        <v>0</v>
      </c>
      <c r="AQ142" s="61">
        <f>IF(COUNTIF(Setup_Hierarchy!$J$35:$IV$35,"="&amp;$K142)&lt;&gt;0,$L142,0)</f>
        <v>0</v>
      </c>
      <c r="AR142" s="61">
        <f>IF(COUNTIF(Setup_Hierarchy!$J$36:$IV$36,"="&amp;$K142)&lt;&gt;0,$L142,0)</f>
        <v>0</v>
      </c>
      <c r="AS142" s="61">
        <f>IF(COUNTIF(Setup_Hierarchy!$J$37:$IV$37,"="&amp;$K142)&lt;&gt;0,$L142,0)</f>
        <v>0</v>
      </c>
      <c r="AT142" s="61">
        <f>IF(COUNTIF(Setup_Hierarchy!$J$38:$IV$38,"="&amp;$K142)&lt;&gt;0,$L142,0)</f>
        <v>0</v>
      </c>
      <c r="AU142" s="61">
        <f>IF(COUNTIF(Setup_Hierarchy!$J$39:$IV$39,"="&amp;$K142)&lt;&gt;0,$L142,0)</f>
        <v>0</v>
      </c>
      <c r="AV142" s="61">
        <f>IF(COUNTIF(Setup_Hierarchy!$J$40:$IV$40,"="&amp;$K142)&lt;&gt;0,$L142,0)</f>
        <v>0</v>
      </c>
      <c r="AW142" s="61">
        <f>IF(COUNTIF(Setup_Hierarchy!$J$41:$IV$41,"="&amp;$K142)&lt;&gt;0,$L142,0)</f>
        <v>0</v>
      </c>
      <c r="AX142" s="61">
        <f>IF(COUNTIF(Setup_Hierarchy!$J$42:$IV$42,"="&amp;$K142)&lt;&gt;0,$L142,0)</f>
        <v>0</v>
      </c>
      <c r="AY142" s="61">
        <f>IF(COUNTIF(Setup_Hierarchy!$J$43:$IV$43,"="&amp;$K142)&lt;&gt;0,$L142,0)</f>
        <v>0</v>
      </c>
      <c r="AZ142" s="61">
        <f>IF(COUNTIF(Setup_Hierarchy!$J$44:$IV$44,"="&amp;$K142)&lt;&gt;0,$L142,0)</f>
        <v>0</v>
      </c>
      <c r="BA142" s="61">
        <f>IF(COUNTIF(Setup_Hierarchy!$J$45:$IV$45,"="&amp;$K142)&lt;&gt;0,$L142,0)</f>
        <v>0</v>
      </c>
      <c r="BB142" s="61">
        <f>IF(COUNTIF(Setup_Hierarchy!$J$46:$IV$46,"="&amp;$K142)&lt;&gt;0,$L142,0)</f>
        <v>0</v>
      </c>
      <c r="BC142" s="61">
        <f>IF(COUNTIF(Setup_Hierarchy!$J$47:$IV$47,"="&amp;$K142)&lt;&gt;0,$L142,0)</f>
        <v>0</v>
      </c>
      <c r="BD142" s="61">
        <f>IF(COUNTIF(Setup_Hierarchy!$J$48:$IV$48,"="&amp;$K142)&lt;&gt;0,$L142,0)</f>
        <v>0</v>
      </c>
      <c r="BE142" s="61">
        <f>IF(COUNTIF(Setup_Hierarchy!$J$49:$IV$49,"="&amp;$K142)&lt;&gt;0,$L142,0)</f>
        <v>0</v>
      </c>
      <c r="BF142" s="61">
        <f>IF(COUNTIF(Setup_Hierarchy!$J$50:$IV$50,"="&amp;$K142)&lt;&gt;0,$L142,0)</f>
        <v>0</v>
      </c>
      <c r="BG142" s="61">
        <f>IF(COUNTIF(Setup_Hierarchy!$J$51:$IV$51,"="&amp;$K142)&lt;&gt;0,$L142,0)</f>
        <v>0</v>
      </c>
      <c r="BH142" s="61">
        <f>IF(COUNTIF(Setup_Hierarchy!$J$52:$IV$52,"="&amp;$K142)&lt;&gt;0,$L142,0)</f>
        <v>0</v>
      </c>
      <c r="BI142" s="61">
        <f>IF(COUNTIF(Setup_Hierarchy!$J$53:$IV$53,"="&amp;$K142)&lt;&gt;0,$L142,0)</f>
        <v>0</v>
      </c>
      <c r="BJ142" s="61">
        <f>IF(COUNTIF(Setup_Hierarchy!$J$54:$IV$54,"="&amp;$K142)&lt;&gt;0,$L142,0)</f>
        <v>0</v>
      </c>
      <c r="BK142" s="61">
        <f>IF(COUNTIF(Setup_Hierarchy!$J$55:$IV$55,"="&amp;$K142)&lt;&gt;0,$L142,0)</f>
        <v>0</v>
      </c>
      <c r="BL142" s="61">
        <f>IF(COUNTIF(Setup_Hierarchy!$J$56:$IV$56,"="&amp;$K142)&lt;&gt;0,$L142,0)</f>
        <v>0</v>
      </c>
      <c r="BM142" s="61">
        <f>IF(COUNTIF(Setup_Hierarchy!$J$57:$IV$57,"="&amp;$K142)&lt;&gt;0,$L142,0)</f>
        <v>0</v>
      </c>
      <c r="BN142" s="61">
        <f>IF(COUNTIF(Setup_Hierarchy!$J$58:$IV$58,"="&amp;$K142)&lt;&gt;0,$L142,0)</f>
        <v>0</v>
      </c>
      <c r="BO142" s="61">
        <f>IF(COUNTIF(Setup_Hierarchy!$J$59:$IV$59,"="&amp;$K142)&lt;&gt;0,$L142,0)</f>
        <v>0</v>
      </c>
      <c r="BP142" s="61">
        <f>IF(COUNTIF(Setup_Hierarchy!$J$60:$IV$60,"="&amp;$K142)&lt;&gt;0,$L142,0)</f>
        <v>0</v>
      </c>
      <c r="BQ142" s="61">
        <f>IF(COUNTIF(Setup_Hierarchy!$J$61:$IV$61,"="&amp;$K142)&lt;&gt;0,$L142,0)</f>
        <v>0</v>
      </c>
      <c r="BR142" s="61">
        <f>IF(COUNTIF(Setup_Hierarchy!$J$62:$IV$62,"="&amp;$K142)&lt;&gt;0,$L142,0)</f>
        <v>0</v>
      </c>
      <c r="BS142" s="61">
        <f>IF(COUNTIF(Setup_Hierarchy!$J$63:$IV$63,"="&amp;$K142)&lt;&gt;0,$L142,0)</f>
        <v>0</v>
      </c>
      <c r="BT142" s="61">
        <f>IF(COUNTIF(Setup_Hierarchy!$J$64:$IV$64,"="&amp;$K142)&lt;&gt;0,$L142,0)</f>
        <v>0</v>
      </c>
      <c r="BU142" s="61">
        <f>IF(COUNTIF(Setup_Hierarchy!$J$65:$IV$65,"="&amp;$K142)&lt;&gt;0,$L142,0)</f>
        <v>0</v>
      </c>
      <c r="BV142" s="61">
        <f>IF(COUNTIF(Setup_Hierarchy!$J$66:$IV$66,"="&amp;$K142)&lt;&gt;0,$L142,0)</f>
        <v>0</v>
      </c>
      <c r="BW142" s="61">
        <f>IF(COUNTIF(Setup_Hierarchy!$J$67:$IV$67,"="&amp;$K142)&lt;&gt;0,$L142,0)</f>
        <v>0</v>
      </c>
      <c r="BX142" s="61">
        <f>IF(COUNTIF(Setup_Hierarchy!$J$68:$IV$68,"="&amp;$K142)&lt;&gt;0,$L142,0)</f>
        <v>0</v>
      </c>
      <c r="BY142" s="61">
        <f>IF(COUNTIF(Setup_Hierarchy!$J$69:$IV$69,"="&amp;$K142)&lt;&gt;0,$L142,0)</f>
        <v>0</v>
      </c>
      <c r="BZ142" s="61">
        <f>IF(COUNTIF(Setup_Hierarchy!$J$70:$IV$70,"="&amp;$K142)&lt;&gt;0,$L142,0)</f>
        <v>0</v>
      </c>
      <c r="CA142" s="61">
        <f>IF(COUNTIF(Setup_Hierarchy!$J$71:$IV$71,"="&amp;$K142)&lt;&gt;0,$L142,0)</f>
        <v>0</v>
      </c>
      <c r="CB142" s="61">
        <f>IF(COUNTIF(Setup_Hierarchy!$J$72:$IV$72,"="&amp;$K142)&lt;&gt;0,$L142,0)</f>
        <v>0</v>
      </c>
      <c r="CC142" s="61">
        <f>IF(COUNTIF(Setup_Hierarchy!$J$73:$IV$73,"="&amp;$K142)&lt;&gt;0,$L142,0)</f>
        <v>0</v>
      </c>
      <c r="CD142" s="61">
        <f>IF(COUNTIF(Setup_Hierarchy!$J$74:$IV$74,"="&amp;$K142)&lt;&gt;0,$L142,0)</f>
        <v>0</v>
      </c>
      <c r="CE142" s="61">
        <f>IF(COUNTIF(Setup_Hierarchy!$J$75:$IV$75,"="&amp;$K142)&lt;&gt;0,$L142,0)</f>
        <v>0</v>
      </c>
      <c r="CF142" s="61">
        <f>IF(COUNTIF(Setup_Hierarchy!$J$76:$IV$76,"="&amp;$K142)&lt;&gt;0,$L142,0)</f>
        <v>0</v>
      </c>
      <c r="CG142" s="61">
        <f>IF(COUNTIF(Setup_Hierarchy!$J$77:$IV$77,"="&amp;$K142)&lt;&gt;0,$L142,0)</f>
        <v>0</v>
      </c>
      <c r="CH142" s="61">
        <f>IF(COUNTIF(Setup_Hierarchy!$J$78:$IV$78,"="&amp;$K142)&lt;&gt;0,$L142,0)</f>
        <v>0</v>
      </c>
      <c r="CI142" s="61">
        <f>IF(COUNTIF(Setup_Hierarchy!$J$79:$IV$79,"="&amp;$K142)&lt;&gt;0,$L142,0)</f>
        <v>0</v>
      </c>
      <c r="CJ142" s="61">
        <f>IF(COUNTIF(Setup_Hierarchy!$J$80:$IV$80,"="&amp;$K142)&lt;&gt;0,$L142,0)</f>
        <v>0</v>
      </c>
      <c r="CK142" s="61">
        <f>IF(COUNTIF(Setup_Hierarchy!$J$81:$IV$81,"="&amp;$K142)&lt;&gt;0,$L142,0)</f>
        <v>0</v>
      </c>
      <c r="CL142" s="61">
        <f>IF(COUNTIF(Setup_Hierarchy!$J$82:$IV$82,"="&amp;$K142)&lt;&gt;0,$L142,0)</f>
        <v>0</v>
      </c>
      <c r="CM142" s="61">
        <f>IF(COUNTIF(Setup_Hierarchy!$J$83:$IV$83,"="&amp;$K142)&lt;&gt;0,$L142,0)</f>
        <v>0</v>
      </c>
      <c r="CN142" s="61">
        <f>IF(COUNTIF(Setup_Hierarchy!$J$84:$IV$84,"="&amp;$K142)&lt;&gt;0,$L142,0)</f>
        <v>0</v>
      </c>
      <c r="CO142" s="61">
        <f>IF(COUNTIF(Setup_Hierarchy!$J$85:$IV$85,"="&amp;$K142)&lt;&gt;0,$L142,0)</f>
        <v>0</v>
      </c>
      <c r="CP142" s="61">
        <f>IF(COUNTIF(Setup_Hierarchy!$J$86:$IV$86,"="&amp;$K142)&lt;&gt;0,$L142,0)</f>
        <v>0</v>
      </c>
      <c r="CQ142" s="61">
        <f>IF(COUNTIF(Setup_Hierarchy!$J$87:$IV$87,"="&amp;$K142)&lt;&gt;0,$L142,0)</f>
        <v>0</v>
      </c>
      <c r="CR142" s="61">
        <f>IF(COUNTIF(Setup_Hierarchy!$J$88:$IV$88,"="&amp;$K142)&lt;&gt;0,$L142,0)</f>
        <v>0</v>
      </c>
      <c r="CS142" s="61">
        <f>IF(COUNTIF(Setup_Hierarchy!$J$89:$IV$89,"="&amp;$K142)&lt;&gt;0,$L142,0)</f>
        <v>0</v>
      </c>
      <c r="CT142" s="61">
        <f>IF(COUNTIF(Setup_Hierarchy!$J$90:$IV$90,"="&amp;$K142)&lt;&gt;0,$L142,0)</f>
        <v>0</v>
      </c>
      <c r="CU142" s="61">
        <f>IF(COUNTIF(Setup_Hierarchy!$J$91:$IV$91,"="&amp;$K142)&lt;&gt;0,$L142,0)</f>
        <v>0</v>
      </c>
      <c r="CV142" s="61">
        <f>IF(COUNTIF(Setup_Hierarchy!$J$92:$IV$92,"="&amp;$K142)&lt;&gt;0,$L142,0)</f>
        <v>0</v>
      </c>
      <c r="CW142" s="61">
        <f>IF(COUNTIF(Setup_Hierarchy!$J$93:$IV$93,"="&amp;$K142)&lt;&gt;0,$L142,0)</f>
        <v>0</v>
      </c>
      <c r="CX142" s="61">
        <f>IF(COUNTIF(Setup_Hierarchy!$J$94:$IV$94,"="&amp;$K142)&lt;&gt;0,$L142,0)</f>
        <v>0</v>
      </c>
      <c r="CY142" s="61">
        <f>IF(COUNTIF(Setup_Hierarchy!$J$95:$IV$95,"="&amp;$K142)&lt;&gt;0,$L142,0)</f>
        <v>0</v>
      </c>
      <c r="CZ142" s="61">
        <f>IF(COUNTIF(Setup_Hierarchy!$J$96:$IV$96,"="&amp;$K142)&lt;&gt;0,$L142,0)</f>
        <v>0</v>
      </c>
      <c r="DA142" s="61">
        <f>IF(COUNTIF(Setup_Hierarchy!$J$97:$IV$97,"="&amp;$K142)&lt;&gt;0,$L142,0)</f>
        <v>0</v>
      </c>
      <c r="DB142" s="61">
        <f>IF(COUNTIF(Setup_Hierarchy!$J$98:$IV$98,"="&amp;$K142)&lt;&gt;0,$L142,0)</f>
        <v>0</v>
      </c>
      <c r="DC142" s="61">
        <f>IF(COUNTIF(Setup_Hierarchy!$J$99:$IV$99,"="&amp;$K142)&lt;&gt;0,$L142,0)</f>
        <v>0</v>
      </c>
      <c r="DD142" s="61">
        <f>IF(COUNTIF(Setup_Hierarchy!$J$100:$IV$100,"="&amp;$K142)&lt;&gt;0,$L142,0)</f>
        <v>0</v>
      </c>
      <c r="DE142" s="61">
        <f>IF(COUNTIF(Setup_Hierarchy!$J$101:$IV$101,"="&amp;$K142)&lt;&gt;0,$L142,0)</f>
        <v>0</v>
      </c>
      <c r="DF142" s="61">
        <f>IF(COUNTIF(Setup_Hierarchy!$J$102:$IV$102,"="&amp;$K142)&lt;&gt;0,$L142,0)</f>
        <v>0</v>
      </c>
      <c r="DG142" s="61">
        <f>IF(COUNTIF(Setup_Hierarchy!$J$103:$IV$103,"="&amp;$K142)&lt;&gt;0,$L142,0)</f>
        <v>0</v>
      </c>
      <c r="DH142" s="61">
        <f>IF(COUNTIF(Setup_Hierarchy!$J$104:$IV$104,"="&amp;$K142)&lt;&gt;0,$L142,0)</f>
        <v>0</v>
      </c>
      <c r="DI142" s="61">
        <f>IF(COUNTIF(Setup_Hierarchy!$J$105:$IV$105,"="&amp;$K142)&lt;&gt;0,$L142,0)</f>
        <v>0</v>
      </c>
      <c r="DJ142" s="61">
        <f>IF(COUNTIF(Setup_Hierarchy!$J$106:$IV$106,"="&amp;$K142)&lt;&gt;0,$L142,0)</f>
        <v>0</v>
      </c>
      <c r="DK142" s="61">
        <f>IF(COUNTIF(Setup_Hierarchy!$J$107:$IV$107,"="&amp;$K142)&lt;&gt;0,$L142,0)</f>
        <v>0</v>
      </c>
      <c r="DL142" s="61">
        <f>IF(COUNTIF(Setup_Hierarchy!$J$108:$IV$108,"="&amp;$K142)&lt;&gt;0,$L142,0)</f>
        <v>0</v>
      </c>
      <c r="DM142" s="61">
        <f>IF(COUNTIF(Setup_Hierarchy!$J$109:$IV$109,"="&amp;$K142)&lt;&gt;0,$L142,0)</f>
        <v>0</v>
      </c>
      <c r="DN142" s="61">
        <f>IF(COUNTIF(Setup_Hierarchy!$J$110:$IV$110,"="&amp;$K142)&lt;&gt;0,$L142,0)</f>
        <v>0</v>
      </c>
      <c r="DO142" s="61">
        <f>IF(COUNTIF(Setup_Hierarchy!$J$111:$IV$111,"="&amp;$K142)&lt;&gt;0,$L142,0)</f>
        <v>0</v>
      </c>
      <c r="DP142" s="61">
        <f>IF(COUNTIF(Setup_Hierarchy!$J$112:$IV$112,"="&amp;$K142)&lt;&gt;0,$L142,0)</f>
        <v>0</v>
      </c>
      <c r="DQ142" s="61">
        <f>IF(COUNTIF(Setup_Hierarchy!$J$113:$IV$113,"="&amp;$K142)&lt;&gt;0,$L142,0)</f>
        <v>0</v>
      </c>
      <c r="DR142" s="61">
        <f>IF(COUNTIF(Setup_Hierarchy!$J$114:$IV$114,"="&amp;$K142)&lt;&gt;0,$L142,0)</f>
        <v>0</v>
      </c>
      <c r="DS142" s="61">
        <f>IF(COUNTIF(Setup_Hierarchy!$J$115:$IV$115,"="&amp;$K142)&lt;&gt;0,$L142,0)</f>
        <v>0</v>
      </c>
      <c r="DT142" s="61">
        <f>IF(COUNTIF(Setup_Hierarchy!$J$116:$IV$116,"="&amp;$K142)&lt;&gt;0,$L142,0)</f>
        <v>0</v>
      </c>
    </row>
    <row r="143" spans="2:124" x14ac:dyDescent="0.2">
      <c r="B143" t="s">
        <v>43</v>
      </c>
      <c r="C143">
        <v>77</v>
      </c>
      <c r="D143" t="s">
        <v>16</v>
      </c>
      <c r="E143" t="s">
        <v>369</v>
      </c>
      <c r="F143" t="s">
        <v>532</v>
      </c>
      <c r="G143" t="s">
        <v>25</v>
      </c>
      <c r="H143" t="s">
        <v>11</v>
      </c>
      <c r="I143">
        <v>0.48457499999999998</v>
      </c>
      <c r="J143">
        <v>0.68354499999999996</v>
      </c>
      <c r="K143">
        <v>704</v>
      </c>
      <c r="L143">
        <v>-19.75</v>
      </c>
      <c r="M143" s="61">
        <f>IF(COUNTIF(Setup_Hierarchy!$J$5:$IV$5,"="&amp;$K143)&lt;&gt;0,$L143,0)</f>
        <v>-19.75</v>
      </c>
      <c r="N143" s="61">
        <f>IF(COUNTIF(Setup_Hierarchy!$J$6:$IV$6,"="&amp;$K143)&lt;&gt;0,$L143,0)</f>
        <v>-19.75</v>
      </c>
      <c r="O143" s="61">
        <f>IF(COUNTIF(Setup_Hierarchy!$J$7:$IV$7,"="&amp;$K143)&lt;&gt;0,$L143,0)</f>
        <v>-19.75</v>
      </c>
      <c r="P143" s="61">
        <f>IF(COUNTIF(Setup_Hierarchy!$J$8:$IV$8,"="&amp;$K143)&lt;&gt;0,$L143,0)</f>
        <v>-19.75</v>
      </c>
      <c r="Q143" s="61">
        <f>IF(COUNTIF(Setup_Hierarchy!$J$9:$IV$9,"="&amp;$K143)&lt;&gt;0,$L143,0)</f>
        <v>-19.75</v>
      </c>
      <c r="R143" s="61">
        <f>IF(COUNTIF(Setup_Hierarchy!$J$10:$IV$10,"="&amp;$K143)&lt;&gt;0,$L143,0)</f>
        <v>0</v>
      </c>
      <c r="S143" s="61">
        <f>IF(COUNTIF(Setup_Hierarchy!$J$11:$IV$11,"="&amp;$K143)&lt;&gt;0,$L143,0)</f>
        <v>0</v>
      </c>
      <c r="T143" s="61">
        <f>IF(COUNTIF(Setup_Hierarchy!$J$12:$IV$12,"="&amp;$K143)&lt;&gt;0,$L143,0)</f>
        <v>0</v>
      </c>
      <c r="U143" s="61">
        <f>IF(COUNTIF(Setup_Hierarchy!$J$13:$IV$13,"="&amp;$K143)&lt;&gt;0,$L143,0)</f>
        <v>0</v>
      </c>
      <c r="V143" s="61">
        <f>IF(COUNTIF(Setup_Hierarchy!$J$14:$IV$14,"="&amp;$K143)&lt;&gt;0,$L143,0)</f>
        <v>0</v>
      </c>
      <c r="W143" s="61">
        <f>IF(COUNTIF(Setup_Hierarchy!$J$15:$IV$15,"="&amp;$K143)&lt;&gt;0,$L143,0)</f>
        <v>0</v>
      </c>
      <c r="X143" s="61">
        <f>IF(COUNTIF(Setup_Hierarchy!$J$16:$IV$16,"="&amp;$K143)&lt;&gt;0,$L143,0)</f>
        <v>0</v>
      </c>
      <c r="Y143" s="61">
        <f>IF(COUNTIF(Setup_Hierarchy!$J$17:$IV$17,"="&amp;$K143)&lt;&gt;0,$L143,0)</f>
        <v>0</v>
      </c>
      <c r="Z143" s="61">
        <f>IF(COUNTIF(Setup_Hierarchy!$J$18:$IV$18,"="&amp;$K143)&lt;&gt;0,$L143,0)</f>
        <v>0</v>
      </c>
      <c r="AA143" s="61">
        <f>IF(COUNTIF(Setup_Hierarchy!$J$19:$IV$19,"="&amp;$K143)&lt;&gt;0,$L143,0)</f>
        <v>0</v>
      </c>
      <c r="AB143" s="61">
        <f>IF(COUNTIF(Setup_Hierarchy!$J$20:$IV$20,"="&amp;$K143)&lt;&gt;0,$L143,0)</f>
        <v>0</v>
      </c>
      <c r="AC143" s="61">
        <f>IF(COUNTIF(Setup_Hierarchy!$J$21:$IV$21,"="&amp;$K143)&lt;&gt;0,$L143,0)</f>
        <v>-19.75</v>
      </c>
      <c r="AD143" s="61">
        <f>IF(COUNTIF(Setup_Hierarchy!$J$22:$IV$22,"="&amp;$K143)&lt;&gt;0,$L143,0)</f>
        <v>0</v>
      </c>
      <c r="AE143" s="61">
        <f>IF(COUNTIF(Setup_Hierarchy!$J$23:$IV$23,"="&amp;$K143)&lt;&gt;0,$L143,0)</f>
        <v>-19.75</v>
      </c>
      <c r="AF143" s="61">
        <f>IF(COUNTIF(Setup_Hierarchy!$J$24:$IV$24,"="&amp;$K143)&lt;&gt;0,$L143,0)</f>
        <v>0</v>
      </c>
      <c r="AG143" s="61">
        <f>IF(COUNTIF(Setup_Hierarchy!$J$25:$IV$25,"="&amp;$K143)&lt;&gt;0,$L143,0)</f>
        <v>0</v>
      </c>
      <c r="AH143" s="61">
        <f>IF(COUNTIF(Setup_Hierarchy!$J$26:$IV$26,"="&amp;$K143)&lt;&gt;0,$L143,0)</f>
        <v>0</v>
      </c>
      <c r="AI143" s="61">
        <f>IF(COUNTIF(Setup_Hierarchy!$J$27:$IV$27,"="&amp;$K143)&lt;&gt;0,$L143,0)</f>
        <v>0</v>
      </c>
      <c r="AJ143" s="61">
        <f>IF(COUNTIF(Setup_Hierarchy!$J$28:$IV$28,"="&amp;$K143)&lt;&gt;0,$L143,0)</f>
        <v>0</v>
      </c>
      <c r="AK143" s="61">
        <f>IF(COUNTIF(Setup_Hierarchy!$J$29:$IV$29,"="&amp;$K143)&lt;&gt;0,$L143,0)</f>
        <v>0</v>
      </c>
      <c r="AL143" s="61">
        <f>IF(COUNTIF(Setup_Hierarchy!$J$30:$IV$30,"="&amp;$K143)&lt;&gt;0,$L143,0)</f>
        <v>0</v>
      </c>
      <c r="AM143" s="61">
        <f>IF(COUNTIF(Setup_Hierarchy!$J$31:$IV$31,"="&amp;$K143)&lt;&gt;0,$L143,0)</f>
        <v>0</v>
      </c>
      <c r="AN143" s="61">
        <f>IF(COUNTIF(Setup_Hierarchy!$J$32:$IV$32,"="&amp;$K143)&lt;&gt;0,$L143,0)</f>
        <v>0</v>
      </c>
      <c r="AO143" s="61">
        <f>IF(COUNTIF(Setup_Hierarchy!$J$33:$IV$33,"="&amp;$K143)&lt;&gt;0,$L143,0)</f>
        <v>0</v>
      </c>
      <c r="AP143" s="61">
        <f>IF(COUNTIF(Setup_Hierarchy!$J$34:$IV$34,"="&amp;$K143)&lt;&gt;0,$L143,0)</f>
        <v>0</v>
      </c>
      <c r="AQ143" s="61">
        <f>IF(COUNTIF(Setup_Hierarchy!$J$35:$IV$35,"="&amp;$K143)&lt;&gt;0,$L143,0)</f>
        <v>0</v>
      </c>
      <c r="AR143" s="61">
        <f>IF(COUNTIF(Setup_Hierarchy!$J$36:$IV$36,"="&amp;$K143)&lt;&gt;0,$L143,0)</f>
        <v>0</v>
      </c>
      <c r="AS143" s="61">
        <f>IF(COUNTIF(Setup_Hierarchy!$J$37:$IV$37,"="&amp;$K143)&lt;&gt;0,$L143,0)</f>
        <v>0</v>
      </c>
      <c r="AT143" s="61">
        <f>IF(COUNTIF(Setup_Hierarchy!$J$38:$IV$38,"="&amp;$K143)&lt;&gt;0,$L143,0)</f>
        <v>0</v>
      </c>
      <c r="AU143" s="61">
        <f>IF(COUNTIF(Setup_Hierarchy!$J$39:$IV$39,"="&amp;$K143)&lt;&gt;0,$L143,0)</f>
        <v>0</v>
      </c>
      <c r="AV143" s="61">
        <f>IF(COUNTIF(Setup_Hierarchy!$J$40:$IV$40,"="&amp;$K143)&lt;&gt;0,$L143,0)</f>
        <v>0</v>
      </c>
      <c r="AW143" s="61">
        <f>IF(COUNTIF(Setup_Hierarchy!$J$41:$IV$41,"="&amp;$K143)&lt;&gt;0,$L143,0)</f>
        <v>0</v>
      </c>
      <c r="AX143" s="61">
        <f>IF(COUNTIF(Setup_Hierarchy!$J$42:$IV$42,"="&amp;$K143)&lt;&gt;0,$L143,0)</f>
        <v>0</v>
      </c>
      <c r="AY143" s="61">
        <f>IF(COUNTIF(Setup_Hierarchy!$J$43:$IV$43,"="&amp;$K143)&lt;&gt;0,$L143,0)</f>
        <v>0</v>
      </c>
      <c r="AZ143" s="61">
        <f>IF(COUNTIF(Setup_Hierarchy!$J$44:$IV$44,"="&amp;$K143)&lt;&gt;0,$L143,0)</f>
        <v>0</v>
      </c>
      <c r="BA143" s="61">
        <f>IF(COUNTIF(Setup_Hierarchy!$J$45:$IV$45,"="&amp;$K143)&lt;&gt;0,$L143,0)</f>
        <v>0</v>
      </c>
      <c r="BB143" s="61">
        <f>IF(COUNTIF(Setup_Hierarchy!$J$46:$IV$46,"="&amp;$K143)&lt;&gt;0,$L143,0)</f>
        <v>0</v>
      </c>
      <c r="BC143" s="61">
        <f>IF(COUNTIF(Setup_Hierarchy!$J$47:$IV$47,"="&amp;$K143)&lt;&gt;0,$L143,0)</f>
        <v>0</v>
      </c>
      <c r="BD143" s="61">
        <f>IF(COUNTIF(Setup_Hierarchy!$J$48:$IV$48,"="&amp;$K143)&lt;&gt;0,$L143,0)</f>
        <v>0</v>
      </c>
      <c r="BE143" s="61">
        <f>IF(COUNTIF(Setup_Hierarchy!$J$49:$IV$49,"="&amp;$K143)&lt;&gt;0,$L143,0)</f>
        <v>0</v>
      </c>
      <c r="BF143" s="61">
        <f>IF(COUNTIF(Setup_Hierarchy!$J$50:$IV$50,"="&amp;$K143)&lt;&gt;0,$L143,0)</f>
        <v>0</v>
      </c>
      <c r="BG143" s="61">
        <f>IF(COUNTIF(Setup_Hierarchy!$J$51:$IV$51,"="&amp;$K143)&lt;&gt;0,$L143,0)</f>
        <v>0</v>
      </c>
      <c r="BH143" s="61">
        <f>IF(COUNTIF(Setup_Hierarchy!$J$52:$IV$52,"="&amp;$K143)&lt;&gt;0,$L143,0)</f>
        <v>0</v>
      </c>
      <c r="BI143" s="61">
        <f>IF(COUNTIF(Setup_Hierarchy!$J$53:$IV$53,"="&amp;$K143)&lt;&gt;0,$L143,0)</f>
        <v>0</v>
      </c>
      <c r="BJ143" s="61">
        <f>IF(COUNTIF(Setup_Hierarchy!$J$54:$IV$54,"="&amp;$K143)&lt;&gt;0,$L143,0)</f>
        <v>0</v>
      </c>
      <c r="BK143" s="61">
        <f>IF(COUNTIF(Setup_Hierarchy!$J$55:$IV$55,"="&amp;$K143)&lt;&gt;0,$L143,0)</f>
        <v>0</v>
      </c>
      <c r="BL143" s="61">
        <f>IF(COUNTIF(Setup_Hierarchy!$J$56:$IV$56,"="&amp;$K143)&lt;&gt;0,$L143,0)</f>
        <v>0</v>
      </c>
      <c r="BM143" s="61">
        <f>IF(COUNTIF(Setup_Hierarchy!$J$57:$IV$57,"="&amp;$K143)&lt;&gt;0,$L143,0)</f>
        <v>0</v>
      </c>
      <c r="BN143" s="61">
        <f>IF(COUNTIF(Setup_Hierarchy!$J$58:$IV$58,"="&amp;$K143)&lt;&gt;0,$L143,0)</f>
        <v>0</v>
      </c>
      <c r="BO143" s="61">
        <f>IF(COUNTIF(Setup_Hierarchy!$J$59:$IV$59,"="&amp;$K143)&lt;&gt;0,$L143,0)</f>
        <v>0</v>
      </c>
      <c r="BP143" s="61">
        <f>IF(COUNTIF(Setup_Hierarchy!$J$60:$IV$60,"="&amp;$K143)&lt;&gt;0,$L143,0)</f>
        <v>0</v>
      </c>
      <c r="BQ143" s="61">
        <f>IF(COUNTIF(Setup_Hierarchy!$J$61:$IV$61,"="&amp;$K143)&lt;&gt;0,$L143,0)</f>
        <v>0</v>
      </c>
      <c r="BR143" s="61">
        <f>IF(COUNTIF(Setup_Hierarchy!$J$62:$IV$62,"="&amp;$K143)&lt;&gt;0,$L143,0)</f>
        <v>0</v>
      </c>
      <c r="BS143" s="61">
        <f>IF(COUNTIF(Setup_Hierarchy!$J$63:$IV$63,"="&amp;$K143)&lt;&gt;0,$L143,0)</f>
        <v>0</v>
      </c>
      <c r="BT143" s="61">
        <f>IF(COUNTIF(Setup_Hierarchy!$J$64:$IV$64,"="&amp;$K143)&lt;&gt;0,$L143,0)</f>
        <v>0</v>
      </c>
      <c r="BU143" s="61">
        <f>IF(COUNTIF(Setup_Hierarchy!$J$65:$IV$65,"="&amp;$K143)&lt;&gt;0,$L143,0)</f>
        <v>0</v>
      </c>
      <c r="BV143" s="61">
        <f>IF(COUNTIF(Setup_Hierarchy!$J$66:$IV$66,"="&amp;$K143)&lt;&gt;0,$L143,0)</f>
        <v>0</v>
      </c>
      <c r="BW143" s="61">
        <f>IF(COUNTIF(Setup_Hierarchy!$J$67:$IV$67,"="&amp;$K143)&lt;&gt;0,$L143,0)</f>
        <v>0</v>
      </c>
      <c r="BX143" s="61">
        <f>IF(COUNTIF(Setup_Hierarchy!$J$68:$IV$68,"="&amp;$K143)&lt;&gt;0,$L143,0)</f>
        <v>0</v>
      </c>
      <c r="BY143" s="61">
        <f>IF(COUNTIF(Setup_Hierarchy!$J$69:$IV$69,"="&amp;$K143)&lt;&gt;0,$L143,0)</f>
        <v>0</v>
      </c>
      <c r="BZ143" s="61">
        <f>IF(COUNTIF(Setup_Hierarchy!$J$70:$IV$70,"="&amp;$K143)&lt;&gt;0,$L143,0)</f>
        <v>0</v>
      </c>
      <c r="CA143" s="61">
        <f>IF(COUNTIF(Setup_Hierarchy!$J$71:$IV$71,"="&amp;$K143)&lt;&gt;0,$L143,0)</f>
        <v>0</v>
      </c>
      <c r="CB143" s="61">
        <f>IF(COUNTIF(Setup_Hierarchy!$J$72:$IV$72,"="&amp;$K143)&lt;&gt;0,$L143,0)</f>
        <v>0</v>
      </c>
      <c r="CC143" s="61">
        <f>IF(COUNTIF(Setup_Hierarchy!$J$73:$IV$73,"="&amp;$K143)&lt;&gt;0,$L143,0)</f>
        <v>0</v>
      </c>
      <c r="CD143" s="61">
        <f>IF(COUNTIF(Setup_Hierarchy!$J$74:$IV$74,"="&amp;$K143)&lt;&gt;0,$L143,0)</f>
        <v>0</v>
      </c>
      <c r="CE143" s="61">
        <f>IF(COUNTIF(Setup_Hierarchy!$J$75:$IV$75,"="&amp;$K143)&lt;&gt;0,$L143,0)</f>
        <v>0</v>
      </c>
      <c r="CF143" s="61">
        <f>IF(COUNTIF(Setup_Hierarchy!$J$76:$IV$76,"="&amp;$K143)&lt;&gt;0,$L143,0)</f>
        <v>0</v>
      </c>
      <c r="CG143" s="61">
        <f>IF(COUNTIF(Setup_Hierarchy!$J$77:$IV$77,"="&amp;$K143)&lt;&gt;0,$L143,0)</f>
        <v>0</v>
      </c>
      <c r="CH143" s="61">
        <f>IF(COUNTIF(Setup_Hierarchy!$J$78:$IV$78,"="&amp;$K143)&lt;&gt;0,$L143,0)</f>
        <v>0</v>
      </c>
      <c r="CI143" s="61">
        <f>IF(COUNTIF(Setup_Hierarchy!$J$79:$IV$79,"="&amp;$K143)&lt;&gt;0,$L143,0)</f>
        <v>0</v>
      </c>
      <c r="CJ143" s="61">
        <f>IF(COUNTIF(Setup_Hierarchy!$J$80:$IV$80,"="&amp;$K143)&lt;&gt;0,$L143,0)</f>
        <v>0</v>
      </c>
      <c r="CK143" s="61">
        <f>IF(COUNTIF(Setup_Hierarchy!$J$81:$IV$81,"="&amp;$K143)&lt;&gt;0,$L143,0)</f>
        <v>0</v>
      </c>
      <c r="CL143" s="61">
        <f>IF(COUNTIF(Setup_Hierarchy!$J$82:$IV$82,"="&amp;$K143)&lt;&gt;0,$L143,0)</f>
        <v>0</v>
      </c>
      <c r="CM143" s="61">
        <f>IF(COUNTIF(Setup_Hierarchy!$J$83:$IV$83,"="&amp;$K143)&lt;&gt;0,$L143,0)</f>
        <v>0</v>
      </c>
      <c r="CN143" s="61">
        <f>IF(COUNTIF(Setup_Hierarchy!$J$84:$IV$84,"="&amp;$K143)&lt;&gt;0,$L143,0)</f>
        <v>0</v>
      </c>
      <c r="CO143" s="61">
        <f>IF(COUNTIF(Setup_Hierarchy!$J$85:$IV$85,"="&amp;$K143)&lt;&gt;0,$L143,0)</f>
        <v>0</v>
      </c>
      <c r="CP143" s="61">
        <f>IF(COUNTIF(Setup_Hierarchy!$J$86:$IV$86,"="&amp;$K143)&lt;&gt;0,$L143,0)</f>
        <v>0</v>
      </c>
      <c r="CQ143" s="61">
        <f>IF(COUNTIF(Setup_Hierarchy!$J$87:$IV$87,"="&amp;$K143)&lt;&gt;0,$L143,0)</f>
        <v>0</v>
      </c>
      <c r="CR143" s="61">
        <f>IF(COUNTIF(Setup_Hierarchy!$J$88:$IV$88,"="&amp;$K143)&lt;&gt;0,$L143,0)</f>
        <v>0</v>
      </c>
      <c r="CS143" s="61">
        <f>IF(COUNTIF(Setup_Hierarchy!$J$89:$IV$89,"="&amp;$K143)&lt;&gt;0,$L143,0)</f>
        <v>0</v>
      </c>
      <c r="CT143" s="61">
        <f>IF(COUNTIF(Setup_Hierarchy!$J$90:$IV$90,"="&amp;$K143)&lt;&gt;0,$L143,0)</f>
        <v>0</v>
      </c>
      <c r="CU143" s="61">
        <f>IF(COUNTIF(Setup_Hierarchy!$J$91:$IV$91,"="&amp;$K143)&lt;&gt;0,$L143,0)</f>
        <v>0</v>
      </c>
      <c r="CV143" s="61">
        <f>IF(COUNTIF(Setup_Hierarchy!$J$92:$IV$92,"="&amp;$K143)&lt;&gt;0,$L143,0)</f>
        <v>0</v>
      </c>
      <c r="CW143" s="61">
        <f>IF(COUNTIF(Setup_Hierarchy!$J$93:$IV$93,"="&amp;$K143)&lt;&gt;0,$L143,0)</f>
        <v>0</v>
      </c>
      <c r="CX143" s="61">
        <f>IF(COUNTIF(Setup_Hierarchy!$J$94:$IV$94,"="&amp;$K143)&lt;&gt;0,$L143,0)</f>
        <v>0</v>
      </c>
      <c r="CY143" s="61">
        <f>IF(COUNTIF(Setup_Hierarchy!$J$95:$IV$95,"="&amp;$K143)&lt;&gt;0,$L143,0)</f>
        <v>0</v>
      </c>
      <c r="CZ143" s="61">
        <f>IF(COUNTIF(Setup_Hierarchy!$J$96:$IV$96,"="&amp;$K143)&lt;&gt;0,$L143,0)</f>
        <v>0</v>
      </c>
      <c r="DA143" s="61">
        <f>IF(COUNTIF(Setup_Hierarchy!$J$97:$IV$97,"="&amp;$K143)&lt;&gt;0,$L143,0)</f>
        <v>0</v>
      </c>
      <c r="DB143" s="61">
        <f>IF(COUNTIF(Setup_Hierarchy!$J$98:$IV$98,"="&amp;$K143)&lt;&gt;0,$L143,0)</f>
        <v>0</v>
      </c>
      <c r="DC143" s="61">
        <f>IF(COUNTIF(Setup_Hierarchy!$J$99:$IV$99,"="&amp;$K143)&lt;&gt;0,$L143,0)</f>
        <v>0</v>
      </c>
      <c r="DD143" s="61">
        <f>IF(COUNTIF(Setup_Hierarchy!$J$100:$IV$100,"="&amp;$K143)&lt;&gt;0,$L143,0)</f>
        <v>0</v>
      </c>
      <c r="DE143" s="61">
        <f>IF(COUNTIF(Setup_Hierarchy!$J$101:$IV$101,"="&amp;$K143)&lt;&gt;0,$L143,0)</f>
        <v>0</v>
      </c>
      <c r="DF143" s="61">
        <f>IF(COUNTIF(Setup_Hierarchy!$J$102:$IV$102,"="&amp;$K143)&lt;&gt;0,$L143,0)</f>
        <v>0</v>
      </c>
      <c r="DG143" s="61">
        <f>IF(COUNTIF(Setup_Hierarchy!$J$103:$IV$103,"="&amp;$K143)&lt;&gt;0,$L143,0)</f>
        <v>0</v>
      </c>
      <c r="DH143" s="61">
        <f>IF(COUNTIF(Setup_Hierarchy!$J$104:$IV$104,"="&amp;$K143)&lt;&gt;0,$L143,0)</f>
        <v>0</v>
      </c>
      <c r="DI143" s="61">
        <f>IF(COUNTIF(Setup_Hierarchy!$J$105:$IV$105,"="&amp;$K143)&lt;&gt;0,$L143,0)</f>
        <v>0</v>
      </c>
      <c r="DJ143" s="61">
        <f>IF(COUNTIF(Setup_Hierarchy!$J$106:$IV$106,"="&amp;$K143)&lt;&gt;0,$L143,0)</f>
        <v>0</v>
      </c>
      <c r="DK143" s="61">
        <f>IF(COUNTIF(Setup_Hierarchy!$J$107:$IV$107,"="&amp;$K143)&lt;&gt;0,$L143,0)</f>
        <v>0</v>
      </c>
      <c r="DL143" s="61">
        <f>IF(COUNTIF(Setup_Hierarchy!$J$108:$IV$108,"="&amp;$K143)&lt;&gt;0,$L143,0)</f>
        <v>0</v>
      </c>
      <c r="DM143" s="61">
        <f>IF(COUNTIF(Setup_Hierarchy!$J$109:$IV$109,"="&amp;$K143)&lt;&gt;0,$L143,0)</f>
        <v>0</v>
      </c>
      <c r="DN143" s="61">
        <f>IF(COUNTIF(Setup_Hierarchy!$J$110:$IV$110,"="&amp;$K143)&lt;&gt;0,$L143,0)</f>
        <v>0</v>
      </c>
      <c r="DO143" s="61">
        <f>IF(COUNTIF(Setup_Hierarchy!$J$111:$IV$111,"="&amp;$K143)&lt;&gt;0,$L143,0)</f>
        <v>0</v>
      </c>
      <c r="DP143" s="61">
        <f>IF(COUNTIF(Setup_Hierarchy!$J$112:$IV$112,"="&amp;$K143)&lt;&gt;0,$L143,0)</f>
        <v>0</v>
      </c>
      <c r="DQ143" s="61">
        <f>IF(COUNTIF(Setup_Hierarchy!$J$113:$IV$113,"="&amp;$K143)&lt;&gt;0,$L143,0)</f>
        <v>0</v>
      </c>
      <c r="DR143" s="61">
        <f>IF(COUNTIF(Setup_Hierarchy!$J$114:$IV$114,"="&amp;$K143)&lt;&gt;0,$L143,0)</f>
        <v>0</v>
      </c>
      <c r="DS143" s="61">
        <f>IF(COUNTIF(Setup_Hierarchy!$J$115:$IV$115,"="&amp;$K143)&lt;&gt;0,$L143,0)</f>
        <v>0</v>
      </c>
      <c r="DT143" s="61">
        <f>IF(COUNTIF(Setup_Hierarchy!$J$116:$IV$116,"="&amp;$K143)&lt;&gt;0,$L143,0)</f>
        <v>0</v>
      </c>
    </row>
    <row r="144" spans="2:124" x14ac:dyDescent="0.2">
      <c r="B144" t="s">
        <v>43</v>
      </c>
      <c r="C144">
        <v>77</v>
      </c>
      <c r="D144" t="s">
        <v>16</v>
      </c>
      <c r="E144" t="s">
        <v>369</v>
      </c>
      <c r="F144" t="s">
        <v>532</v>
      </c>
      <c r="G144" t="s">
        <v>25</v>
      </c>
      <c r="H144" t="s">
        <v>11</v>
      </c>
      <c r="I144">
        <v>0.48457499999999998</v>
      </c>
      <c r="J144">
        <v>0.68354499999999996</v>
      </c>
      <c r="K144">
        <v>729</v>
      </c>
      <c r="L144">
        <v>-253.16</v>
      </c>
      <c r="M144" s="61">
        <f>IF(COUNTIF(Setup_Hierarchy!$J$5:$IV$5,"="&amp;$K144)&lt;&gt;0,$L144,0)</f>
        <v>-253.16</v>
      </c>
      <c r="N144" s="61">
        <f>IF(COUNTIF(Setup_Hierarchy!$J$6:$IV$6,"="&amp;$K144)&lt;&gt;0,$L144,0)</f>
        <v>-253.16</v>
      </c>
      <c r="O144" s="61">
        <f>IF(COUNTIF(Setup_Hierarchy!$J$7:$IV$7,"="&amp;$K144)&lt;&gt;0,$L144,0)</f>
        <v>-253.16</v>
      </c>
      <c r="P144" s="61">
        <f>IF(COUNTIF(Setup_Hierarchy!$J$8:$IV$8,"="&amp;$K144)&lt;&gt;0,$L144,0)</f>
        <v>-253.16</v>
      </c>
      <c r="Q144" s="61">
        <f>IF(COUNTIF(Setup_Hierarchy!$J$9:$IV$9,"="&amp;$K144)&lt;&gt;0,$L144,0)</f>
        <v>0</v>
      </c>
      <c r="R144" s="61">
        <f>IF(COUNTIF(Setup_Hierarchy!$J$10:$IV$10,"="&amp;$K144)&lt;&gt;0,$L144,0)</f>
        <v>0</v>
      </c>
      <c r="S144" s="61">
        <f>IF(COUNTIF(Setup_Hierarchy!$J$11:$IV$11,"="&amp;$K144)&lt;&gt;0,$L144,0)</f>
        <v>0</v>
      </c>
      <c r="T144" s="61">
        <f>IF(COUNTIF(Setup_Hierarchy!$J$12:$IV$12,"="&amp;$K144)&lt;&gt;0,$L144,0)</f>
        <v>0</v>
      </c>
      <c r="U144" s="61">
        <f>IF(COUNTIF(Setup_Hierarchy!$J$13:$IV$13,"="&amp;$K144)&lt;&gt;0,$L144,0)</f>
        <v>0</v>
      </c>
      <c r="V144" s="61">
        <f>IF(COUNTIF(Setup_Hierarchy!$J$14:$IV$14,"="&amp;$K144)&lt;&gt;0,$L144,0)</f>
        <v>0</v>
      </c>
      <c r="W144" s="61">
        <f>IF(COUNTIF(Setup_Hierarchy!$J$15:$IV$15,"="&amp;$K144)&lt;&gt;0,$L144,0)</f>
        <v>0</v>
      </c>
      <c r="X144" s="61">
        <f>IF(COUNTIF(Setup_Hierarchy!$J$16:$IV$16,"="&amp;$K144)&lt;&gt;0,$L144,0)</f>
        <v>0</v>
      </c>
      <c r="Y144" s="61">
        <f>IF(COUNTIF(Setup_Hierarchy!$J$17:$IV$17,"="&amp;$K144)&lt;&gt;0,$L144,0)</f>
        <v>0</v>
      </c>
      <c r="Z144" s="61">
        <f>IF(COUNTIF(Setup_Hierarchy!$J$18:$IV$18,"="&amp;$K144)&lt;&gt;0,$L144,0)</f>
        <v>0</v>
      </c>
      <c r="AA144" s="61">
        <f>IF(COUNTIF(Setup_Hierarchy!$J$19:$IV$19,"="&amp;$K144)&lt;&gt;0,$L144,0)</f>
        <v>0</v>
      </c>
      <c r="AB144" s="61">
        <f>IF(COUNTIF(Setup_Hierarchy!$J$20:$IV$20,"="&amp;$K144)&lt;&gt;0,$L144,0)</f>
        <v>0</v>
      </c>
      <c r="AC144" s="61">
        <f>IF(COUNTIF(Setup_Hierarchy!$J$21:$IV$21,"="&amp;$K144)&lt;&gt;0,$L144,0)</f>
        <v>0</v>
      </c>
      <c r="AD144" s="61">
        <f>IF(COUNTIF(Setup_Hierarchy!$J$22:$IV$22,"="&amp;$K144)&lt;&gt;0,$L144,0)</f>
        <v>0</v>
      </c>
      <c r="AE144" s="61">
        <f>IF(COUNTIF(Setup_Hierarchy!$J$23:$IV$23,"="&amp;$K144)&lt;&gt;0,$L144,0)</f>
        <v>0</v>
      </c>
      <c r="AF144" s="61">
        <f>IF(COUNTIF(Setup_Hierarchy!$J$24:$IV$24,"="&amp;$K144)&lt;&gt;0,$L144,0)</f>
        <v>0</v>
      </c>
      <c r="AG144" s="61">
        <f>IF(COUNTIF(Setup_Hierarchy!$J$25:$IV$25,"="&amp;$K144)&lt;&gt;0,$L144,0)</f>
        <v>0</v>
      </c>
      <c r="AH144" s="61">
        <f>IF(COUNTIF(Setup_Hierarchy!$J$26:$IV$26,"="&amp;$K144)&lt;&gt;0,$L144,0)</f>
        <v>0</v>
      </c>
      <c r="AI144" s="61">
        <f>IF(COUNTIF(Setup_Hierarchy!$J$27:$IV$27,"="&amp;$K144)&lt;&gt;0,$L144,0)</f>
        <v>0</v>
      </c>
      <c r="AJ144" s="61">
        <f>IF(COUNTIF(Setup_Hierarchy!$J$28:$IV$28,"="&amp;$K144)&lt;&gt;0,$L144,0)</f>
        <v>0</v>
      </c>
      <c r="AK144" s="61">
        <f>IF(COUNTIF(Setup_Hierarchy!$J$29:$IV$29,"="&amp;$K144)&lt;&gt;0,$L144,0)</f>
        <v>0</v>
      </c>
      <c r="AL144" s="61">
        <f>IF(COUNTIF(Setup_Hierarchy!$J$30:$IV$30,"="&amp;$K144)&lt;&gt;0,$L144,0)</f>
        <v>0</v>
      </c>
      <c r="AM144" s="61">
        <f>IF(COUNTIF(Setup_Hierarchy!$J$31:$IV$31,"="&amp;$K144)&lt;&gt;0,$L144,0)</f>
        <v>0</v>
      </c>
      <c r="AN144" s="61">
        <f>IF(COUNTIF(Setup_Hierarchy!$J$32:$IV$32,"="&amp;$K144)&lt;&gt;0,$L144,0)</f>
        <v>0</v>
      </c>
      <c r="AO144" s="61">
        <f>IF(COUNTIF(Setup_Hierarchy!$J$33:$IV$33,"="&amp;$K144)&lt;&gt;0,$L144,0)</f>
        <v>0</v>
      </c>
      <c r="AP144" s="61">
        <f>IF(COUNTIF(Setup_Hierarchy!$J$34:$IV$34,"="&amp;$K144)&lt;&gt;0,$L144,0)</f>
        <v>0</v>
      </c>
      <c r="AQ144" s="61">
        <f>IF(COUNTIF(Setup_Hierarchy!$J$35:$IV$35,"="&amp;$K144)&lt;&gt;0,$L144,0)</f>
        <v>0</v>
      </c>
      <c r="AR144" s="61">
        <f>IF(COUNTIF(Setup_Hierarchy!$J$36:$IV$36,"="&amp;$K144)&lt;&gt;0,$L144,0)</f>
        <v>0</v>
      </c>
      <c r="AS144" s="61">
        <f>IF(COUNTIF(Setup_Hierarchy!$J$37:$IV$37,"="&amp;$K144)&lt;&gt;0,$L144,0)</f>
        <v>0</v>
      </c>
      <c r="AT144" s="61">
        <f>IF(COUNTIF(Setup_Hierarchy!$J$38:$IV$38,"="&amp;$K144)&lt;&gt;0,$L144,0)</f>
        <v>0</v>
      </c>
      <c r="AU144" s="61">
        <f>IF(COUNTIF(Setup_Hierarchy!$J$39:$IV$39,"="&amp;$K144)&lt;&gt;0,$L144,0)</f>
        <v>-253.16</v>
      </c>
      <c r="AV144" s="61">
        <f>IF(COUNTIF(Setup_Hierarchy!$J$40:$IV$40,"="&amp;$K144)&lt;&gt;0,$L144,0)</f>
        <v>0</v>
      </c>
      <c r="AW144" s="61">
        <f>IF(COUNTIF(Setup_Hierarchy!$J$41:$IV$41,"="&amp;$K144)&lt;&gt;0,$L144,0)</f>
        <v>0</v>
      </c>
      <c r="AX144" s="61">
        <f>IF(COUNTIF(Setup_Hierarchy!$J$42:$IV$42,"="&amp;$K144)&lt;&gt;0,$L144,0)</f>
        <v>0</v>
      </c>
      <c r="AY144" s="61">
        <f>IF(COUNTIF(Setup_Hierarchy!$J$43:$IV$43,"="&amp;$K144)&lt;&gt;0,$L144,0)</f>
        <v>0</v>
      </c>
      <c r="AZ144" s="61">
        <f>IF(COUNTIF(Setup_Hierarchy!$J$44:$IV$44,"="&amp;$K144)&lt;&gt;0,$L144,0)</f>
        <v>0</v>
      </c>
      <c r="BA144" s="61">
        <f>IF(COUNTIF(Setup_Hierarchy!$J$45:$IV$45,"="&amp;$K144)&lt;&gt;0,$L144,0)</f>
        <v>0</v>
      </c>
      <c r="BB144" s="61">
        <f>IF(COUNTIF(Setup_Hierarchy!$J$46:$IV$46,"="&amp;$K144)&lt;&gt;0,$L144,0)</f>
        <v>-253.16</v>
      </c>
      <c r="BC144" s="61">
        <f>IF(COUNTIF(Setup_Hierarchy!$J$47:$IV$47,"="&amp;$K144)&lt;&gt;0,$L144,0)</f>
        <v>-253.16</v>
      </c>
      <c r="BD144" s="61">
        <f>IF(COUNTIF(Setup_Hierarchy!$J$48:$IV$48,"="&amp;$K144)&lt;&gt;0,$L144,0)</f>
        <v>0</v>
      </c>
      <c r="BE144" s="61">
        <f>IF(COUNTIF(Setup_Hierarchy!$J$49:$IV$49,"="&amp;$K144)&lt;&gt;0,$L144,0)</f>
        <v>0</v>
      </c>
      <c r="BF144" s="61">
        <f>IF(COUNTIF(Setup_Hierarchy!$J$50:$IV$50,"="&amp;$K144)&lt;&gt;0,$L144,0)</f>
        <v>0</v>
      </c>
      <c r="BG144" s="61">
        <f>IF(COUNTIF(Setup_Hierarchy!$J$51:$IV$51,"="&amp;$K144)&lt;&gt;0,$L144,0)</f>
        <v>0</v>
      </c>
      <c r="BH144" s="61">
        <f>IF(COUNTIF(Setup_Hierarchy!$J$52:$IV$52,"="&amp;$K144)&lt;&gt;0,$L144,0)</f>
        <v>0</v>
      </c>
      <c r="BI144" s="61">
        <f>IF(COUNTIF(Setup_Hierarchy!$J$53:$IV$53,"="&amp;$K144)&lt;&gt;0,$L144,0)</f>
        <v>0</v>
      </c>
      <c r="BJ144" s="61">
        <f>IF(COUNTIF(Setup_Hierarchy!$J$54:$IV$54,"="&amp;$K144)&lt;&gt;0,$L144,0)</f>
        <v>0</v>
      </c>
      <c r="BK144" s="61">
        <f>IF(COUNTIF(Setup_Hierarchy!$J$55:$IV$55,"="&amp;$K144)&lt;&gt;0,$L144,0)</f>
        <v>0</v>
      </c>
      <c r="BL144" s="61">
        <f>IF(COUNTIF(Setup_Hierarchy!$J$56:$IV$56,"="&amp;$K144)&lt;&gt;0,$L144,0)</f>
        <v>0</v>
      </c>
      <c r="BM144" s="61">
        <f>IF(COUNTIF(Setup_Hierarchy!$J$57:$IV$57,"="&amp;$K144)&lt;&gt;0,$L144,0)</f>
        <v>0</v>
      </c>
      <c r="BN144" s="61">
        <f>IF(COUNTIF(Setup_Hierarchy!$J$58:$IV$58,"="&amp;$K144)&lt;&gt;0,$L144,0)</f>
        <v>0</v>
      </c>
      <c r="BO144" s="61">
        <f>IF(COUNTIF(Setup_Hierarchy!$J$59:$IV$59,"="&amp;$K144)&lt;&gt;0,$L144,0)</f>
        <v>0</v>
      </c>
      <c r="BP144" s="61">
        <f>IF(COUNTIF(Setup_Hierarchy!$J$60:$IV$60,"="&amp;$K144)&lt;&gt;0,$L144,0)</f>
        <v>0</v>
      </c>
      <c r="BQ144" s="61">
        <f>IF(COUNTIF(Setup_Hierarchy!$J$61:$IV$61,"="&amp;$K144)&lt;&gt;0,$L144,0)</f>
        <v>0</v>
      </c>
      <c r="BR144" s="61">
        <f>IF(COUNTIF(Setup_Hierarchy!$J$62:$IV$62,"="&amp;$K144)&lt;&gt;0,$L144,0)</f>
        <v>0</v>
      </c>
      <c r="BS144" s="61">
        <f>IF(COUNTIF(Setup_Hierarchy!$J$63:$IV$63,"="&amp;$K144)&lt;&gt;0,$L144,0)</f>
        <v>0</v>
      </c>
      <c r="BT144" s="61">
        <f>IF(COUNTIF(Setup_Hierarchy!$J$64:$IV$64,"="&amp;$K144)&lt;&gt;0,$L144,0)</f>
        <v>0</v>
      </c>
      <c r="BU144" s="61">
        <f>IF(COUNTIF(Setup_Hierarchy!$J$65:$IV$65,"="&amp;$K144)&lt;&gt;0,$L144,0)</f>
        <v>0</v>
      </c>
      <c r="BV144" s="61">
        <f>IF(COUNTIF(Setup_Hierarchy!$J$66:$IV$66,"="&amp;$K144)&lt;&gt;0,$L144,0)</f>
        <v>0</v>
      </c>
      <c r="BW144" s="61">
        <f>IF(COUNTIF(Setup_Hierarchy!$J$67:$IV$67,"="&amp;$K144)&lt;&gt;0,$L144,0)</f>
        <v>0</v>
      </c>
      <c r="BX144" s="61">
        <f>IF(COUNTIF(Setup_Hierarchy!$J$68:$IV$68,"="&amp;$K144)&lt;&gt;0,$L144,0)</f>
        <v>0</v>
      </c>
      <c r="BY144" s="61">
        <f>IF(COUNTIF(Setup_Hierarchy!$J$69:$IV$69,"="&amp;$K144)&lt;&gt;0,$L144,0)</f>
        <v>0</v>
      </c>
      <c r="BZ144" s="61">
        <f>IF(COUNTIF(Setup_Hierarchy!$J$70:$IV$70,"="&amp;$K144)&lt;&gt;0,$L144,0)</f>
        <v>0</v>
      </c>
      <c r="CA144" s="61">
        <f>IF(COUNTIF(Setup_Hierarchy!$J$71:$IV$71,"="&amp;$K144)&lt;&gt;0,$L144,0)</f>
        <v>0</v>
      </c>
      <c r="CB144" s="61">
        <f>IF(COUNTIF(Setup_Hierarchy!$J$72:$IV$72,"="&amp;$K144)&lt;&gt;0,$L144,0)</f>
        <v>0</v>
      </c>
      <c r="CC144" s="61">
        <f>IF(COUNTIF(Setup_Hierarchy!$J$73:$IV$73,"="&amp;$K144)&lt;&gt;0,$L144,0)</f>
        <v>0</v>
      </c>
      <c r="CD144" s="61">
        <f>IF(COUNTIF(Setup_Hierarchy!$J$74:$IV$74,"="&amp;$K144)&lt;&gt;0,$L144,0)</f>
        <v>0</v>
      </c>
      <c r="CE144" s="61">
        <f>IF(COUNTIF(Setup_Hierarchy!$J$75:$IV$75,"="&amp;$K144)&lt;&gt;0,$L144,0)</f>
        <v>0</v>
      </c>
      <c r="CF144" s="61">
        <f>IF(COUNTIF(Setup_Hierarchy!$J$76:$IV$76,"="&amp;$K144)&lt;&gt;0,$L144,0)</f>
        <v>0</v>
      </c>
      <c r="CG144" s="61">
        <f>IF(COUNTIF(Setup_Hierarchy!$J$77:$IV$77,"="&amp;$K144)&lt;&gt;0,$L144,0)</f>
        <v>0</v>
      </c>
      <c r="CH144" s="61">
        <f>IF(COUNTIF(Setup_Hierarchy!$J$78:$IV$78,"="&amp;$K144)&lt;&gt;0,$L144,0)</f>
        <v>0</v>
      </c>
      <c r="CI144" s="61">
        <f>IF(COUNTIF(Setup_Hierarchy!$J$79:$IV$79,"="&amp;$K144)&lt;&gt;0,$L144,0)</f>
        <v>0</v>
      </c>
      <c r="CJ144" s="61">
        <f>IF(COUNTIF(Setup_Hierarchy!$J$80:$IV$80,"="&amp;$K144)&lt;&gt;0,$L144,0)</f>
        <v>0</v>
      </c>
      <c r="CK144" s="61">
        <f>IF(COUNTIF(Setup_Hierarchy!$J$81:$IV$81,"="&amp;$K144)&lt;&gt;0,$L144,0)</f>
        <v>0</v>
      </c>
      <c r="CL144" s="61">
        <f>IF(COUNTIF(Setup_Hierarchy!$J$82:$IV$82,"="&amp;$K144)&lt;&gt;0,$L144,0)</f>
        <v>0</v>
      </c>
      <c r="CM144" s="61">
        <f>IF(COUNTIF(Setup_Hierarchy!$J$83:$IV$83,"="&amp;$K144)&lt;&gt;0,$L144,0)</f>
        <v>0</v>
      </c>
      <c r="CN144" s="61">
        <f>IF(COUNTIF(Setup_Hierarchy!$J$84:$IV$84,"="&amp;$K144)&lt;&gt;0,$L144,0)</f>
        <v>0</v>
      </c>
      <c r="CO144" s="61">
        <f>IF(COUNTIF(Setup_Hierarchy!$J$85:$IV$85,"="&amp;$K144)&lt;&gt;0,$L144,0)</f>
        <v>0</v>
      </c>
      <c r="CP144" s="61">
        <f>IF(COUNTIF(Setup_Hierarchy!$J$86:$IV$86,"="&amp;$K144)&lt;&gt;0,$L144,0)</f>
        <v>0</v>
      </c>
      <c r="CQ144" s="61">
        <f>IF(COUNTIF(Setup_Hierarchy!$J$87:$IV$87,"="&amp;$K144)&lt;&gt;0,$L144,0)</f>
        <v>0</v>
      </c>
      <c r="CR144" s="61">
        <f>IF(COUNTIF(Setup_Hierarchy!$J$88:$IV$88,"="&amp;$K144)&lt;&gt;0,$L144,0)</f>
        <v>0</v>
      </c>
      <c r="CS144" s="61">
        <f>IF(COUNTIF(Setup_Hierarchy!$J$89:$IV$89,"="&amp;$K144)&lt;&gt;0,$L144,0)</f>
        <v>0</v>
      </c>
      <c r="CT144" s="61">
        <f>IF(COUNTIF(Setup_Hierarchy!$J$90:$IV$90,"="&amp;$K144)&lt;&gt;0,$L144,0)</f>
        <v>0</v>
      </c>
      <c r="CU144" s="61">
        <f>IF(COUNTIF(Setup_Hierarchy!$J$91:$IV$91,"="&amp;$K144)&lt;&gt;0,$L144,0)</f>
        <v>0</v>
      </c>
      <c r="CV144" s="61">
        <f>IF(COUNTIF(Setup_Hierarchy!$J$92:$IV$92,"="&amp;$K144)&lt;&gt;0,$L144,0)</f>
        <v>0</v>
      </c>
      <c r="CW144" s="61">
        <f>IF(COUNTIF(Setup_Hierarchy!$J$93:$IV$93,"="&amp;$K144)&lt;&gt;0,$L144,0)</f>
        <v>0</v>
      </c>
      <c r="CX144" s="61">
        <f>IF(COUNTIF(Setup_Hierarchy!$J$94:$IV$94,"="&amp;$K144)&lt;&gt;0,$L144,0)</f>
        <v>0</v>
      </c>
      <c r="CY144" s="61">
        <f>IF(COUNTIF(Setup_Hierarchy!$J$95:$IV$95,"="&amp;$K144)&lt;&gt;0,$L144,0)</f>
        <v>0</v>
      </c>
      <c r="CZ144" s="61">
        <f>IF(COUNTIF(Setup_Hierarchy!$J$96:$IV$96,"="&amp;$K144)&lt;&gt;0,$L144,0)</f>
        <v>0</v>
      </c>
      <c r="DA144" s="61">
        <f>IF(COUNTIF(Setup_Hierarchy!$J$97:$IV$97,"="&amp;$K144)&lt;&gt;0,$L144,0)</f>
        <v>0</v>
      </c>
      <c r="DB144" s="61">
        <f>IF(COUNTIF(Setup_Hierarchy!$J$98:$IV$98,"="&amp;$K144)&lt;&gt;0,$L144,0)</f>
        <v>0</v>
      </c>
      <c r="DC144" s="61">
        <f>IF(COUNTIF(Setup_Hierarchy!$J$99:$IV$99,"="&amp;$K144)&lt;&gt;0,$L144,0)</f>
        <v>0</v>
      </c>
      <c r="DD144" s="61">
        <f>IF(COUNTIF(Setup_Hierarchy!$J$100:$IV$100,"="&amp;$K144)&lt;&gt;0,$L144,0)</f>
        <v>0</v>
      </c>
      <c r="DE144" s="61">
        <f>IF(COUNTIF(Setup_Hierarchy!$J$101:$IV$101,"="&amp;$K144)&lt;&gt;0,$L144,0)</f>
        <v>0</v>
      </c>
      <c r="DF144" s="61">
        <f>IF(COUNTIF(Setup_Hierarchy!$J$102:$IV$102,"="&amp;$K144)&lt;&gt;0,$L144,0)</f>
        <v>0</v>
      </c>
      <c r="DG144" s="61">
        <f>IF(COUNTIF(Setup_Hierarchy!$J$103:$IV$103,"="&amp;$K144)&lt;&gt;0,$L144,0)</f>
        <v>0</v>
      </c>
      <c r="DH144" s="61">
        <f>IF(COUNTIF(Setup_Hierarchy!$J$104:$IV$104,"="&amp;$K144)&lt;&gt;0,$L144,0)</f>
        <v>0</v>
      </c>
      <c r="DI144" s="61">
        <f>IF(COUNTIF(Setup_Hierarchy!$J$105:$IV$105,"="&amp;$K144)&lt;&gt;0,$L144,0)</f>
        <v>0</v>
      </c>
      <c r="DJ144" s="61">
        <f>IF(COUNTIF(Setup_Hierarchy!$J$106:$IV$106,"="&amp;$K144)&lt;&gt;0,$L144,0)</f>
        <v>0</v>
      </c>
      <c r="DK144" s="61">
        <f>IF(COUNTIF(Setup_Hierarchy!$J$107:$IV$107,"="&amp;$K144)&lt;&gt;0,$L144,0)</f>
        <v>0</v>
      </c>
      <c r="DL144" s="61">
        <f>IF(COUNTIF(Setup_Hierarchy!$J$108:$IV$108,"="&amp;$K144)&lt;&gt;0,$L144,0)</f>
        <v>0</v>
      </c>
      <c r="DM144" s="61">
        <f>IF(COUNTIF(Setup_Hierarchy!$J$109:$IV$109,"="&amp;$K144)&lt;&gt;0,$L144,0)</f>
        <v>0</v>
      </c>
      <c r="DN144" s="61">
        <f>IF(COUNTIF(Setup_Hierarchy!$J$110:$IV$110,"="&amp;$K144)&lt;&gt;0,$L144,0)</f>
        <v>0</v>
      </c>
      <c r="DO144" s="61">
        <f>IF(COUNTIF(Setup_Hierarchy!$J$111:$IV$111,"="&amp;$K144)&lt;&gt;0,$L144,0)</f>
        <v>0</v>
      </c>
      <c r="DP144" s="61">
        <f>IF(COUNTIF(Setup_Hierarchy!$J$112:$IV$112,"="&amp;$K144)&lt;&gt;0,$L144,0)</f>
        <v>0</v>
      </c>
      <c r="DQ144" s="61">
        <f>IF(COUNTIF(Setup_Hierarchy!$J$113:$IV$113,"="&amp;$K144)&lt;&gt;0,$L144,0)</f>
        <v>0</v>
      </c>
      <c r="DR144" s="61">
        <f>IF(COUNTIF(Setup_Hierarchy!$J$114:$IV$114,"="&amp;$K144)&lt;&gt;0,$L144,0)</f>
        <v>0</v>
      </c>
      <c r="DS144" s="61">
        <f>IF(COUNTIF(Setup_Hierarchy!$J$115:$IV$115,"="&amp;$K144)&lt;&gt;0,$L144,0)</f>
        <v>0</v>
      </c>
      <c r="DT144" s="61">
        <f>IF(COUNTIF(Setup_Hierarchy!$J$116:$IV$116,"="&amp;$K144)&lt;&gt;0,$L144,0)</f>
        <v>0</v>
      </c>
    </row>
    <row r="145" spans="2:124" x14ac:dyDescent="0.2">
      <c r="B145" t="s">
        <v>43</v>
      </c>
      <c r="C145">
        <v>77</v>
      </c>
      <c r="D145" t="s">
        <v>16</v>
      </c>
      <c r="E145" t="s">
        <v>369</v>
      </c>
      <c r="F145" t="s">
        <v>532</v>
      </c>
      <c r="G145" t="s">
        <v>25</v>
      </c>
      <c r="H145" t="s">
        <v>11</v>
      </c>
      <c r="I145">
        <v>0.48457499999999998</v>
      </c>
      <c r="J145">
        <v>0.68354499999999996</v>
      </c>
      <c r="K145">
        <v>795</v>
      </c>
      <c r="L145">
        <v>-1.8</v>
      </c>
      <c r="M145" s="61">
        <f>IF(COUNTIF(Setup_Hierarchy!$J$5:$IV$5,"="&amp;$K145)&lt;&gt;0,$L145,0)</f>
        <v>-1.8</v>
      </c>
      <c r="N145" s="61">
        <f>IF(COUNTIF(Setup_Hierarchy!$J$6:$IV$6,"="&amp;$K145)&lt;&gt;0,$L145,0)</f>
        <v>-1.8</v>
      </c>
      <c r="O145" s="61">
        <f>IF(COUNTIF(Setup_Hierarchy!$J$7:$IV$7,"="&amp;$K145)&lt;&gt;0,$L145,0)</f>
        <v>-1.8</v>
      </c>
      <c r="P145" s="61">
        <f>IF(COUNTIF(Setup_Hierarchy!$J$8:$IV$8,"="&amp;$K145)&lt;&gt;0,$L145,0)</f>
        <v>-1.8</v>
      </c>
      <c r="Q145" s="61">
        <f>IF(COUNTIF(Setup_Hierarchy!$J$9:$IV$9,"="&amp;$K145)&lt;&gt;0,$L145,0)</f>
        <v>-1.8</v>
      </c>
      <c r="R145" s="61">
        <f>IF(COUNTIF(Setup_Hierarchy!$J$10:$IV$10,"="&amp;$K145)&lt;&gt;0,$L145,0)</f>
        <v>0</v>
      </c>
      <c r="S145" s="61">
        <f>IF(COUNTIF(Setup_Hierarchy!$J$11:$IV$11,"="&amp;$K145)&lt;&gt;0,$L145,0)</f>
        <v>0</v>
      </c>
      <c r="T145" s="61">
        <f>IF(COUNTIF(Setup_Hierarchy!$J$12:$IV$12,"="&amp;$K145)&lt;&gt;0,$L145,0)</f>
        <v>0</v>
      </c>
      <c r="U145" s="61">
        <f>IF(COUNTIF(Setup_Hierarchy!$J$13:$IV$13,"="&amp;$K145)&lt;&gt;0,$L145,0)</f>
        <v>0</v>
      </c>
      <c r="V145" s="61">
        <f>IF(COUNTIF(Setup_Hierarchy!$J$14:$IV$14,"="&amp;$K145)&lt;&gt;0,$L145,0)</f>
        <v>0</v>
      </c>
      <c r="W145" s="61">
        <f>IF(COUNTIF(Setup_Hierarchy!$J$15:$IV$15,"="&amp;$K145)&lt;&gt;0,$L145,0)</f>
        <v>0</v>
      </c>
      <c r="X145" s="61">
        <f>IF(COUNTIF(Setup_Hierarchy!$J$16:$IV$16,"="&amp;$K145)&lt;&gt;0,$L145,0)</f>
        <v>0</v>
      </c>
      <c r="Y145" s="61">
        <f>IF(COUNTIF(Setup_Hierarchy!$J$17:$IV$17,"="&amp;$K145)&lt;&gt;0,$L145,0)</f>
        <v>0</v>
      </c>
      <c r="Z145" s="61">
        <f>IF(COUNTIF(Setup_Hierarchy!$J$18:$IV$18,"="&amp;$K145)&lt;&gt;0,$L145,0)</f>
        <v>-1.8</v>
      </c>
      <c r="AA145" s="61">
        <f>IF(COUNTIF(Setup_Hierarchy!$J$19:$IV$19,"="&amp;$K145)&lt;&gt;0,$L145,0)</f>
        <v>0</v>
      </c>
      <c r="AB145" s="61">
        <f>IF(COUNTIF(Setup_Hierarchy!$J$20:$IV$20,"="&amp;$K145)&lt;&gt;0,$L145,0)</f>
        <v>0</v>
      </c>
      <c r="AC145" s="61">
        <f>IF(COUNTIF(Setup_Hierarchy!$J$21:$IV$21,"="&amp;$K145)&lt;&gt;0,$L145,0)</f>
        <v>0</v>
      </c>
      <c r="AD145" s="61">
        <f>IF(COUNTIF(Setup_Hierarchy!$J$22:$IV$22,"="&amp;$K145)&lt;&gt;0,$L145,0)</f>
        <v>0</v>
      </c>
      <c r="AE145" s="61">
        <f>IF(COUNTIF(Setup_Hierarchy!$J$23:$IV$23,"="&amp;$K145)&lt;&gt;0,$L145,0)</f>
        <v>0</v>
      </c>
      <c r="AF145" s="61">
        <f>IF(COUNTIF(Setup_Hierarchy!$J$24:$IV$24,"="&amp;$K145)&lt;&gt;0,$L145,0)</f>
        <v>0</v>
      </c>
      <c r="AG145" s="61">
        <f>IF(COUNTIF(Setup_Hierarchy!$J$25:$IV$25,"="&amp;$K145)&lt;&gt;0,$L145,0)</f>
        <v>0</v>
      </c>
      <c r="AH145" s="61">
        <f>IF(COUNTIF(Setup_Hierarchy!$J$26:$IV$26,"="&amp;$K145)&lt;&gt;0,$L145,0)</f>
        <v>0</v>
      </c>
      <c r="AI145" s="61">
        <f>IF(COUNTIF(Setup_Hierarchy!$J$27:$IV$27,"="&amp;$K145)&lt;&gt;0,$L145,0)</f>
        <v>0</v>
      </c>
      <c r="AJ145" s="61">
        <f>IF(COUNTIF(Setup_Hierarchy!$J$28:$IV$28,"="&amp;$K145)&lt;&gt;0,$L145,0)</f>
        <v>0</v>
      </c>
      <c r="AK145" s="61">
        <f>IF(COUNTIF(Setup_Hierarchy!$J$29:$IV$29,"="&amp;$K145)&lt;&gt;0,$L145,0)</f>
        <v>0</v>
      </c>
      <c r="AL145" s="61">
        <f>IF(COUNTIF(Setup_Hierarchy!$J$30:$IV$30,"="&amp;$K145)&lt;&gt;0,$L145,0)</f>
        <v>0</v>
      </c>
      <c r="AM145" s="61">
        <f>IF(COUNTIF(Setup_Hierarchy!$J$31:$IV$31,"="&amp;$K145)&lt;&gt;0,$L145,0)</f>
        <v>0</v>
      </c>
      <c r="AN145" s="61">
        <f>IF(COUNTIF(Setup_Hierarchy!$J$32:$IV$32,"="&amp;$K145)&lt;&gt;0,$L145,0)</f>
        <v>0</v>
      </c>
      <c r="AO145" s="61">
        <f>IF(COUNTIF(Setup_Hierarchy!$J$33:$IV$33,"="&amp;$K145)&lt;&gt;0,$L145,0)</f>
        <v>0</v>
      </c>
      <c r="AP145" s="61">
        <f>IF(COUNTIF(Setup_Hierarchy!$J$34:$IV$34,"="&amp;$K145)&lt;&gt;0,$L145,0)</f>
        <v>0</v>
      </c>
      <c r="AQ145" s="61">
        <f>IF(COUNTIF(Setup_Hierarchy!$J$35:$IV$35,"="&amp;$K145)&lt;&gt;0,$L145,0)</f>
        <v>0</v>
      </c>
      <c r="AR145" s="61">
        <f>IF(COUNTIF(Setup_Hierarchy!$J$36:$IV$36,"="&amp;$K145)&lt;&gt;0,$L145,0)</f>
        <v>0</v>
      </c>
      <c r="AS145" s="61">
        <f>IF(COUNTIF(Setup_Hierarchy!$J$37:$IV$37,"="&amp;$K145)&lt;&gt;0,$L145,0)</f>
        <v>0</v>
      </c>
      <c r="AT145" s="61">
        <f>IF(COUNTIF(Setup_Hierarchy!$J$38:$IV$38,"="&amp;$K145)&lt;&gt;0,$L145,0)</f>
        <v>0</v>
      </c>
      <c r="AU145" s="61">
        <f>IF(COUNTIF(Setup_Hierarchy!$J$39:$IV$39,"="&amp;$K145)&lt;&gt;0,$L145,0)</f>
        <v>0</v>
      </c>
      <c r="AV145" s="61">
        <f>IF(COUNTIF(Setup_Hierarchy!$J$40:$IV$40,"="&amp;$K145)&lt;&gt;0,$L145,0)</f>
        <v>0</v>
      </c>
      <c r="AW145" s="61">
        <f>IF(COUNTIF(Setup_Hierarchy!$J$41:$IV$41,"="&amp;$K145)&lt;&gt;0,$L145,0)</f>
        <v>0</v>
      </c>
      <c r="AX145" s="61">
        <f>IF(COUNTIF(Setup_Hierarchy!$J$42:$IV$42,"="&amp;$K145)&lt;&gt;0,$L145,0)</f>
        <v>0</v>
      </c>
      <c r="AY145" s="61">
        <f>IF(COUNTIF(Setup_Hierarchy!$J$43:$IV$43,"="&amp;$K145)&lt;&gt;0,$L145,0)</f>
        <v>0</v>
      </c>
      <c r="AZ145" s="61">
        <f>IF(COUNTIF(Setup_Hierarchy!$J$44:$IV$44,"="&amp;$K145)&lt;&gt;0,$L145,0)</f>
        <v>0</v>
      </c>
      <c r="BA145" s="61">
        <f>IF(COUNTIF(Setup_Hierarchy!$J$45:$IV$45,"="&amp;$K145)&lt;&gt;0,$L145,0)</f>
        <v>0</v>
      </c>
      <c r="BB145" s="61">
        <f>IF(COUNTIF(Setup_Hierarchy!$J$46:$IV$46,"="&amp;$K145)&lt;&gt;0,$L145,0)</f>
        <v>0</v>
      </c>
      <c r="BC145" s="61">
        <f>IF(COUNTIF(Setup_Hierarchy!$J$47:$IV$47,"="&amp;$K145)&lt;&gt;0,$L145,0)</f>
        <v>0</v>
      </c>
      <c r="BD145" s="61">
        <f>IF(COUNTIF(Setup_Hierarchy!$J$48:$IV$48,"="&amp;$K145)&lt;&gt;0,$L145,0)</f>
        <v>0</v>
      </c>
      <c r="BE145" s="61">
        <f>IF(COUNTIF(Setup_Hierarchy!$J$49:$IV$49,"="&amp;$K145)&lt;&gt;0,$L145,0)</f>
        <v>0</v>
      </c>
      <c r="BF145" s="61">
        <f>IF(COUNTIF(Setup_Hierarchy!$J$50:$IV$50,"="&amp;$K145)&lt;&gt;0,$L145,0)</f>
        <v>0</v>
      </c>
      <c r="BG145" s="61">
        <f>IF(COUNTIF(Setup_Hierarchy!$J$51:$IV$51,"="&amp;$K145)&lt;&gt;0,$L145,0)</f>
        <v>0</v>
      </c>
      <c r="BH145" s="61">
        <f>IF(COUNTIF(Setup_Hierarchy!$J$52:$IV$52,"="&amp;$K145)&lt;&gt;0,$L145,0)</f>
        <v>0</v>
      </c>
      <c r="BI145" s="61">
        <f>IF(COUNTIF(Setup_Hierarchy!$J$53:$IV$53,"="&amp;$K145)&lt;&gt;0,$L145,0)</f>
        <v>0</v>
      </c>
      <c r="BJ145" s="61">
        <f>IF(COUNTIF(Setup_Hierarchy!$J$54:$IV$54,"="&amp;$K145)&lt;&gt;0,$L145,0)</f>
        <v>0</v>
      </c>
      <c r="BK145" s="61">
        <f>IF(COUNTIF(Setup_Hierarchy!$J$55:$IV$55,"="&amp;$K145)&lt;&gt;0,$L145,0)</f>
        <v>0</v>
      </c>
      <c r="BL145" s="61">
        <f>IF(COUNTIF(Setup_Hierarchy!$J$56:$IV$56,"="&amp;$K145)&lt;&gt;0,$L145,0)</f>
        <v>0</v>
      </c>
      <c r="BM145" s="61">
        <f>IF(COUNTIF(Setup_Hierarchy!$J$57:$IV$57,"="&amp;$K145)&lt;&gt;0,$L145,0)</f>
        <v>0</v>
      </c>
      <c r="BN145" s="61">
        <f>IF(COUNTIF(Setup_Hierarchy!$J$58:$IV$58,"="&amp;$K145)&lt;&gt;0,$L145,0)</f>
        <v>0</v>
      </c>
      <c r="BO145" s="61">
        <f>IF(COUNTIF(Setup_Hierarchy!$J$59:$IV$59,"="&amp;$K145)&lt;&gt;0,$L145,0)</f>
        <v>0</v>
      </c>
      <c r="BP145" s="61">
        <f>IF(COUNTIF(Setup_Hierarchy!$J$60:$IV$60,"="&amp;$K145)&lt;&gt;0,$L145,0)</f>
        <v>0</v>
      </c>
      <c r="BQ145" s="61">
        <f>IF(COUNTIF(Setup_Hierarchy!$J$61:$IV$61,"="&amp;$K145)&lt;&gt;0,$L145,0)</f>
        <v>0</v>
      </c>
      <c r="BR145" s="61">
        <f>IF(COUNTIF(Setup_Hierarchy!$J$62:$IV$62,"="&amp;$K145)&lt;&gt;0,$L145,0)</f>
        <v>0</v>
      </c>
      <c r="BS145" s="61">
        <f>IF(COUNTIF(Setup_Hierarchy!$J$63:$IV$63,"="&amp;$K145)&lt;&gt;0,$L145,0)</f>
        <v>0</v>
      </c>
      <c r="BT145" s="61">
        <f>IF(COUNTIF(Setup_Hierarchy!$J$64:$IV$64,"="&amp;$K145)&lt;&gt;0,$L145,0)</f>
        <v>0</v>
      </c>
      <c r="BU145" s="61">
        <f>IF(COUNTIF(Setup_Hierarchy!$J$65:$IV$65,"="&amp;$K145)&lt;&gt;0,$L145,0)</f>
        <v>0</v>
      </c>
      <c r="BV145" s="61">
        <f>IF(COUNTIF(Setup_Hierarchy!$J$66:$IV$66,"="&amp;$K145)&lt;&gt;0,$L145,0)</f>
        <v>0</v>
      </c>
      <c r="BW145" s="61">
        <f>IF(COUNTIF(Setup_Hierarchy!$J$67:$IV$67,"="&amp;$K145)&lt;&gt;0,$L145,0)</f>
        <v>0</v>
      </c>
      <c r="BX145" s="61">
        <f>IF(COUNTIF(Setup_Hierarchy!$J$68:$IV$68,"="&amp;$K145)&lt;&gt;0,$L145,0)</f>
        <v>0</v>
      </c>
      <c r="BY145" s="61">
        <f>IF(COUNTIF(Setup_Hierarchy!$J$69:$IV$69,"="&amp;$K145)&lt;&gt;0,$L145,0)</f>
        <v>0</v>
      </c>
      <c r="BZ145" s="61">
        <f>IF(COUNTIF(Setup_Hierarchy!$J$70:$IV$70,"="&amp;$K145)&lt;&gt;0,$L145,0)</f>
        <v>0</v>
      </c>
      <c r="CA145" s="61">
        <f>IF(COUNTIF(Setup_Hierarchy!$J$71:$IV$71,"="&amp;$K145)&lt;&gt;0,$L145,0)</f>
        <v>0</v>
      </c>
      <c r="CB145" s="61">
        <f>IF(COUNTIF(Setup_Hierarchy!$J$72:$IV$72,"="&amp;$K145)&lt;&gt;0,$L145,0)</f>
        <v>0</v>
      </c>
      <c r="CC145" s="61">
        <f>IF(COUNTIF(Setup_Hierarchy!$J$73:$IV$73,"="&amp;$K145)&lt;&gt;0,$L145,0)</f>
        <v>0</v>
      </c>
      <c r="CD145" s="61">
        <f>IF(COUNTIF(Setup_Hierarchy!$J$74:$IV$74,"="&amp;$K145)&lt;&gt;0,$L145,0)</f>
        <v>0</v>
      </c>
      <c r="CE145" s="61">
        <f>IF(COUNTIF(Setup_Hierarchy!$J$75:$IV$75,"="&amp;$K145)&lt;&gt;0,$L145,0)</f>
        <v>0</v>
      </c>
      <c r="CF145" s="61">
        <f>IF(COUNTIF(Setup_Hierarchy!$J$76:$IV$76,"="&amp;$K145)&lt;&gt;0,$L145,0)</f>
        <v>0</v>
      </c>
      <c r="CG145" s="61">
        <f>IF(COUNTIF(Setup_Hierarchy!$J$77:$IV$77,"="&amp;$K145)&lt;&gt;0,$L145,0)</f>
        <v>0</v>
      </c>
      <c r="CH145" s="61">
        <f>IF(COUNTIF(Setup_Hierarchy!$J$78:$IV$78,"="&amp;$K145)&lt;&gt;0,$L145,0)</f>
        <v>0</v>
      </c>
      <c r="CI145" s="61">
        <f>IF(COUNTIF(Setup_Hierarchy!$J$79:$IV$79,"="&amp;$K145)&lt;&gt;0,$L145,0)</f>
        <v>0</v>
      </c>
      <c r="CJ145" s="61">
        <f>IF(COUNTIF(Setup_Hierarchy!$J$80:$IV$80,"="&amp;$K145)&lt;&gt;0,$L145,0)</f>
        <v>0</v>
      </c>
      <c r="CK145" s="61">
        <f>IF(COUNTIF(Setup_Hierarchy!$J$81:$IV$81,"="&amp;$K145)&lt;&gt;0,$L145,0)</f>
        <v>0</v>
      </c>
      <c r="CL145" s="61">
        <f>IF(COUNTIF(Setup_Hierarchy!$J$82:$IV$82,"="&amp;$K145)&lt;&gt;0,$L145,0)</f>
        <v>0</v>
      </c>
      <c r="CM145" s="61">
        <f>IF(COUNTIF(Setup_Hierarchy!$J$83:$IV$83,"="&amp;$K145)&lt;&gt;0,$L145,0)</f>
        <v>0</v>
      </c>
      <c r="CN145" s="61">
        <f>IF(COUNTIF(Setup_Hierarchy!$J$84:$IV$84,"="&amp;$K145)&lt;&gt;0,$L145,0)</f>
        <v>0</v>
      </c>
      <c r="CO145" s="61">
        <f>IF(COUNTIF(Setup_Hierarchy!$J$85:$IV$85,"="&amp;$K145)&lt;&gt;0,$L145,0)</f>
        <v>0</v>
      </c>
      <c r="CP145" s="61">
        <f>IF(COUNTIF(Setup_Hierarchy!$J$86:$IV$86,"="&amp;$K145)&lt;&gt;0,$L145,0)</f>
        <v>0</v>
      </c>
      <c r="CQ145" s="61">
        <f>IF(COUNTIF(Setup_Hierarchy!$J$87:$IV$87,"="&amp;$K145)&lt;&gt;0,$L145,0)</f>
        <v>0</v>
      </c>
      <c r="CR145" s="61">
        <f>IF(COUNTIF(Setup_Hierarchy!$J$88:$IV$88,"="&amp;$K145)&lt;&gt;0,$L145,0)</f>
        <v>0</v>
      </c>
      <c r="CS145" s="61">
        <f>IF(COUNTIF(Setup_Hierarchy!$J$89:$IV$89,"="&amp;$K145)&lt;&gt;0,$L145,0)</f>
        <v>0</v>
      </c>
      <c r="CT145" s="61">
        <f>IF(COUNTIF(Setup_Hierarchy!$J$90:$IV$90,"="&amp;$K145)&lt;&gt;0,$L145,0)</f>
        <v>0</v>
      </c>
      <c r="CU145" s="61">
        <f>IF(COUNTIF(Setup_Hierarchy!$J$91:$IV$91,"="&amp;$K145)&lt;&gt;0,$L145,0)</f>
        <v>0</v>
      </c>
      <c r="CV145" s="61">
        <f>IF(COUNTIF(Setup_Hierarchy!$J$92:$IV$92,"="&amp;$K145)&lt;&gt;0,$L145,0)</f>
        <v>0</v>
      </c>
      <c r="CW145" s="61">
        <f>IF(COUNTIF(Setup_Hierarchy!$J$93:$IV$93,"="&amp;$K145)&lt;&gt;0,$L145,0)</f>
        <v>0</v>
      </c>
      <c r="CX145" s="61">
        <f>IF(COUNTIF(Setup_Hierarchy!$J$94:$IV$94,"="&amp;$K145)&lt;&gt;0,$L145,0)</f>
        <v>0</v>
      </c>
      <c r="CY145" s="61">
        <f>IF(COUNTIF(Setup_Hierarchy!$J$95:$IV$95,"="&amp;$K145)&lt;&gt;0,$L145,0)</f>
        <v>0</v>
      </c>
      <c r="CZ145" s="61">
        <f>IF(COUNTIF(Setup_Hierarchy!$J$96:$IV$96,"="&amp;$K145)&lt;&gt;0,$L145,0)</f>
        <v>0</v>
      </c>
      <c r="DA145" s="61">
        <f>IF(COUNTIF(Setup_Hierarchy!$J$97:$IV$97,"="&amp;$K145)&lt;&gt;0,$L145,0)</f>
        <v>0</v>
      </c>
      <c r="DB145" s="61">
        <f>IF(COUNTIF(Setup_Hierarchy!$J$98:$IV$98,"="&amp;$K145)&lt;&gt;0,$L145,0)</f>
        <v>0</v>
      </c>
      <c r="DC145" s="61">
        <f>IF(COUNTIF(Setup_Hierarchy!$J$99:$IV$99,"="&amp;$K145)&lt;&gt;0,$L145,0)</f>
        <v>0</v>
      </c>
      <c r="DD145" s="61">
        <f>IF(COUNTIF(Setup_Hierarchy!$J$100:$IV$100,"="&amp;$K145)&lt;&gt;0,$L145,0)</f>
        <v>0</v>
      </c>
      <c r="DE145" s="61">
        <f>IF(COUNTIF(Setup_Hierarchy!$J$101:$IV$101,"="&amp;$K145)&lt;&gt;0,$L145,0)</f>
        <v>0</v>
      </c>
      <c r="DF145" s="61">
        <f>IF(COUNTIF(Setup_Hierarchy!$J$102:$IV$102,"="&amp;$K145)&lt;&gt;0,$L145,0)</f>
        <v>0</v>
      </c>
      <c r="DG145" s="61">
        <f>IF(COUNTIF(Setup_Hierarchy!$J$103:$IV$103,"="&amp;$K145)&lt;&gt;0,$L145,0)</f>
        <v>0</v>
      </c>
      <c r="DH145" s="61">
        <f>IF(COUNTIF(Setup_Hierarchy!$J$104:$IV$104,"="&amp;$K145)&lt;&gt;0,$L145,0)</f>
        <v>0</v>
      </c>
      <c r="DI145" s="61">
        <f>IF(COUNTIF(Setup_Hierarchy!$J$105:$IV$105,"="&amp;$K145)&lt;&gt;0,$L145,0)</f>
        <v>0</v>
      </c>
      <c r="DJ145" s="61">
        <f>IF(COUNTIF(Setup_Hierarchy!$J$106:$IV$106,"="&amp;$K145)&lt;&gt;0,$L145,0)</f>
        <v>0</v>
      </c>
      <c r="DK145" s="61">
        <f>IF(COUNTIF(Setup_Hierarchy!$J$107:$IV$107,"="&amp;$K145)&lt;&gt;0,$L145,0)</f>
        <v>0</v>
      </c>
      <c r="DL145" s="61">
        <f>IF(COUNTIF(Setup_Hierarchy!$J$108:$IV$108,"="&amp;$K145)&lt;&gt;0,$L145,0)</f>
        <v>0</v>
      </c>
      <c r="DM145" s="61">
        <f>IF(COUNTIF(Setup_Hierarchy!$J$109:$IV$109,"="&amp;$K145)&lt;&gt;0,$L145,0)</f>
        <v>0</v>
      </c>
      <c r="DN145" s="61">
        <f>IF(COUNTIF(Setup_Hierarchy!$J$110:$IV$110,"="&amp;$K145)&lt;&gt;0,$L145,0)</f>
        <v>0</v>
      </c>
      <c r="DO145" s="61">
        <f>IF(COUNTIF(Setup_Hierarchy!$J$111:$IV$111,"="&amp;$K145)&lt;&gt;0,$L145,0)</f>
        <v>0</v>
      </c>
      <c r="DP145" s="61">
        <f>IF(COUNTIF(Setup_Hierarchy!$J$112:$IV$112,"="&amp;$K145)&lt;&gt;0,$L145,0)</f>
        <v>0</v>
      </c>
      <c r="DQ145" s="61">
        <f>IF(COUNTIF(Setup_Hierarchy!$J$113:$IV$113,"="&amp;$K145)&lt;&gt;0,$L145,0)</f>
        <v>0</v>
      </c>
      <c r="DR145" s="61">
        <f>IF(COUNTIF(Setup_Hierarchy!$J$114:$IV$114,"="&amp;$K145)&lt;&gt;0,$L145,0)</f>
        <v>0</v>
      </c>
      <c r="DS145" s="61">
        <f>IF(COUNTIF(Setup_Hierarchy!$J$115:$IV$115,"="&amp;$K145)&lt;&gt;0,$L145,0)</f>
        <v>0</v>
      </c>
      <c r="DT145" s="61">
        <f>IF(COUNTIF(Setup_Hierarchy!$J$116:$IV$116,"="&amp;$K145)&lt;&gt;0,$L145,0)</f>
        <v>-1.8</v>
      </c>
    </row>
    <row r="146" spans="2:124" x14ac:dyDescent="0.2">
      <c r="B146" t="s">
        <v>43</v>
      </c>
      <c r="C146">
        <v>78</v>
      </c>
      <c r="D146" t="s">
        <v>16</v>
      </c>
      <c r="E146" t="s">
        <v>369</v>
      </c>
      <c r="F146" t="s">
        <v>532</v>
      </c>
      <c r="G146" t="s">
        <v>25</v>
      </c>
      <c r="H146" t="s">
        <v>12</v>
      </c>
      <c r="I146">
        <v>0.47259000000000001</v>
      </c>
      <c r="J146">
        <v>0.77804300000000004</v>
      </c>
      <c r="K146">
        <v>625</v>
      </c>
      <c r="L146">
        <v>-127.48</v>
      </c>
      <c r="M146" s="61">
        <f>IF(COUNTIF(Setup_Hierarchy!$J$5:$IV$5,"="&amp;$K146)&lt;&gt;0,$L146,0)</f>
        <v>-127.48</v>
      </c>
      <c r="N146" s="61">
        <f>IF(COUNTIF(Setup_Hierarchy!$J$6:$IV$6,"="&amp;$K146)&lt;&gt;0,$L146,0)</f>
        <v>-127.48</v>
      </c>
      <c r="O146" s="61">
        <f>IF(COUNTIF(Setup_Hierarchy!$J$7:$IV$7,"="&amp;$K146)&lt;&gt;0,$L146,0)</f>
        <v>-127.48</v>
      </c>
      <c r="P146" s="61">
        <f>IF(COUNTIF(Setup_Hierarchy!$J$8:$IV$8,"="&amp;$K146)&lt;&gt;0,$L146,0)</f>
        <v>0</v>
      </c>
      <c r="Q146" s="61">
        <f>IF(COUNTIF(Setup_Hierarchy!$J$9:$IV$9,"="&amp;$K146)&lt;&gt;0,$L146,0)</f>
        <v>0</v>
      </c>
      <c r="R146" s="61">
        <f>IF(COUNTIF(Setup_Hierarchy!$J$10:$IV$10,"="&amp;$K146)&lt;&gt;0,$L146,0)</f>
        <v>0</v>
      </c>
      <c r="S146" s="61">
        <f>IF(COUNTIF(Setup_Hierarchy!$J$11:$IV$11,"="&amp;$K146)&lt;&gt;0,$L146,0)</f>
        <v>0</v>
      </c>
      <c r="T146" s="61">
        <f>IF(COUNTIF(Setup_Hierarchy!$J$12:$IV$12,"="&amp;$K146)&lt;&gt;0,$L146,0)</f>
        <v>0</v>
      </c>
      <c r="U146" s="61">
        <f>IF(COUNTIF(Setup_Hierarchy!$J$13:$IV$13,"="&amp;$K146)&lt;&gt;0,$L146,0)</f>
        <v>0</v>
      </c>
      <c r="V146" s="61">
        <f>IF(COUNTIF(Setup_Hierarchy!$J$14:$IV$14,"="&amp;$K146)&lt;&gt;0,$L146,0)</f>
        <v>0</v>
      </c>
      <c r="W146" s="61">
        <f>IF(COUNTIF(Setup_Hierarchy!$J$15:$IV$15,"="&amp;$K146)&lt;&gt;0,$L146,0)</f>
        <v>0</v>
      </c>
      <c r="X146" s="61">
        <f>IF(COUNTIF(Setup_Hierarchy!$J$16:$IV$16,"="&amp;$K146)&lt;&gt;0,$L146,0)</f>
        <v>0</v>
      </c>
      <c r="Y146" s="61">
        <f>IF(COUNTIF(Setup_Hierarchy!$J$17:$IV$17,"="&amp;$K146)&lt;&gt;0,$L146,0)</f>
        <v>0</v>
      </c>
      <c r="Z146" s="61">
        <f>IF(COUNTIF(Setup_Hierarchy!$J$18:$IV$18,"="&amp;$K146)&lt;&gt;0,$L146,0)</f>
        <v>0</v>
      </c>
      <c r="AA146" s="61">
        <f>IF(COUNTIF(Setup_Hierarchy!$J$19:$IV$19,"="&amp;$K146)&lt;&gt;0,$L146,0)</f>
        <v>0</v>
      </c>
      <c r="AB146" s="61">
        <f>IF(COUNTIF(Setup_Hierarchy!$J$20:$IV$20,"="&amp;$K146)&lt;&gt;0,$L146,0)</f>
        <v>0</v>
      </c>
      <c r="AC146" s="61">
        <f>IF(COUNTIF(Setup_Hierarchy!$J$21:$IV$21,"="&amp;$K146)&lt;&gt;0,$L146,0)</f>
        <v>0</v>
      </c>
      <c r="AD146" s="61">
        <f>IF(COUNTIF(Setup_Hierarchy!$J$22:$IV$22,"="&amp;$K146)&lt;&gt;0,$L146,0)</f>
        <v>0</v>
      </c>
      <c r="AE146" s="61">
        <f>IF(COUNTIF(Setup_Hierarchy!$J$23:$IV$23,"="&amp;$K146)&lt;&gt;0,$L146,0)</f>
        <v>0</v>
      </c>
      <c r="AF146" s="61">
        <f>IF(COUNTIF(Setup_Hierarchy!$J$24:$IV$24,"="&amp;$K146)&lt;&gt;0,$L146,0)</f>
        <v>0</v>
      </c>
      <c r="AG146" s="61">
        <f>IF(COUNTIF(Setup_Hierarchy!$J$25:$IV$25,"="&amp;$K146)&lt;&gt;0,$L146,0)</f>
        <v>0</v>
      </c>
      <c r="AH146" s="61">
        <f>IF(COUNTIF(Setup_Hierarchy!$J$26:$IV$26,"="&amp;$K146)&lt;&gt;0,$L146,0)</f>
        <v>0</v>
      </c>
      <c r="AI146" s="61">
        <f>IF(COUNTIF(Setup_Hierarchy!$J$27:$IV$27,"="&amp;$K146)&lt;&gt;0,$L146,0)</f>
        <v>0</v>
      </c>
      <c r="AJ146" s="61">
        <f>IF(COUNTIF(Setup_Hierarchy!$J$28:$IV$28,"="&amp;$K146)&lt;&gt;0,$L146,0)</f>
        <v>0</v>
      </c>
      <c r="AK146" s="61">
        <f>IF(COUNTIF(Setup_Hierarchy!$J$29:$IV$29,"="&amp;$K146)&lt;&gt;0,$L146,0)</f>
        <v>0</v>
      </c>
      <c r="AL146" s="61">
        <f>IF(COUNTIF(Setup_Hierarchy!$J$30:$IV$30,"="&amp;$K146)&lt;&gt;0,$L146,0)</f>
        <v>0</v>
      </c>
      <c r="AM146" s="61">
        <f>IF(COUNTIF(Setup_Hierarchy!$J$31:$IV$31,"="&amp;$K146)&lt;&gt;0,$L146,0)</f>
        <v>0</v>
      </c>
      <c r="AN146" s="61">
        <f>IF(COUNTIF(Setup_Hierarchy!$J$32:$IV$32,"="&amp;$K146)&lt;&gt;0,$L146,0)</f>
        <v>0</v>
      </c>
      <c r="AO146" s="61">
        <f>IF(COUNTIF(Setup_Hierarchy!$J$33:$IV$33,"="&amp;$K146)&lt;&gt;0,$L146,0)</f>
        <v>0</v>
      </c>
      <c r="AP146" s="61">
        <f>IF(COUNTIF(Setup_Hierarchy!$J$34:$IV$34,"="&amp;$K146)&lt;&gt;0,$L146,0)</f>
        <v>0</v>
      </c>
      <c r="AQ146" s="61">
        <f>IF(COUNTIF(Setup_Hierarchy!$J$35:$IV$35,"="&amp;$K146)&lt;&gt;0,$L146,0)</f>
        <v>0</v>
      </c>
      <c r="AR146" s="61">
        <f>IF(COUNTIF(Setup_Hierarchy!$J$36:$IV$36,"="&amp;$K146)&lt;&gt;0,$L146,0)</f>
        <v>0</v>
      </c>
      <c r="AS146" s="61">
        <f>IF(COUNTIF(Setup_Hierarchy!$J$37:$IV$37,"="&amp;$K146)&lt;&gt;0,$L146,0)</f>
        <v>0</v>
      </c>
      <c r="AT146" s="61">
        <f>IF(COUNTIF(Setup_Hierarchy!$J$38:$IV$38,"="&amp;$K146)&lt;&gt;0,$L146,0)</f>
        <v>0</v>
      </c>
      <c r="AU146" s="61">
        <f>IF(COUNTIF(Setup_Hierarchy!$J$39:$IV$39,"="&amp;$K146)&lt;&gt;0,$L146,0)</f>
        <v>0</v>
      </c>
      <c r="AV146" s="61">
        <f>IF(COUNTIF(Setup_Hierarchy!$J$40:$IV$40,"="&amp;$K146)&lt;&gt;0,$L146,0)</f>
        <v>0</v>
      </c>
      <c r="AW146" s="61">
        <f>IF(COUNTIF(Setup_Hierarchy!$J$41:$IV$41,"="&amp;$K146)&lt;&gt;0,$L146,0)</f>
        <v>0</v>
      </c>
      <c r="AX146" s="61">
        <f>IF(COUNTIF(Setup_Hierarchy!$J$42:$IV$42,"="&amp;$K146)&lt;&gt;0,$L146,0)</f>
        <v>0</v>
      </c>
      <c r="AY146" s="61">
        <f>IF(COUNTIF(Setup_Hierarchy!$J$43:$IV$43,"="&amp;$K146)&lt;&gt;0,$L146,0)</f>
        <v>0</v>
      </c>
      <c r="AZ146" s="61">
        <f>IF(COUNTIF(Setup_Hierarchy!$J$44:$IV$44,"="&amp;$K146)&lt;&gt;0,$L146,0)</f>
        <v>0</v>
      </c>
      <c r="BA146" s="61">
        <f>IF(COUNTIF(Setup_Hierarchy!$J$45:$IV$45,"="&amp;$K146)&lt;&gt;0,$L146,0)</f>
        <v>0</v>
      </c>
      <c r="BB146" s="61">
        <f>IF(COUNTIF(Setup_Hierarchy!$J$46:$IV$46,"="&amp;$K146)&lt;&gt;0,$L146,0)</f>
        <v>0</v>
      </c>
      <c r="BC146" s="61">
        <f>IF(COUNTIF(Setup_Hierarchy!$J$47:$IV$47,"="&amp;$K146)&lt;&gt;0,$L146,0)</f>
        <v>0</v>
      </c>
      <c r="BD146" s="61">
        <f>IF(COUNTIF(Setup_Hierarchy!$J$48:$IV$48,"="&amp;$K146)&lt;&gt;0,$L146,0)</f>
        <v>0</v>
      </c>
      <c r="BE146" s="61">
        <f>IF(COUNTIF(Setup_Hierarchy!$J$49:$IV$49,"="&amp;$K146)&lt;&gt;0,$L146,0)</f>
        <v>0</v>
      </c>
      <c r="BF146" s="61">
        <f>IF(COUNTIF(Setup_Hierarchy!$J$50:$IV$50,"="&amp;$K146)&lt;&gt;0,$L146,0)</f>
        <v>0</v>
      </c>
      <c r="BG146" s="61">
        <f>IF(COUNTIF(Setup_Hierarchy!$J$51:$IV$51,"="&amp;$K146)&lt;&gt;0,$L146,0)</f>
        <v>-127.48</v>
      </c>
      <c r="BH146" s="61">
        <f>IF(COUNTIF(Setup_Hierarchy!$J$52:$IV$52,"="&amp;$K146)&lt;&gt;0,$L146,0)</f>
        <v>0</v>
      </c>
      <c r="BI146" s="61">
        <f>IF(COUNTIF(Setup_Hierarchy!$J$53:$IV$53,"="&amp;$K146)&lt;&gt;0,$L146,0)</f>
        <v>0</v>
      </c>
      <c r="BJ146" s="61">
        <f>IF(COUNTIF(Setup_Hierarchy!$J$54:$IV$54,"="&amp;$K146)&lt;&gt;0,$L146,0)</f>
        <v>0</v>
      </c>
      <c r="BK146" s="61">
        <f>IF(COUNTIF(Setup_Hierarchy!$J$55:$IV$55,"="&amp;$K146)&lt;&gt;0,$L146,0)</f>
        <v>0</v>
      </c>
      <c r="BL146" s="61">
        <f>IF(COUNTIF(Setup_Hierarchy!$J$56:$IV$56,"="&amp;$K146)&lt;&gt;0,$L146,0)</f>
        <v>0</v>
      </c>
      <c r="BM146" s="61">
        <f>IF(COUNTIF(Setup_Hierarchy!$J$57:$IV$57,"="&amp;$K146)&lt;&gt;0,$L146,0)</f>
        <v>0</v>
      </c>
      <c r="BN146" s="61">
        <f>IF(COUNTIF(Setup_Hierarchy!$J$58:$IV$58,"="&amp;$K146)&lt;&gt;0,$L146,0)</f>
        <v>0</v>
      </c>
      <c r="BO146" s="61">
        <f>IF(COUNTIF(Setup_Hierarchy!$J$59:$IV$59,"="&amp;$K146)&lt;&gt;0,$L146,0)</f>
        <v>-127.48</v>
      </c>
      <c r="BP146" s="61">
        <f>IF(COUNTIF(Setup_Hierarchy!$J$60:$IV$60,"="&amp;$K146)&lt;&gt;0,$L146,0)</f>
        <v>0</v>
      </c>
      <c r="BQ146" s="61">
        <f>IF(COUNTIF(Setup_Hierarchy!$J$61:$IV$61,"="&amp;$K146)&lt;&gt;0,$L146,0)</f>
        <v>0</v>
      </c>
      <c r="BR146" s="61">
        <f>IF(COUNTIF(Setup_Hierarchy!$J$62:$IV$62,"="&amp;$K146)&lt;&gt;0,$L146,0)</f>
        <v>0</v>
      </c>
      <c r="BS146" s="61">
        <f>IF(COUNTIF(Setup_Hierarchy!$J$63:$IV$63,"="&amp;$K146)&lt;&gt;0,$L146,0)</f>
        <v>0</v>
      </c>
      <c r="BT146" s="61">
        <f>IF(COUNTIF(Setup_Hierarchy!$J$64:$IV$64,"="&amp;$K146)&lt;&gt;0,$L146,0)</f>
        <v>0</v>
      </c>
      <c r="BU146" s="61">
        <f>IF(COUNTIF(Setup_Hierarchy!$J$65:$IV$65,"="&amp;$K146)&lt;&gt;0,$L146,0)</f>
        <v>0</v>
      </c>
      <c r="BV146" s="61">
        <f>IF(COUNTIF(Setup_Hierarchy!$J$66:$IV$66,"="&amp;$K146)&lt;&gt;0,$L146,0)</f>
        <v>0</v>
      </c>
      <c r="BW146" s="61">
        <f>IF(COUNTIF(Setup_Hierarchy!$J$67:$IV$67,"="&amp;$K146)&lt;&gt;0,$L146,0)</f>
        <v>0</v>
      </c>
      <c r="BX146" s="61">
        <f>IF(COUNTIF(Setup_Hierarchy!$J$68:$IV$68,"="&amp;$K146)&lt;&gt;0,$L146,0)</f>
        <v>0</v>
      </c>
      <c r="BY146" s="61">
        <f>IF(COUNTIF(Setup_Hierarchy!$J$69:$IV$69,"="&amp;$K146)&lt;&gt;0,$L146,0)</f>
        <v>-127.48</v>
      </c>
      <c r="BZ146" s="61">
        <f>IF(COUNTIF(Setup_Hierarchy!$J$70:$IV$70,"="&amp;$K146)&lt;&gt;0,$L146,0)</f>
        <v>-127.48</v>
      </c>
      <c r="CA146" s="61">
        <f>IF(COUNTIF(Setup_Hierarchy!$J$71:$IV$71,"="&amp;$K146)&lt;&gt;0,$L146,0)</f>
        <v>0</v>
      </c>
      <c r="CB146" s="61">
        <f>IF(COUNTIF(Setup_Hierarchy!$J$72:$IV$72,"="&amp;$K146)&lt;&gt;0,$L146,0)</f>
        <v>0</v>
      </c>
      <c r="CC146" s="61">
        <f>IF(COUNTIF(Setup_Hierarchy!$J$73:$IV$73,"="&amp;$K146)&lt;&gt;0,$L146,0)</f>
        <v>0</v>
      </c>
      <c r="CD146" s="61">
        <f>IF(COUNTIF(Setup_Hierarchy!$J$74:$IV$74,"="&amp;$K146)&lt;&gt;0,$L146,0)</f>
        <v>0</v>
      </c>
      <c r="CE146" s="61">
        <f>IF(COUNTIF(Setup_Hierarchy!$J$75:$IV$75,"="&amp;$K146)&lt;&gt;0,$L146,0)</f>
        <v>0</v>
      </c>
      <c r="CF146" s="61">
        <f>IF(COUNTIF(Setup_Hierarchy!$J$76:$IV$76,"="&amp;$K146)&lt;&gt;0,$L146,0)</f>
        <v>0</v>
      </c>
      <c r="CG146" s="61">
        <f>IF(COUNTIF(Setup_Hierarchy!$J$77:$IV$77,"="&amp;$K146)&lt;&gt;0,$L146,0)</f>
        <v>0</v>
      </c>
      <c r="CH146" s="61">
        <f>IF(COUNTIF(Setup_Hierarchy!$J$78:$IV$78,"="&amp;$K146)&lt;&gt;0,$L146,0)</f>
        <v>0</v>
      </c>
      <c r="CI146" s="61">
        <f>IF(COUNTIF(Setup_Hierarchy!$J$79:$IV$79,"="&amp;$K146)&lt;&gt;0,$L146,0)</f>
        <v>0</v>
      </c>
      <c r="CJ146" s="61">
        <f>IF(COUNTIF(Setup_Hierarchy!$J$80:$IV$80,"="&amp;$K146)&lt;&gt;0,$L146,0)</f>
        <v>0</v>
      </c>
      <c r="CK146" s="61">
        <f>IF(COUNTIF(Setup_Hierarchy!$J$81:$IV$81,"="&amp;$K146)&lt;&gt;0,$L146,0)</f>
        <v>0</v>
      </c>
      <c r="CL146" s="61">
        <f>IF(COUNTIF(Setup_Hierarchy!$J$82:$IV$82,"="&amp;$K146)&lt;&gt;0,$L146,0)</f>
        <v>0</v>
      </c>
      <c r="CM146" s="61">
        <f>IF(COUNTIF(Setup_Hierarchy!$J$83:$IV$83,"="&amp;$K146)&lt;&gt;0,$L146,0)</f>
        <v>0</v>
      </c>
      <c r="CN146" s="61">
        <f>IF(COUNTIF(Setup_Hierarchy!$J$84:$IV$84,"="&amp;$K146)&lt;&gt;0,$L146,0)</f>
        <v>0</v>
      </c>
      <c r="CO146" s="61">
        <f>IF(COUNTIF(Setup_Hierarchy!$J$85:$IV$85,"="&amp;$K146)&lt;&gt;0,$L146,0)</f>
        <v>0</v>
      </c>
      <c r="CP146" s="61">
        <f>IF(COUNTIF(Setup_Hierarchy!$J$86:$IV$86,"="&amp;$K146)&lt;&gt;0,$L146,0)</f>
        <v>0</v>
      </c>
      <c r="CQ146" s="61">
        <f>IF(COUNTIF(Setup_Hierarchy!$J$87:$IV$87,"="&amp;$K146)&lt;&gt;0,$L146,0)</f>
        <v>0</v>
      </c>
      <c r="CR146" s="61">
        <f>IF(COUNTIF(Setup_Hierarchy!$J$88:$IV$88,"="&amp;$K146)&lt;&gt;0,$L146,0)</f>
        <v>0</v>
      </c>
      <c r="CS146" s="61">
        <f>IF(COUNTIF(Setup_Hierarchy!$J$89:$IV$89,"="&amp;$K146)&lt;&gt;0,$L146,0)</f>
        <v>0</v>
      </c>
      <c r="CT146" s="61">
        <f>IF(COUNTIF(Setup_Hierarchy!$J$90:$IV$90,"="&amp;$K146)&lt;&gt;0,$L146,0)</f>
        <v>0</v>
      </c>
      <c r="CU146" s="61">
        <f>IF(COUNTIF(Setup_Hierarchy!$J$91:$IV$91,"="&amp;$K146)&lt;&gt;0,$L146,0)</f>
        <v>0</v>
      </c>
      <c r="CV146" s="61">
        <f>IF(COUNTIF(Setup_Hierarchy!$J$92:$IV$92,"="&amp;$K146)&lt;&gt;0,$L146,0)</f>
        <v>0</v>
      </c>
      <c r="CW146" s="61">
        <f>IF(COUNTIF(Setup_Hierarchy!$J$93:$IV$93,"="&amp;$K146)&lt;&gt;0,$L146,0)</f>
        <v>0</v>
      </c>
      <c r="CX146" s="61">
        <f>IF(COUNTIF(Setup_Hierarchy!$J$94:$IV$94,"="&amp;$K146)&lt;&gt;0,$L146,0)</f>
        <v>0</v>
      </c>
      <c r="CY146" s="61">
        <f>IF(COUNTIF(Setup_Hierarchy!$J$95:$IV$95,"="&amp;$K146)&lt;&gt;0,$L146,0)</f>
        <v>0</v>
      </c>
      <c r="CZ146" s="61">
        <f>IF(COUNTIF(Setup_Hierarchy!$J$96:$IV$96,"="&amp;$K146)&lt;&gt;0,$L146,0)</f>
        <v>0</v>
      </c>
      <c r="DA146" s="61">
        <f>IF(COUNTIF(Setup_Hierarchy!$J$97:$IV$97,"="&amp;$K146)&lt;&gt;0,$L146,0)</f>
        <v>0</v>
      </c>
      <c r="DB146" s="61">
        <f>IF(COUNTIF(Setup_Hierarchy!$J$98:$IV$98,"="&amp;$K146)&lt;&gt;0,$L146,0)</f>
        <v>0</v>
      </c>
      <c r="DC146" s="61">
        <f>IF(COUNTIF(Setup_Hierarchy!$J$99:$IV$99,"="&amp;$K146)&lt;&gt;0,$L146,0)</f>
        <v>0</v>
      </c>
      <c r="DD146" s="61">
        <f>IF(COUNTIF(Setup_Hierarchy!$J$100:$IV$100,"="&amp;$K146)&lt;&gt;0,$L146,0)</f>
        <v>0</v>
      </c>
      <c r="DE146" s="61">
        <f>IF(COUNTIF(Setup_Hierarchy!$J$101:$IV$101,"="&amp;$K146)&lt;&gt;0,$L146,0)</f>
        <v>0</v>
      </c>
      <c r="DF146" s="61">
        <f>IF(COUNTIF(Setup_Hierarchy!$J$102:$IV$102,"="&amp;$K146)&lt;&gt;0,$L146,0)</f>
        <v>0</v>
      </c>
      <c r="DG146" s="61">
        <f>IF(COUNTIF(Setup_Hierarchy!$J$103:$IV$103,"="&amp;$K146)&lt;&gt;0,$L146,0)</f>
        <v>0</v>
      </c>
      <c r="DH146" s="61">
        <f>IF(COUNTIF(Setup_Hierarchy!$J$104:$IV$104,"="&amp;$K146)&lt;&gt;0,$L146,0)</f>
        <v>0</v>
      </c>
      <c r="DI146" s="61">
        <f>IF(COUNTIF(Setup_Hierarchy!$J$105:$IV$105,"="&amp;$K146)&lt;&gt;0,$L146,0)</f>
        <v>0</v>
      </c>
      <c r="DJ146" s="61">
        <f>IF(COUNTIF(Setup_Hierarchy!$J$106:$IV$106,"="&amp;$K146)&lt;&gt;0,$L146,0)</f>
        <v>0</v>
      </c>
      <c r="DK146" s="61">
        <f>IF(COUNTIF(Setup_Hierarchy!$J$107:$IV$107,"="&amp;$K146)&lt;&gt;0,$L146,0)</f>
        <v>0</v>
      </c>
      <c r="DL146" s="61">
        <f>IF(COUNTIF(Setup_Hierarchy!$J$108:$IV$108,"="&amp;$K146)&lt;&gt;0,$L146,0)</f>
        <v>0</v>
      </c>
      <c r="DM146" s="61">
        <f>IF(COUNTIF(Setup_Hierarchy!$J$109:$IV$109,"="&amp;$K146)&lt;&gt;0,$L146,0)</f>
        <v>0</v>
      </c>
      <c r="DN146" s="61">
        <f>IF(COUNTIF(Setup_Hierarchy!$J$110:$IV$110,"="&amp;$K146)&lt;&gt;0,$L146,0)</f>
        <v>0</v>
      </c>
      <c r="DO146" s="61">
        <f>IF(COUNTIF(Setup_Hierarchy!$J$111:$IV$111,"="&amp;$K146)&lt;&gt;0,$L146,0)</f>
        <v>0</v>
      </c>
      <c r="DP146" s="61">
        <f>IF(COUNTIF(Setup_Hierarchy!$J$112:$IV$112,"="&amp;$K146)&lt;&gt;0,$L146,0)</f>
        <v>0</v>
      </c>
      <c r="DQ146" s="61">
        <f>IF(COUNTIF(Setup_Hierarchy!$J$113:$IV$113,"="&amp;$K146)&lt;&gt;0,$L146,0)</f>
        <v>0</v>
      </c>
      <c r="DR146" s="61">
        <f>IF(COUNTIF(Setup_Hierarchy!$J$114:$IV$114,"="&amp;$K146)&lt;&gt;0,$L146,0)</f>
        <v>0</v>
      </c>
      <c r="DS146" s="61">
        <f>IF(COUNTIF(Setup_Hierarchy!$J$115:$IV$115,"="&amp;$K146)&lt;&gt;0,$L146,0)</f>
        <v>0</v>
      </c>
      <c r="DT146" s="61">
        <f>IF(COUNTIF(Setup_Hierarchy!$J$116:$IV$116,"="&amp;$K146)&lt;&gt;0,$L146,0)</f>
        <v>0</v>
      </c>
    </row>
    <row r="147" spans="2:124" x14ac:dyDescent="0.2">
      <c r="B147" t="s">
        <v>43</v>
      </c>
      <c r="C147">
        <v>78</v>
      </c>
      <c r="D147" t="s">
        <v>16</v>
      </c>
      <c r="E147" t="s">
        <v>369</v>
      </c>
      <c r="F147" t="s">
        <v>532</v>
      </c>
      <c r="G147" t="s">
        <v>25</v>
      </c>
      <c r="H147" t="s">
        <v>12</v>
      </c>
      <c r="I147">
        <v>0.47259000000000001</v>
      </c>
      <c r="J147">
        <v>0.77804300000000004</v>
      </c>
      <c r="K147">
        <v>626</v>
      </c>
      <c r="L147">
        <v>-1053.5</v>
      </c>
      <c r="M147" s="61">
        <f>IF(COUNTIF(Setup_Hierarchy!$J$5:$IV$5,"="&amp;$K147)&lt;&gt;0,$L147,0)</f>
        <v>-1053.5</v>
      </c>
      <c r="N147" s="61">
        <f>IF(COUNTIF(Setup_Hierarchy!$J$6:$IV$6,"="&amp;$K147)&lt;&gt;0,$L147,0)</f>
        <v>-1053.5</v>
      </c>
      <c r="O147" s="61">
        <f>IF(COUNTIF(Setup_Hierarchy!$J$7:$IV$7,"="&amp;$K147)&lt;&gt;0,$L147,0)</f>
        <v>-1053.5</v>
      </c>
      <c r="P147" s="61">
        <f>IF(COUNTIF(Setup_Hierarchy!$J$8:$IV$8,"="&amp;$K147)&lt;&gt;0,$L147,0)</f>
        <v>0</v>
      </c>
      <c r="Q147" s="61">
        <f>IF(COUNTIF(Setup_Hierarchy!$J$9:$IV$9,"="&amp;$K147)&lt;&gt;0,$L147,0)</f>
        <v>0</v>
      </c>
      <c r="R147" s="61">
        <f>IF(COUNTIF(Setup_Hierarchy!$J$10:$IV$10,"="&amp;$K147)&lt;&gt;0,$L147,0)</f>
        <v>0</v>
      </c>
      <c r="S147" s="61">
        <f>IF(COUNTIF(Setup_Hierarchy!$J$11:$IV$11,"="&amp;$K147)&lt;&gt;0,$L147,0)</f>
        <v>0</v>
      </c>
      <c r="T147" s="61">
        <f>IF(COUNTIF(Setup_Hierarchy!$J$12:$IV$12,"="&amp;$K147)&lt;&gt;0,$L147,0)</f>
        <v>0</v>
      </c>
      <c r="U147" s="61">
        <f>IF(COUNTIF(Setup_Hierarchy!$J$13:$IV$13,"="&amp;$K147)&lt;&gt;0,$L147,0)</f>
        <v>0</v>
      </c>
      <c r="V147" s="61">
        <f>IF(COUNTIF(Setup_Hierarchy!$J$14:$IV$14,"="&amp;$K147)&lt;&gt;0,$L147,0)</f>
        <v>0</v>
      </c>
      <c r="W147" s="61">
        <f>IF(COUNTIF(Setup_Hierarchy!$J$15:$IV$15,"="&amp;$K147)&lt;&gt;0,$L147,0)</f>
        <v>0</v>
      </c>
      <c r="X147" s="61">
        <f>IF(COUNTIF(Setup_Hierarchy!$J$16:$IV$16,"="&amp;$K147)&lt;&gt;0,$L147,0)</f>
        <v>0</v>
      </c>
      <c r="Y147" s="61">
        <f>IF(COUNTIF(Setup_Hierarchy!$J$17:$IV$17,"="&amp;$K147)&lt;&gt;0,$L147,0)</f>
        <v>0</v>
      </c>
      <c r="Z147" s="61">
        <f>IF(COUNTIF(Setup_Hierarchy!$J$18:$IV$18,"="&amp;$K147)&lt;&gt;0,$L147,0)</f>
        <v>0</v>
      </c>
      <c r="AA147" s="61">
        <f>IF(COUNTIF(Setup_Hierarchy!$J$19:$IV$19,"="&amp;$K147)&lt;&gt;0,$L147,0)</f>
        <v>0</v>
      </c>
      <c r="AB147" s="61">
        <f>IF(COUNTIF(Setup_Hierarchy!$J$20:$IV$20,"="&amp;$K147)&lt;&gt;0,$L147,0)</f>
        <v>0</v>
      </c>
      <c r="AC147" s="61">
        <f>IF(COUNTIF(Setup_Hierarchy!$J$21:$IV$21,"="&amp;$K147)&lt;&gt;0,$L147,0)</f>
        <v>0</v>
      </c>
      <c r="AD147" s="61">
        <f>IF(COUNTIF(Setup_Hierarchy!$J$22:$IV$22,"="&amp;$K147)&lt;&gt;0,$L147,0)</f>
        <v>0</v>
      </c>
      <c r="AE147" s="61">
        <f>IF(COUNTIF(Setup_Hierarchy!$J$23:$IV$23,"="&amp;$K147)&lt;&gt;0,$L147,0)</f>
        <v>0</v>
      </c>
      <c r="AF147" s="61">
        <f>IF(COUNTIF(Setup_Hierarchy!$J$24:$IV$24,"="&amp;$K147)&lt;&gt;0,$L147,0)</f>
        <v>0</v>
      </c>
      <c r="AG147" s="61">
        <f>IF(COUNTIF(Setup_Hierarchy!$J$25:$IV$25,"="&amp;$K147)&lt;&gt;0,$L147,0)</f>
        <v>0</v>
      </c>
      <c r="AH147" s="61">
        <f>IF(COUNTIF(Setup_Hierarchy!$J$26:$IV$26,"="&amp;$K147)&lt;&gt;0,$L147,0)</f>
        <v>0</v>
      </c>
      <c r="AI147" s="61">
        <f>IF(COUNTIF(Setup_Hierarchy!$J$27:$IV$27,"="&amp;$K147)&lt;&gt;0,$L147,0)</f>
        <v>0</v>
      </c>
      <c r="AJ147" s="61">
        <f>IF(COUNTIF(Setup_Hierarchy!$J$28:$IV$28,"="&amp;$K147)&lt;&gt;0,$L147,0)</f>
        <v>0</v>
      </c>
      <c r="AK147" s="61">
        <f>IF(COUNTIF(Setup_Hierarchy!$J$29:$IV$29,"="&amp;$K147)&lt;&gt;0,$L147,0)</f>
        <v>0</v>
      </c>
      <c r="AL147" s="61">
        <f>IF(COUNTIF(Setup_Hierarchy!$J$30:$IV$30,"="&amp;$K147)&lt;&gt;0,$L147,0)</f>
        <v>0</v>
      </c>
      <c r="AM147" s="61">
        <f>IF(COUNTIF(Setup_Hierarchy!$J$31:$IV$31,"="&amp;$K147)&lt;&gt;0,$L147,0)</f>
        <v>0</v>
      </c>
      <c r="AN147" s="61">
        <f>IF(COUNTIF(Setup_Hierarchy!$J$32:$IV$32,"="&amp;$K147)&lt;&gt;0,$L147,0)</f>
        <v>0</v>
      </c>
      <c r="AO147" s="61">
        <f>IF(COUNTIF(Setup_Hierarchy!$J$33:$IV$33,"="&amp;$K147)&lt;&gt;0,$L147,0)</f>
        <v>0</v>
      </c>
      <c r="AP147" s="61">
        <f>IF(COUNTIF(Setup_Hierarchy!$J$34:$IV$34,"="&amp;$K147)&lt;&gt;0,$L147,0)</f>
        <v>0</v>
      </c>
      <c r="AQ147" s="61">
        <f>IF(COUNTIF(Setup_Hierarchy!$J$35:$IV$35,"="&amp;$K147)&lt;&gt;0,$L147,0)</f>
        <v>0</v>
      </c>
      <c r="AR147" s="61">
        <f>IF(COUNTIF(Setup_Hierarchy!$J$36:$IV$36,"="&amp;$K147)&lt;&gt;0,$L147,0)</f>
        <v>0</v>
      </c>
      <c r="AS147" s="61">
        <f>IF(COUNTIF(Setup_Hierarchy!$J$37:$IV$37,"="&amp;$K147)&lt;&gt;0,$L147,0)</f>
        <v>0</v>
      </c>
      <c r="AT147" s="61">
        <f>IF(COUNTIF(Setup_Hierarchy!$J$38:$IV$38,"="&amp;$K147)&lt;&gt;0,$L147,0)</f>
        <v>0</v>
      </c>
      <c r="AU147" s="61">
        <f>IF(COUNTIF(Setup_Hierarchy!$J$39:$IV$39,"="&amp;$K147)&lt;&gt;0,$L147,0)</f>
        <v>0</v>
      </c>
      <c r="AV147" s="61">
        <f>IF(COUNTIF(Setup_Hierarchy!$J$40:$IV$40,"="&amp;$K147)&lt;&gt;0,$L147,0)</f>
        <v>0</v>
      </c>
      <c r="AW147" s="61">
        <f>IF(COUNTIF(Setup_Hierarchy!$J$41:$IV$41,"="&amp;$K147)&lt;&gt;0,$L147,0)</f>
        <v>0</v>
      </c>
      <c r="AX147" s="61">
        <f>IF(COUNTIF(Setup_Hierarchy!$J$42:$IV$42,"="&amp;$K147)&lt;&gt;0,$L147,0)</f>
        <v>0</v>
      </c>
      <c r="AY147" s="61">
        <f>IF(COUNTIF(Setup_Hierarchy!$J$43:$IV$43,"="&amp;$K147)&lt;&gt;0,$L147,0)</f>
        <v>0</v>
      </c>
      <c r="AZ147" s="61">
        <f>IF(COUNTIF(Setup_Hierarchy!$J$44:$IV$44,"="&amp;$K147)&lt;&gt;0,$L147,0)</f>
        <v>0</v>
      </c>
      <c r="BA147" s="61">
        <f>IF(COUNTIF(Setup_Hierarchy!$J$45:$IV$45,"="&amp;$K147)&lt;&gt;0,$L147,0)</f>
        <v>0</v>
      </c>
      <c r="BB147" s="61">
        <f>IF(COUNTIF(Setup_Hierarchy!$J$46:$IV$46,"="&amp;$K147)&lt;&gt;0,$L147,0)</f>
        <v>0</v>
      </c>
      <c r="BC147" s="61">
        <f>IF(COUNTIF(Setup_Hierarchy!$J$47:$IV$47,"="&amp;$K147)&lt;&gt;0,$L147,0)</f>
        <v>0</v>
      </c>
      <c r="BD147" s="61">
        <f>IF(COUNTIF(Setup_Hierarchy!$J$48:$IV$48,"="&amp;$K147)&lt;&gt;0,$L147,0)</f>
        <v>0</v>
      </c>
      <c r="BE147" s="61">
        <f>IF(COUNTIF(Setup_Hierarchy!$J$49:$IV$49,"="&amp;$K147)&lt;&gt;0,$L147,0)</f>
        <v>0</v>
      </c>
      <c r="BF147" s="61">
        <f>IF(COUNTIF(Setup_Hierarchy!$J$50:$IV$50,"="&amp;$K147)&lt;&gt;0,$L147,0)</f>
        <v>0</v>
      </c>
      <c r="BG147" s="61">
        <f>IF(COUNTIF(Setup_Hierarchy!$J$51:$IV$51,"="&amp;$K147)&lt;&gt;0,$L147,0)</f>
        <v>-1053.5</v>
      </c>
      <c r="BH147" s="61">
        <f>IF(COUNTIF(Setup_Hierarchy!$J$52:$IV$52,"="&amp;$K147)&lt;&gt;0,$L147,0)</f>
        <v>0</v>
      </c>
      <c r="BI147" s="61">
        <f>IF(COUNTIF(Setup_Hierarchy!$J$53:$IV$53,"="&amp;$K147)&lt;&gt;0,$L147,0)</f>
        <v>0</v>
      </c>
      <c r="BJ147" s="61">
        <f>IF(COUNTIF(Setup_Hierarchy!$J$54:$IV$54,"="&amp;$K147)&lt;&gt;0,$L147,0)</f>
        <v>0</v>
      </c>
      <c r="BK147" s="61">
        <f>IF(COUNTIF(Setup_Hierarchy!$J$55:$IV$55,"="&amp;$K147)&lt;&gt;0,$L147,0)</f>
        <v>0</v>
      </c>
      <c r="BL147" s="61">
        <f>IF(COUNTIF(Setup_Hierarchy!$J$56:$IV$56,"="&amp;$K147)&lt;&gt;0,$L147,0)</f>
        <v>0</v>
      </c>
      <c r="BM147" s="61">
        <f>IF(COUNTIF(Setup_Hierarchy!$J$57:$IV$57,"="&amp;$K147)&lt;&gt;0,$L147,0)</f>
        <v>0</v>
      </c>
      <c r="BN147" s="61">
        <f>IF(COUNTIF(Setup_Hierarchy!$J$58:$IV$58,"="&amp;$K147)&lt;&gt;0,$L147,0)</f>
        <v>0</v>
      </c>
      <c r="BO147" s="61">
        <f>IF(COUNTIF(Setup_Hierarchy!$J$59:$IV$59,"="&amp;$K147)&lt;&gt;0,$L147,0)</f>
        <v>-1053.5</v>
      </c>
      <c r="BP147" s="61">
        <f>IF(COUNTIF(Setup_Hierarchy!$J$60:$IV$60,"="&amp;$K147)&lt;&gt;0,$L147,0)</f>
        <v>0</v>
      </c>
      <c r="BQ147" s="61">
        <f>IF(COUNTIF(Setup_Hierarchy!$J$61:$IV$61,"="&amp;$K147)&lt;&gt;0,$L147,0)</f>
        <v>0</v>
      </c>
      <c r="BR147" s="61">
        <f>IF(COUNTIF(Setup_Hierarchy!$J$62:$IV$62,"="&amp;$K147)&lt;&gt;0,$L147,0)</f>
        <v>0</v>
      </c>
      <c r="BS147" s="61">
        <f>IF(COUNTIF(Setup_Hierarchy!$J$63:$IV$63,"="&amp;$K147)&lt;&gt;0,$L147,0)</f>
        <v>0</v>
      </c>
      <c r="BT147" s="61">
        <f>IF(COUNTIF(Setup_Hierarchy!$J$64:$IV$64,"="&amp;$K147)&lt;&gt;0,$L147,0)</f>
        <v>0</v>
      </c>
      <c r="BU147" s="61">
        <f>IF(COUNTIF(Setup_Hierarchy!$J$65:$IV$65,"="&amp;$K147)&lt;&gt;0,$L147,0)</f>
        <v>0</v>
      </c>
      <c r="BV147" s="61">
        <f>IF(COUNTIF(Setup_Hierarchy!$J$66:$IV$66,"="&amp;$K147)&lt;&gt;0,$L147,0)</f>
        <v>0</v>
      </c>
      <c r="BW147" s="61">
        <f>IF(COUNTIF(Setup_Hierarchy!$J$67:$IV$67,"="&amp;$K147)&lt;&gt;0,$L147,0)</f>
        <v>0</v>
      </c>
      <c r="BX147" s="61">
        <f>IF(COUNTIF(Setup_Hierarchy!$J$68:$IV$68,"="&amp;$K147)&lt;&gt;0,$L147,0)</f>
        <v>0</v>
      </c>
      <c r="BY147" s="61">
        <f>IF(COUNTIF(Setup_Hierarchy!$J$69:$IV$69,"="&amp;$K147)&lt;&gt;0,$L147,0)</f>
        <v>0</v>
      </c>
      <c r="BZ147" s="61">
        <f>IF(COUNTIF(Setup_Hierarchy!$J$70:$IV$70,"="&amp;$K147)&lt;&gt;0,$L147,0)</f>
        <v>0</v>
      </c>
      <c r="CA147" s="61">
        <f>IF(COUNTIF(Setup_Hierarchy!$J$71:$IV$71,"="&amp;$K147)&lt;&gt;0,$L147,0)</f>
        <v>0</v>
      </c>
      <c r="CB147" s="61">
        <f>IF(COUNTIF(Setup_Hierarchy!$J$72:$IV$72,"="&amp;$K147)&lt;&gt;0,$L147,0)</f>
        <v>-1053.5</v>
      </c>
      <c r="CC147" s="61">
        <f>IF(COUNTIF(Setup_Hierarchy!$J$73:$IV$73,"="&amp;$K147)&lt;&gt;0,$L147,0)</f>
        <v>-1053.5</v>
      </c>
      <c r="CD147" s="61">
        <f>IF(COUNTIF(Setup_Hierarchy!$J$74:$IV$74,"="&amp;$K147)&lt;&gt;0,$L147,0)</f>
        <v>0</v>
      </c>
      <c r="CE147" s="61">
        <f>IF(COUNTIF(Setup_Hierarchy!$J$75:$IV$75,"="&amp;$K147)&lt;&gt;0,$L147,0)</f>
        <v>0</v>
      </c>
      <c r="CF147" s="61">
        <f>IF(COUNTIF(Setup_Hierarchy!$J$76:$IV$76,"="&amp;$K147)&lt;&gt;0,$L147,0)</f>
        <v>0</v>
      </c>
      <c r="CG147" s="61">
        <f>IF(COUNTIF(Setup_Hierarchy!$J$77:$IV$77,"="&amp;$K147)&lt;&gt;0,$L147,0)</f>
        <v>0</v>
      </c>
      <c r="CH147" s="61">
        <f>IF(COUNTIF(Setup_Hierarchy!$J$78:$IV$78,"="&amp;$K147)&lt;&gt;0,$L147,0)</f>
        <v>0</v>
      </c>
      <c r="CI147" s="61">
        <f>IF(COUNTIF(Setup_Hierarchy!$J$79:$IV$79,"="&amp;$K147)&lt;&gt;0,$L147,0)</f>
        <v>0</v>
      </c>
      <c r="CJ147" s="61">
        <f>IF(COUNTIF(Setup_Hierarchy!$J$80:$IV$80,"="&amp;$K147)&lt;&gt;0,$L147,0)</f>
        <v>0</v>
      </c>
      <c r="CK147" s="61">
        <f>IF(COUNTIF(Setup_Hierarchy!$J$81:$IV$81,"="&amp;$K147)&lt;&gt;0,$L147,0)</f>
        <v>0</v>
      </c>
      <c r="CL147" s="61">
        <f>IF(COUNTIF(Setup_Hierarchy!$J$82:$IV$82,"="&amp;$K147)&lt;&gt;0,$L147,0)</f>
        <v>0</v>
      </c>
      <c r="CM147" s="61">
        <f>IF(COUNTIF(Setup_Hierarchy!$J$83:$IV$83,"="&amp;$K147)&lt;&gt;0,$L147,0)</f>
        <v>0</v>
      </c>
      <c r="CN147" s="61">
        <f>IF(COUNTIF(Setup_Hierarchy!$J$84:$IV$84,"="&amp;$K147)&lt;&gt;0,$L147,0)</f>
        <v>0</v>
      </c>
      <c r="CO147" s="61">
        <f>IF(COUNTIF(Setup_Hierarchy!$J$85:$IV$85,"="&amp;$K147)&lt;&gt;0,$L147,0)</f>
        <v>0</v>
      </c>
      <c r="CP147" s="61">
        <f>IF(COUNTIF(Setup_Hierarchy!$J$86:$IV$86,"="&amp;$K147)&lt;&gt;0,$L147,0)</f>
        <v>0</v>
      </c>
      <c r="CQ147" s="61">
        <f>IF(COUNTIF(Setup_Hierarchy!$J$87:$IV$87,"="&amp;$K147)&lt;&gt;0,$L147,0)</f>
        <v>0</v>
      </c>
      <c r="CR147" s="61">
        <f>IF(COUNTIF(Setup_Hierarchy!$J$88:$IV$88,"="&amp;$K147)&lt;&gt;0,$L147,0)</f>
        <v>0</v>
      </c>
      <c r="CS147" s="61">
        <f>IF(COUNTIF(Setup_Hierarchy!$J$89:$IV$89,"="&amp;$K147)&lt;&gt;0,$L147,0)</f>
        <v>0</v>
      </c>
      <c r="CT147" s="61">
        <f>IF(COUNTIF(Setup_Hierarchy!$J$90:$IV$90,"="&amp;$K147)&lt;&gt;0,$L147,0)</f>
        <v>0</v>
      </c>
      <c r="CU147" s="61">
        <f>IF(COUNTIF(Setup_Hierarchy!$J$91:$IV$91,"="&amp;$K147)&lt;&gt;0,$L147,0)</f>
        <v>0</v>
      </c>
      <c r="CV147" s="61">
        <f>IF(COUNTIF(Setup_Hierarchy!$J$92:$IV$92,"="&amp;$K147)&lt;&gt;0,$L147,0)</f>
        <v>0</v>
      </c>
      <c r="CW147" s="61">
        <f>IF(COUNTIF(Setup_Hierarchy!$J$93:$IV$93,"="&amp;$K147)&lt;&gt;0,$L147,0)</f>
        <v>0</v>
      </c>
      <c r="CX147" s="61">
        <f>IF(COUNTIF(Setup_Hierarchy!$J$94:$IV$94,"="&amp;$K147)&lt;&gt;0,$L147,0)</f>
        <v>0</v>
      </c>
      <c r="CY147" s="61">
        <f>IF(COUNTIF(Setup_Hierarchy!$J$95:$IV$95,"="&amp;$K147)&lt;&gt;0,$L147,0)</f>
        <v>0</v>
      </c>
      <c r="CZ147" s="61">
        <f>IF(COUNTIF(Setup_Hierarchy!$J$96:$IV$96,"="&amp;$K147)&lt;&gt;0,$L147,0)</f>
        <v>0</v>
      </c>
      <c r="DA147" s="61">
        <f>IF(COUNTIF(Setup_Hierarchy!$J$97:$IV$97,"="&amp;$K147)&lt;&gt;0,$L147,0)</f>
        <v>0</v>
      </c>
      <c r="DB147" s="61">
        <f>IF(COUNTIF(Setup_Hierarchy!$J$98:$IV$98,"="&amp;$K147)&lt;&gt;0,$L147,0)</f>
        <v>0</v>
      </c>
      <c r="DC147" s="61">
        <f>IF(COUNTIF(Setup_Hierarchy!$J$99:$IV$99,"="&amp;$K147)&lt;&gt;0,$L147,0)</f>
        <v>0</v>
      </c>
      <c r="DD147" s="61">
        <f>IF(COUNTIF(Setup_Hierarchy!$J$100:$IV$100,"="&amp;$K147)&lt;&gt;0,$L147,0)</f>
        <v>0</v>
      </c>
      <c r="DE147" s="61">
        <f>IF(COUNTIF(Setup_Hierarchy!$J$101:$IV$101,"="&amp;$K147)&lt;&gt;0,$L147,0)</f>
        <v>0</v>
      </c>
      <c r="DF147" s="61">
        <f>IF(COUNTIF(Setup_Hierarchy!$J$102:$IV$102,"="&amp;$K147)&lt;&gt;0,$L147,0)</f>
        <v>0</v>
      </c>
      <c r="DG147" s="61">
        <f>IF(COUNTIF(Setup_Hierarchy!$J$103:$IV$103,"="&amp;$K147)&lt;&gt;0,$L147,0)</f>
        <v>0</v>
      </c>
      <c r="DH147" s="61">
        <f>IF(COUNTIF(Setup_Hierarchy!$J$104:$IV$104,"="&amp;$K147)&lt;&gt;0,$L147,0)</f>
        <v>0</v>
      </c>
      <c r="DI147" s="61">
        <f>IF(COUNTIF(Setup_Hierarchy!$J$105:$IV$105,"="&amp;$K147)&lt;&gt;0,$L147,0)</f>
        <v>0</v>
      </c>
      <c r="DJ147" s="61">
        <f>IF(COUNTIF(Setup_Hierarchy!$J$106:$IV$106,"="&amp;$K147)&lt;&gt;0,$L147,0)</f>
        <v>0</v>
      </c>
      <c r="DK147" s="61">
        <f>IF(COUNTIF(Setup_Hierarchy!$J$107:$IV$107,"="&amp;$K147)&lt;&gt;0,$L147,0)</f>
        <v>0</v>
      </c>
      <c r="DL147" s="61">
        <f>IF(COUNTIF(Setup_Hierarchy!$J$108:$IV$108,"="&amp;$K147)&lt;&gt;0,$L147,0)</f>
        <v>0</v>
      </c>
      <c r="DM147" s="61">
        <f>IF(COUNTIF(Setup_Hierarchy!$J$109:$IV$109,"="&amp;$K147)&lt;&gt;0,$L147,0)</f>
        <v>0</v>
      </c>
      <c r="DN147" s="61">
        <f>IF(COUNTIF(Setup_Hierarchy!$J$110:$IV$110,"="&amp;$K147)&lt;&gt;0,$L147,0)</f>
        <v>0</v>
      </c>
      <c r="DO147" s="61">
        <f>IF(COUNTIF(Setup_Hierarchy!$J$111:$IV$111,"="&amp;$K147)&lt;&gt;0,$L147,0)</f>
        <v>0</v>
      </c>
      <c r="DP147" s="61">
        <f>IF(COUNTIF(Setup_Hierarchy!$J$112:$IV$112,"="&amp;$K147)&lt;&gt;0,$L147,0)</f>
        <v>0</v>
      </c>
      <c r="DQ147" s="61">
        <f>IF(COUNTIF(Setup_Hierarchy!$J$113:$IV$113,"="&amp;$K147)&lt;&gt;0,$L147,0)</f>
        <v>0</v>
      </c>
      <c r="DR147" s="61">
        <f>IF(COUNTIF(Setup_Hierarchy!$J$114:$IV$114,"="&amp;$K147)&lt;&gt;0,$L147,0)</f>
        <v>0</v>
      </c>
      <c r="DS147" s="61">
        <f>IF(COUNTIF(Setup_Hierarchy!$J$115:$IV$115,"="&amp;$K147)&lt;&gt;0,$L147,0)</f>
        <v>0</v>
      </c>
      <c r="DT147" s="61">
        <f>IF(COUNTIF(Setup_Hierarchy!$J$116:$IV$116,"="&amp;$K147)&lt;&gt;0,$L147,0)</f>
        <v>0</v>
      </c>
    </row>
    <row r="148" spans="2:124" x14ac:dyDescent="0.2">
      <c r="B148" t="s">
        <v>43</v>
      </c>
      <c r="C148">
        <v>78</v>
      </c>
      <c r="D148" t="s">
        <v>16</v>
      </c>
      <c r="E148" t="s">
        <v>369</v>
      </c>
      <c r="F148" t="s">
        <v>532</v>
      </c>
      <c r="G148" t="s">
        <v>25</v>
      </c>
      <c r="H148" t="s">
        <v>12</v>
      </c>
      <c r="I148">
        <v>0.47259000000000001</v>
      </c>
      <c r="J148">
        <v>0.77804300000000004</v>
      </c>
      <c r="K148">
        <v>628</v>
      </c>
      <c r="L148">
        <v>0.45</v>
      </c>
      <c r="M148" s="61">
        <f>IF(COUNTIF(Setup_Hierarchy!$J$5:$IV$5,"="&amp;$K148)&lt;&gt;0,$L148,0)</f>
        <v>0.45</v>
      </c>
      <c r="N148" s="61">
        <f>IF(COUNTIF(Setup_Hierarchy!$J$6:$IV$6,"="&amp;$K148)&lt;&gt;0,$L148,0)</f>
        <v>0.45</v>
      </c>
      <c r="O148" s="61">
        <f>IF(COUNTIF(Setup_Hierarchy!$J$7:$IV$7,"="&amp;$K148)&lt;&gt;0,$L148,0)</f>
        <v>0.45</v>
      </c>
      <c r="P148" s="61">
        <f>IF(COUNTIF(Setup_Hierarchy!$J$8:$IV$8,"="&amp;$K148)&lt;&gt;0,$L148,0)</f>
        <v>0</v>
      </c>
      <c r="Q148" s="61">
        <f>IF(COUNTIF(Setup_Hierarchy!$J$9:$IV$9,"="&amp;$K148)&lt;&gt;0,$L148,0)</f>
        <v>0</v>
      </c>
      <c r="R148" s="61">
        <f>IF(COUNTIF(Setup_Hierarchy!$J$10:$IV$10,"="&amp;$K148)&lt;&gt;0,$L148,0)</f>
        <v>0</v>
      </c>
      <c r="S148" s="61">
        <f>IF(COUNTIF(Setup_Hierarchy!$J$11:$IV$11,"="&amp;$K148)&lt;&gt;0,$L148,0)</f>
        <v>0</v>
      </c>
      <c r="T148" s="61">
        <f>IF(COUNTIF(Setup_Hierarchy!$J$12:$IV$12,"="&amp;$K148)&lt;&gt;0,$L148,0)</f>
        <v>0</v>
      </c>
      <c r="U148" s="61">
        <f>IF(COUNTIF(Setup_Hierarchy!$J$13:$IV$13,"="&amp;$K148)&lt;&gt;0,$L148,0)</f>
        <v>0</v>
      </c>
      <c r="V148" s="61">
        <f>IF(COUNTIF(Setup_Hierarchy!$J$14:$IV$14,"="&amp;$K148)&lt;&gt;0,$L148,0)</f>
        <v>0</v>
      </c>
      <c r="W148" s="61">
        <f>IF(COUNTIF(Setup_Hierarchy!$J$15:$IV$15,"="&amp;$K148)&lt;&gt;0,$L148,0)</f>
        <v>0</v>
      </c>
      <c r="X148" s="61">
        <f>IF(COUNTIF(Setup_Hierarchy!$J$16:$IV$16,"="&amp;$K148)&lt;&gt;0,$L148,0)</f>
        <v>0</v>
      </c>
      <c r="Y148" s="61">
        <f>IF(COUNTIF(Setup_Hierarchy!$J$17:$IV$17,"="&amp;$K148)&lt;&gt;0,$L148,0)</f>
        <v>0</v>
      </c>
      <c r="Z148" s="61">
        <f>IF(COUNTIF(Setup_Hierarchy!$J$18:$IV$18,"="&amp;$K148)&lt;&gt;0,$L148,0)</f>
        <v>0</v>
      </c>
      <c r="AA148" s="61">
        <f>IF(COUNTIF(Setup_Hierarchy!$J$19:$IV$19,"="&amp;$K148)&lt;&gt;0,$L148,0)</f>
        <v>0</v>
      </c>
      <c r="AB148" s="61">
        <f>IF(COUNTIF(Setup_Hierarchy!$J$20:$IV$20,"="&amp;$K148)&lt;&gt;0,$L148,0)</f>
        <v>0</v>
      </c>
      <c r="AC148" s="61">
        <f>IF(COUNTIF(Setup_Hierarchy!$J$21:$IV$21,"="&amp;$K148)&lt;&gt;0,$L148,0)</f>
        <v>0</v>
      </c>
      <c r="AD148" s="61">
        <f>IF(COUNTIF(Setup_Hierarchy!$J$22:$IV$22,"="&amp;$K148)&lt;&gt;0,$L148,0)</f>
        <v>0</v>
      </c>
      <c r="AE148" s="61">
        <f>IF(COUNTIF(Setup_Hierarchy!$J$23:$IV$23,"="&amp;$K148)&lt;&gt;0,$L148,0)</f>
        <v>0</v>
      </c>
      <c r="AF148" s="61">
        <f>IF(COUNTIF(Setup_Hierarchy!$J$24:$IV$24,"="&amp;$K148)&lt;&gt;0,$L148,0)</f>
        <v>0</v>
      </c>
      <c r="AG148" s="61">
        <f>IF(COUNTIF(Setup_Hierarchy!$J$25:$IV$25,"="&amp;$K148)&lt;&gt;0,$L148,0)</f>
        <v>0</v>
      </c>
      <c r="AH148" s="61">
        <f>IF(COUNTIF(Setup_Hierarchy!$J$26:$IV$26,"="&amp;$K148)&lt;&gt;0,$L148,0)</f>
        <v>0</v>
      </c>
      <c r="AI148" s="61">
        <f>IF(COUNTIF(Setup_Hierarchy!$J$27:$IV$27,"="&amp;$K148)&lt;&gt;0,$L148,0)</f>
        <v>0</v>
      </c>
      <c r="AJ148" s="61">
        <f>IF(COUNTIF(Setup_Hierarchy!$J$28:$IV$28,"="&amp;$K148)&lt;&gt;0,$L148,0)</f>
        <v>0</v>
      </c>
      <c r="AK148" s="61">
        <f>IF(COUNTIF(Setup_Hierarchy!$J$29:$IV$29,"="&amp;$K148)&lt;&gt;0,$L148,0)</f>
        <v>0</v>
      </c>
      <c r="AL148" s="61">
        <f>IF(COUNTIF(Setup_Hierarchy!$J$30:$IV$30,"="&amp;$K148)&lt;&gt;0,$L148,0)</f>
        <v>0</v>
      </c>
      <c r="AM148" s="61">
        <f>IF(COUNTIF(Setup_Hierarchy!$J$31:$IV$31,"="&amp;$K148)&lt;&gt;0,$L148,0)</f>
        <v>0</v>
      </c>
      <c r="AN148" s="61">
        <f>IF(COUNTIF(Setup_Hierarchy!$J$32:$IV$32,"="&amp;$K148)&lt;&gt;0,$L148,0)</f>
        <v>0</v>
      </c>
      <c r="AO148" s="61">
        <f>IF(COUNTIF(Setup_Hierarchy!$J$33:$IV$33,"="&amp;$K148)&lt;&gt;0,$L148,0)</f>
        <v>0</v>
      </c>
      <c r="AP148" s="61">
        <f>IF(COUNTIF(Setup_Hierarchy!$J$34:$IV$34,"="&amp;$K148)&lt;&gt;0,$L148,0)</f>
        <v>0</v>
      </c>
      <c r="AQ148" s="61">
        <f>IF(COUNTIF(Setup_Hierarchy!$J$35:$IV$35,"="&amp;$K148)&lt;&gt;0,$L148,0)</f>
        <v>0</v>
      </c>
      <c r="AR148" s="61">
        <f>IF(COUNTIF(Setup_Hierarchy!$J$36:$IV$36,"="&amp;$K148)&lt;&gt;0,$L148,0)</f>
        <v>0</v>
      </c>
      <c r="AS148" s="61">
        <f>IF(COUNTIF(Setup_Hierarchy!$J$37:$IV$37,"="&amp;$K148)&lt;&gt;0,$L148,0)</f>
        <v>0</v>
      </c>
      <c r="AT148" s="61">
        <f>IF(COUNTIF(Setup_Hierarchy!$J$38:$IV$38,"="&amp;$K148)&lt;&gt;0,$L148,0)</f>
        <v>0</v>
      </c>
      <c r="AU148" s="61">
        <f>IF(COUNTIF(Setup_Hierarchy!$J$39:$IV$39,"="&amp;$K148)&lt;&gt;0,$L148,0)</f>
        <v>0</v>
      </c>
      <c r="AV148" s="61">
        <f>IF(COUNTIF(Setup_Hierarchy!$J$40:$IV$40,"="&amp;$K148)&lt;&gt;0,$L148,0)</f>
        <v>0</v>
      </c>
      <c r="AW148" s="61">
        <f>IF(COUNTIF(Setup_Hierarchy!$J$41:$IV$41,"="&amp;$K148)&lt;&gt;0,$L148,0)</f>
        <v>0</v>
      </c>
      <c r="AX148" s="61">
        <f>IF(COUNTIF(Setup_Hierarchy!$J$42:$IV$42,"="&amp;$K148)&lt;&gt;0,$L148,0)</f>
        <v>0</v>
      </c>
      <c r="AY148" s="61">
        <f>IF(COUNTIF(Setup_Hierarchy!$J$43:$IV$43,"="&amp;$K148)&lt;&gt;0,$L148,0)</f>
        <v>0</v>
      </c>
      <c r="AZ148" s="61">
        <f>IF(COUNTIF(Setup_Hierarchy!$J$44:$IV$44,"="&amp;$K148)&lt;&gt;0,$L148,0)</f>
        <v>0</v>
      </c>
      <c r="BA148" s="61">
        <f>IF(COUNTIF(Setup_Hierarchy!$J$45:$IV$45,"="&amp;$K148)&lt;&gt;0,$L148,0)</f>
        <v>0</v>
      </c>
      <c r="BB148" s="61">
        <f>IF(COUNTIF(Setup_Hierarchy!$J$46:$IV$46,"="&amp;$K148)&lt;&gt;0,$L148,0)</f>
        <v>0</v>
      </c>
      <c r="BC148" s="61">
        <f>IF(COUNTIF(Setup_Hierarchy!$J$47:$IV$47,"="&amp;$K148)&lt;&gt;0,$L148,0)</f>
        <v>0</v>
      </c>
      <c r="BD148" s="61">
        <f>IF(COUNTIF(Setup_Hierarchy!$J$48:$IV$48,"="&amp;$K148)&lt;&gt;0,$L148,0)</f>
        <v>0</v>
      </c>
      <c r="BE148" s="61">
        <f>IF(COUNTIF(Setup_Hierarchy!$J$49:$IV$49,"="&amp;$K148)&lt;&gt;0,$L148,0)</f>
        <v>0</v>
      </c>
      <c r="BF148" s="61">
        <f>IF(COUNTIF(Setup_Hierarchy!$J$50:$IV$50,"="&amp;$K148)&lt;&gt;0,$L148,0)</f>
        <v>0</v>
      </c>
      <c r="BG148" s="61">
        <f>IF(COUNTIF(Setup_Hierarchy!$J$51:$IV$51,"="&amp;$K148)&lt;&gt;0,$L148,0)</f>
        <v>0.45</v>
      </c>
      <c r="BH148" s="61">
        <f>IF(COUNTIF(Setup_Hierarchy!$J$52:$IV$52,"="&amp;$K148)&lt;&gt;0,$L148,0)</f>
        <v>0</v>
      </c>
      <c r="BI148" s="61">
        <f>IF(COUNTIF(Setup_Hierarchy!$J$53:$IV$53,"="&amp;$K148)&lt;&gt;0,$L148,0)</f>
        <v>0</v>
      </c>
      <c r="BJ148" s="61">
        <f>IF(COUNTIF(Setup_Hierarchy!$J$54:$IV$54,"="&amp;$K148)&lt;&gt;0,$L148,0)</f>
        <v>0</v>
      </c>
      <c r="BK148" s="61">
        <f>IF(COUNTIF(Setup_Hierarchy!$J$55:$IV$55,"="&amp;$K148)&lt;&gt;0,$L148,0)</f>
        <v>0</v>
      </c>
      <c r="BL148" s="61">
        <f>IF(COUNTIF(Setup_Hierarchy!$J$56:$IV$56,"="&amp;$K148)&lt;&gt;0,$L148,0)</f>
        <v>0</v>
      </c>
      <c r="BM148" s="61">
        <f>IF(COUNTIF(Setup_Hierarchy!$J$57:$IV$57,"="&amp;$K148)&lt;&gt;0,$L148,0)</f>
        <v>0</v>
      </c>
      <c r="BN148" s="61">
        <f>IF(COUNTIF(Setup_Hierarchy!$J$58:$IV$58,"="&amp;$K148)&lt;&gt;0,$L148,0)</f>
        <v>0</v>
      </c>
      <c r="BO148" s="61">
        <f>IF(COUNTIF(Setup_Hierarchy!$J$59:$IV$59,"="&amp;$K148)&lt;&gt;0,$L148,0)</f>
        <v>0.45</v>
      </c>
      <c r="BP148" s="61">
        <f>IF(COUNTIF(Setup_Hierarchy!$J$60:$IV$60,"="&amp;$K148)&lt;&gt;0,$L148,0)</f>
        <v>0</v>
      </c>
      <c r="BQ148" s="61">
        <f>IF(COUNTIF(Setup_Hierarchy!$J$61:$IV$61,"="&amp;$K148)&lt;&gt;0,$L148,0)</f>
        <v>0</v>
      </c>
      <c r="BR148" s="61">
        <f>IF(COUNTIF(Setup_Hierarchy!$J$62:$IV$62,"="&amp;$K148)&lt;&gt;0,$L148,0)</f>
        <v>0</v>
      </c>
      <c r="BS148" s="61">
        <f>IF(COUNTIF(Setup_Hierarchy!$J$63:$IV$63,"="&amp;$K148)&lt;&gt;0,$L148,0)</f>
        <v>0</v>
      </c>
      <c r="BT148" s="61">
        <f>IF(COUNTIF(Setup_Hierarchy!$J$64:$IV$64,"="&amp;$K148)&lt;&gt;0,$L148,0)</f>
        <v>0</v>
      </c>
      <c r="BU148" s="61">
        <f>IF(COUNTIF(Setup_Hierarchy!$J$65:$IV$65,"="&amp;$K148)&lt;&gt;0,$L148,0)</f>
        <v>0</v>
      </c>
      <c r="BV148" s="61">
        <f>IF(COUNTIF(Setup_Hierarchy!$J$66:$IV$66,"="&amp;$K148)&lt;&gt;0,$L148,0)</f>
        <v>0</v>
      </c>
      <c r="BW148" s="61">
        <f>IF(COUNTIF(Setup_Hierarchy!$J$67:$IV$67,"="&amp;$K148)&lt;&gt;0,$L148,0)</f>
        <v>0</v>
      </c>
      <c r="BX148" s="61">
        <f>IF(COUNTIF(Setup_Hierarchy!$J$68:$IV$68,"="&amp;$K148)&lt;&gt;0,$L148,0)</f>
        <v>0</v>
      </c>
      <c r="BY148" s="61">
        <f>IF(COUNTIF(Setup_Hierarchy!$J$69:$IV$69,"="&amp;$K148)&lt;&gt;0,$L148,0)</f>
        <v>0</v>
      </c>
      <c r="BZ148" s="61">
        <f>IF(COUNTIF(Setup_Hierarchy!$J$70:$IV$70,"="&amp;$K148)&lt;&gt;0,$L148,0)</f>
        <v>0</v>
      </c>
      <c r="CA148" s="61">
        <f>IF(COUNTIF(Setup_Hierarchy!$J$71:$IV$71,"="&amp;$K148)&lt;&gt;0,$L148,0)</f>
        <v>0</v>
      </c>
      <c r="CB148" s="61">
        <f>IF(COUNTIF(Setup_Hierarchy!$J$72:$IV$72,"="&amp;$K148)&lt;&gt;0,$L148,0)</f>
        <v>0</v>
      </c>
      <c r="CC148" s="61">
        <f>IF(COUNTIF(Setup_Hierarchy!$J$73:$IV$73,"="&amp;$K148)&lt;&gt;0,$L148,0)</f>
        <v>0</v>
      </c>
      <c r="CD148" s="61">
        <f>IF(COUNTIF(Setup_Hierarchy!$J$74:$IV$74,"="&amp;$K148)&lt;&gt;0,$L148,0)</f>
        <v>0</v>
      </c>
      <c r="CE148" s="61">
        <f>IF(COUNTIF(Setup_Hierarchy!$J$75:$IV$75,"="&amp;$K148)&lt;&gt;0,$L148,0)</f>
        <v>0.45</v>
      </c>
      <c r="CF148" s="61">
        <f>IF(COUNTIF(Setup_Hierarchy!$J$76:$IV$76,"="&amp;$K148)&lt;&gt;0,$L148,0)</f>
        <v>0.45</v>
      </c>
      <c r="CG148" s="61">
        <f>IF(COUNTIF(Setup_Hierarchy!$J$77:$IV$77,"="&amp;$K148)&lt;&gt;0,$L148,0)</f>
        <v>0</v>
      </c>
      <c r="CH148" s="61">
        <f>IF(COUNTIF(Setup_Hierarchy!$J$78:$IV$78,"="&amp;$K148)&lt;&gt;0,$L148,0)</f>
        <v>0</v>
      </c>
      <c r="CI148" s="61">
        <f>IF(COUNTIF(Setup_Hierarchy!$J$79:$IV$79,"="&amp;$K148)&lt;&gt;0,$L148,0)</f>
        <v>0</v>
      </c>
      <c r="CJ148" s="61">
        <f>IF(COUNTIF(Setup_Hierarchy!$J$80:$IV$80,"="&amp;$K148)&lt;&gt;0,$L148,0)</f>
        <v>0</v>
      </c>
      <c r="CK148" s="61">
        <f>IF(COUNTIF(Setup_Hierarchy!$J$81:$IV$81,"="&amp;$K148)&lt;&gt;0,$L148,0)</f>
        <v>0</v>
      </c>
      <c r="CL148" s="61">
        <f>IF(COUNTIF(Setup_Hierarchy!$J$82:$IV$82,"="&amp;$K148)&lt;&gt;0,$L148,0)</f>
        <v>0</v>
      </c>
      <c r="CM148" s="61">
        <f>IF(COUNTIF(Setup_Hierarchy!$J$83:$IV$83,"="&amp;$K148)&lt;&gt;0,$L148,0)</f>
        <v>0</v>
      </c>
      <c r="CN148" s="61">
        <f>IF(COUNTIF(Setup_Hierarchy!$J$84:$IV$84,"="&amp;$K148)&lt;&gt;0,$L148,0)</f>
        <v>0</v>
      </c>
      <c r="CO148" s="61">
        <f>IF(COUNTIF(Setup_Hierarchy!$J$85:$IV$85,"="&amp;$K148)&lt;&gt;0,$L148,0)</f>
        <v>0</v>
      </c>
      <c r="CP148" s="61">
        <f>IF(COUNTIF(Setup_Hierarchy!$J$86:$IV$86,"="&amp;$K148)&lt;&gt;0,$L148,0)</f>
        <v>0</v>
      </c>
      <c r="CQ148" s="61">
        <f>IF(COUNTIF(Setup_Hierarchy!$J$87:$IV$87,"="&amp;$K148)&lt;&gt;0,$L148,0)</f>
        <v>0</v>
      </c>
      <c r="CR148" s="61">
        <f>IF(COUNTIF(Setup_Hierarchy!$J$88:$IV$88,"="&amp;$K148)&lt;&gt;0,$L148,0)</f>
        <v>0</v>
      </c>
      <c r="CS148" s="61">
        <f>IF(COUNTIF(Setup_Hierarchy!$J$89:$IV$89,"="&amp;$K148)&lt;&gt;0,$L148,0)</f>
        <v>0</v>
      </c>
      <c r="CT148" s="61">
        <f>IF(COUNTIF(Setup_Hierarchy!$J$90:$IV$90,"="&amp;$K148)&lt;&gt;0,$L148,0)</f>
        <v>0</v>
      </c>
      <c r="CU148" s="61">
        <f>IF(COUNTIF(Setup_Hierarchy!$J$91:$IV$91,"="&amp;$K148)&lt;&gt;0,$L148,0)</f>
        <v>0</v>
      </c>
      <c r="CV148" s="61">
        <f>IF(COUNTIF(Setup_Hierarchy!$J$92:$IV$92,"="&amp;$K148)&lt;&gt;0,$L148,0)</f>
        <v>0</v>
      </c>
      <c r="CW148" s="61">
        <f>IF(COUNTIF(Setup_Hierarchy!$J$93:$IV$93,"="&amp;$K148)&lt;&gt;0,$L148,0)</f>
        <v>0</v>
      </c>
      <c r="CX148" s="61">
        <f>IF(COUNTIF(Setup_Hierarchy!$J$94:$IV$94,"="&amp;$K148)&lt;&gt;0,$L148,0)</f>
        <v>0</v>
      </c>
      <c r="CY148" s="61">
        <f>IF(COUNTIF(Setup_Hierarchy!$J$95:$IV$95,"="&amp;$K148)&lt;&gt;0,$L148,0)</f>
        <v>0</v>
      </c>
      <c r="CZ148" s="61">
        <f>IF(COUNTIF(Setup_Hierarchy!$J$96:$IV$96,"="&amp;$K148)&lt;&gt;0,$L148,0)</f>
        <v>0</v>
      </c>
      <c r="DA148" s="61">
        <f>IF(COUNTIF(Setup_Hierarchy!$J$97:$IV$97,"="&amp;$K148)&lt;&gt;0,$L148,0)</f>
        <v>0</v>
      </c>
      <c r="DB148" s="61">
        <f>IF(COUNTIF(Setup_Hierarchy!$J$98:$IV$98,"="&amp;$K148)&lt;&gt;0,$L148,0)</f>
        <v>0</v>
      </c>
      <c r="DC148" s="61">
        <f>IF(COUNTIF(Setup_Hierarchy!$J$99:$IV$99,"="&amp;$K148)&lt;&gt;0,$L148,0)</f>
        <v>0</v>
      </c>
      <c r="DD148" s="61">
        <f>IF(COUNTIF(Setup_Hierarchy!$J$100:$IV$100,"="&amp;$K148)&lt;&gt;0,$L148,0)</f>
        <v>0</v>
      </c>
      <c r="DE148" s="61">
        <f>IF(COUNTIF(Setup_Hierarchy!$J$101:$IV$101,"="&amp;$K148)&lt;&gt;0,$L148,0)</f>
        <v>0</v>
      </c>
      <c r="DF148" s="61">
        <f>IF(COUNTIF(Setup_Hierarchy!$J$102:$IV$102,"="&amp;$K148)&lt;&gt;0,$L148,0)</f>
        <v>0</v>
      </c>
      <c r="DG148" s="61">
        <f>IF(COUNTIF(Setup_Hierarchy!$J$103:$IV$103,"="&amp;$K148)&lt;&gt;0,$L148,0)</f>
        <v>0</v>
      </c>
      <c r="DH148" s="61">
        <f>IF(COUNTIF(Setup_Hierarchy!$J$104:$IV$104,"="&amp;$K148)&lt;&gt;0,$L148,0)</f>
        <v>0</v>
      </c>
      <c r="DI148" s="61">
        <f>IF(COUNTIF(Setup_Hierarchy!$J$105:$IV$105,"="&amp;$K148)&lt;&gt;0,$L148,0)</f>
        <v>0</v>
      </c>
      <c r="DJ148" s="61">
        <f>IF(COUNTIF(Setup_Hierarchy!$J$106:$IV$106,"="&amp;$K148)&lt;&gt;0,$L148,0)</f>
        <v>0</v>
      </c>
      <c r="DK148" s="61">
        <f>IF(COUNTIF(Setup_Hierarchy!$J$107:$IV$107,"="&amp;$K148)&lt;&gt;0,$L148,0)</f>
        <v>0</v>
      </c>
      <c r="DL148" s="61">
        <f>IF(COUNTIF(Setup_Hierarchy!$J$108:$IV$108,"="&amp;$K148)&lt;&gt;0,$L148,0)</f>
        <v>0</v>
      </c>
      <c r="DM148" s="61">
        <f>IF(COUNTIF(Setup_Hierarchy!$J$109:$IV$109,"="&amp;$K148)&lt;&gt;0,$L148,0)</f>
        <v>0</v>
      </c>
      <c r="DN148" s="61">
        <f>IF(COUNTIF(Setup_Hierarchy!$J$110:$IV$110,"="&amp;$K148)&lt;&gt;0,$L148,0)</f>
        <v>0</v>
      </c>
      <c r="DO148" s="61">
        <f>IF(COUNTIF(Setup_Hierarchy!$J$111:$IV$111,"="&amp;$K148)&lt;&gt;0,$L148,0)</f>
        <v>0</v>
      </c>
      <c r="DP148" s="61">
        <f>IF(COUNTIF(Setup_Hierarchy!$J$112:$IV$112,"="&amp;$K148)&lt;&gt;0,$L148,0)</f>
        <v>0</v>
      </c>
      <c r="DQ148" s="61">
        <f>IF(COUNTIF(Setup_Hierarchy!$J$113:$IV$113,"="&amp;$K148)&lt;&gt;0,$L148,0)</f>
        <v>0</v>
      </c>
      <c r="DR148" s="61">
        <f>IF(COUNTIF(Setup_Hierarchy!$J$114:$IV$114,"="&amp;$K148)&lt;&gt;0,$L148,0)</f>
        <v>0</v>
      </c>
      <c r="DS148" s="61">
        <f>IF(COUNTIF(Setup_Hierarchy!$J$115:$IV$115,"="&amp;$K148)&lt;&gt;0,$L148,0)</f>
        <v>0</v>
      </c>
      <c r="DT148" s="61">
        <f>IF(COUNTIF(Setup_Hierarchy!$J$116:$IV$116,"="&amp;$K148)&lt;&gt;0,$L148,0)</f>
        <v>0</v>
      </c>
    </row>
    <row r="149" spans="2:124" x14ac:dyDescent="0.2">
      <c r="B149" t="s">
        <v>43</v>
      </c>
      <c r="C149">
        <v>78</v>
      </c>
      <c r="D149" t="s">
        <v>16</v>
      </c>
      <c r="E149" t="s">
        <v>369</v>
      </c>
      <c r="F149" t="s">
        <v>532</v>
      </c>
      <c r="G149" t="s">
        <v>25</v>
      </c>
      <c r="H149" t="s">
        <v>12</v>
      </c>
      <c r="I149">
        <v>0.47259000000000001</v>
      </c>
      <c r="J149">
        <v>0.77804300000000004</v>
      </c>
      <c r="K149">
        <v>629</v>
      </c>
      <c r="L149">
        <v>310.62</v>
      </c>
      <c r="M149" s="61">
        <f>IF(COUNTIF(Setup_Hierarchy!$J$5:$IV$5,"="&amp;$K149)&lt;&gt;0,$L149,0)</f>
        <v>310.62</v>
      </c>
      <c r="N149" s="61">
        <f>IF(COUNTIF(Setup_Hierarchy!$J$6:$IV$6,"="&amp;$K149)&lt;&gt;0,$L149,0)</f>
        <v>310.62</v>
      </c>
      <c r="O149" s="61">
        <f>IF(COUNTIF(Setup_Hierarchy!$J$7:$IV$7,"="&amp;$K149)&lt;&gt;0,$L149,0)</f>
        <v>310.62</v>
      </c>
      <c r="P149" s="61">
        <f>IF(COUNTIF(Setup_Hierarchy!$J$8:$IV$8,"="&amp;$K149)&lt;&gt;0,$L149,0)</f>
        <v>0</v>
      </c>
      <c r="Q149" s="61">
        <f>IF(COUNTIF(Setup_Hierarchy!$J$9:$IV$9,"="&amp;$K149)&lt;&gt;0,$L149,0)</f>
        <v>0</v>
      </c>
      <c r="R149" s="61">
        <f>IF(COUNTIF(Setup_Hierarchy!$J$10:$IV$10,"="&amp;$K149)&lt;&gt;0,$L149,0)</f>
        <v>0</v>
      </c>
      <c r="S149" s="61">
        <f>IF(COUNTIF(Setup_Hierarchy!$J$11:$IV$11,"="&amp;$K149)&lt;&gt;0,$L149,0)</f>
        <v>0</v>
      </c>
      <c r="T149" s="61">
        <f>IF(COUNTIF(Setup_Hierarchy!$J$12:$IV$12,"="&amp;$K149)&lt;&gt;0,$L149,0)</f>
        <v>0</v>
      </c>
      <c r="U149" s="61">
        <f>IF(COUNTIF(Setup_Hierarchy!$J$13:$IV$13,"="&amp;$K149)&lt;&gt;0,$L149,0)</f>
        <v>0</v>
      </c>
      <c r="V149" s="61">
        <f>IF(COUNTIF(Setup_Hierarchy!$J$14:$IV$14,"="&amp;$K149)&lt;&gt;0,$L149,0)</f>
        <v>0</v>
      </c>
      <c r="W149" s="61">
        <f>IF(COUNTIF(Setup_Hierarchy!$J$15:$IV$15,"="&amp;$K149)&lt;&gt;0,$L149,0)</f>
        <v>0</v>
      </c>
      <c r="X149" s="61">
        <f>IF(COUNTIF(Setup_Hierarchy!$J$16:$IV$16,"="&amp;$K149)&lt;&gt;0,$L149,0)</f>
        <v>0</v>
      </c>
      <c r="Y149" s="61">
        <f>IF(COUNTIF(Setup_Hierarchy!$J$17:$IV$17,"="&amp;$K149)&lt;&gt;0,$L149,0)</f>
        <v>0</v>
      </c>
      <c r="Z149" s="61">
        <f>IF(COUNTIF(Setup_Hierarchy!$J$18:$IV$18,"="&amp;$K149)&lt;&gt;0,$L149,0)</f>
        <v>0</v>
      </c>
      <c r="AA149" s="61">
        <f>IF(COUNTIF(Setup_Hierarchy!$J$19:$IV$19,"="&amp;$K149)&lt;&gt;0,$L149,0)</f>
        <v>0</v>
      </c>
      <c r="AB149" s="61">
        <f>IF(COUNTIF(Setup_Hierarchy!$J$20:$IV$20,"="&amp;$K149)&lt;&gt;0,$L149,0)</f>
        <v>0</v>
      </c>
      <c r="AC149" s="61">
        <f>IF(COUNTIF(Setup_Hierarchy!$J$21:$IV$21,"="&amp;$K149)&lt;&gt;0,$L149,0)</f>
        <v>0</v>
      </c>
      <c r="AD149" s="61">
        <f>IF(COUNTIF(Setup_Hierarchy!$J$22:$IV$22,"="&amp;$K149)&lt;&gt;0,$L149,0)</f>
        <v>0</v>
      </c>
      <c r="AE149" s="61">
        <f>IF(COUNTIF(Setup_Hierarchy!$J$23:$IV$23,"="&amp;$K149)&lt;&gt;0,$L149,0)</f>
        <v>0</v>
      </c>
      <c r="AF149" s="61">
        <f>IF(COUNTIF(Setup_Hierarchy!$J$24:$IV$24,"="&amp;$K149)&lt;&gt;0,$L149,0)</f>
        <v>0</v>
      </c>
      <c r="AG149" s="61">
        <f>IF(COUNTIF(Setup_Hierarchy!$J$25:$IV$25,"="&amp;$K149)&lt;&gt;0,$L149,0)</f>
        <v>0</v>
      </c>
      <c r="AH149" s="61">
        <f>IF(COUNTIF(Setup_Hierarchy!$J$26:$IV$26,"="&amp;$K149)&lt;&gt;0,$L149,0)</f>
        <v>0</v>
      </c>
      <c r="AI149" s="61">
        <f>IF(COUNTIF(Setup_Hierarchy!$J$27:$IV$27,"="&amp;$K149)&lt;&gt;0,$L149,0)</f>
        <v>0</v>
      </c>
      <c r="AJ149" s="61">
        <f>IF(COUNTIF(Setup_Hierarchy!$J$28:$IV$28,"="&amp;$K149)&lt;&gt;0,$L149,0)</f>
        <v>0</v>
      </c>
      <c r="AK149" s="61">
        <f>IF(COUNTIF(Setup_Hierarchy!$J$29:$IV$29,"="&amp;$K149)&lt;&gt;0,$L149,0)</f>
        <v>0</v>
      </c>
      <c r="AL149" s="61">
        <f>IF(COUNTIF(Setup_Hierarchy!$J$30:$IV$30,"="&amp;$K149)&lt;&gt;0,$L149,0)</f>
        <v>0</v>
      </c>
      <c r="AM149" s="61">
        <f>IF(COUNTIF(Setup_Hierarchy!$J$31:$IV$31,"="&amp;$K149)&lt;&gt;0,$L149,0)</f>
        <v>0</v>
      </c>
      <c r="AN149" s="61">
        <f>IF(COUNTIF(Setup_Hierarchy!$J$32:$IV$32,"="&amp;$K149)&lt;&gt;0,$L149,0)</f>
        <v>0</v>
      </c>
      <c r="AO149" s="61">
        <f>IF(COUNTIF(Setup_Hierarchy!$J$33:$IV$33,"="&amp;$K149)&lt;&gt;0,$L149,0)</f>
        <v>0</v>
      </c>
      <c r="AP149" s="61">
        <f>IF(COUNTIF(Setup_Hierarchy!$J$34:$IV$34,"="&amp;$K149)&lt;&gt;0,$L149,0)</f>
        <v>0</v>
      </c>
      <c r="AQ149" s="61">
        <f>IF(COUNTIF(Setup_Hierarchy!$J$35:$IV$35,"="&amp;$K149)&lt;&gt;0,$L149,0)</f>
        <v>0</v>
      </c>
      <c r="AR149" s="61">
        <f>IF(COUNTIF(Setup_Hierarchy!$J$36:$IV$36,"="&amp;$K149)&lt;&gt;0,$L149,0)</f>
        <v>0</v>
      </c>
      <c r="AS149" s="61">
        <f>IF(COUNTIF(Setup_Hierarchy!$J$37:$IV$37,"="&amp;$K149)&lt;&gt;0,$L149,0)</f>
        <v>0</v>
      </c>
      <c r="AT149" s="61">
        <f>IF(COUNTIF(Setup_Hierarchy!$J$38:$IV$38,"="&amp;$K149)&lt;&gt;0,$L149,0)</f>
        <v>0</v>
      </c>
      <c r="AU149" s="61">
        <f>IF(COUNTIF(Setup_Hierarchy!$J$39:$IV$39,"="&amp;$K149)&lt;&gt;0,$L149,0)</f>
        <v>0</v>
      </c>
      <c r="AV149" s="61">
        <f>IF(COUNTIF(Setup_Hierarchy!$J$40:$IV$40,"="&amp;$K149)&lt;&gt;0,$L149,0)</f>
        <v>0</v>
      </c>
      <c r="AW149" s="61">
        <f>IF(COUNTIF(Setup_Hierarchy!$J$41:$IV$41,"="&amp;$K149)&lt;&gt;0,$L149,0)</f>
        <v>0</v>
      </c>
      <c r="AX149" s="61">
        <f>IF(COUNTIF(Setup_Hierarchy!$J$42:$IV$42,"="&amp;$K149)&lt;&gt;0,$L149,0)</f>
        <v>0</v>
      </c>
      <c r="AY149" s="61">
        <f>IF(COUNTIF(Setup_Hierarchy!$J$43:$IV$43,"="&amp;$K149)&lt;&gt;0,$L149,0)</f>
        <v>0</v>
      </c>
      <c r="AZ149" s="61">
        <f>IF(COUNTIF(Setup_Hierarchy!$J$44:$IV$44,"="&amp;$K149)&lt;&gt;0,$L149,0)</f>
        <v>0</v>
      </c>
      <c r="BA149" s="61">
        <f>IF(COUNTIF(Setup_Hierarchy!$J$45:$IV$45,"="&amp;$K149)&lt;&gt;0,$L149,0)</f>
        <v>0</v>
      </c>
      <c r="BB149" s="61">
        <f>IF(COUNTIF(Setup_Hierarchy!$J$46:$IV$46,"="&amp;$K149)&lt;&gt;0,$L149,0)</f>
        <v>0</v>
      </c>
      <c r="BC149" s="61">
        <f>IF(COUNTIF(Setup_Hierarchy!$J$47:$IV$47,"="&amp;$K149)&lt;&gt;0,$L149,0)</f>
        <v>0</v>
      </c>
      <c r="BD149" s="61">
        <f>IF(COUNTIF(Setup_Hierarchy!$J$48:$IV$48,"="&amp;$K149)&lt;&gt;0,$L149,0)</f>
        <v>0</v>
      </c>
      <c r="BE149" s="61">
        <f>IF(COUNTIF(Setup_Hierarchy!$J$49:$IV$49,"="&amp;$K149)&lt;&gt;0,$L149,0)</f>
        <v>0</v>
      </c>
      <c r="BF149" s="61">
        <f>IF(COUNTIF(Setup_Hierarchy!$J$50:$IV$50,"="&amp;$K149)&lt;&gt;0,$L149,0)</f>
        <v>0</v>
      </c>
      <c r="BG149" s="61">
        <f>IF(COUNTIF(Setup_Hierarchy!$J$51:$IV$51,"="&amp;$K149)&lt;&gt;0,$L149,0)</f>
        <v>310.62</v>
      </c>
      <c r="BH149" s="61">
        <f>IF(COUNTIF(Setup_Hierarchy!$J$52:$IV$52,"="&amp;$K149)&lt;&gt;0,$L149,0)</f>
        <v>0</v>
      </c>
      <c r="BI149" s="61">
        <f>IF(COUNTIF(Setup_Hierarchy!$J$53:$IV$53,"="&amp;$K149)&lt;&gt;0,$L149,0)</f>
        <v>0</v>
      </c>
      <c r="BJ149" s="61">
        <f>IF(COUNTIF(Setup_Hierarchy!$J$54:$IV$54,"="&amp;$K149)&lt;&gt;0,$L149,0)</f>
        <v>0</v>
      </c>
      <c r="BK149" s="61">
        <f>IF(COUNTIF(Setup_Hierarchy!$J$55:$IV$55,"="&amp;$K149)&lt;&gt;0,$L149,0)</f>
        <v>0</v>
      </c>
      <c r="BL149" s="61">
        <f>IF(COUNTIF(Setup_Hierarchy!$J$56:$IV$56,"="&amp;$K149)&lt;&gt;0,$L149,0)</f>
        <v>0</v>
      </c>
      <c r="BM149" s="61">
        <f>IF(COUNTIF(Setup_Hierarchy!$J$57:$IV$57,"="&amp;$K149)&lt;&gt;0,$L149,0)</f>
        <v>0</v>
      </c>
      <c r="BN149" s="61">
        <f>IF(COUNTIF(Setup_Hierarchy!$J$58:$IV$58,"="&amp;$K149)&lt;&gt;0,$L149,0)</f>
        <v>0</v>
      </c>
      <c r="BO149" s="61">
        <f>IF(COUNTIF(Setup_Hierarchy!$J$59:$IV$59,"="&amp;$K149)&lt;&gt;0,$L149,0)</f>
        <v>310.62</v>
      </c>
      <c r="BP149" s="61">
        <f>IF(COUNTIF(Setup_Hierarchy!$J$60:$IV$60,"="&amp;$K149)&lt;&gt;0,$L149,0)</f>
        <v>310.62</v>
      </c>
      <c r="BQ149" s="61">
        <f>IF(COUNTIF(Setup_Hierarchy!$J$61:$IV$61,"="&amp;$K149)&lt;&gt;0,$L149,0)</f>
        <v>310.62</v>
      </c>
      <c r="BR149" s="61">
        <f>IF(COUNTIF(Setup_Hierarchy!$J$62:$IV$62,"="&amp;$K149)&lt;&gt;0,$L149,0)</f>
        <v>0</v>
      </c>
      <c r="BS149" s="61">
        <f>IF(COUNTIF(Setup_Hierarchy!$J$63:$IV$63,"="&amp;$K149)&lt;&gt;0,$L149,0)</f>
        <v>0</v>
      </c>
      <c r="BT149" s="61">
        <f>IF(COUNTIF(Setup_Hierarchy!$J$64:$IV$64,"="&amp;$K149)&lt;&gt;0,$L149,0)</f>
        <v>0</v>
      </c>
      <c r="BU149" s="61">
        <f>IF(COUNTIF(Setup_Hierarchy!$J$65:$IV$65,"="&amp;$K149)&lt;&gt;0,$L149,0)</f>
        <v>0</v>
      </c>
      <c r="BV149" s="61">
        <f>IF(COUNTIF(Setup_Hierarchy!$J$66:$IV$66,"="&amp;$K149)&lt;&gt;0,$L149,0)</f>
        <v>0</v>
      </c>
      <c r="BW149" s="61">
        <f>IF(COUNTIF(Setup_Hierarchy!$J$67:$IV$67,"="&amp;$K149)&lt;&gt;0,$L149,0)</f>
        <v>0</v>
      </c>
      <c r="BX149" s="61">
        <f>IF(COUNTIF(Setup_Hierarchy!$J$68:$IV$68,"="&amp;$K149)&lt;&gt;0,$L149,0)</f>
        <v>0</v>
      </c>
      <c r="BY149" s="61">
        <f>IF(COUNTIF(Setup_Hierarchy!$J$69:$IV$69,"="&amp;$K149)&lt;&gt;0,$L149,0)</f>
        <v>0</v>
      </c>
      <c r="BZ149" s="61">
        <f>IF(COUNTIF(Setup_Hierarchy!$J$70:$IV$70,"="&amp;$K149)&lt;&gt;0,$L149,0)</f>
        <v>0</v>
      </c>
      <c r="CA149" s="61">
        <f>IF(COUNTIF(Setup_Hierarchy!$J$71:$IV$71,"="&amp;$K149)&lt;&gt;0,$L149,0)</f>
        <v>0</v>
      </c>
      <c r="CB149" s="61">
        <f>IF(COUNTIF(Setup_Hierarchy!$J$72:$IV$72,"="&amp;$K149)&lt;&gt;0,$L149,0)</f>
        <v>0</v>
      </c>
      <c r="CC149" s="61">
        <f>IF(COUNTIF(Setup_Hierarchy!$J$73:$IV$73,"="&amp;$K149)&lt;&gt;0,$L149,0)</f>
        <v>0</v>
      </c>
      <c r="CD149" s="61">
        <f>IF(COUNTIF(Setup_Hierarchy!$J$74:$IV$74,"="&amp;$K149)&lt;&gt;0,$L149,0)</f>
        <v>0</v>
      </c>
      <c r="CE149" s="61">
        <f>IF(COUNTIF(Setup_Hierarchy!$J$75:$IV$75,"="&amp;$K149)&lt;&gt;0,$L149,0)</f>
        <v>0</v>
      </c>
      <c r="CF149" s="61">
        <f>IF(COUNTIF(Setup_Hierarchy!$J$76:$IV$76,"="&amp;$K149)&lt;&gt;0,$L149,0)</f>
        <v>0</v>
      </c>
      <c r="CG149" s="61">
        <f>IF(COUNTIF(Setup_Hierarchy!$J$77:$IV$77,"="&amp;$K149)&lt;&gt;0,$L149,0)</f>
        <v>0</v>
      </c>
      <c r="CH149" s="61">
        <f>IF(COUNTIF(Setup_Hierarchy!$J$78:$IV$78,"="&amp;$K149)&lt;&gt;0,$L149,0)</f>
        <v>0</v>
      </c>
      <c r="CI149" s="61">
        <f>IF(COUNTIF(Setup_Hierarchy!$J$79:$IV$79,"="&amp;$K149)&lt;&gt;0,$L149,0)</f>
        <v>0</v>
      </c>
      <c r="CJ149" s="61">
        <f>IF(COUNTIF(Setup_Hierarchy!$J$80:$IV$80,"="&amp;$K149)&lt;&gt;0,$L149,0)</f>
        <v>0</v>
      </c>
      <c r="CK149" s="61">
        <f>IF(COUNTIF(Setup_Hierarchy!$J$81:$IV$81,"="&amp;$K149)&lt;&gt;0,$L149,0)</f>
        <v>0</v>
      </c>
      <c r="CL149" s="61">
        <f>IF(COUNTIF(Setup_Hierarchy!$J$82:$IV$82,"="&amp;$K149)&lt;&gt;0,$L149,0)</f>
        <v>0</v>
      </c>
      <c r="CM149" s="61">
        <f>IF(COUNTIF(Setup_Hierarchy!$J$83:$IV$83,"="&amp;$K149)&lt;&gt;0,$L149,0)</f>
        <v>0</v>
      </c>
      <c r="CN149" s="61">
        <f>IF(COUNTIF(Setup_Hierarchy!$J$84:$IV$84,"="&amp;$K149)&lt;&gt;0,$L149,0)</f>
        <v>0</v>
      </c>
      <c r="CO149" s="61">
        <f>IF(COUNTIF(Setup_Hierarchy!$J$85:$IV$85,"="&amp;$K149)&lt;&gt;0,$L149,0)</f>
        <v>0</v>
      </c>
      <c r="CP149" s="61">
        <f>IF(COUNTIF(Setup_Hierarchy!$J$86:$IV$86,"="&amp;$K149)&lt;&gt;0,$L149,0)</f>
        <v>0</v>
      </c>
      <c r="CQ149" s="61">
        <f>IF(COUNTIF(Setup_Hierarchy!$J$87:$IV$87,"="&amp;$K149)&lt;&gt;0,$L149,0)</f>
        <v>0</v>
      </c>
      <c r="CR149" s="61">
        <f>IF(COUNTIF(Setup_Hierarchy!$J$88:$IV$88,"="&amp;$K149)&lt;&gt;0,$L149,0)</f>
        <v>0</v>
      </c>
      <c r="CS149" s="61">
        <f>IF(COUNTIF(Setup_Hierarchy!$J$89:$IV$89,"="&amp;$K149)&lt;&gt;0,$L149,0)</f>
        <v>0</v>
      </c>
      <c r="CT149" s="61">
        <f>IF(COUNTIF(Setup_Hierarchy!$J$90:$IV$90,"="&amp;$K149)&lt;&gt;0,$L149,0)</f>
        <v>0</v>
      </c>
      <c r="CU149" s="61">
        <f>IF(COUNTIF(Setup_Hierarchy!$J$91:$IV$91,"="&amp;$K149)&lt;&gt;0,$L149,0)</f>
        <v>0</v>
      </c>
      <c r="CV149" s="61">
        <f>IF(COUNTIF(Setup_Hierarchy!$J$92:$IV$92,"="&amp;$K149)&lt;&gt;0,$L149,0)</f>
        <v>0</v>
      </c>
      <c r="CW149" s="61">
        <f>IF(COUNTIF(Setup_Hierarchy!$J$93:$IV$93,"="&amp;$K149)&lt;&gt;0,$L149,0)</f>
        <v>0</v>
      </c>
      <c r="CX149" s="61">
        <f>IF(COUNTIF(Setup_Hierarchy!$J$94:$IV$94,"="&amp;$K149)&lt;&gt;0,$L149,0)</f>
        <v>0</v>
      </c>
      <c r="CY149" s="61">
        <f>IF(COUNTIF(Setup_Hierarchy!$J$95:$IV$95,"="&amp;$K149)&lt;&gt;0,$L149,0)</f>
        <v>0</v>
      </c>
      <c r="CZ149" s="61">
        <f>IF(COUNTIF(Setup_Hierarchy!$J$96:$IV$96,"="&amp;$K149)&lt;&gt;0,$L149,0)</f>
        <v>0</v>
      </c>
      <c r="DA149" s="61">
        <f>IF(COUNTIF(Setup_Hierarchy!$J$97:$IV$97,"="&amp;$K149)&lt;&gt;0,$L149,0)</f>
        <v>0</v>
      </c>
      <c r="DB149" s="61">
        <f>IF(COUNTIF(Setup_Hierarchy!$J$98:$IV$98,"="&amp;$K149)&lt;&gt;0,$L149,0)</f>
        <v>0</v>
      </c>
      <c r="DC149" s="61">
        <f>IF(COUNTIF(Setup_Hierarchy!$J$99:$IV$99,"="&amp;$K149)&lt;&gt;0,$L149,0)</f>
        <v>0</v>
      </c>
      <c r="DD149" s="61">
        <f>IF(COUNTIF(Setup_Hierarchy!$J$100:$IV$100,"="&amp;$K149)&lt;&gt;0,$L149,0)</f>
        <v>0</v>
      </c>
      <c r="DE149" s="61">
        <f>IF(COUNTIF(Setup_Hierarchy!$J$101:$IV$101,"="&amp;$K149)&lt;&gt;0,$L149,0)</f>
        <v>0</v>
      </c>
      <c r="DF149" s="61">
        <f>IF(COUNTIF(Setup_Hierarchy!$J$102:$IV$102,"="&amp;$K149)&lt;&gt;0,$L149,0)</f>
        <v>0</v>
      </c>
      <c r="DG149" s="61">
        <f>IF(COUNTIF(Setup_Hierarchy!$J$103:$IV$103,"="&amp;$K149)&lt;&gt;0,$L149,0)</f>
        <v>0</v>
      </c>
      <c r="DH149" s="61">
        <f>IF(COUNTIF(Setup_Hierarchy!$J$104:$IV$104,"="&amp;$K149)&lt;&gt;0,$L149,0)</f>
        <v>0</v>
      </c>
      <c r="DI149" s="61">
        <f>IF(COUNTIF(Setup_Hierarchy!$J$105:$IV$105,"="&amp;$K149)&lt;&gt;0,$L149,0)</f>
        <v>0</v>
      </c>
      <c r="DJ149" s="61">
        <f>IF(COUNTIF(Setup_Hierarchy!$J$106:$IV$106,"="&amp;$K149)&lt;&gt;0,$L149,0)</f>
        <v>0</v>
      </c>
      <c r="DK149" s="61">
        <f>IF(COUNTIF(Setup_Hierarchy!$J$107:$IV$107,"="&amp;$K149)&lt;&gt;0,$L149,0)</f>
        <v>0</v>
      </c>
      <c r="DL149" s="61">
        <f>IF(COUNTIF(Setup_Hierarchy!$J$108:$IV$108,"="&amp;$K149)&lt;&gt;0,$L149,0)</f>
        <v>0</v>
      </c>
      <c r="DM149" s="61">
        <f>IF(COUNTIF(Setup_Hierarchy!$J$109:$IV$109,"="&amp;$K149)&lt;&gt;0,$L149,0)</f>
        <v>0</v>
      </c>
      <c r="DN149" s="61">
        <f>IF(COUNTIF(Setup_Hierarchy!$J$110:$IV$110,"="&amp;$K149)&lt;&gt;0,$L149,0)</f>
        <v>0</v>
      </c>
      <c r="DO149" s="61">
        <f>IF(COUNTIF(Setup_Hierarchy!$J$111:$IV$111,"="&amp;$K149)&lt;&gt;0,$L149,0)</f>
        <v>0</v>
      </c>
      <c r="DP149" s="61">
        <f>IF(COUNTIF(Setup_Hierarchy!$J$112:$IV$112,"="&amp;$K149)&lt;&gt;0,$L149,0)</f>
        <v>0</v>
      </c>
      <c r="DQ149" s="61">
        <f>IF(COUNTIF(Setup_Hierarchy!$J$113:$IV$113,"="&amp;$K149)&lt;&gt;0,$L149,0)</f>
        <v>0</v>
      </c>
      <c r="DR149" s="61">
        <f>IF(COUNTIF(Setup_Hierarchy!$J$114:$IV$114,"="&amp;$K149)&lt;&gt;0,$L149,0)</f>
        <v>0</v>
      </c>
      <c r="DS149" s="61">
        <f>IF(COUNTIF(Setup_Hierarchy!$J$115:$IV$115,"="&amp;$K149)&lt;&gt;0,$L149,0)</f>
        <v>0</v>
      </c>
      <c r="DT149" s="61">
        <f>IF(COUNTIF(Setup_Hierarchy!$J$116:$IV$116,"="&amp;$K149)&lt;&gt;0,$L149,0)</f>
        <v>0</v>
      </c>
    </row>
    <row r="150" spans="2:124" x14ac:dyDescent="0.2">
      <c r="B150" t="s">
        <v>43</v>
      </c>
      <c r="C150">
        <v>78</v>
      </c>
      <c r="D150" t="s">
        <v>16</v>
      </c>
      <c r="E150" t="s">
        <v>369</v>
      </c>
      <c r="F150" t="s">
        <v>532</v>
      </c>
      <c r="G150" t="s">
        <v>25</v>
      </c>
      <c r="H150" t="s">
        <v>12</v>
      </c>
      <c r="I150">
        <v>0.47259000000000001</v>
      </c>
      <c r="J150">
        <v>0.77804300000000004</v>
      </c>
      <c r="K150">
        <v>638</v>
      </c>
      <c r="L150">
        <v>-114.01</v>
      </c>
      <c r="M150" s="61">
        <f>IF(COUNTIF(Setup_Hierarchy!$J$5:$IV$5,"="&amp;$K150)&lt;&gt;0,$L150,0)</f>
        <v>-114.01</v>
      </c>
      <c r="N150" s="61">
        <f>IF(COUNTIF(Setup_Hierarchy!$J$6:$IV$6,"="&amp;$K150)&lt;&gt;0,$L150,0)</f>
        <v>-114.01</v>
      </c>
      <c r="O150" s="61">
        <f>IF(COUNTIF(Setup_Hierarchy!$J$7:$IV$7,"="&amp;$K150)&lt;&gt;0,$L150,0)</f>
        <v>-114.01</v>
      </c>
      <c r="P150" s="61">
        <f>IF(COUNTIF(Setup_Hierarchy!$J$8:$IV$8,"="&amp;$K150)&lt;&gt;0,$L150,0)</f>
        <v>0</v>
      </c>
      <c r="Q150" s="61">
        <f>IF(COUNTIF(Setup_Hierarchy!$J$9:$IV$9,"="&amp;$K150)&lt;&gt;0,$L150,0)</f>
        <v>0</v>
      </c>
      <c r="R150" s="61">
        <f>IF(COUNTIF(Setup_Hierarchy!$J$10:$IV$10,"="&amp;$K150)&lt;&gt;0,$L150,0)</f>
        <v>0</v>
      </c>
      <c r="S150" s="61">
        <f>IF(COUNTIF(Setup_Hierarchy!$J$11:$IV$11,"="&amp;$K150)&lt;&gt;0,$L150,0)</f>
        <v>0</v>
      </c>
      <c r="T150" s="61">
        <f>IF(COUNTIF(Setup_Hierarchy!$J$12:$IV$12,"="&amp;$K150)&lt;&gt;0,$L150,0)</f>
        <v>0</v>
      </c>
      <c r="U150" s="61">
        <f>IF(COUNTIF(Setup_Hierarchy!$J$13:$IV$13,"="&amp;$K150)&lt;&gt;0,$L150,0)</f>
        <v>0</v>
      </c>
      <c r="V150" s="61">
        <f>IF(COUNTIF(Setup_Hierarchy!$J$14:$IV$14,"="&amp;$K150)&lt;&gt;0,$L150,0)</f>
        <v>0</v>
      </c>
      <c r="W150" s="61">
        <f>IF(COUNTIF(Setup_Hierarchy!$J$15:$IV$15,"="&amp;$K150)&lt;&gt;0,$L150,0)</f>
        <v>0</v>
      </c>
      <c r="X150" s="61">
        <f>IF(COUNTIF(Setup_Hierarchy!$J$16:$IV$16,"="&amp;$K150)&lt;&gt;0,$L150,0)</f>
        <v>0</v>
      </c>
      <c r="Y150" s="61">
        <f>IF(COUNTIF(Setup_Hierarchy!$J$17:$IV$17,"="&amp;$K150)&lt;&gt;0,$L150,0)</f>
        <v>0</v>
      </c>
      <c r="Z150" s="61">
        <f>IF(COUNTIF(Setup_Hierarchy!$J$18:$IV$18,"="&amp;$K150)&lt;&gt;0,$L150,0)</f>
        <v>0</v>
      </c>
      <c r="AA150" s="61">
        <f>IF(COUNTIF(Setup_Hierarchy!$J$19:$IV$19,"="&amp;$K150)&lt;&gt;0,$L150,0)</f>
        <v>0</v>
      </c>
      <c r="AB150" s="61">
        <f>IF(COUNTIF(Setup_Hierarchy!$J$20:$IV$20,"="&amp;$K150)&lt;&gt;0,$L150,0)</f>
        <v>0</v>
      </c>
      <c r="AC150" s="61">
        <f>IF(COUNTIF(Setup_Hierarchy!$J$21:$IV$21,"="&amp;$K150)&lt;&gt;0,$L150,0)</f>
        <v>0</v>
      </c>
      <c r="AD150" s="61">
        <f>IF(COUNTIF(Setup_Hierarchy!$J$22:$IV$22,"="&amp;$K150)&lt;&gt;0,$L150,0)</f>
        <v>0</v>
      </c>
      <c r="AE150" s="61">
        <f>IF(COUNTIF(Setup_Hierarchy!$J$23:$IV$23,"="&amp;$K150)&lt;&gt;0,$L150,0)</f>
        <v>0</v>
      </c>
      <c r="AF150" s="61">
        <f>IF(COUNTIF(Setup_Hierarchy!$J$24:$IV$24,"="&amp;$K150)&lt;&gt;0,$L150,0)</f>
        <v>0</v>
      </c>
      <c r="AG150" s="61">
        <f>IF(COUNTIF(Setup_Hierarchy!$J$25:$IV$25,"="&amp;$K150)&lt;&gt;0,$L150,0)</f>
        <v>0</v>
      </c>
      <c r="AH150" s="61">
        <f>IF(COUNTIF(Setup_Hierarchy!$J$26:$IV$26,"="&amp;$K150)&lt;&gt;0,$L150,0)</f>
        <v>0</v>
      </c>
      <c r="AI150" s="61">
        <f>IF(COUNTIF(Setup_Hierarchy!$J$27:$IV$27,"="&amp;$K150)&lt;&gt;0,$L150,0)</f>
        <v>0</v>
      </c>
      <c r="AJ150" s="61">
        <f>IF(COUNTIF(Setup_Hierarchy!$J$28:$IV$28,"="&amp;$K150)&lt;&gt;0,$L150,0)</f>
        <v>0</v>
      </c>
      <c r="AK150" s="61">
        <f>IF(COUNTIF(Setup_Hierarchy!$J$29:$IV$29,"="&amp;$K150)&lt;&gt;0,$L150,0)</f>
        <v>0</v>
      </c>
      <c r="AL150" s="61">
        <f>IF(COUNTIF(Setup_Hierarchy!$J$30:$IV$30,"="&amp;$K150)&lt;&gt;0,$L150,0)</f>
        <v>0</v>
      </c>
      <c r="AM150" s="61">
        <f>IF(COUNTIF(Setup_Hierarchy!$J$31:$IV$31,"="&amp;$K150)&lt;&gt;0,$L150,0)</f>
        <v>0</v>
      </c>
      <c r="AN150" s="61">
        <f>IF(COUNTIF(Setup_Hierarchy!$J$32:$IV$32,"="&amp;$K150)&lt;&gt;0,$L150,0)</f>
        <v>0</v>
      </c>
      <c r="AO150" s="61">
        <f>IF(COUNTIF(Setup_Hierarchy!$J$33:$IV$33,"="&amp;$K150)&lt;&gt;0,$L150,0)</f>
        <v>0</v>
      </c>
      <c r="AP150" s="61">
        <f>IF(COUNTIF(Setup_Hierarchy!$J$34:$IV$34,"="&amp;$K150)&lt;&gt;0,$L150,0)</f>
        <v>0</v>
      </c>
      <c r="AQ150" s="61">
        <f>IF(COUNTIF(Setup_Hierarchy!$J$35:$IV$35,"="&amp;$K150)&lt;&gt;0,$L150,0)</f>
        <v>0</v>
      </c>
      <c r="AR150" s="61">
        <f>IF(COUNTIF(Setup_Hierarchy!$J$36:$IV$36,"="&amp;$K150)&lt;&gt;0,$L150,0)</f>
        <v>0</v>
      </c>
      <c r="AS150" s="61">
        <f>IF(COUNTIF(Setup_Hierarchy!$J$37:$IV$37,"="&amp;$K150)&lt;&gt;0,$L150,0)</f>
        <v>0</v>
      </c>
      <c r="AT150" s="61">
        <f>IF(COUNTIF(Setup_Hierarchy!$J$38:$IV$38,"="&amp;$K150)&lt;&gt;0,$L150,0)</f>
        <v>0</v>
      </c>
      <c r="AU150" s="61">
        <f>IF(COUNTIF(Setup_Hierarchy!$J$39:$IV$39,"="&amp;$K150)&lt;&gt;0,$L150,0)</f>
        <v>0</v>
      </c>
      <c r="AV150" s="61">
        <f>IF(COUNTIF(Setup_Hierarchy!$J$40:$IV$40,"="&amp;$K150)&lt;&gt;0,$L150,0)</f>
        <v>0</v>
      </c>
      <c r="AW150" s="61">
        <f>IF(COUNTIF(Setup_Hierarchy!$J$41:$IV$41,"="&amp;$K150)&lt;&gt;0,$L150,0)</f>
        <v>0</v>
      </c>
      <c r="AX150" s="61">
        <f>IF(COUNTIF(Setup_Hierarchy!$J$42:$IV$42,"="&amp;$K150)&lt;&gt;0,$L150,0)</f>
        <v>0</v>
      </c>
      <c r="AY150" s="61">
        <f>IF(COUNTIF(Setup_Hierarchy!$J$43:$IV$43,"="&amp;$K150)&lt;&gt;0,$L150,0)</f>
        <v>0</v>
      </c>
      <c r="AZ150" s="61">
        <f>IF(COUNTIF(Setup_Hierarchy!$J$44:$IV$44,"="&amp;$K150)&lt;&gt;0,$L150,0)</f>
        <v>0</v>
      </c>
      <c r="BA150" s="61">
        <f>IF(COUNTIF(Setup_Hierarchy!$J$45:$IV$45,"="&amp;$K150)&lt;&gt;0,$L150,0)</f>
        <v>0</v>
      </c>
      <c r="BB150" s="61">
        <f>IF(COUNTIF(Setup_Hierarchy!$J$46:$IV$46,"="&amp;$K150)&lt;&gt;0,$L150,0)</f>
        <v>0</v>
      </c>
      <c r="BC150" s="61">
        <f>IF(COUNTIF(Setup_Hierarchy!$J$47:$IV$47,"="&amp;$K150)&lt;&gt;0,$L150,0)</f>
        <v>0</v>
      </c>
      <c r="BD150" s="61">
        <f>IF(COUNTIF(Setup_Hierarchy!$J$48:$IV$48,"="&amp;$K150)&lt;&gt;0,$L150,0)</f>
        <v>0</v>
      </c>
      <c r="BE150" s="61">
        <f>IF(COUNTIF(Setup_Hierarchy!$J$49:$IV$49,"="&amp;$K150)&lt;&gt;0,$L150,0)</f>
        <v>0</v>
      </c>
      <c r="BF150" s="61">
        <f>IF(COUNTIF(Setup_Hierarchy!$J$50:$IV$50,"="&amp;$K150)&lt;&gt;0,$L150,0)</f>
        <v>0</v>
      </c>
      <c r="BG150" s="61">
        <f>IF(COUNTIF(Setup_Hierarchy!$J$51:$IV$51,"="&amp;$K150)&lt;&gt;0,$L150,0)</f>
        <v>-114.01</v>
      </c>
      <c r="BH150" s="61">
        <f>IF(COUNTIF(Setup_Hierarchy!$J$52:$IV$52,"="&amp;$K150)&lt;&gt;0,$L150,0)</f>
        <v>0</v>
      </c>
      <c r="BI150" s="61">
        <f>IF(COUNTIF(Setup_Hierarchy!$J$53:$IV$53,"="&amp;$K150)&lt;&gt;0,$L150,0)</f>
        <v>0</v>
      </c>
      <c r="BJ150" s="61">
        <f>IF(COUNTIF(Setup_Hierarchy!$J$54:$IV$54,"="&amp;$K150)&lt;&gt;0,$L150,0)</f>
        <v>0</v>
      </c>
      <c r="BK150" s="61">
        <f>IF(COUNTIF(Setup_Hierarchy!$J$55:$IV$55,"="&amp;$K150)&lt;&gt;0,$L150,0)</f>
        <v>0</v>
      </c>
      <c r="BL150" s="61">
        <f>IF(COUNTIF(Setup_Hierarchy!$J$56:$IV$56,"="&amp;$K150)&lt;&gt;0,$L150,0)</f>
        <v>0</v>
      </c>
      <c r="BM150" s="61">
        <f>IF(COUNTIF(Setup_Hierarchy!$J$57:$IV$57,"="&amp;$K150)&lt;&gt;0,$L150,0)</f>
        <v>0</v>
      </c>
      <c r="BN150" s="61">
        <f>IF(COUNTIF(Setup_Hierarchy!$J$58:$IV$58,"="&amp;$K150)&lt;&gt;0,$L150,0)</f>
        <v>0</v>
      </c>
      <c r="BO150" s="61">
        <f>IF(COUNTIF(Setup_Hierarchy!$J$59:$IV$59,"="&amp;$K150)&lt;&gt;0,$L150,0)</f>
        <v>-114.01</v>
      </c>
      <c r="BP150" s="61">
        <f>IF(COUNTIF(Setup_Hierarchy!$J$60:$IV$60,"="&amp;$K150)&lt;&gt;0,$L150,0)</f>
        <v>0</v>
      </c>
      <c r="BQ150" s="61">
        <f>IF(COUNTIF(Setup_Hierarchy!$J$61:$IV$61,"="&amp;$K150)&lt;&gt;0,$L150,0)</f>
        <v>0</v>
      </c>
      <c r="BR150" s="61">
        <f>IF(COUNTIF(Setup_Hierarchy!$J$62:$IV$62,"="&amp;$K150)&lt;&gt;0,$L150,0)</f>
        <v>0</v>
      </c>
      <c r="BS150" s="61">
        <f>IF(COUNTIF(Setup_Hierarchy!$J$63:$IV$63,"="&amp;$K150)&lt;&gt;0,$L150,0)</f>
        <v>0</v>
      </c>
      <c r="BT150" s="61">
        <f>IF(COUNTIF(Setup_Hierarchy!$J$64:$IV$64,"="&amp;$K150)&lt;&gt;0,$L150,0)</f>
        <v>0</v>
      </c>
      <c r="BU150" s="61">
        <f>IF(COUNTIF(Setup_Hierarchy!$J$65:$IV$65,"="&amp;$K150)&lt;&gt;0,$L150,0)</f>
        <v>0</v>
      </c>
      <c r="BV150" s="61">
        <f>IF(COUNTIF(Setup_Hierarchy!$J$66:$IV$66,"="&amp;$K150)&lt;&gt;0,$L150,0)</f>
        <v>0</v>
      </c>
      <c r="BW150" s="61">
        <f>IF(COUNTIF(Setup_Hierarchy!$J$67:$IV$67,"="&amp;$K150)&lt;&gt;0,$L150,0)</f>
        <v>0</v>
      </c>
      <c r="BX150" s="61">
        <f>IF(COUNTIF(Setup_Hierarchy!$J$68:$IV$68,"="&amp;$K150)&lt;&gt;0,$L150,0)</f>
        <v>0</v>
      </c>
      <c r="BY150" s="61">
        <f>IF(COUNTIF(Setup_Hierarchy!$J$69:$IV$69,"="&amp;$K150)&lt;&gt;0,$L150,0)</f>
        <v>0</v>
      </c>
      <c r="BZ150" s="61">
        <f>IF(COUNTIF(Setup_Hierarchy!$J$70:$IV$70,"="&amp;$K150)&lt;&gt;0,$L150,0)</f>
        <v>0</v>
      </c>
      <c r="CA150" s="61">
        <f>IF(COUNTIF(Setup_Hierarchy!$J$71:$IV$71,"="&amp;$K150)&lt;&gt;0,$L150,0)</f>
        <v>0</v>
      </c>
      <c r="CB150" s="61">
        <f>IF(COUNTIF(Setup_Hierarchy!$J$72:$IV$72,"="&amp;$K150)&lt;&gt;0,$L150,0)</f>
        <v>0</v>
      </c>
      <c r="CC150" s="61">
        <f>IF(COUNTIF(Setup_Hierarchy!$J$73:$IV$73,"="&amp;$K150)&lt;&gt;0,$L150,0)</f>
        <v>0</v>
      </c>
      <c r="CD150" s="61">
        <f>IF(COUNTIF(Setup_Hierarchy!$J$74:$IV$74,"="&amp;$K150)&lt;&gt;0,$L150,0)</f>
        <v>0</v>
      </c>
      <c r="CE150" s="61">
        <f>IF(COUNTIF(Setup_Hierarchy!$J$75:$IV$75,"="&amp;$K150)&lt;&gt;0,$L150,0)</f>
        <v>0</v>
      </c>
      <c r="CF150" s="61">
        <f>IF(COUNTIF(Setup_Hierarchy!$J$76:$IV$76,"="&amp;$K150)&lt;&gt;0,$L150,0)</f>
        <v>0</v>
      </c>
      <c r="CG150" s="61">
        <f>IF(COUNTIF(Setup_Hierarchy!$J$77:$IV$77,"="&amp;$K150)&lt;&gt;0,$L150,0)</f>
        <v>0</v>
      </c>
      <c r="CH150" s="61">
        <f>IF(COUNTIF(Setup_Hierarchy!$J$78:$IV$78,"="&amp;$K150)&lt;&gt;0,$L150,0)</f>
        <v>0</v>
      </c>
      <c r="CI150" s="61">
        <f>IF(COUNTIF(Setup_Hierarchy!$J$79:$IV$79,"="&amp;$K150)&lt;&gt;0,$L150,0)</f>
        <v>0</v>
      </c>
      <c r="CJ150" s="61">
        <f>IF(COUNTIF(Setup_Hierarchy!$J$80:$IV$80,"="&amp;$K150)&lt;&gt;0,$L150,0)</f>
        <v>0</v>
      </c>
      <c r="CK150" s="61">
        <f>IF(COUNTIF(Setup_Hierarchy!$J$81:$IV$81,"="&amp;$K150)&lt;&gt;0,$L150,0)</f>
        <v>0</v>
      </c>
      <c r="CL150" s="61">
        <f>IF(COUNTIF(Setup_Hierarchy!$J$82:$IV$82,"="&amp;$K150)&lt;&gt;0,$L150,0)</f>
        <v>0</v>
      </c>
      <c r="CM150" s="61">
        <f>IF(COUNTIF(Setup_Hierarchy!$J$83:$IV$83,"="&amp;$K150)&lt;&gt;0,$L150,0)</f>
        <v>0</v>
      </c>
      <c r="CN150" s="61">
        <f>IF(COUNTIF(Setup_Hierarchy!$J$84:$IV$84,"="&amp;$K150)&lt;&gt;0,$L150,0)</f>
        <v>-114.01</v>
      </c>
      <c r="CO150" s="61">
        <f>IF(COUNTIF(Setup_Hierarchy!$J$85:$IV$85,"="&amp;$K150)&lt;&gt;0,$L150,0)</f>
        <v>-114.01</v>
      </c>
      <c r="CP150" s="61">
        <f>IF(COUNTIF(Setup_Hierarchy!$J$86:$IV$86,"="&amp;$K150)&lt;&gt;0,$L150,0)</f>
        <v>0</v>
      </c>
      <c r="CQ150" s="61">
        <f>IF(COUNTIF(Setup_Hierarchy!$J$87:$IV$87,"="&amp;$K150)&lt;&gt;0,$L150,0)</f>
        <v>0</v>
      </c>
      <c r="CR150" s="61">
        <f>IF(COUNTIF(Setup_Hierarchy!$J$88:$IV$88,"="&amp;$K150)&lt;&gt;0,$L150,0)</f>
        <v>0</v>
      </c>
      <c r="CS150" s="61">
        <f>IF(COUNTIF(Setup_Hierarchy!$J$89:$IV$89,"="&amp;$K150)&lt;&gt;0,$L150,0)</f>
        <v>0</v>
      </c>
      <c r="CT150" s="61">
        <f>IF(COUNTIF(Setup_Hierarchy!$J$90:$IV$90,"="&amp;$K150)&lt;&gt;0,$L150,0)</f>
        <v>0</v>
      </c>
      <c r="CU150" s="61">
        <f>IF(COUNTIF(Setup_Hierarchy!$J$91:$IV$91,"="&amp;$K150)&lt;&gt;0,$L150,0)</f>
        <v>0</v>
      </c>
      <c r="CV150" s="61">
        <f>IF(COUNTIF(Setup_Hierarchy!$J$92:$IV$92,"="&amp;$K150)&lt;&gt;0,$L150,0)</f>
        <v>0</v>
      </c>
      <c r="CW150" s="61">
        <f>IF(COUNTIF(Setup_Hierarchy!$J$93:$IV$93,"="&amp;$K150)&lt;&gt;0,$L150,0)</f>
        <v>0</v>
      </c>
      <c r="CX150" s="61">
        <f>IF(COUNTIF(Setup_Hierarchy!$J$94:$IV$94,"="&amp;$K150)&lt;&gt;0,$L150,0)</f>
        <v>0</v>
      </c>
      <c r="CY150" s="61">
        <f>IF(COUNTIF(Setup_Hierarchy!$J$95:$IV$95,"="&amp;$K150)&lt;&gt;0,$L150,0)</f>
        <v>0</v>
      </c>
      <c r="CZ150" s="61">
        <f>IF(COUNTIF(Setup_Hierarchy!$J$96:$IV$96,"="&amp;$K150)&lt;&gt;0,$L150,0)</f>
        <v>0</v>
      </c>
      <c r="DA150" s="61">
        <f>IF(COUNTIF(Setup_Hierarchy!$J$97:$IV$97,"="&amp;$K150)&lt;&gt;0,$L150,0)</f>
        <v>0</v>
      </c>
      <c r="DB150" s="61">
        <f>IF(COUNTIF(Setup_Hierarchy!$J$98:$IV$98,"="&amp;$K150)&lt;&gt;0,$L150,0)</f>
        <v>0</v>
      </c>
      <c r="DC150" s="61">
        <f>IF(COUNTIF(Setup_Hierarchy!$J$99:$IV$99,"="&amp;$K150)&lt;&gt;0,$L150,0)</f>
        <v>0</v>
      </c>
      <c r="DD150" s="61">
        <f>IF(COUNTIF(Setup_Hierarchy!$J$100:$IV$100,"="&amp;$K150)&lt;&gt;0,$L150,0)</f>
        <v>0</v>
      </c>
      <c r="DE150" s="61">
        <f>IF(COUNTIF(Setup_Hierarchy!$J$101:$IV$101,"="&amp;$K150)&lt;&gt;0,$L150,0)</f>
        <v>0</v>
      </c>
      <c r="DF150" s="61">
        <f>IF(COUNTIF(Setup_Hierarchy!$J$102:$IV$102,"="&amp;$K150)&lt;&gt;0,$L150,0)</f>
        <v>0</v>
      </c>
      <c r="DG150" s="61">
        <f>IF(COUNTIF(Setup_Hierarchy!$J$103:$IV$103,"="&amp;$K150)&lt;&gt;0,$L150,0)</f>
        <v>0</v>
      </c>
      <c r="DH150" s="61">
        <f>IF(COUNTIF(Setup_Hierarchy!$J$104:$IV$104,"="&amp;$K150)&lt;&gt;0,$L150,0)</f>
        <v>0</v>
      </c>
      <c r="DI150" s="61">
        <f>IF(COUNTIF(Setup_Hierarchy!$J$105:$IV$105,"="&amp;$K150)&lt;&gt;0,$L150,0)</f>
        <v>0</v>
      </c>
      <c r="DJ150" s="61">
        <f>IF(COUNTIF(Setup_Hierarchy!$J$106:$IV$106,"="&amp;$K150)&lt;&gt;0,$L150,0)</f>
        <v>0</v>
      </c>
      <c r="DK150" s="61">
        <f>IF(COUNTIF(Setup_Hierarchy!$J$107:$IV$107,"="&amp;$K150)&lt;&gt;0,$L150,0)</f>
        <v>0</v>
      </c>
      <c r="DL150" s="61">
        <f>IF(COUNTIF(Setup_Hierarchy!$J$108:$IV$108,"="&amp;$K150)&lt;&gt;0,$L150,0)</f>
        <v>0</v>
      </c>
      <c r="DM150" s="61">
        <f>IF(COUNTIF(Setup_Hierarchy!$J$109:$IV$109,"="&amp;$K150)&lt;&gt;0,$L150,0)</f>
        <v>0</v>
      </c>
      <c r="DN150" s="61">
        <f>IF(COUNTIF(Setup_Hierarchy!$J$110:$IV$110,"="&amp;$K150)&lt;&gt;0,$L150,0)</f>
        <v>0</v>
      </c>
      <c r="DO150" s="61">
        <f>IF(COUNTIF(Setup_Hierarchy!$J$111:$IV$111,"="&amp;$K150)&lt;&gt;0,$L150,0)</f>
        <v>0</v>
      </c>
      <c r="DP150" s="61">
        <f>IF(COUNTIF(Setup_Hierarchy!$J$112:$IV$112,"="&amp;$K150)&lt;&gt;0,$L150,0)</f>
        <v>0</v>
      </c>
      <c r="DQ150" s="61">
        <f>IF(COUNTIF(Setup_Hierarchy!$J$113:$IV$113,"="&amp;$K150)&lt;&gt;0,$L150,0)</f>
        <v>0</v>
      </c>
      <c r="DR150" s="61">
        <f>IF(COUNTIF(Setup_Hierarchy!$J$114:$IV$114,"="&amp;$K150)&lt;&gt;0,$L150,0)</f>
        <v>0</v>
      </c>
      <c r="DS150" s="61">
        <f>IF(COUNTIF(Setup_Hierarchy!$J$115:$IV$115,"="&amp;$K150)&lt;&gt;0,$L150,0)</f>
        <v>0</v>
      </c>
      <c r="DT150" s="61">
        <f>IF(COUNTIF(Setup_Hierarchy!$J$116:$IV$116,"="&amp;$K150)&lt;&gt;0,$L150,0)</f>
        <v>0</v>
      </c>
    </row>
    <row r="151" spans="2:124" x14ac:dyDescent="0.2">
      <c r="B151" t="s">
        <v>43</v>
      </c>
      <c r="C151">
        <v>78</v>
      </c>
      <c r="D151" t="s">
        <v>16</v>
      </c>
      <c r="E151" t="s">
        <v>369</v>
      </c>
      <c r="F151" t="s">
        <v>532</v>
      </c>
      <c r="G151" t="s">
        <v>25</v>
      </c>
      <c r="H151" t="s">
        <v>12</v>
      </c>
      <c r="I151">
        <v>0.47259000000000001</v>
      </c>
      <c r="J151">
        <v>0.77804300000000004</v>
      </c>
      <c r="K151">
        <v>677</v>
      </c>
      <c r="L151">
        <v>-614.51</v>
      </c>
      <c r="M151" s="61">
        <f>IF(COUNTIF(Setup_Hierarchy!$J$5:$IV$5,"="&amp;$K151)&lt;&gt;0,$L151,0)</f>
        <v>-614.51</v>
      </c>
      <c r="N151" s="61">
        <f>IF(COUNTIF(Setup_Hierarchy!$J$6:$IV$6,"="&amp;$K151)&lt;&gt;0,$L151,0)</f>
        <v>-614.51</v>
      </c>
      <c r="O151" s="61">
        <f>IF(COUNTIF(Setup_Hierarchy!$J$7:$IV$7,"="&amp;$K151)&lt;&gt;0,$L151,0)</f>
        <v>-614.51</v>
      </c>
      <c r="P151" s="61">
        <f>IF(COUNTIF(Setup_Hierarchy!$J$8:$IV$8,"="&amp;$K151)&lt;&gt;0,$L151,0)</f>
        <v>-614.51</v>
      </c>
      <c r="Q151" s="61">
        <f>IF(COUNTIF(Setup_Hierarchy!$J$9:$IV$9,"="&amp;$K151)&lt;&gt;0,$L151,0)</f>
        <v>-614.51</v>
      </c>
      <c r="R151" s="61">
        <f>IF(COUNTIF(Setup_Hierarchy!$J$10:$IV$10,"="&amp;$K151)&lt;&gt;0,$L151,0)</f>
        <v>0</v>
      </c>
      <c r="S151" s="61">
        <f>IF(COUNTIF(Setup_Hierarchy!$J$11:$IV$11,"="&amp;$K151)&lt;&gt;0,$L151,0)</f>
        <v>0</v>
      </c>
      <c r="T151" s="61">
        <f>IF(COUNTIF(Setup_Hierarchy!$J$12:$IV$12,"="&amp;$K151)&lt;&gt;0,$L151,0)</f>
        <v>0</v>
      </c>
      <c r="U151" s="61">
        <f>IF(COUNTIF(Setup_Hierarchy!$J$13:$IV$13,"="&amp;$K151)&lt;&gt;0,$L151,0)</f>
        <v>0</v>
      </c>
      <c r="V151" s="61">
        <f>IF(COUNTIF(Setup_Hierarchy!$J$14:$IV$14,"="&amp;$K151)&lt;&gt;0,$L151,0)</f>
        <v>0</v>
      </c>
      <c r="W151" s="61">
        <f>IF(COUNTIF(Setup_Hierarchy!$J$15:$IV$15,"="&amp;$K151)&lt;&gt;0,$L151,0)</f>
        <v>0</v>
      </c>
      <c r="X151" s="61">
        <f>IF(COUNTIF(Setup_Hierarchy!$J$16:$IV$16,"="&amp;$K151)&lt;&gt;0,$L151,0)</f>
        <v>0</v>
      </c>
      <c r="Y151" s="61">
        <f>IF(COUNTIF(Setup_Hierarchy!$J$17:$IV$17,"="&amp;$K151)&lt;&gt;0,$L151,0)</f>
        <v>0</v>
      </c>
      <c r="Z151" s="61">
        <f>IF(COUNTIF(Setup_Hierarchy!$J$18:$IV$18,"="&amp;$K151)&lt;&gt;0,$L151,0)</f>
        <v>0</v>
      </c>
      <c r="AA151" s="61">
        <f>IF(COUNTIF(Setup_Hierarchy!$J$19:$IV$19,"="&amp;$K151)&lt;&gt;0,$L151,0)</f>
        <v>0</v>
      </c>
      <c r="AB151" s="61">
        <f>IF(COUNTIF(Setup_Hierarchy!$J$20:$IV$20,"="&amp;$K151)&lt;&gt;0,$L151,0)</f>
        <v>0</v>
      </c>
      <c r="AC151" s="61">
        <f>IF(COUNTIF(Setup_Hierarchy!$J$21:$IV$21,"="&amp;$K151)&lt;&gt;0,$L151,0)</f>
        <v>-614.51</v>
      </c>
      <c r="AD151" s="61">
        <f>IF(COUNTIF(Setup_Hierarchy!$J$22:$IV$22,"="&amp;$K151)&lt;&gt;0,$L151,0)</f>
        <v>-614.51</v>
      </c>
      <c r="AE151" s="61">
        <f>IF(COUNTIF(Setup_Hierarchy!$J$23:$IV$23,"="&amp;$K151)&lt;&gt;0,$L151,0)</f>
        <v>0</v>
      </c>
      <c r="AF151" s="61">
        <f>IF(COUNTIF(Setup_Hierarchy!$J$24:$IV$24,"="&amp;$K151)&lt;&gt;0,$L151,0)</f>
        <v>0</v>
      </c>
      <c r="AG151" s="61">
        <f>IF(COUNTIF(Setup_Hierarchy!$J$25:$IV$25,"="&amp;$K151)&lt;&gt;0,$L151,0)</f>
        <v>0</v>
      </c>
      <c r="AH151" s="61">
        <f>IF(COUNTIF(Setup_Hierarchy!$J$26:$IV$26,"="&amp;$K151)&lt;&gt;0,$L151,0)</f>
        <v>0</v>
      </c>
      <c r="AI151" s="61">
        <f>IF(COUNTIF(Setup_Hierarchy!$J$27:$IV$27,"="&amp;$K151)&lt;&gt;0,$L151,0)</f>
        <v>0</v>
      </c>
      <c r="AJ151" s="61">
        <f>IF(COUNTIF(Setup_Hierarchy!$J$28:$IV$28,"="&amp;$K151)&lt;&gt;0,$L151,0)</f>
        <v>0</v>
      </c>
      <c r="AK151" s="61">
        <f>IF(COUNTIF(Setup_Hierarchy!$J$29:$IV$29,"="&amp;$K151)&lt;&gt;0,$L151,0)</f>
        <v>0</v>
      </c>
      <c r="AL151" s="61">
        <f>IF(COUNTIF(Setup_Hierarchy!$J$30:$IV$30,"="&amp;$K151)&lt;&gt;0,$L151,0)</f>
        <v>0</v>
      </c>
      <c r="AM151" s="61">
        <f>IF(COUNTIF(Setup_Hierarchy!$J$31:$IV$31,"="&amp;$K151)&lt;&gt;0,$L151,0)</f>
        <v>0</v>
      </c>
      <c r="AN151" s="61">
        <f>IF(COUNTIF(Setup_Hierarchy!$J$32:$IV$32,"="&amp;$K151)&lt;&gt;0,$L151,0)</f>
        <v>0</v>
      </c>
      <c r="AO151" s="61">
        <f>IF(COUNTIF(Setup_Hierarchy!$J$33:$IV$33,"="&amp;$K151)&lt;&gt;0,$L151,0)</f>
        <v>0</v>
      </c>
      <c r="AP151" s="61">
        <f>IF(COUNTIF(Setup_Hierarchy!$J$34:$IV$34,"="&amp;$K151)&lt;&gt;0,$L151,0)</f>
        <v>0</v>
      </c>
      <c r="AQ151" s="61">
        <f>IF(COUNTIF(Setup_Hierarchy!$J$35:$IV$35,"="&amp;$K151)&lt;&gt;0,$L151,0)</f>
        <v>0</v>
      </c>
      <c r="AR151" s="61">
        <f>IF(COUNTIF(Setup_Hierarchy!$J$36:$IV$36,"="&amp;$K151)&lt;&gt;0,$L151,0)</f>
        <v>0</v>
      </c>
      <c r="AS151" s="61">
        <f>IF(COUNTIF(Setup_Hierarchy!$J$37:$IV$37,"="&amp;$K151)&lt;&gt;0,$L151,0)</f>
        <v>0</v>
      </c>
      <c r="AT151" s="61">
        <f>IF(COUNTIF(Setup_Hierarchy!$J$38:$IV$38,"="&amp;$K151)&lt;&gt;0,$L151,0)</f>
        <v>0</v>
      </c>
      <c r="AU151" s="61">
        <f>IF(COUNTIF(Setup_Hierarchy!$J$39:$IV$39,"="&amp;$K151)&lt;&gt;0,$L151,0)</f>
        <v>0</v>
      </c>
      <c r="AV151" s="61">
        <f>IF(COUNTIF(Setup_Hierarchy!$J$40:$IV$40,"="&amp;$K151)&lt;&gt;0,$L151,0)</f>
        <v>0</v>
      </c>
      <c r="AW151" s="61">
        <f>IF(COUNTIF(Setup_Hierarchy!$J$41:$IV$41,"="&amp;$K151)&lt;&gt;0,$L151,0)</f>
        <v>0</v>
      </c>
      <c r="AX151" s="61">
        <f>IF(COUNTIF(Setup_Hierarchy!$J$42:$IV$42,"="&amp;$K151)&lt;&gt;0,$L151,0)</f>
        <v>0</v>
      </c>
      <c r="AY151" s="61">
        <f>IF(COUNTIF(Setup_Hierarchy!$J$43:$IV$43,"="&amp;$K151)&lt;&gt;0,$L151,0)</f>
        <v>0</v>
      </c>
      <c r="AZ151" s="61">
        <f>IF(COUNTIF(Setup_Hierarchy!$J$44:$IV$44,"="&amp;$K151)&lt;&gt;0,$L151,0)</f>
        <v>0</v>
      </c>
      <c r="BA151" s="61">
        <f>IF(COUNTIF(Setup_Hierarchy!$J$45:$IV$45,"="&amp;$K151)&lt;&gt;0,$L151,0)</f>
        <v>0</v>
      </c>
      <c r="BB151" s="61">
        <f>IF(COUNTIF(Setup_Hierarchy!$J$46:$IV$46,"="&amp;$K151)&lt;&gt;0,$L151,0)</f>
        <v>0</v>
      </c>
      <c r="BC151" s="61">
        <f>IF(COUNTIF(Setup_Hierarchy!$J$47:$IV$47,"="&amp;$K151)&lt;&gt;0,$L151,0)</f>
        <v>0</v>
      </c>
      <c r="BD151" s="61">
        <f>IF(COUNTIF(Setup_Hierarchy!$J$48:$IV$48,"="&amp;$K151)&lt;&gt;0,$L151,0)</f>
        <v>0</v>
      </c>
      <c r="BE151" s="61">
        <f>IF(COUNTIF(Setup_Hierarchy!$J$49:$IV$49,"="&amp;$K151)&lt;&gt;0,$L151,0)</f>
        <v>0</v>
      </c>
      <c r="BF151" s="61">
        <f>IF(COUNTIF(Setup_Hierarchy!$J$50:$IV$50,"="&amp;$K151)&lt;&gt;0,$L151,0)</f>
        <v>0</v>
      </c>
      <c r="BG151" s="61">
        <f>IF(COUNTIF(Setup_Hierarchy!$J$51:$IV$51,"="&amp;$K151)&lt;&gt;0,$L151,0)</f>
        <v>0</v>
      </c>
      <c r="BH151" s="61">
        <f>IF(COUNTIF(Setup_Hierarchy!$J$52:$IV$52,"="&amp;$K151)&lt;&gt;0,$L151,0)</f>
        <v>0</v>
      </c>
      <c r="BI151" s="61">
        <f>IF(COUNTIF(Setup_Hierarchy!$J$53:$IV$53,"="&amp;$K151)&lt;&gt;0,$L151,0)</f>
        <v>0</v>
      </c>
      <c r="BJ151" s="61">
        <f>IF(COUNTIF(Setup_Hierarchy!$J$54:$IV$54,"="&amp;$K151)&lt;&gt;0,$L151,0)</f>
        <v>0</v>
      </c>
      <c r="BK151" s="61">
        <f>IF(COUNTIF(Setup_Hierarchy!$J$55:$IV$55,"="&amp;$K151)&lt;&gt;0,$L151,0)</f>
        <v>0</v>
      </c>
      <c r="BL151" s="61">
        <f>IF(COUNTIF(Setup_Hierarchy!$J$56:$IV$56,"="&amp;$K151)&lt;&gt;0,$L151,0)</f>
        <v>0</v>
      </c>
      <c r="BM151" s="61">
        <f>IF(COUNTIF(Setup_Hierarchy!$J$57:$IV$57,"="&amp;$K151)&lt;&gt;0,$L151,0)</f>
        <v>0</v>
      </c>
      <c r="BN151" s="61">
        <f>IF(COUNTIF(Setup_Hierarchy!$J$58:$IV$58,"="&amp;$K151)&lt;&gt;0,$L151,0)</f>
        <v>0</v>
      </c>
      <c r="BO151" s="61">
        <f>IF(COUNTIF(Setup_Hierarchy!$J$59:$IV$59,"="&amp;$K151)&lt;&gt;0,$L151,0)</f>
        <v>0</v>
      </c>
      <c r="BP151" s="61">
        <f>IF(COUNTIF(Setup_Hierarchy!$J$60:$IV$60,"="&amp;$K151)&lt;&gt;0,$L151,0)</f>
        <v>0</v>
      </c>
      <c r="BQ151" s="61">
        <f>IF(COUNTIF(Setup_Hierarchy!$J$61:$IV$61,"="&amp;$K151)&lt;&gt;0,$L151,0)</f>
        <v>0</v>
      </c>
      <c r="BR151" s="61">
        <f>IF(COUNTIF(Setup_Hierarchy!$J$62:$IV$62,"="&amp;$K151)&lt;&gt;0,$L151,0)</f>
        <v>0</v>
      </c>
      <c r="BS151" s="61">
        <f>IF(COUNTIF(Setup_Hierarchy!$J$63:$IV$63,"="&amp;$K151)&lt;&gt;0,$L151,0)</f>
        <v>0</v>
      </c>
      <c r="BT151" s="61">
        <f>IF(COUNTIF(Setup_Hierarchy!$J$64:$IV$64,"="&amp;$K151)&lt;&gt;0,$L151,0)</f>
        <v>0</v>
      </c>
      <c r="BU151" s="61">
        <f>IF(COUNTIF(Setup_Hierarchy!$J$65:$IV$65,"="&amp;$K151)&lt;&gt;0,$L151,0)</f>
        <v>0</v>
      </c>
      <c r="BV151" s="61">
        <f>IF(COUNTIF(Setup_Hierarchy!$J$66:$IV$66,"="&amp;$K151)&lt;&gt;0,$L151,0)</f>
        <v>0</v>
      </c>
      <c r="BW151" s="61">
        <f>IF(COUNTIF(Setup_Hierarchy!$J$67:$IV$67,"="&amp;$K151)&lt;&gt;0,$L151,0)</f>
        <v>0</v>
      </c>
      <c r="BX151" s="61">
        <f>IF(COUNTIF(Setup_Hierarchy!$J$68:$IV$68,"="&amp;$K151)&lt;&gt;0,$L151,0)</f>
        <v>0</v>
      </c>
      <c r="BY151" s="61">
        <f>IF(COUNTIF(Setup_Hierarchy!$J$69:$IV$69,"="&amp;$K151)&lt;&gt;0,$L151,0)</f>
        <v>0</v>
      </c>
      <c r="BZ151" s="61">
        <f>IF(COUNTIF(Setup_Hierarchy!$J$70:$IV$70,"="&amp;$K151)&lt;&gt;0,$L151,0)</f>
        <v>0</v>
      </c>
      <c r="CA151" s="61">
        <f>IF(COUNTIF(Setup_Hierarchy!$J$71:$IV$71,"="&amp;$K151)&lt;&gt;0,$L151,0)</f>
        <v>0</v>
      </c>
      <c r="CB151" s="61">
        <f>IF(COUNTIF(Setup_Hierarchy!$J$72:$IV$72,"="&amp;$K151)&lt;&gt;0,$L151,0)</f>
        <v>0</v>
      </c>
      <c r="CC151" s="61">
        <f>IF(COUNTIF(Setup_Hierarchy!$J$73:$IV$73,"="&amp;$K151)&lt;&gt;0,$L151,0)</f>
        <v>0</v>
      </c>
      <c r="CD151" s="61">
        <f>IF(COUNTIF(Setup_Hierarchy!$J$74:$IV$74,"="&amp;$K151)&lt;&gt;0,$L151,0)</f>
        <v>0</v>
      </c>
      <c r="CE151" s="61">
        <f>IF(COUNTIF(Setup_Hierarchy!$J$75:$IV$75,"="&amp;$K151)&lt;&gt;0,$L151,0)</f>
        <v>0</v>
      </c>
      <c r="CF151" s="61">
        <f>IF(COUNTIF(Setup_Hierarchy!$J$76:$IV$76,"="&amp;$K151)&lt;&gt;0,$L151,0)</f>
        <v>0</v>
      </c>
      <c r="CG151" s="61">
        <f>IF(COUNTIF(Setup_Hierarchy!$J$77:$IV$77,"="&amp;$K151)&lt;&gt;0,$L151,0)</f>
        <v>0</v>
      </c>
      <c r="CH151" s="61">
        <f>IF(COUNTIF(Setup_Hierarchy!$J$78:$IV$78,"="&amp;$K151)&lt;&gt;0,$L151,0)</f>
        <v>0</v>
      </c>
      <c r="CI151" s="61">
        <f>IF(COUNTIF(Setup_Hierarchy!$J$79:$IV$79,"="&amp;$K151)&lt;&gt;0,$L151,0)</f>
        <v>0</v>
      </c>
      <c r="CJ151" s="61">
        <f>IF(COUNTIF(Setup_Hierarchy!$J$80:$IV$80,"="&amp;$K151)&lt;&gt;0,$L151,0)</f>
        <v>0</v>
      </c>
      <c r="CK151" s="61">
        <f>IF(COUNTIF(Setup_Hierarchy!$J$81:$IV$81,"="&amp;$K151)&lt;&gt;0,$L151,0)</f>
        <v>0</v>
      </c>
      <c r="CL151" s="61">
        <f>IF(COUNTIF(Setup_Hierarchy!$J$82:$IV$82,"="&amp;$K151)&lt;&gt;0,$L151,0)</f>
        <v>0</v>
      </c>
      <c r="CM151" s="61">
        <f>IF(COUNTIF(Setup_Hierarchy!$J$83:$IV$83,"="&amp;$K151)&lt;&gt;0,$L151,0)</f>
        <v>0</v>
      </c>
      <c r="CN151" s="61">
        <f>IF(COUNTIF(Setup_Hierarchy!$J$84:$IV$84,"="&amp;$K151)&lt;&gt;0,$L151,0)</f>
        <v>0</v>
      </c>
      <c r="CO151" s="61">
        <f>IF(COUNTIF(Setup_Hierarchy!$J$85:$IV$85,"="&amp;$K151)&lt;&gt;0,$L151,0)</f>
        <v>0</v>
      </c>
      <c r="CP151" s="61">
        <f>IF(COUNTIF(Setup_Hierarchy!$J$86:$IV$86,"="&amp;$K151)&lt;&gt;0,$L151,0)</f>
        <v>0</v>
      </c>
      <c r="CQ151" s="61">
        <f>IF(COUNTIF(Setup_Hierarchy!$J$87:$IV$87,"="&amp;$K151)&lt;&gt;0,$L151,0)</f>
        <v>0</v>
      </c>
      <c r="CR151" s="61">
        <f>IF(COUNTIF(Setup_Hierarchy!$J$88:$IV$88,"="&amp;$K151)&lt;&gt;0,$L151,0)</f>
        <v>0</v>
      </c>
      <c r="CS151" s="61">
        <f>IF(COUNTIF(Setup_Hierarchy!$J$89:$IV$89,"="&amp;$K151)&lt;&gt;0,$L151,0)</f>
        <v>0</v>
      </c>
      <c r="CT151" s="61">
        <f>IF(COUNTIF(Setup_Hierarchy!$J$90:$IV$90,"="&amp;$K151)&lt;&gt;0,$L151,0)</f>
        <v>0</v>
      </c>
      <c r="CU151" s="61">
        <f>IF(COUNTIF(Setup_Hierarchy!$J$91:$IV$91,"="&amp;$K151)&lt;&gt;0,$L151,0)</f>
        <v>0</v>
      </c>
      <c r="CV151" s="61">
        <f>IF(COUNTIF(Setup_Hierarchy!$J$92:$IV$92,"="&amp;$K151)&lt;&gt;0,$L151,0)</f>
        <v>0</v>
      </c>
      <c r="CW151" s="61">
        <f>IF(COUNTIF(Setup_Hierarchy!$J$93:$IV$93,"="&amp;$K151)&lt;&gt;0,$L151,0)</f>
        <v>0</v>
      </c>
      <c r="CX151" s="61">
        <f>IF(COUNTIF(Setup_Hierarchy!$J$94:$IV$94,"="&amp;$K151)&lt;&gt;0,$L151,0)</f>
        <v>0</v>
      </c>
      <c r="CY151" s="61">
        <f>IF(COUNTIF(Setup_Hierarchy!$J$95:$IV$95,"="&amp;$K151)&lt;&gt;0,$L151,0)</f>
        <v>0</v>
      </c>
      <c r="CZ151" s="61">
        <f>IF(COUNTIF(Setup_Hierarchy!$J$96:$IV$96,"="&amp;$K151)&lt;&gt;0,$L151,0)</f>
        <v>0</v>
      </c>
      <c r="DA151" s="61">
        <f>IF(COUNTIF(Setup_Hierarchy!$J$97:$IV$97,"="&amp;$K151)&lt;&gt;0,$L151,0)</f>
        <v>0</v>
      </c>
      <c r="DB151" s="61">
        <f>IF(COUNTIF(Setup_Hierarchy!$J$98:$IV$98,"="&amp;$K151)&lt;&gt;0,$L151,0)</f>
        <v>0</v>
      </c>
      <c r="DC151" s="61">
        <f>IF(COUNTIF(Setup_Hierarchy!$J$99:$IV$99,"="&amp;$K151)&lt;&gt;0,$L151,0)</f>
        <v>0</v>
      </c>
      <c r="DD151" s="61">
        <f>IF(COUNTIF(Setup_Hierarchy!$J$100:$IV$100,"="&amp;$K151)&lt;&gt;0,$L151,0)</f>
        <v>0</v>
      </c>
      <c r="DE151" s="61">
        <f>IF(COUNTIF(Setup_Hierarchy!$J$101:$IV$101,"="&amp;$K151)&lt;&gt;0,$L151,0)</f>
        <v>0</v>
      </c>
      <c r="DF151" s="61">
        <f>IF(COUNTIF(Setup_Hierarchy!$J$102:$IV$102,"="&amp;$K151)&lt;&gt;0,$L151,0)</f>
        <v>0</v>
      </c>
      <c r="DG151" s="61">
        <f>IF(COUNTIF(Setup_Hierarchy!$J$103:$IV$103,"="&amp;$K151)&lt;&gt;0,$L151,0)</f>
        <v>0</v>
      </c>
      <c r="DH151" s="61">
        <f>IF(COUNTIF(Setup_Hierarchy!$J$104:$IV$104,"="&amp;$K151)&lt;&gt;0,$L151,0)</f>
        <v>0</v>
      </c>
      <c r="DI151" s="61">
        <f>IF(COUNTIF(Setup_Hierarchy!$J$105:$IV$105,"="&amp;$K151)&lt;&gt;0,$L151,0)</f>
        <v>0</v>
      </c>
      <c r="DJ151" s="61">
        <f>IF(COUNTIF(Setup_Hierarchy!$J$106:$IV$106,"="&amp;$K151)&lt;&gt;0,$L151,0)</f>
        <v>0</v>
      </c>
      <c r="DK151" s="61">
        <f>IF(COUNTIF(Setup_Hierarchy!$J$107:$IV$107,"="&amp;$K151)&lt;&gt;0,$L151,0)</f>
        <v>0</v>
      </c>
      <c r="DL151" s="61">
        <f>IF(COUNTIF(Setup_Hierarchy!$J$108:$IV$108,"="&amp;$K151)&lt;&gt;0,$L151,0)</f>
        <v>0</v>
      </c>
      <c r="DM151" s="61">
        <f>IF(COUNTIF(Setup_Hierarchy!$J$109:$IV$109,"="&amp;$K151)&lt;&gt;0,$L151,0)</f>
        <v>0</v>
      </c>
      <c r="DN151" s="61">
        <f>IF(COUNTIF(Setup_Hierarchy!$J$110:$IV$110,"="&amp;$K151)&lt;&gt;0,$L151,0)</f>
        <v>0</v>
      </c>
      <c r="DO151" s="61">
        <f>IF(COUNTIF(Setup_Hierarchy!$J$111:$IV$111,"="&amp;$K151)&lt;&gt;0,$L151,0)</f>
        <v>0</v>
      </c>
      <c r="DP151" s="61">
        <f>IF(COUNTIF(Setup_Hierarchy!$J$112:$IV$112,"="&amp;$K151)&lt;&gt;0,$L151,0)</f>
        <v>0</v>
      </c>
      <c r="DQ151" s="61">
        <f>IF(COUNTIF(Setup_Hierarchy!$J$113:$IV$113,"="&amp;$K151)&lt;&gt;0,$L151,0)</f>
        <v>0</v>
      </c>
      <c r="DR151" s="61">
        <f>IF(COUNTIF(Setup_Hierarchy!$J$114:$IV$114,"="&amp;$K151)&lt;&gt;0,$L151,0)</f>
        <v>0</v>
      </c>
      <c r="DS151" s="61">
        <f>IF(COUNTIF(Setup_Hierarchy!$J$115:$IV$115,"="&amp;$K151)&lt;&gt;0,$L151,0)</f>
        <v>0</v>
      </c>
      <c r="DT151" s="61">
        <f>IF(COUNTIF(Setup_Hierarchy!$J$116:$IV$116,"="&amp;$K151)&lt;&gt;0,$L151,0)</f>
        <v>0</v>
      </c>
    </row>
    <row r="152" spans="2:124" x14ac:dyDescent="0.2">
      <c r="B152" t="s">
        <v>43</v>
      </c>
      <c r="C152">
        <v>78</v>
      </c>
      <c r="D152" t="s">
        <v>16</v>
      </c>
      <c r="E152" t="s">
        <v>369</v>
      </c>
      <c r="F152" t="s">
        <v>532</v>
      </c>
      <c r="G152" t="s">
        <v>25</v>
      </c>
      <c r="H152" t="s">
        <v>12</v>
      </c>
      <c r="I152">
        <v>0.47259000000000001</v>
      </c>
      <c r="J152">
        <v>0.77804300000000004</v>
      </c>
      <c r="K152">
        <v>679</v>
      </c>
      <c r="L152">
        <v>8248.9500000000007</v>
      </c>
      <c r="M152" s="61">
        <f>IF(COUNTIF(Setup_Hierarchy!$J$5:$IV$5,"="&amp;$K152)&lt;&gt;0,$L152,0)</f>
        <v>8248.9500000000007</v>
      </c>
      <c r="N152" s="61">
        <f>IF(COUNTIF(Setup_Hierarchy!$J$6:$IV$6,"="&amp;$K152)&lt;&gt;0,$L152,0)</f>
        <v>8248.9500000000007</v>
      </c>
      <c r="O152" s="61">
        <f>IF(COUNTIF(Setup_Hierarchy!$J$7:$IV$7,"="&amp;$K152)&lt;&gt;0,$L152,0)</f>
        <v>8248.9500000000007</v>
      </c>
      <c r="P152" s="61">
        <f>IF(COUNTIF(Setup_Hierarchy!$J$8:$IV$8,"="&amp;$K152)&lt;&gt;0,$L152,0)</f>
        <v>8248.9500000000007</v>
      </c>
      <c r="Q152" s="61">
        <f>IF(COUNTIF(Setup_Hierarchy!$J$9:$IV$9,"="&amp;$K152)&lt;&gt;0,$L152,0)</f>
        <v>8248.9500000000007</v>
      </c>
      <c r="R152" s="61">
        <f>IF(COUNTIF(Setup_Hierarchy!$J$10:$IV$10,"="&amp;$K152)&lt;&gt;0,$L152,0)</f>
        <v>0</v>
      </c>
      <c r="S152" s="61">
        <f>IF(COUNTIF(Setup_Hierarchy!$J$11:$IV$11,"="&amp;$K152)&lt;&gt;0,$L152,0)</f>
        <v>0</v>
      </c>
      <c r="T152" s="61">
        <f>IF(COUNTIF(Setup_Hierarchy!$J$12:$IV$12,"="&amp;$K152)&lt;&gt;0,$L152,0)</f>
        <v>0</v>
      </c>
      <c r="U152" s="61">
        <f>IF(COUNTIF(Setup_Hierarchy!$J$13:$IV$13,"="&amp;$K152)&lt;&gt;0,$L152,0)</f>
        <v>0</v>
      </c>
      <c r="V152" s="61">
        <f>IF(COUNTIF(Setup_Hierarchy!$J$14:$IV$14,"="&amp;$K152)&lt;&gt;0,$L152,0)</f>
        <v>8248.9500000000007</v>
      </c>
      <c r="W152" s="61">
        <f>IF(COUNTIF(Setup_Hierarchy!$J$15:$IV$15,"="&amp;$K152)&lt;&gt;0,$L152,0)</f>
        <v>8248.9500000000007</v>
      </c>
      <c r="X152" s="61">
        <f>IF(COUNTIF(Setup_Hierarchy!$J$16:$IV$16,"="&amp;$K152)&lt;&gt;0,$L152,0)</f>
        <v>0</v>
      </c>
      <c r="Y152" s="61">
        <f>IF(COUNTIF(Setup_Hierarchy!$J$17:$IV$17,"="&amp;$K152)&lt;&gt;0,$L152,0)</f>
        <v>0</v>
      </c>
      <c r="Z152" s="61">
        <f>IF(COUNTIF(Setup_Hierarchy!$J$18:$IV$18,"="&amp;$K152)&lt;&gt;0,$L152,0)</f>
        <v>0</v>
      </c>
      <c r="AA152" s="61">
        <f>IF(COUNTIF(Setup_Hierarchy!$J$19:$IV$19,"="&amp;$K152)&lt;&gt;0,$L152,0)</f>
        <v>0</v>
      </c>
      <c r="AB152" s="61">
        <f>IF(COUNTIF(Setup_Hierarchy!$J$20:$IV$20,"="&amp;$K152)&lt;&gt;0,$L152,0)</f>
        <v>0</v>
      </c>
      <c r="AC152" s="61">
        <f>IF(COUNTIF(Setup_Hierarchy!$J$21:$IV$21,"="&amp;$K152)&lt;&gt;0,$L152,0)</f>
        <v>0</v>
      </c>
      <c r="AD152" s="61">
        <f>IF(COUNTIF(Setup_Hierarchy!$J$22:$IV$22,"="&amp;$K152)&lt;&gt;0,$L152,0)</f>
        <v>0</v>
      </c>
      <c r="AE152" s="61">
        <f>IF(COUNTIF(Setup_Hierarchy!$J$23:$IV$23,"="&amp;$K152)&lt;&gt;0,$L152,0)</f>
        <v>0</v>
      </c>
      <c r="AF152" s="61">
        <f>IF(COUNTIF(Setup_Hierarchy!$J$24:$IV$24,"="&amp;$K152)&lt;&gt;0,$L152,0)</f>
        <v>0</v>
      </c>
      <c r="AG152" s="61">
        <f>IF(COUNTIF(Setup_Hierarchy!$J$25:$IV$25,"="&amp;$K152)&lt;&gt;0,$L152,0)</f>
        <v>0</v>
      </c>
      <c r="AH152" s="61">
        <f>IF(COUNTIF(Setup_Hierarchy!$J$26:$IV$26,"="&amp;$K152)&lt;&gt;0,$L152,0)</f>
        <v>0</v>
      </c>
      <c r="AI152" s="61">
        <f>IF(COUNTIF(Setup_Hierarchy!$J$27:$IV$27,"="&amp;$K152)&lt;&gt;0,$L152,0)</f>
        <v>0</v>
      </c>
      <c r="AJ152" s="61">
        <f>IF(COUNTIF(Setup_Hierarchy!$J$28:$IV$28,"="&amp;$K152)&lt;&gt;0,$L152,0)</f>
        <v>0</v>
      </c>
      <c r="AK152" s="61">
        <f>IF(COUNTIF(Setup_Hierarchy!$J$29:$IV$29,"="&amp;$K152)&lt;&gt;0,$L152,0)</f>
        <v>0</v>
      </c>
      <c r="AL152" s="61">
        <f>IF(COUNTIF(Setup_Hierarchy!$J$30:$IV$30,"="&amp;$K152)&lt;&gt;0,$L152,0)</f>
        <v>0</v>
      </c>
      <c r="AM152" s="61">
        <f>IF(COUNTIF(Setup_Hierarchy!$J$31:$IV$31,"="&amp;$K152)&lt;&gt;0,$L152,0)</f>
        <v>0</v>
      </c>
      <c r="AN152" s="61">
        <f>IF(COUNTIF(Setup_Hierarchy!$J$32:$IV$32,"="&amp;$K152)&lt;&gt;0,$L152,0)</f>
        <v>0</v>
      </c>
      <c r="AO152" s="61">
        <f>IF(COUNTIF(Setup_Hierarchy!$J$33:$IV$33,"="&amp;$K152)&lt;&gt;0,$L152,0)</f>
        <v>0</v>
      </c>
      <c r="AP152" s="61">
        <f>IF(COUNTIF(Setup_Hierarchy!$J$34:$IV$34,"="&amp;$K152)&lt;&gt;0,$L152,0)</f>
        <v>0</v>
      </c>
      <c r="AQ152" s="61">
        <f>IF(COUNTIF(Setup_Hierarchy!$J$35:$IV$35,"="&amp;$K152)&lt;&gt;0,$L152,0)</f>
        <v>0</v>
      </c>
      <c r="AR152" s="61">
        <f>IF(COUNTIF(Setup_Hierarchy!$J$36:$IV$36,"="&amp;$K152)&lt;&gt;0,$L152,0)</f>
        <v>0</v>
      </c>
      <c r="AS152" s="61">
        <f>IF(COUNTIF(Setup_Hierarchy!$J$37:$IV$37,"="&amp;$K152)&lt;&gt;0,$L152,0)</f>
        <v>0</v>
      </c>
      <c r="AT152" s="61">
        <f>IF(COUNTIF(Setup_Hierarchy!$J$38:$IV$38,"="&amp;$K152)&lt;&gt;0,$L152,0)</f>
        <v>0</v>
      </c>
      <c r="AU152" s="61">
        <f>IF(COUNTIF(Setup_Hierarchy!$J$39:$IV$39,"="&amp;$K152)&lt;&gt;0,$L152,0)</f>
        <v>0</v>
      </c>
      <c r="AV152" s="61">
        <f>IF(COUNTIF(Setup_Hierarchy!$J$40:$IV$40,"="&amp;$K152)&lt;&gt;0,$L152,0)</f>
        <v>0</v>
      </c>
      <c r="AW152" s="61">
        <f>IF(COUNTIF(Setup_Hierarchy!$J$41:$IV$41,"="&amp;$K152)&lt;&gt;0,$L152,0)</f>
        <v>0</v>
      </c>
      <c r="AX152" s="61">
        <f>IF(COUNTIF(Setup_Hierarchy!$J$42:$IV$42,"="&amp;$K152)&lt;&gt;0,$L152,0)</f>
        <v>0</v>
      </c>
      <c r="AY152" s="61">
        <f>IF(COUNTIF(Setup_Hierarchy!$J$43:$IV$43,"="&amp;$K152)&lt;&gt;0,$L152,0)</f>
        <v>0</v>
      </c>
      <c r="AZ152" s="61">
        <f>IF(COUNTIF(Setup_Hierarchy!$J$44:$IV$44,"="&amp;$K152)&lt;&gt;0,$L152,0)</f>
        <v>0</v>
      </c>
      <c r="BA152" s="61">
        <f>IF(COUNTIF(Setup_Hierarchy!$J$45:$IV$45,"="&amp;$K152)&lt;&gt;0,$L152,0)</f>
        <v>0</v>
      </c>
      <c r="BB152" s="61">
        <f>IF(COUNTIF(Setup_Hierarchy!$J$46:$IV$46,"="&amp;$K152)&lt;&gt;0,$L152,0)</f>
        <v>0</v>
      </c>
      <c r="BC152" s="61">
        <f>IF(COUNTIF(Setup_Hierarchy!$J$47:$IV$47,"="&amp;$K152)&lt;&gt;0,$L152,0)</f>
        <v>0</v>
      </c>
      <c r="BD152" s="61">
        <f>IF(COUNTIF(Setup_Hierarchy!$J$48:$IV$48,"="&amp;$K152)&lt;&gt;0,$L152,0)</f>
        <v>0</v>
      </c>
      <c r="BE152" s="61">
        <f>IF(COUNTIF(Setup_Hierarchy!$J$49:$IV$49,"="&amp;$K152)&lt;&gt;0,$L152,0)</f>
        <v>0</v>
      </c>
      <c r="BF152" s="61">
        <f>IF(COUNTIF(Setup_Hierarchy!$J$50:$IV$50,"="&amp;$K152)&lt;&gt;0,$L152,0)</f>
        <v>0</v>
      </c>
      <c r="BG152" s="61">
        <f>IF(COUNTIF(Setup_Hierarchy!$J$51:$IV$51,"="&amp;$K152)&lt;&gt;0,$L152,0)</f>
        <v>0</v>
      </c>
      <c r="BH152" s="61">
        <f>IF(COUNTIF(Setup_Hierarchy!$J$52:$IV$52,"="&amp;$K152)&lt;&gt;0,$L152,0)</f>
        <v>0</v>
      </c>
      <c r="BI152" s="61">
        <f>IF(COUNTIF(Setup_Hierarchy!$J$53:$IV$53,"="&amp;$K152)&lt;&gt;0,$L152,0)</f>
        <v>0</v>
      </c>
      <c r="BJ152" s="61">
        <f>IF(COUNTIF(Setup_Hierarchy!$J$54:$IV$54,"="&amp;$K152)&lt;&gt;0,$L152,0)</f>
        <v>0</v>
      </c>
      <c r="BK152" s="61">
        <f>IF(COUNTIF(Setup_Hierarchy!$J$55:$IV$55,"="&amp;$K152)&lt;&gt;0,$L152,0)</f>
        <v>0</v>
      </c>
      <c r="BL152" s="61">
        <f>IF(COUNTIF(Setup_Hierarchy!$J$56:$IV$56,"="&amp;$K152)&lt;&gt;0,$L152,0)</f>
        <v>0</v>
      </c>
      <c r="BM152" s="61">
        <f>IF(COUNTIF(Setup_Hierarchy!$J$57:$IV$57,"="&amp;$K152)&lt;&gt;0,$L152,0)</f>
        <v>0</v>
      </c>
      <c r="BN152" s="61">
        <f>IF(COUNTIF(Setup_Hierarchy!$J$58:$IV$58,"="&amp;$K152)&lt;&gt;0,$L152,0)</f>
        <v>0</v>
      </c>
      <c r="BO152" s="61">
        <f>IF(COUNTIF(Setup_Hierarchy!$J$59:$IV$59,"="&amp;$K152)&lt;&gt;0,$L152,0)</f>
        <v>0</v>
      </c>
      <c r="BP152" s="61">
        <f>IF(COUNTIF(Setup_Hierarchy!$J$60:$IV$60,"="&amp;$K152)&lt;&gt;0,$L152,0)</f>
        <v>0</v>
      </c>
      <c r="BQ152" s="61">
        <f>IF(COUNTIF(Setup_Hierarchy!$J$61:$IV$61,"="&amp;$K152)&lt;&gt;0,$L152,0)</f>
        <v>0</v>
      </c>
      <c r="BR152" s="61">
        <f>IF(COUNTIF(Setup_Hierarchy!$J$62:$IV$62,"="&amp;$K152)&lt;&gt;0,$L152,0)</f>
        <v>0</v>
      </c>
      <c r="BS152" s="61">
        <f>IF(COUNTIF(Setup_Hierarchy!$J$63:$IV$63,"="&amp;$K152)&lt;&gt;0,$L152,0)</f>
        <v>0</v>
      </c>
      <c r="BT152" s="61">
        <f>IF(COUNTIF(Setup_Hierarchy!$J$64:$IV$64,"="&amp;$K152)&lt;&gt;0,$L152,0)</f>
        <v>0</v>
      </c>
      <c r="BU152" s="61">
        <f>IF(COUNTIF(Setup_Hierarchy!$J$65:$IV$65,"="&amp;$K152)&lt;&gt;0,$L152,0)</f>
        <v>0</v>
      </c>
      <c r="BV152" s="61">
        <f>IF(COUNTIF(Setup_Hierarchy!$J$66:$IV$66,"="&amp;$K152)&lt;&gt;0,$L152,0)</f>
        <v>0</v>
      </c>
      <c r="BW152" s="61">
        <f>IF(COUNTIF(Setup_Hierarchy!$J$67:$IV$67,"="&amp;$K152)&lt;&gt;0,$L152,0)</f>
        <v>0</v>
      </c>
      <c r="BX152" s="61">
        <f>IF(COUNTIF(Setup_Hierarchy!$J$68:$IV$68,"="&amp;$K152)&lt;&gt;0,$L152,0)</f>
        <v>0</v>
      </c>
      <c r="BY152" s="61">
        <f>IF(COUNTIF(Setup_Hierarchy!$J$69:$IV$69,"="&amp;$K152)&lt;&gt;0,$L152,0)</f>
        <v>0</v>
      </c>
      <c r="BZ152" s="61">
        <f>IF(COUNTIF(Setup_Hierarchy!$J$70:$IV$70,"="&amp;$K152)&lt;&gt;0,$L152,0)</f>
        <v>0</v>
      </c>
      <c r="CA152" s="61">
        <f>IF(COUNTIF(Setup_Hierarchy!$J$71:$IV$71,"="&amp;$K152)&lt;&gt;0,$L152,0)</f>
        <v>0</v>
      </c>
      <c r="CB152" s="61">
        <f>IF(COUNTIF(Setup_Hierarchy!$J$72:$IV$72,"="&amp;$K152)&lt;&gt;0,$L152,0)</f>
        <v>0</v>
      </c>
      <c r="CC152" s="61">
        <f>IF(COUNTIF(Setup_Hierarchy!$J$73:$IV$73,"="&amp;$K152)&lt;&gt;0,$L152,0)</f>
        <v>0</v>
      </c>
      <c r="CD152" s="61">
        <f>IF(COUNTIF(Setup_Hierarchy!$J$74:$IV$74,"="&amp;$K152)&lt;&gt;0,$L152,0)</f>
        <v>0</v>
      </c>
      <c r="CE152" s="61">
        <f>IF(COUNTIF(Setup_Hierarchy!$J$75:$IV$75,"="&amp;$K152)&lt;&gt;0,$L152,0)</f>
        <v>0</v>
      </c>
      <c r="CF152" s="61">
        <f>IF(COUNTIF(Setup_Hierarchy!$J$76:$IV$76,"="&amp;$K152)&lt;&gt;0,$L152,0)</f>
        <v>0</v>
      </c>
      <c r="CG152" s="61">
        <f>IF(COUNTIF(Setup_Hierarchy!$J$77:$IV$77,"="&amp;$K152)&lt;&gt;0,$L152,0)</f>
        <v>0</v>
      </c>
      <c r="CH152" s="61">
        <f>IF(COUNTIF(Setup_Hierarchy!$J$78:$IV$78,"="&amp;$K152)&lt;&gt;0,$L152,0)</f>
        <v>0</v>
      </c>
      <c r="CI152" s="61">
        <f>IF(COUNTIF(Setup_Hierarchy!$J$79:$IV$79,"="&amp;$K152)&lt;&gt;0,$L152,0)</f>
        <v>0</v>
      </c>
      <c r="CJ152" s="61">
        <f>IF(COUNTIF(Setup_Hierarchy!$J$80:$IV$80,"="&amp;$K152)&lt;&gt;0,$L152,0)</f>
        <v>0</v>
      </c>
      <c r="CK152" s="61">
        <f>IF(COUNTIF(Setup_Hierarchy!$J$81:$IV$81,"="&amp;$K152)&lt;&gt;0,$L152,0)</f>
        <v>0</v>
      </c>
      <c r="CL152" s="61">
        <f>IF(COUNTIF(Setup_Hierarchy!$J$82:$IV$82,"="&amp;$K152)&lt;&gt;0,$L152,0)</f>
        <v>0</v>
      </c>
      <c r="CM152" s="61">
        <f>IF(COUNTIF(Setup_Hierarchy!$J$83:$IV$83,"="&amp;$K152)&lt;&gt;0,$L152,0)</f>
        <v>0</v>
      </c>
      <c r="CN152" s="61">
        <f>IF(COUNTIF(Setup_Hierarchy!$J$84:$IV$84,"="&amp;$K152)&lt;&gt;0,$L152,0)</f>
        <v>0</v>
      </c>
      <c r="CO152" s="61">
        <f>IF(COUNTIF(Setup_Hierarchy!$J$85:$IV$85,"="&amp;$K152)&lt;&gt;0,$L152,0)</f>
        <v>0</v>
      </c>
      <c r="CP152" s="61">
        <f>IF(COUNTIF(Setup_Hierarchy!$J$86:$IV$86,"="&amp;$K152)&lt;&gt;0,$L152,0)</f>
        <v>0</v>
      </c>
      <c r="CQ152" s="61">
        <f>IF(COUNTIF(Setup_Hierarchy!$J$87:$IV$87,"="&amp;$K152)&lt;&gt;0,$L152,0)</f>
        <v>0</v>
      </c>
      <c r="CR152" s="61">
        <f>IF(COUNTIF(Setup_Hierarchy!$J$88:$IV$88,"="&amp;$K152)&lt;&gt;0,$L152,0)</f>
        <v>0</v>
      </c>
      <c r="CS152" s="61">
        <f>IF(COUNTIF(Setup_Hierarchy!$J$89:$IV$89,"="&amp;$K152)&lt;&gt;0,$L152,0)</f>
        <v>0</v>
      </c>
      <c r="CT152" s="61">
        <f>IF(COUNTIF(Setup_Hierarchy!$J$90:$IV$90,"="&amp;$K152)&lt;&gt;0,$L152,0)</f>
        <v>0</v>
      </c>
      <c r="CU152" s="61">
        <f>IF(COUNTIF(Setup_Hierarchy!$J$91:$IV$91,"="&amp;$K152)&lt;&gt;0,$L152,0)</f>
        <v>0</v>
      </c>
      <c r="CV152" s="61">
        <f>IF(COUNTIF(Setup_Hierarchy!$J$92:$IV$92,"="&amp;$K152)&lt;&gt;0,$L152,0)</f>
        <v>0</v>
      </c>
      <c r="CW152" s="61">
        <f>IF(COUNTIF(Setup_Hierarchy!$J$93:$IV$93,"="&amp;$K152)&lt;&gt;0,$L152,0)</f>
        <v>0</v>
      </c>
      <c r="CX152" s="61">
        <f>IF(COUNTIF(Setup_Hierarchy!$J$94:$IV$94,"="&amp;$K152)&lt;&gt;0,$L152,0)</f>
        <v>0</v>
      </c>
      <c r="CY152" s="61">
        <f>IF(COUNTIF(Setup_Hierarchy!$J$95:$IV$95,"="&amp;$K152)&lt;&gt;0,$L152,0)</f>
        <v>0</v>
      </c>
      <c r="CZ152" s="61">
        <f>IF(COUNTIF(Setup_Hierarchy!$J$96:$IV$96,"="&amp;$K152)&lt;&gt;0,$L152,0)</f>
        <v>0</v>
      </c>
      <c r="DA152" s="61">
        <f>IF(COUNTIF(Setup_Hierarchy!$J$97:$IV$97,"="&amp;$K152)&lt;&gt;0,$L152,0)</f>
        <v>0</v>
      </c>
      <c r="DB152" s="61">
        <f>IF(COUNTIF(Setup_Hierarchy!$J$98:$IV$98,"="&amp;$K152)&lt;&gt;0,$L152,0)</f>
        <v>0</v>
      </c>
      <c r="DC152" s="61">
        <f>IF(COUNTIF(Setup_Hierarchy!$J$99:$IV$99,"="&amp;$K152)&lt;&gt;0,$L152,0)</f>
        <v>0</v>
      </c>
      <c r="DD152" s="61">
        <f>IF(COUNTIF(Setup_Hierarchy!$J$100:$IV$100,"="&amp;$K152)&lt;&gt;0,$L152,0)</f>
        <v>0</v>
      </c>
      <c r="DE152" s="61">
        <f>IF(COUNTIF(Setup_Hierarchy!$J$101:$IV$101,"="&amp;$K152)&lt;&gt;0,$L152,0)</f>
        <v>0</v>
      </c>
      <c r="DF152" s="61">
        <f>IF(COUNTIF(Setup_Hierarchy!$J$102:$IV$102,"="&amp;$K152)&lt;&gt;0,$L152,0)</f>
        <v>0</v>
      </c>
      <c r="DG152" s="61">
        <f>IF(COUNTIF(Setup_Hierarchy!$J$103:$IV$103,"="&amp;$K152)&lt;&gt;0,$L152,0)</f>
        <v>0</v>
      </c>
      <c r="DH152" s="61">
        <f>IF(COUNTIF(Setup_Hierarchy!$J$104:$IV$104,"="&amp;$K152)&lt;&gt;0,$L152,0)</f>
        <v>0</v>
      </c>
      <c r="DI152" s="61">
        <f>IF(COUNTIF(Setup_Hierarchy!$J$105:$IV$105,"="&amp;$K152)&lt;&gt;0,$L152,0)</f>
        <v>0</v>
      </c>
      <c r="DJ152" s="61">
        <f>IF(COUNTIF(Setup_Hierarchy!$J$106:$IV$106,"="&amp;$K152)&lt;&gt;0,$L152,0)</f>
        <v>0</v>
      </c>
      <c r="DK152" s="61">
        <f>IF(COUNTIF(Setup_Hierarchy!$J$107:$IV$107,"="&amp;$K152)&lt;&gt;0,$L152,0)</f>
        <v>0</v>
      </c>
      <c r="DL152" s="61">
        <f>IF(COUNTIF(Setup_Hierarchy!$J$108:$IV$108,"="&amp;$K152)&lt;&gt;0,$L152,0)</f>
        <v>0</v>
      </c>
      <c r="DM152" s="61">
        <f>IF(COUNTIF(Setup_Hierarchy!$J$109:$IV$109,"="&amp;$K152)&lt;&gt;0,$L152,0)</f>
        <v>0</v>
      </c>
      <c r="DN152" s="61">
        <f>IF(COUNTIF(Setup_Hierarchy!$J$110:$IV$110,"="&amp;$K152)&lt;&gt;0,$L152,0)</f>
        <v>0</v>
      </c>
      <c r="DO152" s="61">
        <f>IF(COUNTIF(Setup_Hierarchy!$J$111:$IV$111,"="&amp;$K152)&lt;&gt;0,$L152,0)</f>
        <v>0</v>
      </c>
      <c r="DP152" s="61">
        <f>IF(COUNTIF(Setup_Hierarchy!$J$112:$IV$112,"="&amp;$K152)&lt;&gt;0,$L152,0)</f>
        <v>0</v>
      </c>
      <c r="DQ152" s="61">
        <f>IF(COUNTIF(Setup_Hierarchy!$J$113:$IV$113,"="&amp;$K152)&lt;&gt;0,$L152,0)</f>
        <v>0</v>
      </c>
      <c r="DR152" s="61">
        <f>IF(COUNTIF(Setup_Hierarchy!$J$114:$IV$114,"="&amp;$K152)&lt;&gt;0,$L152,0)</f>
        <v>0</v>
      </c>
      <c r="DS152" s="61">
        <f>IF(COUNTIF(Setup_Hierarchy!$J$115:$IV$115,"="&amp;$K152)&lt;&gt;0,$L152,0)</f>
        <v>0</v>
      </c>
      <c r="DT152" s="61">
        <f>IF(COUNTIF(Setup_Hierarchy!$J$116:$IV$116,"="&amp;$K152)&lt;&gt;0,$L152,0)</f>
        <v>0</v>
      </c>
    </row>
    <row r="153" spans="2:124" x14ac:dyDescent="0.2">
      <c r="B153" t="s">
        <v>43</v>
      </c>
      <c r="C153">
        <v>78</v>
      </c>
      <c r="D153" t="s">
        <v>16</v>
      </c>
      <c r="E153" t="s">
        <v>369</v>
      </c>
      <c r="F153" t="s">
        <v>532</v>
      </c>
      <c r="G153" t="s">
        <v>25</v>
      </c>
      <c r="H153" t="s">
        <v>12</v>
      </c>
      <c r="I153">
        <v>0.47259000000000001</v>
      </c>
      <c r="J153">
        <v>0.77804300000000004</v>
      </c>
      <c r="K153">
        <v>699</v>
      </c>
      <c r="L153">
        <v>22.44</v>
      </c>
      <c r="M153" s="61">
        <f>IF(COUNTIF(Setup_Hierarchy!$J$5:$IV$5,"="&amp;$K153)&lt;&gt;0,$L153,0)</f>
        <v>22.44</v>
      </c>
      <c r="N153" s="61">
        <f>IF(COUNTIF(Setup_Hierarchy!$J$6:$IV$6,"="&amp;$K153)&lt;&gt;0,$L153,0)</f>
        <v>22.44</v>
      </c>
      <c r="O153" s="61">
        <f>IF(COUNTIF(Setup_Hierarchy!$J$7:$IV$7,"="&amp;$K153)&lt;&gt;0,$L153,0)</f>
        <v>22.44</v>
      </c>
      <c r="P153" s="61">
        <f>IF(COUNTIF(Setup_Hierarchy!$J$8:$IV$8,"="&amp;$K153)&lt;&gt;0,$L153,0)</f>
        <v>22.44</v>
      </c>
      <c r="Q153" s="61">
        <f>IF(COUNTIF(Setup_Hierarchy!$J$9:$IV$9,"="&amp;$K153)&lt;&gt;0,$L153,0)</f>
        <v>22.44</v>
      </c>
      <c r="R153" s="61">
        <f>IF(COUNTIF(Setup_Hierarchy!$J$10:$IV$10,"="&amp;$K153)&lt;&gt;0,$L153,0)</f>
        <v>0</v>
      </c>
      <c r="S153" s="61">
        <f>IF(COUNTIF(Setup_Hierarchy!$J$11:$IV$11,"="&amp;$K153)&lt;&gt;0,$L153,0)</f>
        <v>0</v>
      </c>
      <c r="T153" s="61">
        <f>IF(COUNTIF(Setup_Hierarchy!$J$12:$IV$12,"="&amp;$K153)&lt;&gt;0,$L153,0)</f>
        <v>0</v>
      </c>
      <c r="U153" s="61">
        <f>IF(COUNTIF(Setup_Hierarchy!$J$13:$IV$13,"="&amp;$K153)&lt;&gt;0,$L153,0)</f>
        <v>0</v>
      </c>
      <c r="V153" s="61">
        <f>IF(COUNTIF(Setup_Hierarchy!$J$14:$IV$14,"="&amp;$K153)&lt;&gt;0,$L153,0)</f>
        <v>0</v>
      </c>
      <c r="W153" s="61">
        <f>IF(COUNTIF(Setup_Hierarchy!$J$15:$IV$15,"="&amp;$K153)&lt;&gt;0,$L153,0)</f>
        <v>0</v>
      </c>
      <c r="X153" s="61">
        <f>IF(COUNTIF(Setup_Hierarchy!$J$16:$IV$16,"="&amp;$K153)&lt;&gt;0,$L153,0)</f>
        <v>0</v>
      </c>
      <c r="Y153" s="61">
        <f>IF(COUNTIF(Setup_Hierarchy!$J$17:$IV$17,"="&amp;$K153)&lt;&gt;0,$L153,0)</f>
        <v>0</v>
      </c>
      <c r="Z153" s="61">
        <f>IF(COUNTIF(Setup_Hierarchy!$J$18:$IV$18,"="&amp;$K153)&lt;&gt;0,$L153,0)</f>
        <v>22.44</v>
      </c>
      <c r="AA153" s="61">
        <f>IF(COUNTIF(Setup_Hierarchy!$J$19:$IV$19,"="&amp;$K153)&lt;&gt;0,$L153,0)</f>
        <v>0</v>
      </c>
      <c r="AB153" s="61">
        <f>IF(COUNTIF(Setup_Hierarchy!$J$20:$IV$20,"="&amp;$K153)&lt;&gt;0,$L153,0)</f>
        <v>22.44</v>
      </c>
      <c r="AC153" s="61">
        <f>IF(COUNTIF(Setup_Hierarchy!$J$21:$IV$21,"="&amp;$K153)&lt;&gt;0,$L153,0)</f>
        <v>0</v>
      </c>
      <c r="AD153" s="61">
        <f>IF(COUNTIF(Setup_Hierarchy!$J$22:$IV$22,"="&amp;$K153)&lt;&gt;0,$L153,0)</f>
        <v>0</v>
      </c>
      <c r="AE153" s="61">
        <f>IF(COUNTIF(Setup_Hierarchy!$J$23:$IV$23,"="&amp;$K153)&lt;&gt;0,$L153,0)</f>
        <v>0</v>
      </c>
      <c r="AF153" s="61">
        <f>IF(COUNTIF(Setup_Hierarchy!$J$24:$IV$24,"="&amp;$K153)&lt;&gt;0,$L153,0)</f>
        <v>0</v>
      </c>
      <c r="AG153" s="61">
        <f>IF(COUNTIF(Setup_Hierarchy!$J$25:$IV$25,"="&amp;$K153)&lt;&gt;0,$L153,0)</f>
        <v>0</v>
      </c>
      <c r="AH153" s="61">
        <f>IF(COUNTIF(Setup_Hierarchy!$J$26:$IV$26,"="&amp;$K153)&lt;&gt;0,$L153,0)</f>
        <v>0</v>
      </c>
      <c r="AI153" s="61">
        <f>IF(COUNTIF(Setup_Hierarchy!$J$27:$IV$27,"="&amp;$K153)&lt;&gt;0,$L153,0)</f>
        <v>0</v>
      </c>
      <c r="AJ153" s="61">
        <f>IF(COUNTIF(Setup_Hierarchy!$J$28:$IV$28,"="&amp;$K153)&lt;&gt;0,$L153,0)</f>
        <v>0</v>
      </c>
      <c r="AK153" s="61">
        <f>IF(COUNTIF(Setup_Hierarchy!$J$29:$IV$29,"="&amp;$K153)&lt;&gt;0,$L153,0)</f>
        <v>0</v>
      </c>
      <c r="AL153" s="61">
        <f>IF(COUNTIF(Setup_Hierarchy!$J$30:$IV$30,"="&amp;$K153)&lt;&gt;0,$L153,0)</f>
        <v>0</v>
      </c>
      <c r="AM153" s="61">
        <f>IF(COUNTIF(Setup_Hierarchy!$J$31:$IV$31,"="&amp;$K153)&lt;&gt;0,$L153,0)</f>
        <v>0</v>
      </c>
      <c r="AN153" s="61">
        <f>IF(COUNTIF(Setup_Hierarchy!$J$32:$IV$32,"="&amp;$K153)&lt;&gt;0,$L153,0)</f>
        <v>0</v>
      </c>
      <c r="AO153" s="61">
        <f>IF(COUNTIF(Setup_Hierarchy!$J$33:$IV$33,"="&amp;$K153)&lt;&gt;0,$L153,0)</f>
        <v>0</v>
      </c>
      <c r="AP153" s="61">
        <f>IF(COUNTIF(Setup_Hierarchy!$J$34:$IV$34,"="&amp;$K153)&lt;&gt;0,$L153,0)</f>
        <v>0</v>
      </c>
      <c r="AQ153" s="61">
        <f>IF(COUNTIF(Setup_Hierarchy!$J$35:$IV$35,"="&amp;$K153)&lt;&gt;0,$L153,0)</f>
        <v>0</v>
      </c>
      <c r="AR153" s="61">
        <f>IF(COUNTIF(Setup_Hierarchy!$J$36:$IV$36,"="&amp;$K153)&lt;&gt;0,$L153,0)</f>
        <v>0</v>
      </c>
      <c r="AS153" s="61">
        <f>IF(COUNTIF(Setup_Hierarchy!$J$37:$IV$37,"="&amp;$K153)&lt;&gt;0,$L153,0)</f>
        <v>0</v>
      </c>
      <c r="AT153" s="61">
        <f>IF(COUNTIF(Setup_Hierarchy!$J$38:$IV$38,"="&amp;$K153)&lt;&gt;0,$L153,0)</f>
        <v>0</v>
      </c>
      <c r="AU153" s="61">
        <f>IF(COUNTIF(Setup_Hierarchy!$J$39:$IV$39,"="&amp;$K153)&lt;&gt;0,$L153,0)</f>
        <v>0</v>
      </c>
      <c r="AV153" s="61">
        <f>IF(COUNTIF(Setup_Hierarchy!$J$40:$IV$40,"="&amp;$K153)&lt;&gt;0,$L153,0)</f>
        <v>0</v>
      </c>
      <c r="AW153" s="61">
        <f>IF(COUNTIF(Setup_Hierarchy!$J$41:$IV$41,"="&amp;$K153)&lt;&gt;0,$L153,0)</f>
        <v>0</v>
      </c>
      <c r="AX153" s="61">
        <f>IF(COUNTIF(Setup_Hierarchy!$J$42:$IV$42,"="&amp;$K153)&lt;&gt;0,$L153,0)</f>
        <v>0</v>
      </c>
      <c r="AY153" s="61">
        <f>IF(COUNTIF(Setup_Hierarchy!$J$43:$IV$43,"="&amp;$K153)&lt;&gt;0,$L153,0)</f>
        <v>0</v>
      </c>
      <c r="AZ153" s="61">
        <f>IF(COUNTIF(Setup_Hierarchy!$J$44:$IV$44,"="&amp;$K153)&lt;&gt;0,$L153,0)</f>
        <v>0</v>
      </c>
      <c r="BA153" s="61">
        <f>IF(COUNTIF(Setup_Hierarchy!$J$45:$IV$45,"="&amp;$K153)&lt;&gt;0,$L153,0)</f>
        <v>0</v>
      </c>
      <c r="BB153" s="61">
        <f>IF(COUNTIF(Setup_Hierarchy!$J$46:$IV$46,"="&amp;$K153)&lt;&gt;0,$L153,0)</f>
        <v>0</v>
      </c>
      <c r="BC153" s="61">
        <f>IF(COUNTIF(Setup_Hierarchy!$J$47:$IV$47,"="&amp;$K153)&lt;&gt;0,$L153,0)</f>
        <v>0</v>
      </c>
      <c r="BD153" s="61">
        <f>IF(COUNTIF(Setup_Hierarchy!$J$48:$IV$48,"="&amp;$K153)&lt;&gt;0,$L153,0)</f>
        <v>0</v>
      </c>
      <c r="BE153" s="61">
        <f>IF(COUNTIF(Setup_Hierarchy!$J$49:$IV$49,"="&amp;$K153)&lt;&gt;0,$L153,0)</f>
        <v>0</v>
      </c>
      <c r="BF153" s="61">
        <f>IF(COUNTIF(Setup_Hierarchy!$J$50:$IV$50,"="&amp;$K153)&lt;&gt;0,$L153,0)</f>
        <v>0</v>
      </c>
      <c r="BG153" s="61">
        <f>IF(COUNTIF(Setup_Hierarchy!$J$51:$IV$51,"="&amp;$K153)&lt;&gt;0,$L153,0)</f>
        <v>0</v>
      </c>
      <c r="BH153" s="61">
        <f>IF(COUNTIF(Setup_Hierarchy!$J$52:$IV$52,"="&amp;$K153)&lt;&gt;0,$L153,0)</f>
        <v>0</v>
      </c>
      <c r="BI153" s="61">
        <f>IF(COUNTIF(Setup_Hierarchy!$J$53:$IV$53,"="&amp;$K153)&lt;&gt;0,$L153,0)</f>
        <v>0</v>
      </c>
      <c r="BJ153" s="61">
        <f>IF(COUNTIF(Setup_Hierarchy!$J$54:$IV$54,"="&amp;$K153)&lt;&gt;0,$L153,0)</f>
        <v>0</v>
      </c>
      <c r="BK153" s="61">
        <f>IF(COUNTIF(Setup_Hierarchy!$J$55:$IV$55,"="&amp;$K153)&lt;&gt;0,$L153,0)</f>
        <v>0</v>
      </c>
      <c r="BL153" s="61">
        <f>IF(COUNTIF(Setup_Hierarchy!$J$56:$IV$56,"="&amp;$K153)&lt;&gt;0,$L153,0)</f>
        <v>0</v>
      </c>
      <c r="BM153" s="61">
        <f>IF(COUNTIF(Setup_Hierarchy!$J$57:$IV$57,"="&amp;$K153)&lt;&gt;0,$L153,0)</f>
        <v>0</v>
      </c>
      <c r="BN153" s="61">
        <f>IF(COUNTIF(Setup_Hierarchy!$J$58:$IV$58,"="&amp;$K153)&lt;&gt;0,$L153,0)</f>
        <v>0</v>
      </c>
      <c r="BO153" s="61">
        <f>IF(COUNTIF(Setup_Hierarchy!$J$59:$IV$59,"="&amp;$K153)&lt;&gt;0,$L153,0)</f>
        <v>0</v>
      </c>
      <c r="BP153" s="61">
        <f>IF(COUNTIF(Setup_Hierarchy!$J$60:$IV$60,"="&amp;$K153)&lt;&gt;0,$L153,0)</f>
        <v>0</v>
      </c>
      <c r="BQ153" s="61">
        <f>IF(COUNTIF(Setup_Hierarchy!$J$61:$IV$61,"="&amp;$K153)&lt;&gt;0,$L153,0)</f>
        <v>0</v>
      </c>
      <c r="BR153" s="61">
        <f>IF(COUNTIF(Setup_Hierarchy!$J$62:$IV$62,"="&amp;$K153)&lt;&gt;0,$L153,0)</f>
        <v>0</v>
      </c>
      <c r="BS153" s="61">
        <f>IF(COUNTIF(Setup_Hierarchy!$J$63:$IV$63,"="&amp;$K153)&lt;&gt;0,$L153,0)</f>
        <v>0</v>
      </c>
      <c r="BT153" s="61">
        <f>IF(COUNTIF(Setup_Hierarchy!$J$64:$IV$64,"="&amp;$K153)&lt;&gt;0,$L153,0)</f>
        <v>0</v>
      </c>
      <c r="BU153" s="61">
        <f>IF(COUNTIF(Setup_Hierarchy!$J$65:$IV$65,"="&amp;$K153)&lt;&gt;0,$L153,0)</f>
        <v>0</v>
      </c>
      <c r="BV153" s="61">
        <f>IF(COUNTIF(Setup_Hierarchy!$J$66:$IV$66,"="&amp;$K153)&lt;&gt;0,$L153,0)</f>
        <v>0</v>
      </c>
      <c r="BW153" s="61">
        <f>IF(COUNTIF(Setup_Hierarchy!$J$67:$IV$67,"="&amp;$K153)&lt;&gt;0,$L153,0)</f>
        <v>0</v>
      </c>
      <c r="BX153" s="61">
        <f>IF(COUNTIF(Setup_Hierarchy!$J$68:$IV$68,"="&amp;$K153)&lt;&gt;0,$L153,0)</f>
        <v>0</v>
      </c>
      <c r="BY153" s="61">
        <f>IF(COUNTIF(Setup_Hierarchy!$J$69:$IV$69,"="&amp;$K153)&lt;&gt;0,$L153,0)</f>
        <v>0</v>
      </c>
      <c r="BZ153" s="61">
        <f>IF(COUNTIF(Setup_Hierarchy!$J$70:$IV$70,"="&amp;$K153)&lt;&gt;0,$L153,0)</f>
        <v>0</v>
      </c>
      <c r="CA153" s="61">
        <f>IF(COUNTIF(Setup_Hierarchy!$J$71:$IV$71,"="&amp;$K153)&lt;&gt;0,$L153,0)</f>
        <v>0</v>
      </c>
      <c r="CB153" s="61">
        <f>IF(COUNTIF(Setup_Hierarchy!$J$72:$IV$72,"="&amp;$K153)&lt;&gt;0,$L153,0)</f>
        <v>0</v>
      </c>
      <c r="CC153" s="61">
        <f>IF(COUNTIF(Setup_Hierarchy!$J$73:$IV$73,"="&amp;$K153)&lt;&gt;0,$L153,0)</f>
        <v>0</v>
      </c>
      <c r="CD153" s="61">
        <f>IF(COUNTIF(Setup_Hierarchy!$J$74:$IV$74,"="&amp;$K153)&lt;&gt;0,$L153,0)</f>
        <v>0</v>
      </c>
      <c r="CE153" s="61">
        <f>IF(COUNTIF(Setup_Hierarchy!$J$75:$IV$75,"="&amp;$K153)&lt;&gt;0,$L153,0)</f>
        <v>0</v>
      </c>
      <c r="CF153" s="61">
        <f>IF(COUNTIF(Setup_Hierarchy!$J$76:$IV$76,"="&amp;$K153)&lt;&gt;0,$L153,0)</f>
        <v>0</v>
      </c>
      <c r="CG153" s="61">
        <f>IF(COUNTIF(Setup_Hierarchy!$J$77:$IV$77,"="&amp;$K153)&lt;&gt;0,$L153,0)</f>
        <v>0</v>
      </c>
      <c r="CH153" s="61">
        <f>IF(COUNTIF(Setup_Hierarchy!$J$78:$IV$78,"="&amp;$K153)&lt;&gt;0,$L153,0)</f>
        <v>0</v>
      </c>
      <c r="CI153" s="61">
        <f>IF(COUNTIF(Setup_Hierarchy!$J$79:$IV$79,"="&amp;$K153)&lt;&gt;0,$L153,0)</f>
        <v>0</v>
      </c>
      <c r="CJ153" s="61">
        <f>IF(COUNTIF(Setup_Hierarchy!$J$80:$IV$80,"="&amp;$K153)&lt;&gt;0,$L153,0)</f>
        <v>0</v>
      </c>
      <c r="CK153" s="61">
        <f>IF(COUNTIF(Setup_Hierarchy!$J$81:$IV$81,"="&amp;$K153)&lt;&gt;0,$L153,0)</f>
        <v>0</v>
      </c>
      <c r="CL153" s="61">
        <f>IF(COUNTIF(Setup_Hierarchy!$J$82:$IV$82,"="&amp;$K153)&lt;&gt;0,$L153,0)</f>
        <v>0</v>
      </c>
      <c r="CM153" s="61">
        <f>IF(COUNTIF(Setup_Hierarchy!$J$83:$IV$83,"="&amp;$K153)&lt;&gt;0,$L153,0)</f>
        <v>0</v>
      </c>
      <c r="CN153" s="61">
        <f>IF(COUNTIF(Setup_Hierarchy!$J$84:$IV$84,"="&amp;$K153)&lt;&gt;0,$L153,0)</f>
        <v>0</v>
      </c>
      <c r="CO153" s="61">
        <f>IF(COUNTIF(Setup_Hierarchy!$J$85:$IV$85,"="&amp;$K153)&lt;&gt;0,$L153,0)</f>
        <v>0</v>
      </c>
      <c r="CP153" s="61">
        <f>IF(COUNTIF(Setup_Hierarchy!$J$86:$IV$86,"="&amp;$K153)&lt;&gt;0,$L153,0)</f>
        <v>0</v>
      </c>
      <c r="CQ153" s="61">
        <f>IF(COUNTIF(Setup_Hierarchy!$J$87:$IV$87,"="&amp;$K153)&lt;&gt;0,$L153,0)</f>
        <v>0</v>
      </c>
      <c r="CR153" s="61">
        <f>IF(COUNTIF(Setup_Hierarchy!$J$88:$IV$88,"="&amp;$K153)&lt;&gt;0,$L153,0)</f>
        <v>0</v>
      </c>
      <c r="CS153" s="61">
        <f>IF(COUNTIF(Setup_Hierarchy!$J$89:$IV$89,"="&amp;$K153)&lt;&gt;0,$L153,0)</f>
        <v>0</v>
      </c>
      <c r="CT153" s="61">
        <f>IF(COUNTIF(Setup_Hierarchy!$J$90:$IV$90,"="&amp;$K153)&lt;&gt;0,$L153,0)</f>
        <v>0</v>
      </c>
      <c r="CU153" s="61">
        <f>IF(COUNTIF(Setup_Hierarchy!$J$91:$IV$91,"="&amp;$K153)&lt;&gt;0,$L153,0)</f>
        <v>0</v>
      </c>
      <c r="CV153" s="61">
        <f>IF(COUNTIF(Setup_Hierarchy!$J$92:$IV$92,"="&amp;$K153)&lt;&gt;0,$L153,0)</f>
        <v>0</v>
      </c>
      <c r="CW153" s="61">
        <f>IF(COUNTIF(Setup_Hierarchy!$J$93:$IV$93,"="&amp;$K153)&lt;&gt;0,$L153,0)</f>
        <v>0</v>
      </c>
      <c r="CX153" s="61">
        <f>IF(COUNTIF(Setup_Hierarchy!$J$94:$IV$94,"="&amp;$K153)&lt;&gt;0,$L153,0)</f>
        <v>0</v>
      </c>
      <c r="CY153" s="61">
        <f>IF(COUNTIF(Setup_Hierarchy!$J$95:$IV$95,"="&amp;$K153)&lt;&gt;0,$L153,0)</f>
        <v>0</v>
      </c>
      <c r="CZ153" s="61">
        <f>IF(COUNTIF(Setup_Hierarchy!$J$96:$IV$96,"="&amp;$K153)&lt;&gt;0,$L153,0)</f>
        <v>0</v>
      </c>
      <c r="DA153" s="61">
        <f>IF(COUNTIF(Setup_Hierarchy!$J$97:$IV$97,"="&amp;$K153)&lt;&gt;0,$L153,0)</f>
        <v>0</v>
      </c>
      <c r="DB153" s="61">
        <f>IF(COUNTIF(Setup_Hierarchy!$J$98:$IV$98,"="&amp;$K153)&lt;&gt;0,$L153,0)</f>
        <v>0</v>
      </c>
      <c r="DC153" s="61">
        <f>IF(COUNTIF(Setup_Hierarchy!$J$99:$IV$99,"="&amp;$K153)&lt;&gt;0,$L153,0)</f>
        <v>0</v>
      </c>
      <c r="DD153" s="61">
        <f>IF(COUNTIF(Setup_Hierarchy!$J$100:$IV$100,"="&amp;$K153)&lt;&gt;0,$L153,0)</f>
        <v>0</v>
      </c>
      <c r="DE153" s="61">
        <f>IF(COUNTIF(Setup_Hierarchy!$J$101:$IV$101,"="&amp;$K153)&lt;&gt;0,$L153,0)</f>
        <v>0</v>
      </c>
      <c r="DF153" s="61">
        <f>IF(COUNTIF(Setup_Hierarchy!$J$102:$IV$102,"="&amp;$K153)&lt;&gt;0,$L153,0)</f>
        <v>0</v>
      </c>
      <c r="DG153" s="61">
        <f>IF(COUNTIF(Setup_Hierarchy!$J$103:$IV$103,"="&amp;$K153)&lt;&gt;0,$L153,0)</f>
        <v>0</v>
      </c>
      <c r="DH153" s="61">
        <f>IF(COUNTIF(Setup_Hierarchy!$J$104:$IV$104,"="&amp;$K153)&lt;&gt;0,$L153,0)</f>
        <v>0</v>
      </c>
      <c r="DI153" s="61">
        <f>IF(COUNTIF(Setup_Hierarchy!$J$105:$IV$105,"="&amp;$K153)&lt;&gt;0,$L153,0)</f>
        <v>0</v>
      </c>
      <c r="DJ153" s="61">
        <f>IF(COUNTIF(Setup_Hierarchy!$J$106:$IV$106,"="&amp;$K153)&lt;&gt;0,$L153,0)</f>
        <v>0</v>
      </c>
      <c r="DK153" s="61">
        <f>IF(COUNTIF(Setup_Hierarchy!$J$107:$IV$107,"="&amp;$K153)&lt;&gt;0,$L153,0)</f>
        <v>0</v>
      </c>
      <c r="DL153" s="61">
        <f>IF(COUNTIF(Setup_Hierarchy!$J$108:$IV$108,"="&amp;$K153)&lt;&gt;0,$L153,0)</f>
        <v>0</v>
      </c>
      <c r="DM153" s="61">
        <f>IF(COUNTIF(Setup_Hierarchy!$J$109:$IV$109,"="&amp;$K153)&lt;&gt;0,$L153,0)</f>
        <v>0</v>
      </c>
      <c r="DN153" s="61">
        <f>IF(COUNTIF(Setup_Hierarchy!$J$110:$IV$110,"="&amp;$K153)&lt;&gt;0,$L153,0)</f>
        <v>0</v>
      </c>
      <c r="DO153" s="61">
        <f>IF(COUNTIF(Setup_Hierarchy!$J$111:$IV$111,"="&amp;$K153)&lt;&gt;0,$L153,0)</f>
        <v>0</v>
      </c>
      <c r="DP153" s="61">
        <f>IF(COUNTIF(Setup_Hierarchy!$J$112:$IV$112,"="&amp;$K153)&lt;&gt;0,$L153,0)</f>
        <v>0</v>
      </c>
      <c r="DQ153" s="61">
        <f>IF(COUNTIF(Setup_Hierarchy!$J$113:$IV$113,"="&amp;$K153)&lt;&gt;0,$L153,0)</f>
        <v>0</v>
      </c>
      <c r="DR153" s="61">
        <f>IF(COUNTIF(Setup_Hierarchy!$J$114:$IV$114,"="&amp;$K153)&lt;&gt;0,$L153,0)</f>
        <v>0</v>
      </c>
      <c r="DS153" s="61">
        <f>IF(COUNTIF(Setup_Hierarchy!$J$115:$IV$115,"="&amp;$K153)&lt;&gt;0,$L153,0)</f>
        <v>0</v>
      </c>
      <c r="DT153" s="61">
        <f>IF(COUNTIF(Setup_Hierarchy!$J$116:$IV$116,"="&amp;$K153)&lt;&gt;0,$L153,0)</f>
        <v>0</v>
      </c>
    </row>
    <row r="154" spans="2:124" x14ac:dyDescent="0.2">
      <c r="B154" t="s">
        <v>43</v>
      </c>
      <c r="C154">
        <v>78</v>
      </c>
      <c r="D154" t="s">
        <v>16</v>
      </c>
      <c r="E154" t="s">
        <v>369</v>
      </c>
      <c r="F154" t="s">
        <v>532</v>
      </c>
      <c r="G154" t="s">
        <v>25</v>
      </c>
      <c r="H154" t="s">
        <v>12</v>
      </c>
      <c r="I154">
        <v>0.47259000000000001</v>
      </c>
      <c r="J154">
        <v>0.77804300000000004</v>
      </c>
      <c r="K154">
        <v>704</v>
      </c>
      <c r="L154">
        <v>74.06</v>
      </c>
      <c r="M154" s="61">
        <f>IF(COUNTIF(Setup_Hierarchy!$J$5:$IV$5,"="&amp;$K154)&lt;&gt;0,$L154,0)</f>
        <v>74.06</v>
      </c>
      <c r="N154" s="61">
        <f>IF(COUNTIF(Setup_Hierarchy!$J$6:$IV$6,"="&amp;$K154)&lt;&gt;0,$L154,0)</f>
        <v>74.06</v>
      </c>
      <c r="O154" s="61">
        <f>IF(COUNTIF(Setup_Hierarchy!$J$7:$IV$7,"="&amp;$K154)&lt;&gt;0,$L154,0)</f>
        <v>74.06</v>
      </c>
      <c r="P154" s="61">
        <f>IF(COUNTIF(Setup_Hierarchy!$J$8:$IV$8,"="&amp;$K154)&lt;&gt;0,$L154,0)</f>
        <v>74.06</v>
      </c>
      <c r="Q154" s="61">
        <f>IF(COUNTIF(Setup_Hierarchy!$J$9:$IV$9,"="&amp;$K154)&lt;&gt;0,$L154,0)</f>
        <v>74.06</v>
      </c>
      <c r="R154" s="61">
        <f>IF(COUNTIF(Setup_Hierarchy!$J$10:$IV$10,"="&amp;$K154)&lt;&gt;0,$L154,0)</f>
        <v>0</v>
      </c>
      <c r="S154" s="61">
        <f>IF(COUNTIF(Setup_Hierarchy!$J$11:$IV$11,"="&amp;$K154)&lt;&gt;0,$L154,0)</f>
        <v>0</v>
      </c>
      <c r="T154" s="61">
        <f>IF(COUNTIF(Setup_Hierarchy!$J$12:$IV$12,"="&amp;$K154)&lt;&gt;0,$L154,0)</f>
        <v>0</v>
      </c>
      <c r="U154" s="61">
        <f>IF(COUNTIF(Setup_Hierarchy!$J$13:$IV$13,"="&amp;$K154)&lt;&gt;0,$L154,0)</f>
        <v>0</v>
      </c>
      <c r="V154" s="61">
        <f>IF(COUNTIF(Setup_Hierarchy!$J$14:$IV$14,"="&amp;$K154)&lt;&gt;0,$L154,0)</f>
        <v>0</v>
      </c>
      <c r="W154" s="61">
        <f>IF(COUNTIF(Setup_Hierarchy!$J$15:$IV$15,"="&amp;$K154)&lt;&gt;0,$L154,0)</f>
        <v>0</v>
      </c>
      <c r="X154" s="61">
        <f>IF(COUNTIF(Setup_Hierarchy!$J$16:$IV$16,"="&amp;$K154)&lt;&gt;0,$L154,0)</f>
        <v>0</v>
      </c>
      <c r="Y154" s="61">
        <f>IF(COUNTIF(Setup_Hierarchy!$J$17:$IV$17,"="&amp;$K154)&lt;&gt;0,$L154,0)</f>
        <v>0</v>
      </c>
      <c r="Z154" s="61">
        <f>IF(COUNTIF(Setup_Hierarchy!$J$18:$IV$18,"="&amp;$K154)&lt;&gt;0,$L154,0)</f>
        <v>0</v>
      </c>
      <c r="AA154" s="61">
        <f>IF(COUNTIF(Setup_Hierarchy!$J$19:$IV$19,"="&amp;$K154)&lt;&gt;0,$L154,0)</f>
        <v>0</v>
      </c>
      <c r="AB154" s="61">
        <f>IF(COUNTIF(Setup_Hierarchy!$J$20:$IV$20,"="&amp;$K154)&lt;&gt;0,$L154,0)</f>
        <v>0</v>
      </c>
      <c r="AC154" s="61">
        <f>IF(COUNTIF(Setup_Hierarchy!$J$21:$IV$21,"="&amp;$K154)&lt;&gt;0,$L154,0)</f>
        <v>74.06</v>
      </c>
      <c r="AD154" s="61">
        <f>IF(COUNTIF(Setup_Hierarchy!$J$22:$IV$22,"="&amp;$K154)&lt;&gt;0,$L154,0)</f>
        <v>0</v>
      </c>
      <c r="AE154" s="61">
        <f>IF(COUNTIF(Setup_Hierarchy!$J$23:$IV$23,"="&amp;$K154)&lt;&gt;0,$L154,0)</f>
        <v>74.06</v>
      </c>
      <c r="AF154" s="61">
        <f>IF(COUNTIF(Setup_Hierarchy!$J$24:$IV$24,"="&amp;$K154)&lt;&gt;0,$L154,0)</f>
        <v>0</v>
      </c>
      <c r="AG154" s="61">
        <f>IF(COUNTIF(Setup_Hierarchy!$J$25:$IV$25,"="&amp;$K154)&lt;&gt;0,$L154,0)</f>
        <v>0</v>
      </c>
      <c r="AH154" s="61">
        <f>IF(COUNTIF(Setup_Hierarchy!$J$26:$IV$26,"="&amp;$K154)&lt;&gt;0,$L154,0)</f>
        <v>0</v>
      </c>
      <c r="AI154" s="61">
        <f>IF(COUNTIF(Setup_Hierarchy!$J$27:$IV$27,"="&amp;$K154)&lt;&gt;0,$L154,0)</f>
        <v>0</v>
      </c>
      <c r="AJ154" s="61">
        <f>IF(COUNTIF(Setup_Hierarchy!$J$28:$IV$28,"="&amp;$K154)&lt;&gt;0,$L154,0)</f>
        <v>0</v>
      </c>
      <c r="AK154" s="61">
        <f>IF(COUNTIF(Setup_Hierarchy!$J$29:$IV$29,"="&amp;$K154)&lt;&gt;0,$L154,0)</f>
        <v>0</v>
      </c>
      <c r="AL154" s="61">
        <f>IF(COUNTIF(Setup_Hierarchy!$J$30:$IV$30,"="&amp;$K154)&lt;&gt;0,$L154,0)</f>
        <v>0</v>
      </c>
      <c r="AM154" s="61">
        <f>IF(COUNTIF(Setup_Hierarchy!$J$31:$IV$31,"="&amp;$K154)&lt;&gt;0,$L154,0)</f>
        <v>0</v>
      </c>
      <c r="AN154" s="61">
        <f>IF(COUNTIF(Setup_Hierarchy!$J$32:$IV$32,"="&amp;$K154)&lt;&gt;0,$L154,0)</f>
        <v>0</v>
      </c>
      <c r="AO154" s="61">
        <f>IF(COUNTIF(Setup_Hierarchy!$J$33:$IV$33,"="&amp;$K154)&lt;&gt;0,$L154,0)</f>
        <v>0</v>
      </c>
      <c r="AP154" s="61">
        <f>IF(COUNTIF(Setup_Hierarchy!$J$34:$IV$34,"="&amp;$K154)&lt;&gt;0,$L154,0)</f>
        <v>0</v>
      </c>
      <c r="AQ154" s="61">
        <f>IF(COUNTIF(Setup_Hierarchy!$J$35:$IV$35,"="&amp;$K154)&lt;&gt;0,$L154,0)</f>
        <v>0</v>
      </c>
      <c r="AR154" s="61">
        <f>IF(COUNTIF(Setup_Hierarchy!$J$36:$IV$36,"="&amp;$K154)&lt;&gt;0,$L154,0)</f>
        <v>0</v>
      </c>
      <c r="AS154" s="61">
        <f>IF(COUNTIF(Setup_Hierarchy!$J$37:$IV$37,"="&amp;$K154)&lt;&gt;0,$L154,0)</f>
        <v>0</v>
      </c>
      <c r="AT154" s="61">
        <f>IF(COUNTIF(Setup_Hierarchy!$J$38:$IV$38,"="&amp;$K154)&lt;&gt;0,$L154,0)</f>
        <v>0</v>
      </c>
      <c r="AU154" s="61">
        <f>IF(COUNTIF(Setup_Hierarchy!$J$39:$IV$39,"="&amp;$K154)&lt;&gt;0,$L154,0)</f>
        <v>0</v>
      </c>
      <c r="AV154" s="61">
        <f>IF(COUNTIF(Setup_Hierarchy!$J$40:$IV$40,"="&amp;$K154)&lt;&gt;0,$L154,0)</f>
        <v>0</v>
      </c>
      <c r="AW154" s="61">
        <f>IF(COUNTIF(Setup_Hierarchy!$J$41:$IV$41,"="&amp;$K154)&lt;&gt;0,$L154,0)</f>
        <v>0</v>
      </c>
      <c r="AX154" s="61">
        <f>IF(COUNTIF(Setup_Hierarchy!$J$42:$IV$42,"="&amp;$K154)&lt;&gt;0,$L154,0)</f>
        <v>0</v>
      </c>
      <c r="AY154" s="61">
        <f>IF(COUNTIF(Setup_Hierarchy!$J$43:$IV$43,"="&amp;$K154)&lt;&gt;0,$L154,0)</f>
        <v>0</v>
      </c>
      <c r="AZ154" s="61">
        <f>IF(COUNTIF(Setup_Hierarchy!$J$44:$IV$44,"="&amp;$K154)&lt;&gt;0,$L154,0)</f>
        <v>0</v>
      </c>
      <c r="BA154" s="61">
        <f>IF(COUNTIF(Setup_Hierarchy!$J$45:$IV$45,"="&amp;$K154)&lt;&gt;0,$L154,0)</f>
        <v>0</v>
      </c>
      <c r="BB154" s="61">
        <f>IF(COUNTIF(Setup_Hierarchy!$J$46:$IV$46,"="&amp;$K154)&lt;&gt;0,$L154,0)</f>
        <v>0</v>
      </c>
      <c r="BC154" s="61">
        <f>IF(COUNTIF(Setup_Hierarchy!$J$47:$IV$47,"="&amp;$K154)&lt;&gt;0,$L154,0)</f>
        <v>0</v>
      </c>
      <c r="BD154" s="61">
        <f>IF(COUNTIF(Setup_Hierarchy!$J$48:$IV$48,"="&amp;$K154)&lt;&gt;0,$L154,0)</f>
        <v>0</v>
      </c>
      <c r="BE154" s="61">
        <f>IF(COUNTIF(Setup_Hierarchy!$J$49:$IV$49,"="&amp;$K154)&lt;&gt;0,$L154,0)</f>
        <v>0</v>
      </c>
      <c r="BF154" s="61">
        <f>IF(COUNTIF(Setup_Hierarchy!$J$50:$IV$50,"="&amp;$K154)&lt;&gt;0,$L154,0)</f>
        <v>0</v>
      </c>
      <c r="BG154" s="61">
        <f>IF(COUNTIF(Setup_Hierarchy!$J$51:$IV$51,"="&amp;$K154)&lt;&gt;0,$L154,0)</f>
        <v>0</v>
      </c>
      <c r="BH154" s="61">
        <f>IF(COUNTIF(Setup_Hierarchy!$J$52:$IV$52,"="&amp;$K154)&lt;&gt;0,$L154,0)</f>
        <v>0</v>
      </c>
      <c r="BI154" s="61">
        <f>IF(COUNTIF(Setup_Hierarchy!$J$53:$IV$53,"="&amp;$K154)&lt;&gt;0,$L154,0)</f>
        <v>0</v>
      </c>
      <c r="BJ154" s="61">
        <f>IF(COUNTIF(Setup_Hierarchy!$J$54:$IV$54,"="&amp;$K154)&lt;&gt;0,$L154,0)</f>
        <v>0</v>
      </c>
      <c r="BK154" s="61">
        <f>IF(COUNTIF(Setup_Hierarchy!$J$55:$IV$55,"="&amp;$K154)&lt;&gt;0,$L154,0)</f>
        <v>0</v>
      </c>
      <c r="BL154" s="61">
        <f>IF(COUNTIF(Setup_Hierarchy!$J$56:$IV$56,"="&amp;$K154)&lt;&gt;0,$L154,0)</f>
        <v>0</v>
      </c>
      <c r="BM154" s="61">
        <f>IF(COUNTIF(Setup_Hierarchy!$J$57:$IV$57,"="&amp;$K154)&lt;&gt;0,$L154,0)</f>
        <v>0</v>
      </c>
      <c r="BN154" s="61">
        <f>IF(COUNTIF(Setup_Hierarchy!$J$58:$IV$58,"="&amp;$K154)&lt;&gt;0,$L154,0)</f>
        <v>0</v>
      </c>
      <c r="BO154" s="61">
        <f>IF(COUNTIF(Setup_Hierarchy!$J$59:$IV$59,"="&amp;$K154)&lt;&gt;0,$L154,0)</f>
        <v>0</v>
      </c>
      <c r="BP154" s="61">
        <f>IF(COUNTIF(Setup_Hierarchy!$J$60:$IV$60,"="&amp;$K154)&lt;&gt;0,$L154,0)</f>
        <v>0</v>
      </c>
      <c r="BQ154" s="61">
        <f>IF(COUNTIF(Setup_Hierarchy!$J$61:$IV$61,"="&amp;$K154)&lt;&gt;0,$L154,0)</f>
        <v>0</v>
      </c>
      <c r="BR154" s="61">
        <f>IF(COUNTIF(Setup_Hierarchy!$J$62:$IV$62,"="&amp;$K154)&lt;&gt;0,$L154,0)</f>
        <v>0</v>
      </c>
      <c r="BS154" s="61">
        <f>IF(COUNTIF(Setup_Hierarchy!$J$63:$IV$63,"="&amp;$K154)&lt;&gt;0,$L154,0)</f>
        <v>0</v>
      </c>
      <c r="BT154" s="61">
        <f>IF(COUNTIF(Setup_Hierarchy!$J$64:$IV$64,"="&amp;$K154)&lt;&gt;0,$L154,0)</f>
        <v>0</v>
      </c>
      <c r="BU154" s="61">
        <f>IF(COUNTIF(Setup_Hierarchy!$J$65:$IV$65,"="&amp;$K154)&lt;&gt;0,$L154,0)</f>
        <v>0</v>
      </c>
      <c r="BV154" s="61">
        <f>IF(COUNTIF(Setup_Hierarchy!$J$66:$IV$66,"="&amp;$K154)&lt;&gt;0,$L154,0)</f>
        <v>0</v>
      </c>
      <c r="BW154" s="61">
        <f>IF(COUNTIF(Setup_Hierarchy!$J$67:$IV$67,"="&amp;$K154)&lt;&gt;0,$L154,0)</f>
        <v>0</v>
      </c>
      <c r="BX154" s="61">
        <f>IF(COUNTIF(Setup_Hierarchy!$J$68:$IV$68,"="&amp;$K154)&lt;&gt;0,$L154,0)</f>
        <v>0</v>
      </c>
      <c r="BY154" s="61">
        <f>IF(COUNTIF(Setup_Hierarchy!$J$69:$IV$69,"="&amp;$K154)&lt;&gt;0,$L154,0)</f>
        <v>0</v>
      </c>
      <c r="BZ154" s="61">
        <f>IF(COUNTIF(Setup_Hierarchy!$J$70:$IV$70,"="&amp;$K154)&lt;&gt;0,$L154,0)</f>
        <v>0</v>
      </c>
      <c r="CA154" s="61">
        <f>IF(COUNTIF(Setup_Hierarchy!$J$71:$IV$71,"="&amp;$K154)&lt;&gt;0,$L154,0)</f>
        <v>0</v>
      </c>
      <c r="CB154" s="61">
        <f>IF(COUNTIF(Setup_Hierarchy!$J$72:$IV$72,"="&amp;$K154)&lt;&gt;0,$L154,0)</f>
        <v>0</v>
      </c>
      <c r="CC154" s="61">
        <f>IF(COUNTIF(Setup_Hierarchy!$J$73:$IV$73,"="&amp;$K154)&lt;&gt;0,$L154,0)</f>
        <v>0</v>
      </c>
      <c r="CD154" s="61">
        <f>IF(COUNTIF(Setup_Hierarchy!$J$74:$IV$74,"="&amp;$K154)&lt;&gt;0,$L154,0)</f>
        <v>0</v>
      </c>
      <c r="CE154" s="61">
        <f>IF(COUNTIF(Setup_Hierarchy!$J$75:$IV$75,"="&amp;$K154)&lt;&gt;0,$L154,0)</f>
        <v>0</v>
      </c>
      <c r="CF154" s="61">
        <f>IF(COUNTIF(Setup_Hierarchy!$J$76:$IV$76,"="&amp;$K154)&lt;&gt;0,$L154,0)</f>
        <v>0</v>
      </c>
      <c r="CG154" s="61">
        <f>IF(COUNTIF(Setup_Hierarchy!$J$77:$IV$77,"="&amp;$K154)&lt;&gt;0,$L154,0)</f>
        <v>0</v>
      </c>
      <c r="CH154" s="61">
        <f>IF(COUNTIF(Setup_Hierarchy!$J$78:$IV$78,"="&amp;$K154)&lt;&gt;0,$L154,0)</f>
        <v>0</v>
      </c>
      <c r="CI154" s="61">
        <f>IF(COUNTIF(Setup_Hierarchy!$J$79:$IV$79,"="&amp;$K154)&lt;&gt;0,$L154,0)</f>
        <v>0</v>
      </c>
      <c r="CJ154" s="61">
        <f>IF(COUNTIF(Setup_Hierarchy!$J$80:$IV$80,"="&amp;$K154)&lt;&gt;0,$L154,0)</f>
        <v>0</v>
      </c>
      <c r="CK154" s="61">
        <f>IF(COUNTIF(Setup_Hierarchy!$J$81:$IV$81,"="&amp;$K154)&lt;&gt;0,$L154,0)</f>
        <v>0</v>
      </c>
      <c r="CL154" s="61">
        <f>IF(COUNTIF(Setup_Hierarchy!$J$82:$IV$82,"="&amp;$K154)&lt;&gt;0,$L154,0)</f>
        <v>0</v>
      </c>
      <c r="CM154" s="61">
        <f>IF(COUNTIF(Setup_Hierarchy!$J$83:$IV$83,"="&amp;$K154)&lt;&gt;0,$L154,0)</f>
        <v>0</v>
      </c>
      <c r="CN154" s="61">
        <f>IF(COUNTIF(Setup_Hierarchy!$J$84:$IV$84,"="&amp;$K154)&lt;&gt;0,$L154,0)</f>
        <v>0</v>
      </c>
      <c r="CO154" s="61">
        <f>IF(COUNTIF(Setup_Hierarchy!$J$85:$IV$85,"="&amp;$K154)&lt;&gt;0,$L154,0)</f>
        <v>0</v>
      </c>
      <c r="CP154" s="61">
        <f>IF(COUNTIF(Setup_Hierarchy!$J$86:$IV$86,"="&amp;$K154)&lt;&gt;0,$L154,0)</f>
        <v>0</v>
      </c>
      <c r="CQ154" s="61">
        <f>IF(COUNTIF(Setup_Hierarchy!$J$87:$IV$87,"="&amp;$K154)&lt;&gt;0,$L154,0)</f>
        <v>0</v>
      </c>
      <c r="CR154" s="61">
        <f>IF(COUNTIF(Setup_Hierarchy!$J$88:$IV$88,"="&amp;$K154)&lt;&gt;0,$L154,0)</f>
        <v>0</v>
      </c>
      <c r="CS154" s="61">
        <f>IF(COUNTIF(Setup_Hierarchy!$J$89:$IV$89,"="&amp;$K154)&lt;&gt;0,$L154,0)</f>
        <v>0</v>
      </c>
      <c r="CT154" s="61">
        <f>IF(COUNTIF(Setup_Hierarchy!$J$90:$IV$90,"="&amp;$K154)&lt;&gt;0,$L154,0)</f>
        <v>0</v>
      </c>
      <c r="CU154" s="61">
        <f>IF(COUNTIF(Setup_Hierarchy!$J$91:$IV$91,"="&amp;$K154)&lt;&gt;0,$L154,0)</f>
        <v>0</v>
      </c>
      <c r="CV154" s="61">
        <f>IF(COUNTIF(Setup_Hierarchy!$J$92:$IV$92,"="&amp;$K154)&lt;&gt;0,$L154,0)</f>
        <v>0</v>
      </c>
      <c r="CW154" s="61">
        <f>IF(COUNTIF(Setup_Hierarchy!$J$93:$IV$93,"="&amp;$K154)&lt;&gt;0,$L154,0)</f>
        <v>0</v>
      </c>
      <c r="CX154" s="61">
        <f>IF(COUNTIF(Setup_Hierarchy!$J$94:$IV$94,"="&amp;$K154)&lt;&gt;0,$L154,0)</f>
        <v>0</v>
      </c>
      <c r="CY154" s="61">
        <f>IF(COUNTIF(Setup_Hierarchy!$J$95:$IV$95,"="&amp;$K154)&lt;&gt;0,$L154,0)</f>
        <v>0</v>
      </c>
      <c r="CZ154" s="61">
        <f>IF(COUNTIF(Setup_Hierarchy!$J$96:$IV$96,"="&amp;$K154)&lt;&gt;0,$L154,0)</f>
        <v>0</v>
      </c>
      <c r="DA154" s="61">
        <f>IF(COUNTIF(Setup_Hierarchy!$J$97:$IV$97,"="&amp;$K154)&lt;&gt;0,$L154,0)</f>
        <v>0</v>
      </c>
      <c r="DB154" s="61">
        <f>IF(COUNTIF(Setup_Hierarchy!$J$98:$IV$98,"="&amp;$K154)&lt;&gt;0,$L154,0)</f>
        <v>0</v>
      </c>
      <c r="DC154" s="61">
        <f>IF(COUNTIF(Setup_Hierarchy!$J$99:$IV$99,"="&amp;$K154)&lt;&gt;0,$L154,0)</f>
        <v>0</v>
      </c>
      <c r="DD154" s="61">
        <f>IF(COUNTIF(Setup_Hierarchy!$J$100:$IV$100,"="&amp;$K154)&lt;&gt;0,$L154,0)</f>
        <v>0</v>
      </c>
      <c r="DE154" s="61">
        <f>IF(COUNTIF(Setup_Hierarchy!$J$101:$IV$101,"="&amp;$K154)&lt;&gt;0,$L154,0)</f>
        <v>0</v>
      </c>
      <c r="DF154" s="61">
        <f>IF(COUNTIF(Setup_Hierarchy!$J$102:$IV$102,"="&amp;$K154)&lt;&gt;0,$L154,0)</f>
        <v>0</v>
      </c>
      <c r="DG154" s="61">
        <f>IF(COUNTIF(Setup_Hierarchy!$J$103:$IV$103,"="&amp;$K154)&lt;&gt;0,$L154,0)</f>
        <v>0</v>
      </c>
      <c r="DH154" s="61">
        <f>IF(COUNTIF(Setup_Hierarchy!$J$104:$IV$104,"="&amp;$K154)&lt;&gt;0,$L154,0)</f>
        <v>0</v>
      </c>
      <c r="DI154" s="61">
        <f>IF(COUNTIF(Setup_Hierarchy!$J$105:$IV$105,"="&amp;$K154)&lt;&gt;0,$L154,0)</f>
        <v>0</v>
      </c>
      <c r="DJ154" s="61">
        <f>IF(COUNTIF(Setup_Hierarchy!$J$106:$IV$106,"="&amp;$K154)&lt;&gt;0,$L154,0)</f>
        <v>0</v>
      </c>
      <c r="DK154" s="61">
        <f>IF(COUNTIF(Setup_Hierarchy!$J$107:$IV$107,"="&amp;$K154)&lt;&gt;0,$L154,0)</f>
        <v>0</v>
      </c>
      <c r="DL154" s="61">
        <f>IF(COUNTIF(Setup_Hierarchy!$J$108:$IV$108,"="&amp;$K154)&lt;&gt;0,$L154,0)</f>
        <v>0</v>
      </c>
      <c r="DM154" s="61">
        <f>IF(COUNTIF(Setup_Hierarchy!$J$109:$IV$109,"="&amp;$K154)&lt;&gt;0,$L154,0)</f>
        <v>0</v>
      </c>
      <c r="DN154" s="61">
        <f>IF(COUNTIF(Setup_Hierarchy!$J$110:$IV$110,"="&amp;$K154)&lt;&gt;0,$L154,0)</f>
        <v>0</v>
      </c>
      <c r="DO154" s="61">
        <f>IF(COUNTIF(Setup_Hierarchy!$J$111:$IV$111,"="&amp;$K154)&lt;&gt;0,$L154,0)</f>
        <v>0</v>
      </c>
      <c r="DP154" s="61">
        <f>IF(COUNTIF(Setup_Hierarchy!$J$112:$IV$112,"="&amp;$K154)&lt;&gt;0,$L154,0)</f>
        <v>0</v>
      </c>
      <c r="DQ154" s="61">
        <f>IF(COUNTIF(Setup_Hierarchy!$J$113:$IV$113,"="&amp;$K154)&lt;&gt;0,$L154,0)</f>
        <v>0</v>
      </c>
      <c r="DR154" s="61">
        <f>IF(COUNTIF(Setup_Hierarchy!$J$114:$IV$114,"="&amp;$K154)&lt;&gt;0,$L154,0)</f>
        <v>0</v>
      </c>
      <c r="DS154" s="61">
        <f>IF(COUNTIF(Setup_Hierarchy!$J$115:$IV$115,"="&amp;$K154)&lt;&gt;0,$L154,0)</f>
        <v>0</v>
      </c>
      <c r="DT154" s="61">
        <f>IF(COUNTIF(Setup_Hierarchy!$J$116:$IV$116,"="&amp;$K154)&lt;&gt;0,$L154,0)</f>
        <v>0</v>
      </c>
    </row>
    <row r="155" spans="2:124" x14ac:dyDescent="0.2">
      <c r="B155" t="s">
        <v>43</v>
      </c>
      <c r="C155">
        <v>78</v>
      </c>
      <c r="D155" t="s">
        <v>16</v>
      </c>
      <c r="E155" t="s">
        <v>369</v>
      </c>
      <c r="F155" t="s">
        <v>532</v>
      </c>
      <c r="G155" t="s">
        <v>25</v>
      </c>
      <c r="H155" t="s">
        <v>12</v>
      </c>
      <c r="I155">
        <v>0.47259000000000001</v>
      </c>
      <c r="J155">
        <v>0.77804300000000004</v>
      </c>
      <c r="K155">
        <v>729</v>
      </c>
      <c r="L155">
        <v>-280.99</v>
      </c>
      <c r="M155" s="61">
        <f>IF(COUNTIF(Setup_Hierarchy!$J$5:$IV$5,"="&amp;$K155)&lt;&gt;0,$L155,0)</f>
        <v>-280.99</v>
      </c>
      <c r="N155" s="61">
        <f>IF(COUNTIF(Setup_Hierarchy!$J$6:$IV$6,"="&amp;$K155)&lt;&gt;0,$L155,0)</f>
        <v>-280.99</v>
      </c>
      <c r="O155" s="61">
        <f>IF(COUNTIF(Setup_Hierarchy!$J$7:$IV$7,"="&amp;$K155)&lt;&gt;0,$L155,0)</f>
        <v>-280.99</v>
      </c>
      <c r="P155" s="61">
        <f>IF(COUNTIF(Setup_Hierarchy!$J$8:$IV$8,"="&amp;$K155)&lt;&gt;0,$L155,0)</f>
        <v>-280.99</v>
      </c>
      <c r="Q155" s="61">
        <f>IF(COUNTIF(Setup_Hierarchy!$J$9:$IV$9,"="&amp;$K155)&lt;&gt;0,$L155,0)</f>
        <v>0</v>
      </c>
      <c r="R155" s="61">
        <f>IF(COUNTIF(Setup_Hierarchy!$J$10:$IV$10,"="&amp;$K155)&lt;&gt;0,$L155,0)</f>
        <v>0</v>
      </c>
      <c r="S155" s="61">
        <f>IF(COUNTIF(Setup_Hierarchy!$J$11:$IV$11,"="&amp;$K155)&lt;&gt;0,$L155,0)</f>
        <v>0</v>
      </c>
      <c r="T155" s="61">
        <f>IF(COUNTIF(Setup_Hierarchy!$J$12:$IV$12,"="&amp;$K155)&lt;&gt;0,$L155,0)</f>
        <v>0</v>
      </c>
      <c r="U155" s="61">
        <f>IF(COUNTIF(Setup_Hierarchy!$J$13:$IV$13,"="&amp;$K155)&lt;&gt;0,$L155,0)</f>
        <v>0</v>
      </c>
      <c r="V155" s="61">
        <f>IF(COUNTIF(Setup_Hierarchy!$J$14:$IV$14,"="&amp;$K155)&lt;&gt;0,$L155,0)</f>
        <v>0</v>
      </c>
      <c r="W155" s="61">
        <f>IF(COUNTIF(Setup_Hierarchy!$J$15:$IV$15,"="&amp;$K155)&lt;&gt;0,$L155,0)</f>
        <v>0</v>
      </c>
      <c r="X155" s="61">
        <f>IF(COUNTIF(Setup_Hierarchy!$J$16:$IV$16,"="&amp;$K155)&lt;&gt;0,$L155,0)</f>
        <v>0</v>
      </c>
      <c r="Y155" s="61">
        <f>IF(COUNTIF(Setup_Hierarchy!$J$17:$IV$17,"="&amp;$K155)&lt;&gt;0,$L155,0)</f>
        <v>0</v>
      </c>
      <c r="Z155" s="61">
        <f>IF(COUNTIF(Setup_Hierarchy!$J$18:$IV$18,"="&amp;$K155)&lt;&gt;0,$L155,0)</f>
        <v>0</v>
      </c>
      <c r="AA155" s="61">
        <f>IF(COUNTIF(Setup_Hierarchy!$J$19:$IV$19,"="&amp;$K155)&lt;&gt;0,$L155,0)</f>
        <v>0</v>
      </c>
      <c r="AB155" s="61">
        <f>IF(COUNTIF(Setup_Hierarchy!$J$20:$IV$20,"="&amp;$K155)&lt;&gt;0,$L155,0)</f>
        <v>0</v>
      </c>
      <c r="AC155" s="61">
        <f>IF(COUNTIF(Setup_Hierarchy!$J$21:$IV$21,"="&amp;$K155)&lt;&gt;0,$L155,0)</f>
        <v>0</v>
      </c>
      <c r="AD155" s="61">
        <f>IF(COUNTIF(Setup_Hierarchy!$J$22:$IV$22,"="&amp;$K155)&lt;&gt;0,$L155,0)</f>
        <v>0</v>
      </c>
      <c r="AE155" s="61">
        <f>IF(COUNTIF(Setup_Hierarchy!$J$23:$IV$23,"="&amp;$K155)&lt;&gt;0,$L155,0)</f>
        <v>0</v>
      </c>
      <c r="AF155" s="61">
        <f>IF(COUNTIF(Setup_Hierarchy!$J$24:$IV$24,"="&amp;$K155)&lt;&gt;0,$L155,0)</f>
        <v>0</v>
      </c>
      <c r="AG155" s="61">
        <f>IF(COUNTIF(Setup_Hierarchy!$J$25:$IV$25,"="&amp;$K155)&lt;&gt;0,$L155,0)</f>
        <v>0</v>
      </c>
      <c r="AH155" s="61">
        <f>IF(COUNTIF(Setup_Hierarchy!$J$26:$IV$26,"="&amp;$K155)&lt;&gt;0,$L155,0)</f>
        <v>0</v>
      </c>
      <c r="AI155" s="61">
        <f>IF(COUNTIF(Setup_Hierarchy!$J$27:$IV$27,"="&amp;$K155)&lt;&gt;0,$L155,0)</f>
        <v>0</v>
      </c>
      <c r="AJ155" s="61">
        <f>IF(COUNTIF(Setup_Hierarchy!$J$28:$IV$28,"="&amp;$K155)&lt;&gt;0,$L155,0)</f>
        <v>0</v>
      </c>
      <c r="AK155" s="61">
        <f>IF(COUNTIF(Setup_Hierarchy!$J$29:$IV$29,"="&amp;$K155)&lt;&gt;0,$L155,0)</f>
        <v>0</v>
      </c>
      <c r="AL155" s="61">
        <f>IF(COUNTIF(Setup_Hierarchy!$J$30:$IV$30,"="&amp;$K155)&lt;&gt;0,$L155,0)</f>
        <v>0</v>
      </c>
      <c r="AM155" s="61">
        <f>IF(COUNTIF(Setup_Hierarchy!$J$31:$IV$31,"="&amp;$K155)&lt;&gt;0,$L155,0)</f>
        <v>0</v>
      </c>
      <c r="AN155" s="61">
        <f>IF(COUNTIF(Setup_Hierarchy!$J$32:$IV$32,"="&amp;$K155)&lt;&gt;0,$L155,0)</f>
        <v>0</v>
      </c>
      <c r="AO155" s="61">
        <f>IF(COUNTIF(Setup_Hierarchy!$J$33:$IV$33,"="&amp;$K155)&lt;&gt;0,$L155,0)</f>
        <v>0</v>
      </c>
      <c r="AP155" s="61">
        <f>IF(COUNTIF(Setup_Hierarchy!$J$34:$IV$34,"="&amp;$K155)&lt;&gt;0,$L155,0)</f>
        <v>0</v>
      </c>
      <c r="AQ155" s="61">
        <f>IF(COUNTIF(Setup_Hierarchy!$J$35:$IV$35,"="&amp;$K155)&lt;&gt;0,$L155,0)</f>
        <v>0</v>
      </c>
      <c r="AR155" s="61">
        <f>IF(COUNTIF(Setup_Hierarchy!$J$36:$IV$36,"="&amp;$K155)&lt;&gt;0,$L155,0)</f>
        <v>0</v>
      </c>
      <c r="AS155" s="61">
        <f>IF(COUNTIF(Setup_Hierarchy!$J$37:$IV$37,"="&amp;$K155)&lt;&gt;0,$L155,0)</f>
        <v>0</v>
      </c>
      <c r="AT155" s="61">
        <f>IF(COUNTIF(Setup_Hierarchy!$J$38:$IV$38,"="&amp;$K155)&lt;&gt;0,$L155,0)</f>
        <v>0</v>
      </c>
      <c r="AU155" s="61">
        <f>IF(COUNTIF(Setup_Hierarchy!$J$39:$IV$39,"="&amp;$K155)&lt;&gt;0,$L155,0)</f>
        <v>-280.99</v>
      </c>
      <c r="AV155" s="61">
        <f>IF(COUNTIF(Setup_Hierarchy!$J$40:$IV$40,"="&amp;$K155)&lt;&gt;0,$L155,0)</f>
        <v>0</v>
      </c>
      <c r="AW155" s="61">
        <f>IF(COUNTIF(Setup_Hierarchy!$J$41:$IV$41,"="&amp;$K155)&lt;&gt;0,$L155,0)</f>
        <v>0</v>
      </c>
      <c r="AX155" s="61">
        <f>IF(COUNTIF(Setup_Hierarchy!$J$42:$IV$42,"="&amp;$K155)&lt;&gt;0,$L155,0)</f>
        <v>0</v>
      </c>
      <c r="AY155" s="61">
        <f>IF(COUNTIF(Setup_Hierarchy!$J$43:$IV$43,"="&amp;$K155)&lt;&gt;0,$L155,0)</f>
        <v>0</v>
      </c>
      <c r="AZ155" s="61">
        <f>IF(COUNTIF(Setup_Hierarchy!$J$44:$IV$44,"="&amp;$K155)&lt;&gt;0,$L155,0)</f>
        <v>0</v>
      </c>
      <c r="BA155" s="61">
        <f>IF(COUNTIF(Setup_Hierarchy!$J$45:$IV$45,"="&amp;$K155)&lt;&gt;0,$L155,0)</f>
        <v>0</v>
      </c>
      <c r="BB155" s="61">
        <f>IF(COUNTIF(Setup_Hierarchy!$J$46:$IV$46,"="&amp;$K155)&lt;&gt;0,$L155,0)</f>
        <v>-280.99</v>
      </c>
      <c r="BC155" s="61">
        <f>IF(COUNTIF(Setup_Hierarchy!$J$47:$IV$47,"="&amp;$K155)&lt;&gt;0,$L155,0)</f>
        <v>-280.99</v>
      </c>
      <c r="BD155" s="61">
        <f>IF(COUNTIF(Setup_Hierarchy!$J$48:$IV$48,"="&amp;$K155)&lt;&gt;0,$L155,0)</f>
        <v>0</v>
      </c>
      <c r="BE155" s="61">
        <f>IF(COUNTIF(Setup_Hierarchy!$J$49:$IV$49,"="&amp;$K155)&lt;&gt;0,$L155,0)</f>
        <v>0</v>
      </c>
      <c r="BF155" s="61">
        <f>IF(COUNTIF(Setup_Hierarchy!$J$50:$IV$50,"="&amp;$K155)&lt;&gt;0,$L155,0)</f>
        <v>0</v>
      </c>
      <c r="BG155" s="61">
        <f>IF(COUNTIF(Setup_Hierarchy!$J$51:$IV$51,"="&amp;$K155)&lt;&gt;0,$L155,0)</f>
        <v>0</v>
      </c>
      <c r="BH155" s="61">
        <f>IF(COUNTIF(Setup_Hierarchy!$J$52:$IV$52,"="&amp;$K155)&lt;&gt;0,$L155,0)</f>
        <v>0</v>
      </c>
      <c r="BI155" s="61">
        <f>IF(COUNTIF(Setup_Hierarchy!$J$53:$IV$53,"="&amp;$K155)&lt;&gt;0,$L155,0)</f>
        <v>0</v>
      </c>
      <c r="BJ155" s="61">
        <f>IF(COUNTIF(Setup_Hierarchy!$J$54:$IV$54,"="&amp;$K155)&lt;&gt;0,$L155,0)</f>
        <v>0</v>
      </c>
      <c r="BK155" s="61">
        <f>IF(COUNTIF(Setup_Hierarchy!$J$55:$IV$55,"="&amp;$K155)&lt;&gt;0,$L155,0)</f>
        <v>0</v>
      </c>
      <c r="BL155" s="61">
        <f>IF(COUNTIF(Setup_Hierarchy!$J$56:$IV$56,"="&amp;$K155)&lt;&gt;0,$L155,0)</f>
        <v>0</v>
      </c>
      <c r="BM155" s="61">
        <f>IF(COUNTIF(Setup_Hierarchy!$J$57:$IV$57,"="&amp;$K155)&lt;&gt;0,$L155,0)</f>
        <v>0</v>
      </c>
      <c r="BN155" s="61">
        <f>IF(COUNTIF(Setup_Hierarchy!$J$58:$IV$58,"="&amp;$K155)&lt;&gt;0,$L155,0)</f>
        <v>0</v>
      </c>
      <c r="BO155" s="61">
        <f>IF(COUNTIF(Setup_Hierarchy!$J$59:$IV$59,"="&amp;$K155)&lt;&gt;0,$L155,0)</f>
        <v>0</v>
      </c>
      <c r="BP155" s="61">
        <f>IF(COUNTIF(Setup_Hierarchy!$J$60:$IV$60,"="&amp;$K155)&lt;&gt;0,$L155,0)</f>
        <v>0</v>
      </c>
      <c r="BQ155" s="61">
        <f>IF(COUNTIF(Setup_Hierarchy!$J$61:$IV$61,"="&amp;$K155)&lt;&gt;0,$L155,0)</f>
        <v>0</v>
      </c>
      <c r="BR155" s="61">
        <f>IF(COUNTIF(Setup_Hierarchy!$J$62:$IV$62,"="&amp;$K155)&lt;&gt;0,$L155,0)</f>
        <v>0</v>
      </c>
      <c r="BS155" s="61">
        <f>IF(COUNTIF(Setup_Hierarchy!$J$63:$IV$63,"="&amp;$K155)&lt;&gt;0,$L155,0)</f>
        <v>0</v>
      </c>
      <c r="BT155" s="61">
        <f>IF(COUNTIF(Setup_Hierarchy!$J$64:$IV$64,"="&amp;$K155)&lt;&gt;0,$L155,0)</f>
        <v>0</v>
      </c>
      <c r="BU155" s="61">
        <f>IF(COUNTIF(Setup_Hierarchy!$J$65:$IV$65,"="&amp;$K155)&lt;&gt;0,$L155,0)</f>
        <v>0</v>
      </c>
      <c r="BV155" s="61">
        <f>IF(COUNTIF(Setup_Hierarchy!$J$66:$IV$66,"="&amp;$K155)&lt;&gt;0,$L155,0)</f>
        <v>0</v>
      </c>
      <c r="BW155" s="61">
        <f>IF(COUNTIF(Setup_Hierarchy!$J$67:$IV$67,"="&amp;$K155)&lt;&gt;0,$L155,0)</f>
        <v>0</v>
      </c>
      <c r="BX155" s="61">
        <f>IF(COUNTIF(Setup_Hierarchy!$J$68:$IV$68,"="&amp;$K155)&lt;&gt;0,$L155,0)</f>
        <v>0</v>
      </c>
      <c r="BY155" s="61">
        <f>IF(COUNTIF(Setup_Hierarchy!$J$69:$IV$69,"="&amp;$K155)&lt;&gt;0,$L155,0)</f>
        <v>0</v>
      </c>
      <c r="BZ155" s="61">
        <f>IF(COUNTIF(Setup_Hierarchy!$J$70:$IV$70,"="&amp;$K155)&lt;&gt;0,$L155,0)</f>
        <v>0</v>
      </c>
      <c r="CA155" s="61">
        <f>IF(COUNTIF(Setup_Hierarchy!$J$71:$IV$71,"="&amp;$K155)&lt;&gt;0,$L155,0)</f>
        <v>0</v>
      </c>
      <c r="CB155" s="61">
        <f>IF(COUNTIF(Setup_Hierarchy!$J$72:$IV$72,"="&amp;$K155)&lt;&gt;0,$L155,0)</f>
        <v>0</v>
      </c>
      <c r="CC155" s="61">
        <f>IF(COUNTIF(Setup_Hierarchy!$J$73:$IV$73,"="&amp;$K155)&lt;&gt;0,$L155,0)</f>
        <v>0</v>
      </c>
      <c r="CD155" s="61">
        <f>IF(COUNTIF(Setup_Hierarchy!$J$74:$IV$74,"="&amp;$K155)&lt;&gt;0,$L155,0)</f>
        <v>0</v>
      </c>
      <c r="CE155" s="61">
        <f>IF(COUNTIF(Setup_Hierarchy!$J$75:$IV$75,"="&amp;$K155)&lt;&gt;0,$L155,0)</f>
        <v>0</v>
      </c>
      <c r="CF155" s="61">
        <f>IF(COUNTIF(Setup_Hierarchy!$J$76:$IV$76,"="&amp;$K155)&lt;&gt;0,$L155,0)</f>
        <v>0</v>
      </c>
      <c r="CG155" s="61">
        <f>IF(COUNTIF(Setup_Hierarchy!$J$77:$IV$77,"="&amp;$K155)&lt;&gt;0,$L155,0)</f>
        <v>0</v>
      </c>
      <c r="CH155" s="61">
        <f>IF(COUNTIF(Setup_Hierarchy!$J$78:$IV$78,"="&amp;$K155)&lt;&gt;0,$L155,0)</f>
        <v>0</v>
      </c>
      <c r="CI155" s="61">
        <f>IF(COUNTIF(Setup_Hierarchy!$J$79:$IV$79,"="&amp;$K155)&lt;&gt;0,$L155,0)</f>
        <v>0</v>
      </c>
      <c r="CJ155" s="61">
        <f>IF(COUNTIF(Setup_Hierarchy!$J$80:$IV$80,"="&amp;$K155)&lt;&gt;0,$L155,0)</f>
        <v>0</v>
      </c>
      <c r="CK155" s="61">
        <f>IF(COUNTIF(Setup_Hierarchy!$J$81:$IV$81,"="&amp;$K155)&lt;&gt;0,$L155,0)</f>
        <v>0</v>
      </c>
      <c r="CL155" s="61">
        <f>IF(COUNTIF(Setup_Hierarchy!$J$82:$IV$82,"="&amp;$K155)&lt;&gt;0,$L155,0)</f>
        <v>0</v>
      </c>
      <c r="CM155" s="61">
        <f>IF(COUNTIF(Setup_Hierarchy!$J$83:$IV$83,"="&amp;$K155)&lt;&gt;0,$L155,0)</f>
        <v>0</v>
      </c>
      <c r="CN155" s="61">
        <f>IF(COUNTIF(Setup_Hierarchy!$J$84:$IV$84,"="&amp;$K155)&lt;&gt;0,$L155,0)</f>
        <v>0</v>
      </c>
      <c r="CO155" s="61">
        <f>IF(COUNTIF(Setup_Hierarchy!$J$85:$IV$85,"="&amp;$K155)&lt;&gt;0,$L155,0)</f>
        <v>0</v>
      </c>
      <c r="CP155" s="61">
        <f>IF(COUNTIF(Setup_Hierarchy!$J$86:$IV$86,"="&amp;$K155)&lt;&gt;0,$L155,0)</f>
        <v>0</v>
      </c>
      <c r="CQ155" s="61">
        <f>IF(COUNTIF(Setup_Hierarchy!$J$87:$IV$87,"="&amp;$K155)&lt;&gt;0,$L155,0)</f>
        <v>0</v>
      </c>
      <c r="CR155" s="61">
        <f>IF(COUNTIF(Setup_Hierarchy!$J$88:$IV$88,"="&amp;$K155)&lt;&gt;0,$L155,0)</f>
        <v>0</v>
      </c>
      <c r="CS155" s="61">
        <f>IF(COUNTIF(Setup_Hierarchy!$J$89:$IV$89,"="&amp;$K155)&lt;&gt;0,$L155,0)</f>
        <v>0</v>
      </c>
      <c r="CT155" s="61">
        <f>IF(COUNTIF(Setup_Hierarchy!$J$90:$IV$90,"="&amp;$K155)&lt;&gt;0,$L155,0)</f>
        <v>0</v>
      </c>
      <c r="CU155" s="61">
        <f>IF(COUNTIF(Setup_Hierarchy!$J$91:$IV$91,"="&amp;$K155)&lt;&gt;0,$L155,0)</f>
        <v>0</v>
      </c>
      <c r="CV155" s="61">
        <f>IF(COUNTIF(Setup_Hierarchy!$J$92:$IV$92,"="&amp;$K155)&lt;&gt;0,$L155,0)</f>
        <v>0</v>
      </c>
      <c r="CW155" s="61">
        <f>IF(COUNTIF(Setup_Hierarchy!$J$93:$IV$93,"="&amp;$K155)&lt;&gt;0,$L155,0)</f>
        <v>0</v>
      </c>
      <c r="CX155" s="61">
        <f>IF(COUNTIF(Setup_Hierarchy!$J$94:$IV$94,"="&amp;$K155)&lt;&gt;0,$L155,0)</f>
        <v>0</v>
      </c>
      <c r="CY155" s="61">
        <f>IF(COUNTIF(Setup_Hierarchy!$J$95:$IV$95,"="&amp;$K155)&lt;&gt;0,$L155,0)</f>
        <v>0</v>
      </c>
      <c r="CZ155" s="61">
        <f>IF(COUNTIF(Setup_Hierarchy!$J$96:$IV$96,"="&amp;$K155)&lt;&gt;0,$L155,0)</f>
        <v>0</v>
      </c>
      <c r="DA155" s="61">
        <f>IF(COUNTIF(Setup_Hierarchy!$J$97:$IV$97,"="&amp;$K155)&lt;&gt;0,$L155,0)</f>
        <v>0</v>
      </c>
      <c r="DB155" s="61">
        <f>IF(COUNTIF(Setup_Hierarchy!$J$98:$IV$98,"="&amp;$K155)&lt;&gt;0,$L155,0)</f>
        <v>0</v>
      </c>
      <c r="DC155" s="61">
        <f>IF(COUNTIF(Setup_Hierarchy!$J$99:$IV$99,"="&amp;$K155)&lt;&gt;0,$L155,0)</f>
        <v>0</v>
      </c>
      <c r="DD155" s="61">
        <f>IF(COUNTIF(Setup_Hierarchy!$J$100:$IV$100,"="&amp;$K155)&lt;&gt;0,$L155,0)</f>
        <v>0</v>
      </c>
      <c r="DE155" s="61">
        <f>IF(COUNTIF(Setup_Hierarchy!$J$101:$IV$101,"="&amp;$K155)&lt;&gt;0,$L155,0)</f>
        <v>0</v>
      </c>
      <c r="DF155" s="61">
        <f>IF(COUNTIF(Setup_Hierarchy!$J$102:$IV$102,"="&amp;$K155)&lt;&gt;0,$L155,0)</f>
        <v>0</v>
      </c>
      <c r="DG155" s="61">
        <f>IF(COUNTIF(Setup_Hierarchy!$J$103:$IV$103,"="&amp;$K155)&lt;&gt;0,$L155,0)</f>
        <v>0</v>
      </c>
      <c r="DH155" s="61">
        <f>IF(COUNTIF(Setup_Hierarchy!$J$104:$IV$104,"="&amp;$K155)&lt;&gt;0,$L155,0)</f>
        <v>0</v>
      </c>
      <c r="DI155" s="61">
        <f>IF(COUNTIF(Setup_Hierarchy!$J$105:$IV$105,"="&amp;$K155)&lt;&gt;0,$L155,0)</f>
        <v>0</v>
      </c>
      <c r="DJ155" s="61">
        <f>IF(COUNTIF(Setup_Hierarchy!$J$106:$IV$106,"="&amp;$K155)&lt;&gt;0,$L155,0)</f>
        <v>0</v>
      </c>
      <c r="DK155" s="61">
        <f>IF(COUNTIF(Setup_Hierarchy!$J$107:$IV$107,"="&amp;$K155)&lt;&gt;0,$L155,0)</f>
        <v>0</v>
      </c>
      <c r="DL155" s="61">
        <f>IF(COUNTIF(Setup_Hierarchy!$J$108:$IV$108,"="&amp;$K155)&lt;&gt;0,$L155,0)</f>
        <v>0</v>
      </c>
      <c r="DM155" s="61">
        <f>IF(COUNTIF(Setup_Hierarchy!$J$109:$IV$109,"="&amp;$K155)&lt;&gt;0,$L155,0)</f>
        <v>0</v>
      </c>
      <c r="DN155" s="61">
        <f>IF(COUNTIF(Setup_Hierarchy!$J$110:$IV$110,"="&amp;$K155)&lt;&gt;0,$L155,0)</f>
        <v>0</v>
      </c>
      <c r="DO155" s="61">
        <f>IF(COUNTIF(Setup_Hierarchy!$J$111:$IV$111,"="&amp;$K155)&lt;&gt;0,$L155,0)</f>
        <v>0</v>
      </c>
      <c r="DP155" s="61">
        <f>IF(COUNTIF(Setup_Hierarchy!$J$112:$IV$112,"="&amp;$K155)&lt;&gt;0,$L155,0)</f>
        <v>0</v>
      </c>
      <c r="DQ155" s="61">
        <f>IF(COUNTIF(Setup_Hierarchy!$J$113:$IV$113,"="&amp;$K155)&lt;&gt;0,$L155,0)</f>
        <v>0</v>
      </c>
      <c r="DR155" s="61">
        <f>IF(COUNTIF(Setup_Hierarchy!$J$114:$IV$114,"="&amp;$K155)&lt;&gt;0,$L155,0)</f>
        <v>0</v>
      </c>
      <c r="DS155" s="61">
        <f>IF(COUNTIF(Setup_Hierarchy!$J$115:$IV$115,"="&amp;$K155)&lt;&gt;0,$L155,0)</f>
        <v>0</v>
      </c>
      <c r="DT155" s="61">
        <f>IF(COUNTIF(Setup_Hierarchy!$J$116:$IV$116,"="&amp;$K155)&lt;&gt;0,$L155,0)</f>
        <v>0</v>
      </c>
    </row>
    <row r="156" spans="2:124" x14ac:dyDescent="0.2">
      <c r="B156" t="s">
        <v>43</v>
      </c>
      <c r="C156">
        <v>78</v>
      </c>
      <c r="D156" t="s">
        <v>16</v>
      </c>
      <c r="E156" t="s">
        <v>369</v>
      </c>
      <c r="F156" t="s">
        <v>532</v>
      </c>
      <c r="G156" t="s">
        <v>25</v>
      </c>
      <c r="H156" t="s">
        <v>12</v>
      </c>
      <c r="I156">
        <v>0.47259000000000001</v>
      </c>
      <c r="J156">
        <v>0.77804300000000004</v>
      </c>
      <c r="K156">
        <v>795</v>
      </c>
      <c r="L156">
        <v>-11.22</v>
      </c>
      <c r="M156" s="61">
        <f>IF(COUNTIF(Setup_Hierarchy!$J$5:$IV$5,"="&amp;$K156)&lt;&gt;0,$L156,0)</f>
        <v>-11.22</v>
      </c>
      <c r="N156" s="61">
        <f>IF(COUNTIF(Setup_Hierarchy!$J$6:$IV$6,"="&amp;$K156)&lt;&gt;0,$L156,0)</f>
        <v>-11.22</v>
      </c>
      <c r="O156" s="61">
        <f>IF(COUNTIF(Setup_Hierarchy!$J$7:$IV$7,"="&amp;$K156)&lt;&gt;0,$L156,0)</f>
        <v>-11.22</v>
      </c>
      <c r="P156" s="61">
        <f>IF(COUNTIF(Setup_Hierarchy!$J$8:$IV$8,"="&amp;$K156)&lt;&gt;0,$L156,0)</f>
        <v>-11.22</v>
      </c>
      <c r="Q156" s="61">
        <f>IF(COUNTIF(Setup_Hierarchy!$J$9:$IV$9,"="&amp;$K156)&lt;&gt;0,$L156,0)</f>
        <v>-11.22</v>
      </c>
      <c r="R156" s="61">
        <f>IF(COUNTIF(Setup_Hierarchy!$J$10:$IV$10,"="&amp;$K156)&lt;&gt;0,$L156,0)</f>
        <v>0</v>
      </c>
      <c r="S156" s="61">
        <f>IF(COUNTIF(Setup_Hierarchy!$J$11:$IV$11,"="&amp;$K156)&lt;&gt;0,$L156,0)</f>
        <v>0</v>
      </c>
      <c r="T156" s="61">
        <f>IF(COUNTIF(Setup_Hierarchy!$J$12:$IV$12,"="&amp;$K156)&lt;&gt;0,$L156,0)</f>
        <v>0</v>
      </c>
      <c r="U156" s="61">
        <f>IF(COUNTIF(Setup_Hierarchy!$J$13:$IV$13,"="&amp;$K156)&lt;&gt;0,$L156,0)</f>
        <v>0</v>
      </c>
      <c r="V156" s="61">
        <f>IF(COUNTIF(Setup_Hierarchy!$J$14:$IV$14,"="&amp;$K156)&lt;&gt;0,$L156,0)</f>
        <v>0</v>
      </c>
      <c r="W156" s="61">
        <f>IF(COUNTIF(Setup_Hierarchy!$J$15:$IV$15,"="&amp;$K156)&lt;&gt;0,$L156,0)</f>
        <v>0</v>
      </c>
      <c r="X156" s="61">
        <f>IF(COUNTIF(Setup_Hierarchy!$J$16:$IV$16,"="&amp;$K156)&lt;&gt;0,$L156,0)</f>
        <v>0</v>
      </c>
      <c r="Y156" s="61">
        <f>IF(COUNTIF(Setup_Hierarchy!$J$17:$IV$17,"="&amp;$K156)&lt;&gt;0,$L156,0)</f>
        <v>0</v>
      </c>
      <c r="Z156" s="61">
        <f>IF(COUNTIF(Setup_Hierarchy!$J$18:$IV$18,"="&amp;$K156)&lt;&gt;0,$L156,0)</f>
        <v>-11.22</v>
      </c>
      <c r="AA156" s="61">
        <f>IF(COUNTIF(Setup_Hierarchy!$J$19:$IV$19,"="&amp;$K156)&lt;&gt;0,$L156,0)</f>
        <v>0</v>
      </c>
      <c r="AB156" s="61">
        <f>IF(COUNTIF(Setup_Hierarchy!$J$20:$IV$20,"="&amp;$K156)&lt;&gt;0,$L156,0)</f>
        <v>0</v>
      </c>
      <c r="AC156" s="61">
        <f>IF(COUNTIF(Setup_Hierarchy!$J$21:$IV$21,"="&amp;$K156)&lt;&gt;0,$L156,0)</f>
        <v>0</v>
      </c>
      <c r="AD156" s="61">
        <f>IF(COUNTIF(Setup_Hierarchy!$J$22:$IV$22,"="&amp;$K156)&lt;&gt;0,$L156,0)</f>
        <v>0</v>
      </c>
      <c r="AE156" s="61">
        <f>IF(COUNTIF(Setup_Hierarchy!$J$23:$IV$23,"="&amp;$K156)&lt;&gt;0,$L156,0)</f>
        <v>0</v>
      </c>
      <c r="AF156" s="61">
        <f>IF(COUNTIF(Setup_Hierarchy!$J$24:$IV$24,"="&amp;$K156)&lt;&gt;0,$L156,0)</f>
        <v>0</v>
      </c>
      <c r="AG156" s="61">
        <f>IF(COUNTIF(Setup_Hierarchy!$J$25:$IV$25,"="&amp;$K156)&lt;&gt;0,$L156,0)</f>
        <v>0</v>
      </c>
      <c r="AH156" s="61">
        <f>IF(COUNTIF(Setup_Hierarchy!$J$26:$IV$26,"="&amp;$K156)&lt;&gt;0,$L156,0)</f>
        <v>0</v>
      </c>
      <c r="AI156" s="61">
        <f>IF(COUNTIF(Setup_Hierarchy!$J$27:$IV$27,"="&amp;$K156)&lt;&gt;0,$L156,0)</f>
        <v>0</v>
      </c>
      <c r="AJ156" s="61">
        <f>IF(COUNTIF(Setup_Hierarchy!$J$28:$IV$28,"="&amp;$K156)&lt;&gt;0,$L156,0)</f>
        <v>0</v>
      </c>
      <c r="AK156" s="61">
        <f>IF(COUNTIF(Setup_Hierarchy!$J$29:$IV$29,"="&amp;$K156)&lt;&gt;0,$L156,0)</f>
        <v>0</v>
      </c>
      <c r="AL156" s="61">
        <f>IF(COUNTIF(Setup_Hierarchy!$J$30:$IV$30,"="&amp;$K156)&lt;&gt;0,$L156,0)</f>
        <v>0</v>
      </c>
      <c r="AM156" s="61">
        <f>IF(COUNTIF(Setup_Hierarchy!$J$31:$IV$31,"="&amp;$K156)&lt;&gt;0,$L156,0)</f>
        <v>0</v>
      </c>
      <c r="AN156" s="61">
        <f>IF(COUNTIF(Setup_Hierarchy!$J$32:$IV$32,"="&amp;$K156)&lt;&gt;0,$L156,0)</f>
        <v>0</v>
      </c>
      <c r="AO156" s="61">
        <f>IF(COUNTIF(Setup_Hierarchy!$J$33:$IV$33,"="&amp;$K156)&lt;&gt;0,$L156,0)</f>
        <v>0</v>
      </c>
      <c r="AP156" s="61">
        <f>IF(COUNTIF(Setup_Hierarchy!$J$34:$IV$34,"="&amp;$K156)&lt;&gt;0,$L156,0)</f>
        <v>0</v>
      </c>
      <c r="AQ156" s="61">
        <f>IF(COUNTIF(Setup_Hierarchy!$J$35:$IV$35,"="&amp;$K156)&lt;&gt;0,$L156,0)</f>
        <v>0</v>
      </c>
      <c r="AR156" s="61">
        <f>IF(COUNTIF(Setup_Hierarchy!$J$36:$IV$36,"="&amp;$K156)&lt;&gt;0,$L156,0)</f>
        <v>0</v>
      </c>
      <c r="AS156" s="61">
        <f>IF(COUNTIF(Setup_Hierarchy!$J$37:$IV$37,"="&amp;$K156)&lt;&gt;0,$L156,0)</f>
        <v>0</v>
      </c>
      <c r="AT156" s="61">
        <f>IF(COUNTIF(Setup_Hierarchy!$J$38:$IV$38,"="&amp;$K156)&lt;&gt;0,$L156,0)</f>
        <v>0</v>
      </c>
      <c r="AU156" s="61">
        <f>IF(COUNTIF(Setup_Hierarchy!$J$39:$IV$39,"="&amp;$K156)&lt;&gt;0,$L156,0)</f>
        <v>0</v>
      </c>
      <c r="AV156" s="61">
        <f>IF(COUNTIF(Setup_Hierarchy!$J$40:$IV$40,"="&amp;$K156)&lt;&gt;0,$L156,0)</f>
        <v>0</v>
      </c>
      <c r="AW156" s="61">
        <f>IF(COUNTIF(Setup_Hierarchy!$J$41:$IV$41,"="&amp;$K156)&lt;&gt;0,$L156,0)</f>
        <v>0</v>
      </c>
      <c r="AX156" s="61">
        <f>IF(COUNTIF(Setup_Hierarchy!$J$42:$IV$42,"="&amp;$K156)&lt;&gt;0,$L156,0)</f>
        <v>0</v>
      </c>
      <c r="AY156" s="61">
        <f>IF(COUNTIF(Setup_Hierarchy!$J$43:$IV$43,"="&amp;$K156)&lt;&gt;0,$L156,0)</f>
        <v>0</v>
      </c>
      <c r="AZ156" s="61">
        <f>IF(COUNTIF(Setup_Hierarchy!$J$44:$IV$44,"="&amp;$K156)&lt;&gt;0,$L156,0)</f>
        <v>0</v>
      </c>
      <c r="BA156" s="61">
        <f>IF(COUNTIF(Setup_Hierarchy!$J$45:$IV$45,"="&amp;$K156)&lt;&gt;0,$L156,0)</f>
        <v>0</v>
      </c>
      <c r="BB156" s="61">
        <f>IF(COUNTIF(Setup_Hierarchy!$J$46:$IV$46,"="&amp;$K156)&lt;&gt;0,$L156,0)</f>
        <v>0</v>
      </c>
      <c r="BC156" s="61">
        <f>IF(COUNTIF(Setup_Hierarchy!$J$47:$IV$47,"="&amp;$K156)&lt;&gt;0,$L156,0)</f>
        <v>0</v>
      </c>
      <c r="BD156" s="61">
        <f>IF(COUNTIF(Setup_Hierarchy!$J$48:$IV$48,"="&amp;$K156)&lt;&gt;0,$L156,0)</f>
        <v>0</v>
      </c>
      <c r="BE156" s="61">
        <f>IF(COUNTIF(Setup_Hierarchy!$J$49:$IV$49,"="&amp;$K156)&lt;&gt;0,$L156,0)</f>
        <v>0</v>
      </c>
      <c r="BF156" s="61">
        <f>IF(COUNTIF(Setup_Hierarchy!$J$50:$IV$50,"="&amp;$K156)&lt;&gt;0,$L156,0)</f>
        <v>0</v>
      </c>
      <c r="BG156" s="61">
        <f>IF(COUNTIF(Setup_Hierarchy!$J$51:$IV$51,"="&amp;$K156)&lt;&gt;0,$L156,0)</f>
        <v>0</v>
      </c>
      <c r="BH156" s="61">
        <f>IF(COUNTIF(Setup_Hierarchy!$J$52:$IV$52,"="&amp;$K156)&lt;&gt;0,$L156,0)</f>
        <v>0</v>
      </c>
      <c r="BI156" s="61">
        <f>IF(COUNTIF(Setup_Hierarchy!$J$53:$IV$53,"="&amp;$K156)&lt;&gt;0,$L156,0)</f>
        <v>0</v>
      </c>
      <c r="BJ156" s="61">
        <f>IF(COUNTIF(Setup_Hierarchy!$J$54:$IV$54,"="&amp;$K156)&lt;&gt;0,$L156,0)</f>
        <v>0</v>
      </c>
      <c r="BK156" s="61">
        <f>IF(COUNTIF(Setup_Hierarchy!$J$55:$IV$55,"="&amp;$K156)&lt;&gt;0,$L156,0)</f>
        <v>0</v>
      </c>
      <c r="BL156" s="61">
        <f>IF(COUNTIF(Setup_Hierarchy!$J$56:$IV$56,"="&amp;$K156)&lt;&gt;0,$L156,0)</f>
        <v>0</v>
      </c>
      <c r="BM156" s="61">
        <f>IF(COUNTIF(Setup_Hierarchy!$J$57:$IV$57,"="&amp;$K156)&lt;&gt;0,$L156,0)</f>
        <v>0</v>
      </c>
      <c r="BN156" s="61">
        <f>IF(COUNTIF(Setup_Hierarchy!$J$58:$IV$58,"="&amp;$K156)&lt;&gt;0,$L156,0)</f>
        <v>0</v>
      </c>
      <c r="BO156" s="61">
        <f>IF(COUNTIF(Setup_Hierarchy!$J$59:$IV$59,"="&amp;$K156)&lt;&gt;0,$L156,0)</f>
        <v>0</v>
      </c>
      <c r="BP156" s="61">
        <f>IF(COUNTIF(Setup_Hierarchy!$J$60:$IV$60,"="&amp;$K156)&lt;&gt;0,$L156,0)</f>
        <v>0</v>
      </c>
      <c r="BQ156" s="61">
        <f>IF(COUNTIF(Setup_Hierarchy!$J$61:$IV$61,"="&amp;$K156)&lt;&gt;0,$L156,0)</f>
        <v>0</v>
      </c>
      <c r="BR156" s="61">
        <f>IF(COUNTIF(Setup_Hierarchy!$J$62:$IV$62,"="&amp;$K156)&lt;&gt;0,$L156,0)</f>
        <v>0</v>
      </c>
      <c r="BS156" s="61">
        <f>IF(COUNTIF(Setup_Hierarchy!$J$63:$IV$63,"="&amp;$K156)&lt;&gt;0,$L156,0)</f>
        <v>0</v>
      </c>
      <c r="BT156" s="61">
        <f>IF(COUNTIF(Setup_Hierarchy!$J$64:$IV$64,"="&amp;$K156)&lt;&gt;0,$L156,0)</f>
        <v>0</v>
      </c>
      <c r="BU156" s="61">
        <f>IF(COUNTIF(Setup_Hierarchy!$J$65:$IV$65,"="&amp;$K156)&lt;&gt;0,$L156,0)</f>
        <v>0</v>
      </c>
      <c r="BV156" s="61">
        <f>IF(COUNTIF(Setup_Hierarchy!$J$66:$IV$66,"="&amp;$K156)&lt;&gt;0,$L156,0)</f>
        <v>0</v>
      </c>
      <c r="BW156" s="61">
        <f>IF(COUNTIF(Setup_Hierarchy!$J$67:$IV$67,"="&amp;$K156)&lt;&gt;0,$L156,0)</f>
        <v>0</v>
      </c>
      <c r="BX156" s="61">
        <f>IF(COUNTIF(Setup_Hierarchy!$J$68:$IV$68,"="&amp;$K156)&lt;&gt;0,$L156,0)</f>
        <v>0</v>
      </c>
      <c r="BY156" s="61">
        <f>IF(COUNTIF(Setup_Hierarchy!$J$69:$IV$69,"="&amp;$K156)&lt;&gt;0,$L156,0)</f>
        <v>0</v>
      </c>
      <c r="BZ156" s="61">
        <f>IF(COUNTIF(Setup_Hierarchy!$J$70:$IV$70,"="&amp;$K156)&lt;&gt;0,$L156,0)</f>
        <v>0</v>
      </c>
      <c r="CA156" s="61">
        <f>IF(COUNTIF(Setup_Hierarchy!$J$71:$IV$71,"="&amp;$K156)&lt;&gt;0,$L156,0)</f>
        <v>0</v>
      </c>
      <c r="CB156" s="61">
        <f>IF(COUNTIF(Setup_Hierarchy!$J$72:$IV$72,"="&amp;$K156)&lt;&gt;0,$L156,0)</f>
        <v>0</v>
      </c>
      <c r="CC156" s="61">
        <f>IF(COUNTIF(Setup_Hierarchy!$J$73:$IV$73,"="&amp;$K156)&lt;&gt;0,$L156,0)</f>
        <v>0</v>
      </c>
      <c r="CD156" s="61">
        <f>IF(COUNTIF(Setup_Hierarchy!$J$74:$IV$74,"="&amp;$K156)&lt;&gt;0,$L156,0)</f>
        <v>0</v>
      </c>
      <c r="CE156" s="61">
        <f>IF(COUNTIF(Setup_Hierarchy!$J$75:$IV$75,"="&amp;$K156)&lt;&gt;0,$L156,0)</f>
        <v>0</v>
      </c>
      <c r="CF156" s="61">
        <f>IF(COUNTIF(Setup_Hierarchy!$J$76:$IV$76,"="&amp;$K156)&lt;&gt;0,$L156,0)</f>
        <v>0</v>
      </c>
      <c r="CG156" s="61">
        <f>IF(COUNTIF(Setup_Hierarchy!$J$77:$IV$77,"="&amp;$K156)&lt;&gt;0,$L156,0)</f>
        <v>0</v>
      </c>
      <c r="CH156" s="61">
        <f>IF(COUNTIF(Setup_Hierarchy!$J$78:$IV$78,"="&amp;$K156)&lt;&gt;0,$L156,0)</f>
        <v>0</v>
      </c>
      <c r="CI156" s="61">
        <f>IF(COUNTIF(Setup_Hierarchy!$J$79:$IV$79,"="&amp;$K156)&lt;&gt;0,$L156,0)</f>
        <v>0</v>
      </c>
      <c r="CJ156" s="61">
        <f>IF(COUNTIF(Setup_Hierarchy!$J$80:$IV$80,"="&amp;$K156)&lt;&gt;0,$L156,0)</f>
        <v>0</v>
      </c>
      <c r="CK156" s="61">
        <f>IF(COUNTIF(Setup_Hierarchy!$J$81:$IV$81,"="&amp;$K156)&lt;&gt;0,$L156,0)</f>
        <v>0</v>
      </c>
      <c r="CL156" s="61">
        <f>IF(COUNTIF(Setup_Hierarchy!$J$82:$IV$82,"="&amp;$K156)&lt;&gt;0,$L156,0)</f>
        <v>0</v>
      </c>
      <c r="CM156" s="61">
        <f>IF(COUNTIF(Setup_Hierarchy!$J$83:$IV$83,"="&amp;$K156)&lt;&gt;0,$L156,0)</f>
        <v>0</v>
      </c>
      <c r="CN156" s="61">
        <f>IF(COUNTIF(Setup_Hierarchy!$J$84:$IV$84,"="&amp;$K156)&lt;&gt;0,$L156,0)</f>
        <v>0</v>
      </c>
      <c r="CO156" s="61">
        <f>IF(COUNTIF(Setup_Hierarchy!$J$85:$IV$85,"="&amp;$K156)&lt;&gt;0,$L156,0)</f>
        <v>0</v>
      </c>
      <c r="CP156" s="61">
        <f>IF(COUNTIF(Setup_Hierarchy!$J$86:$IV$86,"="&amp;$K156)&lt;&gt;0,$L156,0)</f>
        <v>0</v>
      </c>
      <c r="CQ156" s="61">
        <f>IF(COUNTIF(Setup_Hierarchy!$J$87:$IV$87,"="&amp;$K156)&lt;&gt;0,$L156,0)</f>
        <v>0</v>
      </c>
      <c r="CR156" s="61">
        <f>IF(COUNTIF(Setup_Hierarchy!$J$88:$IV$88,"="&amp;$K156)&lt;&gt;0,$L156,0)</f>
        <v>0</v>
      </c>
      <c r="CS156" s="61">
        <f>IF(COUNTIF(Setup_Hierarchy!$J$89:$IV$89,"="&amp;$K156)&lt;&gt;0,$L156,0)</f>
        <v>0</v>
      </c>
      <c r="CT156" s="61">
        <f>IF(COUNTIF(Setup_Hierarchy!$J$90:$IV$90,"="&amp;$K156)&lt;&gt;0,$L156,0)</f>
        <v>0</v>
      </c>
      <c r="CU156" s="61">
        <f>IF(COUNTIF(Setup_Hierarchy!$J$91:$IV$91,"="&amp;$K156)&lt;&gt;0,$L156,0)</f>
        <v>0</v>
      </c>
      <c r="CV156" s="61">
        <f>IF(COUNTIF(Setup_Hierarchy!$J$92:$IV$92,"="&amp;$K156)&lt;&gt;0,$L156,0)</f>
        <v>0</v>
      </c>
      <c r="CW156" s="61">
        <f>IF(COUNTIF(Setup_Hierarchy!$J$93:$IV$93,"="&amp;$K156)&lt;&gt;0,$L156,0)</f>
        <v>0</v>
      </c>
      <c r="CX156" s="61">
        <f>IF(COUNTIF(Setup_Hierarchy!$J$94:$IV$94,"="&amp;$K156)&lt;&gt;0,$L156,0)</f>
        <v>0</v>
      </c>
      <c r="CY156" s="61">
        <f>IF(COUNTIF(Setup_Hierarchy!$J$95:$IV$95,"="&amp;$K156)&lt;&gt;0,$L156,0)</f>
        <v>0</v>
      </c>
      <c r="CZ156" s="61">
        <f>IF(COUNTIF(Setup_Hierarchy!$J$96:$IV$96,"="&amp;$K156)&lt;&gt;0,$L156,0)</f>
        <v>0</v>
      </c>
      <c r="DA156" s="61">
        <f>IF(COUNTIF(Setup_Hierarchy!$J$97:$IV$97,"="&amp;$K156)&lt;&gt;0,$L156,0)</f>
        <v>0</v>
      </c>
      <c r="DB156" s="61">
        <f>IF(COUNTIF(Setup_Hierarchy!$J$98:$IV$98,"="&amp;$K156)&lt;&gt;0,$L156,0)</f>
        <v>0</v>
      </c>
      <c r="DC156" s="61">
        <f>IF(COUNTIF(Setup_Hierarchy!$J$99:$IV$99,"="&amp;$K156)&lt;&gt;0,$L156,0)</f>
        <v>0</v>
      </c>
      <c r="DD156" s="61">
        <f>IF(COUNTIF(Setup_Hierarchy!$J$100:$IV$100,"="&amp;$K156)&lt;&gt;0,$L156,0)</f>
        <v>0</v>
      </c>
      <c r="DE156" s="61">
        <f>IF(COUNTIF(Setup_Hierarchy!$J$101:$IV$101,"="&amp;$K156)&lt;&gt;0,$L156,0)</f>
        <v>0</v>
      </c>
      <c r="DF156" s="61">
        <f>IF(COUNTIF(Setup_Hierarchy!$J$102:$IV$102,"="&amp;$K156)&lt;&gt;0,$L156,0)</f>
        <v>0</v>
      </c>
      <c r="DG156" s="61">
        <f>IF(COUNTIF(Setup_Hierarchy!$J$103:$IV$103,"="&amp;$K156)&lt;&gt;0,$L156,0)</f>
        <v>0</v>
      </c>
      <c r="DH156" s="61">
        <f>IF(COUNTIF(Setup_Hierarchy!$J$104:$IV$104,"="&amp;$K156)&lt;&gt;0,$L156,0)</f>
        <v>0</v>
      </c>
      <c r="DI156" s="61">
        <f>IF(COUNTIF(Setup_Hierarchy!$J$105:$IV$105,"="&amp;$K156)&lt;&gt;0,$L156,0)</f>
        <v>0</v>
      </c>
      <c r="DJ156" s="61">
        <f>IF(COUNTIF(Setup_Hierarchy!$J$106:$IV$106,"="&amp;$K156)&lt;&gt;0,$L156,0)</f>
        <v>0</v>
      </c>
      <c r="DK156" s="61">
        <f>IF(COUNTIF(Setup_Hierarchy!$J$107:$IV$107,"="&amp;$K156)&lt;&gt;0,$L156,0)</f>
        <v>0</v>
      </c>
      <c r="DL156" s="61">
        <f>IF(COUNTIF(Setup_Hierarchy!$J$108:$IV$108,"="&amp;$K156)&lt;&gt;0,$L156,0)</f>
        <v>0</v>
      </c>
      <c r="DM156" s="61">
        <f>IF(COUNTIF(Setup_Hierarchy!$J$109:$IV$109,"="&amp;$K156)&lt;&gt;0,$L156,0)</f>
        <v>0</v>
      </c>
      <c r="DN156" s="61">
        <f>IF(COUNTIF(Setup_Hierarchy!$J$110:$IV$110,"="&amp;$K156)&lt;&gt;0,$L156,0)</f>
        <v>0</v>
      </c>
      <c r="DO156" s="61">
        <f>IF(COUNTIF(Setup_Hierarchy!$J$111:$IV$111,"="&amp;$K156)&lt;&gt;0,$L156,0)</f>
        <v>0</v>
      </c>
      <c r="DP156" s="61">
        <f>IF(COUNTIF(Setup_Hierarchy!$J$112:$IV$112,"="&amp;$K156)&lt;&gt;0,$L156,0)</f>
        <v>0</v>
      </c>
      <c r="DQ156" s="61">
        <f>IF(COUNTIF(Setup_Hierarchy!$J$113:$IV$113,"="&amp;$K156)&lt;&gt;0,$L156,0)</f>
        <v>0</v>
      </c>
      <c r="DR156" s="61">
        <f>IF(COUNTIF(Setup_Hierarchy!$J$114:$IV$114,"="&amp;$K156)&lt;&gt;0,$L156,0)</f>
        <v>0</v>
      </c>
      <c r="DS156" s="61">
        <f>IF(COUNTIF(Setup_Hierarchy!$J$115:$IV$115,"="&amp;$K156)&lt;&gt;0,$L156,0)</f>
        <v>0</v>
      </c>
      <c r="DT156" s="61">
        <f>IF(COUNTIF(Setup_Hierarchy!$J$116:$IV$116,"="&amp;$K156)&lt;&gt;0,$L156,0)</f>
        <v>-11.22</v>
      </c>
    </row>
    <row r="157" spans="2:124" x14ac:dyDescent="0.2">
      <c r="B157" t="s">
        <v>43</v>
      </c>
      <c r="C157">
        <v>79</v>
      </c>
      <c r="D157" t="s">
        <v>16</v>
      </c>
      <c r="E157" t="s">
        <v>369</v>
      </c>
      <c r="F157" t="s">
        <v>532</v>
      </c>
      <c r="G157" t="s">
        <v>25</v>
      </c>
      <c r="H157" t="s">
        <v>13</v>
      </c>
      <c r="I157">
        <v>0.51757299999999995</v>
      </c>
      <c r="J157">
        <v>0.86588299999999996</v>
      </c>
      <c r="K157">
        <v>625</v>
      </c>
      <c r="L157">
        <v>-560.20000000000005</v>
      </c>
      <c r="M157" s="61">
        <f>IF(COUNTIF(Setup_Hierarchy!$J$5:$IV$5,"="&amp;$K157)&lt;&gt;0,$L157,0)</f>
        <v>-560.20000000000005</v>
      </c>
      <c r="N157" s="61">
        <f>IF(COUNTIF(Setup_Hierarchy!$J$6:$IV$6,"="&amp;$K157)&lt;&gt;0,$L157,0)</f>
        <v>-560.20000000000005</v>
      </c>
      <c r="O157" s="61">
        <f>IF(COUNTIF(Setup_Hierarchy!$J$7:$IV$7,"="&amp;$K157)&lt;&gt;0,$L157,0)</f>
        <v>-560.20000000000005</v>
      </c>
      <c r="P157" s="61">
        <f>IF(COUNTIF(Setup_Hierarchy!$J$8:$IV$8,"="&amp;$K157)&lt;&gt;0,$L157,0)</f>
        <v>0</v>
      </c>
      <c r="Q157" s="61">
        <f>IF(COUNTIF(Setup_Hierarchy!$J$9:$IV$9,"="&amp;$K157)&lt;&gt;0,$L157,0)</f>
        <v>0</v>
      </c>
      <c r="R157" s="61">
        <f>IF(COUNTIF(Setup_Hierarchy!$J$10:$IV$10,"="&amp;$K157)&lt;&gt;0,$L157,0)</f>
        <v>0</v>
      </c>
      <c r="S157" s="61">
        <f>IF(COUNTIF(Setup_Hierarchy!$J$11:$IV$11,"="&amp;$K157)&lt;&gt;0,$L157,0)</f>
        <v>0</v>
      </c>
      <c r="T157" s="61">
        <f>IF(COUNTIF(Setup_Hierarchy!$J$12:$IV$12,"="&amp;$K157)&lt;&gt;0,$L157,0)</f>
        <v>0</v>
      </c>
      <c r="U157" s="61">
        <f>IF(COUNTIF(Setup_Hierarchy!$J$13:$IV$13,"="&amp;$K157)&lt;&gt;0,$L157,0)</f>
        <v>0</v>
      </c>
      <c r="V157" s="61">
        <f>IF(COUNTIF(Setup_Hierarchy!$J$14:$IV$14,"="&amp;$K157)&lt;&gt;0,$L157,0)</f>
        <v>0</v>
      </c>
      <c r="W157" s="61">
        <f>IF(COUNTIF(Setup_Hierarchy!$J$15:$IV$15,"="&amp;$K157)&lt;&gt;0,$L157,0)</f>
        <v>0</v>
      </c>
      <c r="X157" s="61">
        <f>IF(COUNTIF(Setup_Hierarchy!$J$16:$IV$16,"="&amp;$K157)&lt;&gt;0,$L157,0)</f>
        <v>0</v>
      </c>
      <c r="Y157" s="61">
        <f>IF(COUNTIF(Setup_Hierarchy!$J$17:$IV$17,"="&amp;$K157)&lt;&gt;0,$L157,0)</f>
        <v>0</v>
      </c>
      <c r="Z157" s="61">
        <f>IF(COUNTIF(Setup_Hierarchy!$J$18:$IV$18,"="&amp;$K157)&lt;&gt;0,$L157,0)</f>
        <v>0</v>
      </c>
      <c r="AA157" s="61">
        <f>IF(COUNTIF(Setup_Hierarchy!$J$19:$IV$19,"="&amp;$K157)&lt;&gt;0,$L157,0)</f>
        <v>0</v>
      </c>
      <c r="AB157" s="61">
        <f>IF(COUNTIF(Setup_Hierarchy!$J$20:$IV$20,"="&amp;$K157)&lt;&gt;0,$L157,0)</f>
        <v>0</v>
      </c>
      <c r="AC157" s="61">
        <f>IF(COUNTIF(Setup_Hierarchy!$J$21:$IV$21,"="&amp;$K157)&lt;&gt;0,$L157,0)</f>
        <v>0</v>
      </c>
      <c r="AD157" s="61">
        <f>IF(COUNTIF(Setup_Hierarchy!$J$22:$IV$22,"="&amp;$K157)&lt;&gt;0,$L157,0)</f>
        <v>0</v>
      </c>
      <c r="AE157" s="61">
        <f>IF(COUNTIF(Setup_Hierarchy!$J$23:$IV$23,"="&amp;$K157)&lt;&gt;0,$L157,0)</f>
        <v>0</v>
      </c>
      <c r="AF157" s="61">
        <f>IF(COUNTIF(Setup_Hierarchy!$J$24:$IV$24,"="&amp;$K157)&lt;&gt;0,$L157,0)</f>
        <v>0</v>
      </c>
      <c r="AG157" s="61">
        <f>IF(COUNTIF(Setup_Hierarchy!$J$25:$IV$25,"="&amp;$K157)&lt;&gt;0,$L157,0)</f>
        <v>0</v>
      </c>
      <c r="AH157" s="61">
        <f>IF(COUNTIF(Setup_Hierarchy!$J$26:$IV$26,"="&amp;$K157)&lt;&gt;0,$L157,0)</f>
        <v>0</v>
      </c>
      <c r="AI157" s="61">
        <f>IF(COUNTIF(Setup_Hierarchy!$J$27:$IV$27,"="&amp;$K157)&lt;&gt;0,$L157,0)</f>
        <v>0</v>
      </c>
      <c r="AJ157" s="61">
        <f>IF(COUNTIF(Setup_Hierarchy!$J$28:$IV$28,"="&amp;$K157)&lt;&gt;0,$L157,0)</f>
        <v>0</v>
      </c>
      <c r="AK157" s="61">
        <f>IF(COUNTIF(Setup_Hierarchy!$J$29:$IV$29,"="&amp;$K157)&lt;&gt;0,$L157,0)</f>
        <v>0</v>
      </c>
      <c r="AL157" s="61">
        <f>IF(COUNTIF(Setup_Hierarchy!$J$30:$IV$30,"="&amp;$K157)&lt;&gt;0,$L157,0)</f>
        <v>0</v>
      </c>
      <c r="AM157" s="61">
        <f>IF(COUNTIF(Setup_Hierarchy!$J$31:$IV$31,"="&amp;$K157)&lt;&gt;0,$L157,0)</f>
        <v>0</v>
      </c>
      <c r="AN157" s="61">
        <f>IF(COUNTIF(Setup_Hierarchy!$J$32:$IV$32,"="&amp;$K157)&lt;&gt;0,$L157,0)</f>
        <v>0</v>
      </c>
      <c r="AO157" s="61">
        <f>IF(COUNTIF(Setup_Hierarchy!$J$33:$IV$33,"="&amp;$K157)&lt;&gt;0,$L157,0)</f>
        <v>0</v>
      </c>
      <c r="AP157" s="61">
        <f>IF(COUNTIF(Setup_Hierarchy!$J$34:$IV$34,"="&amp;$K157)&lt;&gt;0,$L157,0)</f>
        <v>0</v>
      </c>
      <c r="AQ157" s="61">
        <f>IF(COUNTIF(Setup_Hierarchy!$J$35:$IV$35,"="&amp;$K157)&lt;&gt;0,$L157,0)</f>
        <v>0</v>
      </c>
      <c r="AR157" s="61">
        <f>IF(COUNTIF(Setup_Hierarchy!$J$36:$IV$36,"="&amp;$K157)&lt;&gt;0,$L157,0)</f>
        <v>0</v>
      </c>
      <c r="AS157" s="61">
        <f>IF(COUNTIF(Setup_Hierarchy!$J$37:$IV$37,"="&amp;$K157)&lt;&gt;0,$L157,0)</f>
        <v>0</v>
      </c>
      <c r="AT157" s="61">
        <f>IF(COUNTIF(Setup_Hierarchy!$J$38:$IV$38,"="&amp;$K157)&lt;&gt;0,$L157,0)</f>
        <v>0</v>
      </c>
      <c r="AU157" s="61">
        <f>IF(COUNTIF(Setup_Hierarchy!$J$39:$IV$39,"="&amp;$K157)&lt;&gt;0,$L157,0)</f>
        <v>0</v>
      </c>
      <c r="AV157" s="61">
        <f>IF(COUNTIF(Setup_Hierarchy!$J$40:$IV$40,"="&amp;$K157)&lt;&gt;0,$L157,0)</f>
        <v>0</v>
      </c>
      <c r="AW157" s="61">
        <f>IF(COUNTIF(Setup_Hierarchy!$J$41:$IV$41,"="&amp;$K157)&lt;&gt;0,$L157,0)</f>
        <v>0</v>
      </c>
      <c r="AX157" s="61">
        <f>IF(COUNTIF(Setup_Hierarchy!$J$42:$IV$42,"="&amp;$K157)&lt;&gt;0,$L157,0)</f>
        <v>0</v>
      </c>
      <c r="AY157" s="61">
        <f>IF(COUNTIF(Setup_Hierarchy!$J$43:$IV$43,"="&amp;$K157)&lt;&gt;0,$L157,0)</f>
        <v>0</v>
      </c>
      <c r="AZ157" s="61">
        <f>IF(COUNTIF(Setup_Hierarchy!$J$44:$IV$44,"="&amp;$K157)&lt;&gt;0,$L157,0)</f>
        <v>0</v>
      </c>
      <c r="BA157" s="61">
        <f>IF(COUNTIF(Setup_Hierarchy!$J$45:$IV$45,"="&amp;$K157)&lt;&gt;0,$L157,0)</f>
        <v>0</v>
      </c>
      <c r="BB157" s="61">
        <f>IF(COUNTIF(Setup_Hierarchy!$J$46:$IV$46,"="&amp;$K157)&lt;&gt;0,$L157,0)</f>
        <v>0</v>
      </c>
      <c r="BC157" s="61">
        <f>IF(COUNTIF(Setup_Hierarchy!$J$47:$IV$47,"="&amp;$K157)&lt;&gt;0,$L157,0)</f>
        <v>0</v>
      </c>
      <c r="BD157" s="61">
        <f>IF(COUNTIF(Setup_Hierarchy!$J$48:$IV$48,"="&amp;$K157)&lt;&gt;0,$L157,0)</f>
        <v>0</v>
      </c>
      <c r="BE157" s="61">
        <f>IF(COUNTIF(Setup_Hierarchy!$J$49:$IV$49,"="&amp;$K157)&lt;&gt;0,$L157,0)</f>
        <v>0</v>
      </c>
      <c r="BF157" s="61">
        <f>IF(COUNTIF(Setup_Hierarchy!$J$50:$IV$50,"="&amp;$K157)&lt;&gt;0,$L157,0)</f>
        <v>0</v>
      </c>
      <c r="BG157" s="61">
        <f>IF(COUNTIF(Setup_Hierarchy!$J$51:$IV$51,"="&amp;$K157)&lt;&gt;0,$L157,0)</f>
        <v>-560.20000000000005</v>
      </c>
      <c r="BH157" s="61">
        <f>IF(COUNTIF(Setup_Hierarchy!$J$52:$IV$52,"="&amp;$K157)&lt;&gt;0,$L157,0)</f>
        <v>0</v>
      </c>
      <c r="BI157" s="61">
        <f>IF(COUNTIF(Setup_Hierarchy!$J$53:$IV$53,"="&amp;$K157)&lt;&gt;0,$L157,0)</f>
        <v>0</v>
      </c>
      <c r="BJ157" s="61">
        <f>IF(COUNTIF(Setup_Hierarchy!$J$54:$IV$54,"="&amp;$K157)&lt;&gt;0,$L157,0)</f>
        <v>0</v>
      </c>
      <c r="BK157" s="61">
        <f>IF(COUNTIF(Setup_Hierarchy!$J$55:$IV$55,"="&amp;$K157)&lt;&gt;0,$L157,0)</f>
        <v>0</v>
      </c>
      <c r="BL157" s="61">
        <f>IF(COUNTIF(Setup_Hierarchy!$J$56:$IV$56,"="&amp;$K157)&lt;&gt;0,$L157,0)</f>
        <v>0</v>
      </c>
      <c r="BM157" s="61">
        <f>IF(COUNTIF(Setup_Hierarchy!$J$57:$IV$57,"="&amp;$K157)&lt;&gt;0,$L157,0)</f>
        <v>0</v>
      </c>
      <c r="BN157" s="61">
        <f>IF(COUNTIF(Setup_Hierarchy!$J$58:$IV$58,"="&amp;$K157)&lt;&gt;0,$L157,0)</f>
        <v>0</v>
      </c>
      <c r="BO157" s="61">
        <f>IF(COUNTIF(Setup_Hierarchy!$J$59:$IV$59,"="&amp;$K157)&lt;&gt;0,$L157,0)</f>
        <v>-560.20000000000005</v>
      </c>
      <c r="BP157" s="61">
        <f>IF(COUNTIF(Setup_Hierarchy!$J$60:$IV$60,"="&amp;$K157)&lt;&gt;0,$L157,0)</f>
        <v>0</v>
      </c>
      <c r="BQ157" s="61">
        <f>IF(COUNTIF(Setup_Hierarchy!$J$61:$IV$61,"="&amp;$K157)&lt;&gt;0,$L157,0)</f>
        <v>0</v>
      </c>
      <c r="BR157" s="61">
        <f>IF(COUNTIF(Setup_Hierarchy!$J$62:$IV$62,"="&amp;$K157)&lt;&gt;0,$L157,0)</f>
        <v>0</v>
      </c>
      <c r="BS157" s="61">
        <f>IF(COUNTIF(Setup_Hierarchy!$J$63:$IV$63,"="&amp;$K157)&lt;&gt;0,$L157,0)</f>
        <v>0</v>
      </c>
      <c r="BT157" s="61">
        <f>IF(COUNTIF(Setup_Hierarchy!$J$64:$IV$64,"="&amp;$K157)&lt;&gt;0,$L157,0)</f>
        <v>0</v>
      </c>
      <c r="BU157" s="61">
        <f>IF(COUNTIF(Setup_Hierarchy!$J$65:$IV$65,"="&amp;$K157)&lt;&gt;0,$L157,0)</f>
        <v>0</v>
      </c>
      <c r="BV157" s="61">
        <f>IF(COUNTIF(Setup_Hierarchy!$J$66:$IV$66,"="&amp;$K157)&lt;&gt;0,$L157,0)</f>
        <v>0</v>
      </c>
      <c r="BW157" s="61">
        <f>IF(COUNTIF(Setup_Hierarchy!$J$67:$IV$67,"="&amp;$K157)&lt;&gt;0,$L157,0)</f>
        <v>0</v>
      </c>
      <c r="BX157" s="61">
        <f>IF(COUNTIF(Setup_Hierarchy!$J$68:$IV$68,"="&amp;$K157)&lt;&gt;0,$L157,0)</f>
        <v>0</v>
      </c>
      <c r="BY157" s="61">
        <f>IF(COUNTIF(Setup_Hierarchy!$J$69:$IV$69,"="&amp;$K157)&lt;&gt;0,$L157,0)</f>
        <v>-560.20000000000005</v>
      </c>
      <c r="BZ157" s="61">
        <f>IF(COUNTIF(Setup_Hierarchy!$J$70:$IV$70,"="&amp;$K157)&lt;&gt;0,$L157,0)</f>
        <v>-560.20000000000005</v>
      </c>
      <c r="CA157" s="61">
        <f>IF(COUNTIF(Setup_Hierarchy!$J$71:$IV$71,"="&amp;$K157)&lt;&gt;0,$L157,0)</f>
        <v>0</v>
      </c>
      <c r="CB157" s="61">
        <f>IF(COUNTIF(Setup_Hierarchy!$J$72:$IV$72,"="&amp;$K157)&lt;&gt;0,$L157,0)</f>
        <v>0</v>
      </c>
      <c r="CC157" s="61">
        <f>IF(COUNTIF(Setup_Hierarchy!$J$73:$IV$73,"="&amp;$K157)&lt;&gt;0,$L157,0)</f>
        <v>0</v>
      </c>
      <c r="CD157" s="61">
        <f>IF(COUNTIF(Setup_Hierarchy!$J$74:$IV$74,"="&amp;$K157)&lt;&gt;0,$L157,0)</f>
        <v>0</v>
      </c>
      <c r="CE157" s="61">
        <f>IF(COUNTIF(Setup_Hierarchy!$J$75:$IV$75,"="&amp;$K157)&lt;&gt;0,$L157,0)</f>
        <v>0</v>
      </c>
      <c r="CF157" s="61">
        <f>IF(COUNTIF(Setup_Hierarchy!$J$76:$IV$76,"="&amp;$K157)&lt;&gt;0,$L157,0)</f>
        <v>0</v>
      </c>
      <c r="CG157" s="61">
        <f>IF(COUNTIF(Setup_Hierarchy!$J$77:$IV$77,"="&amp;$K157)&lt;&gt;0,$L157,0)</f>
        <v>0</v>
      </c>
      <c r="CH157" s="61">
        <f>IF(COUNTIF(Setup_Hierarchy!$J$78:$IV$78,"="&amp;$K157)&lt;&gt;0,$L157,0)</f>
        <v>0</v>
      </c>
      <c r="CI157" s="61">
        <f>IF(COUNTIF(Setup_Hierarchy!$J$79:$IV$79,"="&amp;$K157)&lt;&gt;0,$L157,0)</f>
        <v>0</v>
      </c>
      <c r="CJ157" s="61">
        <f>IF(COUNTIF(Setup_Hierarchy!$J$80:$IV$80,"="&amp;$K157)&lt;&gt;0,$L157,0)</f>
        <v>0</v>
      </c>
      <c r="CK157" s="61">
        <f>IF(COUNTIF(Setup_Hierarchy!$J$81:$IV$81,"="&amp;$K157)&lt;&gt;0,$L157,0)</f>
        <v>0</v>
      </c>
      <c r="CL157" s="61">
        <f>IF(COUNTIF(Setup_Hierarchy!$J$82:$IV$82,"="&amp;$K157)&lt;&gt;0,$L157,0)</f>
        <v>0</v>
      </c>
      <c r="CM157" s="61">
        <f>IF(COUNTIF(Setup_Hierarchy!$J$83:$IV$83,"="&amp;$K157)&lt;&gt;0,$L157,0)</f>
        <v>0</v>
      </c>
      <c r="CN157" s="61">
        <f>IF(COUNTIF(Setup_Hierarchy!$J$84:$IV$84,"="&amp;$K157)&lt;&gt;0,$L157,0)</f>
        <v>0</v>
      </c>
      <c r="CO157" s="61">
        <f>IF(COUNTIF(Setup_Hierarchy!$J$85:$IV$85,"="&amp;$K157)&lt;&gt;0,$L157,0)</f>
        <v>0</v>
      </c>
      <c r="CP157" s="61">
        <f>IF(COUNTIF(Setup_Hierarchy!$J$86:$IV$86,"="&amp;$K157)&lt;&gt;0,$L157,0)</f>
        <v>0</v>
      </c>
      <c r="CQ157" s="61">
        <f>IF(COUNTIF(Setup_Hierarchy!$J$87:$IV$87,"="&amp;$K157)&lt;&gt;0,$L157,0)</f>
        <v>0</v>
      </c>
      <c r="CR157" s="61">
        <f>IF(COUNTIF(Setup_Hierarchy!$J$88:$IV$88,"="&amp;$K157)&lt;&gt;0,$L157,0)</f>
        <v>0</v>
      </c>
      <c r="CS157" s="61">
        <f>IF(COUNTIF(Setup_Hierarchy!$J$89:$IV$89,"="&amp;$K157)&lt;&gt;0,$L157,0)</f>
        <v>0</v>
      </c>
      <c r="CT157" s="61">
        <f>IF(COUNTIF(Setup_Hierarchy!$J$90:$IV$90,"="&amp;$K157)&lt;&gt;0,$L157,0)</f>
        <v>0</v>
      </c>
      <c r="CU157" s="61">
        <f>IF(COUNTIF(Setup_Hierarchy!$J$91:$IV$91,"="&amp;$K157)&lt;&gt;0,$L157,0)</f>
        <v>0</v>
      </c>
      <c r="CV157" s="61">
        <f>IF(COUNTIF(Setup_Hierarchy!$J$92:$IV$92,"="&amp;$K157)&lt;&gt;0,$L157,0)</f>
        <v>0</v>
      </c>
      <c r="CW157" s="61">
        <f>IF(COUNTIF(Setup_Hierarchy!$J$93:$IV$93,"="&amp;$K157)&lt;&gt;0,$L157,0)</f>
        <v>0</v>
      </c>
      <c r="CX157" s="61">
        <f>IF(COUNTIF(Setup_Hierarchy!$J$94:$IV$94,"="&amp;$K157)&lt;&gt;0,$L157,0)</f>
        <v>0</v>
      </c>
      <c r="CY157" s="61">
        <f>IF(COUNTIF(Setup_Hierarchy!$J$95:$IV$95,"="&amp;$K157)&lt;&gt;0,$L157,0)</f>
        <v>0</v>
      </c>
      <c r="CZ157" s="61">
        <f>IF(COUNTIF(Setup_Hierarchy!$J$96:$IV$96,"="&amp;$K157)&lt;&gt;0,$L157,0)</f>
        <v>0</v>
      </c>
      <c r="DA157" s="61">
        <f>IF(COUNTIF(Setup_Hierarchy!$J$97:$IV$97,"="&amp;$K157)&lt;&gt;0,$L157,0)</f>
        <v>0</v>
      </c>
      <c r="DB157" s="61">
        <f>IF(COUNTIF(Setup_Hierarchy!$J$98:$IV$98,"="&amp;$K157)&lt;&gt;0,$L157,0)</f>
        <v>0</v>
      </c>
      <c r="DC157" s="61">
        <f>IF(COUNTIF(Setup_Hierarchy!$J$99:$IV$99,"="&amp;$K157)&lt;&gt;0,$L157,0)</f>
        <v>0</v>
      </c>
      <c r="DD157" s="61">
        <f>IF(COUNTIF(Setup_Hierarchy!$J$100:$IV$100,"="&amp;$K157)&lt;&gt;0,$L157,0)</f>
        <v>0</v>
      </c>
      <c r="DE157" s="61">
        <f>IF(COUNTIF(Setup_Hierarchy!$J$101:$IV$101,"="&amp;$K157)&lt;&gt;0,$L157,0)</f>
        <v>0</v>
      </c>
      <c r="DF157" s="61">
        <f>IF(COUNTIF(Setup_Hierarchy!$J$102:$IV$102,"="&amp;$K157)&lt;&gt;0,$L157,0)</f>
        <v>0</v>
      </c>
      <c r="DG157" s="61">
        <f>IF(COUNTIF(Setup_Hierarchy!$J$103:$IV$103,"="&amp;$K157)&lt;&gt;0,$L157,0)</f>
        <v>0</v>
      </c>
      <c r="DH157" s="61">
        <f>IF(COUNTIF(Setup_Hierarchy!$J$104:$IV$104,"="&amp;$K157)&lt;&gt;0,$L157,0)</f>
        <v>0</v>
      </c>
      <c r="DI157" s="61">
        <f>IF(COUNTIF(Setup_Hierarchy!$J$105:$IV$105,"="&amp;$K157)&lt;&gt;0,$L157,0)</f>
        <v>0</v>
      </c>
      <c r="DJ157" s="61">
        <f>IF(COUNTIF(Setup_Hierarchy!$J$106:$IV$106,"="&amp;$K157)&lt;&gt;0,$L157,0)</f>
        <v>0</v>
      </c>
      <c r="DK157" s="61">
        <f>IF(COUNTIF(Setup_Hierarchy!$J$107:$IV$107,"="&amp;$K157)&lt;&gt;0,$L157,0)</f>
        <v>0</v>
      </c>
      <c r="DL157" s="61">
        <f>IF(COUNTIF(Setup_Hierarchy!$J$108:$IV$108,"="&amp;$K157)&lt;&gt;0,$L157,0)</f>
        <v>0</v>
      </c>
      <c r="DM157" s="61">
        <f>IF(COUNTIF(Setup_Hierarchy!$J$109:$IV$109,"="&amp;$K157)&lt;&gt;0,$L157,0)</f>
        <v>0</v>
      </c>
      <c r="DN157" s="61">
        <f>IF(COUNTIF(Setup_Hierarchy!$J$110:$IV$110,"="&amp;$K157)&lt;&gt;0,$L157,0)</f>
        <v>0</v>
      </c>
      <c r="DO157" s="61">
        <f>IF(COUNTIF(Setup_Hierarchy!$J$111:$IV$111,"="&amp;$K157)&lt;&gt;0,$L157,0)</f>
        <v>0</v>
      </c>
      <c r="DP157" s="61">
        <f>IF(COUNTIF(Setup_Hierarchy!$J$112:$IV$112,"="&amp;$K157)&lt;&gt;0,$L157,0)</f>
        <v>0</v>
      </c>
      <c r="DQ157" s="61">
        <f>IF(COUNTIF(Setup_Hierarchy!$J$113:$IV$113,"="&amp;$K157)&lt;&gt;0,$L157,0)</f>
        <v>0</v>
      </c>
      <c r="DR157" s="61">
        <f>IF(COUNTIF(Setup_Hierarchy!$J$114:$IV$114,"="&amp;$K157)&lt;&gt;0,$L157,0)</f>
        <v>0</v>
      </c>
      <c r="DS157" s="61">
        <f>IF(COUNTIF(Setup_Hierarchy!$J$115:$IV$115,"="&amp;$K157)&lt;&gt;0,$L157,0)</f>
        <v>0</v>
      </c>
      <c r="DT157" s="61">
        <f>IF(COUNTIF(Setup_Hierarchy!$J$116:$IV$116,"="&amp;$K157)&lt;&gt;0,$L157,0)</f>
        <v>0</v>
      </c>
    </row>
    <row r="158" spans="2:124" x14ac:dyDescent="0.2">
      <c r="B158" t="s">
        <v>43</v>
      </c>
      <c r="C158">
        <v>79</v>
      </c>
      <c r="D158" t="s">
        <v>16</v>
      </c>
      <c r="E158" t="s">
        <v>369</v>
      </c>
      <c r="F158" t="s">
        <v>532</v>
      </c>
      <c r="G158" t="s">
        <v>25</v>
      </c>
      <c r="H158" t="s">
        <v>13</v>
      </c>
      <c r="I158">
        <v>0.51757299999999995</v>
      </c>
      <c r="J158">
        <v>0.86588299999999996</v>
      </c>
      <c r="K158">
        <v>626</v>
      </c>
      <c r="L158">
        <v>39.049999999999997</v>
      </c>
      <c r="M158" s="61">
        <f>IF(COUNTIF(Setup_Hierarchy!$J$5:$IV$5,"="&amp;$K158)&lt;&gt;0,$L158,0)</f>
        <v>39.049999999999997</v>
      </c>
      <c r="N158" s="61">
        <f>IF(COUNTIF(Setup_Hierarchy!$J$6:$IV$6,"="&amp;$K158)&lt;&gt;0,$L158,0)</f>
        <v>39.049999999999997</v>
      </c>
      <c r="O158" s="61">
        <f>IF(COUNTIF(Setup_Hierarchy!$J$7:$IV$7,"="&amp;$K158)&lt;&gt;0,$L158,0)</f>
        <v>39.049999999999997</v>
      </c>
      <c r="P158" s="61">
        <f>IF(COUNTIF(Setup_Hierarchy!$J$8:$IV$8,"="&amp;$K158)&lt;&gt;0,$L158,0)</f>
        <v>0</v>
      </c>
      <c r="Q158" s="61">
        <f>IF(COUNTIF(Setup_Hierarchy!$J$9:$IV$9,"="&amp;$K158)&lt;&gt;0,$L158,0)</f>
        <v>0</v>
      </c>
      <c r="R158" s="61">
        <f>IF(COUNTIF(Setup_Hierarchy!$J$10:$IV$10,"="&amp;$K158)&lt;&gt;0,$L158,0)</f>
        <v>0</v>
      </c>
      <c r="S158" s="61">
        <f>IF(COUNTIF(Setup_Hierarchy!$J$11:$IV$11,"="&amp;$K158)&lt;&gt;0,$L158,0)</f>
        <v>0</v>
      </c>
      <c r="T158" s="61">
        <f>IF(COUNTIF(Setup_Hierarchy!$J$12:$IV$12,"="&amp;$K158)&lt;&gt;0,$L158,0)</f>
        <v>0</v>
      </c>
      <c r="U158" s="61">
        <f>IF(COUNTIF(Setup_Hierarchy!$J$13:$IV$13,"="&amp;$K158)&lt;&gt;0,$L158,0)</f>
        <v>0</v>
      </c>
      <c r="V158" s="61">
        <f>IF(COUNTIF(Setup_Hierarchy!$J$14:$IV$14,"="&amp;$K158)&lt;&gt;0,$L158,0)</f>
        <v>0</v>
      </c>
      <c r="W158" s="61">
        <f>IF(COUNTIF(Setup_Hierarchy!$J$15:$IV$15,"="&amp;$K158)&lt;&gt;0,$L158,0)</f>
        <v>0</v>
      </c>
      <c r="X158" s="61">
        <f>IF(COUNTIF(Setup_Hierarchy!$J$16:$IV$16,"="&amp;$K158)&lt;&gt;0,$L158,0)</f>
        <v>0</v>
      </c>
      <c r="Y158" s="61">
        <f>IF(COUNTIF(Setup_Hierarchy!$J$17:$IV$17,"="&amp;$K158)&lt;&gt;0,$L158,0)</f>
        <v>0</v>
      </c>
      <c r="Z158" s="61">
        <f>IF(COUNTIF(Setup_Hierarchy!$J$18:$IV$18,"="&amp;$K158)&lt;&gt;0,$L158,0)</f>
        <v>0</v>
      </c>
      <c r="AA158" s="61">
        <f>IF(COUNTIF(Setup_Hierarchy!$J$19:$IV$19,"="&amp;$K158)&lt;&gt;0,$L158,0)</f>
        <v>0</v>
      </c>
      <c r="AB158" s="61">
        <f>IF(COUNTIF(Setup_Hierarchy!$J$20:$IV$20,"="&amp;$K158)&lt;&gt;0,$L158,0)</f>
        <v>0</v>
      </c>
      <c r="AC158" s="61">
        <f>IF(COUNTIF(Setup_Hierarchy!$J$21:$IV$21,"="&amp;$K158)&lt;&gt;0,$L158,0)</f>
        <v>0</v>
      </c>
      <c r="AD158" s="61">
        <f>IF(COUNTIF(Setup_Hierarchy!$J$22:$IV$22,"="&amp;$K158)&lt;&gt;0,$L158,0)</f>
        <v>0</v>
      </c>
      <c r="AE158" s="61">
        <f>IF(COUNTIF(Setup_Hierarchy!$J$23:$IV$23,"="&amp;$K158)&lt;&gt;0,$L158,0)</f>
        <v>0</v>
      </c>
      <c r="AF158" s="61">
        <f>IF(COUNTIF(Setup_Hierarchy!$J$24:$IV$24,"="&amp;$K158)&lt;&gt;0,$L158,0)</f>
        <v>0</v>
      </c>
      <c r="AG158" s="61">
        <f>IF(COUNTIF(Setup_Hierarchy!$J$25:$IV$25,"="&amp;$K158)&lt;&gt;0,$L158,0)</f>
        <v>0</v>
      </c>
      <c r="AH158" s="61">
        <f>IF(COUNTIF(Setup_Hierarchy!$J$26:$IV$26,"="&amp;$K158)&lt;&gt;0,$L158,0)</f>
        <v>0</v>
      </c>
      <c r="AI158" s="61">
        <f>IF(COUNTIF(Setup_Hierarchy!$J$27:$IV$27,"="&amp;$K158)&lt;&gt;0,$L158,0)</f>
        <v>0</v>
      </c>
      <c r="AJ158" s="61">
        <f>IF(COUNTIF(Setup_Hierarchy!$J$28:$IV$28,"="&amp;$K158)&lt;&gt;0,$L158,0)</f>
        <v>0</v>
      </c>
      <c r="AK158" s="61">
        <f>IF(COUNTIF(Setup_Hierarchy!$J$29:$IV$29,"="&amp;$K158)&lt;&gt;0,$L158,0)</f>
        <v>0</v>
      </c>
      <c r="AL158" s="61">
        <f>IF(COUNTIF(Setup_Hierarchy!$J$30:$IV$30,"="&amp;$K158)&lt;&gt;0,$L158,0)</f>
        <v>0</v>
      </c>
      <c r="AM158" s="61">
        <f>IF(COUNTIF(Setup_Hierarchy!$J$31:$IV$31,"="&amp;$K158)&lt;&gt;0,$L158,0)</f>
        <v>0</v>
      </c>
      <c r="AN158" s="61">
        <f>IF(COUNTIF(Setup_Hierarchy!$J$32:$IV$32,"="&amp;$K158)&lt;&gt;0,$L158,0)</f>
        <v>0</v>
      </c>
      <c r="AO158" s="61">
        <f>IF(COUNTIF(Setup_Hierarchy!$J$33:$IV$33,"="&amp;$K158)&lt;&gt;0,$L158,0)</f>
        <v>0</v>
      </c>
      <c r="AP158" s="61">
        <f>IF(COUNTIF(Setup_Hierarchy!$J$34:$IV$34,"="&amp;$K158)&lt;&gt;0,$L158,0)</f>
        <v>0</v>
      </c>
      <c r="AQ158" s="61">
        <f>IF(COUNTIF(Setup_Hierarchy!$J$35:$IV$35,"="&amp;$K158)&lt;&gt;0,$L158,0)</f>
        <v>0</v>
      </c>
      <c r="AR158" s="61">
        <f>IF(COUNTIF(Setup_Hierarchy!$J$36:$IV$36,"="&amp;$K158)&lt;&gt;0,$L158,0)</f>
        <v>0</v>
      </c>
      <c r="AS158" s="61">
        <f>IF(COUNTIF(Setup_Hierarchy!$J$37:$IV$37,"="&amp;$K158)&lt;&gt;0,$L158,0)</f>
        <v>0</v>
      </c>
      <c r="AT158" s="61">
        <f>IF(COUNTIF(Setup_Hierarchy!$J$38:$IV$38,"="&amp;$K158)&lt;&gt;0,$L158,0)</f>
        <v>0</v>
      </c>
      <c r="AU158" s="61">
        <f>IF(COUNTIF(Setup_Hierarchy!$J$39:$IV$39,"="&amp;$K158)&lt;&gt;0,$L158,0)</f>
        <v>0</v>
      </c>
      <c r="AV158" s="61">
        <f>IF(COUNTIF(Setup_Hierarchy!$J$40:$IV$40,"="&amp;$K158)&lt;&gt;0,$L158,0)</f>
        <v>0</v>
      </c>
      <c r="AW158" s="61">
        <f>IF(COUNTIF(Setup_Hierarchy!$J$41:$IV$41,"="&amp;$K158)&lt;&gt;0,$L158,0)</f>
        <v>0</v>
      </c>
      <c r="AX158" s="61">
        <f>IF(COUNTIF(Setup_Hierarchy!$J$42:$IV$42,"="&amp;$K158)&lt;&gt;0,$L158,0)</f>
        <v>0</v>
      </c>
      <c r="AY158" s="61">
        <f>IF(COUNTIF(Setup_Hierarchy!$J$43:$IV$43,"="&amp;$K158)&lt;&gt;0,$L158,0)</f>
        <v>0</v>
      </c>
      <c r="AZ158" s="61">
        <f>IF(COUNTIF(Setup_Hierarchy!$J$44:$IV$44,"="&amp;$K158)&lt;&gt;0,$L158,0)</f>
        <v>0</v>
      </c>
      <c r="BA158" s="61">
        <f>IF(COUNTIF(Setup_Hierarchy!$J$45:$IV$45,"="&amp;$K158)&lt;&gt;0,$L158,0)</f>
        <v>0</v>
      </c>
      <c r="BB158" s="61">
        <f>IF(COUNTIF(Setup_Hierarchy!$J$46:$IV$46,"="&amp;$K158)&lt;&gt;0,$L158,0)</f>
        <v>0</v>
      </c>
      <c r="BC158" s="61">
        <f>IF(COUNTIF(Setup_Hierarchy!$J$47:$IV$47,"="&amp;$K158)&lt;&gt;0,$L158,0)</f>
        <v>0</v>
      </c>
      <c r="BD158" s="61">
        <f>IF(COUNTIF(Setup_Hierarchy!$J$48:$IV$48,"="&amp;$K158)&lt;&gt;0,$L158,0)</f>
        <v>0</v>
      </c>
      <c r="BE158" s="61">
        <f>IF(COUNTIF(Setup_Hierarchy!$J$49:$IV$49,"="&amp;$K158)&lt;&gt;0,$L158,0)</f>
        <v>0</v>
      </c>
      <c r="BF158" s="61">
        <f>IF(COUNTIF(Setup_Hierarchy!$J$50:$IV$50,"="&amp;$K158)&lt;&gt;0,$L158,0)</f>
        <v>0</v>
      </c>
      <c r="BG158" s="61">
        <f>IF(COUNTIF(Setup_Hierarchy!$J$51:$IV$51,"="&amp;$K158)&lt;&gt;0,$L158,0)</f>
        <v>39.049999999999997</v>
      </c>
      <c r="BH158" s="61">
        <f>IF(COUNTIF(Setup_Hierarchy!$J$52:$IV$52,"="&amp;$K158)&lt;&gt;0,$L158,0)</f>
        <v>0</v>
      </c>
      <c r="BI158" s="61">
        <f>IF(COUNTIF(Setup_Hierarchy!$J$53:$IV$53,"="&amp;$K158)&lt;&gt;0,$L158,0)</f>
        <v>0</v>
      </c>
      <c r="BJ158" s="61">
        <f>IF(COUNTIF(Setup_Hierarchy!$J$54:$IV$54,"="&amp;$K158)&lt;&gt;0,$L158,0)</f>
        <v>0</v>
      </c>
      <c r="BK158" s="61">
        <f>IF(COUNTIF(Setup_Hierarchy!$J$55:$IV$55,"="&amp;$K158)&lt;&gt;0,$L158,0)</f>
        <v>0</v>
      </c>
      <c r="BL158" s="61">
        <f>IF(COUNTIF(Setup_Hierarchy!$J$56:$IV$56,"="&amp;$K158)&lt;&gt;0,$L158,0)</f>
        <v>0</v>
      </c>
      <c r="BM158" s="61">
        <f>IF(COUNTIF(Setup_Hierarchy!$J$57:$IV$57,"="&amp;$K158)&lt;&gt;0,$L158,0)</f>
        <v>0</v>
      </c>
      <c r="BN158" s="61">
        <f>IF(COUNTIF(Setup_Hierarchy!$J$58:$IV$58,"="&amp;$K158)&lt;&gt;0,$L158,0)</f>
        <v>0</v>
      </c>
      <c r="BO158" s="61">
        <f>IF(COUNTIF(Setup_Hierarchy!$J$59:$IV$59,"="&amp;$K158)&lt;&gt;0,$L158,0)</f>
        <v>39.049999999999997</v>
      </c>
      <c r="BP158" s="61">
        <f>IF(COUNTIF(Setup_Hierarchy!$J$60:$IV$60,"="&amp;$K158)&lt;&gt;0,$L158,0)</f>
        <v>0</v>
      </c>
      <c r="BQ158" s="61">
        <f>IF(COUNTIF(Setup_Hierarchy!$J$61:$IV$61,"="&amp;$K158)&lt;&gt;0,$L158,0)</f>
        <v>0</v>
      </c>
      <c r="BR158" s="61">
        <f>IF(COUNTIF(Setup_Hierarchy!$J$62:$IV$62,"="&amp;$K158)&lt;&gt;0,$L158,0)</f>
        <v>0</v>
      </c>
      <c r="BS158" s="61">
        <f>IF(COUNTIF(Setup_Hierarchy!$J$63:$IV$63,"="&amp;$K158)&lt;&gt;0,$L158,0)</f>
        <v>0</v>
      </c>
      <c r="BT158" s="61">
        <f>IF(COUNTIF(Setup_Hierarchy!$J$64:$IV$64,"="&amp;$K158)&lt;&gt;0,$L158,0)</f>
        <v>0</v>
      </c>
      <c r="BU158" s="61">
        <f>IF(COUNTIF(Setup_Hierarchy!$J$65:$IV$65,"="&amp;$K158)&lt;&gt;0,$L158,0)</f>
        <v>0</v>
      </c>
      <c r="BV158" s="61">
        <f>IF(COUNTIF(Setup_Hierarchy!$J$66:$IV$66,"="&amp;$K158)&lt;&gt;0,$L158,0)</f>
        <v>0</v>
      </c>
      <c r="BW158" s="61">
        <f>IF(COUNTIF(Setup_Hierarchy!$J$67:$IV$67,"="&amp;$K158)&lt;&gt;0,$L158,0)</f>
        <v>0</v>
      </c>
      <c r="BX158" s="61">
        <f>IF(COUNTIF(Setup_Hierarchy!$J$68:$IV$68,"="&amp;$K158)&lt;&gt;0,$L158,0)</f>
        <v>0</v>
      </c>
      <c r="BY158" s="61">
        <f>IF(COUNTIF(Setup_Hierarchy!$J$69:$IV$69,"="&amp;$K158)&lt;&gt;0,$L158,0)</f>
        <v>0</v>
      </c>
      <c r="BZ158" s="61">
        <f>IF(COUNTIF(Setup_Hierarchy!$J$70:$IV$70,"="&amp;$K158)&lt;&gt;0,$L158,0)</f>
        <v>0</v>
      </c>
      <c r="CA158" s="61">
        <f>IF(COUNTIF(Setup_Hierarchy!$J$71:$IV$71,"="&amp;$K158)&lt;&gt;0,$L158,0)</f>
        <v>0</v>
      </c>
      <c r="CB158" s="61">
        <f>IF(COUNTIF(Setup_Hierarchy!$J$72:$IV$72,"="&amp;$K158)&lt;&gt;0,$L158,0)</f>
        <v>39.049999999999997</v>
      </c>
      <c r="CC158" s="61">
        <f>IF(COUNTIF(Setup_Hierarchy!$J$73:$IV$73,"="&amp;$K158)&lt;&gt;0,$L158,0)</f>
        <v>39.049999999999997</v>
      </c>
      <c r="CD158" s="61">
        <f>IF(COUNTIF(Setup_Hierarchy!$J$74:$IV$74,"="&amp;$K158)&lt;&gt;0,$L158,0)</f>
        <v>0</v>
      </c>
      <c r="CE158" s="61">
        <f>IF(COUNTIF(Setup_Hierarchy!$J$75:$IV$75,"="&amp;$K158)&lt;&gt;0,$L158,0)</f>
        <v>0</v>
      </c>
      <c r="CF158" s="61">
        <f>IF(COUNTIF(Setup_Hierarchy!$J$76:$IV$76,"="&amp;$K158)&lt;&gt;0,$L158,0)</f>
        <v>0</v>
      </c>
      <c r="CG158" s="61">
        <f>IF(COUNTIF(Setup_Hierarchy!$J$77:$IV$77,"="&amp;$K158)&lt;&gt;0,$L158,0)</f>
        <v>0</v>
      </c>
      <c r="CH158" s="61">
        <f>IF(COUNTIF(Setup_Hierarchy!$J$78:$IV$78,"="&amp;$K158)&lt;&gt;0,$L158,0)</f>
        <v>0</v>
      </c>
      <c r="CI158" s="61">
        <f>IF(COUNTIF(Setup_Hierarchy!$J$79:$IV$79,"="&amp;$K158)&lt;&gt;0,$L158,0)</f>
        <v>0</v>
      </c>
      <c r="CJ158" s="61">
        <f>IF(COUNTIF(Setup_Hierarchy!$J$80:$IV$80,"="&amp;$K158)&lt;&gt;0,$L158,0)</f>
        <v>0</v>
      </c>
      <c r="CK158" s="61">
        <f>IF(COUNTIF(Setup_Hierarchy!$J$81:$IV$81,"="&amp;$K158)&lt;&gt;0,$L158,0)</f>
        <v>0</v>
      </c>
      <c r="CL158" s="61">
        <f>IF(COUNTIF(Setup_Hierarchy!$J$82:$IV$82,"="&amp;$K158)&lt;&gt;0,$L158,0)</f>
        <v>0</v>
      </c>
      <c r="CM158" s="61">
        <f>IF(COUNTIF(Setup_Hierarchy!$J$83:$IV$83,"="&amp;$K158)&lt;&gt;0,$L158,0)</f>
        <v>0</v>
      </c>
      <c r="CN158" s="61">
        <f>IF(COUNTIF(Setup_Hierarchy!$J$84:$IV$84,"="&amp;$K158)&lt;&gt;0,$L158,0)</f>
        <v>0</v>
      </c>
      <c r="CO158" s="61">
        <f>IF(COUNTIF(Setup_Hierarchy!$J$85:$IV$85,"="&amp;$K158)&lt;&gt;0,$L158,0)</f>
        <v>0</v>
      </c>
      <c r="CP158" s="61">
        <f>IF(COUNTIF(Setup_Hierarchy!$J$86:$IV$86,"="&amp;$K158)&lt;&gt;0,$L158,0)</f>
        <v>0</v>
      </c>
      <c r="CQ158" s="61">
        <f>IF(COUNTIF(Setup_Hierarchy!$J$87:$IV$87,"="&amp;$K158)&lt;&gt;0,$L158,0)</f>
        <v>0</v>
      </c>
      <c r="CR158" s="61">
        <f>IF(COUNTIF(Setup_Hierarchy!$J$88:$IV$88,"="&amp;$K158)&lt;&gt;0,$L158,0)</f>
        <v>0</v>
      </c>
      <c r="CS158" s="61">
        <f>IF(COUNTIF(Setup_Hierarchy!$J$89:$IV$89,"="&amp;$K158)&lt;&gt;0,$L158,0)</f>
        <v>0</v>
      </c>
      <c r="CT158" s="61">
        <f>IF(COUNTIF(Setup_Hierarchy!$J$90:$IV$90,"="&amp;$K158)&lt;&gt;0,$L158,0)</f>
        <v>0</v>
      </c>
      <c r="CU158" s="61">
        <f>IF(COUNTIF(Setup_Hierarchy!$J$91:$IV$91,"="&amp;$K158)&lt;&gt;0,$L158,0)</f>
        <v>0</v>
      </c>
      <c r="CV158" s="61">
        <f>IF(COUNTIF(Setup_Hierarchy!$J$92:$IV$92,"="&amp;$K158)&lt;&gt;0,$L158,0)</f>
        <v>0</v>
      </c>
      <c r="CW158" s="61">
        <f>IF(COUNTIF(Setup_Hierarchy!$J$93:$IV$93,"="&amp;$K158)&lt;&gt;0,$L158,0)</f>
        <v>0</v>
      </c>
      <c r="CX158" s="61">
        <f>IF(COUNTIF(Setup_Hierarchy!$J$94:$IV$94,"="&amp;$K158)&lt;&gt;0,$L158,0)</f>
        <v>0</v>
      </c>
      <c r="CY158" s="61">
        <f>IF(COUNTIF(Setup_Hierarchy!$J$95:$IV$95,"="&amp;$K158)&lt;&gt;0,$L158,0)</f>
        <v>0</v>
      </c>
      <c r="CZ158" s="61">
        <f>IF(COUNTIF(Setup_Hierarchy!$J$96:$IV$96,"="&amp;$K158)&lt;&gt;0,$L158,0)</f>
        <v>0</v>
      </c>
      <c r="DA158" s="61">
        <f>IF(COUNTIF(Setup_Hierarchy!$J$97:$IV$97,"="&amp;$K158)&lt;&gt;0,$L158,0)</f>
        <v>0</v>
      </c>
      <c r="DB158" s="61">
        <f>IF(COUNTIF(Setup_Hierarchy!$J$98:$IV$98,"="&amp;$K158)&lt;&gt;0,$L158,0)</f>
        <v>0</v>
      </c>
      <c r="DC158" s="61">
        <f>IF(COUNTIF(Setup_Hierarchy!$J$99:$IV$99,"="&amp;$K158)&lt;&gt;0,$L158,0)</f>
        <v>0</v>
      </c>
      <c r="DD158" s="61">
        <f>IF(COUNTIF(Setup_Hierarchy!$J$100:$IV$100,"="&amp;$K158)&lt;&gt;0,$L158,0)</f>
        <v>0</v>
      </c>
      <c r="DE158" s="61">
        <f>IF(COUNTIF(Setup_Hierarchy!$J$101:$IV$101,"="&amp;$K158)&lt;&gt;0,$L158,0)</f>
        <v>0</v>
      </c>
      <c r="DF158" s="61">
        <f>IF(COUNTIF(Setup_Hierarchy!$J$102:$IV$102,"="&amp;$K158)&lt;&gt;0,$L158,0)</f>
        <v>0</v>
      </c>
      <c r="DG158" s="61">
        <f>IF(COUNTIF(Setup_Hierarchy!$J$103:$IV$103,"="&amp;$K158)&lt;&gt;0,$L158,0)</f>
        <v>0</v>
      </c>
      <c r="DH158" s="61">
        <f>IF(COUNTIF(Setup_Hierarchy!$J$104:$IV$104,"="&amp;$K158)&lt;&gt;0,$L158,0)</f>
        <v>0</v>
      </c>
      <c r="DI158" s="61">
        <f>IF(COUNTIF(Setup_Hierarchy!$J$105:$IV$105,"="&amp;$K158)&lt;&gt;0,$L158,0)</f>
        <v>0</v>
      </c>
      <c r="DJ158" s="61">
        <f>IF(COUNTIF(Setup_Hierarchy!$J$106:$IV$106,"="&amp;$K158)&lt;&gt;0,$L158,0)</f>
        <v>0</v>
      </c>
      <c r="DK158" s="61">
        <f>IF(COUNTIF(Setup_Hierarchy!$J$107:$IV$107,"="&amp;$K158)&lt;&gt;0,$L158,0)</f>
        <v>0</v>
      </c>
      <c r="DL158" s="61">
        <f>IF(COUNTIF(Setup_Hierarchy!$J$108:$IV$108,"="&amp;$K158)&lt;&gt;0,$L158,0)</f>
        <v>0</v>
      </c>
      <c r="DM158" s="61">
        <f>IF(COUNTIF(Setup_Hierarchy!$J$109:$IV$109,"="&amp;$K158)&lt;&gt;0,$L158,0)</f>
        <v>0</v>
      </c>
      <c r="DN158" s="61">
        <f>IF(COUNTIF(Setup_Hierarchy!$J$110:$IV$110,"="&amp;$K158)&lt;&gt;0,$L158,0)</f>
        <v>0</v>
      </c>
      <c r="DO158" s="61">
        <f>IF(COUNTIF(Setup_Hierarchy!$J$111:$IV$111,"="&amp;$K158)&lt;&gt;0,$L158,0)</f>
        <v>0</v>
      </c>
      <c r="DP158" s="61">
        <f>IF(COUNTIF(Setup_Hierarchy!$J$112:$IV$112,"="&amp;$K158)&lt;&gt;0,$L158,0)</f>
        <v>0</v>
      </c>
      <c r="DQ158" s="61">
        <f>IF(COUNTIF(Setup_Hierarchy!$J$113:$IV$113,"="&amp;$K158)&lt;&gt;0,$L158,0)</f>
        <v>0</v>
      </c>
      <c r="DR158" s="61">
        <f>IF(COUNTIF(Setup_Hierarchy!$J$114:$IV$114,"="&amp;$K158)&lt;&gt;0,$L158,0)</f>
        <v>0</v>
      </c>
      <c r="DS158" s="61">
        <f>IF(COUNTIF(Setup_Hierarchy!$J$115:$IV$115,"="&amp;$K158)&lt;&gt;0,$L158,0)</f>
        <v>0</v>
      </c>
      <c r="DT158" s="61">
        <f>IF(COUNTIF(Setup_Hierarchy!$J$116:$IV$116,"="&amp;$K158)&lt;&gt;0,$L158,0)</f>
        <v>0</v>
      </c>
    </row>
    <row r="159" spans="2:124" x14ac:dyDescent="0.2">
      <c r="B159" t="s">
        <v>43</v>
      </c>
      <c r="C159">
        <v>79</v>
      </c>
      <c r="D159" t="s">
        <v>16</v>
      </c>
      <c r="E159" t="s">
        <v>369</v>
      </c>
      <c r="F159" t="s">
        <v>532</v>
      </c>
      <c r="G159" t="s">
        <v>25</v>
      </c>
      <c r="H159" t="s">
        <v>13</v>
      </c>
      <c r="I159">
        <v>0.51757299999999995</v>
      </c>
      <c r="J159">
        <v>0.86588299999999996</v>
      </c>
      <c r="K159">
        <v>628</v>
      </c>
      <c r="L159">
        <v>-18.41</v>
      </c>
      <c r="M159" s="61">
        <f>IF(COUNTIF(Setup_Hierarchy!$J$5:$IV$5,"="&amp;$K159)&lt;&gt;0,$L159,0)</f>
        <v>-18.41</v>
      </c>
      <c r="N159" s="61">
        <f>IF(COUNTIF(Setup_Hierarchy!$J$6:$IV$6,"="&amp;$K159)&lt;&gt;0,$L159,0)</f>
        <v>-18.41</v>
      </c>
      <c r="O159" s="61">
        <f>IF(COUNTIF(Setup_Hierarchy!$J$7:$IV$7,"="&amp;$K159)&lt;&gt;0,$L159,0)</f>
        <v>-18.41</v>
      </c>
      <c r="P159" s="61">
        <f>IF(COUNTIF(Setup_Hierarchy!$J$8:$IV$8,"="&amp;$K159)&lt;&gt;0,$L159,0)</f>
        <v>0</v>
      </c>
      <c r="Q159" s="61">
        <f>IF(COUNTIF(Setup_Hierarchy!$J$9:$IV$9,"="&amp;$K159)&lt;&gt;0,$L159,0)</f>
        <v>0</v>
      </c>
      <c r="R159" s="61">
        <f>IF(COUNTIF(Setup_Hierarchy!$J$10:$IV$10,"="&amp;$K159)&lt;&gt;0,$L159,0)</f>
        <v>0</v>
      </c>
      <c r="S159" s="61">
        <f>IF(COUNTIF(Setup_Hierarchy!$J$11:$IV$11,"="&amp;$K159)&lt;&gt;0,$L159,0)</f>
        <v>0</v>
      </c>
      <c r="T159" s="61">
        <f>IF(COUNTIF(Setup_Hierarchy!$J$12:$IV$12,"="&amp;$K159)&lt;&gt;0,$L159,0)</f>
        <v>0</v>
      </c>
      <c r="U159" s="61">
        <f>IF(COUNTIF(Setup_Hierarchy!$J$13:$IV$13,"="&amp;$K159)&lt;&gt;0,$L159,0)</f>
        <v>0</v>
      </c>
      <c r="V159" s="61">
        <f>IF(COUNTIF(Setup_Hierarchy!$J$14:$IV$14,"="&amp;$K159)&lt;&gt;0,$L159,0)</f>
        <v>0</v>
      </c>
      <c r="W159" s="61">
        <f>IF(COUNTIF(Setup_Hierarchy!$J$15:$IV$15,"="&amp;$K159)&lt;&gt;0,$L159,0)</f>
        <v>0</v>
      </c>
      <c r="X159" s="61">
        <f>IF(COUNTIF(Setup_Hierarchy!$J$16:$IV$16,"="&amp;$K159)&lt;&gt;0,$L159,0)</f>
        <v>0</v>
      </c>
      <c r="Y159" s="61">
        <f>IF(COUNTIF(Setup_Hierarchy!$J$17:$IV$17,"="&amp;$K159)&lt;&gt;0,$L159,0)</f>
        <v>0</v>
      </c>
      <c r="Z159" s="61">
        <f>IF(COUNTIF(Setup_Hierarchy!$J$18:$IV$18,"="&amp;$K159)&lt;&gt;0,$L159,0)</f>
        <v>0</v>
      </c>
      <c r="AA159" s="61">
        <f>IF(COUNTIF(Setup_Hierarchy!$J$19:$IV$19,"="&amp;$K159)&lt;&gt;0,$L159,0)</f>
        <v>0</v>
      </c>
      <c r="AB159" s="61">
        <f>IF(COUNTIF(Setup_Hierarchy!$J$20:$IV$20,"="&amp;$K159)&lt;&gt;0,$L159,0)</f>
        <v>0</v>
      </c>
      <c r="AC159" s="61">
        <f>IF(COUNTIF(Setup_Hierarchy!$J$21:$IV$21,"="&amp;$K159)&lt;&gt;0,$L159,0)</f>
        <v>0</v>
      </c>
      <c r="AD159" s="61">
        <f>IF(COUNTIF(Setup_Hierarchy!$J$22:$IV$22,"="&amp;$K159)&lt;&gt;0,$L159,0)</f>
        <v>0</v>
      </c>
      <c r="AE159" s="61">
        <f>IF(COUNTIF(Setup_Hierarchy!$J$23:$IV$23,"="&amp;$K159)&lt;&gt;0,$L159,0)</f>
        <v>0</v>
      </c>
      <c r="AF159" s="61">
        <f>IF(COUNTIF(Setup_Hierarchy!$J$24:$IV$24,"="&amp;$K159)&lt;&gt;0,$L159,0)</f>
        <v>0</v>
      </c>
      <c r="AG159" s="61">
        <f>IF(COUNTIF(Setup_Hierarchy!$J$25:$IV$25,"="&amp;$K159)&lt;&gt;0,$L159,0)</f>
        <v>0</v>
      </c>
      <c r="AH159" s="61">
        <f>IF(COUNTIF(Setup_Hierarchy!$J$26:$IV$26,"="&amp;$K159)&lt;&gt;0,$L159,0)</f>
        <v>0</v>
      </c>
      <c r="AI159" s="61">
        <f>IF(COUNTIF(Setup_Hierarchy!$J$27:$IV$27,"="&amp;$K159)&lt;&gt;0,$L159,0)</f>
        <v>0</v>
      </c>
      <c r="AJ159" s="61">
        <f>IF(COUNTIF(Setup_Hierarchy!$J$28:$IV$28,"="&amp;$K159)&lt;&gt;0,$L159,0)</f>
        <v>0</v>
      </c>
      <c r="AK159" s="61">
        <f>IF(COUNTIF(Setup_Hierarchy!$J$29:$IV$29,"="&amp;$K159)&lt;&gt;0,$L159,0)</f>
        <v>0</v>
      </c>
      <c r="AL159" s="61">
        <f>IF(COUNTIF(Setup_Hierarchy!$J$30:$IV$30,"="&amp;$K159)&lt;&gt;0,$L159,0)</f>
        <v>0</v>
      </c>
      <c r="AM159" s="61">
        <f>IF(COUNTIF(Setup_Hierarchy!$J$31:$IV$31,"="&amp;$K159)&lt;&gt;0,$L159,0)</f>
        <v>0</v>
      </c>
      <c r="AN159" s="61">
        <f>IF(COUNTIF(Setup_Hierarchy!$J$32:$IV$32,"="&amp;$K159)&lt;&gt;0,$L159,0)</f>
        <v>0</v>
      </c>
      <c r="AO159" s="61">
        <f>IF(COUNTIF(Setup_Hierarchy!$J$33:$IV$33,"="&amp;$K159)&lt;&gt;0,$L159,0)</f>
        <v>0</v>
      </c>
      <c r="AP159" s="61">
        <f>IF(COUNTIF(Setup_Hierarchy!$J$34:$IV$34,"="&amp;$K159)&lt;&gt;0,$L159,0)</f>
        <v>0</v>
      </c>
      <c r="AQ159" s="61">
        <f>IF(COUNTIF(Setup_Hierarchy!$J$35:$IV$35,"="&amp;$K159)&lt;&gt;0,$L159,0)</f>
        <v>0</v>
      </c>
      <c r="AR159" s="61">
        <f>IF(COUNTIF(Setup_Hierarchy!$J$36:$IV$36,"="&amp;$K159)&lt;&gt;0,$L159,0)</f>
        <v>0</v>
      </c>
      <c r="AS159" s="61">
        <f>IF(COUNTIF(Setup_Hierarchy!$J$37:$IV$37,"="&amp;$K159)&lt;&gt;0,$L159,0)</f>
        <v>0</v>
      </c>
      <c r="AT159" s="61">
        <f>IF(COUNTIF(Setup_Hierarchy!$J$38:$IV$38,"="&amp;$K159)&lt;&gt;0,$L159,0)</f>
        <v>0</v>
      </c>
      <c r="AU159" s="61">
        <f>IF(COUNTIF(Setup_Hierarchy!$J$39:$IV$39,"="&amp;$K159)&lt;&gt;0,$L159,0)</f>
        <v>0</v>
      </c>
      <c r="AV159" s="61">
        <f>IF(COUNTIF(Setup_Hierarchy!$J$40:$IV$40,"="&amp;$K159)&lt;&gt;0,$L159,0)</f>
        <v>0</v>
      </c>
      <c r="AW159" s="61">
        <f>IF(COUNTIF(Setup_Hierarchy!$J$41:$IV$41,"="&amp;$K159)&lt;&gt;0,$L159,0)</f>
        <v>0</v>
      </c>
      <c r="AX159" s="61">
        <f>IF(COUNTIF(Setup_Hierarchy!$J$42:$IV$42,"="&amp;$K159)&lt;&gt;0,$L159,0)</f>
        <v>0</v>
      </c>
      <c r="AY159" s="61">
        <f>IF(COUNTIF(Setup_Hierarchy!$J$43:$IV$43,"="&amp;$K159)&lt;&gt;0,$L159,0)</f>
        <v>0</v>
      </c>
      <c r="AZ159" s="61">
        <f>IF(COUNTIF(Setup_Hierarchy!$J$44:$IV$44,"="&amp;$K159)&lt;&gt;0,$L159,0)</f>
        <v>0</v>
      </c>
      <c r="BA159" s="61">
        <f>IF(COUNTIF(Setup_Hierarchy!$J$45:$IV$45,"="&amp;$K159)&lt;&gt;0,$L159,0)</f>
        <v>0</v>
      </c>
      <c r="BB159" s="61">
        <f>IF(COUNTIF(Setup_Hierarchy!$J$46:$IV$46,"="&amp;$K159)&lt;&gt;0,$L159,0)</f>
        <v>0</v>
      </c>
      <c r="BC159" s="61">
        <f>IF(COUNTIF(Setup_Hierarchy!$J$47:$IV$47,"="&amp;$K159)&lt;&gt;0,$L159,0)</f>
        <v>0</v>
      </c>
      <c r="BD159" s="61">
        <f>IF(COUNTIF(Setup_Hierarchy!$J$48:$IV$48,"="&amp;$K159)&lt;&gt;0,$L159,0)</f>
        <v>0</v>
      </c>
      <c r="BE159" s="61">
        <f>IF(COUNTIF(Setup_Hierarchy!$J$49:$IV$49,"="&amp;$K159)&lt;&gt;0,$L159,0)</f>
        <v>0</v>
      </c>
      <c r="BF159" s="61">
        <f>IF(COUNTIF(Setup_Hierarchy!$J$50:$IV$50,"="&amp;$K159)&lt;&gt;0,$L159,0)</f>
        <v>0</v>
      </c>
      <c r="BG159" s="61">
        <f>IF(COUNTIF(Setup_Hierarchy!$J$51:$IV$51,"="&amp;$K159)&lt;&gt;0,$L159,0)</f>
        <v>-18.41</v>
      </c>
      <c r="BH159" s="61">
        <f>IF(COUNTIF(Setup_Hierarchy!$J$52:$IV$52,"="&amp;$K159)&lt;&gt;0,$L159,0)</f>
        <v>0</v>
      </c>
      <c r="BI159" s="61">
        <f>IF(COUNTIF(Setup_Hierarchy!$J$53:$IV$53,"="&amp;$K159)&lt;&gt;0,$L159,0)</f>
        <v>0</v>
      </c>
      <c r="BJ159" s="61">
        <f>IF(COUNTIF(Setup_Hierarchy!$J$54:$IV$54,"="&amp;$K159)&lt;&gt;0,$L159,0)</f>
        <v>0</v>
      </c>
      <c r="BK159" s="61">
        <f>IF(COUNTIF(Setup_Hierarchy!$J$55:$IV$55,"="&amp;$K159)&lt;&gt;0,$L159,0)</f>
        <v>0</v>
      </c>
      <c r="BL159" s="61">
        <f>IF(COUNTIF(Setup_Hierarchy!$J$56:$IV$56,"="&amp;$K159)&lt;&gt;0,$L159,0)</f>
        <v>0</v>
      </c>
      <c r="BM159" s="61">
        <f>IF(COUNTIF(Setup_Hierarchy!$J$57:$IV$57,"="&amp;$K159)&lt;&gt;0,$L159,0)</f>
        <v>0</v>
      </c>
      <c r="BN159" s="61">
        <f>IF(COUNTIF(Setup_Hierarchy!$J$58:$IV$58,"="&amp;$K159)&lt;&gt;0,$L159,0)</f>
        <v>0</v>
      </c>
      <c r="BO159" s="61">
        <f>IF(COUNTIF(Setup_Hierarchy!$J$59:$IV$59,"="&amp;$K159)&lt;&gt;0,$L159,0)</f>
        <v>-18.41</v>
      </c>
      <c r="BP159" s="61">
        <f>IF(COUNTIF(Setup_Hierarchy!$J$60:$IV$60,"="&amp;$K159)&lt;&gt;0,$L159,0)</f>
        <v>0</v>
      </c>
      <c r="BQ159" s="61">
        <f>IF(COUNTIF(Setup_Hierarchy!$J$61:$IV$61,"="&amp;$K159)&lt;&gt;0,$L159,0)</f>
        <v>0</v>
      </c>
      <c r="BR159" s="61">
        <f>IF(COUNTIF(Setup_Hierarchy!$J$62:$IV$62,"="&amp;$K159)&lt;&gt;0,$L159,0)</f>
        <v>0</v>
      </c>
      <c r="BS159" s="61">
        <f>IF(COUNTIF(Setup_Hierarchy!$J$63:$IV$63,"="&amp;$K159)&lt;&gt;0,$L159,0)</f>
        <v>0</v>
      </c>
      <c r="BT159" s="61">
        <f>IF(COUNTIF(Setup_Hierarchy!$J$64:$IV$64,"="&amp;$K159)&lt;&gt;0,$L159,0)</f>
        <v>0</v>
      </c>
      <c r="BU159" s="61">
        <f>IF(COUNTIF(Setup_Hierarchy!$J$65:$IV$65,"="&amp;$K159)&lt;&gt;0,$L159,0)</f>
        <v>0</v>
      </c>
      <c r="BV159" s="61">
        <f>IF(COUNTIF(Setup_Hierarchy!$J$66:$IV$66,"="&amp;$K159)&lt;&gt;0,$L159,0)</f>
        <v>0</v>
      </c>
      <c r="BW159" s="61">
        <f>IF(COUNTIF(Setup_Hierarchy!$J$67:$IV$67,"="&amp;$K159)&lt;&gt;0,$L159,0)</f>
        <v>0</v>
      </c>
      <c r="BX159" s="61">
        <f>IF(COUNTIF(Setup_Hierarchy!$J$68:$IV$68,"="&amp;$K159)&lt;&gt;0,$L159,0)</f>
        <v>0</v>
      </c>
      <c r="BY159" s="61">
        <f>IF(COUNTIF(Setup_Hierarchy!$J$69:$IV$69,"="&amp;$K159)&lt;&gt;0,$L159,0)</f>
        <v>0</v>
      </c>
      <c r="BZ159" s="61">
        <f>IF(COUNTIF(Setup_Hierarchy!$J$70:$IV$70,"="&amp;$K159)&lt;&gt;0,$L159,0)</f>
        <v>0</v>
      </c>
      <c r="CA159" s="61">
        <f>IF(COUNTIF(Setup_Hierarchy!$J$71:$IV$71,"="&amp;$K159)&lt;&gt;0,$L159,0)</f>
        <v>0</v>
      </c>
      <c r="CB159" s="61">
        <f>IF(COUNTIF(Setup_Hierarchy!$J$72:$IV$72,"="&amp;$K159)&lt;&gt;0,$L159,0)</f>
        <v>0</v>
      </c>
      <c r="CC159" s="61">
        <f>IF(COUNTIF(Setup_Hierarchy!$J$73:$IV$73,"="&amp;$K159)&lt;&gt;0,$L159,0)</f>
        <v>0</v>
      </c>
      <c r="CD159" s="61">
        <f>IF(COUNTIF(Setup_Hierarchy!$J$74:$IV$74,"="&amp;$K159)&lt;&gt;0,$L159,0)</f>
        <v>0</v>
      </c>
      <c r="CE159" s="61">
        <f>IF(COUNTIF(Setup_Hierarchy!$J$75:$IV$75,"="&amp;$K159)&lt;&gt;0,$L159,0)</f>
        <v>-18.41</v>
      </c>
      <c r="CF159" s="61">
        <f>IF(COUNTIF(Setup_Hierarchy!$J$76:$IV$76,"="&amp;$K159)&lt;&gt;0,$L159,0)</f>
        <v>-18.41</v>
      </c>
      <c r="CG159" s="61">
        <f>IF(COUNTIF(Setup_Hierarchy!$J$77:$IV$77,"="&amp;$K159)&lt;&gt;0,$L159,0)</f>
        <v>0</v>
      </c>
      <c r="CH159" s="61">
        <f>IF(COUNTIF(Setup_Hierarchy!$J$78:$IV$78,"="&amp;$K159)&lt;&gt;0,$L159,0)</f>
        <v>0</v>
      </c>
      <c r="CI159" s="61">
        <f>IF(COUNTIF(Setup_Hierarchy!$J$79:$IV$79,"="&amp;$K159)&lt;&gt;0,$L159,0)</f>
        <v>0</v>
      </c>
      <c r="CJ159" s="61">
        <f>IF(COUNTIF(Setup_Hierarchy!$J$80:$IV$80,"="&amp;$K159)&lt;&gt;0,$L159,0)</f>
        <v>0</v>
      </c>
      <c r="CK159" s="61">
        <f>IF(COUNTIF(Setup_Hierarchy!$J$81:$IV$81,"="&amp;$K159)&lt;&gt;0,$L159,0)</f>
        <v>0</v>
      </c>
      <c r="CL159" s="61">
        <f>IF(COUNTIF(Setup_Hierarchy!$J$82:$IV$82,"="&amp;$K159)&lt;&gt;0,$L159,0)</f>
        <v>0</v>
      </c>
      <c r="CM159" s="61">
        <f>IF(COUNTIF(Setup_Hierarchy!$J$83:$IV$83,"="&amp;$K159)&lt;&gt;0,$L159,0)</f>
        <v>0</v>
      </c>
      <c r="CN159" s="61">
        <f>IF(COUNTIF(Setup_Hierarchy!$J$84:$IV$84,"="&amp;$K159)&lt;&gt;0,$L159,0)</f>
        <v>0</v>
      </c>
      <c r="CO159" s="61">
        <f>IF(COUNTIF(Setup_Hierarchy!$J$85:$IV$85,"="&amp;$K159)&lt;&gt;0,$L159,0)</f>
        <v>0</v>
      </c>
      <c r="CP159" s="61">
        <f>IF(COUNTIF(Setup_Hierarchy!$J$86:$IV$86,"="&amp;$K159)&lt;&gt;0,$L159,0)</f>
        <v>0</v>
      </c>
      <c r="CQ159" s="61">
        <f>IF(COUNTIF(Setup_Hierarchy!$J$87:$IV$87,"="&amp;$K159)&lt;&gt;0,$L159,0)</f>
        <v>0</v>
      </c>
      <c r="CR159" s="61">
        <f>IF(COUNTIF(Setup_Hierarchy!$J$88:$IV$88,"="&amp;$K159)&lt;&gt;0,$L159,0)</f>
        <v>0</v>
      </c>
      <c r="CS159" s="61">
        <f>IF(COUNTIF(Setup_Hierarchy!$J$89:$IV$89,"="&amp;$K159)&lt;&gt;0,$L159,0)</f>
        <v>0</v>
      </c>
      <c r="CT159" s="61">
        <f>IF(COUNTIF(Setup_Hierarchy!$J$90:$IV$90,"="&amp;$K159)&lt;&gt;0,$L159,0)</f>
        <v>0</v>
      </c>
      <c r="CU159" s="61">
        <f>IF(COUNTIF(Setup_Hierarchy!$J$91:$IV$91,"="&amp;$K159)&lt;&gt;0,$L159,0)</f>
        <v>0</v>
      </c>
      <c r="CV159" s="61">
        <f>IF(COUNTIF(Setup_Hierarchy!$J$92:$IV$92,"="&amp;$K159)&lt;&gt;0,$L159,0)</f>
        <v>0</v>
      </c>
      <c r="CW159" s="61">
        <f>IF(COUNTIF(Setup_Hierarchy!$J$93:$IV$93,"="&amp;$K159)&lt;&gt;0,$L159,0)</f>
        <v>0</v>
      </c>
      <c r="CX159" s="61">
        <f>IF(COUNTIF(Setup_Hierarchy!$J$94:$IV$94,"="&amp;$K159)&lt;&gt;0,$L159,0)</f>
        <v>0</v>
      </c>
      <c r="CY159" s="61">
        <f>IF(COUNTIF(Setup_Hierarchy!$J$95:$IV$95,"="&amp;$K159)&lt;&gt;0,$L159,0)</f>
        <v>0</v>
      </c>
      <c r="CZ159" s="61">
        <f>IF(COUNTIF(Setup_Hierarchy!$J$96:$IV$96,"="&amp;$K159)&lt;&gt;0,$L159,0)</f>
        <v>0</v>
      </c>
      <c r="DA159" s="61">
        <f>IF(COUNTIF(Setup_Hierarchy!$J$97:$IV$97,"="&amp;$K159)&lt;&gt;0,$L159,0)</f>
        <v>0</v>
      </c>
      <c r="DB159" s="61">
        <f>IF(COUNTIF(Setup_Hierarchy!$J$98:$IV$98,"="&amp;$K159)&lt;&gt;0,$L159,0)</f>
        <v>0</v>
      </c>
      <c r="DC159" s="61">
        <f>IF(COUNTIF(Setup_Hierarchy!$J$99:$IV$99,"="&amp;$K159)&lt;&gt;0,$L159,0)</f>
        <v>0</v>
      </c>
      <c r="DD159" s="61">
        <f>IF(COUNTIF(Setup_Hierarchy!$J$100:$IV$100,"="&amp;$K159)&lt;&gt;0,$L159,0)</f>
        <v>0</v>
      </c>
      <c r="DE159" s="61">
        <f>IF(COUNTIF(Setup_Hierarchy!$J$101:$IV$101,"="&amp;$K159)&lt;&gt;0,$L159,0)</f>
        <v>0</v>
      </c>
      <c r="DF159" s="61">
        <f>IF(COUNTIF(Setup_Hierarchy!$J$102:$IV$102,"="&amp;$K159)&lt;&gt;0,$L159,0)</f>
        <v>0</v>
      </c>
      <c r="DG159" s="61">
        <f>IF(COUNTIF(Setup_Hierarchy!$J$103:$IV$103,"="&amp;$K159)&lt;&gt;0,$L159,0)</f>
        <v>0</v>
      </c>
      <c r="DH159" s="61">
        <f>IF(COUNTIF(Setup_Hierarchy!$J$104:$IV$104,"="&amp;$K159)&lt;&gt;0,$L159,0)</f>
        <v>0</v>
      </c>
      <c r="DI159" s="61">
        <f>IF(COUNTIF(Setup_Hierarchy!$J$105:$IV$105,"="&amp;$K159)&lt;&gt;0,$L159,0)</f>
        <v>0</v>
      </c>
      <c r="DJ159" s="61">
        <f>IF(COUNTIF(Setup_Hierarchy!$J$106:$IV$106,"="&amp;$K159)&lt;&gt;0,$L159,0)</f>
        <v>0</v>
      </c>
      <c r="DK159" s="61">
        <f>IF(COUNTIF(Setup_Hierarchy!$J$107:$IV$107,"="&amp;$K159)&lt;&gt;0,$L159,0)</f>
        <v>0</v>
      </c>
      <c r="DL159" s="61">
        <f>IF(COUNTIF(Setup_Hierarchy!$J$108:$IV$108,"="&amp;$K159)&lt;&gt;0,$L159,0)</f>
        <v>0</v>
      </c>
      <c r="DM159" s="61">
        <f>IF(COUNTIF(Setup_Hierarchy!$J$109:$IV$109,"="&amp;$K159)&lt;&gt;0,$L159,0)</f>
        <v>0</v>
      </c>
      <c r="DN159" s="61">
        <f>IF(COUNTIF(Setup_Hierarchy!$J$110:$IV$110,"="&amp;$K159)&lt;&gt;0,$L159,0)</f>
        <v>0</v>
      </c>
      <c r="DO159" s="61">
        <f>IF(COUNTIF(Setup_Hierarchy!$J$111:$IV$111,"="&amp;$K159)&lt;&gt;0,$L159,0)</f>
        <v>0</v>
      </c>
      <c r="DP159" s="61">
        <f>IF(COUNTIF(Setup_Hierarchy!$J$112:$IV$112,"="&amp;$K159)&lt;&gt;0,$L159,0)</f>
        <v>0</v>
      </c>
      <c r="DQ159" s="61">
        <f>IF(COUNTIF(Setup_Hierarchy!$J$113:$IV$113,"="&amp;$K159)&lt;&gt;0,$L159,0)</f>
        <v>0</v>
      </c>
      <c r="DR159" s="61">
        <f>IF(COUNTIF(Setup_Hierarchy!$J$114:$IV$114,"="&amp;$K159)&lt;&gt;0,$L159,0)</f>
        <v>0</v>
      </c>
      <c r="DS159" s="61">
        <f>IF(COUNTIF(Setup_Hierarchy!$J$115:$IV$115,"="&amp;$K159)&lt;&gt;0,$L159,0)</f>
        <v>0</v>
      </c>
      <c r="DT159" s="61">
        <f>IF(COUNTIF(Setup_Hierarchy!$J$116:$IV$116,"="&amp;$K159)&lt;&gt;0,$L159,0)</f>
        <v>0</v>
      </c>
    </row>
    <row r="160" spans="2:124" x14ac:dyDescent="0.2">
      <c r="B160" t="s">
        <v>43</v>
      </c>
      <c r="C160">
        <v>79</v>
      </c>
      <c r="D160" t="s">
        <v>16</v>
      </c>
      <c r="E160" t="s">
        <v>369</v>
      </c>
      <c r="F160" t="s">
        <v>532</v>
      </c>
      <c r="G160" t="s">
        <v>25</v>
      </c>
      <c r="H160" t="s">
        <v>13</v>
      </c>
      <c r="I160">
        <v>0.51757299999999995</v>
      </c>
      <c r="J160">
        <v>0.86588299999999996</v>
      </c>
      <c r="K160">
        <v>629</v>
      </c>
      <c r="L160">
        <v>221.74</v>
      </c>
      <c r="M160" s="61">
        <f>IF(COUNTIF(Setup_Hierarchy!$J$5:$IV$5,"="&amp;$K160)&lt;&gt;0,$L160,0)</f>
        <v>221.74</v>
      </c>
      <c r="N160" s="61">
        <f>IF(COUNTIF(Setup_Hierarchy!$J$6:$IV$6,"="&amp;$K160)&lt;&gt;0,$L160,0)</f>
        <v>221.74</v>
      </c>
      <c r="O160" s="61">
        <f>IF(COUNTIF(Setup_Hierarchy!$J$7:$IV$7,"="&amp;$K160)&lt;&gt;0,$L160,0)</f>
        <v>221.74</v>
      </c>
      <c r="P160" s="61">
        <f>IF(COUNTIF(Setup_Hierarchy!$J$8:$IV$8,"="&amp;$K160)&lt;&gt;0,$L160,0)</f>
        <v>0</v>
      </c>
      <c r="Q160" s="61">
        <f>IF(COUNTIF(Setup_Hierarchy!$J$9:$IV$9,"="&amp;$K160)&lt;&gt;0,$L160,0)</f>
        <v>0</v>
      </c>
      <c r="R160" s="61">
        <f>IF(COUNTIF(Setup_Hierarchy!$J$10:$IV$10,"="&amp;$K160)&lt;&gt;0,$L160,0)</f>
        <v>0</v>
      </c>
      <c r="S160" s="61">
        <f>IF(COUNTIF(Setup_Hierarchy!$J$11:$IV$11,"="&amp;$K160)&lt;&gt;0,$L160,0)</f>
        <v>0</v>
      </c>
      <c r="T160" s="61">
        <f>IF(COUNTIF(Setup_Hierarchy!$J$12:$IV$12,"="&amp;$K160)&lt;&gt;0,$L160,0)</f>
        <v>0</v>
      </c>
      <c r="U160" s="61">
        <f>IF(COUNTIF(Setup_Hierarchy!$J$13:$IV$13,"="&amp;$K160)&lt;&gt;0,$L160,0)</f>
        <v>0</v>
      </c>
      <c r="V160" s="61">
        <f>IF(COUNTIF(Setup_Hierarchy!$J$14:$IV$14,"="&amp;$K160)&lt;&gt;0,$L160,0)</f>
        <v>0</v>
      </c>
      <c r="W160" s="61">
        <f>IF(COUNTIF(Setup_Hierarchy!$J$15:$IV$15,"="&amp;$K160)&lt;&gt;0,$L160,0)</f>
        <v>0</v>
      </c>
      <c r="X160" s="61">
        <f>IF(COUNTIF(Setup_Hierarchy!$J$16:$IV$16,"="&amp;$K160)&lt;&gt;0,$L160,0)</f>
        <v>0</v>
      </c>
      <c r="Y160" s="61">
        <f>IF(COUNTIF(Setup_Hierarchy!$J$17:$IV$17,"="&amp;$K160)&lt;&gt;0,$L160,0)</f>
        <v>0</v>
      </c>
      <c r="Z160" s="61">
        <f>IF(COUNTIF(Setup_Hierarchy!$J$18:$IV$18,"="&amp;$K160)&lt;&gt;0,$L160,0)</f>
        <v>0</v>
      </c>
      <c r="AA160" s="61">
        <f>IF(COUNTIF(Setup_Hierarchy!$J$19:$IV$19,"="&amp;$K160)&lt;&gt;0,$L160,0)</f>
        <v>0</v>
      </c>
      <c r="AB160" s="61">
        <f>IF(COUNTIF(Setup_Hierarchy!$J$20:$IV$20,"="&amp;$K160)&lt;&gt;0,$L160,0)</f>
        <v>0</v>
      </c>
      <c r="AC160" s="61">
        <f>IF(COUNTIF(Setup_Hierarchy!$J$21:$IV$21,"="&amp;$K160)&lt;&gt;0,$L160,0)</f>
        <v>0</v>
      </c>
      <c r="AD160" s="61">
        <f>IF(COUNTIF(Setup_Hierarchy!$J$22:$IV$22,"="&amp;$K160)&lt;&gt;0,$L160,0)</f>
        <v>0</v>
      </c>
      <c r="AE160" s="61">
        <f>IF(COUNTIF(Setup_Hierarchy!$J$23:$IV$23,"="&amp;$K160)&lt;&gt;0,$L160,0)</f>
        <v>0</v>
      </c>
      <c r="AF160" s="61">
        <f>IF(COUNTIF(Setup_Hierarchy!$J$24:$IV$24,"="&amp;$K160)&lt;&gt;0,$L160,0)</f>
        <v>0</v>
      </c>
      <c r="AG160" s="61">
        <f>IF(COUNTIF(Setup_Hierarchy!$J$25:$IV$25,"="&amp;$K160)&lt;&gt;0,$L160,0)</f>
        <v>0</v>
      </c>
      <c r="AH160" s="61">
        <f>IF(COUNTIF(Setup_Hierarchy!$J$26:$IV$26,"="&amp;$K160)&lt;&gt;0,$L160,0)</f>
        <v>0</v>
      </c>
      <c r="AI160" s="61">
        <f>IF(COUNTIF(Setup_Hierarchy!$J$27:$IV$27,"="&amp;$K160)&lt;&gt;0,$L160,0)</f>
        <v>0</v>
      </c>
      <c r="AJ160" s="61">
        <f>IF(COUNTIF(Setup_Hierarchy!$J$28:$IV$28,"="&amp;$K160)&lt;&gt;0,$L160,0)</f>
        <v>0</v>
      </c>
      <c r="AK160" s="61">
        <f>IF(COUNTIF(Setup_Hierarchy!$J$29:$IV$29,"="&amp;$K160)&lt;&gt;0,$L160,0)</f>
        <v>0</v>
      </c>
      <c r="AL160" s="61">
        <f>IF(COUNTIF(Setup_Hierarchy!$J$30:$IV$30,"="&amp;$K160)&lt;&gt;0,$L160,0)</f>
        <v>0</v>
      </c>
      <c r="AM160" s="61">
        <f>IF(COUNTIF(Setup_Hierarchy!$J$31:$IV$31,"="&amp;$K160)&lt;&gt;0,$L160,0)</f>
        <v>0</v>
      </c>
      <c r="AN160" s="61">
        <f>IF(COUNTIF(Setup_Hierarchy!$J$32:$IV$32,"="&amp;$K160)&lt;&gt;0,$L160,0)</f>
        <v>0</v>
      </c>
      <c r="AO160" s="61">
        <f>IF(COUNTIF(Setup_Hierarchy!$J$33:$IV$33,"="&amp;$K160)&lt;&gt;0,$L160,0)</f>
        <v>0</v>
      </c>
      <c r="AP160" s="61">
        <f>IF(COUNTIF(Setup_Hierarchy!$J$34:$IV$34,"="&amp;$K160)&lt;&gt;0,$L160,0)</f>
        <v>0</v>
      </c>
      <c r="AQ160" s="61">
        <f>IF(COUNTIF(Setup_Hierarchy!$J$35:$IV$35,"="&amp;$K160)&lt;&gt;0,$L160,0)</f>
        <v>0</v>
      </c>
      <c r="AR160" s="61">
        <f>IF(COUNTIF(Setup_Hierarchy!$J$36:$IV$36,"="&amp;$K160)&lt;&gt;0,$L160,0)</f>
        <v>0</v>
      </c>
      <c r="AS160" s="61">
        <f>IF(COUNTIF(Setup_Hierarchy!$J$37:$IV$37,"="&amp;$K160)&lt;&gt;0,$L160,0)</f>
        <v>0</v>
      </c>
      <c r="AT160" s="61">
        <f>IF(COUNTIF(Setup_Hierarchy!$J$38:$IV$38,"="&amp;$K160)&lt;&gt;0,$L160,0)</f>
        <v>0</v>
      </c>
      <c r="AU160" s="61">
        <f>IF(COUNTIF(Setup_Hierarchy!$J$39:$IV$39,"="&amp;$K160)&lt;&gt;0,$L160,0)</f>
        <v>0</v>
      </c>
      <c r="AV160" s="61">
        <f>IF(COUNTIF(Setup_Hierarchy!$J$40:$IV$40,"="&amp;$K160)&lt;&gt;0,$L160,0)</f>
        <v>0</v>
      </c>
      <c r="AW160" s="61">
        <f>IF(COUNTIF(Setup_Hierarchy!$J$41:$IV$41,"="&amp;$K160)&lt;&gt;0,$L160,0)</f>
        <v>0</v>
      </c>
      <c r="AX160" s="61">
        <f>IF(COUNTIF(Setup_Hierarchy!$J$42:$IV$42,"="&amp;$K160)&lt;&gt;0,$L160,0)</f>
        <v>0</v>
      </c>
      <c r="AY160" s="61">
        <f>IF(COUNTIF(Setup_Hierarchy!$J$43:$IV$43,"="&amp;$K160)&lt;&gt;0,$L160,0)</f>
        <v>0</v>
      </c>
      <c r="AZ160" s="61">
        <f>IF(COUNTIF(Setup_Hierarchy!$J$44:$IV$44,"="&amp;$K160)&lt;&gt;0,$L160,0)</f>
        <v>0</v>
      </c>
      <c r="BA160" s="61">
        <f>IF(COUNTIF(Setup_Hierarchy!$J$45:$IV$45,"="&amp;$K160)&lt;&gt;0,$L160,0)</f>
        <v>0</v>
      </c>
      <c r="BB160" s="61">
        <f>IF(COUNTIF(Setup_Hierarchy!$J$46:$IV$46,"="&amp;$K160)&lt;&gt;0,$L160,0)</f>
        <v>0</v>
      </c>
      <c r="BC160" s="61">
        <f>IF(COUNTIF(Setup_Hierarchy!$J$47:$IV$47,"="&amp;$K160)&lt;&gt;0,$L160,0)</f>
        <v>0</v>
      </c>
      <c r="BD160" s="61">
        <f>IF(COUNTIF(Setup_Hierarchy!$J$48:$IV$48,"="&amp;$K160)&lt;&gt;0,$L160,0)</f>
        <v>0</v>
      </c>
      <c r="BE160" s="61">
        <f>IF(COUNTIF(Setup_Hierarchy!$J$49:$IV$49,"="&amp;$K160)&lt;&gt;0,$L160,0)</f>
        <v>0</v>
      </c>
      <c r="BF160" s="61">
        <f>IF(COUNTIF(Setup_Hierarchy!$J$50:$IV$50,"="&amp;$K160)&lt;&gt;0,$L160,0)</f>
        <v>0</v>
      </c>
      <c r="BG160" s="61">
        <f>IF(COUNTIF(Setup_Hierarchy!$J$51:$IV$51,"="&amp;$K160)&lt;&gt;0,$L160,0)</f>
        <v>221.74</v>
      </c>
      <c r="BH160" s="61">
        <f>IF(COUNTIF(Setup_Hierarchy!$J$52:$IV$52,"="&amp;$K160)&lt;&gt;0,$L160,0)</f>
        <v>0</v>
      </c>
      <c r="BI160" s="61">
        <f>IF(COUNTIF(Setup_Hierarchy!$J$53:$IV$53,"="&amp;$K160)&lt;&gt;0,$L160,0)</f>
        <v>0</v>
      </c>
      <c r="BJ160" s="61">
        <f>IF(COUNTIF(Setup_Hierarchy!$J$54:$IV$54,"="&amp;$K160)&lt;&gt;0,$L160,0)</f>
        <v>0</v>
      </c>
      <c r="BK160" s="61">
        <f>IF(COUNTIF(Setup_Hierarchy!$J$55:$IV$55,"="&amp;$K160)&lt;&gt;0,$L160,0)</f>
        <v>0</v>
      </c>
      <c r="BL160" s="61">
        <f>IF(COUNTIF(Setup_Hierarchy!$J$56:$IV$56,"="&amp;$K160)&lt;&gt;0,$L160,0)</f>
        <v>0</v>
      </c>
      <c r="BM160" s="61">
        <f>IF(COUNTIF(Setup_Hierarchy!$J$57:$IV$57,"="&amp;$K160)&lt;&gt;0,$L160,0)</f>
        <v>0</v>
      </c>
      <c r="BN160" s="61">
        <f>IF(COUNTIF(Setup_Hierarchy!$J$58:$IV$58,"="&amp;$K160)&lt;&gt;0,$L160,0)</f>
        <v>0</v>
      </c>
      <c r="BO160" s="61">
        <f>IF(COUNTIF(Setup_Hierarchy!$J$59:$IV$59,"="&amp;$K160)&lt;&gt;0,$L160,0)</f>
        <v>221.74</v>
      </c>
      <c r="BP160" s="61">
        <f>IF(COUNTIF(Setup_Hierarchy!$J$60:$IV$60,"="&amp;$K160)&lt;&gt;0,$L160,0)</f>
        <v>221.74</v>
      </c>
      <c r="BQ160" s="61">
        <f>IF(COUNTIF(Setup_Hierarchy!$J$61:$IV$61,"="&amp;$K160)&lt;&gt;0,$L160,0)</f>
        <v>221.74</v>
      </c>
      <c r="BR160" s="61">
        <f>IF(COUNTIF(Setup_Hierarchy!$J$62:$IV$62,"="&amp;$K160)&lt;&gt;0,$L160,0)</f>
        <v>0</v>
      </c>
      <c r="BS160" s="61">
        <f>IF(COUNTIF(Setup_Hierarchy!$J$63:$IV$63,"="&amp;$K160)&lt;&gt;0,$L160,0)</f>
        <v>0</v>
      </c>
      <c r="BT160" s="61">
        <f>IF(COUNTIF(Setup_Hierarchy!$J$64:$IV$64,"="&amp;$K160)&lt;&gt;0,$L160,0)</f>
        <v>0</v>
      </c>
      <c r="BU160" s="61">
        <f>IF(COUNTIF(Setup_Hierarchy!$J$65:$IV$65,"="&amp;$K160)&lt;&gt;0,$L160,0)</f>
        <v>0</v>
      </c>
      <c r="BV160" s="61">
        <f>IF(COUNTIF(Setup_Hierarchy!$J$66:$IV$66,"="&amp;$K160)&lt;&gt;0,$L160,0)</f>
        <v>0</v>
      </c>
      <c r="BW160" s="61">
        <f>IF(COUNTIF(Setup_Hierarchy!$J$67:$IV$67,"="&amp;$K160)&lt;&gt;0,$L160,0)</f>
        <v>0</v>
      </c>
      <c r="BX160" s="61">
        <f>IF(COUNTIF(Setup_Hierarchy!$J$68:$IV$68,"="&amp;$K160)&lt;&gt;0,$L160,0)</f>
        <v>0</v>
      </c>
      <c r="BY160" s="61">
        <f>IF(COUNTIF(Setup_Hierarchy!$J$69:$IV$69,"="&amp;$K160)&lt;&gt;0,$L160,0)</f>
        <v>0</v>
      </c>
      <c r="BZ160" s="61">
        <f>IF(COUNTIF(Setup_Hierarchy!$J$70:$IV$70,"="&amp;$K160)&lt;&gt;0,$L160,0)</f>
        <v>0</v>
      </c>
      <c r="CA160" s="61">
        <f>IF(COUNTIF(Setup_Hierarchy!$J$71:$IV$71,"="&amp;$K160)&lt;&gt;0,$L160,0)</f>
        <v>0</v>
      </c>
      <c r="CB160" s="61">
        <f>IF(COUNTIF(Setup_Hierarchy!$J$72:$IV$72,"="&amp;$K160)&lt;&gt;0,$L160,0)</f>
        <v>0</v>
      </c>
      <c r="CC160" s="61">
        <f>IF(COUNTIF(Setup_Hierarchy!$J$73:$IV$73,"="&amp;$K160)&lt;&gt;0,$L160,0)</f>
        <v>0</v>
      </c>
      <c r="CD160" s="61">
        <f>IF(COUNTIF(Setup_Hierarchy!$J$74:$IV$74,"="&amp;$K160)&lt;&gt;0,$L160,0)</f>
        <v>0</v>
      </c>
      <c r="CE160" s="61">
        <f>IF(COUNTIF(Setup_Hierarchy!$J$75:$IV$75,"="&amp;$K160)&lt;&gt;0,$L160,0)</f>
        <v>0</v>
      </c>
      <c r="CF160" s="61">
        <f>IF(COUNTIF(Setup_Hierarchy!$J$76:$IV$76,"="&amp;$K160)&lt;&gt;0,$L160,0)</f>
        <v>0</v>
      </c>
      <c r="CG160" s="61">
        <f>IF(COUNTIF(Setup_Hierarchy!$J$77:$IV$77,"="&amp;$K160)&lt;&gt;0,$L160,0)</f>
        <v>0</v>
      </c>
      <c r="CH160" s="61">
        <f>IF(COUNTIF(Setup_Hierarchy!$J$78:$IV$78,"="&amp;$K160)&lt;&gt;0,$L160,0)</f>
        <v>0</v>
      </c>
      <c r="CI160" s="61">
        <f>IF(COUNTIF(Setup_Hierarchy!$J$79:$IV$79,"="&amp;$K160)&lt;&gt;0,$L160,0)</f>
        <v>0</v>
      </c>
      <c r="CJ160" s="61">
        <f>IF(COUNTIF(Setup_Hierarchy!$J$80:$IV$80,"="&amp;$K160)&lt;&gt;0,$L160,0)</f>
        <v>0</v>
      </c>
      <c r="CK160" s="61">
        <f>IF(COUNTIF(Setup_Hierarchy!$J$81:$IV$81,"="&amp;$K160)&lt;&gt;0,$L160,0)</f>
        <v>0</v>
      </c>
      <c r="CL160" s="61">
        <f>IF(COUNTIF(Setup_Hierarchy!$J$82:$IV$82,"="&amp;$K160)&lt;&gt;0,$L160,0)</f>
        <v>0</v>
      </c>
      <c r="CM160" s="61">
        <f>IF(COUNTIF(Setup_Hierarchy!$J$83:$IV$83,"="&amp;$K160)&lt;&gt;0,$L160,0)</f>
        <v>0</v>
      </c>
      <c r="CN160" s="61">
        <f>IF(COUNTIF(Setup_Hierarchy!$J$84:$IV$84,"="&amp;$K160)&lt;&gt;0,$L160,0)</f>
        <v>0</v>
      </c>
      <c r="CO160" s="61">
        <f>IF(COUNTIF(Setup_Hierarchy!$J$85:$IV$85,"="&amp;$K160)&lt;&gt;0,$L160,0)</f>
        <v>0</v>
      </c>
      <c r="CP160" s="61">
        <f>IF(COUNTIF(Setup_Hierarchy!$J$86:$IV$86,"="&amp;$K160)&lt;&gt;0,$L160,0)</f>
        <v>0</v>
      </c>
      <c r="CQ160" s="61">
        <f>IF(COUNTIF(Setup_Hierarchy!$J$87:$IV$87,"="&amp;$K160)&lt;&gt;0,$L160,0)</f>
        <v>0</v>
      </c>
      <c r="CR160" s="61">
        <f>IF(COUNTIF(Setup_Hierarchy!$J$88:$IV$88,"="&amp;$K160)&lt;&gt;0,$L160,0)</f>
        <v>0</v>
      </c>
      <c r="CS160" s="61">
        <f>IF(COUNTIF(Setup_Hierarchy!$J$89:$IV$89,"="&amp;$K160)&lt;&gt;0,$L160,0)</f>
        <v>0</v>
      </c>
      <c r="CT160" s="61">
        <f>IF(COUNTIF(Setup_Hierarchy!$J$90:$IV$90,"="&amp;$K160)&lt;&gt;0,$L160,0)</f>
        <v>0</v>
      </c>
      <c r="CU160" s="61">
        <f>IF(COUNTIF(Setup_Hierarchy!$J$91:$IV$91,"="&amp;$K160)&lt;&gt;0,$L160,0)</f>
        <v>0</v>
      </c>
      <c r="CV160" s="61">
        <f>IF(COUNTIF(Setup_Hierarchy!$J$92:$IV$92,"="&amp;$K160)&lt;&gt;0,$L160,0)</f>
        <v>0</v>
      </c>
      <c r="CW160" s="61">
        <f>IF(COUNTIF(Setup_Hierarchy!$J$93:$IV$93,"="&amp;$K160)&lt;&gt;0,$L160,0)</f>
        <v>0</v>
      </c>
      <c r="CX160" s="61">
        <f>IF(COUNTIF(Setup_Hierarchy!$J$94:$IV$94,"="&amp;$K160)&lt;&gt;0,$L160,0)</f>
        <v>0</v>
      </c>
      <c r="CY160" s="61">
        <f>IF(COUNTIF(Setup_Hierarchy!$J$95:$IV$95,"="&amp;$K160)&lt;&gt;0,$L160,0)</f>
        <v>0</v>
      </c>
      <c r="CZ160" s="61">
        <f>IF(COUNTIF(Setup_Hierarchy!$J$96:$IV$96,"="&amp;$K160)&lt;&gt;0,$L160,0)</f>
        <v>0</v>
      </c>
      <c r="DA160" s="61">
        <f>IF(COUNTIF(Setup_Hierarchy!$J$97:$IV$97,"="&amp;$K160)&lt;&gt;0,$L160,0)</f>
        <v>0</v>
      </c>
      <c r="DB160" s="61">
        <f>IF(COUNTIF(Setup_Hierarchy!$J$98:$IV$98,"="&amp;$K160)&lt;&gt;0,$L160,0)</f>
        <v>0</v>
      </c>
      <c r="DC160" s="61">
        <f>IF(COUNTIF(Setup_Hierarchy!$J$99:$IV$99,"="&amp;$K160)&lt;&gt;0,$L160,0)</f>
        <v>0</v>
      </c>
      <c r="DD160" s="61">
        <f>IF(COUNTIF(Setup_Hierarchy!$J$100:$IV$100,"="&amp;$K160)&lt;&gt;0,$L160,0)</f>
        <v>0</v>
      </c>
      <c r="DE160" s="61">
        <f>IF(COUNTIF(Setup_Hierarchy!$J$101:$IV$101,"="&amp;$K160)&lt;&gt;0,$L160,0)</f>
        <v>0</v>
      </c>
      <c r="DF160" s="61">
        <f>IF(COUNTIF(Setup_Hierarchy!$J$102:$IV$102,"="&amp;$K160)&lt;&gt;0,$L160,0)</f>
        <v>0</v>
      </c>
      <c r="DG160" s="61">
        <f>IF(COUNTIF(Setup_Hierarchy!$J$103:$IV$103,"="&amp;$K160)&lt;&gt;0,$L160,0)</f>
        <v>0</v>
      </c>
      <c r="DH160" s="61">
        <f>IF(COUNTIF(Setup_Hierarchy!$J$104:$IV$104,"="&amp;$K160)&lt;&gt;0,$L160,0)</f>
        <v>0</v>
      </c>
      <c r="DI160" s="61">
        <f>IF(COUNTIF(Setup_Hierarchy!$J$105:$IV$105,"="&amp;$K160)&lt;&gt;0,$L160,0)</f>
        <v>0</v>
      </c>
      <c r="DJ160" s="61">
        <f>IF(COUNTIF(Setup_Hierarchy!$J$106:$IV$106,"="&amp;$K160)&lt;&gt;0,$L160,0)</f>
        <v>0</v>
      </c>
      <c r="DK160" s="61">
        <f>IF(COUNTIF(Setup_Hierarchy!$J$107:$IV$107,"="&amp;$K160)&lt;&gt;0,$L160,0)</f>
        <v>0</v>
      </c>
      <c r="DL160" s="61">
        <f>IF(COUNTIF(Setup_Hierarchy!$J$108:$IV$108,"="&amp;$K160)&lt;&gt;0,$L160,0)</f>
        <v>0</v>
      </c>
      <c r="DM160" s="61">
        <f>IF(COUNTIF(Setup_Hierarchy!$J$109:$IV$109,"="&amp;$K160)&lt;&gt;0,$L160,0)</f>
        <v>0</v>
      </c>
      <c r="DN160" s="61">
        <f>IF(COUNTIF(Setup_Hierarchy!$J$110:$IV$110,"="&amp;$K160)&lt;&gt;0,$L160,0)</f>
        <v>0</v>
      </c>
      <c r="DO160" s="61">
        <f>IF(COUNTIF(Setup_Hierarchy!$J$111:$IV$111,"="&amp;$K160)&lt;&gt;0,$L160,0)</f>
        <v>0</v>
      </c>
      <c r="DP160" s="61">
        <f>IF(COUNTIF(Setup_Hierarchy!$J$112:$IV$112,"="&amp;$K160)&lt;&gt;0,$L160,0)</f>
        <v>0</v>
      </c>
      <c r="DQ160" s="61">
        <f>IF(COUNTIF(Setup_Hierarchy!$J$113:$IV$113,"="&amp;$K160)&lt;&gt;0,$L160,0)</f>
        <v>0</v>
      </c>
      <c r="DR160" s="61">
        <f>IF(COUNTIF(Setup_Hierarchy!$J$114:$IV$114,"="&amp;$K160)&lt;&gt;0,$L160,0)</f>
        <v>0</v>
      </c>
      <c r="DS160" s="61">
        <f>IF(COUNTIF(Setup_Hierarchy!$J$115:$IV$115,"="&amp;$K160)&lt;&gt;0,$L160,0)</f>
        <v>0</v>
      </c>
      <c r="DT160" s="61">
        <f>IF(COUNTIF(Setup_Hierarchy!$J$116:$IV$116,"="&amp;$K160)&lt;&gt;0,$L160,0)</f>
        <v>0</v>
      </c>
    </row>
    <row r="161" spans="2:124" x14ac:dyDescent="0.2">
      <c r="B161" t="s">
        <v>43</v>
      </c>
      <c r="C161">
        <v>79</v>
      </c>
      <c r="D161" t="s">
        <v>16</v>
      </c>
      <c r="E161" t="s">
        <v>369</v>
      </c>
      <c r="F161" t="s">
        <v>532</v>
      </c>
      <c r="G161" t="s">
        <v>25</v>
      </c>
      <c r="H161" t="s">
        <v>13</v>
      </c>
      <c r="I161">
        <v>0.51757299999999995</v>
      </c>
      <c r="J161">
        <v>0.86588299999999996</v>
      </c>
      <c r="K161">
        <v>638</v>
      </c>
      <c r="L161">
        <v>108.63</v>
      </c>
      <c r="M161" s="61">
        <f>IF(COUNTIF(Setup_Hierarchy!$J$5:$IV$5,"="&amp;$K161)&lt;&gt;0,$L161,0)</f>
        <v>108.63</v>
      </c>
      <c r="N161" s="61">
        <f>IF(COUNTIF(Setup_Hierarchy!$J$6:$IV$6,"="&amp;$K161)&lt;&gt;0,$L161,0)</f>
        <v>108.63</v>
      </c>
      <c r="O161" s="61">
        <f>IF(COUNTIF(Setup_Hierarchy!$J$7:$IV$7,"="&amp;$K161)&lt;&gt;0,$L161,0)</f>
        <v>108.63</v>
      </c>
      <c r="P161" s="61">
        <f>IF(COUNTIF(Setup_Hierarchy!$J$8:$IV$8,"="&amp;$K161)&lt;&gt;0,$L161,0)</f>
        <v>0</v>
      </c>
      <c r="Q161" s="61">
        <f>IF(COUNTIF(Setup_Hierarchy!$J$9:$IV$9,"="&amp;$K161)&lt;&gt;0,$L161,0)</f>
        <v>0</v>
      </c>
      <c r="R161" s="61">
        <f>IF(COUNTIF(Setup_Hierarchy!$J$10:$IV$10,"="&amp;$K161)&lt;&gt;0,$L161,0)</f>
        <v>0</v>
      </c>
      <c r="S161" s="61">
        <f>IF(COUNTIF(Setup_Hierarchy!$J$11:$IV$11,"="&amp;$K161)&lt;&gt;0,$L161,0)</f>
        <v>0</v>
      </c>
      <c r="T161" s="61">
        <f>IF(COUNTIF(Setup_Hierarchy!$J$12:$IV$12,"="&amp;$K161)&lt;&gt;0,$L161,0)</f>
        <v>0</v>
      </c>
      <c r="U161" s="61">
        <f>IF(COUNTIF(Setup_Hierarchy!$J$13:$IV$13,"="&amp;$K161)&lt;&gt;0,$L161,0)</f>
        <v>0</v>
      </c>
      <c r="V161" s="61">
        <f>IF(COUNTIF(Setup_Hierarchy!$J$14:$IV$14,"="&amp;$K161)&lt;&gt;0,$L161,0)</f>
        <v>0</v>
      </c>
      <c r="W161" s="61">
        <f>IF(COUNTIF(Setup_Hierarchy!$J$15:$IV$15,"="&amp;$K161)&lt;&gt;0,$L161,0)</f>
        <v>0</v>
      </c>
      <c r="X161" s="61">
        <f>IF(COUNTIF(Setup_Hierarchy!$J$16:$IV$16,"="&amp;$K161)&lt;&gt;0,$L161,0)</f>
        <v>0</v>
      </c>
      <c r="Y161" s="61">
        <f>IF(COUNTIF(Setup_Hierarchy!$J$17:$IV$17,"="&amp;$K161)&lt;&gt;0,$L161,0)</f>
        <v>0</v>
      </c>
      <c r="Z161" s="61">
        <f>IF(COUNTIF(Setup_Hierarchy!$J$18:$IV$18,"="&amp;$K161)&lt;&gt;0,$L161,0)</f>
        <v>0</v>
      </c>
      <c r="AA161" s="61">
        <f>IF(COUNTIF(Setup_Hierarchy!$J$19:$IV$19,"="&amp;$K161)&lt;&gt;0,$L161,0)</f>
        <v>0</v>
      </c>
      <c r="AB161" s="61">
        <f>IF(COUNTIF(Setup_Hierarchy!$J$20:$IV$20,"="&amp;$K161)&lt;&gt;0,$L161,0)</f>
        <v>0</v>
      </c>
      <c r="AC161" s="61">
        <f>IF(COUNTIF(Setup_Hierarchy!$J$21:$IV$21,"="&amp;$K161)&lt;&gt;0,$L161,0)</f>
        <v>0</v>
      </c>
      <c r="AD161" s="61">
        <f>IF(COUNTIF(Setup_Hierarchy!$J$22:$IV$22,"="&amp;$K161)&lt;&gt;0,$L161,0)</f>
        <v>0</v>
      </c>
      <c r="AE161" s="61">
        <f>IF(COUNTIF(Setup_Hierarchy!$J$23:$IV$23,"="&amp;$K161)&lt;&gt;0,$L161,0)</f>
        <v>0</v>
      </c>
      <c r="AF161" s="61">
        <f>IF(COUNTIF(Setup_Hierarchy!$J$24:$IV$24,"="&amp;$K161)&lt;&gt;0,$L161,0)</f>
        <v>0</v>
      </c>
      <c r="AG161" s="61">
        <f>IF(COUNTIF(Setup_Hierarchy!$J$25:$IV$25,"="&amp;$K161)&lt;&gt;0,$L161,0)</f>
        <v>0</v>
      </c>
      <c r="AH161" s="61">
        <f>IF(COUNTIF(Setup_Hierarchy!$J$26:$IV$26,"="&amp;$K161)&lt;&gt;0,$L161,0)</f>
        <v>0</v>
      </c>
      <c r="AI161" s="61">
        <f>IF(COUNTIF(Setup_Hierarchy!$J$27:$IV$27,"="&amp;$K161)&lt;&gt;0,$L161,0)</f>
        <v>0</v>
      </c>
      <c r="AJ161" s="61">
        <f>IF(COUNTIF(Setup_Hierarchy!$J$28:$IV$28,"="&amp;$K161)&lt;&gt;0,$L161,0)</f>
        <v>0</v>
      </c>
      <c r="AK161" s="61">
        <f>IF(COUNTIF(Setup_Hierarchy!$J$29:$IV$29,"="&amp;$K161)&lt;&gt;0,$L161,0)</f>
        <v>0</v>
      </c>
      <c r="AL161" s="61">
        <f>IF(COUNTIF(Setup_Hierarchy!$J$30:$IV$30,"="&amp;$K161)&lt;&gt;0,$L161,0)</f>
        <v>0</v>
      </c>
      <c r="AM161" s="61">
        <f>IF(COUNTIF(Setup_Hierarchy!$J$31:$IV$31,"="&amp;$K161)&lt;&gt;0,$L161,0)</f>
        <v>0</v>
      </c>
      <c r="AN161" s="61">
        <f>IF(COUNTIF(Setup_Hierarchy!$J$32:$IV$32,"="&amp;$K161)&lt;&gt;0,$L161,0)</f>
        <v>0</v>
      </c>
      <c r="AO161" s="61">
        <f>IF(COUNTIF(Setup_Hierarchy!$J$33:$IV$33,"="&amp;$K161)&lt;&gt;0,$L161,0)</f>
        <v>0</v>
      </c>
      <c r="AP161" s="61">
        <f>IF(COUNTIF(Setup_Hierarchy!$J$34:$IV$34,"="&amp;$K161)&lt;&gt;0,$L161,0)</f>
        <v>0</v>
      </c>
      <c r="AQ161" s="61">
        <f>IF(COUNTIF(Setup_Hierarchy!$J$35:$IV$35,"="&amp;$K161)&lt;&gt;0,$L161,0)</f>
        <v>0</v>
      </c>
      <c r="AR161" s="61">
        <f>IF(COUNTIF(Setup_Hierarchy!$J$36:$IV$36,"="&amp;$K161)&lt;&gt;0,$L161,0)</f>
        <v>0</v>
      </c>
      <c r="AS161" s="61">
        <f>IF(COUNTIF(Setup_Hierarchy!$J$37:$IV$37,"="&amp;$K161)&lt;&gt;0,$L161,0)</f>
        <v>0</v>
      </c>
      <c r="AT161" s="61">
        <f>IF(COUNTIF(Setup_Hierarchy!$J$38:$IV$38,"="&amp;$K161)&lt;&gt;0,$L161,0)</f>
        <v>0</v>
      </c>
      <c r="AU161" s="61">
        <f>IF(COUNTIF(Setup_Hierarchy!$J$39:$IV$39,"="&amp;$K161)&lt;&gt;0,$L161,0)</f>
        <v>0</v>
      </c>
      <c r="AV161" s="61">
        <f>IF(COUNTIF(Setup_Hierarchy!$J$40:$IV$40,"="&amp;$K161)&lt;&gt;0,$L161,0)</f>
        <v>0</v>
      </c>
      <c r="AW161" s="61">
        <f>IF(COUNTIF(Setup_Hierarchy!$J$41:$IV$41,"="&amp;$K161)&lt;&gt;0,$L161,0)</f>
        <v>0</v>
      </c>
      <c r="AX161" s="61">
        <f>IF(COUNTIF(Setup_Hierarchy!$J$42:$IV$42,"="&amp;$K161)&lt;&gt;0,$L161,0)</f>
        <v>0</v>
      </c>
      <c r="AY161" s="61">
        <f>IF(COUNTIF(Setup_Hierarchy!$J$43:$IV$43,"="&amp;$K161)&lt;&gt;0,$L161,0)</f>
        <v>0</v>
      </c>
      <c r="AZ161" s="61">
        <f>IF(COUNTIF(Setup_Hierarchy!$J$44:$IV$44,"="&amp;$K161)&lt;&gt;0,$L161,0)</f>
        <v>0</v>
      </c>
      <c r="BA161" s="61">
        <f>IF(COUNTIF(Setup_Hierarchy!$J$45:$IV$45,"="&amp;$K161)&lt;&gt;0,$L161,0)</f>
        <v>0</v>
      </c>
      <c r="BB161" s="61">
        <f>IF(COUNTIF(Setup_Hierarchy!$J$46:$IV$46,"="&amp;$K161)&lt;&gt;0,$L161,0)</f>
        <v>0</v>
      </c>
      <c r="BC161" s="61">
        <f>IF(COUNTIF(Setup_Hierarchy!$J$47:$IV$47,"="&amp;$K161)&lt;&gt;0,$L161,0)</f>
        <v>0</v>
      </c>
      <c r="BD161" s="61">
        <f>IF(COUNTIF(Setup_Hierarchy!$J$48:$IV$48,"="&amp;$K161)&lt;&gt;0,$L161,0)</f>
        <v>0</v>
      </c>
      <c r="BE161" s="61">
        <f>IF(COUNTIF(Setup_Hierarchy!$J$49:$IV$49,"="&amp;$K161)&lt;&gt;0,$L161,0)</f>
        <v>0</v>
      </c>
      <c r="BF161" s="61">
        <f>IF(COUNTIF(Setup_Hierarchy!$J$50:$IV$50,"="&amp;$K161)&lt;&gt;0,$L161,0)</f>
        <v>0</v>
      </c>
      <c r="BG161" s="61">
        <f>IF(COUNTIF(Setup_Hierarchy!$J$51:$IV$51,"="&amp;$K161)&lt;&gt;0,$L161,0)</f>
        <v>108.63</v>
      </c>
      <c r="BH161" s="61">
        <f>IF(COUNTIF(Setup_Hierarchy!$J$52:$IV$52,"="&amp;$K161)&lt;&gt;0,$L161,0)</f>
        <v>0</v>
      </c>
      <c r="BI161" s="61">
        <f>IF(COUNTIF(Setup_Hierarchy!$J$53:$IV$53,"="&amp;$K161)&lt;&gt;0,$L161,0)</f>
        <v>0</v>
      </c>
      <c r="BJ161" s="61">
        <f>IF(COUNTIF(Setup_Hierarchy!$J$54:$IV$54,"="&amp;$K161)&lt;&gt;0,$L161,0)</f>
        <v>0</v>
      </c>
      <c r="BK161" s="61">
        <f>IF(COUNTIF(Setup_Hierarchy!$J$55:$IV$55,"="&amp;$K161)&lt;&gt;0,$L161,0)</f>
        <v>0</v>
      </c>
      <c r="BL161" s="61">
        <f>IF(COUNTIF(Setup_Hierarchy!$J$56:$IV$56,"="&amp;$K161)&lt;&gt;0,$L161,0)</f>
        <v>0</v>
      </c>
      <c r="BM161" s="61">
        <f>IF(COUNTIF(Setup_Hierarchy!$J$57:$IV$57,"="&amp;$K161)&lt;&gt;0,$L161,0)</f>
        <v>0</v>
      </c>
      <c r="BN161" s="61">
        <f>IF(COUNTIF(Setup_Hierarchy!$J$58:$IV$58,"="&amp;$K161)&lt;&gt;0,$L161,0)</f>
        <v>0</v>
      </c>
      <c r="BO161" s="61">
        <f>IF(COUNTIF(Setup_Hierarchy!$J$59:$IV$59,"="&amp;$K161)&lt;&gt;0,$L161,0)</f>
        <v>108.63</v>
      </c>
      <c r="BP161" s="61">
        <f>IF(COUNTIF(Setup_Hierarchy!$J$60:$IV$60,"="&amp;$K161)&lt;&gt;0,$L161,0)</f>
        <v>0</v>
      </c>
      <c r="BQ161" s="61">
        <f>IF(COUNTIF(Setup_Hierarchy!$J$61:$IV$61,"="&amp;$K161)&lt;&gt;0,$L161,0)</f>
        <v>0</v>
      </c>
      <c r="BR161" s="61">
        <f>IF(COUNTIF(Setup_Hierarchy!$J$62:$IV$62,"="&amp;$K161)&lt;&gt;0,$L161,0)</f>
        <v>0</v>
      </c>
      <c r="BS161" s="61">
        <f>IF(COUNTIF(Setup_Hierarchy!$J$63:$IV$63,"="&amp;$K161)&lt;&gt;0,$L161,0)</f>
        <v>0</v>
      </c>
      <c r="BT161" s="61">
        <f>IF(COUNTIF(Setup_Hierarchy!$J$64:$IV$64,"="&amp;$K161)&lt;&gt;0,$L161,0)</f>
        <v>0</v>
      </c>
      <c r="BU161" s="61">
        <f>IF(COUNTIF(Setup_Hierarchy!$J$65:$IV$65,"="&amp;$K161)&lt;&gt;0,$L161,0)</f>
        <v>0</v>
      </c>
      <c r="BV161" s="61">
        <f>IF(COUNTIF(Setup_Hierarchy!$J$66:$IV$66,"="&amp;$K161)&lt;&gt;0,$L161,0)</f>
        <v>0</v>
      </c>
      <c r="BW161" s="61">
        <f>IF(COUNTIF(Setup_Hierarchy!$J$67:$IV$67,"="&amp;$K161)&lt;&gt;0,$L161,0)</f>
        <v>0</v>
      </c>
      <c r="BX161" s="61">
        <f>IF(COUNTIF(Setup_Hierarchy!$J$68:$IV$68,"="&amp;$K161)&lt;&gt;0,$L161,0)</f>
        <v>0</v>
      </c>
      <c r="BY161" s="61">
        <f>IF(COUNTIF(Setup_Hierarchy!$J$69:$IV$69,"="&amp;$K161)&lt;&gt;0,$L161,0)</f>
        <v>0</v>
      </c>
      <c r="BZ161" s="61">
        <f>IF(COUNTIF(Setup_Hierarchy!$J$70:$IV$70,"="&amp;$K161)&lt;&gt;0,$L161,0)</f>
        <v>0</v>
      </c>
      <c r="CA161" s="61">
        <f>IF(COUNTIF(Setup_Hierarchy!$J$71:$IV$71,"="&amp;$K161)&lt;&gt;0,$L161,0)</f>
        <v>0</v>
      </c>
      <c r="CB161" s="61">
        <f>IF(COUNTIF(Setup_Hierarchy!$J$72:$IV$72,"="&amp;$K161)&lt;&gt;0,$L161,0)</f>
        <v>0</v>
      </c>
      <c r="CC161" s="61">
        <f>IF(COUNTIF(Setup_Hierarchy!$J$73:$IV$73,"="&amp;$K161)&lt;&gt;0,$L161,0)</f>
        <v>0</v>
      </c>
      <c r="CD161" s="61">
        <f>IF(COUNTIF(Setup_Hierarchy!$J$74:$IV$74,"="&amp;$K161)&lt;&gt;0,$L161,0)</f>
        <v>0</v>
      </c>
      <c r="CE161" s="61">
        <f>IF(COUNTIF(Setup_Hierarchy!$J$75:$IV$75,"="&amp;$K161)&lt;&gt;0,$L161,0)</f>
        <v>0</v>
      </c>
      <c r="CF161" s="61">
        <f>IF(COUNTIF(Setup_Hierarchy!$J$76:$IV$76,"="&amp;$K161)&lt;&gt;0,$L161,0)</f>
        <v>0</v>
      </c>
      <c r="CG161" s="61">
        <f>IF(COUNTIF(Setup_Hierarchy!$J$77:$IV$77,"="&amp;$K161)&lt;&gt;0,$L161,0)</f>
        <v>0</v>
      </c>
      <c r="CH161" s="61">
        <f>IF(COUNTIF(Setup_Hierarchy!$J$78:$IV$78,"="&amp;$K161)&lt;&gt;0,$L161,0)</f>
        <v>0</v>
      </c>
      <c r="CI161" s="61">
        <f>IF(COUNTIF(Setup_Hierarchy!$J$79:$IV$79,"="&amp;$K161)&lt;&gt;0,$L161,0)</f>
        <v>0</v>
      </c>
      <c r="CJ161" s="61">
        <f>IF(COUNTIF(Setup_Hierarchy!$J$80:$IV$80,"="&amp;$K161)&lt;&gt;0,$L161,0)</f>
        <v>0</v>
      </c>
      <c r="CK161" s="61">
        <f>IF(COUNTIF(Setup_Hierarchy!$J$81:$IV$81,"="&amp;$K161)&lt;&gt;0,$L161,0)</f>
        <v>0</v>
      </c>
      <c r="CL161" s="61">
        <f>IF(COUNTIF(Setup_Hierarchy!$J$82:$IV$82,"="&amp;$K161)&lt;&gt;0,$L161,0)</f>
        <v>0</v>
      </c>
      <c r="CM161" s="61">
        <f>IF(COUNTIF(Setup_Hierarchy!$J$83:$IV$83,"="&amp;$K161)&lt;&gt;0,$L161,0)</f>
        <v>0</v>
      </c>
      <c r="CN161" s="61">
        <f>IF(COUNTIF(Setup_Hierarchy!$J$84:$IV$84,"="&amp;$K161)&lt;&gt;0,$L161,0)</f>
        <v>108.63</v>
      </c>
      <c r="CO161" s="61">
        <f>IF(COUNTIF(Setup_Hierarchy!$J$85:$IV$85,"="&amp;$K161)&lt;&gt;0,$L161,0)</f>
        <v>108.63</v>
      </c>
      <c r="CP161" s="61">
        <f>IF(COUNTIF(Setup_Hierarchy!$J$86:$IV$86,"="&amp;$K161)&lt;&gt;0,$L161,0)</f>
        <v>0</v>
      </c>
      <c r="CQ161" s="61">
        <f>IF(COUNTIF(Setup_Hierarchy!$J$87:$IV$87,"="&amp;$K161)&lt;&gt;0,$L161,0)</f>
        <v>0</v>
      </c>
      <c r="CR161" s="61">
        <f>IF(COUNTIF(Setup_Hierarchy!$J$88:$IV$88,"="&amp;$K161)&lt;&gt;0,$L161,0)</f>
        <v>0</v>
      </c>
      <c r="CS161" s="61">
        <f>IF(COUNTIF(Setup_Hierarchy!$J$89:$IV$89,"="&amp;$K161)&lt;&gt;0,$L161,0)</f>
        <v>0</v>
      </c>
      <c r="CT161" s="61">
        <f>IF(COUNTIF(Setup_Hierarchy!$J$90:$IV$90,"="&amp;$K161)&lt;&gt;0,$L161,0)</f>
        <v>0</v>
      </c>
      <c r="CU161" s="61">
        <f>IF(COUNTIF(Setup_Hierarchy!$J$91:$IV$91,"="&amp;$K161)&lt;&gt;0,$L161,0)</f>
        <v>0</v>
      </c>
      <c r="CV161" s="61">
        <f>IF(COUNTIF(Setup_Hierarchy!$J$92:$IV$92,"="&amp;$K161)&lt;&gt;0,$L161,0)</f>
        <v>0</v>
      </c>
      <c r="CW161" s="61">
        <f>IF(COUNTIF(Setup_Hierarchy!$J$93:$IV$93,"="&amp;$K161)&lt;&gt;0,$L161,0)</f>
        <v>0</v>
      </c>
      <c r="CX161" s="61">
        <f>IF(COUNTIF(Setup_Hierarchy!$J$94:$IV$94,"="&amp;$K161)&lt;&gt;0,$L161,0)</f>
        <v>0</v>
      </c>
      <c r="CY161" s="61">
        <f>IF(COUNTIF(Setup_Hierarchy!$J$95:$IV$95,"="&amp;$K161)&lt;&gt;0,$L161,0)</f>
        <v>0</v>
      </c>
      <c r="CZ161" s="61">
        <f>IF(COUNTIF(Setup_Hierarchy!$J$96:$IV$96,"="&amp;$K161)&lt;&gt;0,$L161,0)</f>
        <v>0</v>
      </c>
      <c r="DA161" s="61">
        <f>IF(COUNTIF(Setup_Hierarchy!$J$97:$IV$97,"="&amp;$K161)&lt;&gt;0,$L161,0)</f>
        <v>0</v>
      </c>
      <c r="DB161" s="61">
        <f>IF(COUNTIF(Setup_Hierarchy!$J$98:$IV$98,"="&amp;$K161)&lt;&gt;0,$L161,0)</f>
        <v>0</v>
      </c>
      <c r="DC161" s="61">
        <f>IF(COUNTIF(Setup_Hierarchy!$J$99:$IV$99,"="&amp;$K161)&lt;&gt;0,$L161,0)</f>
        <v>0</v>
      </c>
      <c r="DD161" s="61">
        <f>IF(COUNTIF(Setup_Hierarchy!$J$100:$IV$100,"="&amp;$K161)&lt;&gt;0,$L161,0)</f>
        <v>0</v>
      </c>
      <c r="DE161" s="61">
        <f>IF(COUNTIF(Setup_Hierarchy!$J$101:$IV$101,"="&amp;$K161)&lt;&gt;0,$L161,0)</f>
        <v>0</v>
      </c>
      <c r="DF161" s="61">
        <f>IF(COUNTIF(Setup_Hierarchy!$J$102:$IV$102,"="&amp;$K161)&lt;&gt;0,$L161,0)</f>
        <v>0</v>
      </c>
      <c r="DG161" s="61">
        <f>IF(COUNTIF(Setup_Hierarchy!$J$103:$IV$103,"="&amp;$K161)&lt;&gt;0,$L161,0)</f>
        <v>0</v>
      </c>
      <c r="DH161" s="61">
        <f>IF(COUNTIF(Setup_Hierarchy!$J$104:$IV$104,"="&amp;$K161)&lt;&gt;0,$L161,0)</f>
        <v>0</v>
      </c>
      <c r="DI161" s="61">
        <f>IF(COUNTIF(Setup_Hierarchy!$J$105:$IV$105,"="&amp;$K161)&lt;&gt;0,$L161,0)</f>
        <v>0</v>
      </c>
      <c r="DJ161" s="61">
        <f>IF(COUNTIF(Setup_Hierarchy!$J$106:$IV$106,"="&amp;$K161)&lt;&gt;0,$L161,0)</f>
        <v>0</v>
      </c>
      <c r="DK161" s="61">
        <f>IF(COUNTIF(Setup_Hierarchy!$J$107:$IV$107,"="&amp;$K161)&lt;&gt;0,$L161,0)</f>
        <v>0</v>
      </c>
      <c r="DL161" s="61">
        <f>IF(COUNTIF(Setup_Hierarchy!$J$108:$IV$108,"="&amp;$K161)&lt;&gt;0,$L161,0)</f>
        <v>0</v>
      </c>
      <c r="DM161" s="61">
        <f>IF(COUNTIF(Setup_Hierarchy!$J$109:$IV$109,"="&amp;$K161)&lt;&gt;0,$L161,0)</f>
        <v>0</v>
      </c>
      <c r="DN161" s="61">
        <f>IF(COUNTIF(Setup_Hierarchy!$J$110:$IV$110,"="&amp;$K161)&lt;&gt;0,$L161,0)</f>
        <v>0</v>
      </c>
      <c r="DO161" s="61">
        <f>IF(COUNTIF(Setup_Hierarchy!$J$111:$IV$111,"="&amp;$K161)&lt;&gt;0,$L161,0)</f>
        <v>0</v>
      </c>
      <c r="DP161" s="61">
        <f>IF(COUNTIF(Setup_Hierarchy!$J$112:$IV$112,"="&amp;$K161)&lt;&gt;0,$L161,0)</f>
        <v>0</v>
      </c>
      <c r="DQ161" s="61">
        <f>IF(COUNTIF(Setup_Hierarchy!$J$113:$IV$113,"="&amp;$K161)&lt;&gt;0,$L161,0)</f>
        <v>0</v>
      </c>
      <c r="DR161" s="61">
        <f>IF(COUNTIF(Setup_Hierarchy!$J$114:$IV$114,"="&amp;$K161)&lt;&gt;0,$L161,0)</f>
        <v>0</v>
      </c>
      <c r="DS161" s="61">
        <f>IF(COUNTIF(Setup_Hierarchy!$J$115:$IV$115,"="&amp;$K161)&lt;&gt;0,$L161,0)</f>
        <v>0</v>
      </c>
      <c r="DT161" s="61">
        <f>IF(COUNTIF(Setup_Hierarchy!$J$116:$IV$116,"="&amp;$K161)&lt;&gt;0,$L161,0)</f>
        <v>0</v>
      </c>
    </row>
    <row r="162" spans="2:124" x14ac:dyDescent="0.2">
      <c r="B162" t="s">
        <v>43</v>
      </c>
      <c r="C162">
        <v>79</v>
      </c>
      <c r="D162" t="s">
        <v>16</v>
      </c>
      <c r="E162" t="s">
        <v>369</v>
      </c>
      <c r="F162" t="s">
        <v>532</v>
      </c>
      <c r="G162" t="s">
        <v>25</v>
      </c>
      <c r="H162" t="s">
        <v>13</v>
      </c>
      <c r="I162">
        <v>0.51757299999999995</v>
      </c>
      <c r="J162">
        <v>0.86588299999999996</v>
      </c>
      <c r="K162">
        <v>677</v>
      </c>
      <c r="L162">
        <v>367.63</v>
      </c>
      <c r="M162" s="61">
        <f>IF(COUNTIF(Setup_Hierarchy!$J$5:$IV$5,"="&amp;$K162)&lt;&gt;0,$L162,0)</f>
        <v>367.63</v>
      </c>
      <c r="N162" s="61">
        <f>IF(COUNTIF(Setup_Hierarchy!$J$6:$IV$6,"="&amp;$K162)&lt;&gt;0,$L162,0)</f>
        <v>367.63</v>
      </c>
      <c r="O162" s="61">
        <f>IF(COUNTIF(Setup_Hierarchy!$J$7:$IV$7,"="&amp;$K162)&lt;&gt;0,$L162,0)</f>
        <v>367.63</v>
      </c>
      <c r="P162" s="61">
        <f>IF(COUNTIF(Setup_Hierarchy!$J$8:$IV$8,"="&amp;$K162)&lt;&gt;0,$L162,0)</f>
        <v>367.63</v>
      </c>
      <c r="Q162" s="61">
        <f>IF(COUNTIF(Setup_Hierarchy!$J$9:$IV$9,"="&amp;$K162)&lt;&gt;0,$L162,0)</f>
        <v>367.63</v>
      </c>
      <c r="R162" s="61">
        <f>IF(COUNTIF(Setup_Hierarchy!$J$10:$IV$10,"="&amp;$K162)&lt;&gt;0,$L162,0)</f>
        <v>0</v>
      </c>
      <c r="S162" s="61">
        <f>IF(COUNTIF(Setup_Hierarchy!$J$11:$IV$11,"="&amp;$K162)&lt;&gt;0,$L162,0)</f>
        <v>0</v>
      </c>
      <c r="T162" s="61">
        <f>IF(COUNTIF(Setup_Hierarchy!$J$12:$IV$12,"="&amp;$K162)&lt;&gt;0,$L162,0)</f>
        <v>0</v>
      </c>
      <c r="U162" s="61">
        <f>IF(COUNTIF(Setup_Hierarchy!$J$13:$IV$13,"="&amp;$K162)&lt;&gt;0,$L162,0)</f>
        <v>0</v>
      </c>
      <c r="V162" s="61">
        <f>IF(COUNTIF(Setup_Hierarchy!$J$14:$IV$14,"="&amp;$K162)&lt;&gt;0,$L162,0)</f>
        <v>0</v>
      </c>
      <c r="W162" s="61">
        <f>IF(COUNTIF(Setup_Hierarchy!$J$15:$IV$15,"="&amp;$K162)&lt;&gt;0,$L162,0)</f>
        <v>0</v>
      </c>
      <c r="X162" s="61">
        <f>IF(COUNTIF(Setup_Hierarchy!$J$16:$IV$16,"="&amp;$K162)&lt;&gt;0,$L162,0)</f>
        <v>0</v>
      </c>
      <c r="Y162" s="61">
        <f>IF(COUNTIF(Setup_Hierarchy!$J$17:$IV$17,"="&amp;$K162)&lt;&gt;0,$L162,0)</f>
        <v>0</v>
      </c>
      <c r="Z162" s="61">
        <f>IF(COUNTIF(Setup_Hierarchy!$J$18:$IV$18,"="&amp;$K162)&lt;&gt;0,$L162,0)</f>
        <v>0</v>
      </c>
      <c r="AA162" s="61">
        <f>IF(COUNTIF(Setup_Hierarchy!$J$19:$IV$19,"="&amp;$K162)&lt;&gt;0,$L162,0)</f>
        <v>0</v>
      </c>
      <c r="AB162" s="61">
        <f>IF(COUNTIF(Setup_Hierarchy!$J$20:$IV$20,"="&amp;$K162)&lt;&gt;0,$L162,0)</f>
        <v>0</v>
      </c>
      <c r="AC162" s="61">
        <f>IF(COUNTIF(Setup_Hierarchy!$J$21:$IV$21,"="&amp;$K162)&lt;&gt;0,$L162,0)</f>
        <v>367.63</v>
      </c>
      <c r="AD162" s="61">
        <f>IF(COUNTIF(Setup_Hierarchy!$J$22:$IV$22,"="&amp;$K162)&lt;&gt;0,$L162,0)</f>
        <v>367.63</v>
      </c>
      <c r="AE162" s="61">
        <f>IF(COUNTIF(Setup_Hierarchy!$J$23:$IV$23,"="&amp;$K162)&lt;&gt;0,$L162,0)</f>
        <v>0</v>
      </c>
      <c r="AF162" s="61">
        <f>IF(COUNTIF(Setup_Hierarchy!$J$24:$IV$24,"="&amp;$K162)&lt;&gt;0,$L162,0)</f>
        <v>0</v>
      </c>
      <c r="AG162" s="61">
        <f>IF(COUNTIF(Setup_Hierarchy!$J$25:$IV$25,"="&amp;$K162)&lt;&gt;0,$L162,0)</f>
        <v>0</v>
      </c>
      <c r="AH162" s="61">
        <f>IF(COUNTIF(Setup_Hierarchy!$J$26:$IV$26,"="&amp;$K162)&lt;&gt;0,$L162,0)</f>
        <v>0</v>
      </c>
      <c r="AI162" s="61">
        <f>IF(COUNTIF(Setup_Hierarchy!$J$27:$IV$27,"="&amp;$K162)&lt;&gt;0,$L162,0)</f>
        <v>0</v>
      </c>
      <c r="AJ162" s="61">
        <f>IF(COUNTIF(Setup_Hierarchy!$J$28:$IV$28,"="&amp;$K162)&lt;&gt;0,$L162,0)</f>
        <v>0</v>
      </c>
      <c r="AK162" s="61">
        <f>IF(COUNTIF(Setup_Hierarchy!$J$29:$IV$29,"="&amp;$K162)&lt;&gt;0,$L162,0)</f>
        <v>0</v>
      </c>
      <c r="AL162" s="61">
        <f>IF(COUNTIF(Setup_Hierarchy!$J$30:$IV$30,"="&amp;$K162)&lt;&gt;0,$L162,0)</f>
        <v>0</v>
      </c>
      <c r="AM162" s="61">
        <f>IF(COUNTIF(Setup_Hierarchy!$J$31:$IV$31,"="&amp;$K162)&lt;&gt;0,$L162,0)</f>
        <v>0</v>
      </c>
      <c r="AN162" s="61">
        <f>IF(COUNTIF(Setup_Hierarchy!$J$32:$IV$32,"="&amp;$K162)&lt;&gt;0,$L162,0)</f>
        <v>0</v>
      </c>
      <c r="AO162" s="61">
        <f>IF(COUNTIF(Setup_Hierarchy!$J$33:$IV$33,"="&amp;$K162)&lt;&gt;0,$L162,0)</f>
        <v>0</v>
      </c>
      <c r="AP162" s="61">
        <f>IF(COUNTIF(Setup_Hierarchy!$J$34:$IV$34,"="&amp;$K162)&lt;&gt;0,$L162,0)</f>
        <v>0</v>
      </c>
      <c r="AQ162" s="61">
        <f>IF(COUNTIF(Setup_Hierarchy!$J$35:$IV$35,"="&amp;$K162)&lt;&gt;0,$L162,0)</f>
        <v>0</v>
      </c>
      <c r="AR162" s="61">
        <f>IF(COUNTIF(Setup_Hierarchy!$J$36:$IV$36,"="&amp;$K162)&lt;&gt;0,$L162,0)</f>
        <v>0</v>
      </c>
      <c r="AS162" s="61">
        <f>IF(COUNTIF(Setup_Hierarchy!$J$37:$IV$37,"="&amp;$K162)&lt;&gt;0,$L162,0)</f>
        <v>0</v>
      </c>
      <c r="AT162" s="61">
        <f>IF(COUNTIF(Setup_Hierarchy!$J$38:$IV$38,"="&amp;$K162)&lt;&gt;0,$L162,0)</f>
        <v>0</v>
      </c>
      <c r="AU162" s="61">
        <f>IF(COUNTIF(Setup_Hierarchy!$J$39:$IV$39,"="&amp;$K162)&lt;&gt;0,$L162,0)</f>
        <v>0</v>
      </c>
      <c r="AV162" s="61">
        <f>IF(COUNTIF(Setup_Hierarchy!$J$40:$IV$40,"="&amp;$K162)&lt;&gt;0,$L162,0)</f>
        <v>0</v>
      </c>
      <c r="AW162" s="61">
        <f>IF(COUNTIF(Setup_Hierarchy!$J$41:$IV$41,"="&amp;$K162)&lt;&gt;0,$L162,0)</f>
        <v>0</v>
      </c>
      <c r="AX162" s="61">
        <f>IF(COUNTIF(Setup_Hierarchy!$J$42:$IV$42,"="&amp;$K162)&lt;&gt;0,$L162,0)</f>
        <v>0</v>
      </c>
      <c r="AY162" s="61">
        <f>IF(COUNTIF(Setup_Hierarchy!$J$43:$IV$43,"="&amp;$K162)&lt;&gt;0,$L162,0)</f>
        <v>0</v>
      </c>
      <c r="AZ162" s="61">
        <f>IF(COUNTIF(Setup_Hierarchy!$J$44:$IV$44,"="&amp;$K162)&lt;&gt;0,$L162,0)</f>
        <v>0</v>
      </c>
      <c r="BA162" s="61">
        <f>IF(COUNTIF(Setup_Hierarchy!$J$45:$IV$45,"="&amp;$K162)&lt;&gt;0,$L162,0)</f>
        <v>0</v>
      </c>
      <c r="BB162" s="61">
        <f>IF(COUNTIF(Setup_Hierarchy!$J$46:$IV$46,"="&amp;$K162)&lt;&gt;0,$L162,0)</f>
        <v>0</v>
      </c>
      <c r="BC162" s="61">
        <f>IF(COUNTIF(Setup_Hierarchy!$J$47:$IV$47,"="&amp;$K162)&lt;&gt;0,$L162,0)</f>
        <v>0</v>
      </c>
      <c r="BD162" s="61">
        <f>IF(COUNTIF(Setup_Hierarchy!$J$48:$IV$48,"="&amp;$K162)&lt;&gt;0,$L162,0)</f>
        <v>0</v>
      </c>
      <c r="BE162" s="61">
        <f>IF(COUNTIF(Setup_Hierarchy!$J$49:$IV$49,"="&amp;$K162)&lt;&gt;0,$L162,0)</f>
        <v>0</v>
      </c>
      <c r="BF162" s="61">
        <f>IF(COUNTIF(Setup_Hierarchy!$J$50:$IV$50,"="&amp;$K162)&lt;&gt;0,$L162,0)</f>
        <v>0</v>
      </c>
      <c r="BG162" s="61">
        <f>IF(COUNTIF(Setup_Hierarchy!$J$51:$IV$51,"="&amp;$K162)&lt;&gt;0,$L162,0)</f>
        <v>0</v>
      </c>
      <c r="BH162" s="61">
        <f>IF(COUNTIF(Setup_Hierarchy!$J$52:$IV$52,"="&amp;$K162)&lt;&gt;0,$L162,0)</f>
        <v>0</v>
      </c>
      <c r="BI162" s="61">
        <f>IF(COUNTIF(Setup_Hierarchy!$J$53:$IV$53,"="&amp;$K162)&lt;&gt;0,$L162,0)</f>
        <v>0</v>
      </c>
      <c r="BJ162" s="61">
        <f>IF(COUNTIF(Setup_Hierarchy!$J$54:$IV$54,"="&amp;$K162)&lt;&gt;0,$L162,0)</f>
        <v>0</v>
      </c>
      <c r="BK162" s="61">
        <f>IF(COUNTIF(Setup_Hierarchy!$J$55:$IV$55,"="&amp;$K162)&lt;&gt;0,$L162,0)</f>
        <v>0</v>
      </c>
      <c r="BL162" s="61">
        <f>IF(COUNTIF(Setup_Hierarchy!$J$56:$IV$56,"="&amp;$K162)&lt;&gt;0,$L162,0)</f>
        <v>0</v>
      </c>
      <c r="BM162" s="61">
        <f>IF(COUNTIF(Setup_Hierarchy!$J$57:$IV$57,"="&amp;$K162)&lt;&gt;0,$L162,0)</f>
        <v>0</v>
      </c>
      <c r="BN162" s="61">
        <f>IF(COUNTIF(Setup_Hierarchy!$J$58:$IV$58,"="&amp;$K162)&lt;&gt;0,$L162,0)</f>
        <v>0</v>
      </c>
      <c r="BO162" s="61">
        <f>IF(COUNTIF(Setup_Hierarchy!$J$59:$IV$59,"="&amp;$K162)&lt;&gt;0,$L162,0)</f>
        <v>0</v>
      </c>
      <c r="BP162" s="61">
        <f>IF(COUNTIF(Setup_Hierarchy!$J$60:$IV$60,"="&amp;$K162)&lt;&gt;0,$L162,0)</f>
        <v>0</v>
      </c>
      <c r="BQ162" s="61">
        <f>IF(COUNTIF(Setup_Hierarchy!$J$61:$IV$61,"="&amp;$K162)&lt;&gt;0,$L162,0)</f>
        <v>0</v>
      </c>
      <c r="BR162" s="61">
        <f>IF(COUNTIF(Setup_Hierarchy!$J$62:$IV$62,"="&amp;$K162)&lt;&gt;0,$L162,0)</f>
        <v>0</v>
      </c>
      <c r="BS162" s="61">
        <f>IF(COUNTIF(Setup_Hierarchy!$J$63:$IV$63,"="&amp;$K162)&lt;&gt;0,$L162,0)</f>
        <v>0</v>
      </c>
      <c r="BT162" s="61">
        <f>IF(COUNTIF(Setup_Hierarchy!$J$64:$IV$64,"="&amp;$K162)&lt;&gt;0,$L162,0)</f>
        <v>0</v>
      </c>
      <c r="BU162" s="61">
        <f>IF(COUNTIF(Setup_Hierarchy!$J$65:$IV$65,"="&amp;$K162)&lt;&gt;0,$L162,0)</f>
        <v>0</v>
      </c>
      <c r="BV162" s="61">
        <f>IF(COUNTIF(Setup_Hierarchy!$J$66:$IV$66,"="&amp;$K162)&lt;&gt;0,$L162,0)</f>
        <v>0</v>
      </c>
      <c r="BW162" s="61">
        <f>IF(COUNTIF(Setup_Hierarchy!$J$67:$IV$67,"="&amp;$K162)&lt;&gt;0,$L162,0)</f>
        <v>0</v>
      </c>
      <c r="BX162" s="61">
        <f>IF(COUNTIF(Setup_Hierarchy!$J$68:$IV$68,"="&amp;$K162)&lt;&gt;0,$L162,0)</f>
        <v>0</v>
      </c>
      <c r="BY162" s="61">
        <f>IF(COUNTIF(Setup_Hierarchy!$J$69:$IV$69,"="&amp;$K162)&lt;&gt;0,$L162,0)</f>
        <v>0</v>
      </c>
      <c r="BZ162" s="61">
        <f>IF(COUNTIF(Setup_Hierarchy!$J$70:$IV$70,"="&amp;$K162)&lt;&gt;0,$L162,0)</f>
        <v>0</v>
      </c>
      <c r="CA162" s="61">
        <f>IF(COUNTIF(Setup_Hierarchy!$J$71:$IV$71,"="&amp;$K162)&lt;&gt;0,$L162,0)</f>
        <v>0</v>
      </c>
      <c r="CB162" s="61">
        <f>IF(COUNTIF(Setup_Hierarchy!$J$72:$IV$72,"="&amp;$K162)&lt;&gt;0,$L162,0)</f>
        <v>0</v>
      </c>
      <c r="CC162" s="61">
        <f>IF(COUNTIF(Setup_Hierarchy!$J$73:$IV$73,"="&amp;$K162)&lt;&gt;0,$L162,0)</f>
        <v>0</v>
      </c>
      <c r="CD162" s="61">
        <f>IF(COUNTIF(Setup_Hierarchy!$J$74:$IV$74,"="&amp;$K162)&lt;&gt;0,$L162,0)</f>
        <v>0</v>
      </c>
      <c r="CE162" s="61">
        <f>IF(COUNTIF(Setup_Hierarchy!$J$75:$IV$75,"="&amp;$K162)&lt;&gt;0,$L162,0)</f>
        <v>0</v>
      </c>
      <c r="CF162" s="61">
        <f>IF(COUNTIF(Setup_Hierarchy!$J$76:$IV$76,"="&amp;$K162)&lt;&gt;0,$L162,0)</f>
        <v>0</v>
      </c>
      <c r="CG162" s="61">
        <f>IF(COUNTIF(Setup_Hierarchy!$J$77:$IV$77,"="&amp;$K162)&lt;&gt;0,$L162,0)</f>
        <v>0</v>
      </c>
      <c r="CH162" s="61">
        <f>IF(COUNTIF(Setup_Hierarchy!$J$78:$IV$78,"="&amp;$K162)&lt;&gt;0,$L162,0)</f>
        <v>0</v>
      </c>
      <c r="CI162" s="61">
        <f>IF(COUNTIF(Setup_Hierarchy!$J$79:$IV$79,"="&amp;$K162)&lt;&gt;0,$L162,0)</f>
        <v>0</v>
      </c>
      <c r="CJ162" s="61">
        <f>IF(COUNTIF(Setup_Hierarchy!$J$80:$IV$80,"="&amp;$K162)&lt;&gt;0,$L162,0)</f>
        <v>0</v>
      </c>
      <c r="CK162" s="61">
        <f>IF(COUNTIF(Setup_Hierarchy!$J$81:$IV$81,"="&amp;$K162)&lt;&gt;0,$L162,0)</f>
        <v>0</v>
      </c>
      <c r="CL162" s="61">
        <f>IF(COUNTIF(Setup_Hierarchy!$J$82:$IV$82,"="&amp;$K162)&lt;&gt;0,$L162,0)</f>
        <v>0</v>
      </c>
      <c r="CM162" s="61">
        <f>IF(COUNTIF(Setup_Hierarchy!$J$83:$IV$83,"="&amp;$K162)&lt;&gt;0,$L162,0)</f>
        <v>0</v>
      </c>
      <c r="CN162" s="61">
        <f>IF(COUNTIF(Setup_Hierarchy!$J$84:$IV$84,"="&amp;$K162)&lt;&gt;0,$L162,0)</f>
        <v>0</v>
      </c>
      <c r="CO162" s="61">
        <f>IF(COUNTIF(Setup_Hierarchy!$J$85:$IV$85,"="&amp;$K162)&lt;&gt;0,$L162,0)</f>
        <v>0</v>
      </c>
      <c r="CP162" s="61">
        <f>IF(COUNTIF(Setup_Hierarchy!$J$86:$IV$86,"="&amp;$K162)&lt;&gt;0,$L162,0)</f>
        <v>0</v>
      </c>
      <c r="CQ162" s="61">
        <f>IF(COUNTIF(Setup_Hierarchy!$J$87:$IV$87,"="&amp;$K162)&lt;&gt;0,$L162,0)</f>
        <v>0</v>
      </c>
      <c r="CR162" s="61">
        <f>IF(COUNTIF(Setup_Hierarchy!$J$88:$IV$88,"="&amp;$K162)&lt;&gt;0,$L162,0)</f>
        <v>0</v>
      </c>
      <c r="CS162" s="61">
        <f>IF(COUNTIF(Setup_Hierarchy!$J$89:$IV$89,"="&amp;$K162)&lt;&gt;0,$L162,0)</f>
        <v>0</v>
      </c>
      <c r="CT162" s="61">
        <f>IF(COUNTIF(Setup_Hierarchy!$J$90:$IV$90,"="&amp;$K162)&lt;&gt;0,$L162,0)</f>
        <v>0</v>
      </c>
      <c r="CU162" s="61">
        <f>IF(COUNTIF(Setup_Hierarchy!$J$91:$IV$91,"="&amp;$K162)&lt;&gt;0,$L162,0)</f>
        <v>0</v>
      </c>
      <c r="CV162" s="61">
        <f>IF(COUNTIF(Setup_Hierarchy!$J$92:$IV$92,"="&amp;$K162)&lt;&gt;0,$L162,0)</f>
        <v>0</v>
      </c>
      <c r="CW162" s="61">
        <f>IF(COUNTIF(Setup_Hierarchy!$J$93:$IV$93,"="&amp;$K162)&lt;&gt;0,$L162,0)</f>
        <v>0</v>
      </c>
      <c r="CX162" s="61">
        <f>IF(COUNTIF(Setup_Hierarchy!$J$94:$IV$94,"="&amp;$K162)&lt;&gt;0,$L162,0)</f>
        <v>0</v>
      </c>
      <c r="CY162" s="61">
        <f>IF(COUNTIF(Setup_Hierarchy!$J$95:$IV$95,"="&amp;$K162)&lt;&gt;0,$L162,0)</f>
        <v>0</v>
      </c>
      <c r="CZ162" s="61">
        <f>IF(COUNTIF(Setup_Hierarchy!$J$96:$IV$96,"="&amp;$K162)&lt;&gt;0,$L162,0)</f>
        <v>0</v>
      </c>
      <c r="DA162" s="61">
        <f>IF(COUNTIF(Setup_Hierarchy!$J$97:$IV$97,"="&amp;$K162)&lt;&gt;0,$L162,0)</f>
        <v>0</v>
      </c>
      <c r="DB162" s="61">
        <f>IF(COUNTIF(Setup_Hierarchy!$J$98:$IV$98,"="&amp;$K162)&lt;&gt;0,$L162,0)</f>
        <v>0</v>
      </c>
      <c r="DC162" s="61">
        <f>IF(COUNTIF(Setup_Hierarchy!$J$99:$IV$99,"="&amp;$K162)&lt;&gt;0,$L162,0)</f>
        <v>0</v>
      </c>
      <c r="DD162" s="61">
        <f>IF(COUNTIF(Setup_Hierarchy!$J$100:$IV$100,"="&amp;$K162)&lt;&gt;0,$L162,0)</f>
        <v>0</v>
      </c>
      <c r="DE162" s="61">
        <f>IF(COUNTIF(Setup_Hierarchy!$J$101:$IV$101,"="&amp;$K162)&lt;&gt;0,$L162,0)</f>
        <v>0</v>
      </c>
      <c r="DF162" s="61">
        <f>IF(COUNTIF(Setup_Hierarchy!$J$102:$IV$102,"="&amp;$K162)&lt;&gt;0,$L162,0)</f>
        <v>0</v>
      </c>
      <c r="DG162" s="61">
        <f>IF(COUNTIF(Setup_Hierarchy!$J$103:$IV$103,"="&amp;$K162)&lt;&gt;0,$L162,0)</f>
        <v>0</v>
      </c>
      <c r="DH162" s="61">
        <f>IF(COUNTIF(Setup_Hierarchy!$J$104:$IV$104,"="&amp;$K162)&lt;&gt;0,$L162,0)</f>
        <v>0</v>
      </c>
      <c r="DI162" s="61">
        <f>IF(COUNTIF(Setup_Hierarchy!$J$105:$IV$105,"="&amp;$K162)&lt;&gt;0,$L162,0)</f>
        <v>0</v>
      </c>
      <c r="DJ162" s="61">
        <f>IF(COUNTIF(Setup_Hierarchy!$J$106:$IV$106,"="&amp;$K162)&lt;&gt;0,$L162,0)</f>
        <v>0</v>
      </c>
      <c r="DK162" s="61">
        <f>IF(COUNTIF(Setup_Hierarchy!$J$107:$IV$107,"="&amp;$K162)&lt;&gt;0,$L162,0)</f>
        <v>0</v>
      </c>
      <c r="DL162" s="61">
        <f>IF(COUNTIF(Setup_Hierarchy!$J$108:$IV$108,"="&amp;$K162)&lt;&gt;0,$L162,0)</f>
        <v>0</v>
      </c>
      <c r="DM162" s="61">
        <f>IF(COUNTIF(Setup_Hierarchy!$J$109:$IV$109,"="&amp;$K162)&lt;&gt;0,$L162,0)</f>
        <v>0</v>
      </c>
      <c r="DN162" s="61">
        <f>IF(COUNTIF(Setup_Hierarchy!$J$110:$IV$110,"="&amp;$K162)&lt;&gt;0,$L162,0)</f>
        <v>0</v>
      </c>
      <c r="DO162" s="61">
        <f>IF(COUNTIF(Setup_Hierarchy!$J$111:$IV$111,"="&amp;$K162)&lt;&gt;0,$L162,0)</f>
        <v>0</v>
      </c>
      <c r="DP162" s="61">
        <f>IF(COUNTIF(Setup_Hierarchy!$J$112:$IV$112,"="&amp;$K162)&lt;&gt;0,$L162,0)</f>
        <v>0</v>
      </c>
      <c r="DQ162" s="61">
        <f>IF(COUNTIF(Setup_Hierarchy!$J$113:$IV$113,"="&amp;$K162)&lt;&gt;0,$L162,0)</f>
        <v>0</v>
      </c>
      <c r="DR162" s="61">
        <f>IF(COUNTIF(Setup_Hierarchy!$J$114:$IV$114,"="&amp;$K162)&lt;&gt;0,$L162,0)</f>
        <v>0</v>
      </c>
      <c r="DS162" s="61">
        <f>IF(COUNTIF(Setup_Hierarchy!$J$115:$IV$115,"="&amp;$K162)&lt;&gt;0,$L162,0)</f>
        <v>0</v>
      </c>
      <c r="DT162" s="61">
        <f>IF(COUNTIF(Setup_Hierarchy!$J$116:$IV$116,"="&amp;$K162)&lt;&gt;0,$L162,0)</f>
        <v>0</v>
      </c>
    </row>
    <row r="163" spans="2:124" x14ac:dyDescent="0.2">
      <c r="B163" t="s">
        <v>43</v>
      </c>
      <c r="C163">
        <v>79</v>
      </c>
      <c r="D163" t="s">
        <v>16</v>
      </c>
      <c r="E163" t="s">
        <v>369</v>
      </c>
      <c r="F163" t="s">
        <v>532</v>
      </c>
      <c r="G163" t="s">
        <v>25</v>
      </c>
      <c r="H163" t="s">
        <v>13</v>
      </c>
      <c r="I163">
        <v>0.51757299999999995</v>
      </c>
      <c r="J163">
        <v>0.86588299999999996</v>
      </c>
      <c r="K163">
        <v>679</v>
      </c>
      <c r="L163">
        <v>4374.2700000000004</v>
      </c>
      <c r="M163" s="61">
        <f>IF(COUNTIF(Setup_Hierarchy!$J$5:$IV$5,"="&amp;$K163)&lt;&gt;0,$L163,0)</f>
        <v>4374.2700000000004</v>
      </c>
      <c r="N163" s="61">
        <f>IF(COUNTIF(Setup_Hierarchy!$J$6:$IV$6,"="&amp;$K163)&lt;&gt;0,$L163,0)</f>
        <v>4374.2700000000004</v>
      </c>
      <c r="O163" s="61">
        <f>IF(COUNTIF(Setup_Hierarchy!$J$7:$IV$7,"="&amp;$K163)&lt;&gt;0,$L163,0)</f>
        <v>4374.2700000000004</v>
      </c>
      <c r="P163" s="61">
        <f>IF(COUNTIF(Setup_Hierarchy!$J$8:$IV$8,"="&amp;$K163)&lt;&gt;0,$L163,0)</f>
        <v>4374.2700000000004</v>
      </c>
      <c r="Q163" s="61">
        <f>IF(COUNTIF(Setup_Hierarchy!$J$9:$IV$9,"="&amp;$K163)&lt;&gt;0,$L163,0)</f>
        <v>4374.2700000000004</v>
      </c>
      <c r="R163" s="61">
        <f>IF(COUNTIF(Setup_Hierarchy!$J$10:$IV$10,"="&amp;$K163)&lt;&gt;0,$L163,0)</f>
        <v>0</v>
      </c>
      <c r="S163" s="61">
        <f>IF(COUNTIF(Setup_Hierarchy!$J$11:$IV$11,"="&amp;$K163)&lt;&gt;0,$L163,0)</f>
        <v>0</v>
      </c>
      <c r="T163" s="61">
        <f>IF(COUNTIF(Setup_Hierarchy!$J$12:$IV$12,"="&amp;$K163)&lt;&gt;0,$L163,0)</f>
        <v>0</v>
      </c>
      <c r="U163" s="61">
        <f>IF(COUNTIF(Setup_Hierarchy!$J$13:$IV$13,"="&amp;$K163)&lt;&gt;0,$L163,0)</f>
        <v>0</v>
      </c>
      <c r="V163" s="61">
        <f>IF(COUNTIF(Setup_Hierarchy!$J$14:$IV$14,"="&amp;$K163)&lt;&gt;0,$L163,0)</f>
        <v>4374.2700000000004</v>
      </c>
      <c r="W163" s="61">
        <f>IF(COUNTIF(Setup_Hierarchy!$J$15:$IV$15,"="&amp;$K163)&lt;&gt;0,$L163,0)</f>
        <v>4374.2700000000004</v>
      </c>
      <c r="X163" s="61">
        <f>IF(COUNTIF(Setup_Hierarchy!$J$16:$IV$16,"="&amp;$K163)&lt;&gt;0,$L163,0)</f>
        <v>0</v>
      </c>
      <c r="Y163" s="61">
        <f>IF(COUNTIF(Setup_Hierarchy!$J$17:$IV$17,"="&amp;$K163)&lt;&gt;0,$L163,0)</f>
        <v>0</v>
      </c>
      <c r="Z163" s="61">
        <f>IF(COUNTIF(Setup_Hierarchy!$J$18:$IV$18,"="&amp;$K163)&lt;&gt;0,$L163,0)</f>
        <v>0</v>
      </c>
      <c r="AA163" s="61">
        <f>IF(COUNTIF(Setup_Hierarchy!$J$19:$IV$19,"="&amp;$K163)&lt;&gt;0,$L163,0)</f>
        <v>0</v>
      </c>
      <c r="AB163" s="61">
        <f>IF(COUNTIF(Setup_Hierarchy!$J$20:$IV$20,"="&amp;$K163)&lt;&gt;0,$L163,0)</f>
        <v>0</v>
      </c>
      <c r="AC163" s="61">
        <f>IF(COUNTIF(Setup_Hierarchy!$J$21:$IV$21,"="&amp;$K163)&lt;&gt;0,$L163,0)</f>
        <v>0</v>
      </c>
      <c r="AD163" s="61">
        <f>IF(COUNTIF(Setup_Hierarchy!$J$22:$IV$22,"="&amp;$K163)&lt;&gt;0,$L163,0)</f>
        <v>0</v>
      </c>
      <c r="AE163" s="61">
        <f>IF(COUNTIF(Setup_Hierarchy!$J$23:$IV$23,"="&amp;$K163)&lt;&gt;0,$L163,0)</f>
        <v>0</v>
      </c>
      <c r="AF163" s="61">
        <f>IF(COUNTIF(Setup_Hierarchy!$J$24:$IV$24,"="&amp;$K163)&lt;&gt;0,$L163,0)</f>
        <v>0</v>
      </c>
      <c r="AG163" s="61">
        <f>IF(COUNTIF(Setup_Hierarchy!$J$25:$IV$25,"="&amp;$K163)&lt;&gt;0,$L163,0)</f>
        <v>0</v>
      </c>
      <c r="AH163" s="61">
        <f>IF(COUNTIF(Setup_Hierarchy!$J$26:$IV$26,"="&amp;$K163)&lt;&gt;0,$L163,0)</f>
        <v>0</v>
      </c>
      <c r="AI163" s="61">
        <f>IF(COUNTIF(Setup_Hierarchy!$J$27:$IV$27,"="&amp;$K163)&lt;&gt;0,$L163,0)</f>
        <v>0</v>
      </c>
      <c r="AJ163" s="61">
        <f>IF(COUNTIF(Setup_Hierarchy!$J$28:$IV$28,"="&amp;$K163)&lt;&gt;0,$L163,0)</f>
        <v>0</v>
      </c>
      <c r="AK163" s="61">
        <f>IF(COUNTIF(Setup_Hierarchy!$J$29:$IV$29,"="&amp;$K163)&lt;&gt;0,$L163,0)</f>
        <v>0</v>
      </c>
      <c r="AL163" s="61">
        <f>IF(COUNTIF(Setup_Hierarchy!$J$30:$IV$30,"="&amp;$K163)&lt;&gt;0,$L163,0)</f>
        <v>0</v>
      </c>
      <c r="AM163" s="61">
        <f>IF(COUNTIF(Setup_Hierarchy!$J$31:$IV$31,"="&amp;$K163)&lt;&gt;0,$L163,0)</f>
        <v>0</v>
      </c>
      <c r="AN163" s="61">
        <f>IF(COUNTIF(Setup_Hierarchy!$J$32:$IV$32,"="&amp;$K163)&lt;&gt;0,$L163,0)</f>
        <v>0</v>
      </c>
      <c r="AO163" s="61">
        <f>IF(COUNTIF(Setup_Hierarchy!$J$33:$IV$33,"="&amp;$K163)&lt;&gt;0,$L163,0)</f>
        <v>0</v>
      </c>
      <c r="AP163" s="61">
        <f>IF(COUNTIF(Setup_Hierarchy!$J$34:$IV$34,"="&amp;$K163)&lt;&gt;0,$L163,0)</f>
        <v>0</v>
      </c>
      <c r="AQ163" s="61">
        <f>IF(COUNTIF(Setup_Hierarchy!$J$35:$IV$35,"="&amp;$K163)&lt;&gt;0,$L163,0)</f>
        <v>0</v>
      </c>
      <c r="AR163" s="61">
        <f>IF(COUNTIF(Setup_Hierarchy!$J$36:$IV$36,"="&amp;$K163)&lt;&gt;0,$L163,0)</f>
        <v>0</v>
      </c>
      <c r="AS163" s="61">
        <f>IF(COUNTIF(Setup_Hierarchy!$J$37:$IV$37,"="&amp;$K163)&lt;&gt;0,$L163,0)</f>
        <v>0</v>
      </c>
      <c r="AT163" s="61">
        <f>IF(COUNTIF(Setup_Hierarchy!$J$38:$IV$38,"="&amp;$K163)&lt;&gt;0,$L163,0)</f>
        <v>0</v>
      </c>
      <c r="AU163" s="61">
        <f>IF(COUNTIF(Setup_Hierarchy!$J$39:$IV$39,"="&amp;$K163)&lt;&gt;0,$L163,0)</f>
        <v>0</v>
      </c>
      <c r="AV163" s="61">
        <f>IF(COUNTIF(Setup_Hierarchy!$J$40:$IV$40,"="&amp;$K163)&lt;&gt;0,$L163,0)</f>
        <v>0</v>
      </c>
      <c r="AW163" s="61">
        <f>IF(COUNTIF(Setup_Hierarchy!$J$41:$IV$41,"="&amp;$K163)&lt;&gt;0,$L163,0)</f>
        <v>0</v>
      </c>
      <c r="AX163" s="61">
        <f>IF(COUNTIF(Setup_Hierarchy!$J$42:$IV$42,"="&amp;$K163)&lt;&gt;0,$L163,0)</f>
        <v>0</v>
      </c>
      <c r="AY163" s="61">
        <f>IF(COUNTIF(Setup_Hierarchy!$J$43:$IV$43,"="&amp;$K163)&lt;&gt;0,$L163,0)</f>
        <v>0</v>
      </c>
      <c r="AZ163" s="61">
        <f>IF(COUNTIF(Setup_Hierarchy!$J$44:$IV$44,"="&amp;$K163)&lt;&gt;0,$L163,0)</f>
        <v>0</v>
      </c>
      <c r="BA163" s="61">
        <f>IF(COUNTIF(Setup_Hierarchy!$J$45:$IV$45,"="&amp;$K163)&lt;&gt;0,$L163,0)</f>
        <v>0</v>
      </c>
      <c r="BB163" s="61">
        <f>IF(COUNTIF(Setup_Hierarchy!$J$46:$IV$46,"="&amp;$K163)&lt;&gt;0,$L163,0)</f>
        <v>0</v>
      </c>
      <c r="BC163" s="61">
        <f>IF(COUNTIF(Setup_Hierarchy!$J$47:$IV$47,"="&amp;$K163)&lt;&gt;0,$L163,0)</f>
        <v>0</v>
      </c>
      <c r="BD163" s="61">
        <f>IF(COUNTIF(Setup_Hierarchy!$J$48:$IV$48,"="&amp;$K163)&lt;&gt;0,$L163,0)</f>
        <v>0</v>
      </c>
      <c r="BE163" s="61">
        <f>IF(COUNTIF(Setup_Hierarchy!$J$49:$IV$49,"="&amp;$K163)&lt;&gt;0,$L163,0)</f>
        <v>0</v>
      </c>
      <c r="BF163" s="61">
        <f>IF(COUNTIF(Setup_Hierarchy!$J$50:$IV$50,"="&amp;$K163)&lt;&gt;0,$L163,0)</f>
        <v>0</v>
      </c>
      <c r="BG163" s="61">
        <f>IF(COUNTIF(Setup_Hierarchy!$J$51:$IV$51,"="&amp;$K163)&lt;&gt;0,$L163,0)</f>
        <v>0</v>
      </c>
      <c r="BH163" s="61">
        <f>IF(COUNTIF(Setup_Hierarchy!$J$52:$IV$52,"="&amp;$K163)&lt;&gt;0,$L163,0)</f>
        <v>0</v>
      </c>
      <c r="BI163" s="61">
        <f>IF(COUNTIF(Setup_Hierarchy!$J$53:$IV$53,"="&amp;$K163)&lt;&gt;0,$L163,0)</f>
        <v>0</v>
      </c>
      <c r="BJ163" s="61">
        <f>IF(COUNTIF(Setup_Hierarchy!$J$54:$IV$54,"="&amp;$K163)&lt;&gt;0,$L163,0)</f>
        <v>0</v>
      </c>
      <c r="BK163" s="61">
        <f>IF(COUNTIF(Setup_Hierarchy!$J$55:$IV$55,"="&amp;$K163)&lt;&gt;0,$L163,0)</f>
        <v>0</v>
      </c>
      <c r="BL163" s="61">
        <f>IF(COUNTIF(Setup_Hierarchy!$J$56:$IV$56,"="&amp;$K163)&lt;&gt;0,$L163,0)</f>
        <v>0</v>
      </c>
      <c r="BM163" s="61">
        <f>IF(COUNTIF(Setup_Hierarchy!$J$57:$IV$57,"="&amp;$K163)&lt;&gt;0,$L163,0)</f>
        <v>0</v>
      </c>
      <c r="BN163" s="61">
        <f>IF(COUNTIF(Setup_Hierarchy!$J$58:$IV$58,"="&amp;$K163)&lt;&gt;0,$L163,0)</f>
        <v>0</v>
      </c>
      <c r="BO163" s="61">
        <f>IF(COUNTIF(Setup_Hierarchy!$J$59:$IV$59,"="&amp;$K163)&lt;&gt;0,$L163,0)</f>
        <v>0</v>
      </c>
      <c r="BP163" s="61">
        <f>IF(COUNTIF(Setup_Hierarchy!$J$60:$IV$60,"="&amp;$K163)&lt;&gt;0,$L163,0)</f>
        <v>0</v>
      </c>
      <c r="BQ163" s="61">
        <f>IF(COUNTIF(Setup_Hierarchy!$J$61:$IV$61,"="&amp;$K163)&lt;&gt;0,$L163,0)</f>
        <v>0</v>
      </c>
      <c r="BR163" s="61">
        <f>IF(COUNTIF(Setup_Hierarchy!$J$62:$IV$62,"="&amp;$K163)&lt;&gt;0,$L163,0)</f>
        <v>0</v>
      </c>
      <c r="BS163" s="61">
        <f>IF(COUNTIF(Setup_Hierarchy!$J$63:$IV$63,"="&amp;$K163)&lt;&gt;0,$L163,0)</f>
        <v>0</v>
      </c>
      <c r="BT163" s="61">
        <f>IF(COUNTIF(Setup_Hierarchy!$J$64:$IV$64,"="&amp;$K163)&lt;&gt;0,$L163,0)</f>
        <v>0</v>
      </c>
      <c r="BU163" s="61">
        <f>IF(COUNTIF(Setup_Hierarchy!$J$65:$IV$65,"="&amp;$K163)&lt;&gt;0,$L163,0)</f>
        <v>0</v>
      </c>
      <c r="BV163" s="61">
        <f>IF(COUNTIF(Setup_Hierarchy!$J$66:$IV$66,"="&amp;$K163)&lt;&gt;0,$L163,0)</f>
        <v>0</v>
      </c>
      <c r="BW163" s="61">
        <f>IF(COUNTIF(Setup_Hierarchy!$J$67:$IV$67,"="&amp;$K163)&lt;&gt;0,$L163,0)</f>
        <v>0</v>
      </c>
      <c r="BX163" s="61">
        <f>IF(COUNTIF(Setup_Hierarchy!$J$68:$IV$68,"="&amp;$K163)&lt;&gt;0,$L163,0)</f>
        <v>0</v>
      </c>
      <c r="BY163" s="61">
        <f>IF(COUNTIF(Setup_Hierarchy!$J$69:$IV$69,"="&amp;$K163)&lt;&gt;0,$L163,0)</f>
        <v>0</v>
      </c>
      <c r="BZ163" s="61">
        <f>IF(COUNTIF(Setup_Hierarchy!$J$70:$IV$70,"="&amp;$K163)&lt;&gt;0,$L163,0)</f>
        <v>0</v>
      </c>
      <c r="CA163" s="61">
        <f>IF(COUNTIF(Setup_Hierarchy!$J$71:$IV$71,"="&amp;$K163)&lt;&gt;0,$L163,0)</f>
        <v>0</v>
      </c>
      <c r="CB163" s="61">
        <f>IF(COUNTIF(Setup_Hierarchy!$J$72:$IV$72,"="&amp;$K163)&lt;&gt;0,$L163,0)</f>
        <v>0</v>
      </c>
      <c r="CC163" s="61">
        <f>IF(COUNTIF(Setup_Hierarchy!$J$73:$IV$73,"="&amp;$K163)&lt;&gt;0,$L163,0)</f>
        <v>0</v>
      </c>
      <c r="CD163" s="61">
        <f>IF(COUNTIF(Setup_Hierarchy!$J$74:$IV$74,"="&amp;$K163)&lt;&gt;0,$L163,0)</f>
        <v>0</v>
      </c>
      <c r="CE163" s="61">
        <f>IF(COUNTIF(Setup_Hierarchy!$J$75:$IV$75,"="&amp;$K163)&lt;&gt;0,$L163,0)</f>
        <v>0</v>
      </c>
      <c r="CF163" s="61">
        <f>IF(COUNTIF(Setup_Hierarchy!$J$76:$IV$76,"="&amp;$K163)&lt;&gt;0,$L163,0)</f>
        <v>0</v>
      </c>
      <c r="CG163" s="61">
        <f>IF(COUNTIF(Setup_Hierarchy!$J$77:$IV$77,"="&amp;$K163)&lt;&gt;0,$L163,0)</f>
        <v>0</v>
      </c>
      <c r="CH163" s="61">
        <f>IF(COUNTIF(Setup_Hierarchy!$J$78:$IV$78,"="&amp;$K163)&lt;&gt;0,$L163,0)</f>
        <v>0</v>
      </c>
      <c r="CI163" s="61">
        <f>IF(COUNTIF(Setup_Hierarchy!$J$79:$IV$79,"="&amp;$K163)&lt;&gt;0,$L163,0)</f>
        <v>0</v>
      </c>
      <c r="CJ163" s="61">
        <f>IF(COUNTIF(Setup_Hierarchy!$J$80:$IV$80,"="&amp;$K163)&lt;&gt;0,$L163,0)</f>
        <v>0</v>
      </c>
      <c r="CK163" s="61">
        <f>IF(COUNTIF(Setup_Hierarchy!$J$81:$IV$81,"="&amp;$K163)&lt;&gt;0,$L163,0)</f>
        <v>0</v>
      </c>
      <c r="CL163" s="61">
        <f>IF(COUNTIF(Setup_Hierarchy!$J$82:$IV$82,"="&amp;$K163)&lt;&gt;0,$L163,0)</f>
        <v>0</v>
      </c>
      <c r="CM163" s="61">
        <f>IF(COUNTIF(Setup_Hierarchy!$J$83:$IV$83,"="&amp;$K163)&lt;&gt;0,$L163,0)</f>
        <v>0</v>
      </c>
      <c r="CN163" s="61">
        <f>IF(COUNTIF(Setup_Hierarchy!$J$84:$IV$84,"="&amp;$K163)&lt;&gt;0,$L163,0)</f>
        <v>0</v>
      </c>
      <c r="CO163" s="61">
        <f>IF(COUNTIF(Setup_Hierarchy!$J$85:$IV$85,"="&amp;$K163)&lt;&gt;0,$L163,0)</f>
        <v>0</v>
      </c>
      <c r="CP163" s="61">
        <f>IF(COUNTIF(Setup_Hierarchy!$J$86:$IV$86,"="&amp;$K163)&lt;&gt;0,$L163,0)</f>
        <v>0</v>
      </c>
      <c r="CQ163" s="61">
        <f>IF(COUNTIF(Setup_Hierarchy!$J$87:$IV$87,"="&amp;$K163)&lt;&gt;0,$L163,0)</f>
        <v>0</v>
      </c>
      <c r="CR163" s="61">
        <f>IF(COUNTIF(Setup_Hierarchy!$J$88:$IV$88,"="&amp;$K163)&lt;&gt;0,$L163,0)</f>
        <v>0</v>
      </c>
      <c r="CS163" s="61">
        <f>IF(COUNTIF(Setup_Hierarchy!$J$89:$IV$89,"="&amp;$K163)&lt;&gt;0,$L163,0)</f>
        <v>0</v>
      </c>
      <c r="CT163" s="61">
        <f>IF(COUNTIF(Setup_Hierarchy!$J$90:$IV$90,"="&amp;$K163)&lt;&gt;0,$L163,0)</f>
        <v>0</v>
      </c>
      <c r="CU163" s="61">
        <f>IF(COUNTIF(Setup_Hierarchy!$J$91:$IV$91,"="&amp;$K163)&lt;&gt;0,$L163,0)</f>
        <v>0</v>
      </c>
      <c r="CV163" s="61">
        <f>IF(COUNTIF(Setup_Hierarchy!$J$92:$IV$92,"="&amp;$K163)&lt;&gt;0,$L163,0)</f>
        <v>0</v>
      </c>
      <c r="CW163" s="61">
        <f>IF(COUNTIF(Setup_Hierarchy!$J$93:$IV$93,"="&amp;$K163)&lt;&gt;0,$L163,0)</f>
        <v>0</v>
      </c>
      <c r="CX163" s="61">
        <f>IF(COUNTIF(Setup_Hierarchy!$J$94:$IV$94,"="&amp;$K163)&lt;&gt;0,$L163,0)</f>
        <v>0</v>
      </c>
      <c r="CY163" s="61">
        <f>IF(COUNTIF(Setup_Hierarchy!$J$95:$IV$95,"="&amp;$K163)&lt;&gt;0,$L163,0)</f>
        <v>0</v>
      </c>
      <c r="CZ163" s="61">
        <f>IF(COUNTIF(Setup_Hierarchy!$J$96:$IV$96,"="&amp;$K163)&lt;&gt;0,$L163,0)</f>
        <v>0</v>
      </c>
      <c r="DA163" s="61">
        <f>IF(COUNTIF(Setup_Hierarchy!$J$97:$IV$97,"="&amp;$K163)&lt;&gt;0,$L163,0)</f>
        <v>0</v>
      </c>
      <c r="DB163" s="61">
        <f>IF(COUNTIF(Setup_Hierarchy!$J$98:$IV$98,"="&amp;$K163)&lt;&gt;0,$L163,0)</f>
        <v>0</v>
      </c>
      <c r="DC163" s="61">
        <f>IF(COUNTIF(Setup_Hierarchy!$J$99:$IV$99,"="&amp;$K163)&lt;&gt;0,$L163,0)</f>
        <v>0</v>
      </c>
      <c r="DD163" s="61">
        <f>IF(COUNTIF(Setup_Hierarchy!$J$100:$IV$100,"="&amp;$K163)&lt;&gt;0,$L163,0)</f>
        <v>0</v>
      </c>
      <c r="DE163" s="61">
        <f>IF(COUNTIF(Setup_Hierarchy!$J$101:$IV$101,"="&amp;$K163)&lt;&gt;0,$L163,0)</f>
        <v>0</v>
      </c>
      <c r="DF163" s="61">
        <f>IF(COUNTIF(Setup_Hierarchy!$J$102:$IV$102,"="&amp;$K163)&lt;&gt;0,$L163,0)</f>
        <v>0</v>
      </c>
      <c r="DG163" s="61">
        <f>IF(COUNTIF(Setup_Hierarchy!$J$103:$IV$103,"="&amp;$K163)&lt;&gt;0,$L163,0)</f>
        <v>0</v>
      </c>
      <c r="DH163" s="61">
        <f>IF(COUNTIF(Setup_Hierarchy!$J$104:$IV$104,"="&amp;$K163)&lt;&gt;0,$L163,0)</f>
        <v>0</v>
      </c>
      <c r="DI163" s="61">
        <f>IF(COUNTIF(Setup_Hierarchy!$J$105:$IV$105,"="&amp;$K163)&lt;&gt;0,$L163,0)</f>
        <v>0</v>
      </c>
      <c r="DJ163" s="61">
        <f>IF(COUNTIF(Setup_Hierarchy!$J$106:$IV$106,"="&amp;$K163)&lt;&gt;0,$L163,0)</f>
        <v>0</v>
      </c>
      <c r="DK163" s="61">
        <f>IF(COUNTIF(Setup_Hierarchy!$J$107:$IV$107,"="&amp;$K163)&lt;&gt;0,$L163,0)</f>
        <v>0</v>
      </c>
      <c r="DL163" s="61">
        <f>IF(COUNTIF(Setup_Hierarchy!$J$108:$IV$108,"="&amp;$K163)&lt;&gt;0,$L163,0)</f>
        <v>0</v>
      </c>
      <c r="DM163" s="61">
        <f>IF(COUNTIF(Setup_Hierarchy!$J$109:$IV$109,"="&amp;$K163)&lt;&gt;0,$L163,0)</f>
        <v>0</v>
      </c>
      <c r="DN163" s="61">
        <f>IF(COUNTIF(Setup_Hierarchy!$J$110:$IV$110,"="&amp;$K163)&lt;&gt;0,$L163,0)</f>
        <v>0</v>
      </c>
      <c r="DO163" s="61">
        <f>IF(COUNTIF(Setup_Hierarchy!$J$111:$IV$111,"="&amp;$K163)&lt;&gt;0,$L163,0)</f>
        <v>0</v>
      </c>
      <c r="DP163" s="61">
        <f>IF(COUNTIF(Setup_Hierarchy!$J$112:$IV$112,"="&amp;$K163)&lt;&gt;0,$L163,0)</f>
        <v>0</v>
      </c>
      <c r="DQ163" s="61">
        <f>IF(COUNTIF(Setup_Hierarchy!$J$113:$IV$113,"="&amp;$K163)&lt;&gt;0,$L163,0)</f>
        <v>0</v>
      </c>
      <c r="DR163" s="61">
        <f>IF(COUNTIF(Setup_Hierarchy!$J$114:$IV$114,"="&amp;$K163)&lt;&gt;0,$L163,0)</f>
        <v>0</v>
      </c>
      <c r="DS163" s="61">
        <f>IF(COUNTIF(Setup_Hierarchy!$J$115:$IV$115,"="&amp;$K163)&lt;&gt;0,$L163,0)</f>
        <v>0</v>
      </c>
      <c r="DT163" s="61">
        <f>IF(COUNTIF(Setup_Hierarchy!$J$116:$IV$116,"="&amp;$K163)&lt;&gt;0,$L163,0)</f>
        <v>0</v>
      </c>
    </row>
    <row r="164" spans="2:124" x14ac:dyDescent="0.2">
      <c r="B164" t="s">
        <v>43</v>
      </c>
      <c r="C164">
        <v>79</v>
      </c>
      <c r="D164" t="s">
        <v>16</v>
      </c>
      <c r="E164" t="s">
        <v>369</v>
      </c>
      <c r="F164" t="s">
        <v>532</v>
      </c>
      <c r="G164" t="s">
        <v>25</v>
      </c>
      <c r="H164" t="s">
        <v>13</v>
      </c>
      <c r="I164">
        <v>0.51757299999999995</v>
      </c>
      <c r="J164">
        <v>0.86588299999999996</v>
      </c>
      <c r="K164">
        <v>699</v>
      </c>
      <c r="L164">
        <v>54.76</v>
      </c>
      <c r="M164" s="61">
        <f>IF(COUNTIF(Setup_Hierarchy!$J$5:$IV$5,"="&amp;$K164)&lt;&gt;0,$L164,0)</f>
        <v>54.76</v>
      </c>
      <c r="N164" s="61">
        <f>IF(COUNTIF(Setup_Hierarchy!$J$6:$IV$6,"="&amp;$K164)&lt;&gt;0,$L164,0)</f>
        <v>54.76</v>
      </c>
      <c r="O164" s="61">
        <f>IF(COUNTIF(Setup_Hierarchy!$J$7:$IV$7,"="&amp;$K164)&lt;&gt;0,$L164,0)</f>
        <v>54.76</v>
      </c>
      <c r="P164" s="61">
        <f>IF(COUNTIF(Setup_Hierarchy!$J$8:$IV$8,"="&amp;$K164)&lt;&gt;0,$L164,0)</f>
        <v>54.76</v>
      </c>
      <c r="Q164" s="61">
        <f>IF(COUNTIF(Setup_Hierarchy!$J$9:$IV$9,"="&amp;$K164)&lt;&gt;0,$L164,0)</f>
        <v>54.76</v>
      </c>
      <c r="R164" s="61">
        <f>IF(COUNTIF(Setup_Hierarchy!$J$10:$IV$10,"="&amp;$K164)&lt;&gt;0,$L164,0)</f>
        <v>0</v>
      </c>
      <c r="S164" s="61">
        <f>IF(COUNTIF(Setup_Hierarchy!$J$11:$IV$11,"="&amp;$K164)&lt;&gt;0,$L164,0)</f>
        <v>0</v>
      </c>
      <c r="T164" s="61">
        <f>IF(COUNTIF(Setup_Hierarchy!$J$12:$IV$12,"="&amp;$K164)&lt;&gt;0,$L164,0)</f>
        <v>0</v>
      </c>
      <c r="U164" s="61">
        <f>IF(COUNTIF(Setup_Hierarchy!$J$13:$IV$13,"="&amp;$K164)&lt;&gt;0,$L164,0)</f>
        <v>0</v>
      </c>
      <c r="V164" s="61">
        <f>IF(COUNTIF(Setup_Hierarchy!$J$14:$IV$14,"="&amp;$K164)&lt;&gt;0,$L164,0)</f>
        <v>0</v>
      </c>
      <c r="W164" s="61">
        <f>IF(COUNTIF(Setup_Hierarchy!$J$15:$IV$15,"="&amp;$K164)&lt;&gt;0,$L164,0)</f>
        <v>0</v>
      </c>
      <c r="X164" s="61">
        <f>IF(COUNTIF(Setup_Hierarchy!$J$16:$IV$16,"="&amp;$K164)&lt;&gt;0,$L164,0)</f>
        <v>0</v>
      </c>
      <c r="Y164" s="61">
        <f>IF(COUNTIF(Setup_Hierarchy!$J$17:$IV$17,"="&amp;$K164)&lt;&gt;0,$L164,0)</f>
        <v>0</v>
      </c>
      <c r="Z164" s="61">
        <f>IF(COUNTIF(Setup_Hierarchy!$J$18:$IV$18,"="&amp;$K164)&lt;&gt;0,$L164,0)</f>
        <v>54.76</v>
      </c>
      <c r="AA164" s="61">
        <f>IF(COUNTIF(Setup_Hierarchy!$J$19:$IV$19,"="&amp;$K164)&lt;&gt;0,$L164,0)</f>
        <v>0</v>
      </c>
      <c r="AB164" s="61">
        <f>IF(COUNTIF(Setup_Hierarchy!$J$20:$IV$20,"="&amp;$K164)&lt;&gt;0,$L164,0)</f>
        <v>54.76</v>
      </c>
      <c r="AC164" s="61">
        <f>IF(COUNTIF(Setup_Hierarchy!$J$21:$IV$21,"="&amp;$K164)&lt;&gt;0,$L164,0)</f>
        <v>0</v>
      </c>
      <c r="AD164" s="61">
        <f>IF(COUNTIF(Setup_Hierarchy!$J$22:$IV$22,"="&amp;$K164)&lt;&gt;0,$L164,0)</f>
        <v>0</v>
      </c>
      <c r="AE164" s="61">
        <f>IF(COUNTIF(Setup_Hierarchy!$J$23:$IV$23,"="&amp;$K164)&lt;&gt;0,$L164,0)</f>
        <v>0</v>
      </c>
      <c r="AF164" s="61">
        <f>IF(COUNTIF(Setup_Hierarchy!$J$24:$IV$24,"="&amp;$K164)&lt;&gt;0,$L164,0)</f>
        <v>0</v>
      </c>
      <c r="AG164" s="61">
        <f>IF(COUNTIF(Setup_Hierarchy!$J$25:$IV$25,"="&amp;$K164)&lt;&gt;0,$L164,0)</f>
        <v>0</v>
      </c>
      <c r="AH164" s="61">
        <f>IF(COUNTIF(Setup_Hierarchy!$J$26:$IV$26,"="&amp;$K164)&lt;&gt;0,$L164,0)</f>
        <v>0</v>
      </c>
      <c r="AI164" s="61">
        <f>IF(COUNTIF(Setup_Hierarchy!$J$27:$IV$27,"="&amp;$K164)&lt;&gt;0,$L164,0)</f>
        <v>0</v>
      </c>
      <c r="AJ164" s="61">
        <f>IF(COUNTIF(Setup_Hierarchy!$J$28:$IV$28,"="&amp;$K164)&lt;&gt;0,$L164,0)</f>
        <v>0</v>
      </c>
      <c r="AK164" s="61">
        <f>IF(COUNTIF(Setup_Hierarchy!$J$29:$IV$29,"="&amp;$K164)&lt;&gt;0,$L164,0)</f>
        <v>0</v>
      </c>
      <c r="AL164" s="61">
        <f>IF(COUNTIF(Setup_Hierarchy!$J$30:$IV$30,"="&amp;$K164)&lt;&gt;0,$L164,0)</f>
        <v>0</v>
      </c>
      <c r="AM164" s="61">
        <f>IF(COUNTIF(Setup_Hierarchy!$J$31:$IV$31,"="&amp;$K164)&lt;&gt;0,$L164,0)</f>
        <v>0</v>
      </c>
      <c r="AN164" s="61">
        <f>IF(COUNTIF(Setup_Hierarchy!$J$32:$IV$32,"="&amp;$K164)&lt;&gt;0,$L164,0)</f>
        <v>0</v>
      </c>
      <c r="AO164" s="61">
        <f>IF(COUNTIF(Setup_Hierarchy!$J$33:$IV$33,"="&amp;$K164)&lt;&gt;0,$L164,0)</f>
        <v>0</v>
      </c>
      <c r="AP164" s="61">
        <f>IF(COUNTIF(Setup_Hierarchy!$J$34:$IV$34,"="&amp;$K164)&lt;&gt;0,$L164,0)</f>
        <v>0</v>
      </c>
      <c r="AQ164" s="61">
        <f>IF(COUNTIF(Setup_Hierarchy!$J$35:$IV$35,"="&amp;$K164)&lt;&gt;0,$L164,0)</f>
        <v>0</v>
      </c>
      <c r="AR164" s="61">
        <f>IF(COUNTIF(Setup_Hierarchy!$J$36:$IV$36,"="&amp;$K164)&lt;&gt;0,$L164,0)</f>
        <v>0</v>
      </c>
      <c r="AS164" s="61">
        <f>IF(COUNTIF(Setup_Hierarchy!$J$37:$IV$37,"="&amp;$K164)&lt;&gt;0,$L164,0)</f>
        <v>0</v>
      </c>
      <c r="AT164" s="61">
        <f>IF(COUNTIF(Setup_Hierarchy!$J$38:$IV$38,"="&amp;$K164)&lt;&gt;0,$L164,0)</f>
        <v>0</v>
      </c>
      <c r="AU164" s="61">
        <f>IF(COUNTIF(Setup_Hierarchy!$J$39:$IV$39,"="&amp;$K164)&lt;&gt;0,$L164,0)</f>
        <v>0</v>
      </c>
      <c r="AV164" s="61">
        <f>IF(COUNTIF(Setup_Hierarchy!$J$40:$IV$40,"="&amp;$K164)&lt;&gt;0,$L164,0)</f>
        <v>0</v>
      </c>
      <c r="AW164" s="61">
        <f>IF(COUNTIF(Setup_Hierarchy!$J$41:$IV$41,"="&amp;$K164)&lt;&gt;0,$L164,0)</f>
        <v>0</v>
      </c>
      <c r="AX164" s="61">
        <f>IF(COUNTIF(Setup_Hierarchy!$J$42:$IV$42,"="&amp;$K164)&lt;&gt;0,$L164,0)</f>
        <v>0</v>
      </c>
      <c r="AY164" s="61">
        <f>IF(COUNTIF(Setup_Hierarchy!$J$43:$IV$43,"="&amp;$K164)&lt;&gt;0,$L164,0)</f>
        <v>0</v>
      </c>
      <c r="AZ164" s="61">
        <f>IF(COUNTIF(Setup_Hierarchy!$J$44:$IV$44,"="&amp;$K164)&lt;&gt;0,$L164,0)</f>
        <v>0</v>
      </c>
      <c r="BA164" s="61">
        <f>IF(COUNTIF(Setup_Hierarchy!$J$45:$IV$45,"="&amp;$K164)&lt;&gt;0,$L164,0)</f>
        <v>0</v>
      </c>
      <c r="BB164" s="61">
        <f>IF(COUNTIF(Setup_Hierarchy!$J$46:$IV$46,"="&amp;$K164)&lt;&gt;0,$L164,0)</f>
        <v>0</v>
      </c>
      <c r="BC164" s="61">
        <f>IF(COUNTIF(Setup_Hierarchy!$J$47:$IV$47,"="&amp;$K164)&lt;&gt;0,$L164,0)</f>
        <v>0</v>
      </c>
      <c r="BD164" s="61">
        <f>IF(COUNTIF(Setup_Hierarchy!$J$48:$IV$48,"="&amp;$K164)&lt;&gt;0,$L164,0)</f>
        <v>0</v>
      </c>
      <c r="BE164" s="61">
        <f>IF(COUNTIF(Setup_Hierarchy!$J$49:$IV$49,"="&amp;$K164)&lt;&gt;0,$L164,0)</f>
        <v>0</v>
      </c>
      <c r="BF164" s="61">
        <f>IF(COUNTIF(Setup_Hierarchy!$J$50:$IV$50,"="&amp;$K164)&lt;&gt;0,$L164,0)</f>
        <v>0</v>
      </c>
      <c r="BG164" s="61">
        <f>IF(COUNTIF(Setup_Hierarchy!$J$51:$IV$51,"="&amp;$K164)&lt;&gt;0,$L164,0)</f>
        <v>0</v>
      </c>
      <c r="BH164" s="61">
        <f>IF(COUNTIF(Setup_Hierarchy!$J$52:$IV$52,"="&amp;$K164)&lt;&gt;0,$L164,0)</f>
        <v>0</v>
      </c>
      <c r="BI164" s="61">
        <f>IF(COUNTIF(Setup_Hierarchy!$J$53:$IV$53,"="&amp;$K164)&lt;&gt;0,$L164,0)</f>
        <v>0</v>
      </c>
      <c r="BJ164" s="61">
        <f>IF(COUNTIF(Setup_Hierarchy!$J$54:$IV$54,"="&amp;$K164)&lt;&gt;0,$L164,0)</f>
        <v>0</v>
      </c>
      <c r="BK164" s="61">
        <f>IF(COUNTIF(Setup_Hierarchy!$J$55:$IV$55,"="&amp;$K164)&lt;&gt;0,$L164,0)</f>
        <v>0</v>
      </c>
      <c r="BL164" s="61">
        <f>IF(COUNTIF(Setup_Hierarchy!$J$56:$IV$56,"="&amp;$K164)&lt;&gt;0,$L164,0)</f>
        <v>0</v>
      </c>
      <c r="BM164" s="61">
        <f>IF(COUNTIF(Setup_Hierarchy!$J$57:$IV$57,"="&amp;$K164)&lt;&gt;0,$L164,0)</f>
        <v>0</v>
      </c>
      <c r="BN164" s="61">
        <f>IF(COUNTIF(Setup_Hierarchy!$J$58:$IV$58,"="&amp;$K164)&lt;&gt;0,$L164,0)</f>
        <v>0</v>
      </c>
      <c r="BO164" s="61">
        <f>IF(COUNTIF(Setup_Hierarchy!$J$59:$IV$59,"="&amp;$K164)&lt;&gt;0,$L164,0)</f>
        <v>0</v>
      </c>
      <c r="BP164" s="61">
        <f>IF(COUNTIF(Setup_Hierarchy!$J$60:$IV$60,"="&amp;$K164)&lt;&gt;0,$L164,0)</f>
        <v>0</v>
      </c>
      <c r="BQ164" s="61">
        <f>IF(COUNTIF(Setup_Hierarchy!$J$61:$IV$61,"="&amp;$K164)&lt;&gt;0,$L164,0)</f>
        <v>0</v>
      </c>
      <c r="BR164" s="61">
        <f>IF(COUNTIF(Setup_Hierarchy!$J$62:$IV$62,"="&amp;$K164)&lt;&gt;0,$L164,0)</f>
        <v>0</v>
      </c>
      <c r="BS164" s="61">
        <f>IF(COUNTIF(Setup_Hierarchy!$J$63:$IV$63,"="&amp;$K164)&lt;&gt;0,$L164,0)</f>
        <v>0</v>
      </c>
      <c r="BT164" s="61">
        <f>IF(COUNTIF(Setup_Hierarchy!$J$64:$IV$64,"="&amp;$K164)&lt;&gt;0,$L164,0)</f>
        <v>0</v>
      </c>
      <c r="BU164" s="61">
        <f>IF(COUNTIF(Setup_Hierarchy!$J$65:$IV$65,"="&amp;$K164)&lt;&gt;0,$L164,0)</f>
        <v>0</v>
      </c>
      <c r="BV164" s="61">
        <f>IF(COUNTIF(Setup_Hierarchy!$J$66:$IV$66,"="&amp;$K164)&lt;&gt;0,$L164,0)</f>
        <v>0</v>
      </c>
      <c r="BW164" s="61">
        <f>IF(COUNTIF(Setup_Hierarchy!$J$67:$IV$67,"="&amp;$K164)&lt;&gt;0,$L164,0)</f>
        <v>0</v>
      </c>
      <c r="BX164" s="61">
        <f>IF(COUNTIF(Setup_Hierarchy!$J$68:$IV$68,"="&amp;$K164)&lt;&gt;0,$L164,0)</f>
        <v>0</v>
      </c>
      <c r="BY164" s="61">
        <f>IF(COUNTIF(Setup_Hierarchy!$J$69:$IV$69,"="&amp;$K164)&lt;&gt;0,$L164,0)</f>
        <v>0</v>
      </c>
      <c r="BZ164" s="61">
        <f>IF(COUNTIF(Setup_Hierarchy!$J$70:$IV$70,"="&amp;$K164)&lt;&gt;0,$L164,0)</f>
        <v>0</v>
      </c>
      <c r="CA164" s="61">
        <f>IF(COUNTIF(Setup_Hierarchy!$J$71:$IV$71,"="&amp;$K164)&lt;&gt;0,$L164,0)</f>
        <v>0</v>
      </c>
      <c r="CB164" s="61">
        <f>IF(COUNTIF(Setup_Hierarchy!$J$72:$IV$72,"="&amp;$K164)&lt;&gt;0,$L164,0)</f>
        <v>0</v>
      </c>
      <c r="CC164" s="61">
        <f>IF(COUNTIF(Setup_Hierarchy!$J$73:$IV$73,"="&amp;$K164)&lt;&gt;0,$L164,0)</f>
        <v>0</v>
      </c>
      <c r="CD164" s="61">
        <f>IF(COUNTIF(Setup_Hierarchy!$J$74:$IV$74,"="&amp;$K164)&lt;&gt;0,$L164,0)</f>
        <v>0</v>
      </c>
      <c r="CE164" s="61">
        <f>IF(COUNTIF(Setup_Hierarchy!$J$75:$IV$75,"="&amp;$K164)&lt;&gt;0,$L164,0)</f>
        <v>0</v>
      </c>
      <c r="CF164" s="61">
        <f>IF(COUNTIF(Setup_Hierarchy!$J$76:$IV$76,"="&amp;$K164)&lt;&gt;0,$L164,0)</f>
        <v>0</v>
      </c>
      <c r="CG164" s="61">
        <f>IF(COUNTIF(Setup_Hierarchy!$J$77:$IV$77,"="&amp;$K164)&lt;&gt;0,$L164,0)</f>
        <v>0</v>
      </c>
      <c r="CH164" s="61">
        <f>IF(COUNTIF(Setup_Hierarchy!$J$78:$IV$78,"="&amp;$K164)&lt;&gt;0,$L164,0)</f>
        <v>0</v>
      </c>
      <c r="CI164" s="61">
        <f>IF(COUNTIF(Setup_Hierarchy!$J$79:$IV$79,"="&amp;$K164)&lt;&gt;0,$L164,0)</f>
        <v>0</v>
      </c>
      <c r="CJ164" s="61">
        <f>IF(COUNTIF(Setup_Hierarchy!$J$80:$IV$80,"="&amp;$K164)&lt;&gt;0,$L164,0)</f>
        <v>0</v>
      </c>
      <c r="CK164" s="61">
        <f>IF(COUNTIF(Setup_Hierarchy!$J$81:$IV$81,"="&amp;$K164)&lt;&gt;0,$L164,0)</f>
        <v>0</v>
      </c>
      <c r="CL164" s="61">
        <f>IF(COUNTIF(Setup_Hierarchy!$J$82:$IV$82,"="&amp;$K164)&lt;&gt;0,$L164,0)</f>
        <v>0</v>
      </c>
      <c r="CM164" s="61">
        <f>IF(COUNTIF(Setup_Hierarchy!$J$83:$IV$83,"="&amp;$K164)&lt;&gt;0,$L164,0)</f>
        <v>0</v>
      </c>
      <c r="CN164" s="61">
        <f>IF(COUNTIF(Setup_Hierarchy!$J$84:$IV$84,"="&amp;$K164)&lt;&gt;0,$L164,0)</f>
        <v>0</v>
      </c>
      <c r="CO164" s="61">
        <f>IF(COUNTIF(Setup_Hierarchy!$J$85:$IV$85,"="&amp;$K164)&lt;&gt;0,$L164,0)</f>
        <v>0</v>
      </c>
      <c r="CP164" s="61">
        <f>IF(COUNTIF(Setup_Hierarchy!$J$86:$IV$86,"="&amp;$K164)&lt;&gt;0,$L164,0)</f>
        <v>0</v>
      </c>
      <c r="CQ164" s="61">
        <f>IF(COUNTIF(Setup_Hierarchy!$J$87:$IV$87,"="&amp;$K164)&lt;&gt;0,$L164,0)</f>
        <v>0</v>
      </c>
      <c r="CR164" s="61">
        <f>IF(COUNTIF(Setup_Hierarchy!$J$88:$IV$88,"="&amp;$K164)&lt;&gt;0,$L164,0)</f>
        <v>0</v>
      </c>
      <c r="CS164" s="61">
        <f>IF(COUNTIF(Setup_Hierarchy!$J$89:$IV$89,"="&amp;$K164)&lt;&gt;0,$L164,0)</f>
        <v>0</v>
      </c>
      <c r="CT164" s="61">
        <f>IF(COUNTIF(Setup_Hierarchy!$J$90:$IV$90,"="&amp;$K164)&lt;&gt;0,$L164,0)</f>
        <v>0</v>
      </c>
      <c r="CU164" s="61">
        <f>IF(COUNTIF(Setup_Hierarchy!$J$91:$IV$91,"="&amp;$K164)&lt;&gt;0,$L164,0)</f>
        <v>0</v>
      </c>
      <c r="CV164" s="61">
        <f>IF(COUNTIF(Setup_Hierarchy!$J$92:$IV$92,"="&amp;$K164)&lt;&gt;0,$L164,0)</f>
        <v>0</v>
      </c>
      <c r="CW164" s="61">
        <f>IF(COUNTIF(Setup_Hierarchy!$J$93:$IV$93,"="&amp;$K164)&lt;&gt;0,$L164,0)</f>
        <v>0</v>
      </c>
      <c r="CX164" s="61">
        <f>IF(COUNTIF(Setup_Hierarchy!$J$94:$IV$94,"="&amp;$K164)&lt;&gt;0,$L164,0)</f>
        <v>0</v>
      </c>
      <c r="CY164" s="61">
        <f>IF(COUNTIF(Setup_Hierarchy!$J$95:$IV$95,"="&amp;$K164)&lt;&gt;0,$L164,0)</f>
        <v>0</v>
      </c>
      <c r="CZ164" s="61">
        <f>IF(COUNTIF(Setup_Hierarchy!$J$96:$IV$96,"="&amp;$K164)&lt;&gt;0,$L164,0)</f>
        <v>0</v>
      </c>
      <c r="DA164" s="61">
        <f>IF(COUNTIF(Setup_Hierarchy!$J$97:$IV$97,"="&amp;$K164)&lt;&gt;0,$L164,0)</f>
        <v>0</v>
      </c>
      <c r="DB164" s="61">
        <f>IF(COUNTIF(Setup_Hierarchy!$J$98:$IV$98,"="&amp;$K164)&lt;&gt;0,$L164,0)</f>
        <v>0</v>
      </c>
      <c r="DC164" s="61">
        <f>IF(COUNTIF(Setup_Hierarchy!$J$99:$IV$99,"="&amp;$K164)&lt;&gt;0,$L164,0)</f>
        <v>0</v>
      </c>
      <c r="DD164" s="61">
        <f>IF(COUNTIF(Setup_Hierarchy!$J$100:$IV$100,"="&amp;$K164)&lt;&gt;0,$L164,0)</f>
        <v>0</v>
      </c>
      <c r="DE164" s="61">
        <f>IF(COUNTIF(Setup_Hierarchy!$J$101:$IV$101,"="&amp;$K164)&lt;&gt;0,$L164,0)</f>
        <v>0</v>
      </c>
      <c r="DF164" s="61">
        <f>IF(COUNTIF(Setup_Hierarchy!$J$102:$IV$102,"="&amp;$K164)&lt;&gt;0,$L164,0)</f>
        <v>0</v>
      </c>
      <c r="DG164" s="61">
        <f>IF(COUNTIF(Setup_Hierarchy!$J$103:$IV$103,"="&amp;$K164)&lt;&gt;0,$L164,0)</f>
        <v>0</v>
      </c>
      <c r="DH164" s="61">
        <f>IF(COUNTIF(Setup_Hierarchy!$J$104:$IV$104,"="&amp;$K164)&lt;&gt;0,$L164,0)</f>
        <v>0</v>
      </c>
      <c r="DI164" s="61">
        <f>IF(COUNTIF(Setup_Hierarchy!$J$105:$IV$105,"="&amp;$K164)&lt;&gt;0,$L164,0)</f>
        <v>0</v>
      </c>
      <c r="DJ164" s="61">
        <f>IF(COUNTIF(Setup_Hierarchy!$J$106:$IV$106,"="&amp;$K164)&lt;&gt;0,$L164,0)</f>
        <v>0</v>
      </c>
      <c r="DK164" s="61">
        <f>IF(COUNTIF(Setup_Hierarchy!$J$107:$IV$107,"="&amp;$K164)&lt;&gt;0,$L164,0)</f>
        <v>0</v>
      </c>
      <c r="DL164" s="61">
        <f>IF(COUNTIF(Setup_Hierarchy!$J$108:$IV$108,"="&amp;$K164)&lt;&gt;0,$L164,0)</f>
        <v>0</v>
      </c>
      <c r="DM164" s="61">
        <f>IF(COUNTIF(Setup_Hierarchy!$J$109:$IV$109,"="&amp;$K164)&lt;&gt;0,$L164,0)</f>
        <v>0</v>
      </c>
      <c r="DN164" s="61">
        <f>IF(COUNTIF(Setup_Hierarchy!$J$110:$IV$110,"="&amp;$K164)&lt;&gt;0,$L164,0)</f>
        <v>0</v>
      </c>
      <c r="DO164" s="61">
        <f>IF(COUNTIF(Setup_Hierarchy!$J$111:$IV$111,"="&amp;$K164)&lt;&gt;0,$L164,0)</f>
        <v>0</v>
      </c>
      <c r="DP164" s="61">
        <f>IF(COUNTIF(Setup_Hierarchy!$J$112:$IV$112,"="&amp;$K164)&lt;&gt;0,$L164,0)</f>
        <v>0</v>
      </c>
      <c r="DQ164" s="61">
        <f>IF(COUNTIF(Setup_Hierarchy!$J$113:$IV$113,"="&amp;$K164)&lt;&gt;0,$L164,0)</f>
        <v>0</v>
      </c>
      <c r="DR164" s="61">
        <f>IF(COUNTIF(Setup_Hierarchy!$J$114:$IV$114,"="&amp;$K164)&lt;&gt;0,$L164,0)</f>
        <v>0</v>
      </c>
      <c r="DS164" s="61">
        <f>IF(COUNTIF(Setup_Hierarchy!$J$115:$IV$115,"="&amp;$K164)&lt;&gt;0,$L164,0)</f>
        <v>0</v>
      </c>
      <c r="DT164" s="61">
        <f>IF(COUNTIF(Setup_Hierarchy!$J$116:$IV$116,"="&amp;$K164)&lt;&gt;0,$L164,0)</f>
        <v>0</v>
      </c>
    </row>
    <row r="165" spans="2:124" x14ac:dyDescent="0.2">
      <c r="B165" t="s">
        <v>43</v>
      </c>
      <c r="C165">
        <v>79</v>
      </c>
      <c r="D165" t="s">
        <v>16</v>
      </c>
      <c r="E165" t="s">
        <v>369</v>
      </c>
      <c r="F165" t="s">
        <v>532</v>
      </c>
      <c r="G165" t="s">
        <v>25</v>
      </c>
      <c r="H165" t="s">
        <v>13</v>
      </c>
      <c r="I165">
        <v>0.51757299999999995</v>
      </c>
      <c r="J165">
        <v>0.86588299999999996</v>
      </c>
      <c r="K165">
        <v>704</v>
      </c>
      <c r="L165">
        <v>144.99</v>
      </c>
      <c r="M165" s="61">
        <f>IF(COUNTIF(Setup_Hierarchy!$J$5:$IV$5,"="&amp;$K165)&lt;&gt;0,$L165,0)</f>
        <v>144.99</v>
      </c>
      <c r="N165" s="61">
        <f>IF(COUNTIF(Setup_Hierarchy!$J$6:$IV$6,"="&amp;$K165)&lt;&gt;0,$L165,0)</f>
        <v>144.99</v>
      </c>
      <c r="O165" s="61">
        <f>IF(COUNTIF(Setup_Hierarchy!$J$7:$IV$7,"="&amp;$K165)&lt;&gt;0,$L165,0)</f>
        <v>144.99</v>
      </c>
      <c r="P165" s="61">
        <f>IF(COUNTIF(Setup_Hierarchy!$J$8:$IV$8,"="&amp;$K165)&lt;&gt;0,$L165,0)</f>
        <v>144.99</v>
      </c>
      <c r="Q165" s="61">
        <f>IF(COUNTIF(Setup_Hierarchy!$J$9:$IV$9,"="&amp;$K165)&lt;&gt;0,$L165,0)</f>
        <v>144.99</v>
      </c>
      <c r="R165" s="61">
        <f>IF(COUNTIF(Setup_Hierarchy!$J$10:$IV$10,"="&amp;$K165)&lt;&gt;0,$L165,0)</f>
        <v>0</v>
      </c>
      <c r="S165" s="61">
        <f>IF(COUNTIF(Setup_Hierarchy!$J$11:$IV$11,"="&amp;$K165)&lt;&gt;0,$L165,0)</f>
        <v>0</v>
      </c>
      <c r="T165" s="61">
        <f>IF(COUNTIF(Setup_Hierarchy!$J$12:$IV$12,"="&amp;$K165)&lt;&gt;0,$L165,0)</f>
        <v>0</v>
      </c>
      <c r="U165" s="61">
        <f>IF(COUNTIF(Setup_Hierarchy!$J$13:$IV$13,"="&amp;$K165)&lt;&gt;0,$L165,0)</f>
        <v>0</v>
      </c>
      <c r="V165" s="61">
        <f>IF(COUNTIF(Setup_Hierarchy!$J$14:$IV$14,"="&amp;$K165)&lt;&gt;0,$L165,0)</f>
        <v>0</v>
      </c>
      <c r="W165" s="61">
        <f>IF(COUNTIF(Setup_Hierarchy!$J$15:$IV$15,"="&amp;$K165)&lt;&gt;0,$L165,0)</f>
        <v>0</v>
      </c>
      <c r="X165" s="61">
        <f>IF(COUNTIF(Setup_Hierarchy!$J$16:$IV$16,"="&amp;$K165)&lt;&gt;0,$L165,0)</f>
        <v>0</v>
      </c>
      <c r="Y165" s="61">
        <f>IF(COUNTIF(Setup_Hierarchy!$J$17:$IV$17,"="&amp;$K165)&lt;&gt;0,$L165,0)</f>
        <v>0</v>
      </c>
      <c r="Z165" s="61">
        <f>IF(COUNTIF(Setup_Hierarchy!$J$18:$IV$18,"="&amp;$K165)&lt;&gt;0,$L165,0)</f>
        <v>0</v>
      </c>
      <c r="AA165" s="61">
        <f>IF(COUNTIF(Setup_Hierarchy!$J$19:$IV$19,"="&amp;$K165)&lt;&gt;0,$L165,0)</f>
        <v>0</v>
      </c>
      <c r="AB165" s="61">
        <f>IF(COUNTIF(Setup_Hierarchy!$J$20:$IV$20,"="&amp;$K165)&lt;&gt;0,$L165,0)</f>
        <v>0</v>
      </c>
      <c r="AC165" s="61">
        <f>IF(COUNTIF(Setup_Hierarchy!$J$21:$IV$21,"="&amp;$K165)&lt;&gt;0,$L165,0)</f>
        <v>144.99</v>
      </c>
      <c r="AD165" s="61">
        <f>IF(COUNTIF(Setup_Hierarchy!$J$22:$IV$22,"="&amp;$K165)&lt;&gt;0,$L165,0)</f>
        <v>0</v>
      </c>
      <c r="AE165" s="61">
        <f>IF(COUNTIF(Setup_Hierarchy!$J$23:$IV$23,"="&amp;$K165)&lt;&gt;0,$L165,0)</f>
        <v>144.99</v>
      </c>
      <c r="AF165" s="61">
        <f>IF(COUNTIF(Setup_Hierarchy!$J$24:$IV$24,"="&amp;$K165)&lt;&gt;0,$L165,0)</f>
        <v>0</v>
      </c>
      <c r="AG165" s="61">
        <f>IF(COUNTIF(Setup_Hierarchy!$J$25:$IV$25,"="&amp;$K165)&lt;&gt;0,$L165,0)</f>
        <v>0</v>
      </c>
      <c r="AH165" s="61">
        <f>IF(COUNTIF(Setup_Hierarchy!$J$26:$IV$26,"="&amp;$K165)&lt;&gt;0,$L165,0)</f>
        <v>0</v>
      </c>
      <c r="AI165" s="61">
        <f>IF(COUNTIF(Setup_Hierarchy!$J$27:$IV$27,"="&amp;$K165)&lt;&gt;0,$L165,0)</f>
        <v>0</v>
      </c>
      <c r="AJ165" s="61">
        <f>IF(COUNTIF(Setup_Hierarchy!$J$28:$IV$28,"="&amp;$K165)&lt;&gt;0,$L165,0)</f>
        <v>0</v>
      </c>
      <c r="AK165" s="61">
        <f>IF(COUNTIF(Setup_Hierarchy!$J$29:$IV$29,"="&amp;$K165)&lt;&gt;0,$L165,0)</f>
        <v>0</v>
      </c>
      <c r="AL165" s="61">
        <f>IF(COUNTIF(Setup_Hierarchy!$J$30:$IV$30,"="&amp;$K165)&lt;&gt;0,$L165,0)</f>
        <v>0</v>
      </c>
      <c r="AM165" s="61">
        <f>IF(COUNTIF(Setup_Hierarchy!$J$31:$IV$31,"="&amp;$K165)&lt;&gt;0,$L165,0)</f>
        <v>0</v>
      </c>
      <c r="AN165" s="61">
        <f>IF(COUNTIF(Setup_Hierarchy!$J$32:$IV$32,"="&amp;$K165)&lt;&gt;0,$L165,0)</f>
        <v>0</v>
      </c>
      <c r="AO165" s="61">
        <f>IF(COUNTIF(Setup_Hierarchy!$J$33:$IV$33,"="&amp;$K165)&lt;&gt;0,$L165,0)</f>
        <v>0</v>
      </c>
      <c r="AP165" s="61">
        <f>IF(COUNTIF(Setup_Hierarchy!$J$34:$IV$34,"="&amp;$K165)&lt;&gt;0,$L165,0)</f>
        <v>0</v>
      </c>
      <c r="AQ165" s="61">
        <f>IF(COUNTIF(Setup_Hierarchy!$J$35:$IV$35,"="&amp;$K165)&lt;&gt;0,$L165,0)</f>
        <v>0</v>
      </c>
      <c r="AR165" s="61">
        <f>IF(COUNTIF(Setup_Hierarchy!$J$36:$IV$36,"="&amp;$K165)&lt;&gt;0,$L165,0)</f>
        <v>0</v>
      </c>
      <c r="AS165" s="61">
        <f>IF(COUNTIF(Setup_Hierarchy!$J$37:$IV$37,"="&amp;$K165)&lt;&gt;0,$L165,0)</f>
        <v>0</v>
      </c>
      <c r="AT165" s="61">
        <f>IF(COUNTIF(Setup_Hierarchy!$J$38:$IV$38,"="&amp;$K165)&lt;&gt;0,$L165,0)</f>
        <v>0</v>
      </c>
      <c r="AU165" s="61">
        <f>IF(COUNTIF(Setup_Hierarchy!$J$39:$IV$39,"="&amp;$K165)&lt;&gt;0,$L165,0)</f>
        <v>0</v>
      </c>
      <c r="AV165" s="61">
        <f>IF(COUNTIF(Setup_Hierarchy!$J$40:$IV$40,"="&amp;$K165)&lt;&gt;0,$L165,0)</f>
        <v>0</v>
      </c>
      <c r="AW165" s="61">
        <f>IF(COUNTIF(Setup_Hierarchy!$J$41:$IV$41,"="&amp;$K165)&lt;&gt;0,$L165,0)</f>
        <v>0</v>
      </c>
      <c r="AX165" s="61">
        <f>IF(COUNTIF(Setup_Hierarchy!$J$42:$IV$42,"="&amp;$K165)&lt;&gt;0,$L165,0)</f>
        <v>0</v>
      </c>
      <c r="AY165" s="61">
        <f>IF(COUNTIF(Setup_Hierarchy!$J$43:$IV$43,"="&amp;$K165)&lt;&gt;0,$L165,0)</f>
        <v>0</v>
      </c>
      <c r="AZ165" s="61">
        <f>IF(COUNTIF(Setup_Hierarchy!$J$44:$IV$44,"="&amp;$K165)&lt;&gt;0,$L165,0)</f>
        <v>0</v>
      </c>
      <c r="BA165" s="61">
        <f>IF(COUNTIF(Setup_Hierarchy!$J$45:$IV$45,"="&amp;$K165)&lt;&gt;0,$L165,0)</f>
        <v>0</v>
      </c>
      <c r="BB165" s="61">
        <f>IF(COUNTIF(Setup_Hierarchy!$J$46:$IV$46,"="&amp;$K165)&lt;&gt;0,$L165,0)</f>
        <v>0</v>
      </c>
      <c r="BC165" s="61">
        <f>IF(COUNTIF(Setup_Hierarchy!$J$47:$IV$47,"="&amp;$K165)&lt;&gt;0,$L165,0)</f>
        <v>0</v>
      </c>
      <c r="BD165" s="61">
        <f>IF(COUNTIF(Setup_Hierarchy!$J$48:$IV$48,"="&amp;$K165)&lt;&gt;0,$L165,0)</f>
        <v>0</v>
      </c>
      <c r="BE165" s="61">
        <f>IF(COUNTIF(Setup_Hierarchy!$J$49:$IV$49,"="&amp;$K165)&lt;&gt;0,$L165,0)</f>
        <v>0</v>
      </c>
      <c r="BF165" s="61">
        <f>IF(COUNTIF(Setup_Hierarchy!$J$50:$IV$50,"="&amp;$K165)&lt;&gt;0,$L165,0)</f>
        <v>0</v>
      </c>
      <c r="BG165" s="61">
        <f>IF(COUNTIF(Setup_Hierarchy!$J$51:$IV$51,"="&amp;$K165)&lt;&gt;0,$L165,0)</f>
        <v>0</v>
      </c>
      <c r="BH165" s="61">
        <f>IF(COUNTIF(Setup_Hierarchy!$J$52:$IV$52,"="&amp;$K165)&lt;&gt;0,$L165,0)</f>
        <v>0</v>
      </c>
      <c r="BI165" s="61">
        <f>IF(COUNTIF(Setup_Hierarchy!$J$53:$IV$53,"="&amp;$K165)&lt;&gt;0,$L165,0)</f>
        <v>0</v>
      </c>
      <c r="BJ165" s="61">
        <f>IF(COUNTIF(Setup_Hierarchy!$J$54:$IV$54,"="&amp;$K165)&lt;&gt;0,$L165,0)</f>
        <v>0</v>
      </c>
      <c r="BK165" s="61">
        <f>IF(COUNTIF(Setup_Hierarchy!$J$55:$IV$55,"="&amp;$K165)&lt;&gt;0,$L165,0)</f>
        <v>0</v>
      </c>
      <c r="BL165" s="61">
        <f>IF(COUNTIF(Setup_Hierarchy!$J$56:$IV$56,"="&amp;$K165)&lt;&gt;0,$L165,0)</f>
        <v>0</v>
      </c>
      <c r="BM165" s="61">
        <f>IF(COUNTIF(Setup_Hierarchy!$J$57:$IV$57,"="&amp;$K165)&lt;&gt;0,$L165,0)</f>
        <v>0</v>
      </c>
      <c r="BN165" s="61">
        <f>IF(COUNTIF(Setup_Hierarchy!$J$58:$IV$58,"="&amp;$K165)&lt;&gt;0,$L165,0)</f>
        <v>0</v>
      </c>
      <c r="BO165" s="61">
        <f>IF(COUNTIF(Setup_Hierarchy!$J$59:$IV$59,"="&amp;$K165)&lt;&gt;0,$L165,0)</f>
        <v>0</v>
      </c>
      <c r="BP165" s="61">
        <f>IF(COUNTIF(Setup_Hierarchy!$J$60:$IV$60,"="&amp;$K165)&lt;&gt;0,$L165,0)</f>
        <v>0</v>
      </c>
      <c r="BQ165" s="61">
        <f>IF(COUNTIF(Setup_Hierarchy!$J$61:$IV$61,"="&amp;$K165)&lt;&gt;0,$L165,0)</f>
        <v>0</v>
      </c>
      <c r="BR165" s="61">
        <f>IF(COUNTIF(Setup_Hierarchy!$J$62:$IV$62,"="&amp;$K165)&lt;&gt;0,$L165,0)</f>
        <v>0</v>
      </c>
      <c r="BS165" s="61">
        <f>IF(COUNTIF(Setup_Hierarchy!$J$63:$IV$63,"="&amp;$K165)&lt;&gt;0,$L165,0)</f>
        <v>0</v>
      </c>
      <c r="BT165" s="61">
        <f>IF(COUNTIF(Setup_Hierarchy!$J$64:$IV$64,"="&amp;$K165)&lt;&gt;0,$L165,0)</f>
        <v>0</v>
      </c>
      <c r="BU165" s="61">
        <f>IF(COUNTIF(Setup_Hierarchy!$J$65:$IV$65,"="&amp;$K165)&lt;&gt;0,$L165,0)</f>
        <v>0</v>
      </c>
      <c r="BV165" s="61">
        <f>IF(COUNTIF(Setup_Hierarchy!$J$66:$IV$66,"="&amp;$K165)&lt;&gt;0,$L165,0)</f>
        <v>0</v>
      </c>
      <c r="BW165" s="61">
        <f>IF(COUNTIF(Setup_Hierarchy!$J$67:$IV$67,"="&amp;$K165)&lt;&gt;0,$L165,0)</f>
        <v>0</v>
      </c>
      <c r="BX165" s="61">
        <f>IF(COUNTIF(Setup_Hierarchy!$J$68:$IV$68,"="&amp;$K165)&lt;&gt;0,$L165,0)</f>
        <v>0</v>
      </c>
      <c r="BY165" s="61">
        <f>IF(COUNTIF(Setup_Hierarchy!$J$69:$IV$69,"="&amp;$K165)&lt;&gt;0,$L165,0)</f>
        <v>0</v>
      </c>
      <c r="BZ165" s="61">
        <f>IF(COUNTIF(Setup_Hierarchy!$J$70:$IV$70,"="&amp;$K165)&lt;&gt;0,$L165,0)</f>
        <v>0</v>
      </c>
      <c r="CA165" s="61">
        <f>IF(COUNTIF(Setup_Hierarchy!$J$71:$IV$71,"="&amp;$K165)&lt;&gt;0,$L165,0)</f>
        <v>0</v>
      </c>
      <c r="CB165" s="61">
        <f>IF(COUNTIF(Setup_Hierarchy!$J$72:$IV$72,"="&amp;$K165)&lt;&gt;0,$L165,0)</f>
        <v>0</v>
      </c>
      <c r="CC165" s="61">
        <f>IF(COUNTIF(Setup_Hierarchy!$J$73:$IV$73,"="&amp;$K165)&lt;&gt;0,$L165,0)</f>
        <v>0</v>
      </c>
      <c r="CD165" s="61">
        <f>IF(COUNTIF(Setup_Hierarchy!$J$74:$IV$74,"="&amp;$K165)&lt;&gt;0,$L165,0)</f>
        <v>0</v>
      </c>
      <c r="CE165" s="61">
        <f>IF(COUNTIF(Setup_Hierarchy!$J$75:$IV$75,"="&amp;$K165)&lt;&gt;0,$L165,0)</f>
        <v>0</v>
      </c>
      <c r="CF165" s="61">
        <f>IF(COUNTIF(Setup_Hierarchy!$J$76:$IV$76,"="&amp;$K165)&lt;&gt;0,$L165,0)</f>
        <v>0</v>
      </c>
      <c r="CG165" s="61">
        <f>IF(COUNTIF(Setup_Hierarchy!$J$77:$IV$77,"="&amp;$K165)&lt;&gt;0,$L165,0)</f>
        <v>0</v>
      </c>
      <c r="CH165" s="61">
        <f>IF(COUNTIF(Setup_Hierarchy!$J$78:$IV$78,"="&amp;$K165)&lt;&gt;0,$L165,0)</f>
        <v>0</v>
      </c>
      <c r="CI165" s="61">
        <f>IF(COUNTIF(Setup_Hierarchy!$J$79:$IV$79,"="&amp;$K165)&lt;&gt;0,$L165,0)</f>
        <v>0</v>
      </c>
      <c r="CJ165" s="61">
        <f>IF(COUNTIF(Setup_Hierarchy!$J$80:$IV$80,"="&amp;$K165)&lt;&gt;0,$L165,0)</f>
        <v>0</v>
      </c>
      <c r="CK165" s="61">
        <f>IF(COUNTIF(Setup_Hierarchy!$J$81:$IV$81,"="&amp;$K165)&lt;&gt;0,$L165,0)</f>
        <v>0</v>
      </c>
      <c r="CL165" s="61">
        <f>IF(COUNTIF(Setup_Hierarchy!$J$82:$IV$82,"="&amp;$K165)&lt;&gt;0,$L165,0)</f>
        <v>0</v>
      </c>
      <c r="CM165" s="61">
        <f>IF(COUNTIF(Setup_Hierarchy!$J$83:$IV$83,"="&amp;$K165)&lt;&gt;0,$L165,0)</f>
        <v>0</v>
      </c>
      <c r="CN165" s="61">
        <f>IF(COUNTIF(Setup_Hierarchy!$J$84:$IV$84,"="&amp;$K165)&lt;&gt;0,$L165,0)</f>
        <v>0</v>
      </c>
      <c r="CO165" s="61">
        <f>IF(COUNTIF(Setup_Hierarchy!$J$85:$IV$85,"="&amp;$K165)&lt;&gt;0,$L165,0)</f>
        <v>0</v>
      </c>
      <c r="CP165" s="61">
        <f>IF(COUNTIF(Setup_Hierarchy!$J$86:$IV$86,"="&amp;$K165)&lt;&gt;0,$L165,0)</f>
        <v>0</v>
      </c>
      <c r="CQ165" s="61">
        <f>IF(COUNTIF(Setup_Hierarchy!$J$87:$IV$87,"="&amp;$K165)&lt;&gt;0,$L165,0)</f>
        <v>0</v>
      </c>
      <c r="CR165" s="61">
        <f>IF(COUNTIF(Setup_Hierarchy!$J$88:$IV$88,"="&amp;$K165)&lt;&gt;0,$L165,0)</f>
        <v>0</v>
      </c>
      <c r="CS165" s="61">
        <f>IF(COUNTIF(Setup_Hierarchy!$J$89:$IV$89,"="&amp;$K165)&lt;&gt;0,$L165,0)</f>
        <v>0</v>
      </c>
      <c r="CT165" s="61">
        <f>IF(COUNTIF(Setup_Hierarchy!$J$90:$IV$90,"="&amp;$K165)&lt;&gt;0,$L165,0)</f>
        <v>0</v>
      </c>
      <c r="CU165" s="61">
        <f>IF(COUNTIF(Setup_Hierarchy!$J$91:$IV$91,"="&amp;$K165)&lt;&gt;0,$L165,0)</f>
        <v>0</v>
      </c>
      <c r="CV165" s="61">
        <f>IF(COUNTIF(Setup_Hierarchy!$J$92:$IV$92,"="&amp;$K165)&lt;&gt;0,$L165,0)</f>
        <v>0</v>
      </c>
      <c r="CW165" s="61">
        <f>IF(COUNTIF(Setup_Hierarchy!$J$93:$IV$93,"="&amp;$K165)&lt;&gt;0,$L165,0)</f>
        <v>0</v>
      </c>
      <c r="CX165" s="61">
        <f>IF(COUNTIF(Setup_Hierarchy!$J$94:$IV$94,"="&amp;$K165)&lt;&gt;0,$L165,0)</f>
        <v>0</v>
      </c>
      <c r="CY165" s="61">
        <f>IF(COUNTIF(Setup_Hierarchy!$J$95:$IV$95,"="&amp;$K165)&lt;&gt;0,$L165,0)</f>
        <v>0</v>
      </c>
      <c r="CZ165" s="61">
        <f>IF(COUNTIF(Setup_Hierarchy!$J$96:$IV$96,"="&amp;$K165)&lt;&gt;0,$L165,0)</f>
        <v>0</v>
      </c>
      <c r="DA165" s="61">
        <f>IF(COUNTIF(Setup_Hierarchy!$J$97:$IV$97,"="&amp;$K165)&lt;&gt;0,$L165,0)</f>
        <v>0</v>
      </c>
      <c r="DB165" s="61">
        <f>IF(COUNTIF(Setup_Hierarchy!$J$98:$IV$98,"="&amp;$K165)&lt;&gt;0,$L165,0)</f>
        <v>0</v>
      </c>
      <c r="DC165" s="61">
        <f>IF(COUNTIF(Setup_Hierarchy!$J$99:$IV$99,"="&amp;$K165)&lt;&gt;0,$L165,0)</f>
        <v>0</v>
      </c>
      <c r="DD165" s="61">
        <f>IF(COUNTIF(Setup_Hierarchy!$J$100:$IV$100,"="&amp;$K165)&lt;&gt;0,$L165,0)</f>
        <v>0</v>
      </c>
      <c r="DE165" s="61">
        <f>IF(COUNTIF(Setup_Hierarchy!$J$101:$IV$101,"="&amp;$K165)&lt;&gt;0,$L165,0)</f>
        <v>0</v>
      </c>
      <c r="DF165" s="61">
        <f>IF(COUNTIF(Setup_Hierarchy!$J$102:$IV$102,"="&amp;$K165)&lt;&gt;0,$L165,0)</f>
        <v>0</v>
      </c>
      <c r="DG165" s="61">
        <f>IF(COUNTIF(Setup_Hierarchy!$J$103:$IV$103,"="&amp;$K165)&lt;&gt;0,$L165,0)</f>
        <v>0</v>
      </c>
      <c r="DH165" s="61">
        <f>IF(COUNTIF(Setup_Hierarchy!$J$104:$IV$104,"="&amp;$K165)&lt;&gt;0,$L165,0)</f>
        <v>0</v>
      </c>
      <c r="DI165" s="61">
        <f>IF(COUNTIF(Setup_Hierarchy!$J$105:$IV$105,"="&amp;$K165)&lt;&gt;0,$L165,0)</f>
        <v>0</v>
      </c>
      <c r="DJ165" s="61">
        <f>IF(COUNTIF(Setup_Hierarchy!$J$106:$IV$106,"="&amp;$K165)&lt;&gt;0,$L165,0)</f>
        <v>0</v>
      </c>
      <c r="DK165" s="61">
        <f>IF(COUNTIF(Setup_Hierarchy!$J$107:$IV$107,"="&amp;$K165)&lt;&gt;0,$L165,0)</f>
        <v>0</v>
      </c>
      <c r="DL165" s="61">
        <f>IF(COUNTIF(Setup_Hierarchy!$J$108:$IV$108,"="&amp;$K165)&lt;&gt;0,$L165,0)</f>
        <v>0</v>
      </c>
      <c r="DM165" s="61">
        <f>IF(COUNTIF(Setup_Hierarchy!$J$109:$IV$109,"="&amp;$K165)&lt;&gt;0,$L165,0)</f>
        <v>0</v>
      </c>
      <c r="DN165" s="61">
        <f>IF(COUNTIF(Setup_Hierarchy!$J$110:$IV$110,"="&amp;$K165)&lt;&gt;0,$L165,0)</f>
        <v>0</v>
      </c>
      <c r="DO165" s="61">
        <f>IF(COUNTIF(Setup_Hierarchy!$J$111:$IV$111,"="&amp;$K165)&lt;&gt;0,$L165,0)</f>
        <v>0</v>
      </c>
      <c r="DP165" s="61">
        <f>IF(COUNTIF(Setup_Hierarchy!$J$112:$IV$112,"="&amp;$K165)&lt;&gt;0,$L165,0)</f>
        <v>0</v>
      </c>
      <c r="DQ165" s="61">
        <f>IF(COUNTIF(Setup_Hierarchy!$J$113:$IV$113,"="&amp;$K165)&lt;&gt;0,$L165,0)</f>
        <v>0</v>
      </c>
      <c r="DR165" s="61">
        <f>IF(COUNTIF(Setup_Hierarchy!$J$114:$IV$114,"="&amp;$K165)&lt;&gt;0,$L165,0)</f>
        <v>0</v>
      </c>
      <c r="DS165" s="61">
        <f>IF(COUNTIF(Setup_Hierarchy!$J$115:$IV$115,"="&amp;$K165)&lt;&gt;0,$L165,0)</f>
        <v>0</v>
      </c>
      <c r="DT165" s="61">
        <f>IF(COUNTIF(Setup_Hierarchy!$J$116:$IV$116,"="&amp;$K165)&lt;&gt;0,$L165,0)</f>
        <v>0</v>
      </c>
    </row>
    <row r="166" spans="2:124" x14ac:dyDescent="0.2">
      <c r="B166" t="s">
        <v>43</v>
      </c>
      <c r="C166">
        <v>79</v>
      </c>
      <c r="D166" t="s">
        <v>16</v>
      </c>
      <c r="E166" t="s">
        <v>369</v>
      </c>
      <c r="F166" t="s">
        <v>532</v>
      </c>
      <c r="G166" t="s">
        <v>25</v>
      </c>
      <c r="H166" t="s">
        <v>13</v>
      </c>
      <c r="I166">
        <v>0.51757299999999995</v>
      </c>
      <c r="J166">
        <v>0.86588299999999996</v>
      </c>
      <c r="K166">
        <v>729</v>
      </c>
      <c r="L166">
        <v>2.69</v>
      </c>
      <c r="M166" s="61">
        <f>IF(COUNTIF(Setup_Hierarchy!$J$5:$IV$5,"="&amp;$K166)&lt;&gt;0,$L166,0)</f>
        <v>2.69</v>
      </c>
      <c r="N166" s="61">
        <f>IF(COUNTIF(Setup_Hierarchy!$J$6:$IV$6,"="&amp;$K166)&lt;&gt;0,$L166,0)</f>
        <v>2.69</v>
      </c>
      <c r="O166" s="61">
        <f>IF(COUNTIF(Setup_Hierarchy!$J$7:$IV$7,"="&amp;$K166)&lt;&gt;0,$L166,0)</f>
        <v>2.69</v>
      </c>
      <c r="P166" s="61">
        <f>IF(COUNTIF(Setup_Hierarchy!$J$8:$IV$8,"="&amp;$K166)&lt;&gt;0,$L166,0)</f>
        <v>2.69</v>
      </c>
      <c r="Q166" s="61">
        <f>IF(COUNTIF(Setup_Hierarchy!$J$9:$IV$9,"="&amp;$K166)&lt;&gt;0,$L166,0)</f>
        <v>0</v>
      </c>
      <c r="R166" s="61">
        <f>IF(COUNTIF(Setup_Hierarchy!$J$10:$IV$10,"="&amp;$K166)&lt;&gt;0,$L166,0)</f>
        <v>0</v>
      </c>
      <c r="S166" s="61">
        <f>IF(COUNTIF(Setup_Hierarchy!$J$11:$IV$11,"="&amp;$K166)&lt;&gt;0,$L166,0)</f>
        <v>0</v>
      </c>
      <c r="T166" s="61">
        <f>IF(COUNTIF(Setup_Hierarchy!$J$12:$IV$12,"="&amp;$K166)&lt;&gt;0,$L166,0)</f>
        <v>0</v>
      </c>
      <c r="U166" s="61">
        <f>IF(COUNTIF(Setup_Hierarchy!$J$13:$IV$13,"="&amp;$K166)&lt;&gt;0,$L166,0)</f>
        <v>0</v>
      </c>
      <c r="V166" s="61">
        <f>IF(COUNTIF(Setup_Hierarchy!$J$14:$IV$14,"="&amp;$K166)&lt;&gt;0,$L166,0)</f>
        <v>0</v>
      </c>
      <c r="W166" s="61">
        <f>IF(COUNTIF(Setup_Hierarchy!$J$15:$IV$15,"="&amp;$K166)&lt;&gt;0,$L166,0)</f>
        <v>0</v>
      </c>
      <c r="X166" s="61">
        <f>IF(COUNTIF(Setup_Hierarchy!$J$16:$IV$16,"="&amp;$K166)&lt;&gt;0,$L166,0)</f>
        <v>0</v>
      </c>
      <c r="Y166" s="61">
        <f>IF(COUNTIF(Setup_Hierarchy!$J$17:$IV$17,"="&amp;$K166)&lt;&gt;0,$L166,0)</f>
        <v>0</v>
      </c>
      <c r="Z166" s="61">
        <f>IF(COUNTIF(Setup_Hierarchy!$J$18:$IV$18,"="&amp;$K166)&lt;&gt;0,$L166,0)</f>
        <v>0</v>
      </c>
      <c r="AA166" s="61">
        <f>IF(COUNTIF(Setup_Hierarchy!$J$19:$IV$19,"="&amp;$K166)&lt;&gt;0,$L166,0)</f>
        <v>0</v>
      </c>
      <c r="AB166" s="61">
        <f>IF(COUNTIF(Setup_Hierarchy!$J$20:$IV$20,"="&amp;$K166)&lt;&gt;0,$L166,0)</f>
        <v>0</v>
      </c>
      <c r="AC166" s="61">
        <f>IF(COUNTIF(Setup_Hierarchy!$J$21:$IV$21,"="&amp;$K166)&lt;&gt;0,$L166,0)</f>
        <v>0</v>
      </c>
      <c r="AD166" s="61">
        <f>IF(COUNTIF(Setup_Hierarchy!$J$22:$IV$22,"="&amp;$K166)&lt;&gt;0,$L166,0)</f>
        <v>0</v>
      </c>
      <c r="AE166" s="61">
        <f>IF(COUNTIF(Setup_Hierarchy!$J$23:$IV$23,"="&amp;$K166)&lt;&gt;0,$L166,0)</f>
        <v>0</v>
      </c>
      <c r="AF166" s="61">
        <f>IF(COUNTIF(Setup_Hierarchy!$J$24:$IV$24,"="&amp;$K166)&lt;&gt;0,$L166,0)</f>
        <v>0</v>
      </c>
      <c r="AG166" s="61">
        <f>IF(COUNTIF(Setup_Hierarchy!$J$25:$IV$25,"="&amp;$K166)&lt;&gt;0,$L166,0)</f>
        <v>0</v>
      </c>
      <c r="AH166" s="61">
        <f>IF(COUNTIF(Setup_Hierarchy!$J$26:$IV$26,"="&amp;$K166)&lt;&gt;0,$L166,0)</f>
        <v>0</v>
      </c>
      <c r="AI166" s="61">
        <f>IF(COUNTIF(Setup_Hierarchy!$J$27:$IV$27,"="&amp;$K166)&lt;&gt;0,$L166,0)</f>
        <v>0</v>
      </c>
      <c r="AJ166" s="61">
        <f>IF(COUNTIF(Setup_Hierarchy!$J$28:$IV$28,"="&amp;$K166)&lt;&gt;0,$L166,0)</f>
        <v>0</v>
      </c>
      <c r="AK166" s="61">
        <f>IF(COUNTIF(Setup_Hierarchy!$J$29:$IV$29,"="&amp;$K166)&lt;&gt;0,$L166,0)</f>
        <v>0</v>
      </c>
      <c r="AL166" s="61">
        <f>IF(COUNTIF(Setup_Hierarchy!$J$30:$IV$30,"="&amp;$K166)&lt;&gt;0,$L166,0)</f>
        <v>0</v>
      </c>
      <c r="AM166" s="61">
        <f>IF(COUNTIF(Setup_Hierarchy!$J$31:$IV$31,"="&amp;$K166)&lt;&gt;0,$L166,0)</f>
        <v>0</v>
      </c>
      <c r="AN166" s="61">
        <f>IF(COUNTIF(Setup_Hierarchy!$J$32:$IV$32,"="&amp;$K166)&lt;&gt;0,$L166,0)</f>
        <v>0</v>
      </c>
      <c r="AO166" s="61">
        <f>IF(COUNTIF(Setup_Hierarchy!$J$33:$IV$33,"="&amp;$K166)&lt;&gt;0,$L166,0)</f>
        <v>0</v>
      </c>
      <c r="AP166" s="61">
        <f>IF(COUNTIF(Setup_Hierarchy!$J$34:$IV$34,"="&amp;$K166)&lt;&gt;0,$L166,0)</f>
        <v>0</v>
      </c>
      <c r="AQ166" s="61">
        <f>IF(COUNTIF(Setup_Hierarchy!$J$35:$IV$35,"="&amp;$K166)&lt;&gt;0,$L166,0)</f>
        <v>0</v>
      </c>
      <c r="AR166" s="61">
        <f>IF(COUNTIF(Setup_Hierarchy!$J$36:$IV$36,"="&amp;$K166)&lt;&gt;0,$L166,0)</f>
        <v>0</v>
      </c>
      <c r="AS166" s="61">
        <f>IF(COUNTIF(Setup_Hierarchy!$J$37:$IV$37,"="&amp;$K166)&lt;&gt;0,$L166,0)</f>
        <v>0</v>
      </c>
      <c r="AT166" s="61">
        <f>IF(COUNTIF(Setup_Hierarchy!$J$38:$IV$38,"="&amp;$K166)&lt;&gt;0,$L166,0)</f>
        <v>0</v>
      </c>
      <c r="AU166" s="61">
        <f>IF(COUNTIF(Setup_Hierarchy!$J$39:$IV$39,"="&amp;$K166)&lt;&gt;0,$L166,0)</f>
        <v>2.69</v>
      </c>
      <c r="AV166" s="61">
        <f>IF(COUNTIF(Setup_Hierarchy!$J$40:$IV$40,"="&amp;$K166)&lt;&gt;0,$L166,0)</f>
        <v>0</v>
      </c>
      <c r="AW166" s="61">
        <f>IF(COUNTIF(Setup_Hierarchy!$J$41:$IV$41,"="&amp;$K166)&lt;&gt;0,$L166,0)</f>
        <v>0</v>
      </c>
      <c r="AX166" s="61">
        <f>IF(COUNTIF(Setup_Hierarchy!$J$42:$IV$42,"="&amp;$K166)&lt;&gt;0,$L166,0)</f>
        <v>0</v>
      </c>
      <c r="AY166" s="61">
        <f>IF(COUNTIF(Setup_Hierarchy!$J$43:$IV$43,"="&amp;$K166)&lt;&gt;0,$L166,0)</f>
        <v>0</v>
      </c>
      <c r="AZ166" s="61">
        <f>IF(COUNTIF(Setup_Hierarchy!$J$44:$IV$44,"="&amp;$K166)&lt;&gt;0,$L166,0)</f>
        <v>0</v>
      </c>
      <c r="BA166" s="61">
        <f>IF(COUNTIF(Setup_Hierarchy!$J$45:$IV$45,"="&amp;$K166)&lt;&gt;0,$L166,0)</f>
        <v>0</v>
      </c>
      <c r="BB166" s="61">
        <f>IF(COUNTIF(Setup_Hierarchy!$J$46:$IV$46,"="&amp;$K166)&lt;&gt;0,$L166,0)</f>
        <v>2.69</v>
      </c>
      <c r="BC166" s="61">
        <f>IF(COUNTIF(Setup_Hierarchy!$J$47:$IV$47,"="&amp;$K166)&lt;&gt;0,$L166,0)</f>
        <v>2.69</v>
      </c>
      <c r="BD166" s="61">
        <f>IF(COUNTIF(Setup_Hierarchy!$J$48:$IV$48,"="&amp;$K166)&lt;&gt;0,$L166,0)</f>
        <v>0</v>
      </c>
      <c r="BE166" s="61">
        <f>IF(COUNTIF(Setup_Hierarchy!$J$49:$IV$49,"="&amp;$K166)&lt;&gt;0,$L166,0)</f>
        <v>0</v>
      </c>
      <c r="BF166" s="61">
        <f>IF(COUNTIF(Setup_Hierarchy!$J$50:$IV$50,"="&amp;$K166)&lt;&gt;0,$L166,0)</f>
        <v>0</v>
      </c>
      <c r="BG166" s="61">
        <f>IF(COUNTIF(Setup_Hierarchy!$J$51:$IV$51,"="&amp;$K166)&lt;&gt;0,$L166,0)</f>
        <v>0</v>
      </c>
      <c r="BH166" s="61">
        <f>IF(COUNTIF(Setup_Hierarchy!$J$52:$IV$52,"="&amp;$K166)&lt;&gt;0,$L166,0)</f>
        <v>0</v>
      </c>
      <c r="BI166" s="61">
        <f>IF(COUNTIF(Setup_Hierarchy!$J$53:$IV$53,"="&amp;$K166)&lt;&gt;0,$L166,0)</f>
        <v>0</v>
      </c>
      <c r="BJ166" s="61">
        <f>IF(COUNTIF(Setup_Hierarchy!$J$54:$IV$54,"="&amp;$K166)&lt;&gt;0,$L166,0)</f>
        <v>0</v>
      </c>
      <c r="BK166" s="61">
        <f>IF(COUNTIF(Setup_Hierarchy!$J$55:$IV$55,"="&amp;$K166)&lt;&gt;0,$L166,0)</f>
        <v>0</v>
      </c>
      <c r="BL166" s="61">
        <f>IF(COUNTIF(Setup_Hierarchy!$J$56:$IV$56,"="&amp;$K166)&lt;&gt;0,$L166,0)</f>
        <v>0</v>
      </c>
      <c r="BM166" s="61">
        <f>IF(COUNTIF(Setup_Hierarchy!$J$57:$IV$57,"="&amp;$K166)&lt;&gt;0,$L166,0)</f>
        <v>0</v>
      </c>
      <c r="BN166" s="61">
        <f>IF(COUNTIF(Setup_Hierarchy!$J$58:$IV$58,"="&amp;$K166)&lt;&gt;0,$L166,0)</f>
        <v>0</v>
      </c>
      <c r="BO166" s="61">
        <f>IF(COUNTIF(Setup_Hierarchy!$J$59:$IV$59,"="&amp;$K166)&lt;&gt;0,$L166,0)</f>
        <v>0</v>
      </c>
      <c r="BP166" s="61">
        <f>IF(COUNTIF(Setup_Hierarchy!$J$60:$IV$60,"="&amp;$K166)&lt;&gt;0,$L166,0)</f>
        <v>0</v>
      </c>
      <c r="BQ166" s="61">
        <f>IF(COUNTIF(Setup_Hierarchy!$J$61:$IV$61,"="&amp;$K166)&lt;&gt;0,$L166,0)</f>
        <v>0</v>
      </c>
      <c r="BR166" s="61">
        <f>IF(COUNTIF(Setup_Hierarchy!$J$62:$IV$62,"="&amp;$K166)&lt;&gt;0,$L166,0)</f>
        <v>0</v>
      </c>
      <c r="BS166" s="61">
        <f>IF(COUNTIF(Setup_Hierarchy!$J$63:$IV$63,"="&amp;$K166)&lt;&gt;0,$L166,0)</f>
        <v>0</v>
      </c>
      <c r="BT166" s="61">
        <f>IF(COUNTIF(Setup_Hierarchy!$J$64:$IV$64,"="&amp;$K166)&lt;&gt;0,$L166,0)</f>
        <v>0</v>
      </c>
      <c r="BU166" s="61">
        <f>IF(COUNTIF(Setup_Hierarchy!$J$65:$IV$65,"="&amp;$K166)&lt;&gt;0,$L166,0)</f>
        <v>0</v>
      </c>
      <c r="BV166" s="61">
        <f>IF(COUNTIF(Setup_Hierarchy!$J$66:$IV$66,"="&amp;$K166)&lt;&gt;0,$L166,0)</f>
        <v>0</v>
      </c>
      <c r="BW166" s="61">
        <f>IF(COUNTIF(Setup_Hierarchy!$J$67:$IV$67,"="&amp;$K166)&lt;&gt;0,$L166,0)</f>
        <v>0</v>
      </c>
      <c r="BX166" s="61">
        <f>IF(COUNTIF(Setup_Hierarchy!$J$68:$IV$68,"="&amp;$K166)&lt;&gt;0,$L166,0)</f>
        <v>0</v>
      </c>
      <c r="BY166" s="61">
        <f>IF(COUNTIF(Setup_Hierarchy!$J$69:$IV$69,"="&amp;$K166)&lt;&gt;0,$L166,0)</f>
        <v>0</v>
      </c>
      <c r="BZ166" s="61">
        <f>IF(COUNTIF(Setup_Hierarchy!$J$70:$IV$70,"="&amp;$K166)&lt;&gt;0,$L166,0)</f>
        <v>0</v>
      </c>
      <c r="CA166" s="61">
        <f>IF(COUNTIF(Setup_Hierarchy!$J$71:$IV$71,"="&amp;$K166)&lt;&gt;0,$L166,0)</f>
        <v>0</v>
      </c>
      <c r="CB166" s="61">
        <f>IF(COUNTIF(Setup_Hierarchy!$J$72:$IV$72,"="&amp;$K166)&lt;&gt;0,$L166,0)</f>
        <v>0</v>
      </c>
      <c r="CC166" s="61">
        <f>IF(COUNTIF(Setup_Hierarchy!$J$73:$IV$73,"="&amp;$K166)&lt;&gt;0,$L166,0)</f>
        <v>0</v>
      </c>
      <c r="CD166" s="61">
        <f>IF(COUNTIF(Setup_Hierarchy!$J$74:$IV$74,"="&amp;$K166)&lt;&gt;0,$L166,0)</f>
        <v>0</v>
      </c>
      <c r="CE166" s="61">
        <f>IF(COUNTIF(Setup_Hierarchy!$J$75:$IV$75,"="&amp;$K166)&lt;&gt;0,$L166,0)</f>
        <v>0</v>
      </c>
      <c r="CF166" s="61">
        <f>IF(COUNTIF(Setup_Hierarchy!$J$76:$IV$76,"="&amp;$K166)&lt;&gt;0,$L166,0)</f>
        <v>0</v>
      </c>
      <c r="CG166" s="61">
        <f>IF(COUNTIF(Setup_Hierarchy!$J$77:$IV$77,"="&amp;$K166)&lt;&gt;0,$L166,0)</f>
        <v>0</v>
      </c>
      <c r="CH166" s="61">
        <f>IF(COUNTIF(Setup_Hierarchy!$J$78:$IV$78,"="&amp;$K166)&lt;&gt;0,$L166,0)</f>
        <v>0</v>
      </c>
      <c r="CI166" s="61">
        <f>IF(COUNTIF(Setup_Hierarchy!$J$79:$IV$79,"="&amp;$K166)&lt;&gt;0,$L166,0)</f>
        <v>0</v>
      </c>
      <c r="CJ166" s="61">
        <f>IF(COUNTIF(Setup_Hierarchy!$J$80:$IV$80,"="&amp;$K166)&lt;&gt;0,$L166,0)</f>
        <v>0</v>
      </c>
      <c r="CK166" s="61">
        <f>IF(COUNTIF(Setup_Hierarchy!$J$81:$IV$81,"="&amp;$K166)&lt;&gt;0,$L166,0)</f>
        <v>0</v>
      </c>
      <c r="CL166" s="61">
        <f>IF(COUNTIF(Setup_Hierarchy!$J$82:$IV$82,"="&amp;$K166)&lt;&gt;0,$L166,0)</f>
        <v>0</v>
      </c>
      <c r="CM166" s="61">
        <f>IF(COUNTIF(Setup_Hierarchy!$J$83:$IV$83,"="&amp;$K166)&lt;&gt;0,$L166,0)</f>
        <v>0</v>
      </c>
      <c r="CN166" s="61">
        <f>IF(COUNTIF(Setup_Hierarchy!$J$84:$IV$84,"="&amp;$K166)&lt;&gt;0,$L166,0)</f>
        <v>0</v>
      </c>
      <c r="CO166" s="61">
        <f>IF(COUNTIF(Setup_Hierarchy!$J$85:$IV$85,"="&amp;$K166)&lt;&gt;0,$L166,0)</f>
        <v>0</v>
      </c>
      <c r="CP166" s="61">
        <f>IF(COUNTIF(Setup_Hierarchy!$J$86:$IV$86,"="&amp;$K166)&lt;&gt;0,$L166,0)</f>
        <v>0</v>
      </c>
      <c r="CQ166" s="61">
        <f>IF(COUNTIF(Setup_Hierarchy!$J$87:$IV$87,"="&amp;$K166)&lt;&gt;0,$L166,0)</f>
        <v>0</v>
      </c>
      <c r="CR166" s="61">
        <f>IF(COUNTIF(Setup_Hierarchy!$J$88:$IV$88,"="&amp;$K166)&lt;&gt;0,$L166,0)</f>
        <v>0</v>
      </c>
      <c r="CS166" s="61">
        <f>IF(COUNTIF(Setup_Hierarchy!$J$89:$IV$89,"="&amp;$K166)&lt;&gt;0,$L166,0)</f>
        <v>0</v>
      </c>
      <c r="CT166" s="61">
        <f>IF(COUNTIF(Setup_Hierarchy!$J$90:$IV$90,"="&amp;$K166)&lt;&gt;0,$L166,0)</f>
        <v>0</v>
      </c>
      <c r="CU166" s="61">
        <f>IF(COUNTIF(Setup_Hierarchy!$J$91:$IV$91,"="&amp;$K166)&lt;&gt;0,$L166,0)</f>
        <v>0</v>
      </c>
      <c r="CV166" s="61">
        <f>IF(COUNTIF(Setup_Hierarchy!$J$92:$IV$92,"="&amp;$K166)&lt;&gt;0,$L166,0)</f>
        <v>0</v>
      </c>
      <c r="CW166" s="61">
        <f>IF(COUNTIF(Setup_Hierarchy!$J$93:$IV$93,"="&amp;$K166)&lt;&gt;0,$L166,0)</f>
        <v>0</v>
      </c>
      <c r="CX166" s="61">
        <f>IF(COUNTIF(Setup_Hierarchy!$J$94:$IV$94,"="&amp;$K166)&lt;&gt;0,$L166,0)</f>
        <v>0</v>
      </c>
      <c r="CY166" s="61">
        <f>IF(COUNTIF(Setup_Hierarchy!$J$95:$IV$95,"="&amp;$K166)&lt;&gt;0,$L166,0)</f>
        <v>0</v>
      </c>
      <c r="CZ166" s="61">
        <f>IF(COUNTIF(Setup_Hierarchy!$J$96:$IV$96,"="&amp;$K166)&lt;&gt;0,$L166,0)</f>
        <v>0</v>
      </c>
      <c r="DA166" s="61">
        <f>IF(COUNTIF(Setup_Hierarchy!$J$97:$IV$97,"="&amp;$K166)&lt;&gt;0,$L166,0)</f>
        <v>0</v>
      </c>
      <c r="DB166" s="61">
        <f>IF(COUNTIF(Setup_Hierarchy!$J$98:$IV$98,"="&amp;$K166)&lt;&gt;0,$L166,0)</f>
        <v>0</v>
      </c>
      <c r="DC166" s="61">
        <f>IF(COUNTIF(Setup_Hierarchy!$J$99:$IV$99,"="&amp;$K166)&lt;&gt;0,$L166,0)</f>
        <v>0</v>
      </c>
      <c r="DD166" s="61">
        <f>IF(COUNTIF(Setup_Hierarchy!$J$100:$IV$100,"="&amp;$K166)&lt;&gt;0,$L166,0)</f>
        <v>0</v>
      </c>
      <c r="DE166" s="61">
        <f>IF(COUNTIF(Setup_Hierarchy!$J$101:$IV$101,"="&amp;$K166)&lt;&gt;0,$L166,0)</f>
        <v>0</v>
      </c>
      <c r="DF166" s="61">
        <f>IF(COUNTIF(Setup_Hierarchy!$J$102:$IV$102,"="&amp;$K166)&lt;&gt;0,$L166,0)</f>
        <v>0</v>
      </c>
      <c r="DG166" s="61">
        <f>IF(COUNTIF(Setup_Hierarchy!$J$103:$IV$103,"="&amp;$K166)&lt;&gt;0,$L166,0)</f>
        <v>0</v>
      </c>
      <c r="DH166" s="61">
        <f>IF(COUNTIF(Setup_Hierarchy!$J$104:$IV$104,"="&amp;$K166)&lt;&gt;0,$L166,0)</f>
        <v>0</v>
      </c>
      <c r="DI166" s="61">
        <f>IF(COUNTIF(Setup_Hierarchy!$J$105:$IV$105,"="&amp;$K166)&lt;&gt;0,$L166,0)</f>
        <v>0</v>
      </c>
      <c r="DJ166" s="61">
        <f>IF(COUNTIF(Setup_Hierarchy!$J$106:$IV$106,"="&amp;$K166)&lt;&gt;0,$L166,0)</f>
        <v>0</v>
      </c>
      <c r="DK166" s="61">
        <f>IF(COUNTIF(Setup_Hierarchy!$J$107:$IV$107,"="&amp;$K166)&lt;&gt;0,$L166,0)</f>
        <v>0</v>
      </c>
      <c r="DL166" s="61">
        <f>IF(COUNTIF(Setup_Hierarchy!$J$108:$IV$108,"="&amp;$K166)&lt;&gt;0,$L166,0)</f>
        <v>0</v>
      </c>
      <c r="DM166" s="61">
        <f>IF(COUNTIF(Setup_Hierarchy!$J$109:$IV$109,"="&amp;$K166)&lt;&gt;0,$L166,0)</f>
        <v>0</v>
      </c>
      <c r="DN166" s="61">
        <f>IF(COUNTIF(Setup_Hierarchy!$J$110:$IV$110,"="&amp;$K166)&lt;&gt;0,$L166,0)</f>
        <v>0</v>
      </c>
      <c r="DO166" s="61">
        <f>IF(COUNTIF(Setup_Hierarchy!$J$111:$IV$111,"="&amp;$K166)&lt;&gt;0,$L166,0)</f>
        <v>0</v>
      </c>
      <c r="DP166" s="61">
        <f>IF(COUNTIF(Setup_Hierarchy!$J$112:$IV$112,"="&amp;$K166)&lt;&gt;0,$L166,0)</f>
        <v>0</v>
      </c>
      <c r="DQ166" s="61">
        <f>IF(COUNTIF(Setup_Hierarchy!$J$113:$IV$113,"="&amp;$K166)&lt;&gt;0,$L166,0)</f>
        <v>0</v>
      </c>
      <c r="DR166" s="61">
        <f>IF(COUNTIF(Setup_Hierarchy!$J$114:$IV$114,"="&amp;$K166)&lt;&gt;0,$L166,0)</f>
        <v>0</v>
      </c>
      <c r="DS166" s="61">
        <f>IF(COUNTIF(Setup_Hierarchy!$J$115:$IV$115,"="&amp;$K166)&lt;&gt;0,$L166,0)</f>
        <v>0</v>
      </c>
      <c r="DT166" s="61">
        <f>IF(COUNTIF(Setup_Hierarchy!$J$116:$IV$116,"="&amp;$K166)&lt;&gt;0,$L166,0)</f>
        <v>0</v>
      </c>
    </row>
    <row r="167" spans="2:124" x14ac:dyDescent="0.2">
      <c r="B167" t="s">
        <v>43</v>
      </c>
      <c r="C167">
        <v>79</v>
      </c>
      <c r="D167" t="s">
        <v>16</v>
      </c>
      <c r="E167" t="s">
        <v>369</v>
      </c>
      <c r="F167" t="s">
        <v>532</v>
      </c>
      <c r="G167" t="s">
        <v>25</v>
      </c>
      <c r="H167" t="s">
        <v>13</v>
      </c>
      <c r="I167">
        <v>0.51757299999999995</v>
      </c>
      <c r="J167">
        <v>0.86588299999999996</v>
      </c>
      <c r="K167">
        <v>795</v>
      </c>
      <c r="L167">
        <v>-41.74</v>
      </c>
      <c r="M167" s="61">
        <f>IF(COUNTIF(Setup_Hierarchy!$J$5:$IV$5,"="&amp;$K167)&lt;&gt;0,$L167,0)</f>
        <v>-41.74</v>
      </c>
      <c r="N167" s="61">
        <f>IF(COUNTIF(Setup_Hierarchy!$J$6:$IV$6,"="&amp;$K167)&lt;&gt;0,$L167,0)</f>
        <v>-41.74</v>
      </c>
      <c r="O167" s="61">
        <f>IF(COUNTIF(Setup_Hierarchy!$J$7:$IV$7,"="&amp;$K167)&lt;&gt;0,$L167,0)</f>
        <v>-41.74</v>
      </c>
      <c r="P167" s="61">
        <f>IF(COUNTIF(Setup_Hierarchy!$J$8:$IV$8,"="&amp;$K167)&lt;&gt;0,$L167,0)</f>
        <v>-41.74</v>
      </c>
      <c r="Q167" s="61">
        <f>IF(COUNTIF(Setup_Hierarchy!$J$9:$IV$9,"="&amp;$K167)&lt;&gt;0,$L167,0)</f>
        <v>-41.74</v>
      </c>
      <c r="R167" s="61">
        <f>IF(COUNTIF(Setup_Hierarchy!$J$10:$IV$10,"="&amp;$K167)&lt;&gt;0,$L167,0)</f>
        <v>0</v>
      </c>
      <c r="S167" s="61">
        <f>IF(COUNTIF(Setup_Hierarchy!$J$11:$IV$11,"="&amp;$K167)&lt;&gt;0,$L167,0)</f>
        <v>0</v>
      </c>
      <c r="T167" s="61">
        <f>IF(COUNTIF(Setup_Hierarchy!$J$12:$IV$12,"="&amp;$K167)&lt;&gt;0,$L167,0)</f>
        <v>0</v>
      </c>
      <c r="U167" s="61">
        <f>IF(COUNTIF(Setup_Hierarchy!$J$13:$IV$13,"="&amp;$K167)&lt;&gt;0,$L167,0)</f>
        <v>0</v>
      </c>
      <c r="V167" s="61">
        <f>IF(COUNTIF(Setup_Hierarchy!$J$14:$IV$14,"="&amp;$K167)&lt;&gt;0,$L167,0)</f>
        <v>0</v>
      </c>
      <c r="W167" s="61">
        <f>IF(COUNTIF(Setup_Hierarchy!$J$15:$IV$15,"="&amp;$K167)&lt;&gt;0,$L167,0)</f>
        <v>0</v>
      </c>
      <c r="X167" s="61">
        <f>IF(COUNTIF(Setup_Hierarchy!$J$16:$IV$16,"="&amp;$K167)&lt;&gt;0,$L167,0)</f>
        <v>0</v>
      </c>
      <c r="Y167" s="61">
        <f>IF(COUNTIF(Setup_Hierarchy!$J$17:$IV$17,"="&amp;$K167)&lt;&gt;0,$L167,0)</f>
        <v>0</v>
      </c>
      <c r="Z167" s="61">
        <f>IF(COUNTIF(Setup_Hierarchy!$J$18:$IV$18,"="&amp;$K167)&lt;&gt;0,$L167,0)</f>
        <v>-41.74</v>
      </c>
      <c r="AA167" s="61">
        <f>IF(COUNTIF(Setup_Hierarchy!$J$19:$IV$19,"="&amp;$K167)&lt;&gt;0,$L167,0)</f>
        <v>0</v>
      </c>
      <c r="AB167" s="61">
        <f>IF(COUNTIF(Setup_Hierarchy!$J$20:$IV$20,"="&amp;$K167)&lt;&gt;0,$L167,0)</f>
        <v>0</v>
      </c>
      <c r="AC167" s="61">
        <f>IF(COUNTIF(Setup_Hierarchy!$J$21:$IV$21,"="&amp;$K167)&lt;&gt;0,$L167,0)</f>
        <v>0</v>
      </c>
      <c r="AD167" s="61">
        <f>IF(COUNTIF(Setup_Hierarchy!$J$22:$IV$22,"="&amp;$K167)&lt;&gt;0,$L167,0)</f>
        <v>0</v>
      </c>
      <c r="AE167" s="61">
        <f>IF(COUNTIF(Setup_Hierarchy!$J$23:$IV$23,"="&amp;$K167)&lt;&gt;0,$L167,0)</f>
        <v>0</v>
      </c>
      <c r="AF167" s="61">
        <f>IF(COUNTIF(Setup_Hierarchy!$J$24:$IV$24,"="&amp;$K167)&lt;&gt;0,$L167,0)</f>
        <v>0</v>
      </c>
      <c r="AG167" s="61">
        <f>IF(COUNTIF(Setup_Hierarchy!$J$25:$IV$25,"="&amp;$K167)&lt;&gt;0,$L167,0)</f>
        <v>0</v>
      </c>
      <c r="AH167" s="61">
        <f>IF(COUNTIF(Setup_Hierarchy!$J$26:$IV$26,"="&amp;$K167)&lt;&gt;0,$L167,0)</f>
        <v>0</v>
      </c>
      <c r="AI167" s="61">
        <f>IF(COUNTIF(Setup_Hierarchy!$J$27:$IV$27,"="&amp;$K167)&lt;&gt;0,$L167,0)</f>
        <v>0</v>
      </c>
      <c r="AJ167" s="61">
        <f>IF(COUNTIF(Setup_Hierarchy!$J$28:$IV$28,"="&amp;$K167)&lt;&gt;0,$L167,0)</f>
        <v>0</v>
      </c>
      <c r="AK167" s="61">
        <f>IF(COUNTIF(Setup_Hierarchy!$J$29:$IV$29,"="&amp;$K167)&lt;&gt;0,$L167,0)</f>
        <v>0</v>
      </c>
      <c r="AL167" s="61">
        <f>IF(COUNTIF(Setup_Hierarchy!$J$30:$IV$30,"="&amp;$K167)&lt;&gt;0,$L167,0)</f>
        <v>0</v>
      </c>
      <c r="AM167" s="61">
        <f>IF(COUNTIF(Setup_Hierarchy!$J$31:$IV$31,"="&amp;$K167)&lt;&gt;0,$L167,0)</f>
        <v>0</v>
      </c>
      <c r="AN167" s="61">
        <f>IF(COUNTIF(Setup_Hierarchy!$J$32:$IV$32,"="&amp;$K167)&lt;&gt;0,$L167,0)</f>
        <v>0</v>
      </c>
      <c r="AO167" s="61">
        <f>IF(COUNTIF(Setup_Hierarchy!$J$33:$IV$33,"="&amp;$K167)&lt;&gt;0,$L167,0)</f>
        <v>0</v>
      </c>
      <c r="AP167" s="61">
        <f>IF(COUNTIF(Setup_Hierarchy!$J$34:$IV$34,"="&amp;$K167)&lt;&gt;0,$L167,0)</f>
        <v>0</v>
      </c>
      <c r="AQ167" s="61">
        <f>IF(COUNTIF(Setup_Hierarchy!$J$35:$IV$35,"="&amp;$K167)&lt;&gt;0,$L167,0)</f>
        <v>0</v>
      </c>
      <c r="AR167" s="61">
        <f>IF(COUNTIF(Setup_Hierarchy!$J$36:$IV$36,"="&amp;$K167)&lt;&gt;0,$L167,0)</f>
        <v>0</v>
      </c>
      <c r="AS167" s="61">
        <f>IF(COUNTIF(Setup_Hierarchy!$J$37:$IV$37,"="&amp;$K167)&lt;&gt;0,$L167,0)</f>
        <v>0</v>
      </c>
      <c r="AT167" s="61">
        <f>IF(COUNTIF(Setup_Hierarchy!$J$38:$IV$38,"="&amp;$K167)&lt;&gt;0,$L167,0)</f>
        <v>0</v>
      </c>
      <c r="AU167" s="61">
        <f>IF(COUNTIF(Setup_Hierarchy!$J$39:$IV$39,"="&amp;$K167)&lt;&gt;0,$L167,0)</f>
        <v>0</v>
      </c>
      <c r="AV167" s="61">
        <f>IF(COUNTIF(Setup_Hierarchy!$J$40:$IV$40,"="&amp;$K167)&lt;&gt;0,$L167,0)</f>
        <v>0</v>
      </c>
      <c r="AW167" s="61">
        <f>IF(COUNTIF(Setup_Hierarchy!$J$41:$IV$41,"="&amp;$K167)&lt;&gt;0,$L167,0)</f>
        <v>0</v>
      </c>
      <c r="AX167" s="61">
        <f>IF(COUNTIF(Setup_Hierarchy!$J$42:$IV$42,"="&amp;$K167)&lt;&gt;0,$L167,0)</f>
        <v>0</v>
      </c>
      <c r="AY167" s="61">
        <f>IF(COUNTIF(Setup_Hierarchy!$J$43:$IV$43,"="&amp;$K167)&lt;&gt;0,$L167,0)</f>
        <v>0</v>
      </c>
      <c r="AZ167" s="61">
        <f>IF(COUNTIF(Setup_Hierarchy!$J$44:$IV$44,"="&amp;$K167)&lt;&gt;0,$L167,0)</f>
        <v>0</v>
      </c>
      <c r="BA167" s="61">
        <f>IF(COUNTIF(Setup_Hierarchy!$J$45:$IV$45,"="&amp;$K167)&lt;&gt;0,$L167,0)</f>
        <v>0</v>
      </c>
      <c r="BB167" s="61">
        <f>IF(COUNTIF(Setup_Hierarchy!$J$46:$IV$46,"="&amp;$K167)&lt;&gt;0,$L167,0)</f>
        <v>0</v>
      </c>
      <c r="BC167" s="61">
        <f>IF(COUNTIF(Setup_Hierarchy!$J$47:$IV$47,"="&amp;$K167)&lt;&gt;0,$L167,0)</f>
        <v>0</v>
      </c>
      <c r="BD167" s="61">
        <f>IF(COUNTIF(Setup_Hierarchy!$J$48:$IV$48,"="&amp;$K167)&lt;&gt;0,$L167,0)</f>
        <v>0</v>
      </c>
      <c r="BE167" s="61">
        <f>IF(COUNTIF(Setup_Hierarchy!$J$49:$IV$49,"="&amp;$K167)&lt;&gt;0,$L167,0)</f>
        <v>0</v>
      </c>
      <c r="BF167" s="61">
        <f>IF(COUNTIF(Setup_Hierarchy!$J$50:$IV$50,"="&amp;$K167)&lt;&gt;0,$L167,0)</f>
        <v>0</v>
      </c>
      <c r="BG167" s="61">
        <f>IF(COUNTIF(Setup_Hierarchy!$J$51:$IV$51,"="&amp;$K167)&lt;&gt;0,$L167,0)</f>
        <v>0</v>
      </c>
      <c r="BH167" s="61">
        <f>IF(COUNTIF(Setup_Hierarchy!$J$52:$IV$52,"="&amp;$K167)&lt;&gt;0,$L167,0)</f>
        <v>0</v>
      </c>
      <c r="BI167" s="61">
        <f>IF(COUNTIF(Setup_Hierarchy!$J$53:$IV$53,"="&amp;$K167)&lt;&gt;0,$L167,0)</f>
        <v>0</v>
      </c>
      <c r="BJ167" s="61">
        <f>IF(COUNTIF(Setup_Hierarchy!$J$54:$IV$54,"="&amp;$K167)&lt;&gt;0,$L167,0)</f>
        <v>0</v>
      </c>
      <c r="BK167" s="61">
        <f>IF(COUNTIF(Setup_Hierarchy!$J$55:$IV$55,"="&amp;$K167)&lt;&gt;0,$L167,0)</f>
        <v>0</v>
      </c>
      <c r="BL167" s="61">
        <f>IF(COUNTIF(Setup_Hierarchy!$J$56:$IV$56,"="&amp;$K167)&lt;&gt;0,$L167,0)</f>
        <v>0</v>
      </c>
      <c r="BM167" s="61">
        <f>IF(COUNTIF(Setup_Hierarchy!$J$57:$IV$57,"="&amp;$K167)&lt;&gt;0,$L167,0)</f>
        <v>0</v>
      </c>
      <c r="BN167" s="61">
        <f>IF(COUNTIF(Setup_Hierarchy!$J$58:$IV$58,"="&amp;$K167)&lt;&gt;0,$L167,0)</f>
        <v>0</v>
      </c>
      <c r="BO167" s="61">
        <f>IF(COUNTIF(Setup_Hierarchy!$J$59:$IV$59,"="&amp;$K167)&lt;&gt;0,$L167,0)</f>
        <v>0</v>
      </c>
      <c r="BP167" s="61">
        <f>IF(COUNTIF(Setup_Hierarchy!$J$60:$IV$60,"="&amp;$K167)&lt;&gt;0,$L167,0)</f>
        <v>0</v>
      </c>
      <c r="BQ167" s="61">
        <f>IF(COUNTIF(Setup_Hierarchy!$J$61:$IV$61,"="&amp;$K167)&lt;&gt;0,$L167,0)</f>
        <v>0</v>
      </c>
      <c r="BR167" s="61">
        <f>IF(COUNTIF(Setup_Hierarchy!$J$62:$IV$62,"="&amp;$K167)&lt;&gt;0,$L167,0)</f>
        <v>0</v>
      </c>
      <c r="BS167" s="61">
        <f>IF(COUNTIF(Setup_Hierarchy!$J$63:$IV$63,"="&amp;$K167)&lt;&gt;0,$L167,0)</f>
        <v>0</v>
      </c>
      <c r="BT167" s="61">
        <f>IF(COUNTIF(Setup_Hierarchy!$J$64:$IV$64,"="&amp;$K167)&lt;&gt;0,$L167,0)</f>
        <v>0</v>
      </c>
      <c r="BU167" s="61">
        <f>IF(COUNTIF(Setup_Hierarchy!$J$65:$IV$65,"="&amp;$K167)&lt;&gt;0,$L167,0)</f>
        <v>0</v>
      </c>
      <c r="BV167" s="61">
        <f>IF(COUNTIF(Setup_Hierarchy!$J$66:$IV$66,"="&amp;$K167)&lt;&gt;0,$L167,0)</f>
        <v>0</v>
      </c>
      <c r="BW167" s="61">
        <f>IF(COUNTIF(Setup_Hierarchy!$J$67:$IV$67,"="&amp;$K167)&lt;&gt;0,$L167,0)</f>
        <v>0</v>
      </c>
      <c r="BX167" s="61">
        <f>IF(COUNTIF(Setup_Hierarchy!$J$68:$IV$68,"="&amp;$K167)&lt;&gt;0,$L167,0)</f>
        <v>0</v>
      </c>
      <c r="BY167" s="61">
        <f>IF(COUNTIF(Setup_Hierarchy!$J$69:$IV$69,"="&amp;$K167)&lt;&gt;0,$L167,0)</f>
        <v>0</v>
      </c>
      <c r="BZ167" s="61">
        <f>IF(COUNTIF(Setup_Hierarchy!$J$70:$IV$70,"="&amp;$K167)&lt;&gt;0,$L167,0)</f>
        <v>0</v>
      </c>
      <c r="CA167" s="61">
        <f>IF(COUNTIF(Setup_Hierarchy!$J$71:$IV$71,"="&amp;$K167)&lt;&gt;0,$L167,0)</f>
        <v>0</v>
      </c>
      <c r="CB167" s="61">
        <f>IF(COUNTIF(Setup_Hierarchy!$J$72:$IV$72,"="&amp;$K167)&lt;&gt;0,$L167,0)</f>
        <v>0</v>
      </c>
      <c r="CC167" s="61">
        <f>IF(COUNTIF(Setup_Hierarchy!$J$73:$IV$73,"="&amp;$K167)&lt;&gt;0,$L167,0)</f>
        <v>0</v>
      </c>
      <c r="CD167" s="61">
        <f>IF(COUNTIF(Setup_Hierarchy!$J$74:$IV$74,"="&amp;$K167)&lt;&gt;0,$L167,0)</f>
        <v>0</v>
      </c>
      <c r="CE167" s="61">
        <f>IF(COUNTIF(Setup_Hierarchy!$J$75:$IV$75,"="&amp;$K167)&lt;&gt;0,$L167,0)</f>
        <v>0</v>
      </c>
      <c r="CF167" s="61">
        <f>IF(COUNTIF(Setup_Hierarchy!$J$76:$IV$76,"="&amp;$K167)&lt;&gt;0,$L167,0)</f>
        <v>0</v>
      </c>
      <c r="CG167" s="61">
        <f>IF(COUNTIF(Setup_Hierarchy!$J$77:$IV$77,"="&amp;$K167)&lt;&gt;0,$L167,0)</f>
        <v>0</v>
      </c>
      <c r="CH167" s="61">
        <f>IF(COUNTIF(Setup_Hierarchy!$J$78:$IV$78,"="&amp;$K167)&lt;&gt;0,$L167,0)</f>
        <v>0</v>
      </c>
      <c r="CI167" s="61">
        <f>IF(COUNTIF(Setup_Hierarchy!$J$79:$IV$79,"="&amp;$K167)&lt;&gt;0,$L167,0)</f>
        <v>0</v>
      </c>
      <c r="CJ167" s="61">
        <f>IF(COUNTIF(Setup_Hierarchy!$J$80:$IV$80,"="&amp;$K167)&lt;&gt;0,$L167,0)</f>
        <v>0</v>
      </c>
      <c r="CK167" s="61">
        <f>IF(COUNTIF(Setup_Hierarchy!$J$81:$IV$81,"="&amp;$K167)&lt;&gt;0,$L167,0)</f>
        <v>0</v>
      </c>
      <c r="CL167" s="61">
        <f>IF(COUNTIF(Setup_Hierarchy!$J$82:$IV$82,"="&amp;$K167)&lt;&gt;0,$L167,0)</f>
        <v>0</v>
      </c>
      <c r="CM167" s="61">
        <f>IF(COUNTIF(Setup_Hierarchy!$J$83:$IV$83,"="&amp;$K167)&lt;&gt;0,$L167,0)</f>
        <v>0</v>
      </c>
      <c r="CN167" s="61">
        <f>IF(COUNTIF(Setup_Hierarchy!$J$84:$IV$84,"="&amp;$K167)&lt;&gt;0,$L167,0)</f>
        <v>0</v>
      </c>
      <c r="CO167" s="61">
        <f>IF(COUNTIF(Setup_Hierarchy!$J$85:$IV$85,"="&amp;$K167)&lt;&gt;0,$L167,0)</f>
        <v>0</v>
      </c>
      <c r="CP167" s="61">
        <f>IF(COUNTIF(Setup_Hierarchy!$J$86:$IV$86,"="&amp;$K167)&lt;&gt;0,$L167,0)</f>
        <v>0</v>
      </c>
      <c r="CQ167" s="61">
        <f>IF(COUNTIF(Setup_Hierarchy!$J$87:$IV$87,"="&amp;$K167)&lt;&gt;0,$L167,0)</f>
        <v>0</v>
      </c>
      <c r="CR167" s="61">
        <f>IF(COUNTIF(Setup_Hierarchy!$J$88:$IV$88,"="&amp;$K167)&lt;&gt;0,$L167,0)</f>
        <v>0</v>
      </c>
      <c r="CS167" s="61">
        <f>IF(COUNTIF(Setup_Hierarchy!$J$89:$IV$89,"="&amp;$K167)&lt;&gt;0,$L167,0)</f>
        <v>0</v>
      </c>
      <c r="CT167" s="61">
        <f>IF(COUNTIF(Setup_Hierarchy!$J$90:$IV$90,"="&amp;$K167)&lt;&gt;0,$L167,0)</f>
        <v>0</v>
      </c>
      <c r="CU167" s="61">
        <f>IF(COUNTIF(Setup_Hierarchy!$J$91:$IV$91,"="&amp;$K167)&lt;&gt;0,$L167,0)</f>
        <v>0</v>
      </c>
      <c r="CV167" s="61">
        <f>IF(COUNTIF(Setup_Hierarchy!$J$92:$IV$92,"="&amp;$K167)&lt;&gt;0,$L167,0)</f>
        <v>0</v>
      </c>
      <c r="CW167" s="61">
        <f>IF(COUNTIF(Setup_Hierarchy!$J$93:$IV$93,"="&amp;$K167)&lt;&gt;0,$L167,0)</f>
        <v>0</v>
      </c>
      <c r="CX167" s="61">
        <f>IF(COUNTIF(Setup_Hierarchy!$J$94:$IV$94,"="&amp;$K167)&lt;&gt;0,$L167,0)</f>
        <v>0</v>
      </c>
      <c r="CY167" s="61">
        <f>IF(COUNTIF(Setup_Hierarchy!$J$95:$IV$95,"="&amp;$K167)&lt;&gt;0,$L167,0)</f>
        <v>0</v>
      </c>
      <c r="CZ167" s="61">
        <f>IF(COUNTIF(Setup_Hierarchy!$J$96:$IV$96,"="&amp;$K167)&lt;&gt;0,$L167,0)</f>
        <v>0</v>
      </c>
      <c r="DA167" s="61">
        <f>IF(COUNTIF(Setup_Hierarchy!$J$97:$IV$97,"="&amp;$K167)&lt;&gt;0,$L167,0)</f>
        <v>0</v>
      </c>
      <c r="DB167" s="61">
        <f>IF(COUNTIF(Setup_Hierarchy!$J$98:$IV$98,"="&amp;$K167)&lt;&gt;0,$L167,0)</f>
        <v>0</v>
      </c>
      <c r="DC167" s="61">
        <f>IF(COUNTIF(Setup_Hierarchy!$J$99:$IV$99,"="&amp;$K167)&lt;&gt;0,$L167,0)</f>
        <v>0</v>
      </c>
      <c r="DD167" s="61">
        <f>IF(COUNTIF(Setup_Hierarchy!$J$100:$IV$100,"="&amp;$K167)&lt;&gt;0,$L167,0)</f>
        <v>0</v>
      </c>
      <c r="DE167" s="61">
        <f>IF(COUNTIF(Setup_Hierarchy!$J$101:$IV$101,"="&amp;$K167)&lt;&gt;0,$L167,0)</f>
        <v>0</v>
      </c>
      <c r="DF167" s="61">
        <f>IF(COUNTIF(Setup_Hierarchy!$J$102:$IV$102,"="&amp;$K167)&lt;&gt;0,$L167,0)</f>
        <v>0</v>
      </c>
      <c r="DG167" s="61">
        <f>IF(COUNTIF(Setup_Hierarchy!$J$103:$IV$103,"="&amp;$K167)&lt;&gt;0,$L167,0)</f>
        <v>0</v>
      </c>
      <c r="DH167" s="61">
        <f>IF(COUNTIF(Setup_Hierarchy!$J$104:$IV$104,"="&amp;$K167)&lt;&gt;0,$L167,0)</f>
        <v>0</v>
      </c>
      <c r="DI167" s="61">
        <f>IF(COUNTIF(Setup_Hierarchy!$J$105:$IV$105,"="&amp;$K167)&lt;&gt;0,$L167,0)</f>
        <v>0</v>
      </c>
      <c r="DJ167" s="61">
        <f>IF(COUNTIF(Setup_Hierarchy!$J$106:$IV$106,"="&amp;$K167)&lt;&gt;0,$L167,0)</f>
        <v>0</v>
      </c>
      <c r="DK167" s="61">
        <f>IF(COUNTIF(Setup_Hierarchy!$J$107:$IV$107,"="&amp;$K167)&lt;&gt;0,$L167,0)</f>
        <v>0</v>
      </c>
      <c r="DL167" s="61">
        <f>IF(COUNTIF(Setup_Hierarchy!$J$108:$IV$108,"="&amp;$K167)&lt;&gt;0,$L167,0)</f>
        <v>0</v>
      </c>
      <c r="DM167" s="61">
        <f>IF(COUNTIF(Setup_Hierarchy!$J$109:$IV$109,"="&amp;$K167)&lt;&gt;0,$L167,0)</f>
        <v>0</v>
      </c>
      <c r="DN167" s="61">
        <f>IF(COUNTIF(Setup_Hierarchy!$J$110:$IV$110,"="&amp;$K167)&lt;&gt;0,$L167,0)</f>
        <v>0</v>
      </c>
      <c r="DO167" s="61">
        <f>IF(COUNTIF(Setup_Hierarchy!$J$111:$IV$111,"="&amp;$K167)&lt;&gt;0,$L167,0)</f>
        <v>0</v>
      </c>
      <c r="DP167" s="61">
        <f>IF(COUNTIF(Setup_Hierarchy!$J$112:$IV$112,"="&amp;$K167)&lt;&gt;0,$L167,0)</f>
        <v>0</v>
      </c>
      <c r="DQ167" s="61">
        <f>IF(COUNTIF(Setup_Hierarchy!$J$113:$IV$113,"="&amp;$K167)&lt;&gt;0,$L167,0)</f>
        <v>0</v>
      </c>
      <c r="DR167" s="61">
        <f>IF(COUNTIF(Setup_Hierarchy!$J$114:$IV$114,"="&amp;$K167)&lt;&gt;0,$L167,0)</f>
        <v>0</v>
      </c>
      <c r="DS167" s="61">
        <f>IF(COUNTIF(Setup_Hierarchy!$J$115:$IV$115,"="&amp;$K167)&lt;&gt;0,$L167,0)</f>
        <v>0</v>
      </c>
      <c r="DT167" s="61">
        <f>IF(COUNTIF(Setup_Hierarchy!$J$116:$IV$116,"="&amp;$K167)&lt;&gt;0,$L167,0)</f>
        <v>-41.74</v>
      </c>
    </row>
    <row r="168" spans="2:124" x14ac:dyDescent="0.2">
      <c r="B168" t="s">
        <v>43</v>
      </c>
      <c r="C168">
        <v>80</v>
      </c>
      <c r="D168" t="s">
        <v>16</v>
      </c>
      <c r="E168" t="s">
        <v>369</v>
      </c>
      <c r="F168" t="s">
        <v>532</v>
      </c>
      <c r="G168" t="s">
        <v>25</v>
      </c>
      <c r="H168" t="s">
        <v>14</v>
      </c>
      <c r="I168">
        <v>0.50378800000000001</v>
      </c>
      <c r="J168">
        <v>1.0463899999999999</v>
      </c>
      <c r="K168">
        <v>625</v>
      </c>
      <c r="L168">
        <v>-1147.32</v>
      </c>
      <c r="M168" s="61">
        <f>IF(COUNTIF(Setup_Hierarchy!$J$5:$IV$5,"="&amp;$K168)&lt;&gt;0,$L168,0)</f>
        <v>-1147.32</v>
      </c>
      <c r="N168" s="61">
        <f>IF(COUNTIF(Setup_Hierarchy!$J$6:$IV$6,"="&amp;$K168)&lt;&gt;0,$L168,0)</f>
        <v>-1147.32</v>
      </c>
      <c r="O168" s="61">
        <f>IF(COUNTIF(Setup_Hierarchy!$J$7:$IV$7,"="&amp;$K168)&lt;&gt;0,$L168,0)</f>
        <v>-1147.32</v>
      </c>
      <c r="P168" s="61">
        <f>IF(COUNTIF(Setup_Hierarchy!$J$8:$IV$8,"="&amp;$K168)&lt;&gt;0,$L168,0)</f>
        <v>0</v>
      </c>
      <c r="Q168" s="61">
        <f>IF(COUNTIF(Setup_Hierarchy!$J$9:$IV$9,"="&amp;$K168)&lt;&gt;0,$L168,0)</f>
        <v>0</v>
      </c>
      <c r="R168" s="61">
        <f>IF(COUNTIF(Setup_Hierarchy!$J$10:$IV$10,"="&amp;$K168)&lt;&gt;0,$L168,0)</f>
        <v>0</v>
      </c>
      <c r="S168" s="61">
        <f>IF(COUNTIF(Setup_Hierarchy!$J$11:$IV$11,"="&amp;$K168)&lt;&gt;0,$L168,0)</f>
        <v>0</v>
      </c>
      <c r="T168" s="61">
        <f>IF(COUNTIF(Setup_Hierarchy!$J$12:$IV$12,"="&amp;$K168)&lt;&gt;0,$L168,0)</f>
        <v>0</v>
      </c>
      <c r="U168" s="61">
        <f>IF(COUNTIF(Setup_Hierarchy!$J$13:$IV$13,"="&amp;$K168)&lt;&gt;0,$L168,0)</f>
        <v>0</v>
      </c>
      <c r="V168" s="61">
        <f>IF(COUNTIF(Setup_Hierarchy!$J$14:$IV$14,"="&amp;$K168)&lt;&gt;0,$L168,0)</f>
        <v>0</v>
      </c>
      <c r="W168" s="61">
        <f>IF(COUNTIF(Setup_Hierarchy!$J$15:$IV$15,"="&amp;$K168)&lt;&gt;0,$L168,0)</f>
        <v>0</v>
      </c>
      <c r="X168" s="61">
        <f>IF(COUNTIF(Setup_Hierarchy!$J$16:$IV$16,"="&amp;$K168)&lt;&gt;0,$L168,0)</f>
        <v>0</v>
      </c>
      <c r="Y168" s="61">
        <f>IF(COUNTIF(Setup_Hierarchy!$J$17:$IV$17,"="&amp;$K168)&lt;&gt;0,$L168,0)</f>
        <v>0</v>
      </c>
      <c r="Z168" s="61">
        <f>IF(COUNTIF(Setup_Hierarchy!$J$18:$IV$18,"="&amp;$K168)&lt;&gt;0,$L168,0)</f>
        <v>0</v>
      </c>
      <c r="AA168" s="61">
        <f>IF(COUNTIF(Setup_Hierarchy!$J$19:$IV$19,"="&amp;$K168)&lt;&gt;0,$L168,0)</f>
        <v>0</v>
      </c>
      <c r="AB168" s="61">
        <f>IF(COUNTIF(Setup_Hierarchy!$J$20:$IV$20,"="&amp;$K168)&lt;&gt;0,$L168,0)</f>
        <v>0</v>
      </c>
      <c r="AC168" s="61">
        <f>IF(COUNTIF(Setup_Hierarchy!$J$21:$IV$21,"="&amp;$K168)&lt;&gt;0,$L168,0)</f>
        <v>0</v>
      </c>
      <c r="AD168" s="61">
        <f>IF(COUNTIF(Setup_Hierarchy!$J$22:$IV$22,"="&amp;$K168)&lt;&gt;0,$L168,0)</f>
        <v>0</v>
      </c>
      <c r="AE168" s="61">
        <f>IF(COUNTIF(Setup_Hierarchy!$J$23:$IV$23,"="&amp;$K168)&lt;&gt;0,$L168,0)</f>
        <v>0</v>
      </c>
      <c r="AF168" s="61">
        <f>IF(COUNTIF(Setup_Hierarchy!$J$24:$IV$24,"="&amp;$K168)&lt;&gt;0,$L168,0)</f>
        <v>0</v>
      </c>
      <c r="AG168" s="61">
        <f>IF(COUNTIF(Setup_Hierarchy!$J$25:$IV$25,"="&amp;$K168)&lt;&gt;0,$L168,0)</f>
        <v>0</v>
      </c>
      <c r="AH168" s="61">
        <f>IF(COUNTIF(Setup_Hierarchy!$J$26:$IV$26,"="&amp;$K168)&lt;&gt;0,$L168,0)</f>
        <v>0</v>
      </c>
      <c r="AI168" s="61">
        <f>IF(COUNTIF(Setup_Hierarchy!$J$27:$IV$27,"="&amp;$K168)&lt;&gt;0,$L168,0)</f>
        <v>0</v>
      </c>
      <c r="AJ168" s="61">
        <f>IF(COUNTIF(Setup_Hierarchy!$J$28:$IV$28,"="&amp;$K168)&lt;&gt;0,$L168,0)</f>
        <v>0</v>
      </c>
      <c r="AK168" s="61">
        <f>IF(COUNTIF(Setup_Hierarchy!$J$29:$IV$29,"="&amp;$K168)&lt;&gt;0,$L168,0)</f>
        <v>0</v>
      </c>
      <c r="AL168" s="61">
        <f>IF(COUNTIF(Setup_Hierarchy!$J$30:$IV$30,"="&amp;$K168)&lt;&gt;0,$L168,0)</f>
        <v>0</v>
      </c>
      <c r="AM168" s="61">
        <f>IF(COUNTIF(Setup_Hierarchy!$J$31:$IV$31,"="&amp;$K168)&lt;&gt;0,$L168,0)</f>
        <v>0</v>
      </c>
      <c r="AN168" s="61">
        <f>IF(COUNTIF(Setup_Hierarchy!$J$32:$IV$32,"="&amp;$K168)&lt;&gt;0,$L168,0)</f>
        <v>0</v>
      </c>
      <c r="AO168" s="61">
        <f>IF(COUNTIF(Setup_Hierarchy!$J$33:$IV$33,"="&amp;$K168)&lt;&gt;0,$L168,0)</f>
        <v>0</v>
      </c>
      <c r="AP168" s="61">
        <f>IF(COUNTIF(Setup_Hierarchy!$J$34:$IV$34,"="&amp;$K168)&lt;&gt;0,$L168,0)</f>
        <v>0</v>
      </c>
      <c r="AQ168" s="61">
        <f>IF(COUNTIF(Setup_Hierarchy!$J$35:$IV$35,"="&amp;$K168)&lt;&gt;0,$L168,0)</f>
        <v>0</v>
      </c>
      <c r="AR168" s="61">
        <f>IF(COUNTIF(Setup_Hierarchy!$J$36:$IV$36,"="&amp;$K168)&lt;&gt;0,$L168,0)</f>
        <v>0</v>
      </c>
      <c r="AS168" s="61">
        <f>IF(COUNTIF(Setup_Hierarchy!$J$37:$IV$37,"="&amp;$K168)&lt;&gt;0,$L168,0)</f>
        <v>0</v>
      </c>
      <c r="AT168" s="61">
        <f>IF(COUNTIF(Setup_Hierarchy!$J$38:$IV$38,"="&amp;$K168)&lt;&gt;0,$L168,0)</f>
        <v>0</v>
      </c>
      <c r="AU168" s="61">
        <f>IF(COUNTIF(Setup_Hierarchy!$J$39:$IV$39,"="&amp;$K168)&lt;&gt;0,$L168,0)</f>
        <v>0</v>
      </c>
      <c r="AV168" s="61">
        <f>IF(COUNTIF(Setup_Hierarchy!$J$40:$IV$40,"="&amp;$K168)&lt;&gt;0,$L168,0)</f>
        <v>0</v>
      </c>
      <c r="AW168" s="61">
        <f>IF(COUNTIF(Setup_Hierarchy!$J$41:$IV$41,"="&amp;$K168)&lt;&gt;0,$L168,0)</f>
        <v>0</v>
      </c>
      <c r="AX168" s="61">
        <f>IF(COUNTIF(Setup_Hierarchy!$J$42:$IV$42,"="&amp;$K168)&lt;&gt;0,$L168,0)</f>
        <v>0</v>
      </c>
      <c r="AY168" s="61">
        <f>IF(COUNTIF(Setup_Hierarchy!$J$43:$IV$43,"="&amp;$K168)&lt;&gt;0,$L168,0)</f>
        <v>0</v>
      </c>
      <c r="AZ168" s="61">
        <f>IF(COUNTIF(Setup_Hierarchy!$J$44:$IV$44,"="&amp;$K168)&lt;&gt;0,$L168,0)</f>
        <v>0</v>
      </c>
      <c r="BA168" s="61">
        <f>IF(COUNTIF(Setup_Hierarchy!$J$45:$IV$45,"="&amp;$K168)&lt;&gt;0,$L168,0)</f>
        <v>0</v>
      </c>
      <c r="BB168" s="61">
        <f>IF(COUNTIF(Setup_Hierarchy!$J$46:$IV$46,"="&amp;$K168)&lt;&gt;0,$L168,0)</f>
        <v>0</v>
      </c>
      <c r="BC168" s="61">
        <f>IF(COUNTIF(Setup_Hierarchy!$J$47:$IV$47,"="&amp;$K168)&lt;&gt;0,$L168,0)</f>
        <v>0</v>
      </c>
      <c r="BD168" s="61">
        <f>IF(COUNTIF(Setup_Hierarchy!$J$48:$IV$48,"="&amp;$K168)&lt;&gt;0,$L168,0)</f>
        <v>0</v>
      </c>
      <c r="BE168" s="61">
        <f>IF(COUNTIF(Setup_Hierarchy!$J$49:$IV$49,"="&amp;$K168)&lt;&gt;0,$L168,0)</f>
        <v>0</v>
      </c>
      <c r="BF168" s="61">
        <f>IF(COUNTIF(Setup_Hierarchy!$J$50:$IV$50,"="&amp;$K168)&lt;&gt;0,$L168,0)</f>
        <v>0</v>
      </c>
      <c r="BG168" s="61">
        <f>IF(COUNTIF(Setup_Hierarchy!$J$51:$IV$51,"="&amp;$K168)&lt;&gt;0,$L168,0)</f>
        <v>-1147.32</v>
      </c>
      <c r="BH168" s="61">
        <f>IF(COUNTIF(Setup_Hierarchy!$J$52:$IV$52,"="&amp;$K168)&lt;&gt;0,$L168,0)</f>
        <v>0</v>
      </c>
      <c r="BI168" s="61">
        <f>IF(COUNTIF(Setup_Hierarchy!$J$53:$IV$53,"="&amp;$K168)&lt;&gt;0,$L168,0)</f>
        <v>0</v>
      </c>
      <c r="BJ168" s="61">
        <f>IF(COUNTIF(Setup_Hierarchy!$J$54:$IV$54,"="&amp;$K168)&lt;&gt;0,$L168,0)</f>
        <v>0</v>
      </c>
      <c r="BK168" s="61">
        <f>IF(COUNTIF(Setup_Hierarchy!$J$55:$IV$55,"="&amp;$K168)&lt;&gt;0,$L168,0)</f>
        <v>0</v>
      </c>
      <c r="BL168" s="61">
        <f>IF(COUNTIF(Setup_Hierarchy!$J$56:$IV$56,"="&amp;$K168)&lt;&gt;0,$L168,0)</f>
        <v>0</v>
      </c>
      <c r="BM168" s="61">
        <f>IF(COUNTIF(Setup_Hierarchy!$J$57:$IV$57,"="&amp;$K168)&lt;&gt;0,$L168,0)</f>
        <v>0</v>
      </c>
      <c r="BN168" s="61">
        <f>IF(COUNTIF(Setup_Hierarchy!$J$58:$IV$58,"="&amp;$K168)&lt;&gt;0,$L168,0)</f>
        <v>0</v>
      </c>
      <c r="BO168" s="61">
        <f>IF(COUNTIF(Setup_Hierarchy!$J$59:$IV$59,"="&amp;$K168)&lt;&gt;0,$L168,0)</f>
        <v>-1147.32</v>
      </c>
      <c r="BP168" s="61">
        <f>IF(COUNTIF(Setup_Hierarchy!$J$60:$IV$60,"="&amp;$K168)&lt;&gt;0,$L168,0)</f>
        <v>0</v>
      </c>
      <c r="BQ168" s="61">
        <f>IF(COUNTIF(Setup_Hierarchy!$J$61:$IV$61,"="&amp;$K168)&lt;&gt;0,$L168,0)</f>
        <v>0</v>
      </c>
      <c r="BR168" s="61">
        <f>IF(COUNTIF(Setup_Hierarchy!$J$62:$IV$62,"="&amp;$K168)&lt;&gt;0,$L168,0)</f>
        <v>0</v>
      </c>
      <c r="BS168" s="61">
        <f>IF(COUNTIF(Setup_Hierarchy!$J$63:$IV$63,"="&amp;$K168)&lt;&gt;0,$L168,0)</f>
        <v>0</v>
      </c>
      <c r="BT168" s="61">
        <f>IF(COUNTIF(Setup_Hierarchy!$J$64:$IV$64,"="&amp;$K168)&lt;&gt;0,$L168,0)</f>
        <v>0</v>
      </c>
      <c r="BU168" s="61">
        <f>IF(COUNTIF(Setup_Hierarchy!$J$65:$IV$65,"="&amp;$K168)&lt;&gt;0,$L168,0)</f>
        <v>0</v>
      </c>
      <c r="BV168" s="61">
        <f>IF(COUNTIF(Setup_Hierarchy!$J$66:$IV$66,"="&amp;$K168)&lt;&gt;0,$L168,0)</f>
        <v>0</v>
      </c>
      <c r="BW168" s="61">
        <f>IF(COUNTIF(Setup_Hierarchy!$J$67:$IV$67,"="&amp;$K168)&lt;&gt;0,$L168,0)</f>
        <v>0</v>
      </c>
      <c r="BX168" s="61">
        <f>IF(COUNTIF(Setup_Hierarchy!$J$68:$IV$68,"="&amp;$K168)&lt;&gt;0,$L168,0)</f>
        <v>0</v>
      </c>
      <c r="BY168" s="61">
        <f>IF(COUNTIF(Setup_Hierarchy!$J$69:$IV$69,"="&amp;$K168)&lt;&gt;0,$L168,0)</f>
        <v>-1147.32</v>
      </c>
      <c r="BZ168" s="61">
        <f>IF(COUNTIF(Setup_Hierarchy!$J$70:$IV$70,"="&amp;$K168)&lt;&gt;0,$L168,0)</f>
        <v>-1147.32</v>
      </c>
      <c r="CA168" s="61">
        <f>IF(COUNTIF(Setup_Hierarchy!$J$71:$IV$71,"="&amp;$K168)&lt;&gt;0,$L168,0)</f>
        <v>0</v>
      </c>
      <c r="CB168" s="61">
        <f>IF(COUNTIF(Setup_Hierarchy!$J$72:$IV$72,"="&amp;$K168)&lt;&gt;0,$L168,0)</f>
        <v>0</v>
      </c>
      <c r="CC168" s="61">
        <f>IF(COUNTIF(Setup_Hierarchy!$J$73:$IV$73,"="&amp;$K168)&lt;&gt;0,$L168,0)</f>
        <v>0</v>
      </c>
      <c r="CD168" s="61">
        <f>IF(COUNTIF(Setup_Hierarchy!$J$74:$IV$74,"="&amp;$K168)&lt;&gt;0,$L168,0)</f>
        <v>0</v>
      </c>
      <c r="CE168" s="61">
        <f>IF(COUNTIF(Setup_Hierarchy!$J$75:$IV$75,"="&amp;$K168)&lt;&gt;0,$L168,0)</f>
        <v>0</v>
      </c>
      <c r="CF168" s="61">
        <f>IF(COUNTIF(Setup_Hierarchy!$J$76:$IV$76,"="&amp;$K168)&lt;&gt;0,$L168,0)</f>
        <v>0</v>
      </c>
      <c r="CG168" s="61">
        <f>IF(COUNTIF(Setup_Hierarchy!$J$77:$IV$77,"="&amp;$K168)&lt;&gt;0,$L168,0)</f>
        <v>0</v>
      </c>
      <c r="CH168" s="61">
        <f>IF(COUNTIF(Setup_Hierarchy!$J$78:$IV$78,"="&amp;$K168)&lt;&gt;0,$L168,0)</f>
        <v>0</v>
      </c>
      <c r="CI168" s="61">
        <f>IF(COUNTIF(Setup_Hierarchy!$J$79:$IV$79,"="&amp;$K168)&lt;&gt;0,$L168,0)</f>
        <v>0</v>
      </c>
      <c r="CJ168" s="61">
        <f>IF(COUNTIF(Setup_Hierarchy!$J$80:$IV$80,"="&amp;$K168)&lt;&gt;0,$L168,0)</f>
        <v>0</v>
      </c>
      <c r="CK168" s="61">
        <f>IF(COUNTIF(Setup_Hierarchy!$J$81:$IV$81,"="&amp;$K168)&lt;&gt;0,$L168,0)</f>
        <v>0</v>
      </c>
      <c r="CL168" s="61">
        <f>IF(COUNTIF(Setup_Hierarchy!$J$82:$IV$82,"="&amp;$K168)&lt;&gt;0,$L168,0)</f>
        <v>0</v>
      </c>
      <c r="CM168" s="61">
        <f>IF(COUNTIF(Setup_Hierarchy!$J$83:$IV$83,"="&amp;$K168)&lt;&gt;0,$L168,0)</f>
        <v>0</v>
      </c>
      <c r="CN168" s="61">
        <f>IF(COUNTIF(Setup_Hierarchy!$J$84:$IV$84,"="&amp;$K168)&lt;&gt;0,$L168,0)</f>
        <v>0</v>
      </c>
      <c r="CO168" s="61">
        <f>IF(COUNTIF(Setup_Hierarchy!$J$85:$IV$85,"="&amp;$K168)&lt;&gt;0,$L168,0)</f>
        <v>0</v>
      </c>
      <c r="CP168" s="61">
        <f>IF(COUNTIF(Setup_Hierarchy!$J$86:$IV$86,"="&amp;$K168)&lt;&gt;0,$L168,0)</f>
        <v>0</v>
      </c>
      <c r="CQ168" s="61">
        <f>IF(COUNTIF(Setup_Hierarchy!$J$87:$IV$87,"="&amp;$K168)&lt;&gt;0,$L168,0)</f>
        <v>0</v>
      </c>
      <c r="CR168" s="61">
        <f>IF(COUNTIF(Setup_Hierarchy!$J$88:$IV$88,"="&amp;$K168)&lt;&gt;0,$L168,0)</f>
        <v>0</v>
      </c>
      <c r="CS168" s="61">
        <f>IF(COUNTIF(Setup_Hierarchy!$J$89:$IV$89,"="&amp;$K168)&lt;&gt;0,$L168,0)</f>
        <v>0</v>
      </c>
      <c r="CT168" s="61">
        <f>IF(COUNTIF(Setup_Hierarchy!$J$90:$IV$90,"="&amp;$K168)&lt;&gt;0,$L168,0)</f>
        <v>0</v>
      </c>
      <c r="CU168" s="61">
        <f>IF(COUNTIF(Setup_Hierarchy!$J$91:$IV$91,"="&amp;$K168)&lt;&gt;0,$L168,0)</f>
        <v>0</v>
      </c>
      <c r="CV168" s="61">
        <f>IF(COUNTIF(Setup_Hierarchy!$J$92:$IV$92,"="&amp;$K168)&lt;&gt;0,$L168,0)</f>
        <v>0</v>
      </c>
      <c r="CW168" s="61">
        <f>IF(COUNTIF(Setup_Hierarchy!$J$93:$IV$93,"="&amp;$K168)&lt;&gt;0,$L168,0)</f>
        <v>0</v>
      </c>
      <c r="CX168" s="61">
        <f>IF(COUNTIF(Setup_Hierarchy!$J$94:$IV$94,"="&amp;$K168)&lt;&gt;0,$L168,0)</f>
        <v>0</v>
      </c>
      <c r="CY168" s="61">
        <f>IF(COUNTIF(Setup_Hierarchy!$J$95:$IV$95,"="&amp;$K168)&lt;&gt;0,$L168,0)</f>
        <v>0</v>
      </c>
      <c r="CZ168" s="61">
        <f>IF(COUNTIF(Setup_Hierarchy!$J$96:$IV$96,"="&amp;$K168)&lt;&gt;0,$L168,0)</f>
        <v>0</v>
      </c>
      <c r="DA168" s="61">
        <f>IF(COUNTIF(Setup_Hierarchy!$J$97:$IV$97,"="&amp;$K168)&lt;&gt;0,$L168,0)</f>
        <v>0</v>
      </c>
      <c r="DB168" s="61">
        <f>IF(COUNTIF(Setup_Hierarchy!$J$98:$IV$98,"="&amp;$K168)&lt;&gt;0,$L168,0)</f>
        <v>0</v>
      </c>
      <c r="DC168" s="61">
        <f>IF(COUNTIF(Setup_Hierarchy!$J$99:$IV$99,"="&amp;$K168)&lt;&gt;0,$L168,0)</f>
        <v>0</v>
      </c>
      <c r="DD168" s="61">
        <f>IF(COUNTIF(Setup_Hierarchy!$J$100:$IV$100,"="&amp;$K168)&lt;&gt;0,$L168,0)</f>
        <v>0</v>
      </c>
      <c r="DE168" s="61">
        <f>IF(COUNTIF(Setup_Hierarchy!$J$101:$IV$101,"="&amp;$K168)&lt;&gt;0,$L168,0)</f>
        <v>0</v>
      </c>
      <c r="DF168" s="61">
        <f>IF(COUNTIF(Setup_Hierarchy!$J$102:$IV$102,"="&amp;$K168)&lt;&gt;0,$L168,0)</f>
        <v>0</v>
      </c>
      <c r="DG168" s="61">
        <f>IF(COUNTIF(Setup_Hierarchy!$J$103:$IV$103,"="&amp;$K168)&lt;&gt;0,$L168,0)</f>
        <v>0</v>
      </c>
      <c r="DH168" s="61">
        <f>IF(COUNTIF(Setup_Hierarchy!$J$104:$IV$104,"="&amp;$K168)&lt;&gt;0,$L168,0)</f>
        <v>0</v>
      </c>
      <c r="DI168" s="61">
        <f>IF(COUNTIF(Setup_Hierarchy!$J$105:$IV$105,"="&amp;$K168)&lt;&gt;0,$L168,0)</f>
        <v>0</v>
      </c>
      <c r="DJ168" s="61">
        <f>IF(COUNTIF(Setup_Hierarchy!$J$106:$IV$106,"="&amp;$K168)&lt;&gt;0,$L168,0)</f>
        <v>0</v>
      </c>
      <c r="DK168" s="61">
        <f>IF(COUNTIF(Setup_Hierarchy!$J$107:$IV$107,"="&amp;$K168)&lt;&gt;0,$L168,0)</f>
        <v>0</v>
      </c>
      <c r="DL168" s="61">
        <f>IF(COUNTIF(Setup_Hierarchy!$J$108:$IV$108,"="&amp;$K168)&lt;&gt;0,$L168,0)</f>
        <v>0</v>
      </c>
      <c r="DM168" s="61">
        <f>IF(COUNTIF(Setup_Hierarchy!$J$109:$IV$109,"="&amp;$K168)&lt;&gt;0,$L168,0)</f>
        <v>0</v>
      </c>
      <c r="DN168" s="61">
        <f>IF(COUNTIF(Setup_Hierarchy!$J$110:$IV$110,"="&amp;$K168)&lt;&gt;0,$L168,0)</f>
        <v>0</v>
      </c>
      <c r="DO168" s="61">
        <f>IF(COUNTIF(Setup_Hierarchy!$J$111:$IV$111,"="&amp;$K168)&lt;&gt;0,$L168,0)</f>
        <v>0</v>
      </c>
      <c r="DP168" s="61">
        <f>IF(COUNTIF(Setup_Hierarchy!$J$112:$IV$112,"="&amp;$K168)&lt;&gt;0,$L168,0)</f>
        <v>0</v>
      </c>
      <c r="DQ168" s="61">
        <f>IF(COUNTIF(Setup_Hierarchy!$J$113:$IV$113,"="&amp;$K168)&lt;&gt;0,$L168,0)</f>
        <v>0</v>
      </c>
      <c r="DR168" s="61">
        <f>IF(COUNTIF(Setup_Hierarchy!$J$114:$IV$114,"="&amp;$K168)&lt;&gt;0,$L168,0)</f>
        <v>0</v>
      </c>
      <c r="DS168" s="61">
        <f>IF(COUNTIF(Setup_Hierarchy!$J$115:$IV$115,"="&amp;$K168)&lt;&gt;0,$L168,0)</f>
        <v>0</v>
      </c>
      <c r="DT168" s="61">
        <f>IF(COUNTIF(Setup_Hierarchy!$J$116:$IV$116,"="&amp;$K168)&lt;&gt;0,$L168,0)</f>
        <v>0</v>
      </c>
    </row>
    <row r="169" spans="2:124" x14ac:dyDescent="0.2">
      <c r="B169" t="s">
        <v>43</v>
      </c>
      <c r="C169">
        <v>80</v>
      </c>
      <c r="D169" t="s">
        <v>16</v>
      </c>
      <c r="E169" t="s">
        <v>369</v>
      </c>
      <c r="F169" t="s">
        <v>532</v>
      </c>
      <c r="G169" t="s">
        <v>25</v>
      </c>
      <c r="H169" t="s">
        <v>14</v>
      </c>
      <c r="I169">
        <v>0.50378800000000001</v>
      </c>
      <c r="J169">
        <v>1.0463899999999999</v>
      </c>
      <c r="K169">
        <v>626</v>
      </c>
      <c r="L169">
        <v>68.23</v>
      </c>
      <c r="M169" s="61">
        <f>IF(COUNTIF(Setup_Hierarchy!$J$5:$IV$5,"="&amp;$K169)&lt;&gt;0,$L169,0)</f>
        <v>68.23</v>
      </c>
      <c r="N169" s="61">
        <f>IF(COUNTIF(Setup_Hierarchy!$J$6:$IV$6,"="&amp;$K169)&lt;&gt;0,$L169,0)</f>
        <v>68.23</v>
      </c>
      <c r="O169" s="61">
        <f>IF(COUNTIF(Setup_Hierarchy!$J$7:$IV$7,"="&amp;$K169)&lt;&gt;0,$L169,0)</f>
        <v>68.23</v>
      </c>
      <c r="P169" s="61">
        <f>IF(COUNTIF(Setup_Hierarchy!$J$8:$IV$8,"="&amp;$K169)&lt;&gt;0,$L169,0)</f>
        <v>0</v>
      </c>
      <c r="Q169" s="61">
        <f>IF(COUNTIF(Setup_Hierarchy!$J$9:$IV$9,"="&amp;$K169)&lt;&gt;0,$L169,0)</f>
        <v>0</v>
      </c>
      <c r="R169" s="61">
        <f>IF(COUNTIF(Setup_Hierarchy!$J$10:$IV$10,"="&amp;$K169)&lt;&gt;0,$L169,0)</f>
        <v>0</v>
      </c>
      <c r="S169" s="61">
        <f>IF(COUNTIF(Setup_Hierarchy!$J$11:$IV$11,"="&amp;$K169)&lt;&gt;0,$L169,0)</f>
        <v>0</v>
      </c>
      <c r="T169" s="61">
        <f>IF(COUNTIF(Setup_Hierarchy!$J$12:$IV$12,"="&amp;$K169)&lt;&gt;0,$L169,0)</f>
        <v>0</v>
      </c>
      <c r="U169" s="61">
        <f>IF(COUNTIF(Setup_Hierarchy!$J$13:$IV$13,"="&amp;$K169)&lt;&gt;0,$L169,0)</f>
        <v>0</v>
      </c>
      <c r="V169" s="61">
        <f>IF(COUNTIF(Setup_Hierarchy!$J$14:$IV$14,"="&amp;$K169)&lt;&gt;0,$L169,0)</f>
        <v>0</v>
      </c>
      <c r="W169" s="61">
        <f>IF(COUNTIF(Setup_Hierarchy!$J$15:$IV$15,"="&amp;$K169)&lt;&gt;0,$L169,0)</f>
        <v>0</v>
      </c>
      <c r="X169" s="61">
        <f>IF(COUNTIF(Setup_Hierarchy!$J$16:$IV$16,"="&amp;$K169)&lt;&gt;0,$L169,0)</f>
        <v>0</v>
      </c>
      <c r="Y169" s="61">
        <f>IF(COUNTIF(Setup_Hierarchy!$J$17:$IV$17,"="&amp;$K169)&lt;&gt;0,$L169,0)</f>
        <v>0</v>
      </c>
      <c r="Z169" s="61">
        <f>IF(COUNTIF(Setup_Hierarchy!$J$18:$IV$18,"="&amp;$K169)&lt;&gt;0,$L169,0)</f>
        <v>0</v>
      </c>
      <c r="AA169" s="61">
        <f>IF(COUNTIF(Setup_Hierarchy!$J$19:$IV$19,"="&amp;$K169)&lt;&gt;0,$L169,0)</f>
        <v>0</v>
      </c>
      <c r="AB169" s="61">
        <f>IF(COUNTIF(Setup_Hierarchy!$J$20:$IV$20,"="&amp;$K169)&lt;&gt;0,$L169,0)</f>
        <v>0</v>
      </c>
      <c r="AC169" s="61">
        <f>IF(COUNTIF(Setup_Hierarchy!$J$21:$IV$21,"="&amp;$K169)&lt;&gt;0,$L169,0)</f>
        <v>0</v>
      </c>
      <c r="AD169" s="61">
        <f>IF(COUNTIF(Setup_Hierarchy!$J$22:$IV$22,"="&amp;$K169)&lt;&gt;0,$L169,0)</f>
        <v>0</v>
      </c>
      <c r="AE169" s="61">
        <f>IF(COUNTIF(Setup_Hierarchy!$J$23:$IV$23,"="&amp;$K169)&lt;&gt;0,$L169,0)</f>
        <v>0</v>
      </c>
      <c r="AF169" s="61">
        <f>IF(COUNTIF(Setup_Hierarchy!$J$24:$IV$24,"="&amp;$K169)&lt;&gt;0,$L169,0)</f>
        <v>0</v>
      </c>
      <c r="AG169" s="61">
        <f>IF(COUNTIF(Setup_Hierarchy!$J$25:$IV$25,"="&amp;$K169)&lt;&gt;0,$L169,0)</f>
        <v>0</v>
      </c>
      <c r="AH169" s="61">
        <f>IF(COUNTIF(Setup_Hierarchy!$J$26:$IV$26,"="&amp;$K169)&lt;&gt;0,$L169,0)</f>
        <v>0</v>
      </c>
      <c r="AI169" s="61">
        <f>IF(COUNTIF(Setup_Hierarchy!$J$27:$IV$27,"="&amp;$K169)&lt;&gt;0,$L169,0)</f>
        <v>0</v>
      </c>
      <c r="AJ169" s="61">
        <f>IF(COUNTIF(Setup_Hierarchy!$J$28:$IV$28,"="&amp;$K169)&lt;&gt;0,$L169,0)</f>
        <v>0</v>
      </c>
      <c r="AK169" s="61">
        <f>IF(COUNTIF(Setup_Hierarchy!$J$29:$IV$29,"="&amp;$K169)&lt;&gt;0,$L169,0)</f>
        <v>0</v>
      </c>
      <c r="AL169" s="61">
        <f>IF(COUNTIF(Setup_Hierarchy!$J$30:$IV$30,"="&amp;$K169)&lt;&gt;0,$L169,0)</f>
        <v>0</v>
      </c>
      <c r="AM169" s="61">
        <f>IF(COUNTIF(Setup_Hierarchy!$J$31:$IV$31,"="&amp;$K169)&lt;&gt;0,$L169,0)</f>
        <v>0</v>
      </c>
      <c r="AN169" s="61">
        <f>IF(COUNTIF(Setup_Hierarchy!$J$32:$IV$32,"="&amp;$K169)&lt;&gt;0,$L169,0)</f>
        <v>0</v>
      </c>
      <c r="AO169" s="61">
        <f>IF(COUNTIF(Setup_Hierarchy!$J$33:$IV$33,"="&amp;$K169)&lt;&gt;0,$L169,0)</f>
        <v>0</v>
      </c>
      <c r="AP169" s="61">
        <f>IF(COUNTIF(Setup_Hierarchy!$J$34:$IV$34,"="&amp;$K169)&lt;&gt;0,$L169,0)</f>
        <v>0</v>
      </c>
      <c r="AQ169" s="61">
        <f>IF(COUNTIF(Setup_Hierarchy!$J$35:$IV$35,"="&amp;$K169)&lt;&gt;0,$L169,0)</f>
        <v>0</v>
      </c>
      <c r="AR169" s="61">
        <f>IF(COUNTIF(Setup_Hierarchy!$J$36:$IV$36,"="&amp;$K169)&lt;&gt;0,$L169,0)</f>
        <v>0</v>
      </c>
      <c r="AS169" s="61">
        <f>IF(COUNTIF(Setup_Hierarchy!$J$37:$IV$37,"="&amp;$K169)&lt;&gt;0,$L169,0)</f>
        <v>0</v>
      </c>
      <c r="AT169" s="61">
        <f>IF(COUNTIF(Setup_Hierarchy!$J$38:$IV$38,"="&amp;$K169)&lt;&gt;0,$L169,0)</f>
        <v>0</v>
      </c>
      <c r="AU169" s="61">
        <f>IF(COUNTIF(Setup_Hierarchy!$J$39:$IV$39,"="&amp;$K169)&lt;&gt;0,$L169,0)</f>
        <v>0</v>
      </c>
      <c r="AV169" s="61">
        <f>IF(COUNTIF(Setup_Hierarchy!$J$40:$IV$40,"="&amp;$K169)&lt;&gt;0,$L169,0)</f>
        <v>0</v>
      </c>
      <c r="AW169" s="61">
        <f>IF(COUNTIF(Setup_Hierarchy!$J$41:$IV$41,"="&amp;$K169)&lt;&gt;0,$L169,0)</f>
        <v>0</v>
      </c>
      <c r="AX169" s="61">
        <f>IF(COUNTIF(Setup_Hierarchy!$J$42:$IV$42,"="&amp;$K169)&lt;&gt;0,$L169,0)</f>
        <v>0</v>
      </c>
      <c r="AY169" s="61">
        <f>IF(COUNTIF(Setup_Hierarchy!$J$43:$IV$43,"="&amp;$K169)&lt;&gt;0,$L169,0)</f>
        <v>0</v>
      </c>
      <c r="AZ169" s="61">
        <f>IF(COUNTIF(Setup_Hierarchy!$J$44:$IV$44,"="&amp;$K169)&lt;&gt;0,$L169,0)</f>
        <v>0</v>
      </c>
      <c r="BA169" s="61">
        <f>IF(COUNTIF(Setup_Hierarchy!$J$45:$IV$45,"="&amp;$K169)&lt;&gt;0,$L169,0)</f>
        <v>0</v>
      </c>
      <c r="BB169" s="61">
        <f>IF(COUNTIF(Setup_Hierarchy!$J$46:$IV$46,"="&amp;$K169)&lt;&gt;0,$L169,0)</f>
        <v>0</v>
      </c>
      <c r="BC169" s="61">
        <f>IF(COUNTIF(Setup_Hierarchy!$J$47:$IV$47,"="&amp;$K169)&lt;&gt;0,$L169,0)</f>
        <v>0</v>
      </c>
      <c r="BD169" s="61">
        <f>IF(COUNTIF(Setup_Hierarchy!$J$48:$IV$48,"="&amp;$K169)&lt;&gt;0,$L169,0)</f>
        <v>0</v>
      </c>
      <c r="BE169" s="61">
        <f>IF(COUNTIF(Setup_Hierarchy!$J$49:$IV$49,"="&amp;$K169)&lt;&gt;0,$L169,0)</f>
        <v>0</v>
      </c>
      <c r="BF169" s="61">
        <f>IF(COUNTIF(Setup_Hierarchy!$J$50:$IV$50,"="&amp;$K169)&lt;&gt;0,$L169,0)</f>
        <v>0</v>
      </c>
      <c r="BG169" s="61">
        <f>IF(COUNTIF(Setup_Hierarchy!$J$51:$IV$51,"="&amp;$K169)&lt;&gt;0,$L169,0)</f>
        <v>68.23</v>
      </c>
      <c r="BH169" s="61">
        <f>IF(COUNTIF(Setup_Hierarchy!$J$52:$IV$52,"="&amp;$K169)&lt;&gt;0,$L169,0)</f>
        <v>0</v>
      </c>
      <c r="BI169" s="61">
        <f>IF(COUNTIF(Setup_Hierarchy!$J$53:$IV$53,"="&amp;$K169)&lt;&gt;0,$L169,0)</f>
        <v>0</v>
      </c>
      <c r="BJ169" s="61">
        <f>IF(COUNTIF(Setup_Hierarchy!$J$54:$IV$54,"="&amp;$K169)&lt;&gt;0,$L169,0)</f>
        <v>0</v>
      </c>
      <c r="BK169" s="61">
        <f>IF(COUNTIF(Setup_Hierarchy!$J$55:$IV$55,"="&amp;$K169)&lt;&gt;0,$L169,0)</f>
        <v>0</v>
      </c>
      <c r="BL169" s="61">
        <f>IF(COUNTIF(Setup_Hierarchy!$J$56:$IV$56,"="&amp;$K169)&lt;&gt;0,$L169,0)</f>
        <v>0</v>
      </c>
      <c r="BM169" s="61">
        <f>IF(COUNTIF(Setup_Hierarchy!$J$57:$IV$57,"="&amp;$K169)&lt;&gt;0,$L169,0)</f>
        <v>0</v>
      </c>
      <c r="BN169" s="61">
        <f>IF(COUNTIF(Setup_Hierarchy!$J$58:$IV$58,"="&amp;$K169)&lt;&gt;0,$L169,0)</f>
        <v>0</v>
      </c>
      <c r="BO169" s="61">
        <f>IF(COUNTIF(Setup_Hierarchy!$J$59:$IV$59,"="&amp;$K169)&lt;&gt;0,$L169,0)</f>
        <v>68.23</v>
      </c>
      <c r="BP169" s="61">
        <f>IF(COUNTIF(Setup_Hierarchy!$J$60:$IV$60,"="&amp;$K169)&lt;&gt;0,$L169,0)</f>
        <v>0</v>
      </c>
      <c r="BQ169" s="61">
        <f>IF(COUNTIF(Setup_Hierarchy!$J$61:$IV$61,"="&amp;$K169)&lt;&gt;0,$L169,0)</f>
        <v>0</v>
      </c>
      <c r="BR169" s="61">
        <f>IF(COUNTIF(Setup_Hierarchy!$J$62:$IV$62,"="&amp;$K169)&lt;&gt;0,$L169,0)</f>
        <v>0</v>
      </c>
      <c r="BS169" s="61">
        <f>IF(COUNTIF(Setup_Hierarchy!$J$63:$IV$63,"="&amp;$K169)&lt;&gt;0,$L169,0)</f>
        <v>0</v>
      </c>
      <c r="BT169" s="61">
        <f>IF(COUNTIF(Setup_Hierarchy!$J$64:$IV$64,"="&amp;$K169)&lt;&gt;0,$L169,0)</f>
        <v>0</v>
      </c>
      <c r="BU169" s="61">
        <f>IF(COUNTIF(Setup_Hierarchy!$J$65:$IV$65,"="&amp;$K169)&lt;&gt;0,$L169,0)</f>
        <v>0</v>
      </c>
      <c r="BV169" s="61">
        <f>IF(COUNTIF(Setup_Hierarchy!$J$66:$IV$66,"="&amp;$K169)&lt;&gt;0,$L169,0)</f>
        <v>0</v>
      </c>
      <c r="BW169" s="61">
        <f>IF(COUNTIF(Setup_Hierarchy!$J$67:$IV$67,"="&amp;$K169)&lt;&gt;0,$L169,0)</f>
        <v>0</v>
      </c>
      <c r="BX169" s="61">
        <f>IF(COUNTIF(Setup_Hierarchy!$J$68:$IV$68,"="&amp;$K169)&lt;&gt;0,$L169,0)</f>
        <v>0</v>
      </c>
      <c r="BY169" s="61">
        <f>IF(COUNTIF(Setup_Hierarchy!$J$69:$IV$69,"="&amp;$K169)&lt;&gt;0,$L169,0)</f>
        <v>0</v>
      </c>
      <c r="BZ169" s="61">
        <f>IF(COUNTIF(Setup_Hierarchy!$J$70:$IV$70,"="&amp;$K169)&lt;&gt;0,$L169,0)</f>
        <v>0</v>
      </c>
      <c r="CA169" s="61">
        <f>IF(COUNTIF(Setup_Hierarchy!$J$71:$IV$71,"="&amp;$K169)&lt;&gt;0,$L169,0)</f>
        <v>0</v>
      </c>
      <c r="CB169" s="61">
        <f>IF(COUNTIF(Setup_Hierarchy!$J$72:$IV$72,"="&amp;$K169)&lt;&gt;0,$L169,0)</f>
        <v>68.23</v>
      </c>
      <c r="CC169" s="61">
        <f>IF(COUNTIF(Setup_Hierarchy!$J$73:$IV$73,"="&amp;$K169)&lt;&gt;0,$L169,0)</f>
        <v>68.23</v>
      </c>
      <c r="CD169" s="61">
        <f>IF(COUNTIF(Setup_Hierarchy!$J$74:$IV$74,"="&amp;$K169)&lt;&gt;0,$L169,0)</f>
        <v>0</v>
      </c>
      <c r="CE169" s="61">
        <f>IF(COUNTIF(Setup_Hierarchy!$J$75:$IV$75,"="&amp;$K169)&lt;&gt;0,$L169,0)</f>
        <v>0</v>
      </c>
      <c r="CF169" s="61">
        <f>IF(COUNTIF(Setup_Hierarchy!$J$76:$IV$76,"="&amp;$K169)&lt;&gt;0,$L169,0)</f>
        <v>0</v>
      </c>
      <c r="CG169" s="61">
        <f>IF(COUNTIF(Setup_Hierarchy!$J$77:$IV$77,"="&amp;$K169)&lt;&gt;0,$L169,0)</f>
        <v>0</v>
      </c>
      <c r="CH169" s="61">
        <f>IF(COUNTIF(Setup_Hierarchy!$J$78:$IV$78,"="&amp;$K169)&lt;&gt;0,$L169,0)</f>
        <v>0</v>
      </c>
      <c r="CI169" s="61">
        <f>IF(COUNTIF(Setup_Hierarchy!$J$79:$IV$79,"="&amp;$K169)&lt;&gt;0,$L169,0)</f>
        <v>0</v>
      </c>
      <c r="CJ169" s="61">
        <f>IF(COUNTIF(Setup_Hierarchy!$J$80:$IV$80,"="&amp;$K169)&lt;&gt;0,$L169,0)</f>
        <v>0</v>
      </c>
      <c r="CK169" s="61">
        <f>IF(COUNTIF(Setup_Hierarchy!$J$81:$IV$81,"="&amp;$K169)&lt;&gt;0,$L169,0)</f>
        <v>0</v>
      </c>
      <c r="CL169" s="61">
        <f>IF(COUNTIF(Setup_Hierarchy!$J$82:$IV$82,"="&amp;$K169)&lt;&gt;0,$L169,0)</f>
        <v>0</v>
      </c>
      <c r="CM169" s="61">
        <f>IF(COUNTIF(Setup_Hierarchy!$J$83:$IV$83,"="&amp;$K169)&lt;&gt;0,$L169,0)</f>
        <v>0</v>
      </c>
      <c r="CN169" s="61">
        <f>IF(COUNTIF(Setup_Hierarchy!$J$84:$IV$84,"="&amp;$K169)&lt;&gt;0,$L169,0)</f>
        <v>0</v>
      </c>
      <c r="CO169" s="61">
        <f>IF(COUNTIF(Setup_Hierarchy!$J$85:$IV$85,"="&amp;$K169)&lt;&gt;0,$L169,0)</f>
        <v>0</v>
      </c>
      <c r="CP169" s="61">
        <f>IF(COUNTIF(Setup_Hierarchy!$J$86:$IV$86,"="&amp;$K169)&lt;&gt;0,$L169,0)</f>
        <v>0</v>
      </c>
      <c r="CQ169" s="61">
        <f>IF(COUNTIF(Setup_Hierarchy!$J$87:$IV$87,"="&amp;$K169)&lt;&gt;0,$L169,0)</f>
        <v>0</v>
      </c>
      <c r="CR169" s="61">
        <f>IF(COUNTIF(Setup_Hierarchy!$J$88:$IV$88,"="&amp;$K169)&lt;&gt;0,$L169,0)</f>
        <v>0</v>
      </c>
      <c r="CS169" s="61">
        <f>IF(COUNTIF(Setup_Hierarchy!$J$89:$IV$89,"="&amp;$K169)&lt;&gt;0,$L169,0)</f>
        <v>0</v>
      </c>
      <c r="CT169" s="61">
        <f>IF(COUNTIF(Setup_Hierarchy!$J$90:$IV$90,"="&amp;$K169)&lt;&gt;0,$L169,0)</f>
        <v>0</v>
      </c>
      <c r="CU169" s="61">
        <f>IF(COUNTIF(Setup_Hierarchy!$J$91:$IV$91,"="&amp;$K169)&lt;&gt;0,$L169,0)</f>
        <v>0</v>
      </c>
      <c r="CV169" s="61">
        <f>IF(COUNTIF(Setup_Hierarchy!$J$92:$IV$92,"="&amp;$K169)&lt;&gt;0,$L169,0)</f>
        <v>0</v>
      </c>
      <c r="CW169" s="61">
        <f>IF(COUNTIF(Setup_Hierarchy!$J$93:$IV$93,"="&amp;$K169)&lt;&gt;0,$L169,0)</f>
        <v>0</v>
      </c>
      <c r="CX169" s="61">
        <f>IF(COUNTIF(Setup_Hierarchy!$J$94:$IV$94,"="&amp;$K169)&lt;&gt;0,$L169,0)</f>
        <v>0</v>
      </c>
      <c r="CY169" s="61">
        <f>IF(COUNTIF(Setup_Hierarchy!$J$95:$IV$95,"="&amp;$K169)&lt;&gt;0,$L169,0)</f>
        <v>0</v>
      </c>
      <c r="CZ169" s="61">
        <f>IF(COUNTIF(Setup_Hierarchy!$J$96:$IV$96,"="&amp;$K169)&lt;&gt;0,$L169,0)</f>
        <v>0</v>
      </c>
      <c r="DA169" s="61">
        <f>IF(COUNTIF(Setup_Hierarchy!$J$97:$IV$97,"="&amp;$K169)&lt;&gt;0,$L169,0)</f>
        <v>0</v>
      </c>
      <c r="DB169" s="61">
        <f>IF(COUNTIF(Setup_Hierarchy!$J$98:$IV$98,"="&amp;$K169)&lt;&gt;0,$L169,0)</f>
        <v>0</v>
      </c>
      <c r="DC169" s="61">
        <f>IF(COUNTIF(Setup_Hierarchy!$J$99:$IV$99,"="&amp;$K169)&lt;&gt;0,$L169,0)</f>
        <v>0</v>
      </c>
      <c r="DD169" s="61">
        <f>IF(COUNTIF(Setup_Hierarchy!$J$100:$IV$100,"="&amp;$K169)&lt;&gt;0,$L169,0)</f>
        <v>0</v>
      </c>
      <c r="DE169" s="61">
        <f>IF(COUNTIF(Setup_Hierarchy!$J$101:$IV$101,"="&amp;$K169)&lt;&gt;0,$L169,0)</f>
        <v>0</v>
      </c>
      <c r="DF169" s="61">
        <f>IF(COUNTIF(Setup_Hierarchy!$J$102:$IV$102,"="&amp;$K169)&lt;&gt;0,$L169,0)</f>
        <v>0</v>
      </c>
      <c r="DG169" s="61">
        <f>IF(COUNTIF(Setup_Hierarchy!$J$103:$IV$103,"="&amp;$K169)&lt;&gt;0,$L169,0)</f>
        <v>0</v>
      </c>
      <c r="DH169" s="61">
        <f>IF(COUNTIF(Setup_Hierarchy!$J$104:$IV$104,"="&amp;$K169)&lt;&gt;0,$L169,0)</f>
        <v>0</v>
      </c>
      <c r="DI169" s="61">
        <f>IF(COUNTIF(Setup_Hierarchy!$J$105:$IV$105,"="&amp;$K169)&lt;&gt;0,$L169,0)</f>
        <v>0</v>
      </c>
      <c r="DJ169" s="61">
        <f>IF(COUNTIF(Setup_Hierarchy!$J$106:$IV$106,"="&amp;$K169)&lt;&gt;0,$L169,0)</f>
        <v>0</v>
      </c>
      <c r="DK169" s="61">
        <f>IF(COUNTIF(Setup_Hierarchy!$J$107:$IV$107,"="&amp;$K169)&lt;&gt;0,$L169,0)</f>
        <v>0</v>
      </c>
      <c r="DL169" s="61">
        <f>IF(COUNTIF(Setup_Hierarchy!$J$108:$IV$108,"="&amp;$K169)&lt;&gt;0,$L169,0)</f>
        <v>0</v>
      </c>
      <c r="DM169" s="61">
        <f>IF(COUNTIF(Setup_Hierarchy!$J$109:$IV$109,"="&amp;$K169)&lt;&gt;0,$L169,0)</f>
        <v>0</v>
      </c>
      <c r="DN169" s="61">
        <f>IF(COUNTIF(Setup_Hierarchy!$J$110:$IV$110,"="&amp;$K169)&lt;&gt;0,$L169,0)</f>
        <v>0</v>
      </c>
      <c r="DO169" s="61">
        <f>IF(COUNTIF(Setup_Hierarchy!$J$111:$IV$111,"="&amp;$K169)&lt;&gt;0,$L169,0)</f>
        <v>0</v>
      </c>
      <c r="DP169" s="61">
        <f>IF(COUNTIF(Setup_Hierarchy!$J$112:$IV$112,"="&amp;$K169)&lt;&gt;0,$L169,0)</f>
        <v>0</v>
      </c>
      <c r="DQ169" s="61">
        <f>IF(COUNTIF(Setup_Hierarchy!$J$113:$IV$113,"="&amp;$K169)&lt;&gt;0,$L169,0)</f>
        <v>0</v>
      </c>
      <c r="DR169" s="61">
        <f>IF(COUNTIF(Setup_Hierarchy!$J$114:$IV$114,"="&amp;$K169)&lt;&gt;0,$L169,0)</f>
        <v>0</v>
      </c>
      <c r="DS169" s="61">
        <f>IF(COUNTIF(Setup_Hierarchy!$J$115:$IV$115,"="&amp;$K169)&lt;&gt;0,$L169,0)</f>
        <v>0</v>
      </c>
      <c r="DT169" s="61">
        <f>IF(COUNTIF(Setup_Hierarchy!$J$116:$IV$116,"="&amp;$K169)&lt;&gt;0,$L169,0)</f>
        <v>0</v>
      </c>
    </row>
    <row r="170" spans="2:124" x14ac:dyDescent="0.2">
      <c r="B170" t="s">
        <v>43</v>
      </c>
      <c r="C170">
        <v>80</v>
      </c>
      <c r="D170" t="s">
        <v>16</v>
      </c>
      <c r="E170" t="s">
        <v>369</v>
      </c>
      <c r="F170" t="s">
        <v>532</v>
      </c>
      <c r="G170" t="s">
        <v>25</v>
      </c>
      <c r="H170" t="s">
        <v>14</v>
      </c>
      <c r="I170">
        <v>0.50378800000000001</v>
      </c>
      <c r="J170">
        <v>1.0463899999999999</v>
      </c>
      <c r="K170">
        <v>628</v>
      </c>
      <c r="L170">
        <v>-30.53</v>
      </c>
      <c r="M170" s="61">
        <f>IF(COUNTIF(Setup_Hierarchy!$J$5:$IV$5,"="&amp;$K170)&lt;&gt;0,$L170,0)</f>
        <v>-30.53</v>
      </c>
      <c r="N170" s="61">
        <f>IF(COUNTIF(Setup_Hierarchy!$J$6:$IV$6,"="&amp;$K170)&lt;&gt;0,$L170,0)</f>
        <v>-30.53</v>
      </c>
      <c r="O170" s="61">
        <f>IF(COUNTIF(Setup_Hierarchy!$J$7:$IV$7,"="&amp;$K170)&lt;&gt;0,$L170,0)</f>
        <v>-30.53</v>
      </c>
      <c r="P170" s="61">
        <f>IF(COUNTIF(Setup_Hierarchy!$J$8:$IV$8,"="&amp;$K170)&lt;&gt;0,$L170,0)</f>
        <v>0</v>
      </c>
      <c r="Q170" s="61">
        <f>IF(COUNTIF(Setup_Hierarchy!$J$9:$IV$9,"="&amp;$K170)&lt;&gt;0,$L170,0)</f>
        <v>0</v>
      </c>
      <c r="R170" s="61">
        <f>IF(COUNTIF(Setup_Hierarchy!$J$10:$IV$10,"="&amp;$K170)&lt;&gt;0,$L170,0)</f>
        <v>0</v>
      </c>
      <c r="S170" s="61">
        <f>IF(COUNTIF(Setup_Hierarchy!$J$11:$IV$11,"="&amp;$K170)&lt;&gt;0,$L170,0)</f>
        <v>0</v>
      </c>
      <c r="T170" s="61">
        <f>IF(COUNTIF(Setup_Hierarchy!$J$12:$IV$12,"="&amp;$K170)&lt;&gt;0,$L170,0)</f>
        <v>0</v>
      </c>
      <c r="U170" s="61">
        <f>IF(COUNTIF(Setup_Hierarchy!$J$13:$IV$13,"="&amp;$K170)&lt;&gt;0,$L170,0)</f>
        <v>0</v>
      </c>
      <c r="V170" s="61">
        <f>IF(COUNTIF(Setup_Hierarchy!$J$14:$IV$14,"="&amp;$K170)&lt;&gt;0,$L170,0)</f>
        <v>0</v>
      </c>
      <c r="W170" s="61">
        <f>IF(COUNTIF(Setup_Hierarchy!$J$15:$IV$15,"="&amp;$K170)&lt;&gt;0,$L170,0)</f>
        <v>0</v>
      </c>
      <c r="X170" s="61">
        <f>IF(COUNTIF(Setup_Hierarchy!$J$16:$IV$16,"="&amp;$K170)&lt;&gt;0,$L170,0)</f>
        <v>0</v>
      </c>
      <c r="Y170" s="61">
        <f>IF(COUNTIF(Setup_Hierarchy!$J$17:$IV$17,"="&amp;$K170)&lt;&gt;0,$L170,0)</f>
        <v>0</v>
      </c>
      <c r="Z170" s="61">
        <f>IF(COUNTIF(Setup_Hierarchy!$J$18:$IV$18,"="&amp;$K170)&lt;&gt;0,$L170,0)</f>
        <v>0</v>
      </c>
      <c r="AA170" s="61">
        <f>IF(COUNTIF(Setup_Hierarchy!$J$19:$IV$19,"="&amp;$K170)&lt;&gt;0,$L170,0)</f>
        <v>0</v>
      </c>
      <c r="AB170" s="61">
        <f>IF(COUNTIF(Setup_Hierarchy!$J$20:$IV$20,"="&amp;$K170)&lt;&gt;0,$L170,0)</f>
        <v>0</v>
      </c>
      <c r="AC170" s="61">
        <f>IF(COUNTIF(Setup_Hierarchy!$J$21:$IV$21,"="&amp;$K170)&lt;&gt;0,$L170,0)</f>
        <v>0</v>
      </c>
      <c r="AD170" s="61">
        <f>IF(COUNTIF(Setup_Hierarchy!$J$22:$IV$22,"="&amp;$K170)&lt;&gt;0,$L170,0)</f>
        <v>0</v>
      </c>
      <c r="AE170" s="61">
        <f>IF(COUNTIF(Setup_Hierarchy!$J$23:$IV$23,"="&amp;$K170)&lt;&gt;0,$L170,0)</f>
        <v>0</v>
      </c>
      <c r="AF170" s="61">
        <f>IF(COUNTIF(Setup_Hierarchy!$J$24:$IV$24,"="&amp;$K170)&lt;&gt;0,$L170,0)</f>
        <v>0</v>
      </c>
      <c r="AG170" s="61">
        <f>IF(COUNTIF(Setup_Hierarchy!$J$25:$IV$25,"="&amp;$K170)&lt;&gt;0,$L170,0)</f>
        <v>0</v>
      </c>
      <c r="AH170" s="61">
        <f>IF(COUNTIF(Setup_Hierarchy!$J$26:$IV$26,"="&amp;$K170)&lt;&gt;0,$L170,0)</f>
        <v>0</v>
      </c>
      <c r="AI170" s="61">
        <f>IF(COUNTIF(Setup_Hierarchy!$J$27:$IV$27,"="&amp;$K170)&lt;&gt;0,$L170,0)</f>
        <v>0</v>
      </c>
      <c r="AJ170" s="61">
        <f>IF(COUNTIF(Setup_Hierarchy!$J$28:$IV$28,"="&amp;$K170)&lt;&gt;0,$L170,0)</f>
        <v>0</v>
      </c>
      <c r="AK170" s="61">
        <f>IF(COUNTIF(Setup_Hierarchy!$J$29:$IV$29,"="&amp;$K170)&lt;&gt;0,$L170,0)</f>
        <v>0</v>
      </c>
      <c r="AL170" s="61">
        <f>IF(COUNTIF(Setup_Hierarchy!$J$30:$IV$30,"="&amp;$K170)&lt;&gt;0,$L170,0)</f>
        <v>0</v>
      </c>
      <c r="AM170" s="61">
        <f>IF(COUNTIF(Setup_Hierarchy!$J$31:$IV$31,"="&amp;$K170)&lt;&gt;0,$L170,0)</f>
        <v>0</v>
      </c>
      <c r="AN170" s="61">
        <f>IF(COUNTIF(Setup_Hierarchy!$J$32:$IV$32,"="&amp;$K170)&lt;&gt;0,$L170,0)</f>
        <v>0</v>
      </c>
      <c r="AO170" s="61">
        <f>IF(COUNTIF(Setup_Hierarchy!$J$33:$IV$33,"="&amp;$K170)&lt;&gt;0,$L170,0)</f>
        <v>0</v>
      </c>
      <c r="AP170" s="61">
        <f>IF(COUNTIF(Setup_Hierarchy!$J$34:$IV$34,"="&amp;$K170)&lt;&gt;0,$L170,0)</f>
        <v>0</v>
      </c>
      <c r="AQ170" s="61">
        <f>IF(COUNTIF(Setup_Hierarchy!$J$35:$IV$35,"="&amp;$K170)&lt;&gt;0,$L170,0)</f>
        <v>0</v>
      </c>
      <c r="AR170" s="61">
        <f>IF(COUNTIF(Setup_Hierarchy!$J$36:$IV$36,"="&amp;$K170)&lt;&gt;0,$L170,0)</f>
        <v>0</v>
      </c>
      <c r="AS170" s="61">
        <f>IF(COUNTIF(Setup_Hierarchy!$J$37:$IV$37,"="&amp;$K170)&lt;&gt;0,$L170,0)</f>
        <v>0</v>
      </c>
      <c r="AT170" s="61">
        <f>IF(COUNTIF(Setup_Hierarchy!$J$38:$IV$38,"="&amp;$K170)&lt;&gt;0,$L170,0)</f>
        <v>0</v>
      </c>
      <c r="AU170" s="61">
        <f>IF(COUNTIF(Setup_Hierarchy!$J$39:$IV$39,"="&amp;$K170)&lt;&gt;0,$L170,0)</f>
        <v>0</v>
      </c>
      <c r="AV170" s="61">
        <f>IF(COUNTIF(Setup_Hierarchy!$J$40:$IV$40,"="&amp;$K170)&lt;&gt;0,$L170,0)</f>
        <v>0</v>
      </c>
      <c r="AW170" s="61">
        <f>IF(COUNTIF(Setup_Hierarchy!$J$41:$IV$41,"="&amp;$K170)&lt;&gt;0,$L170,0)</f>
        <v>0</v>
      </c>
      <c r="AX170" s="61">
        <f>IF(COUNTIF(Setup_Hierarchy!$J$42:$IV$42,"="&amp;$K170)&lt;&gt;0,$L170,0)</f>
        <v>0</v>
      </c>
      <c r="AY170" s="61">
        <f>IF(COUNTIF(Setup_Hierarchy!$J$43:$IV$43,"="&amp;$K170)&lt;&gt;0,$L170,0)</f>
        <v>0</v>
      </c>
      <c r="AZ170" s="61">
        <f>IF(COUNTIF(Setup_Hierarchy!$J$44:$IV$44,"="&amp;$K170)&lt;&gt;0,$L170,0)</f>
        <v>0</v>
      </c>
      <c r="BA170" s="61">
        <f>IF(COUNTIF(Setup_Hierarchy!$J$45:$IV$45,"="&amp;$K170)&lt;&gt;0,$L170,0)</f>
        <v>0</v>
      </c>
      <c r="BB170" s="61">
        <f>IF(COUNTIF(Setup_Hierarchy!$J$46:$IV$46,"="&amp;$K170)&lt;&gt;0,$L170,0)</f>
        <v>0</v>
      </c>
      <c r="BC170" s="61">
        <f>IF(COUNTIF(Setup_Hierarchy!$J$47:$IV$47,"="&amp;$K170)&lt;&gt;0,$L170,0)</f>
        <v>0</v>
      </c>
      <c r="BD170" s="61">
        <f>IF(COUNTIF(Setup_Hierarchy!$J$48:$IV$48,"="&amp;$K170)&lt;&gt;0,$L170,0)</f>
        <v>0</v>
      </c>
      <c r="BE170" s="61">
        <f>IF(COUNTIF(Setup_Hierarchy!$J$49:$IV$49,"="&amp;$K170)&lt;&gt;0,$L170,0)</f>
        <v>0</v>
      </c>
      <c r="BF170" s="61">
        <f>IF(COUNTIF(Setup_Hierarchy!$J$50:$IV$50,"="&amp;$K170)&lt;&gt;0,$L170,0)</f>
        <v>0</v>
      </c>
      <c r="BG170" s="61">
        <f>IF(COUNTIF(Setup_Hierarchy!$J$51:$IV$51,"="&amp;$K170)&lt;&gt;0,$L170,0)</f>
        <v>-30.53</v>
      </c>
      <c r="BH170" s="61">
        <f>IF(COUNTIF(Setup_Hierarchy!$J$52:$IV$52,"="&amp;$K170)&lt;&gt;0,$L170,0)</f>
        <v>0</v>
      </c>
      <c r="BI170" s="61">
        <f>IF(COUNTIF(Setup_Hierarchy!$J$53:$IV$53,"="&amp;$K170)&lt;&gt;0,$L170,0)</f>
        <v>0</v>
      </c>
      <c r="BJ170" s="61">
        <f>IF(COUNTIF(Setup_Hierarchy!$J$54:$IV$54,"="&amp;$K170)&lt;&gt;0,$L170,0)</f>
        <v>0</v>
      </c>
      <c r="BK170" s="61">
        <f>IF(COUNTIF(Setup_Hierarchy!$J$55:$IV$55,"="&amp;$K170)&lt;&gt;0,$L170,0)</f>
        <v>0</v>
      </c>
      <c r="BL170" s="61">
        <f>IF(COUNTIF(Setup_Hierarchy!$J$56:$IV$56,"="&amp;$K170)&lt;&gt;0,$L170,0)</f>
        <v>0</v>
      </c>
      <c r="BM170" s="61">
        <f>IF(COUNTIF(Setup_Hierarchy!$J$57:$IV$57,"="&amp;$K170)&lt;&gt;0,$L170,0)</f>
        <v>0</v>
      </c>
      <c r="BN170" s="61">
        <f>IF(COUNTIF(Setup_Hierarchy!$J$58:$IV$58,"="&amp;$K170)&lt;&gt;0,$L170,0)</f>
        <v>0</v>
      </c>
      <c r="BO170" s="61">
        <f>IF(COUNTIF(Setup_Hierarchy!$J$59:$IV$59,"="&amp;$K170)&lt;&gt;0,$L170,0)</f>
        <v>-30.53</v>
      </c>
      <c r="BP170" s="61">
        <f>IF(COUNTIF(Setup_Hierarchy!$J$60:$IV$60,"="&amp;$K170)&lt;&gt;0,$L170,0)</f>
        <v>0</v>
      </c>
      <c r="BQ170" s="61">
        <f>IF(COUNTIF(Setup_Hierarchy!$J$61:$IV$61,"="&amp;$K170)&lt;&gt;0,$L170,0)</f>
        <v>0</v>
      </c>
      <c r="BR170" s="61">
        <f>IF(COUNTIF(Setup_Hierarchy!$J$62:$IV$62,"="&amp;$K170)&lt;&gt;0,$L170,0)</f>
        <v>0</v>
      </c>
      <c r="BS170" s="61">
        <f>IF(COUNTIF(Setup_Hierarchy!$J$63:$IV$63,"="&amp;$K170)&lt;&gt;0,$L170,0)</f>
        <v>0</v>
      </c>
      <c r="BT170" s="61">
        <f>IF(COUNTIF(Setup_Hierarchy!$J$64:$IV$64,"="&amp;$K170)&lt;&gt;0,$L170,0)</f>
        <v>0</v>
      </c>
      <c r="BU170" s="61">
        <f>IF(COUNTIF(Setup_Hierarchy!$J$65:$IV$65,"="&amp;$K170)&lt;&gt;0,$L170,0)</f>
        <v>0</v>
      </c>
      <c r="BV170" s="61">
        <f>IF(COUNTIF(Setup_Hierarchy!$J$66:$IV$66,"="&amp;$K170)&lt;&gt;0,$L170,0)</f>
        <v>0</v>
      </c>
      <c r="BW170" s="61">
        <f>IF(COUNTIF(Setup_Hierarchy!$J$67:$IV$67,"="&amp;$K170)&lt;&gt;0,$L170,0)</f>
        <v>0</v>
      </c>
      <c r="BX170" s="61">
        <f>IF(COUNTIF(Setup_Hierarchy!$J$68:$IV$68,"="&amp;$K170)&lt;&gt;0,$L170,0)</f>
        <v>0</v>
      </c>
      <c r="BY170" s="61">
        <f>IF(COUNTIF(Setup_Hierarchy!$J$69:$IV$69,"="&amp;$K170)&lt;&gt;0,$L170,0)</f>
        <v>0</v>
      </c>
      <c r="BZ170" s="61">
        <f>IF(COUNTIF(Setup_Hierarchy!$J$70:$IV$70,"="&amp;$K170)&lt;&gt;0,$L170,0)</f>
        <v>0</v>
      </c>
      <c r="CA170" s="61">
        <f>IF(COUNTIF(Setup_Hierarchy!$J$71:$IV$71,"="&amp;$K170)&lt;&gt;0,$L170,0)</f>
        <v>0</v>
      </c>
      <c r="CB170" s="61">
        <f>IF(COUNTIF(Setup_Hierarchy!$J$72:$IV$72,"="&amp;$K170)&lt;&gt;0,$L170,0)</f>
        <v>0</v>
      </c>
      <c r="CC170" s="61">
        <f>IF(COUNTIF(Setup_Hierarchy!$J$73:$IV$73,"="&amp;$K170)&lt;&gt;0,$L170,0)</f>
        <v>0</v>
      </c>
      <c r="CD170" s="61">
        <f>IF(COUNTIF(Setup_Hierarchy!$J$74:$IV$74,"="&amp;$K170)&lt;&gt;0,$L170,0)</f>
        <v>0</v>
      </c>
      <c r="CE170" s="61">
        <f>IF(COUNTIF(Setup_Hierarchy!$J$75:$IV$75,"="&amp;$K170)&lt;&gt;0,$L170,0)</f>
        <v>-30.53</v>
      </c>
      <c r="CF170" s="61">
        <f>IF(COUNTIF(Setup_Hierarchy!$J$76:$IV$76,"="&amp;$K170)&lt;&gt;0,$L170,0)</f>
        <v>-30.53</v>
      </c>
      <c r="CG170" s="61">
        <f>IF(COUNTIF(Setup_Hierarchy!$J$77:$IV$77,"="&amp;$K170)&lt;&gt;0,$L170,0)</f>
        <v>0</v>
      </c>
      <c r="CH170" s="61">
        <f>IF(COUNTIF(Setup_Hierarchy!$J$78:$IV$78,"="&amp;$K170)&lt;&gt;0,$L170,0)</f>
        <v>0</v>
      </c>
      <c r="CI170" s="61">
        <f>IF(COUNTIF(Setup_Hierarchy!$J$79:$IV$79,"="&amp;$K170)&lt;&gt;0,$L170,0)</f>
        <v>0</v>
      </c>
      <c r="CJ170" s="61">
        <f>IF(COUNTIF(Setup_Hierarchy!$J$80:$IV$80,"="&amp;$K170)&lt;&gt;0,$L170,0)</f>
        <v>0</v>
      </c>
      <c r="CK170" s="61">
        <f>IF(COUNTIF(Setup_Hierarchy!$J$81:$IV$81,"="&amp;$K170)&lt;&gt;0,$L170,0)</f>
        <v>0</v>
      </c>
      <c r="CL170" s="61">
        <f>IF(COUNTIF(Setup_Hierarchy!$J$82:$IV$82,"="&amp;$K170)&lt;&gt;0,$L170,0)</f>
        <v>0</v>
      </c>
      <c r="CM170" s="61">
        <f>IF(COUNTIF(Setup_Hierarchy!$J$83:$IV$83,"="&amp;$K170)&lt;&gt;0,$L170,0)</f>
        <v>0</v>
      </c>
      <c r="CN170" s="61">
        <f>IF(COUNTIF(Setup_Hierarchy!$J$84:$IV$84,"="&amp;$K170)&lt;&gt;0,$L170,0)</f>
        <v>0</v>
      </c>
      <c r="CO170" s="61">
        <f>IF(COUNTIF(Setup_Hierarchy!$J$85:$IV$85,"="&amp;$K170)&lt;&gt;0,$L170,0)</f>
        <v>0</v>
      </c>
      <c r="CP170" s="61">
        <f>IF(COUNTIF(Setup_Hierarchy!$J$86:$IV$86,"="&amp;$K170)&lt;&gt;0,$L170,0)</f>
        <v>0</v>
      </c>
      <c r="CQ170" s="61">
        <f>IF(COUNTIF(Setup_Hierarchy!$J$87:$IV$87,"="&amp;$K170)&lt;&gt;0,$L170,0)</f>
        <v>0</v>
      </c>
      <c r="CR170" s="61">
        <f>IF(COUNTIF(Setup_Hierarchy!$J$88:$IV$88,"="&amp;$K170)&lt;&gt;0,$L170,0)</f>
        <v>0</v>
      </c>
      <c r="CS170" s="61">
        <f>IF(COUNTIF(Setup_Hierarchy!$J$89:$IV$89,"="&amp;$K170)&lt;&gt;0,$L170,0)</f>
        <v>0</v>
      </c>
      <c r="CT170" s="61">
        <f>IF(COUNTIF(Setup_Hierarchy!$J$90:$IV$90,"="&amp;$K170)&lt;&gt;0,$L170,0)</f>
        <v>0</v>
      </c>
      <c r="CU170" s="61">
        <f>IF(COUNTIF(Setup_Hierarchy!$J$91:$IV$91,"="&amp;$K170)&lt;&gt;0,$L170,0)</f>
        <v>0</v>
      </c>
      <c r="CV170" s="61">
        <f>IF(COUNTIF(Setup_Hierarchy!$J$92:$IV$92,"="&amp;$K170)&lt;&gt;0,$L170,0)</f>
        <v>0</v>
      </c>
      <c r="CW170" s="61">
        <f>IF(COUNTIF(Setup_Hierarchy!$J$93:$IV$93,"="&amp;$K170)&lt;&gt;0,$L170,0)</f>
        <v>0</v>
      </c>
      <c r="CX170" s="61">
        <f>IF(COUNTIF(Setup_Hierarchy!$J$94:$IV$94,"="&amp;$K170)&lt;&gt;0,$L170,0)</f>
        <v>0</v>
      </c>
      <c r="CY170" s="61">
        <f>IF(COUNTIF(Setup_Hierarchy!$J$95:$IV$95,"="&amp;$K170)&lt;&gt;0,$L170,0)</f>
        <v>0</v>
      </c>
      <c r="CZ170" s="61">
        <f>IF(COUNTIF(Setup_Hierarchy!$J$96:$IV$96,"="&amp;$K170)&lt;&gt;0,$L170,0)</f>
        <v>0</v>
      </c>
      <c r="DA170" s="61">
        <f>IF(COUNTIF(Setup_Hierarchy!$J$97:$IV$97,"="&amp;$K170)&lt;&gt;0,$L170,0)</f>
        <v>0</v>
      </c>
      <c r="DB170" s="61">
        <f>IF(COUNTIF(Setup_Hierarchy!$J$98:$IV$98,"="&amp;$K170)&lt;&gt;0,$L170,0)</f>
        <v>0</v>
      </c>
      <c r="DC170" s="61">
        <f>IF(COUNTIF(Setup_Hierarchy!$J$99:$IV$99,"="&amp;$K170)&lt;&gt;0,$L170,0)</f>
        <v>0</v>
      </c>
      <c r="DD170" s="61">
        <f>IF(COUNTIF(Setup_Hierarchy!$J$100:$IV$100,"="&amp;$K170)&lt;&gt;0,$L170,0)</f>
        <v>0</v>
      </c>
      <c r="DE170" s="61">
        <f>IF(COUNTIF(Setup_Hierarchy!$J$101:$IV$101,"="&amp;$K170)&lt;&gt;0,$L170,0)</f>
        <v>0</v>
      </c>
      <c r="DF170" s="61">
        <f>IF(COUNTIF(Setup_Hierarchy!$J$102:$IV$102,"="&amp;$K170)&lt;&gt;0,$L170,0)</f>
        <v>0</v>
      </c>
      <c r="DG170" s="61">
        <f>IF(COUNTIF(Setup_Hierarchy!$J$103:$IV$103,"="&amp;$K170)&lt;&gt;0,$L170,0)</f>
        <v>0</v>
      </c>
      <c r="DH170" s="61">
        <f>IF(COUNTIF(Setup_Hierarchy!$J$104:$IV$104,"="&amp;$K170)&lt;&gt;0,$L170,0)</f>
        <v>0</v>
      </c>
      <c r="DI170" s="61">
        <f>IF(COUNTIF(Setup_Hierarchy!$J$105:$IV$105,"="&amp;$K170)&lt;&gt;0,$L170,0)</f>
        <v>0</v>
      </c>
      <c r="DJ170" s="61">
        <f>IF(COUNTIF(Setup_Hierarchy!$J$106:$IV$106,"="&amp;$K170)&lt;&gt;0,$L170,0)</f>
        <v>0</v>
      </c>
      <c r="DK170" s="61">
        <f>IF(COUNTIF(Setup_Hierarchy!$J$107:$IV$107,"="&amp;$K170)&lt;&gt;0,$L170,0)</f>
        <v>0</v>
      </c>
      <c r="DL170" s="61">
        <f>IF(COUNTIF(Setup_Hierarchy!$J$108:$IV$108,"="&amp;$K170)&lt;&gt;0,$L170,0)</f>
        <v>0</v>
      </c>
      <c r="DM170" s="61">
        <f>IF(COUNTIF(Setup_Hierarchy!$J$109:$IV$109,"="&amp;$K170)&lt;&gt;0,$L170,0)</f>
        <v>0</v>
      </c>
      <c r="DN170" s="61">
        <f>IF(COUNTIF(Setup_Hierarchy!$J$110:$IV$110,"="&amp;$K170)&lt;&gt;0,$L170,0)</f>
        <v>0</v>
      </c>
      <c r="DO170" s="61">
        <f>IF(COUNTIF(Setup_Hierarchy!$J$111:$IV$111,"="&amp;$K170)&lt;&gt;0,$L170,0)</f>
        <v>0</v>
      </c>
      <c r="DP170" s="61">
        <f>IF(COUNTIF(Setup_Hierarchy!$J$112:$IV$112,"="&amp;$K170)&lt;&gt;0,$L170,0)</f>
        <v>0</v>
      </c>
      <c r="DQ170" s="61">
        <f>IF(COUNTIF(Setup_Hierarchy!$J$113:$IV$113,"="&amp;$K170)&lt;&gt;0,$L170,0)</f>
        <v>0</v>
      </c>
      <c r="DR170" s="61">
        <f>IF(COUNTIF(Setup_Hierarchy!$J$114:$IV$114,"="&amp;$K170)&lt;&gt;0,$L170,0)</f>
        <v>0</v>
      </c>
      <c r="DS170" s="61">
        <f>IF(COUNTIF(Setup_Hierarchy!$J$115:$IV$115,"="&amp;$K170)&lt;&gt;0,$L170,0)</f>
        <v>0</v>
      </c>
      <c r="DT170" s="61">
        <f>IF(COUNTIF(Setup_Hierarchy!$J$116:$IV$116,"="&amp;$K170)&lt;&gt;0,$L170,0)</f>
        <v>0</v>
      </c>
    </row>
    <row r="171" spans="2:124" x14ac:dyDescent="0.2">
      <c r="B171" t="s">
        <v>43</v>
      </c>
      <c r="C171">
        <v>80</v>
      </c>
      <c r="D171" t="s">
        <v>16</v>
      </c>
      <c r="E171" t="s">
        <v>369</v>
      </c>
      <c r="F171" t="s">
        <v>532</v>
      </c>
      <c r="G171" t="s">
        <v>25</v>
      </c>
      <c r="H171" t="s">
        <v>14</v>
      </c>
      <c r="I171">
        <v>0.50378800000000001</v>
      </c>
      <c r="J171">
        <v>1.0463899999999999</v>
      </c>
      <c r="K171">
        <v>629</v>
      </c>
      <c r="L171">
        <v>904.03</v>
      </c>
      <c r="M171" s="61">
        <f>IF(COUNTIF(Setup_Hierarchy!$J$5:$IV$5,"="&amp;$K171)&lt;&gt;0,$L171,0)</f>
        <v>904.03</v>
      </c>
      <c r="N171" s="61">
        <f>IF(COUNTIF(Setup_Hierarchy!$J$6:$IV$6,"="&amp;$K171)&lt;&gt;0,$L171,0)</f>
        <v>904.03</v>
      </c>
      <c r="O171" s="61">
        <f>IF(COUNTIF(Setup_Hierarchy!$J$7:$IV$7,"="&amp;$K171)&lt;&gt;0,$L171,0)</f>
        <v>904.03</v>
      </c>
      <c r="P171" s="61">
        <f>IF(COUNTIF(Setup_Hierarchy!$J$8:$IV$8,"="&amp;$K171)&lt;&gt;0,$L171,0)</f>
        <v>0</v>
      </c>
      <c r="Q171" s="61">
        <f>IF(COUNTIF(Setup_Hierarchy!$J$9:$IV$9,"="&amp;$K171)&lt;&gt;0,$L171,0)</f>
        <v>0</v>
      </c>
      <c r="R171" s="61">
        <f>IF(COUNTIF(Setup_Hierarchy!$J$10:$IV$10,"="&amp;$K171)&lt;&gt;0,$L171,0)</f>
        <v>0</v>
      </c>
      <c r="S171" s="61">
        <f>IF(COUNTIF(Setup_Hierarchy!$J$11:$IV$11,"="&amp;$K171)&lt;&gt;0,$L171,0)</f>
        <v>0</v>
      </c>
      <c r="T171" s="61">
        <f>IF(COUNTIF(Setup_Hierarchy!$J$12:$IV$12,"="&amp;$K171)&lt;&gt;0,$L171,0)</f>
        <v>0</v>
      </c>
      <c r="U171" s="61">
        <f>IF(COUNTIF(Setup_Hierarchy!$J$13:$IV$13,"="&amp;$K171)&lt;&gt;0,$L171,0)</f>
        <v>0</v>
      </c>
      <c r="V171" s="61">
        <f>IF(COUNTIF(Setup_Hierarchy!$J$14:$IV$14,"="&amp;$K171)&lt;&gt;0,$L171,0)</f>
        <v>0</v>
      </c>
      <c r="W171" s="61">
        <f>IF(COUNTIF(Setup_Hierarchy!$J$15:$IV$15,"="&amp;$K171)&lt;&gt;0,$L171,0)</f>
        <v>0</v>
      </c>
      <c r="X171" s="61">
        <f>IF(COUNTIF(Setup_Hierarchy!$J$16:$IV$16,"="&amp;$K171)&lt;&gt;0,$L171,0)</f>
        <v>0</v>
      </c>
      <c r="Y171" s="61">
        <f>IF(COUNTIF(Setup_Hierarchy!$J$17:$IV$17,"="&amp;$K171)&lt;&gt;0,$L171,0)</f>
        <v>0</v>
      </c>
      <c r="Z171" s="61">
        <f>IF(COUNTIF(Setup_Hierarchy!$J$18:$IV$18,"="&amp;$K171)&lt;&gt;0,$L171,0)</f>
        <v>0</v>
      </c>
      <c r="AA171" s="61">
        <f>IF(COUNTIF(Setup_Hierarchy!$J$19:$IV$19,"="&amp;$K171)&lt;&gt;0,$L171,0)</f>
        <v>0</v>
      </c>
      <c r="AB171" s="61">
        <f>IF(COUNTIF(Setup_Hierarchy!$J$20:$IV$20,"="&amp;$K171)&lt;&gt;0,$L171,0)</f>
        <v>0</v>
      </c>
      <c r="AC171" s="61">
        <f>IF(COUNTIF(Setup_Hierarchy!$J$21:$IV$21,"="&amp;$K171)&lt;&gt;0,$L171,0)</f>
        <v>0</v>
      </c>
      <c r="AD171" s="61">
        <f>IF(COUNTIF(Setup_Hierarchy!$J$22:$IV$22,"="&amp;$K171)&lt;&gt;0,$L171,0)</f>
        <v>0</v>
      </c>
      <c r="AE171" s="61">
        <f>IF(COUNTIF(Setup_Hierarchy!$J$23:$IV$23,"="&amp;$K171)&lt;&gt;0,$L171,0)</f>
        <v>0</v>
      </c>
      <c r="AF171" s="61">
        <f>IF(COUNTIF(Setup_Hierarchy!$J$24:$IV$24,"="&amp;$K171)&lt;&gt;0,$L171,0)</f>
        <v>0</v>
      </c>
      <c r="AG171" s="61">
        <f>IF(COUNTIF(Setup_Hierarchy!$J$25:$IV$25,"="&amp;$K171)&lt;&gt;0,$L171,0)</f>
        <v>0</v>
      </c>
      <c r="AH171" s="61">
        <f>IF(COUNTIF(Setup_Hierarchy!$J$26:$IV$26,"="&amp;$K171)&lt;&gt;0,$L171,0)</f>
        <v>0</v>
      </c>
      <c r="AI171" s="61">
        <f>IF(COUNTIF(Setup_Hierarchy!$J$27:$IV$27,"="&amp;$K171)&lt;&gt;0,$L171,0)</f>
        <v>0</v>
      </c>
      <c r="AJ171" s="61">
        <f>IF(COUNTIF(Setup_Hierarchy!$J$28:$IV$28,"="&amp;$K171)&lt;&gt;0,$L171,0)</f>
        <v>0</v>
      </c>
      <c r="AK171" s="61">
        <f>IF(COUNTIF(Setup_Hierarchy!$J$29:$IV$29,"="&amp;$K171)&lt;&gt;0,$L171,0)</f>
        <v>0</v>
      </c>
      <c r="AL171" s="61">
        <f>IF(COUNTIF(Setup_Hierarchy!$J$30:$IV$30,"="&amp;$K171)&lt;&gt;0,$L171,0)</f>
        <v>0</v>
      </c>
      <c r="AM171" s="61">
        <f>IF(COUNTIF(Setup_Hierarchy!$J$31:$IV$31,"="&amp;$K171)&lt;&gt;0,$L171,0)</f>
        <v>0</v>
      </c>
      <c r="AN171" s="61">
        <f>IF(COUNTIF(Setup_Hierarchy!$J$32:$IV$32,"="&amp;$K171)&lt;&gt;0,$L171,0)</f>
        <v>0</v>
      </c>
      <c r="AO171" s="61">
        <f>IF(COUNTIF(Setup_Hierarchy!$J$33:$IV$33,"="&amp;$K171)&lt;&gt;0,$L171,0)</f>
        <v>0</v>
      </c>
      <c r="AP171" s="61">
        <f>IF(COUNTIF(Setup_Hierarchy!$J$34:$IV$34,"="&amp;$K171)&lt;&gt;0,$L171,0)</f>
        <v>0</v>
      </c>
      <c r="AQ171" s="61">
        <f>IF(COUNTIF(Setup_Hierarchy!$J$35:$IV$35,"="&amp;$K171)&lt;&gt;0,$L171,0)</f>
        <v>0</v>
      </c>
      <c r="AR171" s="61">
        <f>IF(COUNTIF(Setup_Hierarchy!$J$36:$IV$36,"="&amp;$K171)&lt;&gt;0,$L171,0)</f>
        <v>0</v>
      </c>
      <c r="AS171" s="61">
        <f>IF(COUNTIF(Setup_Hierarchy!$J$37:$IV$37,"="&amp;$K171)&lt;&gt;0,$L171,0)</f>
        <v>0</v>
      </c>
      <c r="AT171" s="61">
        <f>IF(COUNTIF(Setup_Hierarchy!$J$38:$IV$38,"="&amp;$K171)&lt;&gt;0,$L171,0)</f>
        <v>0</v>
      </c>
      <c r="AU171" s="61">
        <f>IF(COUNTIF(Setup_Hierarchy!$J$39:$IV$39,"="&amp;$K171)&lt;&gt;0,$L171,0)</f>
        <v>0</v>
      </c>
      <c r="AV171" s="61">
        <f>IF(COUNTIF(Setup_Hierarchy!$J$40:$IV$40,"="&amp;$K171)&lt;&gt;0,$L171,0)</f>
        <v>0</v>
      </c>
      <c r="AW171" s="61">
        <f>IF(COUNTIF(Setup_Hierarchy!$J$41:$IV$41,"="&amp;$K171)&lt;&gt;0,$L171,0)</f>
        <v>0</v>
      </c>
      <c r="AX171" s="61">
        <f>IF(COUNTIF(Setup_Hierarchy!$J$42:$IV$42,"="&amp;$K171)&lt;&gt;0,$L171,0)</f>
        <v>0</v>
      </c>
      <c r="AY171" s="61">
        <f>IF(COUNTIF(Setup_Hierarchy!$J$43:$IV$43,"="&amp;$K171)&lt;&gt;0,$L171,0)</f>
        <v>0</v>
      </c>
      <c r="AZ171" s="61">
        <f>IF(COUNTIF(Setup_Hierarchy!$J$44:$IV$44,"="&amp;$K171)&lt;&gt;0,$L171,0)</f>
        <v>0</v>
      </c>
      <c r="BA171" s="61">
        <f>IF(COUNTIF(Setup_Hierarchy!$J$45:$IV$45,"="&amp;$K171)&lt;&gt;0,$L171,0)</f>
        <v>0</v>
      </c>
      <c r="BB171" s="61">
        <f>IF(COUNTIF(Setup_Hierarchy!$J$46:$IV$46,"="&amp;$K171)&lt;&gt;0,$L171,0)</f>
        <v>0</v>
      </c>
      <c r="BC171" s="61">
        <f>IF(COUNTIF(Setup_Hierarchy!$J$47:$IV$47,"="&amp;$K171)&lt;&gt;0,$L171,0)</f>
        <v>0</v>
      </c>
      <c r="BD171" s="61">
        <f>IF(COUNTIF(Setup_Hierarchy!$J$48:$IV$48,"="&amp;$K171)&lt;&gt;0,$L171,0)</f>
        <v>0</v>
      </c>
      <c r="BE171" s="61">
        <f>IF(COUNTIF(Setup_Hierarchy!$J$49:$IV$49,"="&amp;$K171)&lt;&gt;0,$L171,0)</f>
        <v>0</v>
      </c>
      <c r="BF171" s="61">
        <f>IF(COUNTIF(Setup_Hierarchy!$J$50:$IV$50,"="&amp;$K171)&lt;&gt;0,$L171,0)</f>
        <v>0</v>
      </c>
      <c r="BG171" s="61">
        <f>IF(COUNTIF(Setup_Hierarchy!$J$51:$IV$51,"="&amp;$K171)&lt;&gt;0,$L171,0)</f>
        <v>904.03</v>
      </c>
      <c r="BH171" s="61">
        <f>IF(COUNTIF(Setup_Hierarchy!$J$52:$IV$52,"="&amp;$K171)&lt;&gt;0,$L171,0)</f>
        <v>0</v>
      </c>
      <c r="BI171" s="61">
        <f>IF(COUNTIF(Setup_Hierarchy!$J$53:$IV$53,"="&amp;$K171)&lt;&gt;0,$L171,0)</f>
        <v>0</v>
      </c>
      <c r="BJ171" s="61">
        <f>IF(COUNTIF(Setup_Hierarchy!$J$54:$IV$54,"="&amp;$K171)&lt;&gt;0,$L171,0)</f>
        <v>0</v>
      </c>
      <c r="BK171" s="61">
        <f>IF(COUNTIF(Setup_Hierarchy!$J$55:$IV$55,"="&amp;$K171)&lt;&gt;0,$L171,0)</f>
        <v>0</v>
      </c>
      <c r="BL171" s="61">
        <f>IF(COUNTIF(Setup_Hierarchy!$J$56:$IV$56,"="&amp;$K171)&lt;&gt;0,$L171,0)</f>
        <v>0</v>
      </c>
      <c r="BM171" s="61">
        <f>IF(COUNTIF(Setup_Hierarchy!$J$57:$IV$57,"="&amp;$K171)&lt;&gt;0,$L171,0)</f>
        <v>0</v>
      </c>
      <c r="BN171" s="61">
        <f>IF(COUNTIF(Setup_Hierarchy!$J$58:$IV$58,"="&amp;$K171)&lt;&gt;0,$L171,0)</f>
        <v>0</v>
      </c>
      <c r="BO171" s="61">
        <f>IF(COUNTIF(Setup_Hierarchy!$J$59:$IV$59,"="&amp;$K171)&lt;&gt;0,$L171,0)</f>
        <v>904.03</v>
      </c>
      <c r="BP171" s="61">
        <f>IF(COUNTIF(Setup_Hierarchy!$J$60:$IV$60,"="&amp;$K171)&lt;&gt;0,$L171,0)</f>
        <v>904.03</v>
      </c>
      <c r="BQ171" s="61">
        <f>IF(COUNTIF(Setup_Hierarchy!$J$61:$IV$61,"="&amp;$K171)&lt;&gt;0,$L171,0)</f>
        <v>904.03</v>
      </c>
      <c r="BR171" s="61">
        <f>IF(COUNTIF(Setup_Hierarchy!$J$62:$IV$62,"="&amp;$K171)&lt;&gt;0,$L171,0)</f>
        <v>0</v>
      </c>
      <c r="BS171" s="61">
        <f>IF(COUNTIF(Setup_Hierarchy!$J$63:$IV$63,"="&amp;$K171)&lt;&gt;0,$L171,0)</f>
        <v>0</v>
      </c>
      <c r="BT171" s="61">
        <f>IF(COUNTIF(Setup_Hierarchy!$J$64:$IV$64,"="&amp;$K171)&lt;&gt;0,$L171,0)</f>
        <v>0</v>
      </c>
      <c r="BU171" s="61">
        <f>IF(COUNTIF(Setup_Hierarchy!$J$65:$IV$65,"="&amp;$K171)&lt;&gt;0,$L171,0)</f>
        <v>0</v>
      </c>
      <c r="BV171" s="61">
        <f>IF(COUNTIF(Setup_Hierarchy!$J$66:$IV$66,"="&amp;$K171)&lt;&gt;0,$L171,0)</f>
        <v>0</v>
      </c>
      <c r="BW171" s="61">
        <f>IF(COUNTIF(Setup_Hierarchy!$J$67:$IV$67,"="&amp;$K171)&lt;&gt;0,$L171,0)</f>
        <v>0</v>
      </c>
      <c r="BX171" s="61">
        <f>IF(COUNTIF(Setup_Hierarchy!$J$68:$IV$68,"="&amp;$K171)&lt;&gt;0,$L171,0)</f>
        <v>0</v>
      </c>
      <c r="BY171" s="61">
        <f>IF(COUNTIF(Setup_Hierarchy!$J$69:$IV$69,"="&amp;$K171)&lt;&gt;0,$L171,0)</f>
        <v>0</v>
      </c>
      <c r="BZ171" s="61">
        <f>IF(COUNTIF(Setup_Hierarchy!$J$70:$IV$70,"="&amp;$K171)&lt;&gt;0,$L171,0)</f>
        <v>0</v>
      </c>
      <c r="CA171" s="61">
        <f>IF(COUNTIF(Setup_Hierarchy!$J$71:$IV$71,"="&amp;$K171)&lt;&gt;0,$L171,0)</f>
        <v>0</v>
      </c>
      <c r="CB171" s="61">
        <f>IF(COUNTIF(Setup_Hierarchy!$J$72:$IV$72,"="&amp;$K171)&lt;&gt;0,$L171,0)</f>
        <v>0</v>
      </c>
      <c r="CC171" s="61">
        <f>IF(COUNTIF(Setup_Hierarchy!$J$73:$IV$73,"="&amp;$K171)&lt;&gt;0,$L171,0)</f>
        <v>0</v>
      </c>
      <c r="CD171" s="61">
        <f>IF(COUNTIF(Setup_Hierarchy!$J$74:$IV$74,"="&amp;$K171)&lt;&gt;0,$L171,0)</f>
        <v>0</v>
      </c>
      <c r="CE171" s="61">
        <f>IF(COUNTIF(Setup_Hierarchy!$J$75:$IV$75,"="&amp;$K171)&lt;&gt;0,$L171,0)</f>
        <v>0</v>
      </c>
      <c r="CF171" s="61">
        <f>IF(COUNTIF(Setup_Hierarchy!$J$76:$IV$76,"="&amp;$K171)&lt;&gt;0,$L171,0)</f>
        <v>0</v>
      </c>
      <c r="CG171" s="61">
        <f>IF(COUNTIF(Setup_Hierarchy!$J$77:$IV$77,"="&amp;$K171)&lt;&gt;0,$L171,0)</f>
        <v>0</v>
      </c>
      <c r="CH171" s="61">
        <f>IF(COUNTIF(Setup_Hierarchy!$J$78:$IV$78,"="&amp;$K171)&lt;&gt;0,$L171,0)</f>
        <v>0</v>
      </c>
      <c r="CI171" s="61">
        <f>IF(COUNTIF(Setup_Hierarchy!$J$79:$IV$79,"="&amp;$K171)&lt;&gt;0,$L171,0)</f>
        <v>0</v>
      </c>
      <c r="CJ171" s="61">
        <f>IF(COUNTIF(Setup_Hierarchy!$J$80:$IV$80,"="&amp;$K171)&lt;&gt;0,$L171,0)</f>
        <v>0</v>
      </c>
      <c r="CK171" s="61">
        <f>IF(COUNTIF(Setup_Hierarchy!$J$81:$IV$81,"="&amp;$K171)&lt;&gt;0,$L171,0)</f>
        <v>0</v>
      </c>
      <c r="CL171" s="61">
        <f>IF(COUNTIF(Setup_Hierarchy!$J$82:$IV$82,"="&amp;$K171)&lt;&gt;0,$L171,0)</f>
        <v>0</v>
      </c>
      <c r="CM171" s="61">
        <f>IF(COUNTIF(Setup_Hierarchy!$J$83:$IV$83,"="&amp;$K171)&lt;&gt;0,$L171,0)</f>
        <v>0</v>
      </c>
      <c r="CN171" s="61">
        <f>IF(COUNTIF(Setup_Hierarchy!$J$84:$IV$84,"="&amp;$K171)&lt;&gt;0,$L171,0)</f>
        <v>0</v>
      </c>
      <c r="CO171" s="61">
        <f>IF(COUNTIF(Setup_Hierarchy!$J$85:$IV$85,"="&amp;$K171)&lt;&gt;0,$L171,0)</f>
        <v>0</v>
      </c>
      <c r="CP171" s="61">
        <f>IF(COUNTIF(Setup_Hierarchy!$J$86:$IV$86,"="&amp;$K171)&lt;&gt;0,$L171,0)</f>
        <v>0</v>
      </c>
      <c r="CQ171" s="61">
        <f>IF(COUNTIF(Setup_Hierarchy!$J$87:$IV$87,"="&amp;$K171)&lt;&gt;0,$L171,0)</f>
        <v>0</v>
      </c>
      <c r="CR171" s="61">
        <f>IF(COUNTIF(Setup_Hierarchy!$J$88:$IV$88,"="&amp;$K171)&lt;&gt;0,$L171,0)</f>
        <v>0</v>
      </c>
      <c r="CS171" s="61">
        <f>IF(COUNTIF(Setup_Hierarchy!$J$89:$IV$89,"="&amp;$K171)&lt;&gt;0,$L171,0)</f>
        <v>0</v>
      </c>
      <c r="CT171" s="61">
        <f>IF(COUNTIF(Setup_Hierarchy!$J$90:$IV$90,"="&amp;$K171)&lt;&gt;0,$L171,0)</f>
        <v>0</v>
      </c>
      <c r="CU171" s="61">
        <f>IF(COUNTIF(Setup_Hierarchy!$J$91:$IV$91,"="&amp;$K171)&lt;&gt;0,$L171,0)</f>
        <v>0</v>
      </c>
      <c r="CV171" s="61">
        <f>IF(COUNTIF(Setup_Hierarchy!$J$92:$IV$92,"="&amp;$K171)&lt;&gt;0,$L171,0)</f>
        <v>0</v>
      </c>
      <c r="CW171" s="61">
        <f>IF(COUNTIF(Setup_Hierarchy!$J$93:$IV$93,"="&amp;$K171)&lt;&gt;0,$L171,0)</f>
        <v>0</v>
      </c>
      <c r="CX171" s="61">
        <f>IF(COUNTIF(Setup_Hierarchy!$J$94:$IV$94,"="&amp;$K171)&lt;&gt;0,$L171,0)</f>
        <v>0</v>
      </c>
      <c r="CY171" s="61">
        <f>IF(COUNTIF(Setup_Hierarchy!$J$95:$IV$95,"="&amp;$K171)&lt;&gt;0,$L171,0)</f>
        <v>0</v>
      </c>
      <c r="CZ171" s="61">
        <f>IF(COUNTIF(Setup_Hierarchy!$J$96:$IV$96,"="&amp;$K171)&lt;&gt;0,$L171,0)</f>
        <v>0</v>
      </c>
      <c r="DA171" s="61">
        <f>IF(COUNTIF(Setup_Hierarchy!$J$97:$IV$97,"="&amp;$K171)&lt;&gt;0,$L171,0)</f>
        <v>0</v>
      </c>
      <c r="DB171" s="61">
        <f>IF(COUNTIF(Setup_Hierarchy!$J$98:$IV$98,"="&amp;$K171)&lt;&gt;0,$L171,0)</f>
        <v>0</v>
      </c>
      <c r="DC171" s="61">
        <f>IF(COUNTIF(Setup_Hierarchy!$J$99:$IV$99,"="&amp;$K171)&lt;&gt;0,$L171,0)</f>
        <v>0</v>
      </c>
      <c r="DD171" s="61">
        <f>IF(COUNTIF(Setup_Hierarchy!$J$100:$IV$100,"="&amp;$K171)&lt;&gt;0,$L171,0)</f>
        <v>0</v>
      </c>
      <c r="DE171" s="61">
        <f>IF(COUNTIF(Setup_Hierarchy!$J$101:$IV$101,"="&amp;$K171)&lt;&gt;0,$L171,0)</f>
        <v>0</v>
      </c>
      <c r="DF171" s="61">
        <f>IF(COUNTIF(Setup_Hierarchy!$J$102:$IV$102,"="&amp;$K171)&lt;&gt;0,$L171,0)</f>
        <v>0</v>
      </c>
      <c r="DG171" s="61">
        <f>IF(COUNTIF(Setup_Hierarchy!$J$103:$IV$103,"="&amp;$K171)&lt;&gt;0,$L171,0)</f>
        <v>0</v>
      </c>
      <c r="DH171" s="61">
        <f>IF(COUNTIF(Setup_Hierarchy!$J$104:$IV$104,"="&amp;$K171)&lt;&gt;0,$L171,0)</f>
        <v>0</v>
      </c>
      <c r="DI171" s="61">
        <f>IF(COUNTIF(Setup_Hierarchy!$J$105:$IV$105,"="&amp;$K171)&lt;&gt;0,$L171,0)</f>
        <v>0</v>
      </c>
      <c r="DJ171" s="61">
        <f>IF(COUNTIF(Setup_Hierarchy!$J$106:$IV$106,"="&amp;$K171)&lt;&gt;0,$L171,0)</f>
        <v>0</v>
      </c>
      <c r="DK171" s="61">
        <f>IF(COUNTIF(Setup_Hierarchy!$J$107:$IV$107,"="&amp;$K171)&lt;&gt;0,$L171,0)</f>
        <v>0</v>
      </c>
      <c r="DL171" s="61">
        <f>IF(COUNTIF(Setup_Hierarchy!$J$108:$IV$108,"="&amp;$K171)&lt;&gt;0,$L171,0)</f>
        <v>0</v>
      </c>
      <c r="DM171" s="61">
        <f>IF(COUNTIF(Setup_Hierarchy!$J$109:$IV$109,"="&amp;$K171)&lt;&gt;0,$L171,0)</f>
        <v>0</v>
      </c>
      <c r="DN171" s="61">
        <f>IF(COUNTIF(Setup_Hierarchy!$J$110:$IV$110,"="&amp;$K171)&lt;&gt;0,$L171,0)</f>
        <v>0</v>
      </c>
      <c r="DO171" s="61">
        <f>IF(COUNTIF(Setup_Hierarchy!$J$111:$IV$111,"="&amp;$K171)&lt;&gt;0,$L171,0)</f>
        <v>0</v>
      </c>
      <c r="DP171" s="61">
        <f>IF(COUNTIF(Setup_Hierarchy!$J$112:$IV$112,"="&amp;$K171)&lt;&gt;0,$L171,0)</f>
        <v>0</v>
      </c>
      <c r="DQ171" s="61">
        <f>IF(COUNTIF(Setup_Hierarchy!$J$113:$IV$113,"="&amp;$K171)&lt;&gt;0,$L171,0)</f>
        <v>0</v>
      </c>
      <c r="DR171" s="61">
        <f>IF(COUNTIF(Setup_Hierarchy!$J$114:$IV$114,"="&amp;$K171)&lt;&gt;0,$L171,0)</f>
        <v>0</v>
      </c>
      <c r="DS171" s="61">
        <f>IF(COUNTIF(Setup_Hierarchy!$J$115:$IV$115,"="&amp;$K171)&lt;&gt;0,$L171,0)</f>
        <v>0</v>
      </c>
      <c r="DT171" s="61">
        <f>IF(COUNTIF(Setup_Hierarchy!$J$116:$IV$116,"="&amp;$K171)&lt;&gt;0,$L171,0)</f>
        <v>0</v>
      </c>
    </row>
    <row r="172" spans="2:124" x14ac:dyDescent="0.2">
      <c r="B172" t="s">
        <v>43</v>
      </c>
      <c r="C172">
        <v>80</v>
      </c>
      <c r="D172" t="s">
        <v>16</v>
      </c>
      <c r="E172" t="s">
        <v>369</v>
      </c>
      <c r="F172" t="s">
        <v>532</v>
      </c>
      <c r="G172" t="s">
        <v>25</v>
      </c>
      <c r="H172" t="s">
        <v>14</v>
      </c>
      <c r="I172">
        <v>0.50378800000000001</v>
      </c>
      <c r="J172">
        <v>1.0463899999999999</v>
      </c>
      <c r="K172">
        <v>638</v>
      </c>
      <c r="L172">
        <v>5.39</v>
      </c>
      <c r="M172" s="61">
        <f>IF(COUNTIF(Setup_Hierarchy!$J$5:$IV$5,"="&amp;$K172)&lt;&gt;0,$L172,0)</f>
        <v>5.39</v>
      </c>
      <c r="N172" s="61">
        <f>IF(COUNTIF(Setup_Hierarchy!$J$6:$IV$6,"="&amp;$K172)&lt;&gt;0,$L172,0)</f>
        <v>5.39</v>
      </c>
      <c r="O172" s="61">
        <f>IF(COUNTIF(Setup_Hierarchy!$J$7:$IV$7,"="&amp;$K172)&lt;&gt;0,$L172,0)</f>
        <v>5.39</v>
      </c>
      <c r="P172" s="61">
        <f>IF(COUNTIF(Setup_Hierarchy!$J$8:$IV$8,"="&amp;$K172)&lt;&gt;0,$L172,0)</f>
        <v>0</v>
      </c>
      <c r="Q172" s="61">
        <f>IF(COUNTIF(Setup_Hierarchy!$J$9:$IV$9,"="&amp;$K172)&lt;&gt;0,$L172,0)</f>
        <v>0</v>
      </c>
      <c r="R172" s="61">
        <f>IF(COUNTIF(Setup_Hierarchy!$J$10:$IV$10,"="&amp;$K172)&lt;&gt;0,$L172,0)</f>
        <v>0</v>
      </c>
      <c r="S172" s="61">
        <f>IF(COUNTIF(Setup_Hierarchy!$J$11:$IV$11,"="&amp;$K172)&lt;&gt;0,$L172,0)</f>
        <v>0</v>
      </c>
      <c r="T172" s="61">
        <f>IF(COUNTIF(Setup_Hierarchy!$J$12:$IV$12,"="&amp;$K172)&lt;&gt;0,$L172,0)</f>
        <v>0</v>
      </c>
      <c r="U172" s="61">
        <f>IF(COUNTIF(Setup_Hierarchy!$J$13:$IV$13,"="&amp;$K172)&lt;&gt;0,$L172,0)</f>
        <v>0</v>
      </c>
      <c r="V172" s="61">
        <f>IF(COUNTIF(Setup_Hierarchy!$J$14:$IV$14,"="&amp;$K172)&lt;&gt;0,$L172,0)</f>
        <v>0</v>
      </c>
      <c r="W172" s="61">
        <f>IF(COUNTIF(Setup_Hierarchy!$J$15:$IV$15,"="&amp;$K172)&lt;&gt;0,$L172,0)</f>
        <v>0</v>
      </c>
      <c r="X172" s="61">
        <f>IF(COUNTIF(Setup_Hierarchy!$J$16:$IV$16,"="&amp;$K172)&lt;&gt;0,$L172,0)</f>
        <v>0</v>
      </c>
      <c r="Y172" s="61">
        <f>IF(COUNTIF(Setup_Hierarchy!$J$17:$IV$17,"="&amp;$K172)&lt;&gt;0,$L172,0)</f>
        <v>0</v>
      </c>
      <c r="Z172" s="61">
        <f>IF(COUNTIF(Setup_Hierarchy!$J$18:$IV$18,"="&amp;$K172)&lt;&gt;0,$L172,0)</f>
        <v>0</v>
      </c>
      <c r="AA172" s="61">
        <f>IF(COUNTIF(Setup_Hierarchy!$J$19:$IV$19,"="&amp;$K172)&lt;&gt;0,$L172,0)</f>
        <v>0</v>
      </c>
      <c r="AB172" s="61">
        <f>IF(COUNTIF(Setup_Hierarchy!$J$20:$IV$20,"="&amp;$K172)&lt;&gt;0,$L172,0)</f>
        <v>0</v>
      </c>
      <c r="AC172" s="61">
        <f>IF(COUNTIF(Setup_Hierarchy!$J$21:$IV$21,"="&amp;$K172)&lt;&gt;0,$L172,0)</f>
        <v>0</v>
      </c>
      <c r="AD172" s="61">
        <f>IF(COUNTIF(Setup_Hierarchy!$J$22:$IV$22,"="&amp;$K172)&lt;&gt;0,$L172,0)</f>
        <v>0</v>
      </c>
      <c r="AE172" s="61">
        <f>IF(COUNTIF(Setup_Hierarchy!$J$23:$IV$23,"="&amp;$K172)&lt;&gt;0,$L172,0)</f>
        <v>0</v>
      </c>
      <c r="AF172" s="61">
        <f>IF(COUNTIF(Setup_Hierarchy!$J$24:$IV$24,"="&amp;$K172)&lt;&gt;0,$L172,0)</f>
        <v>0</v>
      </c>
      <c r="AG172" s="61">
        <f>IF(COUNTIF(Setup_Hierarchy!$J$25:$IV$25,"="&amp;$K172)&lt;&gt;0,$L172,0)</f>
        <v>0</v>
      </c>
      <c r="AH172" s="61">
        <f>IF(COUNTIF(Setup_Hierarchy!$J$26:$IV$26,"="&amp;$K172)&lt;&gt;0,$L172,0)</f>
        <v>0</v>
      </c>
      <c r="AI172" s="61">
        <f>IF(COUNTIF(Setup_Hierarchy!$J$27:$IV$27,"="&amp;$K172)&lt;&gt;0,$L172,0)</f>
        <v>0</v>
      </c>
      <c r="AJ172" s="61">
        <f>IF(COUNTIF(Setup_Hierarchy!$J$28:$IV$28,"="&amp;$K172)&lt;&gt;0,$L172,0)</f>
        <v>0</v>
      </c>
      <c r="AK172" s="61">
        <f>IF(COUNTIF(Setup_Hierarchy!$J$29:$IV$29,"="&amp;$K172)&lt;&gt;0,$L172,0)</f>
        <v>0</v>
      </c>
      <c r="AL172" s="61">
        <f>IF(COUNTIF(Setup_Hierarchy!$J$30:$IV$30,"="&amp;$K172)&lt;&gt;0,$L172,0)</f>
        <v>0</v>
      </c>
      <c r="AM172" s="61">
        <f>IF(COUNTIF(Setup_Hierarchy!$J$31:$IV$31,"="&amp;$K172)&lt;&gt;0,$L172,0)</f>
        <v>0</v>
      </c>
      <c r="AN172" s="61">
        <f>IF(COUNTIF(Setup_Hierarchy!$J$32:$IV$32,"="&amp;$K172)&lt;&gt;0,$L172,0)</f>
        <v>0</v>
      </c>
      <c r="AO172" s="61">
        <f>IF(COUNTIF(Setup_Hierarchy!$J$33:$IV$33,"="&amp;$K172)&lt;&gt;0,$L172,0)</f>
        <v>0</v>
      </c>
      <c r="AP172" s="61">
        <f>IF(COUNTIF(Setup_Hierarchy!$J$34:$IV$34,"="&amp;$K172)&lt;&gt;0,$L172,0)</f>
        <v>0</v>
      </c>
      <c r="AQ172" s="61">
        <f>IF(COUNTIF(Setup_Hierarchy!$J$35:$IV$35,"="&amp;$K172)&lt;&gt;0,$L172,0)</f>
        <v>0</v>
      </c>
      <c r="AR172" s="61">
        <f>IF(COUNTIF(Setup_Hierarchy!$J$36:$IV$36,"="&amp;$K172)&lt;&gt;0,$L172,0)</f>
        <v>0</v>
      </c>
      <c r="AS172" s="61">
        <f>IF(COUNTIF(Setup_Hierarchy!$J$37:$IV$37,"="&amp;$K172)&lt;&gt;0,$L172,0)</f>
        <v>0</v>
      </c>
      <c r="AT172" s="61">
        <f>IF(COUNTIF(Setup_Hierarchy!$J$38:$IV$38,"="&amp;$K172)&lt;&gt;0,$L172,0)</f>
        <v>0</v>
      </c>
      <c r="AU172" s="61">
        <f>IF(COUNTIF(Setup_Hierarchy!$J$39:$IV$39,"="&amp;$K172)&lt;&gt;0,$L172,0)</f>
        <v>0</v>
      </c>
      <c r="AV172" s="61">
        <f>IF(COUNTIF(Setup_Hierarchy!$J$40:$IV$40,"="&amp;$K172)&lt;&gt;0,$L172,0)</f>
        <v>0</v>
      </c>
      <c r="AW172" s="61">
        <f>IF(COUNTIF(Setup_Hierarchy!$J$41:$IV$41,"="&amp;$K172)&lt;&gt;0,$L172,0)</f>
        <v>0</v>
      </c>
      <c r="AX172" s="61">
        <f>IF(COUNTIF(Setup_Hierarchy!$J$42:$IV$42,"="&amp;$K172)&lt;&gt;0,$L172,0)</f>
        <v>0</v>
      </c>
      <c r="AY172" s="61">
        <f>IF(COUNTIF(Setup_Hierarchy!$J$43:$IV$43,"="&amp;$K172)&lt;&gt;0,$L172,0)</f>
        <v>0</v>
      </c>
      <c r="AZ172" s="61">
        <f>IF(COUNTIF(Setup_Hierarchy!$J$44:$IV$44,"="&amp;$K172)&lt;&gt;0,$L172,0)</f>
        <v>0</v>
      </c>
      <c r="BA172" s="61">
        <f>IF(COUNTIF(Setup_Hierarchy!$J$45:$IV$45,"="&amp;$K172)&lt;&gt;0,$L172,0)</f>
        <v>0</v>
      </c>
      <c r="BB172" s="61">
        <f>IF(COUNTIF(Setup_Hierarchy!$J$46:$IV$46,"="&amp;$K172)&lt;&gt;0,$L172,0)</f>
        <v>0</v>
      </c>
      <c r="BC172" s="61">
        <f>IF(COUNTIF(Setup_Hierarchy!$J$47:$IV$47,"="&amp;$K172)&lt;&gt;0,$L172,0)</f>
        <v>0</v>
      </c>
      <c r="BD172" s="61">
        <f>IF(COUNTIF(Setup_Hierarchy!$J$48:$IV$48,"="&amp;$K172)&lt;&gt;0,$L172,0)</f>
        <v>0</v>
      </c>
      <c r="BE172" s="61">
        <f>IF(COUNTIF(Setup_Hierarchy!$J$49:$IV$49,"="&amp;$K172)&lt;&gt;0,$L172,0)</f>
        <v>0</v>
      </c>
      <c r="BF172" s="61">
        <f>IF(COUNTIF(Setup_Hierarchy!$J$50:$IV$50,"="&amp;$K172)&lt;&gt;0,$L172,0)</f>
        <v>0</v>
      </c>
      <c r="BG172" s="61">
        <f>IF(COUNTIF(Setup_Hierarchy!$J$51:$IV$51,"="&amp;$K172)&lt;&gt;0,$L172,0)</f>
        <v>5.39</v>
      </c>
      <c r="BH172" s="61">
        <f>IF(COUNTIF(Setup_Hierarchy!$J$52:$IV$52,"="&amp;$K172)&lt;&gt;0,$L172,0)</f>
        <v>0</v>
      </c>
      <c r="BI172" s="61">
        <f>IF(COUNTIF(Setup_Hierarchy!$J$53:$IV$53,"="&amp;$K172)&lt;&gt;0,$L172,0)</f>
        <v>0</v>
      </c>
      <c r="BJ172" s="61">
        <f>IF(COUNTIF(Setup_Hierarchy!$J$54:$IV$54,"="&amp;$K172)&lt;&gt;0,$L172,0)</f>
        <v>0</v>
      </c>
      <c r="BK172" s="61">
        <f>IF(COUNTIF(Setup_Hierarchy!$J$55:$IV$55,"="&amp;$K172)&lt;&gt;0,$L172,0)</f>
        <v>0</v>
      </c>
      <c r="BL172" s="61">
        <f>IF(COUNTIF(Setup_Hierarchy!$J$56:$IV$56,"="&amp;$K172)&lt;&gt;0,$L172,0)</f>
        <v>0</v>
      </c>
      <c r="BM172" s="61">
        <f>IF(COUNTIF(Setup_Hierarchy!$J$57:$IV$57,"="&amp;$K172)&lt;&gt;0,$L172,0)</f>
        <v>0</v>
      </c>
      <c r="BN172" s="61">
        <f>IF(COUNTIF(Setup_Hierarchy!$J$58:$IV$58,"="&amp;$K172)&lt;&gt;0,$L172,0)</f>
        <v>0</v>
      </c>
      <c r="BO172" s="61">
        <f>IF(COUNTIF(Setup_Hierarchy!$J$59:$IV$59,"="&amp;$K172)&lt;&gt;0,$L172,0)</f>
        <v>5.39</v>
      </c>
      <c r="BP172" s="61">
        <f>IF(COUNTIF(Setup_Hierarchy!$J$60:$IV$60,"="&amp;$K172)&lt;&gt;0,$L172,0)</f>
        <v>0</v>
      </c>
      <c r="BQ172" s="61">
        <f>IF(COUNTIF(Setup_Hierarchy!$J$61:$IV$61,"="&amp;$K172)&lt;&gt;0,$L172,0)</f>
        <v>0</v>
      </c>
      <c r="BR172" s="61">
        <f>IF(COUNTIF(Setup_Hierarchy!$J$62:$IV$62,"="&amp;$K172)&lt;&gt;0,$L172,0)</f>
        <v>0</v>
      </c>
      <c r="BS172" s="61">
        <f>IF(COUNTIF(Setup_Hierarchy!$J$63:$IV$63,"="&amp;$K172)&lt;&gt;0,$L172,0)</f>
        <v>0</v>
      </c>
      <c r="BT172" s="61">
        <f>IF(COUNTIF(Setup_Hierarchy!$J$64:$IV$64,"="&amp;$K172)&lt;&gt;0,$L172,0)</f>
        <v>0</v>
      </c>
      <c r="BU172" s="61">
        <f>IF(COUNTIF(Setup_Hierarchy!$J$65:$IV$65,"="&amp;$K172)&lt;&gt;0,$L172,0)</f>
        <v>0</v>
      </c>
      <c r="BV172" s="61">
        <f>IF(COUNTIF(Setup_Hierarchy!$J$66:$IV$66,"="&amp;$K172)&lt;&gt;0,$L172,0)</f>
        <v>0</v>
      </c>
      <c r="BW172" s="61">
        <f>IF(COUNTIF(Setup_Hierarchy!$J$67:$IV$67,"="&amp;$K172)&lt;&gt;0,$L172,0)</f>
        <v>0</v>
      </c>
      <c r="BX172" s="61">
        <f>IF(COUNTIF(Setup_Hierarchy!$J$68:$IV$68,"="&amp;$K172)&lt;&gt;0,$L172,0)</f>
        <v>0</v>
      </c>
      <c r="BY172" s="61">
        <f>IF(COUNTIF(Setup_Hierarchy!$J$69:$IV$69,"="&amp;$K172)&lt;&gt;0,$L172,0)</f>
        <v>0</v>
      </c>
      <c r="BZ172" s="61">
        <f>IF(COUNTIF(Setup_Hierarchy!$J$70:$IV$70,"="&amp;$K172)&lt;&gt;0,$L172,0)</f>
        <v>0</v>
      </c>
      <c r="CA172" s="61">
        <f>IF(COUNTIF(Setup_Hierarchy!$J$71:$IV$71,"="&amp;$K172)&lt;&gt;0,$L172,0)</f>
        <v>0</v>
      </c>
      <c r="CB172" s="61">
        <f>IF(COUNTIF(Setup_Hierarchy!$J$72:$IV$72,"="&amp;$K172)&lt;&gt;0,$L172,0)</f>
        <v>0</v>
      </c>
      <c r="CC172" s="61">
        <f>IF(COUNTIF(Setup_Hierarchy!$J$73:$IV$73,"="&amp;$K172)&lt;&gt;0,$L172,0)</f>
        <v>0</v>
      </c>
      <c r="CD172" s="61">
        <f>IF(COUNTIF(Setup_Hierarchy!$J$74:$IV$74,"="&amp;$K172)&lt;&gt;0,$L172,0)</f>
        <v>0</v>
      </c>
      <c r="CE172" s="61">
        <f>IF(COUNTIF(Setup_Hierarchy!$J$75:$IV$75,"="&amp;$K172)&lt;&gt;0,$L172,0)</f>
        <v>0</v>
      </c>
      <c r="CF172" s="61">
        <f>IF(COUNTIF(Setup_Hierarchy!$J$76:$IV$76,"="&amp;$K172)&lt;&gt;0,$L172,0)</f>
        <v>0</v>
      </c>
      <c r="CG172" s="61">
        <f>IF(COUNTIF(Setup_Hierarchy!$J$77:$IV$77,"="&amp;$K172)&lt;&gt;0,$L172,0)</f>
        <v>0</v>
      </c>
      <c r="CH172" s="61">
        <f>IF(COUNTIF(Setup_Hierarchy!$J$78:$IV$78,"="&amp;$K172)&lt;&gt;0,$L172,0)</f>
        <v>0</v>
      </c>
      <c r="CI172" s="61">
        <f>IF(COUNTIF(Setup_Hierarchy!$J$79:$IV$79,"="&amp;$K172)&lt;&gt;0,$L172,0)</f>
        <v>0</v>
      </c>
      <c r="CJ172" s="61">
        <f>IF(COUNTIF(Setup_Hierarchy!$J$80:$IV$80,"="&amp;$K172)&lt;&gt;0,$L172,0)</f>
        <v>0</v>
      </c>
      <c r="CK172" s="61">
        <f>IF(COUNTIF(Setup_Hierarchy!$J$81:$IV$81,"="&amp;$K172)&lt;&gt;0,$L172,0)</f>
        <v>0</v>
      </c>
      <c r="CL172" s="61">
        <f>IF(COUNTIF(Setup_Hierarchy!$J$82:$IV$82,"="&amp;$K172)&lt;&gt;0,$L172,0)</f>
        <v>0</v>
      </c>
      <c r="CM172" s="61">
        <f>IF(COUNTIF(Setup_Hierarchy!$J$83:$IV$83,"="&amp;$K172)&lt;&gt;0,$L172,0)</f>
        <v>0</v>
      </c>
      <c r="CN172" s="61">
        <f>IF(COUNTIF(Setup_Hierarchy!$J$84:$IV$84,"="&amp;$K172)&lt;&gt;0,$L172,0)</f>
        <v>5.39</v>
      </c>
      <c r="CO172" s="61">
        <f>IF(COUNTIF(Setup_Hierarchy!$J$85:$IV$85,"="&amp;$K172)&lt;&gt;0,$L172,0)</f>
        <v>5.39</v>
      </c>
      <c r="CP172" s="61">
        <f>IF(COUNTIF(Setup_Hierarchy!$J$86:$IV$86,"="&amp;$K172)&lt;&gt;0,$L172,0)</f>
        <v>0</v>
      </c>
      <c r="CQ172" s="61">
        <f>IF(COUNTIF(Setup_Hierarchy!$J$87:$IV$87,"="&amp;$K172)&lt;&gt;0,$L172,0)</f>
        <v>0</v>
      </c>
      <c r="CR172" s="61">
        <f>IF(COUNTIF(Setup_Hierarchy!$J$88:$IV$88,"="&amp;$K172)&lt;&gt;0,$L172,0)</f>
        <v>0</v>
      </c>
      <c r="CS172" s="61">
        <f>IF(COUNTIF(Setup_Hierarchy!$J$89:$IV$89,"="&amp;$K172)&lt;&gt;0,$L172,0)</f>
        <v>0</v>
      </c>
      <c r="CT172" s="61">
        <f>IF(COUNTIF(Setup_Hierarchy!$J$90:$IV$90,"="&amp;$K172)&lt;&gt;0,$L172,0)</f>
        <v>0</v>
      </c>
      <c r="CU172" s="61">
        <f>IF(COUNTIF(Setup_Hierarchy!$J$91:$IV$91,"="&amp;$K172)&lt;&gt;0,$L172,0)</f>
        <v>0</v>
      </c>
      <c r="CV172" s="61">
        <f>IF(COUNTIF(Setup_Hierarchy!$J$92:$IV$92,"="&amp;$K172)&lt;&gt;0,$L172,0)</f>
        <v>0</v>
      </c>
      <c r="CW172" s="61">
        <f>IF(COUNTIF(Setup_Hierarchy!$J$93:$IV$93,"="&amp;$K172)&lt;&gt;0,$L172,0)</f>
        <v>0</v>
      </c>
      <c r="CX172" s="61">
        <f>IF(COUNTIF(Setup_Hierarchy!$J$94:$IV$94,"="&amp;$K172)&lt;&gt;0,$L172,0)</f>
        <v>0</v>
      </c>
      <c r="CY172" s="61">
        <f>IF(COUNTIF(Setup_Hierarchy!$J$95:$IV$95,"="&amp;$K172)&lt;&gt;0,$L172,0)</f>
        <v>0</v>
      </c>
      <c r="CZ172" s="61">
        <f>IF(COUNTIF(Setup_Hierarchy!$J$96:$IV$96,"="&amp;$K172)&lt;&gt;0,$L172,0)</f>
        <v>0</v>
      </c>
      <c r="DA172" s="61">
        <f>IF(COUNTIF(Setup_Hierarchy!$J$97:$IV$97,"="&amp;$K172)&lt;&gt;0,$L172,0)</f>
        <v>0</v>
      </c>
      <c r="DB172" s="61">
        <f>IF(COUNTIF(Setup_Hierarchy!$J$98:$IV$98,"="&amp;$K172)&lt;&gt;0,$L172,0)</f>
        <v>0</v>
      </c>
      <c r="DC172" s="61">
        <f>IF(COUNTIF(Setup_Hierarchy!$J$99:$IV$99,"="&amp;$K172)&lt;&gt;0,$L172,0)</f>
        <v>0</v>
      </c>
      <c r="DD172" s="61">
        <f>IF(COUNTIF(Setup_Hierarchy!$J$100:$IV$100,"="&amp;$K172)&lt;&gt;0,$L172,0)</f>
        <v>0</v>
      </c>
      <c r="DE172" s="61">
        <f>IF(COUNTIF(Setup_Hierarchy!$J$101:$IV$101,"="&amp;$K172)&lt;&gt;0,$L172,0)</f>
        <v>0</v>
      </c>
      <c r="DF172" s="61">
        <f>IF(COUNTIF(Setup_Hierarchy!$J$102:$IV$102,"="&amp;$K172)&lt;&gt;0,$L172,0)</f>
        <v>0</v>
      </c>
      <c r="DG172" s="61">
        <f>IF(COUNTIF(Setup_Hierarchy!$J$103:$IV$103,"="&amp;$K172)&lt;&gt;0,$L172,0)</f>
        <v>0</v>
      </c>
      <c r="DH172" s="61">
        <f>IF(COUNTIF(Setup_Hierarchy!$J$104:$IV$104,"="&amp;$K172)&lt;&gt;0,$L172,0)</f>
        <v>0</v>
      </c>
      <c r="DI172" s="61">
        <f>IF(COUNTIF(Setup_Hierarchy!$J$105:$IV$105,"="&amp;$K172)&lt;&gt;0,$L172,0)</f>
        <v>0</v>
      </c>
      <c r="DJ172" s="61">
        <f>IF(COUNTIF(Setup_Hierarchy!$J$106:$IV$106,"="&amp;$K172)&lt;&gt;0,$L172,0)</f>
        <v>0</v>
      </c>
      <c r="DK172" s="61">
        <f>IF(COUNTIF(Setup_Hierarchy!$J$107:$IV$107,"="&amp;$K172)&lt;&gt;0,$L172,0)</f>
        <v>0</v>
      </c>
      <c r="DL172" s="61">
        <f>IF(COUNTIF(Setup_Hierarchy!$J$108:$IV$108,"="&amp;$K172)&lt;&gt;0,$L172,0)</f>
        <v>0</v>
      </c>
      <c r="DM172" s="61">
        <f>IF(COUNTIF(Setup_Hierarchy!$J$109:$IV$109,"="&amp;$K172)&lt;&gt;0,$L172,0)</f>
        <v>0</v>
      </c>
      <c r="DN172" s="61">
        <f>IF(COUNTIF(Setup_Hierarchy!$J$110:$IV$110,"="&amp;$K172)&lt;&gt;0,$L172,0)</f>
        <v>0</v>
      </c>
      <c r="DO172" s="61">
        <f>IF(COUNTIF(Setup_Hierarchy!$J$111:$IV$111,"="&amp;$K172)&lt;&gt;0,$L172,0)</f>
        <v>0</v>
      </c>
      <c r="DP172" s="61">
        <f>IF(COUNTIF(Setup_Hierarchy!$J$112:$IV$112,"="&amp;$K172)&lt;&gt;0,$L172,0)</f>
        <v>0</v>
      </c>
      <c r="DQ172" s="61">
        <f>IF(COUNTIF(Setup_Hierarchy!$J$113:$IV$113,"="&amp;$K172)&lt;&gt;0,$L172,0)</f>
        <v>0</v>
      </c>
      <c r="DR172" s="61">
        <f>IF(COUNTIF(Setup_Hierarchy!$J$114:$IV$114,"="&amp;$K172)&lt;&gt;0,$L172,0)</f>
        <v>0</v>
      </c>
      <c r="DS172" s="61">
        <f>IF(COUNTIF(Setup_Hierarchy!$J$115:$IV$115,"="&amp;$K172)&lt;&gt;0,$L172,0)</f>
        <v>0</v>
      </c>
      <c r="DT172" s="61">
        <f>IF(COUNTIF(Setup_Hierarchy!$J$116:$IV$116,"="&amp;$K172)&lt;&gt;0,$L172,0)</f>
        <v>0</v>
      </c>
    </row>
    <row r="173" spans="2:124" x14ac:dyDescent="0.2">
      <c r="B173" t="s">
        <v>43</v>
      </c>
      <c r="C173">
        <v>80</v>
      </c>
      <c r="D173" t="s">
        <v>16</v>
      </c>
      <c r="E173" t="s">
        <v>369</v>
      </c>
      <c r="F173" t="s">
        <v>532</v>
      </c>
      <c r="G173" t="s">
        <v>25</v>
      </c>
      <c r="H173" t="s">
        <v>14</v>
      </c>
      <c r="I173">
        <v>0.50378800000000001</v>
      </c>
      <c r="J173">
        <v>1.0463899999999999</v>
      </c>
      <c r="K173">
        <v>677</v>
      </c>
      <c r="L173">
        <v>152.62</v>
      </c>
      <c r="M173" s="61">
        <f>IF(COUNTIF(Setup_Hierarchy!$J$5:$IV$5,"="&amp;$K173)&lt;&gt;0,$L173,0)</f>
        <v>152.62</v>
      </c>
      <c r="N173" s="61">
        <f>IF(COUNTIF(Setup_Hierarchy!$J$6:$IV$6,"="&amp;$K173)&lt;&gt;0,$L173,0)</f>
        <v>152.62</v>
      </c>
      <c r="O173" s="61">
        <f>IF(COUNTIF(Setup_Hierarchy!$J$7:$IV$7,"="&amp;$K173)&lt;&gt;0,$L173,0)</f>
        <v>152.62</v>
      </c>
      <c r="P173" s="61">
        <f>IF(COUNTIF(Setup_Hierarchy!$J$8:$IV$8,"="&amp;$K173)&lt;&gt;0,$L173,0)</f>
        <v>152.62</v>
      </c>
      <c r="Q173" s="61">
        <f>IF(COUNTIF(Setup_Hierarchy!$J$9:$IV$9,"="&amp;$K173)&lt;&gt;0,$L173,0)</f>
        <v>152.62</v>
      </c>
      <c r="R173" s="61">
        <f>IF(COUNTIF(Setup_Hierarchy!$J$10:$IV$10,"="&amp;$K173)&lt;&gt;0,$L173,0)</f>
        <v>0</v>
      </c>
      <c r="S173" s="61">
        <f>IF(COUNTIF(Setup_Hierarchy!$J$11:$IV$11,"="&amp;$K173)&lt;&gt;0,$L173,0)</f>
        <v>0</v>
      </c>
      <c r="T173" s="61">
        <f>IF(COUNTIF(Setup_Hierarchy!$J$12:$IV$12,"="&amp;$K173)&lt;&gt;0,$L173,0)</f>
        <v>0</v>
      </c>
      <c r="U173" s="61">
        <f>IF(COUNTIF(Setup_Hierarchy!$J$13:$IV$13,"="&amp;$K173)&lt;&gt;0,$L173,0)</f>
        <v>0</v>
      </c>
      <c r="V173" s="61">
        <f>IF(COUNTIF(Setup_Hierarchy!$J$14:$IV$14,"="&amp;$K173)&lt;&gt;0,$L173,0)</f>
        <v>0</v>
      </c>
      <c r="W173" s="61">
        <f>IF(COUNTIF(Setup_Hierarchy!$J$15:$IV$15,"="&amp;$K173)&lt;&gt;0,$L173,0)</f>
        <v>0</v>
      </c>
      <c r="X173" s="61">
        <f>IF(COUNTIF(Setup_Hierarchy!$J$16:$IV$16,"="&amp;$K173)&lt;&gt;0,$L173,0)</f>
        <v>0</v>
      </c>
      <c r="Y173" s="61">
        <f>IF(COUNTIF(Setup_Hierarchy!$J$17:$IV$17,"="&amp;$K173)&lt;&gt;0,$L173,0)</f>
        <v>0</v>
      </c>
      <c r="Z173" s="61">
        <f>IF(COUNTIF(Setup_Hierarchy!$J$18:$IV$18,"="&amp;$K173)&lt;&gt;0,$L173,0)</f>
        <v>0</v>
      </c>
      <c r="AA173" s="61">
        <f>IF(COUNTIF(Setup_Hierarchy!$J$19:$IV$19,"="&amp;$K173)&lt;&gt;0,$L173,0)</f>
        <v>0</v>
      </c>
      <c r="AB173" s="61">
        <f>IF(COUNTIF(Setup_Hierarchy!$J$20:$IV$20,"="&amp;$K173)&lt;&gt;0,$L173,0)</f>
        <v>0</v>
      </c>
      <c r="AC173" s="61">
        <f>IF(COUNTIF(Setup_Hierarchy!$J$21:$IV$21,"="&amp;$K173)&lt;&gt;0,$L173,0)</f>
        <v>152.62</v>
      </c>
      <c r="AD173" s="61">
        <f>IF(COUNTIF(Setup_Hierarchy!$J$22:$IV$22,"="&amp;$K173)&lt;&gt;0,$L173,0)</f>
        <v>152.62</v>
      </c>
      <c r="AE173" s="61">
        <f>IF(COUNTIF(Setup_Hierarchy!$J$23:$IV$23,"="&amp;$K173)&lt;&gt;0,$L173,0)</f>
        <v>0</v>
      </c>
      <c r="AF173" s="61">
        <f>IF(COUNTIF(Setup_Hierarchy!$J$24:$IV$24,"="&amp;$K173)&lt;&gt;0,$L173,0)</f>
        <v>0</v>
      </c>
      <c r="AG173" s="61">
        <f>IF(COUNTIF(Setup_Hierarchy!$J$25:$IV$25,"="&amp;$K173)&lt;&gt;0,$L173,0)</f>
        <v>0</v>
      </c>
      <c r="AH173" s="61">
        <f>IF(COUNTIF(Setup_Hierarchy!$J$26:$IV$26,"="&amp;$K173)&lt;&gt;0,$L173,0)</f>
        <v>0</v>
      </c>
      <c r="AI173" s="61">
        <f>IF(COUNTIF(Setup_Hierarchy!$J$27:$IV$27,"="&amp;$K173)&lt;&gt;0,$L173,0)</f>
        <v>0</v>
      </c>
      <c r="AJ173" s="61">
        <f>IF(COUNTIF(Setup_Hierarchy!$J$28:$IV$28,"="&amp;$K173)&lt;&gt;0,$L173,0)</f>
        <v>0</v>
      </c>
      <c r="AK173" s="61">
        <f>IF(COUNTIF(Setup_Hierarchy!$J$29:$IV$29,"="&amp;$K173)&lt;&gt;0,$L173,0)</f>
        <v>0</v>
      </c>
      <c r="AL173" s="61">
        <f>IF(COUNTIF(Setup_Hierarchy!$J$30:$IV$30,"="&amp;$K173)&lt;&gt;0,$L173,0)</f>
        <v>0</v>
      </c>
      <c r="AM173" s="61">
        <f>IF(COUNTIF(Setup_Hierarchy!$J$31:$IV$31,"="&amp;$K173)&lt;&gt;0,$L173,0)</f>
        <v>0</v>
      </c>
      <c r="AN173" s="61">
        <f>IF(COUNTIF(Setup_Hierarchy!$J$32:$IV$32,"="&amp;$K173)&lt;&gt;0,$L173,0)</f>
        <v>0</v>
      </c>
      <c r="AO173" s="61">
        <f>IF(COUNTIF(Setup_Hierarchy!$J$33:$IV$33,"="&amp;$K173)&lt;&gt;0,$L173,0)</f>
        <v>0</v>
      </c>
      <c r="AP173" s="61">
        <f>IF(COUNTIF(Setup_Hierarchy!$J$34:$IV$34,"="&amp;$K173)&lt;&gt;0,$L173,0)</f>
        <v>0</v>
      </c>
      <c r="AQ173" s="61">
        <f>IF(COUNTIF(Setup_Hierarchy!$J$35:$IV$35,"="&amp;$K173)&lt;&gt;0,$L173,0)</f>
        <v>0</v>
      </c>
      <c r="AR173" s="61">
        <f>IF(COUNTIF(Setup_Hierarchy!$J$36:$IV$36,"="&amp;$K173)&lt;&gt;0,$L173,0)</f>
        <v>0</v>
      </c>
      <c r="AS173" s="61">
        <f>IF(COUNTIF(Setup_Hierarchy!$J$37:$IV$37,"="&amp;$K173)&lt;&gt;0,$L173,0)</f>
        <v>0</v>
      </c>
      <c r="AT173" s="61">
        <f>IF(COUNTIF(Setup_Hierarchy!$J$38:$IV$38,"="&amp;$K173)&lt;&gt;0,$L173,0)</f>
        <v>0</v>
      </c>
      <c r="AU173" s="61">
        <f>IF(COUNTIF(Setup_Hierarchy!$J$39:$IV$39,"="&amp;$K173)&lt;&gt;0,$L173,0)</f>
        <v>0</v>
      </c>
      <c r="AV173" s="61">
        <f>IF(COUNTIF(Setup_Hierarchy!$J$40:$IV$40,"="&amp;$K173)&lt;&gt;0,$L173,0)</f>
        <v>0</v>
      </c>
      <c r="AW173" s="61">
        <f>IF(COUNTIF(Setup_Hierarchy!$J$41:$IV$41,"="&amp;$K173)&lt;&gt;0,$L173,0)</f>
        <v>0</v>
      </c>
      <c r="AX173" s="61">
        <f>IF(COUNTIF(Setup_Hierarchy!$J$42:$IV$42,"="&amp;$K173)&lt;&gt;0,$L173,0)</f>
        <v>0</v>
      </c>
      <c r="AY173" s="61">
        <f>IF(COUNTIF(Setup_Hierarchy!$J$43:$IV$43,"="&amp;$K173)&lt;&gt;0,$L173,0)</f>
        <v>0</v>
      </c>
      <c r="AZ173" s="61">
        <f>IF(COUNTIF(Setup_Hierarchy!$J$44:$IV$44,"="&amp;$K173)&lt;&gt;0,$L173,0)</f>
        <v>0</v>
      </c>
      <c r="BA173" s="61">
        <f>IF(COUNTIF(Setup_Hierarchy!$J$45:$IV$45,"="&amp;$K173)&lt;&gt;0,$L173,0)</f>
        <v>0</v>
      </c>
      <c r="BB173" s="61">
        <f>IF(COUNTIF(Setup_Hierarchy!$J$46:$IV$46,"="&amp;$K173)&lt;&gt;0,$L173,0)</f>
        <v>0</v>
      </c>
      <c r="BC173" s="61">
        <f>IF(COUNTIF(Setup_Hierarchy!$J$47:$IV$47,"="&amp;$K173)&lt;&gt;0,$L173,0)</f>
        <v>0</v>
      </c>
      <c r="BD173" s="61">
        <f>IF(COUNTIF(Setup_Hierarchy!$J$48:$IV$48,"="&amp;$K173)&lt;&gt;0,$L173,0)</f>
        <v>0</v>
      </c>
      <c r="BE173" s="61">
        <f>IF(COUNTIF(Setup_Hierarchy!$J$49:$IV$49,"="&amp;$K173)&lt;&gt;0,$L173,0)</f>
        <v>0</v>
      </c>
      <c r="BF173" s="61">
        <f>IF(COUNTIF(Setup_Hierarchy!$J$50:$IV$50,"="&amp;$K173)&lt;&gt;0,$L173,0)</f>
        <v>0</v>
      </c>
      <c r="BG173" s="61">
        <f>IF(COUNTIF(Setup_Hierarchy!$J$51:$IV$51,"="&amp;$K173)&lt;&gt;0,$L173,0)</f>
        <v>0</v>
      </c>
      <c r="BH173" s="61">
        <f>IF(COUNTIF(Setup_Hierarchy!$J$52:$IV$52,"="&amp;$K173)&lt;&gt;0,$L173,0)</f>
        <v>0</v>
      </c>
      <c r="BI173" s="61">
        <f>IF(COUNTIF(Setup_Hierarchy!$J$53:$IV$53,"="&amp;$K173)&lt;&gt;0,$L173,0)</f>
        <v>0</v>
      </c>
      <c r="BJ173" s="61">
        <f>IF(COUNTIF(Setup_Hierarchy!$J$54:$IV$54,"="&amp;$K173)&lt;&gt;0,$L173,0)</f>
        <v>0</v>
      </c>
      <c r="BK173" s="61">
        <f>IF(COUNTIF(Setup_Hierarchy!$J$55:$IV$55,"="&amp;$K173)&lt;&gt;0,$L173,0)</f>
        <v>0</v>
      </c>
      <c r="BL173" s="61">
        <f>IF(COUNTIF(Setup_Hierarchy!$J$56:$IV$56,"="&amp;$K173)&lt;&gt;0,$L173,0)</f>
        <v>0</v>
      </c>
      <c r="BM173" s="61">
        <f>IF(COUNTIF(Setup_Hierarchy!$J$57:$IV$57,"="&amp;$K173)&lt;&gt;0,$L173,0)</f>
        <v>0</v>
      </c>
      <c r="BN173" s="61">
        <f>IF(COUNTIF(Setup_Hierarchy!$J$58:$IV$58,"="&amp;$K173)&lt;&gt;0,$L173,0)</f>
        <v>0</v>
      </c>
      <c r="BO173" s="61">
        <f>IF(COUNTIF(Setup_Hierarchy!$J$59:$IV$59,"="&amp;$K173)&lt;&gt;0,$L173,0)</f>
        <v>0</v>
      </c>
      <c r="BP173" s="61">
        <f>IF(COUNTIF(Setup_Hierarchy!$J$60:$IV$60,"="&amp;$K173)&lt;&gt;0,$L173,0)</f>
        <v>0</v>
      </c>
      <c r="BQ173" s="61">
        <f>IF(COUNTIF(Setup_Hierarchy!$J$61:$IV$61,"="&amp;$K173)&lt;&gt;0,$L173,0)</f>
        <v>0</v>
      </c>
      <c r="BR173" s="61">
        <f>IF(COUNTIF(Setup_Hierarchy!$J$62:$IV$62,"="&amp;$K173)&lt;&gt;0,$L173,0)</f>
        <v>0</v>
      </c>
      <c r="BS173" s="61">
        <f>IF(COUNTIF(Setup_Hierarchy!$J$63:$IV$63,"="&amp;$K173)&lt;&gt;0,$L173,0)</f>
        <v>0</v>
      </c>
      <c r="BT173" s="61">
        <f>IF(COUNTIF(Setup_Hierarchy!$J$64:$IV$64,"="&amp;$K173)&lt;&gt;0,$L173,0)</f>
        <v>0</v>
      </c>
      <c r="BU173" s="61">
        <f>IF(COUNTIF(Setup_Hierarchy!$J$65:$IV$65,"="&amp;$K173)&lt;&gt;0,$L173,0)</f>
        <v>0</v>
      </c>
      <c r="BV173" s="61">
        <f>IF(COUNTIF(Setup_Hierarchy!$J$66:$IV$66,"="&amp;$K173)&lt;&gt;0,$L173,0)</f>
        <v>0</v>
      </c>
      <c r="BW173" s="61">
        <f>IF(COUNTIF(Setup_Hierarchy!$J$67:$IV$67,"="&amp;$K173)&lt;&gt;0,$L173,0)</f>
        <v>0</v>
      </c>
      <c r="BX173" s="61">
        <f>IF(COUNTIF(Setup_Hierarchy!$J$68:$IV$68,"="&amp;$K173)&lt;&gt;0,$L173,0)</f>
        <v>0</v>
      </c>
      <c r="BY173" s="61">
        <f>IF(COUNTIF(Setup_Hierarchy!$J$69:$IV$69,"="&amp;$K173)&lt;&gt;0,$L173,0)</f>
        <v>0</v>
      </c>
      <c r="BZ173" s="61">
        <f>IF(COUNTIF(Setup_Hierarchy!$J$70:$IV$70,"="&amp;$K173)&lt;&gt;0,$L173,0)</f>
        <v>0</v>
      </c>
      <c r="CA173" s="61">
        <f>IF(COUNTIF(Setup_Hierarchy!$J$71:$IV$71,"="&amp;$K173)&lt;&gt;0,$L173,0)</f>
        <v>0</v>
      </c>
      <c r="CB173" s="61">
        <f>IF(COUNTIF(Setup_Hierarchy!$J$72:$IV$72,"="&amp;$K173)&lt;&gt;0,$L173,0)</f>
        <v>0</v>
      </c>
      <c r="CC173" s="61">
        <f>IF(COUNTIF(Setup_Hierarchy!$J$73:$IV$73,"="&amp;$K173)&lt;&gt;0,$L173,0)</f>
        <v>0</v>
      </c>
      <c r="CD173" s="61">
        <f>IF(COUNTIF(Setup_Hierarchy!$J$74:$IV$74,"="&amp;$K173)&lt;&gt;0,$L173,0)</f>
        <v>0</v>
      </c>
      <c r="CE173" s="61">
        <f>IF(COUNTIF(Setup_Hierarchy!$J$75:$IV$75,"="&amp;$K173)&lt;&gt;0,$L173,0)</f>
        <v>0</v>
      </c>
      <c r="CF173" s="61">
        <f>IF(COUNTIF(Setup_Hierarchy!$J$76:$IV$76,"="&amp;$K173)&lt;&gt;0,$L173,0)</f>
        <v>0</v>
      </c>
      <c r="CG173" s="61">
        <f>IF(COUNTIF(Setup_Hierarchy!$J$77:$IV$77,"="&amp;$K173)&lt;&gt;0,$L173,0)</f>
        <v>0</v>
      </c>
      <c r="CH173" s="61">
        <f>IF(COUNTIF(Setup_Hierarchy!$J$78:$IV$78,"="&amp;$K173)&lt;&gt;0,$L173,0)</f>
        <v>0</v>
      </c>
      <c r="CI173" s="61">
        <f>IF(COUNTIF(Setup_Hierarchy!$J$79:$IV$79,"="&amp;$K173)&lt;&gt;0,$L173,0)</f>
        <v>0</v>
      </c>
      <c r="CJ173" s="61">
        <f>IF(COUNTIF(Setup_Hierarchy!$J$80:$IV$80,"="&amp;$K173)&lt;&gt;0,$L173,0)</f>
        <v>0</v>
      </c>
      <c r="CK173" s="61">
        <f>IF(COUNTIF(Setup_Hierarchy!$J$81:$IV$81,"="&amp;$K173)&lt;&gt;0,$L173,0)</f>
        <v>0</v>
      </c>
      <c r="CL173" s="61">
        <f>IF(COUNTIF(Setup_Hierarchy!$J$82:$IV$82,"="&amp;$K173)&lt;&gt;0,$L173,0)</f>
        <v>0</v>
      </c>
      <c r="CM173" s="61">
        <f>IF(COUNTIF(Setup_Hierarchy!$J$83:$IV$83,"="&amp;$K173)&lt;&gt;0,$L173,0)</f>
        <v>0</v>
      </c>
      <c r="CN173" s="61">
        <f>IF(COUNTIF(Setup_Hierarchy!$J$84:$IV$84,"="&amp;$K173)&lt;&gt;0,$L173,0)</f>
        <v>0</v>
      </c>
      <c r="CO173" s="61">
        <f>IF(COUNTIF(Setup_Hierarchy!$J$85:$IV$85,"="&amp;$K173)&lt;&gt;0,$L173,0)</f>
        <v>0</v>
      </c>
      <c r="CP173" s="61">
        <f>IF(COUNTIF(Setup_Hierarchy!$J$86:$IV$86,"="&amp;$K173)&lt;&gt;0,$L173,0)</f>
        <v>0</v>
      </c>
      <c r="CQ173" s="61">
        <f>IF(COUNTIF(Setup_Hierarchy!$J$87:$IV$87,"="&amp;$K173)&lt;&gt;0,$L173,0)</f>
        <v>0</v>
      </c>
      <c r="CR173" s="61">
        <f>IF(COUNTIF(Setup_Hierarchy!$J$88:$IV$88,"="&amp;$K173)&lt;&gt;0,$L173,0)</f>
        <v>0</v>
      </c>
      <c r="CS173" s="61">
        <f>IF(COUNTIF(Setup_Hierarchy!$J$89:$IV$89,"="&amp;$K173)&lt;&gt;0,$L173,0)</f>
        <v>0</v>
      </c>
      <c r="CT173" s="61">
        <f>IF(COUNTIF(Setup_Hierarchy!$J$90:$IV$90,"="&amp;$K173)&lt;&gt;0,$L173,0)</f>
        <v>0</v>
      </c>
      <c r="CU173" s="61">
        <f>IF(COUNTIF(Setup_Hierarchy!$J$91:$IV$91,"="&amp;$K173)&lt;&gt;0,$L173,0)</f>
        <v>0</v>
      </c>
      <c r="CV173" s="61">
        <f>IF(COUNTIF(Setup_Hierarchy!$J$92:$IV$92,"="&amp;$K173)&lt;&gt;0,$L173,0)</f>
        <v>0</v>
      </c>
      <c r="CW173" s="61">
        <f>IF(COUNTIF(Setup_Hierarchy!$J$93:$IV$93,"="&amp;$K173)&lt;&gt;0,$L173,0)</f>
        <v>0</v>
      </c>
      <c r="CX173" s="61">
        <f>IF(COUNTIF(Setup_Hierarchy!$J$94:$IV$94,"="&amp;$K173)&lt;&gt;0,$L173,0)</f>
        <v>0</v>
      </c>
      <c r="CY173" s="61">
        <f>IF(COUNTIF(Setup_Hierarchy!$J$95:$IV$95,"="&amp;$K173)&lt;&gt;0,$L173,0)</f>
        <v>0</v>
      </c>
      <c r="CZ173" s="61">
        <f>IF(COUNTIF(Setup_Hierarchy!$J$96:$IV$96,"="&amp;$K173)&lt;&gt;0,$L173,0)</f>
        <v>0</v>
      </c>
      <c r="DA173" s="61">
        <f>IF(COUNTIF(Setup_Hierarchy!$J$97:$IV$97,"="&amp;$K173)&lt;&gt;0,$L173,0)</f>
        <v>0</v>
      </c>
      <c r="DB173" s="61">
        <f>IF(COUNTIF(Setup_Hierarchy!$J$98:$IV$98,"="&amp;$K173)&lt;&gt;0,$L173,0)</f>
        <v>0</v>
      </c>
      <c r="DC173" s="61">
        <f>IF(COUNTIF(Setup_Hierarchy!$J$99:$IV$99,"="&amp;$K173)&lt;&gt;0,$L173,0)</f>
        <v>0</v>
      </c>
      <c r="DD173" s="61">
        <f>IF(COUNTIF(Setup_Hierarchy!$J$100:$IV$100,"="&amp;$K173)&lt;&gt;0,$L173,0)</f>
        <v>0</v>
      </c>
      <c r="DE173" s="61">
        <f>IF(COUNTIF(Setup_Hierarchy!$J$101:$IV$101,"="&amp;$K173)&lt;&gt;0,$L173,0)</f>
        <v>0</v>
      </c>
      <c r="DF173" s="61">
        <f>IF(COUNTIF(Setup_Hierarchy!$J$102:$IV$102,"="&amp;$K173)&lt;&gt;0,$L173,0)</f>
        <v>0</v>
      </c>
      <c r="DG173" s="61">
        <f>IF(COUNTIF(Setup_Hierarchy!$J$103:$IV$103,"="&amp;$K173)&lt;&gt;0,$L173,0)</f>
        <v>0</v>
      </c>
      <c r="DH173" s="61">
        <f>IF(COUNTIF(Setup_Hierarchy!$J$104:$IV$104,"="&amp;$K173)&lt;&gt;0,$L173,0)</f>
        <v>0</v>
      </c>
      <c r="DI173" s="61">
        <f>IF(COUNTIF(Setup_Hierarchy!$J$105:$IV$105,"="&amp;$K173)&lt;&gt;0,$L173,0)</f>
        <v>0</v>
      </c>
      <c r="DJ173" s="61">
        <f>IF(COUNTIF(Setup_Hierarchy!$J$106:$IV$106,"="&amp;$K173)&lt;&gt;0,$L173,0)</f>
        <v>0</v>
      </c>
      <c r="DK173" s="61">
        <f>IF(COUNTIF(Setup_Hierarchy!$J$107:$IV$107,"="&amp;$K173)&lt;&gt;0,$L173,0)</f>
        <v>0</v>
      </c>
      <c r="DL173" s="61">
        <f>IF(COUNTIF(Setup_Hierarchy!$J$108:$IV$108,"="&amp;$K173)&lt;&gt;0,$L173,0)</f>
        <v>0</v>
      </c>
      <c r="DM173" s="61">
        <f>IF(COUNTIF(Setup_Hierarchy!$J$109:$IV$109,"="&amp;$K173)&lt;&gt;0,$L173,0)</f>
        <v>0</v>
      </c>
      <c r="DN173" s="61">
        <f>IF(COUNTIF(Setup_Hierarchy!$J$110:$IV$110,"="&amp;$K173)&lt;&gt;0,$L173,0)</f>
        <v>0</v>
      </c>
      <c r="DO173" s="61">
        <f>IF(COUNTIF(Setup_Hierarchy!$J$111:$IV$111,"="&amp;$K173)&lt;&gt;0,$L173,0)</f>
        <v>0</v>
      </c>
      <c r="DP173" s="61">
        <f>IF(COUNTIF(Setup_Hierarchy!$J$112:$IV$112,"="&amp;$K173)&lt;&gt;0,$L173,0)</f>
        <v>0</v>
      </c>
      <c r="DQ173" s="61">
        <f>IF(COUNTIF(Setup_Hierarchy!$J$113:$IV$113,"="&amp;$K173)&lt;&gt;0,$L173,0)</f>
        <v>0</v>
      </c>
      <c r="DR173" s="61">
        <f>IF(COUNTIF(Setup_Hierarchy!$J$114:$IV$114,"="&amp;$K173)&lt;&gt;0,$L173,0)</f>
        <v>0</v>
      </c>
      <c r="DS173" s="61">
        <f>IF(COUNTIF(Setup_Hierarchy!$J$115:$IV$115,"="&amp;$K173)&lt;&gt;0,$L173,0)</f>
        <v>0</v>
      </c>
      <c r="DT173" s="61">
        <f>IF(COUNTIF(Setup_Hierarchy!$J$116:$IV$116,"="&amp;$K173)&lt;&gt;0,$L173,0)</f>
        <v>0</v>
      </c>
    </row>
    <row r="174" spans="2:124" x14ac:dyDescent="0.2">
      <c r="B174" t="s">
        <v>43</v>
      </c>
      <c r="C174">
        <v>80</v>
      </c>
      <c r="D174" t="s">
        <v>16</v>
      </c>
      <c r="E174" t="s">
        <v>369</v>
      </c>
      <c r="F174" t="s">
        <v>532</v>
      </c>
      <c r="G174" t="s">
        <v>25</v>
      </c>
      <c r="H174" t="s">
        <v>14</v>
      </c>
      <c r="I174">
        <v>0.50378800000000001</v>
      </c>
      <c r="J174">
        <v>1.0463899999999999</v>
      </c>
      <c r="K174">
        <v>679</v>
      </c>
      <c r="L174">
        <v>216.36</v>
      </c>
      <c r="M174" s="61">
        <f>IF(COUNTIF(Setup_Hierarchy!$J$5:$IV$5,"="&amp;$K174)&lt;&gt;0,$L174,0)</f>
        <v>216.36</v>
      </c>
      <c r="N174" s="61">
        <f>IF(COUNTIF(Setup_Hierarchy!$J$6:$IV$6,"="&amp;$K174)&lt;&gt;0,$L174,0)</f>
        <v>216.36</v>
      </c>
      <c r="O174" s="61">
        <f>IF(COUNTIF(Setup_Hierarchy!$J$7:$IV$7,"="&amp;$K174)&lt;&gt;0,$L174,0)</f>
        <v>216.36</v>
      </c>
      <c r="P174" s="61">
        <f>IF(COUNTIF(Setup_Hierarchy!$J$8:$IV$8,"="&amp;$K174)&lt;&gt;0,$L174,0)</f>
        <v>216.36</v>
      </c>
      <c r="Q174" s="61">
        <f>IF(COUNTIF(Setup_Hierarchy!$J$9:$IV$9,"="&amp;$K174)&lt;&gt;0,$L174,0)</f>
        <v>216.36</v>
      </c>
      <c r="R174" s="61">
        <f>IF(COUNTIF(Setup_Hierarchy!$J$10:$IV$10,"="&amp;$K174)&lt;&gt;0,$L174,0)</f>
        <v>0</v>
      </c>
      <c r="S174" s="61">
        <f>IF(COUNTIF(Setup_Hierarchy!$J$11:$IV$11,"="&amp;$K174)&lt;&gt;0,$L174,0)</f>
        <v>0</v>
      </c>
      <c r="T174" s="61">
        <f>IF(COUNTIF(Setup_Hierarchy!$J$12:$IV$12,"="&amp;$K174)&lt;&gt;0,$L174,0)</f>
        <v>0</v>
      </c>
      <c r="U174" s="61">
        <f>IF(COUNTIF(Setup_Hierarchy!$J$13:$IV$13,"="&amp;$K174)&lt;&gt;0,$L174,0)</f>
        <v>0</v>
      </c>
      <c r="V174" s="61">
        <f>IF(COUNTIF(Setup_Hierarchy!$J$14:$IV$14,"="&amp;$K174)&lt;&gt;0,$L174,0)</f>
        <v>216.36</v>
      </c>
      <c r="W174" s="61">
        <f>IF(COUNTIF(Setup_Hierarchy!$J$15:$IV$15,"="&amp;$K174)&lt;&gt;0,$L174,0)</f>
        <v>216.36</v>
      </c>
      <c r="X174" s="61">
        <f>IF(COUNTIF(Setup_Hierarchy!$J$16:$IV$16,"="&amp;$K174)&lt;&gt;0,$L174,0)</f>
        <v>0</v>
      </c>
      <c r="Y174" s="61">
        <f>IF(COUNTIF(Setup_Hierarchy!$J$17:$IV$17,"="&amp;$K174)&lt;&gt;0,$L174,0)</f>
        <v>0</v>
      </c>
      <c r="Z174" s="61">
        <f>IF(COUNTIF(Setup_Hierarchy!$J$18:$IV$18,"="&amp;$K174)&lt;&gt;0,$L174,0)</f>
        <v>0</v>
      </c>
      <c r="AA174" s="61">
        <f>IF(COUNTIF(Setup_Hierarchy!$J$19:$IV$19,"="&amp;$K174)&lt;&gt;0,$L174,0)</f>
        <v>0</v>
      </c>
      <c r="AB174" s="61">
        <f>IF(COUNTIF(Setup_Hierarchy!$J$20:$IV$20,"="&amp;$K174)&lt;&gt;0,$L174,0)</f>
        <v>0</v>
      </c>
      <c r="AC174" s="61">
        <f>IF(COUNTIF(Setup_Hierarchy!$J$21:$IV$21,"="&amp;$K174)&lt;&gt;0,$L174,0)</f>
        <v>0</v>
      </c>
      <c r="AD174" s="61">
        <f>IF(COUNTIF(Setup_Hierarchy!$J$22:$IV$22,"="&amp;$K174)&lt;&gt;0,$L174,0)</f>
        <v>0</v>
      </c>
      <c r="AE174" s="61">
        <f>IF(COUNTIF(Setup_Hierarchy!$J$23:$IV$23,"="&amp;$K174)&lt;&gt;0,$L174,0)</f>
        <v>0</v>
      </c>
      <c r="AF174" s="61">
        <f>IF(COUNTIF(Setup_Hierarchy!$J$24:$IV$24,"="&amp;$K174)&lt;&gt;0,$L174,0)</f>
        <v>0</v>
      </c>
      <c r="AG174" s="61">
        <f>IF(COUNTIF(Setup_Hierarchy!$J$25:$IV$25,"="&amp;$K174)&lt;&gt;0,$L174,0)</f>
        <v>0</v>
      </c>
      <c r="AH174" s="61">
        <f>IF(COUNTIF(Setup_Hierarchy!$J$26:$IV$26,"="&amp;$K174)&lt;&gt;0,$L174,0)</f>
        <v>0</v>
      </c>
      <c r="AI174" s="61">
        <f>IF(COUNTIF(Setup_Hierarchy!$J$27:$IV$27,"="&amp;$K174)&lt;&gt;0,$L174,0)</f>
        <v>0</v>
      </c>
      <c r="AJ174" s="61">
        <f>IF(COUNTIF(Setup_Hierarchy!$J$28:$IV$28,"="&amp;$K174)&lt;&gt;0,$L174,0)</f>
        <v>0</v>
      </c>
      <c r="AK174" s="61">
        <f>IF(COUNTIF(Setup_Hierarchy!$J$29:$IV$29,"="&amp;$K174)&lt;&gt;0,$L174,0)</f>
        <v>0</v>
      </c>
      <c r="AL174" s="61">
        <f>IF(COUNTIF(Setup_Hierarchy!$J$30:$IV$30,"="&amp;$K174)&lt;&gt;0,$L174,0)</f>
        <v>0</v>
      </c>
      <c r="AM174" s="61">
        <f>IF(COUNTIF(Setup_Hierarchy!$J$31:$IV$31,"="&amp;$K174)&lt;&gt;0,$L174,0)</f>
        <v>0</v>
      </c>
      <c r="AN174" s="61">
        <f>IF(COUNTIF(Setup_Hierarchy!$J$32:$IV$32,"="&amp;$K174)&lt;&gt;0,$L174,0)</f>
        <v>0</v>
      </c>
      <c r="AO174" s="61">
        <f>IF(COUNTIF(Setup_Hierarchy!$J$33:$IV$33,"="&amp;$K174)&lt;&gt;0,$L174,0)</f>
        <v>0</v>
      </c>
      <c r="AP174" s="61">
        <f>IF(COUNTIF(Setup_Hierarchy!$J$34:$IV$34,"="&amp;$K174)&lt;&gt;0,$L174,0)</f>
        <v>0</v>
      </c>
      <c r="AQ174" s="61">
        <f>IF(COUNTIF(Setup_Hierarchy!$J$35:$IV$35,"="&amp;$K174)&lt;&gt;0,$L174,0)</f>
        <v>0</v>
      </c>
      <c r="AR174" s="61">
        <f>IF(COUNTIF(Setup_Hierarchy!$J$36:$IV$36,"="&amp;$K174)&lt;&gt;0,$L174,0)</f>
        <v>0</v>
      </c>
      <c r="AS174" s="61">
        <f>IF(COUNTIF(Setup_Hierarchy!$J$37:$IV$37,"="&amp;$K174)&lt;&gt;0,$L174,0)</f>
        <v>0</v>
      </c>
      <c r="AT174" s="61">
        <f>IF(COUNTIF(Setup_Hierarchy!$J$38:$IV$38,"="&amp;$K174)&lt;&gt;0,$L174,0)</f>
        <v>0</v>
      </c>
      <c r="AU174" s="61">
        <f>IF(COUNTIF(Setup_Hierarchy!$J$39:$IV$39,"="&amp;$K174)&lt;&gt;0,$L174,0)</f>
        <v>0</v>
      </c>
      <c r="AV174" s="61">
        <f>IF(COUNTIF(Setup_Hierarchy!$J$40:$IV$40,"="&amp;$K174)&lt;&gt;0,$L174,0)</f>
        <v>0</v>
      </c>
      <c r="AW174" s="61">
        <f>IF(COUNTIF(Setup_Hierarchy!$J$41:$IV$41,"="&amp;$K174)&lt;&gt;0,$L174,0)</f>
        <v>0</v>
      </c>
      <c r="AX174" s="61">
        <f>IF(COUNTIF(Setup_Hierarchy!$J$42:$IV$42,"="&amp;$K174)&lt;&gt;0,$L174,0)</f>
        <v>0</v>
      </c>
      <c r="AY174" s="61">
        <f>IF(COUNTIF(Setup_Hierarchy!$J$43:$IV$43,"="&amp;$K174)&lt;&gt;0,$L174,0)</f>
        <v>0</v>
      </c>
      <c r="AZ174" s="61">
        <f>IF(COUNTIF(Setup_Hierarchy!$J$44:$IV$44,"="&amp;$K174)&lt;&gt;0,$L174,0)</f>
        <v>0</v>
      </c>
      <c r="BA174" s="61">
        <f>IF(COUNTIF(Setup_Hierarchy!$J$45:$IV$45,"="&amp;$K174)&lt;&gt;0,$L174,0)</f>
        <v>0</v>
      </c>
      <c r="BB174" s="61">
        <f>IF(COUNTIF(Setup_Hierarchy!$J$46:$IV$46,"="&amp;$K174)&lt;&gt;0,$L174,0)</f>
        <v>0</v>
      </c>
      <c r="BC174" s="61">
        <f>IF(COUNTIF(Setup_Hierarchy!$J$47:$IV$47,"="&amp;$K174)&lt;&gt;0,$L174,0)</f>
        <v>0</v>
      </c>
      <c r="BD174" s="61">
        <f>IF(COUNTIF(Setup_Hierarchy!$J$48:$IV$48,"="&amp;$K174)&lt;&gt;0,$L174,0)</f>
        <v>0</v>
      </c>
      <c r="BE174" s="61">
        <f>IF(COUNTIF(Setup_Hierarchy!$J$49:$IV$49,"="&amp;$K174)&lt;&gt;0,$L174,0)</f>
        <v>0</v>
      </c>
      <c r="BF174" s="61">
        <f>IF(COUNTIF(Setup_Hierarchy!$J$50:$IV$50,"="&amp;$K174)&lt;&gt;0,$L174,0)</f>
        <v>0</v>
      </c>
      <c r="BG174" s="61">
        <f>IF(COUNTIF(Setup_Hierarchy!$J$51:$IV$51,"="&amp;$K174)&lt;&gt;0,$L174,0)</f>
        <v>0</v>
      </c>
      <c r="BH174" s="61">
        <f>IF(COUNTIF(Setup_Hierarchy!$J$52:$IV$52,"="&amp;$K174)&lt;&gt;0,$L174,0)</f>
        <v>0</v>
      </c>
      <c r="BI174" s="61">
        <f>IF(COUNTIF(Setup_Hierarchy!$J$53:$IV$53,"="&amp;$K174)&lt;&gt;0,$L174,0)</f>
        <v>0</v>
      </c>
      <c r="BJ174" s="61">
        <f>IF(COUNTIF(Setup_Hierarchy!$J$54:$IV$54,"="&amp;$K174)&lt;&gt;0,$L174,0)</f>
        <v>0</v>
      </c>
      <c r="BK174" s="61">
        <f>IF(COUNTIF(Setup_Hierarchy!$J$55:$IV$55,"="&amp;$K174)&lt;&gt;0,$L174,0)</f>
        <v>0</v>
      </c>
      <c r="BL174" s="61">
        <f>IF(COUNTIF(Setup_Hierarchy!$J$56:$IV$56,"="&amp;$K174)&lt;&gt;0,$L174,0)</f>
        <v>0</v>
      </c>
      <c r="BM174" s="61">
        <f>IF(COUNTIF(Setup_Hierarchy!$J$57:$IV$57,"="&amp;$K174)&lt;&gt;0,$L174,0)</f>
        <v>0</v>
      </c>
      <c r="BN174" s="61">
        <f>IF(COUNTIF(Setup_Hierarchy!$J$58:$IV$58,"="&amp;$K174)&lt;&gt;0,$L174,0)</f>
        <v>0</v>
      </c>
      <c r="BO174" s="61">
        <f>IF(COUNTIF(Setup_Hierarchy!$J$59:$IV$59,"="&amp;$K174)&lt;&gt;0,$L174,0)</f>
        <v>0</v>
      </c>
      <c r="BP174" s="61">
        <f>IF(COUNTIF(Setup_Hierarchy!$J$60:$IV$60,"="&amp;$K174)&lt;&gt;0,$L174,0)</f>
        <v>0</v>
      </c>
      <c r="BQ174" s="61">
        <f>IF(COUNTIF(Setup_Hierarchy!$J$61:$IV$61,"="&amp;$K174)&lt;&gt;0,$L174,0)</f>
        <v>0</v>
      </c>
      <c r="BR174" s="61">
        <f>IF(COUNTIF(Setup_Hierarchy!$J$62:$IV$62,"="&amp;$K174)&lt;&gt;0,$L174,0)</f>
        <v>0</v>
      </c>
      <c r="BS174" s="61">
        <f>IF(COUNTIF(Setup_Hierarchy!$J$63:$IV$63,"="&amp;$K174)&lt;&gt;0,$L174,0)</f>
        <v>0</v>
      </c>
      <c r="BT174" s="61">
        <f>IF(COUNTIF(Setup_Hierarchy!$J$64:$IV$64,"="&amp;$K174)&lt;&gt;0,$L174,0)</f>
        <v>0</v>
      </c>
      <c r="BU174" s="61">
        <f>IF(COUNTIF(Setup_Hierarchy!$J$65:$IV$65,"="&amp;$K174)&lt;&gt;0,$L174,0)</f>
        <v>0</v>
      </c>
      <c r="BV174" s="61">
        <f>IF(COUNTIF(Setup_Hierarchy!$J$66:$IV$66,"="&amp;$K174)&lt;&gt;0,$L174,0)</f>
        <v>0</v>
      </c>
      <c r="BW174" s="61">
        <f>IF(COUNTIF(Setup_Hierarchy!$J$67:$IV$67,"="&amp;$K174)&lt;&gt;0,$L174,0)</f>
        <v>0</v>
      </c>
      <c r="BX174" s="61">
        <f>IF(COUNTIF(Setup_Hierarchy!$J$68:$IV$68,"="&amp;$K174)&lt;&gt;0,$L174,0)</f>
        <v>0</v>
      </c>
      <c r="BY174" s="61">
        <f>IF(COUNTIF(Setup_Hierarchy!$J$69:$IV$69,"="&amp;$K174)&lt;&gt;0,$L174,0)</f>
        <v>0</v>
      </c>
      <c r="BZ174" s="61">
        <f>IF(COUNTIF(Setup_Hierarchy!$J$70:$IV$70,"="&amp;$K174)&lt;&gt;0,$L174,0)</f>
        <v>0</v>
      </c>
      <c r="CA174" s="61">
        <f>IF(COUNTIF(Setup_Hierarchy!$J$71:$IV$71,"="&amp;$K174)&lt;&gt;0,$L174,0)</f>
        <v>0</v>
      </c>
      <c r="CB174" s="61">
        <f>IF(COUNTIF(Setup_Hierarchy!$J$72:$IV$72,"="&amp;$K174)&lt;&gt;0,$L174,0)</f>
        <v>0</v>
      </c>
      <c r="CC174" s="61">
        <f>IF(COUNTIF(Setup_Hierarchy!$J$73:$IV$73,"="&amp;$K174)&lt;&gt;0,$L174,0)</f>
        <v>0</v>
      </c>
      <c r="CD174" s="61">
        <f>IF(COUNTIF(Setup_Hierarchy!$J$74:$IV$74,"="&amp;$K174)&lt;&gt;0,$L174,0)</f>
        <v>0</v>
      </c>
      <c r="CE174" s="61">
        <f>IF(COUNTIF(Setup_Hierarchy!$J$75:$IV$75,"="&amp;$K174)&lt;&gt;0,$L174,0)</f>
        <v>0</v>
      </c>
      <c r="CF174" s="61">
        <f>IF(COUNTIF(Setup_Hierarchy!$J$76:$IV$76,"="&amp;$K174)&lt;&gt;0,$L174,0)</f>
        <v>0</v>
      </c>
      <c r="CG174" s="61">
        <f>IF(COUNTIF(Setup_Hierarchy!$J$77:$IV$77,"="&amp;$K174)&lt;&gt;0,$L174,0)</f>
        <v>0</v>
      </c>
      <c r="CH174" s="61">
        <f>IF(COUNTIF(Setup_Hierarchy!$J$78:$IV$78,"="&amp;$K174)&lt;&gt;0,$L174,0)</f>
        <v>0</v>
      </c>
      <c r="CI174" s="61">
        <f>IF(COUNTIF(Setup_Hierarchy!$J$79:$IV$79,"="&amp;$K174)&lt;&gt;0,$L174,0)</f>
        <v>0</v>
      </c>
      <c r="CJ174" s="61">
        <f>IF(COUNTIF(Setup_Hierarchy!$J$80:$IV$80,"="&amp;$K174)&lt;&gt;0,$L174,0)</f>
        <v>0</v>
      </c>
      <c r="CK174" s="61">
        <f>IF(COUNTIF(Setup_Hierarchy!$J$81:$IV$81,"="&amp;$K174)&lt;&gt;0,$L174,0)</f>
        <v>0</v>
      </c>
      <c r="CL174" s="61">
        <f>IF(COUNTIF(Setup_Hierarchy!$J$82:$IV$82,"="&amp;$K174)&lt;&gt;0,$L174,0)</f>
        <v>0</v>
      </c>
      <c r="CM174" s="61">
        <f>IF(COUNTIF(Setup_Hierarchy!$J$83:$IV$83,"="&amp;$K174)&lt;&gt;0,$L174,0)</f>
        <v>0</v>
      </c>
      <c r="CN174" s="61">
        <f>IF(COUNTIF(Setup_Hierarchy!$J$84:$IV$84,"="&amp;$K174)&lt;&gt;0,$L174,0)</f>
        <v>0</v>
      </c>
      <c r="CO174" s="61">
        <f>IF(COUNTIF(Setup_Hierarchy!$J$85:$IV$85,"="&amp;$K174)&lt;&gt;0,$L174,0)</f>
        <v>0</v>
      </c>
      <c r="CP174" s="61">
        <f>IF(COUNTIF(Setup_Hierarchy!$J$86:$IV$86,"="&amp;$K174)&lt;&gt;0,$L174,0)</f>
        <v>0</v>
      </c>
      <c r="CQ174" s="61">
        <f>IF(COUNTIF(Setup_Hierarchy!$J$87:$IV$87,"="&amp;$K174)&lt;&gt;0,$L174,0)</f>
        <v>0</v>
      </c>
      <c r="CR174" s="61">
        <f>IF(COUNTIF(Setup_Hierarchy!$J$88:$IV$88,"="&amp;$K174)&lt;&gt;0,$L174,0)</f>
        <v>0</v>
      </c>
      <c r="CS174" s="61">
        <f>IF(COUNTIF(Setup_Hierarchy!$J$89:$IV$89,"="&amp;$K174)&lt;&gt;0,$L174,0)</f>
        <v>0</v>
      </c>
      <c r="CT174" s="61">
        <f>IF(COUNTIF(Setup_Hierarchy!$J$90:$IV$90,"="&amp;$K174)&lt;&gt;0,$L174,0)</f>
        <v>0</v>
      </c>
      <c r="CU174" s="61">
        <f>IF(COUNTIF(Setup_Hierarchy!$J$91:$IV$91,"="&amp;$K174)&lt;&gt;0,$L174,0)</f>
        <v>0</v>
      </c>
      <c r="CV174" s="61">
        <f>IF(COUNTIF(Setup_Hierarchy!$J$92:$IV$92,"="&amp;$K174)&lt;&gt;0,$L174,0)</f>
        <v>0</v>
      </c>
      <c r="CW174" s="61">
        <f>IF(COUNTIF(Setup_Hierarchy!$J$93:$IV$93,"="&amp;$K174)&lt;&gt;0,$L174,0)</f>
        <v>0</v>
      </c>
      <c r="CX174" s="61">
        <f>IF(COUNTIF(Setup_Hierarchy!$J$94:$IV$94,"="&amp;$K174)&lt;&gt;0,$L174,0)</f>
        <v>0</v>
      </c>
      <c r="CY174" s="61">
        <f>IF(COUNTIF(Setup_Hierarchy!$J$95:$IV$95,"="&amp;$K174)&lt;&gt;0,$L174,0)</f>
        <v>0</v>
      </c>
      <c r="CZ174" s="61">
        <f>IF(COUNTIF(Setup_Hierarchy!$J$96:$IV$96,"="&amp;$K174)&lt;&gt;0,$L174,0)</f>
        <v>0</v>
      </c>
      <c r="DA174" s="61">
        <f>IF(COUNTIF(Setup_Hierarchy!$J$97:$IV$97,"="&amp;$K174)&lt;&gt;0,$L174,0)</f>
        <v>0</v>
      </c>
      <c r="DB174" s="61">
        <f>IF(COUNTIF(Setup_Hierarchy!$J$98:$IV$98,"="&amp;$K174)&lt;&gt;0,$L174,0)</f>
        <v>0</v>
      </c>
      <c r="DC174" s="61">
        <f>IF(COUNTIF(Setup_Hierarchy!$J$99:$IV$99,"="&amp;$K174)&lt;&gt;0,$L174,0)</f>
        <v>0</v>
      </c>
      <c r="DD174" s="61">
        <f>IF(COUNTIF(Setup_Hierarchy!$J$100:$IV$100,"="&amp;$K174)&lt;&gt;0,$L174,0)</f>
        <v>0</v>
      </c>
      <c r="DE174" s="61">
        <f>IF(COUNTIF(Setup_Hierarchy!$J$101:$IV$101,"="&amp;$K174)&lt;&gt;0,$L174,0)</f>
        <v>0</v>
      </c>
      <c r="DF174" s="61">
        <f>IF(COUNTIF(Setup_Hierarchy!$J$102:$IV$102,"="&amp;$K174)&lt;&gt;0,$L174,0)</f>
        <v>0</v>
      </c>
      <c r="DG174" s="61">
        <f>IF(COUNTIF(Setup_Hierarchy!$J$103:$IV$103,"="&amp;$K174)&lt;&gt;0,$L174,0)</f>
        <v>0</v>
      </c>
      <c r="DH174" s="61">
        <f>IF(COUNTIF(Setup_Hierarchy!$J$104:$IV$104,"="&amp;$K174)&lt;&gt;0,$L174,0)</f>
        <v>0</v>
      </c>
      <c r="DI174" s="61">
        <f>IF(COUNTIF(Setup_Hierarchy!$J$105:$IV$105,"="&amp;$K174)&lt;&gt;0,$L174,0)</f>
        <v>0</v>
      </c>
      <c r="DJ174" s="61">
        <f>IF(COUNTIF(Setup_Hierarchy!$J$106:$IV$106,"="&amp;$K174)&lt;&gt;0,$L174,0)</f>
        <v>0</v>
      </c>
      <c r="DK174" s="61">
        <f>IF(COUNTIF(Setup_Hierarchy!$J$107:$IV$107,"="&amp;$K174)&lt;&gt;0,$L174,0)</f>
        <v>0</v>
      </c>
      <c r="DL174" s="61">
        <f>IF(COUNTIF(Setup_Hierarchy!$J$108:$IV$108,"="&amp;$K174)&lt;&gt;0,$L174,0)</f>
        <v>0</v>
      </c>
      <c r="DM174" s="61">
        <f>IF(COUNTIF(Setup_Hierarchy!$J$109:$IV$109,"="&amp;$K174)&lt;&gt;0,$L174,0)</f>
        <v>0</v>
      </c>
      <c r="DN174" s="61">
        <f>IF(COUNTIF(Setup_Hierarchy!$J$110:$IV$110,"="&amp;$K174)&lt;&gt;0,$L174,0)</f>
        <v>0</v>
      </c>
      <c r="DO174" s="61">
        <f>IF(COUNTIF(Setup_Hierarchy!$J$111:$IV$111,"="&amp;$K174)&lt;&gt;0,$L174,0)</f>
        <v>0</v>
      </c>
      <c r="DP174" s="61">
        <f>IF(COUNTIF(Setup_Hierarchy!$J$112:$IV$112,"="&amp;$K174)&lt;&gt;0,$L174,0)</f>
        <v>0</v>
      </c>
      <c r="DQ174" s="61">
        <f>IF(COUNTIF(Setup_Hierarchy!$J$113:$IV$113,"="&amp;$K174)&lt;&gt;0,$L174,0)</f>
        <v>0</v>
      </c>
      <c r="DR174" s="61">
        <f>IF(COUNTIF(Setup_Hierarchy!$J$114:$IV$114,"="&amp;$K174)&lt;&gt;0,$L174,0)</f>
        <v>0</v>
      </c>
      <c r="DS174" s="61">
        <f>IF(COUNTIF(Setup_Hierarchy!$J$115:$IV$115,"="&amp;$K174)&lt;&gt;0,$L174,0)</f>
        <v>0</v>
      </c>
      <c r="DT174" s="61">
        <f>IF(COUNTIF(Setup_Hierarchy!$J$116:$IV$116,"="&amp;$K174)&lt;&gt;0,$L174,0)</f>
        <v>0</v>
      </c>
    </row>
    <row r="175" spans="2:124" x14ac:dyDescent="0.2">
      <c r="B175" t="s">
        <v>43</v>
      </c>
      <c r="C175">
        <v>80</v>
      </c>
      <c r="D175" t="s">
        <v>16</v>
      </c>
      <c r="E175" t="s">
        <v>369</v>
      </c>
      <c r="F175" t="s">
        <v>532</v>
      </c>
      <c r="G175" t="s">
        <v>25</v>
      </c>
      <c r="H175" t="s">
        <v>14</v>
      </c>
      <c r="I175">
        <v>0.50378800000000001</v>
      </c>
      <c r="J175">
        <v>1.0463899999999999</v>
      </c>
      <c r="K175">
        <v>699</v>
      </c>
      <c r="L175">
        <v>923.78</v>
      </c>
      <c r="M175" s="61">
        <f>IF(COUNTIF(Setup_Hierarchy!$J$5:$IV$5,"="&amp;$K175)&lt;&gt;0,$L175,0)</f>
        <v>923.78</v>
      </c>
      <c r="N175" s="61">
        <f>IF(COUNTIF(Setup_Hierarchy!$J$6:$IV$6,"="&amp;$K175)&lt;&gt;0,$L175,0)</f>
        <v>923.78</v>
      </c>
      <c r="O175" s="61">
        <f>IF(COUNTIF(Setup_Hierarchy!$J$7:$IV$7,"="&amp;$K175)&lt;&gt;0,$L175,0)</f>
        <v>923.78</v>
      </c>
      <c r="P175" s="61">
        <f>IF(COUNTIF(Setup_Hierarchy!$J$8:$IV$8,"="&amp;$K175)&lt;&gt;0,$L175,0)</f>
        <v>923.78</v>
      </c>
      <c r="Q175" s="61">
        <f>IF(COUNTIF(Setup_Hierarchy!$J$9:$IV$9,"="&amp;$K175)&lt;&gt;0,$L175,0)</f>
        <v>923.78</v>
      </c>
      <c r="R175" s="61">
        <f>IF(COUNTIF(Setup_Hierarchy!$J$10:$IV$10,"="&amp;$K175)&lt;&gt;0,$L175,0)</f>
        <v>0</v>
      </c>
      <c r="S175" s="61">
        <f>IF(COUNTIF(Setup_Hierarchy!$J$11:$IV$11,"="&amp;$K175)&lt;&gt;0,$L175,0)</f>
        <v>0</v>
      </c>
      <c r="T175" s="61">
        <f>IF(COUNTIF(Setup_Hierarchy!$J$12:$IV$12,"="&amp;$K175)&lt;&gt;0,$L175,0)</f>
        <v>0</v>
      </c>
      <c r="U175" s="61">
        <f>IF(COUNTIF(Setup_Hierarchy!$J$13:$IV$13,"="&amp;$K175)&lt;&gt;0,$L175,0)</f>
        <v>0</v>
      </c>
      <c r="V175" s="61">
        <f>IF(COUNTIF(Setup_Hierarchy!$J$14:$IV$14,"="&amp;$K175)&lt;&gt;0,$L175,0)</f>
        <v>0</v>
      </c>
      <c r="W175" s="61">
        <f>IF(COUNTIF(Setup_Hierarchy!$J$15:$IV$15,"="&amp;$K175)&lt;&gt;0,$L175,0)</f>
        <v>0</v>
      </c>
      <c r="X175" s="61">
        <f>IF(COUNTIF(Setup_Hierarchy!$J$16:$IV$16,"="&amp;$K175)&lt;&gt;0,$L175,0)</f>
        <v>0</v>
      </c>
      <c r="Y175" s="61">
        <f>IF(COUNTIF(Setup_Hierarchy!$J$17:$IV$17,"="&amp;$K175)&lt;&gt;0,$L175,0)</f>
        <v>0</v>
      </c>
      <c r="Z175" s="61">
        <f>IF(COUNTIF(Setup_Hierarchy!$J$18:$IV$18,"="&amp;$K175)&lt;&gt;0,$L175,0)</f>
        <v>923.78</v>
      </c>
      <c r="AA175" s="61">
        <f>IF(COUNTIF(Setup_Hierarchy!$J$19:$IV$19,"="&amp;$K175)&lt;&gt;0,$L175,0)</f>
        <v>0</v>
      </c>
      <c r="AB175" s="61">
        <f>IF(COUNTIF(Setup_Hierarchy!$J$20:$IV$20,"="&amp;$K175)&lt;&gt;0,$L175,0)</f>
        <v>923.78</v>
      </c>
      <c r="AC175" s="61">
        <f>IF(COUNTIF(Setup_Hierarchy!$J$21:$IV$21,"="&amp;$K175)&lt;&gt;0,$L175,0)</f>
        <v>0</v>
      </c>
      <c r="AD175" s="61">
        <f>IF(COUNTIF(Setup_Hierarchy!$J$22:$IV$22,"="&amp;$K175)&lt;&gt;0,$L175,0)</f>
        <v>0</v>
      </c>
      <c r="AE175" s="61">
        <f>IF(COUNTIF(Setup_Hierarchy!$J$23:$IV$23,"="&amp;$K175)&lt;&gt;0,$L175,0)</f>
        <v>0</v>
      </c>
      <c r="AF175" s="61">
        <f>IF(COUNTIF(Setup_Hierarchy!$J$24:$IV$24,"="&amp;$K175)&lt;&gt;0,$L175,0)</f>
        <v>0</v>
      </c>
      <c r="AG175" s="61">
        <f>IF(COUNTIF(Setup_Hierarchy!$J$25:$IV$25,"="&amp;$K175)&lt;&gt;0,$L175,0)</f>
        <v>0</v>
      </c>
      <c r="AH175" s="61">
        <f>IF(COUNTIF(Setup_Hierarchy!$J$26:$IV$26,"="&amp;$K175)&lt;&gt;0,$L175,0)</f>
        <v>0</v>
      </c>
      <c r="AI175" s="61">
        <f>IF(COUNTIF(Setup_Hierarchy!$J$27:$IV$27,"="&amp;$K175)&lt;&gt;0,$L175,0)</f>
        <v>0</v>
      </c>
      <c r="AJ175" s="61">
        <f>IF(COUNTIF(Setup_Hierarchy!$J$28:$IV$28,"="&amp;$K175)&lt;&gt;0,$L175,0)</f>
        <v>0</v>
      </c>
      <c r="AK175" s="61">
        <f>IF(COUNTIF(Setup_Hierarchy!$J$29:$IV$29,"="&amp;$K175)&lt;&gt;0,$L175,0)</f>
        <v>0</v>
      </c>
      <c r="AL175" s="61">
        <f>IF(COUNTIF(Setup_Hierarchy!$J$30:$IV$30,"="&amp;$K175)&lt;&gt;0,$L175,0)</f>
        <v>0</v>
      </c>
      <c r="AM175" s="61">
        <f>IF(COUNTIF(Setup_Hierarchy!$J$31:$IV$31,"="&amp;$K175)&lt;&gt;0,$L175,0)</f>
        <v>0</v>
      </c>
      <c r="AN175" s="61">
        <f>IF(COUNTIF(Setup_Hierarchy!$J$32:$IV$32,"="&amp;$K175)&lt;&gt;0,$L175,0)</f>
        <v>0</v>
      </c>
      <c r="AO175" s="61">
        <f>IF(COUNTIF(Setup_Hierarchy!$J$33:$IV$33,"="&amp;$K175)&lt;&gt;0,$L175,0)</f>
        <v>0</v>
      </c>
      <c r="AP175" s="61">
        <f>IF(COUNTIF(Setup_Hierarchy!$J$34:$IV$34,"="&amp;$K175)&lt;&gt;0,$L175,0)</f>
        <v>0</v>
      </c>
      <c r="AQ175" s="61">
        <f>IF(COUNTIF(Setup_Hierarchy!$J$35:$IV$35,"="&amp;$K175)&lt;&gt;0,$L175,0)</f>
        <v>0</v>
      </c>
      <c r="AR175" s="61">
        <f>IF(COUNTIF(Setup_Hierarchy!$J$36:$IV$36,"="&amp;$K175)&lt;&gt;0,$L175,0)</f>
        <v>0</v>
      </c>
      <c r="AS175" s="61">
        <f>IF(COUNTIF(Setup_Hierarchy!$J$37:$IV$37,"="&amp;$K175)&lt;&gt;0,$L175,0)</f>
        <v>0</v>
      </c>
      <c r="AT175" s="61">
        <f>IF(COUNTIF(Setup_Hierarchy!$J$38:$IV$38,"="&amp;$K175)&lt;&gt;0,$L175,0)</f>
        <v>0</v>
      </c>
      <c r="AU175" s="61">
        <f>IF(COUNTIF(Setup_Hierarchy!$J$39:$IV$39,"="&amp;$K175)&lt;&gt;0,$L175,0)</f>
        <v>0</v>
      </c>
      <c r="AV175" s="61">
        <f>IF(COUNTIF(Setup_Hierarchy!$J$40:$IV$40,"="&amp;$K175)&lt;&gt;0,$L175,0)</f>
        <v>0</v>
      </c>
      <c r="AW175" s="61">
        <f>IF(COUNTIF(Setup_Hierarchy!$J$41:$IV$41,"="&amp;$K175)&lt;&gt;0,$L175,0)</f>
        <v>0</v>
      </c>
      <c r="AX175" s="61">
        <f>IF(COUNTIF(Setup_Hierarchy!$J$42:$IV$42,"="&amp;$K175)&lt;&gt;0,$L175,0)</f>
        <v>0</v>
      </c>
      <c r="AY175" s="61">
        <f>IF(COUNTIF(Setup_Hierarchy!$J$43:$IV$43,"="&amp;$K175)&lt;&gt;0,$L175,0)</f>
        <v>0</v>
      </c>
      <c r="AZ175" s="61">
        <f>IF(COUNTIF(Setup_Hierarchy!$J$44:$IV$44,"="&amp;$K175)&lt;&gt;0,$L175,0)</f>
        <v>0</v>
      </c>
      <c r="BA175" s="61">
        <f>IF(COUNTIF(Setup_Hierarchy!$J$45:$IV$45,"="&amp;$K175)&lt;&gt;0,$L175,0)</f>
        <v>0</v>
      </c>
      <c r="BB175" s="61">
        <f>IF(COUNTIF(Setup_Hierarchy!$J$46:$IV$46,"="&amp;$K175)&lt;&gt;0,$L175,0)</f>
        <v>0</v>
      </c>
      <c r="BC175" s="61">
        <f>IF(COUNTIF(Setup_Hierarchy!$J$47:$IV$47,"="&amp;$K175)&lt;&gt;0,$L175,0)</f>
        <v>0</v>
      </c>
      <c r="BD175" s="61">
        <f>IF(COUNTIF(Setup_Hierarchy!$J$48:$IV$48,"="&amp;$K175)&lt;&gt;0,$L175,0)</f>
        <v>0</v>
      </c>
      <c r="BE175" s="61">
        <f>IF(COUNTIF(Setup_Hierarchy!$J$49:$IV$49,"="&amp;$K175)&lt;&gt;0,$L175,0)</f>
        <v>0</v>
      </c>
      <c r="BF175" s="61">
        <f>IF(COUNTIF(Setup_Hierarchy!$J$50:$IV$50,"="&amp;$K175)&lt;&gt;0,$L175,0)</f>
        <v>0</v>
      </c>
      <c r="BG175" s="61">
        <f>IF(COUNTIF(Setup_Hierarchy!$J$51:$IV$51,"="&amp;$K175)&lt;&gt;0,$L175,0)</f>
        <v>0</v>
      </c>
      <c r="BH175" s="61">
        <f>IF(COUNTIF(Setup_Hierarchy!$J$52:$IV$52,"="&amp;$K175)&lt;&gt;0,$L175,0)</f>
        <v>0</v>
      </c>
      <c r="BI175" s="61">
        <f>IF(COUNTIF(Setup_Hierarchy!$J$53:$IV$53,"="&amp;$K175)&lt;&gt;0,$L175,0)</f>
        <v>0</v>
      </c>
      <c r="BJ175" s="61">
        <f>IF(COUNTIF(Setup_Hierarchy!$J$54:$IV$54,"="&amp;$K175)&lt;&gt;0,$L175,0)</f>
        <v>0</v>
      </c>
      <c r="BK175" s="61">
        <f>IF(COUNTIF(Setup_Hierarchy!$J$55:$IV$55,"="&amp;$K175)&lt;&gt;0,$L175,0)</f>
        <v>0</v>
      </c>
      <c r="BL175" s="61">
        <f>IF(COUNTIF(Setup_Hierarchy!$J$56:$IV$56,"="&amp;$K175)&lt;&gt;0,$L175,0)</f>
        <v>0</v>
      </c>
      <c r="BM175" s="61">
        <f>IF(COUNTIF(Setup_Hierarchy!$J$57:$IV$57,"="&amp;$K175)&lt;&gt;0,$L175,0)</f>
        <v>0</v>
      </c>
      <c r="BN175" s="61">
        <f>IF(COUNTIF(Setup_Hierarchy!$J$58:$IV$58,"="&amp;$K175)&lt;&gt;0,$L175,0)</f>
        <v>0</v>
      </c>
      <c r="BO175" s="61">
        <f>IF(COUNTIF(Setup_Hierarchy!$J$59:$IV$59,"="&amp;$K175)&lt;&gt;0,$L175,0)</f>
        <v>0</v>
      </c>
      <c r="BP175" s="61">
        <f>IF(COUNTIF(Setup_Hierarchy!$J$60:$IV$60,"="&amp;$K175)&lt;&gt;0,$L175,0)</f>
        <v>0</v>
      </c>
      <c r="BQ175" s="61">
        <f>IF(COUNTIF(Setup_Hierarchy!$J$61:$IV$61,"="&amp;$K175)&lt;&gt;0,$L175,0)</f>
        <v>0</v>
      </c>
      <c r="BR175" s="61">
        <f>IF(COUNTIF(Setup_Hierarchy!$J$62:$IV$62,"="&amp;$K175)&lt;&gt;0,$L175,0)</f>
        <v>0</v>
      </c>
      <c r="BS175" s="61">
        <f>IF(COUNTIF(Setup_Hierarchy!$J$63:$IV$63,"="&amp;$K175)&lt;&gt;0,$L175,0)</f>
        <v>0</v>
      </c>
      <c r="BT175" s="61">
        <f>IF(COUNTIF(Setup_Hierarchy!$J$64:$IV$64,"="&amp;$K175)&lt;&gt;0,$L175,0)</f>
        <v>0</v>
      </c>
      <c r="BU175" s="61">
        <f>IF(COUNTIF(Setup_Hierarchy!$J$65:$IV$65,"="&amp;$K175)&lt;&gt;0,$L175,0)</f>
        <v>0</v>
      </c>
      <c r="BV175" s="61">
        <f>IF(COUNTIF(Setup_Hierarchy!$J$66:$IV$66,"="&amp;$K175)&lt;&gt;0,$L175,0)</f>
        <v>0</v>
      </c>
      <c r="BW175" s="61">
        <f>IF(COUNTIF(Setup_Hierarchy!$J$67:$IV$67,"="&amp;$K175)&lt;&gt;0,$L175,0)</f>
        <v>0</v>
      </c>
      <c r="BX175" s="61">
        <f>IF(COUNTIF(Setup_Hierarchy!$J$68:$IV$68,"="&amp;$K175)&lt;&gt;0,$L175,0)</f>
        <v>0</v>
      </c>
      <c r="BY175" s="61">
        <f>IF(COUNTIF(Setup_Hierarchy!$J$69:$IV$69,"="&amp;$K175)&lt;&gt;0,$L175,0)</f>
        <v>0</v>
      </c>
      <c r="BZ175" s="61">
        <f>IF(COUNTIF(Setup_Hierarchy!$J$70:$IV$70,"="&amp;$K175)&lt;&gt;0,$L175,0)</f>
        <v>0</v>
      </c>
      <c r="CA175" s="61">
        <f>IF(COUNTIF(Setup_Hierarchy!$J$71:$IV$71,"="&amp;$K175)&lt;&gt;0,$L175,0)</f>
        <v>0</v>
      </c>
      <c r="CB175" s="61">
        <f>IF(COUNTIF(Setup_Hierarchy!$J$72:$IV$72,"="&amp;$K175)&lt;&gt;0,$L175,0)</f>
        <v>0</v>
      </c>
      <c r="CC175" s="61">
        <f>IF(COUNTIF(Setup_Hierarchy!$J$73:$IV$73,"="&amp;$K175)&lt;&gt;0,$L175,0)</f>
        <v>0</v>
      </c>
      <c r="CD175" s="61">
        <f>IF(COUNTIF(Setup_Hierarchy!$J$74:$IV$74,"="&amp;$K175)&lt;&gt;0,$L175,0)</f>
        <v>0</v>
      </c>
      <c r="CE175" s="61">
        <f>IF(COUNTIF(Setup_Hierarchy!$J$75:$IV$75,"="&amp;$K175)&lt;&gt;0,$L175,0)</f>
        <v>0</v>
      </c>
      <c r="CF175" s="61">
        <f>IF(COUNTIF(Setup_Hierarchy!$J$76:$IV$76,"="&amp;$K175)&lt;&gt;0,$L175,0)</f>
        <v>0</v>
      </c>
      <c r="CG175" s="61">
        <f>IF(COUNTIF(Setup_Hierarchy!$J$77:$IV$77,"="&amp;$K175)&lt;&gt;0,$L175,0)</f>
        <v>0</v>
      </c>
      <c r="CH175" s="61">
        <f>IF(COUNTIF(Setup_Hierarchy!$J$78:$IV$78,"="&amp;$K175)&lt;&gt;0,$L175,0)</f>
        <v>0</v>
      </c>
      <c r="CI175" s="61">
        <f>IF(COUNTIF(Setup_Hierarchy!$J$79:$IV$79,"="&amp;$K175)&lt;&gt;0,$L175,0)</f>
        <v>0</v>
      </c>
      <c r="CJ175" s="61">
        <f>IF(COUNTIF(Setup_Hierarchy!$J$80:$IV$80,"="&amp;$K175)&lt;&gt;0,$L175,0)</f>
        <v>0</v>
      </c>
      <c r="CK175" s="61">
        <f>IF(COUNTIF(Setup_Hierarchy!$J$81:$IV$81,"="&amp;$K175)&lt;&gt;0,$L175,0)</f>
        <v>0</v>
      </c>
      <c r="CL175" s="61">
        <f>IF(COUNTIF(Setup_Hierarchy!$J$82:$IV$82,"="&amp;$K175)&lt;&gt;0,$L175,0)</f>
        <v>0</v>
      </c>
      <c r="CM175" s="61">
        <f>IF(COUNTIF(Setup_Hierarchy!$J$83:$IV$83,"="&amp;$K175)&lt;&gt;0,$L175,0)</f>
        <v>0</v>
      </c>
      <c r="CN175" s="61">
        <f>IF(COUNTIF(Setup_Hierarchy!$J$84:$IV$84,"="&amp;$K175)&lt;&gt;0,$L175,0)</f>
        <v>0</v>
      </c>
      <c r="CO175" s="61">
        <f>IF(COUNTIF(Setup_Hierarchy!$J$85:$IV$85,"="&amp;$K175)&lt;&gt;0,$L175,0)</f>
        <v>0</v>
      </c>
      <c r="CP175" s="61">
        <f>IF(COUNTIF(Setup_Hierarchy!$J$86:$IV$86,"="&amp;$K175)&lt;&gt;0,$L175,0)</f>
        <v>0</v>
      </c>
      <c r="CQ175" s="61">
        <f>IF(COUNTIF(Setup_Hierarchy!$J$87:$IV$87,"="&amp;$K175)&lt;&gt;0,$L175,0)</f>
        <v>0</v>
      </c>
      <c r="CR175" s="61">
        <f>IF(COUNTIF(Setup_Hierarchy!$J$88:$IV$88,"="&amp;$K175)&lt;&gt;0,$L175,0)</f>
        <v>0</v>
      </c>
      <c r="CS175" s="61">
        <f>IF(COUNTIF(Setup_Hierarchy!$J$89:$IV$89,"="&amp;$K175)&lt;&gt;0,$L175,0)</f>
        <v>0</v>
      </c>
      <c r="CT175" s="61">
        <f>IF(COUNTIF(Setup_Hierarchy!$J$90:$IV$90,"="&amp;$K175)&lt;&gt;0,$L175,0)</f>
        <v>0</v>
      </c>
      <c r="CU175" s="61">
        <f>IF(COUNTIF(Setup_Hierarchy!$J$91:$IV$91,"="&amp;$K175)&lt;&gt;0,$L175,0)</f>
        <v>0</v>
      </c>
      <c r="CV175" s="61">
        <f>IF(COUNTIF(Setup_Hierarchy!$J$92:$IV$92,"="&amp;$K175)&lt;&gt;0,$L175,0)</f>
        <v>0</v>
      </c>
      <c r="CW175" s="61">
        <f>IF(COUNTIF(Setup_Hierarchy!$J$93:$IV$93,"="&amp;$K175)&lt;&gt;0,$L175,0)</f>
        <v>0</v>
      </c>
      <c r="CX175" s="61">
        <f>IF(COUNTIF(Setup_Hierarchy!$J$94:$IV$94,"="&amp;$K175)&lt;&gt;0,$L175,0)</f>
        <v>0</v>
      </c>
      <c r="CY175" s="61">
        <f>IF(COUNTIF(Setup_Hierarchy!$J$95:$IV$95,"="&amp;$K175)&lt;&gt;0,$L175,0)</f>
        <v>0</v>
      </c>
      <c r="CZ175" s="61">
        <f>IF(COUNTIF(Setup_Hierarchy!$J$96:$IV$96,"="&amp;$K175)&lt;&gt;0,$L175,0)</f>
        <v>0</v>
      </c>
      <c r="DA175" s="61">
        <f>IF(COUNTIF(Setup_Hierarchy!$J$97:$IV$97,"="&amp;$K175)&lt;&gt;0,$L175,0)</f>
        <v>0</v>
      </c>
      <c r="DB175" s="61">
        <f>IF(COUNTIF(Setup_Hierarchy!$J$98:$IV$98,"="&amp;$K175)&lt;&gt;0,$L175,0)</f>
        <v>0</v>
      </c>
      <c r="DC175" s="61">
        <f>IF(COUNTIF(Setup_Hierarchy!$J$99:$IV$99,"="&amp;$K175)&lt;&gt;0,$L175,0)</f>
        <v>0</v>
      </c>
      <c r="DD175" s="61">
        <f>IF(COUNTIF(Setup_Hierarchy!$J$100:$IV$100,"="&amp;$K175)&lt;&gt;0,$L175,0)</f>
        <v>0</v>
      </c>
      <c r="DE175" s="61">
        <f>IF(COUNTIF(Setup_Hierarchy!$J$101:$IV$101,"="&amp;$K175)&lt;&gt;0,$L175,0)</f>
        <v>0</v>
      </c>
      <c r="DF175" s="61">
        <f>IF(COUNTIF(Setup_Hierarchy!$J$102:$IV$102,"="&amp;$K175)&lt;&gt;0,$L175,0)</f>
        <v>0</v>
      </c>
      <c r="DG175" s="61">
        <f>IF(COUNTIF(Setup_Hierarchy!$J$103:$IV$103,"="&amp;$K175)&lt;&gt;0,$L175,0)</f>
        <v>0</v>
      </c>
      <c r="DH175" s="61">
        <f>IF(COUNTIF(Setup_Hierarchy!$J$104:$IV$104,"="&amp;$K175)&lt;&gt;0,$L175,0)</f>
        <v>0</v>
      </c>
      <c r="DI175" s="61">
        <f>IF(COUNTIF(Setup_Hierarchy!$J$105:$IV$105,"="&amp;$K175)&lt;&gt;0,$L175,0)</f>
        <v>0</v>
      </c>
      <c r="DJ175" s="61">
        <f>IF(COUNTIF(Setup_Hierarchy!$J$106:$IV$106,"="&amp;$K175)&lt;&gt;0,$L175,0)</f>
        <v>0</v>
      </c>
      <c r="DK175" s="61">
        <f>IF(COUNTIF(Setup_Hierarchy!$J$107:$IV$107,"="&amp;$K175)&lt;&gt;0,$L175,0)</f>
        <v>0</v>
      </c>
      <c r="DL175" s="61">
        <f>IF(COUNTIF(Setup_Hierarchy!$J$108:$IV$108,"="&amp;$K175)&lt;&gt;0,$L175,0)</f>
        <v>0</v>
      </c>
      <c r="DM175" s="61">
        <f>IF(COUNTIF(Setup_Hierarchy!$J$109:$IV$109,"="&amp;$K175)&lt;&gt;0,$L175,0)</f>
        <v>0</v>
      </c>
      <c r="DN175" s="61">
        <f>IF(COUNTIF(Setup_Hierarchy!$J$110:$IV$110,"="&amp;$K175)&lt;&gt;0,$L175,0)</f>
        <v>0</v>
      </c>
      <c r="DO175" s="61">
        <f>IF(COUNTIF(Setup_Hierarchy!$J$111:$IV$111,"="&amp;$K175)&lt;&gt;0,$L175,0)</f>
        <v>0</v>
      </c>
      <c r="DP175" s="61">
        <f>IF(COUNTIF(Setup_Hierarchy!$J$112:$IV$112,"="&amp;$K175)&lt;&gt;0,$L175,0)</f>
        <v>0</v>
      </c>
      <c r="DQ175" s="61">
        <f>IF(COUNTIF(Setup_Hierarchy!$J$113:$IV$113,"="&amp;$K175)&lt;&gt;0,$L175,0)</f>
        <v>0</v>
      </c>
      <c r="DR175" s="61">
        <f>IF(COUNTIF(Setup_Hierarchy!$J$114:$IV$114,"="&amp;$K175)&lt;&gt;0,$L175,0)</f>
        <v>0</v>
      </c>
      <c r="DS175" s="61">
        <f>IF(COUNTIF(Setup_Hierarchy!$J$115:$IV$115,"="&amp;$K175)&lt;&gt;0,$L175,0)</f>
        <v>0</v>
      </c>
      <c r="DT175" s="61">
        <f>IF(COUNTIF(Setup_Hierarchy!$J$116:$IV$116,"="&amp;$K175)&lt;&gt;0,$L175,0)</f>
        <v>0</v>
      </c>
    </row>
    <row r="176" spans="2:124" x14ac:dyDescent="0.2">
      <c r="B176" t="s">
        <v>43</v>
      </c>
      <c r="C176">
        <v>80</v>
      </c>
      <c r="D176" t="s">
        <v>16</v>
      </c>
      <c r="E176" t="s">
        <v>369</v>
      </c>
      <c r="F176" t="s">
        <v>532</v>
      </c>
      <c r="G176" t="s">
        <v>25</v>
      </c>
      <c r="H176" t="s">
        <v>14</v>
      </c>
      <c r="I176">
        <v>0.50378800000000001</v>
      </c>
      <c r="J176">
        <v>1.0463899999999999</v>
      </c>
      <c r="K176">
        <v>704</v>
      </c>
      <c r="L176">
        <v>201.1</v>
      </c>
      <c r="M176" s="61">
        <f>IF(COUNTIF(Setup_Hierarchy!$J$5:$IV$5,"="&amp;$K176)&lt;&gt;0,$L176,0)</f>
        <v>201.1</v>
      </c>
      <c r="N176" s="61">
        <f>IF(COUNTIF(Setup_Hierarchy!$J$6:$IV$6,"="&amp;$K176)&lt;&gt;0,$L176,0)</f>
        <v>201.1</v>
      </c>
      <c r="O176" s="61">
        <f>IF(COUNTIF(Setup_Hierarchy!$J$7:$IV$7,"="&amp;$K176)&lt;&gt;0,$L176,0)</f>
        <v>201.1</v>
      </c>
      <c r="P176" s="61">
        <f>IF(COUNTIF(Setup_Hierarchy!$J$8:$IV$8,"="&amp;$K176)&lt;&gt;0,$L176,0)</f>
        <v>201.1</v>
      </c>
      <c r="Q176" s="61">
        <f>IF(COUNTIF(Setup_Hierarchy!$J$9:$IV$9,"="&amp;$K176)&lt;&gt;0,$L176,0)</f>
        <v>201.1</v>
      </c>
      <c r="R176" s="61">
        <f>IF(COUNTIF(Setup_Hierarchy!$J$10:$IV$10,"="&amp;$K176)&lt;&gt;0,$L176,0)</f>
        <v>0</v>
      </c>
      <c r="S176" s="61">
        <f>IF(COUNTIF(Setup_Hierarchy!$J$11:$IV$11,"="&amp;$K176)&lt;&gt;0,$L176,0)</f>
        <v>0</v>
      </c>
      <c r="T176" s="61">
        <f>IF(COUNTIF(Setup_Hierarchy!$J$12:$IV$12,"="&amp;$K176)&lt;&gt;0,$L176,0)</f>
        <v>0</v>
      </c>
      <c r="U176" s="61">
        <f>IF(COUNTIF(Setup_Hierarchy!$J$13:$IV$13,"="&amp;$K176)&lt;&gt;0,$L176,0)</f>
        <v>0</v>
      </c>
      <c r="V176" s="61">
        <f>IF(COUNTIF(Setup_Hierarchy!$J$14:$IV$14,"="&amp;$K176)&lt;&gt;0,$L176,0)</f>
        <v>0</v>
      </c>
      <c r="W176" s="61">
        <f>IF(COUNTIF(Setup_Hierarchy!$J$15:$IV$15,"="&amp;$K176)&lt;&gt;0,$L176,0)</f>
        <v>0</v>
      </c>
      <c r="X176" s="61">
        <f>IF(COUNTIF(Setup_Hierarchy!$J$16:$IV$16,"="&amp;$K176)&lt;&gt;0,$L176,0)</f>
        <v>0</v>
      </c>
      <c r="Y176" s="61">
        <f>IF(COUNTIF(Setup_Hierarchy!$J$17:$IV$17,"="&amp;$K176)&lt;&gt;0,$L176,0)</f>
        <v>0</v>
      </c>
      <c r="Z176" s="61">
        <f>IF(COUNTIF(Setup_Hierarchy!$J$18:$IV$18,"="&amp;$K176)&lt;&gt;0,$L176,0)</f>
        <v>0</v>
      </c>
      <c r="AA176" s="61">
        <f>IF(COUNTIF(Setup_Hierarchy!$J$19:$IV$19,"="&amp;$K176)&lt;&gt;0,$L176,0)</f>
        <v>0</v>
      </c>
      <c r="AB176" s="61">
        <f>IF(COUNTIF(Setup_Hierarchy!$J$20:$IV$20,"="&amp;$K176)&lt;&gt;0,$L176,0)</f>
        <v>0</v>
      </c>
      <c r="AC176" s="61">
        <f>IF(COUNTIF(Setup_Hierarchy!$J$21:$IV$21,"="&amp;$K176)&lt;&gt;0,$L176,0)</f>
        <v>201.1</v>
      </c>
      <c r="AD176" s="61">
        <f>IF(COUNTIF(Setup_Hierarchy!$J$22:$IV$22,"="&amp;$K176)&lt;&gt;0,$L176,0)</f>
        <v>0</v>
      </c>
      <c r="AE176" s="61">
        <f>IF(COUNTIF(Setup_Hierarchy!$J$23:$IV$23,"="&amp;$K176)&lt;&gt;0,$L176,0)</f>
        <v>201.1</v>
      </c>
      <c r="AF176" s="61">
        <f>IF(COUNTIF(Setup_Hierarchy!$J$24:$IV$24,"="&amp;$K176)&lt;&gt;0,$L176,0)</f>
        <v>0</v>
      </c>
      <c r="AG176" s="61">
        <f>IF(COUNTIF(Setup_Hierarchy!$J$25:$IV$25,"="&amp;$K176)&lt;&gt;0,$L176,0)</f>
        <v>0</v>
      </c>
      <c r="AH176" s="61">
        <f>IF(COUNTIF(Setup_Hierarchy!$J$26:$IV$26,"="&amp;$K176)&lt;&gt;0,$L176,0)</f>
        <v>0</v>
      </c>
      <c r="AI176" s="61">
        <f>IF(COUNTIF(Setup_Hierarchy!$J$27:$IV$27,"="&amp;$K176)&lt;&gt;0,$L176,0)</f>
        <v>0</v>
      </c>
      <c r="AJ176" s="61">
        <f>IF(COUNTIF(Setup_Hierarchy!$J$28:$IV$28,"="&amp;$K176)&lt;&gt;0,$L176,0)</f>
        <v>0</v>
      </c>
      <c r="AK176" s="61">
        <f>IF(COUNTIF(Setup_Hierarchy!$J$29:$IV$29,"="&amp;$K176)&lt;&gt;0,$L176,0)</f>
        <v>0</v>
      </c>
      <c r="AL176" s="61">
        <f>IF(COUNTIF(Setup_Hierarchy!$J$30:$IV$30,"="&amp;$K176)&lt;&gt;0,$L176,0)</f>
        <v>0</v>
      </c>
      <c r="AM176" s="61">
        <f>IF(COUNTIF(Setup_Hierarchy!$J$31:$IV$31,"="&amp;$K176)&lt;&gt;0,$L176,0)</f>
        <v>0</v>
      </c>
      <c r="AN176" s="61">
        <f>IF(COUNTIF(Setup_Hierarchy!$J$32:$IV$32,"="&amp;$K176)&lt;&gt;0,$L176,0)</f>
        <v>0</v>
      </c>
      <c r="AO176" s="61">
        <f>IF(COUNTIF(Setup_Hierarchy!$J$33:$IV$33,"="&amp;$K176)&lt;&gt;0,$L176,0)</f>
        <v>0</v>
      </c>
      <c r="AP176" s="61">
        <f>IF(COUNTIF(Setup_Hierarchy!$J$34:$IV$34,"="&amp;$K176)&lt;&gt;0,$L176,0)</f>
        <v>0</v>
      </c>
      <c r="AQ176" s="61">
        <f>IF(COUNTIF(Setup_Hierarchy!$J$35:$IV$35,"="&amp;$K176)&lt;&gt;0,$L176,0)</f>
        <v>0</v>
      </c>
      <c r="AR176" s="61">
        <f>IF(COUNTIF(Setup_Hierarchy!$J$36:$IV$36,"="&amp;$K176)&lt;&gt;0,$L176,0)</f>
        <v>0</v>
      </c>
      <c r="AS176" s="61">
        <f>IF(COUNTIF(Setup_Hierarchy!$J$37:$IV$37,"="&amp;$K176)&lt;&gt;0,$L176,0)</f>
        <v>0</v>
      </c>
      <c r="AT176" s="61">
        <f>IF(COUNTIF(Setup_Hierarchy!$J$38:$IV$38,"="&amp;$K176)&lt;&gt;0,$L176,0)</f>
        <v>0</v>
      </c>
      <c r="AU176" s="61">
        <f>IF(COUNTIF(Setup_Hierarchy!$J$39:$IV$39,"="&amp;$K176)&lt;&gt;0,$L176,0)</f>
        <v>0</v>
      </c>
      <c r="AV176" s="61">
        <f>IF(COUNTIF(Setup_Hierarchy!$J$40:$IV$40,"="&amp;$K176)&lt;&gt;0,$L176,0)</f>
        <v>0</v>
      </c>
      <c r="AW176" s="61">
        <f>IF(COUNTIF(Setup_Hierarchy!$J$41:$IV$41,"="&amp;$K176)&lt;&gt;0,$L176,0)</f>
        <v>0</v>
      </c>
      <c r="AX176" s="61">
        <f>IF(COUNTIF(Setup_Hierarchy!$J$42:$IV$42,"="&amp;$K176)&lt;&gt;0,$L176,0)</f>
        <v>0</v>
      </c>
      <c r="AY176" s="61">
        <f>IF(COUNTIF(Setup_Hierarchy!$J$43:$IV$43,"="&amp;$K176)&lt;&gt;0,$L176,0)</f>
        <v>0</v>
      </c>
      <c r="AZ176" s="61">
        <f>IF(COUNTIF(Setup_Hierarchy!$J$44:$IV$44,"="&amp;$K176)&lt;&gt;0,$L176,0)</f>
        <v>0</v>
      </c>
      <c r="BA176" s="61">
        <f>IF(COUNTIF(Setup_Hierarchy!$J$45:$IV$45,"="&amp;$K176)&lt;&gt;0,$L176,0)</f>
        <v>0</v>
      </c>
      <c r="BB176" s="61">
        <f>IF(COUNTIF(Setup_Hierarchy!$J$46:$IV$46,"="&amp;$K176)&lt;&gt;0,$L176,0)</f>
        <v>0</v>
      </c>
      <c r="BC176" s="61">
        <f>IF(COUNTIF(Setup_Hierarchy!$J$47:$IV$47,"="&amp;$K176)&lt;&gt;0,$L176,0)</f>
        <v>0</v>
      </c>
      <c r="BD176" s="61">
        <f>IF(COUNTIF(Setup_Hierarchy!$J$48:$IV$48,"="&amp;$K176)&lt;&gt;0,$L176,0)</f>
        <v>0</v>
      </c>
      <c r="BE176" s="61">
        <f>IF(COUNTIF(Setup_Hierarchy!$J$49:$IV$49,"="&amp;$K176)&lt;&gt;0,$L176,0)</f>
        <v>0</v>
      </c>
      <c r="BF176" s="61">
        <f>IF(COUNTIF(Setup_Hierarchy!$J$50:$IV$50,"="&amp;$K176)&lt;&gt;0,$L176,0)</f>
        <v>0</v>
      </c>
      <c r="BG176" s="61">
        <f>IF(COUNTIF(Setup_Hierarchy!$J$51:$IV$51,"="&amp;$K176)&lt;&gt;0,$L176,0)</f>
        <v>0</v>
      </c>
      <c r="BH176" s="61">
        <f>IF(COUNTIF(Setup_Hierarchy!$J$52:$IV$52,"="&amp;$K176)&lt;&gt;0,$L176,0)</f>
        <v>0</v>
      </c>
      <c r="BI176" s="61">
        <f>IF(COUNTIF(Setup_Hierarchy!$J$53:$IV$53,"="&amp;$K176)&lt;&gt;0,$L176,0)</f>
        <v>0</v>
      </c>
      <c r="BJ176" s="61">
        <f>IF(COUNTIF(Setup_Hierarchy!$J$54:$IV$54,"="&amp;$K176)&lt;&gt;0,$L176,0)</f>
        <v>0</v>
      </c>
      <c r="BK176" s="61">
        <f>IF(COUNTIF(Setup_Hierarchy!$J$55:$IV$55,"="&amp;$K176)&lt;&gt;0,$L176,0)</f>
        <v>0</v>
      </c>
      <c r="BL176" s="61">
        <f>IF(COUNTIF(Setup_Hierarchy!$J$56:$IV$56,"="&amp;$K176)&lt;&gt;0,$L176,0)</f>
        <v>0</v>
      </c>
      <c r="BM176" s="61">
        <f>IF(COUNTIF(Setup_Hierarchy!$J$57:$IV$57,"="&amp;$K176)&lt;&gt;0,$L176,0)</f>
        <v>0</v>
      </c>
      <c r="BN176" s="61">
        <f>IF(COUNTIF(Setup_Hierarchy!$J$58:$IV$58,"="&amp;$K176)&lt;&gt;0,$L176,0)</f>
        <v>0</v>
      </c>
      <c r="BO176" s="61">
        <f>IF(COUNTIF(Setup_Hierarchy!$J$59:$IV$59,"="&amp;$K176)&lt;&gt;0,$L176,0)</f>
        <v>0</v>
      </c>
      <c r="BP176" s="61">
        <f>IF(COUNTIF(Setup_Hierarchy!$J$60:$IV$60,"="&amp;$K176)&lt;&gt;0,$L176,0)</f>
        <v>0</v>
      </c>
      <c r="BQ176" s="61">
        <f>IF(COUNTIF(Setup_Hierarchy!$J$61:$IV$61,"="&amp;$K176)&lt;&gt;0,$L176,0)</f>
        <v>0</v>
      </c>
      <c r="BR176" s="61">
        <f>IF(COUNTIF(Setup_Hierarchy!$J$62:$IV$62,"="&amp;$K176)&lt;&gt;0,$L176,0)</f>
        <v>0</v>
      </c>
      <c r="BS176" s="61">
        <f>IF(COUNTIF(Setup_Hierarchy!$J$63:$IV$63,"="&amp;$K176)&lt;&gt;0,$L176,0)</f>
        <v>0</v>
      </c>
      <c r="BT176" s="61">
        <f>IF(COUNTIF(Setup_Hierarchy!$J$64:$IV$64,"="&amp;$K176)&lt;&gt;0,$L176,0)</f>
        <v>0</v>
      </c>
      <c r="BU176" s="61">
        <f>IF(COUNTIF(Setup_Hierarchy!$J$65:$IV$65,"="&amp;$K176)&lt;&gt;0,$L176,0)</f>
        <v>0</v>
      </c>
      <c r="BV176" s="61">
        <f>IF(COUNTIF(Setup_Hierarchy!$J$66:$IV$66,"="&amp;$K176)&lt;&gt;0,$L176,0)</f>
        <v>0</v>
      </c>
      <c r="BW176" s="61">
        <f>IF(COUNTIF(Setup_Hierarchy!$J$67:$IV$67,"="&amp;$K176)&lt;&gt;0,$L176,0)</f>
        <v>0</v>
      </c>
      <c r="BX176" s="61">
        <f>IF(COUNTIF(Setup_Hierarchy!$J$68:$IV$68,"="&amp;$K176)&lt;&gt;0,$L176,0)</f>
        <v>0</v>
      </c>
      <c r="BY176" s="61">
        <f>IF(COUNTIF(Setup_Hierarchy!$J$69:$IV$69,"="&amp;$K176)&lt;&gt;0,$L176,0)</f>
        <v>0</v>
      </c>
      <c r="BZ176" s="61">
        <f>IF(COUNTIF(Setup_Hierarchy!$J$70:$IV$70,"="&amp;$K176)&lt;&gt;0,$L176,0)</f>
        <v>0</v>
      </c>
      <c r="CA176" s="61">
        <f>IF(COUNTIF(Setup_Hierarchy!$J$71:$IV$71,"="&amp;$K176)&lt;&gt;0,$L176,0)</f>
        <v>0</v>
      </c>
      <c r="CB176" s="61">
        <f>IF(COUNTIF(Setup_Hierarchy!$J$72:$IV$72,"="&amp;$K176)&lt;&gt;0,$L176,0)</f>
        <v>0</v>
      </c>
      <c r="CC176" s="61">
        <f>IF(COUNTIF(Setup_Hierarchy!$J$73:$IV$73,"="&amp;$K176)&lt;&gt;0,$L176,0)</f>
        <v>0</v>
      </c>
      <c r="CD176" s="61">
        <f>IF(COUNTIF(Setup_Hierarchy!$J$74:$IV$74,"="&amp;$K176)&lt;&gt;0,$L176,0)</f>
        <v>0</v>
      </c>
      <c r="CE176" s="61">
        <f>IF(COUNTIF(Setup_Hierarchy!$J$75:$IV$75,"="&amp;$K176)&lt;&gt;0,$L176,0)</f>
        <v>0</v>
      </c>
      <c r="CF176" s="61">
        <f>IF(COUNTIF(Setup_Hierarchy!$J$76:$IV$76,"="&amp;$K176)&lt;&gt;0,$L176,0)</f>
        <v>0</v>
      </c>
      <c r="CG176" s="61">
        <f>IF(COUNTIF(Setup_Hierarchy!$J$77:$IV$77,"="&amp;$K176)&lt;&gt;0,$L176,0)</f>
        <v>0</v>
      </c>
      <c r="CH176" s="61">
        <f>IF(COUNTIF(Setup_Hierarchy!$J$78:$IV$78,"="&amp;$K176)&lt;&gt;0,$L176,0)</f>
        <v>0</v>
      </c>
      <c r="CI176" s="61">
        <f>IF(COUNTIF(Setup_Hierarchy!$J$79:$IV$79,"="&amp;$K176)&lt;&gt;0,$L176,0)</f>
        <v>0</v>
      </c>
      <c r="CJ176" s="61">
        <f>IF(COUNTIF(Setup_Hierarchy!$J$80:$IV$80,"="&amp;$K176)&lt;&gt;0,$L176,0)</f>
        <v>0</v>
      </c>
      <c r="CK176" s="61">
        <f>IF(COUNTIF(Setup_Hierarchy!$J$81:$IV$81,"="&amp;$K176)&lt;&gt;0,$L176,0)</f>
        <v>0</v>
      </c>
      <c r="CL176" s="61">
        <f>IF(COUNTIF(Setup_Hierarchy!$J$82:$IV$82,"="&amp;$K176)&lt;&gt;0,$L176,0)</f>
        <v>0</v>
      </c>
      <c r="CM176" s="61">
        <f>IF(COUNTIF(Setup_Hierarchy!$J$83:$IV$83,"="&amp;$K176)&lt;&gt;0,$L176,0)</f>
        <v>0</v>
      </c>
      <c r="CN176" s="61">
        <f>IF(COUNTIF(Setup_Hierarchy!$J$84:$IV$84,"="&amp;$K176)&lt;&gt;0,$L176,0)</f>
        <v>0</v>
      </c>
      <c r="CO176" s="61">
        <f>IF(COUNTIF(Setup_Hierarchy!$J$85:$IV$85,"="&amp;$K176)&lt;&gt;0,$L176,0)</f>
        <v>0</v>
      </c>
      <c r="CP176" s="61">
        <f>IF(COUNTIF(Setup_Hierarchy!$J$86:$IV$86,"="&amp;$K176)&lt;&gt;0,$L176,0)</f>
        <v>0</v>
      </c>
      <c r="CQ176" s="61">
        <f>IF(COUNTIF(Setup_Hierarchy!$J$87:$IV$87,"="&amp;$K176)&lt;&gt;0,$L176,0)</f>
        <v>0</v>
      </c>
      <c r="CR176" s="61">
        <f>IF(COUNTIF(Setup_Hierarchy!$J$88:$IV$88,"="&amp;$K176)&lt;&gt;0,$L176,0)</f>
        <v>0</v>
      </c>
      <c r="CS176" s="61">
        <f>IF(COUNTIF(Setup_Hierarchy!$J$89:$IV$89,"="&amp;$K176)&lt;&gt;0,$L176,0)</f>
        <v>0</v>
      </c>
      <c r="CT176" s="61">
        <f>IF(COUNTIF(Setup_Hierarchy!$J$90:$IV$90,"="&amp;$K176)&lt;&gt;0,$L176,0)</f>
        <v>0</v>
      </c>
      <c r="CU176" s="61">
        <f>IF(COUNTIF(Setup_Hierarchy!$J$91:$IV$91,"="&amp;$K176)&lt;&gt;0,$L176,0)</f>
        <v>0</v>
      </c>
      <c r="CV176" s="61">
        <f>IF(COUNTIF(Setup_Hierarchy!$J$92:$IV$92,"="&amp;$K176)&lt;&gt;0,$L176,0)</f>
        <v>0</v>
      </c>
      <c r="CW176" s="61">
        <f>IF(COUNTIF(Setup_Hierarchy!$J$93:$IV$93,"="&amp;$K176)&lt;&gt;0,$L176,0)</f>
        <v>0</v>
      </c>
      <c r="CX176" s="61">
        <f>IF(COUNTIF(Setup_Hierarchy!$J$94:$IV$94,"="&amp;$K176)&lt;&gt;0,$L176,0)</f>
        <v>0</v>
      </c>
      <c r="CY176" s="61">
        <f>IF(COUNTIF(Setup_Hierarchy!$J$95:$IV$95,"="&amp;$K176)&lt;&gt;0,$L176,0)</f>
        <v>0</v>
      </c>
      <c r="CZ176" s="61">
        <f>IF(COUNTIF(Setup_Hierarchy!$J$96:$IV$96,"="&amp;$K176)&lt;&gt;0,$L176,0)</f>
        <v>0</v>
      </c>
      <c r="DA176" s="61">
        <f>IF(COUNTIF(Setup_Hierarchy!$J$97:$IV$97,"="&amp;$K176)&lt;&gt;0,$L176,0)</f>
        <v>0</v>
      </c>
      <c r="DB176" s="61">
        <f>IF(COUNTIF(Setup_Hierarchy!$J$98:$IV$98,"="&amp;$K176)&lt;&gt;0,$L176,0)</f>
        <v>0</v>
      </c>
      <c r="DC176" s="61">
        <f>IF(COUNTIF(Setup_Hierarchy!$J$99:$IV$99,"="&amp;$K176)&lt;&gt;0,$L176,0)</f>
        <v>0</v>
      </c>
      <c r="DD176" s="61">
        <f>IF(COUNTIF(Setup_Hierarchy!$J$100:$IV$100,"="&amp;$K176)&lt;&gt;0,$L176,0)</f>
        <v>0</v>
      </c>
      <c r="DE176" s="61">
        <f>IF(COUNTIF(Setup_Hierarchy!$J$101:$IV$101,"="&amp;$K176)&lt;&gt;0,$L176,0)</f>
        <v>0</v>
      </c>
      <c r="DF176" s="61">
        <f>IF(COUNTIF(Setup_Hierarchy!$J$102:$IV$102,"="&amp;$K176)&lt;&gt;0,$L176,0)</f>
        <v>0</v>
      </c>
      <c r="DG176" s="61">
        <f>IF(COUNTIF(Setup_Hierarchy!$J$103:$IV$103,"="&amp;$K176)&lt;&gt;0,$L176,0)</f>
        <v>0</v>
      </c>
      <c r="DH176" s="61">
        <f>IF(COUNTIF(Setup_Hierarchy!$J$104:$IV$104,"="&amp;$K176)&lt;&gt;0,$L176,0)</f>
        <v>0</v>
      </c>
      <c r="DI176" s="61">
        <f>IF(COUNTIF(Setup_Hierarchy!$J$105:$IV$105,"="&amp;$K176)&lt;&gt;0,$L176,0)</f>
        <v>0</v>
      </c>
      <c r="DJ176" s="61">
        <f>IF(COUNTIF(Setup_Hierarchy!$J$106:$IV$106,"="&amp;$K176)&lt;&gt;0,$L176,0)</f>
        <v>0</v>
      </c>
      <c r="DK176" s="61">
        <f>IF(COUNTIF(Setup_Hierarchy!$J$107:$IV$107,"="&amp;$K176)&lt;&gt;0,$L176,0)</f>
        <v>0</v>
      </c>
      <c r="DL176" s="61">
        <f>IF(COUNTIF(Setup_Hierarchy!$J$108:$IV$108,"="&amp;$K176)&lt;&gt;0,$L176,0)</f>
        <v>0</v>
      </c>
      <c r="DM176" s="61">
        <f>IF(COUNTIF(Setup_Hierarchy!$J$109:$IV$109,"="&amp;$K176)&lt;&gt;0,$L176,0)</f>
        <v>0</v>
      </c>
      <c r="DN176" s="61">
        <f>IF(COUNTIF(Setup_Hierarchy!$J$110:$IV$110,"="&amp;$K176)&lt;&gt;0,$L176,0)</f>
        <v>0</v>
      </c>
      <c r="DO176" s="61">
        <f>IF(COUNTIF(Setup_Hierarchy!$J$111:$IV$111,"="&amp;$K176)&lt;&gt;0,$L176,0)</f>
        <v>0</v>
      </c>
      <c r="DP176" s="61">
        <f>IF(COUNTIF(Setup_Hierarchy!$J$112:$IV$112,"="&amp;$K176)&lt;&gt;0,$L176,0)</f>
        <v>0</v>
      </c>
      <c r="DQ176" s="61">
        <f>IF(COUNTIF(Setup_Hierarchy!$J$113:$IV$113,"="&amp;$K176)&lt;&gt;0,$L176,0)</f>
        <v>0</v>
      </c>
      <c r="DR176" s="61">
        <f>IF(COUNTIF(Setup_Hierarchy!$J$114:$IV$114,"="&amp;$K176)&lt;&gt;0,$L176,0)</f>
        <v>0</v>
      </c>
      <c r="DS176" s="61">
        <f>IF(COUNTIF(Setup_Hierarchy!$J$115:$IV$115,"="&amp;$K176)&lt;&gt;0,$L176,0)</f>
        <v>0</v>
      </c>
      <c r="DT176" s="61">
        <f>IF(COUNTIF(Setup_Hierarchy!$J$116:$IV$116,"="&amp;$K176)&lt;&gt;0,$L176,0)</f>
        <v>0</v>
      </c>
    </row>
    <row r="177" spans="2:124" x14ac:dyDescent="0.2">
      <c r="B177" t="s">
        <v>43</v>
      </c>
      <c r="C177">
        <v>80</v>
      </c>
      <c r="D177" t="s">
        <v>16</v>
      </c>
      <c r="E177" t="s">
        <v>369</v>
      </c>
      <c r="F177" t="s">
        <v>532</v>
      </c>
      <c r="G177" t="s">
        <v>25</v>
      </c>
      <c r="H177" t="s">
        <v>14</v>
      </c>
      <c r="I177">
        <v>0.50378800000000001</v>
      </c>
      <c r="J177">
        <v>1.0463899999999999</v>
      </c>
      <c r="K177">
        <v>729</v>
      </c>
      <c r="L177">
        <v>4.49</v>
      </c>
      <c r="M177" s="61">
        <f>IF(COUNTIF(Setup_Hierarchy!$J$5:$IV$5,"="&amp;$K177)&lt;&gt;0,$L177,0)</f>
        <v>4.49</v>
      </c>
      <c r="N177" s="61">
        <f>IF(COUNTIF(Setup_Hierarchy!$J$6:$IV$6,"="&amp;$K177)&lt;&gt;0,$L177,0)</f>
        <v>4.49</v>
      </c>
      <c r="O177" s="61">
        <f>IF(COUNTIF(Setup_Hierarchy!$J$7:$IV$7,"="&amp;$K177)&lt;&gt;0,$L177,0)</f>
        <v>4.49</v>
      </c>
      <c r="P177" s="61">
        <f>IF(COUNTIF(Setup_Hierarchy!$J$8:$IV$8,"="&amp;$K177)&lt;&gt;0,$L177,0)</f>
        <v>4.49</v>
      </c>
      <c r="Q177" s="61">
        <f>IF(COUNTIF(Setup_Hierarchy!$J$9:$IV$9,"="&amp;$K177)&lt;&gt;0,$L177,0)</f>
        <v>0</v>
      </c>
      <c r="R177" s="61">
        <f>IF(COUNTIF(Setup_Hierarchy!$J$10:$IV$10,"="&amp;$K177)&lt;&gt;0,$L177,0)</f>
        <v>0</v>
      </c>
      <c r="S177" s="61">
        <f>IF(COUNTIF(Setup_Hierarchy!$J$11:$IV$11,"="&amp;$K177)&lt;&gt;0,$L177,0)</f>
        <v>0</v>
      </c>
      <c r="T177" s="61">
        <f>IF(COUNTIF(Setup_Hierarchy!$J$12:$IV$12,"="&amp;$K177)&lt;&gt;0,$L177,0)</f>
        <v>0</v>
      </c>
      <c r="U177" s="61">
        <f>IF(COUNTIF(Setup_Hierarchy!$J$13:$IV$13,"="&amp;$K177)&lt;&gt;0,$L177,0)</f>
        <v>0</v>
      </c>
      <c r="V177" s="61">
        <f>IF(COUNTIF(Setup_Hierarchy!$J$14:$IV$14,"="&amp;$K177)&lt;&gt;0,$L177,0)</f>
        <v>0</v>
      </c>
      <c r="W177" s="61">
        <f>IF(COUNTIF(Setup_Hierarchy!$J$15:$IV$15,"="&amp;$K177)&lt;&gt;0,$L177,0)</f>
        <v>0</v>
      </c>
      <c r="X177" s="61">
        <f>IF(COUNTIF(Setup_Hierarchy!$J$16:$IV$16,"="&amp;$K177)&lt;&gt;0,$L177,0)</f>
        <v>0</v>
      </c>
      <c r="Y177" s="61">
        <f>IF(COUNTIF(Setup_Hierarchy!$J$17:$IV$17,"="&amp;$K177)&lt;&gt;0,$L177,0)</f>
        <v>0</v>
      </c>
      <c r="Z177" s="61">
        <f>IF(COUNTIF(Setup_Hierarchy!$J$18:$IV$18,"="&amp;$K177)&lt;&gt;0,$L177,0)</f>
        <v>0</v>
      </c>
      <c r="AA177" s="61">
        <f>IF(COUNTIF(Setup_Hierarchy!$J$19:$IV$19,"="&amp;$K177)&lt;&gt;0,$L177,0)</f>
        <v>0</v>
      </c>
      <c r="AB177" s="61">
        <f>IF(COUNTIF(Setup_Hierarchy!$J$20:$IV$20,"="&amp;$K177)&lt;&gt;0,$L177,0)</f>
        <v>0</v>
      </c>
      <c r="AC177" s="61">
        <f>IF(COUNTIF(Setup_Hierarchy!$J$21:$IV$21,"="&amp;$K177)&lt;&gt;0,$L177,0)</f>
        <v>0</v>
      </c>
      <c r="AD177" s="61">
        <f>IF(COUNTIF(Setup_Hierarchy!$J$22:$IV$22,"="&amp;$K177)&lt;&gt;0,$L177,0)</f>
        <v>0</v>
      </c>
      <c r="AE177" s="61">
        <f>IF(COUNTIF(Setup_Hierarchy!$J$23:$IV$23,"="&amp;$K177)&lt;&gt;0,$L177,0)</f>
        <v>0</v>
      </c>
      <c r="AF177" s="61">
        <f>IF(COUNTIF(Setup_Hierarchy!$J$24:$IV$24,"="&amp;$K177)&lt;&gt;0,$L177,0)</f>
        <v>0</v>
      </c>
      <c r="AG177" s="61">
        <f>IF(COUNTIF(Setup_Hierarchy!$J$25:$IV$25,"="&amp;$K177)&lt;&gt;0,$L177,0)</f>
        <v>0</v>
      </c>
      <c r="AH177" s="61">
        <f>IF(COUNTIF(Setup_Hierarchy!$J$26:$IV$26,"="&amp;$K177)&lt;&gt;0,$L177,0)</f>
        <v>0</v>
      </c>
      <c r="AI177" s="61">
        <f>IF(COUNTIF(Setup_Hierarchy!$J$27:$IV$27,"="&amp;$K177)&lt;&gt;0,$L177,0)</f>
        <v>0</v>
      </c>
      <c r="AJ177" s="61">
        <f>IF(COUNTIF(Setup_Hierarchy!$J$28:$IV$28,"="&amp;$K177)&lt;&gt;0,$L177,0)</f>
        <v>0</v>
      </c>
      <c r="AK177" s="61">
        <f>IF(COUNTIF(Setup_Hierarchy!$J$29:$IV$29,"="&amp;$K177)&lt;&gt;0,$L177,0)</f>
        <v>0</v>
      </c>
      <c r="AL177" s="61">
        <f>IF(COUNTIF(Setup_Hierarchy!$J$30:$IV$30,"="&amp;$K177)&lt;&gt;0,$L177,0)</f>
        <v>0</v>
      </c>
      <c r="AM177" s="61">
        <f>IF(COUNTIF(Setup_Hierarchy!$J$31:$IV$31,"="&amp;$K177)&lt;&gt;0,$L177,0)</f>
        <v>0</v>
      </c>
      <c r="AN177" s="61">
        <f>IF(COUNTIF(Setup_Hierarchy!$J$32:$IV$32,"="&amp;$K177)&lt;&gt;0,$L177,0)</f>
        <v>0</v>
      </c>
      <c r="AO177" s="61">
        <f>IF(COUNTIF(Setup_Hierarchy!$J$33:$IV$33,"="&amp;$K177)&lt;&gt;0,$L177,0)</f>
        <v>0</v>
      </c>
      <c r="AP177" s="61">
        <f>IF(COUNTIF(Setup_Hierarchy!$J$34:$IV$34,"="&amp;$K177)&lt;&gt;0,$L177,0)</f>
        <v>0</v>
      </c>
      <c r="AQ177" s="61">
        <f>IF(COUNTIF(Setup_Hierarchy!$J$35:$IV$35,"="&amp;$K177)&lt;&gt;0,$L177,0)</f>
        <v>0</v>
      </c>
      <c r="AR177" s="61">
        <f>IF(COUNTIF(Setup_Hierarchy!$J$36:$IV$36,"="&amp;$K177)&lt;&gt;0,$L177,0)</f>
        <v>0</v>
      </c>
      <c r="AS177" s="61">
        <f>IF(COUNTIF(Setup_Hierarchy!$J$37:$IV$37,"="&amp;$K177)&lt;&gt;0,$L177,0)</f>
        <v>0</v>
      </c>
      <c r="AT177" s="61">
        <f>IF(COUNTIF(Setup_Hierarchy!$J$38:$IV$38,"="&amp;$K177)&lt;&gt;0,$L177,0)</f>
        <v>0</v>
      </c>
      <c r="AU177" s="61">
        <f>IF(COUNTIF(Setup_Hierarchy!$J$39:$IV$39,"="&amp;$K177)&lt;&gt;0,$L177,0)</f>
        <v>4.49</v>
      </c>
      <c r="AV177" s="61">
        <f>IF(COUNTIF(Setup_Hierarchy!$J$40:$IV$40,"="&amp;$K177)&lt;&gt;0,$L177,0)</f>
        <v>0</v>
      </c>
      <c r="AW177" s="61">
        <f>IF(COUNTIF(Setup_Hierarchy!$J$41:$IV$41,"="&amp;$K177)&lt;&gt;0,$L177,0)</f>
        <v>0</v>
      </c>
      <c r="AX177" s="61">
        <f>IF(COUNTIF(Setup_Hierarchy!$J$42:$IV$42,"="&amp;$K177)&lt;&gt;0,$L177,0)</f>
        <v>0</v>
      </c>
      <c r="AY177" s="61">
        <f>IF(COUNTIF(Setup_Hierarchy!$J$43:$IV$43,"="&amp;$K177)&lt;&gt;0,$L177,0)</f>
        <v>0</v>
      </c>
      <c r="AZ177" s="61">
        <f>IF(COUNTIF(Setup_Hierarchy!$J$44:$IV$44,"="&amp;$K177)&lt;&gt;0,$L177,0)</f>
        <v>0</v>
      </c>
      <c r="BA177" s="61">
        <f>IF(COUNTIF(Setup_Hierarchy!$J$45:$IV$45,"="&amp;$K177)&lt;&gt;0,$L177,0)</f>
        <v>0</v>
      </c>
      <c r="BB177" s="61">
        <f>IF(COUNTIF(Setup_Hierarchy!$J$46:$IV$46,"="&amp;$K177)&lt;&gt;0,$L177,0)</f>
        <v>4.49</v>
      </c>
      <c r="BC177" s="61">
        <f>IF(COUNTIF(Setup_Hierarchy!$J$47:$IV$47,"="&amp;$K177)&lt;&gt;0,$L177,0)</f>
        <v>4.49</v>
      </c>
      <c r="BD177" s="61">
        <f>IF(COUNTIF(Setup_Hierarchy!$J$48:$IV$48,"="&amp;$K177)&lt;&gt;0,$L177,0)</f>
        <v>0</v>
      </c>
      <c r="BE177" s="61">
        <f>IF(COUNTIF(Setup_Hierarchy!$J$49:$IV$49,"="&amp;$K177)&lt;&gt;0,$L177,0)</f>
        <v>0</v>
      </c>
      <c r="BF177" s="61">
        <f>IF(COUNTIF(Setup_Hierarchy!$J$50:$IV$50,"="&amp;$K177)&lt;&gt;0,$L177,0)</f>
        <v>0</v>
      </c>
      <c r="BG177" s="61">
        <f>IF(COUNTIF(Setup_Hierarchy!$J$51:$IV$51,"="&amp;$K177)&lt;&gt;0,$L177,0)</f>
        <v>0</v>
      </c>
      <c r="BH177" s="61">
        <f>IF(COUNTIF(Setup_Hierarchy!$J$52:$IV$52,"="&amp;$K177)&lt;&gt;0,$L177,0)</f>
        <v>0</v>
      </c>
      <c r="BI177" s="61">
        <f>IF(COUNTIF(Setup_Hierarchy!$J$53:$IV$53,"="&amp;$K177)&lt;&gt;0,$L177,0)</f>
        <v>0</v>
      </c>
      <c r="BJ177" s="61">
        <f>IF(COUNTIF(Setup_Hierarchy!$J$54:$IV$54,"="&amp;$K177)&lt;&gt;0,$L177,0)</f>
        <v>0</v>
      </c>
      <c r="BK177" s="61">
        <f>IF(COUNTIF(Setup_Hierarchy!$J$55:$IV$55,"="&amp;$K177)&lt;&gt;0,$L177,0)</f>
        <v>0</v>
      </c>
      <c r="BL177" s="61">
        <f>IF(COUNTIF(Setup_Hierarchy!$J$56:$IV$56,"="&amp;$K177)&lt;&gt;0,$L177,0)</f>
        <v>0</v>
      </c>
      <c r="BM177" s="61">
        <f>IF(COUNTIF(Setup_Hierarchy!$J$57:$IV$57,"="&amp;$K177)&lt;&gt;0,$L177,0)</f>
        <v>0</v>
      </c>
      <c r="BN177" s="61">
        <f>IF(COUNTIF(Setup_Hierarchy!$J$58:$IV$58,"="&amp;$K177)&lt;&gt;0,$L177,0)</f>
        <v>0</v>
      </c>
      <c r="BO177" s="61">
        <f>IF(COUNTIF(Setup_Hierarchy!$J$59:$IV$59,"="&amp;$K177)&lt;&gt;0,$L177,0)</f>
        <v>0</v>
      </c>
      <c r="BP177" s="61">
        <f>IF(COUNTIF(Setup_Hierarchy!$J$60:$IV$60,"="&amp;$K177)&lt;&gt;0,$L177,0)</f>
        <v>0</v>
      </c>
      <c r="BQ177" s="61">
        <f>IF(COUNTIF(Setup_Hierarchy!$J$61:$IV$61,"="&amp;$K177)&lt;&gt;0,$L177,0)</f>
        <v>0</v>
      </c>
      <c r="BR177" s="61">
        <f>IF(COUNTIF(Setup_Hierarchy!$J$62:$IV$62,"="&amp;$K177)&lt;&gt;0,$L177,0)</f>
        <v>0</v>
      </c>
      <c r="BS177" s="61">
        <f>IF(COUNTIF(Setup_Hierarchy!$J$63:$IV$63,"="&amp;$K177)&lt;&gt;0,$L177,0)</f>
        <v>0</v>
      </c>
      <c r="BT177" s="61">
        <f>IF(COUNTIF(Setup_Hierarchy!$J$64:$IV$64,"="&amp;$K177)&lt;&gt;0,$L177,0)</f>
        <v>0</v>
      </c>
      <c r="BU177" s="61">
        <f>IF(COUNTIF(Setup_Hierarchy!$J$65:$IV$65,"="&amp;$K177)&lt;&gt;0,$L177,0)</f>
        <v>0</v>
      </c>
      <c r="BV177" s="61">
        <f>IF(COUNTIF(Setup_Hierarchy!$J$66:$IV$66,"="&amp;$K177)&lt;&gt;0,$L177,0)</f>
        <v>0</v>
      </c>
      <c r="BW177" s="61">
        <f>IF(COUNTIF(Setup_Hierarchy!$J$67:$IV$67,"="&amp;$K177)&lt;&gt;0,$L177,0)</f>
        <v>0</v>
      </c>
      <c r="BX177" s="61">
        <f>IF(COUNTIF(Setup_Hierarchy!$J$68:$IV$68,"="&amp;$K177)&lt;&gt;0,$L177,0)</f>
        <v>0</v>
      </c>
      <c r="BY177" s="61">
        <f>IF(COUNTIF(Setup_Hierarchy!$J$69:$IV$69,"="&amp;$K177)&lt;&gt;0,$L177,0)</f>
        <v>0</v>
      </c>
      <c r="BZ177" s="61">
        <f>IF(COUNTIF(Setup_Hierarchy!$J$70:$IV$70,"="&amp;$K177)&lt;&gt;0,$L177,0)</f>
        <v>0</v>
      </c>
      <c r="CA177" s="61">
        <f>IF(COUNTIF(Setup_Hierarchy!$J$71:$IV$71,"="&amp;$K177)&lt;&gt;0,$L177,0)</f>
        <v>0</v>
      </c>
      <c r="CB177" s="61">
        <f>IF(COUNTIF(Setup_Hierarchy!$J$72:$IV$72,"="&amp;$K177)&lt;&gt;0,$L177,0)</f>
        <v>0</v>
      </c>
      <c r="CC177" s="61">
        <f>IF(COUNTIF(Setup_Hierarchy!$J$73:$IV$73,"="&amp;$K177)&lt;&gt;0,$L177,0)</f>
        <v>0</v>
      </c>
      <c r="CD177" s="61">
        <f>IF(COUNTIF(Setup_Hierarchy!$J$74:$IV$74,"="&amp;$K177)&lt;&gt;0,$L177,0)</f>
        <v>0</v>
      </c>
      <c r="CE177" s="61">
        <f>IF(COUNTIF(Setup_Hierarchy!$J$75:$IV$75,"="&amp;$K177)&lt;&gt;0,$L177,0)</f>
        <v>0</v>
      </c>
      <c r="CF177" s="61">
        <f>IF(COUNTIF(Setup_Hierarchy!$J$76:$IV$76,"="&amp;$K177)&lt;&gt;0,$L177,0)</f>
        <v>0</v>
      </c>
      <c r="CG177" s="61">
        <f>IF(COUNTIF(Setup_Hierarchy!$J$77:$IV$77,"="&amp;$K177)&lt;&gt;0,$L177,0)</f>
        <v>0</v>
      </c>
      <c r="CH177" s="61">
        <f>IF(COUNTIF(Setup_Hierarchy!$J$78:$IV$78,"="&amp;$K177)&lt;&gt;0,$L177,0)</f>
        <v>0</v>
      </c>
      <c r="CI177" s="61">
        <f>IF(COUNTIF(Setup_Hierarchy!$J$79:$IV$79,"="&amp;$K177)&lt;&gt;0,$L177,0)</f>
        <v>0</v>
      </c>
      <c r="CJ177" s="61">
        <f>IF(COUNTIF(Setup_Hierarchy!$J$80:$IV$80,"="&amp;$K177)&lt;&gt;0,$L177,0)</f>
        <v>0</v>
      </c>
      <c r="CK177" s="61">
        <f>IF(COUNTIF(Setup_Hierarchy!$J$81:$IV$81,"="&amp;$K177)&lt;&gt;0,$L177,0)</f>
        <v>0</v>
      </c>
      <c r="CL177" s="61">
        <f>IF(COUNTIF(Setup_Hierarchy!$J$82:$IV$82,"="&amp;$K177)&lt;&gt;0,$L177,0)</f>
        <v>0</v>
      </c>
      <c r="CM177" s="61">
        <f>IF(COUNTIF(Setup_Hierarchy!$J$83:$IV$83,"="&amp;$K177)&lt;&gt;0,$L177,0)</f>
        <v>0</v>
      </c>
      <c r="CN177" s="61">
        <f>IF(COUNTIF(Setup_Hierarchy!$J$84:$IV$84,"="&amp;$K177)&lt;&gt;0,$L177,0)</f>
        <v>0</v>
      </c>
      <c r="CO177" s="61">
        <f>IF(COUNTIF(Setup_Hierarchy!$J$85:$IV$85,"="&amp;$K177)&lt;&gt;0,$L177,0)</f>
        <v>0</v>
      </c>
      <c r="CP177" s="61">
        <f>IF(COUNTIF(Setup_Hierarchy!$J$86:$IV$86,"="&amp;$K177)&lt;&gt;0,$L177,0)</f>
        <v>0</v>
      </c>
      <c r="CQ177" s="61">
        <f>IF(COUNTIF(Setup_Hierarchy!$J$87:$IV$87,"="&amp;$K177)&lt;&gt;0,$L177,0)</f>
        <v>0</v>
      </c>
      <c r="CR177" s="61">
        <f>IF(COUNTIF(Setup_Hierarchy!$J$88:$IV$88,"="&amp;$K177)&lt;&gt;0,$L177,0)</f>
        <v>0</v>
      </c>
      <c r="CS177" s="61">
        <f>IF(COUNTIF(Setup_Hierarchy!$J$89:$IV$89,"="&amp;$K177)&lt;&gt;0,$L177,0)</f>
        <v>0</v>
      </c>
      <c r="CT177" s="61">
        <f>IF(COUNTIF(Setup_Hierarchy!$J$90:$IV$90,"="&amp;$K177)&lt;&gt;0,$L177,0)</f>
        <v>0</v>
      </c>
      <c r="CU177" s="61">
        <f>IF(COUNTIF(Setup_Hierarchy!$J$91:$IV$91,"="&amp;$K177)&lt;&gt;0,$L177,0)</f>
        <v>0</v>
      </c>
      <c r="CV177" s="61">
        <f>IF(COUNTIF(Setup_Hierarchy!$J$92:$IV$92,"="&amp;$K177)&lt;&gt;0,$L177,0)</f>
        <v>0</v>
      </c>
      <c r="CW177" s="61">
        <f>IF(COUNTIF(Setup_Hierarchy!$J$93:$IV$93,"="&amp;$K177)&lt;&gt;0,$L177,0)</f>
        <v>0</v>
      </c>
      <c r="CX177" s="61">
        <f>IF(COUNTIF(Setup_Hierarchy!$J$94:$IV$94,"="&amp;$K177)&lt;&gt;0,$L177,0)</f>
        <v>0</v>
      </c>
      <c r="CY177" s="61">
        <f>IF(COUNTIF(Setup_Hierarchy!$J$95:$IV$95,"="&amp;$K177)&lt;&gt;0,$L177,0)</f>
        <v>0</v>
      </c>
      <c r="CZ177" s="61">
        <f>IF(COUNTIF(Setup_Hierarchy!$J$96:$IV$96,"="&amp;$K177)&lt;&gt;0,$L177,0)</f>
        <v>0</v>
      </c>
      <c r="DA177" s="61">
        <f>IF(COUNTIF(Setup_Hierarchy!$J$97:$IV$97,"="&amp;$K177)&lt;&gt;0,$L177,0)</f>
        <v>0</v>
      </c>
      <c r="DB177" s="61">
        <f>IF(COUNTIF(Setup_Hierarchy!$J$98:$IV$98,"="&amp;$K177)&lt;&gt;0,$L177,0)</f>
        <v>0</v>
      </c>
      <c r="DC177" s="61">
        <f>IF(COUNTIF(Setup_Hierarchy!$J$99:$IV$99,"="&amp;$K177)&lt;&gt;0,$L177,0)</f>
        <v>0</v>
      </c>
      <c r="DD177" s="61">
        <f>IF(COUNTIF(Setup_Hierarchy!$J$100:$IV$100,"="&amp;$K177)&lt;&gt;0,$L177,0)</f>
        <v>0</v>
      </c>
      <c r="DE177" s="61">
        <f>IF(COUNTIF(Setup_Hierarchy!$J$101:$IV$101,"="&amp;$K177)&lt;&gt;0,$L177,0)</f>
        <v>0</v>
      </c>
      <c r="DF177" s="61">
        <f>IF(COUNTIF(Setup_Hierarchy!$J$102:$IV$102,"="&amp;$K177)&lt;&gt;0,$L177,0)</f>
        <v>0</v>
      </c>
      <c r="DG177" s="61">
        <f>IF(COUNTIF(Setup_Hierarchy!$J$103:$IV$103,"="&amp;$K177)&lt;&gt;0,$L177,0)</f>
        <v>0</v>
      </c>
      <c r="DH177" s="61">
        <f>IF(COUNTIF(Setup_Hierarchy!$J$104:$IV$104,"="&amp;$K177)&lt;&gt;0,$L177,0)</f>
        <v>0</v>
      </c>
      <c r="DI177" s="61">
        <f>IF(COUNTIF(Setup_Hierarchy!$J$105:$IV$105,"="&amp;$K177)&lt;&gt;0,$L177,0)</f>
        <v>0</v>
      </c>
      <c r="DJ177" s="61">
        <f>IF(COUNTIF(Setup_Hierarchy!$J$106:$IV$106,"="&amp;$K177)&lt;&gt;0,$L177,0)</f>
        <v>0</v>
      </c>
      <c r="DK177" s="61">
        <f>IF(COUNTIF(Setup_Hierarchy!$J$107:$IV$107,"="&amp;$K177)&lt;&gt;0,$L177,0)</f>
        <v>0</v>
      </c>
      <c r="DL177" s="61">
        <f>IF(COUNTIF(Setup_Hierarchy!$J$108:$IV$108,"="&amp;$K177)&lt;&gt;0,$L177,0)</f>
        <v>0</v>
      </c>
      <c r="DM177" s="61">
        <f>IF(COUNTIF(Setup_Hierarchy!$J$109:$IV$109,"="&amp;$K177)&lt;&gt;0,$L177,0)</f>
        <v>0</v>
      </c>
      <c r="DN177" s="61">
        <f>IF(COUNTIF(Setup_Hierarchy!$J$110:$IV$110,"="&amp;$K177)&lt;&gt;0,$L177,0)</f>
        <v>0</v>
      </c>
      <c r="DO177" s="61">
        <f>IF(COUNTIF(Setup_Hierarchy!$J$111:$IV$111,"="&amp;$K177)&lt;&gt;0,$L177,0)</f>
        <v>0</v>
      </c>
      <c r="DP177" s="61">
        <f>IF(COUNTIF(Setup_Hierarchy!$J$112:$IV$112,"="&amp;$K177)&lt;&gt;0,$L177,0)</f>
        <v>0</v>
      </c>
      <c r="DQ177" s="61">
        <f>IF(COUNTIF(Setup_Hierarchy!$J$113:$IV$113,"="&amp;$K177)&lt;&gt;0,$L177,0)</f>
        <v>0</v>
      </c>
      <c r="DR177" s="61">
        <f>IF(COUNTIF(Setup_Hierarchy!$J$114:$IV$114,"="&amp;$K177)&lt;&gt;0,$L177,0)</f>
        <v>0</v>
      </c>
      <c r="DS177" s="61">
        <f>IF(COUNTIF(Setup_Hierarchy!$J$115:$IV$115,"="&amp;$K177)&lt;&gt;0,$L177,0)</f>
        <v>0</v>
      </c>
      <c r="DT177" s="61">
        <f>IF(COUNTIF(Setup_Hierarchy!$J$116:$IV$116,"="&amp;$K177)&lt;&gt;0,$L177,0)</f>
        <v>0</v>
      </c>
    </row>
    <row r="178" spans="2:124" x14ac:dyDescent="0.2">
      <c r="B178" t="s">
        <v>43</v>
      </c>
      <c r="C178">
        <v>80</v>
      </c>
      <c r="D178" t="s">
        <v>16</v>
      </c>
      <c r="E178" t="s">
        <v>369</v>
      </c>
      <c r="F178" t="s">
        <v>532</v>
      </c>
      <c r="G178" t="s">
        <v>25</v>
      </c>
      <c r="H178" t="s">
        <v>14</v>
      </c>
      <c r="I178">
        <v>0.50378800000000001</v>
      </c>
      <c r="J178">
        <v>1.0463899999999999</v>
      </c>
      <c r="K178">
        <v>795</v>
      </c>
      <c r="L178">
        <v>-95.17</v>
      </c>
      <c r="M178" s="61">
        <f>IF(COUNTIF(Setup_Hierarchy!$J$5:$IV$5,"="&amp;$K178)&lt;&gt;0,$L178,0)</f>
        <v>-95.17</v>
      </c>
      <c r="N178" s="61">
        <f>IF(COUNTIF(Setup_Hierarchy!$J$6:$IV$6,"="&amp;$K178)&lt;&gt;0,$L178,0)</f>
        <v>-95.17</v>
      </c>
      <c r="O178" s="61">
        <f>IF(COUNTIF(Setup_Hierarchy!$J$7:$IV$7,"="&amp;$K178)&lt;&gt;0,$L178,0)</f>
        <v>-95.17</v>
      </c>
      <c r="P178" s="61">
        <f>IF(COUNTIF(Setup_Hierarchy!$J$8:$IV$8,"="&amp;$K178)&lt;&gt;0,$L178,0)</f>
        <v>-95.17</v>
      </c>
      <c r="Q178" s="61">
        <f>IF(COUNTIF(Setup_Hierarchy!$J$9:$IV$9,"="&amp;$K178)&lt;&gt;0,$L178,0)</f>
        <v>-95.17</v>
      </c>
      <c r="R178" s="61">
        <f>IF(COUNTIF(Setup_Hierarchy!$J$10:$IV$10,"="&amp;$K178)&lt;&gt;0,$L178,0)</f>
        <v>0</v>
      </c>
      <c r="S178" s="61">
        <f>IF(COUNTIF(Setup_Hierarchy!$J$11:$IV$11,"="&amp;$K178)&lt;&gt;0,$L178,0)</f>
        <v>0</v>
      </c>
      <c r="T178" s="61">
        <f>IF(COUNTIF(Setup_Hierarchy!$J$12:$IV$12,"="&amp;$K178)&lt;&gt;0,$L178,0)</f>
        <v>0</v>
      </c>
      <c r="U178" s="61">
        <f>IF(COUNTIF(Setup_Hierarchy!$J$13:$IV$13,"="&amp;$K178)&lt;&gt;0,$L178,0)</f>
        <v>0</v>
      </c>
      <c r="V178" s="61">
        <f>IF(COUNTIF(Setup_Hierarchy!$J$14:$IV$14,"="&amp;$K178)&lt;&gt;0,$L178,0)</f>
        <v>0</v>
      </c>
      <c r="W178" s="61">
        <f>IF(COUNTIF(Setup_Hierarchy!$J$15:$IV$15,"="&amp;$K178)&lt;&gt;0,$L178,0)</f>
        <v>0</v>
      </c>
      <c r="X178" s="61">
        <f>IF(COUNTIF(Setup_Hierarchy!$J$16:$IV$16,"="&amp;$K178)&lt;&gt;0,$L178,0)</f>
        <v>0</v>
      </c>
      <c r="Y178" s="61">
        <f>IF(COUNTIF(Setup_Hierarchy!$J$17:$IV$17,"="&amp;$K178)&lt;&gt;0,$L178,0)</f>
        <v>0</v>
      </c>
      <c r="Z178" s="61">
        <f>IF(COUNTIF(Setup_Hierarchy!$J$18:$IV$18,"="&amp;$K178)&lt;&gt;0,$L178,0)</f>
        <v>-95.17</v>
      </c>
      <c r="AA178" s="61">
        <f>IF(COUNTIF(Setup_Hierarchy!$J$19:$IV$19,"="&amp;$K178)&lt;&gt;0,$L178,0)</f>
        <v>0</v>
      </c>
      <c r="AB178" s="61">
        <f>IF(COUNTIF(Setup_Hierarchy!$J$20:$IV$20,"="&amp;$K178)&lt;&gt;0,$L178,0)</f>
        <v>0</v>
      </c>
      <c r="AC178" s="61">
        <f>IF(COUNTIF(Setup_Hierarchy!$J$21:$IV$21,"="&amp;$K178)&lt;&gt;0,$L178,0)</f>
        <v>0</v>
      </c>
      <c r="AD178" s="61">
        <f>IF(COUNTIF(Setup_Hierarchy!$J$22:$IV$22,"="&amp;$K178)&lt;&gt;0,$L178,0)</f>
        <v>0</v>
      </c>
      <c r="AE178" s="61">
        <f>IF(COUNTIF(Setup_Hierarchy!$J$23:$IV$23,"="&amp;$K178)&lt;&gt;0,$L178,0)</f>
        <v>0</v>
      </c>
      <c r="AF178" s="61">
        <f>IF(COUNTIF(Setup_Hierarchy!$J$24:$IV$24,"="&amp;$K178)&lt;&gt;0,$L178,0)</f>
        <v>0</v>
      </c>
      <c r="AG178" s="61">
        <f>IF(COUNTIF(Setup_Hierarchy!$J$25:$IV$25,"="&amp;$K178)&lt;&gt;0,$L178,0)</f>
        <v>0</v>
      </c>
      <c r="AH178" s="61">
        <f>IF(COUNTIF(Setup_Hierarchy!$J$26:$IV$26,"="&amp;$K178)&lt;&gt;0,$L178,0)</f>
        <v>0</v>
      </c>
      <c r="AI178" s="61">
        <f>IF(COUNTIF(Setup_Hierarchy!$J$27:$IV$27,"="&amp;$K178)&lt;&gt;0,$L178,0)</f>
        <v>0</v>
      </c>
      <c r="AJ178" s="61">
        <f>IF(COUNTIF(Setup_Hierarchy!$J$28:$IV$28,"="&amp;$K178)&lt;&gt;0,$L178,0)</f>
        <v>0</v>
      </c>
      <c r="AK178" s="61">
        <f>IF(COUNTIF(Setup_Hierarchy!$J$29:$IV$29,"="&amp;$K178)&lt;&gt;0,$L178,0)</f>
        <v>0</v>
      </c>
      <c r="AL178" s="61">
        <f>IF(COUNTIF(Setup_Hierarchy!$J$30:$IV$30,"="&amp;$K178)&lt;&gt;0,$L178,0)</f>
        <v>0</v>
      </c>
      <c r="AM178" s="61">
        <f>IF(COUNTIF(Setup_Hierarchy!$J$31:$IV$31,"="&amp;$K178)&lt;&gt;0,$L178,0)</f>
        <v>0</v>
      </c>
      <c r="AN178" s="61">
        <f>IF(COUNTIF(Setup_Hierarchy!$J$32:$IV$32,"="&amp;$K178)&lt;&gt;0,$L178,0)</f>
        <v>0</v>
      </c>
      <c r="AO178" s="61">
        <f>IF(COUNTIF(Setup_Hierarchy!$J$33:$IV$33,"="&amp;$K178)&lt;&gt;0,$L178,0)</f>
        <v>0</v>
      </c>
      <c r="AP178" s="61">
        <f>IF(COUNTIF(Setup_Hierarchy!$J$34:$IV$34,"="&amp;$K178)&lt;&gt;0,$L178,0)</f>
        <v>0</v>
      </c>
      <c r="AQ178" s="61">
        <f>IF(COUNTIF(Setup_Hierarchy!$J$35:$IV$35,"="&amp;$K178)&lt;&gt;0,$L178,0)</f>
        <v>0</v>
      </c>
      <c r="AR178" s="61">
        <f>IF(COUNTIF(Setup_Hierarchy!$J$36:$IV$36,"="&amp;$K178)&lt;&gt;0,$L178,0)</f>
        <v>0</v>
      </c>
      <c r="AS178" s="61">
        <f>IF(COUNTIF(Setup_Hierarchy!$J$37:$IV$37,"="&amp;$K178)&lt;&gt;0,$L178,0)</f>
        <v>0</v>
      </c>
      <c r="AT178" s="61">
        <f>IF(COUNTIF(Setup_Hierarchy!$J$38:$IV$38,"="&amp;$K178)&lt;&gt;0,$L178,0)</f>
        <v>0</v>
      </c>
      <c r="AU178" s="61">
        <f>IF(COUNTIF(Setup_Hierarchy!$J$39:$IV$39,"="&amp;$K178)&lt;&gt;0,$L178,0)</f>
        <v>0</v>
      </c>
      <c r="AV178" s="61">
        <f>IF(COUNTIF(Setup_Hierarchy!$J$40:$IV$40,"="&amp;$K178)&lt;&gt;0,$L178,0)</f>
        <v>0</v>
      </c>
      <c r="AW178" s="61">
        <f>IF(COUNTIF(Setup_Hierarchy!$J$41:$IV$41,"="&amp;$K178)&lt;&gt;0,$L178,0)</f>
        <v>0</v>
      </c>
      <c r="AX178" s="61">
        <f>IF(COUNTIF(Setup_Hierarchy!$J$42:$IV$42,"="&amp;$K178)&lt;&gt;0,$L178,0)</f>
        <v>0</v>
      </c>
      <c r="AY178" s="61">
        <f>IF(COUNTIF(Setup_Hierarchy!$J$43:$IV$43,"="&amp;$K178)&lt;&gt;0,$L178,0)</f>
        <v>0</v>
      </c>
      <c r="AZ178" s="61">
        <f>IF(COUNTIF(Setup_Hierarchy!$J$44:$IV$44,"="&amp;$K178)&lt;&gt;0,$L178,0)</f>
        <v>0</v>
      </c>
      <c r="BA178" s="61">
        <f>IF(COUNTIF(Setup_Hierarchy!$J$45:$IV$45,"="&amp;$K178)&lt;&gt;0,$L178,0)</f>
        <v>0</v>
      </c>
      <c r="BB178" s="61">
        <f>IF(COUNTIF(Setup_Hierarchy!$J$46:$IV$46,"="&amp;$K178)&lt;&gt;0,$L178,0)</f>
        <v>0</v>
      </c>
      <c r="BC178" s="61">
        <f>IF(COUNTIF(Setup_Hierarchy!$J$47:$IV$47,"="&amp;$K178)&lt;&gt;0,$L178,0)</f>
        <v>0</v>
      </c>
      <c r="BD178" s="61">
        <f>IF(COUNTIF(Setup_Hierarchy!$J$48:$IV$48,"="&amp;$K178)&lt;&gt;0,$L178,0)</f>
        <v>0</v>
      </c>
      <c r="BE178" s="61">
        <f>IF(COUNTIF(Setup_Hierarchy!$J$49:$IV$49,"="&amp;$K178)&lt;&gt;0,$L178,0)</f>
        <v>0</v>
      </c>
      <c r="BF178" s="61">
        <f>IF(COUNTIF(Setup_Hierarchy!$J$50:$IV$50,"="&amp;$K178)&lt;&gt;0,$L178,0)</f>
        <v>0</v>
      </c>
      <c r="BG178" s="61">
        <f>IF(COUNTIF(Setup_Hierarchy!$J$51:$IV$51,"="&amp;$K178)&lt;&gt;0,$L178,0)</f>
        <v>0</v>
      </c>
      <c r="BH178" s="61">
        <f>IF(COUNTIF(Setup_Hierarchy!$J$52:$IV$52,"="&amp;$K178)&lt;&gt;0,$L178,0)</f>
        <v>0</v>
      </c>
      <c r="BI178" s="61">
        <f>IF(COUNTIF(Setup_Hierarchy!$J$53:$IV$53,"="&amp;$K178)&lt;&gt;0,$L178,0)</f>
        <v>0</v>
      </c>
      <c r="BJ178" s="61">
        <f>IF(COUNTIF(Setup_Hierarchy!$J$54:$IV$54,"="&amp;$K178)&lt;&gt;0,$L178,0)</f>
        <v>0</v>
      </c>
      <c r="BK178" s="61">
        <f>IF(COUNTIF(Setup_Hierarchy!$J$55:$IV$55,"="&amp;$K178)&lt;&gt;0,$L178,0)</f>
        <v>0</v>
      </c>
      <c r="BL178" s="61">
        <f>IF(COUNTIF(Setup_Hierarchy!$J$56:$IV$56,"="&amp;$K178)&lt;&gt;0,$L178,0)</f>
        <v>0</v>
      </c>
      <c r="BM178" s="61">
        <f>IF(COUNTIF(Setup_Hierarchy!$J$57:$IV$57,"="&amp;$K178)&lt;&gt;0,$L178,0)</f>
        <v>0</v>
      </c>
      <c r="BN178" s="61">
        <f>IF(COUNTIF(Setup_Hierarchy!$J$58:$IV$58,"="&amp;$K178)&lt;&gt;0,$L178,0)</f>
        <v>0</v>
      </c>
      <c r="BO178" s="61">
        <f>IF(COUNTIF(Setup_Hierarchy!$J$59:$IV$59,"="&amp;$K178)&lt;&gt;0,$L178,0)</f>
        <v>0</v>
      </c>
      <c r="BP178" s="61">
        <f>IF(COUNTIF(Setup_Hierarchy!$J$60:$IV$60,"="&amp;$K178)&lt;&gt;0,$L178,0)</f>
        <v>0</v>
      </c>
      <c r="BQ178" s="61">
        <f>IF(COUNTIF(Setup_Hierarchy!$J$61:$IV$61,"="&amp;$K178)&lt;&gt;0,$L178,0)</f>
        <v>0</v>
      </c>
      <c r="BR178" s="61">
        <f>IF(COUNTIF(Setup_Hierarchy!$J$62:$IV$62,"="&amp;$K178)&lt;&gt;0,$L178,0)</f>
        <v>0</v>
      </c>
      <c r="BS178" s="61">
        <f>IF(COUNTIF(Setup_Hierarchy!$J$63:$IV$63,"="&amp;$K178)&lt;&gt;0,$L178,0)</f>
        <v>0</v>
      </c>
      <c r="BT178" s="61">
        <f>IF(COUNTIF(Setup_Hierarchy!$J$64:$IV$64,"="&amp;$K178)&lt;&gt;0,$L178,0)</f>
        <v>0</v>
      </c>
      <c r="BU178" s="61">
        <f>IF(COUNTIF(Setup_Hierarchy!$J$65:$IV$65,"="&amp;$K178)&lt;&gt;0,$L178,0)</f>
        <v>0</v>
      </c>
      <c r="BV178" s="61">
        <f>IF(COUNTIF(Setup_Hierarchy!$J$66:$IV$66,"="&amp;$K178)&lt;&gt;0,$L178,0)</f>
        <v>0</v>
      </c>
      <c r="BW178" s="61">
        <f>IF(COUNTIF(Setup_Hierarchy!$J$67:$IV$67,"="&amp;$K178)&lt;&gt;0,$L178,0)</f>
        <v>0</v>
      </c>
      <c r="BX178" s="61">
        <f>IF(COUNTIF(Setup_Hierarchy!$J$68:$IV$68,"="&amp;$K178)&lt;&gt;0,$L178,0)</f>
        <v>0</v>
      </c>
      <c r="BY178" s="61">
        <f>IF(COUNTIF(Setup_Hierarchy!$J$69:$IV$69,"="&amp;$K178)&lt;&gt;0,$L178,0)</f>
        <v>0</v>
      </c>
      <c r="BZ178" s="61">
        <f>IF(COUNTIF(Setup_Hierarchy!$J$70:$IV$70,"="&amp;$K178)&lt;&gt;0,$L178,0)</f>
        <v>0</v>
      </c>
      <c r="CA178" s="61">
        <f>IF(COUNTIF(Setup_Hierarchy!$J$71:$IV$71,"="&amp;$K178)&lt;&gt;0,$L178,0)</f>
        <v>0</v>
      </c>
      <c r="CB178" s="61">
        <f>IF(COUNTIF(Setup_Hierarchy!$J$72:$IV$72,"="&amp;$K178)&lt;&gt;0,$L178,0)</f>
        <v>0</v>
      </c>
      <c r="CC178" s="61">
        <f>IF(COUNTIF(Setup_Hierarchy!$J$73:$IV$73,"="&amp;$K178)&lt;&gt;0,$L178,0)</f>
        <v>0</v>
      </c>
      <c r="CD178" s="61">
        <f>IF(COUNTIF(Setup_Hierarchy!$J$74:$IV$74,"="&amp;$K178)&lt;&gt;0,$L178,0)</f>
        <v>0</v>
      </c>
      <c r="CE178" s="61">
        <f>IF(COUNTIF(Setup_Hierarchy!$J$75:$IV$75,"="&amp;$K178)&lt;&gt;0,$L178,0)</f>
        <v>0</v>
      </c>
      <c r="CF178" s="61">
        <f>IF(COUNTIF(Setup_Hierarchy!$J$76:$IV$76,"="&amp;$K178)&lt;&gt;0,$L178,0)</f>
        <v>0</v>
      </c>
      <c r="CG178" s="61">
        <f>IF(COUNTIF(Setup_Hierarchy!$J$77:$IV$77,"="&amp;$K178)&lt;&gt;0,$L178,0)</f>
        <v>0</v>
      </c>
      <c r="CH178" s="61">
        <f>IF(COUNTIF(Setup_Hierarchy!$J$78:$IV$78,"="&amp;$K178)&lt;&gt;0,$L178,0)</f>
        <v>0</v>
      </c>
      <c r="CI178" s="61">
        <f>IF(COUNTIF(Setup_Hierarchy!$J$79:$IV$79,"="&amp;$K178)&lt;&gt;0,$L178,0)</f>
        <v>0</v>
      </c>
      <c r="CJ178" s="61">
        <f>IF(COUNTIF(Setup_Hierarchy!$J$80:$IV$80,"="&amp;$K178)&lt;&gt;0,$L178,0)</f>
        <v>0</v>
      </c>
      <c r="CK178" s="61">
        <f>IF(COUNTIF(Setup_Hierarchy!$J$81:$IV$81,"="&amp;$K178)&lt;&gt;0,$L178,0)</f>
        <v>0</v>
      </c>
      <c r="CL178" s="61">
        <f>IF(COUNTIF(Setup_Hierarchy!$J$82:$IV$82,"="&amp;$K178)&lt;&gt;0,$L178,0)</f>
        <v>0</v>
      </c>
      <c r="CM178" s="61">
        <f>IF(COUNTIF(Setup_Hierarchy!$J$83:$IV$83,"="&amp;$K178)&lt;&gt;0,$L178,0)</f>
        <v>0</v>
      </c>
      <c r="CN178" s="61">
        <f>IF(COUNTIF(Setup_Hierarchy!$J$84:$IV$84,"="&amp;$K178)&lt;&gt;0,$L178,0)</f>
        <v>0</v>
      </c>
      <c r="CO178" s="61">
        <f>IF(COUNTIF(Setup_Hierarchy!$J$85:$IV$85,"="&amp;$K178)&lt;&gt;0,$L178,0)</f>
        <v>0</v>
      </c>
      <c r="CP178" s="61">
        <f>IF(COUNTIF(Setup_Hierarchy!$J$86:$IV$86,"="&amp;$K178)&lt;&gt;0,$L178,0)</f>
        <v>0</v>
      </c>
      <c r="CQ178" s="61">
        <f>IF(COUNTIF(Setup_Hierarchy!$J$87:$IV$87,"="&amp;$K178)&lt;&gt;0,$L178,0)</f>
        <v>0</v>
      </c>
      <c r="CR178" s="61">
        <f>IF(COUNTIF(Setup_Hierarchy!$J$88:$IV$88,"="&amp;$K178)&lt;&gt;0,$L178,0)</f>
        <v>0</v>
      </c>
      <c r="CS178" s="61">
        <f>IF(COUNTIF(Setup_Hierarchy!$J$89:$IV$89,"="&amp;$K178)&lt;&gt;0,$L178,0)</f>
        <v>0</v>
      </c>
      <c r="CT178" s="61">
        <f>IF(COUNTIF(Setup_Hierarchy!$J$90:$IV$90,"="&amp;$K178)&lt;&gt;0,$L178,0)</f>
        <v>0</v>
      </c>
      <c r="CU178" s="61">
        <f>IF(COUNTIF(Setup_Hierarchy!$J$91:$IV$91,"="&amp;$K178)&lt;&gt;0,$L178,0)</f>
        <v>0</v>
      </c>
      <c r="CV178" s="61">
        <f>IF(COUNTIF(Setup_Hierarchy!$J$92:$IV$92,"="&amp;$K178)&lt;&gt;0,$L178,0)</f>
        <v>0</v>
      </c>
      <c r="CW178" s="61">
        <f>IF(COUNTIF(Setup_Hierarchy!$J$93:$IV$93,"="&amp;$K178)&lt;&gt;0,$L178,0)</f>
        <v>0</v>
      </c>
      <c r="CX178" s="61">
        <f>IF(COUNTIF(Setup_Hierarchy!$J$94:$IV$94,"="&amp;$K178)&lt;&gt;0,$L178,0)</f>
        <v>0</v>
      </c>
      <c r="CY178" s="61">
        <f>IF(COUNTIF(Setup_Hierarchy!$J$95:$IV$95,"="&amp;$K178)&lt;&gt;0,$L178,0)</f>
        <v>0</v>
      </c>
      <c r="CZ178" s="61">
        <f>IF(COUNTIF(Setup_Hierarchy!$J$96:$IV$96,"="&amp;$K178)&lt;&gt;0,$L178,0)</f>
        <v>0</v>
      </c>
      <c r="DA178" s="61">
        <f>IF(COUNTIF(Setup_Hierarchy!$J$97:$IV$97,"="&amp;$K178)&lt;&gt;0,$L178,0)</f>
        <v>0</v>
      </c>
      <c r="DB178" s="61">
        <f>IF(COUNTIF(Setup_Hierarchy!$J$98:$IV$98,"="&amp;$K178)&lt;&gt;0,$L178,0)</f>
        <v>0</v>
      </c>
      <c r="DC178" s="61">
        <f>IF(COUNTIF(Setup_Hierarchy!$J$99:$IV$99,"="&amp;$K178)&lt;&gt;0,$L178,0)</f>
        <v>0</v>
      </c>
      <c r="DD178" s="61">
        <f>IF(COUNTIF(Setup_Hierarchy!$J$100:$IV$100,"="&amp;$K178)&lt;&gt;0,$L178,0)</f>
        <v>0</v>
      </c>
      <c r="DE178" s="61">
        <f>IF(COUNTIF(Setup_Hierarchy!$J$101:$IV$101,"="&amp;$K178)&lt;&gt;0,$L178,0)</f>
        <v>0</v>
      </c>
      <c r="DF178" s="61">
        <f>IF(COUNTIF(Setup_Hierarchy!$J$102:$IV$102,"="&amp;$K178)&lt;&gt;0,$L178,0)</f>
        <v>0</v>
      </c>
      <c r="DG178" s="61">
        <f>IF(COUNTIF(Setup_Hierarchy!$J$103:$IV$103,"="&amp;$K178)&lt;&gt;0,$L178,0)</f>
        <v>0</v>
      </c>
      <c r="DH178" s="61">
        <f>IF(COUNTIF(Setup_Hierarchy!$J$104:$IV$104,"="&amp;$K178)&lt;&gt;0,$L178,0)</f>
        <v>0</v>
      </c>
      <c r="DI178" s="61">
        <f>IF(COUNTIF(Setup_Hierarchy!$J$105:$IV$105,"="&amp;$K178)&lt;&gt;0,$L178,0)</f>
        <v>0</v>
      </c>
      <c r="DJ178" s="61">
        <f>IF(COUNTIF(Setup_Hierarchy!$J$106:$IV$106,"="&amp;$K178)&lt;&gt;0,$L178,0)</f>
        <v>0</v>
      </c>
      <c r="DK178" s="61">
        <f>IF(COUNTIF(Setup_Hierarchy!$J$107:$IV$107,"="&amp;$K178)&lt;&gt;0,$L178,0)</f>
        <v>0</v>
      </c>
      <c r="DL178" s="61">
        <f>IF(COUNTIF(Setup_Hierarchy!$J$108:$IV$108,"="&amp;$K178)&lt;&gt;0,$L178,0)</f>
        <v>0</v>
      </c>
      <c r="DM178" s="61">
        <f>IF(COUNTIF(Setup_Hierarchy!$J$109:$IV$109,"="&amp;$K178)&lt;&gt;0,$L178,0)</f>
        <v>0</v>
      </c>
      <c r="DN178" s="61">
        <f>IF(COUNTIF(Setup_Hierarchy!$J$110:$IV$110,"="&amp;$K178)&lt;&gt;0,$L178,0)</f>
        <v>0</v>
      </c>
      <c r="DO178" s="61">
        <f>IF(COUNTIF(Setup_Hierarchy!$J$111:$IV$111,"="&amp;$K178)&lt;&gt;0,$L178,0)</f>
        <v>0</v>
      </c>
      <c r="DP178" s="61">
        <f>IF(COUNTIF(Setup_Hierarchy!$J$112:$IV$112,"="&amp;$K178)&lt;&gt;0,$L178,0)</f>
        <v>0</v>
      </c>
      <c r="DQ178" s="61">
        <f>IF(COUNTIF(Setup_Hierarchy!$J$113:$IV$113,"="&amp;$K178)&lt;&gt;0,$L178,0)</f>
        <v>0</v>
      </c>
      <c r="DR178" s="61">
        <f>IF(COUNTIF(Setup_Hierarchy!$J$114:$IV$114,"="&amp;$K178)&lt;&gt;0,$L178,0)</f>
        <v>0</v>
      </c>
      <c r="DS178" s="61">
        <f>IF(COUNTIF(Setup_Hierarchy!$J$115:$IV$115,"="&amp;$K178)&lt;&gt;0,$L178,0)</f>
        <v>0</v>
      </c>
      <c r="DT178" s="61">
        <f>IF(COUNTIF(Setup_Hierarchy!$J$116:$IV$116,"="&amp;$K178)&lt;&gt;0,$L178,0)</f>
        <v>-95.17</v>
      </c>
    </row>
    <row r="179" spans="2:124" x14ac:dyDescent="0.2">
      <c r="B179" t="s">
        <v>43</v>
      </c>
      <c r="C179">
        <v>81</v>
      </c>
      <c r="D179" t="s">
        <v>16</v>
      </c>
      <c r="E179" t="s">
        <v>369</v>
      </c>
      <c r="F179" t="s">
        <v>532</v>
      </c>
      <c r="G179" t="s">
        <v>25</v>
      </c>
      <c r="H179" t="s">
        <v>33</v>
      </c>
      <c r="I179">
        <v>0.60518700000000003</v>
      </c>
      <c r="J179">
        <v>1.16421</v>
      </c>
      <c r="K179">
        <v>625</v>
      </c>
      <c r="L179">
        <v>-7769.55</v>
      </c>
      <c r="M179" s="61">
        <f>IF(COUNTIF(Setup_Hierarchy!$J$5:$IV$5,"="&amp;$K179)&lt;&gt;0,$L179,0)</f>
        <v>-7769.55</v>
      </c>
      <c r="N179" s="61">
        <f>IF(COUNTIF(Setup_Hierarchy!$J$6:$IV$6,"="&amp;$K179)&lt;&gt;0,$L179,0)</f>
        <v>-7769.55</v>
      </c>
      <c r="O179" s="61">
        <f>IF(COUNTIF(Setup_Hierarchy!$J$7:$IV$7,"="&amp;$K179)&lt;&gt;0,$L179,0)</f>
        <v>-7769.55</v>
      </c>
      <c r="P179" s="61">
        <f>IF(COUNTIF(Setup_Hierarchy!$J$8:$IV$8,"="&amp;$K179)&lt;&gt;0,$L179,0)</f>
        <v>0</v>
      </c>
      <c r="Q179" s="61">
        <f>IF(COUNTIF(Setup_Hierarchy!$J$9:$IV$9,"="&amp;$K179)&lt;&gt;0,$L179,0)</f>
        <v>0</v>
      </c>
      <c r="R179" s="61">
        <f>IF(COUNTIF(Setup_Hierarchy!$J$10:$IV$10,"="&amp;$K179)&lt;&gt;0,$L179,0)</f>
        <v>0</v>
      </c>
      <c r="S179" s="61">
        <f>IF(COUNTIF(Setup_Hierarchy!$J$11:$IV$11,"="&amp;$K179)&lt;&gt;0,$L179,0)</f>
        <v>0</v>
      </c>
      <c r="T179" s="61">
        <f>IF(COUNTIF(Setup_Hierarchy!$J$12:$IV$12,"="&amp;$K179)&lt;&gt;0,$L179,0)</f>
        <v>0</v>
      </c>
      <c r="U179" s="61">
        <f>IF(COUNTIF(Setup_Hierarchy!$J$13:$IV$13,"="&amp;$K179)&lt;&gt;0,$L179,0)</f>
        <v>0</v>
      </c>
      <c r="V179" s="61">
        <f>IF(COUNTIF(Setup_Hierarchy!$J$14:$IV$14,"="&amp;$K179)&lt;&gt;0,$L179,0)</f>
        <v>0</v>
      </c>
      <c r="W179" s="61">
        <f>IF(COUNTIF(Setup_Hierarchy!$J$15:$IV$15,"="&amp;$K179)&lt;&gt;0,$L179,0)</f>
        <v>0</v>
      </c>
      <c r="X179" s="61">
        <f>IF(COUNTIF(Setup_Hierarchy!$J$16:$IV$16,"="&amp;$K179)&lt;&gt;0,$L179,0)</f>
        <v>0</v>
      </c>
      <c r="Y179" s="61">
        <f>IF(COUNTIF(Setup_Hierarchy!$J$17:$IV$17,"="&amp;$K179)&lt;&gt;0,$L179,0)</f>
        <v>0</v>
      </c>
      <c r="Z179" s="61">
        <f>IF(COUNTIF(Setup_Hierarchy!$J$18:$IV$18,"="&amp;$K179)&lt;&gt;0,$L179,0)</f>
        <v>0</v>
      </c>
      <c r="AA179" s="61">
        <f>IF(COUNTIF(Setup_Hierarchy!$J$19:$IV$19,"="&amp;$K179)&lt;&gt;0,$L179,0)</f>
        <v>0</v>
      </c>
      <c r="AB179" s="61">
        <f>IF(COUNTIF(Setup_Hierarchy!$J$20:$IV$20,"="&amp;$K179)&lt;&gt;0,$L179,0)</f>
        <v>0</v>
      </c>
      <c r="AC179" s="61">
        <f>IF(COUNTIF(Setup_Hierarchy!$J$21:$IV$21,"="&amp;$K179)&lt;&gt;0,$L179,0)</f>
        <v>0</v>
      </c>
      <c r="AD179" s="61">
        <f>IF(COUNTIF(Setup_Hierarchy!$J$22:$IV$22,"="&amp;$K179)&lt;&gt;0,$L179,0)</f>
        <v>0</v>
      </c>
      <c r="AE179" s="61">
        <f>IF(COUNTIF(Setup_Hierarchy!$J$23:$IV$23,"="&amp;$K179)&lt;&gt;0,$L179,0)</f>
        <v>0</v>
      </c>
      <c r="AF179" s="61">
        <f>IF(COUNTIF(Setup_Hierarchy!$J$24:$IV$24,"="&amp;$K179)&lt;&gt;0,$L179,0)</f>
        <v>0</v>
      </c>
      <c r="AG179" s="61">
        <f>IF(COUNTIF(Setup_Hierarchy!$J$25:$IV$25,"="&amp;$K179)&lt;&gt;0,$L179,0)</f>
        <v>0</v>
      </c>
      <c r="AH179" s="61">
        <f>IF(COUNTIF(Setup_Hierarchy!$J$26:$IV$26,"="&amp;$K179)&lt;&gt;0,$L179,0)</f>
        <v>0</v>
      </c>
      <c r="AI179" s="61">
        <f>IF(COUNTIF(Setup_Hierarchy!$J$27:$IV$27,"="&amp;$K179)&lt;&gt;0,$L179,0)</f>
        <v>0</v>
      </c>
      <c r="AJ179" s="61">
        <f>IF(COUNTIF(Setup_Hierarchy!$J$28:$IV$28,"="&amp;$K179)&lt;&gt;0,$L179,0)</f>
        <v>0</v>
      </c>
      <c r="AK179" s="61">
        <f>IF(COUNTIF(Setup_Hierarchy!$J$29:$IV$29,"="&amp;$K179)&lt;&gt;0,$L179,0)</f>
        <v>0</v>
      </c>
      <c r="AL179" s="61">
        <f>IF(COUNTIF(Setup_Hierarchy!$J$30:$IV$30,"="&amp;$K179)&lt;&gt;0,$L179,0)</f>
        <v>0</v>
      </c>
      <c r="AM179" s="61">
        <f>IF(COUNTIF(Setup_Hierarchy!$J$31:$IV$31,"="&amp;$K179)&lt;&gt;0,$L179,0)</f>
        <v>0</v>
      </c>
      <c r="AN179" s="61">
        <f>IF(COUNTIF(Setup_Hierarchy!$J$32:$IV$32,"="&amp;$K179)&lt;&gt;0,$L179,0)</f>
        <v>0</v>
      </c>
      <c r="AO179" s="61">
        <f>IF(COUNTIF(Setup_Hierarchy!$J$33:$IV$33,"="&amp;$K179)&lt;&gt;0,$L179,0)</f>
        <v>0</v>
      </c>
      <c r="AP179" s="61">
        <f>IF(COUNTIF(Setup_Hierarchy!$J$34:$IV$34,"="&amp;$K179)&lt;&gt;0,$L179,0)</f>
        <v>0</v>
      </c>
      <c r="AQ179" s="61">
        <f>IF(COUNTIF(Setup_Hierarchy!$J$35:$IV$35,"="&amp;$K179)&lt;&gt;0,$L179,0)</f>
        <v>0</v>
      </c>
      <c r="AR179" s="61">
        <f>IF(COUNTIF(Setup_Hierarchy!$J$36:$IV$36,"="&amp;$K179)&lt;&gt;0,$L179,0)</f>
        <v>0</v>
      </c>
      <c r="AS179" s="61">
        <f>IF(COUNTIF(Setup_Hierarchy!$J$37:$IV$37,"="&amp;$K179)&lt;&gt;0,$L179,0)</f>
        <v>0</v>
      </c>
      <c r="AT179" s="61">
        <f>IF(COUNTIF(Setup_Hierarchy!$J$38:$IV$38,"="&amp;$K179)&lt;&gt;0,$L179,0)</f>
        <v>0</v>
      </c>
      <c r="AU179" s="61">
        <f>IF(COUNTIF(Setup_Hierarchy!$J$39:$IV$39,"="&amp;$K179)&lt;&gt;0,$L179,0)</f>
        <v>0</v>
      </c>
      <c r="AV179" s="61">
        <f>IF(COUNTIF(Setup_Hierarchy!$J$40:$IV$40,"="&amp;$K179)&lt;&gt;0,$L179,0)</f>
        <v>0</v>
      </c>
      <c r="AW179" s="61">
        <f>IF(COUNTIF(Setup_Hierarchy!$J$41:$IV$41,"="&amp;$K179)&lt;&gt;0,$L179,0)</f>
        <v>0</v>
      </c>
      <c r="AX179" s="61">
        <f>IF(COUNTIF(Setup_Hierarchy!$J$42:$IV$42,"="&amp;$K179)&lt;&gt;0,$L179,0)</f>
        <v>0</v>
      </c>
      <c r="AY179" s="61">
        <f>IF(COUNTIF(Setup_Hierarchy!$J$43:$IV$43,"="&amp;$K179)&lt;&gt;0,$L179,0)</f>
        <v>0</v>
      </c>
      <c r="AZ179" s="61">
        <f>IF(COUNTIF(Setup_Hierarchy!$J$44:$IV$44,"="&amp;$K179)&lt;&gt;0,$L179,0)</f>
        <v>0</v>
      </c>
      <c r="BA179" s="61">
        <f>IF(COUNTIF(Setup_Hierarchy!$J$45:$IV$45,"="&amp;$K179)&lt;&gt;0,$L179,0)</f>
        <v>0</v>
      </c>
      <c r="BB179" s="61">
        <f>IF(COUNTIF(Setup_Hierarchy!$J$46:$IV$46,"="&amp;$K179)&lt;&gt;0,$L179,0)</f>
        <v>0</v>
      </c>
      <c r="BC179" s="61">
        <f>IF(COUNTIF(Setup_Hierarchy!$J$47:$IV$47,"="&amp;$K179)&lt;&gt;0,$L179,0)</f>
        <v>0</v>
      </c>
      <c r="BD179" s="61">
        <f>IF(COUNTIF(Setup_Hierarchy!$J$48:$IV$48,"="&amp;$K179)&lt;&gt;0,$L179,0)</f>
        <v>0</v>
      </c>
      <c r="BE179" s="61">
        <f>IF(COUNTIF(Setup_Hierarchy!$J$49:$IV$49,"="&amp;$K179)&lt;&gt;0,$L179,0)</f>
        <v>0</v>
      </c>
      <c r="BF179" s="61">
        <f>IF(COUNTIF(Setup_Hierarchy!$J$50:$IV$50,"="&amp;$K179)&lt;&gt;0,$L179,0)</f>
        <v>0</v>
      </c>
      <c r="BG179" s="61">
        <f>IF(COUNTIF(Setup_Hierarchy!$J$51:$IV$51,"="&amp;$K179)&lt;&gt;0,$L179,0)</f>
        <v>-7769.55</v>
      </c>
      <c r="BH179" s="61">
        <f>IF(COUNTIF(Setup_Hierarchy!$J$52:$IV$52,"="&amp;$K179)&lt;&gt;0,$L179,0)</f>
        <v>0</v>
      </c>
      <c r="BI179" s="61">
        <f>IF(COUNTIF(Setup_Hierarchy!$J$53:$IV$53,"="&amp;$K179)&lt;&gt;0,$L179,0)</f>
        <v>0</v>
      </c>
      <c r="BJ179" s="61">
        <f>IF(COUNTIF(Setup_Hierarchy!$J$54:$IV$54,"="&amp;$K179)&lt;&gt;0,$L179,0)</f>
        <v>0</v>
      </c>
      <c r="BK179" s="61">
        <f>IF(COUNTIF(Setup_Hierarchy!$J$55:$IV$55,"="&amp;$K179)&lt;&gt;0,$L179,0)</f>
        <v>0</v>
      </c>
      <c r="BL179" s="61">
        <f>IF(COUNTIF(Setup_Hierarchy!$J$56:$IV$56,"="&amp;$K179)&lt;&gt;0,$L179,0)</f>
        <v>0</v>
      </c>
      <c r="BM179" s="61">
        <f>IF(COUNTIF(Setup_Hierarchy!$J$57:$IV$57,"="&amp;$K179)&lt;&gt;0,$L179,0)</f>
        <v>0</v>
      </c>
      <c r="BN179" s="61">
        <f>IF(COUNTIF(Setup_Hierarchy!$J$58:$IV$58,"="&amp;$K179)&lt;&gt;0,$L179,0)</f>
        <v>0</v>
      </c>
      <c r="BO179" s="61">
        <f>IF(COUNTIF(Setup_Hierarchy!$J$59:$IV$59,"="&amp;$K179)&lt;&gt;0,$L179,0)</f>
        <v>-7769.55</v>
      </c>
      <c r="BP179" s="61">
        <f>IF(COUNTIF(Setup_Hierarchy!$J$60:$IV$60,"="&amp;$K179)&lt;&gt;0,$L179,0)</f>
        <v>0</v>
      </c>
      <c r="BQ179" s="61">
        <f>IF(COUNTIF(Setup_Hierarchy!$J$61:$IV$61,"="&amp;$K179)&lt;&gt;0,$L179,0)</f>
        <v>0</v>
      </c>
      <c r="BR179" s="61">
        <f>IF(COUNTIF(Setup_Hierarchy!$J$62:$IV$62,"="&amp;$K179)&lt;&gt;0,$L179,0)</f>
        <v>0</v>
      </c>
      <c r="BS179" s="61">
        <f>IF(COUNTIF(Setup_Hierarchy!$J$63:$IV$63,"="&amp;$K179)&lt;&gt;0,$L179,0)</f>
        <v>0</v>
      </c>
      <c r="BT179" s="61">
        <f>IF(COUNTIF(Setup_Hierarchy!$J$64:$IV$64,"="&amp;$K179)&lt;&gt;0,$L179,0)</f>
        <v>0</v>
      </c>
      <c r="BU179" s="61">
        <f>IF(COUNTIF(Setup_Hierarchy!$J$65:$IV$65,"="&amp;$K179)&lt;&gt;0,$L179,0)</f>
        <v>0</v>
      </c>
      <c r="BV179" s="61">
        <f>IF(COUNTIF(Setup_Hierarchy!$J$66:$IV$66,"="&amp;$K179)&lt;&gt;0,$L179,0)</f>
        <v>0</v>
      </c>
      <c r="BW179" s="61">
        <f>IF(COUNTIF(Setup_Hierarchy!$J$67:$IV$67,"="&amp;$K179)&lt;&gt;0,$L179,0)</f>
        <v>0</v>
      </c>
      <c r="BX179" s="61">
        <f>IF(COUNTIF(Setup_Hierarchy!$J$68:$IV$68,"="&amp;$K179)&lt;&gt;0,$L179,0)</f>
        <v>0</v>
      </c>
      <c r="BY179" s="61">
        <f>IF(COUNTIF(Setup_Hierarchy!$J$69:$IV$69,"="&amp;$K179)&lt;&gt;0,$L179,0)</f>
        <v>-7769.55</v>
      </c>
      <c r="BZ179" s="61">
        <f>IF(COUNTIF(Setup_Hierarchy!$J$70:$IV$70,"="&amp;$K179)&lt;&gt;0,$L179,0)</f>
        <v>-7769.55</v>
      </c>
      <c r="CA179" s="61">
        <f>IF(COUNTIF(Setup_Hierarchy!$J$71:$IV$71,"="&amp;$K179)&lt;&gt;0,$L179,0)</f>
        <v>0</v>
      </c>
      <c r="CB179" s="61">
        <f>IF(COUNTIF(Setup_Hierarchy!$J$72:$IV$72,"="&amp;$K179)&lt;&gt;0,$L179,0)</f>
        <v>0</v>
      </c>
      <c r="CC179" s="61">
        <f>IF(COUNTIF(Setup_Hierarchy!$J$73:$IV$73,"="&amp;$K179)&lt;&gt;0,$L179,0)</f>
        <v>0</v>
      </c>
      <c r="CD179" s="61">
        <f>IF(COUNTIF(Setup_Hierarchy!$J$74:$IV$74,"="&amp;$K179)&lt;&gt;0,$L179,0)</f>
        <v>0</v>
      </c>
      <c r="CE179" s="61">
        <f>IF(COUNTIF(Setup_Hierarchy!$J$75:$IV$75,"="&amp;$K179)&lt;&gt;0,$L179,0)</f>
        <v>0</v>
      </c>
      <c r="CF179" s="61">
        <f>IF(COUNTIF(Setup_Hierarchy!$J$76:$IV$76,"="&amp;$K179)&lt;&gt;0,$L179,0)</f>
        <v>0</v>
      </c>
      <c r="CG179" s="61">
        <f>IF(COUNTIF(Setup_Hierarchy!$J$77:$IV$77,"="&amp;$K179)&lt;&gt;0,$L179,0)</f>
        <v>0</v>
      </c>
      <c r="CH179" s="61">
        <f>IF(COUNTIF(Setup_Hierarchy!$J$78:$IV$78,"="&amp;$K179)&lt;&gt;0,$L179,0)</f>
        <v>0</v>
      </c>
      <c r="CI179" s="61">
        <f>IF(COUNTIF(Setup_Hierarchy!$J$79:$IV$79,"="&amp;$K179)&lt;&gt;0,$L179,0)</f>
        <v>0</v>
      </c>
      <c r="CJ179" s="61">
        <f>IF(COUNTIF(Setup_Hierarchy!$J$80:$IV$80,"="&amp;$K179)&lt;&gt;0,$L179,0)</f>
        <v>0</v>
      </c>
      <c r="CK179" s="61">
        <f>IF(COUNTIF(Setup_Hierarchy!$J$81:$IV$81,"="&amp;$K179)&lt;&gt;0,$L179,0)</f>
        <v>0</v>
      </c>
      <c r="CL179" s="61">
        <f>IF(COUNTIF(Setup_Hierarchy!$J$82:$IV$82,"="&amp;$K179)&lt;&gt;0,$L179,0)</f>
        <v>0</v>
      </c>
      <c r="CM179" s="61">
        <f>IF(COUNTIF(Setup_Hierarchy!$J$83:$IV$83,"="&amp;$K179)&lt;&gt;0,$L179,0)</f>
        <v>0</v>
      </c>
      <c r="CN179" s="61">
        <f>IF(COUNTIF(Setup_Hierarchy!$J$84:$IV$84,"="&amp;$K179)&lt;&gt;0,$L179,0)</f>
        <v>0</v>
      </c>
      <c r="CO179" s="61">
        <f>IF(COUNTIF(Setup_Hierarchy!$J$85:$IV$85,"="&amp;$K179)&lt;&gt;0,$L179,0)</f>
        <v>0</v>
      </c>
      <c r="CP179" s="61">
        <f>IF(COUNTIF(Setup_Hierarchy!$J$86:$IV$86,"="&amp;$K179)&lt;&gt;0,$L179,0)</f>
        <v>0</v>
      </c>
      <c r="CQ179" s="61">
        <f>IF(COUNTIF(Setup_Hierarchy!$J$87:$IV$87,"="&amp;$K179)&lt;&gt;0,$L179,0)</f>
        <v>0</v>
      </c>
      <c r="CR179" s="61">
        <f>IF(COUNTIF(Setup_Hierarchy!$J$88:$IV$88,"="&amp;$K179)&lt;&gt;0,$L179,0)</f>
        <v>0</v>
      </c>
      <c r="CS179" s="61">
        <f>IF(COUNTIF(Setup_Hierarchy!$J$89:$IV$89,"="&amp;$K179)&lt;&gt;0,$L179,0)</f>
        <v>0</v>
      </c>
      <c r="CT179" s="61">
        <f>IF(COUNTIF(Setup_Hierarchy!$J$90:$IV$90,"="&amp;$K179)&lt;&gt;0,$L179,0)</f>
        <v>0</v>
      </c>
      <c r="CU179" s="61">
        <f>IF(COUNTIF(Setup_Hierarchy!$J$91:$IV$91,"="&amp;$K179)&lt;&gt;0,$L179,0)</f>
        <v>0</v>
      </c>
      <c r="CV179" s="61">
        <f>IF(COUNTIF(Setup_Hierarchy!$J$92:$IV$92,"="&amp;$K179)&lt;&gt;0,$L179,0)</f>
        <v>0</v>
      </c>
      <c r="CW179" s="61">
        <f>IF(COUNTIF(Setup_Hierarchy!$J$93:$IV$93,"="&amp;$K179)&lt;&gt;0,$L179,0)</f>
        <v>0</v>
      </c>
      <c r="CX179" s="61">
        <f>IF(COUNTIF(Setup_Hierarchy!$J$94:$IV$94,"="&amp;$K179)&lt;&gt;0,$L179,0)</f>
        <v>0</v>
      </c>
      <c r="CY179" s="61">
        <f>IF(COUNTIF(Setup_Hierarchy!$J$95:$IV$95,"="&amp;$K179)&lt;&gt;0,$L179,0)</f>
        <v>0</v>
      </c>
      <c r="CZ179" s="61">
        <f>IF(COUNTIF(Setup_Hierarchy!$J$96:$IV$96,"="&amp;$K179)&lt;&gt;0,$L179,0)</f>
        <v>0</v>
      </c>
      <c r="DA179" s="61">
        <f>IF(COUNTIF(Setup_Hierarchy!$J$97:$IV$97,"="&amp;$K179)&lt;&gt;0,$L179,0)</f>
        <v>0</v>
      </c>
      <c r="DB179" s="61">
        <f>IF(COUNTIF(Setup_Hierarchy!$J$98:$IV$98,"="&amp;$K179)&lt;&gt;0,$L179,0)</f>
        <v>0</v>
      </c>
      <c r="DC179" s="61">
        <f>IF(COUNTIF(Setup_Hierarchy!$J$99:$IV$99,"="&amp;$K179)&lt;&gt;0,$L179,0)</f>
        <v>0</v>
      </c>
      <c r="DD179" s="61">
        <f>IF(COUNTIF(Setup_Hierarchy!$J$100:$IV$100,"="&amp;$K179)&lt;&gt;0,$L179,0)</f>
        <v>0</v>
      </c>
      <c r="DE179" s="61">
        <f>IF(COUNTIF(Setup_Hierarchy!$J$101:$IV$101,"="&amp;$K179)&lt;&gt;0,$L179,0)</f>
        <v>0</v>
      </c>
      <c r="DF179" s="61">
        <f>IF(COUNTIF(Setup_Hierarchy!$J$102:$IV$102,"="&amp;$K179)&lt;&gt;0,$L179,0)</f>
        <v>0</v>
      </c>
      <c r="DG179" s="61">
        <f>IF(COUNTIF(Setup_Hierarchy!$J$103:$IV$103,"="&amp;$K179)&lt;&gt;0,$L179,0)</f>
        <v>0</v>
      </c>
      <c r="DH179" s="61">
        <f>IF(COUNTIF(Setup_Hierarchy!$J$104:$IV$104,"="&amp;$K179)&lt;&gt;0,$L179,0)</f>
        <v>0</v>
      </c>
      <c r="DI179" s="61">
        <f>IF(COUNTIF(Setup_Hierarchy!$J$105:$IV$105,"="&amp;$K179)&lt;&gt;0,$L179,0)</f>
        <v>0</v>
      </c>
      <c r="DJ179" s="61">
        <f>IF(COUNTIF(Setup_Hierarchy!$J$106:$IV$106,"="&amp;$K179)&lt;&gt;0,$L179,0)</f>
        <v>0</v>
      </c>
      <c r="DK179" s="61">
        <f>IF(COUNTIF(Setup_Hierarchy!$J$107:$IV$107,"="&amp;$K179)&lt;&gt;0,$L179,0)</f>
        <v>0</v>
      </c>
      <c r="DL179" s="61">
        <f>IF(COUNTIF(Setup_Hierarchy!$J$108:$IV$108,"="&amp;$K179)&lt;&gt;0,$L179,0)</f>
        <v>0</v>
      </c>
      <c r="DM179" s="61">
        <f>IF(COUNTIF(Setup_Hierarchy!$J$109:$IV$109,"="&amp;$K179)&lt;&gt;0,$L179,0)</f>
        <v>0</v>
      </c>
      <c r="DN179" s="61">
        <f>IF(COUNTIF(Setup_Hierarchy!$J$110:$IV$110,"="&amp;$K179)&lt;&gt;0,$L179,0)</f>
        <v>0</v>
      </c>
      <c r="DO179" s="61">
        <f>IF(COUNTIF(Setup_Hierarchy!$J$111:$IV$111,"="&amp;$K179)&lt;&gt;0,$L179,0)</f>
        <v>0</v>
      </c>
      <c r="DP179" s="61">
        <f>IF(COUNTIF(Setup_Hierarchy!$J$112:$IV$112,"="&amp;$K179)&lt;&gt;0,$L179,0)</f>
        <v>0</v>
      </c>
      <c r="DQ179" s="61">
        <f>IF(COUNTIF(Setup_Hierarchy!$J$113:$IV$113,"="&amp;$K179)&lt;&gt;0,$L179,0)</f>
        <v>0</v>
      </c>
      <c r="DR179" s="61">
        <f>IF(COUNTIF(Setup_Hierarchy!$J$114:$IV$114,"="&amp;$K179)&lt;&gt;0,$L179,0)</f>
        <v>0</v>
      </c>
      <c r="DS179" s="61">
        <f>IF(COUNTIF(Setup_Hierarchy!$J$115:$IV$115,"="&amp;$K179)&lt;&gt;0,$L179,0)</f>
        <v>0</v>
      </c>
      <c r="DT179" s="61">
        <f>IF(COUNTIF(Setup_Hierarchy!$J$116:$IV$116,"="&amp;$K179)&lt;&gt;0,$L179,0)</f>
        <v>0</v>
      </c>
    </row>
    <row r="180" spans="2:124" x14ac:dyDescent="0.2">
      <c r="B180" t="s">
        <v>43</v>
      </c>
      <c r="C180">
        <v>81</v>
      </c>
      <c r="D180" t="s">
        <v>16</v>
      </c>
      <c r="E180" t="s">
        <v>369</v>
      </c>
      <c r="F180" t="s">
        <v>532</v>
      </c>
      <c r="G180" t="s">
        <v>25</v>
      </c>
      <c r="H180" t="s">
        <v>33</v>
      </c>
      <c r="I180">
        <v>0.60518700000000003</v>
      </c>
      <c r="J180">
        <v>1.16421</v>
      </c>
      <c r="K180">
        <v>626</v>
      </c>
      <c r="L180">
        <v>152.16999999999999</v>
      </c>
      <c r="M180" s="61">
        <f>IF(COUNTIF(Setup_Hierarchy!$J$5:$IV$5,"="&amp;$K180)&lt;&gt;0,$L180,0)</f>
        <v>152.16999999999999</v>
      </c>
      <c r="N180" s="61">
        <f>IF(COUNTIF(Setup_Hierarchy!$J$6:$IV$6,"="&amp;$K180)&lt;&gt;0,$L180,0)</f>
        <v>152.16999999999999</v>
      </c>
      <c r="O180" s="61">
        <f>IF(COUNTIF(Setup_Hierarchy!$J$7:$IV$7,"="&amp;$K180)&lt;&gt;0,$L180,0)</f>
        <v>152.16999999999999</v>
      </c>
      <c r="P180" s="61">
        <f>IF(COUNTIF(Setup_Hierarchy!$J$8:$IV$8,"="&amp;$K180)&lt;&gt;0,$L180,0)</f>
        <v>0</v>
      </c>
      <c r="Q180" s="61">
        <f>IF(COUNTIF(Setup_Hierarchy!$J$9:$IV$9,"="&amp;$K180)&lt;&gt;0,$L180,0)</f>
        <v>0</v>
      </c>
      <c r="R180" s="61">
        <f>IF(COUNTIF(Setup_Hierarchy!$J$10:$IV$10,"="&amp;$K180)&lt;&gt;0,$L180,0)</f>
        <v>0</v>
      </c>
      <c r="S180" s="61">
        <f>IF(COUNTIF(Setup_Hierarchy!$J$11:$IV$11,"="&amp;$K180)&lt;&gt;0,$L180,0)</f>
        <v>0</v>
      </c>
      <c r="T180" s="61">
        <f>IF(COUNTIF(Setup_Hierarchy!$J$12:$IV$12,"="&amp;$K180)&lt;&gt;0,$L180,0)</f>
        <v>0</v>
      </c>
      <c r="U180" s="61">
        <f>IF(COUNTIF(Setup_Hierarchy!$J$13:$IV$13,"="&amp;$K180)&lt;&gt;0,$L180,0)</f>
        <v>0</v>
      </c>
      <c r="V180" s="61">
        <f>IF(COUNTIF(Setup_Hierarchy!$J$14:$IV$14,"="&amp;$K180)&lt;&gt;0,$L180,0)</f>
        <v>0</v>
      </c>
      <c r="W180" s="61">
        <f>IF(COUNTIF(Setup_Hierarchy!$J$15:$IV$15,"="&amp;$K180)&lt;&gt;0,$L180,0)</f>
        <v>0</v>
      </c>
      <c r="X180" s="61">
        <f>IF(COUNTIF(Setup_Hierarchy!$J$16:$IV$16,"="&amp;$K180)&lt;&gt;0,$L180,0)</f>
        <v>0</v>
      </c>
      <c r="Y180" s="61">
        <f>IF(COUNTIF(Setup_Hierarchy!$J$17:$IV$17,"="&amp;$K180)&lt;&gt;0,$L180,0)</f>
        <v>0</v>
      </c>
      <c r="Z180" s="61">
        <f>IF(COUNTIF(Setup_Hierarchy!$J$18:$IV$18,"="&amp;$K180)&lt;&gt;0,$L180,0)</f>
        <v>0</v>
      </c>
      <c r="AA180" s="61">
        <f>IF(COUNTIF(Setup_Hierarchy!$J$19:$IV$19,"="&amp;$K180)&lt;&gt;0,$L180,0)</f>
        <v>0</v>
      </c>
      <c r="AB180" s="61">
        <f>IF(COUNTIF(Setup_Hierarchy!$J$20:$IV$20,"="&amp;$K180)&lt;&gt;0,$L180,0)</f>
        <v>0</v>
      </c>
      <c r="AC180" s="61">
        <f>IF(COUNTIF(Setup_Hierarchy!$J$21:$IV$21,"="&amp;$K180)&lt;&gt;0,$L180,0)</f>
        <v>0</v>
      </c>
      <c r="AD180" s="61">
        <f>IF(COUNTIF(Setup_Hierarchy!$J$22:$IV$22,"="&amp;$K180)&lt;&gt;0,$L180,0)</f>
        <v>0</v>
      </c>
      <c r="AE180" s="61">
        <f>IF(COUNTIF(Setup_Hierarchy!$J$23:$IV$23,"="&amp;$K180)&lt;&gt;0,$L180,0)</f>
        <v>0</v>
      </c>
      <c r="AF180" s="61">
        <f>IF(COUNTIF(Setup_Hierarchy!$J$24:$IV$24,"="&amp;$K180)&lt;&gt;0,$L180,0)</f>
        <v>0</v>
      </c>
      <c r="AG180" s="61">
        <f>IF(COUNTIF(Setup_Hierarchy!$J$25:$IV$25,"="&amp;$K180)&lt;&gt;0,$L180,0)</f>
        <v>0</v>
      </c>
      <c r="AH180" s="61">
        <f>IF(COUNTIF(Setup_Hierarchy!$J$26:$IV$26,"="&amp;$K180)&lt;&gt;0,$L180,0)</f>
        <v>0</v>
      </c>
      <c r="AI180" s="61">
        <f>IF(COUNTIF(Setup_Hierarchy!$J$27:$IV$27,"="&amp;$K180)&lt;&gt;0,$L180,0)</f>
        <v>0</v>
      </c>
      <c r="AJ180" s="61">
        <f>IF(COUNTIF(Setup_Hierarchy!$J$28:$IV$28,"="&amp;$K180)&lt;&gt;0,$L180,0)</f>
        <v>0</v>
      </c>
      <c r="AK180" s="61">
        <f>IF(COUNTIF(Setup_Hierarchy!$J$29:$IV$29,"="&amp;$K180)&lt;&gt;0,$L180,0)</f>
        <v>0</v>
      </c>
      <c r="AL180" s="61">
        <f>IF(COUNTIF(Setup_Hierarchy!$J$30:$IV$30,"="&amp;$K180)&lt;&gt;0,$L180,0)</f>
        <v>0</v>
      </c>
      <c r="AM180" s="61">
        <f>IF(COUNTIF(Setup_Hierarchy!$J$31:$IV$31,"="&amp;$K180)&lt;&gt;0,$L180,0)</f>
        <v>0</v>
      </c>
      <c r="AN180" s="61">
        <f>IF(COUNTIF(Setup_Hierarchy!$J$32:$IV$32,"="&amp;$K180)&lt;&gt;0,$L180,0)</f>
        <v>0</v>
      </c>
      <c r="AO180" s="61">
        <f>IF(COUNTIF(Setup_Hierarchy!$J$33:$IV$33,"="&amp;$K180)&lt;&gt;0,$L180,0)</f>
        <v>0</v>
      </c>
      <c r="AP180" s="61">
        <f>IF(COUNTIF(Setup_Hierarchy!$J$34:$IV$34,"="&amp;$K180)&lt;&gt;0,$L180,0)</f>
        <v>0</v>
      </c>
      <c r="AQ180" s="61">
        <f>IF(COUNTIF(Setup_Hierarchy!$J$35:$IV$35,"="&amp;$K180)&lt;&gt;0,$L180,0)</f>
        <v>0</v>
      </c>
      <c r="AR180" s="61">
        <f>IF(COUNTIF(Setup_Hierarchy!$J$36:$IV$36,"="&amp;$K180)&lt;&gt;0,$L180,0)</f>
        <v>0</v>
      </c>
      <c r="AS180" s="61">
        <f>IF(COUNTIF(Setup_Hierarchy!$J$37:$IV$37,"="&amp;$K180)&lt;&gt;0,$L180,0)</f>
        <v>0</v>
      </c>
      <c r="AT180" s="61">
        <f>IF(COUNTIF(Setup_Hierarchy!$J$38:$IV$38,"="&amp;$K180)&lt;&gt;0,$L180,0)</f>
        <v>0</v>
      </c>
      <c r="AU180" s="61">
        <f>IF(COUNTIF(Setup_Hierarchy!$J$39:$IV$39,"="&amp;$K180)&lt;&gt;0,$L180,0)</f>
        <v>0</v>
      </c>
      <c r="AV180" s="61">
        <f>IF(COUNTIF(Setup_Hierarchy!$J$40:$IV$40,"="&amp;$K180)&lt;&gt;0,$L180,0)</f>
        <v>0</v>
      </c>
      <c r="AW180" s="61">
        <f>IF(COUNTIF(Setup_Hierarchy!$J$41:$IV$41,"="&amp;$K180)&lt;&gt;0,$L180,0)</f>
        <v>0</v>
      </c>
      <c r="AX180" s="61">
        <f>IF(COUNTIF(Setup_Hierarchy!$J$42:$IV$42,"="&amp;$K180)&lt;&gt;0,$L180,0)</f>
        <v>0</v>
      </c>
      <c r="AY180" s="61">
        <f>IF(COUNTIF(Setup_Hierarchy!$J$43:$IV$43,"="&amp;$K180)&lt;&gt;0,$L180,0)</f>
        <v>0</v>
      </c>
      <c r="AZ180" s="61">
        <f>IF(COUNTIF(Setup_Hierarchy!$J$44:$IV$44,"="&amp;$K180)&lt;&gt;0,$L180,0)</f>
        <v>0</v>
      </c>
      <c r="BA180" s="61">
        <f>IF(COUNTIF(Setup_Hierarchy!$J$45:$IV$45,"="&amp;$K180)&lt;&gt;0,$L180,0)</f>
        <v>0</v>
      </c>
      <c r="BB180" s="61">
        <f>IF(COUNTIF(Setup_Hierarchy!$J$46:$IV$46,"="&amp;$K180)&lt;&gt;0,$L180,0)</f>
        <v>0</v>
      </c>
      <c r="BC180" s="61">
        <f>IF(COUNTIF(Setup_Hierarchy!$J$47:$IV$47,"="&amp;$K180)&lt;&gt;0,$L180,0)</f>
        <v>0</v>
      </c>
      <c r="BD180" s="61">
        <f>IF(COUNTIF(Setup_Hierarchy!$J$48:$IV$48,"="&amp;$K180)&lt;&gt;0,$L180,0)</f>
        <v>0</v>
      </c>
      <c r="BE180" s="61">
        <f>IF(COUNTIF(Setup_Hierarchy!$J$49:$IV$49,"="&amp;$K180)&lt;&gt;0,$L180,0)</f>
        <v>0</v>
      </c>
      <c r="BF180" s="61">
        <f>IF(COUNTIF(Setup_Hierarchy!$J$50:$IV$50,"="&amp;$K180)&lt;&gt;0,$L180,0)</f>
        <v>0</v>
      </c>
      <c r="BG180" s="61">
        <f>IF(COUNTIF(Setup_Hierarchy!$J$51:$IV$51,"="&amp;$K180)&lt;&gt;0,$L180,0)</f>
        <v>152.16999999999999</v>
      </c>
      <c r="BH180" s="61">
        <f>IF(COUNTIF(Setup_Hierarchy!$J$52:$IV$52,"="&amp;$K180)&lt;&gt;0,$L180,0)</f>
        <v>0</v>
      </c>
      <c r="BI180" s="61">
        <f>IF(COUNTIF(Setup_Hierarchy!$J$53:$IV$53,"="&amp;$K180)&lt;&gt;0,$L180,0)</f>
        <v>0</v>
      </c>
      <c r="BJ180" s="61">
        <f>IF(COUNTIF(Setup_Hierarchy!$J$54:$IV$54,"="&amp;$K180)&lt;&gt;0,$L180,0)</f>
        <v>0</v>
      </c>
      <c r="BK180" s="61">
        <f>IF(COUNTIF(Setup_Hierarchy!$J$55:$IV$55,"="&amp;$K180)&lt;&gt;0,$L180,0)</f>
        <v>0</v>
      </c>
      <c r="BL180" s="61">
        <f>IF(COUNTIF(Setup_Hierarchy!$J$56:$IV$56,"="&amp;$K180)&lt;&gt;0,$L180,0)</f>
        <v>0</v>
      </c>
      <c r="BM180" s="61">
        <f>IF(COUNTIF(Setup_Hierarchy!$J$57:$IV$57,"="&amp;$K180)&lt;&gt;0,$L180,0)</f>
        <v>0</v>
      </c>
      <c r="BN180" s="61">
        <f>IF(COUNTIF(Setup_Hierarchy!$J$58:$IV$58,"="&amp;$K180)&lt;&gt;0,$L180,0)</f>
        <v>0</v>
      </c>
      <c r="BO180" s="61">
        <f>IF(COUNTIF(Setup_Hierarchy!$J$59:$IV$59,"="&amp;$K180)&lt;&gt;0,$L180,0)</f>
        <v>152.16999999999999</v>
      </c>
      <c r="BP180" s="61">
        <f>IF(COUNTIF(Setup_Hierarchy!$J$60:$IV$60,"="&amp;$K180)&lt;&gt;0,$L180,0)</f>
        <v>0</v>
      </c>
      <c r="BQ180" s="61">
        <f>IF(COUNTIF(Setup_Hierarchy!$J$61:$IV$61,"="&amp;$K180)&lt;&gt;0,$L180,0)</f>
        <v>0</v>
      </c>
      <c r="BR180" s="61">
        <f>IF(COUNTIF(Setup_Hierarchy!$J$62:$IV$62,"="&amp;$K180)&lt;&gt;0,$L180,0)</f>
        <v>0</v>
      </c>
      <c r="BS180" s="61">
        <f>IF(COUNTIF(Setup_Hierarchy!$J$63:$IV$63,"="&amp;$K180)&lt;&gt;0,$L180,0)</f>
        <v>0</v>
      </c>
      <c r="BT180" s="61">
        <f>IF(COUNTIF(Setup_Hierarchy!$J$64:$IV$64,"="&amp;$K180)&lt;&gt;0,$L180,0)</f>
        <v>0</v>
      </c>
      <c r="BU180" s="61">
        <f>IF(COUNTIF(Setup_Hierarchy!$J$65:$IV$65,"="&amp;$K180)&lt;&gt;0,$L180,0)</f>
        <v>0</v>
      </c>
      <c r="BV180" s="61">
        <f>IF(COUNTIF(Setup_Hierarchy!$J$66:$IV$66,"="&amp;$K180)&lt;&gt;0,$L180,0)</f>
        <v>0</v>
      </c>
      <c r="BW180" s="61">
        <f>IF(COUNTIF(Setup_Hierarchy!$J$67:$IV$67,"="&amp;$K180)&lt;&gt;0,$L180,0)</f>
        <v>0</v>
      </c>
      <c r="BX180" s="61">
        <f>IF(COUNTIF(Setup_Hierarchy!$J$68:$IV$68,"="&amp;$K180)&lt;&gt;0,$L180,0)</f>
        <v>0</v>
      </c>
      <c r="BY180" s="61">
        <f>IF(COUNTIF(Setup_Hierarchy!$J$69:$IV$69,"="&amp;$K180)&lt;&gt;0,$L180,0)</f>
        <v>0</v>
      </c>
      <c r="BZ180" s="61">
        <f>IF(COUNTIF(Setup_Hierarchy!$J$70:$IV$70,"="&amp;$K180)&lt;&gt;0,$L180,0)</f>
        <v>0</v>
      </c>
      <c r="CA180" s="61">
        <f>IF(COUNTIF(Setup_Hierarchy!$J$71:$IV$71,"="&amp;$K180)&lt;&gt;0,$L180,0)</f>
        <v>0</v>
      </c>
      <c r="CB180" s="61">
        <f>IF(COUNTIF(Setup_Hierarchy!$J$72:$IV$72,"="&amp;$K180)&lt;&gt;0,$L180,0)</f>
        <v>152.16999999999999</v>
      </c>
      <c r="CC180" s="61">
        <f>IF(COUNTIF(Setup_Hierarchy!$J$73:$IV$73,"="&amp;$K180)&lt;&gt;0,$L180,0)</f>
        <v>152.16999999999999</v>
      </c>
      <c r="CD180" s="61">
        <f>IF(COUNTIF(Setup_Hierarchy!$J$74:$IV$74,"="&amp;$K180)&lt;&gt;0,$L180,0)</f>
        <v>0</v>
      </c>
      <c r="CE180" s="61">
        <f>IF(COUNTIF(Setup_Hierarchy!$J$75:$IV$75,"="&amp;$K180)&lt;&gt;0,$L180,0)</f>
        <v>0</v>
      </c>
      <c r="CF180" s="61">
        <f>IF(COUNTIF(Setup_Hierarchy!$J$76:$IV$76,"="&amp;$K180)&lt;&gt;0,$L180,0)</f>
        <v>0</v>
      </c>
      <c r="CG180" s="61">
        <f>IF(COUNTIF(Setup_Hierarchy!$J$77:$IV$77,"="&amp;$K180)&lt;&gt;0,$L180,0)</f>
        <v>0</v>
      </c>
      <c r="CH180" s="61">
        <f>IF(COUNTIF(Setup_Hierarchy!$J$78:$IV$78,"="&amp;$K180)&lt;&gt;0,$L180,0)</f>
        <v>0</v>
      </c>
      <c r="CI180" s="61">
        <f>IF(COUNTIF(Setup_Hierarchy!$J$79:$IV$79,"="&amp;$K180)&lt;&gt;0,$L180,0)</f>
        <v>0</v>
      </c>
      <c r="CJ180" s="61">
        <f>IF(COUNTIF(Setup_Hierarchy!$J$80:$IV$80,"="&amp;$K180)&lt;&gt;0,$L180,0)</f>
        <v>0</v>
      </c>
      <c r="CK180" s="61">
        <f>IF(COUNTIF(Setup_Hierarchy!$J$81:$IV$81,"="&amp;$K180)&lt;&gt;0,$L180,0)</f>
        <v>0</v>
      </c>
      <c r="CL180" s="61">
        <f>IF(COUNTIF(Setup_Hierarchy!$J$82:$IV$82,"="&amp;$K180)&lt;&gt;0,$L180,0)</f>
        <v>0</v>
      </c>
      <c r="CM180" s="61">
        <f>IF(COUNTIF(Setup_Hierarchy!$J$83:$IV$83,"="&amp;$K180)&lt;&gt;0,$L180,0)</f>
        <v>0</v>
      </c>
      <c r="CN180" s="61">
        <f>IF(COUNTIF(Setup_Hierarchy!$J$84:$IV$84,"="&amp;$K180)&lt;&gt;0,$L180,0)</f>
        <v>0</v>
      </c>
      <c r="CO180" s="61">
        <f>IF(COUNTIF(Setup_Hierarchy!$J$85:$IV$85,"="&amp;$K180)&lt;&gt;0,$L180,0)</f>
        <v>0</v>
      </c>
      <c r="CP180" s="61">
        <f>IF(COUNTIF(Setup_Hierarchy!$J$86:$IV$86,"="&amp;$K180)&lt;&gt;0,$L180,0)</f>
        <v>0</v>
      </c>
      <c r="CQ180" s="61">
        <f>IF(COUNTIF(Setup_Hierarchy!$J$87:$IV$87,"="&amp;$K180)&lt;&gt;0,$L180,0)</f>
        <v>0</v>
      </c>
      <c r="CR180" s="61">
        <f>IF(COUNTIF(Setup_Hierarchy!$J$88:$IV$88,"="&amp;$K180)&lt;&gt;0,$L180,0)</f>
        <v>0</v>
      </c>
      <c r="CS180" s="61">
        <f>IF(COUNTIF(Setup_Hierarchy!$J$89:$IV$89,"="&amp;$K180)&lt;&gt;0,$L180,0)</f>
        <v>0</v>
      </c>
      <c r="CT180" s="61">
        <f>IF(COUNTIF(Setup_Hierarchy!$J$90:$IV$90,"="&amp;$K180)&lt;&gt;0,$L180,0)</f>
        <v>0</v>
      </c>
      <c r="CU180" s="61">
        <f>IF(COUNTIF(Setup_Hierarchy!$J$91:$IV$91,"="&amp;$K180)&lt;&gt;0,$L180,0)</f>
        <v>0</v>
      </c>
      <c r="CV180" s="61">
        <f>IF(COUNTIF(Setup_Hierarchy!$J$92:$IV$92,"="&amp;$K180)&lt;&gt;0,$L180,0)</f>
        <v>0</v>
      </c>
      <c r="CW180" s="61">
        <f>IF(COUNTIF(Setup_Hierarchy!$J$93:$IV$93,"="&amp;$K180)&lt;&gt;0,$L180,0)</f>
        <v>0</v>
      </c>
      <c r="CX180" s="61">
        <f>IF(COUNTIF(Setup_Hierarchy!$J$94:$IV$94,"="&amp;$K180)&lt;&gt;0,$L180,0)</f>
        <v>0</v>
      </c>
      <c r="CY180" s="61">
        <f>IF(COUNTIF(Setup_Hierarchy!$J$95:$IV$95,"="&amp;$K180)&lt;&gt;0,$L180,0)</f>
        <v>0</v>
      </c>
      <c r="CZ180" s="61">
        <f>IF(COUNTIF(Setup_Hierarchy!$J$96:$IV$96,"="&amp;$K180)&lt;&gt;0,$L180,0)</f>
        <v>0</v>
      </c>
      <c r="DA180" s="61">
        <f>IF(COUNTIF(Setup_Hierarchy!$J$97:$IV$97,"="&amp;$K180)&lt;&gt;0,$L180,0)</f>
        <v>0</v>
      </c>
      <c r="DB180" s="61">
        <f>IF(COUNTIF(Setup_Hierarchy!$J$98:$IV$98,"="&amp;$K180)&lt;&gt;0,$L180,0)</f>
        <v>0</v>
      </c>
      <c r="DC180" s="61">
        <f>IF(COUNTIF(Setup_Hierarchy!$J$99:$IV$99,"="&amp;$K180)&lt;&gt;0,$L180,0)</f>
        <v>0</v>
      </c>
      <c r="DD180" s="61">
        <f>IF(COUNTIF(Setup_Hierarchy!$J$100:$IV$100,"="&amp;$K180)&lt;&gt;0,$L180,0)</f>
        <v>0</v>
      </c>
      <c r="DE180" s="61">
        <f>IF(COUNTIF(Setup_Hierarchy!$J$101:$IV$101,"="&amp;$K180)&lt;&gt;0,$L180,0)</f>
        <v>0</v>
      </c>
      <c r="DF180" s="61">
        <f>IF(COUNTIF(Setup_Hierarchy!$J$102:$IV$102,"="&amp;$K180)&lt;&gt;0,$L180,0)</f>
        <v>0</v>
      </c>
      <c r="DG180" s="61">
        <f>IF(COUNTIF(Setup_Hierarchy!$J$103:$IV$103,"="&amp;$K180)&lt;&gt;0,$L180,0)</f>
        <v>0</v>
      </c>
      <c r="DH180" s="61">
        <f>IF(COUNTIF(Setup_Hierarchy!$J$104:$IV$104,"="&amp;$K180)&lt;&gt;0,$L180,0)</f>
        <v>0</v>
      </c>
      <c r="DI180" s="61">
        <f>IF(COUNTIF(Setup_Hierarchy!$J$105:$IV$105,"="&amp;$K180)&lt;&gt;0,$L180,0)</f>
        <v>0</v>
      </c>
      <c r="DJ180" s="61">
        <f>IF(COUNTIF(Setup_Hierarchy!$J$106:$IV$106,"="&amp;$K180)&lt;&gt;0,$L180,0)</f>
        <v>0</v>
      </c>
      <c r="DK180" s="61">
        <f>IF(COUNTIF(Setup_Hierarchy!$J$107:$IV$107,"="&amp;$K180)&lt;&gt;0,$L180,0)</f>
        <v>0</v>
      </c>
      <c r="DL180" s="61">
        <f>IF(COUNTIF(Setup_Hierarchy!$J$108:$IV$108,"="&amp;$K180)&lt;&gt;0,$L180,0)</f>
        <v>0</v>
      </c>
      <c r="DM180" s="61">
        <f>IF(COUNTIF(Setup_Hierarchy!$J$109:$IV$109,"="&amp;$K180)&lt;&gt;0,$L180,0)</f>
        <v>0</v>
      </c>
      <c r="DN180" s="61">
        <f>IF(COUNTIF(Setup_Hierarchy!$J$110:$IV$110,"="&amp;$K180)&lt;&gt;0,$L180,0)</f>
        <v>0</v>
      </c>
      <c r="DO180" s="61">
        <f>IF(COUNTIF(Setup_Hierarchy!$J$111:$IV$111,"="&amp;$K180)&lt;&gt;0,$L180,0)</f>
        <v>0</v>
      </c>
      <c r="DP180" s="61">
        <f>IF(COUNTIF(Setup_Hierarchy!$J$112:$IV$112,"="&amp;$K180)&lt;&gt;0,$L180,0)</f>
        <v>0</v>
      </c>
      <c r="DQ180" s="61">
        <f>IF(COUNTIF(Setup_Hierarchy!$J$113:$IV$113,"="&amp;$K180)&lt;&gt;0,$L180,0)</f>
        <v>0</v>
      </c>
      <c r="DR180" s="61">
        <f>IF(COUNTIF(Setup_Hierarchy!$J$114:$IV$114,"="&amp;$K180)&lt;&gt;0,$L180,0)</f>
        <v>0</v>
      </c>
      <c r="DS180" s="61">
        <f>IF(COUNTIF(Setup_Hierarchy!$J$115:$IV$115,"="&amp;$K180)&lt;&gt;0,$L180,0)</f>
        <v>0</v>
      </c>
      <c r="DT180" s="61">
        <f>IF(COUNTIF(Setup_Hierarchy!$J$116:$IV$116,"="&amp;$K180)&lt;&gt;0,$L180,0)</f>
        <v>0</v>
      </c>
    </row>
    <row r="181" spans="2:124" x14ac:dyDescent="0.2">
      <c r="B181" t="s">
        <v>43</v>
      </c>
      <c r="C181">
        <v>81</v>
      </c>
      <c r="D181" t="s">
        <v>16</v>
      </c>
      <c r="E181" t="s">
        <v>369</v>
      </c>
      <c r="F181" t="s">
        <v>532</v>
      </c>
      <c r="G181" t="s">
        <v>25</v>
      </c>
      <c r="H181" t="s">
        <v>33</v>
      </c>
      <c r="I181">
        <v>0.60518700000000003</v>
      </c>
      <c r="J181">
        <v>1.16421</v>
      </c>
      <c r="K181">
        <v>628</v>
      </c>
      <c r="L181">
        <v>-79.45</v>
      </c>
      <c r="M181" s="61">
        <f>IF(COUNTIF(Setup_Hierarchy!$J$5:$IV$5,"="&amp;$K181)&lt;&gt;0,$L181,0)</f>
        <v>-79.45</v>
      </c>
      <c r="N181" s="61">
        <f>IF(COUNTIF(Setup_Hierarchy!$J$6:$IV$6,"="&amp;$K181)&lt;&gt;0,$L181,0)</f>
        <v>-79.45</v>
      </c>
      <c r="O181" s="61">
        <f>IF(COUNTIF(Setup_Hierarchy!$J$7:$IV$7,"="&amp;$K181)&lt;&gt;0,$L181,0)</f>
        <v>-79.45</v>
      </c>
      <c r="P181" s="61">
        <f>IF(COUNTIF(Setup_Hierarchy!$J$8:$IV$8,"="&amp;$K181)&lt;&gt;0,$L181,0)</f>
        <v>0</v>
      </c>
      <c r="Q181" s="61">
        <f>IF(COUNTIF(Setup_Hierarchy!$J$9:$IV$9,"="&amp;$K181)&lt;&gt;0,$L181,0)</f>
        <v>0</v>
      </c>
      <c r="R181" s="61">
        <f>IF(COUNTIF(Setup_Hierarchy!$J$10:$IV$10,"="&amp;$K181)&lt;&gt;0,$L181,0)</f>
        <v>0</v>
      </c>
      <c r="S181" s="61">
        <f>IF(COUNTIF(Setup_Hierarchy!$J$11:$IV$11,"="&amp;$K181)&lt;&gt;0,$L181,0)</f>
        <v>0</v>
      </c>
      <c r="T181" s="61">
        <f>IF(COUNTIF(Setup_Hierarchy!$J$12:$IV$12,"="&amp;$K181)&lt;&gt;0,$L181,0)</f>
        <v>0</v>
      </c>
      <c r="U181" s="61">
        <f>IF(COUNTIF(Setup_Hierarchy!$J$13:$IV$13,"="&amp;$K181)&lt;&gt;0,$L181,0)</f>
        <v>0</v>
      </c>
      <c r="V181" s="61">
        <f>IF(COUNTIF(Setup_Hierarchy!$J$14:$IV$14,"="&amp;$K181)&lt;&gt;0,$L181,0)</f>
        <v>0</v>
      </c>
      <c r="W181" s="61">
        <f>IF(COUNTIF(Setup_Hierarchy!$J$15:$IV$15,"="&amp;$K181)&lt;&gt;0,$L181,0)</f>
        <v>0</v>
      </c>
      <c r="X181" s="61">
        <f>IF(COUNTIF(Setup_Hierarchy!$J$16:$IV$16,"="&amp;$K181)&lt;&gt;0,$L181,0)</f>
        <v>0</v>
      </c>
      <c r="Y181" s="61">
        <f>IF(COUNTIF(Setup_Hierarchy!$J$17:$IV$17,"="&amp;$K181)&lt;&gt;0,$L181,0)</f>
        <v>0</v>
      </c>
      <c r="Z181" s="61">
        <f>IF(COUNTIF(Setup_Hierarchy!$J$18:$IV$18,"="&amp;$K181)&lt;&gt;0,$L181,0)</f>
        <v>0</v>
      </c>
      <c r="AA181" s="61">
        <f>IF(COUNTIF(Setup_Hierarchy!$J$19:$IV$19,"="&amp;$K181)&lt;&gt;0,$L181,0)</f>
        <v>0</v>
      </c>
      <c r="AB181" s="61">
        <f>IF(COUNTIF(Setup_Hierarchy!$J$20:$IV$20,"="&amp;$K181)&lt;&gt;0,$L181,0)</f>
        <v>0</v>
      </c>
      <c r="AC181" s="61">
        <f>IF(COUNTIF(Setup_Hierarchy!$J$21:$IV$21,"="&amp;$K181)&lt;&gt;0,$L181,0)</f>
        <v>0</v>
      </c>
      <c r="AD181" s="61">
        <f>IF(COUNTIF(Setup_Hierarchy!$J$22:$IV$22,"="&amp;$K181)&lt;&gt;0,$L181,0)</f>
        <v>0</v>
      </c>
      <c r="AE181" s="61">
        <f>IF(COUNTIF(Setup_Hierarchy!$J$23:$IV$23,"="&amp;$K181)&lt;&gt;0,$L181,0)</f>
        <v>0</v>
      </c>
      <c r="AF181" s="61">
        <f>IF(COUNTIF(Setup_Hierarchy!$J$24:$IV$24,"="&amp;$K181)&lt;&gt;0,$L181,0)</f>
        <v>0</v>
      </c>
      <c r="AG181" s="61">
        <f>IF(COUNTIF(Setup_Hierarchy!$J$25:$IV$25,"="&amp;$K181)&lt;&gt;0,$L181,0)</f>
        <v>0</v>
      </c>
      <c r="AH181" s="61">
        <f>IF(COUNTIF(Setup_Hierarchy!$J$26:$IV$26,"="&amp;$K181)&lt;&gt;0,$L181,0)</f>
        <v>0</v>
      </c>
      <c r="AI181" s="61">
        <f>IF(COUNTIF(Setup_Hierarchy!$J$27:$IV$27,"="&amp;$K181)&lt;&gt;0,$L181,0)</f>
        <v>0</v>
      </c>
      <c r="AJ181" s="61">
        <f>IF(COUNTIF(Setup_Hierarchy!$J$28:$IV$28,"="&amp;$K181)&lt;&gt;0,$L181,0)</f>
        <v>0</v>
      </c>
      <c r="AK181" s="61">
        <f>IF(COUNTIF(Setup_Hierarchy!$J$29:$IV$29,"="&amp;$K181)&lt;&gt;0,$L181,0)</f>
        <v>0</v>
      </c>
      <c r="AL181" s="61">
        <f>IF(COUNTIF(Setup_Hierarchy!$J$30:$IV$30,"="&amp;$K181)&lt;&gt;0,$L181,0)</f>
        <v>0</v>
      </c>
      <c r="AM181" s="61">
        <f>IF(COUNTIF(Setup_Hierarchy!$J$31:$IV$31,"="&amp;$K181)&lt;&gt;0,$L181,0)</f>
        <v>0</v>
      </c>
      <c r="AN181" s="61">
        <f>IF(COUNTIF(Setup_Hierarchy!$J$32:$IV$32,"="&amp;$K181)&lt;&gt;0,$L181,0)</f>
        <v>0</v>
      </c>
      <c r="AO181" s="61">
        <f>IF(COUNTIF(Setup_Hierarchy!$J$33:$IV$33,"="&amp;$K181)&lt;&gt;0,$L181,0)</f>
        <v>0</v>
      </c>
      <c r="AP181" s="61">
        <f>IF(COUNTIF(Setup_Hierarchy!$J$34:$IV$34,"="&amp;$K181)&lt;&gt;0,$L181,0)</f>
        <v>0</v>
      </c>
      <c r="AQ181" s="61">
        <f>IF(COUNTIF(Setup_Hierarchy!$J$35:$IV$35,"="&amp;$K181)&lt;&gt;0,$L181,0)</f>
        <v>0</v>
      </c>
      <c r="AR181" s="61">
        <f>IF(COUNTIF(Setup_Hierarchy!$J$36:$IV$36,"="&amp;$K181)&lt;&gt;0,$L181,0)</f>
        <v>0</v>
      </c>
      <c r="AS181" s="61">
        <f>IF(COUNTIF(Setup_Hierarchy!$J$37:$IV$37,"="&amp;$K181)&lt;&gt;0,$L181,0)</f>
        <v>0</v>
      </c>
      <c r="AT181" s="61">
        <f>IF(COUNTIF(Setup_Hierarchy!$J$38:$IV$38,"="&amp;$K181)&lt;&gt;0,$L181,0)</f>
        <v>0</v>
      </c>
      <c r="AU181" s="61">
        <f>IF(COUNTIF(Setup_Hierarchy!$J$39:$IV$39,"="&amp;$K181)&lt;&gt;0,$L181,0)</f>
        <v>0</v>
      </c>
      <c r="AV181" s="61">
        <f>IF(COUNTIF(Setup_Hierarchy!$J$40:$IV$40,"="&amp;$K181)&lt;&gt;0,$L181,0)</f>
        <v>0</v>
      </c>
      <c r="AW181" s="61">
        <f>IF(COUNTIF(Setup_Hierarchy!$J$41:$IV$41,"="&amp;$K181)&lt;&gt;0,$L181,0)</f>
        <v>0</v>
      </c>
      <c r="AX181" s="61">
        <f>IF(COUNTIF(Setup_Hierarchy!$J$42:$IV$42,"="&amp;$K181)&lt;&gt;0,$L181,0)</f>
        <v>0</v>
      </c>
      <c r="AY181" s="61">
        <f>IF(COUNTIF(Setup_Hierarchy!$J$43:$IV$43,"="&amp;$K181)&lt;&gt;0,$L181,0)</f>
        <v>0</v>
      </c>
      <c r="AZ181" s="61">
        <f>IF(COUNTIF(Setup_Hierarchy!$J$44:$IV$44,"="&amp;$K181)&lt;&gt;0,$L181,0)</f>
        <v>0</v>
      </c>
      <c r="BA181" s="61">
        <f>IF(COUNTIF(Setup_Hierarchy!$J$45:$IV$45,"="&amp;$K181)&lt;&gt;0,$L181,0)</f>
        <v>0</v>
      </c>
      <c r="BB181" s="61">
        <f>IF(COUNTIF(Setup_Hierarchy!$J$46:$IV$46,"="&amp;$K181)&lt;&gt;0,$L181,0)</f>
        <v>0</v>
      </c>
      <c r="BC181" s="61">
        <f>IF(COUNTIF(Setup_Hierarchy!$J$47:$IV$47,"="&amp;$K181)&lt;&gt;0,$L181,0)</f>
        <v>0</v>
      </c>
      <c r="BD181" s="61">
        <f>IF(COUNTIF(Setup_Hierarchy!$J$48:$IV$48,"="&amp;$K181)&lt;&gt;0,$L181,0)</f>
        <v>0</v>
      </c>
      <c r="BE181" s="61">
        <f>IF(COUNTIF(Setup_Hierarchy!$J$49:$IV$49,"="&amp;$K181)&lt;&gt;0,$L181,0)</f>
        <v>0</v>
      </c>
      <c r="BF181" s="61">
        <f>IF(COUNTIF(Setup_Hierarchy!$J$50:$IV$50,"="&amp;$K181)&lt;&gt;0,$L181,0)</f>
        <v>0</v>
      </c>
      <c r="BG181" s="61">
        <f>IF(COUNTIF(Setup_Hierarchy!$J$51:$IV$51,"="&amp;$K181)&lt;&gt;0,$L181,0)</f>
        <v>-79.45</v>
      </c>
      <c r="BH181" s="61">
        <f>IF(COUNTIF(Setup_Hierarchy!$J$52:$IV$52,"="&amp;$K181)&lt;&gt;0,$L181,0)</f>
        <v>0</v>
      </c>
      <c r="BI181" s="61">
        <f>IF(COUNTIF(Setup_Hierarchy!$J$53:$IV$53,"="&amp;$K181)&lt;&gt;0,$L181,0)</f>
        <v>0</v>
      </c>
      <c r="BJ181" s="61">
        <f>IF(COUNTIF(Setup_Hierarchy!$J$54:$IV$54,"="&amp;$K181)&lt;&gt;0,$L181,0)</f>
        <v>0</v>
      </c>
      <c r="BK181" s="61">
        <f>IF(COUNTIF(Setup_Hierarchy!$J$55:$IV$55,"="&amp;$K181)&lt;&gt;0,$L181,0)</f>
        <v>0</v>
      </c>
      <c r="BL181" s="61">
        <f>IF(COUNTIF(Setup_Hierarchy!$J$56:$IV$56,"="&amp;$K181)&lt;&gt;0,$L181,0)</f>
        <v>0</v>
      </c>
      <c r="BM181" s="61">
        <f>IF(COUNTIF(Setup_Hierarchy!$J$57:$IV$57,"="&amp;$K181)&lt;&gt;0,$L181,0)</f>
        <v>0</v>
      </c>
      <c r="BN181" s="61">
        <f>IF(COUNTIF(Setup_Hierarchy!$J$58:$IV$58,"="&amp;$K181)&lt;&gt;0,$L181,0)</f>
        <v>0</v>
      </c>
      <c r="BO181" s="61">
        <f>IF(COUNTIF(Setup_Hierarchy!$J$59:$IV$59,"="&amp;$K181)&lt;&gt;0,$L181,0)</f>
        <v>-79.45</v>
      </c>
      <c r="BP181" s="61">
        <f>IF(COUNTIF(Setup_Hierarchy!$J$60:$IV$60,"="&amp;$K181)&lt;&gt;0,$L181,0)</f>
        <v>0</v>
      </c>
      <c r="BQ181" s="61">
        <f>IF(COUNTIF(Setup_Hierarchy!$J$61:$IV$61,"="&amp;$K181)&lt;&gt;0,$L181,0)</f>
        <v>0</v>
      </c>
      <c r="BR181" s="61">
        <f>IF(COUNTIF(Setup_Hierarchy!$J$62:$IV$62,"="&amp;$K181)&lt;&gt;0,$L181,0)</f>
        <v>0</v>
      </c>
      <c r="BS181" s="61">
        <f>IF(COUNTIF(Setup_Hierarchy!$J$63:$IV$63,"="&amp;$K181)&lt;&gt;0,$L181,0)</f>
        <v>0</v>
      </c>
      <c r="BT181" s="61">
        <f>IF(COUNTIF(Setup_Hierarchy!$J$64:$IV$64,"="&amp;$K181)&lt;&gt;0,$L181,0)</f>
        <v>0</v>
      </c>
      <c r="BU181" s="61">
        <f>IF(COUNTIF(Setup_Hierarchy!$J$65:$IV$65,"="&amp;$K181)&lt;&gt;0,$L181,0)</f>
        <v>0</v>
      </c>
      <c r="BV181" s="61">
        <f>IF(COUNTIF(Setup_Hierarchy!$J$66:$IV$66,"="&amp;$K181)&lt;&gt;0,$L181,0)</f>
        <v>0</v>
      </c>
      <c r="BW181" s="61">
        <f>IF(COUNTIF(Setup_Hierarchy!$J$67:$IV$67,"="&amp;$K181)&lt;&gt;0,$L181,0)</f>
        <v>0</v>
      </c>
      <c r="BX181" s="61">
        <f>IF(COUNTIF(Setup_Hierarchy!$J$68:$IV$68,"="&amp;$K181)&lt;&gt;0,$L181,0)</f>
        <v>0</v>
      </c>
      <c r="BY181" s="61">
        <f>IF(COUNTIF(Setup_Hierarchy!$J$69:$IV$69,"="&amp;$K181)&lt;&gt;0,$L181,0)</f>
        <v>0</v>
      </c>
      <c r="BZ181" s="61">
        <f>IF(COUNTIF(Setup_Hierarchy!$J$70:$IV$70,"="&amp;$K181)&lt;&gt;0,$L181,0)</f>
        <v>0</v>
      </c>
      <c r="CA181" s="61">
        <f>IF(COUNTIF(Setup_Hierarchy!$J$71:$IV$71,"="&amp;$K181)&lt;&gt;0,$L181,0)</f>
        <v>0</v>
      </c>
      <c r="CB181" s="61">
        <f>IF(COUNTIF(Setup_Hierarchy!$J$72:$IV$72,"="&amp;$K181)&lt;&gt;0,$L181,0)</f>
        <v>0</v>
      </c>
      <c r="CC181" s="61">
        <f>IF(COUNTIF(Setup_Hierarchy!$J$73:$IV$73,"="&amp;$K181)&lt;&gt;0,$L181,0)</f>
        <v>0</v>
      </c>
      <c r="CD181" s="61">
        <f>IF(COUNTIF(Setup_Hierarchy!$J$74:$IV$74,"="&amp;$K181)&lt;&gt;0,$L181,0)</f>
        <v>0</v>
      </c>
      <c r="CE181" s="61">
        <f>IF(COUNTIF(Setup_Hierarchy!$J$75:$IV$75,"="&amp;$K181)&lt;&gt;0,$L181,0)</f>
        <v>-79.45</v>
      </c>
      <c r="CF181" s="61">
        <f>IF(COUNTIF(Setup_Hierarchy!$J$76:$IV$76,"="&amp;$K181)&lt;&gt;0,$L181,0)</f>
        <v>-79.45</v>
      </c>
      <c r="CG181" s="61">
        <f>IF(COUNTIF(Setup_Hierarchy!$J$77:$IV$77,"="&amp;$K181)&lt;&gt;0,$L181,0)</f>
        <v>0</v>
      </c>
      <c r="CH181" s="61">
        <f>IF(COUNTIF(Setup_Hierarchy!$J$78:$IV$78,"="&amp;$K181)&lt;&gt;0,$L181,0)</f>
        <v>0</v>
      </c>
      <c r="CI181" s="61">
        <f>IF(COUNTIF(Setup_Hierarchy!$J$79:$IV$79,"="&amp;$K181)&lt;&gt;0,$L181,0)</f>
        <v>0</v>
      </c>
      <c r="CJ181" s="61">
        <f>IF(COUNTIF(Setup_Hierarchy!$J$80:$IV$80,"="&amp;$K181)&lt;&gt;0,$L181,0)</f>
        <v>0</v>
      </c>
      <c r="CK181" s="61">
        <f>IF(COUNTIF(Setup_Hierarchy!$J$81:$IV$81,"="&amp;$K181)&lt;&gt;0,$L181,0)</f>
        <v>0</v>
      </c>
      <c r="CL181" s="61">
        <f>IF(COUNTIF(Setup_Hierarchy!$J$82:$IV$82,"="&amp;$K181)&lt;&gt;0,$L181,0)</f>
        <v>0</v>
      </c>
      <c r="CM181" s="61">
        <f>IF(COUNTIF(Setup_Hierarchy!$J$83:$IV$83,"="&amp;$K181)&lt;&gt;0,$L181,0)</f>
        <v>0</v>
      </c>
      <c r="CN181" s="61">
        <f>IF(COUNTIF(Setup_Hierarchy!$J$84:$IV$84,"="&amp;$K181)&lt;&gt;0,$L181,0)</f>
        <v>0</v>
      </c>
      <c r="CO181" s="61">
        <f>IF(COUNTIF(Setup_Hierarchy!$J$85:$IV$85,"="&amp;$K181)&lt;&gt;0,$L181,0)</f>
        <v>0</v>
      </c>
      <c r="CP181" s="61">
        <f>IF(COUNTIF(Setup_Hierarchy!$J$86:$IV$86,"="&amp;$K181)&lt;&gt;0,$L181,0)</f>
        <v>0</v>
      </c>
      <c r="CQ181" s="61">
        <f>IF(COUNTIF(Setup_Hierarchy!$J$87:$IV$87,"="&amp;$K181)&lt;&gt;0,$L181,0)</f>
        <v>0</v>
      </c>
      <c r="CR181" s="61">
        <f>IF(COUNTIF(Setup_Hierarchy!$J$88:$IV$88,"="&amp;$K181)&lt;&gt;0,$L181,0)</f>
        <v>0</v>
      </c>
      <c r="CS181" s="61">
        <f>IF(COUNTIF(Setup_Hierarchy!$J$89:$IV$89,"="&amp;$K181)&lt;&gt;0,$L181,0)</f>
        <v>0</v>
      </c>
      <c r="CT181" s="61">
        <f>IF(COUNTIF(Setup_Hierarchy!$J$90:$IV$90,"="&amp;$K181)&lt;&gt;0,$L181,0)</f>
        <v>0</v>
      </c>
      <c r="CU181" s="61">
        <f>IF(COUNTIF(Setup_Hierarchy!$J$91:$IV$91,"="&amp;$K181)&lt;&gt;0,$L181,0)</f>
        <v>0</v>
      </c>
      <c r="CV181" s="61">
        <f>IF(COUNTIF(Setup_Hierarchy!$J$92:$IV$92,"="&amp;$K181)&lt;&gt;0,$L181,0)</f>
        <v>0</v>
      </c>
      <c r="CW181" s="61">
        <f>IF(COUNTIF(Setup_Hierarchy!$J$93:$IV$93,"="&amp;$K181)&lt;&gt;0,$L181,0)</f>
        <v>0</v>
      </c>
      <c r="CX181" s="61">
        <f>IF(COUNTIF(Setup_Hierarchy!$J$94:$IV$94,"="&amp;$K181)&lt;&gt;0,$L181,0)</f>
        <v>0</v>
      </c>
      <c r="CY181" s="61">
        <f>IF(COUNTIF(Setup_Hierarchy!$J$95:$IV$95,"="&amp;$K181)&lt;&gt;0,$L181,0)</f>
        <v>0</v>
      </c>
      <c r="CZ181" s="61">
        <f>IF(COUNTIF(Setup_Hierarchy!$J$96:$IV$96,"="&amp;$K181)&lt;&gt;0,$L181,0)</f>
        <v>0</v>
      </c>
      <c r="DA181" s="61">
        <f>IF(COUNTIF(Setup_Hierarchy!$J$97:$IV$97,"="&amp;$K181)&lt;&gt;0,$L181,0)</f>
        <v>0</v>
      </c>
      <c r="DB181" s="61">
        <f>IF(COUNTIF(Setup_Hierarchy!$J$98:$IV$98,"="&amp;$K181)&lt;&gt;0,$L181,0)</f>
        <v>0</v>
      </c>
      <c r="DC181" s="61">
        <f>IF(COUNTIF(Setup_Hierarchy!$J$99:$IV$99,"="&amp;$K181)&lt;&gt;0,$L181,0)</f>
        <v>0</v>
      </c>
      <c r="DD181" s="61">
        <f>IF(COUNTIF(Setup_Hierarchy!$J$100:$IV$100,"="&amp;$K181)&lt;&gt;0,$L181,0)</f>
        <v>0</v>
      </c>
      <c r="DE181" s="61">
        <f>IF(COUNTIF(Setup_Hierarchy!$J$101:$IV$101,"="&amp;$K181)&lt;&gt;0,$L181,0)</f>
        <v>0</v>
      </c>
      <c r="DF181" s="61">
        <f>IF(COUNTIF(Setup_Hierarchy!$J$102:$IV$102,"="&amp;$K181)&lt;&gt;0,$L181,0)</f>
        <v>0</v>
      </c>
      <c r="DG181" s="61">
        <f>IF(COUNTIF(Setup_Hierarchy!$J$103:$IV$103,"="&amp;$K181)&lt;&gt;0,$L181,0)</f>
        <v>0</v>
      </c>
      <c r="DH181" s="61">
        <f>IF(COUNTIF(Setup_Hierarchy!$J$104:$IV$104,"="&amp;$K181)&lt;&gt;0,$L181,0)</f>
        <v>0</v>
      </c>
      <c r="DI181" s="61">
        <f>IF(COUNTIF(Setup_Hierarchy!$J$105:$IV$105,"="&amp;$K181)&lt;&gt;0,$L181,0)</f>
        <v>0</v>
      </c>
      <c r="DJ181" s="61">
        <f>IF(COUNTIF(Setup_Hierarchy!$J$106:$IV$106,"="&amp;$K181)&lt;&gt;0,$L181,0)</f>
        <v>0</v>
      </c>
      <c r="DK181" s="61">
        <f>IF(COUNTIF(Setup_Hierarchy!$J$107:$IV$107,"="&amp;$K181)&lt;&gt;0,$L181,0)</f>
        <v>0</v>
      </c>
      <c r="DL181" s="61">
        <f>IF(COUNTIF(Setup_Hierarchy!$J$108:$IV$108,"="&amp;$K181)&lt;&gt;0,$L181,0)</f>
        <v>0</v>
      </c>
      <c r="DM181" s="61">
        <f>IF(COUNTIF(Setup_Hierarchy!$J$109:$IV$109,"="&amp;$K181)&lt;&gt;0,$L181,0)</f>
        <v>0</v>
      </c>
      <c r="DN181" s="61">
        <f>IF(COUNTIF(Setup_Hierarchy!$J$110:$IV$110,"="&amp;$K181)&lt;&gt;0,$L181,0)</f>
        <v>0</v>
      </c>
      <c r="DO181" s="61">
        <f>IF(COUNTIF(Setup_Hierarchy!$J$111:$IV$111,"="&amp;$K181)&lt;&gt;0,$L181,0)</f>
        <v>0</v>
      </c>
      <c r="DP181" s="61">
        <f>IF(COUNTIF(Setup_Hierarchy!$J$112:$IV$112,"="&amp;$K181)&lt;&gt;0,$L181,0)</f>
        <v>0</v>
      </c>
      <c r="DQ181" s="61">
        <f>IF(COUNTIF(Setup_Hierarchy!$J$113:$IV$113,"="&amp;$K181)&lt;&gt;0,$L181,0)</f>
        <v>0</v>
      </c>
      <c r="DR181" s="61">
        <f>IF(COUNTIF(Setup_Hierarchy!$J$114:$IV$114,"="&amp;$K181)&lt;&gt;0,$L181,0)</f>
        <v>0</v>
      </c>
      <c r="DS181" s="61">
        <f>IF(COUNTIF(Setup_Hierarchy!$J$115:$IV$115,"="&amp;$K181)&lt;&gt;0,$L181,0)</f>
        <v>0</v>
      </c>
      <c r="DT181" s="61">
        <f>IF(COUNTIF(Setup_Hierarchy!$J$116:$IV$116,"="&amp;$K181)&lt;&gt;0,$L181,0)</f>
        <v>0</v>
      </c>
    </row>
    <row r="182" spans="2:124" x14ac:dyDescent="0.2">
      <c r="B182" t="s">
        <v>43</v>
      </c>
      <c r="C182">
        <v>81</v>
      </c>
      <c r="D182" t="s">
        <v>16</v>
      </c>
      <c r="E182" t="s">
        <v>369</v>
      </c>
      <c r="F182" t="s">
        <v>532</v>
      </c>
      <c r="G182" t="s">
        <v>25</v>
      </c>
      <c r="H182" t="s">
        <v>33</v>
      </c>
      <c r="I182">
        <v>0.60518700000000003</v>
      </c>
      <c r="J182">
        <v>1.16421</v>
      </c>
      <c r="K182">
        <v>629</v>
      </c>
      <c r="L182">
        <v>7744.41</v>
      </c>
      <c r="M182" s="61">
        <f>IF(COUNTIF(Setup_Hierarchy!$J$5:$IV$5,"="&amp;$K182)&lt;&gt;0,$L182,0)</f>
        <v>7744.41</v>
      </c>
      <c r="N182" s="61">
        <f>IF(COUNTIF(Setup_Hierarchy!$J$6:$IV$6,"="&amp;$K182)&lt;&gt;0,$L182,0)</f>
        <v>7744.41</v>
      </c>
      <c r="O182" s="61">
        <f>IF(COUNTIF(Setup_Hierarchy!$J$7:$IV$7,"="&amp;$K182)&lt;&gt;0,$L182,0)</f>
        <v>7744.41</v>
      </c>
      <c r="P182" s="61">
        <f>IF(COUNTIF(Setup_Hierarchy!$J$8:$IV$8,"="&amp;$K182)&lt;&gt;0,$L182,0)</f>
        <v>0</v>
      </c>
      <c r="Q182" s="61">
        <f>IF(COUNTIF(Setup_Hierarchy!$J$9:$IV$9,"="&amp;$K182)&lt;&gt;0,$L182,0)</f>
        <v>0</v>
      </c>
      <c r="R182" s="61">
        <f>IF(COUNTIF(Setup_Hierarchy!$J$10:$IV$10,"="&amp;$K182)&lt;&gt;0,$L182,0)</f>
        <v>0</v>
      </c>
      <c r="S182" s="61">
        <f>IF(COUNTIF(Setup_Hierarchy!$J$11:$IV$11,"="&amp;$K182)&lt;&gt;0,$L182,0)</f>
        <v>0</v>
      </c>
      <c r="T182" s="61">
        <f>IF(COUNTIF(Setup_Hierarchy!$J$12:$IV$12,"="&amp;$K182)&lt;&gt;0,$L182,0)</f>
        <v>0</v>
      </c>
      <c r="U182" s="61">
        <f>IF(COUNTIF(Setup_Hierarchy!$J$13:$IV$13,"="&amp;$K182)&lt;&gt;0,$L182,0)</f>
        <v>0</v>
      </c>
      <c r="V182" s="61">
        <f>IF(COUNTIF(Setup_Hierarchy!$J$14:$IV$14,"="&amp;$K182)&lt;&gt;0,$L182,0)</f>
        <v>0</v>
      </c>
      <c r="W182" s="61">
        <f>IF(COUNTIF(Setup_Hierarchy!$J$15:$IV$15,"="&amp;$K182)&lt;&gt;0,$L182,0)</f>
        <v>0</v>
      </c>
      <c r="X182" s="61">
        <f>IF(COUNTIF(Setup_Hierarchy!$J$16:$IV$16,"="&amp;$K182)&lt;&gt;0,$L182,0)</f>
        <v>0</v>
      </c>
      <c r="Y182" s="61">
        <f>IF(COUNTIF(Setup_Hierarchy!$J$17:$IV$17,"="&amp;$K182)&lt;&gt;0,$L182,0)</f>
        <v>0</v>
      </c>
      <c r="Z182" s="61">
        <f>IF(COUNTIF(Setup_Hierarchy!$J$18:$IV$18,"="&amp;$K182)&lt;&gt;0,$L182,0)</f>
        <v>0</v>
      </c>
      <c r="AA182" s="61">
        <f>IF(COUNTIF(Setup_Hierarchy!$J$19:$IV$19,"="&amp;$K182)&lt;&gt;0,$L182,0)</f>
        <v>0</v>
      </c>
      <c r="AB182" s="61">
        <f>IF(COUNTIF(Setup_Hierarchy!$J$20:$IV$20,"="&amp;$K182)&lt;&gt;0,$L182,0)</f>
        <v>0</v>
      </c>
      <c r="AC182" s="61">
        <f>IF(COUNTIF(Setup_Hierarchy!$J$21:$IV$21,"="&amp;$K182)&lt;&gt;0,$L182,0)</f>
        <v>0</v>
      </c>
      <c r="AD182" s="61">
        <f>IF(COUNTIF(Setup_Hierarchy!$J$22:$IV$22,"="&amp;$K182)&lt;&gt;0,$L182,0)</f>
        <v>0</v>
      </c>
      <c r="AE182" s="61">
        <f>IF(COUNTIF(Setup_Hierarchy!$J$23:$IV$23,"="&amp;$K182)&lt;&gt;0,$L182,0)</f>
        <v>0</v>
      </c>
      <c r="AF182" s="61">
        <f>IF(COUNTIF(Setup_Hierarchy!$J$24:$IV$24,"="&amp;$K182)&lt;&gt;0,$L182,0)</f>
        <v>0</v>
      </c>
      <c r="AG182" s="61">
        <f>IF(COUNTIF(Setup_Hierarchy!$J$25:$IV$25,"="&amp;$K182)&lt;&gt;0,$L182,0)</f>
        <v>0</v>
      </c>
      <c r="AH182" s="61">
        <f>IF(COUNTIF(Setup_Hierarchy!$J$26:$IV$26,"="&amp;$K182)&lt;&gt;0,$L182,0)</f>
        <v>0</v>
      </c>
      <c r="AI182" s="61">
        <f>IF(COUNTIF(Setup_Hierarchy!$J$27:$IV$27,"="&amp;$K182)&lt;&gt;0,$L182,0)</f>
        <v>0</v>
      </c>
      <c r="AJ182" s="61">
        <f>IF(COUNTIF(Setup_Hierarchy!$J$28:$IV$28,"="&amp;$K182)&lt;&gt;0,$L182,0)</f>
        <v>0</v>
      </c>
      <c r="AK182" s="61">
        <f>IF(COUNTIF(Setup_Hierarchy!$J$29:$IV$29,"="&amp;$K182)&lt;&gt;0,$L182,0)</f>
        <v>0</v>
      </c>
      <c r="AL182" s="61">
        <f>IF(COUNTIF(Setup_Hierarchy!$J$30:$IV$30,"="&amp;$K182)&lt;&gt;0,$L182,0)</f>
        <v>0</v>
      </c>
      <c r="AM182" s="61">
        <f>IF(COUNTIF(Setup_Hierarchy!$J$31:$IV$31,"="&amp;$K182)&lt;&gt;0,$L182,0)</f>
        <v>0</v>
      </c>
      <c r="AN182" s="61">
        <f>IF(COUNTIF(Setup_Hierarchy!$J$32:$IV$32,"="&amp;$K182)&lt;&gt;0,$L182,0)</f>
        <v>0</v>
      </c>
      <c r="AO182" s="61">
        <f>IF(COUNTIF(Setup_Hierarchy!$J$33:$IV$33,"="&amp;$K182)&lt;&gt;0,$L182,0)</f>
        <v>0</v>
      </c>
      <c r="AP182" s="61">
        <f>IF(COUNTIF(Setup_Hierarchy!$J$34:$IV$34,"="&amp;$K182)&lt;&gt;0,$L182,0)</f>
        <v>0</v>
      </c>
      <c r="AQ182" s="61">
        <f>IF(COUNTIF(Setup_Hierarchy!$J$35:$IV$35,"="&amp;$K182)&lt;&gt;0,$L182,0)</f>
        <v>0</v>
      </c>
      <c r="AR182" s="61">
        <f>IF(COUNTIF(Setup_Hierarchy!$J$36:$IV$36,"="&amp;$K182)&lt;&gt;0,$L182,0)</f>
        <v>0</v>
      </c>
      <c r="AS182" s="61">
        <f>IF(COUNTIF(Setup_Hierarchy!$J$37:$IV$37,"="&amp;$K182)&lt;&gt;0,$L182,0)</f>
        <v>0</v>
      </c>
      <c r="AT182" s="61">
        <f>IF(COUNTIF(Setup_Hierarchy!$J$38:$IV$38,"="&amp;$K182)&lt;&gt;0,$L182,0)</f>
        <v>0</v>
      </c>
      <c r="AU182" s="61">
        <f>IF(COUNTIF(Setup_Hierarchy!$J$39:$IV$39,"="&amp;$K182)&lt;&gt;0,$L182,0)</f>
        <v>0</v>
      </c>
      <c r="AV182" s="61">
        <f>IF(COUNTIF(Setup_Hierarchy!$J$40:$IV$40,"="&amp;$K182)&lt;&gt;0,$L182,0)</f>
        <v>0</v>
      </c>
      <c r="AW182" s="61">
        <f>IF(COUNTIF(Setup_Hierarchy!$J$41:$IV$41,"="&amp;$K182)&lt;&gt;0,$L182,0)</f>
        <v>0</v>
      </c>
      <c r="AX182" s="61">
        <f>IF(COUNTIF(Setup_Hierarchy!$J$42:$IV$42,"="&amp;$K182)&lt;&gt;0,$L182,0)</f>
        <v>0</v>
      </c>
      <c r="AY182" s="61">
        <f>IF(COUNTIF(Setup_Hierarchy!$J$43:$IV$43,"="&amp;$K182)&lt;&gt;0,$L182,0)</f>
        <v>0</v>
      </c>
      <c r="AZ182" s="61">
        <f>IF(COUNTIF(Setup_Hierarchy!$J$44:$IV$44,"="&amp;$K182)&lt;&gt;0,$L182,0)</f>
        <v>0</v>
      </c>
      <c r="BA182" s="61">
        <f>IF(COUNTIF(Setup_Hierarchy!$J$45:$IV$45,"="&amp;$K182)&lt;&gt;0,$L182,0)</f>
        <v>0</v>
      </c>
      <c r="BB182" s="61">
        <f>IF(COUNTIF(Setup_Hierarchy!$J$46:$IV$46,"="&amp;$K182)&lt;&gt;0,$L182,0)</f>
        <v>0</v>
      </c>
      <c r="BC182" s="61">
        <f>IF(COUNTIF(Setup_Hierarchy!$J$47:$IV$47,"="&amp;$K182)&lt;&gt;0,$L182,0)</f>
        <v>0</v>
      </c>
      <c r="BD182" s="61">
        <f>IF(COUNTIF(Setup_Hierarchy!$J$48:$IV$48,"="&amp;$K182)&lt;&gt;0,$L182,0)</f>
        <v>0</v>
      </c>
      <c r="BE182" s="61">
        <f>IF(COUNTIF(Setup_Hierarchy!$J$49:$IV$49,"="&amp;$K182)&lt;&gt;0,$L182,0)</f>
        <v>0</v>
      </c>
      <c r="BF182" s="61">
        <f>IF(COUNTIF(Setup_Hierarchy!$J$50:$IV$50,"="&amp;$K182)&lt;&gt;0,$L182,0)</f>
        <v>0</v>
      </c>
      <c r="BG182" s="61">
        <f>IF(COUNTIF(Setup_Hierarchy!$J$51:$IV$51,"="&amp;$K182)&lt;&gt;0,$L182,0)</f>
        <v>7744.41</v>
      </c>
      <c r="BH182" s="61">
        <f>IF(COUNTIF(Setup_Hierarchy!$J$52:$IV$52,"="&amp;$K182)&lt;&gt;0,$L182,0)</f>
        <v>0</v>
      </c>
      <c r="BI182" s="61">
        <f>IF(COUNTIF(Setup_Hierarchy!$J$53:$IV$53,"="&amp;$K182)&lt;&gt;0,$L182,0)</f>
        <v>0</v>
      </c>
      <c r="BJ182" s="61">
        <f>IF(COUNTIF(Setup_Hierarchy!$J$54:$IV$54,"="&amp;$K182)&lt;&gt;0,$L182,0)</f>
        <v>0</v>
      </c>
      <c r="BK182" s="61">
        <f>IF(COUNTIF(Setup_Hierarchy!$J$55:$IV$55,"="&amp;$K182)&lt;&gt;0,$L182,0)</f>
        <v>0</v>
      </c>
      <c r="BL182" s="61">
        <f>IF(COUNTIF(Setup_Hierarchy!$J$56:$IV$56,"="&amp;$K182)&lt;&gt;0,$L182,0)</f>
        <v>0</v>
      </c>
      <c r="BM182" s="61">
        <f>IF(COUNTIF(Setup_Hierarchy!$J$57:$IV$57,"="&amp;$K182)&lt;&gt;0,$L182,0)</f>
        <v>0</v>
      </c>
      <c r="BN182" s="61">
        <f>IF(COUNTIF(Setup_Hierarchy!$J$58:$IV$58,"="&amp;$K182)&lt;&gt;0,$L182,0)</f>
        <v>0</v>
      </c>
      <c r="BO182" s="61">
        <f>IF(COUNTIF(Setup_Hierarchy!$J$59:$IV$59,"="&amp;$K182)&lt;&gt;0,$L182,0)</f>
        <v>7744.41</v>
      </c>
      <c r="BP182" s="61">
        <f>IF(COUNTIF(Setup_Hierarchy!$J$60:$IV$60,"="&amp;$K182)&lt;&gt;0,$L182,0)</f>
        <v>7744.41</v>
      </c>
      <c r="BQ182" s="61">
        <f>IF(COUNTIF(Setup_Hierarchy!$J$61:$IV$61,"="&amp;$K182)&lt;&gt;0,$L182,0)</f>
        <v>7744.41</v>
      </c>
      <c r="BR182" s="61">
        <f>IF(COUNTIF(Setup_Hierarchy!$J$62:$IV$62,"="&amp;$K182)&lt;&gt;0,$L182,0)</f>
        <v>0</v>
      </c>
      <c r="BS182" s="61">
        <f>IF(COUNTIF(Setup_Hierarchy!$J$63:$IV$63,"="&amp;$K182)&lt;&gt;0,$L182,0)</f>
        <v>0</v>
      </c>
      <c r="BT182" s="61">
        <f>IF(COUNTIF(Setup_Hierarchy!$J$64:$IV$64,"="&amp;$K182)&lt;&gt;0,$L182,0)</f>
        <v>0</v>
      </c>
      <c r="BU182" s="61">
        <f>IF(COUNTIF(Setup_Hierarchy!$J$65:$IV$65,"="&amp;$K182)&lt;&gt;0,$L182,0)</f>
        <v>0</v>
      </c>
      <c r="BV182" s="61">
        <f>IF(COUNTIF(Setup_Hierarchy!$J$66:$IV$66,"="&amp;$K182)&lt;&gt;0,$L182,0)</f>
        <v>0</v>
      </c>
      <c r="BW182" s="61">
        <f>IF(COUNTIF(Setup_Hierarchy!$J$67:$IV$67,"="&amp;$K182)&lt;&gt;0,$L182,0)</f>
        <v>0</v>
      </c>
      <c r="BX182" s="61">
        <f>IF(COUNTIF(Setup_Hierarchy!$J$68:$IV$68,"="&amp;$K182)&lt;&gt;0,$L182,0)</f>
        <v>0</v>
      </c>
      <c r="BY182" s="61">
        <f>IF(COUNTIF(Setup_Hierarchy!$J$69:$IV$69,"="&amp;$K182)&lt;&gt;0,$L182,0)</f>
        <v>0</v>
      </c>
      <c r="BZ182" s="61">
        <f>IF(COUNTIF(Setup_Hierarchy!$J$70:$IV$70,"="&amp;$K182)&lt;&gt;0,$L182,0)</f>
        <v>0</v>
      </c>
      <c r="CA182" s="61">
        <f>IF(COUNTIF(Setup_Hierarchy!$J$71:$IV$71,"="&amp;$K182)&lt;&gt;0,$L182,0)</f>
        <v>0</v>
      </c>
      <c r="CB182" s="61">
        <f>IF(COUNTIF(Setup_Hierarchy!$J$72:$IV$72,"="&amp;$K182)&lt;&gt;0,$L182,0)</f>
        <v>0</v>
      </c>
      <c r="CC182" s="61">
        <f>IF(COUNTIF(Setup_Hierarchy!$J$73:$IV$73,"="&amp;$K182)&lt;&gt;0,$L182,0)</f>
        <v>0</v>
      </c>
      <c r="CD182" s="61">
        <f>IF(COUNTIF(Setup_Hierarchy!$J$74:$IV$74,"="&amp;$K182)&lt;&gt;0,$L182,0)</f>
        <v>0</v>
      </c>
      <c r="CE182" s="61">
        <f>IF(COUNTIF(Setup_Hierarchy!$J$75:$IV$75,"="&amp;$K182)&lt;&gt;0,$L182,0)</f>
        <v>0</v>
      </c>
      <c r="CF182" s="61">
        <f>IF(COUNTIF(Setup_Hierarchy!$J$76:$IV$76,"="&amp;$K182)&lt;&gt;0,$L182,0)</f>
        <v>0</v>
      </c>
      <c r="CG182" s="61">
        <f>IF(COUNTIF(Setup_Hierarchy!$J$77:$IV$77,"="&amp;$K182)&lt;&gt;0,$L182,0)</f>
        <v>0</v>
      </c>
      <c r="CH182" s="61">
        <f>IF(COUNTIF(Setup_Hierarchy!$J$78:$IV$78,"="&amp;$K182)&lt;&gt;0,$L182,0)</f>
        <v>0</v>
      </c>
      <c r="CI182" s="61">
        <f>IF(COUNTIF(Setup_Hierarchy!$J$79:$IV$79,"="&amp;$K182)&lt;&gt;0,$L182,0)</f>
        <v>0</v>
      </c>
      <c r="CJ182" s="61">
        <f>IF(COUNTIF(Setup_Hierarchy!$J$80:$IV$80,"="&amp;$K182)&lt;&gt;0,$L182,0)</f>
        <v>0</v>
      </c>
      <c r="CK182" s="61">
        <f>IF(COUNTIF(Setup_Hierarchy!$J$81:$IV$81,"="&amp;$K182)&lt;&gt;0,$L182,0)</f>
        <v>0</v>
      </c>
      <c r="CL182" s="61">
        <f>IF(COUNTIF(Setup_Hierarchy!$J$82:$IV$82,"="&amp;$K182)&lt;&gt;0,$L182,0)</f>
        <v>0</v>
      </c>
      <c r="CM182" s="61">
        <f>IF(COUNTIF(Setup_Hierarchy!$J$83:$IV$83,"="&amp;$K182)&lt;&gt;0,$L182,0)</f>
        <v>0</v>
      </c>
      <c r="CN182" s="61">
        <f>IF(COUNTIF(Setup_Hierarchy!$J$84:$IV$84,"="&amp;$K182)&lt;&gt;0,$L182,0)</f>
        <v>0</v>
      </c>
      <c r="CO182" s="61">
        <f>IF(COUNTIF(Setup_Hierarchy!$J$85:$IV$85,"="&amp;$K182)&lt;&gt;0,$L182,0)</f>
        <v>0</v>
      </c>
      <c r="CP182" s="61">
        <f>IF(COUNTIF(Setup_Hierarchy!$J$86:$IV$86,"="&amp;$K182)&lt;&gt;0,$L182,0)</f>
        <v>0</v>
      </c>
      <c r="CQ182" s="61">
        <f>IF(COUNTIF(Setup_Hierarchy!$J$87:$IV$87,"="&amp;$K182)&lt;&gt;0,$L182,0)</f>
        <v>0</v>
      </c>
      <c r="CR182" s="61">
        <f>IF(COUNTIF(Setup_Hierarchy!$J$88:$IV$88,"="&amp;$K182)&lt;&gt;0,$L182,0)</f>
        <v>0</v>
      </c>
      <c r="CS182" s="61">
        <f>IF(COUNTIF(Setup_Hierarchy!$J$89:$IV$89,"="&amp;$K182)&lt;&gt;0,$L182,0)</f>
        <v>0</v>
      </c>
      <c r="CT182" s="61">
        <f>IF(COUNTIF(Setup_Hierarchy!$J$90:$IV$90,"="&amp;$K182)&lt;&gt;0,$L182,0)</f>
        <v>0</v>
      </c>
      <c r="CU182" s="61">
        <f>IF(COUNTIF(Setup_Hierarchy!$J$91:$IV$91,"="&amp;$K182)&lt;&gt;0,$L182,0)</f>
        <v>0</v>
      </c>
      <c r="CV182" s="61">
        <f>IF(COUNTIF(Setup_Hierarchy!$J$92:$IV$92,"="&amp;$K182)&lt;&gt;0,$L182,0)</f>
        <v>0</v>
      </c>
      <c r="CW182" s="61">
        <f>IF(COUNTIF(Setup_Hierarchy!$J$93:$IV$93,"="&amp;$K182)&lt;&gt;0,$L182,0)</f>
        <v>0</v>
      </c>
      <c r="CX182" s="61">
        <f>IF(COUNTIF(Setup_Hierarchy!$J$94:$IV$94,"="&amp;$K182)&lt;&gt;0,$L182,0)</f>
        <v>0</v>
      </c>
      <c r="CY182" s="61">
        <f>IF(COUNTIF(Setup_Hierarchy!$J$95:$IV$95,"="&amp;$K182)&lt;&gt;0,$L182,0)</f>
        <v>0</v>
      </c>
      <c r="CZ182" s="61">
        <f>IF(COUNTIF(Setup_Hierarchy!$J$96:$IV$96,"="&amp;$K182)&lt;&gt;0,$L182,0)</f>
        <v>0</v>
      </c>
      <c r="DA182" s="61">
        <f>IF(COUNTIF(Setup_Hierarchy!$J$97:$IV$97,"="&amp;$K182)&lt;&gt;0,$L182,0)</f>
        <v>0</v>
      </c>
      <c r="DB182" s="61">
        <f>IF(COUNTIF(Setup_Hierarchy!$J$98:$IV$98,"="&amp;$K182)&lt;&gt;0,$L182,0)</f>
        <v>0</v>
      </c>
      <c r="DC182" s="61">
        <f>IF(COUNTIF(Setup_Hierarchy!$J$99:$IV$99,"="&amp;$K182)&lt;&gt;0,$L182,0)</f>
        <v>0</v>
      </c>
      <c r="DD182" s="61">
        <f>IF(COUNTIF(Setup_Hierarchy!$J$100:$IV$100,"="&amp;$K182)&lt;&gt;0,$L182,0)</f>
        <v>0</v>
      </c>
      <c r="DE182" s="61">
        <f>IF(COUNTIF(Setup_Hierarchy!$J$101:$IV$101,"="&amp;$K182)&lt;&gt;0,$L182,0)</f>
        <v>0</v>
      </c>
      <c r="DF182" s="61">
        <f>IF(COUNTIF(Setup_Hierarchy!$J$102:$IV$102,"="&amp;$K182)&lt;&gt;0,$L182,0)</f>
        <v>0</v>
      </c>
      <c r="DG182" s="61">
        <f>IF(COUNTIF(Setup_Hierarchy!$J$103:$IV$103,"="&amp;$K182)&lt;&gt;0,$L182,0)</f>
        <v>0</v>
      </c>
      <c r="DH182" s="61">
        <f>IF(COUNTIF(Setup_Hierarchy!$J$104:$IV$104,"="&amp;$K182)&lt;&gt;0,$L182,0)</f>
        <v>0</v>
      </c>
      <c r="DI182" s="61">
        <f>IF(COUNTIF(Setup_Hierarchy!$J$105:$IV$105,"="&amp;$K182)&lt;&gt;0,$L182,0)</f>
        <v>0</v>
      </c>
      <c r="DJ182" s="61">
        <f>IF(COUNTIF(Setup_Hierarchy!$J$106:$IV$106,"="&amp;$K182)&lt;&gt;0,$L182,0)</f>
        <v>0</v>
      </c>
      <c r="DK182" s="61">
        <f>IF(COUNTIF(Setup_Hierarchy!$J$107:$IV$107,"="&amp;$K182)&lt;&gt;0,$L182,0)</f>
        <v>0</v>
      </c>
      <c r="DL182" s="61">
        <f>IF(COUNTIF(Setup_Hierarchy!$J$108:$IV$108,"="&amp;$K182)&lt;&gt;0,$L182,0)</f>
        <v>0</v>
      </c>
      <c r="DM182" s="61">
        <f>IF(COUNTIF(Setup_Hierarchy!$J$109:$IV$109,"="&amp;$K182)&lt;&gt;0,$L182,0)</f>
        <v>0</v>
      </c>
      <c r="DN182" s="61">
        <f>IF(COUNTIF(Setup_Hierarchy!$J$110:$IV$110,"="&amp;$K182)&lt;&gt;0,$L182,0)</f>
        <v>0</v>
      </c>
      <c r="DO182" s="61">
        <f>IF(COUNTIF(Setup_Hierarchy!$J$111:$IV$111,"="&amp;$K182)&lt;&gt;0,$L182,0)</f>
        <v>0</v>
      </c>
      <c r="DP182" s="61">
        <f>IF(COUNTIF(Setup_Hierarchy!$J$112:$IV$112,"="&amp;$K182)&lt;&gt;0,$L182,0)</f>
        <v>0</v>
      </c>
      <c r="DQ182" s="61">
        <f>IF(COUNTIF(Setup_Hierarchy!$J$113:$IV$113,"="&amp;$K182)&lt;&gt;0,$L182,0)</f>
        <v>0</v>
      </c>
      <c r="DR182" s="61">
        <f>IF(COUNTIF(Setup_Hierarchy!$J$114:$IV$114,"="&amp;$K182)&lt;&gt;0,$L182,0)</f>
        <v>0</v>
      </c>
      <c r="DS182" s="61">
        <f>IF(COUNTIF(Setup_Hierarchy!$J$115:$IV$115,"="&amp;$K182)&lt;&gt;0,$L182,0)</f>
        <v>0</v>
      </c>
      <c r="DT182" s="61">
        <f>IF(COUNTIF(Setup_Hierarchy!$J$116:$IV$116,"="&amp;$K182)&lt;&gt;0,$L182,0)</f>
        <v>0</v>
      </c>
    </row>
    <row r="183" spans="2:124" x14ac:dyDescent="0.2">
      <c r="B183" t="s">
        <v>43</v>
      </c>
      <c r="C183">
        <v>81</v>
      </c>
      <c r="D183" t="s">
        <v>16</v>
      </c>
      <c r="E183" t="s">
        <v>369</v>
      </c>
      <c r="F183" t="s">
        <v>532</v>
      </c>
      <c r="G183" t="s">
        <v>25</v>
      </c>
      <c r="H183" t="s">
        <v>33</v>
      </c>
      <c r="I183">
        <v>0.60518700000000003</v>
      </c>
      <c r="J183">
        <v>1.16421</v>
      </c>
      <c r="K183">
        <v>677</v>
      </c>
      <c r="L183">
        <v>578.6</v>
      </c>
      <c r="M183" s="61">
        <f>IF(COUNTIF(Setup_Hierarchy!$J$5:$IV$5,"="&amp;$K183)&lt;&gt;0,$L183,0)</f>
        <v>578.6</v>
      </c>
      <c r="N183" s="61">
        <f>IF(COUNTIF(Setup_Hierarchy!$J$6:$IV$6,"="&amp;$K183)&lt;&gt;0,$L183,0)</f>
        <v>578.6</v>
      </c>
      <c r="O183" s="61">
        <f>IF(COUNTIF(Setup_Hierarchy!$J$7:$IV$7,"="&amp;$K183)&lt;&gt;0,$L183,0)</f>
        <v>578.6</v>
      </c>
      <c r="P183" s="61">
        <f>IF(COUNTIF(Setup_Hierarchy!$J$8:$IV$8,"="&amp;$K183)&lt;&gt;0,$L183,0)</f>
        <v>578.6</v>
      </c>
      <c r="Q183" s="61">
        <f>IF(COUNTIF(Setup_Hierarchy!$J$9:$IV$9,"="&amp;$K183)&lt;&gt;0,$L183,0)</f>
        <v>578.6</v>
      </c>
      <c r="R183" s="61">
        <f>IF(COUNTIF(Setup_Hierarchy!$J$10:$IV$10,"="&amp;$K183)&lt;&gt;0,$L183,0)</f>
        <v>0</v>
      </c>
      <c r="S183" s="61">
        <f>IF(COUNTIF(Setup_Hierarchy!$J$11:$IV$11,"="&amp;$K183)&lt;&gt;0,$L183,0)</f>
        <v>0</v>
      </c>
      <c r="T183" s="61">
        <f>IF(COUNTIF(Setup_Hierarchy!$J$12:$IV$12,"="&amp;$K183)&lt;&gt;0,$L183,0)</f>
        <v>0</v>
      </c>
      <c r="U183" s="61">
        <f>IF(COUNTIF(Setup_Hierarchy!$J$13:$IV$13,"="&amp;$K183)&lt;&gt;0,$L183,0)</f>
        <v>0</v>
      </c>
      <c r="V183" s="61">
        <f>IF(COUNTIF(Setup_Hierarchy!$J$14:$IV$14,"="&amp;$K183)&lt;&gt;0,$L183,0)</f>
        <v>0</v>
      </c>
      <c r="W183" s="61">
        <f>IF(COUNTIF(Setup_Hierarchy!$J$15:$IV$15,"="&amp;$K183)&lt;&gt;0,$L183,0)</f>
        <v>0</v>
      </c>
      <c r="X183" s="61">
        <f>IF(COUNTIF(Setup_Hierarchy!$J$16:$IV$16,"="&amp;$K183)&lt;&gt;0,$L183,0)</f>
        <v>0</v>
      </c>
      <c r="Y183" s="61">
        <f>IF(COUNTIF(Setup_Hierarchy!$J$17:$IV$17,"="&amp;$K183)&lt;&gt;0,$L183,0)</f>
        <v>0</v>
      </c>
      <c r="Z183" s="61">
        <f>IF(COUNTIF(Setup_Hierarchy!$J$18:$IV$18,"="&amp;$K183)&lt;&gt;0,$L183,0)</f>
        <v>0</v>
      </c>
      <c r="AA183" s="61">
        <f>IF(COUNTIF(Setup_Hierarchy!$J$19:$IV$19,"="&amp;$K183)&lt;&gt;0,$L183,0)</f>
        <v>0</v>
      </c>
      <c r="AB183" s="61">
        <f>IF(COUNTIF(Setup_Hierarchy!$J$20:$IV$20,"="&amp;$K183)&lt;&gt;0,$L183,0)</f>
        <v>0</v>
      </c>
      <c r="AC183" s="61">
        <f>IF(COUNTIF(Setup_Hierarchy!$J$21:$IV$21,"="&amp;$K183)&lt;&gt;0,$L183,0)</f>
        <v>578.6</v>
      </c>
      <c r="AD183" s="61">
        <f>IF(COUNTIF(Setup_Hierarchy!$J$22:$IV$22,"="&amp;$K183)&lt;&gt;0,$L183,0)</f>
        <v>578.6</v>
      </c>
      <c r="AE183" s="61">
        <f>IF(COUNTIF(Setup_Hierarchy!$J$23:$IV$23,"="&amp;$K183)&lt;&gt;0,$L183,0)</f>
        <v>0</v>
      </c>
      <c r="AF183" s="61">
        <f>IF(COUNTIF(Setup_Hierarchy!$J$24:$IV$24,"="&amp;$K183)&lt;&gt;0,$L183,0)</f>
        <v>0</v>
      </c>
      <c r="AG183" s="61">
        <f>IF(COUNTIF(Setup_Hierarchy!$J$25:$IV$25,"="&amp;$K183)&lt;&gt;0,$L183,0)</f>
        <v>0</v>
      </c>
      <c r="AH183" s="61">
        <f>IF(COUNTIF(Setup_Hierarchy!$J$26:$IV$26,"="&amp;$K183)&lt;&gt;0,$L183,0)</f>
        <v>0</v>
      </c>
      <c r="AI183" s="61">
        <f>IF(COUNTIF(Setup_Hierarchy!$J$27:$IV$27,"="&amp;$K183)&lt;&gt;0,$L183,0)</f>
        <v>0</v>
      </c>
      <c r="AJ183" s="61">
        <f>IF(COUNTIF(Setup_Hierarchy!$J$28:$IV$28,"="&amp;$K183)&lt;&gt;0,$L183,0)</f>
        <v>0</v>
      </c>
      <c r="AK183" s="61">
        <f>IF(COUNTIF(Setup_Hierarchy!$J$29:$IV$29,"="&amp;$K183)&lt;&gt;0,$L183,0)</f>
        <v>0</v>
      </c>
      <c r="AL183" s="61">
        <f>IF(COUNTIF(Setup_Hierarchy!$J$30:$IV$30,"="&amp;$K183)&lt;&gt;0,$L183,0)</f>
        <v>0</v>
      </c>
      <c r="AM183" s="61">
        <f>IF(COUNTIF(Setup_Hierarchy!$J$31:$IV$31,"="&amp;$K183)&lt;&gt;0,$L183,0)</f>
        <v>0</v>
      </c>
      <c r="AN183" s="61">
        <f>IF(COUNTIF(Setup_Hierarchy!$J$32:$IV$32,"="&amp;$K183)&lt;&gt;0,$L183,0)</f>
        <v>0</v>
      </c>
      <c r="AO183" s="61">
        <f>IF(COUNTIF(Setup_Hierarchy!$J$33:$IV$33,"="&amp;$K183)&lt;&gt;0,$L183,0)</f>
        <v>0</v>
      </c>
      <c r="AP183" s="61">
        <f>IF(COUNTIF(Setup_Hierarchy!$J$34:$IV$34,"="&amp;$K183)&lt;&gt;0,$L183,0)</f>
        <v>0</v>
      </c>
      <c r="AQ183" s="61">
        <f>IF(COUNTIF(Setup_Hierarchy!$J$35:$IV$35,"="&amp;$K183)&lt;&gt;0,$L183,0)</f>
        <v>0</v>
      </c>
      <c r="AR183" s="61">
        <f>IF(COUNTIF(Setup_Hierarchy!$J$36:$IV$36,"="&amp;$K183)&lt;&gt;0,$L183,0)</f>
        <v>0</v>
      </c>
      <c r="AS183" s="61">
        <f>IF(COUNTIF(Setup_Hierarchy!$J$37:$IV$37,"="&amp;$K183)&lt;&gt;0,$L183,0)</f>
        <v>0</v>
      </c>
      <c r="AT183" s="61">
        <f>IF(COUNTIF(Setup_Hierarchy!$J$38:$IV$38,"="&amp;$K183)&lt;&gt;0,$L183,0)</f>
        <v>0</v>
      </c>
      <c r="AU183" s="61">
        <f>IF(COUNTIF(Setup_Hierarchy!$J$39:$IV$39,"="&amp;$K183)&lt;&gt;0,$L183,0)</f>
        <v>0</v>
      </c>
      <c r="AV183" s="61">
        <f>IF(COUNTIF(Setup_Hierarchy!$J$40:$IV$40,"="&amp;$K183)&lt;&gt;0,$L183,0)</f>
        <v>0</v>
      </c>
      <c r="AW183" s="61">
        <f>IF(COUNTIF(Setup_Hierarchy!$J$41:$IV$41,"="&amp;$K183)&lt;&gt;0,$L183,0)</f>
        <v>0</v>
      </c>
      <c r="AX183" s="61">
        <f>IF(COUNTIF(Setup_Hierarchy!$J$42:$IV$42,"="&amp;$K183)&lt;&gt;0,$L183,0)</f>
        <v>0</v>
      </c>
      <c r="AY183" s="61">
        <f>IF(COUNTIF(Setup_Hierarchy!$J$43:$IV$43,"="&amp;$K183)&lt;&gt;0,$L183,0)</f>
        <v>0</v>
      </c>
      <c r="AZ183" s="61">
        <f>IF(COUNTIF(Setup_Hierarchy!$J$44:$IV$44,"="&amp;$K183)&lt;&gt;0,$L183,0)</f>
        <v>0</v>
      </c>
      <c r="BA183" s="61">
        <f>IF(COUNTIF(Setup_Hierarchy!$J$45:$IV$45,"="&amp;$K183)&lt;&gt;0,$L183,0)</f>
        <v>0</v>
      </c>
      <c r="BB183" s="61">
        <f>IF(COUNTIF(Setup_Hierarchy!$J$46:$IV$46,"="&amp;$K183)&lt;&gt;0,$L183,0)</f>
        <v>0</v>
      </c>
      <c r="BC183" s="61">
        <f>IF(COUNTIF(Setup_Hierarchy!$J$47:$IV$47,"="&amp;$K183)&lt;&gt;0,$L183,0)</f>
        <v>0</v>
      </c>
      <c r="BD183" s="61">
        <f>IF(COUNTIF(Setup_Hierarchy!$J$48:$IV$48,"="&amp;$K183)&lt;&gt;0,$L183,0)</f>
        <v>0</v>
      </c>
      <c r="BE183" s="61">
        <f>IF(COUNTIF(Setup_Hierarchy!$J$49:$IV$49,"="&amp;$K183)&lt;&gt;0,$L183,0)</f>
        <v>0</v>
      </c>
      <c r="BF183" s="61">
        <f>IF(COUNTIF(Setup_Hierarchy!$J$50:$IV$50,"="&amp;$K183)&lt;&gt;0,$L183,0)</f>
        <v>0</v>
      </c>
      <c r="BG183" s="61">
        <f>IF(COUNTIF(Setup_Hierarchy!$J$51:$IV$51,"="&amp;$K183)&lt;&gt;0,$L183,0)</f>
        <v>0</v>
      </c>
      <c r="BH183" s="61">
        <f>IF(COUNTIF(Setup_Hierarchy!$J$52:$IV$52,"="&amp;$K183)&lt;&gt;0,$L183,0)</f>
        <v>0</v>
      </c>
      <c r="BI183" s="61">
        <f>IF(COUNTIF(Setup_Hierarchy!$J$53:$IV$53,"="&amp;$K183)&lt;&gt;0,$L183,0)</f>
        <v>0</v>
      </c>
      <c r="BJ183" s="61">
        <f>IF(COUNTIF(Setup_Hierarchy!$J$54:$IV$54,"="&amp;$K183)&lt;&gt;0,$L183,0)</f>
        <v>0</v>
      </c>
      <c r="BK183" s="61">
        <f>IF(COUNTIF(Setup_Hierarchy!$J$55:$IV$55,"="&amp;$K183)&lt;&gt;0,$L183,0)</f>
        <v>0</v>
      </c>
      <c r="BL183" s="61">
        <f>IF(COUNTIF(Setup_Hierarchy!$J$56:$IV$56,"="&amp;$K183)&lt;&gt;0,$L183,0)</f>
        <v>0</v>
      </c>
      <c r="BM183" s="61">
        <f>IF(COUNTIF(Setup_Hierarchy!$J$57:$IV$57,"="&amp;$K183)&lt;&gt;0,$L183,0)</f>
        <v>0</v>
      </c>
      <c r="BN183" s="61">
        <f>IF(COUNTIF(Setup_Hierarchy!$J$58:$IV$58,"="&amp;$K183)&lt;&gt;0,$L183,0)</f>
        <v>0</v>
      </c>
      <c r="BO183" s="61">
        <f>IF(COUNTIF(Setup_Hierarchy!$J$59:$IV$59,"="&amp;$K183)&lt;&gt;0,$L183,0)</f>
        <v>0</v>
      </c>
      <c r="BP183" s="61">
        <f>IF(COUNTIF(Setup_Hierarchy!$J$60:$IV$60,"="&amp;$K183)&lt;&gt;0,$L183,0)</f>
        <v>0</v>
      </c>
      <c r="BQ183" s="61">
        <f>IF(COUNTIF(Setup_Hierarchy!$J$61:$IV$61,"="&amp;$K183)&lt;&gt;0,$L183,0)</f>
        <v>0</v>
      </c>
      <c r="BR183" s="61">
        <f>IF(COUNTIF(Setup_Hierarchy!$J$62:$IV$62,"="&amp;$K183)&lt;&gt;0,$L183,0)</f>
        <v>0</v>
      </c>
      <c r="BS183" s="61">
        <f>IF(COUNTIF(Setup_Hierarchy!$J$63:$IV$63,"="&amp;$K183)&lt;&gt;0,$L183,0)</f>
        <v>0</v>
      </c>
      <c r="BT183" s="61">
        <f>IF(COUNTIF(Setup_Hierarchy!$J$64:$IV$64,"="&amp;$K183)&lt;&gt;0,$L183,0)</f>
        <v>0</v>
      </c>
      <c r="BU183" s="61">
        <f>IF(COUNTIF(Setup_Hierarchy!$J$65:$IV$65,"="&amp;$K183)&lt;&gt;0,$L183,0)</f>
        <v>0</v>
      </c>
      <c r="BV183" s="61">
        <f>IF(COUNTIF(Setup_Hierarchy!$J$66:$IV$66,"="&amp;$K183)&lt;&gt;0,$L183,0)</f>
        <v>0</v>
      </c>
      <c r="BW183" s="61">
        <f>IF(COUNTIF(Setup_Hierarchy!$J$67:$IV$67,"="&amp;$K183)&lt;&gt;0,$L183,0)</f>
        <v>0</v>
      </c>
      <c r="BX183" s="61">
        <f>IF(COUNTIF(Setup_Hierarchy!$J$68:$IV$68,"="&amp;$K183)&lt;&gt;0,$L183,0)</f>
        <v>0</v>
      </c>
      <c r="BY183" s="61">
        <f>IF(COUNTIF(Setup_Hierarchy!$J$69:$IV$69,"="&amp;$K183)&lt;&gt;0,$L183,0)</f>
        <v>0</v>
      </c>
      <c r="BZ183" s="61">
        <f>IF(COUNTIF(Setup_Hierarchy!$J$70:$IV$70,"="&amp;$K183)&lt;&gt;0,$L183,0)</f>
        <v>0</v>
      </c>
      <c r="CA183" s="61">
        <f>IF(COUNTIF(Setup_Hierarchy!$J$71:$IV$71,"="&amp;$K183)&lt;&gt;0,$L183,0)</f>
        <v>0</v>
      </c>
      <c r="CB183" s="61">
        <f>IF(COUNTIF(Setup_Hierarchy!$J$72:$IV$72,"="&amp;$K183)&lt;&gt;0,$L183,0)</f>
        <v>0</v>
      </c>
      <c r="CC183" s="61">
        <f>IF(COUNTIF(Setup_Hierarchy!$J$73:$IV$73,"="&amp;$K183)&lt;&gt;0,$L183,0)</f>
        <v>0</v>
      </c>
      <c r="CD183" s="61">
        <f>IF(COUNTIF(Setup_Hierarchy!$J$74:$IV$74,"="&amp;$K183)&lt;&gt;0,$L183,0)</f>
        <v>0</v>
      </c>
      <c r="CE183" s="61">
        <f>IF(COUNTIF(Setup_Hierarchy!$J$75:$IV$75,"="&amp;$K183)&lt;&gt;0,$L183,0)</f>
        <v>0</v>
      </c>
      <c r="CF183" s="61">
        <f>IF(COUNTIF(Setup_Hierarchy!$J$76:$IV$76,"="&amp;$K183)&lt;&gt;0,$L183,0)</f>
        <v>0</v>
      </c>
      <c r="CG183" s="61">
        <f>IF(COUNTIF(Setup_Hierarchy!$J$77:$IV$77,"="&amp;$K183)&lt;&gt;0,$L183,0)</f>
        <v>0</v>
      </c>
      <c r="CH183" s="61">
        <f>IF(COUNTIF(Setup_Hierarchy!$J$78:$IV$78,"="&amp;$K183)&lt;&gt;0,$L183,0)</f>
        <v>0</v>
      </c>
      <c r="CI183" s="61">
        <f>IF(COUNTIF(Setup_Hierarchy!$J$79:$IV$79,"="&amp;$K183)&lt;&gt;0,$L183,0)</f>
        <v>0</v>
      </c>
      <c r="CJ183" s="61">
        <f>IF(COUNTIF(Setup_Hierarchy!$J$80:$IV$80,"="&amp;$K183)&lt;&gt;0,$L183,0)</f>
        <v>0</v>
      </c>
      <c r="CK183" s="61">
        <f>IF(COUNTIF(Setup_Hierarchy!$J$81:$IV$81,"="&amp;$K183)&lt;&gt;0,$L183,0)</f>
        <v>0</v>
      </c>
      <c r="CL183" s="61">
        <f>IF(COUNTIF(Setup_Hierarchy!$J$82:$IV$82,"="&amp;$K183)&lt;&gt;0,$L183,0)</f>
        <v>0</v>
      </c>
      <c r="CM183" s="61">
        <f>IF(COUNTIF(Setup_Hierarchy!$J$83:$IV$83,"="&amp;$K183)&lt;&gt;0,$L183,0)</f>
        <v>0</v>
      </c>
      <c r="CN183" s="61">
        <f>IF(COUNTIF(Setup_Hierarchy!$J$84:$IV$84,"="&amp;$K183)&lt;&gt;0,$L183,0)</f>
        <v>0</v>
      </c>
      <c r="CO183" s="61">
        <f>IF(COUNTIF(Setup_Hierarchy!$J$85:$IV$85,"="&amp;$K183)&lt;&gt;0,$L183,0)</f>
        <v>0</v>
      </c>
      <c r="CP183" s="61">
        <f>IF(COUNTIF(Setup_Hierarchy!$J$86:$IV$86,"="&amp;$K183)&lt;&gt;0,$L183,0)</f>
        <v>0</v>
      </c>
      <c r="CQ183" s="61">
        <f>IF(COUNTIF(Setup_Hierarchy!$J$87:$IV$87,"="&amp;$K183)&lt;&gt;0,$L183,0)</f>
        <v>0</v>
      </c>
      <c r="CR183" s="61">
        <f>IF(COUNTIF(Setup_Hierarchy!$J$88:$IV$88,"="&amp;$K183)&lt;&gt;0,$L183,0)</f>
        <v>0</v>
      </c>
      <c r="CS183" s="61">
        <f>IF(COUNTIF(Setup_Hierarchy!$J$89:$IV$89,"="&amp;$K183)&lt;&gt;0,$L183,0)</f>
        <v>0</v>
      </c>
      <c r="CT183" s="61">
        <f>IF(COUNTIF(Setup_Hierarchy!$J$90:$IV$90,"="&amp;$K183)&lt;&gt;0,$L183,0)</f>
        <v>0</v>
      </c>
      <c r="CU183" s="61">
        <f>IF(COUNTIF(Setup_Hierarchy!$J$91:$IV$91,"="&amp;$K183)&lt;&gt;0,$L183,0)</f>
        <v>0</v>
      </c>
      <c r="CV183" s="61">
        <f>IF(COUNTIF(Setup_Hierarchy!$J$92:$IV$92,"="&amp;$K183)&lt;&gt;0,$L183,0)</f>
        <v>0</v>
      </c>
      <c r="CW183" s="61">
        <f>IF(COUNTIF(Setup_Hierarchy!$J$93:$IV$93,"="&amp;$K183)&lt;&gt;0,$L183,0)</f>
        <v>0</v>
      </c>
      <c r="CX183" s="61">
        <f>IF(COUNTIF(Setup_Hierarchy!$J$94:$IV$94,"="&amp;$K183)&lt;&gt;0,$L183,0)</f>
        <v>0</v>
      </c>
      <c r="CY183" s="61">
        <f>IF(COUNTIF(Setup_Hierarchy!$J$95:$IV$95,"="&amp;$K183)&lt;&gt;0,$L183,0)</f>
        <v>0</v>
      </c>
      <c r="CZ183" s="61">
        <f>IF(COUNTIF(Setup_Hierarchy!$J$96:$IV$96,"="&amp;$K183)&lt;&gt;0,$L183,0)</f>
        <v>0</v>
      </c>
      <c r="DA183" s="61">
        <f>IF(COUNTIF(Setup_Hierarchy!$J$97:$IV$97,"="&amp;$K183)&lt;&gt;0,$L183,0)</f>
        <v>0</v>
      </c>
      <c r="DB183" s="61">
        <f>IF(COUNTIF(Setup_Hierarchy!$J$98:$IV$98,"="&amp;$K183)&lt;&gt;0,$L183,0)</f>
        <v>0</v>
      </c>
      <c r="DC183" s="61">
        <f>IF(COUNTIF(Setup_Hierarchy!$J$99:$IV$99,"="&amp;$K183)&lt;&gt;0,$L183,0)</f>
        <v>0</v>
      </c>
      <c r="DD183" s="61">
        <f>IF(COUNTIF(Setup_Hierarchy!$J$100:$IV$100,"="&amp;$K183)&lt;&gt;0,$L183,0)</f>
        <v>0</v>
      </c>
      <c r="DE183" s="61">
        <f>IF(COUNTIF(Setup_Hierarchy!$J$101:$IV$101,"="&amp;$K183)&lt;&gt;0,$L183,0)</f>
        <v>0</v>
      </c>
      <c r="DF183" s="61">
        <f>IF(COUNTIF(Setup_Hierarchy!$J$102:$IV$102,"="&amp;$K183)&lt;&gt;0,$L183,0)</f>
        <v>0</v>
      </c>
      <c r="DG183" s="61">
        <f>IF(COUNTIF(Setup_Hierarchy!$J$103:$IV$103,"="&amp;$K183)&lt;&gt;0,$L183,0)</f>
        <v>0</v>
      </c>
      <c r="DH183" s="61">
        <f>IF(COUNTIF(Setup_Hierarchy!$J$104:$IV$104,"="&amp;$K183)&lt;&gt;0,$L183,0)</f>
        <v>0</v>
      </c>
      <c r="DI183" s="61">
        <f>IF(COUNTIF(Setup_Hierarchy!$J$105:$IV$105,"="&amp;$K183)&lt;&gt;0,$L183,0)</f>
        <v>0</v>
      </c>
      <c r="DJ183" s="61">
        <f>IF(COUNTIF(Setup_Hierarchy!$J$106:$IV$106,"="&amp;$K183)&lt;&gt;0,$L183,0)</f>
        <v>0</v>
      </c>
      <c r="DK183" s="61">
        <f>IF(COUNTIF(Setup_Hierarchy!$J$107:$IV$107,"="&amp;$K183)&lt;&gt;0,$L183,0)</f>
        <v>0</v>
      </c>
      <c r="DL183" s="61">
        <f>IF(COUNTIF(Setup_Hierarchy!$J$108:$IV$108,"="&amp;$K183)&lt;&gt;0,$L183,0)</f>
        <v>0</v>
      </c>
      <c r="DM183" s="61">
        <f>IF(COUNTIF(Setup_Hierarchy!$J$109:$IV$109,"="&amp;$K183)&lt;&gt;0,$L183,0)</f>
        <v>0</v>
      </c>
      <c r="DN183" s="61">
        <f>IF(COUNTIF(Setup_Hierarchy!$J$110:$IV$110,"="&amp;$K183)&lt;&gt;0,$L183,0)</f>
        <v>0</v>
      </c>
      <c r="DO183" s="61">
        <f>IF(COUNTIF(Setup_Hierarchy!$J$111:$IV$111,"="&amp;$K183)&lt;&gt;0,$L183,0)</f>
        <v>0</v>
      </c>
      <c r="DP183" s="61">
        <f>IF(COUNTIF(Setup_Hierarchy!$J$112:$IV$112,"="&amp;$K183)&lt;&gt;0,$L183,0)</f>
        <v>0</v>
      </c>
      <c r="DQ183" s="61">
        <f>IF(COUNTIF(Setup_Hierarchy!$J$113:$IV$113,"="&amp;$K183)&lt;&gt;0,$L183,0)</f>
        <v>0</v>
      </c>
      <c r="DR183" s="61">
        <f>IF(COUNTIF(Setup_Hierarchy!$J$114:$IV$114,"="&amp;$K183)&lt;&gt;0,$L183,0)</f>
        <v>0</v>
      </c>
      <c r="DS183" s="61">
        <f>IF(COUNTIF(Setup_Hierarchy!$J$115:$IV$115,"="&amp;$K183)&lt;&gt;0,$L183,0)</f>
        <v>0</v>
      </c>
      <c r="DT183" s="61">
        <f>IF(COUNTIF(Setup_Hierarchy!$J$116:$IV$116,"="&amp;$K183)&lt;&gt;0,$L183,0)</f>
        <v>0</v>
      </c>
    </row>
    <row r="184" spans="2:124" x14ac:dyDescent="0.2">
      <c r="B184" t="s">
        <v>43</v>
      </c>
      <c r="C184">
        <v>81</v>
      </c>
      <c r="D184" t="s">
        <v>16</v>
      </c>
      <c r="E184" t="s">
        <v>369</v>
      </c>
      <c r="F184" t="s">
        <v>532</v>
      </c>
      <c r="G184" t="s">
        <v>25</v>
      </c>
      <c r="H184" t="s">
        <v>33</v>
      </c>
      <c r="I184">
        <v>0.60518700000000003</v>
      </c>
      <c r="J184">
        <v>1.16421</v>
      </c>
      <c r="K184">
        <v>679</v>
      </c>
      <c r="L184">
        <v>561.99</v>
      </c>
      <c r="M184" s="61">
        <f>IF(COUNTIF(Setup_Hierarchy!$J$5:$IV$5,"="&amp;$K184)&lt;&gt;0,$L184,0)</f>
        <v>561.99</v>
      </c>
      <c r="N184" s="61">
        <f>IF(COUNTIF(Setup_Hierarchy!$J$6:$IV$6,"="&amp;$K184)&lt;&gt;0,$L184,0)</f>
        <v>561.99</v>
      </c>
      <c r="O184" s="61">
        <f>IF(COUNTIF(Setup_Hierarchy!$J$7:$IV$7,"="&amp;$K184)&lt;&gt;0,$L184,0)</f>
        <v>561.99</v>
      </c>
      <c r="P184" s="61">
        <f>IF(COUNTIF(Setup_Hierarchy!$J$8:$IV$8,"="&amp;$K184)&lt;&gt;0,$L184,0)</f>
        <v>561.99</v>
      </c>
      <c r="Q184" s="61">
        <f>IF(COUNTIF(Setup_Hierarchy!$J$9:$IV$9,"="&amp;$K184)&lt;&gt;0,$L184,0)</f>
        <v>561.99</v>
      </c>
      <c r="R184" s="61">
        <f>IF(COUNTIF(Setup_Hierarchy!$J$10:$IV$10,"="&amp;$K184)&lt;&gt;0,$L184,0)</f>
        <v>0</v>
      </c>
      <c r="S184" s="61">
        <f>IF(COUNTIF(Setup_Hierarchy!$J$11:$IV$11,"="&amp;$K184)&lt;&gt;0,$L184,0)</f>
        <v>0</v>
      </c>
      <c r="T184" s="61">
        <f>IF(COUNTIF(Setup_Hierarchy!$J$12:$IV$12,"="&amp;$K184)&lt;&gt;0,$L184,0)</f>
        <v>0</v>
      </c>
      <c r="U184" s="61">
        <f>IF(COUNTIF(Setup_Hierarchy!$J$13:$IV$13,"="&amp;$K184)&lt;&gt;0,$L184,0)</f>
        <v>0</v>
      </c>
      <c r="V184" s="61">
        <f>IF(COUNTIF(Setup_Hierarchy!$J$14:$IV$14,"="&amp;$K184)&lt;&gt;0,$L184,0)</f>
        <v>561.99</v>
      </c>
      <c r="W184" s="61">
        <f>IF(COUNTIF(Setup_Hierarchy!$J$15:$IV$15,"="&amp;$K184)&lt;&gt;0,$L184,0)</f>
        <v>561.99</v>
      </c>
      <c r="X184" s="61">
        <f>IF(COUNTIF(Setup_Hierarchy!$J$16:$IV$16,"="&amp;$K184)&lt;&gt;0,$L184,0)</f>
        <v>0</v>
      </c>
      <c r="Y184" s="61">
        <f>IF(COUNTIF(Setup_Hierarchy!$J$17:$IV$17,"="&amp;$K184)&lt;&gt;0,$L184,0)</f>
        <v>0</v>
      </c>
      <c r="Z184" s="61">
        <f>IF(COUNTIF(Setup_Hierarchy!$J$18:$IV$18,"="&amp;$K184)&lt;&gt;0,$L184,0)</f>
        <v>0</v>
      </c>
      <c r="AA184" s="61">
        <f>IF(COUNTIF(Setup_Hierarchy!$J$19:$IV$19,"="&amp;$K184)&lt;&gt;0,$L184,0)</f>
        <v>0</v>
      </c>
      <c r="AB184" s="61">
        <f>IF(COUNTIF(Setup_Hierarchy!$J$20:$IV$20,"="&amp;$K184)&lt;&gt;0,$L184,0)</f>
        <v>0</v>
      </c>
      <c r="AC184" s="61">
        <f>IF(COUNTIF(Setup_Hierarchy!$J$21:$IV$21,"="&amp;$K184)&lt;&gt;0,$L184,0)</f>
        <v>0</v>
      </c>
      <c r="AD184" s="61">
        <f>IF(COUNTIF(Setup_Hierarchy!$J$22:$IV$22,"="&amp;$K184)&lt;&gt;0,$L184,0)</f>
        <v>0</v>
      </c>
      <c r="AE184" s="61">
        <f>IF(COUNTIF(Setup_Hierarchy!$J$23:$IV$23,"="&amp;$K184)&lt;&gt;0,$L184,0)</f>
        <v>0</v>
      </c>
      <c r="AF184" s="61">
        <f>IF(COUNTIF(Setup_Hierarchy!$J$24:$IV$24,"="&amp;$K184)&lt;&gt;0,$L184,0)</f>
        <v>0</v>
      </c>
      <c r="AG184" s="61">
        <f>IF(COUNTIF(Setup_Hierarchy!$J$25:$IV$25,"="&amp;$K184)&lt;&gt;0,$L184,0)</f>
        <v>0</v>
      </c>
      <c r="AH184" s="61">
        <f>IF(COUNTIF(Setup_Hierarchy!$J$26:$IV$26,"="&amp;$K184)&lt;&gt;0,$L184,0)</f>
        <v>0</v>
      </c>
      <c r="AI184" s="61">
        <f>IF(COUNTIF(Setup_Hierarchy!$J$27:$IV$27,"="&amp;$K184)&lt;&gt;0,$L184,0)</f>
        <v>0</v>
      </c>
      <c r="AJ184" s="61">
        <f>IF(COUNTIF(Setup_Hierarchy!$J$28:$IV$28,"="&amp;$K184)&lt;&gt;0,$L184,0)</f>
        <v>0</v>
      </c>
      <c r="AK184" s="61">
        <f>IF(COUNTIF(Setup_Hierarchy!$J$29:$IV$29,"="&amp;$K184)&lt;&gt;0,$L184,0)</f>
        <v>0</v>
      </c>
      <c r="AL184" s="61">
        <f>IF(COUNTIF(Setup_Hierarchy!$J$30:$IV$30,"="&amp;$K184)&lt;&gt;0,$L184,0)</f>
        <v>0</v>
      </c>
      <c r="AM184" s="61">
        <f>IF(COUNTIF(Setup_Hierarchy!$J$31:$IV$31,"="&amp;$K184)&lt;&gt;0,$L184,0)</f>
        <v>0</v>
      </c>
      <c r="AN184" s="61">
        <f>IF(COUNTIF(Setup_Hierarchy!$J$32:$IV$32,"="&amp;$K184)&lt;&gt;0,$L184,0)</f>
        <v>0</v>
      </c>
      <c r="AO184" s="61">
        <f>IF(COUNTIF(Setup_Hierarchy!$J$33:$IV$33,"="&amp;$K184)&lt;&gt;0,$L184,0)</f>
        <v>0</v>
      </c>
      <c r="AP184" s="61">
        <f>IF(COUNTIF(Setup_Hierarchy!$J$34:$IV$34,"="&amp;$K184)&lt;&gt;0,$L184,0)</f>
        <v>0</v>
      </c>
      <c r="AQ184" s="61">
        <f>IF(COUNTIF(Setup_Hierarchy!$J$35:$IV$35,"="&amp;$K184)&lt;&gt;0,$L184,0)</f>
        <v>0</v>
      </c>
      <c r="AR184" s="61">
        <f>IF(COUNTIF(Setup_Hierarchy!$J$36:$IV$36,"="&amp;$K184)&lt;&gt;0,$L184,0)</f>
        <v>0</v>
      </c>
      <c r="AS184" s="61">
        <f>IF(COUNTIF(Setup_Hierarchy!$J$37:$IV$37,"="&amp;$K184)&lt;&gt;0,$L184,0)</f>
        <v>0</v>
      </c>
      <c r="AT184" s="61">
        <f>IF(COUNTIF(Setup_Hierarchy!$J$38:$IV$38,"="&amp;$K184)&lt;&gt;0,$L184,0)</f>
        <v>0</v>
      </c>
      <c r="AU184" s="61">
        <f>IF(COUNTIF(Setup_Hierarchy!$J$39:$IV$39,"="&amp;$K184)&lt;&gt;0,$L184,0)</f>
        <v>0</v>
      </c>
      <c r="AV184" s="61">
        <f>IF(COUNTIF(Setup_Hierarchy!$J$40:$IV$40,"="&amp;$K184)&lt;&gt;0,$L184,0)</f>
        <v>0</v>
      </c>
      <c r="AW184" s="61">
        <f>IF(COUNTIF(Setup_Hierarchy!$J$41:$IV$41,"="&amp;$K184)&lt;&gt;0,$L184,0)</f>
        <v>0</v>
      </c>
      <c r="AX184" s="61">
        <f>IF(COUNTIF(Setup_Hierarchy!$J$42:$IV$42,"="&amp;$K184)&lt;&gt;0,$L184,0)</f>
        <v>0</v>
      </c>
      <c r="AY184" s="61">
        <f>IF(COUNTIF(Setup_Hierarchy!$J$43:$IV$43,"="&amp;$K184)&lt;&gt;0,$L184,0)</f>
        <v>0</v>
      </c>
      <c r="AZ184" s="61">
        <f>IF(COUNTIF(Setup_Hierarchy!$J$44:$IV$44,"="&amp;$K184)&lt;&gt;0,$L184,0)</f>
        <v>0</v>
      </c>
      <c r="BA184" s="61">
        <f>IF(COUNTIF(Setup_Hierarchy!$J$45:$IV$45,"="&amp;$K184)&lt;&gt;0,$L184,0)</f>
        <v>0</v>
      </c>
      <c r="BB184" s="61">
        <f>IF(COUNTIF(Setup_Hierarchy!$J$46:$IV$46,"="&amp;$K184)&lt;&gt;0,$L184,0)</f>
        <v>0</v>
      </c>
      <c r="BC184" s="61">
        <f>IF(COUNTIF(Setup_Hierarchy!$J$47:$IV$47,"="&amp;$K184)&lt;&gt;0,$L184,0)</f>
        <v>0</v>
      </c>
      <c r="BD184" s="61">
        <f>IF(COUNTIF(Setup_Hierarchy!$J$48:$IV$48,"="&amp;$K184)&lt;&gt;0,$L184,0)</f>
        <v>0</v>
      </c>
      <c r="BE184" s="61">
        <f>IF(COUNTIF(Setup_Hierarchy!$J$49:$IV$49,"="&amp;$K184)&lt;&gt;0,$L184,0)</f>
        <v>0</v>
      </c>
      <c r="BF184" s="61">
        <f>IF(COUNTIF(Setup_Hierarchy!$J$50:$IV$50,"="&amp;$K184)&lt;&gt;0,$L184,0)</f>
        <v>0</v>
      </c>
      <c r="BG184" s="61">
        <f>IF(COUNTIF(Setup_Hierarchy!$J$51:$IV$51,"="&amp;$K184)&lt;&gt;0,$L184,0)</f>
        <v>0</v>
      </c>
      <c r="BH184" s="61">
        <f>IF(COUNTIF(Setup_Hierarchy!$J$52:$IV$52,"="&amp;$K184)&lt;&gt;0,$L184,0)</f>
        <v>0</v>
      </c>
      <c r="BI184" s="61">
        <f>IF(COUNTIF(Setup_Hierarchy!$J$53:$IV$53,"="&amp;$K184)&lt;&gt;0,$L184,0)</f>
        <v>0</v>
      </c>
      <c r="BJ184" s="61">
        <f>IF(COUNTIF(Setup_Hierarchy!$J$54:$IV$54,"="&amp;$K184)&lt;&gt;0,$L184,0)</f>
        <v>0</v>
      </c>
      <c r="BK184" s="61">
        <f>IF(COUNTIF(Setup_Hierarchy!$J$55:$IV$55,"="&amp;$K184)&lt;&gt;0,$L184,0)</f>
        <v>0</v>
      </c>
      <c r="BL184" s="61">
        <f>IF(COUNTIF(Setup_Hierarchy!$J$56:$IV$56,"="&amp;$K184)&lt;&gt;0,$L184,0)</f>
        <v>0</v>
      </c>
      <c r="BM184" s="61">
        <f>IF(COUNTIF(Setup_Hierarchy!$J$57:$IV$57,"="&amp;$K184)&lt;&gt;0,$L184,0)</f>
        <v>0</v>
      </c>
      <c r="BN184" s="61">
        <f>IF(COUNTIF(Setup_Hierarchy!$J$58:$IV$58,"="&amp;$K184)&lt;&gt;0,$L184,0)</f>
        <v>0</v>
      </c>
      <c r="BO184" s="61">
        <f>IF(COUNTIF(Setup_Hierarchy!$J$59:$IV$59,"="&amp;$K184)&lt;&gt;0,$L184,0)</f>
        <v>0</v>
      </c>
      <c r="BP184" s="61">
        <f>IF(COUNTIF(Setup_Hierarchy!$J$60:$IV$60,"="&amp;$K184)&lt;&gt;0,$L184,0)</f>
        <v>0</v>
      </c>
      <c r="BQ184" s="61">
        <f>IF(COUNTIF(Setup_Hierarchy!$J$61:$IV$61,"="&amp;$K184)&lt;&gt;0,$L184,0)</f>
        <v>0</v>
      </c>
      <c r="BR184" s="61">
        <f>IF(COUNTIF(Setup_Hierarchy!$J$62:$IV$62,"="&amp;$K184)&lt;&gt;0,$L184,0)</f>
        <v>0</v>
      </c>
      <c r="BS184" s="61">
        <f>IF(COUNTIF(Setup_Hierarchy!$J$63:$IV$63,"="&amp;$K184)&lt;&gt;0,$L184,0)</f>
        <v>0</v>
      </c>
      <c r="BT184" s="61">
        <f>IF(COUNTIF(Setup_Hierarchy!$J$64:$IV$64,"="&amp;$K184)&lt;&gt;0,$L184,0)</f>
        <v>0</v>
      </c>
      <c r="BU184" s="61">
        <f>IF(COUNTIF(Setup_Hierarchy!$J$65:$IV$65,"="&amp;$K184)&lt;&gt;0,$L184,0)</f>
        <v>0</v>
      </c>
      <c r="BV184" s="61">
        <f>IF(COUNTIF(Setup_Hierarchy!$J$66:$IV$66,"="&amp;$K184)&lt;&gt;0,$L184,0)</f>
        <v>0</v>
      </c>
      <c r="BW184" s="61">
        <f>IF(COUNTIF(Setup_Hierarchy!$J$67:$IV$67,"="&amp;$K184)&lt;&gt;0,$L184,0)</f>
        <v>0</v>
      </c>
      <c r="BX184" s="61">
        <f>IF(COUNTIF(Setup_Hierarchy!$J$68:$IV$68,"="&amp;$K184)&lt;&gt;0,$L184,0)</f>
        <v>0</v>
      </c>
      <c r="BY184" s="61">
        <f>IF(COUNTIF(Setup_Hierarchy!$J$69:$IV$69,"="&amp;$K184)&lt;&gt;0,$L184,0)</f>
        <v>0</v>
      </c>
      <c r="BZ184" s="61">
        <f>IF(COUNTIF(Setup_Hierarchy!$J$70:$IV$70,"="&amp;$K184)&lt;&gt;0,$L184,0)</f>
        <v>0</v>
      </c>
      <c r="CA184" s="61">
        <f>IF(COUNTIF(Setup_Hierarchy!$J$71:$IV$71,"="&amp;$K184)&lt;&gt;0,$L184,0)</f>
        <v>0</v>
      </c>
      <c r="CB184" s="61">
        <f>IF(COUNTIF(Setup_Hierarchy!$J$72:$IV$72,"="&amp;$K184)&lt;&gt;0,$L184,0)</f>
        <v>0</v>
      </c>
      <c r="CC184" s="61">
        <f>IF(COUNTIF(Setup_Hierarchy!$J$73:$IV$73,"="&amp;$K184)&lt;&gt;0,$L184,0)</f>
        <v>0</v>
      </c>
      <c r="CD184" s="61">
        <f>IF(COUNTIF(Setup_Hierarchy!$J$74:$IV$74,"="&amp;$K184)&lt;&gt;0,$L184,0)</f>
        <v>0</v>
      </c>
      <c r="CE184" s="61">
        <f>IF(COUNTIF(Setup_Hierarchy!$J$75:$IV$75,"="&amp;$K184)&lt;&gt;0,$L184,0)</f>
        <v>0</v>
      </c>
      <c r="CF184" s="61">
        <f>IF(COUNTIF(Setup_Hierarchy!$J$76:$IV$76,"="&amp;$K184)&lt;&gt;0,$L184,0)</f>
        <v>0</v>
      </c>
      <c r="CG184" s="61">
        <f>IF(COUNTIF(Setup_Hierarchy!$J$77:$IV$77,"="&amp;$K184)&lt;&gt;0,$L184,0)</f>
        <v>0</v>
      </c>
      <c r="CH184" s="61">
        <f>IF(COUNTIF(Setup_Hierarchy!$J$78:$IV$78,"="&amp;$K184)&lt;&gt;0,$L184,0)</f>
        <v>0</v>
      </c>
      <c r="CI184" s="61">
        <f>IF(COUNTIF(Setup_Hierarchy!$J$79:$IV$79,"="&amp;$K184)&lt;&gt;0,$L184,0)</f>
        <v>0</v>
      </c>
      <c r="CJ184" s="61">
        <f>IF(COUNTIF(Setup_Hierarchy!$J$80:$IV$80,"="&amp;$K184)&lt;&gt;0,$L184,0)</f>
        <v>0</v>
      </c>
      <c r="CK184" s="61">
        <f>IF(COUNTIF(Setup_Hierarchy!$J$81:$IV$81,"="&amp;$K184)&lt;&gt;0,$L184,0)</f>
        <v>0</v>
      </c>
      <c r="CL184" s="61">
        <f>IF(COUNTIF(Setup_Hierarchy!$J$82:$IV$82,"="&amp;$K184)&lt;&gt;0,$L184,0)</f>
        <v>0</v>
      </c>
      <c r="CM184" s="61">
        <f>IF(COUNTIF(Setup_Hierarchy!$J$83:$IV$83,"="&amp;$K184)&lt;&gt;0,$L184,0)</f>
        <v>0</v>
      </c>
      <c r="CN184" s="61">
        <f>IF(COUNTIF(Setup_Hierarchy!$J$84:$IV$84,"="&amp;$K184)&lt;&gt;0,$L184,0)</f>
        <v>0</v>
      </c>
      <c r="CO184" s="61">
        <f>IF(COUNTIF(Setup_Hierarchy!$J$85:$IV$85,"="&amp;$K184)&lt;&gt;0,$L184,0)</f>
        <v>0</v>
      </c>
      <c r="CP184" s="61">
        <f>IF(COUNTIF(Setup_Hierarchy!$J$86:$IV$86,"="&amp;$K184)&lt;&gt;0,$L184,0)</f>
        <v>0</v>
      </c>
      <c r="CQ184" s="61">
        <f>IF(COUNTIF(Setup_Hierarchy!$J$87:$IV$87,"="&amp;$K184)&lt;&gt;0,$L184,0)</f>
        <v>0</v>
      </c>
      <c r="CR184" s="61">
        <f>IF(COUNTIF(Setup_Hierarchy!$J$88:$IV$88,"="&amp;$K184)&lt;&gt;0,$L184,0)</f>
        <v>0</v>
      </c>
      <c r="CS184" s="61">
        <f>IF(COUNTIF(Setup_Hierarchy!$J$89:$IV$89,"="&amp;$K184)&lt;&gt;0,$L184,0)</f>
        <v>0</v>
      </c>
      <c r="CT184" s="61">
        <f>IF(COUNTIF(Setup_Hierarchy!$J$90:$IV$90,"="&amp;$K184)&lt;&gt;0,$L184,0)</f>
        <v>0</v>
      </c>
      <c r="CU184" s="61">
        <f>IF(COUNTIF(Setup_Hierarchy!$J$91:$IV$91,"="&amp;$K184)&lt;&gt;0,$L184,0)</f>
        <v>0</v>
      </c>
      <c r="CV184" s="61">
        <f>IF(COUNTIF(Setup_Hierarchy!$J$92:$IV$92,"="&amp;$K184)&lt;&gt;0,$L184,0)</f>
        <v>0</v>
      </c>
      <c r="CW184" s="61">
        <f>IF(COUNTIF(Setup_Hierarchy!$J$93:$IV$93,"="&amp;$K184)&lt;&gt;0,$L184,0)</f>
        <v>0</v>
      </c>
      <c r="CX184" s="61">
        <f>IF(COUNTIF(Setup_Hierarchy!$J$94:$IV$94,"="&amp;$K184)&lt;&gt;0,$L184,0)</f>
        <v>0</v>
      </c>
      <c r="CY184" s="61">
        <f>IF(COUNTIF(Setup_Hierarchy!$J$95:$IV$95,"="&amp;$K184)&lt;&gt;0,$L184,0)</f>
        <v>0</v>
      </c>
      <c r="CZ184" s="61">
        <f>IF(COUNTIF(Setup_Hierarchy!$J$96:$IV$96,"="&amp;$K184)&lt;&gt;0,$L184,0)</f>
        <v>0</v>
      </c>
      <c r="DA184" s="61">
        <f>IF(COUNTIF(Setup_Hierarchy!$J$97:$IV$97,"="&amp;$K184)&lt;&gt;0,$L184,0)</f>
        <v>0</v>
      </c>
      <c r="DB184" s="61">
        <f>IF(COUNTIF(Setup_Hierarchy!$J$98:$IV$98,"="&amp;$K184)&lt;&gt;0,$L184,0)</f>
        <v>0</v>
      </c>
      <c r="DC184" s="61">
        <f>IF(COUNTIF(Setup_Hierarchy!$J$99:$IV$99,"="&amp;$K184)&lt;&gt;0,$L184,0)</f>
        <v>0</v>
      </c>
      <c r="DD184" s="61">
        <f>IF(COUNTIF(Setup_Hierarchy!$J$100:$IV$100,"="&amp;$K184)&lt;&gt;0,$L184,0)</f>
        <v>0</v>
      </c>
      <c r="DE184" s="61">
        <f>IF(COUNTIF(Setup_Hierarchy!$J$101:$IV$101,"="&amp;$K184)&lt;&gt;0,$L184,0)</f>
        <v>0</v>
      </c>
      <c r="DF184" s="61">
        <f>IF(COUNTIF(Setup_Hierarchy!$J$102:$IV$102,"="&amp;$K184)&lt;&gt;0,$L184,0)</f>
        <v>0</v>
      </c>
      <c r="DG184" s="61">
        <f>IF(COUNTIF(Setup_Hierarchy!$J$103:$IV$103,"="&amp;$K184)&lt;&gt;0,$L184,0)</f>
        <v>0</v>
      </c>
      <c r="DH184" s="61">
        <f>IF(COUNTIF(Setup_Hierarchy!$J$104:$IV$104,"="&amp;$K184)&lt;&gt;0,$L184,0)</f>
        <v>0</v>
      </c>
      <c r="DI184" s="61">
        <f>IF(COUNTIF(Setup_Hierarchy!$J$105:$IV$105,"="&amp;$K184)&lt;&gt;0,$L184,0)</f>
        <v>0</v>
      </c>
      <c r="DJ184" s="61">
        <f>IF(COUNTIF(Setup_Hierarchy!$J$106:$IV$106,"="&amp;$K184)&lt;&gt;0,$L184,0)</f>
        <v>0</v>
      </c>
      <c r="DK184" s="61">
        <f>IF(COUNTIF(Setup_Hierarchy!$J$107:$IV$107,"="&amp;$K184)&lt;&gt;0,$L184,0)</f>
        <v>0</v>
      </c>
      <c r="DL184" s="61">
        <f>IF(COUNTIF(Setup_Hierarchy!$J$108:$IV$108,"="&amp;$K184)&lt;&gt;0,$L184,0)</f>
        <v>0</v>
      </c>
      <c r="DM184" s="61">
        <f>IF(COUNTIF(Setup_Hierarchy!$J$109:$IV$109,"="&amp;$K184)&lt;&gt;0,$L184,0)</f>
        <v>0</v>
      </c>
      <c r="DN184" s="61">
        <f>IF(COUNTIF(Setup_Hierarchy!$J$110:$IV$110,"="&amp;$K184)&lt;&gt;0,$L184,0)</f>
        <v>0</v>
      </c>
      <c r="DO184" s="61">
        <f>IF(COUNTIF(Setup_Hierarchy!$J$111:$IV$111,"="&amp;$K184)&lt;&gt;0,$L184,0)</f>
        <v>0</v>
      </c>
      <c r="DP184" s="61">
        <f>IF(COUNTIF(Setup_Hierarchy!$J$112:$IV$112,"="&amp;$K184)&lt;&gt;0,$L184,0)</f>
        <v>0</v>
      </c>
      <c r="DQ184" s="61">
        <f>IF(COUNTIF(Setup_Hierarchy!$J$113:$IV$113,"="&amp;$K184)&lt;&gt;0,$L184,0)</f>
        <v>0</v>
      </c>
      <c r="DR184" s="61">
        <f>IF(COUNTIF(Setup_Hierarchy!$J$114:$IV$114,"="&amp;$K184)&lt;&gt;0,$L184,0)</f>
        <v>0</v>
      </c>
      <c r="DS184" s="61">
        <f>IF(COUNTIF(Setup_Hierarchy!$J$115:$IV$115,"="&amp;$K184)&lt;&gt;0,$L184,0)</f>
        <v>0</v>
      </c>
      <c r="DT184" s="61">
        <f>IF(COUNTIF(Setup_Hierarchy!$J$116:$IV$116,"="&amp;$K184)&lt;&gt;0,$L184,0)</f>
        <v>0</v>
      </c>
    </row>
    <row r="185" spans="2:124" x14ac:dyDescent="0.2">
      <c r="B185" t="s">
        <v>43</v>
      </c>
      <c r="C185">
        <v>81</v>
      </c>
      <c r="D185" t="s">
        <v>16</v>
      </c>
      <c r="E185" t="s">
        <v>369</v>
      </c>
      <c r="F185" t="s">
        <v>532</v>
      </c>
      <c r="G185" t="s">
        <v>25</v>
      </c>
      <c r="H185" t="s">
        <v>33</v>
      </c>
      <c r="I185">
        <v>0.60518700000000003</v>
      </c>
      <c r="J185">
        <v>1.16421</v>
      </c>
      <c r="K185">
        <v>699</v>
      </c>
      <c r="L185">
        <v>1890.65</v>
      </c>
      <c r="M185" s="61">
        <f>IF(COUNTIF(Setup_Hierarchy!$J$5:$IV$5,"="&amp;$K185)&lt;&gt;0,$L185,0)</f>
        <v>1890.65</v>
      </c>
      <c r="N185" s="61">
        <f>IF(COUNTIF(Setup_Hierarchy!$J$6:$IV$6,"="&amp;$K185)&lt;&gt;0,$L185,0)</f>
        <v>1890.65</v>
      </c>
      <c r="O185" s="61">
        <f>IF(COUNTIF(Setup_Hierarchy!$J$7:$IV$7,"="&amp;$K185)&lt;&gt;0,$L185,0)</f>
        <v>1890.65</v>
      </c>
      <c r="P185" s="61">
        <f>IF(COUNTIF(Setup_Hierarchy!$J$8:$IV$8,"="&amp;$K185)&lt;&gt;0,$L185,0)</f>
        <v>1890.65</v>
      </c>
      <c r="Q185" s="61">
        <f>IF(COUNTIF(Setup_Hierarchy!$J$9:$IV$9,"="&amp;$K185)&lt;&gt;0,$L185,0)</f>
        <v>1890.65</v>
      </c>
      <c r="R185" s="61">
        <f>IF(COUNTIF(Setup_Hierarchy!$J$10:$IV$10,"="&amp;$K185)&lt;&gt;0,$L185,0)</f>
        <v>0</v>
      </c>
      <c r="S185" s="61">
        <f>IF(COUNTIF(Setup_Hierarchy!$J$11:$IV$11,"="&amp;$K185)&lt;&gt;0,$L185,0)</f>
        <v>0</v>
      </c>
      <c r="T185" s="61">
        <f>IF(COUNTIF(Setup_Hierarchy!$J$12:$IV$12,"="&amp;$K185)&lt;&gt;0,$L185,0)</f>
        <v>0</v>
      </c>
      <c r="U185" s="61">
        <f>IF(COUNTIF(Setup_Hierarchy!$J$13:$IV$13,"="&amp;$K185)&lt;&gt;0,$L185,0)</f>
        <v>0</v>
      </c>
      <c r="V185" s="61">
        <f>IF(COUNTIF(Setup_Hierarchy!$J$14:$IV$14,"="&amp;$K185)&lt;&gt;0,$L185,0)</f>
        <v>0</v>
      </c>
      <c r="W185" s="61">
        <f>IF(COUNTIF(Setup_Hierarchy!$J$15:$IV$15,"="&amp;$K185)&lt;&gt;0,$L185,0)</f>
        <v>0</v>
      </c>
      <c r="X185" s="61">
        <f>IF(COUNTIF(Setup_Hierarchy!$J$16:$IV$16,"="&amp;$K185)&lt;&gt;0,$L185,0)</f>
        <v>0</v>
      </c>
      <c r="Y185" s="61">
        <f>IF(COUNTIF(Setup_Hierarchy!$J$17:$IV$17,"="&amp;$K185)&lt;&gt;0,$L185,0)</f>
        <v>0</v>
      </c>
      <c r="Z185" s="61">
        <f>IF(COUNTIF(Setup_Hierarchy!$J$18:$IV$18,"="&amp;$K185)&lt;&gt;0,$L185,0)</f>
        <v>1890.65</v>
      </c>
      <c r="AA185" s="61">
        <f>IF(COUNTIF(Setup_Hierarchy!$J$19:$IV$19,"="&amp;$K185)&lt;&gt;0,$L185,0)</f>
        <v>0</v>
      </c>
      <c r="AB185" s="61">
        <f>IF(COUNTIF(Setup_Hierarchy!$J$20:$IV$20,"="&amp;$K185)&lt;&gt;0,$L185,0)</f>
        <v>1890.65</v>
      </c>
      <c r="AC185" s="61">
        <f>IF(COUNTIF(Setup_Hierarchy!$J$21:$IV$21,"="&amp;$K185)&lt;&gt;0,$L185,0)</f>
        <v>0</v>
      </c>
      <c r="AD185" s="61">
        <f>IF(COUNTIF(Setup_Hierarchy!$J$22:$IV$22,"="&amp;$K185)&lt;&gt;0,$L185,0)</f>
        <v>0</v>
      </c>
      <c r="AE185" s="61">
        <f>IF(COUNTIF(Setup_Hierarchy!$J$23:$IV$23,"="&amp;$K185)&lt;&gt;0,$L185,0)</f>
        <v>0</v>
      </c>
      <c r="AF185" s="61">
        <f>IF(COUNTIF(Setup_Hierarchy!$J$24:$IV$24,"="&amp;$K185)&lt;&gt;0,$L185,0)</f>
        <v>0</v>
      </c>
      <c r="AG185" s="61">
        <f>IF(COUNTIF(Setup_Hierarchy!$J$25:$IV$25,"="&amp;$K185)&lt;&gt;0,$L185,0)</f>
        <v>0</v>
      </c>
      <c r="AH185" s="61">
        <f>IF(COUNTIF(Setup_Hierarchy!$J$26:$IV$26,"="&amp;$K185)&lt;&gt;0,$L185,0)</f>
        <v>0</v>
      </c>
      <c r="AI185" s="61">
        <f>IF(COUNTIF(Setup_Hierarchy!$J$27:$IV$27,"="&amp;$K185)&lt;&gt;0,$L185,0)</f>
        <v>0</v>
      </c>
      <c r="AJ185" s="61">
        <f>IF(COUNTIF(Setup_Hierarchy!$J$28:$IV$28,"="&amp;$K185)&lt;&gt;0,$L185,0)</f>
        <v>0</v>
      </c>
      <c r="AK185" s="61">
        <f>IF(COUNTIF(Setup_Hierarchy!$J$29:$IV$29,"="&amp;$K185)&lt;&gt;0,$L185,0)</f>
        <v>0</v>
      </c>
      <c r="AL185" s="61">
        <f>IF(COUNTIF(Setup_Hierarchy!$J$30:$IV$30,"="&amp;$K185)&lt;&gt;0,$L185,0)</f>
        <v>0</v>
      </c>
      <c r="AM185" s="61">
        <f>IF(COUNTIF(Setup_Hierarchy!$J$31:$IV$31,"="&amp;$K185)&lt;&gt;0,$L185,0)</f>
        <v>0</v>
      </c>
      <c r="AN185" s="61">
        <f>IF(COUNTIF(Setup_Hierarchy!$J$32:$IV$32,"="&amp;$K185)&lt;&gt;0,$L185,0)</f>
        <v>0</v>
      </c>
      <c r="AO185" s="61">
        <f>IF(COUNTIF(Setup_Hierarchy!$J$33:$IV$33,"="&amp;$K185)&lt;&gt;0,$L185,0)</f>
        <v>0</v>
      </c>
      <c r="AP185" s="61">
        <f>IF(COUNTIF(Setup_Hierarchy!$J$34:$IV$34,"="&amp;$K185)&lt;&gt;0,$L185,0)</f>
        <v>0</v>
      </c>
      <c r="AQ185" s="61">
        <f>IF(COUNTIF(Setup_Hierarchy!$J$35:$IV$35,"="&amp;$K185)&lt;&gt;0,$L185,0)</f>
        <v>0</v>
      </c>
      <c r="AR185" s="61">
        <f>IF(COUNTIF(Setup_Hierarchy!$J$36:$IV$36,"="&amp;$K185)&lt;&gt;0,$L185,0)</f>
        <v>0</v>
      </c>
      <c r="AS185" s="61">
        <f>IF(COUNTIF(Setup_Hierarchy!$J$37:$IV$37,"="&amp;$K185)&lt;&gt;0,$L185,0)</f>
        <v>0</v>
      </c>
      <c r="AT185" s="61">
        <f>IF(COUNTIF(Setup_Hierarchy!$J$38:$IV$38,"="&amp;$K185)&lt;&gt;0,$L185,0)</f>
        <v>0</v>
      </c>
      <c r="AU185" s="61">
        <f>IF(COUNTIF(Setup_Hierarchy!$J$39:$IV$39,"="&amp;$K185)&lt;&gt;0,$L185,0)</f>
        <v>0</v>
      </c>
      <c r="AV185" s="61">
        <f>IF(COUNTIF(Setup_Hierarchy!$J$40:$IV$40,"="&amp;$K185)&lt;&gt;0,$L185,0)</f>
        <v>0</v>
      </c>
      <c r="AW185" s="61">
        <f>IF(COUNTIF(Setup_Hierarchy!$J$41:$IV$41,"="&amp;$K185)&lt;&gt;0,$L185,0)</f>
        <v>0</v>
      </c>
      <c r="AX185" s="61">
        <f>IF(COUNTIF(Setup_Hierarchy!$J$42:$IV$42,"="&amp;$K185)&lt;&gt;0,$L185,0)</f>
        <v>0</v>
      </c>
      <c r="AY185" s="61">
        <f>IF(COUNTIF(Setup_Hierarchy!$J$43:$IV$43,"="&amp;$K185)&lt;&gt;0,$L185,0)</f>
        <v>0</v>
      </c>
      <c r="AZ185" s="61">
        <f>IF(COUNTIF(Setup_Hierarchy!$J$44:$IV$44,"="&amp;$K185)&lt;&gt;0,$L185,0)</f>
        <v>0</v>
      </c>
      <c r="BA185" s="61">
        <f>IF(COUNTIF(Setup_Hierarchy!$J$45:$IV$45,"="&amp;$K185)&lt;&gt;0,$L185,0)</f>
        <v>0</v>
      </c>
      <c r="BB185" s="61">
        <f>IF(COUNTIF(Setup_Hierarchy!$J$46:$IV$46,"="&amp;$K185)&lt;&gt;0,$L185,0)</f>
        <v>0</v>
      </c>
      <c r="BC185" s="61">
        <f>IF(COUNTIF(Setup_Hierarchy!$J$47:$IV$47,"="&amp;$K185)&lt;&gt;0,$L185,0)</f>
        <v>0</v>
      </c>
      <c r="BD185" s="61">
        <f>IF(COUNTIF(Setup_Hierarchy!$J$48:$IV$48,"="&amp;$K185)&lt;&gt;0,$L185,0)</f>
        <v>0</v>
      </c>
      <c r="BE185" s="61">
        <f>IF(COUNTIF(Setup_Hierarchy!$J$49:$IV$49,"="&amp;$K185)&lt;&gt;0,$L185,0)</f>
        <v>0</v>
      </c>
      <c r="BF185" s="61">
        <f>IF(COUNTIF(Setup_Hierarchy!$J$50:$IV$50,"="&amp;$K185)&lt;&gt;0,$L185,0)</f>
        <v>0</v>
      </c>
      <c r="BG185" s="61">
        <f>IF(COUNTIF(Setup_Hierarchy!$J$51:$IV$51,"="&amp;$K185)&lt;&gt;0,$L185,0)</f>
        <v>0</v>
      </c>
      <c r="BH185" s="61">
        <f>IF(COUNTIF(Setup_Hierarchy!$J$52:$IV$52,"="&amp;$K185)&lt;&gt;0,$L185,0)</f>
        <v>0</v>
      </c>
      <c r="BI185" s="61">
        <f>IF(COUNTIF(Setup_Hierarchy!$J$53:$IV$53,"="&amp;$K185)&lt;&gt;0,$L185,0)</f>
        <v>0</v>
      </c>
      <c r="BJ185" s="61">
        <f>IF(COUNTIF(Setup_Hierarchy!$J$54:$IV$54,"="&amp;$K185)&lt;&gt;0,$L185,0)</f>
        <v>0</v>
      </c>
      <c r="BK185" s="61">
        <f>IF(COUNTIF(Setup_Hierarchy!$J$55:$IV$55,"="&amp;$K185)&lt;&gt;0,$L185,0)</f>
        <v>0</v>
      </c>
      <c r="BL185" s="61">
        <f>IF(COUNTIF(Setup_Hierarchy!$J$56:$IV$56,"="&amp;$K185)&lt;&gt;0,$L185,0)</f>
        <v>0</v>
      </c>
      <c r="BM185" s="61">
        <f>IF(COUNTIF(Setup_Hierarchy!$J$57:$IV$57,"="&amp;$K185)&lt;&gt;0,$L185,0)</f>
        <v>0</v>
      </c>
      <c r="BN185" s="61">
        <f>IF(COUNTIF(Setup_Hierarchy!$J$58:$IV$58,"="&amp;$K185)&lt;&gt;0,$L185,0)</f>
        <v>0</v>
      </c>
      <c r="BO185" s="61">
        <f>IF(COUNTIF(Setup_Hierarchy!$J$59:$IV$59,"="&amp;$K185)&lt;&gt;0,$L185,0)</f>
        <v>0</v>
      </c>
      <c r="BP185" s="61">
        <f>IF(COUNTIF(Setup_Hierarchy!$J$60:$IV$60,"="&amp;$K185)&lt;&gt;0,$L185,0)</f>
        <v>0</v>
      </c>
      <c r="BQ185" s="61">
        <f>IF(COUNTIF(Setup_Hierarchy!$J$61:$IV$61,"="&amp;$K185)&lt;&gt;0,$L185,0)</f>
        <v>0</v>
      </c>
      <c r="BR185" s="61">
        <f>IF(COUNTIF(Setup_Hierarchy!$J$62:$IV$62,"="&amp;$K185)&lt;&gt;0,$L185,0)</f>
        <v>0</v>
      </c>
      <c r="BS185" s="61">
        <f>IF(COUNTIF(Setup_Hierarchy!$J$63:$IV$63,"="&amp;$K185)&lt;&gt;0,$L185,0)</f>
        <v>0</v>
      </c>
      <c r="BT185" s="61">
        <f>IF(COUNTIF(Setup_Hierarchy!$J$64:$IV$64,"="&amp;$K185)&lt;&gt;0,$L185,0)</f>
        <v>0</v>
      </c>
      <c r="BU185" s="61">
        <f>IF(COUNTIF(Setup_Hierarchy!$J$65:$IV$65,"="&amp;$K185)&lt;&gt;0,$L185,0)</f>
        <v>0</v>
      </c>
      <c r="BV185" s="61">
        <f>IF(COUNTIF(Setup_Hierarchy!$J$66:$IV$66,"="&amp;$K185)&lt;&gt;0,$L185,0)</f>
        <v>0</v>
      </c>
      <c r="BW185" s="61">
        <f>IF(COUNTIF(Setup_Hierarchy!$J$67:$IV$67,"="&amp;$K185)&lt;&gt;0,$L185,0)</f>
        <v>0</v>
      </c>
      <c r="BX185" s="61">
        <f>IF(COUNTIF(Setup_Hierarchy!$J$68:$IV$68,"="&amp;$K185)&lt;&gt;0,$L185,0)</f>
        <v>0</v>
      </c>
      <c r="BY185" s="61">
        <f>IF(COUNTIF(Setup_Hierarchy!$J$69:$IV$69,"="&amp;$K185)&lt;&gt;0,$L185,0)</f>
        <v>0</v>
      </c>
      <c r="BZ185" s="61">
        <f>IF(COUNTIF(Setup_Hierarchy!$J$70:$IV$70,"="&amp;$K185)&lt;&gt;0,$L185,0)</f>
        <v>0</v>
      </c>
      <c r="CA185" s="61">
        <f>IF(COUNTIF(Setup_Hierarchy!$J$71:$IV$71,"="&amp;$K185)&lt;&gt;0,$L185,0)</f>
        <v>0</v>
      </c>
      <c r="CB185" s="61">
        <f>IF(COUNTIF(Setup_Hierarchy!$J$72:$IV$72,"="&amp;$K185)&lt;&gt;0,$L185,0)</f>
        <v>0</v>
      </c>
      <c r="CC185" s="61">
        <f>IF(COUNTIF(Setup_Hierarchy!$J$73:$IV$73,"="&amp;$K185)&lt;&gt;0,$L185,0)</f>
        <v>0</v>
      </c>
      <c r="CD185" s="61">
        <f>IF(COUNTIF(Setup_Hierarchy!$J$74:$IV$74,"="&amp;$K185)&lt;&gt;0,$L185,0)</f>
        <v>0</v>
      </c>
      <c r="CE185" s="61">
        <f>IF(COUNTIF(Setup_Hierarchy!$J$75:$IV$75,"="&amp;$K185)&lt;&gt;0,$L185,0)</f>
        <v>0</v>
      </c>
      <c r="CF185" s="61">
        <f>IF(COUNTIF(Setup_Hierarchy!$J$76:$IV$76,"="&amp;$K185)&lt;&gt;0,$L185,0)</f>
        <v>0</v>
      </c>
      <c r="CG185" s="61">
        <f>IF(COUNTIF(Setup_Hierarchy!$J$77:$IV$77,"="&amp;$K185)&lt;&gt;0,$L185,0)</f>
        <v>0</v>
      </c>
      <c r="CH185" s="61">
        <f>IF(COUNTIF(Setup_Hierarchy!$J$78:$IV$78,"="&amp;$K185)&lt;&gt;0,$L185,0)</f>
        <v>0</v>
      </c>
      <c r="CI185" s="61">
        <f>IF(COUNTIF(Setup_Hierarchy!$J$79:$IV$79,"="&amp;$K185)&lt;&gt;0,$L185,0)</f>
        <v>0</v>
      </c>
      <c r="CJ185" s="61">
        <f>IF(COUNTIF(Setup_Hierarchy!$J$80:$IV$80,"="&amp;$K185)&lt;&gt;0,$L185,0)</f>
        <v>0</v>
      </c>
      <c r="CK185" s="61">
        <f>IF(COUNTIF(Setup_Hierarchy!$J$81:$IV$81,"="&amp;$K185)&lt;&gt;0,$L185,0)</f>
        <v>0</v>
      </c>
      <c r="CL185" s="61">
        <f>IF(COUNTIF(Setup_Hierarchy!$J$82:$IV$82,"="&amp;$K185)&lt;&gt;0,$L185,0)</f>
        <v>0</v>
      </c>
      <c r="CM185" s="61">
        <f>IF(COUNTIF(Setup_Hierarchy!$J$83:$IV$83,"="&amp;$K185)&lt;&gt;0,$L185,0)</f>
        <v>0</v>
      </c>
      <c r="CN185" s="61">
        <f>IF(COUNTIF(Setup_Hierarchy!$J$84:$IV$84,"="&amp;$K185)&lt;&gt;0,$L185,0)</f>
        <v>0</v>
      </c>
      <c r="CO185" s="61">
        <f>IF(COUNTIF(Setup_Hierarchy!$J$85:$IV$85,"="&amp;$K185)&lt;&gt;0,$L185,0)</f>
        <v>0</v>
      </c>
      <c r="CP185" s="61">
        <f>IF(COUNTIF(Setup_Hierarchy!$J$86:$IV$86,"="&amp;$K185)&lt;&gt;0,$L185,0)</f>
        <v>0</v>
      </c>
      <c r="CQ185" s="61">
        <f>IF(COUNTIF(Setup_Hierarchy!$J$87:$IV$87,"="&amp;$K185)&lt;&gt;0,$L185,0)</f>
        <v>0</v>
      </c>
      <c r="CR185" s="61">
        <f>IF(COUNTIF(Setup_Hierarchy!$J$88:$IV$88,"="&amp;$K185)&lt;&gt;0,$L185,0)</f>
        <v>0</v>
      </c>
      <c r="CS185" s="61">
        <f>IF(COUNTIF(Setup_Hierarchy!$J$89:$IV$89,"="&amp;$K185)&lt;&gt;0,$L185,0)</f>
        <v>0</v>
      </c>
      <c r="CT185" s="61">
        <f>IF(COUNTIF(Setup_Hierarchy!$J$90:$IV$90,"="&amp;$K185)&lt;&gt;0,$L185,0)</f>
        <v>0</v>
      </c>
      <c r="CU185" s="61">
        <f>IF(COUNTIF(Setup_Hierarchy!$J$91:$IV$91,"="&amp;$K185)&lt;&gt;0,$L185,0)</f>
        <v>0</v>
      </c>
      <c r="CV185" s="61">
        <f>IF(COUNTIF(Setup_Hierarchy!$J$92:$IV$92,"="&amp;$K185)&lt;&gt;0,$L185,0)</f>
        <v>0</v>
      </c>
      <c r="CW185" s="61">
        <f>IF(COUNTIF(Setup_Hierarchy!$J$93:$IV$93,"="&amp;$K185)&lt;&gt;0,$L185,0)</f>
        <v>0</v>
      </c>
      <c r="CX185" s="61">
        <f>IF(COUNTIF(Setup_Hierarchy!$J$94:$IV$94,"="&amp;$K185)&lt;&gt;0,$L185,0)</f>
        <v>0</v>
      </c>
      <c r="CY185" s="61">
        <f>IF(COUNTIF(Setup_Hierarchy!$J$95:$IV$95,"="&amp;$K185)&lt;&gt;0,$L185,0)</f>
        <v>0</v>
      </c>
      <c r="CZ185" s="61">
        <f>IF(COUNTIF(Setup_Hierarchy!$J$96:$IV$96,"="&amp;$K185)&lt;&gt;0,$L185,0)</f>
        <v>0</v>
      </c>
      <c r="DA185" s="61">
        <f>IF(COUNTIF(Setup_Hierarchy!$J$97:$IV$97,"="&amp;$K185)&lt;&gt;0,$L185,0)</f>
        <v>0</v>
      </c>
      <c r="DB185" s="61">
        <f>IF(COUNTIF(Setup_Hierarchy!$J$98:$IV$98,"="&amp;$K185)&lt;&gt;0,$L185,0)</f>
        <v>0</v>
      </c>
      <c r="DC185" s="61">
        <f>IF(COUNTIF(Setup_Hierarchy!$J$99:$IV$99,"="&amp;$K185)&lt;&gt;0,$L185,0)</f>
        <v>0</v>
      </c>
      <c r="DD185" s="61">
        <f>IF(COUNTIF(Setup_Hierarchy!$J$100:$IV$100,"="&amp;$K185)&lt;&gt;0,$L185,0)</f>
        <v>0</v>
      </c>
      <c r="DE185" s="61">
        <f>IF(COUNTIF(Setup_Hierarchy!$J$101:$IV$101,"="&amp;$K185)&lt;&gt;0,$L185,0)</f>
        <v>0</v>
      </c>
      <c r="DF185" s="61">
        <f>IF(COUNTIF(Setup_Hierarchy!$J$102:$IV$102,"="&amp;$K185)&lt;&gt;0,$L185,0)</f>
        <v>0</v>
      </c>
      <c r="DG185" s="61">
        <f>IF(COUNTIF(Setup_Hierarchy!$J$103:$IV$103,"="&amp;$K185)&lt;&gt;0,$L185,0)</f>
        <v>0</v>
      </c>
      <c r="DH185" s="61">
        <f>IF(COUNTIF(Setup_Hierarchy!$J$104:$IV$104,"="&amp;$K185)&lt;&gt;0,$L185,0)</f>
        <v>0</v>
      </c>
      <c r="DI185" s="61">
        <f>IF(COUNTIF(Setup_Hierarchy!$J$105:$IV$105,"="&amp;$K185)&lt;&gt;0,$L185,0)</f>
        <v>0</v>
      </c>
      <c r="DJ185" s="61">
        <f>IF(COUNTIF(Setup_Hierarchy!$J$106:$IV$106,"="&amp;$K185)&lt;&gt;0,$L185,0)</f>
        <v>0</v>
      </c>
      <c r="DK185" s="61">
        <f>IF(COUNTIF(Setup_Hierarchy!$J$107:$IV$107,"="&amp;$K185)&lt;&gt;0,$L185,0)</f>
        <v>0</v>
      </c>
      <c r="DL185" s="61">
        <f>IF(COUNTIF(Setup_Hierarchy!$J$108:$IV$108,"="&amp;$K185)&lt;&gt;0,$L185,0)</f>
        <v>0</v>
      </c>
      <c r="DM185" s="61">
        <f>IF(COUNTIF(Setup_Hierarchy!$J$109:$IV$109,"="&amp;$K185)&lt;&gt;0,$L185,0)</f>
        <v>0</v>
      </c>
      <c r="DN185" s="61">
        <f>IF(COUNTIF(Setup_Hierarchy!$J$110:$IV$110,"="&amp;$K185)&lt;&gt;0,$L185,0)</f>
        <v>0</v>
      </c>
      <c r="DO185" s="61">
        <f>IF(COUNTIF(Setup_Hierarchy!$J$111:$IV$111,"="&amp;$K185)&lt;&gt;0,$L185,0)</f>
        <v>0</v>
      </c>
      <c r="DP185" s="61">
        <f>IF(COUNTIF(Setup_Hierarchy!$J$112:$IV$112,"="&amp;$K185)&lt;&gt;0,$L185,0)</f>
        <v>0</v>
      </c>
      <c r="DQ185" s="61">
        <f>IF(COUNTIF(Setup_Hierarchy!$J$113:$IV$113,"="&amp;$K185)&lt;&gt;0,$L185,0)</f>
        <v>0</v>
      </c>
      <c r="DR185" s="61">
        <f>IF(COUNTIF(Setup_Hierarchy!$J$114:$IV$114,"="&amp;$K185)&lt;&gt;0,$L185,0)</f>
        <v>0</v>
      </c>
      <c r="DS185" s="61">
        <f>IF(COUNTIF(Setup_Hierarchy!$J$115:$IV$115,"="&amp;$K185)&lt;&gt;0,$L185,0)</f>
        <v>0</v>
      </c>
      <c r="DT185" s="61">
        <f>IF(COUNTIF(Setup_Hierarchy!$J$116:$IV$116,"="&amp;$K185)&lt;&gt;0,$L185,0)</f>
        <v>0</v>
      </c>
    </row>
    <row r="186" spans="2:124" x14ac:dyDescent="0.2">
      <c r="B186" t="s">
        <v>43</v>
      </c>
      <c r="C186">
        <v>81</v>
      </c>
      <c r="D186" t="s">
        <v>16</v>
      </c>
      <c r="E186" t="s">
        <v>369</v>
      </c>
      <c r="F186" t="s">
        <v>532</v>
      </c>
      <c r="G186" t="s">
        <v>25</v>
      </c>
      <c r="H186" t="s">
        <v>33</v>
      </c>
      <c r="I186">
        <v>0.60518700000000003</v>
      </c>
      <c r="J186">
        <v>1.16421</v>
      </c>
      <c r="K186">
        <v>704</v>
      </c>
      <c r="L186">
        <v>238.8</v>
      </c>
      <c r="M186" s="61">
        <f>IF(COUNTIF(Setup_Hierarchy!$J$5:$IV$5,"="&amp;$K186)&lt;&gt;0,$L186,0)</f>
        <v>238.8</v>
      </c>
      <c r="N186" s="61">
        <f>IF(COUNTIF(Setup_Hierarchy!$J$6:$IV$6,"="&amp;$K186)&lt;&gt;0,$L186,0)</f>
        <v>238.8</v>
      </c>
      <c r="O186" s="61">
        <f>IF(COUNTIF(Setup_Hierarchy!$J$7:$IV$7,"="&amp;$K186)&lt;&gt;0,$L186,0)</f>
        <v>238.8</v>
      </c>
      <c r="P186" s="61">
        <f>IF(COUNTIF(Setup_Hierarchy!$J$8:$IV$8,"="&amp;$K186)&lt;&gt;0,$L186,0)</f>
        <v>238.8</v>
      </c>
      <c r="Q186" s="61">
        <f>IF(COUNTIF(Setup_Hierarchy!$J$9:$IV$9,"="&amp;$K186)&lt;&gt;0,$L186,0)</f>
        <v>238.8</v>
      </c>
      <c r="R186" s="61">
        <f>IF(COUNTIF(Setup_Hierarchy!$J$10:$IV$10,"="&amp;$K186)&lt;&gt;0,$L186,0)</f>
        <v>0</v>
      </c>
      <c r="S186" s="61">
        <f>IF(COUNTIF(Setup_Hierarchy!$J$11:$IV$11,"="&amp;$K186)&lt;&gt;0,$L186,0)</f>
        <v>0</v>
      </c>
      <c r="T186" s="61">
        <f>IF(COUNTIF(Setup_Hierarchy!$J$12:$IV$12,"="&amp;$K186)&lt;&gt;0,$L186,0)</f>
        <v>0</v>
      </c>
      <c r="U186" s="61">
        <f>IF(COUNTIF(Setup_Hierarchy!$J$13:$IV$13,"="&amp;$K186)&lt;&gt;0,$L186,0)</f>
        <v>0</v>
      </c>
      <c r="V186" s="61">
        <f>IF(COUNTIF(Setup_Hierarchy!$J$14:$IV$14,"="&amp;$K186)&lt;&gt;0,$L186,0)</f>
        <v>0</v>
      </c>
      <c r="W186" s="61">
        <f>IF(COUNTIF(Setup_Hierarchy!$J$15:$IV$15,"="&amp;$K186)&lt;&gt;0,$L186,0)</f>
        <v>0</v>
      </c>
      <c r="X186" s="61">
        <f>IF(COUNTIF(Setup_Hierarchy!$J$16:$IV$16,"="&amp;$K186)&lt;&gt;0,$L186,0)</f>
        <v>0</v>
      </c>
      <c r="Y186" s="61">
        <f>IF(COUNTIF(Setup_Hierarchy!$J$17:$IV$17,"="&amp;$K186)&lt;&gt;0,$L186,0)</f>
        <v>0</v>
      </c>
      <c r="Z186" s="61">
        <f>IF(COUNTIF(Setup_Hierarchy!$J$18:$IV$18,"="&amp;$K186)&lt;&gt;0,$L186,0)</f>
        <v>0</v>
      </c>
      <c r="AA186" s="61">
        <f>IF(COUNTIF(Setup_Hierarchy!$J$19:$IV$19,"="&amp;$K186)&lt;&gt;0,$L186,0)</f>
        <v>0</v>
      </c>
      <c r="AB186" s="61">
        <f>IF(COUNTIF(Setup_Hierarchy!$J$20:$IV$20,"="&amp;$K186)&lt;&gt;0,$L186,0)</f>
        <v>0</v>
      </c>
      <c r="AC186" s="61">
        <f>IF(COUNTIF(Setup_Hierarchy!$J$21:$IV$21,"="&amp;$K186)&lt;&gt;0,$L186,0)</f>
        <v>238.8</v>
      </c>
      <c r="AD186" s="61">
        <f>IF(COUNTIF(Setup_Hierarchy!$J$22:$IV$22,"="&amp;$K186)&lt;&gt;0,$L186,0)</f>
        <v>0</v>
      </c>
      <c r="AE186" s="61">
        <f>IF(COUNTIF(Setup_Hierarchy!$J$23:$IV$23,"="&amp;$K186)&lt;&gt;0,$L186,0)</f>
        <v>238.8</v>
      </c>
      <c r="AF186" s="61">
        <f>IF(COUNTIF(Setup_Hierarchy!$J$24:$IV$24,"="&amp;$K186)&lt;&gt;0,$L186,0)</f>
        <v>0</v>
      </c>
      <c r="AG186" s="61">
        <f>IF(COUNTIF(Setup_Hierarchy!$J$25:$IV$25,"="&amp;$K186)&lt;&gt;0,$L186,0)</f>
        <v>0</v>
      </c>
      <c r="AH186" s="61">
        <f>IF(COUNTIF(Setup_Hierarchy!$J$26:$IV$26,"="&amp;$K186)&lt;&gt;0,$L186,0)</f>
        <v>0</v>
      </c>
      <c r="AI186" s="61">
        <f>IF(COUNTIF(Setup_Hierarchy!$J$27:$IV$27,"="&amp;$K186)&lt;&gt;0,$L186,0)</f>
        <v>0</v>
      </c>
      <c r="AJ186" s="61">
        <f>IF(COUNTIF(Setup_Hierarchy!$J$28:$IV$28,"="&amp;$K186)&lt;&gt;0,$L186,0)</f>
        <v>0</v>
      </c>
      <c r="AK186" s="61">
        <f>IF(COUNTIF(Setup_Hierarchy!$J$29:$IV$29,"="&amp;$K186)&lt;&gt;0,$L186,0)</f>
        <v>0</v>
      </c>
      <c r="AL186" s="61">
        <f>IF(COUNTIF(Setup_Hierarchy!$J$30:$IV$30,"="&amp;$K186)&lt;&gt;0,$L186,0)</f>
        <v>0</v>
      </c>
      <c r="AM186" s="61">
        <f>IF(COUNTIF(Setup_Hierarchy!$J$31:$IV$31,"="&amp;$K186)&lt;&gt;0,$L186,0)</f>
        <v>0</v>
      </c>
      <c r="AN186" s="61">
        <f>IF(COUNTIF(Setup_Hierarchy!$J$32:$IV$32,"="&amp;$K186)&lt;&gt;0,$L186,0)</f>
        <v>0</v>
      </c>
      <c r="AO186" s="61">
        <f>IF(COUNTIF(Setup_Hierarchy!$J$33:$IV$33,"="&amp;$K186)&lt;&gt;0,$L186,0)</f>
        <v>0</v>
      </c>
      <c r="AP186" s="61">
        <f>IF(COUNTIF(Setup_Hierarchy!$J$34:$IV$34,"="&amp;$K186)&lt;&gt;0,$L186,0)</f>
        <v>0</v>
      </c>
      <c r="AQ186" s="61">
        <f>IF(COUNTIF(Setup_Hierarchy!$J$35:$IV$35,"="&amp;$K186)&lt;&gt;0,$L186,0)</f>
        <v>0</v>
      </c>
      <c r="AR186" s="61">
        <f>IF(COUNTIF(Setup_Hierarchy!$J$36:$IV$36,"="&amp;$K186)&lt;&gt;0,$L186,0)</f>
        <v>0</v>
      </c>
      <c r="AS186" s="61">
        <f>IF(COUNTIF(Setup_Hierarchy!$J$37:$IV$37,"="&amp;$K186)&lt;&gt;0,$L186,0)</f>
        <v>0</v>
      </c>
      <c r="AT186" s="61">
        <f>IF(COUNTIF(Setup_Hierarchy!$J$38:$IV$38,"="&amp;$K186)&lt;&gt;0,$L186,0)</f>
        <v>0</v>
      </c>
      <c r="AU186" s="61">
        <f>IF(COUNTIF(Setup_Hierarchy!$J$39:$IV$39,"="&amp;$K186)&lt;&gt;0,$L186,0)</f>
        <v>0</v>
      </c>
      <c r="AV186" s="61">
        <f>IF(COUNTIF(Setup_Hierarchy!$J$40:$IV$40,"="&amp;$K186)&lt;&gt;0,$L186,0)</f>
        <v>0</v>
      </c>
      <c r="AW186" s="61">
        <f>IF(COUNTIF(Setup_Hierarchy!$J$41:$IV$41,"="&amp;$K186)&lt;&gt;0,$L186,0)</f>
        <v>0</v>
      </c>
      <c r="AX186" s="61">
        <f>IF(COUNTIF(Setup_Hierarchy!$J$42:$IV$42,"="&amp;$K186)&lt;&gt;0,$L186,0)</f>
        <v>0</v>
      </c>
      <c r="AY186" s="61">
        <f>IF(COUNTIF(Setup_Hierarchy!$J$43:$IV$43,"="&amp;$K186)&lt;&gt;0,$L186,0)</f>
        <v>0</v>
      </c>
      <c r="AZ186" s="61">
        <f>IF(COUNTIF(Setup_Hierarchy!$J$44:$IV$44,"="&amp;$K186)&lt;&gt;0,$L186,0)</f>
        <v>0</v>
      </c>
      <c r="BA186" s="61">
        <f>IF(COUNTIF(Setup_Hierarchy!$J$45:$IV$45,"="&amp;$K186)&lt;&gt;0,$L186,0)</f>
        <v>0</v>
      </c>
      <c r="BB186" s="61">
        <f>IF(COUNTIF(Setup_Hierarchy!$J$46:$IV$46,"="&amp;$K186)&lt;&gt;0,$L186,0)</f>
        <v>0</v>
      </c>
      <c r="BC186" s="61">
        <f>IF(COUNTIF(Setup_Hierarchy!$J$47:$IV$47,"="&amp;$K186)&lt;&gt;0,$L186,0)</f>
        <v>0</v>
      </c>
      <c r="BD186" s="61">
        <f>IF(COUNTIF(Setup_Hierarchy!$J$48:$IV$48,"="&amp;$K186)&lt;&gt;0,$L186,0)</f>
        <v>0</v>
      </c>
      <c r="BE186" s="61">
        <f>IF(COUNTIF(Setup_Hierarchy!$J$49:$IV$49,"="&amp;$K186)&lt;&gt;0,$L186,0)</f>
        <v>0</v>
      </c>
      <c r="BF186" s="61">
        <f>IF(COUNTIF(Setup_Hierarchy!$J$50:$IV$50,"="&amp;$K186)&lt;&gt;0,$L186,0)</f>
        <v>0</v>
      </c>
      <c r="BG186" s="61">
        <f>IF(COUNTIF(Setup_Hierarchy!$J$51:$IV$51,"="&amp;$K186)&lt;&gt;0,$L186,0)</f>
        <v>0</v>
      </c>
      <c r="BH186" s="61">
        <f>IF(COUNTIF(Setup_Hierarchy!$J$52:$IV$52,"="&amp;$K186)&lt;&gt;0,$L186,0)</f>
        <v>0</v>
      </c>
      <c r="BI186" s="61">
        <f>IF(COUNTIF(Setup_Hierarchy!$J$53:$IV$53,"="&amp;$K186)&lt;&gt;0,$L186,0)</f>
        <v>0</v>
      </c>
      <c r="BJ186" s="61">
        <f>IF(COUNTIF(Setup_Hierarchy!$J$54:$IV$54,"="&amp;$K186)&lt;&gt;0,$L186,0)</f>
        <v>0</v>
      </c>
      <c r="BK186" s="61">
        <f>IF(COUNTIF(Setup_Hierarchy!$J$55:$IV$55,"="&amp;$K186)&lt;&gt;0,$L186,0)</f>
        <v>0</v>
      </c>
      <c r="BL186" s="61">
        <f>IF(COUNTIF(Setup_Hierarchy!$J$56:$IV$56,"="&amp;$K186)&lt;&gt;0,$L186,0)</f>
        <v>0</v>
      </c>
      <c r="BM186" s="61">
        <f>IF(COUNTIF(Setup_Hierarchy!$J$57:$IV$57,"="&amp;$K186)&lt;&gt;0,$L186,0)</f>
        <v>0</v>
      </c>
      <c r="BN186" s="61">
        <f>IF(COUNTIF(Setup_Hierarchy!$J$58:$IV$58,"="&amp;$K186)&lt;&gt;0,$L186,0)</f>
        <v>0</v>
      </c>
      <c r="BO186" s="61">
        <f>IF(COUNTIF(Setup_Hierarchy!$J$59:$IV$59,"="&amp;$K186)&lt;&gt;0,$L186,0)</f>
        <v>0</v>
      </c>
      <c r="BP186" s="61">
        <f>IF(COUNTIF(Setup_Hierarchy!$J$60:$IV$60,"="&amp;$K186)&lt;&gt;0,$L186,0)</f>
        <v>0</v>
      </c>
      <c r="BQ186" s="61">
        <f>IF(COUNTIF(Setup_Hierarchy!$J$61:$IV$61,"="&amp;$K186)&lt;&gt;0,$L186,0)</f>
        <v>0</v>
      </c>
      <c r="BR186" s="61">
        <f>IF(COUNTIF(Setup_Hierarchy!$J$62:$IV$62,"="&amp;$K186)&lt;&gt;0,$L186,0)</f>
        <v>0</v>
      </c>
      <c r="BS186" s="61">
        <f>IF(COUNTIF(Setup_Hierarchy!$J$63:$IV$63,"="&amp;$K186)&lt;&gt;0,$L186,0)</f>
        <v>0</v>
      </c>
      <c r="BT186" s="61">
        <f>IF(COUNTIF(Setup_Hierarchy!$J$64:$IV$64,"="&amp;$K186)&lt;&gt;0,$L186,0)</f>
        <v>0</v>
      </c>
      <c r="BU186" s="61">
        <f>IF(COUNTIF(Setup_Hierarchy!$J$65:$IV$65,"="&amp;$K186)&lt;&gt;0,$L186,0)</f>
        <v>0</v>
      </c>
      <c r="BV186" s="61">
        <f>IF(COUNTIF(Setup_Hierarchy!$J$66:$IV$66,"="&amp;$K186)&lt;&gt;0,$L186,0)</f>
        <v>0</v>
      </c>
      <c r="BW186" s="61">
        <f>IF(COUNTIF(Setup_Hierarchy!$J$67:$IV$67,"="&amp;$K186)&lt;&gt;0,$L186,0)</f>
        <v>0</v>
      </c>
      <c r="BX186" s="61">
        <f>IF(COUNTIF(Setup_Hierarchy!$J$68:$IV$68,"="&amp;$K186)&lt;&gt;0,$L186,0)</f>
        <v>0</v>
      </c>
      <c r="BY186" s="61">
        <f>IF(COUNTIF(Setup_Hierarchy!$J$69:$IV$69,"="&amp;$K186)&lt;&gt;0,$L186,0)</f>
        <v>0</v>
      </c>
      <c r="BZ186" s="61">
        <f>IF(COUNTIF(Setup_Hierarchy!$J$70:$IV$70,"="&amp;$K186)&lt;&gt;0,$L186,0)</f>
        <v>0</v>
      </c>
      <c r="CA186" s="61">
        <f>IF(COUNTIF(Setup_Hierarchy!$J$71:$IV$71,"="&amp;$K186)&lt;&gt;0,$L186,0)</f>
        <v>0</v>
      </c>
      <c r="CB186" s="61">
        <f>IF(COUNTIF(Setup_Hierarchy!$J$72:$IV$72,"="&amp;$K186)&lt;&gt;0,$L186,0)</f>
        <v>0</v>
      </c>
      <c r="CC186" s="61">
        <f>IF(COUNTIF(Setup_Hierarchy!$J$73:$IV$73,"="&amp;$K186)&lt;&gt;0,$L186,0)</f>
        <v>0</v>
      </c>
      <c r="CD186" s="61">
        <f>IF(COUNTIF(Setup_Hierarchy!$J$74:$IV$74,"="&amp;$K186)&lt;&gt;0,$L186,0)</f>
        <v>0</v>
      </c>
      <c r="CE186" s="61">
        <f>IF(COUNTIF(Setup_Hierarchy!$J$75:$IV$75,"="&amp;$K186)&lt;&gt;0,$L186,0)</f>
        <v>0</v>
      </c>
      <c r="CF186" s="61">
        <f>IF(COUNTIF(Setup_Hierarchy!$J$76:$IV$76,"="&amp;$K186)&lt;&gt;0,$L186,0)</f>
        <v>0</v>
      </c>
      <c r="CG186" s="61">
        <f>IF(COUNTIF(Setup_Hierarchy!$J$77:$IV$77,"="&amp;$K186)&lt;&gt;0,$L186,0)</f>
        <v>0</v>
      </c>
      <c r="CH186" s="61">
        <f>IF(COUNTIF(Setup_Hierarchy!$J$78:$IV$78,"="&amp;$K186)&lt;&gt;0,$L186,0)</f>
        <v>0</v>
      </c>
      <c r="CI186" s="61">
        <f>IF(COUNTIF(Setup_Hierarchy!$J$79:$IV$79,"="&amp;$K186)&lt;&gt;0,$L186,0)</f>
        <v>0</v>
      </c>
      <c r="CJ186" s="61">
        <f>IF(COUNTIF(Setup_Hierarchy!$J$80:$IV$80,"="&amp;$K186)&lt;&gt;0,$L186,0)</f>
        <v>0</v>
      </c>
      <c r="CK186" s="61">
        <f>IF(COUNTIF(Setup_Hierarchy!$J$81:$IV$81,"="&amp;$K186)&lt;&gt;0,$L186,0)</f>
        <v>0</v>
      </c>
      <c r="CL186" s="61">
        <f>IF(COUNTIF(Setup_Hierarchy!$J$82:$IV$82,"="&amp;$K186)&lt;&gt;0,$L186,0)</f>
        <v>0</v>
      </c>
      <c r="CM186" s="61">
        <f>IF(COUNTIF(Setup_Hierarchy!$J$83:$IV$83,"="&amp;$K186)&lt;&gt;0,$L186,0)</f>
        <v>0</v>
      </c>
      <c r="CN186" s="61">
        <f>IF(COUNTIF(Setup_Hierarchy!$J$84:$IV$84,"="&amp;$K186)&lt;&gt;0,$L186,0)</f>
        <v>0</v>
      </c>
      <c r="CO186" s="61">
        <f>IF(COUNTIF(Setup_Hierarchy!$J$85:$IV$85,"="&amp;$K186)&lt;&gt;0,$L186,0)</f>
        <v>0</v>
      </c>
      <c r="CP186" s="61">
        <f>IF(COUNTIF(Setup_Hierarchy!$J$86:$IV$86,"="&amp;$K186)&lt;&gt;0,$L186,0)</f>
        <v>0</v>
      </c>
      <c r="CQ186" s="61">
        <f>IF(COUNTIF(Setup_Hierarchy!$J$87:$IV$87,"="&amp;$K186)&lt;&gt;0,$L186,0)</f>
        <v>0</v>
      </c>
      <c r="CR186" s="61">
        <f>IF(COUNTIF(Setup_Hierarchy!$J$88:$IV$88,"="&amp;$K186)&lt;&gt;0,$L186,0)</f>
        <v>0</v>
      </c>
      <c r="CS186" s="61">
        <f>IF(COUNTIF(Setup_Hierarchy!$J$89:$IV$89,"="&amp;$K186)&lt;&gt;0,$L186,0)</f>
        <v>0</v>
      </c>
      <c r="CT186" s="61">
        <f>IF(COUNTIF(Setup_Hierarchy!$J$90:$IV$90,"="&amp;$K186)&lt;&gt;0,$L186,0)</f>
        <v>0</v>
      </c>
      <c r="CU186" s="61">
        <f>IF(COUNTIF(Setup_Hierarchy!$J$91:$IV$91,"="&amp;$K186)&lt;&gt;0,$L186,0)</f>
        <v>0</v>
      </c>
      <c r="CV186" s="61">
        <f>IF(COUNTIF(Setup_Hierarchy!$J$92:$IV$92,"="&amp;$K186)&lt;&gt;0,$L186,0)</f>
        <v>0</v>
      </c>
      <c r="CW186" s="61">
        <f>IF(COUNTIF(Setup_Hierarchy!$J$93:$IV$93,"="&amp;$K186)&lt;&gt;0,$L186,0)</f>
        <v>0</v>
      </c>
      <c r="CX186" s="61">
        <f>IF(COUNTIF(Setup_Hierarchy!$J$94:$IV$94,"="&amp;$K186)&lt;&gt;0,$L186,0)</f>
        <v>0</v>
      </c>
      <c r="CY186" s="61">
        <f>IF(COUNTIF(Setup_Hierarchy!$J$95:$IV$95,"="&amp;$K186)&lt;&gt;0,$L186,0)</f>
        <v>0</v>
      </c>
      <c r="CZ186" s="61">
        <f>IF(COUNTIF(Setup_Hierarchy!$J$96:$IV$96,"="&amp;$K186)&lt;&gt;0,$L186,0)</f>
        <v>0</v>
      </c>
      <c r="DA186" s="61">
        <f>IF(COUNTIF(Setup_Hierarchy!$J$97:$IV$97,"="&amp;$K186)&lt;&gt;0,$L186,0)</f>
        <v>0</v>
      </c>
      <c r="DB186" s="61">
        <f>IF(COUNTIF(Setup_Hierarchy!$J$98:$IV$98,"="&amp;$K186)&lt;&gt;0,$L186,0)</f>
        <v>0</v>
      </c>
      <c r="DC186" s="61">
        <f>IF(COUNTIF(Setup_Hierarchy!$J$99:$IV$99,"="&amp;$K186)&lt;&gt;0,$L186,0)</f>
        <v>0</v>
      </c>
      <c r="DD186" s="61">
        <f>IF(COUNTIF(Setup_Hierarchy!$J$100:$IV$100,"="&amp;$K186)&lt;&gt;0,$L186,0)</f>
        <v>0</v>
      </c>
      <c r="DE186" s="61">
        <f>IF(COUNTIF(Setup_Hierarchy!$J$101:$IV$101,"="&amp;$K186)&lt;&gt;0,$L186,0)</f>
        <v>0</v>
      </c>
      <c r="DF186" s="61">
        <f>IF(COUNTIF(Setup_Hierarchy!$J$102:$IV$102,"="&amp;$K186)&lt;&gt;0,$L186,0)</f>
        <v>0</v>
      </c>
      <c r="DG186" s="61">
        <f>IF(COUNTIF(Setup_Hierarchy!$J$103:$IV$103,"="&amp;$K186)&lt;&gt;0,$L186,0)</f>
        <v>0</v>
      </c>
      <c r="DH186" s="61">
        <f>IF(COUNTIF(Setup_Hierarchy!$J$104:$IV$104,"="&amp;$K186)&lt;&gt;0,$L186,0)</f>
        <v>0</v>
      </c>
      <c r="DI186" s="61">
        <f>IF(COUNTIF(Setup_Hierarchy!$J$105:$IV$105,"="&amp;$K186)&lt;&gt;0,$L186,0)</f>
        <v>0</v>
      </c>
      <c r="DJ186" s="61">
        <f>IF(COUNTIF(Setup_Hierarchy!$J$106:$IV$106,"="&amp;$K186)&lt;&gt;0,$L186,0)</f>
        <v>0</v>
      </c>
      <c r="DK186" s="61">
        <f>IF(COUNTIF(Setup_Hierarchy!$J$107:$IV$107,"="&amp;$K186)&lt;&gt;0,$L186,0)</f>
        <v>0</v>
      </c>
      <c r="DL186" s="61">
        <f>IF(COUNTIF(Setup_Hierarchy!$J$108:$IV$108,"="&amp;$K186)&lt;&gt;0,$L186,0)</f>
        <v>0</v>
      </c>
      <c r="DM186" s="61">
        <f>IF(COUNTIF(Setup_Hierarchy!$J$109:$IV$109,"="&amp;$K186)&lt;&gt;0,$L186,0)</f>
        <v>0</v>
      </c>
      <c r="DN186" s="61">
        <f>IF(COUNTIF(Setup_Hierarchy!$J$110:$IV$110,"="&amp;$K186)&lt;&gt;0,$L186,0)</f>
        <v>0</v>
      </c>
      <c r="DO186" s="61">
        <f>IF(COUNTIF(Setup_Hierarchy!$J$111:$IV$111,"="&amp;$K186)&lt;&gt;0,$L186,0)</f>
        <v>0</v>
      </c>
      <c r="DP186" s="61">
        <f>IF(COUNTIF(Setup_Hierarchy!$J$112:$IV$112,"="&amp;$K186)&lt;&gt;0,$L186,0)</f>
        <v>0</v>
      </c>
      <c r="DQ186" s="61">
        <f>IF(COUNTIF(Setup_Hierarchy!$J$113:$IV$113,"="&amp;$K186)&lt;&gt;0,$L186,0)</f>
        <v>0</v>
      </c>
      <c r="DR186" s="61">
        <f>IF(COUNTIF(Setup_Hierarchy!$J$114:$IV$114,"="&amp;$K186)&lt;&gt;0,$L186,0)</f>
        <v>0</v>
      </c>
      <c r="DS186" s="61">
        <f>IF(COUNTIF(Setup_Hierarchy!$J$115:$IV$115,"="&amp;$K186)&lt;&gt;0,$L186,0)</f>
        <v>0</v>
      </c>
      <c r="DT186" s="61">
        <f>IF(COUNTIF(Setup_Hierarchy!$J$116:$IV$116,"="&amp;$K186)&lt;&gt;0,$L186,0)</f>
        <v>0</v>
      </c>
    </row>
    <row r="187" spans="2:124" x14ac:dyDescent="0.2">
      <c r="B187" t="s">
        <v>43</v>
      </c>
      <c r="C187">
        <v>81</v>
      </c>
      <c r="D187" t="s">
        <v>16</v>
      </c>
      <c r="E187" t="s">
        <v>369</v>
      </c>
      <c r="F187" t="s">
        <v>532</v>
      </c>
      <c r="G187" t="s">
        <v>25</v>
      </c>
      <c r="H187" t="s">
        <v>33</v>
      </c>
      <c r="I187">
        <v>0.60518700000000003</v>
      </c>
      <c r="J187">
        <v>1.16421</v>
      </c>
      <c r="K187">
        <v>729</v>
      </c>
      <c r="L187">
        <v>10.32</v>
      </c>
      <c r="M187" s="61">
        <f>IF(COUNTIF(Setup_Hierarchy!$J$5:$IV$5,"="&amp;$K187)&lt;&gt;0,$L187,0)</f>
        <v>10.32</v>
      </c>
      <c r="N187" s="61">
        <f>IF(COUNTIF(Setup_Hierarchy!$J$6:$IV$6,"="&amp;$K187)&lt;&gt;0,$L187,0)</f>
        <v>10.32</v>
      </c>
      <c r="O187" s="61">
        <f>IF(COUNTIF(Setup_Hierarchy!$J$7:$IV$7,"="&amp;$K187)&lt;&gt;0,$L187,0)</f>
        <v>10.32</v>
      </c>
      <c r="P187" s="61">
        <f>IF(COUNTIF(Setup_Hierarchy!$J$8:$IV$8,"="&amp;$K187)&lt;&gt;0,$L187,0)</f>
        <v>10.32</v>
      </c>
      <c r="Q187" s="61">
        <f>IF(COUNTIF(Setup_Hierarchy!$J$9:$IV$9,"="&amp;$K187)&lt;&gt;0,$L187,0)</f>
        <v>0</v>
      </c>
      <c r="R187" s="61">
        <f>IF(COUNTIF(Setup_Hierarchy!$J$10:$IV$10,"="&amp;$K187)&lt;&gt;0,$L187,0)</f>
        <v>0</v>
      </c>
      <c r="S187" s="61">
        <f>IF(COUNTIF(Setup_Hierarchy!$J$11:$IV$11,"="&amp;$K187)&lt;&gt;0,$L187,0)</f>
        <v>0</v>
      </c>
      <c r="T187" s="61">
        <f>IF(COUNTIF(Setup_Hierarchy!$J$12:$IV$12,"="&amp;$K187)&lt;&gt;0,$L187,0)</f>
        <v>0</v>
      </c>
      <c r="U187" s="61">
        <f>IF(COUNTIF(Setup_Hierarchy!$J$13:$IV$13,"="&amp;$K187)&lt;&gt;0,$L187,0)</f>
        <v>0</v>
      </c>
      <c r="V187" s="61">
        <f>IF(COUNTIF(Setup_Hierarchy!$J$14:$IV$14,"="&amp;$K187)&lt;&gt;0,$L187,0)</f>
        <v>0</v>
      </c>
      <c r="W187" s="61">
        <f>IF(COUNTIF(Setup_Hierarchy!$J$15:$IV$15,"="&amp;$K187)&lt;&gt;0,$L187,0)</f>
        <v>0</v>
      </c>
      <c r="X187" s="61">
        <f>IF(COUNTIF(Setup_Hierarchy!$J$16:$IV$16,"="&amp;$K187)&lt;&gt;0,$L187,0)</f>
        <v>0</v>
      </c>
      <c r="Y187" s="61">
        <f>IF(COUNTIF(Setup_Hierarchy!$J$17:$IV$17,"="&amp;$K187)&lt;&gt;0,$L187,0)</f>
        <v>0</v>
      </c>
      <c r="Z187" s="61">
        <f>IF(COUNTIF(Setup_Hierarchy!$J$18:$IV$18,"="&amp;$K187)&lt;&gt;0,$L187,0)</f>
        <v>0</v>
      </c>
      <c r="AA187" s="61">
        <f>IF(COUNTIF(Setup_Hierarchy!$J$19:$IV$19,"="&amp;$K187)&lt;&gt;0,$L187,0)</f>
        <v>0</v>
      </c>
      <c r="AB187" s="61">
        <f>IF(COUNTIF(Setup_Hierarchy!$J$20:$IV$20,"="&amp;$K187)&lt;&gt;0,$L187,0)</f>
        <v>0</v>
      </c>
      <c r="AC187" s="61">
        <f>IF(COUNTIF(Setup_Hierarchy!$J$21:$IV$21,"="&amp;$K187)&lt;&gt;0,$L187,0)</f>
        <v>0</v>
      </c>
      <c r="AD187" s="61">
        <f>IF(COUNTIF(Setup_Hierarchy!$J$22:$IV$22,"="&amp;$K187)&lt;&gt;0,$L187,0)</f>
        <v>0</v>
      </c>
      <c r="AE187" s="61">
        <f>IF(COUNTIF(Setup_Hierarchy!$J$23:$IV$23,"="&amp;$K187)&lt;&gt;0,$L187,0)</f>
        <v>0</v>
      </c>
      <c r="AF187" s="61">
        <f>IF(COUNTIF(Setup_Hierarchy!$J$24:$IV$24,"="&amp;$K187)&lt;&gt;0,$L187,0)</f>
        <v>0</v>
      </c>
      <c r="AG187" s="61">
        <f>IF(COUNTIF(Setup_Hierarchy!$J$25:$IV$25,"="&amp;$K187)&lt;&gt;0,$L187,0)</f>
        <v>0</v>
      </c>
      <c r="AH187" s="61">
        <f>IF(COUNTIF(Setup_Hierarchy!$J$26:$IV$26,"="&amp;$K187)&lt;&gt;0,$L187,0)</f>
        <v>0</v>
      </c>
      <c r="AI187" s="61">
        <f>IF(COUNTIF(Setup_Hierarchy!$J$27:$IV$27,"="&amp;$K187)&lt;&gt;0,$L187,0)</f>
        <v>0</v>
      </c>
      <c r="AJ187" s="61">
        <f>IF(COUNTIF(Setup_Hierarchy!$J$28:$IV$28,"="&amp;$K187)&lt;&gt;0,$L187,0)</f>
        <v>0</v>
      </c>
      <c r="AK187" s="61">
        <f>IF(COUNTIF(Setup_Hierarchy!$J$29:$IV$29,"="&amp;$K187)&lt;&gt;0,$L187,0)</f>
        <v>0</v>
      </c>
      <c r="AL187" s="61">
        <f>IF(COUNTIF(Setup_Hierarchy!$J$30:$IV$30,"="&amp;$K187)&lt;&gt;0,$L187,0)</f>
        <v>0</v>
      </c>
      <c r="AM187" s="61">
        <f>IF(COUNTIF(Setup_Hierarchy!$J$31:$IV$31,"="&amp;$K187)&lt;&gt;0,$L187,0)</f>
        <v>0</v>
      </c>
      <c r="AN187" s="61">
        <f>IF(COUNTIF(Setup_Hierarchy!$J$32:$IV$32,"="&amp;$K187)&lt;&gt;0,$L187,0)</f>
        <v>0</v>
      </c>
      <c r="AO187" s="61">
        <f>IF(COUNTIF(Setup_Hierarchy!$J$33:$IV$33,"="&amp;$K187)&lt;&gt;0,$L187,0)</f>
        <v>0</v>
      </c>
      <c r="AP187" s="61">
        <f>IF(COUNTIF(Setup_Hierarchy!$J$34:$IV$34,"="&amp;$K187)&lt;&gt;0,$L187,0)</f>
        <v>0</v>
      </c>
      <c r="AQ187" s="61">
        <f>IF(COUNTIF(Setup_Hierarchy!$J$35:$IV$35,"="&amp;$K187)&lt;&gt;0,$L187,0)</f>
        <v>0</v>
      </c>
      <c r="AR187" s="61">
        <f>IF(COUNTIF(Setup_Hierarchy!$J$36:$IV$36,"="&amp;$K187)&lt;&gt;0,$L187,0)</f>
        <v>0</v>
      </c>
      <c r="AS187" s="61">
        <f>IF(COUNTIF(Setup_Hierarchy!$J$37:$IV$37,"="&amp;$K187)&lt;&gt;0,$L187,0)</f>
        <v>0</v>
      </c>
      <c r="AT187" s="61">
        <f>IF(COUNTIF(Setup_Hierarchy!$J$38:$IV$38,"="&amp;$K187)&lt;&gt;0,$L187,0)</f>
        <v>0</v>
      </c>
      <c r="AU187" s="61">
        <f>IF(COUNTIF(Setup_Hierarchy!$J$39:$IV$39,"="&amp;$K187)&lt;&gt;0,$L187,0)</f>
        <v>10.32</v>
      </c>
      <c r="AV187" s="61">
        <f>IF(COUNTIF(Setup_Hierarchy!$J$40:$IV$40,"="&amp;$K187)&lt;&gt;0,$L187,0)</f>
        <v>0</v>
      </c>
      <c r="AW187" s="61">
        <f>IF(COUNTIF(Setup_Hierarchy!$J$41:$IV$41,"="&amp;$K187)&lt;&gt;0,$L187,0)</f>
        <v>0</v>
      </c>
      <c r="AX187" s="61">
        <f>IF(COUNTIF(Setup_Hierarchy!$J$42:$IV$42,"="&amp;$K187)&lt;&gt;0,$L187,0)</f>
        <v>0</v>
      </c>
      <c r="AY187" s="61">
        <f>IF(COUNTIF(Setup_Hierarchy!$J$43:$IV$43,"="&amp;$K187)&lt;&gt;0,$L187,0)</f>
        <v>0</v>
      </c>
      <c r="AZ187" s="61">
        <f>IF(COUNTIF(Setup_Hierarchy!$J$44:$IV$44,"="&amp;$K187)&lt;&gt;0,$L187,0)</f>
        <v>0</v>
      </c>
      <c r="BA187" s="61">
        <f>IF(COUNTIF(Setup_Hierarchy!$J$45:$IV$45,"="&amp;$K187)&lt;&gt;0,$L187,0)</f>
        <v>0</v>
      </c>
      <c r="BB187" s="61">
        <f>IF(COUNTIF(Setup_Hierarchy!$J$46:$IV$46,"="&amp;$K187)&lt;&gt;0,$L187,0)</f>
        <v>10.32</v>
      </c>
      <c r="BC187" s="61">
        <f>IF(COUNTIF(Setup_Hierarchy!$J$47:$IV$47,"="&amp;$K187)&lt;&gt;0,$L187,0)</f>
        <v>10.32</v>
      </c>
      <c r="BD187" s="61">
        <f>IF(COUNTIF(Setup_Hierarchy!$J$48:$IV$48,"="&amp;$K187)&lt;&gt;0,$L187,0)</f>
        <v>0</v>
      </c>
      <c r="BE187" s="61">
        <f>IF(COUNTIF(Setup_Hierarchy!$J$49:$IV$49,"="&amp;$K187)&lt;&gt;0,$L187,0)</f>
        <v>0</v>
      </c>
      <c r="BF187" s="61">
        <f>IF(COUNTIF(Setup_Hierarchy!$J$50:$IV$50,"="&amp;$K187)&lt;&gt;0,$L187,0)</f>
        <v>0</v>
      </c>
      <c r="BG187" s="61">
        <f>IF(COUNTIF(Setup_Hierarchy!$J$51:$IV$51,"="&amp;$K187)&lt;&gt;0,$L187,0)</f>
        <v>0</v>
      </c>
      <c r="BH187" s="61">
        <f>IF(COUNTIF(Setup_Hierarchy!$J$52:$IV$52,"="&amp;$K187)&lt;&gt;0,$L187,0)</f>
        <v>0</v>
      </c>
      <c r="BI187" s="61">
        <f>IF(COUNTIF(Setup_Hierarchy!$J$53:$IV$53,"="&amp;$K187)&lt;&gt;0,$L187,0)</f>
        <v>0</v>
      </c>
      <c r="BJ187" s="61">
        <f>IF(COUNTIF(Setup_Hierarchy!$J$54:$IV$54,"="&amp;$K187)&lt;&gt;0,$L187,0)</f>
        <v>0</v>
      </c>
      <c r="BK187" s="61">
        <f>IF(COUNTIF(Setup_Hierarchy!$J$55:$IV$55,"="&amp;$K187)&lt;&gt;0,$L187,0)</f>
        <v>0</v>
      </c>
      <c r="BL187" s="61">
        <f>IF(COUNTIF(Setup_Hierarchy!$J$56:$IV$56,"="&amp;$K187)&lt;&gt;0,$L187,0)</f>
        <v>0</v>
      </c>
      <c r="BM187" s="61">
        <f>IF(COUNTIF(Setup_Hierarchy!$J$57:$IV$57,"="&amp;$K187)&lt;&gt;0,$L187,0)</f>
        <v>0</v>
      </c>
      <c r="BN187" s="61">
        <f>IF(COUNTIF(Setup_Hierarchy!$J$58:$IV$58,"="&amp;$K187)&lt;&gt;0,$L187,0)</f>
        <v>0</v>
      </c>
      <c r="BO187" s="61">
        <f>IF(COUNTIF(Setup_Hierarchy!$J$59:$IV$59,"="&amp;$K187)&lt;&gt;0,$L187,0)</f>
        <v>0</v>
      </c>
      <c r="BP187" s="61">
        <f>IF(COUNTIF(Setup_Hierarchy!$J$60:$IV$60,"="&amp;$K187)&lt;&gt;0,$L187,0)</f>
        <v>0</v>
      </c>
      <c r="BQ187" s="61">
        <f>IF(COUNTIF(Setup_Hierarchy!$J$61:$IV$61,"="&amp;$K187)&lt;&gt;0,$L187,0)</f>
        <v>0</v>
      </c>
      <c r="BR187" s="61">
        <f>IF(COUNTIF(Setup_Hierarchy!$J$62:$IV$62,"="&amp;$K187)&lt;&gt;0,$L187,0)</f>
        <v>0</v>
      </c>
      <c r="BS187" s="61">
        <f>IF(COUNTIF(Setup_Hierarchy!$J$63:$IV$63,"="&amp;$K187)&lt;&gt;0,$L187,0)</f>
        <v>0</v>
      </c>
      <c r="BT187" s="61">
        <f>IF(COUNTIF(Setup_Hierarchy!$J$64:$IV$64,"="&amp;$K187)&lt;&gt;0,$L187,0)</f>
        <v>0</v>
      </c>
      <c r="BU187" s="61">
        <f>IF(COUNTIF(Setup_Hierarchy!$J$65:$IV$65,"="&amp;$K187)&lt;&gt;0,$L187,0)</f>
        <v>0</v>
      </c>
      <c r="BV187" s="61">
        <f>IF(COUNTIF(Setup_Hierarchy!$J$66:$IV$66,"="&amp;$K187)&lt;&gt;0,$L187,0)</f>
        <v>0</v>
      </c>
      <c r="BW187" s="61">
        <f>IF(COUNTIF(Setup_Hierarchy!$J$67:$IV$67,"="&amp;$K187)&lt;&gt;0,$L187,0)</f>
        <v>0</v>
      </c>
      <c r="BX187" s="61">
        <f>IF(COUNTIF(Setup_Hierarchy!$J$68:$IV$68,"="&amp;$K187)&lt;&gt;0,$L187,0)</f>
        <v>0</v>
      </c>
      <c r="BY187" s="61">
        <f>IF(COUNTIF(Setup_Hierarchy!$J$69:$IV$69,"="&amp;$K187)&lt;&gt;0,$L187,0)</f>
        <v>0</v>
      </c>
      <c r="BZ187" s="61">
        <f>IF(COUNTIF(Setup_Hierarchy!$J$70:$IV$70,"="&amp;$K187)&lt;&gt;0,$L187,0)</f>
        <v>0</v>
      </c>
      <c r="CA187" s="61">
        <f>IF(COUNTIF(Setup_Hierarchy!$J$71:$IV$71,"="&amp;$K187)&lt;&gt;0,$L187,0)</f>
        <v>0</v>
      </c>
      <c r="CB187" s="61">
        <f>IF(COUNTIF(Setup_Hierarchy!$J$72:$IV$72,"="&amp;$K187)&lt;&gt;0,$L187,0)</f>
        <v>0</v>
      </c>
      <c r="CC187" s="61">
        <f>IF(COUNTIF(Setup_Hierarchy!$J$73:$IV$73,"="&amp;$K187)&lt;&gt;0,$L187,0)</f>
        <v>0</v>
      </c>
      <c r="CD187" s="61">
        <f>IF(COUNTIF(Setup_Hierarchy!$J$74:$IV$74,"="&amp;$K187)&lt;&gt;0,$L187,0)</f>
        <v>0</v>
      </c>
      <c r="CE187" s="61">
        <f>IF(COUNTIF(Setup_Hierarchy!$J$75:$IV$75,"="&amp;$K187)&lt;&gt;0,$L187,0)</f>
        <v>0</v>
      </c>
      <c r="CF187" s="61">
        <f>IF(COUNTIF(Setup_Hierarchy!$J$76:$IV$76,"="&amp;$K187)&lt;&gt;0,$L187,0)</f>
        <v>0</v>
      </c>
      <c r="CG187" s="61">
        <f>IF(COUNTIF(Setup_Hierarchy!$J$77:$IV$77,"="&amp;$K187)&lt;&gt;0,$L187,0)</f>
        <v>0</v>
      </c>
      <c r="CH187" s="61">
        <f>IF(COUNTIF(Setup_Hierarchy!$J$78:$IV$78,"="&amp;$K187)&lt;&gt;0,$L187,0)</f>
        <v>0</v>
      </c>
      <c r="CI187" s="61">
        <f>IF(COUNTIF(Setup_Hierarchy!$J$79:$IV$79,"="&amp;$K187)&lt;&gt;0,$L187,0)</f>
        <v>0</v>
      </c>
      <c r="CJ187" s="61">
        <f>IF(COUNTIF(Setup_Hierarchy!$J$80:$IV$80,"="&amp;$K187)&lt;&gt;0,$L187,0)</f>
        <v>0</v>
      </c>
      <c r="CK187" s="61">
        <f>IF(COUNTIF(Setup_Hierarchy!$J$81:$IV$81,"="&amp;$K187)&lt;&gt;0,$L187,0)</f>
        <v>0</v>
      </c>
      <c r="CL187" s="61">
        <f>IF(COUNTIF(Setup_Hierarchy!$J$82:$IV$82,"="&amp;$K187)&lt;&gt;0,$L187,0)</f>
        <v>0</v>
      </c>
      <c r="CM187" s="61">
        <f>IF(COUNTIF(Setup_Hierarchy!$J$83:$IV$83,"="&amp;$K187)&lt;&gt;0,$L187,0)</f>
        <v>0</v>
      </c>
      <c r="CN187" s="61">
        <f>IF(COUNTIF(Setup_Hierarchy!$J$84:$IV$84,"="&amp;$K187)&lt;&gt;0,$L187,0)</f>
        <v>0</v>
      </c>
      <c r="CO187" s="61">
        <f>IF(COUNTIF(Setup_Hierarchy!$J$85:$IV$85,"="&amp;$K187)&lt;&gt;0,$L187,0)</f>
        <v>0</v>
      </c>
      <c r="CP187" s="61">
        <f>IF(COUNTIF(Setup_Hierarchy!$J$86:$IV$86,"="&amp;$K187)&lt;&gt;0,$L187,0)</f>
        <v>0</v>
      </c>
      <c r="CQ187" s="61">
        <f>IF(COUNTIF(Setup_Hierarchy!$J$87:$IV$87,"="&amp;$K187)&lt;&gt;0,$L187,0)</f>
        <v>0</v>
      </c>
      <c r="CR187" s="61">
        <f>IF(COUNTIF(Setup_Hierarchy!$J$88:$IV$88,"="&amp;$K187)&lt;&gt;0,$L187,0)</f>
        <v>0</v>
      </c>
      <c r="CS187" s="61">
        <f>IF(COUNTIF(Setup_Hierarchy!$J$89:$IV$89,"="&amp;$K187)&lt;&gt;0,$L187,0)</f>
        <v>0</v>
      </c>
      <c r="CT187" s="61">
        <f>IF(COUNTIF(Setup_Hierarchy!$J$90:$IV$90,"="&amp;$K187)&lt;&gt;0,$L187,0)</f>
        <v>0</v>
      </c>
      <c r="CU187" s="61">
        <f>IF(COUNTIF(Setup_Hierarchy!$J$91:$IV$91,"="&amp;$K187)&lt;&gt;0,$L187,0)</f>
        <v>0</v>
      </c>
      <c r="CV187" s="61">
        <f>IF(COUNTIF(Setup_Hierarchy!$J$92:$IV$92,"="&amp;$K187)&lt;&gt;0,$L187,0)</f>
        <v>0</v>
      </c>
      <c r="CW187" s="61">
        <f>IF(COUNTIF(Setup_Hierarchy!$J$93:$IV$93,"="&amp;$K187)&lt;&gt;0,$L187,0)</f>
        <v>0</v>
      </c>
      <c r="CX187" s="61">
        <f>IF(COUNTIF(Setup_Hierarchy!$J$94:$IV$94,"="&amp;$K187)&lt;&gt;0,$L187,0)</f>
        <v>0</v>
      </c>
      <c r="CY187" s="61">
        <f>IF(COUNTIF(Setup_Hierarchy!$J$95:$IV$95,"="&amp;$K187)&lt;&gt;0,$L187,0)</f>
        <v>0</v>
      </c>
      <c r="CZ187" s="61">
        <f>IF(COUNTIF(Setup_Hierarchy!$J$96:$IV$96,"="&amp;$K187)&lt;&gt;0,$L187,0)</f>
        <v>0</v>
      </c>
      <c r="DA187" s="61">
        <f>IF(COUNTIF(Setup_Hierarchy!$J$97:$IV$97,"="&amp;$K187)&lt;&gt;0,$L187,0)</f>
        <v>0</v>
      </c>
      <c r="DB187" s="61">
        <f>IF(COUNTIF(Setup_Hierarchy!$J$98:$IV$98,"="&amp;$K187)&lt;&gt;0,$L187,0)</f>
        <v>0</v>
      </c>
      <c r="DC187" s="61">
        <f>IF(COUNTIF(Setup_Hierarchy!$J$99:$IV$99,"="&amp;$K187)&lt;&gt;0,$L187,0)</f>
        <v>0</v>
      </c>
      <c r="DD187" s="61">
        <f>IF(COUNTIF(Setup_Hierarchy!$J$100:$IV$100,"="&amp;$K187)&lt;&gt;0,$L187,0)</f>
        <v>0</v>
      </c>
      <c r="DE187" s="61">
        <f>IF(COUNTIF(Setup_Hierarchy!$J$101:$IV$101,"="&amp;$K187)&lt;&gt;0,$L187,0)</f>
        <v>0</v>
      </c>
      <c r="DF187" s="61">
        <f>IF(COUNTIF(Setup_Hierarchy!$J$102:$IV$102,"="&amp;$K187)&lt;&gt;0,$L187,0)</f>
        <v>0</v>
      </c>
      <c r="DG187" s="61">
        <f>IF(COUNTIF(Setup_Hierarchy!$J$103:$IV$103,"="&amp;$K187)&lt;&gt;0,$L187,0)</f>
        <v>0</v>
      </c>
      <c r="DH187" s="61">
        <f>IF(COUNTIF(Setup_Hierarchy!$J$104:$IV$104,"="&amp;$K187)&lt;&gt;0,$L187,0)</f>
        <v>0</v>
      </c>
      <c r="DI187" s="61">
        <f>IF(COUNTIF(Setup_Hierarchy!$J$105:$IV$105,"="&amp;$K187)&lt;&gt;0,$L187,0)</f>
        <v>0</v>
      </c>
      <c r="DJ187" s="61">
        <f>IF(COUNTIF(Setup_Hierarchy!$J$106:$IV$106,"="&amp;$K187)&lt;&gt;0,$L187,0)</f>
        <v>0</v>
      </c>
      <c r="DK187" s="61">
        <f>IF(COUNTIF(Setup_Hierarchy!$J$107:$IV$107,"="&amp;$K187)&lt;&gt;0,$L187,0)</f>
        <v>0</v>
      </c>
      <c r="DL187" s="61">
        <f>IF(COUNTIF(Setup_Hierarchy!$J$108:$IV$108,"="&amp;$K187)&lt;&gt;0,$L187,0)</f>
        <v>0</v>
      </c>
      <c r="DM187" s="61">
        <f>IF(COUNTIF(Setup_Hierarchy!$J$109:$IV$109,"="&amp;$K187)&lt;&gt;0,$L187,0)</f>
        <v>0</v>
      </c>
      <c r="DN187" s="61">
        <f>IF(COUNTIF(Setup_Hierarchy!$J$110:$IV$110,"="&amp;$K187)&lt;&gt;0,$L187,0)</f>
        <v>0</v>
      </c>
      <c r="DO187" s="61">
        <f>IF(COUNTIF(Setup_Hierarchy!$J$111:$IV$111,"="&amp;$K187)&lt;&gt;0,$L187,0)</f>
        <v>0</v>
      </c>
      <c r="DP187" s="61">
        <f>IF(COUNTIF(Setup_Hierarchy!$J$112:$IV$112,"="&amp;$K187)&lt;&gt;0,$L187,0)</f>
        <v>0</v>
      </c>
      <c r="DQ187" s="61">
        <f>IF(COUNTIF(Setup_Hierarchy!$J$113:$IV$113,"="&amp;$K187)&lt;&gt;0,$L187,0)</f>
        <v>0</v>
      </c>
      <c r="DR187" s="61">
        <f>IF(COUNTIF(Setup_Hierarchy!$J$114:$IV$114,"="&amp;$K187)&lt;&gt;0,$L187,0)</f>
        <v>0</v>
      </c>
      <c r="DS187" s="61">
        <f>IF(COUNTIF(Setup_Hierarchy!$J$115:$IV$115,"="&amp;$K187)&lt;&gt;0,$L187,0)</f>
        <v>0</v>
      </c>
      <c r="DT187" s="61">
        <f>IF(COUNTIF(Setup_Hierarchy!$J$116:$IV$116,"="&amp;$K187)&lt;&gt;0,$L187,0)</f>
        <v>0</v>
      </c>
    </row>
    <row r="188" spans="2:124" x14ac:dyDescent="0.2">
      <c r="B188" t="s">
        <v>43</v>
      </c>
      <c r="C188">
        <v>81</v>
      </c>
      <c r="D188" t="s">
        <v>16</v>
      </c>
      <c r="E188" t="s">
        <v>369</v>
      </c>
      <c r="F188" t="s">
        <v>532</v>
      </c>
      <c r="G188" t="s">
        <v>25</v>
      </c>
      <c r="H188" t="s">
        <v>33</v>
      </c>
      <c r="I188">
        <v>0.60518700000000003</v>
      </c>
      <c r="J188">
        <v>1.16421</v>
      </c>
      <c r="K188">
        <v>795</v>
      </c>
      <c r="L188">
        <v>-249.13</v>
      </c>
      <c r="M188" s="61">
        <f>IF(COUNTIF(Setup_Hierarchy!$J$5:$IV$5,"="&amp;$K188)&lt;&gt;0,$L188,0)</f>
        <v>-249.13</v>
      </c>
      <c r="N188" s="61">
        <f>IF(COUNTIF(Setup_Hierarchy!$J$6:$IV$6,"="&amp;$K188)&lt;&gt;0,$L188,0)</f>
        <v>-249.13</v>
      </c>
      <c r="O188" s="61">
        <f>IF(COUNTIF(Setup_Hierarchy!$J$7:$IV$7,"="&amp;$K188)&lt;&gt;0,$L188,0)</f>
        <v>-249.13</v>
      </c>
      <c r="P188" s="61">
        <f>IF(COUNTIF(Setup_Hierarchy!$J$8:$IV$8,"="&amp;$K188)&lt;&gt;0,$L188,0)</f>
        <v>-249.13</v>
      </c>
      <c r="Q188" s="61">
        <f>IF(COUNTIF(Setup_Hierarchy!$J$9:$IV$9,"="&amp;$K188)&lt;&gt;0,$L188,0)</f>
        <v>-249.13</v>
      </c>
      <c r="R188" s="61">
        <f>IF(COUNTIF(Setup_Hierarchy!$J$10:$IV$10,"="&amp;$K188)&lt;&gt;0,$L188,0)</f>
        <v>0</v>
      </c>
      <c r="S188" s="61">
        <f>IF(COUNTIF(Setup_Hierarchy!$J$11:$IV$11,"="&amp;$K188)&lt;&gt;0,$L188,0)</f>
        <v>0</v>
      </c>
      <c r="T188" s="61">
        <f>IF(COUNTIF(Setup_Hierarchy!$J$12:$IV$12,"="&amp;$K188)&lt;&gt;0,$L188,0)</f>
        <v>0</v>
      </c>
      <c r="U188" s="61">
        <f>IF(COUNTIF(Setup_Hierarchy!$J$13:$IV$13,"="&amp;$K188)&lt;&gt;0,$L188,0)</f>
        <v>0</v>
      </c>
      <c r="V188" s="61">
        <f>IF(COUNTIF(Setup_Hierarchy!$J$14:$IV$14,"="&amp;$K188)&lt;&gt;0,$L188,0)</f>
        <v>0</v>
      </c>
      <c r="W188" s="61">
        <f>IF(COUNTIF(Setup_Hierarchy!$J$15:$IV$15,"="&amp;$K188)&lt;&gt;0,$L188,0)</f>
        <v>0</v>
      </c>
      <c r="X188" s="61">
        <f>IF(COUNTIF(Setup_Hierarchy!$J$16:$IV$16,"="&amp;$K188)&lt;&gt;0,$L188,0)</f>
        <v>0</v>
      </c>
      <c r="Y188" s="61">
        <f>IF(COUNTIF(Setup_Hierarchy!$J$17:$IV$17,"="&amp;$K188)&lt;&gt;0,$L188,0)</f>
        <v>0</v>
      </c>
      <c r="Z188" s="61">
        <f>IF(COUNTIF(Setup_Hierarchy!$J$18:$IV$18,"="&amp;$K188)&lt;&gt;0,$L188,0)</f>
        <v>-249.13</v>
      </c>
      <c r="AA188" s="61">
        <f>IF(COUNTIF(Setup_Hierarchy!$J$19:$IV$19,"="&amp;$K188)&lt;&gt;0,$L188,0)</f>
        <v>0</v>
      </c>
      <c r="AB188" s="61">
        <f>IF(COUNTIF(Setup_Hierarchy!$J$20:$IV$20,"="&amp;$K188)&lt;&gt;0,$L188,0)</f>
        <v>0</v>
      </c>
      <c r="AC188" s="61">
        <f>IF(COUNTIF(Setup_Hierarchy!$J$21:$IV$21,"="&amp;$K188)&lt;&gt;0,$L188,0)</f>
        <v>0</v>
      </c>
      <c r="AD188" s="61">
        <f>IF(COUNTIF(Setup_Hierarchy!$J$22:$IV$22,"="&amp;$K188)&lt;&gt;0,$L188,0)</f>
        <v>0</v>
      </c>
      <c r="AE188" s="61">
        <f>IF(COUNTIF(Setup_Hierarchy!$J$23:$IV$23,"="&amp;$K188)&lt;&gt;0,$L188,0)</f>
        <v>0</v>
      </c>
      <c r="AF188" s="61">
        <f>IF(COUNTIF(Setup_Hierarchy!$J$24:$IV$24,"="&amp;$K188)&lt;&gt;0,$L188,0)</f>
        <v>0</v>
      </c>
      <c r="AG188" s="61">
        <f>IF(COUNTIF(Setup_Hierarchy!$J$25:$IV$25,"="&amp;$K188)&lt;&gt;0,$L188,0)</f>
        <v>0</v>
      </c>
      <c r="AH188" s="61">
        <f>IF(COUNTIF(Setup_Hierarchy!$J$26:$IV$26,"="&amp;$K188)&lt;&gt;0,$L188,0)</f>
        <v>0</v>
      </c>
      <c r="AI188" s="61">
        <f>IF(COUNTIF(Setup_Hierarchy!$J$27:$IV$27,"="&amp;$K188)&lt;&gt;0,$L188,0)</f>
        <v>0</v>
      </c>
      <c r="AJ188" s="61">
        <f>IF(COUNTIF(Setup_Hierarchy!$J$28:$IV$28,"="&amp;$K188)&lt;&gt;0,$L188,0)</f>
        <v>0</v>
      </c>
      <c r="AK188" s="61">
        <f>IF(COUNTIF(Setup_Hierarchy!$J$29:$IV$29,"="&amp;$K188)&lt;&gt;0,$L188,0)</f>
        <v>0</v>
      </c>
      <c r="AL188" s="61">
        <f>IF(COUNTIF(Setup_Hierarchy!$J$30:$IV$30,"="&amp;$K188)&lt;&gt;0,$L188,0)</f>
        <v>0</v>
      </c>
      <c r="AM188" s="61">
        <f>IF(COUNTIF(Setup_Hierarchy!$J$31:$IV$31,"="&amp;$K188)&lt;&gt;0,$L188,0)</f>
        <v>0</v>
      </c>
      <c r="AN188" s="61">
        <f>IF(COUNTIF(Setup_Hierarchy!$J$32:$IV$32,"="&amp;$K188)&lt;&gt;0,$L188,0)</f>
        <v>0</v>
      </c>
      <c r="AO188" s="61">
        <f>IF(COUNTIF(Setup_Hierarchy!$J$33:$IV$33,"="&amp;$K188)&lt;&gt;0,$L188,0)</f>
        <v>0</v>
      </c>
      <c r="AP188" s="61">
        <f>IF(COUNTIF(Setup_Hierarchy!$J$34:$IV$34,"="&amp;$K188)&lt;&gt;0,$L188,0)</f>
        <v>0</v>
      </c>
      <c r="AQ188" s="61">
        <f>IF(COUNTIF(Setup_Hierarchy!$J$35:$IV$35,"="&amp;$K188)&lt;&gt;0,$L188,0)</f>
        <v>0</v>
      </c>
      <c r="AR188" s="61">
        <f>IF(COUNTIF(Setup_Hierarchy!$J$36:$IV$36,"="&amp;$K188)&lt;&gt;0,$L188,0)</f>
        <v>0</v>
      </c>
      <c r="AS188" s="61">
        <f>IF(COUNTIF(Setup_Hierarchy!$J$37:$IV$37,"="&amp;$K188)&lt;&gt;0,$L188,0)</f>
        <v>0</v>
      </c>
      <c r="AT188" s="61">
        <f>IF(COUNTIF(Setup_Hierarchy!$J$38:$IV$38,"="&amp;$K188)&lt;&gt;0,$L188,0)</f>
        <v>0</v>
      </c>
      <c r="AU188" s="61">
        <f>IF(COUNTIF(Setup_Hierarchy!$J$39:$IV$39,"="&amp;$K188)&lt;&gt;0,$L188,0)</f>
        <v>0</v>
      </c>
      <c r="AV188" s="61">
        <f>IF(COUNTIF(Setup_Hierarchy!$J$40:$IV$40,"="&amp;$K188)&lt;&gt;0,$L188,0)</f>
        <v>0</v>
      </c>
      <c r="AW188" s="61">
        <f>IF(COUNTIF(Setup_Hierarchy!$J$41:$IV$41,"="&amp;$K188)&lt;&gt;0,$L188,0)</f>
        <v>0</v>
      </c>
      <c r="AX188" s="61">
        <f>IF(COUNTIF(Setup_Hierarchy!$J$42:$IV$42,"="&amp;$K188)&lt;&gt;0,$L188,0)</f>
        <v>0</v>
      </c>
      <c r="AY188" s="61">
        <f>IF(COUNTIF(Setup_Hierarchy!$J$43:$IV$43,"="&amp;$K188)&lt;&gt;0,$L188,0)</f>
        <v>0</v>
      </c>
      <c r="AZ188" s="61">
        <f>IF(COUNTIF(Setup_Hierarchy!$J$44:$IV$44,"="&amp;$K188)&lt;&gt;0,$L188,0)</f>
        <v>0</v>
      </c>
      <c r="BA188" s="61">
        <f>IF(COUNTIF(Setup_Hierarchy!$J$45:$IV$45,"="&amp;$K188)&lt;&gt;0,$L188,0)</f>
        <v>0</v>
      </c>
      <c r="BB188" s="61">
        <f>IF(COUNTIF(Setup_Hierarchy!$J$46:$IV$46,"="&amp;$K188)&lt;&gt;0,$L188,0)</f>
        <v>0</v>
      </c>
      <c r="BC188" s="61">
        <f>IF(COUNTIF(Setup_Hierarchy!$J$47:$IV$47,"="&amp;$K188)&lt;&gt;0,$L188,0)</f>
        <v>0</v>
      </c>
      <c r="BD188" s="61">
        <f>IF(COUNTIF(Setup_Hierarchy!$J$48:$IV$48,"="&amp;$K188)&lt;&gt;0,$L188,0)</f>
        <v>0</v>
      </c>
      <c r="BE188" s="61">
        <f>IF(COUNTIF(Setup_Hierarchy!$J$49:$IV$49,"="&amp;$K188)&lt;&gt;0,$L188,0)</f>
        <v>0</v>
      </c>
      <c r="BF188" s="61">
        <f>IF(COUNTIF(Setup_Hierarchy!$J$50:$IV$50,"="&amp;$K188)&lt;&gt;0,$L188,0)</f>
        <v>0</v>
      </c>
      <c r="BG188" s="61">
        <f>IF(COUNTIF(Setup_Hierarchy!$J$51:$IV$51,"="&amp;$K188)&lt;&gt;0,$L188,0)</f>
        <v>0</v>
      </c>
      <c r="BH188" s="61">
        <f>IF(COUNTIF(Setup_Hierarchy!$J$52:$IV$52,"="&amp;$K188)&lt;&gt;0,$L188,0)</f>
        <v>0</v>
      </c>
      <c r="BI188" s="61">
        <f>IF(COUNTIF(Setup_Hierarchy!$J$53:$IV$53,"="&amp;$K188)&lt;&gt;0,$L188,0)</f>
        <v>0</v>
      </c>
      <c r="BJ188" s="61">
        <f>IF(COUNTIF(Setup_Hierarchy!$J$54:$IV$54,"="&amp;$K188)&lt;&gt;0,$L188,0)</f>
        <v>0</v>
      </c>
      <c r="BK188" s="61">
        <f>IF(COUNTIF(Setup_Hierarchy!$J$55:$IV$55,"="&amp;$K188)&lt;&gt;0,$L188,0)</f>
        <v>0</v>
      </c>
      <c r="BL188" s="61">
        <f>IF(COUNTIF(Setup_Hierarchy!$J$56:$IV$56,"="&amp;$K188)&lt;&gt;0,$L188,0)</f>
        <v>0</v>
      </c>
      <c r="BM188" s="61">
        <f>IF(COUNTIF(Setup_Hierarchy!$J$57:$IV$57,"="&amp;$K188)&lt;&gt;0,$L188,0)</f>
        <v>0</v>
      </c>
      <c r="BN188" s="61">
        <f>IF(COUNTIF(Setup_Hierarchy!$J$58:$IV$58,"="&amp;$K188)&lt;&gt;0,$L188,0)</f>
        <v>0</v>
      </c>
      <c r="BO188" s="61">
        <f>IF(COUNTIF(Setup_Hierarchy!$J$59:$IV$59,"="&amp;$K188)&lt;&gt;0,$L188,0)</f>
        <v>0</v>
      </c>
      <c r="BP188" s="61">
        <f>IF(COUNTIF(Setup_Hierarchy!$J$60:$IV$60,"="&amp;$K188)&lt;&gt;0,$L188,0)</f>
        <v>0</v>
      </c>
      <c r="BQ188" s="61">
        <f>IF(COUNTIF(Setup_Hierarchy!$J$61:$IV$61,"="&amp;$K188)&lt;&gt;0,$L188,0)</f>
        <v>0</v>
      </c>
      <c r="BR188" s="61">
        <f>IF(COUNTIF(Setup_Hierarchy!$J$62:$IV$62,"="&amp;$K188)&lt;&gt;0,$L188,0)</f>
        <v>0</v>
      </c>
      <c r="BS188" s="61">
        <f>IF(COUNTIF(Setup_Hierarchy!$J$63:$IV$63,"="&amp;$K188)&lt;&gt;0,$L188,0)</f>
        <v>0</v>
      </c>
      <c r="BT188" s="61">
        <f>IF(COUNTIF(Setup_Hierarchy!$J$64:$IV$64,"="&amp;$K188)&lt;&gt;0,$L188,0)</f>
        <v>0</v>
      </c>
      <c r="BU188" s="61">
        <f>IF(COUNTIF(Setup_Hierarchy!$J$65:$IV$65,"="&amp;$K188)&lt;&gt;0,$L188,0)</f>
        <v>0</v>
      </c>
      <c r="BV188" s="61">
        <f>IF(COUNTIF(Setup_Hierarchy!$J$66:$IV$66,"="&amp;$K188)&lt;&gt;0,$L188,0)</f>
        <v>0</v>
      </c>
      <c r="BW188" s="61">
        <f>IF(COUNTIF(Setup_Hierarchy!$J$67:$IV$67,"="&amp;$K188)&lt;&gt;0,$L188,0)</f>
        <v>0</v>
      </c>
      <c r="BX188" s="61">
        <f>IF(COUNTIF(Setup_Hierarchy!$J$68:$IV$68,"="&amp;$K188)&lt;&gt;0,$L188,0)</f>
        <v>0</v>
      </c>
      <c r="BY188" s="61">
        <f>IF(COUNTIF(Setup_Hierarchy!$J$69:$IV$69,"="&amp;$K188)&lt;&gt;0,$L188,0)</f>
        <v>0</v>
      </c>
      <c r="BZ188" s="61">
        <f>IF(COUNTIF(Setup_Hierarchy!$J$70:$IV$70,"="&amp;$K188)&lt;&gt;0,$L188,0)</f>
        <v>0</v>
      </c>
      <c r="CA188" s="61">
        <f>IF(COUNTIF(Setup_Hierarchy!$J$71:$IV$71,"="&amp;$K188)&lt;&gt;0,$L188,0)</f>
        <v>0</v>
      </c>
      <c r="CB188" s="61">
        <f>IF(COUNTIF(Setup_Hierarchy!$J$72:$IV$72,"="&amp;$K188)&lt;&gt;0,$L188,0)</f>
        <v>0</v>
      </c>
      <c r="CC188" s="61">
        <f>IF(COUNTIF(Setup_Hierarchy!$J$73:$IV$73,"="&amp;$K188)&lt;&gt;0,$L188,0)</f>
        <v>0</v>
      </c>
      <c r="CD188" s="61">
        <f>IF(COUNTIF(Setup_Hierarchy!$J$74:$IV$74,"="&amp;$K188)&lt;&gt;0,$L188,0)</f>
        <v>0</v>
      </c>
      <c r="CE188" s="61">
        <f>IF(COUNTIF(Setup_Hierarchy!$J$75:$IV$75,"="&amp;$K188)&lt;&gt;0,$L188,0)</f>
        <v>0</v>
      </c>
      <c r="CF188" s="61">
        <f>IF(COUNTIF(Setup_Hierarchy!$J$76:$IV$76,"="&amp;$K188)&lt;&gt;0,$L188,0)</f>
        <v>0</v>
      </c>
      <c r="CG188" s="61">
        <f>IF(COUNTIF(Setup_Hierarchy!$J$77:$IV$77,"="&amp;$K188)&lt;&gt;0,$L188,0)</f>
        <v>0</v>
      </c>
      <c r="CH188" s="61">
        <f>IF(COUNTIF(Setup_Hierarchy!$J$78:$IV$78,"="&amp;$K188)&lt;&gt;0,$L188,0)</f>
        <v>0</v>
      </c>
      <c r="CI188" s="61">
        <f>IF(COUNTIF(Setup_Hierarchy!$J$79:$IV$79,"="&amp;$K188)&lt;&gt;0,$L188,0)</f>
        <v>0</v>
      </c>
      <c r="CJ188" s="61">
        <f>IF(COUNTIF(Setup_Hierarchy!$J$80:$IV$80,"="&amp;$K188)&lt;&gt;0,$L188,0)</f>
        <v>0</v>
      </c>
      <c r="CK188" s="61">
        <f>IF(COUNTIF(Setup_Hierarchy!$J$81:$IV$81,"="&amp;$K188)&lt;&gt;0,$L188,0)</f>
        <v>0</v>
      </c>
      <c r="CL188" s="61">
        <f>IF(COUNTIF(Setup_Hierarchy!$J$82:$IV$82,"="&amp;$K188)&lt;&gt;0,$L188,0)</f>
        <v>0</v>
      </c>
      <c r="CM188" s="61">
        <f>IF(COUNTIF(Setup_Hierarchy!$J$83:$IV$83,"="&amp;$K188)&lt;&gt;0,$L188,0)</f>
        <v>0</v>
      </c>
      <c r="CN188" s="61">
        <f>IF(COUNTIF(Setup_Hierarchy!$J$84:$IV$84,"="&amp;$K188)&lt;&gt;0,$L188,0)</f>
        <v>0</v>
      </c>
      <c r="CO188" s="61">
        <f>IF(COUNTIF(Setup_Hierarchy!$J$85:$IV$85,"="&amp;$K188)&lt;&gt;0,$L188,0)</f>
        <v>0</v>
      </c>
      <c r="CP188" s="61">
        <f>IF(COUNTIF(Setup_Hierarchy!$J$86:$IV$86,"="&amp;$K188)&lt;&gt;0,$L188,0)</f>
        <v>0</v>
      </c>
      <c r="CQ188" s="61">
        <f>IF(COUNTIF(Setup_Hierarchy!$J$87:$IV$87,"="&amp;$K188)&lt;&gt;0,$L188,0)</f>
        <v>0</v>
      </c>
      <c r="CR188" s="61">
        <f>IF(COUNTIF(Setup_Hierarchy!$J$88:$IV$88,"="&amp;$K188)&lt;&gt;0,$L188,0)</f>
        <v>0</v>
      </c>
      <c r="CS188" s="61">
        <f>IF(COUNTIF(Setup_Hierarchy!$J$89:$IV$89,"="&amp;$K188)&lt;&gt;0,$L188,0)</f>
        <v>0</v>
      </c>
      <c r="CT188" s="61">
        <f>IF(COUNTIF(Setup_Hierarchy!$J$90:$IV$90,"="&amp;$K188)&lt;&gt;0,$L188,0)</f>
        <v>0</v>
      </c>
      <c r="CU188" s="61">
        <f>IF(COUNTIF(Setup_Hierarchy!$J$91:$IV$91,"="&amp;$K188)&lt;&gt;0,$L188,0)</f>
        <v>0</v>
      </c>
      <c r="CV188" s="61">
        <f>IF(COUNTIF(Setup_Hierarchy!$J$92:$IV$92,"="&amp;$K188)&lt;&gt;0,$L188,0)</f>
        <v>0</v>
      </c>
      <c r="CW188" s="61">
        <f>IF(COUNTIF(Setup_Hierarchy!$J$93:$IV$93,"="&amp;$K188)&lt;&gt;0,$L188,0)</f>
        <v>0</v>
      </c>
      <c r="CX188" s="61">
        <f>IF(COUNTIF(Setup_Hierarchy!$J$94:$IV$94,"="&amp;$K188)&lt;&gt;0,$L188,0)</f>
        <v>0</v>
      </c>
      <c r="CY188" s="61">
        <f>IF(COUNTIF(Setup_Hierarchy!$J$95:$IV$95,"="&amp;$K188)&lt;&gt;0,$L188,0)</f>
        <v>0</v>
      </c>
      <c r="CZ188" s="61">
        <f>IF(COUNTIF(Setup_Hierarchy!$J$96:$IV$96,"="&amp;$K188)&lt;&gt;0,$L188,0)</f>
        <v>0</v>
      </c>
      <c r="DA188" s="61">
        <f>IF(COUNTIF(Setup_Hierarchy!$J$97:$IV$97,"="&amp;$K188)&lt;&gt;0,$L188,0)</f>
        <v>0</v>
      </c>
      <c r="DB188" s="61">
        <f>IF(COUNTIF(Setup_Hierarchy!$J$98:$IV$98,"="&amp;$K188)&lt;&gt;0,$L188,0)</f>
        <v>0</v>
      </c>
      <c r="DC188" s="61">
        <f>IF(COUNTIF(Setup_Hierarchy!$J$99:$IV$99,"="&amp;$K188)&lt;&gt;0,$L188,0)</f>
        <v>0</v>
      </c>
      <c r="DD188" s="61">
        <f>IF(COUNTIF(Setup_Hierarchy!$J$100:$IV$100,"="&amp;$K188)&lt;&gt;0,$L188,0)</f>
        <v>0</v>
      </c>
      <c r="DE188" s="61">
        <f>IF(COUNTIF(Setup_Hierarchy!$J$101:$IV$101,"="&amp;$K188)&lt;&gt;0,$L188,0)</f>
        <v>0</v>
      </c>
      <c r="DF188" s="61">
        <f>IF(COUNTIF(Setup_Hierarchy!$J$102:$IV$102,"="&amp;$K188)&lt;&gt;0,$L188,0)</f>
        <v>0</v>
      </c>
      <c r="DG188" s="61">
        <f>IF(COUNTIF(Setup_Hierarchy!$J$103:$IV$103,"="&amp;$K188)&lt;&gt;0,$L188,0)</f>
        <v>0</v>
      </c>
      <c r="DH188" s="61">
        <f>IF(COUNTIF(Setup_Hierarchy!$J$104:$IV$104,"="&amp;$K188)&lt;&gt;0,$L188,0)</f>
        <v>0</v>
      </c>
      <c r="DI188" s="61">
        <f>IF(COUNTIF(Setup_Hierarchy!$J$105:$IV$105,"="&amp;$K188)&lt;&gt;0,$L188,0)</f>
        <v>0</v>
      </c>
      <c r="DJ188" s="61">
        <f>IF(COUNTIF(Setup_Hierarchy!$J$106:$IV$106,"="&amp;$K188)&lt;&gt;0,$L188,0)</f>
        <v>0</v>
      </c>
      <c r="DK188" s="61">
        <f>IF(COUNTIF(Setup_Hierarchy!$J$107:$IV$107,"="&amp;$K188)&lt;&gt;0,$L188,0)</f>
        <v>0</v>
      </c>
      <c r="DL188" s="61">
        <f>IF(COUNTIF(Setup_Hierarchy!$J$108:$IV$108,"="&amp;$K188)&lt;&gt;0,$L188,0)</f>
        <v>0</v>
      </c>
      <c r="DM188" s="61">
        <f>IF(COUNTIF(Setup_Hierarchy!$J$109:$IV$109,"="&amp;$K188)&lt;&gt;0,$L188,0)</f>
        <v>0</v>
      </c>
      <c r="DN188" s="61">
        <f>IF(COUNTIF(Setup_Hierarchy!$J$110:$IV$110,"="&amp;$K188)&lt;&gt;0,$L188,0)</f>
        <v>0</v>
      </c>
      <c r="DO188" s="61">
        <f>IF(COUNTIF(Setup_Hierarchy!$J$111:$IV$111,"="&amp;$K188)&lt;&gt;0,$L188,0)</f>
        <v>0</v>
      </c>
      <c r="DP188" s="61">
        <f>IF(COUNTIF(Setup_Hierarchy!$J$112:$IV$112,"="&amp;$K188)&lt;&gt;0,$L188,0)</f>
        <v>0</v>
      </c>
      <c r="DQ188" s="61">
        <f>IF(COUNTIF(Setup_Hierarchy!$J$113:$IV$113,"="&amp;$K188)&lt;&gt;0,$L188,0)</f>
        <v>0</v>
      </c>
      <c r="DR188" s="61">
        <f>IF(COUNTIF(Setup_Hierarchy!$J$114:$IV$114,"="&amp;$K188)&lt;&gt;0,$L188,0)</f>
        <v>0</v>
      </c>
      <c r="DS188" s="61">
        <f>IF(COUNTIF(Setup_Hierarchy!$J$115:$IV$115,"="&amp;$K188)&lt;&gt;0,$L188,0)</f>
        <v>0</v>
      </c>
      <c r="DT188" s="61">
        <f>IF(COUNTIF(Setup_Hierarchy!$J$116:$IV$116,"="&amp;$K188)&lt;&gt;0,$L188,0)</f>
        <v>-249.13</v>
      </c>
    </row>
    <row r="189" spans="2:124" x14ac:dyDescent="0.2">
      <c r="B189" t="s">
        <v>43</v>
      </c>
      <c r="C189">
        <v>82</v>
      </c>
      <c r="D189" t="s">
        <v>16</v>
      </c>
      <c r="E189" t="s">
        <v>369</v>
      </c>
      <c r="F189" t="s">
        <v>532</v>
      </c>
      <c r="G189" t="s">
        <v>25</v>
      </c>
      <c r="H189" t="s">
        <v>34</v>
      </c>
      <c r="I189">
        <v>0.71015399999999995</v>
      </c>
      <c r="J189">
        <v>1.3708</v>
      </c>
      <c r="K189">
        <v>625</v>
      </c>
      <c r="L189">
        <v>-19194.27</v>
      </c>
      <c r="M189" s="61">
        <f>IF(COUNTIF(Setup_Hierarchy!$J$5:$IV$5,"="&amp;$K189)&lt;&gt;0,$L189,0)</f>
        <v>-19194.27</v>
      </c>
      <c r="N189" s="61">
        <f>IF(COUNTIF(Setup_Hierarchy!$J$6:$IV$6,"="&amp;$K189)&lt;&gt;0,$L189,0)</f>
        <v>-19194.27</v>
      </c>
      <c r="O189" s="61">
        <f>IF(COUNTIF(Setup_Hierarchy!$J$7:$IV$7,"="&amp;$K189)&lt;&gt;0,$L189,0)</f>
        <v>-19194.27</v>
      </c>
      <c r="P189" s="61">
        <f>IF(COUNTIF(Setup_Hierarchy!$J$8:$IV$8,"="&amp;$K189)&lt;&gt;0,$L189,0)</f>
        <v>0</v>
      </c>
      <c r="Q189" s="61">
        <f>IF(COUNTIF(Setup_Hierarchy!$J$9:$IV$9,"="&amp;$K189)&lt;&gt;0,$L189,0)</f>
        <v>0</v>
      </c>
      <c r="R189" s="61">
        <f>IF(COUNTIF(Setup_Hierarchy!$J$10:$IV$10,"="&amp;$K189)&lt;&gt;0,$L189,0)</f>
        <v>0</v>
      </c>
      <c r="S189" s="61">
        <f>IF(COUNTIF(Setup_Hierarchy!$J$11:$IV$11,"="&amp;$K189)&lt;&gt;0,$L189,0)</f>
        <v>0</v>
      </c>
      <c r="T189" s="61">
        <f>IF(COUNTIF(Setup_Hierarchy!$J$12:$IV$12,"="&amp;$K189)&lt;&gt;0,$L189,0)</f>
        <v>0</v>
      </c>
      <c r="U189" s="61">
        <f>IF(COUNTIF(Setup_Hierarchy!$J$13:$IV$13,"="&amp;$K189)&lt;&gt;0,$L189,0)</f>
        <v>0</v>
      </c>
      <c r="V189" s="61">
        <f>IF(COUNTIF(Setup_Hierarchy!$J$14:$IV$14,"="&amp;$K189)&lt;&gt;0,$L189,0)</f>
        <v>0</v>
      </c>
      <c r="W189" s="61">
        <f>IF(COUNTIF(Setup_Hierarchy!$J$15:$IV$15,"="&amp;$K189)&lt;&gt;0,$L189,0)</f>
        <v>0</v>
      </c>
      <c r="X189" s="61">
        <f>IF(COUNTIF(Setup_Hierarchy!$J$16:$IV$16,"="&amp;$K189)&lt;&gt;0,$L189,0)</f>
        <v>0</v>
      </c>
      <c r="Y189" s="61">
        <f>IF(COUNTIF(Setup_Hierarchy!$J$17:$IV$17,"="&amp;$K189)&lt;&gt;0,$L189,0)</f>
        <v>0</v>
      </c>
      <c r="Z189" s="61">
        <f>IF(COUNTIF(Setup_Hierarchy!$J$18:$IV$18,"="&amp;$K189)&lt;&gt;0,$L189,0)</f>
        <v>0</v>
      </c>
      <c r="AA189" s="61">
        <f>IF(COUNTIF(Setup_Hierarchy!$J$19:$IV$19,"="&amp;$K189)&lt;&gt;0,$L189,0)</f>
        <v>0</v>
      </c>
      <c r="AB189" s="61">
        <f>IF(COUNTIF(Setup_Hierarchy!$J$20:$IV$20,"="&amp;$K189)&lt;&gt;0,$L189,0)</f>
        <v>0</v>
      </c>
      <c r="AC189" s="61">
        <f>IF(COUNTIF(Setup_Hierarchy!$J$21:$IV$21,"="&amp;$K189)&lt;&gt;0,$L189,0)</f>
        <v>0</v>
      </c>
      <c r="AD189" s="61">
        <f>IF(COUNTIF(Setup_Hierarchy!$J$22:$IV$22,"="&amp;$K189)&lt;&gt;0,$L189,0)</f>
        <v>0</v>
      </c>
      <c r="AE189" s="61">
        <f>IF(COUNTIF(Setup_Hierarchy!$J$23:$IV$23,"="&amp;$K189)&lt;&gt;0,$L189,0)</f>
        <v>0</v>
      </c>
      <c r="AF189" s="61">
        <f>IF(COUNTIF(Setup_Hierarchy!$J$24:$IV$24,"="&amp;$K189)&lt;&gt;0,$L189,0)</f>
        <v>0</v>
      </c>
      <c r="AG189" s="61">
        <f>IF(COUNTIF(Setup_Hierarchy!$J$25:$IV$25,"="&amp;$K189)&lt;&gt;0,$L189,0)</f>
        <v>0</v>
      </c>
      <c r="AH189" s="61">
        <f>IF(COUNTIF(Setup_Hierarchy!$J$26:$IV$26,"="&amp;$K189)&lt;&gt;0,$L189,0)</f>
        <v>0</v>
      </c>
      <c r="AI189" s="61">
        <f>IF(COUNTIF(Setup_Hierarchy!$J$27:$IV$27,"="&amp;$K189)&lt;&gt;0,$L189,0)</f>
        <v>0</v>
      </c>
      <c r="AJ189" s="61">
        <f>IF(COUNTIF(Setup_Hierarchy!$J$28:$IV$28,"="&amp;$K189)&lt;&gt;0,$L189,0)</f>
        <v>0</v>
      </c>
      <c r="AK189" s="61">
        <f>IF(COUNTIF(Setup_Hierarchy!$J$29:$IV$29,"="&amp;$K189)&lt;&gt;0,$L189,0)</f>
        <v>0</v>
      </c>
      <c r="AL189" s="61">
        <f>IF(COUNTIF(Setup_Hierarchy!$J$30:$IV$30,"="&amp;$K189)&lt;&gt;0,$L189,0)</f>
        <v>0</v>
      </c>
      <c r="AM189" s="61">
        <f>IF(COUNTIF(Setup_Hierarchy!$J$31:$IV$31,"="&amp;$K189)&lt;&gt;0,$L189,0)</f>
        <v>0</v>
      </c>
      <c r="AN189" s="61">
        <f>IF(COUNTIF(Setup_Hierarchy!$J$32:$IV$32,"="&amp;$K189)&lt;&gt;0,$L189,0)</f>
        <v>0</v>
      </c>
      <c r="AO189" s="61">
        <f>IF(COUNTIF(Setup_Hierarchy!$J$33:$IV$33,"="&amp;$K189)&lt;&gt;0,$L189,0)</f>
        <v>0</v>
      </c>
      <c r="AP189" s="61">
        <f>IF(COUNTIF(Setup_Hierarchy!$J$34:$IV$34,"="&amp;$K189)&lt;&gt;0,$L189,0)</f>
        <v>0</v>
      </c>
      <c r="AQ189" s="61">
        <f>IF(COUNTIF(Setup_Hierarchy!$J$35:$IV$35,"="&amp;$K189)&lt;&gt;0,$L189,0)</f>
        <v>0</v>
      </c>
      <c r="AR189" s="61">
        <f>IF(COUNTIF(Setup_Hierarchy!$J$36:$IV$36,"="&amp;$K189)&lt;&gt;0,$L189,0)</f>
        <v>0</v>
      </c>
      <c r="AS189" s="61">
        <f>IF(COUNTIF(Setup_Hierarchy!$J$37:$IV$37,"="&amp;$K189)&lt;&gt;0,$L189,0)</f>
        <v>0</v>
      </c>
      <c r="AT189" s="61">
        <f>IF(COUNTIF(Setup_Hierarchy!$J$38:$IV$38,"="&amp;$K189)&lt;&gt;0,$L189,0)</f>
        <v>0</v>
      </c>
      <c r="AU189" s="61">
        <f>IF(COUNTIF(Setup_Hierarchy!$J$39:$IV$39,"="&amp;$K189)&lt;&gt;0,$L189,0)</f>
        <v>0</v>
      </c>
      <c r="AV189" s="61">
        <f>IF(COUNTIF(Setup_Hierarchy!$J$40:$IV$40,"="&amp;$K189)&lt;&gt;0,$L189,0)</f>
        <v>0</v>
      </c>
      <c r="AW189" s="61">
        <f>IF(COUNTIF(Setup_Hierarchy!$J$41:$IV$41,"="&amp;$K189)&lt;&gt;0,$L189,0)</f>
        <v>0</v>
      </c>
      <c r="AX189" s="61">
        <f>IF(COUNTIF(Setup_Hierarchy!$J$42:$IV$42,"="&amp;$K189)&lt;&gt;0,$L189,0)</f>
        <v>0</v>
      </c>
      <c r="AY189" s="61">
        <f>IF(COUNTIF(Setup_Hierarchy!$J$43:$IV$43,"="&amp;$K189)&lt;&gt;0,$L189,0)</f>
        <v>0</v>
      </c>
      <c r="AZ189" s="61">
        <f>IF(COUNTIF(Setup_Hierarchy!$J$44:$IV$44,"="&amp;$K189)&lt;&gt;0,$L189,0)</f>
        <v>0</v>
      </c>
      <c r="BA189" s="61">
        <f>IF(COUNTIF(Setup_Hierarchy!$J$45:$IV$45,"="&amp;$K189)&lt;&gt;0,$L189,0)</f>
        <v>0</v>
      </c>
      <c r="BB189" s="61">
        <f>IF(COUNTIF(Setup_Hierarchy!$J$46:$IV$46,"="&amp;$K189)&lt;&gt;0,$L189,0)</f>
        <v>0</v>
      </c>
      <c r="BC189" s="61">
        <f>IF(COUNTIF(Setup_Hierarchy!$J$47:$IV$47,"="&amp;$K189)&lt;&gt;0,$L189,0)</f>
        <v>0</v>
      </c>
      <c r="BD189" s="61">
        <f>IF(COUNTIF(Setup_Hierarchy!$J$48:$IV$48,"="&amp;$K189)&lt;&gt;0,$L189,0)</f>
        <v>0</v>
      </c>
      <c r="BE189" s="61">
        <f>IF(COUNTIF(Setup_Hierarchy!$J$49:$IV$49,"="&amp;$K189)&lt;&gt;0,$L189,0)</f>
        <v>0</v>
      </c>
      <c r="BF189" s="61">
        <f>IF(COUNTIF(Setup_Hierarchy!$J$50:$IV$50,"="&amp;$K189)&lt;&gt;0,$L189,0)</f>
        <v>0</v>
      </c>
      <c r="BG189" s="61">
        <f>IF(COUNTIF(Setup_Hierarchy!$J$51:$IV$51,"="&amp;$K189)&lt;&gt;0,$L189,0)</f>
        <v>-19194.27</v>
      </c>
      <c r="BH189" s="61">
        <f>IF(COUNTIF(Setup_Hierarchy!$J$52:$IV$52,"="&amp;$K189)&lt;&gt;0,$L189,0)</f>
        <v>0</v>
      </c>
      <c r="BI189" s="61">
        <f>IF(COUNTIF(Setup_Hierarchy!$J$53:$IV$53,"="&amp;$K189)&lt;&gt;0,$L189,0)</f>
        <v>0</v>
      </c>
      <c r="BJ189" s="61">
        <f>IF(COUNTIF(Setup_Hierarchy!$J$54:$IV$54,"="&amp;$K189)&lt;&gt;0,$L189,0)</f>
        <v>0</v>
      </c>
      <c r="BK189" s="61">
        <f>IF(COUNTIF(Setup_Hierarchy!$J$55:$IV$55,"="&amp;$K189)&lt;&gt;0,$L189,0)</f>
        <v>0</v>
      </c>
      <c r="BL189" s="61">
        <f>IF(COUNTIF(Setup_Hierarchy!$J$56:$IV$56,"="&amp;$K189)&lt;&gt;0,$L189,0)</f>
        <v>0</v>
      </c>
      <c r="BM189" s="61">
        <f>IF(COUNTIF(Setup_Hierarchy!$J$57:$IV$57,"="&amp;$K189)&lt;&gt;0,$L189,0)</f>
        <v>0</v>
      </c>
      <c r="BN189" s="61">
        <f>IF(COUNTIF(Setup_Hierarchy!$J$58:$IV$58,"="&amp;$K189)&lt;&gt;0,$L189,0)</f>
        <v>0</v>
      </c>
      <c r="BO189" s="61">
        <f>IF(COUNTIF(Setup_Hierarchy!$J$59:$IV$59,"="&amp;$K189)&lt;&gt;0,$L189,0)</f>
        <v>-19194.27</v>
      </c>
      <c r="BP189" s="61">
        <f>IF(COUNTIF(Setup_Hierarchy!$J$60:$IV$60,"="&amp;$K189)&lt;&gt;0,$L189,0)</f>
        <v>0</v>
      </c>
      <c r="BQ189" s="61">
        <f>IF(COUNTIF(Setup_Hierarchy!$J$61:$IV$61,"="&amp;$K189)&lt;&gt;0,$L189,0)</f>
        <v>0</v>
      </c>
      <c r="BR189" s="61">
        <f>IF(COUNTIF(Setup_Hierarchy!$J$62:$IV$62,"="&amp;$K189)&lt;&gt;0,$L189,0)</f>
        <v>0</v>
      </c>
      <c r="BS189" s="61">
        <f>IF(COUNTIF(Setup_Hierarchy!$J$63:$IV$63,"="&amp;$K189)&lt;&gt;0,$L189,0)</f>
        <v>0</v>
      </c>
      <c r="BT189" s="61">
        <f>IF(COUNTIF(Setup_Hierarchy!$J$64:$IV$64,"="&amp;$K189)&lt;&gt;0,$L189,0)</f>
        <v>0</v>
      </c>
      <c r="BU189" s="61">
        <f>IF(COUNTIF(Setup_Hierarchy!$J$65:$IV$65,"="&amp;$K189)&lt;&gt;0,$L189,0)</f>
        <v>0</v>
      </c>
      <c r="BV189" s="61">
        <f>IF(COUNTIF(Setup_Hierarchy!$J$66:$IV$66,"="&amp;$K189)&lt;&gt;0,$L189,0)</f>
        <v>0</v>
      </c>
      <c r="BW189" s="61">
        <f>IF(COUNTIF(Setup_Hierarchy!$J$67:$IV$67,"="&amp;$K189)&lt;&gt;0,$L189,0)</f>
        <v>0</v>
      </c>
      <c r="BX189" s="61">
        <f>IF(COUNTIF(Setup_Hierarchy!$J$68:$IV$68,"="&amp;$K189)&lt;&gt;0,$L189,0)</f>
        <v>0</v>
      </c>
      <c r="BY189" s="61">
        <f>IF(COUNTIF(Setup_Hierarchy!$J$69:$IV$69,"="&amp;$K189)&lt;&gt;0,$L189,0)</f>
        <v>-19194.27</v>
      </c>
      <c r="BZ189" s="61">
        <f>IF(COUNTIF(Setup_Hierarchy!$J$70:$IV$70,"="&amp;$K189)&lt;&gt;0,$L189,0)</f>
        <v>-19194.27</v>
      </c>
      <c r="CA189" s="61">
        <f>IF(COUNTIF(Setup_Hierarchy!$J$71:$IV$71,"="&amp;$K189)&lt;&gt;0,$L189,0)</f>
        <v>0</v>
      </c>
      <c r="CB189" s="61">
        <f>IF(COUNTIF(Setup_Hierarchy!$J$72:$IV$72,"="&amp;$K189)&lt;&gt;0,$L189,0)</f>
        <v>0</v>
      </c>
      <c r="CC189" s="61">
        <f>IF(COUNTIF(Setup_Hierarchy!$J$73:$IV$73,"="&amp;$K189)&lt;&gt;0,$L189,0)</f>
        <v>0</v>
      </c>
      <c r="CD189" s="61">
        <f>IF(COUNTIF(Setup_Hierarchy!$J$74:$IV$74,"="&amp;$K189)&lt;&gt;0,$L189,0)</f>
        <v>0</v>
      </c>
      <c r="CE189" s="61">
        <f>IF(COUNTIF(Setup_Hierarchy!$J$75:$IV$75,"="&amp;$K189)&lt;&gt;0,$L189,0)</f>
        <v>0</v>
      </c>
      <c r="CF189" s="61">
        <f>IF(COUNTIF(Setup_Hierarchy!$J$76:$IV$76,"="&amp;$K189)&lt;&gt;0,$L189,0)</f>
        <v>0</v>
      </c>
      <c r="CG189" s="61">
        <f>IF(COUNTIF(Setup_Hierarchy!$J$77:$IV$77,"="&amp;$K189)&lt;&gt;0,$L189,0)</f>
        <v>0</v>
      </c>
      <c r="CH189" s="61">
        <f>IF(COUNTIF(Setup_Hierarchy!$J$78:$IV$78,"="&amp;$K189)&lt;&gt;0,$L189,0)</f>
        <v>0</v>
      </c>
      <c r="CI189" s="61">
        <f>IF(COUNTIF(Setup_Hierarchy!$J$79:$IV$79,"="&amp;$K189)&lt;&gt;0,$L189,0)</f>
        <v>0</v>
      </c>
      <c r="CJ189" s="61">
        <f>IF(COUNTIF(Setup_Hierarchy!$J$80:$IV$80,"="&amp;$K189)&lt;&gt;0,$L189,0)</f>
        <v>0</v>
      </c>
      <c r="CK189" s="61">
        <f>IF(COUNTIF(Setup_Hierarchy!$J$81:$IV$81,"="&amp;$K189)&lt;&gt;0,$L189,0)</f>
        <v>0</v>
      </c>
      <c r="CL189" s="61">
        <f>IF(COUNTIF(Setup_Hierarchy!$J$82:$IV$82,"="&amp;$K189)&lt;&gt;0,$L189,0)</f>
        <v>0</v>
      </c>
      <c r="CM189" s="61">
        <f>IF(COUNTIF(Setup_Hierarchy!$J$83:$IV$83,"="&amp;$K189)&lt;&gt;0,$L189,0)</f>
        <v>0</v>
      </c>
      <c r="CN189" s="61">
        <f>IF(COUNTIF(Setup_Hierarchy!$J$84:$IV$84,"="&amp;$K189)&lt;&gt;0,$L189,0)</f>
        <v>0</v>
      </c>
      <c r="CO189" s="61">
        <f>IF(COUNTIF(Setup_Hierarchy!$J$85:$IV$85,"="&amp;$K189)&lt;&gt;0,$L189,0)</f>
        <v>0</v>
      </c>
      <c r="CP189" s="61">
        <f>IF(COUNTIF(Setup_Hierarchy!$J$86:$IV$86,"="&amp;$K189)&lt;&gt;0,$L189,0)</f>
        <v>0</v>
      </c>
      <c r="CQ189" s="61">
        <f>IF(COUNTIF(Setup_Hierarchy!$J$87:$IV$87,"="&amp;$K189)&lt;&gt;0,$L189,0)</f>
        <v>0</v>
      </c>
      <c r="CR189" s="61">
        <f>IF(COUNTIF(Setup_Hierarchy!$J$88:$IV$88,"="&amp;$K189)&lt;&gt;0,$L189,0)</f>
        <v>0</v>
      </c>
      <c r="CS189" s="61">
        <f>IF(COUNTIF(Setup_Hierarchy!$J$89:$IV$89,"="&amp;$K189)&lt;&gt;0,$L189,0)</f>
        <v>0</v>
      </c>
      <c r="CT189" s="61">
        <f>IF(COUNTIF(Setup_Hierarchy!$J$90:$IV$90,"="&amp;$K189)&lt;&gt;0,$L189,0)</f>
        <v>0</v>
      </c>
      <c r="CU189" s="61">
        <f>IF(COUNTIF(Setup_Hierarchy!$J$91:$IV$91,"="&amp;$K189)&lt;&gt;0,$L189,0)</f>
        <v>0</v>
      </c>
      <c r="CV189" s="61">
        <f>IF(COUNTIF(Setup_Hierarchy!$J$92:$IV$92,"="&amp;$K189)&lt;&gt;0,$L189,0)</f>
        <v>0</v>
      </c>
      <c r="CW189" s="61">
        <f>IF(COUNTIF(Setup_Hierarchy!$J$93:$IV$93,"="&amp;$K189)&lt;&gt;0,$L189,0)</f>
        <v>0</v>
      </c>
      <c r="CX189" s="61">
        <f>IF(COUNTIF(Setup_Hierarchy!$J$94:$IV$94,"="&amp;$K189)&lt;&gt;0,$L189,0)</f>
        <v>0</v>
      </c>
      <c r="CY189" s="61">
        <f>IF(COUNTIF(Setup_Hierarchy!$J$95:$IV$95,"="&amp;$K189)&lt;&gt;0,$L189,0)</f>
        <v>0</v>
      </c>
      <c r="CZ189" s="61">
        <f>IF(COUNTIF(Setup_Hierarchy!$J$96:$IV$96,"="&amp;$K189)&lt;&gt;0,$L189,0)</f>
        <v>0</v>
      </c>
      <c r="DA189" s="61">
        <f>IF(COUNTIF(Setup_Hierarchy!$J$97:$IV$97,"="&amp;$K189)&lt;&gt;0,$L189,0)</f>
        <v>0</v>
      </c>
      <c r="DB189" s="61">
        <f>IF(COUNTIF(Setup_Hierarchy!$J$98:$IV$98,"="&amp;$K189)&lt;&gt;0,$L189,0)</f>
        <v>0</v>
      </c>
      <c r="DC189" s="61">
        <f>IF(COUNTIF(Setup_Hierarchy!$J$99:$IV$99,"="&amp;$K189)&lt;&gt;0,$L189,0)</f>
        <v>0</v>
      </c>
      <c r="DD189" s="61">
        <f>IF(COUNTIF(Setup_Hierarchy!$J$100:$IV$100,"="&amp;$K189)&lt;&gt;0,$L189,0)</f>
        <v>0</v>
      </c>
      <c r="DE189" s="61">
        <f>IF(COUNTIF(Setup_Hierarchy!$J$101:$IV$101,"="&amp;$K189)&lt;&gt;0,$L189,0)</f>
        <v>0</v>
      </c>
      <c r="DF189" s="61">
        <f>IF(COUNTIF(Setup_Hierarchy!$J$102:$IV$102,"="&amp;$K189)&lt;&gt;0,$L189,0)</f>
        <v>0</v>
      </c>
      <c r="DG189" s="61">
        <f>IF(COUNTIF(Setup_Hierarchy!$J$103:$IV$103,"="&amp;$K189)&lt;&gt;0,$L189,0)</f>
        <v>0</v>
      </c>
      <c r="DH189" s="61">
        <f>IF(COUNTIF(Setup_Hierarchy!$J$104:$IV$104,"="&amp;$K189)&lt;&gt;0,$L189,0)</f>
        <v>0</v>
      </c>
      <c r="DI189" s="61">
        <f>IF(COUNTIF(Setup_Hierarchy!$J$105:$IV$105,"="&amp;$K189)&lt;&gt;0,$L189,0)</f>
        <v>0</v>
      </c>
      <c r="DJ189" s="61">
        <f>IF(COUNTIF(Setup_Hierarchy!$J$106:$IV$106,"="&amp;$K189)&lt;&gt;0,$L189,0)</f>
        <v>0</v>
      </c>
      <c r="DK189" s="61">
        <f>IF(COUNTIF(Setup_Hierarchy!$J$107:$IV$107,"="&amp;$K189)&lt;&gt;0,$L189,0)</f>
        <v>0</v>
      </c>
      <c r="DL189" s="61">
        <f>IF(COUNTIF(Setup_Hierarchy!$J$108:$IV$108,"="&amp;$K189)&lt;&gt;0,$L189,0)</f>
        <v>0</v>
      </c>
      <c r="DM189" s="61">
        <f>IF(COUNTIF(Setup_Hierarchy!$J$109:$IV$109,"="&amp;$K189)&lt;&gt;0,$L189,0)</f>
        <v>0</v>
      </c>
      <c r="DN189" s="61">
        <f>IF(COUNTIF(Setup_Hierarchy!$J$110:$IV$110,"="&amp;$K189)&lt;&gt;0,$L189,0)</f>
        <v>0</v>
      </c>
      <c r="DO189" s="61">
        <f>IF(COUNTIF(Setup_Hierarchy!$J$111:$IV$111,"="&amp;$K189)&lt;&gt;0,$L189,0)</f>
        <v>0</v>
      </c>
      <c r="DP189" s="61">
        <f>IF(COUNTIF(Setup_Hierarchy!$J$112:$IV$112,"="&amp;$K189)&lt;&gt;0,$L189,0)</f>
        <v>0</v>
      </c>
      <c r="DQ189" s="61">
        <f>IF(COUNTIF(Setup_Hierarchy!$J$113:$IV$113,"="&amp;$K189)&lt;&gt;0,$L189,0)</f>
        <v>0</v>
      </c>
      <c r="DR189" s="61">
        <f>IF(COUNTIF(Setup_Hierarchy!$J$114:$IV$114,"="&amp;$K189)&lt;&gt;0,$L189,0)</f>
        <v>0</v>
      </c>
      <c r="DS189" s="61">
        <f>IF(COUNTIF(Setup_Hierarchy!$J$115:$IV$115,"="&amp;$K189)&lt;&gt;0,$L189,0)</f>
        <v>0</v>
      </c>
      <c r="DT189" s="61">
        <f>IF(COUNTIF(Setup_Hierarchy!$J$116:$IV$116,"="&amp;$K189)&lt;&gt;0,$L189,0)</f>
        <v>0</v>
      </c>
    </row>
    <row r="190" spans="2:124" x14ac:dyDescent="0.2">
      <c r="B190" t="s">
        <v>43</v>
      </c>
      <c r="C190">
        <v>82</v>
      </c>
      <c r="D190" t="s">
        <v>16</v>
      </c>
      <c r="E190" t="s">
        <v>369</v>
      </c>
      <c r="F190" t="s">
        <v>532</v>
      </c>
      <c r="G190" t="s">
        <v>25</v>
      </c>
      <c r="H190" t="s">
        <v>34</v>
      </c>
      <c r="I190">
        <v>0.71015399999999995</v>
      </c>
      <c r="J190">
        <v>1.3708</v>
      </c>
      <c r="K190">
        <v>626</v>
      </c>
      <c r="L190">
        <v>200.2</v>
      </c>
      <c r="M190" s="61">
        <f>IF(COUNTIF(Setup_Hierarchy!$J$5:$IV$5,"="&amp;$K190)&lt;&gt;0,$L190,0)</f>
        <v>200.2</v>
      </c>
      <c r="N190" s="61">
        <f>IF(COUNTIF(Setup_Hierarchy!$J$6:$IV$6,"="&amp;$K190)&lt;&gt;0,$L190,0)</f>
        <v>200.2</v>
      </c>
      <c r="O190" s="61">
        <f>IF(COUNTIF(Setup_Hierarchy!$J$7:$IV$7,"="&amp;$K190)&lt;&gt;0,$L190,0)</f>
        <v>200.2</v>
      </c>
      <c r="P190" s="61">
        <f>IF(COUNTIF(Setup_Hierarchy!$J$8:$IV$8,"="&amp;$K190)&lt;&gt;0,$L190,0)</f>
        <v>0</v>
      </c>
      <c r="Q190" s="61">
        <f>IF(COUNTIF(Setup_Hierarchy!$J$9:$IV$9,"="&amp;$K190)&lt;&gt;0,$L190,0)</f>
        <v>0</v>
      </c>
      <c r="R190" s="61">
        <f>IF(COUNTIF(Setup_Hierarchy!$J$10:$IV$10,"="&amp;$K190)&lt;&gt;0,$L190,0)</f>
        <v>0</v>
      </c>
      <c r="S190" s="61">
        <f>IF(COUNTIF(Setup_Hierarchy!$J$11:$IV$11,"="&amp;$K190)&lt;&gt;0,$L190,0)</f>
        <v>0</v>
      </c>
      <c r="T190" s="61">
        <f>IF(COUNTIF(Setup_Hierarchy!$J$12:$IV$12,"="&amp;$K190)&lt;&gt;0,$L190,0)</f>
        <v>0</v>
      </c>
      <c r="U190" s="61">
        <f>IF(COUNTIF(Setup_Hierarchy!$J$13:$IV$13,"="&amp;$K190)&lt;&gt;0,$L190,0)</f>
        <v>0</v>
      </c>
      <c r="V190" s="61">
        <f>IF(COUNTIF(Setup_Hierarchy!$J$14:$IV$14,"="&amp;$K190)&lt;&gt;0,$L190,0)</f>
        <v>0</v>
      </c>
      <c r="W190" s="61">
        <f>IF(COUNTIF(Setup_Hierarchy!$J$15:$IV$15,"="&amp;$K190)&lt;&gt;0,$L190,0)</f>
        <v>0</v>
      </c>
      <c r="X190" s="61">
        <f>IF(COUNTIF(Setup_Hierarchy!$J$16:$IV$16,"="&amp;$K190)&lt;&gt;0,$L190,0)</f>
        <v>0</v>
      </c>
      <c r="Y190" s="61">
        <f>IF(COUNTIF(Setup_Hierarchy!$J$17:$IV$17,"="&amp;$K190)&lt;&gt;0,$L190,0)</f>
        <v>0</v>
      </c>
      <c r="Z190" s="61">
        <f>IF(COUNTIF(Setup_Hierarchy!$J$18:$IV$18,"="&amp;$K190)&lt;&gt;0,$L190,0)</f>
        <v>0</v>
      </c>
      <c r="AA190" s="61">
        <f>IF(COUNTIF(Setup_Hierarchy!$J$19:$IV$19,"="&amp;$K190)&lt;&gt;0,$L190,0)</f>
        <v>0</v>
      </c>
      <c r="AB190" s="61">
        <f>IF(COUNTIF(Setup_Hierarchy!$J$20:$IV$20,"="&amp;$K190)&lt;&gt;0,$L190,0)</f>
        <v>0</v>
      </c>
      <c r="AC190" s="61">
        <f>IF(COUNTIF(Setup_Hierarchy!$J$21:$IV$21,"="&amp;$K190)&lt;&gt;0,$L190,0)</f>
        <v>0</v>
      </c>
      <c r="AD190" s="61">
        <f>IF(COUNTIF(Setup_Hierarchy!$J$22:$IV$22,"="&amp;$K190)&lt;&gt;0,$L190,0)</f>
        <v>0</v>
      </c>
      <c r="AE190" s="61">
        <f>IF(COUNTIF(Setup_Hierarchy!$J$23:$IV$23,"="&amp;$K190)&lt;&gt;0,$L190,0)</f>
        <v>0</v>
      </c>
      <c r="AF190" s="61">
        <f>IF(COUNTIF(Setup_Hierarchy!$J$24:$IV$24,"="&amp;$K190)&lt;&gt;0,$L190,0)</f>
        <v>0</v>
      </c>
      <c r="AG190" s="61">
        <f>IF(COUNTIF(Setup_Hierarchy!$J$25:$IV$25,"="&amp;$K190)&lt;&gt;0,$L190,0)</f>
        <v>0</v>
      </c>
      <c r="AH190" s="61">
        <f>IF(COUNTIF(Setup_Hierarchy!$J$26:$IV$26,"="&amp;$K190)&lt;&gt;0,$L190,0)</f>
        <v>0</v>
      </c>
      <c r="AI190" s="61">
        <f>IF(COUNTIF(Setup_Hierarchy!$J$27:$IV$27,"="&amp;$K190)&lt;&gt;0,$L190,0)</f>
        <v>0</v>
      </c>
      <c r="AJ190" s="61">
        <f>IF(COUNTIF(Setup_Hierarchy!$J$28:$IV$28,"="&amp;$K190)&lt;&gt;0,$L190,0)</f>
        <v>0</v>
      </c>
      <c r="AK190" s="61">
        <f>IF(COUNTIF(Setup_Hierarchy!$J$29:$IV$29,"="&amp;$K190)&lt;&gt;0,$L190,0)</f>
        <v>0</v>
      </c>
      <c r="AL190" s="61">
        <f>IF(COUNTIF(Setup_Hierarchy!$J$30:$IV$30,"="&amp;$K190)&lt;&gt;0,$L190,0)</f>
        <v>0</v>
      </c>
      <c r="AM190" s="61">
        <f>IF(COUNTIF(Setup_Hierarchy!$J$31:$IV$31,"="&amp;$K190)&lt;&gt;0,$L190,0)</f>
        <v>0</v>
      </c>
      <c r="AN190" s="61">
        <f>IF(COUNTIF(Setup_Hierarchy!$J$32:$IV$32,"="&amp;$K190)&lt;&gt;0,$L190,0)</f>
        <v>0</v>
      </c>
      <c r="AO190" s="61">
        <f>IF(COUNTIF(Setup_Hierarchy!$J$33:$IV$33,"="&amp;$K190)&lt;&gt;0,$L190,0)</f>
        <v>0</v>
      </c>
      <c r="AP190" s="61">
        <f>IF(COUNTIF(Setup_Hierarchy!$J$34:$IV$34,"="&amp;$K190)&lt;&gt;0,$L190,0)</f>
        <v>0</v>
      </c>
      <c r="AQ190" s="61">
        <f>IF(COUNTIF(Setup_Hierarchy!$J$35:$IV$35,"="&amp;$K190)&lt;&gt;0,$L190,0)</f>
        <v>0</v>
      </c>
      <c r="AR190" s="61">
        <f>IF(COUNTIF(Setup_Hierarchy!$J$36:$IV$36,"="&amp;$K190)&lt;&gt;0,$L190,0)</f>
        <v>0</v>
      </c>
      <c r="AS190" s="61">
        <f>IF(COUNTIF(Setup_Hierarchy!$J$37:$IV$37,"="&amp;$K190)&lt;&gt;0,$L190,0)</f>
        <v>0</v>
      </c>
      <c r="AT190" s="61">
        <f>IF(COUNTIF(Setup_Hierarchy!$J$38:$IV$38,"="&amp;$K190)&lt;&gt;0,$L190,0)</f>
        <v>0</v>
      </c>
      <c r="AU190" s="61">
        <f>IF(COUNTIF(Setup_Hierarchy!$J$39:$IV$39,"="&amp;$K190)&lt;&gt;0,$L190,0)</f>
        <v>0</v>
      </c>
      <c r="AV190" s="61">
        <f>IF(COUNTIF(Setup_Hierarchy!$J$40:$IV$40,"="&amp;$K190)&lt;&gt;0,$L190,0)</f>
        <v>0</v>
      </c>
      <c r="AW190" s="61">
        <f>IF(COUNTIF(Setup_Hierarchy!$J$41:$IV$41,"="&amp;$K190)&lt;&gt;0,$L190,0)</f>
        <v>0</v>
      </c>
      <c r="AX190" s="61">
        <f>IF(COUNTIF(Setup_Hierarchy!$J$42:$IV$42,"="&amp;$K190)&lt;&gt;0,$L190,0)</f>
        <v>0</v>
      </c>
      <c r="AY190" s="61">
        <f>IF(COUNTIF(Setup_Hierarchy!$J$43:$IV$43,"="&amp;$K190)&lt;&gt;0,$L190,0)</f>
        <v>0</v>
      </c>
      <c r="AZ190" s="61">
        <f>IF(COUNTIF(Setup_Hierarchy!$J$44:$IV$44,"="&amp;$K190)&lt;&gt;0,$L190,0)</f>
        <v>0</v>
      </c>
      <c r="BA190" s="61">
        <f>IF(COUNTIF(Setup_Hierarchy!$J$45:$IV$45,"="&amp;$K190)&lt;&gt;0,$L190,0)</f>
        <v>0</v>
      </c>
      <c r="BB190" s="61">
        <f>IF(COUNTIF(Setup_Hierarchy!$J$46:$IV$46,"="&amp;$K190)&lt;&gt;0,$L190,0)</f>
        <v>0</v>
      </c>
      <c r="BC190" s="61">
        <f>IF(COUNTIF(Setup_Hierarchy!$J$47:$IV$47,"="&amp;$K190)&lt;&gt;0,$L190,0)</f>
        <v>0</v>
      </c>
      <c r="BD190" s="61">
        <f>IF(COUNTIF(Setup_Hierarchy!$J$48:$IV$48,"="&amp;$K190)&lt;&gt;0,$L190,0)</f>
        <v>0</v>
      </c>
      <c r="BE190" s="61">
        <f>IF(COUNTIF(Setup_Hierarchy!$J$49:$IV$49,"="&amp;$K190)&lt;&gt;0,$L190,0)</f>
        <v>0</v>
      </c>
      <c r="BF190" s="61">
        <f>IF(COUNTIF(Setup_Hierarchy!$J$50:$IV$50,"="&amp;$K190)&lt;&gt;0,$L190,0)</f>
        <v>0</v>
      </c>
      <c r="BG190" s="61">
        <f>IF(COUNTIF(Setup_Hierarchy!$J$51:$IV$51,"="&amp;$K190)&lt;&gt;0,$L190,0)</f>
        <v>200.2</v>
      </c>
      <c r="BH190" s="61">
        <f>IF(COUNTIF(Setup_Hierarchy!$J$52:$IV$52,"="&amp;$K190)&lt;&gt;0,$L190,0)</f>
        <v>0</v>
      </c>
      <c r="BI190" s="61">
        <f>IF(COUNTIF(Setup_Hierarchy!$J$53:$IV$53,"="&amp;$K190)&lt;&gt;0,$L190,0)</f>
        <v>0</v>
      </c>
      <c r="BJ190" s="61">
        <f>IF(COUNTIF(Setup_Hierarchy!$J$54:$IV$54,"="&amp;$K190)&lt;&gt;0,$L190,0)</f>
        <v>0</v>
      </c>
      <c r="BK190" s="61">
        <f>IF(COUNTIF(Setup_Hierarchy!$J$55:$IV$55,"="&amp;$K190)&lt;&gt;0,$L190,0)</f>
        <v>0</v>
      </c>
      <c r="BL190" s="61">
        <f>IF(COUNTIF(Setup_Hierarchy!$J$56:$IV$56,"="&amp;$K190)&lt;&gt;0,$L190,0)</f>
        <v>0</v>
      </c>
      <c r="BM190" s="61">
        <f>IF(COUNTIF(Setup_Hierarchy!$J$57:$IV$57,"="&amp;$K190)&lt;&gt;0,$L190,0)</f>
        <v>0</v>
      </c>
      <c r="BN190" s="61">
        <f>IF(COUNTIF(Setup_Hierarchy!$J$58:$IV$58,"="&amp;$K190)&lt;&gt;0,$L190,0)</f>
        <v>0</v>
      </c>
      <c r="BO190" s="61">
        <f>IF(COUNTIF(Setup_Hierarchy!$J$59:$IV$59,"="&amp;$K190)&lt;&gt;0,$L190,0)</f>
        <v>200.2</v>
      </c>
      <c r="BP190" s="61">
        <f>IF(COUNTIF(Setup_Hierarchy!$J$60:$IV$60,"="&amp;$K190)&lt;&gt;0,$L190,0)</f>
        <v>0</v>
      </c>
      <c r="BQ190" s="61">
        <f>IF(COUNTIF(Setup_Hierarchy!$J$61:$IV$61,"="&amp;$K190)&lt;&gt;0,$L190,0)</f>
        <v>0</v>
      </c>
      <c r="BR190" s="61">
        <f>IF(COUNTIF(Setup_Hierarchy!$J$62:$IV$62,"="&amp;$K190)&lt;&gt;0,$L190,0)</f>
        <v>0</v>
      </c>
      <c r="BS190" s="61">
        <f>IF(COUNTIF(Setup_Hierarchy!$J$63:$IV$63,"="&amp;$K190)&lt;&gt;0,$L190,0)</f>
        <v>0</v>
      </c>
      <c r="BT190" s="61">
        <f>IF(COUNTIF(Setup_Hierarchy!$J$64:$IV$64,"="&amp;$K190)&lt;&gt;0,$L190,0)</f>
        <v>0</v>
      </c>
      <c r="BU190" s="61">
        <f>IF(COUNTIF(Setup_Hierarchy!$J$65:$IV$65,"="&amp;$K190)&lt;&gt;0,$L190,0)</f>
        <v>0</v>
      </c>
      <c r="BV190" s="61">
        <f>IF(COUNTIF(Setup_Hierarchy!$J$66:$IV$66,"="&amp;$K190)&lt;&gt;0,$L190,0)</f>
        <v>0</v>
      </c>
      <c r="BW190" s="61">
        <f>IF(COUNTIF(Setup_Hierarchy!$J$67:$IV$67,"="&amp;$K190)&lt;&gt;0,$L190,0)</f>
        <v>0</v>
      </c>
      <c r="BX190" s="61">
        <f>IF(COUNTIF(Setup_Hierarchy!$J$68:$IV$68,"="&amp;$K190)&lt;&gt;0,$L190,0)</f>
        <v>0</v>
      </c>
      <c r="BY190" s="61">
        <f>IF(COUNTIF(Setup_Hierarchy!$J$69:$IV$69,"="&amp;$K190)&lt;&gt;0,$L190,0)</f>
        <v>0</v>
      </c>
      <c r="BZ190" s="61">
        <f>IF(COUNTIF(Setup_Hierarchy!$J$70:$IV$70,"="&amp;$K190)&lt;&gt;0,$L190,0)</f>
        <v>0</v>
      </c>
      <c r="CA190" s="61">
        <f>IF(COUNTIF(Setup_Hierarchy!$J$71:$IV$71,"="&amp;$K190)&lt;&gt;0,$L190,0)</f>
        <v>0</v>
      </c>
      <c r="CB190" s="61">
        <f>IF(COUNTIF(Setup_Hierarchy!$J$72:$IV$72,"="&amp;$K190)&lt;&gt;0,$L190,0)</f>
        <v>200.2</v>
      </c>
      <c r="CC190" s="61">
        <f>IF(COUNTIF(Setup_Hierarchy!$J$73:$IV$73,"="&amp;$K190)&lt;&gt;0,$L190,0)</f>
        <v>200.2</v>
      </c>
      <c r="CD190" s="61">
        <f>IF(COUNTIF(Setup_Hierarchy!$J$74:$IV$74,"="&amp;$K190)&lt;&gt;0,$L190,0)</f>
        <v>0</v>
      </c>
      <c r="CE190" s="61">
        <f>IF(COUNTIF(Setup_Hierarchy!$J$75:$IV$75,"="&amp;$K190)&lt;&gt;0,$L190,0)</f>
        <v>0</v>
      </c>
      <c r="CF190" s="61">
        <f>IF(COUNTIF(Setup_Hierarchy!$J$76:$IV$76,"="&amp;$K190)&lt;&gt;0,$L190,0)</f>
        <v>0</v>
      </c>
      <c r="CG190" s="61">
        <f>IF(COUNTIF(Setup_Hierarchy!$J$77:$IV$77,"="&amp;$K190)&lt;&gt;0,$L190,0)</f>
        <v>0</v>
      </c>
      <c r="CH190" s="61">
        <f>IF(COUNTIF(Setup_Hierarchy!$J$78:$IV$78,"="&amp;$K190)&lt;&gt;0,$L190,0)</f>
        <v>0</v>
      </c>
      <c r="CI190" s="61">
        <f>IF(COUNTIF(Setup_Hierarchy!$J$79:$IV$79,"="&amp;$K190)&lt;&gt;0,$L190,0)</f>
        <v>0</v>
      </c>
      <c r="CJ190" s="61">
        <f>IF(COUNTIF(Setup_Hierarchy!$J$80:$IV$80,"="&amp;$K190)&lt;&gt;0,$L190,0)</f>
        <v>0</v>
      </c>
      <c r="CK190" s="61">
        <f>IF(COUNTIF(Setup_Hierarchy!$J$81:$IV$81,"="&amp;$K190)&lt;&gt;0,$L190,0)</f>
        <v>0</v>
      </c>
      <c r="CL190" s="61">
        <f>IF(COUNTIF(Setup_Hierarchy!$J$82:$IV$82,"="&amp;$K190)&lt;&gt;0,$L190,0)</f>
        <v>0</v>
      </c>
      <c r="CM190" s="61">
        <f>IF(COUNTIF(Setup_Hierarchy!$J$83:$IV$83,"="&amp;$K190)&lt;&gt;0,$L190,0)</f>
        <v>0</v>
      </c>
      <c r="CN190" s="61">
        <f>IF(COUNTIF(Setup_Hierarchy!$J$84:$IV$84,"="&amp;$K190)&lt;&gt;0,$L190,0)</f>
        <v>0</v>
      </c>
      <c r="CO190" s="61">
        <f>IF(COUNTIF(Setup_Hierarchy!$J$85:$IV$85,"="&amp;$K190)&lt;&gt;0,$L190,0)</f>
        <v>0</v>
      </c>
      <c r="CP190" s="61">
        <f>IF(COUNTIF(Setup_Hierarchy!$J$86:$IV$86,"="&amp;$K190)&lt;&gt;0,$L190,0)</f>
        <v>0</v>
      </c>
      <c r="CQ190" s="61">
        <f>IF(COUNTIF(Setup_Hierarchy!$J$87:$IV$87,"="&amp;$K190)&lt;&gt;0,$L190,0)</f>
        <v>0</v>
      </c>
      <c r="CR190" s="61">
        <f>IF(COUNTIF(Setup_Hierarchy!$J$88:$IV$88,"="&amp;$K190)&lt;&gt;0,$L190,0)</f>
        <v>0</v>
      </c>
      <c r="CS190" s="61">
        <f>IF(COUNTIF(Setup_Hierarchy!$J$89:$IV$89,"="&amp;$K190)&lt;&gt;0,$L190,0)</f>
        <v>0</v>
      </c>
      <c r="CT190" s="61">
        <f>IF(COUNTIF(Setup_Hierarchy!$J$90:$IV$90,"="&amp;$K190)&lt;&gt;0,$L190,0)</f>
        <v>0</v>
      </c>
      <c r="CU190" s="61">
        <f>IF(COUNTIF(Setup_Hierarchy!$J$91:$IV$91,"="&amp;$K190)&lt;&gt;0,$L190,0)</f>
        <v>0</v>
      </c>
      <c r="CV190" s="61">
        <f>IF(COUNTIF(Setup_Hierarchy!$J$92:$IV$92,"="&amp;$K190)&lt;&gt;0,$L190,0)</f>
        <v>0</v>
      </c>
      <c r="CW190" s="61">
        <f>IF(COUNTIF(Setup_Hierarchy!$J$93:$IV$93,"="&amp;$K190)&lt;&gt;0,$L190,0)</f>
        <v>0</v>
      </c>
      <c r="CX190" s="61">
        <f>IF(COUNTIF(Setup_Hierarchy!$J$94:$IV$94,"="&amp;$K190)&lt;&gt;0,$L190,0)</f>
        <v>0</v>
      </c>
      <c r="CY190" s="61">
        <f>IF(COUNTIF(Setup_Hierarchy!$J$95:$IV$95,"="&amp;$K190)&lt;&gt;0,$L190,0)</f>
        <v>0</v>
      </c>
      <c r="CZ190" s="61">
        <f>IF(COUNTIF(Setup_Hierarchy!$J$96:$IV$96,"="&amp;$K190)&lt;&gt;0,$L190,0)</f>
        <v>0</v>
      </c>
      <c r="DA190" s="61">
        <f>IF(COUNTIF(Setup_Hierarchy!$J$97:$IV$97,"="&amp;$K190)&lt;&gt;0,$L190,0)</f>
        <v>0</v>
      </c>
      <c r="DB190" s="61">
        <f>IF(COUNTIF(Setup_Hierarchy!$J$98:$IV$98,"="&amp;$K190)&lt;&gt;0,$L190,0)</f>
        <v>0</v>
      </c>
      <c r="DC190" s="61">
        <f>IF(COUNTIF(Setup_Hierarchy!$J$99:$IV$99,"="&amp;$K190)&lt;&gt;0,$L190,0)</f>
        <v>0</v>
      </c>
      <c r="DD190" s="61">
        <f>IF(COUNTIF(Setup_Hierarchy!$J$100:$IV$100,"="&amp;$K190)&lt;&gt;0,$L190,0)</f>
        <v>0</v>
      </c>
      <c r="DE190" s="61">
        <f>IF(COUNTIF(Setup_Hierarchy!$J$101:$IV$101,"="&amp;$K190)&lt;&gt;0,$L190,0)</f>
        <v>0</v>
      </c>
      <c r="DF190" s="61">
        <f>IF(COUNTIF(Setup_Hierarchy!$J$102:$IV$102,"="&amp;$K190)&lt;&gt;0,$L190,0)</f>
        <v>0</v>
      </c>
      <c r="DG190" s="61">
        <f>IF(COUNTIF(Setup_Hierarchy!$J$103:$IV$103,"="&amp;$K190)&lt;&gt;0,$L190,0)</f>
        <v>0</v>
      </c>
      <c r="DH190" s="61">
        <f>IF(COUNTIF(Setup_Hierarchy!$J$104:$IV$104,"="&amp;$K190)&lt;&gt;0,$L190,0)</f>
        <v>0</v>
      </c>
      <c r="DI190" s="61">
        <f>IF(COUNTIF(Setup_Hierarchy!$J$105:$IV$105,"="&amp;$K190)&lt;&gt;0,$L190,0)</f>
        <v>0</v>
      </c>
      <c r="DJ190" s="61">
        <f>IF(COUNTIF(Setup_Hierarchy!$J$106:$IV$106,"="&amp;$K190)&lt;&gt;0,$L190,0)</f>
        <v>0</v>
      </c>
      <c r="DK190" s="61">
        <f>IF(COUNTIF(Setup_Hierarchy!$J$107:$IV$107,"="&amp;$K190)&lt;&gt;0,$L190,0)</f>
        <v>0</v>
      </c>
      <c r="DL190" s="61">
        <f>IF(COUNTIF(Setup_Hierarchy!$J$108:$IV$108,"="&amp;$K190)&lt;&gt;0,$L190,0)</f>
        <v>0</v>
      </c>
      <c r="DM190" s="61">
        <f>IF(COUNTIF(Setup_Hierarchy!$J$109:$IV$109,"="&amp;$K190)&lt;&gt;0,$L190,0)</f>
        <v>0</v>
      </c>
      <c r="DN190" s="61">
        <f>IF(COUNTIF(Setup_Hierarchy!$J$110:$IV$110,"="&amp;$K190)&lt;&gt;0,$L190,0)</f>
        <v>0</v>
      </c>
      <c r="DO190" s="61">
        <f>IF(COUNTIF(Setup_Hierarchy!$J$111:$IV$111,"="&amp;$K190)&lt;&gt;0,$L190,0)</f>
        <v>0</v>
      </c>
      <c r="DP190" s="61">
        <f>IF(COUNTIF(Setup_Hierarchy!$J$112:$IV$112,"="&amp;$K190)&lt;&gt;0,$L190,0)</f>
        <v>0</v>
      </c>
      <c r="DQ190" s="61">
        <f>IF(COUNTIF(Setup_Hierarchy!$J$113:$IV$113,"="&amp;$K190)&lt;&gt;0,$L190,0)</f>
        <v>0</v>
      </c>
      <c r="DR190" s="61">
        <f>IF(COUNTIF(Setup_Hierarchy!$J$114:$IV$114,"="&amp;$K190)&lt;&gt;0,$L190,0)</f>
        <v>0</v>
      </c>
      <c r="DS190" s="61">
        <f>IF(COUNTIF(Setup_Hierarchy!$J$115:$IV$115,"="&amp;$K190)&lt;&gt;0,$L190,0)</f>
        <v>0</v>
      </c>
      <c r="DT190" s="61">
        <f>IF(COUNTIF(Setup_Hierarchy!$J$116:$IV$116,"="&amp;$K190)&lt;&gt;0,$L190,0)</f>
        <v>0</v>
      </c>
    </row>
    <row r="191" spans="2:124" x14ac:dyDescent="0.2">
      <c r="B191" t="s">
        <v>43</v>
      </c>
      <c r="C191">
        <v>82</v>
      </c>
      <c r="D191" t="s">
        <v>16</v>
      </c>
      <c r="E191" t="s">
        <v>369</v>
      </c>
      <c r="F191" t="s">
        <v>532</v>
      </c>
      <c r="G191" t="s">
        <v>25</v>
      </c>
      <c r="H191" t="s">
        <v>34</v>
      </c>
      <c r="I191">
        <v>0.71015399999999995</v>
      </c>
      <c r="J191">
        <v>1.3708</v>
      </c>
      <c r="K191">
        <v>628</v>
      </c>
      <c r="L191">
        <v>-164.73</v>
      </c>
      <c r="M191" s="61">
        <f>IF(COUNTIF(Setup_Hierarchy!$J$5:$IV$5,"="&amp;$K191)&lt;&gt;0,$L191,0)</f>
        <v>-164.73</v>
      </c>
      <c r="N191" s="61">
        <f>IF(COUNTIF(Setup_Hierarchy!$J$6:$IV$6,"="&amp;$K191)&lt;&gt;0,$L191,0)</f>
        <v>-164.73</v>
      </c>
      <c r="O191" s="61">
        <f>IF(COUNTIF(Setup_Hierarchy!$J$7:$IV$7,"="&amp;$K191)&lt;&gt;0,$L191,0)</f>
        <v>-164.73</v>
      </c>
      <c r="P191" s="61">
        <f>IF(COUNTIF(Setup_Hierarchy!$J$8:$IV$8,"="&amp;$K191)&lt;&gt;0,$L191,0)</f>
        <v>0</v>
      </c>
      <c r="Q191" s="61">
        <f>IF(COUNTIF(Setup_Hierarchy!$J$9:$IV$9,"="&amp;$K191)&lt;&gt;0,$L191,0)</f>
        <v>0</v>
      </c>
      <c r="R191" s="61">
        <f>IF(COUNTIF(Setup_Hierarchy!$J$10:$IV$10,"="&amp;$K191)&lt;&gt;0,$L191,0)</f>
        <v>0</v>
      </c>
      <c r="S191" s="61">
        <f>IF(COUNTIF(Setup_Hierarchy!$J$11:$IV$11,"="&amp;$K191)&lt;&gt;0,$L191,0)</f>
        <v>0</v>
      </c>
      <c r="T191" s="61">
        <f>IF(COUNTIF(Setup_Hierarchy!$J$12:$IV$12,"="&amp;$K191)&lt;&gt;0,$L191,0)</f>
        <v>0</v>
      </c>
      <c r="U191" s="61">
        <f>IF(COUNTIF(Setup_Hierarchy!$J$13:$IV$13,"="&amp;$K191)&lt;&gt;0,$L191,0)</f>
        <v>0</v>
      </c>
      <c r="V191" s="61">
        <f>IF(COUNTIF(Setup_Hierarchy!$J$14:$IV$14,"="&amp;$K191)&lt;&gt;0,$L191,0)</f>
        <v>0</v>
      </c>
      <c r="W191" s="61">
        <f>IF(COUNTIF(Setup_Hierarchy!$J$15:$IV$15,"="&amp;$K191)&lt;&gt;0,$L191,0)</f>
        <v>0</v>
      </c>
      <c r="X191" s="61">
        <f>IF(COUNTIF(Setup_Hierarchy!$J$16:$IV$16,"="&amp;$K191)&lt;&gt;0,$L191,0)</f>
        <v>0</v>
      </c>
      <c r="Y191" s="61">
        <f>IF(COUNTIF(Setup_Hierarchy!$J$17:$IV$17,"="&amp;$K191)&lt;&gt;0,$L191,0)</f>
        <v>0</v>
      </c>
      <c r="Z191" s="61">
        <f>IF(COUNTIF(Setup_Hierarchy!$J$18:$IV$18,"="&amp;$K191)&lt;&gt;0,$L191,0)</f>
        <v>0</v>
      </c>
      <c r="AA191" s="61">
        <f>IF(COUNTIF(Setup_Hierarchy!$J$19:$IV$19,"="&amp;$K191)&lt;&gt;0,$L191,0)</f>
        <v>0</v>
      </c>
      <c r="AB191" s="61">
        <f>IF(COUNTIF(Setup_Hierarchy!$J$20:$IV$20,"="&amp;$K191)&lt;&gt;0,$L191,0)</f>
        <v>0</v>
      </c>
      <c r="AC191" s="61">
        <f>IF(COUNTIF(Setup_Hierarchy!$J$21:$IV$21,"="&amp;$K191)&lt;&gt;0,$L191,0)</f>
        <v>0</v>
      </c>
      <c r="AD191" s="61">
        <f>IF(COUNTIF(Setup_Hierarchy!$J$22:$IV$22,"="&amp;$K191)&lt;&gt;0,$L191,0)</f>
        <v>0</v>
      </c>
      <c r="AE191" s="61">
        <f>IF(COUNTIF(Setup_Hierarchy!$J$23:$IV$23,"="&amp;$K191)&lt;&gt;0,$L191,0)</f>
        <v>0</v>
      </c>
      <c r="AF191" s="61">
        <f>IF(COUNTIF(Setup_Hierarchy!$J$24:$IV$24,"="&amp;$K191)&lt;&gt;0,$L191,0)</f>
        <v>0</v>
      </c>
      <c r="AG191" s="61">
        <f>IF(COUNTIF(Setup_Hierarchy!$J$25:$IV$25,"="&amp;$K191)&lt;&gt;0,$L191,0)</f>
        <v>0</v>
      </c>
      <c r="AH191" s="61">
        <f>IF(COUNTIF(Setup_Hierarchy!$J$26:$IV$26,"="&amp;$K191)&lt;&gt;0,$L191,0)</f>
        <v>0</v>
      </c>
      <c r="AI191" s="61">
        <f>IF(COUNTIF(Setup_Hierarchy!$J$27:$IV$27,"="&amp;$K191)&lt;&gt;0,$L191,0)</f>
        <v>0</v>
      </c>
      <c r="AJ191" s="61">
        <f>IF(COUNTIF(Setup_Hierarchy!$J$28:$IV$28,"="&amp;$K191)&lt;&gt;0,$L191,0)</f>
        <v>0</v>
      </c>
      <c r="AK191" s="61">
        <f>IF(COUNTIF(Setup_Hierarchy!$J$29:$IV$29,"="&amp;$K191)&lt;&gt;0,$L191,0)</f>
        <v>0</v>
      </c>
      <c r="AL191" s="61">
        <f>IF(COUNTIF(Setup_Hierarchy!$J$30:$IV$30,"="&amp;$K191)&lt;&gt;0,$L191,0)</f>
        <v>0</v>
      </c>
      <c r="AM191" s="61">
        <f>IF(COUNTIF(Setup_Hierarchy!$J$31:$IV$31,"="&amp;$K191)&lt;&gt;0,$L191,0)</f>
        <v>0</v>
      </c>
      <c r="AN191" s="61">
        <f>IF(COUNTIF(Setup_Hierarchy!$J$32:$IV$32,"="&amp;$K191)&lt;&gt;0,$L191,0)</f>
        <v>0</v>
      </c>
      <c r="AO191" s="61">
        <f>IF(COUNTIF(Setup_Hierarchy!$J$33:$IV$33,"="&amp;$K191)&lt;&gt;0,$L191,0)</f>
        <v>0</v>
      </c>
      <c r="AP191" s="61">
        <f>IF(COUNTIF(Setup_Hierarchy!$J$34:$IV$34,"="&amp;$K191)&lt;&gt;0,$L191,0)</f>
        <v>0</v>
      </c>
      <c r="AQ191" s="61">
        <f>IF(COUNTIF(Setup_Hierarchy!$J$35:$IV$35,"="&amp;$K191)&lt;&gt;0,$L191,0)</f>
        <v>0</v>
      </c>
      <c r="AR191" s="61">
        <f>IF(COUNTIF(Setup_Hierarchy!$J$36:$IV$36,"="&amp;$K191)&lt;&gt;0,$L191,0)</f>
        <v>0</v>
      </c>
      <c r="AS191" s="61">
        <f>IF(COUNTIF(Setup_Hierarchy!$J$37:$IV$37,"="&amp;$K191)&lt;&gt;0,$L191,0)</f>
        <v>0</v>
      </c>
      <c r="AT191" s="61">
        <f>IF(COUNTIF(Setup_Hierarchy!$J$38:$IV$38,"="&amp;$K191)&lt;&gt;0,$L191,0)</f>
        <v>0</v>
      </c>
      <c r="AU191" s="61">
        <f>IF(COUNTIF(Setup_Hierarchy!$J$39:$IV$39,"="&amp;$K191)&lt;&gt;0,$L191,0)</f>
        <v>0</v>
      </c>
      <c r="AV191" s="61">
        <f>IF(COUNTIF(Setup_Hierarchy!$J$40:$IV$40,"="&amp;$K191)&lt;&gt;0,$L191,0)</f>
        <v>0</v>
      </c>
      <c r="AW191" s="61">
        <f>IF(COUNTIF(Setup_Hierarchy!$J$41:$IV$41,"="&amp;$K191)&lt;&gt;0,$L191,0)</f>
        <v>0</v>
      </c>
      <c r="AX191" s="61">
        <f>IF(COUNTIF(Setup_Hierarchy!$J$42:$IV$42,"="&amp;$K191)&lt;&gt;0,$L191,0)</f>
        <v>0</v>
      </c>
      <c r="AY191" s="61">
        <f>IF(COUNTIF(Setup_Hierarchy!$J$43:$IV$43,"="&amp;$K191)&lt;&gt;0,$L191,0)</f>
        <v>0</v>
      </c>
      <c r="AZ191" s="61">
        <f>IF(COUNTIF(Setup_Hierarchy!$J$44:$IV$44,"="&amp;$K191)&lt;&gt;0,$L191,0)</f>
        <v>0</v>
      </c>
      <c r="BA191" s="61">
        <f>IF(COUNTIF(Setup_Hierarchy!$J$45:$IV$45,"="&amp;$K191)&lt;&gt;0,$L191,0)</f>
        <v>0</v>
      </c>
      <c r="BB191" s="61">
        <f>IF(COUNTIF(Setup_Hierarchy!$J$46:$IV$46,"="&amp;$K191)&lt;&gt;0,$L191,0)</f>
        <v>0</v>
      </c>
      <c r="BC191" s="61">
        <f>IF(COUNTIF(Setup_Hierarchy!$J$47:$IV$47,"="&amp;$K191)&lt;&gt;0,$L191,0)</f>
        <v>0</v>
      </c>
      <c r="BD191" s="61">
        <f>IF(COUNTIF(Setup_Hierarchy!$J$48:$IV$48,"="&amp;$K191)&lt;&gt;0,$L191,0)</f>
        <v>0</v>
      </c>
      <c r="BE191" s="61">
        <f>IF(COUNTIF(Setup_Hierarchy!$J$49:$IV$49,"="&amp;$K191)&lt;&gt;0,$L191,0)</f>
        <v>0</v>
      </c>
      <c r="BF191" s="61">
        <f>IF(COUNTIF(Setup_Hierarchy!$J$50:$IV$50,"="&amp;$K191)&lt;&gt;0,$L191,0)</f>
        <v>0</v>
      </c>
      <c r="BG191" s="61">
        <f>IF(COUNTIF(Setup_Hierarchy!$J$51:$IV$51,"="&amp;$K191)&lt;&gt;0,$L191,0)</f>
        <v>-164.73</v>
      </c>
      <c r="BH191" s="61">
        <f>IF(COUNTIF(Setup_Hierarchy!$J$52:$IV$52,"="&amp;$K191)&lt;&gt;0,$L191,0)</f>
        <v>0</v>
      </c>
      <c r="BI191" s="61">
        <f>IF(COUNTIF(Setup_Hierarchy!$J$53:$IV$53,"="&amp;$K191)&lt;&gt;0,$L191,0)</f>
        <v>0</v>
      </c>
      <c r="BJ191" s="61">
        <f>IF(COUNTIF(Setup_Hierarchy!$J$54:$IV$54,"="&amp;$K191)&lt;&gt;0,$L191,0)</f>
        <v>0</v>
      </c>
      <c r="BK191" s="61">
        <f>IF(COUNTIF(Setup_Hierarchy!$J$55:$IV$55,"="&amp;$K191)&lt;&gt;0,$L191,0)</f>
        <v>0</v>
      </c>
      <c r="BL191" s="61">
        <f>IF(COUNTIF(Setup_Hierarchy!$J$56:$IV$56,"="&amp;$K191)&lt;&gt;0,$L191,0)</f>
        <v>0</v>
      </c>
      <c r="BM191" s="61">
        <f>IF(COUNTIF(Setup_Hierarchy!$J$57:$IV$57,"="&amp;$K191)&lt;&gt;0,$L191,0)</f>
        <v>0</v>
      </c>
      <c r="BN191" s="61">
        <f>IF(COUNTIF(Setup_Hierarchy!$J$58:$IV$58,"="&amp;$K191)&lt;&gt;0,$L191,0)</f>
        <v>0</v>
      </c>
      <c r="BO191" s="61">
        <f>IF(COUNTIF(Setup_Hierarchy!$J$59:$IV$59,"="&amp;$K191)&lt;&gt;0,$L191,0)</f>
        <v>-164.73</v>
      </c>
      <c r="BP191" s="61">
        <f>IF(COUNTIF(Setup_Hierarchy!$J$60:$IV$60,"="&amp;$K191)&lt;&gt;0,$L191,0)</f>
        <v>0</v>
      </c>
      <c r="BQ191" s="61">
        <f>IF(COUNTIF(Setup_Hierarchy!$J$61:$IV$61,"="&amp;$K191)&lt;&gt;0,$L191,0)</f>
        <v>0</v>
      </c>
      <c r="BR191" s="61">
        <f>IF(COUNTIF(Setup_Hierarchy!$J$62:$IV$62,"="&amp;$K191)&lt;&gt;0,$L191,0)</f>
        <v>0</v>
      </c>
      <c r="BS191" s="61">
        <f>IF(COUNTIF(Setup_Hierarchy!$J$63:$IV$63,"="&amp;$K191)&lt;&gt;0,$L191,0)</f>
        <v>0</v>
      </c>
      <c r="BT191" s="61">
        <f>IF(COUNTIF(Setup_Hierarchy!$J$64:$IV$64,"="&amp;$K191)&lt;&gt;0,$L191,0)</f>
        <v>0</v>
      </c>
      <c r="BU191" s="61">
        <f>IF(COUNTIF(Setup_Hierarchy!$J$65:$IV$65,"="&amp;$K191)&lt;&gt;0,$L191,0)</f>
        <v>0</v>
      </c>
      <c r="BV191" s="61">
        <f>IF(COUNTIF(Setup_Hierarchy!$J$66:$IV$66,"="&amp;$K191)&lt;&gt;0,$L191,0)</f>
        <v>0</v>
      </c>
      <c r="BW191" s="61">
        <f>IF(COUNTIF(Setup_Hierarchy!$J$67:$IV$67,"="&amp;$K191)&lt;&gt;0,$L191,0)</f>
        <v>0</v>
      </c>
      <c r="BX191" s="61">
        <f>IF(COUNTIF(Setup_Hierarchy!$J$68:$IV$68,"="&amp;$K191)&lt;&gt;0,$L191,0)</f>
        <v>0</v>
      </c>
      <c r="BY191" s="61">
        <f>IF(COUNTIF(Setup_Hierarchy!$J$69:$IV$69,"="&amp;$K191)&lt;&gt;0,$L191,0)</f>
        <v>0</v>
      </c>
      <c r="BZ191" s="61">
        <f>IF(COUNTIF(Setup_Hierarchy!$J$70:$IV$70,"="&amp;$K191)&lt;&gt;0,$L191,0)</f>
        <v>0</v>
      </c>
      <c r="CA191" s="61">
        <f>IF(COUNTIF(Setup_Hierarchy!$J$71:$IV$71,"="&amp;$K191)&lt;&gt;0,$L191,0)</f>
        <v>0</v>
      </c>
      <c r="CB191" s="61">
        <f>IF(COUNTIF(Setup_Hierarchy!$J$72:$IV$72,"="&amp;$K191)&lt;&gt;0,$L191,0)</f>
        <v>0</v>
      </c>
      <c r="CC191" s="61">
        <f>IF(COUNTIF(Setup_Hierarchy!$J$73:$IV$73,"="&amp;$K191)&lt;&gt;0,$L191,0)</f>
        <v>0</v>
      </c>
      <c r="CD191" s="61">
        <f>IF(COUNTIF(Setup_Hierarchy!$J$74:$IV$74,"="&amp;$K191)&lt;&gt;0,$L191,0)</f>
        <v>0</v>
      </c>
      <c r="CE191" s="61">
        <f>IF(COUNTIF(Setup_Hierarchy!$J$75:$IV$75,"="&amp;$K191)&lt;&gt;0,$L191,0)</f>
        <v>-164.73</v>
      </c>
      <c r="CF191" s="61">
        <f>IF(COUNTIF(Setup_Hierarchy!$J$76:$IV$76,"="&amp;$K191)&lt;&gt;0,$L191,0)</f>
        <v>-164.73</v>
      </c>
      <c r="CG191" s="61">
        <f>IF(COUNTIF(Setup_Hierarchy!$J$77:$IV$77,"="&amp;$K191)&lt;&gt;0,$L191,0)</f>
        <v>0</v>
      </c>
      <c r="CH191" s="61">
        <f>IF(COUNTIF(Setup_Hierarchy!$J$78:$IV$78,"="&amp;$K191)&lt;&gt;0,$L191,0)</f>
        <v>0</v>
      </c>
      <c r="CI191" s="61">
        <f>IF(COUNTIF(Setup_Hierarchy!$J$79:$IV$79,"="&amp;$K191)&lt;&gt;0,$L191,0)</f>
        <v>0</v>
      </c>
      <c r="CJ191" s="61">
        <f>IF(COUNTIF(Setup_Hierarchy!$J$80:$IV$80,"="&amp;$K191)&lt;&gt;0,$L191,0)</f>
        <v>0</v>
      </c>
      <c r="CK191" s="61">
        <f>IF(COUNTIF(Setup_Hierarchy!$J$81:$IV$81,"="&amp;$K191)&lt;&gt;0,$L191,0)</f>
        <v>0</v>
      </c>
      <c r="CL191" s="61">
        <f>IF(COUNTIF(Setup_Hierarchy!$J$82:$IV$82,"="&amp;$K191)&lt;&gt;0,$L191,0)</f>
        <v>0</v>
      </c>
      <c r="CM191" s="61">
        <f>IF(COUNTIF(Setup_Hierarchy!$J$83:$IV$83,"="&amp;$K191)&lt;&gt;0,$L191,0)</f>
        <v>0</v>
      </c>
      <c r="CN191" s="61">
        <f>IF(COUNTIF(Setup_Hierarchy!$J$84:$IV$84,"="&amp;$K191)&lt;&gt;0,$L191,0)</f>
        <v>0</v>
      </c>
      <c r="CO191" s="61">
        <f>IF(COUNTIF(Setup_Hierarchy!$J$85:$IV$85,"="&amp;$K191)&lt;&gt;0,$L191,0)</f>
        <v>0</v>
      </c>
      <c r="CP191" s="61">
        <f>IF(COUNTIF(Setup_Hierarchy!$J$86:$IV$86,"="&amp;$K191)&lt;&gt;0,$L191,0)</f>
        <v>0</v>
      </c>
      <c r="CQ191" s="61">
        <f>IF(COUNTIF(Setup_Hierarchy!$J$87:$IV$87,"="&amp;$K191)&lt;&gt;0,$L191,0)</f>
        <v>0</v>
      </c>
      <c r="CR191" s="61">
        <f>IF(COUNTIF(Setup_Hierarchy!$J$88:$IV$88,"="&amp;$K191)&lt;&gt;0,$L191,0)</f>
        <v>0</v>
      </c>
      <c r="CS191" s="61">
        <f>IF(COUNTIF(Setup_Hierarchy!$J$89:$IV$89,"="&amp;$K191)&lt;&gt;0,$L191,0)</f>
        <v>0</v>
      </c>
      <c r="CT191" s="61">
        <f>IF(COUNTIF(Setup_Hierarchy!$J$90:$IV$90,"="&amp;$K191)&lt;&gt;0,$L191,0)</f>
        <v>0</v>
      </c>
      <c r="CU191" s="61">
        <f>IF(COUNTIF(Setup_Hierarchy!$J$91:$IV$91,"="&amp;$K191)&lt;&gt;0,$L191,0)</f>
        <v>0</v>
      </c>
      <c r="CV191" s="61">
        <f>IF(COUNTIF(Setup_Hierarchy!$J$92:$IV$92,"="&amp;$K191)&lt;&gt;0,$L191,0)</f>
        <v>0</v>
      </c>
      <c r="CW191" s="61">
        <f>IF(COUNTIF(Setup_Hierarchy!$J$93:$IV$93,"="&amp;$K191)&lt;&gt;0,$L191,0)</f>
        <v>0</v>
      </c>
      <c r="CX191" s="61">
        <f>IF(COUNTIF(Setup_Hierarchy!$J$94:$IV$94,"="&amp;$K191)&lt;&gt;0,$L191,0)</f>
        <v>0</v>
      </c>
      <c r="CY191" s="61">
        <f>IF(COUNTIF(Setup_Hierarchy!$J$95:$IV$95,"="&amp;$K191)&lt;&gt;0,$L191,0)</f>
        <v>0</v>
      </c>
      <c r="CZ191" s="61">
        <f>IF(COUNTIF(Setup_Hierarchy!$J$96:$IV$96,"="&amp;$K191)&lt;&gt;0,$L191,0)</f>
        <v>0</v>
      </c>
      <c r="DA191" s="61">
        <f>IF(COUNTIF(Setup_Hierarchy!$J$97:$IV$97,"="&amp;$K191)&lt;&gt;0,$L191,0)</f>
        <v>0</v>
      </c>
      <c r="DB191" s="61">
        <f>IF(COUNTIF(Setup_Hierarchy!$J$98:$IV$98,"="&amp;$K191)&lt;&gt;0,$L191,0)</f>
        <v>0</v>
      </c>
      <c r="DC191" s="61">
        <f>IF(COUNTIF(Setup_Hierarchy!$J$99:$IV$99,"="&amp;$K191)&lt;&gt;0,$L191,0)</f>
        <v>0</v>
      </c>
      <c r="DD191" s="61">
        <f>IF(COUNTIF(Setup_Hierarchy!$J$100:$IV$100,"="&amp;$K191)&lt;&gt;0,$L191,0)</f>
        <v>0</v>
      </c>
      <c r="DE191" s="61">
        <f>IF(COUNTIF(Setup_Hierarchy!$J$101:$IV$101,"="&amp;$K191)&lt;&gt;0,$L191,0)</f>
        <v>0</v>
      </c>
      <c r="DF191" s="61">
        <f>IF(COUNTIF(Setup_Hierarchy!$J$102:$IV$102,"="&amp;$K191)&lt;&gt;0,$L191,0)</f>
        <v>0</v>
      </c>
      <c r="DG191" s="61">
        <f>IF(COUNTIF(Setup_Hierarchy!$J$103:$IV$103,"="&amp;$K191)&lt;&gt;0,$L191,0)</f>
        <v>0</v>
      </c>
      <c r="DH191" s="61">
        <f>IF(COUNTIF(Setup_Hierarchy!$J$104:$IV$104,"="&amp;$K191)&lt;&gt;0,$L191,0)</f>
        <v>0</v>
      </c>
      <c r="DI191" s="61">
        <f>IF(COUNTIF(Setup_Hierarchy!$J$105:$IV$105,"="&amp;$K191)&lt;&gt;0,$L191,0)</f>
        <v>0</v>
      </c>
      <c r="DJ191" s="61">
        <f>IF(COUNTIF(Setup_Hierarchy!$J$106:$IV$106,"="&amp;$K191)&lt;&gt;0,$L191,0)</f>
        <v>0</v>
      </c>
      <c r="DK191" s="61">
        <f>IF(COUNTIF(Setup_Hierarchy!$J$107:$IV$107,"="&amp;$K191)&lt;&gt;0,$L191,0)</f>
        <v>0</v>
      </c>
      <c r="DL191" s="61">
        <f>IF(COUNTIF(Setup_Hierarchy!$J$108:$IV$108,"="&amp;$K191)&lt;&gt;0,$L191,0)</f>
        <v>0</v>
      </c>
      <c r="DM191" s="61">
        <f>IF(COUNTIF(Setup_Hierarchy!$J$109:$IV$109,"="&amp;$K191)&lt;&gt;0,$L191,0)</f>
        <v>0</v>
      </c>
      <c r="DN191" s="61">
        <f>IF(COUNTIF(Setup_Hierarchy!$J$110:$IV$110,"="&amp;$K191)&lt;&gt;0,$L191,0)</f>
        <v>0</v>
      </c>
      <c r="DO191" s="61">
        <f>IF(COUNTIF(Setup_Hierarchy!$J$111:$IV$111,"="&amp;$K191)&lt;&gt;0,$L191,0)</f>
        <v>0</v>
      </c>
      <c r="DP191" s="61">
        <f>IF(COUNTIF(Setup_Hierarchy!$J$112:$IV$112,"="&amp;$K191)&lt;&gt;0,$L191,0)</f>
        <v>0</v>
      </c>
      <c r="DQ191" s="61">
        <f>IF(COUNTIF(Setup_Hierarchy!$J$113:$IV$113,"="&amp;$K191)&lt;&gt;0,$L191,0)</f>
        <v>0</v>
      </c>
      <c r="DR191" s="61">
        <f>IF(COUNTIF(Setup_Hierarchy!$J$114:$IV$114,"="&amp;$K191)&lt;&gt;0,$L191,0)</f>
        <v>0</v>
      </c>
      <c r="DS191" s="61">
        <f>IF(COUNTIF(Setup_Hierarchy!$J$115:$IV$115,"="&amp;$K191)&lt;&gt;0,$L191,0)</f>
        <v>0</v>
      </c>
      <c r="DT191" s="61">
        <f>IF(COUNTIF(Setup_Hierarchy!$J$116:$IV$116,"="&amp;$K191)&lt;&gt;0,$L191,0)</f>
        <v>0</v>
      </c>
    </row>
    <row r="192" spans="2:124" x14ac:dyDescent="0.2">
      <c r="B192" t="s">
        <v>43</v>
      </c>
      <c r="C192">
        <v>82</v>
      </c>
      <c r="D192" t="s">
        <v>16</v>
      </c>
      <c r="E192" t="s">
        <v>369</v>
      </c>
      <c r="F192" t="s">
        <v>532</v>
      </c>
      <c r="G192" t="s">
        <v>25</v>
      </c>
      <c r="H192" t="s">
        <v>34</v>
      </c>
      <c r="I192">
        <v>0.71015399999999995</v>
      </c>
      <c r="J192">
        <v>1.3708</v>
      </c>
      <c r="K192">
        <v>629</v>
      </c>
      <c r="L192">
        <v>19174.97</v>
      </c>
      <c r="M192" s="61">
        <f>IF(COUNTIF(Setup_Hierarchy!$J$5:$IV$5,"="&amp;$K192)&lt;&gt;0,$L192,0)</f>
        <v>19174.97</v>
      </c>
      <c r="N192" s="61">
        <f>IF(COUNTIF(Setup_Hierarchy!$J$6:$IV$6,"="&amp;$K192)&lt;&gt;0,$L192,0)</f>
        <v>19174.97</v>
      </c>
      <c r="O192" s="61">
        <f>IF(COUNTIF(Setup_Hierarchy!$J$7:$IV$7,"="&amp;$K192)&lt;&gt;0,$L192,0)</f>
        <v>19174.97</v>
      </c>
      <c r="P192" s="61">
        <f>IF(COUNTIF(Setup_Hierarchy!$J$8:$IV$8,"="&amp;$K192)&lt;&gt;0,$L192,0)</f>
        <v>0</v>
      </c>
      <c r="Q192" s="61">
        <f>IF(COUNTIF(Setup_Hierarchy!$J$9:$IV$9,"="&amp;$K192)&lt;&gt;0,$L192,0)</f>
        <v>0</v>
      </c>
      <c r="R192" s="61">
        <f>IF(COUNTIF(Setup_Hierarchy!$J$10:$IV$10,"="&amp;$K192)&lt;&gt;0,$L192,0)</f>
        <v>0</v>
      </c>
      <c r="S192" s="61">
        <f>IF(COUNTIF(Setup_Hierarchy!$J$11:$IV$11,"="&amp;$K192)&lt;&gt;0,$L192,0)</f>
        <v>0</v>
      </c>
      <c r="T192" s="61">
        <f>IF(COUNTIF(Setup_Hierarchy!$J$12:$IV$12,"="&amp;$K192)&lt;&gt;0,$L192,0)</f>
        <v>0</v>
      </c>
      <c r="U192" s="61">
        <f>IF(COUNTIF(Setup_Hierarchy!$J$13:$IV$13,"="&amp;$K192)&lt;&gt;0,$L192,0)</f>
        <v>0</v>
      </c>
      <c r="V192" s="61">
        <f>IF(COUNTIF(Setup_Hierarchy!$J$14:$IV$14,"="&amp;$K192)&lt;&gt;0,$L192,0)</f>
        <v>0</v>
      </c>
      <c r="W192" s="61">
        <f>IF(COUNTIF(Setup_Hierarchy!$J$15:$IV$15,"="&amp;$K192)&lt;&gt;0,$L192,0)</f>
        <v>0</v>
      </c>
      <c r="X192" s="61">
        <f>IF(COUNTIF(Setup_Hierarchy!$J$16:$IV$16,"="&amp;$K192)&lt;&gt;0,$L192,0)</f>
        <v>0</v>
      </c>
      <c r="Y192" s="61">
        <f>IF(COUNTIF(Setup_Hierarchy!$J$17:$IV$17,"="&amp;$K192)&lt;&gt;0,$L192,0)</f>
        <v>0</v>
      </c>
      <c r="Z192" s="61">
        <f>IF(COUNTIF(Setup_Hierarchy!$J$18:$IV$18,"="&amp;$K192)&lt;&gt;0,$L192,0)</f>
        <v>0</v>
      </c>
      <c r="AA192" s="61">
        <f>IF(COUNTIF(Setup_Hierarchy!$J$19:$IV$19,"="&amp;$K192)&lt;&gt;0,$L192,0)</f>
        <v>0</v>
      </c>
      <c r="AB192" s="61">
        <f>IF(COUNTIF(Setup_Hierarchy!$J$20:$IV$20,"="&amp;$K192)&lt;&gt;0,$L192,0)</f>
        <v>0</v>
      </c>
      <c r="AC192" s="61">
        <f>IF(COUNTIF(Setup_Hierarchy!$J$21:$IV$21,"="&amp;$K192)&lt;&gt;0,$L192,0)</f>
        <v>0</v>
      </c>
      <c r="AD192" s="61">
        <f>IF(COUNTIF(Setup_Hierarchy!$J$22:$IV$22,"="&amp;$K192)&lt;&gt;0,$L192,0)</f>
        <v>0</v>
      </c>
      <c r="AE192" s="61">
        <f>IF(COUNTIF(Setup_Hierarchy!$J$23:$IV$23,"="&amp;$K192)&lt;&gt;0,$L192,0)</f>
        <v>0</v>
      </c>
      <c r="AF192" s="61">
        <f>IF(COUNTIF(Setup_Hierarchy!$J$24:$IV$24,"="&amp;$K192)&lt;&gt;0,$L192,0)</f>
        <v>0</v>
      </c>
      <c r="AG192" s="61">
        <f>IF(COUNTIF(Setup_Hierarchy!$J$25:$IV$25,"="&amp;$K192)&lt;&gt;0,$L192,0)</f>
        <v>0</v>
      </c>
      <c r="AH192" s="61">
        <f>IF(COUNTIF(Setup_Hierarchy!$J$26:$IV$26,"="&amp;$K192)&lt;&gt;0,$L192,0)</f>
        <v>0</v>
      </c>
      <c r="AI192" s="61">
        <f>IF(COUNTIF(Setup_Hierarchy!$J$27:$IV$27,"="&amp;$K192)&lt;&gt;0,$L192,0)</f>
        <v>0</v>
      </c>
      <c r="AJ192" s="61">
        <f>IF(COUNTIF(Setup_Hierarchy!$J$28:$IV$28,"="&amp;$K192)&lt;&gt;0,$L192,0)</f>
        <v>0</v>
      </c>
      <c r="AK192" s="61">
        <f>IF(COUNTIF(Setup_Hierarchy!$J$29:$IV$29,"="&amp;$K192)&lt;&gt;0,$L192,0)</f>
        <v>0</v>
      </c>
      <c r="AL192" s="61">
        <f>IF(COUNTIF(Setup_Hierarchy!$J$30:$IV$30,"="&amp;$K192)&lt;&gt;0,$L192,0)</f>
        <v>0</v>
      </c>
      <c r="AM192" s="61">
        <f>IF(COUNTIF(Setup_Hierarchy!$J$31:$IV$31,"="&amp;$K192)&lt;&gt;0,$L192,0)</f>
        <v>0</v>
      </c>
      <c r="AN192" s="61">
        <f>IF(COUNTIF(Setup_Hierarchy!$J$32:$IV$32,"="&amp;$K192)&lt;&gt;0,$L192,0)</f>
        <v>0</v>
      </c>
      <c r="AO192" s="61">
        <f>IF(COUNTIF(Setup_Hierarchy!$J$33:$IV$33,"="&amp;$K192)&lt;&gt;0,$L192,0)</f>
        <v>0</v>
      </c>
      <c r="AP192" s="61">
        <f>IF(COUNTIF(Setup_Hierarchy!$J$34:$IV$34,"="&amp;$K192)&lt;&gt;0,$L192,0)</f>
        <v>0</v>
      </c>
      <c r="AQ192" s="61">
        <f>IF(COUNTIF(Setup_Hierarchy!$J$35:$IV$35,"="&amp;$K192)&lt;&gt;0,$L192,0)</f>
        <v>0</v>
      </c>
      <c r="AR192" s="61">
        <f>IF(COUNTIF(Setup_Hierarchy!$J$36:$IV$36,"="&amp;$K192)&lt;&gt;0,$L192,0)</f>
        <v>0</v>
      </c>
      <c r="AS192" s="61">
        <f>IF(COUNTIF(Setup_Hierarchy!$J$37:$IV$37,"="&amp;$K192)&lt;&gt;0,$L192,0)</f>
        <v>0</v>
      </c>
      <c r="AT192" s="61">
        <f>IF(COUNTIF(Setup_Hierarchy!$J$38:$IV$38,"="&amp;$K192)&lt;&gt;0,$L192,0)</f>
        <v>0</v>
      </c>
      <c r="AU192" s="61">
        <f>IF(COUNTIF(Setup_Hierarchy!$J$39:$IV$39,"="&amp;$K192)&lt;&gt;0,$L192,0)</f>
        <v>0</v>
      </c>
      <c r="AV192" s="61">
        <f>IF(COUNTIF(Setup_Hierarchy!$J$40:$IV$40,"="&amp;$K192)&lt;&gt;0,$L192,0)</f>
        <v>0</v>
      </c>
      <c r="AW192" s="61">
        <f>IF(COUNTIF(Setup_Hierarchy!$J$41:$IV$41,"="&amp;$K192)&lt;&gt;0,$L192,0)</f>
        <v>0</v>
      </c>
      <c r="AX192" s="61">
        <f>IF(COUNTIF(Setup_Hierarchy!$J$42:$IV$42,"="&amp;$K192)&lt;&gt;0,$L192,0)</f>
        <v>0</v>
      </c>
      <c r="AY192" s="61">
        <f>IF(COUNTIF(Setup_Hierarchy!$J$43:$IV$43,"="&amp;$K192)&lt;&gt;0,$L192,0)</f>
        <v>0</v>
      </c>
      <c r="AZ192" s="61">
        <f>IF(COUNTIF(Setup_Hierarchy!$J$44:$IV$44,"="&amp;$K192)&lt;&gt;0,$L192,0)</f>
        <v>0</v>
      </c>
      <c r="BA192" s="61">
        <f>IF(COUNTIF(Setup_Hierarchy!$J$45:$IV$45,"="&amp;$K192)&lt;&gt;0,$L192,0)</f>
        <v>0</v>
      </c>
      <c r="BB192" s="61">
        <f>IF(COUNTIF(Setup_Hierarchy!$J$46:$IV$46,"="&amp;$K192)&lt;&gt;0,$L192,0)</f>
        <v>0</v>
      </c>
      <c r="BC192" s="61">
        <f>IF(COUNTIF(Setup_Hierarchy!$J$47:$IV$47,"="&amp;$K192)&lt;&gt;0,$L192,0)</f>
        <v>0</v>
      </c>
      <c r="BD192" s="61">
        <f>IF(COUNTIF(Setup_Hierarchy!$J$48:$IV$48,"="&amp;$K192)&lt;&gt;0,$L192,0)</f>
        <v>0</v>
      </c>
      <c r="BE192" s="61">
        <f>IF(COUNTIF(Setup_Hierarchy!$J$49:$IV$49,"="&amp;$K192)&lt;&gt;0,$L192,0)</f>
        <v>0</v>
      </c>
      <c r="BF192" s="61">
        <f>IF(COUNTIF(Setup_Hierarchy!$J$50:$IV$50,"="&amp;$K192)&lt;&gt;0,$L192,0)</f>
        <v>0</v>
      </c>
      <c r="BG192" s="61">
        <f>IF(COUNTIF(Setup_Hierarchy!$J$51:$IV$51,"="&amp;$K192)&lt;&gt;0,$L192,0)</f>
        <v>19174.97</v>
      </c>
      <c r="BH192" s="61">
        <f>IF(COUNTIF(Setup_Hierarchy!$J$52:$IV$52,"="&amp;$K192)&lt;&gt;0,$L192,0)</f>
        <v>0</v>
      </c>
      <c r="BI192" s="61">
        <f>IF(COUNTIF(Setup_Hierarchy!$J$53:$IV$53,"="&amp;$K192)&lt;&gt;0,$L192,0)</f>
        <v>0</v>
      </c>
      <c r="BJ192" s="61">
        <f>IF(COUNTIF(Setup_Hierarchy!$J$54:$IV$54,"="&amp;$K192)&lt;&gt;0,$L192,0)</f>
        <v>0</v>
      </c>
      <c r="BK192" s="61">
        <f>IF(COUNTIF(Setup_Hierarchy!$J$55:$IV$55,"="&amp;$K192)&lt;&gt;0,$L192,0)</f>
        <v>0</v>
      </c>
      <c r="BL192" s="61">
        <f>IF(COUNTIF(Setup_Hierarchy!$J$56:$IV$56,"="&amp;$K192)&lt;&gt;0,$L192,0)</f>
        <v>0</v>
      </c>
      <c r="BM192" s="61">
        <f>IF(COUNTIF(Setup_Hierarchy!$J$57:$IV$57,"="&amp;$K192)&lt;&gt;0,$L192,0)</f>
        <v>0</v>
      </c>
      <c r="BN192" s="61">
        <f>IF(COUNTIF(Setup_Hierarchy!$J$58:$IV$58,"="&amp;$K192)&lt;&gt;0,$L192,0)</f>
        <v>0</v>
      </c>
      <c r="BO192" s="61">
        <f>IF(COUNTIF(Setup_Hierarchy!$J$59:$IV$59,"="&amp;$K192)&lt;&gt;0,$L192,0)</f>
        <v>19174.97</v>
      </c>
      <c r="BP192" s="61">
        <f>IF(COUNTIF(Setup_Hierarchy!$J$60:$IV$60,"="&amp;$K192)&lt;&gt;0,$L192,0)</f>
        <v>19174.97</v>
      </c>
      <c r="BQ192" s="61">
        <f>IF(COUNTIF(Setup_Hierarchy!$J$61:$IV$61,"="&amp;$K192)&lt;&gt;0,$L192,0)</f>
        <v>19174.97</v>
      </c>
      <c r="BR192" s="61">
        <f>IF(COUNTIF(Setup_Hierarchy!$J$62:$IV$62,"="&amp;$K192)&lt;&gt;0,$L192,0)</f>
        <v>0</v>
      </c>
      <c r="BS192" s="61">
        <f>IF(COUNTIF(Setup_Hierarchy!$J$63:$IV$63,"="&amp;$K192)&lt;&gt;0,$L192,0)</f>
        <v>0</v>
      </c>
      <c r="BT192" s="61">
        <f>IF(COUNTIF(Setup_Hierarchy!$J$64:$IV$64,"="&amp;$K192)&lt;&gt;0,$L192,0)</f>
        <v>0</v>
      </c>
      <c r="BU192" s="61">
        <f>IF(COUNTIF(Setup_Hierarchy!$J$65:$IV$65,"="&amp;$K192)&lt;&gt;0,$L192,0)</f>
        <v>0</v>
      </c>
      <c r="BV192" s="61">
        <f>IF(COUNTIF(Setup_Hierarchy!$J$66:$IV$66,"="&amp;$K192)&lt;&gt;0,$L192,0)</f>
        <v>0</v>
      </c>
      <c r="BW192" s="61">
        <f>IF(COUNTIF(Setup_Hierarchy!$J$67:$IV$67,"="&amp;$K192)&lt;&gt;0,$L192,0)</f>
        <v>0</v>
      </c>
      <c r="BX192" s="61">
        <f>IF(COUNTIF(Setup_Hierarchy!$J$68:$IV$68,"="&amp;$K192)&lt;&gt;0,$L192,0)</f>
        <v>0</v>
      </c>
      <c r="BY192" s="61">
        <f>IF(COUNTIF(Setup_Hierarchy!$J$69:$IV$69,"="&amp;$K192)&lt;&gt;0,$L192,0)</f>
        <v>0</v>
      </c>
      <c r="BZ192" s="61">
        <f>IF(COUNTIF(Setup_Hierarchy!$J$70:$IV$70,"="&amp;$K192)&lt;&gt;0,$L192,0)</f>
        <v>0</v>
      </c>
      <c r="CA192" s="61">
        <f>IF(COUNTIF(Setup_Hierarchy!$J$71:$IV$71,"="&amp;$K192)&lt;&gt;0,$L192,0)</f>
        <v>0</v>
      </c>
      <c r="CB192" s="61">
        <f>IF(COUNTIF(Setup_Hierarchy!$J$72:$IV$72,"="&amp;$K192)&lt;&gt;0,$L192,0)</f>
        <v>0</v>
      </c>
      <c r="CC192" s="61">
        <f>IF(COUNTIF(Setup_Hierarchy!$J$73:$IV$73,"="&amp;$K192)&lt;&gt;0,$L192,0)</f>
        <v>0</v>
      </c>
      <c r="CD192" s="61">
        <f>IF(COUNTIF(Setup_Hierarchy!$J$74:$IV$74,"="&amp;$K192)&lt;&gt;0,$L192,0)</f>
        <v>0</v>
      </c>
      <c r="CE192" s="61">
        <f>IF(COUNTIF(Setup_Hierarchy!$J$75:$IV$75,"="&amp;$K192)&lt;&gt;0,$L192,0)</f>
        <v>0</v>
      </c>
      <c r="CF192" s="61">
        <f>IF(COUNTIF(Setup_Hierarchy!$J$76:$IV$76,"="&amp;$K192)&lt;&gt;0,$L192,0)</f>
        <v>0</v>
      </c>
      <c r="CG192" s="61">
        <f>IF(COUNTIF(Setup_Hierarchy!$J$77:$IV$77,"="&amp;$K192)&lt;&gt;0,$L192,0)</f>
        <v>0</v>
      </c>
      <c r="CH192" s="61">
        <f>IF(COUNTIF(Setup_Hierarchy!$J$78:$IV$78,"="&amp;$K192)&lt;&gt;0,$L192,0)</f>
        <v>0</v>
      </c>
      <c r="CI192" s="61">
        <f>IF(COUNTIF(Setup_Hierarchy!$J$79:$IV$79,"="&amp;$K192)&lt;&gt;0,$L192,0)</f>
        <v>0</v>
      </c>
      <c r="CJ192" s="61">
        <f>IF(COUNTIF(Setup_Hierarchy!$J$80:$IV$80,"="&amp;$K192)&lt;&gt;0,$L192,0)</f>
        <v>0</v>
      </c>
      <c r="CK192" s="61">
        <f>IF(COUNTIF(Setup_Hierarchy!$J$81:$IV$81,"="&amp;$K192)&lt;&gt;0,$L192,0)</f>
        <v>0</v>
      </c>
      <c r="CL192" s="61">
        <f>IF(COUNTIF(Setup_Hierarchy!$J$82:$IV$82,"="&amp;$K192)&lt;&gt;0,$L192,0)</f>
        <v>0</v>
      </c>
      <c r="CM192" s="61">
        <f>IF(COUNTIF(Setup_Hierarchy!$J$83:$IV$83,"="&amp;$K192)&lt;&gt;0,$L192,0)</f>
        <v>0</v>
      </c>
      <c r="CN192" s="61">
        <f>IF(COUNTIF(Setup_Hierarchy!$J$84:$IV$84,"="&amp;$K192)&lt;&gt;0,$L192,0)</f>
        <v>0</v>
      </c>
      <c r="CO192" s="61">
        <f>IF(COUNTIF(Setup_Hierarchy!$J$85:$IV$85,"="&amp;$K192)&lt;&gt;0,$L192,0)</f>
        <v>0</v>
      </c>
      <c r="CP192" s="61">
        <f>IF(COUNTIF(Setup_Hierarchy!$J$86:$IV$86,"="&amp;$K192)&lt;&gt;0,$L192,0)</f>
        <v>0</v>
      </c>
      <c r="CQ192" s="61">
        <f>IF(COUNTIF(Setup_Hierarchy!$J$87:$IV$87,"="&amp;$K192)&lt;&gt;0,$L192,0)</f>
        <v>0</v>
      </c>
      <c r="CR192" s="61">
        <f>IF(COUNTIF(Setup_Hierarchy!$J$88:$IV$88,"="&amp;$K192)&lt;&gt;0,$L192,0)</f>
        <v>0</v>
      </c>
      <c r="CS192" s="61">
        <f>IF(COUNTIF(Setup_Hierarchy!$J$89:$IV$89,"="&amp;$K192)&lt;&gt;0,$L192,0)</f>
        <v>0</v>
      </c>
      <c r="CT192" s="61">
        <f>IF(COUNTIF(Setup_Hierarchy!$J$90:$IV$90,"="&amp;$K192)&lt;&gt;0,$L192,0)</f>
        <v>0</v>
      </c>
      <c r="CU192" s="61">
        <f>IF(COUNTIF(Setup_Hierarchy!$J$91:$IV$91,"="&amp;$K192)&lt;&gt;0,$L192,0)</f>
        <v>0</v>
      </c>
      <c r="CV192" s="61">
        <f>IF(COUNTIF(Setup_Hierarchy!$J$92:$IV$92,"="&amp;$K192)&lt;&gt;0,$L192,0)</f>
        <v>0</v>
      </c>
      <c r="CW192" s="61">
        <f>IF(COUNTIF(Setup_Hierarchy!$J$93:$IV$93,"="&amp;$K192)&lt;&gt;0,$L192,0)</f>
        <v>0</v>
      </c>
      <c r="CX192" s="61">
        <f>IF(COUNTIF(Setup_Hierarchy!$J$94:$IV$94,"="&amp;$K192)&lt;&gt;0,$L192,0)</f>
        <v>0</v>
      </c>
      <c r="CY192" s="61">
        <f>IF(COUNTIF(Setup_Hierarchy!$J$95:$IV$95,"="&amp;$K192)&lt;&gt;0,$L192,0)</f>
        <v>0</v>
      </c>
      <c r="CZ192" s="61">
        <f>IF(COUNTIF(Setup_Hierarchy!$J$96:$IV$96,"="&amp;$K192)&lt;&gt;0,$L192,0)</f>
        <v>0</v>
      </c>
      <c r="DA192" s="61">
        <f>IF(COUNTIF(Setup_Hierarchy!$J$97:$IV$97,"="&amp;$K192)&lt;&gt;0,$L192,0)</f>
        <v>0</v>
      </c>
      <c r="DB192" s="61">
        <f>IF(COUNTIF(Setup_Hierarchy!$J$98:$IV$98,"="&amp;$K192)&lt;&gt;0,$L192,0)</f>
        <v>0</v>
      </c>
      <c r="DC192" s="61">
        <f>IF(COUNTIF(Setup_Hierarchy!$J$99:$IV$99,"="&amp;$K192)&lt;&gt;0,$L192,0)</f>
        <v>0</v>
      </c>
      <c r="DD192" s="61">
        <f>IF(COUNTIF(Setup_Hierarchy!$J$100:$IV$100,"="&amp;$K192)&lt;&gt;0,$L192,0)</f>
        <v>0</v>
      </c>
      <c r="DE192" s="61">
        <f>IF(COUNTIF(Setup_Hierarchy!$J$101:$IV$101,"="&amp;$K192)&lt;&gt;0,$L192,0)</f>
        <v>0</v>
      </c>
      <c r="DF192" s="61">
        <f>IF(COUNTIF(Setup_Hierarchy!$J$102:$IV$102,"="&amp;$K192)&lt;&gt;0,$L192,0)</f>
        <v>0</v>
      </c>
      <c r="DG192" s="61">
        <f>IF(COUNTIF(Setup_Hierarchy!$J$103:$IV$103,"="&amp;$K192)&lt;&gt;0,$L192,0)</f>
        <v>0</v>
      </c>
      <c r="DH192" s="61">
        <f>IF(COUNTIF(Setup_Hierarchy!$J$104:$IV$104,"="&amp;$K192)&lt;&gt;0,$L192,0)</f>
        <v>0</v>
      </c>
      <c r="DI192" s="61">
        <f>IF(COUNTIF(Setup_Hierarchy!$J$105:$IV$105,"="&amp;$K192)&lt;&gt;0,$L192,0)</f>
        <v>0</v>
      </c>
      <c r="DJ192" s="61">
        <f>IF(COUNTIF(Setup_Hierarchy!$J$106:$IV$106,"="&amp;$K192)&lt;&gt;0,$L192,0)</f>
        <v>0</v>
      </c>
      <c r="DK192" s="61">
        <f>IF(COUNTIF(Setup_Hierarchy!$J$107:$IV$107,"="&amp;$K192)&lt;&gt;0,$L192,0)</f>
        <v>0</v>
      </c>
      <c r="DL192" s="61">
        <f>IF(COUNTIF(Setup_Hierarchy!$J$108:$IV$108,"="&amp;$K192)&lt;&gt;0,$L192,0)</f>
        <v>0</v>
      </c>
      <c r="DM192" s="61">
        <f>IF(COUNTIF(Setup_Hierarchy!$J$109:$IV$109,"="&amp;$K192)&lt;&gt;0,$L192,0)</f>
        <v>0</v>
      </c>
      <c r="DN192" s="61">
        <f>IF(COUNTIF(Setup_Hierarchy!$J$110:$IV$110,"="&amp;$K192)&lt;&gt;0,$L192,0)</f>
        <v>0</v>
      </c>
      <c r="DO192" s="61">
        <f>IF(COUNTIF(Setup_Hierarchy!$J$111:$IV$111,"="&amp;$K192)&lt;&gt;0,$L192,0)</f>
        <v>0</v>
      </c>
      <c r="DP192" s="61">
        <f>IF(COUNTIF(Setup_Hierarchy!$J$112:$IV$112,"="&amp;$K192)&lt;&gt;0,$L192,0)</f>
        <v>0</v>
      </c>
      <c r="DQ192" s="61">
        <f>IF(COUNTIF(Setup_Hierarchy!$J$113:$IV$113,"="&amp;$K192)&lt;&gt;0,$L192,0)</f>
        <v>0</v>
      </c>
      <c r="DR192" s="61">
        <f>IF(COUNTIF(Setup_Hierarchy!$J$114:$IV$114,"="&amp;$K192)&lt;&gt;0,$L192,0)</f>
        <v>0</v>
      </c>
      <c r="DS192" s="61">
        <f>IF(COUNTIF(Setup_Hierarchy!$J$115:$IV$115,"="&amp;$K192)&lt;&gt;0,$L192,0)</f>
        <v>0</v>
      </c>
      <c r="DT192" s="61">
        <f>IF(COUNTIF(Setup_Hierarchy!$J$116:$IV$116,"="&amp;$K192)&lt;&gt;0,$L192,0)</f>
        <v>0</v>
      </c>
    </row>
    <row r="193" spans="2:124" x14ac:dyDescent="0.2">
      <c r="B193" t="s">
        <v>43</v>
      </c>
      <c r="C193">
        <v>82</v>
      </c>
      <c r="D193" t="s">
        <v>16</v>
      </c>
      <c r="E193" t="s">
        <v>369</v>
      </c>
      <c r="F193" t="s">
        <v>532</v>
      </c>
      <c r="G193" t="s">
        <v>25</v>
      </c>
      <c r="H193" t="s">
        <v>34</v>
      </c>
      <c r="I193">
        <v>0.71015399999999995</v>
      </c>
      <c r="J193">
        <v>1.3708</v>
      </c>
      <c r="K193">
        <v>638</v>
      </c>
      <c r="L193">
        <v>-8.98</v>
      </c>
      <c r="M193" s="61">
        <f>IF(COUNTIF(Setup_Hierarchy!$J$5:$IV$5,"="&amp;$K193)&lt;&gt;0,$L193,0)</f>
        <v>-8.98</v>
      </c>
      <c r="N193" s="61">
        <f>IF(COUNTIF(Setup_Hierarchy!$J$6:$IV$6,"="&amp;$K193)&lt;&gt;0,$L193,0)</f>
        <v>-8.98</v>
      </c>
      <c r="O193" s="61">
        <f>IF(COUNTIF(Setup_Hierarchy!$J$7:$IV$7,"="&amp;$K193)&lt;&gt;0,$L193,0)</f>
        <v>-8.98</v>
      </c>
      <c r="P193" s="61">
        <f>IF(COUNTIF(Setup_Hierarchy!$J$8:$IV$8,"="&amp;$K193)&lt;&gt;0,$L193,0)</f>
        <v>0</v>
      </c>
      <c r="Q193" s="61">
        <f>IF(COUNTIF(Setup_Hierarchy!$J$9:$IV$9,"="&amp;$K193)&lt;&gt;0,$L193,0)</f>
        <v>0</v>
      </c>
      <c r="R193" s="61">
        <f>IF(COUNTIF(Setup_Hierarchy!$J$10:$IV$10,"="&amp;$K193)&lt;&gt;0,$L193,0)</f>
        <v>0</v>
      </c>
      <c r="S193" s="61">
        <f>IF(COUNTIF(Setup_Hierarchy!$J$11:$IV$11,"="&amp;$K193)&lt;&gt;0,$L193,0)</f>
        <v>0</v>
      </c>
      <c r="T193" s="61">
        <f>IF(COUNTIF(Setup_Hierarchy!$J$12:$IV$12,"="&amp;$K193)&lt;&gt;0,$L193,0)</f>
        <v>0</v>
      </c>
      <c r="U193" s="61">
        <f>IF(COUNTIF(Setup_Hierarchy!$J$13:$IV$13,"="&amp;$K193)&lt;&gt;0,$L193,0)</f>
        <v>0</v>
      </c>
      <c r="V193" s="61">
        <f>IF(COUNTIF(Setup_Hierarchy!$J$14:$IV$14,"="&amp;$K193)&lt;&gt;0,$L193,0)</f>
        <v>0</v>
      </c>
      <c r="W193" s="61">
        <f>IF(COUNTIF(Setup_Hierarchy!$J$15:$IV$15,"="&amp;$K193)&lt;&gt;0,$L193,0)</f>
        <v>0</v>
      </c>
      <c r="X193" s="61">
        <f>IF(COUNTIF(Setup_Hierarchy!$J$16:$IV$16,"="&amp;$K193)&lt;&gt;0,$L193,0)</f>
        <v>0</v>
      </c>
      <c r="Y193" s="61">
        <f>IF(COUNTIF(Setup_Hierarchy!$J$17:$IV$17,"="&amp;$K193)&lt;&gt;0,$L193,0)</f>
        <v>0</v>
      </c>
      <c r="Z193" s="61">
        <f>IF(COUNTIF(Setup_Hierarchy!$J$18:$IV$18,"="&amp;$K193)&lt;&gt;0,$L193,0)</f>
        <v>0</v>
      </c>
      <c r="AA193" s="61">
        <f>IF(COUNTIF(Setup_Hierarchy!$J$19:$IV$19,"="&amp;$K193)&lt;&gt;0,$L193,0)</f>
        <v>0</v>
      </c>
      <c r="AB193" s="61">
        <f>IF(COUNTIF(Setup_Hierarchy!$J$20:$IV$20,"="&amp;$K193)&lt;&gt;0,$L193,0)</f>
        <v>0</v>
      </c>
      <c r="AC193" s="61">
        <f>IF(COUNTIF(Setup_Hierarchy!$J$21:$IV$21,"="&amp;$K193)&lt;&gt;0,$L193,0)</f>
        <v>0</v>
      </c>
      <c r="AD193" s="61">
        <f>IF(COUNTIF(Setup_Hierarchy!$J$22:$IV$22,"="&amp;$K193)&lt;&gt;0,$L193,0)</f>
        <v>0</v>
      </c>
      <c r="AE193" s="61">
        <f>IF(COUNTIF(Setup_Hierarchy!$J$23:$IV$23,"="&amp;$K193)&lt;&gt;0,$L193,0)</f>
        <v>0</v>
      </c>
      <c r="AF193" s="61">
        <f>IF(COUNTIF(Setup_Hierarchy!$J$24:$IV$24,"="&amp;$K193)&lt;&gt;0,$L193,0)</f>
        <v>0</v>
      </c>
      <c r="AG193" s="61">
        <f>IF(COUNTIF(Setup_Hierarchy!$J$25:$IV$25,"="&amp;$K193)&lt;&gt;0,$L193,0)</f>
        <v>0</v>
      </c>
      <c r="AH193" s="61">
        <f>IF(COUNTIF(Setup_Hierarchy!$J$26:$IV$26,"="&amp;$K193)&lt;&gt;0,$L193,0)</f>
        <v>0</v>
      </c>
      <c r="AI193" s="61">
        <f>IF(COUNTIF(Setup_Hierarchy!$J$27:$IV$27,"="&amp;$K193)&lt;&gt;0,$L193,0)</f>
        <v>0</v>
      </c>
      <c r="AJ193" s="61">
        <f>IF(COUNTIF(Setup_Hierarchy!$J$28:$IV$28,"="&amp;$K193)&lt;&gt;0,$L193,0)</f>
        <v>0</v>
      </c>
      <c r="AK193" s="61">
        <f>IF(COUNTIF(Setup_Hierarchy!$J$29:$IV$29,"="&amp;$K193)&lt;&gt;0,$L193,0)</f>
        <v>0</v>
      </c>
      <c r="AL193" s="61">
        <f>IF(COUNTIF(Setup_Hierarchy!$J$30:$IV$30,"="&amp;$K193)&lt;&gt;0,$L193,0)</f>
        <v>0</v>
      </c>
      <c r="AM193" s="61">
        <f>IF(COUNTIF(Setup_Hierarchy!$J$31:$IV$31,"="&amp;$K193)&lt;&gt;0,$L193,0)</f>
        <v>0</v>
      </c>
      <c r="AN193" s="61">
        <f>IF(COUNTIF(Setup_Hierarchy!$J$32:$IV$32,"="&amp;$K193)&lt;&gt;0,$L193,0)</f>
        <v>0</v>
      </c>
      <c r="AO193" s="61">
        <f>IF(COUNTIF(Setup_Hierarchy!$J$33:$IV$33,"="&amp;$K193)&lt;&gt;0,$L193,0)</f>
        <v>0</v>
      </c>
      <c r="AP193" s="61">
        <f>IF(COUNTIF(Setup_Hierarchy!$J$34:$IV$34,"="&amp;$K193)&lt;&gt;0,$L193,0)</f>
        <v>0</v>
      </c>
      <c r="AQ193" s="61">
        <f>IF(COUNTIF(Setup_Hierarchy!$J$35:$IV$35,"="&amp;$K193)&lt;&gt;0,$L193,0)</f>
        <v>0</v>
      </c>
      <c r="AR193" s="61">
        <f>IF(COUNTIF(Setup_Hierarchy!$J$36:$IV$36,"="&amp;$K193)&lt;&gt;0,$L193,0)</f>
        <v>0</v>
      </c>
      <c r="AS193" s="61">
        <f>IF(COUNTIF(Setup_Hierarchy!$J$37:$IV$37,"="&amp;$K193)&lt;&gt;0,$L193,0)</f>
        <v>0</v>
      </c>
      <c r="AT193" s="61">
        <f>IF(COUNTIF(Setup_Hierarchy!$J$38:$IV$38,"="&amp;$K193)&lt;&gt;0,$L193,0)</f>
        <v>0</v>
      </c>
      <c r="AU193" s="61">
        <f>IF(COUNTIF(Setup_Hierarchy!$J$39:$IV$39,"="&amp;$K193)&lt;&gt;0,$L193,0)</f>
        <v>0</v>
      </c>
      <c r="AV193" s="61">
        <f>IF(COUNTIF(Setup_Hierarchy!$J$40:$IV$40,"="&amp;$K193)&lt;&gt;0,$L193,0)</f>
        <v>0</v>
      </c>
      <c r="AW193" s="61">
        <f>IF(COUNTIF(Setup_Hierarchy!$J$41:$IV$41,"="&amp;$K193)&lt;&gt;0,$L193,0)</f>
        <v>0</v>
      </c>
      <c r="AX193" s="61">
        <f>IF(COUNTIF(Setup_Hierarchy!$J$42:$IV$42,"="&amp;$K193)&lt;&gt;0,$L193,0)</f>
        <v>0</v>
      </c>
      <c r="AY193" s="61">
        <f>IF(COUNTIF(Setup_Hierarchy!$J$43:$IV$43,"="&amp;$K193)&lt;&gt;0,$L193,0)</f>
        <v>0</v>
      </c>
      <c r="AZ193" s="61">
        <f>IF(COUNTIF(Setup_Hierarchy!$J$44:$IV$44,"="&amp;$K193)&lt;&gt;0,$L193,0)</f>
        <v>0</v>
      </c>
      <c r="BA193" s="61">
        <f>IF(COUNTIF(Setup_Hierarchy!$J$45:$IV$45,"="&amp;$K193)&lt;&gt;0,$L193,0)</f>
        <v>0</v>
      </c>
      <c r="BB193" s="61">
        <f>IF(COUNTIF(Setup_Hierarchy!$J$46:$IV$46,"="&amp;$K193)&lt;&gt;0,$L193,0)</f>
        <v>0</v>
      </c>
      <c r="BC193" s="61">
        <f>IF(COUNTIF(Setup_Hierarchy!$J$47:$IV$47,"="&amp;$K193)&lt;&gt;0,$L193,0)</f>
        <v>0</v>
      </c>
      <c r="BD193" s="61">
        <f>IF(COUNTIF(Setup_Hierarchy!$J$48:$IV$48,"="&amp;$K193)&lt;&gt;0,$L193,0)</f>
        <v>0</v>
      </c>
      <c r="BE193" s="61">
        <f>IF(COUNTIF(Setup_Hierarchy!$J$49:$IV$49,"="&amp;$K193)&lt;&gt;0,$L193,0)</f>
        <v>0</v>
      </c>
      <c r="BF193" s="61">
        <f>IF(COUNTIF(Setup_Hierarchy!$J$50:$IV$50,"="&amp;$K193)&lt;&gt;0,$L193,0)</f>
        <v>0</v>
      </c>
      <c r="BG193" s="61">
        <f>IF(COUNTIF(Setup_Hierarchy!$J$51:$IV$51,"="&amp;$K193)&lt;&gt;0,$L193,0)</f>
        <v>-8.98</v>
      </c>
      <c r="BH193" s="61">
        <f>IF(COUNTIF(Setup_Hierarchy!$J$52:$IV$52,"="&amp;$K193)&lt;&gt;0,$L193,0)</f>
        <v>0</v>
      </c>
      <c r="BI193" s="61">
        <f>IF(COUNTIF(Setup_Hierarchy!$J$53:$IV$53,"="&amp;$K193)&lt;&gt;0,$L193,0)</f>
        <v>0</v>
      </c>
      <c r="BJ193" s="61">
        <f>IF(COUNTIF(Setup_Hierarchy!$J$54:$IV$54,"="&amp;$K193)&lt;&gt;0,$L193,0)</f>
        <v>0</v>
      </c>
      <c r="BK193" s="61">
        <f>IF(COUNTIF(Setup_Hierarchy!$J$55:$IV$55,"="&amp;$K193)&lt;&gt;0,$L193,0)</f>
        <v>0</v>
      </c>
      <c r="BL193" s="61">
        <f>IF(COUNTIF(Setup_Hierarchy!$J$56:$IV$56,"="&amp;$K193)&lt;&gt;0,$L193,0)</f>
        <v>0</v>
      </c>
      <c r="BM193" s="61">
        <f>IF(COUNTIF(Setup_Hierarchy!$J$57:$IV$57,"="&amp;$K193)&lt;&gt;0,$L193,0)</f>
        <v>0</v>
      </c>
      <c r="BN193" s="61">
        <f>IF(COUNTIF(Setup_Hierarchy!$J$58:$IV$58,"="&amp;$K193)&lt;&gt;0,$L193,0)</f>
        <v>0</v>
      </c>
      <c r="BO193" s="61">
        <f>IF(COUNTIF(Setup_Hierarchy!$J$59:$IV$59,"="&amp;$K193)&lt;&gt;0,$L193,0)</f>
        <v>-8.98</v>
      </c>
      <c r="BP193" s="61">
        <f>IF(COUNTIF(Setup_Hierarchy!$J$60:$IV$60,"="&amp;$K193)&lt;&gt;0,$L193,0)</f>
        <v>0</v>
      </c>
      <c r="BQ193" s="61">
        <f>IF(COUNTIF(Setup_Hierarchy!$J$61:$IV$61,"="&amp;$K193)&lt;&gt;0,$L193,0)</f>
        <v>0</v>
      </c>
      <c r="BR193" s="61">
        <f>IF(COUNTIF(Setup_Hierarchy!$J$62:$IV$62,"="&amp;$K193)&lt;&gt;0,$L193,0)</f>
        <v>0</v>
      </c>
      <c r="BS193" s="61">
        <f>IF(COUNTIF(Setup_Hierarchy!$J$63:$IV$63,"="&amp;$K193)&lt;&gt;0,$L193,0)</f>
        <v>0</v>
      </c>
      <c r="BT193" s="61">
        <f>IF(COUNTIF(Setup_Hierarchy!$J$64:$IV$64,"="&amp;$K193)&lt;&gt;0,$L193,0)</f>
        <v>0</v>
      </c>
      <c r="BU193" s="61">
        <f>IF(COUNTIF(Setup_Hierarchy!$J$65:$IV$65,"="&amp;$K193)&lt;&gt;0,$L193,0)</f>
        <v>0</v>
      </c>
      <c r="BV193" s="61">
        <f>IF(COUNTIF(Setup_Hierarchy!$J$66:$IV$66,"="&amp;$K193)&lt;&gt;0,$L193,0)</f>
        <v>0</v>
      </c>
      <c r="BW193" s="61">
        <f>IF(COUNTIF(Setup_Hierarchy!$J$67:$IV$67,"="&amp;$K193)&lt;&gt;0,$L193,0)</f>
        <v>0</v>
      </c>
      <c r="BX193" s="61">
        <f>IF(COUNTIF(Setup_Hierarchy!$J$68:$IV$68,"="&amp;$K193)&lt;&gt;0,$L193,0)</f>
        <v>0</v>
      </c>
      <c r="BY193" s="61">
        <f>IF(COUNTIF(Setup_Hierarchy!$J$69:$IV$69,"="&amp;$K193)&lt;&gt;0,$L193,0)</f>
        <v>0</v>
      </c>
      <c r="BZ193" s="61">
        <f>IF(COUNTIF(Setup_Hierarchy!$J$70:$IV$70,"="&amp;$K193)&lt;&gt;0,$L193,0)</f>
        <v>0</v>
      </c>
      <c r="CA193" s="61">
        <f>IF(COUNTIF(Setup_Hierarchy!$J$71:$IV$71,"="&amp;$K193)&lt;&gt;0,$L193,0)</f>
        <v>0</v>
      </c>
      <c r="CB193" s="61">
        <f>IF(COUNTIF(Setup_Hierarchy!$J$72:$IV$72,"="&amp;$K193)&lt;&gt;0,$L193,0)</f>
        <v>0</v>
      </c>
      <c r="CC193" s="61">
        <f>IF(COUNTIF(Setup_Hierarchy!$J$73:$IV$73,"="&amp;$K193)&lt;&gt;0,$L193,0)</f>
        <v>0</v>
      </c>
      <c r="CD193" s="61">
        <f>IF(COUNTIF(Setup_Hierarchy!$J$74:$IV$74,"="&amp;$K193)&lt;&gt;0,$L193,0)</f>
        <v>0</v>
      </c>
      <c r="CE193" s="61">
        <f>IF(COUNTIF(Setup_Hierarchy!$J$75:$IV$75,"="&amp;$K193)&lt;&gt;0,$L193,0)</f>
        <v>0</v>
      </c>
      <c r="CF193" s="61">
        <f>IF(COUNTIF(Setup_Hierarchy!$J$76:$IV$76,"="&amp;$K193)&lt;&gt;0,$L193,0)</f>
        <v>0</v>
      </c>
      <c r="CG193" s="61">
        <f>IF(COUNTIF(Setup_Hierarchy!$J$77:$IV$77,"="&amp;$K193)&lt;&gt;0,$L193,0)</f>
        <v>0</v>
      </c>
      <c r="CH193" s="61">
        <f>IF(COUNTIF(Setup_Hierarchy!$J$78:$IV$78,"="&amp;$K193)&lt;&gt;0,$L193,0)</f>
        <v>0</v>
      </c>
      <c r="CI193" s="61">
        <f>IF(COUNTIF(Setup_Hierarchy!$J$79:$IV$79,"="&amp;$K193)&lt;&gt;0,$L193,0)</f>
        <v>0</v>
      </c>
      <c r="CJ193" s="61">
        <f>IF(COUNTIF(Setup_Hierarchy!$J$80:$IV$80,"="&amp;$K193)&lt;&gt;0,$L193,0)</f>
        <v>0</v>
      </c>
      <c r="CK193" s="61">
        <f>IF(COUNTIF(Setup_Hierarchy!$J$81:$IV$81,"="&amp;$K193)&lt;&gt;0,$L193,0)</f>
        <v>0</v>
      </c>
      <c r="CL193" s="61">
        <f>IF(COUNTIF(Setup_Hierarchy!$J$82:$IV$82,"="&amp;$K193)&lt;&gt;0,$L193,0)</f>
        <v>0</v>
      </c>
      <c r="CM193" s="61">
        <f>IF(COUNTIF(Setup_Hierarchy!$J$83:$IV$83,"="&amp;$K193)&lt;&gt;0,$L193,0)</f>
        <v>0</v>
      </c>
      <c r="CN193" s="61">
        <f>IF(COUNTIF(Setup_Hierarchy!$J$84:$IV$84,"="&amp;$K193)&lt;&gt;0,$L193,0)</f>
        <v>-8.98</v>
      </c>
      <c r="CO193" s="61">
        <f>IF(COUNTIF(Setup_Hierarchy!$J$85:$IV$85,"="&amp;$K193)&lt;&gt;0,$L193,0)</f>
        <v>-8.98</v>
      </c>
      <c r="CP193" s="61">
        <f>IF(COUNTIF(Setup_Hierarchy!$J$86:$IV$86,"="&amp;$K193)&lt;&gt;0,$L193,0)</f>
        <v>0</v>
      </c>
      <c r="CQ193" s="61">
        <f>IF(COUNTIF(Setup_Hierarchy!$J$87:$IV$87,"="&amp;$K193)&lt;&gt;0,$L193,0)</f>
        <v>0</v>
      </c>
      <c r="CR193" s="61">
        <f>IF(COUNTIF(Setup_Hierarchy!$J$88:$IV$88,"="&amp;$K193)&lt;&gt;0,$L193,0)</f>
        <v>0</v>
      </c>
      <c r="CS193" s="61">
        <f>IF(COUNTIF(Setup_Hierarchy!$J$89:$IV$89,"="&amp;$K193)&lt;&gt;0,$L193,0)</f>
        <v>0</v>
      </c>
      <c r="CT193" s="61">
        <f>IF(COUNTIF(Setup_Hierarchy!$J$90:$IV$90,"="&amp;$K193)&lt;&gt;0,$L193,0)</f>
        <v>0</v>
      </c>
      <c r="CU193" s="61">
        <f>IF(COUNTIF(Setup_Hierarchy!$J$91:$IV$91,"="&amp;$K193)&lt;&gt;0,$L193,0)</f>
        <v>0</v>
      </c>
      <c r="CV193" s="61">
        <f>IF(COUNTIF(Setup_Hierarchy!$J$92:$IV$92,"="&amp;$K193)&lt;&gt;0,$L193,0)</f>
        <v>0</v>
      </c>
      <c r="CW193" s="61">
        <f>IF(COUNTIF(Setup_Hierarchy!$J$93:$IV$93,"="&amp;$K193)&lt;&gt;0,$L193,0)</f>
        <v>0</v>
      </c>
      <c r="CX193" s="61">
        <f>IF(COUNTIF(Setup_Hierarchy!$J$94:$IV$94,"="&amp;$K193)&lt;&gt;0,$L193,0)</f>
        <v>0</v>
      </c>
      <c r="CY193" s="61">
        <f>IF(COUNTIF(Setup_Hierarchy!$J$95:$IV$95,"="&amp;$K193)&lt;&gt;0,$L193,0)</f>
        <v>0</v>
      </c>
      <c r="CZ193" s="61">
        <f>IF(COUNTIF(Setup_Hierarchy!$J$96:$IV$96,"="&amp;$K193)&lt;&gt;0,$L193,0)</f>
        <v>0</v>
      </c>
      <c r="DA193" s="61">
        <f>IF(COUNTIF(Setup_Hierarchy!$J$97:$IV$97,"="&amp;$K193)&lt;&gt;0,$L193,0)</f>
        <v>0</v>
      </c>
      <c r="DB193" s="61">
        <f>IF(COUNTIF(Setup_Hierarchy!$J$98:$IV$98,"="&amp;$K193)&lt;&gt;0,$L193,0)</f>
        <v>0</v>
      </c>
      <c r="DC193" s="61">
        <f>IF(COUNTIF(Setup_Hierarchy!$J$99:$IV$99,"="&amp;$K193)&lt;&gt;0,$L193,0)</f>
        <v>0</v>
      </c>
      <c r="DD193" s="61">
        <f>IF(COUNTIF(Setup_Hierarchy!$J$100:$IV$100,"="&amp;$K193)&lt;&gt;0,$L193,0)</f>
        <v>0</v>
      </c>
      <c r="DE193" s="61">
        <f>IF(COUNTIF(Setup_Hierarchy!$J$101:$IV$101,"="&amp;$K193)&lt;&gt;0,$L193,0)</f>
        <v>0</v>
      </c>
      <c r="DF193" s="61">
        <f>IF(COUNTIF(Setup_Hierarchy!$J$102:$IV$102,"="&amp;$K193)&lt;&gt;0,$L193,0)</f>
        <v>0</v>
      </c>
      <c r="DG193" s="61">
        <f>IF(COUNTIF(Setup_Hierarchy!$J$103:$IV$103,"="&amp;$K193)&lt;&gt;0,$L193,0)</f>
        <v>0</v>
      </c>
      <c r="DH193" s="61">
        <f>IF(COUNTIF(Setup_Hierarchy!$J$104:$IV$104,"="&amp;$K193)&lt;&gt;0,$L193,0)</f>
        <v>0</v>
      </c>
      <c r="DI193" s="61">
        <f>IF(COUNTIF(Setup_Hierarchy!$J$105:$IV$105,"="&amp;$K193)&lt;&gt;0,$L193,0)</f>
        <v>0</v>
      </c>
      <c r="DJ193" s="61">
        <f>IF(COUNTIF(Setup_Hierarchy!$J$106:$IV$106,"="&amp;$K193)&lt;&gt;0,$L193,0)</f>
        <v>0</v>
      </c>
      <c r="DK193" s="61">
        <f>IF(COUNTIF(Setup_Hierarchy!$J$107:$IV$107,"="&amp;$K193)&lt;&gt;0,$L193,0)</f>
        <v>0</v>
      </c>
      <c r="DL193" s="61">
        <f>IF(COUNTIF(Setup_Hierarchy!$J$108:$IV$108,"="&amp;$K193)&lt;&gt;0,$L193,0)</f>
        <v>0</v>
      </c>
      <c r="DM193" s="61">
        <f>IF(COUNTIF(Setup_Hierarchy!$J$109:$IV$109,"="&amp;$K193)&lt;&gt;0,$L193,0)</f>
        <v>0</v>
      </c>
      <c r="DN193" s="61">
        <f>IF(COUNTIF(Setup_Hierarchy!$J$110:$IV$110,"="&amp;$K193)&lt;&gt;0,$L193,0)</f>
        <v>0</v>
      </c>
      <c r="DO193" s="61">
        <f>IF(COUNTIF(Setup_Hierarchy!$J$111:$IV$111,"="&amp;$K193)&lt;&gt;0,$L193,0)</f>
        <v>0</v>
      </c>
      <c r="DP193" s="61">
        <f>IF(COUNTIF(Setup_Hierarchy!$J$112:$IV$112,"="&amp;$K193)&lt;&gt;0,$L193,0)</f>
        <v>0</v>
      </c>
      <c r="DQ193" s="61">
        <f>IF(COUNTIF(Setup_Hierarchy!$J$113:$IV$113,"="&amp;$K193)&lt;&gt;0,$L193,0)</f>
        <v>0</v>
      </c>
      <c r="DR193" s="61">
        <f>IF(COUNTIF(Setup_Hierarchy!$J$114:$IV$114,"="&amp;$K193)&lt;&gt;0,$L193,0)</f>
        <v>0</v>
      </c>
      <c r="DS193" s="61">
        <f>IF(COUNTIF(Setup_Hierarchy!$J$115:$IV$115,"="&amp;$K193)&lt;&gt;0,$L193,0)</f>
        <v>0</v>
      </c>
      <c r="DT193" s="61">
        <f>IF(COUNTIF(Setup_Hierarchy!$J$116:$IV$116,"="&amp;$K193)&lt;&gt;0,$L193,0)</f>
        <v>0</v>
      </c>
    </row>
    <row r="194" spans="2:124" x14ac:dyDescent="0.2">
      <c r="B194" t="s">
        <v>43</v>
      </c>
      <c r="C194">
        <v>82</v>
      </c>
      <c r="D194" t="s">
        <v>16</v>
      </c>
      <c r="E194" t="s">
        <v>369</v>
      </c>
      <c r="F194" t="s">
        <v>532</v>
      </c>
      <c r="G194" t="s">
        <v>25</v>
      </c>
      <c r="H194" t="s">
        <v>34</v>
      </c>
      <c r="I194">
        <v>0.71015399999999995</v>
      </c>
      <c r="J194">
        <v>1.3708</v>
      </c>
      <c r="K194">
        <v>677</v>
      </c>
      <c r="L194">
        <v>1690.46</v>
      </c>
      <c r="M194" s="61">
        <f>IF(COUNTIF(Setup_Hierarchy!$J$5:$IV$5,"="&amp;$K194)&lt;&gt;0,$L194,0)</f>
        <v>1690.46</v>
      </c>
      <c r="N194" s="61">
        <f>IF(COUNTIF(Setup_Hierarchy!$J$6:$IV$6,"="&amp;$K194)&lt;&gt;0,$L194,0)</f>
        <v>1690.46</v>
      </c>
      <c r="O194" s="61">
        <f>IF(COUNTIF(Setup_Hierarchy!$J$7:$IV$7,"="&amp;$K194)&lt;&gt;0,$L194,0)</f>
        <v>1690.46</v>
      </c>
      <c r="P194" s="61">
        <f>IF(COUNTIF(Setup_Hierarchy!$J$8:$IV$8,"="&amp;$K194)&lt;&gt;0,$L194,0)</f>
        <v>1690.46</v>
      </c>
      <c r="Q194" s="61">
        <f>IF(COUNTIF(Setup_Hierarchy!$J$9:$IV$9,"="&amp;$K194)&lt;&gt;0,$L194,0)</f>
        <v>1690.46</v>
      </c>
      <c r="R194" s="61">
        <f>IF(COUNTIF(Setup_Hierarchy!$J$10:$IV$10,"="&amp;$K194)&lt;&gt;0,$L194,0)</f>
        <v>0</v>
      </c>
      <c r="S194" s="61">
        <f>IF(COUNTIF(Setup_Hierarchy!$J$11:$IV$11,"="&amp;$K194)&lt;&gt;0,$L194,0)</f>
        <v>0</v>
      </c>
      <c r="T194" s="61">
        <f>IF(COUNTIF(Setup_Hierarchy!$J$12:$IV$12,"="&amp;$K194)&lt;&gt;0,$L194,0)</f>
        <v>0</v>
      </c>
      <c r="U194" s="61">
        <f>IF(COUNTIF(Setup_Hierarchy!$J$13:$IV$13,"="&amp;$K194)&lt;&gt;0,$L194,0)</f>
        <v>0</v>
      </c>
      <c r="V194" s="61">
        <f>IF(COUNTIF(Setup_Hierarchy!$J$14:$IV$14,"="&amp;$K194)&lt;&gt;0,$L194,0)</f>
        <v>0</v>
      </c>
      <c r="W194" s="61">
        <f>IF(COUNTIF(Setup_Hierarchy!$J$15:$IV$15,"="&amp;$K194)&lt;&gt;0,$L194,0)</f>
        <v>0</v>
      </c>
      <c r="X194" s="61">
        <f>IF(COUNTIF(Setup_Hierarchy!$J$16:$IV$16,"="&amp;$K194)&lt;&gt;0,$L194,0)</f>
        <v>0</v>
      </c>
      <c r="Y194" s="61">
        <f>IF(COUNTIF(Setup_Hierarchy!$J$17:$IV$17,"="&amp;$K194)&lt;&gt;0,$L194,0)</f>
        <v>0</v>
      </c>
      <c r="Z194" s="61">
        <f>IF(COUNTIF(Setup_Hierarchy!$J$18:$IV$18,"="&amp;$K194)&lt;&gt;0,$L194,0)</f>
        <v>0</v>
      </c>
      <c r="AA194" s="61">
        <f>IF(COUNTIF(Setup_Hierarchy!$J$19:$IV$19,"="&amp;$K194)&lt;&gt;0,$L194,0)</f>
        <v>0</v>
      </c>
      <c r="AB194" s="61">
        <f>IF(COUNTIF(Setup_Hierarchy!$J$20:$IV$20,"="&amp;$K194)&lt;&gt;0,$L194,0)</f>
        <v>0</v>
      </c>
      <c r="AC194" s="61">
        <f>IF(COUNTIF(Setup_Hierarchy!$J$21:$IV$21,"="&amp;$K194)&lt;&gt;0,$L194,0)</f>
        <v>1690.46</v>
      </c>
      <c r="AD194" s="61">
        <f>IF(COUNTIF(Setup_Hierarchy!$J$22:$IV$22,"="&amp;$K194)&lt;&gt;0,$L194,0)</f>
        <v>1690.46</v>
      </c>
      <c r="AE194" s="61">
        <f>IF(COUNTIF(Setup_Hierarchy!$J$23:$IV$23,"="&amp;$K194)&lt;&gt;0,$L194,0)</f>
        <v>0</v>
      </c>
      <c r="AF194" s="61">
        <f>IF(COUNTIF(Setup_Hierarchy!$J$24:$IV$24,"="&amp;$K194)&lt;&gt;0,$L194,0)</f>
        <v>0</v>
      </c>
      <c r="AG194" s="61">
        <f>IF(COUNTIF(Setup_Hierarchy!$J$25:$IV$25,"="&amp;$K194)&lt;&gt;0,$L194,0)</f>
        <v>0</v>
      </c>
      <c r="AH194" s="61">
        <f>IF(COUNTIF(Setup_Hierarchy!$J$26:$IV$26,"="&amp;$K194)&lt;&gt;0,$L194,0)</f>
        <v>0</v>
      </c>
      <c r="AI194" s="61">
        <f>IF(COUNTIF(Setup_Hierarchy!$J$27:$IV$27,"="&amp;$K194)&lt;&gt;0,$L194,0)</f>
        <v>0</v>
      </c>
      <c r="AJ194" s="61">
        <f>IF(COUNTIF(Setup_Hierarchy!$J$28:$IV$28,"="&amp;$K194)&lt;&gt;0,$L194,0)</f>
        <v>0</v>
      </c>
      <c r="AK194" s="61">
        <f>IF(COUNTIF(Setup_Hierarchy!$J$29:$IV$29,"="&amp;$K194)&lt;&gt;0,$L194,0)</f>
        <v>0</v>
      </c>
      <c r="AL194" s="61">
        <f>IF(COUNTIF(Setup_Hierarchy!$J$30:$IV$30,"="&amp;$K194)&lt;&gt;0,$L194,0)</f>
        <v>0</v>
      </c>
      <c r="AM194" s="61">
        <f>IF(COUNTIF(Setup_Hierarchy!$J$31:$IV$31,"="&amp;$K194)&lt;&gt;0,$L194,0)</f>
        <v>0</v>
      </c>
      <c r="AN194" s="61">
        <f>IF(COUNTIF(Setup_Hierarchy!$J$32:$IV$32,"="&amp;$K194)&lt;&gt;0,$L194,0)</f>
        <v>0</v>
      </c>
      <c r="AO194" s="61">
        <f>IF(COUNTIF(Setup_Hierarchy!$J$33:$IV$33,"="&amp;$K194)&lt;&gt;0,$L194,0)</f>
        <v>0</v>
      </c>
      <c r="AP194" s="61">
        <f>IF(COUNTIF(Setup_Hierarchy!$J$34:$IV$34,"="&amp;$K194)&lt;&gt;0,$L194,0)</f>
        <v>0</v>
      </c>
      <c r="AQ194" s="61">
        <f>IF(COUNTIF(Setup_Hierarchy!$J$35:$IV$35,"="&amp;$K194)&lt;&gt;0,$L194,0)</f>
        <v>0</v>
      </c>
      <c r="AR194" s="61">
        <f>IF(COUNTIF(Setup_Hierarchy!$J$36:$IV$36,"="&amp;$K194)&lt;&gt;0,$L194,0)</f>
        <v>0</v>
      </c>
      <c r="AS194" s="61">
        <f>IF(COUNTIF(Setup_Hierarchy!$J$37:$IV$37,"="&amp;$K194)&lt;&gt;0,$L194,0)</f>
        <v>0</v>
      </c>
      <c r="AT194" s="61">
        <f>IF(COUNTIF(Setup_Hierarchy!$J$38:$IV$38,"="&amp;$K194)&lt;&gt;0,$L194,0)</f>
        <v>0</v>
      </c>
      <c r="AU194" s="61">
        <f>IF(COUNTIF(Setup_Hierarchy!$J$39:$IV$39,"="&amp;$K194)&lt;&gt;0,$L194,0)</f>
        <v>0</v>
      </c>
      <c r="AV194" s="61">
        <f>IF(COUNTIF(Setup_Hierarchy!$J$40:$IV$40,"="&amp;$K194)&lt;&gt;0,$L194,0)</f>
        <v>0</v>
      </c>
      <c r="AW194" s="61">
        <f>IF(COUNTIF(Setup_Hierarchy!$J$41:$IV$41,"="&amp;$K194)&lt;&gt;0,$L194,0)</f>
        <v>0</v>
      </c>
      <c r="AX194" s="61">
        <f>IF(COUNTIF(Setup_Hierarchy!$J$42:$IV$42,"="&amp;$K194)&lt;&gt;0,$L194,0)</f>
        <v>0</v>
      </c>
      <c r="AY194" s="61">
        <f>IF(COUNTIF(Setup_Hierarchy!$J$43:$IV$43,"="&amp;$K194)&lt;&gt;0,$L194,0)</f>
        <v>0</v>
      </c>
      <c r="AZ194" s="61">
        <f>IF(COUNTIF(Setup_Hierarchy!$J$44:$IV$44,"="&amp;$K194)&lt;&gt;0,$L194,0)</f>
        <v>0</v>
      </c>
      <c r="BA194" s="61">
        <f>IF(COUNTIF(Setup_Hierarchy!$J$45:$IV$45,"="&amp;$K194)&lt;&gt;0,$L194,0)</f>
        <v>0</v>
      </c>
      <c r="BB194" s="61">
        <f>IF(COUNTIF(Setup_Hierarchy!$J$46:$IV$46,"="&amp;$K194)&lt;&gt;0,$L194,0)</f>
        <v>0</v>
      </c>
      <c r="BC194" s="61">
        <f>IF(COUNTIF(Setup_Hierarchy!$J$47:$IV$47,"="&amp;$K194)&lt;&gt;0,$L194,0)</f>
        <v>0</v>
      </c>
      <c r="BD194" s="61">
        <f>IF(COUNTIF(Setup_Hierarchy!$J$48:$IV$48,"="&amp;$K194)&lt;&gt;0,$L194,0)</f>
        <v>0</v>
      </c>
      <c r="BE194" s="61">
        <f>IF(COUNTIF(Setup_Hierarchy!$J$49:$IV$49,"="&amp;$K194)&lt;&gt;0,$L194,0)</f>
        <v>0</v>
      </c>
      <c r="BF194" s="61">
        <f>IF(COUNTIF(Setup_Hierarchy!$J$50:$IV$50,"="&amp;$K194)&lt;&gt;0,$L194,0)</f>
        <v>0</v>
      </c>
      <c r="BG194" s="61">
        <f>IF(COUNTIF(Setup_Hierarchy!$J$51:$IV$51,"="&amp;$K194)&lt;&gt;0,$L194,0)</f>
        <v>0</v>
      </c>
      <c r="BH194" s="61">
        <f>IF(COUNTIF(Setup_Hierarchy!$J$52:$IV$52,"="&amp;$K194)&lt;&gt;0,$L194,0)</f>
        <v>0</v>
      </c>
      <c r="BI194" s="61">
        <f>IF(COUNTIF(Setup_Hierarchy!$J$53:$IV$53,"="&amp;$K194)&lt;&gt;0,$L194,0)</f>
        <v>0</v>
      </c>
      <c r="BJ194" s="61">
        <f>IF(COUNTIF(Setup_Hierarchy!$J$54:$IV$54,"="&amp;$K194)&lt;&gt;0,$L194,0)</f>
        <v>0</v>
      </c>
      <c r="BK194" s="61">
        <f>IF(COUNTIF(Setup_Hierarchy!$J$55:$IV$55,"="&amp;$K194)&lt;&gt;0,$L194,0)</f>
        <v>0</v>
      </c>
      <c r="BL194" s="61">
        <f>IF(COUNTIF(Setup_Hierarchy!$J$56:$IV$56,"="&amp;$K194)&lt;&gt;0,$L194,0)</f>
        <v>0</v>
      </c>
      <c r="BM194" s="61">
        <f>IF(COUNTIF(Setup_Hierarchy!$J$57:$IV$57,"="&amp;$K194)&lt;&gt;0,$L194,0)</f>
        <v>0</v>
      </c>
      <c r="BN194" s="61">
        <f>IF(COUNTIF(Setup_Hierarchy!$J$58:$IV$58,"="&amp;$K194)&lt;&gt;0,$L194,0)</f>
        <v>0</v>
      </c>
      <c r="BO194" s="61">
        <f>IF(COUNTIF(Setup_Hierarchy!$J$59:$IV$59,"="&amp;$K194)&lt;&gt;0,$L194,0)</f>
        <v>0</v>
      </c>
      <c r="BP194" s="61">
        <f>IF(COUNTIF(Setup_Hierarchy!$J$60:$IV$60,"="&amp;$K194)&lt;&gt;0,$L194,0)</f>
        <v>0</v>
      </c>
      <c r="BQ194" s="61">
        <f>IF(COUNTIF(Setup_Hierarchy!$J$61:$IV$61,"="&amp;$K194)&lt;&gt;0,$L194,0)</f>
        <v>0</v>
      </c>
      <c r="BR194" s="61">
        <f>IF(COUNTIF(Setup_Hierarchy!$J$62:$IV$62,"="&amp;$K194)&lt;&gt;0,$L194,0)</f>
        <v>0</v>
      </c>
      <c r="BS194" s="61">
        <f>IF(COUNTIF(Setup_Hierarchy!$J$63:$IV$63,"="&amp;$K194)&lt;&gt;0,$L194,0)</f>
        <v>0</v>
      </c>
      <c r="BT194" s="61">
        <f>IF(COUNTIF(Setup_Hierarchy!$J$64:$IV$64,"="&amp;$K194)&lt;&gt;0,$L194,0)</f>
        <v>0</v>
      </c>
      <c r="BU194" s="61">
        <f>IF(COUNTIF(Setup_Hierarchy!$J$65:$IV$65,"="&amp;$K194)&lt;&gt;0,$L194,0)</f>
        <v>0</v>
      </c>
      <c r="BV194" s="61">
        <f>IF(COUNTIF(Setup_Hierarchy!$J$66:$IV$66,"="&amp;$K194)&lt;&gt;0,$L194,0)</f>
        <v>0</v>
      </c>
      <c r="BW194" s="61">
        <f>IF(COUNTIF(Setup_Hierarchy!$J$67:$IV$67,"="&amp;$K194)&lt;&gt;0,$L194,0)</f>
        <v>0</v>
      </c>
      <c r="BX194" s="61">
        <f>IF(COUNTIF(Setup_Hierarchy!$J$68:$IV$68,"="&amp;$K194)&lt;&gt;0,$L194,0)</f>
        <v>0</v>
      </c>
      <c r="BY194" s="61">
        <f>IF(COUNTIF(Setup_Hierarchy!$J$69:$IV$69,"="&amp;$K194)&lt;&gt;0,$L194,0)</f>
        <v>0</v>
      </c>
      <c r="BZ194" s="61">
        <f>IF(COUNTIF(Setup_Hierarchy!$J$70:$IV$70,"="&amp;$K194)&lt;&gt;0,$L194,0)</f>
        <v>0</v>
      </c>
      <c r="CA194" s="61">
        <f>IF(COUNTIF(Setup_Hierarchy!$J$71:$IV$71,"="&amp;$K194)&lt;&gt;0,$L194,0)</f>
        <v>0</v>
      </c>
      <c r="CB194" s="61">
        <f>IF(COUNTIF(Setup_Hierarchy!$J$72:$IV$72,"="&amp;$K194)&lt;&gt;0,$L194,0)</f>
        <v>0</v>
      </c>
      <c r="CC194" s="61">
        <f>IF(COUNTIF(Setup_Hierarchy!$J$73:$IV$73,"="&amp;$K194)&lt;&gt;0,$L194,0)</f>
        <v>0</v>
      </c>
      <c r="CD194" s="61">
        <f>IF(COUNTIF(Setup_Hierarchy!$J$74:$IV$74,"="&amp;$K194)&lt;&gt;0,$L194,0)</f>
        <v>0</v>
      </c>
      <c r="CE194" s="61">
        <f>IF(COUNTIF(Setup_Hierarchy!$J$75:$IV$75,"="&amp;$K194)&lt;&gt;0,$L194,0)</f>
        <v>0</v>
      </c>
      <c r="CF194" s="61">
        <f>IF(COUNTIF(Setup_Hierarchy!$J$76:$IV$76,"="&amp;$K194)&lt;&gt;0,$L194,0)</f>
        <v>0</v>
      </c>
      <c r="CG194" s="61">
        <f>IF(COUNTIF(Setup_Hierarchy!$J$77:$IV$77,"="&amp;$K194)&lt;&gt;0,$L194,0)</f>
        <v>0</v>
      </c>
      <c r="CH194" s="61">
        <f>IF(COUNTIF(Setup_Hierarchy!$J$78:$IV$78,"="&amp;$K194)&lt;&gt;0,$L194,0)</f>
        <v>0</v>
      </c>
      <c r="CI194" s="61">
        <f>IF(COUNTIF(Setup_Hierarchy!$J$79:$IV$79,"="&amp;$K194)&lt;&gt;0,$L194,0)</f>
        <v>0</v>
      </c>
      <c r="CJ194" s="61">
        <f>IF(COUNTIF(Setup_Hierarchy!$J$80:$IV$80,"="&amp;$K194)&lt;&gt;0,$L194,0)</f>
        <v>0</v>
      </c>
      <c r="CK194" s="61">
        <f>IF(COUNTIF(Setup_Hierarchy!$J$81:$IV$81,"="&amp;$K194)&lt;&gt;0,$L194,0)</f>
        <v>0</v>
      </c>
      <c r="CL194" s="61">
        <f>IF(COUNTIF(Setup_Hierarchy!$J$82:$IV$82,"="&amp;$K194)&lt;&gt;0,$L194,0)</f>
        <v>0</v>
      </c>
      <c r="CM194" s="61">
        <f>IF(COUNTIF(Setup_Hierarchy!$J$83:$IV$83,"="&amp;$K194)&lt;&gt;0,$L194,0)</f>
        <v>0</v>
      </c>
      <c r="CN194" s="61">
        <f>IF(COUNTIF(Setup_Hierarchy!$J$84:$IV$84,"="&amp;$K194)&lt;&gt;0,$L194,0)</f>
        <v>0</v>
      </c>
      <c r="CO194" s="61">
        <f>IF(COUNTIF(Setup_Hierarchy!$J$85:$IV$85,"="&amp;$K194)&lt;&gt;0,$L194,0)</f>
        <v>0</v>
      </c>
      <c r="CP194" s="61">
        <f>IF(COUNTIF(Setup_Hierarchy!$J$86:$IV$86,"="&amp;$K194)&lt;&gt;0,$L194,0)</f>
        <v>0</v>
      </c>
      <c r="CQ194" s="61">
        <f>IF(COUNTIF(Setup_Hierarchy!$J$87:$IV$87,"="&amp;$K194)&lt;&gt;0,$L194,0)</f>
        <v>0</v>
      </c>
      <c r="CR194" s="61">
        <f>IF(COUNTIF(Setup_Hierarchy!$J$88:$IV$88,"="&amp;$K194)&lt;&gt;0,$L194,0)</f>
        <v>0</v>
      </c>
      <c r="CS194" s="61">
        <f>IF(COUNTIF(Setup_Hierarchy!$J$89:$IV$89,"="&amp;$K194)&lt;&gt;0,$L194,0)</f>
        <v>0</v>
      </c>
      <c r="CT194" s="61">
        <f>IF(COUNTIF(Setup_Hierarchy!$J$90:$IV$90,"="&amp;$K194)&lt;&gt;0,$L194,0)</f>
        <v>0</v>
      </c>
      <c r="CU194" s="61">
        <f>IF(COUNTIF(Setup_Hierarchy!$J$91:$IV$91,"="&amp;$K194)&lt;&gt;0,$L194,0)</f>
        <v>0</v>
      </c>
      <c r="CV194" s="61">
        <f>IF(COUNTIF(Setup_Hierarchy!$J$92:$IV$92,"="&amp;$K194)&lt;&gt;0,$L194,0)</f>
        <v>0</v>
      </c>
      <c r="CW194" s="61">
        <f>IF(COUNTIF(Setup_Hierarchy!$J$93:$IV$93,"="&amp;$K194)&lt;&gt;0,$L194,0)</f>
        <v>0</v>
      </c>
      <c r="CX194" s="61">
        <f>IF(COUNTIF(Setup_Hierarchy!$J$94:$IV$94,"="&amp;$K194)&lt;&gt;0,$L194,0)</f>
        <v>0</v>
      </c>
      <c r="CY194" s="61">
        <f>IF(COUNTIF(Setup_Hierarchy!$J$95:$IV$95,"="&amp;$K194)&lt;&gt;0,$L194,0)</f>
        <v>0</v>
      </c>
      <c r="CZ194" s="61">
        <f>IF(COUNTIF(Setup_Hierarchy!$J$96:$IV$96,"="&amp;$K194)&lt;&gt;0,$L194,0)</f>
        <v>0</v>
      </c>
      <c r="DA194" s="61">
        <f>IF(COUNTIF(Setup_Hierarchy!$J$97:$IV$97,"="&amp;$K194)&lt;&gt;0,$L194,0)</f>
        <v>0</v>
      </c>
      <c r="DB194" s="61">
        <f>IF(COUNTIF(Setup_Hierarchy!$J$98:$IV$98,"="&amp;$K194)&lt;&gt;0,$L194,0)</f>
        <v>0</v>
      </c>
      <c r="DC194" s="61">
        <f>IF(COUNTIF(Setup_Hierarchy!$J$99:$IV$99,"="&amp;$K194)&lt;&gt;0,$L194,0)</f>
        <v>0</v>
      </c>
      <c r="DD194" s="61">
        <f>IF(COUNTIF(Setup_Hierarchy!$J$100:$IV$100,"="&amp;$K194)&lt;&gt;0,$L194,0)</f>
        <v>0</v>
      </c>
      <c r="DE194" s="61">
        <f>IF(COUNTIF(Setup_Hierarchy!$J$101:$IV$101,"="&amp;$K194)&lt;&gt;0,$L194,0)</f>
        <v>0</v>
      </c>
      <c r="DF194" s="61">
        <f>IF(COUNTIF(Setup_Hierarchy!$J$102:$IV$102,"="&amp;$K194)&lt;&gt;0,$L194,0)</f>
        <v>0</v>
      </c>
      <c r="DG194" s="61">
        <f>IF(COUNTIF(Setup_Hierarchy!$J$103:$IV$103,"="&amp;$K194)&lt;&gt;0,$L194,0)</f>
        <v>0</v>
      </c>
      <c r="DH194" s="61">
        <f>IF(COUNTIF(Setup_Hierarchy!$J$104:$IV$104,"="&amp;$K194)&lt;&gt;0,$L194,0)</f>
        <v>0</v>
      </c>
      <c r="DI194" s="61">
        <f>IF(COUNTIF(Setup_Hierarchy!$J$105:$IV$105,"="&amp;$K194)&lt;&gt;0,$L194,0)</f>
        <v>0</v>
      </c>
      <c r="DJ194" s="61">
        <f>IF(COUNTIF(Setup_Hierarchy!$J$106:$IV$106,"="&amp;$K194)&lt;&gt;0,$L194,0)</f>
        <v>0</v>
      </c>
      <c r="DK194" s="61">
        <f>IF(COUNTIF(Setup_Hierarchy!$J$107:$IV$107,"="&amp;$K194)&lt;&gt;0,$L194,0)</f>
        <v>0</v>
      </c>
      <c r="DL194" s="61">
        <f>IF(COUNTIF(Setup_Hierarchy!$J$108:$IV$108,"="&amp;$K194)&lt;&gt;0,$L194,0)</f>
        <v>0</v>
      </c>
      <c r="DM194" s="61">
        <f>IF(COUNTIF(Setup_Hierarchy!$J$109:$IV$109,"="&amp;$K194)&lt;&gt;0,$L194,0)</f>
        <v>0</v>
      </c>
      <c r="DN194" s="61">
        <f>IF(COUNTIF(Setup_Hierarchy!$J$110:$IV$110,"="&amp;$K194)&lt;&gt;0,$L194,0)</f>
        <v>0</v>
      </c>
      <c r="DO194" s="61">
        <f>IF(COUNTIF(Setup_Hierarchy!$J$111:$IV$111,"="&amp;$K194)&lt;&gt;0,$L194,0)</f>
        <v>0</v>
      </c>
      <c r="DP194" s="61">
        <f>IF(COUNTIF(Setup_Hierarchy!$J$112:$IV$112,"="&amp;$K194)&lt;&gt;0,$L194,0)</f>
        <v>0</v>
      </c>
      <c r="DQ194" s="61">
        <f>IF(COUNTIF(Setup_Hierarchy!$J$113:$IV$113,"="&amp;$K194)&lt;&gt;0,$L194,0)</f>
        <v>0</v>
      </c>
      <c r="DR194" s="61">
        <f>IF(COUNTIF(Setup_Hierarchy!$J$114:$IV$114,"="&amp;$K194)&lt;&gt;0,$L194,0)</f>
        <v>0</v>
      </c>
      <c r="DS194" s="61">
        <f>IF(COUNTIF(Setup_Hierarchy!$J$115:$IV$115,"="&amp;$K194)&lt;&gt;0,$L194,0)</f>
        <v>0</v>
      </c>
      <c r="DT194" s="61">
        <f>IF(COUNTIF(Setup_Hierarchy!$J$116:$IV$116,"="&amp;$K194)&lt;&gt;0,$L194,0)</f>
        <v>0</v>
      </c>
    </row>
    <row r="195" spans="2:124" x14ac:dyDescent="0.2">
      <c r="B195" t="s">
        <v>43</v>
      </c>
      <c r="C195">
        <v>82</v>
      </c>
      <c r="D195" t="s">
        <v>16</v>
      </c>
      <c r="E195" t="s">
        <v>369</v>
      </c>
      <c r="F195" t="s">
        <v>532</v>
      </c>
      <c r="G195" t="s">
        <v>25</v>
      </c>
      <c r="H195" t="s">
        <v>34</v>
      </c>
      <c r="I195">
        <v>0.71015399999999995</v>
      </c>
      <c r="J195">
        <v>1.3708</v>
      </c>
      <c r="K195">
        <v>679</v>
      </c>
      <c r="L195">
        <v>1085.3800000000001</v>
      </c>
      <c r="M195" s="61">
        <f>IF(COUNTIF(Setup_Hierarchy!$J$5:$IV$5,"="&amp;$K195)&lt;&gt;0,$L195,0)</f>
        <v>1085.3800000000001</v>
      </c>
      <c r="N195" s="61">
        <f>IF(COUNTIF(Setup_Hierarchy!$J$6:$IV$6,"="&amp;$K195)&lt;&gt;0,$L195,0)</f>
        <v>1085.3800000000001</v>
      </c>
      <c r="O195" s="61">
        <f>IF(COUNTIF(Setup_Hierarchy!$J$7:$IV$7,"="&amp;$K195)&lt;&gt;0,$L195,0)</f>
        <v>1085.3800000000001</v>
      </c>
      <c r="P195" s="61">
        <f>IF(COUNTIF(Setup_Hierarchy!$J$8:$IV$8,"="&amp;$K195)&lt;&gt;0,$L195,0)</f>
        <v>1085.3800000000001</v>
      </c>
      <c r="Q195" s="61">
        <f>IF(COUNTIF(Setup_Hierarchy!$J$9:$IV$9,"="&amp;$K195)&lt;&gt;0,$L195,0)</f>
        <v>1085.3800000000001</v>
      </c>
      <c r="R195" s="61">
        <f>IF(COUNTIF(Setup_Hierarchy!$J$10:$IV$10,"="&amp;$K195)&lt;&gt;0,$L195,0)</f>
        <v>0</v>
      </c>
      <c r="S195" s="61">
        <f>IF(COUNTIF(Setup_Hierarchy!$J$11:$IV$11,"="&amp;$K195)&lt;&gt;0,$L195,0)</f>
        <v>0</v>
      </c>
      <c r="T195" s="61">
        <f>IF(COUNTIF(Setup_Hierarchy!$J$12:$IV$12,"="&amp;$K195)&lt;&gt;0,$L195,0)</f>
        <v>0</v>
      </c>
      <c r="U195" s="61">
        <f>IF(COUNTIF(Setup_Hierarchy!$J$13:$IV$13,"="&amp;$K195)&lt;&gt;0,$L195,0)</f>
        <v>0</v>
      </c>
      <c r="V195" s="61">
        <f>IF(COUNTIF(Setup_Hierarchy!$J$14:$IV$14,"="&amp;$K195)&lt;&gt;0,$L195,0)</f>
        <v>1085.3800000000001</v>
      </c>
      <c r="W195" s="61">
        <f>IF(COUNTIF(Setup_Hierarchy!$J$15:$IV$15,"="&amp;$K195)&lt;&gt;0,$L195,0)</f>
        <v>1085.3800000000001</v>
      </c>
      <c r="X195" s="61">
        <f>IF(COUNTIF(Setup_Hierarchy!$J$16:$IV$16,"="&amp;$K195)&lt;&gt;0,$L195,0)</f>
        <v>0</v>
      </c>
      <c r="Y195" s="61">
        <f>IF(COUNTIF(Setup_Hierarchy!$J$17:$IV$17,"="&amp;$K195)&lt;&gt;0,$L195,0)</f>
        <v>0</v>
      </c>
      <c r="Z195" s="61">
        <f>IF(COUNTIF(Setup_Hierarchy!$J$18:$IV$18,"="&amp;$K195)&lt;&gt;0,$L195,0)</f>
        <v>0</v>
      </c>
      <c r="AA195" s="61">
        <f>IF(COUNTIF(Setup_Hierarchy!$J$19:$IV$19,"="&amp;$K195)&lt;&gt;0,$L195,0)</f>
        <v>0</v>
      </c>
      <c r="AB195" s="61">
        <f>IF(COUNTIF(Setup_Hierarchy!$J$20:$IV$20,"="&amp;$K195)&lt;&gt;0,$L195,0)</f>
        <v>0</v>
      </c>
      <c r="AC195" s="61">
        <f>IF(COUNTIF(Setup_Hierarchy!$J$21:$IV$21,"="&amp;$K195)&lt;&gt;0,$L195,0)</f>
        <v>0</v>
      </c>
      <c r="AD195" s="61">
        <f>IF(COUNTIF(Setup_Hierarchy!$J$22:$IV$22,"="&amp;$K195)&lt;&gt;0,$L195,0)</f>
        <v>0</v>
      </c>
      <c r="AE195" s="61">
        <f>IF(COUNTIF(Setup_Hierarchy!$J$23:$IV$23,"="&amp;$K195)&lt;&gt;0,$L195,0)</f>
        <v>0</v>
      </c>
      <c r="AF195" s="61">
        <f>IF(COUNTIF(Setup_Hierarchy!$J$24:$IV$24,"="&amp;$K195)&lt;&gt;0,$L195,0)</f>
        <v>0</v>
      </c>
      <c r="AG195" s="61">
        <f>IF(COUNTIF(Setup_Hierarchy!$J$25:$IV$25,"="&amp;$K195)&lt;&gt;0,$L195,0)</f>
        <v>0</v>
      </c>
      <c r="AH195" s="61">
        <f>IF(COUNTIF(Setup_Hierarchy!$J$26:$IV$26,"="&amp;$K195)&lt;&gt;0,$L195,0)</f>
        <v>0</v>
      </c>
      <c r="AI195" s="61">
        <f>IF(COUNTIF(Setup_Hierarchy!$J$27:$IV$27,"="&amp;$K195)&lt;&gt;0,$L195,0)</f>
        <v>0</v>
      </c>
      <c r="AJ195" s="61">
        <f>IF(COUNTIF(Setup_Hierarchy!$J$28:$IV$28,"="&amp;$K195)&lt;&gt;0,$L195,0)</f>
        <v>0</v>
      </c>
      <c r="AK195" s="61">
        <f>IF(COUNTIF(Setup_Hierarchy!$J$29:$IV$29,"="&amp;$K195)&lt;&gt;0,$L195,0)</f>
        <v>0</v>
      </c>
      <c r="AL195" s="61">
        <f>IF(COUNTIF(Setup_Hierarchy!$J$30:$IV$30,"="&amp;$K195)&lt;&gt;0,$L195,0)</f>
        <v>0</v>
      </c>
      <c r="AM195" s="61">
        <f>IF(COUNTIF(Setup_Hierarchy!$J$31:$IV$31,"="&amp;$K195)&lt;&gt;0,$L195,0)</f>
        <v>0</v>
      </c>
      <c r="AN195" s="61">
        <f>IF(COUNTIF(Setup_Hierarchy!$J$32:$IV$32,"="&amp;$K195)&lt;&gt;0,$L195,0)</f>
        <v>0</v>
      </c>
      <c r="AO195" s="61">
        <f>IF(COUNTIF(Setup_Hierarchy!$J$33:$IV$33,"="&amp;$K195)&lt;&gt;0,$L195,0)</f>
        <v>0</v>
      </c>
      <c r="AP195" s="61">
        <f>IF(COUNTIF(Setup_Hierarchy!$J$34:$IV$34,"="&amp;$K195)&lt;&gt;0,$L195,0)</f>
        <v>0</v>
      </c>
      <c r="AQ195" s="61">
        <f>IF(COUNTIF(Setup_Hierarchy!$J$35:$IV$35,"="&amp;$K195)&lt;&gt;0,$L195,0)</f>
        <v>0</v>
      </c>
      <c r="AR195" s="61">
        <f>IF(COUNTIF(Setup_Hierarchy!$J$36:$IV$36,"="&amp;$K195)&lt;&gt;0,$L195,0)</f>
        <v>0</v>
      </c>
      <c r="AS195" s="61">
        <f>IF(COUNTIF(Setup_Hierarchy!$J$37:$IV$37,"="&amp;$K195)&lt;&gt;0,$L195,0)</f>
        <v>0</v>
      </c>
      <c r="AT195" s="61">
        <f>IF(COUNTIF(Setup_Hierarchy!$J$38:$IV$38,"="&amp;$K195)&lt;&gt;0,$L195,0)</f>
        <v>0</v>
      </c>
      <c r="AU195" s="61">
        <f>IF(COUNTIF(Setup_Hierarchy!$J$39:$IV$39,"="&amp;$K195)&lt;&gt;0,$L195,0)</f>
        <v>0</v>
      </c>
      <c r="AV195" s="61">
        <f>IF(COUNTIF(Setup_Hierarchy!$J$40:$IV$40,"="&amp;$K195)&lt;&gt;0,$L195,0)</f>
        <v>0</v>
      </c>
      <c r="AW195" s="61">
        <f>IF(COUNTIF(Setup_Hierarchy!$J$41:$IV$41,"="&amp;$K195)&lt;&gt;0,$L195,0)</f>
        <v>0</v>
      </c>
      <c r="AX195" s="61">
        <f>IF(COUNTIF(Setup_Hierarchy!$J$42:$IV$42,"="&amp;$K195)&lt;&gt;0,$L195,0)</f>
        <v>0</v>
      </c>
      <c r="AY195" s="61">
        <f>IF(COUNTIF(Setup_Hierarchy!$J$43:$IV$43,"="&amp;$K195)&lt;&gt;0,$L195,0)</f>
        <v>0</v>
      </c>
      <c r="AZ195" s="61">
        <f>IF(COUNTIF(Setup_Hierarchy!$J$44:$IV$44,"="&amp;$K195)&lt;&gt;0,$L195,0)</f>
        <v>0</v>
      </c>
      <c r="BA195" s="61">
        <f>IF(COUNTIF(Setup_Hierarchy!$J$45:$IV$45,"="&amp;$K195)&lt;&gt;0,$L195,0)</f>
        <v>0</v>
      </c>
      <c r="BB195" s="61">
        <f>IF(COUNTIF(Setup_Hierarchy!$J$46:$IV$46,"="&amp;$K195)&lt;&gt;0,$L195,0)</f>
        <v>0</v>
      </c>
      <c r="BC195" s="61">
        <f>IF(COUNTIF(Setup_Hierarchy!$J$47:$IV$47,"="&amp;$K195)&lt;&gt;0,$L195,0)</f>
        <v>0</v>
      </c>
      <c r="BD195" s="61">
        <f>IF(COUNTIF(Setup_Hierarchy!$J$48:$IV$48,"="&amp;$K195)&lt;&gt;0,$L195,0)</f>
        <v>0</v>
      </c>
      <c r="BE195" s="61">
        <f>IF(COUNTIF(Setup_Hierarchy!$J$49:$IV$49,"="&amp;$K195)&lt;&gt;0,$L195,0)</f>
        <v>0</v>
      </c>
      <c r="BF195" s="61">
        <f>IF(COUNTIF(Setup_Hierarchy!$J$50:$IV$50,"="&amp;$K195)&lt;&gt;0,$L195,0)</f>
        <v>0</v>
      </c>
      <c r="BG195" s="61">
        <f>IF(COUNTIF(Setup_Hierarchy!$J$51:$IV$51,"="&amp;$K195)&lt;&gt;0,$L195,0)</f>
        <v>0</v>
      </c>
      <c r="BH195" s="61">
        <f>IF(COUNTIF(Setup_Hierarchy!$J$52:$IV$52,"="&amp;$K195)&lt;&gt;0,$L195,0)</f>
        <v>0</v>
      </c>
      <c r="BI195" s="61">
        <f>IF(COUNTIF(Setup_Hierarchy!$J$53:$IV$53,"="&amp;$K195)&lt;&gt;0,$L195,0)</f>
        <v>0</v>
      </c>
      <c r="BJ195" s="61">
        <f>IF(COUNTIF(Setup_Hierarchy!$J$54:$IV$54,"="&amp;$K195)&lt;&gt;0,$L195,0)</f>
        <v>0</v>
      </c>
      <c r="BK195" s="61">
        <f>IF(COUNTIF(Setup_Hierarchy!$J$55:$IV$55,"="&amp;$K195)&lt;&gt;0,$L195,0)</f>
        <v>0</v>
      </c>
      <c r="BL195" s="61">
        <f>IF(COUNTIF(Setup_Hierarchy!$J$56:$IV$56,"="&amp;$K195)&lt;&gt;0,$L195,0)</f>
        <v>0</v>
      </c>
      <c r="BM195" s="61">
        <f>IF(COUNTIF(Setup_Hierarchy!$J$57:$IV$57,"="&amp;$K195)&lt;&gt;0,$L195,0)</f>
        <v>0</v>
      </c>
      <c r="BN195" s="61">
        <f>IF(COUNTIF(Setup_Hierarchy!$J$58:$IV$58,"="&amp;$K195)&lt;&gt;0,$L195,0)</f>
        <v>0</v>
      </c>
      <c r="BO195" s="61">
        <f>IF(COUNTIF(Setup_Hierarchy!$J$59:$IV$59,"="&amp;$K195)&lt;&gt;0,$L195,0)</f>
        <v>0</v>
      </c>
      <c r="BP195" s="61">
        <f>IF(COUNTIF(Setup_Hierarchy!$J$60:$IV$60,"="&amp;$K195)&lt;&gt;0,$L195,0)</f>
        <v>0</v>
      </c>
      <c r="BQ195" s="61">
        <f>IF(COUNTIF(Setup_Hierarchy!$J$61:$IV$61,"="&amp;$K195)&lt;&gt;0,$L195,0)</f>
        <v>0</v>
      </c>
      <c r="BR195" s="61">
        <f>IF(COUNTIF(Setup_Hierarchy!$J$62:$IV$62,"="&amp;$K195)&lt;&gt;0,$L195,0)</f>
        <v>0</v>
      </c>
      <c r="BS195" s="61">
        <f>IF(COUNTIF(Setup_Hierarchy!$J$63:$IV$63,"="&amp;$K195)&lt;&gt;0,$L195,0)</f>
        <v>0</v>
      </c>
      <c r="BT195" s="61">
        <f>IF(COUNTIF(Setup_Hierarchy!$J$64:$IV$64,"="&amp;$K195)&lt;&gt;0,$L195,0)</f>
        <v>0</v>
      </c>
      <c r="BU195" s="61">
        <f>IF(COUNTIF(Setup_Hierarchy!$J$65:$IV$65,"="&amp;$K195)&lt;&gt;0,$L195,0)</f>
        <v>0</v>
      </c>
      <c r="BV195" s="61">
        <f>IF(COUNTIF(Setup_Hierarchy!$J$66:$IV$66,"="&amp;$K195)&lt;&gt;0,$L195,0)</f>
        <v>0</v>
      </c>
      <c r="BW195" s="61">
        <f>IF(COUNTIF(Setup_Hierarchy!$J$67:$IV$67,"="&amp;$K195)&lt;&gt;0,$L195,0)</f>
        <v>0</v>
      </c>
      <c r="BX195" s="61">
        <f>IF(COUNTIF(Setup_Hierarchy!$J$68:$IV$68,"="&amp;$K195)&lt;&gt;0,$L195,0)</f>
        <v>0</v>
      </c>
      <c r="BY195" s="61">
        <f>IF(COUNTIF(Setup_Hierarchy!$J$69:$IV$69,"="&amp;$K195)&lt;&gt;0,$L195,0)</f>
        <v>0</v>
      </c>
      <c r="BZ195" s="61">
        <f>IF(COUNTIF(Setup_Hierarchy!$J$70:$IV$70,"="&amp;$K195)&lt;&gt;0,$L195,0)</f>
        <v>0</v>
      </c>
      <c r="CA195" s="61">
        <f>IF(COUNTIF(Setup_Hierarchy!$J$71:$IV$71,"="&amp;$K195)&lt;&gt;0,$L195,0)</f>
        <v>0</v>
      </c>
      <c r="CB195" s="61">
        <f>IF(COUNTIF(Setup_Hierarchy!$J$72:$IV$72,"="&amp;$K195)&lt;&gt;0,$L195,0)</f>
        <v>0</v>
      </c>
      <c r="CC195" s="61">
        <f>IF(COUNTIF(Setup_Hierarchy!$J$73:$IV$73,"="&amp;$K195)&lt;&gt;0,$L195,0)</f>
        <v>0</v>
      </c>
      <c r="CD195" s="61">
        <f>IF(COUNTIF(Setup_Hierarchy!$J$74:$IV$74,"="&amp;$K195)&lt;&gt;0,$L195,0)</f>
        <v>0</v>
      </c>
      <c r="CE195" s="61">
        <f>IF(COUNTIF(Setup_Hierarchy!$J$75:$IV$75,"="&amp;$K195)&lt;&gt;0,$L195,0)</f>
        <v>0</v>
      </c>
      <c r="CF195" s="61">
        <f>IF(COUNTIF(Setup_Hierarchy!$J$76:$IV$76,"="&amp;$K195)&lt;&gt;0,$L195,0)</f>
        <v>0</v>
      </c>
      <c r="CG195" s="61">
        <f>IF(COUNTIF(Setup_Hierarchy!$J$77:$IV$77,"="&amp;$K195)&lt;&gt;0,$L195,0)</f>
        <v>0</v>
      </c>
      <c r="CH195" s="61">
        <f>IF(COUNTIF(Setup_Hierarchy!$J$78:$IV$78,"="&amp;$K195)&lt;&gt;0,$L195,0)</f>
        <v>0</v>
      </c>
      <c r="CI195" s="61">
        <f>IF(COUNTIF(Setup_Hierarchy!$J$79:$IV$79,"="&amp;$K195)&lt;&gt;0,$L195,0)</f>
        <v>0</v>
      </c>
      <c r="CJ195" s="61">
        <f>IF(COUNTIF(Setup_Hierarchy!$J$80:$IV$80,"="&amp;$K195)&lt;&gt;0,$L195,0)</f>
        <v>0</v>
      </c>
      <c r="CK195" s="61">
        <f>IF(COUNTIF(Setup_Hierarchy!$J$81:$IV$81,"="&amp;$K195)&lt;&gt;0,$L195,0)</f>
        <v>0</v>
      </c>
      <c r="CL195" s="61">
        <f>IF(COUNTIF(Setup_Hierarchy!$J$82:$IV$82,"="&amp;$K195)&lt;&gt;0,$L195,0)</f>
        <v>0</v>
      </c>
      <c r="CM195" s="61">
        <f>IF(COUNTIF(Setup_Hierarchy!$J$83:$IV$83,"="&amp;$K195)&lt;&gt;0,$L195,0)</f>
        <v>0</v>
      </c>
      <c r="CN195" s="61">
        <f>IF(COUNTIF(Setup_Hierarchy!$J$84:$IV$84,"="&amp;$K195)&lt;&gt;0,$L195,0)</f>
        <v>0</v>
      </c>
      <c r="CO195" s="61">
        <f>IF(COUNTIF(Setup_Hierarchy!$J$85:$IV$85,"="&amp;$K195)&lt;&gt;0,$L195,0)</f>
        <v>0</v>
      </c>
      <c r="CP195" s="61">
        <f>IF(COUNTIF(Setup_Hierarchy!$J$86:$IV$86,"="&amp;$K195)&lt;&gt;0,$L195,0)</f>
        <v>0</v>
      </c>
      <c r="CQ195" s="61">
        <f>IF(COUNTIF(Setup_Hierarchy!$J$87:$IV$87,"="&amp;$K195)&lt;&gt;0,$L195,0)</f>
        <v>0</v>
      </c>
      <c r="CR195" s="61">
        <f>IF(COUNTIF(Setup_Hierarchy!$J$88:$IV$88,"="&amp;$K195)&lt;&gt;0,$L195,0)</f>
        <v>0</v>
      </c>
      <c r="CS195" s="61">
        <f>IF(COUNTIF(Setup_Hierarchy!$J$89:$IV$89,"="&amp;$K195)&lt;&gt;0,$L195,0)</f>
        <v>0</v>
      </c>
      <c r="CT195" s="61">
        <f>IF(COUNTIF(Setup_Hierarchy!$J$90:$IV$90,"="&amp;$K195)&lt;&gt;0,$L195,0)</f>
        <v>0</v>
      </c>
      <c r="CU195" s="61">
        <f>IF(COUNTIF(Setup_Hierarchy!$J$91:$IV$91,"="&amp;$K195)&lt;&gt;0,$L195,0)</f>
        <v>0</v>
      </c>
      <c r="CV195" s="61">
        <f>IF(COUNTIF(Setup_Hierarchy!$J$92:$IV$92,"="&amp;$K195)&lt;&gt;0,$L195,0)</f>
        <v>0</v>
      </c>
      <c r="CW195" s="61">
        <f>IF(COUNTIF(Setup_Hierarchy!$J$93:$IV$93,"="&amp;$K195)&lt;&gt;0,$L195,0)</f>
        <v>0</v>
      </c>
      <c r="CX195" s="61">
        <f>IF(COUNTIF(Setup_Hierarchy!$J$94:$IV$94,"="&amp;$K195)&lt;&gt;0,$L195,0)</f>
        <v>0</v>
      </c>
      <c r="CY195" s="61">
        <f>IF(COUNTIF(Setup_Hierarchy!$J$95:$IV$95,"="&amp;$K195)&lt;&gt;0,$L195,0)</f>
        <v>0</v>
      </c>
      <c r="CZ195" s="61">
        <f>IF(COUNTIF(Setup_Hierarchy!$J$96:$IV$96,"="&amp;$K195)&lt;&gt;0,$L195,0)</f>
        <v>0</v>
      </c>
      <c r="DA195" s="61">
        <f>IF(COUNTIF(Setup_Hierarchy!$J$97:$IV$97,"="&amp;$K195)&lt;&gt;0,$L195,0)</f>
        <v>0</v>
      </c>
      <c r="DB195" s="61">
        <f>IF(COUNTIF(Setup_Hierarchy!$J$98:$IV$98,"="&amp;$K195)&lt;&gt;0,$L195,0)</f>
        <v>0</v>
      </c>
      <c r="DC195" s="61">
        <f>IF(COUNTIF(Setup_Hierarchy!$J$99:$IV$99,"="&amp;$K195)&lt;&gt;0,$L195,0)</f>
        <v>0</v>
      </c>
      <c r="DD195" s="61">
        <f>IF(COUNTIF(Setup_Hierarchy!$J$100:$IV$100,"="&amp;$K195)&lt;&gt;0,$L195,0)</f>
        <v>0</v>
      </c>
      <c r="DE195" s="61">
        <f>IF(COUNTIF(Setup_Hierarchy!$J$101:$IV$101,"="&amp;$K195)&lt;&gt;0,$L195,0)</f>
        <v>0</v>
      </c>
      <c r="DF195" s="61">
        <f>IF(COUNTIF(Setup_Hierarchy!$J$102:$IV$102,"="&amp;$K195)&lt;&gt;0,$L195,0)</f>
        <v>0</v>
      </c>
      <c r="DG195" s="61">
        <f>IF(COUNTIF(Setup_Hierarchy!$J$103:$IV$103,"="&amp;$K195)&lt;&gt;0,$L195,0)</f>
        <v>0</v>
      </c>
      <c r="DH195" s="61">
        <f>IF(COUNTIF(Setup_Hierarchy!$J$104:$IV$104,"="&amp;$K195)&lt;&gt;0,$L195,0)</f>
        <v>0</v>
      </c>
      <c r="DI195" s="61">
        <f>IF(COUNTIF(Setup_Hierarchy!$J$105:$IV$105,"="&amp;$K195)&lt;&gt;0,$L195,0)</f>
        <v>0</v>
      </c>
      <c r="DJ195" s="61">
        <f>IF(COUNTIF(Setup_Hierarchy!$J$106:$IV$106,"="&amp;$K195)&lt;&gt;0,$L195,0)</f>
        <v>0</v>
      </c>
      <c r="DK195" s="61">
        <f>IF(COUNTIF(Setup_Hierarchy!$J$107:$IV$107,"="&amp;$K195)&lt;&gt;0,$L195,0)</f>
        <v>0</v>
      </c>
      <c r="DL195" s="61">
        <f>IF(COUNTIF(Setup_Hierarchy!$J$108:$IV$108,"="&amp;$K195)&lt;&gt;0,$L195,0)</f>
        <v>0</v>
      </c>
      <c r="DM195" s="61">
        <f>IF(COUNTIF(Setup_Hierarchy!$J$109:$IV$109,"="&amp;$K195)&lt;&gt;0,$L195,0)</f>
        <v>0</v>
      </c>
      <c r="DN195" s="61">
        <f>IF(COUNTIF(Setup_Hierarchy!$J$110:$IV$110,"="&amp;$K195)&lt;&gt;0,$L195,0)</f>
        <v>0</v>
      </c>
      <c r="DO195" s="61">
        <f>IF(COUNTIF(Setup_Hierarchy!$J$111:$IV$111,"="&amp;$K195)&lt;&gt;0,$L195,0)</f>
        <v>0</v>
      </c>
      <c r="DP195" s="61">
        <f>IF(COUNTIF(Setup_Hierarchy!$J$112:$IV$112,"="&amp;$K195)&lt;&gt;0,$L195,0)</f>
        <v>0</v>
      </c>
      <c r="DQ195" s="61">
        <f>IF(COUNTIF(Setup_Hierarchy!$J$113:$IV$113,"="&amp;$K195)&lt;&gt;0,$L195,0)</f>
        <v>0</v>
      </c>
      <c r="DR195" s="61">
        <f>IF(COUNTIF(Setup_Hierarchy!$J$114:$IV$114,"="&amp;$K195)&lt;&gt;0,$L195,0)</f>
        <v>0</v>
      </c>
      <c r="DS195" s="61">
        <f>IF(COUNTIF(Setup_Hierarchy!$J$115:$IV$115,"="&amp;$K195)&lt;&gt;0,$L195,0)</f>
        <v>0</v>
      </c>
      <c r="DT195" s="61">
        <f>IF(COUNTIF(Setup_Hierarchy!$J$116:$IV$116,"="&amp;$K195)&lt;&gt;0,$L195,0)</f>
        <v>0</v>
      </c>
    </row>
    <row r="196" spans="2:124" x14ac:dyDescent="0.2">
      <c r="B196" t="s">
        <v>43</v>
      </c>
      <c r="C196">
        <v>82</v>
      </c>
      <c r="D196" t="s">
        <v>16</v>
      </c>
      <c r="E196" t="s">
        <v>369</v>
      </c>
      <c r="F196" t="s">
        <v>532</v>
      </c>
      <c r="G196" t="s">
        <v>25</v>
      </c>
      <c r="H196" t="s">
        <v>34</v>
      </c>
      <c r="I196">
        <v>0.71015399999999995</v>
      </c>
      <c r="J196">
        <v>1.3708</v>
      </c>
      <c r="K196">
        <v>699</v>
      </c>
      <c r="L196">
        <v>514.86</v>
      </c>
      <c r="M196" s="61">
        <f>IF(COUNTIF(Setup_Hierarchy!$J$5:$IV$5,"="&amp;$K196)&lt;&gt;0,$L196,0)</f>
        <v>514.86</v>
      </c>
      <c r="N196" s="61">
        <f>IF(COUNTIF(Setup_Hierarchy!$J$6:$IV$6,"="&amp;$K196)&lt;&gt;0,$L196,0)</f>
        <v>514.86</v>
      </c>
      <c r="O196" s="61">
        <f>IF(COUNTIF(Setup_Hierarchy!$J$7:$IV$7,"="&amp;$K196)&lt;&gt;0,$L196,0)</f>
        <v>514.86</v>
      </c>
      <c r="P196" s="61">
        <f>IF(COUNTIF(Setup_Hierarchy!$J$8:$IV$8,"="&amp;$K196)&lt;&gt;0,$L196,0)</f>
        <v>514.86</v>
      </c>
      <c r="Q196" s="61">
        <f>IF(COUNTIF(Setup_Hierarchy!$J$9:$IV$9,"="&amp;$K196)&lt;&gt;0,$L196,0)</f>
        <v>514.86</v>
      </c>
      <c r="R196" s="61">
        <f>IF(COUNTIF(Setup_Hierarchy!$J$10:$IV$10,"="&amp;$K196)&lt;&gt;0,$L196,0)</f>
        <v>0</v>
      </c>
      <c r="S196" s="61">
        <f>IF(COUNTIF(Setup_Hierarchy!$J$11:$IV$11,"="&amp;$K196)&lt;&gt;0,$L196,0)</f>
        <v>0</v>
      </c>
      <c r="T196" s="61">
        <f>IF(COUNTIF(Setup_Hierarchy!$J$12:$IV$12,"="&amp;$K196)&lt;&gt;0,$L196,0)</f>
        <v>0</v>
      </c>
      <c r="U196" s="61">
        <f>IF(COUNTIF(Setup_Hierarchy!$J$13:$IV$13,"="&amp;$K196)&lt;&gt;0,$L196,0)</f>
        <v>0</v>
      </c>
      <c r="V196" s="61">
        <f>IF(COUNTIF(Setup_Hierarchy!$J$14:$IV$14,"="&amp;$K196)&lt;&gt;0,$L196,0)</f>
        <v>0</v>
      </c>
      <c r="W196" s="61">
        <f>IF(COUNTIF(Setup_Hierarchy!$J$15:$IV$15,"="&amp;$K196)&lt;&gt;0,$L196,0)</f>
        <v>0</v>
      </c>
      <c r="X196" s="61">
        <f>IF(COUNTIF(Setup_Hierarchy!$J$16:$IV$16,"="&amp;$K196)&lt;&gt;0,$L196,0)</f>
        <v>0</v>
      </c>
      <c r="Y196" s="61">
        <f>IF(COUNTIF(Setup_Hierarchy!$J$17:$IV$17,"="&amp;$K196)&lt;&gt;0,$L196,0)</f>
        <v>0</v>
      </c>
      <c r="Z196" s="61">
        <f>IF(COUNTIF(Setup_Hierarchy!$J$18:$IV$18,"="&amp;$K196)&lt;&gt;0,$L196,0)</f>
        <v>514.86</v>
      </c>
      <c r="AA196" s="61">
        <f>IF(COUNTIF(Setup_Hierarchy!$J$19:$IV$19,"="&amp;$K196)&lt;&gt;0,$L196,0)</f>
        <v>0</v>
      </c>
      <c r="AB196" s="61">
        <f>IF(COUNTIF(Setup_Hierarchy!$J$20:$IV$20,"="&amp;$K196)&lt;&gt;0,$L196,0)</f>
        <v>514.86</v>
      </c>
      <c r="AC196" s="61">
        <f>IF(COUNTIF(Setup_Hierarchy!$J$21:$IV$21,"="&amp;$K196)&lt;&gt;0,$L196,0)</f>
        <v>0</v>
      </c>
      <c r="AD196" s="61">
        <f>IF(COUNTIF(Setup_Hierarchy!$J$22:$IV$22,"="&amp;$K196)&lt;&gt;0,$L196,0)</f>
        <v>0</v>
      </c>
      <c r="AE196" s="61">
        <f>IF(COUNTIF(Setup_Hierarchy!$J$23:$IV$23,"="&amp;$K196)&lt;&gt;0,$L196,0)</f>
        <v>0</v>
      </c>
      <c r="AF196" s="61">
        <f>IF(COUNTIF(Setup_Hierarchy!$J$24:$IV$24,"="&amp;$K196)&lt;&gt;0,$L196,0)</f>
        <v>0</v>
      </c>
      <c r="AG196" s="61">
        <f>IF(COUNTIF(Setup_Hierarchy!$J$25:$IV$25,"="&amp;$K196)&lt;&gt;0,$L196,0)</f>
        <v>0</v>
      </c>
      <c r="AH196" s="61">
        <f>IF(COUNTIF(Setup_Hierarchy!$J$26:$IV$26,"="&amp;$K196)&lt;&gt;0,$L196,0)</f>
        <v>0</v>
      </c>
      <c r="AI196" s="61">
        <f>IF(COUNTIF(Setup_Hierarchy!$J$27:$IV$27,"="&amp;$K196)&lt;&gt;0,$L196,0)</f>
        <v>0</v>
      </c>
      <c r="AJ196" s="61">
        <f>IF(COUNTIF(Setup_Hierarchy!$J$28:$IV$28,"="&amp;$K196)&lt;&gt;0,$L196,0)</f>
        <v>0</v>
      </c>
      <c r="AK196" s="61">
        <f>IF(COUNTIF(Setup_Hierarchy!$J$29:$IV$29,"="&amp;$K196)&lt;&gt;0,$L196,0)</f>
        <v>0</v>
      </c>
      <c r="AL196" s="61">
        <f>IF(COUNTIF(Setup_Hierarchy!$J$30:$IV$30,"="&amp;$K196)&lt;&gt;0,$L196,0)</f>
        <v>0</v>
      </c>
      <c r="AM196" s="61">
        <f>IF(COUNTIF(Setup_Hierarchy!$J$31:$IV$31,"="&amp;$K196)&lt;&gt;0,$L196,0)</f>
        <v>0</v>
      </c>
      <c r="AN196" s="61">
        <f>IF(COUNTIF(Setup_Hierarchy!$J$32:$IV$32,"="&amp;$K196)&lt;&gt;0,$L196,0)</f>
        <v>0</v>
      </c>
      <c r="AO196" s="61">
        <f>IF(COUNTIF(Setup_Hierarchy!$J$33:$IV$33,"="&amp;$K196)&lt;&gt;0,$L196,0)</f>
        <v>0</v>
      </c>
      <c r="AP196" s="61">
        <f>IF(COUNTIF(Setup_Hierarchy!$J$34:$IV$34,"="&amp;$K196)&lt;&gt;0,$L196,0)</f>
        <v>0</v>
      </c>
      <c r="AQ196" s="61">
        <f>IF(COUNTIF(Setup_Hierarchy!$J$35:$IV$35,"="&amp;$K196)&lt;&gt;0,$L196,0)</f>
        <v>0</v>
      </c>
      <c r="AR196" s="61">
        <f>IF(COUNTIF(Setup_Hierarchy!$J$36:$IV$36,"="&amp;$K196)&lt;&gt;0,$L196,0)</f>
        <v>0</v>
      </c>
      <c r="AS196" s="61">
        <f>IF(COUNTIF(Setup_Hierarchy!$J$37:$IV$37,"="&amp;$K196)&lt;&gt;0,$L196,0)</f>
        <v>0</v>
      </c>
      <c r="AT196" s="61">
        <f>IF(COUNTIF(Setup_Hierarchy!$J$38:$IV$38,"="&amp;$K196)&lt;&gt;0,$L196,0)</f>
        <v>0</v>
      </c>
      <c r="AU196" s="61">
        <f>IF(COUNTIF(Setup_Hierarchy!$J$39:$IV$39,"="&amp;$K196)&lt;&gt;0,$L196,0)</f>
        <v>0</v>
      </c>
      <c r="AV196" s="61">
        <f>IF(COUNTIF(Setup_Hierarchy!$J$40:$IV$40,"="&amp;$K196)&lt;&gt;0,$L196,0)</f>
        <v>0</v>
      </c>
      <c r="AW196" s="61">
        <f>IF(COUNTIF(Setup_Hierarchy!$J$41:$IV$41,"="&amp;$K196)&lt;&gt;0,$L196,0)</f>
        <v>0</v>
      </c>
      <c r="AX196" s="61">
        <f>IF(COUNTIF(Setup_Hierarchy!$J$42:$IV$42,"="&amp;$K196)&lt;&gt;0,$L196,0)</f>
        <v>0</v>
      </c>
      <c r="AY196" s="61">
        <f>IF(COUNTIF(Setup_Hierarchy!$J$43:$IV$43,"="&amp;$K196)&lt;&gt;0,$L196,0)</f>
        <v>0</v>
      </c>
      <c r="AZ196" s="61">
        <f>IF(COUNTIF(Setup_Hierarchy!$J$44:$IV$44,"="&amp;$K196)&lt;&gt;0,$L196,0)</f>
        <v>0</v>
      </c>
      <c r="BA196" s="61">
        <f>IF(COUNTIF(Setup_Hierarchy!$J$45:$IV$45,"="&amp;$K196)&lt;&gt;0,$L196,0)</f>
        <v>0</v>
      </c>
      <c r="BB196" s="61">
        <f>IF(COUNTIF(Setup_Hierarchy!$J$46:$IV$46,"="&amp;$K196)&lt;&gt;0,$L196,0)</f>
        <v>0</v>
      </c>
      <c r="BC196" s="61">
        <f>IF(COUNTIF(Setup_Hierarchy!$J$47:$IV$47,"="&amp;$K196)&lt;&gt;0,$L196,0)</f>
        <v>0</v>
      </c>
      <c r="BD196" s="61">
        <f>IF(COUNTIF(Setup_Hierarchy!$J$48:$IV$48,"="&amp;$K196)&lt;&gt;0,$L196,0)</f>
        <v>0</v>
      </c>
      <c r="BE196" s="61">
        <f>IF(COUNTIF(Setup_Hierarchy!$J$49:$IV$49,"="&amp;$K196)&lt;&gt;0,$L196,0)</f>
        <v>0</v>
      </c>
      <c r="BF196" s="61">
        <f>IF(COUNTIF(Setup_Hierarchy!$J$50:$IV$50,"="&amp;$K196)&lt;&gt;0,$L196,0)</f>
        <v>0</v>
      </c>
      <c r="BG196" s="61">
        <f>IF(COUNTIF(Setup_Hierarchy!$J$51:$IV$51,"="&amp;$K196)&lt;&gt;0,$L196,0)</f>
        <v>0</v>
      </c>
      <c r="BH196" s="61">
        <f>IF(COUNTIF(Setup_Hierarchy!$J$52:$IV$52,"="&amp;$K196)&lt;&gt;0,$L196,0)</f>
        <v>0</v>
      </c>
      <c r="BI196" s="61">
        <f>IF(COUNTIF(Setup_Hierarchy!$J$53:$IV$53,"="&amp;$K196)&lt;&gt;0,$L196,0)</f>
        <v>0</v>
      </c>
      <c r="BJ196" s="61">
        <f>IF(COUNTIF(Setup_Hierarchy!$J$54:$IV$54,"="&amp;$K196)&lt;&gt;0,$L196,0)</f>
        <v>0</v>
      </c>
      <c r="BK196" s="61">
        <f>IF(COUNTIF(Setup_Hierarchy!$J$55:$IV$55,"="&amp;$K196)&lt;&gt;0,$L196,0)</f>
        <v>0</v>
      </c>
      <c r="BL196" s="61">
        <f>IF(COUNTIF(Setup_Hierarchy!$J$56:$IV$56,"="&amp;$K196)&lt;&gt;0,$L196,0)</f>
        <v>0</v>
      </c>
      <c r="BM196" s="61">
        <f>IF(COUNTIF(Setup_Hierarchy!$J$57:$IV$57,"="&amp;$K196)&lt;&gt;0,$L196,0)</f>
        <v>0</v>
      </c>
      <c r="BN196" s="61">
        <f>IF(COUNTIF(Setup_Hierarchy!$J$58:$IV$58,"="&amp;$K196)&lt;&gt;0,$L196,0)</f>
        <v>0</v>
      </c>
      <c r="BO196" s="61">
        <f>IF(COUNTIF(Setup_Hierarchy!$J$59:$IV$59,"="&amp;$K196)&lt;&gt;0,$L196,0)</f>
        <v>0</v>
      </c>
      <c r="BP196" s="61">
        <f>IF(COUNTIF(Setup_Hierarchy!$J$60:$IV$60,"="&amp;$K196)&lt;&gt;0,$L196,0)</f>
        <v>0</v>
      </c>
      <c r="BQ196" s="61">
        <f>IF(COUNTIF(Setup_Hierarchy!$J$61:$IV$61,"="&amp;$K196)&lt;&gt;0,$L196,0)</f>
        <v>0</v>
      </c>
      <c r="BR196" s="61">
        <f>IF(COUNTIF(Setup_Hierarchy!$J$62:$IV$62,"="&amp;$K196)&lt;&gt;0,$L196,0)</f>
        <v>0</v>
      </c>
      <c r="BS196" s="61">
        <f>IF(COUNTIF(Setup_Hierarchy!$J$63:$IV$63,"="&amp;$K196)&lt;&gt;0,$L196,0)</f>
        <v>0</v>
      </c>
      <c r="BT196" s="61">
        <f>IF(COUNTIF(Setup_Hierarchy!$J$64:$IV$64,"="&amp;$K196)&lt;&gt;0,$L196,0)</f>
        <v>0</v>
      </c>
      <c r="BU196" s="61">
        <f>IF(COUNTIF(Setup_Hierarchy!$J$65:$IV$65,"="&amp;$K196)&lt;&gt;0,$L196,0)</f>
        <v>0</v>
      </c>
      <c r="BV196" s="61">
        <f>IF(COUNTIF(Setup_Hierarchy!$J$66:$IV$66,"="&amp;$K196)&lt;&gt;0,$L196,0)</f>
        <v>0</v>
      </c>
      <c r="BW196" s="61">
        <f>IF(COUNTIF(Setup_Hierarchy!$J$67:$IV$67,"="&amp;$K196)&lt;&gt;0,$L196,0)</f>
        <v>0</v>
      </c>
      <c r="BX196" s="61">
        <f>IF(COUNTIF(Setup_Hierarchy!$J$68:$IV$68,"="&amp;$K196)&lt;&gt;0,$L196,0)</f>
        <v>0</v>
      </c>
      <c r="BY196" s="61">
        <f>IF(COUNTIF(Setup_Hierarchy!$J$69:$IV$69,"="&amp;$K196)&lt;&gt;0,$L196,0)</f>
        <v>0</v>
      </c>
      <c r="BZ196" s="61">
        <f>IF(COUNTIF(Setup_Hierarchy!$J$70:$IV$70,"="&amp;$K196)&lt;&gt;0,$L196,0)</f>
        <v>0</v>
      </c>
      <c r="CA196" s="61">
        <f>IF(COUNTIF(Setup_Hierarchy!$J$71:$IV$71,"="&amp;$K196)&lt;&gt;0,$L196,0)</f>
        <v>0</v>
      </c>
      <c r="CB196" s="61">
        <f>IF(COUNTIF(Setup_Hierarchy!$J$72:$IV$72,"="&amp;$K196)&lt;&gt;0,$L196,0)</f>
        <v>0</v>
      </c>
      <c r="CC196" s="61">
        <f>IF(COUNTIF(Setup_Hierarchy!$J$73:$IV$73,"="&amp;$K196)&lt;&gt;0,$L196,0)</f>
        <v>0</v>
      </c>
      <c r="CD196" s="61">
        <f>IF(COUNTIF(Setup_Hierarchy!$J$74:$IV$74,"="&amp;$K196)&lt;&gt;0,$L196,0)</f>
        <v>0</v>
      </c>
      <c r="CE196" s="61">
        <f>IF(COUNTIF(Setup_Hierarchy!$J$75:$IV$75,"="&amp;$K196)&lt;&gt;0,$L196,0)</f>
        <v>0</v>
      </c>
      <c r="CF196" s="61">
        <f>IF(COUNTIF(Setup_Hierarchy!$J$76:$IV$76,"="&amp;$K196)&lt;&gt;0,$L196,0)</f>
        <v>0</v>
      </c>
      <c r="CG196" s="61">
        <f>IF(COUNTIF(Setup_Hierarchy!$J$77:$IV$77,"="&amp;$K196)&lt;&gt;0,$L196,0)</f>
        <v>0</v>
      </c>
      <c r="CH196" s="61">
        <f>IF(COUNTIF(Setup_Hierarchy!$J$78:$IV$78,"="&amp;$K196)&lt;&gt;0,$L196,0)</f>
        <v>0</v>
      </c>
      <c r="CI196" s="61">
        <f>IF(COUNTIF(Setup_Hierarchy!$J$79:$IV$79,"="&amp;$K196)&lt;&gt;0,$L196,0)</f>
        <v>0</v>
      </c>
      <c r="CJ196" s="61">
        <f>IF(COUNTIF(Setup_Hierarchy!$J$80:$IV$80,"="&amp;$K196)&lt;&gt;0,$L196,0)</f>
        <v>0</v>
      </c>
      <c r="CK196" s="61">
        <f>IF(COUNTIF(Setup_Hierarchy!$J$81:$IV$81,"="&amp;$K196)&lt;&gt;0,$L196,0)</f>
        <v>0</v>
      </c>
      <c r="CL196" s="61">
        <f>IF(COUNTIF(Setup_Hierarchy!$J$82:$IV$82,"="&amp;$K196)&lt;&gt;0,$L196,0)</f>
        <v>0</v>
      </c>
      <c r="CM196" s="61">
        <f>IF(COUNTIF(Setup_Hierarchy!$J$83:$IV$83,"="&amp;$K196)&lt;&gt;0,$L196,0)</f>
        <v>0</v>
      </c>
      <c r="CN196" s="61">
        <f>IF(COUNTIF(Setup_Hierarchy!$J$84:$IV$84,"="&amp;$K196)&lt;&gt;0,$L196,0)</f>
        <v>0</v>
      </c>
      <c r="CO196" s="61">
        <f>IF(COUNTIF(Setup_Hierarchy!$J$85:$IV$85,"="&amp;$K196)&lt;&gt;0,$L196,0)</f>
        <v>0</v>
      </c>
      <c r="CP196" s="61">
        <f>IF(COUNTIF(Setup_Hierarchy!$J$86:$IV$86,"="&amp;$K196)&lt;&gt;0,$L196,0)</f>
        <v>0</v>
      </c>
      <c r="CQ196" s="61">
        <f>IF(COUNTIF(Setup_Hierarchy!$J$87:$IV$87,"="&amp;$K196)&lt;&gt;0,$L196,0)</f>
        <v>0</v>
      </c>
      <c r="CR196" s="61">
        <f>IF(COUNTIF(Setup_Hierarchy!$J$88:$IV$88,"="&amp;$K196)&lt;&gt;0,$L196,0)</f>
        <v>0</v>
      </c>
      <c r="CS196" s="61">
        <f>IF(COUNTIF(Setup_Hierarchy!$J$89:$IV$89,"="&amp;$K196)&lt;&gt;0,$L196,0)</f>
        <v>0</v>
      </c>
      <c r="CT196" s="61">
        <f>IF(COUNTIF(Setup_Hierarchy!$J$90:$IV$90,"="&amp;$K196)&lt;&gt;0,$L196,0)</f>
        <v>0</v>
      </c>
      <c r="CU196" s="61">
        <f>IF(COUNTIF(Setup_Hierarchy!$J$91:$IV$91,"="&amp;$K196)&lt;&gt;0,$L196,0)</f>
        <v>0</v>
      </c>
      <c r="CV196" s="61">
        <f>IF(COUNTIF(Setup_Hierarchy!$J$92:$IV$92,"="&amp;$K196)&lt;&gt;0,$L196,0)</f>
        <v>0</v>
      </c>
      <c r="CW196" s="61">
        <f>IF(COUNTIF(Setup_Hierarchy!$J$93:$IV$93,"="&amp;$K196)&lt;&gt;0,$L196,0)</f>
        <v>0</v>
      </c>
      <c r="CX196" s="61">
        <f>IF(COUNTIF(Setup_Hierarchy!$J$94:$IV$94,"="&amp;$K196)&lt;&gt;0,$L196,0)</f>
        <v>0</v>
      </c>
      <c r="CY196" s="61">
        <f>IF(COUNTIF(Setup_Hierarchy!$J$95:$IV$95,"="&amp;$K196)&lt;&gt;0,$L196,0)</f>
        <v>0</v>
      </c>
      <c r="CZ196" s="61">
        <f>IF(COUNTIF(Setup_Hierarchy!$J$96:$IV$96,"="&amp;$K196)&lt;&gt;0,$L196,0)</f>
        <v>0</v>
      </c>
      <c r="DA196" s="61">
        <f>IF(COUNTIF(Setup_Hierarchy!$J$97:$IV$97,"="&amp;$K196)&lt;&gt;0,$L196,0)</f>
        <v>0</v>
      </c>
      <c r="DB196" s="61">
        <f>IF(COUNTIF(Setup_Hierarchy!$J$98:$IV$98,"="&amp;$K196)&lt;&gt;0,$L196,0)</f>
        <v>0</v>
      </c>
      <c r="DC196" s="61">
        <f>IF(COUNTIF(Setup_Hierarchy!$J$99:$IV$99,"="&amp;$K196)&lt;&gt;0,$L196,0)</f>
        <v>0</v>
      </c>
      <c r="DD196" s="61">
        <f>IF(COUNTIF(Setup_Hierarchy!$J$100:$IV$100,"="&amp;$K196)&lt;&gt;0,$L196,0)</f>
        <v>0</v>
      </c>
      <c r="DE196" s="61">
        <f>IF(COUNTIF(Setup_Hierarchy!$J$101:$IV$101,"="&amp;$K196)&lt;&gt;0,$L196,0)</f>
        <v>0</v>
      </c>
      <c r="DF196" s="61">
        <f>IF(COUNTIF(Setup_Hierarchy!$J$102:$IV$102,"="&amp;$K196)&lt;&gt;0,$L196,0)</f>
        <v>0</v>
      </c>
      <c r="DG196" s="61">
        <f>IF(COUNTIF(Setup_Hierarchy!$J$103:$IV$103,"="&amp;$K196)&lt;&gt;0,$L196,0)</f>
        <v>0</v>
      </c>
      <c r="DH196" s="61">
        <f>IF(COUNTIF(Setup_Hierarchy!$J$104:$IV$104,"="&amp;$K196)&lt;&gt;0,$L196,0)</f>
        <v>0</v>
      </c>
      <c r="DI196" s="61">
        <f>IF(COUNTIF(Setup_Hierarchy!$J$105:$IV$105,"="&amp;$K196)&lt;&gt;0,$L196,0)</f>
        <v>0</v>
      </c>
      <c r="DJ196" s="61">
        <f>IF(COUNTIF(Setup_Hierarchy!$J$106:$IV$106,"="&amp;$K196)&lt;&gt;0,$L196,0)</f>
        <v>0</v>
      </c>
      <c r="DK196" s="61">
        <f>IF(COUNTIF(Setup_Hierarchy!$J$107:$IV$107,"="&amp;$K196)&lt;&gt;0,$L196,0)</f>
        <v>0</v>
      </c>
      <c r="DL196" s="61">
        <f>IF(COUNTIF(Setup_Hierarchy!$J$108:$IV$108,"="&amp;$K196)&lt;&gt;0,$L196,0)</f>
        <v>0</v>
      </c>
      <c r="DM196" s="61">
        <f>IF(COUNTIF(Setup_Hierarchy!$J$109:$IV$109,"="&amp;$K196)&lt;&gt;0,$L196,0)</f>
        <v>0</v>
      </c>
      <c r="DN196" s="61">
        <f>IF(COUNTIF(Setup_Hierarchy!$J$110:$IV$110,"="&amp;$K196)&lt;&gt;0,$L196,0)</f>
        <v>0</v>
      </c>
      <c r="DO196" s="61">
        <f>IF(COUNTIF(Setup_Hierarchy!$J$111:$IV$111,"="&amp;$K196)&lt;&gt;0,$L196,0)</f>
        <v>0</v>
      </c>
      <c r="DP196" s="61">
        <f>IF(COUNTIF(Setup_Hierarchy!$J$112:$IV$112,"="&amp;$K196)&lt;&gt;0,$L196,0)</f>
        <v>0</v>
      </c>
      <c r="DQ196" s="61">
        <f>IF(COUNTIF(Setup_Hierarchy!$J$113:$IV$113,"="&amp;$K196)&lt;&gt;0,$L196,0)</f>
        <v>0</v>
      </c>
      <c r="DR196" s="61">
        <f>IF(COUNTIF(Setup_Hierarchy!$J$114:$IV$114,"="&amp;$K196)&lt;&gt;0,$L196,0)</f>
        <v>0</v>
      </c>
      <c r="DS196" s="61">
        <f>IF(COUNTIF(Setup_Hierarchy!$J$115:$IV$115,"="&amp;$K196)&lt;&gt;0,$L196,0)</f>
        <v>0</v>
      </c>
      <c r="DT196" s="61">
        <f>IF(COUNTIF(Setup_Hierarchy!$J$116:$IV$116,"="&amp;$K196)&lt;&gt;0,$L196,0)</f>
        <v>0</v>
      </c>
    </row>
    <row r="197" spans="2:124" x14ac:dyDescent="0.2">
      <c r="B197" t="s">
        <v>43</v>
      </c>
      <c r="C197">
        <v>82</v>
      </c>
      <c r="D197" t="s">
        <v>16</v>
      </c>
      <c r="E197" t="s">
        <v>369</v>
      </c>
      <c r="F197" t="s">
        <v>532</v>
      </c>
      <c r="G197" t="s">
        <v>25</v>
      </c>
      <c r="H197" t="s">
        <v>34</v>
      </c>
      <c r="I197">
        <v>0.71015399999999995</v>
      </c>
      <c r="J197">
        <v>1.3708</v>
      </c>
      <c r="K197">
        <v>704</v>
      </c>
      <c r="L197">
        <v>877.55</v>
      </c>
      <c r="M197" s="61">
        <f>IF(COUNTIF(Setup_Hierarchy!$J$5:$IV$5,"="&amp;$K197)&lt;&gt;0,$L197,0)</f>
        <v>877.55</v>
      </c>
      <c r="N197" s="61">
        <f>IF(COUNTIF(Setup_Hierarchy!$J$6:$IV$6,"="&amp;$K197)&lt;&gt;0,$L197,0)</f>
        <v>877.55</v>
      </c>
      <c r="O197" s="61">
        <f>IF(COUNTIF(Setup_Hierarchy!$J$7:$IV$7,"="&amp;$K197)&lt;&gt;0,$L197,0)</f>
        <v>877.55</v>
      </c>
      <c r="P197" s="61">
        <f>IF(COUNTIF(Setup_Hierarchy!$J$8:$IV$8,"="&amp;$K197)&lt;&gt;0,$L197,0)</f>
        <v>877.55</v>
      </c>
      <c r="Q197" s="61">
        <f>IF(COUNTIF(Setup_Hierarchy!$J$9:$IV$9,"="&amp;$K197)&lt;&gt;0,$L197,0)</f>
        <v>877.55</v>
      </c>
      <c r="R197" s="61">
        <f>IF(COUNTIF(Setup_Hierarchy!$J$10:$IV$10,"="&amp;$K197)&lt;&gt;0,$L197,0)</f>
        <v>0</v>
      </c>
      <c r="S197" s="61">
        <f>IF(COUNTIF(Setup_Hierarchy!$J$11:$IV$11,"="&amp;$K197)&lt;&gt;0,$L197,0)</f>
        <v>0</v>
      </c>
      <c r="T197" s="61">
        <f>IF(COUNTIF(Setup_Hierarchy!$J$12:$IV$12,"="&amp;$K197)&lt;&gt;0,$L197,0)</f>
        <v>0</v>
      </c>
      <c r="U197" s="61">
        <f>IF(COUNTIF(Setup_Hierarchy!$J$13:$IV$13,"="&amp;$K197)&lt;&gt;0,$L197,0)</f>
        <v>0</v>
      </c>
      <c r="V197" s="61">
        <f>IF(COUNTIF(Setup_Hierarchy!$J$14:$IV$14,"="&amp;$K197)&lt;&gt;0,$L197,0)</f>
        <v>0</v>
      </c>
      <c r="W197" s="61">
        <f>IF(COUNTIF(Setup_Hierarchy!$J$15:$IV$15,"="&amp;$K197)&lt;&gt;0,$L197,0)</f>
        <v>0</v>
      </c>
      <c r="X197" s="61">
        <f>IF(COUNTIF(Setup_Hierarchy!$J$16:$IV$16,"="&amp;$K197)&lt;&gt;0,$L197,0)</f>
        <v>0</v>
      </c>
      <c r="Y197" s="61">
        <f>IF(COUNTIF(Setup_Hierarchy!$J$17:$IV$17,"="&amp;$K197)&lt;&gt;0,$L197,0)</f>
        <v>0</v>
      </c>
      <c r="Z197" s="61">
        <f>IF(COUNTIF(Setup_Hierarchy!$J$18:$IV$18,"="&amp;$K197)&lt;&gt;0,$L197,0)</f>
        <v>0</v>
      </c>
      <c r="AA197" s="61">
        <f>IF(COUNTIF(Setup_Hierarchy!$J$19:$IV$19,"="&amp;$K197)&lt;&gt;0,$L197,0)</f>
        <v>0</v>
      </c>
      <c r="AB197" s="61">
        <f>IF(COUNTIF(Setup_Hierarchy!$J$20:$IV$20,"="&amp;$K197)&lt;&gt;0,$L197,0)</f>
        <v>0</v>
      </c>
      <c r="AC197" s="61">
        <f>IF(COUNTIF(Setup_Hierarchy!$J$21:$IV$21,"="&amp;$K197)&lt;&gt;0,$L197,0)</f>
        <v>877.55</v>
      </c>
      <c r="AD197" s="61">
        <f>IF(COUNTIF(Setup_Hierarchy!$J$22:$IV$22,"="&amp;$K197)&lt;&gt;0,$L197,0)</f>
        <v>0</v>
      </c>
      <c r="AE197" s="61">
        <f>IF(COUNTIF(Setup_Hierarchy!$J$23:$IV$23,"="&amp;$K197)&lt;&gt;0,$L197,0)</f>
        <v>877.55</v>
      </c>
      <c r="AF197" s="61">
        <f>IF(COUNTIF(Setup_Hierarchy!$J$24:$IV$24,"="&amp;$K197)&lt;&gt;0,$L197,0)</f>
        <v>0</v>
      </c>
      <c r="AG197" s="61">
        <f>IF(COUNTIF(Setup_Hierarchy!$J$25:$IV$25,"="&amp;$K197)&lt;&gt;0,$L197,0)</f>
        <v>0</v>
      </c>
      <c r="AH197" s="61">
        <f>IF(COUNTIF(Setup_Hierarchy!$J$26:$IV$26,"="&amp;$K197)&lt;&gt;0,$L197,0)</f>
        <v>0</v>
      </c>
      <c r="AI197" s="61">
        <f>IF(COUNTIF(Setup_Hierarchy!$J$27:$IV$27,"="&amp;$K197)&lt;&gt;0,$L197,0)</f>
        <v>0</v>
      </c>
      <c r="AJ197" s="61">
        <f>IF(COUNTIF(Setup_Hierarchy!$J$28:$IV$28,"="&amp;$K197)&lt;&gt;0,$L197,0)</f>
        <v>0</v>
      </c>
      <c r="AK197" s="61">
        <f>IF(COUNTIF(Setup_Hierarchy!$J$29:$IV$29,"="&amp;$K197)&lt;&gt;0,$L197,0)</f>
        <v>0</v>
      </c>
      <c r="AL197" s="61">
        <f>IF(COUNTIF(Setup_Hierarchy!$J$30:$IV$30,"="&amp;$K197)&lt;&gt;0,$L197,0)</f>
        <v>0</v>
      </c>
      <c r="AM197" s="61">
        <f>IF(COUNTIF(Setup_Hierarchy!$J$31:$IV$31,"="&amp;$K197)&lt;&gt;0,$L197,0)</f>
        <v>0</v>
      </c>
      <c r="AN197" s="61">
        <f>IF(COUNTIF(Setup_Hierarchy!$J$32:$IV$32,"="&amp;$K197)&lt;&gt;0,$L197,0)</f>
        <v>0</v>
      </c>
      <c r="AO197" s="61">
        <f>IF(COUNTIF(Setup_Hierarchy!$J$33:$IV$33,"="&amp;$K197)&lt;&gt;0,$L197,0)</f>
        <v>0</v>
      </c>
      <c r="AP197" s="61">
        <f>IF(COUNTIF(Setup_Hierarchy!$J$34:$IV$34,"="&amp;$K197)&lt;&gt;0,$L197,0)</f>
        <v>0</v>
      </c>
      <c r="AQ197" s="61">
        <f>IF(COUNTIF(Setup_Hierarchy!$J$35:$IV$35,"="&amp;$K197)&lt;&gt;0,$L197,0)</f>
        <v>0</v>
      </c>
      <c r="AR197" s="61">
        <f>IF(COUNTIF(Setup_Hierarchy!$J$36:$IV$36,"="&amp;$K197)&lt;&gt;0,$L197,0)</f>
        <v>0</v>
      </c>
      <c r="AS197" s="61">
        <f>IF(COUNTIF(Setup_Hierarchy!$J$37:$IV$37,"="&amp;$K197)&lt;&gt;0,$L197,0)</f>
        <v>0</v>
      </c>
      <c r="AT197" s="61">
        <f>IF(COUNTIF(Setup_Hierarchy!$J$38:$IV$38,"="&amp;$K197)&lt;&gt;0,$L197,0)</f>
        <v>0</v>
      </c>
      <c r="AU197" s="61">
        <f>IF(COUNTIF(Setup_Hierarchy!$J$39:$IV$39,"="&amp;$K197)&lt;&gt;0,$L197,0)</f>
        <v>0</v>
      </c>
      <c r="AV197" s="61">
        <f>IF(COUNTIF(Setup_Hierarchy!$J$40:$IV$40,"="&amp;$K197)&lt;&gt;0,$L197,0)</f>
        <v>0</v>
      </c>
      <c r="AW197" s="61">
        <f>IF(COUNTIF(Setup_Hierarchy!$J$41:$IV$41,"="&amp;$K197)&lt;&gt;0,$L197,0)</f>
        <v>0</v>
      </c>
      <c r="AX197" s="61">
        <f>IF(COUNTIF(Setup_Hierarchy!$J$42:$IV$42,"="&amp;$K197)&lt;&gt;0,$L197,0)</f>
        <v>0</v>
      </c>
      <c r="AY197" s="61">
        <f>IF(COUNTIF(Setup_Hierarchy!$J$43:$IV$43,"="&amp;$K197)&lt;&gt;0,$L197,0)</f>
        <v>0</v>
      </c>
      <c r="AZ197" s="61">
        <f>IF(COUNTIF(Setup_Hierarchy!$J$44:$IV$44,"="&amp;$K197)&lt;&gt;0,$L197,0)</f>
        <v>0</v>
      </c>
      <c r="BA197" s="61">
        <f>IF(COUNTIF(Setup_Hierarchy!$J$45:$IV$45,"="&amp;$K197)&lt;&gt;0,$L197,0)</f>
        <v>0</v>
      </c>
      <c r="BB197" s="61">
        <f>IF(COUNTIF(Setup_Hierarchy!$J$46:$IV$46,"="&amp;$K197)&lt;&gt;0,$L197,0)</f>
        <v>0</v>
      </c>
      <c r="BC197" s="61">
        <f>IF(COUNTIF(Setup_Hierarchy!$J$47:$IV$47,"="&amp;$K197)&lt;&gt;0,$L197,0)</f>
        <v>0</v>
      </c>
      <c r="BD197" s="61">
        <f>IF(COUNTIF(Setup_Hierarchy!$J$48:$IV$48,"="&amp;$K197)&lt;&gt;0,$L197,0)</f>
        <v>0</v>
      </c>
      <c r="BE197" s="61">
        <f>IF(COUNTIF(Setup_Hierarchy!$J$49:$IV$49,"="&amp;$K197)&lt;&gt;0,$L197,0)</f>
        <v>0</v>
      </c>
      <c r="BF197" s="61">
        <f>IF(COUNTIF(Setup_Hierarchy!$J$50:$IV$50,"="&amp;$K197)&lt;&gt;0,$L197,0)</f>
        <v>0</v>
      </c>
      <c r="BG197" s="61">
        <f>IF(COUNTIF(Setup_Hierarchy!$J$51:$IV$51,"="&amp;$K197)&lt;&gt;0,$L197,0)</f>
        <v>0</v>
      </c>
      <c r="BH197" s="61">
        <f>IF(COUNTIF(Setup_Hierarchy!$J$52:$IV$52,"="&amp;$K197)&lt;&gt;0,$L197,0)</f>
        <v>0</v>
      </c>
      <c r="BI197" s="61">
        <f>IF(COUNTIF(Setup_Hierarchy!$J$53:$IV$53,"="&amp;$K197)&lt;&gt;0,$L197,0)</f>
        <v>0</v>
      </c>
      <c r="BJ197" s="61">
        <f>IF(COUNTIF(Setup_Hierarchy!$J$54:$IV$54,"="&amp;$K197)&lt;&gt;0,$L197,0)</f>
        <v>0</v>
      </c>
      <c r="BK197" s="61">
        <f>IF(COUNTIF(Setup_Hierarchy!$J$55:$IV$55,"="&amp;$K197)&lt;&gt;0,$L197,0)</f>
        <v>0</v>
      </c>
      <c r="BL197" s="61">
        <f>IF(COUNTIF(Setup_Hierarchy!$J$56:$IV$56,"="&amp;$K197)&lt;&gt;0,$L197,0)</f>
        <v>0</v>
      </c>
      <c r="BM197" s="61">
        <f>IF(COUNTIF(Setup_Hierarchy!$J$57:$IV$57,"="&amp;$K197)&lt;&gt;0,$L197,0)</f>
        <v>0</v>
      </c>
      <c r="BN197" s="61">
        <f>IF(COUNTIF(Setup_Hierarchy!$J$58:$IV$58,"="&amp;$K197)&lt;&gt;0,$L197,0)</f>
        <v>0</v>
      </c>
      <c r="BO197" s="61">
        <f>IF(COUNTIF(Setup_Hierarchy!$J$59:$IV$59,"="&amp;$K197)&lt;&gt;0,$L197,0)</f>
        <v>0</v>
      </c>
      <c r="BP197" s="61">
        <f>IF(COUNTIF(Setup_Hierarchy!$J$60:$IV$60,"="&amp;$K197)&lt;&gt;0,$L197,0)</f>
        <v>0</v>
      </c>
      <c r="BQ197" s="61">
        <f>IF(COUNTIF(Setup_Hierarchy!$J$61:$IV$61,"="&amp;$K197)&lt;&gt;0,$L197,0)</f>
        <v>0</v>
      </c>
      <c r="BR197" s="61">
        <f>IF(COUNTIF(Setup_Hierarchy!$J$62:$IV$62,"="&amp;$K197)&lt;&gt;0,$L197,0)</f>
        <v>0</v>
      </c>
      <c r="BS197" s="61">
        <f>IF(COUNTIF(Setup_Hierarchy!$J$63:$IV$63,"="&amp;$K197)&lt;&gt;0,$L197,0)</f>
        <v>0</v>
      </c>
      <c r="BT197" s="61">
        <f>IF(COUNTIF(Setup_Hierarchy!$J$64:$IV$64,"="&amp;$K197)&lt;&gt;0,$L197,0)</f>
        <v>0</v>
      </c>
      <c r="BU197" s="61">
        <f>IF(COUNTIF(Setup_Hierarchy!$J$65:$IV$65,"="&amp;$K197)&lt;&gt;0,$L197,0)</f>
        <v>0</v>
      </c>
      <c r="BV197" s="61">
        <f>IF(COUNTIF(Setup_Hierarchy!$J$66:$IV$66,"="&amp;$K197)&lt;&gt;0,$L197,0)</f>
        <v>0</v>
      </c>
      <c r="BW197" s="61">
        <f>IF(COUNTIF(Setup_Hierarchy!$J$67:$IV$67,"="&amp;$K197)&lt;&gt;0,$L197,0)</f>
        <v>0</v>
      </c>
      <c r="BX197" s="61">
        <f>IF(COUNTIF(Setup_Hierarchy!$J$68:$IV$68,"="&amp;$K197)&lt;&gt;0,$L197,0)</f>
        <v>0</v>
      </c>
      <c r="BY197" s="61">
        <f>IF(COUNTIF(Setup_Hierarchy!$J$69:$IV$69,"="&amp;$K197)&lt;&gt;0,$L197,0)</f>
        <v>0</v>
      </c>
      <c r="BZ197" s="61">
        <f>IF(COUNTIF(Setup_Hierarchy!$J$70:$IV$70,"="&amp;$K197)&lt;&gt;0,$L197,0)</f>
        <v>0</v>
      </c>
      <c r="CA197" s="61">
        <f>IF(COUNTIF(Setup_Hierarchy!$J$71:$IV$71,"="&amp;$K197)&lt;&gt;0,$L197,0)</f>
        <v>0</v>
      </c>
      <c r="CB197" s="61">
        <f>IF(COUNTIF(Setup_Hierarchy!$J$72:$IV$72,"="&amp;$K197)&lt;&gt;0,$L197,0)</f>
        <v>0</v>
      </c>
      <c r="CC197" s="61">
        <f>IF(COUNTIF(Setup_Hierarchy!$J$73:$IV$73,"="&amp;$K197)&lt;&gt;0,$L197,0)</f>
        <v>0</v>
      </c>
      <c r="CD197" s="61">
        <f>IF(COUNTIF(Setup_Hierarchy!$J$74:$IV$74,"="&amp;$K197)&lt;&gt;0,$L197,0)</f>
        <v>0</v>
      </c>
      <c r="CE197" s="61">
        <f>IF(COUNTIF(Setup_Hierarchy!$J$75:$IV$75,"="&amp;$K197)&lt;&gt;0,$L197,0)</f>
        <v>0</v>
      </c>
      <c r="CF197" s="61">
        <f>IF(COUNTIF(Setup_Hierarchy!$J$76:$IV$76,"="&amp;$K197)&lt;&gt;0,$L197,0)</f>
        <v>0</v>
      </c>
      <c r="CG197" s="61">
        <f>IF(COUNTIF(Setup_Hierarchy!$J$77:$IV$77,"="&amp;$K197)&lt;&gt;0,$L197,0)</f>
        <v>0</v>
      </c>
      <c r="CH197" s="61">
        <f>IF(COUNTIF(Setup_Hierarchy!$J$78:$IV$78,"="&amp;$K197)&lt;&gt;0,$L197,0)</f>
        <v>0</v>
      </c>
      <c r="CI197" s="61">
        <f>IF(COUNTIF(Setup_Hierarchy!$J$79:$IV$79,"="&amp;$K197)&lt;&gt;0,$L197,0)</f>
        <v>0</v>
      </c>
      <c r="CJ197" s="61">
        <f>IF(COUNTIF(Setup_Hierarchy!$J$80:$IV$80,"="&amp;$K197)&lt;&gt;0,$L197,0)</f>
        <v>0</v>
      </c>
      <c r="CK197" s="61">
        <f>IF(COUNTIF(Setup_Hierarchy!$J$81:$IV$81,"="&amp;$K197)&lt;&gt;0,$L197,0)</f>
        <v>0</v>
      </c>
      <c r="CL197" s="61">
        <f>IF(COUNTIF(Setup_Hierarchy!$J$82:$IV$82,"="&amp;$K197)&lt;&gt;0,$L197,0)</f>
        <v>0</v>
      </c>
      <c r="CM197" s="61">
        <f>IF(COUNTIF(Setup_Hierarchy!$J$83:$IV$83,"="&amp;$K197)&lt;&gt;0,$L197,0)</f>
        <v>0</v>
      </c>
      <c r="CN197" s="61">
        <f>IF(COUNTIF(Setup_Hierarchy!$J$84:$IV$84,"="&amp;$K197)&lt;&gt;0,$L197,0)</f>
        <v>0</v>
      </c>
      <c r="CO197" s="61">
        <f>IF(COUNTIF(Setup_Hierarchy!$J$85:$IV$85,"="&amp;$K197)&lt;&gt;0,$L197,0)</f>
        <v>0</v>
      </c>
      <c r="CP197" s="61">
        <f>IF(COUNTIF(Setup_Hierarchy!$J$86:$IV$86,"="&amp;$K197)&lt;&gt;0,$L197,0)</f>
        <v>0</v>
      </c>
      <c r="CQ197" s="61">
        <f>IF(COUNTIF(Setup_Hierarchy!$J$87:$IV$87,"="&amp;$K197)&lt;&gt;0,$L197,0)</f>
        <v>0</v>
      </c>
      <c r="CR197" s="61">
        <f>IF(COUNTIF(Setup_Hierarchy!$J$88:$IV$88,"="&amp;$K197)&lt;&gt;0,$L197,0)</f>
        <v>0</v>
      </c>
      <c r="CS197" s="61">
        <f>IF(COUNTIF(Setup_Hierarchy!$J$89:$IV$89,"="&amp;$K197)&lt;&gt;0,$L197,0)</f>
        <v>0</v>
      </c>
      <c r="CT197" s="61">
        <f>IF(COUNTIF(Setup_Hierarchy!$J$90:$IV$90,"="&amp;$K197)&lt;&gt;0,$L197,0)</f>
        <v>0</v>
      </c>
      <c r="CU197" s="61">
        <f>IF(COUNTIF(Setup_Hierarchy!$J$91:$IV$91,"="&amp;$K197)&lt;&gt;0,$L197,0)</f>
        <v>0</v>
      </c>
      <c r="CV197" s="61">
        <f>IF(COUNTIF(Setup_Hierarchy!$J$92:$IV$92,"="&amp;$K197)&lt;&gt;0,$L197,0)</f>
        <v>0</v>
      </c>
      <c r="CW197" s="61">
        <f>IF(COUNTIF(Setup_Hierarchy!$J$93:$IV$93,"="&amp;$K197)&lt;&gt;0,$L197,0)</f>
        <v>0</v>
      </c>
      <c r="CX197" s="61">
        <f>IF(COUNTIF(Setup_Hierarchy!$J$94:$IV$94,"="&amp;$K197)&lt;&gt;0,$L197,0)</f>
        <v>0</v>
      </c>
      <c r="CY197" s="61">
        <f>IF(COUNTIF(Setup_Hierarchy!$J$95:$IV$95,"="&amp;$K197)&lt;&gt;0,$L197,0)</f>
        <v>0</v>
      </c>
      <c r="CZ197" s="61">
        <f>IF(COUNTIF(Setup_Hierarchy!$J$96:$IV$96,"="&amp;$K197)&lt;&gt;0,$L197,0)</f>
        <v>0</v>
      </c>
      <c r="DA197" s="61">
        <f>IF(COUNTIF(Setup_Hierarchy!$J$97:$IV$97,"="&amp;$K197)&lt;&gt;0,$L197,0)</f>
        <v>0</v>
      </c>
      <c r="DB197" s="61">
        <f>IF(COUNTIF(Setup_Hierarchy!$J$98:$IV$98,"="&amp;$K197)&lt;&gt;0,$L197,0)</f>
        <v>0</v>
      </c>
      <c r="DC197" s="61">
        <f>IF(COUNTIF(Setup_Hierarchy!$J$99:$IV$99,"="&amp;$K197)&lt;&gt;0,$L197,0)</f>
        <v>0</v>
      </c>
      <c r="DD197" s="61">
        <f>IF(COUNTIF(Setup_Hierarchy!$J$100:$IV$100,"="&amp;$K197)&lt;&gt;0,$L197,0)</f>
        <v>0</v>
      </c>
      <c r="DE197" s="61">
        <f>IF(COUNTIF(Setup_Hierarchy!$J$101:$IV$101,"="&amp;$K197)&lt;&gt;0,$L197,0)</f>
        <v>0</v>
      </c>
      <c r="DF197" s="61">
        <f>IF(COUNTIF(Setup_Hierarchy!$J$102:$IV$102,"="&amp;$K197)&lt;&gt;0,$L197,0)</f>
        <v>0</v>
      </c>
      <c r="DG197" s="61">
        <f>IF(COUNTIF(Setup_Hierarchy!$J$103:$IV$103,"="&amp;$K197)&lt;&gt;0,$L197,0)</f>
        <v>0</v>
      </c>
      <c r="DH197" s="61">
        <f>IF(COUNTIF(Setup_Hierarchy!$J$104:$IV$104,"="&amp;$K197)&lt;&gt;0,$L197,0)</f>
        <v>0</v>
      </c>
      <c r="DI197" s="61">
        <f>IF(COUNTIF(Setup_Hierarchy!$J$105:$IV$105,"="&amp;$K197)&lt;&gt;0,$L197,0)</f>
        <v>0</v>
      </c>
      <c r="DJ197" s="61">
        <f>IF(COUNTIF(Setup_Hierarchy!$J$106:$IV$106,"="&amp;$K197)&lt;&gt;0,$L197,0)</f>
        <v>0</v>
      </c>
      <c r="DK197" s="61">
        <f>IF(COUNTIF(Setup_Hierarchy!$J$107:$IV$107,"="&amp;$K197)&lt;&gt;0,$L197,0)</f>
        <v>0</v>
      </c>
      <c r="DL197" s="61">
        <f>IF(COUNTIF(Setup_Hierarchy!$J$108:$IV$108,"="&amp;$K197)&lt;&gt;0,$L197,0)</f>
        <v>0</v>
      </c>
      <c r="DM197" s="61">
        <f>IF(COUNTIF(Setup_Hierarchy!$J$109:$IV$109,"="&amp;$K197)&lt;&gt;0,$L197,0)</f>
        <v>0</v>
      </c>
      <c r="DN197" s="61">
        <f>IF(COUNTIF(Setup_Hierarchy!$J$110:$IV$110,"="&amp;$K197)&lt;&gt;0,$L197,0)</f>
        <v>0</v>
      </c>
      <c r="DO197" s="61">
        <f>IF(COUNTIF(Setup_Hierarchy!$J$111:$IV$111,"="&amp;$K197)&lt;&gt;0,$L197,0)</f>
        <v>0</v>
      </c>
      <c r="DP197" s="61">
        <f>IF(COUNTIF(Setup_Hierarchy!$J$112:$IV$112,"="&amp;$K197)&lt;&gt;0,$L197,0)</f>
        <v>0</v>
      </c>
      <c r="DQ197" s="61">
        <f>IF(COUNTIF(Setup_Hierarchy!$J$113:$IV$113,"="&amp;$K197)&lt;&gt;0,$L197,0)</f>
        <v>0</v>
      </c>
      <c r="DR197" s="61">
        <f>IF(COUNTIF(Setup_Hierarchy!$J$114:$IV$114,"="&amp;$K197)&lt;&gt;0,$L197,0)</f>
        <v>0</v>
      </c>
      <c r="DS197" s="61">
        <f>IF(COUNTIF(Setup_Hierarchy!$J$115:$IV$115,"="&amp;$K197)&lt;&gt;0,$L197,0)</f>
        <v>0</v>
      </c>
      <c r="DT197" s="61">
        <f>IF(COUNTIF(Setup_Hierarchy!$J$116:$IV$116,"="&amp;$K197)&lt;&gt;0,$L197,0)</f>
        <v>0</v>
      </c>
    </row>
    <row r="198" spans="2:124" x14ac:dyDescent="0.2">
      <c r="B198" t="s">
        <v>43</v>
      </c>
      <c r="C198">
        <v>82</v>
      </c>
      <c r="D198" t="s">
        <v>16</v>
      </c>
      <c r="E198" t="s">
        <v>369</v>
      </c>
      <c r="F198" t="s">
        <v>532</v>
      </c>
      <c r="G198" t="s">
        <v>25</v>
      </c>
      <c r="H198" t="s">
        <v>34</v>
      </c>
      <c r="I198">
        <v>0.71015399999999995</v>
      </c>
      <c r="J198">
        <v>1.3708</v>
      </c>
      <c r="K198">
        <v>729</v>
      </c>
      <c r="L198">
        <v>18.399999999999999</v>
      </c>
      <c r="M198" s="61">
        <f>IF(COUNTIF(Setup_Hierarchy!$J$5:$IV$5,"="&amp;$K198)&lt;&gt;0,$L198,0)</f>
        <v>18.399999999999999</v>
      </c>
      <c r="N198" s="61">
        <f>IF(COUNTIF(Setup_Hierarchy!$J$6:$IV$6,"="&amp;$K198)&lt;&gt;0,$L198,0)</f>
        <v>18.399999999999999</v>
      </c>
      <c r="O198" s="61">
        <f>IF(COUNTIF(Setup_Hierarchy!$J$7:$IV$7,"="&amp;$K198)&lt;&gt;0,$L198,0)</f>
        <v>18.399999999999999</v>
      </c>
      <c r="P198" s="61">
        <f>IF(COUNTIF(Setup_Hierarchy!$J$8:$IV$8,"="&amp;$K198)&lt;&gt;0,$L198,0)</f>
        <v>18.399999999999999</v>
      </c>
      <c r="Q198" s="61">
        <f>IF(COUNTIF(Setup_Hierarchy!$J$9:$IV$9,"="&amp;$K198)&lt;&gt;0,$L198,0)</f>
        <v>0</v>
      </c>
      <c r="R198" s="61">
        <f>IF(COUNTIF(Setup_Hierarchy!$J$10:$IV$10,"="&amp;$K198)&lt;&gt;0,$L198,0)</f>
        <v>0</v>
      </c>
      <c r="S198" s="61">
        <f>IF(COUNTIF(Setup_Hierarchy!$J$11:$IV$11,"="&amp;$K198)&lt;&gt;0,$L198,0)</f>
        <v>0</v>
      </c>
      <c r="T198" s="61">
        <f>IF(COUNTIF(Setup_Hierarchy!$J$12:$IV$12,"="&amp;$K198)&lt;&gt;0,$L198,0)</f>
        <v>0</v>
      </c>
      <c r="U198" s="61">
        <f>IF(COUNTIF(Setup_Hierarchy!$J$13:$IV$13,"="&amp;$K198)&lt;&gt;0,$L198,0)</f>
        <v>0</v>
      </c>
      <c r="V198" s="61">
        <f>IF(COUNTIF(Setup_Hierarchy!$J$14:$IV$14,"="&amp;$K198)&lt;&gt;0,$L198,0)</f>
        <v>0</v>
      </c>
      <c r="W198" s="61">
        <f>IF(COUNTIF(Setup_Hierarchy!$J$15:$IV$15,"="&amp;$K198)&lt;&gt;0,$L198,0)</f>
        <v>0</v>
      </c>
      <c r="X198" s="61">
        <f>IF(COUNTIF(Setup_Hierarchy!$J$16:$IV$16,"="&amp;$K198)&lt;&gt;0,$L198,0)</f>
        <v>0</v>
      </c>
      <c r="Y198" s="61">
        <f>IF(COUNTIF(Setup_Hierarchy!$J$17:$IV$17,"="&amp;$K198)&lt;&gt;0,$L198,0)</f>
        <v>0</v>
      </c>
      <c r="Z198" s="61">
        <f>IF(COUNTIF(Setup_Hierarchy!$J$18:$IV$18,"="&amp;$K198)&lt;&gt;0,$L198,0)</f>
        <v>0</v>
      </c>
      <c r="AA198" s="61">
        <f>IF(COUNTIF(Setup_Hierarchy!$J$19:$IV$19,"="&amp;$K198)&lt;&gt;0,$L198,0)</f>
        <v>0</v>
      </c>
      <c r="AB198" s="61">
        <f>IF(COUNTIF(Setup_Hierarchy!$J$20:$IV$20,"="&amp;$K198)&lt;&gt;0,$L198,0)</f>
        <v>0</v>
      </c>
      <c r="AC198" s="61">
        <f>IF(COUNTIF(Setup_Hierarchy!$J$21:$IV$21,"="&amp;$K198)&lt;&gt;0,$L198,0)</f>
        <v>0</v>
      </c>
      <c r="AD198" s="61">
        <f>IF(COUNTIF(Setup_Hierarchy!$J$22:$IV$22,"="&amp;$K198)&lt;&gt;0,$L198,0)</f>
        <v>0</v>
      </c>
      <c r="AE198" s="61">
        <f>IF(COUNTIF(Setup_Hierarchy!$J$23:$IV$23,"="&amp;$K198)&lt;&gt;0,$L198,0)</f>
        <v>0</v>
      </c>
      <c r="AF198" s="61">
        <f>IF(COUNTIF(Setup_Hierarchy!$J$24:$IV$24,"="&amp;$K198)&lt;&gt;0,$L198,0)</f>
        <v>0</v>
      </c>
      <c r="AG198" s="61">
        <f>IF(COUNTIF(Setup_Hierarchy!$J$25:$IV$25,"="&amp;$K198)&lt;&gt;0,$L198,0)</f>
        <v>0</v>
      </c>
      <c r="AH198" s="61">
        <f>IF(COUNTIF(Setup_Hierarchy!$J$26:$IV$26,"="&amp;$K198)&lt;&gt;0,$L198,0)</f>
        <v>0</v>
      </c>
      <c r="AI198" s="61">
        <f>IF(COUNTIF(Setup_Hierarchy!$J$27:$IV$27,"="&amp;$K198)&lt;&gt;0,$L198,0)</f>
        <v>0</v>
      </c>
      <c r="AJ198" s="61">
        <f>IF(COUNTIF(Setup_Hierarchy!$J$28:$IV$28,"="&amp;$K198)&lt;&gt;0,$L198,0)</f>
        <v>0</v>
      </c>
      <c r="AK198" s="61">
        <f>IF(COUNTIF(Setup_Hierarchy!$J$29:$IV$29,"="&amp;$K198)&lt;&gt;0,$L198,0)</f>
        <v>0</v>
      </c>
      <c r="AL198" s="61">
        <f>IF(COUNTIF(Setup_Hierarchy!$J$30:$IV$30,"="&amp;$K198)&lt;&gt;0,$L198,0)</f>
        <v>0</v>
      </c>
      <c r="AM198" s="61">
        <f>IF(COUNTIF(Setup_Hierarchy!$J$31:$IV$31,"="&amp;$K198)&lt;&gt;0,$L198,0)</f>
        <v>0</v>
      </c>
      <c r="AN198" s="61">
        <f>IF(COUNTIF(Setup_Hierarchy!$J$32:$IV$32,"="&amp;$K198)&lt;&gt;0,$L198,0)</f>
        <v>0</v>
      </c>
      <c r="AO198" s="61">
        <f>IF(COUNTIF(Setup_Hierarchy!$J$33:$IV$33,"="&amp;$K198)&lt;&gt;0,$L198,0)</f>
        <v>0</v>
      </c>
      <c r="AP198" s="61">
        <f>IF(COUNTIF(Setup_Hierarchy!$J$34:$IV$34,"="&amp;$K198)&lt;&gt;0,$L198,0)</f>
        <v>0</v>
      </c>
      <c r="AQ198" s="61">
        <f>IF(COUNTIF(Setup_Hierarchy!$J$35:$IV$35,"="&amp;$K198)&lt;&gt;0,$L198,0)</f>
        <v>0</v>
      </c>
      <c r="AR198" s="61">
        <f>IF(COUNTIF(Setup_Hierarchy!$J$36:$IV$36,"="&amp;$K198)&lt;&gt;0,$L198,0)</f>
        <v>0</v>
      </c>
      <c r="AS198" s="61">
        <f>IF(COUNTIF(Setup_Hierarchy!$J$37:$IV$37,"="&amp;$K198)&lt;&gt;0,$L198,0)</f>
        <v>0</v>
      </c>
      <c r="AT198" s="61">
        <f>IF(COUNTIF(Setup_Hierarchy!$J$38:$IV$38,"="&amp;$K198)&lt;&gt;0,$L198,0)</f>
        <v>0</v>
      </c>
      <c r="AU198" s="61">
        <f>IF(COUNTIF(Setup_Hierarchy!$J$39:$IV$39,"="&amp;$K198)&lt;&gt;0,$L198,0)</f>
        <v>18.399999999999999</v>
      </c>
      <c r="AV198" s="61">
        <f>IF(COUNTIF(Setup_Hierarchy!$J$40:$IV$40,"="&amp;$K198)&lt;&gt;0,$L198,0)</f>
        <v>0</v>
      </c>
      <c r="AW198" s="61">
        <f>IF(COUNTIF(Setup_Hierarchy!$J$41:$IV$41,"="&amp;$K198)&lt;&gt;0,$L198,0)</f>
        <v>0</v>
      </c>
      <c r="AX198" s="61">
        <f>IF(COUNTIF(Setup_Hierarchy!$J$42:$IV$42,"="&amp;$K198)&lt;&gt;0,$L198,0)</f>
        <v>0</v>
      </c>
      <c r="AY198" s="61">
        <f>IF(COUNTIF(Setup_Hierarchy!$J$43:$IV$43,"="&amp;$K198)&lt;&gt;0,$L198,0)</f>
        <v>0</v>
      </c>
      <c r="AZ198" s="61">
        <f>IF(COUNTIF(Setup_Hierarchy!$J$44:$IV$44,"="&amp;$K198)&lt;&gt;0,$L198,0)</f>
        <v>0</v>
      </c>
      <c r="BA198" s="61">
        <f>IF(COUNTIF(Setup_Hierarchy!$J$45:$IV$45,"="&amp;$K198)&lt;&gt;0,$L198,0)</f>
        <v>0</v>
      </c>
      <c r="BB198" s="61">
        <f>IF(COUNTIF(Setup_Hierarchy!$J$46:$IV$46,"="&amp;$K198)&lt;&gt;0,$L198,0)</f>
        <v>18.399999999999999</v>
      </c>
      <c r="BC198" s="61">
        <f>IF(COUNTIF(Setup_Hierarchy!$J$47:$IV$47,"="&amp;$K198)&lt;&gt;0,$L198,0)</f>
        <v>18.399999999999999</v>
      </c>
      <c r="BD198" s="61">
        <f>IF(COUNTIF(Setup_Hierarchy!$J$48:$IV$48,"="&amp;$K198)&lt;&gt;0,$L198,0)</f>
        <v>0</v>
      </c>
      <c r="BE198" s="61">
        <f>IF(COUNTIF(Setup_Hierarchy!$J$49:$IV$49,"="&amp;$K198)&lt;&gt;0,$L198,0)</f>
        <v>0</v>
      </c>
      <c r="BF198" s="61">
        <f>IF(COUNTIF(Setup_Hierarchy!$J$50:$IV$50,"="&amp;$K198)&lt;&gt;0,$L198,0)</f>
        <v>0</v>
      </c>
      <c r="BG198" s="61">
        <f>IF(COUNTIF(Setup_Hierarchy!$J$51:$IV$51,"="&amp;$K198)&lt;&gt;0,$L198,0)</f>
        <v>0</v>
      </c>
      <c r="BH198" s="61">
        <f>IF(COUNTIF(Setup_Hierarchy!$J$52:$IV$52,"="&amp;$K198)&lt;&gt;0,$L198,0)</f>
        <v>0</v>
      </c>
      <c r="BI198" s="61">
        <f>IF(COUNTIF(Setup_Hierarchy!$J$53:$IV$53,"="&amp;$K198)&lt;&gt;0,$L198,0)</f>
        <v>0</v>
      </c>
      <c r="BJ198" s="61">
        <f>IF(COUNTIF(Setup_Hierarchy!$J$54:$IV$54,"="&amp;$K198)&lt;&gt;0,$L198,0)</f>
        <v>0</v>
      </c>
      <c r="BK198" s="61">
        <f>IF(COUNTIF(Setup_Hierarchy!$J$55:$IV$55,"="&amp;$K198)&lt;&gt;0,$L198,0)</f>
        <v>0</v>
      </c>
      <c r="BL198" s="61">
        <f>IF(COUNTIF(Setup_Hierarchy!$J$56:$IV$56,"="&amp;$K198)&lt;&gt;0,$L198,0)</f>
        <v>0</v>
      </c>
      <c r="BM198" s="61">
        <f>IF(COUNTIF(Setup_Hierarchy!$J$57:$IV$57,"="&amp;$K198)&lt;&gt;0,$L198,0)</f>
        <v>0</v>
      </c>
      <c r="BN198" s="61">
        <f>IF(COUNTIF(Setup_Hierarchy!$J$58:$IV$58,"="&amp;$K198)&lt;&gt;0,$L198,0)</f>
        <v>0</v>
      </c>
      <c r="BO198" s="61">
        <f>IF(COUNTIF(Setup_Hierarchy!$J$59:$IV$59,"="&amp;$K198)&lt;&gt;0,$L198,0)</f>
        <v>0</v>
      </c>
      <c r="BP198" s="61">
        <f>IF(COUNTIF(Setup_Hierarchy!$J$60:$IV$60,"="&amp;$K198)&lt;&gt;0,$L198,0)</f>
        <v>0</v>
      </c>
      <c r="BQ198" s="61">
        <f>IF(COUNTIF(Setup_Hierarchy!$J$61:$IV$61,"="&amp;$K198)&lt;&gt;0,$L198,0)</f>
        <v>0</v>
      </c>
      <c r="BR198" s="61">
        <f>IF(COUNTIF(Setup_Hierarchy!$J$62:$IV$62,"="&amp;$K198)&lt;&gt;0,$L198,0)</f>
        <v>0</v>
      </c>
      <c r="BS198" s="61">
        <f>IF(COUNTIF(Setup_Hierarchy!$J$63:$IV$63,"="&amp;$K198)&lt;&gt;0,$L198,0)</f>
        <v>0</v>
      </c>
      <c r="BT198" s="61">
        <f>IF(COUNTIF(Setup_Hierarchy!$J$64:$IV$64,"="&amp;$K198)&lt;&gt;0,$L198,0)</f>
        <v>0</v>
      </c>
      <c r="BU198" s="61">
        <f>IF(COUNTIF(Setup_Hierarchy!$J$65:$IV$65,"="&amp;$K198)&lt;&gt;0,$L198,0)</f>
        <v>0</v>
      </c>
      <c r="BV198" s="61">
        <f>IF(COUNTIF(Setup_Hierarchy!$J$66:$IV$66,"="&amp;$K198)&lt;&gt;0,$L198,0)</f>
        <v>0</v>
      </c>
      <c r="BW198" s="61">
        <f>IF(COUNTIF(Setup_Hierarchy!$J$67:$IV$67,"="&amp;$K198)&lt;&gt;0,$L198,0)</f>
        <v>0</v>
      </c>
      <c r="BX198" s="61">
        <f>IF(COUNTIF(Setup_Hierarchy!$J$68:$IV$68,"="&amp;$K198)&lt;&gt;0,$L198,0)</f>
        <v>0</v>
      </c>
      <c r="BY198" s="61">
        <f>IF(COUNTIF(Setup_Hierarchy!$J$69:$IV$69,"="&amp;$K198)&lt;&gt;0,$L198,0)</f>
        <v>0</v>
      </c>
      <c r="BZ198" s="61">
        <f>IF(COUNTIF(Setup_Hierarchy!$J$70:$IV$70,"="&amp;$K198)&lt;&gt;0,$L198,0)</f>
        <v>0</v>
      </c>
      <c r="CA198" s="61">
        <f>IF(COUNTIF(Setup_Hierarchy!$J$71:$IV$71,"="&amp;$K198)&lt;&gt;0,$L198,0)</f>
        <v>0</v>
      </c>
      <c r="CB198" s="61">
        <f>IF(COUNTIF(Setup_Hierarchy!$J$72:$IV$72,"="&amp;$K198)&lt;&gt;0,$L198,0)</f>
        <v>0</v>
      </c>
      <c r="CC198" s="61">
        <f>IF(COUNTIF(Setup_Hierarchy!$J$73:$IV$73,"="&amp;$K198)&lt;&gt;0,$L198,0)</f>
        <v>0</v>
      </c>
      <c r="CD198" s="61">
        <f>IF(COUNTIF(Setup_Hierarchy!$J$74:$IV$74,"="&amp;$K198)&lt;&gt;0,$L198,0)</f>
        <v>0</v>
      </c>
      <c r="CE198" s="61">
        <f>IF(COUNTIF(Setup_Hierarchy!$J$75:$IV$75,"="&amp;$K198)&lt;&gt;0,$L198,0)</f>
        <v>0</v>
      </c>
      <c r="CF198" s="61">
        <f>IF(COUNTIF(Setup_Hierarchy!$J$76:$IV$76,"="&amp;$K198)&lt;&gt;0,$L198,0)</f>
        <v>0</v>
      </c>
      <c r="CG198" s="61">
        <f>IF(COUNTIF(Setup_Hierarchy!$J$77:$IV$77,"="&amp;$K198)&lt;&gt;0,$L198,0)</f>
        <v>0</v>
      </c>
      <c r="CH198" s="61">
        <f>IF(COUNTIF(Setup_Hierarchy!$J$78:$IV$78,"="&amp;$K198)&lt;&gt;0,$L198,0)</f>
        <v>0</v>
      </c>
      <c r="CI198" s="61">
        <f>IF(COUNTIF(Setup_Hierarchy!$J$79:$IV$79,"="&amp;$K198)&lt;&gt;0,$L198,0)</f>
        <v>0</v>
      </c>
      <c r="CJ198" s="61">
        <f>IF(COUNTIF(Setup_Hierarchy!$J$80:$IV$80,"="&amp;$K198)&lt;&gt;0,$L198,0)</f>
        <v>0</v>
      </c>
      <c r="CK198" s="61">
        <f>IF(COUNTIF(Setup_Hierarchy!$J$81:$IV$81,"="&amp;$K198)&lt;&gt;0,$L198,0)</f>
        <v>0</v>
      </c>
      <c r="CL198" s="61">
        <f>IF(COUNTIF(Setup_Hierarchy!$J$82:$IV$82,"="&amp;$K198)&lt;&gt;0,$L198,0)</f>
        <v>0</v>
      </c>
      <c r="CM198" s="61">
        <f>IF(COUNTIF(Setup_Hierarchy!$J$83:$IV$83,"="&amp;$K198)&lt;&gt;0,$L198,0)</f>
        <v>0</v>
      </c>
      <c r="CN198" s="61">
        <f>IF(COUNTIF(Setup_Hierarchy!$J$84:$IV$84,"="&amp;$K198)&lt;&gt;0,$L198,0)</f>
        <v>0</v>
      </c>
      <c r="CO198" s="61">
        <f>IF(COUNTIF(Setup_Hierarchy!$J$85:$IV$85,"="&amp;$K198)&lt;&gt;0,$L198,0)</f>
        <v>0</v>
      </c>
      <c r="CP198" s="61">
        <f>IF(COUNTIF(Setup_Hierarchy!$J$86:$IV$86,"="&amp;$K198)&lt;&gt;0,$L198,0)</f>
        <v>0</v>
      </c>
      <c r="CQ198" s="61">
        <f>IF(COUNTIF(Setup_Hierarchy!$J$87:$IV$87,"="&amp;$K198)&lt;&gt;0,$L198,0)</f>
        <v>0</v>
      </c>
      <c r="CR198" s="61">
        <f>IF(COUNTIF(Setup_Hierarchy!$J$88:$IV$88,"="&amp;$K198)&lt;&gt;0,$L198,0)</f>
        <v>0</v>
      </c>
      <c r="CS198" s="61">
        <f>IF(COUNTIF(Setup_Hierarchy!$J$89:$IV$89,"="&amp;$K198)&lt;&gt;0,$L198,0)</f>
        <v>0</v>
      </c>
      <c r="CT198" s="61">
        <f>IF(COUNTIF(Setup_Hierarchy!$J$90:$IV$90,"="&amp;$K198)&lt;&gt;0,$L198,0)</f>
        <v>0</v>
      </c>
      <c r="CU198" s="61">
        <f>IF(COUNTIF(Setup_Hierarchy!$J$91:$IV$91,"="&amp;$K198)&lt;&gt;0,$L198,0)</f>
        <v>0</v>
      </c>
      <c r="CV198" s="61">
        <f>IF(COUNTIF(Setup_Hierarchy!$J$92:$IV$92,"="&amp;$K198)&lt;&gt;0,$L198,0)</f>
        <v>0</v>
      </c>
      <c r="CW198" s="61">
        <f>IF(COUNTIF(Setup_Hierarchy!$J$93:$IV$93,"="&amp;$K198)&lt;&gt;0,$L198,0)</f>
        <v>0</v>
      </c>
      <c r="CX198" s="61">
        <f>IF(COUNTIF(Setup_Hierarchy!$J$94:$IV$94,"="&amp;$K198)&lt;&gt;0,$L198,0)</f>
        <v>0</v>
      </c>
      <c r="CY198" s="61">
        <f>IF(COUNTIF(Setup_Hierarchy!$J$95:$IV$95,"="&amp;$K198)&lt;&gt;0,$L198,0)</f>
        <v>0</v>
      </c>
      <c r="CZ198" s="61">
        <f>IF(COUNTIF(Setup_Hierarchy!$J$96:$IV$96,"="&amp;$K198)&lt;&gt;0,$L198,0)</f>
        <v>0</v>
      </c>
      <c r="DA198" s="61">
        <f>IF(COUNTIF(Setup_Hierarchy!$J$97:$IV$97,"="&amp;$K198)&lt;&gt;0,$L198,0)</f>
        <v>0</v>
      </c>
      <c r="DB198" s="61">
        <f>IF(COUNTIF(Setup_Hierarchy!$J$98:$IV$98,"="&amp;$K198)&lt;&gt;0,$L198,0)</f>
        <v>0</v>
      </c>
      <c r="DC198" s="61">
        <f>IF(COUNTIF(Setup_Hierarchy!$J$99:$IV$99,"="&amp;$K198)&lt;&gt;0,$L198,0)</f>
        <v>0</v>
      </c>
      <c r="DD198" s="61">
        <f>IF(COUNTIF(Setup_Hierarchy!$J$100:$IV$100,"="&amp;$K198)&lt;&gt;0,$L198,0)</f>
        <v>0</v>
      </c>
      <c r="DE198" s="61">
        <f>IF(COUNTIF(Setup_Hierarchy!$J$101:$IV$101,"="&amp;$K198)&lt;&gt;0,$L198,0)</f>
        <v>0</v>
      </c>
      <c r="DF198" s="61">
        <f>IF(COUNTIF(Setup_Hierarchy!$J$102:$IV$102,"="&amp;$K198)&lt;&gt;0,$L198,0)</f>
        <v>0</v>
      </c>
      <c r="DG198" s="61">
        <f>IF(COUNTIF(Setup_Hierarchy!$J$103:$IV$103,"="&amp;$K198)&lt;&gt;0,$L198,0)</f>
        <v>0</v>
      </c>
      <c r="DH198" s="61">
        <f>IF(COUNTIF(Setup_Hierarchy!$J$104:$IV$104,"="&amp;$K198)&lt;&gt;0,$L198,0)</f>
        <v>0</v>
      </c>
      <c r="DI198" s="61">
        <f>IF(COUNTIF(Setup_Hierarchy!$J$105:$IV$105,"="&amp;$K198)&lt;&gt;0,$L198,0)</f>
        <v>0</v>
      </c>
      <c r="DJ198" s="61">
        <f>IF(COUNTIF(Setup_Hierarchy!$J$106:$IV$106,"="&amp;$K198)&lt;&gt;0,$L198,0)</f>
        <v>0</v>
      </c>
      <c r="DK198" s="61">
        <f>IF(COUNTIF(Setup_Hierarchy!$J$107:$IV$107,"="&amp;$K198)&lt;&gt;0,$L198,0)</f>
        <v>0</v>
      </c>
      <c r="DL198" s="61">
        <f>IF(COUNTIF(Setup_Hierarchy!$J$108:$IV$108,"="&amp;$K198)&lt;&gt;0,$L198,0)</f>
        <v>0</v>
      </c>
      <c r="DM198" s="61">
        <f>IF(COUNTIF(Setup_Hierarchy!$J$109:$IV$109,"="&amp;$K198)&lt;&gt;0,$L198,0)</f>
        <v>0</v>
      </c>
      <c r="DN198" s="61">
        <f>IF(COUNTIF(Setup_Hierarchy!$J$110:$IV$110,"="&amp;$K198)&lt;&gt;0,$L198,0)</f>
        <v>0</v>
      </c>
      <c r="DO198" s="61">
        <f>IF(COUNTIF(Setup_Hierarchy!$J$111:$IV$111,"="&amp;$K198)&lt;&gt;0,$L198,0)</f>
        <v>0</v>
      </c>
      <c r="DP198" s="61">
        <f>IF(COUNTIF(Setup_Hierarchy!$J$112:$IV$112,"="&amp;$K198)&lt;&gt;0,$L198,0)</f>
        <v>0</v>
      </c>
      <c r="DQ198" s="61">
        <f>IF(COUNTIF(Setup_Hierarchy!$J$113:$IV$113,"="&amp;$K198)&lt;&gt;0,$L198,0)</f>
        <v>0</v>
      </c>
      <c r="DR198" s="61">
        <f>IF(COUNTIF(Setup_Hierarchy!$J$114:$IV$114,"="&amp;$K198)&lt;&gt;0,$L198,0)</f>
        <v>0</v>
      </c>
      <c r="DS198" s="61">
        <f>IF(COUNTIF(Setup_Hierarchy!$J$115:$IV$115,"="&amp;$K198)&lt;&gt;0,$L198,0)</f>
        <v>0</v>
      </c>
      <c r="DT198" s="61">
        <f>IF(COUNTIF(Setup_Hierarchy!$J$116:$IV$116,"="&amp;$K198)&lt;&gt;0,$L198,0)</f>
        <v>0</v>
      </c>
    </row>
    <row r="199" spans="2:124" x14ac:dyDescent="0.2">
      <c r="B199" t="s">
        <v>43</v>
      </c>
      <c r="C199">
        <v>82</v>
      </c>
      <c r="D199" t="s">
        <v>16</v>
      </c>
      <c r="E199" t="s">
        <v>369</v>
      </c>
      <c r="F199" t="s">
        <v>532</v>
      </c>
      <c r="G199" t="s">
        <v>25</v>
      </c>
      <c r="H199" t="s">
        <v>34</v>
      </c>
      <c r="I199">
        <v>0.71015399999999995</v>
      </c>
      <c r="J199">
        <v>1.3708</v>
      </c>
      <c r="K199">
        <v>795</v>
      </c>
      <c r="L199">
        <v>-474.9</v>
      </c>
      <c r="M199" s="61">
        <f>IF(COUNTIF(Setup_Hierarchy!$J$5:$IV$5,"="&amp;$K199)&lt;&gt;0,$L199,0)</f>
        <v>-474.9</v>
      </c>
      <c r="N199" s="61">
        <f>IF(COUNTIF(Setup_Hierarchy!$J$6:$IV$6,"="&amp;$K199)&lt;&gt;0,$L199,0)</f>
        <v>-474.9</v>
      </c>
      <c r="O199" s="61">
        <f>IF(COUNTIF(Setup_Hierarchy!$J$7:$IV$7,"="&amp;$K199)&lt;&gt;0,$L199,0)</f>
        <v>-474.9</v>
      </c>
      <c r="P199" s="61">
        <f>IF(COUNTIF(Setup_Hierarchy!$J$8:$IV$8,"="&amp;$K199)&lt;&gt;0,$L199,0)</f>
        <v>-474.9</v>
      </c>
      <c r="Q199" s="61">
        <f>IF(COUNTIF(Setup_Hierarchy!$J$9:$IV$9,"="&amp;$K199)&lt;&gt;0,$L199,0)</f>
        <v>-474.9</v>
      </c>
      <c r="R199" s="61">
        <f>IF(COUNTIF(Setup_Hierarchy!$J$10:$IV$10,"="&amp;$K199)&lt;&gt;0,$L199,0)</f>
        <v>0</v>
      </c>
      <c r="S199" s="61">
        <f>IF(COUNTIF(Setup_Hierarchy!$J$11:$IV$11,"="&amp;$K199)&lt;&gt;0,$L199,0)</f>
        <v>0</v>
      </c>
      <c r="T199" s="61">
        <f>IF(COUNTIF(Setup_Hierarchy!$J$12:$IV$12,"="&amp;$K199)&lt;&gt;0,$L199,0)</f>
        <v>0</v>
      </c>
      <c r="U199" s="61">
        <f>IF(COUNTIF(Setup_Hierarchy!$J$13:$IV$13,"="&amp;$K199)&lt;&gt;0,$L199,0)</f>
        <v>0</v>
      </c>
      <c r="V199" s="61">
        <f>IF(COUNTIF(Setup_Hierarchy!$J$14:$IV$14,"="&amp;$K199)&lt;&gt;0,$L199,0)</f>
        <v>0</v>
      </c>
      <c r="W199" s="61">
        <f>IF(COUNTIF(Setup_Hierarchy!$J$15:$IV$15,"="&amp;$K199)&lt;&gt;0,$L199,0)</f>
        <v>0</v>
      </c>
      <c r="X199" s="61">
        <f>IF(COUNTIF(Setup_Hierarchy!$J$16:$IV$16,"="&amp;$K199)&lt;&gt;0,$L199,0)</f>
        <v>0</v>
      </c>
      <c r="Y199" s="61">
        <f>IF(COUNTIF(Setup_Hierarchy!$J$17:$IV$17,"="&amp;$K199)&lt;&gt;0,$L199,0)</f>
        <v>0</v>
      </c>
      <c r="Z199" s="61">
        <f>IF(COUNTIF(Setup_Hierarchy!$J$18:$IV$18,"="&amp;$K199)&lt;&gt;0,$L199,0)</f>
        <v>-474.9</v>
      </c>
      <c r="AA199" s="61">
        <f>IF(COUNTIF(Setup_Hierarchy!$J$19:$IV$19,"="&amp;$K199)&lt;&gt;0,$L199,0)</f>
        <v>0</v>
      </c>
      <c r="AB199" s="61">
        <f>IF(COUNTIF(Setup_Hierarchy!$J$20:$IV$20,"="&amp;$K199)&lt;&gt;0,$L199,0)</f>
        <v>0</v>
      </c>
      <c r="AC199" s="61">
        <f>IF(COUNTIF(Setup_Hierarchy!$J$21:$IV$21,"="&amp;$K199)&lt;&gt;0,$L199,0)</f>
        <v>0</v>
      </c>
      <c r="AD199" s="61">
        <f>IF(COUNTIF(Setup_Hierarchy!$J$22:$IV$22,"="&amp;$K199)&lt;&gt;0,$L199,0)</f>
        <v>0</v>
      </c>
      <c r="AE199" s="61">
        <f>IF(COUNTIF(Setup_Hierarchy!$J$23:$IV$23,"="&amp;$K199)&lt;&gt;0,$L199,0)</f>
        <v>0</v>
      </c>
      <c r="AF199" s="61">
        <f>IF(COUNTIF(Setup_Hierarchy!$J$24:$IV$24,"="&amp;$K199)&lt;&gt;0,$L199,0)</f>
        <v>0</v>
      </c>
      <c r="AG199" s="61">
        <f>IF(COUNTIF(Setup_Hierarchy!$J$25:$IV$25,"="&amp;$K199)&lt;&gt;0,$L199,0)</f>
        <v>0</v>
      </c>
      <c r="AH199" s="61">
        <f>IF(COUNTIF(Setup_Hierarchy!$J$26:$IV$26,"="&amp;$K199)&lt;&gt;0,$L199,0)</f>
        <v>0</v>
      </c>
      <c r="AI199" s="61">
        <f>IF(COUNTIF(Setup_Hierarchy!$J$27:$IV$27,"="&amp;$K199)&lt;&gt;0,$L199,0)</f>
        <v>0</v>
      </c>
      <c r="AJ199" s="61">
        <f>IF(COUNTIF(Setup_Hierarchy!$J$28:$IV$28,"="&amp;$K199)&lt;&gt;0,$L199,0)</f>
        <v>0</v>
      </c>
      <c r="AK199" s="61">
        <f>IF(COUNTIF(Setup_Hierarchy!$J$29:$IV$29,"="&amp;$K199)&lt;&gt;0,$L199,0)</f>
        <v>0</v>
      </c>
      <c r="AL199" s="61">
        <f>IF(COUNTIF(Setup_Hierarchy!$J$30:$IV$30,"="&amp;$K199)&lt;&gt;0,$L199,0)</f>
        <v>0</v>
      </c>
      <c r="AM199" s="61">
        <f>IF(COUNTIF(Setup_Hierarchy!$J$31:$IV$31,"="&amp;$K199)&lt;&gt;0,$L199,0)</f>
        <v>0</v>
      </c>
      <c r="AN199" s="61">
        <f>IF(COUNTIF(Setup_Hierarchy!$J$32:$IV$32,"="&amp;$K199)&lt;&gt;0,$L199,0)</f>
        <v>0</v>
      </c>
      <c r="AO199" s="61">
        <f>IF(COUNTIF(Setup_Hierarchy!$J$33:$IV$33,"="&amp;$K199)&lt;&gt;0,$L199,0)</f>
        <v>0</v>
      </c>
      <c r="AP199" s="61">
        <f>IF(COUNTIF(Setup_Hierarchy!$J$34:$IV$34,"="&amp;$K199)&lt;&gt;0,$L199,0)</f>
        <v>0</v>
      </c>
      <c r="AQ199" s="61">
        <f>IF(COUNTIF(Setup_Hierarchy!$J$35:$IV$35,"="&amp;$K199)&lt;&gt;0,$L199,0)</f>
        <v>0</v>
      </c>
      <c r="AR199" s="61">
        <f>IF(COUNTIF(Setup_Hierarchy!$J$36:$IV$36,"="&amp;$K199)&lt;&gt;0,$L199,0)</f>
        <v>0</v>
      </c>
      <c r="AS199" s="61">
        <f>IF(COUNTIF(Setup_Hierarchy!$J$37:$IV$37,"="&amp;$K199)&lt;&gt;0,$L199,0)</f>
        <v>0</v>
      </c>
      <c r="AT199" s="61">
        <f>IF(COUNTIF(Setup_Hierarchy!$J$38:$IV$38,"="&amp;$K199)&lt;&gt;0,$L199,0)</f>
        <v>0</v>
      </c>
      <c r="AU199" s="61">
        <f>IF(COUNTIF(Setup_Hierarchy!$J$39:$IV$39,"="&amp;$K199)&lt;&gt;0,$L199,0)</f>
        <v>0</v>
      </c>
      <c r="AV199" s="61">
        <f>IF(COUNTIF(Setup_Hierarchy!$J$40:$IV$40,"="&amp;$K199)&lt;&gt;0,$L199,0)</f>
        <v>0</v>
      </c>
      <c r="AW199" s="61">
        <f>IF(COUNTIF(Setup_Hierarchy!$J$41:$IV$41,"="&amp;$K199)&lt;&gt;0,$L199,0)</f>
        <v>0</v>
      </c>
      <c r="AX199" s="61">
        <f>IF(COUNTIF(Setup_Hierarchy!$J$42:$IV$42,"="&amp;$K199)&lt;&gt;0,$L199,0)</f>
        <v>0</v>
      </c>
      <c r="AY199" s="61">
        <f>IF(COUNTIF(Setup_Hierarchy!$J$43:$IV$43,"="&amp;$K199)&lt;&gt;0,$L199,0)</f>
        <v>0</v>
      </c>
      <c r="AZ199" s="61">
        <f>IF(COUNTIF(Setup_Hierarchy!$J$44:$IV$44,"="&amp;$K199)&lt;&gt;0,$L199,0)</f>
        <v>0</v>
      </c>
      <c r="BA199" s="61">
        <f>IF(COUNTIF(Setup_Hierarchy!$J$45:$IV$45,"="&amp;$K199)&lt;&gt;0,$L199,0)</f>
        <v>0</v>
      </c>
      <c r="BB199" s="61">
        <f>IF(COUNTIF(Setup_Hierarchy!$J$46:$IV$46,"="&amp;$K199)&lt;&gt;0,$L199,0)</f>
        <v>0</v>
      </c>
      <c r="BC199" s="61">
        <f>IF(COUNTIF(Setup_Hierarchy!$J$47:$IV$47,"="&amp;$K199)&lt;&gt;0,$L199,0)</f>
        <v>0</v>
      </c>
      <c r="BD199" s="61">
        <f>IF(COUNTIF(Setup_Hierarchy!$J$48:$IV$48,"="&amp;$K199)&lt;&gt;0,$L199,0)</f>
        <v>0</v>
      </c>
      <c r="BE199" s="61">
        <f>IF(COUNTIF(Setup_Hierarchy!$J$49:$IV$49,"="&amp;$K199)&lt;&gt;0,$L199,0)</f>
        <v>0</v>
      </c>
      <c r="BF199" s="61">
        <f>IF(COUNTIF(Setup_Hierarchy!$J$50:$IV$50,"="&amp;$K199)&lt;&gt;0,$L199,0)</f>
        <v>0</v>
      </c>
      <c r="BG199" s="61">
        <f>IF(COUNTIF(Setup_Hierarchy!$J$51:$IV$51,"="&amp;$K199)&lt;&gt;0,$L199,0)</f>
        <v>0</v>
      </c>
      <c r="BH199" s="61">
        <f>IF(COUNTIF(Setup_Hierarchy!$J$52:$IV$52,"="&amp;$K199)&lt;&gt;0,$L199,0)</f>
        <v>0</v>
      </c>
      <c r="BI199" s="61">
        <f>IF(COUNTIF(Setup_Hierarchy!$J$53:$IV$53,"="&amp;$K199)&lt;&gt;0,$L199,0)</f>
        <v>0</v>
      </c>
      <c r="BJ199" s="61">
        <f>IF(COUNTIF(Setup_Hierarchy!$J$54:$IV$54,"="&amp;$K199)&lt;&gt;0,$L199,0)</f>
        <v>0</v>
      </c>
      <c r="BK199" s="61">
        <f>IF(COUNTIF(Setup_Hierarchy!$J$55:$IV$55,"="&amp;$K199)&lt;&gt;0,$L199,0)</f>
        <v>0</v>
      </c>
      <c r="BL199" s="61">
        <f>IF(COUNTIF(Setup_Hierarchy!$J$56:$IV$56,"="&amp;$K199)&lt;&gt;0,$L199,0)</f>
        <v>0</v>
      </c>
      <c r="BM199" s="61">
        <f>IF(COUNTIF(Setup_Hierarchy!$J$57:$IV$57,"="&amp;$K199)&lt;&gt;0,$L199,0)</f>
        <v>0</v>
      </c>
      <c r="BN199" s="61">
        <f>IF(COUNTIF(Setup_Hierarchy!$J$58:$IV$58,"="&amp;$K199)&lt;&gt;0,$L199,0)</f>
        <v>0</v>
      </c>
      <c r="BO199" s="61">
        <f>IF(COUNTIF(Setup_Hierarchy!$J$59:$IV$59,"="&amp;$K199)&lt;&gt;0,$L199,0)</f>
        <v>0</v>
      </c>
      <c r="BP199" s="61">
        <f>IF(COUNTIF(Setup_Hierarchy!$J$60:$IV$60,"="&amp;$K199)&lt;&gt;0,$L199,0)</f>
        <v>0</v>
      </c>
      <c r="BQ199" s="61">
        <f>IF(COUNTIF(Setup_Hierarchy!$J$61:$IV$61,"="&amp;$K199)&lt;&gt;0,$L199,0)</f>
        <v>0</v>
      </c>
      <c r="BR199" s="61">
        <f>IF(COUNTIF(Setup_Hierarchy!$J$62:$IV$62,"="&amp;$K199)&lt;&gt;0,$L199,0)</f>
        <v>0</v>
      </c>
      <c r="BS199" s="61">
        <f>IF(COUNTIF(Setup_Hierarchy!$J$63:$IV$63,"="&amp;$K199)&lt;&gt;0,$L199,0)</f>
        <v>0</v>
      </c>
      <c r="BT199" s="61">
        <f>IF(COUNTIF(Setup_Hierarchy!$J$64:$IV$64,"="&amp;$K199)&lt;&gt;0,$L199,0)</f>
        <v>0</v>
      </c>
      <c r="BU199" s="61">
        <f>IF(COUNTIF(Setup_Hierarchy!$J$65:$IV$65,"="&amp;$K199)&lt;&gt;0,$L199,0)</f>
        <v>0</v>
      </c>
      <c r="BV199" s="61">
        <f>IF(COUNTIF(Setup_Hierarchy!$J$66:$IV$66,"="&amp;$K199)&lt;&gt;0,$L199,0)</f>
        <v>0</v>
      </c>
      <c r="BW199" s="61">
        <f>IF(COUNTIF(Setup_Hierarchy!$J$67:$IV$67,"="&amp;$K199)&lt;&gt;0,$L199,0)</f>
        <v>0</v>
      </c>
      <c r="BX199" s="61">
        <f>IF(COUNTIF(Setup_Hierarchy!$J$68:$IV$68,"="&amp;$K199)&lt;&gt;0,$L199,0)</f>
        <v>0</v>
      </c>
      <c r="BY199" s="61">
        <f>IF(COUNTIF(Setup_Hierarchy!$J$69:$IV$69,"="&amp;$K199)&lt;&gt;0,$L199,0)</f>
        <v>0</v>
      </c>
      <c r="BZ199" s="61">
        <f>IF(COUNTIF(Setup_Hierarchy!$J$70:$IV$70,"="&amp;$K199)&lt;&gt;0,$L199,0)</f>
        <v>0</v>
      </c>
      <c r="CA199" s="61">
        <f>IF(COUNTIF(Setup_Hierarchy!$J$71:$IV$71,"="&amp;$K199)&lt;&gt;0,$L199,0)</f>
        <v>0</v>
      </c>
      <c r="CB199" s="61">
        <f>IF(COUNTIF(Setup_Hierarchy!$J$72:$IV$72,"="&amp;$K199)&lt;&gt;0,$L199,0)</f>
        <v>0</v>
      </c>
      <c r="CC199" s="61">
        <f>IF(COUNTIF(Setup_Hierarchy!$J$73:$IV$73,"="&amp;$K199)&lt;&gt;0,$L199,0)</f>
        <v>0</v>
      </c>
      <c r="CD199" s="61">
        <f>IF(COUNTIF(Setup_Hierarchy!$J$74:$IV$74,"="&amp;$K199)&lt;&gt;0,$L199,0)</f>
        <v>0</v>
      </c>
      <c r="CE199" s="61">
        <f>IF(COUNTIF(Setup_Hierarchy!$J$75:$IV$75,"="&amp;$K199)&lt;&gt;0,$L199,0)</f>
        <v>0</v>
      </c>
      <c r="CF199" s="61">
        <f>IF(COUNTIF(Setup_Hierarchy!$J$76:$IV$76,"="&amp;$K199)&lt;&gt;0,$L199,0)</f>
        <v>0</v>
      </c>
      <c r="CG199" s="61">
        <f>IF(COUNTIF(Setup_Hierarchy!$J$77:$IV$77,"="&amp;$K199)&lt;&gt;0,$L199,0)</f>
        <v>0</v>
      </c>
      <c r="CH199" s="61">
        <f>IF(COUNTIF(Setup_Hierarchy!$J$78:$IV$78,"="&amp;$K199)&lt;&gt;0,$L199,0)</f>
        <v>0</v>
      </c>
      <c r="CI199" s="61">
        <f>IF(COUNTIF(Setup_Hierarchy!$J$79:$IV$79,"="&amp;$K199)&lt;&gt;0,$L199,0)</f>
        <v>0</v>
      </c>
      <c r="CJ199" s="61">
        <f>IF(COUNTIF(Setup_Hierarchy!$J$80:$IV$80,"="&amp;$K199)&lt;&gt;0,$L199,0)</f>
        <v>0</v>
      </c>
      <c r="CK199" s="61">
        <f>IF(COUNTIF(Setup_Hierarchy!$J$81:$IV$81,"="&amp;$K199)&lt;&gt;0,$L199,0)</f>
        <v>0</v>
      </c>
      <c r="CL199" s="61">
        <f>IF(COUNTIF(Setup_Hierarchy!$J$82:$IV$82,"="&amp;$K199)&lt;&gt;0,$L199,0)</f>
        <v>0</v>
      </c>
      <c r="CM199" s="61">
        <f>IF(COUNTIF(Setup_Hierarchy!$J$83:$IV$83,"="&amp;$K199)&lt;&gt;0,$L199,0)</f>
        <v>0</v>
      </c>
      <c r="CN199" s="61">
        <f>IF(COUNTIF(Setup_Hierarchy!$J$84:$IV$84,"="&amp;$K199)&lt;&gt;0,$L199,0)</f>
        <v>0</v>
      </c>
      <c r="CO199" s="61">
        <f>IF(COUNTIF(Setup_Hierarchy!$J$85:$IV$85,"="&amp;$K199)&lt;&gt;0,$L199,0)</f>
        <v>0</v>
      </c>
      <c r="CP199" s="61">
        <f>IF(COUNTIF(Setup_Hierarchy!$J$86:$IV$86,"="&amp;$K199)&lt;&gt;0,$L199,0)</f>
        <v>0</v>
      </c>
      <c r="CQ199" s="61">
        <f>IF(COUNTIF(Setup_Hierarchy!$J$87:$IV$87,"="&amp;$K199)&lt;&gt;0,$L199,0)</f>
        <v>0</v>
      </c>
      <c r="CR199" s="61">
        <f>IF(COUNTIF(Setup_Hierarchy!$J$88:$IV$88,"="&amp;$K199)&lt;&gt;0,$L199,0)</f>
        <v>0</v>
      </c>
      <c r="CS199" s="61">
        <f>IF(COUNTIF(Setup_Hierarchy!$J$89:$IV$89,"="&amp;$K199)&lt;&gt;0,$L199,0)</f>
        <v>0</v>
      </c>
      <c r="CT199" s="61">
        <f>IF(COUNTIF(Setup_Hierarchy!$J$90:$IV$90,"="&amp;$K199)&lt;&gt;0,$L199,0)</f>
        <v>0</v>
      </c>
      <c r="CU199" s="61">
        <f>IF(COUNTIF(Setup_Hierarchy!$J$91:$IV$91,"="&amp;$K199)&lt;&gt;0,$L199,0)</f>
        <v>0</v>
      </c>
      <c r="CV199" s="61">
        <f>IF(COUNTIF(Setup_Hierarchy!$J$92:$IV$92,"="&amp;$K199)&lt;&gt;0,$L199,0)</f>
        <v>0</v>
      </c>
      <c r="CW199" s="61">
        <f>IF(COUNTIF(Setup_Hierarchy!$J$93:$IV$93,"="&amp;$K199)&lt;&gt;0,$L199,0)</f>
        <v>0</v>
      </c>
      <c r="CX199" s="61">
        <f>IF(COUNTIF(Setup_Hierarchy!$J$94:$IV$94,"="&amp;$K199)&lt;&gt;0,$L199,0)</f>
        <v>0</v>
      </c>
      <c r="CY199" s="61">
        <f>IF(COUNTIF(Setup_Hierarchy!$J$95:$IV$95,"="&amp;$K199)&lt;&gt;0,$L199,0)</f>
        <v>0</v>
      </c>
      <c r="CZ199" s="61">
        <f>IF(COUNTIF(Setup_Hierarchy!$J$96:$IV$96,"="&amp;$K199)&lt;&gt;0,$L199,0)</f>
        <v>0</v>
      </c>
      <c r="DA199" s="61">
        <f>IF(COUNTIF(Setup_Hierarchy!$J$97:$IV$97,"="&amp;$K199)&lt;&gt;0,$L199,0)</f>
        <v>0</v>
      </c>
      <c r="DB199" s="61">
        <f>IF(COUNTIF(Setup_Hierarchy!$J$98:$IV$98,"="&amp;$K199)&lt;&gt;0,$L199,0)</f>
        <v>0</v>
      </c>
      <c r="DC199" s="61">
        <f>IF(COUNTIF(Setup_Hierarchy!$J$99:$IV$99,"="&amp;$K199)&lt;&gt;0,$L199,0)</f>
        <v>0</v>
      </c>
      <c r="DD199" s="61">
        <f>IF(COUNTIF(Setup_Hierarchy!$J$100:$IV$100,"="&amp;$K199)&lt;&gt;0,$L199,0)</f>
        <v>0</v>
      </c>
      <c r="DE199" s="61">
        <f>IF(COUNTIF(Setup_Hierarchy!$J$101:$IV$101,"="&amp;$K199)&lt;&gt;0,$L199,0)</f>
        <v>0</v>
      </c>
      <c r="DF199" s="61">
        <f>IF(COUNTIF(Setup_Hierarchy!$J$102:$IV$102,"="&amp;$K199)&lt;&gt;0,$L199,0)</f>
        <v>0</v>
      </c>
      <c r="DG199" s="61">
        <f>IF(COUNTIF(Setup_Hierarchy!$J$103:$IV$103,"="&amp;$K199)&lt;&gt;0,$L199,0)</f>
        <v>0</v>
      </c>
      <c r="DH199" s="61">
        <f>IF(COUNTIF(Setup_Hierarchy!$J$104:$IV$104,"="&amp;$K199)&lt;&gt;0,$L199,0)</f>
        <v>0</v>
      </c>
      <c r="DI199" s="61">
        <f>IF(COUNTIF(Setup_Hierarchy!$J$105:$IV$105,"="&amp;$K199)&lt;&gt;0,$L199,0)</f>
        <v>0</v>
      </c>
      <c r="DJ199" s="61">
        <f>IF(COUNTIF(Setup_Hierarchy!$J$106:$IV$106,"="&amp;$K199)&lt;&gt;0,$L199,0)</f>
        <v>0</v>
      </c>
      <c r="DK199" s="61">
        <f>IF(COUNTIF(Setup_Hierarchy!$J$107:$IV$107,"="&amp;$K199)&lt;&gt;0,$L199,0)</f>
        <v>0</v>
      </c>
      <c r="DL199" s="61">
        <f>IF(COUNTIF(Setup_Hierarchy!$J$108:$IV$108,"="&amp;$K199)&lt;&gt;0,$L199,0)</f>
        <v>0</v>
      </c>
      <c r="DM199" s="61">
        <f>IF(COUNTIF(Setup_Hierarchy!$J$109:$IV$109,"="&amp;$K199)&lt;&gt;0,$L199,0)</f>
        <v>0</v>
      </c>
      <c r="DN199" s="61">
        <f>IF(COUNTIF(Setup_Hierarchy!$J$110:$IV$110,"="&amp;$K199)&lt;&gt;0,$L199,0)</f>
        <v>0</v>
      </c>
      <c r="DO199" s="61">
        <f>IF(COUNTIF(Setup_Hierarchy!$J$111:$IV$111,"="&amp;$K199)&lt;&gt;0,$L199,0)</f>
        <v>0</v>
      </c>
      <c r="DP199" s="61">
        <f>IF(COUNTIF(Setup_Hierarchy!$J$112:$IV$112,"="&amp;$K199)&lt;&gt;0,$L199,0)</f>
        <v>0</v>
      </c>
      <c r="DQ199" s="61">
        <f>IF(COUNTIF(Setup_Hierarchy!$J$113:$IV$113,"="&amp;$K199)&lt;&gt;0,$L199,0)</f>
        <v>0</v>
      </c>
      <c r="DR199" s="61">
        <f>IF(COUNTIF(Setup_Hierarchy!$J$114:$IV$114,"="&amp;$K199)&lt;&gt;0,$L199,0)</f>
        <v>0</v>
      </c>
      <c r="DS199" s="61">
        <f>IF(COUNTIF(Setup_Hierarchy!$J$115:$IV$115,"="&amp;$K199)&lt;&gt;0,$L199,0)</f>
        <v>0</v>
      </c>
      <c r="DT199" s="61">
        <f>IF(COUNTIF(Setup_Hierarchy!$J$116:$IV$116,"="&amp;$K199)&lt;&gt;0,$L199,0)</f>
        <v>-474.9</v>
      </c>
    </row>
    <row r="200" spans="2:124" x14ac:dyDescent="0.2">
      <c r="B200" t="s">
        <v>43</v>
      </c>
      <c r="C200">
        <v>83</v>
      </c>
      <c r="D200" t="s">
        <v>16</v>
      </c>
      <c r="E200" t="s">
        <v>369</v>
      </c>
      <c r="F200" t="s">
        <v>532</v>
      </c>
      <c r="G200" t="s">
        <v>25</v>
      </c>
      <c r="H200" t="s">
        <v>7</v>
      </c>
      <c r="I200">
        <v>0.74883299999999997</v>
      </c>
      <c r="J200">
        <v>1.5163500000000001</v>
      </c>
      <c r="K200">
        <v>625</v>
      </c>
      <c r="L200">
        <v>-27636.53</v>
      </c>
      <c r="M200" s="61">
        <f>IF(COUNTIF(Setup_Hierarchy!$J$5:$IV$5,"="&amp;$K200)&lt;&gt;0,$L200,0)</f>
        <v>-27636.53</v>
      </c>
      <c r="N200" s="61">
        <f>IF(COUNTIF(Setup_Hierarchy!$J$6:$IV$6,"="&amp;$K200)&lt;&gt;0,$L200,0)</f>
        <v>-27636.53</v>
      </c>
      <c r="O200" s="61">
        <f>IF(COUNTIF(Setup_Hierarchy!$J$7:$IV$7,"="&amp;$K200)&lt;&gt;0,$L200,0)</f>
        <v>-27636.53</v>
      </c>
      <c r="P200" s="61">
        <f>IF(COUNTIF(Setup_Hierarchy!$J$8:$IV$8,"="&amp;$K200)&lt;&gt;0,$L200,0)</f>
        <v>0</v>
      </c>
      <c r="Q200" s="61">
        <f>IF(COUNTIF(Setup_Hierarchy!$J$9:$IV$9,"="&amp;$K200)&lt;&gt;0,$L200,0)</f>
        <v>0</v>
      </c>
      <c r="R200" s="61">
        <f>IF(COUNTIF(Setup_Hierarchy!$J$10:$IV$10,"="&amp;$K200)&lt;&gt;0,$L200,0)</f>
        <v>0</v>
      </c>
      <c r="S200" s="61">
        <f>IF(COUNTIF(Setup_Hierarchy!$J$11:$IV$11,"="&amp;$K200)&lt;&gt;0,$L200,0)</f>
        <v>0</v>
      </c>
      <c r="T200" s="61">
        <f>IF(COUNTIF(Setup_Hierarchy!$J$12:$IV$12,"="&amp;$K200)&lt;&gt;0,$L200,0)</f>
        <v>0</v>
      </c>
      <c r="U200" s="61">
        <f>IF(COUNTIF(Setup_Hierarchy!$J$13:$IV$13,"="&amp;$K200)&lt;&gt;0,$L200,0)</f>
        <v>0</v>
      </c>
      <c r="V200" s="61">
        <f>IF(COUNTIF(Setup_Hierarchy!$J$14:$IV$14,"="&amp;$K200)&lt;&gt;0,$L200,0)</f>
        <v>0</v>
      </c>
      <c r="W200" s="61">
        <f>IF(COUNTIF(Setup_Hierarchy!$J$15:$IV$15,"="&amp;$K200)&lt;&gt;0,$L200,0)</f>
        <v>0</v>
      </c>
      <c r="X200" s="61">
        <f>IF(COUNTIF(Setup_Hierarchy!$J$16:$IV$16,"="&amp;$K200)&lt;&gt;0,$L200,0)</f>
        <v>0</v>
      </c>
      <c r="Y200" s="61">
        <f>IF(COUNTIF(Setup_Hierarchy!$J$17:$IV$17,"="&amp;$K200)&lt;&gt;0,$L200,0)</f>
        <v>0</v>
      </c>
      <c r="Z200" s="61">
        <f>IF(COUNTIF(Setup_Hierarchy!$J$18:$IV$18,"="&amp;$K200)&lt;&gt;0,$L200,0)</f>
        <v>0</v>
      </c>
      <c r="AA200" s="61">
        <f>IF(COUNTIF(Setup_Hierarchy!$J$19:$IV$19,"="&amp;$K200)&lt;&gt;0,$L200,0)</f>
        <v>0</v>
      </c>
      <c r="AB200" s="61">
        <f>IF(COUNTIF(Setup_Hierarchy!$J$20:$IV$20,"="&amp;$K200)&lt;&gt;0,$L200,0)</f>
        <v>0</v>
      </c>
      <c r="AC200" s="61">
        <f>IF(COUNTIF(Setup_Hierarchy!$J$21:$IV$21,"="&amp;$K200)&lt;&gt;0,$L200,0)</f>
        <v>0</v>
      </c>
      <c r="AD200" s="61">
        <f>IF(COUNTIF(Setup_Hierarchy!$J$22:$IV$22,"="&amp;$K200)&lt;&gt;0,$L200,0)</f>
        <v>0</v>
      </c>
      <c r="AE200" s="61">
        <f>IF(COUNTIF(Setup_Hierarchy!$J$23:$IV$23,"="&amp;$K200)&lt;&gt;0,$L200,0)</f>
        <v>0</v>
      </c>
      <c r="AF200" s="61">
        <f>IF(COUNTIF(Setup_Hierarchy!$J$24:$IV$24,"="&amp;$K200)&lt;&gt;0,$L200,0)</f>
        <v>0</v>
      </c>
      <c r="AG200" s="61">
        <f>IF(COUNTIF(Setup_Hierarchy!$J$25:$IV$25,"="&amp;$K200)&lt;&gt;0,$L200,0)</f>
        <v>0</v>
      </c>
      <c r="AH200" s="61">
        <f>IF(COUNTIF(Setup_Hierarchy!$J$26:$IV$26,"="&amp;$K200)&lt;&gt;0,$L200,0)</f>
        <v>0</v>
      </c>
      <c r="AI200" s="61">
        <f>IF(COUNTIF(Setup_Hierarchy!$J$27:$IV$27,"="&amp;$K200)&lt;&gt;0,$L200,0)</f>
        <v>0</v>
      </c>
      <c r="AJ200" s="61">
        <f>IF(COUNTIF(Setup_Hierarchy!$J$28:$IV$28,"="&amp;$K200)&lt;&gt;0,$L200,0)</f>
        <v>0</v>
      </c>
      <c r="AK200" s="61">
        <f>IF(COUNTIF(Setup_Hierarchy!$J$29:$IV$29,"="&amp;$K200)&lt;&gt;0,$L200,0)</f>
        <v>0</v>
      </c>
      <c r="AL200" s="61">
        <f>IF(COUNTIF(Setup_Hierarchy!$J$30:$IV$30,"="&amp;$K200)&lt;&gt;0,$L200,0)</f>
        <v>0</v>
      </c>
      <c r="AM200" s="61">
        <f>IF(COUNTIF(Setup_Hierarchy!$J$31:$IV$31,"="&amp;$K200)&lt;&gt;0,$L200,0)</f>
        <v>0</v>
      </c>
      <c r="AN200" s="61">
        <f>IF(COUNTIF(Setup_Hierarchy!$J$32:$IV$32,"="&amp;$K200)&lt;&gt;0,$L200,0)</f>
        <v>0</v>
      </c>
      <c r="AO200" s="61">
        <f>IF(COUNTIF(Setup_Hierarchy!$J$33:$IV$33,"="&amp;$K200)&lt;&gt;0,$L200,0)</f>
        <v>0</v>
      </c>
      <c r="AP200" s="61">
        <f>IF(COUNTIF(Setup_Hierarchy!$J$34:$IV$34,"="&amp;$K200)&lt;&gt;0,$L200,0)</f>
        <v>0</v>
      </c>
      <c r="AQ200" s="61">
        <f>IF(COUNTIF(Setup_Hierarchy!$J$35:$IV$35,"="&amp;$K200)&lt;&gt;0,$L200,0)</f>
        <v>0</v>
      </c>
      <c r="AR200" s="61">
        <f>IF(COUNTIF(Setup_Hierarchy!$J$36:$IV$36,"="&amp;$K200)&lt;&gt;0,$L200,0)</f>
        <v>0</v>
      </c>
      <c r="AS200" s="61">
        <f>IF(COUNTIF(Setup_Hierarchy!$J$37:$IV$37,"="&amp;$K200)&lt;&gt;0,$L200,0)</f>
        <v>0</v>
      </c>
      <c r="AT200" s="61">
        <f>IF(COUNTIF(Setup_Hierarchy!$J$38:$IV$38,"="&amp;$K200)&lt;&gt;0,$L200,0)</f>
        <v>0</v>
      </c>
      <c r="AU200" s="61">
        <f>IF(COUNTIF(Setup_Hierarchy!$J$39:$IV$39,"="&amp;$K200)&lt;&gt;0,$L200,0)</f>
        <v>0</v>
      </c>
      <c r="AV200" s="61">
        <f>IF(COUNTIF(Setup_Hierarchy!$J$40:$IV$40,"="&amp;$K200)&lt;&gt;0,$L200,0)</f>
        <v>0</v>
      </c>
      <c r="AW200" s="61">
        <f>IF(COUNTIF(Setup_Hierarchy!$J$41:$IV$41,"="&amp;$K200)&lt;&gt;0,$L200,0)</f>
        <v>0</v>
      </c>
      <c r="AX200" s="61">
        <f>IF(COUNTIF(Setup_Hierarchy!$J$42:$IV$42,"="&amp;$K200)&lt;&gt;0,$L200,0)</f>
        <v>0</v>
      </c>
      <c r="AY200" s="61">
        <f>IF(COUNTIF(Setup_Hierarchy!$J$43:$IV$43,"="&amp;$K200)&lt;&gt;0,$L200,0)</f>
        <v>0</v>
      </c>
      <c r="AZ200" s="61">
        <f>IF(COUNTIF(Setup_Hierarchy!$J$44:$IV$44,"="&amp;$K200)&lt;&gt;0,$L200,0)</f>
        <v>0</v>
      </c>
      <c r="BA200" s="61">
        <f>IF(COUNTIF(Setup_Hierarchy!$J$45:$IV$45,"="&amp;$K200)&lt;&gt;0,$L200,0)</f>
        <v>0</v>
      </c>
      <c r="BB200" s="61">
        <f>IF(COUNTIF(Setup_Hierarchy!$J$46:$IV$46,"="&amp;$K200)&lt;&gt;0,$L200,0)</f>
        <v>0</v>
      </c>
      <c r="BC200" s="61">
        <f>IF(COUNTIF(Setup_Hierarchy!$J$47:$IV$47,"="&amp;$K200)&lt;&gt;0,$L200,0)</f>
        <v>0</v>
      </c>
      <c r="BD200" s="61">
        <f>IF(COUNTIF(Setup_Hierarchy!$J$48:$IV$48,"="&amp;$K200)&lt;&gt;0,$L200,0)</f>
        <v>0</v>
      </c>
      <c r="BE200" s="61">
        <f>IF(COUNTIF(Setup_Hierarchy!$J$49:$IV$49,"="&amp;$K200)&lt;&gt;0,$L200,0)</f>
        <v>0</v>
      </c>
      <c r="BF200" s="61">
        <f>IF(COUNTIF(Setup_Hierarchy!$J$50:$IV$50,"="&amp;$K200)&lt;&gt;0,$L200,0)</f>
        <v>0</v>
      </c>
      <c r="BG200" s="61">
        <f>IF(COUNTIF(Setup_Hierarchy!$J$51:$IV$51,"="&amp;$K200)&lt;&gt;0,$L200,0)</f>
        <v>-27636.53</v>
      </c>
      <c r="BH200" s="61">
        <f>IF(COUNTIF(Setup_Hierarchy!$J$52:$IV$52,"="&amp;$K200)&lt;&gt;0,$L200,0)</f>
        <v>0</v>
      </c>
      <c r="BI200" s="61">
        <f>IF(COUNTIF(Setup_Hierarchy!$J$53:$IV$53,"="&amp;$K200)&lt;&gt;0,$L200,0)</f>
        <v>0</v>
      </c>
      <c r="BJ200" s="61">
        <f>IF(COUNTIF(Setup_Hierarchy!$J$54:$IV$54,"="&amp;$K200)&lt;&gt;0,$L200,0)</f>
        <v>0</v>
      </c>
      <c r="BK200" s="61">
        <f>IF(COUNTIF(Setup_Hierarchy!$J$55:$IV$55,"="&amp;$K200)&lt;&gt;0,$L200,0)</f>
        <v>0</v>
      </c>
      <c r="BL200" s="61">
        <f>IF(COUNTIF(Setup_Hierarchy!$J$56:$IV$56,"="&amp;$K200)&lt;&gt;0,$L200,0)</f>
        <v>0</v>
      </c>
      <c r="BM200" s="61">
        <f>IF(COUNTIF(Setup_Hierarchy!$J$57:$IV$57,"="&amp;$K200)&lt;&gt;0,$L200,0)</f>
        <v>0</v>
      </c>
      <c r="BN200" s="61">
        <f>IF(COUNTIF(Setup_Hierarchy!$J$58:$IV$58,"="&amp;$K200)&lt;&gt;0,$L200,0)</f>
        <v>0</v>
      </c>
      <c r="BO200" s="61">
        <f>IF(COUNTIF(Setup_Hierarchy!$J$59:$IV$59,"="&amp;$K200)&lt;&gt;0,$L200,0)</f>
        <v>-27636.53</v>
      </c>
      <c r="BP200" s="61">
        <f>IF(COUNTIF(Setup_Hierarchy!$J$60:$IV$60,"="&amp;$K200)&lt;&gt;0,$L200,0)</f>
        <v>0</v>
      </c>
      <c r="BQ200" s="61">
        <f>IF(COUNTIF(Setup_Hierarchy!$J$61:$IV$61,"="&amp;$K200)&lt;&gt;0,$L200,0)</f>
        <v>0</v>
      </c>
      <c r="BR200" s="61">
        <f>IF(COUNTIF(Setup_Hierarchy!$J$62:$IV$62,"="&amp;$K200)&lt;&gt;0,$L200,0)</f>
        <v>0</v>
      </c>
      <c r="BS200" s="61">
        <f>IF(COUNTIF(Setup_Hierarchy!$J$63:$IV$63,"="&amp;$K200)&lt;&gt;0,$L200,0)</f>
        <v>0</v>
      </c>
      <c r="BT200" s="61">
        <f>IF(COUNTIF(Setup_Hierarchy!$J$64:$IV$64,"="&amp;$K200)&lt;&gt;0,$L200,0)</f>
        <v>0</v>
      </c>
      <c r="BU200" s="61">
        <f>IF(COUNTIF(Setup_Hierarchy!$J$65:$IV$65,"="&amp;$K200)&lt;&gt;0,$L200,0)</f>
        <v>0</v>
      </c>
      <c r="BV200" s="61">
        <f>IF(COUNTIF(Setup_Hierarchy!$J$66:$IV$66,"="&amp;$K200)&lt;&gt;0,$L200,0)</f>
        <v>0</v>
      </c>
      <c r="BW200" s="61">
        <f>IF(COUNTIF(Setup_Hierarchy!$J$67:$IV$67,"="&amp;$K200)&lt;&gt;0,$L200,0)</f>
        <v>0</v>
      </c>
      <c r="BX200" s="61">
        <f>IF(COUNTIF(Setup_Hierarchy!$J$68:$IV$68,"="&amp;$K200)&lt;&gt;0,$L200,0)</f>
        <v>0</v>
      </c>
      <c r="BY200" s="61">
        <f>IF(COUNTIF(Setup_Hierarchy!$J$69:$IV$69,"="&amp;$K200)&lt;&gt;0,$L200,0)</f>
        <v>-27636.53</v>
      </c>
      <c r="BZ200" s="61">
        <f>IF(COUNTIF(Setup_Hierarchy!$J$70:$IV$70,"="&amp;$K200)&lt;&gt;0,$L200,0)</f>
        <v>-27636.53</v>
      </c>
      <c r="CA200" s="61">
        <f>IF(COUNTIF(Setup_Hierarchy!$J$71:$IV$71,"="&amp;$K200)&lt;&gt;0,$L200,0)</f>
        <v>0</v>
      </c>
      <c r="CB200" s="61">
        <f>IF(COUNTIF(Setup_Hierarchy!$J$72:$IV$72,"="&amp;$K200)&lt;&gt;0,$L200,0)</f>
        <v>0</v>
      </c>
      <c r="CC200" s="61">
        <f>IF(COUNTIF(Setup_Hierarchy!$J$73:$IV$73,"="&amp;$K200)&lt;&gt;0,$L200,0)</f>
        <v>0</v>
      </c>
      <c r="CD200" s="61">
        <f>IF(COUNTIF(Setup_Hierarchy!$J$74:$IV$74,"="&amp;$K200)&lt;&gt;0,$L200,0)</f>
        <v>0</v>
      </c>
      <c r="CE200" s="61">
        <f>IF(COUNTIF(Setup_Hierarchy!$J$75:$IV$75,"="&amp;$K200)&lt;&gt;0,$L200,0)</f>
        <v>0</v>
      </c>
      <c r="CF200" s="61">
        <f>IF(COUNTIF(Setup_Hierarchy!$J$76:$IV$76,"="&amp;$K200)&lt;&gt;0,$L200,0)</f>
        <v>0</v>
      </c>
      <c r="CG200" s="61">
        <f>IF(COUNTIF(Setup_Hierarchy!$J$77:$IV$77,"="&amp;$K200)&lt;&gt;0,$L200,0)</f>
        <v>0</v>
      </c>
      <c r="CH200" s="61">
        <f>IF(COUNTIF(Setup_Hierarchy!$J$78:$IV$78,"="&amp;$K200)&lt;&gt;0,$L200,0)</f>
        <v>0</v>
      </c>
      <c r="CI200" s="61">
        <f>IF(COUNTIF(Setup_Hierarchy!$J$79:$IV$79,"="&amp;$K200)&lt;&gt;0,$L200,0)</f>
        <v>0</v>
      </c>
      <c r="CJ200" s="61">
        <f>IF(COUNTIF(Setup_Hierarchy!$J$80:$IV$80,"="&amp;$K200)&lt;&gt;0,$L200,0)</f>
        <v>0</v>
      </c>
      <c r="CK200" s="61">
        <f>IF(COUNTIF(Setup_Hierarchy!$J$81:$IV$81,"="&amp;$K200)&lt;&gt;0,$L200,0)</f>
        <v>0</v>
      </c>
      <c r="CL200" s="61">
        <f>IF(COUNTIF(Setup_Hierarchy!$J$82:$IV$82,"="&amp;$K200)&lt;&gt;0,$L200,0)</f>
        <v>0</v>
      </c>
      <c r="CM200" s="61">
        <f>IF(COUNTIF(Setup_Hierarchy!$J$83:$IV$83,"="&amp;$K200)&lt;&gt;0,$L200,0)</f>
        <v>0</v>
      </c>
      <c r="CN200" s="61">
        <f>IF(COUNTIF(Setup_Hierarchy!$J$84:$IV$84,"="&amp;$K200)&lt;&gt;0,$L200,0)</f>
        <v>0</v>
      </c>
      <c r="CO200" s="61">
        <f>IF(COUNTIF(Setup_Hierarchy!$J$85:$IV$85,"="&amp;$K200)&lt;&gt;0,$L200,0)</f>
        <v>0</v>
      </c>
      <c r="CP200" s="61">
        <f>IF(COUNTIF(Setup_Hierarchy!$J$86:$IV$86,"="&amp;$K200)&lt;&gt;0,$L200,0)</f>
        <v>0</v>
      </c>
      <c r="CQ200" s="61">
        <f>IF(COUNTIF(Setup_Hierarchy!$J$87:$IV$87,"="&amp;$K200)&lt;&gt;0,$L200,0)</f>
        <v>0</v>
      </c>
      <c r="CR200" s="61">
        <f>IF(COUNTIF(Setup_Hierarchy!$J$88:$IV$88,"="&amp;$K200)&lt;&gt;0,$L200,0)</f>
        <v>0</v>
      </c>
      <c r="CS200" s="61">
        <f>IF(COUNTIF(Setup_Hierarchy!$J$89:$IV$89,"="&amp;$K200)&lt;&gt;0,$L200,0)</f>
        <v>0</v>
      </c>
      <c r="CT200" s="61">
        <f>IF(COUNTIF(Setup_Hierarchy!$J$90:$IV$90,"="&amp;$K200)&lt;&gt;0,$L200,0)</f>
        <v>0</v>
      </c>
      <c r="CU200" s="61">
        <f>IF(COUNTIF(Setup_Hierarchy!$J$91:$IV$91,"="&amp;$K200)&lt;&gt;0,$L200,0)</f>
        <v>0</v>
      </c>
      <c r="CV200" s="61">
        <f>IF(COUNTIF(Setup_Hierarchy!$J$92:$IV$92,"="&amp;$K200)&lt;&gt;0,$L200,0)</f>
        <v>0</v>
      </c>
      <c r="CW200" s="61">
        <f>IF(COUNTIF(Setup_Hierarchy!$J$93:$IV$93,"="&amp;$K200)&lt;&gt;0,$L200,0)</f>
        <v>0</v>
      </c>
      <c r="CX200" s="61">
        <f>IF(COUNTIF(Setup_Hierarchy!$J$94:$IV$94,"="&amp;$K200)&lt;&gt;0,$L200,0)</f>
        <v>0</v>
      </c>
      <c r="CY200" s="61">
        <f>IF(COUNTIF(Setup_Hierarchy!$J$95:$IV$95,"="&amp;$K200)&lt;&gt;0,$L200,0)</f>
        <v>0</v>
      </c>
      <c r="CZ200" s="61">
        <f>IF(COUNTIF(Setup_Hierarchy!$J$96:$IV$96,"="&amp;$K200)&lt;&gt;0,$L200,0)</f>
        <v>0</v>
      </c>
      <c r="DA200" s="61">
        <f>IF(COUNTIF(Setup_Hierarchy!$J$97:$IV$97,"="&amp;$K200)&lt;&gt;0,$L200,0)</f>
        <v>0</v>
      </c>
      <c r="DB200" s="61">
        <f>IF(COUNTIF(Setup_Hierarchy!$J$98:$IV$98,"="&amp;$K200)&lt;&gt;0,$L200,0)</f>
        <v>0</v>
      </c>
      <c r="DC200" s="61">
        <f>IF(COUNTIF(Setup_Hierarchy!$J$99:$IV$99,"="&amp;$K200)&lt;&gt;0,$L200,0)</f>
        <v>0</v>
      </c>
      <c r="DD200" s="61">
        <f>IF(COUNTIF(Setup_Hierarchy!$J$100:$IV$100,"="&amp;$K200)&lt;&gt;0,$L200,0)</f>
        <v>0</v>
      </c>
      <c r="DE200" s="61">
        <f>IF(COUNTIF(Setup_Hierarchy!$J$101:$IV$101,"="&amp;$K200)&lt;&gt;0,$L200,0)</f>
        <v>0</v>
      </c>
      <c r="DF200" s="61">
        <f>IF(COUNTIF(Setup_Hierarchy!$J$102:$IV$102,"="&amp;$K200)&lt;&gt;0,$L200,0)</f>
        <v>0</v>
      </c>
      <c r="DG200" s="61">
        <f>IF(COUNTIF(Setup_Hierarchy!$J$103:$IV$103,"="&amp;$K200)&lt;&gt;0,$L200,0)</f>
        <v>0</v>
      </c>
      <c r="DH200" s="61">
        <f>IF(COUNTIF(Setup_Hierarchy!$J$104:$IV$104,"="&amp;$K200)&lt;&gt;0,$L200,0)</f>
        <v>0</v>
      </c>
      <c r="DI200" s="61">
        <f>IF(COUNTIF(Setup_Hierarchy!$J$105:$IV$105,"="&amp;$K200)&lt;&gt;0,$L200,0)</f>
        <v>0</v>
      </c>
      <c r="DJ200" s="61">
        <f>IF(COUNTIF(Setup_Hierarchy!$J$106:$IV$106,"="&amp;$K200)&lt;&gt;0,$L200,0)</f>
        <v>0</v>
      </c>
      <c r="DK200" s="61">
        <f>IF(COUNTIF(Setup_Hierarchy!$J$107:$IV$107,"="&amp;$K200)&lt;&gt;0,$L200,0)</f>
        <v>0</v>
      </c>
      <c r="DL200" s="61">
        <f>IF(COUNTIF(Setup_Hierarchy!$J$108:$IV$108,"="&amp;$K200)&lt;&gt;0,$L200,0)</f>
        <v>0</v>
      </c>
      <c r="DM200" s="61">
        <f>IF(COUNTIF(Setup_Hierarchy!$J$109:$IV$109,"="&amp;$K200)&lt;&gt;0,$L200,0)</f>
        <v>0</v>
      </c>
      <c r="DN200" s="61">
        <f>IF(COUNTIF(Setup_Hierarchy!$J$110:$IV$110,"="&amp;$K200)&lt;&gt;0,$L200,0)</f>
        <v>0</v>
      </c>
      <c r="DO200" s="61">
        <f>IF(COUNTIF(Setup_Hierarchy!$J$111:$IV$111,"="&amp;$K200)&lt;&gt;0,$L200,0)</f>
        <v>0</v>
      </c>
      <c r="DP200" s="61">
        <f>IF(COUNTIF(Setup_Hierarchy!$J$112:$IV$112,"="&amp;$K200)&lt;&gt;0,$L200,0)</f>
        <v>0</v>
      </c>
      <c r="DQ200" s="61">
        <f>IF(COUNTIF(Setup_Hierarchy!$J$113:$IV$113,"="&amp;$K200)&lt;&gt;0,$L200,0)</f>
        <v>0</v>
      </c>
      <c r="DR200" s="61">
        <f>IF(COUNTIF(Setup_Hierarchy!$J$114:$IV$114,"="&amp;$K200)&lt;&gt;0,$L200,0)</f>
        <v>0</v>
      </c>
      <c r="DS200" s="61">
        <f>IF(COUNTIF(Setup_Hierarchy!$J$115:$IV$115,"="&amp;$K200)&lt;&gt;0,$L200,0)</f>
        <v>0</v>
      </c>
      <c r="DT200" s="61">
        <f>IF(COUNTIF(Setup_Hierarchy!$J$116:$IV$116,"="&amp;$K200)&lt;&gt;0,$L200,0)</f>
        <v>0</v>
      </c>
    </row>
    <row r="201" spans="2:124" x14ac:dyDescent="0.2">
      <c r="B201" t="s">
        <v>43</v>
      </c>
      <c r="C201">
        <v>83</v>
      </c>
      <c r="D201" t="s">
        <v>16</v>
      </c>
      <c r="E201" t="s">
        <v>369</v>
      </c>
      <c r="F201" t="s">
        <v>532</v>
      </c>
      <c r="G201" t="s">
        <v>25</v>
      </c>
      <c r="H201" t="s">
        <v>7</v>
      </c>
      <c r="I201">
        <v>0.74883299999999997</v>
      </c>
      <c r="J201">
        <v>1.5163500000000001</v>
      </c>
      <c r="K201">
        <v>626</v>
      </c>
      <c r="L201">
        <v>244.94</v>
      </c>
      <c r="M201" s="61">
        <f>IF(COUNTIF(Setup_Hierarchy!$J$5:$IV$5,"="&amp;$K201)&lt;&gt;0,$L201,0)</f>
        <v>244.94</v>
      </c>
      <c r="N201" s="61">
        <f>IF(COUNTIF(Setup_Hierarchy!$J$6:$IV$6,"="&amp;$K201)&lt;&gt;0,$L201,0)</f>
        <v>244.94</v>
      </c>
      <c r="O201" s="61">
        <f>IF(COUNTIF(Setup_Hierarchy!$J$7:$IV$7,"="&amp;$K201)&lt;&gt;0,$L201,0)</f>
        <v>244.94</v>
      </c>
      <c r="P201" s="61">
        <f>IF(COUNTIF(Setup_Hierarchy!$J$8:$IV$8,"="&amp;$K201)&lt;&gt;0,$L201,0)</f>
        <v>0</v>
      </c>
      <c r="Q201" s="61">
        <f>IF(COUNTIF(Setup_Hierarchy!$J$9:$IV$9,"="&amp;$K201)&lt;&gt;0,$L201,0)</f>
        <v>0</v>
      </c>
      <c r="R201" s="61">
        <f>IF(COUNTIF(Setup_Hierarchy!$J$10:$IV$10,"="&amp;$K201)&lt;&gt;0,$L201,0)</f>
        <v>0</v>
      </c>
      <c r="S201" s="61">
        <f>IF(COUNTIF(Setup_Hierarchy!$J$11:$IV$11,"="&amp;$K201)&lt;&gt;0,$L201,0)</f>
        <v>0</v>
      </c>
      <c r="T201" s="61">
        <f>IF(COUNTIF(Setup_Hierarchy!$J$12:$IV$12,"="&amp;$K201)&lt;&gt;0,$L201,0)</f>
        <v>0</v>
      </c>
      <c r="U201" s="61">
        <f>IF(COUNTIF(Setup_Hierarchy!$J$13:$IV$13,"="&amp;$K201)&lt;&gt;0,$L201,0)</f>
        <v>0</v>
      </c>
      <c r="V201" s="61">
        <f>IF(COUNTIF(Setup_Hierarchy!$J$14:$IV$14,"="&amp;$K201)&lt;&gt;0,$L201,0)</f>
        <v>0</v>
      </c>
      <c r="W201" s="61">
        <f>IF(COUNTIF(Setup_Hierarchy!$J$15:$IV$15,"="&amp;$K201)&lt;&gt;0,$L201,0)</f>
        <v>0</v>
      </c>
      <c r="X201" s="61">
        <f>IF(COUNTIF(Setup_Hierarchy!$J$16:$IV$16,"="&amp;$K201)&lt;&gt;0,$L201,0)</f>
        <v>0</v>
      </c>
      <c r="Y201" s="61">
        <f>IF(COUNTIF(Setup_Hierarchy!$J$17:$IV$17,"="&amp;$K201)&lt;&gt;0,$L201,0)</f>
        <v>0</v>
      </c>
      <c r="Z201" s="61">
        <f>IF(COUNTIF(Setup_Hierarchy!$J$18:$IV$18,"="&amp;$K201)&lt;&gt;0,$L201,0)</f>
        <v>0</v>
      </c>
      <c r="AA201" s="61">
        <f>IF(COUNTIF(Setup_Hierarchy!$J$19:$IV$19,"="&amp;$K201)&lt;&gt;0,$L201,0)</f>
        <v>0</v>
      </c>
      <c r="AB201" s="61">
        <f>IF(COUNTIF(Setup_Hierarchy!$J$20:$IV$20,"="&amp;$K201)&lt;&gt;0,$L201,0)</f>
        <v>0</v>
      </c>
      <c r="AC201" s="61">
        <f>IF(COUNTIF(Setup_Hierarchy!$J$21:$IV$21,"="&amp;$K201)&lt;&gt;0,$L201,0)</f>
        <v>0</v>
      </c>
      <c r="AD201" s="61">
        <f>IF(COUNTIF(Setup_Hierarchy!$J$22:$IV$22,"="&amp;$K201)&lt;&gt;0,$L201,0)</f>
        <v>0</v>
      </c>
      <c r="AE201" s="61">
        <f>IF(COUNTIF(Setup_Hierarchy!$J$23:$IV$23,"="&amp;$K201)&lt;&gt;0,$L201,0)</f>
        <v>0</v>
      </c>
      <c r="AF201" s="61">
        <f>IF(COUNTIF(Setup_Hierarchy!$J$24:$IV$24,"="&amp;$K201)&lt;&gt;0,$L201,0)</f>
        <v>0</v>
      </c>
      <c r="AG201" s="61">
        <f>IF(COUNTIF(Setup_Hierarchy!$J$25:$IV$25,"="&amp;$K201)&lt;&gt;0,$L201,0)</f>
        <v>0</v>
      </c>
      <c r="AH201" s="61">
        <f>IF(COUNTIF(Setup_Hierarchy!$J$26:$IV$26,"="&amp;$K201)&lt;&gt;0,$L201,0)</f>
        <v>0</v>
      </c>
      <c r="AI201" s="61">
        <f>IF(COUNTIF(Setup_Hierarchy!$J$27:$IV$27,"="&amp;$K201)&lt;&gt;0,$L201,0)</f>
        <v>0</v>
      </c>
      <c r="AJ201" s="61">
        <f>IF(COUNTIF(Setup_Hierarchy!$J$28:$IV$28,"="&amp;$K201)&lt;&gt;0,$L201,0)</f>
        <v>0</v>
      </c>
      <c r="AK201" s="61">
        <f>IF(COUNTIF(Setup_Hierarchy!$J$29:$IV$29,"="&amp;$K201)&lt;&gt;0,$L201,0)</f>
        <v>0</v>
      </c>
      <c r="AL201" s="61">
        <f>IF(COUNTIF(Setup_Hierarchy!$J$30:$IV$30,"="&amp;$K201)&lt;&gt;0,$L201,0)</f>
        <v>0</v>
      </c>
      <c r="AM201" s="61">
        <f>IF(COUNTIF(Setup_Hierarchy!$J$31:$IV$31,"="&amp;$K201)&lt;&gt;0,$L201,0)</f>
        <v>0</v>
      </c>
      <c r="AN201" s="61">
        <f>IF(COUNTIF(Setup_Hierarchy!$J$32:$IV$32,"="&amp;$K201)&lt;&gt;0,$L201,0)</f>
        <v>0</v>
      </c>
      <c r="AO201" s="61">
        <f>IF(COUNTIF(Setup_Hierarchy!$J$33:$IV$33,"="&amp;$K201)&lt;&gt;0,$L201,0)</f>
        <v>0</v>
      </c>
      <c r="AP201" s="61">
        <f>IF(COUNTIF(Setup_Hierarchy!$J$34:$IV$34,"="&amp;$K201)&lt;&gt;0,$L201,0)</f>
        <v>0</v>
      </c>
      <c r="AQ201" s="61">
        <f>IF(COUNTIF(Setup_Hierarchy!$J$35:$IV$35,"="&amp;$K201)&lt;&gt;0,$L201,0)</f>
        <v>0</v>
      </c>
      <c r="AR201" s="61">
        <f>IF(COUNTIF(Setup_Hierarchy!$J$36:$IV$36,"="&amp;$K201)&lt;&gt;0,$L201,0)</f>
        <v>0</v>
      </c>
      <c r="AS201" s="61">
        <f>IF(COUNTIF(Setup_Hierarchy!$J$37:$IV$37,"="&amp;$K201)&lt;&gt;0,$L201,0)</f>
        <v>0</v>
      </c>
      <c r="AT201" s="61">
        <f>IF(COUNTIF(Setup_Hierarchy!$J$38:$IV$38,"="&amp;$K201)&lt;&gt;0,$L201,0)</f>
        <v>0</v>
      </c>
      <c r="AU201" s="61">
        <f>IF(COUNTIF(Setup_Hierarchy!$J$39:$IV$39,"="&amp;$K201)&lt;&gt;0,$L201,0)</f>
        <v>0</v>
      </c>
      <c r="AV201" s="61">
        <f>IF(COUNTIF(Setup_Hierarchy!$J$40:$IV$40,"="&amp;$K201)&lt;&gt;0,$L201,0)</f>
        <v>0</v>
      </c>
      <c r="AW201" s="61">
        <f>IF(COUNTIF(Setup_Hierarchy!$J$41:$IV$41,"="&amp;$K201)&lt;&gt;0,$L201,0)</f>
        <v>0</v>
      </c>
      <c r="AX201" s="61">
        <f>IF(COUNTIF(Setup_Hierarchy!$J$42:$IV$42,"="&amp;$K201)&lt;&gt;0,$L201,0)</f>
        <v>0</v>
      </c>
      <c r="AY201" s="61">
        <f>IF(COUNTIF(Setup_Hierarchy!$J$43:$IV$43,"="&amp;$K201)&lt;&gt;0,$L201,0)</f>
        <v>0</v>
      </c>
      <c r="AZ201" s="61">
        <f>IF(COUNTIF(Setup_Hierarchy!$J$44:$IV$44,"="&amp;$K201)&lt;&gt;0,$L201,0)</f>
        <v>0</v>
      </c>
      <c r="BA201" s="61">
        <f>IF(COUNTIF(Setup_Hierarchy!$J$45:$IV$45,"="&amp;$K201)&lt;&gt;0,$L201,0)</f>
        <v>0</v>
      </c>
      <c r="BB201" s="61">
        <f>IF(COUNTIF(Setup_Hierarchy!$J$46:$IV$46,"="&amp;$K201)&lt;&gt;0,$L201,0)</f>
        <v>0</v>
      </c>
      <c r="BC201" s="61">
        <f>IF(COUNTIF(Setup_Hierarchy!$J$47:$IV$47,"="&amp;$K201)&lt;&gt;0,$L201,0)</f>
        <v>0</v>
      </c>
      <c r="BD201" s="61">
        <f>IF(COUNTIF(Setup_Hierarchy!$J$48:$IV$48,"="&amp;$K201)&lt;&gt;0,$L201,0)</f>
        <v>0</v>
      </c>
      <c r="BE201" s="61">
        <f>IF(COUNTIF(Setup_Hierarchy!$J$49:$IV$49,"="&amp;$K201)&lt;&gt;0,$L201,0)</f>
        <v>0</v>
      </c>
      <c r="BF201" s="61">
        <f>IF(COUNTIF(Setup_Hierarchy!$J$50:$IV$50,"="&amp;$K201)&lt;&gt;0,$L201,0)</f>
        <v>0</v>
      </c>
      <c r="BG201" s="61">
        <f>IF(COUNTIF(Setup_Hierarchy!$J$51:$IV$51,"="&amp;$K201)&lt;&gt;0,$L201,0)</f>
        <v>244.94</v>
      </c>
      <c r="BH201" s="61">
        <f>IF(COUNTIF(Setup_Hierarchy!$J$52:$IV$52,"="&amp;$K201)&lt;&gt;0,$L201,0)</f>
        <v>0</v>
      </c>
      <c r="BI201" s="61">
        <f>IF(COUNTIF(Setup_Hierarchy!$J$53:$IV$53,"="&amp;$K201)&lt;&gt;0,$L201,0)</f>
        <v>0</v>
      </c>
      <c r="BJ201" s="61">
        <f>IF(COUNTIF(Setup_Hierarchy!$J$54:$IV$54,"="&amp;$K201)&lt;&gt;0,$L201,0)</f>
        <v>0</v>
      </c>
      <c r="BK201" s="61">
        <f>IF(COUNTIF(Setup_Hierarchy!$J$55:$IV$55,"="&amp;$K201)&lt;&gt;0,$L201,0)</f>
        <v>0</v>
      </c>
      <c r="BL201" s="61">
        <f>IF(COUNTIF(Setup_Hierarchy!$J$56:$IV$56,"="&amp;$K201)&lt;&gt;0,$L201,0)</f>
        <v>0</v>
      </c>
      <c r="BM201" s="61">
        <f>IF(COUNTIF(Setup_Hierarchy!$J$57:$IV$57,"="&amp;$K201)&lt;&gt;0,$L201,0)</f>
        <v>0</v>
      </c>
      <c r="BN201" s="61">
        <f>IF(COUNTIF(Setup_Hierarchy!$J$58:$IV$58,"="&amp;$K201)&lt;&gt;0,$L201,0)</f>
        <v>0</v>
      </c>
      <c r="BO201" s="61">
        <f>IF(COUNTIF(Setup_Hierarchy!$J$59:$IV$59,"="&amp;$K201)&lt;&gt;0,$L201,0)</f>
        <v>244.94</v>
      </c>
      <c r="BP201" s="61">
        <f>IF(COUNTIF(Setup_Hierarchy!$J$60:$IV$60,"="&amp;$K201)&lt;&gt;0,$L201,0)</f>
        <v>0</v>
      </c>
      <c r="BQ201" s="61">
        <f>IF(COUNTIF(Setup_Hierarchy!$J$61:$IV$61,"="&amp;$K201)&lt;&gt;0,$L201,0)</f>
        <v>0</v>
      </c>
      <c r="BR201" s="61">
        <f>IF(COUNTIF(Setup_Hierarchy!$J$62:$IV$62,"="&amp;$K201)&lt;&gt;0,$L201,0)</f>
        <v>0</v>
      </c>
      <c r="BS201" s="61">
        <f>IF(COUNTIF(Setup_Hierarchy!$J$63:$IV$63,"="&amp;$K201)&lt;&gt;0,$L201,0)</f>
        <v>0</v>
      </c>
      <c r="BT201" s="61">
        <f>IF(COUNTIF(Setup_Hierarchy!$J$64:$IV$64,"="&amp;$K201)&lt;&gt;0,$L201,0)</f>
        <v>0</v>
      </c>
      <c r="BU201" s="61">
        <f>IF(COUNTIF(Setup_Hierarchy!$J$65:$IV$65,"="&amp;$K201)&lt;&gt;0,$L201,0)</f>
        <v>0</v>
      </c>
      <c r="BV201" s="61">
        <f>IF(COUNTIF(Setup_Hierarchy!$J$66:$IV$66,"="&amp;$K201)&lt;&gt;0,$L201,0)</f>
        <v>0</v>
      </c>
      <c r="BW201" s="61">
        <f>IF(COUNTIF(Setup_Hierarchy!$J$67:$IV$67,"="&amp;$K201)&lt;&gt;0,$L201,0)</f>
        <v>0</v>
      </c>
      <c r="BX201" s="61">
        <f>IF(COUNTIF(Setup_Hierarchy!$J$68:$IV$68,"="&amp;$K201)&lt;&gt;0,$L201,0)</f>
        <v>0</v>
      </c>
      <c r="BY201" s="61">
        <f>IF(COUNTIF(Setup_Hierarchy!$J$69:$IV$69,"="&amp;$K201)&lt;&gt;0,$L201,0)</f>
        <v>0</v>
      </c>
      <c r="BZ201" s="61">
        <f>IF(COUNTIF(Setup_Hierarchy!$J$70:$IV$70,"="&amp;$K201)&lt;&gt;0,$L201,0)</f>
        <v>0</v>
      </c>
      <c r="CA201" s="61">
        <f>IF(COUNTIF(Setup_Hierarchy!$J$71:$IV$71,"="&amp;$K201)&lt;&gt;0,$L201,0)</f>
        <v>0</v>
      </c>
      <c r="CB201" s="61">
        <f>IF(COUNTIF(Setup_Hierarchy!$J$72:$IV$72,"="&amp;$K201)&lt;&gt;0,$L201,0)</f>
        <v>244.94</v>
      </c>
      <c r="CC201" s="61">
        <f>IF(COUNTIF(Setup_Hierarchy!$J$73:$IV$73,"="&amp;$K201)&lt;&gt;0,$L201,0)</f>
        <v>244.94</v>
      </c>
      <c r="CD201" s="61">
        <f>IF(COUNTIF(Setup_Hierarchy!$J$74:$IV$74,"="&amp;$K201)&lt;&gt;0,$L201,0)</f>
        <v>0</v>
      </c>
      <c r="CE201" s="61">
        <f>IF(COUNTIF(Setup_Hierarchy!$J$75:$IV$75,"="&amp;$K201)&lt;&gt;0,$L201,0)</f>
        <v>0</v>
      </c>
      <c r="CF201" s="61">
        <f>IF(COUNTIF(Setup_Hierarchy!$J$76:$IV$76,"="&amp;$K201)&lt;&gt;0,$L201,0)</f>
        <v>0</v>
      </c>
      <c r="CG201" s="61">
        <f>IF(COUNTIF(Setup_Hierarchy!$J$77:$IV$77,"="&amp;$K201)&lt;&gt;0,$L201,0)</f>
        <v>0</v>
      </c>
      <c r="CH201" s="61">
        <f>IF(COUNTIF(Setup_Hierarchy!$J$78:$IV$78,"="&amp;$K201)&lt;&gt;0,$L201,0)</f>
        <v>0</v>
      </c>
      <c r="CI201" s="61">
        <f>IF(COUNTIF(Setup_Hierarchy!$J$79:$IV$79,"="&amp;$K201)&lt;&gt;0,$L201,0)</f>
        <v>0</v>
      </c>
      <c r="CJ201" s="61">
        <f>IF(COUNTIF(Setup_Hierarchy!$J$80:$IV$80,"="&amp;$K201)&lt;&gt;0,$L201,0)</f>
        <v>0</v>
      </c>
      <c r="CK201" s="61">
        <f>IF(COUNTIF(Setup_Hierarchy!$J$81:$IV$81,"="&amp;$K201)&lt;&gt;0,$L201,0)</f>
        <v>0</v>
      </c>
      <c r="CL201" s="61">
        <f>IF(COUNTIF(Setup_Hierarchy!$J$82:$IV$82,"="&amp;$K201)&lt;&gt;0,$L201,0)</f>
        <v>0</v>
      </c>
      <c r="CM201" s="61">
        <f>IF(COUNTIF(Setup_Hierarchy!$J$83:$IV$83,"="&amp;$K201)&lt;&gt;0,$L201,0)</f>
        <v>0</v>
      </c>
      <c r="CN201" s="61">
        <f>IF(COUNTIF(Setup_Hierarchy!$J$84:$IV$84,"="&amp;$K201)&lt;&gt;0,$L201,0)</f>
        <v>0</v>
      </c>
      <c r="CO201" s="61">
        <f>IF(COUNTIF(Setup_Hierarchy!$J$85:$IV$85,"="&amp;$K201)&lt;&gt;0,$L201,0)</f>
        <v>0</v>
      </c>
      <c r="CP201" s="61">
        <f>IF(COUNTIF(Setup_Hierarchy!$J$86:$IV$86,"="&amp;$K201)&lt;&gt;0,$L201,0)</f>
        <v>0</v>
      </c>
      <c r="CQ201" s="61">
        <f>IF(COUNTIF(Setup_Hierarchy!$J$87:$IV$87,"="&amp;$K201)&lt;&gt;0,$L201,0)</f>
        <v>0</v>
      </c>
      <c r="CR201" s="61">
        <f>IF(COUNTIF(Setup_Hierarchy!$J$88:$IV$88,"="&amp;$K201)&lt;&gt;0,$L201,0)</f>
        <v>0</v>
      </c>
      <c r="CS201" s="61">
        <f>IF(COUNTIF(Setup_Hierarchy!$J$89:$IV$89,"="&amp;$K201)&lt;&gt;0,$L201,0)</f>
        <v>0</v>
      </c>
      <c r="CT201" s="61">
        <f>IF(COUNTIF(Setup_Hierarchy!$J$90:$IV$90,"="&amp;$K201)&lt;&gt;0,$L201,0)</f>
        <v>0</v>
      </c>
      <c r="CU201" s="61">
        <f>IF(COUNTIF(Setup_Hierarchy!$J$91:$IV$91,"="&amp;$K201)&lt;&gt;0,$L201,0)</f>
        <v>0</v>
      </c>
      <c r="CV201" s="61">
        <f>IF(COUNTIF(Setup_Hierarchy!$J$92:$IV$92,"="&amp;$K201)&lt;&gt;0,$L201,0)</f>
        <v>0</v>
      </c>
      <c r="CW201" s="61">
        <f>IF(COUNTIF(Setup_Hierarchy!$J$93:$IV$93,"="&amp;$K201)&lt;&gt;0,$L201,0)</f>
        <v>0</v>
      </c>
      <c r="CX201" s="61">
        <f>IF(COUNTIF(Setup_Hierarchy!$J$94:$IV$94,"="&amp;$K201)&lt;&gt;0,$L201,0)</f>
        <v>0</v>
      </c>
      <c r="CY201" s="61">
        <f>IF(COUNTIF(Setup_Hierarchy!$J$95:$IV$95,"="&amp;$K201)&lt;&gt;0,$L201,0)</f>
        <v>0</v>
      </c>
      <c r="CZ201" s="61">
        <f>IF(COUNTIF(Setup_Hierarchy!$J$96:$IV$96,"="&amp;$K201)&lt;&gt;0,$L201,0)</f>
        <v>0</v>
      </c>
      <c r="DA201" s="61">
        <f>IF(COUNTIF(Setup_Hierarchy!$J$97:$IV$97,"="&amp;$K201)&lt;&gt;0,$L201,0)</f>
        <v>0</v>
      </c>
      <c r="DB201" s="61">
        <f>IF(COUNTIF(Setup_Hierarchy!$J$98:$IV$98,"="&amp;$K201)&lt;&gt;0,$L201,0)</f>
        <v>0</v>
      </c>
      <c r="DC201" s="61">
        <f>IF(COUNTIF(Setup_Hierarchy!$J$99:$IV$99,"="&amp;$K201)&lt;&gt;0,$L201,0)</f>
        <v>0</v>
      </c>
      <c r="DD201" s="61">
        <f>IF(COUNTIF(Setup_Hierarchy!$J$100:$IV$100,"="&amp;$K201)&lt;&gt;0,$L201,0)</f>
        <v>0</v>
      </c>
      <c r="DE201" s="61">
        <f>IF(COUNTIF(Setup_Hierarchy!$J$101:$IV$101,"="&amp;$K201)&lt;&gt;0,$L201,0)</f>
        <v>0</v>
      </c>
      <c r="DF201" s="61">
        <f>IF(COUNTIF(Setup_Hierarchy!$J$102:$IV$102,"="&amp;$K201)&lt;&gt;0,$L201,0)</f>
        <v>0</v>
      </c>
      <c r="DG201" s="61">
        <f>IF(COUNTIF(Setup_Hierarchy!$J$103:$IV$103,"="&amp;$K201)&lt;&gt;0,$L201,0)</f>
        <v>0</v>
      </c>
      <c r="DH201" s="61">
        <f>IF(COUNTIF(Setup_Hierarchy!$J$104:$IV$104,"="&amp;$K201)&lt;&gt;0,$L201,0)</f>
        <v>0</v>
      </c>
      <c r="DI201" s="61">
        <f>IF(COUNTIF(Setup_Hierarchy!$J$105:$IV$105,"="&amp;$K201)&lt;&gt;0,$L201,0)</f>
        <v>0</v>
      </c>
      <c r="DJ201" s="61">
        <f>IF(COUNTIF(Setup_Hierarchy!$J$106:$IV$106,"="&amp;$K201)&lt;&gt;0,$L201,0)</f>
        <v>0</v>
      </c>
      <c r="DK201" s="61">
        <f>IF(COUNTIF(Setup_Hierarchy!$J$107:$IV$107,"="&amp;$K201)&lt;&gt;0,$L201,0)</f>
        <v>0</v>
      </c>
      <c r="DL201" s="61">
        <f>IF(COUNTIF(Setup_Hierarchy!$J$108:$IV$108,"="&amp;$K201)&lt;&gt;0,$L201,0)</f>
        <v>0</v>
      </c>
      <c r="DM201" s="61">
        <f>IF(COUNTIF(Setup_Hierarchy!$J$109:$IV$109,"="&amp;$K201)&lt;&gt;0,$L201,0)</f>
        <v>0</v>
      </c>
      <c r="DN201" s="61">
        <f>IF(COUNTIF(Setup_Hierarchy!$J$110:$IV$110,"="&amp;$K201)&lt;&gt;0,$L201,0)</f>
        <v>0</v>
      </c>
      <c r="DO201" s="61">
        <f>IF(COUNTIF(Setup_Hierarchy!$J$111:$IV$111,"="&amp;$K201)&lt;&gt;0,$L201,0)</f>
        <v>0</v>
      </c>
      <c r="DP201" s="61">
        <f>IF(COUNTIF(Setup_Hierarchy!$J$112:$IV$112,"="&amp;$K201)&lt;&gt;0,$L201,0)</f>
        <v>0</v>
      </c>
      <c r="DQ201" s="61">
        <f>IF(COUNTIF(Setup_Hierarchy!$J$113:$IV$113,"="&amp;$K201)&lt;&gt;0,$L201,0)</f>
        <v>0</v>
      </c>
      <c r="DR201" s="61">
        <f>IF(COUNTIF(Setup_Hierarchy!$J$114:$IV$114,"="&amp;$K201)&lt;&gt;0,$L201,0)</f>
        <v>0</v>
      </c>
      <c r="DS201" s="61">
        <f>IF(COUNTIF(Setup_Hierarchy!$J$115:$IV$115,"="&amp;$K201)&lt;&gt;0,$L201,0)</f>
        <v>0</v>
      </c>
      <c r="DT201" s="61">
        <f>IF(COUNTIF(Setup_Hierarchy!$J$116:$IV$116,"="&amp;$K201)&lt;&gt;0,$L201,0)</f>
        <v>0</v>
      </c>
    </row>
    <row r="202" spans="2:124" x14ac:dyDescent="0.2">
      <c r="B202" t="s">
        <v>43</v>
      </c>
      <c r="C202">
        <v>83</v>
      </c>
      <c r="D202" t="s">
        <v>16</v>
      </c>
      <c r="E202" t="s">
        <v>369</v>
      </c>
      <c r="F202" t="s">
        <v>532</v>
      </c>
      <c r="G202" t="s">
        <v>25</v>
      </c>
      <c r="H202" t="s">
        <v>7</v>
      </c>
      <c r="I202">
        <v>0.74883299999999997</v>
      </c>
      <c r="J202">
        <v>1.5163500000000001</v>
      </c>
      <c r="K202">
        <v>628</v>
      </c>
      <c r="L202">
        <v>-220.25</v>
      </c>
      <c r="M202" s="61">
        <f>IF(COUNTIF(Setup_Hierarchy!$J$5:$IV$5,"="&amp;$K202)&lt;&gt;0,$L202,0)</f>
        <v>-220.25</v>
      </c>
      <c r="N202" s="61">
        <f>IF(COUNTIF(Setup_Hierarchy!$J$6:$IV$6,"="&amp;$K202)&lt;&gt;0,$L202,0)</f>
        <v>-220.25</v>
      </c>
      <c r="O202" s="61">
        <f>IF(COUNTIF(Setup_Hierarchy!$J$7:$IV$7,"="&amp;$K202)&lt;&gt;0,$L202,0)</f>
        <v>-220.25</v>
      </c>
      <c r="P202" s="61">
        <f>IF(COUNTIF(Setup_Hierarchy!$J$8:$IV$8,"="&amp;$K202)&lt;&gt;0,$L202,0)</f>
        <v>0</v>
      </c>
      <c r="Q202" s="61">
        <f>IF(COUNTIF(Setup_Hierarchy!$J$9:$IV$9,"="&amp;$K202)&lt;&gt;0,$L202,0)</f>
        <v>0</v>
      </c>
      <c r="R202" s="61">
        <f>IF(COUNTIF(Setup_Hierarchy!$J$10:$IV$10,"="&amp;$K202)&lt;&gt;0,$L202,0)</f>
        <v>0</v>
      </c>
      <c r="S202" s="61">
        <f>IF(COUNTIF(Setup_Hierarchy!$J$11:$IV$11,"="&amp;$K202)&lt;&gt;0,$L202,0)</f>
        <v>0</v>
      </c>
      <c r="T202" s="61">
        <f>IF(COUNTIF(Setup_Hierarchy!$J$12:$IV$12,"="&amp;$K202)&lt;&gt;0,$L202,0)</f>
        <v>0</v>
      </c>
      <c r="U202" s="61">
        <f>IF(COUNTIF(Setup_Hierarchy!$J$13:$IV$13,"="&amp;$K202)&lt;&gt;0,$L202,0)</f>
        <v>0</v>
      </c>
      <c r="V202" s="61">
        <f>IF(COUNTIF(Setup_Hierarchy!$J$14:$IV$14,"="&amp;$K202)&lt;&gt;0,$L202,0)</f>
        <v>0</v>
      </c>
      <c r="W202" s="61">
        <f>IF(COUNTIF(Setup_Hierarchy!$J$15:$IV$15,"="&amp;$K202)&lt;&gt;0,$L202,0)</f>
        <v>0</v>
      </c>
      <c r="X202" s="61">
        <f>IF(COUNTIF(Setup_Hierarchy!$J$16:$IV$16,"="&amp;$K202)&lt;&gt;0,$L202,0)</f>
        <v>0</v>
      </c>
      <c r="Y202" s="61">
        <f>IF(COUNTIF(Setup_Hierarchy!$J$17:$IV$17,"="&amp;$K202)&lt;&gt;0,$L202,0)</f>
        <v>0</v>
      </c>
      <c r="Z202" s="61">
        <f>IF(COUNTIF(Setup_Hierarchy!$J$18:$IV$18,"="&amp;$K202)&lt;&gt;0,$L202,0)</f>
        <v>0</v>
      </c>
      <c r="AA202" s="61">
        <f>IF(COUNTIF(Setup_Hierarchy!$J$19:$IV$19,"="&amp;$K202)&lt;&gt;0,$L202,0)</f>
        <v>0</v>
      </c>
      <c r="AB202" s="61">
        <f>IF(COUNTIF(Setup_Hierarchy!$J$20:$IV$20,"="&amp;$K202)&lt;&gt;0,$L202,0)</f>
        <v>0</v>
      </c>
      <c r="AC202" s="61">
        <f>IF(COUNTIF(Setup_Hierarchy!$J$21:$IV$21,"="&amp;$K202)&lt;&gt;0,$L202,0)</f>
        <v>0</v>
      </c>
      <c r="AD202" s="61">
        <f>IF(COUNTIF(Setup_Hierarchy!$J$22:$IV$22,"="&amp;$K202)&lt;&gt;0,$L202,0)</f>
        <v>0</v>
      </c>
      <c r="AE202" s="61">
        <f>IF(COUNTIF(Setup_Hierarchy!$J$23:$IV$23,"="&amp;$K202)&lt;&gt;0,$L202,0)</f>
        <v>0</v>
      </c>
      <c r="AF202" s="61">
        <f>IF(COUNTIF(Setup_Hierarchy!$J$24:$IV$24,"="&amp;$K202)&lt;&gt;0,$L202,0)</f>
        <v>0</v>
      </c>
      <c r="AG202" s="61">
        <f>IF(COUNTIF(Setup_Hierarchy!$J$25:$IV$25,"="&amp;$K202)&lt;&gt;0,$L202,0)</f>
        <v>0</v>
      </c>
      <c r="AH202" s="61">
        <f>IF(COUNTIF(Setup_Hierarchy!$J$26:$IV$26,"="&amp;$K202)&lt;&gt;0,$L202,0)</f>
        <v>0</v>
      </c>
      <c r="AI202" s="61">
        <f>IF(COUNTIF(Setup_Hierarchy!$J$27:$IV$27,"="&amp;$K202)&lt;&gt;0,$L202,0)</f>
        <v>0</v>
      </c>
      <c r="AJ202" s="61">
        <f>IF(COUNTIF(Setup_Hierarchy!$J$28:$IV$28,"="&amp;$K202)&lt;&gt;0,$L202,0)</f>
        <v>0</v>
      </c>
      <c r="AK202" s="61">
        <f>IF(COUNTIF(Setup_Hierarchy!$J$29:$IV$29,"="&amp;$K202)&lt;&gt;0,$L202,0)</f>
        <v>0</v>
      </c>
      <c r="AL202" s="61">
        <f>IF(COUNTIF(Setup_Hierarchy!$J$30:$IV$30,"="&amp;$K202)&lt;&gt;0,$L202,0)</f>
        <v>0</v>
      </c>
      <c r="AM202" s="61">
        <f>IF(COUNTIF(Setup_Hierarchy!$J$31:$IV$31,"="&amp;$K202)&lt;&gt;0,$L202,0)</f>
        <v>0</v>
      </c>
      <c r="AN202" s="61">
        <f>IF(COUNTIF(Setup_Hierarchy!$J$32:$IV$32,"="&amp;$K202)&lt;&gt;0,$L202,0)</f>
        <v>0</v>
      </c>
      <c r="AO202" s="61">
        <f>IF(COUNTIF(Setup_Hierarchy!$J$33:$IV$33,"="&amp;$K202)&lt;&gt;0,$L202,0)</f>
        <v>0</v>
      </c>
      <c r="AP202" s="61">
        <f>IF(COUNTIF(Setup_Hierarchy!$J$34:$IV$34,"="&amp;$K202)&lt;&gt;0,$L202,0)</f>
        <v>0</v>
      </c>
      <c r="AQ202" s="61">
        <f>IF(COUNTIF(Setup_Hierarchy!$J$35:$IV$35,"="&amp;$K202)&lt;&gt;0,$L202,0)</f>
        <v>0</v>
      </c>
      <c r="AR202" s="61">
        <f>IF(COUNTIF(Setup_Hierarchy!$J$36:$IV$36,"="&amp;$K202)&lt;&gt;0,$L202,0)</f>
        <v>0</v>
      </c>
      <c r="AS202" s="61">
        <f>IF(COUNTIF(Setup_Hierarchy!$J$37:$IV$37,"="&amp;$K202)&lt;&gt;0,$L202,0)</f>
        <v>0</v>
      </c>
      <c r="AT202" s="61">
        <f>IF(COUNTIF(Setup_Hierarchy!$J$38:$IV$38,"="&amp;$K202)&lt;&gt;0,$L202,0)</f>
        <v>0</v>
      </c>
      <c r="AU202" s="61">
        <f>IF(COUNTIF(Setup_Hierarchy!$J$39:$IV$39,"="&amp;$K202)&lt;&gt;0,$L202,0)</f>
        <v>0</v>
      </c>
      <c r="AV202" s="61">
        <f>IF(COUNTIF(Setup_Hierarchy!$J$40:$IV$40,"="&amp;$K202)&lt;&gt;0,$L202,0)</f>
        <v>0</v>
      </c>
      <c r="AW202" s="61">
        <f>IF(COUNTIF(Setup_Hierarchy!$J$41:$IV$41,"="&amp;$K202)&lt;&gt;0,$L202,0)</f>
        <v>0</v>
      </c>
      <c r="AX202" s="61">
        <f>IF(COUNTIF(Setup_Hierarchy!$J$42:$IV$42,"="&amp;$K202)&lt;&gt;0,$L202,0)</f>
        <v>0</v>
      </c>
      <c r="AY202" s="61">
        <f>IF(COUNTIF(Setup_Hierarchy!$J$43:$IV$43,"="&amp;$K202)&lt;&gt;0,$L202,0)</f>
        <v>0</v>
      </c>
      <c r="AZ202" s="61">
        <f>IF(COUNTIF(Setup_Hierarchy!$J$44:$IV$44,"="&amp;$K202)&lt;&gt;0,$L202,0)</f>
        <v>0</v>
      </c>
      <c r="BA202" s="61">
        <f>IF(COUNTIF(Setup_Hierarchy!$J$45:$IV$45,"="&amp;$K202)&lt;&gt;0,$L202,0)</f>
        <v>0</v>
      </c>
      <c r="BB202" s="61">
        <f>IF(COUNTIF(Setup_Hierarchy!$J$46:$IV$46,"="&amp;$K202)&lt;&gt;0,$L202,0)</f>
        <v>0</v>
      </c>
      <c r="BC202" s="61">
        <f>IF(COUNTIF(Setup_Hierarchy!$J$47:$IV$47,"="&amp;$K202)&lt;&gt;0,$L202,0)</f>
        <v>0</v>
      </c>
      <c r="BD202" s="61">
        <f>IF(COUNTIF(Setup_Hierarchy!$J$48:$IV$48,"="&amp;$K202)&lt;&gt;0,$L202,0)</f>
        <v>0</v>
      </c>
      <c r="BE202" s="61">
        <f>IF(COUNTIF(Setup_Hierarchy!$J$49:$IV$49,"="&amp;$K202)&lt;&gt;0,$L202,0)</f>
        <v>0</v>
      </c>
      <c r="BF202" s="61">
        <f>IF(COUNTIF(Setup_Hierarchy!$J$50:$IV$50,"="&amp;$K202)&lt;&gt;0,$L202,0)</f>
        <v>0</v>
      </c>
      <c r="BG202" s="61">
        <f>IF(COUNTIF(Setup_Hierarchy!$J$51:$IV$51,"="&amp;$K202)&lt;&gt;0,$L202,0)</f>
        <v>-220.25</v>
      </c>
      <c r="BH202" s="61">
        <f>IF(COUNTIF(Setup_Hierarchy!$J$52:$IV$52,"="&amp;$K202)&lt;&gt;0,$L202,0)</f>
        <v>0</v>
      </c>
      <c r="BI202" s="61">
        <f>IF(COUNTIF(Setup_Hierarchy!$J$53:$IV$53,"="&amp;$K202)&lt;&gt;0,$L202,0)</f>
        <v>0</v>
      </c>
      <c r="BJ202" s="61">
        <f>IF(COUNTIF(Setup_Hierarchy!$J$54:$IV$54,"="&amp;$K202)&lt;&gt;0,$L202,0)</f>
        <v>0</v>
      </c>
      <c r="BK202" s="61">
        <f>IF(COUNTIF(Setup_Hierarchy!$J$55:$IV$55,"="&amp;$K202)&lt;&gt;0,$L202,0)</f>
        <v>0</v>
      </c>
      <c r="BL202" s="61">
        <f>IF(COUNTIF(Setup_Hierarchy!$J$56:$IV$56,"="&amp;$K202)&lt;&gt;0,$L202,0)</f>
        <v>0</v>
      </c>
      <c r="BM202" s="61">
        <f>IF(COUNTIF(Setup_Hierarchy!$J$57:$IV$57,"="&amp;$K202)&lt;&gt;0,$L202,0)</f>
        <v>0</v>
      </c>
      <c r="BN202" s="61">
        <f>IF(COUNTIF(Setup_Hierarchy!$J$58:$IV$58,"="&amp;$K202)&lt;&gt;0,$L202,0)</f>
        <v>0</v>
      </c>
      <c r="BO202" s="61">
        <f>IF(COUNTIF(Setup_Hierarchy!$J$59:$IV$59,"="&amp;$K202)&lt;&gt;0,$L202,0)</f>
        <v>-220.25</v>
      </c>
      <c r="BP202" s="61">
        <f>IF(COUNTIF(Setup_Hierarchy!$J$60:$IV$60,"="&amp;$K202)&lt;&gt;0,$L202,0)</f>
        <v>0</v>
      </c>
      <c r="BQ202" s="61">
        <f>IF(COUNTIF(Setup_Hierarchy!$J$61:$IV$61,"="&amp;$K202)&lt;&gt;0,$L202,0)</f>
        <v>0</v>
      </c>
      <c r="BR202" s="61">
        <f>IF(COUNTIF(Setup_Hierarchy!$J$62:$IV$62,"="&amp;$K202)&lt;&gt;0,$L202,0)</f>
        <v>0</v>
      </c>
      <c r="BS202" s="61">
        <f>IF(COUNTIF(Setup_Hierarchy!$J$63:$IV$63,"="&amp;$K202)&lt;&gt;0,$L202,0)</f>
        <v>0</v>
      </c>
      <c r="BT202" s="61">
        <f>IF(COUNTIF(Setup_Hierarchy!$J$64:$IV$64,"="&amp;$K202)&lt;&gt;0,$L202,0)</f>
        <v>0</v>
      </c>
      <c r="BU202" s="61">
        <f>IF(COUNTIF(Setup_Hierarchy!$J$65:$IV$65,"="&amp;$K202)&lt;&gt;0,$L202,0)</f>
        <v>0</v>
      </c>
      <c r="BV202" s="61">
        <f>IF(COUNTIF(Setup_Hierarchy!$J$66:$IV$66,"="&amp;$K202)&lt;&gt;0,$L202,0)</f>
        <v>0</v>
      </c>
      <c r="BW202" s="61">
        <f>IF(COUNTIF(Setup_Hierarchy!$J$67:$IV$67,"="&amp;$K202)&lt;&gt;0,$L202,0)</f>
        <v>0</v>
      </c>
      <c r="BX202" s="61">
        <f>IF(COUNTIF(Setup_Hierarchy!$J$68:$IV$68,"="&amp;$K202)&lt;&gt;0,$L202,0)</f>
        <v>0</v>
      </c>
      <c r="BY202" s="61">
        <f>IF(COUNTIF(Setup_Hierarchy!$J$69:$IV$69,"="&amp;$K202)&lt;&gt;0,$L202,0)</f>
        <v>0</v>
      </c>
      <c r="BZ202" s="61">
        <f>IF(COUNTIF(Setup_Hierarchy!$J$70:$IV$70,"="&amp;$K202)&lt;&gt;0,$L202,0)</f>
        <v>0</v>
      </c>
      <c r="CA202" s="61">
        <f>IF(COUNTIF(Setup_Hierarchy!$J$71:$IV$71,"="&amp;$K202)&lt;&gt;0,$L202,0)</f>
        <v>0</v>
      </c>
      <c r="CB202" s="61">
        <f>IF(COUNTIF(Setup_Hierarchy!$J$72:$IV$72,"="&amp;$K202)&lt;&gt;0,$L202,0)</f>
        <v>0</v>
      </c>
      <c r="CC202" s="61">
        <f>IF(COUNTIF(Setup_Hierarchy!$J$73:$IV$73,"="&amp;$K202)&lt;&gt;0,$L202,0)</f>
        <v>0</v>
      </c>
      <c r="CD202" s="61">
        <f>IF(COUNTIF(Setup_Hierarchy!$J$74:$IV$74,"="&amp;$K202)&lt;&gt;0,$L202,0)</f>
        <v>0</v>
      </c>
      <c r="CE202" s="61">
        <f>IF(COUNTIF(Setup_Hierarchy!$J$75:$IV$75,"="&amp;$K202)&lt;&gt;0,$L202,0)</f>
        <v>-220.25</v>
      </c>
      <c r="CF202" s="61">
        <f>IF(COUNTIF(Setup_Hierarchy!$J$76:$IV$76,"="&amp;$K202)&lt;&gt;0,$L202,0)</f>
        <v>-220.25</v>
      </c>
      <c r="CG202" s="61">
        <f>IF(COUNTIF(Setup_Hierarchy!$J$77:$IV$77,"="&amp;$K202)&lt;&gt;0,$L202,0)</f>
        <v>0</v>
      </c>
      <c r="CH202" s="61">
        <f>IF(COUNTIF(Setup_Hierarchy!$J$78:$IV$78,"="&amp;$K202)&lt;&gt;0,$L202,0)</f>
        <v>0</v>
      </c>
      <c r="CI202" s="61">
        <f>IF(COUNTIF(Setup_Hierarchy!$J$79:$IV$79,"="&amp;$K202)&lt;&gt;0,$L202,0)</f>
        <v>0</v>
      </c>
      <c r="CJ202" s="61">
        <f>IF(COUNTIF(Setup_Hierarchy!$J$80:$IV$80,"="&amp;$K202)&lt;&gt;0,$L202,0)</f>
        <v>0</v>
      </c>
      <c r="CK202" s="61">
        <f>IF(COUNTIF(Setup_Hierarchy!$J$81:$IV$81,"="&amp;$K202)&lt;&gt;0,$L202,0)</f>
        <v>0</v>
      </c>
      <c r="CL202" s="61">
        <f>IF(COUNTIF(Setup_Hierarchy!$J$82:$IV$82,"="&amp;$K202)&lt;&gt;0,$L202,0)</f>
        <v>0</v>
      </c>
      <c r="CM202" s="61">
        <f>IF(COUNTIF(Setup_Hierarchy!$J$83:$IV$83,"="&amp;$K202)&lt;&gt;0,$L202,0)</f>
        <v>0</v>
      </c>
      <c r="CN202" s="61">
        <f>IF(COUNTIF(Setup_Hierarchy!$J$84:$IV$84,"="&amp;$K202)&lt;&gt;0,$L202,0)</f>
        <v>0</v>
      </c>
      <c r="CO202" s="61">
        <f>IF(COUNTIF(Setup_Hierarchy!$J$85:$IV$85,"="&amp;$K202)&lt;&gt;0,$L202,0)</f>
        <v>0</v>
      </c>
      <c r="CP202" s="61">
        <f>IF(COUNTIF(Setup_Hierarchy!$J$86:$IV$86,"="&amp;$K202)&lt;&gt;0,$L202,0)</f>
        <v>0</v>
      </c>
      <c r="CQ202" s="61">
        <f>IF(COUNTIF(Setup_Hierarchy!$J$87:$IV$87,"="&amp;$K202)&lt;&gt;0,$L202,0)</f>
        <v>0</v>
      </c>
      <c r="CR202" s="61">
        <f>IF(COUNTIF(Setup_Hierarchy!$J$88:$IV$88,"="&amp;$K202)&lt;&gt;0,$L202,0)</f>
        <v>0</v>
      </c>
      <c r="CS202" s="61">
        <f>IF(COUNTIF(Setup_Hierarchy!$J$89:$IV$89,"="&amp;$K202)&lt;&gt;0,$L202,0)</f>
        <v>0</v>
      </c>
      <c r="CT202" s="61">
        <f>IF(COUNTIF(Setup_Hierarchy!$J$90:$IV$90,"="&amp;$K202)&lt;&gt;0,$L202,0)</f>
        <v>0</v>
      </c>
      <c r="CU202" s="61">
        <f>IF(COUNTIF(Setup_Hierarchy!$J$91:$IV$91,"="&amp;$K202)&lt;&gt;0,$L202,0)</f>
        <v>0</v>
      </c>
      <c r="CV202" s="61">
        <f>IF(COUNTIF(Setup_Hierarchy!$J$92:$IV$92,"="&amp;$K202)&lt;&gt;0,$L202,0)</f>
        <v>0</v>
      </c>
      <c r="CW202" s="61">
        <f>IF(COUNTIF(Setup_Hierarchy!$J$93:$IV$93,"="&amp;$K202)&lt;&gt;0,$L202,0)</f>
        <v>0</v>
      </c>
      <c r="CX202" s="61">
        <f>IF(COUNTIF(Setup_Hierarchy!$J$94:$IV$94,"="&amp;$K202)&lt;&gt;0,$L202,0)</f>
        <v>0</v>
      </c>
      <c r="CY202" s="61">
        <f>IF(COUNTIF(Setup_Hierarchy!$J$95:$IV$95,"="&amp;$K202)&lt;&gt;0,$L202,0)</f>
        <v>0</v>
      </c>
      <c r="CZ202" s="61">
        <f>IF(COUNTIF(Setup_Hierarchy!$J$96:$IV$96,"="&amp;$K202)&lt;&gt;0,$L202,0)</f>
        <v>0</v>
      </c>
      <c r="DA202" s="61">
        <f>IF(COUNTIF(Setup_Hierarchy!$J$97:$IV$97,"="&amp;$K202)&lt;&gt;0,$L202,0)</f>
        <v>0</v>
      </c>
      <c r="DB202" s="61">
        <f>IF(COUNTIF(Setup_Hierarchy!$J$98:$IV$98,"="&amp;$K202)&lt;&gt;0,$L202,0)</f>
        <v>0</v>
      </c>
      <c r="DC202" s="61">
        <f>IF(COUNTIF(Setup_Hierarchy!$J$99:$IV$99,"="&amp;$K202)&lt;&gt;0,$L202,0)</f>
        <v>0</v>
      </c>
      <c r="DD202" s="61">
        <f>IF(COUNTIF(Setup_Hierarchy!$J$100:$IV$100,"="&amp;$K202)&lt;&gt;0,$L202,0)</f>
        <v>0</v>
      </c>
      <c r="DE202" s="61">
        <f>IF(COUNTIF(Setup_Hierarchy!$J$101:$IV$101,"="&amp;$K202)&lt;&gt;0,$L202,0)</f>
        <v>0</v>
      </c>
      <c r="DF202" s="61">
        <f>IF(COUNTIF(Setup_Hierarchy!$J$102:$IV$102,"="&amp;$K202)&lt;&gt;0,$L202,0)</f>
        <v>0</v>
      </c>
      <c r="DG202" s="61">
        <f>IF(COUNTIF(Setup_Hierarchy!$J$103:$IV$103,"="&amp;$K202)&lt;&gt;0,$L202,0)</f>
        <v>0</v>
      </c>
      <c r="DH202" s="61">
        <f>IF(COUNTIF(Setup_Hierarchy!$J$104:$IV$104,"="&amp;$K202)&lt;&gt;0,$L202,0)</f>
        <v>0</v>
      </c>
      <c r="DI202" s="61">
        <f>IF(COUNTIF(Setup_Hierarchy!$J$105:$IV$105,"="&amp;$K202)&lt;&gt;0,$L202,0)</f>
        <v>0</v>
      </c>
      <c r="DJ202" s="61">
        <f>IF(COUNTIF(Setup_Hierarchy!$J$106:$IV$106,"="&amp;$K202)&lt;&gt;0,$L202,0)</f>
        <v>0</v>
      </c>
      <c r="DK202" s="61">
        <f>IF(COUNTIF(Setup_Hierarchy!$J$107:$IV$107,"="&amp;$K202)&lt;&gt;0,$L202,0)</f>
        <v>0</v>
      </c>
      <c r="DL202" s="61">
        <f>IF(COUNTIF(Setup_Hierarchy!$J$108:$IV$108,"="&amp;$K202)&lt;&gt;0,$L202,0)</f>
        <v>0</v>
      </c>
      <c r="DM202" s="61">
        <f>IF(COUNTIF(Setup_Hierarchy!$J$109:$IV$109,"="&amp;$K202)&lt;&gt;0,$L202,0)</f>
        <v>0</v>
      </c>
      <c r="DN202" s="61">
        <f>IF(COUNTIF(Setup_Hierarchy!$J$110:$IV$110,"="&amp;$K202)&lt;&gt;0,$L202,0)</f>
        <v>0</v>
      </c>
      <c r="DO202" s="61">
        <f>IF(COUNTIF(Setup_Hierarchy!$J$111:$IV$111,"="&amp;$K202)&lt;&gt;0,$L202,0)</f>
        <v>0</v>
      </c>
      <c r="DP202" s="61">
        <f>IF(COUNTIF(Setup_Hierarchy!$J$112:$IV$112,"="&amp;$K202)&lt;&gt;0,$L202,0)</f>
        <v>0</v>
      </c>
      <c r="DQ202" s="61">
        <f>IF(COUNTIF(Setup_Hierarchy!$J$113:$IV$113,"="&amp;$K202)&lt;&gt;0,$L202,0)</f>
        <v>0</v>
      </c>
      <c r="DR202" s="61">
        <f>IF(COUNTIF(Setup_Hierarchy!$J$114:$IV$114,"="&amp;$K202)&lt;&gt;0,$L202,0)</f>
        <v>0</v>
      </c>
      <c r="DS202" s="61">
        <f>IF(COUNTIF(Setup_Hierarchy!$J$115:$IV$115,"="&amp;$K202)&lt;&gt;0,$L202,0)</f>
        <v>0</v>
      </c>
      <c r="DT202" s="61">
        <f>IF(COUNTIF(Setup_Hierarchy!$J$116:$IV$116,"="&amp;$K202)&lt;&gt;0,$L202,0)</f>
        <v>0</v>
      </c>
    </row>
    <row r="203" spans="2:124" x14ac:dyDescent="0.2">
      <c r="B203" t="s">
        <v>43</v>
      </c>
      <c r="C203">
        <v>83</v>
      </c>
      <c r="D203" t="s">
        <v>16</v>
      </c>
      <c r="E203" t="s">
        <v>369</v>
      </c>
      <c r="F203" t="s">
        <v>532</v>
      </c>
      <c r="G203" t="s">
        <v>25</v>
      </c>
      <c r="H203" t="s">
        <v>7</v>
      </c>
      <c r="I203">
        <v>0.74883299999999997</v>
      </c>
      <c r="J203">
        <v>1.5163500000000001</v>
      </c>
      <c r="K203">
        <v>629</v>
      </c>
      <c r="L203">
        <v>27648.66</v>
      </c>
      <c r="M203" s="61">
        <f>IF(COUNTIF(Setup_Hierarchy!$J$5:$IV$5,"="&amp;$K203)&lt;&gt;0,$L203,0)</f>
        <v>27648.66</v>
      </c>
      <c r="N203" s="61">
        <f>IF(COUNTIF(Setup_Hierarchy!$J$6:$IV$6,"="&amp;$K203)&lt;&gt;0,$L203,0)</f>
        <v>27648.66</v>
      </c>
      <c r="O203" s="61">
        <f>IF(COUNTIF(Setup_Hierarchy!$J$7:$IV$7,"="&amp;$K203)&lt;&gt;0,$L203,0)</f>
        <v>27648.66</v>
      </c>
      <c r="P203" s="61">
        <f>IF(COUNTIF(Setup_Hierarchy!$J$8:$IV$8,"="&amp;$K203)&lt;&gt;0,$L203,0)</f>
        <v>0</v>
      </c>
      <c r="Q203" s="61">
        <f>IF(COUNTIF(Setup_Hierarchy!$J$9:$IV$9,"="&amp;$K203)&lt;&gt;0,$L203,0)</f>
        <v>0</v>
      </c>
      <c r="R203" s="61">
        <f>IF(COUNTIF(Setup_Hierarchy!$J$10:$IV$10,"="&amp;$K203)&lt;&gt;0,$L203,0)</f>
        <v>0</v>
      </c>
      <c r="S203" s="61">
        <f>IF(COUNTIF(Setup_Hierarchy!$J$11:$IV$11,"="&amp;$K203)&lt;&gt;0,$L203,0)</f>
        <v>0</v>
      </c>
      <c r="T203" s="61">
        <f>IF(COUNTIF(Setup_Hierarchy!$J$12:$IV$12,"="&amp;$K203)&lt;&gt;0,$L203,0)</f>
        <v>0</v>
      </c>
      <c r="U203" s="61">
        <f>IF(COUNTIF(Setup_Hierarchy!$J$13:$IV$13,"="&amp;$K203)&lt;&gt;0,$L203,0)</f>
        <v>0</v>
      </c>
      <c r="V203" s="61">
        <f>IF(COUNTIF(Setup_Hierarchy!$J$14:$IV$14,"="&amp;$K203)&lt;&gt;0,$L203,0)</f>
        <v>0</v>
      </c>
      <c r="W203" s="61">
        <f>IF(COUNTIF(Setup_Hierarchy!$J$15:$IV$15,"="&amp;$K203)&lt;&gt;0,$L203,0)</f>
        <v>0</v>
      </c>
      <c r="X203" s="61">
        <f>IF(COUNTIF(Setup_Hierarchy!$J$16:$IV$16,"="&amp;$K203)&lt;&gt;0,$L203,0)</f>
        <v>0</v>
      </c>
      <c r="Y203" s="61">
        <f>IF(COUNTIF(Setup_Hierarchy!$J$17:$IV$17,"="&amp;$K203)&lt;&gt;0,$L203,0)</f>
        <v>0</v>
      </c>
      <c r="Z203" s="61">
        <f>IF(COUNTIF(Setup_Hierarchy!$J$18:$IV$18,"="&amp;$K203)&lt;&gt;0,$L203,0)</f>
        <v>0</v>
      </c>
      <c r="AA203" s="61">
        <f>IF(COUNTIF(Setup_Hierarchy!$J$19:$IV$19,"="&amp;$K203)&lt;&gt;0,$L203,0)</f>
        <v>0</v>
      </c>
      <c r="AB203" s="61">
        <f>IF(COUNTIF(Setup_Hierarchy!$J$20:$IV$20,"="&amp;$K203)&lt;&gt;0,$L203,0)</f>
        <v>0</v>
      </c>
      <c r="AC203" s="61">
        <f>IF(COUNTIF(Setup_Hierarchy!$J$21:$IV$21,"="&amp;$K203)&lt;&gt;0,$L203,0)</f>
        <v>0</v>
      </c>
      <c r="AD203" s="61">
        <f>IF(COUNTIF(Setup_Hierarchy!$J$22:$IV$22,"="&amp;$K203)&lt;&gt;0,$L203,0)</f>
        <v>0</v>
      </c>
      <c r="AE203" s="61">
        <f>IF(COUNTIF(Setup_Hierarchy!$J$23:$IV$23,"="&amp;$K203)&lt;&gt;0,$L203,0)</f>
        <v>0</v>
      </c>
      <c r="AF203" s="61">
        <f>IF(COUNTIF(Setup_Hierarchy!$J$24:$IV$24,"="&amp;$K203)&lt;&gt;0,$L203,0)</f>
        <v>0</v>
      </c>
      <c r="AG203" s="61">
        <f>IF(COUNTIF(Setup_Hierarchy!$J$25:$IV$25,"="&amp;$K203)&lt;&gt;0,$L203,0)</f>
        <v>0</v>
      </c>
      <c r="AH203" s="61">
        <f>IF(COUNTIF(Setup_Hierarchy!$J$26:$IV$26,"="&amp;$K203)&lt;&gt;0,$L203,0)</f>
        <v>0</v>
      </c>
      <c r="AI203" s="61">
        <f>IF(COUNTIF(Setup_Hierarchy!$J$27:$IV$27,"="&amp;$K203)&lt;&gt;0,$L203,0)</f>
        <v>0</v>
      </c>
      <c r="AJ203" s="61">
        <f>IF(COUNTIF(Setup_Hierarchy!$J$28:$IV$28,"="&amp;$K203)&lt;&gt;0,$L203,0)</f>
        <v>0</v>
      </c>
      <c r="AK203" s="61">
        <f>IF(COUNTIF(Setup_Hierarchy!$J$29:$IV$29,"="&amp;$K203)&lt;&gt;0,$L203,0)</f>
        <v>0</v>
      </c>
      <c r="AL203" s="61">
        <f>IF(COUNTIF(Setup_Hierarchy!$J$30:$IV$30,"="&amp;$K203)&lt;&gt;0,$L203,0)</f>
        <v>0</v>
      </c>
      <c r="AM203" s="61">
        <f>IF(COUNTIF(Setup_Hierarchy!$J$31:$IV$31,"="&amp;$K203)&lt;&gt;0,$L203,0)</f>
        <v>0</v>
      </c>
      <c r="AN203" s="61">
        <f>IF(COUNTIF(Setup_Hierarchy!$J$32:$IV$32,"="&amp;$K203)&lt;&gt;0,$L203,0)</f>
        <v>0</v>
      </c>
      <c r="AO203" s="61">
        <f>IF(COUNTIF(Setup_Hierarchy!$J$33:$IV$33,"="&amp;$K203)&lt;&gt;0,$L203,0)</f>
        <v>0</v>
      </c>
      <c r="AP203" s="61">
        <f>IF(COUNTIF(Setup_Hierarchy!$J$34:$IV$34,"="&amp;$K203)&lt;&gt;0,$L203,0)</f>
        <v>0</v>
      </c>
      <c r="AQ203" s="61">
        <f>IF(COUNTIF(Setup_Hierarchy!$J$35:$IV$35,"="&amp;$K203)&lt;&gt;0,$L203,0)</f>
        <v>0</v>
      </c>
      <c r="AR203" s="61">
        <f>IF(COUNTIF(Setup_Hierarchy!$J$36:$IV$36,"="&amp;$K203)&lt;&gt;0,$L203,0)</f>
        <v>0</v>
      </c>
      <c r="AS203" s="61">
        <f>IF(COUNTIF(Setup_Hierarchy!$J$37:$IV$37,"="&amp;$K203)&lt;&gt;0,$L203,0)</f>
        <v>0</v>
      </c>
      <c r="AT203" s="61">
        <f>IF(COUNTIF(Setup_Hierarchy!$J$38:$IV$38,"="&amp;$K203)&lt;&gt;0,$L203,0)</f>
        <v>0</v>
      </c>
      <c r="AU203" s="61">
        <f>IF(COUNTIF(Setup_Hierarchy!$J$39:$IV$39,"="&amp;$K203)&lt;&gt;0,$L203,0)</f>
        <v>0</v>
      </c>
      <c r="AV203" s="61">
        <f>IF(COUNTIF(Setup_Hierarchy!$J$40:$IV$40,"="&amp;$K203)&lt;&gt;0,$L203,0)</f>
        <v>0</v>
      </c>
      <c r="AW203" s="61">
        <f>IF(COUNTIF(Setup_Hierarchy!$J$41:$IV$41,"="&amp;$K203)&lt;&gt;0,$L203,0)</f>
        <v>0</v>
      </c>
      <c r="AX203" s="61">
        <f>IF(COUNTIF(Setup_Hierarchy!$J$42:$IV$42,"="&amp;$K203)&lt;&gt;0,$L203,0)</f>
        <v>0</v>
      </c>
      <c r="AY203" s="61">
        <f>IF(COUNTIF(Setup_Hierarchy!$J$43:$IV$43,"="&amp;$K203)&lt;&gt;0,$L203,0)</f>
        <v>0</v>
      </c>
      <c r="AZ203" s="61">
        <f>IF(COUNTIF(Setup_Hierarchy!$J$44:$IV$44,"="&amp;$K203)&lt;&gt;0,$L203,0)</f>
        <v>0</v>
      </c>
      <c r="BA203" s="61">
        <f>IF(COUNTIF(Setup_Hierarchy!$J$45:$IV$45,"="&amp;$K203)&lt;&gt;0,$L203,0)</f>
        <v>0</v>
      </c>
      <c r="BB203" s="61">
        <f>IF(COUNTIF(Setup_Hierarchy!$J$46:$IV$46,"="&amp;$K203)&lt;&gt;0,$L203,0)</f>
        <v>0</v>
      </c>
      <c r="BC203" s="61">
        <f>IF(COUNTIF(Setup_Hierarchy!$J$47:$IV$47,"="&amp;$K203)&lt;&gt;0,$L203,0)</f>
        <v>0</v>
      </c>
      <c r="BD203" s="61">
        <f>IF(COUNTIF(Setup_Hierarchy!$J$48:$IV$48,"="&amp;$K203)&lt;&gt;0,$L203,0)</f>
        <v>0</v>
      </c>
      <c r="BE203" s="61">
        <f>IF(COUNTIF(Setup_Hierarchy!$J$49:$IV$49,"="&amp;$K203)&lt;&gt;0,$L203,0)</f>
        <v>0</v>
      </c>
      <c r="BF203" s="61">
        <f>IF(COUNTIF(Setup_Hierarchy!$J$50:$IV$50,"="&amp;$K203)&lt;&gt;0,$L203,0)</f>
        <v>0</v>
      </c>
      <c r="BG203" s="61">
        <f>IF(COUNTIF(Setup_Hierarchy!$J$51:$IV$51,"="&amp;$K203)&lt;&gt;0,$L203,0)</f>
        <v>27648.66</v>
      </c>
      <c r="BH203" s="61">
        <f>IF(COUNTIF(Setup_Hierarchy!$J$52:$IV$52,"="&amp;$K203)&lt;&gt;0,$L203,0)</f>
        <v>0</v>
      </c>
      <c r="BI203" s="61">
        <f>IF(COUNTIF(Setup_Hierarchy!$J$53:$IV$53,"="&amp;$K203)&lt;&gt;0,$L203,0)</f>
        <v>0</v>
      </c>
      <c r="BJ203" s="61">
        <f>IF(COUNTIF(Setup_Hierarchy!$J$54:$IV$54,"="&amp;$K203)&lt;&gt;0,$L203,0)</f>
        <v>0</v>
      </c>
      <c r="BK203" s="61">
        <f>IF(COUNTIF(Setup_Hierarchy!$J$55:$IV$55,"="&amp;$K203)&lt;&gt;0,$L203,0)</f>
        <v>0</v>
      </c>
      <c r="BL203" s="61">
        <f>IF(COUNTIF(Setup_Hierarchy!$J$56:$IV$56,"="&amp;$K203)&lt;&gt;0,$L203,0)</f>
        <v>0</v>
      </c>
      <c r="BM203" s="61">
        <f>IF(COUNTIF(Setup_Hierarchy!$J$57:$IV$57,"="&amp;$K203)&lt;&gt;0,$L203,0)</f>
        <v>0</v>
      </c>
      <c r="BN203" s="61">
        <f>IF(COUNTIF(Setup_Hierarchy!$J$58:$IV$58,"="&amp;$K203)&lt;&gt;0,$L203,0)</f>
        <v>0</v>
      </c>
      <c r="BO203" s="61">
        <f>IF(COUNTIF(Setup_Hierarchy!$J$59:$IV$59,"="&amp;$K203)&lt;&gt;0,$L203,0)</f>
        <v>27648.66</v>
      </c>
      <c r="BP203" s="61">
        <f>IF(COUNTIF(Setup_Hierarchy!$J$60:$IV$60,"="&amp;$K203)&lt;&gt;0,$L203,0)</f>
        <v>27648.66</v>
      </c>
      <c r="BQ203" s="61">
        <f>IF(COUNTIF(Setup_Hierarchy!$J$61:$IV$61,"="&amp;$K203)&lt;&gt;0,$L203,0)</f>
        <v>27648.66</v>
      </c>
      <c r="BR203" s="61">
        <f>IF(COUNTIF(Setup_Hierarchy!$J$62:$IV$62,"="&amp;$K203)&lt;&gt;0,$L203,0)</f>
        <v>0</v>
      </c>
      <c r="BS203" s="61">
        <f>IF(COUNTIF(Setup_Hierarchy!$J$63:$IV$63,"="&amp;$K203)&lt;&gt;0,$L203,0)</f>
        <v>0</v>
      </c>
      <c r="BT203" s="61">
        <f>IF(COUNTIF(Setup_Hierarchy!$J$64:$IV$64,"="&amp;$K203)&lt;&gt;0,$L203,0)</f>
        <v>0</v>
      </c>
      <c r="BU203" s="61">
        <f>IF(COUNTIF(Setup_Hierarchy!$J$65:$IV$65,"="&amp;$K203)&lt;&gt;0,$L203,0)</f>
        <v>0</v>
      </c>
      <c r="BV203" s="61">
        <f>IF(COUNTIF(Setup_Hierarchy!$J$66:$IV$66,"="&amp;$K203)&lt;&gt;0,$L203,0)</f>
        <v>0</v>
      </c>
      <c r="BW203" s="61">
        <f>IF(COUNTIF(Setup_Hierarchy!$J$67:$IV$67,"="&amp;$K203)&lt;&gt;0,$L203,0)</f>
        <v>0</v>
      </c>
      <c r="BX203" s="61">
        <f>IF(COUNTIF(Setup_Hierarchy!$J$68:$IV$68,"="&amp;$K203)&lt;&gt;0,$L203,0)</f>
        <v>0</v>
      </c>
      <c r="BY203" s="61">
        <f>IF(COUNTIF(Setup_Hierarchy!$J$69:$IV$69,"="&amp;$K203)&lt;&gt;0,$L203,0)</f>
        <v>0</v>
      </c>
      <c r="BZ203" s="61">
        <f>IF(COUNTIF(Setup_Hierarchy!$J$70:$IV$70,"="&amp;$K203)&lt;&gt;0,$L203,0)</f>
        <v>0</v>
      </c>
      <c r="CA203" s="61">
        <f>IF(COUNTIF(Setup_Hierarchy!$J$71:$IV$71,"="&amp;$K203)&lt;&gt;0,$L203,0)</f>
        <v>0</v>
      </c>
      <c r="CB203" s="61">
        <f>IF(COUNTIF(Setup_Hierarchy!$J$72:$IV$72,"="&amp;$K203)&lt;&gt;0,$L203,0)</f>
        <v>0</v>
      </c>
      <c r="CC203" s="61">
        <f>IF(COUNTIF(Setup_Hierarchy!$J$73:$IV$73,"="&amp;$K203)&lt;&gt;0,$L203,0)</f>
        <v>0</v>
      </c>
      <c r="CD203" s="61">
        <f>IF(COUNTIF(Setup_Hierarchy!$J$74:$IV$74,"="&amp;$K203)&lt;&gt;0,$L203,0)</f>
        <v>0</v>
      </c>
      <c r="CE203" s="61">
        <f>IF(COUNTIF(Setup_Hierarchy!$J$75:$IV$75,"="&amp;$K203)&lt;&gt;0,$L203,0)</f>
        <v>0</v>
      </c>
      <c r="CF203" s="61">
        <f>IF(COUNTIF(Setup_Hierarchy!$J$76:$IV$76,"="&amp;$K203)&lt;&gt;0,$L203,0)</f>
        <v>0</v>
      </c>
      <c r="CG203" s="61">
        <f>IF(COUNTIF(Setup_Hierarchy!$J$77:$IV$77,"="&amp;$K203)&lt;&gt;0,$L203,0)</f>
        <v>0</v>
      </c>
      <c r="CH203" s="61">
        <f>IF(COUNTIF(Setup_Hierarchy!$J$78:$IV$78,"="&amp;$K203)&lt;&gt;0,$L203,0)</f>
        <v>0</v>
      </c>
      <c r="CI203" s="61">
        <f>IF(COUNTIF(Setup_Hierarchy!$J$79:$IV$79,"="&amp;$K203)&lt;&gt;0,$L203,0)</f>
        <v>0</v>
      </c>
      <c r="CJ203" s="61">
        <f>IF(COUNTIF(Setup_Hierarchy!$J$80:$IV$80,"="&amp;$K203)&lt;&gt;0,$L203,0)</f>
        <v>0</v>
      </c>
      <c r="CK203" s="61">
        <f>IF(COUNTIF(Setup_Hierarchy!$J$81:$IV$81,"="&amp;$K203)&lt;&gt;0,$L203,0)</f>
        <v>0</v>
      </c>
      <c r="CL203" s="61">
        <f>IF(COUNTIF(Setup_Hierarchy!$J$82:$IV$82,"="&amp;$K203)&lt;&gt;0,$L203,0)</f>
        <v>0</v>
      </c>
      <c r="CM203" s="61">
        <f>IF(COUNTIF(Setup_Hierarchy!$J$83:$IV$83,"="&amp;$K203)&lt;&gt;0,$L203,0)</f>
        <v>0</v>
      </c>
      <c r="CN203" s="61">
        <f>IF(COUNTIF(Setup_Hierarchy!$J$84:$IV$84,"="&amp;$K203)&lt;&gt;0,$L203,0)</f>
        <v>0</v>
      </c>
      <c r="CO203" s="61">
        <f>IF(COUNTIF(Setup_Hierarchy!$J$85:$IV$85,"="&amp;$K203)&lt;&gt;0,$L203,0)</f>
        <v>0</v>
      </c>
      <c r="CP203" s="61">
        <f>IF(COUNTIF(Setup_Hierarchy!$J$86:$IV$86,"="&amp;$K203)&lt;&gt;0,$L203,0)</f>
        <v>0</v>
      </c>
      <c r="CQ203" s="61">
        <f>IF(COUNTIF(Setup_Hierarchy!$J$87:$IV$87,"="&amp;$K203)&lt;&gt;0,$L203,0)</f>
        <v>0</v>
      </c>
      <c r="CR203" s="61">
        <f>IF(COUNTIF(Setup_Hierarchy!$J$88:$IV$88,"="&amp;$K203)&lt;&gt;0,$L203,0)</f>
        <v>0</v>
      </c>
      <c r="CS203" s="61">
        <f>IF(COUNTIF(Setup_Hierarchy!$J$89:$IV$89,"="&amp;$K203)&lt;&gt;0,$L203,0)</f>
        <v>0</v>
      </c>
      <c r="CT203" s="61">
        <f>IF(COUNTIF(Setup_Hierarchy!$J$90:$IV$90,"="&amp;$K203)&lt;&gt;0,$L203,0)</f>
        <v>0</v>
      </c>
      <c r="CU203" s="61">
        <f>IF(COUNTIF(Setup_Hierarchy!$J$91:$IV$91,"="&amp;$K203)&lt;&gt;0,$L203,0)</f>
        <v>0</v>
      </c>
      <c r="CV203" s="61">
        <f>IF(COUNTIF(Setup_Hierarchy!$J$92:$IV$92,"="&amp;$K203)&lt;&gt;0,$L203,0)</f>
        <v>0</v>
      </c>
      <c r="CW203" s="61">
        <f>IF(COUNTIF(Setup_Hierarchy!$J$93:$IV$93,"="&amp;$K203)&lt;&gt;0,$L203,0)</f>
        <v>0</v>
      </c>
      <c r="CX203" s="61">
        <f>IF(COUNTIF(Setup_Hierarchy!$J$94:$IV$94,"="&amp;$K203)&lt;&gt;0,$L203,0)</f>
        <v>0</v>
      </c>
      <c r="CY203" s="61">
        <f>IF(COUNTIF(Setup_Hierarchy!$J$95:$IV$95,"="&amp;$K203)&lt;&gt;0,$L203,0)</f>
        <v>0</v>
      </c>
      <c r="CZ203" s="61">
        <f>IF(COUNTIF(Setup_Hierarchy!$J$96:$IV$96,"="&amp;$K203)&lt;&gt;0,$L203,0)</f>
        <v>0</v>
      </c>
      <c r="DA203" s="61">
        <f>IF(COUNTIF(Setup_Hierarchy!$J$97:$IV$97,"="&amp;$K203)&lt;&gt;0,$L203,0)</f>
        <v>0</v>
      </c>
      <c r="DB203" s="61">
        <f>IF(COUNTIF(Setup_Hierarchy!$J$98:$IV$98,"="&amp;$K203)&lt;&gt;0,$L203,0)</f>
        <v>0</v>
      </c>
      <c r="DC203" s="61">
        <f>IF(COUNTIF(Setup_Hierarchy!$J$99:$IV$99,"="&amp;$K203)&lt;&gt;0,$L203,0)</f>
        <v>0</v>
      </c>
      <c r="DD203" s="61">
        <f>IF(COUNTIF(Setup_Hierarchy!$J$100:$IV$100,"="&amp;$K203)&lt;&gt;0,$L203,0)</f>
        <v>0</v>
      </c>
      <c r="DE203" s="61">
        <f>IF(COUNTIF(Setup_Hierarchy!$J$101:$IV$101,"="&amp;$K203)&lt;&gt;0,$L203,0)</f>
        <v>0</v>
      </c>
      <c r="DF203" s="61">
        <f>IF(COUNTIF(Setup_Hierarchy!$J$102:$IV$102,"="&amp;$K203)&lt;&gt;0,$L203,0)</f>
        <v>0</v>
      </c>
      <c r="DG203" s="61">
        <f>IF(COUNTIF(Setup_Hierarchy!$J$103:$IV$103,"="&amp;$K203)&lt;&gt;0,$L203,0)</f>
        <v>0</v>
      </c>
      <c r="DH203" s="61">
        <f>IF(COUNTIF(Setup_Hierarchy!$J$104:$IV$104,"="&amp;$K203)&lt;&gt;0,$L203,0)</f>
        <v>0</v>
      </c>
      <c r="DI203" s="61">
        <f>IF(COUNTIF(Setup_Hierarchy!$J$105:$IV$105,"="&amp;$K203)&lt;&gt;0,$L203,0)</f>
        <v>0</v>
      </c>
      <c r="DJ203" s="61">
        <f>IF(COUNTIF(Setup_Hierarchy!$J$106:$IV$106,"="&amp;$K203)&lt;&gt;0,$L203,0)</f>
        <v>0</v>
      </c>
      <c r="DK203" s="61">
        <f>IF(COUNTIF(Setup_Hierarchy!$J$107:$IV$107,"="&amp;$K203)&lt;&gt;0,$L203,0)</f>
        <v>0</v>
      </c>
      <c r="DL203" s="61">
        <f>IF(COUNTIF(Setup_Hierarchy!$J$108:$IV$108,"="&amp;$K203)&lt;&gt;0,$L203,0)</f>
        <v>0</v>
      </c>
      <c r="DM203" s="61">
        <f>IF(COUNTIF(Setup_Hierarchy!$J$109:$IV$109,"="&amp;$K203)&lt;&gt;0,$L203,0)</f>
        <v>0</v>
      </c>
      <c r="DN203" s="61">
        <f>IF(COUNTIF(Setup_Hierarchy!$J$110:$IV$110,"="&amp;$K203)&lt;&gt;0,$L203,0)</f>
        <v>0</v>
      </c>
      <c r="DO203" s="61">
        <f>IF(COUNTIF(Setup_Hierarchy!$J$111:$IV$111,"="&amp;$K203)&lt;&gt;0,$L203,0)</f>
        <v>0</v>
      </c>
      <c r="DP203" s="61">
        <f>IF(COUNTIF(Setup_Hierarchy!$J$112:$IV$112,"="&amp;$K203)&lt;&gt;0,$L203,0)</f>
        <v>0</v>
      </c>
      <c r="DQ203" s="61">
        <f>IF(COUNTIF(Setup_Hierarchy!$J$113:$IV$113,"="&amp;$K203)&lt;&gt;0,$L203,0)</f>
        <v>0</v>
      </c>
      <c r="DR203" s="61">
        <f>IF(COUNTIF(Setup_Hierarchy!$J$114:$IV$114,"="&amp;$K203)&lt;&gt;0,$L203,0)</f>
        <v>0</v>
      </c>
      <c r="DS203" s="61">
        <f>IF(COUNTIF(Setup_Hierarchy!$J$115:$IV$115,"="&amp;$K203)&lt;&gt;0,$L203,0)</f>
        <v>0</v>
      </c>
      <c r="DT203" s="61">
        <f>IF(COUNTIF(Setup_Hierarchy!$J$116:$IV$116,"="&amp;$K203)&lt;&gt;0,$L203,0)</f>
        <v>0</v>
      </c>
    </row>
    <row r="204" spans="2:124" x14ac:dyDescent="0.2">
      <c r="B204" t="s">
        <v>43</v>
      </c>
      <c r="C204">
        <v>83</v>
      </c>
      <c r="D204" t="s">
        <v>16</v>
      </c>
      <c r="E204" t="s">
        <v>369</v>
      </c>
      <c r="F204" t="s">
        <v>532</v>
      </c>
      <c r="G204" t="s">
        <v>25</v>
      </c>
      <c r="H204" t="s">
        <v>7</v>
      </c>
      <c r="I204">
        <v>0.74883299999999997</v>
      </c>
      <c r="J204">
        <v>1.5163500000000001</v>
      </c>
      <c r="K204">
        <v>638</v>
      </c>
      <c r="L204">
        <v>8.98</v>
      </c>
      <c r="M204" s="61">
        <f>IF(COUNTIF(Setup_Hierarchy!$J$5:$IV$5,"="&amp;$K204)&lt;&gt;0,$L204,0)</f>
        <v>8.98</v>
      </c>
      <c r="N204" s="61">
        <f>IF(COUNTIF(Setup_Hierarchy!$J$6:$IV$6,"="&amp;$K204)&lt;&gt;0,$L204,0)</f>
        <v>8.98</v>
      </c>
      <c r="O204" s="61">
        <f>IF(COUNTIF(Setup_Hierarchy!$J$7:$IV$7,"="&amp;$K204)&lt;&gt;0,$L204,0)</f>
        <v>8.98</v>
      </c>
      <c r="P204" s="61">
        <f>IF(COUNTIF(Setup_Hierarchy!$J$8:$IV$8,"="&amp;$K204)&lt;&gt;0,$L204,0)</f>
        <v>0</v>
      </c>
      <c r="Q204" s="61">
        <f>IF(COUNTIF(Setup_Hierarchy!$J$9:$IV$9,"="&amp;$K204)&lt;&gt;0,$L204,0)</f>
        <v>0</v>
      </c>
      <c r="R204" s="61">
        <f>IF(COUNTIF(Setup_Hierarchy!$J$10:$IV$10,"="&amp;$K204)&lt;&gt;0,$L204,0)</f>
        <v>0</v>
      </c>
      <c r="S204" s="61">
        <f>IF(COUNTIF(Setup_Hierarchy!$J$11:$IV$11,"="&amp;$K204)&lt;&gt;0,$L204,0)</f>
        <v>0</v>
      </c>
      <c r="T204" s="61">
        <f>IF(COUNTIF(Setup_Hierarchy!$J$12:$IV$12,"="&amp;$K204)&lt;&gt;0,$L204,0)</f>
        <v>0</v>
      </c>
      <c r="U204" s="61">
        <f>IF(COUNTIF(Setup_Hierarchy!$J$13:$IV$13,"="&amp;$K204)&lt;&gt;0,$L204,0)</f>
        <v>0</v>
      </c>
      <c r="V204" s="61">
        <f>IF(COUNTIF(Setup_Hierarchy!$J$14:$IV$14,"="&amp;$K204)&lt;&gt;0,$L204,0)</f>
        <v>0</v>
      </c>
      <c r="W204" s="61">
        <f>IF(COUNTIF(Setup_Hierarchy!$J$15:$IV$15,"="&amp;$K204)&lt;&gt;0,$L204,0)</f>
        <v>0</v>
      </c>
      <c r="X204" s="61">
        <f>IF(COUNTIF(Setup_Hierarchy!$J$16:$IV$16,"="&amp;$K204)&lt;&gt;0,$L204,0)</f>
        <v>0</v>
      </c>
      <c r="Y204" s="61">
        <f>IF(COUNTIF(Setup_Hierarchy!$J$17:$IV$17,"="&amp;$K204)&lt;&gt;0,$L204,0)</f>
        <v>0</v>
      </c>
      <c r="Z204" s="61">
        <f>IF(COUNTIF(Setup_Hierarchy!$J$18:$IV$18,"="&amp;$K204)&lt;&gt;0,$L204,0)</f>
        <v>0</v>
      </c>
      <c r="AA204" s="61">
        <f>IF(COUNTIF(Setup_Hierarchy!$J$19:$IV$19,"="&amp;$K204)&lt;&gt;0,$L204,0)</f>
        <v>0</v>
      </c>
      <c r="AB204" s="61">
        <f>IF(COUNTIF(Setup_Hierarchy!$J$20:$IV$20,"="&amp;$K204)&lt;&gt;0,$L204,0)</f>
        <v>0</v>
      </c>
      <c r="AC204" s="61">
        <f>IF(COUNTIF(Setup_Hierarchy!$J$21:$IV$21,"="&amp;$K204)&lt;&gt;0,$L204,0)</f>
        <v>0</v>
      </c>
      <c r="AD204" s="61">
        <f>IF(COUNTIF(Setup_Hierarchy!$J$22:$IV$22,"="&amp;$K204)&lt;&gt;0,$L204,0)</f>
        <v>0</v>
      </c>
      <c r="AE204" s="61">
        <f>IF(COUNTIF(Setup_Hierarchy!$J$23:$IV$23,"="&amp;$K204)&lt;&gt;0,$L204,0)</f>
        <v>0</v>
      </c>
      <c r="AF204" s="61">
        <f>IF(COUNTIF(Setup_Hierarchy!$J$24:$IV$24,"="&amp;$K204)&lt;&gt;0,$L204,0)</f>
        <v>0</v>
      </c>
      <c r="AG204" s="61">
        <f>IF(COUNTIF(Setup_Hierarchy!$J$25:$IV$25,"="&amp;$K204)&lt;&gt;0,$L204,0)</f>
        <v>0</v>
      </c>
      <c r="AH204" s="61">
        <f>IF(COUNTIF(Setup_Hierarchy!$J$26:$IV$26,"="&amp;$K204)&lt;&gt;0,$L204,0)</f>
        <v>0</v>
      </c>
      <c r="AI204" s="61">
        <f>IF(COUNTIF(Setup_Hierarchy!$J$27:$IV$27,"="&amp;$K204)&lt;&gt;0,$L204,0)</f>
        <v>0</v>
      </c>
      <c r="AJ204" s="61">
        <f>IF(COUNTIF(Setup_Hierarchy!$J$28:$IV$28,"="&amp;$K204)&lt;&gt;0,$L204,0)</f>
        <v>0</v>
      </c>
      <c r="AK204" s="61">
        <f>IF(COUNTIF(Setup_Hierarchy!$J$29:$IV$29,"="&amp;$K204)&lt;&gt;0,$L204,0)</f>
        <v>0</v>
      </c>
      <c r="AL204" s="61">
        <f>IF(COUNTIF(Setup_Hierarchy!$J$30:$IV$30,"="&amp;$K204)&lt;&gt;0,$L204,0)</f>
        <v>0</v>
      </c>
      <c r="AM204" s="61">
        <f>IF(COUNTIF(Setup_Hierarchy!$J$31:$IV$31,"="&amp;$K204)&lt;&gt;0,$L204,0)</f>
        <v>0</v>
      </c>
      <c r="AN204" s="61">
        <f>IF(COUNTIF(Setup_Hierarchy!$J$32:$IV$32,"="&amp;$K204)&lt;&gt;0,$L204,0)</f>
        <v>0</v>
      </c>
      <c r="AO204" s="61">
        <f>IF(COUNTIF(Setup_Hierarchy!$J$33:$IV$33,"="&amp;$K204)&lt;&gt;0,$L204,0)</f>
        <v>0</v>
      </c>
      <c r="AP204" s="61">
        <f>IF(COUNTIF(Setup_Hierarchy!$J$34:$IV$34,"="&amp;$K204)&lt;&gt;0,$L204,0)</f>
        <v>0</v>
      </c>
      <c r="AQ204" s="61">
        <f>IF(COUNTIF(Setup_Hierarchy!$J$35:$IV$35,"="&amp;$K204)&lt;&gt;0,$L204,0)</f>
        <v>0</v>
      </c>
      <c r="AR204" s="61">
        <f>IF(COUNTIF(Setup_Hierarchy!$J$36:$IV$36,"="&amp;$K204)&lt;&gt;0,$L204,0)</f>
        <v>0</v>
      </c>
      <c r="AS204" s="61">
        <f>IF(COUNTIF(Setup_Hierarchy!$J$37:$IV$37,"="&amp;$K204)&lt;&gt;0,$L204,0)</f>
        <v>0</v>
      </c>
      <c r="AT204" s="61">
        <f>IF(COUNTIF(Setup_Hierarchy!$J$38:$IV$38,"="&amp;$K204)&lt;&gt;0,$L204,0)</f>
        <v>0</v>
      </c>
      <c r="AU204" s="61">
        <f>IF(COUNTIF(Setup_Hierarchy!$J$39:$IV$39,"="&amp;$K204)&lt;&gt;0,$L204,0)</f>
        <v>0</v>
      </c>
      <c r="AV204" s="61">
        <f>IF(COUNTIF(Setup_Hierarchy!$J$40:$IV$40,"="&amp;$K204)&lt;&gt;0,$L204,0)</f>
        <v>0</v>
      </c>
      <c r="AW204" s="61">
        <f>IF(COUNTIF(Setup_Hierarchy!$J$41:$IV$41,"="&amp;$K204)&lt;&gt;0,$L204,0)</f>
        <v>0</v>
      </c>
      <c r="AX204" s="61">
        <f>IF(COUNTIF(Setup_Hierarchy!$J$42:$IV$42,"="&amp;$K204)&lt;&gt;0,$L204,0)</f>
        <v>0</v>
      </c>
      <c r="AY204" s="61">
        <f>IF(COUNTIF(Setup_Hierarchy!$J$43:$IV$43,"="&amp;$K204)&lt;&gt;0,$L204,0)</f>
        <v>0</v>
      </c>
      <c r="AZ204" s="61">
        <f>IF(COUNTIF(Setup_Hierarchy!$J$44:$IV$44,"="&amp;$K204)&lt;&gt;0,$L204,0)</f>
        <v>0</v>
      </c>
      <c r="BA204" s="61">
        <f>IF(COUNTIF(Setup_Hierarchy!$J$45:$IV$45,"="&amp;$K204)&lt;&gt;0,$L204,0)</f>
        <v>0</v>
      </c>
      <c r="BB204" s="61">
        <f>IF(COUNTIF(Setup_Hierarchy!$J$46:$IV$46,"="&amp;$K204)&lt;&gt;0,$L204,0)</f>
        <v>0</v>
      </c>
      <c r="BC204" s="61">
        <f>IF(COUNTIF(Setup_Hierarchy!$J$47:$IV$47,"="&amp;$K204)&lt;&gt;0,$L204,0)</f>
        <v>0</v>
      </c>
      <c r="BD204" s="61">
        <f>IF(COUNTIF(Setup_Hierarchy!$J$48:$IV$48,"="&amp;$K204)&lt;&gt;0,$L204,0)</f>
        <v>0</v>
      </c>
      <c r="BE204" s="61">
        <f>IF(COUNTIF(Setup_Hierarchy!$J$49:$IV$49,"="&amp;$K204)&lt;&gt;0,$L204,0)</f>
        <v>0</v>
      </c>
      <c r="BF204" s="61">
        <f>IF(COUNTIF(Setup_Hierarchy!$J$50:$IV$50,"="&amp;$K204)&lt;&gt;0,$L204,0)</f>
        <v>0</v>
      </c>
      <c r="BG204" s="61">
        <f>IF(COUNTIF(Setup_Hierarchy!$J$51:$IV$51,"="&amp;$K204)&lt;&gt;0,$L204,0)</f>
        <v>8.98</v>
      </c>
      <c r="BH204" s="61">
        <f>IF(COUNTIF(Setup_Hierarchy!$J$52:$IV$52,"="&amp;$K204)&lt;&gt;0,$L204,0)</f>
        <v>0</v>
      </c>
      <c r="BI204" s="61">
        <f>IF(COUNTIF(Setup_Hierarchy!$J$53:$IV$53,"="&amp;$K204)&lt;&gt;0,$L204,0)</f>
        <v>0</v>
      </c>
      <c r="BJ204" s="61">
        <f>IF(COUNTIF(Setup_Hierarchy!$J$54:$IV$54,"="&amp;$K204)&lt;&gt;0,$L204,0)</f>
        <v>0</v>
      </c>
      <c r="BK204" s="61">
        <f>IF(COUNTIF(Setup_Hierarchy!$J$55:$IV$55,"="&amp;$K204)&lt;&gt;0,$L204,0)</f>
        <v>0</v>
      </c>
      <c r="BL204" s="61">
        <f>IF(COUNTIF(Setup_Hierarchy!$J$56:$IV$56,"="&amp;$K204)&lt;&gt;0,$L204,0)</f>
        <v>0</v>
      </c>
      <c r="BM204" s="61">
        <f>IF(COUNTIF(Setup_Hierarchy!$J$57:$IV$57,"="&amp;$K204)&lt;&gt;0,$L204,0)</f>
        <v>0</v>
      </c>
      <c r="BN204" s="61">
        <f>IF(COUNTIF(Setup_Hierarchy!$J$58:$IV$58,"="&amp;$K204)&lt;&gt;0,$L204,0)</f>
        <v>0</v>
      </c>
      <c r="BO204" s="61">
        <f>IF(COUNTIF(Setup_Hierarchy!$J$59:$IV$59,"="&amp;$K204)&lt;&gt;0,$L204,0)</f>
        <v>8.98</v>
      </c>
      <c r="BP204" s="61">
        <f>IF(COUNTIF(Setup_Hierarchy!$J$60:$IV$60,"="&amp;$K204)&lt;&gt;0,$L204,0)</f>
        <v>0</v>
      </c>
      <c r="BQ204" s="61">
        <f>IF(COUNTIF(Setup_Hierarchy!$J$61:$IV$61,"="&amp;$K204)&lt;&gt;0,$L204,0)</f>
        <v>0</v>
      </c>
      <c r="BR204" s="61">
        <f>IF(COUNTIF(Setup_Hierarchy!$J$62:$IV$62,"="&amp;$K204)&lt;&gt;0,$L204,0)</f>
        <v>0</v>
      </c>
      <c r="BS204" s="61">
        <f>IF(COUNTIF(Setup_Hierarchy!$J$63:$IV$63,"="&amp;$K204)&lt;&gt;0,$L204,0)</f>
        <v>0</v>
      </c>
      <c r="BT204" s="61">
        <f>IF(COUNTIF(Setup_Hierarchy!$J$64:$IV$64,"="&amp;$K204)&lt;&gt;0,$L204,0)</f>
        <v>0</v>
      </c>
      <c r="BU204" s="61">
        <f>IF(COUNTIF(Setup_Hierarchy!$J$65:$IV$65,"="&amp;$K204)&lt;&gt;0,$L204,0)</f>
        <v>0</v>
      </c>
      <c r="BV204" s="61">
        <f>IF(COUNTIF(Setup_Hierarchy!$J$66:$IV$66,"="&amp;$K204)&lt;&gt;0,$L204,0)</f>
        <v>0</v>
      </c>
      <c r="BW204" s="61">
        <f>IF(COUNTIF(Setup_Hierarchy!$J$67:$IV$67,"="&amp;$K204)&lt;&gt;0,$L204,0)</f>
        <v>0</v>
      </c>
      <c r="BX204" s="61">
        <f>IF(COUNTIF(Setup_Hierarchy!$J$68:$IV$68,"="&amp;$K204)&lt;&gt;0,$L204,0)</f>
        <v>0</v>
      </c>
      <c r="BY204" s="61">
        <f>IF(COUNTIF(Setup_Hierarchy!$J$69:$IV$69,"="&amp;$K204)&lt;&gt;0,$L204,0)</f>
        <v>0</v>
      </c>
      <c r="BZ204" s="61">
        <f>IF(COUNTIF(Setup_Hierarchy!$J$70:$IV$70,"="&amp;$K204)&lt;&gt;0,$L204,0)</f>
        <v>0</v>
      </c>
      <c r="CA204" s="61">
        <f>IF(COUNTIF(Setup_Hierarchy!$J$71:$IV$71,"="&amp;$K204)&lt;&gt;0,$L204,0)</f>
        <v>0</v>
      </c>
      <c r="CB204" s="61">
        <f>IF(COUNTIF(Setup_Hierarchy!$J$72:$IV$72,"="&amp;$K204)&lt;&gt;0,$L204,0)</f>
        <v>0</v>
      </c>
      <c r="CC204" s="61">
        <f>IF(COUNTIF(Setup_Hierarchy!$J$73:$IV$73,"="&amp;$K204)&lt;&gt;0,$L204,0)</f>
        <v>0</v>
      </c>
      <c r="CD204" s="61">
        <f>IF(COUNTIF(Setup_Hierarchy!$J$74:$IV$74,"="&amp;$K204)&lt;&gt;0,$L204,0)</f>
        <v>0</v>
      </c>
      <c r="CE204" s="61">
        <f>IF(COUNTIF(Setup_Hierarchy!$J$75:$IV$75,"="&amp;$K204)&lt;&gt;0,$L204,0)</f>
        <v>0</v>
      </c>
      <c r="CF204" s="61">
        <f>IF(COUNTIF(Setup_Hierarchy!$J$76:$IV$76,"="&amp;$K204)&lt;&gt;0,$L204,0)</f>
        <v>0</v>
      </c>
      <c r="CG204" s="61">
        <f>IF(COUNTIF(Setup_Hierarchy!$J$77:$IV$77,"="&amp;$K204)&lt;&gt;0,$L204,0)</f>
        <v>0</v>
      </c>
      <c r="CH204" s="61">
        <f>IF(COUNTIF(Setup_Hierarchy!$J$78:$IV$78,"="&amp;$K204)&lt;&gt;0,$L204,0)</f>
        <v>0</v>
      </c>
      <c r="CI204" s="61">
        <f>IF(COUNTIF(Setup_Hierarchy!$J$79:$IV$79,"="&amp;$K204)&lt;&gt;0,$L204,0)</f>
        <v>0</v>
      </c>
      <c r="CJ204" s="61">
        <f>IF(COUNTIF(Setup_Hierarchy!$J$80:$IV$80,"="&amp;$K204)&lt;&gt;0,$L204,0)</f>
        <v>0</v>
      </c>
      <c r="CK204" s="61">
        <f>IF(COUNTIF(Setup_Hierarchy!$J$81:$IV$81,"="&amp;$K204)&lt;&gt;0,$L204,0)</f>
        <v>0</v>
      </c>
      <c r="CL204" s="61">
        <f>IF(COUNTIF(Setup_Hierarchy!$J$82:$IV$82,"="&amp;$K204)&lt;&gt;0,$L204,0)</f>
        <v>0</v>
      </c>
      <c r="CM204" s="61">
        <f>IF(COUNTIF(Setup_Hierarchy!$J$83:$IV$83,"="&amp;$K204)&lt;&gt;0,$L204,0)</f>
        <v>0</v>
      </c>
      <c r="CN204" s="61">
        <f>IF(COUNTIF(Setup_Hierarchy!$J$84:$IV$84,"="&amp;$K204)&lt;&gt;0,$L204,0)</f>
        <v>8.98</v>
      </c>
      <c r="CO204" s="61">
        <f>IF(COUNTIF(Setup_Hierarchy!$J$85:$IV$85,"="&amp;$K204)&lt;&gt;0,$L204,0)</f>
        <v>8.98</v>
      </c>
      <c r="CP204" s="61">
        <f>IF(COUNTIF(Setup_Hierarchy!$J$86:$IV$86,"="&amp;$K204)&lt;&gt;0,$L204,0)</f>
        <v>0</v>
      </c>
      <c r="CQ204" s="61">
        <f>IF(COUNTIF(Setup_Hierarchy!$J$87:$IV$87,"="&amp;$K204)&lt;&gt;0,$L204,0)</f>
        <v>0</v>
      </c>
      <c r="CR204" s="61">
        <f>IF(COUNTIF(Setup_Hierarchy!$J$88:$IV$88,"="&amp;$K204)&lt;&gt;0,$L204,0)</f>
        <v>0</v>
      </c>
      <c r="CS204" s="61">
        <f>IF(COUNTIF(Setup_Hierarchy!$J$89:$IV$89,"="&amp;$K204)&lt;&gt;0,$L204,0)</f>
        <v>0</v>
      </c>
      <c r="CT204" s="61">
        <f>IF(COUNTIF(Setup_Hierarchy!$J$90:$IV$90,"="&amp;$K204)&lt;&gt;0,$L204,0)</f>
        <v>0</v>
      </c>
      <c r="CU204" s="61">
        <f>IF(COUNTIF(Setup_Hierarchy!$J$91:$IV$91,"="&amp;$K204)&lt;&gt;0,$L204,0)</f>
        <v>0</v>
      </c>
      <c r="CV204" s="61">
        <f>IF(COUNTIF(Setup_Hierarchy!$J$92:$IV$92,"="&amp;$K204)&lt;&gt;0,$L204,0)</f>
        <v>0</v>
      </c>
      <c r="CW204" s="61">
        <f>IF(COUNTIF(Setup_Hierarchy!$J$93:$IV$93,"="&amp;$K204)&lt;&gt;0,$L204,0)</f>
        <v>0</v>
      </c>
      <c r="CX204" s="61">
        <f>IF(COUNTIF(Setup_Hierarchy!$J$94:$IV$94,"="&amp;$K204)&lt;&gt;0,$L204,0)</f>
        <v>0</v>
      </c>
      <c r="CY204" s="61">
        <f>IF(COUNTIF(Setup_Hierarchy!$J$95:$IV$95,"="&amp;$K204)&lt;&gt;0,$L204,0)</f>
        <v>0</v>
      </c>
      <c r="CZ204" s="61">
        <f>IF(COUNTIF(Setup_Hierarchy!$J$96:$IV$96,"="&amp;$K204)&lt;&gt;0,$L204,0)</f>
        <v>0</v>
      </c>
      <c r="DA204" s="61">
        <f>IF(COUNTIF(Setup_Hierarchy!$J$97:$IV$97,"="&amp;$K204)&lt;&gt;0,$L204,0)</f>
        <v>0</v>
      </c>
      <c r="DB204" s="61">
        <f>IF(COUNTIF(Setup_Hierarchy!$J$98:$IV$98,"="&amp;$K204)&lt;&gt;0,$L204,0)</f>
        <v>0</v>
      </c>
      <c r="DC204" s="61">
        <f>IF(COUNTIF(Setup_Hierarchy!$J$99:$IV$99,"="&amp;$K204)&lt;&gt;0,$L204,0)</f>
        <v>0</v>
      </c>
      <c r="DD204" s="61">
        <f>IF(COUNTIF(Setup_Hierarchy!$J$100:$IV$100,"="&amp;$K204)&lt;&gt;0,$L204,0)</f>
        <v>0</v>
      </c>
      <c r="DE204" s="61">
        <f>IF(COUNTIF(Setup_Hierarchy!$J$101:$IV$101,"="&amp;$K204)&lt;&gt;0,$L204,0)</f>
        <v>0</v>
      </c>
      <c r="DF204" s="61">
        <f>IF(COUNTIF(Setup_Hierarchy!$J$102:$IV$102,"="&amp;$K204)&lt;&gt;0,$L204,0)</f>
        <v>0</v>
      </c>
      <c r="DG204" s="61">
        <f>IF(COUNTIF(Setup_Hierarchy!$J$103:$IV$103,"="&amp;$K204)&lt;&gt;0,$L204,0)</f>
        <v>0</v>
      </c>
      <c r="DH204" s="61">
        <f>IF(COUNTIF(Setup_Hierarchy!$J$104:$IV$104,"="&amp;$K204)&lt;&gt;0,$L204,0)</f>
        <v>0</v>
      </c>
      <c r="DI204" s="61">
        <f>IF(COUNTIF(Setup_Hierarchy!$J$105:$IV$105,"="&amp;$K204)&lt;&gt;0,$L204,0)</f>
        <v>0</v>
      </c>
      <c r="DJ204" s="61">
        <f>IF(COUNTIF(Setup_Hierarchy!$J$106:$IV$106,"="&amp;$K204)&lt;&gt;0,$L204,0)</f>
        <v>0</v>
      </c>
      <c r="DK204" s="61">
        <f>IF(COUNTIF(Setup_Hierarchy!$J$107:$IV$107,"="&amp;$K204)&lt;&gt;0,$L204,0)</f>
        <v>0</v>
      </c>
      <c r="DL204" s="61">
        <f>IF(COUNTIF(Setup_Hierarchy!$J$108:$IV$108,"="&amp;$K204)&lt;&gt;0,$L204,0)</f>
        <v>0</v>
      </c>
      <c r="DM204" s="61">
        <f>IF(COUNTIF(Setup_Hierarchy!$J$109:$IV$109,"="&amp;$K204)&lt;&gt;0,$L204,0)</f>
        <v>0</v>
      </c>
      <c r="DN204" s="61">
        <f>IF(COUNTIF(Setup_Hierarchy!$J$110:$IV$110,"="&amp;$K204)&lt;&gt;0,$L204,0)</f>
        <v>0</v>
      </c>
      <c r="DO204" s="61">
        <f>IF(COUNTIF(Setup_Hierarchy!$J$111:$IV$111,"="&amp;$K204)&lt;&gt;0,$L204,0)</f>
        <v>0</v>
      </c>
      <c r="DP204" s="61">
        <f>IF(COUNTIF(Setup_Hierarchy!$J$112:$IV$112,"="&amp;$K204)&lt;&gt;0,$L204,0)</f>
        <v>0</v>
      </c>
      <c r="DQ204" s="61">
        <f>IF(COUNTIF(Setup_Hierarchy!$J$113:$IV$113,"="&amp;$K204)&lt;&gt;0,$L204,0)</f>
        <v>0</v>
      </c>
      <c r="DR204" s="61">
        <f>IF(COUNTIF(Setup_Hierarchy!$J$114:$IV$114,"="&amp;$K204)&lt;&gt;0,$L204,0)</f>
        <v>0</v>
      </c>
      <c r="DS204" s="61">
        <f>IF(COUNTIF(Setup_Hierarchy!$J$115:$IV$115,"="&amp;$K204)&lt;&gt;0,$L204,0)</f>
        <v>0</v>
      </c>
      <c r="DT204" s="61">
        <f>IF(COUNTIF(Setup_Hierarchy!$J$116:$IV$116,"="&amp;$K204)&lt;&gt;0,$L204,0)</f>
        <v>0</v>
      </c>
    </row>
    <row r="205" spans="2:124" x14ac:dyDescent="0.2">
      <c r="B205" t="s">
        <v>43</v>
      </c>
      <c r="C205">
        <v>83</v>
      </c>
      <c r="D205" t="s">
        <v>16</v>
      </c>
      <c r="E205" t="s">
        <v>369</v>
      </c>
      <c r="F205" t="s">
        <v>532</v>
      </c>
      <c r="G205" t="s">
        <v>25</v>
      </c>
      <c r="H205" t="s">
        <v>7</v>
      </c>
      <c r="I205">
        <v>0.74883299999999997</v>
      </c>
      <c r="J205">
        <v>1.5163500000000001</v>
      </c>
      <c r="K205">
        <v>677</v>
      </c>
      <c r="L205">
        <v>7560.38</v>
      </c>
      <c r="M205" s="61">
        <f>IF(COUNTIF(Setup_Hierarchy!$J$5:$IV$5,"="&amp;$K205)&lt;&gt;0,$L205,0)</f>
        <v>7560.38</v>
      </c>
      <c r="N205" s="61">
        <f>IF(COUNTIF(Setup_Hierarchy!$J$6:$IV$6,"="&amp;$K205)&lt;&gt;0,$L205,0)</f>
        <v>7560.38</v>
      </c>
      <c r="O205" s="61">
        <f>IF(COUNTIF(Setup_Hierarchy!$J$7:$IV$7,"="&amp;$K205)&lt;&gt;0,$L205,0)</f>
        <v>7560.38</v>
      </c>
      <c r="P205" s="61">
        <f>IF(COUNTIF(Setup_Hierarchy!$J$8:$IV$8,"="&amp;$K205)&lt;&gt;0,$L205,0)</f>
        <v>7560.38</v>
      </c>
      <c r="Q205" s="61">
        <f>IF(COUNTIF(Setup_Hierarchy!$J$9:$IV$9,"="&amp;$K205)&lt;&gt;0,$L205,0)</f>
        <v>7560.38</v>
      </c>
      <c r="R205" s="61">
        <f>IF(COUNTIF(Setup_Hierarchy!$J$10:$IV$10,"="&amp;$K205)&lt;&gt;0,$L205,0)</f>
        <v>0</v>
      </c>
      <c r="S205" s="61">
        <f>IF(COUNTIF(Setup_Hierarchy!$J$11:$IV$11,"="&amp;$K205)&lt;&gt;0,$L205,0)</f>
        <v>0</v>
      </c>
      <c r="T205" s="61">
        <f>IF(COUNTIF(Setup_Hierarchy!$J$12:$IV$12,"="&amp;$K205)&lt;&gt;0,$L205,0)</f>
        <v>0</v>
      </c>
      <c r="U205" s="61">
        <f>IF(COUNTIF(Setup_Hierarchy!$J$13:$IV$13,"="&amp;$K205)&lt;&gt;0,$L205,0)</f>
        <v>0</v>
      </c>
      <c r="V205" s="61">
        <f>IF(COUNTIF(Setup_Hierarchy!$J$14:$IV$14,"="&amp;$K205)&lt;&gt;0,$L205,0)</f>
        <v>0</v>
      </c>
      <c r="W205" s="61">
        <f>IF(COUNTIF(Setup_Hierarchy!$J$15:$IV$15,"="&amp;$K205)&lt;&gt;0,$L205,0)</f>
        <v>0</v>
      </c>
      <c r="X205" s="61">
        <f>IF(COUNTIF(Setup_Hierarchy!$J$16:$IV$16,"="&amp;$K205)&lt;&gt;0,$L205,0)</f>
        <v>0</v>
      </c>
      <c r="Y205" s="61">
        <f>IF(COUNTIF(Setup_Hierarchy!$J$17:$IV$17,"="&amp;$K205)&lt;&gt;0,$L205,0)</f>
        <v>0</v>
      </c>
      <c r="Z205" s="61">
        <f>IF(COUNTIF(Setup_Hierarchy!$J$18:$IV$18,"="&amp;$K205)&lt;&gt;0,$L205,0)</f>
        <v>0</v>
      </c>
      <c r="AA205" s="61">
        <f>IF(COUNTIF(Setup_Hierarchy!$J$19:$IV$19,"="&amp;$K205)&lt;&gt;0,$L205,0)</f>
        <v>0</v>
      </c>
      <c r="AB205" s="61">
        <f>IF(COUNTIF(Setup_Hierarchy!$J$20:$IV$20,"="&amp;$K205)&lt;&gt;0,$L205,0)</f>
        <v>0</v>
      </c>
      <c r="AC205" s="61">
        <f>IF(COUNTIF(Setup_Hierarchy!$J$21:$IV$21,"="&amp;$K205)&lt;&gt;0,$L205,0)</f>
        <v>7560.38</v>
      </c>
      <c r="AD205" s="61">
        <f>IF(COUNTIF(Setup_Hierarchy!$J$22:$IV$22,"="&amp;$K205)&lt;&gt;0,$L205,0)</f>
        <v>7560.38</v>
      </c>
      <c r="AE205" s="61">
        <f>IF(COUNTIF(Setup_Hierarchy!$J$23:$IV$23,"="&amp;$K205)&lt;&gt;0,$L205,0)</f>
        <v>0</v>
      </c>
      <c r="AF205" s="61">
        <f>IF(COUNTIF(Setup_Hierarchy!$J$24:$IV$24,"="&amp;$K205)&lt;&gt;0,$L205,0)</f>
        <v>0</v>
      </c>
      <c r="AG205" s="61">
        <f>IF(COUNTIF(Setup_Hierarchy!$J$25:$IV$25,"="&amp;$K205)&lt;&gt;0,$L205,0)</f>
        <v>0</v>
      </c>
      <c r="AH205" s="61">
        <f>IF(COUNTIF(Setup_Hierarchy!$J$26:$IV$26,"="&amp;$K205)&lt;&gt;0,$L205,0)</f>
        <v>0</v>
      </c>
      <c r="AI205" s="61">
        <f>IF(COUNTIF(Setup_Hierarchy!$J$27:$IV$27,"="&amp;$K205)&lt;&gt;0,$L205,0)</f>
        <v>0</v>
      </c>
      <c r="AJ205" s="61">
        <f>IF(COUNTIF(Setup_Hierarchy!$J$28:$IV$28,"="&amp;$K205)&lt;&gt;0,$L205,0)</f>
        <v>0</v>
      </c>
      <c r="AK205" s="61">
        <f>IF(COUNTIF(Setup_Hierarchy!$J$29:$IV$29,"="&amp;$K205)&lt;&gt;0,$L205,0)</f>
        <v>0</v>
      </c>
      <c r="AL205" s="61">
        <f>IF(COUNTIF(Setup_Hierarchy!$J$30:$IV$30,"="&amp;$K205)&lt;&gt;0,$L205,0)</f>
        <v>0</v>
      </c>
      <c r="AM205" s="61">
        <f>IF(COUNTIF(Setup_Hierarchy!$J$31:$IV$31,"="&amp;$K205)&lt;&gt;0,$L205,0)</f>
        <v>0</v>
      </c>
      <c r="AN205" s="61">
        <f>IF(COUNTIF(Setup_Hierarchy!$J$32:$IV$32,"="&amp;$K205)&lt;&gt;0,$L205,0)</f>
        <v>0</v>
      </c>
      <c r="AO205" s="61">
        <f>IF(COUNTIF(Setup_Hierarchy!$J$33:$IV$33,"="&amp;$K205)&lt;&gt;0,$L205,0)</f>
        <v>0</v>
      </c>
      <c r="AP205" s="61">
        <f>IF(COUNTIF(Setup_Hierarchy!$J$34:$IV$34,"="&amp;$K205)&lt;&gt;0,$L205,0)</f>
        <v>0</v>
      </c>
      <c r="AQ205" s="61">
        <f>IF(COUNTIF(Setup_Hierarchy!$J$35:$IV$35,"="&amp;$K205)&lt;&gt;0,$L205,0)</f>
        <v>0</v>
      </c>
      <c r="AR205" s="61">
        <f>IF(COUNTIF(Setup_Hierarchy!$J$36:$IV$36,"="&amp;$K205)&lt;&gt;0,$L205,0)</f>
        <v>0</v>
      </c>
      <c r="AS205" s="61">
        <f>IF(COUNTIF(Setup_Hierarchy!$J$37:$IV$37,"="&amp;$K205)&lt;&gt;0,$L205,0)</f>
        <v>0</v>
      </c>
      <c r="AT205" s="61">
        <f>IF(COUNTIF(Setup_Hierarchy!$J$38:$IV$38,"="&amp;$K205)&lt;&gt;0,$L205,0)</f>
        <v>0</v>
      </c>
      <c r="AU205" s="61">
        <f>IF(COUNTIF(Setup_Hierarchy!$J$39:$IV$39,"="&amp;$K205)&lt;&gt;0,$L205,0)</f>
        <v>0</v>
      </c>
      <c r="AV205" s="61">
        <f>IF(COUNTIF(Setup_Hierarchy!$J$40:$IV$40,"="&amp;$K205)&lt;&gt;0,$L205,0)</f>
        <v>0</v>
      </c>
      <c r="AW205" s="61">
        <f>IF(COUNTIF(Setup_Hierarchy!$J$41:$IV$41,"="&amp;$K205)&lt;&gt;0,$L205,0)</f>
        <v>0</v>
      </c>
      <c r="AX205" s="61">
        <f>IF(COUNTIF(Setup_Hierarchy!$J$42:$IV$42,"="&amp;$K205)&lt;&gt;0,$L205,0)</f>
        <v>0</v>
      </c>
      <c r="AY205" s="61">
        <f>IF(COUNTIF(Setup_Hierarchy!$J$43:$IV$43,"="&amp;$K205)&lt;&gt;0,$L205,0)</f>
        <v>0</v>
      </c>
      <c r="AZ205" s="61">
        <f>IF(COUNTIF(Setup_Hierarchy!$J$44:$IV$44,"="&amp;$K205)&lt;&gt;0,$L205,0)</f>
        <v>0</v>
      </c>
      <c r="BA205" s="61">
        <f>IF(COUNTIF(Setup_Hierarchy!$J$45:$IV$45,"="&amp;$K205)&lt;&gt;0,$L205,0)</f>
        <v>0</v>
      </c>
      <c r="BB205" s="61">
        <f>IF(COUNTIF(Setup_Hierarchy!$J$46:$IV$46,"="&amp;$K205)&lt;&gt;0,$L205,0)</f>
        <v>0</v>
      </c>
      <c r="BC205" s="61">
        <f>IF(COUNTIF(Setup_Hierarchy!$J$47:$IV$47,"="&amp;$K205)&lt;&gt;0,$L205,0)</f>
        <v>0</v>
      </c>
      <c r="BD205" s="61">
        <f>IF(COUNTIF(Setup_Hierarchy!$J$48:$IV$48,"="&amp;$K205)&lt;&gt;0,$L205,0)</f>
        <v>0</v>
      </c>
      <c r="BE205" s="61">
        <f>IF(COUNTIF(Setup_Hierarchy!$J$49:$IV$49,"="&amp;$K205)&lt;&gt;0,$L205,0)</f>
        <v>0</v>
      </c>
      <c r="BF205" s="61">
        <f>IF(COUNTIF(Setup_Hierarchy!$J$50:$IV$50,"="&amp;$K205)&lt;&gt;0,$L205,0)</f>
        <v>0</v>
      </c>
      <c r="BG205" s="61">
        <f>IF(COUNTIF(Setup_Hierarchy!$J$51:$IV$51,"="&amp;$K205)&lt;&gt;0,$L205,0)</f>
        <v>0</v>
      </c>
      <c r="BH205" s="61">
        <f>IF(COUNTIF(Setup_Hierarchy!$J$52:$IV$52,"="&amp;$K205)&lt;&gt;0,$L205,0)</f>
        <v>0</v>
      </c>
      <c r="BI205" s="61">
        <f>IF(COUNTIF(Setup_Hierarchy!$J$53:$IV$53,"="&amp;$K205)&lt;&gt;0,$L205,0)</f>
        <v>0</v>
      </c>
      <c r="BJ205" s="61">
        <f>IF(COUNTIF(Setup_Hierarchy!$J$54:$IV$54,"="&amp;$K205)&lt;&gt;0,$L205,0)</f>
        <v>0</v>
      </c>
      <c r="BK205" s="61">
        <f>IF(COUNTIF(Setup_Hierarchy!$J$55:$IV$55,"="&amp;$K205)&lt;&gt;0,$L205,0)</f>
        <v>0</v>
      </c>
      <c r="BL205" s="61">
        <f>IF(COUNTIF(Setup_Hierarchy!$J$56:$IV$56,"="&amp;$K205)&lt;&gt;0,$L205,0)</f>
        <v>0</v>
      </c>
      <c r="BM205" s="61">
        <f>IF(COUNTIF(Setup_Hierarchy!$J$57:$IV$57,"="&amp;$K205)&lt;&gt;0,$L205,0)</f>
        <v>0</v>
      </c>
      <c r="BN205" s="61">
        <f>IF(COUNTIF(Setup_Hierarchy!$J$58:$IV$58,"="&amp;$K205)&lt;&gt;0,$L205,0)</f>
        <v>0</v>
      </c>
      <c r="BO205" s="61">
        <f>IF(COUNTIF(Setup_Hierarchy!$J$59:$IV$59,"="&amp;$K205)&lt;&gt;0,$L205,0)</f>
        <v>0</v>
      </c>
      <c r="BP205" s="61">
        <f>IF(COUNTIF(Setup_Hierarchy!$J$60:$IV$60,"="&amp;$K205)&lt;&gt;0,$L205,0)</f>
        <v>0</v>
      </c>
      <c r="BQ205" s="61">
        <f>IF(COUNTIF(Setup_Hierarchy!$J$61:$IV$61,"="&amp;$K205)&lt;&gt;0,$L205,0)</f>
        <v>0</v>
      </c>
      <c r="BR205" s="61">
        <f>IF(COUNTIF(Setup_Hierarchy!$J$62:$IV$62,"="&amp;$K205)&lt;&gt;0,$L205,0)</f>
        <v>0</v>
      </c>
      <c r="BS205" s="61">
        <f>IF(COUNTIF(Setup_Hierarchy!$J$63:$IV$63,"="&amp;$K205)&lt;&gt;0,$L205,0)</f>
        <v>0</v>
      </c>
      <c r="BT205" s="61">
        <f>IF(COUNTIF(Setup_Hierarchy!$J$64:$IV$64,"="&amp;$K205)&lt;&gt;0,$L205,0)</f>
        <v>0</v>
      </c>
      <c r="BU205" s="61">
        <f>IF(COUNTIF(Setup_Hierarchy!$J$65:$IV$65,"="&amp;$K205)&lt;&gt;0,$L205,0)</f>
        <v>0</v>
      </c>
      <c r="BV205" s="61">
        <f>IF(COUNTIF(Setup_Hierarchy!$J$66:$IV$66,"="&amp;$K205)&lt;&gt;0,$L205,0)</f>
        <v>0</v>
      </c>
      <c r="BW205" s="61">
        <f>IF(COUNTIF(Setup_Hierarchy!$J$67:$IV$67,"="&amp;$K205)&lt;&gt;0,$L205,0)</f>
        <v>0</v>
      </c>
      <c r="BX205" s="61">
        <f>IF(COUNTIF(Setup_Hierarchy!$J$68:$IV$68,"="&amp;$K205)&lt;&gt;0,$L205,0)</f>
        <v>0</v>
      </c>
      <c r="BY205" s="61">
        <f>IF(COUNTIF(Setup_Hierarchy!$J$69:$IV$69,"="&amp;$K205)&lt;&gt;0,$L205,0)</f>
        <v>0</v>
      </c>
      <c r="BZ205" s="61">
        <f>IF(COUNTIF(Setup_Hierarchy!$J$70:$IV$70,"="&amp;$K205)&lt;&gt;0,$L205,0)</f>
        <v>0</v>
      </c>
      <c r="CA205" s="61">
        <f>IF(COUNTIF(Setup_Hierarchy!$J$71:$IV$71,"="&amp;$K205)&lt;&gt;0,$L205,0)</f>
        <v>0</v>
      </c>
      <c r="CB205" s="61">
        <f>IF(COUNTIF(Setup_Hierarchy!$J$72:$IV$72,"="&amp;$K205)&lt;&gt;0,$L205,0)</f>
        <v>0</v>
      </c>
      <c r="CC205" s="61">
        <f>IF(COUNTIF(Setup_Hierarchy!$J$73:$IV$73,"="&amp;$K205)&lt;&gt;0,$L205,0)</f>
        <v>0</v>
      </c>
      <c r="CD205" s="61">
        <f>IF(COUNTIF(Setup_Hierarchy!$J$74:$IV$74,"="&amp;$K205)&lt;&gt;0,$L205,0)</f>
        <v>0</v>
      </c>
      <c r="CE205" s="61">
        <f>IF(COUNTIF(Setup_Hierarchy!$J$75:$IV$75,"="&amp;$K205)&lt;&gt;0,$L205,0)</f>
        <v>0</v>
      </c>
      <c r="CF205" s="61">
        <f>IF(COUNTIF(Setup_Hierarchy!$J$76:$IV$76,"="&amp;$K205)&lt;&gt;0,$L205,0)</f>
        <v>0</v>
      </c>
      <c r="CG205" s="61">
        <f>IF(COUNTIF(Setup_Hierarchy!$J$77:$IV$77,"="&amp;$K205)&lt;&gt;0,$L205,0)</f>
        <v>0</v>
      </c>
      <c r="CH205" s="61">
        <f>IF(COUNTIF(Setup_Hierarchy!$J$78:$IV$78,"="&amp;$K205)&lt;&gt;0,$L205,0)</f>
        <v>0</v>
      </c>
      <c r="CI205" s="61">
        <f>IF(COUNTIF(Setup_Hierarchy!$J$79:$IV$79,"="&amp;$K205)&lt;&gt;0,$L205,0)</f>
        <v>0</v>
      </c>
      <c r="CJ205" s="61">
        <f>IF(COUNTIF(Setup_Hierarchy!$J$80:$IV$80,"="&amp;$K205)&lt;&gt;0,$L205,0)</f>
        <v>0</v>
      </c>
      <c r="CK205" s="61">
        <f>IF(COUNTIF(Setup_Hierarchy!$J$81:$IV$81,"="&amp;$K205)&lt;&gt;0,$L205,0)</f>
        <v>0</v>
      </c>
      <c r="CL205" s="61">
        <f>IF(COUNTIF(Setup_Hierarchy!$J$82:$IV$82,"="&amp;$K205)&lt;&gt;0,$L205,0)</f>
        <v>0</v>
      </c>
      <c r="CM205" s="61">
        <f>IF(COUNTIF(Setup_Hierarchy!$J$83:$IV$83,"="&amp;$K205)&lt;&gt;0,$L205,0)</f>
        <v>0</v>
      </c>
      <c r="CN205" s="61">
        <f>IF(COUNTIF(Setup_Hierarchy!$J$84:$IV$84,"="&amp;$K205)&lt;&gt;0,$L205,0)</f>
        <v>0</v>
      </c>
      <c r="CO205" s="61">
        <f>IF(COUNTIF(Setup_Hierarchy!$J$85:$IV$85,"="&amp;$K205)&lt;&gt;0,$L205,0)</f>
        <v>0</v>
      </c>
      <c r="CP205" s="61">
        <f>IF(COUNTIF(Setup_Hierarchy!$J$86:$IV$86,"="&amp;$K205)&lt;&gt;0,$L205,0)</f>
        <v>0</v>
      </c>
      <c r="CQ205" s="61">
        <f>IF(COUNTIF(Setup_Hierarchy!$J$87:$IV$87,"="&amp;$K205)&lt;&gt;0,$L205,0)</f>
        <v>0</v>
      </c>
      <c r="CR205" s="61">
        <f>IF(COUNTIF(Setup_Hierarchy!$J$88:$IV$88,"="&amp;$K205)&lt;&gt;0,$L205,0)</f>
        <v>0</v>
      </c>
      <c r="CS205" s="61">
        <f>IF(COUNTIF(Setup_Hierarchy!$J$89:$IV$89,"="&amp;$K205)&lt;&gt;0,$L205,0)</f>
        <v>0</v>
      </c>
      <c r="CT205" s="61">
        <f>IF(COUNTIF(Setup_Hierarchy!$J$90:$IV$90,"="&amp;$K205)&lt;&gt;0,$L205,0)</f>
        <v>0</v>
      </c>
      <c r="CU205" s="61">
        <f>IF(COUNTIF(Setup_Hierarchy!$J$91:$IV$91,"="&amp;$K205)&lt;&gt;0,$L205,0)</f>
        <v>0</v>
      </c>
      <c r="CV205" s="61">
        <f>IF(COUNTIF(Setup_Hierarchy!$J$92:$IV$92,"="&amp;$K205)&lt;&gt;0,$L205,0)</f>
        <v>0</v>
      </c>
      <c r="CW205" s="61">
        <f>IF(COUNTIF(Setup_Hierarchy!$J$93:$IV$93,"="&amp;$K205)&lt;&gt;0,$L205,0)</f>
        <v>0</v>
      </c>
      <c r="CX205" s="61">
        <f>IF(COUNTIF(Setup_Hierarchy!$J$94:$IV$94,"="&amp;$K205)&lt;&gt;0,$L205,0)</f>
        <v>0</v>
      </c>
      <c r="CY205" s="61">
        <f>IF(COUNTIF(Setup_Hierarchy!$J$95:$IV$95,"="&amp;$K205)&lt;&gt;0,$L205,0)</f>
        <v>0</v>
      </c>
      <c r="CZ205" s="61">
        <f>IF(COUNTIF(Setup_Hierarchy!$J$96:$IV$96,"="&amp;$K205)&lt;&gt;0,$L205,0)</f>
        <v>0</v>
      </c>
      <c r="DA205" s="61">
        <f>IF(COUNTIF(Setup_Hierarchy!$J$97:$IV$97,"="&amp;$K205)&lt;&gt;0,$L205,0)</f>
        <v>0</v>
      </c>
      <c r="DB205" s="61">
        <f>IF(COUNTIF(Setup_Hierarchy!$J$98:$IV$98,"="&amp;$K205)&lt;&gt;0,$L205,0)</f>
        <v>0</v>
      </c>
      <c r="DC205" s="61">
        <f>IF(COUNTIF(Setup_Hierarchy!$J$99:$IV$99,"="&amp;$K205)&lt;&gt;0,$L205,0)</f>
        <v>0</v>
      </c>
      <c r="DD205" s="61">
        <f>IF(COUNTIF(Setup_Hierarchy!$J$100:$IV$100,"="&amp;$K205)&lt;&gt;0,$L205,0)</f>
        <v>0</v>
      </c>
      <c r="DE205" s="61">
        <f>IF(COUNTIF(Setup_Hierarchy!$J$101:$IV$101,"="&amp;$K205)&lt;&gt;0,$L205,0)</f>
        <v>0</v>
      </c>
      <c r="DF205" s="61">
        <f>IF(COUNTIF(Setup_Hierarchy!$J$102:$IV$102,"="&amp;$K205)&lt;&gt;0,$L205,0)</f>
        <v>0</v>
      </c>
      <c r="DG205" s="61">
        <f>IF(COUNTIF(Setup_Hierarchy!$J$103:$IV$103,"="&amp;$K205)&lt;&gt;0,$L205,0)</f>
        <v>0</v>
      </c>
      <c r="DH205" s="61">
        <f>IF(COUNTIF(Setup_Hierarchy!$J$104:$IV$104,"="&amp;$K205)&lt;&gt;0,$L205,0)</f>
        <v>0</v>
      </c>
      <c r="DI205" s="61">
        <f>IF(COUNTIF(Setup_Hierarchy!$J$105:$IV$105,"="&amp;$K205)&lt;&gt;0,$L205,0)</f>
        <v>0</v>
      </c>
      <c r="DJ205" s="61">
        <f>IF(COUNTIF(Setup_Hierarchy!$J$106:$IV$106,"="&amp;$K205)&lt;&gt;0,$L205,0)</f>
        <v>0</v>
      </c>
      <c r="DK205" s="61">
        <f>IF(COUNTIF(Setup_Hierarchy!$J$107:$IV$107,"="&amp;$K205)&lt;&gt;0,$L205,0)</f>
        <v>0</v>
      </c>
      <c r="DL205" s="61">
        <f>IF(COUNTIF(Setup_Hierarchy!$J$108:$IV$108,"="&amp;$K205)&lt;&gt;0,$L205,0)</f>
        <v>0</v>
      </c>
      <c r="DM205" s="61">
        <f>IF(COUNTIF(Setup_Hierarchy!$J$109:$IV$109,"="&amp;$K205)&lt;&gt;0,$L205,0)</f>
        <v>0</v>
      </c>
      <c r="DN205" s="61">
        <f>IF(COUNTIF(Setup_Hierarchy!$J$110:$IV$110,"="&amp;$K205)&lt;&gt;0,$L205,0)</f>
        <v>0</v>
      </c>
      <c r="DO205" s="61">
        <f>IF(COUNTIF(Setup_Hierarchy!$J$111:$IV$111,"="&amp;$K205)&lt;&gt;0,$L205,0)</f>
        <v>0</v>
      </c>
      <c r="DP205" s="61">
        <f>IF(COUNTIF(Setup_Hierarchy!$J$112:$IV$112,"="&amp;$K205)&lt;&gt;0,$L205,0)</f>
        <v>0</v>
      </c>
      <c r="DQ205" s="61">
        <f>IF(COUNTIF(Setup_Hierarchy!$J$113:$IV$113,"="&amp;$K205)&lt;&gt;0,$L205,0)</f>
        <v>0</v>
      </c>
      <c r="DR205" s="61">
        <f>IF(COUNTIF(Setup_Hierarchy!$J$114:$IV$114,"="&amp;$K205)&lt;&gt;0,$L205,0)</f>
        <v>0</v>
      </c>
      <c r="DS205" s="61">
        <f>IF(COUNTIF(Setup_Hierarchy!$J$115:$IV$115,"="&amp;$K205)&lt;&gt;0,$L205,0)</f>
        <v>0</v>
      </c>
      <c r="DT205" s="61">
        <f>IF(COUNTIF(Setup_Hierarchy!$J$116:$IV$116,"="&amp;$K205)&lt;&gt;0,$L205,0)</f>
        <v>0</v>
      </c>
    </row>
    <row r="206" spans="2:124" x14ac:dyDescent="0.2">
      <c r="B206" t="s">
        <v>43</v>
      </c>
      <c r="C206">
        <v>83</v>
      </c>
      <c r="D206" t="s">
        <v>16</v>
      </c>
      <c r="E206" t="s">
        <v>369</v>
      </c>
      <c r="F206" t="s">
        <v>532</v>
      </c>
      <c r="G206" t="s">
        <v>25</v>
      </c>
      <c r="H206" t="s">
        <v>7</v>
      </c>
      <c r="I206">
        <v>0.74883299999999997</v>
      </c>
      <c r="J206">
        <v>1.5163500000000001</v>
      </c>
      <c r="K206">
        <v>679</v>
      </c>
      <c r="L206">
        <v>1889.46</v>
      </c>
      <c r="M206" s="61">
        <f>IF(COUNTIF(Setup_Hierarchy!$J$5:$IV$5,"="&amp;$K206)&lt;&gt;0,$L206,0)</f>
        <v>1889.46</v>
      </c>
      <c r="N206" s="61">
        <f>IF(COUNTIF(Setup_Hierarchy!$J$6:$IV$6,"="&amp;$K206)&lt;&gt;0,$L206,0)</f>
        <v>1889.46</v>
      </c>
      <c r="O206" s="61">
        <f>IF(COUNTIF(Setup_Hierarchy!$J$7:$IV$7,"="&amp;$K206)&lt;&gt;0,$L206,0)</f>
        <v>1889.46</v>
      </c>
      <c r="P206" s="61">
        <f>IF(COUNTIF(Setup_Hierarchy!$J$8:$IV$8,"="&amp;$K206)&lt;&gt;0,$L206,0)</f>
        <v>1889.46</v>
      </c>
      <c r="Q206" s="61">
        <f>IF(COUNTIF(Setup_Hierarchy!$J$9:$IV$9,"="&amp;$K206)&lt;&gt;0,$L206,0)</f>
        <v>1889.46</v>
      </c>
      <c r="R206" s="61">
        <f>IF(COUNTIF(Setup_Hierarchy!$J$10:$IV$10,"="&amp;$K206)&lt;&gt;0,$L206,0)</f>
        <v>0</v>
      </c>
      <c r="S206" s="61">
        <f>IF(COUNTIF(Setup_Hierarchy!$J$11:$IV$11,"="&amp;$K206)&lt;&gt;0,$L206,0)</f>
        <v>0</v>
      </c>
      <c r="T206" s="61">
        <f>IF(COUNTIF(Setup_Hierarchy!$J$12:$IV$12,"="&amp;$K206)&lt;&gt;0,$L206,0)</f>
        <v>0</v>
      </c>
      <c r="U206" s="61">
        <f>IF(COUNTIF(Setup_Hierarchy!$J$13:$IV$13,"="&amp;$K206)&lt;&gt;0,$L206,0)</f>
        <v>0</v>
      </c>
      <c r="V206" s="61">
        <f>IF(COUNTIF(Setup_Hierarchy!$J$14:$IV$14,"="&amp;$K206)&lt;&gt;0,$L206,0)</f>
        <v>1889.46</v>
      </c>
      <c r="W206" s="61">
        <f>IF(COUNTIF(Setup_Hierarchy!$J$15:$IV$15,"="&amp;$K206)&lt;&gt;0,$L206,0)</f>
        <v>1889.46</v>
      </c>
      <c r="X206" s="61">
        <f>IF(COUNTIF(Setup_Hierarchy!$J$16:$IV$16,"="&amp;$K206)&lt;&gt;0,$L206,0)</f>
        <v>0</v>
      </c>
      <c r="Y206" s="61">
        <f>IF(COUNTIF(Setup_Hierarchy!$J$17:$IV$17,"="&amp;$K206)&lt;&gt;0,$L206,0)</f>
        <v>0</v>
      </c>
      <c r="Z206" s="61">
        <f>IF(COUNTIF(Setup_Hierarchy!$J$18:$IV$18,"="&amp;$K206)&lt;&gt;0,$L206,0)</f>
        <v>0</v>
      </c>
      <c r="AA206" s="61">
        <f>IF(COUNTIF(Setup_Hierarchy!$J$19:$IV$19,"="&amp;$K206)&lt;&gt;0,$L206,0)</f>
        <v>0</v>
      </c>
      <c r="AB206" s="61">
        <f>IF(COUNTIF(Setup_Hierarchy!$J$20:$IV$20,"="&amp;$K206)&lt;&gt;0,$L206,0)</f>
        <v>0</v>
      </c>
      <c r="AC206" s="61">
        <f>IF(COUNTIF(Setup_Hierarchy!$J$21:$IV$21,"="&amp;$K206)&lt;&gt;0,$L206,0)</f>
        <v>0</v>
      </c>
      <c r="AD206" s="61">
        <f>IF(COUNTIF(Setup_Hierarchy!$J$22:$IV$22,"="&amp;$K206)&lt;&gt;0,$L206,0)</f>
        <v>0</v>
      </c>
      <c r="AE206" s="61">
        <f>IF(COUNTIF(Setup_Hierarchy!$J$23:$IV$23,"="&amp;$K206)&lt;&gt;0,$L206,0)</f>
        <v>0</v>
      </c>
      <c r="AF206" s="61">
        <f>IF(COUNTIF(Setup_Hierarchy!$J$24:$IV$24,"="&amp;$K206)&lt;&gt;0,$L206,0)</f>
        <v>0</v>
      </c>
      <c r="AG206" s="61">
        <f>IF(COUNTIF(Setup_Hierarchy!$J$25:$IV$25,"="&amp;$K206)&lt;&gt;0,$L206,0)</f>
        <v>0</v>
      </c>
      <c r="AH206" s="61">
        <f>IF(COUNTIF(Setup_Hierarchy!$J$26:$IV$26,"="&amp;$K206)&lt;&gt;0,$L206,0)</f>
        <v>0</v>
      </c>
      <c r="AI206" s="61">
        <f>IF(COUNTIF(Setup_Hierarchy!$J$27:$IV$27,"="&amp;$K206)&lt;&gt;0,$L206,0)</f>
        <v>0</v>
      </c>
      <c r="AJ206" s="61">
        <f>IF(COUNTIF(Setup_Hierarchy!$J$28:$IV$28,"="&amp;$K206)&lt;&gt;0,$L206,0)</f>
        <v>0</v>
      </c>
      <c r="AK206" s="61">
        <f>IF(COUNTIF(Setup_Hierarchy!$J$29:$IV$29,"="&amp;$K206)&lt;&gt;0,$L206,0)</f>
        <v>0</v>
      </c>
      <c r="AL206" s="61">
        <f>IF(COUNTIF(Setup_Hierarchy!$J$30:$IV$30,"="&amp;$K206)&lt;&gt;0,$L206,0)</f>
        <v>0</v>
      </c>
      <c r="AM206" s="61">
        <f>IF(COUNTIF(Setup_Hierarchy!$J$31:$IV$31,"="&amp;$K206)&lt;&gt;0,$L206,0)</f>
        <v>0</v>
      </c>
      <c r="AN206" s="61">
        <f>IF(COUNTIF(Setup_Hierarchy!$J$32:$IV$32,"="&amp;$K206)&lt;&gt;0,$L206,0)</f>
        <v>0</v>
      </c>
      <c r="AO206" s="61">
        <f>IF(COUNTIF(Setup_Hierarchy!$J$33:$IV$33,"="&amp;$K206)&lt;&gt;0,$L206,0)</f>
        <v>0</v>
      </c>
      <c r="AP206" s="61">
        <f>IF(COUNTIF(Setup_Hierarchy!$J$34:$IV$34,"="&amp;$K206)&lt;&gt;0,$L206,0)</f>
        <v>0</v>
      </c>
      <c r="AQ206" s="61">
        <f>IF(COUNTIF(Setup_Hierarchy!$J$35:$IV$35,"="&amp;$K206)&lt;&gt;0,$L206,0)</f>
        <v>0</v>
      </c>
      <c r="AR206" s="61">
        <f>IF(COUNTIF(Setup_Hierarchy!$J$36:$IV$36,"="&amp;$K206)&lt;&gt;0,$L206,0)</f>
        <v>0</v>
      </c>
      <c r="AS206" s="61">
        <f>IF(COUNTIF(Setup_Hierarchy!$J$37:$IV$37,"="&amp;$K206)&lt;&gt;0,$L206,0)</f>
        <v>0</v>
      </c>
      <c r="AT206" s="61">
        <f>IF(COUNTIF(Setup_Hierarchy!$J$38:$IV$38,"="&amp;$K206)&lt;&gt;0,$L206,0)</f>
        <v>0</v>
      </c>
      <c r="AU206" s="61">
        <f>IF(COUNTIF(Setup_Hierarchy!$J$39:$IV$39,"="&amp;$K206)&lt;&gt;0,$L206,0)</f>
        <v>0</v>
      </c>
      <c r="AV206" s="61">
        <f>IF(COUNTIF(Setup_Hierarchy!$J$40:$IV$40,"="&amp;$K206)&lt;&gt;0,$L206,0)</f>
        <v>0</v>
      </c>
      <c r="AW206" s="61">
        <f>IF(COUNTIF(Setup_Hierarchy!$J$41:$IV$41,"="&amp;$K206)&lt;&gt;0,$L206,0)</f>
        <v>0</v>
      </c>
      <c r="AX206" s="61">
        <f>IF(COUNTIF(Setup_Hierarchy!$J$42:$IV$42,"="&amp;$K206)&lt;&gt;0,$L206,0)</f>
        <v>0</v>
      </c>
      <c r="AY206" s="61">
        <f>IF(COUNTIF(Setup_Hierarchy!$J$43:$IV$43,"="&amp;$K206)&lt;&gt;0,$L206,0)</f>
        <v>0</v>
      </c>
      <c r="AZ206" s="61">
        <f>IF(COUNTIF(Setup_Hierarchy!$J$44:$IV$44,"="&amp;$K206)&lt;&gt;0,$L206,0)</f>
        <v>0</v>
      </c>
      <c r="BA206" s="61">
        <f>IF(COUNTIF(Setup_Hierarchy!$J$45:$IV$45,"="&amp;$K206)&lt;&gt;0,$L206,0)</f>
        <v>0</v>
      </c>
      <c r="BB206" s="61">
        <f>IF(COUNTIF(Setup_Hierarchy!$J$46:$IV$46,"="&amp;$K206)&lt;&gt;0,$L206,0)</f>
        <v>0</v>
      </c>
      <c r="BC206" s="61">
        <f>IF(COUNTIF(Setup_Hierarchy!$J$47:$IV$47,"="&amp;$K206)&lt;&gt;0,$L206,0)</f>
        <v>0</v>
      </c>
      <c r="BD206" s="61">
        <f>IF(COUNTIF(Setup_Hierarchy!$J$48:$IV$48,"="&amp;$K206)&lt;&gt;0,$L206,0)</f>
        <v>0</v>
      </c>
      <c r="BE206" s="61">
        <f>IF(COUNTIF(Setup_Hierarchy!$J$49:$IV$49,"="&amp;$K206)&lt;&gt;0,$L206,0)</f>
        <v>0</v>
      </c>
      <c r="BF206" s="61">
        <f>IF(COUNTIF(Setup_Hierarchy!$J$50:$IV$50,"="&amp;$K206)&lt;&gt;0,$L206,0)</f>
        <v>0</v>
      </c>
      <c r="BG206" s="61">
        <f>IF(COUNTIF(Setup_Hierarchy!$J$51:$IV$51,"="&amp;$K206)&lt;&gt;0,$L206,0)</f>
        <v>0</v>
      </c>
      <c r="BH206" s="61">
        <f>IF(COUNTIF(Setup_Hierarchy!$J$52:$IV$52,"="&amp;$K206)&lt;&gt;0,$L206,0)</f>
        <v>0</v>
      </c>
      <c r="BI206" s="61">
        <f>IF(COUNTIF(Setup_Hierarchy!$J$53:$IV$53,"="&amp;$K206)&lt;&gt;0,$L206,0)</f>
        <v>0</v>
      </c>
      <c r="BJ206" s="61">
        <f>IF(COUNTIF(Setup_Hierarchy!$J$54:$IV$54,"="&amp;$K206)&lt;&gt;0,$L206,0)</f>
        <v>0</v>
      </c>
      <c r="BK206" s="61">
        <f>IF(COUNTIF(Setup_Hierarchy!$J$55:$IV$55,"="&amp;$K206)&lt;&gt;0,$L206,0)</f>
        <v>0</v>
      </c>
      <c r="BL206" s="61">
        <f>IF(COUNTIF(Setup_Hierarchy!$J$56:$IV$56,"="&amp;$K206)&lt;&gt;0,$L206,0)</f>
        <v>0</v>
      </c>
      <c r="BM206" s="61">
        <f>IF(COUNTIF(Setup_Hierarchy!$J$57:$IV$57,"="&amp;$K206)&lt;&gt;0,$L206,0)</f>
        <v>0</v>
      </c>
      <c r="BN206" s="61">
        <f>IF(COUNTIF(Setup_Hierarchy!$J$58:$IV$58,"="&amp;$K206)&lt;&gt;0,$L206,0)</f>
        <v>0</v>
      </c>
      <c r="BO206" s="61">
        <f>IF(COUNTIF(Setup_Hierarchy!$J$59:$IV$59,"="&amp;$K206)&lt;&gt;0,$L206,0)</f>
        <v>0</v>
      </c>
      <c r="BP206" s="61">
        <f>IF(COUNTIF(Setup_Hierarchy!$J$60:$IV$60,"="&amp;$K206)&lt;&gt;0,$L206,0)</f>
        <v>0</v>
      </c>
      <c r="BQ206" s="61">
        <f>IF(COUNTIF(Setup_Hierarchy!$J$61:$IV$61,"="&amp;$K206)&lt;&gt;0,$L206,0)</f>
        <v>0</v>
      </c>
      <c r="BR206" s="61">
        <f>IF(COUNTIF(Setup_Hierarchy!$J$62:$IV$62,"="&amp;$K206)&lt;&gt;0,$L206,0)</f>
        <v>0</v>
      </c>
      <c r="BS206" s="61">
        <f>IF(COUNTIF(Setup_Hierarchy!$J$63:$IV$63,"="&amp;$K206)&lt;&gt;0,$L206,0)</f>
        <v>0</v>
      </c>
      <c r="BT206" s="61">
        <f>IF(COUNTIF(Setup_Hierarchy!$J$64:$IV$64,"="&amp;$K206)&lt;&gt;0,$L206,0)</f>
        <v>0</v>
      </c>
      <c r="BU206" s="61">
        <f>IF(COUNTIF(Setup_Hierarchy!$J$65:$IV$65,"="&amp;$K206)&lt;&gt;0,$L206,0)</f>
        <v>0</v>
      </c>
      <c r="BV206" s="61">
        <f>IF(COUNTIF(Setup_Hierarchy!$J$66:$IV$66,"="&amp;$K206)&lt;&gt;0,$L206,0)</f>
        <v>0</v>
      </c>
      <c r="BW206" s="61">
        <f>IF(COUNTIF(Setup_Hierarchy!$J$67:$IV$67,"="&amp;$K206)&lt;&gt;0,$L206,0)</f>
        <v>0</v>
      </c>
      <c r="BX206" s="61">
        <f>IF(COUNTIF(Setup_Hierarchy!$J$68:$IV$68,"="&amp;$K206)&lt;&gt;0,$L206,0)</f>
        <v>0</v>
      </c>
      <c r="BY206" s="61">
        <f>IF(COUNTIF(Setup_Hierarchy!$J$69:$IV$69,"="&amp;$K206)&lt;&gt;0,$L206,0)</f>
        <v>0</v>
      </c>
      <c r="BZ206" s="61">
        <f>IF(COUNTIF(Setup_Hierarchy!$J$70:$IV$70,"="&amp;$K206)&lt;&gt;0,$L206,0)</f>
        <v>0</v>
      </c>
      <c r="CA206" s="61">
        <f>IF(COUNTIF(Setup_Hierarchy!$J$71:$IV$71,"="&amp;$K206)&lt;&gt;0,$L206,0)</f>
        <v>0</v>
      </c>
      <c r="CB206" s="61">
        <f>IF(COUNTIF(Setup_Hierarchy!$J$72:$IV$72,"="&amp;$K206)&lt;&gt;0,$L206,0)</f>
        <v>0</v>
      </c>
      <c r="CC206" s="61">
        <f>IF(COUNTIF(Setup_Hierarchy!$J$73:$IV$73,"="&amp;$K206)&lt;&gt;0,$L206,0)</f>
        <v>0</v>
      </c>
      <c r="CD206" s="61">
        <f>IF(COUNTIF(Setup_Hierarchy!$J$74:$IV$74,"="&amp;$K206)&lt;&gt;0,$L206,0)</f>
        <v>0</v>
      </c>
      <c r="CE206" s="61">
        <f>IF(COUNTIF(Setup_Hierarchy!$J$75:$IV$75,"="&amp;$K206)&lt;&gt;0,$L206,0)</f>
        <v>0</v>
      </c>
      <c r="CF206" s="61">
        <f>IF(COUNTIF(Setup_Hierarchy!$J$76:$IV$76,"="&amp;$K206)&lt;&gt;0,$L206,0)</f>
        <v>0</v>
      </c>
      <c r="CG206" s="61">
        <f>IF(COUNTIF(Setup_Hierarchy!$J$77:$IV$77,"="&amp;$K206)&lt;&gt;0,$L206,0)</f>
        <v>0</v>
      </c>
      <c r="CH206" s="61">
        <f>IF(COUNTIF(Setup_Hierarchy!$J$78:$IV$78,"="&amp;$K206)&lt;&gt;0,$L206,0)</f>
        <v>0</v>
      </c>
      <c r="CI206" s="61">
        <f>IF(COUNTIF(Setup_Hierarchy!$J$79:$IV$79,"="&amp;$K206)&lt;&gt;0,$L206,0)</f>
        <v>0</v>
      </c>
      <c r="CJ206" s="61">
        <f>IF(COUNTIF(Setup_Hierarchy!$J$80:$IV$80,"="&amp;$K206)&lt;&gt;0,$L206,0)</f>
        <v>0</v>
      </c>
      <c r="CK206" s="61">
        <f>IF(COUNTIF(Setup_Hierarchy!$J$81:$IV$81,"="&amp;$K206)&lt;&gt;0,$L206,0)</f>
        <v>0</v>
      </c>
      <c r="CL206" s="61">
        <f>IF(COUNTIF(Setup_Hierarchy!$J$82:$IV$82,"="&amp;$K206)&lt;&gt;0,$L206,0)</f>
        <v>0</v>
      </c>
      <c r="CM206" s="61">
        <f>IF(COUNTIF(Setup_Hierarchy!$J$83:$IV$83,"="&amp;$K206)&lt;&gt;0,$L206,0)</f>
        <v>0</v>
      </c>
      <c r="CN206" s="61">
        <f>IF(COUNTIF(Setup_Hierarchy!$J$84:$IV$84,"="&amp;$K206)&lt;&gt;0,$L206,0)</f>
        <v>0</v>
      </c>
      <c r="CO206" s="61">
        <f>IF(COUNTIF(Setup_Hierarchy!$J$85:$IV$85,"="&amp;$K206)&lt;&gt;0,$L206,0)</f>
        <v>0</v>
      </c>
      <c r="CP206" s="61">
        <f>IF(COUNTIF(Setup_Hierarchy!$J$86:$IV$86,"="&amp;$K206)&lt;&gt;0,$L206,0)</f>
        <v>0</v>
      </c>
      <c r="CQ206" s="61">
        <f>IF(COUNTIF(Setup_Hierarchy!$J$87:$IV$87,"="&amp;$K206)&lt;&gt;0,$L206,0)</f>
        <v>0</v>
      </c>
      <c r="CR206" s="61">
        <f>IF(COUNTIF(Setup_Hierarchy!$J$88:$IV$88,"="&amp;$K206)&lt;&gt;0,$L206,0)</f>
        <v>0</v>
      </c>
      <c r="CS206" s="61">
        <f>IF(COUNTIF(Setup_Hierarchy!$J$89:$IV$89,"="&amp;$K206)&lt;&gt;0,$L206,0)</f>
        <v>0</v>
      </c>
      <c r="CT206" s="61">
        <f>IF(COUNTIF(Setup_Hierarchy!$J$90:$IV$90,"="&amp;$K206)&lt;&gt;0,$L206,0)</f>
        <v>0</v>
      </c>
      <c r="CU206" s="61">
        <f>IF(COUNTIF(Setup_Hierarchy!$J$91:$IV$91,"="&amp;$K206)&lt;&gt;0,$L206,0)</f>
        <v>0</v>
      </c>
      <c r="CV206" s="61">
        <f>IF(COUNTIF(Setup_Hierarchy!$J$92:$IV$92,"="&amp;$K206)&lt;&gt;0,$L206,0)</f>
        <v>0</v>
      </c>
      <c r="CW206" s="61">
        <f>IF(COUNTIF(Setup_Hierarchy!$J$93:$IV$93,"="&amp;$K206)&lt;&gt;0,$L206,0)</f>
        <v>0</v>
      </c>
      <c r="CX206" s="61">
        <f>IF(COUNTIF(Setup_Hierarchy!$J$94:$IV$94,"="&amp;$K206)&lt;&gt;0,$L206,0)</f>
        <v>0</v>
      </c>
      <c r="CY206" s="61">
        <f>IF(COUNTIF(Setup_Hierarchy!$J$95:$IV$95,"="&amp;$K206)&lt;&gt;0,$L206,0)</f>
        <v>0</v>
      </c>
      <c r="CZ206" s="61">
        <f>IF(COUNTIF(Setup_Hierarchy!$J$96:$IV$96,"="&amp;$K206)&lt;&gt;0,$L206,0)</f>
        <v>0</v>
      </c>
      <c r="DA206" s="61">
        <f>IF(COUNTIF(Setup_Hierarchy!$J$97:$IV$97,"="&amp;$K206)&lt;&gt;0,$L206,0)</f>
        <v>0</v>
      </c>
      <c r="DB206" s="61">
        <f>IF(COUNTIF(Setup_Hierarchy!$J$98:$IV$98,"="&amp;$K206)&lt;&gt;0,$L206,0)</f>
        <v>0</v>
      </c>
      <c r="DC206" s="61">
        <f>IF(COUNTIF(Setup_Hierarchy!$J$99:$IV$99,"="&amp;$K206)&lt;&gt;0,$L206,0)</f>
        <v>0</v>
      </c>
      <c r="DD206" s="61">
        <f>IF(COUNTIF(Setup_Hierarchy!$J$100:$IV$100,"="&amp;$K206)&lt;&gt;0,$L206,0)</f>
        <v>0</v>
      </c>
      <c r="DE206" s="61">
        <f>IF(COUNTIF(Setup_Hierarchy!$J$101:$IV$101,"="&amp;$K206)&lt;&gt;0,$L206,0)</f>
        <v>0</v>
      </c>
      <c r="DF206" s="61">
        <f>IF(COUNTIF(Setup_Hierarchy!$J$102:$IV$102,"="&amp;$K206)&lt;&gt;0,$L206,0)</f>
        <v>0</v>
      </c>
      <c r="DG206" s="61">
        <f>IF(COUNTIF(Setup_Hierarchy!$J$103:$IV$103,"="&amp;$K206)&lt;&gt;0,$L206,0)</f>
        <v>0</v>
      </c>
      <c r="DH206" s="61">
        <f>IF(COUNTIF(Setup_Hierarchy!$J$104:$IV$104,"="&amp;$K206)&lt;&gt;0,$L206,0)</f>
        <v>0</v>
      </c>
      <c r="DI206" s="61">
        <f>IF(COUNTIF(Setup_Hierarchy!$J$105:$IV$105,"="&amp;$K206)&lt;&gt;0,$L206,0)</f>
        <v>0</v>
      </c>
      <c r="DJ206" s="61">
        <f>IF(COUNTIF(Setup_Hierarchy!$J$106:$IV$106,"="&amp;$K206)&lt;&gt;0,$L206,0)</f>
        <v>0</v>
      </c>
      <c r="DK206" s="61">
        <f>IF(COUNTIF(Setup_Hierarchy!$J$107:$IV$107,"="&amp;$K206)&lt;&gt;0,$L206,0)</f>
        <v>0</v>
      </c>
      <c r="DL206" s="61">
        <f>IF(COUNTIF(Setup_Hierarchy!$J$108:$IV$108,"="&amp;$K206)&lt;&gt;0,$L206,0)</f>
        <v>0</v>
      </c>
      <c r="DM206" s="61">
        <f>IF(COUNTIF(Setup_Hierarchy!$J$109:$IV$109,"="&amp;$K206)&lt;&gt;0,$L206,0)</f>
        <v>0</v>
      </c>
      <c r="DN206" s="61">
        <f>IF(COUNTIF(Setup_Hierarchy!$J$110:$IV$110,"="&amp;$K206)&lt;&gt;0,$L206,0)</f>
        <v>0</v>
      </c>
      <c r="DO206" s="61">
        <f>IF(COUNTIF(Setup_Hierarchy!$J$111:$IV$111,"="&amp;$K206)&lt;&gt;0,$L206,0)</f>
        <v>0</v>
      </c>
      <c r="DP206" s="61">
        <f>IF(COUNTIF(Setup_Hierarchy!$J$112:$IV$112,"="&amp;$K206)&lt;&gt;0,$L206,0)</f>
        <v>0</v>
      </c>
      <c r="DQ206" s="61">
        <f>IF(COUNTIF(Setup_Hierarchy!$J$113:$IV$113,"="&amp;$K206)&lt;&gt;0,$L206,0)</f>
        <v>0</v>
      </c>
      <c r="DR206" s="61">
        <f>IF(COUNTIF(Setup_Hierarchy!$J$114:$IV$114,"="&amp;$K206)&lt;&gt;0,$L206,0)</f>
        <v>0</v>
      </c>
      <c r="DS206" s="61">
        <f>IF(COUNTIF(Setup_Hierarchy!$J$115:$IV$115,"="&amp;$K206)&lt;&gt;0,$L206,0)</f>
        <v>0</v>
      </c>
      <c r="DT206" s="61">
        <f>IF(COUNTIF(Setup_Hierarchy!$J$116:$IV$116,"="&amp;$K206)&lt;&gt;0,$L206,0)</f>
        <v>0</v>
      </c>
    </row>
    <row r="207" spans="2:124" x14ac:dyDescent="0.2">
      <c r="B207" t="s">
        <v>43</v>
      </c>
      <c r="C207">
        <v>83</v>
      </c>
      <c r="D207" t="s">
        <v>16</v>
      </c>
      <c r="E207" t="s">
        <v>369</v>
      </c>
      <c r="F207" t="s">
        <v>532</v>
      </c>
      <c r="G207" t="s">
        <v>25</v>
      </c>
      <c r="H207" t="s">
        <v>7</v>
      </c>
      <c r="I207">
        <v>0.74883299999999997</v>
      </c>
      <c r="J207">
        <v>1.5163500000000001</v>
      </c>
      <c r="K207">
        <v>699</v>
      </c>
      <c r="L207">
        <v>986.48</v>
      </c>
      <c r="M207" s="61">
        <f>IF(COUNTIF(Setup_Hierarchy!$J$5:$IV$5,"="&amp;$K207)&lt;&gt;0,$L207,0)</f>
        <v>986.48</v>
      </c>
      <c r="N207" s="61">
        <f>IF(COUNTIF(Setup_Hierarchy!$J$6:$IV$6,"="&amp;$K207)&lt;&gt;0,$L207,0)</f>
        <v>986.48</v>
      </c>
      <c r="O207" s="61">
        <f>IF(COUNTIF(Setup_Hierarchy!$J$7:$IV$7,"="&amp;$K207)&lt;&gt;0,$L207,0)</f>
        <v>986.48</v>
      </c>
      <c r="P207" s="61">
        <f>IF(COUNTIF(Setup_Hierarchy!$J$8:$IV$8,"="&amp;$K207)&lt;&gt;0,$L207,0)</f>
        <v>986.48</v>
      </c>
      <c r="Q207" s="61">
        <f>IF(COUNTIF(Setup_Hierarchy!$J$9:$IV$9,"="&amp;$K207)&lt;&gt;0,$L207,0)</f>
        <v>986.48</v>
      </c>
      <c r="R207" s="61">
        <f>IF(COUNTIF(Setup_Hierarchy!$J$10:$IV$10,"="&amp;$K207)&lt;&gt;0,$L207,0)</f>
        <v>0</v>
      </c>
      <c r="S207" s="61">
        <f>IF(COUNTIF(Setup_Hierarchy!$J$11:$IV$11,"="&amp;$K207)&lt;&gt;0,$L207,0)</f>
        <v>0</v>
      </c>
      <c r="T207" s="61">
        <f>IF(COUNTIF(Setup_Hierarchy!$J$12:$IV$12,"="&amp;$K207)&lt;&gt;0,$L207,0)</f>
        <v>0</v>
      </c>
      <c r="U207" s="61">
        <f>IF(COUNTIF(Setup_Hierarchy!$J$13:$IV$13,"="&amp;$K207)&lt;&gt;0,$L207,0)</f>
        <v>0</v>
      </c>
      <c r="V207" s="61">
        <f>IF(COUNTIF(Setup_Hierarchy!$J$14:$IV$14,"="&amp;$K207)&lt;&gt;0,$L207,0)</f>
        <v>0</v>
      </c>
      <c r="W207" s="61">
        <f>IF(COUNTIF(Setup_Hierarchy!$J$15:$IV$15,"="&amp;$K207)&lt;&gt;0,$L207,0)</f>
        <v>0</v>
      </c>
      <c r="X207" s="61">
        <f>IF(COUNTIF(Setup_Hierarchy!$J$16:$IV$16,"="&amp;$K207)&lt;&gt;0,$L207,0)</f>
        <v>0</v>
      </c>
      <c r="Y207" s="61">
        <f>IF(COUNTIF(Setup_Hierarchy!$J$17:$IV$17,"="&amp;$K207)&lt;&gt;0,$L207,0)</f>
        <v>0</v>
      </c>
      <c r="Z207" s="61">
        <f>IF(COUNTIF(Setup_Hierarchy!$J$18:$IV$18,"="&amp;$K207)&lt;&gt;0,$L207,0)</f>
        <v>986.48</v>
      </c>
      <c r="AA207" s="61">
        <f>IF(COUNTIF(Setup_Hierarchy!$J$19:$IV$19,"="&amp;$K207)&lt;&gt;0,$L207,0)</f>
        <v>0</v>
      </c>
      <c r="AB207" s="61">
        <f>IF(COUNTIF(Setup_Hierarchy!$J$20:$IV$20,"="&amp;$K207)&lt;&gt;0,$L207,0)</f>
        <v>986.48</v>
      </c>
      <c r="AC207" s="61">
        <f>IF(COUNTIF(Setup_Hierarchy!$J$21:$IV$21,"="&amp;$K207)&lt;&gt;0,$L207,0)</f>
        <v>0</v>
      </c>
      <c r="AD207" s="61">
        <f>IF(COUNTIF(Setup_Hierarchy!$J$22:$IV$22,"="&amp;$K207)&lt;&gt;0,$L207,0)</f>
        <v>0</v>
      </c>
      <c r="AE207" s="61">
        <f>IF(COUNTIF(Setup_Hierarchy!$J$23:$IV$23,"="&amp;$K207)&lt;&gt;0,$L207,0)</f>
        <v>0</v>
      </c>
      <c r="AF207" s="61">
        <f>IF(COUNTIF(Setup_Hierarchy!$J$24:$IV$24,"="&amp;$K207)&lt;&gt;0,$L207,0)</f>
        <v>0</v>
      </c>
      <c r="AG207" s="61">
        <f>IF(COUNTIF(Setup_Hierarchy!$J$25:$IV$25,"="&amp;$K207)&lt;&gt;0,$L207,0)</f>
        <v>0</v>
      </c>
      <c r="AH207" s="61">
        <f>IF(COUNTIF(Setup_Hierarchy!$J$26:$IV$26,"="&amp;$K207)&lt;&gt;0,$L207,0)</f>
        <v>0</v>
      </c>
      <c r="AI207" s="61">
        <f>IF(COUNTIF(Setup_Hierarchy!$J$27:$IV$27,"="&amp;$K207)&lt;&gt;0,$L207,0)</f>
        <v>0</v>
      </c>
      <c r="AJ207" s="61">
        <f>IF(COUNTIF(Setup_Hierarchy!$J$28:$IV$28,"="&amp;$K207)&lt;&gt;0,$L207,0)</f>
        <v>0</v>
      </c>
      <c r="AK207" s="61">
        <f>IF(COUNTIF(Setup_Hierarchy!$J$29:$IV$29,"="&amp;$K207)&lt;&gt;0,$L207,0)</f>
        <v>0</v>
      </c>
      <c r="AL207" s="61">
        <f>IF(COUNTIF(Setup_Hierarchy!$J$30:$IV$30,"="&amp;$K207)&lt;&gt;0,$L207,0)</f>
        <v>0</v>
      </c>
      <c r="AM207" s="61">
        <f>IF(COUNTIF(Setup_Hierarchy!$J$31:$IV$31,"="&amp;$K207)&lt;&gt;0,$L207,0)</f>
        <v>0</v>
      </c>
      <c r="AN207" s="61">
        <f>IF(COUNTIF(Setup_Hierarchy!$J$32:$IV$32,"="&amp;$K207)&lt;&gt;0,$L207,0)</f>
        <v>0</v>
      </c>
      <c r="AO207" s="61">
        <f>IF(COUNTIF(Setup_Hierarchy!$J$33:$IV$33,"="&amp;$K207)&lt;&gt;0,$L207,0)</f>
        <v>0</v>
      </c>
      <c r="AP207" s="61">
        <f>IF(COUNTIF(Setup_Hierarchy!$J$34:$IV$34,"="&amp;$K207)&lt;&gt;0,$L207,0)</f>
        <v>0</v>
      </c>
      <c r="AQ207" s="61">
        <f>IF(COUNTIF(Setup_Hierarchy!$J$35:$IV$35,"="&amp;$K207)&lt;&gt;0,$L207,0)</f>
        <v>0</v>
      </c>
      <c r="AR207" s="61">
        <f>IF(COUNTIF(Setup_Hierarchy!$J$36:$IV$36,"="&amp;$K207)&lt;&gt;0,$L207,0)</f>
        <v>0</v>
      </c>
      <c r="AS207" s="61">
        <f>IF(COUNTIF(Setup_Hierarchy!$J$37:$IV$37,"="&amp;$K207)&lt;&gt;0,$L207,0)</f>
        <v>0</v>
      </c>
      <c r="AT207" s="61">
        <f>IF(COUNTIF(Setup_Hierarchy!$J$38:$IV$38,"="&amp;$K207)&lt;&gt;0,$L207,0)</f>
        <v>0</v>
      </c>
      <c r="AU207" s="61">
        <f>IF(COUNTIF(Setup_Hierarchy!$J$39:$IV$39,"="&amp;$K207)&lt;&gt;0,$L207,0)</f>
        <v>0</v>
      </c>
      <c r="AV207" s="61">
        <f>IF(COUNTIF(Setup_Hierarchy!$J$40:$IV$40,"="&amp;$K207)&lt;&gt;0,$L207,0)</f>
        <v>0</v>
      </c>
      <c r="AW207" s="61">
        <f>IF(COUNTIF(Setup_Hierarchy!$J$41:$IV$41,"="&amp;$K207)&lt;&gt;0,$L207,0)</f>
        <v>0</v>
      </c>
      <c r="AX207" s="61">
        <f>IF(COUNTIF(Setup_Hierarchy!$J$42:$IV$42,"="&amp;$K207)&lt;&gt;0,$L207,0)</f>
        <v>0</v>
      </c>
      <c r="AY207" s="61">
        <f>IF(COUNTIF(Setup_Hierarchy!$J$43:$IV$43,"="&amp;$K207)&lt;&gt;0,$L207,0)</f>
        <v>0</v>
      </c>
      <c r="AZ207" s="61">
        <f>IF(COUNTIF(Setup_Hierarchy!$J$44:$IV$44,"="&amp;$K207)&lt;&gt;0,$L207,0)</f>
        <v>0</v>
      </c>
      <c r="BA207" s="61">
        <f>IF(COUNTIF(Setup_Hierarchy!$J$45:$IV$45,"="&amp;$K207)&lt;&gt;0,$L207,0)</f>
        <v>0</v>
      </c>
      <c r="BB207" s="61">
        <f>IF(COUNTIF(Setup_Hierarchy!$J$46:$IV$46,"="&amp;$K207)&lt;&gt;0,$L207,0)</f>
        <v>0</v>
      </c>
      <c r="BC207" s="61">
        <f>IF(COUNTIF(Setup_Hierarchy!$J$47:$IV$47,"="&amp;$K207)&lt;&gt;0,$L207,0)</f>
        <v>0</v>
      </c>
      <c r="BD207" s="61">
        <f>IF(COUNTIF(Setup_Hierarchy!$J$48:$IV$48,"="&amp;$K207)&lt;&gt;0,$L207,0)</f>
        <v>0</v>
      </c>
      <c r="BE207" s="61">
        <f>IF(COUNTIF(Setup_Hierarchy!$J$49:$IV$49,"="&amp;$K207)&lt;&gt;0,$L207,0)</f>
        <v>0</v>
      </c>
      <c r="BF207" s="61">
        <f>IF(COUNTIF(Setup_Hierarchy!$J$50:$IV$50,"="&amp;$K207)&lt;&gt;0,$L207,0)</f>
        <v>0</v>
      </c>
      <c r="BG207" s="61">
        <f>IF(COUNTIF(Setup_Hierarchy!$J$51:$IV$51,"="&amp;$K207)&lt;&gt;0,$L207,0)</f>
        <v>0</v>
      </c>
      <c r="BH207" s="61">
        <f>IF(COUNTIF(Setup_Hierarchy!$J$52:$IV$52,"="&amp;$K207)&lt;&gt;0,$L207,0)</f>
        <v>0</v>
      </c>
      <c r="BI207" s="61">
        <f>IF(COUNTIF(Setup_Hierarchy!$J$53:$IV$53,"="&amp;$K207)&lt;&gt;0,$L207,0)</f>
        <v>0</v>
      </c>
      <c r="BJ207" s="61">
        <f>IF(COUNTIF(Setup_Hierarchy!$J$54:$IV$54,"="&amp;$K207)&lt;&gt;0,$L207,0)</f>
        <v>0</v>
      </c>
      <c r="BK207" s="61">
        <f>IF(COUNTIF(Setup_Hierarchy!$J$55:$IV$55,"="&amp;$K207)&lt;&gt;0,$L207,0)</f>
        <v>0</v>
      </c>
      <c r="BL207" s="61">
        <f>IF(COUNTIF(Setup_Hierarchy!$J$56:$IV$56,"="&amp;$K207)&lt;&gt;0,$L207,0)</f>
        <v>0</v>
      </c>
      <c r="BM207" s="61">
        <f>IF(COUNTIF(Setup_Hierarchy!$J$57:$IV$57,"="&amp;$K207)&lt;&gt;0,$L207,0)</f>
        <v>0</v>
      </c>
      <c r="BN207" s="61">
        <f>IF(COUNTIF(Setup_Hierarchy!$J$58:$IV$58,"="&amp;$K207)&lt;&gt;0,$L207,0)</f>
        <v>0</v>
      </c>
      <c r="BO207" s="61">
        <f>IF(COUNTIF(Setup_Hierarchy!$J$59:$IV$59,"="&amp;$K207)&lt;&gt;0,$L207,0)</f>
        <v>0</v>
      </c>
      <c r="BP207" s="61">
        <f>IF(COUNTIF(Setup_Hierarchy!$J$60:$IV$60,"="&amp;$K207)&lt;&gt;0,$L207,0)</f>
        <v>0</v>
      </c>
      <c r="BQ207" s="61">
        <f>IF(COUNTIF(Setup_Hierarchy!$J$61:$IV$61,"="&amp;$K207)&lt;&gt;0,$L207,0)</f>
        <v>0</v>
      </c>
      <c r="BR207" s="61">
        <f>IF(COUNTIF(Setup_Hierarchy!$J$62:$IV$62,"="&amp;$K207)&lt;&gt;0,$L207,0)</f>
        <v>0</v>
      </c>
      <c r="BS207" s="61">
        <f>IF(COUNTIF(Setup_Hierarchy!$J$63:$IV$63,"="&amp;$K207)&lt;&gt;0,$L207,0)</f>
        <v>0</v>
      </c>
      <c r="BT207" s="61">
        <f>IF(COUNTIF(Setup_Hierarchy!$J$64:$IV$64,"="&amp;$K207)&lt;&gt;0,$L207,0)</f>
        <v>0</v>
      </c>
      <c r="BU207" s="61">
        <f>IF(COUNTIF(Setup_Hierarchy!$J$65:$IV$65,"="&amp;$K207)&lt;&gt;0,$L207,0)</f>
        <v>0</v>
      </c>
      <c r="BV207" s="61">
        <f>IF(COUNTIF(Setup_Hierarchy!$J$66:$IV$66,"="&amp;$K207)&lt;&gt;0,$L207,0)</f>
        <v>0</v>
      </c>
      <c r="BW207" s="61">
        <f>IF(COUNTIF(Setup_Hierarchy!$J$67:$IV$67,"="&amp;$K207)&lt;&gt;0,$L207,0)</f>
        <v>0</v>
      </c>
      <c r="BX207" s="61">
        <f>IF(COUNTIF(Setup_Hierarchy!$J$68:$IV$68,"="&amp;$K207)&lt;&gt;0,$L207,0)</f>
        <v>0</v>
      </c>
      <c r="BY207" s="61">
        <f>IF(COUNTIF(Setup_Hierarchy!$J$69:$IV$69,"="&amp;$K207)&lt;&gt;0,$L207,0)</f>
        <v>0</v>
      </c>
      <c r="BZ207" s="61">
        <f>IF(COUNTIF(Setup_Hierarchy!$J$70:$IV$70,"="&amp;$K207)&lt;&gt;0,$L207,0)</f>
        <v>0</v>
      </c>
      <c r="CA207" s="61">
        <f>IF(COUNTIF(Setup_Hierarchy!$J$71:$IV$71,"="&amp;$K207)&lt;&gt;0,$L207,0)</f>
        <v>0</v>
      </c>
      <c r="CB207" s="61">
        <f>IF(COUNTIF(Setup_Hierarchy!$J$72:$IV$72,"="&amp;$K207)&lt;&gt;0,$L207,0)</f>
        <v>0</v>
      </c>
      <c r="CC207" s="61">
        <f>IF(COUNTIF(Setup_Hierarchy!$J$73:$IV$73,"="&amp;$K207)&lt;&gt;0,$L207,0)</f>
        <v>0</v>
      </c>
      <c r="CD207" s="61">
        <f>IF(COUNTIF(Setup_Hierarchy!$J$74:$IV$74,"="&amp;$K207)&lt;&gt;0,$L207,0)</f>
        <v>0</v>
      </c>
      <c r="CE207" s="61">
        <f>IF(COUNTIF(Setup_Hierarchy!$J$75:$IV$75,"="&amp;$K207)&lt;&gt;0,$L207,0)</f>
        <v>0</v>
      </c>
      <c r="CF207" s="61">
        <f>IF(COUNTIF(Setup_Hierarchy!$J$76:$IV$76,"="&amp;$K207)&lt;&gt;0,$L207,0)</f>
        <v>0</v>
      </c>
      <c r="CG207" s="61">
        <f>IF(COUNTIF(Setup_Hierarchy!$J$77:$IV$77,"="&amp;$K207)&lt;&gt;0,$L207,0)</f>
        <v>0</v>
      </c>
      <c r="CH207" s="61">
        <f>IF(COUNTIF(Setup_Hierarchy!$J$78:$IV$78,"="&amp;$K207)&lt;&gt;0,$L207,0)</f>
        <v>0</v>
      </c>
      <c r="CI207" s="61">
        <f>IF(COUNTIF(Setup_Hierarchy!$J$79:$IV$79,"="&amp;$K207)&lt;&gt;0,$L207,0)</f>
        <v>0</v>
      </c>
      <c r="CJ207" s="61">
        <f>IF(COUNTIF(Setup_Hierarchy!$J$80:$IV$80,"="&amp;$K207)&lt;&gt;0,$L207,0)</f>
        <v>0</v>
      </c>
      <c r="CK207" s="61">
        <f>IF(COUNTIF(Setup_Hierarchy!$J$81:$IV$81,"="&amp;$K207)&lt;&gt;0,$L207,0)</f>
        <v>0</v>
      </c>
      <c r="CL207" s="61">
        <f>IF(COUNTIF(Setup_Hierarchy!$J$82:$IV$82,"="&amp;$K207)&lt;&gt;0,$L207,0)</f>
        <v>0</v>
      </c>
      <c r="CM207" s="61">
        <f>IF(COUNTIF(Setup_Hierarchy!$J$83:$IV$83,"="&amp;$K207)&lt;&gt;0,$L207,0)</f>
        <v>0</v>
      </c>
      <c r="CN207" s="61">
        <f>IF(COUNTIF(Setup_Hierarchy!$J$84:$IV$84,"="&amp;$K207)&lt;&gt;0,$L207,0)</f>
        <v>0</v>
      </c>
      <c r="CO207" s="61">
        <f>IF(COUNTIF(Setup_Hierarchy!$J$85:$IV$85,"="&amp;$K207)&lt;&gt;0,$L207,0)</f>
        <v>0</v>
      </c>
      <c r="CP207" s="61">
        <f>IF(COUNTIF(Setup_Hierarchy!$J$86:$IV$86,"="&amp;$K207)&lt;&gt;0,$L207,0)</f>
        <v>0</v>
      </c>
      <c r="CQ207" s="61">
        <f>IF(COUNTIF(Setup_Hierarchy!$J$87:$IV$87,"="&amp;$K207)&lt;&gt;0,$L207,0)</f>
        <v>0</v>
      </c>
      <c r="CR207" s="61">
        <f>IF(COUNTIF(Setup_Hierarchy!$J$88:$IV$88,"="&amp;$K207)&lt;&gt;0,$L207,0)</f>
        <v>0</v>
      </c>
      <c r="CS207" s="61">
        <f>IF(COUNTIF(Setup_Hierarchy!$J$89:$IV$89,"="&amp;$K207)&lt;&gt;0,$L207,0)</f>
        <v>0</v>
      </c>
      <c r="CT207" s="61">
        <f>IF(COUNTIF(Setup_Hierarchy!$J$90:$IV$90,"="&amp;$K207)&lt;&gt;0,$L207,0)</f>
        <v>0</v>
      </c>
      <c r="CU207" s="61">
        <f>IF(COUNTIF(Setup_Hierarchy!$J$91:$IV$91,"="&amp;$K207)&lt;&gt;0,$L207,0)</f>
        <v>0</v>
      </c>
      <c r="CV207" s="61">
        <f>IF(COUNTIF(Setup_Hierarchy!$J$92:$IV$92,"="&amp;$K207)&lt;&gt;0,$L207,0)</f>
        <v>0</v>
      </c>
      <c r="CW207" s="61">
        <f>IF(COUNTIF(Setup_Hierarchy!$J$93:$IV$93,"="&amp;$K207)&lt;&gt;0,$L207,0)</f>
        <v>0</v>
      </c>
      <c r="CX207" s="61">
        <f>IF(COUNTIF(Setup_Hierarchy!$J$94:$IV$94,"="&amp;$K207)&lt;&gt;0,$L207,0)</f>
        <v>0</v>
      </c>
      <c r="CY207" s="61">
        <f>IF(COUNTIF(Setup_Hierarchy!$J$95:$IV$95,"="&amp;$K207)&lt;&gt;0,$L207,0)</f>
        <v>0</v>
      </c>
      <c r="CZ207" s="61">
        <f>IF(COUNTIF(Setup_Hierarchy!$J$96:$IV$96,"="&amp;$K207)&lt;&gt;0,$L207,0)</f>
        <v>0</v>
      </c>
      <c r="DA207" s="61">
        <f>IF(COUNTIF(Setup_Hierarchy!$J$97:$IV$97,"="&amp;$K207)&lt;&gt;0,$L207,0)</f>
        <v>0</v>
      </c>
      <c r="DB207" s="61">
        <f>IF(COUNTIF(Setup_Hierarchy!$J$98:$IV$98,"="&amp;$K207)&lt;&gt;0,$L207,0)</f>
        <v>0</v>
      </c>
      <c r="DC207" s="61">
        <f>IF(COUNTIF(Setup_Hierarchy!$J$99:$IV$99,"="&amp;$K207)&lt;&gt;0,$L207,0)</f>
        <v>0</v>
      </c>
      <c r="DD207" s="61">
        <f>IF(COUNTIF(Setup_Hierarchy!$J$100:$IV$100,"="&amp;$K207)&lt;&gt;0,$L207,0)</f>
        <v>0</v>
      </c>
      <c r="DE207" s="61">
        <f>IF(COUNTIF(Setup_Hierarchy!$J$101:$IV$101,"="&amp;$K207)&lt;&gt;0,$L207,0)</f>
        <v>0</v>
      </c>
      <c r="DF207" s="61">
        <f>IF(COUNTIF(Setup_Hierarchy!$J$102:$IV$102,"="&amp;$K207)&lt;&gt;0,$L207,0)</f>
        <v>0</v>
      </c>
      <c r="DG207" s="61">
        <f>IF(COUNTIF(Setup_Hierarchy!$J$103:$IV$103,"="&amp;$K207)&lt;&gt;0,$L207,0)</f>
        <v>0</v>
      </c>
      <c r="DH207" s="61">
        <f>IF(COUNTIF(Setup_Hierarchy!$J$104:$IV$104,"="&amp;$K207)&lt;&gt;0,$L207,0)</f>
        <v>0</v>
      </c>
      <c r="DI207" s="61">
        <f>IF(COUNTIF(Setup_Hierarchy!$J$105:$IV$105,"="&amp;$K207)&lt;&gt;0,$L207,0)</f>
        <v>0</v>
      </c>
      <c r="DJ207" s="61">
        <f>IF(COUNTIF(Setup_Hierarchy!$J$106:$IV$106,"="&amp;$K207)&lt;&gt;0,$L207,0)</f>
        <v>0</v>
      </c>
      <c r="DK207" s="61">
        <f>IF(COUNTIF(Setup_Hierarchy!$J$107:$IV$107,"="&amp;$K207)&lt;&gt;0,$L207,0)</f>
        <v>0</v>
      </c>
      <c r="DL207" s="61">
        <f>IF(COUNTIF(Setup_Hierarchy!$J$108:$IV$108,"="&amp;$K207)&lt;&gt;0,$L207,0)</f>
        <v>0</v>
      </c>
      <c r="DM207" s="61">
        <f>IF(COUNTIF(Setup_Hierarchy!$J$109:$IV$109,"="&amp;$K207)&lt;&gt;0,$L207,0)</f>
        <v>0</v>
      </c>
      <c r="DN207" s="61">
        <f>IF(COUNTIF(Setup_Hierarchy!$J$110:$IV$110,"="&amp;$K207)&lt;&gt;0,$L207,0)</f>
        <v>0</v>
      </c>
      <c r="DO207" s="61">
        <f>IF(COUNTIF(Setup_Hierarchy!$J$111:$IV$111,"="&amp;$K207)&lt;&gt;0,$L207,0)</f>
        <v>0</v>
      </c>
      <c r="DP207" s="61">
        <f>IF(COUNTIF(Setup_Hierarchy!$J$112:$IV$112,"="&amp;$K207)&lt;&gt;0,$L207,0)</f>
        <v>0</v>
      </c>
      <c r="DQ207" s="61">
        <f>IF(COUNTIF(Setup_Hierarchy!$J$113:$IV$113,"="&amp;$K207)&lt;&gt;0,$L207,0)</f>
        <v>0</v>
      </c>
      <c r="DR207" s="61">
        <f>IF(COUNTIF(Setup_Hierarchy!$J$114:$IV$114,"="&amp;$K207)&lt;&gt;0,$L207,0)</f>
        <v>0</v>
      </c>
      <c r="DS207" s="61">
        <f>IF(COUNTIF(Setup_Hierarchy!$J$115:$IV$115,"="&amp;$K207)&lt;&gt;0,$L207,0)</f>
        <v>0</v>
      </c>
      <c r="DT207" s="61">
        <f>IF(COUNTIF(Setup_Hierarchy!$J$116:$IV$116,"="&amp;$K207)&lt;&gt;0,$L207,0)</f>
        <v>0</v>
      </c>
    </row>
    <row r="208" spans="2:124" x14ac:dyDescent="0.2">
      <c r="B208" t="s">
        <v>43</v>
      </c>
      <c r="C208">
        <v>83</v>
      </c>
      <c r="D208" t="s">
        <v>16</v>
      </c>
      <c r="E208" t="s">
        <v>369</v>
      </c>
      <c r="F208" t="s">
        <v>532</v>
      </c>
      <c r="G208" t="s">
        <v>25</v>
      </c>
      <c r="H208" t="s">
        <v>7</v>
      </c>
      <c r="I208">
        <v>0.74883299999999997</v>
      </c>
      <c r="J208">
        <v>1.5163500000000001</v>
      </c>
      <c r="K208">
        <v>704</v>
      </c>
      <c r="L208">
        <v>249.42</v>
      </c>
      <c r="M208" s="61">
        <f>IF(COUNTIF(Setup_Hierarchy!$J$5:$IV$5,"="&amp;$K208)&lt;&gt;0,$L208,0)</f>
        <v>249.42</v>
      </c>
      <c r="N208" s="61">
        <f>IF(COUNTIF(Setup_Hierarchy!$J$6:$IV$6,"="&amp;$K208)&lt;&gt;0,$L208,0)</f>
        <v>249.42</v>
      </c>
      <c r="O208" s="61">
        <f>IF(COUNTIF(Setup_Hierarchy!$J$7:$IV$7,"="&amp;$K208)&lt;&gt;0,$L208,0)</f>
        <v>249.42</v>
      </c>
      <c r="P208" s="61">
        <f>IF(COUNTIF(Setup_Hierarchy!$J$8:$IV$8,"="&amp;$K208)&lt;&gt;0,$L208,0)</f>
        <v>249.42</v>
      </c>
      <c r="Q208" s="61">
        <f>IF(COUNTIF(Setup_Hierarchy!$J$9:$IV$9,"="&amp;$K208)&lt;&gt;0,$L208,0)</f>
        <v>249.42</v>
      </c>
      <c r="R208" s="61">
        <f>IF(COUNTIF(Setup_Hierarchy!$J$10:$IV$10,"="&amp;$K208)&lt;&gt;0,$L208,0)</f>
        <v>0</v>
      </c>
      <c r="S208" s="61">
        <f>IF(COUNTIF(Setup_Hierarchy!$J$11:$IV$11,"="&amp;$K208)&lt;&gt;0,$L208,0)</f>
        <v>0</v>
      </c>
      <c r="T208" s="61">
        <f>IF(COUNTIF(Setup_Hierarchy!$J$12:$IV$12,"="&amp;$K208)&lt;&gt;0,$L208,0)</f>
        <v>0</v>
      </c>
      <c r="U208" s="61">
        <f>IF(COUNTIF(Setup_Hierarchy!$J$13:$IV$13,"="&amp;$K208)&lt;&gt;0,$L208,0)</f>
        <v>0</v>
      </c>
      <c r="V208" s="61">
        <f>IF(COUNTIF(Setup_Hierarchy!$J$14:$IV$14,"="&amp;$K208)&lt;&gt;0,$L208,0)</f>
        <v>0</v>
      </c>
      <c r="W208" s="61">
        <f>IF(COUNTIF(Setup_Hierarchy!$J$15:$IV$15,"="&amp;$K208)&lt;&gt;0,$L208,0)</f>
        <v>0</v>
      </c>
      <c r="X208" s="61">
        <f>IF(COUNTIF(Setup_Hierarchy!$J$16:$IV$16,"="&amp;$K208)&lt;&gt;0,$L208,0)</f>
        <v>0</v>
      </c>
      <c r="Y208" s="61">
        <f>IF(COUNTIF(Setup_Hierarchy!$J$17:$IV$17,"="&amp;$K208)&lt;&gt;0,$L208,0)</f>
        <v>0</v>
      </c>
      <c r="Z208" s="61">
        <f>IF(COUNTIF(Setup_Hierarchy!$J$18:$IV$18,"="&amp;$K208)&lt;&gt;0,$L208,0)</f>
        <v>0</v>
      </c>
      <c r="AA208" s="61">
        <f>IF(COUNTIF(Setup_Hierarchy!$J$19:$IV$19,"="&amp;$K208)&lt;&gt;0,$L208,0)</f>
        <v>0</v>
      </c>
      <c r="AB208" s="61">
        <f>IF(COUNTIF(Setup_Hierarchy!$J$20:$IV$20,"="&amp;$K208)&lt;&gt;0,$L208,0)</f>
        <v>0</v>
      </c>
      <c r="AC208" s="61">
        <f>IF(COUNTIF(Setup_Hierarchy!$J$21:$IV$21,"="&amp;$K208)&lt;&gt;0,$L208,0)</f>
        <v>249.42</v>
      </c>
      <c r="AD208" s="61">
        <f>IF(COUNTIF(Setup_Hierarchy!$J$22:$IV$22,"="&amp;$K208)&lt;&gt;0,$L208,0)</f>
        <v>0</v>
      </c>
      <c r="AE208" s="61">
        <f>IF(COUNTIF(Setup_Hierarchy!$J$23:$IV$23,"="&amp;$K208)&lt;&gt;0,$L208,0)</f>
        <v>249.42</v>
      </c>
      <c r="AF208" s="61">
        <f>IF(COUNTIF(Setup_Hierarchy!$J$24:$IV$24,"="&amp;$K208)&lt;&gt;0,$L208,0)</f>
        <v>0</v>
      </c>
      <c r="AG208" s="61">
        <f>IF(COUNTIF(Setup_Hierarchy!$J$25:$IV$25,"="&amp;$K208)&lt;&gt;0,$L208,0)</f>
        <v>0</v>
      </c>
      <c r="AH208" s="61">
        <f>IF(COUNTIF(Setup_Hierarchy!$J$26:$IV$26,"="&amp;$K208)&lt;&gt;0,$L208,0)</f>
        <v>0</v>
      </c>
      <c r="AI208" s="61">
        <f>IF(COUNTIF(Setup_Hierarchy!$J$27:$IV$27,"="&amp;$K208)&lt;&gt;0,$L208,0)</f>
        <v>0</v>
      </c>
      <c r="AJ208" s="61">
        <f>IF(COUNTIF(Setup_Hierarchy!$J$28:$IV$28,"="&amp;$K208)&lt;&gt;0,$L208,0)</f>
        <v>0</v>
      </c>
      <c r="AK208" s="61">
        <f>IF(COUNTIF(Setup_Hierarchy!$J$29:$IV$29,"="&amp;$K208)&lt;&gt;0,$L208,0)</f>
        <v>0</v>
      </c>
      <c r="AL208" s="61">
        <f>IF(COUNTIF(Setup_Hierarchy!$J$30:$IV$30,"="&amp;$K208)&lt;&gt;0,$L208,0)</f>
        <v>0</v>
      </c>
      <c r="AM208" s="61">
        <f>IF(COUNTIF(Setup_Hierarchy!$J$31:$IV$31,"="&amp;$K208)&lt;&gt;0,$L208,0)</f>
        <v>0</v>
      </c>
      <c r="AN208" s="61">
        <f>IF(COUNTIF(Setup_Hierarchy!$J$32:$IV$32,"="&amp;$K208)&lt;&gt;0,$L208,0)</f>
        <v>0</v>
      </c>
      <c r="AO208" s="61">
        <f>IF(COUNTIF(Setup_Hierarchy!$J$33:$IV$33,"="&amp;$K208)&lt;&gt;0,$L208,0)</f>
        <v>0</v>
      </c>
      <c r="AP208" s="61">
        <f>IF(COUNTIF(Setup_Hierarchy!$J$34:$IV$34,"="&amp;$K208)&lt;&gt;0,$L208,0)</f>
        <v>0</v>
      </c>
      <c r="AQ208" s="61">
        <f>IF(COUNTIF(Setup_Hierarchy!$J$35:$IV$35,"="&amp;$K208)&lt;&gt;0,$L208,0)</f>
        <v>0</v>
      </c>
      <c r="AR208" s="61">
        <f>IF(COUNTIF(Setup_Hierarchy!$J$36:$IV$36,"="&amp;$K208)&lt;&gt;0,$L208,0)</f>
        <v>0</v>
      </c>
      <c r="AS208" s="61">
        <f>IF(COUNTIF(Setup_Hierarchy!$J$37:$IV$37,"="&amp;$K208)&lt;&gt;0,$L208,0)</f>
        <v>0</v>
      </c>
      <c r="AT208" s="61">
        <f>IF(COUNTIF(Setup_Hierarchy!$J$38:$IV$38,"="&amp;$K208)&lt;&gt;0,$L208,0)</f>
        <v>0</v>
      </c>
      <c r="AU208" s="61">
        <f>IF(COUNTIF(Setup_Hierarchy!$J$39:$IV$39,"="&amp;$K208)&lt;&gt;0,$L208,0)</f>
        <v>0</v>
      </c>
      <c r="AV208" s="61">
        <f>IF(COUNTIF(Setup_Hierarchy!$J$40:$IV$40,"="&amp;$K208)&lt;&gt;0,$L208,0)</f>
        <v>0</v>
      </c>
      <c r="AW208" s="61">
        <f>IF(COUNTIF(Setup_Hierarchy!$J$41:$IV$41,"="&amp;$K208)&lt;&gt;0,$L208,0)</f>
        <v>0</v>
      </c>
      <c r="AX208" s="61">
        <f>IF(COUNTIF(Setup_Hierarchy!$J$42:$IV$42,"="&amp;$K208)&lt;&gt;0,$L208,0)</f>
        <v>0</v>
      </c>
      <c r="AY208" s="61">
        <f>IF(COUNTIF(Setup_Hierarchy!$J$43:$IV$43,"="&amp;$K208)&lt;&gt;0,$L208,0)</f>
        <v>0</v>
      </c>
      <c r="AZ208" s="61">
        <f>IF(COUNTIF(Setup_Hierarchy!$J$44:$IV$44,"="&amp;$K208)&lt;&gt;0,$L208,0)</f>
        <v>0</v>
      </c>
      <c r="BA208" s="61">
        <f>IF(COUNTIF(Setup_Hierarchy!$J$45:$IV$45,"="&amp;$K208)&lt;&gt;0,$L208,0)</f>
        <v>0</v>
      </c>
      <c r="BB208" s="61">
        <f>IF(COUNTIF(Setup_Hierarchy!$J$46:$IV$46,"="&amp;$K208)&lt;&gt;0,$L208,0)</f>
        <v>0</v>
      </c>
      <c r="BC208" s="61">
        <f>IF(COUNTIF(Setup_Hierarchy!$J$47:$IV$47,"="&amp;$K208)&lt;&gt;0,$L208,0)</f>
        <v>0</v>
      </c>
      <c r="BD208" s="61">
        <f>IF(COUNTIF(Setup_Hierarchy!$J$48:$IV$48,"="&amp;$K208)&lt;&gt;0,$L208,0)</f>
        <v>0</v>
      </c>
      <c r="BE208" s="61">
        <f>IF(COUNTIF(Setup_Hierarchy!$J$49:$IV$49,"="&amp;$K208)&lt;&gt;0,$L208,0)</f>
        <v>0</v>
      </c>
      <c r="BF208" s="61">
        <f>IF(COUNTIF(Setup_Hierarchy!$J$50:$IV$50,"="&amp;$K208)&lt;&gt;0,$L208,0)</f>
        <v>0</v>
      </c>
      <c r="BG208" s="61">
        <f>IF(COUNTIF(Setup_Hierarchy!$J$51:$IV$51,"="&amp;$K208)&lt;&gt;0,$L208,0)</f>
        <v>0</v>
      </c>
      <c r="BH208" s="61">
        <f>IF(COUNTIF(Setup_Hierarchy!$J$52:$IV$52,"="&amp;$K208)&lt;&gt;0,$L208,0)</f>
        <v>0</v>
      </c>
      <c r="BI208" s="61">
        <f>IF(COUNTIF(Setup_Hierarchy!$J$53:$IV$53,"="&amp;$K208)&lt;&gt;0,$L208,0)</f>
        <v>0</v>
      </c>
      <c r="BJ208" s="61">
        <f>IF(COUNTIF(Setup_Hierarchy!$J$54:$IV$54,"="&amp;$K208)&lt;&gt;0,$L208,0)</f>
        <v>0</v>
      </c>
      <c r="BK208" s="61">
        <f>IF(COUNTIF(Setup_Hierarchy!$J$55:$IV$55,"="&amp;$K208)&lt;&gt;0,$L208,0)</f>
        <v>0</v>
      </c>
      <c r="BL208" s="61">
        <f>IF(COUNTIF(Setup_Hierarchy!$J$56:$IV$56,"="&amp;$K208)&lt;&gt;0,$L208,0)</f>
        <v>0</v>
      </c>
      <c r="BM208" s="61">
        <f>IF(COUNTIF(Setup_Hierarchy!$J$57:$IV$57,"="&amp;$K208)&lt;&gt;0,$L208,0)</f>
        <v>0</v>
      </c>
      <c r="BN208" s="61">
        <f>IF(COUNTIF(Setup_Hierarchy!$J$58:$IV$58,"="&amp;$K208)&lt;&gt;0,$L208,0)</f>
        <v>0</v>
      </c>
      <c r="BO208" s="61">
        <f>IF(COUNTIF(Setup_Hierarchy!$J$59:$IV$59,"="&amp;$K208)&lt;&gt;0,$L208,0)</f>
        <v>0</v>
      </c>
      <c r="BP208" s="61">
        <f>IF(COUNTIF(Setup_Hierarchy!$J$60:$IV$60,"="&amp;$K208)&lt;&gt;0,$L208,0)</f>
        <v>0</v>
      </c>
      <c r="BQ208" s="61">
        <f>IF(COUNTIF(Setup_Hierarchy!$J$61:$IV$61,"="&amp;$K208)&lt;&gt;0,$L208,0)</f>
        <v>0</v>
      </c>
      <c r="BR208" s="61">
        <f>IF(COUNTIF(Setup_Hierarchy!$J$62:$IV$62,"="&amp;$K208)&lt;&gt;0,$L208,0)</f>
        <v>0</v>
      </c>
      <c r="BS208" s="61">
        <f>IF(COUNTIF(Setup_Hierarchy!$J$63:$IV$63,"="&amp;$K208)&lt;&gt;0,$L208,0)</f>
        <v>0</v>
      </c>
      <c r="BT208" s="61">
        <f>IF(COUNTIF(Setup_Hierarchy!$J$64:$IV$64,"="&amp;$K208)&lt;&gt;0,$L208,0)</f>
        <v>0</v>
      </c>
      <c r="BU208" s="61">
        <f>IF(COUNTIF(Setup_Hierarchy!$J$65:$IV$65,"="&amp;$K208)&lt;&gt;0,$L208,0)</f>
        <v>0</v>
      </c>
      <c r="BV208" s="61">
        <f>IF(COUNTIF(Setup_Hierarchy!$J$66:$IV$66,"="&amp;$K208)&lt;&gt;0,$L208,0)</f>
        <v>0</v>
      </c>
      <c r="BW208" s="61">
        <f>IF(COUNTIF(Setup_Hierarchy!$J$67:$IV$67,"="&amp;$K208)&lt;&gt;0,$L208,0)</f>
        <v>0</v>
      </c>
      <c r="BX208" s="61">
        <f>IF(COUNTIF(Setup_Hierarchy!$J$68:$IV$68,"="&amp;$K208)&lt;&gt;0,$L208,0)</f>
        <v>0</v>
      </c>
      <c r="BY208" s="61">
        <f>IF(COUNTIF(Setup_Hierarchy!$J$69:$IV$69,"="&amp;$K208)&lt;&gt;0,$L208,0)</f>
        <v>0</v>
      </c>
      <c r="BZ208" s="61">
        <f>IF(COUNTIF(Setup_Hierarchy!$J$70:$IV$70,"="&amp;$K208)&lt;&gt;0,$L208,0)</f>
        <v>0</v>
      </c>
      <c r="CA208" s="61">
        <f>IF(COUNTIF(Setup_Hierarchy!$J$71:$IV$71,"="&amp;$K208)&lt;&gt;0,$L208,0)</f>
        <v>0</v>
      </c>
      <c r="CB208" s="61">
        <f>IF(COUNTIF(Setup_Hierarchy!$J$72:$IV$72,"="&amp;$K208)&lt;&gt;0,$L208,0)</f>
        <v>0</v>
      </c>
      <c r="CC208" s="61">
        <f>IF(COUNTIF(Setup_Hierarchy!$J$73:$IV$73,"="&amp;$K208)&lt;&gt;0,$L208,0)</f>
        <v>0</v>
      </c>
      <c r="CD208" s="61">
        <f>IF(COUNTIF(Setup_Hierarchy!$J$74:$IV$74,"="&amp;$K208)&lt;&gt;0,$L208,0)</f>
        <v>0</v>
      </c>
      <c r="CE208" s="61">
        <f>IF(COUNTIF(Setup_Hierarchy!$J$75:$IV$75,"="&amp;$K208)&lt;&gt;0,$L208,0)</f>
        <v>0</v>
      </c>
      <c r="CF208" s="61">
        <f>IF(COUNTIF(Setup_Hierarchy!$J$76:$IV$76,"="&amp;$K208)&lt;&gt;0,$L208,0)</f>
        <v>0</v>
      </c>
      <c r="CG208" s="61">
        <f>IF(COUNTIF(Setup_Hierarchy!$J$77:$IV$77,"="&amp;$K208)&lt;&gt;0,$L208,0)</f>
        <v>0</v>
      </c>
      <c r="CH208" s="61">
        <f>IF(COUNTIF(Setup_Hierarchy!$J$78:$IV$78,"="&amp;$K208)&lt;&gt;0,$L208,0)</f>
        <v>0</v>
      </c>
      <c r="CI208" s="61">
        <f>IF(COUNTIF(Setup_Hierarchy!$J$79:$IV$79,"="&amp;$K208)&lt;&gt;0,$L208,0)</f>
        <v>0</v>
      </c>
      <c r="CJ208" s="61">
        <f>IF(COUNTIF(Setup_Hierarchy!$J$80:$IV$80,"="&amp;$K208)&lt;&gt;0,$L208,0)</f>
        <v>0</v>
      </c>
      <c r="CK208" s="61">
        <f>IF(COUNTIF(Setup_Hierarchy!$J$81:$IV$81,"="&amp;$K208)&lt;&gt;0,$L208,0)</f>
        <v>0</v>
      </c>
      <c r="CL208" s="61">
        <f>IF(COUNTIF(Setup_Hierarchy!$J$82:$IV$82,"="&amp;$K208)&lt;&gt;0,$L208,0)</f>
        <v>0</v>
      </c>
      <c r="CM208" s="61">
        <f>IF(COUNTIF(Setup_Hierarchy!$J$83:$IV$83,"="&amp;$K208)&lt;&gt;0,$L208,0)</f>
        <v>0</v>
      </c>
      <c r="CN208" s="61">
        <f>IF(COUNTIF(Setup_Hierarchy!$J$84:$IV$84,"="&amp;$K208)&lt;&gt;0,$L208,0)</f>
        <v>0</v>
      </c>
      <c r="CO208" s="61">
        <f>IF(COUNTIF(Setup_Hierarchy!$J$85:$IV$85,"="&amp;$K208)&lt;&gt;0,$L208,0)</f>
        <v>0</v>
      </c>
      <c r="CP208" s="61">
        <f>IF(COUNTIF(Setup_Hierarchy!$J$86:$IV$86,"="&amp;$K208)&lt;&gt;0,$L208,0)</f>
        <v>0</v>
      </c>
      <c r="CQ208" s="61">
        <f>IF(COUNTIF(Setup_Hierarchy!$J$87:$IV$87,"="&amp;$K208)&lt;&gt;0,$L208,0)</f>
        <v>0</v>
      </c>
      <c r="CR208" s="61">
        <f>IF(COUNTIF(Setup_Hierarchy!$J$88:$IV$88,"="&amp;$K208)&lt;&gt;0,$L208,0)</f>
        <v>0</v>
      </c>
      <c r="CS208" s="61">
        <f>IF(COUNTIF(Setup_Hierarchy!$J$89:$IV$89,"="&amp;$K208)&lt;&gt;0,$L208,0)</f>
        <v>0</v>
      </c>
      <c r="CT208" s="61">
        <f>IF(COUNTIF(Setup_Hierarchy!$J$90:$IV$90,"="&amp;$K208)&lt;&gt;0,$L208,0)</f>
        <v>0</v>
      </c>
      <c r="CU208" s="61">
        <f>IF(COUNTIF(Setup_Hierarchy!$J$91:$IV$91,"="&amp;$K208)&lt;&gt;0,$L208,0)</f>
        <v>0</v>
      </c>
      <c r="CV208" s="61">
        <f>IF(COUNTIF(Setup_Hierarchy!$J$92:$IV$92,"="&amp;$K208)&lt;&gt;0,$L208,0)</f>
        <v>0</v>
      </c>
      <c r="CW208" s="61">
        <f>IF(COUNTIF(Setup_Hierarchy!$J$93:$IV$93,"="&amp;$K208)&lt;&gt;0,$L208,0)</f>
        <v>0</v>
      </c>
      <c r="CX208" s="61">
        <f>IF(COUNTIF(Setup_Hierarchy!$J$94:$IV$94,"="&amp;$K208)&lt;&gt;0,$L208,0)</f>
        <v>0</v>
      </c>
      <c r="CY208" s="61">
        <f>IF(COUNTIF(Setup_Hierarchy!$J$95:$IV$95,"="&amp;$K208)&lt;&gt;0,$L208,0)</f>
        <v>0</v>
      </c>
      <c r="CZ208" s="61">
        <f>IF(COUNTIF(Setup_Hierarchy!$J$96:$IV$96,"="&amp;$K208)&lt;&gt;0,$L208,0)</f>
        <v>0</v>
      </c>
      <c r="DA208" s="61">
        <f>IF(COUNTIF(Setup_Hierarchy!$J$97:$IV$97,"="&amp;$K208)&lt;&gt;0,$L208,0)</f>
        <v>0</v>
      </c>
      <c r="DB208" s="61">
        <f>IF(COUNTIF(Setup_Hierarchy!$J$98:$IV$98,"="&amp;$K208)&lt;&gt;0,$L208,0)</f>
        <v>0</v>
      </c>
      <c r="DC208" s="61">
        <f>IF(COUNTIF(Setup_Hierarchy!$J$99:$IV$99,"="&amp;$K208)&lt;&gt;0,$L208,0)</f>
        <v>0</v>
      </c>
      <c r="DD208" s="61">
        <f>IF(COUNTIF(Setup_Hierarchy!$J$100:$IV$100,"="&amp;$K208)&lt;&gt;0,$L208,0)</f>
        <v>0</v>
      </c>
      <c r="DE208" s="61">
        <f>IF(COUNTIF(Setup_Hierarchy!$J$101:$IV$101,"="&amp;$K208)&lt;&gt;0,$L208,0)</f>
        <v>0</v>
      </c>
      <c r="DF208" s="61">
        <f>IF(COUNTIF(Setup_Hierarchy!$J$102:$IV$102,"="&amp;$K208)&lt;&gt;0,$L208,0)</f>
        <v>0</v>
      </c>
      <c r="DG208" s="61">
        <f>IF(COUNTIF(Setup_Hierarchy!$J$103:$IV$103,"="&amp;$K208)&lt;&gt;0,$L208,0)</f>
        <v>0</v>
      </c>
      <c r="DH208" s="61">
        <f>IF(COUNTIF(Setup_Hierarchy!$J$104:$IV$104,"="&amp;$K208)&lt;&gt;0,$L208,0)</f>
        <v>0</v>
      </c>
      <c r="DI208" s="61">
        <f>IF(COUNTIF(Setup_Hierarchy!$J$105:$IV$105,"="&amp;$K208)&lt;&gt;0,$L208,0)</f>
        <v>0</v>
      </c>
      <c r="DJ208" s="61">
        <f>IF(COUNTIF(Setup_Hierarchy!$J$106:$IV$106,"="&amp;$K208)&lt;&gt;0,$L208,0)</f>
        <v>0</v>
      </c>
      <c r="DK208" s="61">
        <f>IF(COUNTIF(Setup_Hierarchy!$J$107:$IV$107,"="&amp;$K208)&lt;&gt;0,$L208,0)</f>
        <v>0</v>
      </c>
      <c r="DL208" s="61">
        <f>IF(COUNTIF(Setup_Hierarchy!$J$108:$IV$108,"="&amp;$K208)&lt;&gt;0,$L208,0)</f>
        <v>0</v>
      </c>
      <c r="DM208" s="61">
        <f>IF(COUNTIF(Setup_Hierarchy!$J$109:$IV$109,"="&amp;$K208)&lt;&gt;0,$L208,0)</f>
        <v>0</v>
      </c>
      <c r="DN208" s="61">
        <f>IF(COUNTIF(Setup_Hierarchy!$J$110:$IV$110,"="&amp;$K208)&lt;&gt;0,$L208,0)</f>
        <v>0</v>
      </c>
      <c r="DO208" s="61">
        <f>IF(COUNTIF(Setup_Hierarchy!$J$111:$IV$111,"="&amp;$K208)&lt;&gt;0,$L208,0)</f>
        <v>0</v>
      </c>
      <c r="DP208" s="61">
        <f>IF(COUNTIF(Setup_Hierarchy!$J$112:$IV$112,"="&amp;$K208)&lt;&gt;0,$L208,0)</f>
        <v>0</v>
      </c>
      <c r="DQ208" s="61">
        <f>IF(COUNTIF(Setup_Hierarchy!$J$113:$IV$113,"="&amp;$K208)&lt;&gt;0,$L208,0)</f>
        <v>0</v>
      </c>
      <c r="DR208" s="61">
        <f>IF(COUNTIF(Setup_Hierarchy!$J$114:$IV$114,"="&amp;$K208)&lt;&gt;0,$L208,0)</f>
        <v>0</v>
      </c>
      <c r="DS208" s="61">
        <f>IF(COUNTIF(Setup_Hierarchy!$J$115:$IV$115,"="&amp;$K208)&lt;&gt;0,$L208,0)</f>
        <v>0</v>
      </c>
      <c r="DT208" s="61">
        <f>IF(COUNTIF(Setup_Hierarchy!$J$116:$IV$116,"="&amp;$K208)&lt;&gt;0,$L208,0)</f>
        <v>0</v>
      </c>
    </row>
    <row r="209" spans="2:124" x14ac:dyDescent="0.2">
      <c r="B209" t="s">
        <v>43</v>
      </c>
      <c r="C209">
        <v>83</v>
      </c>
      <c r="D209" t="s">
        <v>16</v>
      </c>
      <c r="E209" t="s">
        <v>369</v>
      </c>
      <c r="F209" t="s">
        <v>532</v>
      </c>
      <c r="G209" t="s">
        <v>25</v>
      </c>
      <c r="H209" t="s">
        <v>7</v>
      </c>
      <c r="I209">
        <v>0.74883299999999997</v>
      </c>
      <c r="J209">
        <v>1.5163500000000001</v>
      </c>
      <c r="K209">
        <v>729</v>
      </c>
      <c r="L209">
        <v>35.020000000000003</v>
      </c>
      <c r="M209" s="61">
        <f>IF(COUNTIF(Setup_Hierarchy!$J$5:$IV$5,"="&amp;$K209)&lt;&gt;0,$L209,0)</f>
        <v>35.020000000000003</v>
      </c>
      <c r="N209" s="61">
        <f>IF(COUNTIF(Setup_Hierarchy!$J$6:$IV$6,"="&amp;$K209)&lt;&gt;0,$L209,0)</f>
        <v>35.020000000000003</v>
      </c>
      <c r="O209" s="61">
        <f>IF(COUNTIF(Setup_Hierarchy!$J$7:$IV$7,"="&amp;$K209)&lt;&gt;0,$L209,0)</f>
        <v>35.020000000000003</v>
      </c>
      <c r="P209" s="61">
        <f>IF(COUNTIF(Setup_Hierarchy!$J$8:$IV$8,"="&amp;$K209)&lt;&gt;0,$L209,0)</f>
        <v>35.020000000000003</v>
      </c>
      <c r="Q209" s="61">
        <f>IF(COUNTIF(Setup_Hierarchy!$J$9:$IV$9,"="&amp;$K209)&lt;&gt;0,$L209,0)</f>
        <v>0</v>
      </c>
      <c r="R209" s="61">
        <f>IF(COUNTIF(Setup_Hierarchy!$J$10:$IV$10,"="&amp;$K209)&lt;&gt;0,$L209,0)</f>
        <v>0</v>
      </c>
      <c r="S209" s="61">
        <f>IF(COUNTIF(Setup_Hierarchy!$J$11:$IV$11,"="&amp;$K209)&lt;&gt;0,$L209,0)</f>
        <v>0</v>
      </c>
      <c r="T209" s="61">
        <f>IF(COUNTIF(Setup_Hierarchy!$J$12:$IV$12,"="&amp;$K209)&lt;&gt;0,$L209,0)</f>
        <v>0</v>
      </c>
      <c r="U209" s="61">
        <f>IF(COUNTIF(Setup_Hierarchy!$J$13:$IV$13,"="&amp;$K209)&lt;&gt;0,$L209,0)</f>
        <v>0</v>
      </c>
      <c r="V209" s="61">
        <f>IF(COUNTIF(Setup_Hierarchy!$J$14:$IV$14,"="&amp;$K209)&lt;&gt;0,$L209,0)</f>
        <v>0</v>
      </c>
      <c r="W209" s="61">
        <f>IF(COUNTIF(Setup_Hierarchy!$J$15:$IV$15,"="&amp;$K209)&lt;&gt;0,$L209,0)</f>
        <v>0</v>
      </c>
      <c r="X209" s="61">
        <f>IF(COUNTIF(Setup_Hierarchy!$J$16:$IV$16,"="&amp;$K209)&lt;&gt;0,$L209,0)</f>
        <v>0</v>
      </c>
      <c r="Y209" s="61">
        <f>IF(COUNTIF(Setup_Hierarchy!$J$17:$IV$17,"="&amp;$K209)&lt;&gt;0,$L209,0)</f>
        <v>0</v>
      </c>
      <c r="Z209" s="61">
        <f>IF(COUNTIF(Setup_Hierarchy!$J$18:$IV$18,"="&amp;$K209)&lt;&gt;0,$L209,0)</f>
        <v>0</v>
      </c>
      <c r="AA209" s="61">
        <f>IF(COUNTIF(Setup_Hierarchy!$J$19:$IV$19,"="&amp;$K209)&lt;&gt;0,$L209,0)</f>
        <v>0</v>
      </c>
      <c r="AB209" s="61">
        <f>IF(COUNTIF(Setup_Hierarchy!$J$20:$IV$20,"="&amp;$K209)&lt;&gt;0,$L209,0)</f>
        <v>0</v>
      </c>
      <c r="AC209" s="61">
        <f>IF(COUNTIF(Setup_Hierarchy!$J$21:$IV$21,"="&amp;$K209)&lt;&gt;0,$L209,0)</f>
        <v>0</v>
      </c>
      <c r="AD209" s="61">
        <f>IF(COUNTIF(Setup_Hierarchy!$J$22:$IV$22,"="&amp;$K209)&lt;&gt;0,$L209,0)</f>
        <v>0</v>
      </c>
      <c r="AE209" s="61">
        <f>IF(COUNTIF(Setup_Hierarchy!$J$23:$IV$23,"="&amp;$K209)&lt;&gt;0,$L209,0)</f>
        <v>0</v>
      </c>
      <c r="AF209" s="61">
        <f>IF(COUNTIF(Setup_Hierarchy!$J$24:$IV$24,"="&amp;$K209)&lt;&gt;0,$L209,0)</f>
        <v>0</v>
      </c>
      <c r="AG209" s="61">
        <f>IF(COUNTIF(Setup_Hierarchy!$J$25:$IV$25,"="&amp;$K209)&lt;&gt;0,$L209,0)</f>
        <v>0</v>
      </c>
      <c r="AH209" s="61">
        <f>IF(COUNTIF(Setup_Hierarchy!$J$26:$IV$26,"="&amp;$K209)&lt;&gt;0,$L209,0)</f>
        <v>0</v>
      </c>
      <c r="AI209" s="61">
        <f>IF(COUNTIF(Setup_Hierarchy!$J$27:$IV$27,"="&amp;$K209)&lt;&gt;0,$L209,0)</f>
        <v>0</v>
      </c>
      <c r="AJ209" s="61">
        <f>IF(COUNTIF(Setup_Hierarchy!$J$28:$IV$28,"="&amp;$K209)&lt;&gt;0,$L209,0)</f>
        <v>0</v>
      </c>
      <c r="AK209" s="61">
        <f>IF(COUNTIF(Setup_Hierarchy!$J$29:$IV$29,"="&amp;$K209)&lt;&gt;0,$L209,0)</f>
        <v>0</v>
      </c>
      <c r="AL209" s="61">
        <f>IF(COUNTIF(Setup_Hierarchy!$J$30:$IV$30,"="&amp;$K209)&lt;&gt;0,$L209,0)</f>
        <v>0</v>
      </c>
      <c r="AM209" s="61">
        <f>IF(COUNTIF(Setup_Hierarchy!$J$31:$IV$31,"="&amp;$K209)&lt;&gt;0,$L209,0)</f>
        <v>0</v>
      </c>
      <c r="AN209" s="61">
        <f>IF(COUNTIF(Setup_Hierarchy!$J$32:$IV$32,"="&amp;$K209)&lt;&gt;0,$L209,0)</f>
        <v>0</v>
      </c>
      <c r="AO209" s="61">
        <f>IF(COUNTIF(Setup_Hierarchy!$J$33:$IV$33,"="&amp;$K209)&lt;&gt;0,$L209,0)</f>
        <v>0</v>
      </c>
      <c r="AP209" s="61">
        <f>IF(COUNTIF(Setup_Hierarchy!$J$34:$IV$34,"="&amp;$K209)&lt;&gt;0,$L209,0)</f>
        <v>0</v>
      </c>
      <c r="AQ209" s="61">
        <f>IF(COUNTIF(Setup_Hierarchy!$J$35:$IV$35,"="&amp;$K209)&lt;&gt;0,$L209,0)</f>
        <v>0</v>
      </c>
      <c r="AR209" s="61">
        <f>IF(COUNTIF(Setup_Hierarchy!$J$36:$IV$36,"="&amp;$K209)&lt;&gt;0,$L209,0)</f>
        <v>0</v>
      </c>
      <c r="AS209" s="61">
        <f>IF(COUNTIF(Setup_Hierarchy!$J$37:$IV$37,"="&amp;$K209)&lt;&gt;0,$L209,0)</f>
        <v>0</v>
      </c>
      <c r="AT209" s="61">
        <f>IF(COUNTIF(Setup_Hierarchy!$J$38:$IV$38,"="&amp;$K209)&lt;&gt;0,$L209,0)</f>
        <v>0</v>
      </c>
      <c r="AU209" s="61">
        <f>IF(COUNTIF(Setup_Hierarchy!$J$39:$IV$39,"="&amp;$K209)&lt;&gt;0,$L209,0)</f>
        <v>35.020000000000003</v>
      </c>
      <c r="AV209" s="61">
        <f>IF(COUNTIF(Setup_Hierarchy!$J$40:$IV$40,"="&amp;$K209)&lt;&gt;0,$L209,0)</f>
        <v>0</v>
      </c>
      <c r="AW209" s="61">
        <f>IF(COUNTIF(Setup_Hierarchy!$J$41:$IV$41,"="&amp;$K209)&lt;&gt;0,$L209,0)</f>
        <v>0</v>
      </c>
      <c r="AX209" s="61">
        <f>IF(COUNTIF(Setup_Hierarchy!$J$42:$IV$42,"="&amp;$K209)&lt;&gt;0,$L209,0)</f>
        <v>0</v>
      </c>
      <c r="AY209" s="61">
        <f>IF(COUNTIF(Setup_Hierarchy!$J$43:$IV$43,"="&amp;$K209)&lt;&gt;0,$L209,0)</f>
        <v>0</v>
      </c>
      <c r="AZ209" s="61">
        <f>IF(COUNTIF(Setup_Hierarchy!$J$44:$IV$44,"="&amp;$K209)&lt;&gt;0,$L209,0)</f>
        <v>0</v>
      </c>
      <c r="BA209" s="61">
        <f>IF(COUNTIF(Setup_Hierarchy!$J$45:$IV$45,"="&amp;$K209)&lt;&gt;0,$L209,0)</f>
        <v>0</v>
      </c>
      <c r="BB209" s="61">
        <f>IF(COUNTIF(Setup_Hierarchy!$J$46:$IV$46,"="&amp;$K209)&lt;&gt;0,$L209,0)</f>
        <v>35.020000000000003</v>
      </c>
      <c r="BC209" s="61">
        <f>IF(COUNTIF(Setup_Hierarchy!$J$47:$IV$47,"="&amp;$K209)&lt;&gt;0,$L209,0)</f>
        <v>35.020000000000003</v>
      </c>
      <c r="BD209" s="61">
        <f>IF(COUNTIF(Setup_Hierarchy!$J$48:$IV$48,"="&amp;$K209)&lt;&gt;0,$L209,0)</f>
        <v>0</v>
      </c>
      <c r="BE209" s="61">
        <f>IF(COUNTIF(Setup_Hierarchy!$J$49:$IV$49,"="&amp;$K209)&lt;&gt;0,$L209,0)</f>
        <v>0</v>
      </c>
      <c r="BF209" s="61">
        <f>IF(COUNTIF(Setup_Hierarchy!$J$50:$IV$50,"="&amp;$K209)&lt;&gt;0,$L209,0)</f>
        <v>0</v>
      </c>
      <c r="BG209" s="61">
        <f>IF(COUNTIF(Setup_Hierarchy!$J$51:$IV$51,"="&amp;$K209)&lt;&gt;0,$L209,0)</f>
        <v>0</v>
      </c>
      <c r="BH209" s="61">
        <f>IF(COUNTIF(Setup_Hierarchy!$J$52:$IV$52,"="&amp;$K209)&lt;&gt;0,$L209,0)</f>
        <v>0</v>
      </c>
      <c r="BI209" s="61">
        <f>IF(COUNTIF(Setup_Hierarchy!$J$53:$IV$53,"="&amp;$K209)&lt;&gt;0,$L209,0)</f>
        <v>0</v>
      </c>
      <c r="BJ209" s="61">
        <f>IF(COUNTIF(Setup_Hierarchy!$J$54:$IV$54,"="&amp;$K209)&lt;&gt;0,$L209,0)</f>
        <v>0</v>
      </c>
      <c r="BK209" s="61">
        <f>IF(COUNTIF(Setup_Hierarchy!$J$55:$IV$55,"="&amp;$K209)&lt;&gt;0,$L209,0)</f>
        <v>0</v>
      </c>
      <c r="BL209" s="61">
        <f>IF(COUNTIF(Setup_Hierarchy!$J$56:$IV$56,"="&amp;$K209)&lt;&gt;0,$L209,0)</f>
        <v>0</v>
      </c>
      <c r="BM209" s="61">
        <f>IF(COUNTIF(Setup_Hierarchy!$J$57:$IV$57,"="&amp;$K209)&lt;&gt;0,$L209,0)</f>
        <v>0</v>
      </c>
      <c r="BN209" s="61">
        <f>IF(COUNTIF(Setup_Hierarchy!$J$58:$IV$58,"="&amp;$K209)&lt;&gt;0,$L209,0)</f>
        <v>0</v>
      </c>
      <c r="BO209" s="61">
        <f>IF(COUNTIF(Setup_Hierarchy!$J$59:$IV$59,"="&amp;$K209)&lt;&gt;0,$L209,0)</f>
        <v>0</v>
      </c>
      <c r="BP209" s="61">
        <f>IF(COUNTIF(Setup_Hierarchy!$J$60:$IV$60,"="&amp;$K209)&lt;&gt;0,$L209,0)</f>
        <v>0</v>
      </c>
      <c r="BQ209" s="61">
        <f>IF(COUNTIF(Setup_Hierarchy!$J$61:$IV$61,"="&amp;$K209)&lt;&gt;0,$L209,0)</f>
        <v>0</v>
      </c>
      <c r="BR209" s="61">
        <f>IF(COUNTIF(Setup_Hierarchy!$J$62:$IV$62,"="&amp;$K209)&lt;&gt;0,$L209,0)</f>
        <v>0</v>
      </c>
      <c r="BS209" s="61">
        <f>IF(COUNTIF(Setup_Hierarchy!$J$63:$IV$63,"="&amp;$K209)&lt;&gt;0,$L209,0)</f>
        <v>0</v>
      </c>
      <c r="BT209" s="61">
        <f>IF(COUNTIF(Setup_Hierarchy!$J$64:$IV$64,"="&amp;$K209)&lt;&gt;0,$L209,0)</f>
        <v>0</v>
      </c>
      <c r="BU209" s="61">
        <f>IF(COUNTIF(Setup_Hierarchy!$J$65:$IV$65,"="&amp;$K209)&lt;&gt;0,$L209,0)</f>
        <v>0</v>
      </c>
      <c r="BV209" s="61">
        <f>IF(COUNTIF(Setup_Hierarchy!$J$66:$IV$66,"="&amp;$K209)&lt;&gt;0,$L209,0)</f>
        <v>0</v>
      </c>
      <c r="BW209" s="61">
        <f>IF(COUNTIF(Setup_Hierarchy!$J$67:$IV$67,"="&amp;$K209)&lt;&gt;0,$L209,0)</f>
        <v>0</v>
      </c>
      <c r="BX209" s="61">
        <f>IF(COUNTIF(Setup_Hierarchy!$J$68:$IV$68,"="&amp;$K209)&lt;&gt;0,$L209,0)</f>
        <v>0</v>
      </c>
      <c r="BY209" s="61">
        <f>IF(COUNTIF(Setup_Hierarchy!$J$69:$IV$69,"="&amp;$K209)&lt;&gt;0,$L209,0)</f>
        <v>0</v>
      </c>
      <c r="BZ209" s="61">
        <f>IF(COUNTIF(Setup_Hierarchy!$J$70:$IV$70,"="&amp;$K209)&lt;&gt;0,$L209,0)</f>
        <v>0</v>
      </c>
      <c r="CA209" s="61">
        <f>IF(COUNTIF(Setup_Hierarchy!$J$71:$IV$71,"="&amp;$K209)&lt;&gt;0,$L209,0)</f>
        <v>0</v>
      </c>
      <c r="CB209" s="61">
        <f>IF(COUNTIF(Setup_Hierarchy!$J$72:$IV$72,"="&amp;$K209)&lt;&gt;0,$L209,0)</f>
        <v>0</v>
      </c>
      <c r="CC209" s="61">
        <f>IF(COUNTIF(Setup_Hierarchy!$J$73:$IV$73,"="&amp;$K209)&lt;&gt;0,$L209,0)</f>
        <v>0</v>
      </c>
      <c r="CD209" s="61">
        <f>IF(COUNTIF(Setup_Hierarchy!$J$74:$IV$74,"="&amp;$K209)&lt;&gt;0,$L209,0)</f>
        <v>0</v>
      </c>
      <c r="CE209" s="61">
        <f>IF(COUNTIF(Setup_Hierarchy!$J$75:$IV$75,"="&amp;$K209)&lt;&gt;0,$L209,0)</f>
        <v>0</v>
      </c>
      <c r="CF209" s="61">
        <f>IF(COUNTIF(Setup_Hierarchy!$J$76:$IV$76,"="&amp;$K209)&lt;&gt;0,$L209,0)</f>
        <v>0</v>
      </c>
      <c r="CG209" s="61">
        <f>IF(COUNTIF(Setup_Hierarchy!$J$77:$IV$77,"="&amp;$K209)&lt;&gt;0,$L209,0)</f>
        <v>0</v>
      </c>
      <c r="CH209" s="61">
        <f>IF(COUNTIF(Setup_Hierarchy!$J$78:$IV$78,"="&amp;$K209)&lt;&gt;0,$L209,0)</f>
        <v>0</v>
      </c>
      <c r="CI209" s="61">
        <f>IF(COUNTIF(Setup_Hierarchy!$J$79:$IV$79,"="&amp;$K209)&lt;&gt;0,$L209,0)</f>
        <v>0</v>
      </c>
      <c r="CJ209" s="61">
        <f>IF(COUNTIF(Setup_Hierarchy!$J$80:$IV$80,"="&amp;$K209)&lt;&gt;0,$L209,0)</f>
        <v>0</v>
      </c>
      <c r="CK209" s="61">
        <f>IF(COUNTIF(Setup_Hierarchy!$J$81:$IV$81,"="&amp;$K209)&lt;&gt;0,$L209,0)</f>
        <v>0</v>
      </c>
      <c r="CL209" s="61">
        <f>IF(COUNTIF(Setup_Hierarchy!$J$82:$IV$82,"="&amp;$K209)&lt;&gt;0,$L209,0)</f>
        <v>0</v>
      </c>
      <c r="CM209" s="61">
        <f>IF(COUNTIF(Setup_Hierarchy!$J$83:$IV$83,"="&amp;$K209)&lt;&gt;0,$L209,0)</f>
        <v>0</v>
      </c>
      <c r="CN209" s="61">
        <f>IF(COUNTIF(Setup_Hierarchy!$J$84:$IV$84,"="&amp;$K209)&lt;&gt;0,$L209,0)</f>
        <v>0</v>
      </c>
      <c r="CO209" s="61">
        <f>IF(COUNTIF(Setup_Hierarchy!$J$85:$IV$85,"="&amp;$K209)&lt;&gt;0,$L209,0)</f>
        <v>0</v>
      </c>
      <c r="CP209" s="61">
        <f>IF(COUNTIF(Setup_Hierarchy!$J$86:$IV$86,"="&amp;$K209)&lt;&gt;0,$L209,0)</f>
        <v>0</v>
      </c>
      <c r="CQ209" s="61">
        <f>IF(COUNTIF(Setup_Hierarchy!$J$87:$IV$87,"="&amp;$K209)&lt;&gt;0,$L209,0)</f>
        <v>0</v>
      </c>
      <c r="CR209" s="61">
        <f>IF(COUNTIF(Setup_Hierarchy!$J$88:$IV$88,"="&amp;$K209)&lt;&gt;0,$L209,0)</f>
        <v>0</v>
      </c>
      <c r="CS209" s="61">
        <f>IF(COUNTIF(Setup_Hierarchy!$J$89:$IV$89,"="&amp;$K209)&lt;&gt;0,$L209,0)</f>
        <v>0</v>
      </c>
      <c r="CT209" s="61">
        <f>IF(COUNTIF(Setup_Hierarchy!$J$90:$IV$90,"="&amp;$K209)&lt;&gt;0,$L209,0)</f>
        <v>0</v>
      </c>
      <c r="CU209" s="61">
        <f>IF(COUNTIF(Setup_Hierarchy!$J$91:$IV$91,"="&amp;$K209)&lt;&gt;0,$L209,0)</f>
        <v>0</v>
      </c>
      <c r="CV209" s="61">
        <f>IF(COUNTIF(Setup_Hierarchy!$J$92:$IV$92,"="&amp;$K209)&lt;&gt;0,$L209,0)</f>
        <v>0</v>
      </c>
      <c r="CW209" s="61">
        <f>IF(COUNTIF(Setup_Hierarchy!$J$93:$IV$93,"="&amp;$K209)&lt;&gt;0,$L209,0)</f>
        <v>0</v>
      </c>
      <c r="CX209" s="61">
        <f>IF(COUNTIF(Setup_Hierarchy!$J$94:$IV$94,"="&amp;$K209)&lt;&gt;0,$L209,0)</f>
        <v>0</v>
      </c>
      <c r="CY209" s="61">
        <f>IF(COUNTIF(Setup_Hierarchy!$J$95:$IV$95,"="&amp;$K209)&lt;&gt;0,$L209,0)</f>
        <v>0</v>
      </c>
      <c r="CZ209" s="61">
        <f>IF(COUNTIF(Setup_Hierarchy!$J$96:$IV$96,"="&amp;$K209)&lt;&gt;0,$L209,0)</f>
        <v>0</v>
      </c>
      <c r="DA209" s="61">
        <f>IF(COUNTIF(Setup_Hierarchy!$J$97:$IV$97,"="&amp;$K209)&lt;&gt;0,$L209,0)</f>
        <v>0</v>
      </c>
      <c r="DB209" s="61">
        <f>IF(COUNTIF(Setup_Hierarchy!$J$98:$IV$98,"="&amp;$K209)&lt;&gt;0,$L209,0)</f>
        <v>0</v>
      </c>
      <c r="DC209" s="61">
        <f>IF(COUNTIF(Setup_Hierarchy!$J$99:$IV$99,"="&amp;$K209)&lt;&gt;0,$L209,0)</f>
        <v>0</v>
      </c>
      <c r="DD209" s="61">
        <f>IF(COUNTIF(Setup_Hierarchy!$J$100:$IV$100,"="&amp;$K209)&lt;&gt;0,$L209,0)</f>
        <v>0</v>
      </c>
      <c r="DE209" s="61">
        <f>IF(COUNTIF(Setup_Hierarchy!$J$101:$IV$101,"="&amp;$K209)&lt;&gt;0,$L209,0)</f>
        <v>0</v>
      </c>
      <c r="DF209" s="61">
        <f>IF(COUNTIF(Setup_Hierarchy!$J$102:$IV$102,"="&amp;$K209)&lt;&gt;0,$L209,0)</f>
        <v>0</v>
      </c>
      <c r="DG209" s="61">
        <f>IF(COUNTIF(Setup_Hierarchy!$J$103:$IV$103,"="&amp;$K209)&lt;&gt;0,$L209,0)</f>
        <v>0</v>
      </c>
      <c r="DH209" s="61">
        <f>IF(COUNTIF(Setup_Hierarchy!$J$104:$IV$104,"="&amp;$K209)&lt;&gt;0,$L209,0)</f>
        <v>0</v>
      </c>
      <c r="DI209" s="61">
        <f>IF(COUNTIF(Setup_Hierarchy!$J$105:$IV$105,"="&amp;$K209)&lt;&gt;0,$L209,0)</f>
        <v>0</v>
      </c>
      <c r="DJ209" s="61">
        <f>IF(COUNTIF(Setup_Hierarchy!$J$106:$IV$106,"="&amp;$K209)&lt;&gt;0,$L209,0)</f>
        <v>0</v>
      </c>
      <c r="DK209" s="61">
        <f>IF(COUNTIF(Setup_Hierarchy!$J$107:$IV$107,"="&amp;$K209)&lt;&gt;0,$L209,0)</f>
        <v>0</v>
      </c>
      <c r="DL209" s="61">
        <f>IF(COUNTIF(Setup_Hierarchy!$J$108:$IV$108,"="&amp;$K209)&lt;&gt;0,$L209,0)</f>
        <v>0</v>
      </c>
      <c r="DM209" s="61">
        <f>IF(COUNTIF(Setup_Hierarchy!$J$109:$IV$109,"="&amp;$K209)&lt;&gt;0,$L209,0)</f>
        <v>0</v>
      </c>
      <c r="DN209" s="61">
        <f>IF(COUNTIF(Setup_Hierarchy!$J$110:$IV$110,"="&amp;$K209)&lt;&gt;0,$L209,0)</f>
        <v>0</v>
      </c>
      <c r="DO209" s="61">
        <f>IF(COUNTIF(Setup_Hierarchy!$J$111:$IV$111,"="&amp;$K209)&lt;&gt;0,$L209,0)</f>
        <v>0</v>
      </c>
      <c r="DP209" s="61">
        <f>IF(COUNTIF(Setup_Hierarchy!$J$112:$IV$112,"="&amp;$K209)&lt;&gt;0,$L209,0)</f>
        <v>0</v>
      </c>
      <c r="DQ209" s="61">
        <f>IF(COUNTIF(Setup_Hierarchy!$J$113:$IV$113,"="&amp;$K209)&lt;&gt;0,$L209,0)</f>
        <v>0</v>
      </c>
      <c r="DR209" s="61">
        <f>IF(COUNTIF(Setup_Hierarchy!$J$114:$IV$114,"="&amp;$K209)&lt;&gt;0,$L209,0)</f>
        <v>0</v>
      </c>
      <c r="DS209" s="61">
        <f>IF(COUNTIF(Setup_Hierarchy!$J$115:$IV$115,"="&amp;$K209)&lt;&gt;0,$L209,0)</f>
        <v>0</v>
      </c>
      <c r="DT209" s="61">
        <f>IF(COUNTIF(Setup_Hierarchy!$J$116:$IV$116,"="&amp;$K209)&lt;&gt;0,$L209,0)</f>
        <v>0</v>
      </c>
    </row>
    <row r="210" spans="2:124" x14ac:dyDescent="0.2">
      <c r="B210" t="s">
        <v>43</v>
      </c>
      <c r="C210">
        <v>83</v>
      </c>
      <c r="D210" t="s">
        <v>16</v>
      </c>
      <c r="E210" t="s">
        <v>369</v>
      </c>
      <c r="F210" t="s">
        <v>532</v>
      </c>
      <c r="G210" t="s">
        <v>25</v>
      </c>
      <c r="H210" t="s">
        <v>7</v>
      </c>
      <c r="I210">
        <v>0.74883299999999997</v>
      </c>
      <c r="J210">
        <v>1.5163500000000001</v>
      </c>
      <c r="K210">
        <v>795</v>
      </c>
      <c r="L210">
        <v>-1300.98</v>
      </c>
      <c r="M210" s="61">
        <f>IF(COUNTIF(Setup_Hierarchy!$J$5:$IV$5,"="&amp;$K210)&lt;&gt;0,$L210,0)</f>
        <v>-1300.98</v>
      </c>
      <c r="N210" s="61">
        <f>IF(COUNTIF(Setup_Hierarchy!$J$6:$IV$6,"="&amp;$K210)&lt;&gt;0,$L210,0)</f>
        <v>-1300.98</v>
      </c>
      <c r="O210" s="61">
        <f>IF(COUNTIF(Setup_Hierarchy!$J$7:$IV$7,"="&amp;$K210)&lt;&gt;0,$L210,0)</f>
        <v>-1300.98</v>
      </c>
      <c r="P210" s="61">
        <f>IF(COUNTIF(Setup_Hierarchy!$J$8:$IV$8,"="&amp;$K210)&lt;&gt;0,$L210,0)</f>
        <v>-1300.98</v>
      </c>
      <c r="Q210" s="61">
        <f>IF(COUNTIF(Setup_Hierarchy!$J$9:$IV$9,"="&amp;$K210)&lt;&gt;0,$L210,0)</f>
        <v>-1300.98</v>
      </c>
      <c r="R210" s="61">
        <f>IF(COUNTIF(Setup_Hierarchy!$J$10:$IV$10,"="&amp;$K210)&lt;&gt;0,$L210,0)</f>
        <v>0</v>
      </c>
      <c r="S210" s="61">
        <f>IF(COUNTIF(Setup_Hierarchy!$J$11:$IV$11,"="&amp;$K210)&lt;&gt;0,$L210,0)</f>
        <v>0</v>
      </c>
      <c r="T210" s="61">
        <f>IF(COUNTIF(Setup_Hierarchy!$J$12:$IV$12,"="&amp;$K210)&lt;&gt;0,$L210,0)</f>
        <v>0</v>
      </c>
      <c r="U210" s="61">
        <f>IF(COUNTIF(Setup_Hierarchy!$J$13:$IV$13,"="&amp;$K210)&lt;&gt;0,$L210,0)</f>
        <v>0</v>
      </c>
      <c r="V210" s="61">
        <f>IF(COUNTIF(Setup_Hierarchy!$J$14:$IV$14,"="&amp;$K210)&lt;&gt;0,$L210,0)</f>
        <v>0</v>
      </c>
      <c r="W210" s="61">
        <f>IF(COUNTIF(Setup_Hierarchy!$J$15:$IV$15,"="&amp;$K210)&lt;&gt;0,$L210,0)</f>
        <v>0</v>
      </c>
      <c r="X210" s="61">
        <f>IF(COUNTIF(Setup_Hierarchy!$J$16:$IV$16,"="&amp;$K210)&lt;&gt;0,$L210,0)</f>
        <v>0</v>
      </c>
      <c r="Y210" s="61">
        <f>IF(COUNTIF(Setup_Hierarchy!$J$17:$IV$17,"="&amp;$K210)&lt;&gt;0,$L210,0)</f>
        <v>0</v>
      </c>
      <c r="Z210" s="61">
        <f>IF(COUNTIF(Setup_Hierarchy!$J$18:$IV$18,"="&amp;$K210)&lt;&gt;0,$L210,0)</f>
        <v>-1300.98</v>
      </c>
      <c r="AA210" s="61">
        <f>IF(COUNTIF(Setup_Hierarchy!$J$19:$IV$19,"="&amp;$K210)&lt;&gt;0,$L210,0)</f>
        <v>0</v>
      </c>
      <c r="AB210" s="61">
        <f>IF(COUNTIF(Setup_Hierarchy!$J$20:$IV$20,"="&amp;$K210)&lt;&gt;0,$L210,0)</f>
        <v>0</v>
      </c>
      <c r="AC210" s="61">
        <f>IF(COUNTIF(Setup_Hierarchy!$J$21:$IV$21,"="&amp;$K210)&lt;&gt;0,$L210,0)</f>
        <v>0</v>
      </c>
      <c r="AD210" s="61">
        <f>IF(COUNTIF(Setup_Hierarchy!$J$22:$IV$22,"="&amp;$K210)&lt;&gt;0,$L210,0)</f>
        <v>0</v>
      </c>
      <c r="AE210" s="61">
        <f>IF(COUNTIF(Setup_Hierarchy!$J$23:$IV$23,"="&amp;$K210)&lt;&gt;0,$L210,0)</f>
        <v>0</v>
      </c>
      <c r="AF210" s="61">
        <f>IF(COUNTIF(Setup_Hierarchy!$J$24:$IV$24,"="&amp;$K210)&lt;&gt;0,$L210,0)</f>
        <v>0</v>
      </c>
      <c r="AG210" s="61">
        <f>IF(COUNTIF(Setup_Hierarchy!$J$25:$IV$25,"="&amp;$K210)&lt;&gt;0,$L210,0)</f>
        <v>0</v>
      </c>
      <c r="AH210" s="61">
        <f>IF(COUNTIF(Setup_Hierarchy!$J$26:$IV$26,"="&amp;$K210)&lt;&gt;0,$L210,0)</f>
        <v>0</v>
      </c>
      <c r="AI210" s="61">
        <f>IF(COUNTIF(Setup_Hierarchy!$J$27:$IV$27,"="&amp;$K210)&lt;&gt;0,$L210,0)</f>
        <v>0</v>
      </c>
      <c r="AJ210" s="61">
        <f>IF(COUNTIF(Setup_Hierarchy!$J$28:$IV$28,"="&amp;$K210)&lt;&gt;0,$L210,0)</f>
        <v>0</v>
      </c>
      <c r="AK210" s="61">
        <f>IF(COUNTIF(Setup_Hierarchy!$J$29:$IV$29,"="&amp;$K210)&lt;&gt;0,$L210,0)</f>
        <v>0</v>
      </c>
      <c r="AL210" s="61">
        <f>IF(COUNTIF(Setup_Hierarchy!$J$30:$IV$30,"="&amp;$K210)&lt;&gt;0,$L210,0)</f>
        <v>0</v>
      </c>
      <c r="AM210" s="61">
        <f>IF(COUNTIF(Setup_Hierarchy!$J$31:$IV$31,"="&amp;$K210)&lt;&gt;0,$L210,0)</f>
        <v>0</v>
      </c>
      <c r="AN210" s="61">
        <f>IF(COUNTIF(Setup_Hierarchy!$J$32:$IV$32,"="&amp;$K210)&lt;&gt;0,$L210,0)</f>
        <v>0</v>
      </c>
      <c r="AO210" s="61">
        <f>IF(COUNTIF(Setup_Hierarchy!$J$33:$IV$33,"="&amp;$K210)&lt;&gt;0,$L210,0)</f>
        <v>0</v>
      </c>
      <c r="AP210" s="61">
        <f>IF(COUNTIF(Setup_Hierarchy!$J$34:$IV$34,"="&amp;$K210)&lt;&gt;0,$L210,0)</f>
        <v>0</v>
      </c>
      <c r="AQ210" s="61">
        <f>IF(COUNTIF(Setup_Hierarchy!$J$35:$IV$35,"="&amp;$K210)&lt;&gt;0,$L210,0)</f>
        <v>0</v>
      </c>
      <c r="AR210" s="61">
        <f>IF(COUNTIF(Setup_Hierarchy!$J$36:$IV$36,"="&amp;$K210)&lt;&gt;0,$L210,0)</f>
        <v>0</v>
      </c>
      <c r="AS210" s="61">
        <f>IF(COUNTIF(Setup_Hierarchy!$J$37:$IV$37,"="&amp;$K210)&lt;&gt;0,$L210,0)</f>
        <v>0</v>
      </c>
      <c r="AT210" s="61">
        <f>IF(COUNTIF(Setup_Hierarchy!$J$38:$IV$38,"="&amp;$K210)&lt;&gt;0,$L210,0)</f>
        <v>0</v>
      </c>
      <c r="AU210" s="61">
        <f>IF(COUNTIF(Setup_Hierarchy!$J$39:$IV$39,"="&amp;$K210)&lt;&gt;0,$L210,0)</f>
        <v>0</v>
      </c>
      <c r="AV210" s="61">
        <f>IF(COUNTIF(Setup_Hierarchy!$J$40:$IV$40,"="&amp;$K210)&lt;&gt;0,$L210,0)</f>
        <v>0</v>
      </c>
      <c r="AW210" s="61">
        <f>IF(COUNTIF(Setup_Hierarchy!$J$41:$IV$41,"="&amp;$K210)&lt;&gt;0,$L210,0)</f>
        <v>0</v>
      </c>
      <c r="AX210" s="61">
        <f>IF(COUNTIF(Setup_Hierarchy!$J$42:$IV$42,"="&amp;$K210)&lt;&gt;0,$L210,0)</f>
        <v>0</v>
      </c>
      <c r="AY210" s="61">
        <f>IF(COUNTIF(Setup_Hierarchy!$J$43:$IV$43,"="&amp;$K210)&lt;&gt;0,$L210,0)</f>
        <v>0</v>
      </c>
      <c r="AZ210" s="61">
        <f>IF(COUNTIF(Setup_Hierarchy!$J$44:$IV$44,"="&amp;$K210)&lt;&gt;0,$L210,0)</f>
        <v>0</v>
      </c>
      <c r="BA210" s="61">
        <f>IF(COUNTIF(Setup_Hierarchy!$J$45:$IV$45,"="&amp;$K210)&lt;&gt;0,$L210,0)</f>
        <v>0</v>
      </c>
      <c r="BB210" s="61">
        <f>IF(COUNTIF(Setup_Hierarchy!$J$46:$IV$46,"="&amp;$K210)&lt;&gt;0,$L210,0)</f>
        <v>0</v>
      </c>
      <c r="BC210" s="61">
        <f>IF(COUNTIF(Setup_Hierarchy!$J$47:$IV$47,"="&amp;$K210)&lt;&gt;0,$L210,0)</f>
        <v>0</v>
      </c>
      <c r="BD210" s="61">
        <f>IF(COUNTIF(Setup_Hierarchy!$J$48:$IV$48,"="&amp;$K210)&lt;&gt;0,$L210,0)</f>
        <v>0</v>
      </c>
      <c r="BE210" s="61">
        <f>IF(COUNTIF(Setup_Hierarchy!$J$49:$IV$49,"="&amp;$K210)&lt;&gt;0,$L210,0)</f>
        <v>0</v>
      </c>
      <c r="BF210" s="61">
        <f>IF(COUNTIF(Setup_Hierarchy!$J$50:$IV$50,"="&amp;$K210)&lt;&gt;0,$L210,0)</f>
        <v>0</v>
      </c>
      <c r="BG210" s="61">
        <f>IF(COUNTIF(Setup_Hierarchy!$J$51:$IV$51,"="&amp;$K210)&lt;&gt;0,$L210,0)</f>
        <v>0</v>
      </c>
      <c r="BH210" s="61">
        <f>IF(COUNTIF(Setup_Hierarchy!$J$52:$IV$52,"="&amp;$K210)&lt;&gt;0,$L210,0)</f>
        <v>0</v>
      </c>
      <c r="BI210" s="61">
        <f>IF(COUNTIF(Setup_Hierarchy!$J$53:$IV$53,"="&amp;$K210)&lt;&gt;0,$L210,0)</f>
        <v>0</v>
      </c>
      <c r="BJ210" s="61">
        <f>IF(COUNTIF(Setup_Hierarchy!$J$54:$IV$54,"="&amp;$K210)&lt;&gt;0,$L210,0)</f>
        <v>0</v>
      </c>
      <c r="BK210" s="61">
        <f>IF(COUNTIF(Setup_Hierarchy!$J$55:$IV$55,"="&amp;$K210)&lt;&gt;0,$L210,0)</f>
        <v>0</v>
      </c>
      <c r="BL210" s="61">
        <f>IF(COUNTIF(Setup_Hierarchy!$J$56:$IV$56,"="&amp;$K210)&lt;&gt;0,$L210,0)</f>
        <v>0</v>
      </c>
      <c r="BM210" s="61">
        <f>IF(COUNTIF(Setup_Hierarchy!$J$57:$IV$57,"="&amp;$K210)&lt;&gt;0,$L210,0)</f>
        <v>0</v>
      </c>
      <c r="BN210" s="61">
        <f>IF(COUNTIF(Setup_Hierarchy!$J$58:$IV$58,"="&amp;$K210)&lt;&gt;0,$L210,0)</f>
        <v>0</v>
      </c>
      <c r="BO210" s="61">
        <f>IF(COUNTIF(Setup_Hierarchy!$J$59:$IV$59,"="&amp;$K210)&lt;&gt;0,$L210,0)</f>
        <v>0</v>
      </c>
      <c r="BP210" s="61">
        <f>IF(COUNTIF(Setup_Hierarchy!$J$60:$IV$60,"="&amp;$K210)&lt;&gt;0,$L210,0)</f>
        <v>0</v>
      </c>
      <c r="BQ210" s="61">
        <f>IF(COUNTIF(Setup_Hierarchy!$J$61:$IV$61,"="&amp;$K210)&lt;&gt;0,$L210,0)</f>
        <v>0</v>
      </c>
      <c r="BR210" s="61">
        <f>IF(COUNTIF(Setup_Hierarchy!$J$62:$IV$62,"="&amp;$K210)&lt;&gt;0,$L210,0)</f>
        <v>0</v>
      </c>
      <c r="BS210" s="61">
        <f>IF(COUNTIF(Setup_Hierarchy!$J$63:$IV$63,"="&amp;$K210)&lt;&gt;0,$L210,0)</f>
        <v>0</v>
      </c>
      <c r="BT210" s="61">
        <f>IF(COUNTIF(Setup_Hierarchy!$J$64:$IV$64,"="&amp;$K210)&lt;&gt;0,$L210,0)</f>
        <v>0</v>
      </c>
      <c r="BU210" s="61">
        <f>IF(COUNTIF(Setup_Hierarchy!$J$65:$IV$65,"="&amp;$K210)&lt;&gt;0,$L210,0)</f>
        <v>0</v>
      </c>
      <c r="BV210" s="61">
        <f>IF(COUNTIF(Setup_Hierarchy!$J$66:$IV$66,"="&amp;$K210)&lt;&gt;0,$L210,0)</f>
        <v>0</v>
      </c>
      <c r="BW210" s="61">
        <f>IF(COUNTIF(Setup_Hierarchy!$J$67:$IV$67,"="&amp;$K210)&lt;&gt;0,$L210,0)</f>
        <v>0</v>
      </c>
      <c r="BX210" s="61">
        <f>IF(COUNTIF(Setup_Hierarchy!$J$68:$IV$68,"="&amp;$K210)&lt;&gt;0,$L210,0)</f>
        <v>0</v>
      </c>
      <c r="BY210" s="61">
        <f>IF(COUNTIF(Setup_Hierarchy!$J$69:$IV$69,"="&amp;$K210)&lt;&gt;0,$L210,0)</f>
        <v>0</v>
      </c>
      <c r="BZ210" s="61">
        <f>IF(COUNTIF(Setup_Hierarchy!$J$70:$IV$70,"="&amp;$K210)&lt;&gt;0,$L210,0)</f>
        <v>0</v>
      </c>
      <c r="CA210" s="61">
        <f>IF(COUNTIF(Setup_Hierarchy!$J$71:$IV$71,"="&amp;$K210)&lt;&gt;0,$L210,0)</f>
        <v>0</v>
      </c>
      <c r="CB210" s="61">
        <f>IF(COUNTIF(Setup_Hierarchy!$J$72:$IV$72,"="&amp;$K210)&lt;&gt;0,$L210,0)</f>
        <v>0</v>
      </c>
      <c r="CC210" s="61">
        <f>IF(COUNTIF(Setup_Hierarchy!$J$73:$IV$73,"="&amp;$K210)&lt;&gt;0,$L210,0)</f>
        <v>0</v>
      </c>
      <c r="CD210" s="61">
        <f>IF(COUNTIF(Setup_Hierarchy!$J$74:$IV$74,"="&amp;$K210)&lt;&gt;0,$L210,0)</f>
        <v>0</v>
      </c>
      <c r="CE210" s="61">
        <f>IF(COUNTIF(Setup_Hierarchy!$J$75:$IV$75,"="&amp;$K210)&lt;&gt;0,$L210,0)</f>
        <v>0</v>
      </c>
      <c r="CF210" s="61">
        <f>IF(COUNTIF(Setup_Hierarchy!$J$76:$IV$76,"="&amp;$K210)&lt;&gt;0,$L210,0)</f>
        <v>0</v>
      </c>
      <c r="CG210" s="61">
        <f>IF(COUNTIF(Setup_Hierarchy!$J$77:$IV$77,"="&amp;$K210)&lt;&gt;0,$L210,0)</f>
        <v>0</v>
      </c>
      <c r="CH210" s="61">
        <f>IF(COUNTIF(Setup_Hierarchy!$J$78:$IV$78,"="&amp;$K210)&lt;&gt;0,$L210,0)</f>
        <v>0</v>
      </c>
      <c r="CI210" s="61">
        <f>IF(COUNTIF(Setup_Hierarchy!$J$79:$IV$79,"="&amp;$K210)&lt;&gt;0,$L210,0)</f>
        <v>0</v>
      </c>
      <c r="CJ210" s="61">
        <f>IF(COUNTIF(Setup_Hierarchy!$J$80:$IV$80,"="&amp;$K210)&lt;&gt;0,$L210,0)</f>
        <v>0</v>
      </c>
      <c r="CK210" s="61">
        <f>IF(COUNTIF(Setup_Hierarchy!$J$81:$IV$81,"="&amp;$K210)&lt;&gt;0,$L210,0)</f>
        <v>0</v>
      </c>
      <c r="CL210" s="61">
        <f>IF(COUNTIF(Setup_Hierarchy!$J$82:$IV$82,"="&amp;$K210)&lt;&gt;0,$L210,0)</f>
        <v>0</v>
      </c>
      <c r="CM210" s="61">
        <f>IF(COUNTIF(Setup_Hierarchy!$J$83:$IV$83,"="&amp;$K210)&lt;&gt;0,$L210,0)</f>
        <v>0</v>
      </c>
      <c r="CN210" s="61">
        <f>IF(COUNTIF(Setup_Hierarchy!$J$84:$IV$84,"="&amp;$K210)&lt;&gt;0,$L210,0)</f>
        <v>0</v>
      </c>
      <c r="CO210" s="61">
        <f>IF(COUNTIF(Setup_Hierarchy!$J$85:$IV$85,"="&amp;$K210)&lt;&gt;0,$L210,0)</f>
        <v>0</v>
      </c>
      <c r="CP210" s="61">
        <f>IF(COUNTIF(Setup_Hierarchy!$J$86:$IV$86,"="&amp;$K210)&lt;&gt;0,$L210,0)</f>
        <v>0</v>
      </c>
      <c r="CQ210" s="61">
        <f>IF(COUNTIF(Setup_Hierarchy!$J$87:$IV$87,"="&amp;$K210)&lt;&gt;0,$L210,0)</f>
        <v>0</v>
      </c>
      <c r="CR210" s="61">
        <f>IF(COUNTIF(Setup_Hierarchy!$J$88:$IV$88,"="&amp;$K210)&lt;&gt;0,$L210,0)</f>
        <v>0</v>
      </c>
      <c r="CS210" s="61">
        <f>IF(COUNTIF(Setup_Hierarchy!$J$89:$IV$89,"="&amp;$K210)&lt;&gt;0,$L210,0)</f>
        <v>0</v>
      </c>
      <c r="CT210" s="61">
        <f>IF(COUNTIF(Setup_Hierarchy!$J$90:$IV$90,"="&amp;$K210)&lt;&gt;0,$L210,0)</f>
        <v>0</v>
      </c>
      <c r="CU210" s="61">
        <f>IF(COUNTIF(Setup_Hierarchy!$J$91:$IV$91,"="&amp;$K210)&lt;&gt;0,$L210,0)</f>
        <v>0</v>
      </c>
      <c r="CV210" s="61">
        <f>IF(COUNTIF(Setup_Hierarchy!$J$92:$IV$92,"="&amp;$K210)&lt;&gt;0,$L210,0)</f>
        <v>0</v>
      </c>
      <c r="CW210" s="61">
        <f>IF(COUNTIF(Setup_Hierarchy!$J$93:$IV$93,"="&amp;$K210)&lt;&gt;0,$L210,0)</f>
        <v>0</v>
      </c>
      <c r="CX210" s="61">
        <f>IF(COUNTIF(Setup_Hierarchy!$J$94:$IV$94,"="&amp;$K210)&lt;&gt;0,$L210,0)</f>
        <v>0</v>
      </c>
      <c r="CY210" s="61">
        <f>IF(COUNTIF(Setup_Hierarchy!$J$95:$IV$95,"="&amp;$K210)&lt;&gt;0,$L210,0)</f>
        <v>0</v>
      </c>
      <c r="CZ210" s="61">
        <f>IF(COUNTIF(Setup_Hierarchy!$J$96:$IV$96,"="&amp;$K210)&lt;&gt;0,$L210,0)</f>
        <v>0</v>
      </c>
      <c r="DA210" s="61">
        <f>IF(COUNTIF(Setup_Hierarchy!$J$97:$IV$97,"="&amp;$K210)&lt;&gt;0,$L210,0)</f>
        <v>0</v>
      </c>
      <c r="DB210" s="61">
        <f>IF(COUNTIF(Setup_Hierarchy!$J$98:$IV$98,"="&amp;$K210)&lt;&gt;0,$L210,0)</f>
        <v>0</v>
      </c>
      <c r="DC210" s="61">
        <f>IF(COUNTIF(Setup_Hierarchy!$J$99:$IV$99,"="&amp;$K210)&lt;&gt;0,$L210,0)</f>
        <v>0</v>
      </c>
      <c r="DD210" s="61">
        <f>IF(COUNTIF(Setup_Hierarchy!$J$100:$IV$100,"="&amp;$K210)&lt;&gt;0,$L210,0)</f>
        <v>0</v>
      </c>
      <c r="DE210" s="61">
        <f>IF(COUNTIF(Setup_Hierarchy!$J$101:$IV$101,"="&amp;$K210)&lt;&gt;0,$L210,0)</f>
        <v>0</v>
      </c>
      <c r="DF210" s="61">
        <f>IF(COUNTIF(Setup_Hierarchy!$J$102:$IV$102,"="&amp;$K210)&lt;&gt;0,$L210,0)</f>
        <v>0</v>
      </c>
      <c r="DG210" s="61">
        <f>IF(COUNTIF(Setup_Hierarchy!$J$103:$IV$103,"="&amp;$K210)&lt;&gt;0,$L210,0)</f>
        <v>0</v>
      </c>
      <c r="DH210" s="61">
        <f>IF(COUNTIF(Setup_Hierarchy!$J$104:$IV$104,"="&amp;$K210)&lt;&gt;0,$L210,0)</f>
        <v>0</v>
      </c>
      <c r="DI210" s="61">
        <f>IF(COUNTIF(Setup_Hierarchy!$J$105:$IV$105,"="&amp;$K210)&lt;&gt;0,$L210,0)</f>
        <v>0</v>
      </c>
      <c r="DJ210" s="61">
        <f>IF(COUNTIF(Setup_Hierarchy!$J$106:$IV$106,"="&amp;$K210)&lt;&gt;0,$L210,0)</f>
        <v>0</v>
      </c>
      <c r="DK210" s="61">
        <f>IF(COUNTIF(Setup_Hierarchy!$J$107:$IV$107,"="&amp;$K210)&lt;&gt;0,$L210,0)</f>
        <v>0</v>
      </c>
      <c r="DL210" s="61">
        <f>IF(COUNTIF(Setup_Hierarchy!$J$108:$IV$108,"="&amp;$K210)&lt;&gt;0,$L210,0)</f>
        <v>0</v>
      </c>
      <c r="DM210" s="61">
        <f>IF(COUNTIF(Setup_Hierarchy!$J$109:$IV$109,"="&amp;$K210)&lt;&gt;0,$L210,0)</f>
        <v>0</v>
      </c>
      <c r="DN210" s="61">
        <f>IF(COUNTIF(Setup_Hierarchy!$J$110:$IV$110,"="&amp;$K210)&lt;&gt;0,$L210,0)</f>
        <v>0</v>
      </c>
      <c r="DO210" s="61">
        <f>IF(COUNTIF(Setup_Hierarchy!$J$111:$IV$111,"="&amp;$K210)&lt;&gt;0,$L210,0)</f>
        <v>0</v>
      </c>
      <c r="DP210" s="61">
        <f>IF(COUNTIF(Setup_Hierarchy!$J$112:$IV$112,"="&amp;$K210)&lt;&gt;0,$L210,0)</f>
        <v>0</v>
      </c>
      <c r="DQ210" s="61">
        <f>IF(COUNTIF(Setup_Hierarchy!$J$113:$IV$113,"="&amp;$K210)&lt;&gt;0,$L210,0)</f>
        <v>0</v>
      </c>
      <c r="DR210" s="61">
        <f>IF(COUNTIF(Setup_Hierarchy!$J$114:$IV$114,"="&amp;$K210)&lt;&gt;0,$L210,0)</f>
        <v>0</v>
      </c>
      <c r="DS210" s="61">
        <f>IF(COUNTIF(Setup_Hierarchy!$J$115:$IV$115,"="&amp;$K210)&lt;&gt;0,$L210,0)</f>
        <v>0</v>
      </c>
      <c r="DT210" s="61">
        <f>IF(COUNTIF(Setup_Hierarchy!$J$116:$IV$116,"="&amp;$K210)&lt;&gt;0,$L210,0)</f>
        <v>-1300.98</v>
      </c>
    </row>
    <row r="211" spans="2:124" x14ac:dyDescent="0.2">
      <c r="B211" t="s">
        <v>43</v>
      </c>
      <c r="C211">
        <v>84</v>
      </c>
      <c r="D211" t="s">
        <v>16</v>
      </c>
      <c r="E211" t="s">
        <v>369</v>
      </c>
      <c r="F211" t="s">
        <v>532</v>
      </c>
      <c r="G211" t="s">
        <v>25</v>
      </c>
      <c r="H211" t="s">
        <v>8</v>
      </c>
      <c r="I211">
        <v>0.75163899999999995</v>
      </c>
      <c r="J211">
        <v>1.70431</v>
      </c>
      <c r="K211">
        <v>625</v>
      </c>
      <c r="L211">
        <v>-5049.5200000000004</v>
      </c>
      <c r="M211" s="61">
        <f>IF(COUNTIF(Setup_Hierarchy!$J$5:$IV$5,"="&amp;$K211)&lt;&gt;0,$L211,0)</f>
        <v>-5049.5200000000004</v>
      </c>
      <c r="N211" s="61">
        <f>IF(COUNTIF(Setup_Hierarchy!$J$6:$IV$6,"="&amp;$K211)&lt;&gt;0,$L211,0)</f>
        <v>-5049.5200000000004</v>
      </c>
      <c r="O211" s="61">
        <f>IF(COUNTIF(Setup_Hierarchy!$J$7:$IV$7,"="&amp;$K211)&lt;&gt;0,$L211,0)</f>
        <v>-5049.5200000000004</v>
      </c>
      <c r="P211" s="61">
        <f>IF(COUNTIF(Setup_Hierarchy!$J$8:$IV$8,"="&amp;$K211)&lt;&gt;0,$L211,0)</f>
        <v>0</v>
      </c>
      <c r="Q211" s="61">
        <f>IF(COUNTIF(Setup_Hierarchy!$J$9:$IV$9,"="&amp;$K211)&lt;&gt;0,$L211,0)</f>
        <v>0</v>
      </c>
      <c r="R211" s="61">
        <f>IF(COUNTIF(Setup_Hierarchy!$J$10:$IV$10,"="&amp;$K211)&lt;&gt;0,$L211,0)</f>
        <v>0</v>
      </c>
      <c r="S211" s="61">
        <f>IF(COUNTIF(Setup_Hierarchy!$J$11:$IV$11,"="&amp;$K211)&lt;&gt;0,$L211,0)</f>
        <v>0</v>
      </c>
      <c r="T211" s="61">
        <f>IF(COUNTIF(Setup_Hierarchy!$J$12:$IV$12,"="&amp;$K211)&lt;&gt;0,$L211,0)</f>
        <v>0</v>
      </c>
      <c r="U211" s="61">
        <f>IF(COUNTIF(Setup_Hierarchy!$J$13:$IV$13,"="&amp;$K211)&lt;&gt;0,$L211,0)</f>
        <v>0</v>
      </c>
      <c r="V211" s="61">
        <f>IF(COUNTIF(Setup_Hierarchy!$J$14:$IV$14,"="&amp;$K211)&lt;&gt;0,$L211,0)</f>
        <v>0</v>
      </c>
      <c r="W211" s="61">
        <f>IF(COUNTIF(Setup_Hierarchy!$J$15:$IV$15,"="&amp;$K211)&lt;&gt;0,$L211,0)</f>
        <v>0</v>
      </c>
      <c r="X211" s="61">
        <f>IF(COUNTIF(Setup_Hierarchy!$J$16:$IV$16,"="&amp;$K211)&lt;&gt;0,$L211,0)</f>
        <v>0</v>
      </c>
      <c r="Y211" s="61">
        <f>IF(COUNTIF(Setup_Hierarchy!$J$17:$IV$17,"="&amp;$K211)&lt;&gt;0,$L211,0)</f>
        <v>0</v>
      </c>
      <c r="Z211" s="61">
        <f>IF(COUNTIF(Setup_Hierarchy!$J$18:$IV$18,"="&amp;$K211)&lt;&gt;0,$L211,0)</f>
        <v>0</v>
      </c>
      <c r="AA211" s="61">
        <f>IF(COUNTIF(Setup_Hierarchy!$J$19:$IV$19,"="&amp;$K211)&lt;&gt;0,$L211,0)</f>
        <v>0</v>
      </c>
      <c r="AB211" s="61">
        <f>IF(COUNTIF(Setup_Hierarchy!$J$20:$IV$20,"="&amp;$K211)&lt;&gt;0,$L211,0)</f>
        <v>0</v>
      </c>
      <c r="AC211" s="61">
        <f>IF(COUNTIF(Setup_Hierarchy!$J$21:$IV$21,"="&amp;$K211)&lt;&gt;0,$L211,0)</f>
        <v>0</v>
      </c>
      <c r="AD211" s="61">
        <f>IF(COUNTIF(Setup_Hierarchy!$J$22:$IV$22,"="&amp;$K211)&lt;&gt;0,$L211,0)</f>
        <v>0</v>
      </c>
      <c r="AE211" s="61">
        <f>IF(COUNTIF(Setup_Hierarchy!$J$23:$IV$23,"="&amp;$K211)&lt;&gt;0,$L211,0)</f>
        <v>0</v>
      </c>
      <c r="AF211" s="61">
        <f>IF(COUNTIF(Setup_Hierarchy!$J$24:$IV$24,"="&amp;$K211)&lt;&gt;0,$L211,0)</f>
        <v>0</v>
      </c>
      <c r="AG211" s="61">
        <f>IF(COUNTIF(Setup_Hierarchy!$J$25:$IV$25,"="&amp;$K211)&lt;&gt;0,$L211,0)</f>
        <v>0</v>
      </c>
      <c r="AH211" s="61">
        <f>IF(COUNTIF(Setup_Hierarchy!$J$26:$IV$26,"="&amp;$K211)&lt;&gt;0,$L211,0)</f>
        <v>0</v>
      </c>
      <c r="AI211" s="61">
        <f>IF(COUNTIF(Setup_Hierarchy!$J$27:$IV$27,"="&amp;$K211)&lt;&gt;0,$L211,0)</f>
        <v>0</v>
      </c>
      <c r="AJ211" s="61">
        <f>IF(COUNTIF(Setup_Hierarchy!$J$28:$IV$28,"="&amp;$K211)&lt;&gt;0,$L211,0)</f>
        <v>0</v>
      </c>
      <c r="AK211" s="61">
        <f>IF(COUNTIF(Setup_Hierarchy!$J$29:$IV$29,"="&amp;$K211)&lt;&gt;0,$L211,0)</f>
        <v>0</v>
      </c>
      <c r="AL211" s="61">
        <f>IF(COUNTIF(Setup_Hierarchy!$J$30:$IV$30,"="&amp;$K211)&lt;&gt;0,$L211,0)</f>
        <v>0</v>
      </c>
      <c r="AM211" s="61">
        <f>IF(COUNTIF(Setup_Hierarchy!$J$31:$IV$31,"="&amp;$K211)&lt;&gt;0,$L211,0)</f>
        <v>0</v>
      </c>
      <c r="AN211" s="61">
        <f>IF(COUNTIF(Setup_Hierarchy!$J$32:$IV$32,"="&amp;$K211)&lt;&gt;0,$L211,0)</f>
        <v>0</v>
      </c>
      <c r="AO211" s="61">
        <f>IF(COUNTIF(Setup_Hierarchy!$J$33:$IV$33,"="&amp;$K211)&lt;&gt;0,$L211,0)</f>
        <v>0</v>
      </c>
      <c r="AP211" s="61">
        <f>IF(COUNTIF(Setup_Hierarchy!$J$34:$IV$34,"="&amp;$K211)&lt;&gt;0,$L211,0)</f>
        <v>0</v>
      </c>
      <c r="AQ211" s="61">
        <f>IF(COUNTIF(Setup_Hierarchy!$J$35:$IV$35,"="&amp;$K211)&lt;&gt;0,$L211,0)</f>
        <v>0</v>
      </c>
      <c r="AR211" s="61">
        <f>IF(COUNTIF(Setup_Hierarchy!$J$36:$IV$36,"="&amp;$K211)&lt;&gt;0,$L211,0)</f>
        <v>0</v>
      </c>
      <c r="AS211" s="61">
        <f>IF(COUNTIF(Setup_Hierarchy!$J$37:$IV$37,"="&amp;$K211)&lt;&gt;0,$L211,0)</f>
        <v>0</v>
      </c>
      <c r="AT211" s="61">
        <f>IF(COUNTIF(Setup_Hierarchy!$J$38:$IV$38,"="&amp;$K211)&lt;&gt;0,$L211,0)</f>
        <v>0</v>
      </c>
      <c r="AU211" s="61">
        <f>IF(COUNTIF(Setup_Hierarchy!$J$39:$IV$39,"="&amp;$K211)&lt;&gt;0,$L211,0)</f>
        <v>0</v>
      </c>
      <c r="AV211" s="61">
        <f>IF(COUNTIF(Setup_Hierarchy!$J$40:$IV$40,"="&amp;$K211)&lt;&gt;0,$L211,0)</f>
        <v>0</v>
      </c>
      <c r="AW211" s="61">
        <f>IF(COUNTIF(Setup_Hierarchy!$J$41:$IV$41,"="&amp;$K211)&lt;&gt;0,$L211,0)</f>
        <v>0</v>
      </c>
      <c r="AX211" s="61">
        <f>IF(COUNTIF(Setup_Hierarchy!$J$42:$IV$42,"="&amp;$K211)&lt;&gt;0,$L211,0)</f>
        <v>0</v>
      </c>
      <c r="AY211" s="61">
        <f>IF(COUNTIF(Setup_Hierarchy!$J$43:$IV$43,"="&amp;$K211)&lt;&gt;0,$L211,0)</f>
        <v>0</v>
      </c>
      <c r="AZ211" s="61">
        <f>IF(COUNTIF(Setup_Hierarchy!$J$44:$IV$44,"="&amp;$K211)&lt;&gt;0,$L211,0)</f>
        <v>0</v>
      </c>
      <c r="BA211" s="61">
        <f>IF(COUNTIF(Setup_Hierarchy!$J$45:$IV$45,"="&amp;$K211)&lt;&gt;0,$L211,0)</f>
        <v>0</v>
      </c>
      <c r="BB211" s="61">
        <f>IF(COUNTIF(Setup_Hierarchy!$J$46:$IV$46,"="&amp;$K211)&lt;&gt;0,$L211,0)</f>
        <v>0</v>
      </c>
      <c r="BC211" s="61">
        <f>IF(COUNTIF(Setup_Hierarchy!$J$47:$IV$47,"="&amp;$K211)&lt;&gt;0,$L211,0)</f>
        <v>0</v>
      </c>
      <c r="BD211" s="61">
        <f>IF(COUNTIF(Setup_Hierarchy!$J$48:$IV$48,"="&amp;$K211)&lt;&gt;0,$L211,0)</f>
        <v>0</v>
      </c>
      <c r="BE211" s="61">
        <f>IF(COUNTIF(Setup_Hierarchy!$J$49:$IV$49,"="&amp;$K211)&lt;&gt;0,$L211,0)</f>
        <v>0</v>
      </c>
      <c r="BF211" s="61">
        <f>IF(COUNTIF(Setup_Hierarchy!$J$50:$IV$50,"="&amp;$K211)&lt;&gt;0,$L211,0)</f>
        <v>0</v>
      </c>
      <c r="BG211" s="61">
        <f>IF(COUNTIF(Setup_Hierarchy!$J$51:$IV$51,"="&amp;$K211)&lt;&gt;0,$L211,0)</f>
        <v>-5049.5200000000004</v>
      </c>
      <c r="BH211" s="61">
        <f>IF(COUNTIF(Setup_Hierarchy!$J$52:$IV$52,"="&amp;$K211)&lt;&gt;0,$L211,0)</f>
        <v>0</v>
      </c>
      <c r="BI211" s="61">
        <f>IF(COUNTIF(Setup_Hierarchy!$J$53:$IV$53,"="&amp;$K211)&lt;&gt;0,$L211,0)</f>
        <v>0</v>
      </c>
      <c r="BJ211" s="61">
        <f>IF(COUNTIF(Setup_Hierarchy!$J$54:$IV$54,"="&amp;$K211)&lt;&gt;0,$L211,0)</f>
        <v>0</v>
      </c>
      <c r="BK211" s="61">
        <f>IF(COUNTIF(Setup_Hierarchy!$J$55:$IV$55,"="&amp;$K211)&lt;&gt;0,$L211,0)</f>
        <v>0</v>
      </c>
      <c r="BL211" s="61">
        <f>IF(COUNTIF(Setup_Hierarchy!$J$56:$IV$56,"="&amp;$K211)&lt;&gt;0,$L211,0)</f>
        <v>0</v>
      </c>
      <c r="BM211" s="61">
        <f>IF(COUNTIF(Setup_Hierarchy!$J$57:$IV$57,"="&amp;$K211)&lt;&gt;0,$L211,0)</f>
        <v>0</v>
      </c>
      <c r="BN211" s="61">
        <f>IF(COUNTIF(Setup_Hierarchy!$J$58:$IV$58,"="&amp;$K211)&lt;&gt;0,$L211,0)</f>
        <v>0</v>
      </c>
      <c r="BO211" s="61">
        <f>IF(COUNTIF(Setup_Hierarchy!$J$59:$IV$59,"="&amp;$K211)&lt;&gt;0,$L211,0)</f>
        <v>-5049.5200000000004</v>
      </c>
      <c r="BP211" s="61">
        <f>IF(COUNTIF(Setup_Hierarchy!$J$60:$IV$60,"="&amp;$K211)&lt;&gt;0,$L211,0)</f>
        <v>0</v>
      </c>
      <c r="BQ211" s="61">
        <f>IF(COUNTIF(Setup_Hierarchy!$J$61:$IV$61,"="&amp;$K211)&lt;&gt;0,$L211,0)</f>
        <v>0</v>
      </c>
      <c r="BR211" s="61">
        <f>IF(COUNTIF(Setup_Hierarchy!$J$62:$IV$62,"="&amp;$K211)&lt;&gt;0,$L211,0)</f>
        <v>0</v>
      </c>
      <c r="BS211" s="61">
        <f>IF(COUNTIF(Setup_Hierarchy!$J$63:$IV$63,"="&amp;$K211)&lt;&gt;0,$L211,0)</f>
        <v>0</v>
      </c>
      <c r="BT211" s="61">
        <f>IF(COUNTIF(Setup_Hierarchy!$J$64:$IV$64,"="&amp;$K211)&lt;&gt;0,$L211,0)</f>
        <v>0</v>
      </c>
      <c r="BU211" s="61">
        <f>IF(COUNTIF(Setup_Hierarchy!$J$65:$IV$65,"="&amp;$K211)&lt;&gt;0,$L211,0)</f>
        <v>0</v>
      </c>
      <c r="BV211" s="61">
        <f>IF(COUNTIF(Setup_Hierarchy!$J$66:$IV$66,"="&amp;$K211)&lt;&gt;0,$L211,0)</f>
        <v>0</v>
      </c>
      <c r="BW211" s="61">
        <f>IF(COUNTIF(Setup_Hierarchy!$J$67:$IV$67,"="&amp;$K211)&lt;&gt;0,$L211,0)</f>
        <v>0</v>
      </c>
      <c r="BX211" s="61">
        <f>IF(COUNTIF(Setup_Hierarchy!$J$68:$IV$68,"="&amp;$K211)&lt;&gt;0,$L211,0)</f>
        <v>0</v>
      </c>
      <c r="BY211" s="61">
        <f>IF(COUNTIF(Setup_Hierarchy!$J$69:$IV$69,"="&amp;$K211)&lt;&gt;0,$L211,0)</f>
        <v>-5049.5200000000004</v>
      </c>
      <c r="BZ211" s="61">
        <f>IF(COUNTIF(Setup_Hierarchy!$J$70:$IV$70,"="&amp;$K211)&lt;&gt;0,$L211,0)</f>
        <v>-5049.5200000000004</v>
      </c>
      <c r="CA211" s="61">
        <f>IF(COUNTIF(Setup_Hierarchy!$J$71:$IV$71,"="&amp;$K211)&lt;&gt;0,$L211,0)</f>
        <v>0</v>
      </c>
      <c r="CB211" s="61">
        <f>IF(COUNTIF(Setup_Hierarchy!$J$72:$IV$72,"="&amp;$K211)&lt;&gt;0,$L211,0)</f>
        <v>0</v>
      </c>
      <c r="CC211" s="61">
        <f>IF(COUNTIF(Setup_Hierarchy!$J$73:$IV$73,"="&amp;$K211)&lt;&gt;0,$L211,0)</f>
        <v>0</v>
      </c>
      <c r="CD211" s="61">
        <f>IF(COUNTIF(Setup_Hierarchy!$J$74:$IV$74,"="&amp;$K211)&lt;&gt;0,$L211,0)</f>
        <v>0</v>
      </c>
      <c r="CE211" s="61">
        <f>IF(COUNTIF(Setup_Hierarchy!$J$75:$IV$75,"="&amp;$K211)&lt;&gt;0,$L211,0)</f>
        <v>0</v>
      </c>
      <c r="CF211" s="61">
        <f>IF(COUNTIF(Setup_Hierarchy!$J$76:$IV$76,"="&amp;$K211)&lt;&gt;0,$L211,0)</f>
        <v>0</v>
      </c>
      <c r="CG211" s="61">
        <f>IF(COUNTIF(Setup_Hierarchy!$J$77:$IV$77,"="&amp;$K211)&lt;&gt;0,$L211,0)</f>
        <v>0</v>
      </c>
      <c r="CH211" s="61">
        <f>IF(COUNTIF(Setup_Hierarchy!$J$78:$IV$78,"="&amp;$K211)&lt;&gt;0,$L211,0)</f>
        <v>0</v>
      </c>
      <c r="CI211" s="61">
        <f>IF(COUNTIF(Setup_Hierarchy!$J$79:$IV$79,"="&amp;$K211)&lt;&gt;0,$L211,0)</f>
        <v>0</v>
      </c>
      <c r="CJ211" s="61">
        <f>IF(COUNTIF(Setup_Hierarchy!$J$80:$IV$80,"="&amp;$K211)&lt;&gt;0,$L211,0)</f>
        <v>0</v>
      </c>
      <c r="CK211" s="61">
        <f>IF(COUNTIF(Setup_Hierarchy!$J$81:$IV$81,"="&amp;$K211)&lt;&gt;0,$L211,0)</f>
        <v>0</v>
      </c>
      <c r="CL211" s="61">
        <f>IF(COUNTIF(Setup_Hierarchy!$J$82:$IV$82,"="&amp;$K211)&lt;&gt;0,$L211,0)</f>
        <v>0</v>
      </c>
      <c r="CM211" s="61">
        <f>IF(COUNTIF(Setup_Hierarchy!$J$83:$IV$83,"="&amp;$K211)&lt;&gt;0,$L211,0)</f>
        <v>0</v>
      </c>
      <c r="CN211" s="61">
        <f>IF(COUNTIF(Setup_Hierarchy!$J$84:$IV$84,"="&amp;$K211)&lt;&gt;0,$L211,0)</f>
        <v>0</v>
      </c>
      <c r="CO211" s="61">
        <f>IF(COUNTIF(Setup_Hierarchy!$J$85:$IV$85,"="&amp;$K211)&lt;&gt;0,$L211,0)</f>
        <v>0</v>
      </c>
      <c r="CP211" s="61">
        <f>IF(COUNTIF(Setup_Hierarchy!$J$86:$IV$86,"="&amp;$K211)&lt;&gt;0,$L211,0)</f>
        <v>0</v>
      </c>
      <c r="CQ211" s="61">
        <f>IF(COUNTIF(Setup_Hierarchy!$J$87:$IV$87,"="&amp;$K211)&lt;&gt;0,$L211,0)</f>
        <v>0</v>
      </c>
      <c r="CR211" s="61">
        <f>IF(COUNTIF(Setup_Hierarchy!$J$88:$IV$88,"="&amp;$K211)&lt;&gt;0,$L211,0)</f>
        <v>0</v>
      </c>
      <c r="CS211" s="61">
        <f>IF(COUNTIF(Setup_Hierarchy!$J$89:$IV$89,"="&amp;$K211)&lt;&gt;0,$L211,0)</f>
        <v>0</v>
      </c>
      <c r="CT211" s="61">
        <f>IF(COUNTIF(Setup_Hierarchy!$J$90:$IV$90,"="&amp;$K211)&lt;&gt;0,$L211,0)</f>
        <v>0</v>
      </c>
      <c r="CU211" s="61">
        <f>IF(COUNTIF(Setup_Hierarchy!$J$91:$IV$91,"="&amp;$K211)&lt;&gt;0,$L211,0)</f>
        <v>0</v>
      </c>
      <c r="CV211" s="61">
        <f>IF(COUNTIF(Setup_Hierarchy!$J$92:$IV$92,"="&amp;$K211)&lt;&gt;0,$L211,0)</f>
        <v>0</v>
      </c>
      <c r="CW211" s="61">
        <f>IF(COUNTIF(Setup_Hierarchy!$J$93:$IV$93,"="&amp;$K211)&lt;&gt;0,$L211,0)</f>
        <v>0</v>
      </c>
      <c r="CX211" s="61">
        <f>IF(COUNTIF(Setup_Hierarchy!$J$94:$IV$94,"="&amp;$K211)&lt;&gt;0,$L211,0)</f>
        <v>0</v>
      </c>
      <c r="CY211" s="61">
        <f>IF(COUNTIF(Setup_Hierarchy!$J$95:$IV$95,"="&amp;$K211)&lt;&gt;0,$L211,0)</f>
        <v>0</v>
      </c>
      <c r="CZ211" s="61">
        <f>IF(COUNTIF(Setup_Hierarchy!$J$96:$IV$96,"="&amp;$K211)&lt;&gt;0,$L211,0)</f>
        <v>0</v>
      </c>
      <c r="DA211" s="61">
        <f>IF(COUNTIF(Setup_Hierarchy!$J$97:$IV$97,"="&amp;$K211)&lt;&gt;0,$L211,0)</f>
        <v>0</v>
      </c>
      <c r="DB211" s="61">
        <f>IF(COUNTIF(Setup_Hierarchy!$J$98:$IV$98,"="&amp;$K211)&lt;&gt;0,$L211,0)</f>
        <v>0</v>
      </c>
      <c r="DC211" s="61">
        <f>IF(COUNTIF(Setup_Hierarchy!$J$99:$IV$99,"="&amp;$K211)&lt;&gt;0,$L211,0)</f>
        <v>0</v>
      </c>
      <c r="DD211" s="61">
        <f>IF(COUNTIF(Setup_Hierarchy!$J$100:$IV$100,"="&amp;$K211)&lt;&gt;0,$L211,0)</f>
        <v>0</v>
      </c>
      <c r="DE211" s="61">
        <f>IF(COUNTIF(Setup_Hierarchy!$J$101:$IV$101,"="&amp;$K211)&lt;&gt;0,$L211,0)</f>
        <v>0</v>
      </c>
      <c r="DF211" s="61">
        <f>IF(COUNTIF(Setup_Hierarchy!$J$102:$IV$102,"="&amp;$K211)&lt;&gt;0,$L211,0)</f>
        <v>0</v>
      </c>
      <c r="DG211" s="61">
        <f>IF(COUNTIF(Setup_Hierarchy!$J$103:$IV$103,"="&amp;$K211)&lt;&gt;0,$L211,0)</f>
        <v>0</v>
      </c>
      <c r="DH211" s="61">
        <f>IF(COUNTIF(Setup_Hierarchy!$J$104:$IV$104,"="&amp;$K211)&lt;&gt;0,$L211,0)</f>
        <v>0</v>
      </c>
      <c r="DI211" s="61">
        <f>IF(COUNTIF(Setup_Hierarchy!$J$105:$IV$105,"="&amp;$K211)&lt;&gt;0,$L211,0)</f>
        <v>0</v>
      </c>
      <c r="DJ211" s="61">
        <f>IF(COUNTIF(Setup_Hierarchy!$J$106:$IV$106,"="&amp;$K211)&lt;&gt;0,$L211,0)</f>
        <v>0</v>
      </c>
      <c r="DK211" s="61">
        <f>IF(COUNTIF(Setup_Hierarchy!$J$107:$IV$107,"="&amp;$K211)&lt;&gt;0,$L211,0)</f>
        <v>0</v>
      </c>
      <c r="DL211" s="61">
        <f>IF(COUNTIF(Setup_Hierarchy!$J$108:$IV$108,"="&amp;$K211)&lt;&gt;0,$L211,0)</f>
        <v>0</v>
      </c>
      <c r="DM211" s="61">
        <f>IF(COUNTIF(Setup_Hierarchy!$J$109:$IV$109,"="&amp;$K211)&lt;&gt;0,$L211,0)</f>
        <v>0</v>
      </c>
      <c r="DN211" s="61">
        <f>IF(COUNTIF(Setup_Hierarchy!$J$110:$IV$110,"="&amp;$K211)&lt;&gt;0,$L211,0)</f>
        <v>0</v>
      </c>
      <c r="DO211" s="61">
        <f>IF(COUNTIF(Setup_Hierarchy!$J$111:$IV$111,"="&amp;$K211)&lt;&gt;0,$L211,0)</f>
        <v>0</v>
      </c>
      <c r="DP211" s="61">
        <f>IF(COUNTIF(Setup_Hierarchy!$J$112:$IV$112,"="&amp;$K211)&lt;&gt;0,$L211,0)</f>
        <v>0</v>
      </c>
      <c r="DQ211" s="61">
        <f>IF(COUNTIF(Setup_Hierarchy!$J$113:$IV$113,"="&amp;$K211)&lt;&gt;0,$L211,0)</f>
        <v>0</v>
      </c>
      <c r="DR211" s="61">
        <f>IF(COUNTIF(Setup_Hierarchy!$J$114:$IV$114,"="&amp;$K211)&lt;&gt;0,$L211,0)</f>
        <v>0</v>
      </c>
      <c r="DS211" s="61">
        <f>IF(COUNTIF(Setup_Hierarchy!$J$115:$IV$115,"="&amp;$K211)&lt;&gt;0,$L211,0)</f>
        <v>0</v>
      </c>
      <c r="DT211" s="61">
        <f>IF(COUNTIF(Setup_Hierarchy!$J$116:$IV$116,"="&amp;$K211)&lt;&gt;0,$L211,0)</f>
        <v>0</v>
      </c>
    </row>
    <row r="212" spans="2:124" x14ac:dyDescent="0.2">
      <c r="B212" t="s">
        <v>43</v>
      </c>
      <c r="C212">
        <v>84</v>
      </c>
      <c r="D212" t="s">
        <v>16</v>
      </c>
      <c r="E212" t="s">
        <v>369</v>
      </c>
      <c r="F212" t="s">
        <v>532</v>
      </c>
      <c r="G212" t="s">
        <v>25</v>
      </c>
      <c r="H212" t="s">
        <v>8</v>
      </c>
      <c r="I212">
        <v>0.75163899999999995</v>
      </c>
      <c r="J212">
        <v>1.70431</v>
      </c>
      <c r="K212">
        <v>626</v>
      </c>
      <c r="L212">
        <v>111.92</v>
      </c>
      <c r="M212" s="61">
        <f>IF(COUNTIF(Setup_Hierarchy!$J$5:$IV$5,"="&amp;$K212)&lt;&gt;0,$L212,0)</f>
        <v>111.92</v>
      </c>
      <c r="N212" s="61">
        <f>IF(COUNTIF(Setup_Hierarchy!$J$6:$IV$6,"="&amp;$K212)&lt;&gt;0,$L212,0)</f>
        <v>111.92</v>
      </c>
      <c r="O212" s="61">
        <f>IF(COUNTIF(Setup_Hierarchy!$J$7:$IV$7,"="&amp;$K212)&lt;&gt;0,$L212,0)</f>
        <v>111.92</v>
      </c>
      <c r="P212" s="61">
        <f>IF(COUNTIF(Setup_Hierarchy!$J$8:$IV$8,"="&amp;$K212)&lt;&gt;0,$L212,0)</f>
        <v>0</v>
      </c>
      <c r="Q212" s="61">
        <f>IF(COUNTIF(Setup_Hierarchy!$J$9:$IV$9,"="&amp;$K212)&lt;&gt;0,$L212,0)</f>
        <v>0</v>
      </c>
      <c r="R212" s="61">
        <f>IF(COUNTIF(Setup_Hierarchy!$J$10:$IV$10,"="&amp;$K212)&lt;&gt;0,$L212,0)</f>
        <v>0</v>
      </c>
      <c r="S212" s="61">
        <f>IF(COUNTIF(Setup_Hierarchy!$J$11:$IV$11,"="&amp;$K212)&lt;&gt;0,$L212,0)</f>
        <v>0</v>
      </c>
      <c r="T212" s="61">
        <f>IF(COUNTIF(Setup_Hierarchy!$J$12:$IV$12,"="&amp;$K212)&lt;&gt;0,$L212,0)</f>
        <v>0</v>
      </c>
      <c r="U212" s="61">
        <f>IF(COUNTIF(Setup_Hierarchy!$J$13:$IV$13,"="&amp;$K212)&lt;&gt;0,$L212,0)</f>
        <v>0</v>
      </c>
      <c r="V212" s="61">
        <f>IF(COUNTIF(Setup_Hierarchy!$J$14:$IV$14,"="&amp;$K212)&lt;&gt;0,$L212,0)</f>
        <v>0</v>
      </c>
      <c r="W212" s="61">
        <f>IF(COUNTIF(Setup_Hierarchy!$J$15:$IV$15,"="&amp;$K212)&lt;&gt;0,$L212,0)</f>
        <v>0</v>
      </c>
      <c r="X212" s="61">
        <f>IF(COUNTIF(Setup_Hierarchy!$J$16:$IV$16,"="&amp;$K212)&lt;&gt;0,$L212,0)</f>
        <v>0</v>
      </c>
      <c r="Y212" s="61">
        <f>IF(COUNTIF(Setup_Hierarchy!$J$17:$IV$17,"="&amp;$K212)&lt;&gt;0,$L212,0)</f>
        <v>0</v>
      </c>
      <c r="Z212" s="61">
        <f>IF(COUNTIF(Setup_Hierarchy!$J$18:$IV$18,"="&amp;$K212)&lt;&gt;0,$L212,0)</f>
        <v>0</v>
      </c>
      <c r="AA212" s="61">
        <f>IF(COUNTIF(Setup_Hierarchy!$J$19:$IV$19,"="&amp;$K212)&lt;&gt;0,$L212,0)</f>
        <v>0</v>
      </c>
      <c r="AB212" s="61">
        <f>IF(COUNTIF(Setup_Hierarchy!$J$20:$IV$20,"="&amp;$K212)&lt;&gt;0,$L212,0)</f>
        <v>0</v>
      </c>
      <c r="AC212" s="61">
        <f>IF(COUNTIF(Setup_Hierarchy!$J$21:$IV$21,"="&amp;$K212)&lt;&gt;0,$L212,0)</f>
        <v>0</v>
      </c>
      <c r="AD212" s="61">
        <f>IF(COUNTIF(Setup_Hierarchy!$J$22:$IV$22,"="&amp;$K212)&lt;&gt;0,$L212,0)</f>
        <v>0</v>
      </c>
      <c r="AE212" s="61">
        <f>IF(COUNTIF(Setup_Hierarchy!$J$23:$IV$23,"="&amp;$K212)&lt;&gt;0,$L212,0)</f>
        <v>0</v>
      </c>
      <c r="AF212" s="61">
        <f>IF(COUNTIF(Setup_Hierarchy!$J$24:$IV$24,"="&amp;$K212)&lt;&gt;0,$L212,0)</f>
        <v>0</v>
      </c>
      <c r="AG212" s="61">
        <f>IF(COUNTIF(Setup_Hierarchy!$J$25:$IV$25,"="&amp;$K212)&lt;&gt;0,$L212,0)</f>
        <v>0</v>
      </c>
      <c r="AH212" s="61">
        <f>IF(COUNTIF(Setup_Hierarchy!$J$26:$IV$26,"="&amp;$K212)&lt;&gt;0,$L212,0)</f>
        <v>0</v>
      </c>
      <c r="AI212" s="61">
        <f>IF(COUNTIF(Setup_Hierarchy!$J$27:$IV$27,"="&amp;$K212)&lt;&gt;0,$L212,0)</f>
        <v>0</v>
      </c>
      <c r="AJ212" s="61">
        <f>IF(COUNTIF(Setup_Hierarchy!$J$28:$IV$28,"="&amp;$K212)&lt;&gt;0,$L212,0)</f>
        <v>0</v>
      </c>
      <c r="AK212" s="61">
        <f>IF(COUNTIF(Setup_Hierarchy!$J$29:$IV$29,"="&amp;$K212)&lt;&gt;0,$L212,0)</f>
        <v>0</v>
      </c>
      <c r="AL212" s="61">
        <f>IF(COUNTIF(Setup_Hierarchy!$J$30:$IV$30,"="&amp;$K212)&lt;&gt;0,$L212,0)</f>
        <v>0</v>
      </c>
      <c r="AM212" s="61">
        <f>IF(COUNTIF(Setup_Hierarchy!$J$31:$IV$31,"="&amp;$K212)&lt;&gt;0,$L212,0)</f>
        <v>0</v>
      </c>
      <c r="AN212" s="61">
        <f>IF(COUNTIF(Setup_Hierarchy!$J$32:$IV$32,"="&amp;$K212)&lt;&gt;0,$L212,0)</f>
        <v>0</v>
      </c>
      <c r="AO212" s="61">
        <f>IF(COUNTIF(Setup_Hierarchy!$J$33:$IV$33,"="&amp;$K212)&lt;&gt;0,$L212,0)</f>
        <v>0</v>
      </c>
      <c r="AP212" s="61">
        <f>IF(COUNTIF(Setup_Hierarchy!$J$34:$IV$34,"="&amp;$K212)&lt;&gt;0,$L212,0)</f>
        <v>0</v>
      </c>
      <c r="AQ212" s="61">
        <f>IF(COUNTIF(Setup_Hierarchy!$J$35:$IV$35,"="&amp;$K212)&lt;&gt;0,$L212,0)</f>
        <v>0</v>
      </c>
      <c r="AR212" s="61">
        <f>IF(COUNTIF(Setup_Hierarchy!$J$36:$IV$36,"="&amp;$K212)&lt;&gt;0,$L212,0)</f>
        <v>0</v>
      </c>
      <c r="AS212" s="61">
        <f>IF(COUNTIF(Setup_Hierarchy!$J$37:$IV$37,"="&amp;$K212)&lt;&gt;0,$L212,0)</f>
        <v>0</v>
      </c>
      <c r="AT212" s="61">
        <f>IF(COUNTIF(Setup_Hierarchy!$J$38:$IV$38,"="&amp;$K212)&lt;&gt;0,$L212,0)</f>
        <v>0</v>
      </c>
      <c r="AU212" s="61">
        <f>IF(COUNTIF(Setup_Hierarchy!$J$39:$IV$39,"="&amp;$K212)&lt;&gt;0,$L212,0)</f>
        <v>0</v>
      </c>
      <c r="AV212" s="61">
        <f>IF(COUNTIF(Setup_Hierarchy!$J$40:$IV$40,"="&amp;$K212)&lt;&gt;0,$L212,0)</f>
        <v>0</v>
      </c>
      <c r="AW212" s="61">
        <f>IF(COUNTIF(Setup_Hierarchy!$J$41:$IV$41,"="&amp;$K212)&lt;&gt;0,$L212,0)</f>
        <v>0</v>
      </c>
      <c r="AX212" s="61">
        <f>IF(COUNTIF(Setup_Hierarchy!$J$42:$IV$42,"="&amp;$K212)&lt;&gt;0,$L212,0)</f>
        <v>0</v>
      </c>
      <c r="AY212" s="61">
        <f>IF(COUNTIF(Setup_Hierarchy!$J$43:$IV$43,"="&amp;$K212)&lt;&gt;0,$L212,0)</f>
        <v>0</v>
      </c>
      <c r="AZ212" s="61">
        <f>IF(COUNTIF(Setup_Hierarchy!$J$44:$IV$44,"="&amp;$K212)&lt;&gt;0,$L212,0)</f>
        <v>0</v>
      </c>
      <c r="BA212" s="61">
        <f>IF(COUNTIF(Setup_Hierarchy!$J$45:$IV$45,"="&amp;$K212)&lt;&gt;0,$L212,0)</f>
        <v>0</v>
      </c>
      <c r="BB212" s="61">
        <f>IF(COUNTIF(Setup_Hierarchy!$J$46:$IV$46,"="&amp;$K212)&lt;&gt;0,$L212,0)</f>
        <v>0</v>
      </c>
      <c r="BC212" s="61">
        <f>IF(COUNTIF(Setup_Hierarchy!$J$47:$IV$47,"="&amp;$K212)&lt;&gt;0,$L212,0)</f>
        <v>0</v>
      </c>
      <c r="BD212" s="61">
        <f>IF(COUNTIF(Setup_Hierarchy!$J$48:$IV$48,"="&amp;$K212)&lt;&gt;0,$L212,0)</f>
        <v>0</v>
      </c>
      <c r="BE212" s="61">
        <f>IF(COUNTIF(Setup_Hierarchy!$J$49:$IV$49,"="&amp;$K212)&lt;&gt;0,$L212,0)</f>
        <v>0</v>
      </c>
      <c r="BF212" s="61">
        <f>IF(COUNTIF(Setup_Hierarchy!$J$50:$IV$50,"="&amp;$K212)&lt;&gt;0,$L212,0)</f>
        <v>0</v>
      </c>
      <c r="BG212" s="61">
        <f>IF(COUNTIF(Setup_Hierarchy!$J$51:$IV$51,"="&amp;$K212)&lt;&gt;0,$L212,0)</f>
        <v>111.92</v>
      </c>
      <c r="BH212" s="61">
        <f>IF(COUNTIF(Setup_Hierarchy!$J$52:$IV$52,"="&amp;$K212)&lt;&gt;0,$L212,0)</f>
        <v>0</v>
      </c>
      <c r="BI212" s="61">
        <f>IF(COUNTIF(Setup_Hierarchy!$J$53:$IV$53,"="&amp;$K212)&lt;&gt;0,$L212,0)</f>
        <v>0</v>
      </c>
      <c r="BJ212" s="61">
        <f>IF(COUNTIF(Setup_Hierarchy!$J$54:$IV$54,"="&amp;$K212)&lt;&gt;0,$L212,0)</f>
        <v>0</v>
      </c>
      <c r="BK212" s="61">
        <f>IF(COUNTIF(Setup_Hierarchy!$J$55:$IV$55,"="&amp;$K212)&lt;&gt;0,$L212,0)</f>
        <v>0</v>
      </c>
      <c r="BL212" s="61">
        <f>IF(COUNTIF(Setup_Hierarchy!$J$56:$IV$56,"="&amp;$K212)&lt;&gt;0,$L212,0)</f>
        <v>0</v>
      </c>
      <c r="BM212" s="61">
        <f>IF(COUNTIF(Setup_Hierarchy!$J$57:$IV$57,"="&amp;$K212)&lt;&gt;0,$L212,0)</f>
        <v>0</v>
      </c>
      <c r="BN212" s="61">
        <f>IF(COUNTIF(Setup_Hierarchy!$J$58:$IV$58,"="&amp;$K212)&lt;&gt;0,$L212,0)</f>
        <v>0</v>
      </c>
      <c r="BO212" s="61">
        <f>IF(COUNTIF(Setup_Hierarchy!$J$59:$IV$59,"="&amp;$K212)&lt;&gt;0,$L212,0)</f>
        <v>111.92</v>
      </c>
      <c r="BP212" s="61">
        <f>IF(COUNTIF(Setup_Hierarchy!$J$60:$IV$60,"="&amp;$K212)&lt;&gt;0,$L212,0)</f>
        <v>0</v>
      </c>
      <c r="BQ212" s="61">
        <f>IF(COUNTIF(Setup_Hierarchy!$J$61:$IV$61,"="&amp;$K212)&lt;&gt;0,$L212,0)</f>
        <v>0</v>
      </c>
      <c r="BR212" s="61">
        <f>IF(COUNTIF(Setup_Hierarchy!$J$62:$IV$62,"="&amp;$K212)&lt;&gt;0,$L212,0)</f>
        <v>0</v>
      </c>
      <c r="BS212" s="61">
        <f>IF(COUNTIF(Setup_Hierarchy!$J$63:$IV$63,"="&amp;$K212)&lt;&gt;0,$L212,0)</f>
        <v>0</v>
      </c>
      <c r="BT212" s="61">
        <f>IF(COUNTIF(Setup_Hierarchy!$J$64:$IV$64,"="&amp;$K212)&lt;&gt;0,$L212,0)</f>
        <v>0</v>
      </c>
      <c r="BU212" s="61">
        <f>IF(COUNTIF(Setup_Hierarchy!$J$65:$IV$65,"="&amp;$K212)&lt;&gt;0,$L212,0)</f>
        <v>0</v>
      </c>
      <c r="BV212" s="61">
        <f>IF(COUNTIF(Setup_Hierarchy!$J$66:$IV$66,"="&amp;$K212)&lt;&gt;0,$L212,0)</f>
        <v>0</v>
      </c>
      <c r="BW212" s="61">
        <f>IF(COUNTIF(Setup_Hierarchy!$J$67:$IV$67,"="&amp;$K212)&lt;&gt;0,$L212,0)</f>
        <v>0</v>
      </c>
      <c r="BX212" s="61">
        <f>IF(COUNTIF(Setup_Hierarchy!$J$68:$IV$68,"="&amp;$K212)&lt;&gt;0,$L212,0)</f>
        <v>0</v>
      </c>
      <c r="BY212" s="61">
        <f>IF(COUNTIF(Setup_Hierarchy!$J$69:$IV$69,"="&amp;$K212)&lt;&gt;0,$L212,0)</f>
        <v>0</v>
      </c>
      <c r="BZ212" s="61">
        <f>IF(COUNTIF(Setup_Hierarchy!$J$70:$IV$70,"="&amp;$K212)&lt;&gt;0,$L212,0)</f>
        <v>0</v>
      </c>
      <c r="CA212" s="61">
        <f>IF(COUNTIF(Setup_Hierarchy!$J$71:$IV$71,"="&amp;$K212)&lt;&gt;0,$L212,0)</f>
        <v>0</v>
      </c>
      <c r="CB212" s="61">
        <f>IF(COUNTIF(Setup_Hierarchy!$J$72:$IV$72,"="&amp;$K212)&lt;&gt;0,$L212,0)</f>
        <v>111.92</v>
      </c>
      <c r="CC212" s="61">
        <f>IF(COUNTIF(Setup_Hierarchy!$J$73:$IV$73,"="&amp;$K212)&lt;&gt;0,$L212,0)</f>
        <v>111.92</v>
      </c>
      <c r="CD212" s="61">
        <f>IF(COUNTIF(Setup_Hierarchy!$J$74:$IV$74,"="&amp;$K212)&lt;&gt;0,$L212,0)</f>
        <v>0</v>
      </c>
      <c r="CE212" s="61">
        <f>IF(COUNTIF(Setup_Hierarchy!$J$75:$IV$75,"="&amp;$K212)&lt;&gt;0,$L212,0)</f>
        <v>0</v>
      </c>
      <c r="CF212" s="61">
        <f>IF(COUNTIF(Setup_Hierarchy!$J$76:$IV$76,"="&amp;$K212)&lt;&gt;0,$L212,0)</f>
        <v>0</v>
      </c>
      <c r="CG212" s="61">
        <f>IF(COUNTIF(Setup_Hierarchy!$J$77:$IV$77,"="&amp;$K212)&lt;&gt;0,$L212,0)</f>
        <v>0</v>
      </c>
      <c r="CH212" s="61">
        <f>IF(COUNTIF(Setup_Hierarchy!$J$78:$IV$78,"="&amp;$K212)&lt;&gt;0,$L212,0)</f>
        <v>0</v>
      </c>
      <c r="CI212" s="61">
        <f>IF(COUNTIF(Setup_Hierarchy!$J$79:$IV$79,"="&amp;$K212)&lt;&gt;0,$L212,0)</f>
        <v>0</v>
      </c>
      <c r="CJ212" s="61">
        <f>IF(COUNTIF(Setup_Hierarchy!$J$80:$IV$80,"="&amp;$K212)&lt;&gt;0,$L212,0)</f>
        <v>0</v>
      </c>
      <c r="CK212" s="61">
        <f>IF(COUNTIF(Setup_Hierarchy!$J$81:$IV$81,"="&amp;$K212)&lt;&gt;0,$L212,0)</f>
        <v>0</v>
      </c>
      <c r="CL212" s="61">
        <f>IF(COUNTIF(Setup_Hierarchy!$J$82:$IV$82,"="&amp;$K212)&lt;&gt;0,$L212,0)</f>
        <v>0</v>
      </c>
      <c r="CM212" s="61">
        <f>IF(COUNTIF(Setup_Hierarchy!$J$83:$IV$83,"="&amp;$K212)&lt;&gt;0,$L212,0)</f>
        <v>0</v>
      </c>
      <c r="CN212" s="61">
        <f>IF(COUNTIF(Setup_Hierarchy!$J$84:$IV$84,"="&amp;$K212)&lt;&gt;0,$L212,0)</f>
        <v>0</v>
      </c>
      <c r="CO212" s="61">
        <f>IF(COUNTIF(Setup_Hierarchy!$J$85:$IV$85,"="&amp;$K212)&lt;&gt;0,$L212,0)</f>
        <v>0</v>
      </c>
      <c r="CP212" s="61">
        <f>IF(COUNTIF(Setup_Hierarchy!$J$86:$IV$86,"="&amp;$K212)&lt;&gt;0,$L212,0)</f>
        <v>0</v>
      </c>
      <c r="CQ212" s="61">
        <f>IF(COUNTIF(Setup_Hierarchy!$J$87:$IV$87,"="&amp;$K212)&lt;&gt;0,$L212,0)</f>
        <v>0</v>
      </c>
      <c r="CR212" s="61">
        <f>IF(COUNTIF(Setup_Hierarchy!$J$88:$IV$88,"="&amp;$K212)&lt;&gt;0,$L212,0)</f>
        <v>0</v>
      </c>
      <c r="CS212" s="61">
        <f>IF(COUNTIF(Setup_Hierarchy!$J$89:$IV$89,"="&amp;$K212)&lt;&gt;0,$L212,0)</f>
        <v>0</v>
      </c>
      <c r="CT212" s="61">
        <f>IF(COUNTIF(Setup_Hierarchy!$J$90:$IV$90,"="&amp;$K212)&lt;&gt;0,$L212,0)</f>
        <v>0</v>
      </c>
      <c r="CU212" s="61">
        <f>IF(COUNTIF(Setup_Hierarchy!$J$91:$IV$91,"="&amp;$K212)&lt;&gt;0,$L212,0)</f>
        <v>0</v>
      </c>
      <c r="CV212" s="61">
        <f>IF(COUNTIF(Setup_Hierarchy!$J$92:$IV$92,"="&amp;$K212)&lt;&gt;0,$L212,0)</f>
        <v>0</v>
      </c>
      <c r="CW212" s="61">
        <f>IF(COUNTIF(Setup_Hierarchy!$J$93:$IV$93,"="&amp;$K212)&lt;&gt;0,$L212,0)</f>
        <v>0</v>
      </c>
      <c r="CX212" s="61">
        <f>IF(COUNTIF(Setup_Hierarchy!$J$94:$IV$94,"="&amp;$K212)&lt;&gt;0,$L212,0)</f>
        <v>0</v>
      </c>
      <c r="CY212" s="61">
        <f>IF(COUNTIF(Setup_Hierarchy!$J$95:$IV$95,"="&amp;$K212)&lt;&gt;0,$L212,0)</f>
        <v>0</v>
      </c>
      <c r="CZ212" s="61">
        <f>IF(COUNTIF(Setup_Hierarchy!$J$96:$IV$96,"="&amp;$K212)&lt;&gt;0,$L212,0)</f>
        <v>0</v>
      </c>
      <c r="DA212" s="61">
        <f>IF(COUNTIF(Setup_Hierarchy!$J$97:$IV$97,"="&amp;$K212)&lt;&gt;0,$L212,0)</f>
        <v>0</v>
      </c>
      <c r="DB212" s="61">
        <f>IF(COUNTIF(Setup_Hierarchy!$J$98:$IV$98,"="&amp;$K212)&lt;&gt;0,$L212,0)</f>
        <v>0</v>
      </c>
      <c r="DC212" s="61">
        <f>IF(COUNTIF(Setup_Hierarchy!$J$99:$IV$99,"="&amp;$K212)&lt;&gt;0,$L212,0)</f>
        <v>0</v>
      </c>
      <c r="DD212" s="61">
        <f>IF(COUNTIF(Setup_Hierarchy!$J$100:$IV$100,"="&amp;$K212)&lt;&gt;0,$L212,0)</f>
        <v>0</v>
      </c>
      <c r="DE212" s="61">
        <f>IF(COUNTIF(Setup_Hierarchy!$J$101:$IV$101,"="&amp;$K212)&lt;&gt;0,$L212,0)</f>
        <v>0</v>
      </c>
      <c r="DF212" s="61">
        <f>IF(COUNTIF(Setup_Hierarchy!$J$102:$IV$102,"="&amp;$K212)&lt;&gt;0,$L212,0)</f>
        <v>0</v>
      </c>
      <c r="DG212" s="61">
        <f>IF(COUNTIF(Setup_Hierarchy!$J$103:$IV$103,"="&amp;$K212)&lt;&gt;0,$L212,0)</f>
        <v>0</v>
      </c>
      <c r="DH212" s="61">
        <f>IF(COUNTIF(Setup_Hierarchy!$J$104:$IV$104,"="&amp;$K212)&lt;&gt;0,$L212,0)</f>
        <v>0</v>
      </c>
      <c r="DI212" s="61">
        <f>IF(COUNTIF(Setup_Hierarchy!$J$105:$IV$105,"="&amp;$K212)&lt;&gt;0,$L212,0)</f>
        <v>0</v>
      </c>
      <c r="DJ212" s="61">
        <f>IF(COUNTIF(Setup_Hierarchy!$J$106:$IV$106,"="&amp;$K212)&lt;&gt;0,$L212,0)</f>
        <v>0</v>
      </c>
      <c r="DK212" s="61">
        <f>IF(COUNTIF(Setup_Hierarchy!$J$107:$IV$107,"="&amp;$K212)&lt;&gt;0,$L212,0)</f>
        <v>0</v>
      </c>
      <c r="DL212" s="61">
        <f>IF(COUNTIF(Setup_Hierarchy!$J$108:$IV$108,"="&amp;$K212)&lt;&gt;0,$L212,0)</f>
        <v>0</v>
      </c>
      <c r="DM212" s="61">
        <f>IF(COUNTIF(Setup_Hierarchy!$J$109:$IV$109,"="&amp;$K212)&lt;&gt;0,$L212,0)</f>
        <v>0</v>
      </c>
      <c r="DN212" s="61">
        <f>IF(COUNTIF(Setup_Hierarchy!$J$110:$IV$110,"="&amp;$K212)&lt;&gt;0,$L212,0)</f>
        <v>0</v>
      </c>
      <c r="DO212" s="61">
        <f>IF(COUNTIF(Setup_Hierarchy!$J$111:$IV$111,"="&amp;$K212)&lt;&gt;0,$L212,0)</f>
        <v>0</v>
      </c>
      <c r="DP212" s="61">
        <f>IF(COUNTIF(Setup_Hierarchy!$J$112:$IV$112,"="&amp;$K212)&lt;&gt;0,$L212,0)</f>
        <v>0</v>
      </c>
      <c r="DQ212" s="61">
        <f>IF(COUNTIF(Setup_Hierarchy!$J$113:$IV$113,"="&amp;$K212)&lt;&gt;0,$L212,0)</f>
        <v>0</v>
      </c>
      <c r="DR212" s="61">
        <f>IF(COUNTIF(Setup_Hierarchy!$J$114:$IV$114,"="&amp;$K212)&lt;&gt;0,$L212,0)</f>
        <v>0</v>
      </c>
      <c r="DS212" s="61">
        <f>IF(COUNTIF(Setup_Hierarchy!$J$115:$IV$115,"="&amp;$K212)&lt;&gt;0,$L212,0)</f>
        <v>0</v>
      </c>
      <c r="DT212" s="61">
        <f>IF(COUNTIF(Setup_Hierarchy!$J$116:$IV$116,"="&amp;$K212)&lt;&gt;0,$L212,0)</f>
        <v>0</v>
      </c>
    </row>
    <row r="213" spans="2:124" x14ac:dyDescent="0.2">
      <c r="B213" t="s">
        <v>43</v>
      </c>
      <c r="C213">
        <v>84</v>
      </c>
      <c r="D213" t="s">
        <v>16</v>
      </c>
      <c r="E213" t="s">
        <v>369</v>
      </c>
      <c r="F213" t="s">
        <v>532</v>
      </c>
      <c r="G213" t="s">
        <v>25</v>
      </c>
      <c r="H213" t="s">
        <v>8</v>
      </c>
      <c r="I213">
        <v>0.75163899999999995</v>
      </c>
      <c r="J213">
        <v>1.70431</v>
      </c>
      <c r="K213">
        <v>628</v>
      </c>
      <c r="L213">
        <v>-144.22999999999999</v>
      </c>
      <c r="M213" s="61">
        <f>IF(COUNTIF(Setup_Hierarchy!$J$5:$IV$5,"="&amp;$K213)&lt;&gt;0,$L213,0)</f>
        <v>-144.22999999999999</v>
      </c>
      <c r="N213" s="61">
        <f>IF(COUNTIF(Setup_Hierarchy!$J$6:$IV$6,"="&amp;$K213)&lt;&gt;0,$L213,0)</f>
        <v>-144.22999999999999</v>
      </c>
      <c r="O213" s="61">
        <f>IF(COUNTIF(Setup_Hierarchy!$J$7:$IV$7,"="&amp;$K213)&lt;&gt;0,$L213,0)</f>
        <v>-144.22999999999999</v>
      </c>
      <c r="P213" s="61">
        <f>IF(COUNTIF(Setup_Hierarchy!$J$8:$IV$8,"="&amp;$K213)&lt;&gt;0,$L213,0)</f>
        <v>0</v>
      </c>
      <c r="Q213" s="61">
        <f>IF(COUNTIF(Setup_Hierarchy!$J$9:$IV$9,"="&amp;$K213)&lt;&gt;0,$L213,0)</f>
        <v>0</v>
      </c>
      <c r="R213" s="61">
        <f>IF(COUNTIF(Setup_Hierarchy!$J$10:$IV$10,"="&amp;$K213)&lt;&gt;0,$L213,0)</f>
        <v>0</v>
      </c>
      <c r="S213" s="61">
        <f>IF(COUNTIF(Setup_Hierarchy!$J$11:$IV$11,"="&amp;$K213)&lt;&gt;0,$L213,0)</f>
        <v>0</v>
      </c>
      <c r="T213" s="61">
        <f>IF(COUNTIF(Setup_Hierarchy!$J$12:$IV$12,"="&amp;$K213)&lt;&gt;0,$L213,0)</f>
        <v>0</v>
      </c>
      <c r="U213" s="61">
        <f>IF(COUNTIF(Setup_Hierarchy!$J$13:$IV$13,"="&amp;$K213)&lt;&gt;0,$L213,0)</f>
        <v>0</v>
      </c>
      <c r="V213" s="61">
        <f>IF(COUNTIF(Setup_Hierarchy!$J$14:$IV$14,"="&amp;$K213)&lt;&gt;0,$L213,0)</f>
        <v>0</v>
      </c>
      <c r="W213" s="61">
        <f>IF(COUNTIF(Setup_Hierarchy!$J$15:$IV$15,"="&amp;$K213)&lt;&gt;0,$L213,0)</f>
        <v>0</v>
      </c>
      <c r="X213" s="61">
        <f>IF(COUNTIF(Setup_Hierarchy!$J$16:$IV$16,"="&amp;$K213)&lt;&gt;0,$L213,0)</f>
        <v>0</v>
      </c>
      <c r="Y213" s="61">
        <f>IF(COUNTIF(Setup_Hierarchy!$J$17:$IV$17,"="&amp;$K213)&lt;&gt;0,$L213,0)</f>
        <v>0</v>
      </c>
      <c r="Z213" s="61">
        <f>IF(COUNTIF(Setup_Hierarchy!$J$18:$IV$18,"="&amp;$K213)&lt;&gt;0,$L213,0)</f>
        <v>0</v>
      </c>
      <c r="AA213" s="61">
        <f>IF(COUNTIF(Setup_Hierarchy!$J$19:$IV$19,"="&amp;$K213)&lt;&gt;0,$L213,0)</f>
        <v>0</v>
      </c>
      <c r="AB213" s="61">
        <f>IF(COUNTIF(Setup_Hierarchy!$J$20:$IV$20,"="&amp;$K213)&lt;&gt;0,$L213,0)</f>
        <v>0</v>
      </c>
      <c r="AC213" s="61">
        <f>IF(COUNTIF(Setup_Hierarchy!$J$21:$IV$21,"="&amp;$K213)&lt;&gt;0,$L213,0)</f>
        <v>0</v>
      </c>
      <c r="AD213" s="61">
        <f>IF(COUNTIF(Setup_Hierarchy!$J$22:$IV$22,"="&amp;$K213)&lt;&gt;0,$L213,0)</f>
        <v>0</v>
      </c>
      <c r="AE213" s="61">
        <f>IF(COUNTIF(Setup_Hierarchy!$J$23:$IV$23,"="&amp;$K213)&lt;&gt;0,$L213,0)</f>
        <v>0</v>
      </c>
      <c r="AF213" s="61">
        <f>IF(COUNTIF(Setup_Hierarchy!$J$24:$IV$24,"="&amp;$K213)&lt;&gt;0,$L213,0)</f>
        <v>0</v>
      </c>
      <c r="AG213" s="61">
        <f>IF(COUNTIF(Setup_Hierarchy!$J$25:$IV$25,"="&amp;$K213)&lt;&gt;0,$L213,0)</f>
        <v>0</v>
      </c>
      <c r="AH213" s="61">
        <f>IF(COUNTIF(Setup_Hierarchy!$J$26:$IV$26,"="&amp;$K213)&lt;&gt;0,$L213,0)</f>
        <v>0</v>
      </c>
      <c r="AI213" s="61">
        <f>IF(COUNTIF(Setup_Hierarchy!$J$27:$IV$27,"="&amp;$K213)&lt;&gt;0,$L213,0)</f>
        <v>0</v>
      </c>
      <c r="AJ213" s="61">
        <f>IF(COUNTIF(Setup_Hierarchy!$J$28:$IV$28,"="&amp;$K213)&lt;&gt;0,$L213,0)</f>
        <v>0</v>
      </c>
      <c r="AK213" s="61">
        <f>IF(COUNTIF(Setup_Hierarchy!$J$29:$IV$29,"="&amp;$K213)&lt;&gt;0,$L213,0)</f>
        <v>0</v>
      </c>
      <c r="AL213" s="61">
        <f>IF(COUNTIF(Setup_Hierarchy!$J$30:$IV$30,"="&amp;$K213)&lt;&gt;0,$L213,0)</f>
        <v>0</v>
      </c>
      <c r="AM213" s="61">
        <f>IF(COUNTIF(Setup_Hierarchy!$J$31:$IV$31,"="&amp;$K213)&lt;&gt;0,$L213,0)</f>
        <v>0</v>
      </c>
      <c r="AN213" s="61">
        <f>IF(COUNTIF(Setup_Hierarchy!$J$32:$IV$32,"="&amp;$K213)&lt;&gt;0,$L213,0)</f>
        <v>0</v>
      </c>
      <c r="AO213" s="61">
        <f>IF(COUNTIF(Setup_Hierarchy!$J$33:$IV$33,"="&amp;$K213)&lt;&gt;0,$L213,0)</f>
        <v>0</v>
      </c>
      <c r="AP213" s="61">
        <f>IF(COUNTIF(Setup_Hierarchy!$J$34:$IV$34,"="&amp;$K213)&lt;&gt;0,$L213,0)</f>
        <v>0</v>
      </c>
      <c r="AQ213" s="61">
        <f>IF(COUNTIF(Setup_Hierarchy!$J$35:$IV$35,"="&amp;$K213)&lt;&gt;0,$L213,0)</f>
        <v>0</v>
      </c>
      <c r="AR213" s="61">
        <f>IF(COUNTIF(Setup_Hierarchy!$J$36:$IV$36,"="&amp;$K213)&lt;&gt;0,$L213,0)</f>
        <v>0</v>
      </c>
      <c r="AS213" s="61">
        <f>IF(COUNTIF(Setup_Hierarchy!$J$37:$IV$37,"="&amp;$K213)&lt;&gt;0,$L213,0)</f>
        <v>0</v>
      </c>
      <c r="AT213" s="61">
        <f>IF(COUNTIF(Setup_Hierarchy!$J$38:$IV$38,"="&amp;$K213)&lt;&gt;0,$L213,0)</f>
        <v>0</v>
      </c>
      <c r="AU213" s="61">
        <f>IF(COUNTIF(Setup_Hierarchy!$J$39:$IV$39,"="&amp;$K213)&lt;&gt;0,$L213,0)</f>
        <v>0</v>
      </c>
      <c r="AV213" s="61">
        <f>IF(COUNTIF(Setup_Hierarchy!$J$40:$IV$40,"="&amp;$K213)&lt;&gt;0,$L213,0)</f>
        <v>0</v>
      </c>
      <c r="AW213" s="61">
        <f>IF(COUNTIF(Setup_Hierarchy!$J$41:$IV$41,"="&amp;$K213)&lt;&gt;0,$L213,0)</f>
        <v>0</v>
      </c>
      <c r="AX213" s="61">
        <f>IF(COUNTIF(Setup_Hierarchy!$J$42:$IV$42,"="&amp;$K213)&lt;&gt;0,$L213,0)</f>
        <v>0</v>
      </c>
      <c r="AY213" s="61">
        <f>IF(COUNTIF(Setup_Hierarchy!$J$43:$IV$43,"="&amp;$K213)&lt;&gt;0,$L213,0)</f>
        <v>0</v>
      </c>
      <c r="AZ213" s="61">
        <f>IF(COUNTIF(Setup_Hierarchy!$J$44:$IV$44,"="&amp;$K213)&lt;&gt;0,$L213,0)</f>
        <v>0</v>
      </c>
      <c r="BA213" s="61">
        <f>IF(COUNTIF(Setup_Hierarchy!$J$45:$IV$45,"="&amp;$K213)&lt;&gt;0,$L213,0)</f>
        <v>0</v>
      </c>
      <c r="BB213" s="61">
        <f>IF(COUNTIF(Setup_Hierarchy!$J$46:$IV$46,"="&amp;$K213)&lt;&gt;0,$L213,0)</f>
        <v>0</v>
      </c>
      <c r="BC213" s="61">
        <f>IF(COUNTIF(Setup_Hierarchy!$J$47:$IV$47,"="&amp;$K213)&lt;&gt;0,$L213,0)</f>
        <v>0</v>
      </c>
      <c r="BD213" s="61">
        <f>IF(COUNTIF(Setup_Hierarchy!$J$48:$IV$48,"="&amp;$K213)&lt;&gt;0,$L213,0)</f>
        <v>0</v>
      </c>
      <c r="BE213" s="61">
        <f>IF(COUNTIF(Setup_Hierarchy!$J$49:$IV$49,"="&amp;$K213)&lt;&gt;0,$L213,0)</f>
        <v>0</v>
      </c>
      <c r="BF213" s="61">
        <f>IF(COUNTIF(Setup_Hierarchy!$J$50:$IV$50,"="&amp;$K213)&lt;&gt;0,$L213,0)</f>
        <v>0</v>
      </c>
      <c r="BG213" s="61">
        <f>IF(COUNTIF(Setup_Hierarchy!$J$51:$IV$51,"="&amp;$K213)&lt;&gt;0,$L213,0)</f>
        <v>-144.22999999999999</v>
      </c>
      <c r="BH213" s="61">
        <f>IF(COUNTIF(Setup_Hierarchy!$J$52:$IV$52,"="&amp;$K213)&lt;&gt;0,$L213,0)</f>
        <v>0</v>
      </c>
      <c r="BI213" s="61">
        <f>IF(COUNTIF(Setup_Hierarchy!$J$53:$IV$53,"="&amp;$K213)&lt;&gt;0,$L213,0)</f>
        <v>0</v>
      </c>
      <c r="BJ213" s="61">
        <f>IF(COUNTIF(Setup_Hierarchy!$J$54:$IV$54,"="&amp;$K213)&lt;&gt;0,$L213,0)</f>
        <v>0</v>
      </c>
      <c r="BK213" s="61">
        <f>IF(COUNTIF(Setup_Hierarchy!$J$55:$IV$55,"="&amp;$K213)&lt;&gt;0,$L213,0)</f>
        <v>0</v>
      </c>
      <c r="BL213" s="61">
        <f>IF(COUNTIF(Setup_Hierarchy!$J$56:$IV$56,"="&amp;$K213)&lt;&gt;0,$L213,0)</f>
        <v>0</v>
      </c>
      <c r="BM213" s="61">
        <f>IF(COUNTIF(Setup_Hierarchy!$J$57:$IV$57,"="&amp;$K213)&lt;&gt;0,$L213,0)</f>
        <v>0</v>
      </c>
      <c r="BN213" s="61">
        <f>IF(COUNTIF(Setup_Hierarchy!$J$58:$IV$58,"="&amp;$K213)&lt;&gt;0,$L213,0)</f>
        <v>0</v>
      </c>
      <c r="BO213" s="61">
        <f>IF(COUNTIF(Setup_Hierarchy!$J$59:$IV$59,"="&amp;$K213)&lt;&gt;0,$L213,0)</f>
        <v>-144.22999999999999</v>
      </c>
      <c r="BP213" s="61">
        <f>IF(COUNTIF(Setup_Hierarchy!$J$60:$IV$60,"="&amp;$K213)&lt;&gt;0,$L213,0)</f>
        <v>0</v>
      </c>
      <c r="BQ213" s="61">
        <f>IF(COUNTIF(Setup_Hierarchy!$J$61:$IV$61,"="&amp;$K213)&lt;&gt;0,$L213,0)</f>
        <v>0</v>
      </c>
      <c r="BR213" s="61">
        <f>IF(COUNTIF(Setup_Hierarchy!$J$62:$IV$62,"="&amp;$K213)&lt;&gt;0,$L213,0)</f>
        <v>0</v>
      </c>
      <c r="BS213" s="61">
        <f>IF(COUNTIF(Setup_Hierarchy!$J$63:$IV$63,"="&amp;$K213)&lt;&gt;0,$L213,0)</f>
        <v>0</v>
      </c>
      <c r="BT213" s="61">
        <f>IF(COUNTIF(Setup_Hierarchy!$J$64:$IV$64,"="&amp;$K213)&lt;&gt;0,$L213,0)</f>
        <v>0</v>
      </c>
      <c r="BU213" s="61">
        <f>IF(COUNTIF(Setup_Hierarchy!$J$65:$IV$65,"="&amp;$K213)&lt;&gt;0,$L213,0)</f>
        <v>0</v>
      </c>
      <c r="BV213" s="61">
        <f>IF(COUNTIF(Setup_Hierarchy!$J$66:$IV$66,"="&amp;$K213)&lt;&gt;0,$L213,0)</f>
        <v>0</v>
      </c>
      <c r="BW213" s="61">
        <f>IF(COUNTIF(Setup_Hierarchy!$J$67:$IV$67,"="&amp;$K213)&lt;&gt;0,$L213,0)</f>
        <v>0</v>
      </c>
      <c r="BX213" s="61">
        <f>IF(COUNTIF(Setup_Hierarchy!$J$68:$IV$68,"="&amp;$K213)&lt;&gt;0,$L213,0)</f>
        <v>0</v>
      </c>
      <c r="BY213" s="61">
        <f>IF(COUNTIF(Setup_Hierarchy!$J$69:$IV$69,"="&amp;$K213)&lt;&gt;0,$L213,0)</f>
        <v>0</v>
      </c>
      <c r="BZ213" s="61">
        <f>IF(COUNTIF(Setup_Hierarchy!$J$70:$IV$70,"="&amp;$K213)&lt;&gt;0,$L213,0)</f>
        <v>0</v>
      </c>
      <c r="CA213" s="61">
        <f>IF(COUNTIF(Setup_Hierarchy!$J$71:$IV$71,"="&amp;$K213)&lt;&gt;0,$L213,0)</f>
        <v>0</v>
      </c>
      <c r="CB213" s="61">
        <f>IF(COUNTIF(Setup_Hierarchy!$J$72:$IV$72,"="&amp;$K213)&lt;&gt;0,$L213,0)</f>
        <v>0</v>
      </c>
      <c r="CC213" s="61">
        <f>IF(COUNTIF(Setup_Hierarchy!$J$73:$IV$73,"="&amp;$K213)&lt;&gt;0,$L213,0)</f>
        <v>0</v>
      </c>
      <c r="CD213" s="61">
        <f>IF(COUNTIF(Setup_Hierarchy!$J$74:$IV$74,"="&amp;$K213)&lt;&gt;0,$L213,0)</f>
        <v>0</v>
      </c>
      <c r="CE213" s="61">
        <f>IF(COUNTIF(Setup_Hierarchy!$J$75:$IV$75,"="&amp;$K213)&lt;&gt;0,$L213,0)</f>
        <v>-144.22999999999999</v>
      </c>
      <c r="CF213" s="61">
        <f>IF(COUNTIF(Setup_Hierarchy!$J$76:$IV$76,"="&amp;$K213)&lt;&gt;0,$L213,0)</f>
        <v>-144.22999999999999</v>
      </c>
      <c r="CG213" s="61">
        <f>IF(COUNTIF(Setup_Hierarchy!$J$77:$IV$77,"="&amp;$K213)&lt;&gt;0,$L213,0)</f>
        <v>0</v>
      </c>
      <c r="CH213" s="61">
        <f>IF(COUNTIF(Setup_Hierarchy!$J$78:$IV$78,"="&amp;$K213)&lt;&gt;0,$L213,0)</f>
        <v>0</v>
      </c>
      <c r="CI213" s="61">
        <f>IF(COUNTIF(Setup_Hierarchy!$J$79:$IV$79,"="&amp;$K213)&lt;&gt;0,$L213,0)</f>
        <v>0</v>
      </c>
      <c r="CJ213" s="61">
        <f>IF(COUNTIF(Setup_Hierarchy!$J$80:$IV$80,"="&amp;$K213)&lt;&gt;0,$L213,0)</f>
        <v>0</v>
      </c>
      <c r="CK213" s="61">
        <f>IF(COUNTIF(Setup_Hierarchy!$J$81:$IV$81,"="&amp;$K213)&lt;&gt;0,$L213,0)</f>
        <v>0</v>
      </c>
      <c r="CL213" s="61">
        <f>IF(COUNTIF(Setup_Hierarchy!$J$82:$IV$82,"="&amp;$K213)&lt;&gt;0,$L213,0)</f>
        <v>0</v>
      </c>
      <c r="CM213" s="61">
        <f>IF(COUNTIF(Setup_Hierarchy!$J$83:$IV$83,"="&amp;$K213)&lt;&gt;0,$L213,0)</f>
        <v>0</v>
      </c>
      <c r="CN213" s="61">
        <f>IF(COUNTIF(Setup_Hierarchy!$J$84:$IV$84,"="&amp;$K213)&lt;&gt;0,$L213,0)</f>
        <v>0</v>
      </c>
      <c r="CO213" s="61">
        <f>IF(COUNTIF(Setup_Hierarchy!$J$85:$IV$85,"="&amp;$K213)&lt;&gt;0,$L213,0)</f>
        <v>0</v>
      </c>
      <c r="CP213" s="61">
        <f>IF(COUNTIF(Setup_Hierarchy!$J$86:$IV$86,"="&amp;$K213)&lt;&gt;0,$L213,0)</f>
        <v>0</v>
      </c>
      <c r="CQ213" s="61">
        <f>IF(COUNTIF(Setup_Hierarchy!$J$87:$IV$87,"="&amp;$K213)&lt;&gt;0,$L213,0)</f>
        <v>0</v>
      </c>
      <c r="CR213" s="61">
        <f>IF(COUNTIF(Setup_Hierarchy!$J$88:$IV$88,"="&amp;$K213)&lt;&gt;0,$L213,0)</f>
        <v>0</v>
      </c>
      <c r="CS213" s="61">
        <f>IF(COUNTIF(Setup_Hierarchy!$J$89:$IV$89,"="&amp;$K213)&lt;&gt;0,$L213,0)</f>
        <v>0</v>
      </c>
      <c r="CT213" s="61">
        <f>IF(COUNTIF(Setup_Hierarchy!$J$90:$IV$90,"="&amp;$K213)&lt;&gt;0,$L213,0)</f>
        <v>0</v>
      </c>
      <c r="CU213" s="61">
        <f>IF(COUNTIF(Setup_Hierarchy!$J$91:$IV$91,"="&amp;$K213)&lt;&gt;0,$L213,0)</f>
        <v>0</v>
      </c>
      <c r="CV213" s="61">
        <f>IF(COUNTIF(Setup_Hierarchy!$J$92:$IV$92,"="&amp;$K213)&lt;&gt;0,$L213,0)</f>
        <v>0</v>
      </c>
      <c r="CW213" s="61">
        <f>IF(COUNTIF(Setup_Hierarchy!$J$93:$IV$93,"="&amp;$K213)&lt;&gt;0,$L213,0)</f>
        <v>0</v>
      </c>
      <c r="CX213" s="61">
        <f>IF(COUNTIF(Setup_Hierarchy!$J$94:$IV$94,"="&amp;$K213)&lt;&gt;0,$L213,0)</f>
        <v>0</v>
      </c>
      <c r="CY213" s="61">
        <f>IF(COUNTIF(Setup_Hierarchy!$J$95:$IV$95,"="&amp;$K213)&lt;&gt;0,$L213,0)</f>
        <v>0</v>
      </c>
      <c r="CZ213" s="61">
        <f>IF(COUNTIF(Setup_Hierarchy!$J$96:$IV$96,"="&amp;$K213)&lt;&gt;0,$L213,0)</f>
        <v>0</v>
      </c>
      <c r="DA213" s="61">
        <f>IF(COUNTIF(Setup_Hierarchy!$J$97:$IV$97,"="&amp;$K213)&lt;&gt;0,$L213,0)</f>
        <v>0</v>
      </c>
      <c r="DB213" s="61">
        <f>IF(COUNTIF(Setup_Hierarchy!$J$98:$IV$98,"="&amp;$K213)&lt;&gt;0,$L213,0)</f>
        <v>0</v>
      </c>
      <c r="DC213" s="61">
        <f>IF(COUNTIF(Setup_Hierarchy!$J$99:$IV$99,"="&amp;$K213)&lt;&gt;0,$L213,0)</f>
        <v>0</v>
      </c>
      <c r="DD213" s="61">
        <f>IF(COUNTIF(Setup_Hierarchy!$J$100:$IV$100,"="&amp;$K213)&lt;&gt;0,$L213,0)</f>
        <v>0</v>
      </c>
      <c r="DE213" s="61">
        <f>IF(COUNTIF(Setup_Hierarchy!$J$101:$IV$101,"="&amp;$K213)&lt;&gt;0,$L213,0)</f>
        <v>0</v>
      </c>
      <c r="DF213" s="61">
        <f>IF(COUNTIF(Setup_Hierarchy!$J$102:$IV$102,"="&amp;$K213)&lt;&gt;0,$L213,0)</f>
        <v>0</v>
      </c>
      <c r="DG213" s="61">
        <f>IF(COUNTIF(Setup_Hierarchy!$J$103:$IV$103,"="&amp;$K213)&lt;&gt;0,$L213,0)</f>
        <v>0</v>
      </c>
      <c r="DH213" s="61">
        <f>IF(COUNTIF(Setup_Hierarchy!$J$104:$IV$104,"="&amp;$K213)&lt;&gt;0,$L213,0)</f>
        <v>0</v>
      </c>
      <c r="DI213" s="61">
        <f>IF(COUNTIF(Setup_Hierarchy!$J$105:$IV$105,"="&amp;$K213)&lt;&gt;0,$L213,0)</f>
        <v>0</v>
      </c>
      <c r="DJ213" s="61">
        <f>IF(COUNTIF(Setup_Hierarchy!$J$106:$IV$106,"="&amp;$K213)&lt;&gt;0,$L213,0)</f>
        <v>0</v>
      </c>
      <c r="DK213" s="61">
        <f>IF(COUNTIF(Setup_Hierarchy!$J$107:$IV$107,"="&amp;$K213)&lt;&gt;0,$L213,0)</f>
        <v>0</v>
      </c>
      <c r="DL213" s="61">
        <f>IF(COUNTIF(Setup_Hierarchy!$J$108:$IV$108,"="&amp;$K213)&lt;&gt;0,$L213,0)</f>
        <v>0</v>
      </c>
      <c r="DM213" s="61">
        <f>IF(COUNTIF(Setup_Hierarchy!$J$109:$IV$109,"="&amp;$K213)&lt;&gt;0,$L213,0)</f>
        <v>0</v>
      </c>
      <c r="DN213" s="61">
        <f>IF(COUNTIF(Setup_Hierarchy!$J$110:$IV$110,"="&amp;$K213)&lt;&gt;0,$L213,0)</f>
        <v>0</v>
      </c>
      <c r="DO213" s="61">
        <f>IF(COUNTIF(Setup_Hierarchy!$J$111:$IV$111,"="&amp;$K213)&lt;&gt;0,$L213,0)</f>
        <v>0</v>
      </c>
      <c r="DP213" s="61">
        <f>IF(COUNTIF(Setup_Hierarchy!$J$112:$IV$112,"="&amp;$K213)&lt;&gt;0,$L213,0)</f>
        <v>0</v>
      </c>
      <c r="DQ213" s="61">
        <f>IF(COUNTIF(Setup_Hierarchy!$J$113:$IV$113,"="&amp;$K213)&lt;&gt;0,$L213,0)</f>
        <v>0</v>
      </c>
      <c r="DR213" s="61">
        <f>IF(COUNTIF(Setup_Hierarchy!$J$114:$IV$114,"="&amp;$K213)&lt;&gt;0,$L213,0)</f>
        <v>0</v>
      </c>
      <c r="DS213" s="61">
        <f>IF(COUNTIF(Setup_Hierarchy!$J$115:$IV$115,"="&amp;$K213)&lt;&gt;0,$L213,0)</f>
        <v>0</v>
      </c>
      <c r="DT213" s="61">
        <f>IF(COUNTIF(Setup_Hierarchy!$J$116:$IV$116,"="&amp;$K213)&lt;&gt;0,$L213,0)</f>
        <v>0</v>
      </c>
    </row>
    <row r="214" spans="2:124" x14ac:dyDescent="0.2">
      <c r="B214" t="s">
        <v>43</v>
      </c>
      <c r="C214">
        <v>84</v>
      </c>
      <c r="D214" t="s">
        <v>16</v>
      </c>
      <c r="E214" t="s">
        <v>369</v>
      </c>
      <c r="F214" t="s">
        <v>532</v>
      </c>
      <c r="G214" t="s">
        <v>25</v>
      </c>
      <c r="H214" t="s">
        <v>8</v>
      </c>
      <c r="I214">
        <v>0.75163899999999995</v>
      </c>
      <c r="J214">
        <v>1.70431</v>
      </c>
      <c r="K214">
        <v>629</v>
      </c>
      <c r="L214">
        <v>5050.42</v>
      </c>
      <c r="M214" s="61">
        <f>IF(COUNTIF(Setup_Hierarchy!$J$5:$IV$5,"="&amp;$K214)&lt;&gt;0,$L214,0)</f>
        <v>5050.42</v>
      </c>
      <c r="N214" s="61">
        <f>IF(COUNTIF(Setup_Hierarchy!$J$6:$IV$6,"="&amp;$K214)&lt;&gt;0,$L214,0)</f>
        <v>5050.42</v>
      </c>
      <c r="O214" s="61">
        <f>IF(COUNTIF(Setup_Hierarchy!$J$7:$IV$7,"="&amp;$K214)&lt;&gt;0,$L214,0)</f>
        <v>5050.42</v>
      </c>
      <c r="P214" s="61">
        <f>IF(COUNTIF(Setup_Hierarchy!$J$8:$IV$8,"="&amp;$K214)&lt;&gt;0,$L214,0)</f>
        <v>0</v>
      </c>
      <c r="Q214" s="61">
        <f>IF(COUNTIF(Setup_Hierarchy!$J$9:$IV$9,"="&amp;$K214)&lt;&gt;0,$L214,0)</f>
        <v>0</v>
      </c>
      <c r="R214" s="61">
        <f>IF(COUNTIF(Setup_Hierarchy!$J$10:$IV$10,"="&amp;$K214)&lt;&gt;0,$L214,0)</f>
        <v>0</v>
      </c>
      <c r="S214" s="61">
        <f>IF(COUNTIF(Setup_Hierarchy!$J$11:$IV$11,"="&amp;$K214)&lt;&gt;0,$L214,0)</f>
        <v>0</v>
      </c>
      <c r="T214" s="61">
        <f>IF(COUNTIF(Setup_Hierarchy!$J$12:$IV$12,"="&amp;$K214)&lt;&gt;0,$L214,0)</f>
        <v>0</v>
      </c>
      <c r="U214" s="61">
        <f>IF(COUNTIF(Setup_Hierarchy!$J$13:$IV$13,"="&amp;$K214)&lt;&gt;0,$L214,0)</f>
        <v>0</v>
      </c>
      <c r="V214" s="61">
        <f>IF(COUNTIF(Setup_Hierarchy!$J$14:$IV$14,"="&amp;$K214)&lt;&gt;0,$L214,0)</f>
        <v>0</v>
      </c>
      <c r="W214" s="61">
        <f>IF(COUNTIF(Setup_Hierarchy!$J$15:$IV$15,"="&amp;$K214)&lt;&gt;0,$L214,0)</f>
        <v>0</v>
      </c>
      <c r="X214" s="61">
        <f>IF(COUNTIF(Setup_Hierarchy!$J$16:$IV$16,"="&amp;$K214)&lt;&gt;0,$L214,0)</f>
        <v>0</v>
      </c>
      <c r="Y214" s="61">
        <f>IF(COUNTIF(Setup_Hierarchy!$J$17:$IV$17,"="&amp;$K214)&lt;&gt;0,$L214,0)</f>
        <v>0</v>
      </c>
      <c r="Z214" s="61">
        <f>IF(COUNTIF(Setup_Hierarchy!$J$18:$IV$18,"="&amp;$K214)&lt;&gt;0,$L214,0)</f>
        <v>0</v>
      </c>
      <c r="AA214" s="61">
        <f>IF(COUNTIF(Setup_Hierarchy!$J$19:$IV$19,"="&amp;$K214)&lt;&gt;0,$L214,0)</f>
        <v>0</v>
      </c>
      <c r="AB214" s="61">
        <f>IF(COUNTIF(Setup_Hierarchy!$J$20:$IV$20,"="&amp;$K214)&lt;&gt;0,$L214,0)</f>
        <v>0</v>
      </c>
      <c r="AC214" s="61">
        <f>IF(COUNTIF(Setup_Hierarchy!$J$21:$IV$21,"="&amp;$K214)&lt;&gt;0,$L214,0)</f>
        <v>0</v>
      </c>
      <c r="AD214" s="61">
        <f>IF(COUNTIF(Setup_Hierarchy!$J$22:$IV$22,"="&amp;$K214)&lt;&gt;0,$L214,0)</f>
        <v>0</v>
      </c>
      <c r="AE214" s="61">
        <f>IF(COUNTIF(Setup_Hierarchy!$J$23:$IV$23,"="&amp;$K214)&lt;&gt;0,$L214,0)</f>
        <v>0</v>
      </c>
      <c r="AF214" s="61">
        <f>IF(COUNTIF(Setup_Hierarchy!$J$24:$IV$24,"="&amp;$K214)&lt;&gt;0,$L214,0)</f>
        <v>0</v>
      </c>
      <c r="AG214" s="61">
        <f>IF(COUNTIF(Setup_Hierarchy!$J$25:$IV$25,"="&amp;$K214)&lt;&gt;0,$L214,0)</f>
        <v>0</v>
      </c>
      <c r="AH214" s="61">
        <f>IF(COUNTIF(Setup_Hierarchy!$J$26:$IV$26,"="&amp;$K214)&lt;&gt;0,$L214,0)</f>
        <v>0</v>
      </c>
      <c r="AI214" s="61">
        <f>IF(COUNTIF(Setup_Hierarchy!$J$27:$IV$27,"="&amp;$K214)&lt;&gt;0,$L214,0)</f>
        <v>0</v>
      </c>
      <c r="AJ214" s="61">
        <f>IF(COUNTIF(Setup_Hierarchy!$J$28:$IV$28,"="&amp;$K214)&lt;&gt;0,$L214,0)</f>
        <v>0</v>
      </c>
      <c r="AK214" s="61">
        <f>IF(COUNTIF(Setup_Hierarchy!$J$29:$IV$29,"="&amp;$K214)&lt;&gt;0,$L214,0)</f>
        <v>0</v>
      </c>
      <c r="AL214" s="61">
        <f>IF(COUNTIF(Setup_Hierarchy!$J$30:$IV$30,"="&amp;$K214)&lt;&gt;0,$L214,0)</f>
        <v>0</v>
      </c>
      <c r="AM214" s="61">
        <f>IF(COUNTIF(Setup_Hierarchy!$J$31:$IV$31,"="&amp;$K214)&lt;&gt;0,$L214,0)</f>
        <v>0</v>
      </c>
      <c r="AN214" s="61">
        <f>IF(COUNTIF(Setup_Hierarchy!$J$32:$IV$32,"="&amp;$K214)&lt;&gt;0,$L214,0)</f>
        <v>0</v>
      </c>
      <c r="AO214" s="61">
        <f>IF(COUNTIF(Setup_Hierarchy!$J$33:$IV$33,"="&amp;$K214)&lt;&gt;0,$L214,0)</f>
        <v>0</v>
      </c>
      <c r="AP214" s="61">
        <f>IF(COUNTIF(Setup_Hierarchy!$J$34:$IV$34,"="&amp;$K214)&lt;&gt;0,$L214,0)</f>
        <v>0</v>
      </c>
      <c r="AQ214" s="61">
        <f>IF(COUNTIF(Setup_Hierarchy!$J$35:$IV$35,"="&amp;$K214)&lt;&gt;0,$L214,0)</f>
        <v>0</v>
      </c>
      <c r="AR214" s="61">
        <f>IF(COUNTIF(Setup_Hierarchy!$J$36:$IV$36,"="&amp;$K214)&lt;&gt;0,$L214,0)</f>
        <v>0</v>
      </c>
      <c r="AS214" s="61">
        <f>IF(COUNTIF(Setup_Hierarchy!$J$37:$IV$37,"="&amp;$K214)&lt;&gt;0,$L214,0)</f>
        <v>0</v>
      </c>
      <c r="AT214" s="61">
        <f>IF(COUNTIF(Setup_Hierarchy!$J$38:$IV$38,"="&amp;$K214)&lt;&gt;0,$L214,0)</f>
        <v>0</v>
      </c>
      <c r="AU214" s="61">
        <f>IF(COUNTIF(Setup_Hierarchy!$J$39:$IV$39,"="&amp;$K214)&lt;&gt;0,$L214,0)</f>
        <v>0</v>
      </c>
      <c r="AV214" s="61">
        <f>IF(COUNTIF(Setup_Hierarchy!$J$40:$IV$40,"="&amp;$K214)&lt;&gt;0,$L214,0)</f>
        <v>0</v>
      </c>
      <c r="AW214" s="61">
        <f>IF(COUNTIF(Setup_Hierarchy!$J$41:$IV$41,"="&amp;$K214)&lt;&gt;0,$L214,0)</f>
        <v>0</v>
      </c>
      <c r="AX214" s="61">
        <f>IF(COUNTIF(Setup_Hierarchy!$J$42:$IV$42,"="&amp;$K214)&lt;&gt;0,$L214,0)</f>
        <v>0</v>
      </c>
      <c r="AY214" s="61">
        <f>IF(COUNTIF(Setup_Hierarchy!$J$43:$IV$43,"="&amp;$K214)&lt;&gt;0,$L214,0)</f>
        <v>0</v>
      </c>
      <c r="AZ214" s="61">
        <f>IF(COUNTIF(Setup_Hierarchy!$J$44:$IV$44,"="&amp;$K214)&lt;&gt;0,$L214,0)</f>
        <v>0</v>
      </c>
      <c r="BA214" s="61">
        <f>IF(COUNTIF(Setup_Hierarchy!$J$45:$IV$45,"="&amp;$K214)&lt;&gt;0,$L214,0)</f>
        <v>0</v>
      </c>
      <c r="BB214" s="61">
        <f>IF(COUNTIF(Setup_Hierarchy!$J$46:$IV$46,"="&amp;$K214)&lt;&gt;0,$L214,0)</f>
        <v>0</v>
      </c>
      <c r="BC214" s="61">
        <f>IF(COUNTIF(Setup_Hierarchy!$J$47:$IV$47,"="&amp;$K214)&lt;&gt;0,$L214,0)</f>
        <v>0</v>
      </c>
      <c r="BD214" s="61">
        <f>IF(COUNTIF(Setup_Hierarchy!$J$48:$IV$48,"="&amp;$K214)&lt;&gt;0,$L214,0)</f>
        <v>0</v>
      </c>
      <c r="BE214" s="61">
        <f>IF(COUNTIF(Setup_Hierarchy!$J$49:$IV$49,"="&amp;$K214)&lt;&gt;0,$L214,0)</f>
        <v>0</v>
      </c>
      <c r="BF214" s="61">
        <f>IF(COUNTIF(Setup_Hierarchy!$J$50:$IV$50,"="&amp;$K214)&lt;&gt;0,$L214,0)</f>
        <v>0</v>
      </c>
      <c r="BG214" s="61">
        <f>IF(COUNTIF(Setup_Hierarchy!$J$51:$IV$51,"="&amp;$K214)&lt;&gt;0,$L214,0)</f>
        <v>5050.42</v>
      </c>
      <c r="BH214" s="61">
        <f>IF(COUNTIF(Setup_Hierarchy!$J$52:$IV$52,"="&amp;$K214)&lt;&gt;0,$L214,0)</f>
        <v>0</v>
      </c>
      <c r="BI214" s="61">
        <f>IF(COUNTIF(Setup_Hierarchy!$J$53:$IV$53,"="&amp;$K214)&lt;&gt;0,$L214,0)</f>
        <v>0</v>
      </c>
      <c r="BJ214" s="61">
        <f>IF(COUNTIF(Setup_Hierarchy!$J$54:$IV$54,"="&amp;$K214)&lt;&gt;0,$L214,0)</f>
        <v>0</v>
      </c>
      <c r="BK214" s="61">
        <f>IF(COUNTIF(Setup_Hierarchy!$J$55:$IV$55,"="&amp;$K214)&lt;&gt;0,$L214,0)</f>
        <v>0</v>
      </c>
      <c r="BL214" s="61">
        <f>IF(COUNTIF(Setup_Hierarchy!$J$56:$IV$56,"="&amp;$K214)&lt;&gt;0,$L214,0)</f>
        <v>0</v>
      </c>
      <c r="BM214" s="61">
        <f>IF(COUNTIF(Setup_Hierarchy!$J$57:$IV$57,"="&amp;$K214)&lt;&gt;0,$L214,0)</f>
        <v>0</v>
      </c>
      <c r="BN214" s="61">
        <f>IF(COUNTIF(Setup_Hierarchy!$J$58:$IV$58,"="&amp;$K214)&lt;&gt;0,$L214,0)</f>
        <v>0</v>
      </c>
      <c r="BO214" s="61">
        <f>IF(COUNTIF(Setup_Hierarchy!$J$59:$IV$59,"="&amp;$K214)&lt;&gt;0,$L214,0)</f>
        <v>5050.42</v>
      </c>
      <c r="BP214" s="61">
        <f>IF(COUNTIF(Setup_Hierarchy!$J$60:$IV$60,"="&amp;$K214)&lt;&gt;0,$L214,0)</f>
        <v>5050.42</v>
      </c>
      <c r="BQ214" s="61">
        <f>IF(COUNTIF(Setup_Hierarchy!$J$61:$IV$61,"="&amp;$K214)&lt;&gt;0,$L214,0)</f>
        <v>5050.42</v>
      </c>
      <c r="BR214" s="61">
        <f>IF(COUNTIF(Setup_Hierarchy!$J$62:$IV$62,"="&amp;$K214)&lt;&gt;0,$L214,0)</f>
        <v>0</v>
      </c>
      <c r="BS214" s="61">
        <f>IF(COUNTIF(Setup_Hierarchy!$J$63:$IV$63,"="&amp;$K214)&lt;&gt;0,$L214,0)</f>
        <v>0</v>
      </c>
      <c r="BT214" s="61">
        <f>IF(COUNTIF(Setup_Hierarchy!$J$64:$IV$64,"="&amp;$K214)&lt;&gt;0,$L214,0)</f>
        <v>0</v>
      </c>
      <c r="BU214" s="61">
        <f>IF(COUNTIF(Setup_Hierarchy!$J$65:$IV$65,"="&amp;$K214)&lt;&gt;0,$L214,0)</f>
        <v>0</v>
      </c>
      <c r="BV214" s="61">
        <f>IF(COUNTIF(Setup_Hierarchy!$J$66:$IV$66,"="&amp;$K214)&lt;&gt;0,$L214,0)</f>
        <v>0</v>
      </c>
      <c r="BW214" s="61">
        <f>IF(COUNTIF(Setup_Hierarchy!$J$67:$IV$67,"="&amp;$K214)&lt;&gt;0,$L214,0)</f>
        <v>0</v>
      </c>
      <c r="BX214" s="61">
        <f>IF(COUNTIF(Setup_Hierarchy!$J$68:$IV$68,"="&amp;$K214)&lt;&gt;0,$L214,0)</f>
        <v>0</v>
      </c>
      <c r="BY214" s="61">
        <f>IF(COUNTIF(Setup_Hierarchy!$J$69:$IV$69,"="&amp;$K214)&lt;&gt;0,$L214,0)</f>
        <v>0</v>
      </c>
      <c r="BZ214" s="61">
        <f>IF(COUNTIF(Setup_Hierarchy!$J$70:$IV$70,"="&amp;$K214)&lt;&gt;0,$L214,0)</f>
        <v>0</v>
      </c>
      <c r="CA214" s="61">
        <f>IF(COUNTIF(Setup_Hierarchy!$J$71:$IV$71,"="&amp;$K214)&lt;&gt;0,$L214,0)</f>
        <v>0</v>
      </c>
      <c r="CB214" s="61">
        <f>IF(COUNTIF(Setup_Hierarchy!$J$72:$IV$72,"="&amp;$K214)&lt;&gt;0,$L214,0)</f>
        <v>0</v>
      </c>
      <c r="CC214" s="61">
        <f>IF(COUNTIF(Setup_Hierarchy!$J$73:$IV$73,"="&amp;$K214)&lt;&gt;0,$L214,0)</f>
        <v>0</v>
      </c>
      <c r="CD214" s="61">
        <f>IF(COUNTIF(Setup_Hierarchy!$J$74:$IV$74,"="&amp;$K214)&lt;&gt;0,$L214,0)</f>
        <v>0</v>
      </c>
      <c r="CE214" s="61">
        <f>IF(COUNTIF(Setup_Hierarchy!$J$75:$IV$75,"="&amp;$K214)&lt;&gt;0,$L214,0)</f>
        <v>0</v>
      </c>
      <c r="CF214" s="61">
        <f>IF(COUNTIF(Setup_Hierarchy!$J$76:$IV$76,"="&amp;$K214)&lt;&gt;0,$L214,0)</f>
        <v>0</v>
      </c>
      <c r="CG214" s="61">
        <f>IF(COUNTIF(Setup_Hierarchy!$J$77:$IV$77,"="&amp;$K214)&lt;&gt;0,$L214,0)</f>
        <v>0</v>
      </c>
      <c r="CH214" s="61">
        <f>IF(COUNTIF(Setup_Hierarchy!$J$78:$IV$78,"="&amp;$K214)&lt;&gt;0,$L214,0)</f>
        <v>0</v>
      </c>
      <c r="CI214" s="61">
        <f>IF(COUNTIF(Setup_Hierarchy!$J$79:$IV$79,"="&amp;$K214)&lt;&gt;0,$L214,0)</f>
        <v>0</v>
      </c>
      <c r="CJ214" s="61">
        <f>IF(COUNTIF(Setup_Hierarchy!$J$80:$IV$80,"="&amp;$K214)&lt;&gt;0,$L214,0)</f>
        <v>0</v>
      </c>
      <c r="CK214" s="61">
        <f>IF(COUNTIF(Setup_Hierarchy!$J$81:$IV$81,"="&amp;$K214)&lt;&gt;0,$L214,0)</f>
        <v>0</v>
      </c>
      <c r="CL214" s="61">
        <f>IF(COUNTIF(Setup_Hierarchy!$J$82:$IV$82,"="&amp;$K214)&lt;&gt;0,$L214,0)</f>
        <v>0</v>
      </c>
      <c r="CM214" s="61">
        <f>IF(COUNTIF(Setup_Hierarchy!$J$83:$IV$83,"="&amp;$K214)&lt;&gt;0,$L214,0)</f>
        <v>0</v>
      </c>
      <c r="CN214" s="61">
        <f>IF(COUNTIF(Setup_Hierarchy!$J$84:$IV$84,"="&amp;$K214)&lt;&gt;0,$L214,0)</f>
        <v>0</v>
      </c>
      <c r="CO214" s="61">
        <f>IF(COUNTIF(Setup_Hierarchy!$J$85:$IV$85,"="&amp;$K214)&lt;&gt;0,$L214,0)</f>
        <v>0</v>
      </c>
      <c r="CP214" s="61">
        <f>IF(COUNTIF(Setup_Hierarchy!$J$86:$IV$86,"="&amp;$K214)&lt;&gt;0,$L214,0)</f>
        <v>0</v>
      </c>
      <c r="CQ214" s="61">
        <f>IF(COUNTIF(Setup_Hierarchy!$J$87:$IV$87,"="&amp;$K214)&lt;&gt;0,$L214,0)</f>
        <v>0</v>
      </c>
      <c r="CR214" s="61">
        <f>IF(COUNTIF(Setup_Hierarchy!$J$88:$IV$88,"="&amp;$K214)&lt;&gt;0,$L214,0)</f>
        <v>0</v>
      </c>
      <c r="CS214" s="61">
        <f>IF(COUNTIF(Setup_Hierarchy!$J$89:$IV$89,"="&amp;$K214)&lt;&gt;0,$L214,0)</f>
        <v>0</v>
      </c>
      <c r="CT214" s="61">
        <f>IF(COUNTIF(Setup_Hierarchy!$J$90:$IV$90,"="&amp;$K214)&lt;&gt;0,$L214,0)</f>
        <v>0</v>
      </c>
      <c r="CU214" s="61">
        <f>IF(COUNTIF(Setup_Hierarchy!$J$91:$IV$91,"="&amp;$K214)&lt;&gt;0,$L214,0)</f>
        <v>0</v>
      </c>
      <c r="CV214" s="61">
        <f>IF(COUNTIF(Setup_Hierarchy!$J$92:$IV$92,"="&amp;$K214)&lt;&gt;0,$L214,0)</f>
        <v>0</v>
      </c>
      <c r="CW214" s="61">
        <f>IF(COUNTIF(Setup_Hierarchy!$J$93:$IV$93,"="&amp;$K214)&lt;&gt;0,$L214,0)</f>
        <v>0</v>
      </c>
      <c r="CX214" s="61">
        <f>IF(COUNTIF(Setup_Hierarchy!$J$94:$IV$94,"="&amp;$K214)&lt;&gt;0,$L214,0)</f>
        <v>0</v>
      </c>
      <c r="CY214" s="61">
        <f>IF(COUNTIF(Setup_Hierarchy!$J$95:$IV$95,"="&amp;$K214)&lt;&gt;0,$L214,0)</f>
        <v>0</v>
      </c>
      <c r="CZ214" s="61">
        <f>IF(COUNTIF(Setup_Hierarchy!$J$96:$IV$96,"="&amp;$K214)&lt;&gt;0,$L214,0)</f>
        <v>0</v>
      </c>
      <c r="DA214" s="61">
        <f>IF(COUNTIF(Setup_Hierarchy!$J$97:$IV$97,"="&amp;$K214)&lt;&gt;0,$L214,0)</f>
        <v>0</v>
      </c>
      <c r="DB214" s="61">
        <f>IF(COUNTIF(Setup_Hierarchy!$J$98:$IV$98,"="&amp;$K214)&lt;&gt;0,$L214,0)</f>
        <v>0</v>
      </c>
      <c r="DC214" s="61">
        <f>IF(COUNTIF(Setup_Hierarchy!$J$99:$IV$99,"="&amp;$K214)&lt;&gt;0,$L214,0)</f>
        <v>0</v>
      </c>
      <c r="DD214" s="61">
        <f>IF(COUNTIF(Setup_Hierarchy!$J$100:$IV$100,"="&amp;$K214)&lt;&gt;0,$L214,0)</f>
        <v>0</v>
      </c>
      <c r="DE214" s="61">
        <f>IF(COUNTIF(Setup_Hierarchy!$J$101:$IV$101,"="&amp;$K214)&lt;&gt;0,$L214,0)</f>
        <v>0</v>
      </c>
      <c r="DF214" s="61">
        <f>IF(COUNTIF(Setup_Hierarchy!$J$102:$IV$102,"="&amp;$K214)&lt;&gt;0,$L214,0)</f>
        <v>0</v>
      </c>
      <c r="DG214" s="61">
        <f>IF(COUNTIF(Setup_Hierarchy!$J$103:$IV$103,"="&amp;$K214)&lt;&gt;0,$L214,0)</f>
        <v>0</v>
      </c>
      <c r="DH214" s="61">
        <f>IF(COUNTIF(Setup_Hierarchy!$J$104:$IV$104,"="&amp;$K214)&lt;&gt;0,$L214,0)</f>
        <v>0</v>
      </c>
      <c r="DI214" s="61">
        <f>IF(COUNTIF(Setup_Hierarchy!$J$105:$IV$105,"="&amp;$K214)&lt;&gt;0,$L214,0)</f>
        <v>0</v>
      </c>
      <c r="DJ214" s="61">
        <f>IF(COUNTIF(Setup_Hierarchy!$J$106:$IV$106,"="&amp;$K214)&lt;&gt;0,$L214,0)</f>
        <v>0</v>
      </c>
      <c r="DK214" s="61">
        <f>IF(COUNTIF(Setup_Hierarchy!$J$107:$IV$107,"="&amp;$K214)&lt;&gt;0,$L214,0)</f>
        <v>0</v>
      </c>
      <c r="DL214" s="61">
        <f>IF(COUNTIF(Setup_Hierarchy!$J$108:$IV$108,"="&amp;$K214)&lt;&gt;0,$L214,0)</f>
        <v>0</v>
      </c>
      <c r="DM214" s="61">
        <f>IF(COUNTIF(Setup_Hierarchy!$J$109:$IV$109,"="&amp;$K214)&lt;&gt;0,$L214,0)</f>
        <v>0</v>
      </c>
      <c r="DN214" s="61">
        <f>IF(COUNTIF(Setup_Hierarchy!$J$110:$IV$110,"="&amp;$K214)&lt;&gt;0,$L214,0)</f>
        <v>0</v>
      </c>
      <c r="DO214" s="61">
        <f>IF(COUNTIF(Setup_Hierarchy!$J$111:$IV$111,"="&amp;$K214)&lt;&gt;0,$L214,0)</f>
        <v>0</v>
      </c>
      <c r="DP214" s="61">
        <f>IF(COUNTIF(Setup_Hierarchy!$J$112:$IV$112,"="&amp;$K214)&lt;&gt;0,$L214,0)</f>
        <v>0</v>
      </c>
      <c r="DQ214" s="61">
        <f>IF(COUNTIF(Setup_Hierarchy!$J$113:$IV$113,"="&amp;$K214)&lt;&gt;0,$L214,0)</f>
        <v>0</v>
      </c>
      <c r="DR214" s="61">
        <f>IF(COUNTIF(Setup_Hierarchy!$J$114:$IV$114,"="&amp;$K214)&lt;&gt;0,$L214,0)</f>
        <v>0</v>
      </c>
      <c r="DS214" s="61">
        <f>IF(COUNTIF(Setup_Hierarchy!$J$115:$IV$115,"="&amp;$K214)&lt;&gt;0,$L214,0)</f>
        <v>0</v>
      </c>
      <c r="DT214" s="61">
        <f>IF(COUNTIF(Setup_Hierarchy!$J$116:$IV$116,"="&amp;$K214)&lt;&gt;0,$L214,0)</f>
        <v>0</v>
      </c>
    </row>
    <row r="215" spans="2:124" x14ac:dyDescent="0.2">
      <c r="B215" t="s">
        <v>43</v>
      </c>
      <c r="C215">
        <v>84</v>
      </c>
      <c r="D215" t="s">
        <v>16</v>
      </c>
      <c r="E215" t="s">
        <v>369</v>
      </c>
      <c r="F215" t="s">
        <v>532</v>
      </c>
      <c r="G215" t="s">
        <v>25</v>
      </c>
      <c r="H215" t="s">
        <v>8</v>
      </c>
      <c r="I215">
        <v>0.75163899999999995</v>
      </c>
      <c r="J215">
        <v>1.70431</v>
      </c>
      <c r="K215">
        <v>638</v>
      </c>
      <c r="L215">
        <v>-2.87</v>
      </c>
      <c r="M215" s="61">
        <f>IF(COUNTIF(Setup_Hierarchy!$J$5:$IV$5,"="&amp;$K215)&lt;&gt;0,$L215,0)</f>
        <v>-2.87</v>
      </c>
      <c r="N215" s="61">
        <f>IF(COUNTIF(Setup_Hierarchy!$J$6:$IV$6,"="&amp;$K215)&lt;&gt;0,$L215,0)</f>
        <v>-2.87</v>
      </c>
      <c r="O215" s="61">
        <f>IF(COUNTIF(Setup_Hierarchy!$J$7:$IV$7,"="&amp;$K215)&lt;&gt;0,$L215,0)</f>
        <v>-2.87</v>
      </c>
      <c r="P215" s="61">
        <f>IF(COUNTIF(Setup_Hierarchy!$J$8:$IV$8,"="&amp;$K215)&lt;&gt;0,$L215,0)</f>
        <v>0</v>
      </c>
      <c r="Q215" s="61">
        <f>IF(COUNTIF(Setup_Hierarchy!$J$9:$IV$9,"="&amp;$K215)&lt;&gt;0,$L215,0)</f>
        <v>0</v>
      </c>
      <c r="R215" s="61">
        <f>IF(COUNTIF(Setup_Hierarchy!$J$10:$IV$10,"="&amp;$K215)&lt;&gt;0,$L215,0)</f>
        <v>0</v>
      </c>
      <c r="S215" s="61">
        <f>IF(COUNTIF(Setup_Hierarchy!$J$11:$IV$11,"="&amp;$K215)&lt;&gt;0,$L215,0)</f>
        <v>0</v>
      </c>
      <c r="T215" s="61">
        <f>IF(COUNTIF(Setup_Hierarchy!$J$12:$IV$12,"="&amp;$K215)&lt;&gt;0,$L215,0)</f>
        <v>0</v>
      </c>
      <c r="U215" s="61">
        <f>IF(COUNTIF(Setup_Hierarchy!$J$13:$IV$13,"="&amp;$K215)&lt;&gt;0,$L215,0)</f>
        <v>0</v>
      </c>
      <c r="V215" s="61">
        <f>IF(COUNTIF(Setup_Hierarchy!$J$14:$IV$14,"="&amp;$K215)&lt;&gt;0,$L215,0)</f>
        <v>0</v>
      </c>
      <c r="W215" s="61">
        <f>IF(COUNTIF(Setup_Hierarchy!$J$15:$IV$15,"="&amp;$K215)&lt;&gt;0,$L215,0)</f>
        <v>0</v>
      </c>
      <c r="X215" s="61">
        <f>IF(COUNTIF(Setup_Hierarchy!$J$16:$IV$16,"="&amp;$K215)&lt;&gt;0,$L215,0)</f>
        <v>0</v>
      </c>
      <c r="Y215" s="61">
        <f>IF(COUNTIF(Setup_Hierarchy!$J$17:$IV$17,"="&amp;$K215)&lt;&gt;0,$L215,0)</f>
        <v>0</v>
      </c>
      <c r="Z215" s="61">
        <f>IF(COUNTIF(Setup_Hierarchy!$J$18:$IV$18,"="&amp;$K215)&lt;&gt;0,$L215,0)</f>
        <v>0</v>
      </c>
      <c r="AA215" s="61">
        <f>IF(COUNTIF(Setup_Hierarchy!$J$19:$IV$19,"="&amp;$K215)&lt;&gt;0,$L215,0)</f>
        <v>0</v>
      </c>
      <c r="AB215" s="61">
        <f>IF(COUNTIF(Setup_Hierarchy!$J$20:$IV$20,"="&amp;$K215)&lt;&gt;0,$L215,0)</f>
        <v>0</v>
      </c>
      <c r="AC215" s="61">
        <f>IF(COUNTIF(Setup_Hierarchy!$J$21:$IV$21,"="&amp;$K215)&lt;&gt;0,$L215,0)</f>
        <v>0</v>
      </c>
      <c r="AD215" s="61">
        <f>IF(COUNTIF(Setup_Hierarchy!$J$22:$IV$22,"="&amp;$K215)&lt;&gt;0,$L215,0)</f>
        <v>0</v>
      </c>
      <c r="AE215" s="61">
        <f>IF(COUNTIF(Setup_Hierarchy!$J$23:$IV$23,"="&amp;$K215)&lt;&gt;0,$L215,0)</f>
        <v>0</v>
      </c>
      <c r="AF215" s="61">
        <f>IF(COUNTIF(Setup_Hierarchy!$J$24:$IV$24,"="&amp;$K215)&lt;&gt;0,$L215,0)</f>
        <v>0</v>
      </c>
      <c r="AG215" s="61">
        <f>IF(COUNTIF(Setup_Hierarchy!$J$25:$IV$25,"="&amp;$K215)&lt;&gt;0,$L215,0)</f>
        <v>0</v>
      </c>
      <c r="AH215" s="61">
        <f>IF(COUNTIF(Setup_Hierarchy!$J$26:$IV$26,"="&amp;$K215)&lt;&gt;0,$L215,0)</f>
        <v>0</v>
      </c>
      <c r="AI215" s="61">
        <f>IF(COUNTIF(Setup_Hierarchy!$J$27:$IV$27,"="&amp;$K215)&lt;&gt;0,$L215,0)</f>
        <v>0</v>
      </c>
      <c r="AJ215" s="61">
        <f>IF(COUNTIF(Setup_Hierarchy!$J$28:$IV$28,"="&amp;$K215)&lt;&gt;0,$L215,0)</f>
        <v>0</v>
      </c>
      <c r="AK215" s="61">
        <f>IF(COUNTIF(Setup_Hierarchy!$J$29:$IV$29,"="&amp;$K215)&lt;&gt;0,$L215,0)</f>
        <v>0</v>
      </c>
      <c r="AL215" s="61">
        <f>IF(COUNTIF(Setup_Hierarchy!$J$30:$IV$30,"="&amp;$K215)&lt;&gt;0,$L215,0)</f>
        <v>0</v>
      </c>
      <c r="AM215" s="61">
        <f>IF(COUNTIF(Setup_Hierarchy!$J$31:$IV$31,"="&amp;$K215)&lt;&gt;0,$L215,0)</f>
        <v>0</v>
      </c>
      <c r="AN215" s="61">
        <f>IF(COUNTIF(Setup_Hierarchy!$J$32:$IV$32,"="&amp;$K215)&lt;&gt;0,$L215,0)</f>
        <v>0</v>
      </c>
      <c r="AO215" s="61">
        <f>IF(COUNTIF(Setup_Hierarchy!$J$33:$IV$33,"="&amp;$K215)&lt;&gt;0,$L215,0)</f>
        <v>0</v>
      </c>
      <c r="AP215" s="61">
        <f>IF(COUNTIF(Setup_Hierarchy!$J$34:$IV$34,"="&amp;$K215)&lt;&gt;0,$L215,0)</f>
        <v>0</v>
      </c>
      <c r="AQ215" s="61">
        <f>IF(COUNTIF(Setup_Hierarchy!$J$35:$IV$35,"="&amp;$K215)&lt;&gt;0,$L215,0)</f>
        <v>0</v>
      </c>
      <c r="AR215" s="61">
        <f>IF(COUNTIF(Setup_Hierarchy!$J$36:$IV$36,"="&amp;$K215)&lt;&gt;0,$L215,0)</f>
        <v>0</v>
      </c>
      <c r="AS215" s="61">
        <f>IF(COUNTIF(Setup_Hierarchy!$J$37:$IV$37,"="&amp;$K215)&lt;&gt;0,$L215,0)</f>
        <v>0</v>
      </c>
      <c r="AT215" s="61">
        <f>IF(COUNTIF(Setup_Hierarchy!$J$38:$IV$38,"="&amp;$K215)&lt;&gt;0,$L215,0)</f>
        <v>0</v>
      </c>
      <c r="AU215" s="61">
        <f>IF(COUNTIF(Setup_Hierarchy!$J$39:$IV$39,"="&amp;$K215)&lt;&gt;0,$L215,0)</f>
        <v>0</v>
      </c>
      <c r="AV215" s="61">
        <f>IF(COUNTIF(Setup_Hierarchy!$J$40:$IV$40,"="&amp;$K215)&lt;&gt;0,$L215,0)</f>
        <v>0</v>
      </c>
      <c r="AW215" s="61">
        <f>IF(COUNTIF(Setup_Hierarchy!$J$41:$IV$41,"="&amp;$K215)&lt;&gt;0,$L215,0)</f>
        <v>0</v>
      </c>
      <c r="AX215" s="61">
        <f>IF(COUNTIF(Setup_Hierarchy!$J$42:$IV$42,"="&amp;$K215)&lt;&gt;0,$L215,0)</f>
        <v>0</v>
      </c>
      <c r="AY215" s="61">
        <f>IF(COUNTIF(Setup_Hierarchy!$J$43:$IV$43,"="&amp;$K215)&lt;&gt;0,$L215,0)</f>
        <v>0</v>
      </c>
      <c r="AZ215" s="61">
        <f>IF(COUNTIF(Setup_Hierarchy!$J$44:$IV$44,"="&amp;$K215)&lt;&gt;0,$L215,0)</f>
        <v>0</v>
      </c>
      <c r="BA215" s="61">
        <f>IF(COUNTIF(Setup_Hierarchy!$J$45:$IV$45,"="&amp;$K215)&lt;&gt;0,$L215,0)</f>
        <v>0</v>
      </c>
      <c r="BB215" s="61">
        <f>IF(COUNTIF(Setup_Hierarchy!$J$46:$IV$46,"="&amp;$K215)&lt;&gt;0,$L215,0)</f>
        <v>0</v>
      </c>
      <c r="BC215" s="61">
        <f>IF(COUNTIF(Setup_Hierarchy!$J$47:$IV$47,"="&amp;$K215)&lt;&gt;0,$L215,0)</f>
        <v>0</v>
      </c>
      <c r="BD215" s="61">
        <f>IF(COUNTIF(Setup_Hierarchy!$J$48:$IV$48,"="&amp;$K215)&lt;&gt;0,$L215,0)</f>
        <v>0</v>
      </c>
      <c r="BE215" s="61">
        <f>IF(COUNTIF(Setup_Hierarchy!$J$49:$IV$49,"="&amp;$K215)&lt;&gt;0,$L215,0)</f>
        <v>0</v>
      </c>
      <c r="BF215" s="61">
        <f>IF(COUNTIF(Setup_Hierarchy!$J$50:$IV$50,"="&amp;$K215)&lt;&gt;0,$L215,0)</f>
        <v>0</v>
      </c>
      <c r="BG215" s="61">
        <f>IF(COUNTIF(Setup_Hierarchy!$J$51:$IV$51,"="&amp;$K215)&lt;&gt;0,$L215,0)</f>
        <v>-2.87</v>
      </c>
      <c r="BH215" s="61">
        <f>IF(COUNTIF(Setup_Hierarchy!$J$52:$IV$52,"="&amp;$K215)&lt;&gt;0,$L215,0)</f>
        <v>0</v>
      </c>
      <c r="BI215" s="61">
        <f>IF(COUNTIF(Setup_Hierarchy!$J$53:$IV$53,"="&amp;$K215)&lt;&gt;0,$L215,0)</f>
        <v>0</v>
      </c>
      <c r="BJ215" s="61">
        <f>IF(COUNTIF(Setup_Hierarchy!$J$54:$IV$54,"="&amp;$K215)&lt;&gt;0,$L215,0)</f>
        <v>0</v>
      </c>
      <c r="BK215" s="61">
        <f>IF(COUNTIF(Setup_Hierarchy!$J$55:$IV$55,"="&amp;$K215)&lt;&gt;0,$L215,0)</f>
        <v>0</v>
      </c>
      <c r="BL215" s="61">
        <f>IF(COUNTIF(Setup_Hierarchy!$J$56:$IV$56,"="&amp;$K215)&lt;&gt;0,$L215,0)</f>
        <v>0</v>
      </c>
      <c r="BM215" s="61">
        <f>IF(COUNTIF(Setup_Hierarchy!$J$57:$IV$57,"="&amp;$K215)&lt;&gt;0,$L215,0)</f>
        <v>0</v>
      </c>
      <c r="BN215" s="61">
        <f>IF(COUNTIF(Setup_Hierarchy!$J$58:$IV$58,"="&amp;$K215)&lt;&gt;0,$L215,0)</f>
        <v>0</v>
      </c>
      <c r="BO215" s="61">
        <f>IF(COUNTIF(Setup_Hierarchy!$J$59:$IV$59,"="&amp;$K215)&lt;&gt;0,$L215,0)</f>
        <v>-2.87</v>
      </c>
      <c r="BP215" s="61">
        <f>IF(COUNTIF(Setup_Hierarchy!$J$60:$IV$60,"="&amp;$K215)&lt;&gt;0,$L215,0)</f>
        <v>0</v>
      </c>
      <c r="BQ215" s="61">
        <f>IF(COUNTIF(Setup_Hierarchy!$J$61:$IV$61,"="&amp;$K215)&lt;&gt;0,$L215,0)</f>
        <v>0</v>
      </c>
      <c r="BR215" s="61">
        <f>IF(COUNTIF(Setup_Hierarchy!$J$62:$IV$62,"="&amp;$K215)&lt;&gt;0,$L215,0)</f>
        <v>0</v>
      </c>
      <c r="BS215" s="61">
        <f>IF(COUNTIF(Setup_Hierarchy!$J$63:$IV$63,"="&amp;$K215)&lt;&gt;0,$L215,0)</f>
        <v>0</v>
      </c>
      <c r="BT215" s="61">
        <f>IF(COUNTIF(Setup_Hierarchy!$J$64:$IV$64,"="&amp;$K215)&lt;&gt;0,$L215,0)</f>
        <v>0</v>
      </c>
      <c r="BU215" s="61">
        <f>IF(COUNTIF(Setup_Hierarchy!$J$65:$IV$65,"="&amp;$K215)&lt;&gt;0,$L215,0)</f>
        <v>0</v>
      </c>
      <c r="BV215" s="61">
        <f>IF(COUNTIF(Setup_Hierarchy!$J$66:$IV$66,"="&amp;$K215)&lt;&gt;0,$L215,0)</f>
        <v>0</v>
      </c>
      <c r="BW215" s="61">
        <f>IF(COUNTIF(Setup_Hierarchy!$J$67:$IV$67,"="&amp;$K215)&lt;&gt;0,$L215,0)</f>
        <v>0</v>
      </c>
      <c r="BX215" s="61">
        <f>IF(COUNTIF(Setup_Hierarchy!$J$68:$IV$68,"="&amp;$K215)&lt;&gt;0,$L215,0)</f>
        <v>0</v>
      </c>
      <c r="BY215" s="61">
        <f>IF(COUNTIF(Setup_Hierarchy!$J$69:$IV$69,"="&amp;$K215)&lt;&gt;0,$L215,0)</f>
        <v>0</v>
      </c>
      <c r="BZ215" s="61">
        <f>IF(COUNTIF(Setup_Hierarchy!$J$70:$IV$70,"="&amp;$K215)&lt;&gt;0,$L215,0)</f>
        <v>0</v>
      </c>
      <c r="CA215" s="61">
        <f>IF(COUNTIF(Setup_Hierarchy!$J$71:$IV$71,"="&amp;$K215)&lt;&gt;0,$L215,0)</f>
        <v>0</v>
      </c>
      <c r="CB215" s="61">
        <f>IF(COUNTIF(Setup_Hierarchy!$J$72:$IV$72,"="&amp;$K215)&lt;&gt;0,$L215,0)</f>
        <v>0</v>
      </c>
      <c r="CC215" s="61">
        <f>IF(COUNTIF(Setup_Hierarchy!$J$73:$IV$73,"="&amp;$K215)&lt;&gt;0,$L215,0)</f>
        <v>0</v>
      </c>
      <c r="CD215" s="61">
        <f>IF(COUNTIF(Setup_Hierarchy!$J$74:$IV$74,"="&amp;$K215)&lt;&gt;0,$L215,0)</f>
        <v>0</v>
      </c>
      <c r="CE215" s="61">
        <f>IF(COUNTIF(Setup_Hierarchy!$J$75:$IV$75,"="&amp;$K215)&lt;&gt;0,$L215,0)</f>
        <v>0</v>
      </c>
      <c r="CF215" s="61">
        <f>IF(COUNTIF(Setup_Hierarchy!$J$76:$IV$76,"="&amp;$K215)&lt;&gt;0,$L215,0)</f>
        <v>0</v>
      </c>
      <c r="CG215" s="61">
        <f>IF(COUNTIF(Setup_Hierarchy!$J$77:$IV$77,"="&amp;$K215)&lt;&gt;0,$L215,0)</f>
        <v>0</v>
      </c>
      <c r="CH215" s="61">
        <f>IF(COUNTIF(Setup_Hierarchy!$J$78:$IV$78,"="&amp;$K215)&lt;&gt;0,$L215,0)</f>
        <v>0</v>
      </c>
      <c r="CI215" s="61">
        <f>IF(COUNTIF(Setup_Hierarchy!$J$79:$IV$79,"="&amp;$K215)&lt;&gt;0,$L215,0)</f>
        <v>0</v>
      </c>
      <c r="CJ215" s="61">
        <f>IF(COUNTIF(Setup_Hierarchy!$J$80:$IV$80,"="&amp;$K215)&lt;&gt;0,$L215,0)</f>
        <v>0</v>
      </c>
      <c r="CK215" s="61">
        <f>IF(COUNTIF(Setup_Hierarchy!$J$81:$IV$81,"="&amp;$K215)&lt;&gt;0,$L215,0)</f>
        <v>0</v>
      </c>
      <c r="CL215" s="61">
        <f>IF(COUNTIF(Setup_Hierarchy!$J$82:$IV$82,"="&amp;$K215)&lt;&gt;0,$L215,0)</f>
        <v>0</v>
      </c>
      <c r="CM215" s="61">
        <f>IF(COUNTIF(Setup_Hierarchy!$J$83:$IV$83,"="&amp;$K215)&lt;&gt;0,$L215,0)</f>
        <v>0</v>
      </c>
      <c r="CN215" s="61">
        <f>IF(COUNTIF(Setup_Hierarchy!$J$84:$IV$84,"="&amp;$K215)&lt;&gt;0,$L215,0)</f>
        <v>-2.87</v>
      </c>
      <c r="CO215" s="61">
        <f>IF(COUNTIF(Setup_Hierarchy!$J$85:$IV$85,"="&amp;$K215)&lt;&gt;0,$L215,0)</f>
        <v>-2.87</v>
      </c>
      <c r="CP215" s="61">
        <f>IF(COUNTIF(Setup_Hierarchy!$J$86:$IV$86,"="&amp;$K215)&lt;&gt;0,$L215,0)</f>
        <v>0</v>
      </c>
      <c r="CQ215" s="61">
        <f>IF(COUNTIF(Setup_Hierarchy!$J$87:$IV$87,"="&amp;$K215)&lt;&gt;0,$L215,0)</f>
        <v>0</v>
      </c>
      <c r="CR215" s="61">
        <f>IF(COUNTIF(Setup_Hierarchy!$J$88:$IV$88,"="&amp;$K215)&lt;&gt;0,$L215,0)</f>
        <v>0</v>
      </c>
      <c r="CS215" s="61">
        <f>IF(COUNTIF(Setup_Hierarchy!$J$89:$IV$89,"="&amp;$K215)&lt;&gt;0,$L215,0)</f>
        <v>0</v>
      </c>
      <c r="CT215" s="61">
        <f>IF(COUNTIF(Setup_Hierarchy!$J$90:$IV$90,"="&amp;$K215)&lt;&gt;0,$L215,0)</f>
        <v>0</v>
      </c>
      <c r="CU215" s="61">
        <f>IF(COUNTIF(Setup_Hierarchy!$J$91:$IV$91,"="&amp;$K215)&lt;&gt;0,$L215,0)</f>
        <v>0</v>
      </c>
      <c r="CV215" s="61">
        <f>IF(COUNTIF(Setup_Hierarchy!$J$92:$IV$92,"="&amp;$K215)&lt;&gt;0,$L215,0)</f>
        <v>0</v>
      </c>
      <c r="CW215" s="61">
        <f>IF(COUNTIF(Setup_Hierarchy!$J$93:$IV$93,"="&amp;$K215)&lt;&gt;0,$L215,0)</f>
        <v>0</v>
      </c>
      <c r="CX215" s="61">
        <f>IF(COUNTIF(Setup_Hierarchy!$J$94:$IV$94,"="&amp;$K215)&lt;&gt;0,$L215,0)</f>
        <v>0</v>
      </c>
      <c r="CY215" s="61">
        <f>IF(COUNTIF(Setup_Hierarchy!$J$95:$IV$95,"="&amp;$K215)&lt;&gt;0,$L215,0)</f>
        <v>0</v>
      </c>
      <c r="CZ215" s="61">
        <f>IF(COUNTIF(Setup_Hierarchy!$J$96:$IV$96,"="&amp;$K215)&lt;&gt;0,$L215,0)</f>
        <v>0</v>
      </c>
      <c r="DA215" s="61">
        <f>IF(COUNTIF(Setup_Hierarchy!$J$97:$IV$97,"="&amp;$K215)&lt;&gt;0,$L215,0)</f>
        <v>0</v>
      </c>
      <c r="DB215" s="61">
        <f>IF(COUNTIF(Setup_Hierarchy!$J$98:$IV$98,"="&amp;$K215)&lt;&gt;0,$L215,0)</f>
        <v>0</v>
      </c>
      <c r="DC215" s="61">
        <f>IF(COUNTIF(Setup_Hierarchy!$J$99:$IV$99,"="&amp;$K215)&lt;&gt;0,$L215,0)</f>
        <v>0</v>
      </c>
      <c r="DD215" s="61">
        <f>IF(COUNTIF(Setup_Hierarchy!$J$100:$IV$100,"="&amp;$K215)&lt;&gt;0,$L215,0)</f>
        <v>0</v>
      </c>
      <c r="DE215" s="61">
        <f>IF(COUNTIF(Setup_Hierarchy!$J$101:$IV$101,"="&amp;$K215)&lt;&gt;0,$L215,0)</f>
        <v>0</v>
      </c>
      <c r="DF215" s="61">
        <f>IF(COUNTIF(Setup_Hierarchy!$J$102:$IV$102,"="&amp;$K215)&lt;&gt;0,$L215,0)</f>
        <v>0</v>
      </c>
      <c r="DG215" s="61">
        <f>IF(COUNTIF(Setup_Hierarchy!$J$103:$IV$103,"="&amp;$K215)&lt;&gt;0,$L215,0)</f>
        <v>0</v>
      </c>
      <c r="DH215" s="61">
        <f>IF(COUNTIF(Setup_Hierarchy!$J$104:$IV$104,"="&amp;$K215)&lt;&gt;0,$L215,0)</f>
        <v>0</v>
      </c>
      <c r="DI215" s="61">
        <f>IF(COUNTIF(Setup_Hierarchy!$J$105:$IV$105,"="&amp;$K215)&lt;&gt;0,$L215,0)</f>
        <v>0</v>
      </c>
      <c r="DJ215" s="61">
        <f>IF(COUNTIF(Setup_Hierarchy!$J$106:$IV$106,"="&amp;$K215)&lt;&gt;0,$L215,0)</f>
        <v>0</v>
      </c>
      <c r="DK215" s="61">
        <f>IF(COUNTIF(Setup_Hierarchy!$J$107:$IV$107,"="&amp;$K215)&lt;&gt;0,$L215,0)</f>
        <v>0</v>
      </c>
      <c r="DL215" s="61">
        <f>IF(COUNTIF(Setup_Hierarchy!$J$108:$IV$108,"="&amp;$K215)&lt;&gt;0,$L215,0)</f>
        <v>0</v>
      </c>
      <c r="DM215" s="61">
        <f>IF(COUNTIF(Setup_Hierarchy!$J$109:$IV$109,"="&amp;$K215)&lt;&gt;0,$L215,0)</f>
        <v>0</v>
      </c>
      <c r="DN215" s="61">
        <f>IF(COUNTIF(Setup_Hierarchy!$J$110:$IV$110,"="&amp;$K215)&lt;&gt;0,$L215,0)</f>
        <v>0</v>
      </c>
      <c r="DO215" s="61">
        <f>IF(COUNTIF(Setup_Hierarchy!$J$111:$IV$111,"="&amp;$K215)&lt;&gt;0,$L215,0)</f>
        <v>0</v>
      </c>
      <c r="DP215" s="61">
        <f>IF(COUNTIF(Setup_Hierarchy!$J$112:$IV$112,"="&amp;$K215)&lt;&gt;0,$L215,0)</f>
        <v>0</v>
      </c>
      <c r="DQ215" s="61">
        <f>IF(COUNTIF(Setup_Hierarchy!$J$113:$IV$113,"="&amp;$K215)&lt;&gt;0,$L215,0)</f>
        <v>0</v>
      </c>
      <c r="DR215" s="61">
        <f>IF(COUNTIF(Setup_Hierarchy!$J$114:$IV$114,"="&amp;$K215)&lt;&gt;0,$L215,0)</f>
        <v>0</v>
      </c>
      <c r="DS215" s="61">
        <f>IF(COUNTIF(Setup_Hierarchy!$J$115:$IV$115,"="&amp;$K215)&lt;&gt;0,$L215,0)</f>
        <v>0</v>
      </c>
      <c r="DT215" s="61">
        <f>IF(COUNTIF(Setup_Hierarchy!$J$116:$IV$116,"="&amp;$K215)&lt;&gt;0,$L215,0)</f>
        <v>0</v>
      </c>
    </row>
    <row r="216" spans="2:124" x14ac:dyDescent="0.2">
      <c r="B216" t="s">
        <v>43</v>
      </c>
      <c r="C216">
        <v>84</v>
      </c>
      <c r="D216" t="s">
        <v>16</v>
      </c>
      <c r="E216" t="s">
        <v>369</v>
      </c>
      <c r="F216" t="s">
        <v>532</v>
      </c>
      <c r="G216" t="s">
        <v>25</v>
      </c>
      <c r="H216" t="s">
        <v>8</v>
      </c>
      <c r="I216">
        <v>0.75163899999999995</v>
      </c>
      <c r="J216">
        <v>1.70431</v>
      </c>
      <c r="K216">
        <v>677</v>
      </c>
      <c r="L216">
        <v>8555.8799999999992</v>
      </c>
      <c r="M216" s="61">
        <f>IF(COUNTIF(Setup_Hierarchy!$J$5:$IV$5,"="&amp;$K216)&lt;&gt;0,$L216,0)</f>
        <v>8555.8799999999992</v>
      </c>
      <c r="N216" s="61">
        <f>IF(COUNTIF(Setup_Hierarchy!$J$6:$IV$6,"="&amp;$K216)&lt;&gt;0,$L216,0)</f>
        <v>8555.8799999999992</v>
      </c>
      <c r="O216" s="61">
        <f>IF(COUNTIF(Setup_Hierarchy!$J$7:$IV$7,"="&amp;$K216)&lt;&gt;0,$L216,0)</f>
        <v>8555.8799999999992</v>
      </c>
      <c r="P216" s="61">
        <f>IF(COUNTIF(Setup_Hierarchy!$J$8:$IV$8,"="&amp;$K216)&lt;&gt;0,$L216,0)</f>
        <v>8555.8799999999992</v>
      </c>
      <c r="Q216" s="61">
        <f>IF(COUNTIF(Setup_Hierarchy!$J$9:$IV$9,"="&amp;$K216)&lt;&gt;0,$L216,0)</f>
        <v>8555.8799999999992</v>
      </c>
      <c r="R216" s="61">
        <f>IF(COUNTIF(Setup_Hierarchy!$J$10:$IV$10,"="&amp;$K216)&lt;&gt;0,$L216,0)</f>
        <v>0</v>
      </c>
      <c r="S216" s="61">
        <f>IF(COUNTIF(Setup_Hierarchy!$J$11:$IV$11,"="&amp;$K216)&lt;&gt;0,$L216,0)</f>
        <v>0</v>
      </c>
      <c r="T216" s="61">
        <f>IF(COUNTIF(Setup_Hierarchy!$J$12:$IV$12,"="&amp;$K216)&lt;&gt;0,$L216,0)</f>
        <v>0</v>
      </c>
      <c r="U216" s="61">
        <f>IF(COUNTIF(Setup_Hierarchy!$J$13:$IV$13,"="&amp;$K216)&lt;&gt;0,$L216,0)</f>
        <v>0</v>
      </c>
      <c r="V216" s="61">
        <f>IF(COUNTIF(Setup_Hierarchy!$J$14:$IV$14,"="&amp;$K216)&lt;&gt;0,$L216,0)</f>
        <v>0</v>
      </c>
      <c r="W216" s="61">
        <f>IF(COUNTIF(Setup_Hierarchy!$J$15:$IV$15,"="&amp;$K216)&lt;&gt;0,$L216,0)</f>
        <v>0</v>
      </c>
      <c r="X216" s="61">
        <f>IF(COUNTIF(Setup_Hierarchy!$J$16:$IV$16,"="&amp;$K216)&lt;&gt;0,$L216,0)</f>
        <v>0</v>
      </c>
      <c r="Y216" s="61">
        <f>IF(COUNTIF(Setup_Hierarchy!$J$17:$IV$17,"="&amp;$K216)&lt;&gt;0,$L216,0)</f>
        <v>0</v>
      </c>
      <c r="Z216" s="61">
        <f>IF(COUNTIF(Setup_Hierarchy!$J$18:$IV$18,"="&amp;$K216)&lt;&gt;0,$L216,0)</f>
        <v>0</v>
      </c>
      <c r="AA216" s="61">
        <f>IF(COUNTIF(Setup_Hierarchy!$J$19:$IV$19,"="&amp;$K216)&lt;&gt;0,$L216,0)</f>
        <v>0</v>
      </c>
      <c r="AB216" s="61">
        <f>IF(COUNTIF(Setup_Hierarchy!$J$20:$IV$20,"="&amp;$K216)&lt;&gt;0,$L216,0)</f>
        <v>0</v>
      </c>
      <c r="AC216" s="61">
        <f>IF(COUNTIF(Setup_Hierarchy!$J$21:$IV$21,"="&amp;$K216)&lt;&gt;0,$L216,0)</f>
        <v>8555.8799999999992</v>
      </c>
      <c r="AD216" s="61">
        <f>IF(COUNTIF(Setup_Hierarchy!$J$22:$IV$22,"="&amp;$K216)&lt;&gt;0,$L216,0)</f>
        <v>8555.8799999999992</v>
      </c>
      <c r="AE216" s="61">
        <f>IF(COUNTIF(Setup_Hierarchy!$J$23:$IV$23,"="&amp;$K216)&lt;&gt;0,$L216,0)</f>
        <v>0</v>
      </c>
      <c r="AF216" s="61">
        <f>IF(COUNTIF(Setup_Hierarchy!$J$24:$IV$24,"="&amp;$K216)&lt;&gt;0,$L216,0)</f>
        <v>0</v>
      </c>
      <c r="AG216" s="61">
        <f>IF(COUNTIF(Setup_Hierarchy!$J$25:$IV$25,"="&amp;$K216)&lt;&gt;0,$L216,0)</f>
        <v>0</v>
      </c>
      <c r="AH216" s="61">
        <f>IF(COUNTIF(Setup_Hierarchy!$J$26:$IV$26,"="&amp;$K216)&lt;&gt;0,$L216,0)</f>
        <v>0</v>
      </c>
      <c r="AI216" s="61">
        <f>IF(COUNTIF(Setup_Hierarchy!$J$27:$IV$27,"="&amp;$K216)&lt;&gt;0,$L216,0)</f>
        <v>0</v>
      </c>
      <c r="AJ216" s="61">
        <f>IF(COUNTIF(Setup_Hierarchy!$J$28:$IV$28,"="&amp;$K216)&lt;&gt;0,$L216,0)</f>
        <v>0</v>
      </c>
      <c r="AK216" s="61">
        <f>IF(COUNTIF(Setup_Hierarchy!$J$29:$IV$29,"="&amp;$K216)&lt;&gt;0,$L216,0)</f>
        <v>0</v>
      </c>
      <c r="AL216" s="61">
        <f>IF(COUNTIF(Setup_Hierarchy!$J$30:$IV$30,"="&amp;$K216)&lt;&gt;0,$L216,0)</f>
        <v>0</v>
      </c>
      <c r="AM216" s="61">
        <f>IF(COUNTIF(Setup_Hierarchy!$J$31:$IV$31,"="&amp;$K216)&lt;&gt;0,$L216,0)</f>
        <v>0</v>
      </c>
      <c r="AN216" s="61">
        <f>IF(COUNTIF(Setup_Hierarchy!$J$32:$IV$32,"="&amp;$K216)&lt;&gt;0,$L216,0)</f>
        <v>0</v>
      </c>
      <c r="AO216" s="61">
        <f>IF(COUNTIF(Setup_Hierarchy!$J$33:$IV$33,"="&amp;$K216)&lt;&gt;0,$L216,0)</f>
        <v>0</v>
      </c>
      <c r="AP216" s="61">
        <f>IF(COUNTIF(Setup_Hierarchy!$J$34:$IV$34,"="&amp;$K216)&lt;&gt;0,$L216,0)</f>
        <v>0</v>
      </c>
      <c r="AQ216" s="61">
        <f>IF(COUNTIF(Setup_Hierarchy!$J$35:$IV$35,"="&amp;$K216)&lt;&gt;0,$L216,0)</f>
        <v>0</v>
      </c>
      <c r="AR216" s="61">
        <f>IF(COUNTIF(Setup_Hierarchy!$J$36:$IV$36,"="&amp;$K216)&lt;&gt;0,$L216,0)</f>
        <v>0</v>
      </c>
      <c r="AS216" s="61">
        <f>IF(COUNTIF(Setup_Hierarchy!$J$37:$IV$37,"="&amp;$K216)&lt;&gt;0,$L216,0)</f>
        <v>0</v>
      </c>
      <c r="AT216" s="61">
        <f>IF(COUNTIF(Setup_Hierarchy!$J$38:$IV$38,"="&amp;$K216)&lt;&gt;0,$L216,0)</f>
        <v>0</v>
      </c>
      <c r="AU216" s="61">
        <f>IF(COUNTIF(Setup_Hierarchy!$J$39:$IV$39,"="&amp;$K216)&lt;&gt;0,$L216,0)</f>
        <v>0</v>
      </c>
      <c r="AV216" s="61">
        <f>IF(COUNTIF(Setup_Hierarchy!$J$40:$IV$40,"="&amp;$K216)&lt;&gt;0,$L216,0)</f>
        <v>0</v>
      </c>
      <c r="AW216" s="61">
        <f>IF(COUNTIF(Setup_Hierarchy!$J$41:$IV$41,"="&amp;$K216)&lt;&gt;0,$L216,0)</f>
        <v>0</v>
      </c>
      <c r="AX216" s="61">
        <f>IF(COUNTIF(Setup_Hierarchy!$J$42:$IV$42,"="&amp;$K216)&lt;&gt;0,$L216,0)</f>
        <v>0</v>
      </c>
      <c r="AY216" s="61">
        <f>IF(COUNTIF(Setup_Hierarchy!$J$43:$IV$43,"="&amp;$K216)&lt;&gt;0,$L216,0)</f>
        <v>0</v>
      </c>
      <c r="AZ216" s="61">
        <f>IF(COUNTIF(Setup_Hierarchy!$J$44:$IV$44,"="&amp;$K216)&lt;&gt;0,$L216,0)</f>
        <v>0</v>
      </c>
      <c r="BA216" s="61">
        <f>IF(COUNTIF(Setup_Hierarchy!$J$45:$IV$45,"="&amp;$K216)&lt;&gt;0,$L216,0)</f>
        <v>0</v>
      </c>
      <c r="BB216" s="61">
        <f>IF(COUNTIF(Setup_Hierarchy!$J$46:$IV$46,"="&amp;$K216)&lt;&gt;0,$L216,0)</f>
        <v>0</v>
      </c>
      <c r="BC216" s="61">
        <f>IF(COUNTIF(Setup_Hierarchy!$J$47:$IV$47,"="&amp;$K216)&lt;&gt;0,$L216,0)</f>
        <v>0</v>
      </c>
      <c r="BD216" s="61">
        <f>IF(COUNTIF(Setup_Hierarchy!$J$48:$IV$48,"="&amp;$K216)&lt;&gt;0,$L216,0)</f>
        <v>0</v>
      </c>
      <c r="BE216" s="61">
        <f>IF(COUNTIF(Setup_Hierarchy!$J$49:$IV$49,"="&amp;$K216)&lt;&gt;0,$L216,0)</f>
        <v>0</v>
      </c>
      <c r="BF216" s="61">
        <f>IF(COUNTIF(Setup_Hierarchy!$J$50:$IV$50,"="&amp;$K216)&lt;&gt;0,$L216,0)</f>
        <v>0</v>
      </c>
      <c r="BG216" s="61">
        <f>IF(COUNTIF(Setup_Hierarchy!$J$51:$IV$51,"="&amp;$K216)&lt;&gt;0,$L216,0)</f>
        <v>0</v>
      </c>
      <c r="BH216" s="61">
        <f>IF(COUNTIF(Setup_Hierarchy!$J$52:$IV$52,"="&amp;$K216)&lt;&gt;0,$L216,0)</f>
        <v>0</v>
      </c>
      <c r="BI216" s="61">
        <f>IF(COUNTIF(Setup_Hierarchy!$J$53:$IV$53,"="&amp;$K216)&lt;&gt;0,$L216,0)</f>
        <v>0</v>
      </c>
      <c r="BJ216" s="61">
        <f>IF(COUNTIF(Setup_Hierarchy!$J$54:$IV$54,"="&amp;$K216)&lt;&gt;0,$L216,0)</f>
        <v>0</v>
      </c>
      <c r="BK216" s="61">
        <f>IF(COUNTIF(Setup_Hierarchy!$J$55:$IV$55,"="&amp;$K216)&lt;&gt;0,$L216,0)</f>
        <v>0</v>
      </c>
      <c r="BL216" s="61">
        <f>IF(COUNTIF(Setup_Hierarchy!$J$56:$IV$56,"="&amp;$K216)&lt;&gt;0,$L216,0)</f>
        <v>0</v>
      </c>
      <c r="BM216" s="61">
        <f>IF(COUNTIF(Setup_Hierarchy!$J$57:$IV$57,"="&amp;$K216)&lt;&gt;0,$L216,0)</f>
        <v>0</v>
      </c>
      <c r="BN216" s="61">
        <f>IF(COUNTIF(Setup_Hierarchy!$J$58:$IV$58,"="&amp;$K216)&lt;&gt;0,$L216,0)</f>
        <v>0</v>
      </c>
      <c r="BO216" s="61">
        <f>IF(COUNTIF(Setup_Hierarchy!$J$59:$IV$59,"="&amp;$K216)&lt;&gt;0,$L216,0)</f>
        <v>0</v>
      </c>
      <c r="BP216" s="61">
        <f>IF(COUNTIF(Setup_Hierarchy!$J$60:$IV$60,"="&amp;$K216)&lt;&gt;0,$L216,0)</f>
        <v>0</v>
      </c>
      <c r="BQ216" s="61">
        <f>IF(COUNTIF(Setup_Hierarchy!$J$61:$IV$61,"="&amp;$K216)&lt;&gt;0,$L216,0)</f>
        <v>0</v>
      </c>
      <c r="BR216" s="61">
        <f>IF(COUNTIF(Setup_Hierarchy!$J$62:$IV$62,"="&amp;$K216)&lt;&gt;0,$L216,0)</f>
        <v>0</v>
      </c>
      <c r="BS216" s="61">
        <f>IF(COUNTIF(Setup_Hierarchy!$J$63:$IV$63,"="&amp;$K216)&lt;&gt;0,$L216,0)</f>
        <v>0</v>
      </c>
      <c r="BT216" s="61">
        <f>IF(COUNTIF(Setup_Hierarchy!$J$64:$IV$64,"="&amp;$K216)&lt;&gt;0,$L216,0)</f>
        <v>0</v>
      </c>
      <c r="BU216" s="61">
        <f>IF(COUNTIF(Setup_Hierarchy!$J$65:$IV$65,"="&amp;$K216)&lt;&gt;0,$L216,0)</f>
        <v>0</v>
      </c>
      <c r="BV216" s="61">
        <f>IF(COUNTIF(Setup_Hierarchy!$J$66:$IV$66,"="&amp;$K216)&lt;&gt;0,$L216,0)</f>
        <v>0</v>
      </c>
      <c r="BW216" s="61">
        <f>IF(COUNTIF(Setup_Hierarchy!$J$67:$IV$67,"="&amp;$K216)&lt;&gt;0,$L216,0)</f>
        <v>0</v>
      </c>
      <c r="BX216" s="61">
        <f>IF(COUNTIF(Setup_Hierarchy!$J$68:$IV$68,"="&amp;$K216)&lt;&gt;0,$L216,0)</f>
        <v>0</v>
      </c>
      <c r="BY216" s="61">
        <f>IF(COUNTIF(Setup_Hierarchy!$J$69:$IV$69,"="&amp;$K216)&lt;&gt;0,$L216,0)</f>
        <v>0</v>
      </c>
      <c r="BZ216" s="61">
        <f>IF(COUNTIF(Setup_Hierarchy!$J$70:$IV$70,"="&amp;$K216)&lt;&gt;0,$L216,0)</f>
        <v>0</v>
      </c>
      <c r="CA216" s="61">
        <f>IF(COUNTIF(Setup_Hierarchy!$J$71:$IV$71,"="&amp;$K216)&lt;&gt;0,$L216,0)</f>
        <v>0</v>
      </c>
      <c r="CB216" s="61">
        <f>IF(COUNTIF(Setup_Hierarchy!$J$72:$IV$72,"="&amp;$K216)&lt;&gt;0,$L216,0)</f>
        <v>0</v>
      </c>
      <c r="CC216" s="61">
        <f>IF(COUNTIF(Setup_Hierarchy!$J$73:$IV$73,"="&amp;$K216)&lt;&gt;0,$L216,0)</f>
        <v>0</v>
      </c>
      <c r="CD216" s="61">
        <f>IF(COUNTIF(Setup_Hierarchy!$J$74:$IV$74,"="&amp;$K216)&lt;&gt;0,$L216,0)</f>
        <v>0</v>
      </c>
      <c r="CE216" s="61">
        <f>IF(COUNTIF(Setup_Hierarchy!$J$75:$IV$75,"="&amp;$K216)&lt;&gt;0,$L216,0)</f>
        <v>0</v>
      </c>
      <c r="CF216" s="61">
        <f>IF(COUNTIF(Setup_Hierarchy!$J$76:$IV$76,"="&amp;$K216)&lt;&gt;0,$L216,0)</f>
        <v>0</v>
      </c>
      <c r="CG216" s="61">
        <f>IF(COUNTIF(Setup_Hierarchy!$J$77:$IV$77,"="&amp;$K216)&lt;&gt;0,$L216,0)</f>
        <v>0</v>
      </c>
      <c r="CH216" s="61">
        <f>IF(COUNTIF(Setup_Hierarchy!$J$78:$IV$78,"="&amp;$K216)&lt;&gt;0,$L216,0)</f>
        <v>0</v>
      </c>
      <c r="CI216" s="61">
        <f>IF(COUNTIF(Setup_Hierarchy!$J$79:$IV$79,"="&amp;$K216)&lt;&gt;0,$L216,0)</f>
        <v>0</v>
      </c>
      <c r="CJ216" s="61">
        <f>IF(COUNTIF(Setup_Hierarchy!$J$80:$IV$80,"="&amp;$K216)&lt;&gt;0,$L216,0)</f>
        <v>0</v>
      </c>
      <c r="CK216" s="61">
        <f>IF(COUNTIF(Setup_Hierarchy!$J$81:$IV$81,"="&amp;$K216)&lt;&gt;0,$L216,0)</f>
        <v>0</v>
      </c>
      <c r="CL216" s="61">
        <f>IF(COUNTIF(Setup_Hierarchy!$J$82:$IV$82,"="&amp;$K216)&lt;&gt;0,$L216,0)</f>
        <v>0</v>
      </c>
      <c r="CM216" s="61">
        <f>IF(COUNTIF(Setup_Hierarchy!$J$83:$IV$83,"="&amp;$K216)&lt;&gt;0,$L216,0)</f>
        <v>0</v>
      </c>
      <c r="CN216" s="61">
        <f>IF(COUNTIF(Setup_Hierarchy!$J$84:$IV$84,"="&amp;$K216)&lt;&gt;0,$L216,0)</f>
        <v>0</v>
      </c>
      <c r="CO216" s="61">
        <f>IF(COUNTIF(Setup_Hierarchy!$J$85:$IV$85,"="&amp;$K216)&lt;&gt;0,$L216,0)</f>
        <v>0</v>
      </c>
      <c r="CP216" s="61">
        <f>IF(COUNTIF(Setup_Hierarchy!$J$86:$IV$86,"="&amp;$K216)&lt;&gt;0,$L216,0)</f>
        <v>0</v>
      </c>
      <c r="CQ216" s="61">
        <f>IF(COUNTIF(Setup_Hierarchy!$J$87:$IV$87,"="&amp;$K216)&lt;&gt;0,$L216,0)</f>
        <v>0</v>
      </c>
      <c r="CR216" s="61">
        <f>IF(COUNTIF(Setup_Hierarchy!$J$88:$IV$88,"="&amp;$K216)&lt;&gt;0,$L216,0)</f>
        <v>0</v>
      </c>
      <c r="CS216" s="61">
        <f>IF(COUNTIF(Setup_Hierarchy!$J$89:$IV$89,"="&amp;$K216)&lt;&gt;0,$L216,0)</f>
        <v>0</v>
      </c>
      <c r="CT216" s="61">
        <f>IF(COUNTIF(Setup_Hierarchy!$J$90:$IV$90,"="&amp;$K216)&lt;&gt;0,$L216,0)</f>
        <v>0</v>
      </c>
      <c r="CU216" s="61">
        <f>IF(COUNTIF(Setup_Hierarchy!$J$91:$IV$91,"="&amp;$K216)&lt;&gt;0,$L216,0)</f>
        <v>0</v>
      </c>
      <c r="CV216" s="61">
        <f>IF(COUNTIF(Setup_Hierarchy!$J$92:$IV$92,"="&amp;$K216)&lt;&gt;0,$L216,0)</f>
        <v>0</v>
      </c>
      <c r="CW216" s="61">
        <f>IF(COUNTIF(Setup_Hierarchy!$J$93:$IV$93,"="&amp;$K216)&lt;&gt;0,$L216,0)</f>
        <v>0</v>
      </c>
      <c r="CX216" s="61">
        <f>IF(COUNTIF(Setup_Hierarchy!$J$94:$IV$94,"="&amp;$K216)&lt;&gt;0,$L216,0)</f>
        <v>0</v>
      </c>
      <c r="CY216" s="61">
        <f>IF(COUNTIF(Setup_Hierarchy!$J$95:$IV$95,"="&amp;$K216)&lt;&gt;0,$L216,0)</f>
        <v>0</v>
      </c>
      <c r="CZ216" s="61">
        <f>IF(COUNTIF(Setup_Hierarchy!$J$96:$IV$96,"="&amp;$K216)&lt;&gt;0,$L216,0)</f>
        <v>0</v>
      </c>
      <c r="DA216" s="61">
        <f>IF(COUNTIF(Setup_Hierarchy!$J$97:$IV$97,"="&amp;$K216)&lt;&gt;0,$L216,0)</f>
        <v>0</v>
      </c>
      <c r="DB216" s="61">
        <f>IF(COUNTIF(Setup_Hierarchy!$J$98:$IV$98,"="&amp;$K216)&lt;&gt;0,$L216,0)</f>
        <v>0</v>
      </c>
      <c r="DC216" s="61">
        <f>IF(COUNTIF(Setup_Hierarchy!$J$99:$IV$99,"="&amp;$K216)&lt;&gt;0,$L216,0)</f>
        <v>0</v>
      </c>
      <c r="DD216" s="61">
        <f>IF(COUNTIF(Setup_Hierarchy!$J$100:$IV$100,"="&amp;$K216)&lt;&gt;0,$L216,0)</f>
        <v>0</v>
      </c>
      <c r="DE216" s="61">
        <f>IF(COUNTIF(Setup_Hierarchy!$J$101:$IV$101,"="&amp;$K216)&lt;&gt;0,$L216,0)</f>
        <v>0</v>
      </c>
      <c r="DF216" s="61">
        <f>IF(COUNTIF(Setup_Hierarchy!$J$102:$IV$102,"="&amp;$K216)&lt;&gt;0,$L216,0)</f>
        <v>0</v>
      </c>
      <c r="DG216" s="61">
        <f>IF(COUNTIF(Setup_Hierarchy!$J$103:$IV$103,"="&amp;$K216)&lt;&gt;0,$L216,0)</f>
        <v>0</v>
      </c>
      <c r="DH216" s="61">
        <f>IF(COUNTIF(Setup_Hierarchy!$J$104:$IV$104,"="&amp;$K216)&lt;&gt;0,$L216,0)</f>
        <v>0</v>
      </c>
      <c r="DI216" s="61">
        <f>IF(COUNTIF(Setup_Hierarchy!$J$105:$IV$105,"="&amp;$K216)&lt;&gt;0,$L216,0)</f>
        <v>0</v>
      </c>
      <c r="DJ216" s="61">
        <f>IF(COUNTIF(Setup_Hierarchy!$J$106:$IV$106,"="&amp;$K216)&lt;&gt;0,$L216,0)</f>
        <v>0</v>
      </c>
      <c r="DK216" s="61">
        <f>IF(COUNTIF(Setup_Hierarchy!$J$107:$IV$107,"="&amp;$K216)&lt;&gt;0,$L216,0)</f>
        <v>0</v>
      </c>
      <c r="DL216" s="61">
        <f>IF(COUNTIF(Setup_Hierarchy!$J$108:$IV$108,"="&amp;$K216)&lt;&gt;0,$L216,0)</f>
        <v>0</v>
      </c>
      <c r="DM216" s="61">
        <f>IF(COUNTIF(Setup_Hierarchy!$J$109:$IV$109,"="&amp;$K216)&lt;&gt;0,$L216,0)</f>
        <v>0</v>
      </c>
      <c r="DN216" s="61">
        <f>IF(COUNTIF(Setup_Hierarchy!$J$110:$IV$110,"="&amp;$K216)&lt;&gt;0,$L216,0)</f>
        <v>0</v>
      </c>
      <c r="DO216" s="61">
        <f>IF(COUNTIF(Setup_Hierarchy!$J$111:$IV$111,"="&amp;$K216)&lt;&gt;0,$L216,0)</f>
        <v>0</v>
      </c>
      <c r="DP216" s="61">
        <f>IF(COUNTIF(Setup_Hierarchy!$J$112:$IV$112,"="&amp;$K216)&lt;&gt;0,$L216,0)</f>
        <v>0</v>
      </c>
      <c r="DQ216" s="61">
        <f>IF(COUNTIF(Setup_Hierarchy!$J$113:$IV$113,"="&amp;$K216)&lt;&gt;0,$L216,0)</f>
        <v>0</v>
      </c>
      <c r="DR216" s="61">
        <f>IF(COUNTIF(Setup_Hierarchy!$J$114:$IV$114,"="&amp;$K216)&lt;&gt;0,$L216,0)</f>
        <v>0</v>
      </c>
      <c r="DS216" s="61">
        <f>IF(COUNTIF(Setup_Hierarchy!$J$115:$IV$115,"="&amp;$K216)&lt;&gt;0,$L216,0)</f>
        <v>0</v>
      </c>
      <c r="DT216" s="61">
        <f>IF(COUNTIF(Setup_Hierarchy!$J$116:$IV$116,"="&amp;$K216)&lt;&gt;0,$L216,0)</f>
        <v>0</v>
      </c>
    </row>
    <row r="217" spans="2:124" x14ac:dyDescent="0.2">
      <c r="B217" t="s">
        <v>43</v>
      </c>
      <c r="C217">
        <v>84</v>
      </c>
      <c r="D217" t="s">
        <v>16</v>
      </c>
      <c r="E217" t="s">
        <v>369</v>
      </c>
      <c r="F217" t="s">
        <v>532</v>
      </c>
      <c r="G217" t="s">
        <v>25</v>
      </c>
      <c r="H217" t="s">
        <v>8</v>
      </c>
      <c r="I217">
        <v>0.75163899999999995</v>
      </c>
      <c r="J217">
        <v>1.70431</v>
      </c>
      <c r="K217">
        <v>679</v>
      </c>
      <c r="L217">
        <v>12625.85</v>
      </c>
      <c r="M217" s="61">
        <f>IF(COUNTIF(Setup_Hierarchy!$J$5:$IV$5,"="&amp;$K217)&lt;&gt;0,$L217,0)</f>
        <v>12625.85</v>
      </c>
      <c r="N217" s="61">
        <f>IF(COUNTIF(Setup_Hierarchy!$J$6:$IV$6,"="&amp;$K217)&lt;&gt;0,$L217,0)</f>
        <v>12625.85</v>
      </c>
      <c r="O217" s="61">
        <f>IF(COUNTIF(Setup_Hierarchy!$J$7:$IV$7,"="&amp;$K217)&lt;&gt;0,$L217,0)</f>
        <v>12625.85</v>
      </c>
      <c r="P217" s="61">
        <f>IF(COUNTIF(Setup_Hierarchy!$J$8:$IV$8,"="&amp;$K217)&lt;&gt;0,$L217,0)</f>
        <v>12625.85</v>
      </c>
      <c r="Q217" s="61">
        <f>IF(COUNTIF(Setup_Hierarchy!$J$9:$IV$9,"="&amp;$K217)&lt;&gt;0,$L217,0)</f>
        <v>12625.85</v>
      </c>
      <c r="R217" s="61">
        <f>IF(COUNTIF(Setup_Hierarchy!$J$10:$IV$10,"="&amp;$K217)&lt;&gt;0,$L217,0)</f>
        <v>0</v>
      </c>
      <c r="S217" s="61">
        <f>IF(COUNTIF(Setup_Hierarchy!$J$11:$IV$11,"="&amp;$K217)&lt;&gt;0,$L217,0)</f>
        <v>0</v>
      </c>
      <c r="T217" s="61">
        <f>IF(COUNTIF(Setup_Hierarchy!$J$12:$IV$12,"="&amp;$K217)&lt;&gt;0,$L217,0)</f>
        <v>0</v>
      </c>
      <c r="U217" s="61">
        <f>IF(COUNTIF(Setup_Hierarchy!$J$13:$IV$13,"="&amp;$K217)&lt;&gt;0,$L217,0)</f>
        <v>0</v>
      </c>
      <c r="V217" s="61">
        <f>IF(COUNTIF(Setup_Hierarchy!$J$14:$IV$14,"="&amp;$K217)&lt;&gt;0,$L217,0)</f>
        <v>12625.85</v>
      </c>
      <c r="W217" s="61">
        <f>IF(COUNTIF(Setup_Hierarchy!$J$15:$IV$15,"="&amp;$K217)&lt;&gt;0,$L217,0)</f>
        <v>12625.85</v>
      </c>
      <c r="X217" s="61">
        <f>IF(COUNTIF(Setup_Hierarchy!$J$16:$IV$16,"="&amp;$K217)&lt;&gt;0,$L217,0)</f>
        <v>0</v>
      </c>
      <c r="Y217" s="61">
        <f>IF(COUNTIF(Setup_Hierarchy!$J$17:$IV$17,"="&amp;$K217)&lt;&gt;0,$L217,0)</f>
        <v>0</v>
      </c>
      <c r="Z217" s="61">
        <f>IF(COUNTIF(Setup_Hierarchy!$J$18:$IV$18,"="&amp;$K217)&lt;&gt;0,$L217,0)</f>
        <v>0</v>
      </c>
      <c r="AA217" s="61">
        <f>IF(COUNTIF(Setup_Hierarchy!$J$19:$IV$19,"="&amp;$K217)&lt;&gt;0,$L217,0)</f>
        <v>0</v>
      </c>
      <c r="AB217" s="61">
        <f>IF(COUNTIF(Setup_Hierarchy!$J$20:$IV$20,"="&amp;$K217)&lt;&gt;0,$L217,0)</f>
        <v>0</v>
      </c>
      <c r="AC217" s="61">
        <f>IF(COUNTIF(Setup_Hierarchy!$J$21:$IV$21,"="&amp;$K217)&lt;&gt;0,$L217,0)</f>
        <v>0</v>
      </c>
      <c r="AD217" s="61">
        <f>IF(COUNTIF(Setup_Hierarchy!$J$22:$IV$22,"="&amp;$K217)&lt;&gt;0,$L217,0)</f>
        <v>0</v>
      </c>
      <c r="AE217" s="61">
        <f>IF(COUNTIF(Setup_Hierarchy!$J$23:$IV$23,"="&amp;$K217)&lt;&gt;0,$L217,0)</f>
        <v>0</v>
      </c>
      <c r="AF217" s="61">
        <f>IF(COUNTIF(Setup_Hierarchy!$J$24:$IV$24,"="&amp;$K217)&lt;&gt;0,$L217,0)</f>
        <v>0</v>
      </c>
      <c r="AG217" s="61">
        <f>IF(COUNTIF(Setup_Hierarchy!$J$25:$IV$25,"="&amp;$K217)&lt;&gt;0,$L217,0)</f>
        <v>0</v>
      </c>
      <c r="AH217" s="61">
        <f>IF(COUNTIF(Setup_Hierarchy!$J$26:$IV$26,"="&amp;$K217)&lt;&gt;0,$L217,0)</f>
        <v>0</v>
      </c>
      <c r="AI217" s="61">
        <f>IF(COUNTIF(Setup_Hierarchy!$J$27:$IV$27,"="&amp;$K217)&lt;&gt;0,$L217,0)</f>
        <v>0</v>
      </c>
      <c r="AJ217" s="61">
        <f>IF(COUNTIF(Setup_Hierarchy!$J$28:$IV$28,"="&amp;$K217)&lt;&gt;0,$L217,0)</f>
        <v>0</v>
      </c>
      <c r="AK217" s="61">
        <f>IF(COUNTIF(Setup_Hierarchy!$J$29:$IV$29,"="&amp;$K217)&lt;&gt;0,$L217,0)</f>
        <v>0</v>
      </c>
      <c r="AL217" s="61">
        <f>IF(COUNTIF(Setup_Hierarchy!$J$30:$IV$30,"="&amp;$K217)&lt;&gt;0,$L217,0)</f>
        <v>0</v>
      </c>
      <c r="AM217" s="61">
        <f>IF(COUNTIF(Setup_Hierarchy!$J$31:$IV$31,"="&amp;$K217)&lt;&gt;0,$L217,0)</f>
        <v>0</v>
      </c>
      <c r="AN217" s="61">
        <f>IF(COUNTIF(Setup_Hierarchy!$J$32:$IV$32,"="&amp;$K217)&lt;&gt;0,$L217,0)</f>
        <v>0</v>
      </c>
      <c r="AO217" s="61">
        <f>IF(COUNTIF(Setup_Hierarchy!$J$33:$IV$33,"="&amp;$K217)&lt;&gt;0,$L217,0)</f>
        <v>0</v>
      </c>
      <c r="AP217" s="61">
        <f>IF(COUNTIF(Setup_Hierarchy!$J$34:$IV$34,"="&amp;$K217)&lt;&gt;0,$L217,0)</f>
        <v>0</v>
      </c>
      <c r="AQ217" s="61">
        <f>IF(COUNTIF(Setup_Hierarchy!$J$35:$IV$35,"="&amp;$K217)&lt;&gt;0,$L217,0)</f>
        <v>0</v>
      </c>
      <c r="AR217" s="61">
        <f>IF(COUNTIF(Setup_Hierarchy!$J$36:$IV$36,"="&amp;$K217)&lt;&gt;0,$L217,0)</f>
        <v>0</v>
      </c>
      <c r="AS217" s="61">
        <f>IF(COUNTIF(Setup_Hierarchy!$J$37:$IV$37,"="&amp;$K217)&lt;&gt;0,$L217,0)</f>
        <v>0</v>
      </c>
      <c r="AT217" s="61">
        <f>IF(COUNTIF(Setup_Hierarchy!$J$38:$IV$38,"="&amp;$K217)&lt;&gt;0,$L217,0)</f>
        <v>0</v>
      </c>
      <c r="AU217" s="61">
        <f>IF(COUNTIF(Setup_Hierarchy!$J$39:$IV$39,"="&amp;$K217)&lt;&gt;0,$L217,0)</f>
        <v>0</v>
      </c>
      <c r="AV217" s="61">
        <f>IF(COUNTIF(Setup_Hierarchy!$J$40:$IV$40,"="&amp;$K217)&lt;&gt;0,$L217,0)</f>
        <v>0</v>
      </c>
      <c r="AW217" s="61">
        <f>IF(COUNTIF(Setup_Hierarchy!$J$41:$IV$41,"="&amp;$K217)&lt;&gt;0,$L217,0)</f>
        <v>0</v>
      </c>
      <c r="AX217" s="61">
        <f>IF(COUNTIF(Setup_Hierarchy!$J$42:$IV$42,"="&amp;$K217)&lt;&gt;0,$L217,0)</f>
        <v>0</v>
      </c>
      <c r="AY217" s="61">
        <f>IF(COUNTIF(Setup_Hierarchy!$J$43:$IV$43,"="&amp;$K217)&lt;&gt;0,$L217,0)</f>
        <v>0</v>
      </c>
      <c r="AZ217" s="61">
        <f>IF(COUNTIF(Setup_Hierarchy!$J$44:$IV$44,"="&amp;$K217)&lt;&gt;0,$L217,0)</f>
        <v>0</v>
      </c>
      <c r="BA217" s="61">
        <f>IF(COUNTIF(Setup_Hierarchy!$J$45:$IV$45,"="&amp;$K217)&lt;&gt;0,$L217,0)</f>
        <v>0</v>
      </c>
      <c r="BB217" s="61">
        <f>IF(COUNTIF(Setup_Hierarchy!$J$46:$IV$46,"="&amp;$K217)&lt;&gt;0,$L217,0)</f>
        <v>0</v>
      </c>
      <c r="BC217" s="61">
        <f>IF(COUNTIF(Setup_Hierarchy!$J$47:$IV$47,"="&amp;$K217)&lt;&gt;0,$L217,0)</f>
        <v>0</v>
      </c>
      <c r="BD217" s="61">
        <f>IF(COUNTIF(Setup_Hierarchy!$J$48:$IV$48,"="&amp;$K217)&lt;&gt;0,$L217,0)</f>
        <v>0</v>
      </c>
      <c r="BE217" s="61">
        <f>IF(COUNTIF(Setup_Hierarchy!$J$49:$IV$49,"="&amp;$K217)&lt;&gt;0,$L217,0)</f>
        <v>0</v>
      </c>
      <c r="BF217" s="61">
        <f>IF(COUNTIF(Setup_Hierarchy!$J$50:$IV$50,"="&amp;$K217)&lt;&gt;0,$L217,0)</f>
        <v>0</v>
      </c>
      <c r="BG217" s="61">
        <f>IF(COUNTIF(Setup_Hierarchy!$J$51:$IV$51,"="&amp;$K217)&lt;&gt;0,$L217,0)</f>
        <v>0</v>
      </c>
      <c r="BH217" s="61">
        <f>IF(COUNTIF(Setup_Hierarchy!$J$52:$IV$52,"="&amp;$K217)&lt;&gt;0,$L217,0)</f>
        <v>0</v>
      </c>
      <c r="BI217" s="61">
        <f>IF(COUNTIF(Setup_Hierarchy!$J$53:$IV$53,"="&amp;$K217)&lt;&gt;0,$L217,0)</f>
        <v>0</v>
      </c>
      <c r="BJ217" s="61">
        <f>IF(COUNTIF(Setup_Hierarchy!$J$54:$IV$54,"="&amp;$K217)&lt;&gt;0,$L217,0)</f>
        <v>0</v>
      </c>
      <c r="BK217" s="61">
        <f>IF(COUNTIF(Setup_Hierarchy!$J$55:$IV$55,"="&amp;$K217)&lt;&gt;0,$L217,0)</f>
        <v>0</v>
      </c>
      <c r="BL217" s="61">
        <f>IF(COUNTIF(Setup_Hierarchy!$J$56:$IV$56,"="&amp;$K217)&lt;&gt;0,$L217,0)</f>
        <v>0</v>
      </c>
      <c r="BM217" s="61">
        <f>IF(COUNTIF(Setup_Hierarchy!$J$57:$IV$57,"="&amp;$K217)&lt;&gt;0,$L217,0)</f>
        <v>0</v>
      </c>
      <c r="BN217" s="61">
        <f>IF(COUNTIF(Setup_Hierarchy!$J$58:$IV$58,"="&amp;$K217)&lt;&gt;0,$L217,0)</f>
        <v>0</v>
      </c>
      <c r="BO217" s="61">
        <f>IF(COUNTIF(Setup_Hierarchy!$J$59:$IV$59,"="&amp;$K217)&lt;&gt;0,$L217,0)</f>
        <v>0</v>
      </c>
      <c r="BP217" s="61">
        <f>IF(COUNTIF(Setup_Hierarchy!$J$60:$IV$60,"="&amp;$K217)&lt;&gt;0,$L217,0)</f>
        <v>0</v>
      </c>
      <c r="BQ217" s="61">
        <f>IF(COUNTIF(Setup_Hierarchy!$J$61:$IV$61,"="&amp;$K217)&lt;&gt;0,$L217,0)</f>
        <v>0</v>
      </c>
      <c r="BR217" s="61">
        <f>IF(COUNTIF(Setup_Hierarchy!$J$62:$IV$62,"="&amp;$K217)&lt;&gt;0,$L217,0)</f>
        <v>0</v>
      </c>
      <c r="BS217" s="61">
        <f>IF(COUNTIF(Setup_Hierarchy!$J$63:$IV$63,"="&amp;$K217)&lt;&gt;0,$L217,0)</f>
        <v>0</v>
      </c>
      <c r="BT217" s="61">
        <f>IF(COUNTIF(Setup_Hierarchy!$J$64:$IV$64,"="&amp;$K217)&lt;&gt;0,$L217,0)</f>
        <v>0</v>
      </c>
      <c r="BU217" s="61">
        <f>IF(COUNTIF(Setup_Hierarchy!$J$65:$IV$65,"="&amp;$K217)&lt;&gt;0,$L217,0)</f>
        <v>0</v>
      </c>
      <c r="BV217" s="61">
        <f>IF(COUNTIF(Setup_Hierarchy!$J$66:$IV$66,"="&amp;$K217)&lt;&gt;0,$L217,0)</f>
        <v>0</v>
      </c>
      <c r="BW217" s="61">
        <f>IF(COUNTIF(Setup_Hierarchy!$J$67:$IV$67,"="&amp;$K217)&lt;&gt;0,$L217,0)</f>
        <v>0</v>
      </c>
      <c r="BX217" s="61">
        <f>IF(COUNTIF(Setup_Hierarchy!$J$68:$IV$68,"="&amp;$K217)&lt;&gt;0,$L217,0)</f>
        <v>0</v>
      </c>
      <c r="BY217" s="61">
        <f>IF(COUNTIF(Setup_Hierarchy!$J$69:$IV$69,"="&amp;$K217)&lt;&gt;0,$L217,0)</f>
        <v>0</v>
      </c>
      <c r="BZ217" s="61">
        <f>IF(COUNTIF(Setup_Hierarchy!$J$70:$IV$70,"="&amp;$K217)&lt;&gt;0,$L217,0)</f>
        <v>0</v>
      </c>
      <c r="CA217" s="61">
        <f>IF(COUNTIF(Setup_Hierarchy!$J$71:$IV$71,"="&amp;$K217)&lt;&gt;0,$L217,0)</f>
        <v>0</v>
      </c>
      <c r="CB217" s="61">
        <f>IF(COUNTIF(Setup_Hierarchy!$J$72:$IV$72,"="&amp;$K217)&lt;&gt;0,$L217,0)</f>
        <v>0</v>
      </c>
      <c r="CC217" s="61">
        <f>IF(COUNTIF(Setup_Hierarchy!$J$73:$IV$73,"="&amp;$K217)&lt;&gt;0,$L217,0)</f>
        <v>0</v>
      </c>
      <c r="CD217" s="61">
        <f>IF(COUNTIF(Setup_Hierarchy!$J$74:$IV$74,"="&amp;$K217)&lt;&gt;0,$L217,0)</f>
        <v>0</v>
      </c>
      <c r="CE217" s="61">
        <f>IF(COUNTIF(Setup_Hierarchy!$J$75:$IV$75,"="&amp;$K217)&lt;&gt;0,$L217,0)</f>
        <v>0</v>
      </c>
      <c r="CF217" s="61">
        <f>IF(COUNTIF(Setup_Hierarchy!$J$76:$IV$76,"="&amp;$K217)&lt;&gt;0,$L217,0)</f>
        <v>0</v>
      </c>
      <c r="CG217" s="61">
        <f>IF(COUNTIF(Setup_Hierarchy!$J$77:$IV$77,"="&amp;$K217)&lt;&gt;0,$L217,0)</f>
        <v>0</v>
      </c>
      <c r="CH217" s="61">
        <f>IF(COUNTIF(Setup_Hierarchy!$J$78:$IV$78,"="&amp;$K217)&lt;&gt;0,$L217,0)</f>
        <v>0</v>
      </c>
      <c r="CI217" s="61">
        <f>IF(COUNTIF(Setup_Hierarchy!$J$79:$IV$79,"="&amp;$K217)&lt;&gt;0,$L217,0)</f>
        <v>0</v>
      </c>
      <c r="CJ217" s="61">
        <f>IF(COUNTIF(Setup_Hierarchy!$J$80:$IV$80,"="&amp;$K217)&lt;&gt;0,$L217,0)</f>
        <v>0</v>
      </c>
      <c r="CK217" s="61">
        <f>IF(COUNTIF(Setup_Hierarchy!$J$81:$IV$81,"="&amp;$K217)&lt;&gt;0,$L217,0)</f>
        <v>0</v>
      </c>
      <c r="CL217" s="61">
        <f>IF(COUNTIF(Setup_Hierarchy!$J$82:$IV$82,"="&amp;$K217)&lt;&gt;0,$L217,0)</f>
        <v>0</v>
      </c>
      <c r="CM217" s="61">
        <f>IF(COUNTIF(Setup_Hierarchy!$J$83:$IV$83,"="&amp;$K217)&lt;&gt;0,$L217,0)</f>
        <v>0</v>
      </c>
      <c r="CN217" s="61">
        <f>IF(COUNTIF(Setup_Hierarchy!$J$84:$IV$84,"="&amp;$K217)&lt;&gt;0,$L217,0)</f>
        <v>0</v>
      </c>
      <c r="CO217" s="61">
        <f>IF(COUNTIF(Setup_Hierarchy!$J$85:$IV$85,"="&amp;$K217)&lt;&gt;0,$L217,0)</f>
        <v>0</v>
      </c>
      <c r="CP217" s="61">
        <f>IF(COUNTIF(Setup_Hierarchy!$J$86:$IV$86,"="&amp;$K217)&lt;&gt;0,$L217,0)</f>
        <v>0</v>
      </c>
      <c r="CQ217" s="61">
        <f>IF(COUNTIF(Setup_Hierarchy!$J$87:$IV$87,"="&amp;$K217)&lt;&gt;0,$L217,0)</f>
        <v>0</v>
      </c>
      <c r="CR217" s="61">
        <f>IF(COUNTIF(Setup_Hierarchy!$J$88:$IV$88,"="&amp;$K217)&lt;&gt;0,$L217,0)</f>
        <v>0</v>
      </c>
      <c r="CS217" s="61">
        <f>IF(COUNTIF(Setup_Hierarchy!$J$89:$IV$89,"="&amp;$K217)&lt;&gt;0,$L217,0)</f>
        <v>0</v>
      </c>
      <c r="CT217" s="61">
        <f>IF(COUNTIF(Setup_Hierarchy!$J$90:$IV$90,"="&amp;$K217)&lt;&gt;0,$L217,0)</f>
        <v>0</v>
      </c>
      <c r="CU217" s="61">
        <f>IF(COUNTIF(Setup_Hierarchy!$J$91:$IV$91,"="&amp;$K217)&lt;&gt;0,$L217,0)</f>
        <v>0</v>
      </c>
      <c r="CV217" s="61">
        <f>IF(COUNTIF(Setup_Hierarchy!$J$92:$IV$92,"="&amp;$K217)&lt;&gt;0,$L217,0)</f>
        <v>0</v>
      </c>
      <c r="CW217" s="61">
        <f>IF(COUNTIF(Setup_Hierarchy!$J$93:$IV$93,"="&amp;$K217)&lt;&gt;0,$L217,0)</f>
        <v>0</v>
      </c>
      <c r="CX217" s="61">
        <f>IF(COUNTIF(Setup_Hierarchy!$J$94:$IV$94,"="&amp;$K217)&lt;&gt;0,$L217,0)</f>
        <v>0</v>
      </c>
      <c r="CY217" s="61">
        <f>IF(COUNTIF(Setup_Hierarchy!$J$95:$IV$95,"="&amp;$K217)&lt;&gt;0,$L217,0)</f>
        <v>0</v>
      </c>
      <c r="CZ217" s="61">
        <f>IF(COUNTIF(Setup_Hierarchy!$J$96:$IV$96,"="&amp;$K217)&lt;&gt;0,$L217,0)</f>
        <v>0</v>
      </c>
      <c r="DA217" s="61">
        <f>IF(COUNTIF(Setup_Hierarchy!$J$97:$IV$97,"="&amp;$K217)&lt;&gt;0,$L217,0)</f>
        <v>0</v>
      </c>
      <c r="DB217" s="61">
        <f>IF(COUNTIF(Setup_Hierarchy!$J$98:$IV$98,"="&amp;$K217)&lt;&gt;0,$L217,0)</f>
        <v>0</v>
      </c>
      <c r="DC217" s="61">
        <f>IF(COUNTIF(Setup_Hierarchy!$J$99:$IV$99,"="&amp;$K217)&lt;&gt;0,$L217,0)</f>
        <v>0</v>
      </c>
      <c r="DD217" s="61">
        <f>IF(COUNTIF(Setup_Hierarchy!$J$100:$IV$100,"="&amp;$K217)&lt;&gt;0,$L217,0)</f>
        <v>0</v>
      </c>
      <c r="DE217" s="61">
        <f>IF(COUNTIF(Setup_Hierarchy!$J$101:$IV$101,"="&amp;$K217)&lt;&gt;0,$L217,0)</f>
        <v>0</v>
      </c>
      <c r="DF217" s="61">
        <f>IF(COUNTIF(Setup_Hierarchy!$J$102:$IV$102,"="&amp;$K217)&lt;&gt;0,$L217,0)</f>
        <v>0</v>
      </c>
      <c r="DG217" s="61">
        <f>IF(COUNTIF(Setup_Hierarchy!$J$103:$IV$103,"="&amp;$K217)&lt;&gt;0,$L217,0)</f>
        <v>0</v>
      </c>
      <c r="DH217" s="61">
        <f>IF(COUNTIF(Setup_Hierarchy!$J$104:$IV$104,"="&amp;$K217)&lt;&gt;0,$L217,0)</f>
        <v>0</v>
      </c>
      <c r="DI217" s="61">
        <f>IF(COUNTIF(Setup_Hierarchy!$J$105:$IV$105,"="&amp;$K217)&lt;&gt;0,$L217,0)</f>
        <v>0</v>
      </c>
      <c r="DJ217" s="61">
        <f>IF(COUNTIF(Setup_Hierarchy!$J$106:$IV$106,"="&amp;$K217)&lt;&gt;0,$L217,0)</f>
        <v>0</v>
      </c>
      <c r="DK217" s="61">
        <f>IF(COUNTIF(Setup_Hierarchy!$J$107:$IV$107,"="&amp;$K217)&lt;&gt;0,$L217,0)</f>
        <v>0</v>
      </c>
      <c r="DL217" s="61">
        <f>IF(COUNTIF(Setup_Hierarchy!$J$108:$IV$108,"="&amp;$K217)&lt;&gt;0,$L217,0)</f>
        <v>0</v>
      </c>
      <c r="DM217" s="61">
        <f>IF(COUNTIF(Setup_Hierarchy!$J$109:$IV$109,"="&amp;$K217)&lt;&gt;0,$L217,0)</f>
        <v>0</v>
      </c>
      <c r="DN217" s="61">
        <f>IF(COUNTIF(Setup_Hierarchy!$J$110:$IV$110,"="&amp;$K217)&lt;&gt;0,$L217,0)</f>
        <v>0</v>
      </c>
      <c r="DO217" s="61">
        <f>IF(COUNTIF(Setup_Hierarchy!$J$111:$IV$111,"="&amp;$K217)&lt;&gt;0,$L217,0)</f>
        <v>0</v>
      </c>
      <c r="DP217" s="61">
        <f>IF(COUNTIF(Setup_Hierarchy!$J$112:$IV$112,"="&amp;$K217)&lt;&gt;0,$L217,0)</f>
        <v>0</v>
      </c>
      <c r="DQ217" s="61">
        <f>IF(COUNTIF(Setup_Hierarchy!$J$113:$IV$113,"="&amp;$K217)&lt;&gt;0,$L217,0)</f>
        <v>0</v>
      </c>
      <c r="DR217" s="61">
        <f>IF(COUNTIF(Setup_Hierarchy!$J$114:$IV$114,"="&amp;$K217)&lt;&gt;0,$L217,0)</f>
        <v>0</v>
      </c>
      <c r="DS217" s="61">
        <f>IF(COUNTIF(Setup_Hierarchy!$J$115:$IV$115,"="&amp;$K217)&lt;&gt;0,$L217,0)</f>
        <v>0</v>
      </c>
      <c r="DT217" s="61">
        <f>IF(COUNTIF(Setup_Hierarchy!$J$116:$IV$116,"="&amp;$K217)&lt;&gt;0,$L217,0)</f>
        <v>0</v>
      </c>
    </row>
    <row r="218" spans="2:124" x14ac:dyDescent="0.2">
      <c r="B218" t="s">
        <v>43</v>
      </c>
      <c r="C218">
        <v>84</v>
      </c>
      <c r="D218" t="s">
        <v>16</v>
      </c>
      <c r="E218" t="s">
        <v>369</v>
      </c>
      <c r="F218" t="s">
        <v>532</v>
      </c>
      <c r="G218" t="s">
        <v>25</v>
      </c>
      <c r="H218" t="s">
        <v>8</v>
      </c>
      <c r="I218">
        <v>0.75163899999999995</v>
      </c>
      <c r="J218">
        <v>1.70431</v>
      </c>
      <c r="K218">
        <v>699</v>
      </c>
      <c r="L218">
        <v>6382.68</v>
      </c>
      <c r="M218" s="61">
        <f>IF(COUNTIF(Setup_Hierarchy!$J$5:$IV$5,"="&amp;$K218)&lt;&gt;0,$L218,0)</f>
        <v>6382.68</v>
      </c>
      <c r="N218" s="61">
        <f>IF(COUNTIF(Setup_Hierarchy!$J$6:$IV$6,"="&amp;$K218)&lt;&gt;0,$L218,0)</f>
        <v>6382.68</v>
      </c>
      <c r="O218" s="61">
        <f>IF(COUNTIF(Setup_Hierarchy!$J$7:$IV$7,"="&amp;$K218)&lt;&gt;0,$L218,0)</f>
        <v>6382.68</v>
      </c>
      <c r="P218" s="61">
        <f>IF(COUNTIF(Setup_Hierarchy!$J$8:$IV$8,"="&amp;$K218)&lt;&gt;0,$L218,0)</f>
        <v>6382.68</v>
      </c>
      <c r="Q218" s="61">
        <f>IF(COUNTIF(Setup_Hierarchy!$J$9:$IV$9,"="&amp;$K218)&lt;&gt;0,$L218,0)</f>
        <v>6382.68</v>
      </c>
      <c r="R218" s="61">
        <f>IF(COUNTIF(Setup_Hierarchy!$J$10:$IV$10,"="&amp;$K218)&lt;&gt;0,$L218,0)</f>
        <v>0</v>
      </c>
      <c r="S218" s="61">
        <f>IF(COUNTIF(Setup_Hierarchy!$J$11:$IV$11,"="&amp;$K218)&lt;&gt;0,$L218,0)</f>
        <v>0</v>
      </c>
      <c r="T218" s="61">
        <f>IF(COUNTIF(Setup_Hierarchy!$J$12:$IV$12,"="&amp;$K218)&lt;&gt;0,$L218,0)</f>
        <v>0</v>
      </c>
      <c r="U218" s="61">
        <f>IF(COUNTIF(Setup_Hierarchy!$J$13:$IV$13,"="&amp;$K218)&lt;&gt;0,$L218,0)</f>
        <v>0</v>
      </c>
      <c r="V218" s="61">
        <f>IF(COUNTIF(Setup_Hierarchy!$J$14:$IV$14,"="&amp;$K218)&lt;&gt;0,$L218,0)</f>
        <v>0</v>
      </c>
      <c r="W218" s="61">
        <f>IF(COUNTIF(Setup_Hierarchy!$J$15:$IV$15,"="&amp;$K218)&lt;&gt;0,$L218,0)</f>
        <v>0</v>
      </c>
      <c r="X218" s="61">
        <f>IF(COUNTIF(Setup_Hierarchy!$J$16:$IV$16,"="&amp;$K218)&lt;&gt;0,$L218,0)</f>
        <v>0</v>
      </c>
      <c r="Y218" s="61">
        <f>IF(COUNTIF(Setup_Hierarchy!$J$17:$IV$17,"="&amp;$K218)&lt;&gt;0,$L218,0)</f>
        <v>0</v>
      </c>
      <c r="Z218" s="61">
        <f>IF(COUNTIF(Setup_Hierarchy!$J$18:$IV$18,"="&amp;$K218)&lt;&gt;0,$L218,0)</f>
        <v>6382.68</v>
      </c>
      <c r="AA218" s="61">
        <f>IF(COUNTIF(Setup_Hierarchy!$J$19:$IV$19,"="&amp;$K218)&lt;&gt;0,$L218,0)</f>
        <v>0</v>
      </c>
      <c r="AB218" s="61">
        <f>IF(COUNTIF(Setup_Hierarchy!$J$20:$IV$20,"="&amp;$K218)&lt;&gt;0,$L218,0)</f>
        <v>6382.68</v>
      </c>
      <c r="AC218" s="61">
        <f>IF(COUNTIF(Setup_Hierarchy!$J$21:$IV$21,"="&amp;$K218)&lt;&gt;0,$L218,0)</f>
        <v>0</v>
      </c>
      <c r="AD218" s="61">
        <f>IF(COUNTIF(Setup_Hierarchy!$J$22:$IV$22,"="&amp;$K218)&lt;&gt;0,$L218,0)</f>
        <v>0</v>
      </c>
      <c r="AE218" s="61">
        <f>IF(COUNTIF(Setup_Hierarchy!$J$23:$IV$23,"="&amp;$K218)&lt;&gt;0,$L218,0)</f>
        <v>0</v>
      </c>
      <c r="AF218" s="61">
        <f>IF(COUNTIF(Setup_Hierarchy!$J$24:$IV$24,"="&amp;$K218)&lt;&gt;0,$L218,0)</f>
        <v>0</v>
      </c>
      <c r="AG218" s="61">
        <f>IF(COUNTIF(Setup_Hierarchy!$J$25:$IV$25,"="&amp;$K218)&lt;&gt;0,$L218,0)</f>
        <v>0</v>
      </c>
      <c r="AH218" s="61">
        <f>IF(COUNTIF(Setup_Hierarchy!$J$26:$IV$26,"="&amp;$K218)&lt;&gt;0,$L218,0)</f>
        <v>0</v>
      </c>
      <c r="AI218" s="61">
        <f>IF(COUNTIF(Setup_Hierarchy!$J$27:$IV$27,"="&amp;$K218)&lt;&gt;0,$L218,0)</f>
        <v>0</v>
      </c>
      <c r="AJ218" s="61">
        <f>IF(COUNTIF(Setup_Hierarchy!$J$28:$IV$28,"="&amp;$K218)&lt;&gt;0,$L218,0)</f>
        <v>0</v>
      </c>
      <c r="AK218" s="61">
        <f>IF(COUNTIF(Setup_Hierarchy!$J$29:$IV$29,"="&amp;$K218)&lt;&gt;0,$L218,0)</f>
        <v>0</v>
      </c>
      <c r="AL218" s="61">
        <f>IF(COUNTIF(Setup_Hierarchy!$J$30:$IV$30,"="&amp;$K218)&lt;&gt;0,$L218,0)</f>
        <v>0</v>
      </c>
      <c r="AM218" s="61">
        <f>IF(COUNTIF(Setup_Hierarchy!$J$31:$IV$31,"="&amp;$K218)&lt;&gt;0,$L218,0)</f>
        <v>0</v>
      </c>
      <c r="AN218" s="61">
        <f>IF(COUNTIF(Setup_Hierarchy!$J$32:$IV$32,"="&amp;$K218)&lt;&gt;0,$L218,0)</f>
        <v>0</v>
      </c>
      <c r="AO218" s="61">
        <f>IF(COUNTIF(Setup_Hierarchy!$J$33:$IV$33,"="&amp;$K218)&lt;&gt;0,$L218,0)</f>
        <v>0</v>
      </c>
      <c r="AP218" s="61">
        <f>IF(COUNTIF(Setup_Hierarchy!$J$34:$IV$34,"="&amp;$K218)&lt;&gt;0,$L218,0)</f>
        <v>0</v>
      </c>
      <c r="AQ218" s="61">
        <f>IF(COUNTIF(Setup_Hierarchy!$J$35:$IV$35,"="&amp;$K218)&lt;&gt;0,$L218,0)</f>
        <v>0</v>
      </c>
      <c r="AR218" s="61">
        <f>IF(COUNTIF(Setup_Hierarchy!$J$36:$IV$36,"="&amp;$K218)&lt;&gt;0,$L218,0)</f>
        <v>0</v>
      </c>
      <c r="AS218" s="61">
        <f>IF(COUNTIF(Setup_Hierarchy!$J$37:$IV$37,"="&amp;$K218)&lt;&gt;0,$L218,0)</f>
        <v>0</v>
      </c>
      <c r="AT218" s="61">
        <f>IF(COUNTIF(Setup_Hierarchy!$J$38:$IV$38,"="&amp;$K218)&lt;&gt;0,$L218,0)</f>
        <v>0</v>
      </c>
      <c r="AU218" s="61">
        <f>IF(COUNTIF(Setup_Hierarchy!$J$39:$IV$39,"="&amp;$K218)&lt;&gt;0,$L218,0)</f>
        <v>0</v>
      </c>
      <c r="AV218" s="61">
        <f>IF(COUNTIF(Setup_Hierarchy!$J$40:$IV$40,"="&amp;$K218)&lt;&gt;0,$L218,0)</f>
        <v>0</v>
      </c>
      <c r="AW218" s="61">
        <f>IF(COUNTIF(Setup_Hierarchy!$J$41:$IV$41,"="&amp;$K218)&lt;&gt;0,$L218,0)</f>
        <v>0</v>
      </c>
      <c r="AX218" s="61">
        <f>IF(COUNTIF(Setup_Hierarchy!$J$42:$IV$42,"="&amp;$K218)&lt;&gt;0,$L218,0)</f>
        <v>0</v>
      </c>
      <c r="AY218" s="61">
        <f>IF(COUNTIF(Setup_Hierarchy!$J$43:$IV$43,"="&amp;$K218)&lt;&gt;0,$L218,0)</f>
        <v>0</v>
      </c>
      <c r="AZ218" s="61">
        <f>IF(COUNTIF(Setup_Hierarchy!$J$44:$IV$44,"="&amp;$K218)&lt;&gt;0,$L218,0)</f>
        <v>0</v>
      </c>
      <c r="BA218" s="61">
        <f>IF(COUNTIF(Setup_Hierarchy!$J$45:$IV$45,"="&amp;$K218)&lt;&gt;0,$L218,0)</f>
        <v>0</v>
      </c>
      <c r="BB218" s="61">
        <f>IF(COUNTIF(Setup_Hierarchy!$J$46:$IV$46,"="&amp;$K218)&lt;&gt;0,$L218,0)</f>
        <v>0</v>
      </c>
      <c r="BC218" s="61">
        <f>IF(COUNTIF(Setup_Hierarchy!$J$47:$IV$47,"="&amp;$K218)&lt;&gt;0,$L218,0)</f>
        <v>0</v>
      </c>
      <c r="BD218" s="61">
        <f>IF(COUNTIF(Setup_Hierarchy!$J$48:$IV$48,"="&amp;$K218)&lt;&gt;0,$L218,0)</f>
        <v>0</v>
      </c>
      <c r="BE218" s="61">
        <f>IF(COUNTIF(Setup_Hierarchy!$J$49:$IV$49,"="&amp;$K218)&lt;&gt;0,$L218,0)</f>
        <v>0</v>
      </c>
      <c r="BF218" s="61">
        <f>IF(COUNTIF(Setup_Hierarchy!$J$50:$IV$50,"="&amp;$K218)&lt;&gt;0,$L218,0)</f>
        <v>0</v>
      </c>
      <c r="BG218" s="61">
        <f>IF(COUNTIF(Setup_Hierarchy!$J$51:$IV$51,"="&amp;$K218)&lt;&gt;0,$L218,0)</f>
        <v>0</v>
      </c>
      <c r="BH218" s="61">
        <f>IF(COUNTIF(Setup_Hierarchy!$J$52:$IV$52,"="&amp;$K218)&lt;&gt;0,$L218,0)</f>
        <v>0</v>
      </c>
      <c r="BI218" s="61">
        <f>IF(COUNTIF(Setup_Hierarchy!$J$53:$IV$53,"="&amp;$K218)&lt;&gt;0,$L218,0)</f>
        <v>0</v>
      </c>
      <c r="BJ218" s="61">
        <f>IF(COUNTIF(Setup_Hierarchy!$J$54:$IV$54,"="&amp;$K218)&lt;&gt;0,$L218,0)</f>
        <v>0</v>
      </c>
      <c r="BK218" s="61">
        <f>IF(COUNTIF(Setup_Hierarchy!$J$55:$IV$55,"="&amp;$K218)&lt;&gt;0,$L218,0)</f>
        <v>0</v>
      </c>
      <c r="BL218" s="61">
        <f>IF(COUNTIF(Setup_Hierarchy!$J$56:$IV$56,"="&amp;$K218)&lt;&gt;0,$L218,0)</f>
        <v>0</v>
      </c>
      <c r="BM218" s="61">
        <f>IF(COUNTIF(Setup_Hierarchy!$J$57:$IV$57,"="&amp;$K218)&lt;&gt;0,$L218,0)</f>
        <v>0</v>
      </c>
      <c r="BN218" s="61">
        <f>IF(COUNTIF(Setup_Hierarchy!$J$58:$IV$58,"="&amp;$K218)&lt;&gt;0,$L218,0)</f>
        <v>0</v>
      </c>
      <c r="BO218" s="61">
        <f>IF(COUNTIF(Setup_Hierarchy!$J$59:$IV$59,"="&amp;$K218)&lt;&gt;0,$L218,0)</f>
        <v>0</v>
      </c>
      <c r="BP218" s="61">
        <f>IF(COUNTIF(Setup_Hierarchy!$J$60:$IV$60,"="&amp;$K218)&lt;&gt;0,$L218,0)</f>
        <v>0</v>
      </c>
      <c r="BQ218" s="61">
        <f>IF(COUNTIF(Setup_Hierarchy!$J$61:$IV$61,"="&amp;$K218)&lt;&gt;0,$L218,0)</f>
        <v>0</v>
      </c>
      <c r="BR218" s="61">
        <f>IF(COUNTIF(Setup_Hierarchy!$J$62:$IV$62,"="&amp;$K218)&lt;&gt;0,$L218,0)</f>
        <v>0</v>
      </c>
      <c r="BS218" s="61">
        <f>IF(COUNTIF(Setup_Hierarchy!$J$63:$IV$63,"="&amp;$K218)&lt;&gt;0,$L218,0)</f>
        <v>0</v>
      </c>
      <c r="BT218" s="61">
        <f>IF(COUNTIF(Setup_Hierarchy!$J$64:$IV$64,"="&amp;$K218)&lt;&gt;0,$L218,0)</f>
        <v>0</v>
      </c>
      <c r="BU218" s="61">
        <f>IF(COUNTIF(Setup_Hierarchy!$J$65:$IV$65,"="&amp;$K218)&lt;&gt;0,$L218,0)</f>
        <v>0</v>
      </c>
      <c r="BV218" s="61">
        <f>IF(COUNTIF(Setup_Hierarchy!$J$66:$IV$66,"="&amp;$K218)&lt;&gt;0,$L218,0)</f>
        <v>0</v>
      </c>
      <c r="BW218" s="61">
        <f>IF(COUNTIF(Setup_Hierarchy!$J$67:$IV$67,"="&amp;$K218)&lt;&gt;0,$L218,0)</f>
        <v>0</v>
      </c>
      <c r="BX218" s="61">
        <f>IF(COUNTIF(Setup_Hierarchy!$J$68:$IV$68,"="&amp;$K218)&lt;&gt;0,$L218,0)</f>
        <v>0</v>
      </c>
      <c r="BY218" s="61">
        <f>IF(COUNTIF(Setup_Hierarchy!$J$69:$IV$69,"="&amp;$K218)&lt;&gt;0,$L218,0)</f>
        <v>0</v>
      </c>
      <c r="BZ218" s="61">
        <f>IF(COUNTIF(Setup_Hierarchy!$J$70:$IV$70,"="&amp;$K218)&lt;&gt;0,$L218,0)</f>
        <v>0</v>
      </c>
      <c r="CA218" s="61">
        <f>IF(COUNTIF(Setup_Hierarchy!$J$71:$IV$71,"="&amp;$K218)&lt;&gt;0,$L218,0)</f>
        <v>0</v>
      </c>
      <c r="CB218" s="61">
        <f>IF(COUNTIF(Setup_Hierarchy!$J$72:$IV$72,"="&amp;$K218)&lt;&gt;0,$L218,0)</f>
        <v>0</v>
      </c>
      <c r="CC218" s="61">
        <f>IF(COUNTIF(Setup_Hierarchy!$J$73:$IV$73,"="&amp;$K218)&lt;&gt;0,$L218,0)</f>
        <v>0</v>
      </c>
      <c r="CD218" s="61">
        <f>IF(COUNTIF(Setup_Hierarchy!$J$74:$IV$74,"="&amp;$K218)&lt;&gt;0,$L218,0)</f>
        <v>0</v>
      </c>
      <c r="CE218" s="61">
        <f>IF(COUNTIF(Setup_Hierarchy!$J$75:$IV$75,"="&amp;$K218)&lt;&gt;0,$L218,0)</f>
        <v>0</v>
      </c>
      <c r="CF218" s="61">
        <f>IF(COUNTIF(Setup_Hierarchy!$J$76:$IV$76,"="&amp;$K218)&lt;&gt;0,$L218,0)</f>
        <v>0</v>
      </c>
      <c r="CG218" s="61">
        <f>IF(COUNTIF(Setup_Hierarchy!$J$77:$IV$77,"="&amp;$K218)&lt;&gt;0,$L218,0)</f>
        <v>0</v>
      </c>
      <c r="CH218" s="61">
        <f>IF(COUNTIF(Setup_Hierarchy!$J$78:$IV$78,"="&amp;$K218)&lt;&gt;0,$L218,0)</f>
        <v>0</v>
      </c>
      <c r="CI218" s="61">
        <f>IF(COUNTIF(Setup_Hierarchy!$J$79:$IV$79,"="&amp;$K218)&lt;&gt;0,$L218,0)</f>
        <v>0</v>
      </c>
      <c r="CJ218" s="61">
        <f>IF(COUNTIF(Setup_Hierarchy!$J$80:$IV$80,"="&amp;$K218)&lt;&gt;0,$L218,0)</f>
        <v>0</v>
      </c>
      <c r="CK218" s="61">
        <f>IF(COUNTIF(Setup_Hierarchy!$J$81:$IV$81,"="&amp;$K218)&lt;&gt;0,$L218,0)</f>
        <v>0</v>
      </c>
      <c r="CL218" s="61">
        <f>IF(COUNTIF(Setup_Hierarchy!$J$82:$IV$82,"="&amp;$K218)&lt;&gt;0,$L218,0)</f>
        <v>0</v>
      </c>
      <c r="CM218" s="61">
        <f>IF(COUNTIF(Setup_Hierarchy!$J$83:$IV$83,"="&amp;$K218)&lt;&gt;0,$L218,0)</f>
        <v>0</v>
      </c>
      <c r="CN218" s="61">
        <f>IF(COUNTIF(Setup_Hierarchy!$J$84:$IV$84,"="&amp;$K218)&lt;&gt;0,$L218,0)</f>
        <v>0</v>
      </c>
      <c r="CO218" s="61">
        <f>IF(COUNTIF(Setup_Hierarchy!$J$85:$IV$85,"="&amp;$K218)&lt;&gt;0,$L218,0)</f>
        <v>0</v>
      </c>
      <c r="CP218" s="61">
        <f>IF(COUNTIF(Setup_Hierarchy!$J$86:$IV$86,"="&amp;$K218)&lt;&gt;0,$L218,0)</f>
        <v>0</v>
      </c>
      <c r="CQ218" s="61">
        <f>IF(COUNTIF(Setup_Hierarchy!$J$87:$IV$87,"="&amp;$K218)&lt;&gt;0,$L218,0)</f>
        <v>0</v>
      </c>
      <c r="CR218" s="61">
        <f>IF(COUNTIF(Setup_Hierarchy!$J$88:$IV$88,"="&amp;$K218)&lt;&gt;0,$L218,0)</f>
        <v>0</v>
      </c>
      <c r="CS218" s="61">
        <f>IF(COUNTIF(Setup_Hierarchy!$J$89:$IV$89,"="&amp;$K218)&lt;&gt;0,$L218,0)</f>
        <v>0</v>
      </c>
      <c r="CT218" s="61">
        <f>IF(COUNTIF(Setup_Hierarchy!$J$90:$IV$90,"="&amp;$K218)&lt;&gt;0,$L218,0)</f>
        <v>0</v>
      </c>
      <c r="CU218" s="61">
        <f>IF(COUNTIF(Setup_Hierarchy!$J$91:$IV$91,"="&amp;$K218)&lt;&gt;0,$L218,0)</f>
        <v>0</v>
      </c>
      <c r="CV218" s="61">
        <f>IF(COUNTIF(Setup_Hierarchy!$J$92:$IV$92,"="&amp;$K218)&lt;&gt;0,$L218,0)</f>
        <v>0</v>
      </c>
      <c r="CW218" s="61">
        <f>IF(COUNTIF(Setup_Hierarchy!$J$93:$IV$93,"="&amp;$K218)&lt;&gt;0,$L218,0)</f>
        <v>0</v>
      </c>
      <c r="CX218" s="61">
        <f>IF(COUNTIF(Setup_Hierarchy!$J$94:$IV$94,"="&amp;$K218)&lt;&gt;0,$L218,0)</f>
        <v>0</v>
      </c>
      <c r="CY218" s="61">
        <f>IF(COUNTIF(Setup_Hierarchy!$J$95:$IV$95,"="&amp;$K218)&lt;&gt;0,$L218,0)</f>
        <v>0</v>
      </c>
      <c r="CZ218" s="61">
        <f>IF(COUNTIF(Setup_Hierarchy!$J$96:$IV$96,"="&amp;$K218)&lt;&gt;0,$L218,0)</f>
        <v>0</v>
      </c>
      <c r="DA218" s="61">
        <f>IF(COUNTIF(Setup_Hierarchy!$J$97:$IV$97,"="&amp;$K218)&lt;&gt;0,$L218,0)</f>
        <v>0</v>
      </c>
      <c r="DB218" s="61">
        <f>IF(COUNTIF(Setup_Hierarchy!$J$98:$IV$98,"="&amp;$K218)&lt;&gt;0,$L218,0)</f>
        <v>0</v>
      </c>
      <c r="DC218" s="61">
        <f>IF(COUNTIF(Setup_Hierarchy!$J$99:$IV$99,"="&amp;$K218)&lt;&gt;0,$L218,0)</f>
        <v>0</v>
      </c>
      <c r="DD218" s="61">
        <f>IF(COUNTIF(Setup_Hierarchy!$J$100:$IV$100,"="&amp;$K218)&lt;&gt;0,$L218,0)</f>
        <v>0</v>
      </c>
      <c r="DE218" s="61">
        <f>IF(COUNTIF(Setup_Hierarchy!$J$101:$IV$101,"="&amp;$K218)&lt;&gt;0,$L218,0)</f>
        <v>0</v>
      </c>
      <c r="DF218" s="61">
        <f>IF(COUNTIF(Setup_Hierarchy!$J$102:$IV$102,"="&amp;$K218)&lt;&gt;0,$L218,0)</f>
        <v>0</v>
      </c>
      <c r="DG218" s="61">
        <f>IF(COUNTIF(Setup_Hierarchy!$J$103:$IV$103,"="&amp;$K218)&lt;&gt;0,$L218,0)</f>
        <v>0</v>
      </c>
      <c r="DH218" s="61">
        <f>IF(COUNTIF(Setup_Hierarchy!$J$104:$IV$104,"="&amp;$K218)&lt;&gt;0,$L218,0)</f>
        <v>0</v>
      </c>
      <c r="DI218" s="61">
        <f>IF(COUNTIF(Setup_Hierarchy!$J$105:$IV$105,"="&amp;$K218)&lt;&gt;0,$L218,0)</f>
        <v>0</v>
      </c>
      <c r="DJ218" s="61">
        <f>IF(COUNTIF(Setup_Hierarchy!$J$106:$IV$106,"="&amp;$K218)&lt;&gt;0,$L218,0)</f>
        <v>0</v>
      </c>
      <c r="DK218" s="61">
        <f>IF(COUNTIF(Setup_Hierarchy!$J$107:$IV$107,"="&amp;$K218)&lt;&gt;0,$L218,0)</f>
        <v>0</v>
      </c>
      <c r="DL218" s="61">
        <f>IF(COUNTIF(Setup_Hierarchy!$J$108:$IV$108,"="&amp;$K218)&lt;&gt;0,$L218,0)</f>
        <v>0</v>
      </c>
      <c r="DM218" s="61">
        <f>IF(COUNTIF(Setup_Hierarchy!$J$109:$IV$109,"="&amp;$K218)&lt;&gt;0,$L218,0)</f>
        <v>0</v>
      </c>
      <c r="DN218" s="61">
        <f>IF(COUNTIF(Setup_Hierarchy!$J$110:$IV$110,"="&amp;$K218)&lt;&gt;0,$L218,0)</f>
        <v>0</v>
      </c>
      <c r="DO218" s="61">
        <f>IF(COUNTIF(Setup_Hierarchy!$J$111:$IV$111,"="&amp;$K218)&lt;&gt;0,$L218,0)</f>
        <v>0</v>
      </c>
      <c r="DP218" s="61">
        <f>IF(COUNTIF(Setup_Hierarchy!$J$112:$IV$112,"="&amp;$K218)&lt;&gt;0,$L218,0)</f>
        <v>0</v>
      </c>
      <c r="DQ218" s="61">
        <f>IF(COUNTIF(Setup_Hierarchy!$J$113:$IV$113,"="&amp;$K218)&lt;&gt;0,$L218,0)</f>
        <v>0</v>
      </c>
      <c r="DR218" s="61">
        <f>IF(COUNTIF(Setup_Hierarchy!$J$114:$IV$114,"="&amp;$K218)&lt;&gt;0,$L218,0)</f>
        <v>0</v>
      </c>
      <c r="DS218" s="61">
        <f>IF(COUNTIF(Setup_Hierarchy!$J$115:$IV$115,"="&amp;$K218)&lt;&gt;0,$L218,0)</f>
        <v>0</v>
      </c>
      <c r="DT218" s="61">
        <f>IF(COUNTIF(Setup_Hierarchy!$J$116:$IV$116,"="&amp;$K218)&lt;&gt;0,$L218,0)</f>
        <v>0</v>
      </c>
    </row>
    <row r="219" spans="2:124" x14ac:dyDescent="0.2">
      <c r="B219" t="s">
        <v>43</v>
      </c>
      <c r="C219">
        <v>84</v>
      </c>
      <c r="D219" t="s">
        <v>16</v>
      </c>
      <c r="E219" t="s">
        <v>369</v>
      </c>
      <c r="F219" t="s">
        <v>532</v>
      </c>
      <c r="G219" t="s">
        <v>25</v>
      </c>
      <c r="H219" t="s">
        <v>8</v>
      </c>
      <c r="I219">
        <v>0.75163899999999995</v>
      </c>
      <c r="J219">
        <v>1.70431</v>
      </c>
      <c r="K219">
        <v>704</v>
      </c>
      <c r="L219">
        <v>-983.87</v>
      </c>
      <c r="M219" s="61">
        <f>IF(COUNTIF(Setup_Hierarchy!$J$5:$IV$5,"="&amp;$K219)&lt;&gt;0,$L219,0)</f>
        <v>-983.87</v>
      </c>
      <c r="N219" s="61">
        <f>IF(COUNTIF(Setup_Hierarchy!$J$6:$IV$6,"="&amp;$K219)&lt;&gt;0,$L219,0)</f>
        <v>-983.87</v>
      </c>
      <c r="O219" s="61">
        <f>IF(COUNTIF(Setup_Hierarchy!$J$7:$IV$7,"="&amp;$K219)&lt;&gt;0,$L219,0)</f>
        <v>-983.87</v>
      </c>
      <c r="P219" s="61">
        <f>IF(COUNTIF(Setup_Hierarchy!$J$8:$IV$8,"="&amp;$K219)&lt;&gt;0,$L219,0)</f>
        <v>-983.87</v>
      </c>
      <c r="Q219" s="61">
        <f>IF(COUNTIF(Setup_Hierarchy!$J$9:$IV$9,"="&amp;$K219)&lt;&gt;0,$L219,0)</f>
        <v>-983.87</v>
      </c>
      <c r="R219" s="61">
        <f>IF(COUNTIF(Setup_Hierarchy!$J$10:$IV$10,"="&amp;$K219)&lt;&gt;0,$L219,0)</f>
        <v>0</v>
      </c>
      <c r="S219" s="61">
        <f>IF(COUNTIF(Setup_Hierarchy!$J$11:$IV$11,"="&amp;$K219)&lt;&gt;0,$L219,0)</f>
        <v>0</v>
      </c>
      <c r="T219" s="61">
        <f>IF(COUNTIF(Setup_Hierarchy!$J$12:$IV$12,"="&amp;$K219)&lt;&gt;0,$L219,0)</f>
        <v>0</v>
      </c>
      <c r="U219" s="61">
        <f>IF(COUNTIF(Setup_Hierarchy!$J$13:$IV$13,"="&amp;$K219)&lt;&gt;0,$L219,0)</f>
        <v>0</v>
      </c>
      <c r="V219" s="61">
        <f>IF(COUNTIF(Setup_Hierarchy!$J$14:$IV$14,"="&amp;$K219)&lt;&gt;0,$L219,0)</f>
        <v>0</v>
      </c>
      <c r="W219" s="61">
        <f>IF(COUNTIF(Setup_Hierarchy!$J$15:$IV$15,"="&amp;$K219)&lt;&gt;0,$L219,0)</f>
        <v>0</v>
      </c>
      <c r="X219" s="61">
        <f>IF(COUNTIF(Setup_Hierarchy!$J$16:$IV$16,"="&amp;$K219)&lt;&gt;0,$L219,0)</f>
        <v>0</v>
      </c>
      <c r="Y219" s="61">
        <f>IF(COUNTIF(Setup_Hierarchy!$J$17:$IV$17,"="&amp;$K219)&lt;&gt;0,$L219,0)</f>
        <v>0</v>
      </c>
      <c r="Z219" s="61">
        <f>IF(COUNTIF(Setup_Hierarchy!$J$18:$IV$18,"="&amp;$K219)&lt;&gt;0,$L219,0)</f>
        <v>0</v>
      </c>
      <c r="AA219" s="61">
        <f>IF(COUNTIF(Setup_Hierarchy!$J$19:$IV$19,"="&amp;$K219)&lt;&gt;0,$L219,0)</f>
        <v>0</v>
      </c>
      <c r="AB219" s="61">
        <f>IF(COUNTIF(Setup_Hierarchy!$J$20:$IV$20,"="&amp;$K219)&lt;&gt;0,$L219,0)</f>
        <v>0</v>
      </c>
      <c r="AC219" s="61">
        <f>IF(COUNTIF(Setup_Hierarchy!$J$21:$IV$21,"="&amp;$K219)&lt;&gt;0,$L219,0)</f>
        <v>-983.87</v>
      </c>
      <c r="AD219" s="61">
        <f>IF(COUNTIF(Setup_Hierarchy!$J$22:$IV$22,"="&amp;$K219)&lt;&gt;0,$L219,0)</f>
        <v>0</v>
      </c>
      <c r="AE219" s="61">
        <f>IF(COUNTIF(Setup_Hierarchy!$J$23:$IV$23,"="&amp;$K219)&lt;&gt;0,$L219,0)</f>
        <v>-983.87</v>
      </c>
      <c r="AF219" s="61">
        <f>IF(COUNTIF(Setup_Hierarchy!$J$24:$IV$24,"="&amp;$K219)&lt;&gt;0,$L219,0)</f>
        <v>0</v>
      </c>
      <c r="AG219" s="61">
        <f>IF(COUNTIF(Setup_Hierarchy!$J$25:$IV$25,"="&amp;$K219)&lt;&gt;0,$L219,0)</f>
        <v>0</v>
      </c>
      <c r="AH219" s="61">
        <f>IF(COUNTIF(Setup_Hierarchy!$J$26:$IV$26,"="&amp;$K219)&lt;&gt;0,$L219,0)</f>
        <v>0</v>
      </c>
      <c r="AI219" s="61">
        <f>IF(COUNTIF(Setup_Hierarchy!$J$27:$IV$27,"="&amp;$K219)&lt;&gt;0,$L219,0)</f>
        <v>0</v>
      </c>
      <c r="AJ219" s="61">
        <f>IF(COUNTIF(Setup_Hierarchy!$J$28:$IV$28,"="&amp;$K219)&lt;&gt;0,$L219,0)</f>
        <v>0</v>
      </c>
      <c r="AK219" s="61">
        <f>IF(COUNTIF(Setup_Hierarchy!$J$29:$IV$29,"="&amp;$K219)&lt;&gt;0,$L219,0)</f>
        <v>0</v>
      </c>
      <c r="AL219" s="61">
        <f>IF(COUNTIF(Setup_Hierarchy!$J$30:$IV$30,"="&amp;$K219)&lt;&gt;0,$L219,0)</f>
        <v>0</v>
      </c>
      <c r="AM219" s="61">
        <f>IF(COUNTIF(Setup_Hierarchy!$J$31:$IV$31,"="&amp;$K219)&lt;&gt;0,$L219,0)</f>
        <v>0</v>
      </c>
      <c r="AN219" s="61">
        <f>IF(COUNTIF(Setup_Hierarchy!$J$32:$IV$32,"="&amp;$K219)&lt;&gt;0,$L219,0)</f>
        <v>0</v>
      </c>
      <c r="AO219" s="61">
        <f>IF(COUNTIF(Setup_Hierarchy!$J$33:$IV$33,"="&amp;$K219)&lt;&gt;0,$L219,0)</f>
        <v>0</v>
      </c>
      <c r="AP219" s="61">
        <f>IF(COUNTIF(Setup_Hierarchy!$J$34:$IV$34,"="&amp;$K219)&lt;&gt;0,$L219,0)</f>
        <v>0</v>
      </c>
      <c r="AQ219" s="61">
        <f>IF(COUNTIF(Setup_Hierarchy!$J$35:$IV$35,"="&amp;$K219)&lt;&gt;0,$L219,0)</f>
        <v>0</v>
      </c>
      <c r="AR219" s="61">
        <f>IF(COUNTIF(Setup_Hierarchy!$J$36:$IV$36,"="&amp;$K219)&lt;&gt;0,$L219,0)</f>
        <v>0</v>
      </c>
      <c r="AS219" s="61">
        <f>IF(COUNTIF(Setup_Hierarchy!$J$37:$IV$37,"="&amp;$K219)&lt;&gt;0,$L219,0)</f>
        <v>0</v>
      </c>
      <c r="AT219" s="61">
        <f>IF(COUNTIF(Setup_Hierarchy!$J$38:$IV$38,"="&amp;$K219)&lt;&gt;0,$L219,0)</f>
        <v>0</v>
      </c>
      <c r="AU219" s="61">
        <f>IF(COUNTIF(Setup_Hierarchy!$J$39:$IV$39,"="&amp;$K219)&lt;&gt;0,$L219,0)</f>
        <v>0</v>
      </c>
      <c r="AV219" s="61">
        <f>IF(COUNTIF(Setup_Hierarchy!$J$40:$IV$40,"="&amp;$K219)&lt;&gt;0,$L219,0)</f>
        <v>0</v>
      </c>
      <c r="AW219" s="61">
        <f>IF(COUNTIF(Setup_Hierarchy!$J$41:$IV$41,"="&amp;$K219)&lt;&gt;0,$L219,0)</f>
        <v>0</v>
      </c>
      <c r="AX219" s="61">
        <f>IF(COUNTIF(Setup_Hierarchy!$J$42:$IV$42,"="&amp;$K219)&lt;&gt;0,$L219,0)</f>
        <v>0</v>
      </c>
      <c r="AY219" s="61">
        <f>IF(COUNTIF(Setup_Hierarchy!$J$43:$IV$43,"="&amp;$K219)&lt;&gt;0,$L219,0)</f>
        <v>0</v>
      </c>
      <c r="AZ219" s="61">
        <f>IF(COUNTIF(Setup_Hierarchy!$J$44:$IV$44,"="&amp;$K219)&lt;&gt;0,$L219,0)</f>
        <v>0</v>
      </c>
      <c r="BA219" s="61">
        <f>IF(COUNTIF(Setup_Hierarchy!$J$45:$IV$45,"="&amp;$K219)&lt;&gt;0,$L219,0)</f>
        <v>0</v>
      </c>
      <c r="BB219" s="61">
        <f>IF(COUNTIF(Setup_Hierarchy!$J$46:$IV$46,"="&amp;$K219)&lt;&gt;0,$L219,0)</f>
        <v>0</v>
      </c>
      <c r="BC219" s="61">
        <f>IF(COUNTIF(Setup_Hierarchy!$J$47:$IV$47,"="&amp;$K219)&lt;&gt;0,$L219,0)</f>
        <v>0</v>
      </c>
      <c r="BD219" s="61">
        <f>IF(COUNTIF(Setup_Hierarchy!$J$48:$IV$48,"="&amp;$K219)&lt;&gt;0,$L219,0)</f>
        <v>0</v>
      </c>
      <c r="BE219" s="61">
        <f>IF(COUNTIF(Setup_Hierarchy!$J$49:$IV$49,"="&amp;$K219)&lt;&gt;0,$L219,0)</f>
        <v>0</v>
      </c>
      <c r="BF219" s="61">
        <f>IF(COUNTIF(Setup_Hierarchy!$J$50:$IV$50,"="&amp;$K219)&lt;&gt;0,$L219,0)</f>
        <v>0</v>
      </c>
      <c r="BG219" s="61">
        <f>IF(COUNTIF(Setup_Hierarchy!$J$51:$IV$51,"="&amp;$K219)&lt;&gt;0,$L219,0)</f>
        <v>0</v>
      </c>
      <c r="BH219" s="61">
        <f>IF(COUNTIF(Setup_Hierarchy!$J$52:$IV$52,"="&amp;$K219)&lt;&gt;0,$L219,0)</f>
        <v>0</v>
      </c>
      <c r="BI219" s="61">
        <f>IF(COUNTIF(Setup_Hierarchy!$J$53:$IV$53,"="&amp;$K219)&lt;&gt;0,$L219,0)</f>
        <v>0</v>
      </c>
      <c r="BJ219" s="61">
        <f>IF(COUNTIF(Setup_Hierarchy!$J$54:$IV$54,"="&amp;$K219)&lt;&gt;0,$L219,0)</f>
        <v>0</v>
      </c>
      <c r="BK219" s="61">
        <f>IF(COUNTIF(Setup_Hierarchy!$J$55:$IV$55,"="&amp;$K219)&lt;&gt;0,$L219,0)</f>
        <v>0</v>
      </c>
      <c r="BL219" s="61">
        <f>IF(COUNTIF(Setup_Hierarchy!$J$56:$IV$56,"="&amp;$K219)&lt;&gt;0,$L219,0)</f>
        <v>0</v>
      </c>
      <c r="BM219" s="61">
        <f>IF(COUNTIF(Setup_Hierarchy!$J$57:$IV$57,"="&amp;$K219)&lt;&gt;0,$L219,0)</f>
        <v>0</v>
      </c>
      <c r="BN219" s="61">
        <f>IF(COUNTIF(Setup_Hierarchy!$J$58:$IV$58,"="&amp;$K219)&lt;&gt;0,$L219,0)</f>
        <v>0</v>
      </c>
      <c r="BO219" s="61">
        <f>IF(COUNTIF(Setup_Hierarchy!$J$59:$IV$59,"="&amp;$K219)&lt;&gt;0,$L219,0)</f>
        <v>0</v>
      </c>
      <c r="BP219" s="61">
        <f>IF(COUNTIF(Setup_Hierarchy!$J$60:$IV$60,"="&amp;$K219)&lt;&gt;0,$L219,0)</f>
        <v>0</v>
      </c>
      <c r="BQ219" s="61">
        <f>IF(COUNTIF(Setup_Hierarchy!$J$61:$IV$61,"="&amp;$K219)&lt;&gt;0,$L219,0)</f>
        <v>0</v>
      </c>
      <c r="BR219" s="61">
        <f>IF(COUNTIF(Setup_Hierarchy!$J$62:$IV$62,"="&amp;$K219)&lt;&gt;0,$L219,0)</f>
        <v>0</v>
      </c>
      <c r="BS219" s="61">
        <f>IF(COUNTIF(Setup_Hierarchy!$J$63:$IV$63,"="&amp;$K219)&lt;&gt;0,$L219,0)</f>
        <v>0</v>
      </c>
      <c r="BT219" s="61">
        <f>IF(COUNTIF(Setup_Hierarchy!$J$64:$IV$64,"="&amp;$K219)&lt;&gt;0,$L219,0)</f>
        <v>0</v>
      </c>
      <c r="BU219" s="61">
        <f>IF(COUNTIF(Setup_Hierarchy!$J$65:$IV$65,"="&amp;$K219)&lt;&gt;0,$L219,0)</f>
        <v>0</v>
      </c>
      <c r="BV219" s="61">
        <f>IF(COUNTIF(Setup_Hierarchy!$J$66:$IV$66,"="&amp;$K219)&lt;&gt;0,$L219,0)</f>
        <v>0</v>
      </c>
      <c r="BW219" s="61">
        <f>IF(COUNTIF(Setup_Hierarchy!$J$67:$IV$67,"="&amp;$K219)&lt;&gt;0,$L219,0)</f>
        <v>0</v>
      </c>
      <c r="BX219" s="61">
        <f>IF(COUNTIF(Setup_Hierarchy!$J$68:$IV$68,"="&amp;$K219)&lt;&gt;0,$L219,0)</f>
        <v>0</v>
      </c>
      <c r="BY219" s="61">
        <f>IF(COUNTIF(Setup_Hierarchy!$J$69:$IV$69,"="&amp;$K219)&lt;&gt;0,$L219,0)</f>
        <v>0</v>
      </c>
      <c r="BZ219" s="61">
        <f>IF(COUNTIF(Setup_Hierarchy!$J$70:$IV$70,"="&amp;$K219)&lt;&gt;0,$L219,0)</f>
        <v>0</v>
      </c>
      <c r="CA219" s="61">
        <f>IF(COUNTIF(Setup_Hierarchy!$J$71:$IV$71,"="&amp;$K219)&lt;&gt;0,$L219,0)</f>
        <v>0</v>
      </c>
      <c r="CB219" s="61">
        <f>IF(COUNTIF(Setup_Hierarchy!$J$72:$IV$72,"="&amp;$K219)&lt;&gt;0,$L219,0)</f>
        <v>0</v>
      </c>
      <c r="CC219" s="61">
        <f>IF(COUNTIF(Setup_Hierarchy!$J$73:$IV$73,"="&amp;$K219)&lt;&gt;0,$L219,0)</f>
        <v>0</v>
      </c>
      <c r="CD219" s="61">
        <f>IF(COUNTIF(Setup_Hierarchy!$J$74:$IV$74,"="&amp;$K219)&lt;&gt;0,$L219,0)</f>
        <v>0</v>
      </c>
      <c r="CE219" s="61">
        <f>IF(COUNTIF(Setup_Hierarchy!$J$75:$IV$75,"="&amp;$K219)&lt;&gt;0,$L219,0)</f>
        <v>0</v>
      </c>
      <c r="CF219" s="61">
        <f>IF(COUNTIF(Setup_Hierarchy!$J$76:$IV$76,"="&amp;$K219)&lt;&gt;0,$L219,0)</f>
        <v>0</v>
      </c>
      <c r="CG219" s="61">
        <f>IF(COUNTIF(Setup_Hierarchy!$J$77:$IV$77,"="&amp;$K219)&lt;&gt;0,$L219,0)</f>
        <v>0</v>
      </c>
      <c r="CH219" s="61">
        <f>IF(COUNTIF(Setup_Hierarchy!$J$78:$IV$78,"="&amp;$K219)&lt;&gt;0,$L219,0)</f>
        <v>0</v>
      </c>
      <c r="CI219" s="61">
        <f>IF(COUNTIF(Setup_Hierarchy!$J$79:$IV$79,"="&amp;$K219)&lt;&gt;0,$L219,0)</f>
        <v>0</v>
      </c>
      <c r="CJ219" s="61">
        <f>IF(COUNTIF(Setup_Hierarchy!$J$80:$IV$80,"="&amp;$K219)&lt;&gt;0,$L219,0)</f>
        <v>0</v>
      </c>
      <c r="CK219" s="61">
        <f>IF(COUNTIF(Setup_Hierarchy!$J$81:$IV$81,"="&amp;$K219)&lt;&gt;0,$L219,0)</f>
        <v>0</v>
      </c>
      <c r="CL219" s="61">
        <f>IF(COUNTIF(Setup_Hierarchy!$J$82:$IV$82,"="&amp;$K219)&lt;&gt;0,$L219,0)</f>
        <v>0</v>
      </c>
      <c r="CM219" s="61">
        <f>IF(COUNTIF(Setup_Hierarchy!$J$83:$IV$83,"="&amp;$K219)&lt;&gt;0,$L219,0)</f>
        <v>0</v>
      </c>
      <c r="CN219" s="61">
        <f>IF(COUNTIF(Setup_Hierarchy!$J$84:$IV$84,"="&amp;$K219)&lt;&gt;0,$L219,0)</f>
        <v>0</v>
      </c>
      <c r="CO219" s="61">
        <f>IF(COUNTIF(Setup_Hierarchy!$J$85:$IV$85,"="&amp;$K219)&lt;&gt;0,$L219,0)</f>
        <v>0</v>
      </c>
      <c r="CP219" s="61">
        <f>IF(COUNTIF(Setup_Hierarchy!$J$86:$IV$86,"="&amp;$K219)&lt;&gt;0,$L219,0)</f>
        <v>0</v>
      </c>
      <c r="CQ219" s="61">
        <f>IF(COUNTIF(Setup_Hierarchy!$J$87:$IV$87,"="&amp;$K219)&lt;&gt;0,$L219,0)</f>
        <v>0</v>
      </c>
      <c r="CR219" s="61">
        <f>IF(COUNTIF(Setup_Hierarchy!$J$88:$IV$88,"="&amp;$K219)&lt;&gt;0,$L219,0)</f>
        <v>0</v>
      </c>
      <c r="CS219" s="61">
        <f>IF(COUNTIF(Setup_Hierarchy!$J$89:$IV$89,"="&amp;$K219)&lt;&gt;0,$L219,0)</f>
        <v>0</v>
      </c>
      <c r="CT219" s="61">
        <f>IF(COUNTIF(Setup_Hierarchy!$J$90:$IV$90,"="&amp;$K219)&lt;&gt;0,$L219,0)</f>
        <v>0</v>
      </c>
      <c r="CU219" s="61">
        <f>IF(COUNTIF(Setup_Hierarchy!$J$91:$IV$91,"="&amp;$K219)&lt;&gt;0,$L219,0)</f>
        <v>0</v>
      </c>
      <c r="CV219" s="61">
        <f>IF(COUNTIF(Setup_Hierarchy!$J$92:$IV$92,"="&amp;$K219)&lt;&gt;0,$L219,0)</f>
        <v>0</v>
      </c>
      <c r="CW219" s="61">
        <f>IF(COUNTIF(Setup_Hierarchy!$J$93:$IV$93,"="&amp;$K219)&lt;&gt;0,$L219,0)</f>
        <v>0</v>
      </c>
      <c r="CX219" s="61">
        <f>IF(COUNTIF(Setup_Hierarchy!$J$94:$IV$94,"="&amp;$K219)&lt;&gt;0,$L219,0)</f>
        <v>0</v>
      </c>
      <c r="CY219" s="61">
        <f>IF(COUNTIF(Setup_Hierarchy!$J$95:$IV$95,"="&amp;$K219)&lt;&gt;0,$L219,0)</f>
        <v>0</v>
      </c>
      <c r="CZ219" s="61">
        <f>IF(COUNTIF(Setup_Hierarchy!$J$96:$IV$96,"="&amp;$K219)&lt;&gt;0,$L219,0)</f>
        <v>0</v>
      </c>
      <c r="DA219" s="61">
        <f>IF(COUNTIF(Setup_Hierarchy!$J$97:$IV$97,"="&amp;$K219)&lt;&gt;0,$L219,0)</f>
        <v>0</v>
      </c>
      <c r="DB219" s="61">
        <f>IF(COUNTIF(Setup_Hierarchy!$J$98:$IV$98,"="&amp;$K219)&lt;&gt;0,$L219,0)</f>
        <v>0</v>
      </c>
      <c r="DC219" s="61">
        <f>IF(COUNTIF(Setup_Hierarchy!$J$99:$IV$99,"="&amp;$K219)&lt;&gt;0,$L219,0)</f>
        <v>0</v>
      </c>
      <c r="DD219" s="61">
        <f>IF(COUNTIF(Setup_Hierarchy!$J$100:$IV$100,"="&amp;$K219)&lt;&gt;0,$L219,0)</f>
        <v>0</v>
      </c>
      <c r="DE219" s="61">
        <f>IF(COUNTIF(Setup_Hierarchy!$J$101:$IV$101,"="&amp;$K219)&lt;&gt;0,$L219,0)</f>
        <v>0</v>
      </c>
      <c r="DF219" s="61">
        <f>IF(COUNTIF(Setup_Hierarchy!$J$102:$IV$102,"="&amp;$K219)&lt;&gt;0,$L219,0)</f>
        <v>0</v>
      </c>
      <c r="DG219" s="61">
        <f>IF(COUNTIF(Setup_Hierarchy!$J$103:$IV$103,"="&amp;$K219)&lt;&gt;0,$L219,0)</f>
        <v>0</v>
      </c>
      <c r="DH219" s="61">
        <f>IF(COUNTIF(Setup_Hierarchy!$J$104:$IV$104,"="&amp;$K219)&lt;&gt;0,$L219,0)</f>
        <v>0</v>
      </c>
      <c r="DI219" s="61">
        <f>IF(COUNTIF(Setup_Hierarchy!$J$105:$IV$105,"="&amp;$K219)&lt;&gt;0,$L219,0)</f>
        <v>0</v>
      </c>
      <c r="DJ219" s="61">
        <f>IF(COUNTIF(Setup_Hierarchy!$J$106:$IV$106,"="&amp;$K219)&lt;&gt;0,$L219,0)</f>
        <v>0</v>
      </c>
      <c r="DK219" s="61">
        <f>IF(COUNTIF(Setup_Hierarchy!$J$107:$IV$107,"="&amp;$K219)&lt;&gt;0,$L219,0)</f>
        <v>0</v>
      </c>
      <c r="DL219" s="61">
        <f>IF(COUNTIF(Setup_Hierarchy!$J$108:$IV$108,"="&amp;$K219)&lt;&gt;0,$L219,0)</f>
        <v>0</v>
      </c>
      <c r="DM219" s="61">
        <f>IF(COUNTIF(Setup_Hierarchy!$J$109:$IV$109,"="&amp;$K219)&lt;&gt;0,$L219,0)</f>
        <v>0</v>
      </c>
      <c r="DN219" s="61">
        <f>IF(COUNTIF(Setup_Hierarchy!$J$110:$IV$110,"="&amp;$K219)&lt;&gt;0,$L219,0)</f>
        <v>0</v>
      </c>
      <c r="DO219" s="61">
        <f>IF(COUNTIF(Setup_Hierarchy!$J$111:$IV$111,"="&amp;$K219)&lt;&gt;0,$L219,0)</f>
        <v>0</v>
      </c>
      <c r="DP219" s="61">
        <f>IF(COUNTIF(Setup_Hierarchy!$J$112:$IV$112,"="&amp;$K219)&lt;&gt;0,$L219,0)</f>
        <v>0</v>
      </c>
      <c r="DQ219" s="61">
        <f>IF(COUNTIF(Setup_Hierarchy!$J$113:$IV$113,"="&amp;$K219)&lt;&gt;0,$L219,0)</f>
        <v>0</v>
      </c>
      <c r="DR219" s="61">
        <f>IF(COUNTIF(Setup_Hierarchy!$J$114:$IV$114,"="&amp;$K219)&lt;&gt;0,$L219,0)</f>
        <v>0</v>
      </c>
      <c r="DS219" s="61">
        <f>IF(COUNTIF(Setup_Hierarchy!$J$115:$IV$115,"="&amp;$K219)&lt;&gt;0,$L219,0)</f>
        <v>0</v>
      </c>
      <c r="DT219" s="61">
        <f>IF(COUNTIF(Setup_Hierarchy!$J$116:$IV$116,"="&amp;$K219)&lt;&gt;0,$L219,0)</f>
        <v>0</v>
      </c>
    </row>
    <row r="220" spans="2:124" x14ac:dyDescent="0.2">
      <c r="B220" t="s">
        <v>43</v>
      </c>
      <c r="C220">
        <v>84</v>
      </c>
      <c r="D220" t="s">
        <v>16</v>
      </c>
      <c r="E220" t="s">
        <v>369</v>
      </c>
      <c r="F220" t="s">
        <v>532</v>
      </c>
      <c r="G220" t="s">
        <v>25</v>
      </c>
      <c r="H220" t="s">
        <v>8</v>
      </c>
      <c r="I220">
        <v>0.75163899999999995</v>
      </c>
      <c r="J220">
        <v>1.70431</v>
      </c>
      <c r="K220">
        <v>729</v>
      </c>
      <c r="L220">
        <v>42.55</v>
      </c>
      <c r="M220" s="61">
        <f>IF(COUNTIF(Setup_Hierarchy!$J$5:$IV$5,"="&amp;$K220)&lt;&gt;0,$L220,0)</f>
        <v>42.55</v>
      </c>
      <c r="N220" s="61">
        <f>IF(COUNTIF(Setup_Hierarchy!$J$6:$IV$6,"="&amp;$K220)&lt;&gt;0,$L220,0)</f>
        <v>42.55</v>
      </c>
      <c r="O220" s="61">
        <f>IF(COUNTIF(Setup_Hierarchy!$J$7:$IV$7,"="&amp;$K220)&lt;&gt;0,$L220,0)</f>
        <v>42.55</v>
      </c>
      <c r="P220" s="61">
        <f>IF(COUNTIF(Setup_Hierarchy!$J$8:$IV$8,"="&amp;$K220)&lt;&gt;0,$L220,0)</f>
        <v>42.55</v>
      </c>
      <c r="Q220" s="61">
        <f>IF(COUNTIF(Setup_Hierarchy!$J$9:$IV$9,"="&amp;$K220)&lt;&gt;0,$L220,0)</f>
        <v>0</v>
      </c>
      <c r="R220" s="61">
        <f>IF(COUNTIF(Setup_Hierarchy!$J$10:$IV$10,"="&amp;$K220)&lt;&gt;0,$L220,0)</f>
        <v>0</v>
      </c>
      <c r="S220" s="61">
        <f>IF(COUNTIF(Setup_Hierarchy!$J$11:$IV$11,"="&amp;$K220)&lt;&gt;0,$L220,0)</f>
        <v>0</v>
      </c>
      <c r="T220" s="61">
        <f>IF(COUNTIF(Setup_Hierarchy!$J$12:$IV$12,"="&amp;$K220)&lt;&gt;0,$L220,0)</f>
        <v>0</v>
      </c>
      <c r="U220" s="61">
        <f>IF(COUNTIF(Setup_Hierarchy!$J$13:$IV$13,"="&amp;$K220)&lt;&gt;0,$L220,0)</f>
        <v>0</v>
      </c>
      <c r="V220" s="61">
        <f>IF(COUNTIF(Setup_Hierarchy!$J$14:$IV$14,"="&amp;$K220)&lt;&gt;0,$L220,0)</f>
        <v>0</v>
      </c>
      <c r="W220" s="61">
        <f>IF(COUNTIF(Setup_Hierarchy!$J$15:$IV$15,"="&amp;$K220)&lt;&gt;0,$L220,0)</f>
        <v>0</v>
      </c>
      <c r="X220" s="61">
        <f>IF(COUNTIF(Setup_Hierarchy!$J$16:$IV$16,"="&amp;$K220)&lt;&gt;0,$L220,0)</f>
        <v>0</v>
      </c>
      <c r="Y220" s="61">
        <f>IF(COUNTIF(Setup_Hierarchy!$J$17:$IV$17,"="&amp;$K220)&lt;&gt;0,$L220,0)</f>
        <v>0</v>
      </c>
      <c r="Z220" s="61">
        <f>IF(COUNTIF(Setup_Hierarchy!$J$18:$IV$18,"="&amp;$K220)&lt;&gt;0,$L220,0)</f>
        <v>0</v>
      </c>
      <c r="AA220" s="61">
        <f>IF(COUNTIF(Setup_Hierarchy!$J$19:$IV$19,"="&amp;$K220)&lt;&gt;0,$L220,0)</f>
        <v>0</v>
      </c>
      <c r="AB220" s="61">
        <f>IF(COUNTIF(Setup_Hierarchy!$J$20:$IV$20,"="&amp;$K220)&lt;&gt;0,$L220,0)</f>
        <v>0</v>
      </c>
      <c r="AC220" s="61">
        <f>IF(COUNTIF(Setup_Hierarchy!$J$21:$IV$21,"="&amp;$K220)&lt;&gt;0,$L220,0)</f>
        <v>0</v>
      </c>
      <c r="AD220" s="61">
        <f>IF(COUNTIF(Setup_Hierarchy!$J$22:$IV$22,"="&amp;$K220)&lt;&gt;0,$L220,0)</f>
        <v>0</v>
      </c>
      <c r="AE220" s="61">
        <f>IF(COUNTIF(Setup_Hierarchy!$J$23:$IV$23,"="&amp;$K220)&lt;&gt;0,$L220,0)</f>
        <v>0</v>
      </c>
      <c r="AF220" s="61">
        <f>IF(COUNTIF(Setup_Hierarchy!$J$24:$IV$24,"="&amp;$K220)&lt;&gt;0,$L220,0)</f>
        <v>0</v>
      </c>
      <c r="AG220" s="61">
        <f>IF(COUNTIF(Setup_Hierarchy!$J$25:$IV$25,"="&amp;$K220)&lt;&gt;0,$L220,0)</f>
        <v>0</v>
      </c>
      <c r="AH220" s="61">
        <f>IF(COUNTIF(Setup_Hierarchy!$J$26:$IV$26,"="&amp;$K220)&lt;&gt;0,$L220,0)</f>
        <v>0</v>
      </c>
      <c r="AI220" s="61">
        <f>IF(COUNTIF(Setup_Hierarchy!$J$27:$IV$27,"="&amp;$K220)&lt;&gt;0,$L220,0)</f>
        <v>0</v>
      </c>
      <c r="AJ220" s="61">
        <f>IF(COUNTIF(Setup_Hierarchy!$J$28:$IV$28,"="&amp;$K220)&lt;&gt;0,$L220,0)</f>
        <v>0</v>
      </c>
      <c r="AK220" s="61">
        <f>IF(COUNTIF(Setup_Hierarchy!$J$29:$IV$29,"="&amp;$K220)&lt;&gt;0,$L220,0)</f>
        <v>0</v>
      </c>
      <c r="AL220" s="61">
        <f>IF(COUNTIF(Setup_Hierarchy!$J$30:$IV$30,"="&amp;$K220)&lt;&gt;0,$L220,0)</f>
        <v>0</v>
      </c>
      <c r="AM220" s="61">
        <f>IF(COUNTIF(Setup_Hierarchy!$J$31:$IV$31,"="&amp;$K220)&lt;&gt;0,$L220,0)</f>
        <v>0</v>
      </c>
      <c r="AN220" s="61">
        <f>IF(COUNTIF(Setup_Hierarchy!$J$32:$IV$32,"="&amp;$K220)&lt;&gt;0,$L220,0)</f>
        <v>0</v>
      </c>
      <c r="AO220" s="61">
        <f>IF(COUNTIF(Setup_Hierarchy!$J$33:$IV$33,"="&amp;$K220)&lt;&gt;0,$L220,0)</f>
        <v>0</v>
      </c>
      <c r="AP220" s="61">
        <f>IF(COUNTIF(Setup_Hierarchy!$J$34:$IV$34,"="&amp;$K220)&lt;&gt;0,$L220,0)</f>
        <v>0</v>
      </c>
      <c r="AQ220" s="61">
        <f>IF(COUNTIF(Setup_Hierarchy!$J$35:$IV$35,"="&amp;$K220)&lt;&gt;0,$L220,0)</f>
        <v>0</v>
      </c>
      <c r="AR220" s="61">
        <f>IF(COUNTIF(Setup_Hierarchy!$J$36:$IV$36,"="&amp;$K220)&lt;&gt;0,$L220,0)</f>
        <v>0</v>
      </c>
      <c r="AS220" s="61">
        <f>IF(COUNTIF(Setup_Hierarchy!$J$37:$IV$37,"="&amp;$K220)&lt;&gt;0,$L220,0)</f>
        <v>0</v>
      </c>
      <c r="AT220" s="61">
        <f>IF(COUNTIF(Setup_Hierarchy!$J$38:$IV$38,"="&amp;$K220)&lt;&gt;0,$L220,0)</f>
        <v>0</v>
      </c>
      <c r="AU220" s="61">
        <f>IF(COUNTIF(Setup_Hierarchy!$J$39:$IV$39,"="&amp;$K220)&lt;&gt;0,$L220,0)</f>
        <v>42.55</v>
      </c>
      <c r="AV220" s="61">
        <f>IF(COUNTIF(Setup_Hierarchy!$J$40:$IV$40,"="&amp;$K220)&lt;&gt;0,$L220,0)</f>
        <v>0</v>
      </c>
      <c r="AW220" s="61">
        <f>IF(COUNTIF(Setup_Hierarchy!$J$41:$IV$41,"="&amp;$K220)&lt;&gt;0,$L220,0)</f>
        <v>0</v>
      </c>
      <c r="AX220" s="61">
        <f>IF(COUNTIF(Setup_Hierarchy!$J$42:$IV$42,"="&amp;$K220)&lt;&gt;0,$L220,0)</f>
        <v>0</v>
      </c>
      <c r="AY220" s="61">
        <f>IF(COUNTIF(Setup_Hierarchy!$J$43:$IV$43,"="&amp;$K220)&lt;&gt;0,$L220,0)</f>
        <v>0</v>
      </c>
      <c r="AZ220" s="61">
        <f>IF(COUNTIF(Setup_Hierarchy!$J$44:$IV$44,"="&amp;$K220)&lt;&gt;0,$L220,0)</f>
        <v>0</v>
      </c>
      <c r="BA220" s="61">
        <f>IF(COUNTIF(Setup_Hierarchy!$J$45:$IV$45,"="&amp;$K220)&lt;&gt;0,$L220,0)</f>
        <v>0</v>
      </c>
      <c r="BB220" s="61">
        <f>IF(COUNTIF(Setup_Hierarchy!$J$46:$IV$46,"="&amp;$K220)&lt;&gt;0,$L220,0)</f>
        <v>42.55</v>
      </c>
      <c r="BC220" s="61">
        <f>IF(COUNTIF(Setup_Hierarchy!$J$47:$IV$47,"="&amp;$K220)&lt;&gt;0,$L220,0)</f>
        <v>42.55</v>
      </c>
      <c r="BD220" s="61">
        <f>IF(COUNTIF(Setup_Hierarchy!$J$48:$IV$48,"="&amp;$K220)&lt;&gt;0,$L220,0)</f>
        <v>0</v>
      </c>
      <c r="BE220" s="61">
        <f>IF(COUNTIF(Setup_Hierarchy!$J$49:$IV$49,"="&amp;$K220)&lt;&gt;0,$L220,0)</f>
        <v>0</v>
      </c>
      <c r="BF220" s="61">
        <f>IF(COUNTIF(Setup_Hierarchy!$J$50:$IV$50,"="&amp;$K220)&lt;&gt;0,$L220,0)</f>
        <v>0</v>
      </c>
      <c r="BG220" s="61">
        <f>IF(COUNTIF(Setup_Hierarchy!$J$51:$IV$51,"="&amp;$K220)&lt;&gt;0,$L220,0)</f>
        <v>0</v>
      </c>
      <c r="BH220" s="61">
        <f>IF(COUNTIF(Setup_Hierarchy!$J$52:$IV$52,"="&amp;$K220)&lt;&gt;0,$L220,0)</f>
        <v>0</v>
      </c>
      <c r="BI220" s="61">
        <f>IF(COUNTIF(Setup_Hierarchy!$J$53:$IV$53,"="&amp;$K220)&lt;&gt;0,$L220,0)</f>
        <v>0</v>
      </c>
      <c r="BJ220" s="61">
        <f>IF(COUNTIF(Setup_Hierarchy!$J$54:$IV$54,"="&amp;$K220)&lt;&gt;0,$L220,0)</f>
        <v>0</v>
      </c>
      <c r="BK220" s="61">
        <f>IF(COUNTIF(Setup_Hierarchy!$J$55:$IV$55,"="&amp;$K220)&lt;&gt;0,$L220,0)</f>
        <v>0</v>
      </c>
      <c r="BL220" s="61">
        <f>IF(COUNTIF(Setup_Hierarchy!$J$56:$IV$56,"="&amp;$K220)&lt;&gt;0,$L220,0)</f>
        <v>0</v>
      </c>
      <c r="BM220" s="61">
        <f>IF(COUNTIF(Setup_Hierarchy!$J$57:$IV$57,"="&amp;$K220)&lt;&gt;0,$L220,0)</f>
        <v>0</v>
      </c>
      <c r="BN220" s="61">
        <f>IF(COUNTIF(Setup_Hierarchy!$J$58:$IV$58,"="&amp;$K220)&lt;&gt;0,$L220,0)</f>
        <v>0</v>
      </c>
      <c r="BO220" s="61">
        <f>IF(COUNTIF(Setup_Hierarchy!$J$59:$IV$59,"="&amp;$K220)&lt;&gt;0,$L220,0)</f>
        <v>0</v>
      </c>
      <c r="BP220" s="61">
        <f>IF(COUNTIF(Setup_Hierarchy!$J$60:$IV$60,"="&amp;$K220)&lt;&gt;0,$L220,0)</f>
        <v>0</v>
      </c>
      <c r="BQ220" s="61">
        <f>IF(COUNTIF(Setup_Hierarchy!$J$61:$IV$61,"="&amp;$K220)&lt;&gt;0,$L220,0)</f>
        <v>0</v>
      </c>
      <c r="BR220" s="61">
        <f>IF(COUNTIF(Setup_Hierarchy!$J$62:$IV$62,"="&amp;$K220)&lt;&gt;0,$L220,0)</f>
        <v>0</v>
      </c>
      <c r="BS220" s="61">
        <f>IF(COUNTIF(Setup_Hierarchy!$J$63:$IV$63,"="&amp;$K220)&lt;&gt;0,$L220,0)</f>
        <v>0</v>
      </c>
      <c r="BT220" s="61">
        <f>IF(COUNTIF(Setup_Hierarchy!$J$64:$IV$64,"="&amp;$K220)&lt;&gt;0,$L220,0)</f>
        <v>0</v>
      </c>
      <c r="BU220" s="61">
        <f>IF(COUNTIF(Setup_Hierarchy!$J$65:$IV$65,"="&amp;$K220)&lt;&gt;0,$L220,0)</f>
        <v>0</v>
      </c>
      <c r="BV220" s="61">
        <f>IF(COUNTIF(Setup_Hierarchy!$J$66:$IV$66,"="&amp;$K220)&lt;&gt;0,$L220,0)</f>
        <v>0</v>
      </c>
      <c r="BW220" s="61">
        <f>IF(COUNTIF(Setup_Hierarchy!$J$67:$IV$67,"="&amp;$K220)&lt;&gt;0,$L220,0)</f>
        <v>0</v>
      </c>
      <c r="BX220" s="61">
        <f>IF(COUNTIF(Setup_Hierarchy!$J$68:$IV$68,"="&amp;$K220)&lt;&gt;0,$L220,0)</f>
        <v>0</v>
      </c>
      <c r="BY220" s="61">
        <f>IF(COUNTIF(Setup_Hierarchy!$J$69:$IV$69,"="&amp;$K220)&lt;&gt;0,$L220,0)</f>
        <v>0</v>
      </c>
      <c r="BZ220" s="61">
        <f>IF(COUNTIF(Setup_Hierarchy!$J$70:$IV$70,"="&amp;$K220)&lt;&gt;0,$L220,0)</f>
        <v>0</v>
      </c>
      <c r="CA220" s="61">
        <f>IF(COUNTIF(Setup_Hierarchy!$J$71:$IV$71,"="&amp;$K220)&lt;&gt;0,$L220,0)</f>
        <v>0</v>
      </c>
      <c r="CB220" s="61">
        <f>IF(COUNTIF(Setup_Hierarchy!$J$72:$IV$72,"="&amp;$K220)&lt;&gt;0,$L220,0)</f>
        <v>0</v>
      </c>
      <c r="CC220" s="61">
        <f>IF(COUNTIF(Setup_Hierarchy!$J$73:$IV$73,"="&amp;$K220)&lt;&gt;0,$L220,0)</f>
        <v>0</v>
      </c>
      <c r="CD220" s="61">
        <f>IF(COUNTIF(Setup_Hierarchy!$J$74:$IV$74,"="&amp;$K220)&lt;&gt;0,$L220,0)</f>
        <v>0</v>
      </c>
      <c r="CE220" s="61">
        <f>IF(COUNTIF(Setup_Hierarchy!$J$75:$IV$75,"="&amp;$K220)&lt;&gt;0,$L220,0)</f>
        <v>0</v>
      </c>
      <c r="CF220" s="61">
        <f>IF(COUNTIF(Setup_Hierarchy!$J$76:$IV$76,"="&amp;$K220)&lt;&gt;0,$L220,0)</f>
        <v>0</v>
      </c>
      <c r="CG220" s="61">
        <f>IF(COUNTIF(Setup_Hierarchy!$J$77:$IV$77,"="&amp;$K220)&lt;&gt;0,$L220,0)</f>
        <v>0</v>
      </c>
      <c r="CH220" s="61">
        <f>IF(COUNTIF(Setup_Hierarchy!$J$78:$IV$78,"="&amp;$K220)&lt;&gt;0,$L220,0)</f>
        <v>0</v>
      </c>
      <c r="CI220" s="61">
        <f>IF(COUNTIF(Setup_Hierarchy!$J$79:$IV$79,"="&amp;$K220)&lt;&gt;0,$L220,0)</f>
        <v>0</v>
      </c>
      <c r="CJ220" s="61">
        <f>IF(COUNTIF(Setup_Hierarchy!$J$80:$IV$80,"="&amp;$K220)&lt;&gt;0,$L220,0)</f>
        <v>0</v>
      </c>
      <c r="CK220" s="61">
        <f>IF(COUNTIF(Setup_Hierarchy!$J$81:$IV$81,"="&amp;$K220)&lt;&gt;0,$L220,0)</f>
        <v>0</v>
      </c>
      <c r="CL220" s="61">
        <f>IF(COUNTIF(Setup_Hierarchy!$J$82:$IV$82,"="&amp;$K220)&lt;&gt;0,$L220,0)</f>
        <v>0</v>
      </c>
      <c r="CM220" s="61">
        <f>IF(COUNTIF(Setup_Hierarchy!$J$83:$IV$83,"="&amp;$K220)&lt;&gt;0,$L220,0)</f>
        <v>0</v>
      </c>
      <c r="CN220" s="61">
        <f>IF(COUNTIF(Setup_Hierarchy!$J$84:$IV$84,"="&amp;$K220)&lt;&gt;0,$L220,0)</f>
        <v>0</v>
      </c>
      <c r="CO220" s="61">
        <f>IF(COUNTIF(Setup_Hierarchy!$J$85:$IV$85,"="&amp;$K220)&lt;&gt;0,$L220,0)</f>
        <v>0</v>
      </c>
      <c r="CP220" s="61">
        <f>IF(COUNTIF(Setup_Hierarchy!$J$86:$IV$86,"="&amp;$K220)&lt;&gt;0,$L220,0)</f>
        <v>0</v>
      </c>
      <c r="CQ220" s="61">
        <f>IF(COUNTIF(Setup_Hierarchy!$J$87:$IV$87,"="&amp;$K220)&lt;&gt;0,$L220,0)</f>
        <v>0</v>
      </c>
      <c r="CR220" s="61">
        <f>IF(COUNTIF(Setup_Hierarchy!$J$88:$IV$88,"="&amp;$K220)&lt;&gt;0,$L220,0)</f>
        <v>0</v>
      </c>
      <c r="CS220" s="61">
        <f>IF(COUNTIF(Setup_Hierarchy!$J$89:$IV$89,"="&amp;$K220)&lt;&gt;0,$L220,0)</f>
        <v>0</v>
      </c>
      <c r="CT220" s="61">
        <f>IF(COUNTIF(Setup_Hierarchy!$J$90:$IV$90,"="&amp;$K220)&lt;&gt;0,$L220,0)</f>
        <v>0</v>
      </c>
      <c r="CU220" s="61">
        <f>IF(COUNTIF(Setup_Hierarchy!$J$91:$IV$91,"="&amp;$K220)&lt;&gt;0,$L220,0)</f>
        <v>0</v>
      </c>
      <c r="CV220" s="61">
        <f>IF(COUNTIF(Setup_Hierarchy!$J$92:$IV$92,"="&amp;$K220)&lt;&gt;0,$L220,0)</f>
        <v>0</v>
      </c>
      <c r="CW220" s="61">
        <f>IF(COUNTIF(Setup_Hierarchy!$J$93:$IV$93,"="&amp;$K220)&lt;&gt;0,$L220,0)</f>
        <v>0</v>
      </c>
      <c r="CX220" s="61">
        <f>IF(COUNTIF(Setup_Hierarchy!$J$94:$IV$94,"="&amp;$K220)&lt;&gt;0,$L220,0)</f>
        <v>0</v>
      </c>
      <c r="CY220" s="61">
        <f>IF(COUNTIF(Setup_Hierarchy!$J$95:$IV$95,"="&amp;$K220)&lt;&gt;0,$L220,0)</f>
        <v>0</v>
      </c>
      <c r="CZ220" s="61">
        <f>IF(COUNTIF(Setup_Hierarchy!$J$96:$IV$96,"="&amp;$K220)&lt;&gt;0,$L220,0)</f>
        <v>0</v>
      </c>
      <c r="DA220" s="61">
        <f>IF(COUNTIF(Setup_Hierarchy!$J$97:$IV$97,"="&amp;$K220)&lt;&gt;0,$L220,0)</f>
        <v>0</v>
      </c>
      <c r="DB220" s="61">
        <f>IF(COUNTIF(Setup_Hierarchy!$J$98:$IV$98,"="&amp;$K220)&lt;&gt;0,$L220,0)</f>
        <v>0</v>
      </c>
      <c r="DC220" s="61">
        <f>IF(COUNTIF(Setup_Hierarchy!$J$99:$IV$99,"="&amp;$K220)&lt;&gt;0,$L220,0)</f>
        <v>0</v>
      </c>
      <c r="DD220" s="61">
        <f>IF(COUNTIF(Setup_Hierarchy!$J$100:$IV$100,"="&amp;$K220)&lt;&gt;0,$L220,0)</f>
        <v>0</v>
      </c>
      <c r="DE220" s="61">
        <f>IF(COUNTIF(Setup_Hierarchy!$J$101:$IV$101,"="&amp;$K220)&lt;&gt;0,$L220,0)</f>
        <v>0</v>
      </c>
      <c r="DF220" s="61">
        <f>IF(COUNTIF(Setup_Hierarchy!$J$102:$IV$102,"="&amp;$K220)&lt;&gt;0,$L220,0)</f>
        <v>0</v>
      </c>
      <c r="DG220" s="61">
        <f>IF(COUNTIF(Setup_Hierarchy!$J$103:$IV$103,"="&amp;$K220)&lt;&gt;0,$L220,0)</f>
        <v>0</v>
      </c>
      <c r="DH220" s="61">
        <f>IF(COUNTIF(Setup_Hierarchy!$J$104:$IV$104,"="&amp;$K220)&lt;&gt;0,$L220,0)</f>
        <v>0</v>
      </c>
      <c r="DI220" s="61">
        <f>IF(COUNTIF(Setup_Hierarchy!$J$105:$IV$105,"="&amp;$K220)&lt;&gt;0,$L220,0)</f>
        <v>0</v>
      </c>
      <c r="DJ220" s="61">
        <f>IF(COUNTIF(Setup_Hierarchy!$J$106:$IV$106,"="&amp;$K220)&lt;&gt;0,$L220,0)</f>
        <v>0</v>
      </c>
      <c r="DK220" s="61">
        <f>IF(COUNTIF(Setup_Hierarchy!$J$107:$IV$107,"="&amp;$K220)&lt;&gt;0,$L220,0)</f>
        <v>0</v>
      </c>
      <c r="DL220" s="61">
        <f>IF(COUNTIF(Setup_Hierarchy!$J$108:$IV$108,"="&amp;$K220)&lt;&gt;0,$L220,0)</f>
        <v>0</v>
      </c>
      <c r="DM220" s="61">
        <f>IF(COUNTIF(Setup_Hierarchy!$J$109:$IV$109,"="&amp;$K220)&lt;&gt;0,$L220,0)</f>
        <v>0</v>
      </c>
      <c r="DN220" s="61">
        <f>IF(COUNTIF(Setup_Hierarchy!$J$110:$IV$110,"="&amp;$K220)&lt;&gt;0,$L220,0)</f>
        <v>0</v>
      </c>
      <c r="DO220" s="61">
        <f>IF(COUNTIF(Setup_Hierarchy!$J$111:$IV$111,"="&amp;$K220)&lt;&gt;0,$L220,0)</f>
        <v>0</v>
      </c>
      <c r="DP220" s="61">
        <f>IF(COUNTIF(Setup_Hierarchy!$J$112:$IV$112,"="&amp;$K220)&lt;&gt;0,$L220,0)</f>
        <v>0</v>
      </c>
      <c r="DQ220" s="61">
        <f>IF(COUNTIF(Setup_Hierarchy!$J$113:$IV$113,"="&amp;$K220)&lt;&gt;0,$L220,0)</f>
        <v>0</v>
      </c>
      <c r="DR220" s="61">
        <f>IF(COUNTIF(Setup_Hierarchy!$J$114:$IV$114,"="&amp;$K220)&lt;&gt;0,$L220,0)</f>
        <v>0</v>
      </c>
      <c r="DS220" s="61">
        <f>IF(COUNTIF(Setup_Hierarchy!$J$115:$IV$115,"="&amp;$K220)&lt;&gt;0,$L220,0)</f>
        <v>0</v>
      </c>
      <c r="DT220" s="61">
        <f>IF(COUNTIF(Setup_Hierarchy!$J$116:$IV$116,"="&amp;$K220)&lt;&gt;0,$L220,0)</f>
        <v>0</v>
      </c>
    </row>
    <row r="221" spans="2:124" x14ac:dyDescent="0.2">
      <c r="B221" t="s">
        <v>43</v>
      </c>
      <c r="C221">
        <v>84</v>
      </c>
      <c r="D221" t="s">
        <v>16</v>
      </c>
      <c r="E221" t="s">
        <v>369</v>
      </c>
      <c r="F221" t="s">
        <v>532</v>
      </c>
      <c r="G221" t="s">
        <v>25</v>
      </c>
      <c r="H221" t="s">
        <v>8</v>
      </c>
      <c r="I221">
        <v>0.75163899999999995</v>
      </c>
      <c r="J221">
        <v>1.70431</v>
      </c>
      <c r="K221">
        <v>795</v>
      </c>
      <c r="L221">
        <v>-6803.24</v>
      </c>
      <c r="M221" s="61">
        <f>IF(COUNTIF(Setup_Hierarchy!$J$5:$IV$5,"="&amp;$K221)&lt;&gt;0,$L221,0)</f>
        <v>-6803.24</v>
      </c>
      <c r="N221" s="61">
        <f>IF(COUNTIF(Setup_Hierarchy!$J$6:$IV$6,"="&amp;$K221)&lt;&gt;0,$L221,0)</f>
        <v>-6803.24</v>
      </c>
      <c r="O221" s="61">
        <f>IF(COUNTIF(Setup_Hierarchy!$J$7:$IV$7,"="&amp;$K221)&lt;&gt;0,$L221,0)</f>
        <v>-6803.24</v>
      </c>
      <c r="P221" s="61">
        <f>IF(COUNTIF(Setup_Hierarchy!$J$8:$IV$8,"="&amp;$K221)&lt;&gt;0,$L221,0)</f>
        <v>-6803.24</v>
      </c>
      <c r="Q221" s="61">
        <f>IF(COUNTIF(Setup_Hierarchy!$J$9:$IV$9,"="&amp;$K221)&lt;&gt;0,$L221,0)</f>
        <v>-6803.24</v>
      </c>
      <c r="R221" s="61">
        <f>IF(COUNTIF(Setup_Hierarchy!$J$10:$IV$10,"="&amp;$K221)&lt;&gt;0,$L221,0)</f>
        <v>0</v>
      </c>
      <c r="S221" s="61">
        <f>IF(COUNTIF(Setup_Hierarchy!$J$11:$IV$11,"="&amp;$K221)&lt;&gt;0,$L221,0)</f>
        <v>0</v>
      </c>
      <c r="T221" s="61">
        <f>IF(COUNTIF(Setup_Hierarchy!$J$12:$IV$12,"="&amp;$K221)&lt;&gt;0,$L221,0)</f>
        <v>0</v>
      </c>
      <c r="U221" s="61">
        <f>IF(COUNTIF(Setup_Hierarchy!$J$13:$IV$13,"="&amp;$K221)&lt;&gt;0,$L221,0)</f>
        <v>0</v>
      </c>
      <c r="V221" s="61">
        <f>IF(COUNTIF(Setup_Hierarchy!$J$14:$IV$14,"="&amp;$K221)&lt;&gt;0,$L221,0)</f>
        <v>0</v>
      </c>
      <c r="W221" s="61">
        <f>IF(COUNTIF(Setup_Hierarchy!$J$15:$IV$15,"="&amp;$K221)&lt;&gt;0,$L221,0)</f>
        <v>0</v>
      </c>
      <c r="X221" s="61">
        <f>IF(COUNTIF(Setup_Hierarchy!$J$16:$IV$16,"="&amp;$K221)&lt;&gt;0,$L221,0)</f>
        <v>0</v>
      </c>
      <c r="Y221" s="61">
        <f>IF(COUNTIF(Setup_Hierarchy!$J$17:$IV$17,"="&amp;$K221)&lt;&gt;0,$L221,0)</f>
        <v>0</v>
      </c>
      <c r="Z221" s="61">
        <f>IF(COUNTIF(Setup_Hierarchy!$J$18:$IV$18,"="&amp;$K221)&lt;&gt;0,$L221,0)</f>
        <v>-6803.24</v>
      </c>
      <c r="AA221" s="61">
        <f>IF(COUNTIF(Setup_Hierarchy!$J$19:$IV$19,"="&amp;$K221)&lt;&gt;0,$L221,0)</f>
        <v>0</v>
      </c>
      <c r="AB221" s="61">
        <f>IF(COUNTIF(Setup_Hierarchy!$J$20:$IV$20,"="&amp;$K221)&lt;&gt;0,$L221,0)</f>
        <v>0</v>
      </c>
      <c r="AC221" s="61">
        <f>IF(COUNTIF(Setup_Hierarchy!$J$21:$IV$21,"="&amp;$K221)&lt;&gt;0,$L221,0)</f>
        <v>0</v>
      </c>
      <c r="AD221" s="61">
        <f>IF(COUNTIF(Setup_Hierarchy!$J$22:$IV$22,"="&amp;$K221)&lt;&gt;0,$L221,0)</f>
        <v>0</v>
      </c>
      <c r="AE221" s="61">
        <f>IF(COUNTIF(Setup_Hierarchy!$J$23:$IV$23,"="&amp;$K221)&lt;&gt;0,$L221,0)</f>
        <v>0</v>
      </c>
      <c r="AF221" s="61">
        <f>IF(COUNTIF(Setup_Hierarchy!$J$24:$IV$24,"="&amp;$K221)&lt;&gt;0,$L221,0)</f>
        <v>0</v>
      </c>
      <c r="AG221" s="61">
        <f>IF(COUNTIF(Setup_Hierarchy!$J$25:$IV$25,"="&amp;$K221)&lt;&gt;0,$L221,0)</f>
        <v>0</v>
      </c>
      <c r="AH221" s="61">
        <f>IF(COUNTIF(Setup_Hierarchy!$J$26:$IV$26,"="&amp;$K221)&lt;&gt;0,$L221,0)</f>
        <v>0</v>
      </c>
      <c r="AI221" s="61">
        <f>IF(COUNTIF(Setup_Hierarchy!$J$27:$IV$27,"="&amp;$K221)&lt;&gt;0,$L221,0)</f>
        <v>0</v>
      </c>
      <c r="AJ221" s="61">
        <f>IF(COUNTIF(Setup_Hierarchy!$J$28:$IV$28,"="&amp;$K221)&lt;&gt;0,$L221,0)</f>
        <v>0</v>
      </c>
      <c r="AK221" s="61">
        <f>IF(COUNTIF(Setup_Hierarchy!$J$29:$IV$29,"="&amp;$K221)&lt;&gt;0,$L221,0)</f>
        <v>0</v>
      </c>
      <c r="AL221" s="61">
        <f>IF(COUNTIF(Setup_Hierarchy!$J$30:$IV$30,"="&amp;$K221)&lt;&gt;0,$L221,0)</f>
        <v>0</v>
      </c>
      <c r="AM221" s="61">
        <f>IF(COUNTIF(Setup_Hierarchy!$J$31:$IV$31,"="&amp;$K221)&lt;&gt;0,$L221,0)</f>
        <v>0</v>
      </c>
      <c r="AN221" s="61">
        <f>IF(COUNTIF(Setup_Hierarchy!$J$32:$IV$32,"="&amp;$K221)&lt;&gt;0,$L221,0)</f>
        <v>0</v>
      </c>
      <c r="AO221" s="61">
        <f>IF(COUNTIF(Setup_Hierarchy!$J$33:$IV$33,"="&amp;$K221)&lt;&gt;0,$L221,0)</f>
        <v>0</v>
      </c>
      <c r="AP221" s="61">
        <f>IF(COUNTIF(Setup_Hierarchy!$J$34:$IV$34,"="&amp;$K221)&lt;&gt;0,$L221,0)</f>
        <v>0</v>
      </c>
      <c r="AQ221" s="61">
        <f>IF(COUNTIF(Setup_Hierarchy!$J$35:$IV$35,"="&amp;$K221)&lt;&gt;0,$L221,0)</f>
        <v>0</v>
      </c>
      <c r="AR221" s="61">
        <f>IF(COUNTIF(Setup_Hierarchy!$J$36:$IV$36,"="&amp;$K221)&lt;&gt;0,$L221,0)</f>
        <v>0</v>
      </c>
      <c r="AS221" s="61">
        <f>IF(COUNTIF(Setup_Hierarchy!$J$37:$IV$37,"="&amp;$K221)&lt;&gt;0,$L221,0)</f>
        <v>0</v>
      </c>
      <c r="AT221" s="61">
        <f>IF(COUNTIF(Setup_Hierarchy!$J$38:$IV$38,"="&amp;$K221)&lt;&gt;0,$L221,0)</f>
        <v>0</v>
      </c>
      <c r="AU221" s="61">
        <f>IF(COUNTIF(Setup_Hierarchy!$J$39:$IV$39,"="&amp;$K221)&lt;&gt;0,$L221,0)</f>
        <v>0</v>
      </c>
      <c r="AV221" s="61">
        <f>IF(COUNTIF(Setup_Hierarchy!$J$40:$IV$40,"="&amp;$K221)&lt;&gt;0,$L221,0)</f>
        <v>0</v>
      </c>
      <c r="AW221" s="61">
        <f>IF(COUNTIF(Setup_Hierarchy!$J$41:$IV$41,"="&amp;$K221)&lt;&gt;0,$L221,0)</f>
        <v>0</v>
      </c>
      <c r="AX221" s="61">
        <f>IF(COUNTIF(Setup_Hierarchy!$J$42:$IV$42,"="&amp;$K221)&lt;&gt;0,$L221,0)</f>
        <v>0</v>
      </c>
      <c r="AY221" s="61">
        <f>IF(COUNTIF(Setup_Hierarchy!$J$43:$IV$43,"="&amp;$K221)&lt;&gt;0,$L221,0)</f>
        <v>0</v>
      </c>
      <c r="AZ221" s="61">
        <f>IF(COUNTIF(Setup_Hierarchy!$J$44:$IV$44,"="&amp;$K221)&lt;&gt;0,$L221,0)</f>
        <v>0</v>
      </c>
      <c r="BA221" s="61">
        <f>IF(COUNTIF(Setup_Hierarchy!$J$45:$IV$45,"="&amp;$K221)&lt;&gt;0,$L221,0)</f>
        <v>0</v>
      </c>
      <c r="BB221" s="61">
        <f>IF(COUNTIF(Setup_Hierarchy!$J$46:$IV$46,"="&amp;$K221)&lt;&gt;0,$L221,0)</f>
        <v>0</v>
      </c>
      <c r="BC221" s="61">
        <f>IF(COUNTIF(Setup_Hierarchy!$J$47:$IV$47,"="&amp;$K221)&lt;&gt;0,$L221,0)</f>
        <v>0</v>
      </c>
      <c r="BD221" s="61">
        <f>IF(COUNTIF(Setup_Hierarchy!$J$48:$IV$48,"="&amp;$K221)&lt;&gt;0,$L221,0)</f>
        <v>0</v>
      </c>
      <c r="BE221" s="61">
        <f>IF(COUNTIF(Setup_Hierarchy!$J$49:$IV$49,"="&amp;$K221)&lt;&gt;0,$L221,0)</f>
        <v>0</v>
      </c>
      <c r="BF221" s="61">
        <f>IF(COUNTIF(Setup_Hierarchy!$J$50:$IV$50,"="&amp;$K221)&lt;&gt;0,$L221,0)</f>
        <v>0</v>
      </c>
      <c r="BG221" s="61">
        <f>IF(COUNTIF(Setup_Hierarchy!$J$51:$IV$51,"="&amp;$K221)&lt;&gt;0,$L221,0)</f>
        <v>0</v>
      </c>
      <c r="BH221" s="61">
        <f>IF(COUNTIF(Setup_Hierarchy!$J$52:$IV$52,"="&amp;$K221)&lt;&gt;0,$L221,0)</f>
        <v>0</v>
      </c>
      <c r="BI221" s="61">
        <f>IF(COUNTIF(Setup_Hierarchy!$J$53:$IV$53,"="&amp;$K221)&lt;&gt;0,$L221,0)</f>
        <v>0</v>
      </c>
      <c r="BJ221" s="61">
        <f>IF(COUNTIF(Setup_Hierarchy!$J$54:$IV$54,"="&amp;$K221)&lt;&gt;0,$L221,0)</f>
        <v>0</v>
      </c>
      <c r="BK221" s="61">
        <f>IF(COUNTIF(Setup_Hierarchy!$J$55:$IV$55,"="&amp;$K221)&lt;&gt;0,$L221,0)</f>
        <v>0</v>
      </c>
      <c r="BL221" s="61">
        <f>IF(COUNTIF(Setup_Hierarchy!$J$56:$IV$56,"="&amp;$K221)&lt;&gt;0,$L221,0)</f>
        <v>0</v>
      </c>
      <c r="BM221" s="61">
        <f>IF(COUNTIF(Setup_Hierarchy!$J$57:$IV$57,"="&amp;$K221)&lt;&gt;0,$L221,0)</f>
        <v>0</v>
      </c>
      <c r="BN221" s="61">
        <f>IF(COUNTIF(Setup_Hierarchy!$J$58:$IV$58,"="&amp;$K221)&lt;&gt;0,$L221,0)</f>
        <v>0</v>
      </c>
      <c r="BO221" s="61">
        <f>IF(COUNTIF(Setup_Hierarchy!$J$59:$IV$59,"="&amp;$K221)&lt;&gt;0,$L221,0)</f>
        <v>0</v>
      </c>
      <c r="BP221" s="61">
        <f>IF(COUNTIF(Setup_Hierarchy!$J$60:$IV$60,"="&amp;$K221)&lt;&gt;0,$L221,0)</f>
        <v>0</v>
      </c>
      <c r="BQ221" s="61">
        <f>IF(COUNTIF(Setup_Hierarchy!$J$61:$IV$61,"="&amp;$K221)&lt;&gt;0,$L221,0)</f>
        <v>0</v>
      </c>
      <c r="BR221" s="61">
        <f>IF(COUNTIF(Setup_Hierarchy!$J$62:$IV$62,"="&amp;$K221)&lt;&gt;0,$L221,0)</f>
        <v>0</v>
      </c>
      <c r="BS221" s="61">
        <f>IF(COUNTIF(Setup_Hierarchy!$J$63:$IV$63,"="&amp;$K221)&lt;&gt;0,$L221,0)</f>
        <v>0</v>
      </c>
      <c r="BT221" s="61">
        <f>IF(COUNTIF(Setup_Hierarchy!$J$64:$IV$64,"="&amp;$K221)&lt;&gt;0,$L221,0)</f>
        <v>0</v>
      </c>
      <c r="BU221" s="61">
        <f>IF(COUNTIF(Setup_Hierarchy!$J$65:$IV$65,"="&amp;$K221)&lt;&gt;0,$L221,0)</f>
        <v>0</v>
      </c>
      <c r="BV221" s="61">
        <f>IF(COUNTIF(Setup_Hierarchy!$J$66:$IV$66,"="&amp;$K221)&lt;&gt;0,$L221,0)</f>
        <v>0</v>
      </c>
      <c r="BW221" s="61">
        <f>IF(COUNTIF(Setup_Hierarchy!$J$67:$IV$67,"="&amp;$K221)&lt;&gt;0,$L221,0)</f>
        <v>0</v>
      </c>
      <c r="BX221" s="61">
        <f>IF(COUNTIF(Setup_Hierarchy!$J$68:$IV$68,"="&amp;$K221)&lt;&gt;0,$L221,0)</f>
        <v>0</v>
      </c>
      <c r="BY221" s="61">
        <f>IF(COUNTIF(Setup_Hierarchy!$J$69:$IV$69,"="&amp;$K221)&lt;&gt;0,$L221,0)</f>
        <v>0</v>
      </c>
      <c r="BZ221" s="61">
        <f>IF(COUNTIF(Setup_Hierarchy!$J$70:$IV$70,"="&amp;$K221)&lt;&gt;0,$L221,0)</f>
        <v>0</v>
      </c>
      <c r="CA221" s="61">
        <f>IF(COUNTIF(Setup_Hierarchy!$J$71:$IV$71,"="&amp;$K221)&lt;&gt;0,$L221,0)</f>
        <v>0</v>
      </c>
      <c r="CB221" s="61">
        <f>IF(COUNTIF(Setup_Hierarchy!$J$72:$IV$72,"="&amp;$K221)&lt;&gt;0,$L221,0)</f>
        <v>0</v>
      </c>
      <c r="CC221" s="61">
        <f>IF(COUNTIF(Setup_Hierarchy!$J$73:$IV$73,"="&amp;$K221)&lt;&gt;0,$L221,0)</f>
        <v>0</v>
      </c>
      <c r="CD221" s="61">
        <f>IF(COUNTIF(Setup_Hierarchy!$J$74:$IV$74,"="&amp;$K221)&lt;&gt;0,$L221,0)</f>
        <v>0</v>
      </c>
      <c r="CE221" s="61">
        <f>IF(COUNTIF(Setup_Hierarchy!$J$75:$IV$75,"="&amp;$K221)&lt;&gt;0,$L221,0)</f>
        <v>0</v>
      </c>
      <c r="CF221" s="61">
        <f>IF(COUNTIF(Setup_Hierarchy!$J$76:$IV$76,"="&amp;$K221)&lt;&gt;0,$L221,0)</f>
        <v>0</v>
      </c>
      <c r="CG221" s="61">
        <f>IF(COUNTIF(Setup_Hierarchy!$J$77:$IV$77,"="&amp;$K221)&lt;&gt;0,$L221,0)</f>
        <v>0</v>
      </c>
      <c r="CH221" s="61">
        <f>IF(COUNTIF(Setup_Hierarchy!$J$78:$IV$78,"="&amp;$K221)&lt;&gt;0,$L221,0)</f>
        <v>0</v>
      </c>
      <c r="CI221" s="61">
        <f>IF(COUNTIF(Setup_Hierarchy!$J$79:$IV$79,"="&amp;$K221)&lt;&gt;0,$L221,0)</f>
        <v>0</v>
      </c>
      <c r="CJ221" s="61">
        <f>IF(COUNTIF(Setup_Hierarchy!$J$80:$IV$80,"="&amp;$K221)&lt;&gt;0,$L221,0)</f>
        <v>0</v>
      </c>
      <c r="CK221" s="61">
        <f>IF(COUNTIF(Setup_Hierarchy!$J$81:$IV$81,"="&amp;$K221)&lt;&gt;0,$L221,0)</f>
        <v>0</v>
      </c>
      <c r="CL221" s="61">
        <f>IF(COUNTIF(Setup_Hierarchy!$J$82:$IV$82,"="&amp;$K221)&lt;&gt;0,$L221,0)</f>
        <v>0</v>
      </c>
      <c r="CM221" s="61">
        <f>IF(COUNTIF(Setup_Hierarchy!$J$83:$IV$83,"="&amp;$K221)&lt;&gt;0,$L221,0)</f>
        <v>0</v>
      </c>
      <c r="CN221" s="61">
        <f>IF(COUNTIF(Setup_Hierarchy!$J$84:$IV$84,"="&amp;$K221)&lt;&gt;0,$L221,0)</f>
        <v>0</v>
      </c>
      <c r="CO221" s="61">
        <f>IF(COUNTIF(Setup_Hierarchy!$J$85:$IV$85,"="&amp;$K221)&lt;&gt;0,$L221,0)</f>
        <v>0</v>
      </c>
      <c r="CP221" s="61">
        <f>IF(COUNTIF(Setup_Hierarchy!$J$86:$IV$86,"="&amp;$K221)&lt;&gt;0,$L221,0)</f>
        <v>0</v>
      </c>
      <c r="CQ221" s="61">
        <f>IF(COUNTIF(Setup_Hierarchy!$J$87:$IV$87,"="&amp;$K221)&lt;&gt;0,$L221,0)</f>
        <v>0</v>
      </c>
      <c r="CR221" s="61">
        <f>IF(COUNTIF(Setup_Hierarchy!$J$88:$IV$88,"="&amp;$K221)&lt;&gt;0,$L221,0)</f>
        <v>0</v>
      </c>
      <c r="CS221" s="61">
        <f>IF(COUNTIF(Setup_Hierarchy!$J$89:$IV$89,"="&amp;$K221)&lt;&gt;0,$L221,0)</f>
        <v>0</v>
      </c>
      <c r="CT221" s="61">
        <f>IF(COUNTIF(Setup_Hierarchy!$J$90:$IV$90,"="&amp;$K221)&lt;&gt;0,$L221,0)</f>
        <v>0</v>
      </c>
      <c r="CU221" s="61">
        <f>IF(COUNTIF(Setup_Hierarchy!$J$91:$IV$91,"="&amp;$K221)&lt;&gt;0,$L221,0)</f>
        <v>0</v>
      </c>
      <c r="CV221" s="61">
        <f>IF(COUNTIF(Setup_Hierarchy!$J$92:$IV$92,"="&amp;$K221)&lt;&gt;0,$L221,0)</f>
        <v>0</v>
      </c>
      <c r="CW221" s="61">
        <f>IF(COUNTIF(Setup_Hierarchy!$J$93:$IV$93,"="&amp;$K221)&lt;&gt;0,$L221,0)</f>
        <v>0</v>
      </c>
      <c r="CX221" s="61">
        <f>IF(COUNTIF(Setup_Hierarchy!$J$94:$IV$94,"="&amp;$K221)&lt;&gt;0,$L221,0)</f>
        <v>0</v>
      </c>
      <c r="CY221" s="61">
        <f>IF(COUNTIF(Setup_Hierarchy!$J$95:$IV$95,"="&amp;$K221)&lt;&gt;0,$L221,0)</f>
        <v>0</v>
      </c>
      <c r="CZ221" s="61">
        <f>IF(COUNTIF(Setup_Hierarchy!$J$96:$IV$96,"="&amp;$K221)&lt;&gt;0,$L221,0)</f>
        <v>0</v>
      </c>
      <c r="DA221" s="61">
        <f>IF(COUNTIF(Setup_Hierarchy!$J$97:$IV$97,"="&amp;$K221)&lt;&gt;0,$L221,0)</f>
        <v>0</v>
      </c>
      <c r="DB221" s="61">
        <f>IF(COUNTIF(Setup_Hierarchy!$J$98:$IV$98,"="&amp;$K221)&lt;&gt;0,$L221,0)</f>
        <v>0</v>
      </c>
      <c r="DC221" s="61">
        <f>IF(COUNTIF(Setup_Hierarchy!$J$99:$IV$99,"="&amp;$K221)&lt;&gt;0,$L221,0)</f>
        <v>0</v>
      </c>
      <c r="DD221" s="61">
        <f>IF(COUNTIF(Setup_Hierarchy!$J$100:$IV$100,"="&amp;$K221)&lt;&gt;0,$L221,0)</f>
        <v>0</v>
      </c>
      <c r="DE221" s="61">
        <f>IF(COUNTIF(Setup_Hierarchy!$J$101:$IV$101,"="&amp;$K221)&lt;&gt;0,$L221,0)</f>
        <v>0</v>
      </c>
      <c r="DF221" s="61">
        <f>IF(COUNTIF(Setup_Hierarchy!$J$102:$IV$102,"="&amp;$K221)&lt;&gt;0,$L221,0)</f>
        <v>0</v>
      </c>
      <c r="DG221" s="61">
        <f>IF(COUNTIF(Setup_Hierarchy!$J$103:$IV$103,"="&amp;$K221)&lt;&gt;0,$L221,0)</f>
        <v>0</v>
      </c>
      <c r="DH221" s="61">
        <f>IF(COUNTIF(Setup_Hierarchy!$J$104:$IV$104,"="&amp;$K221)&lt;&gt;0,$L221,0)</f>
        <v>0</v>
      </c>
      <c r="DI221" s="61">
        <f>IF(COUNTIF(Setup_Hierarchy!$J$105:$IV$105,"="&amp;$K221)&lt;&gt;0,$L221,0)</f>
        <v>0</v>
      </c>
      <c r="DJ221" s="61">
        <f>IF(COUNTIF(Setup_Hierarchy!$J$106:$IV$106,"="&amp;$K221)&lt;&gt;0,$L221,0)</f>
        <v>0</v>
      </c>
      <c r="DK221" s="61">
        <f>IF(COUNTIF(Setup_Hierarchy!$J$107:$IV$107,"="&amp;$K221)&lt;&gt;0,$L221,0)</f>
        <v>0</v>
      </c>
      <c r="DL221" s="61">
        <f>IF(COUNTIF(Setup_Hierarchy!$J$108:$IV$108,"="&amp;$K221)&lt;&gt;0,$L221,0)</f>
        <v>0</v>
      </c>
      <c r="DM221" s="61">
        <f>IF(COUNTIF(Setup_Hierarchy!$J$109:$IV$109,"="&amp;$K221)&lt;&gt;0,$L221,0)</f>
        <v>0</v>
      </c>
      <c r="DN221" s="61">
        <f>IF(COUNTIF(Setup_Hierarchy!$J$110:$IV$110,"="&amp;$K221)&lt;&gt;0,$L221,0)</f>
        <v>0</v>
      </c>
      <c r="DO221" s="61">
        <f>IF(COUNTIF(Setup_Hierarchy!$J$111:$IV$111,"="&amp;$K221)&lt;&gt;0,$L221,0)</f>
        <v>0</v>
      </c>
      <c r="DP221" s="61">
        <f>IF(COUNTIF(Setup_Hierarchy!$J$112:$IV$112,"="&amp;$K221)&lt;&gt;0,$L221,0)</f>
        <v>0</v>
      </c>
      <c r="DQ221" s="61">
        <f>IF(COUNTIF(Setup_Hierarchy!$J$113:$IV$113,"="&amp;$K221)&lt;&gt;0,$L221,0)</f>
        <v>0</v>
      </c>
      <c r="DR221" s="61">
        <f>IF(COUNTIF(Setup_Hierarchy!$J$114:$IV$114,"="&amp;$K221)&lt;&gt;0,$L221,0)</f>
        <v>0</v>
      </c>
      <c r="DS221" s="61">
        <f>IF(COUNTIF(Setup_Hierarchy!$J$115:$IV$115,"="&amp;$K221)&lt;&gt;0,$L221,0)</f>
        <v>0</v>
      </c>
      <c r="DT221" s="61">
        <f>IF(COUNTIF(Setup_Hierarchy!$J$116:$IV$116,"="&amp;$K221)&lt;&gt;0,$L221,0)</f>
        <v>-6803.24</v>
      </c>
    </row>
    <row r="222" spans="2:124" x14ac:dyDescent="0.2">
      <c r="B222" t="s">
        <v>43</v>
      </c>
      <c r="C222">
        <v>85</v>
      </c>
      <c r="D222" t="s">
        <v>16</v>
      </c>
      <c r="E222" t="s">
        <v>369</v>
      </c>
      <c r="F222" t="s">
        <v>532</v>
      </c>
      <c r="G222" t="s">
        <v>25</v>
      </c>
      <c r="H222" t="s">
        <v>35</v>
      </c>
      <c r="I222">
        <v>0.76102199999999998</v>
      </c>
      <c r="J222">
        <v>1.95662</v>
      </c>
      <c r="K222">
        <v>638</v>
      </c>
      <c r="L222">
        <v>1.97</v>
      </c>
      <c r="M222" s="61">
        <f>IF(COUNTIF(Setup_Hierarchy!$J$5:$IV$5,"="&amp;$K222)&lt;&gt;0,$L222,0)</f>
        <v>1.97</v>
      </c>
      <c r="N222" s="61">
        <f>IF(COUNTIF(Setup_Hierarchy!$J$6:$IV$6,"="&amp;$K222)&lt;&gt;0,$L222,0)</f>
        <v>1.97</v>
      </c>
      <c r="O222" s="61">
        <f>IF(COUNTIF(Setup_Hierarchy!$J$7:$IV$7,"="&amp;$K222)&lt;&gt;0,$L222,0)</f>
        <v>1.97</v>
      </c>
      <c r="P222" s="61">
        <f>IF(COUNTIF(Setup_Hierarchy!$J$8:$IV$8,"="&amp;$K222)&lt;&gt;0,$L222,0)</f>
        <v>0</v>
      </c>
      <c r="Q222" s="61">
        <f>IF(COUNTIF(Setup_Hierarchy!$J$9:$IV$9,"="&amp;$K222)&lt;&gt;0,$L222,0)</f>
        <v>0</v>
      </c>
      <c r="R222" s="61">
        <f>IF(COUNTIF(Setup_Hierarchy!$J$10:$IV$10,"="&amp;$K222)&lt;&gt;0,$L222,0)</f>
        <v>0</v>
      </c>
      <c r="S222" s="61">
        <f>IF(COUNTIF(Setup_Hierarchy!$J$11:$IV$11,"="&amp;$K222)&lt;&gt;0,$L222,0)</f>
        <v>0</v>
      </c>
      <c r="T222" s="61">
        <f>IF(COUNTIF(Setup_Hierarchy!$J$12:$IV$12,"="&amp;$K222)&lt;&gt;0,$L222,0)</f>
        <v>0</v>
      </c>
      <c r="U222" s="61">
        <f>IF(COUNTIF(Setup_Hierarchy!$J$13:$IV$13,"="&amp;$K222)&lt;&gt;0,$L222,0)</f>
        <v>0</v>
      </c>
      <c r="V222" s="61">
        <f>IF(COUNTIF(Setup_Hierarchy!$J$14:$IV$14,"="&amp;$K222)&lt;&gt;0,$L222,0)</f>
        <v>0</v>
      </c>
      <c r="W222" s="61">
        <f>IF(COUNTIF(Setup_Hierarchy!$J$15:$IV$15,"="&amp;$K222)&lt;&gt;0,$L222,0)</f>
        <v>0</v>
      </c>
      <c r="X222" s="61">
        <f>IF(COUNTIF(Setup_Hierarchy!$J$16:$IV$16,"="&amp;$K222)&lt;&gt;0,$L222,0)</f>
        <v>0</v>
      </c>
      <c r="Y222" s="61">
        <f>IF(COUNTIF(Setup_Hierarchy!$J$17:$IV$17,"="&amp;$K222)&lt;&gt;0,$L222,0)</f>
        <v>0</v>
      </c>
      <c r="Z222" s="61">
        <f>IF(COUNTIF(Setup_Hierarchy!$J$18:$IV$18,"="&amp;$K222)&lt;&gt;0,$L222,0)</f>
        <v>0</v>
      </c>
      <c r="AA222" s="61">
        <f>IF(COUNTIF(Setup_Hierarchy!$J$19:$IV$19,"="&amp;$K222)&lt;&gt;0,$L222,0)</f>
        <v>0</v>
      </c>
      <c r="AB222" s="61">
        <f>IF(COUNTIF(Setup_Hierarchy!$J$20:$IV$20,"="&amp;$K222)&lt;&gt;0,$L222,0)</f>
        <v>0</v>
      </c>
      <c r="AC222" s="61">
        <f>IF(COUNTIF(Setup_Hierarchy!$J$21:$IV$21,"="&amp;$K222)&lt;&gt;0,$L222,0)</f>
        <v>0</v>
      </c>
      <c r="AD222" s="61">
        <f>IF(COUNTIF(Setup_Hierarchy!$J$22:$IV$22,"="&amp;$K222)&lt;&gt;0,$L222,0)</f>
        <v>0</v>
      </c>
      <c r="AE222" s="61">
        <f>IF(COUNTIF(Setup_Hierarchy!$J$23:$IV$23,"="&amp;$K222)&lt;&gt;0,$L222,0)</f>
        <v>0</v>
      </c>
      <c r="AF222" s="61">
        <f>IF(COUNTIF(Setup_Hierarchy!$J$24:$IV$24,"="&amp;$K222)&lt;&gt;0,$L222,0)</f>
        <v>0</v>
      </c>
      <c r="AG222" s="61">
        <f>IF(COUNTIF(Setup_Hierarchy!$J$25:$IV$25,"="&amp;$K222)&lt;&gt;0,$L222,0)</f>
        <v>0</v>
      </c>
      <c r="AH222" s="61">
        <f>IF(COUNTIF(Setup_Hierarchy!$J$26:$IV$26,"="&amp;$K222)&lt;&gt;0,$L222,0)</f>
        <v>0</v>
      </c>
      <c r="AI222" s="61">
        <f>IF(COUNTIF(Setup_Hierarchy!$J$27:$IV$27,"="&amp;$K222)&lt;&gt;0,$L222,0)</f>
        <v>0</v>
      </c>
      <c r="AJ222" s="61">
        <f>IF(COUNTIF(Setup_Hierarchy!$J$28:$IV$28,"="&amp;$K222)&lt;&gt;0,$L222,0)</f>
        <v>0</v>
      </c>
      <c r="AK222" s="61">
        <f>IF(COUNTIF(Setup_Hierarchy!$J$29:$IV$29,"="&amp;$K222)&lt;&gt;0,$L222,0)</f>
        <v>0</v>
      </c>
      <c r="AL222" s="61">
        <f>IF(COUNTIF(Setup_Hierarchy!$J$30:$IV$30,"="&amp;$K222)&lt;&gt;0,$L222,0)</f>
        <v>0</v>
      </c>
      <c r="AM222" s="61">
        <f>IF(COUNTIF(Setup_Hierarchy!$J$31:$IV$31,"="&amp;$K222)&lt;&gt;0,$L222,0)</f>
        <v>0</v>
      </c>
      <c r="AN222" s="61">
        <f>IF(COUNTIF(Setup_Hierarchy!$J$32:$IV$32,"="&amp;$K222)&lt;&gt;0,$L222,0)</f>
        <v>0</v>
      </c>
      <c r="AO222" s="61">
        <f>IF(COUNTIF(Setup_Hierarchy!$J$33:$IV$33,"="&amp;$K222)&lt;&gt;0,$L222,0)</f>
        <v>0</v>
      </c>
      <c r="AP222" s="61">
        <f>IF(COUNTIF(Setup_Hierarchy!$J$34:$IV$34,"="&amp;$K222)&lt;&gt;0,$L222,0)</f>
        <v>0</v>
      </c>
      <c r="AQ222" s="61">
        <f>IF(COUNTIF(Setup_Hierarchy!$J$35:$IV$35,"="&amp;$K222)&lt;&gt;0,$L222,0)</f>
        <v>0</v>
      </c>
      <c r="AR222" s="61">
        <f>IF(COUNTIF(Setup_Hierarchy!$J$36:$IV$36,"="&amp;$K222)&lt;&gt;0,$L222,0)</f>
        <v>0</v>
      </c>
      <c r="AS222" s="61">
        <f>IF(COUNTIF(Setup_Hierarchy!$J$37:$IV$37,"="&amp;$K222)&lt;&gt;0,$L222,0)</f>
        <v>0</v>
      </c>
      <c r="AT222" s="61">
        <f>IF(COUNTIF(Setup_Hierarchy!$J$38:$IV$38,"="&amp;$K222)&lt;&gt;0,$L222,0)</f>
        <v>0</v>
      </c>
      <c r="AU222" s="61">
        <f>IF(COUNTIF(Setup_Hierarchy!$J$39:$IV$39,"="&amp;$K222)&lt;&gt;0,$L222,0)</f>
        <v>0</v>
      </c>
      <c r="AV222" s="61">
        <f>IF(COUNTIF(Setup_Hierarchy!$J$40:$IV$40,"="&amp;$K222)&lt;&gt;0,$L222,0)</f>
        <v>0</v>
      </c>
      <c r="AW222" s="61">
        <f>IF(COUNTIF(Setup_Hierarchy!$J$41:$IV$41,"="&amp;$K222)&lt;&gt;0,$L222,0)</f>
        <v>0</v>
      </c>
      <c r="AX222" s="61">
        <f>IF(COUNTIF(Setup_Hierarchy!$J$42:$IV$42,"="&amp;$K222)&lt;&gt;0,$L222,0)</f>
        <v>0</v>
      </c>
      <c r="AY222" s="61">
        <f>IF(COUNTIF(Setup_Hierarchy!$J$43:$IV$43,"="&amp;$K222)&lt;&gt;0,$L222,0)</f>
        <v>0</v>
      </c>
      <c r="AZ222" s="61">
        <f>IF(COUNTIF(Setup_Hierarchy!$J$44:$IV$44,"="&amp;$K222)&lt;&gt;0,$L222,0)</f>
        <v>0</v>
      </c>
      <c r="BA222" s="61">
        <f>IF(COUNTIF(Setup_Hierarchy!$J$45:$IV$45,"="&amp;$K222)&lt;&gt;0,$L222,0)</f>
        <v>0</v>
      </c>
      <c r="BB222" s="61">
        <f>IF(COUNTIF(Setup_Hierarchy!$J$46:$IV$46,"="&amp;$K222)&lt;&gt;0,$L222,0)</f>
        <v>0</v>
      </c>
      <c r="BC222" s="61">
        <f>IF(COUNTIF(Setup_Hierarchy!$J$47:$IV$47,"="&amp;$K222)&lt;&gt;0,$L222,0)</f>
        <v>0</v>
      </c>
      <c r="BD222" s="61">
        <f>IF(COUNTIF(Setup_Hierarchy!$J$48:$IV$48,"="&amp;$K222)&lt;&gt;0,$L222,0)</f>
        <v>0</v>
      </c>
      <c r="BE222" s="61">
        <f>IF(COUNTIF(Setup_Hierarchy!$J$49:$IV$49,"="&amp;$K222)&lt;&gt;0,$L222,0)</f>
        <v>0</v>
      </c>
      <c r="BF222" s="61">
        <f>IF(COUNTIF(Setup_Hierarchy!$J$50:$IV$50,"="&amp;$K222)&lt;&gt;0,$L222,0)</f>
        <v>0</v>
      </c>
      <c r="BG222" s="61">
        <f>IF(COUNTIF(Setup_Hierarchy!$J$51:$IV$51,"="&amp;$K222)&lt;&gt;0,$L222,0)</f>
        <v>1.97</v>
      </c>
      <c r="BH222" s="61">
        <f>IF(COUNTIF(Setup_Hierarchy!$J$52:$IV$52,"="&amp;$K222)&lt;&gt;0,$L222,0)</f>
        <v>0</v>
      </c>
      <c r="BI222" s="61">
        <f>IF(COUNTIF(Setup_Hierarchy!$J$53:$IV$53,"="&amp;$K222)&lt;&gt;0,$L222,0)</f>
        <v>0</v>
      </c>
      <c r="BJ222" s="61">
        <f>IF(COUNTIF(Setup_Hierarchy!$J$54:$IV$54,"="&amp;$K222)&lt;&gt;0,$L222,0)</f>
        <v>0</v>
      </c>
      <c r="BK222" s="61">
        <f>IF(COUNTIF(Setup_Hierarchy!$J$55:$IV$55,"="&amp;$K222)&lt;&gt;0,$L222,0)</f>
        <v>0</v>
      </c>
      <c r="BL222" s="61">
        <f>IF(COUNTIF(Setup_Hierarchy!$J$56:$IV$56,"="&amp;$K222)&lt;&gt;0,$L222,0)</f>
        <v>0</v>
      </c>
      <c r="BM222" s="61">
        <f>IF(COUNTIF(Setup_Hierarchy!$J$57:$IV$57,"="&amp;$K222)&lt;&gt;0,$L222,0)</f>
        <v>0</v>
      </c>
      <c r="BN222" s="61">
        <f>IF(COUNTIF(Setup_Hierarchy!$J$58:$IV$58,"="&amp;$K222)&lt;&gt;0,$L222,0)</f>
        <v>0</v>
      </c>
      <c r="BO222" s="61">
        <f>IF(COUNTIF(Setup_Hierarchy!$J$59:$IV$59,"="&amp;$K222)&lt;&gt;0,$L222,0)</f>
        <v>1.97</v>
      </c>
      <c r="BP222" s="61">
        <f>IF(COUNTIF(Setup_Hierarchy!$J$60:$IV$60,"="&amp;$K222)&lt;&gt;0,$L222,0)</f>
        <v>0</v>
      </c>
      <c r="BQ222" s="61">
        <f>IF(COUNTIF(Setup_Hierarchy!$J$61:$IV$61,"="&amp;$K222)&lt;&gt;0,$L222,0)</f>
        <v>0</v>
      </c>
      <c r="BR222" s="61">
        <f>IF(COUNTIF(Setup_Hierarchy!$J$62:$IV$62,"="&amp;$K222)&lt;&gt;0,$L222,0)</f>
        <v>0</v>
      </c>
      <c r="BS222" s="61">
        <f>IF(COUNTIF(Setup_Hierarchy!$J$63:$IV$63,"="&amp;$K222)&lt;&gt;0,$L222,0)</f>
        <v>0</v>
      </c>
      <c r="BT222" s="61">
        <f>IF(COUNTIF(Setup_Hierarchy!$J$64:$IV$64,"="&amp;$K222)&lt;&gt;0,$L222,0)</f>
        <v>0</v>
      </c>
      <c r="BU222" s="61">
        <f>IF(COUNTIF(Setup_Hierarchy!$J$65:$IV$65,"="&amp;$K222)&lt;&gt;0,$L222,0)</f>
        <v>0</v>
      </c>
      <c r="BV222" s="61">
        <f>IF(COUNTIF(Setup_Hierarchy!$J$66:$IV$66,"="&amp;$K222)&lt;&gt;0,$L222,0)</f>
        <v>0</v>
      </c>
      <c r="BW222" s="61">
        <f>IF(COUNTIF(Setup_Hierarchy!$J$67:$IV$67,"="&amp;$K222)&lt;&gt;0,$L222,0)</f>
        <v>0</v>
      </c>
      <c r="BX222" s="61">
        <f>IF(COUNTIF(Setup_Hierarchy!$J$68:$IV$68,"="&amp;$K222)&lt;&gt;0,$L222,0)</f>
        <v>0</v>
      </c>
      <c r="BY222" s="61">
        <f>IF(COUNTIF(Setup_Hierarchy!$J$69:$IV$69,"="&amp;$K222)&lt;&gt;0,$L222,0)</f>
        <v>0</v>
      </c>
      <c r="BZ222" s="61">
        <f>IF(COUNTIF(Setup_Hierarchy!$J$70:$IV$70,"="&amp;$K222)&lt;&gt;0,$L222,0)</f>
        <v>0</v>
      </c>
      <c r="CA222" s="61">
        <f>IF(COUNTIF(Setup_Hierarchy!$J$71:$IV$71,"="&amp;$K222)&lt;&gt;0,$L222,0)</f>
        <v>0</v>
      </c>
      <c r="CB222" s="61">
        <f>IF(COUNTIF(Setup_Hierarchy!$J$72:$IV$72,"="&amp;$K222)&lt;&gt;0,$L222,0)</f>
        <v>0</v>
      </c>
      <c r="CC222" s="61">
        <f>IF(COUNTIF(Setup_Hierarchy!$J$73:$IV$73,"="&amp;$K222)&lt;&gt;0,$L222,0)</f>
        <v>0</v>
      </c>
      <c r="CD222" s="61">
        <f>IF(COUNTIF(Setup_Hierarchy!$J$74:$IV$74,"="&amp;$K222)&lt;&gt;0,$L222,0)</f>
        <v>0</v>
      </c>
      <c r="CE222" s="61">
        <f>IF(COUNTIF(Setup_Hierarchy!$J$75:$IV$75,"="&amp;$K222)&lt;&gt;0,$L222,0)</f>
        <v>0</v>
      </c>
      <c r="CF222" s="61">
        <f>IF(COUNTIF(Setup_Hierarchy!$J$76:$IV$76,"="&amp;$K222)&lt;&gt;0,$L222,0)</f>
        <v>0</v>
      </c>
      <c r="CG222" s="61">
        <f>IF(COUNTIF(Setup_Hierarchy!$J$77:$IV$77,"="&amp;$K222)&lt;&gt;0,$L222,0)</f>
        <v>0</v>
      </c>
      <c r="CH222" s="61">
        <f>IF(COUNTIF(Setup_Hierarchy!$J$78:$IV$78,"="&amp;$K222)&lt;&gt;0,$L222,0)</f>
        <v>0</v>
      </c>
      <c r="CI222" s="61">
        <f>IF(COUNTIF(Setup_Hierarchy!$J$79:$IV$79,"="&amp;$K222)&lt;&gt;0,$L222,0)</f>
        <v>0</v>
      </c>
      <c r="CJ222" s="61">
        <f>IF(COUNTIF(Setup_Hierarchy!$J$80:$IV$80,"="&amp;$K222)&lt;&gt;0,$L222,0)</f>
        <v>0</v>
      </c>
      <c r="CK222" s="61">
        <f>IF(COUNTIF(Setup_Hierarchy!$J$81:$IV$81,"="&amp;$K222)&lt;&gt;0,$L222,0)</f>
        <v>0</v>
      </c>
      <c r="CL222" s="61">
        <f>IF(COUNTIF(Setup_Hierarchy!$J$82:$IV$82,"="&amp;$K222)&lt;&gt;0,$L222,0)</f>
        <v>0</v>
      </c>
      <c r="CM222" s="61">
        <f>IF(COUNTIF(Setup_Hierarchy!$J$83:$IV$83,"="&amp;$K222)&lt;&gt;0,$L222,0)</f>
        <v>0</v>
      </c>
      <c r="CN222" s="61">
        <f>IF(COUNTIF(Setup_Hierarchy!$J$84:$IV$84,"="&amp;$K222)&lt;&gt;0,$L222,0)</f>
        <v>1.97</v>
      </c>
      <c r="CO222" s="61">
        <f>IF(COUNTIF(Setup_Hierarchy!$J$85:$IV$85,"="&amp;$K222)&lt;&gt;0,$L222,0)</f>
        <v>1.97</v>
      </c>
      <c r="CP222" s="61">
        <f>IF(COUNTIF(Setup_Hierarchy!$J$86:$IV$86,"="&amp;$K222)&lt;&gt;0,$L222,0)</f>
        <v>0</v>
      </c>
      <c r="CQ222" s="61">
        <f>IF(COUNTIF(Setup_Hierarchy!$J$87:$IV$87,"="&amp;$K222)&lt;&gt;0,$L222,0)</f>
        <v>0</v>
      </c>
      <c r="CR222" s="61">
        <f>IF(COUNTIF(Setup_Hierarchy!$J$88:$IV$88,"="&amp;$K222)&lt;&gt;0,$L222,0)</f>
        <v>0</v>
      </c>
      <c r="CS222" s="61">
        <f>IF(COUNTIF(Setup_Hierarchy!$J$89:$IV$89,"="&amp;$K222)&lt;&gt;0,$L222,0)</f>
        <v>0</v>
      </c>
      <c r="CT222" s="61">
        <f>IF(COUNTIF(Setup_Hierarchy!$J$90:$IV$90,"="&amp;$K222)&lt;&gt;0,$L222,0)</f>
        <v>0</v>
      </c>
      <c r="CU222" s="61">
        <f>IF(COUNTIF(Setup_Hierarchy!$J$91:$IV$91,"="&amp;$K222)&lt;&gt;0,$L222,0)</f>
        <v>0</v>
      </c>
      <c r="CV222" s="61">
        <f>IF(COUNTIF(Setup_Hierarchy!$J$92:$IV$92,"="&amp;$K222)&lt;&gt;0,$L222,0)</f>
        <v>0</v>
      </c>
      <c r="CW222" s="61">
        <f>IF(COUNTIF(Setup_Hierarchy!$J$93:$IV$93,"="&amp;$K222)&lt;&gt;0,$L222,0)</f>
        <v>0</v>
      </c>
      <c r="CX222" s="61">
        <f>IF(COUNTIF(Setup_Hierarchy!$J$94:$IV$94,"="&amp;$K222)&lt;&gt;0,$L222,0)</f>
        <v>0</v>
      </c>
      <c r="CY222" s="61">
        <f>IF(COUNTIF(Setup_Hierarchy!$J$95:$IV$95,"="&amp;$K222)&lt;&gt;0,$L222,0)</f>
        <v>0</v>
      </c>
      <c r="CZ222" s="61">
        <f>IF(COUNTIF(Setup_Hierarchy!$J$96:$IV$96,"="&amp;$K222)&lt;&gt;0,$L222,0)</f>
        <v>0</v>
      </c>
      <c r="DA222" s="61">
        <f>IF(COUNTIF(Setup_Hierarchy!$J$97:$IV$97,"="&amp;$K222)&lt;&gt;0,$L222,0)</f>
        <v>0</v>
      </c>
      <c r="DB222" s="61">
        <f>IF(COUNTIF(Setup_Hierarchy!$J$98:$IV$98,"="&amp;$K222)&lt;&gt;0,$L222,0)</f>
        <v>0</v>
      </c>
      <c r="DC222" s="61">
        <f>IF(COUNTIF(Setup_Hierarchy!$J$99:$IV$99,"="&amp;$K222)&lt;&gt;0,$L222,0)</f>
        <v>0</v>
      </c>
      <c r="DD222" s="61">
        <f>IF(COUNTIF(Setup_Hierarchy!$J$100:$IV$100,"="&amp;$K222)&lt;&gt;0,$L222,0)</f>
        <v>0</v>
      </c>
      <c r="DE222" s="61">
        <f>IF(COUNTIF(Setup_Hierarchy!$J$101:$IV$101,"="&amp;$K222)&lt;&gt;0,$L222,0)</f>
        <v>0</v>
      </c>
      <c r="DF222" s="61">
        <f>IF(COUNTIF(Setup_Hierarchy!$J$102:$IV$102,"="&amp;$K222)&lt;&gt;0,$L222,0)</f>
        <v>0</v>
      </c>
      <c r="DG222" s="61">
        <f>IF(COUNTIF(Setup_Hierarchy!$J$103:$IV$103,"="&amp;$K222)&lt;&gt;0,$L222,0)</f>
        <v>0</v>
      </c>
      <c r="DH222" s="61">
        <f>IF(COUNTIF(Setup_Hierarchy!$J$104:$IV$104,"="&amp;$K222)&lt;&gt;0,$L222,0)</f>
        <v>0</v>
      </c>
      <c r="DI222" s="61">
        <f>IF(COUNTIF(Setup_Hierarchy!$J$105:$IV$105,"="&amp;$K222)&lt;&gt;0,$L222,0)</f>
        <v>0</v>
      </c>
      <c r="DJ222" s="61">
        <f>IF(COUNTIF(Setup_Hierarchy!$J$106:$IV$106,"="&amp;$K222)&lt;&gt;0,$L222,0)</f>
        <v>0</v>
      </c>
      <c r="DK222" s="61">
        <f>IF(COUNTIF(Setup_Hierarchy!$J$107:$IV$107,"="&amp;$K222)&lt;&gt;0,$L222,0)</f>
        <v>0</v>
      </c>
      <c r="DL222" s="61">
        <f>IF(COUNTIF(Setup_Hierarchy!$J$108:$IV$108,"="&amp;$K222)&lt;&gt;0,$L222,0)</f>
        <v>0</v>
      </c>
      <c r="DM222" s="61">
        <f>IF(COUNTIF(Setup_Hierarchy!$J$109:$IV$109,"="&amp;$K222)&lt;&gt;0,$L222,0)</f>
        <v>0</v>
      </c>
      <c r="DN222" s="61">
        <f>IF(COUNTIF(Setup_Hierarchy!$J$110:$IV$110,"="&amp;$K222)&lt;&gt;0,$L222,0)</f>
        <v>0</v>
      </c>
      <c r="DO222" s="61">
        <f>IF(COUNTIF(Setup_Hierarchy!$J$111:$IV$111,"="&amp;$K222)&lt;&gt;0,$L222,0)</f>
        <v>0</v>
      </c>
      <c r="DP222" s="61">
        <f>IF(COUNTIF(Setup_Hierarchy!$J$112:$IV$112,"="&amp;$K222)&lt;&gt;0,$L222,0)</f>
        <v>0</v>
      </c>
      <c r="DQ222" s="61">
        <f>IF(COUNTIF(Setup_Hierarchy!$J$113:$IV$113,"="&amp;$K222)&lt;&gt;0,$L222,0)</f>
        <v>0</v>
      </c>
      <c r="DR222" s="61">
        <f>IF(COUNTIF(Setup_Hierarchy!$J$114:$IV$114,"="&amp;$K222)&lt;&gt;0,$L222,0)</f>
        <v>0</v>
      </c>
      <c r="DS222" s="61">
        <f>IF(COUNTIF(Setup_Hierarchy!$J$115:$IV$115,"="&amp;$K222)&lt;&gt;0,$L222,0)</f>
        <v>0</v>
      </c>
      <c r="DT222" s="61">
        <f>IF(COUNTIF(Setup_Hierarchy!$J$116:$IV$116,"="&amp;$K222)&lt;&gt;0,$L222,0)</f>
        <v>0</v>
      </c>
    </row>
    <row r="223" spans="2:124" x14ac:dyDescent="0.2">
      <c r="B223" t="s">
        <v>43</v>
      </c>
      <c r="C223">
        <v>85</v>
      </c>
      <c r="D223" t="s">
        <v>16</v>
      </c>
      <c r="E223" t="s">
        <v>369</v>
      </c>
      <c r="F223" t="s">
        <v>532</v>
      </c>
      <c r="G223" t="s">
        <v>25</v>
      </c>
      <c r="H223" t="s">
        <v>35</v>
      </c>
      <c r="I223">
        <v>0.76102199999999998</v>
      </c>
      <c r="J223">
        <v>1.95662</v>
      </c>
      <c r="K223">
        <v>677</v>
      </c>
      <c r="L223">
        <v>-490.53</v>
      </c>
      <c r="M223" s="61">
        <f>IF(COUNTIF(Setup_Hierarchy!$J$5:$IV$5,"="&amp;$K223)&lt;&gt;0,$L223,0)</f>
        <v>-490.53</v>
      </c>
      <c r="N223" s="61">
        <f>IF(COUNTIF(Setup_Hierarchy!$J$6:$IV$6,"="&amp;$K223)&lt;&gt;0,$L223,0)</f>
        <v>-490.53</v>
      </c>
      <c r="O223" s="61">
        <f>IF(COUNTIF(Setup_Hierarchy!$J$7:$IV$7,"="&amp;$K223)&lt;&gt;0,$L223,0)</f>
        <v>-490.53</v>
      </c>
      <c r="P223" s="61">
        <f>IF(COUNTIF(Setup_Hierarchy!$J$8:$IV$8,"="&amp;$K223)&lt;&gt;0,$L223,0)</f>
        <v>-490.53</v>
      </c>
      <c r="Q223" s="61">
        <f>IF(COUNTIF(Setup_Hierarchy!$J$9:$IV$9,"="&amp;$K223)&lt;&gt;0,$L223,0)</f>
        <v>-490.53</v>
      </c>
      <c r="R223" s="61">
        <f>IF(COUNTIF(Setup_Hierarchy!$J$10:$IV$10,"="&amp;$K223)&lt;&gt;0,$L223,0)</f>
        <v>0</v>
      </c>
      <c r="S223" s="61">
        <f>IF(COUNTIF(Setup_Hierarchy!$J$11:$IV$11,"="&amp;$K223)&lt;&gt;0,$L223,0)</f>
        <v>0</v>
      </c>
      <c r="T223" s="61">
        <f>IF(COUNTIF(Setup_Hierarchy!$J$12:$IV$12,"="&amp;$K223)&lt;&gt;0,$L223,0)</f>
        <v>0</v>
      </c>
      <c r="U223" s="61">
        <f>IF(COUNTIF(Setup_Hierarchy!$J$13:$IV$13,"="&amp;$K223)&lt;&gt;0,$L223,0)</f>
        <v>0</v>
      </c>
      <c r="V223" s="61">
        <f>IF(COUNTIF(Setup_Hierarchy!$J$14:$IV$14,"="&amp;$K223)&lt;&gt;0,$L223,0)</f>
        <v>0</v>
      </c>
      <c r="W223" s="61">
        <f>IF(COUNTIF(Setup_Hierarchy!$J$15:$IV$15,"="&amp;$K223)&lt;&gt;0,$L223,0)</f>
        <v>0</v>
      </c>
      <c r="X223" s="61">
        <f>IF(COUNTIF(Setup_Hierarchy!$J$16:$IV$16,"="&amp;$K223)&lt;&gt;0,$L223,0)</f>
        <v>0</v>
      </c>
      <c r="Y223" s="61">
        <f>IF(COUNTIF(Setup_Hierarchy!$J$17:$IV$17,"="&amp;$K223)&lt;&gt;0,$L223,0)</f>
        <v>0</v>
      </c>
      <c r="Z223" s="61">
        <f>IF(COUNTIF(Setup_Hierarchy!$J$18:$IV$18,"="&amp;$K223)&lt;&gt;0,$L223,0)</f>
        <v>0</v>
      </c>
      <c r="AA223" s="61">
        <f>IF(COUNTIF(Setup_Hierarchy!$J$19:$IV$19,"="&amp;$K223)&lt;&gt;0,$L223,0)</f>
        <v>0</v>
      </c>
      <c r="AB223" s="61">
        <f>IF(COUNTIF(Setup_Hierarchy!$J$20:$IV$20,"="&amp;$K223)&lt;&gt;0,$L223,0)</f>
        <v>0</v>
      </c>
      <c r="AC223" s="61">
        <f>IF(COUNTIF(Setup_Hierarchy!$J$21:$IV$21,"="&amp;$K223)&lt;&gt;0,$L223,0)</f>
        <v>-490.53</v>
      </c>
      <c r="AD223" s="61">
        <f>IF(COUNTIF(Setup_Hierarchy!$J$22:$IV$22,"="&amp;$K223)&lt;&gt;0,$L223,0)</f>
        <v>-490.53</v>
      </c>
      <c r="AE223" s="61">
        <f>IF(COUNTIF(Setup_Hierarchy!$J$23:$IV$23,"="&amp;$K223)&lt;&gt;0,$L223,0)</f>
        <v>0</v>
      </c>
      <c r="AF223" s="61">
        <f>IF(COUNTIF(Setup_Hierarchy!$J$24:$IV$24,"="&amp;$K223)&lt;&gt;0,$L223,0)</f>
        <v>0</v>
      </c>
      <c r="AG223" s="61">
        <f>IF(COUNTIF(Setup_Hierarchy!$J$25:$IV$25,"="&amp;$K223)&lt;&gt;0,$L223,0)</f>
        <v>0</v>
      </c>
      <c r="AH223" s="61">
        <f>IF(COUNTIF(Setup_Hierarchy!$J$26:$IV$26,"="&amp;$K223)&lt;&gt;0,$L223,0)</f>
        <v>0</v>
      </c>
      <c r="AI223" s="61">
        <f>IF(COUNTIF(Setup_Hierarchy!$J$27:$IV$27,"="&amp;$K223)&lt;&gt;0,$L223,0)</f>
        <v>0</v>
      </c>
      <c r="AJ223" s="61">
        <f>IF(COUNTIF(Setup_Hierarchy!$J$28:$IV$28,"="&amp;$K223)&lt;&gt;0,$L223,0)</f>
        <v>0</v>
      </c>
      <c r="AK223" s="61">
        <f>IF(COUNTIF(Setup_Hierarchy!$J$29:$IV$29,"="&amp;$K223)&lt;&gt;0,$L223,0)</f>
        <v>0</v>
      </c>
      <c r="AL223" s="61">
        <f>IF(COUNTIF(Setup_Hierarchy!$J$30:$IV$30,"="&amp;$K223)&lt;&gt;0,$L223,0)</f>
        <v>0</v>
      </c>
      <c r="AM223" s="61">
        <f>IF(COUNTIF(Setup_Hierarchy!$J$31:$IV$31,"="&amp;$K223)&lt;&gt;0,$L223,0)</f>
        <v>0</v>
      </c>
      <c r="AN223" s="61">
        <f>IF(COUNTIF(Setup_Hierarchy!$J$32:$IV$32,"="&amp;$K223)&lt;&gt;0,$L223,0)</f>
        <v>0</v>
      </c>
      <c r="AO223" s="61">
        <f>IF(COUNTIF(Setup_Hierarchy!$J$33:$IV$33,"="&amp;$K223)&lt;&gt;0,$L223,0)</f>
        <v>0</v>
      </c>
      <c r="AP223" s="61">
        <f>IF(COUNTIF(Setup_Hierarchy!$J$34:$IV$34,"="&amp;$K223)&lt;&gt;0,$L223,0)</f>
        <v>0</v>
      </c>
      <c r="AQ223" s="61">
        <f>IF(COUNTIF(Setup_Hierarchy!$J$35:$IV$35,"="&amp;$K223)&lt;&gt;0,$L223,0)</f>
        <v>0</v>
      </c>
      <c r="AR223" s="61">
        <f>IF(COUNTIF(Setup_Hierarchy!$J$36:$IV$36,"="&amp;$K223)&lt;&gt;0,$L223,0)</f>
        <v>0</v>
      </c>
      <c r="AS223" s="61">
        <f>IF(COUNTIF(Setup_Hierarchy!$J$37:$IV$37,"="&amp;$K223)&lt;&gt;0,$L223,0)</f>
        <v>0</v>
      </c>
      <c r="AT223" s="61">
        <f>IF(COUNTIF(Setup_Hierarchy!$J$38:$IV$38,"="&amp;$K223)&lt;&gt;0,$L223,0)</f>
        <v>0</v>
      </c>
      <c r="AU223" s="61">
        <f>IF(COUNTIF(Setup_Hierarchy!$J$39:$IV$39,"="&amp;$K223)&lt;&gt;0,$L223,0)</f>
        <v>0</v>
      </c>
      <c r="AV223" s="61">
        <f>IF(COUNTIF(Setup_Hierarchy!$J$40:$IV$40,"="&amp;$K223)&lt;&gt;0,$L223,0)</f>
        <v>0</v>
      </c>
      <c r="AW223" s="61">
        <f>IF(COUNTIF(Setup_Hierarchy!$J$41:$IV$41,"="&amp;$K223)&lt;&gt;0,$L223,0)</f>
        <v>0</v>
      </c>
      <c r="AX223" s="61">
        <f>IF(COUNTIF(Setup_Hierarchy!$J$42:$IV$42,"="&amp;$K223)&lt;&gt;0,$L223,0)</f>
        <v>0</v>
      </c>
      <c r="AY223" s="61">
        <f>IF(COUNTIF(Setup_Hierarchy!$J$43:$IV$43,"="&amp;$K223)&lt;&gt;0,$L223,0)</f>
        <v>0</v>
      </c>
      <c r="AZ223" s="61">
        <f>IF(COUNTIF(Setup_Hierarchy!$J$44:$IV$44,"="&amp;$K223)&lt;&gt;0,$L223,0)</f>
        <v>0</v>
      </c>
      <c r="BA223" s="61">
        <f>IF(COUNTIF(Setup_Hierarchy!$J$45:$IV$45,"="&amp;$K223)&lt;&gt;0,$L223,0)</f>
        <v>0</v>
      </c>
      <c r="BB223" s="61">
        <f>IF(COUNTIF(Setup_Hierarchy!$J$46:$IV$46,"="&amp;$K223)&lt;&gt;0,$L223,0)</f>
        <v>0</v>
      </c>
      <c r="BC223" s="61">
        <f>IF(COUNTIF(Setup_Hierarchy!$J$47:$IV$47,"="&amp;$K223)&lt;&gt;0,$L223,0)</f>
        <v>0</v>
      </c>
      <c r="BD223" s="61">
        <f>IF(COUNTIF(Setup_Hierarchy!$J$48:$IV$48,"="&amp;$K223)&lt;&gt;0,$L223,0)</f>
        <v>0</v>
      </c>
      <c r="BE223" s="61">
        <f>IF(COUNTIF(Setup_Hierarchy!$J$49:$IV$49,"="&amp;$K223)&lt;&gt;0,$L223,0)</f>
        <v>0</v>
      </c>
      <c r="BF223" s="61">
        <f>IF(COUNTIF(Setup_Hierarchy!$J$50:$IV$50,"="&amp;$K223)&lt;&gt;0,$L223,0)</f>
        <v>0</v>
      </c>
      <c r="BG223" s="61">
        <f>IF(COUNTIF(Setup_Hierarchy!$J$51:$IV$51,"="&amp;$K223)&lt;&gt;0,$L223,0)</f>
        <v>0</v>
      </c>
      <c r="BH223" s="61">
        <f>IF(COUNTIF(Setup_Hierarchy!$J$52:$IV$52,"="&amp;$K223)&lt;&gt;0,$L223,0)</f>
        <v>0</v>
      </c>
      <c r="BI223" s="61">
        <f>IF(COUNTIF(Setup_Hierarchy!$J$53:$IV$53,"="&amp;$K223)&lt;&gt;0,$L223,0)</f>
        <v>0</v>
      </c>
      <c r="BJ223" s="61">
        <f>IF(COUNTIF(Setup_Hierarchy!$J$54:$IV$54,"="&amp;$K223)&lt;&gt;0,$L223,0)</f>
        <v>0</v>
      </c>
      <c r="BK223" s="61">
        <f>IF(COUNTIF(Setup_Hierarchy!$J$55:$IV$55,"="&amp;$K223)&lt;&gt;0,$L223,0)</f>
        <v>0</v>
      </c>
      <c r="BL223" s="61">
        <f>IF(COUNTIF(Setup_Hierarchy!$J$56:$IV$56,"="&amp;$K223)&lt;&gt;0,$L223,0)</f>
        <v>0</v>
      </c>
      <c r="BM223" s="61">
        <f>IF(COUNTIF(Setup_Hierarchy!$J$57:$IV$57,"="&amp;$K223)&lt;&gt;0,$L223,0)</f>
        <v>0</v>
      </c>
      <c r="BN223" s="61">
        <f>IF(COUNTIF(Setup_Hierarchy!$J$58:$IV$58,"="&amp;$K223)&lt;&gt;0,$L223,0)</f>
        <v>0</v>
      </c>
      <c r="BO223" s="61">
        <f>IF(COUNTIF(Setup_Hierarchy!$J$59:$IV$59,"="&amp;$K223)&lt;&gt;0,$L223,0)</f>
        <v>0</v>
      </c>
      <c r="BP223" s="61">
        <f>IF(COUNTIF(Setup_Hierarchy!$J$60:$IV$60,"="&amp;$K223)&lt;&gt;0,$L223,0)</f>
        <v>0</v>
      </c>
      <c r="BQ223" s="61">
        <f>IF(COUNTIF(Setup_Hierarchy!$J$61:$IV$61,"="&amp;$K223)&lt;&gt;0,$L223,0)</f>
        <v>0</v>
      </c>
      <c r="BR223" s="61">
        <f>IF(COUNTIF(Setup_Hierarchy!$J$62:$IV$62,"="&amp;$K223)&lt;&gt;0,$L223,0)</f>
        <v>0</v>
      </c>
      <c r="BS223" s="61">
        <f>IF(COUNTIF(Setup_Hierarchy!$J$63:$IV$63,"="&amp;$K223)&lt;&gt;0,$L223,0)</f>
        <v>0</v>
      </c>
      <c r="BT223" s="61">
        <f>IF(COUNTIF(Setup_Hierarchy!$J$64:$IV$64,"="&amp;$K223)&lt;&gt;0,$L223,0)</f>
        <v>0</v>
      </c>
      <c r="BU223" s="61">
        <f>IF(COUNTIF(Setup_Hierarchy!$J$65:$IV$65,"="&amp;$K223)&lt;&gt;0,$L223,0)</f>
        <v>0</v>
      </c>
      <c r="BV223" s="61">
        <f>IF(COUNTIF(Setup_Hierarchy!$J$66:$IV$66,"="&amp;$K223)&lt;&gt;0,$L223,0)</f>
        <v>0</v>
      </c>
      <c r="BW223" s="61">
        <f>IF(COUNTIF(Setup_Hierarchy!$J$67:$IV$67,"="&amp;$K223)&lt;&gt;0,$L223,0)</f>
        <v>0</v>
      </c>
      <c r="BX223" s="61">
        <f>IF(COUNTIF(Setup_Hierarchy!$J$68:$IV$68,"="&amp;$K223)&lt;&gt;0,$L223,0)</f>
        <v>0</v>
      </c>
      <c r="BY223" s="61">
        <f>IF(COUNTIF(Setup_Hierarchy!$J$69:$IV$69,"="&amp;$K223)&lt;&gt;0,$L223,0)</f>
        <v>0</v>
      </c>
      <c r="BZ223" s="61">
        <f>IF(COUNTIF(Setup_Hierarchy!$J$70:$IV$70,"="&amp;$K223)&lt;&gt;0,$L223,0)</f>
        <v>0</v>
      </c>
      <c r="CA223" s="61">
        <f>IF(COUNTIF(Setup_Hierarchy!$J$71:$IV$71,"="&amp;$K223)&lt;&gt;0,$L223,0)</f>
        <v>0</v>
      </c>
      <c r="CB223" s="61">
        <f>IF(COUNTIF(Setup_Hierarchy!$J$72:$IV$72,"="&amp;$K223)&lt;&gt;0,$L223,0)</f>
        <v>0</v>
      </c>
      <c r="CC223" s="61">
        <f>IF(COUNTIF(Setup_Hierarchy!$J$73:$IV$73,"="&amp;$K223)&lt;&gt;0,$L223,0)</f>
        <v>0</v>
      </c>
      <c r="CD223" s="61">
        <f>IF(COUNTIF(Setup_Hierarchy!$J$74:$IV$74,"="&amp;$K223)&lt;&gt;0,$L223,0)</f>
        <v>0</v>
      </c>
      <c r="CE223" s="61">
        <f>IF(COUNTIF(Setup_Hierarchy!$J$75:$IV$75,"="&amp;$K223)&lt;&gt;0,$L223,0)</f>
        <v>0</v>
      </c>
      <c r="CF223" s="61">
        <f>IF(COUNTIF(Setup_Hierarchy!$J$76:$IV$76,"="&amp;$K223)&lt;&gt;0,$L223,0)</f>
        <v>0</v>
      </c>
      <c r="CG223" s="61">
        <f>IF(COUNTIF(Setup_Hierarchy!$J$77:$IV$77,"="&amp;$K223)&lt;&gt;0,$L223,0)</f>
        <v>0</v>
      </c>
      <c r="CH223" s="61">
        <f>IF(COUNTIF(Setup_Hierarchy!$J$78:$IV$78,"="&amp;$K223)&lt;&gt;0,$L223,0)</f>
        <v>0</v>
      </c>
      <c r="CI223" s="61">
        <f>IF(COUNTIF(Setup_Hierarchy!$J$79:$IV$79,"="&amp;$K223)&lt;&gt;0,$L223,0)</f>
        <v>0</v>
      </c>
      <c r="CJ223" s="61">
        <f>IF(COUNTIF(Setup_Hierarchy!$J$80:$IV$80,"="&amp;$K223)&lt;&gt;0,$L223,0)</f>
        <v>0</v>
      </c>
      <c r="CK223" s="61">
        <f>IF(COUNTIF(Setup_Hierarchy!$J$81:$IV$81,"="&amp;$K223)&lt;&gt;0,$L223,0)</f>
        <v>0</v>
      </c>
      <c r="CL223" s="61">
        <f>IF(COUNTIF(Setup_Hierarchy!$J$82:$IV$82,"="&amp;$K223)&lt;&gt;0,$L223,0)</f>
        <v>0</v>
      </c>
      <c r="CM223" s="61">
        <f>IF(COUNTIF(Setup_Hierarchy!$J$83:$IV$83,"="&amp;$K223)&lt;&gt;0,$L223,0)</f>
        <v>0</v>
      </c>
      <c r="CN223" s="61">
        <f>IF(COUNTIF(Setup_Hierarchy!$J$84:$IV$84,"="&amp;$K223)&lt;&gt;0,$L223,0)</f>
        <v>0</v>
      </c>
      <c r="CO223" s="61">
        <f>IF(COUNTIF(Setup_Hierarchy!$J$85:$IV$85,"="&amp;$K223)&lt;&gt;0,$L223,0)</f>
        <v>0</v>
      </c>
      <c r="CP223" s="61">
        <f>IF(COUNTIF(Setup_Hierarchy!$J$86:$IV$86,"="&amp;$K223)&lt;&gt;0,$L223,0)</f>
        <v>0</v>
      </c>
      <c r="CQ223" s="61">
        <f>IF(COUNTIF(Setup_Hierarchy!$J$87:$IV$87,"="&amp;$K223)&lt;&gt;0,$L223,0)</f>
        <v>0</v>
      </c>
      <c r="CR223" s="61">
        <f>IF(COUNTIF(Setup_Hierarchy!$J$88:$IV$88,"="&amp;$K223)&lt;&gt;0,$L223,0)</f>
        <v>0</v>
      </c>
      <c r="CS223" s="61">
        <f>IF(COUNTIF(Setup_Hierarchy!$J$89:$IV$89,"="&amp;$K223)&lt;&gt;0,$L223,0)</f>
        <v>0</v>
      </c>
      <c r="CT223" s="61">
        <f>IF(COUNTIF(Setup_Hierarchy!$J$90:$IV$90,"="&amp;$K223)&lt;&gt;0,$L223,0)</f>
        <v>0</v>
      </c>
      <c r="CU223" s="61">
        <f>IF(COUNTIF(Setup_Hierarchy!$J$91:$IV$91,"="&amp;$K223)&lt;&gt;0,$L223,0)</f>
        <v>0</v>
      </c>
      <c r="CV223" s="61">
        <f>IF(COUNTIF(Setup_Hierarchy!$J$92:$IV$92,"="&amp;$K223)&lt;&gt;0,$L223,0)</f>
        <v>0</v>
      </c>
      <c r="CW223" s="61">
        <f>IF(COUNTIF(Setup_Hierarchy!$J$93:$IV$93,"="&amp;$K223)&lt;&gt;0,$L223,0)</f>
        <v>0</v>
      </c>
      <c r="CX223" s="61">
        <f>IF(COUNTIF(Setup_Hierarchy!$J$94:$IV$94,"="&amp;$K223)&lt;&gt;0,$L223,0)</f>
        <v>0</v>
      </c>
      <c r="CY223" s="61">
        <f>IF(COUNTIF(Setup_Hierarchy!$J$95:$IV$95,"="&amp;$K223)&lt;&gt;0,$L223,0)</f>
        <v>0</v>
      </c>
      <c r="CZ223" s="61">
        <f>IF(COUNTIF(Setup_Hierarchy!$J$96:$IV$96,"="&amp;$K223)&lt;&gt;0,$L223,0)</f>
        <v>0</v>
      </c>
      <c r="DA223" s="61">
        <f>IF(COUNTIF(Setup_Hierarchy!$J$97:$IV$97,"="&amp;$K223)&lt;&gt;0,$L223,0)</f>
        <v>0</v>
      </c>
      <c r="DB223" s="61">
        <f>IF(COUNTIF(Setup_Hierarchy!$J$98:$IV$98,"="&amp;$K223)&lt;&gt;0,$L223,0)</f>
        <v>0</v>
      </c>
      <c r="DC223" s="61">
        <f>IF(COUNTIF(Setup_Hierarchy!$J$99:$IV$99,"="&amp;$K223)&lt;&gt;0,$L223,0)</f>
        <v>0</v>
      </c>
      <c r="DD223" s="61">
        <f>IF(COUNTIF(Setup_Hierarchy!$J$100:$IV$100,"="&amp;$K223)&lt;&gt;0,$L223,0)</f>
        <v>0</v>
      </c>
      <c r="DE223" s="61">
        <f>IF(COUNTIF(Setup_Hierarchy!$J$101:$IV$101,"="&amp;$K223)&lt;&gt;0,$L223,0)</f>
        <v>0</v>
      </c>
      <c r="DF223" s="61">
        <f>IF(COUNTIF(Setup_Hierarchy!$J$102:$IV$102,"="&amp;$K223)&lt;&gt;0,$L223,0)</f>
        <v>0</v>
      </c>
      <c r="DG223" s="61">
        <f>IF(COUNTIF(Setup_Hierarchy!$J$103:$IV$103,"="&amp;$K223)&lt;&gt;0,$L223,0)</f>
        <v>0</v>
      </c>
      <c r="DH223" s="61">
        <f>IF(COUNTIF(Setup_Hierarchy!$J$104:$IV$104,"="&amp;$K223)&lt;&gt;0,$L223,0)</f>
        <v>0</v>
      </c>
      <c r="DI223" s="61">
        <f>IF(COUNTIF(Setup_Hierarchy!$J$105:$IV$105,"="&amp;$K223)&lt;&gt;0,$L223,0)</f>
        <v>0</v>
      </c>
      <c r="DJ223" s="61">
        <f>IF(COUNTIF(Setup_Hierarchy!$J$106:$IV$106,"="&amp;$K223)&lt;&gt;0,$L223,0)</f>
        <v>0</v>
      </c>
      <c r="DK223" s="61">
        <f>IF(COUNTIF(Setup_Hierarchy!$J$107:$IV$107,"="&amp;$K223)&lt;&gt;0,$L223,0)</f>
        <v>0</v>
      </c>
      <c r="DL223" s="61">
        <f>IF(COUNTIF(Setup_Hierarchy!$J$108:$IV$108,"="&amp;$K223)&lt;&gt;0,$L223,0)</f>
        <v>0</v>
      </c>
      <c r="DM223" s="61">
        <f>IF(COUNTIF(Setup_Hierarchy!$J$109:$IV$109,"="&amp;$K223)&lt;&gt;0,$L223,0)</f>
        <v>0</v>
      </c>
      <c r="DN223" s="61">
        <f>IF(COUNTIF(Setup_Hierarchy!$J$110:$IV$110,"="&amp;$K223)&lt;&gt;0,$L223,0)</f>
        <v>0</v>
      </c>
      <c r="DO223" s="61">
        <f>IF(COUNTIF(Setup_Hierarchy!$J$111:$IV$111,"="&amp;$K223)&lt;&gt;0,$L223,0)</f>
        <v>0</v>
      </c>
      <c r="DP223" s="61">
        <f>IF(COUNTIF(Setup_Hierarchy!$J$112:$IV$112,"="&amp;$K223)&lt;&gt;0,$L223,0)</f>
        <v>0</v>
      </c>
      <c r="DQ223" s="61">
        <f>IF(COUNTIF(Setup_Hierarchy!$J$113:$IV$113,"="&amp;$K223)&lt;&gt;0,$L223,0)</f>
        <v>0</v>
      </c>
      <c r="DR223" s="61">
        <f>IF(COUNTIF(Setup_Hierarchy!$J$114:$IV$114,"="&amp;$K223)&lt;&gt;0,$L223,0)</f>
        <v>0</v>
      </c>
      <c r="DS223" s="61">
        <f>IF(COUNTIF(Setup_Hierarchy!$J$115:$IV$115,"="&amp;$K223)&lt;&gt;0,$L223,0)</f>
        <v>0</v>
      </c>
      <c r="DT223" s="61">
        <f>IF(COUNTIF(Setup_Hierarchy!$J$116:$IV$116,"="&amp;$K223)&lt;&gt;0,$L223,0)</f>
        <v>0</v>
      </c>
    </row>
    <row r="224" spans="2:124" x14ac:dyDescent="0.2">
      <c r="B224" t="s">
        <v>43</v>
      </c>
      <c r="C224">
        <v>85</v>
      </c>
      <c r="D224" t="s">
        <v>16</v>
      </c>
      <c r="E224" t="s">
        <v>369</v>
      </c>
      <c r="F224" t="s">
        <v>532</v>
      </c>
      <c r="G224" t="s">
        <v>25</v>
      </c>
      <c r="H224" t="s">
        <v>35</v>
      </c>
      <c r="I224">
        <v>0.76102199999999998</v>
      </c>
      <c r="J224">
        <v>1.95662</v>
      </c>
      <c r="K224">
        <v>679</v>
      </c>
      <c r="L224">
        <v>39413.230000000003</v>
      </c>
      <c r="M224" s="61">
        <f>IF(COUNTIF(Setup_Hierarchy!$J$5:$IV$5,"="&amp;$K224)&lt;&gt;0,$L224,0)</f>
        <v>39413.230000000003</v>
      </c>
      <c r="N224" s="61">
        <f>IF(COUNTIF(Setup_Hierarchy!$J$6:$IV$6,"="&amp;$K224)&lt;&gt;0,$L224,0)</f>
        <v>39413.230000000003</v>
      </c>
      <c r="O224" s="61">
        <f>IF(COUNTIF(Setup_Hierarchy!$J$7:$IV$7,"="&amp;$K224)&lt;&gt;0,$L224,0)</f>
        <v>39413.230000000003</v>
      </c>
      <c r="P224" s="61">
        <f>IF(COUNTIF(Setup_Hierarchy!$J$8:$IV$8,"="&amp;$K224)&lt;&gt;0,$L224,0)</f>
        <v>39413.230000000003</v>
      </c>
      <c r="Q224" s="61">
        <f>IF(COUNTIF(Setup_Hierarchy!$J$9:$IV$9,"="&amp;$K224)&lt;&gt;0,$L224,0)</f>
        <v>39413.230000000003</v>
      </c>
      <c r="R224" s="61">
        <f>IF(COUNTIF(Setup_Hierarchy!$J$10:$IV$10,"="&amp;$K224)&lt;&gt;0,$L224,0)</f>
        <v>0</v>
      </c>
      <c r="S224" s="61">
        <f>IF(COUNTIF(Setup_Hierarchy!$J$11:$IV$11,"="&amp;$K224)&lt;&gt;0,$L224,0)</f>
        <v>0</v>
      </c>
      <c r="T224" s="61">
        <f>IF(COUNTIF(Setup_Hierarchy!$J$12:$IV$12,"="&amp;$K224)&lt;&gt;0,$L224,0)</f>
        <v>0</v>
      </c>
      <c r="U224" s="61">
        <f>IF(COUNTIF(Setup_Hierarchy!$J$13:$IV$13,"="&amp;$K224)&lt;&gt;0,$L224,0)</f>
        <v>0</v>
      </c>
      <c r="V224" s="61">
        <f>IF(COUNTIF(Setup_Hierarchy!$J$14:$IV$14,"="&amp;$K224)&lt;&gt;0,$L224,0)</f>
        <v>39413.230000000003</v>
      </c>
      <c r="W224" s="61">
        <f>IF(COUNTIF(Setup_Hierarchy!$J$15:$IV$15,"="&amp;$K224)&lt;&gt;0,$L224,0)</f>
        <v>39413.230000000003</v>
      </c>
      <c r="X224" s="61">
        <f>IF(COUNTIF(Setup_Hierarchy!$J$16:$IV$16,"="&amp;$K224)&lt;&gt;0,$L224,0)</f>
        <v>0</v>
      </c>
      <c r="Y224" s="61">
        <f>IF(COUNTIF(Setup_Hierarchy!$J$17:$IV$17,"="&amp;$K224)&lt;&gt;0,$L224,0)</f>
        <v>0</v>
      </c>
      <c r="Z224" s="61">
        <f>IF(COUNTIF(Setup_Hierarchy!$J$18:$IV$18,"="&amp;$K224)&lt;&gt;0,$L224,0)</f>
        <v>0</v>
      </c>
      <c r="AA224" s="61">
        <f>IF(COUNTIF(Setup_Hierarchy!$J$19:$IV$19,"="&amp;$K224)&lt;&gt;0,$L224,0)</f>
        <v>0</v>
      </c>
      <c r="AB224" s="61">
        <f>IF(COUNTIF(Setup_Hierarchy!$J$20:$IV$20,"="&amp;$K224)&lt;&gt;0,$L224,0)</f>
        <v>0</v>
      </c>
      <c r="AC224" s="61">
        <f>IF(COUNTIF(Setup_Hierarchy!$J$21:$IV$21,"="&amp;$K224)&lt;&gt;0,$L224,0)</f>
        <v>0</v>
      </c>
      <c r="AD224" s="61">
        <f>IF(COUNTIF(Setup_Hierarchy!$J$22:$IV$22,"="&amp;$K224)&lt;&gt;0,$L224,0)</f>
        <v>0</v>
      </c>
      <c r="AE224" s="61">
        <f>IF(COUNTIF(Setup_Hierarchy!$J$23:$IV$23,"="&amp;$K224)&lt;&gt;0,$L224,0)</f>
        <v>0</v>
      </c>
      <c r="AF224" s="61">
        <f>IF(COUNTIF(Setup_Hierarchy!$J$24:$IV$24,"="&amp;$K224)&lt;&gt;0,$L224,0)</f>
        <v>0</v>
      </c>
      <c r="AG224" s="61">
        <f>IF(COUNTIF(Setup_Hierarchy!$J$25:$IV$25,"="&amp;$K224)&lt;&gt;0,$L224,0)</f>
        <v>0</v>
      </c>
      <c r="AH224" s="61">
        <f>IF(COUNTIF(Setup_Hierarchy!$J$26:$IV$26,"="&amp;$K224)&lt;&gt;0,$L224,0)</f>
        <v>0</v>
      </c>
      <c r="AI224" s="61">
        <f>IF(COUNTIF(Setup_Hierarchy!$J$27:$IV$27,"="&amp;$K224)&lt;&gt;0,$L224,0)</f>
        <v>0</v>
      </c>
      <c r="AJ224" s="61">
        <f>IF(COUNTIF(Setup_Hierarchy!$J$28:$IV$28,"="&amp;$K224)&lt;&gt;0,$L224,0)</f>
        <v>0</v>
      </c>
      <c r="AK224" s="61">
        <f>IF(COUNTIF(Setup_Hierarchy!$J$29:$IV$29,"="&amp;$K224)&lt;&gt;0,$L224,0)</f>
        <v>0</v>
      </c>
      <c r="AL224" s="61">
        <f>IF(COUNTIF(Setup_Hierarchy!$J$30:$IV$30,"="&amp;$K224)&lt;&gt;0,$L224,0)</f>
        <v>0</v>
      </c>
      <c r="AM224" s="61">
        <f>IF(COUNTIF(Setup_Hierarchy!$J$31:$IV$31,"="&amp;$K224)&lt;&gt;0,$L224,0)</f>
        <v>0</v>
      </c>
      <c r="AN224" s="61">
        <f>IF(COUNTIF(Setup_Hierarchy!$J$32:$IV$32,"="&amp;$K224)&lt;&gt;0,$L224,0)</f>
        <v>0</v>
      </c>
      <c r="AO224" s="61">
        <f>IF(COUNTIF(Setup_Hierarchy!$J$33:$IV$33,"="&amp;$K224)&lt;&gt;0,$L224,0)</f>
        <v>0</v>
      </c>
      <c r="AP224" s="61">
        <f>IF(COUNTIF(Setup_Hierarchy!$J$34:$IV$34,"="&amp;$K224)&lt;&gt;0,$L224,0)</f>
        <v>0</v>
      </c>
      <c r="AQ224" s="61">
        <f>IF(COUNTIF(Setup_Hierarchy!$J$35:$IV$35,"="&amp;$K224)&lt;&gt;0,$L224,0)</f>
        <v>0</v>
      </c>
      <c r="AR224" s="61">
        <f>IF(COUNTIF(Setup_Hierarchy!$J$36:$IV$36,"="&amp;$K224)&lt;&gt;0,$L224,0)</f>
        <v>0</v>
      </c>
      <c r="AS224" s="61">
        <f>IF(COUNTIF(Setup_Hierarchy!$J$37:$IV$37,"="&amp;$K224)&lt;&gt;0,$L224,0)</f>
        <v>0</v>
      </c>
      <c r="AT224" s="61">
        <f>IF(COUNTIF(Setup_Hierarchy!$J$38:$IV$38,"="&amp;$K224)&lt;&gt;0,$L224,0)</f>
        <v>0</v>
      </c>
      <c r="AU224" s="61">
        <f>IF(COUNTIF(Setup_Hierarchy!$J$39:$IV$39,"="&amp;$K224)&lt;&gt;0,$L224,0)</f>
        <v>0</v>
      </c>
      <c r="AV224" s="61">
        <f>IF(COUNTIF(Setup_Hierarchy!$J$40:$IV$40,"="&amp;$K224)&lt;&gt;0,$L224,0)</f>
        <v>0</v>
      </c>
      <c r="AW224" s="61">
        <f>IF(COUNTIF(Setup_Hierarchy!$J$41:$IV$41,"="&amp;$K224)&lt;&gt;0,$L224,0)</f>
        <v>0</v>
      </c>
      <c r="AX224" s="61">
        <f>IF(COUNTIF(Setup_Hierarchy!$J$42:$IV$42,"="&amp;$K224)&lt;&gt;0,$L224,0)</f>
        <v>0</v>
      </c>
      <c r="AY224" s="61">
        <f>IF(COUNTIF(Setup_Hierarchy!$J$43:$IV$43,"="&amp;$K224)&lt;&gt;0,$L224,0)</f>
        <v>0</v>
      </c>
      <c r="AZ224" s="61">
        <f>IF(COUNTIF(Setup_Hierarchy!$J$44:$IV$44,"="&amp;$K224)&lt;&gt;0,$L224,0)</f>
        <v>0</v>
      </c>
      <c r="BA224" s="61">
        <f>IF(COUNTIF(Setup_Hierarchy!$J$45:$IV$45,"="&amp;$K224)&lt;&gt;0,$L224,0)</f>
        <v>0</v>
      </c>
      <c r="BB224" s="61">
        <f>IF(COUNTIF(Setup_Hierarchy!$J$46:$IV$46,"="&amp;$K224)&lt;&gt;0,$L224,0)</f>
        <v>0</v>
      </c>
      <c r="BC224" s="61">
        <f>IF(COUNTIF(Setup_Hierarchy!$J$47:$IV$47,"="&amp;$K224)&lt;&gt;0,$L224,0)</f>
        <v>0</v>
      </c>
      <c r="BD224" s="61">
        <f>IF(COUNTIF(Setup_Hierarchy!$J$48:$IV$48,"="&amp;$K224)&lt;&gt;0,$L224,0)</f>
        <v>0</v>
      </c>
      <c r="BE224" s="61">
        <f>IF(COUNTIF(Setup_Hierarchy!$J$49:$IV$49,"="&amp;$K224)&lt;&gt;0,$L224,0)</f>
        <v>0</v>
      </c>
      <c r="BF224" s="61">
        <f>IF(COUNTIF(Setup_Hierarchy!$J$50:$IV$50,"="&amp;$K224)&lt;&gt;0,$L224,0)</f>
        <v>0</v>
      </c>
      <c r="BG224" s="61">
        <f>IF(COUNTIF(Setup_Hierarchy!$J$51:$IV$51,"="&amp;$K224)&lt;&gt;0,$L224,0)</f>
        <v>0</v>
      </c>
      <c r="BH224" s="61">
        <f>IF(COUNTIF(Setup_Hierarchy!$J$52:$IV$52,"="&amp;$K224)&lt;&gt;0,$L224,0)</f>
        <v>0</v>
      </c>
      <c r="BI224" s="61">
        <f>IF(COUNTIF(Setup_Hierarchy!$J$53:$IV$53,"="&amp;$K224)&lt;&gt;0,$L224,0)</f>
        <v>0</v>
      </c>
      <c r="BJ224" s="61">
        <f>IF(COUNTIF(Setup_Hierarchy!$J$54:$IV$54,"="&amp;$K224)&lt;&gt;0,$L224,0)</f>
        <v>0</v>
      </c>
      <c r="BK224" s="61">
        <f>IF(COUNTIF(Setup_Hierarchy!$J$55:$IV$55,"="&amp;$K224)&lt;&gt;0,$L224,0)</f>
        <v>0</v>
      </c>
      <c r="BL224" s="61">
        <f>IF(COUNTIF(Setup_Hierarchy!$J$56:$IV$56,"="&amp;$K224)&lt;&gt;0,$L224,0)</f>
        <v>0</v>
      </c>
      <c r="BM224" s="61">
        <f>IF(COUNTIF(Setup_Hierarchy!$J$57:$IV$57,"="&amp;$K224)&lt;&gt;0,$L224,0)</f>
        <v>0</v>
      </c>
      <c r="BN224" s="61">
        <f>IF(COUNTIF(Setup_Hierarchy!$J$58:$IV$58,"="&amp;$K224)&lt;&gt;0,$L224,0)</f>
        <v>0</v>
      </c>
      <c r="BO224" s="61">
        <f>IF(COUNTIF(Setup_Hierarchy!$J$59:$IV$59,"="&amp;$K224)&lt;&gt;0,$L224,0)</f>
        <v>0</v>
      </c>
      <c r="BP224" s="61">
        <f>IF(COUNTIF(Setup_Hierarchy!$J$60:$IV$60,"="&amp;$K224)&lt;&gt;0,$L224,0)</f>
        <v>0</v>
      </c>
      <c r="BQ224" s="61">
        <f>IF(COUNTIF(Setup_Hierarchy!$J$61:$IV$61,"="&amp;$K224)&lt;&gt;0,$L224,0)</f>
        <v>0</v>
      </c>
      <c r="BR224" s="61">
        <f>IF(COUNTIF(Setup_Hierarchy!$J$62:$IV$62,"="&amp;$K224)&lt;&gt;0,$L224,0)</f>
        <v>0</v>
      </c>
      <c r="BS224" s="61">
        <f>IF(COUNTIF(Setup_Hierarchy!$J$63:$IV$63,"="&amp;$K224)&lt;&gt;0,$L224,0)</f>
        <v>0</v>
      </c>
      <c r="BT224" s="61">
        <f>IF(COUNTIF(Setup_Hierarchy!$J$64:$IV$64,"="&amp;$K224)&lt;&gt;0,$L224,0)</f>
        <v>0</v>
      </c>
      <c r="BU224" s="61">
        <f>IF(COUNTIF(Setup_Hierarchy!$J$65:$IV$65,"="&amp;$K224)&lt;&gt;0,$L224,0)</f>
        <v>0</v>
      </c>
      <c r="BV224" s="61">
        <f>IF(COUNTIF(Setup_Hierarchy!$J$66:$IV$66,"="&amp;$K224)&lt;&gt;0,$L224,0)</f>
        <v>0</v>
      </c>
      <c r="BW224" s="61">
        <f>IF(COUNTIF(Setup_Hierarchy!$J$67:$IV$67,"="&amp;$K224)&lt;&gt;0,$L224,0)</f>
        <v>0</v>
      </c>
      <c r="BX224" s="61">
        <f>IF(COUNTIF(Setup_Hierarchy!$J$68:$IV$68,"="&amp;$K224)&lt;&gt;0,$L224,0)</f>
        <v>0</v>
      </c>
      <c r="BY224" s="61">
        <f>IF(COUNTIF(Setup_Hierarchy!$J$69:$IV$69,"="&amp;$K224)&lt;&gt;0,$L224,0)</f>
        <v>0</v>
      </c>
      <c r="BZ224" s="61">
        <f>IF(COUNTIF(Setup_Hierarchy!$J$70:$IV$70,"="&amp;$K224)&lt;&gt;0,$L224,0)</f>
        <v>0</v>
      </c>
      <c r="CA224" s="61">
        <f>IF(COUNTIF(Setup_Hierarchy!$J$71:$IV$71,"="&amp;$K224)&lt;&gt;0,$L224,0)</f>
        <v>0</v>
      </c>
      <c r="CB224" s="61">
        <f>IF(COUNTIF(Setup_Hierarchy!$J$72:$IV$72,"="&amp;$K224)&lt;&gt;0,$L224,0)</f>
        <v>0</v>
      </c>
      <c r="CC224" s="61">
        <f>IF(COUNTIF(Setup_Hierarchy!$J$73:$IV$73,"="&amp;$K224)&lt;&gt;0,$L224,0)</f>
        <v>0</v>
      </c>
      <c r="CD224" s="61">
        <f>IF(COUNTIF(Setup_Hierarchy!$J$74:$IV$74,"="&amp;$K224)&lt;&gt;0,$L224,0)</f>
        <v>0</v>
      </c>
      <c r="CE224" s="61">
        <f>IF(COUNTIF(Setup_Hierarchy!$J$75:$IV$75,"="&amp;$K224)&lt;&gt;0,$L224,0)</f>
        <v>0</v>
      </c>
      <c r="CF224" s="61">
        <f>IF(COUNTIF(Setup_Hierarchy!$J$76:$IV$76,"="&amp;$K224)&lt;&gt;0,$L224,0)</f>
        <v>0</v>
      </c>
      <c r="CG224" s="61">
        <f>IF(COUNTIF(Setup_Hierarchy!$J$77:$IV$77,"="&amp;$K224)&lt;&gt;0,$L224,0)</f>
        <v>0</v>
      </c>
      <c r="CH224" s="61">
        <f>IF(COUNTIF(Setup_Hierarchy!$J$78:$IV$78,"="&amp;$K224)&lt;&gt;0,$L224,0)</f>
        <v>0</v>
      </c>
      <c r="CI224" s="61">
        <f>IF(COUNTIF(Setup_Hierarchy!$J$79:$IV$79,"="&amp;$K224)&lt;&gt;0,$L224,0)</f>
        <v>0</v>
      </c>
      <c r="CJ224" s="61">
        <f>IF(COUNTIF(Setup_Hierarchy!$J$80:$IV$80,"="&amp;$K224)&lt;&gt;0,$L224,0)</f>
        <v>0</v>
      </c>
      <c r="CK224" s="61">
        <f>IF(COUNTIF(Setup_Hierarchy!$J$81:$IV$81,"="&amp;$K224)&lt;&gt;0,$L224,0)</f>
        <v>0</v>
      </c>
      <c r="CL224" s="61">
        <f>IF(COUNTIF(Setup_Hierarchy!$J$82:$IV$82,"="&amp;$K224)&lt;&gt;0,$L224,0)</f>
        <v>0</v>
      </c>
      <c r="CM224" s="61">
        <f>IF(COUNTIF(Setup_Hierarchy!$J$83:$IV$83,"="&amp;$K224)&lt;&gt;0,$L224,0)</f>
        <v>0</v>
      </c>
      <c r="CN224" s="61">
        <f>IF(COUNTIF(Setup_Hierarchy!$J$84:$IV$84,"="&amp;$K224)&lt;&gt;0,$L224,0)</f>
        <v>0</v>
      </c>
      <c r="CO224" s="61">
        <f>IF(COUNTIF(Setup_Hierarchy!$J$85:$IV$85,"="&amp;$K224)&lt;&gt;0,$L224,0)</f>
        <v>0</v>
      </c>
      <c r="CP224" s="61">
        <f>IF(COUNTIF(Setup_Hierarchy!$J$86:$IV$86,"="&amp;$K224)&lt;&gt;0,$L224,0)</f>
        <v>0</v>
      </c>
      <c r="CQ224" s="61">
        <f>IF(COUNTIF(Setup_Hierarchy!$J$87:$IV$87,"="&amp;$K224)&lt;&gt;0,$L224,0)</f>
        <v>0</v>
      </c>
      <c r="CR224" s="61">
        <f>IF(COUNTIF(Setup_Hierarchy!$J$88:$IV$88,"="&amp;$K224)&lt;&gt;0,$L224,0)</f>
        <v>0</v>
      </c>
      <c r="CS224" s="61">
        <f>IF(COUNTIF(Setup_Hierarchy!$J$89:$IV$89,"="&amp;$K224)&lt;&gt;0,$L224,0)</f>
        <v>0</v>
      </c>
      <c r="CT224" s="61">
        <f>IF(COUNTIF(Setup_Hierarchy!$J$90:$IV$90,"="&amp;$K224)&lt;&gt;0,$L224,0)</f>
        <v>0</v>
      </c>
      <c r="CU224" s="61">
        <f>IF(COUNTIF(Setup_Hierarchy!$J$91:$IV$91,"="&amp;$K224)&lt;&gt;0,$L224,0)</f>
        <v>0</v>
      </c>
      <c r="CV224" s="61">
        <f>IF(COUNTIF(Setup_Hierarchy!$J$92:$IV$92,"="&amp;$K224)&lt;&gt;0,$L224,0)</f>
        <v>0</v>
      </c>
      <c r="CW224" s="61">
        <f>IF(COUNTIF(Setup_Hierarchy!$J$93:$IV$93,"="&amp;$K224)&lt;&gt;0,$L224,0)</f>
        <v>0</v>
      </c>
      <c r="CX224" s="61">
        <f>IF(COUNTIF(Setup_Hierarchy!$J$94:$IV$94,"="&amp;$K224)&lt;&gt;0,$L224,0)</f>
        <v>0</v>
      </c>
      <c r="CY224" s="61">
        <f>IF(COUNTIF(Setup_Hierarchy!$J$95:$IV$95,"="&amp;$K224)&lt;&gt;0,$L224,0)</f>
        <v>0</v>
      </c>
      <c r="CZ224" s="61">
        <f>IF(COUNTIF(Setup_Hierarchy!$J$96:$IV$96,"="&amp;$K224)&lt;&gt;0,$L224,0)</f>
        <v>0</v>
      </c>
      <c r="DA224" s="61">
        <f>IF(COUNTIF(Setup_Hierarchy!$J$97:$IV$97,"="&amp;$K224)&lt;&gt;0,$L224,0)</f>
        <v>0</v>
      </c>
      <c r="DB224" s="61">
        <f>IF(COUNTIF(Setup_Hierarchy!$J$98:$IV$98,"="&amp;$K224)&lt;&gt;0,$L224,0)</f>
        <v>0</v>
      </c>
      <c r="DC224" s="61">
        <f>IF(COUNTIF(Setup_Hierarchy!$J$99:$IV$99,"="&amp;$K224)&lt;&gt;0,$L224,0)</f>
        <v>0</v>
      </c>
      <c r="DD224" s="61">
        <f>IF(COUNTIF(Setup_Hierarchy!$J$100:$IV$100,"="&amp;$K224)&lt;&gt;0,$L224,0)</f>
        <v>0</v>
      </c>
      <c r="DE224" s="61">
        <f>IF(COUNTIF(Setup_Hierarchy!$J$101:$IV$101,"="&amp;$K224)&lt;&gt;0,$L224,0)</f>
        <v>0</v>
      </c>
      <c r="DF224" s="61">
        <f>IF(COUNTIF(Setup_Hierarchy!$J$102:$IV$102,"="&amp;$K224)&lt;&gt;0,$L224,0)</f>
        <v>0</v>
      </c>
      <c r="DG224" s="61">
        <f>IF(COUNTIF(Setup_Hierarchy!$J$103:$IV$103,"="&amp;$K224)&lt;&gt;0,$L224,0)</f>
        <v>0</v>
      </c>
      <c r="DH224" s="61">
        <f>IF(COUNTIF(Setup_Hierarchy!$J$104:$IV$104,"="&amp;$K224)&lt;&gt;0,$L224,0)</f>
        <v>0</v>
      </c>
      <c r="DI224" s="61">
        <f>IF(COUNTIF(Setup_Hierarchy!$J$105:$IV$105,"="&amp;$K224)&lt;&gt;0,$L224,0)</f>
        <v>0</v>
      </c>
      <c r="DJ224" s="61">
        <f>IF(COUNTIF(Setup_Hierarchy!$J$106:$IV$106,"="&amp;$K224)&lt;&gt;0,$L224,0)</f>
        <v>0</v>
      </c>
      <c r="DK224" s="61">
        <f>IF(COUNTIF(Setup_Hierarchy!$J$107:$IV$107,"="&amp;$K224)&lt;&gt;0,$L224,0)</f>
        <v>0</v>
      </c>
      <c r="DL224" s="61">
        <f>IF(COUNTIF(Setup_Hierarchy!$J$108:$IV$108,"="&amp;$K224)&lt;&gt;0,$L224,0)</f>
        <v>0</v>
      </c>
      <c r="DM224" s="61">
        <f>IF(COUNTIF(Setup_Hierarchy!$J$109:$IV$109,"="&amp;$K224)&lt;&gt;0,$L224,0)</f>
        <v>0</v>
      </c>
      <c r="DN224" s="61">
        <f>IF(COUNTIF(Setup_Hierarchy!$J$110:$IV$110,"="&amp;$K224)&lt;&gt;0,$L224,0)</f>
        <v>0</v>
      </c>
      <c r="DO224" s="61">
        <f>IF(COUNTIF(Setup_Hierarchy!$J$111:$IV$111,"="&amp;$K224)&lt;&gt;0,$L224,0)</f>
        <v>0</v>
      </c>
      <c r="DP224" s="61">
        <f>IF(COUNTIF(Setup_Hierarchy!$J$112:$IV$112,"="&amp;$K224)&lt;&gt;0,$L224,0)</f>
        <v>0</v>
      </c>
      <c r="DQ224" s="61">
        <f>IF(COUNTIF(Setup_Hierarchy!$J$113:$IV$113,"="&amp;$K224)&lt;&gt;0,$L224,0)</f>
        <v>0</v>
      </c>
      <c r="DR224" s="61">
        <f>IF(COUNTIF(Setup_Hierarchy!$J$114:$IV$114,"="&amp;$K224)&lt;&gt;0,$L224,0)</f>
        <v>0</v>
      </c>
      <c r="DS224" s="61">
        <f>IF(COUNTIF(Setup_Hierarchy!$J$115:$IV$115,"="&amp;$K224)&lt;&gt;0,$L224,0)</f>
        <v>0</v>
      </c>
      <c r="DT224" s="61">
        <f>IF(COUNTIF(Setup_Hierarchy!$J$116:$IV$116,"="&amp;$K224)&lt;&gt;0,$L224,0)</f>
        <v>0</v>
      </c>
    </row>
    <row r="225" spans="2:124" x14ac:dyDescent="0.2">
      <c r="B225" t="s">
        <v>43</v>
      </c>
      <c r="C225">
        <v>85</v>
      </c>
      <c r="D225" t="s">
        <v>16</v>
      </c>
      <c r="E225" t="s">
        <v>369</v>
      </c>
      <c r="F225" t="s">
        <v>532</v>
      </c>
      <c r="G225" t="s">
        <v>25</v>
      </c>
      <c r="H225" t="s">
        <v>35</v>
      </c>
      <c r="I225">
        <v>0.76102199999999998</v>
      </c>
      <c r="J225">
        <v>1.95662</v>
      </c>
      <c r="K225">
        <v>699</v>
      </c>
      <c r="L225">
        <v>1208.3599999999999</v>
      </c>
      <c r="M225" s="61">
        <f>IF(COUNTIF(Setup_Hierarchy!$J$5:$IV$5,"="&amp;$K225)&lt;&gt;0,$L225,0)</f>
        <v>1208.3599999999999</v>
      </c>
      <c r="N225" s="61">
        <f>IF(COUNTIF(Setup_Hierarchy!$J$6:$IV$6,"="&amp;$K225)&lt;&gt;0,$L225,0)</f>
        <v>1208.3599999999999</v>
      </c>
      <c r="O225" s="61">
        <f>IF(COUNTIF(Setup_Hierarchy!$J$7:$IV$7,"="&amp;$K225)&lt;&gt;0,$L225,0)</f>
        <v>1208.3599999999999</v>
      </c>
      <c r="P225" s="61">
        <f>IF(COUNTIF(Setup_Hierarchy!$J$8:$IV$8,"="&amp;$K225)&lt;&gt;0,$L225,0)</f>
        <v>1208.3599999999999</v>
      </c>
      <c r="Q225" s="61">
        <f>IF(COUNTIF(Setup_Hierarchy!$J$9:$IV$9,"="&amp;$K225)&lt;&gt;0,$L225,0)</f>
        <v>1208.3599999999999</v>
      </c>
      <c r="R225" s="61">
        <f>IF(COUNTIF(Setup_Hierarchy!$J$10:$IV$10,"="&amp;$K225)&lt;&gt;0,$L225,0)</f>
        <v>0</v>
      </c>
      <c r="S225" s="61">
        <f>IF(COUNTIF(Setup_Hierarchy!$J$11:$IV$11,"="&amp;$K225)&lt;&gt;0,$L225,0)</f>
        <v>0</v>
      </c>
      <c r="T225" s="61">
        <f>IF(COUNTIF(Setup_Hierarchy!$J$12:$IV$12,"="&amp;$K225)&lt;&gt;0,$L225,0)</f>
        <v>0</v>
      </c>
      <c r="U225" s="61">
        <f>IF(COUNTIF(Setup_Hierarchy!$J$13:$IV$13,"="&amp;$K225)&lt;&gt;0,$L225,0)</f>
        <v>0</v>
      </c>
      <c r="V225" s="61">
        <f>IF(COUNTIF(Setup_Hierarchy!$J$14:$IV$14,"="&amp;$K225)&lt;&gt;0,$L225,0)</f>
        <v>0</v>
      </c>
      <c r="W225" s="61">
        <f>IF(COUNTIF(Setup_Hierarchy!$J$15:$IV$15,"="&amp;$K225)&lt;&gt;0,$L225,0)</f>
        <v>0</v>
      </c>
      <c r="X225" s="61">
        <f>IF(COUNTIF(Setup_Hierarchy!$J$16:$IV$16,"="&amp;$K225)&lt;&gt;0,$L225,0)</f>
        <v>0</v>
      </c>
      <c r="Y225" s="61">
        <f>IF(COUNTIF(Setup_Hierarchy!$J$17:$IV$17,"="&amp;$K225)&lt;&gt;0,$L225,0)</f>
        <v>0</v>
      </c>
      <c r="Z225" s="61">
        <f>IF(COUNTIF(Setup_Hierarchy!$J$18:$IV$18,"="&amp;$K225)&lt;&gt;0,$L225,0)</f>
        <v>1208.3599999999999</v>
      </c>
      <c r="AA225" s="61">
        <f>IF(COUNTIF(Setup_Hierarchy!$J$19:$IV$19,"="&amp;$K225)&lt;&gt;0,$L225,0)</f>
        <v>0</v>
      </c>
      <c r="AB225" s="61">
        <f>IF(COUNTIF(Setup_Hierarchy!$J$20:$IV$20,"="&amp;$K225)&lt;&gt;0,$L225,0)</f>
        <v>1208.3599999999999</v>
      </c>
      <c r="AC225" s="61">
        <f>IF(COUNTIF(Setup_Hierarchy!$J$21:$IV$21,"="&amp;$K225)&lt;&gt;0,$L225,0)</f>
        <v>0</v>
      </c>
      <c r="AD225" s="61">
        <f>IF(COUNTIF(Setup_Hierarchy!$J$22:$IV$22,"="&amp;$K225)&lt;&gt;0,$L225,0)</f>
        <v>0</v>
      </c>
      <c r="AE225" s="61">
        <f>IF(COUNTIF(Setup_Hierarchy!$J$23:$IV$23,"="&amp;$K225)&lt;&gt;0,$L225,0)</f>
        <v>0</v>
      </c>
      <c r="AF225" s="61">
        <f>IF(COUNTIF(Setup_Hierarchy!$J$24:$IV$24,"="&amp;$K225)&lt;&gt;0,$L225,0)</f>
        <v>0</v>
      </c>
      <c r="AG225" s="61">
        <f>IF(COUNTIF(Setup_Hierarchy!$J$25:$IV$25,"="&amp;$K225)&lt;&gt;0,$L225,0)</f>
        <v>0</v>
      </c>
      <c r="AH225" s="61">
        <f>IF(COUNTIF(Setup_Hierarchy!$J$26:$IV$26,"="&amp;$K225)&lt;&gt;0,$L225,0)</f>
        <v>0</v>
      </c>
      <c r="AI225" s="61">
        <f>IF(COUNTIF(Setup_Hierarchy!$J$27:$IV$27,"="&amp;$K225)&lt;&gt;0,$L225,0)</f>
        <v>0</v>
      </c>
      <c r="AJ225" s="61">
        <f>IF(COUNTIF(Setup_Hierarchy!$J$28:$IV$28,"="&amp;$K225)&lt;&gt;0,$L225,0)</f>
        <v>0</v>
      </c>
      <c r="AK225" s="61">
        <f>IF(COUNTIF(Setup_Hierarchy!$J$29:$IV$29,"="&amp;$K225)&lt;&gt;0,$L225,0)</f>
        <v>0</v>
      </c>
      <c r="AL225" s="61">
        <f>IF(COUNTIF(Setup_Hierarchy!$J$30:$IV$30,"="&amp;$K225)&lt;&gt;0,$L225,0)</f>
        <v>0</v>
      </c>
      <c r="AM225" s="61">
        <f>IF(COUNTIF(Setup_Hierarchy!$J$31:$IV$31,"="&amp;$K225)&lt;&gt;0,$L225,0)</f>
        <v>0</v>
      </c>
      <c r="AN225" s="61">
        <f>IF(COUNTIF(Setup_Hierarchy!$J$32:$IV$32,"="&amp;$K225)&lt;&gt;0,$L225,0)</f>
        <v>0</v>
      </c>
      <c r="AO225" s="61">
        <f>IF(COUNTIF(Setup_Hierarchy!$J$33:$IV$33,"="&amp;$K225)&lt;&gt;0,$L225,0)</f>
        <v>0</v>
      </c>
      <c r="AP225" s="61">
        <f>IF(COUNTIF(Setup_Hierarchy!$J$34:$IV$34,"="&amp;$K225)&lt;&gt;0,$L225,0)</f>
        <v>0</v>
      </c>
      <c r="AQ225" s="61">
        <f>IF(COUNTIF(Setup_Hierarchy!$J$35:$IV$35,"="&amp;$K225)&lt;&gt;0,$L225,0)</f>
        <v>0</v>
      </c>
      <c r="AR225" s="61">
        <f>IF(COUNTIF(Setup_Hierarchy!$J$36:$IV$36,"="&amp;$K225)&lt;&gt;0,$L225,0)</f>
        <v>0</v>
      </c>
      <c r="AS225" s="61">
        <f>IF(COUNTIF(Setup_Hierarchy!$J$37:$IV$37,"="&amp;$K225)&lt;&gt;0,$L225,0)</f>
        <v>0</v>
      </c>
      <c r="AT225" s="61">
        <f>IF(COUNTIF(Setup_Hierarchy!$J$38:$IV$38,"="&amp;$K225)&lt;&gt;0,$L225,0)</f>
        <v>0</v>
      </c>
      <c r="AU225" s="61">
        <f>IF(COUNTIF(Setup_Hierarchy!$J$39:$IV$39,"="&amp;$K225)&lt;&gt;0,$L225,0)</f>
        <v>0</v>
      </c>
      <c r="AV225" s="61">
        <f>IF(COUNTIF(Setup_Hierarchy!$J$40:$IV$40,"="&amp;$K225)&lt;&gt;0,$L225,0)</f>
        <v>0</v>
      </c>
      <c r="AW225" s="61">
        <f>IF(COUNTIF(Setup_Hierarchy!$J$41:$IV$41,"="&amp;$K225)&lt;&gt;0,$L225,0)</f>
        <v>0</v>
      </c>
      <c r="AX225" s="61">
        <f>IF(COUNTIF(Setup_Hierarchy!$J$42:$IV$42,"="&amp;$K225)&lt;&gt;0,$L225,0)</f>
        <v>0</v>
      </c>
      <c r="AY225" s="61">
        <f>IF(COUNTIF(Setup_Hierarchy!$J$43:$IV$43,"="&amp;$K225)&lt;&gt;0,$L225,0)</f>
        <v>0</v>
      </c>
      <c r="AZ225" s="61">
        <f>IF(COUNTIF(Setup_Hierarchy!$J$44:$IV$44,"="&amp;$K225)&lt;&gt;0,$L225,0)</f>
        <v>0</v>
      </c>
      <c r="BA225" s="61">
        <f>IF(COUNTIF(Setup_Hierarchy!$J$45:$IV$45,"="&amp;$K225)&lt;&gt;0,$L225,0)</f>
        <v>0</v>
      </c>
      <c r="BB225" s="61">
        <f>IF(COUNTIF(Setup_Hierarchy!$J$46:$IV$46,"="&amp;$K225)&lt;&gt;0,$L225,0)</f>
        <v>0</v>
      </c>
      <c r="BC225" s="61">
        <f>IF(COUNTIF(Setup_Hierarchy!$J$47:$IV$47,"="&amp;$K225)&lt;&gt;0,$L225,0)</f>
        <v>0</v>
      </c>
      <c r="BD225" s="61">
        <f>IF(COUNTIF(Setup_Hierarchy!$J$48:$IV$48,"="&amp;$K225)&lt;&gt;0,$L225,0)</f>
        <v>0</v>
      </c>
      <c r="BE225" s="61">
        <f>IF(COUNTIF(Setup_Hierarchy!$J$49:$IV$49,"="&amp;$K225)&lt;&gt;0,$L225,0)</f>
        <v>0</v>
      </c>
      <c r="BF225" s="61">
        <f>IF(COUNTIF(Setup_Hierarchy!$J$50:$IV$50,"="&amp;$K225)&lt;&gt;0,$L225,0)</f>
        <v>0</v>
      </c>
      <c r="BG225" s="61">
        <f>IF(COUNTIF(Setup_Hierarchy!$J$51:$IV$51,"="&amp;$K225)&lt;&gt;0,$L225,0)</f>
        <v>0</v>
      </c>
      <c r="BH225" s="61">
        <f>IF(COUNTIF(Setup_Hierarchy!$J$52:$IV$52,"="&amp;$K225)&lt;&gt;0,$L225,0)</f>
        <v>0</v>
      </c>
      <c r="BI225" s="61">
        <f>IF(COUNTIF(Setup_Hierarchy!$J$53:$IV$53,"="&amp;$K225)&lt;&gt;0,$L225,0)</f>
        <v>0</v>
      </c>
      <c r="BJ225" s="61">
        <f>IF(COUNTIF(Setup_Hierarchy!$J$54:$IV$54,"="&amp;$K225)&lt;&gt;0,$L225,0)</f>
        <v>0</v>
      </c>
      <c r="BK225" s="61">
        <f>IF(COUNTIF(Setup_Hierarchy!$J$55:$IV$55,"="&amp;$K225)&lt;&gt;0,$L225,0)</f>
        <v>0</v>
      </c>
      <c r="BL225" s="61">
        <f>IF(COUNTIF(Setup_Hierarchy!$J$56:$IV$56,"="&amp;$K225)&lt;&gt;0,$L225,0)</f>
        <v>0</v>
      </c>
      <c r="BM225" s="61">
        <f>IF(COUNTIF(Setup_Hierarchy!$J$57:$IV$57,"="&amp;$K225)&lt;&gt;0,$L225,0)</f>
        <v>0</v>
      </c>
      <c r="BN225" s="61">
        <f>IF(COUNTIF(Setup_Hierarchy!$J$58:$IV$58,"="&amp;$K225)&lt;&gt;0,$L225,0)</f>
        <v>0</v>
      </c>
      <c r="BO225" s="61">
        <f>IF(COUNTIF(Setup_Hierarchy!$J$59:$IV$59,"="&amp;$K225)&lt;&gt;0,$L225,0)</f>
        <v>0</v>
      </c>
      <c r="BP225" s="61">
        <f>IF(COUNTIF(Setup_Hierarchy!$J$60:$IV$60,"="&amp;$K225)&lt;&gt;0,$L225,0)</f>
        <v>0</v>
      </c>
      <c r="BQ225" s="61">
        <f>IF(COUNTIF(Setup_Hierarchy!$J$61:$IV$61,"="&amp;$K225)&lt;&gt;0,$L225,0)</f>
        <v>0</v>
      </c>
      <c r="BR225" s="61">
        <f>IF(COUNTIF(Setup_Hierarchy!$J$62:$IV$62,"="&amp;$K225)&lt;&gt;0,$L225,0)</f>
        <v>0</v>
      </c>
      <c r="BS225" s="61">
        <f>IF(COUNTIF(Setup_Hierarchy!$J$63:$IV$63,"="&amp;$K225)&lt;&gt;0,$L225,0)</f>
        <v>0</v>
      </c>
      <c r="BT225" s="61">
        <f>IF(COUNTIF(Setup_Hierarchy!$J$64:$IV$64,"="&amp;$K225)&lt;&gt;0,$L225,0)</f>
        <v>0</v>
      </c>
      <c r="BU225" s="61">
        <f>IF(COUNTIF(Setup_Hierarchy!$J$65:$IV$65,"="&amp;$K225)&lt;&gt;0,$L225,0)</f>
        <v>0</v>
      </c>
      <c r="BV225" s="61">
        <f>IF(COUNTIF(Setup_Hierarchy!$J$66:$IV$66,"="&amp;$K225)&lt;&gt;0,$L225,0)</f>
        <v>0</v>
      </c>
      <c r="BW225" s="61">
        <f>IF(COUNTIF(Setup_Hierarchy!$J$67:$IV$67,"="&amp;$K225)&lt;&gt;0,$L225,0)</f>
        <v>0</v>
      </c>
      <c r="BX225" s="61">
        <f>IF(COUNTIF(Setup_Hierarchy!$J$68:$IV$68,"="&amp;$K225)&lt;&gt;0,$L225,0)</f>
        <v>0</v>
      </c>
      <c r="BY225" s="61">
        <f>IF(COUNTIF(Setup_Hierarchy!$J$69:$IV$69,"="&amp;$K225)&lt;&gt;0,$L225,0)</f>
        <v>0</v>
      </c>
      <c r="BZ225" s="61">
        <f>IF(COUNTIF(Setup_Hierarchy!$J$70:$IV$70,"="&amp;$K225)&lt;&gt;0,$L225,0)</f>
        <v>0</v>
      </c>
      <c r="CA225" s="61">
        <f>IF(COUNTIF(Setup_Hierarchy!$J$71:$IV$71,"="&amp;$K225)&lt;&gt;0,$L225,0)</f>
        <v>0</v>
      </c>
      <c r="CB225" s="61">
        <f>IF(COUNTIF(Setup_Hierarchy!$J$72:$IV$72,"="&amp;$K225)&lt;&gt;0,$L225,0)</f>
        <v>0</v>
      </c>
      <c r="CC225" s="61">
        <f>IF(COUNTIF(Setup_Hierarchy!$J$73:$IV$73,"="&amp;$K225)&lt;&gt;0,$L225,0)</f>
        <v>0</v>
      </c>
      <c r="CD225" s="61">
        <f>IF(COUNTIF(Setup_Hierarchy!$J$74:$IV$74,"="&amp;$K225)&lt;&gt;0,$L225,0)</f>
        <v>0</v>
      </c>
      <c r="CE225" s="61">
        <f>IF(COUNTIF(Setup_Hierarchy!$J$75:$IV$75,"="&amp;$K225)&lt;&gt;0,$L225,0)</f>
        <v>0</v>
      </c>
      <c r="CF225" s="61">
        <f>IF(COUNTIF(Setup_Hierarchy!$J$76:$IV$76,"="&amp;$K225)&lt;&gt;0,$L225,0)</f>
        <v>0</v>
      </c>
      <c r="CG225" s="61">
        <f>IF(COUNTIF(Setup_Hierarchy!$J$77:$IV$77,"="&amp;$K225)&lt;&gt;0,$L225,0)</f>
        <v>0</v>
      </c>
      <c r="CH225" s="61">
        <f>IF(COUNTIF(Setup_Hierarchy!$J$78:$IV$78,"="&amp;$K225)&lt;&gt;0,$L225,0)</f>
        <v>0</v>
      </c>
      <c r="CI225" s="61">
        <f>IF(COUNTIF(Setup_Hierarchy!$J$79:$IV$79,"="&amp;$K225)&lt;&gt;0,$L225,0)</f>
        <v>0</v>
      </c>
      <c r="CJ225" s="61">
        <f>IF(COUNTIF(Setup_Hierarchy!$J$80:$IV$80,"="&amp;$K225)&lt;&gt;0,$L225,0)</f>
        <v>0</v>
      </c>
      <c r="CK225" s="61">
        <f>IF(COUNTIF(Setup_Hierarchy!$J$81:$IV$81,"="&amp;$K225)&lt;&gt;0,$L225,0)</f>
        <v>0</v>
      </c>
      <c r="CL225" s="61">
        <f>IF(COUNTIF(Setup_Hierarchy!$J$82:$IV$82,"="&amp;$K225)&lt;&gt;0,$L225,0)</f>
        <v>0</v>
      </c>
      <c r="CM225" s="61">
        <f>IF(COUNTIF(Setup_Hierarchy!$J$83:$IV$83,"="&amp;$K225)&lt;&gt;0,$L225,0)</f>
        <v>0</v>
      </c>
      <c r="CN225" s="61">
        <f>IF(COUNTIF(Setup_Hierarchy!$J$84:$IV$84,"="&amp;$K225)&lt;&gt;0,$L225,0)</f>
        <v>0</v>
      </c>
      <c r="CO225" s="61">
        <f>IF(COUNTIF(Setup_Hierarchy!$J$85:$IV$85,"="&amp;$K225)&lt;&gt;0,$L225,0)</f>
        <v>0</v>
      </c>
      <c r="CP225" s="61">
        <f>IF(COUNTIF(Setup_Hierarchy!$J$86:$IV$86,"="&amp;$K225)&lt;&gt;0,$L225,0)</f>
        <v>0</v>
      </c>
      <c r="CQ225" s="61">
        <f>IF(COUNTIF(Setup_Hierarchy!$J$87:$IV$87,"="&amp;$K225)&lt;&gt;0,$L225,0)</f>
        <v>0</v>
      </c>
      <c r="CR225" s="61">
        <f>IF(COUNTIF(Setup_Hierarchy!$J$88:$IV$88,"="&amp;$K225)&lt;&gt;0,$L225,0)</f>
        <v>0</v>
      </c>
      <c r="CS225" s="61">
        <f>IF(COUNTIF(Setup_Hierarchy!$J$89:$IV$89,"="&amp;$K225)&lt;&gt;0,$L225,0)</f>
        <v>0</v>
      </c>
      <c r="CT225" s="61">
        <f>IF(COUNTIF(Setup_Hierarchy!$J$90:$IV$90,"="&amp;$K225)&lt;&gt;0,$L225,0)</f>
        <v>0</v>
      </c>
      <c r="CU225" s="61">
        <f>IF(COUNTIF(Setup_Hierarchy!$J$91:$IV$91,"="&amp;$K225)&lt;&gt;0,$L225,0)</f>
        <v>0</v>
      </c>
      <c r="CV225" s="61">
        <f>IF(COUNTIF(Setup_Hierarchy!$J$92:$IV$92,"="&amp;$K225)&lt;&gt;0,$L225,0)</f>
        <v>0</v>
      </c>
      <c r="CW225" s="61">
        <f>IF(COUNTIF(Setup_Hierarchy!$J$93:$IV$93,"="&amp;$K225)&lt;&gt;0,$L225,0)</f>
        <v>0</v>
      </c>
      <c r="CX225" s="61">
        <f>IF(COUNTIF(Setup_Hierarchy!$J$94:$IV$94,"="&amp;$K225)&lt;&gt;0,$L225,0)</f>
        <v>0</v>
      </c>
      <c r="CY225" s="61">
        <f>IF(COUNTIF(Setup_Hierarchy!$J$95:$IV$95,"="&amp;$K225)&lt;&gt;0,$L225,0)</f>
        <v>0</v>
      </c>
      <c r="CZ225" s="61">
        <f>IF(COUNTIF(Setup_Hierarchy!$J$96:$IV$96,"="&amp;$K225)&lt;&gt;0,$L225,0)</f>
        <v>0</v>
      </c>
      <c r="DA225" s="61">
        <f>IF(COUNTIF(Setup_Hierarchy!$J$97:$IV$97,"="&amp;$K225)&lt;&gt;0,$L225,0)</f>
        <v>0</v>
      </c>
      <c r="DB225" s="61">
        <f>IF(COUNTIF(Setup_Hierarchy!$J$98:$IV$98,"="&amp;$K225)&lt;&gt;0,$L225,0)</f>
        <v>0</v>
      </c>
      <c r="DC225" s="61">
        <f>IF(COUNTIF(Setup_Hierarchy!$J$99:$IV$99,"="&amp;$K225)&lt;&gt;0,$L225,0)</f>
        <v>0</v>
      </c>
      <c r="DD225" s="61">
        <f>IF(COUNTIF(Setup_Hierarchy!$J$100:$IV$100,"="&amp;$K225)&lt;&gt;0,$L225,0)</f>
        <v>0</v>
      </c>
      <c r="DE225" s="61">
        <f>IF(COUNTIF(Setup_Hierarchy!$J$101:$IV$101,"="&amp;$K225)&lt;&gt;0,$L225,0)</f>
        <v>0</v>
      </c>
      <c r="DF225" s="61">
        <f>IF(COUNTIF(Setup_Hierarchy!$J$102:$IV$102,"="&amp;$K225)&lt;&gt;0,$L225,0)</f>
        <v>0</v>
      </c>
      <c r="DG225" s="61">
        <f>IF(COUNTIF(Setup_Hierarchy!$J$103:$IV$103,"="&amp;$K225)&lt;&gt;0,$L225,0)</f>
        <v>0</v>
      </c>
      <c r="DH225" s="61">
        <f>IF(COUNTIF(Setup_Hierarchy!$J$104:$IV$104,"="&amp;$K225)&lt;&gt;0,$L225,0)</f>
        <v>0</v>
      </c>
      <c r="DI225" s="61">
        <f>IF(COUNTIF(Setup_Hierarchy!$J$105:$IV$105,"="&amp;$K225)&lt;&gt;0,$L225,0)</f>
        <v>0</v>
      </c>
      <c r="DJ225" s="61">
        <f>IF(COUNTIF(Setup_Hierarchy!$J$106:$IV$106,"="&amp;$K225)&lt;&gt;0,$L225,0)</f>
        <v>0</v>
      </c>
      <c r="DK225" s="61">
        <f>IF(COUNTIF(Setup_Hierarchy!$J$107:$IV$107,"="&amp;$K225)&lt;&gt;0,$L225,0)</f>
        <v>0</v>
      </c>
      <c r="DL225" s="61">
        <f>IF(COUNTIF(Setup_Hierarchy!$J$108:$IV$108,"="&amp;$K225)&lt;&gt;0,$L225,0)</f>
        <v>0</v>
      </c>
      <c r="DM225" s="61">
        <f>IF(COUNTIF(Setup_Hierarchy!$J$109:$IV$109,"="&amp;$K225)&lt;&gt;0,$L225,0)</f>
        <v>0</v>
      </c>
      <c r="DN225" s="61">
        <f>IF(COUNTIF(Setup_Hierarchy!$J$110:$IV$110,"="&amp;$K225)&lt;&gt;0,$L225,0)</f>
        <v>0</v>
      </c>
      <c r="DO225" s="61">
        <f>IF(COUNTIF(Setup_Hierarchy!$J$111:$IV$111,"="&amp;$K225)&lt;&gt;0,$L225,0)</f>
        <v>0</v>
      </c>
      <c r="DP225" s="61">
        <f>IF(COUNTIF(Setup_Hierarchy!$J$112:$IV$112,"="&amp;$K225)&lt;&gt;0,$L225,0)</f>
        <v>0</v>
      </c>
      <c r="DQ225" s="61">
        <f>IF(COUNTIF(Setup_Hierarchy!$J$113:$IV$113,"="&amp;$K225)&lt;&gt;0,$L225,0)</f>
        <v>0</v>
      </c>
      <c r="DR225" s="61">
        <f>IF(COUNTIF(Setup_Hierarchy!$J$114:$IV$114,"="&amp;$K225)&lt;&gt;0,$L225,0)</f>
        <v>0</v>
      </c>
      <c r="DS225" s="61">
        <f>IF(COUNTIF(Setup_Hierarchy!$J$115:$IV$115,"="&amp;$K225)&lt;&gt;0,$L225,0)</f>
        <v>0</v>
      </c>
      <c r="DT225" s="61">
        <f>IF(COUNTIF(Setup_Hierarchy!$J$116:$IV$116,"="&amp;$K225)&lt;&gt;0,$L225,0)</f>
        <v>0</v>
      </c>
    </row>
    <row r="226" spans="2:124" x14ac:dyDescent="0.2">
      <c r="B226" t="s">
        <v>43</v>
      </c>
      <c r="C226">
        <v>85</v>
      </c>
      <c r="D226" t="s">
        <v>16</v>
      </c>
      <c r="E226" t="s">
        <v>369</v>
      </c>
      <c r="F226" t="s">
        <v>532</v>
      </c>
      <c r="G226" t="s">
        <v>25</v>
      </c>
      <c r="H226" t="s">
        <v>35</v>
      </c>
      <c r="I226">
        <v>0.76102199999999998</v>
      </c>
      <c r="J226">
        <v>1.95662</v>
      </c>
      <c r="K226">
        <v>704</v>
      </c>
      <c r="L226">
        <v>-556.96</v>
      </c>
      <c r="M226" s="61">
        <f>IF(COUNTIF(Setup_Hierarchy!$J$5:$IV$5,"="&amp;$K226)&lt;&gt;0,$L226,0)</f>
        <v>-556.96</v>
      </c>
      <c r="N226" s="61">
        <f>IF(COUNTIF(Setup_Hierarchy!$J$6:$IV$6,"="&amp;$K226)&lt;&gt;0,$L226,0)</f>
        <v>-556.96</v>
      </c>
      <c r="O226" s="61">
        <f>IF(COUNTIF(Setup_Hierarchy!$J$7:$IV$7,"="&amp;$K226)&lt;&gt;0,$L226,0)</f>
        <v>-556.96</v>
      </c>
      <c r="P226" s="61">
        <f>IF(COUNTIF(Setup_Hierarchy!$J$8:$IV$8,"="&amp;$K226)&lt;&gt;0,$L226,0)</f>
        <v>-556.96</v>
      </c>
      <c r="Q226" s="61">
        <f>IF(COUNTIF(Setup_Hierarchy!$J$9:$IV$9,"="&amp;$K226)&lt;&gt;0,$L226,0)</f>
        <v>-556.96</v>
      </c>
      <c r="R226" s="61">
        <f>IF(COUNTIF(Setup_Hierarchy!$J$10:$IV$10,"="&amp;$K226)&lt;&gt;0,$L226,0)</f>
        <v>0</v>
      </c>
      <c r="S226" s="61">
        <f>IF(COUNTIF(Setup_Hierarchy!$J$11:$IV$11,"="&amp;$K226)&lt;&gt;0,$L226,0)</f>
        <v>0</v>
      </c>
      <c r="T226" s="61">
        <f>IF(COUNTIF(Setup_Hierarchy!$J$12:$IV$12,"="&amp;$K226)&lt;&gt;0,$L226,0)</f>
        <v>0</v>
      </c>
      <c r="U226" s="61">
        <f>IF(COUNTIF(Setup_Hierarchy!$J$13:$IV$13,"="&amp;$K226)&lt;&gt;0,$L226,0)</f>
        <v>0</v>
      </c>
      <c r="V226" s="61">
        <f>IF(COUNTIF(Setup_Hierarchy!$J$14:$IV$14,"="&amp;$K226)&lt;&gt;0,$L226,0)</f>
        <v>0</v>
      </c>
      <c r="W226" s="61">
        <f>IF(COUNTIF(Setup_Hierarchy!$J$15:$IV$15,"="&amp;$K226)&lt;&gt;0,$L226,0)</f>
        <v>0</v>
      </c>
      <c r="X226" s="61">
        <f>IF(COUNTIF(Setup_Hierarchy!$J$16:$IV$16,"="&amp;$K226)&lt;&gt;0,$L226,0)</f>
        <v>0</v>
      </c>
      <c r="Y226" s="61">
        <f>IF(COUNTIF(Setup_Hierarchy!$J$17:$IV$17,"="&amp;$K226)&lt;&gt;0,$L226,0)</f>
        <v>0</v>
      </c>
      <c r="Z226" s="61">
        <f>IF(COUNTIF(Setup_Hierarchy!$J$18:$IV$18,"="&amp;$K226)&lt;&gt;0,$L226,0)</f>
        <v>0</v>
      </c>
      <c r="AA226" s="61">
        <f>IF(COUNTIF(Setup_Hierarchy!$J$19:$IV$19,"="&amp;$K226)&lt;&gt;0,$L226,0)</f>
        <v>0</v>
      </c>
      <c r="AB226" s="61">
        <f>IF(COUNTIF(Setup_Hierarchy!$J$20:$IV$20,"="&amp;$K226)&lt;&gt;0,$L226,0)</f>
        <v>0</v>
      </c>
      <c r="AC226" s="61">
        <f>IF(COUNTIF(Setup_Hierarchy!$J$21:$IV$21,"="&amp;$K226)&lt;&gt;0,$L226,0)</f>
        <v>-556.96</v>
      </c>
      <c r="AD226" s="61">
        <f>IF(COUNTIF(Setup_Hierarchy!$J$22:$IV$22,"="&amp;$K226)&lt;&gt;0,$L226,0)</f>
        <v>0</v>
      </c>
      <c r="AE226" s="61">
        <f>IF(COUNTIF(Setup_Hierarchy!$J$23:$IV$23,"="&amp;$K226)&lt;&gt;0,$L226,0)</f>
        <v>-556.96</v>
      </c>
      <c r="AF226" s="61">
        <f>IF(COUNTIF(Setup_Hierarchy!$J$24:$IV$24,"="&amp;$K226)&lt;&gt;0,$L226,0)</f>
        <v>0</v>
      </c>
      <c r="AG226" s="61">
        <f>IF(COUNTIF(Setup_Hierarchy!$J$25:$IV$25,"="&amp;$K226)&lt;&gt;0,$L226,0)</f>
        <v>0</v>
      </c>
      <c r="AH226" s="61">
        <f>IF(COUNTIF(Setup_Hierarchy!$J$26:$IV$26,"="&amp;$K226)&lt;&gt;0,$L226,0)</f>
        <v>0</v>
      </c>
      <c r="AI226" s="61">
        <f>IF(COUNTIF(Setup_Hierarchy!$J$27:$IV$27,"="&amp;$K226)&lt;&gt;0,$L226,0)</f>
        <v>0</v>
      </c>
      <c r="AJ226" s="61">
        <f>IF(COUNTIF(Setup_Hierarchy!$J$28:$IV$28,"="&amp;$K226)&lt;&gt;0,$L226,0)</f>
        <v>0</v>
      </c>
      <c r="AK226" s="61">
        <f>IF(COUNTIF(Setup_Hierarchy!$J$29:$IV$29,"="&amp;$K226)&lt;&gt;0,$L226,0)</f>
        <v>0</v>
      </c>
      <c r="AL226" s="61">
        <f>IF(COUNTIF(Setup_Hierarchy!$J$30:$IV$30,"="&amp;$K226)&lt;&gt;0,$L226,0)</f>
        <v>0</v>
      </c>
      <c r="AM226" s="61">
        <f>IF(COUNTIF(Setup_Hierarchy!$J$31:$IV$31,"="&amp;$K226)&lt;&gt;0,$L226,0)</f>
        <v>0</v>
      </c>
      <c r="AN226" s="61">
        <f>IF(COUNTIF(Setup_Hierarchy!$J$32:$IV$32,"="&amp;$K226)&lt;&gt;0,$L226,0)</f>
        <v>0</v>
      </c>
      <c r="AO226" s="61">
        <f>IF(COUNTIF(Setup_Hierarchy!$J$33:$IV$33,"="&amp;$K226)&lt;&gt;0,$L226,0)</f>
        <v>0</v>
      </c>
      <c r="AP226" s="61">
        <f>IF(COUNTIF(Setup_Hierarchy!$J$34:$IV$34,"="&amp;$K226)&lt;&gt;0,$L226,0)</f>
        <v>0</v>
      </c>
      <c r="AQ226" s="61">
        <f>IF(COUNTIF(Setup_Hierarchy!$J$35:$IV$35,"="&amp;$K226)&lt;&gt;0,$L226,0)</f>
        <v>0</v>
      </c>
      <c r="AR226" s="61">
        <f>IF(COUNTIF(Setup_Hierarchy!$J$36:$IV$36,"="&amp;$K226)&lt;&gt;0,$L226,0)</f>
        <v>0</v>
      </c>
      <c r="AS226" s="61">
        <f>IF(COUNTIF(Setup_Hierarchy!$J$37:$IV$37,"="&amp;$K226)&lt;&gt;0,$L226,0)</f>
        <v>0</v>
      </c>
      <c r="AT226" s="61">
        <f>IF(COUNTIF(Setup_Hierarchy!$J$38:$IV$38,"="&amp;$K226)&lt;&gt;0,$L226,0)</f>
        <v>0</v>
      </c>
      <c r="AU226" s="61">
        <f>IF(COUNTIF(Setup_Hierarchy!$J$39:$IV$39,"="&amp;$K226)&lt;&gt;0,$L226,0)</f>
        <v>0</v>
      </c>
      <c r="AV226" s="61">
        <f>IF(COUNTIF(Setup_Hierarchy!$J$40:$IV$40,"="&amp;$K226)&lt;&gt;0,$L226,0)</f>
        <v>0</v>
      </c>
      <c r="AW226" s="61">
        <f>IF(COUNTIF(Setup_Hierarchy!$J$41:$IV$41,"="&amp;$K226)&lt;&gt;0,$L226,0)</f>
        <v>0</v>
      </c>
      <c r="AX226" s="61">
        <f>IF(COUNTIF(Setup_Hierarchy!$J$42:$IV$42,"="&amp;$K226)&lt;&gt;0,$L226,0)</f>
        <v>0</v>
      </c>
      <c r="AY226" s="61">
        <f>IF(COUNTIF(Setup_Hierarchy!$J$43:$IV$43,"="&amp;$K226)&lt;&gt;0,$L226,0)</f>
        <v>0</v>
      </c>
      <c r="AZ226" s="61">
        <f>IF(COUNTIF(Setup_Hierarchy!$J$44:$IV$44,"="&amp;$K226)&lt;&gt;0,$L226,0)</f>
        <v>0</v>
      </c>
      <c r="BA226" s="61">
        <f>IF(COUNTIF(Setup_Hierarchy!$J$45:$IV$45,"="&amp;$K226)&lt;&gt;0,$L226,0)</f>
        <v>0</v>
      </c>
      <c r="BB226" s="61">
        <f>IF(COUNTIF(Setup_Hierarchy!$J$46:$IV$46,"="&amp;$K226)&lt;&gt;0,$L226,0)</f>
        <v>0</v>
      </c>
      <c r="BC226" s="61">
        <f>IF(COUNTIF(Setup_Hierarchy!$J$47:$IV$47,"="&amp;$K226)&lt;&gt;0,$L226,0)</f>
        <v>0</v>
      </c>
      <c r="BD226" s="61">
        <f>IF(COUNTIF(Setup_Hierarchy!$J$48:$IV$48,"="&amp;$K226)&lt;&gt;0,$L226,0)</f>
        <v>0</v>
      </c>
      <c r="BE226" s="61">
        <f>IF(COUNTIF(Setup_Hierarchy!$J$49:$IV$49,"="&amp;$K226)&lt;&gt;0,$L226,0)</f>
        <v>0</v>
      </c>
      <c r="BF226" s="61">
        <f>IF(COUNTIF(Setup_Hierarchy!$J$50:$IV$50,"="&amp;$K226)&lt;&gt;0,$L226,0)</f>
        <v>0</v>
      </c>
      <c r="BG226" s="61">
        <f>IF(COUNTIF(Setup_Hierarchy!$J$51:$IV$51,"="&amp;$K226)&lt;&gt;0,$L226,0)</f>
        <v>0</v>
      </c>
      <c r="BH226" s="61">
        <f>IF(COUNTIF(Setup_Hierarchy!$J$52:$IV$52,"="&amp;$K226)&lt;&gt;0,$L226,0)</f>
        <v>0</v>
      </c>
      <c r="BI226" s="61">
        <f>IF(COUNTIF(Setup_Hierarchy!$J$53:$IV$53,"="&amp;$K226)&lt;&gt;0,$L226,0)</f>
        <v>0</v>
      </c>
      <c r="BJ226" s="61">
        <f>IF(COUNTIF(Setup_Hierarchy!$J$54:$IV$54,"="&amp;$K226)&lt;&gt;0,$L226,0)</f>
        <v>0</v>
      </c>
      <c r="BK226" s="61">
        <f>IF(COUNTIF(Setup_Hierarchy!$J$55:$IV$55,"="&amp;$K226)&lt;&gt;0,$L226,0)</f>
        <v>0</v>
      </c>
      <c r="BL226" s="61">
        <f>IF(COUNTIF(Setup_Hierarchy!$J$56:$IV$56,"="&amp;$K226)&lt;&gt;0,$L226,0)</f>
        <v>0</v>
      </c>
      <c r="BM226" s="61">
        <f>IF(COUNTIF(Setup_Hierarchy!$J$57:$IV$57,"="&amp;$K226)&lt;&gt;0,$L226,0)</f>
        <v>0</v>
      </c>
      <c r="BN226" s="61">
        <f>IF(COUNTIF(Setup_Hierarchy!$J$58:$IV$58,"="&amp;$K226)&lt;&gt;0,$L226,0)</f>
        <v>0</v>
      </c>
      <c r="BO226" s="61">
        <f>IF(COUNTIF(Setup_Hierarchy!$J$59:$IV$59,"="&amp;$K226)&lt;&gt;0,$L226,0)</f>
        <v>0</v>
      </c>
      <c r="BP226" s="61">
        <f>IF(COUNTIF(Setup_Hierarchy!$J$60:$IV$60,"="&amp;$K226)&lt;&gt;0,$L226,0)</f>
        <v>0</v>
      </c>
      <c r="BQ226" s="61">
        <f>IF(COUNTIF(Setup_Hierarchy!$J$61:$IV$61,"="&amp;$K226)&lt;&gt;0,$L226,0)</f>
        <v>0</v>
      </c>
      <c r="BR226" s="61">
        <f>IF(COUNTIF(Setup_Hierarchy!$J$62:$IV$62,"="&amp;$K226)&lt;&gt;0,$L226,0)</f>
        <v>0</v>
      </c>
      <c r="BS226" s="61">
        <f>IF(COUNTIF(Setup_Hierarchy!$J$63:$IV$63,"="&amp;$K226)&lt;&gt;0,$L226,0)</f>
        <v>0</v>
      </c>
      <c r="BT226" s="61">
        <f>IF(COUNTIF(Setup_Hierarchy!$J$64:$IV$64,"="&amp;$K226)&lt;&gt;0,$L226,0)</f>
        <v>0</v>
      </c>
      <c r="BU226" s="61">
        <f>IF(COUNTIF(Setup_Hierarchy!$J$65:$IV$65,"="&amp;$K226)&lt;&gt;0,$L226,0)</f>
        <v>0</v>
      </c>
      <c r="BV226" s="61">
        <f>IF(COUNTIF(Setup_Hierarchy!$J$66:$IV$66,"="&amp;$K226)&lt;&gt;0,$L226,0)</f>
        <v>0</v>
      </c>
      <c r="BW226" s="61">
        <f>IF(COUNTIF(Setup_Hierarchy!$J$67:$IV$67,"="&amp;$K226)&lt;&gt;0,$L226,0)</f>
        <v>0</v>
      </c>
      <c r="BX226" s="61">
        <f>IF(COUNTIF(Setup_Hierarchy!$J$68:$IV$68,"="&amp;$K226)&lt;&gt;0,$L226,0)</f>
        <v>0</v>
      </c>
      <c r="BY226" s="61">
        <f>IF(COUNTIF(Setup_Hierarchy!$J$69:$IV$69,"="&amp;$K226)&lt;&gt;0,$L226,0)</f>
        <v>0</v>
      </c>
      <c r="BZ226" s="61">
        <f>IF(COUNTIF(Setup_Hierarchy!$J$70:$IV$70,"="&amp;$K226)&lt;&gt;0,$L226,0)</f>
        <v>0</v>
      </c>
      <c r="CA226" s="61">
        <f>IF(COUNTIF(Setup_Hierarchy!$J$71:$IV$71,"="&amp;$K226)&lt;&gt;0,$L226,0)</f>
        <v>0</v>
      </c>
      <c r="CB226" s="61">
        <f>IF(COUNTIF(Setup_Hierarchy!$J$72:$IV$72,"="&amp;$K226)&lt;&gt;0,$L226,0)</f>
        <v>0</v>
      </c>
      <c r="CC226" s="61">
        <f>IF(COUNTIF(Setup_Hierarchy!$J$73:$IV$73,"="&amp;$K226)&lt;&gt;0,$L226,0)</f>
        <v>0</v>
      </c>
      <c r="CD226" s="61">
        <f>IF(COUNTIF(Setup_Hierarchy!$J$74:$IV$74,"="&amp;$K226)&lt;&gt;0,$L226,0)</f>
        <v>0</v>
      </c>
      <c r="CE226" s="61">
        <f>IF(COUNTIF(Setup_Hierarchy!$J$75:$IV$75,"="&amp;$K226)&lt;&gt;0,$L226,0)</f>
        <v>0</v>
      </c>
      <c r="CF226" s="61">
        <f>IF(COUNTIF(Setup_Hierarchy!$J$76:$IV$76,"="&amp;$K226)&lt;&gt;0,$L226,0)</f>
        <v>0</v>
      </c>
      <c r="CG226" s="61">
        <f>IF(COUNTIF(Setup_Hierarchy!$J$77:$IV$77,"="&amp;$K226)&lt;&gt;0,$L226,0)</f>
        <v>0</v>
      </c>
      <c r="CH226" s="61">
        <f>IF(COUNTIF(Setup_Hierarchy!$J$78:$IV$78,"="&amp;$K226)&lt;&gt;0,$L226,0)</f>
        <v>0</v>
      </c>
      <c r="CI226" s="61">
        <f>IF(COUNTIF(Setup_Hierarchy!$J$79:$IV$79,"="&amp;$K226)&lt;&gt;0,$L226,0)</f>
        <v>0</v>
      </c>
      <c r="CJ226" s="61">
        <f>IF(COUNTIF(Setup_Hierarchy!$J$80:$IV$80,"="&amp;$K226)&lt;&gt;0,$L226,0)</f>
        <v>0</v>
      </c>
      <c r="CK226" s="61">
        <f>IF(COUNTIF(Setup_Hierarchy!$J$81:$IV$81,"="&amp;$K226)&lt;&gt;0,$L226,0)</f>
        <v>0</v>
      </c>
      <c r="CL226" s="61">
        <f>IF(COUNTIF(Setup_Hierarchy!$J$82:$IV$82,"="&amp;$K226)&lt;&gt;0,$L226,0)</f>
        <v>0</v>
      </c>
      <c r="CM226" s="61">
        <f>IF(COUNTIF(Setup_Hierarchy!$J$83:$IV$83,"="&amp;$K226)&lt;&gt;0,$L226,0)</f>
        <v>0</v>
      </c>
      <c r="CN226" s="61">
        <f>IF(COUNTIF(Setup_Hierarchy!$J$84:$IV$84,"="&amp;$K226)&lt;&gt;0,$L226,0)</f>
        <v>0</v>
      </c>
      <c r="CO226" s="61">
        <f>IF(COUNTIF(Setup_Hierarchy!$J$85:$IV$85,"="&amp;$K226)&lt;&gt;0,$L226,0)</f>
        <v>0</v>
      </c>
      <c r="CP226" s="61">
        <f>IF(COUNTIF(Setup_Hierarchy!$J$86:$IV$86,"="&amp;$K226)&lt;&gt;0,$L226,0)</f>
        <v>0</v>
      </c>
      <c r="CQ226" s="61">
        <f>IF(COUNTIF(Setup_Hierarchy!$J$87:$IV$87,"="&amp;$K226)&lt;&gt;0,$L226,0)</f>
        <v>0</v>
      </c>
      <c r="CR226" s="61">
        <f>IF(COUNTIF(Setup_Hierarchy!$J$88:$IV$88,"="&amp;$K226)&lt;&gt;0,$L226,0)</f>
        <v>0</v>
      </c>
      <c r="CS226" s="61">
        <f>IF(COUNTIF(Setup_Hierarchy!$J$89:$IV$89,"="&amp;$K226)&lt;&gt;0,$L226,0)</f>
        <v>0</v>
      </c>
      <c r="CT226" s="61">
        <f>IF(COUNTIF(Setup_Hierarchy!$J$90:$IV$90,"="&amp;$K226)&lt;&gt;0,$L226,0)</f>
        <v>0</v>
      </c>
      <c r="CU226" s="61">
        <f>IF(COUNTIF(Setup_Hierarchy!$J$91:$IV$91,"="&amp;$K226)&lt;&gt;0,$L226,0)</f>
        <v>0</v>
      </c>
      <c r="CV226" s="61">
        <f>IF(COUNTIF(Setup_Hierarchy!$J$92:$IV$92,"="&amp;$K226)&lt;&gt;0,$L226,0)</f>
        <v>0</v>
      </c>
      <c r="CW226" s="61">
        <f>IF(COUNTIF(Setup_Hierarchy!$J$93:$IV$93,"="&amp;$K226)&lt;&gt;0,$L226,0)</f>
        <v>0</v>
      </c>
      <c r="CX226" s="61">
        <f>IF(COUNTIF(Setup_Hierarchy!$J$94:$IV$94,"="&amp;$K226)&lt;&gt;0,$L226,0)</f>
        <v>0</v>
      </c>
      <c r="CY226" s="61">
        <f>IF(COUNTIF(Setup_Hierarchy!$J$95:$IV$95,"="&amp;$K226)&lt;&gt;0,$L226,0)</f>
        <v>0</v>
      </c>
      <c r="CZ226" s="61">
        <f>IF(COUNTIF(Setup_Hierarchy!$J$96:$IV$96,"="&amp;$K226)&lt;&gt;0,$L226,0)</f>
        <v>0</v>
      </c>
      <c r="DA226" s="61">
        <f>IF(COUNTIF(Setup_Hierarchy!$J$97:$IV$97,"="&amp;$K226)&lt;&gt;0,$L226,0)</f>
        <v>0</v>
      </c>
      <c r="DB226" s="61">
        <f>IF(COUNTIF(Setup_Hierarchy!$J$98:$IV$98,"="&amp;$K226)&lt;&gt;0,$L226,0)</f>
        <v>0</v>
      </c>
      <c r="DC226" s="61">
        <f>IF(COUNTIF(Setup_Hierarchy!$J$99:$IV$99,"="&amp;$K226)&lt;&gt;0,$L226,0)</f>
        <v>0</v>
      </c>
      <c r="DD226" s="61">
        <f>IF(COUNTIF(Setup_Hierarchy!$J$100:$IV$100,"="&amp;$K226)&lt;&gt;0,$L226,0)</f>
        <v>0</v>
      </c>
      <c r="DE226" s="61">
        <f>IF(COUNTIF(Setup_Hierarchy!$J$101:$IV$101,"="&amp;$K226)&lt;&gt;0,$L226,0)</f>
        <v>0</v>
      </c>
      <c r="DF226" s="61">
        <f>IF(COUNTIF(Setup_Hierarchy!$J$102:$IV$102,"="&amp;$K226)&lt;&gt;0,$L226,0)</f>
        <v>0</v>
      </c>
      <c r="DG226" s="61">
        <f>IF(COUNTIF(Setup_Hierarchy!$J$103:$IV$103,"="&amp;$K226)&lt;&gt;0,$L226,0)</f>
        <v>0</v>
      </c>
      <c r="DH226" s="61">
        <f>IF(COUNTIF(Setup_Hierarchy!$J$104:$IV$104,"="&amp;$K226)&lt;&gt;0,$L226,0)</f>
        <v>0</v>
      </c>
      <c r="DI226" s="61">
        <f>IF(COUNTIF(Setup_Hierarchy!$J$105:$IV$105,"="&amp;$K226)&lt;&gt;0,$L226,0)</f>
        <v>0</v>
      </c>
      <c r="DJ226" s="61">
        <f>IF(COUNTIF(Setup_Hierarchy!$J$106:$IV$106,"="&amp;$K226)&lt;&gt;0,$L226,0)</f>
        <v>0</v>
      </c>
      <c r="DK226" s="61">
        <f>IF(COUNTIF(Setup_Hierarchy!$J$107:$IV$107,"="&amp;$K226)&lt;&gt;0,$L226,0)</f>
        <v>0</v>
      </c>
      <c r="DL226" s="61">
        <f>IF(COUNTIF(Setup_Hierarchy!$J$108:$IV$108,"="&amp;$K226)&lt;&gt;0,$L226,0)</f>
        <v>0</v>
      </c>
      <c r="DM226" s="61">
        <f>IF(COUNTIF(Setup_Hierarchy!$J$109:$IV$109,"="&amp;$K226)&lt;&gt;0,$L226,0)</f>
        <v>0</v>
      </c>
      <c r="DN226" s="61">
        <f>IF(COUNTIF(Setup_Hierarchy!$J$110:$IV$110,"="&amp;$K226)&lt;&gt;0,$L226,0)</f>
        <v>0</v>
      </c>
      <c r="DO226" s="61">
        <f>IF(COUNTIF(Setup_Hierarchy!$J$111:$IV$111,"="&amp;$K226)&lt;&gt;0,$L226,0)</f>
        <v>0</v>
      </c>
      <c r="DP226" s="61">
        <f>IF(COUNTIF(Setup_Hierarchy!$J$112:$IV$112,"="&amp;$K226)&lt;&gt;0,$L226,0)</f>
        <v>0</v>
      </c>
      <c r="DQ226" s="61">
        <f>IF(COUNTIF(Setup_Hierarchy!$J$113:$IV$113,"="&amp;$K226)&lt;&gt;0,$L226,0)</f>
        <v>0</v>
      </c>
      <c r="DR226" s="61">
        <f>IF(COUNTIF(Setup_Hierarchy!$J$114:$IV$114,"="&amp;$K226)&lt;&gt;0,$L226,0)</f>
        <v>0</v>
      </c>
      <c r="DS226" s="61">
        <f>IF(COUNTIF(Setup_Hierarchy!$J$115:$IV$115,"="&amp;$K226)&lt;&gt;0,$L226,0)</f>
        <v>0</v>
      </c>
      <c r="DT226" s="61">
        <f>IF(COUNTIF(Setup_Hierarchy!$J$116:$IV$116,"="&amp;$K226)&lt;&gt;0,$L226,0)</f>
        <v>0</v>
      </c>
    </row>
    <row r="227" spans="2:124" x14ac:dyDescent="0.2">
      <c r="B227" t="s">
        <v>43</v>
      </c>
      <c r="C227">
        <v>85</v>
      </c>
      <c r="D227" t="s">
        <v>16</v>
      </c>
      <c r="E227" t="s">
        <v>369</v>
      </c>
      <c r="F227" t="s">
        <v>532</v>
      </c>
      <c r="G227" t="s">
        <v>25</v>
      </c>
      <c r="H227" t="s">
        <v>35</v>
      </c>
      <c r="I227">
        <v>0.76102199999999998</v>
      </c>
      <c r="J227">
        <v>1.95662</v>
      </c>
      <c r="K227">
        <v>729</v>
      </c>
      <c r="L227">
        <v>5.0199999999999996</v>
      </c>
      <c r="M227" s="61">
        <f>IF(COUNTIF(Setup_Hierarchy!$J$5:$IV$5,"="&amp;$K227)&lt;&gt;0,$L227,0)</f>
        <v>5.0199999999999996</v>
      </c>
      <c r="N227" s="61">
        <f>IF(COUNTIF(Setup_Hierarchy!$J$6:$IV$6,"="&amp;$K227)&lt;&gt;0,$L227,0)</f>
        <v>5.0199999999999996</v>
      </c>
      <c r="O227" s="61">
        <f>IF(COUNTIF(Setup_Hierarchy!$J$7:$IV$7,"="&amp;$K227)&lt;&gt;0,$L227,0)</f>
        <v>5.0199999999999996</v>
      </c>
      <c r="P227" s="61">
        <f>IF(COUNTIF(Setup_Hierarchy!$J$8:$IV$8,"="&amp;$K227)&lt;&gt;0,$L227,0)</f>
        <v>5.0199999999999996</v>
      </c>
      <c r="Q227" s="61">
        <f>IF(COUNTIF(Setup_Hierarchy!$J$9:$IV$9,"="&amp;$K227)&lt;&gt;0,$L227,0)</f>
        <v>0</v>
      </c>
      <c r="R227" s="61">
        <f>IF(COUNTIF(Setup_Hierarchy!$J$10:$IV$10,"="&amp;$K227)&lt;&gt;0,$L227,0)</f>
        <v>0</v>
      </c>
      <c r="S227" s="61">
        <f>IF(COUNTIF(Setup_Hierarchy!$J$11:$IV$11,"="&amp;$K227)&lt;&gt;0,$L227,0)</f>
        <v>0</v>
      </c>
      <c r="T227" s="61">
        <f>IF(COUNTIF(Setup_Hierarchy!$J$12:$IV$12,"="&amp;$K227)&lt;&gt;0,$L227,0)</f>
        <v>0</v>
      </c>
      <c r="U227" s="61">
        <f>IF(COUNTIF(Setup_Hierarchy!$J$13:$IV$13,"="&amp;$K227)&lt;&gt;0,$L227,0)</f>
        <v>0</v>
      </c>
      <c r="V227" s="61">
        <f>IF(COUNTIF(Setup_Hierarchy!$J$14:$IV$14,"="&amp;$K227)&lt;&gt;0,$L227,0)</f>
        <v>0</v>
      </c>
      <c r="W227" s="61">
        <f>IF(COUNTIF(Setup_Hierarchy!$J$15:$IV$15,"="&amp;$K227)&lt;&gt;0,$L227,0)</f>
        <v>0</v>
      </c>
      <c r="X227" s="61">
        <f>IF(COUNTIF(Setup_Hierarchy!$J$16:$IV$16,"="&amp;$K227)&lt;&gt;0,$L227,0)</f>
        <v>0</v>
      </c>
      <c r="Y227" s="61">
        <f>IF(COUNTIF(Setup_Hierarchy!$J$17:$IV$17,"="&amp;$K227)&lt;&gt;0,$L227,0)</f>
        <v>0</v>
      </c>
      <c r="Z227" s="61">
        <f>IF(COUNTIF(Setup_Hierarchy!$J$18:$IV$18,"="&amp;$K227)&lt;&gt;0,$L227,0)</f>
        <v>0</v>
      </c>
      <c r="AA227" s="61">
        <f>IF(COUNTIF(Setup_Hierarchy!$J$19:$IV$19,"="&amp;$K227)&lt;&gt;0,$L227,0)</f>
        <v>0</v>
      </c>
      <c r="AB227" s="61">
        <f>IF(COUNTIF(Setup_Hierarchy!$J$20:$IV$20,"="&amp;$K227)&lt;&gt;0,$L227,0)</f>
        <v>0</v>
      </c>
      <c r="AC227" s="61">
        <f>IF(COUNTIF(Setup_Hierarchy!$J$21:$IV$21,"="&amp;$K227)&lt;&gt;0,$L227,0)</f>
        <v>0</v>
      </c>
      <c r="AD227" s="61">
        <f>IF(COUNTIF(Setup_Hierarchy!$J$22:$IV$22,"="&amp;$K227)&lt;&gt;0,$L227,0)</f>
        <v>0</v>
      </c>
      <c r="AE227" s="61">
        <f>IF(COUNTIF(Setup_Hierarchy!$J$23:$IV$23,"="&amp;$K227)&lt;&gt;0,$L227,0)</f>
        <v>0</v>
      </c>
      <c r="AF227" s="61">
        <f>IF(COUNTIF(Setup_Hierarchy!$J$24:$IV$24,"="&amp;$K227)&lt;&gt;0,$L227,0)</f>
        <v>0</v>
      </c>
      <c r="AG227" s="61">
        <f>IF(COUNTIF(Setup_Hierarchy!$J$25:$IV$25,"="&amp;$K227)&lt;&gt;0,$L227,0)</f>
        <v>0</v>
      </c>
      <c r="AH227" s="61">
        <f>IF(COUNTIF(Setup_Hierarchy!$J$26:$IV$26,"="&amp;$K227)&lt;&gt;0,$L227,0)</f>
        <v>0</v>
      </c>
      <c r="AI227" s="61">
        <f>IF(COUNTIF(Setup_Hierarchy!$J$27:$IV$27,"="&amp;$K227)&lt;&gt;0,$L227,0)</f>
        <v>0</v>
      </c>
      <c r="AJ227" s="61">
        <f>IF(COUNTIF(Setup_Hierarchy!$J$28:$IV$28,"="&amp;$K227)&lt;&gt;0,$L227,0)</f>
        <v>0</v>
      </c>
      <c r="AK227" s="61">
        <f>IF(COUNTIF(Setup_Hierarchy!$J$29:$IV$29,"="&amp;$K227)&lt;&gt;0,$L227,0)</f>
        <v>0</v>
      </c>
      <c r="AL227" s="61">
        <f>IF(COUNTIF(Setup_Hierarchy!$J$30:$IV$30,"="&amp;$K227)&lt;&gt;0,$L227,0)</f>
        <v>0</v>
      </c>
      <c r="AM227" s="61">
        <f>IF(COUNTIF(Setup_Hierarchy!$J$31:$IV$31,"="&amp;$K227)&lt;&gt;0,$L227,0)</f>
        <v>0</v>
      </c>
      <c r="AN227" s="61">
        <f>IF(COUNTIF(Setup_Hierarchy!$J$32:$IV$32,"="&amp;$K227)&lt;&gt;0,$L227,0)</f>
        <v>0</v>
      </c>
      <c r="AO227" s="61">
        <f>IF(COUNTIF(Setup_Hierarchy!$J$33:$IV$33,"="&amp;$K227)&lt;&gt;0,$L227,0)</f>
        <v>0</v>
      </c>
      <c r="AP227" s="61">
        <f>IF(COUNTIF(Setup_Hierarchy!$J$34:$IV$34,"="&amp;$K227)&lt;&gt;0,$L227,0)</f>
        <v>0</v>
      </c>
      <c r="AQ227" s="61">
        <f>IF(COUNTIF(Setup_Hierarchy!$J$35:$IV$35,"="&amp;$K227)&lt;&gt;0,$L227,0)</f>
        <v>0</v>
      </c>
      <c r="AR227" s="61">
        <f>IF(COUNTIF(Setup_Hierarchy!$J$36:$IV$36,"="&amp;$K227)&lt;&gt;0,$L227,0)</f>
        <v>0</v>
      </c>
      <c r="AS227" s="61">
        <f>IF(COUNTIF(Setup_Hierarchy!$J$37:$IV$37,"="&amp;$K227)&lt;&gt;0,$L227,0)</f>
        <v>0</v>
      </c>
      <c r="AT227" s="61">
        <f>IF(COUNTIF(Setup_Hierarchy!$J$38:$IV$38,"="&amp;$K227)&lt;&gt;0,$L227,0)</f>
        <v>0</v>
      </c>
      <c r="AU227" s="61">
        <f>IF(COUNTIF(Setup_Hierarchy!$J$39:$IV$39,"="&amp;$K227)&lt;&gt;0,$L227,0)</f>
        <v>5.0199999999999996</v>
      </c>
      <c r="AV227" s="61">
        <f>IF(COUNTIF(Setup_Hierarchy!$J$40:$IV$40,"="&amp;$K227)&lt;&gt;0,$L227,0)</f>
        <v>0</v>
      </c>
      <c r="AW227" s="61">
        <f>IF(COUNTIF(Setup_Hierarchy!$J$41:$IV$41,"="&amp;$K227)&lt;&gt;0,$L227,0)</f>
        <v>0</v>
      </c>
      <c r="AX227" s="61">
        <f>IF(COUNTIF(Setup_Hierarchy!$J$42:$IV$42,"="&amp;$K227)&lt;&gt;0,$L227,0)</f>
        <v>0</v>
      </c>
      <c r="AY227" s="61">
        <f>IF(COUNTIF(Setup_Hierarchy!$J$43:$IV$43,"="&amp;$K227)&lt;&gt;0,$L227,0)</f>
        <v>0</v>
      </c>
      <c r="AZ227" s="61">
        <f>IF(COUNTIF(Setup_Hierarchy!$J$44:$IV$44,"="&amp;$K227)&lt;&gt;0,$L227,0)</f>
        <v>0</v>
      </c>
      <c r="BA227" s="61">
        <f>IF(COUNTIF(Setup_Hierarchy!$J$45:$IV$45,"="&amp;$K227)&lt;&gt;0,$L227,0)</f>
        <v>0</v>
      </c>
      <c r="BB227" s="61">
        <f>IF(COUNTIF(Setup_Hierarchy!$J$46:$IV$46,"="&amp;$K227)&lt;&gt;0,$L227,0)</f>
        <v>5.0199999999999996</v>
      </c>
      <c r="BC227" s="61">
        <f>IF(COUNTIF(Setup_Hierarchy!$J$47:$IV$47,"="&amp;$K227)&lt;&gt;0,$L227,0)</f>
        <v>5.0199999999999996</v>
      </c>
      <c r="BD227" s="61">
        <f>IF(COUNTIF(Setup_Hierarchy!$J$48:$IV$48,"="&amp;$K227)&lt;&gt;0,$L227,0)</f>
        <v>0</v>
      </c>
      <c r="BE227" s="61">
        <f>IF(COUNTIF(Setup_Hierarchy!$J$49:$IV$49,"="&amp;$K227)&lt;&gt;0,$L227,0)</f>
        <v>0</v>
      </c>
      <c r="BF227" s="61">
        <f>IF(COUNTIF(Setup_Hierarchy!$J$50:$IV$50,"="&amp;$K227)&lt;&gt;0,$L227,0)</f>
        <v>0</v>
      </c>
      <c r="BG227" s="61">
        <f>IF(COUNTIF(Setup_Hierarchy!$J$51:$IV$51,"="&amp;$K227)&lt;&gt;0,$L227,0)</f>
        <v>0</v>
      </c>
      <c r="BH227" s="61">
        <f>IF(COUNTIF(Setup_Hierarchy!$J$52:$IV$52,"="&amp;$K227)&lt;&gt;0,$L227,0)</f>
        <v>0</v>
      </c>
      <c r="BI227" s="61">
        <f>IF(COUNTIF(Setup_Hierarchy!$J$53:$IV$53,"="&amp;$K227)&lt;&gt;0,$L227,0)</f>
        <v>0</v>
      </c>
      <c r="BJ227" s="61">
        <f>IF(COUNTIF(Setup_Hierarchy!$J$54:$IV$54,"="&amp;$K227)&lt;&gt;0,$L227,0)</f>
        <v>0</v>
      </c>
      <c r="BK227" s="61">
        <f>IF(COUNTIF(Setup_Hierarchy!$J$55:$IV$55,"="&amp;$K227)&lt;&gt;0,$L227,0)</f>
        <v>0</v>
      </c>
      <c r="BL227" s="61">
        <f>IF(COUNTIF(Setup_Hierarchy!$J$56:$IV$56,"="&amp;$K227)&lt;&gt;0,$L227,0)</f>
        <v>0</v>
      </c>
      <c r="BM227" s="61">
        <f>IF(COUNTIF(Setup_Hierarchy!$J$57:$IV$57,"="&amp;$K227)&lt;&gt;0,$L227,0)</f>
        <v>0</v>
      </c>
      <c r="BN227" s="61">
        <f>IF(COUNTIF(Setup_Hierarchy!$J$58:$IV$58,"="&amp;$K227)&lt;&gt;0,$L227,0)</f>
        <v>0</v>
      </c>
      <c r="BO227" s="61">
        <f>IF(COUNTIF(Setup_Hierarchy!$J$59:$IV$59,"="&amp;$K227)&lt;&gt;0,$L227,0)</f>
        <v>0</v>
      </c>
      <c r="BP227" s="61">
        <f>IF(COUNTIF(Setup_Hierarchy!$J$60:$IV$60,"="&amp;$K227)&lt;&gt;0,$L227,0)</f>
        <v>0</v>
      </c>
      <c r="BQ227" s="61">
        <f>IF(COUNTIF(Setup_Hierarchy!$J$61:$IV$61,"="&amp;$K227)&lt;&gt;0,$L227,0)</f>
        <v>0</v>
      </c>
      <c r="BR227" s="61">
        <f>IF(COUNTIF(Setup_Hierarchy!$J$62:$IV$62,"="&amp;$K227)&lt;&gt;0,$L227,0)</f>
        <v>0</v>
      </c>
      <c r="BS227" s="61">
        <f>IF(COUNTIF(Setup_Hierarchy!$J$63:$IV$63,"="&amp;$K227)&lt;&gt;0,$L227,0)</f>
        <v>0</v>
      </c>
      <c r="BT227" s="61">
        <f>IF(COUNTIF(Setup_Hierarchy!$J$64:$IV$64,"="&amp;$K227)&lt;&gt;0,$L227,0)</f>
        <v>0</v>
      </c>
      <c r="BU227" s="61">
        <f>IF(COUNTIF(Setup_Hierarchy!$J$65:$IV$65,"="&amp;$K227)&lt;&gt;0,$L227,0)</f>
        <v>0</v>
      </c>
      <c r="BV227" s="61">
        <f>IF(COUNTIF(Setup_Hierarchy!$J$66:$IV$66,"="&amp;$K227)&lt;&gt;0,$L227,0)</f>
        <v>0</v>
      </c>
      <c r="BW227" s="61">
        <f>IF(COUNTIF(Setup_Hierarchy!$J$67:$IV$67,"="&amp;$K227)&lt;&gt;0,$L227,0)</f>
        <v>0</v>
      </c>
      <c r="BX227" s="61">
        <f>IF(COUNTIF(Setup_Hierarchy!$J$68:$IV$68,"="&amp;$K227)&lt;&gt;0,$L227,0)</f>
        <v>0</v>
      </c>
      <c r="BY227" s="61">
        <f>IF(COUNTIF(Setup_Hierarchy!$J$69:$IV$69,"="&amp;$K227)&lt;&gt;0,$L227,0)</f>
        <v>0</v>
      </c>
      <c r="BZ227" s="61">
        <f>IF(COUNTIF(Setup_Hierarchy!$J$70:$IV$70,"="&amp;$K227)&lt;&gt;0,$L227,0)</f>
        <v>0</v>
      </c>
      <c r="CA227" s="61">
        <f>IF(COUNTIF(Setup_Hierarchy!$J$71:$IV$71,"="&amp;$K227)&lt;&gt;0,$L227,0)</f>
        <v>0</v>
      </c>
      <c r="CB227" s="61">
        <f>IF(COUNTIF(Setup_Hierarchy!$J$72:$IV$72,"="&amp;$K227)&lt;&gt;0,$L227,0)</f>
        <v>0</v>
      </c>
      <c r="CC227" s="61">
        <f>IF(COUNTIF(Setup_Hierarchy!$J$73:$IV$73,"="&amp;$K227)&lt;&gt;0,$L227,0)</f>
        <v>0</v>
      </c>
      <c r="CD227" s="61">
        <f>IF(COUNTIF(Setup_Hierarchy!$J$74:$IV$74,"="&amp;$K227)&lt;&gt;0,$L227,0)</f>
        <v>0</v>
      </c>
      <c r="CE227" s="61">
        <f>IF(COUNTIF(Setup_Hierarchy!$J$75:$IV$75,"="&amp;$K227)&lt;&gt;0,$L227,0)</f>
        <v>0</v>
      </c>
      <c r="CF227" s="61">
        <f>IF(COUNTIF(Setup_Hierarchy!$J$76:$IV$76,"="&amp;$K227)&lt;&gt;0,$L227,0)</f>
        <v>0</v>
      </c>
      <c r="CG227" s="61">
        <f>IF(COUNTIF(Setup_Hierarchy!$J$77:$IV$77,"="&amp;$K227)&lt;&gt;0,$L227,0)</f>
        <v>0</v>
      </c>
      <c r="CH227" s="61">
        <f>IF(COUNTIF(Setup_Hierarchy!$J$78:$IV$78,"="&amp;$K227)&lt;&gt;0,$L227,0)</f>
        <v>0</v>
      </c>
      <c r="CI227" s="61">
        <f>IF(COUNTIF(Setup_Hierarchy!$J$79:$IV$79,"="&amp;$K227)&lt;&gt;0,$L227,0)</f>
        <v>0</v>
      </c>
      <c r="CJ227" s="61">
        <f>IF(COUNTIF(Setup_Hierarchy!$J$80:$IV$80,"="&amp;$K227)&lt;&gt;0,$L227,0)</f>
        <v>0</v>
      </c>
      <c r="CK227" s="61">
        <f>IF(COUNTIF(Setup_Hierarchy!$J$81:$IV$81,"="&amp;$K227)&lt;&gt;0,$L227,0)</f>
        <v>0</v>
      </c>
      <c r="CL227" s="61">
        <f>IF(COUNTIF(Setup_Hierarchy!$J$82:$IV$82,"="&amp;$K227)&lt;&gt;0,$L227,0)</f>
        <v>0</v>
      </c>
      <c r="CM227" s="61">
        <f>IF(COUNTIF(Setup_Hierarchy!$J$83:$IV$83,"="&amp;$K227)&lt;&gt;0,$L227,0)</f>
        <v>0</v>
      </c>
      <c r="CN227" s="61">
        <f>IF(COUNTIF(Setup_Hierarchy!$J$84:$IV$84,"="&amp;$K227)&lt;&gt;0,$L227,0)</f>
        <v>0</v>
      </c>
      <c r="CO227" s="61">
        <f>IF(COUNTIF(Setup_Hierarchy!$J$85:$IV$85,"="&amp;$K227)&lt;&gt;0,$L227,0)</f>
        <v>0</v>
      </c>
      <c r="CP227" s="61">
        <f>IF(COUNTIF(Setup_Hierarchy!$J$86:$IV$86,"="&amp;$K227)&lt;&gt;0,$L227,0)</f>
        <v>0</v>
      </c>
      <c r="CQ227" s="61">
        <f>IF(COUNTIF(Setup_Hierarchy!$J$87:$IV$87,"="&amp;$K227)&lt;&gt;0,$L227,0)</f>
        <v>0</v>
      </c>
      <c r="CR227" s="61">
        <f>IF(COUNTIF(Setup_Hierarchy!$J$88:$IV$88,"="&amp;$K227)&lt;&gt;0,$L227,0)</f>
        <v>0</v>
      </c>
      <c r="CS227" s="61">
        <f>IF(COUNTIF(Setup_Hierarchy!$J$89:$IV$89,"="&amp;$K227)&lt;&gt;0,$L227,0)</f>
        <v>0</v>
      </c>
      <c r="CT227" s="61">
        <f>IF(COUNTIF(Setup_Hierarchy!$J$90:$IV$90,"="&amp;$K227)&lt;&gt;0,$L227,0)</f>
        <v>0</v>
      </c>
      <c r="CU227" s="61">
        <f>IF(COUNTIF(Setup_Hierarchy!$J$91:$IV$91,"="&amp;$K227)&lt;&gt;0,$L227,0)</f>
        <v>0</v>
      </c>
      <c r="CV227" s="61">
        <f>IF(COUNTIF(Setup_Hierarchy!$J$92:$IV$92,"="&amp;$K227)&lt;&gt;0,$L227,0)</f>
        <v>0</v>
      </c>
      <c r="CW227" s="61">
        <f>IF(COUNTIF(Setup_Hierarchy!$J$93:$IV$93,"="&amp;$K227)&lt;&gt;0,$L227,0)</f>
        <v>0</v>
      </c>
      <c r="CX227" s="61">
        <f>IF(COUNTIF(Setup_Hierarchy!$J$94:$IV$94,"="&amp;$K227)&lt;&gt;0,$L227,0)</f>
        <v>0</v>
      </c>
      <c r="CY227" s="61">
        <f>IF(COUNTIF(Setup_Hierarchy!$J$95:$IV$95,"="&amp;$K227)&lt;&gt;0,$L227,0)</f>
        <v>0</v>
      </c>
      <c r="CZ227" s="61">
        <f>IF(COUNTIF(Setup_Hierarchy!$J$96:$IV$96,"="&amp;$K227)&lt;&gt;0,$L227,0)</f>
        <v>0</v>
      </c>
      <c r="DA227" s="61">
        <f>IF(COUNTIF(Setup_Hierarchy!$J$97:$IV$97,"="&amp;$K227)&lt;&gt;0,$L227,0)</f>
        <v>0</v>
      </c>
      <c r="DB227" s="61">
        <f>IF(COUNTIF(Setup_Hierarchy!$J$98:$IV$98,"="&amp;$K227)&lt;&gt;0,$L227,0)</f>
        <v>0</v>
      </c>
      <c r="DC227" s="61">
        <f>IF(COUNTIF(Setup_Hierarchy!$J$99:$IV$99,"="&amp;$K227)&lt;&gt;0,$L227,0)</f>
        <v>0</v>
      </c>
      <c r="DD227" s="61">
        <f>IF(COUNTIF(Setup_Hierarchy!$J$100:$IV$100,"="&amp;$K227)&lt;&gt;0,$L227,0)</f>
        <v>0</v>
      </c>
      <c r="DE227" s="61">
        <f>IF(COUNTIF(Setup_Hierarchy!$J$101:$IV$101,"="&amp;$K227)&lt;&gt;0,$L227,0)</f>
        <v>0</v>
      </c>
      <c r="DF227" s="61">
        <f>IF(COUNTIF(Setup_Hierarchy!$J$102:$IV$102,"="&amp;$K227)&lt;&gt;0,$L227,0)</f>
        <v>0</v>
      </c>
      <c r="DG227" s="61">
        <f>IF(COUNTIF(Setup_Hierarchy!$J$103:$IV$103,"="&amp;$K227)&lt;&gt;0,$L227,0)</f>
        <v>0</v>
      </c>
      <c r="DH227" s="61">
        <f>IF(COUNTIF(Setup_Hierarchy!$J$104:$IV$104,"="&amp;$K227)&lt;&gt;0,$L227,0)</f>
        <v>0</v>
      </c>
      <c r="DI227" s="61">
        <f>IF(COUNTIF(Setup_Hierarchy!$J$105:$IV$105,"="&amp;$K227)&lt;&gt;0,$L227,0)</f>
        <v>0</v>
      </c>
      <c r="DJ227" s="61">
        <f>IF(COUNTIF(Setup_Hierarchy!$J$106:$IV$106,"="&amp;$K227)&lt;&gt;0,$L227,0)</f>
        <v>0</v>
      </c>
      <c r="DK227" s="61">
        <f>IF(COUNTIF(Setup_Hierarchy!$J$107:$IV$107,"="&amp;$K227)&lt;&gt;0,$L227,0)</f>
        <v>0</v>
      </c>
      <c r="DL227" s="61">
        <f>IF(COUNTIF(Setup_Hierarchy!$J$108:$IV$108,"="&amp;$K227)&lt;&gt;0,$L227,0)</f>
        <v>0</v>
      </c>
      <c r="DM227" s="61">
        <f>IF(COUNTIF(Setup_Hierarchy!$J$109:$IV$109,"="&amp;$K227)&lt;&gt;0,$L227,0)</f>
        <v>0</v>
      </c>
      <c r="DN227" s="61">
        <f>IF(COUNTIF(Setup_Hierarchy!$J$110:$IV$110,"="&amp;$K227)&lt;&gt;0,$L227,0)</f>
        <v>0</v>
      </c>
      <c r="DO227" s="61">
        <f>IF(COUNTIF(Setup_Hierarchy!$J$111:$IV$111,"="&amp;$K227)&lt;&gt;0,$L227,0)</f>
        <v>0</v>
      </c>
      <c r="DP227" s="61">
        <f>IF(COUNTIF(Setup_Hierarchy!$J$112:$IV$112,"="&amp;$K227)&lt;&gt;0,$L227,0)</f>
        <v>0</v>
      </c>
      <c r="DQ227" s="61">
        <f>IF(COUNTIF(Setup_Hierarchy!$J$113:$IV$113,"="&amp;$K227)&lt;&gt;0,$L227,0)</f>
        <v>0</v>
      </c>
      <c r="DR227" s="61">
        <f>IF(COUNTIF(Setup_Hierarchy!$J$114:$IV$114,"="&amp;$K227)&lt;&gt;0,$L227,0)</f>
        <v>0</v>
      </c>
      <c r="DS227" s="61">
        <f>IF(COUNTIF(Setup_Hierarchy!$J$115:$IV$115,"="&amp;$K227)&lt;&gt;0,$L227,0)</f>
        <v>0</v>
      </c>
      <c r="DT227" s="61">
        <f>IF(COUNTIF(Setup_Hierarchy!$J$116:$IV$116,"="&amp;$K227)&lt;&gt;0,$L227,0)</f>
        <v>0</v>
      </c>
    </row>
    <row r="228" spans="2:124" x14ac:dyDescent="0.2">
      <c r="B228" t="s">
        <v>43</v>
      </c>
      <c r="C228">
        <v>85</v>
      </c>
      <c r="D228" t="s">
        <v>16</v>
      </c>
      <c r="E228" t="s">
        <v>369</v>
      </c>
      <c r="F228" t="s">
        <v>532</v>
      </c>
      <c r="G228" t="s">
        <v>25</v>
      </c>
      <c r="H228" t="s">
        <v>35</v>
      </c>
      <c r="I228">
        <v>0.76102199999999998</v>
      </c>
      <c r="J228">
        <v>1.95662</v>
      </c>
      <c r="K228">
        <v>795</v>
      </c>
      <c r="L228">
        <v>-1169.95</v>
      </c>
      <c r="M228" s="61">
        <f>IF(COUNTIF(Setup_Hierarchy!$J$5:$IV$5,"="&amp;$K228)&lt;&gt;0,$L228,0)</f>
        <v>-1169.95</v>
      </c>
      <c r="N228" s="61">
        <f>IF(COUNTIF(Setup_Hierarchy!$J$6:$IV$6,"="&amp;$K228)&lt;&gt;0,$L228,0)</f>
        <v>-1169.95</v>
      </c>
      <c r="O228" s="61">
        <f>IF(COUNTIF(Setup_Hierarchy!$J$7:$IV$7,"="&amp;$K228)&lt;&gt;0,$L228,0)</f>
        <v>-1169.95</v>
      </c>
      <c r="P228" s="61">
        <f>IF(COUNTIF(Setup_Hierarchy!$J$8:$IV$8,"="&amp;$K228)&lt;&gt;0,$L228,0)</f>
        <v>-1169.95</v>
      </c>
      <c r="Q228" s="61">
        <f>IF(COUNTIF(Setup_Hierarchy!$J$9:$IV$9,"="&amp;$K228)&lt;&gt;0,$L228,0)</f>
        <v>-1169.95</v>
      </c>
      <c r="R228" s="61">
        <f>IF(COUNTIF(Setup_Hierarchy!$J$10:$IV$10,"="&amp;$K228)&lt;&gt;0,$L228,0)</f>
        <v>0</v>
      </c>
      <c r="S228" s="61">
        <f>IF(COUNTIF(Setup_Hierarchy!$J$11:$IV$11,"="&amp;$K228)&lt;&gt;0,$L228,0)</f>
        <v>0</v>
      </c>
      <c r="T228" s="61">
        <f>IF(COUNTIF(Setup_Hierarchy!$J$12:$IV$12,"="&amp;$K228)&lt;&gt;0,$L228,0)</f>
        <v>0</v>
      </c>
      <c r="U228" s="61">
        <f>IF(COUNTIF(Setup_Hierarchy!$J$13:$IV$13,"="&amp;$K228)&lt;&gt;0,$L228,0)</f>
        <v>0</v>
      </c>
      <c r="V228" s="61">
        <f>IF(COUNTIF(Setup_Hierarchy!$J$14:$IV$14,"="&amp;$K228)&lt;&gt;0,$L228,0)</f>
        <v>0</v>
      </c>
      <c r="W228" s="61">
        <f>IF(COUNTIF(Setup_Hierarchy!$J$15:$IV$15,"="&amp;$K228)&lt;&gt;0,$L228,0)</f>
        <v>0</v>
      </c>
      <c r="X228" s="61">
        <f>IF(COUNTIF(Setup_Hierarchy!$J$16:$IV$16,"="&amp;$K228)&lt;&gt;0,$L228,0)</f>
        <v>0</v>
      </c>
      <c r="Y228" s="61">
        <f>IF(COUNTIF(Setup_Hierarchy!$J$17:$IV$17,"="&amp;$K228)&lt;&gt;0,$L228,0)</f>
        <v>0</v>
      </c>
      <c r="Z228" s="61">
        <f>IF(COUNTIF(Setup_Hierarchy!$J$18:$IV$18,"="&amp;$K228)&lt;&gt;0,$L228,0)</f>
        <v>-1169.95</v>
      </c>
      <c r="AA228" s="61">
        <f>IF(COUNTIF(Setup_Hierarchy!$J$19:$IV$19,"="&amp;$K228)&lt;&gt;0,$L228,0)</f>
        <v>0</v>
      </c>
      <c r="AB228" s="61">
        <f>IF(COUNTIF(Setup_Hierarchy!$J$20:$IV$20,"="&amp;$K228)&lt;&gt;0,$L228,0)</f>
        <v>0</v>
      </c>
      <c r="AC228" s="61">
        <f>IF(COUNTIF(Setup_Hierarchy!$J$21:$IV$21,"="&amp;$K228)&lt;&gt;0,$L228,0)</f>
        <v>0</v>
      </c>
      <c r="AD228" s="61">
        <f>IF(COUNTIF(Setup_Hierarchy!$J$22:$IV$22,"="&amp;$K228)&lt;&gt;0,$L228,0)</f>
        <v>0</v>
      </c>
      <c r="AE228" s="61">
        <f>IF(COUNTIF(Setup_Hierarchy!$J$23:$IV$23,"="&amp;$K228)&lt;&gt;0,$L228,0)</f>
        <v>0</v>
      </c>
      <c r="AF228" s="61">
        <f>IF(COUNTIF(Setup_Hierarchy!$J$24:$IV$24,"="&amp;$K228)&lt;&gt;0,$L228,0)</f>
        <v>0</v>
      </c>
      <c r="AG228" s="61">
        <f>IF(COUNTIF(Setup_Hierarchy!$J$25:$IV$25,"="&amp;$K228)&lt;&gt;0,$L228,0)</f>
        <v>0</v>
      </c>
      <c r="AH228" s="61">
        <f>IF(COUNTIF(Setup_Hierarchy!$J$26:$IV$26,"="&amp;$K228)&lt;&gt;0,$L228,0)</f>
        <v>0</v>
      </c>
      <c r="AI228" s="61">
        <f>IF(COUNTIF(Setup_Hierarchy!$J$27:$IV$27,"="&amp;$K228)&lt;&gt;0,$L228,0)</f>
        <v>0</v>
      </c>
      <c r="AJ228" s="61">
        <f>IF(COUNTIF(Setup_Hierarchy!$J$28:$IV$28,"="&amp;$K228)&lt;&gt;0,$L228,0)</f>
        <v>0</v>
      </c>
      <c r="AK228" s="61">
        <f>IF(COUNTIF(Setup_Hierarchy!$J$29:$IV$29,"="&amp;$K228)&lt;&gt;0,$L228,0)</f>
        <v>0</v>
      </c>
      <c r="AL228" s="61">
        <f>IF(COUNTIF(Setup_Hierarchy!$J$30:$IV$30,"="&amp;$K228)&lt;&gt;0,$L228,0)</f>
        <v>0</v>
      </c>
      <c r="AM228" s="61">
        <f>IF(COUNTIF(Setup_Hierarchy!$J$31:$IV$31,"="&amp;$K228)&lt;&gt;0,$L228,0)</f>
        <v>0</v>
      </c>
      <c r="AN228" s="61">
        <f>IF(COUNTIF(Setup_Hierarchy!$J$32:$IV$32,"="&amp;$K228)&lt;&gt;0,$L228,0)</f>
        <v>0</v>
      </c>
      <c r="AO228" s="61">
        <f>IF(COUNTIF(Setup_Hierarchy!$J$33:$IV$33,"="&amp;$K228)&lt;&gt;0,$L228,0)</f>
        <v>0</v>
      </c>
      <c r="AP228" s="61">
        <f>IF(COUNTIF(Setup_Hierarchy!$J$34:$IV$34,"="&amp;$K228)&lt;&gt;0,$L228,0)</f>
        <v>0</v>
      </c>
      <c r="AQ228" s="61">
        <f>IF(COUNTIF(Setup_Hierarchy!$J$35:$IV$35,"="&amp;$K228)&lt;&gt;0,$L228,0)</f>
        <v>0</v>
      </c>
      <c r="AR228" s="61">
        <f>IF(COUNTIF(Setup_Hierarchy!$J$36:$IV$36,"="&amp;$K228)&lt;&gt;0,$L228,0)</f>
        <v>0</v>
      </c>
      <c r="AS228" s="61">
        <f>IF(COUNTIF(Setup_Hierarchy!$J$37:$IV$37,"="&amp;$K228)&lt;&gt;0,$L228,0)</f>
        <v>0</v>
      </c>
      <c r="AT228" s="61">
        <f>IF(COUNTIF(Setup_Hierarchy!$J$38:$IV$38,"="&amp;$K228)&lt;&gt;0,$L228,0)</f>
        <v>0</v>
      </c>
      <c r="AU228" s="61">
        <f>IF(COUNTIF(Setup_Hierarchy!$J$39:$IV$39,"="&amp;$K228)&lt;&gt;0,$L228,0)</f>
        <v>0</v>
      </c>
      <c r="AV228" s="61">
        <f>IF(COUNTIF(Setup_Hierarchy!$J$40:$IV$40,"="&amp;$K228)&lt;&gt;0,$L228,0)</f>
        <v>0</v>
      </c>
      <c r="AW228" s="61">
        <f>IF(COUNTIF(Setup_Hierarchy!$J$41:$IV$41,"="&amp;$K228)&lt;&gt;0,$L228,0)</f>
        <v>0</v>
      </c>
      <c r="AX228" s="61">
        <f>IF(COUNTIF(Setup_Hierarchy!$J$42:$IV$42,"="&amp;$K228)&lt;&gt;0,$L228,0)</f>
        <v>0</v>
      </c>
      <c r="AY228" s="61">
        <f>IF(COUNTIF(Setup_Hierarchy!$J$43:$IV$43,"="&amp;$K228)&lt;&gt;0,$L228,0)</f>
        <v>0</v>
      </c>
      <c r="AZ228" s="61">
        <f>IF(COUNTIF(Setup_Hierarchy!$J$44:$IV$44,"="&amp;$K228)&lt;&gt;0,$L228,0)</f>
        <v>0</v>
      </c>
      <c r="BA228" s="61">
        <f>IF(COUNTIF(Setup_Hierarchy!$J$45:$IV$45,"="&amp;$K228)&lt;&gt;0,$L228,0)</f>
        <v>0</v>
      </c>
      <c r="BB228" s="61">
        <f>IF(COUNTIF(Setup_Hierarchy!$J$46:$IV$46,"="&amp;$K228)&lt;&gt;0,$L228,0)</f>
        <v>0</v>
      </c>
      <c r="BC228" s="61">
        <f>IF(COUNTIF(Setup_Hierarchy!$J$47:$IV$47,"="&amp;$K228)&lt;&gt;0,$L228,0)</f>
        <v>0</v>
      </c>
      <c r="BD228" s="61">
        <f>IF(COUNTIF(Setup_Hierarchy!$J$48:$IV$48,"="&amp;$K228)&lt;&gt;0,$L228,0)</f>
        <v>0</v>
      </c>
      <c r="BE228" s="61">
        <f>IF(COUNTIF(Setup_Hierarchy!$J$49:$IV$49,"="&amp;$K228)&lt;&gt;0,$L228,0)</f>
        <v>0</v>
      </c>
      <c r="BF228" s="61">
        <f>IF(COUNTIF(Setup_Hierarchy!$J$50:$IV$50,"="&amp;$K228)&lt;&gt;0,$L228,0)</f>
        <v>0</v>
      </c>
      <c r="BG228" s="61">
        <f>IF(COUNTIF(Setup_Hierarchy!$J$51:$IV$51,"="&amp;$K228)&lt;&gt;0,$L228,0)</f>
        <v>0</v>
      </c>
      <c r="BH228" s="61">
        <f>IF(COUNTIF(Setup_Hierarchy!$J$52:$IV$52,"="&amp;$K228)&lt;&gt;0,$L228,0)</f>
        <v>0</v>
      </c>
      <c r="BI228" s="61">
        <f>IF(COUNTIF(Setup_Hierarchy!$J$53:$IV$53,"="&amp;$K228)&lt;&gt;0,$L228,0)</f>
        <v>0</v>
      </c>
      <c r="BJ228" s="61">
        <f>IF(COUNTIF(Setup_Hierarchy!$J$54:$IV$54,"="&amp;$K228)&lt;&gt;0,$L228,0)</f>
        <v>0</v>
      </c>
      <c r="BK228" s="61">
        <f>IF(COUNTIF(Setup_Hierarchy!$J$55:$IV$55,"="&amp;$K228)&lt;&gt;0,$L228,0)</f>
        <v>0</v>
      </c>
      <c r="BL228" s="61">
        <f>IF(COUNTIF(Setup_Hierarchy!$J$56:$IV$56,"="&amp;$K228)&lt;&gt;0,$L228,0)</f>
        <v>0</v>
      </c>
      <c r="BM228" s="61">
        <f>IF(COUNTIF(Setup_Hierarchy!$J$57:$IV$57,"="&amp;$K228)&lt;&gt;0,$L228,0)</f>
        <v>0</v>
      </c>
      <c r="BN228" s="61">
        <f>IF(COUNTIF(Setup_Hierarchy!$J$58:$IV$58,"="&amp;$K228)&lt;&gt;0,$L228,0)</f>
        <v>0</v>
      </c>
      <c r="BO228" s="61">
        <f>IF(COUNTIF(Setup_Hierarchy!$J$59:$IV$59,"="&amp;$K228)&lt;&gt;0,$L228,0)</f>
        <v>0</v>
      </c>
      <c r="BP228" s="61">
        <f>IF(COUNTIF(Setup_Hierarchy!$J$60:$IV$60,"="&amp;$K228)&lt;&gt;0,$L228,0)</f>
        <v>0</v>
      </c>
      <c r="BQ228" s="61">
        <f>IF(COUNTIF(Setup_Hierarchy!$J$61:$IV$61,"="&amp;$K228)&lt;&gt;0,$L228,0)</f>
        <v>0</v>
      </c>
      <c r="BR228" s="61">
        <f>IF(COUNTIF(Setup_Hierarchy!$J$62:$IV$62,"="&amp;$K228)&lt;&gt;0,$L228,0)</f>
        <v>0</v>
      </c>
      <c r="BS228" s="61">
        <f>IF(COUNTIF(Setup_Hierarchy!$J$63:$IV$63,"="&amp;$K228)&lt;&gt;0,$L228,0)</f>
        <v>0</v>
      </c>
      <c r="BT228" s="61">
        <f>IF(COUNTIF(Setup_Hierarchy!$J$64:$IV$64,"="&amp;$K228)&lt;&gt;0,$L228,0)</f>
        <v>0</v>
      </c>
      <c r="BU228" s="61">
        <f>IF(COUNTIF(Setup_Hierarchy!$J$65:$IV$65,"="&amp;$K228)&lt;&gt;0,$L228,0)</f>
        <v>0</v>
      </c>
      <c r="BV228" s="61">
        <f>IF(COUNTIF(Setup_Hierarchy!$J$66:$IV$66,"="&amp;$K228)&lt;&gt;0,$L228,0)</f>
        <v>0</v>
      </c>
      <c r="BW228" s="61">
        <f>IF(COUNTIF(Setup_Hierarchy!$J$67:$IV$67,"="&amp;$K228)&lt;&gt;0,$L228,0)</f>
        <v>0</v>
      </c>
      <c r="BX228" s="61">
        <f>IF(COUNTIF(Setup_Hierarchy!$J$68:$IV$68,"="&amp;$K228)&lt;&gt;0,$L228,0)</f>
        <v>0</v>
      </c>
      <c r="BY228" s="61">
        <f>IF(COUNTIF(Setup_Hierarchy!$J$69:$IV$69,"="&amp;$K228)&lt;&gt;0,$L228,0)</f>
        <v>0</v>
      </c>
      <c r="BZ228" s="61">
        <f>IF(COUNTIF(Setup_Hierarchy!$J$70:$IV$70,"="&amp;$K228)&lt;&gt;0,$L228,0)</f>
        <v>0</v>
      </c>
      <c r="CA228" s="61">
        <f>IF(COUNTIF(Setup_Hierarchy!$J$71:$IV$71,"="&amp;$K228)&lt;&gt;0,$L228,0)</f>
        <v>0</v>
      </c>
      <c r="CB228" s="61">
        <f>IF(COUNTIF(Setup_Hierarchy!$J$72:$IV$72,"="&amp;$K228)&lt;&gt;0,$L228,0)</f>
        <v>0</v>
      </c>
      <c r="CC228" s="61">
        <f>IF(COUNTIF(Setup_Hierarchy!$J$73:$IV$73,"="&amp;$K228)&lt;&gt;0,$L228,0)</f>
        <v>0</v>
      </c>
      <c r="CD228" s="61">
        <f>IF(COUNTIF(Setup_Hierarchy!$J$74:$IV$74,"="&amp;$K228)&lt;&gt;0,$L228,0)</f>
        <v>0</v>
      </c>
      <c r="CE228" s="61">
        <f>IF(COUNTIF(Setup_Hierarchy!$J$75:$IV$75,"="&amp;$K228)&lt;&gt;0,$L228,0)</f>
        <v>0</v>
      </c>
      <c r="CF228" s="61">
        <f>IF(COUNTIF(Setup_Hierarchy!$J$76:$IV$76,"="&amp;$K228)&lt;&gt;0,$L228,0)</f>
        <v>0</v>
      </c>
      <c r="CG228" s="61">
        <f>IF(COUNTIF(Setup_Hierarchy!$J$77:$IV$77,"="&amp;$K228)&lt;&gt;0,$L228,0)</f>
        <v>0</v>
      </c>
      <c r="CH228" s="61">
        <f>IF(COUNTIF(Setup_Hierarchy!$J$78:$IV$78,"="&amp;$K228)&lt;&gt;0,$L228,0)</f>
        <v>0</v>
      </c>
      <c r="CI228" s="61">
        <f>IF(COUNTIF(Setup_Hierarchy!$J$79:$IV$79,"="&amp;$K228)&lt;&gt;0,$L228,0)</f>
        <v>0</v>
      </c>
      <c r="CJ228" s="61">
        <f>IF(COUNTIF(Setup_Hierarchy!$J$80:$IV$80,"="&amp;$K228)&lt;&gt;0,$L228,0)</f>
        <v>0</v>
      </c>
      <c r="CK228" s="61">
        <f>IF(COUNTIF(Setup_Hierarchy!$J$81:$IV$81,"="&amp;$K228)&lt;&gt;0,$L228,0)</f>
        <v>0</v>
      </c>
      <c r="CL228" s="61">
        <f>IF(COUNTIF(Setup_Hierarchy!$J$82:$IV$82,"="&amp;$K228)&lt;&gt;0,$L228,0)</f>
        <v>0</v>
      </c>
      <c r="CM228" s="61">
        <f>IF(COUNTIF(Setup_Hierarchy!$J$83:$IV$83,"="&amp;$K228)&lt;&gt;0,$L228,0)</f>
        <v>0</v>
      </c>
      <c r="CN228" s="61">
        <f>IF(COUNTIF(Setup_Hierarchy!$J$84:$IV$84,"="&amp;$K228)&lt;&gt;0,$L228,0)</f>
        <v>0</v>
      </c>
      <c r="CO228" s="61">
        <f>IF(COUNTIF(Setup_Hierarchy!$J$85:$IV$85,"="&amp;$K228)&lt;&gt;0,$L228,0)</f>
        <v>0</v>
      </c>
      <c r="CP228" s="61">
        <f>IF(COUNTIF(Setup_Hierarchy!$J$86:$IV$86,"="&amp;$K228)&lt;&gt;0,$L228,0)</f>
        <v>0</v>
      </c>
      <c r="CQ228" s="61">
        <f>IF(COUNTIF(Setup_Hierarchy!$J$87:$IV$87,"="&amp;$K228)&lt;&gt;0,$L228,0)</f>
        <v>0</v>
      </c>
      <c r="CR228" s="61">
        <f>IF(COUNTIF(Setup_Hierarchy!$J$88:$IV$88,"="&amp;$K228)&lt;&gt;0,$L228,0)</f>
        <v>0</v>
      </c>
      <c r="CS228" s="61">
        <f>IF(COUNTIF(Setup_Hierarchy!$J$89:$IV$89,"="&amp;$K228)&lt;&gt;0,$L228,0)</f>
        <v>0</v>
      </c>
      <c r="CT228" s="61">
        <f>IF(COUNTIF(Setup_Hierarchy!$J$90:$IV$90,"="&amp;$K228)&lt;&gt;0,$L228,0)</f>
        <v>0</v>
      </c>
      <c r="CU228" s="61">
        <f>IF(COUNTIF(Setup_Hierarchy!$J$91:$IV$91,"="&amp;$K228)&lt;&gt;0,$L228,0)</f>
        <v>0</v>
      </c>
      <c r="CV228" s="61">
        <f>IF(COUNTIF(Setup_Hierarchy!$J$92:$IV$92,"="&amp;$K228)&lt;&gt;0,$L228,0)</f>
        <v>0</v>
      </c>
      <c r="CW228" s="61">
        <f>IF(COUNTIF(Setup_Hierarchy!$J$93:$IV$93,"="&amp;$K228)&lt;&gt;0,$L228,0)</f>
        <v>0</v>
      </c>
      <c r="CX228" s="61">
        <f>IF(COUNTIF(Setup_Hierarchy!$J$94:$IV$94,"="&amp;$K228)&lt;&gt;0,$L228,0)</f>
        <v>0</v>
      </c>
      <c r="CY228" s="61">
        <f>IF(COUNTIF(Setup_Hierarchy!$J$95:$IV$95,"="&amp;$K228)&lt;&gt;0,$L228,0)</f>
        <v>0</v>
      </c>
      <c r="CZ228" s="61">
        <f>IF(COUNTIF(Setup_Hierarchy!$J$96:$IV$96,"="&amp;$K228)&lt;&gt;0,$L228,0)</f>
        <v>0</v>
      </c>
      <c r="DA228" s="61">
        <f>IF(COUNTIF(Setup_Hierarchy!$J$97:$IV$97,"="&amp;$K228)&lt;&gt;0,$L228,0)</f>
        <v>0</v>
      </c>
      <c r="DB228" s="61">
        <f>IF(COUNTIF(Setup_Hierarchy!$J$98:$IV$98,"="&amp;$K228)&lt;&gt;0,$L228,0)</f>
        <v>0</v>
      </c>
      <c r="DC228" s="61">
        <f>IF(COUNTIF(Setup_Hierarchy!$J$99:$IV$99,"="&amp;$K228)&lt;&gt;0,$L228,0)</f>
        <v>0</v>
      </c>
      <c r="DD228" s="61">
        <f>IF(COUNTIF(Setup_Hierarchy!$J$100:$IV$100,"="&amp;$K228)&lt;&gt;0,$L228,0)</f>
        <v>0</v>
      </c>
      <c r="DE228" s="61">
        <f>IF(COUNTIF(Setup_Hierarchy!$J$101:$IV$101,"="&amp;$K228)&lt;&gt;0,$L228,0)</f>
        <v>0</v>
      </c>
      <c r="DF228" s="61">
        <f>IF(COUNTIF(Setup_Hierarchy!$J$102:$IV$102,"="&amp;$K228)&lt;&gt;0,$L228,0)</f>
        <v>0</v>
      </c>
      <c r="DG228" s="61">
        <f>IF(COUNTIF(Setup_Hierarchy!$J$103:$IV$103,"="&amp;$K228)&lt;&gt;0,$L228,0)</f>
        <v>0</v>
      </c>
      <c r="DH228" s="61">
        <f>IF(COUNTIF(Setup_Hierarchy!$J$104:$IV$104,"="&amp;$K228)&lt;&gt;0,$L228,0)</f>
        <v>0</v>
      </c>
      <c r="DI228" s="61">
        <f>IF(COUNTIF(Setup_Hierarchy!$J$105:$IV$105,"="&amp;$K228)&lt;&gt;0,$L228,0)</f>
        <v>0</v>
      </c>
      <c r="DJ228" s="61">
        <f>IF(COUNTIF(Setup_Hierarchy!$J$106:$IV$106,"="&amp;$K228)&lt;&gt;0,$L228,0)</f>
        <v>0</v>
      </c>
      <c r="DK228" s="61">
        <f>IF(COUNTIF(Setup_Hierarchy!$J$107:$IV$107,"="&amp;$K228)&lt;&gt;0,$L228,0)</f>
        <v>0</v>
      </c>
      <c r="DL228" s="61">
        <f>IF(COUNTIF(Setup_Hierarchy!$J$108:$IV$108,"="&amp;$K228)&lt;&gt;0,$L228,0)</f>
        <v>0</v>
      </c>
      <c r="DM228" s="61">
        <f>IF(COUNTIF(Setup_Hierarchy!$J$109:$IV$109,"="&amp;$K228)&lt;&gt;0,$L228,0)</f>
        <v>0</v>
      </c>
      <c r="DN228" s="61">
        <f>IF(COUNTIF(Setup_Hierarchy!$J$110:$IV$110,"="&amp;$K228)&lt;&gt;0,$L228,0)</f>
        <v>0</v>
      </c>
      <c r="DO228" s="61">
        <f>IF(COUNTIF(Setup_Hierarchy!$J$111:$IV$111,"="&amp;$K228)&lt;&gt;0,$L228,0)</f>
        <v>0</v>
      </c>
      <c r="DP228" s="61">
        <f>IF(COUNTIF(Setup_Hierarchy!$J$112:$IV$112,"="&amp;$K228)&lt;&gt;0,$L228,0)</f>
        <v>0</v>
      </c>
      <c r="DQ228" s="61">
        <f>IF(COUNTIF(Setup_Hierarchy!$J$113:$IV$113,"="&amp;$K228)&lt;&gt;0,$L228,0)</f>
        <v>0</v>
      </c>
      <c r="DR228" s="61">
        <f>IF(COUNTIF(Setup_Hierarchy!$J$114:$IV$114,"="&amp;$K228)&lt;&gt;0,$L228,0)</f>
        <v>0</v>
      </c>
      <c r="DS228" s="61">
        <f>IF(COUNTIF(Setup_Hierarchy!$J$115:$IV$115,"="&amp;$K228)&lt;&gt;0,$L228,0)</f>
        <v>0</v>
      </c>
      <c r="DT228" s="61">
        <f>IF(COUNTIF(Setup_Hierarchy!$J$116:$IV$116,"="&amp;$K228)&lt;&gt;0,$L228,0)</f>
        <v>-1169.95</v>
      </c>
    </row>
    <row r="229" spans="2:124" x14ac:dyDescent="0.2">
      <c r="B229" t="s">
        <v>43</v>
      </c>
      <c r="C229">
        <v>86</v>
      </c>
      <c r="D229" t="s">
        <v>16</v>
      </c>
      <c r="E229" t="s">
        <v>369</v>
      </c>
      <c r="F229" t="s">
        <v>532</v>
      </c>
      <c r="G229" t="s">
        <v>25</v>
      </c>
      <c r="H229" t="s">
        <v>36</v>
      </c>
      <c r="I229">
        <v>0.76340300000000005</v>
      </c>
      <c r="J229">
        <v>2.0989200000000001</v>
      </c>
      <c r="K229">
        <v>677</v>
      </c>
      <c r="L229">
        <v>5996.95</v>
      </c>
      <c r="M229" s="61">
        <f>IF(COUNTIF(Setup_Hierarchy!$J$5:$IV$5,"="&amp;$K229)&lt;&gt;0,$L229,0)</f>
        <v>5996.95</v>
      </c>
      <c r="N229" s="61">
        <f>IF(COUNTIF(Setup_Hierarchy!$J$6:$IV$6,"="&amp;$K229)&lt;&gt;0,$L229,0)</f>
        <v>5996.95</v>
      </c>
      <c r="O229" s="61">
        <f>IF(COUNTIF(Setup_Hierarchy!$J$7:$IV$7,"="&amp;$K229)&lt;&gt;0,$L229,0)</f>
        <v>5996.95</v>
      </c>
      <c r="P229" s="61">
        <f>IF(COUNTIF(Setup_Hierarchy!$J$8:$IV$8,"="&amp;$K229)&lt;&gt;0,$L229,0)</f>
        <v>5996.95</v>
      </c>
      <c r="Q229" s="61">
        <f>IF(COUNTIF(Setup_Hierarchy!$J$9:$IV$9,"="&amp;$K229)&lt;&gt;0,$L229,0)</f>
        <v>5996.95</v>
      </c>
      <c r="R229" s="61">
        <f>IF(COUNTIF(Setup_Hierarchy!$J$10:$IV$10,"="&amp;$K229)&lt;&gt;0,$L229,0)</f>
        <v>0</v>
      </c>
      <c r="S229" s="61">
        <f>IF(COUNTIF(Setup_Hierarchy!$J$11:$IV$11,"="&amp;$K229)&lt;&gt;0,$L229,0)</f>
        <v>0</v>
      </c>
      <c r="T229" s="61">
        <f>IF(COUNTIF(Setup_Hierarchy!$J$12:$IV$12,"="&amp;$K229)&lt;&gt;0,$L229,0)</f>
        <v>0</v>
      </c>
      <c r="U229" s="61">
        <f>IF(COUNTIF(Setup_Hierarchy!$J$13:$IV$13,"="&amp;$K229)&lt;&gt;0,$L229,0)</f>
        <v>0</v>
      </c>
      <c r="V229" s="61">
        <f>IF(COUNTIF(Setup_Hierarchy!$J$14:$IV$14,"="&amp;$K229)&lt;&gt;0,$L229,0)</f>
        <v>0</v>
      </c>
      <c r="W229" s="61">
        <f>IF(COUNTIF(Setup_Hierarchy!$J$15:$IV$15,"="&amp;$K229)&lt;&gt;0,$L229,0)</f>
        <v>0</v>
      </c>
      <c r="X229" s="61">
        <f>IF(COUNTIF(Setup_Hierarchy!$J$16:$IV$16,"="&amp;$K229)&lt;&gt;0,$L229,0)</f>
        <v>0</v>
      </c>
      <c r="Y229" s="61">
        <f>IF(COUNTIF(Setup_Hierarchy!$J$17:$IV$17,"="&amp;$K229)&lt;&gt;0,$L229,0)</f>
        <v>0</v>
      </c>
      <c r="Z229" s="61">
        <f>IF(COUNTIF(Setup_Hierarchy!$J$18:$IV$18,"="&amp;$K229)&lt;&gt;0,$L229,0)</f>
        <v>0</v>
      </c>
      <c r="AA229" s="61">
        <f>IF(COUNTIF(Setup_Hierarchy!$J$19:$IV$19,"="&amp;$K229)&lt;&gt;0,$L229,0)</f>
        <v>0</v>
      </c>
      <c r="AB229" s="61">
        <f>IF(COUNTIF(Setup_Hierarchy!$J$20:$IV$20,"="&amp;$K229)&lt;&gt;0,$L229,0)</f>
        <v>0</v>
      </c>
      <c r="AC229" s="61">
        <f>IF(COUNTIF(Setup_Hierarchy!$J$21:$IV$21,"="&amp;$K229)&lt;&gt;0,$L229,0)</f>
        <v>5996.95</v>
      </c>
      <c r="AD229" s="61">
        <f>IF(COUNTIF(Setup_Hierarchy!$J$22:$IV$22,"="&amp;$K229)&lt;&gt;0,$L229,0)</f>
        <v>5996.95</v>
      </c>
      <c r="AE229" s="61">
        <f>IF(COUNTIF(Setup_Hierarchy!$J$23:$IV$23,"="&amp;$K229)&lt;&gt;0,$L229,0)</f>
        <v>0</v>
      </c>
      <c r="AF229" s="61">
        <f>IF(COUNTIF(Setup_Hierarchy!$J$24:$IV$24,"="&amp;$K229)&lt;&gt;0,$L229,0)</f>
        <v>0</v>
      </c>
      <c r="AG229" s="61">
        <f>IF(COUNTIF(Setup_Hierarchy!$J$25:$IV$25,"="&amp;$K229)&lt;&gt;0,$L229,0)</f>
        <v>0</v>
      </c>
      <c r="AH229" s="61">
        <f>IF(COUNTIF(Setup_Hierarchy!$J$26:$IV$26,"="&amp;$K229)&lt;&gt;0,$L229,0)</f>
        <v>0</v>
      </c>
      <c r="AI229" s="61">
        <f>IF(COUNTIF(Setup_Hierarchy!$J$27:$IV$27,"="&amp;$K229)&lt;&gt;0,$L229,0)</f>
        <v>0</v>
      </c>
      <c r="AJ229" s="61">
        <f>IF(COUNTIF(Setup_Hierarchy!$J$28:$IV$28,"="&amp;$K229)&lt;&gt;0,$L229,0)</f>
        <v>0</v>
      </c>
      <c r="AK229" s="61">
        <f>IF(COUNTIF(Setup_Hierarchy!$J$29:$IV$29,"="&amp;$K229)&lt;&gt;0,$L229,0)</f>
        <v>0</v>
      </c>
      <c r="AL229" s="61">
        <f>IF(COUNTIF(Setup_Hierarchy!$J$30:$IV$30,"="&amp;$K229)&lt;&gt;0,$L229,0)</f>
        <v>0</v>
      </c>
      <c r="AM229" s="61">
        <f>IF(COUNTIF(Setup_Hierarchy!$J$31:$IV$31,"="&amp;$K229)&lt;&gt;0,$L229,0)</f>
        <v>0</v>
      </c>
      <c r="AN229" s="61">
        <f>IF(COUNTIF(Setup_Hierarchy!$J$32:$IV$32,"="&amp;$K229)&lt;&gt;0,$L229,0)</f>
        <v>0</v>
      </c>
      <c r="AO229" s="61">
        <f>IF(COUNTIF(Setup_Hierarchy!$J$33:$IV$33,"="&amp;$K229)&lt;&gt;0,$L229,0)</f>
        <v>0</v>
      </c>
      <c r="AP229" s="61">
        <f>IF(COUNTIF(Setup_Hierarchy!$J$34:$IV$34,"="&amp;$K229)&lt;&gt;0,$L229,0)</f>
        <v>0</v>
      </c>
      <c r="AQ229" s="61">
        <f>IF(COUNTIF(Setup_Hierarchy!$J$35:$IV$35,"="&amp;$K229)&lt;&gt;0,$L229,0)</f>
        <v>0</v>
      </c>
      <c r="AR229" s="61">
        <f>IF(COUNTIF(Setup_Hierarchy!$J$36:$IV$36,"="&amp;$K229)&lt;&gt;0,$L229,0)</f>
        <v>0</v>
      </c>
      <c r="AS229" s="61">
        <f>IF(COUNTIF(Setup_Hierarchy!$J$37:$IV$37,"="&amp;$K229)&lt;&gt;0,$L229,0)</f>
        <v>0</v>
      </c>
      <c r="AT229" s="61">
        <f>IF(COUNTIF(Setup_Hierarchy!$J$38:$IV$38,"="&amp;$K229)&lt;&gt;0,$L229,0)</f>
        <v>0</v>
      </c>
      <c r="AU229" s="61">
        <f>IF(COUNTIF(Setup_Hierarchy!$J$39:$IV$39,"="&amp;$K229)&lt;&gt;0,$L229,0)</f>
        <v>0</v>
      </c>
      <c r="AV229" s="61">
        <f>IF(COUNTIF(Setup_Hierarchy!$J$40:$IV$40,"="&amp;$K229)&lt;&gt;0,$L229,0)</f>
        <v>0</v>
      </c>
      <c r="AW229" s="61">
        <f>IF(COUNTIF(Setup_Hierarchy!$J$41:$IV$41,"="&amp;$K229)&lt;&gt;0,$L229,0)</f>
        <v>0</v>
      </c>
      <c r="AX229" s="61">
        <f>IF(COUNTIF(Setup_Hierarchy!$J$42:$IV$42,"="&amp;$K229)&lt;&gt;0,$L229,0)</f>
        <v>0</v>
      </c>
      <c r="AY229" s="61">
        <f>IF(COUNTIF(Setup_Hierarchy!$J$43:$IV$43,"="&amp;$K229)&lt;&gt;0,$L229,0)</f>
        <v>0</v>
      </c>
      <c r="AZ229" s="61">
        <f>IF(COUNTIF(Setup_Hierarchy!$J$44:$IV$44,"="&amp;$K229)&lt;&gt;0,$L229,0)</f>
        <v>0</v>
      </c>
      <c r="BA229" s="61">
        <f>IF(COUNTIF(Setup_Hierarchy!$J$45:$IV$45,"="&amp;$K229)&lt;&gt;0,$L229,0)</f>
        <v>0</v>
      </c>
      <c r="BB229" s="61">
        <f>IF(COUNTIF(Setup_Hierarchy!$J$46:$IV$46,"="&amp;$K229)&lt;&gt;0,$L229,0)</f>
        <v>0</v>
      </c>
      <c r="BC229" s="61">
        <f>IF(COUNTIF(Setup_Hierarchy!$J$47:$IV$47,"="&amp;$K229)&lt;&gt;0,$L229,0)</f>
        <v>0</v>
      </c>
      <c r="BD229" s="61">
        <f>IF(COUNTIF(Setup_Hierarchy!$J$48:$IV$48,"="&amp;$K229)&lt;&gt;0,$L229,0)</f>
        <v>0</v>
      </c>
      <c r="BE229" s="61">
        <f>IF(COUNTIF(Setup_Hierarchy!$J$49:$IV$49,"="&amp;$K229)&lt;&gt;0,$L229,0)</f>
        <v>0</v>
      </c>
      <c r="BF229" s="61">
        <f>IF(COUNTIF(Setup_Hierarchy!$J$50:$IV$50,"="&amp;$K229)&lt;&gt;0,$L229,0)</f>
        <v>0</v>
      </c>
      <c r="BG229" s="61">
        <f>IF(COUNTIF(Setup_Hierarchy!$J$51:$IV$51,"="&amp;$K229)&lt;&gt;0,$L229,0)</f>
        <v>0</v>
      </c>
      <c r="BH229" s="61">
        <f>IF(COUNTIF(Setup_Hierarchy!$J$52:$IV$52,"="&amp;$K229)&lt;&gt;0,$L229,0)</f>
        <v>0</v>
      </c>
      <c r="BI229" s="61">
        <f>IF(COUNTIF(Setup_Hierarchy!$J$53:$IV$53,"="&amp;$K229)&lt;&gt;0,$L229,0)</f>
        <v>0</v>
      </c>
      <c r="BJ229" s="61">
        <f>IF(COUNTIF(Setup_Hierarchy!$J$54:$IV$54,"="&amp;$K229)&lt;&gt;0,$L229,0)</f>
        <v>0</v>
      </c>
      <c r="BK229" s="61">
        <f>IF(COUNTIF(Setup_Hierarchy!$J$55:$IV$55,"="&amp;$K229)&lt;&gt;0,$L229,0)</f>
        <v>0</v>
      </c>
      <c r="BL229" s="61">
        <f>IF(COUNTIF(Setup_Hierarchy!$J$56:$IV$56,"="&amp;$K229)&lt;&gt;0,$L229,0)</f>
        <v>0</v>
      </c>
      <c r="BM229" s="61">
        <f>IF(COUNTIF(Setup_Hierarchy!$J$57:$IV$57,"="&amp;$K229)&lt;&gt;0,$L229,0)</f>
        <v>0</v>
      </c>
      <c r="BN229" s="61">
        <f>IF(COUNTIF(Setup_Hierarchy!$J$58:$IV$58,"="&amp;$K229)&lt;&gt;0,$L229,0)</f>
        <v>0</v>
      </c>
      <c r="BO229" s="61">
        <f>IF(COUNTIF(Setup_Hierarchy!$J$59:$IV$59,"="&amp;$K229)&lt;&gt;0,$L229,0)</f>
        <v>0</v>
      </c>
      <c r="BP229" s="61">
        <f>IF(COUNTIF(Setup_Hierarchy!$J$60:$IV$60,"="&amp;$K229)&lt;&gt;0,$L229,0)</f>
        <v>0</v>
      </c>
      <c r="BQ229" s="61">
        <f>IF(COUNTIF(Setup_Hierarchy!$J$61:$IV$61,"="&amp;$K229)&lt;&gt;0,$L229,0)</f>
        <v>0</v>
      </c>
      <c r="BR229" s="61">
        <f>IF(COUNTIF(Setup_Hierarchy!$J$62:$IV$62,"="&amp;$K229)&lt;&gt;0,$L229,0)</f>
        <v>0</v>
      </c>
      <c r="BS229" s="61">
        <f>IF(COUNTIF(Setup_Hierarchy!$J$63:$IV$63,"="&amp;$K229)&lt;&gt;0,$L229,0)</f>
        <v>0</v>
      </c>
      <c r="BT229" s="61">
        <f>IF(COUNTIF(Setup_Hierarchy!$J$64:$IV$64,"="&amp;$K229)&lt;&gt;0,$L229,0)</f>
        <v>0</v>
      </c>
      <c r="BU229" s="61">
        <f>IF(COUNTIF(Setup_Hierarchy!$J$65:$IV$65,"="&amp;$K229)&lt;&gt;0,$L229,0)</f>
        <v>0</v>
      </c>
      <c r="BV229" s="61">
        <f>IF(COUNTIF(Setup_Hierarchy!$J$66:$IV$66,"="&amp;$K229)&lt;&gt;0,$L229,0)</f>
        <v>0</v>
      </c>
      <c r="BW229" s="61">
        <f>IF(COUNTIF(Setup_Hierarchy!$J$67:$IV$67,"="&amp;$K229)&lt;&gt;0,$L229,0)</f>
        <v>0</v>
      </c>
      <c r="BX229" s="61">
        <f>IF(COUNTIF(Setup_Hierarchy!$J$68:$IV$68,"="&amp;$K229)&lt;&gt;0,$L229,0)</f>
        <v>0</v>
      </c>
      <c r="BY229" s="61">
        <f>IF(COUNTIF(Setup_Hierarchy!$J$69:$IV$69,"="&amp;$K229)&lt;&gt;0,$L229,0)</f>
        <v>0</v>
      </c>
      <c r="BZ229" s="61">
        <f>IF(COUNTIF(Setup_Hierarchy!$J$70:$IV$70,"="&amp;$K229)&lt;&gt;0,$L229,0)</f>
        <v>0</v>
      </c>
      <c r="CA229" s="61">
        <f>IF(COUNTIF(Setup_Hierarchy!$J$71:$IV$71,"="&amp;$K229)&lt;&gt;0,$L229,0)</f>
        <v>0</v>
      </c>
      <c r="CB229" s="61">
        <f>IF(COUNTIF(Setup_Hierarchy!$J$72:$IV$72,"="&amp;$K229)&lt;&gt;0,$L229,0)</f>
        <v>0</v>
      </c>
      <c r="CC229" s="61">
        <f>IF(COUNTIF(Setup_Hierarchy!$J$73:$IV$73,"="&amp;$K229)&lt;&gt;0,$L229,0)</f>
        <v>0</v>
      </c>
      <c r="CD229" s="61">
        <f>IF(COUNTIF(Setup_Hierarchy!$J$74:$IV$74,"="&amp;$K229)&lt;&gt;0,$L229,0)</f>
        <v>0</v>
      </c>
      <c r="CE229" s="61">
        <f>IF(COUNTIF(Setup_Hierarchy!$J$75:$IV$75,"="&amp;$K229)&lt;&gt;0,$L229,0)</f>
        <v>0</v>
      </c>
      <c r="CF229" s="61">
        <f>IF(COUNTIF(Setup_Hierarchy!$J$76:$IV$76,"="&amp;$K229)&lt;&gt;0,$L229,0)</f>
        <v>0</v>
      </c>
      <c r="CG229" s="61">
        <f>IF(COUNTIF(Setup_Hierarchy!$J$77:$IV$77,"="&amp;$K229)&lt;&gt;0,$L229,0)</f>
        <v>0</v>
      </c>
      <c r="CH229" s="61">
        <f>IF(COUNTIF(Setup_Hierarchy!$J$78:$IV$78,"="&amp;$K229)&lt;&gt;0,$L229,0)</f>
        <v>0</v>
      </c>
      <c r="CI229" s="61">
        <f>IF(COUNTIF(Setup_Hierarchy!$J$79:$IV$79,"="&amp;$K229)&lt;&gt;0,$L229,0)</f>
        <v>0</v>
      </c>
      <c r="CJ229" s="61">
        <f>IF(COUNTIF(Setup_Hierarchy!$J$80:$IV$80,"="&amp;$K229)&lt;&gt;0,$L229,0)</f>
        <v>0</v>
      </c>
      <c r="CK229" s="61">
        <f>IF(COUNTIF(Setup_Hierarchy!$J$81:$IV$81,"="&amp;$K229)&lt;&gt;0,$L229,0)</f>
        <v>0</v>
      </c>
      <c r="CL229" s="61">
        <f>IF(COUNTIF(Setup_Hierarchy!$J$82:$IV$82,"="&amp;$K229)&lt;&gt;0,$L229,0)</f>
        <v>0</v>
      </c>
      <c r="CM229" s="61">
        <f>IF(COUNTIF(Setup_Hierarchy!$J$83:$IV$83,"="&amp;$K229)&lt;&gt;0,$L229,0)</f>
        <v>0</v>
      </c>
      <c r="CN229" s="61">
        <f>IF(COUNTIF(Setup_Hierarchy!$J$84:$IV$84,"="&amp;$K229)&lt;&gt;0,$L229,0)</f>
        <v>0</v>
      </c>
      <c r="CO229" s="61">
        <f>IF(COUNTIF(Setup_Hierarchy!$J$85:$IV$85,"="&amp;$K229)&lt;&gt;0,$L229,0)</f>
        <v>0</v>
      </c>
      <c r="CP229" s="61">
        <f>IF(COUNTIF(Setup_Hierarchy!$J$86:$IV$86,"="&amp;$K229)&lt;&gt;0,$L229,0)</f>
        <v>0</v>
      </c>
      <c r="CQ229" s="61">
        <f>IF(COUNTIF(Setup_Hierarchy!$J$87:$IV$87,"="&amp;$K229)&lt;&gt;0,$L229,0)</f>
        <v>0</v>
      </c>
      <c r="CR229" s="61">
        <f>IF(COUNTIF(Setup_Hierarchy!$J$88:$IV$88,"="&amp;$K229)&lt;&gt;0,$L229,0)</f>
        <v>0</v>
      </c>
      <c r="CS229" s="61">
        <f>IF(COUNTIF(Setup_Hierarchy!$J$89:$IV$89,"="&amp;$K229)&lt;&gt;0,$L229,0)</f>
        <v>0</v>
      </c>
      <c r="CT229" s="61">
        <f>IF(COUNTIF(Setup_Hierarchy!$J$90:$IV$90,"="&amp;$K229)&lt;&gt;0,$L229,0)</f>
        <v>0</v>
      </c>
      <c r="CU229" s="61">
        <f>IF(COUNTIF(Setup_Hierarchy!$J$91:$IV$91,"="&amp;$K229)&lt;&gt;0,$L229,0)</f>
        <v>0</v>
      </c>
      <c r="CV229" s="61">
        <f>IF(COUNTIF(Setup_Hierarchy!$J$92:$IV$92,"="&amp;$K229)&lt;&gt;0,$L229,0)</f>
        <v>0</v>
      </c>
      <c r="CW229" s="61">
        <f>IF(COUNTIF(Setup_Hierarchy!$J$93:$IV$93,"="&amp;$K229)&lt;&gt;0,$L229,0)</f>
        <v>0</v>
      </c>
      <c r="CX229" s="61">
        <f>IF(COUNTIF(Setup_Hierarchy!$J$94:$IV$94,"="&amp;$K229)&lt;&gt;0,$L229,0)</f>
        <v>0</v>
      </c>
      <c r="CY229" s="61">
        <f>IF(COUNTIF(Setup_Hierarchy!$J$95:$IV$95,"="&amp;$K229)&lt;&gt;0,$L229,0)</f>
        <v>0</v>
      </c>
      <c r="CZ229" s="61">
        <f>IF(COUNTIF(Setup_Hierarchy!$J$96:$IV$96,"="&amp;$K229)&lt;&gt;0,$L229,0)</f>
        <v>0</v>
      </c>
      <c r="DA229" s="61">
        <f>IF(COUNTIF(Setup_Hierarchy!$J$97:$IV$97,"="&amp;$K229)&lt;&gt;0,$L229,0)</f>
        <v>0</v>
      </c>
      <c r="DB229" s="61">
        <f>IF(COUNTIF(Setup_Hierarchy!$J$98:$IV$98,"="&amp;$K229)&lt;&gt;0,$L229,0)</f>
        <v>0</v>
      </c>
      <c r="DC229" s="61">
        <f>IF(COUNTIF(Setup_Hierarchy!$J$99:$IV$99,"="&amp;$K229)&lt;&gt;0,$L229,0)</f>
        <v>0</v>
      </c>
      <c r="DD229" s="61">
        <f>IF(COUNTIF(Setup_Hierarchy!$J$100:$IV$100,"="&amp;$K229)&lt;&gt;0,$L229,0)</f>
        <v>0</v>
      </c>
      <c r="DE229" s="61">
        <f>IF(COUNTIF(Setup_Hierarchy!$J$101:$IV$101,"="&amp;$K229)&lt;&gt;0,$L229,0)</f>
        <v>0</v>
      </c>
      <c r="DF229" s="61">
        <f>IF(COUNTIF(Setup_Hierarchy!$J$102:$IV$102,"="&amp;$K229)&lt;&gt;0,$L229,0)</f>
        <v>0</v>
      </c>
      <c r="DG229" s="61">
        <f>IF(COUNTIF(Setup_Hierarchy!$J$103:$IV$103,"="&amp;$K229)&lt;&gt;0,$L229,0)</f>
        <v>0</v>
      </c>
      <c r="DH229" s="61">
        <f>IF(COUNTIF(Setup_Hierarchy!$J$104:$IV$104,"="&amp;$K229)&lt;&gt;0,$L229,0)</f>
        <v>0</v>
      </c>
      <c r="DI229" s="61">
        <f>IF(COUNTIF(Setup_Hierarchy!$J$105:$IV$105,"="&amp;$K229)&lt;&gt;0,$L229,0)</f>
        <v>0</v>
      </c>
      <c r="DJ229" s="61">
        <f>IF(COUNTIF(Setup_Hierarchy!$J$106:$IV$106,"="&amp;$K229)&lt;&gt;0,$L229,0)</f>
        <v>0</v>
      </c>
      <c r="DK229" s="61">
        <f>IF(COUNTIF(Setup_Hierarchy!$J$107:$IV$107,"="&amp;$K229)&lt;&gt;0,$L229,0)</f>
        <v>0</v>
      </c>
      <c r="DL229" s="61">
        <f>IF(COUNTIF(Setup_Hierarchy!$J$108:$IV$108,"="&amp;$K229)&lt;&gt;0,$L229,0)</f>
        <v>0</v>
      </c>
      <c r="DM229" s="61">
        <f>IF(COUNTIF(Setup_Hierarchy!$J$109:$IV$109,"="&amp;$K229)&lt;&gt;0,$L229,0)</f>
        <v>0</v>
      </c>
      <c r="DN229" s="61">
        <f>IF(COUNTIF(Setup_Hierarchy!$J$110:$IV$110,"="&amp;$K229)&lt;&gt;0,$L229,0)</f>
        <v>0</v>
      </c>
      <c r="DO229" s="61">
        <f>IF(COUNTIF(Setup_Hierarchy!$J$111:$IV$111,"="&amp;$K229)&lt;&gt;0,$L229,0)</f>
        <v>0</v>
      </c>
      <c r="DP229" s="61">
        <f>IF(COUNTIF(Setup_Hierarchy!$J$112:$IV$112,"="&amp;$K229)&lt;&gt;0,$L229,0)</f>
        <v>0</v>
      </c>
      <c r="DQ229" s="61">
        <f>IF(COUNTIF(Setup_Hierarchy!$J$113:$IV$113,"="&amp;$K229)&lt;&gt;0,$L229,0)</f>
        <v>0</v>
      </c>
      <c r="DR229" s="61">
        <f>IF(COUNTIF(Setup_Hierarchy!$J$114:$IV$114,"="&amp;$K229)&lt;&gt;0,$L229,0)</f>
        <v>0</v>
      </c>
      <c r="DS229" s="61">
        <f>IF(COUNTIF(Setup_Hierarchy!$J$115:$IV$115,"="&amp;$K229)&lt;&gt;0,$L229,0)</f>
        <v>0</v>
      </c>
      <c r="DT229" s="61">
        <f>IF(COUNTIF(Setup_Hierarchy!$J$116:$IV$116,"="&amp;$K229)&lt;&gt;0,$L229,0)</f>
        <v>0</v>
      </c>
    </row>
    <row r="230" spans="2:124" x14ac:dyDescent="0.2">
      <c r="B230" t="s">
        <v>43</v>
      </c>
      <c r="C230">
        <v>86</v>
      </c>
      <c r="D230" t="s">
        <v>16</v>
      </c>
      <c r="E230" t="s">
        <v>369</v>
      </c>
      <c r="F230" t="s">
        <v>532</v>
      </c>
      <c r="G230" t="s">
        <v>25</v>
      </c>
      <c r="H230" t="s">
        <v>36</v>
      </c>
      <c r="I230">
        <v>0.76340300000000005</v>
      </c>
      <c r="J230">
        <v>2.0989200000000001</v>
      </c>
      <c r="K230">
        <v>699</v>
      </c>
      <c r="L230">
        <v>-42.2</v>
      </c>
      <c r="M230" s="61">
        <f>IF(COUNTIF(Setup_Hierarchy!$J$5:$IV$5,"="&amp;$K230)&lt;&gt;0,$L230,0)</f>
        <v>-42.2</v>
      </c>
      <c r="N230" s="61">
        <f>IF(COUNTIF(Setup_Hierarchy!$J$6:$IV$6,"="&amp;$K230)&lt;&gt;0,$L230,0)</f>
        <v>-42.2</v>
      </c>
      <c r="O230" s="61">
        <f>IF(COUNTIF(Setup_Hierarchy!$J$7:$IV$7,"="&amp;$K230)&lt;&gt;0,$L230,0)</f>
        <v>-42.2</v>
      </c>
      <c r="P230" s="61">
        <f>IF(COUNTIF(Setup_Hierarchy!$J$8:$IV$8,"="&amp;$K230)&lt;&gt;0,$L230,0)</f>
        <v>-42.2</v>
      </c>
      <c r="Q230" s="61">
        <f>IF(COUNTIF(Setup_Hierarchy!$J$9:$IV$9,"="&amp;$K230)&lt;&gt;0,$L230,0)</f>
        <v>-42.2</v>
      </c>
      <c r="R230" s="61">
        <f>IF(COUNTIF(Setup_Hierarchy!$J$10:$IV$10,"="&amp;$K230)&lt;&gt;0,$L230,0)</f>
        <v>0</v>
      </c>
      <c r="S230" s="61">
        <f>IF(COUNTIF(Setup_Hierarchy!$J$11:$IV$11,"="&amp;$K230)&lt;&gt;0,$L230,0)</f>
        <v>0</v>
      </c>
      <c r="T230" s="61">
        <f>IF(COUNTIF(Setup_Hierarchy!$J$12:$IV$12,"="&amp;$K230)&lt;&gt;0,$L230,0)</f>
        <v>0</v>
      </c>
      <c r="U230" s="61">
        <f>IF(COUNTIF(Setup_Hierarchy!$J$13:$IV$13,"="&amp;$K230)&lt;&gt;0,$L230,0)</f>
        <v>0</v>
      </c>
      <c r="V230" s="61">
        <f>IF(COUNTIF(Setup_Hierarchy!$J$14:$IV$14,"="&amp;$K230)&lt;&gt;0,$L230,0)</f>
        <v>0</v>
      </c>
      <c r="W230" s="61">
        <f>IF(COUNTIF(Setup_Hierarchy!$J$15:$IV$15,"="&amp;$K230)&lt;&gt;0,$L230,0)</f>
        <v>0</v>
      </c>
      <c r="X230" s="61">
        <f>IF(COUNTIF(Setup_Hierarchy!$J$16:$IV$16,"="&amp;$K230)&lt;&gt;0,$L230,0)</f>
        <v>0</v>
      </c>
      <c r="Y230" s="61">
        <f>IF(COUNTIF(Setup_Hierarchy!$J$17:$IV$17,"="&amp;$K230)&lt;&gt;0,$L230,0)</f>
        <v>0</v>
      </c>
      <c r="Z230" s="61">
        <f>IF(COUNTIF(Setup_Hierarchy!$J$18:$IV$18,"="&amp;$K230)&lt;&gt;0,$L230,0)</f>
        <v>-42.2</v>
      </c>
      <c r="AA230" s="61">
        <f>IF(COUNTIF(Setup_Hierarchy!$J$19:$IV$19,"="&amp;$K230)&lt;&gt;0,$L230,0)</f>
        <v>0</v>
      </c>
      <c r="AB230" s="61">
        <f>IF(COUNTIF(Setup_Hierarchy!$J$20:$IV$20,"="&amp;$K230)&lt;&gt;0,$L230,0)</f>
        <v>-42.2</v>
      </c>
      <c r="AC230" s="61">
        <f>IF(COUNTIF(Setup_Hierarchy!$J$21:$IV$21,"="&amp;$K230)&lt;&gt;0,$L230,0)</f>
        <v>0</v>
      </c>
      <c r="AD230" s="61">
        <f>IF(COUNTIF(Setup_Hierarchy!$J$22:$IV$22,"="&amp;$K230)&lt;&gt;0,$L230,0)</f>
        <v>0</v>
      </c>
      <c r="AE230" s="61">
        <f>IF(COUNTIF(Setup_Hierarchy!$J$23:$IV$23,"="&amp;$K230)&lt;&gt;0,$L230,0)</f>
        <v>0</v>
      </c>
      <c r="AF230" s="61">
        <f>IF(COUNTIF(Setup_Hierarchy!$J$24:$IV$24,"="&amp;$K230)&lt;&gt;0,$L230,0)</f>
        <v>0</v>
      </c>
      <c r="AG230" s="61">
        <f>IF(COUNTIF(Setup_Hierarchy!$J$25:$IV$25,"="&amp;$K230)&lt;&gt;0,$L230,0)</f>
        <v>0</v>
      </c>
      <c r="AH230" s="61">
        <f>IF(COUNTIF(Setup_Hierarchy!$J$26:$IV$26,"="&amp;$K230)&lt;&gt;0,$L230,0)</f>
        <v>0</v>
      </c>
      <c r="AI230" s="61">
        <f>IF(COUNTIF(Setup_Hierarchy!$J$27:$IV$27,"="&amp;$K230)&lt;&gt;0,$L230,0)</f>
        <v>0</v>
      </c>
      <c r="AJ230" s="61">
        <f>IF(COUNTIF(Setup_Hierarchy!$J$28:$IV$28,"="&amp;$K230)&lt;&gt;0,$L230,0)</f>
        <v>0</v>
      </c>
      <c r="AK230" s="61">
        <f>IF(COUNTIF(Setup_Hierarchy!$J$29:$IV$29,"="&amp;$K230)&lt;&gt;0,$L230,0)</f>
        <v>0</v>
      </c>
      <c r="AL230" s="61">
        <f>IF(COUNTIF(Setup_Hierarchy!$J$30:$IV$30,"="&amp;$K230)&lt;&gt;0,$L230,0)</f>
        <v>0</v>
      </c>
      <c r="AM230" s="61">
        <f>IF(COUNTIF(Setup_Hierarchy!$J$31:$IV$31,"="&amp;$K230)&lt;&gt;0,$L230,0)</f>
        <v>0</v>
      </c>
      <c r="AN230" s="61">
        <f>IF(COUNTIF(Setup_Hierarchy!$J$32:$IV$32,"="&amp;$K230)&lt;&gt;0,$L230,0)</f>
        <v>0</v>
      </c>
      <c r="AO230" s="61">
        <f>IF(COUNTIF(Setup_Hierarchy!$J$33:$IV$33,"="&amp;$K230)&lt;&gt;0,$L230,0)</f>
        <v>0</v>
      </c>
      <c r="AP230" s="61">
        <f>IF(COUNTIF(Setup_Hierarchy!$J$34:$IV$34,"="&amp;$K230)&lt;&gt;0,$L230,0)</f>
        <v>0</v>
      </c>
      <c r="AQ230" s="61">
        <f>IF(COUNTIF(Setup_Hierarchy!$J$35:$IV$35,"="&amp;$K230)&lt;&gt;0,$L230,0)</f>
        <v>0</v>
      </c>
      <c r="AR230" s="61">
        <f>IF(COUNTIF(Setup_Hierarchy!$J$36:$IV$36,"="&amp;$K230)&lt;&gt;0,$L230,0)</f>
        <v>0</v>
      </c>
      <c r="AS230" s="61">
        <f>IF(COUNTIF(Setup_Hierarchy!$J$37:$IV$37,"="&amp;$K230)&lt;&gt;0,$L230,0)</f>
        <v>0</v>
      </c>
      <c r="AT230" s="61">
        <f>IF(COUNTIF(Setup_Hierarchy!$J$38:$IV$38,"="&amp;$K230)&lt;&gt;0,$L230,0)</f>
        <v>0</v>
      </c>
      <c r="AU230" s="61">
        <f>IF(COUNTIF(Setup_Hierarchy!$J$39:$IV$39,"="&amp;$K230)&lt;&gt;0,$L230,0)</f>
        <v>0</v>
      </c>
      <c r="AV230" s="61">
        <f>IF(COUNTIF(Setup_Hierarchy!$J$40:$IV$40,"="&amp;$K230)&lt;&gt;0,$L230,0)</f>
        <v>0</v>
      </c>
      <c r="AW230" s="61">
        <f>IF(COUNTIF(Setup_Hierarchy!$J$41:$IV$41,"="&amp;$K230)&lt;&gt;0,$L230,0)</f>
        <v>0</v>
      </c>
      <c r="AX230" s="61">
        <f>IF(COUNTIF(Setup_Hierarchy!$J$42:$IV$42,"="&amp;$K230)&lt;&gt;0,$L230,0)</f>
        <v>0</v>
      </c>
      <c r="AY230" s="61">
        <f>IF(COUNTIF(Setup_Hierarchy!$J$43:$IV$43,"="&amp;$K230)&lt;&gt;0,$L230,0)</f>
        <v>0</v>
      </c>
      <c r="AZ230" s="61">
        <f>IF(COUNTIF(Setup_Hierarchy!$J$44:$IV$44,"="&amp;$K230)&lt;&gt;0,$L230,0)</f>
        <v>0</v>
      </c>
      <c r="BA230" s="61">
        <f>IF(COUNTIF(Setup_Hierarchy!$J$45:$IV$45,"="&amp;$K230)&lt;&gt;0,$L230,0)</f>
        <v>0</v>
      </c>
      <c r="BB230" s="61">
        <f>IF(COUNTIF(Setup_Hierarchy!$J$46:$IV$46,"="&amp;$K230)&lt;&gt;0,$L230,0)</f>
        <v>0</v>
      </c>
      <c r="BC230" s="61">
        <f>IF(COUNTIF(Setup_Hierarchy!$J$47:$IV$47,"="&amp;$K230)&lt;&gt;0,$L230,0)</f>
        <v>0</v>
      </c>
      <c r="BD230" s="61">
        <f>IF(COUNTIF(Setup_Hierarchy!$J$48:$IV$48,"="&amp;$K230)&lt;&gt;0,$L230,0)</f>
        <v>0</v>
      </c>
      <c r="BE230" s="61">
        <f>IF(COUNTIF(Setup_Hierarchy!$J$49:$IV$49,"="&amp;$K230)&lt;&gt;0,$L230,0)</f>
        <v>0</v>
      </c>
      <c r="BF230" s="61">
        <f>IF(COUNTIF(Setup_Hierarchy!$J$50:$IV$50,"="&amp;$K230)&lt;&gt;0,$L230,0)</f>
        <v>0</v>
      </c>
      <c r="BG230" s="61">
        <f>IF(COUNTIF(Setup_Hierarchy!$J$51:$IV$51,"="&amp;$K230)&lt;&gt;0,$L230,0)</f>
        <v>0</v>
      </c>
      <c r="BH230" s="61">
        <f>IF(COUNTIF(Setup_Hierarchy!$J$52:$IV$52,"="&amp;$K230)&lt;&gt;0,$L230,0)</f>
        <v>0</v>
      </c>
      <c r="BI230" s="61">
        <f>IF(COUNTIF(Setup_Hierarchy!$J$53:$IV$53,"="&amp;$K230)&lt;&gt;0,$L230,0)</f>
        <v>0</v>
      </c>
      <c r="BJ230" s="61">
        <f>IF(COUNTIF(Setup_Hierarchy!$J$54:$IV$54,"="&amp;$K230)&lt;&gt;0,$L230,0)</f>
        <v>0</v>
      </c>
      <c r="BK230" s="61">
        <f>IF(COUNTIF(Setup_Hierarchy!$J$55:$IV$55,"="&amp;$K230)&lt;&gt;0,$L230,0)</f>
        <v>0</v>
      </c>
      <c r="BL230" s="61">
        <f>IF(COUNTIF(Setup_Hierarchy!$J$56:$IV$56,"="&amp;$K230)&lt;&gt;0,$L230,0)</f>
        <v>0</v>
      </c>
      <c r="BM230" s="61">
        <f>IF(COUNTIF(Setup_Hierarchy!$J$57:$IV$57,"="&amp;$K230)&lt;&gt;0,$L230,0)</f>
        <v>0</v>
      </c>
      <c r="BN230" s="61">
        <f>IF(COUNTIF(Setup_Hierarchy!$J$58:$IV$58,"="&amp;$K230)&lt;&gt;0,$L230,0)</f>
        <v>0</v>
      </c>
      <c r="BO230" s="61">
        <f>IF(COUNTIF(Setup_Hierarchy!$J$59:$IV$59,"="&amp;$K230)&lt;&gt;0,$L230,0)</f>
        <v>0</v>
      </c>
      <c r="BP230" s="61">
        <f>IF(COUNTIF(Setup_Hierarchy!$J$60:$IV$60,"="&amp;$K230)&lt;&gt;0,$L230,0)</f>
        <v>0</v>
      </c>
      <c r="BQ230" s="61">
        <f>IF(COUNTIF(Setup_Hierarchy!$J$61:$IV$61,"="&amp;$K230)&lt;&gt;0,$L230,0)</f>
        <v>0</v>
      </c>
      <c r="BR230" s="61">
        <f>IF(COUNTIF(Setup_Hierarchy!$J$62:$IV$62,"="&amp;$K230)&lt;&gt;0,$L230,0)</f>
        <v>0</v>
      </c>
      <c r="BS230" s="61">
        <f>IF(COUNTIF(Setup_Hierarchy!$J$63:$IV$63,"="&amp;$K230)&lt;&gt;0,$L230,0)</f>
        <v>0</v>
      </c>
      <c r="BT230" s="61">
        <f>IF(COUNTIF(Setup_Hierarchy!$J$64:$IV$64,"="&amp;$K230)&lt;&gt;0,$L230,0)</f>
        <v>0</v>
      </c>
      <c r="BU230" s="61">
        <f>IF(COUNTIF(Setup_Hierarchy!$J$65:$IV$65,"="&amp;$K230)&lt;&gt;0,$L230,0)</f>
        <v>0</v>
      </c>
      <c r="BV230" s="61">
        <f>IF(COUNTIF(Setup_Hierarchy!$J$66:$IV$66,"="&amp;$K230)&lt;&gt;0,$L230,0)</f>
        <v>0</v>
      </c>
      <c r="BW230" s="61">
        <f>IF(COUNTIF(Setup_Hierarchy!$J$67:$IV$67,"="&amp;$K230)&lt;&gt;0,$L230,0)</f>
        <v>0</v>
      </c>
      <c r="BX230" s="61">
        <f>IF(COUNTIF(Setup_Hierarchy!$J$68:$IV$68,"="&amp;$K230)&lt;&gt;0,$L230,0)</f>
        <v>0</v>
      </c>
      <c r="BY230" s="61">
        <f>IF(COUNTIF(Setup_Hierarchy!$J$69:$IV$69,"="&amp;$K230)&lt;&gt;0,$L230,0)</f>
        <v>0</v>
      </c>
      <c r="BZ230" s="61">
        <f>IF(COUNTIF(Setup_Hierarchy!$J$70:$IV$70,"="&amp;$K230)&lt;&gt;0,$L230,0)</f>
        <v>0</v>
      </c>
      <c r="CA230" s="61">
        <f>IF(COUNTIF(Setup_Hierarchy!$J$71:$IV$71,"="&amp;$K230)&lt;&gt;0,$L230,0)</f>
        <v>0</v>
      </c>
      <c r="CB230" s="61">
        <f>IF(COUNTIF(Setup_Hierarchy!$J$72:$IV$72,"="&amp;$K230)&lt;&gt;0,$L230,0)</f>
        <v>0</v>
      </c>
      <c r="CC230" s="61">
        <f>IF(COUNTIF(Setup_Hierarchy!$J$73:$IV$73,"="&amp;$K230)&lt;&gt;0,$L230,0)</f>
        <v>0</v>
      </c>
      <c r="CD230" s="61">
        <f>IF(COUNTIF(Setup_Hierarchy!$J$74:$IV$74,"="&amp;$K230)&lt;&gt;0,$L230,0)</f>
        <v>0</v>
      </c>
      <c r="CE230" s="61">
        <f>IF(COUNTIF(Setup_Hierarchy!$J$75:$IV$75,"="&amp;$K230)&lt;&gt;0,$L230,0)</f>
        <v>0</v>
      </c>
      <c r="CF230" s="61">
        <f>IF(COUNTIF(Setup_Hierarchy!$J$76:$IV$76,"="&amp;$K230)&lt;&gt;0,$L230,0)</f>
        <v>0</v>
      </c>
      <c r="CG230" s="61">
        <f>IF(COUNTIF(Setup_Hierarchy!$J$77:$IV$77,"="&amp;$K230)&lt;&gt;0,$L230,0)</f>
        <v>0</v>
      </c>
      <c r="CH230" s="61">
        <f>IF(COUNTIF(Setup_Hierarchy!$J$78:$IV$78,"="&amp;$K230)&lt;&gt;0,$L230,0)</f>
        <v>0</v>
      </c>
      <c r="CI230" s="61">
        <f>IF(COUNTIF(Setup_Hierarchy!$J$79:$IV$79,"="&amp;$K230)&lt;&gt;0,$L230,0)</f>
        <v>0</v>
      </c>
      <c r="CJ230" s="61">
        <f>IF(COUNTIF(Setup_Hierarchy!$J$80:$IV$80,"="&amp;$K230)&lt;&gt;0,$L230,0)</f>
        <v>0</v>
      </c>
      <c r="CK230" s="61">
        <f>IF(COUNTIF(Setup_Hierarchy!$J$81:$IV$81,"="&amp;$K230)&lt;&gt;0,$L230,0)</f>
        <v>0</v>
      </c>
      <c r="CL230" s="61">
        <f>IF(COUNTIF(Setup_Hierarchy!$J$82:$IV$82,"="&amp;$K230)&lt;&gt;0,$L230,0)</f>
        <v>0</v>
      </c>
      <c r="CM230" s="61">
        <f>IF(COUNTIF(Setup_Hierarchy!$J$83:$IV$83,"="&amp;$K230)&lt;&gt;0,$L230,0)</f>
        <v>0</v>
      </c>
      <c r="CN230" s="61">
        <f>IF(COUNTIF(Setup_Hierarchy!$J$84:$IV$84,"="&amp;$K230)&lt;&gt;0,$L230,0)</f>
        <v>0</v>
      </c>
      <c r="CO230" s="61">
        <f>IF(COUNTIF(Setup_Hierarchy!$J$85:$IV$85,"="&amp;$K230)&lt;&gt;0,$L230,0)</f>
        <v>0</v>
      </c>
      <c r="CP230" s="61">
        <f>IF(COUNTIF(Setup_Hierarchy!$J$86:$IV$86,"="&amp;$K230)&lt;&gt;0,$L230,0)</f>
        <v>0</v>
      </c>
      <c r="CQ230" s="61">
        <f>IF(COUNTIF(Setup_Hierarchy!$J$87:$IV$87,"="&amp;$K230)&lt;&gt;0,$L230,0)</f>
        <v>0</v>
      </c>
      <c r="CR230" s="61">
        <f>IF(COUNTIF(Setup_Hierarchy!$J$88:$IV$88,"="&amp;$K230)&lt;&gt;0,$L230,0)</f>
        <v>0</v>
      </c>
      <c r="CS230" s="61">
        <f>IF(COUNTIF(Setup_Hierarchy!$J$89:$IV$89,"="&amp;$K230)&lt;&gt;0,$L230,0)</f>
        <v>0</v>
      </c>
      <c r="CT230" s="61">
        <f>IF(COUNTIF(Setup_Hierarchy!$J$90:$IV$90,"="&amp;$K230)&lt;&gt;0,$L230,0)</f>
        <v>0</v>
      </c>
      <c r="CU230" s="61">
        <f>IF(COUNTIF(Setup_Hierarchy!$J$91:$IV$91,"="&amp;$K230)&lt;&gt;0,$L230,0)</f>
        <v>0</v>
      </c>
      <c r="CV230" s="61">
        <f>IF(COUNTIF(Setup_Hierarchy!$J$92:$IV$92,"="&amp;$K230)&lt;&gt;0,$L230,0)</f>
        <v>0</v>
      </c>
      <c r="CW230" s="61">
        <f>IF(COUNTIF(Setup_Hierarchy!$J$93:$IV$93,"="&amp;$K230)&lt;&gt;0,$L230,0)</f>
        <v>0</v>
      </c>
      <c r="CX230" s="61">
        <f>IF(COUNTIF(Setup_Hierarchy!$J$94:$IV$94,"="&amp;$K230)&lt;&gt;0,$L230,0)</f>
        <v>0</v>
      </c>
      <c r="CY230" s="61">
        <f>IF(COUNTIF(Setup_Hierarchy!$J$95:$IV$95,"="&amp;$K230)&lt;&gt;0,$L230,0)</f>
        <v>0</v>
      </c>
      <c r="CZ230" s="61">
        <f>IF(COUNTIF(Setup_Hierarchy!$J$96:$IV$96,"="&amp;$K230)&lt;&gt;0,$L230,0)</f>
        <v>0</v>
      </c>
      <c r="DA230" s="61">
        <f>IF(COUNTIF(Setup_Hierarchy!$J$97:$IV$97,"="&amp;$K230)&lt;&gt;0,$L230,0)</f>
        <v>0</v>
      </c>
      <c r="DB230" s="61">
        <f>IF(COUNTIF(Setup_Hierarchy!$J$98:$IV$98,"="&amp;$K230)&lt;&gt;0,$L230,0)</f>
        <v>0</v>
      </c>
      <c r="DC230" s="61">
        <f>IF(COUNTIF(Setup_Hierarchy!$J$99:$IV$99,"="&amp;$K230)&lt;&gt;0,$L230,0)</f>
        <v>0</v>
      </c>
      <c r="DD230" s="61">
        <f>IF(COUNTIF(Setup_Hierarchy!$J$100:$IV$100,"="&amp;$K230)&lt;&gt;0,$L230,0)</f>
        <v>0</v>
      </c>
      <c r="DE230" s="61">
        <f>IF(COUNTIF(Setup_Hierarchy!$J$101:$IV$101,"="&amp;$K230)&lt;&gt;0,$L230,0)</f>
        <v>0</v>
      </c>
      <c r="DF230" s="61">
        <f>IF(COUNTIF(Setup_Hierarchy!$J$102:$IV$102,"="&amp;$K230)&lt;&gt;0,$L230,0)</f>
        <v>0</v>
      </c>
      <c r="DG230" s="61">
        <f>IF(COUNTIF(Setup_Hierarchy!$J$103:$IV$103,"="&amp;$K230)&lt;&gt;0,$L230,0)</f>
        <v>0</v>
      </c>
      <c r="DH230" s="61">
        <f>IF(COUNTIF(Setup_Hierarchy!$J$104:$IV$104,"="&amp;$K230)&lt;&gt;0,$L230,0)</f>
        <v>0</v>
      </c>
      <c r="DI230" s="61">
        <f>IF(COUNTIF(Setup_Hierarchy!$J$105:$IV$105,"="&amp;$K230)&lt;&gt;0,$L230,0)</f>
        <v>0</v>
      </c>
      <c r="DJ230" s="61">
        <f>IF(COUNTIF(Setup_Hierarchy!$J$106:$IV$106,"="&amp;$K230)&lt;&gt;0,$L230,0)</f>
        <v>0</v>
      </c>
      <c r="DK230" s="61">
        <f>IF(COUNTIF(Setup_Hierarchy!$J$107:$IV$107,"="&amp;$K230)&lt;&gt;0,$L230,0)</f>
        <v>0</v>
      </c>
      <c r="DL230" s="61">
        <f>IF(COUNTIF(Setup_Hierarchy!$J$108:$IV$108,"="&amp;$K230)&lt;&gt;0,$L230,0)</f>
        <v>0</v>
      </c>
      <c r="DM230" s="61">
        <f>IF(COUNTIF(Setup_Hierarchy!$J$109:$IV$109,"="&amp;$K230)&lt;&gt;0,$L230,0)</f>
        <v>0</v>
      </c>
      <c r="DN230" s="61">
        <f>IF(COUNTIF(Setup_Hierarchy!$J$110:$IV$110,"="&amp;$K230)&lt;&gt;0,$L230,0)</f>
        <v>0</v>
      </c>
      <c r="DO230" s="61">
        <f>IF(COUNTIF(Setup_Hierarchy!$J$111:$IV$111,"="&amp;$K230)&lt;&gt;0,$L230,0)</f>
        <v>0</v>
      </c>
      <c r="DP230" s="61">
        <f>IF(COUNTIF(Setup_Hierarchy!$J$112:$IV$112,"="&amp;$K230)&lt;&gt;0,$L230,0)</f>
        <v>0</v>
      </c>
      <c r="DQ230" s="61">
        <f>IF(COUNTIF(Setup_Hierarchy!$J$113:$IV$113,"="&amp;$K230)&lt;&gt;0,$L230,0)</f>
        <v>0</v>
      </c>
      <c r="DR230" s="61">
        <f>IF(COUNTIF(Setup_Hierarchy!$J$114:$IV$114,"="&amp;$K230)&lt;&gt;0,$L230,0)</f>
        <v>0</v>
      </c>
      <c r="DS230" s="61">
        <f>IF(COUNTIF(Setup_Hierarchy!$J$115:$IV$115,"="&amp;$K230)&lt;&gt;0,$L230,0)</f>
        <v>0</v>
      </c>
      <c r="DT230" s="61">
        <f>IF(COUNTIF(Setup_Hierarchy!$J$116:$IV$116,"="&amp;$K230)&lt;&gt;0,$L230,0)</f>
        <v>0</v>
      </c>
    </row>
    <row r="231" spans="2:124" x14ac:dyDescent="0.2">
      <c r="B231" t="s">
        <v>43</v>
      </c>
      <c r="C231">
        <v>86</v>
      </c>
      <c r="D231" t="s">
        <v>16</v>
      </c>
      <c r="E231" t="s">
        <v>369</v>
      </c>
      <c r="F231" t="s">
        <v>532</v>
      </c>
      <c r="G231" t="s">
        <v>25</v>
      </c>
      <c r="H231" t="s">
        <v>36</v>
      </c>
      <c r="I231">
        <v>0.76340300000000005</v>
      </c>
      <c r="J231">
        <v>2.0989200000000001</v>
      </c>
      <c r="K231">
        <v>704</v>
      </c>
      <c r="L231">
        <v>8522.31</v>
      </c>
      <c r="M231" s="61">
        <f>IF(COUNTIF(Setup_Hierarchy!$J$5:$IV$5,"="&amp;$K231)&lt;&gt;0,$L231,0)</f>
        <v>8522.31</v>
      </c>
      <c r="N231" s="61">
        <f>IF(COUNTIF(Setup_Hierarchy!$J$6:$IV$6,"="&amp;$K231)&lt;&gt;0,$L231,0)</f>
        <v>8522.31</v>
      </c>
      <c r="O231" s="61">
        <f>IF(COUNTIF(Setup_Hierarchy!$J$7:$IV$7,"="&amp;$K231)&lt;&gt;0,$L231,0)</f>
        <v>8522.31</v>
      </c>
      <c r="P231" s="61">
        <f>IF(COUNTIF(Setup_Hierarchy!$J$8:$IV$8,"="&amp;$K231)&lt;&gt;0,$L231,0)</f>
        <v>8522.31</v>
      </c>
      <c r="Q231" s="61">
        <f>IF(COUNTIF(Setup_Hierarchy!$J$9:$IV$9,"="&amp;$K231)&lt;&gt;0,$L231,0)</f>
        <v>8522.31</v>
      </c>
      <c r="R231" s="61">
        <f>IF(COUNTIF(Setup_Hierarchy!$J$10:$IV$10,"="&amp;$K231)&lt;&gt;0,$L231,0)</f>
        <v>0</v>
      </c>
      <c r="S231" s="61">
        <f>IF(COUNTIF(Setup_Hierarchy!$J$11:$IV$11,"="&amp;$K231)&lt;&gt;0,$L231,0)</f>
        <v>0</v>
      </c>
      <c r="T231" s="61">
        <f>IF(COUNTIF(Setup_Hierarchy!$J$12:$IV$12,"="&amp;$K231)&lt;&gt;0,$L231,0)</f>
        <v>0</v>
      </c>
      <c r="U231" s="61">
        <f>IF(COUNTIF(Setup_Hierarchy!$J$13:$IV$13,"="&amp;$K231)&lt;&gt;0,$L231,0)</f>
        <v>0</v>
      </c>
      <c r="V231" s="61">
        <f>IF(COUNTIF(Setup_Hierarchy!$J$14:$IV$14,"="&amp;$K231)&lt;&gt;0,$L231,0)</f>
        <v>0</v>
      </c>
      <c r="W231" s="61">
        <f>IF(COUNTIF(Setup_Hierarchy!$J$15:$IV$15,"="&amp;$K231)&lt;&gt;0,$L231,0)</f>
        <v>0</v>
      </c>
      <c r="X231" s="61">
        <f>IF(COUNTIF(Setup_Hierarchy!$J$16:$IV$16,"="&amp;$K231)&lt;&gt;0,$L231,0)</f>
        <v>0</v>
      </c>
      <c r="Y231" s="61">
        <f>IF(COUNTIF(Setup_Hierarchy!$J$17:$IV$17,"="&amp;$K231)&lt;&gt;0,$L231,0)</f>
        <v>0</v>
      </c>
      <c r="Z231" s="61">
        <f>IF(COUNTIF(Setup_Hierarchy!$J$18:$IV$18,"="&amp;$K231)&lt;&gt;0,$L231,0)</f>
        <v>0</v>
      </c>
      <c r="AA231" s="61">
        <f>IF(COUNTIF(Setup_Hierarchy!$J$19:$IV$19,"="&amp;$K231)&lt;&gt;0,$L231,0)</f>
        <v>0</v>
      </c>
      <c r="AB231" s="61">
        <f>IF(COUNTIF(Setup_Hierarchy!$J$20:$IV$20,"="&amp;$K231)&lt;&gt;0,$L231,0)</f>
        <v>0</v>
      </c>
      <c r="AC231" s="61">
        <f>IF(COUNTIF(Setup_Hierarchy!$J$21:$IV$21,"="&amp;$K231)&lt;&gt;0,$L231,0)</f>
        <v>8522.31</v>
      </c>
      <c r="AD231" s="61">
        <f>IF(COUNTIF(Setup_Hierarchy!$J$22:$IV$22,"="&amp;$K231)&lt;&gt;0,$L231,0)</f>
        <v>0</v>
      </c>
      <c r="AE231" s="61">
        <f>IF(COUNTIF(Setup_Hierarchy!$J$23:$IV$23,"="&amp;$K231)&lt;&gt;0,$L231,0)</f>
        <v>8522.31</v>
      </c>
      <c r="AF231" s="61">
        <f>IF(COUNTIF(Setup_Hierarchy!$J$24:$IV$24,"="&amp;$K231)&lt;&gt;0,$L231,0)</f>
        <v>0</v>
      </c>
      <c r="AG231" s="61">
        <f>IF(COUNTIF(Setup_Hierarchy!$J$25:$IV$25,"="&amp;$K231)&lt;&gt;0,$L231,0)</f>
        <v>0</v>
      </c>
      <c r="AH231" s="61">
        <f>IF(COUNTIF(Setup_Hierarchy!$J$26:$IV$26,"="&amp;$K231)&lt;&gt;0,$L231,0)</f>
        <v>0</v>
      </c>
      <c r="AI231" s="61">
        <f>IF(COUNTIF(Setup_Hierarchy!$J$27:$IV$27,"="&amp;$K231)&lt;&gt;0,$L231,0)</f>
        <v>0</v>
      </c>
      <c r="AJ231" s="61">
        <f>IF(COUNTIF(Setup_Hierarchy!$J$28:$IV$28,"="&amp;$K231)&lt;&gt;0,$L231,0)</f>
        <v>0</v>
      </c>
      <c r="AK231" s="61">
        <f>IF(COUNTIF(Setup_Hierarchy!$J$29:$IV$29,"="&amp;$K231)&lt;&gt;0,$L231,0)</f>
        <v>0</v>
      </c>
      <c r="AL231" s="61">
        <f>IF(COUNTIF(Setup_Hierarchy!$J$30:$IV$30,"="&amp;$K231)&lt;&gt;0,$L231,0)</f>
        <v>0</v>
      </c>
      <c r="AM231" s="61">
        <f>IF(COUNTIF(Setup_Hierarchy!$J$31:$IV$31,"="&amp;$K231)&lt;&gt;0,$L231,0)</f>
        <v>0</v>
      </c>
      <c r="AN231" s="61">
        <f>IF(COUNTIF(Setup_Hierarchy!$J$32:$IV$32,"="&amp;$K231)&lt;&gt;0,$L231,0)</f>
        <v>0</v>
      </c>
      <c r="AO231" s="61">
        <f>IF(COUNTIF(Setup_Hierarchy!$J$33:$IV$33,"="&amp;$K231)&lt;&gt;0,$L231,0)</f>
        <v>0</v>
      </c>
      <c r="AP231" s="61">
        <f>IF(COUNTIF(Setup_Hierarchy!$J$34:$IV$34,"="&amp;$K231)&lt;&gt;0,$L231,0)</f>
        <v>0</v>
      </c>
      <c r="AQ231" s="61">
        <f>IF(COUNTIF(Setup_Hierarchy!$J$35:$IV$35,"="&amp;$K231)&lt;&gt;0,$L231,0)</f>
        <v>0</v>
      </c>
      <c r="AR231" s="61">
        <f>IF(COUNTIF(Setup_Hierarchy!$J$36:$IV$36,"="&amp;$K231)&lt;&gt;0,$L231,0)</f>
        <v>0</v>
      </c>
      <c r="AS231" s="61">
        <f>IF(COUNTIF(Setup_Hierarchy!$J$37:$IV$37,"="&amp;$K231)&lt;&gt;0,$L231,0)</f>
        <v>0</v>
      </c>
      <c r="AT231" s="61">
        <f>IF(COUNTIF(Setup_Hierarchy!$J$38:$IV$38,"="&amp;$K231)&lt;&gt;0,$L231,0)</f>
        <v>0</v>
      </c>
      <c r="AU231" s="61">
        <f>IF(COUNTIF(Setup_Hierarchy!$J$39:$IV$39,"="&amp;$K231)&lt;&gt;0,$L231,0)</f>
        <v>0</v>
      </c>
      <c r="AV231" s="61">
        <f>IF(COUNTIF(Setup_Hierarchy!$J$40:$IV$40,"="&amp;$K231)&lt;&gt;0,$L231,0)</f>
        <v>0</v>
      </c>
      <c r="AW231" s="61">
        <f>IF(COUNTIF(Setup_Hierarchy!$J$41:$IV$41,"="&amp;$K231)&lt;&gt;0,$L231,0)</f>
        <v>0</v>
      </c>
      <c r="AX231" s="61">
        <f>IF(COUNTIF(Setup_Hierarchy!$J$42:$IV$42,"="&amp;$K231)&lt;&gt;0,$L231,0)</f>
        <v>0</v>
      </c>
      <c r="AY231" s="61">
        <f>IF(COUNTIF(Setup_Hierarchy!$J$43:$IV$43,"="&amp;$K231)&lt;&gt;0,$L231,0)</f>
        <v>0</v>
      </c>
      <c r="AZ231" s="61">
        <f>IF(COUNTIF(Setup_Hierarchy!$J$44:$IV$44,"="&amp;$K231)&lt;&gt;0,$L231,0)</f>
        <v>0</v>
      </c>
      <c r="BA231" s="61">
        <f>IF(COUNTIF(Setup_Hierarchy!$J$45:$IV$45,"="&amp;$K231)&lt;&gt;0,$L231,0)</f>
        <v>0</v>
      </c>
      <c r="BB231" s="61">
        <f>IF(COUNTIF(Setup_Hierarchy!$J$46:$IV$46,"="&amp;$K231)&lt;&gt;0,$L231,0)</f>
        <v>0</v>
      </c>
      <c r="BC231" s="61">
        <f>IF(COUNTIF(Setup_Hierarchy!$J$47:$IV$47,"="&amp;$K231)&lt;&gt;0,$L231,0)</f>
        <v>0</v>
      </c>
      <c r="BD231" s="61">
        <f>IF(COUNTIF(Setup_Hierarchy!$J$48:$IV$48,"="&amp;$K231)&lt;&gt;0,$L231,0)</f>
        <v>0</v>
      </c>
      <c r="BE231" s="61">
        <f>IF(COUNTIF(Setup_Hierarchy!$J$49:$IV$49,"="&amp;$K231)&lt;&gt;0,$L231,0)</f>
        <v>0</v>
      </c>
      <c r="BF231" s="61">
        <f>IF(COUNTIF(Setup_Hierarchy!$J$50:$IV$50,"="&amp;$K231)&lt;&gt;0,$L231,0)</f>
        <v>0</v>
      </c>
      <c r="BG231" s="61">
        <f>IF(COUNTIF(Setup_Hierarchy!$J$51:$IV$51,"="&amp;$K231)&lt;&gt;0,$L231,0)</f>
        <v>0</v>
      </c>
      <c r="BH231" s="61">
        <f>IF(COUNTIF(Setup_Hierarchy!$J$52:$IV$52,"="&amp;$K231)&lt;&gt;0,$L231,0)</f>
        <v>0</v>
      </c>
      <c r="BI231" s="61">
        <f>IF(COUNTIF(Setup_Hierarchy!$J$53:$IV$53,"="&amp;$K231)&lt;&gt;0,$L231,0)</f>
        <v>0</v>
      </c>
      <c r="BJ231" s="61">
        <f>IF(COUNTIF(Setup_Hierarchy!$J$54:$IV$54,"="&amp;$K231)&lt;&gt;0,$L231,0)</f>
        <v>0</v>
      </c>
      <c r="BK231" s="61">
        <f>IF(COUNTIF(Setup_Hierarchy!$J$55:$IV$55,"="&amp;$K231)&lt;&gt;0,$L231,0)</f>
        <v>0</v>
      </c>
      <c r="BL231" s="61">
        <f>IF(COUNTIF(Setup_Hierarchy!$J$56:$IV$56,"="&amp;$K231)&lt;&gt;0,$L231,0)</f>
        <v>0</v>
      </c>
      <c r="BM231" s="61">
        <f>IF(COUNTIF(Setup_Hierarchy!$J$57:$IV$57,"="&amp;$K231)&lt;&gt;0,$L231,0)</f>
        <v>0</v>
      </c>
      <c r="BN231" s="61">
        <f>IF(COUNTIF(Setup_Hierarchy!$J$58:$IV$58,"="&amp;$K231)&lt;&gt;0,$L231,0)</f>
        <v>0</v>
      </c>
      <c r="BO231" s="61">
        <f>IF(COUNTIF(Setup_Hierarchy!$J$59:$IV$59,"="&amp;$K231)&lt;&gt;0,$L231,0)</f>
        <v>0</v>
      </c>
      <c r="BP231" s="61">
        <f>IF(COUNTIF(Setup_Hierarchy!$J$60:$IV$60,"="&amp;$K231)&lt;&gt;0,$L231,0)</f>
        <v>0</v>
      </c>
      <c r="BQ231" s="61">
        <f>IF(COUNTIF(Setup_Hierarchy!$J$61:$IV$61,"="&amp;$K231)&lt;&gt;0,$L231,0)</f>
        <v>0</v>
      </c>
      <c r="BR231" s="61">
        <f>IF(COUNTIF(Setup_Hierarchy!$J$62:$IV$62,"="&amp;$K231)&lt;&gt;0,$L231,0)</f>
        <v>0</v>
      </c>
      <c r="BS231" s="61">
        <f>IF(COUNTIF(Setup_Hierarchy!$J$63:$IV$63,"="&amp;$K231)&lt;&gt;0,$L231,0)</f>
        <v>0</v>
      </c>
      <c r="BT231" s="61">
        <f>IF(COUNTIF(Setup_Hierarchy!$J$64:$IV$64,"="&amp;$K231)&lt;&gt;0,$L231,0)</f>
        <v>0</v>
      </c>
      <c r="BU231" s="61">
        <f>IF(COUNTIF(Setup_Hierarchy!$J$65:$IV$65,"="&amp;$K231)&lt;&gt;0,$L231,0)</f>
        <v>0</v>
      </c>
      <c r="BV231" s="61">
        <f>IF(COUNTIF(Setup_Hierarchy!$J$66:$IV$66,"="&amp;$K231)&lt;&gt;0,$L231,0)</f>
        <v>0</v>
      </c>
      <c r="BW231" s="61">
        <f>IF(COUNTIF(Setup_Hierarchy!$J$67:$IV$67,"="&amp;$K231)&lt;&gt;0,$L231,0)</f>
        <v>0</v>
      </c>
      <c r="BX231" s="61">
        <f>IF(COUNTIF(Setup_Hierarchy!$J$68:$IV$68,"="&amp;$K231)&lt;&gt;0,$L231,0)</f>
        <v>0</v>
      </c>
      <c r="BY231" s="61">
        <f>IF(COUNTIF(Setup_Hierarchy!$J$69:$IV$69,"="&amp;$K231)&lt;&gt;0,$L231,0)</f>
        <v>0</v>
      </c>
      <c r="BZ231" s="61">
        <f>IF(COUNTIF(Setup_Hierarchy!$J$70:$IV$70,"="&amp;$K231)&lt;&gt;0,$L231,0)</f>
        <v>0</v>
      </c>
      <c r="CA231" s="61">
        <f>IF(COUNTIF(Setup_Hierarchy!$J$71:$IV$71,"="&amp;$K231)&lt;&gt;0,$L231,0)</f>
        <v>0</v>
      </c>
      <c r="CB231" s="61">
        <f>IF(COUNTIF(Setup_Hierarchy!$J$72:$IV$72,"="&amp;$K231)&lt;&gt;0,$L231,0)</f>
        <v>0</v>
      </c>
      <c r="CC231" s="61">
        <f>IF(COUNTIF(Setup_Hierarchy!$J$73:$IV$73,"="&amp;$K231)&lt;&gt;0,$L231,0)</f>
        <v>0</v>
      </c>
      <c r="CD231" s="61">
        <f>IF(COUNTIF(Setup_Hierarchy!$J$74:$IV$74,"="&amp;$K231)&lt;&gt;0,$L231,0)</f>
        <v>0</v>
      </c>
      <c r="CE231" s="61">
        <f>IF(COUNTIF(Setup_Hierarchy!$J$75:$IV$75,"="&amp;$K231)&lt;&gt;0,$L231,0)</f>
        <v>0</v>
      </c>
      <c r="CF231" s="61">
        <f>IF(COUNTIF(Setup_Hierarchy!$J$76:$IV$76,"="&amp;$K231)&lt;&gt;0,$L231,0)</f>
        <v>0</v>
      </c>
      <c r="CG231" s="61">
        <f>IF(COUNTIF(Setup_Hierarchy!$J$77:$IV$77,"="&amp;$K231)&lt;&gt;0,$L231,0)</f>
        <v>0</v>
      </c>
      <c r="CH231" s="61">
        <f>IF(COUNTIF(Setup_Hierarchy!$J$78:$IV$78,"="&amp;$K231)&lt;&gt;0,$L231,0)</f>
        <v>0</v>
      </c>
      <c r="CI231" s="61">
        <f>IF(COUNTIF(Setup_Hierarchy!$J$79:$IV$79,"="&amp;$K231)&lt;&gt;0,$L231,0)</f>
        <v>0</v>
      </c>
      <c r="CJ231" s="61">
        <f>IF(COUNTIF(Setup_Hierarchy!$J$80:$IV$80,"="&amp;$K231)&lt;&gt;0,$L231,0)</f>
        <v>0</v>
      </c>
      <c r="CK231" s="61">
        <f>IF(COUNTIF(Setup_Hierarchy!$J$81:$IV$81,"="&amp;$K231)&lt;&gt;0,$L231,0)</f>
        <v>0</v>
      </c>
      <c r="CL231" s="61">
        <f>IF(COUNTIF(Setup_Hierarchy!$J$82:$IV$82,"="&amp;$K231)&lt;&gt;0,$L231,0)</f>
        <v>0</v>
      </c>
      <c r="CM231" s="61">
        <f>IF(COUNTIF(Setup_Hierarchy!$J$83:$IV$83,"="&amp;$K231)&lt;&gt;0,$L231,0)</f>
        <v>0</v>
      </c>
      <c r="CN231" s="61">
        <f>IF(COUNTIF(Setup_Hierarchy!$J$84:$IV$84,"="&amp;$K231)&lt;&gt;0,$L231,0)</f>
        <v>0</v>
      </c>
      <c r="CO231" s="61">
        <f>IF(COUNTIF(Setup_Hierarchy!$J$85:$IV$85,"="&amp;$K231)&lt;&gt;0,$L231,0)</f>
        <v>0</v>
      </c>
      <c r="CP231" s="61">
        <f>IF(COUNTIF(Setup_Hierarchy!$J$86:$IV$86,"="&amp;$K231)&lt;&gt;0,$L231,0)</f>
        <v>0</v>
      </c>
      <c r="CQ231" s="61">
        <f>IF(COUNTIF(Setup_Hierarchy!$J$87:$IV$87,"="&amp;$K231)&lt;&gt;0,$L231,0)</f>
        <v>0</v>
      </c>
      <c r="CR231" s="61">
        <f>IF(COUNTIF(Setup_Hierarchy!$J$88:$IV$88,"="&amp;$K231)&lt;&gt;0,$L231,0)</f>
        <v>0</v>
      </c>
      <c r="CS231" s="61">
        <f>IF(COUNTIF(Setup_Hierarchy!$J$89:$IV$89,"="&amp;$K231)&lt;&gt;0,$L231,0)</f>
        <v>0</v>
      </c>
      <c r="CT231" s="61">
        <f>IF(COUNTIF(Setup_Hierarchy!$J$90:$IV$90,"="&amp;$K231)&lt;&gt;0,$L231,0)</f>
        <v>0</v>
      </c>
      <c r="CU231" s="61">
        <f>IF(COUNTIF(Setup_Hierarchy!$J$91:$IV$91,"="&amp;$K231)&lt;&gt;0,$L231,0)</f>
        <v>0</v>
      </c>
      <c r="CV231" s="61">
        <f>IF(COUNTIF(Setup_Hierarchy!$J$92:$IV$92,"="&amp;$K231)&lt;&gt;0,$L231,0)</f>
        <v>0</v>
      </c>
      <c r="CW231" s="61">
        <f>IF(COUNTIF(Setup_Hierarchy!$J$93:$IV$93,"="&amp;$K231)&lt;&gt;0,$L231,0)</f>
        <v>0</v>
      </c>
      <c r="CX231" s="61">
        <f>IF(COUNTIF(Setup_Hierarchy!$J$94:$IV$94,"="&amp;$K231)&lt;&gt;0,$L231,0)</f>
        <v>0</v>
      </c>
      <c r="CY231" s="61">
        <f>IF(COUNTIF(Setup_Hierarchy!$J$95:$IV$95,"="&amp;$K231)&lt;&gt;0,$L231,0)</f>
        <v>0</v>
      </c>
      <c r="CZ231" s="61">
        <f>IF(COUNTIF(Setup_Hierarchy!$J$96:$IV$96,"="&amp;$K231)&lt;&gt;0,$L231,0)</f>
        <v>0</v>
      </c>
      <c r="DA231" s="61">
        <f>IF(COUNTIF(Setup_Hierarchy!$J$97:$IV$97,"="&amp;$K231)&lt;&gt;0,$L231,0)</f>
        <v>0</v>
      </c>
      <c r="DB231" s="61">
        <f>IF(COUNTIF(Setup_Hierarchy!$J$98:$IV$98,"="&amp;$K231)&lt;&gt;0,$L231,0)</f>
        <v>0</v>
      </c>
      <c r="DC231" s="61">
        <f>IF(COUNTIF(Setup_Hierarchy!$J$99:$IV$99,"="&amp;$K231)&lt;&gt;0,$L231,0)</f>
        <v>0</v>
      </c>
      <c r="DD231" s="61">
        <f>IF(COUNTIF(Setup_Hierarchy!$J$100:$IV$100,"="&amp;$K231)&lt;&gt;0,$L231,0)</f>
        <v>0</v>
      </c>
      <c r="DE231" s="61">
        <f>IF(COUNTIF(Setup_Hierarchy!$J$101:$IV$101,"="&amp;$K231)&lt;&gt;0,$L231,0)</f>
        <v>0</v>
      </c>
      <c r="DF231" s="61">
        <f>IF(COUNTIF(Setup_Hierarchy!$J$102:$IV$102,"="&amp;$K231)&lt;&gt;0,$L231,0)</f>
        <v>0</v>
      </c>
      <c r="DG231" s="61">
        <f>IF(COUNTIF(Setup_Hierarchy!$J$103:$IV$103,"="&amp;$K231)&lt;&gt;0,$L231,0)</f>
        <v>0</v>
      </c>
      <c r="DH231" s="61">
        <f>IF(COUNTIF(Setup_Hierarchy!$J$104:$IV$104,"="&amp;$K231)&lt;&gt;0,$L231,0)</f>
        <v>0</v>
      </c>
      <c r="DI231" s="61">
        <f>IF(COUNTIF(Setup_Hierarchy!$J$105:$IV$105,"="&amp;$K231)&lt;&gt;0,$L231,0)</f>
        <v>0</v>
      </c>
      <c r="DJ231" s="61">
        <f>IF(COUNTIF(Setup_Hierarchy!$J$106:$IV$106,"="&amp;$K231)&lt;&gt;0,$L231,0)</f>
        <v>0</v>
      </c>
      <c r="DK231" s="61">
        <f>IF(COUNTIF(Setup_Hierarchy!$J$107:$IV$107,"="&amp;$K231)&lt;&gt;0,$L231,0)</f>
        <v>0</v>
      </c>
      <c r="DL231" s="61">
        <f>IF(COUNTIF(Setup_Hierarchy!$J$108:$IV$108,"="&amp;$K231)&lt;&gt;0,$L231,0)</f>
        <v>0</v>
      </c>
      <c r="DM231" s="61">
        <f>IF(COUNTIF(Setup_Hierarchy!$J$109:$IV$109,"="&amp;$K231)&lt;&gt;0,$L231,0)</f>
        <v>0</v>
      </c>
      <c r="DN231" s="61">
        <f>IF(COUNTIF(Setup_Hierarchy!$J$110:$IV$110,"="&amp;$K231)&lt;&gt;0,$L231,0)</f>
        <v>0</v>
      </c>
      <c r="DO231" s="61">
        <f>IF(COUNTIF(Setup_Hierarchy!$J$111:$IV$111,"="&amp;$K231)&lt;&gt;0,$L231,0)</f>
        <v>0</v>
      </c>
      <c r="DP231" s="61">
        <f>IF(COUNTIF(Setup_Hierarchy!$J$112:$IV$112,"="&amp;$K231)&lt;&gt;0,$L231,0)</f>
        <v>0</v>
      </c>
      <c r="DQ231" s="61">
        <f>IF(COUNTIF(Setup_Hierarchy!$J$113:$IV$113,"="&amp;$K231)&lt;&gt;0,$L231,0)</f>
        <v>0</v>
      </c>
      <c r="DR231" s="61">
        <f>IF(COUNTIF(Setup_Hierarchy!$J$114:$IV$114,"="&amp;$K231)&lt;&gt;0,$L231,0)</f>
        <v>0</v>
      </c>
      <c r="DS231" s="61">
        <f>IF(COUNTIF(Setup_Hierarchy!$J$115:$IV$115,"="&amp;$K231)&lt;&gt;0,$L231,0)</f>
        <v>0</v>
      </c>
      <c r="DT231" s="61">
        <f>IF(COUNTIF(Setup_Hierarchy!$J$116:$IV$116,"="&amp;$K231)&lt;&gt;0,$L231,0)</f>
        <v>0</v>
      </c>
    </row>
    <row r="232" spans="2:124" x14ac:dyDescent="0.2">
      <c r="B232" t="s">
        <v>43</v>
      </c>
      <c r="C232">
        <v>87</v>
      </c>
      <c r="D232" t="s">
        <v>16</v>
      </c>
      <c r="E232" t="s">
        <v>369</v>
      </c>
      <c r="F232" t="s">
        <v>532</v>
      </c>
      <c r="G232" t="s">
        <v>25</v>
      </c>
      <c r="H232" t="s">
        <v>37</v>
      </c>
      <c r="I232">
        <v>0.76615900000000003</v>
      </c>
      <c r="J232">
        <v>2.2057899999999999</v>
      </c>
      <c r="K232">
        <v>677</v>
      </c>
      <c r="L232">
        <v>683.19</v>
      </c>
      <c r="M232" s="61">
        <f>IF(COUNTIF(Setup_Hierarchy!$J$5:$IV$5,"="&amp;$K232)&lt;&gt;0,$L232,0)</f>
        <v>683.19</v>
      </c>
      <c r="N232" s="61">
        <f>IF(COUNTIF(Setup_Hierarchy!$J$6:$IV$6,"="&amp;$K232)&lt;&gt;0,$L232,0)</f>
        <v>683.19</v>
      </c>
      <c r="O232" s="61">
        <f>IF(COUNTIF(Setup_Hierarchy!$J$7:$IV$7,"="&amp;$K232)&lt;&gt;0,$L232,0)</f>
        <v>683.19</v>
      </c>
      <c r="P232" s="61">
        <f>IF(COUNTIF(Setup_Hierarchy!$J$8:$IV$8,"="&amp;$K232)&lt;&gt;0,$L232,0)</f>
        <v>683.19</v>
      </c>
      <c r="Q232" s="61">
        <f>IF(COUNTIF(Setup_Hierarchy!$J$9:$IV$9,"="&amp;$K232)&lt;&gt;0,$L232,0)</f>
        <v>683.19</v>
      </c>
      <c r="R232" s="61">
        <f>IF(COUNTIF(Setup_Hierarchy!$J$10:$IV$10,"="&amp;$K232)&lt;&gt;0,$L232,0)</f>
        <v>0</v>
      </c>
      <c r="S232" s="61">
        <f>IF(COUNTIF(Setup_Hierarchy!$J$11:$IV$11,"="&amp;$K232)&lt;&gt;0,$L232,0)</f>
        <v>0</v>
      </c>
      <c r="T232" s="61">
        <f>IF(COUNTIF(Setup_Hierarchy!$J$12:$IV$12,"="&amp;$K232)&lt;&gt;0,$L232,0)</f>
        <v>0</v>
      </c>
      <c r="U232" s="61">
        <f>IF(COUNTIF(Setup_Hierarchy!$J$13:$IV$13,"="&amp;$K232)&lt;&gt;0,$L232,0)</f>
        <v>0</v>
      </c>
      <c r="V232" s="61">
        <f>IF(COUNTIF(Setup_Hierarchy!$J$14:$IV$14,"="&amp;$K232)&lt;&gt;0,$L232,0)</f>
        <v>0</v>
      </c>
      <c r="W232" s="61">
        <f>IF(COUNTIF(Setup_Hierarchy!$J$15:$IV$15,"="&amp;$K232)&lt;&gt;0,$L232,0)</f>
        <v>0</v>
      </c>
      <c r="X232" s="61">
        <f>IF(COUNTIF(Setup_Hierarchy!$J$16:$IV$16,"="&amp;$K232)&lt;&gt;0,$L232,0)</f>
        <v>0</v>
      </c>
      <c r="Y232" s="61">
        <f>IF(COUNTIF(Setup_Hierarchy!$J$17:$IV$17,"="&amp;$K232)&lt;&gt;0,$L232,0)</f>
        <v>0</v>
      </c>
      <c r="Z232" s="61">
        <f>IF(COUNTIF(Setup_Hierarchy!$J$18:$IV$18,"="&amp;$K232)&lt;&gt;0,$L232,0)</f>
        <v>0</v>
      </c>
      <c r="AA232" s="61">
        <f>IF(COUNTIF(Setup_Hierarchy!$J$19:$IV$19,"="&amp;$K232)&lt;&gt;0,$L232,0)</f>
        <v>0</v>
      </c>
      <c r="AB232" s="61">
        <f>IF(COUNTIF(Setup_Hierarchy!$J$20:$IV$20,"="&amp;$K232)&lt;&gt;0,$L232,0)</f>
        <v>0</v>
      </c>
      <c r="AC232" s="61">
        <f>IF(COUNTIF(Setup_Hierarchy!$J$21:$IV$21,"="&amp;$K232)&lt;&gt;0,$L232,0)</f>
        <v>683.19</v>
      </c>
      <c r="AD232" s="61">
        <f>IF(COUNTIF(Setup_Hierarchy!$J$22:$IV$22,"="&amp;$K232)&lt;&gt;0,$L232,0)</f>
        <v>683.19</v>
      </c>
      <c r="AE232" s="61">
        <f>IF(COUNTIF(Setup_Hierarchy!$J$23:$IV$23,"="&amp;$K232)&lt;&gt;0,$L232,0)</f>
        <v>0</v>
      </c>
      <c r="AF232" s="61">
        <f>IF(COUNTIF(Setup_Hierarchy!$J$24:$IV$24,"="&amp;$K232)&lt;&gt;0,$L232,0)</f>
        <v>0</v>
      </c>
      <c r="AG232" s="61">
        <f>IF(COUNTIF(Setup_Hierarchy!$J$25:$IV$25,"="&amp;$K232)&lt;&gt;0,$L232,0)</f>
        <v>0</v>
      </c>
      <c r="AH232" s="61">
        <f>IF(COUNTIF(Setup_Hierarchy!$J$26:$IV$26,"="&amp;$K232)&lt;&gt;0,$L232,0)</f>
        <v>0</v>
      </c>
      <c r="AI232" s="61">
        <f>IF(COUNTIF(Setup_Hierarchy!$J$27:$IV$27,"="&amp;$K232)&lt;&gt;0,$L232,0)</f>
        <v>0</v>
      </c>
      <c r="AJ232" s="61">
        <f>IF(COUNTIF(Setup_Hierarchy!$J$28:$IV$28,"="&amp;$K232)&lt;&gt;0,$L232,0)</f>
        <v>0</v>
      </c>
      <c r="AK232" s="61">
        <f>IF(COUNTIF(Setup_Hierarchy!$J$29:$IV$29,"="&amp;$K232)&lt;&gt;0,$L232,0)</f>
        <v>0</v>
      </c>
      <c r="AL232" s="61">
        <f>IF(COUNTIF(Setup_Hierarchy!$J$30:$IV$30,"="&amp;$K232)&lt;&gt;0,$L232,0)</f>
        <v>0</v>
      </c>
      <c r="AM232" s="61">
        <f>IF(COUNTIF(Setup_Hierarchy!$J$31:$IV$31,"="&amp;$K232)&lt;&gt;0,$L232,0)</f>
        <v>0</v>
      </c>
      <c r="AN232" s="61">
        <f>IF(COUNTIF(Setup_Hierarchy!$J$32:$IV$32,"="&amp;$K232)&lt;&gt;0,$L232,0)</f>
        <v>0</v>
      </c>
      <c r="AO232" s="61">
        <f>IF(COUNTIF(Setup_Hierarchy!$J$33:$IV$33,"="&amp;$K232)&lt;&gt;0,$L232,0)</f>
        <v>0</v>
      </c>
      <c r="AP232" s="61">
        <f>IF(COUNTIF(Setup_Hierarchy!$J$34:$IV$34,"="&amp;$K232)&lt;&gt;0,$L232,0)</f>
        <v>0</v>
      </c>
      <c r="AQ232" s="61">
        <f>IF(COUNTIF(Setup_Hierarchy!$J$35:$IV$35,"="&amp;$K232)&lt;&gt;0,$L232,0)</f>
        <v>0</v>
      </c>
      <c r="AR232" s="61">
        <f>IF(COUNTIF(Setup_Hierarchy!$J$36:$IV$36,"="&amp;$K232)&lt;&gt;0,$L232,0)</f>
        <v>0</v>
      </c>
      <c r="AS232" s="61">
        <f>IF(COUNTIF(Setup_Hierarchy!$J$37:$IV$37,"="&amp;$K232)&lt;&gt;0,$L232,0)</f>
        <v>0</v>
      </c>
      <c r="AT232" s="61">
        <f>IF(COUNTIF(Setup_Hierarchy!$J$38:$IV$38,"="&amp;$K232)&lt;&gt;0,$L232,0)</f>
        <v>0</v>
      </c>
      <c r="AU232" s="61">
        <f>IF(COUNTIF(Setup_Hierarchy!$J$39:$IV$39,"="&amp;$K232)&lt;&gt;0,$L232,0)</f>
        <v>0</v>
      </c>
      <c r="AV232" s="61">
        <f>IF(COUNTIF(Setup_Hierarchy!$J$40:$IV$40,"="&amp;$K232)&lt;&gt;0,$L232,0)</f>
        <v>0</v>
      </c>
      <c r="AW232" s="61">
        <f>IF(COUNTIF(Setup_Hierarchy!$J$41:$IV$41,"="&amp;$K232)&lt;&gt;0,$L232,0)</f>
        <v>0</v>
      </c>
      <c r="AX232" s="61">
        <f>IF(COUNTIF(Setup_Hierarchy!$J$42:$IV$42,"="&amp;$K232)&lt;&gt;0,$L232,0)</f>
        <v>0</v>
      </c>
      <c r="AY232" s="61">
        <f>IF(COUNTIF(Setup_Hierarchy!$J$43:$IV$43,"="&amp;$K232)&lt;&gt;0,$L232,0)</f>
        <v>0</v>
      </c>
      <c r="AZ232" s="61">
        <f>IF(COUNTIF(Setup_Hierarchy!$J$44:$IV$44,"="&amp;$K232)&lt;&gt;0,$L232,0)</f>
        <v>0</v>
      </c>
      <c r="BA232" s="61">
        <f>IF(COUNTIF(Setup_Hierarchy!$J$45:$IV$45,"="&amp;$K232)&lt;&gt;0,$L232,0)</f>
        <v>0</v>
      </c>
      <c r="BB232" s="61">
        <f>IF(COUNTIF(Setup_Hierarchy!$J$46:$IV$46,"="&amp;$K232)&lt;&gt;0,$L232,0)</f>
        <v>0</v>
      </c>
      <c r="BC232" s="61">
        <f>IF(COUNTIF(Setup_Hierarchy!$J$47:$IV$47,"="&amp;$K232)&lt;&gt;0,$L232,0)</f>
        <v>0</v>
      </c>
      <c r="BD232" s="61">
        <f>IF(COUNTIF(Setup_Hierarchy!$J$48:$IV$48,"="&amp;$K232)&lt;&gt;0,$L232,0)</f>
        <v>0</v>
      </c>
      <c r="BE232" s="61">
        <f>IF(COUNTIF(Setup_Hierarchy!$J$49:$IV$49,"="&amp;$K232)&lt;&gt;0,$L232,0)</f>
        <v>0</v>
      </c>
      <c r="BF232" s="61">
        <f>IF(COUNTIF(Setup_Hierarchy!$J$50:$IV$50,"="&amp;$K232)&lt;&gt;0,$L232,0)</f>
        <v>0</v>
      </c>
      <c r="BG232" s="61">
        <f>IF(COUNTIF(Setup_Hierarchy!$J$51:$IV$51,"="&amp;$K232)&lt;&gt;0,$L232,0)</f>
        <v>0</v>
      </c>
      <c r="BH232" s="61">
        <f>IF(COUNTIF(Setup_Hierarchy!$J$52:$IV$52,"="&amp;$K232)&lt;&gt;0,$L232,0)</f>
        <v>0</v>
      </c>
      <c r="BI232" s="61">
        <f>IF(COUNTIF(Setup_Hierarchy!$J$53:$IV$53,"="&amp;$K232)&lt;&gt;0,$L232,0)</f>
        <v>0</v>
      </c>
      <c r="BJ232" s="61">
        <f>IF(COUNTIF(Setup_Hierarchy!$J$54:$IV$54,"="&amp;$K232)&lt;&gt;0,$L232,0)</f>
        <v>0</v>
      </c>
      <c r="BK232" s="61">
        <f>IF(COUNTIF(Setup_Hierarchy!$J$55:$IV$55,"="&amp;$K232)&lt;&gt;0,$L232,0)</f>
        <v>0</v>
      </c>
      <c r="BL232" s="61">
        <f>IF(COUNTIF(Setup_Hierarchy!$J$56:$IV$56,"="&amp;$K232)&lt;&gt;0,$L232,0)</f>
        <v>0</v>
      </c>
      <c r="BM232" s="61">
        <f>IF(COUNTIF(Setup_Hierarchy!$J$57:$IV$57,"="&amp;$K232)&lt;&gt;0,$L232,0)</f>
        <v>0</v>
      </c>
      <c r="BN232" s="61">
        <f>IF(COUNTIF(Setup_Hierarchy!$J$58:$IV$58,"="&amp;$K232)&lt;&gt;0,$L232,0)</f>
        <v>0</v>
      </c>
      <c r="BO232" s="61">
        <f>IF(COUNTIF(Setup_Hierarchy!$J$59:$IV$59,"="&amp;$K232)&lt;&gt;0,$L232,0)</f>
        <v>0</v>
      </c>
      <c r="BP232" s="61">
        <f>IF(COUNTIF(Setup_Hierarchy!$J$60:$IV$60,"="&amp;$K232)&lt;&gt;0,$L232,0)</f>
        <v>0</v>
      </c>
      <c r="BQ232" s="61">
        <f>IF(COUNTIF(Setup_Hierarchy!$J$61:$IV$61,"="&amp;$K232)&lt;&gt;0,$L232,0)</f>
        <v>0</v>
      </c>
      <c r="BR232" s="61">
        <f>IF(COUNTIF(Setup_Hierarchy!$J$62:$IV$62,"="&amp;$K232)&lt;&gt;0,$L232,0)</f>
        <v>0</v>
      </c>
      <c r="BS232" s="61">
        <f>IF(COUNTIF(Setup_Hierarchy!$J$63:$IV$63,"="&amp;$K232)&lt;&gt;0,$L232,0)</f>
        <v>0</v>
      </c>
      <c r="BT232" s="61">
        <f>IF(COUNTIF(Setup_Hierarchy!$J$64:$IV$64,"="&amp;$K232)&lt;&gt;0,$L232,0)</f>
        <v>0</v>
      </c>
      <c r="BU232" s="61">
        <f>IF(COUNTIF(Setup_Hierarchy!$J$65:$IV$65,"="&amp;$K232)&lt;&gt;0,$L232,0)</f>
        <v>0</v>
      </c>
      <c r="BV232" s="61">
        <f>IF(COUNTIF(Setup_Hierarchy!$J$66:$IV$66,"="&amp;$K232)&lt;&gt;0,$L232,0)</f>
        <v>0</v>
      </c>
      <c r="BW232" s="61">
        <f>IF(COUNTIF(Setup_Hierarchy!$J$67:$IV$67,"="&amp;$K232)&lt;&gt;0,$L232,0)</f>
        <v>0</v>
      </c>
      <c r="BX232" s="61">
        <f>IF(COUNTIF(Setup_Hierarchy!$J$68:$IV$68,"="&amp;$K232)&lt;&gt;0,$L232,0)</f>
        <v>0</v>
      </c>
      <c r="BY232" s="61">
        <f>IF(COUNTIF(Setup_Hierarchy!$J$69:$IV$69,"="&amp;$K232)&lt;&gt;0,$L232,0)</f>
        <v>0</v>
      </c>
      <c r="BZ232" s="61">
        <f>IF(COUNTIF(Setup_Hierarchy!$J$70:$IV$70,"="&amp;$K232)&lt;&gt;0,$L232,0)</f>
        <v>0</v>
      </c>
      <c r="CA232" s="61">
        <f>IF(COUNTIF(Setup_Hierarchy!$J$71:$IV$71,"="&amp;$K232)&lt;&gt;0,$L232,0)</f>
        <v>0</v>
      </c>
      <c r="CB232" s="61">
        <f>IF(COUNTIF(Setup_Hierarchy!$J$72:$IV$72,"="&amp;$K232)&lt;&gt;0,$L232,0)</f>
        <v>0</v>
      </c>
      <c r="CC232" s="61">
        <f>IF(COUNTIF(Setup_Hierarchy!$J$73:$IV$73,"="&amp;$K232)&lt;&gt;0,$L232,0)</f>
        <v>0</v>
      </c>
      <c r="CD232" s="61">
        <f>IF(COUNTIF(Setup_Hierarchy!$J$74:$IV$74,"="&amp;$K232)&lt;&gt;0,$L232,0)</f>
        <v>0</v>
      </c>
      <c r="CE232" s="61">
        <f>IF(COUNTIF(Setup_Hierarchy!$J$75:$IV$75,"="&amp;$K232)&lt;&gt;0,$L232,0)</f>
        <v>0</v>
      </c>
      <c r="CF232" s="61">
        <f>IF(COUNTIF(Setup_Hierarchy!$J$76:$IV$76,"="&amp;$K232)&lt;&gt;0,$L232,0)</f>
        <v>0</v>
      </c>
      <c r="CG232" s="61">
        <f>IF(COUNTIF(Setup_Hierarchy!$J$77:$IV$77,"="&amp;$K232)&lt;&gt;0,$L232,0)</f>
        <v>0</v>
      </c>
      <c r="CH232" s="61">
        <f>IF(COUNTIF(Setup_Hierarchy!$J$78:$IV$78,"="&amp;$K232)&lt;&gt;0,$L232,0)</f>
        <v>0</v>
      </c>
      <c r="CI232" s="61">
        <f>IF(COUNTIF(Setup_Hierarchy!$J$79:$IV$79,"="&amp;$K232)&lt;&gt;0,$L232,0)</f>
        <v>0</v>
      </c>
      <c r="CJ232" s="61">
        <f>IF(COUNTIF(Setup_Hierarchy!$J$80:$IV$80,"="&amp;$K232)&lt;&gt;0,$L232,0)</f>
        <v>0</v>
      </c>
      <c r="CK232" s="61">
        <f>IF(COUNTIF(Setup_Hierarchy!$J$81:$IV$81,"="&amp;$K232)&lt;&gt;0,$L232,0)</f>
        <v>0</v>
      </c>
      <c r="CL232" s="61">
        <f>IF(COUNTIF(Setup_Hierarchy!$J$82:$IV$82,"="&amp;$K232)&lt;&gt;0,$L232,0)</f>
        <v>0</v>
      </c>
      <c r="CM232" s="61">
        <f>IF(COUNTIF(Setup_Hierarchy!$J$83:$IV$83,"="&amp;$K232)&lt;&gt;0,$L232,0)</f>
        <v>0</v>
      </c>
      <c r="CN232" s="61">
        <f>IF(COUNTIF(Setup_Hierarchy!$J$84:$IV$84,"="&amp;$K232)&lt;&gt;0,$L232,0)</f>
        <v>0</v>
      </c>
      <c r="CO232" s="61">
        <f>IF(COUNTIF(Setup_Hierarchy!$J$85:$IV$85,"="&amp;$K232)&lt;&gt;0,$L232,0)</f>
        <v>0</v>
      </c>
      <c r="CP232" s="61">
        <f>IF(COUNTIF(Setup_Hierarchy!$J$86:$IV$86,"="&amp;$K232)&lt;&gt;0,$L232,0)</f>
        <v>0</v>
      </c>
      <c r="CQ232" s="61">
        <f>IF(COUNTIF(Setup_Hierarchy!$J$87:$IV$87,"="&amp;$K232)&lt;&gt;0,$L232,0)</f>
        <v>0</v>
      </c>
      <c r="CR232" s="61">
        <f>IF(COUNTIF(Setup_Hierarchy!$J$88:$IV$88,"="&amp;$K232)&lt;&gt;0,$L232,0)</f>
        <v>0</v>
      </c>
      <c r="CS232" s="61">
        <f>IF(COUNTIF(Setup_Hierarchy!$J$89:$IV$89,"="&amp;$K232)&lt;&gt;0,$L232,0)</f>
        <v>0</v>
      </c>
      <c r="CT232" s="61">
        <f>IF(COUNTIF(Setup_Hierarchy!$J$90:$IV$90,"="&amp;$K232)&lt;&gt;0,$L232,0)</f>
        <v>0</v>
      </c>
      <c r="CU232" s="61">
        <f>IF(COUNTIF(Setup_Hierarchy!$J$91:$IV$91,"="&amp;$K232)&lt;&gt;0,$L232,0)</f>
        <v>0</v>
      </c>
      <c r="CV232" s="61">
        <f>IF(COUNTIF(Setup_Hierarchy!$J$92:$IV$92,"="&amp;$K232)&lt;&gt;0,$L232,0)</f>
        <v>0</v>
      </c>
      <c r="CW232" s="61">
        <f>IF(COUNTIF(Setup_Hierarchy!$J$93:$IV$93,"="&amp;$K232)&lt;&gt;0,$L232,0)</f>
        <v>0</v>
      </c>
      <c r="CX232" s="61">
        <f>IF(COUNTIF(Setup_Hierarchy!$J$94:$IV$94,"="&amp;$K232)&lt;&gt;0,$L232,0)</f>
        <v>0</v>
      </c>
      <c r="CY232" s="61">
        <f>IF(COUNTIF(Setup_Hierarchy!$J$95:$IV$95,"="&amp;$K232)&lt;&gt;0,$L232,0)</f>
        <v>0</v>
      </c>
      <c r="CZ232" s="61">
        <f>IF(COUNTIF(Setup_Hierarchy!$J$96:$IV$96,"="&amp;$K232)&lt;&gt;0,$L232,0)</f>
        <v>0</v>
      </c>
      <c r="DA232" s="61">
        <f>IF(COUNTIF(Setup_Hierarchy!$J$97:$IV$97,"="&amp;$K232)&lt;&gt;0,$L232,0)</f>
        <v>0</v>
      </c>
      <c r="DB232" s="61">
        <f>IF(COUNTIF(Setup_Hierarchy!$J$98:$IV$98,"="&amp;$K232)&lt;&gt;0,$L232,0)</f>
        <v>0</v>
      </c>
      <c r="DC232" s="61">
        <f>IF(COUNTIF(Setup_Hierarchy!$J$99:$IV$99,"="&amp;$K232)&lt;&gt;0,$L232,0)</f>
        <v>0</v>
      </c>
      <c r="DD232" s="61">
        <f>IF(COUNTIF(Setup_Hierarchy!$J$100:$IV$100,"="&amp;$K232)&lt;&gt;0,$L232,0)</f>
        <v>0</v>
      </c>
      <c r="DE232" s="61">
        <f>IF(COUNTIF(Setup_Hierarchy!$J$101:$IV$101,"="&amp;$K232)&lt;&gt;0,$L232,0)</f>
        <v>0</v>
      </c>
      <c r="DF232" s="61">
        <f>IF(COUNTIF(Setup_Hierarchy!$J$102:$IV$102,"="&amp;$K232)&lt;&gt;0,$L232,0)</f>
        <v>0</v>
      </c>
      <c r="DG232" s="61">
        <f>IF(COUNTIF(Setup_Hierarchy!$J$103:$IV$103,"="&amp;$K232)&lt;&gt;0,$L232,0)</f>
        <v>0</v>
      </c>
      <c r="DH232" s="61">
        <f>IF(COUNTIF(Setup_Hierarchy!$J$104:$IV$104,"="&amp;$K232)&lt;&gt;0,$L232,0)</f>
        <v>0</v>
      </c>
      <c r="DI232" s="61">
        <f>IF(COUNTIF(Setup_Hierarchy!$J$105:$IV$105,"="&amp;$K232)&lt;&gt;0,$L232,0)</f>
        <v>0</v>
      </c>
      <c r="DJ232" s="61">
        <f>IF(COUNTIF(Setup_Hierarchy!$J$106:$IV$106,"="&amp;$K232)&lt;&gt;0,$L232,0)</f>
        <v>0</v>
      </c>
      <c r="DK232" s="61">
        <f>IF(COUNTIF(Setup_Hierarchy!$J$107:$IV$107,"="&amp;$K232)&lt;&gt;0,$L232,0)</f>
        <v>0</v>
      </c>
      <c r="DL232" s="61">
        <f>IF(COUNTIF(Setup_Hierarchy!$J$108:$IV$108,"="&amp;$K232)&lt;&gt;0,$L232,0)</f>
        <v>0</v>
      </c>
      <c r="DM232" s="61">
        <f>IF(COUNTIF(Setup_Hierarchy!$J$109:$IV$109,"="&amp;$K232)&lt;&gt;0,$L232,0)</f>
        <v>0</v>
      </c>
      <c r="DN232" s="61">
        <f>IF(COUNTIF(Setup_Hierarchy!$J$110:$IV$110,"="&amp;$K232)&lt;&gt;0,$L232,0)</f>
        <v>0</v>
      </c>
      <c r="DO232" s="61">
        <f>IF(COUNTIF(Setup_Hierarchy!$J$111:$IV$111,"="&amp;$K232)&lt;&gt;0,$L232,0)</f>
        <v>0</v>
      </c>
      <c r="DP232" s="61">
        <f>IF(COUNTIF(Setup_Hierarchy!$J$112:$IV$112,"="&amp;$K232)&lt;&gt;0,$L232,0)</f>
        <v>0</v>
      </c>
      <c r="DQ232" s="61">
        <f>IF(COUNTIF(Setup_Hierarchy!$J$113:$IV$113,"="&amp;$K232)&lt;&gt;0,$L232,0)</f>
        <v>0</v>
      </c>
      <c r="DR232" s="61">
        <f>IF(COUNTIF(Setup_Hierarchy!$J$114:$IV$114,"="&amp;$K232)&lt;&gt;0,$L232,0)</f>
        <v>0</v>
      </c>
      <c r="DS232" s="61">
        <f>IF(COUNTIF(Setup_Hierarchy!$J$115:$IV$115,"="&amp;$K232)&lt;&gt;0,$L232,0)</f>
        <v>0</v>
      </c>
      <c r="DT232" s="61">
        <f>IF(COUNTIF(Setup_Hierarchy!$J$116:$IV$116,"="&amp;$K232)&lt;&gt;0,$L232,0)</f>
        <v>0</v>
      </c>
    </row>
    <row r="233" spans="2:124" x14ac:dyDescent="0.2">
      <c r="B233" t="s">
        <v>43</v>
      </c>
      <c r="C233">
        <v>87</v>
      </c>
      <c r="D233" t="s">
        <v>16</v>
      </c>
      <c r="E233" t="s">
        <v>369</v>
      </c>
      <c r="F233" t="s">
        <v>532</v>
      </c>
      <c r="G233" t="s">
        <v>25</v>
      </c>
      <c r="H233" t="s">
        <v>37</v>
      </c>
      <c r="I233">
        <v>0.76615900000000003</v>
      </c>
      <c r="J233">
        <v>2.2057899999999999</v>
      </c>
      <c r="K233">
        <v>704</v>
      </c>
      <c r="L233">
        <v>899.54</v>
      </c>
      <c r="M233" s="61">
        <f>IF(COUNTIF(Setup_Hierarchy!$J$5:$IV$5,"="&amp;$K233)&lt;&gt;0,$L233,0)</f>
        <v>899.54</v>
      </c>
      <c r="N233" s="61">
        <f>IF(COUNTIF(Setup_Hierarchy!$J$6:$IV$6,"="&amp;$K233)&lt;&gt;0,$L233,0)</f>
        <v>899.54</v>
      </c>
      <c r="O233" s="61">
        <f>IF(COUNTIF(Setup_Hierarchy!$J$7:$IV$7,"="&amp;$K233)&lt;&gt;0,$L233,0)</f>
        <v>899.54</v>
      </c>
      <c r="P233" s="61">
        <f>IF(COUNTIF(Setup_Hierarchy!$J$8:$IV$8,"="&amp;$K233)&lt;&gt;0,$L233,0)</f>
        <v>899.54</v>
      </c>
      <c r="Q233" s="61">
        <f>IF(COUNTIF(Setup_Hierarchy!$J$9:$IV$9,"="&amp;$K233)&lt;&gt;0,$L233,0)</f>
        <v>899.54</v>
      </c>
      <c r="R233" s="61">
        <f>IF(COUNTIF(Setup_Hierarchy!$J$10:$IV$10,"="&amp;$K233)&lt;&gt;0,$L233,0)</f>
        <v>0</v>
      </c>
      <c r="S233" s="61">
        <f>IF(COUNTIF(Setup_Hierarchy!$J$11:$IV$11,"="&amp;$K233)&lt;&gt;0,$L233,0)</f>
        <v>0</v>
      </c>
      <c r="T233" s="61">
        <f>IF(COUNTIF(Setup_Hierarchy!$J$12:$IV$12,"="&amp;$K233)&lt;&gt;0,$L233,0)</f>
        <v>0</v>
      </c>
      <c r="U233" s="61">
        <f>IF(COUNTIF(Setup_Hierarchy!$J$13:$IV$13,"="&amp;$K233)&lt;&gt;0,$L233,0)</f>
        <v>0</v>
      </c>
      <c r="V233" s="61">
        <f>IF(COUNTIF(Setup_Hierarchy!$J$14:$IV$14,"="&amp;$K233)&lt;&gt;0,$L233,0)</f>
        <v>0</v>
      </c>
      <c r="W233" s="61">
        <f>IF(COUNTIF(Setup_Hierarchy!$J$15:$IV$15,"="&amp;$K233)&lt;&gt;0,$L233,0)</f>
        <v>0</v>
      </c>
      <c r="X233" s="61">
        <f>IF(COUNTIF(Setup_Hierarchy!$J$16:$IV$16,"="&amp;$K233)&lt;&gt;0,$L233,0)</f>
        <v>0</v>
      </c>
      <c r="Y233" s="61">
        <f>IF(COUNTIF(Setup_Hierarchy!$J$17:$IV$17,"="&amp;$K233)&lt;&gt;0,$L233,0)</f>
        <v>0</v>
      </c>
      <c r="Z233" s="61">
        <f>IF(COUNTIF(Setup_Hierarchy!$J$18:$IV$18,"="&amp;$K233)&lt;&gt;0,$L233,0)</f>
        <v>0</v>
      </c>
      <c r="AA233" s="61">
        <f>IF(COUNTIF(Setup_Hierarchy!$J$19:$IV$19,"="&amp;$K233)&lt;&gt;0,$L233,0)</f>
        <v>0</v>
      </c>
      <c r="AB233" s="61">
        <f>IF(COUNTIF(Setup_Hierarchy!$J$20:$IV$20,"="&amp;$K233)&lt;&gt;0,$L233,0)</f>
        <v>0</v>
      </c>
      <c r="AC233" s="61">
        <f>IF(COUNTIF(Setup_Hierarchy!$J$21:$IV$21,"="&amp;$K233)&lt;&gt;0,$L233,0)</f>
        <v>899.54</v>
      </c>
      <c r="AD233" s="61">
        <f>IF(COUNTIF(Setup_Hierarchy!$J$22:$IV$22,"="&amp;$K233)&lt;&gt;0,$L233,0)</f>
        <v>0</v>
      </c>
      <c r="AE233" s="61">
        <f>IF(COUNTIF(Setup_Hierarchy!$J$23:$IV$23,"="&amp;$K233)&lt;&gt;0,$L233,0)</f>
        <v>899.54</v>
      </c>
      <c r="AF233" s="61">
        <f>IF(COUNTIF(Setup_Hierarchy!$J$24:$IV$24,"="&amp;$K233)&lt;&gt;0,$L233,0)</f>
        <v>0</v>
      </c>
      <c r="AG233" s="61">
        <f>IF(COUNTIF(Setup_Hierarchy!$J$25:$IV$25,"="&amp;$K233)&lt;&gt;0,$L233,0)</f>
        <v>0</v>
      </c>
      <c r="AH233" s="61">
        <f>IF(COUNTIF(Setup_Hierarchy!$J$26:$IV$26,"="&amp;$K233)&lt;&gt;0,$L233,0)</f>
        <v>0</v>
      </c>
      <c r="AI233" s="61">
        <f>IF(COUNTIF(Setup_Hierarchy!$J$27:$IV$27,"="&amp;$K233)&lt;&gt;0,$L233,0)</f>
        <v>0</v>
      </c>
      <c r="AJ233" s="61">
        <f>IF(COUNTIF(Setup_Hierarchy!$J$28:$IV$28,"="&amp;$K233)&lt;&gt;0,$L233,0)</f>
        <v>0</v>
      </c>
      <c r="AK233" s="61">
        <f>IF(COUNTIF(Setup_Hierarchy!$J$29:$IV$29,"="&amp;$K233)&lt;&gt;0,$L233,0)</f>
        <v>0</v>
      </c>
      <c r="AL233" s="61">
        <f>IF(COUNTIF(Setup_Hierarchy!$J$30:$IV$30,"="&amp;$K233)&lt;&gt;0,$L233,0)</f>
        <v>0</v>
      </c>
      <c r="AM233" s="61">
        <f>IF(COUNTIF(Setup_Hierarchy!$J$31:$IV$31,"="&amp;$K233)&lt;&gt;0,$L233,0)</f>
        <v>0</v>
      </c>
      <c r="AN233" s="61">
        <f>IF(COUNTIF(Setup_Hierarchy!$J$32:$IV$32,"="&amp;$K233)&lt;&gt;0,$L233,0)</f>
        <v>0</v>
      </c>
      <c r="AO233" s="61">
        <f>IF(COUNTIF(Setup_Hierarchy!$J$33:$IV$33,"="&amp;$K233)&lt;&gt;0,$L233,0)</f>
        <v>0</v>
      </c>
      <c r="AP233" s="61">
        <f>IF(COUNTIF(Setup_Hierarchy!$J$34:$IV$34,"="&amp;$K233)&lt;&gt;0,$L233,0)</f>
        <v>0</v>
      </c>
      <c r="AQ233" s="61">
        <f>IF(COUNTIF(Setup_Hierarchy!$J$35:$IV$35,"="&amp;$K233)&lt;&gt;0,$L233,0)</f>
        <v>0</v>
      </c>
      <c r="AR233" s="61">
        <f>IF(COUNTIF(Setup_Hierarchy!$J$36:$IV$36,"="&amp;$K233)&lt;&gt;0,$L233,0)</f>
        <v>0</v>
      </c>
      <c r="AS233" s="61">
        <f>IF(COUNTIF(Setup_Hierarchy!$J$37:$IV$37,"="&amp;$K233)&lt;&gt;0,$L233,0)</f>
        <v>0</v>
      </c>
      <c r="AT233" s="61">
        <f>IF(COUNTIF(Setup_Hierarchy!$J$38:$IV$38,"="&amp;$K233)&lt;&gt;0,$L233,0)</f>
        <v>0</v>
      </c>
      <c r="AU233" s="61">
        <f>IF(COUNTIF(Setup_Hierarchy!$J$39:$IV$39,"="&amp;$K233)&lt;&gt;0,$L233,0)</f>
        <v>0</v>
      </c>
      <c r="AV233" s="61">
        <f>IF(COUNTIF(Setup_Hierarchy!$J$40:$IV$40,"="&amp;$K233)&lt;&gt;0,$L233,0)</f>
        <v>0</v>
      </c>
      <c r="AW233" s="61">
        <f>IF(COUNTIF(Setup_Hierarchy!$J$41:$IV$41,"="&amp;$K233)&lt;&gt;0,$L233,0)</f>
        <v>0</v>
      </c>
      <c r="AX233" s="61">
        <f>IF(COUNTIF(Setup_Hierarchy!$J$42:$IV$42,"="&amp;$K233)&lt;&gt;0,$L233,0)</f>
        <v>0</v>
      </c>
      <c r="AY233" s="61">
        <f>IF(COUNTIF(Setup_Hierarchy!$J$43:$IV$43,"="&amp;$K233)&lt;&gt;0,$L233,0)</f>
        <v>0</v>
      </c>
      <c r="AZ233" s="61">
        <f>IF(COUNTIF(Setup_Hierarchy!$J$44:$IV$44,"="&amp;$K233)&lt;&gt;0,$L233,0)</f>
        <v>0</v>
      </c>
      <c r="BA233" s="61">
        <f>IF(COUNTIF(Setup_Hierarchy!$J$45:$IV$45,"="&amp;$K233)&lt;&gt;0,$L233,0)</f>
        <v>0</v>
      </c>
      <c r="BB233" s="61">
        <f>IF(COUNTIF(Setup_Hierarchy!$J$46:$IV$46,"="&amp;$K233)&lt;&gt;0,$L233,0)</f>
        <v>0</v>
      </c>
      <c r="BC233" s="61">
        <f>IF(COUNTIF(Setup_Hierarchy!$J$47:$IV$47,"="&amp;$K233)&lt;&gt;0,$L233,0)</f>
        <v>0</v>
      </c>
      <c r="BD233" s="61">
        <f>IF(COUNTIF(Setup_Hierarchy!$J$48:$IV$48,"="&amp;$K233)&lt;&gt;0,$L233,0)</f>
        <v>0</v>
      </c>
      <c r="BE233" s="61">
        <f>IF(COUNTIF(Setup_Hierarchy!$J$49:$IV$49,"="&amp;$K233)&lt;&gt;0,$L233,0)</f>
        <v>0</v>
      </c>
      <c r="BF233" s="61">
        <f>IF(COUNTIF(Setup_Hierarchy!$J$50:$IV$50,"="&amp;$K233)&lt;&gt;0,$L233,0)</f>
        <v>0</v>
      </c>
      <c r="BG233" s="61">
        <f>IF(COUNTIF(Setup_Hierarchy!$J$51:$IV$51,"="&amp;$K233)&lt;&gt;0,$L233,0)</f>
        <v>0</v>
      </c>
      <c r="BH233" s="61">
        <f>IF(COUNTIF(Setup_Hierarchy!$J$52:$IV$52,"="&amp;$K233)&lt;&gt;0,$L233,0)</f>
        <v>0</v>
      </c>
      <c r="BI233" s="61">
        <f>IF(COUNTIF(Setup_Hierarchy!$J$53:$IV$53,"="&amp;$K233)&lt;&gt;0,$L233,0)</f>
        <v>0</v>
      </c>
      <c r="BJ233" s="61">
        <f>IF(COUNTIF(Setup_Hierarchy!$J$54:$IV$54,"="&amp;$K233)&lt;&gt;0,$L233,0)</f>
        <v>0</v>
      </c>
      <c r="BK233" s="61">
        <f>IF(COUNTIF(Setup_Hierarchy!$J$55:$IV$55,"="&amp;$K233)&lt;&gt;0,$L233,0)</f>
        <v>0</v>
      </c>
      <c r="BL233" s="61">
        <f>IF(COUNTIF(Setup_Hierarchy!$J$56:$IV$56,"="&amp;$K233)&lt;&gt;0,$L233,0)</f>
        <v>0</v>
      </c>
      <c r="BM233" s="61">
        <f>IF(COUNTIF(Setup_Hierarchy!$J$57:$IV$57,"="&amp;$K233)&lt;&gt;0,$L233,0)</f>
        <v>0</v>
      </c>
      <c r="BN233" s="61">
        <f>IF(COUNTIF(Setup_Hierarchy!$J$58:$IV$58,"="&amp;$K233)&lt;&gt;0,$L233,0)</f>
        <v>0</v>
      </c>
      <c r="BO233" s="61">
        <f>IF(COUNTIF(Setup_Hierarchy!$J$59:$IV$59,"="&amp;$K233)&lt;&gt;0,$L233,0)</f>
        <v>0</v>
      </c>
      <c r="BP233" s="61">
        <f>IF(COUNTIF(Setup_Hierarchy!$J$60:$IV$60,"="&amp;$K233)&lt;&gt;0,$L233,0)</f>
        <v>0</v>
      </c>
      <c r="BQ233" s="61">
        <f>IF(COUNTIF(Setup_Hierarchy!$J$61:$IV$61,"="&amp;$K233)&lt;&gt;0,$L233,0)</f>
        <v>0</v>
      </c>
      <c r="BR233" s="61">
        <f>IF(COUNTIF(Setup_Hierarchy!$J$62:$IV$62,"="&amp;$K233)&lt;&gt;0,$L233,0)</f>
        <v>0</v>
      </c>
      <c r="BS233" s="61">
        <f>IF(COUNTIF(Setup_Hierarchy!$J$63:$IV$63,"="&amp;$K233)&lt;&gt;0,$L233,0)</f>
        <v>0</v>
      </c>
      <c r="BT233" s="61">
        <f>IF(COUNTIF(Setup_Hierarchy!$J$64:$IV$64,"="&amp;$K233)&lt;&gt;0,$L233,0)</f>
        <v>0</v>
      </c>
      <c r="BU233" s="61">
        <f>IF(COUNTIF(Setup_Hierarchy!$J$65:$IV$65,"="&amp;$K233)&lt;&gt;0,$L233,0)</f>
        <v>0</v>
      </c>
      <c r="BV233" s="61">
        <f>IF(COUNTIF(Setup_Hierarchy!$J$66:$IV$66,"="&amp;$K233)&lt;&gt;0,$L233,0)</f>
        <v>0</v>
      </c>
      <c r="BW233" s="61">
        <f>IF(COUNTIF(Setup_Hierarchy!$J$67:$IV$67,"="&amp;$K233)&lt;&gt;0,$L233,0)</f>
        <v>0</v>
      </c>
      <c r="BX233" s="61">
        <f>IF(COUNTIF(Setup_Hierarchy!$J$68:$IV$68,"="&amp;$K233)&lt;&gt;0,$L233,0)</f>
        <v>0</v>
      </c>
      <c r="BY233" s="61">
        <f>IF(COUNTIF(Setup_Hierarchy!$J$69:$IV$69,"="&amp;$K233)&lt;&gt;0,$L233,0)</f>
        <v>0</v>
      </c>
      <c r="BZ233" s="61">
        <f>IF(COUNTIF(Setup_Hierarchy!$J$70:$IV$70,"="&amp;$K233)&lt;&gt;0,$L233,0)</f>
        <v>0</v>
      </c>
      <c r="CA233" s="61">
        <f>IF(COUNTIF(Setup_Hierarchy!$J$71:$IV$71,"="&amp;$K233)&lt;&gt;0,$L233,0)</f>
        <v>0</v>
      </c>
      <c r="CB233" s="61">
        <f>IF(COUNTIF(Setup_Hierarchy!$J$72:$IV$72,"="&amp;$K233)&lt;&gt;0,$L233,0)</f>
        <v>0</v>
      </c>
      <c r="CC233" s="61">
        <f>IF(COUNTIF(Setup_Hierarchy!$J$73:$IV$73,"="&amp;$K233)&lt;&gt;0,$L233,0)</f>
        <v>0</v>
      </c>
      <c r="CD233" s="61">
        <f>IF(COUNTIF(Setup_Hierarchy!$J$74:$IV$74,"="&amp;$K233)&lt;&gt;0,$L233,0)</f>
        <v>0</v>
      </c>
      <c r="CE233" s="61">
        <f>IF(COUNTIF(Setup_Hierarchy!$J$75:$IV$75,"="&amp;$K233)&lt;&gt;0,$L233,0)</f>
        <v>0</v>
      </c>
      <c r="CF233" s="61">
        <f>IF(COUNTIF(Setup_Hierarchy!$J$76:$IV$76,"="&amp;$K233)&lt;&gt;0,$L233,0)</f>
        <v>0</v>
      </c>
      <c r="CG233" s="61">
        <f>IF(COUNTIF(Setup_Hierarchy!$J$77:$IV$77,"="&amp;$K233)&lt;&gt;0,$L233,0)</f>
        <v>0</v>
      </c>
      <c r="CH233" s="61">
        <f>IF(COUNTIF(Setup_Hierarchy!$J$78:$IV$78,"="&amp;$K233)&lt;&gt;0,$L233,0)</f>
        <v>0</v>
      </c>
      <c r="CI233" s="61">
        <f>IF(COUNTIF(Setup_Hierarchy!$J$79:$IV$79,"="&amp;$K233)&lt;&gt;0,$L233,0)</f>
        <v>0</v>
      </c>
      <c r="CJ233" s="61">
        <f>IF(COUNTIF(Setup_Hierarchy!$J$80:$IV$80,"="&amp;$K233)&lt;&gt;0,$L233,0)</f>
        <v>0</v>
      </c>
      <c r="CK233" s="61">
        <f>IF(COUNTIF(Setup_Hierarchy!$J$81:$IV$81,"="&amp;$K233)&lt;&gt;0,$L233,0)</f>
        <v>0</v>
      </c>
      <c r="CL233" s="61">
        <f>IF(COUNTIF(Setup_Hierarchy!$J$82:$IV$82,"="&amp;$K233)&lt;&gt;0,$L233,0)</f>
        <v>0</v>
      </c>
      <c r="CM233" s="61">
        <f>IF(COUNTIF(Setup_Hierarchy!$J$83:$IV$83,"="&amp;$K233)&lt;&gt;0,$L233,0)</f>
        <v>0</v>
      </c>
      <c r="CN233" s="61">
        <f>IF(COUNTIF(Setup_Hierarchy!$J$84:$IV$84,"="&amp;$K233)&lt;&gt;0,$L233,0)</f>
        <v>0</v>
      </c>
      <c r="CO233" s="61">
        <f>IF(COUNTIF(Setup_Hierarchy!$J$85:$IV$85,"="&amp;$K233)&lt;&gt;0,$L233,0)</f>
        <v>0</v>
      </c>
      <c r="CP233" s="61">
        <f>IF(COUNTIF(Setup_Hierarchy!$J$86:$IV$86,"="&amp;$K233)&lt;&gt;0,$L233,0)</f>
        <v>0</v>
      </c>
      <c r="CQ233" s="61">
        <f>IF(COUNTIF(Setup_Hierarchy!$J$87:$IV$87,"="&amp;$K233)&lt;&gt;0,$L233,0)</f>
        <v>0</v>
      </c>
      <c r="CR233" s="61">
        <f>IF(COUNTIF(Setup_Hierarchy!$J$88:$IV$88,"="&amp;$K233)&lt;&gt;0,$L233,0)</f>
        <v>0</v>
      </c>
      <c r="CS233" s="61">
        <f>IF(COUNTIF(Setup_Hierarchy!$J$89:$IV$89,"="&amp;$K233)&lt;&gt;0,$L233,0)</f>
        <v>0</v>
      </c>
      <c r="CT233" s="61">
        <f>IF(COUNTIF(Setup_Hierarchy!$J$90:$IV$90,"="&amp;$K233)&lt;&gt;0,$L233,0)</f>
        <v>0</v>
      </c>
      <c r="CU233" s="61">
        <f>IF(COUNTIF(Setup_Hierarchy!$J$91:$IV$91,"="&amp;$K233)&lt;&gt;0,$L233,0)</f>
        <v>0</v>
      </c>
      <c r="CV233" s="61">
        <f>IF(COUNTIF(Setup_Hierarchy!$J$92:$IV$92,"="&amp;$K233)&lt;&gt;0,$L233,0)</f>
        <v>0</v>
      </c>
      <c r="CW233" s="61">
        <f>IF(COUNTIF(Setup_Hierarchy!$J$93:$IV$93,"="&amp;$K233)&lt;&gt;0,$L233,0)</f>
        <v>0</v>
      </c>
      <c r="CX233" s="61">
        <f>IF(COUNTIF(Setup_Hierarchy!$J$94:$IV$94,"="&amp;$K233)&lt;&gt;0,$L233,0)</f>
        <v>0</v>
      </c>
      <c r="CY233" s="61">
        <f>IF(COUNTIF(Setup_Hierarchy!$J$95:$IV$95,"="&amp;$K233)&lt;&gt;0,$L233,0)</f>
        <v>0</v>
      </c>
      <c r="CZ233" s="61">
        <f>IF(COUNTIF(Setup_Hierarchy!$J$96:$IV$96,"="&amp;$K233)&lt;&gt;0,$L233,0)</f>
        <v>0</v>
      </c>
      <c r="DA233" s="61">
        <f>IF(COUNTIF(Setup_Hierarchy!$J$97:$IV$97,"="&amp;$K233)&lt;&gt;0,$L233,0)</f>
        <v>0</v>
      </c>
      <c r="DB233" s="61">
        <f>IF(COUNTIF(Setup_Hierarchy!$J$98:$IV$98,"="&amp;$K233)&lt;&gt;0,$L233,0)</f>
        <v>0</v>
      </c>
      <c r="DC233" s="61">
        <f>IF(COUNTIF(Setup_Hierarchy!$J$99:$IV$99,"="&amp;$K233)&lt;&gt;0,$L233,0)</f>
        <v>0</v>
      </c>
      <c r="DD233" s="61">
        <f>IF(COUNTIF(Setup_Hierarchy!$J$100:$IV$100,"="&amp;$K233)&lt;&gt;0,$L233,0)</f>
        <v>0</v>
      </c>
      <c r="DE233" s="61">
        <f>IF(COUNTIF(Setup_Hierarchy!$J$101:$IV$101,"="&amp;$K233)&lt;&gt;0,$L233,0)</f>
        <v>0</v>
      </c>
      <c r="DF233" s="61">
        <f>IF(COUNTIF(Setup_Hierarchy!$J$102:$IV$102,"="&amp;$K233)&lt;&gt;0,$L233,0)</f>
        <v>0</v>
      </c>
      <c r="DG233" s="61">
        <f>IF(COUNTIF(Setup_Hierarchy!$J$103:$IV$103,"="&amp;$K233)&lt;&gt;0,$L233,0)</f>
        <v>0</v>
      </c>
      <c r="DH233" s="61">
        <f>IF(COUNTIF(Setup_Hierarchy!$J$104:$IV$104,"="&amp;$K233)&lt;&gt;0,$L233,0)</f>
        <v>0</v>
      </c>
      <c r="DI233" s="61">
        <f>IF(COUNTIF(Setup_Hierarchy!$J$105:$IV$105,"="&amp;$K233)&lt;&gt;0,$L233,0)</f>
        <v>0</v>
      </c>
      <c r="DJ233" s="61">
        <f>IF(COUNTIF(Setup_Hierarchy!$J$106:$IV$106,"="&amp;$K233)&lt;&gt;0,$L233,0)</f>
        <v>0</v>
      </c>
      <c r="DK233" s="61">
        <f>IF(COUNTIF(Setup_Hierarchy!$J$107:$IV$107,"="&amp;$K233)&lt;&gt;0,$L233,0)</f>
        <v>0</v>
      </c>
      <c r="DL233" s="61">
        <f>IF(COUNTIF(Setup_Hierarchy!$J$108:$IV$108,"="&amp;$K233)&lt;&gt;0,$L233,0)</f>
        <v>0</v>
      </c>
      <c r="DM233" s="61">
        <f>IF(COUNTIF(Setup_Hierarchy!$J$109:$IV$109,"="&amp;$K233)&lt;&gt;0,$L233,0)</f>
        <v>0</v>
      </c>
      <c r="DN233" s="61">
        <f>IF(COUNTIF(Setup_Hierarchy!$J$110:$IV$110,"="&amp;$K233)&lt;&gt;0,$L233,0)</f>
        <v>0</v>
      </c>
      <c r="DO233" s="61">
        <f>IF(COUNTIF(Setup_Hierarchy!$J$111:$IV$111,"="&amp;$K233)&lt;&gt;0,$L233,0)</f>
        <v>0</v>
      </c>
      <c r="DP233" s="61">
        <f>IF(COUNTIF(Setup_Hierarchy!$J$112:$IV$112,"="&amp;$K233)&lt;&gt;0,$L233,0)</f>
        <v>0</v>
      </c>
      <c r="DQ233" s="61">
        <f>IF(COUNTIF(Setup_Hierarchy!$J$113:$IV$113,"="&amp;$K233)&lt;&gt;0,$L233,0)</f>
        <v>0</v>
      </c>
      <c r="DR233" s="61">
        <f>IF(COUNTIF(Setup_Hierarchy!$J$114:$IV$114,"="&amp;$K233)&lt;&gt;0,$L233,0)</f>
        <v>0</v>
      </c>
      <c r="DS233" s="61">
        <f>IF(COUNTIF(Setup_Hierarchy!$J$115:$IV$115,"="&amp;$K233)&lt;&gt;0,$L233,0)</f>
        <v>0</v>
      </c>
      <c r="DT233" s="61">
        <f>IF(COUNTIF(Setup_Hierarchy!$J$116:$IV$116,"="&amp;$K233)&lt;&gt;0,$L233,0)</f>
        <v>0</v>
      </c>
    </row>
    <row r="234" spans="2:124" x14ac:dyDescent="0.2">
      <c r="B234" t="s">
        <v>43</v>
      </c>
      <c r="C234">
        <v>286</v>
      </c>
      <c r="D234" t="s">
        <v>9</v>
      </c>
      <c r="E234" t="s">
        <v>369</v>
      </c>
      <c r="F234" t="s">
        <v>528</v>
      </c>
      <c r="G234" t="s">
        <v>25</v>
      </c>
      <c r="H234" t="s">
        <v>10</v>
      </c>
      <c r="I234">
        <v>0.71867899999999996</v>
      </c>
      <c r="J234">
        <v>0.72573399999999999</v>
      </c>
      <c r="K234">
        <v>628</v>
      </c>
      <c r="L234">
        <v>-1249.6600000000001</v>
      </c>
      <c r="M234" s="61">
        <f>IF(COUNTIF(Setup_Hierarchy!$J$5:$IV$5,"="&amp;$K234)&lt;&gt;0,$L234,0)</f>
        <v>-1249.6600000000001</v>
      </c>
      <c r="N234" s="61">
        <f>IF(COUNTIF(Setup_Hierarchy!$J$6:$IV$6,"="&amp;$K234)&lt;&gt;0,$L234,0)</f>
        <v>-1249.6600000000001</v>
      </c>
      <c r="O234" s="61">
        <f>IF(COUNTIF(Setup_Hierarchy!$J$7:$IV$7,"="&amp;$K234)&lt;&gt;0,$L234,0)</f>
        <v>-1249.6600000000001</v>
      </c>
      <c r="P234" s="61">
        <f>IF(COUNTIF(Setup_Hierarchy!$J$8:$IV$8,"="&amp;$K234)&lt;&gt;0,$L234,0)</f>
        <v>0</v>
      </c>
      <c r="Q234" s="61">
        <f>IF(COUNTIF(Setup_Hierarchy!$J$9:$IV$9,"="&amp;$K234)&lt;&gt;0,$L234,0)</f>
        <v>0</v>
      </c>
      <c r="R234" s="61">
        <f>IF(COUNTIF(Setup_Hierarchy!$J$10:$IV$10,"="&amp;$K234)&lt;&gt;0,$L234,0)</f>
        <v>0</v>
      </c>
      <c r="S234" s="61">
        <f>IF(COUNTIF(Setup_Hierarchy!$J$11:$IV$11,"="&amp;$K234)&lt;&gt;0,$L234,0)</f>
        <v>0</v>
      </c>
      <c r="T234" s="61">
        <f>IF(COUNTIF(Setup_Hierarchy!$J$12:$IV$12,"="&amp;$K234)&lt;&gt;0,$L234,0)</f>
        <v>0</v>
      </c>
      <c r="U234" s="61">
        <f>IF(COUNTIF(Setup_Hierarchy!$J$13:$IV$13,"="&amp;$K234)&lt;&gt;0,$L234,0)</f>
        <v>0</v>
      </c>
      <c r="V234" s="61">
        <f>IF(COUNTIF(Setup_Hierarchy!$J$14:$IV$14,"="&amp;$K234)&lt;&gt;0,$L234,0)</f>
        <v>0</v>
      </c>
      <c r="W234" s="61">
        <f>IF(COUNTIF(Setup_Hierarchy!$J$15:$IV$15,"="&amp;$K234)&lt;&gt;0,$L234,0)</f>
        <v>0</v>
      </c>
      <c r="X234" s="61">
        <f>IF(COUNTIF(Setup_Hierarchy!$J$16:$IV$16,"="&amp;$K234)&lt;&gt;0,$L234,0)</f>
        <v>0</v>
      </c>
      <c r="Y234" s="61">
        <f>IF(COUNTIF(Setup_Hierarchy!$J$17:$IV$17,"="&amp;$K234)&lt;&gt;0,$L234,0)</f>
        <v>0</v>
      </c>
      <c r="Z234" s="61">
        <f>IF(COUNTIF(Setup_Hierarchy!$J$18:$IV$18,"="&amp;$K234)&lt;&gt;0,$L234,0)</f>
        <v>0</v>
      </c>
      <c r="AA234" s="61">
        <f>IF(COUNTIF(Setup_Hierarchy!$J$19:$IV$19,"="&amp;$K234)&lt;&gt;0,$L234,0)</f>
        <v>0</v>
      </c>
      <c r="AB234" s="61">
        <f>IF(COUNTIF(Setup_Hierarchy!$J$20:$IV$20,"="&amp;$K234)&lt;&gt;0,$L234,0)</f>
        <v>0</v>
      </c>
      <c r="AC234" s="61">
        <f>IF(COUNTIF(Setup_Hierarchy!$J$21:$IV$21,"="&amp;$K234)&lt;&gt;0,$L234,0)</f>
        <v>0</v>
      </c>
      <c r="AD234" s="61">
        <f>IF(COUNTIF(Setup_Hierarchy!$J$22:$IV$22,"="&amp;$K234)&lt;&gt;0,$L234,0)</f>
        <v>0</v>
      </c>
      <c r="AE234" s="61">
        <f>IF(COUNTIF(Setup_Hierarchy!$J$23:$IV$23,"="&amp;$K234)&lt;&gt;0,$L234,0)</f>
        <v>0</v>
      </c>
      <c r="AF234" s="61">
        <f>IF(COUNTIF(Setup_Hierarchy!$J$24:$IV$24,"="&amp;$K234)&lt;&gt;0,$L234,0)</f>
        <v>0</v>
      </c>
      <c r="AG234" s="61">
        <f>IF(COUNTIF(Setup_Hierarchy!$J$25:$IV$25,"="&amp;$K234)&lt;&gt;0,$L234,0)</f>
        <v>0</v>
      </c>
      <c r="AH234" s="61">
        <f>IF(COUNTIF(Setup_Hierarchy!$J$26:$IV$26,"="&amp;$K234)&lt;&gt;0,$L234,0)</f>
        <v>0</v>
      </c>
      <c r="AI234" s="61">
        <f>IF(COUNTIF(Setup_Hierarchy!$J$27:$IV$27,"="&amp;$K234)&lt;&gt;0,$L234,0)</f>
        <v>0</v>
      </c>
      <c r="AJ234" s="61">
        <f>IF(COUNTIF(Setup_Hierarchy!$J$28:$IV$28,"="&amp;$K234)&lt;&gt;0,$L234,0)</f>
        <v>0</v>
      </c>
      <c r="AK234" s="61">
        <f>IF(COUNTIF(Setup_Hierarchy!$J$29:$IV$29,"="&amp;$K234)&lt;&gt;0,$L234,0)</f>
        <v>0</v>
      </c>
      <c r="AL234" s="61">
        <f>IF(COUNTIF(Setup_Hierarchy!$J$30:$IV$30,"="&amp;$K234)&lt;&gt;0,$L234,0)</f>
        <v>0</v>
      </c>
      <c r="AM234" s="61">
        <f>IF(COUNTIF(Setup_Hierarchy!$J$31:$IV$31,"="&amp;$K234)&lt;&gt;0,$L234,0)</f>
        <v>0</v>
      </c>
      <c r="AN234" s="61">
        <f>IF(COUNTIF(Setup_Hierarchy!$J$32:$IV$32,"="&amp;$K234)&lt;&gt;0,$L234,0)</f>
        <v>0</v>
      </c>
      <c r="AO234" s="61">
        <f>IF(COUNTIF(Setup_Hierarchy!$J$33:$IV$33,"="&amp;$K234)&lt;&gt;0,$L234,0)</f>
        <v>0</v>
      </c>
      <c r="AP234" s="61">
        <f>IF(COUNTIF(Setup_Hierarchy!$J$34:$IV$34,"="&amp;$K234)&lt;&gt;0,$L234,0)</f>
        <v>0</v>
      </c>
      <c r="AQ234" s="61">
        <f>IF(COUNTIF(Setup_Hierarchy!$J$35:$IV$35,"="&amp;$K234)&lt;&gt;0,$L234,0)</f>
        <v>0</v>
      </c>
      <c r="AR234" s="61">
        <f>IF(COUNTIF(Setup_Hierarchy!$J$36:$IV$36,"="&amp;$K234)&lt;&gt;0,$L234,0)</f>
        <v>0</v>
      </c>
      <c r="AS234" s="61">
        <f>IF(COUNTIF(Setup_Hierarchy!$J$37:$IV$37,"="&amp;$K234)&lt;&gt;0,$L234,0)</f>
        <v>0</v>
      </c>
      <c r="AT234" s="61">
        <f>IF(COUNTIF(Setup_Hierarchy!$J$38:$IV$38,"="&amp;$K234)&lt;&gt;0,$L234,0)</f>
        <v>0</v>
      </c>
      <c r="AU234" s="61">
        <f>IF(COUNTIF(Setup_Hierarchy!$J$39:$IV$39,"="&amp;$K234)&lt;&gt;0,$L234,0)</f>
        <v>0</v>
      </c>
      <c r="AV234" s="61">
        <f>IF(COUNTIF(Setup_Hierarchy!$J$40:$IV$40,"="&amp;$K234)&lt;&gt;0,$L234,0)</f>
        <v>0</v>
      </c>
      <c r="AW234" s="61">
        <f>IF(COUNTIF(Setup_Hierarchy!$J$41:$IV$41,"="&amp;$K234)&lt;&gt;0,$L234,0)</f>
        <v>0</v>
      </c>
      <c r="AX234" s="61">
        <f>IF(COUNTIF(Setup_Hierarchy!$J$42:$IV$42,"="&amp;$K234)&lt;&gt;0,$L234,0)</f>
        <v>0</v>
      </c>
      <c r="AY234" s="61">
        <f>IF(COUNTIF(Setup_Hierarchy!$J$43:$IV$43,"="&amp;$K234)&lt;&gt;0,$L234,0)</f>
        <v>0</v>
      </c>
      <c r="AZ234" s="61">
        <f>IF(COUNTIF(Setup_Hierarchy!$J$44:$IV$44,"="&amp;$K234)&lt;&gt;0,$L234,0)</f>
        <v>0</v>
      </c>
      <c r="BA234" s="61">
        <f>IF(COUNTIF(Setup_Hierarchy!$J$45:$IV$45,"="&amp;$K234)&lt;&gt;0,$L234,0)</f>
        <v>0</v>
      </c>
      <c r="BB234" s="61">
        <f>IF(COUNTIF(Setup_Hierarchy!$J$46:$IV$46,"="&amp;$K234)&lt;&gt;0,$L234,0)</f>
        <v>0</v>
      </c>
      <c r="BC234" s="61">
        <f>IF(COUNTIF(Setup_Hierarchy!$J$47:$IV$47,"="&amp;$K234)&lt;&gt;0,$L234,0)</f>
        <v>0</v>
      </c>
      <c r="BD234" s="61">
        <f>IF(COUNTIF(Setup_Hierarchy!$J$48:$IV$48,"="&amp;$K234)&lt;&gt;0,$L234,0)</f>
        <v>0</v>
      </c>
      <c r="BE234" s="61">
        <f>IF(COUNTIF(Setup_Hierarchy!$J$49:$IV$49,"="&amp;$K234)&lt;&gt;0,$L234,0)</f>
        <v>0</v>
      </c>
      <c r="BF234" s="61">
        <f>IF(COUNTIF(Setup_Hierarchy!$J$50:$IV$50,"="&amp;$K234)&lt;&gt;0,$L234,0)</f>
        <v>0</v>
      </c>
      <c r="BG234" s="61">
        <f>IF(COUNTIF(Setup_Hierarchy!$J$51:$IV$51,"="&amp;$K234)&lt;&gt;0,$L234,0)</f>
        <v>-1249.6600000000001</v>
      </c>
      <c r="BH234" s="61">
        <f>IF(COUNTIF(Setup_Hierarchy!$J$52:$IV$52,"="&amp;$K234)&lt;&gt;0,$L234,0)</f>
        <v>0</v>
      </c>
      <c r="BI234" s="61">
        <f>IF(COUNTIF(Setup_Hierarchy!$J$53:$IV$53,"="&amp;$K234)&lt;&gt;0,$L234,0)</f>
        <v>0</v>
      </c>
      <c r="BJ234" s="61">
        <f>IF(COUNTIF(Setup_Hierarchy!$J$54:$IV$54,"="&amp;$K234)&lt;&gt;0,$L234,0)</f>
        <v>0</v>
      </c>
      <c r="BK234" s="61">
        <f>IF(COUNTIF(Setup_Hierarchy!$J$55:$IV$55,"="&amp;$K234)&lt;&gt;0,$L234,0)</f>
        <v>0</v>
      </c>
      <c r="BL234" s="61">
        <f>IF(COUNTIF(Setup_Hierarchy!$J$56:$IV$56,"="&amp;$K234)&lt;&gt;0,$L234,0)</f>
        <v>0</v>
      </c>
      <c r="BM234" s="61">
        <f>IF(COUNTIF(Setup_Hierarchy!$J$57:$IV$57,"="&amp;$K234)&lt;&gt;0,$L234,0)</f>
        <v>0</v>
      </c>
      <c r="BN234" s="61">
        <f>IF(COUNTIF(Setup_Hierarchy!$J$58:$IV$58,"="&amp;$K234)&lt;&gt;0,$L234,0)</f>
        <v>0</v>
      </c>
      <c r="BO234" s="61">
        <f>IF(COUNTIF(Setup_Hierarchy!$J$59:$IV$59,"="&amp;$K234)&lt;&gt;0,$L234,0)</f>
        <v>-1249.6600000000001</v>
      </c>
      <c r="BP234" s="61">
        <f>IF(COUNTIF(Setup_Hierarchy!$J$60:$IV$60,"="&amp;$K234)&lt;&gt;0,$L234,0)</f>
        <v>0</v>
      </c>
      <c r="BQ234" s="61">
        <f>IF(COUNTIF(Setup_Hierarchy!$J$61:$IV$61,"="&amp;$K234)&lt;&gt;0,$L234,0)</f>
        <v>0</v>
      </c>
      <c r="BR234" s="61">
        <f>IF(COUNTIF(Setup_Hierarchy!$J$62:$IV$62,"="&amp;$K234)&lt;&gt;0,$L234,0)</f>
        <v>0</v>
      </c>
      <c r="BS234" s="61">
        <f>IF(COUNTIF(Setup_Hierarchy!$J$63:$IV$63,"="&amp;$K234)&lt;&gt;0,$L234,0)</f>
        <v>0</v>
      </c>
      <c r="BT234" s="61">
        <f>IF(COUNTIF(Setup_Hierarchy!$J$64:$IV$64,"="&amp;$K234)&lt;&gt;0,$L234,0)</f>
        <v>0</v>
      </c>
      <c r="BU234" s="61">
        <f>IF(COUNTIF(Setup_Hierarchy!$J$65:$IV$65,"="&amp;$K234)&lt;&gt;0,$L234,0)</f>
        <v>0</v>
      </c>
      <c r="BV234" s="61">
        <f>IF(COUNTIF(Setup_Hierarchy!$J$66:$IV$66,"="&amp;$K234)&lt;&gt;0,$L234,0)</f>
        <v>0</v>
      </c>
      <c r="BW234" s="61">
        <f>IF(COUNTIF(Setup_Hierarchy!$J$67:$IV$67,"="&amp;$K234)&lt;&gt;0,$L234,0)</f>
        <v>0</v>
      </c>
      <c r="BX234" s="61">
        <f>IF(COUNTIF(Setup_Hierarchy!$J$68:$IV$68,"="&amp;$K234)&lt;&gt;0,$L234,0)</f>
        <v>0</v>
      </c>
      <c r="BY234" s="61">
        <f>IF(COUNTIF(Setup_Hierarchy!$J$69:$IV$69,"="&amp;$K234)&lt;&gt;0,$L234,0)</f>
        <v>0</v>
      </c>
      <c r="BZ234" s="61">
        <f>IF(COUNTIF(Setup_Hierarchy!$J$70:$IV$70,"="&amp;$K234)&lt;&gt;0,$L234,0)</f>
        <v>0</v>
      </c>
      <c r="CA234" s="61">
        <f>IF(COUNTIF(Setup_Hierarchy!$J$71:$IV$71,"="&amp;$K234)&lt;&gt;0,$L234,0)</f>
        <v>0</v>
      </c>
      <c r="CB234" s="61">
        <f>IF(COUNTIF(Setup_Hierarchy!$J$72:$IV$72,"="&amp;$K234)&lt;&gt;0,$L234,0)</f>
        <v>0</v>
      </c>
      <c r="CC234" s="61">
        <f>IF(COUNTIF(Setup_Hierarchy!$J$73:$IV$73,"="&amp;$K234)&lt;&gt;0,$L234,0)</f>
        <v>0</v>
      </c>
      <c r="CD234" s="61">
        <f>IF(COUNTIF(Setup_Hierarchy!$J$74:$IV$74,"="&amp;$K234)&lt;&gt;0,$L234,0)</f>
        <v>0</v>
      </c>
      <c r="CE234" s="61">
        <f>IF(COUNTIF(Setup_Hierarchy!$J$75:$IV$75,"="&amp;$K234)&lt;&gt;0,$L234,0)</f>
        <v>-1249.6600000000001</v>
      </c>
      <c r="CF234" s="61">
        <f>IF(COUNTIF(Setup_Hierarchy!$J$76:$IV$76,"="&amp;$K234)&lt;&gt;0,$L234,0)</f>
        <v>-1249.6600000000001</v>
      </c>
      <c r="CG234" s="61">
        <f>IF(COUNTIF(Setup_Hierarchy!$J$77:$IV$77,"="&amp;$K234)&lt;&gt;0,$L234,0)</f>
        <v>0</v>
      </c>
      <c r="CH234" s="61">
        <f>IF(COUNTIF(Setup_Hierarchy!$J$78:$IV$78,"="&amp;$K234)&lt;&gt;0,$L234,0)</f>
        <v>0</v>
      </c>
      <c r="CI234" s="61">
        <f>IF(COUNTIF(Setup_Hierarchy!$J$79:$IV$79,"="&amp;$K234)&lt;&gt;0,$L234,0)</f>
        <v>0</v>
      </c>
      <c r="CJ234" s="61">
        <f>IF(COUNTIF(Setup_Hierarchy!$J$80:$IV$80,"="&amp;$K234)&lt;&gt;0,$L234,0)</f>
        <v>0</v>
      </c>
      <c r="CK234" s="61">
        <f>IF(COUNTIF(Setup_Hierarchy!$J$81:$IV$81,"="&amp;$K234)&lt;&gt;0,$L234,0)</f>
        <v>0</v>
      </c>
      <c r="CL234" s="61">
        <f>IF(COUNTIF(Setup_Hierarchy!$J$82:$IV$82,"="&amp;$K234)&lt;&gt;0,$L234,0)</f>
        <v>0</v>
      </c>
      <c r="CM234" s="61">
        <f>IF(COUNTIF(Setup_Hierarchy!$J$83:$IV$83,"="&amp;$K234)&lt;&gt;0,$L234,0)</f>
        <v>0</v>
      </c>
      <c r="CN234" s="61">
        <f>IF(COUNTIF(Setup_Hierarchy!$J$84:$IV$84,"="&amp;$K234)&lt;&gt;0,$L234,0)</f>
        <v>0</v>
      </c>
      <c r="CO234" s="61">
        <f>IF(COUNTIF(Setup_Hierarchy!$J$85:$IV$85,"="&amp;$K234)&lt;&gt;0,$L234,0)</f>
        <v>0</v>
      </c>
      <c r="CP234" s="61">
        <f>IF(COUNTIF(Setup_Hierarchy!$J$86:$IV$86,"="&amp;$K234)&lt;&gt;0,$L234,0)</f>
        <v>0</v>
      </c>
      <c r="CQ234" s="61">
        <f>IF(COUNTIF(Setup_Hierarchy!$J$87:$IV$87,"="&amp;$K234)&lt;&gt;0,$L234,0)</f>
        <v>0</v>
      </c>
      <c r="CR234" s="61">
        <f>IF(COUNTIF(Setup_Hierarchy!$J$88:$IV$88,"="&amp;$K234)&lt;&gt;0,$L234,0)</f>
        <v>0</v>
      </c>
      <c r="CS234" s="61">
        <f>IF(COUNTIF(Setup_Hierarchy!$J$89:$IV$89,"="&amp;$K234)&lt;&gt;0,$L234,0)</f>
        <v>0</v>
      </c>
      <c r="CT234" s="61">
        <f>IF(COUNTIF(Setup_Hierarchy!$J$90:$IV$90,"="&amp;$K234)&lt;&gt;0,$L234,0)</f>
        <v>0</v>
      </c>
      <c r="CU234" s="61">
        <f>IF(COUNTIF(Setup_Hierarchy!$J$91:$IV$91,"="&amp;$K234)&lt;&gt;0,$L234,0)</f>
        <v>0</v>
      </c>
      <c r="CV234" s="61">
        <f>IF(COUNTIF(Setup_Hierarchy!$J$92:$IV$92,"="&amp;$K234)&lt;&gt;0,$L234,0)</f>
        <v>0</v>
      </c>
      <c r="CW234" s="61">
        <f>IF(COUNTIF(Setup_Hierarchy!$J$93:$IV$93,"="&amp;$K234)&lt;&gt;0,$L234,0)</f>
        <v>0</v>
      </c>
      <c r="CX234" s="61">
        <f>IF(COUNTIF(Setup_Hierarchy!$J$94:$IV$94,"="&amp;$K234)&lt;&gt;0,$L234,0)</f>
        <v>0</v>
      </c>
      <c r="CY234" s="61">
        <f>IF(COUNTIF(Setup_Hierarchy!$J$95:$IV$95,"="&amp;$K234)&lt;&gt;0,$L234,0)</f>
        <v>0</v>
      </c>
      <c r="CZ234" s="61">
        <f>IF(COUNTIF(Setup_Hierarchy!$J$96:$IV$96,"="&amp;$K234)&lt;&gt;0,$L234,0)</f>
        <v>0</v>
      </c>
      <c r="DA234" s="61">
        <f>IF(COUNTIF(Setup_Hierarchy!$J$97:$IV$97,"="&amp;$K234)&lt;&gt;0,$L234,0)</f>
        <v>0</v>
      </c>
      <c r="DB234" s="61">
        <f>IF(COUNTIF(Setup_Hierarchy!$J$98:$IV$98,"="&amp;$K234)&lt;&gt;0,$L234,0)</f>
        <v>0</v>
      </c>
      <c r="DC234" s="61">
        <f>IF(COUNTIF(Setup_Hierarchy!$J$99:$IV$99,"="&amp;$K234)&lt;&gt;0,$L234,0)</f>
        <v>0</v>
      </c>
      <c r="DD234" s="61">
        <f>IF(COUNTIF(Setup_Hierarchy!$J$100:$IV$100,"="&amp;$K234)&lt;&gt;0,$L234,0)</f>
        <v>0</v>
      </c>
      <c r="DE234" s="61">
        <f>IF(COUNTIF(Setup_Hierarchy!$J$101:$IV$101,"="&amp;$K234)&lt;&gt;0,$L234,0)</f>
        <v>0</v>
      </c>
      <c r="DF234" s="61">
        <f>IF(COUNTIF(Setup_Hierarchy!$J$102:$IV$102,"="&amp;$K234)&lt;&gt;0,$L234,0)</f>
        <v>0</v>
      </c>
      <c r="DG234" s="61">
        <f>IF(COUNTIF(Setup_Hierarchy!$J$103:$IV$103,"="&amp;$K234)&lt;&gt;0,$L234,0)</f>
        <v>0</v>
      </c>
      <c r="DH234" s="61">
        <f>IF(COUNTIF(Setup_Hierarchy!$J$104:$IV$104,"="&amp;$K234)&lt;&gt;0,$L234,0)</f>
        <v>0</v>
      </c>
      <c r="DI234" s="61">
        <f>IF(COUNTIF(Setup_Hierarchy!$J$105:$IV$105,"="&amp;$K234)&lt;&gt;0,$L234,0)</f>
        <v>0</v>
      </c>
      <c r="DJ234" s="61">
        <f>IF(COUNTIF(Setup_Hierarchy!$J$106:$IV$106,"="&amp;$K234)&lt;&gt;0,$L234,0)</f>
        <v>0</v>
      </c>
      <c r="DK234" s="61">
        <f>IF(COUNTIF(Setup_Hierarchy!$J$107:$IV$107,"="&amp;$K234)&lt;&gt;0,$L234,0)</f>
        <v>0</v>
      </c>
      <c r="DL234" s="61">
        <f>IF(COUNTIF(Setup_Hierarchy!$J$108:$IV$108,"="&amp;$K234)&lt;&gt;0,$L234,0)</f>
        <v>0</v>
      </c>
      <c r="DM234" s="61">
        <f>IF(COUNTIF(Setup_Hierarchy!$J$109:$IV$109,"="&amp;$K234)&lt;&gt;0,$L234,0)</f>
        <v>0</v>
      </c>
      <c r="DN234" s="61">
        <f>IF(COUNTIF(Setup_Hierarchy!$J$110:$IV$110,"="&amp;$K234)&lt;&gt;0,$L234,0)</f>
        <v>0</v>
      </c>
      <c r="DO234" s="61">
        <f>IF(COUNTIF(Setup_Hierarchy!$J$111:$IV$111,"="&amp;$K234)&lt;&gt;0,$L234,0)</f>
        <v>0</v>
      </c>
      <c r="DP234" s="61">
        <f>IF(COUNTIF(Setup_Hierarchy!$J$112:$IV$112,"="&amp;$K234)&lt;&gt;0,$L234,0)</f>
        <v>0</v>
      </c>
      <c r="DQ234" s="61">
        <f>IF(COUNTIF(Setup_Hierarchy!$J$113:$IV$113,"="&amp;$K234)&lt;&gt;0,$L234,0)</f>
        <v>0</v>
      </c>
      <c r="DR234" s="61">
        <f>IF(COUNTIF(Setup_Hierarchy!$J$114:$IV$114,"="&amp;$K234)&lt;&gt;0,$L234,0)</f>
        <v>0</v>
      </c>
      <c r="DS234" s="61">
        <f>IF(COUNTIF(Setup_Hierarchy!$J$115:$IV$115,"="&amp;$K234)&lt;&gt;0,$L234,0)</f>
        <v>0</v>
      </c>
      <c r="DT234" s="61">
        <f>IF(COUNTIF(Setup_Hierarchy!$J$116:$IV$116,"="&amp;$K234)&lt;&gt;0,$L234,0)</f>
        <v>0</v>
      </c>
    </row>
    <row r="235" spans="2:124" x14ac:dyDescent="0.2">
      <c r="B235" t="s">
        <v>43</v>
      </c>
      <c r="C235">
        <v>286</v>
      </c>
      <c r="D235" t="s">
        <v>9</v>
      </c>
      <c r="E235" t="s">
        <v>369</v>
      </c>
      <c r="F235" t="s">
        <v>528</v>
      </c>
      <c r="G235" t="s">
        <v>25</v>
      </c>
      <c r="H235" t="s">
        <v>10</v>
      </c>
      <c r="I235">
        <v>0.71867899999999996</v>
      </c>
      <c r="J235">
        <v>0.72573399999999999</v>
      </c>
      <c r="K235">
        <v>675</v>
      </c>
      <c r="L235">
        <v>-0.69</v>
      </c>
      <c r="M235" s="61">
        <f>IF(COUNTIF(Setup_Hierarchy!$J$5:$IV$5,"="&amp;$K235)&lt;&gt;0,$L235,0)</f>
        <v>-0.69</v>
      </c>
      <c r="N235" s="61">
        <f>IF(COUNTIF(Setup_Hierarchy!$J$6:$IV$6,"="&amp;$K235)&lt;&gt;0,$L235,0)</f>
        <v>-0.69</v>
      </c>
      <c r="O235" s="61">
        <f>IF(COUNTIF(Setup_Hierarchy!$J$7:$IV$7,"="&amp;$K235)&lt;&gt;0,$L235,0)</f>
        <v>-0.69</v>
      </c>
      <c r="P235" s="61">
        <f>IF(COUNTIF(Setup_Hierarchy!$J$8:$IV$8,"="&amp;$K235)&lt;&gt;0,$L235,0)</f>
        <v>-0.69</v>
      </c>
      <c r="Q235" s="61">
        <f>IF(COUNTIF(Setup_Hierarchy!$J$9:$IV$9,"="&amp;$K235)&lt;&gt;0,$L235,0)</f>
        <v>-0.69</v>
      </c>
      <c r="R235" s="61">
        <f>IF(COUNTIF(Setup_Hierarchy!$J$10:$IV$10,"="&amp;$K235)&lt;&gt;0,$L235,0)</f>
        <v>0</v>
      </c>
      <c r="S235" s="61">
        <f>IF(COUNTIF(Setup_Hierarchy!$J$11:$IV$11,"="&amp;$K235)&lt;&gt;0,$L235,0)</f>
        <v>0</v>
      </c>
      <c r="T235" s="61">
        <f>IF(COUNTIF(Setup_Hierarchy!$J$12:$IV$12,"="&amp;$K235)&lt;&gt;0,$L235,0)</f>
        <v>0</v>
      </c>
      <c r="U235" s="61">
        <f>IF(COUNTIF(Setup_Hierarchy!$J$13:$IV$13,"="&amp;$K235)&lt;&gt;0,$L235,0)</f>
        <v>0</v>
      </c>
      <c r="V235" s="61">
        <f>IF(COUNTIF(Setup_Hierarchy!$J$14:$IV$14,"="&amp;$K235)&lt;&gt;0,$L235,0)</f>
        <v>0</v>
      </c>
      <c r="W235" s="61">
        <f>IF(COUNTIF(Setup_Hierarchy!$J$15:$IV$15,"="&amp;$K235)&lt;&gt;0,$L235,0)</f>
        <v>0</v>
      </c>
      <c r="X235" s="61">
        <f>IF(COUNTIF(Setup_Hierarchy!$J$16:$IV$16,"="&amp;$K235)&lt;&gt;0,$L235,0)</f>
        <v>0</v>
      </c>
      <c r="Y235" s="61">
        <f>IF(COUNTIF(Setup_Hierarchy!$J$17:$IV$17,"="&amp;$K235)&lt;&gt;0,$L235,0)</f>
        <v>0</v>
      </c>
      <c r="Z235" s="61">
        <f>IF(COUNTIF(Setup_Hierarchy!$J$18:$IV$18,"="&amp;$K235)&lt;&gt;0,$L235,0)</f>
        <v>-0.69</v>
      </c>
      <c r="AA235" s="61">
        <f>IF(COUNTIF(Setup_Hierarchy!$J$19:$IV$19,"="&amp;$K235)&lt;&gt;0,$L235,0)</f>
        <v>-0.69</v>
      </c>
      <c r="AB235" s="61">
        <f>IF(COUNTIF(Setup_Hierarchy!$J$20:$IV$20,"="&amp;$K235)&lt;&gt;0,$L235,0)</f>
        <v>0</v>
      </c>
      <c r="AC235" s="61">
        <f>IF(COUNTIF(Setup_Hierarchy!$J$21:$IV$21,"="&amp;$K235)&lt;&gt;0,$L235,0)</f>
        <v>0</v>
      </c>
      <c r="AD235" s="61">
        <f>IF(COUNTIF(Setup_Hierarchy!$J$22:$IV$22,"="&amp;$K235)&lt;&gt;0,$L235,0)</f>
        <v>0</v>
      </c>
      <c r="AE235" s="61">
        <f>IF(COUNTIF(Setup_Hierarchy!$J$23:$IV$23,"="&amp;$K235)&lt;&gt;0,$L235,0)</f>
        <v>0</v>
      </c>
      <c r="AF235" s="61">
        <f>IF(COUNTIF(Setup_Hierarchy!$J$24:$IV$24,"="&amp;$K235)&lt;&gt;0,$L235,0)</f>
        <v>0</v>
      </c>
      <c r="AG235" s="61">
        <f>IF(COUNTIF(Setup_Hierarchy!$J$25:$IV$25,"="&amp;$K235)&lt;&gt;0,$L235,0)</f>
        <v>0</v>
      </c>
      <c r="AH235" s="61">
        <f>IF(COUNTIF(Setup_Hierarchy!$J$26:$IV$26,"="&amp;$K235)&lt;&gt;0,$L235,0)</f>
        <v>0</v>
      </c>
      <c r="AI235" s="61">
        <f>IF(COUNTIF(Setup_Hierarchy!$J$27:$IV$27,"="&amp;$K235)&lt;&gt;0,$L235,0)</f>
        <v>0</v>
      </c>
      <c r="AJ235" s="61">
        <f>IF(COUNTIF(Setup_Hierarchy!$J$28:$IV$28,"="&amp;$K235)&lt;&gt;0,$L235,0)</f>
        <v>0</v>
      </c>
      <c r="AK235" s="61">
        <f>IF(COUNTIF(Setup_Hierarchy!$J$29:$IV$29,"="&amp;$K235)&lt;&gt;0,$L235,0)</f>
        <v>0</v>
      </c>
      <c r="AL235" s="61">
        <f>IF(COUNTIF(Setup_Hierarchy!$J$30:$IV$30,"="&amp;$K235)&lt;&gt;0,$L235,0)</f>
        <v>0</v>
      </c>
      <c r="AM235" s="61">
        <f>IF(COUNTIF(Setup_Hierarchy!$J$31:$IV$31,"="&amp;$K235)&lt;&gt;0,$L235,0)</f>
        <v>0</v>
      </c>
      <c r="AN235" s="61">
        <f>IF(COUNTIF(Setup_Hierarchy!$J$32:$IV$32,"="&amp;$K235)&lt;&gt;0,$L235,0)</f>
        <v>0</v>
      </c>
      <c r="AO235" s="61">
        <f>IF(COUNTIF(Setup_Hierarchy!$J$33:$IV$33,"="&amp;$K235)&lt;&gt;0,$L235,0)</f>
        <v>0</v>
      </c>
      <c r="AP235" s="61">
        <f>IF(COUNTIF(Setup_Hierarchy!$J$34:$IV$34,"="&amp;$K235)&lt;&gt;0,$L235,0)</f>
        <v>0</v>
      </c>
      <c r="AQ235" s="61">
        <f>IF(COUNTIF(Setup_Hierarchy!$J$35:$IV$35,"="&amp;$K235)&lt;&gt;0,$L235,0)</f>
        <v>0</v>
      </c>
      <c r="AR235" s="61">
        <f>IF(COUNTIF(Setup_Hierarchy!$J$36:$IV$36,"="&amp;$K235)&lt;&gt;0,$L235,0)</f>
        <v>0</v>
      </c>
      <c r="AS235" s="61">
        <f>IF(COUNTIF(Setup_Hierarchy!$J$37:$IV$37,"="&amp;$K235)&lt;&gt;0,$L235,0)</f>
        <v>0</v>
      </c>
      <c r="AT235" s="61">
        <f>IF(COUNTIF(Setup_Hierarchy!$J$38:$IV$38,"="&amp;$K235)&lt;&gt;0,$L235,0)</f>
        <v>0</v>
      </c>
      <c r="AU235" s="61">
        <f>IF(COUNTIF(Setup_Hierarchy!$J$39:$IV$39,"="&amp;$K235)&lt;&gt;0,$L235,0)</f>
        <v>0</v>
      </c>
      <c r="AV235" s="61">
        <f>IF(COUNTIF(Setup_Hierarchy!$J$40:$IV$40,"="&amp;$K235)&lt;&gt;0,$L235,0)</f>
        <v>0</v>
      </c>
      <c r="AW235" s="61">
        <f>IF(COUNTIF(Setup_Hierarchy!$J$41:$IV$41,"="&amp;$K235)&lt;&gt;0,$L235,0)</f>
        <v>0</v>
      </c>
      <c r="AX235" s="61">
        <f>IF(COUNTIF(Setup_Hierarchy!$J$42:$IV$42,"="&amp;$K235)&lt;&gt;0,$L235,0)</f>
        <v>0</v>
      </c>
      <c r="AY235" s="61">
        <f>IF(COUNTIF(Setup_Hierarchy!$J$43:$IV$43,"="&amp;$K235)&lt;&gt;0,$L235,0)</f>
        <v>0</v>
      </c>
      <c r="AZ235" s="61">
        <f>IF(COUNTIF(Setup_Hierarchy!$J$44:$IV$44,"="&amp;$K235)&lt;&gt;0,$L235,0)</f>
        <v>0</v>
      </c>
      <c r="BA235" s="61">
        <f>IF(COUNTIF(Setup_Hierarchy!$J$45:$IV$45,"="&amp;$K235)&lt;&gt;0,$L235,0)</f>
        <v>0</v>
      </c>
      <c r="BB235" s="61">
        <f>IF(COUNTIF(Setup_Hierarchy!$J$46:$IV$46,"="&amp;$K235)&lt;&gt;0,$L235,0)</f>
        <v>0</v>
      </c>
      <c r="BC235" s="61">
        <f>IF(COUNTIF(Setup_Hierarchy!$J$47:$IV$47,"="&amp;$K235)&lt;&gt;0,$L235,0)</f>
        <v>0</v>
      </c>
      <c r="BD235" s="61">
        <f>IF(COUNTIF(Setup_Hierarchy!$J$48:$IV$48,"="&amp;$K235)&lt;&gt;0,$L235,0)</f>
        <v>0</v>
      </c>
      <c r="BE235" s="61">
        <f>IF(COUNTIF(Setup_Hierarchy!$J$49:$IV$49,"="&amp;$K235)&lt;&gt;0,$L235,0)</f>
        <v>0</v>
      </c>
      <c r="BF235" s="61">
        <f>IF(COUNTIF(Setup_Hierarchy!$J$50:$IV$50,"="&amp;$K235)&lt;&gt;0,$L235,0)</f>
        <v>0</v>
      </c>
      <c r="BG235" s="61">
        <f>IF(COUNTIF(Setup_Hierarchy!$J$51:$IV$51,"="&amp;$K235)&lt;&gt;0,$L235,0)</f>
        <v>0</v>
      </c>
      <c r="BH235" s="61">
        <f>IF(COUNTIF(Setup_Hierarchy!$J$52:$IV$52,"="&amp;$K235)&lt;&gt;0,$L235,0)</f>
        <v>0</v>
      </c>
      <c r="BI235" s="61">
        <f>IF(COUNTIF(Setup_Hierarchy!$J$53:$IV$53,"="&amp;$K235)&lt;&gt;0,$L235,0)</f>
        <v>0</v>
      </c>
      <c r="BJ235" s="61">
        <f>IF(COUNTIF(Setup_Hierarchy!$J$54:$IV$54,"="&amp;$K235)&lt;&gt;0,$L235,0)</f>
        <v>0</v>
      </c>
      <c r="BK235" s="61">
        <f>IF(COUNTIF(Setup_Hierarchy!$J$55:$IV$55,"="&amp;$K235)&lt;&gt;0,$L235,0)</f>
        <v>0</v>
      </c>
      <c r="BL235" s="61">
        <f>IF(COUNTIF(Setup_Hierarchy!$J$56:$IV$56,"="&amp;$K235)&lt;&gt;0,$L235,0)</f>
        <v>0</v>
      </c>
      <c r="BM235" s="61">
        <f>IF(COUNTIF(Setup_Hierarchy!$J$57:$IV$57,"="&amp;$K235)&lt;&gt;0,$L235,0)</f>
        <v>0</v>
      </c>
      <c r="BN235" s="61">
        <f>IF(COUNTIF(Setup_Hierarchy!$J$58:$IV$58,"="&amp;$K235)&lt;&gt;0,$L235,0)</f>
        <v>0</v>
      </c>
      <c r="BO235" s="61">
        <f>IF(COUNTIF(Setup_Hierarchy!$J$59:$IV$59,"="&amp;$K235)&lt;&gt;0,$L235,0)</f>
        <v>0</v>
      </c>
      <c r="BP235" s="61">
        <f>IF(COUNTIF(Setup_Hierarchy!$J$60:$IV$60,"="&amp;$K235)&lt;&gt;0,$L235,0)</f>
        <v>0</v>
      </c>
      <c r="BQ235" s="61">
        <f>IF(COUNTIF(Setup_Hierarchy!$J$61:$IV$61,"="&amp;$K235)&lt;&gt;0,$L235,0)</f>
        <v>0</v>
      </c>
      <c r="BR235" s="61">
        <f>IF(COUNTIF(Setup_Hierarchy!$J$62:$IV$62,"="&amp;$K235)&lt;&gt;0,$L235,0)</f>
        <v>0</v>
      </c>
      <c r="BS235" s="61">
        <f>IF(COUNTIF(Setup_Hierarchy!$J$63:$IV$63,"="&amp;$K235)&lt;&gt;0,$L235,0)</f>
        <v>0</v>
      </c>
      <c r="BT235" s="61">
        <f>IF(COUNTIF(Setup_Hierarchy!$J$64:$IV$64,"="&amp;$K235)&lt;&gt;0,$L235,0)</f>
        <v>0</v>
      </c>
      <c r="BU235" s="61">
        <f>IF(COUNTIF(Setup_Hierarchy!$J$65:$IV$65,"="&amp;$K235)&lt;&gt;0,$L235,0)</f>
        <v>0</v>
      </c>
      <c r="BV235" s="61">
        <f>IF(COUNTIF(Setup_Hierarchy!$J$66:$IV$66,"="&amp;$K235)&lt;&gt;0,$L235,0)</f>
        <v>0</v>
      </c>
      <c r="BW235" s="61">
        <f>IF(COUNTIF(Setup_Hierarchy!$J$67:$IV$67,"="&amp;$K235)&lt;&gt;0,$L235,0)</f>
        <v>0</v>
      </c>
      <c r="BX235" s="61">
        <f>IF(COUNTIF(Setup_Hierarchy!$J$68:$IV$68,"="&amp;$K235)&lt;&gt;0,$L235,0)</f>
        <v>0</v>
      </c>
      <c r="BY235" s="61">
        <f>IF(COUNTIF(Setup_Hierarchy!$J$69:$IV$69,"="&amp;$K235)&lt;&gt;0,$L235,0)</f>
        <v>0</v>
      </c>
      <c r="BZ235" s="61">
        <f>IF(COUNTIF(Setup_Hierarchy!$J$70:$IV$70,"="&amp;$K235)&lt;&gt;0,$L235,0)</f>
        <v>0</v>
      </c>
      <c r="CA235" s="61">
        <f>IF(COUNTIF(Setup_Hierarchy!$J$71:$IV$71,"="&amp;$K235)&lt;&gt;0,$L235,0)</f>
        <v>0</v>
      </c>
      <c r="CB235" s="61">
        <f>IF(COUNTIF(Setup_Hierarchy!$J$72:$IV$72,"="&amp;$K235)&lt;&gt;0,$L235,0)</f>
        <v>0</v>
      </c>
      <c r="CC235" s="61">
        <f>IF(COUNTIF(Setup_Hierarchy!$J$73:$IV$73,"="&amp;$K235)&lt;&gt;0,$L235,0)</f>
        <v>0</v>
      </c>
      <c r="CD235" s="61">
        <f>IF(COUNTIF(Setup_Hierarchy!$J$74:$IV$74,"="&amp;$K235)&lt;&gt;0,$L235,0)</f>
        <v>0</v>
      </c>
      <c r="CE235" s="61">
        <f>IF(COUNTIF(Setup_Hierarchy!$J$75:$IV$75,"="&amp;$K235)&lt;&gt;0,$L235,0)</f>
        <v>0</v>
      </c>
      <c r="CF235" s="61">
        <f>IF(COUNTIF(Setup_Hierarchy!$J$76:$IV$76,"="&amp;$K235)&lt;&gt;0,$L235,0)</f>
        <v>0</v>
      </c>
      <c r="CG235" s="61">
        <f>IF(COUNTIF(Setup_Hierarchy!$J$77:$IV$77,"="&amp;$K235)&lt;&gt;0,$L235,0)</f>
        <v>0</v>
      </c>
      <c r="CH235" s="61">
        <f>IF(COUNTIF(Setup_Hierarchy!$J$78:$IV$78,"="&amp;$K235)&lt;&gt;0,$L235,0)</f>
        <v>0</v>
      </c>
      <c r="CI235" s="61">
        <f>IF(COUNTIF(Setup_Hierarchy!$J$79:$IV$79,"="&amp;$K235)&lt;&gt;0,$L235,0)</f>
        <v>0</v>
      </c>
      <c r="CJ235" s="61">
        <f>IF(COUNTIF(Setup_Hierarchy!$J$80:$IV$80,"="&amp;$K235)&lt;&gt;0,$L235,0)</f>
        <v>0</v>
      </c>
      <c r="CK235" s="61">
        <f>IF(COUNTIF(Setup_Hierarchy!$J$81:$IV$81,"="&amp;$K235)&lt;&gt;0,$L235,0)</f>
        <v>0</v>
      </c>
      <c r="CL235" s="61">
        <f>IF(COUNTIF(Setup_Hierarchy!$J$82:$IV$82,"="&amp;$K235)&lt;&gt;0,$L235,0)</f>
        <v>0</v>
      </c>
      <c r="CM235" s="61">
        <f>IF(COUNTIF(Setup_Hierarchy!$J$83:$IV$83,"="&amp;$K235)&lt;&gt;0,$L235,0)</f>
        <v>0</v>
      </c>
      <c r="CN235" s="61">
        <f>IF(COUNTIF(Setup_Hierarchy!$J$84:$IV$84,"="&amp;$K235)&lt;&gt;0,$L235,0)</f>
        <v>0</v>
      </c>
      <c r="CO235" s="61">
        <f>IF(COUNTIF(Setup_Hierarchy!$J$85:$IV$85,"="&amp;$K235)&lt;&gt;0,$L235,0)</f>
        <v>0</v>
      </c>
      <c r="CP235" s="61">
        <f>IF(COUNTIF(Setup_Hierarchy!$J$86:$IV$86,"="&amp;$K235)&lt;&gt;0,$L235,0)</f>
        <v>0</v>
      </c>
      <c r="CQ235" s="61">
        <f>IF(COUNTIF(Setup_Hierarchy!$J$87:$IV$87,"="&amp;$K235)&lt;&gt;0,$L235,0)</f>
        <v>0</v>
      </c>
      <c r="CR235" s="61">
        <f>IF(COUNTIF(Setup_Hierarchy!$J$88:$IV$88,"="&amp;$K235)&lt;&gt;0,$L235,0)</f>
        <v>0</v>
      </c>
      <c r="CS235" s="61">
        <f>IF(COUNTIF(Setup_Hierarchy!$J$89:$IV$89,"="&amp;$K235)&lt;&gt;0,$L235,0)</f>
        <v>0</v>
      </c>
      <c r="CT235" s="61">
        <f>IF(COUNTIF(Setup_Hierarchy!$J$90:$IV$90,"="&amp;$K235)&lt;&gt;0,$L235,0)</f>
        <v>0</v>
      </c>
      <c r="CU235" s="61">
        <f>IF(COUNTIF(Setup_Hierarchy!$J$91:$IV$91,"="&amp;$K235)&lt;&gt;0,$L235,0)</f>
        <v>0</v>
      </c>
      <c r="CV235" s="61">
        <f>IF(COUNTIF(Setup_Hierarchy!$J$92:$IV$92,"="&amp;$K235)&lt;&gt;0,$L235,0)</f>
        <v>0</v>
      </c>
      <c r="CW235" s="61">
        <f>IF(COUNTIF(Setup_Hierarchy!$J$93:$IV$93,"="&amp;$K235)&lt;&gt;0,$L235,0)</f>
        <v>0</v>
      </c>
      <c r="CX235" s="61">
        <f>IF(COUNTIF(Setup_Hierarchy!$J$94:$IV$94,"="&amp;$K235)&lt;&gt;0,$L235,0)</f>
        <v>0</v>
      </c>
      <c r="CY235" s="61">
        <f>IF(COUNTIF(Setup_Hierarchy!$J$95:$IV$95,"="&amp;$K235)&lt;&gt;0,$L235,0)</f>
        <v>0</v>
      </c>
      <c r="CZ235" s="61">
        <f>IF(COUNTIF(Setup_Hierarchy!$J$96:$IV$96,"="&amp;$K235)&lt;&gt;0,$L235,0)</f>
        <v>0</v>
      </c>
      <c r="DA235" s="61">
        <f>IF(COUNTIF(Setup_Hierarchy!$J$97:$IV$97,"="&amp;$K235)&lt;&gt;0,$L235,0)</f>
        <v>0</v>
      </c>
      <c r="DB235" s="61">
        <f>IF(COUNTIF(Setup_Hierarchy!$J$98:$IV$98,"="&amp;$K235)&lt;&gt;0,$L235,0)</f>
        <v>0</v>
      </c>
      <c r="DC235" s="61">
        <f>IF(COUNTIF(Setup_Hierarchy!$J$99:$IV$99,"="&amp;$K235)&lt;&gt;0,$L235,0)</f>
        <v>0</v>
      </c>
      <c r="DD235" s="61">
        <f>IF(COUNTIF(Setup_Hierarchy!$J$100:$IV$100,"="&amp;$K235)&lt;&gt;0,$L235,0)</f>
        <v>0</v>
      </c>
      <c r="DE235" s="61">
        <f>IF(COUNTIF(Setup_Hierarchy!$J$101:$IV$101,"="&amp;$K235)&lt;&gt;0,$L235,0)</f>
        <v>0</v>
      </c>
      <c r="DF235" s="61">
        <f>IF(COUNTIF(Setup_Hierarchy!$J$102:$IV$102,"="&amp;$K235)&lt;&gt;0,$L235,0)</f>
        <v>0</v>
      </c>
      <c r="DG235" s="61">
        <f>IF(COUNTIF(Setup_Hierarchy!$J$103:$IV$103,"="&amp;$K235)&lt;&gt;0,$L235,0)</f>
        <v>0</v>
      </c>
      <c r="DH235" s="61">
        <f>IF(COUNTIF(Setup_Hierarchy!$J$104:$IV$104,"="&amp;$K235)&lt;&gt;0,$L235,0)</f>
        <v>0</v>
      </c>
      <c r="DI235" s="61">
        <f>IF(COUNTIF(Setup_Hierarchy!$J$105:$IV$105,"="&amp;$K235)&lt;&gt;0,$L235,0)</f>
        <v>0</v>
      </c>
      <c r="DJ235" s="61">
        <f>IF(COUNTIF(Setup_Hierarchy!$J$106:$IV$106,"="&amp;$K235)&lt;&gt;0,$L235,0)</f>
        <v>0</v>
      </c>
      <c r="DK235" s="61">
        <f>IF(COUNTIF(Setup_Hierarchy!$J$107:$IV$107,"="&amp;$K235)&lt;&gt;0,$L235,0)</f>
        <v>0</v>
      </c>
      <c r="DL235" s="61">
        <f>IF(COUNTIF(Setup_Hierarchy!$J$108:$IV$108,"="&amp;$K235)&lt;&gt;0,$L235,0)</f>
        <v>0</v>
      </c>
      <c r="DM235" s="61">
        <f>IF(COUNTIF(Setup_Hierarchy!$J$109:$IV$109,"="&amp;$K235)&lt;&gt;0,$L235,0)</f>
        <v>0</v>
      </c>
      <c r="DN235" s="61">
        <f>IF(COUNTIF(Setup_Hierarchy!$J$110:$IV$110,"="&amp;$K235)&lt;&gt;0,$L235,0)</f>
        <v>0</v>
      </c>
      <c r="DO235" s="61">
        <f>IF(COUNTIF(Setup_Hierarchy!$J$111:$IV$111,"="&amp;$K235)&lt;&gt;0,$L235,0)</f>
        <v>0</v>
      </c>
      <c r="DP235" s="61">
        <f>IF(COUNTIF(Setup_Hierarchy!$J$112:$IV$112,"="&amp;$K235)&lt;&gt;0,$L235,0)</f>
        <v>0</v>
      </c>
      <c r="DQ235" s="61">
        <f>IF(COUNTIF(Setup_Hierarchy!$J$113:$IV$113,"="&amp;$K235)&lt;&gt;0,$L235,0)</f>
        <v>0</v>
      </c>
      <c r="DR235" s="61">
        <f>IF(COUNTIF(Setup_Hierarchy!$J$114:$IV$114,"="&amp;$K235)&lt;&gt;0,$L235,0)</f>
        <v>0</v>
      </c>
      <c r="DS235" s="61">
        <f>IF(COUNTIF(Setup_Hierarchy!$J$115:$IV$115,"="&amp;$K235)&lt;&gt;0,$L235,0)</f>
        <v>0</v>
      </c>
      <c r="DT235" s="61">
        <f>IF(COUNTIF(Setup_Hierarchy!$J$116:$IV$116,"="&amp;$K235)&lt;&gt;0,$L235,0)</f>
        <v>0</v>
      </c>
    </row>
    <row r="236" spans="2:124" x14ac:dyDescent="0.2">
      <c r="B236" t="s">
        <v>43</v>
      </c>
      <c r="C236">
        <v>286</v>
      </c>
      <c r="D236" t="s">
        <v>9</v>
      </c>
      <c r="E236" t="s">
        <v>369</v>
      </c>
      <c r="F236" t="s">
        <v>528</v>
      </c>
      <c r="G236" t="s">
        <v>25</v>
      </c>
      <c r="H236" t="s">
        <v>10</v>
      </c>
      <c r="I236">
        <v>0.71867899999999996</v>
      </c>
      <c r="J236">
        <v>0.72573399999999999</v>
      </c>
      <c r="K236">
        <v>679</v>
      </c>
      <c r="L236">
        <v>0.69</v>
      </c>
      <c r="M236" s="61">
        <f>IF(COUNTIF(Setup_Hierarchy!$J$5:$IV$5,"="&amp;$K236)&lt;&gt;0,$L236,0)</f>
        <v>0.69</v>
      </c>
      <c r="N236" s="61">
        <f>IF(COUNTIF(Setup_Hierarchy!$J$6:$IV$6,"="&amp;$K236)&lt;&gt;0,$L236,0)</f>
        <v>0.69</v>
      </c>
      <c r="O236" s="61">
        <f>IF(COUNTIF(Setup_Hierarchy!$J$7:$IV$7,"="&amp;$K236)&lt;&gt;0,$L236,0)</f>
        <v>0.69</v>
      </c>
      <c r="P236" s="61">
        <f>IF(COUNTIF(Setup_Hierarchy!$J$8:$IV$8,"="&amp;$K236)&lt;&gt;0,$L236,0)</f>
        <v>0.69</v>
      </c>
      <c r="Q236" s="61">
        <f>IF(COUNTIF(Setup_Hierarchy!$J$9:$IV$9,"="&amp;$K236)&lt;&gt;0,$L236,0)</f>
        <v>0.69</v>
      </c>
      <c r="R236" s="61">
        <f>IF(COUNTIF(Setup_Hierarchy!$J$10:$IV$10,"="&amp;$K236)&lt;&gt;0,$L236,0)</f>
        <v>0</v>
      </c>
      <c r="S236" s="61">
        <f>IF(COUNTIF(Setup_Hierarchy!$J$11:$IV$11,"="&amp;$K236)&lt;&gt;0,$L236,0)</f>
        <v>0</v>
      </c>
      <c r="T236" s="61">
        <f>IF(COUNTIF(Setup_Hierarchy!$J$12:$IV$12,"="&amp;$K236)&lt;&gt;0,$L236,0)</f>
        <v>0</v>
      </c>
      <c r="U236" s="61">
        <f>IF(COUNTIF(Setup_Hierarchy!$J$13:$IV$13,"="&amp;$K236)&lt;&gt;0,$L236,0)</f>
        <v>0</v>
      </c>
      <c r="V236" s="61">
        <f>IF(COUNTIF(Setup_Hierarchy!$J$14:$IV$14,"="&amp;$K236)&lt;&gt;0,$L236,0)</f>
        <v>0.69</v>
      </c>
      <c r="W236" s="61">
        <f>IF(COUNTIF(Setup_Hierarchy!$J$15:$IV$15,"="&amp;$K236)&lt;&gt;0,$L236,0)</f>
        <v>0.69</v>
      </c>
      <c r="X236" s="61">
        <f>IF(COUNTIF(Setup_Hierarchy!$J$16:$IV$16,"="&amp;$K236)&lt;&gt;0,$L236,0)</f>
        <v>0</v>
      </c>
      <c r="Y236" s="61">
        <f>IF(COUNTIF(Setup_Hierarchy!$J$17:$IV$17,"="&amp;$K236)&lt;&gt;0,$L236,0)</f>
        <v>0</v>
      </c>
      <c r="Z236" s="61">
        <f>IF(COUNTIF(Setup_Hierarchy!$J$18:$IV$18,"="&amp;$K236)&lt;&gt;0,$L236,0)</f>
        <v>0</v>
      </c>
      <c r="AA236" s="61">
        <f>IF(COUNTIF(Setup_Hierarchy!$J$19:$IV$19,"="&amp;$K236)&lt;&gt;0,$L236,0)</f>
        <v>0</v>
      </c>
      <c r="AB236" s="61">
        <f>IF(COUNTIF(Setup_Hierarchy!$J$20:$IV$20,"="&amp;$K236)&lt;&gt;0,$L236,0)</f>
        <v>0</v>
      </c>
      <c r="AC236" s="61">
        <f>IF(COUNTIF(Setup_Hierarchy!$J$21:$IV$21,"="&amp;$K236)&lt;&gt;0,$L236,0)</f>
        <v>0</v>
      </c>
      <c r="AD236" s="61">
        <f>IF(COUNTIF(Setup_Hierarchy!$J$22:$IV$22,"="&amp;$K236)&lt;&gt;0,$L236,0)</f>
        <v>0</v>
      </c>
      <c r="AE236" s="61">
        <f>IF(COUNTIF(Setup_Hierarchy!$J$23:$IV$23,"="&amp;$K236)&lt;&gt;0,$L236,0)</f>
        <v>0</v>
      </c>
      <c r="AF236" s="61">
        <f>IF(COUNTIF(Setup_Hierarchy!$J$24:$IV$24,"="&amp;$K236)&lt;&gt;0,$L236,0)</f>
        <v>0</v>
      </c>
      <c r="AG236" s="61">
        <f>IF(COUNTIF(Setup_Hierarchy!$J$25:$IV$25,"="&amp;$K236)&lt;&gt;0,$L236,0)</f>
        <v>0</v>
      </c>
      <c r="AH236" s="61">
        <f>IF(COUNTIF(Setup_Hierarchy!$J$26:$IV$26,"="&amp;$K236)&lt;&gt;0,$L236,0)</f>
        <v>0</v>
      </c>
      <c r="AI236" s="61">
        <f>IF(COUNTIF(Setup_Hierarchy!$J$27:$IV$27,"="&amp;$K236)&lt;&gt;0,$L236,0)</f>
        <v>0</v>
      </c>
      <c r="AJ236" s="61">
        <f>IF(COUNTIF(Setup_Hierarchy!$J$28:$IV$28,"="&amp;$K236)&lt;&gt;0,$L236,0)</f>
        <v>0</v>
      </c>
      <c r="AK236" s="61">
        <f>IF(COUNTIF(Setup_Hierarchy!$J$29:$IV$29,"="&amp;$K236)&lt;&gt;0,$L236,0)</f>
        <v>0</v>
      </c>
      <c r="AL236" s="61">
        <f>IF(COUNTIF(Setup_Hierarchy!$J$30:$IV$30,"="&amp;$K236)&lt;&gt;0,$L236,0)</f>
        <v>0</v>
      </c>
      <c r="AM236" s="61">
        <f>IF(COUNTIF(Setup_Hierarchy!$J$31:$IV$31,"="&amp;$K236)&lt;&gt;0,$L236,0)</f>
        <v>0</v>
      </c>
      <c r="AN236" s="61">
        <f>IF(COUNTIF(Setup_Hierarchy!$J$32:$IV$32,"="&amp;$K236)&lt;&gt;0,$L236,0)</f>
        <v>0</v>
      </c>
      <c r="AO236" s="61">
        <f>IF(COUNTIF(Setup_Hierarchy!$J$33:$IV$33,"="&amp;$K236)&lt;&gt;0,$L236,0)</f>
        <v>0</v>
      </c>
      <c r="AP236" s="61">
        <f>IF(COUNTIF(Setup_Hierarchy!$J$34:$IV$34,"="&amp;$K236)&lt;&gt;0,$L236,0)</f>
        <v>0</v>
      </c>
      <c r="AQ236" s="61">
        <f>IF(COUNTIF(Setup_Hierarchy!$J$35:$IV$35,"="&amp;$K236)&lt;&gt;0,$L236,0)</f>
        <v>0</v>
      </c>
      <c r="AR236" s="61">
        <f>IF(COUNTIF(Setup_Hierarchy!$J$36:$IV$36,"="&amp;$K236)&lt;&gt;0,$L236,0)</f>
        <v>0</v>
      </c>
      <c r="AS236" s="61">
        <f>IF(COUNTIF(Setup_Hierarchy!$J$37:$IV$37,"="&amp;$K236)&lt;&gt;0,$L236,0)</f>
        <v>0</v>
      </c>
      <c r="AT236" s="61">
        <f>IF(COUNTIF(Setup_Hierarchy!$J$38:$IV$38,"="&amp;$K236)&lt;&gt;0,$L236,0)</f>
        <v>0</v>
      </c>
      <c r="AU236" s="61">
        <f>IF(COUNTIF(Setup_Hierarchy!$J$39:$IV$39,"="&amp;$K236)&lt;&gt;0,$L236,0)</f>
        <v>0</v>
      </c>
      <c r="AV236" s="61">
        <f>IF(COUNTIF(Setup_Hierarchy!$J$40:$IV$40,"="&amp;$K236)&lt;&gt;0,$L236,0)</f>
        <v>0</v>
      </c>
      <c r="AW236" s="61">
        <f>IF(COUNTIF(Setup_Hierarchy!$J$41:$IV$41,"="&amp;$K236)&lt;&gt;0,$L236,0)</f>
        <v>0</v>
      </c>
      <c r="AX236" s="61">
        <f>IF(COUNTIF(Setup_Hierarchy!$J$42:$IV$42,"="&amp;$K236)&lt;&gt;0,$L236,0)</f>
        <v>0</v>
      </c>
      <c r="AY236" s="61">
        <f>IF(COUNTIF(Setup_Hierarchy!$J$43:$IV$43,"="&amp;$K236)&lt;&gt;0,$L236,0)</f>
        <v>0</v>
      </c>
      <c r="AZ236" s="61">
        <f>IF(COUNTIF(Setup_Hierarchy!$J$44:$IV$44,"="&amp;$K236)&lt;&gt;0,$L236,0)</f>
        <v>0</v>
      </c>
      <c r="BA236" s="61">
        <f>IF(COUNTIF(Setup_Hierarchy!$J$45:$IV$45,"="&amp;$K236)&lt;&gt;0,$L236,0)</f>
        <v>0</v>
      </c>
      <c r="BB236" s="61">
        <f>IF(COUNTIF(Setup_Hierarchy!$J$46:$IV$46,"="&amp;$K236)&lt;&gt;0,$L236,0)</f>
        <v>0</v>
      </c>
      <c r="BC236" s="61">
        <f>IF(COUNTIF(Setup_Hierarchy!$J$47:$IV$47,"="&amp;$K236)&lt;&gt;0,$L236,0)</f>
        <v>0</v>
      </c>
      <c r="BD236" s="61">
        <f>IF(COUNTIF(Setup_Hierarchy!$J$48:$IV$48,"="&amp;$K236)&lt;&gt;0,$L236,0)</f>
        <v>0</v>
      </c>
      <c r="BE236" s="61">
        <f>IF(COUNTIF(Setup_Hierarchy!$J$49:$IV$49,"="&amp;$K236)&lt;&gt;0,$L236,0)</f>
        <v>0</v>
      </c>
      <c r="BF236" s="61">
        <f>IF(COUNTIF(Setup_Hierarchy!$J$50:$IV$50,"="&amp;$K236)&lt;&gt;0,$L236,0)</f>
        <v>0</v>
      </c>
      <c r="BG236" s="61">
        <f>IF(COUNTIF(Setup_Hierarchy!$J$51:$IV$51,"="&amp;$K236)&lt;&gt;0,$L236,0)</f>
        <v>0</v>
      </c>
      <c r="BH236" s="61">
        <f>IF(COUNTIF(Setup_Hierarchy!$J$52:$IV$52,"="&amp;$K236)&lt;&gt;0,$L236,0)</f>
        <v>0</v>
      </c>
      <c r="BI236" s="61">
        <f>IF(COUNTIF(Setup_Hierarchy!$J$53:$IV$53,"="&amp;$K236)&lt;&gt;0,$L236,0)</f>
        <v>0</v>
      </c>
      <c r="BJ236" s="61">
        <f>IF(COUNTIF(Setup_Hierarchy!$J$54:$IV$54,"="&amp;$K236)&lt;&gt;0,$L236,0)</f>
        <v>0</v>
      </c>
      <c r="BK236" s="61">
        <f>IF(COUNTIF(Setup_Hierarchy!$J$55:$IV$55,"="&amp;$K236)&lt;&gt;0,$L236,0)</f>
        <v>0</v>
      </c>
      <c r="BL236" s="61">
        <f>IF(COUNTIF(Setup_Hierarchy!$J$56:$IV$56,"="&amp;$K236)&lt;&gt;0,$L236,0)</f>
        <v>0</v>
      </c>
      <c r="BM236" s="61">
        <f>IF(COUNTIF(Setup_Hierarchy!$J$57:$IV$57,"="&amp;$K236)&lt;&gt;0,$L236,0)</f>
        <v>0</v>
      </c>
      <c r="BN236" s="61">
        <f>IF(COUNTIF(Setup_Hierarchy!$J$58:$IV$58,"="&amp;$K236)&lt;&gt;0,$L236,0)</f>
        <v>0</v>
      </c>
      <c r="BO236" s="61">
        <f>IF(COUNTIF(Setup_Hierarchy!$J$59:$IV$59,"="&amp;$K236)&lt;&gt;0,$L236,0)</f>
        <v>0</v>
      </c>
      <c r="BP236" s="61">
        <f>IF(COUNTIF(Setup_Hierarchy!$J$60:$IV$60,"="&amp;$K236)&lt;&gt;0,$L236,0)</f>
        <v>0</v>
      </c>
      <c r="BQ236" s="61">
        <f>IF(COUNTIF(Setup_Hierarchy!$J$61:$IV$61,"="&amp;$K236)&lt;&gt;0,$L236,0)</f>
        <v>0</v>
      </c>
      <c r="BR236" s="61">
        <f>IF(COUNTIF(Setup_Hierarchy!$J$62:$IV$62,"="&amp;$K236)&lt;&gt;0,$L236,0)</f>
        <v>0</v>
      </c>
      <c r="BS236" s="61">
        <f>IF(COUNTIF(Setup_Hierarchy!$J$63:$IV$63,"="&amp;$K236)&lt;&gt;0,$L236,0)</f>
        <v>0</v>
      </c>
      <c r="BT236" s="61">
        <f>IF(COUNTIF(Setup_Hierarchy!$J$64:$IV$64,"="&amp;$K236)&lt;&gt;0,$L236,0)</f>
        <v>0</v>
      </c>
      <c r="BU236" s="61">
        <f>IF(COUNTIF(Setup_Hierarchy!$J$65:$IV$65,"="&amp;$K236)&lt;&gt;0,$L236,0)</f>
        <v>0</v>
      </c>
      <c r="BV236" s="61">
        <f>IF(COUNTIF(Setup_Hierarchy!$J$66:$IV$66,"="&amp;$K236)&lt;&gt;0,$L236,0)</f>
        <v>0</v>
      </c>
      <c r="BW236" s="61">
        <f>IF(COUNTIF(Setup_Hierarchy!$J$67:$IV$67,"="&amp;$K236)&lt;&gt;0,$L236,0)</f>
        <v>0</v>
      </c>
      <c r="BX236" s="61">
        <f>IF(COUNTIF(Setup_Hierarchy!$J$68:$IV$68,"="&amp;$K236)&lt;&gt;0,$L236,0)</f>
        <v>0</v>
      </c>
      <c r="BY236" s="61">
        <f>IF(COUNTIF(Setup_Hierarchy!$J$69:$IV$69,"="&amp;$K236)&lt;&gt;0,$L236,0)</f>
        <v>0</v>
      </c>
      <c r="BZ236" s="61">
        <f>IF(COUNTIF(Setup_Hierarchy!$J$70:$IV$70,"="&amp;$K236)&lt;&gt;0,$L236,0)</f>
        <v>0</v>
      </c>
      <c r="CA236" s="61">
        <f>IF(COUNTIF(Setup_Hierarchy!$J$71:$IV$71,"="&amp;$K236)&lt;&gt;0,$L236,0)</f>
        <v>0</v>
      </c>
      <c r="CB236" s="61">
        <f>IF(COUNTIF(Setup_Hierarchy!$J$72:$IV$72,"="&amp;$K236)&lt;&gt;0,$L236,0)</f>
        <v>0</v>
      </c>
      <c r="CC236" s="61">
        <f>IF(COUNTIF(Setup_Hierarchy!$J$73:$IV$73,"="&amp;$K236)&lt;&gt;0,$L236,0)</f>
        <v>0</v>
      </c>
      <c r="CD236" s="61">
        <f>IF(COUNTIF(Setup_Hierarchy!$J$74:$IV$74,"="&amp;$K236)&lt;&gt;0,$L236,0)</f>
        <v>0</v>
      </c>
      <c r="CE236" s="61">
        <f>IF(COUNTIF(Setup_Hierarchy!$J$75:$IV$75,"="&amp;$K236)&lt;&gt;0,$L236,0)</f>
        <v>0</v>
      </c>
      <c r="CF236" s="61">
        <f>IF(COUNTIF(Setup_Hierarchy!$J$76:$IV$76,"="&amp;$K236)&lt;&gt;0,$L236,0)</f>
        <v>0</v>
      </c>
      <c r="CG236" s="61">
        <f>IF(COUNTIF(Setup_Hierarchy!$J$77:$IV$77,"="&amp;$K236)&lt;&gt;0,$L236,0)</f>
        <v>0</v>
      </c>
      <c r="CH236" s="61">
        <f>IF(COUNTIF(Setup_Hierarchy!$J$78:$IV$78,"="&amp;$K236)&lt;&gt;0,$L236,0)</f>
        <v>0</v>
      </c>
      <c r="CI236" s="61">
        <f>IF(COUNTIF(Setup_Hierarchy!$J$79:$IV$79,"="&amp;$K236)&lt;&gt;0,$L236,0)</f>
        <v>0</v>
      </c>
      <c r="CJ236" s="61">
        <f>IF(COUNTIF(Setup_Hierarchy!$J$80:$IV$80,"="&amp;$K236)&lt;&gt;0,$L236,0)</f>
        <v>0</v>
      </c>
      <c r="CK236" s="61">
        <f>IF(COUNTIF(Setup_Hierarchy!$J$81:$IV$81,"="&amp;$K236)&lt;&gt;0,$L236,0)</f>
        <v>0</v>
      </c>
      <c r="CL236" s="61">
        <f>IF(COUNTIF(Setup_Hierarchy!$J$82:$IV$82,"="&amp;$K236)&lt;&gt;0,$L236,0)</f>
        <v>0</v>
      </c>
      <c r="CM236" s="61">
        <f>IF(COUNTIF(Setup_Hierarchy!$J$83:$IV$83,"="&amp;$K236)&lt;&gt;0,$L236,0)</f>
        <v>0</v>
      </c>
      <c r="CN236" s="61">
        <f>IF(COUNTIF(Setup_Hierarchy!$J$84:$IV$84,"="&amp;$K236)&lt;&gt;0,$L236,0)</f>
        <v>0</v>
      </c>
      <c r="CO236" s="61">
        <f>IF(COUNTIF(Setup_Hierarchy!$J$85:$IV$85,"="&amp;$K236)&lt;&gt;0,$L236,0)</f>
        <v>0</v>
      </c>
      <c r="CP236" s="61">
        <f>IF(COUNTIF(Setup_Hierarchy!$J$86:$IV$86,"="&amp;$K236)&lt;&gt;0,$L236,0)</f>
        <v>0</v>
      </c>
      <c r="CQ236" s="61">
        <f>IF(COUNTIF(Setup_Hierarchy!$J$87:$IV$87,"="&amp;$K236)&lt;&gt;0,$L236,0)</f>
        <v>0</v>
      </c>
      <c r="CR236" s="61">
        <f>IF(COUNTIF(Setup_Hierarchy!$J$88:$IV$88,"="&amp;$K236)&lt;&gt;0,$L236,0)</f>
        <v>0</v>
      </c>
      <c r="CS236" s="61">
        <f>IF(COUNTIF(Setup_Hierarchy!$J$89:$IV$89,"="&amp;$K236)&lt;&gt;0,$L236,0)</f>
        <v>0</v>
      </c>
      <c r="CT236" s="61">
        <f>IF(COUNTIF(Setup_Hierarchy!$J$90:$IV$90,"="&amp;$K236)&lt;&gt;0,$L236,0)</f>
        <v>0</v>
      </c>
      <c r="CU236" s="61">
        <f>IF(COUNTIF(Setup_Hierarchy!$J$91:$IV$91,"="&amp;$K236)&lt;&gt;0,$L236,0)</f>
        <v>0</v>
      </c>
      <c r="CV236" s="61">
        <f>IF(COUNTIF(Setup_Hierarchy!$J$92:$IV$92,"="&amp;$K236)&lt;&gt;0,$L236,0)</f>
        <v>0</v>
      </c>
      <c r="CW236" s="61">
        <f>IF(COUNTIF(Setup_Hierarchy!$J$93:$IV$93,"="&amp;$K236)&lt;&gt;0,$L236,0)</f>
        <v>0</v>
      </c>
      <c r="CX236" s="61">
        <f>IF(COUNTIF(Setup_Hierarchy!$J$94:$IV$94,"="&amp;$K236)&lt;&gt;0,$L236,0)</f>
        <v>0</v>
      </c>
      <c r="CY236" s="61">
        <f>IF(COUNTIF(Setup_Hierarchy!$J$95:$IV$95,"="&amp;$K236)&lt;&gt;0,$L236,0)</f>
        <v>0</v>
      </c>
      <c r="CZ236" s="61">
        <f>IF(COUNTIF(Setup_Hierarchy!$J$96:$IV$96,"="&amp;$K236)&lt;&gt;0,$L236,0)</f>
        <v>0</v>
      </c>
      <c r="DA236" s="61">
        <f>IF(COUNTIF(Setup_Hierarchy!$J$97:$IV$97,"="&amp;$K236)&lt;&gt;0,$L236,0)</f>
        <v>0</v>
      </c>
      <c r="DB236" s="61">
        <f>IF(COUNTIF(Setup_Hierarchy!$J$98:$IV$98,"="&amp;$K236)&lt;&gt;0,$L236,0)</f>
        <v>0</v>
      </c>
      <c r="DC236" s="61">
        <f>IF(COUNTIF(Setup_Hierarchy!$J$99:$IV$99,"="&amp;$K236)&lt;&gt;0,$L236,0)</f>
        <v>0</v>
      </c>
      <c r="DD236" s="61">
        <f>IF(COUNTIF(Setup_Hierarchy!$J$100:$IV$100,"="&amp;$K236)&lt;&gt;0,$L236,0)</f>
        <v>0</v>
      </c>
      <c r="DE236" s="61">
        <f>IF(COUNTIF(Setup_Hierarchy!$J$101:$IV$101,"="&amp;$K236)&lt;&gt;0,$L236,0)</f>
        <v>0</v>
      </c>
      <c r="DF236" s="61">
        <f>IF(COUNTIF(Setup_Hierarchy!$J$102:$IV$102,"="&amp;$K236)&lt;&gt;0,$L236,0)</f>
        <v>0</v>
      </c>
      <c r="DG236" s="61">
        <f>IF(COUNTIF(Setup_Hierarchy!$J$103:$IV$103,"="&amp;$K236)&lt;&gt;0,$L236,0)</f>
        <v>0</v>
      </c>
      <c r="DH236" s="61">
        <f>IF(COUNTIF(Setup_Hierarchy!$J$104:$IV$104,"="&amp;$K236)&lt;&gt;0,$L236,0)</f>
        <v>0</v>
      </c>
      <c r="DI236" s="61">
        <f>IF(COUNTIF(Setup_Hierarchy!$J$105:$IV$105,"="&amp;$K236)&lt;&gt;0,$L236,0)</f>
        <v>0</v>
      </c>
      <c r="DJ236" s="61">
        <f>IF(COUNTIF(Setup_Hierarchy!$J$106:$IV$106,"="&amp;$K236)&lt;&gt;0,$L236,0)</f>
        <v>0</v>
      </c>
      <c r="DK236" s="61">
        <f>IF(COUNTIF(Setup_Hierarchy!$J$107:$IV$107,"="&amp;$K236)&lt;&gt;0,$L236,0)</f>
        <v>0</v>
      </c>
      <c r="DL236" s="61">
        <f>IF(COUNTIF(Setup_Hierarchy!$J$108:$IV$108,"="&amp;$K236)&lt;&gt;0,$L236,0)</f>
        <v>0</v>
      </c>
      <c r="DM236" s="61">
        <f>IF(COUNTIF(Setup_Hierarchy!$J$109:$IV$109,"="&amp;$K236)&lt;&gt;0,$L236,0)</f>
        <v>0</v>
      </c>
      <c r="DN236" s="61">
        <f>IF(COUNTIF(Setup_Hierarchy!$J$110:$IV$110,"="&amp;$K236)&lt;&gt;0,$L236,0)</f>
        <v>0</v>
      </c>
      <c r="DO236" s="61">
        <f>IF(COUNTIF(Setup_Hierarchy!$J$111:$IV$111,"="&amp;$K236)&lt;&gt;0,$L236,0)</f>
        <v>0</v>
      </c>
      <c r="DP236" s="61">
        <f>IF(COUNTIF(Setup_Hierarchy!$J$112:$IV$112,"="&amp;$K236)&lt;&gt;0,$L236,0)</f>
        <v>0</v>
      </c>
      <c r="DQ236" s="61">
        <f>IF(COUNTIF(Setup_Hierarchy!$J$113:$IV$113,"="&amp;$K236)&lt;&gt;0,$L236,0)</f>
        <v>0</v>
      </c>
      <c r="DR236" s="61">
        <f>IF(COUNTIF(Setup_Hierarchy!$J$114:$IV$114,"="&amp;$K236)&lt;&gt;0,$L236,0)</f>
        <v>0</v>
      </c>
      <c r="DS236" s="61">
        <f>IF(COUNTIF(Setup_Hierarchy!$J$115:$IV$115,"="&amp;$K236)&lt;&gt;0,$L236,0)</f>
        <v>0</v>
      </c>
      <c r="DT236" s="61">
        <f>IF(COUNTIF(Setup_Hierarchy!$J$116:$IV$116,"="&amp;$K236)&lt;&gt;0,$L236,0)</f>
        <v>0</v>
      </c>
    </row>
    <row r="237" spans="2:124" x14ac:dyDescent="0.2">
      <c r="B237" t="s">
        <v>43</v>
      </c>
      <c r="C237">
        <v>287</v>
      </c>
      <c r="D237" t="s">
        <v>9</v>
      </c>
      <c r="E237" t="s">
        <v>369</v>
      </c>
      <c r="F237" t="s">
        <v>528</v>
      </c>
      <c r="G237" t="s">
        <v>25</v>
      </c>
      <c r="H237" t="s">
        <v>11</v>
      </c>
      <c r="I237">
        <v>0.60087599999999997</v>
      </c>
      <c r="J237">
        <v>0.83213499999999996</v>
      </c>
      <c r="K237">
        <v>628</v>
      </c>
      <c r="L237">
        <v>-350.46</v>
      </c>
      <c r="M237" s="61">
        <f>IF(COUNTIF(Setup_Hierarchy!$J$5:$IV$5,"="&amp;$K237)&lt;&gt;0,$L237,0)</f>
        <v>-350.46</v>
      </c>
      <c r="N237" s="61">
        <f>IF(COUNTIF(Setup_Hierarchy!$J$6:$IV$6,"="&amp;$K237)&lt;&gt;0,$L237,0)</f>
        <v>-350.46</v>
      </c>
      <c r="O237" s="61">
        <f>IF(COUNTIF(Setup_Hierarchy!$J$7:$IV$7,"="&amp;$K237)&lt;&gt;0,$L237,0)</f>
        <v>-350.46</v>
      </c>
      <c r="P237" s="61">
        <f>IF(COUNTIF(Setup_Hierarchy!$J$8:$IV$8,"="&amp;$K237)&lt;&gt;0,$L237,0)</f>
        <v>0</v>
      </c>
      <c r="Q237" s="61">
        <f>IF(COUNTIF(Setup_Hierarchy!$J$9:$IV$9,"="&amp;$K237)&lt;&gt;0,$L237,0)</f>
        <v>0</v>
      </c>
      <c r="R237" s="61">
        <f>IF(COUNTIF(Setup_Hierarchy!$J$10:$IV$10,"="&amp;$K237)&lt;&gt;0,$L237,0)</f>
        <v>0</v>
      </c>
      <c r="S237" s="61">
        <f>IF(COUNTIF(Setup_Hierarchy!$J$11:$IV$11,"="&amp;$K237)&lt;&gt;0,$L237,0)</f>
        <v>0</v>
      </c>
      <c r="T237" s="61">
        <f>IF(COUNTIF(Setup_Hierarchy!$J$12:$IV$12,"="&amp;$K237)&lt;&gt;0,$L237,0)</f>
        <v>0</v>
      </c>
      <c r="U237" s="61">
        <f>IF(COUNTIF(Setup_Hierarchy!$J$13:$IV$13,"="&amp;$K237)&lt;&gt;0,$L237,0)</f>
        <v>0</v>
      </c>
      <c r="V237" s="61">
        <f>IF(COUNTIF(Setup_Hierarchy!$J$14:$IV$14,"="&amp;$K237)&lt;&gt;0,$L237,0)</f>
        <v>0</v>
      </c>
      <c r="W237" s="61">
        <f>IF(COUNTIF(Setup_Hierarchy!$J$15:$IV$15,"="&amp;$K237)&lt;&gt;0,$L237,0)</f>
        <v>0</v>
      </c>
      <c r="X237" s="61">
        <f>IF(COUNTIF(Setup_Hierarchy!$J$16:$IV$16,"="&amp;$K237)&lt;&gt;0,$L237,0)</f>
        <v>0</v>
      </c>
      <c r="Y237" s="61">
        <f>IF(COUNTIF(Setup_Hierarchy!$J$17:$IV$17,"="&amp;$K237)&lt;&gt;0,$L237,0)</f>
        <v>0</v>
      </c>
      <c r="Z237" s="61">
        <f>IF(COUNTIF(Setup_Hierarchy!$J$18:$IV$18,"="&amp;$K237)&lt;&gt;0,$L237,0)</f>
        <v>0</v>
      </c>
      <c r="AA237" s="61">
        <f>IF(COUNTIF(Setup_Hierarchy!$J$19:$IV$19,"="&amp;$K237)&lt;&gt;0,$L237,0)</f>
        <v>0</v>
      </c>
      <c r="AB237" s="61">
        <f>IF(COUNTIF(Setup_Hierarchy!$J$20:$IV$20,"="&amp;$K237)&lt;&gt;0,$L237,0)</f>
        <v>0</v>
      </c>
      <c r="AC237" s="61">
        <f>IF(COUNTIF(Setup_Hierarchy!$J$21:$IV$21,"="&amp;$K237)&lt;&gt;0,$L237,0)</f>
        <v>0</v>
      </c>
      <c r="AD237" s="61">
        <f>IF(COUNTIF(Setup_Hierarchy!$J$22:$IV$22,"="&amp;$K237)&lt;&gt;0,$L237,0)</f>
        <v>0</v>
      </c>
      <c r="AE237" s="61">
        <f>IF(COUNTIF(Setup_Hierarchy!$J$23:$IV$23,"="&amp;$K237)&lt;&gt;0,$L237,0)</f>
        <v>0</v>
      </c>
      <c r="AF237" s="61">
        <f>IF(COUNTIF(Setup_Hierarchy!$J$24:$IV$24,"="&amp;$K237)&lt;&gt;0,$L237,0)</f>
        <v>0</v>
      </c>
      <c r="AG237" s="61">
        <f>IF(COUNTIF(Setup_Hierarchy!$J$25:$IV$25,"="&amp;$K237)&lt;&gt;0,$L237,0)</f>
        <v>0</v>
      </c>
      <c r="AH237" s="61">
        <f>IF(COUNTIF(Setup_Hierarchy!$J$26:$IV$26,"="&amp;$K237)&lt;&gt;0,$L237,0)</f>
        <v>0</v>
      </c>
      <c r="AI237" s="61">
        <f>IF(COUNTIF(Setup_Hierarchy!$J$27:$IV$27,"="&amp;$K237)&lt;&gt;0,$L237,0)</f>
        <v>0</v>
      </c>
      <c r="AJ237" s="61">
        <f>IF(COUNTIF(Setup_Hierarchy!$J$28:$IV$28,"="&amp;$K237)&lt;&gt;0,$L237,0)</f>
        <v>0</v>
      </c>
      <c r="AK237" s="61">
        <f>IF(COUNTIF(Setup_Hierarchy!$J$29:$IV$29,"="&amp;$K237)&lt;&gt;0,$L237,0)</f>
        <v>0</v>
      </c>
      <c r="AL237" s="61">
        <f>IF(COUNTIF(Setup_Hierarchy!$J$30:$IV$30,"="&amp;$K237)&lt;&gt;0,$L237,0)</f>
        <v>0</v>
      </c>
      <c r="AM237" s="61">
        <f>IF(COUNTIF(Setup_Hierarchy!$J$31:$IV$31,"="&amp;$K237)&lt;&gt;0,$L237,0)</f>
        <v>0</v>
      </c>
      <c r="AN237" s="61">
        <f>IF(COUNTIF(Setup_Hierarchy!$J$32:$IV$32,"="&amp;$K237)&lt;&gt;0,$L237,0)</f>
        <v>0</v>
      </c>
      <c r="AO237" s="61">
        <f>IF(COUNTIF(Setup_Hierarchy!$J$33:$IV$33,"="&amp;$K237)&lt;&gt;0,$L237,0)</f>
        <v>0</v>
      </c>
      <c r="AP237" s="61">
        <f>IF(COUNTIF(Setup_Hierarchy!$J$34:$IV$34,"="&amp;$K237)&lt;&gt;0,$L237,0)</f>
        <v>0</v>
      </c>
      <c r="AQ237" s="61">
        <f>IF(COUNTIF(Setup_Hierarchy!$J$35:$IV$35,"="&amp;$K237)&lt;&gt;0,$L237,0)</f>
        <v>0</v>
      </c>
      <c r="AR237" s="61">
        <f>IF(COUNTIF(Setup_Hierarchy!$J$36:$IV$36,"="&amp;$K237)&lt;&gt;0,$L237,0)</f>
        <v>0</v>
      </c>
      <c r="AS237" s="61">
        <f>IF(COUNTIF(Setup_Hierarchy!$J$37:$IV$37,"="&amp;$K237)&lt;&gt;0,$L237,0)</f>
        <v>0</v>
      </c>
      <c r="AT237" s="61">
        <f>IF(COUNTIF(Setup_Hierarchy!$J$38:$IV$38,"="&amp;$K237)&lt;&gt;0,$L237,0)</f>
        <v>0</v>
      </c>
      <c r="AU237" s="61">
        <f>IF(COUNTIF(Setup_Hierarchy!$J$39:$IV$39,"="&amp;$K237)&lt;&gt;0,$L237,0)</f>
        <v>0</v>
      </c>
      <c r="AV237" s="61">
        <f>IF(COUNTIF(Setup_Hierarchy!$J$40:$IV$40,"="&amp;$K237)&lt;&gt;0,$L237,0)</f>
        <v>0</v>
      </c>
      <c r="AW237" s="61">
        <f>IF(COUNTIF(Setup_Hierarchy!$J$41:$IV$41,"="&amp;$K237)&lt;&gt;0,$L237,0)</f>
        <v>0</v>
      </c>
      <c r="AX237" s="61">
        <f>IF(COUNTIF(Setup_Hierarchy!$J$42:$IV$42,"="&amp;$K237)&lt;&gt;0,$L237,0)</f>
        <v>0</v>
      </c>
      <c r="AY237" s="61">
        <f>IF(COUNTIF(Setup_Hierarchy!$J$43:$IV$43,"="&amp;$K237)&lt;&gt;0,$L237,0)</f>
        <v>0</v>
      </c>
      <c r="AZ237" s="61">
        <f>IF(COUNTIF(Setup_Hierarchy!$J$44:$IV$44,"="&amp;$K237)&lt;&gt;0,$L237,0)</f>
        <v>0</v>
      </c>
      <c r="BA237" s="61">
        <f>IF(COUNTIF(Setup_Hierarchy!$J$45:$IV$45,"="&amp;$K237)&lt;&gt;0,$L237,0)</f>
        <v>0</v>
      </c>
      <c r="BB237" s="61">
        <f>IF(COUNTIF(Setup_Hierarchy!$J$46:$IV$46,"="&amp;$K237)&lt;&gt;0,$L237,0)</f>
        <v>0</v>
      </c>
      <c r="BC237" s="61">
        <f>IF(COUNTIF(Setup_Hierarchy!$J$47:$IV$47,"="&amp;$K237)&lt;&gt;0,$L237,0)</f>
        <v>0</v>
      </c>
      <c r="BD237" s="61">
        <f>IF(COUNTIF(Setup_Hierarchy!$J$48:$IV$48,"="&amp;$K237)&lt;&gt;0,$L237,0)</f>
        <v>0</v>
      </c>
      <c r="BE237" s="61">
        <f>IF(COUNTIF(Setup_Hierarchy!$J$49:$IV$49,"="&amp;$K237)&lt;&gt;0,$L237,0)</f>
        <v>0</v>
      </c>
      <c r="BF237" s="61">
        <f>IF(COUNTIF(Setup_Hierarchy!$J$50:$IV$50,"="&amp;$K237)&lt;&gt;0,$L237,0)</f>
        <v>0</v>
      </c>
      <c r="BG237" s="61">
        <f>IF(COUNTIF(Setup_Hierarchy!$J$51:$IV$51,"="&amp;$K237)&lt;&gt;0,$L237,0)</f>
        <v>-350.46</v>
      </c>
      <c r="BH237" s="61">
        <f>IF(COUNTIF(Setup_Hierarchy!$J$52:$IV$52,"="&amp;$K237)&lt;&gt;0,$L237,0)</f>
        <v>0</v>
      </c>
      <c r="BI237" s="61">
        <f>IF(COUNTIF(Setup_Hierarchy!$J$53:$IV$53,"="&amp;$K237)&lt;&gt;0,$L237,0)</f>
        <v>0</v>
      </c>
      <c r="BJ237" s="61">
        <f>IF(COUNTIF(Setup_Hierarchy!$J$54:$IV$54,"="&amp;$K237)&lt;&gt;0,$L237,0)</f>
        <v>0</v>
      </c>
      <c r="BK237" s="61">
        <f>IF(COUNTIF(Setup_Hierarchy!$J$55:$IV$55,"="&amp;$K237)&lt;&gt;0,$L237,0)</f>
        <v>0</v>
      </c>
      <c r="BL237" s="61">
        <f>IF(COUNTIF(Setup_Hierarchy!$J$56:$IV$56,"="&amp;$K237)&lt;&gt;0,$L237,0)</f>
        <v>0</v>
      </c>
      <c r="BM237" s="61">
        <f>IF(COUNTIF(Setup_Hierarchy!$J$57:$IV$57,"="&amp;$K237)&lt;&gt;0,$L237,0)</f>
        <v>0</v>
      </c>
      <c r="BN237" s="61">
        <f>IF(COUNTIF(Setup_Hierarchy!$J$58:$IV$58,"="&amp;$K237)&lt;&gt;0,$L237,0)</f>
        <v>0</v>
      </c>
      <c r="BO237" s="61">
        <f>IF(COUNTIF(Setup_Hierarchy!$J$59:$IV$59,"="&amp;$K237)&lt;&gt;0,$L237,0)</f>
        <v>-350.46</v>
      </c>
      <c r="BP237" s="61">
        <f>IF(COUNTIF(Setup_Hierarchy!$J$60:$IV$60,"="&amp;$K237)&lt;&gt;0,$L237,0)</f>
        <v>0</v>
      </c>
      <c r="BQ237" s="61">
        <f>IF(COUNTIF(Setup_Hierarchy!$J$61:$IV$61,"="&amp;$K237)&lt;&gt;0,$L237,0)</f>
        <v>0</v>
      </c>
      <c r="BR237" s="61">
        <f>IF(COUNTIF(Setup_Hierarchy!$J$62:$IV$62,"="&amp;$K237)&lt;&gt;0,$L237,0)</f>
        <v>0</v>
      </c>
      <c r="BS237" s="61">
        <f>IF(COUNTIF(Setup_Hierarchy!$J$63:$IV$63,"="&amp;$K237)&lt;&gt;0,$L237,0)</f>
        <v>0</v>
      </c>
      <c r="BT237" s="61">
        <f>IF(COUNTIF(Setup_Hierarchy!$J$64:$IV$64,"="&amp;$K237)&lt;&gt;0,$L237,0)</f>
        <v>0</v>
      </c>
      <c r="BU237" s="61">
        <f>IF(COUNTIF(Setup_Hierarchy!$J$65:$IV$65,"="&amp;$K237)&lt;&gt;0,$L237,0)</f>
        <v>0</v>
      </c>
      <c r="BV237" s="61">
        <f>IF(COUNTIF(Setup_Hierarchy!$J$66:$IV$66,"="&amp;$K237)&lt;&gt;0,$L237,0)</f>
        <v>0</v>
      </c>
      <c r="BW237" s="61">
        <f>IF(COUNTIF(Setup_Hierarchy!$J$67:$IV$67,"="&amp;$K237)&lt;&gt;0,$L237,0)</f>
        <v>0</v>
      </c>
      <c r="BX237" s="61">
        <f>IF(COUNTIF(Setup_Hierarchy!$J$68:$IV$68,"="&amp;$K237)&lt;&gt;0,$L237,0)</f>
        <v>0</v>
      </c>
      <c r="BY237" s="61">
        <f>IF(COUNTIF(Setup_Hierarchy!$J$69:$IV$69,"="&amp;$K237)&lt;&gt;0,$L237,0)</f>
        <v>0</v>
      </c>
      <c r="BZ237" s="61">
        <f>IF(COUNTIF(Setup_Hierarchy!$J$70:$IV$70,"="&amp;$K237)&lt;&gt;0,$L237,0)</f>
        <v>0</v>
      </c>
      <c r="CA237" s="61">
        <f>IF(COUNTIF(Setup_Hierarchy!$J$71:$IV$71,"="&amp;$K237)&lt;&gt;0,$L237,0)</f>
        <v>0</v>
      </c>
      <c r="CB237" s="61">
        <f>IF(COUNTIF(Setup_Hierarchy!$J$72:$IV$72,"="&amp;$K237)&lt;&gt;0,$L237,0)</f>
        <v>0</v>
      </c>
      <c r="CC237" s="61">
        <f>IF(COUNTIF(Setup_Hierarchy!$J$73:$IV$73,"="&amp;$K237)&lt;&gt;0,$L237,0)</f>
        <v>0</v>
      </c>
      <c r="CD237" s="61">
        <f>IF(COUNTIF(Setup_Hierarchy!$J$74:$IV$74,"="&amp;$K237)&lt;&gt;0,$L237,0)</f>
        <v>0</v>
      </c>
      <c r="CE237" s="61">
        <f>IF(COUNTIF(Setup_Hierarchy!$J$75:$IV$75,"="&amp;$K237)&lt;&gt;0,$L237,0)</f>
        <v>-350.46</v>
      </c>
      <c r="CF237" s="61">
        <f>IF(COUNTIF(Setup_Hierarchy!$J$76:$IV$76,"="&amp;$K237)&lt;&gt;0,$L237,0)</f>
        <v>-350.46</v>
      </c>
      <c r="CG237" s="61">
        <f>IF(COUNTIF(Setup_Hierarchy!$J$77:$IV$77,"="&amp;$K237)&lt;&gt;0,$L237,0)</f>
        <v>0</v>
      </c>
      <c r="CH237" s="61">
        <f>IF(COUNTIF(Setup_Hierarchy!$J$78:$IV$78,"="&amp;$K237)&lt;&gt;0,$L237,0)</f>
        <v>0</v>
      </c>
      <c r="CI237" s="61">
        <f>IF(COUNTIF(Setup_Hierarchy!$J$79:$IV$79,"="&amp;$K237)&lt;&gt;0,$L237,0)</f>
        <v>0</v>
      </c>
      <c r="CJ237" s="61">
        <f>IF(COUNTIF(Setup_Hierarchy!$J$80:$IV$80,"="&amp;$K237)&lt;&gt;0,$L237,0)</f>
        <v>0</v>
      </c>
      <c r="CK237" s="61">
        <f>IF(COUNTIF(Setup_Hierarchy!$J$81:$IV$81,"="&amp;$K237)&lt;&gt;0,$L237,0)</f>
        <v>0</v>
      </c>
      <c r="CL237" s="61">
        <f>IF(COUNTIF(Setup_Hierarchy!$J$82:$IV$82,"="&amp;$K237)&lt;&gt;0,$L237,0)</f>
        <v>0</v>
      </c>
      <c r="CM237" s="61">
        <f>IF(COUNTIF(Setup_Hierarchy!$J$83:$IV$83,"="&amp;$K237)&lt;&gt;0,$L237,0)</f>
        <v>0</v>
      </c>
      <c r="CN237" s="61">
        <f>IF(COUNTIF(Setup_Hierarchy!$J$84:$IV$84,"="&amp;$K237)&lt;&gt;0,$L237,0)</f>
        <v>0</v>
      </c>
      <c r="CO237" s="61">
        <f>IF(COUNTIF(Setup_Hierarchy!$J$85:$IV$85,"="&amp;$K237)&lt;&gt;0,$L237,0)</f>
        <v>0</v>
      </c>
      <c r="CP237" s="61">
        <f>IF(COUNTIF(Setup_Hierarchy!$J$86:$IV$86,"="&amp;$K237)&lt;&gt;0,$L237,0)</f>
        <v>0</v>
      </c>
      <c r="CQ237" s="61">
        <f>IF(COUNTIF(Setup_Hierarchy!$J$87:$IV$87,"="&amp;$K237)&lt;&gt;0,$L237,0)</f>
        <v>0</v>
      </c>
      <c r="CR237" s="61">
        <f>IF(COUNTIF(Setup_Hierarchy!$J$88:$IV$88,"="&amp;$K237)&lt;&gt;0,$L237,0)</f>
        <v>0</v>
      </c>
      <c r="CS237" s="61">
        <f>IF(COUNTIF(Setup_Hierarchy!$J$89:$IV$89,"="&amp;$K237)&lt;&gt;0,$L237,0)</f>
        <v>0</v>
      </c>
      <c r="CT237" s="61">
        <f>IF(COUNTIF(Setup_Hierarchy!$J$90:$IV$90,"="&amp;$K237)&lt;&gt;0,$L237,0)</f>
        <v>0</v>
      </c>
      <c r="CU237" s="61">
        <f>IF(COUNTIF(Setup_Hierarchy!$J$91:$IV$91,"="&amp;$K237)&lt;&gt;0,$L237,0)</f>
        <v>0</v>
      </c>
      <c r="CV237" s="61">
        <f>IF(COUNTIF(Setup_Hierarchy!$J$92:$IV$92,"="&amp;$K237)&lt;&gt;0,$L237,0)</f>
        <v>0</v>
      </c>
      <c r="CW237" s="61">
        <f>IF(COUNTIF(Setup_Hierarchy!$J$93:$IV$93,"="&amp;$K237)&lt;&gt;0,$L237,0)</f>
        <v>0</v>
      </c>
      <c r="CX237" s="61">
        <f>IF(COUNTIF(Setup_Hierarchy!$J$94:$IV$94,"="&amp;$K237)&lt;&gt;0,$L237,0)</f>
        <v>0</v>
      </c>
      <c r="CY237" s="61">
        <f>IF(COUNTIF(Setup_Hierarchy!$J$95:$IV$95,"="&amp;$K237)&lt;&gt;0,$L237,0)</f>
        <v>0</v>
      </c>
      <c r="CZ237" s="61">
        <f>IF(COUNTIF(Setup_Hierarchy!$J$96:$IV$96,"="&amp;$K237)&lt;&gt;0,$L237,0)</f>
        <v>0</v>
      </c>
      <c r="DA237" s="61">
        <f>IF(COUNTIF(Setup_Hierarchy!$J$97:$IV$97,"="&amp;$K237)&lt;&gt;0,$L237,0)</f>
        <v>0</v>
      </c>
      <c r="DB237" s="61">
        <f>IF(COUNTIF(Setup_Hierarchy!$J$98:$IV$98,"="&amp;$K237)&lt;&gt;0,$L237,0)</f>
        <v>0</v>
      </c>
      <c r="DC237" s="61">
        <f>IF(COUNTIF(Setup_Hierarchy!$J$99:$IV$99,"="&amp;$K237)&lt;&gt;0,$L237,0)</f>
        <v>0</v>
      </c>
      <c r="DD237" s="61">
        <f>IF(COUNTIF(Setup_Hierarchy!$J$100:$IV$100,"="&amp;$K237)&lt;&gt;0,$L237,0)</f>
        <v>0</v>
      </c>
      <c r="DE237" s="61">
        <f>IF(COUNTIF(Setup_Hierarchy!$J$101:$IV$101,"="&amp;$K237)&lt;&gt;0,$L237,0)</f>
        <v>0</v>
      </c>
      <c r="DF237" s="61">
        <f>IF(COUNTIF(Setup_Hierarchy!$J$102:$IV$102,"="&amp;$K237)&lt;&gt;0,$L237,0)</f>
        <v>0</v>
      </c>
      <c r="DG237" s="61">
        <f>IF(COUNTIF(Setup_Hierarchy!$J$103:$IV$103,"="&amp;$K237)&lt;&gt;0,$L237,0)</f>
        <v>0</v>
      </c>
      <c r="DH237" s="61">
        <f>IF(COUNTIF(Setup_Hierarchy!$J$104:$IV$104,"="&amp;$K237)&lt;&gt;0,$L237,0)</f>
        <v>0</v>
      </c>
      <c r="DI237" s="61">
        <f>IF(COUNTIF(Setup_Hierarchy!$J$105:$IV$105,"="&amp;$K237)&lt;&gt;0,$L237,0)</f>
        <v>0</v>
      </c>
      <c r="DJ237" s="61">
        <f>IF(COUNTIF(Setup_Hierarchy!$J$106:$IV$106,"="&amp;$K237)&lt;&gt;0,$L237,0)</f>
        <v>0</v>
      </c>
      <c r="DK237" s="61">
        <f>IF(COUNTIF(Setup_Hierarchy!$J$107:$IV$107,"="&amp;$K237)&lt;&gt;0,$L237,0)</f>
        <v>0</v>
      </c>
      <c r="DL237" s="61">
        <f>IF(COUNTIF(Setup_Hierarchy!$J$108:$IV$108,"="&amp;$K237)&lt;&gt;0,$L237,0)</f>
        <v>0</v>
      </c>
      <c r="DM237" s="61">
        <f>IF(COUNTIF(Setup_Hierarchy!$J$109:$IV$109,"="&amp;$K237)&lt;&gt;0,$L237,0)</f>
        <v>0</v>
      </c>
      <c r="DN237" s="61">
        <f>IF(COUNTIF(Setup_Hierarchy!$J$110:$IV$110,"="&amp;$K237)&lt;&gt;0,$L237,0)</f>
        <v>0</v>
      </c>
      <c r="DO237" s="61">
        <f>IF(COUNTIF(Setup_Hierarchy!$J$111:$IV$111,"="&amp;$K237)&lt;&gt;0,$L237,0)</f>
        <v>0</v>
      </c>
      <c r="DP237" s="61">
        <f>IF(COUNTIF(Setup_Hierarchy!$J$112:$IV$112,"="&amp;$K237)&lt;&gt;0,$L237,0)</f>
        <v>0</v>
      </c>
      <c r="DQ237" s="61">
        <f>IF(COUNTIF(Setup_Hierarchy!$J$113:$IV$113,"="&amp;$K237)&lt;&gt;0,$L237,0)</f>
        <v>0</v>
      </c>
      <c r="DR237" s="61">
        <f>IF(COUNTIF(Setup_Hierarchy!$J$114:$IV$114,"="&amp;$K237)&lt;&gt;0,$L237,0)</f>
        <v>0</v>
      </c>
      <c r="DS237" s="61">
        <f>IF(COUNTIF(Setup_Hierarchy!$J$115:$IV$115,"="&amp;$K237)&lt;&gt;0,$L237,0)</f>
        <v>0</v>
      </c>
      <c r="DT237" s="61">
        <f>IF(COUNTIF(Setup_Hierarchy!$J$116:$IV$116,"="&amp;$K237)&lt;&gt;0,$L237,0)</f>
        <v>0</v>
      </c>
    </row>
    <row r="238" spans="2:124" x14ac:dyDescent="0.2">
      <c r="B238" t="s">
        <v>43</v>
      </c>
      <c r="C238">
        <v>287</v>
      </c>
      <c r="D238" t="s">
        <v>9</v>
      </c>
      <c r="E238" t="s">
        <v>369</v>
      </c>
      <c r="F238" t="s">
        <v>528</v>
      </c>
      <c r="G238" t="s">
        <v>25</v>
      </c>
      <c r="H238" t="s">
        <v>11</v>
      </c>
      <c r="I238">
        <v>0.60087599999999997</v>
      </c>
      <c r="J238">
        <v>0.83213499999999996</v>
      </c>
      <c r="K238">
        <v>675</v>
      </c>
      <c r="L238">
        <v>-20.65</v>
      </c>
      <c r="M238" s="61">
        <f>IF(COUNTIF(Setup_Hierarchy!$J$5:$IV$5,"="&amp;$K238)&lt;&gt;0,$L238,0)</f>
        <v>-20.65</v>
      </c>
      <c r="N238" s="61">
        <f>IF(COUNTIF(Setup_Hierarchy!$J$6:$IV$6,"="&amp;$K238)&lt;&gt;0,$L238,0)</f>
        <v>-20.65</v>
      </c>
      <c r="O238" s="61">
        <f>IF(COUNTIF(Setup_Hierarchy!$J$7:$IV$7,"="&amp;$K238)&lt;&gt;0,$L238,0)</f>
        <v>-20.65</v>
      </c>
      <c r="P238" s="61">
        <f>IF(COUNTIF(Setup_Hierarchy!$J$8:$IV$8,"="&amp;$K238)&lt;&gt;0,$L238,0)</f>
        <v>-20.65</v>
      </c>
      <c r="Q238" s="61">
        <f>IF(COUNTIF(Setup_Hierarchy!$J$9:$IV$9,"="&amp;$K238)&lt;&gt;0,$L238,0)</f>
        <v>-20.65</v>
      </c>
      <c r="R238" s="61">
        <f>IF(COUNTIF(Setup_Hierarchy!$J$10:$IV$10,"="&amp;$K238)&lt;&gt;0,$L238,0)</f>
        <v>0</v>
      </c>
      <c r="S238" s="61">
        <f>IF(COUNTIF(Setup_Hierarchy!$J$11:$IV$11,"="&amp;$K238)&lt;&gt;0,$L238,0)</f>
        <v>0</v>
      </c>
      <c r="T238" s="61">
        <f>IF(COUNTIF(Setup_Hierarchy!$J$12:$IV$12,"="&amp;$K238)&lt;&gt;0,$L238,0)</f>
        <v>0</v>
      </c>
      <c r="U238" s="61">
        <f>IF(COUNTIF(Setup_Hierarchy!$J$13:$IV$13,"="&amp;$K238)&lt;&gt;0,$L238,0)</f>
        <v>0</v>
      </c>
      <c r="V238" s="61">
        <f>IF(COUNTIF(Setup_Hierarchy!$J$14:$IV$14,"="&amp;$K238)&lt;&gt;0,$L238,0)</f>
        <v>0</v>
      </c>
      <c r="W238" s="61">
        <f>IF(COUNTIF(Setup_Hierarchy!$J$15:$IV$15,"="&amp;$K238)&lt;&gt;0,$L238,0)</f>
        <v>0</v>
      </c>
      <c r="X238" s="61">
        <f>IF(COUNTIF(Setup_Hierarchy!$J$16:$IV$16,"="&amp;$K238)&lt;&gt;0,$L238,0)</f>
        <v>0</v>
      </c>
      <c r="Y238" s="61">
        <f>IF(COUNTIF(Setup_Hierarchy!$J$17:$IV$17,"="&amp;$K238)&lt;&gt;0,$L238,0)</f>
        <v>0</v>
      </c>
      <c r="Z238" s="61">
        <f>IF(COUNTIF(Setup_Hierarchy!$J$18:$IV$18,"="&amp;$K238)&lt;&gt;0,$L238,0)</f>
        <v>-20.65</v>
      </c>
      <c r="AA238" s="61">
        <f>IF(COUNTIF(Setup_Hierarchy!$J$19:$IV$19,"="&amp;$K238)&lt;&gt;0,$L238,0)</f>
        <v>-20.65</v>
      </c>
      <c r="AB238" s="61">
        <f>IF(COUNTIF(Setup_Hierarchy!$J$20:$IV$20,"="&amp;$K238)&lt;&gt;0,$L238,0)</f>
        <v>0</v>
      </c>
      <c r="AC238" s="61">
        <f>IF(COUNTIF(Setup_Hierarchy!$J$21:$IV$21,"="&amp;$K238)&lt;&gt;0,$L238,0)</f>
        <v>0</v>
      </c>
      <c r="AD238" s="61">
        <f>IF(COUNTIF(Setup_Hierarchy!$J$22:$IV$22,"="&amp;$K238)&lt;&gt;0,$L238,0)</f>
        <v>0</v>
      </c>
      <c r="AE238" s="61">
        <f>IF(COUNTIF(Setup_Hierarchy!$J$23:$IV$23,"="&amp;$K238)&lt;&gt;0,$L238,0)</f>
        <v>0</v>
      </c>
      <c r="AF238" s="61">
        <f>IF(COUNTIF(Setup_Hierarchy!$J$24:$IV$24,"="&amp;$K238)&lt;&gt;0,$L238,0)</f>
        <v>0</v>
      </c>
      <c r="AG238" s="61">
        <f>IF(COUNTIF(Setup_Hierarchy!$J$25:$IV$25,"="&amp;$K238)&lt;&gt;0,$L238,0)</f>
        <v>0</v>
      </c>
      <c r="AH238" s="61">
        <f>IF(COUNTIF(Setup_Hierarchy!$J$26:$IV$26,"="&amp;$K238)&lt;&gt;0,$L238,0)</f>
        <v>0</v>
      </c>
      <c r="AI238" s="61">
        <f>IF(COUNTIF(Setup_Hierarchy!$J$27:$IV$27,"="&amp;$K238)&lt;&gt;0,$L238,0)</f>
        <v>0</v>
      </c>
      <c r="AJ238" s="61">
        <f>IF(COUNTIF(Setup_Hierarchy!$J$28:$IV$28,"="&amp;$K238)&lt;&gt;0,$L238,0)</f>
        <v>0</v>
      </c>
      <c r="AK238" s="61">
        <f>IF(COUNTIF(Setup_Hierarchy!$J$29:$IV$29,"="&amp;$K238)&lt;&gt;0,$L238,0)</f>
        <v>0</v>
      </c>
      <c r="AL238" s="61">
        <f>IF(COUNTIF(Setup_Hierarchy!$J$30:$IV$30,"="&amp;$K238)&lt;&gt;0,$L238,0)</f>
        <v>0</v>
      </c>
      <c r="AM238" s="61">
        <f>IF(COUNTIF(Setup_Hierarchy!$J$31:$IV$31,"="&amp;$K238)&lt;&gt;0,$L238,0)</f>
        <v>0</v>
      </c>
      <c r="AN238" s="61">
        <f>IF(COUNTIF(Setup_Hierarchy!$J$32:$IV$32,"="&amp;$K238)&lt;&gt;0,$L238,0)</f>
        <v>0</v>
      </c>
      <c r="AO238" s="61">
        <f>IF(COUNTIF(Setup_Hierarchy!$J$33:$IV$33,"="&amp;$K238)&lt;&gt;0,$L238,0)</f>
        <v>0</v>
      </c>
      <c r="AP238" s="61">
        <f>IF(COUNTIF(Setup_Hierarchy!$J$34:$IV$34,"="&amp;$K238)&lt;&gt;0,$L238,0)</f>
        <v>0</v>
      </c>
      <c r="AQ238" s="61">
        <f>IF(COUNTIF(Setup_Hierarchy!$J$35:$IV$35,"="&amp;$K238)&lt;&gt;0,$L238,0)</f>
        <v>0</v>
      </c>
      <c r="AR238" s="61">
        <f>IF(COUNTIF(Setup_Hierarchy!$J$36:$IV$36,"="&amp;$K238)&lt;&gt;0,$L238,0)</f>
        <v>0</v>
      </c>
      <c r="AS238" s="61">
        <f>IF(COUNTIF(Setup_Hierarchy!$J$37:$IV$37,"="&amp;$K238)&lt;&gt;0,$L238,0)</f>
        <v>0</v>
      </c>
      <c r="AT238" s="61">
        <f>IF(COUNTIF(Setup_Hierarchy!$J$38:$IV$38,"="&amp;$K238)&lt;&gt;0,$L238,0)</f>
        <v>0</v>
      </c>
      <c r="AU238" s="61">
        <f>IF(COUNTIF(Setup_Hierarchy!$J$39:$IV$39,"="&amp;$K238)&lt;&gt;0,$L238,0)</f>
        <v>0</v>
      </c>
      <c r="AV238" s="61">
        <f>IF(COUNTIF(Setup_Hierarchy!$J$40:$IV$40,"="&amp;$K238)&lt;&gt;0,$L238,0)</f>
        <v>0</v>
      </c>
      <c r="AW238" s="61">
        <f>IF(COUNTIF(Setup_Hierarchy!$J$41:$IV$41,"="&amp;$K238)&lt;&gt;0,$L238,0)</f>
        <v>0</v>
      </c>
      <c r="AX238" s="61">
        <f>IF(COUNTIF(Setup_Hierarchy!$J$42:$IV$42,"="&amp;$K238)&lt;&gt;0,$L238,0)</f>
        <v>0</v>
      </c>
      <c r="AY238" s="61">
        <f>IF(COUNTIF(Setup_Hierarchy!$J$43:$IV$43,"="&amp;$K238)&lt;&gt;0,$L238,0)</f>
        <v>0</v>
      </c>
      <c r="AZ238" s="61">
        <f>IF(COUNTIF(Setup_Hierarchy!$J$44:$IV$44,"="&amp;$K238)&lt;&gt;0,$L238,0)</f>
        <v>0</v>
      </c>
      <c r="BA238" s="61">
        <f>IF(COUNTIF(Setup_Hierarchy!$J$45:$IV$45,"="&amp;$K238)&lt;&gt;0,$L238,0)</f>
        <v>0</v>
      </c>
      <c r="BB238" s="61">
        <f>IF(COUNTIF(Setup_Hierarchy!$J$46:$IV$46,"="&amp;$K238)&lt;&gt;0,$L238,0)</f>
        <v>0</v>
      </c>
      <c r="BC238" s="61">
        <f>IF(COUNTIF(Setup_Hierarchy!$J$47:$IV$47,"="&amp;$K238)&lt;&gt;0,$L238,0)</f>
        <v>0</v>
      </c>
      <c r="BD238" s="61">
        <f>IF(COUNTIF(Setup_Hierarchy!$J$48:$IV$48,"="&amp;$K238)&lt;&gt;0,$L238,0)</f>
        <v>0</v>
      </c>
      <c r="BE238" s="61">
        <f>IF(COUNTIF(Setup_Hierarchy!$J$49:$IV$49,"="&amp;$K238)&lt;&gt;0,$L238,0)</f>
        <v>0</v>
      </c>
      <c r="BF238" s="61">
        <f>IF(COUNTIF(Setup_Hierarchy!$J$50:$IV$50,"="&amp;$K238)&lt;&gt;0,$L238,0)</f>
        <v>0</v>
      </c>
      <c r="BG238" s="61">
        <f>IF(COUNTIF(Setup_Hierarchy!$J$51:$IV$51,"="&amp;$K238)&lt;&gt;0,$L238,0)</f>
        <v>0</v>
      </c>
      <c r="BH238" s="61">
        <f>IF(COUNTIF(Setup_Hierarchy!$J$52:$IV$52,"="&amp;$K238)&lt;&gt;0,$L238,0)</f>
        <v>0</v>
      </c>
      <c r="BI238" s="61">
        <f>IF(COUNTIF(Setup_Hierarchy!$J$53:$IV$53,"="&amp;$K238)&lt;&gt;0,$L238,0)</f>
        <v>0</v>
      </c>
      <c r="BJ238" s="61">
        <f>IF(COUNTIF(Setup_Hierarchy!$J$54:$IV$54,"="&amp;$K238)&lt;&gt;0,$L238,0)</f>
        <v>0</v>
      </c>
      <c r="BK238" s="61">
        <f>IF(COUNTIF(Setup_Hierarchy!$J$55:$IV$55,"="&amp;$K238)&lt;&gt;0,$L238,0)</f>
        <v>0</v>
      </c>
      <c r="BL238" s="61">
        <f>IF(COUNTIF(Setup_Hierarchy!$J$56:$IV$56,"="&amp;$K238)&lt;&gt;0,$L238,0)</f>
        <v>0</v>
      </c>
      <c r="BM238" s="61">
        <f>IF(COUNTIF(Setup_Hierarchy!$J$57:$IV$57,"="&amp;$K238)&lt;&gt;0,$L238,0)</f>
        <v>0</v>
      </c>
      <c r="BN238" s="61">
        <f>IF(COUNTIF(Setup_Hierarchy!$J$58:$IV$58,"="&amp;$K238)&lt;&gt;0,$L238,0)</f>
        <v>0</v>
      </c>
      <c r="BO238" s="61">
        <f>IF(COUNTIF(Setup_Hierarchy!$J$59:$IV$59,"="&amp;$K238)&lt;&gt;0,$L238,0)</f>
        <v>0</v>
      </c>
      <c r="BP238" s="61">
        <f>IF(COUNTIF(Setup_Hierarchy!$J$60:$IV$60,"="&amp;$K238)&lt;&gt;0,$L238,0)</f>
        <v>0</v>
      </c>
      <c r="BQ238" s="61">
        <f>IF(COUNTIF(Setup_Hierarchy!$J$61:$IV$61,"="&amp;$K238)&lt;&gt;0,$L238,0)</f>
        <v>0</v>
      </c>
      <c r="BR238" s="61">
        <f>IF(COUNTIF(Setup_Hierarchy!$J$62:$IV$62,"="&amp;$K238)&lt;&gt;0,$L238,0)</f>
        <v>0</v>
      </c>
      <c r="BS238" s="61">
        <f>IF(COUNTIF(Setup_Hierarchy!$J$63:$IV$63,"="&amp;$K238)&lt;&gt;0,$L238,0)</f>
        <v>0</v>
      </c>
      <c r="BT238" s="61">
        <f>IF(COUNTIF(Setup_Hierarchy!$J$64:$IV$64,"="&amp;$K238)&lt;&gt;0,$L238,0)</f>
        <v>0</v>
      </c>
      <c r="BU238" s="61">
        <f>IF(COUNTIF(Setup_Hierarchy!$J$65:$IV$65,"="&amp;$K238)&lt;&gt;0,$L238,0)</f>
        <v>0</v>
      </c>
      <c r="BV238" s="61">
        <f>IF(COUNTIF(Setup_Hierarchy!$J$66:$IV$66,"="&amp;$K238)&lt;&gt;0,$L238,0)</f>
        <v>0</v>
      </c>
      <c r="BW238" s="61">
        <f>IF(COUNTIF(Setup_Hierarchy!$J$67:$IV$67,"="&amp;$K238)&lt;&gt;0,$L238,0)</f>
        <v>0</v>
      </c>
      <c r="BX238" s="61">
        <f>IF(COUNTIF(Setup_Hierarchy!$J$68:$IV$68,"="&amp;$K238)&lt;&gt;0,$L238,0)</f>
        <v>0</v>
      </c>
      <c r="BY238" s="61">
        <f>IF(COUNTIF(Setup_Hierarchy!$J$69:$IV$69,"="&amp;$K238)&lt;&gt;0,$L238,0)</f>
        <v>0</v>
      </c>
      <c r="BZ238" s="61">
        <f>IF(COUNTIF(Setup_Hierarchy!$J$70:$IV$70,"="&amp;$K238)&lt;&gt;0,$L238,0)</f>
        <v>0</v>
      </c>
      <c r="CA238" s="61">
        <f>IF(COUNTIF(Setup_Hierarchy!$J$71:$IV$71,"="&amp;$K238)&lt;&gt;0,$L238,0)</f>
        <v>0</v>
      </c>
      <c r="CB238" s="61">
        <f>IF(COUNTIF(Setup_Hierarchy!$J$72:$IV$72,"="&amp;$K238)&lt;&gt;0,$L238,0)</f>
        <v>0</v>
      </c>
      <c r="CC238" s="61">
        <f>IF(COUNTIF(Setup_Hierarchy!$J$73:$IV$73,"="&amp;$K238)&lt;&gt;0,$L238,0)</f>
        <v>0</v>
      </c>
      <c r="CD238" s="61">
        <f>IF(COUNTIF(Setup_Hierarchy!$J$74:$IV$74,"="&amp;$K238)&lt;&gt;0,$L238,0)</f>
        <v>0</v>
      </c>
      <c r="CE238" s="61">
        <f>IF(COUNTIF(Setup_Hierarchy!$J$75:$IV$75,"="&amp;$K238)&lt;&gt;0,$L238,0)</f>
        <v>0</v>
      </c>
      <c r="CF238" s="61">
        <f>IF(COUNTIF(Setup_Hierarchy!$J$76:$IV$76,"="&amp;$K238)&lt;&gt;0,$L238,0)</f>
        <v>0</v>
      </c>
      <c r="CG238" s="61">
        <f>IF(COUNTIF(Setup_Hierarchy!$J$77:$IV$77,"="&amp;$K238)&lt;&gt;0,$L238,0)</f>
        <v>0</v>
      </c>
      <c r="CH238" s="61">
        <f>IF(COUNTIF(Setup_Hierarchy!$J$78:$IV$78,"="&amp;$K238)&lt;&gt;0,$L238,0)</f>
        <v>0</v>
      </c>
      <c r="CI238" s="61">
        <f>IF(COUNTIF(Setup_Hierarchy!$J$79:$IV$79,"="&amp;$K238)&lt;&gt;0,$L238,0)</f>
        <v>0</v>
      </c>
      <c r="CJ238" s="61">
        <f>IF(COUNTIF(Setup_Hierarchy!$J$80:$IV$80,"="&amp;$K238)&lt;&gt;0,$L238,0)</f>
        <v>0</v>
      </c>
      <c r="CK238" s="61">
        <f>IF(COUNTIF(Setup_Hierarchy!$J$81:$IV$81,"="&amp;$K238)&lt;&gt;0,$L238,0)</f>
        <v>0</v>
      </c>
      <c r="CL238" s="61">
        <f>IF(COUNTIF(Setup_Hierarchy!$J$82:$IV$82,"="&amp;$K238)&lt;&gt;0,$L238,0)</f>
        <v>0</v>
      </c>
      <c r="CM238" s="61">
        <f>IF(COUNTIF(Setup_Hierarchy!$J$83:$IV$83,"="&amp;$K238)&lt;&gt;0,$L238,0)</f>
        <v>0</v>
      </c>
      <c r="CN238" s="61">
        <f>IF(COUNTIF(Setup_Hierarchy!$J$84:$IV$84,"="&amp;$K238)&lt;&gt;0,$L238,0)</f>
        <v>0</v>
      </c>
      <c r="CO238" s="61">
        <f>IF(COUNTIF(Setup_Hierarchy!$J$85:$IV$85,"="&amp;$K238)&lt;&gt;0,$L238,0)</f>
        <v>0</v>
      </c>
      <c r="CP238" s="61">
        <f>IF(COUNTIF(Setup_Hierarchy!$J$86:$IV$86,"="&amp;$K238)&lt;&gt;0,$L238,0)</f>
        <v>0</v>
      </c>
      <c r="CQ238" s="61">
        <f>IF(COUNTIF(Setup_Hierarchy!$J$87:$IV$87,"="&amp;$K238)&lt;&gt;0,$L238,0)</f>
        <v>0</v>
      </c>
      <c r="CR238" s="61">
        <f>IF(COUNTIF(Setup_Hierarchy!$J$88:$IV$88,"="&amp;$K238)&lt;&gt;0,$L238,0)</f>
        <v>0</v>
      </c>
      <c r="CS238" s="61">
        <f>IF(COUNTIF(Setup_Hierarchy!$J$89:$IV$89,"="&amp;$K238)&lt;&gt;0,$L238,0)</f>
        <v>0</v>
      </c>
      <c r="CT238" s="61">
        <f>IF(COUNTIF(Setup_Hierarchy!$J$90:$IV$90,"="&amp;$K238)&lt;&gt;0,$L238,0)</f>
        <v>0</v>
      </c>
      <c r="CU238" s="61">
        <f>IF(COUNTIF(Setup_Hierarchy!$J$91:$IV$91,"="&amp;$K238)&lt;&gt;0,$L238,0)</f>
        <v>0</v>
      </c>
      <c r="CV238" s="61">
        <f>IF(COUNTIF(Setup_Hierarchy!$J$92:$IV$92,"="&amp;$K238)&lt;&gt;0,$L238,0)</f>
        <v>0</v>
      </c>
      <c r="CW238" s="61">
        <f>IF(COUNTIF(Setup_Hierarchy!$J$93:$IV$93,"="&amp;$K238)&lt;&gt;0,$L238,0)</f>
        <v>0</v>
      </c>
      <c r="CX238" s="61">
        <f>IF(COUNTIF(Setup_Hierarchy!$J$94:$IV$94,"="&amp;$K238)&lt;&gt;0,$L238,0)</f>
        <v>0</v>
      </c>
      <c r="CY238" s="61">
        <f>IF(COUNTIF(Setup_Hierarchy!$J$95:$IV$95,"="&amp;$K238)&lt;&gt;0,$L238,0)</f>
        <v>0</v>
      </c>
      <c r="CZ238" s="61">
        <f>IF(COUNTIF(Setup_Hierarchy!$J$96:$IV$96,"="&amp;$K238)&lt;&gt;0,$L238,0)</f>
        <v>0</v>
      </c>
      <c r="DA238" s="61">
        <f>IF(COUNTIF(Setup_Hierarchy!$J$97:$IV$97,"="&amp;$K238)&lt;&gt;0,$L238,0)</f>
        <v>0</v>
      </c>
      <c r="DB238" s="61">
        <f>IF(COUNTIF(Setup_Hierarchy!$J$98:$IV$98,"="&amp;$K238)&lt;&gt;0,$L238,0)</f>
        <v>0</v>
      </c>
      <c r="DC238" s="61">
        <f>IF(COUNTIF(Setup_Hierarchy!$J$99:$IV$99,"="&amp;$K238)&lt;&gt;0,$L238,0)</f>
        <v>0</v>
      </c>
      <c r="DD238" s="61">
        <f>IF(COUNTIF(Setup_Hierarchy!$J$100:$IV$100,"="&amp;$K238)&lt;&gt;0,$L238,0)</f>
        <v>0</v>
      </c>
      <c r="DE238" s="61">
        <f>IF(COUNTIF(Setup_Hierarchy!$J$101:$IV$101,"="&amp;$K238)&lt;&gt;0,$L238,0)</f>
        <v>0</v>
      </c>
      <c r="DF238" s="61">
        <f>IF(COUNTIF(Setup_Hierarchy!$J$102:$IV$102,"="&amp;$K238)&lt;&gt;0,$L238,0)</f>
        <v>0</v>
      </c>
      <c r="DG238" s="61">
        <f>IF(COUNTIF(Setup_Hierarchy!$J$103:$IV$103,"="&amp;$K238)&lt;&gt;0,$L238,0)</f>
        <v>0</v>
      </c>
      <c r="DH238" s="61">
        <f>IF(COUNTIF(Setup_Hierarchy!$J$104:$IV$104,"="&amp;$K238)&lt;&gt;0,$L238,0)</f>
        <v>0</v>
      </c>
      <c r="DI238" s="61">
        <f>IF(COUNTIF(Setup_Hierarchy!$J$105:$IV$105,"="&amp;$K238)&lt;&gt;0,$L238,0)</f>
        <v>0</v>
      </c>
      <c r="DJ238" s="61">
        <f>IF(COUNTIF(Setup_Hierarchy!$J$106:$IV$106,"="&amp;$K238)&lt;&gt;0,$L238,0)</f>
        <v>0</v>
      </c>
      <c r="DK238" s="61">
        <f>IF(COUNTIF(Setup_Hierarchy!$J$107:$IV$107,"="&amp;$K238)&lt;&gt;0,$L238,0)</f>
        <v>0</v>
      </c>
      <c r="DL238" s="61">
        <f>IF(COUNTIF(Setup_Hierarchy!$J$108:$IV$108,"="&amp;$K238)&lt;&gt;0,$L238,0)</f>
        <v>0</v>
      </c>
      <c r="DM238" s="61">
        <f>IF(COUNTIF(Setup_Hierarchy!$J$109:$IV$109,"="&amp;$K238)&lt;&gt;0,$L238,0)</f>
        <v>0</v>
      </c>
      <c r="DN238" s="61">
        <f>IF(COUNTIF(Setup_Hierarchy!$J$110:$IV$110,"="&amp;$K238)&lt;&gt;0,$L238,0)</f>
        <v>0</v>
      </c>
      <c r="DO238" s="61">
        <f>IF(COUNTIF(Setup_Hierarchy!$J$111:$IV$111,"="&amp;$K238)&lt;&gt;0,$L238,0)</f>
        <v>0</v>
      </c>
      <c r="DP238" s="61">
        <f>IF(COUNTIF(Setup_Hierarchy!$J$112:$IV$112,"="&amp;$K238)&lt;&gt;0,$L238,0)</f>
        <v>0</v>
      </c>
      <c r="DQ238" s="61">
        <f>IF(COUNTIF(Setup_Hierarchy!$J$113:$IV$113,"="&amp;$K238)&lt;&gt;0,$L238,0)</f>
        <v>0</v>
      </c>
      <c r="DR238" s="61">
        <f>IF(COUNTIF(Setup_Hierarchy!$J$114:$IV$114,"="&amp;$K238)&lt;&gt;0,$L238,0)</f>
        <v>0</v>
      </c>
      <c r="DS238" s="61">
        <f>IF(COUNTIF(Setup_Hierarchy!$J$115:$IV$115,"="&amp;$K238)&lt;&gt;0,$L238,0)</f>
        <v>0</v>
      </c>
      <c r="DT238" s="61">
        <f>IF(COUNTIF(Setup_Hierarchy!$J$116:$IV$116,"="&amp;$K238)&lt;&gt;0,$L238,0)</f>
        <v>0</v>
      </c>
    </row>
    <row r="239" spans="2:124" x14ac:dyDescent="0.2">
      <c r="B239" t="s">
        <v>43</v>
      </c>
      <c r="C239">
        <v>287</v>
      </c>
      <c r="D239" t="s">
        <v>9</v>
      </c>
      <c r="E239" t="s">
        <v>369</v>
      </c>
      <c r="F239" t="s">
        <v>528</v>
      </c>
      <c r="G239" t="s">
        <v>25</v>
      </c>
      <c r="H239" t="s">
        <v>11</v>
      </c>
      <c r="I239">
        <v>0.60087599999999997</v>
      </c>
      <c r="J239">
        <v>0.83213499999999996</v>
      </c>
      <c r="K239">
        <v>679</v>
      </c>
      <c r="L239">
        <v>70.23</v>
      </c>
      <c r="M239" s="61">
        <f>IF(COUNTIF(Setup_Hierarchy!$J$5:$IV$5,"="&amp;$K239)&lt;&gt;0,$L239,0)</f>
        <v>70.23</v>
      </c>
      <c r="N239" s="61">
        <f>IF(COUNTIF(Setup_Hierarchy!$J$6:$IV$6,"="&amp;$K239)&lt;&gt;0,$L239,0)</f>
        <v>70.23</v>
      </c>
      <c r="O239" s="61">
        <f>IF(COUNTIF(Setup_Hierarchy!$J$7:$IV$7,"="&amp;$K239)&lt;&gt;0,$L239,0)</f>
        <v>70.23</v>
      </c>
      <c r="P239" s="61">
        <f>IF(COUNTIF(Setup_Hierarchy!$J$8:$IV$8,"="&amp;$K239)&lt;&gt;0,$L239,0)</f>
        <v>70.23</v>
      </c>
      <c r="Q239" s="61">
        <f>IF(COUNTIF(Setup_Hierarchy!$J$9:$IV$9,"="&amp;$K239)&lt;&gt;0,$L239,0)</f>
        <v>70.23</v>
      </c>
      <c r="R239" s="61">
        <f>IF(COUNTIF(Setup_Hierarchy!$J$10:$IV$10,"="&amp;$K239)&lt;&gt;0,$L239,0)</f>
        <v>0</v>
      </c>
      <c r="S239" s="61">
        <f>IF(COUNTIF(Setup_Hierarchy!$J$11:$IV$11,"="&amp;$K239)&lt;&gt;0,$L239,0)</f>
        <v>0</v>
      </c>
      <c r="T239" s="61">
        <f>IF(COUNTIF(Setup_Hierarchy!$J$12:$IV$12,"="&amp;$K239)&lt;&gt;0,$L239,0)</f>
        <v>0</v>
      </c>
      <c r="U239" s="61">
        <f>IF(COUNTIF(Setup_Hierarchy!$J$13:$IV$13,"="&amp;$K239)&lt;&gt;0,$L239,0)</f>
        <v>0</v>
      </c>
      <c r="V239" s="61">
        <f>IF(COUNTIF(Setup_Hierarchy!$J$14:$IV$14,"="&amp;$K239)&lt;&gt;0,$L239,0)</f>
        <v>70.23</v>
      </c>
      <c r="W239" s="61">
        <f>IF(COUNTIF(Setup_Hierarchy!$J$15:$IV$15,"="&amp;$K239)&lt;&gt;0,$L239,0)</f>
        <v>70.23</v>
      </c>
      <c r="X239" s="61">
        <f>IF(COUNTIF(Setup_Hierarchy!$J$16:$IV$16,"="&amp;$K239)&lt;&gt;0,$L239,0)</f>
        <v>0</v>
      </c>
      <c r="Y239" s="61">
        <f>IF(COUNTIF(Setup_Hierarchy!$J$17:$IV$17,"="&amp;$K239)&lt;&gt;0,$L239,0)</f>
        <v>0</v>
      </c>
      <c r="Z239" s="61">
        <f>IF(COUNTIF(Setup_Hierarchy!$J$18:$IV$18,"="&amp;$K239)&lt;&gt;0,$L239,0)</f>
        <v>0</v>
      </c>
      <c r="AA239" s="61">
        <f>IF(COUNTIF(Setup_Hierarchy!$J$19:$IV$19,"="&amp;$K239)&lt;&gt;0,$L239,0)</f>
        <v>0</v>
      </c>
      <c r="AB239" s="61">
        <f>IF(COUNTIF(Setup_Hierarchy!$J$20:$IV$20,"="&amp;$K239)&lt;&gt;0,$L239,0)</f>
        <v>0</v>
      </c>
      <c r="AC239" s="61">
        <f>IF(COUNTIF(Setup_Hierarchy!$J$21:$IV$21,"="&amp;$K239)&lt;&gt;0,$L239,0)</f>
        <v>0</v>
      </c>
      <c r="AD239" s="61">
        <f>IF(COUNTIF(Setup_Hierarchy!$J$22:$IV$22,"="&amp;$K239)&lt;&gt;0,$L239,0)</f>
        <v>0</v>
      </c>
      <c r="AE239" s="61">
        <f>IF(COUNTIF(Setup_Hierarchy!$J$23:$IV$23,"="&amp;$K239)&lt;&gt;0,$L239,0)</f>
        <v>0</v>
      </c>
      <c r="AF239" s="61">
        <f>IF(COUNTIF(Setup_Hierarchy!$J$24:$IV$24,"="&amp;$K239)&lt;&gt;0,$L239,0)</f>
        <v>0</v>
      </c>
      <c r="AG239" s="61">
        <f>IF(COUNTIF(Setup_Hierarchy!$J$25:$IV$25,"="&amp;$K239)&lt;&gt;0,$L239,0)</f>
        <v>0</v>
      </c>
      <c r="AH239" s="61">
        <f>IF(COUNTIF(Setup_Hierarchy!$J$26:$IV$26,"="&amp;$K239)&lt;&gt;0,$L239,0)</f>
        <v>0</v>
      </c>
      <c r="AI239" s="61">
        <f>IF(COUNTIF(Setup_Hierarchy!$J$27:$IV$27,"="&amp;$K239)&lt;&gt;0,$L239,0)</f>
        <v>0</v>
      </c>
      <c r="AJ239" s="61">
        <f>IF(COUNTIF(Setup_Hierarchy!$J$28:$IV$28,"="&amp;$K239)&lt;&gt;0,$L239,0)</f>
        <v>0</v>
      </c>
      <c r="AK239" s="61">
        <f>IF(COUNTIF(Setup_Hierarchy!$J$29:$IV$29,"="&amp;$K239)&lt;&gt;0,$L239,0)</f>
        <v>0</v>
      </c>
      <c r="AL239" s="61">
        <f>IF(COUNTIF(Setup_Hierarchy!$J$30:$IV$30,"="&amp;$K239)&lt;&gt;0,$L239,0)</f>
        <v>0</v>
      </c>
      <c r="AM239" s="61">
        <f>IF(COUNTIF(Setup_Hierarchy!$J$31:$IV$31,"="&amp;$K239)&lt;&gt;0,$L239,0)</f>
        <v>0</v>
      </c>
      <c r="AN239" s="61">
        <f>IF(COUNTIF(Setup_Hierarchy!$J$32:$IV$32,"="&amp;$K239)&lt;&gt;0,$L239,0)</f>
        <v>0</v>
      </c>
      <c r="AO239" s="61">
        <f>IF(COUNTIF(Setup_Hierarchy!$J$33:$IV$33,"="&amp;$K239)&lt;&gt;0,$L239,0)</f>
        <v>0</v>
      </c>
      <c r="AP239" s="61">
        <f>IF(COUNTIF(Setup_Hierarchy!$J$34:$IV$34,"="&amp;$K239)&lt;&gt;0,$L239,0)</f>
        <v>0</v>
      </c>
      <c r="AQ239" s="61">
        <f>IF(COUNTIF(Setup_Hierarchy!$J$35:$IV$35,"="&amp;$K239)&lt;&gt;0,$L239,0)</f>
        <v>0</v>
      </c>
      <c r="AR239" s="61">
        <f>IF(COUNTIF(Setup_Hierarchy!$J$36:$IV$36,"="&amp;$K239)&lt;&gt;0,$L239,0)</f>
        <v>0</v>
      </c>
      <c r="AS239" s="61">
        <f>IF(COUNTIF(Setup_Hierarchy!$J$37:$IV$37,"="&amp;$K239)&lt;&gt;0,$L239,0)</f>
        <v>0</v>
      </c>
      <c r="AT239" s="61">
        <f>IF(COUNTIF(Setup_Hierarchy!$J$38:$IV$38,"="&amp;$K239)&lt;&gt;0,$L239,0)</f>
        <v>0</v>
      </c>
      <c r="AU239" s="61">
        <f>IF(COUNTIF(Setup_Hierarchy!$J$39:$IV$39,"="&amp;$K239)&lt;&gt;0,$L239,0)</f>
        <v>0</v>
      </c>
      <c r="AV239" s="61">
        <f>IF(COUNTIF(Setup_Hierarchy!$J$40:$IV$40,"="&amp;$K239)&lt;&gt;0,$L239,0)</f>
        <v>0</v>
      </c>
      <c r="AW239" s="61">
        <f>IF(COUNTIF(Setup_Hierarchy!$J$41:$IV$41,"="&amp;$K239)&lt;&gt;0,$L239,0)</f>
        <v>0</v>
      </c>
      <c r="AX239" s="61">
        <f>IF(COUNTIF(Setup_Hierarchy!$J$42:$IV$42,"="&amp;$K239)&lt;&gt;0,$L239,0)</f>
        <v>0</v>
      </c>
      <c r="AY239" s="61">
        <f>IF(COUNTIF(Setup_Hierarchy!$J$43:$IV$43,"="&amp;$K239)&lt;&gt;0,$L239,0)</f>
        <v>0</v>
      </c>
      <c r="AZ239" s="61">
        <f>IF(COUNTIF(Setup_Hierarchy!$J$44:$IV$44,"="&amp;$K239)&lt;&gt;0,$L239,0)</f>
        <v>0</v>
      </c>
      <c r="BA239" s="61">
        <f>IF(COUNTIF(Setup_Hierarchy!$J$45:$IV$45,"="&amp;$K239)&lt;&gt;0,$L239,0)</f>
        <v>0</v>
      </c>
      <c r="BB239" s="61">
        <f>IF(COUNTIF(Setup_Hierarchy!$J$46:$IV$46,"="&amp;$K239)&lt;&gt;0,$L239,0)</f>
        <v>0</v>
      </c>
      <c r="BC239" s="61">
        <f>IF(COUNTIF(Setup_Hierarchy!$J$47:$IV$47,"="&amp;$K239)&lt;&gt;0,$L239,0)</f>
        <v>0</v>
      </c>
      <c r="BD239" s="61">
        <f>IF(COUNTIF(Setup_Hierarchy!$J$48:$IV$48,"="&amp;$K239)&lt;&gt;0,$L239,0)</f>
        <v>0</v>
      </c>
      <c r="BE239" s="61">
        <f>IF(COUNTIF(Setup_Hierarchy!$J$49:$IV$49,"="&amp;$K239)&lt;&gt;0,$L239,0)</f>
        <v>0</v>
      </c>
      <c r="BF239" s="61">
        <f>IF(COUNTIF(Setup_Hierarchy!$J$50:$IV$50,"="&amp;$K239)&lt;&gt;0,$L239,0)</f>
        <v>0</v>
      </c>
      <c r="BG239" s="61">
        <f>IF(COUNTIF(Setup_Hierarchy!$J$51:$IV$51,"="&amp;$K239)&lt;&gt;0,$L239,0)</f>
        <v>0</v>
      </c>
      <c r="BH239" s="61">
        <f>IF(COUNTIF(Setup_Hierarchy!$J$52:$IV$52,"="&amp;$K239)&lt;&gt;0,$L239,0)</f>
        <v>0</v>
      </c>
      <c r="BI239" s="61">
        <f>IF(COUNTIF(Setup_Hierarchy!$J$53:$IV$53,"="&amp;$K239)&lt;&gt;0,$L239,0)</f>
        <v>0</v>
      </c>
      <c r="BJ239" s="61">
        <f>IF(COUNTIF(Setup_Hierarchy!$J$54:$IV$54,"="&amp;$K239)&lt;&gt;0,$L239,0)</f>
        <v>0</v>
      </c>
      <c r="BK239" s="61">
        <f>IF(COUNTIF(Setup_Hierarchy!$J$55:$IV$55,"="&amp;$K239)&lt;&gt;0,$L239,0)</f>
        <v>0</v>
      </c>
      <c r="BL239" s="61">
        <f>IF(COUNTIF(Setup_Hierarchy!$J$56:$IV$56,"="&amp;$K239)&lt;&gt;0,$L239,0)</f>
        <v>0</v>
      </c>
      <c r="BM239" s="61">
        <f>IF(COUNTIF(Setup_Hierarchy!$J$57:$IV$57,"="&amp;$K239)&lt;&gt;0,$L239,0)</f>
        <v>0</v>
      </c>
      <c r="BN239" s="61">
        <f>IF(COUNTIF(Setup_Hierarchy!$J$58:$IV$58,"="&amp;$K239)&lt;&gt;0,$L239,0)</f>
        <v>0</v>
      </c>
      <c r="BO239" s="61">
        <f>IF(COUNTIF(Setup_Hierarchy!$J$59:$IV$59,"="&amp;$K239)&lt;&gt;0,$L239,0)</f>
        <v>0</v>
      </c>
      <c r="BP239" s="61">
        <f>IF(COUNTIF(Setup_Hierarchy!$J$60:$IV$60,"="&amp;$K239)&lt;&gt;0,$L239,0)</f>
        <v>0</v>
      </c>
      <c r="BQ239" s="61">
        <f>IF(COUNTIF(Setup_Hierarchy!$J$61:$IV$61,"="&amp;$K239)&lt;&gt;0,$L239,0)</f>
        <v>0</v>
      </c>
      <c r="BR239" s="61">
        <f>IF(COUNTIF(Setup_Hierarchy!$J$62:$IV$62,"="&amp;$K239)&lt;&gt;0,$L239,0)</f>
        <v>0</v>
      </c>
      <c r="BS239" s="61">
        <f>IF(COUNTIF(Setup_Hierarchy!$J$63:$IV$63,"="&amp;$K239)&lt;&gt;0,$L239,0)</f>
        <v>0</v>
      </c>
      <c r="BT239" s="61">
        <f>IF(COUNTIF(Setup_Hierarchy!$J$64:$IV$64,"="&amp;$K239)&lt;&gt;0,$L239,0)</f>
        <v>0</v>
      </c>
      <c r="BU239" s="61">
        <f>IF(COUNTIF(Setup_Hierarchy!$J$65:$IV$65,"="&amp;$K239)&lt;&gt;0,$L239,0)</f>
        <v>0</v>
      </c>
      <c r="BV239" s="61">
        <f>IF(COUNTIF(Setup_Hierarchy!$J$66:$IV$66,"="&amp;$K239)&lt;&gt;0,$L239,0)</f>
        <v>0</v>
      </c>
      <c r="BW239" s="61">
        <f>IF(COUNTIF(Setup_Hierarchy!$J$67:$IV$67,"="&amp;$K239)&lt;&gt;0,$L239,0)</f>
        <v>0</v>
      </c>
      <c r="BX239" s="61">
        <f>IF(COUNTIF(Setup_Hierarchy!$J$68:$IV$68,"="&amp;$K239)&lt;&gt;0,$L239,0)</f>
        <v>0</v>
      </c>
      <c r="BY239" s="61">
        <f>IF(COUNTIF(Setup_Hierarchy!$J$69:$IV$69,"="&amp;$K239)&lt;&gt;0,$L239,0)</f>
        <v>0</v>
      </c>
      <c r="BZ239" s="61">
        <f>IF(COUNTIF(Setup_Hierarchy!$J$70:$IV$70,"="&amp;$K239)&lt;&gt;0,$L239,0)</f>
        <v>0</v>
      </c>
      <c r="CA239" s="61">
        <f>IF(COUNTIF(Setup_Hierarchy!$J$71:$IV$71,"="&amp;$K239)&lt;&gt;0,$L239,0)</f>
        <v>0</v>
      </c>
      <c r="CB239" s="61">
        <f>IF(COUNTIF(Setup_Hierarchy!$J$72:$IV$72,"="&amp;$K239)&lt;&gt;0,$L239,0)</f>
        <v>0</v>
      </c>
      <c r="CC239" s="61">
        <f>IF(COUNTIF(Setup_Hierarchy!$J$73:$IV$73,"="&amp;$K239)&lt;&gt;0,$L239,0)</f>
        <v>0</v>
      </c>
      <c r="CD239" s="61">
        <f>IF(COUNTIF(Setup_Hierarchy!$J$74:$IV$74,"="&amp;$K239)&lt;&gt;0,$L239,0)</f>
        <v>0</v>
      </c>
      <c r="CE239" s="61">
        <f>IF(COUNTIF(Setup_Hierarchy!$J$75:$IV$75,"="&amp;$K239)&lt;&gt;0,$L239,0)</f>
        <v>0</v>
      </c>
      <c r="CF239" s="61">
        <f>IF(COUNTIF(Setup_Hierarchy!$J$76:$IV$76,"="&amp;$K239)&lt;&gt;0,$L239,0)</f>
        <v>0</v>
      </c>
      <c r="CG239" s="61">
        <f>IF(COUNTIF(Setup_Hierarchy!$J$77:$IV$77,"="&amp;$K239)&lt;&gt;0,$L239,0)</f>
        <v>0</v>
      </c>
      <c r="CH239" s="61">
        <f>IF(COUNTIF(Setup_Hierarchy!$J$78:$IV$78,"="&amp;$K239)&lt;&gt;0,$L239,0)</f>
        <v>0</v>
      </c>
      <c r="CI239" s="61">
        <f>IF(COUNTIF(Setup_Hierarchy!$J$79:$IV$79,"="&amp;$K239)&lt;&gt;0,$L239,0)</f>
        <v>0</v>
      </c>
      <c r="CJ239" s="61">
        <f>IF(COUNTIF(Setup_Hierarchy!$J$80:$IV$80,"="&amp;$K239)&lt;&gt;0,$L239,0)</f>
        <v>0</v>
      </c>
      <c r="CK239" s="61">
        <f>IF(COUNTIF(Setup_Hierarchy!$J$81:$IV$81,"="&amp;$K239)&lt;&gt;0,$L239,0)</f>
        <v>0</v>
      </c>
      <c r="CL239" s="61">
        <f>IF(COUNTIF(Setup_Hierarchy!$J$82:$IV$82,"="&amp;$K239)&lt;&gt;0,$L239,0)</f>
        <v>0</v>
      </c>
      <c r="CM239" s="61">
        <f>IF(COUNTIF(Setup_Hierarchy!$J$83:$IV$83,"="&amp;$K239)&lt;&gt;0,$L239,0)</f>
        <v>0</v>
      </c>
      <c r="CN239" s="61">
        <f>IF(COUNTIF(Setup_Hierarchy!$J$84:$IV$84,"="&amp;$K239)&lt;&gt;0,$L239,0)</f>
        <v>0</v>
      </c>
      <c r="CO239" s="61">
        <f>IF(COUNTIF(Setup_Hierarchy!$J$85:$IV$85,"="&amp;$K239)&lt;&gt;0,$L239,0)</f>
        <v>0</v>
      </c>
      <c r="CP239" s="61">
        <f>IF(COUNTIF(Setup_Hierarchy!$J$86:$IV$86,"="&amp;$K239)&lt;&gt;0,$L239,0)</f>
        <v>0</v>
      </c>
      <c r="CQ239" s="61">
        <f>IF(COUNTIF(Setup_Hierarchy!$J$87:$IV$87,"="&amp;$K239)&lt;&gt;0,$L239,0)</f>
        <v>0</v>
      </c>
      <c r="CR239" s="61">
        <f>IF(COUNTIF(Setup_Hierarchy!$J$88:$IV$88,"="&amp;$K239)&lt;&gt;0,$L239,0)</f>
        <v>0</v>
      </c>
      <c r="CS239" s="61">
        <f>IF(COUNTIF(Setup_Hierarchy!$J$89:$IV$89,"="&amp;$K239)&lt;&gt;0,$L239,0)</f>
        <v>0</v>
      </c>
      <c r="CT239" s="61">
        <f>IF(COUNTIF(Setup_Hierarchy!$J$90:$IV$90,"="&amp;$K239)&lt;&gt;0,$L239,0)</f>
        <v>0</v>
      </c>
      <c r="CU239" s="61">
        <f>IF(COUNTIF(Setup_Hierarchy!$J$91:$IV$91,"="&amp;$K239)&lt;&gt;0,$L239,0)</f>
        <v>0</v>
      </c>
      <c r="CV239" s="61">
        <f>IF(COUNTIF(Setup_Hierarchy!$J$92:$IV$92,"="&amp;$K239)&lt;&gt;0,$L239,0)</f>
        <v>0</v>
      </c>
      <c r="CW239" s="61">
        <f>IF(COUNTIF(Setup_Hierarchy!$J$93:$IV$93,"="&amp;$K239)&lt;&gt;0,$L239,0)</f>
        <v>0</v>
      </c>
      <c r="CX239" s="61">
        <f>IF(COUNTIF(Setup_Hierarchy!$J$94:$IV$94,"="&amp;$K239)&lt;&gt;0,$L239,0)</f>
        <v>0</v>
      </c>
      <c r="CY239" s="61">
        <f>IF(COUNTIF(Setup_Hierarchy!$J$95:$IV$95,"="&amp;$K239)&lt;&gt;0,$L239,0)</f>
        <v>0</v>
      </c>
      <c r="CZ239" s="61">
        <f>IF(COUNTIF(Setup_Hierarchy!$J$96:$IV$96,"="&amp;$K239)&lt;&gt;0,$L239,0)</f>
        <v>0</v>
      </c>
      <c r="DA239" s="61">
        <f>IF(COUNTIF(Setup_Hierarchy!$J$97:$IV$97,"="&amp;$K239)&lt;&gt;0,$L239,0)</f>
        <v>0</v>
      </c>
      <c r="DB239" s="61">
        <f>IF(COUNTIF(Setup_Hierarchy!$J$98:$IV$98,"="&amp;$K239)&lt;&gt;0,$L239,0)</f>
        <v>0</v>
      </c>
      <c r="DC239" s="61">
        <f>IF(COUNTIF(Setup_Hierarchy!$J$99:$IV$99,"="&amp;$K239)&lt;&gt;0,$L239,0)</f>
        <v>0</v>
      </c>
      <c r="DD239" s="61">
        <f>IF(COUNTIF(Setup_Hierarchy!$J$100:$IV$100,"="&amp;$K239)&lt;&gt;0,$L239,0)</f>
        <v>0</v>
      </c>
      <c r="DE239" s="61">
        <f>IF(COUNTIF(Setup_Hierarchy!$J$101:$IV$101,"="&amp;$K239)&lt;&gt;0,$L239,0)</f>
        <v>0</v>
      </c>
      <c r="DF239" s="61">
        <f>IF(COUNTIF(Setup_Hierarchy!$J$102:$IV$102,"="&amp;$K239)&lt;&gt;0,$L239,0)</f>
        <v>0</v>
      </c>
      <c r="DG239" s="61">
        <f>IF(COUNTIF(Setup_Hierarchy!$J$103:$IV$103,"="&amp;$K239)&lt;&gt;0,$L239,0)</f>
        <v>0</v>
      </c>
      <c r="DH239" s="61">
        <f>IF(COUNTIF(Setup_Hierarchy!$J$104:$IV$104,"="&amp;$K239)&lt;&gt;0,$L239,0)</f>
        <v>0</v>
      </c>
      <c r="DI239" s="61">
        <f>IF(COUNTIF(Setup_Hierarchy!$J$105:$IV$105,"="&amp;$K239)&lt;&gt;0,$L239,0)</f>
        <v>0</v>
      </c>
      <c r="DJ239" s="61">
        <f>IF(COUNTIF(Setup_Hierarchy!$J$106:$IV$106,"="&amp;$K239)&lt;&gt;0,$L239,0)</f>
        <v>0</v>
      </c>
      <c r="DK239" s="61">
        <f>IF(COUNTIF(Setup_Hierarchy!$J$107:$IV$107,"="&amp;$K239)&lt;&gt;0,$L239,0)</f>
        <v>0</v>
      </c>
      <c r="DL239" s="61">
        <f>IF(COUNTIF(Setup_Hierarchy!$J$108:$IV$108,"="&amp;$K239)&lt;&gt;0,$L239,0)</f>
        <v>0</v>
      </c>
      <c r="DM239" s="61">
        <f>IF(COUNTIF(Setup_Hierarchy!$J$109:$IV$109,"="&amp;$K239)&lt;&gt;0,$L239,0)</f>
        <v>0</v>
      </c>
      <c r="DN239" s="61">
        <f>IF(COUNTIF(Setup_Hierarchy!$J$110:$IV$110,"="&amp;$K239)&lt;&gt;0,$L239,0)</f>
        <v>0</v>
      </c>
      <c r="DO239" s="61">
        <f>IF(COUNTIF(Setup_Hierarchy!$J$111:$IV$111,"="&amp;$K239)&lt;&gt;0,$L239,0)</f>
        <v>0</v>
      </c>
      <c r="DP239" s="61">
        <f>IF(COUNTIF(Setup_Hierarchy!$J$112:$IV$112,"="&amp;$K239)&lt;&gt;0,$L239,0)</f>
        <v>0</v>
      </c>
      <c r="DQ239" s="61">
        <f>IF(COUNTIF(Setup_Hierarchy!$J$113:$IV$113,"="&amp;$K239)&lt;&gt;0,$L239,0)</f>
        <v>0</v>
      </c>
      <c r="DR239" s="61">
        <f>IF(COUNTIF(Setup_Hierarchy!$J$114:$IV$114,"="&amp;$K239)&lt;&gt;0,$L239,0)</f>
        <v>0</v>
      </c>
      <c r="DS239" s="61">
        <f>IF(COUNTIF(Setup_Hierarchy!$J$115:$IV$115,"="&amp;$K239)&lt;&gt;0,$L239,0)</f>
        <v>0</v>
      </c>
      <c r="DT239" s="61">
        <f>IF(COUNTIF(Setup_Hierarchy!$J$116:$IV$116,"="&amp;$K239)&lt;&gt;0,$L239,0)</f>
        <v>0</v>
      </c>
    </row>
    <row r="240" spans="2:124" x14ac:dyDescent="0.2">
      <c r="B240" t="s">
        <v>43</v>
      </c>
      <c r="C240">
        <v>288</v>
      </c>
      <c r="D240" t="s">
        <v>9</v>
      </c>
      <c r="E240" t="s">
        <v>369</v>
      </c>
      <c r="F240" t="s">
        <v>528</v>
      </c>
      <c r="G240" t="s">
        <v>25</v>
      </c>
      <c r="H240" t="s">
        <v>12</v>
      </c>
      <c r="I240">
        <v>0.28931800000000002</v>
      </c>
      <c r="J240">
        <v>0.87851199999999996</v>
      </c>
      <c r="K240">
        <v>628</v>
      </c>
      <c r="L240">
        <v>0.69</v>
      </c>
      <c r="M240" s="61">
        <f>IF(COUNTIF(Setup_Hierarchy!$J$5:$IV$5,"="&amp;$K240)&lt;&gt;0,$L240,0)</f>
        <v>0.69</v>
      </c>
      <c r="N240" s="61">
        <f>IF(COUNTIF(Setup_Hierarchy!$J$6:$IV$6,"="&amp;$K240)&lt;&gt;0,$L240,0)</f>
        <v>0.69</v>
      </c>
      <c r="O240" s="61">
        <f>IF(COUNTIF(Setup_Hierarchy!$J$7:$IV$7,"="&amp;$K240)&lt;&gt;0,$L240,0)</f>
        <v>0.69</v>
      </c>
      <c r="P240" s="61">
        <f>IF(COUNTIF(Setup_Hierarchy!$J$8:$IV$8,"="&amp;$K240)&lt;&gt;0,$L240,0)</f>
        <v>0</v>
      </c>
      <c r="Q240" s="61">
        <f>IF(COUNTIF(Setup_Hierarchy!$J$9:$IV$9,"="&amp;$K240)&lt;&gt;0,$L240,0)</f>
        <v>0</v>
      </c>
      <c r="R240" s="61">
        <f>IF(COUNTIF(Setup_Hierarchy!$J$10:$IV$10,"="&amp;$K240)&lt;&gt;0,$L240,0)</f>
        <v>0</v>
      </c>
      <c r="S240" s="61">
        <f>IF(COUNTIF(Setup_Hierarchy!$J$11:$IV$11,"="&amp;$K240)&lt;&gt;0,$L240,0)</f>
        <v>0</v>
      </c>
      <c r="T240" s="61">
        <f>IF(COUNTIF(Setup_Hierarchy!$J$12:$IV$12,"="&amp;$K240)&lt;&gt;0,$L240,0)</f>
        <v>0</v>
      </c>
      <c r="U240" s="61">
        <f>IF(COUNTIF(Setup_Hierarchy!$J$13:$IV$13,"="&amp;$K240)&lt;&gt;0,$L240,0)</f>
        <v>0</v>
      </c>
      <c r="V240" s="61">
        <f>IF(COUNTIF(Setup_Hierarchy!$J$14:$IV$14,"="&amp;$K240)&lt;&gt;0,$L240,0)</f>
        <v>0</v>
      </c>
      <c r="W240" s="61">
        <f>IF(COUNTIF(Setup_Hierarchy!$J$15:$IV$15,"="&amp;$K240)&lt;&gt;0,$L240,0)</f>
        <v>0</v>
      </c>
      <c r="X240" s="61">
        <f>IF(COUNTIF(Setup_Hierarchy!$J$16:$IV$16,"="&amp;$K240)&lt;&gt;0,$L240,0)</f>
        <v>0</v>
      </c>
      <c r="Y240" s="61">
        <f>IF(COUNTIF(Setup_Hierarchy!$J$17:$IV$17,"="&amp;$K240)&lt;&gt;0,$L240,0)</f>
        <v>0</v>
      </c>
      <c r="Z240" s="61">
        <f>IF(COUNTIF(Setup_Hierarchy!$J$18:$IV$18,"="&amp;$K240)&lt;&gt;0,$L240,0)</f>
        <v>0</v>
      </c>
      <c r="AA240" s="61">
        <f>IF(COUNTIF(Setup_Hierarchy!$J$19:$IV$19,"="&amp;$K240)&lt;&gt;0,$L240,0)</f>
        <v>0</v>
      </c>
      <c r="AB240" s="61">
        <f>IF(COUNTIF(Setup_Hierarchy!$J$20:$IV$20,"="&amp;$K240)&lt;&gt;0,$L240,0)</f>
        <v>0</v>
      </c>
      <c r="AC240" s="61">
        <f>IF(COUNTIF(Setup_Hierarchy!$J$21:$IV$21,"="&amp;$K240)&lt;&gt;0,$L240,0)</f>
        <v>0</v>
      </c>
      <c r="AD240" s="61">
        <f>IF(COUNTIF(Setup_Hierarchy!$J$22:$IV$22,"="&amp;$K240)&lt;&gt;0,$L240,0)</f>
        <v>0</v>
      </c>
      <c r="AE240" s="61">
        <f>IF(COUNTIF(Setup_Hierarchy!$J$23:$IV$23,"="&amp;$K240)&lt;&gt;0,$L240,0)</f>
        <v>0</v>
      </c>
      <c r="AF240" s="61">
        <f>IF(COUNTIF(Setup_Hierarchy!$J$24:$IV$24,"="&amp;$K240)&lt;&gt;0,$L240,0)</f>
        <v>0</v>
      </c>
      <c r="AG240" s="61">
        <f>IF(COUNTIF(Setup_Hierarchy!$J$25:$IV$25,"="&amp;$K240)&lt;&gt;0,$L240,0)</f>
        <v>0</v>
      </c>
      <c r="AH240" s="61">
        <f>IF(COUNTIF(Setup_Hierarchy!$J$26:$IV$26,"="&amp;$K240)&lt;&gt;0,$L240,0)</f>
        <v>0</v>
      </c>
      <c r="AI240" s="61">
        <f>IF(COUNTIF(Setup_Hierarchy!$J$27:$IV$27,"="&amp;$K240)&lt;&gt;0,$L240,0)</f>
        <v>0</v>
      </c>
      <c r="AJ240" s="61">
        <f>IF(COUNTIF(Setup_Hierarchy!$J$28:$IV$28,"="&amp;$K240)&lt;&gt;0,$L240,0)</f>
        <v>0</v>
      </c>
      <c r="AK240" s="61">
        <f>IF(COUNTIF(Setup_Hierarchy!$J$29:$IV$29,"="&amp;$K240)&lt;&gt;0,$L240,0)</f>
        <v>0</v>
      </c>
      <c r="AL240" s="61">
        <f>IF(COUNTIF(Setup_Hierarchy!$J$30:$IV$30,"="&amp;$K240)&lt;&gt;0,$L240,0)</f>
        <v>0</v>
      </c>
      <c r="AM240" s="61">
        <f>IF(COUNTIF(Setup_Hierarchy!$J$31:$IV$31,"="&amp;$K240)&lt;&gt;0,$L240,0)</f>
        <v>0</v>
      </c>
      <c r="AN240" s="61">
        <f>IF(COUNTIF(Setup_Hierarchy!$J$32:$IV$32,"="&amp;$K240)&lt;&gt;0,$L240,0)</f>
        <v>0</v>
      </c>
      <c r="AO240" s="61">
        <f>IF(COUNTIF(Setup_Hierarchy!$J$33:$IV$33,"="&amp;$K240)&lt;&gt;0,$L240,0)</f>
        <v>0</v>
      </c>
      <c r="AP240" s="61">
        <f>IF(COUNTIF(Setup_Hierarchy!$J$34:$IV$34,"="&amp;$K240)&lt;&gt;0,$L240,0)</f>
        <v>0</v>
      </c>
      <c r="AQ240" s="61">
        <f>IF(COUNTIF(Setup_Hierarchy!$J$35:$IV$35,"="&amp;$K240)&lt;&gt;0,$L240,0)</f>
        <v>0</v>
      </c>
      <c r="AR240" s="61">
        <f>IF(COUNTIF(Setup_Hierarchy!$J$36:$IV$36,"="&amp;$K240)&lt;&gt;0,$L240,0)</f>
        <v>0</v>
      </c>
      <c r="AS240" s="61">
        <f>IF(COUNTIF(Setup_Hierarchy!$J$37:$IV$37,"="&amp;$K240)&lt;&gt;0,$L240,0)</f>
        <v>0</v>
      </c>
      <c r="AT240" s="61">
        <f>IF(COUNTIF(Setup_Hierarchy!$J$38:$IV$38,"="&amp;$K240)&lt;&gt;0,$L240,0)</f>
        <v>0</v>
      </c>
      <c r="AU240" s="61">
        <f>IF(COUNTIF(Setup_Hierarchy!$J$39:$IV$39,"="&amp;$K240)&lt;&gt;0,$L240,0)</f>
        <v>0</v>
      </c>
      <c r="AV240" s="61">
        <f>IF(COUNTIF(Setup_Hierarchy!$J$40:$IV$40,"="&amp;$K240)&lt;&gt;0,$L240,0)</f>
        <v>0</v>
      </c>
      <c r="AW240" s="61">
        <f>IF(COUNTIF(Setup_Hierarchy!$J$41:$IV$41,"="&amp;$K240)&lt;&gt;0,$L240,0)</f>
        <v>0</v>
      </c>
      <c r="AX240" s="61">
        <f>IF(COUNTIF(Setup_Hierarchy!$J$42:$IV$42,"="&amp;$K240)&lt;&gt;0,$L240,0)</f>
        <v>0</v>
      </c>
      <c r="AY240" s="61">
        <f>IF(COUNTIF(Setup_Hierarchy!$J$43:$IV$43,"="&amp;$K240)&lt;&gt;0,$L240,0)</f>
        <v>0</v>
      </c>
      <c r="AZ240" s="61">
        <f>IF(COUNTIF(Setup_Hierarchy!$J$44:$IV$44,"="&amp;$K240)&lt;&gt;0,$L240,0)</f>
        <v>0</v>
      </c>
      <c r="BA240" s="61">
        <f>IF(COUNTIF(Setup_Hierarchy!$J$45:$IV$45,"="&amp;$K240)&lt;&gt;0,$L240,0)</f>
        <v>0</v>
      </c>
      <c r="BB240" s="61">
        <f>IF(COUNTIF(Setup_Hierarchy!$J$46:$IV$46,"="&amp;$K240)&lt;&gt;0,$L240,0)</f>
        <v>0</v>
      </c>
      <c r="BC240" s="61">
        <f>IF(COUNTIF(Setup_Hierarchy!$J$47:$IV$47,"="&amp;$K240)&lt;&gt;0,$L240,0)</f>
        <v>0</v>
      </c>
      <c r="BD240" s="61">
        <f>IF(COUNTIF(Setup_Hierarchy!$J$48:$IV$48,"="&amp;$K240)&lt;&gt;0,$L240,0)</f>
        <v>0</v>
      </c>
      <c r="BE240" s="61">
        <f>IF(COUNTIF(Setup_Hierarchy!$J$49:$IV$49,"="&amp;$K240)&lt;&gt;0,$L240,0)</f>
        <v>0</v>
      </c>
      <c r="BF240" s="61">
        <f>IF(COUNTIF(Setup_Hierarchy!$J$50:$IV$50,"="&amp;$K240)&lt;&gt;0,$L240,0)</f>
        <v>0</v>
      </c>
      <c r="BG240" s="61">
        <f>IF(COUNTIF(Setup_Hierarchy!$J$51:$IV$51,"="&amp;$K240)&lt;&gt;0,$L240,0)</f>
        <v>0.69</v>
      </c>
      <c r="BH240" s="61">
        <f>IF(COUNTIF(Setup_Hierarchy!$J$52:$IV$52,"="&amp;$K240)&lt;&gt;0,$L240,0)</f>
        <v>0</v>
      </c>
      <c r="BI240" s="61">
        <f>IF(COUNTIF(Setup_Hierarchy!$J$53:$IV$53,"="&amp;$K240)&lt;&gt;0,$L240,0)</f>
        <v>0</v>
      </c>
      <c r="BJ240" s="61">
        <f>IF(COUNTIF(Setup_Hierarchy!$J$54:$IV$54,"="&amp;$K240)&lt;&gt;0,$L240,0)</f>
        <v>0</v>
      </c>
      <c r="BK240" s="61">
        <f>IF(COUNTIF(Setup_Hierarchy!$J$55:$IV$55,"="&amp;$K240)&lt;&gt;0,$L240,0)</f>
        <v>0</v>
      </c>
      <c r="BL240" s="61">
        <f>IF(COUNTIF(Setup_Hierarchy!$J$56:$IV$56,"="&amp;$K240)&lt;&gt;0,$L240,0)</f>
        <v>0</v>
      </c>
      <c r="BM240" s="61">
        <f>IF(COUNTIF(Setup_Hierarchy!$J$57:$IV$57,"="&amp;$K240)&lt;&gt;0,$L240,0)</f>
        <v>0</v>
      </c>
      <c r="BN240" s="61">
        <f>IF(COUNTIF(Setup_Hierarchy!$J$58:$IV$58,"="&amp;$K240)&lt;&gt;0,$L240,0)</f>
        <v>0</v>
      </c>
      <c r="BO240" s="61">
        <f>IF(COUNTIF(Setup_Hierarchy!$J$59:$IV$59,"="&amp;$K240)&lt;&gt;0,$L240,0)</f>
        <v>0.69</v>
      </c>
      <c r="BP240" s="61">
        <f>IF(COUNTIF(Setup_Hierarchy!$J$60:$IV$60,"="&amp;$K240)&lt;&gt;0,$L240,0)</f>
        <v>0</v>
      </c>
      <c r="BQ240" s="61">
        <f>IF(COUNTIF(Setup_Hierarchy!$J$61:$IV$61,"="&amp;$K240)&lt;&gt;0,$L240,0)</f>
        <v>0</v>
      </c>
      <c r="BR240" s="61">
        <f>IF(COUNTIF(Setup_Hierarchy!$J$62:$IV$62,"="&amp;$K240)&lt;&gt;0,$L240,0)</f>
        <v>0</v>
      </c>
      <c r="BS240" s="61">
        <f>IF(COUNTIF(Setup_Hierarchy!$J$63:$IV$63,"="&amp;$K240)&lt;&gt;0,$L240,0)</f>
        <v>0</v>
      </c>
      <c r="BT240" s="61">
        <f>IF(COUNTIF(Setup_Hierarchy!$J$64:$IV$64,"="&amp;$K240)&lt;&gt;0,$L240,0)</f>
        <v>0</v>
      </c>
      <c r="BU240" s="61">
        <f>IF(COUNTIF(Setup_Hierarchy!$J$65:$IV$65,"="&amp;$K240)&lt;&gt;0,$L240,0)</f>
        <v>0</v>
      </c>
      <c r="BV240" s="61">
        <f>IF(COUNTIF(Setup_Hierarchy!$J$66:$IV$66,"="&amp;$K240)&lt;&gt;0,$L240,0)</f>
        <v>0</v>
      </c>
      <c r="BW240" s="61">
        <f>IF(COUNTIF(Setup_Hierarchy!$J$67:$IV$67,"="&amp;$K240)&lt;&gt;0,$L240,0)</f>
        <v>0</v>
      </c>
      <c r="BX240" s="61">
        <f>IF(COUNTIF(Setup_Hierarchy!$J$68:$IV$68,"="&amp;$K240)&lt;&gt;0,$L240,0)</f>
        <v>0</v>
      </c>
      <c r="BY240" s="61">
        <f>IF(COUNTIF(Setup_Hierarchy!$J$69:$IV$69,"="&amp;$K240)&lt;&gt;0,$L240,0)</f>
        <v>0</v>
      </c>
      <c r="BZ240" s="61">
        <f>IF(COUNTIF(Setup_Hierarchy!$J$70:$IV$70,"="&amp;$K240)&lt;&gt;0,$L240,0)</f>
        <v>0</v>
      </c>
      <c r="CA240" s="61">
        <f>IF(COUNTIF(Setup_Hierarchy!$J$71:$IV$71,"="&amp;$K240)&lt;&gt;0,$L240,0)</f>
        <v>0</v>
      </c>
      <c r="CB240" s="61">
        <f>IF(COUNTIF(Setup_Hierarchy!$J$72:$IV$72,"="&amp;$K240)&lt;&gt;0,$L240,0)</f>
        <v>0</v>
      </c>
      <c r="CC240" s="61">
        <f>IF(COUNTIF(Setup_Hierarchy!$J$73:$IV$73,"="&amp;$K240)&lt;&gt;0,$L240,0)</f>
        <v>0</v>
      </c>
      <c r="CD240" s="61">
        <f>IF(COUNTIF(Setup_Hierarchy!$J$74:$IV$74,"="&amp;$K240)&lt;&gt;0,$L240,0)</f>
        <v>0</v>
      </c>
      <c r="CE240" s="61">
        <f>IF(COUNTIF(Setup_Hierarchy!$J$75:$IV$75,"="&amp;$K240)&lt;&gt;0,$L240,0)</f>
        <v>0.69</v>
      </c>
      <c r="CF240" s="61">
        <f>IF(COUNTIF(Setup_Hierarchy!$J$76:$IV$76,"="&amp;$K240)&lt;&gt;0,$L240,0)</f>
        <v>0.69</v>
      </c>
      <c r="CG240" s="61">
        <f>IF(COUNTIF(Setup_Hierarchy!$J$77:$IV$77,"="&amp;$K240)&lt;&gt;0,$L240,0)</f>
        <v>0</v>
      </c>
      <c r="CH240" s="61">
        <f>IF(COUNTIF(Setup_Hierarchy!$J$78:$IV$78,"="&amp;$K240)&lt;&gt;0,$L240,0)</f>
        <v>0</v>
      </c>
      <c r="CI240" s="61">
        <f>IF(COUNTIF(Setup_Hierarchy!$J$79:$IV$79,"="&amp;$K240)&lt;&gt;0,$L240,0)</f>
        <v>0</v>
      </c>
      <c r="CJ240" s="61">
        <f>IF(COUNTIF(Setup_Hierarchy!$J$80:$IV$80,"="&amp;$K240)&lt;&gt;0,$L240,0)</f>
        <v>0</v>
      </c>
      <c r="CK240" s="61">
        <f>IF(COUNTIF(Setup_Hierarchy!$J$81:$IV$81,"="&amp;$K240)&lt;&gt;0,$L240,0)</f>
        <v>0</v>
      </c>
      <c r="CL240" s="61">
        <f>IF(COUNTIF(Setup_Hierarchy!$J$82:$IV$82,"="&amp;$K240)&lt;&gt;0,$L240,0)</f>
        <v>0</v>
      </c>
      <c r="CM240" s="61">
        <f>IF(COUNTIF(Setup_Hierarchy!$J$83:$IV$83,"="&amp;$K240)&lt;&gt;0,$L240,0)</f>
        <v>0</v>
      </c>
      <c r="CN240" s="61">
        <f>IF(COUNTIF(Setup_Hierarchy!$J$84:$IV$84,"="&amp;$K240)&lt;&gt;0,$L240,0)</f>
        <v>0</v>
      </c>
      <c r="CO240" s="61">
        <f>IF(COUNTIF(Setup_Hierarchy!$J$85:$IV$85,"="&amp;$K240)&lt;&gt;0,$L240,0)</f>
        <v>0</v>
      </c>
      <c r="CP240" s="61">
        <f>IF(COUNTIF(Setup_Hierarchy!$J$86:$IV$86,"="&amp;$K240)&lt;&gt;0,$L240,0)</f>
        <v>0</v>
      </c>
      <c r="CQ240" s="61">
        <f>IF(COUNTIF(Setup_Hierarchy!$J$87:$IV$87,"="&amp;$K240)&lt;&gt;0,$L240,0)</f>
        <v>0</v>
      </c>
      <c r="CR240" s="61">
        <f>IF(COUNTIF(Setup_Hierarchy!$J$88:$IV$88,"="&amp;$K240)&lt;&gt;0,$L240,0)</f>
        <v>0</v>
      </c>
      <c r="CS240" s="61">
        <f>IF(COUNTIF(Setup_Hierarchy!$J$89:$IV$89,"="&amp;$K240)&lt;&gt;0,$L240,0)</f>
        <v>0</v>
      </c>
      <c r="CT240" s="61">
        <f>IF(COUNTIF(Setup_Hierarchy!$J$90:$IV$90,"="&amp;$K240)&lt;&gt;0,$L240,0)</f>
        <v>0</v>
      </c>
      <c r="CU240" s="61">
        <f>IF(COUNTIF(Setup_Hierarchy!$J$91:$IV$91,"="&amp;$K240)&lt;&gt;0,$L240,0)</f>
        <v>0</v>
      </c>
      <c r="CV240" s="61">
        <f>IF(COUNTIF(Setup_Hierarchy!$J$92:$IV$92,"="&amp;$K240)&lt;&gt;0,$L240,0)</f>
        <v>0</v>
      </c>
      <c r="CW240" s="61">
        <f>IF(COUNTIF(Setup_Hierarchy!$J$93:$IV$93,"="&amp;$K240)&lt;&gt;0,$L240,0)</f>
        <v>0</v>
      </c>
      <c r="CX240" s="61">
        <f>IF(COUNTIF(Setup_Hierarchy!$J$94:$IV$94,"="&amp;$K240)&lt;&gt;0,$L240,0)</f>
        <v>0</v>
      </c>
      <c r="CY240" s="61">
        <f>IF(COUNTIF(Setup_Hierarchy!$J$95:$IV$95,"="&amp;$K240)&lt;&gt;0,$L240,0)</f>
        <v>0</v>
      </c>
      <c r="CZ240" s="61">
        <f>IF(COUNTIF(Setup_Hierarchy!$J$96:$IV$96,"="&amp;$K240)&lt;&gt;0,$L240,0)</f>
        <v>0</v>
      </c>
      <c r="DA240" s="61">
        <f>IF(COUNTIF(Setup_Hierarchy!$J$97:$IV$97,"="&amp;$K240)&lt;&gt;0,$L240,0)</f>
        <v>0</v>
      </c>
      <c r="DB240" s="61">
        <f>IF(COUNTIF(Setup_Hierarchy!$J$98:$IV$98,"="&amp;$K240)&lt;&gt;0,$L240,0)</f>
        <v>0</v>
      </c>
      <c r="DC240" s="61">
        <f>IF(COUNTIF(Setup_Hierarchy!$J$99:$IV$99,"="&amp;$K240)&lt;&gt;0,$L240,0)</f>
        <v>0</v>
      </c>
      <c r="DD240" s="61">
        <f>IF(COUNTIF(Setup_Hierarchy!$J$100:$IV$100,"="&amp;$K240)&lt;&gt;0,$L240,0)</f>
        <v>0</v>
      </c>
      <c r="DE240" s="61">
        <f>IF(COUNTIF(Setup_Hierarchy!$J$101:$IV$101,"="&amp;$K240)&lt;&gt;0,$L240,0)</f>
        <v>0</v>
      </c>
      <c r="DF240" s="61">
        <f>IF(COUNTIF(Setup_Hierarchy!$J$102:$IV$102,"="&amp;$K240)&lt;&gt;0,$L240,0)</f>
        <v>0</v>
      </c>
      <c r="DG240" s="61">
        <f>IF(COUNTIF(Setup_Hierarchy!$J$103:$IV$103,"="&amp;$K240)&lt;&gt;0,$L240,0)</f>
        <v>0</v>
      </c>
      <c r="DH240" s="61">
        <f>IF(COUNTIF(Setup_Hierarchy!$J$104:$IV$104,"="&amp;$K240)&lt;&gt;0,$L240,0)</f>
        <v>0</v>
      </c>
      <c r="DI240" s="61">
        <f>IF(COUNTIF(Setup_Hierarchy!$J$105:$IV$105,"="&amp;$K240)&lt;&gt;0,$L240,0)</f>
        <v>0</v>
      </c>
      <c r="DJ240" s="61">
        <f>IF(COUNTIF(Setup_Hierarchy!$J$106:$IV$106,"="&amp;$K240)&lt;&gt;0,$L240,0)</f>
        <v>0</v>
      </c>
      <c r="DK240" s="61">
        <f>IF(COUNTIF(Setup_Hierarchy!$J$107:$IV$107,"="&amp;$K240)&lt;&gt;0,$L240,0)</f>
        <v>0</v>
      </c>
      <c r="DL240" s="61">
        <f>IF(COUNTIF(Setup_Hierarchy!$J$108:$IV$108,"="&amp;$K240)&lt;&gt;0,$L240,0)</f>
        <v>0</v>
      </c>
      <c r="DM240" s="61">
        <f>IF(COUNTIF(Setup_Hierarchy!$J$109:$IV$109,"="&amp;$K240)&lt;&gt;0,$L240,0)</f>
        <v>0</v>
      </c>
      <c r="DN240" s="61">
        <f>IF(COUNTIF(Setup_Hierarchy!$J$110:$IV$110,"="&amp;$K240)&lt;&gt;0,$L240,0)</f>
        <v>0</v>
      </c>
      <c r="DO240" s="61">
        <f>IF(COUNTIF(Setup_Hierarchy!$J$111:$IV$111,"="&amp;$K240)&lt;&gt;0,$L240,0)</f>
        <v>0</v>
      </c>
      <c r="DP240" s="61">
        <f>IF(COUNTIF(Setup_Hierarchy!$J$112:$IV$112,"="&amp;$K240)&lt;&gt;0,$L240,0)</f>
        <v>0</v>
      </c>
      <c r="DQ240" s="61">
        <f>IF(COUNTIF(Setup_Hierarchy!$J$113:$IV$113,"="&amp;$K240)&lt;&gt;0,$L240,0)</f>
        <v>0</v>
      </c>
      <c r="DR240" s="61">
        <f>IF(COUNTIF(Setup_Hierarchy!$J$114:$IV$114,"="&amp;$K240)&lt;&gt;0,$L240,0)</f>
        <v>0</v>
      </c>
      <c r="DS240" s="61">
        <f>IF(COUNTIF(Setup_Hierarchy!$J$115:$IV$115,"="&amp;$K240)&lt;&gt;0,$L240,0)</f>
        <v>0</v>
      </c>
      <c r="DT240" s="61">
        <f>IF(COUNTIF(Setup_Hierarchy!$J$116:$IV$116,"="&amp;$K240)&lt;&gt;0,$L240,0)</f>
        <v>0</v>
      </c>
    </row>
    <row r="241" spans="2:124" x14ac:dyDescent="0.2">
      <c r="B241" t="s">
        <v>43</v>
      </c>
      <c r="C241">
        <v>288</v>
      </c>
      <c r="D241" t="s">
        <v>9</v>
      </c>
      <c r="E241" t="s">
        <v>369</v>
      </c>
      <c r="F241" t="s">
        <v>528</v>
      </c>
      <c r="G241" t="s">
        <v>25</v>
      </c>
      <c r="H241" t="s">
        <v>12</v>
      </c>
      <c r="I241">
        <v>0.28931800000000002</v>
      </c>
      <c r="J241">
        <v>0.87851199999999996</v>
      </c>
      <c r="K241">
        <v>679</v>
      </c>
      <c r="L241">
        <v>-1.38</v>
      </c>
      <c r="M241" s="61">
        <f>IF(COUNTIF(Setup_Hierarchy!$J$5:$IV$5,"="&amp;$K241)&lt;&gt;0,$L241,0)</f>
        <v>-1.38</v>
      </c>
      <c r="N241" s="61">
        <f>IF(COUNTIF(Setup_Hierarchy!$J$6:$IV$6,"="&amp;$K241)&lt;&gt;0,$L241,0)</f>
        <v>-1.38</v>
      </c>
      <c r="O241" s="61">
        <f>IF(COUNTIF(Setup_Hierarchy!$J$7:$IV$7,"="&amp;$K241)&lt;&gt;0,$L241,0)</f>
        <v>-1.38</v>
      </c>
      <c r="P241" s="61">
        <f>IF(COUNTIF(Setup_Hierarchy!$J$8:$IV$8,"="&amp;$K241)&lt;&gt;0,$L241,0)</f>
        <v>-1.38</v>
      </c>
      <c r="Q241" s="61">
        <f>IF(COUNTIF(Setup_Hierarchy!$J$9:$IV$9,"="&amp;$K241)&lt;&gt;0,$L241,0)</f>
        <v>-1.38</v>
      </c>
      <c r="R241" s="61">
        <f>IF(COUNTIF(Setup_Hierarchy!$J$10:$IV$10,"="&amp;$K241)&lt;&gt;0,$L241,0)</f>
        <v>0</v>
      </c>
      <c r="S241" s="61">
        <f>IF(COUNTIF(Setup_Hierarchy!$J$11:$IV$11,"="&amp;$K241)&lt;&gt;0,$L241,0)</f>
        <v>0</v>
      </c>
      <c r="T241" s="61">
        <f>IF(COUNTIF(Setup_Hierarchy!$J$12:$IV$12,"="&amp;$K241)&lt;&gt;0,$L241,0)</f>
        <v>0</v>
      </c>
      <c r="U241" s="61">
        <f>IF(COUNTIF(Setup_Hierarchy!$J$13:$IV$13,"="&amp;$K241)&lt;&gt;0,$L241,0)</f>
        <v>0</v>
      </c>
      <c r="V241" s="61">
        <f>IF(COUNTIF(Setup_Hierarchy!$J$14:$IV$14,"="&amp;$K241)&lt;&gt;0,$L241,0)</f>
        <v>-1.38</v>
      </c>
      <c r="W241" s="61">
        <f>IF(COUNTIF(Setup_Hierarchy!$J$15:$IV$15,"="&amp;$K241)&lt;&gt;0,$L241,0)</f>
        <v>-1.38</v>
      </c>
      <c r="X241" s="61">
        <f>IF(COUNTIF(Setup_Hierarchy!$J$16:$IV$16,"="&amp;$K241)&lt;&gt;0,$L241,0)</f>
        <v>0</v>
      </c>
      <c r="Y241" s="61">
        <f>IF(COUNTIF(Setup_Hierarchy!$J$17:$IV$17,"="&amp;$K241)&lt;&gt;0,$L241,0)</f>
        <v>0</v>
      </c>
      <c r="Z241" s="61">
        <f>IF(COUNTIF(Setup_Hierarchy!$J$18:$IV$18,"="&amp;$K241)&lt;&gt;0,$L241,0)</f>
        <v>0</v>
      </c>
      <c r="AA241" s="61">
        <f>IF(COUNTIF(Setup_Hierarchy!$J$19:$IV$19,"="&amp;$K241)&lt;&gt;0,$L241,0)</f>
        <v>0</v>
      </c>
      <c r="AB241" s="61">
        <f>IF(COUNTIF(Setup_Hierarchy!$J$20:$IV$20,"="&amp;$K241)&lt;&gt;0,$L241,0)</f>
        <v>0</v>
      </c>
      <c r="AC241" s="61">
        <f>IF(COUNTIF(Setup_Hierarchy!$J$21:$IV$21,"="&amp;$K241)&lt;&gt;0,$L241,0)</f>
        <v>0</v>
      </c>
      <c r="AD241" s="61">
        <f>IF(COUNTIF(Setup_Hierarchy!$J$22:$IV$22,"="&amp;$K241)&lt;&gt;0,$L241,0)</f>
        <v>0</v>
      </c>
      <c r="AE241" s="61">
        <f>IF(COUNTIF(Setup_Hierarchy!$J$23:$IV$23,"="&amp;$K241)&lt;&gt;0,$L241,0)</f>
        <v>0</v>
      </c>
      <c r="AF241" s="61">
        <f>IF(COUNTIF(Setup_Hierarchy!$J$24:$IV$24,"="&amp;$K241)&lt;&gt;0,$L241,0)</f>
        <v>0</v>
      </c>
      <c r="AG241" s="61">
        <f>IF(COUNTIF(Setup_Hierarchy!$J$25:$IV$25,"="&amp;$K241)&lt;&gt;0,$L241,0)</f>
        <v>0</v>
      </c>
      <c r="AH241" s="61">
        <f>IF(COUNTIF(Setup_Hierarchy!$J$26:$IV$26,"="&amp;$K241)&lt;&gt;0,$L241,0)</f>
        <v>0</v>
      </c>
      <c r="AI241" s="61">
        <f>IF(COUNTIF(Setup_Hierarchy!$J$27:$IV$27,"="&amp;$K241)&lt;&gt;0,$L241,0)</f>
        <v>0</v>
      </c>
      <c r="AJ241" s="61">
        <f>IF(COUNTIF(Setup_Hierarchy!$J$28:$IV$28,"="&amp;$K241)&lt;&gt;0,$L241,0)</f>
        <v>0</v>
      </c>
      <c r="AK241" s="61">
        <f>IF(COUNTIF(Setup_Hierarchy!$J$29:$IV$29,"="&amp;$K241)&lt;&gt;0,$L241,0)</f>
        <v>0</v>
      </c>
      <c r="AL241" s="61">
        <f>IF(COUNTIF(Setup_Hierarchy!$J$30:$IV$30,"="&amp;$K241)&lt;&gt;0,$L241,0)</f>
        <v>0</v>
      </c>
      <c r="AM241" s="61">
        <f>IF(COUNTIF(Setup_Hierarchy!$J$31:$IV$31,"="&amp;$K241)&lt;&gt;0,$L241,0)</f>
        <v>0</v>
      </c>
      <c r="AN241" s="61">
        <f>IF(COUNTIF(Setup_Hierarchy!$J$32:$IV$32,"="&amp;$K241)&lt;&gt;0,$L241,0)</f>
        <v>0</v>
      </c>
      <c r="AO241" s="61">
        <f>IF(COUNTIF(Setup_Hierarchy!$J$33:$IV$33,"="&amp;$K241)&lt;&gt;0,$L241,0)</f>
        <v>0</v>
      </c>
      <c r="AP241" s="61">
        <f>IF(COUNTIF(Setup_Hierarchy!$J$34:$IV$34,"="&amp;$K241)&lt;&gt;0,$L241,0)</f>
        <v>0</v>
      </c>
      <c r="AQ241" s="61">
        <f>IF(COUNTIF(Setup_Hierarchy!$J$35:$IV$35,"="&amp;$K241)&lt;&gt;0,$L241,0)</f>
        <v>0</v>
      </c>
      <c r="AR241" s="61">
        <f>IF(COUNTIF(Setup_Hierarchy!$J$36:$IV$36,"="&amp;$K241)&lt;&gt;0,$L241,0)</f>
        <v>0</v>
      </c>
      <c r="AS241" s="61">
        <f>IF(COUNTIF(Setup_Hierarchy!$J$37:$IV$37,"="&amp;$K241)&lt;&gt;0,$L241,0)</f>
        <v>0</v>
      </c>
      <c r="AT241" s="61">
        <f>IF(COUNTIF(Setup_Hierarchy!$J$38:$IV$38,"="&amp;$K241)&lt;&gt;0,$L241,0)</f>
        <v>0</v>
      </c>
      <c r="AU241" s="61">
        <f>IF(COUNTIF(Setup_Hierarchy!$J$39:$IV$39,"="&amp;$K241)&lt;&gt;0,$L241,0)</f>
        <v>0</v>
      </c>
      <c r="AV241" s="61">
        <f>IF(COUNTIF(Setup_Hierarchy!$J$40:$IV$40,"="&amp;$K241)&lt;&gt;0,$L241,0)</f>
        <v>0</v>
      </c>
      <c r="AW241" s="61">
        <f>IF(COUNTIF(Setup_Hierarchy!$J$41:$IV$41,"="&amp;$K241)&lt;&gt;0,$L241,0)</f>
        <v>0</v>
      </c>
      <c r="AX241" s="61">
        <f>IF(COUNTIF(Setup_Hierarchy!$J$42:$IV$42,"="&amp;$K241)&lt;&gt;0,$L241,0)</f>
        <v>0</v>
      </c>
      <c r="AY241" s="61">
        <f>IF(COUNTIF(Setup_Hierarchy!$J$43:$IV$43,"="&amp;$K241)&lt;&gt;0,$L241,0)</f>
        <v>0</v>
      </c>
      <c r="AZ241" s="61">
        <f>IF(COUNTIF(Setup_Hierarchy!$J$44:$IV$44,"="&amp;$K241)&lt;&gt;0,$L241,0)</f>
        <v>0</v>
      </c>
      <c r="BA241" s="61">
        <f>IF(COUNTIF(Setup_Hierarchy!$J$45:$IV$45,"="&amp;$K241)&lt;&gt;0,$L241,0)</f>
        <v>0</v>
      </c>
      <c r="BB241" s="61">
        <f>IF(COUNTIF(Setup_Hierarchy!$J$46:$IV$46,"="&amp;$K241)&lt;&gt;0,$L241,0)</f>
        <v>0</v>
      </c>
      <c r="BC241" s="61">
        <f>IF(COUNTIF(Setup_Hierarchy!$J$47:$IV$47,"="&amp;$K241)&lt;&gt;0,$L241,0)</f>
        <v>0</v>
      </c>
      <c r="BD241" s="61">
        <f>IF(COUNTIF(Setup_Hierarchy!$J$48:$IV$48,"="&amp;$K241)&lt;&gt;0,$L241,0)</f>
        <v>0</v>
      </c>
      <c r="BE241" s="61">
        <f>IF(COUNTIF(Setup_Hierarchy!$J$49:$IV$49,"="&amp;$K241)&lt;&gt;0,$L241,0)</f>
        <v>0</v>
      </c>
      <c r="BF241" s="61">
        <f>IF(COUNTIF(Setup_Hierarchy!$J$50:$IV$50,"="&amp;$K241)&lt;&gt;0,$L241,0)</f>
        <v>0</v>
      </c>
      <c r="BG241" s="61">
        <f>IF(COUNTIF(Setup_Hierarchy!$J$51:$IV$51,"="&amp;$K241)&lt;&gt;0,$L241,0)</f>
        <v>0</v>
      </c>
      <c r="BH241" s="61">
        <f>IF(COUNTIF(Setup_Hierarchy!$J$52:$IV$52,"="&amp;$K241)&lt;&gt;0,$L241,0)</f>
        <v>0</v>
      </c>
      <c r="BI241" s="61">
        <f>IF(COUNTIF(Setup_Hierarchy!$J$53:$IV$53,"="&amp;$K241)&lt;&gt;0,$L241,0)</f>
        <v>0</v>
      </c>
      <c r="BJ241" s="61">
        <f>IF(COUNTIF(Setup_Hierarchy!$J$54:$IV$54,"="&amp;$K241)&lt;&gt;0,$L241,0)</f>
        <v>0</v>
      </c>
      <c r="BK241" s="61">
        <f>IF(COUNTIF(Setup_Hierarchy!$J$55:$IV$55,"="&amp;$K241)&lt;&gt;0,$L241,0)</f>
        <v>0</v>
      </c>
      <c r="BL241" s="61">
        <f>IF(COUNTIF(Setup_Hierarchy!$J$56:$IV$56,"="&amp;$K241)&lt;&gt;0,$L241,0)</f>
        <v>0</v>
      </c>
      <c r="BM241" s="61">
        <f>IF(COUNTIF(Setup_Hierarchy!$J$57:$IV$57,"="&amp;$K241)&lt;&gt;0,$L241,0)</f>
        <v>0</v>
      </c>
      <c r="BN241" s="61">
        <f>IF(COUNTIF(Setup_Hierarchy!$J$58:$IV$58,"="&amp;$K241)&lt;&gt;0,$L241,0)</f>
        <v>0</v>
      </c>
      <c r="BO241" s="61">
        <f>IF(COUNTIF(Setup_Hierarchy!$J$59:$IV$59,"="&amp;$K241)&lt;&gt;0,$L241,0)</f>
        <v>0</v>
      </c>
      <c r="BP241" s="61">
        <f>IF(COUNTIF(Setup_Hierarchy!$J$60:$IV$60,"="&amp;$K241)&lt;&gt;0,$L241,0)</f>
        <v>0</v>
      </c>
      <c r="BQ241" s="61">
        <f>IF(COUNTIF(Setup_Hierarchy!$J$61:$IV$61,"="&amp;$K241)&lt;&gt;0,$L241,0)</f>
        <v>0</v>
      </c>
      <c r="BR241" s="61">
        <f>IF(COUNTIF(Setup_Hierarchy!$J$62:$IV$62,"="&amp;$K241)&lt;&gt;0,$L241,0)</f>
        <v>0</v>
      </c>
      <c r="BS241" s="61">
        <f>IF(COUNTIF(Setup_Hierarchy!$J$63:$IV$63,"="&amp;$K241)&lt;&gt;0,$L241,0)</f>
        <v>0</v>
      </c>
      <c r="BT241" s="61">
        <f>IF(COUNTIF(Setup_Hierarchy!$J$64:$IV$64,"="&amp;$K241)&lt;&gt;0,$L241,0)</f>
        <v>0</v>
      </c>
      <c r="BU241" s="61">
        <f>IF(COUNTIF(Setup_Hierarchy!$J$65:$IV$65,"="&amp;$K241)&lt;&gt;0,$L241,0)</f>
        <v>0</v>
      </c>
      <c r="BV241" s="61">
        <f>IF(COUNTIF(Setup_Hierarchy!$J$66:$IV$66,"="&amp;$K241)&lt;&gt;0,$L241,0)</f>
        <v>0</v>
      </c>
      <c r="BW241" s="61">
        <f>IF(COUNTIF(Setup_Hierarchy!$J$67:$IV$67,"="&amp;$K241)&lt;&gt;0,$L241,0)</f>
        <v>0</v>
      </c>
      <c r="BX241" s="61">
        <f>IF(COUNTIF(Setup_Hierarchy!$J$68:$IV$68,"="&amp;$K241)&lt;&gt;0,$L241,0)</f>
        <v>0</v>
      </c>
      <c r="BY241" s="61">
        <f>IF(COUNTIF(Setup_Hierarchy!$J$69:$IV$69,"="&amp;$K241)&lt;&gt;0,$L241,0)</f>
        <v>0</v>
      </c>
      <c r="BZ241" s="61">
        <f>IF(COUNTIF(Setup_Hierarchy!$J$70:$IV$70,"="&amp;$K241)&lt;&gt;0,$L241,0)</f>
        <v>0</v>
      </c>
      <c r="CA241" s="61">
        <f>IF(COUNTIF(Setup_Hierarchy!$J$71:$IV$71,"="&amp;$K241)&lt;&gt;0,$L241,0)</f>
        <v>0</v>
      </c>
      <c r="CB241" s="61">
        <f>IF(COUNTIF(Setup_Hierarchy!$J$72:$IV$72,"="&amp;$K241)&lt;&gt;0,$L241,0)</f>
        <v>0</v>
      </c>
      <c r="CC241" s="61">
        <f>IF(COUNTIF(Setup_Hierarchy!$J$73:$IV$73,"="&amp;$K241)&lt;&gt;0,$L241,0)</f>
        <v>0</v>
      </c>
      <c r="CD241" s="61">
        <f>IF(COUNTIF(Setup_Hierarchy!$J$74:$IV$74,"="&amp;$K241)&lt;&gt;0,$L241,0)</f>
        <v>0</v>
      </c>
      <c r="CE241" s="61">
        <f>IF(COUNTIF(Setup_Hierarchy!$J$75:$IV$75,"="&amp;$K241)&lt;&gt;0,$L241,0)</f>
        <v>0</v>
      </c>
      <c r="CF241" s="61">
        <f>IF(COUNTIF(Setup_Hierarchy!$J$76:$IV$76,"="&amp;$K241)&lt;&gt;0,$L241,0)</f>
        <v>0</v>
      </c>
      <c r="CG241" s="61">
        <f>IF(COUNTIF(Setup_Hierarchy!$J$77:$IV$77,"="&amp;$K241)&lt;&gt;0,$L241,0)</f>
        <v>0</v>
      </c>
      <c r="CH241" s="61">
        <f>IF(COUNTIF(Setup_Hierarchy!$J$78:$IV$78,"="&amp;$K241)&lt;&gt;0,$L241,0)</f>
        <v>0</v>
      </c>
      <c r="CI241" s="61">
        <f>IF(COUNTIF(Setup_Hierarchy!$J$79:$IV$79,"="&amp;$K241)&lt;&gt;0,$L241,0)</f>
        <v>0</v>
      </c>
      <c r="CJ241" s="61">
        <f>IF(COUNTIF(Setup_Hierarchy!$J$80:$IV$80,"="&amp;$K241)&lt;&gt;0,$L241,0)</f>
        <v>0</v>
      </c>
      <c r="CK241" s="61">
        <f>IF(COUNTIF(Setup_Hierarchy!$J$81:$IV$81,"="&amp;$K241)&lt;&gt;0,$L241,0)</f>
        <v>0</v>
      </c>
      <c r="CL241" s="61">
        <f>IF(COUNTIF(Setup_Hierarchy!$J$82:$IV$82,"="&amp;$K241)&lt;&gt;0,$L241,0)</f>
        <v>0</v>
      </c>
      <c r="CM241" s="61">
        <f>IF(COUNTIF(Setup_Hierarchy!$J$83:$IV$83,"="&amp;$K241)&lt;&gt;0,$L241,0)</f>
        <v>0</v>
      </c>
      <c r="CN241" s="61">
        <f>IF(COUNTIF(Setup_Hierarchy!$J$84:$IV$84,"="&amp;$K241)&lt;&gt;0,$L241,0)</f>
        <v>0</v>
      </c>
      <c r="CO241" s="61">
        <f>IF(COUNTIF(Setup_Hierarchy!$J$85:$IV$85,"="&amp;$K241)&lt;&gt;0,$L241,0)</f>
        <v>0</v>
      </c>
      <c r="CP241" s="61">
        <f>IF(COUNTIF(Setup_Hierarchy!$J$86:$IV$86,"="&amp;$K241)&lt;&gt;0,$L241,0)</f>
        <v>0</v>
      </c>
      <c r="CQ241" s="61">
        <f>IF(COUNTIF(Setup_Hierarchy!$J$87:$IV$87,"="&amp;$K241)&lt;&gt;0,$L241,0)</f>
        <v>0</v>
      </c>
      <c r="CR241" s="61">
        <f>IF(COUNTIF(Setup_Hierarchy!$J$88:$IV$88,"="&amp;$K241)&lt;&gt;0,$L241,0)</f>
        <v>0</v>
      </c>
      <c r="CS241" s="61">
        <f>IF(COUNTIF(Setup_Hierarchy!$J$89:$IV$89,"="&amp;$K241)&lt;&gt;0,$L241,0)</f>
        <v>0</v>
      </c>
      <c r="CT241" s="61">
        <f>IF(COUNTIF(Setup_Hierarchy!$J$90:$IV$90,"="&amp;$K241)&lt;&gt;0,$L241,0)</f>
        <v>0</v>
      </c>
      <c r="CU241" s="61">
        <f>IF(COUNTIF(Setup_Hierarchy!$J$91:$IV$91,"="&amp;$K241)&lt;&gt;0,$L241,0)</f>
        <v>0</v>
      </c>
      <c r="CV241" s="61">
        <f>IF(COUNTIF(Setup_Hierarchy!$J$92:$IV$92,"="&amp;$K241)&lt;&gt;0,$L241,0)</f>
        <v>0</v>
      </c>
      <c r="CW241" s="61">
        <f>IF(COUNTIF(Setup_Hierarchy!$J$93:$IV$93,"="&amp;$K241)&lt;&gt;0,$L241,0)</f>
        <v>0</v>
      </c>
      <c r="CX241" s="61">
        <f>IF(COUNTIF(Setup_Hierarchy!$J$94:$IV$94,"="&amp;$K241)&lt;&gt;0,$L241,0)</f>
        <v>0</v>
      </c>
      <c r="CY241" s="61">
        <f>IF(COUNTIF(Setup_Hierarchy!$J$95:$IV$95,"="&amp;$K241)&lt;&gt;0,$L241,0)</f>
        <v>0</v>
      </c>
      <c r="CZ241" s="61">
        <f>IF(COUNTIF(Setup_Hierarchy!$J$96:$IV$96,"="&amp;$K241)&lt;&gt;0,$L241,0)</f>
        <v>0</v>
      </c>
      <c r="DA241" s="61">
        <f>IF(COUNTIF(Setup_Hierarchy!$J$97:$IV$97,"="&amp;$K241)&lt;&gt;0,$L241,0)</f>
        <v>0</v>
      </c>
      <c r="DB241" s="61">
        <f>IF(COUNTIF(Setup_Hierarchy!$J$98:$IV$98,"="&amp;$K241)&lt;&gt;0,$L241,0)</f>
        <v>0</v>
      </c>
      <c r="DC241" s="61">
        <f>IF(COUNTIF(Setup_Hierarchy!$J$99:$IV$99,"="&amp;$K241)&lt;&gt;0,$L241,0)</f>
        <v>0</v>
      </c>
      <c r="DD241" s="61">
        <f>IF(COUNTIF(Setup_Hierarchy!$J$100:$IV$100,"="&amp;$K241)&lt;&gt;0,$L241,0)</f>
        <v>0</v>
      </c>
      <c r="DE241" s="61">
        <f>IF(COUNTIF(Setup_Hierarchy!$J$101:$IV$101,"="&amp;$K241)&lt;&gt;0,$L241,0)</f>
        <v>0</v>
      </c>
      <c r="DF241" s="61">
        <f>IF(COUNTIF(Setup_Hierarchy!$J$102:$IV$102,"="&amp;$K241)&lt;&gt;0,$L241,0)</f>
        <v>0</v>
      </c>
      <c r="DG241" s="61">
        <f>IF(COUNTIF(Setup_Hierarchy!$J$103:$IV$103,"="&amp;$K241)&lt;&gt;0,$L241,0)</f>
        <v>0</v>
      </c>
      <c r="DH241" s="61">
        <f>IF(COUNTIF(Setup_Hierarchy!$J$104:$IV$104,"="&amp;$K241)&lt;&gt;0,$L241,0)</f>
        <v>0</v>
      </c>
      <c r="DI241" s="61">
        <f>IF(COUNTIF(Setup_Hierarchy!$J$105:$IV$105,"="&amp;$K241)&lt;&gt;0,$L241,0)</f>
        <v>0</v>
      </c>
      <c r="DJ241" s="61">
        <f>IF(COUNTIF(Setup_Hierarchy!$J$106:$IV$106,"="&amp;$K241)&lt;&gt;0,$L241,0)</f>
        <v>0</v>
      </c>
      <c r="DK241" s="61">
        <f>IF(COUNTIF(Setup_Hierarchy!$J$107:$IV$107,"="&amp;$K241)&lt;&gt;0,$L241,0)</f>
        <v>0</v>
      </c>
      <c r="DL241" s="61">
        <f>IF(COUNTIF(Setup_Hierarchy!$J$108:$IV$108,"="&amp;$K241)&lt;&gt;0,$L241,0)</f>
        <v>0</v>
      </c>
      <c r="DM241" s="61">
        <f>IF(COUNTIF(Setup_Hierarchy!$J$109:$IV$109,"="&amp;$K241)&lt;&gt;0,$L241,0)</f>
        <v>0</v>
      </c>
      <c r="DN241" s="61">
        <f>IF(COUNTIF(Setup_Hierarchy!$J$110:$IV$110,"="&amp;$K241)&lt;&gt;0,$L241,0)</f>
        <v>0</v>
      </c>
      <c r="DO241" s="61">
        <f>IF(COUNTIF(Setup_Hierarchy!$J$111:$IV$111,"="&amp;$K241)&lt;&gt;0,$L241,0)</f>
        <v>0</v>
      </c>
      <c r="DP241" s="61">
        <f>IF(COUNTIF(Setup_Hierarchy!$J$112:$IV$112,"="&amp;$K241)&lt;&gt;0,$L241,0)</f>
        <v>0</v>
      </c>
      <c r="DQ241" s="61">
        <f>IF(COUNTIF(Setup_Hierarchy!$J$113:$IV$113,"="&amp;$K241)&lt;&gt;0,$L241,0)</f>
        <v>0</v>
      </c>
      <c r="DR241" s="61">
        <f>IF(COUNTIF(Setup_Hierarchy!$J$114:$IV$114,"="&amp;$K241)&lt;&gt;0,$L241,0)</f>
        <v>0</v>
      </c>
      <c r="DS241" s="61">
        <f>IF(COUNTIF(Setup_Hierarchy!$J$115:$IV$115,"="&amp;$K241)&lt;&gt;0,$L241,0)</f>
        <v>0</v>
      </c>
      <c r="DT241" s="61">
        <f>IF(COUNTIF(Setup_Hierarchy!$J$116:$IV$116,"="&amp;$K241)&lt;&gt;0,$L241,0)</f>
        <v>0</v>
      </c>
    </row>
    <row r="242" spans="2:124" x14ac:dyDescent="0.2">
      <c r="B242" t="s">
        <v>43</v>
      </c>
      <c r="C242">
        <v>289</v>
      </c>
      <c r="D242" t="s">
        <v>9</v>
      </c>
      <c r="E242" t="s">
        <v>369</v>
      </c>
      <c r="F242" t="s">
        <v>528</v>
      </c>
      <c r="G242" t="s">
        <v>25</v>
      </c>
      <c r="H242" t="s">
        <v>13</v>
      </c>
      <c r="I242">
        <v>0.30314200000000002</v>
      </c>
      <c r="J242">
        <v>0.97754799999999997</v>
      </c>
      <c r="K242">
        <v>628</v>
      </c>
      <c r="L242">
        <v>0.69</v>
      </c>
      <c r="M242" s="61">
        <f>IF(COUNTIF(Setup_Hierarchy!$J$5:$IV$5,"="&amp;$K242)&lt;&gt;0,$L242,0)</f>
        <v>0.69</v>
      </c>
      <c r="N242" s="61">
        <f>IF(COUNTIF(Setup_Hierarchy!$J$6:$IV$6,"="&amp;$K242)&lt;&gt;0,$L242,0)</f>
        <v>0.69</v>
      </c>
      <c r="O242" s="61">
        <f>IF(COUNTIF(Setup_Hierarchy!$J$7:$IV$7,"="&amp;$K242)&lt;&gt;0,$L242,0)</f>
        <v>0.69</v>
      </c>
      <c r="P242" s="61">
        <f>IF(COUNTIF(Setup_Hierarchy!$J$8:$IV$8,"="&amp;$K242)&lt;&gt;0,$L242,0)</f>
        <v>0</v>
      </c>
      <c r="Q242" s="61">
        <f>IF(COUNTIF(Setup_Hierarchy!$J$9:$IV$9,"="&amp;$K242)&lt;&gt;0,$L242,0)</f>
        <v>0</v>
      </c>
      <c r="R242" s="61">
        <f>IF(COUNTIF(Setup_Hierarchy!$J$10:$IV$10,"="&amp;$K242)&lt;&gt;0,$L242,0)</f>
        <v>0</v>
      </c>
      <c r="S242" s="61">
        <f>IF(COUNTIF(Setup_Hierarchy!$J$11:$IV$11,"="&amp;$K242)&lt;&gt;0,$L242,0)</f>
        <v>0</v>
      </c>
      <c r="T242" s="61">
        <f>IF(COUNTIF(Setup_Hierarchy!$J$12:$IV$12,"="&amp;$K242)&lt;&gt;0,$L242,0)</f>
        <v>0</v>
      </c>
      <c r="U242" s="61">
        <f>IF(COUNTIF(Setup_Hierarchy!$J$13:$IV$13,"="&amp;$K242)&lt;&gt;0,$L242,0)</f>
        <v>0</v>
      </c>
      <c r="V242" s="61">
        <f>IF(COUNTIF(Setup_Hierarchy!$J$14:$IV$14,"="&amp;$K242)&lt;&gt;0,$L242,0)</f>
        <v>0</v>
      </c>
      <c r="W242" s="61">
        <f>IF(COUNTIF(Setup_Hierarchy!$J$15:$IV$15,"="&amp;$K242)&lt;&gt;0,$L242,0)</f>
        <v>0</v>
      </c>
      <c r="X242" s="61">
        <f>IF(COUNTIF(Setup_Hierarchy!$J$16:$IV$16,"="&amp;$K242)&lt;&gt;0,$L242,0)</f>
        <v>0</v>
      </c>
      <c r="Y242" s="61">
        <f>IF(COUNTIF(Setup_Hierarchy!$J$17:$IV$17,"="&amp;$K242)&lt;&gt;0,$L242,0)</f>
        <v>0</v>
      </c>
      <c r="Z242" s="61">
        <f>IF(COUNTIF(Setup_Hierarchy!$J$18:$IV$18,"="&amp;$K242)&lt;&gt;0,$L242,0)</f>
        <v>0</v>
      </c>
      <c r="AA242" s="61">
        <f>IF(COUNTIF(Setup_Hierarchy!$J$19:$IV$19,"="&amp;$K242)&lt;&gt;0,$L242,0)</f>
        <v>0</v>
      </c>
      <c r="AB242" s="61">
        <f>IF(COUNTIF(Setup_Hierarchy!$J$20:$IV$20,"="&amp;$K242)&lt;&gt;0,$L242,0)</f>
        <v>0</v>
      </c>
      <c r="AC242" s="61">
        <f>IF(COUNTIF(Setup_Hierarchy!$J$21:$IV$21,"="&amp;$K242)&lt;&gt;0,$L242,0)</f>
        <v>0</v>
      </c>
      <c r="AD242" s="61">
        <f>IF(COUNTIF(Setup_Hierarchy!$J$22:$IV$22,"="&amp;$K242)&lt;&gt;0,$L242,0)</f>
        <v>0</v>
      </c>
      <c r="AE242" s="61">
        <f>IF(COUNTIF(Setup_Hierarchy!$J$23:$IV$23,"="&amp;$K242)&lt;&gt;0,$L242,0)</f>
        <v>0</v>
      </c>
      <c r="AF242" s="61">
        <f>IF(COUNTIF(Setup_Hierarchy!$J$24:$IV$24,"="&amp;$K242)&lt;&gt;0,$L242,0)</f>
        <v>0</v>
      </c>
      <c r="AG242" s="61">
        <f>IF(COUNTIF(Setup_Hierarchy!$J$25:$IV$25,"="&amp;$K242)&lt;&gt;0,$L242,0)</f>
        <v>0</v>
      </c>
      <c r="AH242" s="61">
        <f>IF(COUNTIF(Setup_Hierarchy!$J$26:$IV$26,"="&amp;$K242)&lt;&gt;0,$L242,0)</f>
        <v>0</v>
      </c>
      <c r="AI242" s="61">
        <f>IF(COUNTIF(Setup_Hierarchy!$J$27:$IV$27,"="&amp;$K242)&lt;&gt;0,$L242,0)</f>
        <v>0</v>
      </c>
      <c r="AJ242" s="61">
        <f>IF(COUNTIF(Setup_Hierarchy!$J$28:$IV$28,"="&amp;$K242)&lt;&gt;0,$L242,0)</f>
        <v>0</v>
      </c>
      <c r="AK242" s="61">
        <f>IF(COUNTIF(Setup_Hierarchy!$J$29:$IV$29,"="&amp;$K242)&lt;&gt;0,$L242,0)</f>
        <v>0</v>
      </c>
      <c r="AL242" s="61">
        <f>IF(COUNTIF(Setup_Hierarchy!$J$30:$IV$30,"="&amp;$K242)&lt;&gt;0,$L242,0)</f>
        <v>0</v>
      </c>
      <c r="AM242" s="61">
        <f>IF(COUNTIF(Setup_Hierarchy!$J$31:$IV$31,"="&amp;$K242)&lt;&gt;0,$L242,0)</f>
        <v>0</v>
      </c>
      <c r="AN242" s="61">
        <f>IF(COUNTIF(Setup_Hierarchy!$J$32:$IV$32,"="&amp;$K242)&lt;&gt;0,$L242,0)</f>
        <v>0</v>
      </c>
      <c r="AO242" s="61">
        <f>IF(COUNTIF(Setup_Hierarchy!$J$33:$IV$33,"="&amp;$K242)&lt;&gt;0,$L242,0)</f>
        <v>0</v>
      </c>
      <c r="AP242" s="61">
        <f>IF(COUNTIF(Setup_Hierarchy!$J$34:$IV$34,"="&amp;$K242)&lt;&gt;0,$L242,0)</f>
        <v>0</v>
      </c>
      <c r="AQ242" s="61">
        <f>IF(COUNTIF(Setup_Hierarchy!$J$35:$IV$35,"="&amp;$K242)&lt;&gt;0,$L242,0)</f>
        <v>0</v>
      </c>
      <c r="AR242" s="61">
        <f>IF(COUNTIF(Setup_Hierarchy!$J$36:$IV$36,"="&amp;$K242)&lt;&gt;0,$L242,0)</f>
        <v>0</v>
      </c>
      <c r="AS242" s="61">
        <f>IF(COUNTIF(Setup_Hierarchy!$J$37:$IV$37,"="&amp;$K242)&lt;&gt;0,$L242,0)</f>
        <v>0</v>
      </c>
      <c r="AT242" s="61">
        <f>IF(COUNTIF(Setup_Hierarchy!$J$38:$IV$38,"="&amp;$K242)&lt;&gt;0,$L242,0)</f>
        <v>0</v>
      </c>
      <c r="AU242" s="61">
        <f>IF(COUNTIF(Setup_Hierarchy!$J$39:$IV$39,"="&amp;$K242)&lt;&gt;0,$L242,0)</f>
        <v>0</v>
      </c>
      <c r="AV242" s="61">
        <f>IF(COUNTIF(Setup_Hierarchy!$J$40:$IV$40,"="&amp;$K242)&lt;&gt;0,$L242,0)</f>
        <v>0</v>
      </c>
      <c r="AW242" s="61">
        <f>IF(COUNTIF(Setup_Hierarchy!$J$41:$IV$41,"="&amp;$K242)&lt;&gt;0,$L242,0)</f>
        <v>0</v>
      </c>
      <c r="AX242" s="61">
        <f>IF(COUNTIF(Setup_Hierarchy!$J$42:$IV$42,"="&amp;$K242)&lt;&gt;0,$L242,0)</f>
        <v>0</v>
      </c>
      <c r="AY242" s="61">
        <f>IF(COUNTIF(Setup_Hierarchy!$J$43:$IV$43,"="&amp;$K242)&lt;&gt;0,$L242,0)</f>
        <v>0</v>
      </c>
      <c r="AZ242" s="61">
        <f>IF(COUNTIF(Setup_Hierarchy!$J$44:$IV$44,"="&amp;$K242)&lt;&gt;0,$L242,0)</f>
        <v>0</v>
      </c>
      <c r="BA242" s="61">
        <f>IF(COUNTIF(Setup_Hierarchy!$J$45:$IV$45,"="&amp;$K242)&lt;&gt;0,$L242,0)</f>
        <v>0</v>
      </c>
      <c r="BB242" s="61">
        <f>IF(COUNTIF(Setup_Hierarchy!$J$46:$IV$46,"="&amp;$K242)&lt;&gt;0,$L242,0)</f>
        <v>0</v>
      </c>
      <c r="BC242" s="61">
        <f>IF(COUNTIF(Setup_Hierarchy!$J$47:$IV$47,"="&amp;$K242)&lt;&gt;0,$L242,0)</f>
        <v>0</v>
      </c>
      <c r="BD242" s="61">
        <f>IF(COUNTIF(Setup_Hierarchy!$J$48:$IV$48,"="&amp;$K242)&lt;&gt;0,$L242,0)</f>
        <v>0</v>
      </c>
      <c r="BE242" s="61">
        <f>IF(COUNTIF(Setup_Hierarchy!$J$49:$IV$49,"="&amp;$K242)&lt;&gt;0,$L242,0)</f>
        <v>0</v>
      </c>
      <c r="BF242" s="61">
        <f>IF(COUNTIF(Setup_Hierarchy!$J$50:$IV$50,"="&amp;$K242)&lt;&gt;0,$L242,0)</f>
        <v>0</v>
      </c>
      <c r="BG242" s="61">
        <f>IF(COUNTIF(Setup_Hierarchy!$J$51:$IV$51,"="&amp;$K242)&lt;&gt;0,$L242,0)</f>
        <v>0.69</v>
      </c>
      <c r="BH242" s="61">
        <f>IF(COUNTIF(Setup_Hierarchy!$J$52:$IV$52,"="&amp;$K242)&lt;&gt;0,$L242,0)</f>
        <v>0</v>
      </c>
      <c r="BI242" s="61">
        <f>IF(COUNTIF(Setup_Hierarchy!$J$53:$IV$53,"="&amp;$K242)&lt;&gt;0,$L242,0)</f>
        <v>0</v>
      </c>
      <c r="BJ242" s="61">
        <f>IF(COUNTIF(Setup_Hierarchy!$J$54:$IV$54,"="&amp;$K242)&lt;&gt;0,$L242,0)</f>
        <v>0</v>
      </c>
      <c r="BK242" s="61">
        <f>IF(COUNTIF(Setup_Hierarchy!$J$55:$IV$55,"="&amp;$K242)&lt;&gt;0,$L242,0)</f>
        <v>0</v>
      </c>
      <c r="BL242" s="61">
        <f>IF(COUNTIF(Setup_Hierarchy!$J$56:$IV$56,"="&amp;$K242)&lt;&gt;0,$L242,0)</f>
        <v>0</v>
      </c>
      <c r="BM242" s="61">
        <f>IF(COUNTIF(Setup_Hierarchy!$J$57:$IV$57,"="&amp;$K242)&lt;&gt;0,$L242,0)</f>
        <v>0</v>
      </c>
      <c r="BN242" s="61">
        <f>IF(COUNTIF(Setup_Hierarchy!$J$58:$IV$58,"="&amp;$K242)&lt;&gt;0,$L242,0)</f>
        <v>0</v>
      </c>
      <c r="BO242" s="61">
        <f>IF(COUNTIF(Setup_Hierarchy!$J$59:$IV$59,"="&amp;$K242)&lt;&gt;0,$L242,0)</f>
        <v>0.69</v>
      </c>
      <c r="BP242" s="61">
        <f>IF(COUNTIF(Setup_Hierarchy!$J$60:$IV$60,"="&amp;$K242)&lt;&gt;0,$L242,0)</f>
        <v>0</v>
      </c>
      <c r="BQ242" s="61">
        <f>IF(COUNTIF(Setup_Hierarchy!$J$61:$IV$61,"="&amp;$K242)&lt;&gt;0,$L242,0)</f>
        <v>0</v>
      </c>
      <c r="BR242" s="61">
        <f>IF(COUNTIF(Setup_Hierarchy!$J$62:$IV$62,"="&amp;$K242)&lt;&gt;0,$L242,0)</f>
        <v>0</v>
      </c>
      <c r="BS242" s="61">
        <f>IF(COUNTIF(Setup_Hierarchy!$J$63:$IV$63,"="&amp;$K242)&lt;&gt;0,$L242,0)</f>
        <v>0</v>
      </c>
      <c r="BT242" s="61">
        <f>IF(COUNTIF(Setup_Hierarchy!$J$64:$IV$64,"="&amp;$K242)&lt;&gt;0,$L242,0)</f>
        <v>0</v>
      </c>
      <c r="BU242" s="61">
        <f>IF(COUNTIF(Setup_Hierarchy!$J$65:$IV$65,"="&amp;$K242)&lt;&gt;0,$L242,0)</f>
        <v>0</v>
      </c>
      <c r="BV242" s="61">
        <f>IF(COUNTIF(Setup_Hierarchy!$J$66:$IV$66,"="&amp;$K242)&lt;&gt;0,$L242,0)</f>
        <v>0</v>
      </c>
      <c r="BW242" s="61">
        <f>IF(COUNTIF(Setup_Hierarchy!$J$67:$IV$67,"="&amp;$K242)&lt;&gt;0,$L242,0)</f>
        <v>0</v>
      </c>
      <c r="BX242" s="61">
        <f>IF(COUNTIF(Setup_Hierarchy!$J$68:$IV$68,"="&amp;$K242)&lt;&gt;0,$L242,0)</f>
        <v>0</v>
      </c>
      <c r="BY242" s="61">
        <f>IF(COUNTIF(Setup_Hierarchy!$J$69:$IV$69,"="&amp;$K242)&lt;&gt;0,$L242,0)</f>
        <v>0</v>
      </c>
      <c r="BZ242" s="61">
        <f>IF(COUNTIF(Setup_Hierarchy!$J$70:$IV$70,"="&amp;$K242)&lt;&gt;0,$L242,0)</f>
        <v>0</v>
      </c>
      <c r="CA242" s="61">
        <f>IF(COUNTIF(Setup_Hierarchy!$J$71:$IV$71,"="&amp;$K242)&lt;&gt;0,$L242,0)</f>
        <v>0</v>
      </c>
      <c r="CB242" s="61">
        <f>IF(COUNTIF(Setup_Hierarchy!$J$72:$IV$72,"="&amp;$K242)&lt;&gt;0,$L242,0)</f>
        <v>0</v>
      </c>
      <c r="CC242" s="61">
        <f>IF(COUNTIF(Setup_Hierarchy!$J$73:$IV$73,"="&amp;$K242)&lt;&gt;0,$L242,0)</f>
        <v>0</v>
      </c>
      <c r="CD242" s="61">
        <f>IF(COUNTIF(Setup_Hierarchy!$J$74:$IV$74,"="&amp;$K242)&lt;&gt;0,$L242,0)</f>
        <v>0</v>
      </c>
      <c r="CE242" s="61">
        <f>IF(COUNTIF(Setup_Hierarchy!$J$75:$IV$75,"="&amp;$K242)&lt;&gt;0,$L242,0)</f>
        <v>0.69</v>
      </c>
      <c r="CF242" s="61">
        <f>IF(COUNTIF(Setup_Hierarchy!$J$76:$IV$76,"="&amp;$K242)&lt;&gt;0,$L242,0)</f>
        <v>0.69</v>
      </c>
      <c r="CG242" s="61">
        <f>IF(COUNTIF(Setup_Hierarchy!$J$77:$IV$77,"="&amp;$K242)&lt;&gt;0,$L242,0)</f>
        <v>0</v>
      </c>
      <c r="CH242" s="61">
        <f>IF(COUNTIF(Setup_Hierarchy!$J$78:$IV$78,"="&amp;$K242)&lt;&gt;0,$L242,0)</f>
        <v>0</v>
      </c>
      <c r="CI242" s="61">
        <f>IF(COUNTIF(Setup_Hierarchy!$J$79:$IV$79,"="&amp;$K242)&lt;&gt;0,$L242,0)</f>
        <v>0</v>
      </c>
      <c r="CJ242" s="61">
        <f>IF(COUNTIF(Setup_Hierarchy!$J$80:$IV$80,"="&amp;$K242)&lt;&gt;0,$L242,0)</f>
        <v>0</v>
      </c>
      <c r="CK242" s="61">
        <f>IF(COUNTIF(Setup_Hierarchy!$J$81:$IV$81,"="&amp;$K242)&lt;&gt;0,$L242,0)</f>
        <v>0</v>
      </c>
      <c r="CL242" s="61">
        <f>IF(COUNTIF(Setup_Hierarchy!$J$82:$IV$82,"="&amp;$K242)&lt;&gt;0,$L242,0)</f>
        <v>0</v>
      </c>
      <c r="CM242" s="61">
        <f>IF(COUNTIF(Setup_Hierarchy!$J$83:$IV$83,"="&amp;$K242)&lt;&gt;0,$L242,0)</f>
        <v>0</v>
      </c>
      <c r="CN242" s="61">
        <f>IF(COUNTIF(Setup_Hierarchy!$J$84:$IV$84,"="&amp;$K242)&lt;&gt;0,$L242,0)</f>
        <v>0</v>
      </c>
      <c r="CO242" s="61">
        <f>IF(COUNTIF(Setup_Hierarchy!$J$85:$IV$85,"="&amp;$K242)&lt;&gt;0,$L242,0)</f>
        <v>0</v>
      </c>
      <c r="CP242" s="61">
        <f>IF(COUNTIF(Setup_Hierarchy!$J$86:$IV$86,"="&amp;$K242)&lt;&gt;0,$L242,0)</f>
        <v>0</v>
      </c>
      <c r="CQ242" s="61">
        <f>IF(COUNTIF(Setup_Hierarchy!$J$87:$IV$87,"="&amp;$K242)&lt;&gt;0,$L242,0)</f>
        <v>0</v>
      </c>
      <c r="CR242" s="61">
        <f>IF(COUNTIF(Setup_Hierarchy!$J$88:$IV$88,"="&amp;$K242)&lt;&gt;0,$L242,0)</f>
        <v>0</v>
      </c>
      <c r="CS242" s="61">
        <f>IF(COUNTIF(Setup_Hierarchy!$J$89:$IV$89,"="&amp;$K242)&lt;&gt;0,$L242,0)</f>
        <v>0</v>
      </c>
      <c r="CT242" s="61">
        <f>IF(COUNTIF(Setup_Hierarchy!$J$90:$IV$90,"="&amp;$K242)&lt;&gt;0,$L242,0)</f>
        <v>0</v>
      </c>
      <c r="CU242" s="61">
        <f>IF(COUNTIF(Setup_Hierarchy!$J$91:$IV$91,"="&amp;$K242)&lt;&gt;0,$L242,0)</f>
        <v>0</v>
      </c>
      <c r="CV242" s="61">
        <f>IF(COUNTIF(Setup_Hierarchy!$J$92:$IV$92,"="&amp;$K242)&lt;&gt;0,$L242,0)</f>
        <v>0</v>
      </c>
      <c r="CW242" s="61">
        <f>IF(COUNTIF(Setup_Hierarchy!$J$93:$IV$93,"="&amp;$K242)&lt;&gt;0,$L242,0)</f>
        <v>0</v>
      </c>
      <c r="CX242" s="61">
        <f>IF(COUNTIF(Setup_Hierarchy!$J$94:$IV$94,"="&amp;$K242)&lt;&gt;0,$L242,0)</f>
        <v>0</v>
      </c>
      <c r="CY242" s="61">
        <f>IF(COUNTIF(Setup_Hierarchy!$J$95:$IV$95,"="&amp;$K242)&lt;&gt;0,$L242,0)</f>
        <v>0</v>
      </c>
      <c r="CZ242" s="61">
        <f>IF(COUNTIF(Setup_Hierarchy!$J$96:$IV$96,"="&amp;$K242)&lt;&gt;0,$L242,0)</f>
        <v>0</v>
      </c>
      <c r="DA242" s="61">
        <f>IF(COUNTIF(Setup_Hierarchy!$J$97:$IV$97,"="&amp;$K242)&lt;&gt;0,$L242,0)</f>
        <v>0</v>
      </c>
      <c r="DB242" s="61">
        <f>IF(COUNTIF(Setup_Hierarchy!$J$98:$IV$98,"="&amp;$K242)&lt;&gt;0,$L242,0)</f>
        <v>0</v>
      </c>
      <c r="DC242" s="61">
        <f>IF(COUNTIF(Setup_Hierarchy!$J$99:$IV$99,"="&amp;$K242)&lt;&gt;0,$L242,0)</f>
        <v>0</v>
      </c>
      <c r="DD242" s="61">
        <f>IF(COUNTIF(Setup_Hierarchy!$J$100:$IV$100,"="&amp;$K242)&lt;&gt;0,$L242,0)</f>
        <v>0</v>
      </c>
      <c r="DE242" s="61">
        <f>IF(COUNTIF(Setup_Hierarchy!$J$101:$IV$101,"="&amp;$K242)&lt;&gt;0,$L242,0)</f>
        <v>0</v>
      </c>
      <c r="DF242" s="61">
        <f>IF(COUNTIF(Setup_Hierarchy!$J$102:$IV$102,"="&amp;$K242)&lt;&gt;0,$L242,0)</f>
        <v>0</v>
      </c>
      <c r="DG242" s="61">
        <f>IF(COUNTIF(Setup_Hierarchy!$J$103:$IV$103,"="&amp;$K242)&lt;&gt;0,$L242,0)</f>
        <v>0</v>
      </c>
      <c r="DH242" s="61">
        <f>IF(COUNTIF(Setup_Hierarchy!$J$104:$IV$104,"="&amp;$K242)&lt;&gt;0,$L242,0)</f>
        <v>0</v>
      </c>
      <c r="DI242" s="61">
        <f>IF(COUNTIF(Setup_Hierarchy!$J$105:$IV$105,"="&amp;$K242)&lt;&gt;0,$L242,0)</f>
        <v>0</v>
      </c>
      <c r="DJ242" s="61">
        <f>IF(COUNTIF(Setup_Hierarchy!$J$106:$IV$106,"="&amp;$K242)&lt;&gt;0,$L242,0)</f>
        <v>0</v>
      </c>
      <c r="DK242" s="61">
        <f>IF(COUNTIF(Setup_Hierarchy!$J$107:$IV$107,"="&amp;$K242)&lt;&gt;0,$L242,0)</f>
        <v>0</v>
      </c>
      <c r="DL242" s="61">
        <f>IF(COUNTIF(Setup_Hierarchy!$J$108:$IV$108,"="&amp;$K242)&lt;&gt;0,$L242,0)</f>
        <v>0</v>
      </c>
      <c r="DM242" s="61">
        <f>IF(COUNTIF(Setup_Hierarchy!$J$109:$IV$109,"="&amp;$K242)&lt;&gt;0,$L242,0)</f>
        <v>0</v>
      </c>
      <c r="DN242" s="61">
        <f>IF(COUNTIF(Setup_Hierarchy!$J$110:$IV$110,"="&amp;$K242)&lt;&gt;0,$L242,0)</f>
        <v>0</v>
      </c>
      <c r="DO242" s="61">
        <f>IF(COUNTIF(Setup_Hierarchy!$J$111:$IV$111,"="&amp;$K242)&lt;&gt;0,$L242,0)</f>
        <v>0</v>
      </c>
      <c r="DP242" s="61">
        <f>IF(COUNTIF(Setup_Hierarchy!$J$112:$IV$112,"="&amp;$K242)&lt;&gt;0,$L242,0)</f>
        <v>0</v>
      </c>
      <c r="DQ242" s="61">
        <f>IF(COUNTIF(Setup_Hierarchy!$J$113:$IV$113,"="&amp;$K242)&lt;&gt;0,$L242,0)</f>
        <v>0</v>
      </c>
      <c r="DR242" s="61">
        <f>IF(COUNTIF(Setup_Hierarchy!$J$114:$IV$114,"="&amp;$K242)&lt;&gt;0,$L242,0)</f>
        <v>0</v>
      </c>
      <c r="DS242" s="61">
        <f>IF(COUNTIF(Setup_Hierarchy!$J$115:$IV$115,"="&amp;$K242)&lt;&gt;0,$L242,0)</f>
        <v>0</v>
      </c>
      <c r="DT242" s="61">
        <f>IF(COUNTIF(Setup_Hierarchy!$J$116:$IV$116,"="&amp;$K242)&lt;&gt;0,$L242,0)</f>
        <v>0</v>
      </c>
    </row>
    <row r="243" spans="2:124" x14ac:dyDescent="0.2">
      <c r="B243" t="s">
        <v>43</v>
      </c>
      <c r="C243">
        <v>289</v>
      </c>
      <c r="D243" t="s">
        <v>9</v>
      </c>
      <c r="E243" t="s">
        <v>369</v>
      </c>
      <c r="F243" t="s">
        <v>528</v>
      </c>
      <c r="G243" t="s">
        <v>25</v>
      </c>
      <c r="H243" t="s">
        <v>13</v>
      </c>
      <c r="I243">
        <v>0.30314200000000002</v>
      </c>
      <c r="J243">
        <v>0.97754799999999997</v>
      </c>
      <c r="K243">
        <v>679</v>
      </c>
      <c r="L243">
        <v>-2.0699999999999998</v>
      </c>
      <c r="M243" s="61">
        <f>IF(COUNTIF(Setup_Hierarchy!$J$5:$IV$5,"="&amp;$K243)&lt;&gt;0,$L243,0)</f>
        <v>-2.0699999999999998</v>
      </c>
      <c r="N243" s="61">
        <f>IF(COUNTIF(Setup_Hierarchy!$J$6:$IV$6,"="&amp;$K243)&lt;&gt;0,$L243,0)</f>
        <v>-2.0699999999999998</v>
      </c>
      <c r="O243" s="61">
        <f>IF(COUNTIF(Setup_Hierarchy!$J$7:$IV$7,"="&amp;$K243)&lt;&gt;0,$L243,0)</f>
        <v>-2.0699999999999998</v>
      </c>
      <c r="P243" s="61">
        <f>IF(COUNTIF(Setup_Hierarchy!$J$8:$IV$8,"="&amp;$K243)&lt;&gt;0,$L243,0)</f>
        <v>-2.0699999999999998</v>
      </c>
      <c r="Q243" s="61">
        <f>IF(COUNTIF(Setup_Hierarchy!$J$9:$IV$9,"="&amp;$K243)&lt;&gt;0,$L243,0)</f>
        <v>-2.0699999999999998</v>
      </c>
      <c r="R243" s="61">
        <f>IF(COUNTIF(Setup_Hierarchy!$J$10:$IV$10,"="&amp;$K243)&lt;&gt;0,$L243,0)</f>
        <v>0</v>
      </c>
      <c r="S243" s="61">
        <f>IF(COUNTIF(Setup_Hierarchy!$J$11:$IV$11,"="&amp;$K243)&lt;&gt;0,$L243,0)</f>
        <v>0</v>
      </c>
      <c r="T243" s="61">
        <f>IF(COUNTIF(Setup_Hierarchy!$J$12:$IV$12,"="&amp;$K243)&lt;&gt;0,$L243,0)</f>
        <v>0</v>
      </c>
      <c r="U243" s="61">
        <f>IF(COUNTIF(Setup_Hierarchy!$J$13:$IV$13,"="&amp;$K243)&lt;&gt;0,$L243,0)</f>
        <v>0</v>
      </c>
      <c r="V243" s="61">
        <f>IF(COUNTIF(Setup_Hierarchy!$J$14:$IV$14,"="&amp;$K243)&lt;&gt;0,$L243,0)</f>
        <v>-2.0699999999999998</v>
      </c>
      <c r="W243" s="61">
        <f>IF(COUNTIF(Setup_Hierarchy!$J$15:$IV$15,"="&amp;$K243)&lt;&gt;0,$L243,0)</f>
        <v>-2.0699999999999998</v>
      </c>
      <c r="X243" s="61">
        <f>IF(COUNTIF(Setup_Hierarchy!$J$16:$IV$16,"="&amp;$K243)&lt;&gt;0,$L243,0)</f>
        <v>0</v>
      </c>
      <c r="Y243" s="61">
        <f>IF(COUNTIF(Setup_Hierarchy!$J$17:$IV$17,"="&amp;$K243)&lt;&gt;0,$L243,0)</f>
        <v>0</v>
      </c>
      <c r="Z243" s="61">
        <f>IF(COUNTIF(Setup_Hierarchy!$J$18:$IV$18,"="&amp;$K243)&lt;&gt;0,$L243,0)</f>
        <v>0</v>
      </c>
      <c r="AA243" s="61">
        <f>IF(COUNTIF(Setup_Hierarchy!$J$19:$IV$19,"="&amp;$K243)&lt;&gt;0,$L243,0)</f>
        <v>0</v>
      </c>
      <c r="AB243" s="61">
        <f>IF(COUNTIF(Setup_Hierarchy!$J$20:$IV$20,"="&amp;$K243)&lt;&gt;0,$L243,0)</f>
        <v>0</v>
      </c>
      <c r="AC243" s="61">
        <f>IF(COUNTIF(Setup_Hierarchy!$J$21:$IV$21,"="&amp;$K243)&lt;&gt;0,$L243,0)</f>
        <v>0</v>
      </c>
      <c r="AD243" s="61">
        <f>IF(COUNTIF(Setup_Hierarchy!$J$22:$IV$22,"="&amp;$K243)&lt;&gt;0,$L243,0)</f>
        <v>0</v>
      </c>
      <c r="AE243" s="61">
        <f>IF(COUNTIF(Setup_Hierarchy!$J$23:$IV$23,"="&amp;$K243)&lt;&gt;0,$L243,0)</f>
        <v>0</v>
      </c>
      <c r="AF243" s="61">
        <f>IF(COUNTIF(Setup_Hierarchy!$J$24:$IV$24,"="&amp;$K243)&lt;&gt;0,$L243,0)</f>
        <v>0</v>
      </c>
      <c r="AG243" s="61">
        <f>IF(COUNTIF(Setup_Hierarchy!$J$25:$IV$25,"="&amp;$K243)&lt;&gt;0,$L243,0)</f>
        <v>0</v>
      </c>
      <c r="AH243" s="61">
        <f>IF(COUNTIF(Setup_Hierarchy!$J$26:$IV$26,"="&amp;$K243)&lt;&gt;0,$L243,0)</f>
        <v>0</v>
      </c>
      <c r="AI243" s="61">
        <f>IF(COUNTIF(Setup_Hierarchy!$J$27:$IV$27,"="&amp;$K243)&lt;&gt;0,$L243,0)</f>
        <v>0</v>
      </c>
      <c r="AJ243" s="61">
        <f>IF(COUNTIF(Setup_Hierarchy!$J$28:$IV$28,"="&amp;$K243)&lt;&gt;0,$L243,0)</f>
        <v>0</v>
      </c>
      <c r="AK243" s="61">
        <f>IF(COUNTIF(Setup_Hierarchy!$J$29:$IV$29,"="&amp;$K243)&lt;&gt;0,$L243,0)</f>
        <v>0</v>
      </c>
      <c r="AL243" s="61">
        <f>IF(COUNTIF(Setup_Hierarchy!$J$30:$IV$30,"="&amp;$K243)&lt;&gt;0,$L243,0)</f>
        <v>0</v>
      </c>
      <c r="AM243" s="61">
        <f>IF(COUNTIF(Setup_Hierarchy!$J$31:$IV$31,"="&amp;$K243)&lt;&gt;0,$L243,0)</f>
        <v>0</v>
      </c>
      <c r="AN243" s="61">
        <f>IF(COUNTIF(Setup_Hierarchy!$J$32:$IV$32,"="&amp;$K243)&lt;&gt;0,$L243,0)</f>
        <v>0</v>
      </c>
      <c r="AO243" s="61">
        <f>IF(COUNTIF(Setup_Hierarchy!$J$33:$IV$33,"="&amp;$K243)&lt;&gt;0,$L243,0)</f>
        <v>0</v>
      </c>
      <c r="AP243" s="61">
        <f>IF(COUNTIF(Setup_Hierarchy!$J$34:$IV$34,"="&amp;$K243)&lt;&gt;0,$L243,0)</f>
        <v>0</v>
      </c>
      <c r="AQ243" s="61">
        <f>IF(COUNTIF(Setup_Hierarchy!$J$35:$IV$35,"="&amp;$K243)&lt;&gt;0,$L243,0)</f>
        <v>0</v>
      </c>
      <c r="AR243" s="61">
        <f>IF(COUNTIF(Setup_Hierarchy!$J$36:$IV$36,"="&amp;$K243)&lt;&gt;0,$L243,0)</f>
        <v>0</v>
      </c>
      <c r="AS243" s="61">
        <f>IF(COUNTIF(Setup_Hierarchy!$J$37:$IV$37,"="&amp;$K243)&lt;&gt;0,$L243,0)</f>
        <v>0</v>
      </c>
      <c r="AT243" s="61">
        <f>IF(COUNTIF(Setup_Hierarchy!$J$38:$IV$38,"="&amp;$K243)&lt;&gt;0,$L243,0)</f>
        <v>0</v>
      </c>
      <c r="AU243" s="61">
        <f>IF(COUNTIF(Setup_Hierarchy!$J$39:$IV$39,"="&amp;$K243)&lt;&gt;0,$L243,0)</f>
        <v>0</v>
      </c>
      <c r="AV243" s="61">
        <f>IF(COUNTIF(Setup_Hierarchy!$J$40:$IV$40,"="&amp;$K243)&lt;&gt;0,$L243,0)</f>
        <v>0</v>
      </c>
      <c r="AW243" s="61">
        <f>IF(COUNTIF(Setup_Hierarchy!$J$41:$IV$41,"="&amp;$K243)&lt;&gt;0,$L243,0)</f>
        <v>0</v>
      </c>
      <c r="AX243" s="61">
        <f>IF(COUNTIF(Setup_Hierarchy!$J$42:$IV$42,"="&amp;$K243)&lt;&gt;0,$L243,0)</f>
        <v>0</v>
      </c>
      <c r="AY243" s="61">
        <f>IF(COUNTIF(Setup_Hierarchy!$J$43:$IV$43,"="&amp;$K243)&lt;&gt;0,$L243,0)</f>
        <v>0</v>
      </c>
      <c r="AZ243" s="61">
        <f>IF(COUNTIF(Setup_Hierarchy!$J$44:$IV$44,"="&amp;$K243)&lt;&gt;0,$L243,0)</f>
        <v>0</v>
      </c>
      <c r="BA243" s="61">
        <f>IF(COUNTIF(Setup_Hierarchy!$J$45:$IV$45,"="&amp;$K243)&lt;&gt;0,$L243,0)</f>
        <v>0</v>
      </c>
      <c r="BB243" s="61">
        <f>IF(COUNTIF(Setup_Hierarchy!$J$46:$IV$46,"="&amp;$K243)&lt;&gt;0,$L243,0)</f>
        <v>0</v>
      </c>
      <c r="BC243" s="61">
        <f>IF(COUNTIF(Setup_Hierarchy!$J$47:$IV$47,"="&amp;$K243)&lt;&gt;0,$L243,0)</f>
        <v>0</v>
      </c>
      <c r="BD243" s="61">
        <f>IF(COUNTIF(Setup_Hierarchy!$J$48:$IV$48,"="&amp;$K243)&lt;&gt;0,$L243,0)</f>
        <v>0</v>
      </c>
      <c r="BE243" s="61">
        <f>IF(COUNTIF(Setup_Hierarchy!$J$49:$IV$49,"="&amp;$K243)&lt;&gt;0,$L243,0)</f>
        <v>0</v>
      </c>
      <c r="BF243" s="61">
        <f>IF(COUNTIF(Setup_Hierarchy!$J$50:$IV$50,"="&amp;$K243)&lt;&gt;0,$L243,0)</f>
        <v>0</v>
      </c>
      <c r="BG243" s="61">
        <f>IF(COUNTIF(Setup_Hierarchy!$J$51:$IV$51,"="&amp;$K243)&lt;&gt;0,$L243,0)</f>
        <v>0</v>
      </c>
      <c r="BH243" s="61">
        <f>IF(COUNTIF(Setup_Hierarchy!$J$52:$IV$52,"="&amp;$K243)&lt;&gt;0,$L243,0)</f>
        <v>0</v>
      </c>
      <c r="BI243" s="61">
        <f>IF(COUNTIF(Setup_Hierarchy!$J$53:$IV$53,"="&amp;$K243)&lt;&gt;0,$L243,0)</f>
        <v>0</v>
      </c>
      <c r="BJ243" s="61">
        <f>IF(COUNTIF(Setup_Hierarchy!$J$54:$IV$54,"="&amp;$K243)&lt;&gt;0,$L243,0)</f>
        <v>0</v>
      </c>
      <c r="BK243" s="61">
        <f>IF(COUNTIF(Setup_Hierarchy!$J$55:$IV$55,"="&amp;$K243)&lt;&gt;0,$L243,0)</f>
        <v>0</v>
      </c>
      <c r="BL243" s="61">
        <f>IF(COUNTIF(Setup_Hierarchy!$J$56:$IV$56,"="&amp;$K243)&lt;&gt;0,$L243,0)</f>
        <v>0</v>
      </c>
      <c r="BM243" s="61">
        <f>IF(COUNTIF(Setup_Hierarchy!$J$57:$IV$57,"="&amp;$K243)&lt;&gt;0,$L243,0)</f>
        <v>0</v>
      </c>
      <c r="BN243" s="61">
        <f>IF(COUNTIF(Setup_Hierarchy!$J$58:$IV$58,"="&amp;$K243)&lt;&gt;0,$L243,0)</f>
        <v>0</v>
      </c>
      <c r="BO243" s="61">
        <f>IF(COUNTIF(Setup_Hierarchy!$J$59:$IV$59,"="&amp;$K243)&lt;&gt;0,$L243,0)</f>
        <v>0</v>
      </c>
      <c r="BP243" s="61">
        <f>IF(COUNTIF(Setup_Hierarchy!$J$60:$IV$60,"="&amp;$K243)&lt;&gt;0,$L243,0)</f>
        <v>0</v>
      </c>
      <c r="BQ243" s="61">
        <f>IF(COUNTIF(Setup_Hierarchy!$J$61:$IV$61,"="&amp;$K243)&lt;&gt;0,$L243,0)</f>
        <v>0</v>
      </c>
      <c r="BR243" s="61">
        <f>IF(COUNTIF(Setup_Hierarchy!$J$62:$IV$62,"="&amp;$K243)&lt;&gt;0,$L243,0)</f>
        <v>0</v>
      </c>
      <c r="BS243" s="61">
        <f>IF(COUNTIF(Setup_Hierarchy!$J$63:$IV$63,"="&amp;$K243)&lt;&gt;0,$L243,0)</f>
        <v>0</v>
      </c>
      <c r="BT243" s="61">
        <f>IF(COUNTIF(Setup_Hierarchy!$J$64:$IV$64,"="&amp;$K243)&lt;&gt;0,$L243,0)</f>
        <v>0</v>
      </c>
      <c r="BU243" s="61">
        <f>IF(COUNTIF(Setup_Hierarchy!$J$65:$IV$65,"="&amp;$K243)&lt;&gt;0,$L243,0)</f>
        <v>0</v>
      </c>
      <c r="BV243" s="61">
        <f>IF(COUNTIF(Setup_Hierarchy!$J$66:$IV$66,"="&amp;$K243)&lt;&gt;0,$L243,0)</f>
        <v>0</v>
      </c>
      <c r="BW243" s="61">
        <f>IF(COUNTIF(Setup_Hierarchy!$J$67:$IV$67,"="&amp;$K243)&lt;&gt;0,$L243,0)</f>
        <v>0</v>
      </c>
      <c r="BX243" s="61">
        <f>IF(COUNTIF(Setup_Hierarchy!$J$68:$IV$68,"="&amp;$K243)&lt;&gt;0,$L243,0)</f>
        <v>0</v>
      </c>
      <c r="BY243" s="61">
        <f>IF(COUNTIF(Setup_Hierarchy!$J$69:$IV$69,"="&amp;$K243)&lt;&gt;0,$L243,0)</f>
        <v>0</v>
      </c>
      <c r="BZ243" s="61">
        <f>IF(COUNTIF(Setup_Hierarchy!$J$70:$IV$70,"="&amp;$K243)&lt;&gt;0,$L243,0)</f>
        <v>0</v>
      </c>
      <c r="CA243" s="61">
        <f>IF(COUNTIF(Setup_Hierarchy!$J$71:$IV$71,"="&amp;$K243)&lt;&gt;0,$L243,0)</f>
        <v>0</v>
      </c>
      <c r="CB243" s="61">
        <f>IF(COUNTIF(Setup_Hierarchy!$J$72:$IV$72,"="&amp;$K243)&lt;&gt;0,$L243,0)</f>
        <v>0</v>
      </c>
      <c r="CC243" s="61">
        <f>IF(COUNTIF(Setup_Hierarchy!$J$73:$IV$73,"="&amp;$K243)&lt;&gt;0,$L243,0)</f>
        <v>0</v>
      </c>
      <c r="CD243" s="61">
        <f>IF(COUNTIF(Setup_Hierarchy!$J$74:$IV$74,"="&amp;$K243)&lt;&gt;0,$L243,0)</f>
        <v>0</v>
      </c>
      <c r="CE243" s="61">
        <f>IF(COUNTIF(Setup_Hierarchy!$J$75:$IV$75,"="&amp;$K243)&lt;&gt;0,$L243,0)</f>
        <v>0</v>
      </c>
      <c r="CF243" s="61">
        <f>IF(COUNTIF(Setup_Hierarchy!$J$76:$IV$76,"="&amp;$K243)&lt;&gt;0,$L243,0)</f>
        <v>0</v>
      </c>
      <c r="CG243" s="61">
        <f>IF(COUNTIF(Setup_Hierarchy!$J$77:$IV$77,"="&amp;$K243)&lt;&gt;0,$L243,0)</f>
        <v>0</v>
      </c>
      <c r="CH243" s="61">
        <f>IF(COUNTIF(Setup_Hierarchy!$J$78:$IV$78,"="&amp;$K243)&lt;&gt;0,$L243,0)</f>
        <v>0</v>
      </c>
      <c r="CI243" s="61">
        <f>IF(COUNTIF(Setup_Hierarchy!$J$79:$IV$79,"="&amp;$K243)&lt;&gt;0,$L243,0)</f>
        <v>0</v>
      </c>
      <c r="CJ243" s="61">
        <f>IF(COUNTIF(Setup_Hierarchy!$J$80:$IV$80,"="&amp;$K243)&lt;&gt;0,$L243,0)</f>
        <v>0</v>
      </c>
      <c r="CK243" s="61">
        <f>IF(COUNTIF(Setup_Hierarchy!$J$81:$IV$81,"="&amp;$K243)&lt;&gt;0,$L243,0)</f>
        <v>0</v>
      </c>
      <c r="CL243" s="61">
        <f>IF(COUNTIF(Setup_Hierarchy!$J$82:$IV$82,"="&amp;$K243)&lt;&gt;0,$L243,0)</f>
        <v>0</v>
      </c>
      <c r="CM243" s="61">
        <f>IF(COUNTIF(Setup_Hierarchy!$J$83:$IV$83,"="&amp;$K243)&lt;&gt;0,$L243,0)</f>
        <v>0</v>
      </c>
      <c r="CN243" s="61">
        <f>IF(COUNTIF(Setup_Hierarchy!$J$84:$IV$84,"="&amp;$K243)&lt;&gt;0,$L243,0)</f>
        <v>0</v>
      </c>
      <c r="CO243" s="61">
        <f>IF(COUNTIF(Setup_Hierarchy!$J$85:$IV$85,"="&amp;$K243)&lt;&gt;0,$L243,0)</f>
        <v>0</v>
      </c>
      <c r="CP243" s="61">
        <f>IF(COUNTIF(Setup_Hierarchy!$J$86:$IV$86,"="&amp;$K243)&lt;&gt;0,$L243,0)</f>
        <v>0</v>
      </c>
      <c r="CQ243" s="61">
        <f>IF(COUNTIF(Setup_Hierarchy!$J$87:$IV$87,"="&amp;$K243)&lt;&gt;0,$L243,0)</f>
        <v>0</v>
      </c>
      <c r="CR243" s="61">
        <f>IF(COUNTIF(Setup_Hierarchy!$J$88:$IV$88,"="&amp;$K243)&lt;&gt;0,$L243,0)</f>
        <v>0</v>
      </c>
      <c r="CS243" s="61">
        <f>IF(COUNTIF(Setup_Hierarchy!$J$89:$IV$89,"="&amp;$K243)&lt;&gt;0,$L243,0)</f>
        <v>0</v>
      </c>
      <c r="CT243" s="61">
        <f>IF(COUNTIF(Setup_Hierarchy!$J$90:$IV$90,"="&amp;$K243)&lt;&gt;0,$L243,0)</f>
        <v>0</v>
      </c>
      <c r="CU243" s="61">
        <f>IF(COUNTIF(Setup_Hierarchy!$J$91:$IV$91,"="&amp;$K243)&lt;&gt;0,$L243,0)</f>
        <v>0</v>
      </c>
      <c r="CV243" s="61">
        <f>IF(COUNTIF(Setup_Hierarchy!$J$92:$IV$92,"="&amp;$K243)&lt;&gt;0,$L243,0)</f>
        <v>0</v>
      </c>
      <c r="CW243" s="61">
        <f>IF(COUNTIF(Setup_Hierarchy!$J$93:$IV$93,"="&amp;$K243)&lt;&gt;0,$L243,0)</f>
        <v>0</v>
      </c>
      <c r="CX243" s="61">
        <f>IF(COUNTIF(Setup_Hierarchy!$J$94:$IV$94,"="&amp;$K243)&lt;&gt;0,$L243,0)</f>
        <v>0</v>
      </c>
      <c r="CY243" s="61">
        <f>IF(COUNTIF(Setup_Hierarchy!$J$95:$IV$95,"="&amp;$K243)&lt;&gt;0,$L243,0)</f>
        <v>0</v>
      </c>
      <c r="CZ243" s="61">
        <f>IF(COUNTIF(Setup_Hierarchy!$J$96:$IV$96,"="&amp;$K243)&lt;&gt;0,$L243,0)</f>
        <v>0</v>
      </c>
      <c r="DA243" s="61">
        <f>IF(COUNTIF(Setup_Hierarchy!$J$97:$IV$97,"="&amp;$K243)&lt;&gt;0,$L243,0)</f>
        <v>0</v>
      </c>
      <c r="DB243" s="61">
        <f>IF(COUNTIF(Setup_Hierarchy!$J$98:$IV$98,"="&amp;$K243)&lt;&gt;0,$L243,0)</f>
        <v>0</v>
      </c>
      <c r="DC243" s="61">
        <f>IF(COUNTIF(Setup_Hierarchy!$J$99:$IV$99,"="&amp;$K243)&lt;&gt;0,$L243,0)</f>
        <v>0</v>
      </c>
      <c r="DD243" s="61">
        <f>IF(COUNTIF(Setup_Hierarchy!$J$100:$IV$100,"="&amp;$K243)&lt;&gt;0,$L243,0)</f>
        <v>0</v>
      </c>
      <c r="DE243" s="61">
        <f>IF(COUNTIF(Setup_Hierarchy!$J$101:$IV$101,"="&amp;$K243)&lt;&gt;0,$L243,0)</f>
        <v>0</v>
      </c>
      <c r="DF243" s="61">
        <f>IF(COUNTIF(Setup_Hierarchy!$J$102:$IV$102,"="&amp;$K243)&lt;&gt;0,$L243,0)</f>
        <v>0</v>
      </c>
      <c r="DG243" s="61">
        <f>IF(COUNTIF(Setup_Hierarchy!$J$103:$IV$103,"="&amp;$K243)&lt;&gt;0,$L243,0)</f>
        <v>0</v>
      </c>
      <c r="DH243" s="61">
        <f>IF(COUNTIF(Setup_Hierarchy!$J$104:$IV$104,"="&amp;$K243)&lt;&gt;0,$L243,0)</f>
        <v>0</v>
      </c>
      <c r="DI243" s="61">
        <f>IF(COUNTIF(Setup_Hierarchy!$J$105:$IV$105,"="&amp;$K243)&lt;&gt;0,$L243,0)</f>
        <v>0</v>
      </c>
      <c r="DJ243" s="61">
        <f>IF(COUNTIF(Setup_Hierarchy!$J$106:$IV$106,"="&amp;$K243)&lt;&gt;0,$L243,0)</f>
        <v>0</v>
      </c>
      <c r="DK243" s="61">
        <f>IF(COUNTIF(Setup_Hierarchy!$J$107:$IV$107,"="&amp;$K243)&lt;&gt;0,$L243,0)</f>
        <v>0</v>
      </c>
      <c r="DL243" s="61">
        <f>IF(COUNTIF(Setup_Hierarchy!$J$108:$IV$108,"="&amp;$K243)&lt;&gt;0,$L243,0)</f>
        <v>0</v>
      </c>
      <c r="DM243" s="61">
        <f>IF(COUNTIF(Setup_Hierarchy!$J$109:$IV$109,"="&amp;$K243)&lt;&gt;0,$L243,0)</f>
        <v>0</v>
      </c>
      <c r="DN243" s="61">
        <f>IF(COUNTIF(Setup_Hierarchy!$J$110:$IV$110,"="&amp;$K243)&lt;&gt;0,$L243,0)</f>
        <v>0</v>
      </c>
      <c r="DO243" s="61">
        <f>IF(COUNTIF(Setup_Hierarchy!$J$111:$IV$111,"="&amp;$K243)&lt;&gt;0,$L243,0)</f>
        <v>0</v>
      </c>
      <c r="DP243" s="61">
        <f>IF(COUNTIF(Setup_Hierarchy!$J$112:$IV$112,"="&amp;$K243)&lt;&gt;0,$L243,0)</f>
        <v>0</v>
      </c>
      <c r="DQ243" s="61">
        <f>IF(COUNTIF(Setup_Hierarchy!$J$113:$IV$113,"="&amp;$K243)&lt;&gt;0,$L243,0)</f>
        <v>0</v>
      </c>
      <c r="DR243" s="61">
        <f>IF(COUNTIF(Setup_Hierarchy!$J$114:$IV$114,"="&amp;$K243)&lt;&gt;0,$L243,0)</f>
        <v>0</v>
      </c>
      <c r="DS243" s="61">
        <f>IF(COUNTIF(Setup_Hierarchy!$J$115:$IV$115,"="&amp;$K243)&lt;&gt;0,$L243,0)</f>
        <v>0</v>
      </c>
      <c r="DT243" s="61">
        <f>IF(COUNTIF(Setup_Hierarchy!$J$116:$IV$116,"="&amp;$K243)&lt;&gt;0,$L243,0)</f>
        <v>0</v>
      </c>
    </row>
    <row r="244" spans="2:124" x14ac:dyDescent="0.2">
      <c r="B244" t="s">
        <v>43</v>
      </c>
      <c r="C244">
        <v>290</v>
      </c>
      <c r="D244" t="s">
        <v>9</v>
      </c>
      <c r="E244" t="s">
        <v>369</v>
      </c>
      <c r="F244" t="s">
        <v>528</v>
      </c>
      <c r="G244" t="s">
        <v>25</v>
      </c>
      <c r="H244" t="s">
        <v>14</v>
      </c>
      <c r="I244">
        <v>0.40704699999999999</v>
      </c>
      <c r="J244">
        <v>1.04806</v>
      </c>
      <c r="K244">
        <v>628</v>
      </c>
      <c r="L244">
        <v>0.69</v>
      </c>
      <c r="M244" s="61">
        <f>IF(COUNTIF(Setup_Hierarchy!$J$5:$IV$5,"="&amp;$K244)&lt;&gt;0,$L244,0)</f>
        <v>0.69</v>
      </c>
      <c r="N244" s="61">
        <f>IF(COUNTIF(Setup_Hierarchy!$J$6:$IV$6,"="&amp;$K244)&lt;&gt;0,$L244,0)</f>
        <v>0.69</v>
      </c>
      <c r="O244" s="61">
        <f>IF(COUNTIF(Setup_Hierarchy!$J$7:$IV$7,"="&amp;$K244)&lt;&gt;0,$L244,0)</f>
        <v>0.69</v>
      </c>
      <c r="P244" s="61">
        <f>IF(COUNTIF(Setup_Hierarchy!$J$8:$IV$8,"="&amp;$K244)&lt;&gt;0,$L244,0)</f>
        <v>0</v>
      </c>
      <c r="Q244" s="61">
        <f>IF(COUNTIF(Setup_Hierarchy!$J$9:$IV$9,"="&amp;$K244)&lt;&gt;0,$L244,0)</f>
        <v>0</v>
      </c>
      <c r="R244" s="61">
        <f>IF(COUNTIF(Setup_Hierarchy!$J$10:$IV$10,"="&amp;$K244)&lt;&gt;0,$L244,0)</f>
        <v>0</v>
      </c>
      <c r="S244" s="61">
        <f>IF(COUNTIF(Setup_Hierarchy!$J$11:$IV$11,"="&amp;$K244)&lt;&gt;0,$L244,0)</f>
        <v>0</v>
      </c>
      <c r="T244" s="61">
        <f>IF(COUNTIF(Setup_Hierarchy!$J$12:$IV$12,"="&amp;$K244)&lt;&gt;0,$L244,0)</f>
        <v>0</v>
      </c>
      <c r="U244" s="61">
        <f>IF(COUNTIF(Setup_Hierarchy!$J$13:$IV$13,"="&amp;$K244)&lt;&gt;0,$L244,0)</f>
        <v>0</v>
      </c>
      <c r="V244" s="61">
        <f>IF(COUNTIF(Setup_Hierarchy!$J$14:$IV$14,"="&amp;$K244)&lt;&gt;0,$L244,0)</f>
        <v>0</v>
      </c>
      <c r="W244" s="61">
        <f>IF(COUNTIF(Setup_Hierarchy!$J$15:$IV$15,"="&amp;$K244)&lt;&gt;0,$L244,0)</f>
        <v>0</v>
      </c>
      <c r="X244" s="61">
        <f>IF(COUNTIF(Setup_Hierarchy!$J$16:$IV$16,"="&amp;$K244)&lt;&gt;0,$L244,0)</f>
        <v>0</v>
      </c>
      <c r="Y244" s="61">
        <f>IF(COUNTIF(Setup_Hierarchy!$J$17:$IV$17,"="&amp;$K244)&lt;&gt;0,$L244,0)</f>
        <v>0</v>
      </c>
      <c r="Z244" s="61">
        <f>IF(COUNTIF(Setup_Hierarchy!$J$18:$IV$18,"="&amp;$K244)&lt;&gt;0,$L244,0)</f>
        <v>0</v>
      </c>
      <c r="AA244" s="61">
        <f>IF(COUNTIF(Setup_Hierarchy!$J$19:$IV$19,"="&amp;$K244)&lt;&gt;0,$L244,0)</f>
        <v>0</v>
      </c>
      <c r="AB244" s="61">
        <f>IF(COUNTIF(Setup_Hierarchy!$J$20:$IV$20,"="&amp;$K244)&lt;&gt;0,$L244,0)</f>
        <v>0</v>
      </c>
      <c r="AC244" s="61">
        <f>IF(COUNTIF(Setup_Hierarchy!$J$21:$IV$21,"="&amp;$K244)&lt;&gt;0,$L244,0)</f>
        <v>0</v>
      </c>
      <c r="AD244" s="61">
        <f>IF(COUNTIF(Setup_Hierarchy!$J$22:$IV$22,"="&amp;$K244)&lt;&gt;0,$L244,0)</f>
        <v>0</v>
      </c>
      <c r="AE244" s="61">
        <f>IF(COUNTIF(Setup_Hierarchy!$J$23:$IV$23,"="&amp;$K244)&lt;&gt;0,$L244,0)</f>
        <v>0</v>
      </c>
      <c r="AF244" s="61">
        <f>IF(COUNTIF(Setup_Hierarchy!$J$24:$IV$24,"="&amp;$K244)&lt;&gt;0,$L244,0)</f>
        <v>0</v>
      </c>
      <c r="AG244" s="61">
        <f>IF(COUNTIF(Setup_Hierarchy!$J$25:$IV$25,"="&amp;$K244)&lt;&gt;0,$L244,0)</f>
        <v>0</v>
      </c>
      <c r="AH244" s="61">
        <f>IF(COUNTIF(Setup_Hierarchy!$J$26:$IV$26,"="&amp;$K244)&lt;&gt;0,$L244,0)</f>
        <v>0</v>
      </c>
      <c r="AI244" s="61">
        <f>IF(COUNTIF(Setup_Hierarchy!$J$27:$IV$27,"="&amp;$K244)&lt;&gt;0,$L244,0)</f>
        <v>0</v>
      </c>
      <c r="AJ244" s="61">
        <f>IF(COUNTIF(Setup_Hierarchy!$J$28:$IV$28,"="&amp;$K244)&lt;&gt;0,$L244,0)</f>
        <v>0</v>
      </c>
      <c r="AK244" s="61">
        <f>IF(COUNTIF(Setup_Hierarchy!$J$29:$IV$29,"="&amp;$K244)&lt;&gt;0,$L244,0)</f>
        <v>0</v>
      </c>
      <c r="AL244" s="61">
        <f>IF(COUNTIF(Setup_Hierarchy!$J$30:$IV$30,"="&amp;$K244)&lt;&gt;0,$L244,0)</f>
        <v>0</v>
      </c>
      <c r="AM244" s="61">
        <f>IF(COUNTIF(Setup_Hierarchy!$J$31:$IV$31,"="&amp;$K244)&lt;&gt;0,$L244,0)</f>
        <v>0</v>
      </c>
      <c r="AN244" s="61">
        <f>IF(COUNTIF(Setup_Hierarchy!$J$32:$IV$32,"="&amp;$K244)&lt;&gt;0,$L244,0)</f>
        <v>0</v>
      </c>
      <c r="AO244" s="61">
        <f>IF(COUNTIF(Setup_Hierarchy!$J$33:$IV$33,"="&amp;$K244)&lt;&gt;0,$L244,0)</f>
        <v>0</v>
      </c>
      <c r="AP244" s="61">
        <f>IF(COUNTIF(Setup_Hierarchy!$J$34:$IV$34,"="&amp;$K244)&lt;&gt;0,$L244,0)</f>
        <v>0</v>
      </c>
      <c r="AQ244" s="61">
        <f>IF(COUNTIF(Setup_Hierarchy!$J$35:$IV$35,"="&amp;$K244)&lt;&gt;0,$L244,0)</f>
        <v>0</v>
      </c>
      <c r="AR244" s="61">
        <f>IF(COUNTIF(Setup_Hierarchy!$J$36:$IV$36,"="&amp;$K244)&lt;&gt;0,$L244,0)</f>
        <v>0</v>
      </c>
      <c r="AS244" s="61">
        <f>IF(COUNTIF(Setup_Hierarchy!$J$37:$IV$37,"="&amp;$K244)&lt;&gt;0,$L244,0)</f>
        <v>0</v>
      </c>
      <c r="AT244" s="61">
        <f>IF(COUNTIF(Setup_Hierarchy!$J$38:$IV$38,"="&amp;$K244)&lt;&gt;0,$L244,0)</f>
        <v>0</v>
      </c>
      <c r="AU244" s="61">
        <f>IF(COUNTIF(Setup_Hierarchy!$J$39:$IV$39,"="&amp;$K244)&lt;&gt;0,$L244,0)</f>
        <v>0</v>
      </c>
      <c r="AV244" s="61">
        <f>IF(COUNTIF(Setup_Hierarchy!$J$40:$IV$40,"="&amp;$K244)&lt;&gt;0,$L244,0)</f>
        <v>0</v>
      </c>
      <c r="AW244" s="61">
        <f>IF(COUNTIF(Setup_Hierarchy!$J$41:$IV$41,"="&amp;$K244)&lt;&gt;0,$L244,0)</f>
        <v>0</v>
      </c>
      <c r="AX244" s="61">
        <f>IF(COUNTIF(Setup_Hierarchy!$J$42:$IV$42,"="&amp;$K244)&lt;&gt;0,$L244,0)</f>
        <v>0</v>
      </c>
      <c r="AY244" s="61">
        <f>IF(COUNTIF(Setup_Hierarchy!$J$43:$IV$43,"="&amp;$K244)&lt;&gt;0,$L244,0)</f>
        <v>0</v>
      </c>
      <c r="AZ244" s="61">
        <f>IF(COUNTIF(Setup_Hierarchy!$J$44:$IV$44,"="&amp;$K244)&lt;&gt;0,$L244,0)</f>
        <v>0</v>
      </c>
      <c r="BA244" s="61">
        <f>IF(COUNTIF(Setup_Hierarchy!$J$45:$IV$45,"="&amp;$K244)&lt;&gt;0,$L244,0)</f>
        <v>0</v>
      </c>
      <c r="BB244" s="61">
        <f>IF(COUNTIF(Setup_Hierarchy!$J$46:$IV$46,"="&amp;$K244)&lt;&gt;0,$L244,0)</f>
        <v>0</v>
      </c>
      <c r="BC244" s="61">
        <f>IF(COUNTIF(Setup_Hierarchy!$J$47:$IV$47,"="&amp;$K244)&lt;&gt;0,$L244,0)</f>
        <v>0</v>
      </c>
      <c r="BD244" s="61">
        <f>IF(COUNTIF(Setup_Hierarchy!$J$48:$IV$48,"="&amp;$K244)&lt;&gt;0,$L244,0)</f>
        <v>0</v>
      </c>
      <c r="BE244" s="61">
        <f>IF(COUNTIF(Setup_Hierarchy!$J$49:$IV$49,"="&amp;$K244)&lt;&gt;0,$L244,0)</f>
        <v>0</v>
      </c>
      <c r="BF244" s="61">
        <f>IF(COUNTIF(Setup_Hierarchy!$J$50:$IV$50,"="&amp;$K244)&lt;&gt;0,$L244,0)</f>
        <v>0</v>
      </c>
      <c r="BG244" s="61">
        <f>IF(COUNTIF(Setup_Hierarchy!$J$51:$IV$51,"="&amp;$K244)&lt;&gt;0,$L244,0)</f>
        <v>0.69</v>
      </c>
      <c r="BH244" s="61">
        <f>IF(COUNTIF(Setup_Hierarchy!$J$52:$IV$52,"="&amp;$K244)&lt;&gt;0,$L244,0)</f>
        <v>0</v>
      </c>
      <c r="BI244" s="61">
        <f>IF(COUNTIF(Setup_Hierarchy!$J$53:$IV$53,"="&amp;$K244)&lt;&gt;0,$L244,0)</f>
        <v>0</v>
      </c>
      <c r="BJ244" s="61">
        <f>IF(COUNTIF(Setup_Hierarchy!$J$54:$IV$54,"="&amp;$K244)&lt;&gt;0,$L244,0)</f>
        <v>0</v>
      </c>
      <c r="BK244" s="61">
        <f>IF(COUNTIF(Setup_Hierarchy!$J$55:$IV$55,"="&amp;$K244)&lt;&gt;0,$L244,0)</f>
        <v>0</v>
      </c>
      <c r="BL244" s="61">
        <f>IF(COUNTIF(Setup_Hierarchy!$J$56:$IV$56,"="&amp;$K244)&lt;&gt;0,$L244,0)</f>
        <v>0</v>
      </c>
      <c r="BM244" s="61">
        <f>IF(COUNTIF(Setup_Hierarchy!$J$57:$IV$57,"="&amp;$K244)&lt;&gt;0,$L244,0)</f>
        <v>0</v>
      </c>
      <c r="BN244" s="61">
        <f>IF(COUNTIF(Setup_Hierarchy!$J$58:$IV$58,"="&amp;$K244)&lt;&gt;0,$L244,0)</f>
        <v>0</v>
      </c>
      <c r="BO244" s="61">
        <f>IF(COUNTIF(Setup_Hierarchy!$J$59:$IV$59,"="&amp;$K244)&lt;&gt;0,$L244,0)</f>
        <v>0.69</v>
      </c>
      <c r="BP244" s="61">
        <f>IF(COUNTIF(Setup_Hierarchy!$J$60:$IV$60,"="&amp;$K244)&lt;&gt;0,$L244,0)</f>
        <v>0</v>
      </c>
      <c r="BQ244" s="61">
        <f>IF(COUNTIF(Setup_Hierarchy!$J$61:$IV$61,"="&amp;$K244)&lt;&gt;0,$L244,0)</f>
        <v>0</v>
      </c>
      <c r="BR244" s="61">
        <f>IF(COUNTIF(Setup_Hierarchy!$J$62:$IV$62,"="&amp;$K244)&lt;&gt;0,$L244,0)</f>
        <v>0</v>
      </c>
      <c r="BS244" s="61">
        <f>IF(COUNTIF(Setup_Hierarchy!$J$63:$IV$63,"="&amp;$K244)&lt;&gt;0,$L244,0)</f>
        <v>0</v>
      </c>
      <c r="BT244" s="61">
        <f>IF(COUNTIF(Setup_Hierarchy!$J$64:$IV$64,"="&amp;$K244)&lt;&gt;0,$L244,0)</f>
        <v>0</v>
      </c>
      <c r="BU244" s="61">
        <f>IF(COUNTIF(Setup_Hierarchy!$J$65:$IV$65,"="&amp;$K244)&lt;&gt;0,$L244,0)</f>
        <v>0</v>
      </c>
      <c r="BV244" s="61">
        <f>IF(COUNTIF(Setup_Hierarchy!$J$66:$IV$66,"="&amp;$K244)&lt;&gt;0,$L244,0)</f>
        <v>0</v>
      </c>
      <c r="BW244" s="61">
        <f>IF(COUNTIF(Setup_Hierarchy!$J$67:$IV$67,"="&amp;$K244)&lt;&gt;0,$L244,0)</f>
        <v>0</v>
      </c>
      <c r="BX244" s="61">
        <f>IF(COUNTIF(Setup_Hierarchy!$J$68:$IV$68,"="&amp;$K244)&lt;&gt;0,$L244,0)</f>
        <v>0</v>
      </c>
      <c r="BY244" s="61">
        <f>IF(COUNTIF(Setup_Hierarchy!$J$69:$IV$69,"="&amp;$K244)&lt;&gt;0,$L244,0)</f>
        <v>0</v>
      </c>
      <c r="BZ244" s="61">
        <f>IF(COUNTIF(Setup_Hierarchy!$J$70:$IV$70,"="&amp;$K244)&lt;&gt;0,$L244,0)</f>
        <v>0</v>
      </c>
      <c r="CA244" s="61">
        <f>IF(COUNTIF(Setup_Hierarchy!$J$71:$IV$71,"="&amp;$K244)&lt;&gt;0,$L244,0)</f>
        <v>0</v>
      </c>
      <c r="CB244" s="61">
        <f>IF(COUNTIF(Setup_Hierarchy!$J$72:$IV$72,"="&amp;$K244)&lt;&gt;0,$L244,0)</f>
        <v>0</v>
      </c>
      <c r="CC244" s="61">
        <f>IF(COUNTIF(Setup_Hierarchy!$J$73:$IV$73,"="&amp;$K244)&lt;&gt;0,$L244,0)</f>
        <v>0</v>
      </c>
      <c r="CD244" s="61">
        <f>IF(COUNTIF(Setup_Hierarchy!$J$74:$IV$74,"="&amp;$K244)&lt;&gt;0,$L244,0)</f>
        <v>0</v>
      </c>
      <c r="CE244" s="61">
        <f>IF(COUNTIF(Setup_Hierarchy!$J$75:$IV$75,"="&amp;$K244)&lt;&gt;0,$L244,0)</f>
        <v>0.69</v>
      </c>
      <c r="CF244" s="61">
        <f>IF(COUNTIF(Setup_Hierarchy!$J$76:$IV$76,"="&amp;$K244)&lt;&gt;0,$L244,0)</f>
        <v>0.69</v>
      </c>
      <c r="CG244" s="61">
        <f>IF(COUNTIF(Setup_Hierarchy!$J$77:$IV$77,"="&amp;$K244)&lt;&gt;0,$L244,0)</f>
        <v>0</v>
      </c>
      <c r="CH244" s="61">
        <f>IF(COUNTIF(Setup_Hierarchy!$J$78:$IV$78,"="&amp;$K244)&lt;&gt;0,$L244,0)</f>
        <v>0</v>
      </c>
      <c r="CI244" s="61">
        <f>IF(COUNTIF(Setup_Hierarchy!$J$79:$IV$79,"="&amp;$K244)&lt;&gt;0,$L244,0)</f>
        <v>0</v>
      </c>
      <c r="CJ244" s="61">
        <f>IF(COUNTIF(Setup_Hierarchy!$J$80:$IV$80,"="&amp;$K244)&lt;&gt;0,$L244,0)</f>
        <v>0</v>
      </c>
      <c r="CK244" s="61">
        <f>IF(COUNTIF(Setup_Hierarchy!$J$81:$IV$81,"="&amp;$K244)&lt;&gt;0,$L244,0)</f>
        <v>0</v>
      </c>
      <c r="CL244" s="61">
        <f>IF(COUNTIF(Setup_Hierarchy!$J$82:$IV$82,"="&amp;$K244)&lt;&gt;0,$L244,0)</f>
        <v>0</v>
      </c>
      <c r="CM244" s="61">
        <f>IF(COUNTIF(Setup_Hierarchy!$J$83:$IV$83,"="&amp;$K244)&lt;&gt;0,$L244,0)</f>
        <v>0</v>
      </c>
      <c r="CN244" s="61">
        <f>IF(COUNTIF(Setup_Hierarchy!$J$84:$IV$84,"="&amp;$K244)&lt;&gt;0,$L244,0)</f>
        <v>0</v>
      </c>
      <c r="CO244" s="61">
        <f>IF(COUNTIF(Setup_Hierarchy!$J$85:$IV$85,"="&amp;$K244)&lt;&gt;0,$L244,0)</f>
        <v>0</v>
      </c>
      <c r="CP244" s="61">
        <f>IF(COUNTIF(Setup_Hierarchy!$J$86:$IV$86,"="&amp;$K244)&lt;&gt;0,$L244,0)</f>
        <v>0</v>
      </c>
      <c r="CQ244" s="61">
        <f>IF(COUNTIF(Setup_Hierarchy!$J$87:$IV$87,"="&amp;$K244)&lt;&gt;0,$L244,0)</f>
        <v>0</v>
      </c>
      <c r="CR244" s="61">
        <f>IF(COUNTIF(Setup_Hierarchy!$J$88:$IV$88,"="&amp;$K244)&lt;&gt;0,$L244,0)</f>
        <v>0</v>
      </c>
      <c r="CS244" s="61">
        <f>IF(COUNTIF(Setup_Hierarchy!$J$89:$IV$89,"="&amp;$K244)&lt;&gt;0,$L244,0)</f>
        <v>0</v>
      </c>
      <c r="CT244" s="61">
        <f>IF(COUNTIF(Setup_Hierarchy!$J$90:$IV$90,"="&amp;$K244)&lt;&gt;0,$L244,0)</f>
        <v>0</v>
      </c>
      <c r="CU244" s="61">
        <f>IF(COUNTIF(Setup_Hierarchy!$J$91:$IV$91,"="&amp;$K244)&lt;&gt;0,$L244,0)</f>
        <v>0</v>
      </c>
      <c r="CV244" s="61">
        <f>IF(COUNTIF(Setup_Hierarchy!$J$92:$IV$92,"="&amp;$K244)&lt;&gt;0,$L244,0)</f>
        <v>0</v>
      </c>
      <c r="CW244" s="61">
        <f>IF(COUNTIF(Setup_Hierarchy!$J$93:$IV$93,"="&amp;$K244)&lt;&gt;0,$L244,0)</f>
        <v>0</v>
      </c>
      <c r="CX244" s="61">
        <f>IF(COUNTIF(Setup_Hierarchy!$J$94:$IV$94,"="&amp;$K244)&lt;&gt;0,$L244,0)</f>
        <v>0</v>
      </c>
      <c r="CY244" s="61">
        <f>IF(COUNTIF(Setup_Hierarchy!$J$95:$IV$95,"="&amp;$K244)&lt;&gt;0,$L244,0)</f>
        <v>0</v>
      </c>
      <c r="CZ244" s="61">
        <f>IF(COUNTIF(Setup_Hierarchy!$J$96:$IV$96,"="&amp;$K244)&lt;&gt;0,$L244,0)</f>
        <v>0</v>
      </c>
      <c r="DA244" s="61">
        <f>IF(COUNTIF(Setup_Hierarchy!$J$97:$IV$97,"="&amp;$K244)&lt;&gt;0,$L244,0)</f>
        <v>0</v>
      </c>
      <c r="DB244" s="61">
        <f>IF(COUNTIF(Setup_Hierarchy!$J$98:$IV$98,"="&amp;$K244)&lt;&gt;0,$L244,0)</f>
        <v>0</v>
      </c>
      <c r="DC244" s="61">
        <f>IF(COUNTIF(Setup_Hierarchy!$J$99:$IV$99,"="&amp;$K244)&lt;&gt;0,$L244,0)</f>
        <v>0</v>
      </c>
      <c r="DD244" s="61">
        <f>IF(COUNTIF(Setup_Hierarchy!$J$100:$IV$100,"="&amp;$K244)&lt;&gt;0,$L244,0)</f>
        <v>0</v>
      </c>
      <c r="DE244" s="61">
        <f>IF(COUNTIF(Setup_Hierarchy!$J$101:$IV$101,"="&amp;$K244)&lt;&gt;0,$L244,0)</f>
        <v>0</v>
      </c>
      <c r="DF244" s="61">
        <f>IF(COUNTIF(Setup_Hierarchy!$J$102:$IV$102,"="&amp;$K244)&lt;&gt;0,$L244,0)</f>
        <v>0</v>
      </c>
      <c r="DG244" s="61">
        <f>IF(COUNTIF(Setup_Hierarchy!$J$103:$IV$103,"="&amp;$K244)&lt;&gt;0,$L244,0)</f>
        <v>0</v>
      </c>
      <c r="DH244" s="61">
        <f>IF(COUNTIF(Setup_Hierarchy!$J$104:$IV$104,"="&amp;$K244)&lt;&gt;0,$L244,0)</f>
        <v>0</v>
      </c>
      <c r="DI244" s="61">
        <f>IF(COUNTIF(Setup_Hierarchy!$J$105:$IV$105,"="&amp;$K244)&lt;&gt;0,$L244,0)</f>
        <v>0</v>
      </c>
      <c r="DJ244" s="61">
        <f>IF(COUNTIF(Setup_Hierarchy!$J$106:$IV$106,"="&amp;$K244)&lt;&gt;0,$L244,0)</f>
        <v>0</v>
      </c>
      <c r="DK244" s="61">
        <f>IF(COUNTIF(Setup_Hierarchy!$J$107:$IV$107,"="&amp;$K244)&lt;&gt;0,$L244,0)</f>
        <v>0</v>
      </c>
      <c r="DL244" s="61">
        <f>IF(COUNTIF(Setup_Hierarchy!$J$108:$IV$108,"="&amp;$K244)&lt;&gt;0,$L244,0)</f>
        <v>0</v>
      </c>
      <c r="DM244" s="61">
        <f>IF(COUNTIF(Setup_Hierarchy!$J$109:$IV$109,"="&amp;$K244)&lt;&gt;0,$L244,0)</f>
        <v>0</v>
      </c>
      <c r="DN244" s="61">
        <f>IF(COUNTIF(Setup_Hierarchy!$J$110:$IV$110,"="&amp;$K244)&lt;&gt;0,$L244,0)</f>
        <v>0</v>
      </c>
      <c r="DO244" s="61">
        <f>IF(COUNTIF(Setup_Hierarchy!$J$111:$IV$111,"="&amp;$K244)&lt;&gt;0,$L244,0)</f>
        <v>0</v>
      </c>
      <c r="DP244" s="61">
        <f>IF(COUNTIF(Setup_Hierarchy!$J$112:$IV$112,"="&amp;$K244)&lt;&gt;0,$L244,0)</f>
        <v>0</v>
      </c>
      <c r="DQ244" s="61">
        <f>IF(COUNTIF(Setup_Hierarchy!$J$113:$IV$113,"="&amp;$K244)&lt;&gt;0,$L244,0)</f>
        <v>0</v>
      </c>
      <c r="DR244" s="61">
        <f>IF(COUNTIF(Setup_Hierarchy!$J$114:$IV$114,"="&amp;$K244)&lt;&gt;0,$L244,0)</f>
        <v>0</v>
      </c>
      <c r="DS244" s="61">
        <f>IF(COUNTIF(Setup_Hierarchy!$J$115:$IV$115,"="&amp;$K244)&lt;&gt;0,$L244,0)</f>
        <v>0</v>
      </c>
      <c r="DT244" s="61">
        <f>IF(COUNTIF(Setup_Hierarchy!$J$116:$IV$116,"="&amp;$K244)&lt;&gt;0,$L244,0)</f>
        <v>0</v>
      </c>
    </row>
    <row r="245" spans="2:124" x14ac:dyDescent="0.2">
      <c r="B245" t="s">
        <v>43</v>
      </c>
      <c r="C245">
        <v>290</v>
      </c>
      <c r="D245" t="s">
        <v>9</v>
      </c>
      <c r="E245" t="s">
        <v>369</v>
      </c>
      <c r="F245" t="s">
        <v>528</v>
      </c>
      <c r="G245" t="s">
        <v>25</v>
      </c>
      <c r="H245" t="s">
        <v>14</v>
      </c>
      <c r="I245">
        <v>0.40704699999999999</v>
      </c>
      <c r="J245">
        <v>1.04806</v>
      </c>
      <c r="K245">
        <v>679</v>
      </c>
      <c r="L245">
        <v>-3.44</v>
      </c>
      <c r="M245" s="61">
        <f>IF(COUNTIF(Setup_Hierarchy!$J$5:$IV$5,"="&amp;$K245)&lt;&gt;0,$L245,0)</f>
        <v>-3.44</v>
      </c>
      <c r="N245" s="61">
        <f>IF(COUNTIF(Setup_Hierarchy!$J$6:$IV$6,"="&amp;$K245)&lt;&gt;0,$L245,0)</f>
        <v>-3.44</v>
      </c>
      <c r="O245" s="61">
        <f>IF(COUNTIF(Setup_Hierarchy!$J$7:$IV$7,"="&amp;$K245)&lt;&gt;0,$L245,0)</f>
        <v>-3.44</v>
      </c>
      <c r="P245" s="61">
        <f>IF(COUNTIF(Setup_Hierarchy!$J$8:$IV$8,"="&amp;$K245)&lt;&gt;0,$L245,0)</f>
        <v>-3.44</v>
      </c>
      <c r="Q245" s="61">
        <f>IF(COUNTIF(Setup_Hierarchy!$J$9:$IV$9,"="&amp;$K245)&lt;&gt;0,$L245,0)</f>
        <v>-3.44</v>
      </c>
      <c r="R245" s="61">
        <f>IF(COUNTIF(Setup_Hierarchy!$J$10:$IV$10,"="&amp;$K245)&lt;&gt;0,$L245,0)</f>
        <v>0</v>
      </c>
      <c r="S245" s="61">
        <f>IF(COUNTIF(Setup_Hierarchy!$J$11:$IV$11,"="&amp;$K245)&lt;&gt;0,$L245,0)</f>
        <v>0</v>
      </c>
      <c r="T245" s="61">
        <f>IF(COUNTIF(Setup_Hierarchy!$J$12:$IV$12,"="&amp;$K245)&lt;&gt;0,$L245,0)</f>
        <v>0</v>
      </c>
      <c r="U245" s="61">
        <f>IF(COUNTIF(Setup_Hierarchy!$J$13:$IV$13,"="&amp;$K245)&lt;&gt;0,$L245,0)</f>
        <v>0</v>
      </c>
      <c r="V245" s="61">
        <f>IF(COUNTIF(Setup_Hierarchy!$J$14:$IV$14,"="&amp;$K245)&lt;&gt;0,$L245,0)</f>
        <v>-3.44</v>
      </c>
      <c r="W245" s="61">
        <f>IF(COUNTIF(Setup_Hierarchy!$J$15:$IV$15,"="&amp;$K245)&lt;&gt;0,$L245,0)</f>
        <v>-3.44</v>
      </c>
      <c r="X245" s="61">
        <f>IF(COUNTIF(Setup_Hierarchy!$J$16:$IV$16,"="&amp;$K245)&lt;&gt;0,$L245,0)</f>
        <v>0</v>
      </c>
      <c r="Y245" s="61">
        <f>IF(COUNTIF(Setup_Hierarchy!$J$17:$IV$17,"="&amp;$K245)&lt;&gt;0,$L245,0)</f>
        <v>0</v>
      </c>
      <c r="Z245" s="61">
        <f>IF(COUNTIF(Setup_Hierarchy!$J$18:$IV$18,"="&amp;$K245)&lt;&gt;0,$L245,0)</f>
        <v>0</v>
      </c>
      <c r="AA245" s="61">
        <f>IF(COUNTIF(Setup_Hierarchy!$J$19:$IV$19,"="&amp;$K245)&lt;&gt;0,$L245,0)</f>
        <v>0</v>
      </c>
      <c r="AB245" s="61">
        <f>IF(COUNTIF(Setup_Hierarchy!$J$20:$IV$20,"="&amp;$K245)&lt;&gt;0,$L245,0)</f>
        <v>0</v>
      </c>
      <c r="AC245" s="61">
        <f>IF(COUNTIF(Setup_Hierarchy!$J$21:$IV$21,"="&amp;$K245)&lt;&gt;0,$L245,0)</f>
        <v>0</v>
      </c>
      <c r="AD245" s="61">
        <f>IF(COUNTIF(Setup_Hierarchy!$J$22:$IV$22,"="&amp;$K245)&lt;&gt;0,$L245,0)</f>
        <v>0</v>
      </c>
      <c r="AE245" s="61">
        <f>IF(COUNTIF(Setup_Hierarchy!$J$23:$IV$23,"="&amp;$K245)&lt;&gt;0,$L245,0)</f>
        <v>0</v>
      </c>
      <c r="AF245" s="61">
        <f>IF(COUNTIF(Setup_Hierarchy!$J$24:$IV$24,"="&amp;$K245)&lt;&gt;0,$L245,0)</f>
        <v>0</v>
      </c>
      <c r="AG245" s="61">
        <f>IF(COUNTIF(Setup_Hierarchy!$J$25:$IV$25,"="&amp;$K245)&lt;&gt;0,$L245,0)</f>
        <v>0</v>
      </c>
      <c r="AH245" s="61">
        <f>IF(COUNTIF(Setup_Hierarchy!$J$26:$IV$26,"="&amp;$K245)&lt;&gt;0,$L245,0)</f>
        <v>0</v>
      </c>
      <c r="AI245" s="61">
        <f>IF(COUNTIF(Setup_Hierarchy!$J$27:$IV$27,"="&amp;$K245)&lt;&gt;0,$L245,0)</f>
        <v>0</v>
      </c>
      <c r="AJ245" s="61">
        <f>IF(COUNTIF(Setup_Hierarchy!$J$28:$IV$28,"="&amp;$K245)&lt;&gt;0,$L245,0)</f>
        <v>0</v>
      </c>
      <c r="AK245" s="61">
        <f>IF(COUNTIF(Setup_Hierarchy!$J$29:$IV$29,"="&amp;$K245)&lt;&gt;0,$L245,0)</f>
        <v>0</v>
      </c>
      <c r="AL245" s="61">
        <f>IF(COUNTIF(Setup_Hierarchy!$J$30:$IV$30,"="&amp;$K245)&lt;&gt;0,$L245,0)</f>
        <v>0</v>
      </c>
      <c r="AM245" s="61">
        <f>IF(COUNTIF(Setup_Hierarchy!$J$31:$IV$31,"="&amp;$K245)&lt;&gt;0,$L245,0)</f>
        <v>0</v>
      </c>
      <c r="AN245" s="61">
        <f>IF(COUNTIF(Setup_Hierarchy!$J$32:$IV$32,"="&amp;$K245)&lt;&gt;0,$L245,0)</f>
        <v>0</v>
      </c>
      <c r="AO245" s="61">
        <f>IF(COUNTIF(Setup_Hierarchy!$J$33:$IV$33,"="&amp;$K245)&lt;&gt;0,$L245,0)</f>
        <v>0</v>
      </c>
      <c r="AP245" s="61">
        <f>IF(COUNTIF(Setup_Hierarchy!$J$34:$IV$34,"="&amp;$K245)&lt;&gt;0,$L245,0)</f>
        <v>0</v>
      </c>
      <c r="AQ245" s="61">
        <f>IF(COUNTIF(Setup_Hierarchy!$J$35:$IV$35,"="&amp;$K245)&lt;&gt;0,$L245,0)</f>
        <v>0</v>
      </c>
      <c r="AR245" s="61">
        <f>IF(COUNTIF(Setup_Hierarchy!$J$36:$IV$36,"="&amp;$K245)&lt;&gt;0,$L245,0)</f>
        <v>0</v>
      </c>
      <c r="AS245" s="61">
        <f>IF(COUNTIF(Setup_Hierarchy!$J$37:$IV$37,"="&amp;$K245)&lt;&gt;0,$L245,0)</f>
        <v>0</v>
      </c>
      <c r="AT245" s="61">
        <f>IF(COUNTIF(Setup_Hierarchy!$J$38:$IV$38,"="&amp;$K245)&lt;&gt;0,$L245,0)</f>
        <v>0</v>
      </c>
      <c r="AU245" s="61">
        <f>IF(COUNTIF(Setup_Hierarchy!$J$39:$IV$39,"="&amp;$K245)&lt;&gt;0,$L245,0)</f>
        <v>0</v>
      </c>
      <c r="AV245" s="61">
        <f>IF(COUNTIF(Setup_Hierarchy!$J$40:$IV$40,"="&amp;$K245)&lt;&gt;0,$L245,0)</f>
        <v>0</v>
      </c>
      <c r="AW245" s="61">
        <f>IF(COUNTIF(Setup_Hierarchy!$J$41:$IV$41,"="&amp;$K245)&lt;&gt;0,$L245,0)</f>
        <v>0</v>
      </c>
      <c r="AX245" s="61">
        <f>IF(COUNTIF(Setup_Hierarchy!$J$42:$IV$42,"="&amp;$K245)&lt;&gt;0,$L245,0)</f>
        <v>0</v>
      </c>
      <c r="AY245" s="61">
        <f>IF(COUNTIF(Setup_Hierarchy!$J$43:$IV$43,"="&amp;$K245)&lt;&gt;0,$L245,0)</f>
        <v>0</v>
      </c>
      <c r="AZ245" s="61">
        <f>IF(COUNTIF(Setup_Hierarchy!$J$44:$IV$44,"="&amp;$K245)&lt;&gt;0,$L245,0)</f>
        <v>0</v>
      </c>
      <c r="BA245" s="61">
        <f>IF(COUNTIF(Setup_Hierarchy!$J$45:$IV$45,"="&amp;$K245)&lt;&gt;0,$L245,0)</f>
        <v>0</v>
      </c>
      <c r="BB245" s="61">
        <f>IF(COUNTIF(Setup_Hierarchy!$J$46:$IV$46,"="&amp;$K245)&lt;&gt;0,$L245,0)</f>
        <v>0</v>
      </c>
      <c r="BC245" s="61">
        <f>IF(COUNTIF(Setup_Hierarchy!$J$47:$IV$47,"="&amp;$K245)&lt;&gt;0,$L245,0)</f>
        <v>0</v>
      </c>
      <c r="BD245" s="61">
        <f>IF(COUNTIF(Setup_Hierarchy!$J$48:$IV$48,"="&amp;$K245)&lt;&gt;0,$L245,0)</f>
        <v>0</v>
      </c>
      <c r="BE245" s="61">
        <f>IF(COUNTIF(Setup_Hierarchy!$J$49:$IV$49,"="&amp;$K245)&lt;&gt;0,$L245,0)</f>
        <v>0</v>
      </c>
      <c r="BF245" s="61">
        <f>IF(COUNTIF(Setup_Hierarchy!$J$50:$IV$50,"="&amp;$K245)&lt;&gt;0,$L245,0)</f>
        <v>0</v>
      </c>
      <c r="BG245" s="61">
        <f>IF(COUNTIF(Setup_Hierarchy!$J$51:$IV$51,"="&amp;$K245)&lt;&gt;0,$L245,0)</f>
        <v>0</v>
      </c>
      <c r="BH245" s="61">
        <f>IF(COUNTIF(Setup_Hierarchy!$J$52:$IV$52,"="&amp;$K245)&lt;&gt;0,$L245,0)</f>
        <v>0</v>
      </c>
      <c r="BI245" s="61">
        <f>IF(COUNTIF(Setup_Hierarchy!$J$53:$IV$53,"="&amp;$K245)&lt;&gt;0,$L245,0)</f>
        <v>0</v>
      </c>
      <c r="BJ245" s="61">
        <f>IF(COUNTIF(Setup_Hierarchy!$J$54:$IV$54,"="&amp;$K245)&lt;&gt;0,$L245,0)</f>
        <v>0</v>
      </c>
      <c r="BK245" s="61">
        <f>IF(COUNTIF(Setup_Hierarchy!$J$55:$IV$55,"="&amp;$K245)&lt;&gt;0,$L245,0)</f>
        <v>0</v>
      </c>
      <c r="BL245" s="61">
        <f>IF(COUNTIF(Setup_Hierarchy!$J$56:$IV$56,"="&amp;$K245)&lt;&gt;0,$L245,0)</f>
        <v>0</v>
      </c>
      <c r="BM245" s="61">
        <f>IF(COUNTIF(Setup_Hierarchy!$J$57:$IV$57,"="&amp;$K245)&lt;&gt;0,$L245,0)</f>
        <v>0</v>
      </c>
      <c r="BN245" s="61">
        <f>IF(COUNTIF(Setup_Hierarchy!$J$58:$IV$58,"="&amp;$K245)&lt;&gt;0,$L245,0)</f>
        <v>0</v>
      </c>
      <c r="BO245" s="61">
        <f>IF(COUNTIF(Setup_Hierarchy!$J$59:$IV$59,"="&amp;$K245)&lt;&gt;0,$L245,0)</f>
        <v>0</v>
      </c>
      <c r="BP245" s="61">
        <f>IF(COUNTIF(Setup_Hierarchy!$J$60:$IV$60,"="&amp;$K245)&lt;&gt;0,$L245,0)</f>
        <v>0</v>
      </c>
      <c r="BQ245" s="61">
        <f>IF(COUNTIF(Setup_Hierarchy!$J$61:$IV$61,"="&amp;$K245)&lt;&gt;0,$L245,0)</f>
        <v>0</v>
      </c>
      <c r="BR245" s="61">
        <f>IF(COUNTIF(Setup_Hierarchy!$J$62:$IV$62,"="&amp;$K245)&lt;&gt;0,$L245,0)</f>
        <v>0</v>
      </c>
      <c r="BS245" s="61">
        <f>IF(COUNTIF(Setup_Hierarchy!$J$63:$IV$63,"="&amp;$K245)&lt;&gt;0,$L245,0)</f>
        <v>0</v>
      </c>
      <c r="BT245" s="61">
        <f>IF(COUNTIF(Setup_Hierarchy!$J$64:$IV$64,"="&amp;$K245)&lt;&gt;0,$L245,0)</f>
        <v>0</v>
      </c>
      <c r="BU245" s="61">
        <f>IF(COUNTIF(Setup_Hierarchy!$J$65:$IV$65,"="&amp;$K245)&lt;&gt;0,$L245,0)</f>
        <v>0</v>
      </c>
      <c r="BV245" s="61">
        <f>IF(COUNTIF(Setup_Hierarchy!$J$66:$IV$66,"="&amp;$K245)&lt;&gt;0,$L245,0)</f>
        <v>0</v>
      </c>
      <c r="BW245" s="61">
        <f>IF(COUNTIF(Setup_Hierarchy!$J$67:$IV$67,"="&amp;$K245)&lt;&gt;0,$L245,0)</f>
        <v>0</v>
      </c>
      <c r="BX245" s="61">
        <f>IF(COUNTIF(Setup_Hierarchy!$J$68:$IV$68,"="&amp;$K245)&lt;&gt;0,$L245,0)</f>
        <v>0</v>
      </c>
      <c r="BY245" s="61">
        <f>IF(COUNTIF(Setup_Hierarchy!$J$69:$IV$69,"="&amp;$K245)&lt;&gt;0,$L245,0)</f>
        <v>0</v>
      </c>
      <c r="BZ245" s="61">
        <f>IF(COUNTIF(Setup_Hierarchy!$J$70:$IV$70,"="&amp;$K245)&lt;&gt;0,$L245,0)</f>
        <v>0</v>
      </c>
      <c r="CA245" s="61">
        <f>IF(COUNTIF(Setup_Hierarchy!$J$71:$IV$71,"="&amp;$K245)&lt;&gt;0,$L245,0)</f>
        <v>0</v>
      </c>
      <c r="CB245" s="61">
        <f>IF(COUNTIF(Setup_Hierarchy!$J$72:$IV$72,"="&amp;$K245)&lt;&gt;0,$L245,0)</f>
        <v>0</v>
      </c>
      <c r="CC245" s="61">
        <f>IF(COUNTIF(Setup_Hierarchy!$J$73:$IV$73,"="&amp;$K245)&lt;&gt;0,$L245,0)</f>
        <v>0</v>
      </c>
      <c r="CD245" s="61">
        <f>IF(COUNTIF(Setup_Hierarchy!$J$74:$IV$74,"="&amp;$K245)&lt;&gt;0,$L245,0)</f>
        <v>0</v>
      </c>
      <c r="CE245" s="61">
        <f>IF(COUNTIF(Setup_Hierarchy!$J$75:$IV$75,"="&amp;$K245)&lt;&gt;0,$L245,0)</f>
        <v>0</v>
      </c>
      <c r="CF245" s="61">
        <f>IF(COUNTIF(Setup_Hierarchy!$J$76:$IV$76,"="&amp;$K245)&lt;&gt;0,$L245,0)</f>
        <v>0</v>
      </c>
      <c r="CG245" s="61">
        <f>IF(COUNTIF(Setup_Hierarchy!$J$77:$IV$77,"="&amp;$K245)&lt;&gt;0,$L245,0)</f>
        <v>0</v>
      </c>
      <c r="CH245" s="61">
        <f>IF(COUNTIF(Setup_Hierarchy!$J$78:$IV$78,"="&amp;$K245)&lt;&gt;0,$L245,0)</f>
        <v>0</v>
      </c>
      <c r="CI245" s="61">
        <f>IF(COUNTIF(Setup_Hierarchy!$J$79:$IV$79,"="&amp;$K245)&lt;&gt;0,$L245,0)</f>
        <v>0</v>
      </c>
      <c r="CJ245" s="61">
        <f>IF(COUNTIF(Setup_Hierarchy!$J$80:$IV$80,"="&amp;$K245)&lt;&gt;0,$L245,0)</f>
        <v>0</v>
      </c>
      <c r="CK245" s="61">
        <f>IF(COUNTIF(Setup_Hierarchy!$J$81:$IV$81,"="&amp;$K245)&lt;&gt;0,$L245,0)</f>
        <v>0</v>
      </c>
      <c r="CL245" s="61">
        <f>IF(COUNTIF(Setup_Hierarchy!$J$82:$IV$82,"="&amp;$K245)&lt;&gt;0,$L245,0)</f>
        <v>0</v>
      </c>
      <c r="CM245" s="61">
        <f>IF(COUNTIF(Setup_Hierarchy!$J$83:$IV$83,"="&amp;$K245)&lt;&gt;0,$L245,0)</f>
        <v>0</v>
      </c>
      <c r="CN245" s="61">
        <f>IF(COUNTIF(Setup_Hierarchy!$J$84:$IV$84,"="&amp;$K245)&lt;&gt;0,$L245,0)</f>
        <v>0</v>
      </c>
      <c r="CO245" s="61">
        <f>IF(COUNTIF(Setup_Hierarchy!$J$85:$IV$85,"="&amp;$K245)&lt;&gt;0,$L245,0)</f>
        <v>0</v>
      </c>
      <c r="CP245" s="61">
        <f>IF(COUNTIF(Setup_Hierarchy!$J$86:$IV$86,"="&amp;$K245)&lt;&gt;0,$L245,0)</f>
        <v>0</v>
      </c>
      <c r="CQ245" s="61">
        <f>IF(COUNTIF(Setup_Hierarchy!$J$87:$IV$87,"="&amp;$K245)&lt;&gt;0,$L245,0)</f>
        <v>0</v>
      </c>
      <c r="CR245" s="61">
        <f>IF(COUNTIF(Setup_Hierarchy!$J$88:$IV$88,"="&amp;$K245)&lt;&gt;0,$L245,0)</f>
        <v>0</v>
      </c>
      <c r="CS245" s="61">
        <f>IF(COUNTIF(Setup_Hierarchy!$J$89:$IV$89,"="&amp;$K245)&lt;&gt;0,$L245,0)</f>
        <v>0</v>
      </c>
      <c r="CT245" s="61">
        <f>IF(COUNTIF(Setup_Hierarchy!$J$90:$IV$90,"="&amp;$K245)&lt;&gt;0,$L245,0)</f>
        <v>0</v>
      </c>
      <c r="CU245" s="61">
        <f>IF(COUNTIF(Setup_Hierarchy!$J$91:$IV$91,"="&amp;$K245)&lt;&gt;0,$L245,0)</f>
        <v>0</v>
      </c>
      <c r="CV245" s="61">
        <f>IF(COUNTIF(Setup_Hierarchy!$J$92:$IV$92,"="&amp;$K245)&lt;&gt;0,$L245,0)</f>
        <v>0</v>
      </c>
      <c r="CW245" s="61">
        <f>IF(COUNTIF(Setup_Hierarchy!$J$93:$IV$93,"="&amp;$K245)&lt;&gt;0,$L245,0)</f>
        <v>0</v>
      </c>
      <c r="CX245" s="61">
        <f>IF(COUNTIF(Setup_Hierarchy!$J$94:$IV$94,"="&amp;$K245)&lt;&gt;0,$L245,0)</f>
        <v>0</v>
      </c>
      <c r="CY245" s="61">
        <f>IF(COUNTIF(Setup_Hierarchy!$J$95:$IV$95,"="&amp;$K245)&lt;&gt;0,$L245,0)</f>
        <v>0</v>
      </c>
      <c r="CZ245" s="61">
        <f>IF(COUNTIF(Setup_Hierarchy!$J$96:$IV$96,"="&amp;$K245)&lt;&gt;0,$L245,0)</f>
        <v>0</v>
      </c>
      <c r="DA245" s="61">
        <f>IF(COUNTIF(Setup_Hierarchy!$J$97:$IV$97,"="&amp;$K245)&lt;&gt;0,$L245,0)</f>
        <v>0</v>
      </c>
      <c r="DB245" s="61">
        <f>IF(COUNTIF(Setup_Hierarchy!$J$98:$IV$98,"="&amp;$K245)&lt;&gt;0,$L245,0)</f>
        <v>0</v>
      </c>
      <c r="DC245" s="61">
        <f>IF(COUNTIF(Setup_Hierarchy!$J$99:$IV$99,"="&amp;$K245)&lt;&gt;0,$L245,0)</f>
        <v>0</v>
      </c>
      <c r="DD245" s="61">
        <f>IF(COUNTIF(Setup_Hierarchy!$J$100:$IV$100,"="&amp;$K245)&lt;&gt;0,$L245,0)</f>
        <v>0</v>
      </c>
      <c r="DE245" s="61">
        <f>IF(COUNTIF(Setup_Hierarchy!$J$101:$IV$101,"="&amp;$K245)&lt;&gt;0,$L245,0)</f>
        <v>0</v>
      </c>
      <c r="DF245" s="61">
        <f>IF(COUNTIF(Setup_Hierarchy!$J$102:$IV$102,"="&amp;$K245)&lt;&gt;0,$L245,0)</f>
        <v>0</v>
      </c>
      <c r="DG245" s="61">
        <f>IF(COUNTIF(Setup_Hierarchy!$J$103:$IV$103,"="&amp;$K245)&lt;&gt;0,$L245,0)</f>
        <v>0</v>
      </c>
      <c r="DH245" s="61">
        <f>IF(COUNTIF(Setup_Hierarchy!$J$104:$IV$104,"="&amp;$K245)&lt;&gt;0,$L245,0)</f>
        <v>0</v>
      </c>
      <c r="DI245" s="61">
        <f>IF(COUNTIF(Setup_Hierarchy!$J$105:$IV$105,"="&amp;$K245)&lt;&gt;0,$L245,0)</f>
        <v>0</v>
      </c>
      <c r="DJ245" s="61">
        <f>IF(COUNTIF(Setup_Hierarchy!$J$106:$IV$106,"="&amp;$K245)&lt;&gt;0,$L245,0)</f>
        <v>0</v>
      </c>
      <c r="DK245" s="61">
        <f>IF(COUNTIF(Setup_Hierarchy!$J$107:$IV$107,"="&amp;$K245)&lt;&gt;0,$L245,0)</f>
        <v>0</v>
      </c>
      <c r="DL245" s="61">
        <f>IF(COUNTIF(Setup_Hierarchy!$J$108:$IV$108,"="&amp;$K245)&lt;&gt;0,$L245,0)</f>
        <v>0</v>
      </c>
      <c r="DM245" s="61">
        <f>IF(COUNTIF(Setup_Hierarchy!$J$109:$IV$109,"="&amp;$K245)&lt;&gt;0,$L245,0)</f>
        <v>0</v>
      </c>
      <c r="DN245" s="61">
        <f>IF(COUNTIF(Setup_Hierarchy!$J$110:$IV$110,"="&amp;$K245)&lt;&gt;0,$L245,0)</f>
        <v>0</v>
      </c>
      <c r="DO245" s="61">
        <f>IF(COUNTIF(Setup_Hierarchy!$J$111:$IV$111,"="&amp;$K245)&lt;&gt;0,$L245,0)</f>
        <v>0</v>
      </c>
      <c r="DP245" s="61">
        <f>IF(COUNTIF(Setup_Hierarchy!$J$112:$IV$112,"="&amp;$K245)&lt;&gt;0,$L245,0)</f>
        <v>0</v>
      </c>
      <c r="DQ245" s="61">
        <f>IF(COUNTIF(Setup_Hierarchy!$J$113:$IV$113,"="&amp;$K245)&lt;&gt;0,$L245,0)</f>
        <v>0</v>
      </c>
      <c r="DR245" s="61">
        <f>IF(COUNTIF(Setup_Hierarchy!$J$114:$IV$114,"="&amp;$K245)&lt;&gt;0,$L245,0)</f>
        <v>0</v>
      </c>
      <c r="DS245" s="61">
        <f>IF(COUNTIF(Setup_Hierarchy!$J$115:$IV$115,"="&amp;$K245)&lt;&gt;0,$L245,0)</f>
        <v>0</v>
      </c>
      <c r="DT245" s="61">
        <f>IF(COUNTIF(Setup_Hierarchy!$J$116:$IV$116,"="&amp;$K245)&lt;&gt;0,$L245,0)</f>
        <v>0</v>
      </c>
    </row>
    <row r="246" spans="2:124" x14ac:dyDescent="0.2">
      <c r="B246" t="s">
        <v>43</v>
      </c>
      <c r="C246">
        <v>291</v>
      </c>
      <c r="D246" t="s">
        <v>9</v>
      </c>
      <c r="E246" t="s">
        <v>369</v>
      </c>
      <c r="F246" t="s">
        <v>528</v>
      </c>
      <c r="G246" t="s">
        <v>25</v>
      </c>
      <c r="H246" t="s">
        <v>33</v>
      </c>
      <c r="I246">
        <v>0.46587299999999998</v>
      </c>
      <c r="J246">
        <v>1.0482100000000001</v>
      </c>
      <c r="K246">
        <v>628</v>
      </c>
      <c r="L246">
        <v>5.17</v>
      </c>
      <c r="M246" s="61">
        <f>IF(COUNTIF(Setup_Hierarchy!$J$5:$IV$5,"="&amp;$K246)&lt;&gt;0,$L246,0)</f>
        <v>5.17</v>
      </c>
      <c r="N246" s="61">
        <f>IF(COUNTIF(Setup_Hierarchy!$J$6:$IV$6,"="&amp;$K246)&lt;&gt;0,$L246,0)</f>
        <v>5.17</v>
      </c>
      <c r="O246" s="61">
        <f>IF(COUNTIF(Setup_Hierarchy!$J$7:$IV$7,"="&amp;$K246)&lt;&gt;0,$L246,0)</f>
        <v>5.17</v>
      </c>
      <c r="P246" s="61">
        <f>IF(COUNTIF(Setup_Hierarchy!$J$8:$IV$8,"="&amp;$K246)&lt;&gt;0,$L246,0)</f>
        <v>0</v>
      </c>
      <c r="Q246" s="61">
        <f>IF(COUNTIF(Setup_Hierarchy!$J$9:$IV$9,"="&amp;$K246)&lt;&gt;0,$L246,0)</f>
        <v>0</v>
      </c>
      <c r="R246" s="61">
        <f>IF(COUNTIF(Setup_Hierarchy!$J$10:$IV$10,"="&amp;$K246)&lt;&gt;0,$L246,0)</f>
        <v>0</v>
      </c>
      <c r="S246" s="61">
        <f>IF(COUNTIF(Setup_Hierarchy!$J$11:$IV$11,"="&amp;$K246)&lt;&gt;0,$L246,0)</f>
        <v>0</v>
      </c>
      <c r="T246" s="61">
        <f>IF(COUNTIF(Setup_Hierarchy!$J$12:$IV$12,"="&amp;$K246)&lt;&gt;0,$L246,0)</f>
        <v>0</v>
      </c>
      <c r="U246" s="61">
        <f>IF(COUNTIF(Setup_Hierarchy!$J$13:$IV$13,"="&amp;$K246)&lt;&gt;0,$L246,0)</f>
        <v>0</v>
      </c>
      <c r="V246" s="61">
        <f>IF(COUNTIF(Setup_Hierarchy!$J$14:$IV$14,"="&amp;$K246)&lt;&gt;0,$L246,0)</f>
        <v>0</v>
      </c>
      <c r="W246" s="61">
        <f>IF(COUNTIF(Setup_Hierarchy!$J$15:$IV$15,"="&amp;$K246)&lt;&gt;0,$L246,0)</f>
        <v>0</v>
      </c>
      <c r="X246" s="61">
        <f>IF(COUNTIF(Setup_Hierarchy!$J$16:$IV$16,"="&amp;$K246)&lt;&gt;0,$L246,0)</f>
        <v>0</v>
      </c>
      <c r="Y246" s="61">
        <f>IF(COUNTIF(Setup_Hierarchy!$J$17:$IV$17,"="&amp;$K246)&lt;&gt;0,$L246,0)</f>
        <v>0</v>
      </c>
      <c r="Z246" s="61">
        <f>IF(COUNTIF(Setup_Hierarchy!$J$18:$IV$18,"="&amp;$K246)&lt;&gt;0,$L246,0)</f>
        <v>0</v>
      </c>
      <c r="AA246" s="61">
        <f>IF(COUNTIF(Setup_Hierarchy!$J$19:$IV$19,"="&amp;$K246)&lt;&gt;0,$L246,0)</f>
        <v>0</v>
      </c>
      <c r="AB246" s="61">
        <f>IF(COUNTIF(Setup_Hierarchy!$J$20:$IV$20,"="&amp;$K246)&lt;&gt;0,$L246,0)</f>
        <v>0</v>
      </c>
      <c r="AC246" s="61">
        <f>IF(COUNTIF(Setup_Hierarchy!$J$21:$IV$21,"="&amp;$K246)&lt;&gt;0,$L246,0)</f>
        <v>0</v>
      </c>
      <c r="AD246" s="61">
        <f>IF(COUNTIF(Setup_Hierarchy!$J$22:$IV$22,"="&amp;$K246)&lt;&gt;0,$L246,0)</f>
        <v>0</v>
      </c>
      <c r="AE246" s="61">
        <f>IF(COUNTIF(Setup_Hierarchy!$J$23:$IV$23,"="&amp;$K246)&lt;&gt;0,$L246,0)</f>
        <v>0</v>
      </c>
      <c r="AF246" s="61">
        <f>IF(COUNTIF(Setup_Hierarchy!$J$24:$IV$24,"="&amp;$K246)&lt;&gt;0,$L246,0)</f>
        <v>0</v>
      </c>
      <c r="AG246" s="61">
        <f>IF(COUNTIF(Setup_Hierarchy!$J$25:$IV$25,"="&amp;$K246)&lt;&gt;0,$L246,0)</f>
        <v>0</v>
      </c>
      <c r="AH246" s="61">
        <f>IF(COUNTIF(Setup_Hierarchy!$J$26:$IV$26,"="&amp;$K246)&lt;&gt;0,$L246,0)</f>
        <v>0</v>
      </c>
      <c r="AI246" s="61">
        <f>IF(COUNTIF(Setup_Hierarchy!$J$27:$IV$27,"="&amp;$K246)&lt;&gt;0,$L246,0)</f>
        <v>0</v>
      </c>
      <c r="AJ246" s="61">
        <f>IF(COUNTIF(Setup_Hierarchy!$J$28:$IV$28,"="&amp;$K246)&lt;&gt;0,$L246,0)</f>
        <v>0</v>
      </c>
      <c r="AK246" s="61">
        <f>IF(COUNTIF(Setup_Hierarchy!$J$29:$IV$29,"="&amp;$K246)&lt;&gt;0,$L246,0)</f>
        <v>0</v>
      </c>
      <c r="AL246" s="61">
        <f>IF(COUNTIF(Setup_Hierarchy!$J$30:$IV$30,"="&amp;$K246)&lt;&gt;0,$L246,0)</f>
        <v>0</v>
      </c>
      <c r="AM246" s="61">
        <f>IF(COUNTIF(Setup_Hierarchy!$J$31:$IV$31,"="&amp;$K246)&lt;&gt;0,$L246,0)</f>
        <v>0</v>
      </c>
      <c r="AN246" s="61">
        <f>IF(COUNTIF(Setup_Hierarchy!$J$32:$IV$32,"="&amp;$K246)&lt;&gt;0,$L246,0)</f>
        <v>0</v>
      </c>
      <c r="AO246" s="61">
        <f>IF(COUNTIF(Setup_Hierarchy!$J$33:$IV$33,"="&amp;$K246)&lt;&gt;0,$L246,0)</f>
        <v>0</v>
      </c>
      <c r="AP246" s="61">
        <f>IF(COUNTIF(Setup_Hierarchy!$J$34:$IV$34,"="&amp;$K246)&lt;&gt;0,$L246,0)</f>
        <v>0</v>
      </c>
      <c r="AQ246" s="61">
        <f>IF(COUNTIF(Setup_Hierarchy!$J$35:$IV$35,"="&amp;$K246)&lt;&gt;0,$L246,0)</f>
        <v>0</v>
      </c>
      <c r="AR246" s="61">
        <f>IF(COUNTIF(Setup_Hierarchy!$J$36:$IV$36,"="&amp;$K246)&lt;&gt;0,$L246,0)</f>
        <v>0</v>
      </c>
      <c r="AS246" s="61">
        <f>IF(COUNTIF(Setup_Hierarchy!$J$37:$IV$37,"="&amp;$K246)&lt;&gt;0,$L246,0)</f>
        <v>0</v>
      </c>
      <c r="AT246" s="61">
        <f>IF(COUNTIF(Setup_Hierarchy!$J$38:$IV$38,"="&amp;$K246)&lt;&gt;0,$L246,0)</f>
        <v>0</v>
      </c>
      <c r="AU246" s="61">
        <f>IF(COUNTIF(Setup_Hierarchy!$J$39:$IV$39,"="&amp;$K246)&lt;&gt;0,$L246,0)</f>
        <v>0</v>
      </c>
      <c r="AV246" s="61">
        <f>IF(COUNTIF(Setup_Hierarchy!$J$40:$IV$40,"="&amp;$K246)&lt;&gt;0,$L246,0)</f>
        <v>0</v>
      </c>
      <c r="AW246" s="61">
        <f>IF(COUNTIF(Setup_Hierarchy!$J$41:$IV$41,"="&amp;$K246)&lt;&gt;0,$L246,0)</f>
        <v>0</v>
      </c>
      <c r="AX246" s="61">
        <f>IF(COUNTIF(Setup_Hierarchy!$J$42:$IV$42,"="&amp;$K246)&lt;&gt;0,$L246,0)</f>
        <v>0</v>
      </c>
      <c r="AY246" s="61">
        <f>IF(COUNTIF(Setup_Hierarchy!$J$43:$IV$43,"="&amp;$K246)&lt;&gt;0,$L246,0)</f>
        <v>0</v>
      </c>
      <c r="AZ246" s="61">
        <f>IF(COUNTIF(Setup_Hierarchy!$J$44:$IV$44,"="&amp;$K246)&lt;&gt;0,$L246,0)</f>
        <v>0</v>
      </c>
      <c r="BA246" s="61">
        <f>IF(COUNTIF(Setup_Hierarchy!$J$45:$IV$45,"="&amp;$K246)&lt;&gt;0,$L246,0)</f>
        <v>0</v>
      </c>
      <c r="BB246" s="61">
        <f>IF(COUNTIF(Setup_Hierarchy!$J$46:$IV$46,"="&amp;$K246)&lt;&gt;0,$L246,0)</f>
        <v>0</v>
      </c>
      <c r="BC246" s="61">
        <f>IF(COUNTIF(Setup_Hierarchy!$J$47:$IV$47,"="&amp;$K246)&lt;&gt;0,$L246,0)</f>
        <v>0</v>
      </c>
      <c r="BD246" s="61">
        <f>IF(COUNTIF(Setup_Hierarchy!$J$48:$IV$48,"="&amp;$K246)&lt;&gt;0,$L246,0)</f>
        <v>0</v>
      </c>
      <c r="BE246" s="61">
        <f>IF(COUNTIF(Setup_Hierarchy!$J$49:$IV$49,"="&amp;$K246)&lt;&gt;0,$L246,0)</f>
        <v>0</v>
      </c>
      <c r="BF246" s="61">
        <f>IF(COUNTIF(Setup_Hierarchy!$J$50:$IV$50,"="&amp;$K246)&lt;&gt;0,$L246,0)</f>
        <v>0</v>
      </c>
      <c r="BG246" s="61">
        <f>IF(COUNTIF(Setup_Hierarchy!$J$51:$IV$51,"="&amp;$K246)&lt;&gt;0,$L246,0)</f>
        <v>5.17</v>
      </c>
      <c r="BH246" s="61">
        <f>IF(COUNTIF(Setup_Hierarchy!$J$52:$IV$52,"="&amp;$K246)&lt;&gt;0,$L246,0)</f>
        <v>0</v>
      </c>
      <c r="BI246" s="61">
        <f>IF(COUNTIF(Setup_Hierarchy!$J$53:$IV$53,"="&amp;$K246)&lt;&gt;0,$L246,0)</f>
        <v>0</v>
      </c>
      <c r="BJ246" s="61">
        <f>IF(COUNTIF(Setup_Hierarchy!$J$54:$IV$54,"="&amp;$K246)&lt;&gt;0,$L246,0)</f>
        <v>0</v>
      </c>
      <c r="BK246" s="61">
        <f>IF(COUNTIF(Setup_Hierarchy!$J$55:$IV$55,"="&amp;$K246)&lt;&gt;0,$L246,0)</f>
        <v>0</v>
      </c>
      <c r="BL246" s="61">
        <f>IF(COUNTIF(Setup_Hierarchy!$J$56:$IV$56,"="&amp;$K246)&lt;&gt;0,$L246,0)</f>
        <v>0</v>
      </c>
      <c r="BM246" s="61">
        <f>IF(COUNTIF(Setup_Hierarchy!$J$57:$IV$57,"="&amp;$K246)&lt;&gt;0,$L246,0)</f>
        <v>0</v>
      </c>
      <c r="BN246" s="61">
        <f>IF(COUNTIF(Setup_Hierarchy!$J$58:$IV$58,"="&amp;$K246)&lt;&gt;0,$L246,0)</f>
        <v>0</v>
      </c>
      <c r="BO246" s="61">
        <f>IF(COUNTIF(Setup_Hierarchy!$J$59:$IV$59,"="&amp;$K246)&lt;&gt;0,$L246,0)</f>
        <v>5.17</v>
      </c>
      <c r="BP246" s="61">
        <f>IF(COUNTIF(Setup_Hierarchy!$J$60:$IV$60,"="&amp;$K246)&lt;&gt;0,$L246,0)</f>
        <v>0</v>
      </c>
      <c r="BQ246" s="61">
        <f>IF(COUNTIF(Setup_Hierarchy!$J$61:$IV$61,"="&amp;$K246)&lt;&gt;0,$L246,0)</f>
        <v>0</v>
      </c>
      <c r="BR246" s="61">
        <f>IF(COUNTIF(Setup_Hierarchy!$J$62:$IV$62,"="&amp;$K246)&lt;&gt;0,$L246,0)</f>
        <v>0</v>
      </c>
      <c r="BS246" s="61">
        <f>IF(COUNTIF(Setup_Hierarchy!$J$63:$IV$63,"="&amp;$K246)&lt;&gt;0,$L246,0)</f>
        <v>0</v>
      </c>
      <c r="BT246" s="61">
        <f>IF(COUNTIF(Setup_Hierarchy!$J$64:$IV$64,"="&amp;$K246)&lt;&gt;0,$L246,0)</f>
        <v>0</v>
      </c>
      <c r="BU246" s="61">
        <f>IF(COUNTIF(Setup_Hierarchy!$J$65:$IV$65,"="&amp;$K246)&lt;&gt;0,$L246,0)</f>
        <v>0</v>
      </c>
      <c r="BV246" s="61">
        <f>IF(COUNTIF(Setup_Hierarchy!$J$66:$IV$66,"="&amp;$K246)&lt;&gt;0,$L246,0)</f>
        <v>0</v>
      </c>
      <c r="BW246" s="61">
        <f>IF(COUNTIF(Setup_Hierarchy!$J$67:$IV$67,"="&amp;$K246)&lt;&gt;0,$L246,0)</f>
        <v>0</v>
      </c>
      <c r="BX246" s="61">
        <f>IF(COUNTIF(Setup_Hierarchy!$J$68:$IV$68,"="&amp;$K246)&lt;&gt;0,$L246,0)</f>
        <v>0</v>
      </c>
      <c r="BY246" s="61">
        <f>IF(COUNTIF(Setup_Hierarchy!$J$69:$IV$69,"="&amp;$K246)&lt;&gt;0,$L246,0)</f>
        <v>0</v>
      </c>
      <c r="BZ246" s="61">
        <f>IF(COUNTIF(Setup_Hierarchy!$J$70:$IV$70,"="&amp;$K246)&lt;&gt;0,$L246,0)</f>
        <v>0</v>
      </c>
      <c r="CA246" s="61">
        <f>IF(COUNTIF(Setup_Hierarchy!$J$71:$IV$71,"="&amp;$K246)&lt;&gt;0,$L246,0)</f>
        <v>0</v>
      </c>
      <c r="CB246" s="61">
        <f>IF(COUNTIF(Setup_Hierarchy!$J$72:$IV$72,"="&amp;$K246)&lt;&gt;0,$L246,0)</f>
        <v>0</v>
      </c>
      <c r="CC246" s="61">
        <f>IF(COUNTIF(Setup_Hierarchy!$J$73:$IV$73,"="&amp;$K246)&lt;&gt;0,$L246,0)</f>
        <v>0</v>
      </c>
      <c r="CD246" s="61">
        <f>IF(COUNTIF(Setup_Hierarchy!$J$74:$IV$74,"="&amp;$K246)&lt;&gt;0,$L246,0)</f>
        <v>0</v>
      </c>
      <c r="CE246" s="61">
        <f>IF(COUNTIF(Setup_Hierarchy!$J$75:$IV$75,"="&amp;$K246)&lt;&gt;0,$L246,0)</f>
        <v>5.17</v>
      </c>
      <c r="CF246" s="61">
        <f>IF(COUNTIF(Setup_Hierarchy!$J$76:$IV$76,"="&amp;$K246)&lt;&gt;0,$L246,0)</f>
        <v>5.17</v>
      </c>
      <c r="CG246" s="61">
        <f>IF(COUNTIF(Setup_Hierarchy!$J$77:$IV$77,"="&amp;$K246)&lt;&gt;0,$L246,0)</f>
        <v>0</v>
      </c>
      <c r="CH246" s="61">
        <f>IF(COUNTIF(Setup_Hierarchy!$J$78:$IV$78,"="&amp;$K246)&lt;&gt;0,$L246,0)</f>
        <v>0</v>
      </c>
      <c r="CI246" s="61">
        <f>IF(COUNTIF(Setup_Hierarchy!$J$79:$IV$79,"="&amp;$K246)&lt;&gt;0,$L246,0)</f>
        <v>0</v>
      </c>
      <c r="CJ246" s="61">
        <f>IF(COUNTIF(Setup_Hierarchy!$J$80:$IV$80,"="&amp;$K246)&lt;&gt;0,$L246,0)</f>
        <v>0</v>
      </c>
      <c r="CK246" s="61">
        <f>IF(COUNTIF(Setup_Hierarchy!$J$81:$IV$81,"="&amp;$K246)&lt;&gt;0,$L246,0)</f>
        <v>0</v>
      </c>
      <c r="CL246" s="61">
        <f>IF(COUNTIF(Setup_Hierarchy!$J$82:$IV$82,"="&amp;$K246)&lt;&gt;0,$L246,0)</f>
        <v>0</v>
      </c>
      <c r="CM246" s="61">
        <f>IF(COUNTIF(Setup_Hierarchy!$J$83:$IV$83,"="&amp;$K246)&lt;&gt;0,$L246,0)</f>
        <v>0</v>
      </c>
      <c r="CN246" s="61">
        <f>IF(COUNTIF(Setup_Hierarchy!$J$84:$IV$84,"="&amp;$K246)&lt;&gt;0,$L246,0)</f>
        <v>0</v>
      </c>
      <c r="CO246" s="61">
        <f>IF(COUNTIF(Setup_Hierarchy!$J$85:$IV$85,"="&amp;$K246)&lt;&gt;0,$L246,0)</f>
        <v>0</v>
      </c>
      <c r="CP246" s="61">
        <f>IF(COUNTIF(Setup_Hierarchy!$J$86:$IV$86,"="&amp;$K246)&lt;&gt;0,$L246,0)</f>
        <v>0</v>
      </c>
      <c r="CQ246" s="61">
        <f>IF(COUNTIF(Setup_Hierarchy!$J$87:$IV$87,"="&amp;$K246)&lt;&gt;0,$L246,0)</f>
        <v>0</v>
      </c>
      <c r="CR246" s="61">
        <f>IF(COUNTIF(Setup_Hierarchy!$J$88:$IV$88,"="&amp;$K246)&lt;&gt;0,$L246,0)</f>
        <v>0</v>
      </c>
      <c r="CS246" s="61">
        <f>IF(COUNTIF(Setup_Hierarchy!$J$89:$IV$89,"="&amp;$K246)&lt;&gt;0,$L246,0)</f>
        <v>0</v>
      </c>
      <c r="CT246" s="61">
        <f>IF(COUNTIF(Setup_Hierarchy!$J$90:$IV$90,"="&amp;$K246)&lt;&gt;0,$L246,0)</f>
        <v>0</v>
      </c>
      <c r="CU246" s="61">
        <f>IF(COUNTIF(Setup_Hierarchy!$J$91:$IV$91,"="&amp;$K246)&lt;&gt;0,$L246,0)</f>
        <v>0</v>
      </c>
      <c r="CV246" s="61">
        <f>IF(COUNTIF(Setup_Hierarchy!$J$92:$IV$92,"="&amp;$K246)&lt;&gt;0,$L246,0)</f>
        <v>0</v>
      </c>
      <c r="CW246" s="61">
        <f>IF(COUNTIF(Setup_Hierarchy!$J$93:$IV$93,"="&amp;$K246)&lt;&gt;0,$L246,0)</f>
        <v>0</v>
      </c>
      <c r="CX246" s="61">
        <f>IF(COUNTIF(Setup_Hierarchy!$J$94:$IV$94,"="&amp;$K246)&lt;&gt;0,$L246,0)</f>
        <v>0</v>
      </c>
      <c r="CY246" s="61">
        <f>IF(COUNTIF(Setup_Hierarchy!$J$95:$IV$95,"="&amp;$K246)&lt;&gt;0,$L246,0)</f>
        <v>0</v>
      </c>
      <c r="CZ246" s="61">
        <f>IF(COUNTIF(Setup_Hierarchy!$J$96:$IV$96,"="&amp;$K246)&lt;&gt;0,$L246,0)</f>
        <v>0</v>
      </c>
      <c r="DA246" s="61">
        <f>IF(COUNTIF(Setup_Hierarchy!$J$97:$IV$97,"="&amp;$K246)&lt;&gt;0,$L246,0)</f>
        <v>0</v>
      </c>
      <c r="DB246" s="61">
        <f>IF(COUNTIF(Setup_Hierarchy!$J$98:$IV$98,"="&amp;$K246)&lt;&gt;0,$L246,0)</f>
        <v>0</v>
      </c>
      <c r="DC246" s="61">
        <f>IF(COUNTIF(Setup_Hierarchy!$J$99:$IV$99,"="&amp;$K246)&lt;&gt;0,$L246,0)</f>
        <v>0</v>
      </c>
      <c r="DD246" s="61">
        <f>IF(COUNTIF(Setup_Hierarchy!$J$100:$IV$100,"="&amp;$K246)&lt;&gt;0,$L246,0)</f>
        <v>0</v>
      </c>
      <c r="DE246" s="61">
        <f>IF(COUNTIF(Setup_Hierarchy!$J$101:$IV$101,"="&amp;$K246)&lt;&gt;0,$L246,0)</f>
        <v>0</v>
      </c>
      <c r="DF246" s="61">
        <f>IF(COUNTIF(Setup_Hierarchy!$J$102:$IV$102,"="&amp;$K246)&lt;&gt;0,$L246,0)</f>
        <v>0</v>
      </c>
      <c r="DG246" s="61">
        <f>IF(COUNTIF(Setup_Hierarchy!$J$103:$IV$103,"="&amp;$K246)&lt;&gt;0,$L246,0)</f>
        <v>0</v>
      </c>
      <c r="DH246" s="61">
        <f>IF(COUNTIF(Setup_Hierarchy!$J$104:$IV$104,"="&amp;$K246)&lt;&gt;0,$L246,0)</f>
        <v>0</v>
      </c>
      <c r="DI246" s="61">
        <f>IF(COUNTIF(Setup_Hierarchy!$J$105:$IV$105,"="&amp;$K246)&lt;&gt;0,$L246,0)</f>
        <v>0</v>
      </c>
      <c r="DJ246" s="61">
        <f>IF(COUNTIF(Setup_Hierarchy!$J$106:$IV$106,"="&amp;$K246)&lt;&gt;0,$L246,0)</f>
        <v>0</v>
      </c>
      <c r="DK246" s="61">
        <f>IF(COUNTIF(Setup_Hierarchy!$J$107:$IV$107,"="&amp;$K246)&lt;&gt;0,$L246,0)</f>
        <v>0</v>
      </c>
      <c r="DL246" s="61">
        <f>IF(COUNTIF(Setup_Hierarchy!$J$108:$IV$108,"="&amp;$K246)&lt;&gt;0,$L246,0)</f>
        <v>0</v>
      </c>
      <c r="DM246" s="61">
        <f>IF(COUNTIF(Setup_Hierarchy!$J$109:$IV$109,"="&amp;$K246)&lt;&gt;0,$L246,0)</f>
        <v>0</v>
      </c>
      <c r="DN246" s="61">
        <f>IF(COUNTIF(Setup_Hierarchy!$J$110:$IV$110,"="&amp;$K246)&lt;&gt;0,$L246,0)</f>
        <v>0</v>
      </c>
      <c r="DO246" s="61">
        <f>IF(COUNTIF(Setup_Hierarchy!$J$111:$IV$111,"="&amp;$K246)&lt;&gt;0,$L246,0)</f>
        <v>0</v>
      </c>
      <c r="DP246" s="61">
        <f>IF(COUNTIF(Setup_Hierarchy!$J$112:$IV$112,"="&amp;$K246)&lt;&gt;0,$L246,0)</f>
        <v>0</v>
      </c>
      <c r="DQ246" s="61">
        <f>IF(COUNTIF(Setup_Hierarchy!$J$113:$IV$113,"="&amp;$K246)&lt;&gt;0,$L246,0)</f>
        <v>0</v>
      </c>
      <c r="DR246" s="61">
        <f>IF(COUNTIF(Setup_Hierarchy!$J$114:$IV$114,"="&amp;$K246)&lt;&gt;0,$L246,0)</f>
        <v>0</v>
      </c>
      <c r="DS246" s="61">
        <f>IF(COUNTIF(Setup_Hierarchy!$J$115:$IV$115,"="&amp;$K246)&lt;&gt;0,$L246,0)</f>
        <v>0</v>
      </c>
      <c r="DT246" s="61">
        <f>IF(COUNTIF(Setup_Hierarchy!$J$116:$IV$116,"="&amp;$K246)&lt;&gt;0,$L246,0)</f>
        <v>0</v>
      </c>
    </row>
    <row r="247" spans="2:124" x14ac:dyDescent="0.2">
      <c r="B247" t="s">
        <v>43</v>
      </c>
      <c r="C247">
        <v>291</v>
      </c>
      <c r="D247" t="s">
        <v>9</v>
      </c>
      <c r="E247" t="s">
        <v>369</v>
      </c>
      <c r="F247" t="s">
        <v>528</v>
      </c>
      <c r="G247" t="s">
        <v>25</v>
      </c>
      <c r="H247" t="s">
        <v>33</v>
      </c>
      <c r="I247">
        <v>0.46587299999999998</v>
      </c>
      <c r="J247">
        <v>1.0482100000000001</v>
      </c>
      <c r="K247">
        <v>675</v>
      </c>
      <c r="L247">
        <v>0.34</v>
      </c>
      <c r="M247" s="61">
        <f>IF(COUNTIF(Setup_Hierarchy!$J$5:$IV$5,"="&amp;$K247)&lt;&gt;0,$L247,0)</f>
        <v>0.34</v>
      </c>
      <c r="N247" s="61">
        <f>IF(COUNTIF(Setup_Hierarchy!$J$6:$IV$6,"="&amp;$K247)&lt;&gt;0,$L247,0)</f>
        <v>0.34</v>
      </c>
      <c r="O247" s="61">
        <f>IF(COUNTIF(Setup_Hierarchy!$J$7:$IV$7,"="&amp;$K247)&lt;&gt;0,$L247,0)</f>
        <v>0.34</v>
      </c>
      <c r="P247" s="61">
        <f>IF(COUNTIF(Setup_Hierarchy!$J$8:$IV$8,"="&amp;$K247)&lt;&gt;0,$L247,0)</f>
        <v>0.34</v>
      </c>
      <c r="Q247" s="61">
        <f>IF(COUNTIF(Setup_Hierarchy!$J$9:$IV$9,"="&amp;$K247)&lt;&gt;0,$L247,0)</f>
        <v>0.34</v>
      </c>
      <c r="R247" s="61">
        <f>IF(COUNTIF(Setup_Hierarchy!$J$10:$IV$10,"="&amp;$K247)&lt;&gt;0,$L247,0)</f>
        <v>0</v>
      </c>
      <c r="S247" s="61">
        <f>IF(COUNTIF(Setup_Hierarchy!$J$11:$IV$11,"="&amp;$K247)&lt;&gt;0,$L247,0)</f>
        <v>0</v>
      </c>
      <c r="T247" s="61">
        <f>IF(COUNTIF(Setup_Hierarchy!$J$12:$IV$12,"="&amp;$K247)&lt;&gt;0,$L247,0)</f>
        <v>0</v>
      </c>
      <c r="U247" s="61">
        <f>IF(COUNTIF(Setup_Hierarchy!$J$13:$IV$13,"="&amp;$K247)&lt;&gt;0,$L247,0)</f>
        <v>0</v>
      </c>
      <c r="V247" s="61">
        <f>IF(COUNTIF(Setup_Hierarchy!$J$14:$IV$14,"="&amp;$K247)&lt;&gt;0,$L247,0)</f>
        <v>0</v>
      </c>
      <c r="W247" s="61">
        <f>IF(COUNTIF(Setup_Hierarchy!$J$15:$IV$15,"="&amp;$K247)&lt;&gt;0,$L247,0)</f>
        <v>0</v>
      </c>
      <c r="X247" s="61">
        <f>IF(COUNTIF(Setup_Hierarchy!$J$16:$IV$16,"="&amp;$K247)&lt;&gt;0,$L247,0)</f>
        <v>0</v>
      </c>
      <c r="Y247" s="61">
        <f>IF(COUNTIF(Setup_Hierarchy!$J$17:$IV$17,"="&amp;$K247)&lt;&gt;0,$L247,0)</f>
        <v>0</v>
      </c>
      <c r="Z247" s="61">
        <f>IF(COUNTIF(Setup_Hierarchy!$J$18:$IV$18,"="&amp;$K247)&lt;&gt;0,$L247,0)</f>
        <v>0.34</v>
      </c>
      <c r="AA247" s="61">
        <f>IF(COUNTIF(Setup_Hierarchy!$J$19:$IV$19,"="&amp;$K247)&lt;&gt;0,$L247,0)</f>
        <v>0.34</v>
      </c>
      <c r="AB247" s="61">
        <f>IF(COUNTIF(Setup_Hierarchy!$J$20:$IV$20,"="&amp;$K247)&lt;&gt;0,$L247,0)</f>
        <v>0</v>
      </c>
      <c r="AC247" s="61">
        <f>IF(COUNTIF(Setup_Hierarchy!$J$21:$IV$21,"="&amp;$K247)&lt;&gt;0,$L247,0)</f>
        <v>0</v>
      </c>
      <c r="AD247" s="61">
        <f>IF(COUNTIF(Setup_Hierarchy!$J$22:$IV$22,"="&amp;$K247)&lt;&gt;0,$L247,0)</f>
        <v>0</v>
      </c>
      <c r="AE247" s="61">
        <f>IF(COUNTIF(Setup_Hierarchy!$J$23:$IV$23,"="&amp;$K247)&lt;&gt;0,$L247,0)</f>
        <v>0</v>
      </c>
      <c r="AF247" s="61">
        <f>IF(COUNTIF(Setup_Hierarchy!$J$24:$IV$24,"="&amp;$K247)&lt;&gt;0,$L247,0)</f>
        <v>0</v>
      </c>
      <c r="AG247" s="61">
        <f>IF(COUNTIF(Setup_Hierarchy!$J$25:$IV$25,"="&amp;$K247)&lt;&gt;0,$L247,0)</f>
        <v>0</v>
      </c>
      <c r="AH247" s="61">
        <f>IF(COUNTIF(Setup_Hierarchy!$J$26:$IV$26,"="&amp;$K247)&lt;&gt;0,$L247,0)</f>
        <v>0</v>
      </c>
      <c r="AI247" s="61">
        <f>IF(COUNTIF(Setup_Hierarchy!$J$27:$IV$27,"="&amp;$K247)&lt;&gt;0,$L247,0)</f>
        <v>0</v>
      </c>
      <c r="AJ247" s="61">
        <f>IF(COUNTIF(Setup_Hierarchy!$J$28:$IV$28,"="&amp;$K247)&lt;&gt;0,$L247,0)</f>
        <v>0</v>
      </c>
      <c r="AK247" s="61">
        <f>IF(COUNTIF(Setup_Hierarchy!$J$29:$IV$29,"="&amp;$K247)&lt;&gt;0,$L247,0)</f>
        <v>0</v>
      </c>
      <c r="AL247" s="61">
        <f>IF(COUNTIF(Setup_Hierarchy!$J$30:$IV$30,"="&amp;$K247)&lt;&gt;0,$L247,0)</f>
        <v>0</v>
      </c>
      <c r="AM247" s="61">
        <f>IF(COUNTIF(Setup_Hierarchy!$J$31:$IV$31,"="&amp;$K247)&lt;&gt;0,$L247,0)</f>
        <v>0</v>
      </c>
      <c r="AN247" s="61">
        <f>IF(COUNTIF(Setup_Hierarchy!$J$32:$IV$32,"="&amp;$K247)&lt;&gt;0,$L247,0)</f>
        <v>0</v>
      </c>
      <c r="AO247" s="61">
        <f>IF(COUNTIF(Setup_Hierarchy!$J$33:$IV$33,"="&amp;$K247)&lt;&gt;0,$L247,0)</f>
        <v>0</v>
      </c>
      <c r="AP247" s="61">
        <f>IF(COUNTIF(Setup_Hierarchy!$J$34:$IV$34,"="&amp;$K247)&lt;&gt;0,$L247,0)</f>
        <v>0</v>
      </c>
      <c r="AQ247" s="61">
        <f>IF(COUNTIF(Setup_Hierarchy!$J$35:$IV$35,"="&amp;$K247)&lt;&gt;0,$L247,0)</f>
        <v>0</v>
      </c>
      <c r="AR247" s="61">
        <f>IF(COUNTIF(Setup_Hierarchy!$J$36:$IV$36,"="&amp;$K247)&lt;&gt;0,$L247,0)</f>
        <v>0</v>
      </c>
      <c r="AS247" s="61">
        <f>IF(COUNTIF(Setup_Hierarchy!$J$37:$IV$37,"="&amp;$K247)&lt;&gt;0,$L247,0)</f>
        <v>0</v>
      </c>
      <c r="AT247" s="61">
        <f>IF(COUNTIF(Setup_Hierarchy!$J$38:$IV$38,"="&amp;$K247)&lt;&gt;0,$L247,0)</f>
        <v>0</v>
      </c>
      <c r="AU247" s="61">
        <f>IF(COUNTIF(Setup_Hierarchy!$J$39:$IV$39,"="&amp;$K247)&lt;&gt;0,$L247,0)</f>
        <v>0</v>
      </c>
      <c r="AV247" s="61">
        <f>IF(COUNTIF(Setup_Hierarchy!$J$40:$IV$40,"="&amp;$K247)&lt;&gt;0,$L247,0)</f>
        <v>0</v>
      </c>
      <c r="AW247" s="61">
        <f>IF(COUNTIF(Setup_Hierarchy!$J$41:$IV$41,"="&amp;$K247)&lt;&gt;0,$L247,0)</f>
        <v>0</v>
      </c>
      <c r="AX247" s="61">
        <f>IF(COUNTIF(Setup_Hierarchy!$J$42:$IV$42,"="&amp;$K247)&lt;&gt;0,$L247,0)</f>
        <v>0</v>
      </c>
      <c r="AY247" s="61">
        <f>IF(COUNTIF(Setup_Hierarchy!$J$43:$IV$43,"="&amp;$K247)&lt;&gt;0,$L247,0)</f>
        <v>0</v>
      </c>
      <c r="AZ247" s="61">
        <f>IF(COUNTIF(Setup_Hierarchy!$J$44:$IV$44,"="&amp;$K247)&lt;&gt;0,$L247,0)</f>
        <v>0</v>
      </c>
      <c r="BA247" s="61">
        <f>IF(COUNTIF(Setup_Hierarchy!$J$45:$IV$45,"="&amp;$K247)&lt;&gt;0,$L247,0)</f>
        <v>0</v>
      </c>
      <c r="BB247" s="61">
        <f>IF(COUNTIF(Setup_Hierarchy!$J$46:$IV$46,"="&amp;$K247)&lt;&gt;0,$L247,0)</f>
        <v>0</v>
      </c>
      <c r="BC247" s="61">
        <f>IF(COUNTIF(Setup_Hierarchy!$J$47:$IV$47,"="&amp;$K247)&lt;&gt;0,$L247,0)</f>
        <v>0</v>
      </c>
      <c r="BD247" s="61">
        <f>IF(COUNTIF(Setup_Hierarchy!$J$48:$IV$48,"="&amp;$K247)&lt;&gt;0,$L247,0)</f>
        <v>0</v>
      </c>
      <c r="BE247" s="61">
        <f>IF(COUNTIF(Setup_Hierarchy!$J$49:$IV$49,"="&amp;$K247)&lt;&gt;0,$L247,0)</f>
        <v>0</v>
      </c>
      <c r="BF247" s="61">
        <f>IF(COUNTIF(Setup_Hierarchy!$J$50:$IV$50,"="&amp;$K247)&lt;&gt;0,$L247,0)</f>
        <v>0</v>
      </c>
      <c r="BG247" s="61">
        <f>IF(COUNTIF(Setup_Hierarchy!$J$51:$IV$51,"="&amp;$K247)&lt;&gt;0,$L247,0)</f>
        <v>0</v>
      </c>
      <c r="BH247" s="61">
        <f>IF(COUNTIF(Setup_Hierarchy!$J$52:$IV$52,"="&amp;$K247)&lt;&gt;0,$L247,0)</f>
        <v>0</v>
      </c>
      <c r="BI247" s="61">
        <f>IF(COUNTIF(Setup_Hierarchy!$J$53:$IV$53,"="&amp;$K247)&lt;&gt;0,$L247,0)</f>
        <v>0</v>
      </c>
      <c r="BJ247" s="61">
        <f>IF(COUNTIF(Setup_Hierarchy!$J$54:$IV$54,"="&amp;$K247)&lt;&gt;0,$L247,0)</f>
        <v>0</v>
      </c>
      <c r="BK247" s="61">
        <f>IF(COUNTIF(Setup_Hierarchy!$J$55:$IV$55,"="&amp;$K247)&lt;&gt;0,$L247,0)</f>
        <v>0</v>
      </c>
      <c r="BL247" s="61">
        <f>IF(COUNTIF(Setup_Hierarchy!$J$56:$IV$56,"="&amp;$K247)&lt;&gt;0,$L247,0)</f>
        <v>0</v>
      </c>
      <c r="BM247" s="61">
        <f>IF(COUNTIF(Setup_Hierarchy!$J$57:$IV$57,"="&amp;$K247)&lt;&gt;0,$L247,0)</f>
        <v>0</v>
      </c>
      <c r="BN247" s="61">
        <f>IF(COUNTIF(Setup_Hierarchy!$J$58:$IV$58,"="&amp;$K247)&lt;&gt;0,$L247,0)</f>
        <v>0</v>
      </c>
      <c r="BO247" s="61">
        <f>IF(COUNTIF(Setup_Hierarchy!$J$59:$IV$59,"="&amp;$K247)&lt;&gt;0,$L247,0)</f>
        <v>0</v>
      </c>
      <c r="BP247" s="61">
        <f>IF(COUNTIF(Setup_Hierarchy!$J$60:$IV$60,"="&amp;$K247)&lt;&gt;0,$L247,0)</f>
        <v>0</v>
      </c>
      <c r="BQ247" s="61">
        <f>IF(COUNTIF(Setup_Hierarchy!$J$61:$IV$61,"="&amp;$K247)&lt;&gt;0,$L247,0)</f>
        <v>0</v>
      </c>
      <c r="BR247" s="61">
        <f>IF(COUNTIF(Setup_Hierarchy!$J$62:$IV$62,"="&amp;$K247)&lt;&gt;0,$L247,0)</f>
        <v>0</v>
      </c>
      <c r="BS247" s="61">
        <f>IF(COUNTIF(Setup_Hierarchy!$J$63:$IV$63,"="&amp;$K247)&lt;&gt;0,$L247,0)</f>
        <v>0</v>
      </c>
      <c r="BT247" s="61">
        <f>IF(COUNTIF(Setup_Hierarchy!$J$64:$IV$64,"="&amp;$K247)&lt;&gt;0,$L247,0)</f>
        <v>0</v>
      </c>
      <c r="BU247" s="61">
        <f>IF(COUNTIF(Setup_Hierarchy!$J$65:$IV$65,"="&amp;$K247)&lt;&gt;0,$L247,0)</f>
        <v>0</v>
      </c>
      <c r="BV247" s="61">
        <f>IF(COUNTIF(Setup_Hierarchy!$J$66:$IV$66,"="&amp;$K247)&lt;&gt;0,$L247,0)</f>
        <v>0</v>
      </c>
      <c r="BW247" s="61">
        <f>IF(COUNTIF(Setup_Hierarchy!$J$67:$IV$67,"="&amp;$K247)&lt;&gt;0,$L247,0)</f>
        <v>0</v>
      </c>
      <c r="BX247" s="61">
        <f>IF(COUNTIF(Setup_Hierarchy!$J$68:$IV$68,"="&amp;$K247)&lt;&gt;0,$L247,0)</f>
        <v>0</v>
      </c>
      <c r="BY247" s="61">
        <f>IF(COUNTIF(Setup_Hierarchy!$J$69:$IV$69,"="&amp;$K247)&lt;&gt;0,$L247,0)</f>
        <v>0</v>
      </c>
      <c r="BZ247" s="61">
        <f>IF(COUNTIF(Setup_Hierarchy!$J$70:$IV$70,"="&amp;$K247)&lt;&gt;0,$L247,0)</f>
        <v>0</v>
      </c>
      <c r="CA247" s="61">
        <f>IF(COUNTIF(Setup_Hierarchy!$J$71:$IV$71,"="&amp;$K247)&lt;&gt;0,$L247,0)</f>
        <v>0</v>
      </c>
      <c r="CB247" s="61">
        <f>IF(COUNTIF(Setup_Hierarchy!$J$72:$IV$72,"="&amp;$K247)&lt;&gt;0,$L247,0)</f>
        <v>0</v>
      </c>
      <c r="CC247" s="61">
        <f>IF(COUNTIF(Setup_Hierarchy!$J$73:$IV$73,"="&amp;$K247)&lt;&gt;0,$L247,0)</f>
        <v>0</v>
      </c>
      <c r="CD247" s="61">
        <f>IF(COUNTIF(Setup_Hierarchy!$J$74:$IV$74,"="&amp;$K247)&lt;&gt;0,$L247,0)</f>
        <v>0</v>
      </c>
      <c r="CE247" s="61">
        <f>IF(COUNTIF(Setup_Hierarchy!$J$75:$IV$75,"="&amp;$K247)&lt;&gt;0,$L247,0)</f>
        <v>0</v>
      </c>
      <c r="CF247" s="61">
        <f>IF(COUNTIF(Setup_Hierarchy!$J$76:$IV$76,"="&amp;$K247)&lt;&gt;0,$L247,0)</f>
        <v>0</v>
      </c>
      <c r="CG247" s="61">
        <f>IF(COUNTIF(Setup_Hierarchy!$J$77:$IV$77,"="&amp;$K247)&lt;&gt;0,$L247,0)</f>
        <v>0</v>
      </c>
      <c r="CH247" s="61">
        <f>IF(COUNTIF(Setup_Hierarchy!$J$78:$IV$78,"="&amp;$K247)&lt;&gt;0,$L247,0)</f>
        <v>0</v>
      </c>
      <c r="CI247" s="61">
        <f>IF(COUNTIF(Setup_Hierarchy!$J$79:$IV$79,"="&amp;$K247)&lt;&gt;0,$L247,0)</f>
        <v>0</v>
      </c>
      <c r="CJ247" s="61">
        <f>IF(COUNTIF(Setup_Hierarchy!$J$80:$IV$80,"="&amp;$K247)&lt;&gt;0,$L247,0)</f>
        <v>0</v>
      </c>
      <c r="CK247" s="61">
        <f>IF(COUNTIF(Setup_Hierarchy!$J$81:$IV$81,"="&amp;$K247)&lt;&gt;0,$L247,0)</f>
        <v>0</v>
      </c>
      <c r="CL247" s="61">
        <f>IF(COUNTIF(Setup_Hierarchy!$J$82:$IV$82,"="&amp;$K247)&lt;&gt;0,$L247,0)</f>
        <v>0</v>
      </c>
      <c r="CM247" s="61">
        <f>IF(COUNTIF(Setup_Hierarchy!$J$83:$IV$83,"="&amp;$K247)&lt;&gt;0,$L247,0)</f>
        <v>0</v>
      </c>
      <c r="CN247" s="61">
        <f>IF(COUNTIF(Setup_Hierarchy!$J$84:$IV$84,"="&amp;$K247)&lt;&gt;0,$L247,0)</f>
        <v>0</v>
      </c>
      <c r="CO247" s="61">
        <f>IF(COUNTIF(Setup_Hierarchy!$J$85:$IV$85,"="&amp;$K247)&lt;&gt;0,$L247,0)</f>
        <v>0</v>
      </c>
      <c r="CP247" s="61">
        <f>IF(COUNTIF(Setup_Hierarchy!$J$86:$IV$86,"="&amp;$K247)&lt;&gt;0,$L247,0)</f>
        <v>0</v>
      </c>
      <c r="CQ247" s="61">
        <f>IF(COUNTIF(Setup_Hierarchy!$J$87:$IV$87,"="&amp;$K247)&lt;&gt;0,$L247,0)</f>
        <v>0</v>
      </c>
      <c r="CR247" s="61">
        <f>IF(COUNTIF(Setup_Hierarchy!$J$88:$IV$88,"="&amp;$K247)&lt;&gt;0,$L247,0)</f>
        <v>0</v>
      </c>
      <c r="CS247" s="61">
        <f>IF(COUNTIF(Setup_Hierarchy!$J$89:$IV$89,"="&amp;$K247)&lt;&gt;0,$L247,0)</f>
        <v>0</v>
      </c>
      <c r="CT247" s="61">
        <f>IF(COUNTIF(Setup_Hierarchy!$J$90:$IV$90,"="&amp;$K247)&lt;&gt;0,$L247,0)</f>
        <v>0</v>
      </c>
      <c r="CU247" s="61">
        <f>IF(COUNTIF(Setup_Hierarchy!$J$91:$IV$91,"="&amp;$K247)&lt;&gt;0,$L247,0)</f>
        <v>0</v>
      </c>
      <c r="CV247" s="61">
        <f>IF(COUNTIF(Setup_Hierarchy!$J$92:$IV$92,"="&amp;$K247)&lt;&gt;0,$L247,0)</f>
        <v>0</v>
      </c>
      <c r="CW247" s="61">
        <f>IF(COUNTIF(Setup_Hierarchy!$J$93:$IV$93,"="&amp;$K247)&lt;&gt;0,$L247,0)</f>
        <v>0</v>
      </c>
      <c r="CX247" s="61">
        <f>IF(COUNTIF(Setup_Hierarchy!$J$94:$IV$94,"="&amp;$K247)&lt;&gt;0,$L247,0)</f>
        <v>0</v>
      </c>
      <c r="CY247" s="61">
        <f>IF(COUNTIF(Setup_Hierarchy!$J$95:$IV$95,"="&amp;$K247)&lt;&gt;0,$L247,0)</f>
        <v>0</v>
      </c>
      <c r="CZ247" s="61">
        <f>IF(COUNTIF(Setup_Hierarchy!$J$96:$IV$96,"="&amp;$K247)&lt;&gt;0,$L247,0)</f>
        <v>0</v>
      </c>
      <c r="DA247" s="61">
        <f>IF(COUNTIF(Setup_Hierarchy!$J$97:$IV$97,"="&amp;$K247)&lt;&gt;0,$L247,0)</f>
        <v>0</v>
      </c>
      <c r="DB247" s="61">
        <f>IF(COUNTIF(Setup_Hierarchy!$J$98:$IV$98,"="&amp;$K247)&lt;&gt;0,$L247,0)</f>
        <v>0</v>
      </c>
      <c r="DC247" s="61">
        <f>IF(COUNTIF(Setup_Hierarchy!$J$99:$IV$99,"="&amp;$K247)&lt;&gt;0,$L247,0)</f>
        <v>0</v>
      </c>
      <c r="DD247" s="61">
        <f>IF(COUNTIF(Setup_Hierarchy!$J$100:$IV$100,"="&amp;$K247)&lt;&gt;0,$L247,0)</f>
        <v>0</v>
      </c>
      <c r="DE247" s="61">
        <f>IF(COUNTIF(Setup_Hierarchy!$J$101:$IV$101,"="&amp;$K247)&lt;&gt;0,$L247,0)</f>
        <v>0</v>
      </c>
      <c r="DF247" s="61">
        <f>IF(COUNTIF(Setup_Hierarchy!$J$102:$IV$102,"="&amp;$K247)&lt;&gt;0,$L247,0)</f>
        <v>0</v>
      </c>
      <c r="DG247" s="61">
        <f>IF(COUNTIF(Setup_Hierarchy!$J$103:$IV$103,"="&amp;$K247)&lt;&gt;0,$L247,0)</f>
        <v>0</v>
      </c>
      <c r="DH247" s="61">
        <f>IF(COUNTIF(Setup_Hierarchy!$J$104:$IV$104,"="&amp;$K247)&lt;&gt;0,$L247,0)</f>
        <v>0</v>
      </c>
      <c r="DI247" s="61">
        <f>IF(COUNTIF(Setup_Hierarchy!$J$105:$IV$105,"="&amp;$K247)&lt;&gt;0,$L247,0)</f>
        <v>0</v>
      </c>
      <c r="DJ247" s="61">
        <f>IF(COUNTIF(Setup_Hierarchy!$J$106:$IV$106,"="&amp;$K247)&lt;&gt;0,$L247,0)</f>
        <v>0</v>
      </c>
      <c r="DK247" s="61">
        <f>IF(COUNTIF(Setup_Hierarchy!$J$107:$IV$107,"="&amp;$K247)&lt;&gt;0,$L247,0)</f>
        <v>0</v>
      </c>
      <c r="DL247" s="61">
        <f>IF(COUNTIF(Setup_Hierarchy!$J$108:$IV$108,"="&amp;$K247)&lt;&gt;0,$L247,0)</f>
        <v>0</v>
      </c>
      <c r="DM247" s="61">
        <f>IF(COUNTIF(Setup_Hierarchy!$J$109:$IV$109,"="&amp;$K247)&lt;&gt;0,$L247,0)</f>
        <v>0</v>
      </c>
      <c r="DN247" s="61">
        <f>IF(COUNTIF(Setup_Hierarchy!$J$110:$IV$110,"="&amp;$K247)&lt;&gt;0,$L247,0)</f>
        <v>0</v>
      </c>
      <c r="DO247" s="61">
        <f>IF(COUNTIF(Setup_Hierarchy!$J$111:$IV$111,"="&amp;$K247)&lt;&gt;0,$L247,0)</f>
        <v>0</v>
      </c>
      <c r="DP247" s="61">
        <f>IF(COUNTIF(Setup_Hierarchy!$J$112:$IV$112,"="&amp;$K247)&lt;&gt;0,$L247,0)</f>
        <v>0</v>
      </c>
      <c r="DQ247" s="61">
        <f>IF(COUNTIF(Setup_Hierarchy!$J$113:$IV$113,"="&amp;$K247)&lt;&gt;0,$L247,0)</f>
        <v>0</v>
      </c>
      <c r="DR247" s="61">
        <f>IF(COUNTIF(Setup_Hierarchy!$J$114:$IV$114,"="&amp;$K247)&lt;&gt;0,$L247,0)</f>
        <v>0</v>
      </c>
      <c r="DS247" s="61">
        <f>IF(COUNTIF(Setup_Hierarchy!$J$115:$IV$115,"="&amp;$K247)&lt;&gt;0,$L247,0)</f>
        <v>0</v>
      </c>
      <c r="DT247" s="61">
        <f>IF(COUNTIF(Setup_Hierarchy!$J$116:$IV$116,"="&amp;$K247)&lt;&gt;0,$L247,0)</f>
        <v>0</v>
      </c>
    </row>
    <row r="248" spans="2:124" x14ac:dyDescent="0.2">
      <c r="B248" t="s">
        <v>43</v>
      </c>
      <c r="C248">
        <v>291</v>
      </c>
      <c r="D248" t="s">
        <v>9</v>
      </c>
      <c r="E248" t="s">
        <v>369</v>
      </c>
      <c r="F248" t="s">
        <v>528</v>
      </c>
      <c r="G248" t="s">
        <v>25</v>
      </c>
      <c r="H248" t="s">
        <v>33</v>
      </c>
      <c r="I248">
        <v>0.46587299999999998</v>
      </c>
      <c r="J248">
        <v>1.0482100000000001</v>
      </c>
      <c r="K248">
        <v>679</v>
      </c>
      <c r="L248">
        <v>-8.9499999999999993</v>
      </c>
      <c r="M248" s="61">
        <f>IF(COUNTIF(Setup_Hierarchy!$J$5:$IV$5,"="&amp;$K248)&lt;&gt;0,$L248,0)</f>
        <v>-8.9499999999999993</v>
      </c>
      <c r="N248" s="61">
        <f>IF(COUNTIF(Setup_Hierarchy!$J$6:$IV$6,"="&amp;$K248)&lt;&gt;0,$L248,0)</f>
        <v>-8.9499999999999993</v>
      </c>
      <c r="O248" s="61">
        <f>IF(COUNTIF(Setup_Hierarchy!$J$7:$IV$7,"="&amp;$K248)&lt;&gt;0,$L248,0)</f>
        <v>-8.9499999999999993</v>
      </c>
      <c r="P248" s="61">
        <f>IF(COUNTIF(Setup_Hierarchy!$J$8:$IV$8,"="&amp;$K248)&lt;&gt;0,$L248,0)</f>
        <v>-8.9499999999999993</v>
      </c>
      <c r="Q248" s="61">
        <f>IF(COUNTIF(Setup_Hierarchy!$J$9:$IV$9,"="&amp;$K248)&lt;&gt;0,$L248,0)</f>
        <v>-8.9499999999999993</v>
      </c>
      <c r="R248" s="61">
        <f>IF(COUNTIF(Setup_Hierarchy!$J$10:$IV$10,"="&amp;$K248)&lt;&gt;0,$L248,0)</f>
        <v>0</v>
      </c>
      <c r="S248" s="61">
        <f>IF(COUNTIF(Setup_Hierarchy!$J$11:$IV$11,"="&amp;$K248)&lt;&gt;0,$L248,0)</f>
        <v>0</v>
      </c>
      <c r="T248" s="61">
        <f>IF(COUNTIF(Setup_Hierarchy!$J$12:$IV$12,"="&amp;$K248)&lt;&gt;0,$L248,0)</f>
        <v>0</v>
      </c>
      <c r="U248" s="61">
        <f>IF(COUNTIF(Setup_Hierarchy!$J$13:$IV$13,"="&amp;$K248)&lt;&gt;0,$L248,0)</f>
        <v>0</v>
      </c>
      <c r="V248" s="61">
        <f>IF(COUNTIF(Setup_Hierarchy!$J$14:$IV$14,"="&amp;$K248)&lt;&gt;0,$L248,0)</f>
        <v>-8.9499999999999993</v>
      </c>
      <c r="W248" s="61">
        <f>IF(COUNTIF(Setup_Hierarchy!$J$15:$IV$15,"="&amp;$K248)&lt;&gt;0,$L248,0)</f>
        <v>-8.9499999999999993</v>
      </c>
      <c r="X248" s="61">
        <f>IF(COUNTIF(Setup_Hierarchy!$J$16:$IV$16,"="&amp;$K248)&lt;&gt;0,$L248,0)</f>
        <v>0</v>
      </c>
      <c r="Y248" s="61">
        <f>IF(COUNTIF(Setup_Hierarchy!$J$17:$IV$17,"="&amp;$K248)&lt;&gt;0,$L248,0)</f>
        <v>0</v>
      </c>
      <c r="Z248" s="61">
        <f>IF(COUNTIF(Setup_Hierarchy!$J$18:$IV$18,"="&amp;$K248)&lt;&gt;0,$L248,0)</f>
        <v>0</v>
      </c>
      <c r="AA248" s="61">
        <f>IF(COUNTIF(Setup_Hierarchy!$J$19:$IV$19,"="&amp;$K248)&lt;&gt;0,$L248,0)</f>
        <v>0</v>
      </c>
      <c r="AB248" s="61">
        <f>IF(COUNTIF(Setup_Hierarchy!$J$20:$IV$20,"="&amp;$K248)&lt;&gt;0,$L248,0)</f>
        <v>0</v>
      </c>
      <c r="AC248" s="61">
        <f>IF(COUNTIF(Setup_Hierarchy!$J$21:$IV$21,"="&amp;$K248)&lt;&gt;0,$L248,0)</f>
        <v>0</v>
      </c>
      <c r="AD248" s="61">
        <f>IF(COUNTIF(Setup_Hierarchy!$J$22:$IV$22,"="&amp;$K248)&lt;&gt;0,$L248,0)</f>
        <v>0</v>
      </c>
      <c r="AE248" s="61">
        <f>IF(COUNTIF(Setup_Hierarchy!$J$23:$IV$23,"="&amp;$K248)&lt;&gt;0,$L248,0)</f>
        <v>0</v>
      </c>
      <c r="AF248" s="61">
        <f>IF(COUNTIF(Setup_Hierarchy!$J$24:$IV$24,"="&amp;$K248)&lt;&gt;0,$L248,0)</f>
        <v>0</v>
      </c>
      <c r="AG248" s="61">
        <f>IF(COUNTIF(Setup_Hierarchy!$J$25:$IV$25,"="&amp;$K248)&lt;&gt;0,$L248,0)</f>
        <v>0</v>
      </c>
      <c r="AH248" s="61">
        <f>IF(COUNTIF(Setup_Hierarchy!$J$26:$IV$26,"="&amp;$K248)&lt;&gt;0,$L248,0)</f>
        <v>0</v>
      </c>
      <c r="AI248" s="61">
        <f>IF(COUNTIF(Setup_Hierarchy!$J$27:$IV$27,"="&amp;$K248)&lt;&gt;0,$L248,0)</f>
        <v>0</v>
      </c>
      <c r="AJ248" s="61">
        <f>IF(COUNTIF(Setup_Hierarchy!$J$28:$IV$28,"="&amp;$K248)&lt;&gt;0,$L248,0)</f>
        <v>0</v>
      </c>
      <c r="AK248" s="61">
        <f>IF(COUNTIF(Setup_Hierarchy!$J$29:$IV$29,"="&amp;$K248)&lt;&gt;0,$L248,0)</f>
        <v>0</v>
      </c>
      <c r="AL248" s="61">
        <f>IF(COUNTIF(Setup_Hierarchy!$J$30:$IV$30,"="&amp;$K248)&lt;&gt;0,$L248,0)</f>
        <v>0</v>
      </c>
      <c r="AM248" s="61">
        <f>IF(COUNTIF(Setup_Hierarchy!$J$31:$IV$31,"="&amp;$K248)&lt;&gt;0,$L248,0)</f>
        <v>0</v>
      </c>
      <c r="AN248" s="61">
        <f>IF(COUNTIF(Setup_Hierarchy!$J$32:$IV$32,"="&amp;$K248)&lt;&gt;0,$L248,0)</f>
        <v>0</v>
      </c>
      <c r="AO248" s="61">
        <f>IF(COUNTIF(Setup_Hierarchy!$J$33:$IV$33,"="&amp;$K248)&lt;&gt;0,$L248,0)</f>
        <v>0</v>
      </c>
      <c r="AP248" s="61">
        <f>IF(COUNTIF(Setup_Hierarchy!$J$34:$IV$34,"="&amp;$K248)&lt;&gt;0,$L248,0)</f>
        <v>0</v>
      </c>
      <c r="AQ248" s="61">
        <f>IF(COUNTIF(Setup_Hierarchy!$J$35:$IV$35,"="&amp;$K248)&lt;&gt;0,$L248,0)</f>
        <v>0</v>
      </c>
      <c r="AR248" s="61">
        <f>IF(COUNTIF(Setup_Hierarchy!$J$36:$IV$36,"="&amp;$K248)&lt;&gt;0,$L248,0)</f>
        <v>0</v>
      </c>
      <c r="AS248" s="61">
        <f>IF(COUNTIF(Setup_Hierarchy!$J$37:$IV$37,"="&amp;$K248)&lt;&gt;0,$L248,0)</f>
        <v>0</v>
      </c>
      <c r="AT248" s="61">
        <f>IF(COUNTIF(Setup_Hierarchy!$J$38:$IV$38,"="&amp;$K248)&lt;&gt;0,$L248,0)</f>
        <v>0</v>
      </c>
      <c r="AU248" s="61">
        <f>IF(COUNTIF(Setup_Hierarchy!$J$39:$IV$39,"="&amp;$K248)&lt;&gt;0,$L248,0)</f>
        <v>0</v>
      </c>
      <c r="AV248" s="61">
        <f>IF(COUNTIF(Setup_Hierarchy!$J$40:$IV$40,"="&amp;$K248)&lt;&gt;0,$L248,0)</f>
        <v>0</v>
      </c>
      <c r="AW248" s="61">
        <f>IF(COUNTIF(Setup_Hierarchy!$J$41:$IV$41,"="&amp;$K248)&lt;&gt;0,$L248,0)</f>
        <v>0</v>
      </c>
      <c r="AX248" s="61">
        <f>IF(COUNTIF(Setup_Hierarchy!$J$42:$IV$42,"="&amp;$K248)&lt;&gt;0,$L248,0)</f>
        <v>0</v>
      </c>
      <c r="AY248" s="61">
        <f>IF(COUNTIF(Setup_Hierarchy!$J$43:$IV$43,"="&amp;$K248)&lt;&gt;0,$L248,0)</f>
        <v>0</v>
      </c>
      <c r="AZ248" s="61">
        <f>IF(COUNTIF(Setup_Hierarchy!$J$44:$IV$44,"="&amp;$K248)&lt;&gt;0,$L248,0)</f>
        <v>0</v>
      </c>
      <c r="BA248" s="61">
        <f>IF(COUNTIF(Setup_Hierarchy!$J$45:$IV$45,"="&amp;$K248)&lt;&gt;0,$L248,0)</f>
        <v>0</v>
      </c>
      <c r="BB248" s="61">
        <f>IF(COUNTIF(Setup_Hierarchy!$J$46:$IV$46,"="&amp;$K248)&lt;&gt;0,$L248,0)</f>
        <v>0</v>
      </c>
      <c r="BC248" s="61">
        <f>IF(COUNTIF(Setup_Hierarchy!$J$47:$IV$47,"="&amp;$K248)&lt;&gt;0,$L248,0)</f>
        <v>0</v>
      </c>
      <c r="BD248" s="61">
        <f>IF(COUNTIF(Setup_Hierarchy!$J$48:$IV$48,"="&amp;$K248)&lt;&gt;0,$L248,0)</f>
        <v>0</v>
      </c>
      <c r="BE248" s="61">
        <f>IF(COUNTIF(Setup_Hierarchy!$J$49:$IV$49,"="&amp;$K248)&lt;&gt;0,$L248,0)</f>
        <v>0</v>
      </c>
      <c r="BF248" s="61">
        <f>IF(COUNTIF(Setup_Hierarchy!$J$50:$IV$50,"="&amp;$K248)&lt;&gt;0,$L248,0)</f>
        <v>0</v>
      </c>
      <c r="BG248" s="61">
        <f>IF(COUNTIF(Setup_Hierarchy!$J$51:$IV$51,"="&amp;$K248)&lt;&gt;0,$L248,0)</f>
        <v>0</v>
      </c>
      <c r="BH248" s="61">
        <f>IF(COUNTIF(Setup_Hierarchy!$J$52:$IV$52,"="&amp;$K248)&lt;&gt;0,$L248,0)</f>
        <v>0</v>
      </c>
      <c r="BI248" s="61">
        <f>IF(COUNTIF(Setup_Hierarchy!$J$53:$IV$53,"="&amp;$K248)&lt;&gt;0,$L248,0)</f>
        <v>0</v>
      </c>
      <c r="BJ248" s="61">
        <f>IF(COUNTIF(Setup_Hierarchy!$J$54:$IV$54,"="&amp;$K248)&lt;&gt;0,$L248,0)</f>
        <v>0</v>
      </c>
      <c r="BK248" s="61">
        <f>IF(COUNTIF(Setup_Hierarchy!$J$55:$IV$55,"="&amp;$K248)&lt;&gt;0,$L248,0)</f>
        <v>0</v>
      </c>
      <c r="BL248" s="61">
        <f>IF(COUNTIF(Setup_Hierarchy!$J$56:$IV$56,"="&amp;$K248)&lt;&gt;0,$L248,0)</f>
        <v>0</v>
      </c>
      <c r="BM248" s="61">
        <f>IF(COUNTIF(Setup_Hierarchy!$J$57:$IV$57,"="&amp;$K248)&lt;&gt;0,$L248,0)</f>
        <v>0</v>
      </c>
      <c r="BN248" s="61">
        <f>IF(COUNTIF(Setup_Hierarchy!$J$58:$IV$58,"="&amp;$K248)&lt;&gt;0,$L248,0)</f>
        <v>0</v>
      </c>
      <c r="BO248" s="61">
        <f>IF(COUNTIF(Setup_Hierarchy!$J$59:$IV$59,"="&amp;$K248)&lt;&gt;0,$L248,0)</f>
        <v>0</v>
      </c>
      <c r="BP248" s="61">
        <f>IF(COUNTIF(Setup_Hierarchy!$J$60:$IV$60,"="&amp;$K248)&lt;&gt;0,$L248,0)</f>
        <v>0</v>
      </c>
      <c r="BQ248" s="61">
        <f>IF(COUNTIF(Setup_Hierarchy!$J$61:$IV$61,"="&amp;$K248)&lt;&gt;0,$L248,0)</f>
        <v>0</v>
      </c>
      <c r="BR248" s="61">
        <f>IF(COUNTIF(Setup_Hierarchy!$J$62:$IV$62,"="&amp;$K248)&lt;&gt;0,$L248,0)</f>
        <v>0</v>
      </c>
      <c r="BS248" s="61">
        <f>IF(COUNTIF(Setup_Hierarchy!$J$63:$IV$63,"="&amp;$K248)&lt;&gt;0,$L248,0)</f>
        <v>0</v>
      </c>
      <c r="BT248" s="61">
        <f>IF(COUNTIF(Setup_Hierarchy!$J$64:$IV$64,"="&amp;$K248)&lt;&gt;0,$L248,0)</f>
        <v>0</v>
      </c>
      <c r="BU248" s="61">
        <f>IF(COUNTIF(Setup_Hierarchy!$J$65:$IV$65,"="&amp;$K248)&lt;&gt;0,$L248,0)</f>
        <v>0</v>
      </c>
      <c r="BV248" s="61">
        <f>IF(COUNTIF(Setup_Hierarchy!$J$66:$IV$66,"="&amp;$K248)&lt;&gt;0,$L248,0)</f>
        <v>0</v>
      </c>
      <c r="BW248" s="61">
        <f>IF(COUNTIF(Setup_Hierarchy!$J$67:$IV$67,"="&amp;$K248)&lt;&gt;0,$L248,0)</f>
        <v>0</v>
      </c>
      <c r="BX248" s="61">
        <f>IF(COUNTIF(Setup_Hierarchy!$J$68:$IV$68,"="&amp;$K248)&lt;&gt;0,$L248,0)</f>
        <v>0</v>
      </c>
      <c r="BY248" s="61">
        <f>IF(COUNTIF(Setup_Hierarchy!$J$69:$IV$69,"="&amp;$K248)&lt;&gt;0,$L248,0)</f>
        <v>0</v>
      </c>
      <c r="BZ248" s="61">
        <f>IF(COUNTIF(Setup_Hierarchy!$J$70:$IV$70,"="&amp;$K248)&lt;&gt;0,$L248,0)</f>
        <v>0</v>
      </c>
      <c r="CA248" s="61">
        <f>IF(COUNTIF(Setup_Hierarchy!$J$71:$IV$71,"="&amp;$K248)&lt;&gt;0,$L248,0)</f>
        <v>0</v>
      </c>
      <c r="CB248" s="61">
        <f>IF(COUNTIF(Setup_Hierarchy!$J$72:$IV$72,"="&amp;$K248)&lt;&gt;0,$L248,0)</f>
        <v>0</v>
      </c>
      <c r="CC248" s="61">
        <f>IF(COUNTIF(Setup_Hierarchy!$J$73:$IV$73,"="&amp;$K248)&lt;&gt;0,$L248,0)</f>
        <v>0</v>
      </c>
      <c r="CD248" s="61">
        <f>IF(COUNTIF(Setup_Hierarchy!$J$74:$IV$74,"="&amp;$K248)&lt;&gt;0,$L248,0)</f>
        <v>0</v>
      </c>
      <c r="CE248" s="61">
        <f>IF(COUNTIF(Setup_Hierarchy!$J$75:$IV$75,"="&amp;$K248)&lt;&gt;0,$L248,0)</f>
        <v>0</v>
      </c>
      <c r="CF248" s="61">
        <f>IF(COUNTIF(Setup_Hierarchy!$J$76:$IV$76,"="&amp;$K248)&lt;&gt;0,$L248,0)</f>
        <v>0</v>
      </c>
      <c r="CG248" s="61">
        <f>IF(COUNTIF(Setup_Hierarchy!$J$77:$IV$77,"="&amp;$K248)&lt;&gt;0,$L248,0)</f>
        <v>0</v>
      </c>
      <c r="CH248" s="61">
        <f>IF(COUNTIF(Setup_Hierarchy!$J$78:$IV$78,"="&amp;$K248)&lt;&gt;0,$L248,0)</f>
        <v>0</v>
      </c>
      <c r="CI248" s="61">
        <f>IF(COUNTIF(Setup_Hierarchy!$J$79:$IV$79,"="&amp;$K248)&lt;&gt;0,$L248,0)</f>
        <v>0</v>
      </c>
      <c r="CJ248" s="61">
        <f>IF(COUNTIF(Setup_Hierarchy!$J$80:$IV$80,"="&amp;$K248)&lt;&gt;0,$L248,0)</f>
        <v>0</v>
      </c>
      <c r="CK248" s="61">
        <f>IF(COUNTIF(Setup_Hierarchy!$J$81:$IV$81,"="&amp;$K248)&lt;&gt;0,$L248,0)</f>
        <v>0</v>
      </c>
      <c r="CL248" s="61">
        <f>IF(COUNTIF(Setup_Hierarchy!$J$82:$IV$82,"="&amp;$K248)&lt;&gt;0,$L248,0)</f>
        <v>0</v>
      </c>
      <c r="CM248" s="61">
        <f>IF(COUNTIF(Setup_Hierarchy!$J$83:$IV$83,"="&amp;$K248)&lt;&gt;0,$L248,0)</f>
        <v>0</v>
      </c>
      <c r="CN248" s="61">
        <f>IF(COUNTIF(Setup_Hierarchy!$J$84:$IV$84,"="&amp;$K248)&lt;&gt;0,$L248,0)</f>
        <v>0</v>
      </c>
      <c r="CO248" s="61">
        <f>IF(COUNTIF(Setup_Hierarchy!$J$85:$IV$85,"="&amp;$K248)&lt;&gt;0,$L248,0)</f>
        <v>0</v>
      </c>
      <c r="CP248" s="61">
        <f>IF(COUNTIF(Setup_Hierarchy!$J$86:$IV$86,"="&amp;$K248)&lt;&gt;0,$L248,0)</f>
        <v>0</v>
      </c>
      <c r="CQ248" s="61">
        <f>IF(COUNTIF(Setup_Hierarchy!$J$87:$IV$87,"="&amp;$K248)&lt;&gt;0,$L248,0)</f>
        <v>0</v>
      </c>
      <c r="CR248" s="61">
        <f>IF(COUNTIF(Setup_Hierarchy!$J$88:$IV$88,"="&amp;$K248)&lt;&gt;0,$L248,0)</f>
        <v>0</v>
      </c>
      <c r="CS248" s="61">
        <f>IF(COUNTIF(Setup_Hierarchy!$J$89:$IV$89,"="&amp;$K248)&lt;&gt;0,$L248,0)</f>
        <v>0</v>
      </c>
      <c r="CT248" s="61">
        <f>IF(COUNTIF(Setup_Hierarchy!$J$90:$IV$90,"="&amp;$K248)&lt;&gt;0,$L248,0)</f>
        <v>0</v>
      </c>
      <c r="CU248" s="61">
        <f>IF(COUNTIF(Setup_Hierarchy!$J$91:$IV$91,"="&amp;$K248)&lt;&gt;0,$L248,0)</f>
        <v>0</v>
      </c>
      <c r="CV248" s="61">
        <f>IF(COUNTIF(Setup_Hierarchy!$J$92:$IV$92,"="&amp;$K248)&lt;&gt;0,$L248,0)</f>
        <v>0</v>
      </c>
      <c r="CW248" s="61">
        <f>IF(COUNTIF(Setup_Hierarchy!$J$93:$IV$93,"="&amp;$K248)&lt;&gt;0,$L248,0)</f>
        <v>0</v>
      </c>
      <c r="CX248" s="61">
        <f>IF(COUNTIF(Setup_Hierarchy!$J$94:$IV$94,"="&amp;$K248)&lt;&gt;0,$L248,0)</f>
        <v>0</v>
      </c>
      <c r="CY248" s="61">
        <f>IF(COUNTIF(Setup_Hierarchy!$J$95:$IV$95,"="&amp;$K248)&lt;&gt;0,$L248,0)</f>
        <v>0</v>
      </c>
      <c r="CZ248" s="61">
        <f>IF(COUNTIF(Setup_Hierarchy!$J$96:$IV$96,"="&amp;$K248)&lt;&gt;0,$L248,0)</f>
        <v>0</v>
      </c>
      <c r="DA248" s="61">
        <f>IF(COUNTIF(Setup_Hierarchy!$J$97:$IV$97,"="&amp;$K248)&lt;&gt;0,$L248,0)</f>
        <v>0</v>
      </c>
      <c r="DB248" s="61">
        <f>IF(COUNTIF(Setup_Hierarchy!$J$98:$IV$98,"="&amp;$K248)&lt;&gt;0,$L248,0)</f>
        <v>0</v>
      </c>
      <c r="DC248" s="61">
        <f>IF(COUNTIF(Setup_Hierarchy!$J$99:$IV$99,"="&amp;$K248)&lt;&gt;0,$L248,0)</f>
        <v>0</v>
      </c>
      <c r="DD248" s="61">
        <f>IF(COUNTIF(Setup_Hierarchy!$J$100:$IV$100,"="&amp;$K248)&lt;&gt;0,$L248,0)</f>
        <v>0</v>
      </c>
      <c r="DE248" s="61">
        <f>IF(COUNTIF(Setup_Hierarchy!$J$101:$IV$101,"="&amp;$K248)&lt;&gt;0,$L248,0)</f>
        <v>0</v>
      </c>
      <c r="DF248" s="61">
        <f>IF(COUNTIF(Setup_Hierarchy!$J$102:$IV$102,"="&amp;$K248)&lt;&gt;0,$L248,0)</f>
        <v>0</v>
      </c>
      <c r="DG248" s="61">
        <f>IF(COUNTIF(Setup_Hierarchy!$J$103:$IV$103,"="&amp;$K248)&lt;&gt;0,$L248,0)</f>
        <v>0</v>
      </c>
      <c r="DH248" s="61">
        <f>IF(COUNTIF(Setup_Hierarchy!$J$104:$IV$104,"="&amp;$K248)&lt;&gt;0,$L248,0)</f>
        <v>0</v>
      </c>
      <c r="DI248" s="61">
        <f>IF(COUNTIF(Setup_Hierarchy!$J$105:$IV$105,"="&amp;$K248)&lt;&gt;0,$L248,0)</f>
        <v>0</v>
      </c>
      <c r="DJ248" s="61">
        <f>IF(COUNTIF(Setup_Hierarchy!$J$106:$IV$106,"="&amp;$K248)&lt;&gt;0,$L248,0)</f>
        <v>0</v>
      </c>
      <c r="DK248" s="61">
        <f>IF(COUNTIF(Setup_Hierarchy!$J$107:$IV$107,"="&amp;$K248)&lt;&gt;0,$L248,0)</f>
        <v>0</v>
      </c>
      <c r="DL248" s="61">
        <f>IF(COUNTIF(Setup_Hierarchy!$J$108:$IV$108,"="&amp;$K248)&lt;&gt;0,$L248,0)</f>
        <v>0</v>
      </c>
      <c r="DM248" s="61">
        <f>IF(COUNTIF(Setup_Hierarchy!$J$109:$IV$109,"="&amp;$K248)&lt;&gt;0,$L248,0)</f>
        <v>0</v>
      </c>
      <c r="DN248" s="61">
        <f>IF(COUNTIF(Setup_Hierarchy!$J$110:$IV$110,"="&amp;$K248)&lt;&gt;0,$L248,0)</f>
        <v>0</v>
      </c>
      <c r="DO248" s="61">
        <f>IF(COUNTIF(Setup_Hierarchy!$J$111:$IV$111,"="&amp;$K248)&lt;&gt;0,$L248,0)</f>
        <v>0</v>
      </c>
      <c r="DP248" s="61">
        <f>IF(COUNTIF(Setup_Hierarchy!$J$112:$IV$112,"="&amp;$K248)&lt;&gt;0,$L248,0)</f>
        <v>0</v>
      </c>
      <c r="DQ248" s="61">
        <f>IF(COUNTIF(Setup_Hierarchy!$J$113:$IV$113,"="&amp;$K248)&lt;&gt;0,$L248,0)</f>
        <v>0</v>
      </c>
      <c r="DR248" s="61">
        <f>IF(COUNTIF(Setup_Hierarchy!$J$114:$IV$114,"="&amp;$K248)&lt;&gt;0,$L248,0)</f>
        <v>0</v>
      </c>
      <c r="DS248" s="61">
        <f>IF(COUNTIF(Setup_Hierarchy!$J$115:$IV$115,"="&amp;$K248)&lt;&gt;0,$L248,0)</f>
        <v>0</v>
      </c>
      <c r="DT248" s="61">
        <f>IF(COUNTIF(Setup_Hierarchy!$J$116:$IV$116,"="&amp;$K248)&lt;&gt;0,$L248,0)</f>
        <v>0</v>
      </c>
    </row>
    <row r="249" spans="2:124" x14ac:dyDescent="0.2">
      <c r="B249" t="s">
        <v>43</v>
      </c>
      <c r="C249">
        <v>292</v>
      </c>
      <c r="D249" t="s">
        <v>9</v>
      </c>
      <c r="E249" t="s">
        <v>369</v>
      </c>
      <c r="F249" t="s">
        <v>528</v>
      </c>
      <c r="G249" t="s">
        <v>25</v>
      </c>
      <c r="H249" t="s">
        <v>34</v>
      </c>
      <c r="I249">
        <v>0.63723099999999999</v>
      </c>
      <c r="J249">
        <v>1.15194</v>
      </c>
      <c r="K249">
        <v>628</v>
      </c>
      <c r="L249">
        <v>-9.3000000000000007</v>
      </c>
      <c r="M249" s="61">
        <f>IF(COUNTIF(Setup_Hierarchy!$J$5:$IV$5,"="&amp;$K249)&lt;&gt;0,$L249,0)</f>
        <v>-9.3000000000000007</v>
      </c>
      <c r="N249" s="61">
        <f>IF(COUNTIF(Setup_Hierarchy!$J$6:$IV$6,"="&amp;$K249)&lt;&gt;0,$L249,0)</f>
        <v>-9.3000000000000007</v>
      </c>
      <c r="O249" s="61">
        <f>IF(COUNTIF(Setup_Hierarchy!$J$7:$IV$7,"="&amp;$K249)&lt;&gt;0,$L249,0)</f>
        <v>-9.3000000000000007</v>
      </c>
      <c r="P249" s="61">
        <f>IF(COUNTIF(Setup_Hierarchy!$J$8:$IV$8,"="&amp;$K249)&lt;&gt;0,$L249,0)</f>
        <v>0</v>
      </c>
      <c r="Q249" s="61">
        <f>IF(COUNTIF(Setup_Hierarchy!$J$9:$IV$9,"="&amp;$K249)&lt;&gt;0,$L249,0)</f>
        <v>0</v>
      </c>
      <c r="R249" s="61">
        <f>IF(COUNTIF(Setup_Hierarchy!$J$10:$IV$10,"="&amp;$K249)&lt;&gt;0,$L249,0)</f>
        <v>0</v>
      </c>
      <c r="S249" s="61">
        <f>IF(COUNTIF(Setup_Hierarchy!$J$11:$IV$11,"="&amp;$K249)&lt;&gt;0,$L249,0)</f>
        <v>0</v>
      </c>
      <c r="T249" s="61">
        <f>IF(COUNTIF(Setup_Hierarchy!$J$12:$IV$12,"="&amp;$K249)&lt;&gt;0,$L249,0)</f>
        <v>0</v>
      </c>
      <c r="U249" s="61">
        <f>IF(COUNTIF(Setup_Hierarchy!$J$13:$IV$13,"="&amp;$K249)&lt;&gt;0,$L249,0)</f>
        <v>0</v>
      </c>
      <c r="V249" s="61">
        <f>IF(COUNTIF(Setup_Hierarchy!$J$14:$IV$14,"="&amp;$K249)&lt;&gt;0,$L249,0)</f>
        <v>0</v>
      </c>
      <c r="W249" s="61">
        <f>IF(COUNTIF(Setup_Hierarchy!$J$15:$IV$15,"="&amp;$K249)&lt;&gt;0,$L249,0)</f>
        <v>0</v>
      </c>
      <c r="X249" s="61">
        <f>IF(COUNTIF(Setup_Hierarchy!$J$16:$IV$16,"="&amp;$K249)&lt;&gt;0,$L249,0)</f>
        <v>0</v>
      </c>
      <c r="Y249" s="61">
        <f>IF(COUNTIF(Setup_Hierarchy!$J$17:$IV$17,"="&amp;$K249)&lt;&gt;0,$L249,0)</f>
        <v>0</v>
      </c>
      <c r="Z249" s="61">
        <f>IF(COUNTIF(Setup_Hierarchy!$J$18:$IV$18,"="&amp;$K249)&lt;&gt;0,$L249,0)</f>
        <v>0</v>
      </c>
      <c r="AA249" s="61">
        <f>IF(COUNTIF(Setup_Hierarchy!$J$19:$IV$19,"="&amp;$K249)&lt;&gt;0,$L249,0)</f>
        <v>0</v>
      </c>
      <c r="AB249" s="61">
        <f>IF(COUNTIF(Setup_Hierarchy!$J$20:$IV$20,"="&amp;$K249)&lt;&gt;0,$L249,0)</f>
        <v>0</v>
      </c>
      <c r="AC249" s="61">
        <f>IF(COUNTIF(Setup_Hierarchy!$J$21:$IV$21,"="&amp;$K249)&lt;&gt;0,$L249,0)</f>
        <v>0</v>
      </c>
      <c r="AD249" s="61">
        <f>IF(COUNTIF(Setup_Hierarchy!$J$22:$IV$22,"="&amp;$K249)&lt;&gt;0,$L249,0)</f>
        <v>0</v>
      </c>
      <c r="AE249" s="61">
        <f>IF(COUNTIF(Setup_Hierarchy!$J$23:$IV$23,"="&amp;$K249)&lt;&gt;0,$L249,0)</f>
        <v>0</v>
      </c>
      <c r="AF249" s="61">
        <f>IF(COUNTIF(Setup_Hierarchy!$J$24:$IV$24,"="&amp;$K249)&lt;&gt;0,$L249,0)</f>
        <v>0</v>
      </c>
      <c r="AG249" s="61">
        <f>IF(COUNTIF(Setup_Hierarchy!$J$25:$IV$25,"="&amp;$K249)&lt;&gt;0,$L249,0)</f>
        <v>0</v>
      </c>
      <c r="AH249" s="61">
        <f>IF(COUNTIF(Setup_Hierarchy!$J$26:$IV$26,"="&amp;$K249)&lt;&gt;0,$L249,0)</f>
        <v>0</v>
      </c>
      <c r="AI249" s="61">
        <f>IF(COUNTIF(Setup_Hierarchy!$J$27:$IV$27,"="&amp;$K249)&lt;&gt;0,$L249,0)</f>
        <v>0</v>
      </c>
      <c r="AJ249" s="61">
        <f>IF(COUNTIF(Setup_Hierarchy!$J$28:$IV$28,"="&amp;$K249)&lt;&gt;0,$L249,0)</f>
        <v>0</v>
      </c>
      <c r="AK249" s="61">
        <f>IF(COUNTIF(Setup_Hierarchy!$J$29:$IV$29,"="&amp;$K249)&lt;&gt;0,$L249,0)</f>
        <v>0</v>
      </c>
      <c r="AL249" s="61">
        <f>IF(COUNTIF(Setup_Hierarchy!$J$30:$IV$30,"="&amp;$K249)&lt;&gt;0,$L249,0)</f>
        <v>0</v>
      </c>
      <c r="AM249" s="61">
        <f>IF(COUNTIF(Setup_Hierarchy!$J$31:$IV$31,"="&amp;$K249)&lt;&gt;0,$L249,0)</f>
        <v>0</v>
      </c>
      <c r="AN249" s="61">
        <f>IF(COUNTIF(Setup_Hierarchy!$J$32:$IV$32,"="&amp;$K249)&lt;&gt;0,$L249,0)</f>
        <v>0</v>
      </c>
      <c r="AO249" s="61">
        <f>IF(COUNTIF(Setup_Hierarchy!$J$33:$IV$33,"="&amp;$K249)&lt;&gt;0,$L249,0)</f>
        <v>0</v>
      </c>
      <c r="AP249" s="61">
        <f>IF(COUNTIF(Setup_Hierarchy!$J$34:$IV$34,"="&amp;$K249)&lt;&gt;0,$L249,0)</f>
        <v>0</v>
      </c>
      <c r="AQ249" s="61">
        <f>IF(COUNTIF(Setup_Hierarchy!$J$35:$IV$35,"="&amp;$K249)&lt;&gt;0,$L249,0)</f>
        <v>0</v>
      </c>
      <c r="AR249" s="61">
        <f>IF(COUNTIF(Setup_Hierarchy!$J$36:$IV$36,"="&amp;$K249)&lt;&gt;0,$L249,0)</f>
        <v>0</v>
      </c>
      <c r="AS249" s="61">
        <f>IF(COUNTIF(Setup_Hierarchy!$J$37:$IV$37,"="&amp;$K249)&lt;&gt;0,$L249,0)</f>
        <v>0</v>
      </c>
      <c r="AT249" s="61">
        <f>IF(COUNTIF(Setup_Hierarchy!$J$38:$IV$38,"="&amp;$K249)&lt;&gt;0,$L249,0)</f>
        <v>0</v>
      </c>
      <c r="AU249" s="61">
        <f>IF(COUNTIF(Setup_Hierarchy!$J$39:$IV$39,"="&amp;$K249)&lt;&gt;0,$L249,0)</f>
        <v>0</v>
      </c>
      <c r="AV249" s="61">
        <f>IF(COUNTIF(Setup_Hierarchy!$J$40:$IV$40,"="&amp;$K249)&lt;&gt;0,$L249,0)</f>
        <v>0</v>
      </c>
      <c r="AW249" s="61">
        <f>IF(COUNTIF(Setup_Hierarchy!$J$41:$IV$41,"="&amp;$K249)&lt;&gt;0,$L249,0)</f>
        <v>0</v>
      </c>
      <c r="AX249" s="61">
        <f>IF(COUNTIF(Setup_Hierarchy!$J$42:$IV$42,"="&amp;$K249)&lt;&gt;0,$L249,0)</f>
        <v>0</v>
      </c>
      <c r="AY249" s="61">
        <f>IF(COUNTIF(Setup_Hierarchy!$J$43:$IV$43,"="&amp;$K249)&lt;&gt;0,$L249,0)</f>
        <v>0</v>
      </c>
      <c r="AZ249" s="61">
        <f>IF(COUNTIF(Setup_Hierarchy!$J$44:$IV$44,"="&amp;$K249)&lt;&gt;0,$L249,0)</f>
        <v>0</v>
      </c>
      <c r="BA249" s="61">
        <f>IF(COUNTIF(Setup_Hierarchy!$J$45:$IV$45,"="&amp;$K249)&lt;&gt;0,$L249,0)</f>
        <v>0</v>
      </c>
      <c r="BB249" s="61">
        <f>IF(COUNTIF(Setup_Hierarchy!$J$46:$IV$46,"="&amp;$K249)&lt;&gt;0,$L249,0)</f>
        <v>0</v>
      </c>
      <c r="BC249" s="61">
        <f>IF(COUNTIF(Setup_Hierarchy!$J$47:$IV$47,"="&amp;$K249)&lt;&gt;0,$L249,0)</f>
        <v>0</v>
      </c>
      <c r="BD249" s="61">
        <f>IF(COUNTIF(Setup_Hierarchy!$J$48:$IV$48,"="&amp;$K249)&lt;&gt;0,$L249,0)</f>
        <v>0</v>
      </c>
      <c r="BE249" s="61">
        <f>IF(COUNTIF(Setup_Hierarchy!$J$49:$IV$49,"="&amp;$K249)&lt;&gt;0,$L249,0)</f>
        <v>0</v>
      </c>
      <c r="BF249" s="61">
        <f>IF(COUNTIF(Setup_Hierarchy!$J$50:$IV$50,"="&amp;$K249)&lt;&gt;0,$L249,0)</f>
        <v>0</v>
      </c>
      <c r="BG249" s="61">
        <f>IF(COUNTIF(Setup_Hierarchy!$J$51:$IV$51,"="&amp;$K249)&lt;&gt;0,$L249,0)</f>
        <v>-9.3000000000000007</v>
      </c>
      <c r="BH249" s="61">
        <f>IF(COUNTIF(Setup_Hierarchy!$J$52:$IV$52,"="&amp;$K249)&lt;&gt;0,$L249,0)</f>
        <v>0</v>
      </c>
      <c r="BI249" s="61">
        <f>IF(COUNTIF(Setup_Hierarchy!$J$53:$IV$53,"="&amp;$K249)&lt;&gt;0,$L249,0)</f>
        <v>0</v>
      </c>
      <c r="BJ249" s="61">
        <f>IF(COUNTIF(Setup_Hierarchy!$J$54:$IV$54,"="&amp;$K249)&lt;&gt;0,$L249,0)</f>
        <v>0</v>
      </c>
      <c r="BK249" s="61">
        <f>IF(COUNTIF(Setup_Hierarchy!$J$55:$IV$55,"="&amp;$K249)&lt;&gt;0,$L249,0)</f>
        <v>0</v>
      </c>
      <c r="BL249" s="61">
        <f>IF(COUNTIF(Setup_Hierarchy!$J$56:$IV$56,"="&amp;$K249)&lt;&gt;0,$L249,0)</f>
        <v>0</v>
      </c>
      <c r="BM249" s="61">
        <f>IF(COUNTIF(Setup_Hierarchy!$J$57:$IV$57,"="&amp;$K249)&lt;&gt;0,$L249,0)</f>
        <v>0</v>
      </c>
      <c r="BN249" s="61">
        <f>IF(COUNTIF(Setup_Hierarchy!$J$58:$IV$58,"="&amp;$K249)&lt;&gt;0,$L249,0)</f>
        <v>0</v>
      </c>
      <c r="BO249" s="61">
        <f>IF(COUNTIF(Setup_Hierarchy!$J$59:$IV$59,"="&amp;$K249)&lt;&gt;0,$L249,0)</f>
        <v>-9.3000000000000007</v>
      </c>
      <c r="BP249" s="61">
        <f>IF(COUNTIF(Setup_Hierarchy!$J$60:$IV$60,"="&amp;$K249)&lt;&gt;0,$L249,0)</f>
        <v>0</v>
      </c>
      <c r="BQ249" s="61">
        <f>IF(COUNTIF(Setup_Hierarchy!$J$61:$IV$61,"="&amp;$K249)&lt;&gt;0,$L249,0)</f>
        <v>0</v>
      </c>
      <c r="BR249" s="61">
        <f>IF(COUNTIF(Setup_Hierarchy!$J$62:$IV$62,"="&amp;$K249)&lt;&gt;0,$L249,0)</f>
        <v>0</v>
      </c>
      <c r="BS249" s="61">
        <f>IF(COUNTIF(Setup_Hierarchy!$J$63:$IV$63,"="&amp;$K249)&lt;&gt;0,$L249,0)</f>
        <v>0</v>
      </c>
      <c r="BT249" s="61">
        <f>IF(COUNTIF(Setup_Hierarchy!$J$64:$IV$64,"="&amp;$K249)&lt;&gt;0,$L249,0)</f>
        <v>0</v>
      </c>
      <c r="BU249" s="61">
        <f>IF(COUNTIF(Setup_Hierarchy!$J$65:$IV$65,"="&amp;$K249)&lt;&gt;0,$L249,0)</f>
        <v>0</v>
      </c>
      <c r="BV249" s="61">
        <f>IF(COUNTIF(Setup_Hierarchy!$J$66:$IV$66,"="&amp;$K249)&lt;&gt;0,$L249,0)</f>
        <v>0</v>
      </c>
      <c r="BW249" s="61">
        <f>IF(COUNTIF(Setup_Hierarchy!$J$67:$IV$67,"="&amp;$K249)&lt;&gt;0,$L249,0)</f>
        <v>0</v>
      </c>
      <c r="BX249" s="61">
        <f>IF(COUNTIF(Setup_Hierarchy!$J$68:$IV$68,"="&amp;$K249)&lt;&gt;0,$L249,0)</f>
        <v>0</v>
      </c>
      <c r="BY249" s="61">
        <f>IF(COUNTIF(Setup_Hierarchy!$J$69:$IV$69,"="&amp;$K249)&lt;&gt;0,$L249,0)</f>
        <v>0</v>
      </c>
      <c r="BZ249" s="61">
        <f>IF(COUNTIF(Setup_Hierarchy!$J$70:$IV$70,"="&amp;$K249)&lt;&gt;0,$L249,0)</f>
        <v>0</v>
      </c>
      <c r="CA249" s="61">
        <f>IF(COUNTIF(Setup_Hierarchy!$J$71:$IV$71,"="&amp;$K249)&lt;&gt;0,$L249,0)</f>
        <v>0</v>
      </c>
      <c r="CB249" s="61">
        <f>IF(COUNTIF(Setup_Hierarchy!$J$72:$IV$72,"="&amp;$K249)&lt;&gt;0,$L249,0)</f>
        <v>0</v>
      </c>
      <c r="CC249" s="61">
        <f>IF(COUNTIF(Setup_Hierarchy!$J$73:$IV$73,"="&amp;$K249)&lt;&gt;0,$L249,0)</f>
        <v>0</v>
      </c>
      <c r="CD249" s="61">
        <f>IF(COUNTIF(Setup_Hierarchy!$J$74:$IV$74,"="&amp;$K249)&lt;&gt;0,$L249,0)</f>
        <v>0</v>
      </c>
      <c r="CE249" s="61">
        <f>IF(COUNTIF(Setup_Hierarchy!$J$75:$IV$75,"="&amp;$K249)&lt;&gt;0,$L249,0)</f>
        <v>-9.3000000000000007</v>
      </c>
      <c r="CF249" s="61">
        <f>IF(COUNTIF(Setup_Hierarchy!$J$76:$IV$76,"="&amp;$K249)&lt;&gt;0,$L249,0)</f>
        <v>-9.3000000000000007</v>
      </c>
      <c r="CG249" s="61">
        <f>IF(COUNTIF(Setup_Hierarchy!$J$77:$IV$77,"="&amp;$K249)&lt;&gt;0,$L249,0)</f>
        <v>0</v>
      </c>
      <c r="CH249" s="61">
        <f>IF(COUNTIF(Setup_Hierarchy!$J$78:$IV$78,"="&amp;$K249)&lt;&gt;0,$L249,0)</f>
        <v>0</v>
      </c>
      <c r="CI249" s="61">
        <f>IF(COUNTIF(Setup_Hierarchy!$J$79:$IV$79,"="&amp;$K249)&lt;&gt;0,$L249,0)</f>
        <v>0</v>
      </c>
      <c r="CJ249" s="61">
        <f>IF(COUNTIF(Setup_Hierarchy!$J$80:$IV$80,"="&amp;$K249)&lt;&gt;0,$L249,0)</f>
        <v>0</v>
      </c>
      <c r="CK249" s="61">
        <f>IF(COUNTIF(Setup_Hierarchy!$J$81:$IV$81,"="&amp;$K249)&lt;&gt;0,$L249,0)</f>
        <v>0</v>
      </c>
      <c r="CL249" s="61">
        <f>IF(COUNTIF(Setup_Hierarchy!$J$82:$IV$82,"="&amp;$K249)&lt;&gt;0,$L249,0)</f>
        <v>0</v>
      </c>
      <c r="CM249" s="61">
        <f>IF(COUNTIF(Setup_Hierarchy!$J$83:$IV$83,"="&amp;$K249)&lt;&gt;0,$L249,0)</f>
        <v>0</v>
      </c>
      <c r="CN249" s="61">
        <f>IF(COUNTIF(Setup_Hierarchy!$J$84:$IV$84,"="&amp;$K249)&lt;&gt;0,$L249,0)</f>
        <v>0</v>
      </c>
      <c r="CO249" s="61">
        <f>IF(COUNTIF(Setup_Hierarchy!$J$85:$IV$85,"="&amp;$K249)&lt;&gt;0,$L249,0)</f>
        <v>0</v>
      </c>
      <c r="CP249" s="61">
        <f>IF(COUNTIF(Setup_Hierarchy!$J$86:$IV$86,"="&amp;$K249)&lt;&gt;0,$L249,0)</f>
        <v>0</v>
      </c>
      <c r="CQ249" s="61">
        <f>IF(COUNTIF(Setup_Hierarchy!$J$87:$IV$87,"="&amp;$K249)&lt;&gt;0,$L249,0)</f>
        <v>0</v>
      </c>
      <c r="CR249" s="61">
        <f>IF(COUNTIF(Setup_Hierarchy!$J$88:$IV$88,"="&amp;$K249)&lt;&gt;0,$L249,0)</f>
        <v>0</v>
      </c>
      <c r="CS249" s="61">
        <f>IF(COUNTIF(Setup_Hierarchy!$J$89:$IV$89,"="&amp;$K249)&lt;&gt;0,$L249,0)</f>
        <v>0</v>
      </c>
      <c r="CT249" s="61">
        <f>IF(COUNTIF(Setup_Hierarchy!$J$90:$IV$90,"="&amp;$K249)&lt;&gt;0,$L249,0)</f>
        <v>0</v>
      </c>
      <c r="CU249" s="61">
        <f>IF(COUNTIF(Setup_Hierarchy!$J$91:$IV$91,"="&amp;$K249)&lt;&gt;0,$L249,0)</f>
        <v>0</v>
      </c>
      <c r="CV249" s="61">
        <f>IF(COUNTIF(Setup_Hierarchy!$J$92:$IV$92,"="&amp;$K249)&lt;&gt;0,$L249,0)</f>
        <v>0</v>
      </c>
      <c r="CW249" s="61">
        <f>IF(COUNTIF(Setup_Hierarchy!$J$93:$IV$93,"="&amp;$K249)&lt;&gt;0,$L249,0)</f>
        <v>0</v>
      </c>
      <c r="CX249" s="61">
        <f>IF(COUNTIF(Setup_Hierarchy!$J$94:$IV$94,"="&amp;$K249)&lt;&gt;0,$L249,0)</f>
        <v>0</v>
      </c>
      <c r="CY249" s="61">
        <f>IF(COUNTIF(Setup_Hierarchy!$J$95:$IV$95,"="&amp;$K249)&lt;&gt;0,$L249,0)</f>
        <v>0</v>
      </c>
      <c r="CZ249" s="61">
        <f>IF(COUNTIF(Setup_Hierarchy!$J$96:$IV$96,"="&amp;$K249)&lt;&gt;0,$L249,0)</f>
        <v>0</v>
      </c>
      <c r="DA249" s="61">
        <f>IF(COUNTIF(Setup_Hierarchy!$J$97:$IV$97,"="&amp;$K249)&lt;&gt;0,$L249,0)</f>
        <v>0</v>
      </c>
      <c r="DB249" s="61">
        <f>IF(COUNTIF(Setup_Hierarchy!$J$98:$IV$98,"="&amp;$K249)&lt;&gt;0,$L249,0)</f>
        <v>0</v>
      </c>
      <c r="DC249" s="61">
        <f>IF(COUNTIF(Setup_Hierarchy!$J$99:$IV$99,"="&amp;$K249)&lt;&gt;0,$L249,0)</f>
        <v>0</v>
      </c>
      <c r="DD249" s="61">
        <f>IF(COUNTIF(Setup_Hierarchy!$J$100:$IV$100,"="&amp;$K249)&lt;&gt;0,$L249,0)</f>
        <v>0</v>
      </c>
      <c r="DE249" s="61">
        <f>IF(COUNTIF(Setup_Hierarchy!$J$101:$IV$101,"="&amp;$K249)&lt;&gt;0,$L249,0)</f>
        <v>0</v>
      </c>
      <c r="DF249" s="61">
        <f>IF(COUNTIF(Setup_Hierarchy!$J$102:$IV$102,"="&amp;$K249)&lt;&gt;0,$L249,0)</f>
        <v>0</v>
      </c>
      <c r="DG249" s="61">
        <f>IF(COUNTIF(Setup_Hierarchy!$J$103:$IV$103,"="&amp;$K249)&lt;&gt;0,$L249,0)</f>
        <v>0</v>
      </c>
      <c r="DH249" s="61">
        <f>IF(COUNTIF(Setup_Hierarchy!$J$104:$IV$104,"="&amp;$K249)&lt;&gt;0,$L249,0)</f>
        <v>0</v>
      </c>
      <c r="DI249" s="61">
        <f>IF(COUNTIF(Setup_Hierarchy!$J$105:$IV$105,"="&amp;$K249)&lt;&gt;0,$L249,0)</f>
        <v>0</v>
      </c>
      <c r="DJ249" s="61">
        <f>IF(COUNTIF(Setup_Hierarchy!$J$106:$IV$106,"="&amp;$K249)&lt;&gt;0,$L249,0)</f>
        <v>0</v>
      </c>
      <c r="DK249" s="61">
        <f>IF(COUNTIF(Setup_Hierarchy!$J$107:$IV$107,"="&amp;$K249)&lt;&gt;0,$L249,0)</f>
        <v>0</v>
      </c>
      <c r="DL249" s="61">
        <f>IF(COUNTIF(Setup_Hierarchy!$J$108:$IV$108,"="&amp;$K249)&lt;&gt;0,$L249,0)</f>
        <v>0</v>
      </c>
      <c r="DM249" s="61">
        <f>IF(COUNTIF(Setup_Hierarchy!$J$109:$IV$109,"="&amp;$K249)&lt;&gt;0,$L249,0)</f>
        <v>0</v>
      </c>
      <c r="DN249" s="61">
        <f>IF(COUNTIF(Setup_Hierarchy!$J$110:$IV$110,"="&amp;$K249)&lt;&gt;0,$L249,0)</f>
        <v>0</v>
      </c>
      <c r="DO249" s="61">
        <f>IF(COUNTIF(Setup_Hierarchy!$J$111:$IV$111,"="&amp;$K249)&lt;&gt;0,$L249,0)</f>
        <v>0</v>
      </c>
      <c r="DP249" s="61">
        <f>IF(COUNTIF(Setup_Hierarchy!$J$112:$IV$112,"="&amp;$K249)&lt;&gt;0,$L249,0)</f>
        <v>0</v>
      </c>
      <c r="DQ249" s="61">
        <f>IF(COUNTIF(Setup_Hierarchy!$J$113:$IV$113,"="&amp;$K249)&lt;&gt;0,$L249,0)</f>
        <v>0</v>
      </c>
      <c r="DR249" s="61">
        <f>IF(COUNTIF(Setup_Hierarchy!$J$114:$IV$114,"="&amp;$K249)&lt;&gt;0,$L249,0)</f>
        <v>0</v>
      </c>
      <c r="DS249" s="61">
        <f>IF(COUNTIF(Setup_Hierarchy!$J$115:$IV$115,"="&amp;$K249)&lt;&gt;0,$L249,0)</f>
        <v>0</v>
      </c>
      <c r="DT249" s="61">
        <f>IF(COUNTIF(Setup_Hierarchy!$J$116:$IV$116,"="&amp;$K249)&lt;&gt;0,$L249,0)</f>
        <v>0</v>
      </c>
    </row>
    <row r="250" spans="2:124" x14ac:dyDescent="0.2">
      <c r="B250" t="s">
        <v>43</v>
      </c>
      <c r="C250">
        <v>292</v>
      </c>
      <c r="D250" t="s">
        <v>9</v>
      </c>
      <c r="E250" t="s">
        <v>369</v>
      </c>
      <c r="F250" t="s">
        <v>528</v>
      </c>
      <c r="G250" t="s">
        <v>25</v>
      </c>
      <c r="H250" t="s">
        <v>34</v>
      </c>
      <c r="I250">
        <v>0.63723099999999999</v>
      </c>
      <c r="J250">
        <v>1.15194</v>
      </c>
      <c r="K250">
        <v>675</v>
      </c>
      <c r="L250">
        <v>0.35</v>
      </c>
      <c r="M250" s="61">
        <f>IF(COUNTIF(Setup_Hierarchy!$J$5:$IV$5,"="&amp;$K250)&lt;&gt;0,$L250,0)</f>
        <v>0.35</v>
      </c>
      <c r="N250" s="61">
        <f>IF(COUNTIF(Setup_Hierarchy!$J$6:$IV$6,"="&amp;$K250)&lt;&gt;0,$L250,0)</f>
        <v>0.35</v>
      </c>
      <c r="O250" s="61">
        <f>IF(COUNTIF(Setup_Hierarchy!$J$7:$IV$7,"="&amp;$K250)&lt;&gt;0,$L250,0)</f>
        <v>0.35</v>
      </c>
      <c r="P250" s="61">
        <f>IF(COUNTIF(Setup_Hierarchy!$J$8:$IV$8,"="&amp;$K250)&lt;&gt;0,$L250,0)</f>
        <v>0.35</v>
      </c>
      <c r="Q250" s="61">
        <f>IF(COUNTIF(Setup_Hierarchy!$J$9:$IV$9,"="&amp;$K250)&lt;&gt;0,$L250,0)</f>
        <v>0.35</v>
      </c>
      <c r="R250" s="61">
        <f>IF(COUNTIF(Setup_Hierarchy!$J$10:$IV$10,"="&amp;$K250)&lt;&gt;0,$L250,0)</f>
        <v>0</v>
      </c>
      <c r="S250" s="61">
        <f>IF(COUNTIF(Setup_Hierarchy!$J$11:$IV$11,"="&amp;$K250)&lt;&gt;0,$L250,0)</f>
        <v>0</v>
      </c>
      <c r="T250" s="61">
        <f>IF(COUNTIF(Setup_Hierarchy!$J$12:$IV$12,"="&amp;$K250)&lt;&gt;0,$L250,0)</f>
        <v>0</v>
      </c>
      <c r="U250" s="61">
        <f>IF(COUNTIF(Setup_Hierarchy!$J$13:$IV$13,"="&amp;$K250)&lt;&gt;0,$L250,0)</f>
        <v>0</v>
      </c>
      <c r="V250" s="61">
        <f>IF(COUNTIF(Setup_Hierarchy!$J$14:$IV$14,"="&amp;$K250)&lt;&gt;0,$L250,0)</f>
        <v>0</v>
      </c>
      <c r="W250" s="61">
        <f>IF(COUNTIF(Setup_Hierarchy!$J$15:$IV$15,"="&amp;$K250)&lt;&gt;0,$L250,0)</f>
        <v>0</v>
      </c>
      <c r="X250" s="61">
        <f>IF(COUNTIF(Setup_Hierarchy!$J$16:$IV$16,"="&amp;$K250)&lt;&gt;0,$L250,0)</f>
        <v>0</v>
      </c>
      <c r="Y250" s="61">
        <f>IF(COUNTIF(Setup_Hierarchy!$J$17:$IV$17,"="&amp;$K250)&lt;&gt;0,$L250,0)</f>
        <v>0</v>
      </c>
      <c r="Z250" s="61">
        <f>IF(COUNTIF(Setup_Hierarchy!$J$18:$IV$18,"="&amp;$K250)&lt;&gt;0,$L250,0)</f>
        <v>0.35</v>
      </c>
      <c r="AA250" s="61">
        <f>IF(COUNTIF(Setup_Hierarchy!$J$19:$IV$19,"="&amp;$K250)&lt;&gt;0,$L250,0)</f>
        <v>0.35</v>
      </c>
      <c r="AB250" s="61">
        <f>IF(COUNTIF(Setup_Hierarchy!$J$20:$IV$20,"="&amp;$K250)&lt;&gt;0,$L250,0)</f>
        <v>0</v>
      </c>
      <c r="AC250" s="61">
        <f>IF(COUNTIF(Setup_Hierarchy!$J$21:$IV$21,"="&amp;$K250)&lt;&gt;0,$L250,0)</f>
        <v>0</v>
      </c>
      <c r="AD250" s="61">
        <f>IF(COUNTIF(Setup_Hierarchy!$J$22:$IV$22,"="&amp;$K250)&lt;&gt;0,$L250,0)</f>
        <v>0</v>
      </c>
      <c r="AE250" s="61">
        <f>IF(COUNTIF(Setup_Hierarchy!$J$23:$IV$23,"="&amp;$K250)&lt;&gt;0,$L250,0)</f>
        <v>0</v>
      </c>
      <c r="AF250" s="61">
        <f>IF(COUNTIF(Setup_Hierarchy!$J$24:$IV$24,"="&amp;$K250)&lt;&gt;0,$L250,0)</f>
        <v>0</v>
      </c>
      <c r="AG250" s="61">
        <f>IF(COUNTIF(Setup_Hierarchy!$J$25:$IV$25,"="&amp;$K250)&lt;&gt;0,$L250,0)</f>
        <v>0</v>
      </c>
      <c r="AH250" s="61">
        <f>IF(COUNTIF(Setup_Hierarchy!$J$26:$IV$26,"="&amp;$K250)&lt;&gt;0,$L250,0)</f>
        <v>0</v>
      </c>
      <c r="AI250" s="61">
        <f>IF(COUNTIF(Setup_Hierarchy!$J$27:$IV$27,"="&amp;$K250)&lt;&gt;0,$L250,0)</f>
        <v>0</v>
      </c>
      <c r="AJ250" s="61">
        <f>IF(COUNTIF(Setup_Hierarchy!$J$28:$IV$28,"="&amp;$K250)&lt;&gt;0,$L250,0)</f>
        <v>0</v>
      </c>
      <c r="AK250" s="61">
        <f>IF(COUNTIF(Setup_Hierarchy!$J$29:$IV$29,"="&amp;$K250)&lt;&gt;0,$L250,0)</f>
        <v>0</v>
      </c>
      <c r="AL250" s="61">
        <f>IF(COUNTIF(Setup_Hierarchy!$J$30:$IV$30,"="&amp;$K250)&lt;&gt;0,$L250,0)</f>
        <v>0</v>
      </c>
      <c r="AM250" s="61">
        <f>IF(COUNTIF(Setup_Hierarchy!$J$31:$IV$31,"="&amp;$K250)&lt;&gt;0,$L250,0)</f>
        <v>0</v>
      </c>
      <c r="AN250" s="61">
        <f>IF(COUNTIF(Setup_Hierarchy!$J$32:$IV$32,"="&amp;$K250)&lt;&gt;0,$L250,0)</f>
        <v>0</v>
      </c>
      <c r="AO250" s="61">
        <f>IF(COUNTIF(Setup_Hierarchy!$J$33:$IV$33,"="&amp;$K250)&lt;&gt;0,$L250,0)</f>
        <v>0</v>
      </c>
      <c r="AP250" s="61">
        <f>IF(COUNTIF(Setup_Hierarchy!$J$34:$IV$34,"="&amp;$K250)&lt;&gt;0,$L250,0)</f>
        <v>0</v>
      </c>
      <c r="AQ250" s="61">
        <f>IF(COUNTIF(Setup_Hierarchy!$J$35:$IV$35,"="&amp;$K250)&lt;&gt;0,$L250,0)</f>
        <v>0</v>
      </c>
      <c r="AR250" s="61">
        <f>IF(COUNTIF(Setup_Hierarchy!$J$36:$IV$36,"="&amp;$K250)&lt;&gt;0,$L250,0)</f>
        <v>0</v>
      </c>
      <c r="AS250" s="61">
        <f>IF(COUNTIF(Setup_Hierarchy!$J$37:$IV$37,"="&amp;$K250)&lt;&gt;0,$L250,0)</f>
        <v>0</v>
      </c>
      <c r="AT250" s="61">
        <f>IF(COUNTIF(Setup_Hierarchy!$J$38:$IV$38,"="&amp;$K250)&lt;&gt;0,$L250,0)</f>
        <v>0</v>
      </c>
      <c r="AU250" s="61">
        <f>IF(COUNTIF(Setup_Hierarchy!$J$39:$IV$39,"="&amp;$K250)&lt;&gt;0,$L250,0)</f>
        <v>0</v>
      </c>
      <c r="AV250" s="61">
        <f>IF(COUNTIF(Setup_Hierarchy!$J$40:$IV$40,"="&amp;$K250)&lt;&gt;0,$L250,0)</f>
        <v>0</v>
      </c>
      <c r="AW250" s="61">
        <f>IF(COUNTIF(Setup_Hierarchy!$J$41:$IV$41,"="&amp;$K250)&lt;&gt;0,$L250,0)</f>
        <v>0</v>
      </c>
      <c r="AX250" s="61">
        <f>IF(COUNTIF(Setup_Hierarchy!$J$42:$IV$42,"="&amp;$K250)&lt;&gt;0,$L250,0)</f>
        <v>0</v>
      </c>
      <c r="AY250" s="61">
        <f>IF(COUNTIF(Setup_Hierarchy!$J$43:$IV$43,"="&amp;$K250)&lt;&gt;0,$L250,0)</f>
        <v>0</v>
      </c>
      <c r="AZ250" s="61">
        <f>IF(COUNTIF(Setup_Hierarchy!$J$44:$IV$44,"="&amp;$K250)&lt;&gt;0,$L250,0)</f>
        <v>0</v>
      </c>
      <c r="BA250" s="61">
        <f>IF(COUNTIF(Setup_Hierarchy!$J$45:$IV$45,"="&amp;$K250)&lt;&gt;0,$L250,0)</f>
        <v>0</v>
      </c>
      <c r="BB250" s="61">
        <f>IF(COUNTIF(Setup_Hierarchy!$J$46:$IV$46,"="&amp;$K250)&lt;&gt;0,$L250,0)</f>
        <v>0</v>
      </c>
      <c r="BC250" s="61">
        <f>IF(COUNTIF(Setup_Hierarchy!$J$47:$IV$47,"="&amp;$K250)&lt;&gt;0,$L250,0)</f>
        <v>0</v>
      </c>
      <c r="BD250" s="61">
        <f>IF(COUNTIF(Setup_Hierarchy!$J$48:$IV$48,"="&amp;$K250)&lt;&gt;0,$L250,0)</f>
        <v>0</v>
      </c>
      <c r="BE250" s="61">
        <f>IF(COUNTIF(Setup_Hierarchy!$J$49:$IV$49,"="&amp;$K250)&lt;&gt;0,$L250,0)</f>
        <v>0</v>
      </c>
      <c r="BF250" s="61">
        <f>IF(COUNTIF(Setup_Hierarchy!$J$50:$IV$50,"="&amp;$K250)&lt;&gt;0,$L250,0)</f>
        <v>0</v>
      </c>
      <c r="BG250" s="61">
        <f>IF(COUNTIF(Setup_Hierarchy!$J$51:$IV$51,"="&amp;$K250)&lt;&gt;0,$L250,0)</f>
        <v>0</v>
      </c>
      <c r="BH250" s="61">
        <f>IF(COUNTIF(Setup_Hierarchy!$J$52:$IV$52,"="&amp;$K250)&lt;&gt;0,$L250,0)</f>
        <v>0</v>
      </c>
      <c r="BI250" s="61">
        <f>IF(COUNTIF(Setup_Hierarchy!$J$53:$IV$53,"="&amp;$K250)&lt;&gt;0,$L250,0)</f>
        <v>0</v>
      </c>
      <c r="BJ250" s="61">
        <f>IF(COUNTIF(Setup_Hierarchy!$J$54:$IV$54,"="&amp;$K250)&lt;&gt;0,$L250,0)</f>
        <v>0</v>
      </c>
      <c r="BK250" s="61">
        <f>IF(COUNTIF(Setup_Hierarchy!$J$55:$IV$55,"="&amp;$K250)&lt;&gt;0,$L250,0)</f>
        <v>0</v>
      </c>
      <c r="BL250" s="61">
        <f>IF(COUNTIF(Setup_Hierarchy!$J$56:$IV$56,"="&amp;$K250)&lt;&gt;0,$L250,0)</f>
        <v>0</v>
      </c>
      <c r="BM250" s="61">
        <f>IF(COUNTIF(Setup_Hierarchy!$J$57:$IV$57,"="&amp;$K250)&lt;&gt;0,$L250,0)</f>
        <v>0</v>
      </c>
      <c r="BN250" s="61">
        <f>IF(COUNTIF(Setup_Hierarchy!$J$58:$IV$58,"="&amp;$K250)&lt;&gt;0,$L250,0)</f>
        <v>0</v>
      </c>
      <c r="BO250" s="61">
        <f>IF(COUNTIF(Setup_Hierarchy!$J$59:$IV$59,"="&amp;$K250)&lt;&gt;0,$L250,0)</f>
        <v>0</v>
      </c>
      <c r="BP250" s="61">
        <f>IF(COUNTIF(Setup_Hierarchy!$J$60:$IV$60,"="&amp;$K250)&lt;&gt;0,$L250,0)</f>
        <v>0</v>
      </c>
      <c r="BQ250" s="61">
        <f>IF(COUNTIF(Setup_Hierarchy!$J$61:$IV$61,"="&amp;$K250)&lt;&gt;0,$L250,0)</f>
        <v>0</v>
      </c>
      <c r="BR250" s="61">
        <f>IF(COUNTIF(Setup_Hierarchy!$J$62:$IV$62,"="&amp;$K250)&lt;&gt;0,$L250,0)</f>
        <v>0</v>
      </c>
      <c r="BS250" s="61">
        <f>IF(COUNTIF(Setup_Hierarchy!$J$63:$IV$63,"="&amp;$K250)&lt;&gt;0,$L250,0)</f>
        <v>0</v>
      </c>
      <c r="BT250" s="61">
        <f>IF(COUNTIF(Setup_Hierarchy!$J$64:$IV$64,"="&amp;$K250)&lt;&gt;0,$L250,0)</f>
        <v>0</v>
      </c>
      <c r="BU250" s="61">
        <f>IF(COUNTIF(Setup_Hierarchy!$J$65:$IV$65,"="&amp;$K250)&lt;&gt;0,$L250,0)</f>
        <v>0</v>
      </c>
      <c r="BV250" s="61">
        <f>IF(COUNTIF(Setup_Hierarchy!$J$66:$IV$66,"="&amp;$K250)&lt;&gt;0,$L250,0)</f>
        <v>0</v>
      </c>
      <c r="BW250" s="61">
        <f>IF(COUNTIF(Setup_Hierarchy!$J$67:$IV$67,"="&amp;$K250)&lt;&gt;0,$L250,0)</f>
        <v>0</v>
      </c>
      <c r="BX250" s="61">
        <f>IF(COUNTIF(Setup_Hierarchy!$J$68:$IV$68,"="&amp;$K250)&lt;&gt;0,$L250,0)</f>
        <v>0</v>
      </c>
      <c r="BY250" s="61">
        <f>IF(COUNTIF(Setup_Hierarchy!$J$69:$IV$69,"="&amp;$K250)&lt;&gt;0,$L250,0)</f>
        <v>0</v>
      </c>
      <c r="BZ250" s="61">
        <f>IF(COUNTIF(Setup_Hierarchy!$J$70:$IV$70,"="&amp;$K250)&lt;&gt;0,$L250,0)</f>
        <v>0</v>
      </c>
      <c r="CA250" s="61">
        <f>IF(COUNTIF(Setup_Hierarchy!$J$71:$IV$71,"="&amp;$K250)&lt;&gt;0,$L250,0)</f>
        <v>0</v>
      </c>
      <c r="CB250" s="61">
        <f>IF(COUNTIF(Setup_Hierarchy!$J$72:$IV$72,"="&amp;$K250)&lt;&gt;0,$L250,0)</f>
        <v>0</v>
      </c>
      <c r="CC250" s="61">
        <f>IF(COUNTIF(Setup_Hierarchy!$J$73:$IV$73,"="&amp;$K250)&lt;&gt;0,$L250,0)</f>
        <v>0</v>
      </c>
      <c r="CD250" s="61">
        <f>IF(COUNTIF(Setup_Hierarchy!$J$74:$IV$74,"="&amp;$K250)&lt;&gt;0,$L250,0)</f>
        <v>0</v>
      </c>
      <c r="CE250" s="61">
        <f>IF(COUNTIF(Setup_Hierarchy!$J$75:$IV$75,"="&amp;$K250)&lt;&gt;0,$L250,0)</f>
        <v>0</v>
      </c>
      <c r="CF250" s="61">
        <f>IF(COUNTIF(Setup_Hierarchy!$J$76:$IV$76,"="&amp;$K250)&lt;&gt;0,$L250,0)</f>
        <v>0</v>
      </c>
      <c r="CG250" s="61">
        <f>IF(COUNTIF(Setup_Hierarchy!$J$77:$IV$77,"="&amp;$K250)&lt;&gt;0,$L250,0)</f>
        <v>0</v>
      </c>
      <c r="CH250" s="61">
        <f>IF(COUNTIF(Setup_Hierarchy!$J$78:$IV$78,"="&amp;$K250)&lt;&gt;0,$L250,0)</f>
        <v>0</v>
      </c>
      <c r="CI250" s="61">
        <f>IF(COUNTIF(Setup_Hierarchy!$J$79:$IV$79,"="&amp;$K250)&lt;&gt;0,$L250,0)</f>
        <v>0</v>
      </c>
      <c r="CJ250" s="61">
        <f>IF(COUNTIF(Setup_Hierarchy!$J$80:$IV$80,"="&amp;$K250)&lt;&gt;0,$L250,0)</f>
        <v>0</v>
      </c>
      <c r="CK250" s="61">
        <f>IF(COUNTIF(Setup_Hierarchy!$J$81:$IV$81,"="&amp;$K250)&lt;&gt;0,$L250,0)</f>
        <v>0</v>
      </c>
      <c r="CL250" s="61">
        <f>IF(COUNTIF(Setup_Hierarchy!$J$82:$IV$82,"="&amp;$K250)&lt;&gt;0,$L250,0)</f>
        <v>0</v>
      </c>
      <c r="CM250" s="61">
        <f>IF(COUNTIF(Setup_Hierarchy!$J$83:$IV$83,"="&amp;$K250)&lt;&gt;0,$L250,0)</f>
        <v>0</v>
      </c>
      <c r="CN250" s="61">
        <f>IF(COUNTIF(Setup_Hierarchy!$J$84:$IV$84,"="&amp;$K250)&lt;&gt;0,$L250,0)</f>
        <v>0</v>
      </c>
      <c r="CO250" s="61">
        <f>IF(COUNTIF(Setup_Hierarchy!$J$85:$IV$85,"="&amp;$K250)&lt;&gt;0,$L250,0)</f>
        <v>0</v>
      </c>
      <c r="CP250" s="61">
        <f>IF(COUNTIF(Setup_Hierarchy!$J$86:$IV$86,"="&amp;$K250)&lt;&gt;0,$L250,0)</f>
        <v>0</v>
      </c>
      <c r="CQ250" s="61">
        <f>IF(COUNTIF(Setup_Hierarchy!$J$87:$IV$87,"="&amp;$K250)&lt;&gt;0,$L250,0)</f>
        <v>0</v>
      </c>
      <c r="CR250" s="61">
        <f>IF(COUNTIF(Setup_Hierarchy!$J$88:$IV$88,"="&amp;$K250)&lt;&gt;0,$L250,0)</f>
        <v>0</v>
      </c>
      <c r="CS250" s="61">
        <f>IF(COUNTIF(Setup_Hierarchy!$J$89:$IV$89,"="&amp;$K250)&lt;&gt;0,$L250,0)</f>
        <v>0</v>
      </c>
      <c r="CT250" s="61">
        <f>IF(COUNTIF(Setup_Hierarchy!$J$90:$IV$90,"="&amp;$K250)&lt;&gt;0,$L250,0)</f>
        <v>0</v>
      </c>
      <c r="CU250" s="61">
        <f>IF(COUNTIF(Setup_Hierarchy!$J$91:$IV$91,"="&amp;$K250)&lt;&gt;0,$L250,0)</f>
        <v>0</v>
      </c>
      <c r="CV250" s="61">
        <f>IF(COUNTIF(Setup_Hierarchy!$J$92:$IV$92,"="&amp;$K250)&lt;&gt;0,$L250,0)</f>
        <v>0</v>
      </c>
      <c r="CW250" s="61">
        <f>IF(COUNTIF(Setup_Hierarchy!$J$93:$IV$93,"="&amp;$K250)&lt;&gt;0,$L250,0)</f>
        <v>0</v>
      </c>
      <c r="CX250" s="61">
        <f>IF(COUNTIF(Setup_Hierarchy!$J$94:$IV$94,"="&amp;$K250)&lt;&gt;0,$L250,0)</f>
        <v>0</v>
      </c>
      <c r="CY250" s="61">
        <f>IF(COUNTIF(Setup_Hierarchy!$J$95:$IV$95,"="&amp;$K250)&lt;&gt;0,$L250,0)</f>
        <v>0</v>
      </c>
      <c r="CZ250" s="61">
        <f>IF(COUNTIF(Setup_Hierarchy!$J$96:$IV$96,"="&amp;$K250)&lt;&gt;0,$L250,0)</f>
        <v>0</v>
      </c>
      <c r="DA250" s="61">
        <f>IF(COUNTIF(Setup_Hierarchy!$J$97:$IV$97,"="&amp;$K250)&lt;&gt;0,$L250,0)</f>
        <v>0</v>
      </c>
      <c r="DB250" s="61">
        <f>IF(COUNTIF(Setup_Hierarchy!$J$98:$IV$98,"="&amp;$K250)&lt;&gt;0,$L250,0)</f>
        <v>0</v>
      </c>
      <c r="DC250" s="61">
        <f>IF(COUNTIF(Setup_Hierarchy!$J$99:$IV$99,"="&amp;$K250)&lt;&gt;0,$L250,0)</f>
        <v>0</v>
      </c>
      <c r="DD250" s="61">
        <f>IF(COUNTIF(Setup_Hierarchy!$J$100:$IV$100,"="&amp;$K250)&lt;&gt;0,$L250,0)</f>
        <v>0</v>
      </c>
      <c r="DE250" s="61">
        <f>IF(COUNTIF(Setup_Hierarchy!$J$101:$IV$101,"="&amp;$K250)&lt;&gt;0,$L250,0)</f>
        <v>0</v>
      </c>
      <c r="DF250" s="61">
        <f>IF(COUNTIF(Setup_Hierarchy!$J$102:$IV$102,"="&amp;$K250)&lt;&gt;0,$L250,0)</f>
        <v>0</v>
      </c>
      <c r="DG250" s="61">
        <f>IF(COUNTIF(Setup_Hierarchy!$J$103:$IV$103,"="&amp;$K250)&lt;&gt;0,$L250,0)</f>
        <v>0</v>
      </c>
      <c r="DH250" s="61">
        <f>IF(COUNTIF(Setup_Hierarchy!$J$104:$IV$104,"="&amp;$K250)&lt;&gt;0,$L250,0)</f>
        <v>0</v>
      </c>
      <c r="DI250" s="61">
        <f>IF(COUNTIF(Setup_Hierarchy!$J$105:$IV$105,"="&amp;$K250)&lt;&gt;0,$L250,0)</f>
        <v>0</v>
      </c>
      <c r="DJ250" s="61">
        <f>IF(COUNTIF(Setup_Hierarchy!$J$106:$IV$106,"="&amp;$K250)&lt;&gt;0,$L250,0)</f>
        <v>0</v>
      </c>
      <c r="DK250" s="61">
        <f>IF(COUNTIF(Setup_Hierarchy!$J$107:$IV$107,"="&amp;$K250)&lt;&gt;0,$L250,0)</f>
        <v>0</v>
      </c>
      <c r="DL250" s="61">
        <f>IF(COUNTIF(Setup_Hierarchy!$J$108:$IV$108,"="&amp;$K250)&lt;&gt;0,$L250,0)</f>
        <v>0</v>
      </c>
      <c r="DM250" s="61">
        <f>IF(COUNTIF(Setup_Hierarchy!$J$109:$IV$109,"="&amp;$K250)&lt;&gt;0,$L250,0)</f>
        <v>0</v>
      </c>
      <c r="DN250" s="61">
        <f>IF(COUNTIF(Setup_Hierarchy!$J$110:$IV$110,"="&amp;$K250)&lt;&gt;0,$L250,0)</f>
        <v>0</v>
      </c>
      <c r="DO250" s="61">
        <f>IF(COUNTIF(Setup_Hierarchy!$J$111:$IV$111,"="&amp;$K250)&lt;&gt;0,$L250,0)</f>
        <v>0</v>
      </c>
      <c r="DP250" s="61">
        <f>IF(COUNTIF(Setup_Hierarchy!$J$112:$IV$112,"="&amp;$K250)&lt;&gt;0,$L250,0)</f>
        <v>0</v>
      </c>
      <c r="DQ250" s="61">
        <f>IF(COUNTIF(Setup_Hierarchy!$J$113:$IV$113,"="&amp;$K250)&lt;&gt;0,$L250,0)</f>
        <v>0</v>
      </c>
      <c r="DR250" s="61">
        <f>IF(COUNTIF(Setup_Hierarchy!$J$114:$IV$114,"="&amp;$K250)&lt;&gt;0,$L250,0)</f>
        <v>0</v>
      </c>
      <c r="DS250" s="61">
        <f>IF(COUNTIF(Setup_Hierarchy!$J$115:$IV$115,"="&amp;$K250)&lt;&gt;0,$L250,0)</f>
        <v>0</v>
      </c>
      <c r="DT250" s="61">
        <f>IF(COUNTIF(Setup_Hierarchy!$J$116:$IV$116,"="&amp;$K250)&lt;&gt;0,$L250,0)</f>
        <v>0</v>
      </c>
    </row>
    <row r="251" spans="2:124" x14ac:dyDescent="0.2">
      <c r="B251" t="s">
        <v>43</v>
      </c>
      <c r="C251">
        <v>292</v>
      </c>
      <c r="D251" t="s">
        <v>9</v>
      </c>
      <c r="E251" t="s">
        <v>369</v>
      </c>
      <c r="F251" t="s">
        <v>528</v>
      </c>
      <c r="G251" t="s">
        <v>25</v>
      </c>
      <c r="H251" t="s">
        <v>34</v>
      </c>
      <c r="I251">
        <v>0.63723099999999999</v>
      </c>
      <c r="J251">
        <v>1.15194</v>
      </c>
      <c r="K251">
        <v>679</v>
      </c>
      <c r="L251">
        <v>-64.38</v>
      </c>
      <c r="M251" s="61">
        <f>IF(COUNTIF(Setup_Hierarchy!$J$5:$IV$5,"="&amp;$K251)&lt;&gt;0,$L251,0)</f>
        <v>-64.38</v>
      </c>
      <c r="N251" s="61">
        <f>IF(COUNTIF(Setup_Hierarchy!$J$6:$IV$6,"="&amp;$K251)&lt;&gt;0,$L251,0)</f>
        <v>-64.38</v>
      </c>
      <c r="O251" s="61">
        <f>IF(COUNTIF(Setup_Hierarchy!$J$7:$IV$7,"="&amp;$K251)&lt;&gt;0,$L251,0)</f>
        <v>-64.38</v>
      </c>
      <c r="P251" s="61">
        <f>IF(COUNTIF(Setup_Hierarchy!$J$8:$IV$8,"="&amp;$K251)&lt;&gt;0,$L251,0)</f>
        <v>-64.38</v>
      </c>
      <c r="Q251" s="61">
        <f>IF(COUNTIF(Setup_Hierarchy!$J$9:$IV$9,"="&amp;$K251)&lt;&gt;0,$L251,0)</f>
        <v>-64.38</v>
      </c>
      <c r="R251" s="61">
        <f>IF(COUNTIF(Setup_Hierarchy!$J$10:$IV$10,"="&amp;$K251)&lt;&gt;0,$L251,0)</f>
        <v>0</v>
      </c>
      <c r="S251" s="61">
        <f>IF(COUNTIF(Setup_Hierarchy!$J$11:$IV$11,"="&amp;$K251)&lt;&gt;0,$L251,0)</f>
        <v>0</v>
      </c>
      <c r="T251" s="61">
        <f>IF(COUNTIF(Setup_Hierarchy!$J$12:$IV$12,"="&amp;$K251)&lt;&gt;0,$L251,0)</f>
        <v>0</v>
      </c>
      <c r="U251" s="61">
        <f>IF(COUNTIF(Setup_Hierarchy!$J$13:$IV$13,"="&amp;$K251)&lt;&gt;0,$L251,0)</f>
        <v>0</v>
      </c>
      <c r="V251" s="61">
        <f>IF(COUNTIF(Setup_Hierarchy!$J$14:$IV$14,"="&amp;$K251)&lt;&gt;0,$L251,0)</f>
        <v>-64.38</v>
      </c>
      <c r="W251" s="61">
        <f>IF(COUNTIF(Setup_Hierarchy!$J$15:$IV$15,"="&amp;$K251)&lt;&gt;0,$L251,0)</f>
        <v>-64.38</v>
      </c>
      <c r="X251" s="61">
        <f>IF(COUNTIF(Setup_Hierarchy!$J$16:$IV$16,"="&amp;$K251)&lt;&gt;0,$L251,0)</f>
        <v>0</v>
      </c>
      <c r="Y251" s="61">
        <f>IF(COUNTIF(Setup_Hierarchy!$J$17:$IV$17,"="&amp;$K251)&lt;&gt;0,$L251,0)</f>
        <v>0</v>
      </c>
      <c r="Z251" s="61">
        <f>IF(COUNTIF(Setup_Hierarchy!$J$18:$IV$18,"="&amp;$K251)&lt;&gt;0,$L251,0)</f>
        <v>0</v>
      </c>
      <c r="AA251" s="61">
        <f>IF(COUNTIF(Setup_Hierarchy!$J$19:$IV$19,"="&amp;$K251)&lt;&gt;0,$L251,0)</f>
        <v>0</v>
      </c>
      <c r="AB251" s="61">
        <f>IF(COUNTIF(Setup_Hierarchy!$J$20:$IV$20,"="&amp;$K251)&lt;&gt;0,$L251,0)</f>
        <v>0</v>
      </c>
      <c r="AC251" s="61">
        <f>IF(COUNTIF(Setup_Hierarchy!$J$21:$IV$21,"="&amp;$K251)&lt;&gt;0,$L251,0)</f>
        <v>0</v>
      </c>
      <c r="AD251" s="61">
        <f>IF(COUNTIF(Setup_Hierarchy!$J$22:$IV$22,"="&amp;$K251)&lt;&gt;0,$L251,0)</f>
        <v>0</v>
      </c>
      <c r="AE251" s="61">
        <f>IF(COUNTIF(Setup_Hierarchy!$J$23:$IV$23,"="&amp;$K251)&lt;&gt;0,$L251,0)</f>
        <v>0</v>
      </c>
      <c r="AF251" s="61">
        <f>IF(COUNTIF(Setup_Hierarchy!$J$24:$IV$24,"="&amp;$K251)&lt;&gt;0,$L251,0)</f>
        <v>0</v>
      </c>
      <c r="AG251" s="61">
        <f>IF(COUNTIF(Setup_Hierarchy!$J$25:$IV$25,"="&amp;$K251)&lt;&gt;0,$L251,0)</f>
        <v>0</v>
      </c>
      <c r="AH251" s="61">
        <f>IF(COUNTIF(Setup_Hierarchy!$J$26:$IV$26,"="&amp;$K251)&lt;&gt;0,$L251,0)</f>
        <v>0</v>
      </c>
      <c r="AI251" s="61">
        <f>IF(COUNTIF(Setup_Hierarchy!$J$27:$IV$27,"="&amp;$K251)&lt;&gt;0,$L251,0)</f>
        <v>0</v>
      </c>
      <c r="AJ251" s="61">
        <f>IF(COUNTIF(Setup_Hierarchy!$J$28:$IV$28,"="&amp;$K251)&lt;&gt;0,$L251,0)</f>
        <v>0</v>
      </c>
      <c r="AK251" s="61">
        <f>IF(COUNTIF(Setup_Hierarchy!$J$29:$IV$29,"="&amp;$K251)&lt;&gt;0,$L251,0)</f>
        <v>0</v>
      </c>
      <c r="AL251" s="61">
        <f>IF(COUNTIF(Setup_Hierarchy!$J$30:$IV$30,"="&amp;$K251)&lt;&gt;0,$L251,0)</f>
        <v>0</v>
      </c>
      <c r="AM251" s="61">
        <f>IF(COUNTIF(Setup_Hierarchy!$J$31:$IV$31,"="&amp;$K251)&lt;&gt;0,$L251,0)</f>
        <v>0</v>
      </c>
      <c r="AN251" s="61">
        <f>IF(COUNTIF(Setup_Hierarchy!$J$32:$IV$32,"="&amp;$K251)&lt;&gt;0,$L251,0)</f>
        <v>0</v>
      </c>
      <c r="AO251" s="61">
        <f>IF(COUNTIF(Setup_Hierarchy!$J$33:$IV$33,"="&amp;$K251)&lt;&gt;0,$L251,0)</f>
        <v>0</v>
      </c>
      <c r="AP251" s="61">
        <f>IF(COUNTIF(Setup_Hierarchy!$J$34:$IV$34,"="&amp;$K251)&lt;&gt;0,$L251,0)</f>
        <v>0</v>
      </c>
      <c r="AQ251" s="61">
        <f>IF(COUNTIF(Setup_Hierarchy!$J$35:$IV$35,"="&amp;$K251)&lt;&gt;0,$L251,0)</f>
        <v>0</v>
      </c>
      <c r="AR251" s="61">
        <f>IF(COUNTIF(Setup_Hierarchy!$J$36:$IV$36,"="&amp;$K251)&lt;&gt;0,$L251,0)</f>
        <v>0</v>
      </c>
      <c r="AS251" s="61">
        <f>IF(COUNTIF(Setup_Hierarchy!$J$37:$IV$37,"="&amp;$K251)&lt;&gt;0,$L251,0)</f>
        <v>0</v>
      </c>
      <c r="AT251" s="61">
        <f>IF(COUNTIF(Setup_Hierarchy!$J$38:$IV$38,"="&amp;$K251)&lt;&gt;0,$L251,0)</f>
        <v>0</v>
      </c>
      <c r="AU251" s="61">
        <f>IF(COUNTIF(Setup_Hierarchy!$J$39:$IV$39,"="&amp;$K251)&lt;&gt;0,$L251,0)</f>
        <v>0</v>
      </c>
      <c r="AV251" s="61">
        <f>IF(COUNTIF(Setup_Hierarchy!$J$40:$IV$40,"="&amp;$K251)&lt;&gt;0,$L251,0)</f>
        <v>0</v>
      </c>
      <c r="AW251" s="61">
        <f>IF(COUNTIF(Setup_Hierarchy!$J$41:$IV$41,"="&amp;$K251)&lt;&gt;0,$L251,0)</f>
        <v>0</v>
      </c>
      <c r="AX251" s="61">
        <f>IF(COUNTIF(Setup_Hierarchy!$J$42:$IV$42,"="&amp;$K251)&lt;&gt;0,$L251,0)</f>
        <v>0</v>
      </c>
      <c r="AY251" s="61">
        <f>IF(COUNTIF(Setup_Hierarchy!$J$43:$IV$43,"="&amp;$K251)&lt;&gt;0,$L251,0)</f>
        <v>0</v>
      </c>
      <c r="AZ251" s="61">
        <f>IF(COUNTIF(Setup_Hierarchy!$J$44:$IV$44,"="&amp;$K251)&lt;&gt;0,$L251,0)</f>
        <v>0</v>
      </c>
      <c r="BA251" s="61">
        <f>IF(COUNTIF(Setup_Hierarchy!$J$45:$IV$45,"="&amp;$K251)&lt;&gt;0,$L251,0)</f>
        <v>0</v>
      </c>
      <c r="BB251" s="61">
        <f>IF(COUNTIF(Setup_Hierarchy!$J$46:$IV$46,"="&amp;$K251)&lt;&gt;0,$L251,0)</f>
        <v>0</v>
      </c>
      <c r="BC251" s="61">
        <f>IF(COUNTIF(Setup_Hierarchy!$J$47:$IV$47,"="&amp;$K251)&lt;&gt;0,$L251,0)</f>
        <v>0</v>
      </c>
      <c r="BD251" s="61">
        <f>IF(COUNTIF(Setup_Hierarchy!$J$48:$IV$48,"="&amp;$K251)&lt;&gt;0,$L251,0)</f>
        <v>0</v>
      </c>
      <c r="BE251" s="61">
        <f>IF(COUNTIF(Setup_Hierarchy!$J$49:$IV$49,"="&amp;$K251)&lt;&gt;0,$L251,0)</f>
        <v>0</v>
      </c>
      <c r="BF251" s="61">
        <f>IF(COUNTIF(Setup_Hierarchy!$J$50:$IV$50,"="&amp;$K251)&lt;&gt;0,$L251,0)</f>
        <v>0</v>
      </c>
      <c r="BG251" s="61">
        <f>IF(COUNTIF(Setup_Hierarchy!$J$51:$IV$51,"="&amp;$K251)&lt;&gt;0,$L251,0)</f>
        <v>0</v>
      </c>
      <c r="BH251" s="61">
        <f>IF(COUNTIF(Setup_Hierarchy!$J$52:$IV$52,"="&amp;$K251)&lt;&gt;0,$L251,0)</f>
        <v>0</v>
      </c>
      <c r="BI251" s="61">
        <f>IF(COUNTIF(Setup_Hierarchy!$J$53:$IV$53,"="&amp;$K251)&lt;&gt;0,$L251,0)</f>
        <v>0</v>
      </c>
      <c r="BJ251" s="61">
        <f>IF(COUNTIF(Setup_Hierarchy!$J$54:$IV$54,"="&amp;$K251)&lt;&gt;0,$L251,0)</f>
        <v>0</v>
      </c>
      <c r="BK251" s="61">
        <f>IF(COUNTIF(Setup_Hierarchy!$J$55:$IV$55,"="&amp;$K251)&lt;&gt;0,$L251,0)</f>
        <v>0</v>
      </c>
      <c r="BL251" s="61">
        <f>IF(COUNTIF(Setup_Hierarchy!$J$56:$IV$56,"="&amp;$K251)&lt;&gt;0,$L251,0)</f>
        <v>0</v>
      </c>
      <c r="BM251" s="61">
        <f>IF(COUNTIF(Setup_Hierarchy!$J$57:$IV$57,"="&amp;$K251)&lt;&gt;0,$L251,0)</f>
        <v>0</v>
      </c>
      <c r="BN251" s="61">
        <f>IF(COUNTIF(Setup_Hierarchy!$J$58:$IV$58,"="&amp;$K251)&lt;&gt;0,$L251,0)</f>
        <v>0</v>
      </c>
      <c r="BO251" s="61">
        <f>IF(COUNTIF(Setup_Hierarchy!$J$59:$IV$59,"="&amp;$K251)&lt;&gt;0,$L251,0)</f>
        <v>0</v>
      </c>
      <c r="BP251" s="61">
        <f>IF(COUNTIF(Setup_Hierarchy!$J$60:$IV$60,"="&amp;$K251)&lt;&gt;0,$L251,0)</f>
        <v>0</v>
      </c>
      <c r="BQ251" s="61">
        <f>IF(COUNTIF(Setup_Hierarchy!$J$61:$IV$61,"="&amp;$K251)&lt;&gt;0,$L251,0)</f>
        <v>0</v>
      </c>
      <c r="BR251" s="61">
        <f>IF(COUNTIF(Setup_Hierarchy!$J$62:$IV$62,"="&amp;$K251)&lt;&gt;0,$L251,0)</f>
        <v>0</v>
      </c>
      <c r="BS251" s="61">
        <f>IF(COUNTIF(Setup_Hierarchy!$J$63:$IV$63,"="&amp;$K251)&lt;&gt;0,$L251,0)</f>
        <v>0</v>
      </c>
      <c r="BT251" s="61">
        <f>IF(COUNTIF(Setup_Hierarchy!$J$64:$IV$64,"="&amp;$K251)&lt;&gt;0,$L251,0)</f>
        <v>0</v>
      </c>
      <c r="BU251" s="61">
        <f>IF(COUNTIF(Setup_Hierarchy!$J$65:$IV$65,"="&amp;$K251)&lt;&gt;0,$L251,0)</f>
        <v>0</v>
      </c>
      <c r="BV251" s="61">
        <f>IF(COUNTIF(Setup_Hierarchy!$J$66:$IV$66,"="&amp;$K251)&lt;&gt;0,$L251,0)</f>
        <v>0</v>
      </c>
      <c r="BW251" s="61">
        <f>IF(COUNTIF(Setup_Hierarchy!$J$67:$IV$67,"="&amp;$K251)&lt;&gt;0,$L251,0)</f>
        <v>0</v>
      </c>
      <c r="BX251" s="61">
        <f>IF(COUNTIF(Setup_Hierarchy!$J$68:$IV$68,"="&amp;$K251)&lt;&gt;0,$L251,0)</f>
        <v>0</v>
      </c>
      <c r="BY251" s="61">
        <f>IF(COUNTIF(Setup_Hierarchy!$J$69:$IV$69,"="&amp;$K251)&lt;&gt;0,$L251,0)</f>
        <v>0</v>
      </c>
      <c r="BZ251" s="61">
        <f>IF(COUNTIF(Setup_Hierarchy!$J$70:$IV$70,"="&amp;$K251)&lt;&gt;0,$L251,0)</f>
        <v>0</v>
      </c>
      <c r="CA251" s="61">
        <f>IF(COUNTIF(Setup_Hierarchy!$J$71:$IV$71,"="&amp;$K251)&lt;&gt;0,$L251,0)</f>
        <v>0</v>
      </c>
      <c r="CB251" s="61">
        <f>IF(COUNTIF(Setup_Hierarchy!$J$72:$IV$72,"="&amp;$K251)&lt;&gt;0,$L251,0)</f>
        <v>0</v>
      </c>
      <c r="CC251" s="61">
        <f>IF(COUNTIF(Setup_Hierarchy!$J$73:$IV$73,"="&amp;$K251)&lt;&gt;0,$L251,0)</f>
        <v>0</v>
      </c>
      <c r="CD251" s="61">
        <f>IF(COUNTIF(Setup_Hierarchy!$J$74:$IV$74,"="&amp;$K251)&lt;&gt;0,$L251,0)</f>
        <v>0</v>
      </c>
      <c r="CE251" s="61">
        <f>IF(COUNTIF(Setup_Hierarchy!$J$75:$IV$75,"="&amp;$K251)&lt;&gt;0,$L251,0)</f>
        <v>0</v>
      </c>
      <c r="CF251" s="61">
        <f>IF(COUNTIF(Setup_Hierarchy!$J$76:$IV$76,"="&amp;$K251)&lt;&gt;0,$L251,0)</f>
        <v>0</v>
      </c>
      <c r="CG251" s="61">
        <f>IF(COUNTIF(Setup_Hierarchy!$J$77:$IV$77,"="&amp;$K251)&lt;&gt;0,$L251,0)</f>
        <v>0</v>
      </c>
      <c r="CH251" s="61">
        <f>IF(COUNTIF(Setup_Hierarchy!$J$78:$IV$78,"="&amp;$K251)&lt;&gt;0,$L251,0)</f>
        <v>0</v>
      </c>
      <c r="CI251" s="61">
        <f>IF(COUNTIF(Setup_Hierarchy!$J$79:$IV$79,"="&amp;$K251)&lt;&gt;0,$L251,0)</f>
        <v>0</v>
      </c>
      <c r="CJ251" s="61">
        <f>IF(COUNTIF(Setup_Hierarchy!$J$80:$IV$80,"="&amp;$K251)&lt;&gt;0,$L251,0)</f>
        <v>0</v>
      </c>
      <c r="CK251" s="61">
        <f>IF(COUNTIF(Setup_Hierarchy!$J$81:$IV$81,"="&amp;$K251)&lt;&gt;0,$L251,0)</f>
        <v>0</v>
      </c>
      <c r="CL251" s="61">
        <f>IF(COUNTIF(Setup_Hierarchy!$J$82:$IV$82,"="&amp;$K251)&lt;&gt;0,$L251,0)</f>
        <v>0</v>
      </c>
      <c r="CM251" s="61">
        <f>IF(COUNTIF(Setup_Hierarchy!$J$83:$IV$83,"="&amp;$K251)&lt;&gt;0,$L251,0)</f>
        <v>0</v>
      </c>
      <c r="CN251" s="61">
        <f>IF(COUNTIF(Setup_Hierarchy!$J$84:$IV$84,"="&amp;$K251)&lt;&gt;0,$L251,0)</f>
        <v>0</v>
      </c>
      <c r="CO251" s="61">
        <f>IF(COUNTIF(Setup_Hierarchy!$J$85:$IV$85,"="&amp;$K251)&lt;&gt;0,$L251,0)</f>
        <v>0</v>
      </c>
      <c r="CP251" s="61">
        <f>IF(COUNTIF(Setup_Hierarchy!$J$86:$IV$86,"="&amp;$K251)&lt;&gt;0,$L251,0)</f>
        <v>0</v>
      </c>
      <c r="CQ251" s="61">
        <f>IF(COUNTIF(Setup_Hierarchy!$J$87:$IV$87,"="&amp;$K251)&lt;&gt;0,$L251,0)</f>
        <v>0</v>
      </c>
      <c r="CR251" s="61">
        <f>IF(COUNTIF(Setup_Hierarchy!$J$88:$IV$88,"="&amp;$K251)&lt;&gt;0,$L251,0)</f>
        <v>0</v>
      </c>
      <c r="CS251" s="61">
        <f>IF(COUNTIF(Setup_Hierarchy!$J$89:$IV$89,"="&amp;$K251)&lt;&gt;0,$L251,0)</f>
        <v>0</v>
      </c>
      <c r="CT251" s="61">
        <f>IF(COUNTIF(Setup_Hierarchy!$J$90:$IV$90,"="&amp;$K251)&lt;&gt;0,$L251,0)</f>
        <v>0</v>
      </c>
      <c r="CU251" s="61">
        <f>IF(COUNTIF(Setup_Hierarchy!$J$91:$IV$91,"="&amp;$K251)&lt;&gt;0,$L251,0)</f>
        <v>0</v>
      </c>
      <c r="CV251" s="61">
        <f>IF(COUNTIF(Setup_Hierarchy!$J$92:$IV$92,"="&amp;$K251)&lt;&gt;0,$L251,0)</f>
        <v>0</v>
      </c>
      <c r="CW251" s="61">
        <f>IF(COUNTIF(Setup_Hierarchy!$J$93:$IV$93,"="&amp;$K251)&lt;&gt;0,$L251,0)</f>
        <v>0</v>
      </c>
      <c r="CX251" s="61">
        <f>IF(COUNTIF(Setup_Hierarchy!$J$94:$IV$94,"="&amp;$K251)&lt;&gt;0,$L251,0)</f>
        <v>0</v>
      </c>
      <c r="CY251" s="61">
        <f>IF(COUNTIF(Setup_Hierarchy!$J$95:$IV$95,"="&amp;$K251)&lt;&gt;0,$L251,0)</f>
        <v>0</v>
      </c>
      <c r="CZ251" s="61">
        <f>IF(COUNTIF(Setup_Hierarchy!$J$96:$IV$96,"="&amp;$K251)&lt;&gt;0,$L251,0)</f>
        <v>0</v>
      </c>
      <c r="DA251" s="61">
        <f>IF(COUNTIF(Setup_Hierarchy!$J$97:$IV$97,"="&amp;$K251)&lt;&gt;0,$L251,0)</f>
        <v>0</v>
      </c>
      <c r="DB251" s="61">
        <f>IF(COUNTIF(Setup_Hierarchy!$J$98:$IV$98,"="&amp;$K251)&lt;&gt;0,$L251,0)</f>
        <v>0</v>
      </c>
      <c r="DC251" s="61">
        <f>IF(COUNTIF(Setup_Hierarchy!$J$99:$IV$99,"="&amp;$K251)&lt;&gt;0,$L251,0)</f>
        <v>0</v>
      </c>
      <c r="DD251" s="61">
        <f>IF(COUNTIF(Setup_Hierarchy!$J$100:$IV$100,"="&amp;$K251)&lt;&gt;0,$L251,0)</f>
        <v>0</v>
      </c>
      <c r="DE251" s="61">
        <f>IF(COUNTIF(Setup_Hierarchy!$J$101:$IV$101,"="&amp;$K251)&lt;&gt;0,$L251,0)</f>
        <v>0</v>
      </c>
      <c r="DF251" s="61">
        <f>IF(COUNTIF(Setup_Hierarchy!$J$102:$IV$102,"="&amp;$K251)&lt;&gt;0,$L251,0)</f>
        <v>0</v>
      </c>
      <c r="DG251" s="61">
        <f>IF(COUNTIF(Setup_Hierarchy!$J$103:$IV$103,"="&amp;$K251)&lt;&gt;0,$L251,0)</f>
        <v>0</v>
      </c>
      <c r="DH251" s="61">
        <f>IF(COUNTIF(Setup_Hierarchy!$J$104:$IV$104,"="&amp;$K251)&lt;&gt;0,$L251,0)</f>
        <v>0</v>
      </c>
      <c r="DI251" s="61">
        <f>IF(COUNTIF(Setup_Hierarchy!$J$105:$IV$105,"="&amp;$K251)&lt;&gt;0,$L251,0)</f>
        <v>0</v>
      </c>
      <c r="DJ251" s="61">
        <f>IF(COUNTIF(Setup_Hierarchy!$J$106:$IV$106,"="&amp;$K251)&lt;&gt;0,$L251,0)</f>
        <v>0</v>
      </c>
      <c r="DK251" s="61">
        <f>IF(COUNTIF(Setup_Hierarchy!$J$107:$IV$107,"="&amp;$K251)&lt;&gt;0,$L251,0)</f>
        <v>0</v>
      </c>
      <c r="DL251" s="61">
        <f>IF(COUNTIF(Setup_Hierarchy!$J$108:$IV$108,"="&amp;$K251)&lt;&gt;0,$L251,0)</f>
        <v>0</v>
      </c>
      <c r="DM251" s="61">
        <f>IF(COUNTIF(Setup_Hierarchy!$J$109:$IV$109,"="&amp;$K251)&lt;&gt;0,$L251,0)</f>
        <v>0</v>
      </c>
      <c r="DN251" s="61">
        <f>IF(COUNTIF(Setup_Hierarchy!$J$110:$IV$110,"="&amp;$K251)&lt;&gt;0,$L251,0)</f>
        <v>0</v>
      </c>
      <c r="DO251" s="61">
        <f>IF(COUNTIF(Setup_Hierarchy!$J$111:$IV$111,"="&amp;$K251)&lt;&gt;0,$L251,0)</f>
        <v>0</v>
      </c>
      <c r="DP251" s="61">
        <f>IF(COUNTIF(Setup_Hierarchy!$J$112:$IV$112,"="&amp;$K251)&lt;&gt;0,$L251,0)</f>
        <v>0</v>
      </c>
      <c r="DQ251" s="61">
        <f>IF(COUNTIF(Setup_Hierarchy!$J$113:$IV$113,"="&amp;$K251)&lt;&gt;0,$L251,0)</f>
        <v>0</v>
      </c>
      <c r="DR251" s="61">
        <f>IF(COUNTIF(Setup_Hierarchy!$J$114:$IV$114,"="&amp;$K251)&lt;&gt;0,$L251,0)</f>
        <v>0</v>
      </c>
      <c r="DS251" s="61">
        <f>IF(COUNTIF(Setup_Hierarchy!$J$115:$IV$115,"="&amp;$K251)&lt;&gt;0,$L251,0)</f>
        <v>0</v>
      </c>
      <c r="DT251" s="61">
        <f>IF(COUNTIF(Setup_Hierarchy!$J$116:$IV$116,"="&amp;$K251)&lt;&gt;0,$L251,0)</f>
        <v>0</v>
      </c>
    </row>
    <row r="252" spans="2:124" x14ac:dyDescent="0.2">
      <c r="B252" t="s">
        <v>43</v>
      </c>
      <c r="C252">
        <v>293</v>
      </c>
      <c r="D252" t="s">
        <v>9</v>
      </c>
      <c r="E252" t="s">
        <v>369</v>
      </c>
      <c r="F252" t="s">
        <v>528</v>
      </c>
      <c r="G252" t="s">
        <v>25</v>
      </c>
      <c r="H252" t="s">
        <v>7</v>
      </c>
      <c r="I252">
        <v>0.68046200000000001</v>
      </c>
      <c r="J252">
        <v>1.31335</v>
      </c>
      <c r="K252">
        <v>628</v>
      </c>
      <c r="L252">
        <v>21.12</v>
      </c>
      <c r="M252" s="61">
        <f>IF(COUNTIF(Setup_Hierarchy!$J$5:$IV$5,"="&amp;$K252)&lt;&gt;0,$L252,0)</f>
        <v>21.12</v>
      </c>
      <c r="N252" s="61">
        <f>IF(COUNTIF(Setup_Hierarchy!$J$6:$IV$6,"="&amp;$K252)&lt;&gt;0,$L252,0)</f>
        <v>21.12</v>
      </c>
      <c r="O252" s="61">
        <f>IF(COUNTIF(Setup_Hierarchy!$J$7:$IV$7,"="&amp;$K252)&lt;&gt;0,$L252,0)</f>
        <v>21.12</v>
      </c>
      <c r="P252" s="61">
        <f>IF(COUNTIF(Setup_Hierarchy!$J$8:$IV$8,"="&amp;$K252)&lt;&gt;0,$L252,0)</f>
        <v>0</v>
      </c>
      <c r="Q252" s="61">
        <f>IF(COUNTIF(Setup_Hierarchy!$J$9:$IV$9,"="&amp;$K252)&lt;&gt;0,$L252,0)</f>
        <v>0</v>
      </c>
      <c r="R252" s="61">
        <f>IF(COUNTIF(Setup_Hierarchy!$J$10:$IV$10,"="&amp;$K252)&lt;&gt;0,$L252,0)</f>
        <v>0</v>
      </c>
      <c r="S252" s="61">
        <f>IF(COUNTIF(Setup_Hierarchy!$J$11:$IV$11,"="&amp;$K252)&lt;&gt;0,$L252,0)</f>
        <v>0</v>
      </c>
      <c r="T252" s="61">
        <f>IF(COUNTIF(Setup_Hierarchy!$J$12:$IV$12,"="&amp;$K252)&lt;&gt;0,$L252,0)</f>
        <v>0</v>
      </c>
      <c r="U252" s="61">
        <f>IF(COUNTIF(Setup_Hierarchy!$J$13:$IV$13,"="&amp;$K252)&lt;&gt;0,$L252,0)</f>
        <v>0</v>
      </c>
      <c r="V252" s="61">
        <f>IF(COUNTIF(Setup_Hierarchy!$J$14:$IV$14,"="&amp;$K252)&lt;&gt;0,$L252,0)</f>
        <v>0</v>
      </c>
      <c r="W252" s="61">
        <f>IF(COUNTIF(Setup_Hierarchy!$J$15:$IV$15,"="&amp;$K252)&lt;&gt;0,$L252,0)</f>
        <v>0</v>
      </c>
      <c r="X252" s="61">
        <f>IF(COUNTIF(Setup_Hierarchy!$J$16:$IV$16,"="&amp;$K252)&lt;&gt;0,$L252,0)</f>
        <v>0</v>
      </c>
      <c r="Y252" s="61">
        <f>IF(COUNTIF(Setup_Hierarchy!$J$17:$IV$17,"="&amp;$K252)&lt;&gt;0,$L252,0)</f>
        <v>0</v>
      </c>
      <c r="Z252" s="61">
        <f>IF(COUNTIF(Setup_Hierarchy!$J$18:$IV$18,"="&amp;$K252)&lt;&gt;0,$L252,0)</f>
        <v>0</v>
      </c>
      <c r="AA252" s="61">
        <f>IF(COUNTIF(Setup_Hierarchy!$J$19:$IV$19,"="&amp;$K252)&lt;&gt;0,$L252,0)</f>
        <v>0</v>
      </c>
      <c r="AB252" s="61">
        <f>IF(COUNTIF(Setup_Hierarchy!$J$20:$IV$20,"="&amp;$K252)&lt;&gt;0,$L252,0)</f>
        <v>0</v>
      </c>
      <c r="AC252" s="61">
        <f>IF(COUNTIF(Setup_Hierarchy!$J$21:$IV$21,"="&amp;$K252)&lt;&gt;0,$L252,0)</f>
        <v>0</v>
      </c>
      <c r="AD252" s="61">
        <f>IF(COUNTIF(Setup_Hierarchy!$J$22:$IV$22,"="&amp;$K252)&lt;&gt;0,$L252,0)</f>
        <v>0</v>
      </c>
      <c r="AE252" s="61">
        <f>IF(COUNTIF(Setup_Hierarchy!$J$23:$IV$23,"="&amp;$K252)&lt;&gt;0,$L252,0)</f>
        <v>0</v>
      </c>
      <c r="AF252" s="61">
        <f>IF(COUNTIF(Setup_Hierarchy!$J$24:$IV$24,"="&amp;$K252)&lt;&gt;0,$L252,0)</f>
        <v>0</v>
      </c>
      <c r="AG252" s="61">
        <f>IF(COUNTIF(Setup_Hierarchy!$J$25:$IV$25,"="&amp;$K252)&lt;&gt;0,$L252,0)</f>
        <v>0</v>
      </c>
      <c r="AH252" s="61">
        <f>IF(COUNTIF(Setup_Hierarchy!$J$26:$IV$26,"="&amp;$K252)&lt;&gt;0,$L252,0)</f>
        <v>0</v>
      </c>
      <c r="AI252" s="61">
        <f>IF(COUNTIF(Setup_Hierarchy!$J$27:$IV$27,"="&amp;$K252)&lt;&gt;0,$L252,0)</f>
        <v>0</v>
      </c>
      <c r="AJ252" s="61">
        <f>IF(COUNTIF(Setup_Hierarchy!$J$28:$IV$28,"="&amp;$K252)&lt;&gt;0,$L252,0)</f>
        <v>0</v>
      </c>
      <c r="AK252" s="61">
        <f>IF(COUNTIF(Setup_Hierarchy!$J$29:$IV$29,"="&amp;$K252)&lt;&gt;0,$L252,0)</f>
        <v>0</v>
      </c>
      <c r="AL252" s="61">
        <f>IF(COUNTIF(Setup_Hierarchy!$J$30:$IV$30,"="&amp;$K252)&lt;&gt;0,$L252,0)</f>
        <v>0</v>
      </c>
      <c r="AM252" s="61">
        <f>IF(COUNTIF(Setup_Hierarchy!$J$31:$IV$31,"="&amp;$K252)&lt;&gt;0,$L252,0)</f>
        <v>0</v>
      </c>
      <c r="AN252" s="61">
        <f>IF(COUNTIF(Setup_Hierarchy!$J$32:$IV$32,"="&amp;$K252)&lt;&gt;0,$L252,0)</f>
        <v>0</v>
      </c>
      <c r="AO252" s="61">
        <f>IF(COUNTIF(Setup_Hierarchy!$J$33:$IV$33,"="&amp;$K252)&lt;&gt;0,$L252,0)</f>
        <v>0</v>
      </c>
      <c r="AP252" s="61">
        <f>IF(COUNTIF(Setup_Hierarchy!$J$34:$IV$34,"="&amp;$K252)&lt;&gt;0,$L252,0)</f>
        <v>0</v>
      </c>
      <c r="AQ252" s="61">
        <f>IF(COUNTIF(Setup_Hierarchy!$J$35:$IV$35,"="&amp;$K252)&lt;&gt;0,$L252,0)</f>
        <v>0</v>
      </c>
      <c r="AR252" s="61">
        <f>IF(COUNTIF(Setup_Hierarchy!$J$36:$IV$36,"="&amp;$K252)&lt;&gt;0,$L252,0)</f>
        <v>0</v>
      </c>
      <c r="AS252" s="61">
        <f>IF(COUNTIF(Setup_Hierarchy!$J$37:$IV$37,"="&amp;$K252)&lt;&gt;0,$L252,0)</f>
        <v>0</v>
      </c>
      <c r="AT252" s="61">
        <f>IF(COUNTIF(Setup_Hierarchy!$J$38:$IV$38,"="&amp;$K252)&lt;&gt;0,$L252,0)</f>
        <v>0</v>
      </c>
      <c r="AU252" s="61">
        <f>IF(COUNTIF(Setup_Hierarchy!$J$39:$IV$39,"="&amp;$K252)&lt;&gt;0,$L252,0)</f>
        <v>0</v>
      </c>
      <c r="AV252" s="61">
        <f>IF(COUNTIF(Setup_Hierarchy!$J$40:$IV$40,"="&amp;$K252)&lt;&gt;0,$L252,0)</f>
        <v>0</v>
      </c>
      <c r="AW252" s="61">
        <f>IF(COUNTIF(Setup_Hierarchy!$J$41:$IV$41,"="&amp;$K252)&lt;&gt;0,$L252,0)</f>
        <v>0</v>
      </c>
      <c r="AX252" s="61">
        <f>IF(COUNTIF(Setup_Hierarchy!$J$42:$IV$42,"="&amp;$K252)&lt;&gt;0,$L252,0)</f>
        <v>0</v>
      </c>
      <c r="AY252" s="61">
        <f>IF(COUNTIF(Setup_Hierarchy!$J$43:$IV$43,"="&amp;$K252)&lt;&gt;0,$L252,0)</f>
        <v>0</v>
      </c>
      <c r="AZ252" s="61">
        <f>IF(COUNTIF(Setup_Hierarchy!$J$44:$IV$44,"="&amp;$K252)&lt;&gt;0,$L252,0)</f>
        <v>0</v>
      </c>
      <c r="BA252" s="61">
        <f>IF(COUNTIF(Setup_Hierarchy!$J$45:$IV$45,"="&amp;$K252)&lt;&gt;0,$L252,0)</f>
        <v>0</v>
      </c>
      <c r="BB252" s="61">
        <f>IF(COUNTIF(Setup_Hierarchy!$J$46:$IV$46,"="&amp;$K252)&lt;&gt;0,$L252,0)</f>
        <v>0</v>
      </c>
      <c r="BC252" s="61">
        <f>IF(COUNTIF(Setup_Hierarchy!$J$47:$IV$47,"="&amp;$K252)&lt;&gt;0,$L252,0)</f>
        <v>0</v>
      </c>
      <c r="BD252" s="61">
        <f>IF(COUNTIF(Setup_Hierarchy!$J$48:$IV$48,"="&amp;$K252)&lt;&gt;0,$L252,0)</f>
        <v>0</v>
      </c>
      <c r="BE252" s="61">
        <f>IF(COUNTIF(Setup_Hierarchy!$J$49:$IV$49,"="&amp;$K252)&lt;&gt;0,$L252,0)</f>
        <v>0</v>
      </c>
      <c r="BF252" s="61">
        <f>IF(COUNTIF(Setup_Hierarchy!$J$50:$IV$50,"="&amp;$K252)&lt;&gt;0,$L252,0)</f>
        <v>0</v>
      </c>
      <c r="BG252" s="61">
        <f>IF(COUNTIF(Setup_Hierarchy!$J$51:$IV$51,"="&amp;$K252)&lt;&gt;0,$L252,0)</f>
        <v>21.12</v>
      </c>
      <c r="BH252" s="61">
        <f>IF(COUNTIF(Setup_Hierarchy!$J$52:$IV$52,"="&amp;$K252)&lt;&gt;0,$L252,0)</f>
        <v>0</v>
      </c>
      <c r="BI252" s="61">
        <f>IF(COUNTIF(Setup_Hierarchy!$J$53:$IV$53,"="&amp;$K252)&lt;&gt;0,$L252,0)</f>
        <v>0</v>
      </c>
      <c r="BJ252" s="61">
        <f>IF(COUNTIF(Setup_Hierarchy!$J$54:$IV$54,"="&amp;$K252)&lt;&gt;0,$L252,0)</f>
        <v>0</v>
      </c>
      <c r="BK252" s="61">
        <f>IF(COUNTIF(Setup_Hierarchy!$J$55:$IV$55,"="&amp;$K252)&lt;&gt;0,$L252,0)</f>
        <v>0</v>
      </c>
      <c r="BL252" s="61">
        <f>IF(COUNTIF(Setup_Hierarchy!$J$56:$IV$56,"="&amp;$K252)&lt;&gt;0,$L252,0)</f>
        <v>0</v>
      </c>
      <c r="BM252" s="61">
        <f>IF(COUNTIF(Setup_Hierarchy!$J$57:$IV$57,"="&amp;$K252)&lt;&gt;0,$L252,0)</f>
        <v>0</v>
      </c>
      <c r="BN252" s="61">
        <f>IF(COUNTIF(Setup_Hierarchy!$J$58:$IV$58,"="&amp;$K252)&lt;&gt;0,$L252,0)</f>
        <v>0</v>
      </c>
      <c r="BO252" s="61">
        <f>IF(COUNTIF(Setup_Hierarchy!$J$59:$IV$59,"="&amp;$K252)&lt;&gt;0,$L252,0)</f>
        <v>21.12</v>
      </c>
      <c r="BP252" s="61">
        <f>IF(COUNTIF(Setup_Hierarchy!$J$60:$IV$60,"="&amp;$K252)&lt;&gt;0,$L252,0)</f>
        <v>0</v>
      </c>
      <c r="BQ252" s="61">
        <f>IF(COUNTIF(Setup_Hierarchy!$J$61:$IV$61,"="&amp;$K252)&lt;&gt;0,$L252,0)</f>
        <v>0</v>
      </c>
      <c r="BR252" s="61">
        <f>IF(COUNTIF(Setup_Hierarchy!$J$62:$IV$62,"="&amp;$K252)&lt;&gt;0,$L252,0)</f>
        <v>0</v>
      </c>
      <c r="BS252" s="61">
        <f>IF(COUNTIF(Setup_Hierarchy!$J$63:$IV$63,"="&amp;$K252)&lt;&gt;0,$L252,0)</f>
        <v>0</v>
      </c>
      <c r="BT252" s="61">
        <f>IF(COUNTIF(Setup_Hierarchy!$J$64:$IV$64,"="&amp;$K252)&lt;&gt;0,$L252,0)</f>
        <v>0</v>
      </c>
      <c r="BU252" s="61">
        <f>IF(COUNTIF(Setup_Hierarchy!$J$65:$IV$65,"="&amp;$K252)&lt;&gt;0,$L252,0)</f>
        <v>0</v>
      </c>
      <c r="BV252" s="61">
        <f>IF(COUNTIF(Setup_Hierarchy!$J$66:$IV$66,"="&amp;$K252)&lt;&gt;0,$L252,0)</f>
        <v>0</v>
      </c>
      <c r="BW252" s="61">
        <f>IF(COUNTIF(Setup_Hierarchy!$J$67:$IV$67,"="&amp;$K252)&lt;&gt;0,$L252,0)</f>
        <v>0</v>
      </c>
      <c r="BX252" s="61">
        <f>IF(COUNTIF(Setup_Hierarchy!$J$68:$IV$68,"="&amp;$K252)&lt;&gt;0,$L252,0)</f>
        <v>0</v>
      </c>
      <c r="BY252" s="61">
        <f>IF(COUNTIF(Setup_Hierarchy!$J$69:$IV$69,"="&amp;$K252)&lt;&gt;0,$L252,0)</f>
        <v>0</v>
      </c>
      <c r="BZ252" s="61">
        <f>IF(COUNTIF(Setup_Hierarchy!$J$70:$IV$70,"="&amp;$K252)&lt;&gt;0,$L252,0)</f>
        <v>0</v>
      </c>
      <c r="CA252" s="61">
        <f>IF(COUNTIF(Setup_Hierarchy!$J$71:$IV$71,"="&amp;$K252)&lt;&gt;0,$L252,0)</f>
        <v>0</v>
      </c>
      <c r="CB252" s="61">
        <f>IF(COUNTIF(Setup_Hierarchy!$J$72:$IV$72,"="&amp;$K252)&lt;&gt;0,$L252,0)</f>
        <v>0</v>
      </c>
      <c r="CC252" s="61">
        <f>IF(COUNTIF(Setup_Hierarchy!$J$73:$IV$73,"="&amp;$K252)&lt;&gt;0,$L252,0)</f>
        <v>0</v>
      </c>
      <c r="CD252" s="61">
        <f>IF(COUNTIF(Setup_Hierarchy!$J$74:$IV$74,"="&amp;$K252)&lt;&gt;0,$L252,0)</f>
        <v>0</v>
      </c>
      <c r="CE252" s="61">
        <f>IF(COUNTIF(Setup_Hierarchy!$J$75:$IV$75,"="&amp;$K252)&lt;&gt;0,$L252,0)</f>
        <v>21.12</v>
      </c>
      <c r="CF252" s="61">
        <f>IF(COUNTIF(Setup_Hierarchy!$J$76:$IV$76,"="&amp;$K252)&lt;&gt;0,$L252,0)</f>
        <v>21.12</v>
      </c>
      <c r="CG252" s="61">
        <f>IF(COUNTIF(Setup_Hierarchy!$J$77:$IV$77,"="&amp;$K252)&lt;&gt;0,$L252,0)</f>
        <v>0</v>
      </c>
      <c r="CH252" s="61">
        <f>IF(COUNTIF(Setup_Hierarchy!$J$78:$IV$78,"="&amp;$K252)&lt;&gt;0,$L252,0)</f>
        <v>0</v>
      </c>
      <c r="CI252" s="61">
        <f>IF(COUNTIF(Setup_Hierarchy!$J$79:$IV$79,"="&amp;$K252)&lt;&gt;0,$L252,0)</f>
        <v>0</v>
      </c>
      <c r="CJ252" s="61">
        <f>IF(COUNTIF(Setup_Hierarchy!$J$80:$IV$80,"="&amp;$K252)&lt;&gt;0,$L252,0)</f>
        <v>0</v>
      </c>
      <c r="CK252" s="61">
        <f>IF(COUNTIF(Setup_Hierarchy!$J$81:$IV$81,"="&amp;$K252)&lt;&gt;0,$L252,0)</f>
        <v>0</v>
      </c>
      <c r="CL252" s="61">
        <f>IF(COUNTIF(Setup_Hierarchy!$J$82:$IV$82,"="&amp;$K252)&lt;&gt;0,$L252,0)</f>
        <v>0</v>
      </c>
      <c r="CM252" s="61">
        <f>IF(COUNTIF(Setup_Hierarchy!$J$83:$IV$83,"="&amp;$K252)&lt;&gt;0,$L252,0)</f>
        <v>0</v>
      </c>
      <c r="CN252" s="61">
        <f>IF(COUNTIF(Setup_Hierarchy!$J$84:$IV$84,"="&amp;$K252)&lt;&gt;0,$L252,0)</f>
        <v>0</v>
      </c>
      <c r="CO252" s="61">
        <f>IF(COUNTIF(Setup_Hierarchy!$J$85:$IV$85,"="&amp;$K252)&lt;&gt;0,$L252,0)</f>
        <v>0</v>
      </c>
      <c r="CP252" s="61">
        <f>IF(COUNTIF(Setup_Hierarchy!$J$86:$IV$86,"="&amp;$K252)&lt;&gt;0,$L252,0)</f>
        <v>0</v>
      </c>
      <c r="CQ252" s="61">
        <f>IF(COUNTIF(Setup_Hierarchy!$J$87:$IV$87,"="&amp;$K252)&lt;&gt;0,$L252,0)</f>
        <v>0</v>
      </c>
      <c r="CR252" s="61">
        <f>IF(COUNTIF(Setup_Hierarchy!$J$88:$IV$88,"="&amp;$K252)&lt;&gt;0,$L252,0)</f>
        <v>0</v>
      </c>
      <c r="CS252" s="61">
        <f>IF(COUNTIF(Setup_Hierarchy!$J$89:$IV$89,"="&amp;$K252)&lt;&gt;0,$L252,0)</f>
        <v>0</v>
      </c>
      <c r="CT252" s="61">
        <f>IF(COUNTIF(Setup_Hierarchy!$J$90:$IV$90,"="&amp;$K252)&lt;&gt;0,$L252,0)</f>
        <v>0</v>
      </c>
      <c r="CU252" s="61">
        <f>IF(COUNTIF(Setup_Hierarchy!$J$91:$IV$91,"="&amp;$K252)&lt;&gt;0,$L252,0)</f>
        <v>0</v>
      </c>
      <c r="CV252" s="61">
        <f>IF(COUNTIF(Setup_Hierarchy!$J$92:$IV$92,"="&amp;$K252)&lt;&gt;0,$L252,0)</f>
        <v>0</v>
      </c>
      <c r="CW252" s="61">
        <f>IF(COUNTIF(Setup_Hierarchy!$J$93:$IV$93,"="&amp;$K252)&lt;&gt;0,$L252,0)</f>
        <v>0</v>
      </c>
      <c r="CX252" s="61">
        <f>IF(COUNTIF(Setup_Hierarchy!$J$94:$IV$94,"="&amp;$K252)&lt;&gt;0,$L252,0)</f>
        <v>0</v>
      </c>
      <c r="CY252" s="61">
        <f>IF(COUNTIF(Setup_Hierarchy!$J$95:$IV$95,"="&amp;$K252)&lt;&gt;0,$L252,0)</f>
        <v>0</v>
      </c>
      <c r="CZ252" s="61">
        <f>IF(COUNTIF(Setup_Hierarchy!$J$96:$IV$96,"="&amp;$K252)&lt;&gt;0,$L252,0)</f>
        <v>0</v>
      </c>
      <c r="DA252" s="61">
        <f>IF(COUNTIF(Setup_Hierarchy!$J$97:$IV$97,"="&amp;$K252)&lt;&gt;0,$L252,0)</f>
        <v>0</v>
      </c>
      <c r="DB252" s="61">
        <f>IF(COUNTIF(Setup_Hierarchy!$J$98:$IV$98,"="&amp;$K252)&lt;&gt;0,$L252,0)</f>
        <v>0</v>
      </c>
      <c r="DC252" s="61">
        <f>IF(COUNTIF(Setup_Hierarchy!$J$99:$IV$99,"="&amp;$K252)&lt;&gt;0,$L252,0)</f>
        <v>0</v>
      </c>
      <c r="DD252" s="61">
        <f>IF(COUNTIF(Setup_Hierarchy!$J$100:$IV$100,"="&amp;$K252)&lt;&gt;0,$L252,0)</f>
        <v>0</v>
      </c>
      <c r="DE252" s="61">
        <f>IF(COUNTIF(Setup_Hierarchy!$J$101:$IV$101,"="&amp;$K252)&lt;&gt;0,$L252,0)</f>
        <v>0</v>
      </c>
      <c r="DF252" s="61">
        <f>IF(COUNTIF(Setup_Hierarchy!$J$102:$IV$102,"="&amp;$K252)&lt;&gt;0,$L252,0)</f>
        <v>0</v>
      </c>
      <c r="DG252" s="61">
        <f>IF(COUNTIF(Setup_Hierarchy!$J$103:$IV$103,"="&amp;$K252)&lt;&gt;0,$L252,0)</f>
        <v>0</v>
      </c>
      <c r="DH252" s="61">
        <f>IF(COUNTIF(Setup_Hierarchy!$J$104:$IV$104,"="&amp;$K252)&lt;&gt;0,$L252,0)</f>
        <v>0</v>
      </c>
      <c r="DI252" s="61">
        <f>IF(COUNTIF(Setup_Hierarchy!$J$105:$IV$105,"="&amp;$K252)&lt;&gt;0,$L252,0)</f>
        <v>0</v>
      </c>
      <c r="DJ252" s="61">
        <f>IF(COUNTIF(Setup_Hierarchy!$J$106:$IV$106,"="&amp;$K252)&lt;&gt;0,$L252,0)</f>
        <v>0</v>
      </c>
      <c r="DK252" s="61">
        <f>IF(COUNTIF(Setup_Hierarchy!$J$107:$IV$107,"="&amp;$K252)&lt;&gt;0,$L252,0)</f>
        <v>0</v>
      </c>
      <c r="DL252" s="61">
        <f>IF(COUNTIF(Setup_Hierarchy!$J$108:$IV$108,"="&amp;$K252)&lt;&gt;0,$L252,0)</f>
        <v>0</v>
      </c>
      <c r="DM252" s="61">
        <f>IF(COUNTIF(Setup_Hierarchy!$J$109:$IV$109,"="&amp;$K252)&lt;&gt;0,$L252,0)</f>
        <v>0</v>
      </c>
      <c r="DN252" s="61">
        <f>IF(COUNTIF(Setup_Hierarchy!$J$110:$IV$110,"="&amp;$K252)&lt;&gt;0,$L252,0)</f>
        <v>0</v>
      </c>
      <c r="DO252" s="61">
        <f>IF(COUNTIF(Setup_Hierarchy!$J$111:$IV$111,"="&amp;$K252)&lt;&gt;0,$L252,0)</f>
        <v>0</v>
      </c>
      <c r="DP252" s="61">
        <f>IF(COUNTIF(Setup_Hierarchy!$J$112:$IV$112,"="&amp;$K252)&lt;&gt;0,$L252,0)</f>
        <v>0</v>
      </c>
      <c r="DQ252" s="61">
        <f>IF(COUNTIF(Setup_Hierarchy!$J$113:$IV$113,"="&amp;$K252)&lt;&gt;0,$L252,0)</f>
        <v>0</v>
      </c>
      <c r="DR252" s="61">
        <f>IF(COUNTIF(Setup_Hierarchy!$J$114:$IV$114,"="&amp;$K252)&lt;&gt;0,$L252,0)</f>
        <v>0</v>
      </c>
      <c r="DS252" s="61">
        <f>IF(COUNTIF(Setup_Hierarchy!$J$115:$IV$115,"="&amp;$K252)&lt;&gt;0,$L252,0)</f>
        <v>0</v>
      </c>
      <c r="DT252" s="61">
        <f>IF(COUNTIF(Setup_Hierarchy!$J$116:$IV$116,"="&amp;$K252)&lt;&gt;0,$L252,0)</f>
        <v>0</v>
      </c>
    </row>
    <row r="253" spans="2:124" x14ac:dyDescent="0.2">
      <c r="B253" t="s">
        <v>43</v>
      </c>
      <c r="C253">
        <v>293</v>
      </c>
      <c r="D253" t="s">
        <v>9</v>
      </c>
      <c r="E253" t="s">
        <v>369</v>
      </c>
      <c r="F253" t="s">
        <v>528</v>
      </c>
      <c r="G253" t="s">
        <v>25</v>
      </c>
      <c r="H253" t="s">
        <v>7</v>
      </c>
      <c r="I253">
        <v>0.68046200000000001</v>
      </c>
      <c r="J253">
        <v>1.31335</v>
      </c>
      <c r="K253">
        <v>675</v>
      </c>
      <c r="L253">
        <v>0.22</v>
      </c>
      <c r="M253" s="61">
        <f>IF(COUNTIF(Setup_Hierarchy!$J$5:$IV$5,"="&amp;$K253)&lt;&gt;0,$L253,0)</f>
        <v>0.22</v>
      </c>
      <c r="N253" s="61">
        <f>IF(COUNTIF(Setup_Hierarchy!$J$6:$IV$6,"="&amp;$K253)&lt;&gt;0,$L253,0)</f>
        <v>0.22</v>
      </c>
      <c r="O253" s="61">
        <f>IF(COUNTIF(Setup_Hierarchy!$J$7:$IV$7,"="&amp;$K253)&lt;&gt;0,$L253,0)</f>
        <v>0.22</v>
      </c>
      <c r="P253" s="61">
        <f>IF(COUNTIF(Setup_Hierarchy!$J$8:$IV$8,"="&amp;$K253)&lt;&gt;0,$L253,0)</f>
        <v>0.22</v>
      </c>
      <c r="Q253" s="61">
        <f>IF(COUNTIF(Setup_Hierarchy!$J$9:$IV$9,"="&amp;$K253)&lt;&gt;0,$L253,0)</f>
        <v>0.22</v>
      </c>
      <c r="R253" s="61">
        <f>IF(COUNTIF(Setup_Hierarchy!$J$10:$IV$10,"="&amp;$K253)&lt;&gt;0,$L253,0)</f>
        <v>0</v>
      </c>
      <c r="S253" s="61">
        <f>IF(COUNTIF(Setup_Hierarchy!$J$11:$IV$11,"="&amp;$K253)&lt;&gt;0,$L253,0)</f>
        <v>0</v>
      </c>
      <c r="T253" s="61">
        <f>IF(COUNTIF(Setup_Hierarchy!$J$12:$IV$12,"="&amp;$K253)&lt;&gt;0,$L253,0)</f>
        <v>0</v>
      </c>
      <c r="U253" s="61">
        <f>IF(COUNTIF(Setup_Hierarchy!$J$13:$IV$13,"="&amp;$K253)&lt;&gt;0,$L253,0)</f>
        <v>0</v>
      </c>
      <c r="V253" s="61">
        <f>IF(COUNTIF(Setup_Hierarchy!$J$14:$IV$14,"="&amp;$K253)&lt;&gt;0,$L253,0)</f>
        <v>0</v>
      </c>
      <c r="W253" s="61">
        <f>IF(COUNTIF(Setup_Hierarchy!$J$15:$IV$15,"="&amp;$K253)&lt;&gt;0,$L253,0)</f>
        <v>0</v>
      </c>
      <c r="X253" s="61">
        <f>IF(COUNTIF(Setup_Hierarchy!$J$16:$IV$16,"="&amp;$K253)&lt;&gt;0,$L253,0)</f>
        <v>0</v>
      </c>
      <c r="Y253" s="61">
        <f>IF(COUNTIF(Setup_Hierarchy!$J$17:$IV$17,"="&amp;$K253)&lt;&gt;0,$L253,0)</f>
        <v>0</v>
      </c>
      <c r="Z253" s="61">
        <f>IF(COUNTIF(Setup_Hierarchy!$J$18:$IV$18,"="&amp;$K253)&lt;&gt;0,$L253,0)</f>
        <v>0.22</v>
      </c>
      <c r="AA253" s="61">
        <f>IF(COUNTIF(Setup_Hierarchy!$J$19:$IV$19,"="&amp;$K253)&lt;&gt;0,$L253,0)</f>
        <v>0.22</v>
      </c>
      <c r="AB253" s="61">
        <f>IF(COUNTIF(Setup_Hierarchy!$J$20:$IV$20,"="&amp;$K253)&lt;&gt;0,$L253,0)</f>
        <v>0</v>
      </c>
      <c r="AC253" s="61">
        <f>IF(COUNTIF(Setup_Hierarchy!$J$21:$IV$21,"="&amp;$K253)&lt;&gt;0,$L253,0)</f>
        <v>0</v>
      </c>
      <c r="AD253" s="61">
        <f>IF(COUNTIF(Setup_Hierarchy!$J$22:$IV$22,"="&amp;$K253)&lt;&gt;0,$L253,0)</f>
        <v>0</v>
      </c>
      <c r="AE253" s="61">
        <f>IF(COUNTIF(Setup_Hierarchy!$J$23:$IV$23,"="&amp;$K253)&lt;&gt;0,$L253,0)</f>
        <v>0</v>
      </c>
      <c r="AF253" s="61">
        <f>IF(COUNTIF(Setup_Hierarchy!$J$24:$IV$24,"="&amp;$K253)&lt;&gt;0,$L253,0)</f>
        <v>0</v>
      </c>
      <c r="AG253" s="61">
        <f>IF(COUNTIF(Setup_Hierarchy!$J$25:$IV$25,"="&amp;$K253)&lt;&gt;0,$L253,0)</f>
        <v>0</v>
      </c>
      <c r="AH253" s="61">
        <f>IF(COUNTIF(Setup_Hierarchy!$J$26:$IV$26,"="&amp;$K253)&lt;&gt;0,$L253,0)</f>
        <v>0</v>
      </c>
      <c r="AI253" s="61">
        <f>IF(COUNTIF(Setup_Hierarchy!$J$27:$IV$27,"="&amp;$K253)&lt;&gt;0,$L253,0)</f>
        <v>0</v>
      </c>
      <c r="AJ253" s="61">
        <f>IF(COUNTIF(Setup_Hierarchy!$J$28:$IV$28,"="&amp;$K253)&lt;&gt;0,$L253,0)</f>
        <v>0</v>
      </c>
      <c r="AK253" s="61">
        <f>IF(COUNTIF(Setup_Hierarchy!$J$29:$IV$29,"="&amp;$K253)&lt;&gt;0,$L253,0)</f>
        <v>0</v>
      </c>
      <c r="AL253" s="61">
        <f>IF(COUNTIF(Setup_Hierarchy!$J$30:$IV$30,"="&amp;$K253)&lt;&gt;0,$L253,0)</f>
        <v>0</v>
      </c>
      <c r="AM253" s="61">
        <f>IF(COUNTIF(Setup_Hierarchy!$J$31:$IV$31,"="&amp;$K253)&lt;&gt;0,$L253,0)</f>
        <v>0</v>
      </c>
      <c r="AN253" s="61">
        <f>IF(COUNTIF(Setup_Hierarchy!$J$32:$IV$32,"="&amp;$K253)&lt;&gt;0,$L253,0)</f>
        <v>0</v>
      </c>
      <c r="AO253" s="61">
        <f>IF(COUNTIF(Setup_Hierarchy!$J$33:$IV$33,"="&amp;$K253)&lt;&gt;0,$L253,0)</f>
        <v>0</v>
      </c>
      <c r="AP253" s="61">
        <f>IF(COUNTIF(Setup_Hierarchy!$J$34:$IV$34,"="&amp;$K253)&lt;&gt;0,$L253,0)</f>
        <v>0</v>
      </c>
      <c r="AQ253" s="61">
        <f>IF(COUNTIF(Setup_Hierarchy!$J$35:$IV$35,"="&amp;$K253)&lt;&gt;0,$L253,0)</f>
        <v>0</v>
      </c>
      <c r="AR253" s="61">
        <f>IF(COUNTIF(Setup_Hierarchy!$J$36:$IV$36,"="&amp;$K253)&lt;&gt;0,$L253,0)</f>
        <v>0</v>
      </c>
      <c r="AS253" s="61">
        <f>IF(COUNTIF(Setup_Hierarchy!$J$37:$IV$37,"="&amp;$K253)&lt;&gt;0,$L253,0)</f>
        <v>0</v>
      </c>
      <c r="AT253" s="61">
        <f>IF(COUNTIF(Setup_Hierarchy!$J$38:$IV$38,"="&amp;$K253)&lt;&gt;0,$L253,0)</f>
        <v>0</v>
      </c>
      <c r="AU253" s="61">
        <f>IF(COUNTIF(Setup_Hierarchy!$J$39:$IV$39,"="&amp;$K253)&lt;&gt;0,$L253,0)</f>
        <v>0</v>
      </c>
      <c r="AV253" s="61">
        <f>IF(COUNTIF(Setup_Hierarchy!$J$40:$IV$40,"="&amp;$K253)&lt;&gt;0,$L253,0)</f>
        <v>0</v>
      </c>
      <c r="AW253" s="61">
        <f>IF(COUNTIF(Setup_Hierarchy!$J$41:$IV$41,"="&amp;$K253)&lt;&gt;0,$L253,0)</f>
        <v>0</v>
      </c>
      <c r="AX253" s="61">
        <f>IF(COUNTIF(Setup_Hierarchy!$J$42:$IV$42,"="&amp;$K253)&lt;&gt;0,$L253,0)</f>
        <v>0</v>
      </c>
      <c r="AY253" s="61">
        <f>IF(COUNTIF(Setup_Hierarchy!$J$43:$IV$43,"="&amp;$K253)&lt;&gt;0,$L253,0)</f>
        <v>0</v>
      </c>
      <c r="AZ253" s="61">
        <f>IF(COUNTIF(Setup_Hierarchy!$J$44:$IV$44,"="&amp;$K253)&lt;&gt;0,$L253,0)</f>
        <v>0</v>
      </c>
      <c r="BA253" s="61">
        <f>IF(COUNTIF(Setup_Hierarchy!$J$45:$IV$45,"="&amp;$K253)&lt;&gt;0,$L253,0)</f>
        <v>0</v>
      </c>
      <c r="BB253" s="61">
        <f>IF(COUNTIF(Setup_Hierarchy!$J$46:$IV$46,"="&amp;$K253)&lt;&gt;0,$L253,0)</f>
        <v>0</v>
      </c>
      <c r="BC253" s="61">
        <f>IF(COUNTIF(Setup_Hierarchy!$J$47:$IV$47,"="&amp;$K253)&lt;&gt;0,$L253,0)</f>
        <v>0</v>
      </c>
      <c r="BD253" s="61">
        <f>IF(COUNTIF(Setup_Hierarchy!$J$48:$IV$48,"="&amp;$K253)&lt;&gt;0,$L253,0)</f>
        <v>0</v>
      </c>
      <c r="BE253" s="61">
        <f>IF(COUNTIF(Setup_Hierarchy!$J$49:$IV$49,"="&amp;$K253)&lt;&gt;0,$L253,0)</f>
        <v>0</v>
      </c>
      <c r="BF253" s="61">
        <f>IF(COUNTIF(Setup_Hierarchy!$J$50:$IV$50,"="&amp;$K253)&lt;&gt;0,$L253,0)</f>
        <v>0</v>
      </c>
      <c r="BG253" s="61">
        <f>IF(COUNTIF(Setup_Hierarchy!$J$51:$IV$51,"="&amp;$K253)&lt;&gt;0,$L253,0)</f>
        <v>0</v>
      </c>
      <c r="BH253" s="61">
        <f>IF(COUNTIF(Setup_Hierarchy!$J$52:$IV$52,"="&amp;$K253)&lt;&gt;0,$L253,0)</f>
        <v>0</v>
      </c>
      <c r="BI253" s="61">
        <f>IF(COUNTIF(Setup_Hierarchy!$J$53:$IV$53,"="&amp;$K253)&lt;&gt;0,$L253,0)</f>
        <v>0</v>
      </c>
      <c r="BJ253" s="61">
        <f>IF(COUNTIF(Setup_Hierarchy!$J$54:$IV$54,"="&amp;$K253)&lt;&gt;0,$L253,0)</f>
        <v>0</v>
      </c>
      <c r="BK253" s="61">
        <f>IF(COUNTIF(Setup_Hierarchy!$J$55:$IV$55,"="&amp;$K253)&lt;&gt;0,$L253,0)</f>
        <v>0</v>
      </c>
      <c r="BL253" s="61">
        <f>IF(COUNTIF(Setup_Hierarchy!$J$56:$IV$56,"="&amp;$K253)&lt;&gt;0,$L253,0)</f>
        <v>0</v>
      </c>
      <c r="BM253" s="61">
        <f>IF(COUNTIF(Setup_Hierarchy!$J$57:$IV$57,"="&amp;$K253)&lt;&gt;0,$L253,0)</f>
        <v>0</v>
      </c>
      <c r="BN253" s="61">
        <f>IF(COUNTIF(Setup_Hierarchy!$J$58:$IV$58,"="&amp;$K253)&lt;&gt;0,$L253,0)</f>
        <v>0</v>
      </c>
      <c r="BO253" s="61">
        <f>IF(COUNTIF(Setup_Hierarchy!$J$59:$IV$59,"="&amp;$K253)&lt;&gt;0,$L253,0)</f>
        <v>0</v>
      </c>
      <c r="BP253" s="61">
        <f>IF(COUNTIF(Setup_Hierarchy!$J$60:$IV$60,"="&amp;$K253)&lt;&gt;0,$L253,0)</f>
        <v>0</v>
      </c>
      <c r="BQ253" s="61">
        <f>IF(COUNTIF(Setup_Hierarchy!$J$61:$IV$61,"="&amp;$K253)&lt;&gt;0,$L253,0)</f>
        <v>0</v>
      </c>
      <c r="BR253" s="61">
        <f>IF(COUNTIF(Setup_Hierarchy!$J$62:$IV$62,"="&amp;$K253)&lt;&gt;0,$L253,0)</f>
        <v>0</v>
      </c>
      <c r="BS253" s="61">
        <f>IF(COUNTIF(Setup_Hierarchy!$J$63:$IV$63,"="&amp;$K253)&lt;&gt;0,$L253,0)</f>
        <v>0</v>
      </c>
      <c r="BT253" s="61">
        <f>IF(COUNTIF(Setup_Hierarchy!$J$64:$IV$64,"="&amp;$K253)&lt;&gt;0,$L253,0)</f>
        <v>0</v>
      </c>
      <c r="BU253" s="61">
        <f>IF(COUNTIF(Setup_Hierarchy!$J$65:$IV$65,"="&amp;$K253)&lt;&gt;0,$L253,0)</f>
        <v>0</v>
      </c>
      <c r="BV253" s="61">
        <f>IF(COUNTIF(Setup_Hierarchy!$J$66:$IV$66,"="&amp;$K253)&lt;&gt;0,$L253,0)</f>
        <v>0</v>
      </c>
      <c r="BW253" s="61">
        <f>IF(COUNTIF(Setup_Hierarchy!$J$67:$IV$67,"="&amp;$K253)&lt;&gt;0,$L253,0)</f>
        <v>0</v>
      </c>
      <c r="BX253" s="61">
        <f>IF(COUNTIF(Setup_Hierarchy!$J$68:$IV$68,"="&amp;$K253)&lt;&gt;0,$L253,0)</f>
        <v>0</v>
      </c>
      <c r="BY253" s="61">
        <f>IF(COUNTIF(Setup_Hierarchy!$J$69:$IV$69,"="&amp;$K253)&lt;&gt;0,$L253,0)</f>
        <v>0</v>
      </c>
      <c r="BZ253" s="61">
        <f>IF(COUNTIF(Setup_Hierarchy!$J$70:$IV$70,"="&amp;$K253)&lt;&gt;0,$L253,0)</f>
        <v>0</v>
      </c>
      <c r="CA253" s="61">
        <f>IF(COUNTIF(Setup_Hierarchy!$J$71:$IV$71,"="&amp;$K253)&lt;&gt;0,$L253,0)</f>
        <v>0</v>
      </c>
      <c r="CB253" s="61">
        <f>IF(COUNTIF(Setup_Hierarchy!$J$72:$IV$72,"="&amp;$K253)&lt;&gt;0,$L253,0)</f>
        <v>0</v>
      </c>
      <c r="CC253" s="61">
        <f>IF(COUNTIF(Setup_Hierarchy!$J$73:$IV$73,"="&amp;$K253)&lt;&gt;0,$L253,0)</f>
        <v>0</v>
      </c>
      <c r="CD253" s="61">
        <f>IF(COUNTIF(Setup_Hierarchy!$J$74:$IV$74,"="&amp;$K253)&lt;&gt;0,$L253,0)</f>
        <v>0</v>
      </c>
      <c r="CE253" s="61">
        <f>IF(COUNTIF(Setup_Hierarchy!$J$75:$IV$75,"="&amp;$K253)&lt;&gt;0,$L253,0)</f>
        <v>0</v>
      </c>
      <c r="CF253" s="61">
        <f>IF(COUNTIF(Setup_Hierarchy!$J$76:$IV$76,"="&amp;$K253)&lt;&gt;0,$L253,0)</f>
        <v>0</v>
      </c>
      <c r="CG253" s="61">
        <f>IF(COUNTIF(Setup_Hierarchy!$J$77:$IV$77,"="&amp;$K253)&lt;&gt;0,$L253,0)</f>
        <v>0</v>
      </c>
      <c r="CH253" s="61">
        <f>IF(COUNTIF(Setup_Hierarchy!$J$78:$IV$78,"="&amp;$K253)&lt;&gt;0,$L253,0)</f>
        <v>0</v>
      </c>
      <c r="CI253" s="61">
        <f>IF(COUNTIF(Setup_Hierarchy!$J$79:$IV$79,"="&amp;$K253)&lt;&gt;0,$L253,0)</f>
        <v>0</v>
      </c>
      <c r="CJ253" s="61">
        <f>IF(COUNTIF(Setup_Hierarchy!$J$80:$IV$80,"="&amp;$K253)&lt;&gt;0,$L253,0)</f>
        <v>0</v>
      </c>
      <c r="CK253" s="61">
        <f>IF(COUNTIF(Setup_Hierarchy!$J$81:$IV$81,"="&amp;$K253)&lt;&gt;0,$L253,0)</f>
        <v>0</v>
      </c>
      <c r="CL253" s="61">
        <f>IF(COUNTIF(Setup_Hierarchy!$J$82:$IV$82,"="&amp;$K253)&lt;&gt;0,$L253,0)</f>
        <v>0</v>
      </c>
      <c r="CM253" s="61">
        <f>IF(COUNTIF(Setup_Hierarchy!$J$83:$IV$83,"="&amp;$K253)&lt;&gt;0,$L253,0)</f>
        <v>0</v>
      </c>
      <c r="CN253" s="61">
        <f>IF(COUNTIF(Setup_Hierarchy!$J$84:$IV$84,"="&amp;$K253)&lt;&gt;0,$L253,0)</f>
        <v>0</v>
      </c>
      <c r="CO253" s="61">
        <f>IF(COUNTIF(Setup_Hierarchy!$J$85:$IV$85,"="&amp;$K253)&lt;&gt;0,$L253,0)</f>
        <v>0</v>
      </c>
      <c r="CP253" s="61">
        <f>IF(COUNTIF(Setup_Hierarchy!$J$86:$IV$86,"="&amp;$K253)&lt;&gt;0,$L253,0)</f>
        <v>0</v>
      </c>
      <c r="CQ253" s="61">
        <f>IF(COUNTIF(Setup_Hierarchy!$J$87:$IV$87,"="&amp;$K253)&lt;&gt;0,$L253,0)</f>
        <v>0</v>
      </c>
      <c r="CR253" s="61">
        <f>IF(COUNTIF(Setup_Hierarchy!$J$88:$IV$88,"="&amp;$K253)&lt;&gt;0,$L253,0)</f>
        <v>0</v>
      </c>
      <c r="CS253" s="61">
        <f>IF(COUNTIF(Setup_Hierarchy!$J$89:$IV$89,"="&amp;$K253)&lt;&gt;0,$L253,0)</f>
        <v>0</v>
      </c>
      <c r="CT253" s="61">
        <f>IF(COUNTIF(Setup_Hierarchy!$J$90:$IV$90,"="&amp;$K253)&lt;&gt;0,$L253,0)</f>
        <v>0</v>
      </c>
      <c r="CU253" s="61">
        <f>IF(COUNTIF(Setup_Hierarchy!$J$91:$IV$91,"="&amp;$K253)&lt;&gt;0,$L253,0)</f>
        <v>0</v>
      </c>
      <c r="CV253" s="61">
        <f>IF(COUNTIF(Setup_Hierarchy!$J$92:$IV$92,"="&amp;$K253)&lt;&gt;0,$L253,0)</f>
        <v>0</v>
      </c>
      <c r="CW253" s="61">
        <f>IF(COUNTIF(Setup_Hierarchy!$J$93:$IV$93,"="&amp;$K253)&lt;&gt;0,$L253,0)</f>
        <v>0</v>
      </c>
      <c r="CX253" s="61">
        <f>IF(COUNTIF(Setup_Hierarchy!$J$94:$IV$94,"="&amp;$K253)&lt;&gt;0,$L253,0)</f>
        <v>0</v>
      </c>
      <c r="CY253" s="61">
        <f>IF(COUNTIF(Setup_Hierarchy!$J$95:$IV$95,"="&amp;$K253)&lt;&gt;0,$L253,0)</f>
        <v>0</v>
      </c>
      <c r="CZ253" s="61">
        <f>IF(COUNTIF(Setup_Hierarchy!$J$96:$IV$96,"="&amp;$K253)&lt;&gt;0,$L253,0)</f>
        <v>0</v>
      </c>
      <c r="DA253" s="61">
        <f>IF(COUNTIF(Setup_Hierarchy!$J$97:$IV$97,"="&amp;$K253)&lt;&gt;0,$L253,0)</f>
        <v>0</v>
      </c>
      <c r="DB253" s="61">
        <f>IF(COUNTIF(Setup_Hierarchy!$J$98:$IV$98,"="&amp;$K253)&lt;&gt;0,$L253,0)</f>
        <v>0</v>
      </c>
      <c r="DC253" s="61">
        <f>IF(COUNTIF(Setup_Hierarchy!$J$99:$IV$99,"="&amp;$K253)&lt;&gt;0,$L253,0)</f>
        <v>0</v>
      </c>
      <c r="DD253" s="61">
        <f>IF(COUNTIF(Setup_Hierarchy!$J$100:$IV$100,"="&amp;$K253)&lt;&gt;0,$L253,0)</f>
        <v>0</v>
      </c>
      <c r="DE253" s="61">
        <f>IF(COUNTIF(Setup_Hierarchy!$J$101:$IV$101,"="&amp;$K253)&lt;&gt;0,$L253,0)</f>
        <v>0</v>
      </c>
      <c r="DF253" s="61">
        <f>IF(COUNTIF(Setup_Hierarchy!$J$102:$IV$102,"="&amp;$K253)&lt;&gt;0,$L253,0)</f>
        <v>0</v>
      </c>
      <c r="DG253" s="61">
        <f>IF(COUNTIF(Setup_Hierarchy!$J$103:$IV$103,"="&amp;$K253)&lt;&gt;0,$L253,0)</f>
        <v>0</v>
      </c>
      <c r="DH253" s="61">
        <f>IF(COUNTIF(Setup_Hierarchy!$J$104:$IV$104,"="&amp;$K253)&lt;&gt;0,$L253,0)</f>
        <v>0</v>
      </c>
      <c r="DI253" s="61">
        <f>IF(COUNTIF(Setup_Hierarchy!$J$105:$IV$105,"="&amp;$K253)&lt;&gt;0,$L253,0)</f>
        <v>0</v>
      </c>
      <c r="DJ253" s="61">
        <f>IF(COUNTIF(Setup_Hierarchy!$J$106:$IV$106,"="&amp;$K253)&lt;&gt;0,$L253,0)</f>
        <v>0</v>
      </c>
      <c r="DK253" s="61">
        <f>IF(COUNTIF(Setup_Hierarchy!$J$107:$IV$107,"="&amp;$K253)&lt;&gt;0,$L253,0)</f>
        <v>0</v>
      </c>
      <c r="DL253" s="61">
        <f>IF(COUNTIF(Setup_Hierarchy!$J$108:$IV$108,"="&amp;$K253)&lt;&gt;0,$L253,0)</f>
        <v>0</v>
      </c>
      <c r="DM253" s="61">
        <f>IF(COUNTIF(Setup_Hierarchy!$J$109:$IV$109,"="&amp;$K253)&lt;&gt;0,$L253,0)</f>
        <v>0</v>
      </c>
      <c r="DN253" s="61">
        <f>IF(COUNTIF(Setup_Hierarchy!$J$110:$IV$110,"="&amp;$K253)&lt;&gt;0,$L253,0)</f>
        <v>0</v>
      </c>
      <c r="DO253" s="61">
        <f>IF(COUNTIF(Setup_Hierarchy!$J$111:$IV$111,"="&amp;$K253)&lt;&gt;0,$L253,0)</f>
        <v>0</v>
      </c>
      <c r="DP253" s="61">
        <f>IF(COUNTIF(Setup_Hierarchy!$J$112:$IV$112,"="&amp;$K253)&lt;&gt;0,$L253,0)</f>
        <v>0</v>
      </c>
      <c r="DQ253" s="61">
        <f>IF(COUNTIF(Setup_Hierarchy!$J$113:$IV$113,"="&amp;$K253)&lt;&gt;0,$L253,0)</f>
        <v>0</v>
      </c>
      <c r="DR253" s="61">
        <f>IF(COUNTIF(Setup_Hierarchy!$J$114:$IV$114,"="&amp;$K253)&lt;&gt;0,$L253,0)</f>
        <v>0</v>
      </c>
      <c r="DS253" s="61">
        <f>IF(COUNTIF(Setup_Hierarchy!$J$115:$IV$115,"="&amp;$K253)&lt;&gt;0,$L253,0)</f>
        <v>0</v>
      </c>
      <c r="DT253" s="61">
        <f>IF(COUNTIF(Setup_Hierarchy!$J$116:$IV$116,"="&amp;$K253)&lt;&gt;0,$L253,0)</f>
        <v>0</v>
      </c>
    </row>
    <row r="254" spans="2:124" x14ac:dyDescent="0.2">
      <c r="B254" t="s">
        <v>43</v>
      </c>
      <c r="C254">
        <v>293</v>
      </c>
      <c r="D254" t="s">
        <v>9</v>
      </c>
      <c r="E254" t="s">
        <v>369</v>
      </c>
      <c r="F254" t="s">
        <v>528</v>
      </c>
      <c r="G254" t="s">
        <v>25</v>
      </c>
      <c r="H254" t="s">
        <v>7</v>
      </c>
      <c r="I254">
        <v>0.68046200000000001</v>
      </c>
      <c r="J254">
        <v>1.31335</v>
      </c>
      <c r="K254">
        <v>679</v>
      </c>
      <c r="L254">
        <v>-6993.14</v>
      </c>
      <c r="M254" s="61">
        <f>IF(COUNTIF(Setup_Hierarchy!$J$5:$IV$5,"="&amp;$K254)&lt;&gt;0,$L254,0)</f>
        <v>-6993.14</v>
      </c>
      <c r="N254" s="61">
        <f>IF(COUNTIF(Setup_Hierarchy!$J$6:$IV$6,"="&amp;$K254)&lt;&gt;0,$L254,0)</f>
        <v>-6993.14</v>
      </c>
      <c r="O254" s="61">
        <f>IF(COUNTIF(Setup_Hierarchy!$J$7:$IV$7,"="&amp;$K254)&lt;&gt;0,$L254,0)</f>
        <v>-6993.14</v>
      </c>
      <c r="P254" s="61">
        <f>IF(COUNTIF(Setup_Hierarchy!$J$8:$IV$8,"="&amp;$K254)&lt;&gt;0,$L254,0)</f>
        <v>-6993.14</v>
      </c>
      <c r="Q254" s="61">
        <f>IF(COUNTIF(Setup_Hierarchy!$J$9:$IV$9,"="&amp;$K254)&lt;&gt;0,$L254,0)</f>
        <v>-6993.14</v>
      </c>
      <c r="R254" s="61">
        <f>IF(COUNTIF(Setup_Hierarchy!$J$10:$IV$10,"="&amp;$K254)&lt;&gt;0,$L254,0)</f>
        <v>0</v>
      </c>
      <c r="S254" s="61">
        <f>IF(COUNTIF(Setup_Hierarchy!$J$11:$IV$11,"="&amp;$K254)&lt;&gt;0,$L254,0)</f>
        <v>0</v>
      </c>
      <c r="T254" s="61">
        <f>IF(COUNTIF(Setup_Hierarchy!$J$12:$IV$12,"="&amp;$K254)&lt;&gt;0,$L254,0)</f>
        <v>0</v>
      </c>
      <c r="U254" s="61">
        <f>IF(COUNTIF(Setup_Hierarchy!$J$13:$IV$13,"="&amp;$K254)&lt;&gt;0,$L254,0)</f>
        <v>0</v>
      </c>
      <c r="V254" s="61">
        <f>IF(COUNTIF(Setup_Hierarchy!$J$14:$IV$14,"="&amp;$K254)&lt;&gt;0,$L254,0)</f>
        <v>-6993.14</v>
      </c>
      <c r="W254" s="61">
        <f>IF(COUNTIF(Setup_Hierarchy!$J$15:$IV$15,"="&amp;$K254)&lt;&gt;0,$L254,0)</f>
        <v>-6993.14</v>
      </c>
      <c r="X254" s="61">
        <f>IF(COUNTIF(Setup_Hierarchy!$J$16:$IV$16,"="&amp;$K254)&lt;&gt;0,$L254,0)</f>
        <v>0</v>
      </c>
      <c r="Y254" s="61">
        <f>IF(COUNTIF(Setup_Hierarchy!$J$17:$IV$17,"="&amp;$K254)&lt;&gt;0,$L254,0)</f>
        <v>0</v>
      </c>
      <c r="Z254" s="61">
        <f>IF(COUNTIF(Setup_Hierarchy!$J$18:$IV$18,"="&amp;$K254)&lt;&gt;0,$L254,0)</f>
        <v>0</v>
      </c>
      <c r="AA254" s="61">
        <f>IF(COUNTIF(Setup_Hierarchy!$J$19:$IV$19,"="&amp;$K254)&lt;&gt;0,$L254,0)</f>
        <v>0</v>
      </c>
      <c r="AB254" s="61">
        <f>IF(COUNTIF(Setup_Hierarchy!$J$20:$IV$20,"="&amp;$K254)&lt;&gt;0,$L254,0)</f>
        <v>0</v>
      </c>
      <c r="AC254" s="61">
        <f>IF(COUNTIF(Setup_Hierarchy!$J$21:$IV$21,"="&amp;$K254)&lt;&gt;0,$L254,0)</f>
        <v>0</v>
      </c>
      <c r="AD254" s="61">
        <f>IF(COUNTIF(Setup_Hierarchy!$J$22:$IV$22,"="&amp;$K254)&lt;&gt;0,$L254,0)</f>
        <v>0</v>
      </c>
      <c r="AE254" s="61">
        <f>IF(COUNTIF(Setup_Hierarchy!$J$23:$IV$23,"="&amp;$K254)&lt;&gt;0,$L254,0)</f>
        <v>0</v>
      </c>
      <c r="AF254" s="61">
        <f>IF(COUNTIF(Setup_Hierarchy!$J$24:$IV$24,"="&amp;$K254)&lt;&gt;0,$L254,0)</f>
        <v>0</v>
      </c>
      <c r="AG254" s="61">
        <f>IF(COUNTIF(Setup_Hierarchy!$J$25:$IV$25,"="&amp;$K254)&lt;&gt;0,$L254,0)</f>
        <v>0</v>
      </c>
      <c r="AH254" s="61">
        <f>IF(COUNTIF(Setup_Hierarchy!$J$26:$IV$26,"="&amp;$K254)&lt;&gt;0,$L254,0)</f>
        <v>0</v>
      </c>
      <c r="AI254" s="61">
        <f>IF(COUNTIF(Setup_Hierarchy!$J$27:$IV$27,"="&amp;$K254)&lt;&gt;0,$L254,0)</f>
        <v>0</v>
      </c>
      <c r="AJ254" s="61">
        <f>IF(COUNTIF(Setup_Hierarchy!$J$28:$IV$28,"="&amp;$K254)&lt;&gt;0,$L254,0)</f>
        <v>0</v>
      </c>
      <c r="AK254" s="61">
        <f>IF(COUNTIF(Setup_Hierarchy!$J$29:$IV$29,"="&amp;$K254)&lt;&gt;0,$L254,0)</f>
        <v>0</v>
      </c>
      <c r="AL254" s="61">
        <f>IF(COUNTIF(Setup_Hierarchy!$J$30:$IV$30,"="&amp;$K254)&lt;&gt;0,$L254,0)</f>
        <v>0</v>
      </c>
      <c r="AM254" s="61">
        <f>IF(COUNTIF(Setup_Hierarchy!$J$31:$IV$31,"="&amp;$K254)&lt;&gt;0,$L254,0)</f>
        <v>0</v>
      </c>
      <c r="AN254" s="61">
        <f>IF(COUNTIF(Setup_Hierarchy!$J$32:$IV$32,"="&amp;$K254)&lt;&gt;0,$L254,0)</f>
        <v>0</v>
      </c>
      <c r="AO254" s="61">
        <f>IF(COUNTIF(Setup_Hierarchy!$J$33:$IV$33,"="&amp;$K254)&lt;&gt;0,$L254,0)</f>
        <v>0</v>
      </c>
      <c r="AP254" s="61">
        <f>IF(COUNTIF(Setup_Hierarchy!$J$34:$IV$34,"="&amp;$K254)&lt;&gt;0,$L254,0)</f>
        <v>0</v>
      </c>
      <c r="AQ254" s="61">
        <f>IF(COUNTIF(Setup_Hierarchy!$J$35:$IV$35,"="&amp;$K254)&lt;&gt;0,$L254,0)</f>
        <v>0</v>
      </c>
      <c r="AR254" s="61">
        <f>IF(COUNTIF(Setup_Hierarchy!$J$36:$IV$36,"="&amp;$K254)&lt;&gt;0,$L254,0)</f>
        <v>0</v>
      </c>
      <c r="AS254" s="61">
        <f>IF(COUNTIF(Setup_Hierarchy!$J$37:$IV$37,"="&amp;$K254)&lt;&gt;0,$L254,0)</f>
        <v>0</v>
      </c>
      <c r="AT254" s="61">
        <f>IF(COUNTIF(Setup_Hierarchy!$J$38:$IV$38,"="&amp;$K254)&lt;&gt;0,$L254,0)</f>
        <v>0</v>
      </c>
      <c r="AU254" s="61">
        <f>IF(COUNTIF(Setup_Hierarchy!$J$39:$IV$39,"="&amp;$K254)&lt;&gt;0,$L254,0)</f>
        <v>0</v>
      </c>
      <c r="AV254" s="61">
        <f>IF(COUNTIF(Setup_Hierarchy!$J$40:$IV$40,"="&amp;$K254)&lt;&gt;0,$L254,0)</f>
        <v>0</v>
      </c>
      <c r="AW254" s="61">
        <f>IF(COUNTIF(Setup_Hierarchy!$J$41:$IV$41,"="&amp;$K254)&lt;&gt;0,$L254,0)</f>
        <v>0</v>
      </c>
      <c r="AX254" s="61">
        <f>IF(COUNTIF(Setup_Hierarchy!$J$42:$IV$42,"="&amp;$K254)&lt;&gt;0,$L254,0)</f>
        <v>0</v>
      </c>
      <c r="AY254" s="61">
        <f>IF(COUNTIF(Setup_Hierarchy!$J$43:$IV$43,"="&amp;$K254)&lt;&gt;0,$L254,0)</f>
        <v>0</v>
      </c>
      <c r="AZ254" s="61">
        <f>IF(COUNTIF(Setup_Hierarchy!$J$44:$IV$44,"="&amp;$K254)&lt;&gt;0,$L254,0)</f>
        <v>0</v>
      </c>
      <c r="BA254" s="61">
        <f>IF(COUNTIF(Setup_Hierarchy!$J$45:$IV$45,"="&amp;$K254)&lt;&gt;0,$L254,0)</f>
        <v>0</v>
      </c>
      <c r="BB254" s="61">
        <f>IF(COUNTIF(Setup_Hierarchy!$J$46:$IV$46,"="&amp;$K254)&lt;&gt;0,$L254,0)</f>
        <v>0</v>
      </c>
      <c r="BC254" s="61">
        <f>IF(COUNTIF(Setup_Hierarchy!$J$47:$IV$47,"="&amp;$K254)&lt;&gt;0,$L254,0)</f>
        <v>0</v>
      </c>
      <c r="BD254" s="61">
        <f>IF(COUNTIF(Setup_Hierarchy!$J$48:$IV$48,"="&amp;$K254)&lt;&gt;0,$L254,0)</f>
        <v>0</v>
      </c>
      <c r="BE254" s="61">
        <f>IF(COUNTIF(Setup_Hierarchy!$J$49:$IV$49,"="&amp;$K254)&lt;&gt;0,$L254,0)</f>
        <v>0</v>
      </c>
      <c r="BF254" s="61">
        <f>IF(COUNTIF(Setup_Hierarchy!$J$50:$IV$50,"="&amp;$K254)&lt;&gt;0,$L254,0)</f>
        <v>0</v>
      </c>
      <c r="BG254" s="61">
        <f>IF(COUNTIF(Setup_Hierarchy!$J$51:$IV$51,"="&amp;$K254)&lt;&gt;0,$L254,0)</f>
        <v>0</v>
      </c>
      <c r="BH254" s="61">
        <f>IF(COUNTIF(Setup_Hierarchy!$J$52:$IV$52,"="&amp;$K254)&lt;&gt;0,$L254,0)</f>
        <v>0</v>
      </c>
      <c r="BI254" s="61">
        <f>IF(COUNTIF(Setup_Hierarchy!$J$53:$IV$53,"="&amp;$K254)&lt;&gt;0,$L254,0)</f>
        <v>0</v>
      </c>
      <c r="BJ254" s="61">
        <f>IF(COUNTIF(Setup_Hierarchy!$J$54:$IV$54,"="&amp;$K254)&lt;&gt;0,$L254,0)</f>
        <v>0</v>
      </c>
      <c r="BK254" s="61">
        <f>IF(COUNTIF(Setup_Hierarchy!$J$55:$IV$55,"="&amp;$K254)&lt;&gt;0,$L254,0)</f>
        <v>0</v>
      </c>
      <c r="BL254" s="61">
        <f>IF(COUNTIF(Setup_Hierarchy!$J$56:$IV$56,"="&amp;$K254)&lt;&gt;0,$L254,0)</f>
        <v>0</v>
      </c>
      <c r="BM254" s="61">
        <f>IF(COUNTIF(Setup_Hierarchy!$J$57:$IV$57,"="&amp;$K254)&lt;&gt;0,$L254,0)</f>
        <v>0</v>
      </c>
      <c r="BN254" s="61">
        <f>IF(COUNTIF(Setup_Hierarchy!$J$58:$IV$58,"="&amp;$K254)&lt;&gt;0,$L254,0)</f>
        <v>0</v>
      </c>
      <c r="BO254" s="61">
        <f>IF(COUNTIF(Setup_Hierarchy!$J$59:$IV$59,"="&amp;$K254)&lt;&gt;0,$L254,0)</f>
        <v>0</v>
      </c>
      <c r="BP254" s="61">
        <f>IF(COUNTIF(Setup_Hierarchy!$J$60:$IV$60,"="&amp;$K254)&lt;&gt;0,$L254,0)</f>
        <v>0</v>
      </c>
      <c r="BQ254" s="61">
        <f>IF(COUNTIF(Setup_Hierarchy!$J$61:$IV$61,"="&amp;$K254)&lt;&gt;0,$L254,0)</f>
        <v>0</v>
      </c>
      <c r="BR254" s="61">
        <f>IF(COUNTIF(Setup_Hierarchy!$J$62:$IV$62,"="&amp;$K254)&lt;&gt;0,$L254,0)</f>
        <v>0</v>
      </c>
      <c r="BS254" s="61">
        <f>IF(COUNTIF(Setup_Hierarchy!$J$63:$IV$63,"="&amp;$K254)&lt;&gt;0,$L254,0)</f>
        <v>0</v>
      </c>
      <c r="BT254" s="61">
        <f>IF(COUNTIF(Setup_Hierarchy!$J$64:$IV$64,"="&amp;$K254)&lt;&gt;0,$L254,0)</f>
        <v>0</v>
      </c>
      <c r="BU254" s="61">
        <f>IF(COUNTIF(Setup_Hierarchy!$J$65:$IV$65,"="&amp;$K254)&lt;&gt;0,$L254,0)</f>
        <v>0</v>
      </c>
      <c r="BV254" s="61">
        <f>IF(COUNTIF(Setup_Hierarchy!$J$66:$IV$66,"="&amp;$K254)&lt;&gt;0,$L254,0)</f>
        <v>0</v>
      </c>
      <c r="BW254" s="61">
        <f>IF(COUNTIF(Setup_Hierarchy!$J$67:$IV$67,"="&amp;$K254)&lt;&gt;0,$L254,0)</f>
        <v>0</v>
      </c>
      <c r="BX254" s="61">
        <f>IF(COUNTIF(Setup_Hierarchy!$J$68:$IV$68,"="&amp;$K254)&lt;&gt;0,$L254,0)</f>
        <v>0</v>
      </c>
      <c r="BY254" s="61">
        <f>IF(COUNTIF(Setup_Hierarchy!$J$69:$IV$69,"="&amp;$K254)&lt;&gt;0,$L254,0)</f>
        <v>0</v>
      </c>
      <c r="BZ254" s="61">
        <f>IF(COUNTIF(Setup_Hierarchy!$J$70:$IV$70,"="&amp;$K254)&lt;&gt;0,$L254,0)</f>
        <v>0</v>
      </c>
      <c r="CA254" s="61">
        <f>IF(COUNTIF(Setup_Hierarchy!$J$71:$IV$71,"="&amp;$K254)&lt;&gt;0,$L254,0)</f>
        <v>0</v>
      </c>
      <c r="CB254" s="61">
        <f>IF(COUNTIF(Setup_Hierarchy!$J$72:$IV$72,"="&amp;$K254)&lt;&gt;0,$L254,0)</f>
        <v>0</v>
      </c>
      <c r="CC254" s="61">
        <f>IF(COUNTIF(Setup_Hierarchy!$J$73:$IV$73,"="&amp;$K254)&lt;&gt;0,$L254,0)</f>
        <v>0</v>
      </c>
      <c r="CD254" s="61">
        <f>IF(COUNTIF(Setup_Hierarchy!$J$74:$IV$74,"="&amp;$K254)&lt;&gt;0,$L254,0)</f>
        <v>0</v>
      </c>
      <c r="CE254" s="61">
        <f>IF(COUNTIF(Setup_Hierarchy!$J$75:$IV$75,"="&amp;$K254)&lt;&gt;0,$L254,0)</f>
        <v>0</v>
      </c>
      <c r="CF254" s="61">
        <f>IF(COUNTIF(Setup_Hierarchy!$J$76:$IV$76,"="&amp;$K254)&lt;&gt;0,$L254,0)</f>
        <v>0</v>
      </c>
      <c r="CG254" s="61">
        <f>IF(COUNTIF(Setup_Hierarchy!$J$77:$IV$77,"="&amp;$K254)&lt;&gt;0,$L254,0)</f>
        <v>0</v>
      </c>
      <c r="CH254" s="61">
        <f>IF(COUNTIF(Setup_Hierarchy!$J$78:$IV$78,"="&amp;$K254)&lt;&gt;0,$L254,0)</f>
        <v>0</v>
      </c>
      <c r="CI254" s="61">
        <f>IF(COUNTIF(Setup_Hierarchy!$J$79:$IV$79,"="&amp;$K254)&lt;&gt;0,$L254,0)</f>
        <v>0</v>
      </c>
      <c r="CJ254" s="61">
        <f>IF(COUNTIF(Setup_Hierarchy!$J$80:$IV$80,"="&amp;$K254)&lt;&gt;0,$L254,0)</f>
        <v>0</v>
      </c>
      <c r="CK254" s="61">
        <f>IF(COUNTIF(Setup_Hierarchy!$J$81:$IV$81,"="&amp;$K254)&lt;&gt;0,$L254,0)</f>
        <v>0</v>
      </c>
      <c r="CL254" s="61">
        <f>IF(COUNTIF(Setup_Hierarchy!$J$82:$IV$82,"="&amp;$K254)&lt;&gt;0,$L254,0)</f>
        <v>0</v>
      </c>
      <c r="CM254" s="61">
        <f>IF(COUNTIF(Setup_Hierarchy!$J$83:$IV$83,"="&amp;$K254)&lt;&gt;0,$L254,0)</f>
        <v>0</v>
      </c>
      <c r="CN254" s="61">
        <f>IF(COUNTIF(Setup_Hierarchy!$J$84:$IV$84,"="&amp;$K254)&lt;&gt;0,$L254,0)</f>
        <v>0</v>
      </c>
      <c r="CO254" s="61">
        <f>IF(COUNTIF(Setup_Hierarchy!$J$85:$IV$85,"="&amp;$K254)&lt;&gt;0,$L254,0)</f>
        <v>0</v>
      </c>
      <c r="CP254" s="61">
        <f>IF(COUNTIF(Setup_Hierarchy!$J$86:$IV$86,"="&amp;$K254)&lt;&gt;0,$L254,0)</f>
        <v>0</v>
      </c>
      <c r="CQ254" s="61">
        <f>IF(COUNTIF(Setup_Hierarchy!$J$87:$IV$87,"="&amp;$K254)&lt;&gt;0,$L254,0)</f>
        <v>0</v>
      </c>
      <c r="CR254" s="61">
        <f>IF(COUNTIF(Setup_Hierarchy!$J$88:$IV$88,"="&amp;$K254)&lt;&gt;0,$L254,0)</f>
        <v>0</v>
      </c>
      <c r="CS254" s="61">
        <f>IF(COUNTIF(Setup_Hierarchy!$J$89:$IV$89,"="&amp;$K254)&lt;&gt;0,$L254,0)</f>
        <v>0</v>
      </c>
      <c r="CT254" s="61">
        <f>IF(COUNTIF(Setup_Hierarchy!$J$90:$IV$90,"="&amp;$K254)&lt;&gt;0,$L254,0)</f>
        <v>0</v>
      </c>
      <c r="CU254" s="61">
        <f>IF(COUNTIF(Setup_Hierarchy!$J$91:$IV$91,"="&amp;$K254)&lt;&gt;0,$L254,0)</f>
        <v>0</v>
      </c>
      <c r="CV254" s="61">
        <f>IF(COUNTIF(Setup_Hierarchy!$J$92:$IV$92,"="&amp;$K254)&lt;&gt;0,$L254,0)</f>
        <v>0</v>
      </c>
      <c r="CW254" s="61">
        <f>IF(COUNTIF(Setup_Hierarchy!$J$93:$IV$93,"="&amp;$K254)&lt;&gt;0,$L254,0)</f>
        <v>0</v>
      </c>
      <c r="CX254" s="61">
        <f>IF(COUNTIF(Setup_Hierarchy!$J$94:$IV$94,"="&amp;$K254)&lt;&gt;0,$L254,0)</f>
        <v>0</v>
      </c>
      <c r="CY254" s="61">
        <f>IF(COUNTIF(Setup_Hierarchy!$J$95:$IV$95,"="&amp;$K254)&lt;&gt;0,$L254,0)</f>
        <v>0</v>
      </c>
      <c r="CZ254" s="61">
        <f>IF(COUNTIF(Setup_Hierarchy!$J$96:$IV$96,"="&amp;$K254)&lt;&gt;0,$L254,0)</f>
        <v>0</v>
      </c>
      <c r="DA254" s="61">
        <f>IF(COUNTIF(Setup_Hierarchy!$J$97:$IV$97,"="&amp;$K254)&lt;&gt;0,$L254,0)</f>
        <v>0</v>
      </c>
      <c r="DB254" s="61">
        <f>IF(COUNTIF(Setup_Hierarchy!$J$98:$IV$98,"="&amp;$K254)&lt;&gt;0,$L254,0)</f>
        <v>0</v>
      </c>
      <c r="DC254" s="61">
        <f>IF(COUNTIF(Setup_Hierarchy!$J$99:$IV$99,"="&amp;$K254)&lt;&gt;0,$L254,0)</f>
        <v>0</v>
      </c>
      <c r="DD254" s="61">
        <f>IF(COUNTIF(Setup_Hierarchy!$J$100:$IV$100,"="&amp;$K254)&lt;&gt;0,$L254,0)</f>
        <v>0</v>
      </c>
      <c r="DE254" s="61">
        <f>IF(COUNTIF(Setup_Hierarchy!$J$101:$IV$101,"="&amp;$K254)&lt;&gt;0,$L254,0)</f>
        <v>0</v>
      </c>
      <c r="DF254" s="61">
        <f>IF(COUNTIF(Setup_Hierarchy!$J$102:$IV$102,"="&amp;$K254)&lt;&gt;0,$L254,0)</f>
        <v>0</v>
      </c>
      <c r="DG254" s="61">
        <f>IF(COUNTIF(Setup_Hierarchy!$J$103:$IV$103,"="&amp;$K254)&lt;&gt;0,$L254,0)</f>
        <v>0</v>
      </c>
      <c r="DH254" s="61">
        <f>IF(COUNTIF(Setup_Hierarchy!$J$104:$IV$104,"="&amp;$K254)&lt;&gt;0,$L254,0)</f>
        <v>0</v>
      </c>
      <c r="DI254" s="61">
        <f>IF(COUNTIF(Setup_Hierarchy!$J$105:$IV$105,"="&amp;$K254)&lt;&gt;0,$L254,0)</f>
        <v>0</v>
      </c>
      <c r="DJ254" s="61">
        <f>IF(COUNTIF(Setup_Hierarchy!$J$106:$IV$106,"="&amp;$K254)&lt;&gt;0,$L254,0)</f>
        <v>0</v>
      </c>
      <c r="DK254" s="61">
        <f>IF(COUNTIF(Setup_Hierarchy!$J$107:$IV$107,"="&amp;$K254)&lt;&gt;0,$L254,0)</f>
        <v>0</v>
      </c>
      <c r="DL254" s="61">
        <f>IF(COUNTIF(Setup_Hierarchy!$J$108:$IV$108,"="&amp;$K254)&lt;&gt;0,$L254,0)</f>
        <v>0</v>
      </c>
      <c r="DM254" s="61">
        <f>IF(COUNTIF(Setup_Hierarchy!$J$109:$IV$109,"="&amp;$K254)&lt;&gt;0,$L254,0)</f>
        <v>0</v>
      </c>
      <c r="DN254" s="61">
        <f>IF(COUNTIF(Setup_Hierarchy!$J$110:$IV$110,"="&amp;$K254)&lt;&gt;0,$L254,0)</f>
        <v>0</v>
      </c>
      <c r="DO254" s="61">
        <f>IF(COUNTIF(Setup_Hierarchy!$J$111:$IV$111,"="&amp;$K254)&lt;&gt;0,$L254,0)</f>
        <v>0</v>
      </c>
      <c r="DP254" s="61">
        <f>IF(COUNTIF(Setup_Hierarchy!$J$112:$IV$112,"="&amp;$K254)&lt;&gt;0,$L254,0)</f>
        <v>0</v>
      </c>
      <c r="DQ254" s="61">
        <f>IF(COUNTIF(Setup_Hierarchy!$J$113:$IV$113,"="&amp;$K254)&lt;&gt;0,$L254,0)</f>
        <v>0</v>
      </c>
      <c r="DR254" s="61">
        <f>IF(COUNTIF(Setup_Hierarchy!$J$114:$IV$114,"="&amp;$K254)&lt;&gt;0,$L254,0)</f>
        <v>0</v>
      </c>
      <c r="DS254" s="61">
        <f>IF(COUNTIF(Setup_Hierarchy!$J$115:$IV$115,"="&amp;$K254)&lt;&gt;0,$L254,0)</f>
        <v>0</v>
      </c>
      <c r="DT254" s="61">
        <f>IF(COUNTIF(Setup_Hierarchy!$J$116:$IV$116,"="&amp;$K254)&lt;&gt;0,$L254,0)</f>
        <v>0</v>
      </c>
    </row>
    <row r="255" spans="2:124" x14ac:dyDescent="0.2">
      <c r="B255" t="s">
        <v>43</v>
      </c>
      <c r="C255">
        <v>294</v>
      </c>
      <c r="D255" t="s">
        <v>9</v>
      </c>
      <c r="E255" t="s">
        <v>369</v>
      </c>
      <c r="F255" t="s">
        <v>528</v>
      </c>
      <c r="G255" t="s">
        <v>25</v>
      </c>
      <c r="H255" t="s">
        <v>8</v>
      </c>
      <c r="I255">
        <v>0.75277400000000005</v>
      </c>
      <c r="J255">
        <v>1.6130500000000001</v>
      </c>
      <c r="K255">
        <v>628</v>
      </c>
      <c r="L255">
        <v>-11.34</v>
      </c>
      <c r="M255" s="61">
        <f>IF(COUNTIF(Setup_Hierarchy!$J$5:$IV$5,"="&amp;$K255)&lt;&gt;0,$L255,0)</f>
        <v>-11.34</v>
      </c>
      <c r="N255" s="61">
        <f>IF(COUNTIF(Setup_Hierarchy!$J$6:$IV$6,"="&amp;$K255)&lt;&gt;0,$L255,0)</f>
        <v>-11.34</v>
      </c>
      <c r="O255" s="61">
        <f>IF(COUNTIF(Setup_Hierarchy!$J$7:$IV$7,"="&amp;$K255)&lt;&gt;0,$L255,0)</f>
        <v>-11.34</v>
      </c>
      <c r="P255" s="61">
        <f>IF(COUNTIF(Setup_Hierarchy!$J$8:$IV$8,"="&amp;$K255)&lt;&gt;0,$L255,0)</f>
        <v>0</v>
      </c>
      <c r="Q255" s="61">
        <f>IF(COUNTIF(Setup_Hierarchy!$J$9:$IV$9,"="&amp;$K255)&lt;&gt;0,$L255,0)</f>
        <v>0</v>
      </c>
      <c r="R255" s="61">
        <f>IF(COUNTIF(Setup_Hierarchy!$J$10:$IV$10,"="&amp;$K255)&lt;&gt;0,$L255,0)</f>
        <v>0</v>
      </c>
      <c r="S255" s="61">
        <f>IF(COUNTIF(Setup_Hierarchy!$J$11:$IV$11,"="&amp;$K255)&lt;&gt;0,$L255,0)</f>
        <v>0</v>
      </c>
      <c r="T255" s="61">
        <f>IF(COUNTIF(Setup_Hierarchy!$J$12:$IV$12,"="&amp;$K255)&lt;&gt;0,$L255,0)</f>
        <v>0</v>
      </c>
      <c r="U255" s="61">
        <f>IF(COUNTIF(Setup_Hierarchy!$J$13:$IV$13,"="&amp;$K255)&lt;&gt;0,$L255,0)</f>
        <v>0</v>
      </c>
      <c r="V255" s="61">
        <f>IF(COUNTIF(Setup_Hierarchy!$J$14:$IV$14,"="&amp;$K255)&lt;&gt;0,$L255,0)</f>
        <v>0</v>
      </c>
      <c r="W255" s="61">
        <f>IF(COUNTIF(Setup_Hierarchy!$J$15:$IV$15,"="&amp;$K255)&lt;&gt;0,$L255,0)</f>
        <v>0</v>
      </c>
      <c r="X255" s="61">
        <f>IF(COUNTIF(Setup_Hierarchy!$J$16:$IV$16,"="&amp;$K255)&lt;&gt;0,$L255,0)</f>
        <v>0</v>
      </c>
      <c r="Y255" s="61">
        <f>IF(COUNTIF(Setup_Hierarchy!$J$17:$IV$17,"="&amp;$K255)&lt;&gt;0,$L255,0)</f>
        <v>0</v>
      </c>
      <c r="Z255" s="61">
        <f>IF(COUNTIF(Setup_Hierarchy!$J$18:$IV$18,"="&amp;$K255)&lt;&gt;0,$L255,0)</f>
        <v>0</v>
      </c>
      <c r="AA255" s="61">
        <f>IF(COUNTIF(Setup_Hierarchy!$J$19:$IV$19,"="&amp;$K255)&lt;&gt;0,$L255,0)</f>
        <v>0</v>
      </c>
      <c r="AB255" s="61">
        <f>IF(COUNTIF(Setup_Hierarchy!$J$20:$IV$20,"="&amp;$K255)&lt;&gt;0,$L255,0)</f>
        <v>0</v>
      </c>
      <c r="AC255" s="61">
        <f>IF(COUNTIF(Setup_Hierarchy!$J$21:$IV$21,"="&amp;$K255)&lt;&gt;0,$L255,0)</f>
        <v>0</v>
      </c>
      <c r="AD255" s="61">
        <f>IF(COUNTIF(Setup_Hierarchy!$J$22:$IV$22,"="&amp;$K255)&lt;&gt;0,$L255,0)</f>
        <v>0</v>
      </c>
      <c r="AE255" s="61">
        <f>IF(COUNTIF(Setup_Hierarchy!$J$23:$IV$23,"="&amp;$K255)&lt;&gt;0,$L255,0)</f>
        <v>0</v>
      </c>
      <c r="AF255" s="61">
        <f>IF(COUNTIF(Setup_Hierarchy!$J$24:$IV$24,"="&amp;$K255)&lt;&gt;0,$L255,0)</f>
        <v>0</v>
      </c>
      <c r="AG255" s="61">
        <f>IF(COUNTIF(Setup_Hierarchy!$J$25:$IV$25,"="&amp;$K255)&lt;&gt;0,$L255,0)</f>
        <v>0</v>
      </c>
      <c r="AH255" s="61">
        <f>IF(COUNTIF(Setup_Hierarchy!$J$26:$IV$26,"="&amp;$K255)&lt;&gt;0,$L255,0)</f>
        <v>0</v>
      </c>
      <c r="AI255" s="61">
        <f>IF(COUNTIF(Setup_Hierarchy!$J$27:$IV$27,"="&amp;$K255)&lt;&gt;0,$L255,0)</f>
        <v>0</v>
      </c>
      <c r="AJ255" s="61">
        <f>IF(COUNTIF(Setup_Hierarchy!$J$28:$IV$28,"="&amp;$K255)&lt;&gt;0,$L255,0)</f>
        <v>0</v>
      </c>
      <c r="AK255" s="61">
        <f>IF(COUNTIF(Setup_Hierarchy!$J$29:$IV$29,"="&amp;$K255)&lt;&gt;0,$L255,0)</f>
        <v>0</v>
      </c>
      <c r="AL255" s="61">
        <f>IF(COUNTIF(Setup_Hierarchy!$J$30:$IV$30,"="&amp;$K255)&lt;&gt;0,$L255,0)</f>
        <v>0</v>
      </c>
      <c r="AM255" s="61">
        <f>IF(COUNTIF(Setup_Hierarchy!$J$31:$IV$31,"="&amp;$K255)&lt;&gt;0,$L255,0)</f>
        <v>0</v>
      </c>
      <c r="AN255" s="61">
        <f>IF(COUNTIF(Setup_Hierarchy!$J$32:$IV$32,"="&amp;$K255)&lt;&gt;0,$L255,0)</f>
        <v>0</v>
      </c>
      <c r="AO255" s="61">
        <f>IF(COUNTIF(Setup_Hierarchy!$J$33:$IV$33,"="&amp;$K255)&lt;&gt;0,$L255,0)</f>
        <v>0</v>
      </c>
      <c r="AP255" s="61">
        <f>IF(COUNTIF(Setup_Hierarchy!$J$34:$IV$34,"="&amp;$K255)&lt;&gt;0,$L255,0)</f>
        <v>0</v>
      </c>
      <c r="AQ255" s="61">
        <f>IF(COUNTIF(Setup_Hierarchy!$J$35:$IV$35,"="&amp;$K255)&lt;&gt;0,$L255,0)</f>
        <v>0</v>
      </c>
      <c r="AR255" s="61">
        <f>IF(COUNTIF(Setup_Hierarchy!$J$36:$IV$36,"="&amp;$K255)&lt;&gt;0,$L255,0)</f>
        <v>0</v>
      </c>
      <c r="AS255" s="61">
        <f>IF(COUNTIF(Setup_Hierarchy!$J$37:$IV$37,"="&amp;$K255)&lt;&gt;0,$L255,0)</f>
        <v>0</v>
      </c>
      <c r="AT255" s="61">
        <f>IF(COUNTIF(Setup_Hierarchy!$J$38:$IV$38,"="&amp;$K255)&lt;&gt;0,$L255,0)</f>
        <v>0</v>
      </c>
      <c r="AU255" s="61">
        <f>IF(COUNTIF(Setup_Hierarchy!$J$39:$IV$39,"="&amp;$K255)&lt;&gt;0,$L255,0)</f>
        <v>0</v>
      </c>
      <c r="AV255" s="61">
        <f>IF(COUNTIF(Setup_Hierarchy!$J$40:$IV$40,"="&amp;$K255)&lt;&gt;0,$L255,0)</f>
        <v>0</v>
      </c>
      <c r="AW255" s="61">
        <f>IF(COUNTIF(Setup_Hierarchy!$J$41:$IV$41,"="&amp;$K255)&lt;&gt;0,$L255,0)</f>
        <v>0</v>
      </c>
      <c r="AX255" s="61">
        <f>IF(COUNTIF(Setup_Hierarchy!$J$42:$IV$42,"="&amp;$K255)&lt;&gt;0,$L255,0)</f>
        <v>0</v>
      </c>
      <c r="AY255" s="61">
        <f>IF(COUNTIF(Setup_Hierarchy!$J$43:$IV$43,"="&amp;$K255)&lt;&gt;0,$L255,0)</f>
        <v>0</v>
      </c>
      <c r="AZ255" s="61">
        <f>IF(COUNTIF(Setup_Hierarchy!$J$44:$IV$44,"="&amp;$K255)&lt;&gt;0,$L255,0)</f>
        <v>0</v>
      </c>
      <c r="BA255" s="61">
        <f>IF(COUNTIF(Setup_Hierarchy!$J$45:$IV$45,"="&amp;$K255)&lt;&gt;0,$L255,0)</f>
        <v>0</v>
      </c>
      <c r="BB255" s="61">
        <f>IF(COUNTIF(Setup_Hierarchy!$J$46:$IV$46,"="&amp;$K255)&lt;&gt;0,$L255,0)</f>
        <v>0</v>
      </c>
      <c r="BC255" s="61">
        <f>IF(COUNTIF(Setup_Hierarchy!$J$47:$IV$47,"="&amp;$K255)&lt;&gt;0,$L255,0)</f>
        <v>0</v>
      </c>
      <c r="BD255" s="61">
        <f>IF(COUNTIF(Setup_Hierarchy!$J$48:$IV$48,"="&amp;$K255)&lt;&gt;0,$L255,0)</f>
        <v>0</v>
      </c>
      <c r="BE255" s="61">
        <f>IF(COUNTIF(Setup_Hierarchy!$J$49:$IV$49,"="&amp;$K255)&lt;&gt;0,$L255,0)</f>
        <v>0</v>
      </c>
      <c r="BF255" s="61">
        <f>IF(COUNTIF(Setup_Hierarchy!$J$50:$IV$50,"="&amp;$K255)&lt;&gt;0,$L255,0)</f>
        <v>0</v>
      </c>
      <c r="BG255" s="61">
        <f>IF(COUNTIF(Setup_Hierarchy!$J$51:$IV$51,"="&amp;$K255)&lt;&gt;0,$L255,0)</f>
        <v>-11.34</v>
      </c>
      <c r="BH255" s="61">
        <f>IF(COUNTIF(Setup_Hierarchy!$J$52:$IV$52,"="&amp;$K255)&lt;&gt;0,$L255,0)</f>
        <v>0</v>
      </c>
      <c r="BI255" s="61">
        <f>IF(COUNTIF(Setup_Hierarchy!$J$53:$IV$53,"="&amp;$K255)&lt;&gt;0,$L255,0)</f>
        <v>0</v>
      </c>
      <c r="BJ255" s="61">
        <f>IF(COUNTIF(Setup_Hierarchy!$J$54:$IV$54,"="&amp;$K255)&lt;&gt;0,$L255,0)</f>
        <v>0</v>
      </c>
      <c r="BK255" s="61">
        <f>IF(COUNTIF(Setup_Hierarchy!$J$55:$IV$55,"="&amp;$K255)&lt;&gt;0,$L255,0)</f>
        <v>0</v>
      </c>
      <c r="BL255" s="61">
        <f>IF(COUNTIF(Setup_Hierarchy!$J$56:$IV$56,"="&amp;$K255)&lt;&gt;0,$L255,0)</f>
        <v>0</v>
      </c>
      <c r="BM255" s="61">
        <f>IF(COUNTIF(Setup_Hierarchy!$J$57:$IV$57,"="&amp;$K255)&lt;&gt;0,$L255,0)</f>
        <v>0</v>
      </c>
      <c r="BN255" s="61">
        <f>IF(COUNTIF(Setup_Hierarchy!$J$58:$IV$58,"="&amp;$K255)&lt;&gt;0,$L255,0)</f>
        <v>0</v>
      </c>
      <c r="BO255" s="61">
        <f>IF(COUNTIF(Setup_Hierarchy!$J$59:$IV$59,"="&amp;$K255)&lt;&gt;0,$L255,0)</f>
        <v>-11.34</v>
      </c>
      <c r="BP255" s="61">
        <f>IF(COUNTIF(Setup_Hierarchy!$J$60:$IV$60,"="&amp;$K255)&lt;&gt;0,$L255,0)</f>
        <v>0</v>
      </c>
      <c r="BQ255" s="61">
        <f>IF(COUNTIF(Setup_Hierarchy!$J$61:$IV$61,"="&amp;$K255)&lt;&gt;0,$L255,0)</f>
        <v>0</v>
      </c>
      <c r="BR255" s="61">
        <f>IF(COUNTIF(Setup_Hierarchy!$J$62:$IV$62,"="&amp;$K255)&lt;&gt;0,$L255,0)</f>
        <v>0</v>
      </c>
      <c r="BS255" s="61">
        <f>IF(COUNTIF(Setup_Hierarchy!$J$63:$IV$63,"="&amp;$K255)&lt;&gt;0,$L255,0)</f>
        <v>0</v>
      </c>
      <c r="BT255" s="61">
        <f>IF(COUNTIF(Setup_Hierarchy!$J$64:$IV$64,"="&amp;$K255)&lt;&gt;0,$L255,0)</f>
        <v>0</v>
      </c>
      <c r="BU255" s="61">
        <f>IF(COUNTIF(Setup_Hierarchy!$J$65:$IV$65,"="&amp;$K255)&lt;&gt;0,$L255,0)</f>
        <v>0</v>
      </c>
      <c r="BV255" s="61">
        <f>IF(COUNTIF(Setup_Hierarchy!$J$66:$IV$66,"="&amp;$K255)&lt;&gt;0,$L255,0)</f>
        <v>0</v>
      </c>
      <c r="BW255" s="61">
        <f>IF(COUNTIF(Setup_Hierarchy!$J$67:$IV$67,"="&amp;$K255)&lt;&gt;0,$L255,0)</f>
        <v>0</v>
      </c>
      <c r="BX255" s="61">
        <f>IF(COUNTIF(Setup_Hierarchy!$J$68:$IV$68,"="&amp;$K255)&lt;&gt;0,$L255,0)</f>
        <v>0</v>
      </c>
      <c r="BY255" s="61">
        <f>IF(COUNTIF(Setup_Hierarchy!$J$69:$IV$69,"="&amp;$K255)&lt;&gt;0,$L255,0)</f>
        <v>0</v>
      </c>
      <c r="BZ255" s="61">
        <f>IF(COUNTIF(Setup_Hierarchy!$J$70:$IV$70,"="&amp;$K255)&lt;&gt;0,$L255,0)</f>
        <v>0</v>
      </c>
      <c r="CA255" s="61">
        <f>IF(COUNTIF(Setup_Hierarchy!$J$71:$IV$71,"="&amp;$K255)&lt;&gt;0,$L255,0)</f>
        <v>0</v>
      </c>
      <c r="CB255" s="61">
        <f>IF(COUNTIF(Setup_Hierarchy!$J$72:$IV$72,"="&amp;$K255)&lt;&gt;0,$L255,0)</f>
        <v>0</v>
      </c>
      <c r="CC255" s="61">
        <f>IF(COUNTIF(Setup_Hierarchy!$J$73:$IV$73,"="&amp;$K255)&lt;&gt;0,$L255,0)</f>
        <v>0</v>
      </c>
      <c r="CD255" s="61">
        <f>IF(COUNTIF(Setup_Hierarchy!$J$74:$IV$74,"="&amp;$K255)&lt;&gt;0,$L255,0)</f>
        <v>0</v>
      </c>
      <c r="CE255" s="61">
        <f>IF(COUNTIF(Setup_Hierarchy!$J$75:$IV$75,"="&amp;$K255)&lt;&gt;0,$L255,0)</f>
        <v>-11.34</v>
      </c>
      <c r="CF255" s="61">
        <f>IF(COUNTIF(Setup_Hierarchy!$J$76:$IV$76,"="&amp;$K255)&lt;&gt;0,$L255,0)</f>
        <v>-11.34</v>
      </c>
      <c r="CG255" s="61">
        <f>IF(COUNTIF(Setup_Hierarchy!$J$77:$IV$77,"="&amp;$K255)&lt;&gt;0,$L255,0)</f>
        <v>0</v>
      </c>
      <c r="CH255" s="61">
        <f>IF(COUNTIF(Setup_Hierarchy!$J$78:$IV$78,"="&amp;$K255)&lt;&gt;0,$L255,0)</f>
        <v>0</v>
      </c>
      <c r="CI255" s="61">
        <f>IF(COUNTIF(Setup_Hierarchy!$J$79:$IV$79,"="&amp;$K255)&lt;&gt;0,$L255,0)</f>
        <v>0</v>
      </c>
      <c r="CJ255" s="61">
        <f>IF(COUNTIF(Setup_Hierarchy!$J$80:$IV$80,"="&amp;$K255)&lt;&gt;0,$L255,0)</f>
        <v>0</v>
      </c>
      <c r="CK255" s="61">
        <f>IF(COUNTIF(Setup_Hierarchy!$J$81:$IV$81,"="&amp;$K255)&lt;&gt;0,$L255,0)</f>
        <v>0</v>
      </c>
      <c r="CL255" s="61">
        <f>IF(COUNTIF(Setup_Hierarchy!$J$82:$IV$82,"="&amp;$K255)&lt;&gt;0,$L255,0)</f>
        <v>0</v>
      </c>
      <c r="CM255" s="61">
        <f>IF(COUNTIF(Setup_Hierarchy!$J$83:$IV$83,"="&amp;$K255)&lt;&gt;0,$L255,0)</f>
        <v>0</v>
      </c>
      <c r="CN255" s="61">
        <f>IF(COUNTIF(Setup_Hierarchy!$J$84:$IV$84,"="&amp;$K255)&lt;&gt;0,$L255,0)</f>
        <v>0</v>
      </c>
      <c r="CO255" s="61">
        <f>IF(COUNTIF(Setup_Hierarchy!$J$85:$IV$85,"="&amp;$K255)&lt;&gt;0,$L255,0)</f>
        <v>0</v>
      </c>
      <c r="CP255" s="61">
        <f>IF(COUNTIF(Setup_Hierarchy!$J$86:$IV$86,"="&amp;$K255)&lt;&gt;0,$L255,0)</f>
        <v>0</v>
      </c>
      <c r="CQ255" s="61">
        <f>IF(COUNTIF(Setup_Hierarchy!$J$87:$IV$87,"="&amp;$K255)&lt;&gt;0,$L255,0)</f>
        <v>0</v>
      </c>
      <c r="CR255" s="61">
        <f>IF(COUNTIF(Setup_Hierarchy!$J$88:$IV$88,"="&amp;$K255)&lt;&gt;0,$L255,0)</f>
        <v>0</v>
      </c>
      <c r="CS255" s="61">
        <f>IF(COUNTIF(Setup_Hierarchy!$J$89:$IV$89,"="&amp;$K255)&lt;&gt;0,$L255,0)</f>
        <v>0</v>
      </c>
      <c r="CT255" s="61">
        <f>IF(COUNTIF(Setup_Hierarchy!$J$90:$IV$90,"="&amp;$K255)&lt;&gt;0,$L255,0)</f>
        <v>0</v>
      </c>
      <c r="CU255" s="61">
        <f>IF(COUNTIF(Setup_Hierarchy!$J$91:$IV$91,"="&amp;$K255)&lt;&gt;0,$L255,0)</f>
        <v>0</v>
      </c>
      <c r="CV255" s="61">
        <f>IF(COUNTIF(Setup_Hierarchy!$J$92:$IV$92,"="&amp;$K255)&lt;&gt;0,$L255,0)</f>
        <v>0</v>
      </c>
      <c r="CW255" s="61">
        <f>IF(COUNTIF(Setup_Hierarchy!$J$93:$IV$93,"="&amp;$K255)&lt;&gt;0,$L255,0)</f>
        <v>0</v>
      </c>
      <c r="CX255" s="61">
        <f>IF(COUNTIF(Setup_Hierarchy!$J$94:$IV$94,"="&amp;$K255)&lt;&gt;0,$L255,0)</f>
        <v>0</v>
      </c>
      <c r="CY255" s="61">
        <f>IF(COUNTIF(Setup_Hierarchy!$J$95:$IV$95,"="&amp;$K255)&lt;&gt;0,$L255,0)</f>
        <v>0</v>
      </c>
      <c r="CZ255" s="61">
        <f>IF(COUNTIF(Setup_Hierarchy!$J$96:$IV$96,"="&amp;$K255)&lt;&gt;0,$L255,0)</f>
        <v>0</v>
      </c>
      <c r="DA255" s="61">
        <f>IF(COUNTIF(Setup_Hierarchy!$J$97:$IV$97,"="&amp;$K255)&lt;&gt;0,$L255,0)</f>
        <v>0</v>
      </c>
      <c r="DB255" s="61">
        <f>IF(COUNTIF(Setup_Hierarchy!$J$98:$IV$98,"="&amp;$K255)&lt;&gt;0,$L255,0)</f>
        <v>0</v>
      </c>
      <c r="DC255" s="61">
        <f>IF(COUNTIF(Setup_Hierarchy!$J$99:$IV$99,"="&amp;$K255)&lt;&gt;0,$L255,0)</f>
        <v>0</v>
      </c>
      <c r="DD255" s="61">
        <f>IF(COUNTIF(Setup_Hierarchy!$J$100:$IV$100,"="&amp;$K255)&lt;&gt;0,$L255,0)</f>
        <v>0</v>
      </c>
      <c r="DE255" s="61">
        <f>IF(COUNTIF(Setup_Hierarchy!$J$101:$IV$101,"="&amp;$K255)&lt;&gt;0,$L255,0)</f>
        <v>0</v>
      </c>
      <c r="DF255" s="61">
        <f>IF(COUNTIF(Setup_Hierarchy!$J$102:$IV$102,"="&amp;$K255)&lt;&gt;0,$L255,0)</f>
        <v>0</v>
      </c>
      <c r="DG255" s="61">
        <f>IF(COUNTIF(Setup_Hierarchy!$J$103:$IV$103,"="&amp;$K255)&lt;&gt;0,$L255,0)</f>
        <v>0</v>
      </c>
      <c r="DH255" s="61">
        <f>IF(COUNTIF(Setup_Hierarchy!$J$104:$IV$104,"="&amp;$K255)&lt;&gt;0,$L255,0)</f>
        <v>0</v>
      </c>
      <c r="DI255" s="61">
        <f>IF(COUNTIF(Setup_Hierarchy!$J$105:$IV$105,"="&amp;$K255)&lt;&gt;0,$L255,0)</f>
        <v>0</v>
      </c>
      <c r="DJ255" s="61">
        <f>IF(COUNTIF(Setup_Hierarchy!$J$106:$IV$106,"="&amp;$K255)&lt;&gt;0,$L255,0)</f>
        <v>0</v>
      </c>
      <c r="DK255" s="61">
        <f>IF(COUNTIF(Setup_Hierarchy!$J$107:$IV$107,"="&amp;$K255)&lt;&gt;0,$L255,0)</f>
        <v>0</v>
      </c>
      <c r="DL255" s="61">
        <f>IF(COUNTIF(Setup_Hierarchy!$J$108:$IV$108,"="&amp;$K255)&lt;&gt;0,$L255,0)</f>
        <v>0</v>
      </c>
      <c r="DM255" s="61">
        <f>IF(COUNTIF(Setup_Hierarchy!$J$109:$IV$109,"="&amp;$K255)&lt;&gt;0,$L255,0)</f>
        <v>0</v>
      </c>
      <c r="DN255" s="61">
        <f>IF(COUNTIF(Setup_Hierarchy!$J$110:$IV$110,"="&amp;$K255)&lt;&gt;0,$L255,0)</f>
        <v>0</v>
      </c>
      <c r="DO255" s="61">
        <f>IF(COUNTIF(Setup_Hierarchy!$J$111:$IV$111,"="&amp;$K255)&lt;&gt;0,$L255,0)</f>
        <v>0</v>
      </c>
      <c r="DP255" s="61">
        <f>IF(COUNTIF(Setup_Hierarchy!$J$112:$IV$112,"="&amp;$K255)&lt;&gt;0,$L255,0)</f>
        <v>0</v>
      </c>
      <c r="DQ255" s="61">
        <f>IF(COUNTIF(Setup_Hierarchy!$J$113:$IV$113,"="&amp;$K255)&lt;&gt;0,$L255,0)</f>
        <v>0</v>
      </c>
      <c r="DR255" s="61">
        <f>IF(COUNTIF(Setup_Hierarchy!$J$114:$IV$114,"="&amp;$K255)&lt;&gt;0,$L255,0)</f>
        <v>0</v>
      </c>
      <c r="DS255" s="61">
        <f>IF(COUNTIF(Setup_Hierarchy!$J$115:$IV$115,"="&amp;$K255)&lt;&gt;0,$L255,0)</f>
        <v>0</v>
      </c>
      <c r="DT255" s="61">
        <f>IF(COUNTIF(Setup_Hierarchy!$J$116:$IV$116,"="&amp;$K255)&lt;&gt;0,$L255,0)</f>
        <v>0</v>
      </c>
    </row>
    <row r="256" spans="2:124" x14ac:dyDescent="0.2">
      <c r="B256" t="s">
        <v>43</v>
      </c>
      <c r="C256">
        <v>294</v>
      </c>
      <c r="D256" t="s">
        <v>9</v>
      </c>
      <c r="E256" t="s">
        <v>369</v>
      </c>
      <c r="F256" t="s">
        <v>528</v>
      </c>
      <c r="G256" t="s">
        <v>25</v>
      </c>
      <c r="H256" t="s">
        <v>8</v>
      </c>
      <c r="I256">
        <v>0.75277400000000005</v>
      </c>
      <c r="J256">
        <v>1.6130500000000001</v>
      </c>
      <c r="K256">
        <v>675</v>
      </c>
      <c r="L256">
        <v>-0.23</v>
      </c>
      <c r="M256" s="61">
        <f>IF(COUNTIF(Setup_Hierarchy!$J$5:$IV$5,"="&amp;$K256)&lt;&gt;0,$L256,0)</f>
        <v>-0.23</v>
      </c>
      <c r="N256" s="61">
        <f>IF(COUNTIF(Setup_Hierarchy!$J$6:$IV$6,"="&amp;$K256)&lt;&gt;0,$L256,0)</f>
        <v>-0.23</v>
      </c>
      <c r="O256" s="61">
        <f>IF(COUNTIF(Setup_Hierarchy!$J$7:$IV$7,"="&amp;$K256)&lt;&gt;0,$L256,0)</f>
        <v>-0.23</v>
      </c>
      <c r="P256" s="61">
        <f>IF(COUNTIF(Setup_Hierarchy!$J$8:$IV$8,"="&amp;$K256)&lt;&gt;0,$L256,0)</f>
        <v>-0.23</v>
      </c>
      <c r="Q256" s="61">
        <f>IF(COUNTIF(Setup_Hierarchy!$J$9:$IV$9,"="&amp;$K256)&lt;&gt;0,$L256,0)</f>
        <v>-0.23</v>
      </c>
      <c r="R256" s="61">
        <f>IF(COUNTIF(Setup_Hierarchy!$J$10:$IV$10,"="&amp;$K256)&lt;&gt;0,$L256,0)</f>
        <v>0</v>
      </c>
      <c r="S256" s="61">
        <f>IF(COUNTIF(Setup_Hierarchy!$J$11:$IV$11,"="&amp;$K256)&lt;&gt;0,$L256,0)</f>
        <v>0</v>
      </c>
      <c r="T256" s="61">
        <f>IF(COUNTIF(Setup_Hierarchy!$J$12:$IV$12,"="&amp;$K256)&lt;&gt;0,$L256,0)</f>
        <v>0</v>
      </c>
      <c r="U256" s="61">
        <f>IF(COUNTIF(Setup_Hierarchy!$J$13:$IV$13,"="&amp;$K256)&lt;&gt;0,$L256,0)</f>
        <v>0</v>
      </c>
      <c r="V256" s="61">
        <f>IF(COUNTIF(Setup_Hierarchy!$J$14:$IV$14,"="&amp;$K256)&lt;&gt;0,$L256,0)</f>
        <v>0</v>
      </c>
      <c r="W256" s="61">
        <f>IF(COUNTIF(Setup_Hierarchy!$J$15:$IV$15,"="&amp;$K256)&lt;&gt;0,$L256,0)</f>
        <v>0</v>
      </c>
      <c r="X256" s="61">
        <f>IF(COUNTIF(Setup_Hierarchy!$J$16:$IV$16,"="&amp;$K256)&lt;&gt;0,$L256,0)</f>
        <v>0</v>
      </c>
      <c r="Y256" s="61">
        <f>IF(COUNTIF(Setup_Hierarchy!$J$17:$IV$17,"="&amp;$K256)&lt;&gt;0,$L256,0)</f>
        <v>0</v>
      </c>
      <c r="Z256" s="61">
        <f>IF(COUNTIF(Setup_Hierarchy!$J$18:$IV$18,"="&amp;$K256)&lt;&gt;0,$L256,0)</f>
        <v>-0.23</v>
      </c>
      <c r="AA256" s="61">
        <f>IF(COUNTIF(Setup_Hierarchy!$J$19:$IV$19,"="&amp;$K256)&lt;&gt;0,$L256,0)</f>
        <v>-0.23</v>
      </c>
      <c r="AB256" s="61">
        <f>IF(COUNTIF(Setup_Hierarchy!$J$20:$IV$20,"="&amp;$K256)&lt;&gt;0,$L256,0)</f>
        <v>0</v>
      </c>
      <c r="AC256" s="61">
        <f>IF(COUNTIF(Setup_Hierarchy!$J$21:$IV$21,"="&amp;$K256)&lt;&gt;0,$L256,0)</f>
        <v>0</v>
      </c>
      <c r="AD256" s="61">
        <f>IF(COUNTIF(Setup_Hierarchy!$J$22:$IV$22,"="&amp;$K256)&lt;&gt;0,$L256,0)</f>
        <v>0</v>
      </c>
      <c r="AE256" s="61">
        <f>IF(COUNTIF(Setup_Hierarchy!$J$23:$IV$23,"="&amp;$K256)&lt;&gt;0,$L256,0)</f>
        <v>0</v>
      </c>
      <c r="AF256" s="61">
        <f>IF(COUNTIF(Setup_Hierarchy!$J$24:$IV$24,"="&amp;$K256)&lt;&gt;0,$L256,0)</f>
        <v>0</v>
      </c>
      <c r="AG256" s="61">
        <f>IF(COUNTIF(Setup_Hierarchy!$J$25:$IV$25,"="&amp;$K256)&lt;&gt;0,$L256,0)</f>
        <v>0</v>
      </c>
      <c r="AH256" s="61">
        <f>IF(COUNTIF(Setup_Hierarchy!$J$26:$IV$26,"="&amp;$K256)&lt;&gt;0,$L256,0)</f>
        <v>0</v>
      </c>
      <c r="AI256" s="61">
        <f>IF(COUNTIF(Setup_Hierarchy!$J$27:$IV$27,"="&amp;$K256)&lt;&gt;0,$L256,0)</f>
        <v>0</v>
      </c>
      <c r="AJ256" s="61">
        <f>IF(COUNTIF(Setup_Hierarchy!$J$28:$IV$28,"="&amp;$K256)&lt;&gt;0,$L256,0)</f>
        <v>0</v>
      </c>
      <c r="AK256" s="61">
        <f>IF(COUNTIF(Setup_Hierarchy!$J$29:$IV$29,"="&amp;$K256)&lt;&gt;0,$L256,0)</f>
        <v>0</v>
      </c>
      <c r="AL256" s="61">
        <f>IF(COUNTIF(Setup_Hierarchy!$J$30:$IV$30,"="&amp;$K256)&lt;&gt;0,$L256,0)</f>
        <v>0</v>
      </c>
      <c r="AM256" s="61">
        <f>IF(COUNTIF(Setup_Hierarchy!$J$31:$IV$31,"="&amp;$K256)&lt;&gt;0,$L256,0)</f>
        <v>0</v>
      </c>
      <c r="AN256" s="61">
        <f>IF(COUNTIF(Setup_Hierarchy!$J$32:$IV$32,"="&amp;$K256)&lt;&gt;0,$L256,0)</f>
        <v>0</v>
      </c>
      <c r="AO256" s="61">
        <f>IF(COUNTIF(Setup_Hierarchy!$J$33:$IV$33,"="&amp;$K256)&lt;&gt;0,$L256,0)</f>
        <v>0</v>
      </c>
      <c r="AP256" s="61">
        <f>IF(COUNTIF(Setup_Hierarchy!$J$34:$IV$34,"="&amp;$K256)&lt;&gt;0,$L256,0)</f>
        <v>0</v>
      </c>
      <c r="AQ256" s="61">
        <f>IF(COUNTIF(Setup_Hierarchy!$J$35:$IV$35,"="&amp;$K256)&lt;&gt;0,$L256,0)</f>
        <v>0</v>
      </c>
      <c r="AR256" s="61">
        <f>IF(COUNTIF(Setup_Hierarchy!$J$36:$IV$36,"="&amp;$K256)&lt;&gt;0,$L256,0)</f>
        <v>0</v>
      </c>
      <c r="AS256" s="61">
        <f>IF(COUNTIF(Setup_Hierarchy!$J$37:$IV$37,"="&amp;$K256)&lt;&gt;0,$L256,0)</f>
        <v>0</v>
      </c>
      <c r="AT256" s="61">
        <f>IF(COUNTIF(Setup_Hierarchy!$J$38:$IV$38,"="&amp;$K256)&lt;&gt;0,$L256,0)</f>
        <v>0</v>
      </c>
      <c r="AU256" s="61">
        <f>IF(COUNTIF(Setup_Hierarchy!$J$39:$IV$39,"="&amp;$K256)&lt;&gt;0,$L256,0)</f>
        <v>0</v>
      </c>
      <c r="AV256" s="61">
        <f>IF(COUNTIF(Setup_Hierarchy!$J$40:$IV$40,"="&amp;$K256)&lt;&gt;0,$L256,0)</f>
        <v>0</v>
      </c>
      <c r="AW256" s="61">
        <f>IF(COUNTIF(Setup_Hierarchy!$J$41:$IV$41,"="&amp;$K256)&lt;&gt;0,$L256,0)</f>
        <v>0</v>
      </c>
      <c r="AX256" s="61">
        <f>IF(COUNTIF(Setup_Hierarchy!$J$42:$IV$42,"="&amp;$K256)&lt;&gt;0,$L256,0)</f>
        <v>0</v>
      </c>
      <c r="AY256" s="61">
        <f>IF(COUNTIF(Setup_Hierarchy!$J$43:$IV$43,"="&amp;$K256)&lt;&gt;0,$L256,0)</f>
        <v>0</v>
      </c>
      <c r="AZ256" s="61">
        <f>IF(COUNTIF(Setup_Hierarchy!$J$44:$IV$44,"="&amp;$K256)&lt;&gt;0,$L256,0)</f>
        <v>0</v>
      </c>
      <c r="BA256" s="61">
        <f>IF(COUNTIF(Setup_Hierarchy!$J$45:$IV$45,"="&amp;$K256)&lt;&gt;0,$L256,0)</f>
        <v>0</v>
      </c>
      <c r="BB256" s="61">
        <f>IF(COUNTIF(Setup_Hierarchy!$J$46:$IV$46,"="&amp;$K256)&lt;&gt;0,$L256,0)</f>
        <v>0</v>
      </c>
      <c r="BC256" s="61">
        <f>IF(COUNTIF(Setup_Hierarchy!$J$47:$IV$47,"="&amp;$K256)&lt;&gt;0,$L256,0)</f>
        <v>0</v>
      </c>
      <c r="BD256" s="61">
        <f>IF(COUNTIF(Setup_Hierarchy!$J$48:$IV$48,"="&amp;$K256)&lt;&gt;0,$L256,0)</f>
        <v>0</v>
      </c>
      <c r="BE256" s="61">
        <f>IF(COUNTIF(Setup_Hierarchy!$J$49:$IV$49,"="&amp;$K256)&lt;&gt;0,$L256,0)</f>
        <v>0</v>
      </c>
      <c r="BF256" s="61">
        <f>IF(COUNTIF(Setup_Hierarchy!$J$50:$IV$50,"="&amp;$K256)&lt;&gt;0,$L256,0)</f>
        <v>0</v>
      </c>
      <c r="BG256" s="61">
        <f>IF(COUNTIF(Setup_Hierarchy!$J$51:$IV$51,"="&amp;$K256)&lt;&gt;0,$L256,0)</f>
        <v>0</v>
      </c>
      <c r="BH256" s="61">
        <f>IF(COUNTIF(Setup_Hierarchy!$J$52:$IV$52,"="&amp;$K256)&lt;&gt;0,$L256,0)</f>
        <v>0</v>
      </c>
      <c r="BI256" s="61">
        <f>IF(COUNTIF(Setup_Hierarchy!$J$53:$IV$53,"="&amp;$K256)&lt;&gt;0,$L256,0)</f>
        <v>0</v>
      </c>
      <c r="BJ256" s="61">
        <f>IF(COUNTIF(Setup_Hierarchy!$J$54:$IV$54,"="&amp;$K256)&lt;&gt;0,$L256,0)</f>
        <v>0</v>
      </c>
      <c r="BK256" s="61">
        <f>IF(COUNTIF(Setup_Hierarchy!$J$55:$IV$55,"="&amp;$K256)&lt;&gt;0,$L256,0)</f>
        <v>0</v>
      </c>
      <c r="BL256" s="61">
        <f>IF(COUNTIF(Setup_Hierarchy!$J$56:$IV$56,"="&amp;$K256)&lt;&gt;0,$L256,0)</f>
        <v>0</v>
      </c>
      <c r="BM256" s="61">
        <f>IF(COUNTIF(Setup_Hierarchy!$J$57:$IV$57,"="&amp;$K256)&lt;&gt;0,$L256,0)</f>
        <v>0</v>
      </c>
      <c r="BN256" s="61">
        <f>IF(COUNTIF(Setup_Hierarchy!$J$58:$IV$58,"="&amp;$K256)&lt;&gt;0,$L256,0)</f>
        <v>0</v>
      </c>
      <c r="BO256" s="61">
        <f>IF(COUNTIF(Setup_Hierarchy!$J$59:$IV$59,"="&amp;$K256)&lt;&gt;0,$L256,0)</f>
        <v>0</v>
      </c>
      <c r="BP256" s="61">
        <f>IF(COUNTIF(Setup_Hierarchy!$J$60:$IV$60,"="&amp;$K256)&lt;&gt;0,$L256,0)</f>
        <v>0</v>
      </c>
      <c r="BQ256" s="61">
        <f>IF(COUNTIF(Setup_Hierarchy!$J$61:$IV$61,"="&amp;$K256)&lt;&gt;0,$L256,0)</f>
        <v>0</v>
      </c>
      <c r="BR256" s="61">
        <f>IF(COUNTIF(Setup_Hierarchy!$J$62:$IV$62,"="&amp;$K256)&lt;&gt;0,$L256,0)</f>
        <v>0</v>
      </c>
      <c r="BS256" s="61">
        <f>IF(COUNTIF(Setup_Hierarchy!$J$63:$IV$63,"="&amp;$K256)&lt;&gt;0,$L256,0)</f>
        <v>0</v>
      </c>
      <c r="BT256" s="61">
        <f>IF(COUNTIF(Setup_Hierarchy!$J$64:$IV$64,"="&amp;$K256)&lt;&gt;0,$L256,0)</f>
        <v>0</v>
      </c>
      <c r="BU256" s="61">
        <f>IF(COUNTIF(Setup_Hierarchy!$J$65:$IV$65,"="&amp;$K256)&lt;&gt;0,$L256,0)</f>
        <v>0</v>
      </c>
      <c r="BV256" s="61">
        <f>IF(COUNTIF(Setup_Hierarchy!$J$66:$IV$66,"="&amp;$K256)&lt;&gt;0,$L256,0)</f>
        <v>0</v>
      </c>
      <c r="BW256" s="61">
        <f>IF(COUNTIF(Setup_Hierarchy!$J$67:$IV$67,"="&amp;$K256)&lt;&gt;0,$L256,0)</f>
        <v>0</v>
      </c>
      <c r="BX256" s="61">
        <f>IF(COUNTIF(Setup_Hierarchy!$J$68:$IV$68,"="&amp;$K256)&lt;&gt;0,$L256,0)</f>
        <v>0</v>
      </c>
      <c r="BY256" s="61">
        <f>IF(COUNTIF(Setup_Hierarchy!$J$69:$IV$69,"="&amp;$K256)&lt;&gt;0,$L256,0)</f>
        <v>0</v>
      </c>
      <c r="BZ256" s="61">
        <f>IF(COUNTIF(Setup_Hierarchy!$J$70:$IV$70,"="&amp;$K256)&lt;&gt;0,$L256,0)</f>
        <v>0</v>
      </c>
      <c r="CA256" s="61">
        <f>IF(COUNTIF(Setup_Hierarchy!$J$71:$IV$71,"="&amp;$K256)&lt;&gt;0,$L256,0)</f>
        <v>0</v>
      </c>
      <c r="CB256" s="61">
        <f>IF(COUNTIF(Setup_Hierarchy!$J$72:$IV$72,"="&amp;$K256)&lt;&gt;0,$L256,0)</f>
        <v>0</v>
      </c>
      <c r="CC256" s="61">
        <f>IF(COUNTIF(Setup_Hierarchy!$J$73:$IV$73,"="&amp;$K256)&lt;&gt;0,$L256,0)</f>
        <v>0</v>
      </c>
      <c r="CD256" s="61">
        <f>IF(COUNTIF(Setup_Hierarchy!$J$74:$IV$74,"="&amp;$K256)&lt;&gt;0,$L256,0)</f>
        <v>0</v>
      </c>
      <c r="CE256" s="61">
        <f>IF(COUNTIF(Setup_Hierarchy!$J$75:$IV$75,"="&amp;$K256)&lt;&gt;0,$L256,0)</f>
        <v>0</v>
      </c>
      <c r="CF256" s="61">
        <f>IF(COUNTIF(Setup_Hierarchy!$J$76:$IV$76,"="&amp;$K256)&lt;&gt;0,$L256,0)</f>
        <v>0</v>
      </c>
      <c r="CG256" s="61">
        <f>IF(COUNTIF(Setup_Hierarchy!$J$77:$IV$77,"="&amp;$K256)&lt;&gt;0,$L256,0)</f>
        <v>0</v>
      </c>
      <c r="CH256" s="61">
        <f>IF(COUNTIF(Setup_Hierarchy!$J$78:$IV$78,"="&amp;$K256)&lt;&gt;0,$L256,0)</f>
        <v>0</v>
      </c>
      <c r="CI256" s="61">
        <f>IF(COUNTIF(Setup_Hierarchy!$J$79:$IV$79,"="&amp;$K256)&lt;&gt;0,$L256,0)</f>
        <v>0</v>
      </c>
      <c r="CJ256" s="61">
        <f>IF(COUNTIF(Setup_Hierarchy!$J$80:$IV$80,"="&amp;$K256)&lt;&gt;0,$L256,0)</f>
        <v>0</v>
      </c>
      <c r="CK256" s="61">
        <f>IF(COUNTIF(Setup_Hierarchy!$J$81:$IV$81,"="&amp;$K256)&lt;&gt;0,$L256,0)</f>
        <v>0</v>
      </c>
      <c r="CL256" s="61">
        <f>IF(COUNTIF(Setup_Hierarchy!$J$82:$IV$82,"="&amp;$K256)&lt;&gt;0,$L256,0)</f>
        <v>0</v>
      </c>
      <c r="CM256" s="61">
        <f>IF(COUNTIF(Setup_Hierarchy!$J$83:$IV$83,"="&amp;$K256)&lt;&gt;0,$L256,0)</f>
        <v>0</v>
      </c>
      <c r="CN256" s="61">
        <f>IF(COUNTIF(Setup_Hierarchy!$J$84:$IV$84,"="&amp;$K256)&lt;&gt;0,$L256,0)</f>
        <v>0</v>
      </c>
      <c r="CO256" s="61">
        <f>IF(COUNTIF(Setup_Hierarchy!$J$85:$IV$85,"="&amp;$K256)&lt;&gt;0,$L256,0)</f>
        <v>0</v>
      </c>
      <c r="CP256" s="61">
        <f>IF(COUNTIF(Setup_Hierarchy!$J$86:$IV$86,"="&amp;$K256)&lt;&gt;0,$L256,0)</f>
        <v>0</v>
      </c>
      <c r="CQ256" s="61">
        <f>IF(COUNTIF(Setup_Hierarchy!$J$87:$IV$87,"="&amp;$K256)&lt;&gt;0,$L256,0)</f>
        <v>0</v>
      </c>
      <c r="CR256" s="61">
        <f>IF(COUNTIF(Setup_Hierarchy!$J$88:$IV$88,"="&amp;$K256)&lt;&gt;0,$L256,0)</f>
        <v>0</v>
      </c>
      <c r="CS256" s="61">
        <f>IF(COUNTIF(Setup_Hierarchy!$J$89:$IV$89,"="&amp;$K256)&lt;&gt;0,$L256,0)</f>
        <v>0</v>
      </c>
      <c r="CT256" s="61">
        <f>IF(COUNTIF(Setup_Hierarchy!$J$90:$IV$90,"="&amp;$K256)&lt;&gt;0,$L256,0)</f>
        <v>0</v>
      </c>
      <c r="CU256" s="61">
        <f>IF(COUNTIF(Setup_Hierarchy!$J$91:$IV$91,"="&amp;$K256)&lt;&gt;0,$L256,0)</f>
        <v>0</v>
      </c>
      <c r="CV256" s="61">
        <f>IF(COUNTIF(Setup_Hierarchy!$J$92:$IV$92,"="&amp;$K256)&lt;&gt;0,$L256,0)</f>
        <v>0</v>
      </c>
      <c r="CW256" s="61">
        <f>IF(COUNTIF(Setup_Hierarchy!$J$93:$IV$93,"="&amp;$K256)&lt;&gt;0,$L256,0)</f>
        <v>0</v>
      </c>
      <c r="CX256" s="61">
        <f>IF(COUNTIF(Setup_Hierarchy!$J$94:$IV$94,"="&amp;$K256)&lt;&gt;0,$L256,0)</f>
        <v>0</v>
      </c>
      <c r="CY256" s="61">
        <f>IF(COUNTIF(Setup_Hierarchy!$J$95:$IV$95,"="&amp;$K256)&lt;&gt;0,$L256,0)</f>
        <v>0</v>
      </c>
      <c r="CZ256" s="61">
        <f>IF(COUNTIF(Setup_Hierarchy!$J$96:$IV$96,"="&amp;$K256)&lt;&gt;0,$L256,0)</f>
        <v>0</v>
      </c>
      <c r="DA256" s="61">
        <f>IF(COUNTIF(Setup_Hierarchy!$J$97:$IV$97,"="&amp;$K256)&lt;&gt;0,$L256,0)</f>
        <v>0</v>
      </c>
      <c r="DB256" s="61">
        <f>IF(COUNTIF(Setup_Hierarchy!$J$98:$IV$98,"="&amp;$K256)&lt;&gt;0,$L256,0)</f>
        <v>0</v>
      </c>
      <c r="DC256" s="61">
        <f>IF(COUNTIF(Setup_Hierarchy!$J$99:$IV$99,"="&amp;$K256)&lt;&gt;0,$L256,0)</f>
        <v>0</v>
      </c>
      <c r="DD256" s="61">
        <f>IF(COUNTIF(Setup_Hierarchy!$J$100:$IV$100,"="&amp;$K256)&lt;&gt;0,$L256,0)</f>
        <v>0</v>
      </c>
      <c r="DE256" s="61">
        <f>IF(COUNTIF(Setup_Hierarchy!$J$101:$IV$101,"="&amp;$K256)&lt;&gt;0,$L256,0)</f>
        <v>0</v>
      </c>
      <c r="DF256" s="61">
        <f>IF(COUNTIF(Setup_Hierarchy!$J$102:$IV$102,"="&amp;$K256)&lt;&gt;0,$L256,0)</f>
        <v>0</v>
      </c>
      <c r="DG256" s="61">
        <f>IF(COUNTIF(Setup_Hierarchy!$J$103:$IV$103,"="&amp;$K256)&lt;&gt;0,$L256,0)</f>
        <v>0</v>
      </c>
      <c r="DH256" s="61">
        <f>IF(COUNTIF(Setup_Hierarchy!$J$104:$IV$104,"="&amp;$K256)&lt;&gt;0,$L256,0)</f>
        <v>0</v>
      </c>
      <c r="DI256" s="61">
        <f>IF(COUNTIF(Setup_Hierarchy!$J$105:$IV$105,"="&amp;$K256)&lt;&gt;0,$L256,0)</f>
        <v>0</v>
      </c>
      <c r="DJ256" s="61">
        <f>IF(COUNTIF(Setup_Hierarchy!$J$106:$IV$106,"="&amp;$K256)&lt;&gt;0,$L256,0)</f>
        <v>0</v>
      </c>
      <c r="DK256" s="61">
        <f>IF(COUNTIF(Setup_Hierarchy!$J$107:$IV$107,"="&amp;$K256)&lt;&gt;0,$L256,0)</f>
        <v>0</v>
      </c>
      <c r="DL256" s="61">
        <f>IF(COUNTIF(Setup_Hierarchy!$J$108:$IV$108,"="&amp;$K256)&lt;&gt;0,$L256,0)</f>
        <v>0</v>
      </c>
      <c r="DM256" s="61">
        <f>IF(COUNTIF(Setup_Hierarchy!$J$109:$IV$109,"="&amp;$K256)&lt;&gt;0,$L256,0)</f>
        <v>0</v>
      </c>
      <c r="DN256" s="61">
        <f>IF(COUNTIF(Setup_Hierarchy!$J$110:$IV$110,"="&amp;$K256)&lt;&gt;0,$L256,0)</f>
        <v>0</v>
      </c>
      <c r="DO256" s="61">
        <f>IF(COUNTIF(Setup_Hierarchy!$J$111:$IV$111,"="&amp;$K256)&lt;&gt;0,$L256,0)</f>
        <v>0</v>
      </c>
      <c r="DP256" s="61">
        <f>IF(COUNTIF(Setup_Hierarchy!$J$112:$IV$112,"="&amp;$K256)&lt;&gt;0,$L256,0)</f>
        <v>0</v>
      </c>
      <c r="DQ256" s="61">
        <f>IF(COUNTIF(Setup_Hierarchy!$J$113:$IV$113,"="&amp;$K256)&lt;&gt;0,$L256,0)</f>
        <v>0</v>
      </c>
      <c r="DR256" s="61">
        <f>IF(COUNTIF(Setup_Hierarchy!$J$114:$IV$114,"="&amp;$K256)&lt;&gt;0,$L256,0)</f>
        <v>0</v>
      </c>
      <c r="DS256" s="61">
        <f>IF(COUNTIF(Setup_Hierarchy!$J$115:$IV$115,"="&amp;$K256)&lt;&gt;0,$L256,0)</f>
        <v>0</v>
      </c>
      <c r="DT256" s="61">
        <f>IF(COUNTIF(Setup_Hierarchy!$J$116:$IV$116,"="&amp;$K256)&lt;&gt;0,$L256,0)</f>
        <v>0</v>
      </c>
    </row>
    <row r="257" spans="2:124" x14ac:dyDescent="0.2">
      <c r="B257" t="s">
        <v>43</v>
      </c>
      <c r="C257">
        <v>294</v>
      </c>
      <c r="D257" t="s">
        <v>9</v>
      </c>
      <c r="E257" t="s">
        <v>369</v>
      </c>
      <c r="F257" t="s">
        <v>528</v>
      </c>
      <c r="G257" t="s">
        <v>25</v>
      </c>
      <c r="H257" t="s">
        <v>8</v>
      </c>
      <c r="I257">
        <v>0.75277400000000005</v>
      </c>
      <c r="J257">
        <v>1.6130500000000001</v>
      </c>
      <c r="K257">
        <v>679</v>
      </c>
      <c r="L257">
        <v>585.61</v>
      </c>
      <c r="M257" s="61">
        <f>IF(COUNTIF(Setup_Hierarchy!$J$5:$IV$5,"="&amp;$K257)&lt;&gt;0,$L257,0)</f>
        <v>585.61</v>
      </c>
      <c r="N257" s="61">
        <f>IF(COUNTIF(Setup_Hierarchy!$J$6:$IV$6,"="&amp;$K257)&lt;&gt;0,$L257,0)</f>
        <v>585.61</v>
      </c>
      <c r="O257" s="61">
        <f>IF(COUNTIF(Setup_Hierarchy!$J$7:$IV$7,"="&amp;$K257)&lt;&gt;0,$L257,0)</f>
        <v>585.61</v>
      </c>
      <c r="P257" s="61">
        <f>IF(COUNTIF(Setup_Hierarchy!$J$8:$IV$8,"="&amp;$K257)&lt;&gt;0,$L257,0)</f>
        <v>585.61</v>
      </c>
      <c r="Q257" s="61">
        <f>IF(COUNTIF(Setup_Hierarchy!$J$9:$IV$9,"="&amp;$K257)&lt;&gt;0,$L257,0)</f>
        <v>585.61</v>
      </c>
      <c r="R257" s="61">
        <f>IF(COUNTIF(Setup_Hierarchy!$J$10:$IV$10,"="&amp;$K257)&lt;&gt;0,$L257,0)</f>
        <v>0</v>
      </c>
      <c r="S257" s="61">
        <f>IF(COUNTIF(Setup_Hierarchy!$J$11:$IV$11,"="&amp;$K257)&lt;&gt;0,$L257,0)</f>
        <v>0</v>
      </c>
      <c r="T257" s="61">
        <f>IF(COUNTIF(Setup_Hierarchy!$J$12:$IV$12,"="&amp;$K257)&lt;&gt;0,$L257,0)</f>
        <v>0</v>
      </c>
      <c r="U257" s="61">
        <f>IF(COUNTIF(Setup_Hierarchy!$J$13:$IV$13,"="&amp;$K257)&lt;&gt;0,$L257,0)</f>
        <v>0</v>
      </c>
      <c r="V257" s="61">
        <f>IF(COUNTIF(Setup_Hierarchy!$J$14:$IV$14,"="&amp;$K257)&lt;&gt;0,$L257,0)</f>
        <v>585.61</v>
      </c>
      <c r="W257" s="61">
        <f>IF(COUNTIF(Setup_Hierarchy!$J$15:$IV$15,"="&amp;$K257)&lt;&gt;0,$L257,0)</f>
        <v>585.61</v>
      </c>
      <c r="X257" s="61">
        <f>IF(COUNTIF(Setup_Hierarchy!$J$16:$IV$16,"="&amp;$K257)&lt;&gt;0,$L257,0)</f>
        <v>0</v>
      </c>
      <c r="Y257" s="61">
        <f>IF(COUNTIF(Setup_Hierarchy!$J$17:$IV$17,"="&amp;$K257)&lt;&gt;0,$L257,0)</f>
        <v>0</v>
      </c>
      <c r="Z257" s="61">
        <f>IF(COUNTIF(Setup_Hierarchy!$J$18:$IV$18,"="&amp;$K257)&lt;&gt;0,$L257,0)</f>
        <v>0</v>
      </c>
      <c r="AA257" s="61">
        <f>IF(COUNTIF(Setup_Hierarchy!$J$19:$IV$19,"="&amp;$K257)&lt;&gt;0,$L257,0)</f>
        <v>0</v>
      </c>
      <c r="AB257" s="61">
        <f>IF(COUNTIF(Setup_Hierarchy!$J$20:$IV$20,"="&amp;$K257)&lt;&gt;0,$L257,0)</f>
        <v>0</v>
      </c>
      <c r="AC257" s="61">
        <f>IF(COUNTIF(Setup_Hierarchy!$J$21:$IV$21,"="&amp;$K257)&lt;&gt;0,$L257,0)</f>
        <v>0</v>
      </c>
      <c r="AD257" s="61">
        <f>IF(COUNTIF(Setup_Hierarchy!$J$22:$IV$22,"="&amp;$K257)&lt;&gt;0,$L257,0)</f>
        <v>0</v>
      </c>
      <c r="AE257" s="61">
        <f>IF(COUNTIF(Setup_Hierarchy!$J$23:$IV$23,"="&amp;$K257)&lt;&gt;0,$L257,0)</f>
        <v>0</v>
      </c>
      <c r="AF257" s="61">
        <f>IF(COUNTIF(Setup_Hierarchy!$J$24:$IV$24,"="&amp;$K257)&lt;&gt;0,$L257,0)</f>
        <v>0</v>
      </c>
      <c r="AG257" s="61">
        <f>IF(COUNTIF(Setup_Hierarchy!$J$25:$IV$25,"="&amp;$K257)&lt;&gt;0,$L257,0)</f>
        <v>0</v>
      </c>
      <c r="AH257" s="61">
        <f>IF(COUNTIF(Setup_Hierarchy!$J$26:$IV$26,"="&amp;$K257)&lt;&gt;0,$L257,0)</f>
        <v>0</v>
      </c>
      <c r="AI257" s="61">
        <f>IF(COUNTIF(Setup_Hierarchy!$J$27:$IV$27,"="&amp;$K257)&lt;&gt;0,$L257,0)</f>
        <v>0</v>
      </c>
      <c r="AJ257" s="61">
        <f>IF(COUNTIF(Setup_Hierarchy!$J$28:$IV$28,"="&amp;$K257)&lt;&gt;0,$L257,0)</f>
        <v>0</v>
      </c>
      <c r="AK257" s="61">
        <f>IF(COUNTIF(Setup_Hierarchy!$J$29:$IV$29,"="&amp;$K257)&lt;&gt;0,$L257,0)</f>
        <v>0</v>
      </c>
      <c r="AL257" s="61">
        <f>IF(COUNTIF(Setup_Hierarchy!$J$30:$IV$30,"="&amp;$K257)&lt;&gt;0,$L257,0)</f>
        <v>0</v>
      </c>
      <c r="AM257" s="61">
        <f>IF(COUNTIF(Setup_Hierarchy!$J$31:$IV$31,"="&amp;$K257)&lt;&gt;0,$L257,0)</f>
        <v>0</v>
      </c>
      <c r="AN257" s="61">
        <f>IF(COUNTIF(Setup_Hierarchy!$J$32:$IV$32,"="&amp;$K257)&lt;&gt;0,$L257,0)</f>
        <v>0</v>
      </c>
      <c r="AO257" s="61">
        <f>IF(COUNTIF(Setup_Hierarchy!$J$33:$IV$33,"="&amp;$K257)&lt;&gt;0,$L257,0)</f>
        <v>0</v>
      </c>
      <c r="AP257" s="61">
        <f>IF(COUNTIF(Setup_Hierarchy!$J$34:$IV$34,"="&amp;$K257)&lt;&gt;0,$L257,0)</f>
        <v>0</v>
      </c>
      <c r="AQ257" s="61">
        <f>IF(COUNTIF(Setup_Hierarchy!$J$35:$IV$35,"="&amp;$K257)&lt;&gt;0,$L257,0)</f>
        <v>0</v>
      </c>
      <c r="AR257" s="61">
        <f>IF(COUNTIF(Setup_Hierarchy!$J$36:$IV$36,"="&amp;$K257)&lt;&gt;0,$L257,0)</f>
        <v>0</v>
      </c>
      <c r="AS257" s="61">
        <f>IF(COUNTIF(Setup_Hierarchy!$J$37:$IV$37,"="&amp;$K257)&lt;&gt;0,$L257,0)</f>
        <v>0</v>
      </c>
      <c r="AT257" s="61">
        <f>IF(COUNTIF(Setup_Hierarchy!$J$38:$IV$38,"="&amp;$K257)&lt;&gt;0,$L257,0)</f>
        <v>0</v>
      </c>
      <c r="AU257" s="61">
        <f>IF(COUNTIF(Setup_Hierarchy!$J$39:$IV$39,"="&amp;$K257)&lt;&gt;0,$L257,0)</f>
        <v>0</v>
      </c>
      <c r="AV257" s="61">
        <f>IF(COUNTIF(Setup_Hierarchy!$J$40:$IV$40,"="&amp;$K257)&lt;&gt;0,$L257,0)</f>
        <v>0</v>
      </c>
      <c r="AW257" s="61">
        <f>IF(COUNTIF(Setup_Hierarchy!$J$41:$IV$41,"="&amp;$K257)&lt;&gt;0,$L257,0)</f>
        <v>0</v>
      </c>
      <c r="AX257" s="61">
        <f>IF(COUNTIF(Setup_Hierarchy!$J$42:$IV$42,"="&amp;$K257)&lt;&gt;0,$L257,0)</f>
        <v>0</v>
      </c>
      <c r="AY257" s="61">
        <f>IF(COUNTIF(Setup_Hierarchy!$J$43:$IV$43,"="&amp;$K257)&lt;&gt;0,$L257,0)</f>
        <v>0</v>
      </c>
      <c r="AZ257" s="61">
        <f>IF(COUNTIF(Setup_Hierarchy!$J$44:$IV$44,"="&amp;$K257)&lt;&gt;0,$L257,0)</f>
        <v>0</v>
      </c>
      <c r="BA257" s="61">
        <f>IF(COUNTIF(Setup_Hierarchy!$J$45:$IV$45,"="&amp;$K257)&lt;&gt;0,$L257,0)</f>
        <v>0</v>
      </c>
      <c r="BB257" s="61">
        <f>IF(COUNTIF(Setup_Hierarchy!$J$46:$IV$46,"="&amp;$K257)&lt;&gt;0,$L257,0)</f>
        <v>0</v>
      </c>
      <c r="BC257" s="61">
        <f>IF(COUNTIF(Setup_Hierarchy!$J$47:$IV$47,"="&amp;$K257)&lt;&gt;0,$L257,0)</f>
        <v>0</v>
      </c>
      <c r="BD257" s="61">
        <f>IF(COUNTIF(Setup_Hierarchy!$J$48:$IV$48,"="&amp;$K257)&lt;&gt;0,$L257,0)</f>
        <v>0</v>
      </c>
      <c r="BE257" s="61">
        <f>IF(COUNTIF(Setup_Hierarchy!$J$49:$IV$49,"="&amp;$K257)&lt;&gt;0,$L257,0)</f>
        <v>0</v>
      </c>
      <c r="BF257" s="61">
        <f>IF(COUNTIF(Setup_Hierarchy!$J$50:$IV$50,"="&amp;$K257)&lt;&gt;0,$L257,0)</f>
        <v>0</v>
      </c>
      <c r="BG257" s="61">
        <f>IF(COUNTIF(Setup_Hierarchy!$J$51:$IV$51,"="&amp;$K257)&lt;&gt;0,$L257,0)</f>
        <v>0</v>
      </c>
      <c r="BH257" s="61">
        <f>IF(COUNTIF(Setup_Hierarchy!$J$52:$IV$52,"="&amp;$K257)&lt;&gt;0,$L257,0)</f>
        <v>0</v>
      </c>
      <c r="BI257" s="61">
        <f>IF(COUNTIF(Setup_Hierarchy!$J$53:$IV$53,"="&amp;$K257)&lt;&gt;0,$L257,0)</f>
        <v>0</v>
      </c>
      <c r="BJ257" s="61">
        <f>IF(COUNTIF(Setup_Hierarchy!$J$54:$IV$54,"="&amp;$K257)&lt;&gt;0,$L257,0)</f>
        <v>0</v>
      </c>
      <c r="BK257" s="61">
        <f>IF(COUNTIF(Setup_Hierarchy!$J$55:$IV$55,"="&amp;$K257)&lt;&gt;0,$L257,0)</f>
        <v>0</v>
      </c>
      <c r="BL257" s="61">
        <f>IF(COUNTIF(Setup_Hierarchy!$J$56:$IV$56,"="&amp;$K257)&lt;&gt;0,$L257,0)</f>
        <v>0</v>
      </c>
      <c r="BM257" s="61">
        <f>IF(COUNTIF(Setup_Hierarchy!$J$57:$IV$57,"="&amp;$K257)&lt;&gt;0,$L257,0)</f>
        <v>0</v>
      </c>
      <c r="BN257" s="61">
        <f>IF(COUNTIF(Setup_Hierarchy!$J$58:$IV$58,"="&amp;$K257)&lt;&gt;0,$L257,0)</f>
        <v>0</v>
      </c>
      <c r="BO257" s="61">
        <f>IF(COUNTIF(Setup_Hierarchy!$J$59:$IV$59,"="&amp;$K257)&lt;&gt;0,$L257,0)</f>
        <v>0</v>
      </c>
      <c r="BP257" s="61">
        <f>IF(COUNTIF(Setup_Hierarchy!$J$60:$IV$60,"="&amp;$K257)&lt;&gt;0,$L257,0)</f>
        <v>0</v>
      </c>
      <c r="BQ257" s="61">
        <f>IF(COUNTIF(Setup_Hierarchy!$J$61:$IV$61,"="&amp;$K257)&lt;&gt;0,$L257,0)</f>
        <v>0</v>
      </c>
      <c r="BR257" s="61">
        <f>IF(COUNTIF(Setup_Hierarchy!$J$62:$IV$62,"="&amp;$K257)&lt;&gt;0,$L257,0)</f>
        <v>0</v>
      </c>
      <c r="BS257" s="61">
        <f>IF(COUNTIF(Setup_Hierarchy!$J$63:$IV$63,"="&amp;$K257)&lt;&gt;0,$L257,0)</f>
        <v>0</v>
      </c>
      <c r="BT257" s="61">
        <f>IF(COUNTIF(Setup_Hierarchy!$J$64:$IV$64,"="&amp;$K257)&lt;&gt;0,$L257,0)</f>
        <v>0</v>
      </c>
      <c r="BU257" s="61">
        <f>IF(COUNTIF(Setup_Hierarchy!$J$65:$IV$65,"="&amp;$K257)&lt;&gt;0,$L257,0)</f>
        <v>0</v>
      </c>
      <c r="BV257" s="61">
        <f>IF(COUNTIF(Setup_Hierarchy!$J$66:$IV$66,"="&amp;$K257)&lt;&gt;0,$L257,0)</f>
        <v>0</v>
      </c>
      <c r="BW257" s="61">
        <f>IF(COUNTIF(Setup_Hierarchy!$J$67:$IV$67,"="&amp;$K257)&lt;&gt;0,$L257,0)</f>
        <v>0</v>
      </c>
      <c r="BX257" s="61">
        <f>IF(COUNTIF(Setup_Hierarchy!$J$68:$IV$68,"="&amp;$K257)&lt;&gt;0,$L257,0)</f>
        <v>0</v>
      </c>
      <c r="BY257" s="61">
        <f>IF(COUNTIF(Setup_Hierarchy!$J$69:$IV$69,"="&amp;$K257)&lt;&gt;0,$L257,0)</f>
        <v>0</v>
      </c>
      <c r="BZ257" s="61">
        <f>IF(COUNTIF(Setup_Hierarchy!$J$70:$IV$70,"="&amp;$K257)&lt;&gt;0,$L257,0)</f>
        <v>0</v>
      </c>
      <c r="CA257" s="61">
        <f>IF(COUNTIF(Setup_Hierarchy!$J$71:$IV$71,"="&amp;$K257)&lt;&gt;0,$L257,0)</f>
        <v>0</v>
      </c>
      <c r="CB257" s="61">
        <f>IF(COUNTIF(Setup_Hierarchy!$J$72:$IV$72,"="&amp;$K257)&lt;&gt;0,$L257,0)</f>
        <v>0</v>
      </c>
      <c r="CC257" s="61">
        <f>IF(COUNTIF(Setup_Hierarchy!$J$73:$IV$73,"="&amp;$K257)&lt;&gt;0,$L257,0)</f>
        <v>0</v>
      </c>
      <c r="CD257" s="61">
        <f>IF(COUNTIF(Setup_Hierarchy!$J$74:$IV$74,"="&amp;$K257)&lt;&gt;0,$L257,0)</f>
        <v>0</v>
      </c>
      <c r="CE257" s="61">
        <f>IF(COUNTIF(Setup_Hierarchy!$J$75:$IV$75,"="&amp;$K257)&lt;&gt;0,$L257,0)</f>
        <v>0</v>
      </c>
      <c r="CF257" s="61">
        <f>IF(COUNTIF(Setup_Hierarchy!$J$76:$IV$76,"="&amp;$K257)&lt;&gt;0,$L257,0)</f>
        <v>0</v>
      </c>
      <c r="CG257" s="61">
        <f>IF(COUNTIF(Setup_Hierarchy!$J$77:$IV$77,"="&amp;$K257)&lt;&gt;0,$L257,0)</f>
        <v>0</v>
      </c>
      <c r="CH257" s="61">
        <f>IF(COUNTIF(Setup_Hierarchy!$J$78:$IV$78,"="&amp;$K257)&lt;&gt;0,$L257,0)</f>
        <v>0</v>
      </c>
      <c r="CI257" s="61">
        <f>IF(COUNTIF(Setup_Hierarchy!$J$79:$IV$79,"="&amp;$K257)&lt;&gt;0,$L257,0)</f>
        <v>0</v>
      </c>
      <c r="CJ257" s="61">
        <f>IF(COUNTIF(Setup_Hierarchy!$J$80:$IV$80,"="&amp;$K257)&lt;&gt;0,$L257,0)</f>
        <v>0</v>
      </c>
      <c r="CK257" s="61">
        <f>IF(COUNTIF(Setup_Hierarchy!$J$81:$IV$81,"="&amp;$K257)&lt;&gt;0,$L257,0)</f>
        <v>0</v>
      </c>
      <c r="CL257" s="61">
        <f>IF(COUNTIF(Setup_Hierarchy!$J$82:$IV$82,"="&amp;$K257)&lt;&gt;0,$L257,0)</f>
        <v>0</v>
      </c>
      <c r="CM257" s="61">
        <f>IF(COUNTIF(Setup_Hierarchy!$J$83:$IV$83,"="&amp;$K257)&lt;&gt;0,$L257,0)</f>
        <v>0</v>
      </c>
      <c r="CN257" s="61">
        <f>IF(COUNTIF(Setup_Hierarchy!$J$84:$IV$84,"="&amp;$K257)&lt;&gt;0,$L257,0)</f>
        <v>0</v>
      </c>
      <c r="CO257" s="61">
        <f>IF(COUNTIF(Setup_Hierarchy!$J$85:$IV$85,"="&amp;$K257)&lt;&gt;0,$L257,0)</f>
        <v>0</v>
      </c>
      <c r="CP257" s="61">
        <f>IF(COUNTIF(Setup_Hierarchy!$J$86:$IV$86,"="&amp;$K257)&lt;&gt;0,$L257,0)</f>
        <v>0</v>
      </c>
      <c r="CQ257" s="61">
        <f>IF(COUNTIF(Setup_Hierarchy!$J$87:$IV$87,"="&amp;$K257)&lt;&gt;0,$L257,0)</f>
        <v>0</v>
      </c>
      <c r="CR257" s="61">
        <f>IF(COUNTIF(Setup_Hierarchy!$J$88:$IV$88,"="&amp;$K257)&lt;&gt;0,$L257,0)</f>
        <v>0</v>
      </c>
      <c r="CS257" s="61">
        <f>IF(COUNTIF(Setup_Hierarchy!$J$89:$IV$89,"="&amp;$K257)&lt;&gt;0,$L257,0)</f>
        <v>0</v>
      </c>
      <c r="CT257" s="61">
        <f>IF(COUNTIF(Setup_Hierarchy!$J$90:$IV$90,"="&amp;$K257)&lt;&gt;0,$L257,0)</f>
        <v>0</v>
      </c>
      <c r="CU257" s="61">
        <f>IF(COUNTIF(Setup_Hierarchy!$J$91:$IV$91,"="&amp;$K257)&lt;&gt;0,$L257,0)</f>
        <v>0</v>
      </c>
      <c r="CV257" s="61">
        <f>IF(COUNTIF(Setup_Hierarchy!$J$92:$IV$92,"="&amp;$K257)&lt;&gt;0,$L257,0)</f>
        <v>0</v>
      </c>
      <c r="CW257" s="61">
        <f>IF(COUNTIF(Setup_Hierarchy!$J$93:$IV$93,"="&amp;$K257)&lt;&gt;0,$L257,0)</f>
        <v>0</v>
      </c>
      <c r="CX257" s="61">
        <f>IF(COUNTIF(Setup_Hierarchy!$J$94:$IV$94,"="&amp;$K257)&lt;&gt;0,$L257,0)</f>
        <v>0</v>
      </c>
      <c r="CY257" s="61">
        <f>IF(COUNTIF(Setup_Hierarchy!$J$95:$IV$95,"="&amp;$K257)&lt;&gt;0,$L257,0)</f>
        <v>0</v>
      </c>
      <c r="CZ257" s="61">
        <f>IF(COUNTIF(Setup_Hierarchy!$J$96:$IV$96,"="&amp;$K257)&lt;&gt;0,$L257,0)</f>
        <v>0</v>
      </c>
      <c r="DA257" s="61">
        <f>IF(COUNTIF(Setup_Hierarchy!$J$97:$IV$97,"="&amp;$K257)&lt;&gt;0,$L257,0)</f>
        <v>0</v>
      </c>
      <c r="DB257" s="61">
        <f>IF(COUNTIF(Setup_Hierarchy!$J$98:$IV$98,"="&amp;$K257)&lt;&gt;0,$L257,0)</f>
        <v>0</v>
      </c>
      <c r="DC257" s="61">
        <f>IF(COUNTIF(Setup_Hierarchy!$J$99:$IV$99,"="&amp;$K257)&lt;&gt;0,$L257,0)</f>
        <v>0</v>
      </c>
      <c r="DD257" s="61">
        <f>IF(COUNTIF(Setup_Hierarchy!$J$100:$IV$100,"="&amp;$K257)&lt;&gt;0,$L257,0)</f>
        <v>0</v>
      </c>
      <c r="DE257" s="61">
        <f>IF(COUNTIF(Setup_Hierarchy!$J$101:$IV$101,"="&amp;$K257)&lt;&gt;0,$L257,0)</f>
        <v>0</v>
      </c>
      <c r="DF257" s="61">
        <f>IF(COUNTIF(Setup_Hierarchy!$J$102:$IV$102,"="&amp;$K257)&lt;&gt;0,$L257,0)</f>
        <v>0</v>
      </c>
      <c r="DG257" s="61">
        <f>IF(COUNTIF(Setup_Hierarchy!$J$103:$IV$103,"="&amp;$K257)&lt;&gt;0,$L257,0)</f>
        <v>0</v>
      </c>
      <c r="DH257" s="61">
        <f>IF(COUNTIF(Setup_Hierarchy!$J$104:$IV$104,"="&amp;$K257)&lt;&gt;0,$L257,0)</f>
        <v>0</v>
      </c>
      <c r="DI257" s="61">
        <f>IF(COUNTIF(Setup_Hierarchy!$J$105:$IV$105,"="&amp;$K257)&lt;&gt;0,$L257,0)</f>
        <v>0</v>
      </c>
      <c r="DJ257" s="61">
        <f>IF(COUNTIF(Setup_Hierarchy!$J$106:$IV$106,"="&amp;$K257)&lt;&gt;0,$L257,0)</f>
        <v>0</v>
      </c>
      <c r="DK257" s="61">
        <f>IF(COUNTIF(Setup_Hierarchy!$J$107:$IV$107,"="&amp;$K257)&lt;&gt;0,$L257,0)</f>
        <v>0</v>
      </c>
      <c r="DL257" s="61">
        <f>IF(COUNTIF(Setup_Hierarchy!$J$108:$IV$108,"="&amp;$K257)&lt;&gt;0,$L257,0)</f>
        <v>0</v>
      </c>
      <c r="DM257" s="61">
        <f>IF(COUNTIF(Setup_Hierarchy!$J$109:$IV$109,"="&amp;$K257)&lt;&gt;0,$L257,0)</f>
        <v>0</v>
      </c>
      <c r="DN257" s="61">
        <f>IF(COUNTIF(Setup_Hierarchy!$J$110:$IV$110,"="&amp;$K257)&lt;&gt;0,$L257,0)</f>
        <v>0</v>
      </c>
      <c r="DO257" s="61">
        <f>IF(COUNTIF(Setup_Hierarchy!$J$111:$IV$111,"="&amp;$K257)&lt;&gt;0,$L257,0)</f>
        <v>0</v>
      </c>
      <c r="DP257" s="61">
        <f>IF(COUNTIF(Setup_Hierarchy!$J$112:$IV$112,"="&amp;$K257)&lt;&gt;0,$L257,0)</f>
        <v>0</v>
      </c>
      <c r="DQ257" s="61">
        <f>IF(COUNTIF(Setup_Hierarchy!$J$113:$IV$113,"="&amp;$K257)&lt;&gt;0,$L257,0)</f>
        <v>0</v>
      </c>
      <c r="DR257" s="61">
        <f>IF(COUNTIF(Setup_Hierarchy!$J$114:$IV$114,"="&amp;$K257)&lt;&gt;0,$L257,0)</f>
        <v>0</v>
      </c>
      <c r="DS257" s="61">
        <f>IF(COUNTIF(Setup_Hierarchy!$J$115:$IV$115,"="&amp;$K257)&lt;&gt;0,$L257,0)</f>
        <v>0</v>
      </c>
      <c r="DT257" s="61">
        <f>IF(COUNTIF(Setup_Hierarchy!$J$116:$IV$116,"="&amp;$K257)&lt;&gt;0,$L257,0)</f>
        <v>0</v>
      </c>
    </row>
    <row r="258" spans="2:124" x14ac:dyDescent="0.2">
      <c r="B258" t="s">
        <v>43</v>
      </c>
      <c r="C258">
        <v>295</v>
      </c>
      <c r="D258" t="s">
        <v>9</v>
      </c>
      <c r="E258" t="s">
        <v>369</v>
      </c>
      <c r="F258" t="s">
        <v>528</v>
      </c>
      <c r="G258" t="s">
        <v>25</v>
      </c>
      <c r="H258" t="s">
        <v>35</v>
      </c>
      <c r="I258">
        <v>0.74741199999999997</v>
      </c>
      <c r="J258">
        <v>2.02121</v>
      </c>
      <c r="K258">
        <v>628</v>
      </c>
      <c r="L258">
        <v>-3.58</v>
      </c>
      <c r="M258" s="61">
        <f>IF(COUNTIF(Setup_Hierarchy!$J$5:$IV$5,"="&amp;$K258)&lt;&gt;0,$L258,0)</f>
        <v>-3.58</v>
      </c>
      <c r="N258" s="61">
        <f>IF(COUNTIF(Setup_Hierarchy!$J$6:$IV$6,"="&amp;$K258)&lt;&gt;0,$L258,0)</f>
        <v>-3.58</v>
      </c>
      <c r="O258" s="61">
        <f>IF(COUNTIF(Setup_Hierarchy!$J$7:$IV$7,"="&amp;$K258)&lt;&gt;0,$L258,0)</f>
        <v>-3.58</v>
      </c>
      <c r="P258" s="61">
        <f>IF(COUNTIF(Setup_Hierarchy!$J$8:$IV$8,"="&amp;$K258)&lt;&gt;0,$L258,0)</f>
        <v>0</v>
      </c>
      <c r="Q258" s="61">
        <f>IF(COUNTIF(Setup_Hierarchy!$J$9:$IV$9,"="&amp;$K258)&lt;&gt;0,$L258,0)</f>
        <v>0</v>
      </c>
      <c r="R258" s="61">
        <f>IF(COUNTIF(Setup_Hierarchy!$J$10:$IV$10,"="&amp;$K258)&lt;&gt;0,$L258,0)</f>
        <v>0</v>
      </c>
      <c r="S258" s="61">
        <f>IF(COUNTIF(Setup_Hierarchy!$J$11:$IV$11,"="&amp;$K258)&lt;&gt;0,$L258,0)</f>
        <v>0</v>
      </c>
      <c r="T258" s="61">
        <f>IF(COUNTIF(Setup_Hierarchy!$J$12:$IV$12,"="&amp;$K258)&lt;&gt;0,$L258,0)</f>
        <v>0</v>
      </c>
      <c r="U258" s="61">
        <f>IF(COUNTIF(Setup_Hierarchy!$J$13:$IV$13,"="&amp;$K258)&lt;&gt;0,$L258,0)</f>
        <v>0</v>
      </c>
      <c r="V258" s="61">
        <f>IF(COUNTIF(Setup_Hierarchy!$J$14:$IV$14,"="&amp;$K258)&lt;&gt;0,$L258,0)</f>
        <v>0</v>
      </c>
      <c r="W258" s="61">
        <f>IF(COUNTIF(Setup_Hierarchy!$J$15:$IV$15,"="&amp;$K258)&lt;&gt;0,$L258,0)</f>
        <v>0</v>
      </c>
      <c r="X258" s="61">
        <f>IF(COUNTIF(Setup_Hierarchy!$J$16:$IV$16,"="&amp;$K258)&lt;&gt;0,$L258,0)</f>
        <v>0</v>
      </c>
      <c r="Y258" s="61">
        <f>IF(COUNTIF(Setup_Hierarchy!$J$17:$IV$17,"="&amp;$K258)&lt;&gt;0,$L258,0)</f>
        <v>0</v>
      </c>
      <c r="Z258" s="61">
        <f>IF(COUNTIF(Setup_Hierarchy!$J$18:$IV$18,"="&amp;$K258)&lt;&gt;0,$L258,0)</f>
        <v>0</v>
      </c>
      <c r="AA258" s="61">
        <f>IF(COUNTIF(Setup_Hierarchy!$J$19:$IV$19,"="&amp;$K258)&lt;&gt;0,$L258,0)</f>
        <v>0</v>
      </c>
      <c r="AB258" s="61">
        <f>IF(COUNTIF(Setup_Hierarchy!$J$20:$IV$20,"="&amp;$K258)&lt;&gt;0,$L258,0)</f>
        <v>0</v>
      </c>
      <c r="AC258" s="61">
        <f>IF(COUNTIF(Setup_Hierarchy!$J$21:$IV$21,"="&amp;$K258)&lt;&gt;0,$L258,0)</f>
        <v>0</v>
      </c>
      <c r="AD258" s="61">
        <f>IF(COUNTIF(Setup_Hierarchy!$J$22:$IV$22,"="&amp;$K258)&lt;&gt;0,$L258,0)</f>
        <v>0</v>
      </c>
      <c r="AE258" s="61">
        <f>IF(COUNTIF(Setup_Hierarchy!$J$23:$IV$23,"="&amp;$K258)&lt;&gt;0,$L258,0)</f>
        <v>0</v>
      </c>
      <c r="AF258" s="61">
        <f>IF(COUNTIF(Setup_Hierarchy!$J$24:$IV$24,"="&amp;$K258)&lt;&gt;0,$L258,0)</f>
        <v>0</v>
      </c>
      <c r="AG258" s="61">
        <f>IF(COUNTIF(Setup_Hierarchy!$J$25:$IV$25,"="&amp;$K258)&lt;&gt;0,$L258,0)</f>
        <v>0</v>
      </c>
      <c r="AH258" s="61">
        <f>IF(COUNTIF(Setup_Hierarchy!$J$26:$IV$26,"="&amp;$K258)&lt;&gt;0,$L258,0)</f>
        <v>0</v>
      </c>
      <c r="AI258" s="61">
        <f>IF(COUNTIF(Setup_Hierarchy!$J$27:$IV$27,"="&amp;$K258)&lt;&gt;0,$L258,0)</f>
        <v>0</v>
      </c>
      <c r="AJ258" s="61">
        <f>IF(COUNTIF(Setup_Hierarchy!$J$28:$IV$28,"="&amp;$K258)&lt;&gt;0,$L258,0)</f>
        <v>0</v>
      </c>
      <c r="AK258" s="61">
        <f>IF(COUNTIF(Setup_Hierarchy!$J$29:$IV$29,"="&amp;$K258)&lt;&gt;0,$L258,0)</f>
        <v>0</v>
      </c>
      <c r="AL258" s="61">
        <f>IF(COUNTIF(Setup_Hierarchy!$J$30:$IV$30,"="&amp;$K258)&lt;&gt;0,$L258,0)</f>
        <v>0</v>
      </c>
      <c r="AM258" s="61">
        <f>IF(COUNTIF(Setup_Hierarchy!$J$31:$IV$31,"="&amp;$K258)&lt;&gt;0,$L258,0)</f>
        <v>0</v>
      </c>
      <c r="AN258" s="61">
        <f>IF(COUNTIF(Setup_Hierarchy!$J$32:$IV$32,"="&amp;$K258)&lt;&gt;0,$L258,0)</f>
        <v>0</v>
      </c>
      <c r="AO258" s="61">
        <f>IF(COUNTIF(Setup_Hierarchy!$J$33:$IV$33,"="&amp;$K258)&lt;&gt;0,$L258,0)</f>
        <v>0</v>
      </c>
      <c r="AP258" s="61">
        <f>IF(COUNTIF(Setup_Hierarchy!$J$34:$IV$34,"="&amp;$K258)&lt;&gt;0,$L258,0)</f>
        <v>0</v>
      </c>
      <c r="AQ258" s="61">
        <f>IF(COUNTIF(Setup_Hierarchy!$J$35:$IV$35,"="&amp;$K258)&lt;&gt;0,$L258,0)</f>
        <v>0</v>
      </c>
      <c r="AR258" s="61">
        <f>IF(COUNTIF(Setup_Hierarchy!$J$36:$IV$36,"="&amp;$K258)&lt;&gt;0,$L258,0)</f>
        <v>0</v>
      </c>
      <c r="AS258" s="61">
        <f>IF(COUNTIF(Setup_Hierarchy!$J$37:$IV$37,"="&amp;$K258)&lt;&gt;0,$L258,0)</f>
        <v>0</v>
      </c>
      <c r="AT258" s="61">
        <f>IF(COUNTIF(Setup_Hierarchy!$J$38:$IV$38,"="&amp;$K258)&lt;&gt;0,$L258,0)</f>
        <v>0</v>
      </c>
      <c r="AU258" s="61">
        <f>IF(COUNTIF(Setup_Hierarchy!$J$39:$IV$39,"="&amp;$K258)&lt;&gt;0,$L258,0)</f>
        <v>0</v>
      </c>
      <c r="AV258" s="61">
        <f>IF(COUNTIF(Setup_Hierarchy!$J$40:$IV$40,"="&amp;$K258)&lt;&gt;0,$L258,0)</f>
        <v>0</v>
      </c>
      <c r="AW258" s="61">
        <f>IF(COUNTIF(Setup_Hierarchy!$J$41:$IV$41,"="&amp;$K258)&lt;&gt;0,$L258,0)</f>
        <v>0</v>
      </c>
      <c r="AX258" s="61">
        <f>IF(COUNTIF(Setup_Hierarchy!$J$42:$IV$42,"="&amp;$K258)&lt;&gt;0,$L258,0)</f>
        <v>0</v>
      </c>
      <c r="AY258" s="61">
        <f>IF(COUNTIF(Setup_Hierarchy!$J$43:$IV$43,"="&amp;$K258)&lt;&gt;0,$L258,0)</f>
        <v>0</v>
      </c>
      <c r="AZ258" s="61">
        <f>IF(COUNTIF(Setup_Hierarchy!$J$44:$IV$44,"="&amp;$K258)&lt;&gt;0,$L258,0)</f>
        <v>0</v>
      </c>
      <c r="BA258" s="61">
        <f>IF(COUNTIF(Setup_Hierarchy!$J$45:$IV$45,"="&amp;$K258)&lt;&gt;0,$L258,0)</f>
        <v>0</v>
      </c>
      <c r="BB258" s="61">
        <f>IF(COUNTIF(Setup_Hierarchy!$J$46:$IV$46,"="&amp;$K258)&lt;&gt;0,$L258,0)</f>
        <v>0</v>
      </c>
      <c r="BC258" s="61">
        <f>IF(COUNTIF(Setup_Hierarchy!$J$47:$IV$47,"="&amp;$K258)&lt;&gt;0,$L258,0)</f>
        <v>0</v>
      </c>
      <c r="BD258" s="61">
        <f>IF(COUNTIF(Setup_Hierarchy!$J$48:$IV$48,"="&amp;$K258)&lt;&gt;0,$L258,0)</f>
        <v>0</v>
      </c>
      <c r="BE258" s="61">
        <f>IF(COUNTIF(Setup_Hierarchy!$J$49:$IV$49,"="&amp;$K258)&lt;&gt;0,$L258,0)</f>
        <v>0</v>
      </c>
      <c r="BF258" s="61">
        <f>IF(COUNTIF(Setup_Hierarchy!$J$50:$IV$50,"="&amp;$K258)&lt;&gt;0,$L258,0)</f>
        <v>0</v>
      </c>
      <c r="BG258" s="61">
        <f>IF(COUNTIF(Setup_Hierarchy!$J$51:$IV$51,"="&amp;$K258)&lt;&gt;0,$L258,0)</f>
        <v>-3.58</v>
      </c>
      <c r="BH258" s="61">
        <f>IF(COUNTIF(Setup_Hierarchy!$J$52:$IV$52,"="&amp;$K258)&lt;&gt;0,$L258,0)</f>
        <v>0</v>
      </c>
      <c r="BI258" s="61">
        <f>IF(COUNTIF(Setup_Hierarchy!$J$53:$IV$53,"="&amp;$K258)&lt;&gt;0,$L258,0)</f>
        <v>0</v>
      </c>
      <c r="BJ258" s="61">
        <f>IF(COUNTIF(Setup_Hierarchy!$J$54:$IV$54,"="&amp;$K258)&lt;&gt;0,$L258,0)</f>
        <v>0</v>
      </c>
      <c r="BK258" s="61">
        <f>IF(COUNTIF(Setup_Hierarchy!$J$55:$IV$55,"="&amp;$K258)&lt;&gt;0,$L258,0)</f>
        <v>0</v>
      </c>
      <c r="BL258" s="61">
        <f>IF(COUNTIF(Setup_Hierarchy!$J$56:$IV$56,"="&amp;$K258)&lt;&gt;0,$L258,0)</f>
        <v>0</v>
      </c>
      <c r="BM258" s="61">
        <f>IF(COUNTIF(Setup_Hierarchy!$J$57:$IV$57,"="&amp;$K258)&lt;&gt;0,$L258,0)</f>
        <v>0</v>
      </c>
      <c r="BN258" s="61">
        <f>IF(COUNTIF(Setup_Hierarchy!$J$58:$IV$58,"="&amp;$K258)&lt;&gt;0,$L258,0)</f>
        <v>0</v>
      </c>
      <c r="BO258" s="61">
        <f>IF(COUNTIF(Setup_Hierarchy!$J$59:$IV$59,"="&amp;$K258)&lt;&gt;0,$L258,0)</f>
        <v>-3.58</v>
      </c>
      <c r="BP258" s="61">
        <f>IF(COUNTIF(Setup_Hierarchy!$J$60:$IV$60,"="&amp;$K258)&lt;&gt;0,$L258,0)</f>
        <v>0</v>
      </c>
      <c r="BQ258" s="61">
        <f>IF(COUNTIF(Setup_Hierarchy!$J$61:$IV$61,"="&amp;$K258)&lt;&gt;0,$L258,0)</f>
        <v>0</v>
      </c>
      <c r="BR258" s="61">
        <f>IF(COUNTIF(Setup_Hierarchy!$J$62:$IV$62,"="&amp;$K258)&lt;&gt;0,$L258,0)</f>
        <v>0</v>
      </c>
      <c r="BS258" s="61">
        <f>IF(COUNTIF(Setup_Hierarchy!$J$63:$IV$63,"="&amp;$K258)&lt;&gt;0,$L258,0)</f>
        <v>0</v>
      </c>
      <c r="BT258" s="61">
        <f>IF(COUNTIF(Setup_Hierarchy!$J$64:$IV$64,"="&amp;$K258)&lt;&gt;0,$L258,0)</f>
        <v>0</v>
      </c>
      <c r="BU258" s="61">
        <f>IF(COUNTIF(Setup_Hierarchy!$J$65:$IV$65,"="&amp;$K258)&lt;&gt;0,$L258,0)</f>
        <v>0</v>
      </c>
      <c r="BV258" s="61">
        <f>IF(COUNTIF(Setup_Hierarchy!$J$66:$IV$66,"="&amp;$K258)&lt;&gt;0,$L258,0)</f>
        <v>0</v>
      </c>
      <c r="BW258" s="61">
        <f>IF(COUNTIF(Setup_Hierarchy!$J$67:$IV$67,"="&amp;$K258)&lt;&gt;0,$L258,0)</f>
        <v>0</v>
      </c>
      <c r="BX258" s="61">
        <f>IF(COUNTIF(Setup_Hierarchy!$J$68:$IV$68,"="&amp;$K258)&lt;&gt;0,$L258,0)</f>
        <v>0</v>
      </c>
      <c r="BY258" s="61">
        <f>IF(COUNTIF(Setup_Hierarchy!$J$69:$IV$69,"="&amp;$K258)&lt;&gt;0,$L258,0)</f>
        <v>0</v>
      </c>
      <c r="BZ258" s="61">
        <f>IF(COUNTIF(Setup_Hierarchy!$J$70:$IV$70,"="&amp;$K258)&lt;&gt;0,$L258,0)</f>
        <v>0</v>
      </c>
      <c r="CA258" s="61">
        <f>IF(COUNTIF(Setup_Hierarchy!$J$71:$IV$71,"="&amp;$K258)&lt;&gt;0,$L258,0)</f>
        <v>0</v>
      </c>
      <c r="CB258" s="61">
        <f>IF(COUNTIF(Setup_Hierarchy!$J$72:$IV$72,"="&amp;$K258)&lt;&gt;0,$L258,0)</f>
        <v>0</v>
      </c>
      <c r="CC258" s="61">
        <f>IF(COUNTIF(Setup_Hierarchy!$J$73:$IV$73,"="&amp;$K258)&lt;&gt;0,$L258,0)</f>
        <v>0</v>
      </c>
      <c r="CD258" s="61">
        <f>IF(COUNTIF(Setup_Hierarchy!$J$74:$IV$74,"="&amp;$K258)&lt;&gt;0,$L258,0)</f>
        <v>0</v>
      </c>
      <c r="CE258" s="61">
        <f>IF(COUNTIF(Setup_Hierarchy!$J$75:$IV$75,"="&amp;$K258)&lt;&gt;0,$L258,0)</f>
        <v>-3.58</v>
      </c>
      <c r="CF258" s="61">
        <f>IF(COUNTIF(Setup_Hierarchy!$J$76:$IV$76,"="&amp;$K258)&lt;&gt;0,$L258,0)</f>
        <v>-3.58</v>
      </c>
      <c r="CG258" s="61">
        <f>IF(COUNTIF(Setup_Hierarchy!$J$77:$IV$77,"="&amp;$K258)&lt;&gt;0,$L258,0)</f>
        <v>0</v>
      </c>
      <c r="CH258" s="61">
        <f>IF(COUNTIF(Setup_Hierarchy!$J$78:$IV$78,"="&amp;$K258)&lt;&gt;0,$L258,0)</f>
        <v>0</v>
      </c>
      <c r="CI258" s="61">
        <f>IF(COUNTIF(Setup_Hierarchy!$J$79:$IV$79,"="&amp;$K258)&lt;&gt;0,$L258,0)</f>
        <v>0</v>
      </c>
      <c r="CJ258" s="61">
        <f>IF(COUNTIF(Setup_Hierarchy!$J$80:$IV$80,"="&amp;$K258)&lt;&gt;0,$L258,0)</f>
        <v>0</v>
      </c>
      <c r="CK258" s="61">
        <f>IF(COUNTIF(Setup_Hierarchy!$J$81:$IV$81,"="&amp;$K258)&lt;&gt;0,$L258,0)</f>
        <v>0</v>
      </c>
      <c r="CL258" s="61">
        <f>IF(COUNTIF(Setup_Hierarchy!$J$82:$IV$82,"="&amp;$K258)&lt;&gt;0,$L258,0)</f>
        <v>0</v>
      </c>
      <c r="CM258" s="61">
        <f>IF(COUNTIF(Setup_Hierarchy!$J$83:$IV$83,"="&amp;$K258)&lt;&gt;0,$L258,0)</f>
        <v>0</v>
      </c>
      <c r="CN258" s="61">
        <f>IF(COUNTIF(Setup_Hierarchy!$J$84:$IV$84,"="&amp;$K258)&lt;&gt;0,$L258,0)</f>
        <v>0</v>
      </c>
      <c r="CO258" s="61">
        <f>IF(COUNTIF(Setup_Hierarchy!$J$85:$IV$85,"="&amp;$K258)&lt;&gt;0,$L258,0)</f>
        <v>0</v>
      </c>
      <c r="CP258" s="61">
        <f>IF(COUNTIF(Setup_Hierarchy!$J$86:$IV$86,"="&amp;$K258)&lt;&gt;0,$L258,0)</f>
        <v>0</v>
      </c>
      <c r="CQ258" s="61">
        <f>IF(COUNTIF(Setup_Hierarchy!$J$87:$IV$87,"="&amp;$K258)&lt;&gt;0,$L258,0)</f>
        <v>0</v>
      </c>
      <c r="CR258" s="61">
        <f>IF(COUNTIF(Setup_Hierarchy!$J$88:$IV$88,"="&amp;$K258)&lt;&gt;0,$L258,0)</f>
        <v>0</v>
      </c>
      <c r="CS258" s="61">
        <f>IF(COUNTIF(Setup_Hierarchy!$J$89:$IV$89,"="&amp;$K258)&lt;&gt;0,$L258,0)</f>
        <v>0</v>
      </c>
      <c r="CT258" s="61">
        <f>IF(COUNTIF(Setup_Hierarchy!$J$90:$IV$90,"="&amp;$K258)&lt;&gt;0,$L258,0)</f>
        <v>0</v>
      </c>
      <c r="CU258" s="61">
        <f>IF(COUNTIF(Setup_Hierarchy!$J$91:$IV$91,"="&amp;$K258)&lt;&gt;0,$L258,0)</f>
        <v>0</v>
      </c>
      <c r="CV258" s="61">
        <f>IF(COUNTIF(Setup_Hierarchy!$J$92:$IV$92,"="&amp;$K258)&lt;&gt;0,$L258,0)</f>
        <v>0</v>
      </c>
      <c r="CW258" s="61">
        <f>IF(COUNTIF(Setup_Hierarchy!$J$93:$IV$93,"="&amp;$K258)&lt;&gt;0,$L258,0)</f>
        <v>0</v>
      </c>
      <c r="CX258" s="61">
        <f>IF(COUNTIF(Setup_Hierarchy!$J$94:$IV$94,"="&amp;$K258)&lt;&gt;0,$L258,0)</f>
        <v>0</v>
      </c>
      <c r="CY258" s="61">
        <f>IF(COUNTIF(Setup_Hierarchy!$J$95:$IV$95,"="&amp;$K258)&lt;&gt;0,$L258,0)</f>
        <v>0</v>
      </c>
      <c r="CZ258" s="61">
        <f>IF(COUNTIF(Setup_Hierarchy!$J$96:$IV$96,"="&amp;$K258)&lt;&gt;0,$L258,0)</f>
        <v>0</v>
      </c>
      <c r="DA258" s="61">
        <f>IF(COUNTIF(Setup_Hierarchy!$J$97:$IV$97,"="&amp;$K258)&lt;&gt;0,$L258,0)</f>
        <v>0</v>
      </c>
      <c r="DB258" s="61">
        <f>IF(COUNTIF(Setup_Hierarchy!$J$98:$IV$98,"="&amp;$K258)&lt;&gt;0,$L258,0)</f>
        <v>0</v>
      </c>
      <c r="DC258" s="61">
        <f>IF(COUNTIF(Setup_Hierarchy!$J$99:$IV$99,"="&amp;$K258)&lt;&gt;0,$L258,0)</f>
        <v>0</v>
      </c>
      <c r="DD258" s="61">
        <f>IF(COUNTIF(Setup_Hierarchy!$J$100:$IV$100,"="&amp;$K258)&lt;&gt;0,$L258,0)</f>
        <v>0</v>
      </c>
      <c r="DE258" s="61">
        <f>IF(COUNTIF(Setup_Hierarchy!$J$101:$IV$101,"="&amp;$K258)&lt;&gt;0,$L258,0)</f>
        <v>0</v>
      </c>
      <c r="DF258" s="61">
        <f>IF(COUNTIF(Setup_Hierarchy!$J$102:$IV$102,"="&amp;$K258)&lt;&gt;0,$L258,0)</f>
        <v>0</v>
      </c>
      <c r="DG258" s="61">
        <f>IF(COUNTIF(Setup_Hierarchy!$J$103:$IV$103,"="&amp;$K258)&lt;&gt;0,$L258,0)</f>
        <v>0</v>
      </c>
      <c r="DH258" s="61">
        <f>IF(COUNTIF(Setup_Hierarchy!$J$104:$IV$104,"="&amp;$K258)&lt;&gt;0,$L258,0)</f>
        <v>0</v>
      </c>
      <c r="DI258" s="61">
        <f>IF(COUNTIF(Setup_Hierarchy!$J$105:$IV$105,"="&amp;$K258)&lt;&gt;0,$L258,0)</f>
        <v>0</v>
      </c>
      <c r="DJ258" s="61">
        <f>IF(COUNTIF(Setup_Hierarchy!$J$106:$IV$106,"="&amp;$K258)&lt;&gt;0,$L258,0)</f>
        <v>0</v>
      </c>
      <c r="DK258" s="61">
        <f>IF(COUNTIF(Setup_Hierarchy!$J$107:$IV$107,"="&amp;$K258)&lt;&gt;0,$L258,0)</f>
        <v>0</v>
      </c>
      <c r="DL258" s="61">
        <f>IF(COUNTIF(Setup_Hierarchy!$J$108:$IV$108,"="&amp;$K258)&lt;&gt;0,$L258,0)</f>
        <v>0</v>
      </c>
      <c r="DM258" s="61">
        <f>IF(COUNTIF(Setup_Hierarchy!$J$109:$IV$109,"="&amp;$K258)&lt;&gt;0,$L258,0)</f>
        <v>0</v>
      </c>
      <c r="DN258" s="61">
        <f>IF(COUNTIF(Setup_Hierarchy!$J$110:$IV$110,"="&amp;$K258)&lt;&gt;0,$L258,0)</f>
        <v>0</v>
      </c>
      <c r="DO258" s="61">
        <f>IF(COUNTIF(Setup_Hierarchy!$J$111:$IV$111,"="&amp;$K258)&lt;&gt;0,$L258,0)</f>
        <v>0</v>
      </c>
      <c r="DP258" s="61">
        <f>IF(COUNTIF(Setup_Hierarchy!$J$112:$IV$112,"="&amp;$K258)&lt;&gt;0,$L258,0)</f>
        <v>0</v>
      </c>
      <c r="DQ258" s="61">
        <f>IF(COUNTIF(Setup_Hierarchy!$J$113:$IV$113,"="&amp;$K258)&lt;&gt;0,$L258,0)</f>
        <v>0</v>
      </c>
      <c r="DR258" s="61">
        <f>IF(COUNTIF(Setup_Hierarchy!$J$114:$IV$114,"="&amp;$K258)&lt;&gt;0,$L258,0)</f>
        <v>0</v>
      </c>
      <c r="DS258" s="61">
        <f>IF(COUNTIF(Setup_Hierarchy!$J$115:$IV$115,"="&amp;$K258)&lt;&gt;0,$L258,0)</f>
        <v>0</v>
      </c>
      <c r="DT258" s="61">
        <f>IF(COUNTIF(Setup_Hierarchy!$J$116:$IV$116,"="&amp;$K258)&lt;&gt;0,$L258,0)</f>
        <v>0</v>
      </c>
    </row>
    <row r="259" spans="2:124" x14ac:dyDescent="0.2">
      <c r="B259" t="s">
        <v>43</v>
      </c>
      <c r="C259">
        <v>295</v>
      </c>
      <c r="D259" t="s">
        <v>9</v>
      </c>
      <c r="E259" t="s">
        <v>369</v>
      </c>
      <c r="F259" t="s">
        <v>528</v>
      </c>
      <c r="G259" t="s">
        <v>25</v>
      </c>
      <c r="H259" t="s">
        <v>35</v>
      </c>
      <c r="I259">
        <v>0.74741199999999997</v>
      </c>
      <c r="J259">
        <v>2.02121</v>
      </c>
      <c r="K259">
        <v>679</v>
      </c>
      <c r="L259">
        <v>1244.01</v>
      </c>
      <c r="M259" s="61">
        <f>IF(COUNTIF(Setup_Hierarchy!$J$5:$IV$5,"="&amp;$K259)&lt;&gt;0,$L259,0)</f>
        <v>1244.01</v>
      </c>
      <c r="N259" s="61">
        <f>IF(COUNTIF(Setup_Hierarchy!$J$6:$IV$6,"="&amp;$K259)&lt;&gt;0,$L259,0)</f>
        <v>1244.01</v>
      </c>
      <c r="O259" s="61">
        <f>IF(COUNTIF(Setup_Hierarchy!$J$7:$IV$7,"="&amp;$K259)&lt;&gt;0,$L259,0)</f>
        <v>1244.01</v>
      </c>
      <c r="P259" s="61">
        <f>IF(COUNTIF(Setup_Hierarchy!$J$8:$IV$8,"="&amp;$K259)&lt;&gt;0,$L259,0)</f>
        <v>1244.01</v>
      </c>
      <c r="Q259" s="61">
        <f>IF(COUNTIF(Setup_Hierarchy!$J$9:$IV$9,"="&amp;$K259)&lt;&gt;0,$L259,0)</f>
        <v>1244.01</v>
      </c>
      <c r="R259" s="61">
        <f>IF(COUNTIF(Setup_Hierarchy!$J$10:$IV$10,"="&amp;$K259)&lt;&gt;0,$L259,0)</f>
        <v>0</v>
      </c>
      <c r="S259" s="61">
        <f>IF(COUNTIF(Setup_Hierarchy!$J$11:$IV$11,"="&amp;$K259)&lt;&gt;0,$L259,0)</f>
        <v>0</v>
      </c>
      <c r="T259" s="61">
        <f>IF(COUNTIF(Setup_Hierarchy!$J$12:$IV$12,"="&amp;$K259)&lt;&gt;0,$L259,0)</f>
        <v>0</v>
      </c>
      <c r="U259" s="61">
        <f>IF(COUNTIF(Setup_Hierarchy!$J$13:$IV$13,"="&amp;$K259)&lt;&gt;0,$L259,0)</f>
        <v>0</v>
      </c>
      <c r="V259" s="61">
        <f>IF(COUNTIF(Setup_Hierarchy!$J$14:$IV$14,"="&amp;$K259)&lt;&gt;0,$L259,0)</f>
        <v>1244.01</v>
      </c>
      <c r="W259" s="61">
        <f>IF(COUNTIF(Setup_Hierarchy!$J$15:$IV$15,"="&amp;$K259)&lt;&gt;0,$L259,0)</f>
        <v>1244.01</v>
      </c>
      <c r="X259" s="61">
        <f>IF(COUNTIF(Setup_Hierarchy!$J$16:$IV$16,"="&amp;$K259)&lt;&gt;0,$L259,0)</f>
        <v>0</v>
      </c>
      <c r="Y259" s="61">
        <f>IF(COUNTIF(Setup_Hierarchy!$J$17:$IV$17,"="&amp;$K259)&lt;&gt;0,$L259,0)</f>
        <v>0</v>
      </c>
      <c r="Z259" s="61">
        <f>IF(COUNTIF(Setup_Hierarchy!$J$18:$IV$18,"="&amp;$K259)&lt;&gt;0,$L259,0)</f>
        <v>0</v>
      </c>
      <c r="AA259" s="61">
        <f>IF(COUNTIF(Setup_Hierarchy!$J$19:$IV$19,"="&amp;$K259)&lt;&gt;0,$L259,0)</f>
        <v>0</v>
      </c>
      <c r="AB259" s="61">
        <f>IF(COUNTIF(Setup_Hierarchy!$J$20:$IV$20,"="&amp;$K259)&lt;&gt;0,$L259,0)</f>
        <v>0</v>
      </c>
      <c r="AC259" s="61">
        <f>IF(COUNTIF(Setup_Hierarchy!$J$21:$IV$21,"="&amp;$K259)&lt;&gt;0,$L259,0)</f>
        <v>0</v>
      </c>
      <c r="AD259" s="61">
        <f>IF(COUNTIF(Setup_Hierarchy!$J$22:$IV$22,"="&amp;$K259)&lt;&gt;0,$L259,0)</f>
        <v>0</v>
      </c>
      <c r="AE259" s="61">
        <f>IF(COUNTIF(Setup_Hierarchy!$J$23:$IV$23,"="&amp;$K259)&lt;&gt;0,$L259,0)</f>
        <v>0</v>
      </c>
      <c r="AF259" s="61">
        <f>IF(COUNTIF(Setup_Hierarchy!$J$24:$IV$24,"="&amp;$K259)&lt;&gt;0,$L259,0)</f>
        <v>0</v>
      </c>
      <c r="AG259" s="61">
        <f>IF(COUNTIF(Setup_Hierarchy!$J$25:$IV$25,"="&amp;$K259)&lt;&gt;0,$L259,0)</f>
        <v>0</v>
      </c>
      <c r="AH259" s="61">
        <f>IF(COUNTIF(Setup_Hierarchy!$J$26:$IV$26,"="&amp;$K259)&lt;&gt;0,$L259,0)</f>
        <v>0</v>
      </c>
      <c r="AI259" s="61">
        <f>IF(COUNTIF(Setup_Hierarchy!$J$27:$IV$27,"="&amp;$K259)&lt;&gt;0,$L259,0)</f>
        <v>0</v>
      </c>
      <c r="AJ259" s="61">
        <f>IF(COUNTIF(Setup_Hierarchy!$J$28:$IV$28,"="&amp;$K259)&lt;&gt;0,$L259,0)</f>
        <v>0</v>
      </c>
      <c r="AK259" s="61">
        <f>IF(COUNTIF(Setup_Hierarchy!$J$29:$IV$29,"="&amp;$K259)&lt;&gt;0,$L259,0)</f>
        <v>0</v>
      </c>
      <c r="AL259" s="61">
        <f>IF(COUNTIF(Setup_Hierarchy!$J$30:$IV$30,"="&amp;$K259)&lt;&gt;0,$L259,0)</f>
        <v>0</v>
      </c>
      <c r="AM259" s="61">
        <f>IF(COUNTIF(Setup_Hierarchy!$J$31:$IV$31,"="&amp;$K259)&lt;&gt;0,$L259,0)</f>
        <v>0</v>
      </c>
      <c r="AN259" s="61">
        <f>IF(COUNTIF(Setup_Hierarchy!$J$32:$IV$32,"="&amp;$K259)&lt;&gt;0,$L259,0)</f>
        <v>0</v>
      </c>
      <c r="AO259" s="61">
        <f>IF(COUNTIF(Setup_Hierarchy!$J$33:$IV$33,"="&amp;$K259)&lt;&gt;0,$L259,0)</f>
        <v>0</v>
      </c>
      <c r="AP259" s="61">
        <f>IF(COUNTIF(Setup_Hierarchy!$J$34:$IV$34,"="&amp;$K259)&lt;&gt;0,$L259,0)</f>
        <v>0</v>
      </c>
      <c r="AQ259" s="61">
        <f>IF(COUNTIF(Setup_Hierarchy!$J$35:$IV$35,"="&amp;$K259)&lt;&gt;0,$L259,0)</f>
        <v>0</v>
      </c>
      <c r="AR259" s="61">
        <f>IF(COUNTIF(Setup_Hierarchy!$J$36:$IV$36,"="&amp;$K259)&lt;&gt;0,$L259,0)</f>
        <v>0</v>
      </c>
      <c r="AS259" s="61">
        <f>IF(COUNTIF(Setup_Hierarchy!$J$37:$IV$37,"="&amp;$K259)&lt;&gt;0,$L259,0)</f>
        <v>0</v>
      </c>
      <c r="AT259" s="61">
        <f>IF(COUNTIF(Setup_Hierarchy!$J$38:$IV$38,"="&amp;$K259)&lt;&gt;0,$L259,0)</f>
        <v>0</v>
      </c>
      <c r="AU259" s="61">
        <f>IF(COUNTIF(Setup_Hierarchy!$J$39:$IV$39,"="&amp;$K259)&lt;&gt;0,$L259,0)</f>
        <v>0</v>
      </c>
      <c r="AV259" s="61">
        <f>IF(COUNTIF(Setup_Hierarchy!$J$40:$IV$40,"="&amp;$K259)&lt;&gt;0,$L259,0)</f>
        <v>0</v>
      </c>
      <c r="AW259" s="61">
        <f>IF(COUNTIF(Setup_Hierarchy!$J$41:$IV$41,"="&amp;$K259)&lt;&gt;0,$L259,0)</f>
        <v>0</v>
      </c>
      <c r="AX259" s="61">
        <f>IF(COUNTIF(Setup_Hierarchy!$J$42:$IV$42,"="&amp;$K259)&lt;&gt;0,$L259,0)</f>
        <v>0</v>
      </c>
      <c r="AY259" s="61">
        <f>IF(COUNTIF(Setup_Hierarchy!$J$43:$IV$43,"="&amp;$K259)&lt;&gt;0,$L259,0)</f>
        <v>0</v>
      </c>
      <c r="AZ259" s="61">
        <f>IF(COUNTIF(Setup_Hierarchy!$J$44:$IV$44,"="&amp;$K259)&lt;&gt;0,$L259,0)</f>
        <v>0</v>
      </c>
      <c r="BA259" s="61">
        <f>IF(COUNTIF(Setup_Hierarchy!$J$45:$IV$45,"="&amp;$K259)&lt;&gt;0,$L259,0)</f>
        <v>0</v>
      </c>
      <c r="BB259" s="61">
        <f>IF(COUNTIF(Setup_Hierarchy!$J$46:$IV$46,"="&amp;$K259)&lt;&gt;0,$L259,0)</f>
        <v>0</v>
      </c>
      <c r="BC259" s="61">
        <f>IF(COUNTIF(Setup_Hierarchy!$J$47:$IV$47,"="&amp;$K259)&lt;&gt;0,$L259,0)</f>
        <v>0</v>
      </c>
      <c r="BD259" s="61">
        <f>IF(COUNTIF(Setup_Hierarchy!$J$48:$IV$48,"="&amp;$K259)&lt;&gt;0,$L259,0)</f>
        <v>0</v>
      </c>
      <c r="BE259" s="61">
        <f>IF(COUNTIF(Setup_Hierarchy!$J$49:$IV$49,"="&amp;$K259)&lt;&gt;0,$L259,0)</f>
        <v>0</v>
      </c>
      <c r="BF259" s="61">
        <f>IF(COUNTIF(Setup_Hierarchy!$J$50:$IV$50,"="&amp;$K259)&lt;&gt;0,$L259,0)</f>
        <v>0</v>
      </c>
      <c r="BG259" s="61">
        <f>IF(COUNTIF(Setup_Hierarchy!$J$51:$IV$51,"="&amp;$K259)&lt;&gt;0,$L259,0)</f>
        <v>0</v>
      </c>
      <c r="BH259" s="61">
        <f>IF(COUNTIF(Setup_Hierarchy!$J$52:$IV$52,"="&amp;$K259)&lt;&gt;0,$L259,0)</f>
        <v>0</v>
      </c>
      <c r="BI259" s="61">
        <f>IF(COUNTIF(Setup_Hierarchy!$J$53:$IV$53,"="&amp;$K259)&lt;&gt;0,$L259,0)</f>
        <v>0</v>
      </c>
      <c r="BJ259" s="61">
        <f>IF(COUNTIF(Setup_Hierarchy!$J$54:$IV$54,"="&amp;$K259)&lt;&gt;0,$L259,0)</f>
        <v>0</v>
      </c>
      <c r="BK259" s="61">
        <f>IF(COUNTIF(Setup_Hierarchy!$J$55:$IV$55,"="&amp;$K259)&lt;&gt;0,$L259,0)</f>
        <v>0</v>
      </c>
      <c r="BL259" s="61">
        <f>IF(COUNTIF(Setup_Hierarchy!$J$56:$IV$56,"="&amp;$K259)&lt;&gt;0,$L259,0)</f>
        <v>0</v>
      </c>
      <c r="BM259" s="61">
        <f>IF(COUNTIF(Setup_Hierarchy!$J$57:$IV$57,"="&amp;$K259)&lt;&gt;0,$L259,0)</f>
        <v>0</v>
      </c>
      <c r="BN259" s="61">
        <f>IF(COUNTIF(Setup_Hierarchy!$J$58:$IV$58,"="&amp;$K259)&lt;&gt;0,$L259,0)</f>
        <v>0</v>
      </c>
      <c r="BO259" s="61">
        <f>IF(COUNTIF(Setup_Hierarchy!$J$59:$IV$59,"="&amp;$K259)&lt;&gt;0,$L259,0)</f>
        <v>0</v>
      </c>
      <c r="BP259" s="61">
        <f>IF(COUNTIF(Setup_Hierarchy!$J$60:$IV$60,"="&amp;$K259)&lt;&gt;0,$L259,0)</f>
        <v>0</v>
      </c>
      <c r="BQ259" s="61">
        <f>IF(COUNTIF(Setup_Hierarchy!$J$61:$IV$61,"="&amp;$K259)&lt;&gt;0,$L259,0)</f>
        <v>0</v>
      </c>
      <c r="BR259" s="61">
        <f>IF(COUNTIF(Setup_Hierarchy!$J$62:$IV$62,"="&amp;$K259)&lt;&gt;0,$L259,0)</f>
        <v>0</v>
      </c>
      <c r="BS259" s="61">
        <f>IF(COUNTIF(Setup_Hierarchy!$J$63:$IV$63,"="&amp;$K259)&lt;&gt;0,$L259,0)</f>
        <v>0</v>
      </c>
      <c r="BT259" s="61">
        <f>IF(COUNTIF(Setup_Hierarchy!$J$64:$IV$64,"="&amp;$K259)&lt;&gt;0,$L259,0)</f>
        <v>0</v>
      </c>
      <c r="BU259" s="61">
        <f>IF(COUNTIF(Setup_Hierarchy!$J$65:$IV$65,"="&amp;$K259)&lt;&gt;0,$L259,0)</f>
        <v>0</v>
      </c>
      <c r="BV259" s="61">
        <f>IF(COUNTIF(Setup_Hierarchy!$J$66:$IV$66,"="&amp;$K259)&lt;&gt;0,$L259,0)</f>
        <v>0</v>
      </c>
      <c r="BW259" s="61">
        <f>IF(COUNTIF(Setup_Hierarchy!$J$67:$IV$67,"="&amp;$K259)&lt;&gt;0,$L259,0)</f>
        <v>0</v>
      </c>
      <c r="BX259" s="61">
        <f>IF(COUNTIF(Setup_Hierarchy!$J$68:$IV$68,"="&amp;$K259)&lt;&gt;0,$L259,0)</f>
        <v>0</v>
      </c>
      <c r="BY259" s="61">
        <f>IF(COUNTIF(Setup_Hierarchy!$J$69:$IV$69,"="&amp;$K259)&lt;&gt;0,$L259,0)</f>
        <v>0</v>
      </c>
      <c r="BZ259" s="61">
        <f>IF(COUNTIF(Setup_Hierarchy!$J$70:$IV$70,"="&amp;$K259)&lt;&gt;0,$L259,0)</f>
        <v>0</v>
      </c>
      <c r="CA259" s="61">
        <f>IF(COUNTIF(Setup_Hierarchy!$J$71:$IV$71,"="&amp;$K259)&lt;&gt;0,$L259,0)</f>
        <v>0</v>
      </c>
      <c r="CB259" s="61">
        <f>IF(COUNTIF(Setup_Hierarchy!$J$72:$IV$72,"="&amp;$K259)&lt;&gt;0,$L259,0)</f>
        <v>0</v>
      </c>
      <c r="CC259" s="61">
        <f>IF(COUNTIF(Setup_Hierarchy!$J$73:$IV$73,"="&amp;$K259)&lt;&gt;0,$L259,0)</f>
        <v>0</v>
      </c>
      <c r="CD259" s="61">
        <f>IF(COUNTIF(Setup_Hierarchy!$J$74:$IV$74,"="&amp;$K259)&lt;&gt;0,$L259,0)</f>
        <v>0</v>
      </c>
      <c r="CE259" s="61">
        <f>IF(COUNTIF(Setup_Hierarchy!$J$75:$IV$75,"="&amp;$K259)&lt;&gt;0,$L259,0)</f>
        <v>0</v>
      </c>
      <c r="CF259" s="61">
        <f>IF(COUNTIF(Setup_Hierarchy!$J$76:$IV$76,"="&amp;$K259)&lt;&gt;0,$L259,0)</f>
        <v>0</v>
      </c>
      <c r="CG259" s="61">
        <f>IF(COUNTIF(Setup_Hierarchy!$J$77:$IV$77,"="&amp;$K259)&lt;&gt;0,$L259,0)</f>
        <v>0</v>
      </c>
      <c r="CH259" s="61">
        <f>IF(COUNTIF(Setup_Hierarchy!$J$78:$IV$78,"="&amp;$K259)&lt;&gt;0,$L259,0)</f>
        <v>0</v>
      </c>
      <c r="CI259" s="61">
        <f>IF(COUNTIF(Setup_Hierarchy!$J$79:$IV$79,"="&amp;$K259)&lt;&gt;0,$L259,0)</f>
        <v>0</v>
      </c>
      <c r="CJ259" s="61">
        <f>IF(COUNTIF(Setup_Hierarchy!$J$80:$IV$80,"="&amp;$K259)&lt;&gt;0,$L259,0)</f>
        <v>0</v>
      </c>
      <c r="CK259" s="61">
        <f>IF(COUNTIF(Setup_Hierarchy!$J$81:$IV$81,"="&amp;$K259)&lt;&gt;0,$L259,0)</f>
        <v>0</v>
      </c>
      <c r="CL259" s="61">
        <f>IF(COUNTIF(Setup_Hierarchy!$J$82:$IV$82,"="&amp;$K259)&lt;&gt;0,$L259,0)</f>
        <v>0</v>
      </c>
      <c r="CM259" s="61">
        <f>IF(COUNTIF(Setup_Hierarchy!$J$83:$IV$83,"="&amp;$K259)&lt;&gt;0,$L259,0)</f>
        <v>0</v>
      </c>
      <c r="CN259" s="61">
        <f>IF(COUNTIF(Setup_Hierarchy!$J$84:$IV$84,"="&amp;$K259)&lt;&gt;0,$L259,0)</f>
        <v>0</v>
      </c>
      <c r="CO259" s="61">
        <f>IF(COUNTIF(Setup_Hierarchy!$J$85:$IV$85,"="&amp;$K259)&lt;&gt;0,$L259,0)</f>
        <v>0</v>
      </c>
      <c r="CP259" s="61">
        <f>IF(COUNTIF(Setup_Hierarchy!$J$86:$IV$86,"="&amp;$K259)&lt;&gt;0,$L259,0)</f>
        <v>0</v>
      </c>
      <c r="CQ259" s="61">
        <f>IF(COUNTIF(Setup_Hierarchy!$J$87:$IV$87,"="&amp;$K259)&lt;&gt;0,$L259,0)</f>
        <v>0</v>
      </c>
      <c r="CR259" s="61">
        <f>IF(COUNTIF(Setup_Hierarchy!$J$88:$IV$88,"="&amp;$K259)&lt;&gt;0,$L259,0)</f>
        <v>0</v>
      </c>
      <c r="CS259" s="61">
        <f>IF(COUNTIF(Setup_Hierarchy!$J$89:$IV$89,"="&amp;$K259)&lt;&gt;0,$L259,0)</f>
        <v>0</v>
      </c>
      <c r="CT259" s="61">
        <f>IF(COUNTIF(Setup_Hierarchy!$J$90:$IV$90,"="&amp;$K259)&lt;&gt;0,$L259,0)</f>
        <v>0</v>
      </c>
      <c r="CU259" s="61">
        <f>IF(COUNTIF(Setup_Hierarchy!$J$91:$IV$91,"="&amp;$K259)&lt;&gt;0,$L259,0)</f>
        <v>0</v>
      </c>
      <c r="CV259" s="61">
        <f>IF(COUNTIF(Setup_Hierarchy!$J$92:$IV$92,"="&amp;$K259)&lt;&gt;0,$L259,0)</f>
        <v>0</v>
      </c>
      <c r="CW259" s="61">
        <f>IF(COUNTIF(Setup_Hierarchy!$J$93:$IV$93,"="&amp;$K259)&lt;&gt;0,$L259,0)</f>
        <v>0</v>
      </c>
      <c r="CX259" s="61">
        <f>IF(COUNTIF(Setup_Hierarchy!$J$94:$IV$94,"="&amp;$K259)&lt;&gt;0,$L259,0)</f>
        <v>0</v>
      </c>
      <c r="CY259" s="61">
        <f>IF(COUNTIF(Setup_Hierarchy!$J$95:$IV$95,"="&amp;$K259)&lt;&gt;0,$L259,0)</f>
        <v>0</v>
      </c>
      <c r="CZ259" s="61">
        <f>IF(COUNTIF(Setup_Hierarchy!$J$96:$IV$96,"="&amp;$K259)&lt;&gt;0,$L259,0)</f>
        <v>0</v>
      </c>
      <c r="DA259" s="61">
        <f>IF(COUNTIF(Setup_Hierarchy!$J$97:$IV$97,"="&amp;$K259)&lt;&gt;0,$L259,0)</f>
        <v>0</v>
      </c>
      <c r="DB259" s="61">
        <f>IF(COUNTIF(Setup_Hierarchy!$J$98:$IV$98,"="&amp;$K259)&lt;&gt;0,$L259,0)</f>
        <v>0</v>
      </c>
      <c r="DC259" s="61">
        <f>IF(COUNTIF(Setup_Hierarchy!$J$99:$IV$99,"="&amp;$K259)&lt;&gt;0,$L259,0)</f>
        <v>0</v>
      </c>
      <c r="DD259" s="61">
        <f>IF(COUNTIF(Setup_Hierarchy!$J$100:$IV$100,"="&amp;$K259)&lt;&gt;0,$L259,0)</f>
        <v>0</v>
      </c>
      <c r="DE259" s="61">
        <f>IF(COUNTIF(Setup_Hierarchy!$J$101:$IV$101,"="&amp;$K259)&lt;&gt;0,$L259,0)</f>
        <v>0</v>
      </c>
      <c r="DF259" s="61">
        <f>IF(COUNTIF(Setup_Hierarchy!$J$102:$IV$102,"="&amp;$K259)&lt;&gt;0,$L259,0)</f>
        <v>0</v>
      </c>
      <c r="DG259" s="61">
        <f>IF(COUNTIF(Setup_Hierarchy!$J$103:$IV$103,"="&amp;$K259)&lt;&gt;0,$L259,0)</f>
        <v>0</v>
      </c>
      <c r="DH259" s="61">
        <f>IF(COUNTIF(Setup_Hierarchy!$J$104:$IV$104,"="&amp;$K259)&lt;&gt;0,$L259,0)</f>
        <v>0</v>
      </c>
      <c r="DI259" s="61">
        <f>IF(COUNTIF(Setup_Hierarchy!$J$105:$IV$105,"="&amp;$K259)&lt;&gt;0,$L259,0)</f>
        <v>0</v>
      </c>
      <c r="DJ259" s="61">
        <f>IF(COUNTIF(Setup_Hierarchy!$J$106:$IV$106,"="&amp;$K259)&lt;&gt;0,$L259,0)</f>
        <v>0</v>
      </c>
      <c r="DK259" s="61">
        <f>IF(COUNTIF(Setup_Hierarchy!$J$107:$IV$107,"="&amp;$K259)&lt;&gt;0,$L259,0)</f>
        <v>0</v>
      </c>
      <c r="DL259" s="61">
        <f>IF(COUNTIF(Setup_Hierarchy!$J$108:$IV$108,"="&amp;$K259)&lt;&gt;0,$L259,0)</f>
        <v>0</v>
      </c>
      <c r="DM259" s="61">
        <f>IF(COUNTIF(Setup_Hierarchy!$J$109:$IV$109,"="&amp;$K259)&lt;&gt;0,$L259,0)</f>
        <v>0</v>
      </c>
      <c r="DN259" s="61">
        <f>IF(COUNTIF(Setup_Hierarchy!$J$110:$IV$110,"="&amp;$K259)&lt;&gt;0,$L259,0)</f>
        <v>0</v>
      </c>
      <c r="DO259" s="61">
        <f>IF(COUNTIF(Setup_Hierarchy!$J$111:$IV$111,"="&amp;$K259)&lt;&gt;0,$L259,0)</f>
        <v>0</v>
      </c>
      <c r="DP259" s="61">
        <f>IF(COUNTIF(Setup_Hierarchy!$J$112:$IV$112,"="&amp;$K259)&lt;&gt;0,$L259,0)</f>
        <v>0</v>
      </c>
      <c r="DQ259" s="61">
        <f>IF(COUNTIF(Setup_Hierarchy!$J$113:$IV$113,"="&amp;$K259)&lt;&gt;0,$L259,0)</f>
        <v>0</v>
      </c>
      <c r="DR259" s="61">
        <f>IF(COUNTIF(Setup_Hierarchy!$J$114:$IV$114,"="&amp;$K259)&lt;&gt;0,$L259,0)</f>
        <v>0</v>
      </c>
      <c r="DS259" s="61">
        <f>IF(COUNTIF(Setup_Hierarchy!$J$115:$IV$115,"="&amp;$K259)&lt;&gt;0,$L259,0)</f>
        <v>0</v>
      </c>
      <c r="DT259" s="61">
        <f>IF(COUNTIF(Setup_Hierarchy!$J$116:$IV$116,"="&amp;$K259)&lt;&gt;0,$L259,0)</f>
        <v>0</v>
      </c>
    </row>
    <row r="260" spans="2:124" x14ac:dyDescent="0.2">
      <c r="B260" t="s">
        <v>43</v>
      </c>
      <c r="C260">
        <v>297</v>
      </c>
      <c r="D260" t="s">
        <v>9</v>
      </c>
      <c r="E260" t="s">
        <v>369</v>
      </c>
      <c r="F260" t="s">
        <v>528</v>
      </c>
      <c r="G260" t="s">
        <v>25</v>
      </c>
      <c r="H260" t="s">
        <v>36</v>
      </c>
      <c r="I260">
        <v>0.72546200000000005</v>
      </c>
      <c r="J260">
        <v>2.1767099999999999</v>
      </c>
      <c r="K260">
        <v>679</v>
      </c>
      <c r="L260">
        <v>9410.9699999999993</v>
      </c>
      <c r="M260" s="61">
        <f>IF(COUNTIF(Setup_Hierarchy!$J$5:$IV$5,"="&amp;$K260)&lt;&gt;0,$L260,0)</f>
        <v>9410.9699999999993</v>
      </c>
      <c r="N260" s="61">
        <f>IF(COUNTIF(Setup_Hierarchy!$J$6:$IV$6,"="&amp;$K260)&lt;&gt;0,$L260,0)</f>
        <v>9410.9699999999993</v>
      </c>
      <c r="O260" s="61">
        <f>IF(COUNTIF(Setup_Hierarchy!$J$7:$IV$7,"="&amp;$K260)&lt;&gt;0,$L260,0)</f>
        <v>9410.9699999999993</v>
      </c>
      <c r="P260" s="61">
        <f>IF(COUNTIF(Setup_Hierarchy!$J$8:$IV$8,"="&amp;$K260)&lt;&gt;0,$L260,0)</f>
        <v>9410.9699999999993</v>
      </c>
      <c r="Q260" s="61">
        <f>IF(COUNTIF(Setup_Hierarchy!$J$9:$IV$9,"="&amp;$K260)&lt;&gt;0,$L260,0)</f>
        <v>9410.9699999999993</v>
      </c>
      <c r="R260" s="61">
        <f>IF(COUNTIF(Setup_Hierarchy!$J$10:$IV$10,"="&amp;$K260)&lt;&gt;0,$L260,0)</f>
        <v>0</v>
      </c>
      <c r="S260" s="61">
        <f>IF(COUNTIF(Setup_Hierarchy!$J$11:$IV$11,"="&amp;$K260)&lt;&gt;0,$L260,0)</f>
        <v>0</v>
      </c>
      <c r="T260" s="61">
        <f>IF(COUNTIF(Setup_Hierarchy!$J$12:$IV$12,"="&amp;$K260)&lt;&gt;0,$L260,0)</f>
        <v>0</v>
      </c>
      <c r="U260" s="61">
        <f>IF(COUNTIF(Setup_Hierarchy!$J$13:$IV$13,"="&amp;$K260)&lt;&gt;0,$L260,0)</f>
        <v>0</v>
      </c>
      <c r="V260" s="61">
        <f>IF(COUNTIF(Setup_Hierarchy!$J$14:$IV$14,"="&amp;$K260)&lt;&gt;0,$L260,0)</f>
        <v>9410.9699999999993</v>
      </c>
      <c r="W260" s="61">
        <f>IF(COUNTIF(Setup_Hierarchy!$J$15:$IV$15,"="&amp;$K260)&lt;&gt;0,$L260,0)</f>
        <v>9410.9699999999993</v>
      </c>
      <c r="X260" s="61">
        <f>IF(COUNTIF(Setup_Hierarchy!$J$16:$IV$16,"="&amp;$K260)&lt;&gt;0,$L260,0)</f>
        <v>0</v>
      </c>
      <c r="Y260" s="61">
        <f>IF(COUNTIF(Setup_Hierarchy!$J$17:$IV$17,"="&amp;$K260)&lt;&gt;0,$L260,0)</f>
        <v>0</v>
      </c>
      <c r="Z260" s="61">
        <f>IF(COUNTIF(Setup_Hierarchy!$J$18:$IV$18,"="&amp;$K260)&lt;&gt;0,$L260,0)</f>
        <v>0</v>
      </c>
      <c r="AA260" s="61">
        <f>IF(COUNTIF(Setup_Hierarchy!$J$19:$IV$19,"="&amp;$K260)&lt;&gt;0,$L260,0)</f>
        <v>0</v>
      </c>
      <c r="AB260" s="61">
        <f>IF(COUNTIF(Setup_Hierarchy!$J$20:$IV$20,"="&amp;$K260)&lt;&gt;0,$L260,0)</f>
        <v>0</v>
      </c>
      <c r="AC260" s="61">
        <f>IF(COUNTIF(Setup_Hierarchy!$J$21:$IV$21,"="&amp;$K260)&lt;&gt;0,$L260,0)</f>
        <v>0</v>
      </c>
      <c r="AD260" s="61">
        <f>IF(COUNTIF(Setup_Hierarchy!$J$22:$IV$22,"="&amp;$K260)&lt;&gt;0,$L260,0)</f>
        <v>0</v>
      </c>
      <c r="AE260" s="61">
        <f>IF(COUNTIF(Setup_Hierarchy!$J$23:$IV$23,"="&amp;$K260)&lt;&gt;0,$L260,0)</f>
        <v>0</v>
      </c>
      <c r="AF260" s="61">
        <f>IF(COUNTIF(Setup_Hierarchy!$J$24:$IV$24,"="&amp;$K260)&lt;&gt;0,$L260,0)</f>
        <v>0</v>
      </c>
      <c r="AG260" s="61">
        <f>IF(COUNTIF(Setup_Hierarchy!$J$25:$IV$25,"="&amp;$K260)&lt;&gt;0,$L260,0)</f>
        <v>0</v>
      </c>
      <c r="AH260" s="61">
        <f>IF(COUNTIF(Setup_Hierarchy!$J$26:$IV$26,"="&amp;$K260)&lt;&gt;0,$L260,0)</f>
        <v>0</v>
      </c>
      <c r="AI260" s="61">
        <f>IF(COUNTIF(Setup_Hierarchy!$J$27:$IV$27,"="&amp;$K260)&lt;&gt;0,$L260,0)</f>
        <v>0</v>
      </c>
      <c r="AJ260" s="61">
        <f>IF(COUNTIF(Setup_Hierarchy!$J$28:$IV$28,"="&amp;$K260)&lt;&gt;0,$L260,0)</f>
        <v>0</v>
      </c>
      <c r="AK260" s="61">
        <f>IF(COUNTIF(Setup_Hierarchy!$J$29:$IV$29,"="&amp;$K260)&lt;&gt;0,$L260,0)</f>
        <v>0</v>
      </c>
      <c r="AL260" s="61">
        <f>IF(COUNTIF(Setup_Hierarchy!$J$30:$IV$30,"="&amp;$K260)&lt;&gt;0,$L260,0)</f>
        <v>0</v>
      </c>
      <c r="AM260" s="61">
        <f>IF(COUNTIF(Setup_Hierarchy!$J$31:$IV$31,"="&amp;$K260)&lt;&gt;0,$L260,0)</f>
        <v>0</v>
      </c>
      <c r="AN260" s="61">
        <f>IF(COUNTIF(Setup_Hierarchy!$J$32:$IV$32,"="&amp;$K260)&lt;&gt;0,$L260,0)</f>
        <v>0</v>
      </c>
      <c r="AO260" s="61">
        <f>IF(COUNTIF(Setup_Hierarchy!$J$33:$IV$33,"="&amp;$K260)&lt;&gt;0,$L260,0)</f>
        <v>0</v>
      </c>
      <c r="AP260" s="61">
        <f>IF(COUNTIF(Setup_Hierarchy!$J$34:$IV$34,"="&amp;$K260)&lt;&gt;0,$L260,0)</f>
        <v>0</v>
      </c>
      <c r="AQ260" s="61">
        <f>IF(COUNTIF(Setup_Hierarchy!$J$35:$IV$35,"="&amp;$K260)&lt;&gt;0,$L260,0)</f>
        <v>0</v>
      </c>
      <c r="AR260" s="61">
        <f>IF(COUNTIF(Setup_Hierarchy!$J$36:$IV$36,"="&amp;$K260)&lt;&gt;0,$L260,0)</f>
        <v>0</v>
      </c>
      <c r="AS260" s="61">
        <f>IF(COUNTIF(Setup_Hierarchy!$J$37:$IV$37,"="&amp;$K260)&lt;&gt;0,$L260,0)</f>
        <v>0</v>
      </c>
      <c r="AT260" s="61">
        <f>IF(COUNTIF(Setup_Hierarchy!$J$38:$IV$38,"="&amp;$K260)&lt;&gt;0,$L260,0)</f>
        <v>0</v>
      </c>
      <c r="AU260" s="61">
        <f>IF(COUNTIF(Setup_Hierarchy!$J$39:$IV$39,"="&amp;$K260)&lt;&gt;0,$L260,0)</f>
        <v>0</v>
      </c>
      <c r="AV260" s="61">
        <f>IF(COUNTIF(Setup_Hierarchy!$J$40:$IV$40,"="&amp;$K260)&lt;&gt;0,$L260,0)</f>
        <v>0</v>
      </c>
      <c r="AW260" s="61">
        <f>IF(COUNTIF(Setup_Hierarchy!$J$41:$IV$41,"="&amp;$K260)&lt;&gt;0,$L260,0)</f>
        <v>0</v>
      </c>
      <c r="AX260" s="61">
        <f>IF(COUNTIF(Setup_Hierarchy!$J$42:$IV$42,"="&amp;$K260)&lt;&gt;0,$L260,0)</f>
        <v>0</v>
      </c>
      <c r="AY260" s="61">
        <f>IF(COUNTIF(Setup_Hierarchy!$J$43:$IV$43,"="&amp;$K260)&lt;&gt;0,$L260,0)</f>
        <v>0</v>
      </c>
      <c r="AZ260" s="61">
        <f>IF(COUNTIF(Setup_Hierarchy!$J$44:$IV$44,"="&amp;$K260)&lt;&gt;0,$L260,0)</f>
        <v>0</v>
      </c>
      <c r="BA260" s="61">
        <f>IF(COUNTIF(Setup_Hierarchy!$J$45:$IV$45,"="&amp;$K260)&lt;&gt;0,$L260,0)</f>
        <v>0</v>
      </c>
      <c r="BB260" s="61">
        <f>IF(COUNTIF(Setup_Hierarchy!$J$46:$IV$46,"="&amp;$K260)&lt;&gt;0,$L260,0)</f>
        <v>0</v>
      </c>
      <c r="BC260" s="61">
        <f>IF(COUNTIF(Setup_Hierarchy!$J$47:$IV$47,"="&amp;$K260)&lt;&gt;0,$L260,0)</f>
        <v>0</v>
      </c>
      <c r="BD260" s="61">
        <f>IF(COUNTIF(Setup_Hierarchy!$J$48:$IV$48,"="&amp;$K260)&lt;&gt;0,$L260,0)</f>
        <v>0</v>
      </c>
      <c r="BE260" s="61">
        <f>IF(COUNTIF(Setup_Hierarchy!$J$49:$IV$49,"="&amp;$K260)&lt;&gt;0,$L260,0)</f>
        <v>0</v>
      </c>
      <c r="BF260" s="61">
        <f>IF(COUNTIF(Setup_Hierarchy!$J$50:$IV$50,"="&amp;$K260)&lt;&gt;0,$L260,0)</f>
        <v>0</v>
      </c>
      <c r="BG260" s="61">
        <f>IF(COUNTIF(Setup_Hierarchy!$J$51:$IV$51,"="&amp;$K260)&lt;&gt;0,$L260,0)</f>
        <v>0</v>
      </c>
      <c r="BH260" s="61">
        <f>IF(COUNTIF(Setup_Hierarchy!$J$52:$IV$52,"="&amp;$K260)&lt;&gt;0,$L260,0)</f>
        <v>0</v>
      </c>
      <c r="BI260" s="61">
        <f>IF(COUNTIF(Setup_Hierarchy!$J$53:$IV$53,"="&amp;$K260)&lt;&gt;0,$L260,0)</f>
        <v>0</v>
      </c>
      <c r="BJ260" s="61">
        <f>IF(COUNTIF(Setup_Hierarchy!$J$54:$IV$54,"="&amp;$K260)&lt;&gt;0,$L260,0)</f>
        <v>0</v>
      </c>
      <c r="BK260" s="61">
        <f>IF(COUNTIF(Setup_Hierarchy!$J$55:$IV$55,"="&amp;$K260)&lt;&gt;0,$L260,0)</f>
        <v>0</v>
      </c>
      <c r="BL260" s="61">
        <f>IF(COUNTIF(Setup_Hierarchy!$J$56:$IV$56,"="&amp;$K260)&lt;&gt;0,$L260,0)</f>
        <v>0</v>
      </c>
      <c r="BM260" s="61">
        <f>IF(COUNTIF(Setup_Hierarchy!$J$57:$IV$57,"="&amp;$K260)&lt;&gt;0,$L260,0)</f>
        <v>0</v>
      </c>
      <c r="BN260" s="61">
        <f>IF(COUNTIF(Setup_Hierarchy!$J$58:$IV$58,"="&amp;$K260)&lt;&gt;0,$L260,0)</f>
        <v>0</v>
      </c>
      <c r="BO260" s="61">
        <f>IF(COUNTIF(Setup_Hierarchy!$J$59:$IV$59,"="&amp;$K260)&lt;&gt;0,$L260,0)</f>
        <v>0</v>
      </c>
      <c r="BP260" s="61">
        <f>IF(COUNTIF(Setup_Hierarchy!$J$60:$IV$60,"="&amp;$K260)&lt;&gt;0,$L260,0)</f>
        <v>0</v>
      </c>
      <c r="BQ260" s="61">
        <f>IF(COUNTIF(Setup_Hierarchy!$J$61:$IV$61,"="&amp;$K260)&lt;&gt;0,$L260,0)</f>
        <v>0</v>
      </c>
      <c r="BR260" s="61">
        <f>IF(COUNTIF(Setup_Hierarchy!$J$62:$IV$62,"="&amp;$K260)&lt;&gt;0,$L260,0)</f>
        <v>0</v>
      </c>
      <c r="BS260" s="61">
        <f>IF(COUNTIF(Setup_Hierarchy!$J$63:$IV$63,"="&amp;$K260)&lt;&gt;0,$L260,0)</f>
        <v>0</v>
      </c>
      <c r="BT260" s="61">
        <f>IF(COUNTIF(Setup_Hierarchy!$J$64:$IV$64,"="&amp;$K260)&lt;&gt;0,$L260,0)</f>
        <v>0</v>
      </c>
      <c r="BU260" s="61">
        <f>IF(COUNTIF(Setup_Hierarchy!$J$65:$IV$65,"="&amp;$K260)&lt;&gt;0,$L260,0)</f>
        <v>0</v>
      </c>
      <c r="BV260" s="61">
        <f>IF(COUNTIF(Setup_Hierarchy!$J$66:$IV$66,"="&amp;$K260)&lt;&gt;0,$L260,0)</f>
        <v>0</v>
      </c>
      <c r="BW260" s="61">
        <f>IF(COUNTIF(Setup_Hierarchy!$J$67:$IV$67,"="&amp;$K260)&lt;&gt;0,$L260,0)</f>
        <v>0</v>
      </c>
      <c r="BX260" s="61">
        <f>IF(COUNTIF(Setup_Hierarchy!$J$68:$IV$68,"="&amp;$K260)&lt;&gt;0,$L260,0)</f>
        <v>0</v>
      </c>
      <c r="BY260" s="61">
        <f>IF(COUNTIF(Setup_Hierarchy!$J$69:$IV$69,"="&amp;$K260)&lt;&gt;0,$L260,0)</f>
        <v>0</v>
      </c>
      <c r="BZ260" s="61">
        <f>IF(COUNTIF(Setup_Hierarchy!$J$70:$IV$70,"="&amp;$K260)&lt;&gt;0,$L260,0)</f>
        <v>0</v>
      </c>
      <c r="CA260" s="61">
        <f>IF(COUNTIF(Setup_Hierarchy!$J$71:$IV$71,"="&amp;$K260)&lt;&gt;0,$L260,0)</f>
        <v>0</v>
      </c>
      <c r="CB260" s="61">
        <f>IF(COUNTIF(Setup_Hierarchy!$J$72:$IV$72,"="&amp;$K260)&lt;&gt;0,$L260,0)</f>
        <v>0</v>
      </c>
      <c r="CC260" s="61">
        <f>IF(COUNTIF(Setup_Hierarchy!$J$73:$IV$73,"="&amp;$K260)&lt;&gt;0,$L260,0)</f>
        <v>0</v>
      </c>
      <c r="CD260" s="61">
        <f>IF(COUNTIF(Setup_Hierarchy!$J$74:$IV$74,"="&amp;$K260)&lt;&gt;0,$L260,0)</f>
        <v>0</v>
      </c>
      <c r="CE260" s="61">
        <f>IF(COUNTIF(Setup_Hierarchy!$J$75:$IV$75,"="&amp;$K260)&lt;&gt;0,$L260,0)</f>
        <v>0</v>
      </c>
      <c r="CF260" s="61">
        <f>IF(COUNTIF(Setup_Hierarchy!$J$76:$IV$76,"="&amp;$K260)&lt;&gt;0,$L260,0)</f>
        <v>0</v>
      </c>
      <c r="CG260" s="61">
        <f>IF(COUNTIF(Setup_Hierarchy!$J$77:$IV$77,"="&amp;$K260)&lt;&gt;0,$L260,0)</f>
        <v>0</v>
      </c>
      <c r="CH260" s="61">
        <f>IF(COUNTIF(Setup_Hierarchy!$J$78:$IV$78,"="&amp;$K260)&lt;&gt;0,$L260,0)</f>
        <v>0</v>
      </c>
      <c r="CI260" s="61">
        <f>IF(COUNTIF(Setup_Hierarchy!$J$79:$IV$79,"="&amp;$K260)&lt;&gt;0,$L260,0)</f>
        <v>0</v>
      </c>
      <c r="CJ260" s="61">
        <f>IF(COUNTIF(Setup_Hierarchy!$J$80:$IV$80,"="&amp;$K260)&lt;&gt;0,$L260,0)</f>
        <v>0</v>
      </c>
      <c r="CK260" s="61">
        <f>IF(COUNTIF(Setup_Hierarchy!$J$81:$IV$81,"="&amp;$K260)&lt;&gt;0,$L260,0)</f>
        <v>0</v>
      </c>
      <c r="CL260" s="61">
        <f>IF(COUNTIF(Setup_Hierarchy!$J$82:$IV$82,"="&amp;$K260)&lt;&gt;0,$L260,0)</f>
        <v>0</v>
      </c>
      <c r="CM260" s="61">
        <f>IF(COUNTIF(Setup_Hierarchy!$J$83:$IV$83,"="&amp;$K260)&lt;&gt;0,$L260,0)</f>
        <v>0</v>
      </c>
      <c r="CN260" s="61">
        <f>IF(COUNTIF(Setup_Hierarchy!$J$84:$IV$84,"="&amp;$K260)&lt;&gt;0,$L260,0)</f>
        <v>0</v>
      </c>
      <c r="CO260" s="61">
        <f>IF(COUNTIF(Setup_Hierarchy!$J$85:$IV$85,"="&amp;$K260)&lt;&gt;0,$L260,0)</f>
        <v>0</v>
      </c>
      <c r="CP260" s="61">
        <f>IF(COUNTIF(Setup_Hierarchy!$J$86:$IV$86,"="&amp;$K260)&lt;&gt;0,$L260,0)</f>
        <v>0</v>
      </c>
      <c r="CQ260" s="61">
        <f>IF(COUNTIF(Setup_Hierarchy!$J$87:$IV$87,"="&amp;$K260)&lt;&gt;0,$L260,0)</f>
        <v>0</v>
      </c>
      <c r="CR260" s="61">
        <f>IF(COUNTIF(Setup_Hierarchy!$J$88:$IV$88,"="&amp;$K260)&lt;&gt;0,$L260,0)</f>
        <v>0</v>
      </c>
      <c r="CS260" s="61">
        <f>IF(COUNTIF(Setup_Hierarchy!$J$89:$IV$89,"="&amp;$K260)&lt;&gt;0,$L260,0)</f>
        <v>0</v>
      </c>
      <c r="CT260" s="61">
        <f>IF(COUNTIF(Setup_Hierarchy!$J$90:$IV$90,"="&amp;$K260)&lt;&gt;0,$L260,0)</f>
        <v>0</v>
      </c>
      <c r="CU260" s="61">
        <f>IF(COUNTIF(Setup_Hierarchy!$J$91:$IV$91,"="&amp;$K260)&lt;&gt;0,$L260,0)</f>
        <v>0</v>
      </c>
      <c r="CV260" s="61">
        <f>IF(COUNTIF(Setup_Hierarchy!$J$92:$IV$92,"="&amp;$K260)&lt;&gt;0,$L260,0)</f>
        <v>0</v>
      </c>
      <c r="CW260" s="61">
        <f>IF(COUNTIF(Setup_Hierarchy!$J$93:$IV$93,"="&amp;$K260)&lt;&gt;0,$L260,0)</f>
        <v>0</v>
      </c>
      <c r="CX260" s="61">
        <f>IF(COUNTIF(Setup_Hierarchy!$J$94:$IV$94,"="&amp;$K260)&lt;&gt;0,$L260,0)</f>
        <v>0</v>
      </c>
      <c r="CY260" s="61">
        <f>IF(COUNTIF(Setup_Hierarchy!$J$95:$IV$95,"="&amp;$K260)&lt;&gt;0,$L260,0)</f>
        <v>0</v>
      </c>
      <c r="CZ260" s="61">
        <f>IF(COUNTIF(Setup_Hierarchy!$J$96:$IV$96,"="&amp;$K260)&lt;&gt;0,$L260,0)</f>
        <v>0</v>
      </c>
      <c r="DA260" s="61">
        <f>IF(COUNTIF(Setup_Hierarchy!$J$97:$IV$97,"="&amp;$K260)&lt;&gt;0,$L260,0)</f>
        <v>0</v>
      </c>
      <c r="DB260" s="61">
        <f>IF(COUNTIF(Setup_Hierarchy!$J$98:$IV$98,"="&amp;$K260)&lt;&gt;0,$L260,0)</f>
        <v>0</v>
      </c>
      <c r="DC260" s="61">
        <f>IF(COUNTIF(Setup_Hierarchy!$J$99:$IV$99,"="&amp;$K260)&lt;&gt;0,$L260,0)</f>
        <v>0</v>
      </c>
      <c r="DD260" s="61">
        <f>IF(COUNTIF(Setup_Hierarchy!$J$100:$IV$100,"="&amp;$K260)&lt;&gt;0,$L260,0)</f>
        <v>0</v>
      </c>
      <c r="DE260" s="61">
        <f>IF(COUNTIF(Setup_Hierarchy!$J$101:$IV$101,"="&amp;$K260)&lt;&gt;0,$L260,0)</f>
        <v>0</v>
      </c>
      <c r="DF260" s="61">
        <f>IF(COUNTIF(Setup_Hierarchy!$J$102:$IV$102,"="&amp;$K260)&lt;&gt;0,$L260,0)</f>
        <v>0</v>
      </c>
      <c r="DG260" s="61">
        <f>IF(COUNTIF(Setup_Hierarchy!$J$103:$IV$103,"="&amp;$K260)&lt;&gt;0,$L260,0)</f>
        <v>0</v>
      </c>
      <c r="DH260" s="61">
        <f>IF(COUNTIF(Setup_Hierarchy!$J$104:$IV$104,"="&amp;$K260)&lt;&gt;0,$L260,0)</f>
        <v>0</v>
      </c>
      <c r="DI260" s="61">
        <f>IF(COUNTIF(Setup_Hierarchy!$J$105:$IV$105,"="&amp;$K260)&lt;&gt;0,$L260,0)</f>
        <v>0</v>
      </c>
      <c r="DJ260" s="61">
        <f>IF(COUNTIF(Setup_Hierarchy!$J$106:$IV$106,"="&amp;$K260)&lt;&gt;0,$L260,0)</f>
        <v>0</v>
      </c>
      <c r="DK260" s="61">
        <f>IF(COUNTIF(Setup_Hierarchy!$J$107:$IV$107,"="&amp;$K260)&lt;&gt;0,$L260,0)</f>
        <v>0</v>
      </c>
      <c r="DL260" s="61">
        <f>IF(COUNTIF(Setup_Hierarchy!$J$108:$IV$108,"="&amp;$K260)&lt;&gt;0,$L260,0)</f>
        <v>0</v>
      </c>
      <c r="DM260" s="61">
        <f>IF(COUNTIF(Setup_Hierarchy!$J$109:$IV$109,"="&amp;$K260)&lt;&gt;0,$L260,0)</f>
        <v>0</v>
      </c>
      <c r="DN260" s="61">
        <f>IF(COUNTIF(Setup_Hierarchy!$J$110:$IV$110,"="&amp;$K260)&lt;&gt;0,$L260,0)</f>
        <v>0</v>
      </c>
      <c r="DO260" s="61">
        <f>IF(COUNTIF(Setup_Hierarchy!$J$111:$IV$111,"="&amp;$K260)&lt;&gt;0,$L260,0)</f>
        <v>0</v>
      </c>
      <c r="DP260" s="61">
        <f>IF(COUNTIF(Setup_Hierarchy!$J$112:$IV$112,"="&amp;$K260)&lt;&gt;0,$L260,0)</f>
        <v>0</v>
      </c>
      <c r="DQ260" s="61">
        <f>IF(COUNTIF(Setup_Hierarchy!$J$113:$IV$113,"="&amp;$K260)&lt;&gt;0,$L260,0)</f>
        <v>0</v>
      </c>
      <c r="DR260" s="61">
        <f>IF(COUNTIF(Setup_Hierarchy!$J$114:$IV$114,"="&amp;$K260)&lt;&gt;0,$L260,0)</f>
        <v>0</v>
      </c>
      <c r="DS260" s="61">
        <f>IF(COUNTIF(Setup_Hierarchy!$J$115:$IV$115,"="&amp;$K260)&lt;&gt;0,$L260,0)</f>
        <v>0</v>
      </c>
      <c r="DT260" s="61">
        <f>IF(COUNTIF(Setup_Hierarchy!$J$116:$IV$116,"="&amp;$K260)&lt;&gt;0,$L260,0)</f>
        <v>0</v>
      </c>
    </row>
    <row r="261" spans="2:124" x14ac:dyDescent="0.2">
      <c r="B261" t="s">
        <v>43</v>
      </c>
      <c r="C261">
        <v>298</v>
      </c>
      <c r="D261" t="s">
        <v>9</v>
      </c>
      <c r="E261" t="s">
        <v>369</v>
      </c>
      <c r="F261" t="s">
        <v>528</v>
      </c>
      <c r="G261" t="s">
        <v>25</v>
      </c>
      <c r="H261" t="s">
        <v>37</v>
      </c>
      <c r="I261">
        <v>0.67335800000000001</v>
      </c>
      <c r="J261">
        <v>2.0987900000000002</v>
      </c>
      <c r="K261">
        <v>679</v>
      </c>
      <c r="L261">
        <v>2962.34</v>
      </c>
      <c r="M261" s="61">
        <f>IF(COUNTIF(Setup_Hierarchy!$J$5:$IV$5,"="&amp;$K261)&lt;&gt;0,$L261,0)</f>
        <v>2962.34</v>
      </c>
      <c r="N261" s="61">
        <f>IF(COUNTIF(Setup_Hierarchy!$J$6:$IV$6,"="&amp;$K261)&lt;&gt;0,$L261,0)</f>
        <v>2962.34</v>
      </c>
      <c r="O261" s="61">
        <f>IF(COUNTIF(Setup_Hierarchy!$J$7:$IV$7,"="&amp;$K261)&lt;&gt;0,$L261,0)</f>
        <v>2962.34</v>
      </c>
      <c r="P261" s="61">
        <f>IF(COUNTIF(Setup_Hierarchy!$J$8:$IV$8,"="&amp;$K261)&lt;&gt;0,$L261,0)</f>
        <v>2962.34</v>
      </c>
      <c r="Q261" s="61">
        <f>IF(COUNTIF(Setup_Hierarchy!$J$9:$IV$9,"="&amp;$K261)&lt;&gt;0,$L261,0)</f>
        <v>2962.34</v>
      </c>
      <c r="R261" s="61">
        <f>IF(COUNTIF(Setup_Hierarchy!$J$10:$IV$10,"="&amp;$K261)&lt;&gt;0,$L261,0)</f>
        <v>0</v>
      </c>
      <c r="S261" s="61">
        <f>IF(COUNTIF(Setup_Hierarchy!$J$11:$IV$11,"="&amp;$K261)&lt;&gt;0,$L261,0)</f>
        <v>0</v>
      </c>
      <c r="T261" s="61">
        <f>IF(COUNTIF(Setup_Hierarchy!$J$12:$IV$12,"="&amp;$K261)&lt;&gt;0,$L261,0)</f>
        <v>0</v>
      </c>
      <c r="U261" s="61">
        <f>IF(COUNTIF(Setup_Hierarchy!$J$13:$IV$13,"="&amp;$K261)&lt;&gt;0,$L261,0)</f>
        <v>0</v>
      </c>
      <c r="V261" s="61">
        <f>IF(COUNTIF(Setup_Hierarchy!$J$14:$IV$14,"="&amp;$K261)&lt;&gt;0,$L261,0)</f>
        <v>2962.34</v>
      </c>
      <c r="W261" s="61">
        <f>IF(COUNTIF(Setup_Hierarchy!$J$15:$IV$15,"="&amp;$K261)&lt;&gt;0,$L261,0)</f>
        <v>2962.34</v>
      </c>
      <c r="X261" s="61">
        <f>IF(COUNTIF(Setup_Hierarchy!$J$16:$IV$16,"="&amp;$K261)&lt;&gt;0,$L261,0)</f>
        <v>0</v>
      </c>
      <c r="Y261" s="61">
        <f>IF(COUNTIF(Setup_Hierarchy!$J$17:$IV$17,"="&amp;$K261)&lt;&gt;0,$L261,0)</f>
        <v>0</v>
      </c>
      <c r="Z261" s="61">
        <f>IF(COUNTIF(Setup_Hierarchy!$J$18:$IV$18,"="&amp;$K261)&lt;&gt;0,$L261,0)</f>
        <v>0</v>
      </c>
      <c r="AA261" s="61">
        <f>IF(COUNTIF(Setup_Hierarchy!$J$19:$IV$19,"="&amp;$K261)&lt;&gt;0,$L261,0)</f>
        <v>0</v>
      </c>
      <c r="AB261" s="61">
        <f>IF(COUNTIF(Setup_Hierarchy!$J$20:$IV$20,"="&amp;$K261)&lt;&gt;0,$L261,0)</f>
        <v>0</v>
      </c>
      <c r="AC261" s="61">
        <f>IF(COUNTIF(Setup_Hierarchy!$J$21:$IV$21,"="&amp;$K261)&lt;&gt;0,$L261,0)</f>
        <v>0</v>
      </c>
      <c r="AD261" s="61">
        <f>IF(COUNTIF(Setup_Hierarchy!$J$22:$IV$22,"="&amp;$K261)&lt;&gt;0,$L261,0)</f>
        <v>0</v>
      </c>
      <c r="AE261" s="61">
        <f>IF(COUNTIF(Setup_Hierarchy!$J$23:$IV$23,"="&amp;$K261)&lt;&gt;0,$L261,0)</f>
        <v>0</v>
      </c>
      <c r="AF261" s="61">
        <f>IF(COUNTIF(Setup_Hierarchy!$J$24:$IV$24,"="&amp;$K261)&lt;&gt;0,$L261,0)</f>
        <v>0</v>
      </c>
      <c r="AG261" s="61">
        <f>IF(COUNTIF(Setup_Hierarchy!$J$25:$IV$25,"="&amp;$K261)&lt;&gt;0,$L261,0)</f>
        <v>0</v>
      </c>
      <c r="AH261" s="61">
        <f>IF(COUNTIF(Setup_Hierarchy!$J$26:$IV$26,"="&amp;$K261)&lt;&gt;0,$L261,0)</f>
        <v>0</v>
      </c>
      <c r="AI261" s="61">
        <f>IF(COUNTIF(Setup_Hierarchy!$J$27:$IV$27,"="&amp;$K261)&lt;&gt;0,$L261,0)</f>
        <v>0</v>
      </c>
      <c r="AJ261" s="61">
        <f>IF(COUNTIF(Setup_Hierarchy!$J$28:$IV$28,"="&amp;$K261)&lt;&gt;0,$L261,0)</f>
        <v>0</v>
      </c>
      <c r="AK261" s="61">
        <f>IF(COUNTIF(Setup_Hierarchy!$J$29:$IV$29,"="&amp;$K261)&lt;&gt;0,$L261,0)</f>
        <v>0</v>
      </c>
      <c r="AL261" s="61">
        <f>IF(COUNTIF(Setup_Hierarchy!$J$30:$IV$30,"="&amp;$K261)&lt;&gt;0,$L261,0)</f>
        <v>0</v>
      </c>
      <c r="AM261" s="61">
        <f>IF(COUNTIF(Setup_Hierarchy!$J$31:$IV$31,"="&amp;$K261)&lt;&gt;0,$L261,0)</f>
        <v>0</v>
      </c>
      <c r="AN261" s="61">
        <f>IF(COUNTIF(Setup_Hierarchy!$J$32:$IV$32,"="&amp;$K261)&lt;&gt;0,$L261,0)</f>
        <v>0</v>
      </c>
      <c r="AO261" s="61">
        <f>IF(COUNTIF(Setup_Hierarchy!$J$33:$IV$33,"="&amp;$K261)&lt;&gt;0,$L261,0)</f>
        <v>0</v>
      </c>
      <c r="AP261" s="61">
        <f>IF(COUNTIF(Setup_Hierarchy!$J$34:$IV$34,"="&amp;$K261)&lt;&gt;0,$L261,0)</f>
        <v>0</v>
      </c>
      <c r="AQ261" s="61">
        <f>IF(COUNTIF(Setup_Hierarchy!$J$35:$IV$35,"="&amp;$K261)&lt;&gt;0,$L261,0)</f>
        <v>0</v>
      </c>
      <c r="AR261" s="61">
        <f>IF(COUNTIF(Setup_Hierarchy!$J$36:$IV$36,"="&amp;$K261)&lt;&gt;0,$L261,0)</f>
        <v>0</v>
      </c>
      <c r="AS261" s="61">
        <f>IF(COUNTIF(Setup_Hierarchy!$J$37:$IV$37,"="&amp;$K261)&lt;&gt;0,$L261,0)</f>
        <v>0</v>
      </c>
      <c r="AT261" s="61">
        <f>IF(COUNTIF(Setup_Hierarchy!$J$38:$IV$38,"="&amp;$K261)&lt;&gt;0,$L261,0)</f>
        <v>0</v>
      </c>
      <c r="AU261" s="61">
        <f>IF(COUNTIF(Setup_Hierarchy!$J$39:$IV$39,"="&amp;$K261)&lt;&gt;0,$L261,0)</f>
        <v>0</v>
      </c>
      <c r="AV261" s="61">
        <f>IF(COUNTIF(Setup_Hierarchy!$J$40:$IV$40,"="&amp;$K261)&lt;&gt;0,$L261,0)</f>
        <v>0</v>
      </c>
      <c r="AW261" s="61">
        <f>IF(COUNTIF(Setup_Hierarchy!$J$41:$IV$41,"="&amp;$K261)&lt;&gt;0,$L261,0)</f>
        <v>0</v>
      </c>
      <c r="AX261" s="61">
        <f>IF(COUNTIF(Setup_Hierarchy!$J$42:$IV$42,"="&amp;$K261)&lt;&gt;0,$L261,0)</f>
        <v>0</v>
      </c>
      <c r="AY261" s="61">
        <f>IF(COUNTIF(Setup_Hierarchy!$J$43:$IV$43,"="&amp;$K261)&lt;&gt;0,$L261,0)</f>
        <v>0</v>
      </c>
      <c r="AZ261" s="61">
        <f>IF(COUNTIF(Setup_Hierarchy!$J$44:$IV$44,"="&amp;$K261)&lt;&gt;0,$L261,0)</f>
        <v>0</v>
      </c>
      <c r="BA261" s="61">
        <f>IF(COUNTIF(Setup_Hierarchy!$J$45:$IV$45,"="&amp;$K261)&lt;&gt;0,$L261,0)</f>
        <v>0</v>
      </c>
      <c r="BB261" s="61">
        <f>IF(COUNTIF(Setup_Hierarchy!$J$46:$IV$46,"="&amp;$K261)&lt;&gt;0,$L261,0)</f>
        <v>0</v>
      </c>
      <c r="BC261" s="61">
        <f>IF(COUNTIF(Setup_Hierarchy!$J$47:$IV$47,"="&amp;$K261)&lt;&gt;0,$L261,0)</f>
        <v>0</v>
      </c>
      <c r="BD261" s="61">
        <f>IF(COUNTIF(Setup_Hierarchy!$J$48:$IV$48,"="&amp;$K261)&lt;&gt;0,$L261,0)</f>
        <v>0</v>
      </c>
      <c r="BE261" s="61">
        <f>IF(COUNTIF(Setup_Hierarchy!$J$49:$IV$49,"="&amp;$K261)&lt;&gt;0,$L261,0)</f>
        <v>0</v>
      </c>
      <c r="BF261" s="61">
        <f>IF(COUNTIF(Setup_Hierarchy!$J$50:$IV$50,"="&amp;$K261)&lt;&gt;0,$L261,0)</f>
        <v>0</v>
      </c>
      <c r="BG261" s="61">
        <f>IF(COUNTIF(Setup_Hierarchy!$J$51:$IV$51,"="&amp;$K261)&lt;&gt;0,$L261,0)</f>
        <v>0</v>
      </c>
      <c r="BH261" s="61">
        <f>IF(COUNTIF(Setup_Hierarchy!$J$52:$IV$52,"="&amp;$K261)&lt;&gt;0,$L261,0)</f>
        <v>0</v>
      </c>
      <c r="BI261" s="61">
        <f>IF(COUNTIF(Setup_Hierarchy!$J$53:$IV$53,"="&amp;$K261)&lt;&gt;0,$L261,0)</f>
        <v>0</v>
      </c>
      <c r="BJ261" s="61">
        <f>IF(COUNTIF(Setup_Hierarchy!$J$54:$IV$54,"="&amp;$K261)&lt;&gt;0,$L261,0)</f>
        <v>0</v>
      </c>
      <c r="BK261" s="61">
        <f>IF(COUNTIF(Setup_Hierarchy!$J$55:$IV$55,"="&amp;$K261)&lt;&gt;0,$L261,0)</f>
        <v>0</v>
      </c>
      <c r="BL261" s="61">
        <f>IF(COUNTIF(Setup_Hierarchy!$J$56:$IV$56,"="&amp;$K261)&lt;&gt;0,$L261,0)</f>
        <v>0</v>
      </c>
      <c r="BM261" s="61">
        <f>IF(COUNTIF(Setup_Hierarchy!$J$57:$IV$57,"="&amp;$K261)&lt;&gt;0,$L261,0)</f>
        <v>0</v>
      </c>
      <c r="BN261" s="61">
        <f>IF(COUNTIF(Setup_Hierarchy!$J$58:$IV$58,"="&amp;$K261)&lt;&gt;0,$L261,0)</f>
        <v>0</v>
      </c>
      <c r="BO261" s="61">
        <f>IF(COUNTIF(Setup_Hierarchy!$J$59:$IV$59,"="&amp;$K261)&lt;&gt;0,$L261,0)</f>
        <v>0</v>
      </c>
      <c r="BP261" s="61">
        <f>IF(COUNTIF(Setup_Hierarchy!$J$60:$IV$60,"="&amp;$K261)&lt;&gt;0,$L261,0)</f>
        <v>0</v>
      </c>
      <c r="BQ261" s="61">
        <f>IF(COUNTIF(Setup_Hierarchy!$J$61:$IV$61,"="&amp;$K261)&lt;&gt;0,$L261,0)</f>
        <v>0</v>
      </c>
      <c r="BR261" s="61">
        <f>IF(COUNTIF(Setup_Hierarchy!$J$62:$IV$62,"="&amp;$K261)&lt;&gt;0,$L261,0)</f>
        <v>0</v>
      </c>
      <c r="BS261" s="61">
        <f>IF(COUNTIF(Setup_Hierarchy!$J$63:$IV$63,"="&amp;$K261)&lt;&gt;0,$L261,0)</f>
        <v>0</v>
      </c>
      <c r="BT261" s="61">
        <f>IF(COUNTIF(Setup_Hierarchy!$J$64:$IV$64,"="&amp;$K261)&lt;&gt;0,$L261,0)</f>
        <v>0</v>
      </c>
      <c r="BU261" s="61">
        <f>IF(COUNTIF(Setup_Hierarchy!$J$65:$IV$65,"="&amp;$K261)&lt;&gt;0,$L261,0)</f>
        <v>0</v>
      </c>
      <c r="BV261" s="61">
        <f>IF(COUNTIF(Setup_Hierarchy!$J$66:$IV$66,"="&amp;$K261)&lt;&gt;0,$L261,0)</f>
        <v>0</v>
      </c>
      <c r="BW261" s="61">
        <f>IF(COUNTIF(Setup_Hierarchy!$J$67:$IV$67,"="&amp;$K261)&lt;&gt;0,$L261,0)</f>
        <v>0</v>
      </c>
      <c r="BX261" s="61">
        <f>IF(COUNTIF(Setup_Hierarchy!$J$68:$IV$68,"="&amp;$K261)&lt;&gt;0,$L261,0)</f>
        <v>0</v>
      </c>
      <c r="BY261" s="61">
        <f>IF(COUNTIF(Setup_Hierarchy!$J$69:$IV$69,"="&amp;$K261)&lt;&gt;0,$L261,0)</f>
        <v>0</v>
      </c>
      <c r="BZ261" s="61">
        <f>IF(COUNTIF(Setup_Hierarchy!$J$70:$IV$70,"="&amp;$K261)&lt;&gt;0,$L261,0)</f>
        <v>0</v>
      </c>
      <c r="CA261" s="61">
        <f>IF(COUNTIF(Setup_Hierarchy!$J$71:$IV$71,"="&amp;$K261)&lt;&gt;0,$L261,0)</f>
        <v>0</v>
      </c>
      <c r="CB261" s="61">
        <f>IF(COUNTIF(Setup_Hierarchy!$J$72:$IV$72,"="&amp;$K261)&lt;&gt;0,$L261,0)</f>
        <v>0</v>
      </c>
      <c r="CC261" s="61">
        <f>IF(COUNTIF(Setup_Hierarchy!$J$73:$IV$73,"="&amp;$K261)&lt;&gt;0,$L261,0)</f>
        <v>0</v>
      </c>
      <c r="CD261" s="61">
        <f>IF(COUNTIF(Setup_Hierarchy!$J$74:$IV$74,"="&amp;$K261)&lt;&gt;0,$L261,0)</f>
        <v>0</v>
      </c>
      <c r="CE261" s="61">
        <f>IF(COUNTIF(Setup_Hierarchy!$J$75:$IV$75,"="&amp;$K261)&lt;&gt;0,$L261,0)</f>
        <v>0</v>
      </c>
      <c r="CF261" s="61">
        <f>IF(COUNTIF(Setup_Hierarchy!$J$76:$IV$76,"="&amp;$K261)&lt;&gt;0,$L261,0)</f>
        <v>0</v>
      </c>
      <c r="CG261" s="61">
        <f>IF(COUNTIF(Setup_Hierarchy!$J$77:$IV$77,"="&amp;$K261)&lt;&gt;0,$L261,0)</f>
        <v>0</v>
      </c>
      <c r="CH261" s="61">
        <f>IF(COUNTIF(Setup_Hierarchy!$J$78:$IV$78,"="&amp;$K261)&lt;&gt;0,$L261,0)</f>
        <v>0</v>
      </c>
      <c r="CI261" s="61">
        <f>IF(COUNTIF(Setup_Hierarchy!$J$79:$IV$79,"="&amp;$K261)&lt;&gt;0,$L261,0)</f>
        <v>0</v>
      </c>
      <c r="CJ261" s="61">
        <f>IF(COUNTIF(Setup_Hierarchy!$J$80:$IV$80,"="&amp;$K261)&lt;&gt;0,$L261,0)</f>
        <v>0</v>
      </c>
      <c r="CK261" s="61">
        <f>IF(COUNTIF(Setup_Hierarchy!$J$81:$IV$81,"="&amp;$K261)&lt;&gt;0,$L261,0)</f>
        <v>0</v>
      </c>
      <c r="CL261" s="61">
        <f>IF(COUNTIF(Setup_Hierarchy!$J$82:$IV$82,"="&amp;$K261)&lt;&gt;0,$L261,0)</f>
        <v>0</v>
      </c>
      <c r="CM261" s="61">
        <f>IF(COUNTIF(Setup_Hierarchy!$J$83:$IV$83,"="&amp;$K261)&lt;&gt;0,$L261,0)</f>
        <v>0</v>
      </c>
      <c r="CN261" s="61">
        <f>IF(COUNTIF(Setup_Hierarchy!$J$84:$IV$84,"="&amp;$K261)&lt;&gt;0,$L261,0)</f>
        <v>0</v>
      </c>
      <c r="CO261" s="61">
        <f>IF(COUNTIF(Setup_Hierarchy!$J$85:$IV$85,"="&amp;$K261)&lt;&gt;0,$L261,0)</f>
        <v>0</v>
      </c>
      <c r="CP261" s="61">
        <f>IF(COUNTIF(Setup_Hierarchy!$J$86:$IV$86,"="&amp;$K261)&lt;&gt;0,$L261,0)</f>
        <v>0</v>
      </c>
      <c r="CQ261" s="61">
        <f>IF(COUNTIF(Setup_Hierarchy!$J$87:$IV$87,"="&amp;$K261)&lt;&gt;0,$L261,0)</f>
        <v>0</v>
      </c>
      <c r="CR261" s="61">
        <f>IF(COUNTIF(Setup_Hierarchy!$J$88:$IV$88,"="&amp;$K261)&lt;&gt;0,$L261,0)</f>
        <v>0</v>
      </c>
      <c r="CS261" s="61">
        <f>IF(COUNTIF(Setup_Hierarchy!$J$89:$IV$89,"="&amp;$K261)&lt;&gt;0,$L261,0)</f>
        <v>0</v>
      </c>
      <c r="CT261" s="61">
        <f>IF(COUNTIF(Setup_Hierarchy!$J$90:$IV$90,"="&amp;$K261)&lt;&gt;0,$L261,0)</f>
        <v>0</v>
      </c>
      <c r="CU261" s="61">
        <f>IF(COUNTIF(Setup_Hierarchy!$J$91:$IV$91,"="&amp;$K261)&lt;&gt;0,$L261,0)</f>
        <v>0</v>
      </c>
      <c r="CV261" s="61">
        <f>IF(COUNTIF(Setup_Hierarchy!$J$92:$IV$92,"="&amp;$K261)&lt;&gt;0,$L261,0)</f>
        <v>0</v>
      </c>
      <c r="CW261" s="61">
        <f>IF(COUNTIF(Setup_Hierarchy!$J$93:$IV$93,"="&amp;$K261)&lt;&gt;0,$L261,0)</f>
        <v>0</v>
      </c>
      <c r="CX261" s="61">
        <f>IF(COUNTIF(Setup_Hierarchy!$J$94:$IV$94,"="&amp;$K261)&lt;&gt;0,$L261,0)</f>
        <v>0</v>
      </c>
      <c r="CY261" s="61">
        <f>IF(COUNTIF(Setup_Hierarchy!$J$95:$IV$95,"="&amp;$K261)&lt;&gt;0,$L261,0)</f>
        <v>0</v>
      </c>
      <c r="CZ261" s="61">
        <f>IF(COUNTIF(Setup_Hierarchy!$J$96:$IV$96,"="&amp;$K261)&lt;&gt;0,$L261,0)</f>
        <v>0</v>
      </c>
      <c r="DA261" s="61">
        <f>IF(COUNTIF(Setup_Hierarchy!$J$97:$IV$97,"="&amp;$K261)&lt;&gt;0,$L261,0)</f>
        <v>0</v>
      </c>
      <c r="DB261" s="61">
        <f>IF(COUNTIF(Setup_Hierarchy!$J$98:$IV$98,"="&amp;$K261)&lt;&gt;0,$L261,0)</f>
        <v>0</v>
      </c>
      <c r="DC261" s="61">
        <f>IF(COUNTIF(Setup_Hierarchy!$J$99:$IV$99,"="&amp;$K261)&lt;&gt;0,$L261,0)</f>
        <v>0</v>
      </c>
      <c r="DD261" s="61">
        <f>IF(COUNTIF(Setup_Hierarchy!$J$100:$IV$100,"="&amp;$K261)&lt;&gt;0,$L261,0)</f>
        <v>0</v>
      </c>
      <c r="DE261" s="61">
        <f>IF(COUNTIF(Setup_Hierarchy!$J$101:$IV$101,"="&amp;$K261)&lt;&gt;0,$L261,0)</f>
        <v>0</v>
      </c>
      <c r="DF261" s="61">
        <f>IF(COUNTIF(Setup_Hierarchy!$J$102:$IV$102,"="&amp;$K261)&lt;&gt;0,$L261,0)</f>
        <v>0</v>
      </c>
      <c r="DG261" s="61">
        <f>IF(COUNTIF(Setup_Hierarchy!$J$103:$IV$103,"="&amp;$K261)&lt;&gt;0,$L261,0)</f>
        <v>0</v>
      </c>
      <c r="DH261" s="61">
        <f>IF(COUNTIF(Setup_Hierarchy!$J$104:$IV$104,"="&amp;$K261)&lt;&gt;0,$L261,0)</f>
        <v>0</v>
      </c>
      <c r="DI261" s="61">
        <f>IF(COUNTIF(Setup_Hierarchy!$J$105:$IV$105,"="&amp;$K261)&lt;&gt;0,$L261,0)</f>
        <v>0</v>
      </c>
      <c r="DJ261" s="61">
        <f>IF(COUNTIF(Setup_Hierarchy!$J$106:$IV$106,"="&amp;$K261)&lt;&gt;0,$L261,0)</f>
        <v>0</v>
      </c>
      <c r="DK261" s="61">
        <f>IF(COUNTIF(Setup_Hierarchy!$J$107:$IV$107,"="&amp;$K261)&lt;&gt;0,$L261,0)</f>
        <v>0</v>
      </c>
      <c r="DL261" s="61">
        <f>IF(COUNTIF(Setup_Hierarchy!$J$108:$IV$108,"="&amp;$K261)&lt;&gt;0,$L261,0)</f>
        <v>0</v>
      </c>
      <c r="DM261" s="61">
        <f>IF(COUNTIF(Setup_Hierarchy!$J$109:$IV$109,"="&amp;$K261)&lt;&gt;0,$L261,0)</f>
        <v>0</v>
      </c>
      <c r="DN261" s="61">
        <f>IF(COUNTIF(Setup_Hierarchy!$J$110:$IV$110,"="&amp;$K261)&lt;&gt;0,$L261,0)</f>
        <v>0</v>
      </c>
      <c r="DO261" s="61">
        <f>IF(COUNTIF(Setup_Hierarchy!$J$111:$IV$111,"="&amp;$K261)&lt;&gt;0,$L261,0)</f>
        <v>0</v>
      </c>
      <c r="DP261" s="61">
        <f>IF(COUNTIF(Setup_Hierarchy!$J$112:$IV$112,"="&amp;$K261)&lt;&gt;0,$L261,0)</f>
        <v>0</v>
      </c>
      <c r="DQ261" s="61">
        <f>IF(COUNTIF(Setup_Hierarchy!$J$113:$IV$113,"="&amp;$K261)&lt;&gt;0,$L261,0)</f>
        <v>0</v>
      </c>
      <c r="DR261" s="61">
        <f>IF(COUNTIF(Setup_Hierarchy!$J$114:$IV$114,"="&amp;$K261)&lt;&gt;0,$L261,0)</f>
        <v>0</v>
      </c>
      <c r="DS261" s="61">
        <f>IF(COUNTIF(Setup_Hierarchy!$J$115:$IV$115,"="&amp;$K261)&lt;&gt;0,$L261,0)</f>
        <v>0</v>
      </c>
      <c r="DT261" s="61">
        <f>IF(COUNTIF(Setup_Hierarchy!$J$116:$IV$116,"="&amp;$K261)&lt;&gt;0,$L261,0)</f>
        <v>0</v>
      </c>
    </row>
    <row r="262" spans="2:124" x14ac:dyDescent="0.2">
      <c r="B262" t="s">
        <v>43</v>
      </c>
      <c r="C262">
        <v>396</v>
      </c>
      <c r="D262" t="s">
        <v>9</v>
      </c>
      <c r="E262" t="s">
        <v>369</v>
      </c>
      <c r="F262" t="s">
        <v>526</v>
      </c>
      <c r="G262" t="s">
        <v>523</v>
      </c>
      <c r="H262" t="s">
        <v>10</v>
      </c>
      <c r="I262">
        <v>0.834094</v>
      </c>
      <c r="J262">
        <v>0.107832</v>
      </c>
      <c r="K262">
        <v>628</v>
      </c>
      <c r="L262">
        <v>-1249.6500000000001</v>
      </c>
      <c r="M262" s="61">
        <f>IF(COUNTIF(Setup_Hierarchy!$J$5:$IV$5,"="&amp;$K262)&lt;&gt;0,$L262,0)</f>
        <v>-1249.6500000000001</v>
      </c>
      <c r="N262" s="61">
        <f>IF(COUNTIF(Setup_Hierarchy!$J$6:$IV$6,"="&amp;$K262)&lt;&gt;0,$L262,0)</f>
        <v>-1249.6500000000001</v>
      </c>
      <c r="O262" s="61">
        <f>IF(COUNTIF(Setup_Hierarchy!$J$7:$IV$7,"="&amp;$K262)&lt;&gt;0,$L262,0)</f>
        <v>-1249.6500000000001</v>
      </c>
      <c r="P262" s="61">
        <f>IF(COUNTIF(Setup_Hierarchy!$J$8:$IV$8,"="&amp;$K262)&lt;&gt;0,$L262,0)</f>
        <v>0</v>
      </c>
      <c r="Q262" s="61">
        <f>IF(COUNTIF(Setup_Hierarchy!$J$9:$IV$9,"="&amp;$K262)&lt;&gt;0,$L262,0)</f>
        <v>0</v>
      </c>
      <c r="R262" s="61">
        <f>IF(COUNTIF(Setup_Hierarchy!$J$10:$IV$10,"="&amp;$K262)&lt;&gt;0,$L262,0)</f>
        <v>0</v>
      </c>
      <c r="S262" s="61">
        <f>IF(COUNTIF(Setup_Hierarchy!$J$11:$IV$11,"="&amp;$K262)&lt;&gt;0,$L262,0)</f>
        <v>0</v>
      </c>
      <c r="T262" s="61">
        <f>IF(COUNTIF(Setup_Hierarchy!$J$12:$IV$12,"="&amp;$K262)&lt;&gt;0,$L262,0)</f>
        <v>0</v>
      </c>
      <c r="U262" s="61">
        <f>IF(COUNTIF(Setup_Hierarchy!$J$13:$IV$13,"="&amp;$K262)&lt;&gt;0,$L262,0)</f>
        <v>0</v>
      </c>
      <c r="V262" s="61">
        <f>IF(COUNTIF(Setup_Hierarchy!$J$14:$IV$14,"="&amp;$K262)&lt;&gt;0,$L262,0)</f>
        <v>0</v>
      </c>
      <c r="W262" s="61">
        <f>IF(COUNTIF(Setup_Hierarchy!$J$15:$IV$15,"="&amp;$K262)&lt;&gt;0,$L262,0)</f>
        <v>0</v>
      </c>
      <c r="X262" s="61">
        <f>IF(COUNTIF(Setup_Hierarchy!$J$16:$IV$16,"="&amp;$K262)&lt;&gt;0,$L262,0)</f>
        <v>0</v>
      </c>
      <c r="Y262" s="61">
        <f>IF(COUNTIF(Setup_Hierarchy!$J$17:$IV$17,"="&amp;$K262)&lt;&gt;0,$L262,0)</f>
        <v>0</v>
      </c>
      <c r="Z262" s="61">
        <f>IF(COUNTIF(Setup_Hierarchy!$J$18:$IV$18,"="&amp;$K262)&lt;&gt;0,$L262,0)</f>
        <v>0</v>
      </c>
      <c r="AA262" s="61">
        <f>IF(COUNTIF(Setup_Hierarchy!$J$19:$IV$19,"="&amp;$K262)&lt;&gt;0,$L262,0)</f>
        <v>0</v>
      </c>
      <c r="AB262" s="61">
        <f>IF(COUNTIF(Setup_Hierarchy!$J$20:$IV$20,"="&amp;$K262)&lt;&gt;0,$L262,0)</f>
        <v>0</v>
      </c>
      <c r="AC262" s="61">
        <f>IF(COUNTIF(Setup_Hierarchy!$J$21:$IV$21,"="&amp;$K262)&lt;&gt;0,$L262,0)</f>
        <v>0</v>
      </c>
      <c r="AD262" s="61">
        <f>IF(COUNTIF(Setup_Hierarchy!$J$22:$IV$22,"="&amp;$K262)&lt;&gt;0,$L262,0)</f>
        <v>0</v>
      </c>
      <c r="AE262" s="61">
        <f>IF(COUNTIF(Setup_Hierarchy!$J$23:$IV$23,"="&amp;$K262)&lt;&gt;0,$L262,0)</f>
        <v>0</v>
      </c>
      <c r="AF262" s="61">
        <f>IF(COUNTIF(Setup_Hierarchy!$J$24:$IV$24,"="&amp;$K262)&lt;&gt;0,$L262,0)</f>
        <v>0</v>
      </c>
      <c r="AG262" s="61">
        <f>IF(COUNTIF(Setup_Hierarchy!$J$25:$IV$25,"="&amp;$K262)&lt;&gt;0,$L262,0)</f>
        <v>0</v>
      </c>
      <c r="AH262" s="61">
        <f>IF(COUNTIF(Setup_Hierarchy!$J$26:$IV$26,"="&amp;$K262)&lt;&gt;0,$L262,0)</f>
        <v>0</v>
      </c>
      <c r="AI262" s="61">
        <f>IF(COUNTIF(Setup_Hierarchy!$J$27:$IV$27,"="&amp;$K262)&lt;&gt;0,$L262,0)</f>
        <v>0</v>
      </c>
      <c r="AJ262" s="61">
        <f>IF(COUNTIF(Setup_Hierarchy!$J$28:$IV$28,"="&amp;$K262)&lt;&gt;0,$L262,0)</f>
        <v>0</v>
      </c>
      <c r="AK262" s="61">
        <f>IF(COUNTIF(Setup_Hierarchy!$J$29:$IV$29,"="&amp;$K262)&lt;&gt;0,$L262,0)</f>
        <v>0</v>
      </c>
      <c r="AL262" s="61">
        <f>IF(COUNTIF(Setup_Hierarchy!$J$30:$IV$30,"="&amp;$K262)&lt;&gt;0,$L262,0)</f>
        <v>0</v>
      </c>
      <c r="AM262" s="61">
        <f>IF(COUNTIF(Setup_Hierarchy!$J$31:$IV$31,"="&amp;$K262)&lt;&gt;0,$L262,0)</f>
        <v>0</v>
      </c>
      <c r="AN262" s="61">
        <f>IF(COUNTIF(Setup_Hierarchy!$J$32:$IV$32,"="&amp;$K262)&lt;&gt;0,$L262,0)</f>
        <v>0</v>
      </c>
      <c r="AO262" s="61">
        <f>IF(COUNTIF(Setup_Hierarchy!$J$33:$IV$33,"="&amp;$K262)&lt;&gt;0,$L262,0)</f>
        <v>0</v>
      </c>
      <c r="AP262" s="61">
        <f>IF(COUNTIF(Setup_Hierarchy!$J$34:$IV$34,"="&amp;$K262)&lt;&gt;0,$L262,0)</f>
        <v>0</v>
      </c>
      <c r="AQ262" s="61">
        <f>IF(COUNTIF(Setup_Hierarchy!$J$35:$IV$35,"="&amp;$K262)&lt;&gt;0,$L262,0)</f>
        <v>0</v>
      </c>
      <c r="AR262" s="61">
        <f>IF(COUNTIF(Setup_Hierarchy!$J$36:$IV$36,"="&amp;$K262)&lt;&gt;0,$L262,0)</f>
        <v>0</v>
      </c>
      <c r="AS262" s="61">
        <f>IF(COUNTIF(Setup_Hierarchy!$J$37:$IV$37,"="&amp;$K262)&lt;&gt;0,$L262,0)</f>
        <v>0</v>
      </c>
      <c r="AT262" s="61">
        <f>IF(COUNTIF(Setup_Hierarchy!$J$38:$IV$38,"="&amp;$K262)&lt;&gt;0,$L262,0)</f>
        <v>0</v>
      </c>
      <c r="AU262" s="61">
        <f>IF(COUNTIF(Setup_Hierarchy!$J$39:$IV$39,"="&amp;$K262)&lt;&gt;0,$L262,0)</f>
        <v>0</v>
      </c>
      <c r="AV262" s="61">
        <f>IF(COUNTIF(Setup_Hierarchy!$J$40:$IV$40,"="&amp;$K262)&lt;&gt;0,$L262,0)</f>
        <v>0</v>
      </c>
      <c r="AW262" s="61">
        <f>IF(COUNTIF(Setup_Hierarchy!$J$41:$IV$41,"="&amp;$K262)&lt;&gt;0,$L262,0)</f>
        <v>0</v>
      </c>
      <c r="AX262" s="61">
        <f>IF(COUNTIF(Setup_Hierarchy!$J$42:$IV$42,"="&amp;$K262)&lt;&gt;0,$L262,0)</f>
        <v>0</v>
      </c>
      <c r="AY262" s="61">
        <f>IF(COUNTIF(Setup_Hierarchy!$J$43:$IV$43,"="&amp;$K262)&lt;&gt;0,$L262,0)</f>
        <v>0</v>
      </c>
      <c r="AZ262" s="61">
        <f>IF(COUNTIF(Setup_Hierarchy!$J$44:$IV$44,"="&amp;$K262)&lt;&gt;0,$L262,0)</f>
        <v>0</v>
      </c>
      <c r="BA262" s="61">
        <f>IF(COUNTIF(Setup_Hierarchy!$J$45:$IV$45,"="&amp;$K262)&lt;&gt;0,$L262,0)</f>
        <v>0</v>
      </c>
      <c r="BB262" s="61">
        <f>IF(COUNTIF(Setup_Hierarchy!$J$46:$IV$46,"="&amp;$K262)&lt;&gt;0,$L262,0)</f>
        <v>0</v>
      </c>
      <c r="BC262" s="61">
        <f>IF(COUNTIF(Setup_Hierarchy!$J$47:$IV$47,"="&amp;$K262)&lt;&gt;0,$L262,0)</f>
        <v>0</v>
      </c>
      <c r="BD262" s="61">
        <f>IF(COUNTIF(Setup_Hierarchy!$J$48:$IV$48,"="&amp;$K262)&lt;&gt;0,$L262,0)</f>
        <v>0</v>
      </c>
      <c r="BE262" s="61">
        <f>IF(COUNTIF(Setup_Hierarchy!$J$49:$IV$49,"="&amp;$K262)&lt;&gt;0,$L262,0)</f>
        <v>0</v>
      </c>
      <c r="BF262" s="61">
        <f>IF(COUNTIF(Setup_Hierarchy!$J$50:$IV$50,"="&amp;$K262)&lt;&gt;0,$L262,0)</f>
        <v>0</v>
      </c>
      <c r="BG262" s="61">
        <f>IF(COUNTIF(Setup_Hierarchy!$J$51:$IV$51,"="&amp;$K262)&lt;&gt;0,$L262,0)</f>
        <v>-1249.6500000000001</v>
      </c>
      <c r="BH262" s="61">
        <f>IF(COUNTIF(Setup_Hierarchy!$J$52:$IV$52,"="&amp;$K262)&lt;&gt;0,$L262,0)</f>
        <v>0</v>
      </c>
      <c r="BI262" s="61">
        <f>IF(COUNTIF(Setup_Hierarchy!$J$53:$IV$53,"="&amp;$K262)&lt;&gt;0,$L262,0)</f>
        <v>0</v>
      </c>
      <c r="BJ262" s="61">
        <f>IF(COUNTIF(Setup_Hierarchy!$J$54:$IV$54,"="&amp;$K262)&lt;&gt;0,$L262,0)</f>
        <v>0</v>
      </c>
      <c r="BK262" s="61">
        <f>IF(COUNTIF(Setup_Hierarchy!$J$55:$IV$55,"="&amp;$K262)&lt;&gt;0,$L262,0)</f>
        <v>0</v>
      </c>
      <c r="BL262" s="61">
        <f>IF(COUNTIF(Setup_Hierarchy!$J$56:$IV$56,"="&amp;$K262)&lt;&gt;0,$L262,0)</f>
        <v>0</v>
      </c>
      <c r="BM262" s="61">
        <f>IF(COUNTIF(Setup_Hierarchy!$J$57:$IV$57,"="&amp;$K262)&lt;&gt;0,$L262,0)</f>
        <v>0</v>
      </c>
      <c r="BN262" s="61">
        <f>IF(COUNTIF(Setup_Hierarchy!$J$58:$IV$58,"="&amp;$K262)&lt;&gt;0,$L262,0)</f>
        <v>0</v>
      </c>
      <c r="BO262" s="61">
        <f>IF(COUNTIF(Setup_Hierarchy!$J$59:$IV$59,"="&amp;$K262)&lt;&gt;0,$L262,0)</f>
        <v>-1249.6500000000001</v>
      </c>
      <c r="BP262" s="61">
        <f>IF(COUNTIF(Setup_Hierarchy!$J$60:$IV$60,"="&amp;$K262)&lt;&gt;0,$L262,0)</f>
        <v>0</v>
      </c>
      <c r="BQ262" s="61">
        <f>IF(COUNTIF(Setup_Hierarchy!$J$61:$IV$61,"="&amp;$K262)&lt;&gt;0,$L262,0)</f>
        <v>0</v>
      </c>
      <c r="BR262" s="61">
        <f>IF(COUNTIF(Setup_Hierarchy!$J$62:$IV$62,"="&amp;$K262)&lt;&gt;0,$L262,0)</f>
        <v>0</v>
      </c>
      <c r="BS262" s="61">
        <f>IF(COUNTIF(Setup_Hierarchy!$J$63:$IV$63,"="&amp;$K262)&lt;&gt;0,$L262,0)</f>
        <v>0</v>
      </c>
      <c r="BT262" s="61">
        <f>IF(COUNTIF(Setup_Hierarchy!$J$64:$IV$64,"="&amp;$K262)&lt;&gt;0,$L262,0)</f>
        <v>0</v>
      </c>
      <c r="BU262" s="61">
        <f>IF(COUNTIF(Setup_Hierarchy!$J$65:$IV$65,"="&amp;$K262)&lt;&gt;0,$L262,0)</f>
        <v>0</v>
      </c>
      <c r="BV262" s="61">
        <f>IF(COUNTIF(Setup_Hierarchy!$J$66:$IV$66,"="&amp;$K262)&lt;&gt;0,$L262,0)</f>
        <v>0</v>
      </c>
      <c r="BW262" s="61">
        <f>IF(COUNTIF(Setup_Hierarchy!$J$67:$IV$67,"="&amp;$K262)&lt;&gt;0,$L262,0)</f>
        <v>0</v>
      </c>
      <c r="BX262" s="61">
        <f>IF(COUNTIF(Setup_Hierarchy!$J$68:$IV$68,"="&amp;$K262)&lt;&gt;0,$L262,0)</f>
        <v>0</v>
      </c>
      <c r="BY262" s="61">
        <f>IF(COUNTIF(Setup_Hierarchy!$J$69:$IV$69,"="&amp;$K262)&lt;&gt;0,$L262,0)</f>
        <v>0</v>
      </c>
      <c r="BZ262" s="61">
        <f>IF(COUNTIF(Setup_Hierarchy!$J$70:$IV$70,"="&amp;$K262)&lt;&gt;0,$L262,0)</f>
        <v>0</v>
      </c>
      <c r="CA262" s="61">
        <f>IF(COUNTIF(Setup_Hierarchy!$J$71:$IV$71,"="&amp;$K262)&lt;&gt;0,$L262,0)</f>
        <v>0</v>
      </c>
      <c r="CB262" s="61">
        <f>IF(COUNTIF(Setup_Hierarchy!$J$72:$IV$72,"="&amp;$K262)&lt;&gt;0,$L262,0)</f>
        <v>0</v>
      </c>
      <c r="CC262" s="61">
        <f>IF(COUNTIF(Setup_Hierarchy!$J$73:$IV$73,"="&amp;$K262)&lt;&gt;0,$L262,0)</f>
        <v>0</v>
      </c>
      <c r="CD262" s="61">
        <f>IF(COUNTIF(Setup_Hierarchy!$J$74:$IV$74,"="&amp;$K262)&lt;&gt;0,$L262,0)</f>
        <v>0</v>
      </c>
      <c r="CE262" s="61">
        <f>IF(COUNTIF(Setup_Hierarchy!$J$75:$IV$75,"="&amp;$K262)&lt;&gt;0,$L262,0)</f>
        <v>-1249.6500000000001</v>
      </c>
      <c r="CF262" s="61">
        <f>IF(COUNTIF(Setup_Hierarchy!$J$76:$IV$76,"="&amp;$K262)&lt;&gt;0,$L262,0)</f>
        <v>-1249.6500000000001</v>
      </c>
      <c r="CG262" s="61">
        <f>IF(COUNTIF(Setup_Hierarchy!$J$77:$IV$77,"="&amp;$K262)&lt;&gt;0,$L262,0)</f>
        <v>0</v>
      </c>
      <c r="CH262" s="61">
        <f>IF(COUNTIF(Setup_Hierarchy!$J$78:$IV$78,"="&amp;$K262)&lt;&gt;0,$L262,0)</f>
        <v>0</v>
      </c>
      <c r="CI262" s="61">
        <f>IF(COUNTIF(Setup_Hierarchy!$J$79:$IV$79,"="&amp;$K262)&lt;&gt;0,$L262,0)</f>
        <v>0</v>
      </c>
      <c r="CJ262" s="61">
        <f>IF(COUNTIF(Setup_Hierarchy!$J$80:$IV$80,"="&amp;$K262)&lt;&gt;0,$L262,0)</f>
        <v>0</v>
      </c>
      <c r="CK262" s="61">
        <f>IF(COUNTIF(Setup_Hierarchy!$J$81:$IV$81,"="&amp;$K262)&lt;&gt;0,$L262,0)</f>
        <v>0</v>
      </c>
      <c r="CL262" s="61">
        <f>IF(COUNTIF(Setup_Hierarchy!$J$82:$IV$82,"="&amp;$K262)&lt;&gt;0,$L262,0)</f>
        <v>0</v>
      </c>
      <c r="CM262" s="61">
        <f>IF(COUNTIF(Setup_Hierarchy!$J$83:$IV$83,"="&amp;$K262)&lt;&gt;0,$L262,0)</f>
        <v>0</v>
      </c>
      <c r="CN262" s="61">
        <f>IF(COUNTIF(Setup_Hierarchy!$J$84:$IV$84,"="&amp;$K262)&lt;&gt;0,$L262,0)</f>
        <v>0</v>
      </c>
      <c r="CO262" s="61">
        <f>IF(COUNTIF(Setup_Hierarchy!$J$85:$IV$85,"="&amp;$K262)&lt;&gt;0,$L262,0)</f>
        <v>0</v>
      </c>
      <c r="CP262" s="61">
        <f>IF(COUNTIF(Setup_Hierarchy!$J$86:$IV$86,"="&amp;$K262)&lt;&gt;0,$L262,0)</f>
        <v>0</v>
      </c>
      <c r="CQ262" s="61">
        <f>IF(COUNTIF(Setup_Hierarchy!$J$87:$IV$87,"="&amp;$K262)&lt;&gt;0,$L262,0)</f>
        <v>0</v>
      </c>
      <c r="CR262" s="61">
        <f>IF(COUNTIF(Setup_Hierarchy!$J$88:$IV$88,"="&amp;$K262)&lt;&gt;0,$L262,0)</f>
        <v>0</v>
      </c>
      <c r="CS262" s="61">
        <f>IF(COUNTIF(Setup_Hierarchy!$J$89:$IV$89,"="&amp;$K262)&lt;&gt;0,$L262,0)</f>
        <v>0</v>
      </c>
      <c r="CT262" s="61">
        <f>IF(COUNTIF(Setup_Hierarchy!$J$90:$IV$90,"="&amp;$K262)&lt;&gt;0,$L262,0)</f>
        <v>0</v>
      </c>
      <c r="CU262" s="61">
        <f>IF(COUNTIF(Setup_Hierarchy!$J$91:$IV$91,"="&amp;$K262)&lt;&gt;0,$L262,0)</f>
        <v>0</v>
      </c>
      <c r="CV262" s="61">
        <f>IF(COUNTIF(Setup_Hierarchy!$J$92:$IV$92,"="&amp;$K262)&lt;&gt;0,$L262,0)</f>
        <v>0</v>
      </c>
      <c r="CW262" s="61">
        <f>IF(COUNTIF(Setup_Hierarchy!$J$93:$IV$93,"="&amp;$K262)&lt;&gt;0,$L262,0)</f>
        <v>0</v>
      </c>
      <c r="CX262" s="61">
        <f>IF(COUNTIF(Setup_Hierarchy!$J$94:$IV$94,"="&amp;$K262)&lt;&gt;0,$L262,0)</f>
        <v>0</v>
      </c>
      <c r="CY262" s="61">
        <f>IF(COUNTIF(Setup_Hierarchy!$J$95:$IV$95,"="&amp;$K262)&lt;&gt;0,$L262,0)</f>
        <v>0</v>
      </c>
      <c r="CZ262" s="61">
        <f>IF(COUNTIF(Setup_Hierarchy!$J$96:$IV$96,"="&amp;$K262)&lt;&gt;0,$L262,0)</f>
        <v>0</v>
      </c>
      <c r="DA262" s="61">
        <f>IF(COUNTIF(Setup_Hierarchy!$J$97:$IV$97,"="&amp;$K262)&lt;&gt;0,$L262,0)</f>
        <v>0</v>
      </c>
      <c r="DB262" s="61">
        <f>IF(COUNTIF(Setup_Hierarchy!$J$98:$IV$98,"="&amp;$K262)&lt;&gt;0,$L262,0)</f>
        <v>0</v>
      </c>
      <c r="DC262" s="61">
        <f>IF(COUNTIF(Setup_Hierarchy!$J$99:$IV$99,"="&amp;$K262)&lt;&gt;0,$L262,0)</f>
        <v>0</v>
      </c>
      <c r="DD262" s="61">
        <f>IF(COUNTIF(Setup_Hierarchy!$J$100:$IV$100,"="&amp;$K262)&lt;&gt;0,$L262,0)</f>
        <v>0</v>
      </c>
      <c r="DE262" s="61">
        <f>IF(COUNTIF(Setup_Hierarchy!$J$101:$IV$101,"="&amp;$K262)&lt;&gt;0,$L262,0)</f>
        <v>0</v>
      </c>
      <c r="DF262" s="61">
        <f>IF(COUNTIF(Setup_Hierarchy!$J$102:$IV$102,"="&amp;$K262)&lt;&gt;0,$L262,0)</f>
        <v>0</v>
      </c>
      <c r="DG262" s="61">
        <f>IF(COUNTIF(Setup_Hierarchy!$J$103:$IV$103,"="&amp;$K262)&lt;&gt;0,$L262,0)</f>
        <v>0</v>
      </c>
      <c r="DH262" s="61">
        <f>IF(COUNTIF(Setup_Hierarchy!$J$104:$IV$104,"="&amp;$K262)&lt;&gt;0,$L262,0)</f>
        <v>0</v>
      </c>
      <c r="DI262" s="61">
        <f>IF(COUNTIF(Setup_Hierarchy!$J$105:$IV$105,"="&amp;$K262)&lt;&gt;0,$L262,0)</f>
        <v>0</v>
      </c>
      <c r="DJ262" s="61">
        <f>IF(COUNTIF(Setup_Hierarchy!$J$106:$IV$106,"="&amp;$K262)&lt;&gt;0,$L262,0)</f>
        <v>0</v>
      </c>
      <c r="DK262" s="61">
        <f>IF(COUNTIF(Setup_Hierarchy!$J$107:$IV$107,"="&amp;$K262)&lt;&gt;0,$L262,0)</f>
        <v>0</v>
      </c>
      <c r="DL262" s="61">
        <f>IF(COUNTIF(Setup_Hierarchy!$J$108:$IV$108,"="&amp;$K262)&lt;&gt;0,$L262,0)</f>
        <v>0</v>
      </c>
      <c r="DM262" s="61">
        <f>IF(COUNTIF(Setup_Hierarchy!$J$109:$IV$109,"="&amp;$K262)&lt;&gt;0,$L262,0)</f>
        <v>0</v>
      </c>
      <c r="DN262" s="61">
        <f>IF(COUNTIF(Setup_Hierarchy!$J$110:$IV$110,"="&amp;$K262)&lt;&gt;0,$L262,0)</f>
        <v>0</v>
      </c>
      <c r="DO262" s="61">
        <f>IF(COUNTIF(Setup_Hierarchy!$J$111:$IV$111,"="&amp;$K262)&lt;&gt;0,$L262,0)</f>
        <v>0</v>
      </c>
      <c r="DP262" s="61">
        <f>IF(COUNTIF(Setup_Hierarchy!$J$112:$IV$112,"="&amp;$K262)&lt;&gt;0,$L262,0)</f>
        <v>0</v>
      </c>
      <c r="DQ262" s="61">
        <f>IF(COUNTIF(Setup_Hierarchy!$J$113:$IV$113,"="&amp;$K262)&lt;&gt;0,$L262,0)</f>
        <v>0</v>
      </c>
      <c r="DR262" s="61">
        <f>IF(COUNTIF(Setup_Hierarchy!$J$114:$IV$114,"="&amp;$K262)&lt;&gt;0,$L262,0)</f>
        <v>0</v>
      </c>
      <c r="DS262" s="61">
        <f>IF(COUNTIF(Setup_Hierarchy!$J$115:$IV$115,"="&amp;$K262)&lt;&gt;0,$L262,0)</f>
        <v>0</v>
      </c>
      <c r="DT262" s="61">
        <f>IF(COUNTIF(Setup_Hierarchy!$J$116:$IV$116,"="&amp;$K262)&lt;&gt;0,$L262,0)</f>
        <v>0</v>
      </c>
    </row>
    <row r="263" spans="2:124" x14ac:dyDescent="0.2">
      <c r="B263" t="s">
        <v>43</v>
      </c>
      <c r="C263">
        <v>396</v>
      </c>
      <c r="D263" t="s">
        <v>9</v>
      </c>
      <c r="E263" t="s">
        <v>369</v>
      </c>
      <c r="F263" t="s">
        <v>526</v>
      </c>
      <c r="G263" t="s">
        <v>523</v>
      </c>
      <c r="H263" t="s">
        <v>10</v>
      </c>
      <c r="I263">
        <v>0.834094</v>
      </c>
      <c r="J263">
        <v>0.107832</v>
      </c>
      <c r="K263">
        <v>675</v>
      </c>
      <c r="L263">
        <v>-0.69</v>
      </c>
      <c r="M263" s="61">
        <f>IF(COUNTIF(Setup_Hierarchy!$J$5:$IV$5,"="&amp;$K263)&lt;&gt;0,$L263,0)</f>
        <v>-0.69</v>
      </c>
      <c r="N263" s="61">
        <f>IF(COUNTIF(Setup_Hierarchy!$J$6:$IV$6,"="&amp;$K263)&lt;&gt;0,$L263,0)</f>
        <v>-0.69</v>
      </c>
      <c r="O263" s="61">
        <f>IF(COUNTIF(Setup_Hierarchy!$J$7:$IV$7,"="&amp;$K263)&lt;&gt;0,$L263,0)</f>
        <v>-0.69</v>
      </c>
      <c r="P263" s="61">
        <f>IF(COUNTIF(Setup_Hierarchy!$J$8:$IV$8,"="&amp;$K263)&lt;&gt;0,$L263,0)</f>
        <v>-0.69</v>
      </c>
      <c r="Q263" s="61">
        <f>IF(COUNTIF(Setup_Hierarchy!$J$9:$IV$9,"="&amp;$K263)&lt;&gt;0,$L263,0)</f>
        <v>-0.69</v>
      </c>
      <c r="R263" s="61">
        <f>IF(COUNTIF(Setup_Hierarchy!$J$10:$IV$10,"="&amp;$K263)&lt;&gt;0,$L263,0)</f>
        <v>0</v>
      </c>
      <c r="S263" s="61">
        <f>IF(COUNTIF(Setup_Hierarchy!$J$11:$IV$11,"="&amp;$K263)&lt;&gt;0,$L263,0)</f>
        <v>0</v>
      </c>
      <c r="T263" s="61">
        <f>IF(COUNTIF(Setup_Hierarchy!$J$12:$IV$12,"="&amp;$K263)&lt;&gt;0,$L263,0)</f>
        <v>0</v>
      </c>
      <c r="U263" s="61">
        <f>IF(COUNTIF(Setup_Hierarchy!$J$13:$IV$13,"="&amp;$K263)&lt;&gt;0,$L263,0)</f>
        <v>0</v>
      </c>
      <c r="V263" s="61">
        <f>IF(COUNTIF(Setup_Hierarchy!$J$14:$IV$14,"="&amp;$K263)&lt;&gt;0,$L263,0)</f>
        <v>0</v>
      </c>
      <c r="W263" s="61">
        <f>IF(COUNTIF(Setup_Hierarchy!$J$15:$IV$15,"="&amp;$K263)&lt;&gt;0,$L263,0)</f>
        <v>0</v>
      </c>
      <c r="X263" s="61">
        <f>IF(COUNTIF(Setup_Hierarchy!$J$16:$IV$16,"="&amp;$K263)&lt;&gt;0,$L263,0)</f>
        <v>0</v>
      </c>
      <c r="Y263" s="61">
        <f>IF(COUNTIF(Setup_Hierarchy!$J$17:$IV$17,"="&amp;$K263)&lt;&gt;0,$L263,0)</f>
        <v>0</v>
      </c>
      <c r="Z263" s="61">
        <f>IF(COUNTIF(Setup_Hierarchy!$J$18:$IV$18,"="&amp;$K263)&lt;&gt;0,$L263,0)</f>
        <v>-0.69</v>
      </c>
      <c r="AA263" s="61">
        <f>IF(COUNTIF(Setup_Hierarchy!$J$19:$IV$19,"="&amp;$K263)&lt;&gt;0,$L263,0)</f>
        <v>-0.69</v>
      </c>
      <c r="AB263" s="61">
        <f>IF(COUNTIF(Setup_Hierarchy!$J$20:$IV$20,"="&amp;$K263)&lt;&gt;0,$L263,0)</f>
        <v>0</v>
      </c>
      <c r="AC263" s="61">
        <f>IF(COUNTIF(Setup_Hierarchy!$J$21:$IV$21,"="&amp;$K263)&lt;&gt;0,$L263,0)</f>
        <v>0</v>
      </c>
      <c r="AD263" s="61">
        <f>IF(COUNTIF(Setup_Hierarchy!$J$22:$IV$22,"="&amp;$K263)&lt;&gt;0,$L263,0)</f>
        <v>0</v>
      </c>
      <c r="AE263" s="61">
        <f>IF(COUNTIF(Setup_Hierarchy!$J$23:$IV$23,"="&amp;$K263)&lt;&gt;0,$L263,0)</f>
        <v>0</v>
      </c>
      <c r="AF263" s="61">
        <f>IF(COUNTIF(Setup_Hierarchy!$J$24:$IV$24,"="&amp;$K263)&lt;&gt;0,$L263,0)</f>
        <v>0</v>
      </c>
      <c r="AG263" s="61">
        <f>IF(COUNTIF(Setup_Hierarchy!$J$25:$IV$25,"="&amp;$K263)&lt;&gt;0,$L263,0)</f>
        <v>0</v>
      </c>
      <c r="AH263" s="61">
        <f>IF(COUNTIF(Setup_Hierarchy!$J$26:$IV$26,"="&amp;$K263)&lt;&gt;0,$L263,0)</f>
        <v>0</v>
      </c>
      <c r="AI263" s="61">
        <f>IF(COUNTIF(Setup_Hierarchy!$J$27:$IV$27,"="&amp;$K263)&lt;&gt;0,$L263,0)</f>
        <v>0</v>
      </c>
      <c r="AJ263" s="61">
        <f>IF(COUNTIF(Setup_Hierarchy!$J$28:$IV$28,"="&amp;$K263)&lt;&gt;0,$L263,0)</f>
        <v>0</v>
      </c>
      <c r="AK263" s="61">
        <f>IF(COUNTIF(Setup_Hierarchy!$J$29:$IV$29,"="&amp;$K263)&lt;&gt;0,$L263,0)</f>
        <v>0</v>
      </c>
      <c r="AL263" s="61">
        <f>IF(COUNTIF(Setup_Hierarchy!$J$30:$IV$30,"="&amp;$K263)&lt;&gt;0,$L263,0)</f>
        <v>0</v>
      </c>
      <c r="AM263" s="61">
        <f>IF(COUNTIF(Setup_Hierarchy!$J$31:$IV$31,"="&amp;$K263)&lt;&gt;0,$L263,0)</f>
        <v>0</v>
      </c>
      <c r="AN263" s="61">
        <f>IF(COUNTIF(Setup_Hierarchy!$J$32:$IV$32,"="&amp;$K263)&lt;&gt;0,$L263,0)</f>
        <v>0</v>
      </c>
      <c r="AO263" s="61">
        <f>IF(COUNTIF(Setup_Hierarchy!$J$33:$IV$33,"="&amp;$K263)&lt;&gt;0,$L263,0)</f>
        <v>0</v>
      </c>
      <c r="AP263" s="61">
        <f>IF(COUNTIF(Setup_Hierarchy!$J$34:$IV$34,"="&amp;$K263)&lt;&gt;0,$L263,0)</f>
        <v>0</v>
      </c>
      <c r="AQ263" s="61">
        <f>IF(COUNTIF(Setup_Hierarchy!$J$35:$IV$35,"="&amp;$K263)&lt;&gt;0,$L263,0)</f>
        <v>0</v>
      </c>
      <c r="AR263" s="61">
        <f>IF(COUNTIF(Setup_Hierarchy!$J$36:$IV$36,"="&amp;$K263)&lt;&gt;0,$L263,0)</f>
        <v>0</v>
      </c>
      <c r="AS263" s="61">
        <f>IF(COUNTIF(Setup_Hierarchy!$J$37:$IV$37,"="&amp;$K263)&lt;&gt;0,$L263,0)</f>
        <v>0</v>
      </c>
      <c r="AT263" s="61">
        <f>IF(COUNTIF(Setup_Hierarchy!$J$38:$IV$38,"="&amp;$K263)&lt;&gt;0,$L263,0)</f>
        <v>0</v>
      </c>
      <c r="AU263" s="61">
        <f>IF(COUNTIF(Setup_Hierarchy!$J$39:$IV$39,"="&amp;$K263)&lt;&gt;0,$L263,0)</f>
        <v>0</v>
      </c>
      <c r="AV263" s="61">
        <f>IF(COUNTIF(Setup_Hierarchy!$J$40:$IV$40,"="&amp;$K263)&lt;&gt;0,$L263,0)</f>
        <v>0</v>
      </c>
      <c r="AW263" s="61">
        <f>IF(COUNTIF(Setup_Hierarchy!$J$41:$IV$41,"="&amp;$K263)&lt;&gt;0,$L263,0)</f>
        <v>0</v>
      </c>
      <c r="AX263" s="61">
        <f>IF(COUNTIF(Setup_Hierarchy!$J$42:$IV$42,"="&amp;$K263)&lt;&gt;0,$L263,0)</f>
        <v>0</v>
      </c>
      <c r="AY263" s="61">
        <f>IF(COUNTIF(Setup_Hierarchy!$J$43:$IV$43,"="&amp;$K263)&lt;&gt;0,$L263,0)</f>
        <v>0</v>
      </c>
      <c r="AZ263" s="61">
        <f>IF(COUNTIF(Setup_Hierarchy!$J$44:$IV$44,"="&amp;$K263)&lt;&gt;0,$L263,0)</f>
        <v>0</v>
      </c>
      <c r="BA263" s="61">
        <f>IF(COUNTIF(Setup_Hierarchy!$J$45:$IV$45,"="&amp;$K263)&lt;&gt;0,$L263,0)</f>
        <v>0</v>
      </c>
      <c r="BB263" s="61">
        <f>IF(COUNTIF(Setup_Hierarchy!$J$46:$IV$46,"="&amp;$K263)&lt;&gt;0,$L263,0)</f>
        <v>0</v>
      </c>
      <c r="BC263" s="61">
        <f>IF(COUNTIF(Setup_Hierarchy!$J$47:$IV$47,"="&amp;$K263)&lt;&gt;0,$L263,0)</f>
        <v>0</v>
      </c>
      <c r="BD263" s="61">
        <f>IF(COUNTIF(Setup_Hierarchy!$J$48:$IV$48,"="&amp;$K263)&lt;&gt;0,$L263,0)</f>
        <v>0</v>
      </c>
      <c r="BE263" s="61">
        <f>IF(COUNTIF(Setup_Hierarchy!$J$49:$IV$49,"="&amp;$K263)&lt;&gt;0,$L263,0)</f>
        <v>0</v>
      </c>
      <c r="BF263" s="61">
        <f>IF(COUNTIF(Setup_Hierarchy!$J$50:$IV$50,"="&amp;$K263)&lt;&gt;0,$L263,0)</f>
        <v>0</v>
      </c>
      <c r="BG263" s="61">
        <f>IF(COUNTIF(Setup_Hierarchy!$J$51:$IV$51,"="&amp;$K263)&lt;&gt;0,$L263,0)</f>
        <v>0</v>
      </c>
      <c r="BH263" s="61">
        <f>IF(COUNTIF(Setup_Hierarchy!$J$52:$IV$52,"="&amp;$K263)&lt;&gt;0,$L263,0)</f>
        <v>0</v>
      </c>
      <c r="BI263" s="61">
        <f>IF(COUNTIF(Setup_Hierarchy!$J$53:$IV$53,"="&amp;$K263)&lt;&gt;0,$L263,0)</f>
        <v>0</v>
      </c>
      <c r="BJ263" s="61">
        <f>IF(COUNTIF(Setup_Hierarchy!$J$54:$IV$54,"="&amp;$K263)&lt;&gt;0,$L263,0)</f>
        <v>0</v>
      </c>
      <c r="BK263" s="61">
        <f>IF(COUNTIF(Setup_Hierarchy!$J$55:$IV$55,"="&amp;$K263)&lt;&gt;0,$L263,0)</f>
        <v>0</v>
      </c>
      <c r="BL263" s="61">
        <f>IF(COUNTIF(Setup_Hierarchy!$J$56:$IV$56,"="&amp;$K263)&lt;&gt;0,$L263,0)</f>
        <v>0</v>
      </c>
      <c r="BM263" s="61">
        <f>IF(COUNTIF(Setup_Hierarchy!$J$57:$IV$57,"="&amp;$K263)&lt;&gt;0,$L263,0)</f>
        <v>0</v>
      </c>
      <c r="BN263" s="61">
        <f>IF(COUNTIF(Setup_Hierarchy!$J$58:$IV$58,"="&amp;$K263)&lt;&gt;0,$L263,0)</f>
        <v>0</v>
      </c>
      <c r="BO263" s="61">
        <f>IF(COUNTIF(Setup_Hierarchy!$J$59:$IV$59,"="&amp;$K263)&lt;&gt;0,$L263,0)</f>
        <v>0</v>
      </c>
      <c r="BP263" s="61">
        <f>IF(COUNTIF(Setup_Hierarchy!$J$60:$IV$60,"="&amp;$K263)&lt;&gt;0,$L263,0)</f>
        <v>0</v>
      </c>
      <c r="BQ263" s="61">
        <f>IF(COUNTIF(Setup_Hierarchy!$J$61:$IV$61,"="&amp;$K263)&lt;&gt;0,$L263,0)</f>
        <v>0</v>
      </c>
      <c r="BR263" s="61">
        <f>IF(COUNTIF(Setup_Hierarchy!$J$62:$IV$62,"="&amp;$K263)&lt;&gt;0,$L263,0)</f>
        <v>0</v>
      </c>
      <c r="BS263" s="61">
        <f>IF(COUNTIF(Setup_Hierarchy!$J$63:$IV$63,"="&amp;$K263)&lt;&gt;0,$L263,0)</f>
        <v>0</v>
      </c>
      <c r="BT263" s="61">
        <f>IF(COUNTIF(Setup_Hierarchy!$J$64:$IV$64,"="&amp;$K263)&lt;&gt;0,$L263,0)</f>
        <v>0</v>
      </c>
      <c r="BU263" s="61">
        <f>IF(COUNTIF(Setup_Hierarchy!$J$65:$IV$65,"="&amp;$K263)&lt;&gt;0,$L263,0)</f>
        <v>0</v>
      </c>
      <c r="BV263" s="61">
        <f>IF(COUNTIF(Setup_Hierarchy!$J$66:$IV$66,"="&amp;$K263)&lt;&gt;0,$L263,0)</f>
        <v>0</v>
      </c>
      <c r="BW263" s="61">
        <f>IF(COUNTIF(Setup_Hierarchy!$J$67:$IV$67,"="&amp;$K263)&lt;&gt;0,$L263,0)</f>
        <v>0</v>
      </c>
      <c r="BX263" s="61">
        <f>IF(COUNTIF(Setup_Hierarchy!$J$68:$IV$68,"="&amp;$K263)&lt;&gt;0,$L263,0)</f>
        <v>0</v>
      </c>
      <c r="BY263" s="61">
        <f>IF(COUNTIF(Setup_Hierarchy!$J$69:$IV$69,"="&amp;$K263)&lt;&gt;0,$L263,0)</f>
        <v>0</v>
      </c>
      <c r="BZ263" s="61">
        <f>IF(COUNTIF(Setup_Hierarchy!$J$70:$IV$70,"="&amp;$K263)&lt;&gt;0,$L263,0)</f>
        <v>0</v>
      </c>
      <c r="CA263" s="61">
        <f>IF(COUNTIF(Setup_Hierarchy!$J$71:$IV$71,"="&amp;$K263)&lt;&gt;0,$L263,0)</f>
        <v>0</v>
      </c>
      <c r="CB263" s="61">
        <f>IF(COUNTIF(Setup_Hierarchy!$J$72:$IV$72,"="&amp;$K263)&lt;&gt;0,$L263,0)</f>
        <v>0</v>
      </c>
      <c r="CC263" s="61">
        <f>IF(COUNTIF(Setup_Hierarchy!$J$73:$IV$73,"="&amp;$K263)&lt;&gt;0,$L263,0)</f>
        <v>0</v>
      </c>
      <c r="CD263" s="61">
        <f>IF(COUNTIF(Setup_Hierarchy!$J$74:$IV$74,"="&amp;$K263)&lt;&gt;0,$L263,0)</f>
        <v>0</v>
      </c>
      <c r="CE263" s="61">
        <f>IF(COUNTIF(Setup_Hierarchy!$J$75:$IV$75,"="&amp;$K263)&lt;&gt;0,$L263,0)</f>
        <v>0</v>
      </c>
      <c r="CF263" s="61">
        <f>IF(COUNTIF(Setup_Hierarchy!$J$76:$IV$76,"="&amp;$K263)&lt;&gt;0,$L263,0)</f>
        <v>0</v>
      </c>
      <c r="CG263" s="61">
        <f>IF(COUNTIF(Setup_Hierarchy!$J$77:$IV$77,"="&amp;$K263)&lt;&gt;0,$L263,0)</f>
        <v>0</v>
      </c>
      <c r="CH263" s="61">
        <f>IF(COUNTIF(Setup_Hierarchy!$J$78:$IV$78,"="&amp;$K263)&lt;&gt;0,$L263,0)</f>
        <v>0</v>
      </c>
      <c r="CI263" s="61">
        <f>IF(COUNTIF(Setup_Hierarchy!$J$79:$IV$79,"="&amp;$K263)&lt;&gt;0,$L263,0)</f>
        <v>0</v>
      </c>
      <c r="CJ263" s="61">
        <f>IF(COUNTIF(Setup_Hierarchy!$J$80:$IV$80,"="&amp;$K263)&lt;&gt;0,$L263,0)</f>
        <v>0</v>
      </c>
      <c r="CK263" s="61">
        <f>IF(COUNTIF(Setup_Hierarchy!$J$81:$IV$81,"="&amp;$K263)&lt;&gt;0,$L263,0)</f>
        <v>0</v>
      </c>
      <c r="CL263" s="61">
        <f>IF(COUNTIF(Setup_Hierarchy!$J$82:$IV$82,"="&amp;$K263)&lt;&gt;0,$L263,0)</f>
        <v>0</v>
      </c>
      <c r="CM263" s="61">
        <f>IF(COUNTIF(Setup_Hierarchy!$J$83:$IV$83,"="&amp;$K263)&lt;&gt;0,$L263,0)</f>
        <v>0</v>
      </c>
      <c r="CN263" s="61">
        <f>IF(COUNTIF(Setup_Hierarchy!$J$84:$IV$84,"="&amp;$K263)&lt;&gt;0,$L263,0)</f>
        <v>0</v>
      </c>
      <c r="CO263" s="61">
        <f>IF(COUNTIF(Setup_Hierarchy!$J$85:$IV$85,"="&amp;$K263)&lt;&gt;0,$L263,0)</f>
        <v>0</v>
      </c>
      <c r="CP263" s="61">
        <f>IF(COUNTIF(Setup_Hierarchy!$J$86:$IV$86,"="&amp;$K263)&lt;&gt;0,$L263,0)</f>
        <v>0</v>
      </c>
      <c r="CQ263" s="61">
        <f>IF(COUNTIF(Setup_Hierarchy!$J$87:$IV$87,"="&amp;$K263)&lt;&gt;0,$L263,0)</f>
        <v>0</v>
      </c>
      <c r="CR263" s="61">
        <f>IF(COUNTIF(Setup_Hierarchy!$J$88:$IV$88,"="&amp;$K263)&lt;&gt;0,$L263,0)</f>
        <v>0</v>
      </c>
      <c r="CS263" s="61">
        <f>IF(COUNTIF(Setup_Hierarchy!$J$89:$IV$89,"="&amp;$K263)&lt;&gt;0,$L263,0)</f>
        <v>0</v>
      </c>
      <c r="CT263" s="61">
        <f>IF(COUNTIF(Setup_Hierarchy!$J$90:$IV$90,"="&amp;$K263)&lt;&gt;0,$L263,0)</f>
        <v>0</v>
      </c>
      <c r="CU263" s="61">
        <f>IF(COUNTIF(Setup_Hierarchy!$J$91:$IV$91,"="&amp;$K263)&lt;&gt;0,$L263,0)</f>
        <v>0</v>
      </c>
      <c r="CV263" s="61">
        <f>IF(COUNTIF(Setup_Hierarchy!$J$92:$IV$92,"="&amp;$K263)&lt;&gt;0,$L263,0)</f>
        <v>0</v>
      </c>
      <c r="CW263" s="61">
        <f>IF(COUNTIF(Setup_Hierarchy!$J$93:$IV$93,"="&amp;$K263)&lt;&gt;0,$L263,0)</f>
        <v>0</v>
      </c>
      <c r="CX263" s="61">
        <f>IF(COUNTIF(Setup_Hierarchy!$J$94:$IV$94,"="&amp;$K263)&lt;&gt;0,$L263,0)</f>
        <v>0</v>
      </c>
      <c r="CY263" s="61">
        <f>IF(COUNTIF(Setup_Hierarchy!$J$95:$IV$95,"="&amp;$K263)&lt;&gt;0,$L263,0)</f>
        <v>0</v>
      </c>
      <c r="CZ263" s="61">
        <f>IF(COUNTIF(Setup_Hierarchy!$J$96:$IV$96,"="&amp;$K263)&lt;&gt;0,$L263,0)</f>
        <v>0</v>
      </c>
      <c r="DA263" s="61">
        <f>IF(COUNTIF(Setup_Hierarchy!$J$97:$IV$97,"="&amp;$K263)&lt;&gt;0,$L263,0)</f>
        <v>0</v>
      </c>
      <c r="DB263" s="61">
        <f>IF(COUNTIF(Setup_Hierarchy!$J$98:$IV$98,"="&amp;$K263)&lt;&gt;0,$L263,0)</f>
        <v>0</v>
      </c>
      <c r="DC263" s="61">
        <f>IF(COUNTIF(Setup_Hierarchy!$J$99:$IV$99,"="&amp;$K263)&lt;&gt;0,$L263,0)</f>
        <v>0</v>
      </c>
      <c r="DD263" s="61">
        <f>IF(COUNTIF(Setup_Hierarchy!$J$100:$IV$100,"="&amp;$K263)&lt;&gt;0,$L263,0)</f>
        <v>0</v>
      </c>
      <c r="DE263" s="61">
        <f>IF(COUNTIF(Setup_Hierarchy!$J$101:$IV$101,"="&amp;$K263)&lt;&gt;0,$L263,0)</f>
        <v>0</v>
      </c>
      <c r="DF263" s="61">
        <f>IF(COUNTIF(Setup_Hierarchy!$J$102:$IV$102,"="&amp;$K263)&lt;&gt;0,$L263,0)</f>
        <v>0</v>
      </c>
      <c r="DG263" s="61">
        <f>IF(COUNTIF(Setup_Hierarchy!$J$103:$IV$103,"="&amp;$K263)&lt;&gt;0,$L263,0)</f>
        <v>0</v>
      </c>
      <c r="DH263" s="61">
        <f>IF(COUNTIF(Setup_Hierarchy!$J$104:$IV$104,"="&amp;$K263)&lt;&gt;0,$L263,0)</f>
        <v>0</v>
      </c>
      <c r="DI263" s="61">
        <f>IF(COUNTIF(Setup_Hierarchy!$J$105:$IV$105,"="&amp;$K263)&lt;&gt;0,$L263,0)</f>
        <v>0</v>
      </c>
      <c r="DJ263" s="61">
        <f>IF(COUNTIF(Setup_Hierarchy!$J$106:$IV$106,"="&amp;$K263)&lt;&gt;0,$L263,0)</f>
        <v>0</v>
      </c>
      <c r="DK263" s="61">
        <f>IF(COUNTIF(Setup_Hierarchy!$J$107:$IV$107,"="&amp;$K263)&lt;&gt;0,$L263,0)</f>
        <v>0</v>
      </c>
      <c r="DL263" s="61">
        <f>IF(COUNTIF(Setup_Hierarchy!$J$108:$IV$108,"="&amp;$K263)&lt;&gt;0,$L263,0)</f>
        <v>0</v>
      </c>
      <c r="DM263" s="61">
        <f>IF(COUNTIF(Setup_Hierarchy!$J$109:$IV$109,"="&amp;$K263)&lt;&gt;0,$L263,0)</f>
        <v>0</v>
      </c>
      <c r="DN263" s="61">
        <f>IF(COUNTIF(Setup_Hierarchy!$J$110:$IV$110,"="&amp;$K263)&lt;&gt;0,$L263,0)</f>
        <v>0</v>
      </c>
      <c r="DO263" s="61">
        <f>IF(COUNTIF(Setup_Hierarchy!$J$111:$IV$111,"="&amp;$K263)&lt;&gt;0,$L263,0)</f>
        <v>0</v>
      </c>
      <c r="DP263" s="61">
        <f>IF(COUNTIF(Setup_Hierarchy!$J$112:$IV$112,"="&amp;$K263)&lt;&gt;0,$L263,0)</f>
        <v>0</v>
      </c>
      <c r="DQ263" s="61">
        <f>IF(COUNTIF(Setup_Hierarchy!$J$113:$IV$113,"="&amp;$K263)&lt;&gt;0,$L263,0)</f>
        <v>0</v>
      </c>
      <c r="DR263" s="61">
        <f>IF(COUNTIF(Setup_Hierarchy!$J$114:$IV$114,"="&amp;$K263)&lt;&gt;0,$L263,0)</f>
        <v>0</v>
      </c>
      <c r="DS263" s="61">
        <f>IF(COUNTIF(Setup_Hierarchy!$J$115:$IV$115,"="&amp;$K263)&lt;&gt;0,$L263,0)</f>
        <v>0</v>
      </c>
      <c r="DT263" s="61">
        <f>IF(COUNTIF(Setup_Hierarchy!$J$116:$IV$116,"="&amp;$K263)&lt;&gt;0,$L263,0)</f>
        <v>0</v>
      </c>
    </row>
    <row r="264" spans="2:124" x14ac:dyDescent="0.2">
      <c r="B264" t="s">
        <v>43</v>
      </c>
      <c r="C264">
        <v>397</v>
      </c>
      <c r="D264" t="s">
        <v>9</v>
      </c>
      <c r="E264" t="s">
        <v>369</v>
      </c>
      <c r="F264" t="s">
        <v>526</v>
      </c>
      <c r="G264" t="s">
        <v>523</v>
      </c>
      <c r="H264" t="s">
        <v>11</v>
      </c>
      <c r="I264">
        <v>0.56807700000000005</v>
      </c>
      <c r="J264">
        <v>0.10090300000000001</v>
      </c>
      <c r="K264">
        <v>628</v>
      </c>
      <c r="L264">
        <v>-350.46</v>
      </c>
      <c r="M264" s="61">
        <f>IF(COUNTIF(Setup_Hierarchy!$J$5:$IV$5,"="&amp;$K264)&lt;&gt;0,$L264,0)</f>
        <v>-350.46</v>
      </c>
      <c r="N264" s="61">
        <f>IF(COUNTIF(Setup_Hierarchy!$J$6:$IV$6,"="&amp;$K264)&lt;&gt;0,$L264,0)</f>
        <v>-350.46</v>
      </c>
      <c r="O264" s="61">
        <f>IF(COUNTIF(Setup_Hierarchy!$J$7:$IV$7,"="&amp;$K264)&lt;&gt;0,$L264,0)</f>
        <v>-350.46</v>
      </c>
      <c r="P264" s="61">
        <f>IF(COUNTIF(Setup_Hierarchy!$J$8:$IV$8,"="&amp;$K264)&lt;&gt;0,$L264,0)</f>
        <v>0</v>
      </c>
      <c r="Q264" s="61">
        <f>IF(COUNTIF(Setup_Hierarchy!$J$9:$IV$9,"="&amp;$K264)&lt;&gt;0,$L264,0)</f>
        <v>0</v>
      </c>
      <c r="R264" s="61">
        <f>IF(COUNTIF(Setup_Hierarchy!$J$10:$IV$10,"="&amp;$K264)&lt;&gt;0,$L264,0)</f>
        <v>0</v>
      </c>
      <c r="S264" s="61">
        <f>IF(COUNTIF(Setup_Hierarchy!$J$11:$IV$11,"="&amp;$K264)&lt;&gt;0,$L264,0)</f>
        <v>0</v>
      </c>
      <c r="T264" s="61">
        <f>IF(COUNTIF(Setup_Hierarchy!$J$12:$IV$12,"="&amp;$K264)&lt;&gt;0,$L264,0)</f>
        <v>0</v>
      </c>
      <c r="U264" s="61">
        <f>IF(COUNTIF(Setup_Hierarchy!$J$13:$IV$13,"="&amp;$K264)&lt;&gt;0,$L264,0)</f>
        <v>0</v>
      </c>
      <c r="V264" s="61">
        <f>IF(COUNTIF(Setup_Hierarchy!$J$14:$IV$14,"="&amp;$K264)&lt;&gt;0,$L264,0)</f>
        <v>0</v>
      </c>
      <c r="W264" s="61">
        <f>IF(COUNTIF(Setup_Hierarchy!$J$15:$IV$15,"="&amp;$K264)&lt;&gt;0,$L264,0)</f>
        <v>0</v>
      </c>
      <c r="X264" s="61">
        <f>IF(COUNTIF(Setup_Hierarchy!$J$16:$IV$16,"="&amp;$K264)&lt;&gt;0,$L264,0)</f>
        <v>0</v>
      </c>
      <c r="Y264" s="61">
        <f>IF(COUNTIF(Setup_Hierarchy!$J$17:$IV$17,"="&amp;$K264)&lt;&gt;0,$L264,0)</f>
        <v>0</v>
      </c>
      <c r="Z264" s="61">
        <f>IF(COUNTIF(Setup_Hierarchy!$J$18:$IV$18,"="&amp;$K264)&lt;&gt;0,$L264,0)</f>
        <v>0</v>
      </c>
      <c r="AA264" s="61">
        <f>IF(COUNTIF(Setup_Hierarchy!$J$19:$IV$19,"="&amp;$K264)&lt;&gt;0,$L264,0)</f>
        <v>0</v>
      </c>
      <c r="AB264" s="61">
        <f>IF(COUNTIF(Setup_Hierarchy!$J$20:$IV$20,"="&amp;$K264)&lt;&gt;0,$L264,0)</f>
        <v>0</v>
      </c>
      <c r="AC264" s="61">
        <f>IF(COUNTIF(Setup_Hierarchy!$J$21:$IV$21,"="&amp;$K264)&lt;&gt;0,$L264,0)</f>
        <v>0</v>
      </c>
      <c r="AD264" s="61">
        <f>IF(COUNTIF(Setup_Hierarchy!$J$22:$IV$22,"="&amp;$K264)&lt;&gt;0,$L264,0)</f>
        <v>0</v>
      </c>
      <c r="AE264" s="61">
        <f>IF(COUNTIF(Setup_Hierarchy!$J$23:$IV$23,"="&amp;$K264)&lt;&gt;0,$L264,0)</f>
        <v>0</v>
      </c>
      <c r="AF264" s="61">
        <f>IF(COUNTIF(Setup_Hierarchy!$J$24:$IV$24,"="&amp;$K264)&lt;&gt;0,$L264,0)</f>
        <v>0</v>
      </c>
      <c r="AG264" s="61">
        <f>IF(COUNTIF(Setup_Hierarchy!$J$25:$IV$25,"="&amp;$K264)&lt;&gt;0,$L264,0)</f>
        <v>0</v>
      </c>
      <c r="AH264" s="61">
        <f>IF(COUNTIF(Setup_Hierarchy!$J$26:$IV$26,"="&amp;$K264)&lt;&gt;0,$L264,0)</f>
        <v>0</v>
      </c>
      <c r="AI264" s="61">
        <f>IF(COUNTIF(Setup_Hierarchy!$J$27:$IV$27,"="&amp;$K264)&lt;&gt;0,$L264,0)</f>
        <v>0</v>
      </c>
      <c r="AJ264" s="61">
        <f>IF(COUNTIF(Setup_Hierarchy!$J$28:$IV$28,"="&amp;$K264)&lt;&gt;0,$L264,0)</f>
        <v>0</v>
      </c>
      <c r="AK264" s="61">
        <f>IF(COUNTIF(Setup_Hierarchy!$J$29:$IV$29,"="&amp;$K264)&lt;&gt;0,$L264,0)</f>
        <v>0</v>
      </c>
      <c r="AL264" s="61">
        <f>IF(COUNTIF(Setup_Hierarchy!$J$30:$IV$30,"="&amp;$K264)&lt;&gt;0,$L264,0)</f>
        <v>0</v>
      </c>
      <c r="AM264" s="61">
        <f>IF(COUNTIF(Setup_Hierarchy!$J$31:$IV$31,"="&amp;$K264)&lt;&gt;0,$L264,0)</f>
        <v>0</v>
      </c>
      <c r="AN264" s="61">
        <f>IF(COUNTIF(Setup_Hierarchy!$J$32:$IV$32,"="&amp;$K264)&lt;&gt;0,$L264,0)</f>
        <v>0</v>
      </c>
      <c r="AO264" s="61">
        <f>IF(COUNTIF(Setup_Hierarchy!$J$33:$IV$33,"="&amp;$K264)&lt;&gt;0,$L264,0)</f>
        <v>0</v>
      </c>
      <c r="AP264" s="61">
        <f>IF(COUNTIF(Setup_Hierarchy!$J$34:$IV$34,"="&amp;$K264)&lt;&gt;0,$L264,0)</f>
        <v>0</v>
      </c>
      <c r="AQ264" s="61">
        <f>IF(COUNTIF(Setup_Hierarchy!$J$35:$IV$35,"="&amp;$K264)&lt;&gt;0,$L264,0)</f>
        <v>0</v>
      </c>
      <c r="AR264" s="61">
        <f>IF(COUNTIF(Setup_Hierarchy!$J$36:$IV$36,"="&amp;$K264)&lt;&gt;0,$L264,0)</f>
        <v>0</v>
      </c>
      <c r="AS264" s="61">
        <f>IF(COUNTIF(Setup_Hierarchy!$J$37:$IV$37,"="&amp;$K264)&lt;&gt;0,$L264,0)</f>
        <v>0</v>
      </c>
      <c r="AT264" s="61">
        <f>IF(COUNTIF(Setup_Hierarchy!$J$38:$IV$38,"="&amp;$K264)&lt;&gt;0,$L264,0)</f>
        <v>0</v>
      </c>
      <c r="AU264" s="61">
        <f>IF(COUNTIF(Setup_Hierarchy!$J$39:$IV$39,"="&amp;$K264)&lt;&gt;0,$L264,0)</f>
        <v>0</v>
      </c>
      <c r="AV264" s="61">
        <f>IF(COUNTIF(Setup_Hierarchy!$J$40:$IV$40,"="&amp;$K264)&lt;&gt;0,$L264,0)</f>
        <v>0</v>
      </c>
      <c r="AW264" s="61">
        <f>IF(COUNTIF(Setup_Hierarchy!$J$41:$IV$41,"="&amp;$K264)&lt;&gt;0,$L264,0)</f>
        <v>0</v>
      </c>
      <c r="AX264" s="61">
        <f>IF(COUNTIF(Setup_Hierarchy!$J$42:$IV$42,"="&amp;$K264)&lt;&gt;0,$L264,0)</f>
        <v>0</v>
      </c>
      <c r="AY264" s="61">
        <f>IF(COUNTIF(Setup_Hierarchy!$J$43:$IV$43,"="&amp;$K264)&lt;&gt;0,$L264,0)</f>
        <v>0</v>
      </c>
      <c r="AZ264" s="61">
        <f>IF(COUNTIF(Setup_Hierarchy!$J$44:$IV$44,"="&amp;$K264)&lt;&gt;0,$L264,0)</f>
        <v>0</v>
      </c>
      <c r="BA264" s="61">
        <f>IF(COUNTIF(Setup_Hierarchy!$J$45:$IV$45,"="&amp;$K264)&lt;&gt;0,$L264,0)</f>
        <v>0</v>
      </c>
      <c r="BB264" s="61">
        <f>IF(COUNTIF(Setup_Hierarchy!$J$46:$IV$46,"="&amp;$K264)&lt;&gt;0,$L264,0)</f>
        <v>0</v>
      </c>
      <c r="BC264" s="61">
        <f>IF(COUNTIF(Setup_Hierarchy!$J$47:$IV$47,"="&amp;$K264)&lt;&gt;0,$L264,0)</f>
        <v>0</v>
      </c>
      <c r="BD264" s="61">
        <f>IF(COUNTIF(Setup_Hierarchy!$J$48:$IV$48,"="&amp;$K264)&lt;&gt;0,$L264,0)</f>
        <v>0</v>
      </c>
      <c r="BE264" s="61">
        <f>IF(COUNTIF(Setup_Hierarchy!$J$49:$IV$49,"="&amp;$K264)&lt;&gt;0,$L264,0)</f>
        <v>0</v>
      </c>
      <c r="BF264" s="61">
        <f>IF(COUNTIF(Setup_Hierarchy!$J$50:$IV$50,"="&amp;$K264)&lt;&gt;0,$L264,0)</f>
        <v>0</v>
      </c>
      <c r="BG264" s="61">
        <f>IF(COUNTIF(Setup_Hierarchy!$J$51:$IV$51,"="&amp;$K264)&lt;&gt;0,$L264,0)</f>
        <v>-350.46</v>
      </c>
      <c r="BH264" s="61">
        <f>IF(COUNTIF(Setup_Hierarchy!$J$52:$IV$52,"="&amp;$K264)&lt;&gt;0,$L264,0)</f>
        <v>0</v>
      </c>
      <c r="BI264" s="61">
        <f>IF(COUNTIF(Setup_Hierarchy!$J$53:$IV$53,"="&amp;$K264)&lt;&gt;0,$L264,0)</f>
        <v>0</v>
      </c>
      <c r="BJ264" s="61">
        <f>IF(COUNTIF(Setup_Hierarchy!$J$54:$IV$54,"="&amp;$K264)&lt;&gt;0,$L264,0)</f>
        <v>0</v>
      </c>
      <c r="BK264" s="61">
        <f>IF(COUNTIF(Setup_Hierarchy!$J$55:$IV$55,"="&amp;$K264)&lt;&gt;0,$L264,0)</f>
        <v>0</v>
      </c>
      <c r="BL264" s="61">
        <f>IF(COUNTIF(Setup_Hierarchy!$J$56:$IV$56,"="&amp;$K264)&lt;&gt;0,$L264,0)</f>
        <v>0</v>
      </c>
      <c r="BM264" s="61">
        <f>IF(COUNTIF(Setup_Hierarchy!$J$57:$IV$57,"="&amp;$K264)&lt;&gt;0,$L264,0)</f>
        <v>0</v>
      </c>
      <c r="BN264" s="61">
        <f>IF(COUNTIF(Setup_Hierarchy!$J$58:$IV$58,"="&amp;$K264)&lt;&gt;0,$L264,0)</f>
        <v>0</v>
      </c>
      <c r="BO264" s="61">
        <f>IF(COUNTIF(Setup_Hierarchy!$J$59:$IV$59,"="&amp;$K264)&lt;&gt;0,$L264,0)</f>
        <v>-350.46</v>
      </c>
      <c r="BP264" s="61">
        <f>IF(COUNTIF(Setup_Hierarchy!$J$60:$IV$60,"="&amp;$K264)&lt;&gt;0,$L264,0)</f>
        <v>0</v>
      </c>
      <c r="BQ264" s="61">
        <f>IF(COUNTIF(Setup_Hierarchy!$J$61:$IV$61,"="&amp;$K264)&lt;&gt;0,$L264,0)</f>
        <v>0</v>
      </c>
      <c r="BR264" s="61">
        <f>IF(COUNTIF(Setup_Hierarchy!$J$62:$IV$62,"="&amp;$K264)&lt;&gt;0,$L264,0)</f>
        <v>0</v>
      </c>
      <c r="BS264" s="61">
        <f>IF(COUNTIF(Setup_Hierarchy!$J$63:$IV$63,"="&amp;$K264)&lt;&gt;0,$L264,0)</f>
        <v>0</v>
      </c>
      <c r="BT264" s="61">
        <f>IF(COUNTIF(Setup_Hierarchy!$J$64:$IV$64,"="&amp;$K264)&lt;&gt;0,$L264,0)</f>
        <v>0</v>
      </c>
      <c r="BU264" s="61">
        <f>IF(COUNTIF(Setup_Hierarchy!$J$65:$IV$65,"="&amp;$K264)&lt;&gt;0,$L264,0)</f>
        <v>0</v>
      </c>
      <c r="BV264" s="61">
        <f>IF(COUNTIF(Setup_Hierarchy!$J$66:$IV$66,"="&amp;$K264)&lt;&gt;0,$L264,0)</f>
        <v>0</v>
      </c>
      <c r="BW264" s="61">
        <f>IF(COUNTIF(Setup_Hierarchy!$J$67:$IV$67,"="&amp;$K264)&lt;&gt;0,$L264,0)</f>
        <v>0</v>
      </c>
      <c r="BX264" s="61">
        <f>IF(COUNTIF(Setup_Hierarchy!$J$68:$IV$68,"="&amp;$K264)&lt;&gt;0,$L264,0)</f>
        <v>0</v>
      </c>
      <c r="BY264" s="61">
        <f>IF(COUNTIF(Setup_Hierarchy!$J$69:$IV$69,"="&amp;$K264)&lt;&gt;0,$L264,0)</f>
        <v>0</v>
      </c>
      <c r="BZ264" s="61">
        <f>IF(COUNTIF(Setup_Hierarchy!$J$70:$IV$70,"="&amp;$K264)&lt;&gt;0,$L264,0)</f>
        <v>0</v>
      </c>
      <c r="CA264" s="61">
        <f>IF(COUNTIF(Setup_Hierarchy!$J$71:$IV$71,"="&amp;$K264)&lt;&gt;0,$L264,0)</f>
        <v>0</v>
      </c>
      <c r="CB264" s="61">
        <f>IF(COUNTIF(Setup_Hierarchy!$J$72:$IV$72,"="&amp;$K264)&lt;&gt;0,$L264,0)</f>
        <v>0</v>
      </c>
      <c r="CC264" s="61">
        <f>IF(COUNTIF(Setup_Hierarchy!$J$73:$IV$73,"="&amp;$K264)&lt;&gt;0,$L264,0)</f>
        <v>0</v>
      </c>
      <c r="CD264" s="61">
        <f>IF(COUNTIF(Setup_Hierarchy!$J$74:$IV$74,"="&amp;$K264)&lt;&gt;0,$L264,0)</f>
        <v>0</v>
      </c>
      <c r="CE264" s="61">
        <f>IF(COUNTIF(Setup_Hierarchy!$J$75:$IV$75,"="&amp;$K264)&lt;&gt;0,$L264,0)</f>
        <v>-350.46</v>
      </c>
      <c r="CF264" s="61">
        <f>IF(COUNTIF(Setup_Hierarchy!$J$76:$IV$76,"="&amp;$K264)&lt;&gt;0,$L264,0)</f>
        <v>-350.46</v>
      </c>
      <c r="CG264" s="61">
        <f>IF(COUNTIF(Setup_Hierarchy!$J$77:$IV$77,"="&amp;$K264)&lt;&gt;0,$L264,0)</f>
        <v>0</v>
      </c>
      <c r="CH264" s="61">
        <f>IF(COUNTIF(Setup_Hierarchy!$J$78:$IV$78,"="&amp;$K264)&lt;&gt;0,$L264,0)</f>
        <v>0</v>
      </c>
      <c r="CI264" s="61">
        <f>IF(COUNTIF(Setup_Hierarchy!$J$79:$IV$79,"="&amp;$K264)&lt;&gt;0,$L264,0)</f>
        <v>0</v>
      </c>
      <c r="CJ264" s="61">
        <f>IF(COUNTIF(Setup_Hierarchy!$J$80:$IV$80,"="&amp;$K264)&lt;&gt;0,$L264,0)</f>
        <v>0</v>
      </c>
      <c r="CK264" s="61">
        <f>IF(COUNTIF(Setup_Hierarchy!$J$81:$IV$81,"="&amp;$K264)&lt;&gt;0,$L264,0)</f>
        <v>0</v>
      </c>
      <c r="CL264" s="61">
        <f>IF(COUNTIF(Setup_Hierarchy!$J$82:$IV$82,"="&amp;$K264)&lt;&gt;0,$L264,0)</f>
        <v>0</v>
      </c>
      <c r="CM264" s="61">
        <f>IF(COUNTIF(Setup_Hierarchy!$J$83:$IV$83,"="&amp;$K264)&lt;&gt;0,$L264,0)</f>
        <v>0</v>
      </c>
      <c r="CN264" s="61">
        <f>IF(COUNTIF(Setup_Hierarchy!$J$84:$IV$84,"="&amp;$K264)&lt;&gt;0,$L264,0)</f>
        <v>0</v>
      </c>
      <c r="CO264" s="61">
        <f>IF(COUNTIF(Setup_Hierarchy!$J$85:$IV$85,"="&amp;$K264)&lt;&gt;0,$L264,0)</f>
        <v>0</v>
      </c>
      <c r="CP264" s="61">
        <f>IF(COUNTIF(Setup_Hierarchy!$J$86:$IV$86,"="&amp;$K264)&lt;&gt;0,$L264,0)</f>
        <v>0</v>
      </c>
      <c r="CQ264" s="61">
        <f>IF(COUNTIF(Setup_Hierarchy!$J$87:$IV$87,"="&amp;$K264)&lt;&gt;0,$L264,0)</f>
        <v>0</v>
      </c>
      <c r="CR264" s="61">
        <f>IF(COUNTIF(Setup_Hierarchy!$J$88:$IV$88,"="&amp;$K264)&lt;&gt;0,$L264,0)</f>
        <v>0</v>
      </c>
      <c r="CS264" s="61">
        <f>IF(COUNTIF(Setup_Hierarchy!$J$89:$IV$89,"="&amp;$K264)&lt;&gt;0,$L264,0)</f>
        <v>0</v>
      </c>
      <c r="CT264" s="61">
        <f>IF(COUNTIF(Setup_Hierarchy!$J$90:$IV$90,"="&amp;$K264)&lt;&gt;0,$L264,0)</f>
        <v>0</v>
      </c>
      <c r="CU264" s="61">
        <f>IF(COUNTIF(Setup_Hierarchy!$J$91:$IV$91,"="&amp;$K264)&lt;&gt;0,$L264,0)</f>
        <v>0</v>
      </c>
      <c r="CV264" s="61">
        <f>IF(COUNTIF(Setup_Hierarchy!$J$92:$IV$92,"="&amp;$K264)&lt;&gt;0,$L264,0)</f>
        <v>0</v>
      </c>
      <c r="CW264" s="61">
        <f>IF(COUNTIF(Setup_Hierarchy!$J$93:$IV$93,"="&amp;$K264)&lt;&gt;0,$L264,0)</f>
        <v>0</v>
      </c>
      <c r="CX264" s="61">
        <f>IF(COUNTIF(Setup_Hierarchy!$J$94:$IV$94,"="&amp;$K264)&lt;&gt;0,$L264,0)</f>
        <v>0</v>
      </c>
      <c r="CY264" s="61">
        <f>IF(COUNTIF(Setup_Hierarchy!$J$95:$IV$95,"="&amp;$K264)&lt;&gt;0,$L264,0)</f>
        <v>0</v>
      </c>
      <c r="CZ264" s="61">
        <f>IF(COUNTIF(Setup_Hierarchy!$J$96:$IV$96,"="&amp;$K264)&lt;&gt;0,$L264,0)</f>
        <v>0</v>
      </c>
      <c r="DA264" s="61">
        <f>IF(COUNTIF(Setup_Hierarchy!$J$97:$IV$97,"="&amp;$K264)&lt;&gt;0,$L264,0)</f>
        <v>0</v>
      </c>
      <c r="DB264" s="61">
        <f>IF(COUNTIF(Setup_Hierarchy!$J$98:$IV$98,"="&amp;$K264)&lt;&gt;0,$L264,0)</f>
        <v>0</v>
      </c>
      <c r="DC264" s="61">
        <f>IF(COUNTIF(Setup_Hierarchy!$J$99:$IV$99,"="&amp;$K264)&lt;&gt;0,$L264,0)</f>
        <v>0</v>
      </c>
      <c r="DD264" s="61">
        <f>IF(COUNTIF(Setup_Hierarchy!$J$100:$IV$100,"="&amp;$K264)&lt;&gt;0,$L264,0)</f>
        <v>0</v>
      </c>
      <c r="DE264" s="61">
        <f>IF(COUNTIF(Setup_Hierarchy!$J$101:$IV$101,"="&amp;$K264)&lt;&gt;0,$L264,0)</f>
        <v>0</v>
      </c>
      <c r="DF264" s="61">
        <f>IF(COUNTIF(Setup_Hierarchy!$J$102:$IV$102,"="&amp;$K264)&lt;&gt;0,$L264,0)</f>
        <v>0</v>
      </c>
      <c r="DG264" s="61">
        <f>IF(COUNTIF(Setup_Hierarchy!$J$103:$IV$103,"="&amp;$K264)&lt;&gt;0,$L264,0)</f>
        <v>0</v>
      </c>
      <c r="DH264" s="61">
        <f>IF(COUNTIF(Setup_Hierarchy!$J$104:$IV$104,"="&amp;$K264)&lt;&gt;0,$L264,0)</f>
        <v>0</v>
      </c>
      <c r="DI264" s="61">
        <f>IF(COUNTIF(Setup_Hierarchy!$J$105:$IV$105,"="&amp;$K264)&lt;&gt;0,$L264,0)</f>
        <v>0</v>
      </c>
      <c r="DJ264" s="61">
        <f>IF(COUNTIF(Setup_Hierarchy!$J$106:$IV$106,"="&amp;$K264)&lt;&gt;0,$L264,0)</f>
        <v>0</v>
      </c>
      <c r="DK264" s="61">
        <f>IF(COUNTIF(Setup_Hierarchy!$J$107:$IV$107,"="&amp;$K264)&lt;&gt;0,$L264,0)</f>
        <v>0</v>
      </c>
      <c r="DL264" s="61">
        <f>IF(COUNTIF(Setup_Hierarchy!$J$108:$IV$108,"="&amp;$K264)&lt;&gt;0,$L264,0)</f>
        <v>0</v>
      </c>
      <c r="DM264" s="61">
        <f>IF(COUNTIF(Setup_Hierarchy!$J$109:$IV$109,"="&amp;$K264)&lt;&gt;0,$L264,0)</f>
        <v>0</v>
      </c>
      <c r="DN264" s="61">
        <f>IF(COUNTIF(Setup_Hierarchy!$J$110:$IV$110,"="&amp;$K264)&lt;&gt;0,$L264,0)</f>
        <v>0</v>
      </c>
      <c r="DO264" s="61">
        <f>IF(COUNTIF(Setup_Hierarchy!$J$111:$IV$111,"="&amp;$K264)&lt;&gt;0,$L264,0)</f>
        <v>0</v>
      </c>
      <c r="DP264" s="61">
        <f>IF(COUNTIF(Setup_Hierarchy!$J$112:$IV$112,"="&amp;$K264)&lt;&gt;0,$L264,0)</f>
        <v>0</v>
      </c>
      <c r="DQ264" s="61">
        <f>IF(COUNTIF(Setup_Hierarchy!$J$113:$IV$113,"="&amp;$K264)&lt;&gt;0,$L264,0)</f>
        <v>0</v>
      </c>
      <c r="DR264" s="61">
        <f>IF(COUNTIF(Setup_Hierarchy!$J$114:$IV$114,"="&amp;$K264)&lt;&gt;0,$L264,0)</f>
        <v>0</v>
      </c>
      <c r="DS264" s="61">
        <f>IF(COUNTIF(Setup_Hierarchy!$J$115:$IV$115,"="&amp;$K264)&lt;&gt;0,$L264,0)</f>
        <v>0</v>
      </c>
      <c r="DT264" s="61">
        <f>IF(COUNTIF(Setup_Hierarchy!$J$116:$IV$116,"="&amp;$K264)&lt;&gt;0,$L264,0)</f>
        <v>0</v>
      </c>
    </row>
    <row r="265" spans="2:124" x14ac:dyDescent="0.2">
      <c r="B265" t="s">
        <v>43</v>
      </c>
      <c r="C265">
        <v>397</v>
      </c>
      <c r="D265" t="s">
        <v>9</v>
      </c>
      <c r="E265" t="s">
        <v>369</v>
      </c>
      <c r="F265" t="s">
        <v>526</v>
      </c>
      <c r="G265" t="s">
        <v>523</v>
      </c>
      <c r="H265" t="s">
        <v>11</v>
      </c>
      <c r="I265">
        <v>0.56807700000000005</v>
      </c>
      <c r="J265">
        <v>0.10090300000000001</v>
      </c>
      <c r="K265">
        <v>675</v>
      </c>
      <c r="L265">
        <v>-20.66</v>
      </c>
      <c r="M265" s="61">
        <f>IF(COUNTIF(Setup_Hierarchy!$J$5:$IV$5,"="&amp;$K265)&lt;&gt;0,$L265,0)</f>
        <v>-20.66</v>
      </c>
      <c r="N265" s="61">
        <f>IF(COUNTIF(Setup_Hierarchy!$J$6:$IV$6,"="&amp;$K265)&lt;&gt;0,$L265,0)</f>
        <v>-20.66</v>
      </c>
      <c r="O265" s="61">
        <f>IF(COUNTIF(Setup_Hierarchy!$J$7:$IV$7,"="&amp;$K265)&lt;&gt;0,$L265,0)</f>
        <v>-20.66</v>
      </c>
      <c r="P265" s="61">
        <f>IF(COUNTIF(Setup_Hierarchy!$J$8:$IV$8,"="&amp;$K265)&lt;&gt;0,$L265,0)</f>
        <v>-20.66</v>
      </c>
      <c r="Q265" s="61">
        <f>IF(COUNTIF(Setup_Hierarchy!$J$9:$IV$9,"="&amp;$K265)&lt;&gt;0,$L265,0)</f>
        <v>-20.66</v>
      </c>
      <c r="R265" s="61">
        <f>IF(COUNTIF(Setup_Hierarchy!$J$10:$IV$10,"="&amp;$K265)&lt;&gt;0,$L265,0)</f>
        <v>0</v>
      </c>
      <c r="S265" s="61">
        <f>IF(COUNTIF(Setup_Hierarchy!$J$11:$IV$11,"="&amp;$K265)&lt;&gt;0,$L265,0)</f>
        <v>0</v>
      </c>
      <c r="T265" s="61">
        <f>IF(COUNTIF(Setup_Hierarchy!$J$12:$IV$12,"="&amp;$K265)&lt;&gt;0,$L265,0)</f>
        <v>0</v>
      </c>
      <c r="U265" s="61">
        <f>IF(COUNTIF(Setup_Hierarchy!$J$13:$IV$13,"="&amp;$K265)&lt;&gt;0,$L265,0)</f>
        <v>0</v>
      </c>
      <c r="V265" s="61">
        <f>IF(COUNTIF(Setup_Hierarchy!$J$14:$IV$14,"="&amp;$K265)&lt;&gt;0,$L265,0)</f>
        <v>0</v>
      </c>
      <c r="W265" s="61">
        <f>IF(COUNTIF(Setup_Hierarchy!$J$15:$IV$15,"="&amp;$K265)&lt;&gt;0,$L265,0)</f>
        <v>0</v>
      </c>
      <c r="X265" s="61">
        <f>IF(COUNTIF(Setup_Hierarchy!$J$16:$IV$16,"="&amp;$K265)&lt;&gt;0,$L265,0)</f>
        <v>0</v>
      </c>
      <c r="Y265" s="61">
        <f>IF(COUNTIF(Setup_Hierarchy!$J$17:$IV$17,"="&amp;$K265)&lt;&gt;0,$L265,0)</f>
        <v>0</v>
      </c>
      <c r="Z265" s="61">
        <f>IF(COUNTIF(Setup_Hierarchy!$J$18:$IV$18,"="&amp;$K265)&lt;&gt;0,$L265,0)</f>
        <v>-20.66</v>
      </c>
      <c r="AA265" s="61">
        <f>IF(COUNTIF(Setup_Hierarchy!$J$19:$IV$19,"="&amp;$K265)&lt;&gt;0,$L265,0)</f>
        <v>-20.66</v>
      </c>
      <c r="AB265" s="61">
        <f>IF(COUNTIF(Setup_Hierarchy!$J$20:$IV$20,"="&amp;$K265)&lt;&gt;0,$L265,0)</f>
        <v>0</v>
      </c>
      <c r="AC265" s="61">
        <f>IF(COUNTIF(Setup_Hierarchy!$J$21:$IV$21,"="&amp;$K265)&lt;&gt;0,$L265,0)</f>
        <v>0</v>
      </c>
      <c r="AD265" s="61">
        <f>IF(COUNTIF(Setup_Hierarchy!$J$22:$IV$22,"="&amp;$K265)&lt;&gt;0,$L265,0)</f>
        <v>0</v>
      </c>
      <c r="AE265" s="61">
        <f>IF(COUNTIF(Setup_Hierarchy!$J$23:$IV$23,"="&amp;$K265)&lt;&gt;0,$L265,0)</f>
        <v>0</v>
      </c>
      <c r="AF265" s="61">
        <f>IF(COUNTIF(Setup_Hierarchy!$J$24:$IV$24,"="&amp;$K265)&lt;&gt;0,$L265,0)</f>
        <v>0</v>
      </c>
      <c r="AG265" s="61">
        <f>IF(COUNTIF(Setup_Hierarchy!$J$25:$IV$25,"="&amp;$K265)&lt;&gt;0,$L265,0)</f>
        <v>0</v>
      </c>
      <c r="AH265" s="61">
        <f>IF(COUNTIF(Setup_Hierarchy!$J$26:$IV$26,"="&amp;$K265)&lt;&gt;0,$L265,0)</f>
        <v>0</v>
      </c>
      <c r="AI265" s="61">
        <f>IF(COUNTIF(Setup_Hierarchy!$J$27:$IV$27,"="&amp;$K265)&lt;&gt;0,$L265,0)</f>
        <v>0</v>
      </c>
      <c r="AJ265" s="61">
        <f>IF(COUNTIF(Setup_Hierarchy!$J$28:$IV$28,"="&amp;$K265)&lt;&gt;0,$L265,0)</f>
        <v>0</v>
      </c>
      <c r="AK265" s="61">
        <f>IF(COUNTIF(Setup_Hierarchy!$J$29:$IV$29,"="&amp;$K265)&lt;&gt;0,$L265,0)</f>
        <v>0</v>
      </c>
      <c r="AL265" s="61">
        <f>IF(COUNTIF(Setup_Hierarchy!$J$30:$IV$30,"="&amp;$K265)&lt;&gt;0,$L265,0)</f>
        <v>0</v>
      </c>
      <c r="AM265" s="61">
        <f>IF(COUNTIF(Setup_Hierarchy!$J$31:$IV$31,"="&amp;$K265)&lt;&gt;0,$L265,0)</f>
        <v>0</v>
      </c>
      <c r="AN265" s="61">
        <f>IF(COUNTIF(Setup_Hierarchy!$J$32:$IV$32,"="&amp;$K265)&lt;&gt;0,$L265,0)</f>
        <v>0</v>
      </c>
      <c r="AO265" s="61">
        <f>IF(COUNTIF(Setup_Hierarchy!$J$33:$IV$33,"="&amp;$K265)&lt;&gt;0,$L265,0)</f>
        <v>0</v>
      </c>
      <c r="AP265" s="61">
        <f>IF(COUNTIF(Setup_Hierarchy!$J$34:$IV$34,"="&amp;$K265)&lt;&gt;0,$L265,0)</f>
        <v>0</v>
      </c>
      <c r="AQ265" s="61">
        <f>IF(COUNTIF(Setup_Hierarchy!$J$35:$IV$35,"="&amp;$K265)&lt;&gt;0,$L265,0)</f>
        <v>0</v>
      </c>
      <c r="AR265" s="61">
        <f>IF(COUNTIF(Setup_Hierarchy!$J$36:$IV$36,"="&amp;$K265)&lt;&gt;0,$L265,0)</f>
        <v>0</v>
      </c>
      <c r="AS265" s="61">
        <f>IF(COUNTIF(Setup_Hierarchy!$J$37:$IV$37,"="&amp;$K265)&lt;&gt;0,$L265,0)</f>
        <v>0</v>
      </c>
      <c r="AT265" s="61">
        <f>IF(COUNTIF(Setup_Hierarchy!$J$38:$IV$38,"="&amp;$K265)&lt;&gt;0,$L265,0)</f>
        <v>0</v>
      </c>
      <c r="AU265" s="61">
        <f>IF(COUNTIF(Setup_Hierarchy!$J$39:$IV$39,"="&amp;$K265)&lt;&gt;0,$L265,0)</f>
        <v>0</v>
      </c>
      <c r="AV265" s="61">
        <f>IF(COUNTIF(Setup_Hierarchy!$J$40:$IV$40,"="&amp;$K265)&lt;&gt;0,$L265,0)</f>
        <v>0</v>
      </c>
      <c r="AW265" s="61">
        <f>IF(COUNTIF(Setup_Hierarchy!$J$41:$IV$41,"="&amp;$K265)&lt;&gt;0,$L265,0)</f>
        <v>0</v>
      </c>
      <c r="AX265" s="61">
        <f>IF(COUNTIF(Setup_Hierarchy!$J$42:$IV$42,"="&amp;$K265)&lt;&gt;0,$L265,0)</f>
        <v>0</v>
      </c>
      <c r="AY265" s="61">
        <f>IF(COUNTIF(Setup_Hierarchy!$J$43:$IV$43,"="&amp;$K265)&lt;&gt;0,$L265,0)</f>
        <v>0</v>
      </c>
      <c r="AZ265" s="61">
        <f>IF(COUNTIF(Setup_Hierarchy!$J$44:$IV$44,"="&amp;$K265)&lt;&gt;0,$L265,0)</f>
        <v>0</v>
      </c>
      <c r="BA265" s="61">
        <f>IF(COUNTIF(Setup_Hierarchy!$J$45:$IV$45,"="&amp;$K265)&lt;&gt;0,$L265,0)</f>
        <v>0</v>
      </c>
      <c r="BB265" s="61">
        <f>IF(COUNTIF(Setup_Hierarchy!$J$46:$IV$46,"="&amp;$K265)&lt;&gt;0,$L265,0)</f>
        <v>0</v>
      </c>
      <c r="BC265" s="61">
        <f>IF(COUNTIF(Setup_Hierarchy!$J$47:$IV$47,"="&amp;$K265)&lt;&gt;0,$L265,0)</f>
        <v>0</v>
      </c>
      <c r="BD265" s="61">
        <f>IF(COUNTIF(Setup_Hierarchy!$J$48:$IV$48,"="&amp;$K265)&lt;&gt;0,$L265,0)</f>
        <v>0</v>
      </c>
      <c r="BE265" s="61">
        <f>IF(COUNTIF(Setup_Hierarchy!$J$49:$IV$49,"="&amp;$K265)&lt;&gt;0,$L265,0)</f>
        <v>0</v>
      </c>
      <c r="BF265" s="61">
        <f>IF(COUNTIF(Setup_Hierarchy!$J$50:$IV$50,"="&amp;$K265)&lt;&gt;0,$L265,0)</f>
        <v>0</v>
      </c>
      <c r="BG265" s="61">
        <f>IF(COUNTIF(Setup_Hierarchy!$J$51:$IV$51,"="&amp;$K265)&lt;&gt;0,$L265,0)</f>
        <v>0</v>
      </c>
      <c r="BH265" s="61">
        <f>IF(COUNTIF(Setup_Hierarchy!$J$52:$IV$52,"="&amp;$K265)&lt;&gt;0,$L265,0)</f>
        <v>0</v>
      </c>
      <c r="BI265" s="61">
        <f>IF(COUNTIF(Setup_Hierarchy!$J$53:$IV$53,"="&amp;$K265)&lt;&gt;0,$L265,0)</f>
        <v>0</v>
      </c>
      <c r="BJ265" s="61">
        <f>IF(COUNTIF(Setup_Hierarchy!$J$54:$IV$54,"="&amp;$K265)&lt;&gt;0,$L265,0)</f>
        <v>0</v>
      </c>
      <c r="BK265" s="61">
        <f>IF(COUNTIF(Setup_Hierarchy!$J$55:$IV$55,"="&amp;$K265)&lt;&gt;0,$L265,0)</f>
        <v>0</v>
      </c>
      <c r="BL265" s="61">
        <f>IF(COUNTIF(Setup_Hierarchy!$J$56:$IV$56,"="&amp;$K265)&lt;&gt;0,$L265,0)</f>
        <v>0</v>
      </c>
      <c r="BM265" s="61">
        <f>IF(COUNTIF(Setup_Hierarchy!$J$57:$IV$57,"="&amp;$K265)&lt;&gt;0,$L265,0)</f>
        <v>0</v>
      </c>
      <c r="BN265" s="61">
        <f>IF(COUNTIF(Setup_Hierarchy!$J$58:$IV$58,"="&amp;$K265)&lt;&gt;0,$L265,0)</f>
        <v>0</v>
      </c>
      <c r="BO265" s="61">
        <f>IF(COUNTIF(Setup_Hierarchy!$J$59:$IV$59,"="&amp;$K265)&lt;&gt;0,$L265,0)</f>
        <v>0</v>
      </c>
      <c r="BP265" s="61">
        <f>IF(COUNTIF(Setup_Hierarchy!$J$60:$IV$60,"="&amp;$K265)&lt;&gt;0,$L265,0)</f>
        <v>0</v>
      </c>
      <c r="BQ265" s="61">
        <f>IF(COUNTIF(Setup_Hierarchy!$J$61:$IV$61,"="&amp;$K265)&lt;&gt;0,$L265,0)</f>
        <v>0</v>
      </c>
      <c r="BR265" s="61">
        <f>IF(COUNTIF(Setup_Hierarchy!$J$62:$IV$62,"="&amp;$K265)&lt;&gt;0,$L265,0)</f>
        <v>0</v>
      </c>
      <c r="BS265" s="61">
        <f>IF(COUNTIF(Setup_Hierarchy!$J$63:$IV$63,"="&amp;$K265)&lt;&gt;0,$L265,0)</f>
        <v>0</v>
      </c>
      <c r="BT265" s="61">
        <f>IF(COUNTIF(Setup_Hierarchy!$J$64:$IV$64,"="&amp;$K265)&lt;&gt;0,$L265,0)</f>
        <v>0</v>
      </c>
      <c r="BU265" s="61">
        <f>IF(COUNTIF(Setup_Hierarchy!$J$65:$IV$65,"="&amp;$K265)&lt;&gt;0,$L265,0)</f>
        <v>0</v>
      </c>
      <c r="BV265" s="61">
        <f>IF(COUNTIF(Setup_Hierarchy!$J$66:$IV$66,"="&amp;$K265)&lt;&gt;0,$L265,0)</f>
        <v>0</v>
      </c>
      <c r="BW265" s="61">
        <f>IF(COUNTIF(Setup_Hierarchy!$J$67:$IV$67,"="&amp;$K265)&lt;&gt;0,$L265,0)</f>
        <v>0</v>
      </c>
      <c r="BX265" s="61">
        <f>IF(COUNTIF(Setup_Hierarchy!$J$68:$IV$68,"="&amp;$K265)&lt;&gt;0,$L265,0)</f>
        <v>0</v>
      </c>
      <c r="BY265" s="61">
        <f>IF(COUNTIF(Setup_Hierarchy!$J$69:$IV$69,"="&amp;$K265)&lt;&gt;0,$L265,0)</f>
        <v>0</v>
      </c>
      <c r="BZ265" s="61">
        <f>IF(COUNTIF(Setup_Hierarchy!$J$70:$IV$70,"="&amp;$K265)&lt;&gt;0,$L265,0)</f>
        <v>0</v>
      </c>
      <c r="CA265" s="61">
        <f>IF(COUNTIF(Setup_Hierarchy!$J$71:$IV$71,"="&amp;$K265)&lt;&gt;0,$L265,0)</f>
        <v>0</v>
      </c>
      <c r="CB265" s="61">
        <f>IF(COUNTIF(Setup_Hierarchy!$J$72:$IV$72,"="&amp;$K265)&lt;&gt;0,$L265,0)</f>
        <v>0</v>
      </c>
      <c r="CC265" s="61">
        <f>IF(COUNTIF(Setup_Hierarchy!$J$73:$IV$73,"="&amp;$K265)&lt;&gt;0,$L265,0)</f>
        <v>0</v>
      </c>
      <c r="CD265" s="61">
        <f>IF(COUNTIF(Setup_Hierarchy!$J$74:$IV$74,"="&amp;$K265)&lt;&gt;0,$L265,0)</f>
        <v>0</v>
      </c>
      <c r="CE265" s="61">
        <f>IF(COUNTIF(Setup_Hierarchy!$J$75:$IV$75,"="&amp;$K265)&lt;&gt;0,$L265,0)</f>
        <v>0</v>
      </c>
      <c r="CF265" s="61">
        <f>IF(COUNTIF(Setup_Hierarchy!$J$76:$IV$76,"="&amp;$K265)&lt;&gt;0,$L265,0)</f>
        <v>0</v>
      </c>
      <c r="CG265" s="61">
        <f>IF(COUNTIF(Setup_Hierarchy!$J$77:$IV$77,"="&amp;$K265)&lt;&gt;0,$L265,0)</f>
        <v>0</v>
      </c>
      <c r="CH265" s="61">
        <f>IF(COUNTIF(Setup_Hierarchy!$J$78:$IV$78,"="&amp;$K265)&lt;&gt;0,$L265,0)</f>
        <v>0</v>
      </c>
      <c r="CI265" s="61">
        <f>IF(COUNTIF(Setup_Hierarchy!$J$79:$IV$79,"="&amp;$K265)&lt;&gt;0,$L265,0)</f>
        <v>0</v>
      </c>
      <c r="CJ265" s="61">
        <f>IF(COUNTIF(Setup_Hierarchy!$J$80:$IV$80,"="&amp;$K265)&lt;&gt;0,$L265,0)</f>
        <v>0</v>
      </c>
      <c r="CK265" s="61">
        <f>IF(COUNTIF(Setup_Hierarchy!$J$81:$IV$81,"="&amp;$K265)&lt;&gt;0,$L265,0)</f>
        <v>0</v>
      </c>
      <c r="CL265" s="61">
        <f>IF(COUNTIF(Setup_Hierarchy!$J$82:$IV$82,"="&amp;$K265)&lt;&gt;0,$L265,0)</f>
        <v>0</v>
      </c>
      <c r="CM265" s="61">
        <f>IF(COUNTIF(Setup_Hierarchy!$J$83:$IV$83,"="&amp;$K265)&lt;&gt;0,$L265,0)</f>
        <v>0</v>
      </c>
      <c r="CN265" s="61">
        <f>IF(COUNTIF(Setup_Hierarchy!$J$84:$IV$84,"="&amp;$K265)&lt;&gt;0,$L265,0)</f>
        <v>0</v>
      </c>
      <c r="CO265" s="61">
        <f>IF(COUNTIF(Setup_Hierarchy!$J$85:$IV$85,"="&amp;$K265)&lt;&gt;0,$L265,0)</f>
        <v>0</v>
      </c>
      <c r="CP265" s="61">
        <f>IF(COUNTIF(Setup_Hierarchy!$J$86:$IV$86,"="&amp;$K265)&lt;&gt;0,$L265,0)</f>
        <v>0</v>
      </c>
      <c r="CQ265" s="61">
        <f>IF(COUNTIF(Setup_Hierarchy!$J$87:$IV$87,"="&amp;$K265)&lt;&gt;0,$L265,0)</f>
        <v>0</v>
      </c>
      <c r="CR265" s="61">
        <f>IF(COUNTIF(Setup_Hierarchy!$J$88:$IV$88,"="&amp;$K265)&lt;&gt;0,$L265,0)</f>
        <v>0</v>
      </c>
      <c r="CS265" s="61">
        <f>IF(COUNTIF(Setup_Hierarchy!$J$89:$IV$89,"="&amp;$K265)&lt;&gt;0,$L265,0)</f>
        <v>0</v>
      </c>
      <c r="CT265" s="61">
        <f>IF(COUNTIF(Setup_Hierarchy!$J$90:$IV$90,"="&amp;$K265)&lt;&gt;0,$L265,0)</f>
        <v>0</v>
      </c>
      <c r="CU265" s="61">
        <f>IF(COUNTIF(Setup_Hierarchy!$J$91:$IV$91,"="&amp;$K265)&lt;&gt;0,$L265,0)</f>
        <v>0</v>
      </c>
      <c r="CV265" s="61">
        <f>IF(COUNTIF(Setup_Hierarchy!$J$92:$IV$92,"="&amp;$K265)&lt;&gt;0,$L265,0)</f>
        <v>0</v>
      </c>
      <c r="CW265" s="61">
        <f>IF(COUNTIF(Setup_Hierarchy!$J$93:$IV$93,"="&amp;$K265)&lt;&gt;0,$L265,0)</f>
        <v>0</v>
      </c>
      <c r="CX265" s="61">
        <f>IF(COUNTIF(Setup_Hierarchy!$J$94:$IV$94,"="&amp;$K265)&lt;&gt;0,$L265,0)</f>
        <v>0</v>
      </c>
      <c r="CY265" s="61">
        <f>IF(COUNTIF(Setup_Hierarchy!$J$95:$IV$95,"="&amp;$K265)&lt;&gt;0,$L265,0)</f>
        <v>0</v>
      </c>
      <c r="CZ265" s="61">
        <f>IF(COUNTIF(Setup_Hierarchy!$J$96:$IV$96,"="&amp;$K265)&lt;&gt;0,$L265,0)</f>
        <v>0</v>
      </c>
      <c r="DA265" s="61">
        <f>IF(COUNTIF(Setup_Hierarchy!$J$97:$IV$97,"="&amp;$K265)&lt;&gt;0,$L265,0)</f>
        <v>0</v>
      </c>
      <c r="DB265" s="61">
        <f>IF(COUNTIF(Setup_Hierarchy!$J$98:$IV$98,"="&amp;$K265)&lt;&gt;0,$L265,0)</f>
        <v>0</v>
      </c>
      <c r="DC265" s="61">
        <f>IF(COUNTIF(Setup_Hierarchy!$J$99:$IV$99,"="&amp;$K265)&lt;&gt;0,$L265,0)</f>
        <v>0</v>
      </c>
      <c r="DD265" s="61">
        <f>IF(COUNTIF(Setup_Hierarchy!$J$100:$IV$100,"="&amp;$K265)&lt;&gt;0,$L265,0)</f>
        <v>0</v>
      </c>
      <c r="DE265" s="61">
        <f>IF(COUNTIF(Setup_Hierarchy!$J$101:$IV$101,"="&amp;$K265)&lt;&gt;0,$L265,0)</f>
        <v>0</v>
      </c>
      <c r="DF265" s="61">
        <f>IF(COUNTIF(Setup_Hierarchy!$J$102:$IV$102,"="&amp;$K265)&lt;&gt;0,$L265,0)</f>
        <v>0</v>
      </c>
      <c r="DG265" s="61">
        <f>IF(COUNTIF(Setup_Hierarchy!$J$103:$IV$103,"="&amp;$K265)&lt;&gt;0,$L265,0)</f>
        <v>0</v>
      </c>
      <c r="DH265" s="61">
        <f>IF(COUNTIF(Setup_Hierarchy!$J$104:$IV$104,"="&amp;$K265)&lt;&gt;0,$L265,0)</f>
        <v>0</v>
      </c>
      <c r="DI265" s="61">
        <f>IF(COUNTIF(Setup_Hierarchy!$J$105:$IV$105,"="&amp;$K265)&lt;&gt;0,$L265,0)</f>
        <v>0</v>
      </c>
      <c r="DJ265" s="61">
        <f>IF(COUNTIF(Setup_Hierarchy!$J$106:$IV$106,"="&amp;$K265)&lt;&gt;0,$L265,0)</f>
        <v>0</v>
      </c>
      <c r="DK265" s="61">
        <f>IF(COUNTIF(Setup_Hierarchy!$J$107:$IV$107,"="&amp;$K265)&lt;&gt;0,$L265,0)</f>
        <v>0</v>
      </c>
      <c r="DL265" s="61">
        <f>IF(COUNTIF(Setup_Hierarchy!$J$108:$IV$108,"="&amp;$K265)&lt;&gt;0,$L265,0)</f>
        <v>0</v>
      </c>
      <c r="DM265" s="61">
        <f>IF(COUNTIF(Setup_Hierarchy!$J$109:$IV$109,"="&amp;$K265)&lt;&gt;0,$L265,0)</f>
        <v>0</v>
      </c>
      <c r="DN265" s="61">
        <f>IF(COUNTIF(Setup_Hierarchy!$J$110:$IV$110,"="&amp;$K265)&lt;&gt;0,$L265,0)</f>
        <v>0</v>
      </c>
      <c r="DO265" s="61">
        <f>IF(COUNTIF(Setup_Hierarchy!$J$111:$IV$111,"="&amp;$K265)&lt;&gt;0,$L265,0)</f>
        <v>0</v>
      </c>
      <c r="DP265" s="61">
        <f>IF(COUNTIF(Setup_Hierarchy!$J$112:$IV$112,"="&amp;$K265)&lt;&gt;0,$L265,0)</f>
        <v>0</v>
      </c>
      <c r="DQ265" s="61">
        <f>IF(COUNTIF(Setup_Hierarchy!$J$113:$IV$113,"="&amp;$K265)&lt;&gt;0,$L265,0)</f>
        <v>0</v>
      </c>
      <c r="DR265" s="61">
        <f>IF(COUNTIF(Setup_Hierarchy!$J$114:$IV$114,"="&amp;$K265)&lt;&gt;0,$L265,0)</f>
        <v>0</v>
      </c>
      <c r="DS265" s="61">
        <f>IF(COUNTIF(Setup_Hierarchy!$J$115:$IV$115,"="&amp;$K265)&lt;&gt;0,$L265,0)</f>
        <v>0</v>
      </c>
      <c r="DT265" s="61">
        <f>IF(COUNTIF(Setup_Hierarchy!$J$116:$IV$116,"="&amp;$K265)&lt;&gt;0,$L265,0)</f>
        <v>0</v>
      </c>
    </row>
    <row r="266" spans="2:124" x14ac:dyDescent="0.2">
      <c r="B266" t="s">
        <v>43</v>
      </c>
      <c r="C266">
        <v>397</v>
      </c>
      <c r="D266" t="s">
        <v>9</v>
      </c>
      <c r="E266" t="s">
        <v>369</v>
      </c>
      <c r="F266" t="s">
        <v>526</v>
      </c>
      <c r="G266" t="s">
        <v>523</v>
      </c>
      <c r="H266" t="s">
        <v>11</v>
      </c>
      <c r="I266">
        <v>0.56807700000000005</v>
      </c>
      <c r="J266">
        <v>0.10090300000000001</v>
      </c>
      <c r="K266">
        <v>679</v>
      </c>
      <c r="L266">
        <v>0.69</v>
      </c>
      <c r="M266" s="61">
        <f>IF(COUNTIF(Setup_Hierarchy!$J$5:$IV$5,"="&amp;$K266)&lt;&gt;0,$L266,0)</f>
        <v>0.69</v>
      </c>
      <c r="N266" s="61">
        <f>IF(COUNTIF(Setup_Hierarchy!$J$6:$IV$6,"="&amp;$K266)&lt;&gt;0,$L266,0)</f>
        <v>0.69</v>
      </c>
      <c r="O266" s="61">
        <f>IF(COUNTIF(Setup_Hierarchy!$J$7:$IV$7,"="&amp;$K266)&lt;&gt;0,$L266,0)</f>
        <v>0.69</v>
      </c>
      <c r="P266" s="61">
        <f>IF(COUNTIF(Setup_Hierarchy!$J$8:$IV$8,"="&amp;$K266)&lt;&gt;0,$L266,0)</f>
        <v>0.69</v>
      </c>
      <c r="Q266" s="61">
        <f>IF(COUNTIF(Setup_Hierarchy!$J$9:$IV$9,"="&amp;$K266)&lt;&gt;0,$L266,0)</f>
        <v>0.69</v>
      </c>
      <c r="R266" s="61">
        <f>IF(COUNTIF(Setup_Hierarchy!$J$10:$IV$10,"="&amp;$K266)&lt;&gt;0,$L266,0)</f>
        <v>0</v>
      </c>
      <c r="S266" s="61">
        <f>IF(COUNTIF(Setup_Hierarchy!$J$11:$IV$11,"="&amp;$K266)&lt;&gt;0,$L266,0)</f>
        <v>0</v>
      </c>
      <c r="T266" s="61">
        <f>IF(COUNTIF(Setup_Hierarchy!$J$12:$IV$12,"="&amp;$K266)&lt;&gt;0,$L266,0)</f>
        <v>0</v>
      </c>
      <c r="U266" s="61">
        <f>IF(COUNTIF(Setup_Hierarchy!$J$13:$IV$13,"="&amp;$K266)&lt;&gt;0,$L266,0)</f>
        <v>0</v>
      </c>
      <c r="V266" s="61">
        <f>IF(COUNTIF(Setup_Hierarchy!$J$14:$IV$14,"="&amp;$K266)&lt;&gt;0,$L266,0)</f>
        <v>0.69</v>
      </c>
      <c r="W266" s="61">
        <f>IF(COUNTIF(Setup_Hierarchy!$J$15:$IV$15,"="&amp;$K266)&lt;&gt;0,$L266,0)</f>
        <v>0.69</v>
      </c>
      <c r="X266" s="61">
        <f>IF(COUNTIF(Setup_Hierarchy!$J$16:$IV$16,"="&amp;$K266)&lt;&gt;0,$L266,0)</f>
        <v>0</v>
      </c>
      <c r="Y266" s="61">
        <f>IF(COUNTIF(Setup_Hierarchy!$J$17:$IV$17,"="&amp;$K266)&lt;&gt;0,$L266,0)</f>
        <v>0</v>
      </c>
      <c r="Z266" s="61">
        <f>IF(COUNTIF(Setup_Hierarchy!$J$18:$IV$18,"="&amp;$K266)&lt;&gt;0,$L266,0)</f>
        <v>0</v>
      </c>
      <c r="AA266" s="61">
        <f>IF(COUNTIF(Setup_Hierarchy!$J$19:$IV$19,"="&amp;$K266)&lt;&gt;0,$L266,0)</f>
        <v>0</v>
      </c>
      <c r="AB266" s="61">
        <f>IF(COUNTIF(Setup_Hierarchy!$J$20:$IV$20,"="&amp;$K266)&lt;&gt;0,$L266,0)</f>
        <v>0</v>
      </c>
      <c r="AC266" s="61">
        <f>IF(COUNTIF(Setup_Hierarchy!$J$21:$IV$21,"="&amp;$K266)&lt;&gt;0,$L266,0)</f>
        <v>0</v>
      </c>
      <c r="AD266" s="61">
        <f>IF(COUNTIF(Setup_Hierarchy!$J$22:$IV$22,"="&amp;$K266)&lt;&gt;0,$L266,0)</f>
        <v>0</v>
      </c>
      <c r="AE266" s="61">
        <f>IF(COUNTIF(Setup_Hierarchy!$J$23:$IV$23,"="&amp;$K266)&lt;&gt;0,$L266,0)</f>
        <v>0</v>
      </c>
      <c r="AF266" s="61">
        <f>IF(COUNTIF(Setup_Hierarchy!$J$24:$IV$24,"="&amp;$K266)&lt;&gt;0,$L266,0)</f>
        <v>0</v>
      </c>
      <c r="AG266" s="61">
        <f>IF(COUNTIF(Setup_Hierarchy!$J$25:$IV$25,"="&amp;$K266)&lt;&gt;0,$L266,0)</f>
        <v>0</v>
      </c>
      <c r="AH266" s="61">
        <f>IF(COUNTIF(Setup_Hierarchy!$J$26:$IV$26,"="&amp;$K266)&lt;&gt;0,$L266,0)</f>
        <v>0</v>
      </c>
      <c r="AI266" s="61">
        <f>IF(COUNTIF(Setup_Hierarchy!$J$27:$IV$27,"="&amp;$K266)&lt;&gt;0,$L266,0)</f>
        <v>0</v>
      </c>
      <c r="AJ266" s="61">
        <f>IF(COUNTIF(Setup_Hierarchy!$J$28:$IV$28,"="&amp;$K266)&lt;&gt;0,$L266,0)</f>
        <v>0</v>
      </c>
      <c r="AK266" s="61">
        <f>IF(COUNTIF(Setup_Hierarchy!$J$29:$IV$29,"="&amp;$K266)&lt;&gt;0,$L266,0)</f>
        <v>0</v>
      </c>
      <c r="AL266" s="61">
        <f>IF(COUNTIF(Setup_Hierarchy!$J$30:$IV$30,"="&amp;$K266)&lt;&gt;0,$L266,0)</f>
        <v>0</v>
      </c>
      <c r="AM266" s="61">
        <f>IF(COUNTIF(Setup_Hierarchy!$J$31:$IV$31,"="&amp;$K266)&lt;&gt;0,$L266,0)</f>
        <v>0</v>
      </c>
      <c r="AN266" s="61">
        <f>IF(COUNTIF(Setup_Hierarchy!$J$32:$IV$32,"="&amp;$K266)&lt;&gt;0,$L266,0)</f>
        <v>0</v>
      </c>
      <c r="AO266" s="61">
        <f>IF(COUNTIF(Setup_Hierarchy!$J$33:$IV$33,"="&amp;$K266)&lt;&gt;0,$L266,0)</f>
        <v>0</v>
      </c>
      <c r="AP266" s="61">
        <f>IF(COUNTIF(Setup_Hierarchy!$J$34:$IV$34,"="&amp;$K266)&lt;&gt;0,$L266,0)</f>
        <v>0</v>
      </c>
      <c r="AQ266" s="61">
        <f>IF(COUNTIF(Setup_Hierarchy!$J$35:$IV$35,"="&amp;$K266)&lt;&gt;0,$L266,0)</f>
        <v>0</v>
      </c>
      <c r="AR266" s="61">
        <f>IF(COUNTIF(Setup_Hierarchy!$J$36:$IV$36,"="&amp;$K266)&lt;&gt;0,$L266,0)</f>
        <v>0</v>
      </c>
      <c r="AS266" s="61">
        <f>IF(COUNTIF(Setup_Hierarchy!$J$37:$IV$37,"="&amp;$K266)&lt;&gt;0,$L266,0)</f>
        <v>0</v>
      </c>
      <c r="AT266" s="61">
        <f>IF(COUNTIF(Setup_Hierarchy!$J$38:$IV$38,"="&amp;$K266)&lt;&gt;0,$L266,0)</f>
        <v>0</v>
      </c>
      <c r="AU266" s="61">
        <f>IF(COUNTIF(Setup_Hierarchy!$J$39:$IV$39,"="&amp;$K266)&lt;&gt;0,$L266,0)</f>
        <v>0</v>
      </c>
      <c r="AV266" s="61">
        <f>IF(COUNTIF(Setup_Hierarchy!$J$40:$IV$40,"="&amp;$K266)&lt;&gt;0,$L266,0)</f>
        <v>0</v>
      </c>
      <c r="AW266" s="61">
        <f>IF(COUNTIF(Setup_Hierarchy!$J$41:$IV$41,"="&amp;$K266)&lt;&gt;0,$L266,0)</f>
        <v>0</v>
      </c>
      <c r="AX266" s="61">
        <f>IF(COUNTIF(Setup_Hierarchy!$J$42:$IV$42,"="&amp;$K266)&lt;&gt;0,$L266,0)</f>
        <v>0</v>
      </c>
      <c r="AY266" s="61">
        <f>IF(COUNTIF(Setup_Hierarchy!$J$43:$IV$43,"="&amp;$K266)&lt;&gt;0,$L266,0)</f>
        <v>0</v>
      </c>
      <c r="AZ266" s="61">
        <f>IF(COUNTIF(Setup_Hierarchy!$J$44:$IV$44,"="&amp;$K266)&lt;&gt;0,$L266,0)</f>
        <v>0</v>
      </c>
      <c r="BA266" s="61">
        <f>IF(COUNTIF(Setup_Hierarchy!$J$45:$IV$45,"="&amp;$K266)&lt;&gt;0,$L266,0)</f>
        <v>0</v>
      </c>
      <c r="BB266" s="61">
        <f>IF(COUNTIF(Setup_Hierarchy!$J$46:$IV$46,"="&amp;$K266)&lt;&gt;0,$L266,0)</f>
        <v>0</v>
      </c>
      <c r="BC266" s="61">
        <f>IF(COUNTIF(Setup_Hierarchy!$J$47:$IV$47,"="&amp;$K266)&lt;&gt;0,$L266,0)</f>
        <v>0</v>
      </c>
      <c r="BD266" s="61">
        <f>IF(COUNTIF(Setup_Hierarchy!$J$48:$IV$48,"="&amp;$K266)&lt;&gt;0,$L266,0)</f>
        <v>0</v>
      </c>
      <c r="BE266" s="61">
        <f>IF(COUNTIF(Setup_Hierarchy!$J$49:$IV$49,"="&amp;$K266)&lt;&gt;0,$L266,0)</f>
        <v>0</v>
      </c>
      <c r="BF266" s="61">
        <f>IF(COUNTIF(Setup_Hierarchy!$J$50:$IV$50,"="&amp;$K266)&lt;&gt;0,$L266,0)</f>
        <v>0</v>
      </c>
      <c r="BG266" s="61">
        <f>IF(COUNTIF(Setup_Hierarchy!$J$51:$IV$51,"="&amp;$K266)&lt;&gt;0,$L266,0)</f>
        <v>0</v>
      </c>
      <c r="BH266" s="61">
        <f>IF(COUNTIF(Setup_Hierarchy!$J$52:$IV$52,"="&amp;$K266)&lt;&gt;0,$L266,0)</f>
        <v>0</v>
      </c>
      <c r="BI266" s="61">
        <f>IF(COUNTIF(Setup_Hierarchy!$J$53:$IV$53,"="&amp;$K266)&lt;&gt;0,$L266,0)</f>
        <v>0</v>
      </c>
      <c r="BJ266" s="61">
        <f>IF(COUNTIF(Setup_Hierarchy!$J$54:$IV$54,"="&amp;$K266)&lt;&gt;0,$L266,0)</f>
        <v>0</v>
      </c>
      <c r="BK266" s="61">
        <f>IF(COUNTIF(Setup_Hierarchy!$J$55:$IV$55,"="&amp;$K266)&lt;&gt;0,$L266,0)</f>
        <v>0</v>
      </c>
      <c r="BL266" s="61">
        <f>IF(COUNTIF(Setup_Hierarchy!$J$56:$IV$56,"="&amp;$K266)&lt;&gt;0,$L266,0)</f>
        <v>0</v>
      </c>
      <c r="BM266" s="61">
        <f>IF(COUNTIF(Setup_Hierarchy!$J$57:$IV$57,"="&amp;$K266)&lt;&gt;0,$L266,0)</f>
        <v>0</v>
      </c>
      <c r="BN266" s="61">
        <f>IF(COUNTIF(Setup_Hierarchy!$J$58:$IV$58,"="&amp;$K266)&lt;&gt;0,$L266,0)</f>
        <v>0</v>
      </c>
      <c r="BO266" s="61">
        <f>IF(COUNTIF(Setup_Hierarchy!$J$59:$IV$59,"="&amp;$K266)&lt;&gt;0,$L266,0)</f>
        <v>0</v>
      </c>
      <c r="BP266" s="61">
        <f>IF(COUNTIF(Setup_Hierarchy!$J$60:$IV$60,"="&amp;$K266)&lt;&gt;0,$L266,0)</f>
        <v>0</v>
      </c>
      <c r="BQ266" s="61">
        <f>IF(COUNTIF(Setup_Hierarchy!$J$61:$IV$61,"="&amp;$K266)&lt;&gt;0,$L266,0)</f>
        <v>0</v>
      </c>
      <c r="BR266" s="61">
        <f>IF(COUNTIF(Setup_Hierarchy!$J$62:$IV$62,"="&amp;$K266)&lt;&gt;0,$L266,0)</f>
        <v>0</v>
      </c>
      <c r="BS266" s="61">
        <f>IF(COUNTIF(Setup_Hierarchy!$J$63:$IV$63,"="&amp;$K266)&lt;&gt;0,$L266,0)</f>
        <v>0</v>
      </c>
      <c r="BT266" s="61">
        <f>IF(COUNTIF(Setup_Hierarchy!$J$64:$IV$64,"="&amp;$K266)&lt;&gt;0,$L266,0)</f>
        <v>0</v>
      </c>
      <c r="BU266" s="61">
        <f>IF(COUNTIF(Setup_Hierarchy!$J$65:$IV$65,"="&amp;$K266)&lt;&gt;0,$L266,0)</f>
        <v>0</v>
      </c>
      <c r="BV266" s="61">
        <f>IF(COUNTIF(Setup_Hierarchy!$J$66:$IV$66,"="&amp;$K266)&lt;&gt;0,$L266,0)</f>
        <v>0</v>
      </c>
      <c r="BW266" s="61">
        <f>IF(COUNTIF(Setup_Hierarchy!$J$67:$IV$67,"="&amp;$K266)&lt;&gt;0,$L266,0)</f>
        <v>0</v>
      </c>
      <c r="BX266" s="61">
        <f>IF(COUNTIF(Setup_Hierarchy!$J$68:$IV$68,"="&amp;$K266)&lt;&gt;0,$L266,0)</f>
        <v>0</v>
      </c>
      <c r="BY266" s="61">
        <f>IF(COUNTIF(Setup_Hierarchy!$J$69:$IV$69,"="&amp;$K266)&lt;&gt;0,$L266,0)</f>
        <v>0</v>
      </c>
      <c r="BZ266" s="61">
        <f>IF(COUNTIF(Setup_Hierarchy!$J$70:$IV$70,"="&amp;$K266)&lt;&gt;0,$L266,0)</f>
        <v>0</v>
      </c>
      <c r="CA266" s="61">
        <f>IF(COUNTIF(Setup_Hierarchy!$J$71:$IV$71,"="&amp;$K266)&lt;&gt;0,$L266,0)</f>
        <v>0</v>
      </c>
      <c r="CB266" s="61">
        <f>IF(COUNTIF(Setup_Hierarchy!$J$72:$IV$72,"="&amp;$K266)&lt;&gt;0,$L266,0)</f>
        <v>0</v>
      </c>
      <c r="CC266" s="61">
        <f>IF(COUNTIF(Setup_Hierarchy!$J$73:$IV$73,"="&amp;$K266)&lt;&gt;0,$L266,0)</f>
        <v>0</v>
      </c>
      <c r="CD266" s="61">
        <f>IF(COUNTIF(Setup_Hierarchy!$J$74:$IV$74,"="&amp;$K266)&lt;&gt;0,$L266,0)</f>
        <v>0</v>
      </c>
      <c r="CE266" s="61">
        <f>IF(COUNTIF(Setup_Hierarchy!$J$75:$IV$75,"="&amp;$K266)&lt;&gt;0,$L266,0)</f>
        <v>0</v>
      </c>
      <c r="CF266" s="61">
        <f>IF(COUNTIF(Setup_Hierarchy!$J$76:$IV$76,"="&amp;$K266)&lt;&gt;0,$L266,0)</f>
        <v>0</v>
      </c>
      <c r="CG266" s="61">
        <f>IF(COUNTIF(Setup_Hierarchy!$J$77:$IV$77,"="&amp;$K266)&lt;&gt;0,$L266,0)</f>
        <v>0</v>
      </c>
      <c r="CH266" s="61">
        <f>IF(COUNTIF(Setup_Hierarchy!$J$78:$IV$78,"="&amp;$K266)&lt;&gt;0,$L266,0)</f>
        <v>0</v>
      </c>
      <c r="CI266" s="61">
        <f>IF(COUNTIF(Setup_Hierarchy!$J$79:$IV$79,"="&amp;$K266)&lt;&gt;0,$L266,0)</f>
        <v>0</v>
      </c>
      <c r="CJ266" s="61">
        <f>IF(COUNTIF(Setup_Hierarchy!$J$80:$IV$80,"="&amp;$K266)&lt;&gt;0,$L266,0)</f>
        <v>0</v>
      </c>
      <c r="CK266" s="61">
        <f>IF(COUNTIF(Setup_Hierarchy!$J$81:$IV$81,"="&amp;$K266)&lt;&gt;0,$L266,0)</f>
        <v>0</v>
      </c>
      <c r="CL266" s="61">
        <f>IF(COUNTIF(Setup_Hierarchy!$J$82:$IV$82,"="&amp;$K266)&lt;&gt;0,$L266,0)</f>
        <v>0</v>
      </c>
      <c r="CM266" s="61">
        <f>IF(COUNTIF(Setup_Hierarchy!$J$83:$IV$83,"="&amp;$K266)&lt;&gt;0,$L266,0)</f>
        <v>0</v>
      </c>
      <c r="CN266" s="61">
        <f>IF(COUNTIF(Setup_Hierarchy!$J$84:$IV$84,"="&amp;$K266)&lt;&gt;0,$L266,0)</f>
        <v>0</v>
      </c>
      <c r="CO266" s="61">
        <f>IF(COUNTIF(Setup_Hierarchy!$J$85:$IV$85,"="&amp;$K266)&lt;&gt;0,$L266,0)</f>
        <v>0</v>
      </c>
      <c r="CP266" s="61">
        <f>IF(COUNTIF(Setup_Hierarchy!$J$86:$IV$86,"="&amp;$K266)&lt;&gt;0,$L266,0)</f>
        <v>0</v>
      </c>
      <c r="CQ266" s="61">
        <f>IF(COUNTIF(Setup_Hierarchy!$J$87:$IV$87,"="&amp;$K266)&lt;&gt;0,$L266,0)</f>
        <v>0</v>
      </c>
      <c r="CR266" s="61">
        <f>IF(COUNTIF(Setup_Hierarchy!$J$88:$IV$88,"="&amp;$K266)&lt;&gt;0,$L266,0)</f>
        <v>0</v>
      </c>
      <c r="CS266" s="61">
        <f>IF(COUNTIF(Setup_Hierarchy!$J$89:$IV$89,"="&amp;$K266)&lt;&gt;0,$L266,0)</f>
        <v>0</v>
      </c>
      <c r="CT266" s="61">
        <f>IF(COUNTIF(Setup_Hierarchy!$J$90:$IV$90,"="&amp;$K266)&lt;&gt;0,$L266,0)</f>
        <v>0</v>
      </c>
      <c r="CU266" s="61">
        <f>IF(COUNTIF(Setup_Hierarchy!$J$91:$IV$91,"="&amp;$K266)&lt;&gt;0,$L266,0)</f>
        <v>0</v>
      </c>
      <c r="CV266" s="61">
        <f>IF(COUNTIF(Setup_Hierarchy!$J$92:$IV$92,"="&amp;$K266)&lt;&gt;0,$L266,0)</f>
        <v>0</v>
      </c>
      <c r="CW266" s="61">
        <f>IF(COUNTIF(Setup_Hierarchy!$J$93:$IV$93,"="&amp;$K266)&lt;&gt;0,$L266,0)</f>
        <v>0</v>
      </c>
      <c r="CX266" s="61">
        <f>IF(COUNTIF(Setup_Hierarchy!$J$94:$IV$94,"="&amp;$K266)&lt;&gt;0,$L266,0)</f>
        <v>0</v>
      </c>
      <c r="CY266" s="61">
        <f>IF(COUNTIF(Setup_Hierarchy!$J$95:$IV$95,"="&amp;$K266)&lt;&gt;0,$L266,0)</f>
        <v>0</v>
      </c>
      <c r="CZ266" s="61">
        <f>IF(COUNTIF(Setup_Hierarchy!$J$96:$IV$96,"="&amp;$K266)&lt;&gt;0,$L266,0)</f>
        <v>0</v>
      </c>
      <c r="DA266" s="61">
        <f>IF(COUNTIF(Setup_Hierarchy!$J$97:$IV$97,"="&amp;$K266)&lt;&gt;0,$L266,0)</f>
        <v>0</v>
      </c>
      <c r="DB266" s="61">
        <f>IF(COUNTIF(Setup_Hierarchy!$J$98:$IV$98,"="&amp;$K266)&lt;&gt;0,$L266,0)</f>
        <v>0</v>
      </c>
      <c r="DC266" s="61">
        <f>IF(COUNTIF(Setup_Hierarchy!$J$99:$IV$99,"="&amp;$K266)&lt;&gt;0,$L266,0)</f>
        <v>0</v>
      </c>
      <c r="DD266" s="61">
        <f>IF(COUNTIF(Setup_Hierarchy!$J$100:$IV$100,"="&amp;$K266)&lt;&gt;0,$L266,0)</f>
        <v>0</v>
      </c>
      <c r="DE266" s="61">
        <f>IF(COUNTIF(Setup_Hierarchy!$J$101:$IV$101,"="&amp;$K266)&lt;&gt;0,$L266,0)</f>
        <v>0</v>
      </c>
      <c r="DF266" s="61">
        <f>IF(COUNTIF(Setup_Hierarchy!$J$102:$IV$102,"="&amp;$K266)&lt;&gt;0,$L266,0)</f>
        <v>0</v>
      </c>
      <c r="DG266" s="61">
        <f>IF(COUNTIF(Setup_Hierarchy!$J$103:$IV$103,"="&amp;$K266)&lt;&gt;0,$L266,0)</f>
        <v>0</v>
      </c>
      <c r="DH266" s="61">
        <f>IF(COUNTIF(Setup_Hierarchy!$J$104:$IV$104,"="&amp;$K266)&lt;&gt;0,$L266,0)</f>
        <v>0</v>
      </c>
      <c r="DI266" s="61">
        <f>IF(COUNTIF(Setup_Hierarchy!$J$105:$IV$105,"="&amp;$K266)&lt;&gt;0,$L266,0)</f>
        <v>0</v>
      </c>
      <c r="DJ266" s="61">
        <f>IF(COUNTIF(Setup_Hierarchy!$J$106:$IV$106,"="&amp;$K266)&lt;&gt;0,$L266,0)</f>
        <v>0</v>
      </c>
      <c r="DK266" s="61">
        <f>IF(COUNTIF(Setup_Hierarchy!$J$107:$IV$107,"="&amp;$K266)&lt;&gt;0,$L266,0)</f>
        <v>0</v>
      </c>
      <c r="DL266" s="61">
        <f>IF(COUNTIF(Setup_Hierarchy!$J$108:$IV$108,"="&amp;$K266)&lt;&gt;0,$L266,0)</f>
        <v>0</v>
      </c>
      <c r="DM266" s="61">
        <f>IF(COUNTIF(Setup_Hierarchy!$J$109:$IV$109,"="&amp;$K266)&lt;&gt;0,$L266,0)</f>
        <v>0</v>
      </c>
      <c r="DN266" s="61">
        <f>IF(COUNTIF(Setup_Hierarchy!$J$110:$IV$110,"="&amp;$K266)&lt;&gt;0,$L266,0)</f>
        <v>0</v>
      </c>
      <c r="DO266" s="61">
        <f>IF(COUNTIF(Setup_Hierarchy!$J$111:$IV$111,"="&amp;$K266)&lt;&gt;0,$L266,0)</f>
        <v>0</v>
      </c>
      <c r="DP266" s="61">
        <f>IF(COUNTIF(Setup_Hierarchy!$J$112:$IV$112,"="&amp;$K266)&lt;&gt;0,$L266,0)</f>
        <v>0</v>
      </c>
      <c r="DQ266" s="61">
        <f>IF(COUNTIF(Setup_Hierarchy!$J$113:$IV$113,"="&amp;$K266)&lt;&gt;0,$L266,0)</f>
        <v>0</v>
      </c>
      <c r="DR266" s="61">
        <f>IF(COUNTIF(Setup_Hierarchy!$J$114:$IV$114,"="&amp;$K266)&lt;&gt;0,$L266,0)</f>
        <v>0</v>
      </c>
      <c r="DS266" s="61">
        <f>IF(COUNTIF(Setup_Hierarchy!$J$115:$IV$115,"="&amp;$K266)&lt;&gt;0,$L266,0)</f>
        <v>0</v>
      </c>
      <c r="DT266" s="61">
        <f>IF(COUNTIF(Setup_Hierarchy!$J$116:$IV$116,"="&amp;$K266)&lt;&gt;0,$L266,0)</f>
        <v>0</v>
      </c>
    </row>
    <row r="267" spans="2:124" x14ac:dyDescent="0.2">
      <c r="B267" t="s">
        <v>43</v>
      </c>
      <c r="C267">
        <v>398</v>
      </c>
      <c r="D267" t="s">
        <v>9</v>
      </c>
      <c r="E267" t="s">
        <v>369</v>
      </c>
      <c r="F267" t="s">
        <v>526</v>
      </c>
      <c r="G267" t="s">
        <v>523</v>
      </c>
      <c r="H267" t="s">
        <v>12</v>
      </c>
      <c r="I267">
        <v>0.23209299999999999</v>
      </c>
      <c r="J267">
        <v>0.103986</v>
      </c>
      <c r="K267">
        <v>628</v>
      </c>
      <c r="L267">
        <v>0.69</v>
      </c>
      <c r="M267" s="61">
        <f>IF(COUNTIF(Setup_Hierarchy!$J$5:$IV$5,"="&amp;$K267)&lt;&gt;0,$L267,0)</f>
        <v>0.69</v>
      </c>
      <c r="N267" s="61">
        <f>IF(COUNTIF(Setup_Hierarchy!$J$6:$IV$6,"="&amp;$K267)&lt;&gt;0,$L267,0)</f>
        <v>0.69</v>
      </c>
      <c r="O267" s="61">
        <f>IF(COUNTIF(Setup_Hierarchy!$J$7:$IV$7,"="&amp;$K267)&lt;&gt;0,$L267,0)</f>
        <v>0.69</v>
      </c>
      <c r="P267" s="61">
        <f>IF(COUNTIF(Setup_Hierarchy!$J$8:$IV$8,"="&amp;$K267)&lt;&gt;0,$L267,0)</f>
        <v>0</v>
      </c>
      <c r="Q267" s="61">
        <f>IF(COUNTIF(Setup_Hierarchy!$J$9:$IV$9,"="&amp;$K267)&lt;&gt;0,$L267,0)</f>
        <v>0</v>
      </c>
      <c r="R267" s="61">
        <f>IF(COUNTIF(Setup_Hierarchy!$J$10:$IV$10,"="&amp;$K267)&lt;&gt;0,$L267,0)</f>
        <v>0</v>
      </c>
      <c r="S267" s="61">
        <f>IF(COUNTIF(Setup_Hierarchy!$J$11:$IV$11,"="&amp;$K267)&lt;&gt;0,$L267,0)</f>
        <v>0</v>
      </c>
      <c r="T267" s="61">
        <f>IF(COUNTIF(Setup_Hierarchy!$J$12:$IV$12,"="&amp;$K267)&lt;&gt;0,$L267,0)</f>
        <v>0</v>
      </c>
      <c r="U267" s="61">
        <f>IF(COUNTIF(Setup_Hierarchy!$J$13:$IV$13,"="&amp;$K267)&lt;&gt;0,$L267,0)</f>
        <v>0</v>
      </c>
      <c r="V267" s="61">
        <f>IF(COUNTIF(Setup_Hierarchy!$J$14:$IV$14,"="&amp;$K267)&lt;&gt;0,$L267,0)</f>
        <v>0</v>
      </c>
      <c r="W267" s="61">
        <f>IF(COUNTIF(Setup_Hierarchy!$J$15:$IV$15,"="&amp;$K267)&lt;&gt;0,$L267,0)</f>
        <v>0</v>
      </c>
      <c r="X267" s="61">
        <f>IF(COUNTIF(Setup_Hierarchy!$J$16:$IV$16,"="&amp;$K267)&lt;&gt;0,$L267,0)</f>
        <v>0</v>
      </c>
      <c r="Y267" s="61">
        <f>IF(COUNTIF(Setup_Hierarchy!$J$17:$IV$17,"="&amp;$K267)&lt;&gt;0,$L267,0)</f>
        <v>0</v>
      </c>
      <c r="Z267" s="61">
        <f>IF(COUNTIF(Setup_Hierarchy!$J$18:$IV$18,"="&amp;$K267)&lt;&gt;0,$L267,0)</f>
        <v>0</v>
      </c>
      <c r="AA267" s="61">
        <f>IF(COUNTIF(Setup_Hierarchy!$J$19:$IV$19,"="&amp;$K267)&lt;&gt;0,$L267,0)</f>
        <v>0</v>
      </c>
      <c r="AB267" s="61">
        <f>IF(COUNTIF(Setup_Hierarchy!$J$20:$IV$20,"="&amp;$K267)&lt;&gt;0,$L267,0)</f>
        <v>0</v>
      </c>
      <c r="AC267" s="61">
        <f>IF(COUNTIF(Setup_Hierarchy!$J$21:$IV$21,"="&amp;$K267)&lt;&gt;0,$L267,0)</f>
        <v>0</v>
      </c>
      <c r="AD267" s="61">
        <f>IF(COUNTIF(Setup_Hierarchy!$J$22:$IV$22,"="&amp;$K267)&lt;&gt;0,$L267,0)</f>
        <v>0</v>
      </c>
      <c r="AE267" s="61">
        <f>IF(COUNTIF(Setup_Hierarchy!$J$23:$IV$23,"="&amp;$K267)&lt;&gt;0,$L267,0)</f>
        <v>0</v>
      </c>
      <c r="AF267" s="61">
        <f>IF(COUNTIF(Setup_Hierarchy!$J$24:$IV$24,"="&amp;$K267)&lt;&gt;0,$L267,0)</f>
        <v>0</v>
      </c>
      <c r="AG267" s="61">
        <f>IF(COUNTIF(Setup_Hierarchy!$J$25:$IV$25,"="&amp;$K267)&lt;&gt;0,$L267,0)</f>
        <v>0</v>
      </c>
      <c r="AH267" s="61">
        <f>IF(COUNTIF(Setup_Hierarchy!$J$26:$IV$26,"="&amp;$K267)&lt;&gt;0,$L267,0)</f>
        <v>0</v>
      </c>
      <c r="AI267" s="61">
        <f>IF(COUNTIF(Setup_Hierarchy!$J$27:$IV$27,"="&amp;$K267)&lt;&gt;0,$L267,0)</f>
        <v>0</v>
      </c>
      <c r="AJ267" s="61">
        <f>IF(COUNTIF(Setup_Hierarchy!$J$28:$IV$28,"="&amp;$K267)&lt;&gt;0,$L267,0)</f>
        <v>0</v>
      </c>
      <c r="AK267" s="61">
        <f>IF(COUNTIF(Setup_Hierarchy!$J$29:$IV$29,"="&amp;$K267)&lt;&gt;0,$L267,0)</f>
        <v>0</v>
      </c>
      <c r="AL267" s="61">
        <f>IF(COUNTIF(Setup_Hierarchy!$J$30:$IV$30,"="&amp;$K267)&lt;&gt;0,$L267,0)</f>
        <v>0</v>
      </c>
      <c r="AM267" s="61">
        <f>IF(COUNTIF(Setup_Hierarchy!$J$31:$IV$31,"="&amp;$K267)&lt;&gt;0,$L267,0)</f>
        <v>0</v>
      </c>
      <c r="AN267" s="61">
        <f>IF(COUNTIF(Setup_Hierarchy!$J$32:$IV$32,"="&amp;$K267)&lt;&gt;0,$L267,0)</f>
        <v>0</v>
      </c>
      <c r="AO267" s="61">
        <f>IF(COUNTIF(Setup_Hierarchy!$J$33:$IV$33,"="&amp;$K267)&lt;&gt;0,$L267,0)</f>
        <v>0</v>
      </c>
      <c r="AP267" s="61">
        <f>IF(COUNTIF(Setup_Hierarchy!$J$34:$IV$34,"="&amp;$K267)&lt;&gt;0,$L267,0)</f>
        <v>0</v>
      </c>
      <c r="AQ267" s="61">
        <f>IF(COUNTIF(Setup_Hierarchy!$J$35:$IV$35,"="&amp;$K267)&lt;&gt;0,$L267,0)</f>
        <v>0</v>
      </c>
      <c r="AR267" s="61">
        <f>IF(COUNTIF(Setup_Hierarchy!$J$36:$IV$36,"="&amp;$K267)&lt;&gt;0,$L267,0)</f>
        <v>0</v>
      </c>
      <c r="AS267" s="61">
        <f>IF(COUNTIF(Setup_Hierarchy!$J$37:$IV$37,"="&amp;$K267)&lt;&gt;0,$L267,0)</f>
        <v>0</v>
      </c>
      <c r="AT267" s="61">
        <f>IF(COUNTIF(Setup_Hierarchy!$J$38:$IV$38,"="&amp;$K267)&lt;&gt;0,$L267,0)</f>
        <v>0</v>
      </c>
      <c r="AU267" s="61">
        <f>IF(COUNTIF(Setup_Hierarchy!$J$39:$IV$39,"="&amp;$K267)&lt;&gt;0,$L267,0)</f>
        <v>0</v>
      </c>
      <c r="AV267" s="61">
        <f>IF(COUNTIF(Setup_Hierarchy!$J$40:$IV$40,"="&amp;$K267)&lt;&gt;0,$L267,0)</f>
        <v>0</v>
      </c>
      <c r="AW267" s="61">
        <f>IF(COUNTIF(Setup_Hierarchy!$J$41:$IV$41,"="&amp;$K267)&lt;&gt;0,$L267,0)</f>
        <v>0</v>
      </c>
      <c r="AX267" s="61">
        <f>IF(COUNTIF(Setup_Hierarchy!$J$42:$IV$42,"="&amp;$K267)&lt;&gt;0,$L267,0)</f>
        <v>0</v>
      </c>
      <c r="AY267" s="61">
        <f>IF(COUNTIF(Setup_Hierarchy!$J$43:$IV$43,"="&amp;$K267)&lt;&gt;0,$L267,0)</f>
        <v>0</v>
      </c>
      <c r="AZ267" s="61">
        <f>IF(COUNTIF(Setup_Hierarchy!$J$44:$IV$44,"="&amp;$K267)&lt;&gt;0,$L267,0)</f>
        <v>0</v>
      </c>
      <c r="BA267" s="61">
        <f>IF(COUNTIF(Setup_Hierarchy!$J$45:$IV$45,"="&amp;$K267)&lt;&gt;0,$L267,0)</f>
        <v>0</v>
      </c>
      <c r="BB267" s="61">
        <f>IF(COUNTIF(Setup_Hierarchy!$J$46:$IV$46,"="&amp;$K267)&lt;&gt;0,$L267,0)</f>
        <v>0</v>
      </c>
      <c r="BC267" s="61">
        <f>IF(COUNTIF(Setup_Hierarchy!$J$47:$IV$47,"="&amp;$K267)&lt;&gt;0,$L267,0)</f>
        <v>0</v>
      </c>
      <c r="BD267" s="61">
        <f>IF(COUNTIF(Setup_Hierarchy!$J$48:$IV$48,"="&amp;$K267)&lt;&gt;0,$L267,0)</f>
        <v>0</v>
      </c>
      <c r="BE267" s="61">
        <f>IF(COUNTIF(Setup_Hierarchy!$J$49:$IV$49,"="&amp;$K267)&lt;&gt;0,$L267,0)</f>
        <v>0</v>
      </c>
      <c r="BF267" s="61">
        <f>IF(COUNTIF(Setup_Hierarchy!$J$50:$IV$50,"="&amp;$K267)&lt;&gt;0,$L267,0)</f>
        <v>0</v>
      </c>
      <c r="BG267" s="61">
        <f>IF(COUNTIF(Setup_Hierarchy!$J$51:$IV$51,"="&amp;$K267)&lt;&gt;0,$L267,0)</f>
        <v>0.69</v>
      </c>
      <c r="BH267" s="61">
        <f>IF(COUNTIF(Setup_Hierarchy!$J$52:$IV$52,"="&amp;$K267)&lt;&gt;0,$L267,0)</f>
        <v>0</v>
      </c>
      <c r="BI267" s="61">
        <f>IF(COUNTIF(Setup_Hierarchy!$J$53:$IV$53,"="&amp;$K267)&lt;&gt;0,$L267,0)</f>
        <v>0</v>
      </c>
      <c r="BJ267" s="61">
        <f>IF(COUNTIF(Setup_Hierarchy!$J$54:$IV$54,"="&amp;$K267)&lt;&gt;0,$L267,0)</f>
        <v>0</v>
      </c>
      <c r="BK267" s="61">
        <f>IF(COUNTIF(Setup_Hierarchy!$J$55:$IV$55,"="&amp;$K267)&lt;&gt;0,$L267,0)</f>
        <v>0</v>
      </c>
      <c r="BL267" s="61">
        <f>IF(COUNTIF(Setup_Hierarchy!$J$56:$IV$56,"="&amp;$K267)&lt;&gt;0,$L267,0)</f>
        <v>0</v>
      </c>
      <c r="BM267" s="61">
        <f>IF(COUNTIF(Setup_Hierarchy!$J$57:$IV$57,"="&amp;$K267)&lt;&gt;0,$L267,0)</f>
        <v>0</v>
      </c>
      <c r="BN267" s="61">
        <f>IF(COUNTIF(Setup_Hierarchy!$J$58:$IV$58,"="&amp;$K267)&lt;&gt;0,$L267,0)</f>
        <v>0</v>
      </c>
      <c r="BO267" s="61">
        <f>IF(COUNTIF(Setup_Hierarchy!$J$59:$IV$59,"="&amp;$K267)&lt;&gt;0,$L267,0)</f>
        <v>0.69</v>
      </c>
      <c r="BP267" s="61">
        <f>IF(COUNTIF(Setup_Hierarchy!$J$60:$IV$60,"="&amp;$K267)&lt;&gt;0,$L267,0)</f>
        <v>0</v>
      </c>
      <c r="BQ267" s="61">
        <f>IF(COUNTIF(Setup_Hierarchy!$J$61:$IV$61,"="&amp;$K267)&lt;&gt;0,$L267,0)</f>
        <v>0</v>
      </c>
      <c r="BR267" s="61">
        <f>IF(COUNTIF(Setup_Hierarchy!$J$62:$IV$62,"="&amp;$K267)&lt;&gt;0,$L267,0)</f>
        <v>0</v>
      </c>
      <c r="BS267" s="61">
        <f>IF(COUNTIF(Setup_Hierarchy!$J$63:$IV$63,"="&amp;$K267)&lt;&gt;0,$L267,0)</f>
        <v>0</v>
      </c>
      <c r="BT267" s="61">
        <f>IF(COUNTIF(Setup_Hierarchy!$J$64:$IV$64,"="&amp;$K267)&lt;&gt;0,$L267,0)</f>
        <v>0</v>
      </c>
      <c r="BU267" s="61">
        <f>IF(COUNTIF(Setup_Hierarchy!$J$65:$IV$65,"="&amp;$K267)&lt;&gt;0,$L267,0)</f>
        <v>0</v>
      </c>
      <c r="BV267" s="61">
        <f>IF(COUNTIF(Setup_Hierarchy!$J$66:$IV$66,"="&amp;$K267)&lt;&gt;0,$L267,0)</f>
        <v>0</v>
      </c>
      <c r="BW267" s="61">
        <f>IF(COUNTIF(Setup_Hierarchy!$J$67:$IV$67,"="&amp;$K267)&lt;&gt;0,$L267,0)</f>
        <v>0</v>
      </c>
      <c r="BX267" s="61">
        <f>IF(COUNTIF(Setup_Hierarchy!$J$68:$IV$68,"="&amp;$K267)&lt;&gt;0,$L267,0)</f>
        <v>0</v>
      </c>
      <c r="BY267" s="61">
        <f>IF(COUNTIF(Setup_Hierarchy!$J$69:$IV$69,"="&amp;$K267)&lt;&gt;0,$L267,0)</f>
        <v>0</v>
      </c>
      <c r="BZ267" s="61">
        <f>IF(COUNTIF(Setup_Hierarchy!$J$70:$IV$70,"="&amp;$K267)&lt;&gt;0,$L267,0)</f>
        <v>0</v>
      </c>
      <c r="CA267" s="61">
        <f>IF(COUNTIF(Setup_Hierarchy!$J$71:$IV$71,"="&amp;$K267)&lt;&gt;0,$L267,0)</f>
        <v>0</v>
      </c>
      <c r="CB267" s="61">
        <f>IF(COUNTIF(Setup_Hierarchy!$J$72:$IV$72,"="&amp;$K267)&lt;&gt;0,$L267,0)</f>
        <v>0</v>
      </c>
      <c r="CC267" s="61">
        <f>IF(COUNTIF(Setup_Hierarchy!$J$73:$IV$73,"="&amp;$K267)&lt;&gt;0,$L267,0)</f>
        <v>0</v>
      </c>
      <c r="CD267" s="61">
        <f>IF(COUNTIF(Setup_Hierarchy!$J$74:$IV$74,"="&amp;$K267)&lt;&gt;0,$L267,0)</f>
        <v>0</v>
      </c>
      <c r="CE267" s="61">
        <f>IF(COUNTIF(Setup_Hierarchy!$J$75:$IV$75,"="&amp;$K267)&lt;&gt;0,$L267,0)</f>
        <v>0.69</v>
      </c>
      <c r="CF267" s="61">
        <f>IF(COUNTIF(Setup_Hierarchy!$J$76:$IV$76,"="&amp;$K267)&lt;&gt;0,$L267,0)</f>
        <v>0.69</v>
      </c>
      <c r="CG267" s="61">
        <f>IF(COUNTIF(Setup_Hierarchy!$J$77:$IV$77,"="&amp;$K267)&lt;&gt;0,$L267,0)</f>
        <v>0</v>
      </c>
      <c r="CH267" s="61">
        <f>IF(COUNTIF(Setup_Hierarchy!$J$78:$IV$78,"="&amp;$K267)&lt;&gt;0,$L267,0)</f>
        <v>0</v>
      </c>
      <c r="CI267" s="61">
        <f>IF(COUNTIF(Setup_Hierarchy!$J$79:$IV$79,"="&amp;$K267)&lt;&gt;0,$L267,0)</f>
        <v>0</v>
      </c>
      <c r="CJ267" s="61">
        <f>IF(COUNTIF(Setup_Hierarchy!$J$80:$IV$80,"="&amp;$K267)&lt;&gt;0,$L267,0)</f>
        <v>0</v>
      </c>
      <c r="CK267" s="61">
        <f>IF(COUNTIF(Setup_Hierarchy!$J$81:$IV$81,"="&amp;$K267)&lt;&gt;0,$L267,0)</f>
        <v>0</v>
      </c>
      <c r="CL267" s="61">
        <f>IF(COUNTIF(Setup_Hierarchy!$J$82:$IV$82,"="&amp;$K267)&lt;&gt;0,$L267,0)</f>
        <v>0</v>
      </c>
      <c r="CM267" s="61">
        <f>IF(COUNTIF(Setup_Hierarchy!$J$83:$IV$83,"="&amp;$K267)&lt;&gt;0,$L267,0)</f>
        <v>0</v>
      </c>
      <c r="CN267" s="61">
        <f>IF(COUNTIF(Setup_Hierarchy!$J$84:$IV$84,"="&amp;$K267)&lt;&gt;0,$L267,0)</f>
        <v>0</v>
      </c>
      <c r="CO267" s="61">
        <f>IF(COUNTIF(Setup_Hierarchy!$J$85:$IV$85,"="&amp;$K267)&lt;&gt;0,$L267,0)</f>
        <v>0</v>
      </c>
      <c r="CP267" s="61">
        <f>IF(COUNTIF(Setup_Hierarchy!$J$86:$IV$86,"="&amp;$K267)&lt;&gt;0,$L267,0)</f>
        <v>0</v>
      </c>
      <c r="CQ267" s="61">
        <f>IF(COUNTIF(Setup_Hierarchy!$J$87:$IV$87,"="&amp;$K267)&lt;&gt;0,$L267,0)</f>
        <v>0</v>
      </c>
      <c r="CR267" s="61">
        <f>IF(COUNTIF(Setup_Hierarchy!$J$88:$IV$88,"="&amp;$K267)&lt;&gt;0,$L267,0)</f>
        <v>0</v>
      </c>
      <c r="CS267" s="61">
        <f>IF(COUNTIF(Setup_Hierarchy!$J$89:$IV$89,"="&amp;$K267)&lt;&gt;0,$L267,0)</f>
        <v>0</v>
      </c>
      <c r="CT267" s="61">
        <f>IF(COUNTIF(Setup_Hierarchy!$J$90:$IV$90,"="&amp;$K267)&lt;&gt;0,$L267,0)</f>
        <v>0</v>
      </c>
      <c r="CU267" s="61">
        <f>IF(COUNTIF(Setup_Hierarchy!$J$91:$IV$91,"="&amp;$K267)&lt;&gt;0,$L267,0)</f>
        <v>0</v>
      </c>
      <c r="CV267" s="61">
        <f>IF(COUNTIF(Setup_Hierarchy!$J$92:$IV$92,"="&amp;$K267)&lt;&gt;0,$L267,0)</f>
        <v>0</v>
      </c>
      <c r="CW267" s="61">
        <f>IF(COUNTIF(Setup_Hierarchy!$J$93:$IV$93,"="&amp;$K267)&lt;&gt;0,$L267,0)</f>
        <v>0</v>
      </c>
      <c r="CX267" s="61">
        <f>IF(COUNTIF(Setup_Hierarchy!$J$94:$IV$94,"="&amp;$K267)&lt;&gt;0,$L267,0)</f>
        <v>0</v>
      </c>
      <c r="CY267" s="61">
        <f>IF(COUNTIF(Setup_Hierarchy!$J$95:$IV$95,"="&amp;$K267)&lt;&gt;0,$L267,0)</f>
        <v>0</v>
      </c>
      <c r="CZ267" s="61">
        <f>IF(COUNTIF(Setup_Hierarchy!$J$96:$IV$96,"="&amp;$K267)&lt;&gt;0,$L267,0)</f>
        <v>0</v>
      </c>
      <c r="DA267" s="61">
        <f>IF(COUNTIF(Setup_Hierarchy!$J$97:$IV$97,"="&amp;$K267)&lt;&gt;0,$L267,0)</f>
        <v>0</v>
      </c>
      <c r="DB267" s="61">
        <f>IF(COUNTIF(Setup_Hierarchy!$J$98:$IV$98,"="&amp;$K267)&lt;&gt;0,$L267,0)</f>
        <v>0</v>
      </c>
      <c r="DC267" s="61">
        <f>IF(COUNTIF(Setup_Hierarchy!$J$99:$IV$99,"="&amp;$K267)&lt;&gt;0,$L267,0)</f>
        <v>0</v>
      </c>
      <c r="DD267" s="61">
        <f>IF(COUNTIF(Setup_Hierarchy!$J$100:$IV$100,"="&amp;$K267)&lt;&gt;0,$L267,0)</f>
        <v>0</v>
      </c>
      <c r="DE267" s="61">
        <f>IF(COUNTIF(Setup_Hierarchy!$J$101:$IV$101,"="&amp;$K267)&lt;&gt;0,$L267,0)</f>
        <v>0</v>
      </c>
      <c r="DF267" s="61">
        <f>IF(COUNTIF(Setup_Hierarchy!$J$102:$IV$102,"="&amp;$K267)&lt;&gt;0,$L267,0)</f>
        <v>0</v>
      </c>
      <c r="DG267" s="61">
        <f>IF(COUNTIF(Setup_Hierarchy!$J$103:$IV$103,"="&amp;$K267)&lt;&gt;0,$L267,0)</f>
        <v>0</v>
      </c>
      <c r="DH267" s="61">
        <f>IF(COUNTIF(Setup_Hierarchy!$J$104:$IV$104,"="&amp;$K267)&lt;&gt;0,$L267,0)</f>
        <v>0</v>
      </c>
      <c r="DI267" s="61">
        <f>IF(COUNTIF(Setup_Hierarchy!$J$105:$IV$105,"="&amp;$K267)&lt;&gt;0,$L267,0)</f>
        <v>0</v>
      </c>
      <c r="DJ267" s="61">
        <f>IF(COUNTIF(Setup_Hierarchy!$J$106:$IV$106,"="&amp;$K267)&lt;&gt;0,$L267,0)</f>
        <v>0</v>
      </c>
      <c r="DK267" s="61">
        <f>IF(COUNTIF(Setup_Hierarchy!$J$107:$IV$107,"="&amp;$K267)&lt;&gt;0,$L267,0)</f>
        <v>0</v>
      </c>
      <c r="DL267" s="61">
        <f>IF(COUNTIF(Setup_Hierarchy!$J$108:$IV$108,"="&amp;$K267)&lt;&gt;0,$L267,0)</f>
        <v>0</v>
      </c>
      <c r="DM267" s="61">
        <f>IF(COUNTIF(Setup_Hierarchy!$J$109:$IV$109,"="&amp;$K267)&lt;&gt;0,$L267,0)</f>
        <v>0</v>
      </c>
      <c r="DN267" s="61">
        <f>IF(COUNTIF(Setup_Hierarchy!$J$110:$IV$110,"="&amp;$K267)&lt;&gt;0,$L267,0)</f>
        <v>0</v>
      </c>
      <c r="DO267" s="61">
        <f>IF(COUNTIF(Setup_Hierarchy!$J$111:$IV$111,"="&amp;$K267)&lt;&gt;0,$L267,0)</f>
        <v>0</v>
      </c>
      <c r="DP267" s="61">
        <f>IF(COUNTIF(Setup_Hierarchy!$J$112:$IV$112,"="&amp;$K267)&lt;&gt;0,$L267,0)</f>
        <v>0</v>
      </c>
      <c r="DQ267" s="61">
        <f>IF(COUNTIF(Setup_Hierarchy!$J$113:$IV$113,"="&amp;$K267)&lt;&gt;0,$L267,0)</f>
        <v>0</v>
      </c>
      <c r="DR267" s="61">
        <f>IF(COUNTIF(Setup_Hierarchy!$J$114:$IV$114,"="&amp;$K267)&lt;&gt;0,$L267,0)</f>
        <v>0</v>
      </c>
      <c r="DS267" s="61">
        <f>IF(COUNTIF(Setup_Hierarchy!$J$115:$IV$115,"="&amp;$K267)&lt;&gt;0,$L267,0)</f>
        <v>0</v>
      </c>
      <c r="DT267" s="61">
        <f>IF(COUNTIF(Setup_Hierarchy!$J$116:$IV$116,"="&amp;$K267)&lt;&gt;0,$L267,0)</f>
        <v>0</v>
      </c>
    </row>
    <row r="268" spans="2:124" x14ac:dyDescent="0.2">
      <c r="B268" t="s">
        <v>43</v>
      </c>
      <c r="C268">
        <v>398</v>
      </c>
      <c r="D268" t="s">
        <v>9</v>
      </c>
      <c r="E268" t="s">
        <v>369</v>
      </c>
      <c r="F268" t="s">
        <v>526</v>
      </c>
      <c r="G268" t="s">
        <v>523</v>
      </c>
      <c r="H268" t="s">
        <v>12</v>
      </c>
      <c r="I268">
        <v>0.23209299999999999</v>
      </c>
      <c r="J268">
        <v>0.103986</v>
      </c>
      <c r="K268">
        <v>679</v>
      </c>
      <c r="L268">
        <v>1.03</v>
      </c>
      <c r="M268" s="61">
        <f>IF(COUNTIF(Setup_Hierarchy!$J$5:$IV$5,"="&amp;$K268)&lt;&gt;0,$L268,0)</f>
        <v>1.03</v>
      </c>
      <c r="N268" s="61">
        <f>IF(COUNTIF(Setup_Hierarchy!$J$6:$IV$6,"="&amp;$K268)&lt;&gt;0,$L268,0)</f>
        <v>1.03</v>
      </c>
      <c r="O268" s="61">
        <f>IF(COUNTIF(Setup_Hierarchy!$J$7:$IV$7,"="&amp;$K268)&lt;&gt;0,$L268,0)</f>
        <v>1.03</v>
      </c>
      <c r="P268" s="61">
        <f>IF(COUNTIF(Setup_Hierarchy!$J$8:$IV$8,"="&amp;$K268)&lt;&gt;0,$L268,0)</f>
        <v>1.03</v>
      </c>
      <c r="Q268" s="61">
        <f>IF(COUNTIF(Setup_Hierarchy!$J$9:$IV$9,"="&amp;$K268)&lt;&gt;0,$L268,0)</f>
        <v>1.03</v>
      </c>
      <c r="R268" s="61">
        <f>IF(COUNTIF(Setup_Hierarchy!$J$10:$IV$10,"="&amp;$K268)&lt;&gt;0,$L268,0)</f>
        <v>0</v>
      </c>
      <c r="S268" s="61">
        <f>IF(COUNTIF(Setup_Hierarchy!$J$11:$IV$11,"="&amp;$K268)&lt;&gt;0,$L268,0)</f>
        <v>0</v>
      </c>
      <c r="T268" s="61">
        <f>IF(COUNTIF(Setup_Hierarchy!$J$12:$IV$12,"="&amp;$K268)&lt;&gt;0,$L268,0)</f>
        <v>0</v>
      </c>
      <c r="U268" s="61">
        <f>IF(COUNTIF(Setup_Hierarchy!$J$13:$IV$13,"="&amp;$K268)&lt;&gt;0,$L268,0)</f>
        <v>0</v>
      </c>
      <c r="V268" s="61">
        <f>IF(COUNTIF(Setup_Hierarchy!$J$14:$IV$14,"="&amp;$K268)&lt;&gt;0,$L268,0)</f>
        <v>1.03</v>
      </c>
      <c r="W268" s="61">
        <f>IF(COUNTIF(Setup_Hierarchy!$J$15:$IV$15,"="&amp;$K268)&lt;&gt;0,$L268,0)</f>
        <v>1.03</v>
      </c>
      <c r="X268" s="61">
        <f>IF(COUNTIF(Setup_Hierarchy!$J$16:$IV$16,"="&amp;$K268)&lt;&gt;0,$L268,0)</f>
        <v>0</v>
      </c>
      <c r="Y268" s="61">
        <f>IF(COUNTIF(Setup_Hierarchy!$J$17:$IV$17,"="&amp;$K268)&lt;&gt;0,$L268,0)</f>
        <v>0</v>
      </c>
      <c r="Z268" s="61">
        <f>IF(COUNTIF(Setup_Hierarchy!$J$18:$IV$18,"="&amp;$K268)&lt;&gt;0,$L268,0)</f>
        <v>0</v>
      </c>
      <c r="AA268" s="61">
        <f>IF(COUNTIF(Setup_Hierarchy!$J$19:$IV$19,"="&amp;$K268)&lt;&gt;0,$L268,0)</f>
        <v>0</v>
      </c>
      <c r="AB268" s="61">
        <f>IF(COUNTIF(Setup_Hierarchy!$J$20:$IV$20,"="&amp;$K268)&lt;&gt;0,$L268,0)</f>
        <v>0</v>
      </c>
      <c r="AC268" s="61">
        <f>IF(COUNTIF(Setup_Hierarchy!$J$21:$IV$21,"="&amp;$K268)&lt;&gt;0,$L268,0)</f>
        <v>0</v>
      </c>
      <c r="AD268" s="61">
        <f>IF(COUNTIF(Setup_Hierarchy!$J$22:$IV$22,"="&amp;$K268)&lt;&gt;0,$L268,0)</f>
        <v>0</v>
      </c>
      <c r="AE268" s="61">
        <f>IF(COUNTIF(Setup_Hierarchy!$J$23:$IV$23,"="&amp;$K268)&lt;&gt;0,$L268,0)</f>
        <v>0</v>
      </c>
      <c r="AF268" s="61">
        <f>IF(COUNTIF(Setup_Hierarchy!$J$24:$IV$24,"="&amp;$K268)&lt;&gt;0,$L268,0)</f>
        <v>0</v>
      </c>
      <c r="AG268" s="61">
        <f>IF(COUNTIF(Setup_Hierarchy!$J$25:$IV$25,"="&amp;$K268)&lt;&gt;0,$L268,0)</f>
        <v>0</v>
      </c>
      <c r="AH268" s="61">
        <f>IF(COUNTIF(Setup_Hierarchy!$J$26:$IV$26,"="&amp;$K268)&lt;&gt;0,$L268,0)</f>
        <v>0</v>
      </c>
      <c r="AI268" s="61">
        <f>IF(COUNTIF(Setup_Hierarchy!$J$27:$IV$27,"="&amp;$K268)&lt;&gt;0,$L268,0)</f>
        <v>0</v>
      </c>
      <c r="AJ268" s="61">
        <f>IF(COUNTIF(Setup_Hierarchy!$J$28:$IV$28,"="&amp;$K268)&lt;&gt;0,$L268,0)</f>
        <v>0</v>
      </c>
      <c r="AK268" s="61">
        <f>IF(COUNTIF(Setup_Hierarchy!$J$29:$IV$29,"="&amp;$K268)&lt;&gt;0,$L268,0)</f>
        <v>0</v>
      </c>
      <c r="AL268" s="61">
        <f>IF(COUNTIF(Setup_Hierarchy!$J$30:$IV$30,"="&amp;$K268)&lt;&gt;0,$L268,0)</f>
        <v>0</v>
      </c>
      <c r="AM268" s="61">
        <f>IF(COUNTIF(Setup_Hierarchy!$J$31:$IV$31,"="&amp;$K268)&lt;&gt;0,$L268,0)</f>
        <v>0</v>
      </c>
      <c r="AN268" s="61">
        <f>IF(COUNTIF(Setup_Hierarchy!$J$32:$IV$32,"="&amp;$K268)&lt;&gt;0,$L268,0)</f>
        <v>0</v>
      </c>
      <c r="AO268" s="61">
        <f>IF(COUNTIF(Setup_Hierarchy!$J$33:$IV$33,"="&amp;$K268)&lt;&gt;0,$L268,0)</f>
        <v>0</v>
      </c>
      <c r="AP268" s="61">
        <f>IF(COUNTIF(Setup_Hierarchy!$J$34:$IV$34,"="&amp;$K268)&lt;&gt;0,$L268,0)</f>
        <v>0</v>
      </c>
      <c r="AQ268" s="61">
        <f>IF(COUNTIF(Setup_Hierarchy!$J$35:$IV$35,"="&amp;$K268)&lt;&gt;0,$L268,0)</f>
        <v>0</v>
      </c>
      <c r="AR268" s="61">
        <f>IF(COUNTIF(Setup_Hierarchy!$J$36:$IV$36,"="&amp;$K268)&lt;&gt;0,$L268,0)</f>
        <v>0</v>
      </c>
      <c r="AS268" s="61">
        <f>IF(COUNTIF(Setup_Hierarchy!$J$37:$IV$37,"="&amp;$K268)&lt;&gt;0,$L268,0)</f>
        <v>0</v>
      </c>
      <c r="AT268" s="61">
        <f>IF(COUNTIF(Setup_Hierarchy!$J$38:$IV$38,"="&amp;$K268)&lt;&gt;0,$L268,0)</f>
        <v>0</v>
      </c>
      <c r="AU268" s="61">
        <f>IF(COUNTIF(Setup_Hierarchy!$J$39:$IV$39,"="&amp;$K268)&lt;&gt;0,$L268,0)</f>
        <v>0</v>
      </c>
      <c r="AV268" s="61">
        <f>IF(COUNTIF(Setup_Hierarchy!$J$40:$IV$40,"="&amp;$K268)&lt;&gt;0,$L268,0)</f>
        <v>0</v>
      </c>
      <c r="AW268" s="61">
        <f>IF(COUNTIF(Setup_Hierarchy!$J$41:$IV$41,"="&amp;$K268)&lt;&gt;0,$L268,0)</f>
        <v>0</v>
      </c>
      <c r="AX268" s="61">
        <f>IF(COUNTIF(Setup_Hierarchy!$J$42:$IV$42,"="&amp;$K268)&lt;&gt;0,$L268,0)</f>
        <v>0</v>
      </c>
      <c r="AY268" s="61">
        <f>IF(COUNTIF(Setup_Hierarchy!$J$43:$IV$43,"="&amp;$K268)&lt;&gt;0,$L268,0)</f>
        <v>0</v>
      </c>
      <c r="AZ268" s="61">
        <f>IF(COUNTIF(Setup_Hierarchy!$J$44:$IV$44,"="&amp;$K268)&lt;&gt;0,$L268,0)</f>
        <v>0</v>
      </c>
      <c r="BA268" s="61">
        <f>IF(COUNTIF(Setup_Hierarchy!$J$45:$IV$45,"="&amp;$K268)&lt;&gt;0,$L268,0)</f>
        <v>0</v>
      </c>
      <c r="BB268" s="61">
        <f>IF(COUNTIF(Setup_Hierarchy!$J$46:$IV$46,"="&amp;$K268)&lt;&gt;0,$L268,0)</f>
        <v>0</v>
      </c>
      <c r="BC268" s="61">
        <f>IF(COUNTIF(Setup_Hierarchy!$J$47:$IV$47,"="&amp;$K268)&lt;&gt;0,$L268,0)</f>
        <v>0</v>
      </c>
      <c r="BD268" s="61">
        <f>IF(COUNTIF(Setup_Hierarchy!$J$48:$IV$48,"="&amp;$K268)&lt;&gt;0,$L268,0)</f>
        <v>0</v>
      </c>
      <c r="BE268" s="61">
        <f>IF(COUNTIF(Setup_Hierarchy!$J$49:$IV$49,"="&amp;$K268)&lt;&gt;0,$L268,0)</f>
        <v>0</v>
      </c>
      <c r="BF268" s="61">
        <f>IF(COUNTIF(Setup_Hierarchy!$J$50:$IV$50,"="&amp;$K268)&lt;&gt;0,$L268,0)</f>
        <v>0</v>
      </c>
      <c r="BG268" s="61">
        <f>IF(COUNTIF(Setup_Hierarchy!$J$51:$IV$51,"="&amp;$K268)&lt;&gt;0,$L268,0)</f>
        <v>0</v>
      </c>
      <c r="BH268" s="61">
        <f>IF(COUNTIF(Setup_Hierarchy!$J$52:$IV$52,"="&amp;$K268)&lt;&gt;0,$L268,0)</f>
        <v>0</v>
      </c>
      <c r="BI268" s="61">
        <f>IF(COUNTIF(Setup_Hierarchy!$J$53:$IV$53,"="&amp;$K268)&lt;&gt;0,$L268,0)</f>
        <v>0</v>
      </c>
      <c r="BJ268" s="61">
        <f>IF(COUNTIF(Setup_Hierarchy!$J$54:$IV$54,"="&amp;$K268)&lt;&gt;0,$L268,0)</f>
        <v>0</v>
      </c>
      <c r="BK268" s="61">
        <f>IF(COUNTIF(Setup_Hierarchy!$J$55:$IV$55,"="&amp;$K268)&lt;&gt;0,$L268,0)</f>
        <v>0</v>
      </c>
      <c r="BL268" s="61">
        <f>IF(COUNTIF(Setup_Hierarchy!$J$56:$IV$56,"="&amp;$K268)&lt;&gt;0,$L268,0)</f>
        <v>0</v>
      </c>
      <c r="BM268" s="61">
        <f>IF(COUNTIF(Setup_Hierarchy!$J$57:$IV$57,"="&amp;$K268)&lt;&gt;0,$L268,0)</f>
        <v>0</v>
      </c>
      <c r="BN268" s="61">
        <f>IF(COUNTIF(Setup_Hierarchy!$J$58:$IV$58,"="&amp;$K268)&lt;&gt;0,$L268,0)</f>
        <v>0</v>
      </c>
      <c r="BO268" s="61">
        <f>IF(COUNTIF(Setup_Hierarchy!$J$59:$IV$59,"="&amp;$K268)&lt;&gt;0,$L268,0)</f>
        <v>0</v>
      </c>
      <c r="BP268" s="61">
        <f>IF(COUNTIF(Setup_Hierarchy!$J$60:$IV$60,"="&amp;$K268)&lt;&gt;0,$L268,0)</f>
        <v>0</v>
      </c>
      <c r="BQ268" s="61">
        <f>IF(COUNTIF(Setup_Hierarchy!$J$61:$IV$61,"="&amp;$K268)&lt;&gt;0,$L268,0)</f>
        <v>0</v>
      </c>
      <c r="BR268" s="61">
        <f>IF(COUNTIF(Setup_Hierarchy!$J$62:$IV$62,"="&amp;$K268)&lt;&gt;0,$L268,0)</f>
        <v>0</v>
      </c>
      <c r="BS268" s="61">
        <f>IF(COUNTIF(Setup_Hierarchy!$J$63:$IV$63,"="&amp;$K268)&lt;&gt;0,$L268,0)</f>
        <v>0</v>
      </c>
      <c r="BT268" s="61">
        <f>IF(COUNTIF(Setup_Hierarchy!$J$64:$IV$64,"="&amp;$K268)&lt;&gt;0,$L268,0)</f>
        <v>0</v>
      </c>
      <c r="BU268" s="61">
        <f>IF(COUNTIF(Setup_Hierarchy!$J$65:$IV$65,"="&amp;$K268)&lt;&gt;0,$L268,0)</f>
        <v>0</v>
      </c>
      <c r="BV268" s="61">
        <f>IF(COUNTIF(Setup_Hierarchy!$J$66:$IV$66,"="&amp;$K268)&lt;&gt;0,$L268,0)</f>
        <v>0</v>
      </c>
      <c r="BW268" s="61">
        <f>IF(COUNTIF(Setup_Hierarchy!$J$67:$IV$67,"="&amp;$K268)&lt;&gt;0,$L268,0)</f>
        <v>0</v>
      </c>
      <c r="BX268" s="61">
        <f>IF(COUNTIF(Setup_Hierarchy!$J$68:$IV$68,"="&amp;$K268)&lt;&gt;0,$L268,0)</f>
        <v>0</v>
      </c>
      <c r="BY268" s="61">
        <f>IF(COUNTIF(Setup_Hierarchy!$J$69:$IV$69,"="&amp;$K268)&lt;&gt;0,$L268,0)</f>
        <v>0</v>
      </c>
      <c r="BZ268" s="61">
        <f>IF(COUNTIF(Setup_Hierarchy!$J$70:$IV$70,"="&amp;$K268)&lt;&gt;0,$L268,0)</f>
        <v>0</v>
      </c>
      <c r="CA268" s="61">
        <f>IF(COUNTIF(Setup_Hierarchy!$J$71:$IV$71,"="&amp;$K268)&lt;&gt;0,$L268,0)</f>
        <v>0</v>
      </c>
      <c r="CB268" s="61">
        <f>IF(COUNTIF(Setup_Hierarchy!$J$72:$IV$72,"="&amp;$K268)&lt;&gt;0,$L268,0)</f>
        <v>0</v>
      </c>
      <c r="CC268" s="61">
        <f>IF(COUNTIF(Setup_Hierarchy!$J$73:$IV$73,"="&amp;$K268)&lt;&gt;0,$L268,0)</f>
        <v>0</v>
      </c>
      <c r="CD268" s="61">
        <f>IF(COUNTIF(Setup_Hierarchy!$J$74:$IV$74,"="&amp;$K268)&lt;&gt;0,$L268,0)</f>
        <v>0</v>
      </c>
      <c r="CE268" s="61">
        <f>IF(COUNTIF(Setup_Hierarchy!$J$75:$IV$75,"="&amp;$K268)&lt;&gt;0,$L268,0)</f>
        <v>0</v>
      </c>
      <c r="CF268" s="61">
        <f>IF(COUNTIF(Setup_Hierarchy!$J$76:$IV$76,"="&amp;$K268)&lt;&gt;0,$L268,0)</f>
        <v>0</v>
      </c>
      <c r="CG268" s="61">
        <f>IF(COUNTIF(Setup_Hierarchy!$J$77:$IV$77,"="&amp;$K268)&lt;&gt;0,$L268,0)</f>
        <v>0</v>
      </c>
      <c r="CH268" s="61">
        <f>IF(COUNTIF(Setup_Hierarchy!$J$78:$IV$78,"="&amp;$K268)&lt;&gt;0,$L268,0)</f>
        <v>0</v>
      </c>
      <c r="CI268" s="61">
        <f>IF(COUNTIF(Setup_Hierarchy!$J$79:$IV$79,"="&amp;$K268)&lt;&gt;0,$L268,0)</f>
        <v>0</v>
      </c>
      <c r="CJ268" s="61">
        <f>IF(COUNTIF(Setup_Hierarchy!$J$80:$IV$80,"="&amp;$K268)&lt;&gt;0,$L268,0)</f>
        <v>0</v>
      </c>
      <c r="CK268" s="61">
        <f>IF(COUNTIF(Setup_Hierarchy!$J$81:$IV$81,"="&amp;$K268)&lt;&gt;0,$L268,0)</f>
        <v>0</v>
      </c>
      <c r="CL268" s="61">
        <f>IF(COUNTIF(Setup_Hierarchy!$J$82:$IV$82,"="&amp;$K268)&lt;&gt;0,$L268,0)</f>
        <v>0</v>
      </c>
      <c r="CM268" s="61">
        <f>IF(COUNTIF(Setup_Hierarchy!$J$83:$IV$83,"="&amp;$K268)&lt;&gt;0,$L268,0)</f>
        <v>0</v>
      </c>
      <c r="CN268" s="61">
        <f>IF(COUNTIF(Setup_Hierarchy!$J$84:$IV$84,"="&amp;$K268)&lt;&gt;0,$L268,0)</f>
        <v>0</v>
      </c>
      <c r="CO268" s="61">
        <f>IF(COUNTIF(Setup_Hierarchy!$J$85:$IV$85,"="&amp;$K268)&lt;&gt;0,$L268,0)</f>
        <v>0</v>
      </c>
      <c r="CP268" s="61">
        <f>IF(COUNTIF(Setup_Hierarchy!$J$86:$IV$86,"="&amp;$K268)&lt;&gt;0,$L268,0)</f>
        <v>0</v>
      </c>
      <c r="CQ268" s="61">
        <f>IF(COUNTIF(Setup_Hierarchy!$J$87:$IV$87,"="&amp;$K268)&lt;&gt;0,$L268,0)</f>
        <v>0</v>
      </c>
      <c r="CR268" s="61">
        <f>IF(COUNTIF(Setup_Hierarchy!$J$88:$IV$88,"="&amp;$K268)&lt;&gt;0,$L268,0)</f>
        <v>0</v>
      </c>
      <c r="CS268" s="61">
        <f>IF(COUNTIF(Setup_Hierarchy!$J$89:$IV$89,"="&amp;$K268)&lt;&gt;0,$L268,0)</f>
        <v>0</v>
      </c>
      <c r="CT268" s="61">
        <f>IF(COUNTIF(Setup_Hierarchy!$J$90:$IV$90,"="&amp;$K268)&lt;&gt;0,$L268,0)</f>
        <v>0</v>
      </c>
      <c r="CU268" s="61">
        <f>IF(COUNTIF(Setup_Hierarchy!$J$91:$IV$91,"="&amp;$K268)&lt;&gt;0,$L268,0)</f>
        <v>0</v>
      </c>
      <c r="CV268" s="61">
        <f>IF(COUNTIF(Setup_Hierarchy!$J$92:$IV$92,"="&amp;$K268)&lt;&gt;0,$L268,0)</f>
        <v>0</v>
      </c>
      <c r="CW268" s="61">
        <f>IF(COUNTIF(Setup_Hierarchy!$J$93:$IV$93,"="&amp;$K268)&lt;&gt;0,$L268,0)</f>
        <v>0</v>
      </c>
      <c r="CX268" s="61">
        <f>IF(COUNTIF(Setup_Hierarchy!$J$94:$IV$94,"="&amp;$K268)&lt;&gt;0,$L268,0)</f>
        <v>0</v>
      </c>
      <c r="CY268" s="61">
        <f>IF(COUNTIF(Setup_Hierarchy!$J$95:$IV$95,"="&amp;$K268)&lt;&gt;0,$L268,0)</f>
        <v>0</v>
      </c>
      <c r="CZ268" s="61">
        <f>IF(COUNTIF(Setup_Hierarchy!$J$96:$IV$96,"="&amp;$K268)&lt;&gt;0,$L268,0)</f>
        <v>0</v>
      </c>
      <c r="DA268" s="61">
        <f>IF(COUNTIF(Setup_Hierarchy!$J$97:$IV$97,"="&amp;$K268)&lt;&gt;0,$L268,0)</f>
        <v>0</v>
      </c>
      <c r="DB268" s="61">
        <f>IF(COUNTIF(Setup_Hierarchy!$J$98:$IV$98,"="&amp;$K268)&lt;&gt;0,$L268,0)</f>
        <v>0</v>
      </c>
      <c r="DC268" s="61">
        <f>IF(COUNTIF(Setup_Hierarchy!$J$99:$IV$99,"="&amp;$K268)&lt;&gt;0,$L268,0)</f>
        <v>0</v>
      </c>
      <c r="DD268" s="61">
        <f>IF(COUNTIF(Setup_Hierarchy!$J$100:$IV$100,"="&amp;$K268)&lt;&gt;0,$L268,0)</f>
        <v>0</v>
      </c>
      <c r="DE268" s="61">
        <f>IF(COUNTIF(Setup_Hierarchy!$J$101:$IV$101,"="&amp;$K268)&lt;&gt;0,$L268,0)</f>
        <v>0</v>
      </c>
      <c r="DF268" s="61">
        <f>IF(COUNTIF(Setup_Hierarchy!$J$102:$IV$102,"="&amp;$K268)&lt;&gt;0,$L268,0)</f>
        <v>0</v>
      </c>
      <c r="DG268" s="61">
        <f>IF(COUNTIF(Setup_Hierarchy!$J$103:$IV$103,"="&amp;$K268)&lt;&gt;0,$L268,0)</f>
        <v>0</v>
      </c>
      <c r="DH268" s="61">
        <f>IF(COUNTIF(Setup_Hierarchy!$J$104:$IV$104,"="&amp;$K268)&lt;&gt;0,$L268,0)</f>
        <v>0</v>
      </c>
      <c r="DI268" s="61">
        <f>IF(COUNTIF(Setup_Hierarchy!$J$105:$IV$105,"="&amp;$K268)&lt;&gt;0,$L268,0)</f>
        <v>0</v>
      </c>
      <c r="DJ268" s="61">
        <f>IF(COUNTIF(Setup_Hierarchy!$J$106:$IV$106,"="&amp;$K268)&lt;&gt;0,$L268,0)</f>
        <v>0</v>
      </c>
      <c r="DK268" s="61">
        <f>IF(COUNTIF(Setup_Hierarchy!$J$107:$IV$107,"="&amp;$K268)&lt;&gt;0,$L268,0)</f>
        <v>0</v>
      </c>
      <c r="DL268" s="61">
        <f>IF(COUNTIF(Setup_Hierarchy!$J$108:$IV$108,"="&amp;$K268)&lt;&gt;0,$L268,0)</f>
        <v>0</v>
      </c>
      <c r="DM268" s="61">
        <f>IF(COUNTIF(Setup_Hierarchy!$J$109:$IV$109,"="&amp;$K268)&lt;&gt;0,$L268,0)</f>
        <v>0</v>
      </c>
      <c r="DN268" s="61">
        <f>IF(COUNTIF(Setup_Hierarchy!$J$110:$IV$110,"="&amp;$K268)&lt;&gt;0,$L268,0)</f>
        <v>0</v>
      </c>
      <c r="DO268" s="61">
        <f>IF(COUNTIF(Setup_Hierarchy!$J$111:$IV$111,"="&amp;$K268)&lt;&gt;0,$L268,0)</f>
        <v>0</v>
      </c>
      <c r="DP268" s="61">
        <f>IF(COUNTIF(Setup_Hierarchy!$J$112:$IV$112,"="&amp;$K268)&lt;&gt;0,$L268,0)</f>
        <v>0</v>
      </c>
      <c r="DQ268" s="61">
        <f>IF(COUNTIF(Setup_Hierarchy!$J$113:$IV$113,"="&amp;$K268)&lt;&gt;0,$L268,0)</f>
        <v>0</v>
      </c>
      <c r="DR268" s="61">
        <f>IF(COUNTIF(Setup_Hierarchy!$J$114:$IV$114,"="&amp;$K268)&lt;&gt;0,$L268,0)</f>
        <v>0</v>
      </c>
      <c r="DS268" s="61">
        <f>IF(COUNTIF(Setup_Hierarchy!$J$115:$IV$115,"="&amp;$K268)&lt;&gt;0,$L268,0)</f>
        <v>0</v>
      </c>
      <c r="DT268" s="61">
        <f>IF(COUNTIF(Setup_Hierarchy!$J$116:$IV$116,"="&amp;$K268)&lt;&gt;0,$L268,0)</f>
        <v>0</v>
      </c>
    </row>
    <row r="269" spans="2:124" x14ac:dyDescent="0.2">
      <c r="B269" t="s">
        <v>43</v>
      </c>
      <c r="C269">
        <v>399</v>
      </c>
      <c r="D269" t="s">
        <v>9</v>
      </c>
      <c r="E269" t="s">
        <v>369</v>
      </c>
      <c r="F269" t="s">
        <v>526</v>
      </c>
      <c r="G269" t="s">
        <v>523</v>
      </c>
      <c r="H269" t="s">
        <v>13</v>
      </c>
      <c r="I269">
        <v>0.213587</v>
      </c>
      <c r="J269">
        <v>0.11558599999999999</v>
      </c>
      <c r="K269">
        <v>628</v>
      </c>
      <c r="L269">
        <v>0.69</v>
      </c>
      <c r="M269" s="61">
        <f>IF(COUNTIF(Setup_Hierarchy!$J$5:$IV$5,"="&amp;$K269)&lt;&gt;0,$L269,0)</f>
        <v>0.69</v>
      </c>
      <c r="N269" s="61">
        <f>IF(COUNTIF(Setup_Hierarchy!$J$6:$IV$6,"="&amp;$K269)&lt;&gt;0,$L269,0)</f>
        <v>0.69</v>
      </c>
      <c r="O269" s="61">
        <f>IF(COUNTIF(Setup_Hierarchy!$J$7:$IV$7,"="&amp;$K269)&lt;&gt;0,$L269,0)</f>
        <v>0.69</v>
      </c>
      <c r="P269" s="61">
        <f>IF(COUNTIF(Setup_Hierarchy!$J$8:$IV$8,"="&amp;$K269)&lt;&gt;0,$L269,0)</f>
        <v>0</v>
      </c>
      <c r="Q269" s="61">
        <f>IF(COUNTIF(Setup_Hierarchy!$J$9:$IV$9,"="&amp;$K269)&lt;&gt;0,$L269,0)</f>
        <v>0</v>
      </c>
      <c r="R269" s="61">
        <f>IF(COUNTIF(Setup_Hierarchy!$J$10:$IV$10,"="&amp;$K269)&lt;&gt;0,$L269,0)</f>
        <v>0</v>
      </c>
      <c r="S269" s="61">
        <f>IF(COUNTIF(Setup_Hierarchy!$J$11:$IV$11,"="&amp;$K269)&lt;&gt;0,$L269,0)</f>
        <v>0</v>
      </c>
      <c r="T269" s="61">
        <f>IF(COUNTIF(Setup_Hierarchy!$J$12:$IV$12,"="&amp;$K269)&lt;&gt;0,$L269,0)</f>
        <v>0</v>
      </c>
      <c r="U269" s="61">
        <f>IF(COUNTIF(Setup_Hierarchy!$J$13:$IV$13,"="&amp;$K269)&lt;&gt;0,$L269,0)</f>
        <v>0</v>
      </c>
      <c r="V269" s="61">
        <f>IF(COUNTIF(Setup_Hierarchy!$J$14:$IV$14,"="&amp;$K269)&lt;&gt;0,$L269,0)</f>
        <v>0</v>
      </c>
      <c r="W269" s="61">
        <f>IF(COUNTIF(Setup_Hierarchy!$J$15:$IV$15,"="&amp;$K269)&lt;&gt;0,$L269,0)</f>
        <v>0</v>
      </c>
      <c r="X269" s="61">
        <f>IF(COUNTIF(Setup_Hierarchy!$J$16:$IV$16,"="&amp;$K269)&lt;&gt;0,$L269,0)</f>
        <v>0</v>
      </c>
      <c r="Y269" s="61">
        <f>IF(COUNTIF(Setup_Hierarchy!$J$17:$IV$17,"="&amp;$K269)&lt;&gt;0,$L269,0)</f>
        <v>0</v>
      </c>
      <c r="Z269" s="61">
        <f>IF(COUNTIF(Setup_Hierarchy!$J$18:$IV$18,"="&amp;$K269)&lt;&gt;0,$L269,0)</f>
        <v>0</v>
      </c>
      <c r="AA269" s="61">
        <f>IF(COUNTIF(Setup_Hierarchy!$J$19:$IV$19,"="&amp;$K269)&lt;&gt;0,$L269,0)</f>
        <v>0</v>
      </c>
      <c r="AB269" s="61">
        <f>IF(COUNTIF(Setup_Hierarchy!$J$20:$IV$20,"="&amp;$K269)&lt;&gt;0,$L269,0)</f>
        <v>0</v>
      </c>
      <c r="AC269" s="61">
        <f>IF(COUNTIF(Setup_Hierarchy!$J$21:$IV$21,"="&amp;$K269)&lt;&gt;0,$L269,0)</f>
        <v>0</v>
      </c>
      <c r="AD269" s="61">
        <f>IF(COUNTIF(Setup_Hierarchy!$J$22:$IV$22,"="&amp;$K269)&lt;&gt;0,$L269,0)</f>
        <v>0</v>
      </c>
      <c r="AE269" s="61">
        <f>IF(COUNTIF(Setup_Hierarchy!$J$23:$IV$23,"="&amp;$K269)&lt;&gt;0,$L269,0)</f>
        <v>0</v>
      </c>
      <c r="AF269" s="61">
        <f>IF(COUNTIF(Setup_Hierarchy!$J$24:$IV$24,"="&amp;$K269)&lt;&gt;0,$L269,0)</f>
        <v>0</v>
      </c>
      <c r="AG269" s="61">
        <f>IF(COUNTIF(Setup_Hierarchy!$J$25:$IV$25,"="&amp;$K269)&lt;&gt;0,$L269,0)</f>
        <v>0</v>
      </c>
      <c r="AH269" s="61">
        <f>IF(COUNTIF(Setup_Hierarchy!$J$26:$IV$26,"="&amp;$K269)&lt;&gt;0,$L269,0)</f>
        <v>0</v>
      </c>
      <c r="AI269" s="61">
        <f>IF(COUNTIF(Setup_Hierarchy!$J$27:$IV$27,"="&amp;$K269)&lt;&gt;0,$L269,0)</f>
        <v>0</v>
      </c>
      <c r="AJ269" s="61">
        <f>IF(COUNTIF(Setup_Hierarchy!$J$28:$IV$28,"="&amp;$K269)&lt;&gt;0,$L269,0)</f>
        <v>0</v>
      </c>
      <c r="AK269" s="61">
        <f>IF(COUNTIF(Setup_Hierarchy!$J$29:$IV$29,"="&amp;$K269)&lt;&gt;0,$L269,0)</f>
        <v>0</v>
      </c>
      <c r="AL269" s="61">
        <f>IF(COUNTIF(Setup_Hierarchy!$J$30:$IV$30,"="&amp;$K269)&lt;&gt;0,$L269,0)</f>
        <v>0</v>
      </c>
      <c r="AM269" s="61">
        <f>IF(COUNTIF(Setup_Hierarchy!$J$31:$IV$31,"="&amp;$K269)&lt;&gt;0,$L269,0)</f>
        <v>0</v>
      </c>
      <c r="AN269" s="61">
        <f>IF(COUNTIF(Setup_Hierarchy!$J$32:$IV$32,"="&amp;$K269)&lt;&gt;0,$L269,0)</f>
        <v>0</v>
      </c>
      <c r="AO269" s="61">
        <f>IF(COUNTIF(Setup_Hierarchy!$J$33:$IV$33,"="&amp;$K269)&lt;&gt;0,$L269,0)</f>
        <v>0</v>
      </c>
      <c r="AP269" s="61">
        <f>IF(COUNTIF(Setup_Hierarchy!$J$34:$IV$34,"="&amp;$K269)&lt;&gt;0,$L269,0)</f>
        <v>0</v>
      </c>
      <c r="AQ269" s="61">
        <f>IF(COUNTIF(Setup_Hierarchy!$J$35:$IV$35,"="&amp;$K269)&lt;&gt;0,$L269,0)</f>
        <v>0</v>
      </c>
      <c r="AR269" s="61">
        <f>IF(COUNTIF(Setup_Hierarchy!$J$36:$IV$36,"="&amp;$K269)&lt;&gt;0,$L269,0)</f>
        <v>0</v>
      </c>
      <c r="AS269" s="61">
        <f>IF(COUNTIF(Setup_Hierarchy!$J$37:$IV$37,"="&amp;$K269)&lt;&gt;0,$L269,0)</f>
        <v>0</v>
      </c>
      <c r="AT269" s="61">
        <f>IF(COUNTIF(Setup_Hierarchy!$J$38:$IV$38,"="&amp;$K269)&lt;&gt;0,$L269,0)</f>
        <v>0</v>
      </c>
      <c r="AU269" s="61">
        <f>IF(COUNTIF(Setup_Hierarchy!$J$39:$IV$39,"="&amp;$K269)&lt;&gt;0,$L269,0)</f>
        <v>0</v>
      </c>
      <c r="AV269" s="61">
        <f>IF(COUNTIF(Setup_Hierarchy!$J$40:$IV$40,"="&amp;$K269)&lt;&gt;0,$L269,0)</f>
        <v>0</v>
      </c>
      <c r="AW269" s="61">
        <f>IF(COUNTIF(Setup_Hierarchy!$J$41:$IV$41,"="&amp;$K269)&lt;&gt;0,$L269,0)</f>
        <v>0</v>
      </c>
      <c r="AX269" s="61">
        <f>IF(COUNTIF(Setup_Hierarchy!$J$42:$IV$42,"="&amp;$K269)&lt;&gt;0,$L269,0)</f>
        <v>0</v>
      </c>
      <c r="AY269" s="61">
        <f>IF(COUNTIF(Setup_Hierarchy!$J$43:$IV$43,"="&amp;$K269)&lt;&gt;0,$L269,0)</f>
        <v>0</v>
      </c>
      <c r="AZ269" s="61">
        <f>IF(COUNTIF(Setup_Hierarchy!$J$44:$IV$44,"="&amp;$K269)&lt;&gt;0,$L269,0)</f>
        <v>0</v>
      </c>
      <c r="BA269" s="61">
        <f>IF(COUNTIF(Setup_Hierarchy!$J$45:$IV$45,"="&amp;$K269)&lt;&gt;0,$L269,0)</f>
        <v>0</v>
      </c>
      <c r="BB269" s="61">
        <f>IF(COUNTIF(Setup_Hierarchy!$J$46:$IV$46,"="&amp;$K269)&lt;&gt;0,$L269,0)</f>
        <v>0</v>
      </c>
      <c r="BC269" s="61">
        <f>IF(COUNTIF(Setup_Hierarchy!$J$47:$IV$47,"="&amp;$K269)&lt;&gt;0,$L269,0)</f>
        <v>0</v>
      </c>
      <c r="BD269" s="61">
        <f>IF(COUNTIF(Setup_Hierarchy!$J$48:$IV$48,"="&amp;$K269)&lt;&gt;0,$L269,0)</f>
        <v>0</v>
      </c>
      <c r="BE269" s="61">
        <f>IF(COUNTIF(Setup_Hierarchy!$J$49:$IV$49,"="&amp;$K269)&lt;&gt;0,$L269,0)</f>
        <v>0</v>
      </c>
      <c r="BF269" s="61">
        <f>IF(COUNTIF(Setup_Hierarchy!$J$50:$IV$50,"="&amp;$K269)&lt;&gt;0,$L269,0)</f>
        <v>0</v>
      </c>
      <c r="BG269" s="61">
        <f>IF(COUNTIF(Setup_Hierarchy!$J$51:$IV$51,"="&amp;$K269)&lt;&gt;0,$L269,0)</f>
        <v>0.69</v>
      </c>
      <c r="BH269" s="61">
        <f>IF(COUNTIF(Setup_Hierarchy!$J$52:$IV$52,"="&amp;$K269)&lt;&gt;0,$L269,0)</f>
        <v>0</v>
      </c>
      <c r="BI269" s="61">
        <f>IF(COUNTIF(Setup_Hierarchy!$J$53:$IV$53,"="&amp;$K269)&lt;&gt;0,$L269,0)</f>
        <v>0</v>
      </c>
      <c r="BJ269" s="61">
        <f>IF(COUNTIF(Setup_Hierarchy!$J$54:$IV$54,"="&amp;$K269)&lt;&gt;0,$L269,0)</f>
        <v>0</v>
      </c>
      <c r="BK269" s="61">
        <f>IF(COUNTIF(Setup_Hierarchy!$J$55:$IV$55,"="&amp;$K269)&lt;&gt;0,$L269,0)</f>
        <v>0</v>
      </c>
      <c r="BL269" s="61">
        <f>IF(COUNTIF(Setup_Hierarchy!$J$56:$IV$56,"="&amp;$K269)&lt;&gt;0,$L269,0)</f>
        <v>0</v>
      </c>
      <c r="BM269" s="61">
        <f>IF(COUNTIF(Setup_Hierarchy!$J$57:$IV$57,"="&amp;$K269)&lt;&gt;0,$L269,0)</f>
        <v>0</v>
      </c>
      <c r="BN269" s="61">
        <f>IF(COUNTIF(Setup_Hierarchy!$J$58:$IV$58,"="&amp;$K269)&lt;&gt;0,$L269,0)</f>
        <v>0</v>
      </c>
      <c r="BO269" s="61">
        <f>IF(COUNTIF(Setup_Hierarchy!$J$59:$IV$59,"="&amp;$K269)&lt;&gt;0,$L269,0)</f>
        <v>0.69</v>
      </c>
      <c r="BP269" s="61">
        <f>IF(COUNTIF(Setup_Hierarchy!$J$60:$IV$60,"="&amp;$K269)&lt;&gt;0,$L269,0)</f>
        <v>0</v>
      </c>
      <c r="BQ269" s="61">
        <f>IF(COUNTIF(Setup_Hierarchy!$J$61:$IV$61,"="&amp;$K269)&lt;&gt;0,$L269,0)</f>
        <v>0</v>
      </c>
      <c r="BR269" s="61">
        <f>IF(COUNTIF(Setup_Hierarchy!$J$62:$IV$62,"="&amp;$K269)&lt;&gt;0,$L269,0)</f>
        <v>0</v>
      </c>
      <c r="BS269" s="61">
        <f>IF(COUNTIF(Setup_Hierarchy!$J$63:$IV$63,"="&amp;$K269)&lt;&gt;0,$L269,0)</f>
        <v>0</v>
      </c>
      <c r="BT269" s="61">
        <f>IF(COUNTIF(Setup_Hierarchy!$J$64:$IV$64,"="&amp;$K269)&lt;&gt;0,$L269,0)</f>
        <v>0</v>
      </c>
      <c r="BU269" s="61">
        <f>IF(COUNTIF(Setup_Hierarchy!$J$65:$IV$65,"="&amp;$K269)&lt;&gt;0,$L269,0)</f>
        <v>0</v>
      </c>
      <c r="BV269" s="61">
        <f>IF(COUNTIF(Setup_Hierarchy!$J$66:$IV$66,"="&amp;$K269)&lt;&gt;0,$L269,0)</f>
        <v>0</v>
      </c>
      <c r="BW269" s="61">
        <f>IF(COUNTIF(Setup_Hierarchy!$J$67:$IV$67,"="&amp;$K269)&lt;&gt;0,$L269,0)</f>
        <v>0</v>
      </c>
      <c r="BX269" s="61">
        <f>IF(COUNTIF(Setup_Hierarchy!$J$68:$IV$68,"="&amp;$K269)&lt;&gt;0,$L269,0)</f>
        <v>0</v>
      </c>
      <c r="BY269" s="61">
        <f>IF(COUNTIF(Setup_Hierarchy!$J$69:$IV$69,"="&amp;$K269)&lt;&gt;0,$L269,0)</f>
        <v>0</v>
      </c>
      <c r="BZ269" s="61">
        <f>IF(COUNTIF(Setup_Hierarchy!$J$70:$IV$70,"="&amp;$K269)&lt;&gt;0,$L269,0)</f>
        <v>0</v>
      </c>
      <c r="CA269" s="61">
        <f>IF(COUNTIF(Setup_Hierarchy!$J$71:$IV$71,"="&amp;$K269)&lt;&gt;0,$L269,0)</f>
        <v>0</v>
      </c>
      <c r="CB269" s="61">
        <f>IF(COUNTIF(Setup_Hierarchy!$J$72:$IV$72,"="&amp;$K269)&lt;&gt;0,$L269,0)</f>
        <v>0</v>
      </c>
      <c r="CC269" s="61">
        <f>IF(COUNTIF(Setup_Hierarchy!$J$73:$IV$73,"="&amp;$K269)&lt;&gt;0,$L269,0)</f>
        <v>0</v>
      </c>
      <c r="CD269" s="61">
        <f>IF(COUNTIF(Setup_Hierarchy!$J$74:$IV$74,"="&amp;$K269)&lt;&gt;0,$L269,0)</f>
        <v>0</v>
      </c>
      <c r="CE269" s="61">
        <f>IF(COUNTIF(Setup_Hierarchy!$J$75:$IV$75,"="&amp;$K269)&lt;&gt;0,$L269,0)</f>
        <v>0.69</v>
      </c>
      <c r="CF269" s="61">
        <f>IF(COUNTIF(Setup_Hierarchy!$J$76:$IV$76,"="&amp;$K269)&lt;&gt;0,$L269,0)</f>
        <v>0.69</v>
      </c>
      <c r="CG269" s="61">
        <f>IF(COUNTIF(Setup_Hierarchy!$J$77:$IV$77,"="&amp;$K269)&lt;&gt;0,$L269,0)</f>
        <v>0</v>
      </c>
      <c r="CH269" s="61">
        <f>IF(COUNTIF(Setup_Hierarchy!$J$78:$IV$78,"="&amp;$K269)&lt;&gt;0,$L269,0)</f>
        <v>0</v>
      </c>
      <c r="CI269" s="61">
        <f>IF(COUNTIF(Setup_Hierarchy!$J$79:$IV$79,"="&amp;$K269)&lt;&gt;0,$L269,0)</f>
        <v>0</v>
      </c>
      <c r="CJ269" s="61">
        <f>IF(COUNTIF(Setup_Hierarchy!$J$80:$IV$80,"="&amp;$K269)&lt;&gt;0,$L269,0)</f>
        <v>0</v>
      </c>
      <c r="CK269" s="61">
        <f>IF(COUNTIF(Setup_Hierarchy!$J$81:$IV$81,"="&amp;$K269)&lt;&gt;0,$L269,0)</f>
        <v>0</v>
      </c>
      <c r="CL269" s="61">
        <f>IF(COUNTIF(Setup_Hierarchy!$J$82:$IV$82,"="&amp;$K269)&lt;&gt;0,$L269,0)</f>
        <v>0</v>
      </c>
      <c r="CM269" s="61">
        <f>IF(COUNTIF(Setup_Hierarchy!$J$83:$IV$83,"="&amp;$K269)&lt;&gt;0,$L269,0)</f>
        <v>0</v>
      </c>
      <c r="CN269" s="61">
        <f>IF(COUNTIF(Setup_Hierarchy!$J$84:$IV$84,"="&amp;$K269)&lt;&gt;0,$L269,0)</f>
        <v>0</v>
      </c>
      <c r="CO269" s="61">
        <f>IF(COUNTIF(Setup_Hierarchy!$J$85:$IV$85,"="&amp;$K269)&lt;&gt;0,$L269,0)</f>
        <v>0</v>
      </c>
      <c r="CP269" s="61">
        <f>IF(COUNTIF(Setup_Hierarchy!$J$86:$IV$86,"="&amp;$K269)&lt;&gt;0,$L269,0)</f>
        <v>0</v>
      </c>
      <c r="CQ269" s="61">
        <f>IF(COUNTIF(Setup_Hierarchy!$J$87:$IV$87,"="&amp;$K269)&lt;&gt;0,$L269,0)</f>
        <v>0</v>
      </c>
      <c r="CR269" s="61">
        <f>IF(COUNTIF(Setup_Hierarchy!$J$88:$IV$88,"="&amp;$K269)&lt;&gt;0,$L269,0)</f>
        <v>0</v>
      </c>
      <c r="CS269" s="61">
        <f>IF(COUNTIF(Setup_Hierarchy!$J$89:$IV$89,"="&amp;$K269)&lt;&gt;0,$L269,0)</f>
        <v>0</v>
      </c>
      <c r="CT269" s="61">
        <f>IF(COUNTIF(Setup_Hierarchy!$J$90:$IV$90,"="&amp;$K269)&lt;&gt;0,$L269,0)</f>
        <v>0</v>
      </c>
      <c r="CU269" s="61">
        <f>IF(COUNTIF(Setup_Hierarchy!$J$91:$IV$91,"="&amp;$K269)&lt;&gt;0,$L269,0)</f>
        <v>0</v>
      </c>
      <c r="CV269" s="61">
        <f>IF(COUNTIF(Setup_Hierarchy!$J$92:$IV$92,"="&amp;$K269)&lt;&gt;0,$L269,0)</f>
        <v>0</v>
      </c>
      <c r="CW269" s="61">
        <f>IF(COUNTIF(Setup_Hierarchy!$J$93:$IV$93,"="&amp;$K269)&lt;&gt;0,$L269,0)</f>
        <v>0</v>
      </c>
      <c r="CX269" s="61">
        <f>IF(COUNTIF(Setup_Hierarchy!$J$94:$IV$94,"="&amp;$K269)&lt;&gt;0,$L269,0)</f>
        <v>0</v>
      </c>
      <c r="CY269" s="61">
        <f>IF(COUNTIF(Setup_Hierarchy!$J$95:$IV$95,"="&amp;$K269)&lt;&gt;0,$L269,0)</f>
        <v>0</v>
      </c>
      <c r="CZ269" s="61">
        <f>IF(COUNTIF(Setup_Hierarchy!$J$96:$IV$96,"="&amp;$K269)&lt;&gt;0,$L269,0)</f>
        <v>0</v>
      </c>
      <c r="DA269" s="61">
        <f>IF(COUNTIF(Setup_Hierarchy!$J$97:$IV$97,"="&amp;$K269)&lt;&gt;0,$L269,0)</f>
        <v>0</v>
      </c>
      <c r="DB269" s="61">
        <f>IF(COUNTIF(Setup_Hierarchy!$J$98:$IV$98,"="&amp;$K269)&lt;&gt;0,$L269,0)</f>
        <v>0</v>
      </c>
      <c r="DC269" s="61">
        <f>IF(COUNTIF(Setup_Hierarchy!$J$99:$IV$99,"="&amp;$K269)&lt;&gt;0,$L269,0)</f>
        <v>0</v>
      </c>
      <c r="DD269" s="61">
        <f>IF(COUNTIF(Setup_Hierarchy!$J$100:$IV$100,"="&amp;$K269)&lt;&gt;0,$L269,0)</f>
        <v>0</v>
      </c>
      <c r="DE269" s="61">
        <f>IF(COUNTIF(Setup_Hierarchy!$J$101:$IV$101,"="&amp;$K269)&lt;&gt;0,$L269,0)</f>
        <v>0</v>
      </c>
      <c r="DF269" s="61">
        <f>IF(COUNTIF(Setup_Hierarchy!$J$102:$IV$102,"="&amp;$K269)&lt;&gt;0,$L269,0)</f>
        <v>0</v>
      </c>
      <c r="DG269" s="61">
        <f>IF(COUNTIF(Setup_Hierarchy!$J$103:$IV$103,"="&amp;$K269)&lt;&gt;0,$L269,0)</f>
        <v>0</v>
      </c>
      <c r="DH269" s="61">
        <f>IF(COUNTIF(Setup_Hierarchy!$J$104:$IV$104,"="&amp;$K269)&lt;&gt;0,$L269,0)</f>
        <v>0</v>
      </c>
      <c r="DI269" s="61">
        <f>IF(COUNTIF(Setup_Hierarchy!$J$105:$IV$105,"="&amp;$K269)&lt;&gt;0,$L269,0)</f>
        <v>0</v>
      </c>
      <c r="DJ269" s="61">
        <f>IF(COUNTIF(Setup_Hierarchy!$J$106:$IV$106,"="&amp;$K269)&lt;&gt;0,$L269,0)</f>
        <v>0</v>
      </c>
      <c r="DK269" s="61">
        <f>IF(COUNTIF(Setup_Hierarchy!$J$107:$IV$107,"="&amp;$K269)&lt;&gt;0,$L269,0)</f>
        <v>0</v>
      </c>
      <c r="DL269" s="61">
        <f>IF(COUNTIF(Setup_Hierarchy!$J$108:$IV$108,"="&amp;$K269)&lt;&gt;0,$L269,0)</f>
        <v>0</v>
      </c>
      <c r="DM269" s="61">
        <f>IF(COUNTIF(Setup_Hierarchy!$J$109:$IV$109,"="&amp;$K269)&lt;&gt;0,$L269,0)</f>
        <v>0</v>
      </c>
      <c r="DN269" s="61">
        <f>IF(COUNTIF(Setup_Hierarchy!$J$110:$IV$110,"="&amp;$K269)&lt;&gt;0,$L269,0)</f>
        <v>0</v>
      </c>
      <c r="DO269" s="61">
        <f>IF(COUNTIF(Setup_Hierarchy!$J$111:$IV$111,"="&amp;$K269)&lt;&gt;0,$L269,0)</f>
        <v>0</v>
      </c>
      <c r="DP269" s="61">
        <f>IF(COUNTIF(Setup_Hierarchy!$J$112:$IV$112,"="&amp;$K269)&lt;&gt;0,$L269,0)</f>
        <v>0</v>
      </c>
      <c r="DQ269" s="61">
        <f>IF(COUNTIF(Setup_Hierarchy!$J$113:$IV$113,"="&amp;$K269)&lt;&gt;0,$L269,0)</f>
        <v>0</v>
      </c>
      <c r="DR269" s="61">
        <f>IF(COUNTIF(Setup_Hierarchy!$J$114:$IV$114,"="&amp;$K269)&lt;&gt;0,$L269,0)</f>
        <v>0</v>
      </c>
      <c r="DS269" s="61">
        <f>IF(COUNTIF(Setup_Hierarchy!$J$115:$IV$115,"="&amp;$K269)&lt;&gt;0,$L269,0)</f>
        <v>0</v>
      </c>
      <c r="DT269" s="61">
        <f>IF(COUNTIF(Setup_Hierarchy!$J$116:$IV$116,"="&amp;$K269)&lt;&gt;0,$L269,0)</f>
        <v>0</v>
      </c>
    </row>
    <row r="270" spans="2:124" x14ac:dyDescent="0.2">
      <c r="B270" t="s">
        <v>43</v>
      </c>
      <c r="C270">
        <v>399</v>
      </c>
      <c r="D270" t="s">
        <v>9</v>
      </c>
      <c r="E270" t="s">
        <v>369</v>
      </c>
      <c r="F270" t="s">
        <v>526</v>
      </c>
      <c r="G270" t="s">
        <v>523</v>
      </c>
      <c r="H270" t="s">
        <v>13</v>
      </c>
      <c r="I270">
        <v>0.213587</v>
      </c>
      <c r="J270">
        <v>0.11558599999999999</v>
      </c>
      <c r="K270">
        <v>679</v>
      </c>
      <c r="L270">
        <v>3.79</v>
      </c>
      <c r="M270" s="61">
        <f>IF(COUNTIF(Setup_Hierarchy!$J$5:$IV$5,"="&amp;$K270)&lt;&gt;0,$L270,0)</f>
        <v>3.79</v>
      </c>
      <c r="N270" s="61">
        <f>IF(COUNTIF(Setup_Hierarchy!$J$6:$IV$6,"="&amp;$K270)&lt;&gt;0,$L270,0)</f>
        <v>3.79</v>
      </c>
      <c r="O270" s="61">
        <f>IF(COUNTIF(Setup_Hierarchy!$J$7:$IV$7,"="&amp;$K270)&lt;&gt;0,$L270,0)</f>
        <v>3.79</v>
      </c>
      <c r="P270" s="61">
        <f>IF(COUNTIF(Setup_Hierarchy!$J$8:$IV$8,"="&amp;$K270)&lt;&gt;0,$L270,0)</f>
        <v>3.79</v>
      </c>
      <c r="Q270" s="61">
        <f>IF(COUNTIF(Setup_Hierarchy!$J$9:$IV$9,"="&amp;$K270)&lt;&gt;0,$L270,0)</f>
        <v>3.79</v>
      </c>
      <c r="R270" s="61">
        <f>IF(COUNTIF(Setup_Hierarchy!$J$10:$IV$10,"="&amp;$K270)&lt;&gt;0,$L270,0)</f>
        <v>0</v>
      </c>
      <c r="S270" s="61">
        <f>IF(COUNTIF(Setup_Hierarchy!$J$11:$IV$11,"="&amp;$K270)&lt;&gt;0,$L270,0)</f>
        <v>0</v>
      </c>
      <c r="T270" s="61">
        <f>IF(COUNTIF(Setup_Hierarchy!$J$12:$IV$12,"="&amp;$K270)&lt;&gt;0,$L270,0)</f>
        <v>0</v>
      </c>
      <c r="U270" s="61">
        <f>IF(COUNTIF(Setup_Hierarchy!$J$13:$IV$13,"="&amp;$K270)&lt;&gt;0,$L270,0)</f>
        <v>0</v>
      </c>
      <c r="V270" s="61">
        <f>IF(COUNTIF(Setup_Hierarchy!$J$14:$IV$14,"="&amp;$K270)&lt;&gt;0,$L270,0)</f>
        <v>3.79</v>
      </c>
      <c r="W270" s="61">
        <f>IF(COUNTIF(Setup_Hierarchy!$J$15:$IV$15,"="&amp;$K270)&lt;&gt;0,$L270,0)</f>
        <v>3.79</v>
      </c>
      <c r="X270" s="61">
        <f>IF(COUNTIF(Setup_Hierarchy!$J$16:$IV$16,"="&amp;$K270)&lt;&gt;0,$L270,0)</f>
        <v>0</v>
      </c>
      <c r="Y270" s="61">
        <f>IF(COUNTIF(Setup_Hierarchy!$J$17:$IV$17,"="&amp;$K270)&lt;&gt;0,$L270,0)</f>
        <v>0</v>
      </c>
      <c r="Z270" s="61">
        <f>IF(COUNTIF(Setup_Hierarchy!$J$18:$IV$18,"="&amp;$K270)&lt;&gt;0,$L270,0)</f>
        <v>0</v>
      </c>
      <c r="AA270" s="61">
        <f>IF(COUNTIF(Setup_Hierarchy!$J$19:$IV$19,"="&amp;$K270)&lt;&gt;0,$L270,0)</f>
        <v>0</v>
      </c>
      <c r="AB270" s="61">
        <f>IF(COUNTIF(Setup_Hierarchy!$J$20:$IV$20,"="&amp;$K270)&lt;&gt;0,$L270,0)</f>
        <v>0</v>
      </c>
      <c r="AC270" s="61">
        <f>IF(COUNTIF(Setup_Hierarchy!$J$21:$IV$21,"="&amp;$K270)&lt;&gt;0,$L270,0)</f>
        <v>0</v>
      </c>
      <c r="AD270" s="61">
        <f>IF(COUNTIF(Setup_Hierarchy!$J$22:$IV$22,"="&amp;$K270)&lt;&gt;0,$L270,0)</f>
        <v>0</v>
      </c>
      <c r="AE270" s="61">
        <f>IF(COUNTIF(Setup_Hierarchy!$J$23:$IV$23,"="&amp;$K270)&lt;&gt;0,$L270,0)</f>
        <v>0</v>
      </c>
      <c r="AF270" s="61">
        <f>IF(COUNTIF(Setup_Hierarchy!$J$24:$IV$24,"="&amp;$K270)&lt;&gt;0,$L270,0)</f>
        <v>0</v>
      </c>
      <c r="AG270" s="61">
        <f>IF(COUNTIF(Setup_Hierarchy!$J$25:$IV$25,"="&amp;$K270)&lt;&gt;0,$L270,0)</f>
        <v>0</v>
      </c>
      <c r="AH270" s="61">
        <f>IF(COUNTIF(Setup_Hierarchy!$J$26:$IV$26,"="&amp;$K270)&lt;&gt;0,$L270,0)</f>
        <v>0</v>
      </c>
      <c r="AI270" s="61">
        <f>IF(COUNTIF(Setup_Hierarchy!$J$27:$IV$27,"="&amp;$K270)&lt;&gt;0,$L270,0)</f>
        <v>0</v>
      </c>
      <c r="AJ270" s="61">
        <f>IF(COUNTIF(Setup_Hierarchy!$J$28:$IV$28,"="&amp;$K270)&lt;&gt;0,$L270,0)</f>
        <v>0</v>
      </c>
      <c r="AK270" s="61">
        <f>IF(COUNTIF(Setup_Hierarchy!$J$29:$IV$29,"="&amp;$K270)&lt;&gt;0,$L270,0)</f>
        <v>0</v>
      </c>
      <c r="AL270" s="61">
        <f>IF(COUNTIF(Setup_Hierarchy!$J$30:$IV$30,"="&amp;$K270)&lt;&gt;0,$L270,0)</f>
        <v>0</v>
      </c>
      <c r="AM270" s="61">
        <f>IF(COUNTIF(Setup_Hierarchy!$J$31:$IV$31,"="&amp;$K270)&lt;&gt;0,$L270,0)</f>
        <v>0</v>
      </c>
      <c r="AN270" s="61">
        <f>IF(COUNTIF(Setup_Hierarchy!$J$32:$IV$32,"="&amp;$K270)&lt;&gt;0,$L270,0)</f>
        <v>0</v>
      </c>
      <c r="AO270" s="61">
        <f>IF(COUNTIF(Setup_Hierarchy!$J$33:$IV$33,"="&amp;$K270)&lt;&gt;0,$L270,0)</f>
        <v>0</v>
      </c>
      <c r="AP270" s="61">
        <f>IF(COUNTIF(Setup_Hierarchy!$J$34:$IV$34,"="&amp;$K270)&lt;&gt;0,$L270,0)</f>
        <v>0</v>
      </c>
      <c r="AQ270" s="61">
        <f>IF(COUNTIF(Setup_Hierarchy!$J$35:$IV$35,"="&amp;$K270)&lt;&gt;0,$L270,0)</f>
        <v>0</v>
      </c>
      <c r="AR270" s="61">
        <f>IF(COUNTIF(Setup_Hierarchy!$J$36:$IV$36,"="&amp;$K270)&lt;&gt;0,$L270,0)</f>
        <v>0</v>
      </c>
      <c r="AS270" s="61">
        <f>IF(COUNTIF(Setup_Hierarchy!$J$37:$IV$37,"="&amp;$K270)&lt;&gt;0,$L270,0)</f>
        <v>0</v>
      </c>
      <c r="AT270" s="61">
        <f>IF(COUNTIF(Setup_Hierarchy!$J$38:$IV$38,"="&amp;$K270)&lt;&gt;0,$L270,0)</f>
        <v>0</v>
      </c>
      <c r="AU270" s="61">
        <f>IF(COUNTIF(Setup_Hierarchy!$J$39:$IV$39,"="&amp;$K270)&lt;&gt;0,$L270,0)</f>
        <v>0</v>
      </c>
      <c r="AV270" s="61">
        <f>IF(COUNTIF(Setup_Hierarchy!$J$40:$IV$40,"="&amp;$K270)&lt;&gt;0,$L270,0)</f>
        <v>0</v>
      </c>
      <c r="AW270" s="61">
        <f>IF(COUNTIF(Setup_Hierarchy!$J$41:$IV$41,"="&amp;$K270)&lt;&gt;0,$L270,0)</f>
        <v>0</v>
      </c>
      <c r="AX270" s="61">
        <f>IF(COUNTIF(Setup_Hierarchy!$J$42:$IV$42,"="&amp;$K270)&lt;&gt;0,$L270,0)</f>
        <v>0</v>
      </c>
      <c r="AY270" s="61">
        <f>IF(COUNTIF(Setup_Hierarchy!$J$43:$IV$43,"="&amp;$K270)&lt;&gt;0,$L270,0)</f>
        <v>0</v>
      </c>
      <c r="AZ270" s="61">
        <f>IF(COUNTIF(Setup_Hierarchy!$J$44:$IV$44,"="&amp;$K270)&lt;&gt;0,$L270,0)</f>
        <v>0</v>
      </c>
      <c r="BA270" s="61">
        <f>IF(COUNTIF(Setup_Hierarchy!$J$45:$IV$45,"="&amp;$K270)&lt;&gt;0,$L270,0)</f>
        <v>0</v>
      </c>
      <c r="BB270" s="61">
        <f>IF(COUNTIF(Setup_Hierarchy!$J$46:$IV$46,"="&amp;$K270)&lt;&gt;0,$L270,0)</f>
        <v>0</v>
      </c>
      <c r="BC270" s="61">
        <f>IF(COUNTIF(Setup_Hierarchy!$J$47:$IV$47,"="&amp;$K270)&lt;&gt;0,$L270,0)</f>
        <v>0</v>
      </c>
      <c r="BD270" s="61">
        <f>IF(COUNTIF(Setup_Hierarchy!$J$48:$IV$48,"="&amp;$K270)&lt;&gt;0,$L270,0)</f>
        <v>0</v>
      </c>
      <c r="BE270" s="61">
        <f>IF(COUNTIF(Setup_Hierarchy!$J$49:$IV$49,"="&amp;$K270)&lt;&gt;0,$L270,0)</f>
        <v>0</v>
      </c>
      <c r="BF270" s="61">
        <f>IF(COUNTIF(Setup_Hierarchy!$J$50:$IV$50,"="&amp;$K270)&lt;&gt;0,$L270,0)</f>
        <v>0</v>
      </c>
      <c r="BG270" s="61">
        <f>IF(COUNTIF(Setup_Hierarchy!$J$51:$IV$51,"="&amp;$K270)&lt;&gt;0,$L270,0)</f>
        <v>0</v>
      </c>
      <c r="BH270" s="61">
        <f>IF(COUNTIF(Setup_Hierarchy!$J$52:$IV$52,"="&amp;$K270)&lt;&gt;0,$L270,0)</f>
        <v>0</v>
      </c>
      <c r="BI270" s="61">
        <f>IF(COUNTIF(Setup_Hierarchy!$J$53:$IV$53,"="&amp;$K270)&lt;&gt;0,$L270,0)</f>
        <v>0</v>
      </c>
      <c r="BJ270" s="61">
        <f>IF(COUNTIF(Setup_Hierarchy!$J$54:$IV$54,"="&amp;$K270)&lt;&gt;0,$L270,0)</f>
        <v>0</v>
      </c>
      <c r="BK270" s="61">
        <f>IF(COUNTIF(Setup_Hierarchy!$J$55:$IV$55,"="&amp;$K270)&lt;&gt;0,$L270,0)</f>
        <v>0</v>
      </c>
      <c r="BL270" s="61">
        <f>IF(COUNTIF(Setup_Hierarchy!$J$56:$IV$56,"="&amp;$K270)&lt;&gt;0,$L270,0)</f>
        <v>0</v>
      </c>
      <c r="BM270" s="61">
        <f>IF(COUNTIF(Setup_Hierarchy!$J$57:$IV$57,"="&amp;$K270)&lt;&gt;0,$L270,0)</f>
        <v>0</v>
      </c>
      <c r="BN270" s="61">
        <f>IF(COUNTIF(Setup_Hierarchy!$J$58:$IV$58,"="&amp;$K270)&lt;&gt;0,$L270,0)</f>
        <v>0</v>
      </c>
      <c r="BO270" s="61">
        <f>IF(COUNTIF(Setup_Hierarchy!$J$59:$IV$59,"="&amp;$K270)&lt;&gt;0,$L270,0)</f>
        <v>0</v>
      </c>
      <c r="BP270" s="61">
        <f>IF(COUNTIF(Setup_Hierarchy!$J$60:$IV$60,"="&amp;$K270)&lt;&gt;0,$L270,0)</f>
        <v>0</v>
      </c>
      <c r="BQ270" s="61">
        <f>IF(COUNTIF(Setup_Hierarchy!$J$61:$IV$61,"="&amp;$K270)&lt;&gt;0,$L270,0)</f>
        <v>0</v>
      </c>
      <c r="BR270" s="61">
        <f>IF(COUNTIF(Setup_Hierarchy!$J$62:$IV$62,"="&amp;$K270)&lt;&gt;0,$L270,0)</f>
        <v>0</v>
      </c>
      <c r="BS270" s="61">
        <f>IF(COUNTIF(Setup_Hierarchy!$J$63:$IV$63,"="&amp;$K270)&lt;&gt;0,$L270,0)</f>
        <v>0</v>
      </c>
      <c r="BT270" s="61">
        <f>IF(COUNTIF(Setup_Hierarchy!$J$64:$IV$64,"="&amp;$K270)&lt;&gt;0,$L270,0)</f>
        <v>0</v>
      </c>
      <c r="BU270" s="61">
        <f>IF(COUNTIF(Setup_Hierarchy!$J$65:$IV$65,"="&amp;$K270)&lt;&gt;0,$L270,0)</f>
        <v>0</v>
      </c>
      <c r="BV270" s="61">
        <f>IF(COUNTIF(Setup_Hierarchy!$J$66:$IV$66,"="&amp;$K270)&lt;&gt;0,$L270,0)</f>
        <v>0</v>
      </c>
      <c r="BW270" s="61">
        <f>IF(COUNTIF(Setup_Hierarchy!$J$67:$IV$67,"="&amp;$K270)&lt;&gt;0,$L270,0)</f>
        <v>0</v>
      </c>
      <c r="BX270" s="61">
        <f>IF(COUNTIF(Setup_Hierarchy!$J$68:$IV$68,"="&amp;$K270)&lt;&gt;0,$L270,0)</f>
        <v>0</v>
      </c>
      <c r="BY270" s="61">
        <f>IF(COUNTIF(Setup_Hierarchy!$J$69:$IV$69,"="&amp;$K270)&lt;&gt;0,$L270,0)</f>
        <v>0</v>
      </c>
      <c r="BZ270" s="61">
        <f>IF(COUNTIF(Setup_Hierarchy!$J$70:$IV$70,"="&amp;$K270)&lt;&gt;0,$L270,0)</f>
        <v>0</v>
      </c>
      <c r="CA270" s="61">
        <f>IF(COUNTIF(Setup_Hierarchy!$J$71:$IV$71,"="&amp;$K270)&lt;&gt;0,$L270,0)</f>
        <v>0</v>
      </c>
      <c r="CB270" s="61">
        <f>IF(COUNTIF(Setup_Hierarchy!$J$72:$IV$72,"="&amp;$K270)&lt;&gt;0,$L270,0)</f>
        <v>0</v>
      </c>
      <c r="CC270" s="61">
        <f>IF(COUNTIF(Setup_Hierarchy!$J$73:$IV$73,"="&amp;$K270)&lt;&gt;0,$L270,0)</f>
        <v>0</v>
      </c>
      <c r="CD270" s="61">
        <f>IF(COUNTIF(Setup_Hierarchy!$J$74:$IV$74,"="&amp;$K270)&lt;&gt;0,$L270,0)</f>
        <v>0</v>
      </c>
      <c r="CE270" s="61">
        <f>IF(COUNTIF(Setup_Hierarchy!$J$75:$IV$75,"="&amp;$K270)&lt;&gt;0,$L270,0)</f>
        <v>0</v>
      </c>
      <c r="CF270" s="61">
        <f>IF(COUNTIF(Setup_Hierarchy!$J$76:$IV$76,"="&amp;$K270)&lt;&gt;0,$L270,0)</f>
        <v>0</v>
      </c>
      <c r="CG270" s="61">
        <f>IF(COUNTIF(Setup_Hierarchy!$J$77:$IV$77,"="&amp;$K270)&lt;&gt;0,$L270,0)</f>
        <v>0</v>
      </c>
      <c r="CH270" s="61">
        <f>IF(COUNTIF(Setup_Hierarchy!$J$78:$IV$78,"="&amp;$K270)&lt;&gt;0,$L270,0)</f>
        <v>0</v>
      </c>
      <c r="CI270" s="61">
        <f>IF(COUNTIF(Setup_Hierarchy!$J$79:$IV$79,"="&amp;$K270)&lt;&gt;0,$L270,0)</f>
        <v>0</v>
      </c>
      <c r="CJ270" s="61">
        <f>IF(COUNTIF(Setup_Hierarchy!$J$80:$IV$80,"="&amp;$K270)&lt;&gt;0,$L270,0)</f>
        <v>0</v>
      </c>
      <c r="CK270" s="61">
        <f>IF(COUNTIF(Setup_Hierarchy!$J$81:$IV$81,"="&amp;$K270)&lt;&gt;0,$L270,0)</f>
        <v>0</v>
      </c>
      <c r="CL270" s="61">
        <f>IF(COUNTIF(Setup_Hierarchy!$J$82:$IV$82,"="&amp;$K270)&lt;&gt;0,$L270,0)</f>
        <v>0</v>
      </c>
      <c r="CM270" s="61">
        <f>IF(COUNTIF(Setup_Hierarchy!$J$83:$IV$83,"="&amp;$K270)&lt;&gt;0,$L270,0)</f>
        <v>0</v>
      </c>
      <c r="CN270" s="61">
        <f>IF(COUNTIF(Setup_Hierarchy!$J$84:$IV$84,"="&amp;$K270)&lt;&gt;0,$L270,0)</f>
        <v>0</v>
      </c>
      <c r="CO270" s="61">
        <f>IF(COUNTIF(Setup_Hierarchy!$J$85:$IV$85,"="&amp;$K270)&lt;&gt;0,$L270,0)</f>
        <v>0</v>
      </c>
      <c r="CP270" s="61">
        <f>IF(COUNTIF(Setup_Hierarchy!$J$86:$IV$86,"="&amp;$K270)&lt;&gt;0,$L270,0)</f>
        <v>0</v>
      </c>
      <c r="CQ270" s="61">
        <f>IF(COUNTIF(Setup_Hierarchy!$J$87:$IV$87,"="&amp;$K270)&lt;&gt;0,$L270,0)</f>
        <v>0</v>
      </c>
      <c r="CR270" s="61">
        <f>IF(COUNTIF(Setup_Hierarchy!$J$88:$IV$88,"="&amp;$K270)&lt;&gt;0,$L270,0)</f>
        <v>0</v>
      </c>
      <c r="CS270" s="61">
        <f>IF(COUNTIF(Setup_Hierarchy!$J$89:$IV$89,"="&amp;$K270)&lt;&gt;0,$L270,0)</f>
        <v>0</v>
      </c>
      <c r="CT270" s="61">
        <f>IF(COUNTIF(Setup_Hierarchy!$J$90:$IV$90,"="&amp;$K270)&lt;&gt;0,$L270,0)</f>
        <v>0</v>
      </c>
      <c r="CU270" s="61">
        <f>IF(COUNTIF(Setup_Hierarchy!$J$91:$IV$91,"="&amp;$K270)&lt;&gt;0,$L270,0)</f>
        <v>0</v>
      </c>
      <c r="CV270" s="61">
        <f>IF(COUNTIF(Setup_Hierarchy!$J$92:$IV$92,"="&amp;$K270)&lt;&gt;0,$L270,0)</f>
        <v>0</v>
      </c>
      <c r="CW270" s="61">
        <f>IF(COUNTIF(Setup_Hierarchy!$J$93:$IV$93,"="&amp;$K270)&lt;&gt;0,$L270,0)</f>
        <v>0</v>
      </c>
      <c r="CX270" s="61">
        <f>IF(COUNTIF(Setup_Hierarchy!$J$94:$IV$94,"="&amp;$K270)&lt;&gt;0,$L270,0)</f>
        <v>0</v>
      </c>
      <c r="CY270" s="61">
        <f>IF(COUNTIF(Setup_Hierarchy!$J$95:$IV$95,"="&amp;$K270)&lt;&gt;0,$L270,0)</f>
        <v>0</v>
      </c>
      <c r="CZ270" s="61">
        <f>IF(COUNTIF(Setup_Hierarchy!$J$96:$IV$96,"="&amp;$K270)&lt;&gt;0,$L270,0)</f>
        <v>0</v>
      </c>
      <c r="DA270" s="61">
        <f>IF(COUNTIF(Setup_Hierarchy!$J$97:$IV$97,"="&amp;$K270)&lt;&gt;0,$L270,0)</f>
        <v>0</v>
      </c>
      <c r="DB270" s="61">
        <f>IF(COUNTIF(Setup_Hierarchy!$J$98:$IV$98,"="&amp;$K270)&lt;&gt;0,$L270,0)</f>
        <v>0</v>
      </c>
      <c r="DC270" s="61">
        <f>IF(COUNTIF(Setup_Hierarchy!$J$99:$IV$99,"="&amp;$K270)&lt;&gt;0,$L270,0)</f>
        <v>0</v>
      </c>
      <c r="DD270" s="61">
        <f>IF(COUNTIF(Setup_Hierarchy!$J$100:$IV$100,"="&amp;$K270)&lt;&gt;0,$L270,0)</f>
        <v>0</v>
      </c>
      <c r="DE270" s="61">
        <f>IF(COUNTIF(Setup_Hierarchy!$J$101:$IV$101,"="&amp;$K270)&lt;&gt;0,$L270,0)</f>
        <v>0</v>
      </c>
      <c r="DF270" s="61">
        <f>IF(COUNTIF(Setup_Hierarchy!$J$102:$IV$102,"="&amp;$K270)&lt;&gt;0,$L270,0)</f>
        <v>0</v>
      </c>
      <c r="DG270" s="61">
        <f>IF(COUNTIF(Setup_Hierarchy!$J$103:$IV$103,"="&amp;$K270)&lt;&gt;0,$L270,0)</f>
        <v>0</v>
      </c>
      <c r="DH270" s="61">
        <f>IF(COUNTIF(Setup_Hierarchy!$J$104:$IV$104,"="&amp;$K270)&lt;&gt;0,$L270,0)</f>
        <v>0</v>
      </c>
      <c r="DI270" s="61">
        <f>IF(COUNTIF(Setup_Hierarchy!$J$105:$IV$105,"="&amp;$K270)&lt;&gt;0,$L270,0)</f>
        <v>0</v>
      </c>
      <c r="DJ270" s="61">
        <f>IF(COUNTIF(Setup_Hierarchy!$J$106:$IV$106,"="&amp;$K270)&lt;&gt;0,$L270,0)</f>
        <v>0</v>
      </c>
      <c r="DK270" s="61">
        <f>IF(COUNTIF(Setup_Hierarchy!$J$107:$IV$107,"="&amp;$K270)&lt;&gt;0,$L270,0)</f>
        <v>0</v>
      </c>
      <c r="DL270" s="61">
        <f>IF(COUNTIF(Setup_Hierarchy!$J$108:$IV$108,"="&amp;$K270)&lt;&gt;0,$L270,0)</f>
        <v>0</v>
      </c>
      <c r="DM270" s="61">
        <f>IF(COUNTIF(Setup_Hierarchy!$J$109:$IV$109,"="&amp;$K270)&lt;&gt;0,$L270,0)</f>
        <v>0</v>
      </c>
      <c r="DN270" s="61">
        <f>IF(COUNTIF(Setup_Hierarchy!$J$110:$IV$110,"="&amp;$K270)&lt;&gt;0,$L270,0)</f>
        <v>0</v>
      </c>
      <c r="DO270" s="61">
        <f>IF(COUNTIF(Setup_Hierarchy!$J$111:$IV$111,"="&amp;$K270)&lt;&gt;0,$L270,0)</f>
        <v>0</v>
      </c>
      <c r="DP270" s="61">
        <f>IF(COUNTIF(Setup_Hierarchy!$J$112:$IV$112,"="&amp;$K270)&lt;&gt;0,$L270,0)</f>
        <v>0</v>
      </c>
      <c r="DQ270" s="61">
        <f>IF(COUNTIF(Setup_Hierarchy!$J$113:$IV$113,"="&amp;$K270)&lt;&gt;0,$L270,0)</f>
        <v>0</v>
      </c>
      <c r="DR270" s="61">
        <f>IF(COUNTIF(Setup_Hierarchy!$J$114:$IV$114,"="&amp;$K270)&lt;&gt;0,$L270,0)</f>
        <v>0</v>
      </c>
      <c r="DS270" s="61">
        <f>IF(COUNTIF(Setup_Hierarchy!$J$115:$IV$115,"="&amp;$K270)&lt;&gt;0,$L270,0)</f>
        <v>0</v>
      </c>
      <c r="DT270" s="61">
        <f>IF(COUNTIF(Setup_Hierarchy!$J$116:$IV$116,"="&amp;$K270)&lt;&gt;0,$L270,0)</f>
        <v>0</v>
      </c>
    </row>
    <row r="271" spans="2:124" x14ac:dyDescent="0.2">
      <c r="B271" t="s">
        <v>43</v>
      </c>
      <c r="C271">
        <v>402</v>
      </c>
      <c r="D271" t="s">
        <v>9</v>
      </c>
      <c r="E271" t="s">
        <v>369</v>
      </c>
      <c r="F271" t="s">
        <v>526</v>
      </c>
      <c r="G271" t="s">
        <v>523</v>
      </c>
      <c r="H271" t="s">
        <v>14</v>
      </c>
      <c r="I271">
        <v>0.20330300000000001</v>
      </c>
      <c r="J271">
        <v>0.18387600000000001</v>
      </c>
      <c r="K271">
        <v>628</v>
      </c>
      <c r="L271">
        <v>0.69</v>
      </c>
      <c r="M271" s="61">
        <f>IF(COUNTIF(Setup_Hierarchy!$J$5:$IV$5,"="&amp;$K271)&lt;&gt;0,$L271,0)</f>
        <v>0.69</v>
      </c>
      <c r="N271" s="61">
        <f>IF(COUNTIF(Setup_Hierarchy!$J$6:$IV$6,"="&amp;$K271)&lt;&gt;0,$L271,0)</f>
        <v>0.69</v>
      </c>
      <c r="O271" s="61">
        <f>IF(COUNTIF(Setup_Hierarchy!$J$7:$IV$7,"="&amp;$K271)&lt;&gt;0,$L271,0)</f>
        <v>0.69</v>
      </c>
      <c r="P271" s="61">
        <f>IF(COUNTIF(Setup_Hierarchy!$J$8:$IV$8,"="&amp;$K271)&lt;&gt;0,$L271,0)</f>
        <v>0</v>
      </c>
      <c r="Q271" s="61">
        <f>IF(COUNTIF(Setup_Hierarchy!$J$9:$IV$9,"="&amp;$K271)&lt;&gt;0,$L271,0)</f>
        <v>0</v>
      </c>
      <c r="R271" s="61">
        <f>IF(COUNTIF(Setup_Hierarchy!$J$10:$IV$10,"="&amp;$K271)&lt;&gt;0,$L271,0)</f>
        <v>0</v>
      </c>
      <c r="S271" s="61">
        <f>IF(COUNTIF(Setup_Hierarchy!$J$11:$IV$11,"="&amp;$K271)&lt;&gt;0,$L271,0)</f>
        <v>0</v>
      </c>
      <c r="T271" s="61">
        <f>IF(COUNTIF(Setup_Hierarchy!$J$12:$IV$12,"="&amp;$K271)&lt;&gt;0,$L271,0)</f>
        <v>0</v>
      </c>
      <c r="U271" s="61">
        <f>IF(COUNTIF(Setup_Hierarchy!$J$13:$IV$13,"="&amp;$K271)&lt;&gt;0,$L271,0)</f>
        <v>0</v>
      </c>
      <c r="V271" s="61">
        <f>IF(COUNTIF(Setup_Hierarchy!$J$14:$IV$14,"="&amp;$K271)&lt;&gt;0,$L271,0)</f>
        <v>0</v>
      </c>
      <c r="W271" s="61">
        <f>IF(COUNTIF(Setup_Hierarchy!$J$15:$IV$15,"="&amp;$K271)&lt;&gt;0,$L271,0)</f>
        <v>0</v>
      </c>
      <c r="X271" s="61">
        <f>IF(COUNTIF(Setup_Hierarchy!$J$16:$IV$16,"="&amp;$K271)&lt;&gt;0,$L271,0)</f>
        <v>0</v>
      </c>
      <c r="Y271" s="61">
        <f>IF(COUNTIF(Setup_Hierarchy!$J$17:$IV$17,"="&amp;$K271)&lt;&gt;0,$L271,0)</f>
        <v>0</v>
      </c>
      <c r="Z271" s="61">
        <f>IF(COUNTIF(Setup_Hierarchy!$J$18:$IV$18,"="&amp;$K271)&lt;&gt;0,$L271,0)</f>
        <v>0</v>
      </c>
      <c r="AA271" s="61">
        <f>IF(COUNTIF(Setup_Hierarchy!$J$19:$IV$19,"="&amp;$K271)&lt;&gt;0,$L271,0)</f>
        <v>0</v>
      </c>
      <c r="AB271" s="61">
        <f>IF(COUNTIF(Setup_Hierarchy!$J$20:$IV$20,"="&amp;$K271)&lt;&gt;0,$L271,0)</f>
        <v>0</v>
      </c>
      <c r="AC271" s="61">
        <f>IF(COUNTIF(Setup_Hierarchy!$J$21:$IV$21,"="&amp;$K271)&lt;&gt;0,$L271,0)</f>
        <v>0</v>
      </c>
      <c r="AD271" s="61">
        <f>IF(COUNTIF(Setup_Hierarchy!$J$22:$IV$22,"="&amp;$K271)&lt;&gt;0,$L271,0)</f>
        <v>0</v>
      </c>
      <c r="AE271" s="61">
        <f>IF(COUNTIF(Setup_Hierarchy!$J$23:$IV$23,"="&amp;$K271)&lt;&gt;0,$L271,0)</f>
        <v>0</v>
      </c>
      <c r="AF271" s="61">
        <f>IF(COUNTIF(Setup_Hierarchy!$J$24:$IV$24,"="&amp;$K271)&lt;&gt;0,$L271,0)</f>
        <v>0</v>
      </c>
      <c r="AG271" s="61">
        <f>IF(COUNTIF(Setup_Hierarchy!$J$25:$IV$25,"="&amp;$K271)&lt;&gt;0,$L271,0)</f>
        <v>0</v>
      </c>
      <c r="AH271" s="61">
        <f>IF(COUNTIF(Setup_Hierarchy!$J$26:$IV$26,"="&amp;$K271)&lt;&gt;0,$L271,0)</f>
        <v>0</v>
      </c>
      <c r="AI271" s="61">
        <f>IF(COUNTIF(Setup_Hierarchy!$J$27:$IV$27,"="&amp;$K271)&lt;&gt;0,$L271,0)</f>
        <v>0</v>
      </c>
      <c r="AJ271" s="61">
        <f>IF(COUNTIF(Setup_Hierarchy!$J$28:$IV$28,"="&amp;$K271)&lt;&gt;0,$L271,0)</f>
        <v>0</v>
      </c>
      <c r="AK271" s="61">
        <f>IF(COUNTIF(Setup_Hierarchy!$J$29:$IV$29,"="&amp;$K271)&lt;&gt;0,$L271,0)</f>
        <v>0</v>
      </c>
      <c r="AL271" s="61">
        <f>IF(COUNTIF(Setup_Hierarchy!$J$30:$IV$30,"="&amp;$K271)&lt;&gt;0,$L271,0)</f>
        <v>0</v>
      </c>
      <c r="AM271" s="61">
        <f>IF(COUNTIF(Setup_Hierarchy!$J$31:$IV$31,"="&amp;$K271)&lt;&gt;0,$L271,0)</f>
        <v>0</v>
      </c>
      <c r="AN271" s="61">
        <f>IF(COUNTIF(Setup_Hierarchy!$J$32:$IV$32,"="&amp;$K271)&lt;&gt;0,$L271,0)</f>
        <v>0</v>
      </c>
      <c r="AO271" s="61">
        <f>IF(COUNTIF(Setup_Hierarchy!$J$33:$IV$33,"="&amp;$K271)&lt;&gt;0,$L271,0)</f>
        <v>0</v>
      </c>
      <c r="AP271" s="61">
        <f>IF(COUNTIF(Setup_Hierarchy!$J$34:$IV$34,"="&amp;$K271)&lt;&gt;0,$L271,0)</f>
        <v>0</v>
      </c>
      <c r="AQ271" s="61">
        <f>IF(COUNTIF(Setup_Hierarchy!$J$35:$IV$35,"="&amp;$K271)&lt;&gt;0,$L271,0)</f>
        <v>0</v>
      </c>
      <c r="AR271" s="61">
        <f>IF(COUNTIF(Setup_Hierarchy!$J$36:$IV$36,"="&amp;$K271)&lt;&gt;0,$L271,0)</f>
        <v>0</v>
      </c>
      <c r="AS271" s="61">
        <f>IF(COUNTIF(Setup_Hierarchy!$J$37:$IV$37,"="&amp;$K271)&lt;&gt;0,$L271,0)</f>
        <v>0</v>
      </c>
      <c r="AT271" s="61">
        <f>IF(COUNTIF(Setup_Hierarchy!$J$38:$IV$38,"="&amp;$K271)&lt;&gt;0,$L271,0)</f>
        <v>0</v>
      </c>
      <c r="AU271" s="61">
        <f>IF(COUNTIF(Setup_Hierarchy!$J$39:$IV$39,"="&amp;$K271)&lt;&gt;0,$L271,0)</f>
        <v>0</v>
      </c>
      <c r="AV271" s="61">
        <f>IF(COUNTIF(Setup_Hierarchy!$J$40:$IV$40,"="&amp;$K271)&lt;&gt;0,$L271,0)</f>
        <v>0</v>
      </c>
      <c r="AW271" s="61">
        <f>IF(COUNTIF(Setup_Hierarchy!$J$41:$IV$41,"="&amp;$K271)&lt;&gt;0,$L271,0)</f>
        <v>0</v>
      </c>
      <c r="AX271" s="61">
        <f>IF(COUNTIF(Setup_Hierarchy!$J$42:$IV$42,"="&amp;$K271)&lt;&gt;0,$L271,0)</f>
        <v>0</v>
      </c>
      <c r="AY271" s="61">
        <f>IF(COUNTIF(Setup_Hierarchy!$J$43:$IV$43,"="&amp;$K271)&lt;&gt;0,$L271,0)</f>
        <v>0</v>
      </c>
      <c r="AZ271" s="61">
        <f>IF(COUNTIF(Setup_Hierarchy!$J$44:$IV$44,"="&amp;$K271)&lt;&gt;0,$L271,0)</f>
        <v>0</v>
      </c>
      <c r="BA271" s="61">
        <f>IF(COUNTIF(Setup_Hierarchy!$J$45:$IV$45,"="&amp;$K271)&lt;&gt;0,$L271,0)</f>
        <v>0</v>
      </c>
      <c r="BB271" s="61">
        <f>IF(COUNTIF(Setup_Hierarchy!$J$46:$IV$46,"="&amp;$K271)&lt;&gt;0,$L271,0)</f>
        <v>0</v>
      </c>
      <c r="BC271" s="61">
        <f>IF(COUNTIF(Setup_Hierarchy!$J$47:$IV$47,"="&amp;$K271)&lt;&gt;0,$L271,0)</f>
        <v>0</v>
      </c>
      <c r="BD271" s="61">
        <f>IF(COUNTIF(Setup_Hierarchy!$J$48:$IV$48,"="&amp;$K271)&lt;&gt;0,$L271,0)</f>
        <v>0</v>
      </c>
      <c r="BE271" s="61">
        <f>IF(COUNTIF(Setup_Hierarchy!$J$49:$IV$49,"="&amp;$K271)&lt;&gt;0,$L271,0)</f>
        <v>0</v>
      </c>
      <c r="BF271" s="61">
        <f>IF(COUNTIF(Setup_Hierarchy!$J$50:$IV$50,"="&amp;$K271)&lt;&gt;0,$L271,0)</f>
        <v>0</v>
      </c>
      <c r="BG271" s="61">
        <f>IF(COUNTIF(Setup_Hierarchy!$J$51:$IV$51,"="&amp;$K271)&lt;&gt;0,$L271,0)</f>
        <v>0.69</v>
      </c>
      <c r="BH271" s="61">
        <f>IF(COUNTIF(Setup_Hierarchy!$J$52:$IV$52,"="&amp;$K271)&lt;&gt;0,$L271,0)</f>
        <v>0</v>
      </c>
      <c r="BI271" s="61">
        <f>IF(COUNTIF(Setup_Hierarchy!$J$53:$IV$53,"="&amp;$K271)&lt;&gt;0,$L271,0)</f>
        <v>0</v>
      </c>
      <c r="BJ271" s="61">
        <f>IF(COUNTIF(Setup_Hierarchy!$J$54:$IV$54,"="&amp;$K271)&lt;&gt;0,$L271,0)</f>
        <v>0</v>
      </c>
      <c r="BK271" s="61">
        <f>IF(COUNTIF(Setup_Hierarchy!$J$55:$IV$55,"="&amp;$K271)&lt;&gt;0,$L271,0)</f>
        <v>0</v>
      </c>
      <c r="BL271" s="61">
        <f>IF(COUNTIF(Setup_Hierarchy!$J$56:$IV$56,"="&amp;$K271)&lt;&gt;0,$L271,0)</f>
        <v>0</v>
      </c>
      <c r="BM271" s="61">
        <f>IF(COUNTIF(Setup_Hierarchy!$J$57:$IV$57,"="&amp;$K271)&lt;&gt;0,$L271,0)</f>
        <v>0</v>
      </c>
      <c r="BN271" s="61">
        <f>IF(COUNTIF(Setup_Hierarchy!$J$58:$IV$58,"="&amp;$K271)&lt;&gt;0,$L271,0)</f>
        <v>0</v>
      </c>
      <c r="BO271" s="61">
        <f>IF(COUNTIF(Setup_Hierarchy!$J$59:$IV$59,"="&amp;$K271)&lt;&gt;0,$L271,0)</f>
        <v>0.69</v>
      </c>
      <c r="BP271" s="61">
        <f>IF(COUNTIF(Setup_Hierarchy!$J$60:$IV$60,"="&amp;$K271)&lt;&gt;0,$L271,0)</f>
        <v>0</v>
      </c>
      <c r="BQ271" s="61">
        <f>IF(COUNTIF(Setup_Hierarchy!$J$61:$IV$61,"="&amp;$K271)&lt;&gt;0,$L271,0)</f>
        <v>0</v>
      </c>
      <c r="BR271" s="61">
        <f>IF(COUNTIF(Setup_Hierarchy!$J$62:$IV$62,"="&amp;$K271)&lt;&gt;0,$L271,0)</f>
        <v>0</v>
      </c>
      <c r="BS271" s="61">
        <f>IF(COUNTIF(Setup_Hierarchy!$J$63:$IV$63,"="&amp;$K271)&lt;&gt;0,$L271,0)</f>
        <v>0</v>
      </c>
      <c r="BT271" s="61">
        <f>IF(COUNTIF(Setup_Hierarchy!$J$64:$IV$64,"="&amp;$K271)&lt;&gt;0,$L271,0)</f>
        <v>0</v>
      </c>
      <c r="BU271" s="61">
        <f>IF(COUNTIF(Setup_Hierarchy!$J$65:$IV$65,"="&amp;$K271)&lt;&gt;0,$L271,0)</f>
        <v>0</v>
      </c>
      <c r="BV271" s="61">
        <f>IF(COUNTIF(Setup_Hierarchy!$J$66:$IV$66,"="&amp;$K271)&lt;&gt;0,$L271,0)</f>
        <v>0</v>
      </c>
      <c r="BW271" s="61">
        <f>IF(COUNTIF(Setup_Hierarchy!$J$67:$IV$67,"="&amp;$K271)&lt;&gt;0,$L271,0)</f>
        <v>0</v>
      </c>
      <c r="BX271" s="61">
        <f>IF(COUNTIF(Setup_Hierarchy!$J$68:$IV$68,"="&amp;$K271)&lt;&gt;0,$L271,0)</f>
        <v>0</v>
      </c>
      <c r="BY271" s="61">
        <f>IF(COUNTIF(Setup_Hierarchy!$J$69:$IV$69,"="&amp;$K271)&lt;&gt;0,$L271,0)</f>
        <v>0</v>
      </c>
      <c r="BZ271" s="61">
        <f>IF(COUNTIF(Setup_Hierarchy!$J$70:$IV$70,"="&amp;$K271)&lt;&gt;0,$L271,0)</f>
        <v>0</v>
      </c>
      <c r="CA271" s="61">
        <f>IF(COUNTIF(Setup_Hierarchy!$J$71:$IV$71,"="&amp;$K271)&lt;&gt;0,$L271,0)</f>
        <v>0</v>
      </c>
      <c r="CB271" s="61">
        <f>IF(COUNTIF(Setup_Hierarchy!$J$72:$IV$72,"="&amp;$K271)&lt;&gt;0,$L271,0)</f>
        <v>0</v>
      </c>
      <c r="CC271" s="61">
        <f>IF(COUNTIF(Setup_Hierarchy!$J$73:$IV$73,"="&amp;$K271)&lt;&gt;0,$L271,0)</f>
        <v>0</v>
      </c>
      <c r="CD271" s="61">
        <f>IF(COUNTIF(Setup_Hierarchy!$J$74:$IV$74,"="&amp;$K271)&lt;&gt;0,$L271,0)</f>
        <v>0</v>
      </c>
      <c r="CE271" s="61">
        <f>IF(COUNTIF(Setup_Hierarchy!$J$75:$IV$75,"="&amp;$K271)&lt;&gt;0,$L271,0)</f>
        <v>0.69</v>
      </c>
      <c r="CF271" s="61">
        <f>IF(COUNTIF(Setup_Hierarchy!$J$76:$IV$76,"="&amp;$K271)&lt;&gt;0,$L271,0)</f>
        <v>0.69</v>
      </c>
      <c r="CG271" s="61">
        <f>IF(COUNTIF(Setup_Hierarchy!$J$77:$IV$77,"="&amp;$K271)&lt;&gt;0,$L271,0)</f>
        <v>0</v>
      </c>
      <c r="CH271" s="61">
        <f>IF(COUNTIF(Setup_Hierarchy!$J$78:$IV$78,"="&amp;$K271)&lt;&gt;0,$L271,0)</f>
        <v>0</v>
      </c>
      <c r="CI271" s="61">
        <f>IF(COUNTIF(Setup_Hierarchy!$J$79:$IV$79,"="&amp;$K271)&lt;&gt;0,$L271,0)</f>
        <v>0</v>
      </c>
      <c r="CJ271" s="61">
        <f>IF(COUNTIF(Setup_Hierarchy!$J$80:$IV$80,"="&amp;$K271)&lt;&gt;0,$L271,0)</f>
        <v>0</v>
      </c>
      <c r="CK271" s="61">
        <f>IF(COUNTIF(Setup_Hierarchy!$J$81:$IV$81,"="&amp;$K271)&lt;&gt;0,$L271,0)</f>
        <v>0</v>
      </c>
      <c r="CL271" s="61">
        <f>IF(COUNTIF(Setup_Hierarchy!$J$82:$IV$82,"="&amp;$K271)&lt;&gt;0,$L271,0)</f>
        <v>0</v>
      </c>
      <c r="CM271" s="61">
        <f>IF(COUNTIF(Setup_Hierarchy!$J$83:$IV$83,"="&amp;$K271)&lt;&gt;0,$L271,0)</f>
        <v>0</v>
      </c>
      <c r="CN271" s="61">
        <f>IF(COUNTIF(Setup_Hierarchy!$J$84:$IV$84,"="&amp;$K271)&lt;&gt;0,$L271,0)</f>
        <v>0</v>
      </c>
      <c r="CO271" s="61">
        <f>IF(COUNTIF(Setup_Hierarchy!$J$85:$IV$85,"="&amp;$K271)&lt;&gt;0,$L271,0)</f>
        <v>0</v>
      </c>
      <c r="CP271" s="61">
        <f>IF(COUNTIF(Setup_Hierarchy!$J$86:$IV$86,"="&amp;$K271)&lt;&gt;0,$L271,0)</f>
        <v>0</v>
      </c>
      <c r="CQ271" s="61">
        <f>IF(COUNTIF(Setup_Hierarchy!$J$87:$IV$87,"="&amp;$K271)&lt;&gt;0,$L271,0)</f>
        <v>0</v>
      </c>
      <c r="CR271" s="61">
        <f>IF(COUNTIF(Setup_Hierarchy!$J$88:$IV$88,"="&amp;$K271)&lt;&gt;0,$L271,0)</f>
        <v>0</v>
      </c>
      <c r="CS271" s="61">
        <f>IF(COUNTIF(Setup_Hierarchy!$J$89:$IV$89,"="&amp;$K271)&lt;&gt;0,$L271,0)</f>
        <v>0</v>
      </c>
      <c r="CT271" s="61">
        <f>IF(COUNTIF(Setup_Hierarchy!$J$90:$IV$90,"="&amp;$K271)&lt;&gt;0,$L271,0)</f>
        <v>0</v>
      </c>
      <c r="CU271" s="61">
        <f>IF(COUNTIF(Setup_Hierarchy!$J$91:$IV$91,"="&amp;$K271)&lt;&gt;0,$L271,0)</f>
        <v>0</v>
      </c>
      <c r="CV271" s="61">
        <f>IF(COUNTIF(Setup_Hierarchy!$J$92:$IV$92,"="&amp;$K271)&lt;&gt;0,$L271,0)</f>
        <v>0</v>
      </c>
      <c r="CW271" s="61">
        <f>IF(COUNTIF(Setup_Hierarchy!$J$93:$IV$93,"="&amp;$K271)&lt;&gt;0,$L271,0)</f>
        <v>0</v>
      </c>
      <c r="CX271" s="61">
        <f>IF(COUNTIF(Setup_Hierarchy!$J$94:$IV$94,"="&amp;$K271)&lt;&gt;0,$L271,0)</f>
        <v>0</v>
      </c>
      <c r="CY271" s="61">
        <f>IF(COUNTIF(Setup_Hierarchy!$J$95:$IV$95,"="&amp;$K271)&lt;&gt;0,$L271,0)</f>
        <v>0</v>
      </c>
      <c r="CZ271" s="61">
        <f>IF(COUNTIF(Setup_Hierarchy!$J$96:$IV$96,"="&amp;$K271)&lt;&gt;0,$L271,0)</f>
        <v>0</v>
      </c>
      <c r="DA271" s="61">
        <f>IF(COUNTIF(Setup_Hierarchy!$J$97:$IV$97,"="&amp;$K271)&lt;&gt;0,$L271,0)</f>
        <v>0</v>
      </c>
      <c r="DB271" s="61">
        <f>IF(COUNTIF(Setup_Hierarchy!$J$98:$IV$98,"="&amp;$K271)&lt;&gt;0,$L271,0)</f>
        <v>0</v>
      </c>
      <c r="DC271" s="61">
        <f>IF(COUNTIF(Setup_Hierarchy!$J$99:$IV$99,"="&amp;$K271)&lt;&gt;0,$L271,0)</f>
        <v>0</v>
      </c>
      <c r="DD271" s="61">
        <f>IF(COUNTIF(Setup_Hierarchy!$J$100:$IV$100,"="&amp;$K271)&lt;&gt;0,$L271,0)</f>
        <v>0</v>
      </c>
      <c r="DE271" s="61">
        <f>IF(COUNTIF(Setup_Hierarchy!$J$101:$IV$101,"="&amp;$K271)&lt;&gt;0,$L271,0)</f>
        <v>0</v>
      </c>
      <c r="DF271" s="61">
        <f>IF(COUNTIF(Setup_Hierarchy!$J$102:$IV$102,"="&amp;$K271)&lt;&gt;0,$L271,0)</f>
        <v>0</v>
      </c>
      <c r="DG271" s="61">
        <f>IF(COUNTIF(Setup_Hierarchy!$J$103:$IV$103,"="&amp;$K271)&lt;&gt;0,$L271,0)</f>
        <v>0</v>
      </c>
      <c r="DH271" s="61">
        <f>IF(COUNTIF(Setup_Hierarchy!$J$104:$IV$104,"="&amp;$K271)&lt;&gt;0,$L271,0)</f>
        <v>0</v>
      </c>
      <c r="DI271" s="61">
        <f>IF(COUNTIF(Setup_Hierarchy!$J$105:$IV$105,"="&amp;$K271)&lt;&gt;0,$L271,0)</f>
        <v>0</v>
      </c>
      <c r="DJ271" s="61">
        <f>IF(COUNTIF(Setup_Hierarchy!$J$106:$IV$106,"="&amp;$K271)&lt;&gt;0,$L271,0)</f>
        <v>0</v>
      </c>
      <c r="DK271" s="61">
        <f>IF(COUNTIF(Setup_Hierarchy!$J$107:$IV$107,"="&amp;$K271)&lt;&gt;0,$L271,0)</f>
        <v>0</v>
      </c>
      <c r="DL271" s="61">
        <f>IF(COUNTIF(Setup_Hierarchy!$J$108:$IV$108,"="&amp;$K271)&lt;&gt;0,$L271,0)</f>
        <v>0</v>
      </c>
      <c r="DM271" s="61">
        <f>IF(COUNTIF(Setup_Hierarchy!$J$109:$IV$109,"="&amp;$K271)&lt;&gt;0,$L271,0)</f>
        <v>0</v>
      </c>
      <c r="DN271" s="61">
        <f>IF(COUNTIF(Setup_Hierarchy!$J$110:$IV$110,"="&amp;$K271)&lt;&gt;0,$L271,0)</f>
        <v>0</v>
      </c>
      <c r="DO271" s="61">
        <f>IF(COUNTIF(Setup_Hierarchy!$J$111:$IV$111,"="&amp;$K271)&lt;&gt;0,$L271,0)</f>
        <v>0</v>
      </c>
      <c r="DP271" s="61">
        <f>IF(COUNTIF(Setup_Hierarchy!$J$112:$IV$112,"="&amp;$K271)&lt;&gt;0,$L271,0)</f>
        <v>0</v>
      </c>
      <c r="DQ271" s="61">
        <f>IF(COUNTIF(Setup_Hierarchy!$J$113:$IV$113,"="&amp;$K271)&lt;&gt;0,$L271,0)</f>
        <v>0</v>
      </c>
      <c r="DR271" s="61">
        <f>IF(COUNTIF(Setup_Hierarchy!$J$114:$IV$114,"="&amp;$K271)&lt;&gt;0,$L271,0)</f>
        <v>0</v>
      </c>
      <c r="DS271" s="61">
        <f>IF(COUNTIF(Setup_Hierarchy!$J$115:$IV$115,"="&amp;$K271)&lt;&gt;0,$L271,0)</f>
        <v>0</v>
      </c>
      <c r="DT271" s="61">
        <f>IF(COUNTIF(Setup_Hierarchy!$J$116:$IV$116,"="&amp;$K271)&lt;&gt;0,$L271,0)</f>
        <v>0</v>
      </c>
    </row>
    <row r="272" spans="2:124" x14ac:dyDescent="0.2">
      <c r="B272" t="s">
        <v>43</v>
      </c>
      <c r="C272">
        <v>402</v>
      </c>
      <c r="D272" t="s">
        <v>9</v>
      </c>
      <c r="E272" t="s">
        <v>369</v>
      </c>
      <c r="F272" t="s">
        <v>526</v>
      </c>
      <c r="G272" t="s">
        <v>523</v>
      </c>
      <c r="H272" t="s">
        <v>14</v>
      </c>
      <c r="I272">
        <v>0.20330300000000001</v>
      </c>
      <c r="J272">
        <v>0.18387600000000001</v>
      </c>
      <c r="K272">
        <v>679</v>
      </c>
      <c r="L272">
        <v>8.26</v>
      </c>
      <c r="M272" s="61">
        <f>IF(COUNTIF(Setup_Hierarchy!$J$5:$IV$5,"="&amp;$K272)&lt;&gt;0,$L272,0)</f>
        <v>8.26</v>
      </c>
      <c r="N272" s="61">
        <f>IF(COUNTIF(Setup_Hierarchy!$J$6:$IV$6,"="&amp;$K272)&lt;&gt;0,$L272,0)</f>
        <v>8.26</v>
      </c>
      <c r="O272" s="61">
        <f>IF(COUNTIF(Setup_Hierarchy!$J$7:$IV$7,"="&amp;$K272)&lt;&gt;0,$L272,0)</f>
        <v>8.26</v>
      </c>
      <c r="P272" s="61">
        <f>IF(COUNTIF(Setup_Hierarchy!$J$8:$IV$8,"="&amp;$K272)&lt;&gt;0,$L272,0)</f>
        <v>8.26</v>
      </c>
      <c r="Q272" s="61">
        <f>IF(COUNTIF(Setup_Hierarchy!$J$9:$IV$9,"="&amp;$K272)&lt;&gt;0,$L272,0)</f>
        <v>8.26</v>
      </c>
      <c r="R272" s="61">
        <f>IF(COUNTIF(Setup_Hierarchy!$J$10:$IV$10,"="&amp;$K272)&lt;&gt;0,$L272,0)</f>
        <v>0</v>
      </c>
      <c r="S272" s="61">
        <f>IF(COUNTIF(Setup_Hierarchy!$J$11:$IV$11,"="&amp;$K272)&lt;&gt;0,$L272,0)</f>
        <v>0</v>
      </c>
      <c r="T272" s="61">
        <f>IF(COUNTIF(Setup_Hierarchy!$J$12:$IV$12,"="&amp;$K272)&lt;&gt;0,$L272,0)</f>
        <v>0</v>
      </c>
      <c r="U272" s="61">
        <f>IF(COUNTIF(Setup_Hierarchy!$J$13:$IV$13,"="&amp;$K272)&lt;&gt;0,$L272,0)</f>
        <v>0</v>
      </c>
      <c r="V272" s="61">
        <f>IF(COUNTIF(Setup_Hierarchy!$J$14:$IV$14,"="&amp;$K272)&lt;&gt;0,$L272,0)</f>
        <v>8.26</v>
      </c>
      <c r="W272" s="61">
        <f>IF(COUNTIF(Setup_Hierarchy!$J$15:$IV$15,"="&amp;$K272)&lt;&gt;0,$L272,0)</f>
        <v>8.26</v>
      </c>
      <c r="X272" s="61">
        <f>IF(COUNTIF(Setup_Hierarchy!$J$16:$IV$16,"="&amp;$K272)&lt;&gt;0,$L272,0)</f>
        <v>0</v>
      </c>
      <c r="Y272" s="61">
        <f>IF(COUNTIF(Setup_Hierarchy!$J$17:$IV$17,"="&amp;$K272)&lt;&gt;0,$L272,0)</f>
        <v>0</v>
      </c>
      <c r="Z272" s="61">
        <f>IF(COUNTIF(Setup_Hierarchy!$J$18:$IV$18,"="&amp;$K272)&lt;&gt;0,$L272,0)</f>
        <v>0</v>
      </c>
      <c r="AA272" s="61">
        <f>IF(COUNTIF(Setup_Hierarchy!$J$19:$IV$19,"="&amp;$K272)&lt;&gt;0,$L272,0)</f>
        <v>0</v>
      </c>
      <c r="AB272" s="61">
        <f>IF(COUNTIF(Setup_Hierarchy!$J$20:$IV$20,"="&amp;$K272)&lt;&gt;0,$L272,0)</f>
        <v>0</v>
      </c>
      <c r="AC272" s="61">
        <f>IF(COUNTIF(Setup_Hierarchy!$J$21:$IV$21,"="&amp;$K272)&lt;&gt;0,$L272,0)</f>
        <v>0</v>
      </c>
      <c r="AD272" s="61">
        <f>IF(COUNTIF(Setup_Hierarchy!$J$22:$IV$22,"="&amp;$K272)&lt;&gt;0,$L272,0)</f>
        <v>0</v>
      </c>
      <c r="AE272" s="61">
        <f>IF(COUNTIF(Setup_Hierarchy!$J$23:$IV$23,"="&amp;$K272)&lt;&gt;0,$L272,0)</f>
        <v>0</v>
      </c>
      <c r="AF272" s="61">
        <f>IF(COUNTIF(Setup_Hierarchy!$J$24:$IV$24,"="&amp;$K272)&lt;&gt;0,$L272,0)</f>
        <v>0</v>
      </c>
      <c r="AG272" s="61">
        <f>IF(COUNTIF(Setup_Hierarchy!$J$25:$IV$25,"="&amp;$K272)&lt;&gt;0,$L272,0)</f>
        <v>0</v>
      </c>
      <c r="AH272" s="61">
        <f>IF(COUNTIF(Setup_Hierarchy!$J$26:$IV$26,"="&amp;$K272)&lt;&gt;0,$L272,0)</f>
        <v>0</v>
      </c>
      <c r="AI272" s="61">
        <f>IF(COUNTIF(Setup_Hierarchy!$J$27:$IV$27,"="&amp;$K272)&lt;&gt;0,$L272,0)</f>
        <v>0</v>
      </c>
      <c r="AJ272" s="61">
        <f>IF(COUNTIF(Setup_Hierarchy!$J$28:$IV$28,"="&amp;$K272)&lt;&gt;0,$L272,0)</f>
        <v>0</v>
      </c>
      <c r="AK272" s="61">
        <f>IF(COUNTIF(Setup_Hierarchy!$J$29:$IV$29,"="&amp;$K272)&lt;&gt;0,$L272,0)</f>
        <v>0</v>
      </c>
      <c r="AL272" s="61">
        <f>IF(COUNTIF(Setup_Hierarchy!$J$30:$IV$30,"="&amp;$K272)&lt;&gt;0,$L272,0)</f>
        <v>0</v>
      </c>
      <c r="AM272" s="61">
        <f>IF(COUNTIF(Setup_Hierarchy!$J$31:$IV$31,"="&amp;$K272)&lt;&gt;0,$L272,0)</f>
        <v>0</v>
      </c>
      <c r="AN272" s="61">
        <f>IF(COUNTIF(Setup_Hierarchy!$J$32:$IV$32,"="&amp;$K272)&lt;&gt;0,$L272,0)</f>
        <v>0</v>
      </c>
      <c r="AO272" s="61">
        <f>IF(COUNTIF(Setup_Hierarchy!$J$33:$IV$33,"="&amp;$K272)&lt;&gt;0,$L272,0)</f>
        <v>0</v>
      </c>
      <c r="AP272" s="61">
        <f>IF(COUNTIF(Setup_Hierarchy!$J$34:$IV$34,"="&amp;$K272)&lt;&gt;0,$L272,0)</f>
        <v>0</v>
      </c>
      <c r="AQ272" s="61">
        <f>IF(COUNTIF(Setup_Hierarchy!$J$35:$IV$35,"="&amp;$K272)&lt;&gt;0,$L272,0)</f>
        <v>0</v>
      </c>
      <c r="AR272" s="61">
        <f>IF(COUNTIF(Setup_Hierarchy!$J$36:$IV$36,"="&amp;$K272)&lt;&gt;0,$L272,0)</f>
        <v>0</v>
      </c>
      <c r="AS272" s="61">
        <f>IF(COUNTIF(Setup_Hierarchy!$J$37:$IV$37,"="&amp;$K272)&lt;&gt;0,$L272,0)</f>
        <v>0</v>
      </c>
      <c r="AT272" s="61">
        <f>IF(COUNTIF(Setup_Hierarchy!$J$38:$IV$38,"="&amp;$K272)&lt;&gt;0,$L272,0)</f>
        <v>0</v>
      </c>
      <c r="AU272" s="61">
        <f>IF(COUNTIF(Setup_Hierarchy!$J$39:$IV$39,"="&amp;$K272)&lt;&gt;0,$L272,0)</f>
        <v>0</v>
      </c>
      <c r="AV272" s="61">
        <f>IF(COUNTIF(Setup_Hierarchy!$J$40:$IV$40,"="&amp;$K272)&lt;&gt;0,$L272,0)</f>
        <v>0</v>
      </c>
      <c r="AW272" s="61">
        <f>IF(COUNTIF(Setup_Hierarchy!$J$41:$IV$41,"="&amp;$K272)&lt;&gt;0,$L272,0)</f>
        <v>0</v>
      </c>
      <c r="AX272" s="61">
        <f>IF(COUNTIF(Setup_Hierarchy!$J$42:$IV$42,"="&amp;$K272)&lt;&gt;0,$L272,0)</f>
        <v>0</v>
      </c>
      <c r="AY272" s="61">
        <f>IF(COUNTIF(Setup_Hierarchy!$J$43:$IV$43,"="&amp;$K272)&lt;&gt;0,$L272,0)</f>
        <v>0</v>
      </c>
      <c r="AZ272" s="61">
        <f>IF(COUNTIF(Setup_Hierarchy!$J$44:$IV$44,"="&amp;$K272)&lt;&gt;0,$L272,0)</f>
        <v>0</v>
      </c>
      <c r="BA272" s="61">
        <f>IF(COUNTIF(Setup_Hierarchy!$J$45:$IV$45,"="&amp;$K272)&lt;&gt;0,$L272,0)</f>
        <v>0</v>
      </c>
      <c r="BB272" s="61">
        <f>IF(COUNTIF(Setup_Hierarchy!$J$46:$IV$46,"="&amp;$K272)&lt;&gt;0,$L272,0)</f>
        <v>0</v>
      </c>
      <c r="BC272" s="61">
        <f>IF(COUNTIF(Setup_Hierarchy!$J$47:$IV$47,"="&amp;$K272)&lt;&gt;0,$L272,0)</f>
        <v>0</v>
      </c>
      <c r="BD272" s="61">
        <f>IF(COUNTIF(Setup_Hierarchy!$J$48:$IV$48,"="&amp;$K272)&lt;&gt;0,$L272,0)</f>
        <v>0</v>
      </c>
      <c r="BE272" s="61">
        <f>IF(COUNTIF(Setup_Hierarchy!$J$49:$IV$49,"="&amp;$K272)&lt;&gt;0,$L272,0)</f>
        <v>0</v>
      </c>
      <c r="BF272" s="61">
        <f>IF(COUNTIF(Setup_Hierarchy!$J$50:$IV$50,"="&amp;$K272)&lt;&gt;0,$L272,0)</f>
        <v>0</v>
      </c>
      <c r="BG272" s="61">
        <f>IF(COUNTIF(Setup_Hierarchy!$J$51:$IV$51,"="&amp;$K272)&lt;&gt;0,$L272,0)</f>
        <v>0</v>
      </c>
      <c r="BH272" s="61">
        <f>IF(COUNTIF(Setup_Hierarchy!$J$52:$IV$52,"="&amp;$K272)&lt;&gt;0,$L272,0)</f>
        <v>0</v>
      </c>
      <c r="BI272" s="61">
        <f>IF(COUNTIF(Setup_Hierarchy!$J$53:$IV$53,"="&amp;$K272)&lt;&gt;0,$L272,0)</f>
        <v>0</v>
      </c>
      <c r="BJ272" s="61">
        <f>IF(COUNTIF(Setup_Hierarchy!$J$54:$IV$54,"="&amp;$K272)&lt;&gt;0,$L272,0)</f>
        <v>0</v>
      </c>
      <c r="BK272" s="61">
        <f>IF(COUNTIF(Setup_Hierarchy!$J$55:$IV$55,"="&amp;$K272)&lt;&gt;0,$L272,0)</f>
        <v>0</v>
      </c>
      <c r="BL272" s="61">
        <f>IF(COUNTIF(Setup_Hierarchy!$J$56:$IV$56,"="&amp;$K272)&lt;&gt;0,$L272,0)</f>
        <v>0</v>
      </c>
      <c r="BM272" s="61">
        <f>IF(COUNTIF(Setup_Hierarchy!$J$57:$IV$57,"="&amp;$K272)&lt;&gt;0,$L272,0)</f>
        <v>0</v>
      </c>
      <c r="BN272" s="61">
        <f>IF(COUNTIF(Setup_Hierarchy!$J$58:$IV$58,"="&amp;$K272)&lt;&gt;0,$L272,0)</f>
        <v>0</v>
      </c>
      <c r="BO272" s="61">
        <f>IF(COUNTIF(Setup_Hierarchy!$J$59:$IV$59,"="&amp;$K272)&lt;&gt;0,$L272,0)</f>
        <v>0</v>
      </c>
      <c r="BP272" s="61">
        <f>IF(COUNTIF(Setup_Hierarchy!$J$60:$IV$60,"="&amp;$K272)&lt;&gt;0,$L272,0)</f>
        <v>0</v>
      </c>
      <c r="BQ272" s="61">
        <f>IF(COUNTIF(Setup_Hierarchy!$J$61:$IV$61,"="&amp;$K272)&lt;&gt;0,$L272,0)</f>
        <v>0</v>
      </c>
      <c r="BR272" s="61">
        <f>IF(COUNTIF(Setup_Hierarchy!$J$62:$IV$62,"="&amp;$K272)&lt;&gt;0,$L272,0)</f>
        <v>0</v>
      </c>
      <c r="BS272" s="61">
        <f>IF(COUNTIF(Setup_Hierarchy!$J$63:$IV$63,"="&amp;$K272)&lt;&gt;0,$L272,0)</f>
        <v>0</v>
      </c>
      <c r="BT272" s="61">
        <f>IF(COUNTIF(Setup_Hierarchy!$J$64:$IV$64,"="&amp;$K272)&lt;&gt;0,$L272,0)</f>
        <v>0</v>
      </c>
      <c r="BU272" s="61">
        <f>IF(COUNTIF(Setup_Hierarchy!$J$65:$IV$65,"="&amp;$K272)&lt;&gt;0,$L272,0)</f>
        <v>0</v>
      </c>
      <c r="BV272" s="61">
        <f>IF(COUNTIF(Setup_Hierarchy!$J$66:$IV$66,"="&amp;$K272)&lt;&gt;0,$L272,0)</f>
        <v>0</v>
      </c>
      <c r="BW272" s="61">
        <f>IF(COUNTIF(Setup_Hierarchy!$J$67:$IV$67,"="&amp;$K272)&lt;&gt;0,$L272,0)</f>
        <v>0</v>
      </c>
      <c r="BX272" s="61">
        <f>IF(COUNTIF(Setup_Hierarchy!$J$68:$IV$68,"="&amp;$K272)&lt;&gt;0,$L272,0)</f>
        <v>0</v>
      </c>
      <c r="BY272" s="61">
        <f>IF(COUNTIF(Setup_Hierarchy!$J$69:$IV$69,"="&amp;$K272)&lt;&gt;0,$L272,0)</f>
        <v>0</v>
      </c>
      <c r="BZ272" s="61">
        <f>IF(COUNTIF(Setup_Hierarchy!$J$70:$IV$70,"="&amp;$K272)&lt;&gt;0,$L272,0)</f>
        <v>0</v>
      </c>
      <c r="CA272" s="61">
        <f>IF(COUNTIF(Setup_Hierarchy!$J$71:$IV$71,"="&amp;$K272)&lt;&gt;0,$L272,0)</f>
        <v>0</v>
      </c>
      <c r="CB272" s="61">
        <f>IF(COUNTIF(Setup_Hierarchy!$J$72:$IV$72,"="&amp;$K272)&lt;&gt;0,$L272,0)</f>
        <v>0</v>
      </c>
      <c r="CC272" s="61">
        <f>IF(COUNTIF(Setup_Hierarchy!$J$73:$IV$73,"="&amp;$K272)&lt;&gt;0,$L272,0)</f>
        <v>0</v>
      </c>
      <c r="CD272" s="61">
        <f>IF(COUNTIF(Setup_Hierarchy!$J$74:$IV$74,"="&amp;$K272)&lt;&gt;0,$L272,0)</f>
        <v>0</v>
      </c>
      <c r="CE272" s="61">
        <f>IF(COUNTIF(Setup_Hierarchy!$J$75:$IV$75,"="&amp;$K272)&lt;&gt;0,$L272,0)</f>
        <v>0</v>
      </c>
      <c r="CF272" s="61">
        <f>IF(COUNTIF(Setup_Hierarchy!$J$76:$IV$76,"="&amp;$K272)&lt;&gt;0,$L272,0)</f>
        <v>0</v>
      </c>
      <c r="CG272" s="61">
        <f>IF(COUNTIF(Setup_Hierarchy!$J$77:$IV$77,"="&amp;$K272)&lt;&gt;0,$L272,0)</f>
        <v>0</v>
      </c>
      <c r="CH272" s="61">
        <f>IF(COUNTIF(Setup_Hierarchy!$J$78:$IV$78,"="&amp;$K272)&lt;&gt;0,$L272,0)</f>
        <v>0</v>
      </c>
      <c r="CI272" s="61">
        <f>IF(COUNTIF(Setup_Hierarchy!$J$79:$IV$79,"="&amp;$K272)&lt;&gt;0,$L272,0)</f>
        <v>0</v>
      </c>
      <c r="CJ272" s="61">
        <f>IF(COUNTIF(Setup_Hierarchy!$J$80:$IV$80,"="&amp;$K272)&lt;&gt;0,$L272,0)</f>
        <v>0</v>
      </c>
      <c r="CK272" s="61">
        <f>IF(COUNTIF(Setup_Hierarchy!$J$81:$IV$81,"="&amp;$K272)&lt;&gt;0,$L272,0)</f>
        <v>0</v>
      </c>
      <c r="CL272" s="61">
        <f>IF(COUNTIF(Setup_Hierarchy!$J$82:$IV$82,"="&amp;$K272)&lt;&gt;0,$L272,0)</f>
        <v>0</v>
      </c>
      <c r="CM272" s="61">
        <f>IF(COUNTIF(Setup_Hierarchy!$J$83:$IV$83,"="&amp;$K272)&lt;&gt;0,$L272,0)</f>
        <v>0</v>
      </c>
      <c r="CN272" s="61">
        <f>IF(COUNTIF(Setup_Hierarchy!$J$84:$IV$84,"="&amp;$K272)&lt;&gt;0,$L272,0)</f>
        <v>0</v>
      </c>
      <c r="CO272" s="61">
        <f>IF(COUNTIF(Setup_Hierarchy!$J$85:$IV$85,"="&amp;$K272)&lt;&gt;0,$L272,0)</f>
        <v>0</v>
      </c>
      <c r="CP272" s="61">
        <f>IF(COUNTIF(Setup_Hierarchy!$J$86:$IV$86,"="&amp;$K272)&lt;&gt;0,$L272,0)</f>
        <v>0</v>
      </c>
      <c r="CQ272" s="61">
        <f>IF(COUNTIF(Setup_Hierarchy!$J$87:$IV$87,"="&amp;$K272)&lt;&gt;0,$L272,0)</f>
        <v>0</v>
      </c>
      <c r="CR272" s="61">
        <f>IF(COUNTIF(Setup_Hierarchy!$J$88:$IV$88,"="&amp;$K272)&lt;&gt;0,$L272,0)</f>
        <v>0</v>
      </c>
      <c r="CS272" s="61">
        <f>IF(COUNTIF(Setup_Hierarchy!$J$89:$IV$89,"="&amp;$K272)&lt;&gt;0,$L272,0)</f>
        <v>0</v>
      </c>
      <c r="CT272" s="61">
        <f>IF(COUNTIF(Setup_Hierarchy!$J$90:$IV$90,"="&amp;$K272)&lt;&gt;0,$L272,0)</f>
        <v>0</v>
      </c>
      <c r="CU272" s="61">
        <f>IF(COUNTIF(Setup_Hierarchy!$J$91:$IV$91,"="&amp;$K272)&lt;&gt;0,$L272,0)</f>
        <v>0</v>
      </c>
      <c r="CV272" s="61">
        <f>IF(COUNTIF(Setup_Hierarchy!$J$92:$IV$92,"="&amp;$K272)&lt;&gt;0,$L272,0)</f>
        <v>0</v>
      </c>
      <c r="CW272" s="61">
        <f>IF(COUNTIF(Setup_Hierarchy!$J$93:$IV$93,"="&amp;$K272)&lt;&gt;0,$L272,0)</f>
        <v>0</v>
      </c>
      <c r="CX272" s="61">
        <f>IF(COUNTIF(Setup_Hierarchy!$J$94:$IV$94,"="&amp;$K272)&lt;&gt;0,$L272,0)</f>
        <v>0</v>
      </c>
      <c r="CY272" s="61">
        <f>IF(COUNTIF(Setup_Hierarchy!$J$95:$IV$95,"="&amp;$K272)&lt;&gt;0,$L272,0)</f>
        <v>0</v>
      </c>
      <c r="CZ272" s="61">
        <f>IF(COUNTIF(Setup_Hierarchy!$J$96:$IV$96,"="&amp;$K272)&lt;&gt;0,$L272,0)</f>
        <v>0</v>
      </c>
      <c r="DA272" s="61">
        <f>IF(COUNTIF(Setup_Hierarchy!$J$97:$IV$97,"="&amp;$K272)&lt;&gt;0,$L272,0)</f>
        <v>0</v>
      </c>
      <c r="DB272" s="61">
        <f>IF(COUNTIF(Setup_Hierarchy!$J$98:$IV$98,"="&amp;$K272)&lt;&gt;0,$L272,0)</f>
        <v>0</v>
      </c>
      <c r="DC272" s="61">
        <f>IF(COUNTIF(Setup_Hierarchy!$J$99:$IV$99,"="&amp;$K272)&lt;&gt;0,$L272,0)</f>
        <v>0</v>
      </c>
      <c r="DD272" s="61">
        <f>IF(COUNTIF(Setup_Hierarchy!$J$100:$IV$100,"="&amp;$K272)&lt;&gt;0,$L272,0)</f>
        <v>0</v>
      </c>
      <c r="DE272" s="61">
        <f>IF(COUNTIF(Setup_Hierarchy!$J$101:$IV$101,"="&amp;$K272)&lt;&gt;0,$L272,0)</f>
        <v>0</v>
      </c>
      <c r="DF272" s="61">
        <f>IF(COUNTIF(Setup_Hierarchy!$J$102:$IV$102,"="&amp;$K272)&lt;&gt;0,$L272,0)</f>
        <v>0</v>
      </c>
      <c r="DG272" s="61">
        <f>IF(COUNTIF(Setup_Hierarchy!$J$103:$IV$103,"="&amp;$K272)&lt;&gt;0,$L272,0)</f>
        <v>0</v>
      </c>
      <c r="DH272" s="61">
        <f>IF(COUNTIF(Setup_Hierarchy!$J$104:$IV$104,"="&amp;$K272)&lt;&gt;0,$L272,0)</f>
        <v>0</v>
      </c>
      <c r="DI272" s="61">
        <f>IF(COUNTIF(Setup_Hierarchy!$J$105:$IV$105,"="&amp;$K272)&lt;&gt;0,$L272,0)</f>
        <v>0</v>
      </c>
      <c r="DJ272" s="61">
        <f>IF(COUNTIF(Setup_Hierarchy!$J$106:$IV$106,"="&amp;$K272)&lt;&gt;0,$L272,0)</f>
        <v>0</v>
      </c>
      <c r="DK272" s="61">
        <f>IF(COUNTIF(Setup_Hierarchy!$J$107:$IV$107,"="&amp;$K272)&lt;&gt;0,$L272,0)</f>
        <v>0</v>
      </c>
      <c r="DL272" s="61">
        <f>IF(COUNTIF(Setup_Hierarchy!$J$108:$IV$108,"="&amp;$K272)&lt;&gt;0,$L272,0)</f>
        <v>0</v>
      </c>
      <c r="DM272" s="61">
        <f>IF(COUNTIF(Setup_Hierarchy!$J$109:$IV$109,"="&amp;$K272)&lt;&gt;0,$L272,0)</f>
        <v>0</v>
      </c>
      <c r="DN272" s="61">
        <f>IF(COUNTIF(Setup_Hierarchy!$J$110:$IV$110,"="&amp;$K272)&lt;&gt;0,$L272,0)</f>
        <v>0</v>
      </c>
      <c r="DO272" s="61">
        <f>IF(COUNTIF(Setup_Hierarchy!$J$111:$IV$111,"="&amp;$K272)&lt;&gt;0,$L272,0)</f>
        <v>0</v>
      </c>
      <c r="DP272" s="61">
        <f>IF(COUNTIF(Setup_Hierarchy!$J$112:$IV$112,"="&amp;$K272)&lt;&gt;0,$L272,0)</f>
        <v>0</v>
      </c>
      <c r="DQ272" s="61">
        <f>IF(COUNTIF(Setup_Hierarchy!$J$113:$IV$113,"="&amp;$K272)&lt;&gt;0,$L272,0)</f>
        <v>0</v>
      </c>
      <c r="DR272" s="61">
        <f>IF(COUNTIF(Setup_Hierarchy!$J$114:$IV$114,"="&amp;$K272)&lt;&gt;0,$L272,0)</f>
        <v>0</v>
      </c>
      <c r="DS272" s="61">
        <f>IF(COUNTIF(Setup_Hierarchy!$J$115:$IV$115,"="&amp;$K272)&lt;&gt;0,$L272,0)</f>
        <v>0</v>
      </c>
      <c r="DT272" s="61">
        <f>IF(COUNTIF(Setup_Hierarchy!$J$116:$IV$116,"="&amp;$K272)&lt;&gt;0,$L272,0)</f>
        <v>0</v>
      </c>
    </row>
    <row r="273" spans="2:124" x14ac:dyDescent="0.2">
      <c r="B273" t="s">
        <v>43</v>
      </c>
      <c r="C273">
        <v>403</v>
      </c>
      <c r="D273" t="s">
        <v>9</v>
      </c>
      <c r="E273" t="s">
        <v>369</v>
      </c>
      <c r="F273" t="s">
        <v>526</v>
      </c>
      <c r="G273" t="s">
        <v>523</v>
      </c>
      <c r="H273" t="s">
        <v>33</v>
      </c>
      <c r="I273">
        <v>0.203261</v>
      </c>
      <c r="J273">
        <v>0.24636</v>
      </c>
      <c r="K273">
        <v>628</v>
      </c>
      <c r="L273">
        <v>5.17</v>
      </c>
      <c r="M273" s="61">
        <f>IF(COUNTIF(Setup_Hierarchy!$J$5:$IV$5,"="&amp;$K273)&lt;&gt;0,$L273,0)</f>
        <v>5.17</v>
      </c>
      <c r="N273" s="61">
        <f>IF(COUNTIF(Setup_Hierarchy!$J$6:$IV$6,"="&amp;$K273)&lt;&gt;0,$L273,0)</f>
        <v>5.17</v>
      </c>
      <c r="O273" s="61">
        <f>IF(COUNTIF(Setup_Hierarchy!$J$7:$IV$7,"="&amp;$K273)&lt;&gt;0,$L273,0)</f>
        <v>5.17</v>
      </c>
      <c r="P273" s="61">
        <f>IF(COUNTIF(Setup_Hierarchy!$J$8:$IV$8,"="&amp;$K273)&lt;&gt;0,$L273,0)</f>
        <v>0</v>
      </c>
      <c r="Q273" s="61">
        <f>IF(COUNTIF(Setup_Hierarchy!$J$9:$IV$9,"="&amp;$K273)&lt;&gt;0,$L273,0)</f>
        <v>0</v>
      </c>
      <c r="R273" s="61">
        <f>IF(COUNTIF(Setup_Hierarchy!$J$10:$IV$10,"="&amp;$K273)&lt;&gt;0,$L273,0)</f>
        <v>0</v>
      </c>
      <c r="S273" s="61">
        <f>IF(COUNTIF(Setup_Hierarchy!$J$11:$IV$11,"="&amp;$K273)&lt;&gt;0,$L273,0)</f>
        <v>0</v>
      </c>
      <c r="T273" s="61">
        <f>IF(COUNTIF(Setup_Hierarchy!$J$12:$IV$12,"="&amp;$K273)&lt;&gt;0,$L273,0)</f>
        <v>0</v>
      </c>
      <c r="U273" s="61">
        <f>IF(COUNTIF(Setup_Hierarchy!$J$13:$IV$13,"="&amp;$K273)&lt;&gt;0,$L273,0)</f>
        <v>0</v>
      </c>
      <c r="V273" s="61">
        <f>IF(COUNTIF(Setup_Hierarchy!$J$14:$IV$14,"="&amp;$K273)&lt;&gt;0,$L273,0)</f>
        <v>0</v>
      </c>
      <c r="W273" s="61">
        <f>IF(COUNTIF(Setup_Hierarchy!$J$15:$IV$15,"="&amp;$K273)&lt;&gt;0,$L273,0)</f>
        <v>0</v>
      </c>
      <c r="X273" s="61">
        <f>IF(COUNTIF(Setup_Hierarchy!$J$16:$IV$16,"="&amp;$K273)&lt;&gt;0,$L273,0)</f>
        <v>0</v>
      </c>
      <c r="Y273" s="61">
        <f>IF(COUNTIF(Setup_Hierarchy!$J$17:$IV$17,"="&amp;$K273)&lt;&gt;0,$L273,0)</f>
        <v>0</v>
      </c>
      <c r="Z273" s="61">
        <f>IF(COUNTIF(Setup_Hierarchy!$J$18:$IV$18,"="&amp;$K273)&lt;&gt;0,$L273,0)</f>
        <v>0</v>
      </c>
      <c r="AA273" s="61">
        <f>IF(COUNTIF(Setup_Hierarchy!$J$19:$IV$19,"="&amp;$K273)&lt;&gt;0,$L273,0)</f>
        <v>0</v>
      </c>
      <c r="AB273" s="61">
        <f>IF(COUNTIF(Setup_Hierarchy!$J$20:$IV$20,"="&amp;$K273)&lt;&gt;0,$L273,0)</f>
        <v>0</v>
      </c>
      <c r="AC273" s="61">
        <f>IF(COUNTIF(Setup_Hierarchy!$J$21:$IV$21,"="&amp;$K273)&lt;&gt;0,$L273,0)</f>
        <v>0</v>
      </c>
      <c r="AD273" s="61">
        <f>IF(COUNTIF(Setup_Hierarchy!$J$22:$IV$22,"="&amp;$K273)&lt;&gt;0,$L273,0)</f>
        <v>0</v>
      </c>
      <c r="AE273" s="61">
        <f>IF(COUNTIF(Setup_Hierarchy!$J$23:$IV$23,"="&amp;$K273)&lt;&gt;0,$L273,0)</f>
        <v>0</v>
      </c>
      <c r="AF273" s="61">
        <f>IF(COUNTIF(Setup_Hierarchy!$J$24:$IV$24,"="&amp;$K273)&lt;&gt;0,$L273,0)</f>
        <v>0</v>
      </c>
      <c r="AG273" s="61">
        <f>IF(COUNTIF(Setup_Hierarchy!$J$25:$IV$25,"="&amp;$K273)&lt;&gt;0,$L273,0)</f>
        <v>0</v>
      </c>
      <c r="AH273" s="61">
        <f>IF(COUNTIF(Setup_Hierarchy!$J$26:$IV$26,"="&amp;$K273)&lt;&gt;0,$L273,0)</f>
        <v>0</v>
      </c>
      <c r="AI273" s="61">
        <f>IF(COUNTIF(Setup_Hierarchy!$J$27:$IV$27,"="&amp;$K273)&lt;&gt;0,$L273,0)</f>
        <v>0</v>
      </c>
      <c r="AJ273" s="61">
        <f>IF(COUNTIF(Setup_Hierarchy!$J$28:$IV$28,"="&amp;$K273)&lt;&gt;0,$L273,0)</f>
        <v>0</v>
      </c>
      <c r="AK273" s="61">
        <f>IF(COUNTIF(Setup_Hierarchy!$J$29:$IV$29,"="&amp;$K273)&lt;&gt;0,$L273,0)</f>
        <v>0</v>
      </c>
      <c r="AL273" s="61">
        <f>IF(COUNTIF(Setup_Hierarchy!$J$30:$IV$30,"="&amp;$K273)&lt;&gt;0,$L273,0)</f>
        <v>0</v>
      </c>
      <c r="AM273" s="61">
        <f>IF(COUNTIF(Setup_Hierarchy!$J$31:$IV$31,"="&amp;$K273)&lt;&gt;0,$L273,0)</f>
        <v>0</v>
      </c>
      <c r="AN273" s="61">
        <f>IF(COUNTIF(Setup_Hierarchy!$J$32:$IV$32,"="&amp;$K273)&lt;&gt;0,$L273,0)</f>
        <v>0</v>
      </c>
      <c r="AO273" s="61">
        <f>IF(COUNTIF(Setup_Hierarchy!$J$33:$IV$33,"="&amp;$K273)&lt;&gt;0,$L273,0)</f>
        <v>0</v>
      </c>
      <c r="AP273" s="61">
        <f>IF(COUNTIF(Setup_Hierarchy!$J$34:$IV$34,"="&amp;$K273)&lt;&gt;0,$L273,0)</f>
        <v>0</v>
      </c>
      <c r="AQ273" s="61">
        <f>IF(COUNTIF(Setup_Hierarchy!$J$35:$IV$35,"="&amp;$K273)&lt;&gt;0,$L273,0)</f>
        <v>0</v>
      </c>
      <c r="AR273" s="61">
        <f>IF(COUNTIF(Setup_Hierarchy!$J$36:$IV$36,"="&amp;$K273)&lt;&gt;0,$L273,0)</f>
        <v>0</v>
      </c>
      <c r="AS273" s="61">
        <f>IF(COUNTIF(Setup_Hierarchy!$J$37:$IV$37,"="&amp;$K273)&lt;&gt;0,$L273,0)</f>
        <v>0</v>
      </c>
      <c r="AT273" s="61">
        <f>IF(COUNTIF(Setup_Hierarchy!$J$38:$IV$38,"="&amp;$K273)&lt;&gt;0,$L273,0)</f>
        <v>0</v>
      </c>
      <c r="AU273" s="61">
        <f>IF(COUNTIF(Setup_Hierarchy!$J$39:$IV$39,"="&amp;$K273)&lt;&gt;0,$L273,0)</f>
        <v>0</v>
      </c>
      <c r="AV273" s="61">
        <f>IF(COUNTIF(Setup_Hierarchy!$J$40:$IV$40,"="&amp;$K273)&lt;&gt;0,$L273,0)</f>
        <v>0</v>
      </c>
      <c r="AW273" s="61">
        <f>IF(COUNTIF(Setup_Hierarchy!$J$41:$IV$41,"="&amp;$K273)&lt;&gt;0,$L273,0)</f>
        <v>0</v>
      </c>
      <c r="AX273" s="61">
        <f>IF(COUNTIF(Setup_Hierarchy!$J$42:$IV$42,"="&amp;$K273)&lt;&gt;0,$L273,0)</f>
        <v>0</v>
      </c>
      <c r="AY273" s="61">
        <f>IF(COUNTIF(Setup_Hierarchy!$J$43:$IV$43,"="&amp;$K273)&lt;&gt;0,$L273,0)</f>
        <v>0</v>
      </c>
      <c r="AZ273" s="61">
        <f>IF(COUNTIF(Setup_Hierarchy!$J$44:$IV$44,"="&amp;$K273)&lt;&gt;0,$L273,0)</f>
        <v>0</v>
      </c>
      <c r="BA273" s="61">
        <f>IF(COUNTIF(Setup_Hierarchy!$J$45:$IV$45,"="&amp;$K273)&lt;&gt;0,$L273,0)</f>
        <v>0</v>
      </c>
      <c r="BB273" s="61">
        <f>IF(COUNTIF(Setup_Hierarchy!$J$46:$IV$46,"="&amp;$K273)&lt;&gt;0,$L273,0)</f>
        <v>0</v>
      </c>
      <c r="BC273" s="61">
        <f>IF(COUNTIF(Setup_Hierarchy!$J$47:$IV$47,"="&amp;$K273)&lt;&gt;0,$L273,0)</f>
        <v>0</v>
      </c>
      <c r="BD273" s="61">
        <f>IF(COUNTIF(Setup_Hierarchy!$J$48:$IV$48,"="&amp;$K273)&lt;&gt;0,$L273,0)</f>
        <v>0</v>
      </c>
      <c r="BE273" s="61">
        <f>IF(COUNTIF(Setup_Hierarchy!$J$49:$IV$49,"="&amp;$K273)&lt;&gt;0,$L273,0)</f>
        <v>0</v>
      </c>
      <c r="BF273" s="61">
        <f>IF(COUNTIF(Setup_Hierarchy!$J$50:$IV$50,"="&amp;$K273)&lt;&gt;0,$L273,0)</f>
        <v>0</v>
      </c>
      <c r="BG273" s="61">
        <f>IF(COUNTIF(Setup_Hierarchy!$J$51:$IV$51,"="&amp;$K273)&lt;&gt;0,$L273,0)</f>
        <v>5.17</v>
      </c>
      <c r="BH273" s="61">
        <f>IF(COUNTIF(Setup_Hierarchy!$J$52:$IV$52,"="&amp;$K273)&lt;&gt;0,$L273,0)</f>
        <v>0</v>
      </c>
      <c r="BI273" s="61">
        <f>IF(COUNTIF(Setup_Hierarchy!$J$53:$IV$53,"="&amp;$K273)&lt;&gt;0,$L273,0)</f>
        <v>0</v>
      </c>
      <c r="BJ273" s="61">
        <f>IF(COUNTIF(Setup_Hierarchy!$J$54:$IV$54,"="&amp;$K273)&lt;&gt;0,$L273,0)</f>
        <v>0</v>
      </c>
      <c r="BK273" s="61">
        <f>IF(COUNTIF(Setup_Hierarchy!$J$55:$IV$55,"="&amp;$K273)&lt;&gt;0,$L273,0)</f>
        <v>0</v>
      </c>
      <c r="BL273" s="61">
        <f>IF(COUNTIF(Setup_Hierarchy!$J$56:$IV$56,"="&amp;$K273)&lt;&gt;0,$L273,0)</f>
        <v>0</v>
      </c>
      <c r="BM273" s="61">
        <f>IF(COUNTIF(Setup_Hierarchy!$J$57:$IV$57,"="&amp;$K273)&lt;&gt;0,$L273,0)</f>
        <v>0</v>
      </c>
      <c r="BN273" s="61">
        <f>IF(COUNTIF(Setup_Hierarchy!$J$58:$IV$58,"="&amp;$K273)&lt;&gt;0,$L273,0)</f>
        <v>0</v>
      </c>
      <c r="BO273" s="61">
        <f>IF(COUNTIF(Setup_Hierarchy!$J$59:$IV$59,"="&amp;$K273)&lt;&gt;0,$L273,0)</f>
        <v>5.17</v>
      </c>
      <c r="BP273" s="61">
        <f>IF(COUNTIF(Setup_Hierarchy!$J$60:$IV$60,"="&amp;$K273)&lt;&gt;0,$L273,0)</f>
        <v>0</v>
      </c>
      <c r="BQ273" s="61">
        <f>IF(COUNTIF(Setup_Hierarchy!$J$61:$IV$61,"="&amp;$K273)&lt;&gt;0,$L273,0)</f>
        <v>0</v>
      </c>
      <c r="BR273" s="61">
        <f>IF(COUNTIF(Setup_Hierarchy!$J$62:$IV$62,"="&amp;$K273)&lt;&gt;0,$L273,0)</f>
        <v>0</v>
      </c>
      <c r="BS273" s="61">
        <f>IF(COUNTIF(Setup_Hierarchy!$J$63:$IV$63,"="&amp;$K273)&lt;&gt;0,$L273,0)</f>
        <v>0</v>
      </c>
      <c r="BT273" s="61">
        <f>IF(COUNTIF(Setup_Hierarchy!$J$64:$IV$64,"="&amp;$K273)&lt;&gt;0,$L273,0)</f>
        <v>0</v>
      </c>
      <c r="BU273" s="61">
        <f>IF(COUNTIF(Setup_Hierarchy!$J$65:$IV$65,"="&amp;$K273)&lt;&gt;0,$L273,0)</f>
        <v>0</v>
      </c>
      <c r="BV273" s="61">
        <f>IF(COUNTIF(Setup_Hierarchy!$J$66:$IV$66,"="&amp;$K273)&lt;&gt;0,$L273,0)</f>
        <v>0</v>
      </c>
      <c r="BW273" s="61">
        <f>IF(COUNTIF(Setup_Hierarchy!$J$67:$IV$67,"="&amp;$K273)&lt;&gt;0,$L273,0)</f>
        <v>0</v>
      </c>
      <c r="BX273" s="61">
        <f>IF(COUNTIF(Setup_Hierarchy!$J$68:$IV$68,"="&amp;$K273)&lt;&gt;0,$L273,0)</f>
        <v>0</v>
      </c>
      <c r="BY273" s="61">
        <f>IF(COUNTIF(Setup_Hierarchy!$J$69:$IV$69,"="&amp;$K273)&lt;&gt;0,$L273,0)</f>
        <v>0</v>
      </c>
      <c r="BZ273" s="61">
        <f>IF(COUNTIF(Setup_Hierarchy!$J$70:$IV$70,"="&amp;$K273)&lt;&gt;0,$L273,0)</f>
        <v>0</v>
      </c>
      <c r="CA273" s="61">
        <f>IF(COUNTIF(Setup_Hierarchy!$J$71:$IV$71,"="&amp;$K273)&lt;&gt;0,$L273,0)</f>
        <v>0</v>
      </c>
      <c r="CB273" s="61">
        <f>IF(COUNTIF(Setup_Hierarchy!$J$72:$IV$72,"="&amp;$K273)&lt;&gt;0,$L273,0)</f>
        <v>0</v>
      </c>
      <c r="CC273" s="61">
        <f>IF(COUNTIF(Setup_Hierarchy!$J$73:$IV$73,"="&amp;$K273)&lt;&gt;0,$L273,0)</f>
        <v>0</v>
      </c>
      <c r="CD273" s="61">
        <f>IF(COUNTIF(Setup_Hierarchy!$J$74:$IV$74,"="&amp;$K273)&lt;&gt;0,$L273,0)</f>
        <v>0</v>
      </c>
      <c r="CE273" s="61">
        <f>IF(COUNTIF(Setup_Hierarchy!$J$75:$IV$75,"="&amp;$K273)&lt;&gt;0,$L273,0)</f>
        <v>5.17</v>
      </c>
      <c r="CF273" s="61">
        <f>IF(COUNTIF(Setup_Hierarchy!$J$76:$IV$76,"="&amp;$K273)&lt;&gt;0,$L273,0)</f>
        <v>5.17</v>
      </c>
      <c r="CG273" s="61">
        <f>IF(COUNTIF(Setup_Hierarchy!$J$77:$IV$77,"="&amp;$K273)&lt;&gt;0,$L273,0)</f>
        <v>0</v>
      </c>
      <c r="CH273" s="61">
        <f>IF(COUNTIF(Setup_Hierarchy!$J$78:$IV$78,"="&amp;$K273)&lt;&gt;0,$L273,0)</f>
        <v>0</v>
      </c>
      <c r="CI273" s="61">
        <f>IF(COUNTIF(Setup_Hierarchy!$J$79:$IV$79,"="&amp;$K273)&lt;&gt;0,$L273,0)</f>
        <v>0</v>
      </c>
      <c r="CJ273" s="61">
        <f>IF(COUNTIF(Setup_Hierarchy!$J$80:$IV$80,"="&amp;$K273)&lt;&gt;0,$L273,0)</f>
        <v>0</v>
      </c>
      <c r="CK273" s="61">
        <f>IF(COUNTIF(Setup_Hierarchy!$J$81:$IV$81,"="&amp;$K273)&lt;&gt;0,$L273,0)</f>
        <v>0</v>
      </c>
      <c r="CL273" s="61">
        <f>IF(COUNTIF(Setup_Hierarchy!$J$82:$IV$82,"="&amp;$K273)&lt;&gt;0,$L273,0)</f>
        <v>0</v>
      </c>
      <c r="CM273" s="61">
        <f>IF(COUNTIF(Setup_Hierarchy!$J$83:$IV$83,"="&amp;$K273)&lt;&gt;0,$L273,0)</f>
        <v>0</v>
      </c>
      <c r="CN273" s="61">
        <f>IF(COUNTIF(Setup_Hierarchy!$J$84:$IV$84,"="&amp;$K273)&lt;&gt;0,$L273,0)</f>
        <v>0</v>
      </c>
      <c r="CO273" s="61">
        <f>IF(COUNTIF(Setup_Hierarchy!$J$85:$IV$85,"="&amp;$K273)&lt;&gt;0,$L273,0)</f>
        <v>0</v>
      </c>
      <c r="CP273" s="61">
        <f>IF(COUNTIF(Setup_Hierarchy!$J$86:$IV$86,"="&amp;$K273)&lt;&gt;0,$L273,0)</f>
        <v>0</v>
      </c>
      <c r="CQ273" s="61">
        <f>IF(COUNTIF(Setup_Hierarchy!$J$87:$IV$87,"="&amp;$K273)&lt;&gt;0,$L273,0)</f>
        <v>0</v>
      </c>
      <c r="CR273" s="61">
        <f>IF(COUNTIF(Setup_Hierarchy!$J$88:$IV$88,"="&amp;$K273)&lt;&gt;0,$L273,0)</f>
        <v>0</v>
      </c>
      <c r="CS273" s="61">
        <f>IF(COUNTIF(Setup_Hierarchy!$J$89:$IV$89,"="&amp;$K273)&lt;&gt;0,$L273,0)</f>
        <v>0</v>
      </c>
      <c r="CT273" s="61">
        <f>IF(COUNTIF(Setup_Hierarchy!$J$90:$IV$90,"="&amp;$K273)&lt;&gt;0,$L273,0)</f>
        <v>0</v>
      </c>
      <c r="CU273" s="61">
        <f>IF(COUNTIF(Setup_Hierarchy!$J$91:$IV$91,"="&amp;$K273)&lt;&gt;0,$L273,0)</f>
        <v>0</v>
      </c>
      <c r="CV273" s="61">
        <f>IF(COUNTIF(Setup_Hierarchy!$J$92:$IV$92,"="&amp;$K273)&lt;&gt;0,$L273,0)</f>
        <v>0</v>
      </c>
      <c r="CW273" s="61">
        <f>IF(COUNTIF(Setup_Hierarchy!$J$93:$IV$93,"="&amp;$K273)&lt;&gt;0,$L273,0)</f>
        <v>0</v>
      </c>
      <c r="CX273" s="61">
        <f>IF(COUNTIF(Setup_Hierarchy!$J$94:$IV$94,"="&amp;$K273)&lt;&gt;0,$L273,0)</f>
        <v>0</v>
      </c>
      <c r="CY273" s="61">
        <f>IF(COUNTIF(Setup_Hierarchy!$J$95:$IV$95,"="&amp;$K273)&lt;&gt;0,$L273,0)</f>
        <v>0</v>
      </c>
      <c r="CZ273" s="61">
        <f>IF(COUNTIF(Setup_Hierarchy!$J$96:$IV$96,"="&amp;$K273)&lt;&gt;0,$L273,0)</f>
        <v>0</v>
      </c>
      <c r="DA273" s="61">
        <f>IF(COUNTIF(Setup_Hierarchy!$J$97:$IV$97,"="&amp;$K273)&lt;&gt;0,$L273,0)</f>
        <v>0</v>
      </c>
      <c r="DB273" s="61">
        <f>IF(COUNTIF(Setup_Hierarchy!$J$98:$IV$98,"="&amp;$K273)&lt;&gt;0,$L273,0)</f>
        <v>0</v>
      </c>
      <c r="DC273" s="61">
        <f>IF(COUNTIF(Setup_Hierarchy!$J$99:$IV$99,"="&amp;$K273)&lt;&gt;0,$L273,0)</f>
        <v>0</v>
      </c>
      <c r="DD273" s="61">
        <f>IF(COUNTIF(Setup_Hierarchy!$J$100:$IV$100,"="&amp;$K273)&lt;&gt;0,$L273,0)</f>
        <v>0</v>
      </c>
      <c r="DE273" s="61">
        <f>IF(COUNTIF(Setup_Hierarchy!$J$101:$IV$101,"="&amp;$K273)&lt;&gt;0,$L273,0)</f>
        <v>0</v>
      </c>
      <c r="DF273" s="61">
        <f>IF(COUNTIF(Setup_Hierarchy!$J$102:$IV$102,"="&amp;$K273)&lt;&gt;0,$L273,0)</f>
        <v>0</v>
      </c>
      <c r="DG273" s="61">
        <f>IF(COUNTIF(Setup_Hierarchy!$J$103:$IV$103,"="&amp;$K273)&lt;&gt;0,$L273,0)</f>
        <v>0</v>
      </c>
      <c r="DH273" s="61">
        <f>IF(COUNTIF(Setup_Hierarchy!$J$104:$IV$104,"="&amp;$K273)&lt;&gt;0,$L273,0)</f>
        <v>0</v>
      </c>
      <c r="DI273" s="61">
        <f>IF(COUNTIF(Setup_Hierarchy!$J$105:$IV$105,"="&amp;$K273)&lt;&gt;0,$L273,0)</f>
        <v>0</v>
      </c>
      <c r="DJ273" s="61">
        <f>IF(COUNTIF(Setup_Hierarchy!$J$106:$IV$106,"="&amp;$K273)&lt;&gt;0,$L273,0)</f>
        <v>0</v>
      </c>
      <c r="DK273" s="61">
        <f>IF(COUNTIF(Setup_Hierarchy!$J$107:$IV$107,"="&amp;$K273)&lt;&gt;0,$L273,0)</f>
        <v>0</v>
      </c>
      <c r="DL273" s="61">
        <f>IF(COUNTIF(Setup_Hierarchy!$J$108:$IV$108,"="&amp;$K273)&lt;&gt;0,$L273,0)</f>
        <v>0</v>
      </c>
      <c r="DM273" s="61">
        <f>IF(COUNTIF(Setup_Hierarchy!$J$109:$IV$109,"="&amp;$K273)&lt;&gt;0,$L273,0)</f>
        <v>0</v>
      </c>
      <c r="DN273" s="61">
        <f>IF(COUNTIF(Setup_Hierarchy!$J$110:$IV$110,"="&amp;$K273)&lt;&gt;0,$L273,0)</f>
        <v>0</v>
      </c>
      <c r="DO273" s="61">
        <f>IF(COUNTIF(Setup_Hierarchy!$J$111:$IV$111,"="&amp;$K273)&lt;&gt;0,$L273,0)</f>
        <v>0</v>
      </c>
      <c r="DP273" s="61">
        <f>IF(COUNTIF(Setup_Hierarchy!$J$112:$IV$112,"="&amp;$K273)&lt;&gt;0,$L273,0)</f>
        <v>0</v>
      </c>
      <c r="DQ273" s="61">
        <f>IF(COUNTIF(Setup_Hierarchy!$J$113:$IV$113,"="&amp;$K273)&lt;&gt;0,$L273,0)</f>
        <v>0</v>
      </c>
      <c r="DR273" s="61">
        <f>IF(COUNTIF(Setup_Hierarchy!$J$114:$IV$114,"="&amp;$K273)&lt;&gt;0,$L273,0)</f>
        <v>0</v>
      </c>
      <c r="DS273" s="61">
        <f>IF(COUNTIF(Setup_Hierarchy!$J$115:$IV$115,"="&amp;$K273)&lt;&gt;0,$L273,0)</f>
        <v>0</v>
      </c>
      <c r="DT273" s="61">
        <f>IF(COUNTIF(Setup_Hierarchy!$J$116:$IV$116,"="&amp;$K273)&lt;&gt;0,$L273,0)</f>
        <v>0</v>
      </c>
    </row>
    <row r="274" spans="2:124" x14ac:dyDescent="0.2">
      <c r="B274" t="s">
        <v>43</v>
      </c>
      <c r="C274">
        <v>403</v>
      </c>
      <c r="D274" t="s">
        <v>9</v>
      </c>
      <c r="E274" t="s">
        <v>369</v>
      </c>
      <c r="F274" t="s">
        <v>526</v>
      </c>
      <c r="G274" t="s">
        <v>523</v>
      </c>
      <c r="H274" t="s">
        <v>33</v>
      </c>
      <c r="I274">
        <v>0.203261</v>
      </c>
      <c r="J274">
        <v>0.24636</v>
      </c>
      <c r="K274">
        <v>675</v>
      </c>
      <c r="L274">
        <v>0.34</v>
      </c>
      <c r="M274" s="61">
        <f>IF(COUNTIF(Setup_Hierarchy!$J$5:$IV$5,"="&amp;$K274)&lt;&gt;0,$L274,0)</f>
        <v>0.34</v>
      </c>
      <c r="N274" s="61">
        <f>IF(COUNTIF(Setup_Hierarchy!$J$6:$IV$6,"="&amp;$K274)&lt;&gt;0,$L274,0)</f>
        <v>0.34</v>
      </c>
      <c r="O274" s="61">
        <f>IF(COUNTIF(Setup_Hierarchy!$J$7:$IV$7,"="&amp;$K274)&lt;&gt;0,$L274,0)</f>
        <v>0.34</v>
      </c>
      <c r="P274" s="61">
        <f>IF(COUNTIF(Setup_Hierarchy!$J$8:$IV$8,"="&amp;$K274)&lt;&gt;0,$L274,0)</f>
        <v>0.34</v>
      </c>
      <c r="Q274" s="61">
        <f>IF(COUNTIF(Setup_Hierarchy!$J$9:$IV$9,"="&amp;$K274)&lt;&gt;0,$L274,0)</f>
        <v>0.34</v>
      </c>
      <c r="R274" s="61">
        <f>IF(COUNTIF(Setup_Hierarchy!$J$10:$IV$10,"="&amp;$K274)&lt;&gt;0,$L274,0)</f>
        <v>0</v>
      </c>
      <c r="S274" s="61">
        <f>IF(COUNTIF(Setup_Hierarchy!$J$11:$IV$11,"="&amp;$K274)&lt;&gt;0,$L274,0)</f>
        <v>0</v>
      </c>
      <c r="T274" s="61">
        <f>IF(COUNTIF(Setup_Hierarchy!$J$12:$IV$12,"="&amp;$K274)&lt;&gt;0,$L274,0)</f>
        <v>0</v>
      </c>
      <c r="U274" s="61">
        <f>IF(COUNTIF(Setup_Hierarchy!$J$13:$IV$13,"="&amp;$K274)&lt;&gt;0,$L274,0)</f>
        <v>0</v>
      </c>
      <c r="V274" s="61">
        <f>IF(COUNTIF(Setup_Hierarchy!$J$14:$IV$14,"="&amp;$K274)&lt;&gt;0,$L274,0)</f>
        <v>0</v>
      </c>
      <c r="W274" s="61">
        <f>IF(COUNTIF(Setup_Hierarchy!$J$15:$IV$15,"="&amp;$K274)&lt;&gt;0,$L274,0)</f>
        <v>0</v>
      </c>
      <c r="X274" s="61">
        <f>IF(COUNTIF(Setup_Hierarchy!$J$16:$IV$16,"="&amp;$K274)&lt;&gt;0,$L274,0)</f>
        <v>0</v>
      </c>
      <c r="Y274" s="61">
        <f>IF(COUNTIF(Setup_Hierarchy!$J$17:$IV$17,"="&amp;$K274)&lt;&gt;0,$L274,0)</f>
        <v>0</v>
      </c>
      <c r="Z274" s="61">
        <f>IF(COUNTIF(Setup_Hierarchy!$J$18:$IV$18,"="&amp;$K274)&lt;&gt;0,$L274,0)</f>
        <v>0.34</v>
      </c>
      <c r="AA274" s="61">
        <f>IF(COUNTIF(Setup_Hierarchy!$J$19:$IV$19,"="&amp;$K274)&lt;&gt;0,$L274,0)</f>
        <v>0.34</v>
      </c>
      <c r="AB274" s="61">
        <f>IF(COUNTIF(Setup_Hierarchy!$J$20:$IV$20,"="&amp;$K274)&lt;&gt;0,$L274,0)</f>
        <v>0</v>
      </c>
      <c r="AC274" s="61">
        <f>IF(COUNTIF(Setup_Hierarchy!$J$21:$IV$21,"="&amp;$K274)&lt;&gt;0,$L274,0)</f>
        <v>0</v>
      </c>
      <c r="AD274" s="61">
        <f>IF(COUNTIF(Setup_Hierarchy!$J$22:$IV$22,"="&amp;$K274)&lt;&gt;0,$L274,0)</f>
        <v>0</v>
      </c>
      <c r="AE274" s="61">
        <f>IF(COUNTIF(Setup_Hierarchy!$J$23:$IV$23,"="&amp;$K274)&lt;&gt;0,$L274,0)</f>
        <v>0</v>
      </c>
      <c r="AF274" s="61">
        <f>IF(COUNTIF(Setup_Hierarchy!$J$24:$IV$24,"="&amp;$K274)&lt;&gt;0,$L274,0)</f>
        <v>0</v>
      </c>
      <c r="AG274" s="61">
        <f>IF(COUNTIF(Setup_Hierarchy!$J$25:$IV$25,"="&amp;$K274)&lt;&gt;0,$L274,0)</f>
        <v>0</v>
      </c>
      <c r="AH274" s="61">
        <f>IF(COUNTIF(Setup_Hierarchy!$J$26:$IV$26,"="&amp;$K274)&lt;&gt;0,$L274,0)</f>
        <v>0</v>
      </c>
      <c r="AI274" s="61">
        <f>IF(COUNTIF(Setup_Hierarchy!$J$27:$IV$27,"="&amp;$K274)&lt;&gt;0,$L274,0)</f>
        <v>0</v>
      </c>
      <c r="AJ274" s="61">
        <f>IF(COUNTIF(Setup_Hierarchy!$J$28:$IV$28,"="&amp;$K274)&lt;&gt;0,$L274,0)</f>
        <v>0</v>
      </c>
      <c r="AK274" s="61">
        <f>IF(COUNTIF(Setup_Hierarchy!$J$29:$IV$29,"="&amp;$K274)&lt;&gt;0,$L274,0)</f>
        <v>0</v>
      </c>
      <c r="AL274" s="61">
        <f>IF(COUNTIF(Setup_Hierarchy!$J$30:$IV$30,"="&amp;$K274)&lt;&gt;0,$L274,0)</f>
        <v>0</v>
      </c>
      <c r="AM274" s="61">
        <f>IF(COUNTIF(Setup_Hierarchy!$J$31:$IV$31,"="&amp;$K274)&lt;&gt;0,$L274,0)</f>
        <v>0</v>
      </c>
      <c r="AN274" s="61">
        <f>IF(COUNTIF(Setup_Hierarchy!$J$32:$IV$32,"="&amp;$K274)&lt;&gt;0,$L274,0)</f>
        <v>0</v>
      </c>
      <c r="AO274" s="61">
        <f>IF(COUNTIF(Setup_Hierarchy!$J$33:$IV$33,"="&amp;$K274)&lt;&gt;0,$L274,0)</f>
        <v>0</v>
      </c>
      <c r="AP274" s="61">
        <f>IF(COUNTIF(Setup_Hierarchy!$J$34:$IV$34,"="&amp;$K274)&lt;&gt;0,$L274,0)</f>
        <v>0</v>
      </c>
      <c r="AQ274" s="61">
        <f>IF(COUNTIF(Setup_Hierarchy!$J$35:$IV$35,"="&amp;$K274)&lt;&gt;0,$L274,0)</f>
        <v>0</v>
      </c>
      <c r="AR274" s="61">
        <f>IF(COUNTIF(Setup_Hierarchy!$J$36:$IV$36,"="&amp;$K274)&lt;&gt;0,$L274,0)</f>
        <v>0</v>
      </c>
      <c r="AS274" s="61">
        <f>IF(COUNTIF(Setup_Hierarchy!$J$37:$IV$37,"="&amp;$K274)&lt;&gt;0,$L274,0)</f>
        <v>0</v>
      </c>
      <c r="AT274" s="61">
        <f>IF(COUNTIF(Setup_Hierarchy!$J$38:$IV$38,"="&amp;$K274)&lt;&gt;0,$L274,0)</f>
        <v>0</v>
      </c>
      <c r="AU274" s="61">
        <f>IF(COUNTIF(Setup_Hierarchy!$J$39:$IV$39,"="&amp;$K274)&lt;&gt;0,$L274,0)</f>
        <v>0</v>
      </c>
      <c r="AV274" s="61">
        <f>IF(COUNTIF(Setup_Hierarchy!$J$40:$IV$40,"="&amp;$K274)&lt;&gt;0,$L274,0)</f>
        <v>0</v>
      </c>
      <c r="AW274" s="61">
        <f>IF(COUNTIF(Setup_Hierarchy!$J$41:$IV$41,"="&amp;$K274)&lt;&gt;0,$L274,0)</f>
        <v>0</v>
      </c>
      <c r="AX274" s="61">
        <f>IF(COUNTIF(Setup_Hierarchy!$J$42:$IV$42,"="&amp;$K274)&lt;&gt;0,$L274,0)</f>
        <v>0</v>
      </c>
      <c r="AY274" s="61">
        <f>IF(COUNTIF(Setup_Hierarchy!$J$43:$IV$43,"="&amp;$K274)&lt;&gt;0,$L274,0)</f>
        <v>0</v>
      </c>
      <c r="AZ274" s="61">
        <f>IF(COUNTIF(Setup_Hierarchy!$J$44:$IV$44,"="&amp;$K274)&lt;&gt;0,$L274,0)</f>
        <v>0</v>
      </c>
      <c r="BA274" s="61">
        <f>IF(COUNTIF(Setup_Hierarchy!$J$45:$IV$45,"="&amp;$K274)&lt;&gt;0,$L274,0)</f>
        <v>0</v>
      </c>
      <c r="BB274" s="61">
        <f>IF(COUNTIF(Setup_Hierarchy!$J$46:$IV$46,"="&amp;$K274)&lt;&gt;0,$L274,0)</f>
        <v>0</v>
      </c>
      <c r="BC274" s="61">
        <f>IF(COUNTIF(Setup_Hierarchy!$J$47:$IV$47,"="&amp;$K274)&lt;&gt;0,$L274,0)</f>
        <v>0</v>
      </c>
      <c r="BD274" s="61">
        <f>IF(COUNTIF(Setup_Hierarchy!$J$48:$IV$48,"="&amp;$K274)&lt;&gt;0,$L274,0)</f>
        <v>0</v>
      </c>
      <c r="BE274" s="61">
        <f>IF(COUNTIF(Setup_Hierarchy!$J$49:$IV$49,"="&amp;$K274)&lt;&gt;0,$L274,0)</f>
        <v>0</v>
      </c>
      <c r="BF274" s="61">
        <f>IF(COUNTIF(Setup_Hierarchy!$J$50:$IV$50,"="&amp;$K274)&lt;&gt;0,$L274,0)</f>
        <v>0</v>
      </c>
      <c r="BG274" s="61">
        <f>IF(COUNTIF(Setup_Hierarchy!$J$51:$IV$51,"="&amp;$K274)&lt;&gt;0,$L274,0)</f>
        <v>0</v>
      </c>
      <c r="BH274" s="61">
        <f>IF(COUNTIF(Setup_Hierarchy!$J$52:$IV$52,"="&amp;$K274)&lt;&gt;0,$L274,0)</f>
        <v>0</v>
      </c>
      <c r="BI274" s="61">
        <f>IF(COUNTIF(Setup_Hierarchy!$J$53:$IV$53,"="&amp;$K274)&lt;&gt;0,$L274,0)</f>
        <v>0</v>
      </c>
      <c r="BJ274" s="61">
        <f>IF(COUNTIF(Setup_Hierarchy!$J$54:$IV$54,"="&amp;$K274)&lt;&gt;0,$L274,0)</f>
        <v>0</v>
      </c>
      <c r="BK274" s="61">
        <f>IF(COUNTIF(Setup_Hierarchy!$J$55:$IV$55,"="&amp;$K274)&lt;&gt;0,$L274,0)</f>
        <v>0</v>
      </c>
      <c r="BL274" s="61">
        <f>IF(COUNTIF(Setup_Hierarchy!$J$56:$IV$56,"="&amp;$K274)&lt;&gt;0,$L274,0)</f>
        <v>0</v>
      </c>
      <c r="BM274" s="61">
        <f>IF(COUNTIF(Setup_Hierarchy!$J$57:$IV$57,"="&amp;$K274)&lt;&gt;0,$L274,0)</f>
        <v>0</v>
      </c>
      <c r="BN274" s="61">
        <f>IF(COUNTIF(Setup_Hierarchy!$J$58:$IV$58,"="&amp;$K274)&lt;&gt;0,$L274,0)</f>
        <v>0</v>
      </c>
      <c r="BO274" s="61">
        <f>IF(COUNTIF(Setup_Hierarchy!$J$59:$IV$59,"="&amp;$K274)&lt;&gt;0,$L274,0)</f>
        <v>0</v>
      </c>
      <c r="BP274" s="61">
        <f>IF(COUNTIF(Setup_Hierarchy!$J$60:$IV$60,"="&amp;$K274)&lt;&gt;0,$L274,0)</f>
        <v>0</v>
      </c>
      <c r="BQ274" s="61">
        <f>IF(COUNTIF(Setup_Hierarchy!$J$61:$IV$61,"="&amp;$K274)&lt;&gt;0,$L274,0)</f>
        <v>0</v>
      </c>
      <c r="BR274" s="61">
        <f>IF(COUNTIF(Setup_Hierarchy!$J$62:$IV$62,"="&amp;$K274)&lt;&gt;0,$L274,0)</f>
        <v>0</v>
      </c>
      <c r="BS274" s="61">
        <f>IF(COUNTIF(Setup_Hierarchy!$J$63:$IV$63,"="&amp;$K274)&lt;&gt;0,$L274,0)</f>
        <v>0</v>
      </c>
      <c r="BT274" s="61">
        <f>IF(COUNTIF(Setup_Hierarchy!$J$64:$IV$64,"="&amp;$K274)&lt;&gt;0,$L274,0)</f>
        <v>0</v>
      </c>
      <c r="BU274" s="61">
        <f>IF(COUNTIF(Setup_Hierarchy!$J$65:$IV$65,"="&amp;$K274)&lt;&gt;0,$L274,0)</f>
        <v>0</v>
      </c>
      <c r="BV274" s="61">
        <f>IF(COUNTIF(Setup_Hierarchy!$J$66:$IV$66,"="&amp;$K274)&lt;&gt;0,$L274,0)</f>
        <v>0</v>
      </c>
      <c r="BW274" s="61">
        <f>IF(COUNTIF(Setup_Hierarchy!$J$67:$IV$67,"="&amp;$K274)&lt;&gt;0,$L274,0)</f>
        <v>0</v>
      </c>
      <c r="BX274" s="61">
        <f>IF(COUNTIF(Setup_Hierarchy!$J$68:$IV$68,"="&amp;$K274)&lt;&gt;0,$L274,0)</f>
        <v>0</v>
      </c>
      <c r="BY274" s="61">
        <f>IF(COUNTIF(Setup_Hierarchy!$J$69:$IV$69,"="&amp;$K274)&lt;&gt;0,$L274,0)</f>
        <v>0</v>
      </c>
      <c r="BZ274" s="61">
        <f>IF(COUNTIF(Setup_Hierarchy!$J$70:$IV$70,"="&amp;$K274)&lt;&gt;0,$L274,0)</f>
        <v>0</v>
      </c>
      <c r="CA274" s="61">
        <f>IF(COUNTIF(Setup_Hierarchy!$J$71:$IV$71,"="&amp;$K274)&lt;&gt;0,$L274,0)</f>
        <v>0</v>
      </c>
      <c r="CB274" s="61">
        <f>IF(COUNTIF(Setup_Hierarchy!$J$72:$IV$72,"="&amp;$K274)&lt;&gt;0,$L274,0)</f>
        <v>0</v>
      </c>
      <c r="CC274" s="61">
        <f>IF(COUNTIF(Setup_Hierarchy!$J$73:$IV$73,"="&amp;$K274)&lt;&gt;0,$L274,0)</f>
        <v>0</v>
      </c>
      <c r="CD274" s="61">
        <f>IF(COUNTIF(Setup_Hierarchy!$J$74:$IV$74,"="&amp;$K274)&lt;&gt;0,$L274,0)</f>
        <v>0</v>
      </c>
      <c r="CE274" s="61">
        <f>IF(COUNTIF(Setup_Hierarchy!$J$75:$IV$75,"="&amp;$K274)&lt;&gt;0,$L274,0)</f>
        <v>0</v>
      </c>
      <c r="CF274" s="61">
        <f>IF(COUNTIF(Setup_Hierarchy!$J$76:$IV$76,"="&amp;$K274)&lt;&gt;0,$L274,0)</f>
        <v>0</v>
      </c>
      <c r="CG274" s="61">
        <f>IF(COUNTIF(Setup_Hierarchy!$J$77:$IV$77,"="&amp;$K274)&lt;&gt;0,$L274,0)</f>
        <v>0</v>
      </c>
      <c r="CH274" s="61">
        <f>IF(COUNTIF(Setup_Hierarchy!$J$78:$IV$78,"="&amp;$K274)&lt;&gt;0,$L274,0)</f>
        <v>0</v>
      </c>
      <c r="CI274" s="61">
        <f>IF(COUNTIF(Setup_Hierarchy!$J$79:$IV$79,"="&amp;$K274)&lt;&gt;0,$L274,0)</f>
        <v>0</v>
      </c>
      <c r="CJ274" s="61">
        <f>IF(COUNTIF(Setup_Hierarchy!$J$80:$IV$80,"="&amp;$K274)&lt;&gt;0,$L274,0)</f>
        <v>0</v>
      </c>
      <c r="CK274" s="61">
        <f>IF(COUNTIF(Setup_Hierarchy!$J$81:$IV$81,"="&amp;$K274)&lt;&gt;0,$L274,0)</f>
        <v>0</v>
      </c>
      <c r="CL274" s="61">
        <f>IF(COUNTIF(Setup_Hierarchy!$J$82:$IV$82,"="&amp;$K274)&lt;&gt;0,$L274,0)</f>
        <v>0</v>
      </c>
      <c r="CM274" s="61">
        <f>IF(COUNTIF(Setup_Hierarchy!$J$83:$IV$83,"="&amp;$K274)&lt;&gt;0,$L274,0)</f>
        <v>0</v>
      </c>
      <c r="CN274" s="61">
        <f>IF(COUNTIF(Setup_Hierarchy!$J$84:$IV$84,"="&amp;$K274)&lt;&gt;0,$L274,0)</f>
        <v>0</v>
      </c>
      <c r="CO274" s="61">
        <f>IF(COUNTIF(Setup_Hierarchy!$J$85:$IV$85,"="&amp;$K274)&lt;&gt;0,$L274,0)</f>
        <v>0</v>
      </c>
      <c r="CP274" s="61">
        <f>IF(COUNTIF(Setup_Hierarchy!$J$86:$IV$86,"="&amp;$K274)&lt;&gt;0,$L274,0)</f>
        <v>0</v>
      </c>
      <c r="CQ274" s="61">
        <f>IF(COUNTIF(Setup_Hierarchy!$J$87:$IV$87,"="&amp;$K274)&lt;&gt;0,$L274,0)</f>
        <v>0</v>
      </c>
      <c r="CR274" s="61">
        <f>IF(COUNTIF(Setup_Hierarchy!$J$88:$IV$88,"="&amp;$K274)&lt;&gt;0,$L274,0)</f>
        <v>0</v>
      </c>
      <c r="CS274" s="61">
        <f>IF(COUNTIF(Setup_Hierarchy!$J$89:$IV$89,"="&amp;$K274)&lt;&gt;0,$L274,0)</f>
        <v>0</v>
      </c>
      <c r="CT274" s="61">
        <f>IF(COUNTIF(Setup_Hierarchy!$J$90:$IV$90,"="&amp;$K274)&lt;&gt;0,$L274,0)</f>
        <v>0</v>
      </c>
      <c r="CU274" s="61">
        <f>IF(COUNTIF(Setup_Hierarchy!$J$91:$IV$91,"="&amp;$K274)&lt;&gt;0,$L274,0)</f>
        <v>0</v>
      </c>
      <c r="CV274" s="61">
        <f>IF(COUNTIF(Setup_Hierarchy!$J$92:$IV$92,"="&amp;$K274)&lt;&gt;0,$L274,0)</f>
        <v>0</v>
      </c>
      <c r="CW274" s="61">
        <f>IF(COUNTIF(Setup_Hierarchy!$J$93:$IV$93,"="&amp;$K274)&lt;&gt;0,$L274,0)</f>
        <v>0</v>
      </c>
      <c r="CX274" s="61">
        <f>IF(COUNTIF(Setup_Hierarchy!$J$94:$IV$94,"="&amp;$K274)&lt;&gt;0,$L274,0)</f>
        <v>0</v>
      </c>
      <c r="CY274" s="61">
        <f>IF(COUNTIF(Setup_Hierarchy!$J$95:$IV$95,"="&amp;$K274)&lt;&gt;0,$L274,0)</f>
        <v>0</v>
      </c>
      <c r="CZ274" s="61">
        <f>IF(COUNTIF(Setup_Hierarchy!$J$96:$IV$96,"="&amp;$K274)&lt;&gt;0,$L274,0)</f>
        <v>0</v>
      </c>
      <c r="DA274" s="61">
        <f>IF(COUNTIF(Setup_Hierarchy!$J$97:$IV$97,"="&amp;$K274)&lt;&gt;0,$L274,0)</f>
        <v>0</v>
      </c>
      <c r="DB274" s="61">
        <f>IF(COUNTIF(Setup_Hierarchy!$J$98:$IV$98,"="&amp;$K274)&lt;&gt;0,$L274,0)</f>
        <v>0</v>
      </c>
      <c r="DC274" s="61">
        <f>IF(COUNTIF(Setup_Hierarchy!$J$99:$IV$99,"="&amp;$K274)&lt;&gt;0,$L274,0)</f>
        <v>0</v>
      </c>
      <c r="DD274" s="61">
        <f>IF(COUNTIF(Setup_Hierarchy!$J$100:$IV$100,"="&amp;$K274)&lt;&gt;0,$L274,0)</f>
        <v>0</v>
      </c>
      <c r="DE274" s="61">
        <f>IF(COUNTIF(Setup_Hierarchy!$J$101:$IV$101,"="&amp;$K274)&lt;&gt;0,$L274,0)</f>
        <v>0</v>
      </c>
      <c r="DF274" s="61">
        <f>IF(COUNTIF(Setup_Hierarchy!$J$102:$IV$102,"="&amp;$K274)&lt;&gt;0,$L274,0)</f>
        <v>0</v>
      </c>
      <c r="DG274" s="61">
        <f>IF(COUNTIF(Setup_Hierarchy!$J$103:$IV$103,"="&amp;$K274)&lt;&gt;0,$L274,0)</f>
        <v>0</v>
      </c>
      <c r="DH274" s="61">
        <f>IF(COUNTIF(Setup_Hierarchy!$J$104:$IV$104,"="&amp;$K274)&lt;&gt;0,$L274,0)</f>
        <v>0</v>
      </c>
      <c r="DI274" s="61">
        <f>IF(COUNTIF(Setup_Hierarchy!$J$105:$IV$105,"="&amp;$K274)&lt;&gt;0,$L274,0)</f>
        <v>0</v>
      </c>
      <c r="DJ274" s="61">
        <f>IF(COUNTIF(Setup_Hierarchy!$J$106:$IV$106,"="&amp;$K274)&lt;&gt;0,$L274,0)</f>
        <v>0</v>
      </c>
      <c r="DK274" s="61">
        <f>IF(COUNTIF(Setup_Hierarchy!$J$107:$IV$107,"="&amp;$K274)&lt;&gt;0,$L274,0)</f>
        <v>0</v>
      </c>
      <c r="DL274" s="61">
        <f>IF(COUNTIF(Setup_Hierarchy!$J$108:$IV$108,"="&amp;$K274)&lt;&gt;0,$L274,0)</f>
        <v>0</v>
      </c>
      <c r="DM274" s="61">
        <f>IF(COUNTIF(Setup_Hierarchy!$J$109:$IV$109,"="&amp;$K274)&lt;&gt;0,$L274,0)</f>
        <v>0</v>
      </c>
      <c r="DN274" s="61">
        <f>IF(COUNTIF(Setup_Hierarchy!$J$110:$IV$110,"="&amp;$K274)&lt;&gt;0,$L274,0)</f>
        <v>0</v>
      </c>
      <c r="DO274" s="61">
        <f>IF(COUNTIF(Setup_Hierarchy!$J$111:$IV$111,"="&amp;$K274)&lt;&gt;0,$L274,0)</f>
        <v>0</v>
      </c>
      <c r="DP274" s="61">
        <f>IF(COUNTIF(Setup_Hierarchy!$J$112:$IV$112,"="&amp;$K274)&lt;&gt;0,$L274,0)</f>
        <v>0</v>
      </c>
      <c r="DQ274" s="61">
        <f>IF(COUNTIF(Setup_Hierarchy!$J$113:$IV$113,"="&amp;$K274)&lt;&gt;0,$L274,0)</f>
        <v>0</v>
      </c>
      <c r="DR274" s="61">
        <f>IF(COUNTIF(Setup_Hierarchy!$J$114:$IV$114,"="&amp;$K274)&lt;&gt;0,$L274,0)</f>
        <v>0</v>
      </c>
      <c r="DS274" s="61">
        <f>IF(COUNTIF(Setup_Hierarchy!$J$115:$IV$115,"="&amp;$K274)&lt;&gt;0,$L274,0)</f>
        <v>0</v>
      </c>
      <c r="DT274" s="61">
        <f>IF(COUNTIF(Setup_Hierarchy!$J$116:$IV$116,"="&amp;$K274)&lt;&gt;0,$L274,0)</f>
        <v>0</v>
      </c>
    </row>
    <row r="275" spans="2:124" x14ac:dyDescent="0.2">
      <c r="B275" t="s">
        <v>43</v>
      </c>
      <c r="C275">
        <v>403</v>
      </c>
      <c r="D275" t="s">
        <v>9</v>
      </c>
      <c r="E275" t="s">
        <v>369</v>
      </c>
      <c r="F275" t="s">
        <v>526</v>
      </c>
      <c r="G275" t="s">
        <v>523</v>
      </c>
      <c r="H275" t="s">
        <v>33</v>
      </c>
      <c r="I275">
        <v>0.203261</v>
      </c>
      <c r="J275">
        <v>0.24636</v>
      </c>
      <c r="K275">
        <v>679</v>
      </c>
      <c r="L275">
        <v>21</v>
      </c>
      <c r="M275" s="61">
        <f>IF(COUNTIF(Setup_Hierarchy!$J$5:$IV$5,"="&amp;$K275)&lt;&gt;0,$L275,0)</f>
        <v>21</v>
      </c>
      <c r="N275" s="61">
        <f>IF(COUNTIF(Setup_Hierarchy!$J$6:$IV$6,"="&amp;$K275)&lt;&gt;0,$L275,0)</f>
        <v>21</v>
      </c>
      <c r="O275" s="61">
        <f>IF(COUNTIF(Setup_Hierarchy!$J$7:$IV$7,"="&amp;$K275)&lt;&gt;0,$L275,0)</f>
        <v>21</v>
      </c>
      <c r="P275" s="61">
        <f>IF(COUNTIF(Setup_Hierarchy!$J$8:$IV$8,"="&amp;$K275)&lt;&gt;0,$L275,0)</f>
        <v>21</v>
      </c>
      <c r="Q275" s="61">
        <f>IF(COUNTIF(Setup_Hierarchy!$J$9:$IV$9,"="&amp;$K275)&lt;&gt;0,$L275,0)</f>
        <v>21</v>
      </c>
      <c r="R275" s="61">
        <f>IF(COUNTIF(Setup_Hierarchy!$J$10:$IV$10,"="&amp;$K275)&lt;&gt;0,$L275,0)</f>
        <v>0</v>
      </c>
      <c r="S275" s="61">
        <f>IF(COUNTIF(Setup_Hierarchy!$J$11:$IV$11,"="&amp;$K275)&lt;&gt;0,$L275,0)</f>
        <v>0</v>
      </c>
      <c r="T275" s="61">
        <f>IF(COUNTIF(Setup_Hierarchy!$J$12:$IV$12,"="&amp;$K275)&lt;&gt;0,$L275,0)</f>
        <v>0</v>
      </c>
      <c r="U275" s="61">
        <f>IF(COUNTIF(Setup_Hierarchy!$J$13:$IV$13,"="&amp;$K275)&lt;&gt;0,$L275,0)</f>
        <v>0</v>
      </c>
      <c r="V275" s="61">
        <f>IF(COUNTIF(Setup_Hierarchy!$J$14:$IV$14,"="&amp;$K275)&lt;&gt;0,$L275,0)</f>
        <v>21</v>
      </c>
      <c r="W275" s="61">
        <f>IF(COUNTIF(Setup_Hierarchy!$J$15:$IV$15,"="&amp;$K275)&lt;&gt;0,$L275,0)</f>
        <v>21</v>
      </c>
      <c r="X275" s="61">
        <f>IF(COUNTIF(Setup_Hierarchy!$J$16:$IV$16,"="&amp;$K275)&lt;&gt;0,$L275,0)</f>
        <v>0</v>
      </c>
      <c r="Y275" s="61">
        <f>IF(COUNTIF(Setup_Hierarchy!$J$17:$IV$17,"="&amp;$K275)&lt;&gt;0,$L275,0)</f>
        <v>0</v>
      </c>
      <c r="Z275" s="61">
        <f>IF(COUNTIF(Setup_Hierarchy!$J$18:$IV$18,"="&amp;$K275)&lt;&gt;0,$L275,0)</f>
        <v>0</v>
      </c>
      <c r="AA275" s="61">
        <f>IF(COUNTIF(Setup_Hierarchy!$J$19:$IV$19,"="&amp;$K275)&lt;&gt;0,$L275,0)</f>
        <v>0</v>
      </c>
      <c r="AB275" s="61">
        <f>IF(COUNTIF(Setup_Hierarchy!$J$20:$IV$20,"="&amp;$K275)&lt;&gt;0,$L275,0)</f>
        <v>0</v>
      </c>
      <c r="AC275" s="61">
        <f>IF(COUNTIF(Setup_Hierarchy!$J$21:$IV$21,"="&amp;$K275)&lt;&gt;0,$L275,0)</f>
        <v>0</v>
      </c>
      <c r="AD275" s="61">
        <f>IF(COUNTIF(Setup_Hierarchy!$J$22:$IV$22,"="&amp;$K275)&lt;&gt;0,$L275,0)</f>
        <v>0</v>
      </c>
      <c r="AE275" s="61">
        <f>IF(COUNTIF(Setup_Hierarchy!$J$23:$IV$23,"="&amp;$K275)&lt;&gt;0,$L275,0)</f>
        <v>0</v>
      </c>
      <c r="AF275" s="61">
        <f>IF(COUNTIF(Setup_Hierarchy!$J$24:$IV$24,"="&amp;$K275)&lt;&gt;0,$L275,0)</f>
        <v>0</v>
      </c>
      <c r="AG275" s="61">
        <f>IF(COUNTIF(Setup_Hierarchy!$J$25:$IV$25,"="&amp;$K275)&lt;&gt;0,$L275,0)</f>
        <v>0</v>
      </c>
      <c r="AH275" s="61">
        <f>IF(COUNTIF(Setup_Hierarchy!$J$26:$IV$26,"="&amp;$K275)&lt;&gt;0,$L275,0)</f>
        <v>0</v>
      </c>
      <c r="AI275" s="61">
        <f>IF(COUNTIF(Setup_Hierarchy!$J$27:$IV$27,"="&amp;$K275)&lt;&gt;0,$L275,0)</f>
        <v>0</v>
      </c>
      <c r="AJ275" s="61">
        <f>IF(COUNTIF(Setup_Hierarchy!$J$28:$IV$28,"="&amp;$K275)&lt;&gt;0,$L275,0)</f>
        <v>0</v>
      </c>
      <c r="AK275" s="61">
        <f>IF(COUNTIF(Setup_Hierarchy!$J$29:$IV$29,"="&amp;$K275)&lt;&gt;0,$L275,0)</f>
        <v>0</v>
      </c>
      <c r="AL275" s="61">
        <f>IF(COUNTIF(Setup_Hierarchy!$J$30:$IV$30,"="&amp;$K275)&lt;&gt;0,$L275,0)</f>
        <v>0</v>
      </c>
      <c r="AM275" s="61">
        <f>IF(COUNTIF(Setup_Hierarchy!$J$31:$IV$31,"="&amp;$K275)&lt;&gt;0,$L275,0)</f>
        <v>0</v>
      </c>
      <c r="AN275" s="61">
        <f>IF(COUNTIF(Setup_Hierarchy!$J$32:$IV$32,"="&amp;$K275)&lt;&gt;0,$L275,0)</f>
        <v>0</v>
      </c>
      <c r="AO275" s="61">
        <f>IF(COUNTIF(Setup_Hierarchy!$J$33:$IV$33,"="&amp;$K275)&lt;&gt;0,$L275,0)</f>
        <v>0</v>
      </c>
      <c r="AP275" s="61">
        <f>IF(COUNTIF(Setup_Hierarchy!$J$34:$IV$34,"="&amp;$K275)&lt;&gt;0,$L275,0)</f>
        <v>0</v>
      </c>
      <c r="AQ275" s="61">
        <f>IF(COUNTIF(Setup_Hierarchy!$J$35:$IV$35,"="&amp;$K275)&lt;&gt;0,$L275,0)</f>
        <v>0</v>
      </c>
      <c r="AR275" s="61">
        <f>IF(COUNTIF(Setup_Hierarchy!$J$36:$IV$36,"="&amp;$K275)&lt;&gt;0,$L275,0)</f>
        <v>0</v>
      </c>
      <c r="AS275" s="61">
        <f>IF(COUNTIF(Setup_Hierarchy!$J$37:$IV$37,"="&amp;$K275)&lt;&gt;0,$L275,0)</f>
        <v>0</v>
      </c>
      <c r="AT275" s="61">
        <f>IF(COUNTIF(Setup_Hierarchy!$J$38:$IV$38,"="&amp;$K275)&lt;&gt;0,$L275,0)</f>
        <v>0</v>
      </c>
      <c r="AU275" s="61">
        <f>IF(COUNTIF(Setup_Hierarchy!$J$39:$IV$39,"="&amp;$K275)&lt;&gt;0,$L275,0)</f>
        <v>0</v>
      </c>
      <c r="AV275" s="61">
        <f>IF(COUNTIF(Setup_Hierarchy!$J$40:$IV$40,"="&amp;$K275)&lt;&gt;0,$L275,0)</f>
        <v>0</v>
      </c>
      <c r="AW275" s="61">
        <f>IF(COUNTIF(Setup_Hierarchy!$J$41:$IV$41,"="&amp;$K275)&lt;&gt;0,$L275,0)</f>
        <v>0</v>
      </c>
      <c r="AX275" s="61">
        <f>IF(COUNTIF(Setup_Hierarchy!$J$42:$IV$42,"="&amp;$K275)&lt;&gt;0,$L275,0)</f>
        <v>0</v>
      </c>
      <c r="AY275" s="61">
        <f>IF(COUNTIF(Setup_Hierarchy!$J$43:$IV$43,"="&amp;$K275)&lt;&gt;0,$L275,0)</f>
        <v>0</v>
      </c>
      <c r="AZ275" s="61">
        <f>IF(COUNTIF(Setup_Hierarchy!$J$44:$IV$44,"="&amp;$K275)&lt;&gt;0,$L275,0)</f>
        <v>0</v>
      </c>
      <c r="BA275" s="61">
        <f>IF(COUNTIF(Setup_Hierarchy!$J$45:$IV$45,"="&amp;$K275)&lt;&gt;0,$L275,0)</f>
        <v>0</v>
      </c>
      <c r="BB275" s="61">
        <f>IF(COUNTIF(Setup_Hierarchy!$J$46:$IV$46,"="&amp;$K275)&lt;&gt;0,$L275,0)</f>
        <v>0</v>
      </c>
      <c r="BC275" s="61">
        <f>IF(COUNTIF(Setup_Hierarchy!$J$47:$IV$47,"="&amp;$K275)&lt;&gt;0,$L275,0)</f>
        <v>0</v>
      </c>
      <c r="BD275" s="61">
        <f>IF(COUNTIF(Setup_Hierarchy!$J$48:$IV$48,"="&amp;$K275)&lt;&gt;0,$L275,0)</f>
        <v>0</v>
      </c>
      <c r="BE275" s="61">
        <f>IF(COUNTIF(Setup_Hierarchy!$J$49:$IV$49,"="&amp;$K275)&lt;&gt;0,$L275,0)</f>
        <v>0</v>
      </c>
      <c r="BF275" s="61">
        <f>IF(COUNTIF(Setup_Hierarchy!$J$50:$IV$50,"="&amp;$K275)&lt;&gt;0,$L275,0)</f>
        <v>0</v>
      </c>
      <c r="BG275" s="61">
        <f>IF(COUNTIF(Setup_Hierarchy!$J$51:$IV$51,"="&amp;$K275)&lt;&gt;0,$L275,0)</f>
        <v>0</v>
      </c>
      <c r="BH275" s="61">
        <f>IF(COUNTIF(Setup_Hierarchy!$J$52:$IV$52,"="&amp;$K275)&lt;&gt;0,$L275,0)</f>
        <v>0</v>
      </c>
      <c r="BI275" s="61">
        <f>IF(COUNTIF(Setup_Hierarchy!$J$53:$IV$53,"="&amp;$K275)&lt;&gt;0,$L275,0)</f>
        <v>0</v>
      </c>
      <c r="BJ275" s="61">
        <f>IF(COUNTIF(Setup_Hierarchy!$J$54:$IV$54,"="&amp;$K275)&lt;&gt;0,$L275,0)</f>
        <v>0</v>
      </c>
      <c r="BK275" s="61">
        <f>IF(COUNTIF(Setup_Hierarchy!$J$55:$IV$55,"="&amp;$K275)&lt;&gt;0,$L275,0)</f>
        <v>0</v>
      </c>
      <c r="BL275" s="61">
        <f>IF(COUNTIF(Setup_Hierarchy!$J$56:$IV$56,"="&amp;$K275)&lt;&gt;0,$L275,0)</f>
        <v>0</v>
      </c>
      <c r="BM275" s="61">
        <f>IF(COUNTIF(Setup_Hierarchy!$J$57:$IV$57,"="&amp;$K275)&lt;&gt;0,$L275,0)</f>
        <v>0</v>
      </c>
      <c r="BN275" s="61">
        <f>IF(COUNTIF(Setup_Hierarchy!$J$58:$IV$58,"="&amp;$K275)&lt;&gt;0,$L275,0)</f>
        <v>0</v>
      </c>
      <c r="BO275" s="61">
        <f>IF(COUNTIF(Setup_Hierarchy!$J$59:$IV$59,"="&amp;$K275)&lt;&gt;0,$L275,0)</f>
        <v>0</v>
      </c>
      <c r="BP275" s="61">
        <f>IF(COUNTIF(Setup_Hierarchy!$J$60:$IV$60,"="&amp;$K275)&lt;&gt;0,$L275,0)</f>
        <v>0</v>
      </c>
      <c r="BQ275" s="61">
        <f>IF(COUNTIF(Setup_Hierarchy!$J$61:$IV$61,"="&amp;$K275)&lt;&gt;0,$L275,0)</f>
        <v>0</v>
      </c>
      <c r="BR275" s="61">
        <f>IF(COUNTIF(Setup_Hierarchy!$J$62:$IV$62,"="&amp;$K275)&lt;&gt;0,$L275,0)</f>
        <v>0</v>
      </c>
      <c r="BS275" s="61">
        <f>IF(COUNTIF(Setup_Hierarchy!$J$63:$IV$63,"="&amp;$K275)&lt;&gt;0,$L275,0)</f>
        <v>0</v>
      </c>
      <c r="BT275" s="61">
        <f>IF(COUNTIF(Setup_Hierarchy!$J$64:$IV$64,"="&amp;$K275)&lt;&gt;0,$L275,0)</f>
        <v>0</v>
      </c>
      <c r="BU275" s="61">
        <f>IF(COUNTIF(Setup_Hierarchy!$J$65:$IV$65,"="&amp;$K275)&lt;&gt;0,$L275,0)</f>
        <v>0</v>
      </c>
      <c r="BV275" s="61">
        <f>IF(COUNTIF(Setup_Hierarchy!$J$66:$IV$66,"="&amp;$K275)&lt;&gt;0,$L275,0)</f>
        <v>0</v>
      </c>
      <c r="BW275" s="61">
        <f>IF(COUNTIF(Setup_Hierarchy!$J$67:$IV$67,"="&amp;$K275)&lt;&gt;0,$L275,0)</f>
        <v>0</v>
      </c>
      <c r="BX275" s="61">
        <f>IF(COUNTIF(Setup_Hierarchy!$J$68:$IV$68,"="&amp;$K275)&lt;&gt;0,$L275,0)</f>
        <v>0</v>
      </c>
      <c r="BY275" s="61">
        <f>IF(COUNTIF(Setup_Hierarchy!$J$69:$IV$69,"="&amp;$K275)&lt;&gt;0,$L275,0)</f>
        <v>0</v>
      </c>
      <c r="BZ275" s="61">
        <f>IF(COUNTIF(Setup_Hierarchy!$J$70:$IV$70,"="&amp;$K275)&lt;&gt;0,$L275,0)</f>
        <v>0</v>
      </c>
      <c r="CA275" s="61">
        <f>IF(COUNTIF(Setup_Hierarchy!$J$71:$IV$71,"="&amp;$K275)&lt;&gt;0,$L275,0)</f>
        <v>0</v>
      </c>
      <c r="CB275" s="61">
        <f>IF(COUNTIF(Setup_Hierarchy!$J$72:$IV$72,"="&amp;$K275)&lt;&gt;0,$L275,0)</f>
        <v>0</v>
      </c>
      <c r="CC275" s="61">
        <f>IF(COUNTIF(Setup_Hierarchy!$J$73:$IV$73,"="&amp;$K275)&lt;&gt;0,$L275,0)</f>
        <v>0</v>
      </c>
      <c r="CD275" s="61">
        <f>IF(COUNTIF(Setup_Hierarchy!$J$74:$IV$74,"="&amp;$K275)&lt;&gt;0,$L275,0)</f>
        <v>0</v>
      </c>
      <c r="CE275" s="61">
        <f>IF(COUNTIF(Setup_Hierarchy!$J$75:$IV$75,"="&amp;$K275)&lt;&gt;0,$L275,0)</f>
        <v>0</v>
      </c>
      <c r="CF275" s="61">
        <f>IF(COUNTIF(Setup_Hierarchy!$J$76:$IV$76,"="&amp;$K275)&lt;&gt;0,$L275,0)</f>
        <v>0</v>
      </c>
      <c r="CG275" s="61">
        <f>IF(COUNTIF(Setup_Hierarchy!$J$77:$IV$77,"="&amp;$K275)&lt;&gt;0,$L275,0)</f>
        <v>0</v>
      </c>
      <c r="CH275" s="61">
        <f>IF(COUNTIF(Setup_Hierarchy!$J$78:$IV$78,"="&amp;$K275)&lt;&gt;0,$L275,0)</f>
        <v>0</v>
      </c>
      <c r="CI275" s="61">
        <f>IF(COUNTIF(Setup_Hierarchy!$J$79:$IV$79,"="&amp;$K275)&lt;&gt;0,$L275,0)</f>
        <v>0</v>
      </c>
      <c r="CJ275" s="61">
        <f>IF(COUNTIF(Setup_Hierarchy!$J$80:$IV$80,"="&amp;$K275)&lt;&gt;0,$L275,0)</f>
        <v>0</v>
      </c>
      <c r="CK275" s="61">
        <f>IF(COUNTIF(Setup_Hierarchy!$J$81:$IV$81,"="&amp;$K275)&lt;&gt;0,$L275,0)</f>
        <v>0</v>
      </c>
      <c r="CL275" s="61">
        <f>IF(COUNTIF(Setup_Hierarchy!$J$82:$IV$82,"="&amp;$K275)&lt;&gt;0,$L275,0)</f>
        <v>0</v>
      </c>
      <c r="CM275" s="61">
        <f>IF(COUNTIF(Setup_Hierarchy!$J$83:$IV$83,"="&amp;$K275)&lt;&gt;0,$L275,0)</f>
        <v>0</v>
      </c>
      <c r="CN275" s="61">
        <f>IF(COUNTIF(Setup_Hierarchy!$J$84:$IV$84,"="&amp;$K275)&lt;&gt;0,$L275,0)</f>
        <v>0</v>
      </c>
      <c r="CO275" s="61">
        <f>IF(COUNTIF(Setup_Hierarchy!$J$85:$IV$85,"="&amp;$K275)&lt;&gt;0,$L275,0)</f>
        <v>0</v>
      </c>
      <c r="CP275" s="61">
        <f>IF(COUNTIF(Setup_Hierarchy!$J$86:$IV$86,"="&amp;$K275)&lt;&gt;0,$L275,0)</f>
        <v>0</v>
      </c>
      <c r="CQ275" s="61">
        <f>IF(COUNTIF(Setup_Hierarchy!$J$87:$IV$87,"="&amp;$K275)&lt;&gt;0,$L275,0)</f>
        <v>0</v>
      </c>
      <c r="CR275" s="61">
        <f>IF(COUNTIF(Setup_Hierarchy!$J$88:$IV$88,"="&amp;$K275)&lt;&gt;0,$L275,0)</f>
        <v>0</v>
      </c>
      <c r="CS275" s="61">
        <f>IF(COUNTIF(Setup_Hierarchy!$J$89:$IV$89,"="&amp;$K275)&lt;&gt;0,$L275,0)</f>
        <v>0</v>
      </c>
      <c r="CT275" s="61">
        <f>IF(COUNTIF(Setup_Hierarchy!$J$90:$IV$90,"="&amp;$K275)&lt;&gt;0,$L275,0)</f>
        <v>0</v>
      </c>
      <c r="CU275" s="61">
        <f>IF(COUNTIF(Setup_Hierarchy!$J$91:$IV$91,"="&amp;$K275)&lt;&gt;0,$L275,0)</f>
        <v>0</v>
      </c>
      <c r="CV275" s="61">
        <f>IF(COUNTIF(Setup_Hierarchy!$J$92:$IV$92,"="&amp;$K275)&lt;&gt;0,$L275,0)</f>
        <v>0</v>
      </c>
      <c r="CW275" s="61">
        <f>IF(COUNTIF(Setup_Hierarchy!$J$93:$IV$93,"="&amp;$K275)&lt;&gt;0,$L275,0)</f>
        <v>0</v>
      </c>
      <c r="CX275" s="61">
        <f>IF(COUNTIF(Setup_Hierarchy!$J$94:$IV$94,"="&amp;$K275)&lt;&gt;0,$L275,0)</f>
        <v>0</v>
      </c>
      <c r="CY275" s="61">
        <f>IF(COUNTIF(Setup_Hierarchy!$J$95:$IV$95,"="&amp;$K275)&lt;&gt;0,$L275,0)</f>
        <v>0</v>
      </c>
      <c r="CZ275" s="61">
        <f>IF(COUNTIF(Setup_Hierarchy!$J$96:$IV$96,"="&amp;$K275)&lt;&gt;0,$L275,0)</f>
        <v>0</v>
      </c>
      <c r="DA275" s="61">
        <f>IF(COUNTIF(Setup_Hierarchy!$J$97:$IV$97,"="&amp;$K275)&lt;&gt;0,$L275,0)</f>
        <v>0</v>
      </c>
      <c r="DB275" s="61">
        <f>IF(COUNTIF(Setup_Hierarchy!$J$98:$IV$98,"="&amp;$K275)&lt;&gt;0,$L275,0)</f>
        <v>0</v>
      </c>
      <c r="DC275" s="61">
        <f>IF(COUNTIF(Setup_Hierarchy!$J$99:$IV$99,"="&amp;$K275)&lt;&gt;0,$L275,0)</f>
        <v>0</v>
      </c>
      <c r="DD275" s="61">
        <f>IF(COUNTIF(Setup_Hierarchy!$J$100:$IV$100,"="&amp;$K275)&lt;&gt;0,$L275,0)</f>
        <v>0</v>
      </c>
      <c r="DE275" s="61">
        <f>IF(COUNTIF(Setup_Hierarchy!$J$101:$IV$101,"="&amp;$K275)&lt;&gt;0,$L275,0)</f>
        <v>0</v>
      </c>
      <c r="DF275" s="61">
        <f>IF(COUNTIF(Setup_Hierarchy!$J$102:$IV$102,"="&amp;$K275)&lt;&gt;0,$L275,0)</f>
        <v>0</v>
      </c>
      <c r="DG275" s="61">
        <f>IF(COUNTIF(Setup_Hierarchy!$J$103:$IV$103,"="&amp;$K275)&lt;&gt;0,$L275,0)</f>
        <v>0</v>
      </c>
      <c r="DH275" s="61">
        <f>IF(COUNTIF(Setup_Hierarchy!$J$104:$IV$104,"="&amp;$K275)&lt;&gt;0,$L275,0)</f>
        <v>0</v>
      </c>
      <c r="DI275" s="61">
        <f>IF(COUNTIF(Setup_Hierarchy!$J$105:$IV$105,"="&amp;$K275)&lt;&gt;0,$L275,0)</f>
        <v>0</v>
      </c>
      <c r="DJ275" s="61">
        <f>IF(COUNTIF(Setup_Hierarchy!$J$106:$IV$106,"="&amp;$K275)&lt;&gt;0,$L275,0)</f>
        <v>0</v>
      </c>
      <c r="DK275" s="61">
        <f>IF(COUNTIF(Setup_Hierarchy!$J$107:$IV$107,"="&amp;$K275)&lt;&gt;0,$L275,0)</f>
        <v>0</v>
      </c>
      <c r="DL275" s="61">
        <f>IF(COUNTIF(Setup_Hierarchy!$J$108:$IV$108,"="&amp;$K275)&lt;&gt;0,$L275,0)</f>
        <v>0</v>
      </c>
      <c r="DM275" s="61">
        <f>IF(COUNTIF(Setup_Hierarchy!$J$109:$IV$109,"="&amp;$K275)&lt;&gt;0,$L275,0)</f>
        <v>0</v>
      </c>
      <c r="DN275" s="61">
        <f>IF(COUNTIF(Setup_Hierarchy!$J$110:$IV$110,"="&amp;$K275)&lt;&gt;0,$L275,0)</f>
        <v>0</v>
      </c>
      <c r="DO275" s="61">
        <f>IF(COUNTIF(Setup_Hierarchy!$J$111:$IV$111,"="&amp;$K275)&lt;&gt;0,$L275,0)</f>
        <v>0</v>
      </c>
      <c r="DP275" s="61">
        <f>IF(COUNTIF(Setup_Hierarchy!$J$112:$IV$112,"="&amp;$K275)&lt;&gt;0,$L275,0)</f>
        <v>0</v>
      </c>
      <c r="DQ275" s="61">
        <f>IF(COUNTIF(Setup_Hierarchy!$J$113:$IV$113,"="&amp;$K275)&lt;&gt;0,$L275,0)</f>
        <v>0</v>
      </c>
      <c r="DR275" s="61">
        <f>IF(COUNTIF(Setup_Hierarchy!$J$114:$IV$114,"="&amp;$K275)&lt;&gt;0,$L275,0)</f>
        <v>0</v>
      </c>
      <c r="DS275" s="61">
        <f>IF(COUNTIF(Setup_Hierarchy!$J$115:$IV$115,"="&amp;$K275)&lt;&gt;0,$L275,0)</f>
        <v>0</v>
      </c>
      <c r="DT275" s="61">
        <f>IF(COUNTIF(Setup_Hierarchy!$J$116:$IV$116,"="&amp;$K275)&lt;&gt;0,$L275,0)</f>
        <v>0</v>
      </c>
    </row>
    <row r="276" spans="2:124" x14ac:dyDescent="0.2">
      <c r="B276" t="s">
        <v>43</v>
      </c>
      <c r="C276">
        <v>404</v>
      </c>
      <c r="D276" t="s">
        <v>9</v>
      </c>
      <c r="E276" t="s">
        <v>369</v>
      </c>
      <c r="F276" t="s">
        <v>526</v>
      </c>
      <c r="G276" t="s">
        <v>523</v>
      </c>
      <c r="H276" t="s">
        <v>34</v>
      </c>
      <c r="I276">
        <v>0.21453700000000001</v>
      </c>
      <c r="J276">
        <v>0.34176099999999998</v>
      </c>
      <c r="K276">
        <v>628</v>
      </c>
      <c r="L276">
        <v>-9.3000000000000007</v>
      </c>
      <c r="M276" s="61">
        <f>IF(COUNTIF(Setup_Hierarchy!$J$5:$IV$5,"="&amp;$K276)&lt;&gt;0,$L276,0)</f>
        <v>-9.3000000000000007</v>
      </c>
      <c r="N276" s="61">
        <f>IF(COUNTIF(Setup_Hierarchy!$J$6:$IV$6,"="&amp;$K276)&lt;&gt;0,$L276,0)</f>
        <v>-9.3000000000000007</v>
      </c>
      <c r="O276" s="61">
        <f>IF(COUNTIF(Setup_Hierarchy!$J$7:$IV$7,"="&amp;$K276)&lt;&gt;0,$L276,0)</f>
        <v>-9.3000000000000007</v>
      </c>
      <c r="P276" s="61">
        <f>IF(COUNTIF(Setup_Hierarchy!$J$8:$IV$8,"="&amp;$K276)&lt;&gt;0,$L276,0)</f>
        <v>0</v>
      </c>
      <c r="Q276" s="61">
        <f>IF(COUNTIF(Setup_Hierarchy!$J$9:$IV$9,"="&amp;$K276)&lt;&gt;0,$L276,0)</f>
        <v>0</v>
      </c>
      <c r="R276" s="61">
        <f>IF(COUNTIF(Setup_Hierarchy!$J$10:$IV$10,"="&amp;$K276)&lt;&gt;0,$L276,0)</f>
        <v>0</v>
      </c>
      <c r="S276" s="61">
        <f>IF(COUNTIF(Setup_Hierarchy!$J$11:$IV$11,"="&amp;$K276)&lt;&gt;0,$L276,0)</f>
        <v>0</v>
      </c>
      <c r="T276" s="61">
        <f>IF(COUNTIF(Setup_Hierarchy!$J$12:$IV$12,"="&amp;$K276)&lt;&gt;0,$L276,0)</f>
        <v>0</v>
      </c>
      <c r="U276" s="61">
        <f>IF(COUNTIF(Setup_Hierarchy!$J$13:$IV$13,"="&amp;$K276)&lt;&gt;0,$L276,0)</f>
        <v>0</v>
      </c>
      <c r="V276" s="61">
        <f>IF(COUNTIF(Setup_Hierarchy!$J$14:$IV$14,"="&amp;$K276)&lt;&gt;0,$L276,0)</f>
        <v>0</v>
      </c>
      <c r="W276" s="61">
        <f>IF(COUNTIF(Setup_Hierarchy!$J$15:$IV$15,"="&amp;$K276)&lt;&gt;0,$L276,0)</f>
        <v>0</v>
      </c>
      <c r="X276" s="61">
        <f>IF(COUNTIF(Setup_Hierarchy!$J$16:$IV$16,"="&amp;$K276)&lt;&gt;0,$L276,0)</f>
        <v>0</v>
      </c>
      <c r="Y276" s="61">
        <f>IF(COUNTIF(Setup_Hierarchy!$J$17:$IV$17,"="&amp;$K276)&lt;&gt;0,$L276,0)</f>
        <v>0</v>
      </c>
      <c r="Z276" s="61">
        <f>IF(COUNTIF(Setup_Hierarchy!$J$18:$IV$18,"="&amp;$K276)&lt;&gt;0,$L276,0)</f>
        <v>0</v>
      </c>
      <c r="AA276" s="61">
        <f>IF(COUNTIF(Setup_Hierarchy!$J$19:$IV$19,"="&amp;$K276)&lt;&gt;0,$L276,0)</f>
        <v>0</v>
      </c>
      <c r="AB276" s="61">
        <f>IF(COUNTIF(Setup_Hierarchy!$J$20:$IV$20,"="&amp;$K276)&lt;&gt;0,$L276,0)</f>
        <v>0</v>
      </c>
      <c r="AC276" s="61">
        <f>IF(COUNTIF(Setup_Hierarchy!$J$21:$IV$21,"="&amp;$K276)&lt;&gt;0,$L276,0)</f>
        <v>0</v>
      </c>
      <c r="AD276" s="61">
        <f>IF(COUNTIF(Setup_Hierarchy!$J$22:$IV$22,"="&amp;$K276)&lt;&gt;0,$L276,0)</f>
        <v>0</v>
      </c>
      <c r="AE276" s="61">
        <f>IF(COUNTIF(Setup_Hierarchy!$J$23:$IV$23,"="&amp;$K276)&lt;&gt;0,$L276,0)</f>
        <v>0</v>
      </c>
      <c r="AF276" s="61">
        <f>IF(COUNTIF(Setup_Hierarchy!$J$24:$IV$24,"="&amp;$K276)&lt;&gt;0,$L276,0)</f>
        <v>0</v>
      </c>
      <c r="AG276" s="61">
        <f>IF(COUNTIF(Setup_Hierarchy!$J$25:$IV$25,"="&amp;$K276)&lt;&gt;0,$L276,0)</f>
        <v>0</v>
      </c>
      <c r="AH276" s="61">
        <f>IF(COUNTIF(Setup_Hierarchy!$J$26:$IV$26,"="&amp;$K276)&lt;&gt;0,$L276,0)</f>
        <v>0</v>
      </c>
      <c r="AI276" s="61">
        <f>IF(COUNTIF(Setup_Hierarchy!$J$27:$IV$27,"="&amp;$K276)&lt;&gt;0,$L276,0)</f>
        <v>0</v>
      </c>
      <c r="AJ276" s="61">
        <f>IF(COUNTIF(Setup_Hierarchy!$J$28:$IV$28,"="&amp;$K276)&lt;&gt;0,$L276,0)</f>
        <v>0</v>
      </c>
      <c r="AK276" s="61">
        <f>IF(COUNTIF(Setup_Hierarchy!$J$29:$IV$29,"="&amp;$K276)&lt;&gt;0,$L276,0)</f>
        <v>0</v>
      </c>
      <c r="AL276" s="61">
        <f>IF(COUNTIF(Setup_Hierarchy!$J$30:$IV$30,"="&amp;$K276)&lt;&gt;0,$L276,0)</f>
        <v>0</v>
      </c>
      <c r="AM276" s="61">
        <f>IF(COUNTIF(Setup_Hierarchy!$J$31:$IV$31,"="&amp;$K276)&lt;&gt;0,$L276,0)</f>
        <v>0</v>
      </c>
      <c r="AN276" s="61">
        <f>IF(COUNTIF(Setup_Hierarchy!$J$32:$IV$32,"="&amp;$K276)&lt;&gt;0,$L276,0)</f>
        <v>0</v>
      </c>
      <c r="AO276" s="61">
        <f>IF(COUNTIF(Setup_Hierarchy!$J$33:$IV$33,"="&amp;$K276)&lt;&gt;0,$L276,0)</f>
        <v>0</v>
      </c>
      <c r="AP276" s="61">
        <f>IF(COUNTIF(Setup_Hierarchy!$J$34:$IV$34,"="&amp;$K276)&lt;&gt;0,$L276,0)</f>
        <v>0</v>
      </c>
      <c r="AQ276" s="61">
        <f>IF(COUNTIF(Setup_Hierarchy!$J$35:$IV$35,"="&amp;$K276)&lt;&gt;0,$L276,0)</f>
        <v>0</v>
      </c>
      <c r="AR276" s="61">
        <f>IF(COUNTIF(Setup_Hierarchy!$J$36:$IV$36,"="&amp;$K276)&lt;&gt;0,$L276,0)</f>
        <v>0</v>
      </c>
      <c r="AS276" s="61">
        <f>IF(COUNTIF(Setup_Hierarchy!$J$37:$IV$37,"="&amp;$K276)&lt;&gt;0,$L276,0)</f>
        <v>0</v>
      </c>
      <c r="AT276" s="61">
        <f>IF(COUNTIF(Setup_Hierarchy!$J$38:$IV$38,"="&amp;$K276)&lt;&gt;0,$L276,0)</f>
        <v>0</v>
      </c>
      <c r="AU276" s="61">
        <f>IF(COUNTIF(Setup_Hierarchy!$J$39:$IV$39,"="&amp;$K276)&lt;&gt;0,$L276,0)</f>
        <v>0</v>
      </c>
      <c r="AV276" s="61">
        <f>IF(COUNTIF(Setup_Hierarchy!$J$40:$IV$40,"="&amp;$K276)&lt;&gt;0,$L276,0)</f>
        <v>0</v>
      </c>
      <c r="AW276" s="61">
        <f>IF(COUNTIF(Setup_Hierarchy!$J$41:$IV$41,"="&amp;$K276)&lt;&gt;0,$L276,0)</f>
        <v>0</v>
      </c>
      <c r="AX276" s="61">
        <f>IF(COUNTIF(Setup_Hierarchy!$J$42:$IV$42,"="&amp;$K276)&lt;&gt;0,$L276,0)</f>
        <v>0</v>
      </c>
      <c r="AY276" s="61">
        <f>IF(COUNTIF(Setup_Hierarchy!$J$43:$IV$43,"="&amp;$K276)&lt;&gt;0,$L276,0)</f>
        <v>0</v>
      </c>
      <c r="AZ276" s="61">
        <f>IF(COUNTIF(Setup_Hierarchy!$J$44:$IV$44,"="&amp;$K276)&lt;&gt;0,$L276,0)</f>
        <v>0</v>
      </c>
      <c r="BA276" s="61">
        <f>IF(COUNTIF(Setup_Hierarchy!$J$45:$IV$45,"="&amp;$K276)&lt;&gt;0,$L276,0)</f>
        <v>0</v>
      </c>
      <c r="BB276" s="61">
        <f>IF(COUNTIF(Setup_Hierarchy!$J$46:$IV$46,"="&amp;$K276)&lt;&gt;0,$L276,0)</f>
        <v>0</v>
      </c>
      <c r="BC276" s="61">
        <f>IF(COUNTIF(Setup_Hierarchy!$J$47:$IV$47,"="&amp;$K276)&lt;&gt;0,$L276,0)</f>
        <v>0</v>
      </c>
      <c r="BD276" s="61">
        <f>IF(COUNTIF(Setup_Hierarchy!$J$48:$IV$48,"="&amp;$K276)&lt;&gt;0,$L276,0)</f>
        <v>0</v>
      </c>
      <c r="BE276" s="61">
        <f>IF(COUNTIF(Setup_Hierarchy!$J$49:$IV$49,"="&amp;$K276)&lt;&gt;0,$L276,0)</f>
        <v>0</v>
      </c>
      <c r="BF276" s="61">
        <f>IF(COUNTIF(Setup_Hierarchy!$J$50:$IV$50,"="&amp;$K276)&lt;&gt;0,$L276,0)</f>
        <v>0</v>
      </c>
      <c r="BG276" s="61">
        <f>IF(COUNTIF(Setup_Hierarchy!$J$51:$IV$51,"="&amp;$K276)&lt;&gt;0,$L276,0)</f>
        <v>-9.3000000000000007</v>
      </c>
      <c r="BH276" s="61">
        <f>IF(COUNTIF(Setup_Hierarchy!$J$52:$IV$52,"="&amp;$K276)&lt;&gt;0,$L276,0)</f>
        <v>0</v>
      </c>
      <c r="BI276" s="61">
        <f>IF(COUNTIF(Setup_Hierarchy!$J$53:$IV$53,"="&amp;$K276)&lt;&gt;0,$L276,0)</f>
        <v>0</v>
      </c>
      <c r="BJ276" s="61">
        <f>IF(COUNTIF(Setup_Hierarchy!$J$54:$IV$54,"="&amp;$K276)&lt;&gt;0,$L276,0)</f>
        <v>0</v>
      </c>
      <c r="BK276" s="61">
        <f>IF(COUNTIF(Setup_Hierarchy!$J$55:$IV$55,"="&amp;$K276)&lt;&gt;0,$L276,0)</f>
        <v>0</v>
      </c>
      <c r="BL276" s="61">
        <f>IF(COUNTIF(Setup_Hierarchy!$J$56:$IV$56,"="&amp;$K276)&lt;&gt;0,$L276,0)</f>
        <v>0</v>
      </c>
      <c r="BM276" s="61">
        <f>IF(COUNTIF(Setup_Hierarchy!$J$57:$IV$57,"="&amp;$K276)&lt;&gt;0,$L276,0)</f>
        <v>0</v>
      </c>
      <c r="BN276" s="61">
        <f>IF(COUNTIF(Setup_Hierarchy!$J$58:$IV$58,"="&amp;$K276)&lt;&gt;0,$L276,0)</f>
        <v>0</v>
      </c>
      <c r="BO276" s="61">
        <f>IF(COUNTIF(Setup_Hierarchy!$J$59:$IV$59,"="&amp;$K276)&lt;&gt;0,$L276,0)</f>
        <v>-9.3000000000000007</v>
      </c>
      <c r="BP276" s="61">
        <f>IF(COUNTIF(Setup_Hierarchy!$J$60:$IV$60,"="&amp;$K276)&lt;&gt;0,$L276,0)</f>
        <v>0</v>
      </c>
      <c r="BQ276" s="61">
        <f>IF(COUNTIF(Setup_Hierarchy!$J$61:$IV$61,"="&amp;$K276)&lt;&gt;0,$L276,0)</f>
        <v>0</v>
      </c>
      <c r="BR276" s="61">
        <f>IF(COUNTIF(Setup_Hierarchy!$J$62:$IV$62,"="&amp;$K276)&lt;&gt;0,$L276,0)</f>
        <v>0</v>
      </c>
      <c r="BS276" s="61">
        <f>IF(COUNTIF(Setup_Hierarchy!$J$63:$IV$63,"="&amp;$K276)&lt;&gt;0,$L276,0)</f>
        <v>0</v>
      </c>
      <c r="BT276" s="61">
        <f>IF(COUNTIF(Setup_Hierarchy!$J$64:$IV$64,"="&amp;$K276)&lt;&gt;0,$L276,0)</f>
        <v>0</v>
      </c>
      <c r="BU276" s="61">
        <f>IF(COUNTIF(Setup_Hierarchy!$J$65:$IV$65,"="&amp;$K276)&lt;&gt;0,$L276,0)</f>
        <v>0</v>
      </c>
      <c r="BV276" s="61">
        <f>IF(COUNTIF(Setup_Hierarchy!$J$66:$IV$66,"="&amp;$K276)&lt;&gt;0,$L276,0)</f>
        <v>0</v>
      </c>
      <c r="BW276" s="61">
        <f>IF(COUNTIF(Setup_Hierarchy!$J$67:$IV$67,"="&amp;$K276)&lt;&gt;0,$L276,0)</f>
        <v>0</v>
      </c>
      <c r="BX276" s="61">
        <f>IF(COUNTIF(Setup_Hierarchy!$J$68:$IV$68,"="&amp;$K276)&lt;&gt;0,$L276,0)</f>
        <v>0</v>
      </c>
      <c r="BY276" s="61">
        <f>IF(COUNTIF(Setup_Hierarchy!$J$69:$IV$69,"="&amp;$K276)&lt;&gt;0,$L276,0)</f>
        <v>0</v>
      </c>
      <c r="BZ276" s="61">
        <f>IF(COUNTIF(Setup_Hierarchy!$J$70:$IV$70,"="&amp;$K276)&lt;&gt;0,$L276,0)</f>
        <v>0</v>
      </c>
      <c r="CA276" s="61">
        <f>IF(COUNTIF(Setup_Hierarchy!$J$71:$IV$71,"="&amp;$K276)&lt;&gt;0,$L276,0)</f>
        <v>0</v>
      </c>
      <c r="CB276" s="61">
        <f>IF(COUNTIF(Setup_Hierarchy!$J$72:$IV$72,"="&amp;$K276)&lt;&gt;0,$L276,0)</f>
        <v>0</v>
      </c>
      <c r="CC276" s="61">
        <f>IF(COUNTIF(Setup_Hierarchy!$J$73:$IV$73,"="&amp;$K276)&lt;&gt;0,$L276,0)</f>
        <v>0</v>
      </c>
      <c r="CD276" s="61">
        <f>IF(COUNTIF(Setup_Hierarchy!$J$74:$IV$74,"="&amp;$K276)&lt;&gt;0,$L276,0)</f>
        <v>0</v>
      </c>
      <c r="CE276" s="61">
        <f>IF(COUNTIF(Setup_Hierarchy!$J$75:$IV$75,"="&amp;$K276)&lt;&gt;0,$L276,0)</f>
        <v>-9.3000000000000007</v>
      </c>
      <c r="CF276" s="61">
        <f>IF(COUNTIF(Setup_Hierarchy!$J$76:$IV$76,"="&amp;$K276)&lt;&gt;0,$L276,0)</f>
        <v>-9.3000000000000007</v>
      </c>
      <c r="CG276" s="61">
        <f>IF(COUNTIF(Setup_Hierarchy!$J$77:$IV$77,"="&amp;$K276)&lt;&gt;0,$L276,0)</f>
        <v>0</v>
      </c>
      <c r="CH276" s="61">
        <f>IF(COUNTIF(Setup_Hierarchy!$J$78:$IV$78,"="&amp;$K276)&lt;&gt;0,$L276,0)</f>
        <v>0</v>
      </c>
      <c r="CI276" s="61">
        <f>IF(COUNTIF(Setup_Hierarchy!$J$79:$IV$79,"="&amp;$K276)&lt;&gt;0,$L276,0)</f>
        <v>0</v>
      </c>
      <c r="CJ276" s="61">
        <f>IF(COUNTIF(Setup_Hierarchy!$J$80:$IV$80,"="&amp;$K276)&lt;&gt;0,$L276,0)</f>
        <v>0</v>
      </c>
      <c r="CK276" s="61">
        <f>IF(COUNTIF(Setup_Hierarchy!$J$81:$IV$81,"="&amp;$K276)&lt;&gt;0,$L276,0)</f>
        <v>0</v>
      </c>
      <c r="CL276" s="61">
        <f>IF(COUNTIF(Setup_Hierarchy!$J$82:$IV$82,"="&amp;$K276)&lt;&gt;0,$L276,0)</f>
        <v>0</v>
      </c>
      <c r="CM276" s="61">
        <f>IF(COUNTIF(Setup_Hierarchy!$J$83:$IV$83,"="&amp;$K276)&lt;&gt;0,$L276,0)</f>
        <v>0</v>
      </c>
      <c r="CN276" s="61">
        <f>IF(COUNTIF(Setup_Hierarchy!$J$84:$IV$84,"="&amp;$K276)&lt;&gt;0,$L276,0)</f>
        <v>0</v>
      </c>
      <c r="CO276" s="61">
        <f>IF(COUNTIF(Setup_Hierarchy!$J$85:$IV$85,"="&amp;$K276)&lt;&gt;0,$L276,0)</f>
        <v>0</v>
      </c>
      <c r="CP276" s="61">
        <f>IF(COUNTIF(Setup_Hierarchy!$J$86:$IV$86,"="&amp;$K276)&lt;&gt;0,$L276,0)</f>
        <v>0</v>
      </c>
      <c r="CQ276" s="61">
        <f>IF(COUNTIF(Setup_Hierarchy!$J$87:$IV$87,"="&amp;$K276)&lt;&gt;0,$L276,0)</f>
        <v>0</v>
      </c>
      <c r="CR276" s="61">
        <f>IF(COUNTIF(Setup_Hierarchy!$J$88:$IV$88,"="&amp;$K276)&lt;&gt;0,$L276,0)</f>
        <v>0</v>
      </c>
      <c r="CS276" s="61">
        <f>IF(COUNTIF(Setup_Hierarchy!$J$89:$IV$89,"="&amp;$K276)&lt;&gt;0,$L276,0)</f>
        <v>0</v>
      </c>
      <c r="CT276" s="61">
        <f>IF(COUNTIF(Setup_Hierarchy!$J$90:$IV$90,"="&amp;$K276)&lt;&gt;0,$L276,0)</f>
        <v>0</v>
      </c>
      <c r="CU276" s="61">
        <f>IF(COUNTIF(Setup_Hierarchy!$J$91:$IV$91,"="&amp;$K276)&lt;&gt;0,$L276,0)</f>
        <v>0</v>
      </c>
      <c r="CV276" s="61">
        <f>IF(COUNTIF(Setup_Hierarchy!$J$92:$IV$92,"="&amp;$K276)&lt;&gt;0,$L276,0)</f>
        <v>0</v>
      </c>
      <c r="CW276" s="61">
        <f>IF(COUNTIF(Setup_Hierarchy!$J$93:$IV$93,"="&amp;$K276)&lt;&gt;0,$L276,0)</f>
        <v>0</v>
      </c>
      <c r="CX276" s="61">
        <f>IF(COUNTIF(Setup_Hierarchy!$J$94:$IV$94,"="&amp;$K276)&lt;&gt;0,$L276,0)</f>
        <v>0</v>
      </c>
      <c r="CY276" s="61">
        <f>IF(COUNTIF(Setup_Hierarchy!$J$95:$IV$95,"="&amp;$K276)&lt;&gt;0,$L276,0)</f>
        <v>0</v>
      </c>
      <c r="CZ276" s="61">
        <f>IF(COUNTIF(Setup_Hierarchy!$J$96:$IV$96,"="&amp;$K276)&lt;&gt;0,$L276,0)</f>
        <v>0</v>
      </c>
      <c r="DA276" s="61">
        <f>IF(COUNTIF(Setup_Hierarchy!$J$97:$IV$97,"="&amp;$K276)&lt;&gt;0,$L276,0)</f>
        <v>0</v>
      </c>
      <c r="DB276" s="61">
        <f>IF(COUNTIF(Setup_Hierarchy!$J$98:$IV$98,"="&amp;$K276)&lt;&gt;0,$L276,0)</f>
        <v>0</v>
      </c>
      <c r="DC276" s="61">
        <f>IF(COUNTIF(Setup_Hierarchy!$J$99:$IV$99,"="&amp;$K276)&lt;&gt;0,$L276,0)</f>
        <v>0</v>
      </c>
      <c r="DD276" s="61">
        <f>IF(COUNTIF(Setup_Hierarchy!$J$100:$IV$100,"="&amp;$K276)&lt;&gt;0,$L276,0)</f>
        <v>0</v>
      </c>
      <c r="DE276" s="61">
        <f>IF(COUNTIF(Setup_Hierarchy!$J$101:$IV$101,"="&amp;$K276)&lt;&gt;0,$L276,0)</f>
        <v>0</v>
      </c>
      <c r="DF276" s="61">
        <f>IF(COUNTIF(Setup_Hierarchy!$J$102:$IV$102,"="&amp;$K276)&lt;&gt;0,$L276,0)</f>
        <v>0</v>
      </c>
      <c r="DG276" s="61">
        <f>IF(COUNTIF(Setup_Hierarchy!$J$103:$IV$103,"="&amp;$K276)&lt;&gt;0,$L276,0)</f>
        <v>0</v>
      </c>
      <c r="DH276" s="61">
        <f>IF(COUNTIF(Setup_Hierarchy!$J$104:$IV$104,"="&amp;$K276)&lt;&gt;0,$L276,0)</f>
        <v>0</v>
      </c>
      <c r="DI276" s="61">
        <f>IF(COUNTIF(Setup_Hierarchy!$J$105:$IV$105,"="&amp;$K276)&lt;&gt;0,$L276,0)</f>
        <v>0</v>
      </c>
      <c r="DJ276" s="61">
        <f>IF(COUNTIF(Setup_Hierarchy!$J$106:$IV$106,"="&amp;$K276)&lt;&gt;0,$L276,0)</f>
        <v>0</v>
      </c>
      <c r="DK276" s="61">
        <f>IF(COUNTIF(Setup_Hierarchy!$J$107:$IV$107,"="&amp;$K276)&lt;&gt;0,$L276,0)</f>
        <v>0</v>
      </c>
      <c r="DL276" s="61">
        <f>IF(COUNTIF(Setup_Hierarchy!$J$108:$IV$108,"="&amp;$K276)&lt;&gt;0,$L276,0)</f>
        <v>0</v>
      </c>
      <c r="DM276" s="61">
        <f>IF(COUNTIF(Setup_Hierarchy!$J$109:$IV$109,"="&amp;$K276)&lt;&gt;0,$L276,0)</f>
        <v>0</v>
      </c>
      <c r="DN276" s="61">
        <f>IF(COUNTIF(Setup_Hierarchy!$J$110:$IV$110,"="&amp;$K276)&lt;&gt;0,$L276,0)</f>
        <v>0</v>
      </c>
      <c r="DO276" s="61">
        <f>IF(COUNTIF(Setup_Hierarchy!$J$111:$IV$111,"="&amp;$K276)&lt;&gt;0,$L276,0)</f>
        <v>0</v>
      </c>
      <c r="DP276" s="61">
        <f>IF(COUNTIF(Setup_Hierarchy!$J$112:$IV$112,"="&amp;$K276)&lt;&gt;0,$L276,0)</f>
        <v>0</v>
      </c>
      <c r="DQ276" s="61">
        <f>IF(COUNTIF(Setup_Hierarchy!$J$113:$IV$113,"="&amp;$K276)&lt;&gt;0,$L276,0)</f>
        <v>0</v>
      </c>
      <c r="DR276" s="61">
        <f>IF(COUNTIF(Setup_Hierarchy!$J$114:$IV$114,"="&amp;$K276)&lt;&gt;0,$L276,0)</f>
        <v>0</v>
      </c>
      <c r="DS276" s="61">
        <f>IF(COUNTIF(Setup_Hierarchy!$J$115:$IV$115,"="&amp;$K276)&lt;&gt;0,$L276,0)</f>
        <v>0</v>
      </c>
      <c r="DT276" s="61">
        <f>IF(COUNTIF(Setup_Hierarchy!$J$116:$IV$116,"="&amp;$K276)&lt;&gt;0,$L276,0)</f>
        <v>0</v>
      </c>
    </row>
    <row r="277" spans="2:124" x14ac:dyDescent="0.2">
      <c r="B277" t="s">
        <v>43</v>
      </c>
      <c r="C277">
        <v>404</v>
      </c>
      <c r="D277" t="s">
        <v>9</v>
      </c>
      <c r="E277" t="s">
        <v>369</v>
      </c>
      <c r="F277" t="s">
        <v>526</v>
      </c>
      <c r="G277" t="s">
        <v>523</v>
      </c>
      <c r="H277" t="s">
        <v>34</v>
      </c>
      <c r="I277">
        <v>0.21453700000000001</v>
      </c>
      <c r="J277">
        <v>0.34176099999999998</v>
      </c>
      <c r="K277">
        <v>675</v>
      </c>
      <c r="L277">
        <v>0.35</v>
      </c>
      <c r="M277" s="61">
        <f>IF(COUNTIF(Setup_Hierarchy!$J$5:$IV$5,"="&amp;$K277)&lt;&gt;0,$L277,0)</f>
        <v>0.35</v>
      </c>
      <c r="N277" s="61">
        <f>IF(COUNTIF(Setup_Hierarchy!$J$6:$IV$6,"="&amp;$K277)&lt;&gt;0,$L277,0)</f>
        <v>0.35</v>
      </c>
      <c r="O277" s="61">
        <f>IF(COUNTIF(Setup_Hierarchy!$J$7:$IV$7,"="&amp;$K277)&lt;&gt;0,$L277,0)</f>
        <v>0.35</v>
      </c>
      <c r="P277" s="61">
        <f>IF(COUNTIF(Setup_Hierarchy!$J$8:$IV$8,"="&amp;$K277)&lt;&gt;0,$L277,0)</f>
        <v>0.35</v>
      </c>
      <c r="Q277" s="61">
        <f>IF(COUNTIF(Setup_Hierarchy!$J$9:$IV$9,"="&amp;$K277)&lt;&gt;0,$L277,0)</f>
        <v>0.35</v>
      </c>
      <c r="R277" s="61">
        <f>IF(COUNTIF(Setup_Hierarchy!$J$10:$IV$10,"="&amp;$K277)&lt;&gt;0,$L277,0)</f>
        <v>0</v>
      </c>
      <c r="S277" s="61">
        <f>IF(COUNTIF(Setup_Hierarchy!$J$11:$IV$11,"="&amp;$K277)&lt;&gt;0,$L277,0)</f>
        <v>0</v>
      </c>
      <c r="T277" s="61">
        <f>IF(COUNTIF(Setup_Hierarchy!$J$12:$IV$12,"="&amp;$K277)&lt;&gt;0,$L277,0)</f>
        <v>0</v>
      </c>
      <c r="U277" s="61">
        <f>IF(COUNTIF(Setup_Hierarchy!$J$13:$IV$13,"="&amp;$K277)&lt;&gt;0,$L277,0)</f>
        <v>0</v>
      </c>
      <c r="V277" s="61">
        <f>IF(COUNTIF(Setup_Hierarchy!$J$14:$IV$14,"="&amp;$K277)&lt;&gt;0,$L277,0)</f>
        <v>0</v>
      </c>
      <c r="W277" s="61">
        <f>IF(COUNTIF(Setup_Hierarchy!$J$15:$IV$15,"="&amp;$K277)&lt;&gt;0,$L277,0)</f>
        <v>0</v>
      </c>
      <c r="X277" s="61">
        <f>IF(COUNTIF(Setup_Hierarchy!$J$16:$IV$16,"="&amp;$K277)&lt;&gt;0,$L277,0)</f>
        <v>0</v>
      </c>
      <c r="Y277" s="61">
        <f>IF(COUNTIF(Setup_Hierarchy!$J$17:$IV$17,"="&amp;$K277)&lt;&gt;0,$L277,0)</f>
        <v>0</v>
      </c>
      <c r="Z277" s="61">
        <f>IF(COUNTIF(Setup_Hierarchy!$J$18:$IV$18,"="&amp;$K277)&lt;&gt;0,$L277,0)</f>
        <v>0.35</v>
      </c>
      <c r="AA277" s="61">
        <f>IF(COUNTIF(Setup_Hierarchy!$J$19:$IV$19,"="&amp;$K277)&lt;&gt;0,$L277,0)</f>
        <v>0.35</v>
      </c>
      <c r="AB277" s="61">
        <f>IF(COUNTIF(Setup_Hierarchy!$J$20:$IV$20,"="&amp;$K277)&lt;&gt;0,$L277,0)</f>
        <v>0</v>
      </c>
      <c r="AC277" s="61">
        <f>IF(COUNTIF(Setup_Hierarchy!$J$21:$IV$21,"="&amp;$K277)&lt;&gt;0,$L277,0)</f>
        <v>0</v>
      </c>
      <c r="AD277" s="61">
        <f>IF(COUNTIF(Setup_Hierarchy!$J$22:$IV$22,"="&amp;$K277)&lt;&gt;0,$L277,0)</f>
        <v>0</v>
      </c>
      <c r="AE277" s="61">
        <f>IF(COUNTIF(Setup_Hierarchy!$J$23:$IV$23,"="&amp;$K277)&lt;&gt;0,$L277,0)</f>
        <v>0</v>
      </c>
      <c r="AF277" s="61">
        <f>IF(COUNTIF(Setup_Hierarchy!$J$24:$IV$24,"="&amp;$K277)&lt;&gt;0,$L277,0)</f>
        <v>0</v>
      </c>
      <c r="AG277" s="61">
        <f>IF(COUNTIF(Setup_Hierarchy!$J$25:$IV$25,"="&amp;$K277)&lt;&gt;0,$L277,0)</f>
        <v>0</v>
      </c>
      <c r="AH277" s="61">
        <f>IF(COUNTIF(Setup_Hierarchy!$J$26:$IV$26,"="&amp;$K277)&lt;&gt;0,$L277,0)</f>
        <v>0</v>
      </c>
      <c r="AI277" s="61">
        <f>IF(COUNTIF(Setup_Hierarchy!$J$27:$IV$27,"="&amp;$K277)&lt;&gt;0,$L277,0)</f>
        <v>0</v>
      </c>
      <c r="AJ277" s="61">
        <f>IF(COUNTIF(Setup_Hierarchy!$J$28:$IV$28,"="&amp;$K277)&lt;&gt;0,$L277,0)</f>
        <v>0</v>
      </c>
      <c r="AK277" s="61">
        <f>IF(COUNTIF(Setup_Hierarchy!$J$29:$IV$29,"="&amp;$K277)&lt;&gt;0,$L277,0)</f>
        <v>0</v>
      </c>
      <c r="AL277" s="61">
        <f>IF(COUNTIF(Setup_Hierarchy!$J$30:$IV$30,"="&amp;$K277)&lt;&gt;0,$L277,0)</f>
        <v>0</v>
      </c>
      <c r="AM277" s="61">
        <f>IF(COUNTIF(Setup_Hierarchy!$J$31:$IV$31,"="&amp;$K277)&lt;&gt;0,$L277,0)</f>
        <v>0</v>
      </c>
      <c r="AN277" s="61">
        <f>IF(COUNTIF(Setup_Hierarchy!$J$32:$IV$32,"="&amp;$K277)&lt;&gt;0,$L277,0)</f>
        <v>0</v>
      </c>
      <c r="AO277" s="61">
        <f>IF(COUNTIF(Setup_Hierarchy!$J$33:$IV$33,"="&amp;$K277)&lt;&gt;0,$L277,0)</f>
        <v>0</v>
      </c>
      <c r="AP277" s="61">
        <f>IF(COUNTIF(Setup_Hierarchy!$J$34:$IV$34,"="&amp;$K277)&lt;&gt;0,$L277,0)</f>
        <v>0</v>
      </c>
      <c r="AQ277" s="61">
        <f>IF(COUNTIF(Setup_Hierarchy!$J$35:$IV$35,"="&amp;$K277)&lt;&gt;0,$L277,0)</f>
        <v>0</v>
      </c>
      <c r="AR277" s="61">
        <f>IF(COUNTIF(Setup_Hierarchy!$J$36:$IV$36,"="&amp;$K277)&lt;&gt;0,$L277,0)</f>
        <v>0</v>
      </c>
      <c r="AS277" s="61">
        <f>IF(COUNTIF(Setup_Hierarchy!$J$37:$IV$37,"="&amp;$K277)&lt;&gt;0,$L277,0)</f>
        <v>0</v>
      </c>
      <c r="AT277" s="61">
        <f>IF(COUNTIF(Setup_Hierarchy!$J$38:$IV$38,"="&amp;$K277)&lt;&gt;0,$L277,0)</f>
        <v>0</v>
      </c>
      <c r="AU277" s="61">
        <f>IF(COUNTIF(Setup_Hierarchy!$J$39:$IV$39,"="&amp;$K277)&lt;&gt;0,$L277,0)</f>
        <v>0</v>
      </c>
      <c r="AV277" s="61">
        <f>IF(COUNTIF(Setup_Hierarchy!$J$40:$IV$40,"="&amp;$K277)&lt;&gt;0,$L277,0)</f>
        <v>0</v>
      </c>
      <c r="AW277" s="61">
        <f>IF(COUNTIF(Setup_Hierarchy!$J$41:$IV$41,"="&amp;$K277)&lt;&gt;0,$L277,0)</f>
        <v>0</v>
      </c>
      <c r="AX277" s="61">
        <f>IF(COUNTIF(Setup_Hierarchy!$J$42:$IV$42,"="&amp;$K277)&lt;&gt;0,$L277,0)</f>
        <v>0</v>
      </c>
      <c r="AY277" s="61">
        <f>IF(COUNTIF(Setup_Hierarchy!$J$43:$IV$43,"="&amp;$K277)&lt;&gt;0,$L277,0)</f>
        <v>0</v>
      </c>
      <c r="AZ277" s="61">
        <f>IF(COUNTIF(Setup_Hierarchy!$J$44:$IV$44,"="&amp;$K277)&lt;&gt;0,$L277,0)</f>
        <v>0</v>
      </c>
      <c r="BA277" s="61">
        <f>IF(COUNTIF(Setup_Hierarchy!$J$45:$IV$45,"="&amp;$K277)&lt;&gt;0,$L277,0)</f>
        <v>0</v>
      </c>
      <c r="BB277" s="61">
        <f>IF(COUNTIF(Setup_Hierarchy!$J$46:$IV$46,"="&amp;$K277)&lt;&gt;0,$L277,0)</f>
        <v>0</v>
      </c>
      <c r="BC277" s="61">
        <f>IF(COUNTIF(Setup_Hierarchy!$J$47:$IV$47,"="&amp;$K277)&lt;&gt;0,$L277,0)</f>
        <v>0</v>
      </c>
      <c r="BD277" s="61">
        <f>IF(COUNTIF(Setup_Hierarchy!$J$48:$IV$48,"="&amp;$K277)&lt;&gt;0,$L277,0)</f>
        <v>0</v>
      </c>
      <c r="BE277" s="61">
        <f>IF(COUNTIF(Setup_Hierarchy!$J$49:$IV$49,"="&amp;$K277)&lt;&gt;0,$L277,0)</f>
        <v>0</v>
      </c>
      <c r="BF277" s="61">
        <f>IF(COUNTIF(Setup_Hierarchy!$J$50:$IV$50,"="&amp;$K277)&lt;&gt;0,$L277,0)</f>
        <v>0</v>
      </c>
      <c r="BG277" s="61">
        <f>IF(COUNTIF(Setup_Hierarchy!$J$51:$IV$51,"="&amp;$K277)&lt;&gt;0,$L277,0)</f>
        <v>0</v>
      </c>
      <c r="BH277" s="61">
        <f>IF(COUNTIF(Setup_Hierarchy!$J$52:$IV$52,"="&amp;$K277)&lt;&gt;0,$L277,0)</f>
        <v>0</v>
      </c>
      <c r="BI277" s="61">
        <f>IF(COUNTIF(Setup_Hierarchy!$J$53:$IV$53,"="&amp;$K277)&lt;&gt;0,$L277,0)</f>
        <v>0</v>
      </c>
      <c r="BJ277" s="61">
        <f>IF(COUNTIF(Setup_Hierarchy!$J$54:$IV$54,"="&amp;$K277)&lt;&gt;0,$L277,0)</f>
        <v>0</v>
      </c>
      <c r="BK277" s="61">
        <f>IF(COUNTIF(Setup_Hierarchy!$J$55:$IV$55,"="&amp;$K277)&lt;&gt;0,$L277,0)</f>
        <v>0</v>
      </c>
      <c r="BL277" s="61">
        <f>IF(COUNTIF(Setup_Hierarchy!$J$56:$IV$56,"="&amp;$K277)&lt;&gt;0,$L277,0)</f>
        <v>0</v>
      </c>
      <c r="BM277" s="61">
        <f>IF(COUNTIF(Setup_Hierarchy!$J$57:$IV$57,"="&amp;$K277)&lt;&gt;0,$L277,0)</f>
        <v>0</v>
      </c>
      <c r="BN277" s="61">
        <f>IF(COUNTIF(Setup_Hierarchy!$J$58:$IV$58,"="&amp;$K277)&lt;&gt;0,$L277,0)</f>
        <v>0</v>
      </c>
      <c r="BO277" s="61">
        <f>IF(COUNTIF(Setup_Hierarchy!$J$59:$IV$59,"="&amp;$K277)&lt;&gt;0,$L277,0)</f>
        <v>0</v>
      </c>
      <c r="BP277" s="61">
        <f>IF(COUNTIF(Setup_Hierarchy!$J$60:$IV$60,"="&amp;$K277)&lt;&gt;0,$L277,0)</f>
        <v>0</v>
      </c>
      <c r="BQ277" s="61">
        <f>IF(COUNTIF(Setup_Hierarchy!$J$61:$IV$61,"="&amp;$K277)&lt;&gt;0,$L277,0)</f>
        <v>0</v>
      </c>
      <c r="BR277" s="61">
        <f>IF(COUNTIF(Setup_Hierarchy!$J$62:$IV$62,"="&amp;$K277)&lt;&gt;0,$L277,0)</f>
        <v>0</v>
      </c>
      <c r="BS277" s="61">
        <f>IF(COUNTIF(Setup_Hierarchy!$J$63:$IV$63,"="&amp;$K277)&lt;&gt;0,$L277,0)</f>
        <v>0</v>
      </c>
      <c r="BT277" s="61">
        <f>IF(COUNTIF(Setup_Hierarchy!$J$64:$IV$64,"="&amp;$K277)&lt;&gt;0,$L277,0)</f>
        <v>0</v>
      </c>
      <c r="BU277" s="61">
        <f>IF(COUNTIF(Setup_Hierarchy!$J$65:$IV$65,"="&amp;$K277)&lt;&gt;0,$L277,0)</f>
        <v>0</v>
      </c>
      <c r="BV277" s="61">
        <f>IF(COUNTIF(Setup_Hierarchy!$J$66:$IV$66,"="&amp;$K277)&lt;&gt;0,$L277,0)</f>
        <v>0</v>
      </c>
      <c r="BW277" s="61">
        <f>IF(COUNTIF(Setup_Hierarchy!$J$67:$IV$67,"="&amp;$K277)&lt;&gt;0,$L277,0)</f>
        <v>0</v>
      </c>
      <c r="BX277" s="61">
        <f>IF(COUNTIF(Setup_Hierarchy!$J$68:$IV$68,"="&amp;$K277)&lt;&gt;0,$L277,0)</f>
        <v>0</v>
      </c>
      <c r="BY277" s="61">
        <f>IF(COUNTIF(Setup_Hierarchy!$J$69:$IV$69,"="&amp;$K277)&lt;&gt;0,$L277,0)</f>
        <v>0</v>
      </c>
      <c r="BZ277" s="61">
        <f>IF(COUNTIF(Setup_Hierarchy!$J$70:$IV$70,"="&amp;$K277)&lt;&gt;0,$L277,0)</f>
        <v>0</v>
      </c>
      <c r="CA277" s="61">
        <f>IF(COUNTIF(Setup_Hierarchy!$J$71:$IV$71,"="&amp;$K277)&lt;&gt;0,$L277,0)</f>
        <v>0</v>
      </c>
      <c r="CB277" s="61">
        <f>IF(COUNTIF(Setup_Hierarchy!$J$72:$IV$72,"="&amp;$K277)&lt;&gt;0,$L277,0)</f>
        <v>0</v>
      </c>
      <c r="CC277" s="61">
        <f>IF(COUNTIF(Setup_Hierarchy!$J$73:$IV$73,"="&amp;$K277)&lt;&gt;0,$L277,0)</f>
        <v>0</v>
      </c>
      <c r="CD277" s="61">
        <f>IF(COUNTIF(Setup_Hierarchy!$J$74:$IV$74,"="&amp;$K277)&lt;&gt;0,$L277,0)</f>
        <v>0</v>
      </c>
      <c r="CE277" s="61">
        <f>IF(COUNTIF(Setup_Hierarchy!$J$75:$IV$75,"="&amp;$K277)&lt;&gt;0,$L277,0)</f>
        <v>0</v>
      </c>
      <c r="CF277" s="61">
        <f>IF(COUNTIF(Setup_Hierarchy!$J$76:$IV$76,"="&amp;$K277)&lt;&gt;0,$L277,0)</f>
        <v>0</v>
      </c>
      <c r="CG277" s="61">
        <f>IF(COUNTIF(Setup_Hierarchy!$J$77:$IV$77,"="&amp;$K277)&lt;&gt;0,$L277,0)</f>
        <v>0</v>
      </c>
      <c r="CH277" s="61">
        <f>IF(COUNTIF(Setup_Hierarchy!$J$78:$IV$78,"="&amp;$K277)&lt;&gt;0,$L277,0)</f>
        <v>0</v>
      </c>
      <c r="CI277" s="61">
        <f>IF(COUNTIF(Setup_Hierarchy!$J$79:$IV$79,"="&amp;$K277)&lt;&gt;0,$L277,0)</f>
        <v>0</v>
      </c>
      <c r="CJ277" s="61">
        <f>IF(COUNTIF(Setup_Hierarchy!$J$80:$IV$80,"="&amp;$K277)&lt;&gt;0,$L277,0)</f>
        <v>0</v>
      </c>
      <c r="CK277" s="61">
        <f>IF(COUNTIF(Setup_Hierarchy!$J$81:$IV$81,"="&amp;$K277)&lt;&gt;0,$L277,0)</f>
        <v>0</v>
      </c>
      <c r="CL277" s="61">
        <f>IF(COUNTIF(Setup_Hierarchy!$J$82:$IV$82,"="&amp;$K277)&lt;&gt;0,$L277,0)</f>
        <v>0</v>
      </c>
      <c r="CM277" s="61">
        <f>IF(COUNTIF(Setup_Hierarchy!$J$83:$IV$83,"="&amp;$K277)&lt;&gt;0,$L277,0)</f>
        <v>0</v>
      </c>
      <c r="CN277" s="61">
        <f>IF(COUNTIF(Setup_Hierarchy!$J$84:$IV$84,"="&amp;$K277)&lt;&gt;0,$L277,0)</f>
        <v>0</v>
      </c>
      <c r="CO277" s="61">
        <f>IF(COUNTIF(Setup_Hierarchy!$J$85:$IV$85,"="&amp;$K277)&lt;&gt;0,$L277,0)</f>
        <v>0</v>
      </c>
      <c r="CP277" s="61">
        <f>IF(COUNTIF(Setup_Hierarchy!$J$86:$IV$86,"="&amp;$K277)&lt;&gt;0,$L277,0)</f>
        <v>0</v>
      </c>
      <c r="CQ277" s="61">
        <f>IF(COUNTIF(Setup_Hierarchy!$J$87:$IV$87,"="&amp;$K277)&lt;&gt;0,$L277,0)</f>
        <v>0</v>
      </c>
      <c r="CR277" s="61">
        <f>IF(COUNTIF(Setup_Hierarchy!$J$88:$IV$88,"="&amp;$K277)&lt;&gt;0,$L277,0)</f>
        <v>0</v>
      </c>
      <c r="CS277" s="61">
        <f>IF(COUNTIF(Setup_Hierarchy!$J$89:$IV$89,"="&amp;$K277)&lt;&gt;0,$L277,0)</f>
        <v>0</v>
      </c>
      <c r="CT277" s="61">
        <f>IF(COUNTIF(Setup_Hierarchy!$J$90:$IV$90,"="&amp;$K277)&lt;&gt;0,$L277,0)</f>
        <v>0</v>
      </c>
      <c r="CU277" s="61">
        <f>IF(COUNTIF(Setup_Hierarchy!$J$91:$IV$91,"="&amp;$K277)&lt;&gt;0,$L277,0)</f>
        <v>0</v>
      </c>
      <c r="CV277" s="61">
        <f>IF(COUNTIF(Setup_Hierarchy!$J$92:$IV$92,"="&amp;$K277)&lt;&gt;0,$L277,0)</f>
        <v>0</v>
      </c>
      <c r="CW277" s="61">
        <f>IF(COUNTIF(Setup_Hierarchy!$J$93:$IV$93,"="&amp;$K277)&lt;&gt;0,$L277,0)</f>
        <v>0</v>
      </c>
      <c r="CX277" s="61">
        <f>IF(COUNTIF(Setup_Hierarchy!$J$94:$IV$94,"="&amp;$K277)&lt;&gt;0,$L277,0)</f>
        <v>0</v>
      </c>
      <c r="CY277" s="61">
        <f>IF(COUNTIF(Setup_Hierarchy!$J$95:$IV$95,"="&amp;$K277)&lt;&gt;0,$L277,0)</f>
        <v>0</v>
      </c>
      <c r="CZ277" s="61">
        <f>IF(COUNTIF(Setup_Hierarchy!$J$96:$IV$96,"="&amp;$K277)&lt;&gt;0,$L277,0)</f>
        <v>0</v>
      </c>
      <c r="DA277" s="61">
        <f>IF(COUNTIF(Setup_Hierarchy!$J$97:$IV$97,"="&amp;$K277)&lt;&gt;0,$L277,0)</f>
        <v>0</v>
      </c>
      <c r="DB277" s="61">
        <f>IF(COUNTIF(Setup_Hierarchy!$J$98:$IV$98,"="&amp;$K277)&lt;&gt;0,$L277,0)</f>
        <v>0</v>
      </c>
      <c r="DC277" s="61">
        <f>IF(COUNTIF(Setup_Hierarchy!$J$99:$IV$99,"="&amp;$K277)&lt;&gt;0,$L277,0)</f>
        <v>0</v>
      </c>
      <c r="DD277" s="61">
        <f>IF(COUNTIF(Setup_Hierarchy!$J$100:$IV$100,"="&amp;$K277)&lt;&gt;0,$L277,0)</f>
        <v>0</v>
      </c>
      <c r="DE277" s="61">
        <f>IF(COUNTIF(Setup_Hierarchy!$J$101:$IV$101,"="&amp;$K277)&lt;&gt;0,$L277,0)</f>
        <v>0</v>
      </c>
      <c r="DF277" s="61">
        <f>IF(COUNTIF(Setup_Hierarchy!$J$102:$IV$102,"="&amp;$K277)&lt;&gt;0,$L277,0)</f>
        <v>0</v>
      </c>
      <c r="DG277" s="61">
        <f>IF(COUNTIF(Setup_Hierarchy!$J$103:$IV$103,"="&amp;$K277)&lt;&gt;0,$L277,0)</f>
        <v>0</v>
      </c>
      <c r="DH277" s="61">
        <f>IF(COUNTIF(Setup_Hierarchy!$J$104:$IV$104,"="&amp;$K277)&lt;&gt;0,$L277,0)</f>
        <v>0</v>
      </c>
      <c r="DI277" s="61">
        <f>IF(COUNTIF(Setup_Hierarchy!$J$105:$IV$105,"="&amp;$K277)&lt;&gt;0,$L277,0)</f>
        <v>0</v>
      </c>
      <c r="DJ277" s="61">
        <f>IF(COUNTIF(Setup_Hierarchy!$J$106:$IV$106,"="&amp;$K277)&lt;&gt;0,$L277,0)</f>
        <v>0</v>
      </c>
      <c r="DK277" s="61">
        <f>IF(COUNTIF(Setup_Hierarchy!$J$107:$IV$107,"="&amp;$K277)&lt;&gt;0,$L277,0)</f>
        <v>0</v>
      </c>
      <c r="DL277" s="61">
        <f>IF(COUNTIF(Setup_Hierarchy!$J$108:$IV$108,"="&amp;$K277)&lt;&gt;0,$L277,0)</f>
        <v>0</v>
      </c>
      <c r="DM277" s="61">
        <f>IF(COUNTIF(Setup_Hierarchy!$J$109:$IV$109,"="&amp;$K277)&lt;&gt;0,$L277,0)</f>
        <v>0</v>
      </c>
      <c r="DN277" s="61">
        <f>IF(COUNTIF(Setup_Hierarchy!$J$110:$IV$110,"="&amp;$K277)&lt;&gt;0,$L277,0)</f>
        <v>0</v>
      </c>
      <c r="DO277" s="61">
        <f>IF(COUNTIF(Setup_Hierarchy!$J$111:$IV$111,"="&amp;$K277)&lt;&gt;0,$L277,0)</f>
        <v>0</v>
      </c>
      <c r="DP277" s="61">
        <f>IF(COUNTIF(Setup_Hierarchy!$J$112:$IV$112,"="&amp;$K277)&lt;&gt;0,$L277,0)</f>
        <v>0</v>
      </c>
      <c r="DQ277" s="61">
        <f>IF(COUNTIF(Setup_Hierarchy!$J$113:$IV$113,"="&amp;$K277)&lt;&gt;0,$L277,0)</f>
        <v>0</v>
      </c>
      <c r="DR277" s="61">
        <f>IF(COUNTIF(Setup_Hierarchy!$J$114:$IV$114,"="&amp;$K277)&lt;&gt;0,$L277,0)</f>
        <v>0</v>
      </c>
      <c r="DS277" s="61">
        <f>IF(COUNTIF(Setup_Hierarchy!$J$115:$IV$115,"="&amp;$K277)&lt;&gt;0,$L277,0)</f>
        <v>0</v>
      </c>
      <c r="DT277" s="61">
        <f>IF(COUNTIF(Setup_Hierarchy!$J$116:$IV$116,"="&amp;$K277)&lt;&gt;0,$L277,0)</f>
        <v>0</v>
      </c>
    </row>
    <row r="278" spans="2:124" x14ac:dyDescent="0.2">
      <c r="B278" t="s">
        <v>43</v>
      </c>
      <c r="C278">
        <v>404</v>
      </c>
      <c r="D278" t="s">
        <v>9</v>
      </c>
      <c r="E278" t="s">
        <v>369</v>
      </c>
      <c r="F278" t="s">
        <v>526</v>
      </c>
      <c r="G278" t="s">
        <v>523</v>
      </c>
      <c r="H278" t="s">
        <v>34</v>
      </c>
      <c r="I278">
        <v>0.21453700000000001</v>
      </c>
      <c r="J278">
        <v>0.34176099999999998</v>
      </c>
      <c r="K278">
        <v>679</v>
      </c>
      <c r="L278">
        <v>53.7</v>
      </c>
      <c r="M278" s="61">
        <f>IF(COUNTIF(Setup_Hierarchy!$J$5:$IV$5,"="&amp;$K278)&lt;&gt;0,$L278,0)</f>
        <v>53.7</v>
      </c>
      <c r="N278" s="61">
        <f>IF(COUNTIF(Setup_Hierarchy!$J$6:$IV$6,"="&amp;$K278)&lt;&gt;0,$L278,0)</f>
        <v>53.7</v>
      </c>
      <c r="O278" s="61">
        <f>IF(COUNTIF(Setup_Hierarchy!$J$7:$IV$7,"="&amp;$K278)&lt;&gt;0,$L278,0)</f>
        <v>53.7</v>
      </c>
      <c r="P278" s="61">
        <f>IF(COUNTIF(Setup_Hierarchy!$J$8:$IV$8,"="&amp;$K278)&lt;&gt;0,$L278,0)</f>
        <v>53.7</v>
      </c>
      <c r="Q278" s="61">
        <f>IF(COUNTIF(Setup_Hierarchy!$J$9:$IV$9,"="&amp;$K278)&lt;&gt;0,$L278,0)</f>
        <v>53.7</v>
      </c>
      <c r="R278" s="61">
        <f>IF(COUNTIF(Setup_Hierarchy!$J$10:$IV$10,"="&amp;$K278)&lt;&gt;0,$L278,0)</f>
        <v>0</v>
      </c>
      <c r="S278" s="61">
        <f>IF(COUNTIF(Setup_Hierarchy!$J$11:$IV$11,"="&amp;$K278)&lt;&gt;0,$L278,0)</f>
        <v>0</v>
      </c>
      <c r="T278" s="61">
        <f>IF(COUNTIF(Setup_Hierarchy!$J$12:$IV$12,"="&amp;$K278)&lt;&gt;0,$L278,0)</f>
        <v>0</v>
      </c>
      <c r="U278" s="61">
        <f>IF(COUNTIF(Setup_Hierarchy!$J$13:$IV$13,"="&amp;$K278)&lt;&gt;0,$L278,0)</f>
        <v>0</v>
      </c>
      <c r="V278" s="61">
        <f>IF(COUNTIF(Setup_Hierarchy!$J$14:$IV$14,"="&amp;$K278)&lt;&gt;0,$L278,0)</f>
        <v>53.7</v>
      </c>
      <c r="W278" s="61">
        <f>IF(COUNTIF(Setup_Hierarchy!$J$15:$IV$15,"="&amp;$K278)&lt;&gt;0,$L278,0)</f>
        <v>53.7</v>
      </c>
      <c r="X278" s="61">
        <f>IF(COUNTIF(Setup_Hierarchy!$J$16:$IV$16,"="&amp;$K278)&lt;&gt;0,$L278,0)</f>
        <v>0</v>
      </c>
      <c r="Y278" s="61">
        <f>IF(COUNTIF(Setup_Hierarchy!$J$17:$IV$17,"="&amp;$K278)&lt;&gt;0,$L278,0)</f>
        <v>0</v>
      </c>
      <c r="Z278" s="61">
        <f>IF(COUNTIF(Setup_Hierarchy!$J$18:$IV$18,"="&amp;$K278)&lt;&gt;0,$L278,0)</f>
        <v>0</v>
      </c>
      <c r="AA278" s="61">
        <f>IF(COUNTIF(Setup_Hierarchy!$J$19:$IV$19,"="&amp;$K278)&lt;&gt;0,$L278,0)</f>
        <v>0</v>
      </c>
      <c r="AB278" s="61">
        <f>IF(COUNTIF(Setup_Hierarchy!$J$20:$IV$20,"="&amp;$K278)&lt;&gt;0,$L278,0)</f>
        <v>0</v>
      </c>
      <c r="AC278" s="61">
        <f>IF(COUNTIF(Setup_Hierarchy!$J$21:$IV$21,"="&amp;$K278)&lt;&gt;0,$L278,0)</f>
        <v>0</v>
      </c>
      <c r="AD278" s="61">
        <f>IF(COUNTIF(Setup_Hierarchy!$J$22:$IV$22,"="&amp;$K278)&lt;&gt;0,$L278,0)</f>
        <v>0</v>
      </c>
      <c r="AE278" s="61">
        <f>IF(COUNTIF(Setup_Hierarchy!$J$23:$IV$23,"="&amp;$K278)&lt;&gt;0,$L278,0)</f>
        <v>0</v>
      </c>
      <c r="AF278" s="61">
        <f>IF(COUNTIF(Setup_Hierarchy!$J$24:$IV$24,"="&amp;$K278)&lt;&gt;0,$L278,0)</f>
        <v>0</v>
      </c>
      <c r="AG278" s="61">
        <f>IF(COUNTIF(Setup_Hierarchy!$J$25:$IV$25,"="&amp;$K278)&lt;&gt;0,$L278,0)</f>
        <v>0</v>
      </c>
      <c r="AH278" s="61">
        <f>IF(COUNTIF(Setup_Hierarchy!$J$26:$IV$26,"="&amp;$K278)&lt;&gt;0,$L278,0)</f>
        <v>0</v>
      </c>
      <c r="AI278" s="61">
        <f>IF(COUNTIF(Setup_Hierarchy!$J$27:$IV$27,"="&amp;$K278)&lt;&gt;0,$L278,0)</f>
        <v>0</v>
      </c>
      <c r="AJ278" s="61">
        <f>IF(COUNTIF(Setup_Hierarchy!$J$28:$IV$28,"="&amp;$K278)&lt;&gt;0,$L278,0)</f>
        <v>0</v>
      </c>
      <c r="AK278" s="61">
        <f>IF(COUNTIF(Setup_Hierarchy!$J$29:$IV$29,"="&amp;$K278)&lt;&gt;0,$L278,0)</f>
        <v>0</v>
      </c>
      <c r="AL278" s="61">
        <f>IF(COUNTIF(Setup_Hierarchy!$J$30:$IV$30,"="&amp;$K278)&lt;&gt;0,$L278,0)</f>
        <v>0</v>
      </c>
      <c r="AM278" s="61">
        <f>IF(COUNTIF(Setup_Hierarchy!$J$31:$IV$31,"="&amp;$K278)&lt;&gt;0,$L278,0)</f>
        <v>0</v>
      </c>
      <c r="AN278" s="61">
        <f>IF(COUNTIF(Setup_Hierarchy!$J$32:$IV$32,"="&amp;$K278)&lt;&gt;0,$L278,0)</f>
        <v>0</v>
      </c>
      <c r="AO278" s="61">
        <f>IF(COUNTIF(Setup_Hierarchy!$J$33:$IV$33,"="&amp;$K278)&lt;&gt;0,$L278,0)</f>
        <v>0</v>
      </c>
      <c r="AP278" s="61">
        <f>IF(COUNTIF(Setup_Hierarchy!$J$34:$IV$34,"="&amp;$K278)&lt;&gt;0,$L278,0)</f>
        <v>0</v>
      </c>
      <c r="AQ278" s="61">
        <f>IF(COUNTIF(Setup_Hierarchy!$J$35:$IV$35,"="&amp;$K278)&lt;&gt;0,$L278,0)</f>
        <v>0</v>
      </c>
      <c r="AR278" s="61">
        <f>IF(COUNTIF(Setup_Hierarchy!$J$36:$IV$36,"="&amp;$K278)&lt;&gt;0,$L278,0)</f>
        <v>0</v>
      </c>
      <c r="AS278" s="61">
        <f>IF(COUNTIF(Setup_Hierarchy!$J$37:$IV$37,"="&amp;$K278)&lt;&gt;0,$L278,0)</f>
        <v>0</v>
      </c>
      <c r="AT278" s="61">
        <f>IF(COUNTIF(Setup_Hierarchy!$J$38:$IV$38,"="&amp;$K278)&lt;&gt;0,$L278,0)</f>
        <v>0</v>
      </c>
      <c r="AU278" s="61">
        <f>IF(COUNTIF(Setup_Hierarchy!$J$39:$IV$39,"="&amp;$K278)&lt;&gt;0,$L278,0)</f>
        <v>0</v>
      </c>
      <c r="AV278" s="61">
        <f>IF(COUNTIF(Setup_Hierarchy!$J$40:$IV$40,"="&amp;$K278)&lt;&gt;0,$L278,0)</f>
        <v>0</v>
      </c>
      <c r="AW278" s="61">
        <f>IF(COUNTIF(Setup_Hierarchy!$J$41:$IV$41,"="&amp;$K278)&lt;&gt;0,$L278,0)</f>
        <v>0</v>
      </c>
      <c r="AX278" s="61">
        <f>IF(COUNTIF(Setup_Hierarchy!$J$42:$IV$42,"="&amp;$K278)&lt;&gt;0,$L278,0)</f>
        <v>0</v>
      </c>
      <c r="AY278" s="61">
        <f>IF(COUNTIF(Setup_Hierarchy!$J$43:$IV$43,"="&amp;$K278)&lt;&gt;0,$L278,0)</f>
        <v>0</v>
      </c>
      <c r="AZ278" s="61">
        <f>IF(COUNTIF(Setup_Hierarchy!$J$44:$IV$44,"="&amp;$K278)&lt;&gt;0,$L278,0)</f>
        <v>0</v>
      </c>
      <c r="BA278" s="61">
        <f>IF(COUNTIF(Setup_Hierarchy!$J$45:$IV$45,"="&amp;$K278)&lt;&gt;0,$L278,0)</f>
        <v>0</v>
      </c>
      <c r="BB278" s="61">
        <f>IF(COUNTIF(Setup_Hierarchy!$J$46:$IV$46,"="&amp;$K278)&lt;&gt;0,$L278,0)</f>
        <v>0</v>
      </c>
      <c r="BC278" s="61">
        <f>IF(COUNTIF(Setup_Hierarchy!$J$47:$IV$47,"="&amp;$K278)&lt;&gt;0,$L278,0)</f>
        <v>0</v>
      </c>
      <c r="BD278" s="61">
        <f>IF(COUNTIF(Setup_Hierarchy!$J$48:$IV$48,"="&amp;$K278)&lt;&gt;0,$L278,0)</f>
        <v>0</v>
      </c>
      <c r="BE278" s="61">
        <f>IF(COUNTIF(Setup_Hierarchy!$J$49:$IV$49,"="&amp;$K278)&lt;&gt;0,$L278,0)</f>
        <v>0</v>
      </c>
      <c r="BF278" s="61">
        <f>IF(COUNTIF(Setup_Hierarchy!$J$50:$IV$50,"="&amp;$K278)&lt;&gt;0,$L278,0)</f>
        <v>0</v>
      </c>
      <c r="BG278" s="61">
        <f>IF(COUNTIF(Setup_Hierarchy!$J$51:$IV$51,"="&amp;$K278)&lt;&gt;0,$L278,0)</f>
        <v>0</v>
      </c>
      <c r="BH278" s="61">
        <f>IF(COUNTIF(Setup_Hierarchy!$J$52:$IV$52,"="&amp;$K278)&lt;&gt;0,$L278,0)</f>
        <v>0</v>
      </c>
      <c r="BI278" s="61">
        <f>IF(COUNTIF(Setup_Hierarchy!$J$53:$IV$53,"="&amp;$K278)&lt;&gt;0,$L278,0)</f>
        <v>0</v>
      </c>
      <c r="BJ278" s="61">
        <f>IF(COUNTIF(Setup_Hierarchy!$J$54:$IV$54,"="&amp;$K278)&lt;&gt;0,$L278,0)</f>
        <v>0</v>
      </c>
      <c r="BK278" s="61">
        <f>IF(COUNTIF(Setup_Hierarchy!$J$55:$IV$55,"="&amp;$K278)&lt;&gt;0,$L278,0)</f>
        <v>0</v>
      </c>
      <c r="BL278" s="61">
        <f>IF(COUNTIF(Setup_Hierarchy!$J$56:$IV$56,"="&amp;$K278)&lt;&gt;0,$L278,0)</f>
        <v>0</v>
      </c>
      <c r="BM278" s="61">
        <f>IF(COUNTIF(Setup_Hierarchy!$J$57:$IV$57,"="&amp;$K278)&lt;&gt;0,$L278,0)</f>
        <v>0</v>
      </c>
      <c r="BN278" s="61">
        <f>IF(COUNTIF(Setup_Hierarchy!$J$58:$IV$58,"="&amp;$K278)&lt;&gt;0,$L278,0)</f>
        <v>0</v>
      </c>
      <c r="BO278" s="61">
        <f>IF(COUNTIF(Setup_Hierarchy!$J$59:$IV$59,"="&amp;$K278)&lt;&gt;0,$L278,0)</f>
        <v>0</v>
      </c>
      <c r="BP278" s="61">
        <f>IF(COUNTIF(Setup_Hierarchy!$J$60:$IV$60,"="&amp;$K278)&lt;&gt;0,$L278,0)</f>
        <v>0</v>
      </c>
      <c r="BQ278" s="61">
        <f>IF(COUNTIF(Setup_Hierarchy!$J$61:$IV$61,"="&amp;$K278)&lt;&gt;0,$L278,0)</f>
        <v>0</v>
      </c>
      <c r="BR278" s="61">
        <f>IF(COUNTIF(Setup_Hierarchy!$J$62:$IV$62,"="&amp;$K278)&lt;&gt;0,$L278,0)</f>
        <v>0</v>
      </c>
      <c r="BS278" s="61">
        <f>IF(COUNTIF(Setup_Hierarchy!$J$63:$IV$63,"="&amp;$K278)&lt;&gt;0,$L278,0)</f>
        <v>0</v>
      </c>
      <c r="BT278" s="61">
        <f>IF(COUNTIF(Setup_Hierarchy!$J$64:$IV$64,"="&amp;$K278)&lt;&gt;0,$L278,0)</f>
        <v>0</v>
      </c>
      <c r="BU278" s="61">
        <f>IF(COUNTIF(Setup_Hierarchy!$J$65:$IV$65,"="&amp;$K278)&lt;&gt;0,$L278,0)</f>
        <v>0</v>
      </c>
      <c r="BV278" s="61">
        <f>IF(COUNTIF(Setup_Hierarchy!$J$66:$IV$66,"="&amp;$K278)&lt;&gt;0,$L278,0)</f>
        <v>0</v>
      </c>
      <c r="BW278" s="61">
        <f>IF(COUNTIF(Setup_Hierarchy!$J$67:$IV$67,"="&amp;$K278)&lt;&gt;0,$L278,0)</f>
        <v>0</v>
      </c>
      <c r="BX278" s="61">
        <f>IF(COUNTIF(Setup_Hierarchy!$J$68:$IV$68,"="&amp;$K278)&lt;&gt;0,$L278,0)</f>
        <v>0</v>
      </c>
      <c r="BY278" s="61">
        <f>IF(COUNTIF(Setup_Hierarchy!$J$69:$IV$69,"="&amp;$K278)&lt;&gt;0,$L278,0)</f>
        <v>0</v>
      </c>
      <c r="BZ278" s="61">
        <f>IF(COUNTIF(Setup_Hierarchy!$J$70:$IV$70,"="&amp;$K278)&lt;&gt;0,$L278,0)</f>
        <v>0</v>
      </c>
      <c r="CA278" s="61">
        <f>IF(COUNTIF(Setup_Hierarchy!$J$71:$IV$71,"="&amp;$K278)&lt;&gt;0,$L278,0)</f>
        <v>0</v>
      </c>
      <c r="CB278" s="61">
        <f>IF(COUNTIF(Setup_Hierarchy!$J$72:$IV$72,"="&amp;$K278)&lt;&gt;0,$L278,0)</f>
        <v>0</v>
      </c>
      <c r="CC278" s="61">
        <f>IF(COUNTIF(Setup_Hierarchy!$J$73:$IV$73,"="&amp;$K278)&lt;&gt;0,$L278,0)</f>
        <v>0</v>
      </c>
      <c r="CD278" s="61">
        <f>IF(COUNTIF(Setup_Hierarchy!$J$74:$IV$74,"="&amp;$K278)&lt;&gt;0,$L278,0)</f>
        <v>0</v>
      </c>
      <c r="CE278" s="61">
        <f>IF(COUNTIF(Setup_Hierarchy!$J$75:$IV$75,"="&amp;$K278)&lt;&gt;0,$L278,0)</f>
        <v>0</v>
      </c>
      <c r="CF278" s="61">
        <f>IF(COUNTIF(Setup_Hierarchy!$J$76:$IV$76,"="&amp;$K278)&lt;&gt;0,$L278,0)</f>
        <v>0</v>
      </c>
      <c r="CG278" s="61">
        <f>IF(COUNTIF(Setup_Hierarchy!$J$77:$IV$77,"="&amp;$K278)&lt;&gt;0,$L278,0)</f>
        <v>0</v>
      </c>
      <c r="CH278" s="61">
        <f>IF(COUNTIF(Setup_Hierarchy!$J$78:$IV$78,"="&amp;$K278)&lt;&gt;0,$L278,0)</f>
        <v>0</v>
      </c>
      <c r="CI278" s="61">
        <f>IF(COUNTIF(Setup_Hierarchy!$J$79:$IV$79,"="&amp;$K278)&lt;&gt;0,$L278,0)</f>
        <v>0</v>
      </c>
      <c r="CJ278" s="61">
        <f>IF(COUNTIF(Setup_Hierarchy!$J$80:$IV$80,"="&amp;$K278)&lt;&gt;0,$L278,0)</f>
        <v>0</v>
      </c>
      <c r="CK278" s="61">
        <f>IF(COUNTIF(Setup_Hierarchy!$J$81:$IV$81,"="&amp;$K278)&lt;&gt;0,$L278,0)</f>
        <v>0</v>
      </c>
      <c r="CL278" s="61">
        <f>IF(COUNTIF(Setup_Hierarchy!$J$82:$IV$82,"="&amp;$K278)&lt;&gt;0,$L278,0)</f>
        <v>0</v>
      </c>
      <c r="CM278" s="61">
        <f>IF(COUNTIF(Setup_Hierarchy!$J$83:$IV$83,"="&amp;$K278)&lt;&gt;0,$L278,0)</f>
        <v>0</v>
      </c>
      <c r="CN278" s="61">
        <f>IF(COUNTIF(Setup_Hierarchy!$J$84:$IV$84,"="&amp;$K278)&lt;&gt;0,$L278,0)</f>
        <v>0</v>
      </c>
      <c r="CO278" s="61">
        <f>IF(COUNTIF(Setup_Hierarchy!$J$85:$IV$85,"="&amp;$K278)&lt;&gt;0,$L278,0)</f>
        <v>0</v>
      </c>
      <c r="CP278" s="61">
        <f>IF(COUNTIF(Setup_Hierarchy!$J$86:$IV$86,"="&amp;$K278)&lt;&gt;0,$L278,0)</f>
        <v>0</v>
      </c>
      <c r="CQ278" s="61">
        <f>IF(COUNTIF(Setup_Hierarchy!$J$87:$IV$87,"="&amp;$K278)&lt;&gt;0,$L278,0)</f>
        <v>0</v>
      </c>
      <c r="CR278" s="61">
        <f>IF(COUNTIF(Setup_Hierarchy!$J$88:$IV$88,"="&amp;$K278)&lt;&gt;0,$L278,0)</f>
        <v>0</v>
      </c>
      <c r="CS278" s="61">
        <f>IF(COUNTIF(Setup_Hierarchy!$J$89:$IV$89,"="&amp;$K278)&lt;&gt;0,$L278,0)</f>
        <v>0</v>
      </c>
      <c r="CT278" s="61">
        <f>IF(COUNTIF(Setup_Hierarchy!$J$90:$IV$90,"="&amp;$K278)&lt;&gt;0,$L278,0)</f>
        <v>0</v>
      </c>
      <c r="CU278" s="61">
        <f>IF(COUNTIF(Setup_Hierarchy!$J$91:$IV$91,"="&amp;$K278)&lt;&gt;0,$L278,0)</f>
        <v>0</v>
      </c>
      <c r="CV278" s="61">
        <f>IF(COUNTIF(Setup_Hierarchy!$J$92:$IV$92,"="&amp;$K278)&lt;&gt;0,$L278,0)</f>
        <v>0</v>
      </c>
      <c r="CW278" s="61">
        <f>IF(COUNTIF(Setup_Hierarchy!$J$93:$IV$93,"="&amp;$K278)&lt;&gt;0,$L278,0)</f>
        <v>0</v>
      </c>
      <c r="CX278" s="61">
        <f>IF(COUNTIF(Setup_Hierarchy!$J$94:$IV$94,"="&amp;$K278)&lt;&gt;0,$L278,0)</f>
        <v>0</v>
      </c>
      <c r="CY278" s="61">
        <f>IF(COUNTIF(Setup_Hierarchy!$J$95:$IV$95,"="&amp;$K278)&lt;&gt;0,$L278,0)</f>
        <v>0</v>
      </c>
      <c r="CZ278" s="61">
        <f>IF(COUNTIF(Setup_Hierarchy!$J$96:$IV$96,"="&amp;$K278)&lt;&gt;0,$L278,0)</f>
        <v>0</v>
      </c>
      <c r="DA278" s="61">
        <f>IF(COUNTIF(Setup_Hierarchy!$J$97:$IV$97,"="&amp;$K278)&lt;&gt;0,$L278,0)</f>
        <v>0</v>
      </c>
      <c r="DB278" s="61">
        <f>IF(COUNTIF(Setup_Hierarchy!$J$98:$IV$98,"="&amp;$K278)&lt;&gt;0,$L278,0)</f>
        <v>0</v>
      </c>
      <c r="DC278" s="61">
        <f>IF(COUNTIF(Setup_Hierarchy!$J$99:$IV$99,"="&amp;$K278)&lt;&gt;0,$L278,0)</f>
        <v>0</v>
      </c>
      <c r="DD278" s="61">
        <f>IF(COUNTIF(Setup_Hierarchy!$J$100:$IV$100,"="&amp;$K278)&lt;&gt;0,$L278,0)</f>
        <v>0</v>
      </c>
      <c r="DE278" s="61">
        <f>IF(COUNTIF(Setup_Hierarchy!$J$101:$IV$101,"="&amp;$K278)&lt;&gt;0,$L278,0)</f>
        <v>0</v>
      </c>
      <c r="DF278" s="61">
        <f>IF(COUNTIF(Setup_Hierarchy!$J$102:$IV$102,"="&amp;$K278)&lt;&gt;0,$L278,0)</f>
        <v>0</v>
      </c>
      <c r="DG278" s="61">
        <f>IF(COUNTIF(Setup_Hierarchy!$J$103:$IV$103,"="&amp;$K278)&lt;&gt;0,$L278,0)</f>
        <v>0</v>
      </c>
      <c r="DH278" s="61">
        <f>IF(COUNTIF(Setup_Hierarchy!$J$104:$IV$104,"="&amp;$K278)&lt;&gt;0,$L278,0)</f>
        <v>0</v>
      </c>
      <c r="DI278" s="61">
        <f>IF(COUNTIF(Setup_Hierarchy!$J$105:$IV$105,"="&amp;$K278)&lt;&gt;0,$L278,0)</f>
        <v>0</v>
      </c>
      <c r="DJ278" s="61">
        <f>IF(COUNTIF(Setup_Hierarchy!$J$106:$IV$106,"="&amp;$K278)&lt;&gt;0,$L278,0)</f>
        <v>0</v>
      </c>
      <c r="DK278" s="61">
        <f>IF(COUNTIF(Setup_Hierarchy!$J$107:$IV$107,"="&amp;$K278)&lt;&gt;0,$L278,0)</f>
        <v>0</v>
      </c>
      <c r="DL278" s="61">
        <f>IF(COUNTIF(Setup_Hierarchy!$J$108:$IV$108,"="&amp;$K278)&lt;&gt;0,$L278,0)</f>
        <v>0</v>
      </c>
      <c r="DM278" s="61">
        <f>IF(COUNTIF(Setup_Hierarchy!$J$109:$IV$109,"="&amp;$K278)&lt;&gt;0,$L278,0)</f>
        <v>0</v>
      </c>
      <c r="DN278" s="61">
        <f>IF(COUNTIF(Setup_Hierarchy!$J$110:$IV$110,"="&amp;$K278)&lt;&gt;0,$L278,0)</f>
        <v>0</v>
      </c>
      <c r="DO278" s="61">
        <f>IF(COUNTIF(Setup_Hierarchy!$J$111:$IV$111,"="&amp;$K278)&lt;&gt;0,$L278,0)</f>
        <v>0</v>
      </c>
      <c r="DP278" s="61">
        <f>IF(COUNTIF(Setup_Hierarchy!$J$112:$IV$112,"="&amp;$K278)&lt;&gt;0,$L278,0)</f>
        <v>0</v>
      </c>
      <c r="DQ278" s="61">
        <f>IF(COUNTIF(Setup_Hierarchy!$J$113:$IV$113,"="&amp;$K278)&lt;&gt;0,$L278,0)</f>
        <v>0</v>
      </c>
      <c r="DR278" s="61">
        <f>IF(COUNTIF(Setup_Hierarchy!$J$114:$IV$114,"="&amp;$K278)&lt;&gt;0,$L278,0)</f>
        <v>0</v>
      </c>
      <c r="DS278" s="61">
        <f>IF(COUNTIF(Setup_Hierarchy!$J$115:$IV$115,"="&amp;$K278)&lt;&gt;0,$L278,0)</f>
        <v>0</v>
      </c>
      <c r="DT278" s="61">
        <f>IF(COUNTIF(Setup_Hierarchy!$J$116:$IV$116,"="&amp;$K278)&lt;&gt;0,$L278,0)</f>
        <v>0</v>
      </c>
    </row>
    <row r="279" spans="2:124" x14ac:dyDescent="0.2">
      <c r="B279" t="s">
        <v>43</v>
      </c>
      <c r="C279">
        <v>405</v>
      </c>
      <c r="D279" t="s">
        <v>9</v>
      </c>
      <c r="E279" t="s">
        <v>369</v>
      </c>
      <c r="F279" t="s">
        <v>526</v>
      </c>
      <c r="G279" t="s">
        <v>523</v>
      </c>
      <c r="H279" t="s">
        <v>7</v>
      </c>
      <c r="I279">
        <v>0.22616</v>
      </c>
      <c r="J279">
        <v>0.40585599999999999</v>
      </c>
      <c r="K279">
        <v>628</v>
      </c>
      <c r="L279">
        <v>21.11</v>
      </c>
      <c r="M279" s="61">
        <f>IF(COUNTIF(Setup_Hierarchy!$J$5:$IV$5,"="&amp;$K279)&lt;&gt;0,$L279,0)</f>
        <v>21.11</v>
      </c>
      <c r="N279" s="61">
        <f>IF(COUNTIF(Setup_Hierarchy!$J$6:$IV$6,"="&amp;$K279)&lt;&gt;0,$L279,0)</f>
        <v>21.11</v>
      </c>
      <c r="O279" s="61">
        <f>IF(COUNTIF(Setup_Hierarchy!$J$7:$IV$7,"="&amp;$K279)&lt;&gt;0,$L279,0)</f>
        <v>21.11</v>
      </c>
      <c r="P279" s="61">
        <f>IF(COUNTIF(Setup_Hierarchy!$J$8:$IV$8,"="&amp;$K279)&lt;&gt;0,$L279,0)</f>
        <v>0</v>
      </c>
      <c r="Q279" s="61">
        <f>IF(COUNTIF(Setup_Hierarchy!$J$9:$IV$9,"="&amp;$K279)&lt;&gt;0,$L279,0)</f>
        <v>0</v>
      </c>
      <c r="R279" s="61">
        <f>IF(COUNTIF(Setup_Hierarchy!$J$10:$IV$10,"="&amp;$K279)&lt;&gt;0,$L279,0)</f>
        <v>0</v>
      </c>
      <c r="S279" s="61">
        <f>IF(COUNTIF(Setup_Hierarchy!$J$11:$IV$11,"="&amp;$K279)&lt;&gt;0,$L279,0)</f>
        <v>0</v>
      </c>
      <c r="T279" s="61">
        <f>IF(COUNTIF(Setup_Hierarchy!$J$12:$IV$12,"="&amp;$K279)&lt;&gt;0,$L279,0)</f>
        <v>0</v>
      </c>
      <c r="U279" s="61">
        <f>IF(COUNTIF(Setup_Hierarchy!$J$13:$IV$13,"="&amp;$K279)&lt;&gt;0,$L279,0)</f>
        <v>0</v>
      </c>
      <c r="V279" s="61">
        <f>IF(COUNTIF(Setup_Hierarchy!$J$14:$IV$14,"="&amp;$K279)&lt;&gt;0,$L279,0)</f>
        <v>0</v>
      </c>
      <c r="W279" s="61">
        <f>IF(COUNTIF(Setup_Hierarchy!$J$15:$IV$15,"="&amp;$K279)&lt;&gt;0,$L279,0)</f>
        <v>0</v>
      </c>
      <c r="X279" s="61">
        <f>IF(COUNTIF(Setup_Hierarchy!$J$16:$IV$16,"="&amp;$K279)&lt;&gt;0,$L279,0)</f>
        <v>0</v>
      </c>
      <c r="Y279" s="61">
        <f>IF(COUNTIF(Setup_Hierarchy!$J$17:$IV$17,"="&amp;$K279)&lt;&gt;0,$L279,0)</f>
        <v>0</v>
      </c>
      <c r="Z279" s="61">
        <f>IF(COUNTIF(Setup_Hierarchy!$J$18:$IV$18,"="&amp;$K279)&lt;&gt;0,$L279,0)</f>
        <v>0</v>
      </c>
      <c r="AA279" s="61">
        <f>IF(COUNTIF(Setup_Hierarchy!$J$19:$IV$19,"="&amp;$K279)&lt;&gt;0,$L279,0)</f>
        <v>0</v>
      </c>
      <c r="AB279" s="61">
        <f>IF(COUNTIF(Setup_Hierarchy!$J$20:$IV$20,"="&amp;$K279)&lt;&gt;0,$L279,0)</f>
        <v>0</v>
      </c>
      <c r="AC279" s="61">
        <f>IF(COUNTIF(Setup_Hierarchy!$J$21:$IV$21,"="&amp;$K279)&lt;&gt;0,$L279,0)</f>
        <v>0</v>
      </c>
      <c r="AD279" s="61">
        <f>IF(COUNTIF(Setup_Hierarchy!$J$22:$IV$22,"="&amp;$K279)&lt;&gt;0,$L279,0)</f>
        <v>0</v>
      </c>
      <c r="AE279" s="61">
        <f>IF(COUNTIF(Setup_Hierarchy!$J$23:$IV$23,"="&amp;$K279)&lt;&gt;0,$L279,0)</f>
        <v>0</v>
      </c>
      <c r="AF279" s="61">
        <f>IF(COUNTIF(Setup_Hierarchy!$J$24:$IV$24,"="&amp;$K279)&lt;&gt;0,$L279,0)</f>
        <v>0</v>
      </c>
      <c r="AG279" s="61">
        <f>IF(COUNTIF(Setup_Hierarchy!$J$25:$IV$25,"="&amp;$K279)&lt;&gt;0,$L279,0)</f>
        <v>0</v>
      </c>
      <c r="AH279" s="61">
        <f>IF(COUNTIF(Setup_Hierarchy!$J$26:$IV$26,"="&amp;$K279)&lt;&gt;0,$L279,0)</f>
        <v>0</v>
      </c>
      <c r="AI279" s="61">
        <f>IF(COUNTIF(Setup_Hierarchy!$J$27:$IV$27,"="&amp;$K279)&lt;&gt;0,$L279,0)</f>
        <v>0</v>
      </c>
      <c r="AJ279" s="61">
        <f>IF(COUNTIF(Setup_Hierarchy!$J$28:$IV$28,"="&amp;$K279)&lt;&gt;0,$L279,0)</f>
        <v>0</v>
      </c>
      <c r="AK279" s="61">
        <f>IF(COUNTIF(Setup_Hierarchy!$J$29:$IV$29,"="&amp;$K279)&lt;&gt;0,$L279,0)</f>
        <v>0</v>
      </c>
      <c r="AL279" s="61">
        <f>IF(COUNTIF(Setup_Hierarchy!$J$30:$IV$30,"="&amp;$K279)&lt;&gt;0,$L279,0)</f>
        <v>0</v>
      </c>
      <c r="AM279" s="61">
        <f>IF(COUNTIF(Setup_Hierarchy!$J$31:$IV$31,"="&amp;$K279)&lt;&gt;0,$L279,0)</f>
        <v>0</v>
      </c>
      <c r="AN279" s="61">
        <f>IF(COUNTIF(Setup_Hierarchy!$J$32:$IV$32,"="&amp;$K279)&lt;&gt;0,$L279,0)</f>
        <v>0</v>
      </c>
      <c r="AO279" s="61">
        <f>IF(COUNTIF(Setup_Hierarchy!$J$33:$IV$33,"="&amp;$K279)&lt;&gt;0,$L279,0)</f>
        <v>0</v>
      </c>
      <c r="AP279" s="61">
        <f>IF(COUNTIF(Setup_Hierarchy!$J$34:$IV$34,"="&amp;$K279)&lt;&gt;0,$L279,0)</f>
        <v>0</v>
      </c>
      <c r="AQ279" s="61">
        <f>IF(COUNTIF(Setup_Hierarchy!$J$35:$IV$35,"="&amp;$K279)&lt;&gt;0,$L279,0)</f>
        <v>0</v>
      </c>
      <c r="AR279" s="61">
        <f>IF(COUNTIF(Setup_Hierarchy!$J$36:$IV$36,"="&amp;$K279)&lt;&gt;0,$L279,0)</f>
        <v>0</v>
      </c>
      <c r="AS279" s="61">
        <f>IF(COUNTIF(Setup_Hierarchy!$J$37:$IV$37,"="&amp;$K279)&lt;&gt;0,$L279,0)</f>
        <v>0</v>
      </c>
      <c r="AT279" s="61">
        <f>IF(COUNTIF(Setup_Hierarchy!$J$38:$IV$38,"="&amp;$K279)&lt;&gt;0,$L279,0)</f>
        <v>0</v>
      </c>
      <c r="AU279" s="61">
        <f>IF(COUNTIF(Setup_Hierarchy!$J$39:$IV$39,"="&amp;$K279)&lt;&gt;0,$L279,0)</f>
        <v>0</v>
      </c>
      <c r="AV279" s="61">
        <f>IF(COUNTIF(Setup_Hierarchy!$J$40:$IV$40,"="&amp;$K279)&lt;&gt;0,$L279,0)</f>
        <v>0</v>
      </c>
      <c r="AW279" s="61">
        <f>IF(COUNTIF(Setup_Hierarchy!$J$41:$IV$41,"="&amp;$K279)&lt;&gt;0,$L279,0)</f>
        <v>0</v>
      </c>
      <c r="AX279" s="61">
        <f>IF(COUNTIF(Setup_Hierarchy!$J$42:$IV$42,"="&amp;$K279)&lt;&gt;0,$L279,0)</f>
        <v>0</v>
      </c>
      <c r="AY279" s="61">
        <f>IF(COUNTIF(Setup_Hierarchy!$J$43:$IV$43,"="&amp;$K279)&lt;&gt;0,$L279,0)</f>
        <v>0</v>
      </c>
      <c r="AZ279" s="61">
        <f>IF(COUNTIF(Setup_Hierarchy!$J$44:$IV$44,"="&amp;$K279)&lt;&gt;0,$L279,0)</f>
        <v>0</v>
      </c>
      <c r="BA279" s="61">
        <f>IF(COUNTIF(Setup_Hierarchy!$J$45:$IV$45,"="&amp;$K279)&lt;&gt;0,$L279,0)</f>
        <v>0</v>
      </c>
      <c r="BB279" s="61">
        <f>IF(COUNTIF(Setup_Hierarchy!$J$46:$IV$46,"="&amp;$K279)&lt;&gt;0,$L279,0)</f>
        <v>0</v>
      </c>
      <c r="BC279" s="61">
        <f>IF(COUNTIF(Setup_Hierarchy!$J$47:$IV$47,"="&amp;$K279)&lt;&gt;0,$L279,0)</f>
        <v>0</v>
      </c>
      <c r="BD279" s="61">
        <f>IF(COUNTIF(Setup_Hierarchy!$J$48:$IV$48,"="&amp;$K279)&lt;&gt;0,$L279,0)</f>
        <v>0</v>
      </c>
      <c r="BE279" s="61">
        <f>IF(COUNTIF(Setup_Hierarchy!$J$49:$IV$49,"="&amp;$K279)&lt;&gt;0,$L279,0)</f>
        <v>0</v>
      </c>
      <c r="BF279" s="61">
        <f>IF(COUNTIF(Setup_Hierarchy!$J$50:$IV$50,"="&amp;$K279)&lt;&gt;0,$L279,0)</f>
        <v>0</v>
      </c>
      <c r="BG279" s="61">
        <f>IF(COUNTIF(Setup_Hierarchy!$J$51:$IV$51,"="&amp;$K279)&lt;&gt;0,$L279,0)</f>
        <v>21.11</v>
      </c>
      <c r="BH279" s="61">
        <f>IF(COUNTIF(Setup_Hierarchy!$J$52:$IV$52,"="&amp;$K279)&lt;&gt;0,$L279,0)</f>
        <v>0</v>
      </c>
      <c r="BI279" s="61">
        <f>IF(COUNTIF(Setup_Hierarchy!$J$53:$IV$53,"="&amp;$K279)&lt;&gt;0,$L279,0)</f>
        <v>0</v>
      </c>
      <c r="BJ279" s="61">
        <f>IF(COUNTIF(Setup_Hierarchy!$J$54:$IV$54,"="&amp;$K279)&lt;&gt;0,$L279,0)</f>
        <v>0</v>
      </c>
      <c r="BK279" s="61">
        <f>IF(COUNTIF(Setup_Hierarchy!$J$55:$IV$55,"="&amp;$K279)&lt;&gt;0,$L279,0)</f>
        <v>0</v>
      </c>
      <c r="BL279" s="61">
        <f>IF(COUNTIF(Setup_Hierarchy!$J$56:$IV$56,"="&amp;$K279)&lt;&gt;0,$L279,0)</f>
        <v>0</v>
      </c>
      <c r="BM279" s="61">
        <f>IF(COUNTIF(Setup_Hierarchy!$J$57:$IV$57,"="&amp;$K279)&lt;&gt;0,$L279,0)</f>
        <v>0</v>
      </c>
      <c r="BN279" s="61">
        <f>IF(COUNTIF(Setup_Hierarchy!$J$58:$IV$58,"="&amp;$K279)&lt;&gt;0,$L279,0)</f>
        <v>0</v>
      </c>
      <c r="BO279" s="61">
        <f>IF(COUNTIF(Setup_Hierarchy!$J$59:$IV$59,"="&amp;$K279)&lt;&gt;0,$L279,0)</f>
        <v>21.11</v>
      </c>
      <c r="BP279" s="61">
        <f>IF(COUNTIF(Setup_Hierarchy!$J$60:$IV$60,"="&amp;$K279)&lt;&gt;0,$L279,0)</f>
        <v>0</v>
      </c>
      <c r="BQ279" s="61">
        <f>IF(COUNTIF(Setup_Hierarchy!$J$61:$IV$61,"="&amp;$K279)&lt;&gt;0,$L279,0)</f>
        <v>0</v>
      </c>
      <c r="BR279" s="61">
        <f>IF(COUNTIF(Setup_Hierarchy!$J$62:$IV$62,"="&amp;$K279)&lt;&gt;0,$L279,0)</f>
        <v>0</v>
      </c>
      <c r="BS279" s="61">
        <f>IF(COUNTIF(Setup_Hierarchy!$J$63:$IV$63,"="&amp;$K279)&lt;&gt;0,$L279,0)</f>
        <v>0</v>
      </c>
      <c r="BT279" s="61">
        <f>IF(COUNTIF(Setup_Hierarchy!$J$64:$IV$64,"="&amp;$K279)&lt;&gt;0,$L279,0)</f>
        <v>0</v>
      </c>
      <c r="BU279" s="61">
        <f>IF(COUNTIF(Setup_Hierarchy!$J$65:$IV$65,"="&amp;$K279)&lt;&gt;0,$L279,0)</f>
        <v>0</v>
      </c>
      <c r="BV279" s="61">
        <f>IF(COUNTIF(Setup_Hierarchy!$J$66:$IV$66,"="&amp;$K279)&lt;&gt;0,$L279,0)</f>
        <v>0</v>
      </c>
      <c r="BW279" s="61">
        <f>IF(COUNTIF(Setup_Hierarchy!$J$67:$IV$67,"="&amp;$K279)&lt;&gt;0,$L279,0)</f>
        <v>0</v>
      </c>
      <c r="BX279" s="61">
        <f>IF(COUNTIF(Setup_Hierarchy!$J$68:$IV$68,"="&amp;$K279)&lt;&gt;0,$L279,0)</f>
        <v>0</v>
      </c>
      <c r="BY279" s="61">
        <f>IF(COUNTIF(Setup_Hierarchy!$J$69:$IV$69,"="&amp;$K279)&lt;&gt;0,$L279,0)</f>
        <v>0</v>
      </c>
      <c r="BZ279" s="61">
        <f>IF(COUNTIF(Setup_Hierarchy!$J$70:$IV$70,"="&amp;$K279)&lt;&gt;0,$L279,0)</f>
        <v>0</v>
      </c>
      <c r="CA279" s="61">
        <f>IF(COUNTIF(Setup_Hierarchy!$J$71:$IV$71,"="&amp;$K279)&lt;&gt;0,$L279,0)</f>
        <v>0</v>
      </c>
      <c r="CB279" s="61">
        <f>IF(COUNTIF(Setup_Hierarchy!$J$72:$IV$72,"="&amp;$K279)&lt;&gt;0,$L279,0)</f>
        <v>0</v>
      </c>
      <c r="CC279" s="61">
        <f>IF(COUNTIF(Setup_Hierarchy!$J$73:$IV$73,"="&amp;$K279)&lt;&gt;0,$L279,0)</f>
        <v>0</v>
      </c>
      <c r="CD279" s="61">
        <f>IF(COUNTIF(Setup_Hierarchy!$J$74:$IV$74,"="&amp;$K279)&lt;&gt;0,$L279,0)</f>
        <v>0</v>
      </c>
      <c r="CE279" s="61">
        <f>IF(COUNTIF(Setup_Hierarchy!$J$75:$IV$75,"="&amp;$K279)&lt;&gt;0,$L279,0)</f>
        <v>21.11</v>
      </c>
      <c r="CF279" s="61">
        <f>IF(COUNTIF(Setup_Hierarchy!$J$76:$IV$76,"="&amp;$K279)&lt;&gt;0,$L279,0)</f>
        <v>21.11</v>
      </c>
      <c r="CG279" s="61">
        <f>IF(COUNTIF(Setup_Hierarchy!$J$77:$IV$77,"="&amp;$K279)&lt;&gt;0,$L279,0)</f>
        <v>0</v>
      </c>
      <c r="CH279" s="61">
        <f>IF(COUNTIF(Setup_Hierarchy!$J$78:$IV$78,"="&amp;$K279)&lt;&gt;0,$L279,0)</f>
        <v>0</v>
      </c>
      <c r="CI279" s="61">
        <f>IF(COUNTIF(Setup_Hierarchy!$J$79:$IV$79,"="&amp;$K279)&lt;&gt;0,$L279,0)</f>
        <v>0</v>
      </c>
      <c r="CJ279" s="61">
        <f>IF(COUNTIF(Setup_Hierarchy!$J$80:$IV$80,"="&amp;$K279)&lt;&gt;0,$L279,0)</f>
        <v>0</v>
      </c>
      <c r="CK279" s="61">
        <f>IF(COUNTIF(Setup_Hierarchy!$J$81:$IV$81,"="&amp;$K279)&lt;&gt;0,$L279,0)</f>
        <v>0</v>
      </c>
      <c r="CL279" s="61">
        <f>IF(COUNTIF(Setup_Hierarchy!$J$82:$IV$82,"="&amp;$K279)&lt;&gt;0,$L279,0)</f>
        <v>0</v>
      </c>
      <c r="CM279" s="61">
        <f>IF(COUNTIF(Setup_Hierarchy!$J$83:$IV$83,"="&amp;$K279)&lt;&gt;0,$L279,0)</f>
        <v>0</v>
      </c>
      <c r="CN279" s="61">
        <f>IF(COUNTIF(Setup_Hierarchy!$J$84:$IV$84,"="&amp;$K279)&lt;&gt;0,$L279,0)</f>
        <v>0</v>
      </c>
      <c r="CO279" s="61">
        <f>IF(COUNTIF(Setup_Hierarchy!$J$85:$IV$85,"="&amp;$K279)&lt;&gt;0,$L279,0)</f>
        <v>0</v>
      </c>
      <c r="CP279" s="61">
        <f>IF(COUNTIF(Setup_Hierarchy!$J$86:$IV$86,"="&amp;$K279)&lt;&gt;0,$L279,0)</f>
        <v>0</v>
      </c>
      <c r="CQ279" s="61">
        <f>IF(COUNTIF(Setup_Hierarchy!$J$87:$IV$87,"="&amp;$K279)&lt;&gt;0,$L279,0)</f>
        <v>0</v>
      </c>
      <c r="CR279" s="61">
        <f>IF(COUNTIF(Setup_Hierarchy!$J$88:$IV$88,"="&amp;$K279)&lt;&gt;0,$L279,0)</f>
        <v>0</v>
      </c>
      <c r="CS279" s="61">
        <f>IF(COUNTIF(Setup_Hierarchy!$J$89:$IV$89,"="&amp;$K279)&lt;&gt;0,$L279,0)</f>
        <v>0</v>
      </c>
      <c r="CT279" s="61">
        <f>IF(COUNTIF(Setup_Hierarchy!$J$90:$IV$90,"="&amp;$K279)&lt;&gt;0,$L279,0)</f>
        <v>0</v>
      </c>
      <c r="CU279" s="61">
        <f>IF(COUNTIF(Setup_Hierarchy!$J$91:$IV$91,"="&amp;$K279)&lt;&gt;0,$L279,0)</f>
        <v>0</v>
      </c>
      <c r="CV279" s="61">
        <f>IF(COUNTIF(Setup_Hierarchy!$J$92:$IV$92,"="&amp;$K279)&lt;&gt;0,$L279,0)</f>
        <v>0</v>
      </c>
      <c r="CW279" s="61">
        <f>IF(COUNTIF(Setup_Hierarchy!$J$93:$IV$93,"="&amp;$K279)&lt;&gt;0,$L279,0)</f>
        <v>0</v>
      </c>
      <c r="CX279" s="61">
        <f>IF(COUNTIF(Setup_Hierarchy!$J$94:$IV$94,"="&amp;$K279)&lt;&gt;0,$L279,0)</f>
        <v>0</v>
      </c>
      <c r="CY279" s="61">
        <f>IF(COUNTIF(Setup_Hierarchy!$J$95:$IV$95,"="&amp;$K279)&lt;&gt;0,$L279,0)</f>
        <v>0</v>
      </c>
      <c r="CZ279" s="61">
        <f>IF(COUNTIF(Setup_Hierarchy!$J$96:$IV$96,"="&amp;$K279)&lt;&gt;0,$L279,0)</f>
        <v>0</v>
      </c>
      <c r="DA279" s="61">
        <f>IF(COUNTIF(Setup_Hierarchy!$J$97:$IV$97,"="&amp;$K279)&lt;&gt;0,$L279,0)</f>
        <v>0</v>
      </c>
      <c r="DB279" s="61">
        <f>IF(COUNTIF(Setup_Hierarchy!$J$98:$IV$98,"="&amp;$K279)&lt;&gt;0,$L279,0)</f>
        <v>0</v>
      </c>
      <c r="DC279" s="61">
        <f>IF(COUNTIF(Setup_Hierarchy!$J$99:$IV$99,"="&amp;$K279)&lt;&gt;0,$L279,0)</f>
        <v>0</v>
      </c>
      <c r="DD279" s="61">
        <f>IF(COUNTIF(Setup_Hierarchy!$J$100:$IV$100,"="&amp;$K279)&lt;&gt;0,$L279,0)</f>
        <v>0</v>
      </c>
      <c r="DE279" s="61">
        <f>IF(COUNTIF(Setup_Hierarchy!$J$101:$IV$101,"="&amp;$K279)&lt;&gt;0,$L279,0)</f>
        <v>0</v>
      </c>
      <c r="DF279" s="61">
        <f>IF(COUNTIF(Setup_Hierarchy!$J$102:$IV$102,"="&amp;$K279)&lt;&gt;0,$L279,0)</f>
        <v>0</v>
      </c>
      <c r="DG279" s="61">
        <f>IF(COUNTIF(Setup_Hierarchy!$J$103:$IV$103,"="&amp;$K279)&lt;&gt;0,$L279,0)</f>
        <v>0</v>
      </c>
      <c r="DH279" s="61">
        <f>IF(COUNTIF(Setup_Hierarchy!$J$104:$IV$104,"="&amp;$K279)&lt;&gt;0,$L279,0)</f>
        <v>0</v>
      </c>
      <c r="DI279" s="61">
        <f>IF(COUNTIF(Setup_Hierarchy!$J$105:$IV$105,"="&amp;$K279)&lt;&gt;0,$L279,0)</f>
        <v>0</v>
      </c>
      <c r="DJ279" s="61">
        <f>IF(COUNTIF(Setup_Hierarchy!$J$106:$IV$106,"="&amp;$K279)&lt;&gt;0,$L279,0)</f>
        <v>0</v>
      </c>
      <c r="DK279" s="61">
        <f>IF(COUNTIF(Setup_Hierarchy!$J$107:$IV$107,"="&amp;$K279)&lt;&gt;0,$L279,0)</f>
        <v>0</v>
      </c>
      <c r="DL279" s="61">
        <f>IF(COUNTIF(Setup_Hierarchy!$J$108:$IV$108,"="&amp;$K279)&lt;&gt;0,$L279,0)</f>
        <v>0</v>
      </c>
      <c r="DM279" s="61">
        <f>IF(COUNTIF(Setup_Hierarchy!$J$109:$IV$109,"="&amp;$K279)&lt;&gt;0,$L279,0)</f>
        <v>0</v>
      </c>
      <c r="DN279" s="61">
        <f>IF(COUNTIF(Setup_Hierarchy!$J$110:$IV$110,"="&amp;$K279)&lt;&gt;0,$L279,0)</f>
        <v>0</v>
      </c>
      <c r="DO279" s="61">
        <f>IF(COUNTIF(Setup_Hierarchy!$J$111:$IV$111,"="&amp;$K279)&lt;&gt;0,$L279,0)</f>
        <v>0</v>
      </c>
      <c r="DP279" s="61">
        <f>IF(COUNTIF(Setup_Hierarchy!$J$112:$IV$112,"="&amp;$K279)&lt;&gt;0,$L279,0)</f>
        <v>0</v>
      </c>
      <c r="DQ279" s="61">
        <f>IF(COUNTIF(Setup_Hierarchy!$J$113:$IV$113,"="&amp;$K279)&lt;&gt;0,$L279,0)</f>
        <v>0</v>
      </c>
      <c r="DR279" s="61">
        <f>IF(COUNTIF(Setup_Hierarchy!$J$114:$IV$114,"="&amp;$K279)&lt;&gt;0,$L279,0)</f>
        <v>0</v>
      </c>
      <c r="DS279" s="61">
        <f>IF(COUNTIF(Setup_Hierarchy!$J$115:$IV$115,"="&amp;$K279)&lt;&gt;0,$L279,0)</f>
        <v>0</v>
      </c>
      <c r="DT279" s="61">
        <f>IF(COUNTIF(Setup_Hierarchy!$J$116:$IV$116,"="&amp;$K279)&lt;&gt;0,$L279,0)</f>
        <v>0</v>
      </c>
    </row>
    <row r="280" spans="2:124" x14ac:dyDescent="0.2">
      <c r="B280" t="s">
        <v>43</v>
      </c>
      <c r="C280">
        <v>405</v>
      </c>
      <c r="D280" t="s">
        <v>9</v>
      </c>
      <c r="E280" t="s">
        <v>369</v>
      </c>
      <c r="F280" t="s">
        <v>526</v>
      </c>
      <c r="G280" t="s">
        <v>523</v>
      </c>
      <c r="H280" t="s">
        <v>7</v>
      </c>
      <c r="I280">
        <v>0.22616</v>
      </c>
      <c r="J280">
        <v>0.40585599999999999</v>
      </c>
      <c r="K280">
        <v>675</v>
      </c>
      <c r="L280">
        <v>0.23</v>
      </c>
      <c r="M280" s="61">
        <f>IF(COUNTIF(Setup_Hierarchy!$J$5:$IV$5,"="&amp;$K280)&lt;&gt;0,$L280,0)</f>
        <v>0.23</v>
      </c>
      <c r="N280" s="61">
        <f>IF(COUNTIF(Setup_Hierarchy!$J$6:$IV$6,"="&amp;$K280)&lt;&gt;0,$L280,0)</f>
        <v>0.23</v>
      </c>
      <c r="O280" s="61">
        <f>IF(COUNTIF(Setup_Hierarchy!$J$7:$IV$7,"="&amp;$K280)&lt;&gt;0,$L280,0)</f>
        <v>0.23</v>
      </c>
      <c r="P280" s="61">
        <f>IF(COUNTIF(Setup_Hierarchy!$J$8:$IV$8,"="&amp;$K280)&lt;&gt;0,$L280,0)</f>
        <v>0.23</v>
      </c>
      <c r="Q280" s="61">
        <f>IF(COUNTIF(Setup_Hierarchy!$J$9:$IV$9,"="&amp;$K280)&lt;&gt;0,$L280,0)</f>
        <v>0.23</v>
      </c>
      <c r="R280" s="61">
        <f>IF(COUNTIF(Setup_Hierarchy!$J$10:$IV$10,"="&amp;$K280)&lt;&gt;0,$L280,0)</f>
        <v>0</v>
      </c>
      <c r="S280" s="61">
        <f>IF(COUNTIF(Setup_Hierarchy!$J$11:$IV$11,"="&amp;$K280)&lt;&gt;0,$L280,0)</f>
        <v>0</v>
      </c>
      <c r="T280" s="61">
        <f>IF(COUNTIF(Setup_Hierarchy!$J$12:$IV$12,"="&amp;$K280)&lt;&gt;0,$L280,0)</f>
        <v>0</v>
      </c>
      <c r="U280" s="61">
        <f>IF(COUNTIF(Setup_Hierarchy!$J$13:$IV$13,"="&amp;$K280)&lt;&gt;0,$L280,0)</f>
        <v>0</v>
      </c>
      <c r="V280" s="61">
        <f>IF(COUNTIF(Setup_Hierarchy!$J$14:$IV$14,"="&amp;$K280)&lt;&gt;0,$L280,0)</f>
        <v>0</v>
      </c>
      <c r="W280" s="61">
        <f>IF(COUNTIF(Setup_Hierarchy!$J$15:$IV$15,"="&amp;$K280)&lt;&gt;0,$L280,0)</f>
        <v>0</v>
      </c>
      <c r="X280" s="61">
        <f>IF(COUNTIF(Setup_Hierarchy!$J$16:$IV$16,"="&amp;$K280)&lt;&gt;0,$L280,0)</f>
        <v>0</v>
      </c>
      <c r="Y280" s="61">
        <f>IF(COUNTIF(Setup_Hierarchy!$J$17:$IV$17,"="&amp;$K280)&lt;&gt;0,$L280,0)</f>
        <v>0</v>
      </c>
      <c r="Z280" s="61">
        <f>IF(COUNTIF(Setup_Hierarchy!$J$18:$IV$18,"="&amp;$K280)&lt;&gt;0,$L280,0)</f>
        <v>0.23</v>
      </c>
      <c r="AA280" s="61">
        <f>IF(COUNTIF(Setup_Hierarchy!$J$19:$IV$19,"="&amp;$K280)&lt;&gt;0,$L280,0)</f>
        <v>0.23</v>
      </c>
      <c r="AB280" s="61">
        <f>IF(COUNTIF(Setup_Hierarchy!$J$20:$IV$20,"="&amp;$K280)&lt;&gt;0,$L280,0)</f>
        <v>0</v>
      </c>
      <c r="AC280" s="61">
        <f>IF(COUNTIF(Setup_Hierarchy!$J$21:$IV$21,"="&amp;$K280)&lt;&gt;0,$L280,0)</f>
        <v>0</v>
      </c>
      <c r="AD280" s="61">
        <f>IF(COUNTIF(Setup_Hierarchy!$J$22:$IV$22,"="&amp;$K280)&lt;&gt;0,$L280,0)</f>
        <v>0</v>
      </c>
      <c r="AE280" s="61">
        <f>IF(COUNTIF(Setup_Hierarchy!$J$23:$IV$23,"="&amp;$K280)&lt;&gt;0,$L280,0)</f>
        <v>0</v>
      </c>
      <c r="AF280" s="61">
        <f>IF(COUNTIF(Setup_Hierarchy!$J$24:$IV$24,"="&amp;$K280)&lt;&gt;0,$L280,0)</f>
        <v>0</v>
      </c>
      <c r="AG280" s="61">
        <f>IF(COUNTIF(Setup_Hierarchy!$J$25:$IV$25,"="&amp;$K280)&lt;&gt;0,$L280,0)</f>
        <v>0</v>
      </c>
      <c r="AH280" s="61">
        <f>IF(COUNTIF(Setup_Hierarchy!$J$26:$IV$26,"="&amp;$K280)&lt;&gt;0,$L280,0)</f>
        <v>0</v>
      </c>
      <c r="AI280" s="61">
        <f>IF(COUNTIF(Setup_Hierarchy!$J$27:$IV$27,"="&amp;$K280)&lt;&gt;0,$L280,0)</f>
        <v>0</v>
      </c>
      <c r="AJ280" s="61">
        <f>IF(COUNTIF(Setup_Hierarchy!$J$28:$IV$28,"="&amp;$K280)&lt;&gt;0,$L280,0)</f>
        <v>0</v>
      </c>
      <c r="AK280" s="61">
        <f>IF(COUNTIF(Setup_Hierarchy!$J$29:$IV$29,"="&amp;$K280)&lt;&gt;0,$L280,0)</f>
        <v>0</v>
      </c>
      <c r="AL280" s="61">
        <f>IF(COUNTIF(Setup_Hierarchy!$J$30:$IV$30,"="&amp;$K280)&lt;&gt;0,$L280,0)</f>
        <v>0</v>
      </c>
      <c r="AM280" s="61">
        <f>IF(COUNTIF(Setup_Hierarchy!$J$31:$IV$31,"="&amp;$K280)&lt;&gt;0,$L280,0)</f>
        <v>0</v>
      </c>
      <c r="AN280" s="61">
        <f>IF(COUNTIF(Setup_Hierarchy!$J$32:$IV$32,"="&amp;$K280)&lt;&gt;0,$L280,0)</f>
        <v>0</v>
      </c>
      <c r="AO280" s="61">
        <f>IF(COUNTIF(Setup_Hierarchy!$J$33:$IV$33,"="&amp;$K280)&lt;&gt;0,$L280,0)</f>
        <v>0</v>
      </c>
      <c r="AP280" s="61">
        <f>IF(COUNTIF(Setup_Hierarchy!$J$34:$IV$34,"="&amp;$K280)&lt;&gt;0,$L280,0)</f>
        <v>0</v>
      </c>
      <c r="AQ280" s="61">
        <f>IF(COUNTIF(Setup_Hierarchy!$J$35:$IV$35,"="&amp;$K280)&lt;&gt;0,$L280,0)</f>
        <v>0</v>
      </c>
      <c r="AR280" s="61">
        <f>IF(COUNTIF(Setup_Hierarchy!$J$36:$IV$36,"="&amp;$K280)&lt;&gt;0,$L280,0)</f>
        <v>0</v>
      </c>
      <c r="AS280" s="61">
        <f>IF(COUNTIF(Setup_Hierarchy!$J$37:$IV$37,"="&amp;$K280)&lt;&gt;0,$L280,0)</f>
        <v>0</v>
      </c>
      <c r="AT280" s="61">
        <f>IF(COUNTIF(Setup_Hierarchy!$J$38:$IV$38,"="&amp;$K280)&lt;&gt;0,$L280,0)</f>
        <v>0</v>
      </c>
      <c r="AU280" s="61">
        <f>IF(COUNTIF(Setup_Hierarchy!$J$39:$IV$39,"="&amp;$K280)&lt;&gt;0,$L280,0)</f>
        <v>0</v>
      </c>
      <c r="AV280" s="61">
        <f>IF(COUNTIF(Setup_Hierarchy!$J$40:$IV$40,"="&amp;$K280)&lt;&gt;0,$L280,0)</f>
        <v>0</v>
      </c>
      <c r="AW280" s="61">
        <f>IF(COUNTIF(Setup_Hierarchy!$J$41:$IV$41,"="&amp;$K280)&lt;&gt;0,$L280,0)</f>
        <v>0</v>
      </c>
      <c r="AX280" s="61">
        <f>IF(COUNTIF(Setup_Hierarchy!$J$42:$IV$42,"="&amp;$K280)&lt;&gt;0,$L280,0)</f>
        <v>0</v>
      </c>
      <c r="AY280" s="61">
        <f>IF(COUNTIF(Setup_Hierarchy!$J$43:$IV$43,"="&amp;$K280)&lt;&gt;0,$L280,0)</f>
        <v>0</v>
      </c>
      <c r="AZ280" s="61">
        <f>IF(COUNTIF(Setup_Hierarchy!$J$44:$IV$44,"="&amp;$K280)&lt;&gt;0,$L280,0)</f>
        <v>0</v>
      </c>
      <c r="BA280" s="61">
        <f>IF(COUNTIF(Setup_Hierarchy!$J$45:$IV$45,"="&amp;$K280)&lt;&gt;0,$L280,0)</f>
        <v>0</v>
      </c>
      <c r="BB280" s="61">
        <f>IF(COUNTIF(Setup_Hierarchy!$J$46:$IV$46,"="&amp;$K280)&lt;&gt;0,$L280,0)</f>
        <v>0</v>
      </c>
      <c r="BC280" s="61">
        <f>IF(COUNTIF(Setup_Hierarchy!$J$47:$IV$47,"="&amp;$K280)&lt;&gt;0,$L280,0)</f>
        <v>0</v>
      </c>
      <c r="BD280" s="61">
        <f>IF(COUNTIF(Setup_Hierarchy!$J$48:$IV$48,"="&amp;$K280)&lt;&gt;0,$L280,0)</f>
        <v>0</v>
      </c>
      <c r="BE280" s="61">
        <f>IF(COUNTIF(Setup_Hierarchy!$J$49:$IV$49,"="&amp;$K280)&lt;&gt;0,$L280,0)</f>
        <v>0</v>
      </c>
      <c r="BF280" s="61">
        <f>IF(COUNTIF(Setup_Hierarchy!$J$50:$IV$50,"="&amp;$K280)&lt;&gt;0,$L280,0)</f>
        <v>0</v>
      </c>
      <c r="BG280" s="61">
        <f>IF(COUNTIF(Setup_Hierarchy!$J$51:$IV$51,"="&amp;$K280)&lt;&gt;0,$L280,0)</f>
        <v>0</v>
      </c>
      <c r="BH280" s="61">
        <f>IF(COUNTIF(Setup_Hierarchy!$J$52:$IV$52,"="&amp;$K280)&lt;&gt;0,$L280,0)</f>
        <v>0</v>
      </c>
      <c r="BI280" s="61">
        <f>IF(COUNTIF(Setup_Hierarchy!$J$53:$IV$53,"="&amp;$K280)&lt;&gt;0,$L280,0)</f>
        <v>0</v>
      </c>
      <c r="BJ280" s="61">
        <f>IF(COUNTIF(Setup_Hierarchy!$J$54:$IV$54,"="&amp;$K280)&lt;&gt;0,$L280,0)</f>
        <v>0</v>
      </c>
      <c r="BK280" s="61">
        <f>IF(COUNTIF(Setup_Hierarchy!$J$55:$IV$55,"="&amp;$K280)&lt;&gt;0,$L280,0)</f>
        <v>0</v>
      </c>
      <c r="BL280" s="61">
        <f>IF(COUNTIF(Setup_Hierarchy!$J$56:$IV$56,"="&amp;$K280)&lt;&gt;0,$L280,0)</f>
        <v>0</v>
      </c>
      <c r="BM280" s="61">
        <f>IF(COUNTIF(Setup_Hierarchy!$J$57:$IV$57,"="&amp;$K280)&lt;&gt;0,$L280,0)</f>
        <v>0</v>
      </c>
      <c r="BN280" s="61">
        <f>IF(COUNTIF(Setup_Hierarchy!$J$58:$IV$58,"="&amp;$K280)&lt;&gt;0,$L280,0)</f>
        <v>0</v>
      </c>
      <c r="BO280" s="61">
        <f>IF(COUNTIF(Setup_Hierarchy!$J$59:$IV$59,"="&amp;$K280)&lt;&gt;0,$L280,0)</f>
        <v>0</v>
      </c>
      <c r="BP280" s="61">
        <f>IF(COUNTIF(Setup_Hierarchy!$J$60:$IV$60,"="&amp;$K280)&lt;&gt;0,$L280,0)</f>
        <v>0</v>
      </c>
      <c r="BQ280" s="61">
        <f>IF(COUNTIF(Setup_Hierarchy!$J$61:$IV$61,"="&amp;$K280)&lt;&gt;0,$L280,0)</f>
        <v>0</v>
      </c>
      <c r="BR280" s="61">
        <f>IF(COUNTIF(Setup_Hierarchy!$J$62:$IV$62,"="&amp;$K280)&lt;&gt;0,$L280,0)</f>
        <v>0</v>
      </c>
      <c r="BS280" s="61">
        <f>IF(COUNTIF(Setup_Hierarchy!$J$63:$IV$63,"="&amp;$K280)&lt;&gt;0,$L280,0)</f>
        <v>0</v>
      </c>
      <c r="BT280" s="61">
        <f>IF(COUNTIF(Setup_Hierarchy!$J$64:$IV$64,"="&amp;$K280)&lt;&gt;0,$L280,0)</f>
        <v>0</v>
      </c>
      <c r="BU280" s="61">
        <f>IF(COUNTIF(Setup_Hierarchy!$J$65:$IV$65,"="&amp;$K280)&lt;&gt;0,$L280,0)</f>
        <v>0</v>
      </c>
      <c r="BV280" s="61">
        <f>IF(COUNTIF(Setup_Hierarchy!$J$66:$IV$66,"="&amp;$K280)&lt;&gt;0,$L280,0)</f>
        <v>0</v>
      </c>
      <c r="BW280" s="61">
        <f>IF(COUNTIF(Setup_Hierarchy!$J$67:$IV$67,"="&amp;$K280)&lt;&gt;0,$L280,0)</f>
        <v>0</v>
      </c>
      <c r="BX280" s="61">
        <f>IF(COUNTIF(Setup_Hierarchy!$J$68:$IV$68,"="&amp;$K280)&lt;&gt;0,$L280,0)</f>
        <v>0</v>
      </c>
      <c r="BY280" s="61">
        <f>IF(COUNTIF(Setup_Hierarchy!$J$69:$IV$69,"="&amp;$K280)&lt;&gt;0,$L280,0)</f>
        <v>0</v>
      </c>
      <c r="BZ280" s="61">
        <f>IF(COUNTIF(Setup_Hierarchy!$J$70:$IV$70,"="&amp;$K280)&lt;&gt;0,$L280,0)</f>
        <v>0</v>
      </c>
      <c r="CA280" s="61">
        <f>IF(COUNTIF(Setup_Hierarchy!$J$71:$IV$71,"="&amp;$K280)&lt;&gt;0,$L280,0)</f>
        <v>0</v>
      </c>
      <c r="CB280" s="61">
        <f>IF(COUNTIF(Setup_Hierarchy!$J$72:$IV$72,"="&amp;$K280)&lt;&gt;0,$L280,0)</f>
        <v>0</v>
      </c>
      <c r="CC280" s="61">
        <f>IF(COUNTIF(Setup_Hierarchy!$J$73:$IV$73,"="&amp;$K280)&lt;&gt;0,$L280,0)</f>
        <v>0</v>
      </c>
      <c r="CD280" s="61">
        <f>IF(COUNTIF(Setup_Hierarchy!$J$74:$IV$74,"="&amp;$K280)&lt;&gt;0,$L280,0)</f>
        <v>0</v>
      </c>
      <c r="CE280" s="61">
        <f>IF(COUNTIF(Setup_Hierarchy!$J$75:$IV$75,"="&amp;$K280)&lt;&gt;0,$L280,0)</f>
        <v>0</v>
      </c>
      <c r="CF280" s="61">
        <f>IF(COUNTIF(Setup_Hierarchy!$J$76:$IV$76,"="&amp;$K280)&lt;&gt;0,$L280,0)</f>
        <v>0</v>
      </c>
      <c r="CG280" s="61">
        <f>IF(COUNTIF(Setup_Hierarchy!$J$77:$IV$77,"="&amp;$K280)&lt;&gt;0,$L280,0)</f>
        <v>0</v>
      </c>
      <c r="CH280" s="61">
        <f>IF(COUNTIF(Setup_Hierarchy!$J$78:$IV$78,"="&amp;$K280)&lt;&gt;0,$L280,0)</f>
        <v>0</v>
      </c>
      <c r="CI280" s="61">
        <f>IF(COUNTIF(Setup_Hierarchy!$J$79:$IV$79,"="&amp;$K280)&lt;&gt;0,$L280,0)</f>
        <v>0</v>
      </c>
      <c r="CJ280" s="61">
        <f>IF(COUNTIF(Setup_Hierarchy!$J$80:$IV$80,"="&amp;$K280)&lt;&gt;0,$L280,0)</f>
        <v>0</v>
      </c>
      <c r="CK280" s="61">
        <f>IF(COUNTIF(Setup_Hierarchy!$J$81:$IV$81,"="&amp;$K280)&lt;&gt;0,$L280,0)</f>
        <v>0</v>
      </c>
      <c r="CL280" s="61">
        <f>IF(COUNTIF(Setup_Hierarchy!$J$82:$IV$82,"="&amp;$K280)&lt;&gt;0,$L280,0)</f>
        <v>0</v>
      </c>
      <c r="CM280" s="61">
        <f>IF(COUNTIF(Setup_Hierarchy!$J$83:$IV$83,"="&amp;$K280)&lt;&gt;0,$L280,0)</f>
        <v>0</v>
      </c>
      <c r="CN280" s="61">
        <f>IF(COUNTIF(Setup_Hierarchy!$J$84:$IV$84,"="&amp;$K280)&lt;&gt;0,$L280,0)</f>
        <v>0</v>
      </c>
      <c r="CO280" s="61">
        <f>IF(COUNTIF(Setup_Hierarchy!$J$85:$IV$85,"="&amp;$K280)&lt;&gt;0,$L280,0)</f>
        <v>0</v>
      </c>
      <c r="CP280" s="61">
        <f>IF(COUNTIF(Setup_Hierarchy!$J$86:$IV$86,"="&amp;$K280)&lt;&gt;0,$L280,0)</f>
        <v>0</v>
      </c>
      <c r="CQ280" s="61">
        <f>IF(COUNTIF(Setup_Hierarchy!$J$87:$IV$87,"="&amp;$K280)&lt;&gt;0,$L280,0)</f>
        <v>0</v>
      </c>
      <c r="CR280" s="61">
        <f>IF(COUNTIF(Setup_Hierarchy!$J$88:$IV$88,"="&amp;$K280)&lt;&gt;0,$L280,0)</f>
        <v>0</v>
      </c>
      <c r="CS280" s="61">
        <f>IF(COUNTIF(Setup_Hierarchy!$J$89:$IV$89,"="&amp;$K280)&lt;&gt;0,$L280,0)</f>
        <v>0</v>
      </c>
      <c r="CT280" s="61">
        <f>IF(COUNTIF(Setup_Hierarchy!$J$90:$IV$90,"="&amp;$K280)&lt;&gt;0,$L280,0)</f>
        <v>0</v>
      </c>
      <c r="CU280" s="61">
        <f>IF(COUNTIF(Setup_Hierarchy!$J$91:$IV$91,"="&amp;$K280)&lt;&gt;0,$L280,0)</f>
        <v>0</v>
      </c>
      <c r="CV280" s="61">
        <f>IF(COUNTIF(Setup_Hierarchy!$J$92:$IV$92,"="&amp;$K280)&lt;&gt;0,$L280,0)</f>
        <v>0</v>
      </c>
      <c r="CW280" s="61">
        <f>IF(COUNTIF(Setup_Hierarchy!$J$93:$IV$93,"="&amp;$K280)&lt;&gt;0,$L280,0)</f>
        <v>0</v>
      </c>
      <c r="CX280" s="61">
        <f>IF(COUNTIF(Setup_Hierarchy!$J$94:$IV$94,"="&amp;$K280)&lt;&gt;0,$L280,0)</f>
        <v>0</v>
      </c>
      <c r="CY280" s="61">
        <f>IF(COUNTIF(Setup_Hierarchy!$J$95:$IV$95,"="&amp;$K280)&lt;&gt;0,$L280,0)</f>
        <v>0</v>
      </c>
      <c r="CZ280" s="61">
        <f>IF(COUNTIF(Setup_Hierarchy!$J$96:$IV$96,"="&amp;$K280)&lt;&gt;0,$L280,0)</f>
        <v>0</v>
      </c>
      <c r="DA280" s="61">
        <f>IF(COUNTIF(Setup_Hierarchy!$J$97:$IV$97,"="&amp;$K280)&lt;&gt;0,$L280,0)</f>
        <v>0</v>
      </c>
      <c r="DB280" s="61">
        <f>IF(COUNTIF(Setup_Hierarchy!$J$98:$IV$98,"="&amp;$K280)&lt;&gt;0,$L280,0)</f>
        <v>0</v>
      </c>
      <c r="DC280" s="61">
        <f>IF(COUNTIF(Setup_Hierarchy!$J$99:$IV$99,"="&amp;$K280)&lt;&gt;0,$L280,0)</f>
        <v>0</v>
      </c>
      <c r="DD280" s="61">
        <f>IF(COUNTIF(Setup_Hierarchy!$J$100:$IV$100,"="&amp;$K280)&lt;&gt;0,$L280,0)</f>
        <v>0</v>
      </c>
      <c r="DE280" s="61">
        <f>IF(COUNTIF(Setup_Hierarchy!$J$101:$IV$101,"="&amp;$K280)&lt;&gt;0,$L280,0)</f>
        <v>0</v>
      </c>
      <c r="DF280" s="61">
        <f>IF(COUNTIF(Setup_Hierarchy!$J$102:$IV$102,"="&amp;$K280)&lt;&gt;0,$L280,0)</f>
        <v>0</v>
      </c>
      <c r="DG280" s="61">
        <f>IF(COUNTIF(Setup_Hierarchy!$J$103:$IV$103,"="&amp;$K280)&lt;&gt;0,$L280,0)</f>
        <v>0</v>
      </c>
      <c r="DH280" s="61">
        <f>IF(COUNTIF(Setup_Hierarchy!$J$104:$IV$104,"="&amp;$K280)&lt;&gt;0,$L280,0)</f>
        <v>0</v>
      </c>
      <c r="DI280" s="61">
        <f>IF(COUNTIF(Setup_Hierarchy!$J$105:$IV$105,"="&amp;$K280)&lt;&gt;0,$L280,0)</f>
        <v>0</v>
      </c>
      <c r="DJ280" s="61">
        <f>IF(COUNTIF(Setup_Hierarchy!$J$106:$IV$106,"="&amp;$K280)&lt;&gt;0,$L280,0)</f>
        <v>0</v>
      </c>
      <c r="DK280" s="61">
        <f>IF(COUNTIF(Setup_Hierarchy!$J$107:$IV$107,"="&amp;$K280)&lt;&gt;0,$L280,0)</f>
        <v>0</v>
      </c>
      <c r="DL280" s="61">
        <f>IF(COUNTIF(Setup_Hierarchy!$J$108:$IV$108,"="&amp;$K280)&lt;&gt;0,$L280,0)</f>
        <v>0</v>
      </c>
      <c r="DM280" s="61">
        <f>IF(COUNTIF(Setup_Hierarchy!$J$109:$IV$109,"="&amp;$K280)&lt;&gt;0,$L280,0)</f>
        <v>0</v>
      </c>
      <c r="DN280" s="61">
        <f>IF(COUNTIF(Setup_Hierarchy!$J$110:$IV$110,"="&amp;$K280)&lt;&gt;0,$L280,0)</f>
        <v>0</v>
      </c>
      <c r="DO280" s="61">
        <f>IF(COUNTIF(Setup_Hierarchy!$J$111:$IV$111,"="&amp;$K280)&lt;&gt;0,$L280,0)</f>
        <v>0</v>
      </c>
      <c r="DP280" s="61">
        <f>IF(COUNTIF(Setup_Hierarchy!$J$112:$IV$112,"="&amp;$K280)&lt;&gt;0,$L280,0)</f>
        <v>0</v>
      </c>
      <c r="DQ280" s="61">
        <f>IF(COUNTIF(Setup_Hierarchy!$J$113:$IV$113,"="&amp;$K280)&lt;&gt;0,$L280,0)</f>
        <v>0</v>
      </c>
      <c r="DR280" s="61">
        <f>IF(COUNTIF(Setup_Hierarchy!$J$114:$IV$114,"="&amp;$K280)&lt;&gt;0,$L280,0)</f>
        <v>0</v>
      </c>
      <c r="DS280" s="61">
        <f>IF(COUNTIF(Setup_Hierarchy!$J$115:$IV$115,"="&amp;$K280)&lt;&gt;0,$L280,0)</f>
        <v>0</v>
      </c>
      <c r="DT280" s="61">
        <f>IF(COUNTIF(Setup_Hierarchy!$J$116:$IV$116,"="&amp;$K280)&lt;&gt;0,$L280,0)</f>
        <v>0</v>
      </c>
    </row>
    <row r="281" spans="2:124" x14ac:dyDescent="0.2">
      <c r="B281" t="s">
        <v>43</v>
      </c>
      <c r="C281">
        <v>405</v>
      </c>
      <c r="D281" t="s">
        <v>9</v>
      </c>
      <c r="E281" t="s">
        <v>369</v>
      </c>
      <c r="F281" t="s">
        <v>526</v>
      </c>
      <c r="G281" t="s">
        <v>523</v>
      </c>
      <c r="H281" t="s">
        <v>7</v>
      </c>
      <c r="I281">
        <v>0.22616</v>
      </c>
      <c r="J281">
        <v>0.40585599999999999</v>
      </c>
      <c r="K281">
        <v>679</v>
      </c>
      <c r="L281">
        <v>87.1</v>
      </c>
      <c r="M281" s="61">
        <f>IF(COUNTIF(Setup_Hierarchy!$J$5:$IV$5,"="&amp;$K281)&lt;&gt;0,$L281,0)</f>
        <v>87.1</v>
      </c>
      <c r="N281" s="61">
        <f>IF(COUNTIF(Setup_Hierarchy!$J$6:$IV$6,"="&amp;$K281)&lt;&gt;0,$L281,0)</f>
        <v>87.1</v>
      </c>
      <c r="O281" s="61">
        <f>IF(COUNTIF(Setup_Hierarchy!$J$7:$IV$7,"="&amp;$K281)&lt;&gt;0,$L281,0)</f>
        <v>87.1</v>
      </c>
      <c r="P281" s="61">
        <f>IF(COUNTIF(Setup_Hierarchy!$J$8:$IV$8,"="&amp;$K281)&lt;&gt;0,$L281,0)</f>
        <v>87.1</v>
      </c>
      <c r="Q281" s="61">
        <f>IF(COUNTIF(Setup_Hierarchy!$J$9:$IV$9,"="&amp;$K281)&lt;&gt;0,$L281,0)</f>
        <v>87.1</v>
      </c>
      <c r="R281" s="61">
        <f>IF(COUNTIF(Setup_Hierarchy!$J$10:$IV$10,"="&amp;$K281)&lt;&gt;0,$L281,0)</f>
        <v>0</v>
      </c>
      <c r="S281" s="61">
        <f>IF(COUNTIF(Setup_Hierarchy!$J$11:$IV$11,"="&amp;$K281)&lt;&gt;0,$L281,0)</f>
        <v>0</v>
      </c>
      <c r="T281" s="61">
        <f>IF(COUNTIF(Setup_Hierarchy!$J$12:$IV$12,"="&amp;$K281)&lt;&gt;0,$L281,0)</f>
        <v>0</v>
      </c>
      <c r="U281" s="61">
        <f>IF(COUNTIF(Setup_Hierarchy!$J$13:$IV$13,"="&amp;$K281)&lt;&gt;0,$L281,0)</f>
        <v>0</v>
      </c>
      <c r="V281" s="61">
        <f>IF(COUNTIF(Setup_Hierarchy!$J$14:$IV$14,"="&amp;$K281)&lt;&gt;0,$L281,0)</f>
        <v>87.1</v>
      </c>
      <c r="W281" s="61">
        <f>IF(COUNTIF(Setup_Hierarchy!$J$15:$IV$15,"="&amp;$K281)&lt;&gt;0,$L281,0)</f>
        <v>87.1</v>
      </c>
      <c r="X281" s="61">
        <f>IF(COUNTIF(Setup_Hierarchy!$J$16:$IV$16,"="&amp;$K281)&lt;&gt;0,$L281,0)</f>
        <v>0</v>
      </c>
      <c r="Y281" s="61">
        <f>IF(COUNTIF(Setup_Hierarchy!$J$17:$IV$17,"="&amp;$K281)&lt;&gt;0,$L281,0)</f>
        <v>0</v>
      </c>
      <c r="Z281" s="61">
        <f>IF(COUNTIF(Setup_Hierarchy!$J$18:$IV$18,"="&amp;$K281)&lt;&gt;0,$L281,0)</f>
        <v>0</v>
      </c>
      <c r="AA281" s="61">
        <f>IF(COUNTIF(Setup_Hierarchy!$J$19:$IV$19,"="&amp;$K281)&lt;&gt;0,$L281,0)</f>
        <v>0</v>
      </c>
      <c r="AB281" s="61">
        <f>IF(COUNTIF(Setup_Hierarchy!$J$20:$IV$20,"="&amp;$K281)&lt;&gt;0,$L281,0)</f>
        <v>0</v>
      </c>
      <c r="AC281" s="61">
        <f>IF(COUNTIF(Setup_Hierarchy!$J$21:$IV$21,"="&amp;$K281)&lt;&gt;0,$L281,0)</f>
        <v>0</v>
      </c>
      <c r="AD281" s="61">
        <f>IF(COUNTIF(Setup_Hierarchy!$J$22:$IV$22,"="&amp;$K281)&lt;&gt;0,$L281,0)</f>
        <v>0</v>
      </c>
      <c r="AE281" s="61">
        <f>IF(COUNTIF(Setup_Hierarchy!$J$23:$IV$23,"="&amp;$K281)&lt;&gt;0,$L281,0)</f>
        <v>0</v>
      </c>
      <c r="AF281" s="61">
        <f>IF(COUNTIF(Setup_Hierarchy!$J$24:$IV$24,"="&amp;$K281)&lt;&gt;0,$L281,0)</f>
        <v>0</v>
      </c>
      <c r="AG281" s="61">
        <f>IF(COUNTIF(Setup_Hierarchy!$J$25:$IV$25,"="&amp;$K281)&lt;&gt;0,$L281,0)</f>
        <v>0</v>
      </c>
      <c r="AH281" s="61">
        <f>IF(COUNTIF(Setup_Hierarchy!$J$26:$IV$26,"="&amp;$K281)&lt;&gt;0,$L281,0)</f>
        <v>0</v>
      </c>
      <c r="AI281" s="61">
        <f>IF(COUNTIF(Setup_Hierarchy!$J$27:$IV$27,"="&amp;$K281)&lt;&gt;0,$L281,0)</f>
        <v>0</v>
      </c>
      <c r="AJ281" s="61">
        <f>IF(COUNTIF(Setup_Hierarchy!$J$28:$IV$28,"="&amp;$K281)&lt;&gt;0,$L281,0)</f>
        <v>0</v>
      </c>
      <c r="AK281" s="61">
        <f>IF(COUNTIF(Setup_Hierarchy!$J$29:$IV$29,"="&amp;$K281)&lt;&gt;0,$L281,0)</f>
        <v>0</v>
      </c>
      <c r="AL281" s="61">
        <f>IF(COUNTIF(Setup_Hierarchy!$J$30:$IV$30,"="&amp;$K281)&lt;&gt;0,$L281,0)</f>
        <v>0</v>
      </c>
      <c r="AM281" s="61">
        <f>IF(COUNTIF(Setup_Hierarchy!$J$31:$IV$31,"="&amp;$K281)&lt;&gt;0,$L281,0)</f>
        <v>0</v>
      </c>
      <c r="AN281" s="61">
        <f>IF(COUNTIF(Setup_Hierarchy!$J$32:$IV$32,"="&amp;$K281)&lt;&gt;0,$L281,0)</f>
        <v>0</v>
      </c>
      <c r="AO281" s="61">
        <f>IF(COUNTIF(Setup_Hierarchy!$J$33:$IV$33,"="&amp;$K281)&lt;&gt;0,$L281,0)</f>
        <v>0</v>
      </c>
      <c r="AP281" s="61">
        <f>IF(COUNTIF(Setup_Hierarchy!$J$34:$IV$34,"="&amp;$K281)&lt;&gt;0,$L281,0)</f>
        <v>0</v>
      </c>
      <c r="AQ281" s="61">
        <f>IF(COUNTIF(Setup_Hierarchy!$J$35:$IV$35,"="&amp;$K281)&lt;&gt;0,$L281,0)</f>
        <v>0</v>
      </c>
      <c r="AR281" s="61">
        <f>IF(COUNTIF(Setup_Hierarchy!$J$36:$IV$36,"="&amp;$K281)&lt;&gt;0,$L281,0)</f>
        <v>0</v>
      </c>
      <c r="AS281" s="61">
        <f>IF(COUNTIF(Setup_Hierarchy!$J$37:$IV$37,"="&amp;$K281)&lt;&gt;0,$L281,0)</f>
        <v>0</v>
      </c>
      <c r="AT281" s="61">
        <f>IF(COUNTIF(Setup_Hierarchy!$J$38:$IV$38,"="&amp;$K281)&lt;&gt;0,$L281,0)</f>
        <v>0</v>
      </c>
      <c r="AU281" s="61">
        <f>IF(COUNTIF(Setup_Hierarchy!$J$39:$IV$39,"="&amp;$K281)&lt;&gt;0,$L281,0)</f>
        <v>0</v>
      </c>
      <c r="AV281" s="61">
        <f>IF(COUNTIF(Setup_Hierarchy!$J$40:$IV$40,"="&amp;$K281)&lt;&gt;0,$L281,0)</f>
        <v>0</v>
      </c>
      <c r="AW281" s="61">
        <f>IF(COUNTIF(Setup_Hierarchy!$J$41:$IV$41,"="&amp;$K281)&lt;&gt;0,$L281,0)</f>
        <v>0</v>
      </c>
      <c r="AX281" s="61">
        <f>IF(COUNTIF(Setup_Hierarchy!$J$42:$IV$42,"="&amp;$K281)&lt;&gt;0,$L281,0)</f>
        <v>0</v>
      </c>
      <c r="AY281" s="61">
        <f>IF(COUNTIF(Setup_Hierarchy!$J$43:$IV$43,"="&amp;$K281)&lt;&gt;0,$L281,0)</f>
        <v>0</v>
      </c>
      <c r="AZ281" s="61">
        <f>IF(COUNTIF(Setup_Hierarchy!$J$44:$IV$44,"="&amp;$K281)&lt;&gt;0,$L281,0)</f>
        <v>0</v>
      </c>
      <c r="BA281" s="61">
        <f>IF(COUNTIF(Setup_Hierarchy!$J$45:$IV$45,"="&amp;$K281)&lt;&gt;0,$L281,0)</f>
        <v>0</v>
      </c>
      <c r="BB281" s="61">
        <f>IF(COUNTIF(Setup_Hierarchy!$J$46:$IV$46,"="&amp;$K281)&lt;&gt;0,$L281,0)</f>
        <v>0</v>
      </c>
      <c r="BC281" s="61">
        <f>IF(COUNTIF(Setup_Hierarchy!$J$47:$IV$47,"="&amp;$K281)&lt;&gt;0,$L281,0)</f>
        <v>0</v>
      </c>
      <c r="BD281" s="61">
        <f>IF(COUNTIF(Setup_Hierarchy!$J$48:$IV$48,"="&amp;$K281)&lt;&gt;0,$L281,0)</f>
        <v>0</v>
      </c>
      <c r="BE281" s="61">
        <f>IF(COUNTIF(Setup_Hierarchy!$J$49:$IV$49,"="&amp;$K281)&lt;&gt;0,$L281,0)</f>
        <v>0</v>
      </c>
      <c r="BF281" s="61">
        <f>IF(COUNTIF(Setup_Hierarchy!$J$50:$IV$50,"="&amp;$K281)&lt;&gt;0,$L281,0)</f>
        <v>0</v>
      </c>
      <c r="BG281" s="61">
        <f>IF(COUNTIF(Setup_Hierarchy!$J$51:$IV$51,"="&amp;$K281)&lt;&gt;0,$L281,0)</f>
        <v>0</v>
      </c>
      <c r="BH281" s="61">
        <f>IF(COUNTIF(Setup_Hierarchy!$J$52:$IV$52,"="&amp;$K281)&lt;&gt;0,$L281,0)</f>
        <v>0</v>
      </c>
      <c r="BI281" s="61">
        <f>IF(COUNTIF(Setup_Hierarchy!$J$53:$IV$53,"="&amp;$K281)&lt;&gt;0,$L281,0)</f>
        <v>0</v>
      </c>
      <c r="BJ281" s="61">
        <f>IF(COUNTIF(Setup_Hierarchy!$J$54:$IV$54,"="&amp;$K281)&lt;&gt;0,$L281,0)</f>
        <v>0</v>
      </c>
      <c r="BK281" s="61">
        <f>IF(COUNTIF(Setup_Hierarchy!$J$55:$IV$55,"="&amp;$K281)&lt;&gt;0,$L281,0)</f>
        <v>0</v>
      </c>
      <c r="BL281" s="61">
        <f>IF(COUNTIF(Setup_Hierarchy!$J$56:$IV$56,"="&amp;$K281)&lt;&gt;0,$L281,0)</f>
        <v>0</v>
      </c>
      <c r="BM281" s="61">
        <f>IF(COUNTIF(Setup_Hierarchy!$J$57:$IV$57,"="&amp;$K281)&lt;&gt;0,$L281,0)</f>
        <v>0</v>
      </c>
      <c r="BN281" s="61">
        <f>IF(COUNTIF(Setup_Hierarchy!$J$58:$IV$58,"="&amp;$K281)&lt;&gt;0,$L281,0)</f>
        <v>0</v>
      </c>
      <c r="BO281" s="61">
        <f>IF(COUNTIF(Setup_Hierarchy!$J$59:$IV$59,"="&amp;$K281)&lt;&gt;0,$L281,0)</f>
        <v>0</v>
      </c>
      <c r="BP281" s="61">
        <f>IF(COUNTIF(Setup_Hierarchy!$J$60:$IV$60,"="&amp;$K281)&lt;&gt;0,$L281,0)</f>
        <v>0</v>
      </c>
      <c r="BQ281" s="61">
        <f>IF(COUNTIF(Setup_Hierarchy!$J$61:$IV$61,"="&amp;$K281)&lt;&gt;0,$L281,0)</f>
        <v>0</v>
      </c>
      <c r="BR281" s="61">
        <f>IF(COUNTIF(Setup_Hierarchy!$J$62:$IV$62,"="&amp;$K281)&lt;&gt;0,$L281,0)</f>
        <v>0</v>
      </c>
      <c r="BS281" s="61">
        <f>IF(COUNTIF(Setup_Hierarchy!$J$63:$IV$63,"="&amp;$K281)&lt;&gt;0,$L281,0)</f>
        <v>0</v>
      </c>
      <c r="BT281" s="61">
        <f>IF(COUNTIF(Setup_Hierarchy!$J$64:$IV$64,"="&amp;$K281)&lt;&gt;0,$L281,0)</f>
        <v>0</v>
      </c>
      <c r="BU281" s="61">
        <f>IF(COUNTIF(Setup_Hierarchy!$J$65:$IV$65,"="&amp;$K281)&lt;&gt;0,$L281,0)</f>
        <v>0</v>
      </c>
      <c r="BV281" s="61">
        <f>IF(COUNTIF(Setup_Hierarchy!$J$66:$IV$66,"="&amp;$K281)&lt;&gt;0,$L281,0)</f>
        <v>0</v>
      </c>
      <c r="BW281" s="61">
        <f>IF(COUNTIF(Setup_Hierarchy!$J$67:$IV$67,"="&amp;$K281)&lt;&gt;0,$L281,0)</f>
        <v>0</v>
      </c>
      <c r="BX281" s="61">
        <f>IF(COUNTIF(Setup_Hierarchy!$J$68:$IV$68,"="&amp;$K281)&lt;&gt;0,$L281,0)</f>
        <v>0</v>
      </c>
      <c r="BY281" s="61">
        <f>IF(COUNTIF(Setup_Hierarchy!$J$69:$IV$69,"="&amp;$K281)&lt;&gt;0,$L281,0)</f>
        <v>0</v>
      </c>
      <c r="BZ281" s="61">
        <f>IF(COUNTIF(Setup_Hierarchy!$J$70:$IV$70,"="&amp;$K281)&lt;&gt;0,$L281,0)</f>
        <v>0</v>
      </c>
      <c r="CA281" s="61">
        <f>IF(COUNTIF(Setup_Hierarchy!$J$71:$IV$71,"="&amp;$K281)&lt;&gt;0,$L281,0)</f>
        <v>0</v>
      </c>
      <c r="CB281" s="61">
        <f>IF(COUNTIF(Setup_Hierarchy!$J$72:$IV$72,"="&amp;$K281)&lt;&gt;0,$L281,0)</f>
        <v>0</v>
      </c>
      <c r="CC281" s="61">
        <f>IF(COUNTIF(Setup_Hierarchy!$J$73:$IV$73,"="&amp;$K281)&lt;&gt;0,$L281,0)</f>
        <v>0</v>
      </c>
      <c r="CD281" s="61">
        <f>IF(COUNTIF(Setup_Hierarchy!$J$74:$IV$74,"="&amp;$K281)&lt;&gt;0,$L281,0)</f>
        <v>0</v>
      </c>
      <c r="CE281" s="61">
        <f>IF(COUNTIF(Setup_Hierarchy!$J$75:$IV$75,"="&amp;$K281)&lt;&gt;0,$L281,0)</f>
        <v>0</v>
      </c>
      <c r="CF281" s="61">
        <f>IF(COUNTIF(Setup_Hierarchy!$J$76:$IV$76,"="&amp;$K281)&lt;&gt;0,$L281,0)</f>
        <v>0</v>
      </c>
      <c r="CG281" s="61">
        <f>IF(COUNTIF(Setup_Hierarchy!$J$77:$IV$77,"="&amp;$K281)&lt;&gt;0,$L281,0)</f>
        <v>0</v>
      </c>
      <c r="CH281" s="61">
        <f>IF(COUNTIF(Setup_Hierarchy!$J$78:$IV$78,"="&amp;$K281)&lt;&gt;0,$L281,0)</f>
        <v>0</v>
      </c>
      <c r="CI281" s="61">
        <f>IF(COUNTIF(Setup_Hierarchy!$J$79:$IV$79,"="&amp;$K281)&lt;&gt;0,$L281,0)</f>
        <v>0</v>
      </c>
      <c r="CJ281" s="61">
        <f>IF(COUNTIF(Setup_Hierarchy!$J$80:$IV$80,"="&amp;$K281)&lt;&gt;0,$L281,0)</f>
        <v>0</v>
      </c>
      <c r="CK281" s="61">
        <f>IF(COUNTIF(Setup_Hierarchy!$J$81:$IV$81,"="&amp;$K281)&lt;&gt;0,$L281,0)</f>
        <v>0</v>
      </c>
      <c r="CL281" s="61">
        <f>IF(COUNTIF(Setup_Hierarchy!$J$82:$IV$82,"="&amp;$K281)&lt;&gt;0,$L281,0)</f>
        <v>0</v>
      </c>
      <c r="CM281" s="61">
        <f>IF(COUNTIF(Setup_Hierarchy!$J$83:$IV$83,"="&amp;$K281)&lt;&gt;0,$L281,0)</f>
        <v>0</v>
      </c>
      <c r="CN281" s="61">
        <f>IF(COUNTIF(Setup_Hierarchy!$J$84:$IV$84,"="&amp;$K281)&lt;&gt;0,$L281,0)</f>
        <v>0</v>
      </c>
      <c r="CO281" s="61">
        <f>IF(COUNTIF(Setup_Hierarchy!$J$85:$IV$85,"="&amp;$K281)&lt;&gt;0,$L281,0)</f>
        <v>0</v>
      </c>
      <c r="CP281" s="61">
        <f>IF(COUNTIF(Setup_Hierarchy!$J$86:$IV$86,"="&amp;$K281)&lt;&gt;0,$L281,0)</f>
        <v>0</v>
      </c>
      <c r="CQ281" s="61">
        <f>IF(COUNTIF(Setup_Hierarchy!$J$87:$IV$87,"="&amp;$K281)&lt;&gt;0,$L281,0)</f>
        <v>0</v>
      </c>
      <c r="CR281" s="61">
        <f>IF(COUNTIF(Setup_Hierarchy!$J$88:$IV$88,"="&amp;$K281)&lt;&gt;0,$L281,0)</f>
        <v>0</v>
      </c>
      <c r="CS281" s="61">
        <f>IF(COUNTIF(Setup_Hierarchy!$J$89:$IV$89,"="&amp;$K281)&lt;&gt;0,$L281,0)</f>
        <v>0</v>
      </c>
      <c r="CT281" s="61">
        <f>IF(COUNTIF(Setup_Hierarchy!$J$90:$IV$90,"="&amp;$K281)&lt;&gt;0,$L281,0)</f>
        <v>0</v>
      </c>
      <c r="CU281" s="61">
        <f>IF(COUNTIF(Setup_Hierarchy!$J$91:$IV$91,"="&amp;$K281)&lt;&gt;0,$L281,0)</f>
        <v>0</v>
      </c>
      <c r="CV281" s="61">
        <f>IF(COUNTIF(Setup_Hierarchy!$J$92:$IV$92,"="&amp;$K281)&lt;&gt;0,$L281,0)</f>
        <v>0</v>
      </c>
      <c r="CW281" s="61">
        <f>IF(COUNTIF(Setup_Hierarchy!$J$93:$IV$93,"="&amp;$K281)&lt;&gt;0,$L281,0)</f>
        <v>0</v>
      </c>
      <c r="CX281" s="61">
        <f>IF(COUNTIF(Setup_Hierarchy!$J$94:$IV$94,"="&amp;$K281)&lt;&gt;0,$L281,0)</f>
        <v>0</v>
      </c>
      <c r="CY281" s="61">
        <f>IF(COUNTIF(Setup_Hierarchy!$J$95:$IV$95,"="&amp;$K281)&lt;&gt;0,$L281,0)</f>
        <v>0</v>
      </c>
      <c r="CZ281" s="61">
        <f>IF(COUNTIF(Setup_Hierarchy!$J$96:$IV$96,"="&amp;$K281)&lt;&gt;0,$L281,0)</f>
        <v>0</v>
      </c>
      <c r="DA281" s="61">
        <f>IF(COUNTIF(Setup_Hierarchy!$J$97:$IV$97,"="&amp;$K281)&lt;&gt;0,$L281,0)</f>
        <v>0</v>
      </c>
      <c r="DB281" s="61">
        <f>IF(COUNTIF(Setup_Hierarchy!$J$98:$IV$98,"="&amp;$K281)&lt;&gt;0,$L281,0)</f>
        <v>0</v>
      </c>
      <c r="DC281" s="61">
        <f>IF(COUNTIF(Setup_Hierarchy!$J$99:$IV$99,"="&amp;$K281)&lt;&gt;0,$L281,0)</f>
        <v>0</v>
      </c>
      <c r="DD281" s="61">
        <f>IF(COUNTIF(Setup_Hierarchy!$J$100:$IV$100,"="&amp;$K281)&lt;&gt;0,$L281,0)</f>
        <v>0</v>
      </c>
      <c r="DE281" s="61">
        <f>IF(COUNTIF(Setup_Hierarchy!$J$101:$IV$101,"="&amp;$K281)&lt;&gt;0,$L281,0)</f>
        <v>0</v>
      </c>
      <c r="DF281" s="61">
        <f>IF(COUNTIF(Setup_Hierarchy!$J$102:$IV$102,"="&amp;$K281)&lt;&gt;0,$L281,0)</f>
        <v>0</v>
      </c>
      <c r="DG281" s="61">
        <f>IF(COUNTIF(Setup_Hierarchy!$J$103:$IV$103,"="&amp;$K281)&lt;&gt;0,$L281,0)</f>
        <v>0</v>
      </c>
      <c r="DH281" s="61">
        <f>IF(COUNTIF(Setup_Hierarchy!$J$104:$IV$104,"="&amp;$K281)&lt;&gt;0,$L281,0)</f>
        <v>0</v>
      </c>
      <c r="DI281" s="61">
        <f>IF(COUNTIF(Setup_Hierarchy!$J$105:$IV$105,"="&amp;$K281)&lt;&gt;0,$L281,0)</f>
        <v>0</v>
      </c>
      <c r="DJ281" s="61">
        <f>IF(COUNTIF(Setup_Hierarchy!$J$106:$IV$106,"="&amp;$K281)&lt;&gt;0,$L281,0)</f>
        <v>0</v>
      </c>
      <c r="DK281" s="61">
        <f>IF(COUNTIF(Setup_Hierarchy!$J$107:$IV$107,"="&amp;$K281)&lt;&gt;0,$L281,0)</f>
        <v>0</v>
      </c>
      <c r="DL281" s="61">
        <f>IF(COUNTIF(Setup_Hierarchy!$J$108:$IV$108,"="&amp;$K281)&lt;&gt;0,$L281,0)</f>
        <v>0</v>
      </c>
      <c r="DM281" s="61">
        <f>IF(COUNTIF(Setup_Hierarchy!$J$109:$IV$109,"="&amp;$K281)&lt;&gt;0,$L281,0)</f>
        <v>0</v>
      </c>
      <c r="DN281" s="61">
        <f>IF(COUNTIF(Setup_Hierarchy!$J$110:$IV$110,"="&amp;$K281)&lt;&gt;0,$L281,0)</f>
        <v>0</v>
      </c>
      <c r="DO281" s="61">
        <f>IF(COUNTIF(Setup_Hierarchy!$J$111:$IV$111,"="&amp;$K281)&lt;&gt;0,$L281,0)</f>
        <v>0</v>
      </c>
      <c r="DP281" s="61">
        <f>IF(COUNTIF(Setup_Hierarchy!$J$112:$IV$112,"="&amp;$K281)&lt;&gt;0,$L281,0)</f>
        <v>0</v>
      </c>
      <c r="DQ281" s="61">
        <f>IF(COUNTIF(Setup_Hierarchy!$J$113:$IV$113,"="&amp;$K281)&lt;&gt;0,$L281,0)</f>
        <v>0</v>
      </c>
      <c r="DR281" s="61">
        <f>IF(COUNTIF(Setup_Hierarchy!$J$114:$IV$114,"="&amp;$K281)&lt;&gt;0,$L281,0)</f>
        <v>0</v>
      </c>
      <c r="DS281" s="61">
        <f>IF(COUNTIF(Setup_Hierarchy!$J$115:$IV$115,"="&amp;$K281)&lt;&gt;0,$L281,0)</f>
        <v>0</v>
      </c>
      <c r="DT281" s="61">
        <f>IF(COUNTIF(Setup_Hierarchy!$J$116:$IV$116,"="&amp;$K281)&lt;&gt;0,$L281,0)</f>
        <v>0</v>
      </c>
    </row>
    <row r="282" spans="2:124" x14ac:dyDescent="0.2">
      <c r="B282" t="s">
        <v>43</v>
      </c>
      <c r="C282">
        <v>406</v>
      </c>
      <c r="D282" t="s">
        <v>9</v>
      </c>
      <c r="E282" t="s">
        <v>369</v>
      </c>
      <c r="F282" t="s">
        <v>526</v>
      </c>
      <c r="G282" t="s">
        <v>523</v>
      </c>
      <c r="H282" t="s">
        <v>8</v>
      </c>
      <c r="I282">
        <v>0.22253600000000001</v>
      </c>
      <c r="J282">
        <v>0.42437599999999998</v>
      </c>
      <c r="K282">
        <v>628</v>
      </c>
      <c r="L282">
        <v>-11.33</v>
      </c>
      <c r="M282" s="61">
        <f>IF(COUNTIF(Setup_Hierarchy!$J$5:$IV$5,"="&amp;$K282)&lt;&gt;0,$L282,0)</f>
        <v>-11.33</v>
      </c>
      <c r="N282" s="61">
        <f>IF(COUNTIF(Setup_Hierarchy!$J$6:$IV$6,"="&amp;$K282)&lt;&gt;0,$L282,0)</f>
        <v>-11.33</v>
      </c>
      <c r="O282" s="61">
        <f>IF(COUNTIF(Setup_Hierarchy!$J$7:$IV$7,"="&amp;$K282)&lt;&gt;0,$L282,0)</f>
        <v>-11.33</v>
      </c>
      <c r="P282" s="61">
        <f>IF(COUNTIF(Setup_Hierarchy!$J$8:$IV$8,"="&amp;$K282)&lt;&gt;0,$L282,0)</f>
        <v>0</v>
      </c>
      <c r="Q282" s="61">
        <f>IF(COUNTIF(Setup_Hierarchy!$J$9:$IV$9,"="&amp;$K282)&lt;&gt;0,$L282,0)</f>
        <v>0</v>
      </c>
      <c r="R282" s="61">
        <f>IF(COUNTIF(Setup_Hierarchy!$J$10:$IV$10,"="&amp;$K282)&lt;&gt;0,$L282,0)</f>
        <v>0</v>
      </c>
      <c r="S282" s="61">
        <f>IF(COUNTIF(Setup_Hierarchy!$J$11:$IV$11,"="&amp;$K282)&lt;&gt;0,$L282,0)</f>
        <v>0</v>
      </c>
      <c r="T282" s="61">
        <f>IF(COUNTIF(Setup_Hierarchy!$J$12:$IV$12,"="&amp;$K282)&lt;&gt;0,$L282,0)</f>
        <v>0</v>
      </c>
      <c r="U282" s="61">
        <f>IF(COUNTIF(Setup_Hierarchy!$J$13:$IV$13,"="&amp;$K282)&lt;&gt;0,$L282,0)</f>
        <v>0</v>
      </c>
      <c r="V282" s="61">
        <f>IF(COUNTIF(Setup_Hierarchy!$J$14:$IV$14,"="&amp;$K282)&lt;&gt;0,$L282,0)</f>
        <v>0</v>
      </c>
      <c r="W282" s="61">
        <f>IF(COUNTIF(Setup_Hierarchy!$J$15:$IV$15,"="&amp;$K282)&lt;&gt;0,$L282,0)</f>
        <v>0</v>
      </c>
      <c r="X282" s="61">
        <f>IF(COUNTIF(Setup_Hierarchy!$J$16:$IV$16,"="&amp;$K282)&lt;&gt;0,$L282,0)</f>
        <v>0</v>
      </c>
      <c r="Y282" s="61">
        <f>IF(COUNTIF(Setup_Hierarchy!$J$17:$IV$17,"="&amp;$K282)&lt;&gt;0,$L282,0)</f>
        <v>0</v>
      </c>
      <c r="Z282" s="61">
        <f>IF(COUNTIF(Setup_Hierarchy!$J$18:$IV$18,"="&amp;$K282)&lt;&gt;0,$L282,0)</f>
        <v>0</v>
      </c>
      <c r="AA282" s="61">
        <f>IF(COUNTIF(Setup_Hierarchy!$J$19:$IV$19,"="&amp;$K282)&lt;&gt;0,$L282,0)</f>
        <v>0</v>
      </c>
      <c r="AB282" s="61">
        <f>IF(COUNTIF(Setup_Hierarchy!$J$20:$IV$20,"="&amp;$K282)&lt;&gt;0,$L282,0)</f>
        <v>0</v>
      </c>
      <c r="AC282" s="61">
        <f>IF(COUNTIF(Setup_Hierarchy!$J$21:$IV$21,"="&amp;$K282)&lt;&gt;0,$L282,0)</f>
        <v>0</v>
      </c>
      <c r="AD282" s="61">
        <f>IF(COUNTIF(Setup_Hierarchy!$J$22:$IV$22,"="&amp;$K282)&lt;&gt;0,$L282,0)</f>
        <v>0</v>
      </c>
      <c r="AE282" s="61">
        <f>IF(COUNTIF(Setup_Hierarchy!$J$23:$IV$23,"="&amp;$K282)&lt;&gt;0,$L282,0)</f>
        <v>0</v>
      </c>
      <c r="AF282" s="61">
        <f>IF(COUNTIF(Setup_Hierarchy!$J$24:$IV$24,"="&amp;$K282)&lt;&gt;0,$L282,0)</f>
        <v>0</v>
      </c>
      <c r="AG282" s="61">
        <f>IF(COUNTIF(Setup_Hierarchy!$J$25:$IV$25,"="&amp;$K282)&lt;&gt;0,$L282,0)</f>
        <v>0</v>
      </c>
      <c r="AH282" s="61">
        <f>IF(COUNTIF(Setup_Hierarchy!$J$26:$IV$26,"="&amp;$K282)&lt;&gt;0,$L282,0)</f>
        <v>0</v>
      </c>
      <c r="AI282" s="61">
        <f>IF(COUNTIF(Setup_Hierarchy!$J$27:$IV$27,"="&amp;$K282)&lt;&gt;0,$L282,0)</f>
        <v>0</v>
      </c>
      <c r="AJ282" s="61">
        <f>IF(COUNTIF(Setup_Hierarchy!$J$28:$IV$28,"="&amp;$K282)&lt;&gt;0,$L282,0)</f>
        <v>0</v>
      </c>
      <c r="AK282" s="61">
        <f>IF(COUNTIF(Setup_Hierarchy!$J$29:$IV$29,"="&amp;$K282)&lt;&gt;0,$L282,0)</f>
        <v>0</v>
      </c>
      <c r="AL282" s="61">
        <f>IF(COUNTIF(Setup_Hierarchy!$J$30:$IV$30,"="&amp;$K282)&lt;&gt;0,$L282,0)</f>
        <v>0</v>
      </c>
      <c r="AM282" s="61">
        <f>IF(COUNTIF(Setup_Hierarchy!$J$31:$IV$31,"="&amp;$K282)&lt;&gt;0,$L282,0)</f>
        <v>0</v>
      </c>
      <c r="AN282" s="61">
        <f>IF(COUNTIF(Setup_Hierarchy!$J$32:$IV$32,"="&amp;$K282)&lt;&gt;0,$L282,0)</f>
        <v>0</v>
      </c>
      <c r="AO282" s="61">
        <f>IF(COUNTIF(Setup_Hierarchy!$J$33:$IV$33,"="&amp;$K282)&lt;&gt;0,$L282,0)</f>
        <v>0</v>
      </c>
      <c r="AP282" s="61">
        <f>IF(COUNTIF(Setup_Hierarchy!$J$34:$IV$34,"="&amp;$K282)&lt;&gt;0,$L282,0)</f>
        <v>0</v>
      </c>
      <c r="AQ282" s="61">
        <f>IF(COUNTIF(Setup_Hierarchy!$J$35:$IV$35,"="&amp;$K282)&lt;&gt;0,$L282,0)</f>
        <v>0</v>
      </c>
      <c r="AR282" s="61">
        <f>IF(COUNTIF(Setup_Hierarchy!$J$36:$IV$36,"="&amp;$K282)&lt;&gt;0,$L282,0)</f>
        <v>0</v>
      </c>
      <c r="AS282" s="61">
        <f>IF(COUNTIF(Setup_Hierarchy!$J$37:$IV$37,"="&amp;$K282)&lt;&gt;0,$L282,0)</f>
        <v>0</v>
      </c>
      <c r="AT282" s="61">
        <f>IF(COUNTIF(Setup_Hierarchy!$J$38:$IV$38,"="&amp;$K282)&lt;&gt;0,$L282,0)</f>
        <v>0</v>
      </c>
      <c r="AU282" s="61">
        <f>IF(COUNTIF(Setup_Hierarchy!$J$39:$IV$39,"="&amp;$K282)&lt;&gt;0,$L282,0)</f>
        <v>0</v>
      </c>
      <c r="AV282" s="61">
        <f>IF(COUNTIF(Setup_Hierarchy!$J$40:$IV$40,"="&amp;$K282)&lt;&gt;0,$L282,0)</f>
        <v>0</v>
      </c>
      <c r="AW282" s="61">
        <f>IF(COUNTIF(Setup_Hierarchy!$J$41:$IV$41,"="&amp;$K282)&lt;&gt;0,$L282,0)</f>
        <v>0</v>
      </c>
      <c r="AX282" s="61">
        <f>IF(COUNTIF(Setup_Hierarchy!$J$42:$IV$42,"="&amp;$K282)&lt;&gt;0,$L282,0)</f>
        <v>0</v>
      </c>
      <c r="AY282" s="61">
        <f>IF(COUNTIF(Setup_Hierarchy!$J$43:$IV$43,"="&amp;$K282)&lt;&gt;0,$L282,0)</f>
        <v>0</v>
      </c>
      <c r="AZ282" s="61">
        <f>IF(COUNTIF(Setup_Hierarchy!$J$44:$IV$44,"="&amp;$K282)&lt;&gt;0,$L282,0)</f>
        <v>0</v>
      </c>
      <c r="BA282" s="61">
        <f>IF(COUNTIF(Setup_Hierarchy!$J$45:$IV$45,"="&amp;$K282)&lt;&gt;0,$L282,0)</f>
        <v>0</v>
      </c>
      <c r="BB282" s="61">
        <f>IF(COUNTIF(Setup_Hierarchy!$J$46:$IV$46,"="&amp;$K282)&lt;&gt;0,$L282,0)</f>
        <v>0</v>
      </c>
      <c r="BC282" s="61">
        <f>IF(COUNTIF(Setup_Hierarchy!$J$47:$IV$47,"="&amp;$K282)&lt;&gt;0,$L282,0)</f>
        <v>0</v>
      </c>
      <c r="BD282" s="61">
        <f>IF(COUNTIF(Setup_Hierarchy!$J$48:$IV$48,"="&amp;$K282)&lt;&gt;0,$L282,0)</f>
        <v>0</v>
      </c>
      <c r="BE282" s="61">
        <f>IF(COUNTIF(Setup_Hierarchy!$J$49:$IV$49,"="&amp;$K282)&lt;&gt;0,$L282,0)</f>
        <v>0</v>
      </c>
      <c r="BF282" s="61">
        <f>IF(COUNTIF(Setup_Hierarchy!$J$50:$IV$50,"="&amp;$K282)&lt;&gt;0,$L282,0)</f>
        <v>0</v>
      </c>
      <c r="BG282" s="61">
        <f>IF(COUNTIF(Setup_Hierarchy!$J$51:$IV$51,"="&amp;$K282)&lt;&gt;0,$L282,0)</f>
        <v>-11.33</v>
      </c>
      <c r="BH282" s="61">
        <f>IF(COUNTIF(Setup_Hierarchy!$J$52:$IV$52,"="&amp;$K282)&lt;&gt;0,$L282,0)</f>
        <v>0</v>
      </c>
      <c r="BI282" s="61">
        <f>IF(COUNTIF(Setup_Hierarchy!$J$53:$IV$53,"="&amp;$K282)&lt;&gt;0,$L282,0)</f>
        <v>0</v>
      </c>
      <c r="BJ282" s="61">
        <f>IF(COUNTIF(Setup_Hierarchy!$J$54:$IV$54,"="&amp;$K282)&lt;&gt;0,$L282,0)</f>
        <v>0</v>
      </c>
      <c r="BK282" s="61">
        <f>IF(COUNTIF(Setup_Hierarchy!$J$55:$IV$55,"="&amp;$K282)&lt;&gt;0,$L282,0)</f>
        <v>0</v>
      </c>
      <c r="BL282" s="61">
        <f>IF(COUNTIF(Setup_Hierarchy!$J$56:$IV$56,"="&amp;$K282)&lt;&gt;0,$L282,0)</f>
        <v>0</v>
      </c>
      <c r="BM282" s="61">
        <f>IF(COUNTIF(Setup_Hierarchy!$J$57:$IV$57,"="&amp;$K282)&lt;&gt;0,$L282,0)</f>
        <v>0</v>
      </c>
      <c r="BN282" s="61">
        <f>IF(COUNTIF(Setup_Hierarchy!$J$58:$IV$58,"="&amp;$K282)&lt;&gt;0,$L282,0)</f>
        <v>0</v>
      </c>
      <c r="BO282" s="61">
        <f>IF(COUNTIF(Setup_Hierarchy!$J$59:$IV$59,"="&amp;$K282)&lt;&gt;0,$L282,0)</f>
        <v>-11.33</v>
      </c>
      <c r="BP282" s="61">
        <f>IF(COUNTIF(Setup_Hierarchy!$J$60:$IV$60,"="&amp;$K282)&lt;&gt;0,$L282,0)</f>
        <v>0</v>
      </c>
      <c r="BQ282" s="61">
        <f>IF(COUNTIF(Setup_Hierarchy!$J$61:$IV$61,"="&amp;$K282)&lt;&gt;0,$L282,0)</f>
        <v>0</v>
      </c>
      <c r="BR282" s="61">
        <f>IF(COUNTIF(Setup_Hierarchy!$J$62:$IV$62,"="&amp;$K282)&lt;&gt;0,$L282,0)</f>
        <v>0</v>
      </c>
      <c r="BS282" s="61">
        <f>IF(COUNTIF(Setup_Hierarchy!$J$63:$IV$63,"="&amp;$K282)&lt;&gt;0,$L282,0)</f>
        <v>0</v>
      </c>
      <c r="BT282" s="61">
        <f>IF(COUNTIF(Setup_Hierarchy!$J$64:$IV$64,"="&amp;$K282)&lt;&gt;0,$L282,0)</f>
        <v>0</v>
      </c>
      <c r="BU282" s="61">
        <f>IF(COUNTIF(Setup_Hierarchy!$J$65:$IV$65,"="&amp;$K282)&lt;&gt;0,$L282,0)</f>
        <v>0</v>
      </c>
      <c r="BV282" s="61">
        <f>IF(COUNTIF(Setup_Hierarchy!$J$66:$IV$66,"="&amp;$K282)&lt;&gt;0,$L282,0)</f>
        <v>0</v>
      </c>
      <c r="BW282" s="61">
        <f>IF(COUNTIF(Setup_Hierarchy!$J$67:$IV$67,"="&amp;$K282)&lt;&gt;0,$L282,0)</f>
        <v>0</v>
      </c>
      <c r="BX282" s="61">
        <f>IF(COUNTIF(Setup_Hierarchy!$J$68:$IV$68,"="&amp;$K282)&lt;&gt;0,$L282,0)</f>
        <v>0</v>
      </c>
      <c r="BY282" s="61">
        <f>IF(COUNTIF(Setup_Hierarchy!$J$69:$IV$69,"="&amp;$K282)&lt;&gt;0,$L282,0)</f>
        <v>0</v>
      </c>
      <c r="BZ282" s="61">
        <f>IF(COUNTIF(Setup_Hierarchy!$J$70:$IV$70,"="&amp;$K282)&lt;&gt;0,$L282,0)</f>
        <v>0</v>
      </c>
      <c r="CA282" s="61">
        <f>IF(COUNTIF(Setup_Hierarchy!$J$71:$IV$71,"="&amp;$K282)&lt;&gt;0,$L282,0)</f>
        <v>0</v>
      </c>
      <c r="CB282" s="61">
        <f>IF(COUNTIF(Setup_Hierarchy!$J$72:$IV$72,"="&amp;$K282)&lt;&gt;0,$L282,0)</f>
        <v>0</v>
      </c>
      <c r="CC282" s="61">
        <f>IF(COUNTIF(Setup_Hierarchy!$J$73:$IV$73,"="&amp;$K282)&lt;&gt;0,$L282,0)</f>
        <v>0</v>
      </c>
      <c r="CD282" s="61">
        <f>IF(COUNTIF(Setup_Hierarchy!$J$74:$IV$74,"="&amp;$K282)&lt;&gt;0,$L282,0)</f>
        <v>0</v>
      </c>
      <c r="CE282" s="61">
        <f>IF(COUNTIF(Setup_Hierarchy!$J$75:$IV$75,"="&amp;$K282)&lt;&gt;0,$L282,0)</f>
        <v>-11.33</v>
      </c>
      <c r="CF282" s="61">
        <f>IF(COUNTIF(Setup_Hierarchy!$J$76:$IV$76,"="&amp;$K282)&lt;&gt;0,$L282,0)</f>
        <v>-11.33</v>
      </c>
      <c r="CG282" s="61">
        <f>IF(COUNTIF(Setup_Hierarchy!$J$77:$IV$77,"="&amp;$K282)&lt;&gt;0,$L282,0)</f>
        <v>0</v>
      </c>
      <c r="CH282" s="61">
        <f>IF(COUNTIF(Setup_Hierarchy!$J$78:$IV$78,"="&amp;$K282)&lt;&gt;0,$L282,0)</f>
        <v>0</v>
      </c>
      <c r="CI282" s="61">
        <f>IF(COUNTIF(Setup_Hierarchy!$J$79:$IV$79,"="&amp;$K282)&lt;&gt;0,$L282,0)</f>
        <v>0</v>
      </c>
      <c r="CJ282" s="61">
        <f>IF(COUNTIF(Setup_Hierarchy!$J$80:$IV$80,"="&amp;$K282)&lt;&gt;0,$L282,0)</f>
        <v>0</v>
      </c>
      <c r="CK282" s="61">
        <f>IF(COUNTIF(Setup_Hierarchy!$J$81:$IV$81,"="&amp;$K282)&lt;&gt;0,$L282,0)</f>
        <v>0</v>
      </c>
      <c r="CL282" s="61">
        <f>IF(COUNTIF(Setup_Hierarchy!$J$82:$IV$82,"="&amp;$K282)&lt;&gt;0,$L282,0)</f>
        <v>0</v>
      </c>
      <c r="CM282" s="61">
        <f>IF(COUNTIF(Setup_Hierarchy!$J$83:$IV$83,"="&amp;$K282)&lt;&gt;0,$L282,0)</f>
        <v>0</v>
      </c>
      <c r="CN282" s="61">
        <f>IF(COUNTIF(Setup_Hierarchy!$J$84:$IV$84,"="&amp;$K282)&lt;&gt;0,$L282,0)</f>
        <v>0</v>
      </c>
      <c r="CO282" s="61">
        <f>IF(COUNTIF(Setup_Hierarchy!$J$85:$IV$85,"="&amp;$K282)&lt;&gt;0,$L282,0)</f>
        <v>0</v>
      </c>
      <c r="CP282" s="61">
        <f>IF(COUNTIF(Setup_Hierarchy!$J$86:$IV$86,"="&amp;$K282)&lt;&gt;0,$L282,0)</f>
        <v>0</v>
      </c>
      <c r="CQ282" s="61">
        <f>IF(COUNTIF(Setup_Hierarchy!$J$87:$IV$87,"="&amp;$K282)&lt;&gt;0,$L282,0)</f>
        <v>0</v>
      </c>
      <c r="CR282" s="61">
        <f>IF(COUNTIF(Setup_Hierarchy!$J$88:$IV$88,"="&amp;$K282)&lt;&gt;0,$L282,0)</f>
        <v>0</v>
      </c>
      <c r="CS282" s="61">
        <f>IF(COUNTIF(Setup_Hierarchy!$J$89:$IV$89,"="&amp;$K282)&lt;&gt;0,$L282,0)</f>
        <v>0</v>
      </c>
      <c r="CT282" s="61">
        <f>IF(COUNTIF(Setup_Hierarchy!$J$90:$IV$90,"="&amp;$K282)&lt;&gt;0,$L282,0)</f>
        <v>0</v>
      </c>
      <c r="CU282" s="61">
        <f>IF(COUNTIF(Setup_Hierarchy!$J$91:$IV$91,"="&amp;$K282)&lt;&gt;0,$L282,0)</f>
        <v>0</v>
      </c>
      <c r="CV282" s="61">
        <f>IF(COUNTIF(Setup_Hierarchy!$J$92:$IV$92,"="&amp;$K282)&lt;&gt;0,$L282,0)</f>
        <v>0</v>
      </c>
      <c r="CW282" s="61">
        <f>IF(COUNTIF(Setup_Hierarchy!$J$93:$IV$93,"="&amp;$K282)&lt;&gt;0,$L282,0)</f>
        <v>0</v>
      </c>
      <c r="CX282" s="61">
        <f>IF(COUNTIF(Setup_Hierarchy!$J$94:$IV$94,"="&amp;$K282)&lt;&gt;0,$L282,0)</f>
        <v>0</v>
      </c>
      <c r="CY282" s="61">
        <f>IF(COUNTIF(Setup_Hierarchy!$J$95:$IV$95,"="&amp;$K282)&lt;&gt;0,$L282,0)</f>
        <v>0</v>
      </c>
      <c r="CZ282" s="61">
        <f>IF(COUNTIF(Setup_Hierarchy!$J$96:$IV$96,"="&amp;$K282)&lt;&gt;0,$L282,0)</f>
        <v>0</v>
      </c>
      <c r="DA282" s="61">
        <f>IF(COUNTIF(Setup_Hierarchy!$J$97:$IV$97,"="&amp;$K282)&lt;&gt;0,$L282,0)</f>
        <v>0</v>
      </c>
      <c r="DB282" s="61">
        <f>IF(COUNTIF(Setup_Hierarchy!$J$98:$IV$98,"="&amp;$K282)&lt;&gt;0,$L282,0)</f>
        <v>0</v>
      </c>
      <c r="DC282" s="61">
        <f>IF(COUNTIF(Setup_Hierarchy!$J$99:$IV$99,"="&amp;$K282)&lt;&gt;0,$L282,0)</f>
        <v>0</v>
      </c>
      <c r="DD282" s="61">
        <f>IF(COUNTIF(Setup_Hierarchy!$J$100:$IV$100,"="&amp;$K282)&lt;&gt;0,$L282,0)</f>
        <v>0</v>
      </c>
      <c r="DE282" s="61">
        <f>IF(COUNTIF(Setup_Hierarchy!$J$101:$IV$101,"="&amp;$K282)&lt;&gt;0,$L282,0)</f>
        <v>0</v>
      </c>
      <c r="DF282" s="61">
        <f>IF(COUNTIF(Setup_Hierarchy!$J$102:$IV$102,"="&amp;$K282)&lt;&gt;0,$L282,0)</f>
        <v>0</v>
      </c>
      <c r="DG282" s="61">
        <f>IF(COUNTIF(Setup_Hierarchy!$J$103:$IV$103,"="&amp;$K282)&lt;&gt;0,$L282,0)</f>
        <v>0</v>
      </c>
      <c r="DH282" s="61">
        <f>IF(COUNTIF(Setup_Hierarchy!$J$104:$IV$104,"="&amp;$K282)&lt;&gt;0,$L282,0)</f>
        <v>0</v>
      </c>
      <c r="DI282" s="61">
        <f>IF(COUNTIF(Setup_Hierarchy!$J$105:$IV$105,"="&amp;$K282)&lt;&gt;0,$L282,0)</f>
        <v>0</v>
      </c>
      <c r="DJ282" s="61">
        <f>IF(COUNTIF(Setup_Hierarchy!$J$106:$IV$106,"="&amp;$K282)&lt;&gt;0,$L282,0)</f>
        <v>0</v>
      </c>
      <c r="DK282" s="61">
        <f>IF(COUNTIF(Setup_Hierarchy!$J$107:$IV$107,"="&amp;$K282)&lt;&gt;0,$L282,0)</f>
        <v>0</v>
      </c>
      <c r="DL282" s="61">
        <f>IF(COUNTIF(Setup_Hierarchy!$J$108:$IV$108,"="&amp;$K282)&lt;&gt;0,$L282,0)</f>
        <v>0</v>
      </c>
      <c r="DM282" s="61">
        <f>IF(COUNTIF(Setup_Hierarchy!$J$109:$IV$109,"="&amp;$K282)&lt;&gt;0,$L282,0)</f>
        <v>0</v>
      </c>
      <c r="DN282" s="61">
        <f>IF(COUNTIF(Setup_Hierarchy!$J$110:$IV$110,"="&amp;$K282)&lt;&gt;0,$L282,0)</f>
        <v>0</v>
      </c>
      <c r="DO282" s="61">
        <f>IF(COUNTIF(Setup_Hierarchy!$J$111:$IV$111,"="&amp;$K282)&lt;&gt;0,$L282,0)</f>
        <v>0</v>
      </c>
      <c r="DP282" s="61">
        <f>IF(COUNTIF(Setup_Hierarchy!$J$112:$IV$112,"="&amp;$K282)&lt;&gt;0,$L282,0)</f>
        <v>0</v>
      </c>
      <c r="DQ282" s="61">
        <f>IF(COUNTIF(Setup_Hierarchy!$J$113:$IV$113,"="&amp;$K282)&lt;&gt;0,$L282,0)</f>
        <v>0</v>
      </c>
      <c r="DR282" s="61">
        <f>IF(COUNTIF(Setup_Hierarchy!$J$114:$IV$114,"="&amp;$K282)&lt;&gt;0,$L282,0)</f>
        <v>0</v>
      </c>
      <c r="DS282" s="61">
        <f>IF(COUNTIF(Setup_Hierarchy!$J$115:$IV$115,"="&amp;$K282)&lt;&gt;0,$L282,0)</f>
        <v>0</v>
      </c>
      <c r="DT282" s="61">
        <f>IF(COUNTIF(Setup_Hierarchy!$J$116:$IV$116,"="&amp;$K282)&lt;&gt;0,$L282,0)</f>
        <v>0</v>
      </c>
    </row>
    <row r="283" spans="2:124" x14ac:dyDescent="0.2">
      <c r="B283" t="s">
        <v>43</v>
      </c>
      <c r="C283">
        <v>406</v>
      </c>
      <c r="D283" t="s">
        <v>9</v>
      </c>
      <c r="E283" t="s">
        <v>369</v>
      </c>
      <c r="F283" t="s">
        <v>526</v>
      </c>
      <c r="G283" t="s">
        <v>523</v>
      </c>
      <c r="H283" t="s">
        <v>8</v>
      </c>
      <c r="I283">
        <v>0.22253600000000001</v>
      </c>
      <c r="J283">
        <v>0.42437599999999998</v>
      </c>
      <c r="K283">
        <v>675</v>
      </c>
      <c r="L283">
        <v>-0.23</v>
      </c>
      <c r="M283" s="61">
        <f>IF(COUNTIF(Setup_Hierarchy!$J$5:$IV$5,"="&amp;$K283)&lt;&gt;0,$L283,0)</f>
        <v>-0.23</v>
      </c>
      <c r="N283" s="61">
        <f>IF(COUNTIF(Setup_Hierarchy!$J$6:$IV$6,"="&amp;$K283)&lt;&gt;0,$L283,0)</f>
        <v>-0.23</v>
      </c>
      <c r="O283" s="61">
        <f>IF(COUNTIF(Setup_Hierarchy!$J$7:$IV$7,"="&amp;$K283)&lt;&gt;0,$L283,0)</f>
        <v>-0.23</v>
      </c>
      <c r="P283" s="61">
        <f>IF(COUNTIF(Setup_Hierarchy!$J$8:$IV$8,"="&amp;$K283)&lt;&gt;0,$L283,0)</f>
        <v>-0.23</v>
      </c>
      <c r="Q283" s="61">
        <f>IF(COUNTIF(Setup_Hierarchy!$J$9:$IV$9,"="&amp;$K283)&lt;&gt;0,$L283,0)</f>
        <v>-0.23</v>
      </c>
      <c r="R283" s="61">
        <f>IF(COUNTIF(Setup_Hierarchy!$J$10:$IV$10,"="&amp;$K283)&lt;&gt;0,$L283,0)</f>
        <v>0</v>
      </c>
      <c r="S283" s="61">
        <f>IF(COUNTIF(Setup_Hierarchy!$J$11:$IV$11,"="&amp;$K283)&lt;&gt;0,$L283,0)</f>
        <v>0</v>
      </c>
      <c r="T283" s="61">
        <f>IF(COUNTIF(Setup_Hierarchy!$J$12:$IV$12,"="&amp;$K283)&lt;&gt;0,$L283,0)</f>
        <v>0</v>
      </c>
      <c r="U283" s="61">
        <f>IF(COUNTIF(Setup_Hierarchy!$J$13:$IV$13,"="&amp;$K283)&lt;&gt;0,$L283,0)</f>
        <v>0</v>
      </c>
      <c r="V283" s="61">
        <f>IF(COUNTIF(Setup_Hierarchy!$J$14:$IV$14,"="&amp;$K283)&lt;&gt;0,$L283,0)</f>
        <v>0</v>
      </c>
      <c r="W283" s="61">
        <f>IF(COUNTIF(Setup_Hierarchy!$J$15:$IV$15,"="&amp;$K283)&lt;&gt;0,$L283,0)</f>
        <v>0</v>
      </c>
      <c r="X283" s="61">
        <f>IF(COUNTIF(Setup_Hierarchy!$J$16:$IV$16,"="&amp;$K283)&lt;&gt;0,$L283,0)</f>
        <v>0</v>
      </c>
      <c r="Y283" s="61">
        <f>IF(COUNTIF(Setup_Hierarchy!$J$17:$IV$17,"="&amp;$K283)&lt;&gt;0,$L283,0)</f>
        <v>0</v>
      </c>
      <c r="Z283" s="61">
        <f>IF(COUNTIF(Setup_Hierarchy!$J$18:$IV$18,"="&amp;$K283)&lt;&gt;0,$L283,0)</f>
        <v>-0.23</v>
      </c>
      <c r="AA283" s="61">
        <f>IF(COUNTIF(Setup_Hierarchy!$J$19:$IV$19,"="&amp;$K283)&lt;&gt;0,$L283,0)</f>
        <v>-0.23</v>
      </c>
      <c r="AB283" s="61">
        <f>IF(COUNTIF(Setup_Hierarchy!$J$20:$IV$20,"="&amp;$K283)&lt;&gt;0,$L283,0)</f>
        <v>0</v>
      </c>
      <c r="AC283" s="61">
        <f>IF(COUNTIF(Setup_Hierarchy!$J$21:$IV$21,"="&amp;$K283)&lt;&gt;0,$L283,0)</f>
        <v>0</v>
      </c>
      <c r="AD283" s="61">
        <f>IF(COUNTIF(Setup_Hierarchy!$J$22:$IV$22,"="&amp;$K283)&lt;&gt;0,$L283,0)</f>
        <v>0</v>
      </c>
      <c r="AE283" s="61">
        <f>IF(COUNTIF(Setup_Hierarchy!$J$23:$IV$23,"="&amp;$K283)&lt;&gt;0,$L283,0)</f>
        <v>0</v>
      </c>
      <c r="AF283" s="61">
        <f>IF(COUNTIF(Setup_Hierarchy!$J$24:$IV$24,"="&amp;$K283)&lt;&gt;0,$L283,0)</f>
        <v>0</v>
      </c>
      <c r="AG283" s="61">
        <f>IF(COUNTIF(Setup_Hierarchy!$J$25:$IV$25,"="&amp;$K283)&lt;&gt;0,$L283,0)</f>
        <v>0</v>
      </c>
      <c r="AH283" s="61">
        <f>IF(COUNTIF(Setup_Hierarchy!$J$26:$IV$26,"="&amp;$K283)&lt;&gt;0,$L283,0)</f>
        <v>0</v>
      </c>
      <c r="AI283" s="61">
        <f>IF(COUNTIF(Setup_Hierarchy!$J$27:$IV$27,"="&amp;$K283)&lt;&gt;0,$L283,0)</f>
        <v>0</v>
      </c>
      <c r="AJ283" s="61">
        <f>IF(COUNTIF(Setup_Hierarchy!$J$28:$IV$28,"="&amp;$K283)&lt;&gt;0,$L283,0)</f>
        <v>0</v>
      </c>
      <c r="AK283" s="61">
        <f>IF(COUNTIF(Setup_Hierarchy!$J$29:$IV$29,"="&amp;$K283)&lt;&gt;0,$L283,0)</f>
        <v>0</v>
      </c>
      <c r="AL283" s="61">
        <f>IF(COUNTIF(Setup_Hierarchy!$J$30:$IV$30,"="&amp;$K283)&lt;&gt;0,$L283,0)</f>
        <v>0</v>
      </c>
      <c r="AM283" s="61">
        <f>IF(COUNTIF(Setup_Hierarchy!$J$31:$IV$31,"="&amp;$K283)&lt;&gt;0,$L283,0)</f>
        <v>0</v>
      </c>
      <c r="AN283" s="61">
        <f>IF(COUNTIF(Setup_Hierarchy!$J$32:$IV$32,"="&amp;$K283)&lt;&gt;0,$L283,0)</f>
        <v>0</v>
      </c>
      <c r="AO283" s="61">
        <f>IF(COUNTIF(Setup_Hierarchy!$J$33:$IV$33,"="&amp;$K283)&lt;&gt;0,$L283,0)</f>
        <v>0</v>
      </c>
      <c r="AP283" s="61">
        <f>IF(COUNTIF(Setup_Hierarchy!$J$34:$IV$34,"="&amp;$K283)&lt;&gt;0,$L283,0)</f>
        <v>0</v>
      </c>
      <c r="AQ283" s="61">
        <f>IF(COUNTIF(Setup_Hierarchy!$J$35:$IV$35,"="&amp;$K283)&lt;&gt;0,$L283,0)</f>
        <v>0</v>
      </c>
      <c r="AR283" s="61">
        <f>IF(COUNTIF(Setup_Hierarchy!$J$36:$IV$36,"="&amp;$K283)&lt;&gt;0,$L283,0)</f>
        <v>0</v>
      </c>
      <c r="AS283" s="61">
        <f>IF(COUNTIF(Setup_Hierarchy!$J$37:$IV$37,"="&amp;$K283)&lt;&gt;0,$L283,0)</f>
        <v>0</v>
      </c>
      <c r="AT283" s="61">
        <f>IF(COUNTIF(Setup_Hierarchy!$J$38:$IV$38,"="&amp;$K283)&lt;&gt;0,$L283,0)</f>
        <v>0</v>
      </c>
      <c r="AU283" s="61">
        <f>IF(COUNTIF(Setup_Hierarchy!$J$39:$IV$39,"="&amp;$K283)&lt;&gt;0,$L283,0)</f>
        <v>0</v>
      </c>
      <c r="AV283" s="61">
        <f>IF(COUNTIF(Setup_Hierarchy!$J$40:$IV$40,"="&amp;$K283)&lt;&gt;0,$L283,0)</f>
        <v>0</v>
      </c>
      <c r="AW283" s="61">
        <f>IF(COUNTIF(Setup_Hierarchy!$J$41:$IV$41,"="&amp;$K283)&lt;&gt;0,$L283,0)</f>
        <v>0</v>
      </c>
      <c r="AX283" s="61">
        <f>IF(COUNTIF(Setup_Hierarchy!$J$42:$IV$42,"="&amp;$K283)&lt;&gt;0,$L283,0)</f>
        <v>0</v>
      </c>
      <c r="AY283" s="61">
        <f>IF(COUNTIF(Setup_Hierarchy!$J$43:$IV$43,"="&amp;$K283)&lt;&gt;0,$L283,0)</f>
        <v>0</v>
      </c>
      <c r="AZ283" s="61">
        <f>IF(COUNTIF(Setup_Hierarchy!$J$44:$IV$44,"="&amp;$K283)&lt;&gt;0,$L283,0)</f>
        <v>0</v>
      </c>
      <c r="BA283" s="61">
        <f>IF(COUNTIF(Setup_Hierarchy!$J$45:$IV$45,"="&amp;$K283)&lt;&gt;0,$L283,0)</f>
        <v>0</v>
      </c>
      <c r="BB283" s="61">
        <f>IF(COUNTIF(Setup_Hierarchy!$J$46:$IV$46,"="&amp;$K283)&lt;&gt;0,$L283,0)</f>
        <v>0</v>
      </c>
      <c r="BC283" s="61">
        <f>IF(COUNTIF(Setup_Hierarchy!$J$47:$IV$47,"="&amp;$K283)&lt;&gt;0,$L283,0)</f>
        <v>0</v>
      </c>
      <c r="BD283" s="61">
        <f>IF(COUNTIF(Setup_Hierarchy!$J$48:$IV$48,"="&amp;$K283)&lt;&gt;0,$L283,0)</f>
        <v>0</v>
      </c>
      <c r="BE283" s="61">
        <f>IF(COUNTIF(Setup_Hierarchy!$J$49:$IV$49,"="&amp;$K283)&lt;&gt;0,$L283,0)</f>
        <v>0</v>
      </c>
      <c r="BF283" s="61">
        <f>IF(COUNTIF(Setup_Hierarchy!$J$50:$IV$50,"="&amp;$K283)&lt;&gt;0,$L283,0)</f>
        <v>0</v>
      </c>
      <c r="BG283" s="61">
        <f>IF(COUNTIF(Setup_Hierarchy!$J$51:$IV$51,"="&amp;$K283)&lt;&gt;0,$L283,0)</f>
        <v>0</v>
      </c>
      <c r="BH283" s="61">
        <f>IF(COUNTIF(Setup_Hierarchy!$J$52:$IV$52,"="&amp;$K283)&lt;&gt;0,$L283,0)</f>
        <v>0</v>
      </c>
      <c r="BI283" s="61">
        <f>IF(COUNTIF(Setup_Hierarchy!$J$53:$IV$53,"="&amp;$K283)&lt;&gt;0,$L283,0)</f>
        <v>0</v>
      </c>
      <c r="BJ283" s="61">
        <f>IF(COUNTIF(Setup_Hierarchy!$J$54:$IV$54,"="&amp;$K283)&lt;&gt;0,$L283,0)</f>
        <v>0</v>
      </c>
      <c r="BK283" s="61">
        <f>IF(COUNTIF(Setup_Hierarchy!$J$55:$IV$55,"="&amp;$K283)&lt;&gt;0,$L283,0)</f>
        <v>0</v>
      </c>
      <c r="BL283" s="61">
        <f>IF(COUNTIF(Setup_Hierarchy!$J$56:$IV$56,"="&amp;$K283)&lt;&gt;0,$L283,0)</f>
        <v>0</v>
      </c>
      <c r="BM283" s="61">
        <f>IF(COUNTIF(Setup_Hierarchy!$J$57:$IV$57,"="&amp;$K283)&lt;&gt;0,$L283,0)</f>
        <v>0</v>
      </c>
      <c r="BN283" s="61">
        <f>IF(COUNTIF(Setup_Hierarchy!$J$58:$IV$58,"="&amp;$K283)&lt;&gt;0,$L283,0)</f>
        <v>0</v>
      </c>
      <c r="BO283" s="61">
        <f>IF(COUNTIF(Setup_Hierarchy!$J$59:$IV$59,"="&amp;$K283)&lt;&gt;0,$L283,0)</f>
        <v>0</v>
      </c>
      <c r="BP283" s="61">
        <f>IF(COUNTIF(Setup_Hierarchy!$J$60:$IV$60,"="&amp;$K283)&lt;&gt;0,$L283,0)</f>
        <v>0</v>
      </c>
      <c r="BQ283" s="61">
        <f>IF(COUNTIF(Setup_Hierarchy!$J$61:$IV$61,"="&amp;$K283)&lt;&gt;0,$L283,0)</f>
        <v>0</v>
      </c>
      <c r="BR283" s="61">
        <f>IF(COUNTIF(Setup_Hierarchy!$J$62:$IV$62,"="&amp;$K283)&lt;&gt;0,$L283,0)</f>
        <v>0</v>
      </c>
      <c r="BS283" s="61">
        <f>IF(COUNTIF(Setup_Hierarchy!$J$63:$IV$63,"="&amp;$K283)&lt;&gt;0,$L283,0)</f>
        <v>0</v>
      </c>
      <c r="BT283" s="61">
        <f>IF(COUNTIF(Setup_Hierarchy!$J$64:$IV$64,"="&amp;$K283)&lt;&gt;0,$L283,0)</f>
        <v>0</v>
      </c>
      <c r="BU283" s="61">
        <f>IF(COUNTIF(Setup_Hierarchy!$J$65:$IV$65,"="&amp;$K283)&lt;&gt;0,$L283,0)</f>
        <v>0</v>
      </c>
      <c r="BV283" s="61">
        <f>IF(COUNTIF(Setup_Hierarchy!$J$66:$IV$66,"="&amp;$K283)&lt;&gt;0,$L283,0)</f>
        <v>0</v>
      </c>
      <c r="BW283" s="61">
        <f>IF(COUNTIF(Setup_Hierarchy!$J$67:$IV$67,"="&amp;$K283)&lt;&gt;0,$L283,0)</f>
        <v>0</v>
      </c>
      <c r="BX283" s="61">
        <f>IF(COUNTIF(Setup_Hierarchy!$J$68:$IV$68,"="&amp;$K283)&lt;&gt;0,$L283,0)</f>
        <v>0</v>
      </c>
      <c r="BY283" s="61">
        <f>IF(COUNTIF(Setup_Hierarchy!$J$69:$IV$69,"="&amp;$K283)&lt;&gt;0,$L283,0)</f>
        <v>0</v>
      </c>
      <c r="BZ283" s="61">
        <f>IF(COUNTIF(Setup_Hierarchy!$J$70:$IV$70,"="&amp;$K283)&lt;&gt;0,$L283,0)</f>
        <v>0</v>
      </c>
      <c r="CA283" s="61">
        <f>IF(COUNTIF(Setup_Hierarchy!$J$71:$IV$71,"="&amp;$K283)&lt;&gt;0,$L283,0)</f>
        <v>0</v>
      </c>
      <c r="CB283" s="61">
        <f>IF(COUNTIF(Setup_Hierarchy!$J$72:$IV$72,"="&amp;$K283)&lt;&gt;0,$L283,0)</f>
        <v>0</v>
      </c>
      <c r="CC283" s="61">
        <f>IF(COUNTIF(Setup_Hierarchy!$J$73:$IV$73,"="&amp;$K283)&lt;&gt;0,$L283,0)</f>
        <v>0</v>
      </c>
      <c r="CD283" s="61">
        <f>IF(COUNTIF(Setup_Hierarchy!$J$74:$IV$74,"="&amp;$K283)&lt;&gt;0,$L283,0)</f>
        <v>0</v>
      </c>
      <c r="CE283" s="61">
        <f>IF(COUNTIF(Setup_Hierarchy!$J$75:$IV$75,"="&amp;$K283)&lt;&gt;0,$L283,0)</f>
        <v>0</v>
      </c>
      <c r="CF283" s="61">
        <f>IF(COUNTIF(Setup_Hierarchy!$J$76:$IV$76,"="&amp;$K283)&lt;&gt;0,$L283,0)</f>
        <v>0</v>
      </c>
      <c r="CG283" s="61">
        <f>IF(COUNTIF(Setup_Hierarchy!$J$77:$IV$77,"="&amp;$K283)&lt;&gt;0,$L283,0)</f>
        <v>0</v>
      </c>
      <c r="CH283" s="61">
        <f>IF(COUNTIF(Setup_Hierarchy!$J$78:$IV$78,"="&amp;$K283)&lt;&gt;0,$L283,0)</f>
        <v>0</v>
      </c>
      <c r="CI283" s="61">
        <f>IF(COUNTIF(Setup_Hierarchy!$J$79:$IV$79,"="&amp;$K283)&lt;&gt;0,$L283,0)</f>
        <v>0</v>
      </c>
      <c r="CJ283" s="61">
        <f>IF(COUNTIF(Setup_Hierarchy!$J$80:$IV$80,"="&amp;$K283)&lt;&gt;0,$L283,0)</f>
        <v>0</v>
      </c>
      <c r="CK283" s="61">
        <f>IF(COUNTIF(Setup_Hierarchy!$J$81:$IV$81,"="&amp;$K283)&lt;&gt;0,$L283,0)</f>
        <v>0</v>
      </c>
      <c r="CL283" s="61">
        <f>IF(COUNTIF(Setup_Hierarchy!$J$82:$IV$82,"="&amp;$K283)&lt;&gt;0,$L283,0)</f>
        <v>0</v>
      </c>
      <c r="CM283" s="61">
        <f>IF(COUNTIF(Setup_Hierarchy!$J$83:$IV$83,"="&amp;$K283)&lt;&gt;0,$L283,0)</f>
        <v>0</v>
      </c>
      <c r="CN283" s="61">
        <f>IF(COUNTIF(Setup_Hierarchy!$J$84:$IV$84,"="&amp;$K283)&lt;&gt;0,$L283,0)</f>
        <v>0</v>
      </c>
      <c r="CO283" s="61">
        <f>IF(COUNTIF(Setup_Hierarchy!$J$85:$IV$85,"="&amp;$K283)&lt;&gt;0,$L283,0)</f>
        <v>0</v>
      </c>
      <c r="CP283" s="61">
        <f>IF(COUNTIF(Setup_Hierarchy!$J$86:$IV$86,"="&amp;$K283)&lt;&gt;0,$L283,0)</f>
        <v>0</v>
      </c>
      <c r="CQ283" s="61">
        <f>IF(COUNTIF(Setup_Hierarchy!$J$87:$IV$87,"="&amp;$K283)&lt;&gt;0,$L283,0)</f>
        <v>0</v>
      </c>
      <c r="CR283" s="61">
        <f>IF(COUNTIF(Setup_Hierarchy!$J$88:$IV$88,"="&amp;$K283)&lt;&gt;0,$L283,0)</f>
        <v>0</v>
      </c>
      <c r="CS283" s="61">
        <f>IF(COUNTIF(Setup_Hierarchy!$J$89:$IV$89,"="&amp;$K283)&lt;&gt;0,$L283,0)</f>
        <v>0</v>
      </c>
      <c r="CT283" s="61">
        <f>IF(COUNTIF(Setup_Hierarchy!$J$90:$IV$90,"="&amp;$K283)&lt;&gt;0,$L283,0)</f>
        <v>0</v>
      </c>
      <c r="CU283" s="61">
        <f>IF(COUNTIF(Setup_Hierarchy!$J$91:$IV$91,"="&amp;$K283)&lt;&gt;0,$L283,0)</f>
        <v>0</v>
      </c>
      <c r="CV283" s="61">
        <f>IF(COUNTIF(Setup_Hierarchy!$J$92:$IV$92,"="&amp;$K283)&lt;&gt;0,$L283,0)</f>
        <v>0</v>
      </c>
      <c r="CW283" s="61">
        <f>IF(COUNTIF(Setup_Hierarchy!$J$93:$IV$93,"="&amp;$K283)&lt;&gt;0,$L283,0)</f>
        <v>0</v>
      </c>
      <c r="CX283" s="61">
        <f>IF(COUNTIF(Setup_Hierarchy!$J$94:$IV$94,"="&amp;$K283)&lt;&gt;0,$L283,0)</f>
        <v>0</v>
      </c>
      <c r="CY283" s="61">
        <f>IF(COUNTIF(Setup_Hierarchy!$J$95:$IV$95,"="&amp;$K283)&lt;&gt;0,$L283,0)</f>
        <v>0</v>
      </c>
      <c r="CZ283" s="61">
        <f>IF(COUNTIF(Setup_Hierarchy!$J$96:$IV$96,"="&amp;$K283)&lt;&gt;0,$L283,0)</f>
        <v>0</v>
      </c>
      <c r="DA283" s="61">
        <f>IF(COUNTIF(Setup_Hierarchy!$J$97:$IV$97,"="&amp;$K283)&lt;&gt;0,$L283,0)</f>
        <v>0</v>
      </c>
      <c r="DB283" s="61">
        <f>IF(COUNTIF(Setup_Hierarchy!$J$98:$IV$98,"="&amp;$K283)&lt;&gt;0,$L283,0)</f>
        <v>0</v>
      </c>
      <c r="DC283" s="61">
        <f>IF(COUNTIF(Setup_Hierarchy!$J$99:$IV$99,"="&amp;$K283)&lt;&gt;0,$L283,0)</f>
        <v>0</v>
      </c>
      <c r="DD283" s="61">
        <f>IF(COUNTIF(Setup_Hierarchy!$J$100:$IV$100,"="&amp;$K283)&lt;&gt;0,$L283,0)</f>
        <v>0</v>
      </c>
      <c r="DE283" s="61">
        <f>IF(COUNTIF(Setup_Hierarchy!$J$101:$IV$101,"="&amp;$K283)&lt;&gt;0,$L283,0)</f>
        <v>0</v>
      </c>
      <c r="DF283" s="61">
        <f>IF(COUNTIF(Setup_Hierarchy!$J$102:$IV$102,"="&amp;$K283)&lt;&gt;0,$L283,0)</f>
        <v>0</v>
      </c>
      <c r="DG283" s="61">
        <f>IF(COUNTIF(Setup_Hierarchy!$J$103:$IV$103,"="&amp;$K283)&lt;&gt;0,$L283,0)</f>
        <v>0</v>
      </c>
      <c r="DH283" s="61">
        <f>IF(COUNTIF(Setup_Hierarchy!$J$104:$IV$104,"="&amp;$K283)&lt;&gt;0,$L283,0)</f>
        <v>0</v>
      </c>
      <c r="DI283" s="61">
        <f>IF(COUNTIF(Setup_Hierarchy!$J$105:$IV$105,"="&amp;$K283)&lt;&gt;0,$L283,0)</f>
        <v>0</v>
      </c>
      <c r="DJ283" s="61">
        <f>IF(COUNTIF(Setup_Hierarchy!$J$106:$IV$106,"="&amp;$K283)&lt;&gt;0,$L283,0)</f>
        <v>0</v>
      </c>
      <c r="DK283" s="61">
        <f>IF(COUNTIF(Setup_Hierarchy!$J$107:$IV$107,"="&amp;$K283)&lt;&gt;0,$L283,0)</f>
        <v>0</v>
      </c>
      <c r="DL283" s="61">
        <f>IF(COUNTIF(Setup_Hierarchy!$J$108:$IV$108,"="&amp;$K283)&lt;&gt;0,$L283,0)</f>
        <v>0</v>
      </c>
      <c r="DM283" s="61">
        <f>IF(COUNTIF(Setup_Hierarchy!$J$109:$IV$109,"="&amp;$K283)&lt;&gt;0,$L283,0)</f>
        <v>0</v>
      </c>
      <c r="DN283" s="61">
        <f>IF(COUNTIF(Setup_Hierarchy!$J$110:$IV$110,"="&amp;$K283)&lt;&gt;0,$L283,0)</f>
        <v>0</v>
      </c>
      <c r="DO283" s="61">
        <f>IF(COUNTIF(Setup_Hierarchy!$J$111:$IV$111,"="&amp;$K283)&lt;&gt;0,$L283,0)</f>
        <v>0</v>
      </c>
      <c r="DP283" s="61">
        <f>IF(COUNTIF(Setup_Hierarchy!$J$112:$IV$112,"="&amp;$K283)&lt;&gt;0,$L283,0)</f>
        <v>0</v>
      </c>
      <c r="DQ283" s="61">
        <f>IF(COUNTIF(Setup_Hierarchy!$J$113:$IV$113,"="&amp;$K283)&lt;&gt;0,$L283,0)</f>
        <v>0</v>
      </c>
      <c r="DR283" s="61">
        <f>IF(COUNTIF(Setup_Hierarchy!$J$114:$IV$114,"="&amp;$K283)&lt;&gt;0,$L283,0)</f>
        <v>0</v>
      </c>
      <c r="DS283" s="61">
        <f>IF(COUNTIF(Setup_Hierarchy!$J$115:$IV$115,"="&amp;$K283)&lt;&gt;0,$L283,0)</f>
        <v>0</v>
      </c>
      <c r="DT283" s="61">
        <f>IF(COUNTIF(Setup_Hierarchy!$J$116:$IV$116,"="&amp;$K283)&lt;&gt;0,$L283,0)</f>
        <v>0</v>
      </c>
    </row>
    <row r="284" spans="2:124" x14ac:dyDescent="0.2">
      <c r="B284" t="s">
        <v>43</v>
      </c>
      <c r="C284">
        <v>406</v>
      </c>
      <c r="D284" t="s">
        <v>9</v>
      </c>
      <c r="E284" t="s">
        <v>369</v>
      </c>
      <c r="F284" t="s">
        <v>526</v>
      </c>
      <c r="G284" t="s">
        <v>523</v>
      </c>
      <c r="H284" t="s">
        <v>8</v>
      </c>
      <c r="I284">
        <v>0.22253600000000001</v>
      </c>
      <c r="J284">
        <v>0.42437599999999998</v>
      </c>
      <c r="K284">
        <v>679</v>
      </c>
      <c r="L284">
        <v>19.14</v>
      </c>
      <c r="M284" s="61">
        <f>IF(COUNTIF(Setup_Hierarchy!$J$5:$IV$5,"="&amp;$K284)&lt;&gt;0,$L284,0)</f>
        <v>19.14</v>
      </c>
      <c r="N284" s="61">
        <f>IF(COUNTIF(Setup_Hierarchy!$J$6:$IV$6,"="&amp;$K284)&lt;&gt;0,$L284,0)</f>
        <v>19.14</v>
      </c>
      <c r="O284" s="61">
        <f>IF(COUNTIF(Setup_Hierarchy!$J$7:$IV$7,"="&amp;$K284)&lt;&gt;0,$L284,0)</f>
        <v>19.14</v>
      </c>
      <c r="P284" s="61">
        <f>IF(COUNTIF(Setup_Hierarchy!$J$8:$IV$8,"="&amp;$K284)&lt;&gt;0,$L284,0)</f>
        <v>19.14</v>
      </c>
      <c r="Q284" s="61">
        <f>IF(COUNTIF(Setup_Hierarchy!$J$9:$IV$9,"="&amp;$K284)&lt;&gt;0,$L284,0)</f>
        <v>19.14</v>
      </c>
      <c r="R284" s="61">
        <f>IF(COUNTIF(Setup_Hierarchy!$J$10:$IV$10,"="&amp;$K284)&lt;&gt;0,$L284,0)</f>
        <v>0</v>
      </c>
      <c r="S284" s="61">
        <f>IF(COUNTIF(Setup_Hierarchy!$J$11:$IV$11,"="&amp;$K284)&lt;&gt;0,$L284,0)</f>
        <v>0</v>
      </c>
      <c r="T284" s="61">
        <f>IF(COUNTIF(Setup_Hierarchy!$J$12:$IV$12,"="&amp;$K284)&lt;&gt;0,$L284,0)</f>
        <v>0</v>
      </c>
      <c r="U284" s="61">
        <f>IF(COUNTIF(Setup_Hierarchy!$J$13:$IV$13,"="&amp;$K284)&lt;&gt;0,$L284,0)</f>
        <v>0</v>
      </c>
      <c r="V284" s="61">
        <f>IF(COUNTIF(Setup_Hierarchy!$J$14:$IV$14,"="&amp;$K284)&lt;&gt;0,$L284,0)</f>
        <v>19.14</v>
      </c>
      <c r="W284" s="61">
        <f>IF(COUNTIF(Setup_Hierarchy!$J$15:$IV$15,"="&amp;$K284)&lt;&gt;0,$L284,0)</f>
        <v>19.14</v>
      </c>
      <c r="X284" s="61">
        <f>IF(COUNTIF(Setup_Hierarchy!$J$16:$IV$16,"="&amp;$K284)&lt;&gt;0,$L284,0)</f>
        <v>0</v>
      </c>
      <c r="Y284" s="61">
        <f>IF(COUNTIF(Setup_Hierarchy!$J$17:$IV$17,"="&amp;$K284)&lt;&gt;0,$L284,0)</f>
        <v>0</v>
      </c>
      <c r="Z284" s="61">
        <f>IF(COUNTIF(Setup_Hierarchy!$J$18:$IV$18,"="&amp;$K284)&lt;&gt;0,$L284,0)</f>
        <v>0</v>
      </c>
      <c r="AA284" s="61">
        <f>IF(COUNTIF(Setup_Hierarchy!$J$19:$IV$19,"="&amp;$K284)&lt;&gt;0,$L284,0)</f>
        <v>0</v>
      </c>
      <c r="AB284" s="61">
        <f>IF(COUNTIF(Setup_Hierarchy!$J$20:$IV$20,"="&amp;$K284)&lt;&gt;0,$L284,0)</f>
        <v>0</v>
      </c>
      <c r="AC284" s="61">
        <f>IF(COUNTIF(Setup_Hierarchy!$J$21:$IV$21,"="&amp;$K284)&lt;&gt;0,$L284,0)</f>
        <v>0</v>
      </c>
      <c r="AD284" s="61">
        <f>IF(COUNTIF(Setup_Hierarchy!$J$22:$IV$22,"="&amp;$K284)&lt;&gt;0,$L284,0)</f>
        <v>0</v>
      </c>
      <c r="AE284" s="61">
        <f>IF(COUNTIF(Setup_Hierarchy!$J$23:$IV$23,"="&amp;$K284)&lt;&gt;0,$L284,0)</f>
        <v>0</v>
      </c>
      <c r="AF284" s="61">
        <f>IF(COUNTIF(Setup_Hierarchy!$J$24:$IV$24,"="&amp;$K284)&lt;&gt;0,$L284,0)</f>
        <v>0</v>
      </c>
      <c r="AG284" s="61">
        <f>IF(COUNTIF(Setup_Hierarchy!$J$25:$IV$25,"="&amp;$K284)&lt;&gt;0,$L284,0)</f>
        <v>0</v>
      </c>
      <c r="AH284" s="61">
        <f>IF(COUNTIF(Setup_Hierarchy!$J$26:$IV$26,"="&amp;$K284)&lt;&gt;0,$L284,0)</f>
        <v>0</v>
      </c>
      <c r="AI284" s="61">
        <f>IF(COUNTIF(Setup_Hierarchy!$J$27:$IV$27,"="&amp;$K284)&lt;&gt;0,$L284,0)</f>
        <v>0</v>
      </c>
      <c r="AJ284" s="61">
        <f>IF(COUNTIF(Setup_Hierarchy!$J$28:$IV$28,"="&amp;$K284)&lt;&gt;0,$L284,0)</f>
        <v>0</v>
      </c>
      <c r="AK284" s="61">
        <f>IF(COUNTIF(Setup_Hierarchy!$J$29:$IV$29,"="&amp;$K284)&lt;&gt;0,$L284,0)</f>
        <v>0</v>
      </c>
      <c r="AL284" s="61">
        <f>IF(COUNTIF(Setup_Hierarchy!$J$30:$IV$30,"="&amp;$K284)&lt;&gt;0,$L284,0)</f>
        <v>0</v>
      </c>
      <c r="AM284" s="61">
        <f>IF(COUNTIF(Setup_Hierarchy!$J$31:$IV$31,"="&amp;$K284)&lt;&gt;0,$L284,0)</f>
        <v>0</v>
      </c>
      <c r="AN284" s="61">
        <f>IF(COUNTIF(Setup_Hierarchy!$J$32:$IV$32,"="&amp;$K284)&lt;&gt;0,$L284,0)</f>
        <v>0</v>
      </c>
      <c r="AO284" s="61">
        <f>IF(COUNTIF(Setup_Hierarchy!$J$33:$IV$33,"="&amp;$K284)&lt;&gt;0,$L284,0)</f>
        <v>0</v>
      </c>
      <c r="AP284" s="61">
        <f>IF(COUNTIF(Setup_Hierarchy!$J$34:$IV$34,"="&amp;$K284)&lt;&gt;0,$L284,0)</f>
        <v>0</v>
      </c>
      <c r="AQ284" s="61">
        <f>IF(COUNTIF(Setup_Hierarchy!$J$35:$IV$35,"="&amp;$K284)&lt;&gt;0,$L284,0)</f>
        <v>0</v>
      </c>
      <c r="AR284" s="61">
        <f>IF(COUNTIF(Setup_Hierarchy!$J$36:$IV$36,"="&amp;$K284)&lt;&gt;0,$L284,0)</f>
        <v>0</v>
      </c>
      <c r="AS284" s="61">
        <f>IF(COUNTIF(Setup_Hierarchy!$J$37:$IV$37,"="&amp;$K284)&lt;&gt;0,$L284,0)</f>
        <v>0</v>
      </c>
      <c r="AT284" s="61">
        <f>IF(COUNTIF(Setup_Hierarchy!$J$38:$IV$38,"="&amp;$K284)&lt;&gt;0,$L284,0)</f>
        <v>0</v>
      </c>
      <c r="AU284" s="61">
        <f>IF(COUNTIF(Setup_Hierarchy!$J$39:$IV$39,"="&amp;$K284)&lt;&gt;0,$L284,0)</f>
        <v>0</v>
      </c>
      <c r="AV284" s="61">
        <f>IF(COUNTIF(Setup_Hierarchy!$J$40:$IV$40,"="&amp;$K284)&lt;&gt;0,$L284,0)</f>
        <v>0</v>
      </c>
      <c r="AW284" s="61">
        <f>IF(COUNTIF(Setup_Hierarchy!$J$41:$IV$41,"="&amp;$K284)&lt;&gt;0,$L284,0)</f>
        <v>0</v>
      </c>
      <c r="AX284" s="61">
        <f>IF(COUNTIF(Setup_Hierarchy!$J$42:$IV$42,"="&amp;$K284)&lt;&gt;0,$L284,0)</f>
        <v>0</v>
      </c>
      <c r="AY284" s="61">
        <f>IF(COUNTIF(Setup_Hierarchy!$J$43:$IV$43,"="&amp;$K284)&lt;&gt;0,$L284,0)</f>
        <v>0</v>
      </c>
      <c r="AZ284" s="61">
        <f>IF(COUNTIF(Setup_Hierarchy!$J$44:$IV$44,"="&amp;$K284)&lt;&gt;0,$L284,0)</f>
        <v>0</v>
      </c>
      <c r="BA284" s="61">
        <f>IF(COUNTIF(Setup_Hierarchy!$J$45:$IV$45,"="&amp;$K284)&lt;&gt;0,$L284,0)</f>
        <v>0</v>
      </c>
      <c r="BB284" s="61">
        <f>IF(COUNTIF(Setup_Hierarchy!$J$46:$IV$46,"="&amp;$K284)&lt;&gt;0,$L284,0)</f>
        <v>0</v>
      </c>
      <c r="BC284" s="61">
        <f>IF(COUNTIF(Setup_Hierarchy!$J$47:$IV$47,"="&amp;$K284)&lt;&gt;0,$L284,0)</f>
        <v>0</v>
      </c>
      <c r="BD284" s="61">
        <f>IF(COUNTIF(Setup_Hierarchy!$J$48:$IV$48,"="&amp;$K284)&lt;&gt;0,$L284,0)</f>
        <v>0</v>
      </c>
      <c r="BE284" s="61">
        <f>IF(COUNTIF(Setup_Hierarchy!$J$49:$IV$49,"="&amp;$K284)&lt;&gt;0,$L284,0)</f>
        <v>0</v>
      </c>
      <c r="BF284" s="61">
        <f>IF(COUNTIF(Setup_Hierarchy!$J$50:$IV$50,"="&amp;$K284)&lt;&gt;0,$L284,0)</f>
        <v>0</v>
      </c>
      <c r="BG284" s="61">
        <f>IF(COUNTIF(Setup_Hierarchy!$J$51:$IV$51,"="&amp;$K284)&lt;&gt;0,$L284,0)</f>
        <v>0</v>
      </c>
      <c r="BH284" s="61">
        <f>IF(COUNTIF(Setup_Hierarchy!$J$52:$IV$52,"="&amp;$K284)&lt;&gt;0,$L284,0)</f>
        <v>0</v>
      </c>
      <c r="BI284" s="61">
        <f>IF(COUNTIF(Setup_Hierarchy!$J$53:$IV$53,"="&amp;$K284)&lt;&gt;0,$L284,0)</f>
        <v>0</v>
      </c>
      <c r="BJ284" s="61">
        <f>IF(COUNTIF(Setup_Hierarchy!$J$54:$IV$54,"="&amp;$K284)&lt;&gt;0,$L284,0)</f>
        <v>0</v>
      </c>
      <c r="BK284" s="61">
        <f>IF(COUNTIF(Setup_Hierarchy!$J$55:$IV$55,"="&amp;$K284)&lt;&gt;0,$L284,0)</f>
        <v>0</v>
      </c>
      <c r="BL284" s="61">
        <f>IF(COUNTIF(Setup_Hierarchy!$J$56:$IV$56,"="&amp;$K284)&lt;&gt;0,$L284,0)</f>
        <v>0</v>
      </c>
      <c r="BM284" s="61">
        <f>IF(COUNTIF(Setup_Hierarchy!$J$57:$IV$57,"="&amp;$K284)&lt;&gt;0,$L284,0)</f>
        <v>0</v>
      </c>
      <c r="BN284" s="61">
        <f>IF(COUNTIF(Setup_Hierarchy!$J$58:$IV$58,"="&amp;$K284)&lt;&gt;0,$L284,0)</f>
        <v>0</v>
      </c>
      <c r="BO284" s="61">
        <f>IF(COUNTIF(Setup_Hierarchy!$J$59:$IV$59,"="&amp;$K284)&lt;&gt;0,$L284,0)</f>
        <v>0</v>
      </c>
      <c r="BP284" s="61">
        <f>IF(COUNTIF(Setup_Hierarchy!$J$60:$IV$60,"="&amp;$K284)&lt;&gt;0,$L284,0)</f>
        <v>0</v>
      </c>
      <c r="BQ284" s="61">
        <f>IF(COUNTIF(Setup_Hierarchy!$J$61:$IV$61,"="&amp;$K284)&lt;&gt;0,$L284,0)</f>
        <v>0</v>
      </c>
      <c r="BR284" s="61">
        <f>IF(COUNTIF(Setup_Hierarchy!$J$62:$IV$62,"="&amp;$K284)&lt;&gt;0,$L284,0)</f>
        <v>0</v>
      </c>
      <c r="BS284" s="61">
        <f>IF(COUNTIF(Setup_Hierarchy!$J$63:$IV$63,"="&amp;$K284)&lt;&gt;0,$L284,0)</f>
        <v>0</v>
      </c>
      <c r="BT284" s="61">
        <f>IF(COUNTIF(Setup_Hierarchy!$J$64:$IV$64,"="&amp;$K284)&lt;&gt;0,$L284,0)</f>
        <v>0</v>
      </c>
      <c r="BU284" s="61">
        <f>IF(COUNTIF(Setup_Hierarchy!$J$65:$IV$65,"="&amp;$K284)&lt;&gt;0,$L284,0)</f>
        <v>0</v>
      </c>
      <c r="BV284" s="61">
        <f>IF(COUNTIF(Setup_Hierarchy!$J$66:$IV$66,"="&amp;$K284)&lt;&gt;0,$L284,0)</f>
        <v>0</v>
      </c>
      <c r="BW284" s="61">
        <f>IF(COUNTIF(Setup_Hierarchy!$J$67:$IV$67,"="&amp;$K284)&lt;&gt;0,$L284,0)</f>
        <v>0</v>
      </c>
      <c r="BX284" s="61">
        <f>IF(COUNTIF(Setup_Hierarchy!$J$68:$IV$68,"="&amp;$K284)&lt;&gt;0,$L284,0)</f>
        <v>0</v>
      </c>
      <c r="BY284" s="61">
        <f>IF(COUNTIF(Setup_Hierarchy!$J$69:$IV$69,"="&amp;$K284)&lt;&gt;0,$L284,0)</f>
        <v>0</v>
      </c>
      <c r="BZ284" s="61">
        <f>IF(COUNTIF(Setup_Hierarchy!$J$70:$IV$70,"="&amp;$K284)&lt;&gt;0,$L284,0)</f>
        <v>0</v>
      </c>
      <c r="CA284" s="61">
        <f>IF(COUNTIF(Setup_Hierarchy!$J$71:$IV$71,"="&amp;$K284)&lt;&gt;0,$L284,0)</f>
        <v>0</v>
      </c>
      <c r="CB284" s="61">
        <f>IF(COUNTIF(Setup_Hierarchy!$J$72:$IV$72,"="&amp;$K284)&lt;&gt;0,$L284,0)</f>
        <v>0</v>
      </c>
      <c r="CC284" s="61">
        <f>IF(COUNTIF(Setup_Hierarchy!$J$73:$IV$73,"="&amp;$K284)&lt;&gt;0,$L284,0)</f>
        <v>0</v>
      </c>
      <c r="CD284" s="61">
        <f>IF(COUNTIF(Setup_Hierarchy!$J$74:$IV$74,"="&amp;$K284)&lt;&gt;0,$L284,0)</f>
        <v>0</v>
      </c>
      <c r="CE284" s="61">
        <f>IF(COUNTIF(Setup_Hierarchy!$J$75:$IV$75,"="&amp;$K284)&lt;&gt;0,$L284,0)</f>
        <v>0</v>
      </c>
      <c r="CF284" s="61">
        <f>IF(COUNTIF(Setup_Hierarchy!$J$76:$IV$76,"="&amp;$K284)&lt;&gt;0,$L284,0)</f>
        <v>0</v>
      </c>
      <c r="CG284" s="61">
        <f>IF(COUNTIF(Setup_Hierarchy!$J$77:$IV$77,"="&amp;$K284)&lt;&gt;0,$L284,0)</f>
        <v>0</v>
      </c>
      <c r="CH284" s="61">
        <f>IF(COUNTIF(Setup_Hierarchy!$J$78:$IV$78,"="&amp;$K284)&lt;&gt;0,$L284,0)</f>
        <v>0</v>
      </c>
      <c r="CI284" s="61">
        <f>IF(COUNTIF(Setup_Hierarchy!$J$79:$IV$79,"="&amp;$K284)&lt;&gt;0,$L284,0)</f>
        <v>0</v>
      </c>
      <c r="CJ284" s="61">
        <f>IF(COUNTIF(Setup_Hierarchy!$J$80:$IV$80,"="&amp;$K284)&lt;&gt;0,$L284,0)</f>
        <v>0</v>
      </c>
      <c r="CK284" s="61">
        <f>IF(COUNTIF(Setup_Hierarchy!$J$81:$IV$81,"="&amp;$K284)&lt;&gt;0,$L284,0)</f>
        <v>0</v>
      </c>
      <c r="CL284" s="61">
        <f>IF(COUNTIF(Setup_Hierarchy!$J$82:$IV$82,"="&amp;$K284)&lt;&gt;0,$L284,0)</f>
        <v>0</v>
      </c>
      <c r="CM284" s="61">
        <f>IF(COUNTIF(Setup_Hierarchy!$J$83:$IV$83,"="&amp;$K284)&lt;&gt;0,$L284,0)</f>
        <v>0</v>
      </c>
      <c r="CN284" s="61">
        <f>IF(COUNTIF(Setup_Hierarchy!$J$84:$IV$84,"="&amp;$K284)&lt;&gt;0,$L284,0)</f>
        <v>0</v>
      </c>
      <c r="CO284" s="61">
        <f>IF(COUNTIF(Setup_Hierarchy!$J$85:$IV$85,"="&amp;$K284)&lt;&gt;0,$L284,0)</f>
        <v>0</v>
      </c>
      <c r="CP284" s="61">
        <f>IF(COUNTIF(Setup_Hierarchy!$J$86:$IV$86,"="&amp;$K284)&lt;&gt;0,$L284,0)</f>
        <v>0</v>
      </c>
      <c r="CQ284" s="61">
        <f>IF(COUNTIF(Setup_Hierarchy!$J$87:$IV$87,"="&amp;$K284)&lt;&gt;0,$L284,0)</f>
        <v>0</v>
      </c>
      <c r="CR284" s="61">
        <f>IF(COUNTIF(Setup_Hierarchy!$J$88:$IV$88,"="&amp;$K284)&lt;&gt;0,$L284,0)</f>
        <v>0</v>
      </c>
      <c r="CS284" s="61">
        <f>IF(COUNTIF(Setup_Hierarchy!$J$89:$IV$89,"="&amp;$K284)&lt;&gt;0,$L284,0)</f>
        <v>0</v>
      </c>
      <c r="CT284" s="61">
        <f>IF(COUNTIF(Setup_Hierarchy!$J$90:$IV$90,"="&amp;$K284)&lt;&gt;0,$L284,0)</f>
        <v>0</v>
      </c>
      <c r="CU284" s="61">
        <f>IF(COUNTIF(Setup_Hierarchy!$J$91:$IV$91,"="&amp;$K284)&lt;&gt;0,$L284,0)</f>
        <v>0</v>
      </c>
      <c r="CV284" s="61">
        <f>IF(COUNTIF(Setup_Hierarchy!$J$92:$IV$92,"="&amp;$K284)&lt;&gt;0,$L284,0)</f>
        <v>0</v>
      </c>
      <c r="CW284" s="61">
        <f>IF(COUNTIF(Setup_Hierarchy!$J$93:$IV$93,"="&amp;$K284)&lt;&gt;0,$L284,0)</f>
        <v>0</v>
      </c>
      <c r="CX284" s="61">
        <f>IF(COUNTIF(Setup_Hierarchy!$J$94:$IV$94,"="&amp;$K284)&lt;&gt;0,$L284,0)</f>
        <v>0</v>
      </c>
      <c r="CY284" s="61">
        <f>IF(COUNTIF(Setup_Hierarchy!$J$95:$IV$95,"="&amp;$K284)&lt;&gt;0,$L284,0)</f>
        <v>0</v>
      </c>
      <c r="CZ284" s="61">
        <f>IF(COUNTIF(Setup_Hierarchy!$J$96:$IV$96,"="&amp;$K284)&lt;&gt;0,$L284,0)</f>
        <v>0</v>
      </c>
      <c r="DA284" s="61">
        <f>IF(COUNTIF(Setup_Hierarchy!$J$97:$IV$97,"="&amp;$K284)&lt;&gt;0,$L284,0)</f>
        <v>0</v>
      </c>
      <c r="DB284" s="61">
        <f>IF(COUNTIF(Setup_Hierarchy!$J$98:$IV$98,"="&amp;$K284)&lt;&gt;0,$L284,0)</f>
        <v>0</v>
      </c>
      <c r="DC284" s="61">
        <f>IF(COUNTIF(Setup_Hierarchy!$J$99:$IV$99,"="&amp;$K284)&lt;&gt;0,$L284,0)</f>
        <v>0</v>
      </c>
      <c r="DD284" s="61">
        <f>IF(COUNTIF(Setup_Hierarchy!$J$100:$IV$100,"="&amp;$K284)&lt;&gt;0,$L284,0)</f>
        <v>0</v>
      </c>
      <c r="DE284" s="61">
        <f>IF(COUNTIF(Setup_Hierarchy!$J$101:$IV$101,"="&amp;$K284)&lt;&gt;0,$L284,0)</f>
        <v>0</v>
      </c>
      <c r="DF284" s="61">
        <f>IF(COUNTIF(Setup_Hierarchy!$J$102:$IV$102,"="&amp;$K284)&lt;&gt;0,$L284,0)</f>
        <v>0</v>
      </c>
      <c r="DG284" s="61">
        <f>IF(COUNTIF(Setup_Hierarchy!$J$103:$IV$103,"="&amp;$K284)&lt;&gt;0,$L284,0)</f>
        <v>0</v>
      </c>
      <c r="DH284" s="61">
        <f>IF(COUNTIF(Setup_Hierarchy!$J$104:$IV$104,"="&amp;$K284)&lt;&gt;0,$L284,0)</f>
        <v>0</v>
      </c>
      <c r="DI284" s="61">
        <f>IF(COUNTIF(Setup_Hierarchy!$J$105:$IV$105,"="&amp;$K284)&lt;&gt;0,$L284,0)</f>
        <v>0</v>
      </c>
      <c r="DJ284" s="61">
        <f>IF(COUNTIF(Setup_Hierarchy!$J$106:$IV$106,"="&amp;$K284)&lt;&gt;0,$L284,0)</f>
        <v>0</v>
      </c>
      <c r="DK284" s="61">
        <f>IF(COUNTIF(Setup_Hierarchy!$J$107:$IV$107,"="&amp;$K284)&lt;&gt;0,$L284,0)</f>
        <v>0</v>
      </c>
      <c r="DL284" s="61">
        <f>IF(COUNTIF(Setup_Hierarchy!$J$108:$IV$108,"="&amp;$K284)&lt;&gt;0,$L284,0)</f>
        <v>0</v>
      </c>
      <c r="DM284" s="61">
        <f>IF(COUNTIF(Setup_Hierarchy!$J$109:$IV$109,"="&amp;$K284)&lt;&gt;0,$L284,0)</f>
        <v>0</v>
      </c>
      <c r="DN284" s="61">
        <f>IF(COUNTIF(Setup_Hierarchy!$J$110:$IV$110,"="&amp;$K284)&lt;&gt;0,$L284,0)</f>
        <v>0</v>
      </c>
      <c r="DO284" s="61">
        <f>IF(COUNTIF(Setup_Hierarchy!$J$111:$IV$111,"="&amp;$K284)&lt;&gt;0,$L284,0)</f>
        <v>0</v>
      </c>
      <c r="DP284" s="61">
        <f>IF(COUNTIF(Setup_Hierarchy!$J$112:$IV$112,"="&amp;$K284)&lt;&gt;0,$L284,0)</f>
        <v>0</v>
      </c>
      <c r="DQ284" s="61">
        <f>IF(COUNTIF(Setup_Hierarchy!$J$113:$IV$113,"="&amp;$K284)&lt;&gt;0,$L284,0)</f>
        <v>0</v>
      </c>
      <c r="DR284" s="61">
        <f>IF(COUNTIF(Setup_Hierarchy!$J$114:$IV$114,"="&amp;$K284)&lt;&gt;0,$L284,0)</f>
        <v>0</v>
      </c>
      <c r="DS284" s="61">
        <f>IF(COUNTIF(Setup_Hierarchy!$J$115:$IV$115,"="&amp;$K284)&lt;&gt;0,$L284,0)</f>
        <v>0</v>
      </c>
      <c r="DT284" s="61">
        <f>IF(COUNTIF(Setup_Hierarchy!$J$116:$IV$116,"="&amp;$K284)&lt;&gt;0,$L284,0)</f>
        <v>0</v>
      </c>
    </row>
    <row r="285" spans="2:124" x14ac:dyDescent="0.2">
      <c r="B285" t="s">
        <v>43</v>
      </c>
      <c r="C285">
        <v>407</v>
      </c>
      <c r="D285" t="s">
        <v>9</v>
      </c>
      <c r="E285" t="s">
        <v>369</v>
      </c>
      <c r="F285" t="s">
        <v>526</v>
      </c>
      <c r="G285" t="s">
        <v>523</v>
      </c>
      <c r="H285" t="s">
        <v>35</v>
      </c>
      <c r="I285">
        <v>0.22564999999999999</v>
      </c>
      <c r="J285">
        <v>0.35858400000000001</v>
      </c>
      <c r="K285">
        <v>628</v>
      </c>
      <c r="L285">
        <v>-3.58</v>
      </c>
      <c r="M285" s="61">
        <f>IF(COUNTIF(Setup_Hierarchy!$J$5:$IV$5,"="&amp;$K285)&lt;&gt;0,$L285,0)</f>
        <v>-3.58</v>
      </c>
      <c r="N285" s="61">
        <f>IF(COUNTIF(Setup_Hierarchy!$J$6:$IV$6,"="&amp;$K285)&lt;&gt;0,$L285,0)</f>
        <v>-3.58</v>
      </c>
      <c r="O285" s="61">
        <f>IF(COUNTIF(Setup_Hierarchy!$J$7:$IV$7,"="&amp;$K285)&lt;&gt;0,$L285,0)</f>
        <v>-3.58</v>
      </c>
      <c r="P285" s="61">
        <f>IF(COUNTIF(Setup_Hierarchy!$J$8:$IV$8,"="&amp;$K285)&lt;&gt;0,$L285,0)</f>
        <v>0</v>
      </c>
      <c r="Q285" s="61">
        <f>IF(COUNTIF(Setup_Hierarchy!$J$9:$IV$9,"="&amp;$K285)&lt;&gt;0,$L285,0)</f>
        <v>0</v>
      </c>
      <c r="R285" s="61">
        <f>IF(COUNTIF(Setup_Hierarchy!$J$10:$IV$10,"="&amp;$K285)&lt;&gt;0,$L285,0)</f>
        <v>0</v>
      </c>
      <c r="S285" s="61">
        <f>IF(COUNTIF(Setup_Hierarchy!$J$11:$IV$11,"="&amp;$K285)&lt;&gt;0,$L285,0)</f>
        <v>0</v>
      </c>
      <c r="T285" s="61">
        <f>IF(COUNTIF(Setup_Hierarchy!$J$12:$IV$12,"="&amp;$K285)&lt;&gt;0,$L285,0)</f>
        <v>0</v>
      </c>
      <c r="U285" s="61">
        <f>IF(COUNTIF(Setup_Hierarchy!$J$13:$IV$13,"="&amp;$K285)&lt;&gt;0,$L285,0)</f>
        <v>0</v>
      </c>
      <c r="V285" s="61">
        <f>IF(COUNTIF(Setup_Hierarchy!$J$14:$IV$14,"="&amp;$K285)&lt;&gt;0,$L285,0)</f>
        <v>0</v>
      </c>
      <c r="W285" s="61">
        <f>IF(COUNTIF(Setup_Hierarchy!$J$15:$IV$15,"="&amp;$K285)&lt;&gt;0,$L285,0)</f>
        <v>0</v>
      </c>
      <c r="X285" s="61">
        <f>IF(COUNTIF(Setup_Hierarchy!$J$16:$IV$16,"="&amp;$K285)&lt;&gt;0,$L285,0)</f>
        <v>0</v>
      </c>
      <c r="Y285" s="61">
        <f>IF(COUNTIF(Setup_Hierarchy!$J$17:$IV$17,"="&amp;$K285)&lt;&gt;0,$L285,0)</f>
        <v>0</v>
      </c>
      <c r="Z285" s="61">
        <f>IF(COUNTIF(Setup_Hierarchy!$J$18:$IV$18,"="&amp;$K285)&lt;&gt;0,$L285,0)</f>
        <v>0</v>
      </c>
      <c r="AA285" s="61">
        <f>IF(COUNTIF(Setup_Hierarchy!$J$19:$IV$19,"="&amp;$K285)&lt;&gt;0,$L285,0)</f>
        <v>0</v>
      </c>
      <c r="AB285" s="61">
        <f>IF(COUNTIF(Setup_Hierarchy!$J$20:$IV$20,"="&amp;$K285)&lt;&gt;0,$L285,0)</f>
        <v>0</v>
      </c>
      <c r="AC285" s="61">
        <f>IF(COUNTIF(Setup_Hierarchy!$J$21:$IV$21,"="&amp;$K285)&lt;&gt;0,$L285,0)</f>
        <v>0</v>
      </c>
      <c r="AD285" s="61">
        <f>IF(COUNTIF(Setup_Hierarchy!$J$22:$IV$22,"="&amp;$K285)&lt;&gt;0,$L285,0)</f>
        <v>0</v>
      </c>
      <c r="AE285" s="61">
        <f>IF(COUNTIF(Setup_Hierarchy!$J$23:$IV$23,"="&amp;$K285)&lt;&gt;0,$L285,0)</f>
        <v>0</v>
      </c>
      <c r="AF285" s="61">
        <f>IF(COUNTIF(Setup_Hierarchy!$J$24:$IV$24,"="&amp;$K285)&lt;&gt;0,$L285,0)</f>
        <v>0</v>
      </c>
      <c r="AG285" s="61">
        <f>IF(COUNTIF(Setup_Hierarchy!$J$25:$IV$25,"="&amp;$K285)&lt;&gt;0,$L285,0)</f>
        <v>0</v>
      </c>
      <c r="AH285" s="61">
        <f>IF(COUNTIF(Setup_Hierarchy!$J$26:$IV$26,"="&amp;$K285)&lt;&gt;0,$L285,0)</f>
        <v>0</v>
      </c>
      <c r="AI285" s="61">
        <f>IF(COUNTIF(Setup_Hierarchy!$J$27:$IV$27,"="&amp;$K285)&lt;&gt;0,$L285,0)</f>
        <v>0</v>
      </c>
      <c r="AJ285" s="61">
        <f>IF(COUNTIF(Setup_Hierarchy!$J$28:$IV$28,"="&amp;$K285)&lt;&gt;0,$L285,0)</f>
        <v>0</v>
      </c>
      <c r="AK285" s="61">
        <f>IF(COUNTIF(Setup_Hierarchy!$J$29:$IV$29,"="&amp;$K285)&lt;&gt;0,$L285,0)</f>
        <v>0</v>
      </c>
      <c r="AL285" s="61">
        <f>IF(COUNTIF(Setup_Hierarchy!$J$30:$IV$30,"="&amp;$K285)&lt;&gt;0,$L285,0)</f>
        <v>0</v>
      </c>
      <c r="AM285" s="61">
        <f>IF(COUNTIF(Setup_Hierarchy!$J$31:$IV$31,"="&amp;$K285)&lt;&gt;0,$L285,0)</f>
        <v>0</v>
      </c>
      <c r="AN285" s="61">
        <f>IF(COUNTIF(Setup_Hierarchy!$J$32:$IV$32,"="&amp;$K285)&lt;&gt;0,$L285,0)</f>
        <v>0</v>
      </c>
      <c r="AO285" s="61">
        <f>IF(COUNTIF(Setup_Hierarchy!$J$33:$IV$33,"="&amp;$K285)&lt;&gt;0,$L285,0)</f>
        <v>0</v>
      </c>
      <c r="AP285" s="61">
        <f>IF(COUNTIF(Setup_Hierarchy!$J$34:$IV$34,"="&amp;$K285)&lt;&gt;0,$L285,0)</f>
        <v>0</v>
      </c>
      <c r="AQ285" s="61">
        <f>IF(COUNTIF(Setup_Hierarchy!$J$35:$IV$35,"="&amp;$K285)&lt;&gt;0,$L285,0)</f>
        <v>0</v>
      </c>
      <c r="AR285" s="61">
        <f>IF(COUNTIF(Setup_Hierarchy!$J$36:$IV$36,"="&amp;$K285)&lt;&gt;0,$L285,0)</f>
        <v>0</v>
      </c>
      <c r="AS285" s="61">
        <f>IF(COUNTIF(Setup_Hierarchy!$J$37:$IV$37,"="&amp;$K285)&lt;&gt;0,$L285,0)</f>
        <v>0</v>
      </c>
      <c r="AT285" s="61">
        <f>IF(COUNTIF(Setup_Hierarchy!$J$38:$IV$38,"="&amp;$K285)&lt;&gt;0,$L285,0)</f>
        <v>0</v>
      </c>
      <c r="AU285" s="61">
        <f>IF(COUNTIF(Setup_Hierarchy!$J$39:$IV$39,"="&amp;$K285)&lt;&gt;0,$L285,0)</f>
        <v>0</v>
      </c>
      <c r="AV285" s="61">
        <f>IF(COUNTIF(Setup_Hierarchy!$J$40:$IV$40,"="&amp;$K285)&lt;&gt;0,$L285,0)</f>
        <v>0</v>
      </c>
      <c r="AW285" s="61">
        <f>IF(COUNTIF(Setup_Hierarchy!$J$41:$IV$41,"="&amp;$K285)&lt;&gt;0,$L285,0)</f>
        <v>0</v>
      </c>
      <c r="AX285" s="61">
        <f>IF(COUNTIF(Setup_Hierarchy!$J$42:$IV$42,"="&amp;$K285)&lt;&gt;0,$L285,0)</f>
        <v>0</v>
      </c>
      <c r="AY285" s="61">
        <f>IF(COUNTIF(Setup_Hierarchy!$J$43:$IV$43,"="&amp;$K285)&lt;&gt;0,$L285,0)</f>
        <v>0</v>
      </c>
      <c r="AZ285" s="61">
        <f>IF(COUNTIF(Setup_Hierarchy!$J$44:$IV$44,"="&amp;$K285)&lt;&gt;0,$L285,0)</f>
        <v>0</v>
      </c>
      <c r="BA285" s="61">
        <f>IF(COUNTIF(Setup_Hierarchy!$J$45:$IV$45,"="&amp;$K285)&lt;&gt;0,$L285,0)</f>
        <v>0</v>
      </c>
      <c r="BB285" s="61">
        <f>IF(COUNTIF(Setup_Hierarchy!$J$46:$IV$46,"="&amp;$K285)&lt;&gt;0,$L285,0)</f>
        <v>0</v>
      </c>
      <c r="BC285" s="61">
        <f>IF(COUNTIF(Setup_Hierarchy!$J$47:$IV$47,"="&amp;$K285)&lt;&gt;0,$L285,0)</f>
        <v>0</v>
      </c>
      <c r="BD285" s="61">
        <f>IF(COUNTIF(Setup_Hierarchy!$J$48:$IV$48,"="&amp;$K285)&lt;&gt;0,$L285,0)</f>
        <v>0</v>
      </c>
      <c r="BE285" s="61">
        <f>IF(COUNTIF(Setup_Hierarchy!$J$49:$IV$49,"="&amp;$K285)&lt;&gt;0,$L285,0)</f>
        <v>0</v>
      </c>
      <c r="BF285" s="61">
        <f>IF(COUNTIF(Setup_Hierarchy!$J$50:$IV$50,"="&amp;$K285)&lt;&gt;0,$L285,0)</f>
        <v>0</v>
      </c>
      <c r="BG285" s="61">
        <f>IF(COUNTIF(Setup_Hierarchy!$J$51:$IV$51,"="&amp;$K285)&lt;&gt;0,$L285,0)</f>
        <v>-3.58</v>
      </c>
      <c r="BH285" s="61">
        <f>IF(COUNTIF(Setup_Hierarchy!$J$52:$IV$52,"="&amp;$K285)&lt;&gt;0,$L285,0)</f>
        <v>0</v>
      </c>
      <c r="BI285" s="61">
        <f>IF(COUNTIF(Setup_Hierarchy!$J$53:$IV$53,"="&amp;$K285)&lt;&gt;0,$L285,0)</f>
        <v>0</v>
      </c>
      <c r="BJ285" s="61">
        <f>IF(COUNTIF(Setup_Hierarchy!$J$54:$IV$54,"="&amp;$K285)&lt;&gt;0,$L285,0)</f>
        <v>0</v>
      </c>
      <c r="BK285" s="61">
        <f>IF(COUNTIF(Setup_Hierarchy!$J$55:$IV$55,"="&amp;$K285)&lt;&gt;0,$L285,0)</f>
        <v>0</v>
      </c>
      <c r="BL285" s="61">
        <f>IF(COUNTIF(Setup_Hierarchy!$J$56:$IV$56,"="&amp;$K285)&lt;&gt;0,$L285,0)</f>
        <v>0</v>
      </c>
      <c r="BM285" s="61">
        <f>IF(COUNTIF(Setup_Hierarchy!$J$57:$IV$57,"="&amp;$K285)&lt;&gt;0,$L285,0)</f>
        <v>0</v>
      </c>
      <c r="BN285" s="61">
        <f>IF(COUNTIF(Setup_Hierarchy!$J$58:$IV$58,"="&amp;$K285)&lt;&gt;0,$L285,0)</f>
        <v>0</v>
      </c>
      <c r="BO285" s="61">
        <f>IF(COUNTIF(Setup_Hierarchy!$J$59:$IV$59,"="&amp;$K285)&lt;&gt;0,$L285,0)</f>
        <v>-3.58</v>
      </c>
      <c r="BP285" s="61">
        <f>IF(COUNTIF(Setup_Hierarchy!$J$60:$IV$60,"="&amp;$K285)&lt;&gt;0,$L285,0)</f>
        <v>0</v>
      </c>
      <c r="BQ285" s="61">
        <f>IF(COUNTIF(Setup_Hierarchy!$J$61:$IV$61,"="&amp;$K285)&lt;&gt;0,$L285,0)</f>
        <v>0</v>
      </c>
      <c r="BR285" s="61">
        <f>IF(COUNTIF(Setup_Hierarchy!$J$62:$IV$62,"="&amp;$K285)&lt;&gt;0,$L285,0)</f>
        <v>0</v>
      </c>
      <c r="BS285" s="61">
        <f>IF(COUNTIF(Setup_Hierarchy!$J$63:$IV$63,"="&amp;$K285)&lt;&gt;0,$L285,0)</f>
        <v>0</v>
      </c>
      <c r="BT285" s="61">
        <f>IF(COUNTIF(Setup_Hierarchy!$J$64:$IV$64,"="&amp;$K285)&lt;&gt;0,$L285,0)</f>
        <v>0</v>
      </c>
      <c r="BU285" s="61">
        <f>IF(COUNTIF(Setup_Hierarchy!$J$65:$IV$65,"="&amp;$K285)&lt;&gt;0,$L285,0)</f>
        <v>0</v>
      </c>
      <c r="BV285" s="61">
        <f>IF(COUNTIF(Setup_Hierarchy!$J$66:$IV$66,"="&amp;$K285)&lt;&gt;0,$L285,0)</f>
        <v>0</v>
      </c>
      <c r="BW285" s="61">
        <f>IF(COUNTIF(Setup_Hierarchy!$J$67:$IV$67,"="&amp;$K285)&lt;&gt;0,$L285,0)</f>
        <v>0</v>
      </c>
      <c r="BX285" s="61">
        <f>IF(COUNTIF(Setup_Hierarchy!$J$68:$IV$68,"="&amp;$K285)&lt;&gt;0,$L285,0)</f>
        <v>0</v>
      </c>
      <c r="BY285" s="61">
        <f>IF(COUNTIF(Setup_Hierarchy!$J$69:$IV$69,"="&amp;$K285)&lt;&gt;0,$L285,0)</f>
        <v>0</v>
      </c>
      <c r="BZ285" s="61">
        <f>IF(COUNTIF(Setup_Hierarchy!$J$70:$IV$70,"="&amp;$K285)&lt;&gt;0,$L285,0)</f>
        <v>0</v>
      </c>
      <c r="CA285" s="61">
        <f>IF(COUNTIF(Setup_Hierarchy!$J$71:$IV$71,"="&amp;$K285)&lt;&gt;0,$L285,0)</f>
        <v>0</v>
      </c>
      <c r="CB285" s="61">
        <f>IF(COUNTIF(Setup_Hierarchy!$J$72:$IV$72,"="&amp;$K285)&lt;&gt;0,$L285,0)</f>
        <v>0</v>
      </c>
      <c r="CC285" s="61">
        <f>IF(COUNTIF(Setup_Hierarchy!$J$73:$IV$73,"="&amp;$K285)&lt;&gt;0,$L285,0)</f>
        <v>0</v>
      </c>
      <c r="CD285" s="61">
        <f>IF(COUNTIF(Setup_Hierarchy!$J$74:$IV$74,"="&amp;$K285)&lt;&gt;0,$L285,0)</f>
        <v>0</v>
      </c>
      <c r="CE285" s="61">
        <f>IF(COUNTIF(Setup_Hierarchy!$J$75:$IV$75,"="&amp;$K285)&lt;&gt;0,$L285,0)</f>
        <v>-3.58</v>
      </c>
      <c r="CF285" s="61">
        <f>IF(COUNTIF(Setup_Hierarchy!$J$76:$IV$76,"="&amp;$K285)&lt;&gt;0,$L285,0)</f>
        <v>-3.58</v>
      </c>
      <c r="CG285" s="61">
        <f>IF(COUNTIF(Setup_Hierarchy!$J$77:$IV$77,"="&amp;$K285)&lt;&gt;0,$L285,0)</f>
        <v>0</v>
      </c>
      <c r="CH285" s="61">
        <f>IF(COUNTIF(Setup_Hierarchy!$J$78:$IV$78,"="&amp;$K285)&lt;&gt;0,$L285,0)</f>
        <v>0</v>
      </c>
      <c r="CI285" s="61">
        <f>IF(COUNTIF(Setup_Hierarchy!$J$79:$IV$79,"="&amp;$K285)&lt;&gt;0,$L285,0)</f>
        <v>0</v>
      </c>
      <c r="CJ285" s="61">
        <f>IF(COUNTIF(Setup_Hierarchy!$J$80:$IV$80,"="&amp;$K285)&lt;&gt;0,$L285,0)</f>
        <v>0</v>
      </c>
      <c r="CK285" s="61">
        <f>IF(COUNTIF(Setup_Hierarchy!$J$81:$IV$81,"="&amp;$K285)&lt;&gt;0,$L285,0)</f>
        <v>0</v>
      </c>
      <c r="CL285" s="61">
        <f>IF(COUNTIF(Setup_Hierarchy!$J$82:$IV$82,"="&amp;$K285)&lt;&gt;0,$L285,0)</f>
        <v>0</v>
      </c>
      <c r="CM285" s="61">
        <f>IF(COUNTIF(Setup_Hierarchy!$J$83:$IV$83,"="&amp;$K285)&lt;&gt;0,$L285,0)</f>
        <v>0</v>
      </c>
      <c r="CN285" s="61">
        <f>IF(COUNTIF(Setup_Hierarchy!$J$84:$IV$84,"="&amp;$K285)&lt;&gt;0,$L285,0)</f>
        <v>0</v>
      </c>
      <c r="CO285" s="61">
        <f>IF(COUNTIF(Setup_Hierarchy!$J$85:$IV$85,"="&amp;$K285)&lt;&gt;0,$L285,0)</f>
        <v>0</v>
      </c>
      <c r="CP285" s="61">
        <f>IF(COUNTIF(Setup_Hierarchy!$J$86:$IV$86,"="&amp;$K285)&lt;&gt;0,$L285,0)</f>
        <v>0</v>
      </c>
      <c r="CQ285" s="61">
        <f>IF(COUNTIF(Setup_Hierarchy!$J$87:$IV$87,"="&amp;$K285)&lt;&gt;0,$L285,0)</f>
        <v>0</v>
      </c>
      <c r="CR285" s="61">
        <f>IF(COUNTIF(Setup_Hierarchy!$J$88:$IV$88,"="&amp;$K285)&lt;&gt;0,$L285,0)</f>
        <v>0</v>
      </c>
      <c r="CS285" s="61">
        <f>IF(COUNTIF(Setup_Hierarchy!$J$89:$IV$89,"="&amp;$K285)&lt;&gt;0,$L285,0)</f>
        <v>0</v>
      </c>
      <c r="CT285" s="61">
        <f>IF(COUNTIF(Setup_Hierarchy!$J$90:$IV$90,"="&amp;$K285)&lt;&gt;0,$L285,0)</f>
        <v>0</v>
      </c>
      <c r="CU285" s="61">
        <f>IF(COUNTIF(Setup_Hierarchy!$J$91:$IV$91,"="&amp;$K285)&lt;&gt;0,$L285,0)</f>
        <v>0</v>
      </c>
      <c r="CV285" s="61">
        <f>IF(COUNTIF(Setup_Hierarchy!$J$92:$IV$92,"="&amp;$K285)&lt;&gt;0,$L285,0)</f>
        <v>0</v>
      </c>
      <c r="CW285" s="61">
        <f>IF(COUNTIF(Setup_Hierarchy!$J$93:$IV$93,"="&amp;$K285)&lt;&gt;0,$L285,0)</f>
        <v>0</v>
      </c>
      <c r="CX285" s="61">
        <f>IF(COUNTIF(Setup_Hierarchy!$J$94:$IV$94,"="&amp;$K285)&lt;&gt;0,$L285,0)</f>
        <v>0</v>
      </c>
      <c r="CY285" s="61">
        <f>IF(COUNTIF(Setup_Hierarchy!$J$95:$IV$95,"="&amp;$K285)&lt;&gt;0,$L285,0)</f>
        <v>0</v>
      </c>
      <c r="CZ285" s="61">
        <f>IF(COUNTIF(Setup_Hierarchy!$J$96:$IV$96,"="&amp;$K285)&lt;&gt;0,$L285,0)</f>
        <v>0</v>
      </c>
      <c r="DA285" s="61">
        <f>IF(COUNTIF(Setup_Hierarchy!$J$97:$IV$97,"="&amp;$K285)&lt;&gt;0,$L285,0)</f>
        <v>0</v>
      </c>
      <c r="DB285" s="61">
        <f>IF(COUNTIF(Setup_Hierarchy!$J$98:$IV$98,"="&amp;$K285)&lt;&gt;0,$L285,0)</f>
        <v>0</v>
      </c>
      <c r="DC285" s="61">
        <f>IF(COUNTIF(Setup_Hierarchy!$J$99:$IV$99,"="&amp;$K285)&lt;&gt;0,$L285,0)</f>
        <v>0</v>
      </c>
      <c r="DD285" s="61">
        <f>IF(COUNTIF(Setup_Hierarchy!$J$100:$IV$100,"="&amp;$K285)&lt;&gt;0,$L285,0)</f>
        <v>0</v>
      </c>
      <c r="DE285" s="61">
        <f>IF(COUNTIF(Setup_Hierarchy!$J$101:$IV$101,"="&amp;$K285)&lt;&gt;0,$L285,0)</f>
        <v>0</v>
      </c>
      <c r="DF285" s="61">
        <f>IF(COUNTIF(Setup_Hierarchy!$J$102:$IV$102,"="&amp;$K285)&lt;&gt;0,$L285,0)</f>
        <v>0</v>
      </c>
      <c r="DG285" s="61">
        <f>IF(COUNTIF(Setup_Hierarchy!$J$103:$IV$103,"="&amp;$K285)&lt;&gt;0,$L285,0)</f>
        <v>0</v>
      </c>
      <c r="DH285" s="61">
        <f>IF(COUNTIF(Setup_Hierarchy!$J$104:$IV$104,"="&amp;$K285)&lt;&gt;0,$L285,0)</f>
        <v>0</v>
      </c>
      <c r="DI285" s="61">
        <f>IF(COUNTIF(Setup_Hierarchy!$J$105:$IV$105,"="&amp;$K285)&lt;&gt;0,$L285,0)</f>
        <v>0</v>
      </c>
      <c r="DJ285" s="61">
        <f>IF(COUNTIF(Setup_Hierarchy!$J$106:$IV$106,"="&amp;$K285)&lt;&gt;0,$L285,0)</f>
        <v>0</v>
      </c>
      <c r="DK285" s="61">
        <f>IF(COUNTIF(Setup_Hierarchy!$J$107:$IV$107,"="&amp;$K285)&lt;&gt;0,$L285,0)</f>
        <v>0</v>
      </c>
      <c r="DL285" s="61">
        <f>IF(COUNTIF(Setup_Hierarchy!$J$108:$IV$108,"="&amp;$K285)&lt;&gt;0,$L285,0)</f>
        <v>0</v>
      </c>
      <c r="DM285" s="61">
        <f>IF(COUNTIF(Setup_Hierarchy!$J$109:$IV$109,"="&amp;$K285)&lt;&gt;0,$L285,0)</f>
        <v>0</v>
      </c>
      <c r="DN285" s="61">
        <f>IF(COUNTIF(Setup_Hierarchy!$J$110:$IV$110,"="&amp;$K285)&lt;&gt;0,$L285,0)</f>
        <v>0</v>
      </c>
      <c r="DO285" s="61">
        <f>IF(COUNTIF(Setup_Hierarchy!$J$111:$IV$111,"="&amp;$K285)&lt;&gt;0,$L285,0)</f>
        <v>0</v>
      </c>
      <c r="DP285" s="61">
        <f>IF(COUNTIF(Setup_Hierarchy!$J$112:$IV$112,"="&amp;$K285)&lt;&gt;0,$L285,0)</f>
        <v>0</v>
      </c>
      <c r="DQ285" s="61">
        <f>IF(COUNTIF(Setup_Hierarchy!$J$113:$IV$113,"="&amp;$K285)&lt;&gt;0,$L285,0)</f>
        <v>0</v>
      </c>
      <c r="DR285" s="61">
        <f>IF(COUNTIF(Setup_Hierarchy!$J$114:$IV$114,"="&amp;$K285)&lt;&gt;0,$L285,0)</f>
        <v>0</v>
      </c>
      <c r="DS285" s="61">
        <f>IF(COUNTIF(Setup_Hierarchy!$J$115:$IV$115,"="&amp;$K285)&lt;&gt;0,$L285,0)</f>
        <v>0</v>
      </c>
      <c r="DT285" s="61">
        <f>IF(COUNTIF(Setup_Hierarchy!$J$116:$IV$116,"="&amp;$K285)&lt;&gt;0,$L285,0)</f>
        <v>0</v>
      </c>
    </row>
    <row r="286" spans="2:124" x14ac:dyDescent="0.2">
      <c r="B286" t="s">
        <v>43</v>
      </c>
      <c r="C286">
        <v>407</v>
      </c>
      <c r="D286" t="s">
        <v>9</v>
      </c>
      <c r="E286" t="s">
        <v>369</v>
      </c>
      <c r="F286" t="s">
        <v>526</v>
      </c>
      <c r="G286" t="s">
        <v>523</v>
      </c>
      <c r="H286" t="s">
        <v>35</v>
      </c>
      <c r="I286">
        <v>0.22564999999999999</v>
      </c>
      <c r="J286">
        <v>0.35858400000000001</v>
      </c>
      <c r="K286">
        <v>679</v>
      </c>
      <c r="L286">
        <v>-20.52</v>
      </c>
      <c r="M286" s="61">
        <f>IF(COUNTIF(Setup_Hierarchy!$J$5:$IV$5,"="&amp;$K286)&lt;&gt;0,$L286,0)</f>
        <v>-20.52</v>
      </c>
      <c r="N286" s="61">
        <f>IF(COUNTIF(Setup_Hierarchy!$J$6:$IV$6,"="&amp;$K286)&lt;&gt;0,$L286,0)</f>
        <v>-20.52</v>
      </c>
      <c r="O286" s="61">
        <f>IF(COUNTIF(Setup_Hierarchy!$J$7:$IV$7,"="&amp;$K286)&lt;&gt;0,$L286,0)</f>
        <v>-20.52</v>
      </c>
      <c r="P286" s="61">
        <f>IF(COUNTIF(Setup_Hierarchy!$J$8:$IV$8,"="&amp;$K286)&lt;&gt;0,$L286,0)</f>
        <v>-20.52</v>
      </c>
      <c r="Q286" s="61">
        <f>IF(COUNTIF(Setup_Hierarchy!$J$9:$IV$9,"="&amp;$K286)&lt;&gt;0,$L286,0)</f>
        <v>-20.52</v>
      </c>
      <c r="R286" s="61">
        <f>IF(COUNTIF(Setup_Hierarchy!$J$10:$IV$10,"="&amp;$K286)&lt;&gt;0,$L286,0)</f>
        <v>0</v>
      </c>
      <c r="S286" s="61">
        <f>IF(COUNTIF(Setup_Hierarchy!$J$11:$IV$11,"="&amp;$K286)&lt;&gt;0,$L286,0)</f>
        <v>0</v>
      </c>
      <c r="T286" s="61">
        <f>IF(COUNTIF(Setup_Hierarchy!$J$12:$IV$12,"="&amp;$K286)&lt;&gt;0,$L286,0)</f>
        <v>0</v>
      </c>
      <c r="U286" s="61">
        <f>IF(COUNTIF(Setup_Hierarchy!$J$13:$IV$13,"="&amp;$K286)&lt;&gt;0,$L286,0)</f>
        <v>0</v>
      </c>
      <c r="V286" s="61">
        <f>IF(COUNTIF(Setup_Hierarchy!$J$14:$IV$14,"="&amp;$K286)&lt;&gt;0,$L286,0)</f>
        <v>-20.52</v>
      </c>
      <c r="W286" s="61">
        <f>IF(COUNTIF(Setup_Hierarchy!$J$15:$IV$15,"="&amp;$K286)&lt;&gt;0,$L286,0)</f>
        <v>-20.52</v>
      </c>
      <c r="X286" s="61">
        <f>IF(COUNTIF(Setup_Hierarchy!$J$16:$IV$16,"="&amp;$K286)&lt;&gt;0,$L286,0)</f>
        <v>0</v>
      </c>
      <c r="Y286" s="61">
        <f>IF(COUNTIF(Setup_Hierarchy!$J$17:$IV$17,"="&amp;$K286)&lt;&gt;0,$L286,0)</f>
        <v>0</v>
      </c>
      <c r="Z286" s="61">
        <f>IF(COUNTIF(Setup_Hierarchy!$J$18:$IV$18,"="&amp;$K286)&lt;&gt;0,$L286,0)</f>
        <v>0</v>
      </c>
      <c r="AA286" s="61">
        <f>IF(COUNTIF(Setup_Hierarchy!$J$19:$IV$19,"="&amp;$K286)&lt;&gt;0,$L286,0)</f>
        <v>0</v>
      </c>
      <c r="AB286" s="61">
        <f>IF(COUNTIF(Setup_Hierarchy!$J$20:$IV$20,"="&amp;$K286)&lt;&gt;0,$L286,0)</f>
        <v>0</v>
      </c>
      <c r="AC286" s="61">
        <f>IF(COUNTIF(Setup_Hierarchy!$J$21:$IV$21,"="&amp;$K286)&lt;&gt;0,$L286,0)</f>
        <v>0</v>
      </c>
      <c r="AD286" s="61">
        <f>IF(COUNTIF(Setup_Hierarchy!$J$22:$IV$22,"="&amp;$K286)&lt;&gt;0,$L286,0)</f>
        <v>0</v>
      </c>
      <c r="AE286" s="61">
        <f>IF(COUNTIF(Setup_Hierarchy!$J$23:$IV$23,"="&amp;$K286)&lt;&gt;0,$L286,0)</f>
        <v>0</v>
      </c>
      <c r="AF286" s="61">
        <f>IF(COUNTIF(Setup_Hierarchy!$J$24:$IV$24,"="&amp;$K286)&lt;&gt;0,$L286,0)</f>
        <v>0</v>
      </c>
      <c r="AG286" s="61">
        <f>IF(COUNTIF(Setup_Hierarchy!$J$25:$IV$25,"="&amp;$K286)&lt;&gt;0,$L286,0)</f>
        <v>0</v>
      </c>
      <c r="AH286" s="61">
        <f>IF(COUNTIF(Setup_Hierarchy!$J$26:$IV$26,"="&amp;$K286)&lt;&gt;0,$L286,0)</f>
        <v>0</v>
      </c>
      <c r="AI286" s="61">
        <f>IF(COUNTIF(Setup_Hierarchy!$J$27:$IV$27,"="&amp;$K286)&lt;&gt;0,$L286,0)</f>
        <v>0</v>
      </c>
      <c r="AJ286" s="61">
        <f>IF(COUNTIF(Setup_Hierarchy!$J$28:$IV$28,"="&amp;$K286)&lt;&gt;0,$L286,0)</f>
        <v>0</v>
      </c>
      <c r="AK286" s="61">
        <f>IF(COUNTIF(Setup_Hierarchy!$J$29:$IV$29,"="&amp;$K286)&lt;&gt;0,$L286,0)</f>
        <v>0</v>
      </c>
      <c r="AL286" s="61">
        <f>IF(COUNTIF(Setup_Hierarchy!$J$30:$IV$30,"="&amp;$K286)&lt;&gt;0,$L286,0)</f>
        <v>0</v>
      </c>
      <c r="AM286" s="61">
        <f>IF(COUNTIF(Setup_Hierarchy!$J$31:$IV$31,"="&amp;$K286)&lt;&gt;0,$L286,0)</f>
        <v>0</v>
      </c>
      <c r="AN286" s="61">
        <f>IF(COUNTIF(Setup_Hierarchy!$J$32:$IV$32,"="&amp;$K286)&lt;&gt;0,$L286,0)</f>
        <v>0</v>
      </c>
      <c r="AO286" s="61">
        <f>IF(COUNTIF(Setup_Hierarchy!$J$33:$IV$33,"="&amp;$K286)&lt;&gt;0,$L286,0)</f>
        <v>0</v>
      </c>
      <c r="AP286" s="61">
        <f>IF(COUNTIF(Setup_Hierarchy!$J$34:$IV$34,"="&amp;$K286)&lt;&gt;0,$L286,0)</f>
        <v>0</v>
      </c>
      <c r="AQ286" s="61">
        <f>IF(COUNTIF(Setup_Hierarchy!$J$35:$IV$35,"="&amp;$K286)&lt;&gt;0,$L286,0)</f>
        <v>0</v>
      </c>
      <c r="AR286" s="61">
        <f>IF(COUNTIF(Setup_Hierarchy!$J$36:$IV$36,"="&amp;$K286)&lt;&gt;0,$L286,0)</f>
        <v>0</v>
      </c>
      <c r="AS286" s="61">
        <f>IF(COUNTIF(Setup_Hierarchy!$J$37:$IV$37,"="&amp;$K286)&lt;&gt;0,$L286,0)</f>
        <v>0</v>
      </c>
      <c r="AT286" s="61">
        <f>IF(COUNTIF(Setup_Hierarchy!$J$38:$IV$38,"="&amp;$K286)&lt;&gt;0,$L286,0)</f>
        <v>0</v>
      </c>
      <c r="AU286" s="61">
        <f>IF(COUNTIF(Setup_Hierarchy!$J$39:$IV$39,"="&amp;$K286)&lt;&gt;0,$L286,0)</f>
        <v>0</v>
      </c>
      <c r="AV286" s="61">
        <f>IF(COUNTIF(Setup_Hierarchy!$J$40:$IV$40,"="&amp;$K286)&lt;&gt;0,$L286,0)</f>
        <v>0</v>
      </c>
      <c r="AW286" s="61">
        <f>IF(COUNTIF(Setup_Hierarchy!$J$41:$IV$41,"="&amp;$K286)&lt;&gt;0,$L286,0)</f>
        <v>0</v>
      </c>
      <c r="AX286" s="61">
        <f>IF(COUNTIF(Setup_Hierarchy!$J$42:$IV$42,"="&amp;$K286)&lt;&gt;0,$L286,0)</f>
        <v>0</v>
      </c>
      <c r="AY286" s="61">
        <f>IF(COUNTIF(Setup_Hierarchy!$J$43:$IV$43,"="&amp;$K286)&lt;&gt;0,$L286,0)</f>
        <v>0</v>
      </c>
      <c r="AZ286" s="61">
        <f>IF(COUNTIF(Setup_Hierarchy!$J$44:$IV$44,"="&amp;$K286)&lt;&gt;0,$L286,0)</f>
        <v>0</v>
      </c>
      <c r="BA286" s="61">
        <f>IF(COUNTIF(Setup_Hierarchy!$J$45:$IV$45,"="&amp;$K286)&lt;&gt;0,$L286,0)</f>
        <v>0</v>
      </c>
      <c r="BB286" s="61">
        <f>IF(COUNTIF(Setup_Hierarchy!$J$46:$IV$46,"="&amp;$K286)&lt;&gt;0,$L286,0)</f>
        <v>0</v>
      </c>
      <c r="BC286" s="61">
        <f>IF(COUNTIF(Setup_Hierarchy!$J$47:$IV$47,"="&amp;$K286)&lt;&gt;0,$L286,0)</f>
        <v>0</v>
      </c>
      <c r="BD286" s="61">
        <f>IF(COUNTIF(Setup_Hierarchy!$J$48:$IV$48,"="&amp;$K286)&lt;&gt;0,$L286,0)</f>
        <v>0</v>
      </c>
      <c r="BE286" s="61">
        <f>IF(COUNTIF(Setup_Hierarchy!$J$49:$IV$49,"="&amp;$K286)&lt;&gt;0,$L286,0)</f>
        <v>0</v>
      </c>
      <c r="BF286" s="61">
        <f>IF(COUNTIF(Setup_Hierarchy!$J$50:$IV$50,"="&amp;$K286)&lt;&gt;0,$L286,0)</f>
        <v>0</v>
      </c>
      <c r="BG286" s="61">
        <f>IF(COUNTIF(Setup_Hierarchy!$J$51:$IV$51,"="&amp;$K286)&lt;&gt;0,$L286,0)</f>
        <v>0</v>
      </c>
      <c r="BH286" s="61">
        <f>IF(COUNTIF(Setup_Hierarchy!$J$52:$IV$52,"="&amp;$K286)&lt;&gt;0,$L286,0)</f>
        <v>0</v>
      </c>
      <c r="BI286" s="61">
        <f>IF(COUNTIF(Setup_Hierarchy!$J$53:$IV$53,"="&amp;$K286)&lt;&gt;0,$L286,0)</f>
        <v>0</v>
      </c>
      <c r="BJ286" s="61">
        <f>IF(COUNTIF(Setup_Hierarchy!$J$54:$IV$54,"="&amp;$K286)&lt;&gt;0,$L286,0)</f>
        <v>0</v>
      </c>
      <c r="BK286" s="61">
        <f>IF(COUNTIF(Setup_Hierarchy!$J$55:$IV$55,"="&amp;$K286)&lt;&gt;0,$L286,0)</f>
        <v>0</v>
      </c>
      <c r="BL286" s="61">
        <f>IF(COUNTIF(Setup_Hierarchy!$J$56:$IV$56,"="&amp;$K286)&lt;&gt;0,$L286,0)</f>
        <v>0</v>
      </c>
      <c r="BM286" s="61">
        <f>IF(COUNTIF(Setup_Hierarchy!$J$57:$IV$57,"="&amp;$K286)&lt;&gt;0,$L286,0)</f>
        <v>0</v>
      </c>
      <c r="BN286" s="61">
        <f>IF(COUNTIF(Setup_Hierarchy!$J$58:$IV$58,"="&amp;$K286)&lt;&gt;0,$L286,0)</f>
        <v>0</v>
      </c>
      <c r="BO286" s="61">
        <f>IF(COUNTIF(Setup_Hierarchy!$J$59:$IV$59,"="&amp;$K286)&lt;&gt;0,$L286,0)</f>
        <v>0</v>
      </c>
      <c r="BP286" s="61">
        <f>IF(COUNTIF(Setup_Hierarchy!$J$60:$IV$60,"="&amp;$K286)&lt;&gt;0,$L286,0)</f>
        <v>0</v>
      </c>
      <c r="BQ286" s="61">
        <f>IF(COUNTIF(Setup_Hierarchy!$J$61:$IV$61,"="&amp;$K286)&lt;&gt;0,$L286,0)</f>
        <v>0</v>
      </c>
      <c r="BR286" s="61">
        <f>IF(COUNTIF(Setup_Hierarchy!$J$62:$IV$62,"="&amp;$K286)&lt;&gt;0,$L286,0)</f>
        <v>0</v>
      </c>
      <c r="BS286" s="61">
        <f>IF(COUNTIF(Setup_Hierarchy!$J$63:$IV$63,"="&amp;$K286)&lt;&gt;0,$L286,0)</f>
        <v>0</v>
      </c>
      <c r="BT286" s="61">
        <f>IF(COUNTIF(Setup_Hierarchy!$J$64:$IV$64,"="&amp;$K286)&lt;&gt;0,$L286,0)</f>
        <v>0</v>
      </c>
      <c r="BU286" s="61">
        <f>IF(COUNTIF(Setup_Hierarchy!$J$65:$IV$65,"="&amp;$K286)&lt;&gt;0,$L286,0)</f>
        <v>0</v>
      </c>
      <c r="BV286" s="61">
        <f>IF(COUNTIF(Setup_Hierarchy!$J$66:$IV$66,"="&amp;$K286)&lt;&gt;0,$L286,0)</f>
        <v>0</v>
      </c>
      <c r="BW286" s="61">
        <f>IF(COUNTIF(Setup_Hierarchy!$J$67:$IV$67,"="&amp;$K286)&lt;&gt;0,$L286,0)</f>
        <v>0</v>
      </c>
      <c r="BX286" s="61">
        <f>IF(COUNTIF(Setup_Hierarchy!$J$68:$IV$68,"="&amp;$K286)&lt;&gt;0,$L286,0)</f>
        <v>0</v>
      </c>
      <c r="BY286" s="61">
        <f>IF(COUNTIF(Setup_Hierarchy!$J$69:$IV$69,"="&amp;$K286)&lt;&gt;0,$L286,0)</f>
        <v>0</v>
      </c>
      <c r="BZ286" s="61">
        <f>IF(COUNTIF(Setup_Hierarchy!$J$70:$IV$70,"="&amp;$K286)&lt;&gt;0,$L286,0)</f>
        <v>0</v>
      </c>
      <c r="CA286" s="61">
        <f>IF(COUNTIF(Setup_Hierarchy!$J$71:$IV$71,"="&amp;$K286)&lt;&gt;0,$L286,0)</f>
        <v>0</v>
      </c>
      <c r="CB286" s="61">
        <f>IF(COUNTIF(Setup_Hierarchy!$J$72:$IV$72,"="&amp;$K286)&lt;&gt;0,$L286,0)</f>
        <v>0</v>
      </c>
      <c r="CC286" s="61">
        <f>IF(COUNTIF(Setup_Hierarchy!$J$73:$IV$73,"="&amp;$K286)&lt;&gt;0,$L286,0)</f>
        <v>0</v>
      </c>
      <c r="CD286" s="61">
        <f>IF(COUNTIF(Setup_Hierarchy!$J$74:$IV$74,"="&amp;$K286)&lt;&gt;0,$L286,0)</f>
        <v>0</v>
      </c>
      <c r="CE286" s="61">
        <f>IF(COUNTIF(Setup_Hierarchy!$J$75:$IV$75,"="&amp;$K286)&lt;&gt;0,$L286,0)</f>
        <v>0</v>
      </c>
      <c r="CF286" s="61">
        <f>IF(COUNTIF(Setup_Hierarchy!$J$76:$IV$76,"="&amp;$K286)&lt;&gt;0,$L286,0)</f>
        <v>0</v>
      </c>
      <c r="CG286" s="61">
        <f>IF(COUNTIF(Setup_Hierarchy!$J$77:$IV$77,"="&amp;$K286)&lt;&gt;0,$L286,0)</f>
        <v>0</v>
      </c>
      <c r="CH286" s="61">
        <f>IF(COUNTIF(Setup_Hierarchy!$J$78:$IV$78,"="&amp;$K286)&lt;&gt;0,$L286,0)</f>
        <v>0</v>
      </c>
      <c r="CI286" s="61">
        <f>IF(COUNTIF(Setup_Hierarchy!$J$79:$IV$79,"="&amp;$K286)&lt;&gt;0,$L286,0)</f>
        <v>0</v>
      </c>
      <c r="CJ286" s="61">
        <f>IF(COUNTIF(Setup_Hierarchy!$J$80:$IV$80,"="&amp;$K286)&lt;&gt;0,$L286,0)</f>
        <v>0</v>
      </c>
      <c r="CK286" s="61">
        <f>IF(COUNTIF(Setup_Hierarchy!$J$81:$IV$81,"="&amp;$K286)&lt;&gt;0,$L286,0)</f>
        <v>0</v>
      </c>
      <c r="CL286" s="61">
        <f>IF(COUNTIF(Setup_Hierarchy!$J$82:$IV$82,"="&amp;$K286)&lt;&gt;0,$L286,0)</f>
        <v>0</v>
      </c>
      <c r="CM286" s="61">
        <f>IF(COUNTIF(Setup_Hierarchy!$J$83:$IV$83,"="&amp;$K286)&lt;&gt;0,$L286,0)</f>
        <v>0</v>
      </c>
      <c r="CN286" s="61">
        <f>IF(COUNTIF(Setup_Hierarchy!$J$84:$IV$84,"="&amp;$K286)&lt;&gt;0,$L286,0)</f>
        <v>0</v>
      </c>
      <c r="CO286" s="61">
        <f>IF(COUNTIF(Setup_Hierarchy!$J$85:$IV$85,"="&amp;$K286)&lt;&gt;0,$L286,0)</f>
        <v>0</v>
      </c>
      <c r="CP286" s="61">
        <f>IF(COUNTIF(Setup_Hierarchy!$J$86:$IV$86,"="&amp;$K286)&lt;&gt;0,$L286,0)</f>
        <v>0</v>
      </c>
      <c r="CQ286" s="61">
        <f>IF(COUNTIF(Setup_Hierarchy!$J$87:$IV$87,"="&amp;$K286)&lt;&gt;0,$L286,0)</f>
        <v>0</v>
      </c>
      <c r="CR286" s="61">
        <f>IF(COUNTIF(Setup_Hierarchy!$J$88:$IV$88,"="&amp;$K286)&lt;&gt;0,$L286,0)</f>
        <v>0</v>
      </c>
      <c r="CS286" s="61">
        <f>IF(COUNTIF(Setup_Hierarchy!$J$89:$IV$89,"="&amp;$K286)&lt;&gt;0,$L286,0)</f>
        <v>0</v>
      </c>
      <c r="CT286" s="61">
        <f>IF(COUNTIF(Setup_Hierarchy!$J$90:$IV$90,"="&amp;$K286)&lt;&gt;0,$L286,0)</f>
        <v>0</v>
      </c>
      <c r="CU286" s="61">
        <f>IF(COUNTIF(Setup_Hierarchy!$J$91:$IV$91,"="&amp;$K286)&lt;&gt;0,$L286,0)</f>
        <v>0</v>
      </c>
      <c r="CV286" s="61">
        <f>IF(COUNTIF(Setup_Hierarchy!$J$92:$IV$92,"="&amp;$K286)&lt;&gt;0,$L286,0)</f>
        <v>0</v>
      </c>
      <c r="CW286" s="61">
        <f>IF(COUNTIF(Setup_Hierarchy!$J$93:$IV$93,"="&amp;$K286)&lt;&gt;0,$L286,0)</f>
        <v>0</v>
      </c>
      <c r="CX286" s="61">
        <f>IF(COUNTIF(Setup_Hierarchy!$J$94:$IV$94,"="&amp;$K286)&lt;&gt;0,$L286,0)</f>
        <v>0</v>
      </c>
      <c r="CY286" s="61">
        <f>IF(COUNTIF(Setup_Hierarchy!$J$95:$IV$95,"="&amp;$K286)&lt;&gt;0,$L286,0)</f>
        <v>0</v>
      </c>
      <c r="CZ286" s="61">
        <f>IF(COUNTIF(Setup_Hierarchy!$J$96:$IV$96,"="&amp;$K286)&lt;&gt;0,$L286,0)</f>
        <v>0</v>
      </c>
      <c r="DA286" s="61">
        <f>IF(COUNTIF(Setup_Hierarchy!$J$97:$IV$97,"="&amp;$K286)&lt;&gt;0,$L286,0)</f>
        <v>0</v>
      </c>
      <c r="DB286" s="61">
        <f>IF(COUNTIF(Setup_Hierarchy!$J$98:$IV$98,"="&amp;$K286)&lt;&gt;0,$L286,0)</f>
        <v>0</v>
      </c>
      <c r="DC286" s="61">
        <f>IF(COUNTIF(Setup_Hierarchy!$J$99:$IV$99,"="&amp;$K286)&lt;&gt;0,$L286,0)</f>
        <v>0</v>
      </c>
      <c r="DD286" s="61">
        <f>IF(COUNTIF(Setup_Hierarchy!$J$100:$IV$100,"="&amp;$K286)&lt;&gt;0,$L286,0)</f>
        <v>0</v>
      </c>
      <c r="DE286" s="61">
        <f>IF(COUNTIF(Setup_Hierarchy!$J$101:$IV$101,"="&amp;$K286)&lt;&gt;0,$L286,0)</f>
        <v>0</v>
      </c>
      <c r="DF286" s="61">
        <f>IF(COUNTIF(Setup_Hierarchy!$J$102:$IV$102,"="&amp;$K286)&lt;&gt;0,$L286,0)</f>
        <v>0</v>
      </c>
      <c r="DG286" s="61">
        <f>IF(COUNTIF(Setup_Hierarchy!$J$103:$IV$103,"="&amp;$K286)&lt;&gt;0,$L286,0)</f>
        <v>0</v>
      </c>
      <c r="DH286" s="61">
        <f>IF(COUNTIF(Setup_Hierarchy!$J$104:$IV$104,"="&amp;$K286)&lt;&gt;0,$L286,0)</f>
        <v>0</v>
      </c>
      <c r="DI286" s="61">
        <f>IF(COUNTIF(Setup_Hierarchy!$J$105:$IV$105,"="&amp;$K286)&lt;&gt;0,$L286,0)</f>
        <v>0</v>
      </c>
      <c r="DJ286" s="61">
        <f>IF(COUNTIF(Setup_Hierarchy!$J$106:$IV$106,"="&amp;$K286)&lt;&gt;0,$L286,0)</f>
        <v>0</v>
      </c>
      <c r="DK286" s="61">
        <f>IF(COUNTIF(Setup_Hierarchy!$J$107:$IV$107,"="&amp;$K286)&lt;&gt;0,$L286,0)</f>
        <v>0</v>
      </c>
      <c r="DL286" s="61">
        <f>IF(COUNTIF(Setup_Hierarchy!$J$108:$IV$108,"="&amp;$K286)&lt;&gt;0,$L286,0)</f>
        <v>0</v>
      </c>
      <c r="DM286" s="61">
        <f>IF(COUNTIF(Setup_Hierarchy!$J$109:$IV$109,"="&amp;$K286)&lt;&gt;0,$L286,0)</f>
        <v>0</v>
      </c>
      <c r="DN286" s="61">
        <f>IF(COUNTIF(Setup_Hierarchy!$J$110:$IV$110,"="&amp;$K286)&lt;&gt;0,$L286,0)</f>
        <v>0</v>
      </c>
      <c r="DO286" s="61">
        <f>IF(COUNTIF(Setup_Hierarchy!$J$111:$IV$111,"="&amp;$K286)&lt;&gt;0,$L286,0)</f>
        <v>0</v>
      </c>
      <c r="DP286" s="61">
        <f>IF(COUNTIF(Setup_Hierarchy!$J$112:$IV$112,"="&amp;$K286)&lt;&gt;0,$L286,0)</f>
        <v>0</v>
      </c>
      <c r="DQ286" s="61">
        <f>IF(COUNTIF(Setup_Hierarchy!$J$113:$IV$113,"="&amp;$K286)&lt;&gt;0,$L286,0)</f>
        <v>0</v>
      </c>
      <c r="DR286" s="61">
        <f>IF(COUNTIF(Setup_Hierarchy!$J$114:$IV$114,"="&amp;$K286)&lt;&gt;0,$L286,0)</f>
        <v>0</v>
      </c>
      <c r="DS286" s="61">
        <f>IF(COUNTIF(Setup_Hierarchy!$J$115:$IV$115,"="&amp;$K286)&lt;&gt;0,$L286,0)</f>
        <v>0</v>
      </c>
      <c r="DT286" s="61">
        <f>IF(COUNTIF(Setup_Hierarchy!$J$116:$IV$116,"="&amp;$K286)&lt;&gt;0,$L286,0)</f>
        <v>0</v>
      </c>
    </row>
    <row r="287" spans="2:124" x14ac:dyDescent="0.2">
      <c r="B287" t="s">
        <v>43</v>
      </c>
      <c r="C287">
        <v>408</v>
      </c>
      <c r="D287" t="s">
        <v>9</v>
      </c>
      <c r="E287" t="s">
        <v>369</v>
      </c>
      <c r="F287" t="s">
        <v>526</v>
      </c>
      <c r="G287" t="s">
        <v>523</v>
      </c>
      <c r="H287" t="s">
        <v>36</v>
      </c>
      <c r="I287">
        <v>0.221994</v>
      </c>
      <c r="J287">
        <v>0.26371899999999998</v>
      </c>
      <c r="K287">
        <v>679</v>
      </c>
      <c r="L287">
        <v>154.57</v>
      </c>
      <c r="M287" s="61">
        <f>IF(COUNTIF(Setup_Hierarchy!$J$5:$IV$5,"="&amp;$K287)&lt;&gt;0,$L287,0)</f>
        <v>154.57</v>
      </c>
      <c r="N287" s="61">
        <f>IF(COUNTIF(Setup_Hierarchy!$J$6:$IV$6,"="&amp;$K287)&lt;&gt;0,$L287,0)</f>
        <v>154.57</v>
      </c>
      <c r="O287" s="61">
        <f>IF(COUNTIF(Setup_Hierarchy!$J$7:$IV$7,"="&amp;$K287)&lt;&gt;0,$L287,0)</f>
        <v>154.57</v>
      </c>
      <c r="P287" s="61">
        <f>IF(COUNTIF(Setup_Hierarchy!$J$8:$IV$8,"="&amp;$K287)&lt;&gt;0,$L287,0)</f>
        <v>154.57</v>
      </c>
      <c r="Q287" s="61">
        <f>IF(COUNTIF(Setup_Hierarchy!$J$9:$IV$9,"="&amp;$K287)&lt;&gt;0,$L287,0)</f>
        <v>154.57</v>
      </c>
      <c r="R287" s="61">
        <f>IF(COUNTIF(Setup_Hierarchy!$J$10:$IV$10,"="&amp;$K287)&lt;&gt;0,$L287,0)</f>
        <v>0</v>
      </c>
      <c r="S287" s="61">
        <f>IF(COUNTIF(Setup_Hierarchy!$J$11:$IV$11,"="&amp;$K287)&lt;&gt;0,$L287,0)</f>
        <v>0</v>
      </c>
      <c r="T287" s="61">
        <f>IF(COUNTIF(Setup_Hierarchy!$J$12:$IV$12,"="&amp;$K287)&lt;&gt;0,$L287,0)</f>
        <v>0</v>
      </c>
      <c r="U287" s="61">
        <f>IF(COUNTIF(Setup_Hierarchy!$J$13:$IV$13,"="&amp;$K287)&lt;&gt;0,$L287,0)</f>
        <v>0</v>
      </c>
      <c r="V287" s="61">
        <f>IF(COUNTIF(Setup_Hierarchy!$J$14:$IV$14,"="&amp;$K287)&lt;&gt;0,$L287,0)</f>
        <v>154.57</v>
      </c>
      <c r="W287" s="61">
        <f>IF(COUNTIF(Setup_Hierarchy!$J$15:$IV$15,"="&amp;$K287)&lt;&gt;0,$L287,0)</f>
        <v>154.57</v>
      </c>
      <c r="X287" s="61">
        <f>IF(COUNTIF(Setup_Hierarchy!$J$16:$IV$16,"="&amp;$K287)&lt;&gt;0,$L287,0)</f>
        <v>0</v>
      </c>
      <c r="Y287" s="61">
        <f>IF(COUNTIF(Setup_Hierarchy!$J$17:$IV$17,"="&amp;$K287)&lt;&gt;0,$L287,0)</f>
        <v>0</v>
      </c>
      <c r="Z287" s="61">
        <f>IF(COUNTIF(Setup_Hierarchy!$J$18:$IV$18,"="&amp;$K287)&lt;&gt;0,$L287,0)</f>
        <v>0</v>
      </c>
      <c r="AA287" s="61">
        <f>IF(COUNTIF(Setup_Hierarchy!$J$19:$IV$19,"="&amp;$K287)&lt;&gt;0,$L287,0)</f>
        <v>0</v>
      </c>
      <c r="AB287" s="61">
        <f>IF(COUNTIF(Setup_Hierarchy!$J$20:$IV$20,"="&amp;$K287)&lt;&gt;0,$L287,0)</f>
        <v>0</v>
      </c>
      <c r="AC287" s="61">
        <f>IF(COUNTIF(Setup_Hierarchy!$J$21:$IV$21,"="&amp;$K287)&lt;&gt;0,$L287,0)</f>
        <v>0</v>
      </c>
      <c r="AD287" s="61">
        <f>IF(COUNTIF(Setup_Hierarchy!$J$22:$IV$22,"="&amp;$K287)&lt;&gt;0,$L287,0)</f>
        <v>0</v>
      </c>
      <c r="AE287" s="61">
        <f>IF(COUNTIF(Setup_Hierarchy!$J$23:$IV$23,"="&amp;$K287)&lt;&gt;0,$L287,0)</f>
        <v>0</v>
      </c>
      <c r="AF287" s="61">
        <f>IF(COUNTIF(Setup_Hierarchy!$J$24:$IV$24,"="&amp;$K287)&lt;&gt;0,$L287,0)</f>
        <v>0</v>
      </c>
      <c r="AG287" s="61">
        <f>IF(COUNTIF(Setup_Hierarchy!$J$25:$IV$25,"="&amp;$K287)&lt;&gt;0,$L287,0)</f>
        <v>0</v>
      </c>
      <c r="AH287" s="61">
        <f>IF(COUNTIF(Setup_Hierarchy!$J$26:$IV$26,"="&amp;$K287)&lt;&gt;0,$L287,0)</f>
        <v>0</v>
      </c>
      <c r="AI287" s="61">
        <f>IF(COUNTIF(Setup_Hierarchy!$J$27:$IV$27,"="&amp;$K287)&lt;&gt;0,$L287,0)</f>
        <v>0</v>
      </c>
      <c r="AJ287" s="61">
        <f>IF(COUNTIF(Setup_Hierarchy!$J$28:$IV$28,"="&amp;$K287)&lt;&gt;0,$L287,0)</f>
        <v>0</v>
      </c>
      <c r="AK287" s="61">
        <f>IF(COUNTIF(Setup_Hierarchy!$J$29:$IV$29,"="&amp;$K287)&lt;&gt;0,$L287,0)</f>
        <v>0</v>
      </c>
      <c r="AL287" s="61">
        <f>IF(COUNTIF(Setup_Hierarchy!$J$30:$IV$30,"="&amp;$K287)&lt;&gt;0,$L287,0)</f>
        <v>0</v>
      </c>
      <c r="AM287" s="61">
        <f>IF(COUNTIF(Setup_Hierarchy!$J$31:$IV$31,"="&amp;$K287)&lt;&gt;0,$L287,0)</f>
        <v>0</v>
      </c>
      <c r="AN287" s="61">
        <f>IF(COUNTIF(Setup_Hierarchy!$J$32:$IV$32,"="&amp;$K287)&lt;&gt;0,$L287,0)</f>
        <v>0</v>
      </c>
      <c r="AO287" s="61">
        <f>IF(COUNTIF(Setup_Hierarchy!$J$33:$IV$33,"="&amp;$K287)&lt;&gt;0,$L287,0)</f>
        <v>0</v>
      </c>
      <c r="AP287" s="61">
        <f>IF(COUNTIF(Setup_Hierarchy!$J$34:$IV$34,"="&amp;$K287)&lt;&gt;0,$L287,0)</f>
        <v>0</v>
      </c>
      <c r="AQ287" s="61">
        <f>IF(COUNTIF(Setup_Hierarchy!$J$35:$IV$35,"="&amp;$K287)&lt;&gt;0,$L287,0)</f>
        <v>0</v>
      </c>
      <c r="AR287" s="61">
        <f>IF(COUNTIF(Setup_Hierarchy!$J$36:$IV$36,"="&amp;$K287)&lt;&gt;0,$L287,0)</f>
        <v>0</v>
      </c>
      <c r="AS287" s="61">
        <f>IF(COUNTIF(Setup_Hierarchy!$J$37:$IV$37,"="&amp;$K287)&lt;&gt;0,$L287,0)</f>
        <v>0</v>
      </c>
      <c r="AT287" s="61">
        <f>IF(COUNTIF(Setup_Hierarchy!$J$38:$IV$38,"="&amp;$K287)&lt;&gt;0,$L287,0)</f>
        <v>0</v>
      </c>
      <c r="AU287" s="61">
        <f>IF(COUNTIF(Setup_Hierarchy!$J$39:$IV$39,"="&amp;$K287)&lt;&gt;0,$L287,0)</f>
        <v>0</v>
      </c>
      <c r="AV287" s="61">
        <f>IF(COUNTIF(Setup_Hierarchy!$J$40:$IV$40,"="&amp;$K287)&lt;&gt;0,$L287,0)</f>
        <v>0</v>
      </c>
      <c r="AW287" s="61">
        <f>IF(COUNTIF(Setup_Hierarchy!$J$41:$IV$41,"="&amp;$K287)&lt;&gt;0,$L287,0)</f>
        <v>0</v>
      </c>
      <c r="AX287" s="61">
        <f>IF(COUNTIF(Setup_Hierarchy!$J$42:$IV$42,"="&amp;$K287)&lt;&gt;0,$L287,0)</f>
        <v>0</v>
      </c>
      <c r="AY287" s="61">
        <f>IF(COUNTIF(Setup_Hierarchy!$J$43:$IV$43,"="&amp;$K287)&lt;&gt;0,$L287,0)</f>
        <v>0</v>
      </c>
      <c r="AZ287" s="61">
        <f>IF(COUNTIF(Setup_Hierarchy!$J$44:$IV$44,"="&amp;$K287)&lt;&gt;0,$L287,0)</f>
        <v>0</v>
      </c>
      <c r="BA287" s="61">
        <f>IF(COUNTIF(Setup_Hierarchy!$J$45:$IV$45,"="&amp;$K287)&lt;&gt;0,$L287,0)</f>
        <v>0</v>
      </c>
      <c r="BB287" s="61">
        <f>IF(COUNTIF(Setup_Hierarchy!$J$46:$IV$46,"="&amp;$K287)&lt;&gt;0,$L287,0)</f>
        <v>0</v>
      </c>
      <c r="BC287" s="61">
        <f>IF(COUNTIF(Setup_Hierarchy!$J$47:$IV$47,"="&amp;$K287)&lt;&gt;0,$L287,0)</f>
        <v>0</v>
      </c>
      <c r="BD287" s="61">
        <f>IF(COUNTIF(Setup_Hierarchy!$J$48:$IV$48,"="&amp;$K287)&lt;&gt;0,$L287,0)</f>
        <v>0</v>
      </c>
      <c r="BE287" s="61">
        <f>IF(COUNTIF(Setup_Hierarchy!$J$49:$IV$49,"="&amp;$K287)&lt;&gt;0,$L287,0)</f>
        <v>0</v>
      </c>
      <c r="BF287" s="61">
        <f>IF(COUNTIF(Setup_Hierarchy!$J$50:$IV$50,"="&amp;$K287)&lt;&gt;0,$L287,0)</f>
        <v>0</v>
      </c>
      <c r="BG287" s="61">
        <f>IF(COUNTIF(Setup_Hierarchy!$J$51:$IV$51,"="&amp;$K287)&lt;&gt;0,$L287,0)</f>
        <v>0</v>
      </c>
      <c r="BH287" s="61">
        <f>IF(COUNTIF(Setup_Hierarchy!$J$52:$IV$52,"="&amp;$K287)&lt;&gt;0,$L287,0)</f>
        <v>0</v>
      </c>
      <c r="BI287" s="61">
        <f>IF(COUNTIF(Setup_Hierarchy!$J$53:$IV$53,"="&amp;$K287)&lt;&gt;0,$L287,0)</f>
        <v>0</v>
      </c>
      <c r="BJ287" s="61">
        <f>IF(COUNTIF(Setup_Hierarchy!$J$54:$IV$54,"="&amp;$K287)&lt;&gt;0,$L287,0)</f>
        <v>0</v>
      </c>
      <c r="BK287" s="61">
        <f>IF(COUNTIF(Setup_Hierarchy!$J$55:$IV$55,"="&amp;$K287)&lt;&gt;0,$L287,0)</f>
        <v>0</v>
      </c>
      <c r="BL287" s="61">
        <f>IF(COUNTIF(Setup_Hierarchy!$J$56:$IV$56,"="&amp;$K287)&lt;&gt;0,$L287,0)</f>
        <v>0</v>
      </c>
      <c r="BM287" s="61">
        <f>IF(COUNTIF(Setup_Hierarchy!$J$57:$IV$57,"="&amp;$K287)&lt;&gt;0,$L287,0)</f>
        <v>0</v>
      </c>
      <c r="BN287" s="61">
        <f>IF(COUNTIF(Setup_Hierarchy!$J$58:$IV$58,"="&amp;$K287)&lt;&gt;0,$L287,0)</f>
        <v>0</v>
      </c>
      <c r="BO287" s="61">
        <f>IF(COUNTIF(Setup_Hierarchy!$J$59:$IV$59,"="&amp;$K287)&lt;&gt;0,$L287,0)</f>
        <v>0</v>
      </c>
      <c r="BP287" s="61">
        <f>IF(COUNTIF(Setup_Hierarchy!$J$60:$IV$60,"="&amp;$K287)&lt;&gt;0,$L287,0)</f>
        <v>0</v>
      </c>
      <c r="BQ287" s="61">
        <f>IF(COUNTIF(Setup_Hierarchy!$J$61:$IV$61,"="&amp;$K287)&lt;&gt;0,$L287,0)</f>
        <v>0</v>
      </c>
      <c r="BR287" s="61">
        <f>IF(COUNTIF(Setup_Hierarchy!$J$62:$IV$62,"="&amp;$K287)&lt;&gt;0,$L287,0)</f>
        <v>0</v>
      </c>
      <c r="BS287" s="61">
        <f>IF(COUNTIF(Setup_Hierarchy!$J$63:$IV$63,"="&amp;$K287)&lt;&gt;0,$L287,0)</f>
        <v>0</v>
      </c>
      <c r="BT287" s="61">
        <f>IF(COUNTIF(Setup_Hierarchy!$J$64:$IV$64,"="&amp;$K287)&lt;&gt;0,$L287,0)</f>
        <v>0</v>
      </c>
      <c r="BU287" s="61">
        <f>IF(COUNTIF(Setup_Hierarchy!$J$65:$IV$65,"="&amp;$K287)&lt;&gt;0,$L287,0)</f>
        <v>0</v>
      </c>
      <c r="BV287" s="61">
        <f>IF(COUNTIF(Setup_Hierarchy!$J$66:$IV$66,"="&amp;$K287)&lt;&gt;0,$L287,0)</f>
        <v>0</v>
      </c>
      <c r="BW287" s="61">
        <f>IF(COUNTIF(Setup_Hierarchy!$J$67:$IV$67,"="&amp;$K287)&lt;&gt;0,$L287,0)</f>
        <v>0</v>
      </c>
      <c r="BX287" s="61">
        <f>IF(COUNTIF(Setup_Hierarchy!$J$68:$IV$68,"="&amp;$K287)&lt;&gt;0,$L287,0)</f>
        <v>0</v>
      </c>
      <c r="BY287" s="61">
        <f>IF(COUNTIF(Setup_Hierarchy!$J$69:$IV$69,"="&amp;$K287)&lt;&gt;0,$L287,0)</f>
        <v>0</v>
      </c>
      <c r="BZ287" s="61">
        <f>IF(COUNTIF(Setup_Hierarchy!$J$70:$IV$70,"="&amp;$K287)&lt;&gt;0,$L287,0)</f>
        <v>0</v>
      </c>
      <c r="CA287" s="61">
        <f>IF(COUNTIF(Setup_Hierarchy!$J$71:$IV$71,"="&amp;$K287)&lt;&gt;0,$L287,0)</f>
        <v>0</v>
      </c>
      <c r="CB287" s="61">
        <f>IF(COUNTIF(Setup_Hierarchy!$J$72:$IV$72,"="&amp;$K287)&lt;&gt;0,$L287,0)</f>
        <v>0</v>
      </c>
      <c r="CC287" s="61">
        <f>IF(COUNTIF(Setup_Hierarchy!$J$73:$IV$73,"="&amp;$K287)&lt;&gt;0,$L287,0)</f>
        <v>0</v>
      </c>
      <c r="CD287" s="61">
        <f>IF(COUNTIF(Setup_Hierarchy!$J$74:$IV$74,"="&amp;$K287)&lt;&gt;0,$L287,0)</f>
        <v>0</v>
      </c>
      <c r="CE287" s="61">
        <f>IF(COUNTIF(Setup_Hierarchy!$J$75:$IV$75,"="&amp;$K287)&lt;&gt;0,$L287,0)</f>
        <v>0</v>
      </c>
      <c r="CF287" s="61">
        <f>IF(COUNTIF(Setup_Hierarchy!$J$76:$IV$76,"="&amp;$K287)&lt;&gt;0,$L287,0)</f>
        <v>0</v>
      </c>
      <c r="CG287" s="61">
        <f>IF(COUNTIF(Setup_Hierarchy!$J$77:$IV$77,"="&amp;$K287)&lt;&gt;0,$L287,0)</f>
        <v>0</v>
      </c>
      <c r="CH287" s="61">
        <f>IF(COUNTIF(Setup_Hierarchy!$J$78:$IV$78,"="&amp;$K287)&lt;&gt;0,$L287,0)</f>
        <v>0</v>
      </c>
      <c r="CI287" s="61">
        <f>IF(COUNTIF(Setup_Hierarchy!$J$79:$IV$79,"="&amp;$K287)&lt;&gt;0,$L287,0)</f>
        <v>0</v>
      </c>
      <c r="CJ287" s="61">
        <f>IF(COUNTIF(Setup_Hierarchy!$J$80:$IV$80,"="&amp;$K287)&lt;&gt;0,$L287,0)</f>
        <v>0</v>
      </c>
      <c r="CK287" s="61">
        <f>IF(COUNTIF(Setup_Hierarchy!$J$81:$IV$81,"="&amp;$K287)&lt;&gt;0,$L287,0)</f>
        <v>0</v>
      </c>
      <c r="CL287" s="61">
        <f>IF(COUNTIF(Setup_Hierarchy!$J$82:$IV$82,"="&amp;$K287)&lt;&gt;0,$L287,0)</f>
        <v>0</v>
      </c>
      <c r="CM287" s="61">
        <f>IF(COUNTIF(Setup_Hierarchy!$J$83:$IV$83,"="&amp;$K287)&lt;&gt;0,$L287,0)</f>
        <v>0</v>
      </c>
      <c r="CN287" s="61">
        <f>IF(COUNTIF(Setup_Hierarchy!$J$84:$IV$84,"="&amp;$K287)&lt;&gt;0,$L287,0)</f>
        <v>0</v>
      </c>
      <c r="CO287" s="61">
        <f>IF(COUNTIF(Setup_Hierarchy!$J$85:$IV$85,"="&amp;$K287)&lt;&gt;0,$L287,0)</f>
        <v>0</v>
      </c>
      <c r="CP287" s="61">
        <f>IF(COUNTIF(Setup_Hierarchy!$J$86:$IV$86,"="&amp;$K287)&lt;&gt;0,$L287,0)</f>
        <v>0</v>
      </c>
      <c r="CQ287" s="61">
        <f>IF(COUNTIF(Setup_Hierarchy!$J$87:$IV$87,"="&amp;$K287)&lt;&gt;0,$L287,0)</f>
        <v>0</v>
      </c>
      <c r="CR287" s="61">
        <f>IF(COUNTIF(Setup_Hierarchy!$J$88:$IV$88,"="&amp;$K287)&lt;&gt;0,$L287,0)</f>
        <v>0</v>
      </c>
      <c r="CS287" s="61">
        <f>IF(COUNTIF(Setup_Hierarchy!$J$89:$IV$89,"="&amp;$K287)&lt;&gt;0,$L287,0)</f>
        <v>0</v>
      </c>
      <c r="CT287" s="61">
        <f>IF(COUNTIF(Setup_Hierarchy!$J$90:$IV$90,"="&amp;$K287)&lt;&gt;0,$L287,0)</f>
        <v>0</v>
      </c>
      <c r="CU287" s="61">
        <f>IF(COUNTIF(Setup_Hierarchy!$J$91:$IV$91,"="&amp;$K287)&lt;&gt;0,$L287,0)</f>
        <v>0</v>
      </c>
      <c r="CV287" s="61">
        <f>IF(COUNTIF(Setup_Hierarchy!$J$92:$IV$92,"="&amp;$K287)&lt;&gt;0,$L287,0)</f>
        <v>0</v>
      </c>
      <c r="CW287" s="61">
        <f>IF(COUNTIF(Setup_Hierarchy!$J$93:$IV$93,"="&amp;$K287)&lt;&gt;0,$L287,0)</f>
        <v>0</v>
      </c>
      <c r="CX287" s="61">
        <f>IF(COUNTIF(Setup_Hierarchy!$J$94:$IV$94,"="&amp;$K287)&lt;&gt;0,$L287,0)</f>
        <v>0</v>
      </c>
      <c r="CY287" s="61">
        <f>IF(COUNTIF(Setup_Hierarchy!$J$95:$IV$95,"="&amp;$K287)&lt;&gt;0,$L287,0)</f>
        <v>0</v>
      </c>
      <c r="CZ287" s="61">
        <f>IF(COUNTIF(Setup_Hierarchy!$J$96:$IV$96,"="&amp;$K287)&lt;&gt;0,$L287,0)</f>
        <v>0</v>
      </c>
      <c r="DA287" s="61">
        <f>IF(COUNTIF(Setup_Hierarchy!$J$97:$IV$97,"="&amp;$K287)&lt;&gt;0,$L287,0)</f>
        <v>0</v>
      </c>
      <c r="DB287" s="61">
        <f>IF(COUNTIF(Setup_Hierarchy!$J$98:$IV$98,"="&amp;$K287)&lt;&gt;0,$L287,0)</f>
        <v>0</v>
      </c>
      <c r="DC287" s="61">
        <f>IF(COUNTIF(Setup_Hierarchy!$J$99:$IV$99,"="&amp;$K287)&lt;&gt;0,$L287,0)</f>
        <v>0</v>
      </c>
      <c r="DD287" s="61">
        <f>IF(COUNTIF(Setup_Hierarchy!$J$100:$IV$100,"="&amp;$K287)&lt;&gt;0,$L287,0)</f>
        <v>0</v>
      </c>
      <c r="DE287" s="61">
        <f>IF(COUNTIF(Setup_Hierarchy!$J$101:$IV$101,"="&amp;$K287)&lt;&gt;0,$L287,0)</f>
        <v>0</v>
      </c>
      <c r="DF287" s="61">
        <f>IF(COUNTIF(Setup_Hierarchy!$J$102:$IV$102,"="&amp;$K287)&lt;&gt;0,$L287,0)</f>
        <v>0</v>
      </c>
      <c r="DG287" s="61">
        <f>IF(COUNTIF(Setup_Hierarchy!$J$103:$IV$103,"="&amp;$K287)&lt;&gt;0,$L287,0)</f>
        <v>0</v>
      </c>
      <c r="DH287" s="61">
        <f>IF(COUNTIF(Setup_Hierarchy!$J$104:$IV$104,"="&amp;$K287)&lt;&gt;0,$L287,0)</f>
        <v>0</v>
      </c>
      <c r="DI287" s="61">
        <f>IF(COUNTIF(Setup_Hierarchy!$J$105:$IV$105,"="&amp;$K287)&lt;&gt;0,$L287,0)</f>
        <v>0</v>
      </c>
      <c r="DJ287" s="61">
        <f>IF(COUNTIF(Setup_Hierarchy!$J$106:$IV$106,"="&amp;$K287)&lt;&gt;0,$L287,0)</f>
        <v>0</v>
      </c>
      <c r="DK287" s="61">
        <f>IF(COUNTIF(Setup_Hierarchy!$J$107:$IV$107,"="&amp;$K287)&lt;&gt;0,$L287,0)</f>
        <v>0</v>
      </c>
      <c r="DL287" s="61">
        <f>IF(COUNTIF(Setup_Hierarchy!$J$108:$IV$108,"="&amp;$K287)&lt;&gt;0,$L287,0)</f>
        <v>0</v>
      </c>
      <c r="DM287" s="61">
        <f>IF(COUNTIF(Setup_Hierarchy!$J$109:$IV$109,"="&amp;$K287)&lt;&gt;0,$L287,0)</f>
        <v>0</v>
      </c>
      <c r="DN287" s="61">
        <f>IF(COUNTIF(Setup_Hierarchy!$J$110:$IV$110,"="&amp;$K287)&lt;&gt;0,$L287,0)</f>
        <v>0</v>
      </c>
      <c r="DO287" s="61">
        <f>IF(COUNTIF(Setup_Hierarchy!$J$111:$IV$111,"="&amp;$K287)&lt;&gt;0,$L287,0)</f>
        <v>0</v>
      </c>
      <c r="DP287" s="61">
        <f>IF(COUNTIF(Setup_Hierarchy!$J$112:$IV$112,"="&amp;$K287)&lt;&gt;0,$L287,0)</f>
        <v>0</v>
      </c>
      <c r="DQ287" s="61">
        <f>IF(COUNTIF(Setup_Hierarchy!$J$113:$IV$113,"="&amp;$K287)&lt;&gt;0,$L287,0)</f>
        <v>0</v>
      </c>
      <c r="DR287" s="61">
        <f>IF(COUNTIF(Setup_Hierarchy!$J$114:$IV$114,"="&amp;$K287)&lt;&gt;0,$L287,0)</f>
        <v>0</v>
      </c>
      <c r="DS287" s="61">
        <f>IF(COUNTIF(Setup_Hierarchy!$J$115:$IV$115,"="&amp;$K287)&lt;&gt;0,$L287,0)</f>
        <v>0</v>
      </c>
      <c r="DT287" s="61">
        <f>IF(COUNTIF(Setup_Hierarchy!$J$116:$IV$116,"="&amp;$K287)&lt;&gt;0,$L287,0)</f>
        <v>0</v>
      </c>
    </row>
    <row r="288" spans="2:124" x14ac:dyDescent="0.2">
      <c r="B288" t="s">
        <v>43</v>
      </c>
      <c r="C288">
        <v>409</v>
      </c>
      <c r="D288" t="s">
        <v>9</v>
      </c>
      <c r="E288" t="s">
        <v>369</v>
      </c>
      <c r="F288" t="s">
        <v>526</v>
      </c>
      <c r="G288" t="s">
        <v>523</v>
      </c>
      <c r="H288" t="s">
        <v>37</v>
      </c>
      <c r="I288">
        <v>0.224439</v>
      </c>
      <c r="J288">
        <v>0.15287000000000001</v>
      </c>
      <c r="K288">
        <v>679</v>
      </c>
      <c r="L288">
        <v>24.44</v>
      </c>
      <c r="M288" s="61">
        <f>IF(COUNTIF(Setup_Hierarchy!$J$5:$IV$5,"="&amp;$K288)&lt;&gt;0,$L288,0)</f>
        <v>24.44</v>
      </c>
      <c r="N288" s="61">
        <f>IF(COUNTIF(Setup_Hierarchy!$J$6:$IV$6,"="&amp;$K288)&lt;&gt;0,$L288,0)</f>
        <v>24.44</v>
      </c>
      <c r="O288" s="61">
        <f>IF(COUNTIF(Setup_Hierarchy!$J$7:$IV$7,"="&amp;$K288)&lt;&gt;0,$L288,0)</f>
        <v>24.44</v>
      </c>
      <c r="P288" s="61">
        <f>IF(COUNTIF(Setup_Hierarchy!$J$8:$IV$8,"="&amp;$K288)&lt;&gt;0,$L288,0)</f>
        <v>24.44</v>
      </c>
      <c r="Q288" s="61">
        <f>IF(COUNTIF(Setup_Hierarchy!$J$9:$IV$9,"="&amp;$K288)&lt;&gt;0,$L288,0)</f>
        <v>24.44</v>
      </c>
      <c r="R288" s="61">
        <f>IF(COUNTIF(Setup_Hierarchy!$J$10:$IV$10,"="&amp;$K288)&lt;&gt;0,$L288,0)</f>
        <v>0</v>
      </c>
      <c r="S288" s="61">
        <f>IF(COUNTIF(Setup_Hierarchy!$J$11:$IV$11,"="&amp;$K288)&lt;&gt;0,$L288,0)</f>
        <v>0</v>
      </c>
      <c r="T288" s="61">
        <f>IF(COUNTIF(Setup_Hierarchy!$J$12:$IV$12,"="&amp;$K288)&lt;&gt;0,$L288,0)</f>
        <v>0</v>
      </c>
      <c r="U288" s="61">
        <f>IF(COUNTIF(Setup_Hierarchy!$J$13:$IV$13,"="&amp;$K288)&lt;&gt;0,$L288,0)</f>
        <v>0</v>
      </c>
      <c r="V288" s="61">
        <f>IF(COUNTIF(Setup_Hierarchy!$J$14:$IV$14,"="&amp;$K288)&lt;&gt;0,$L288,0)</f>
        <v>24.44</v>
      </c>
      <c r="W288" s="61">
        <f>IF(COUNTIF(Setup_Hierarchy!$J$15:$IV$15,"="&amp;$K288)&lt;&gt;0,$L288,0)</f>
        <v>24.44</v>
      </c>
      <c r="X288" s="61">
        <f>IF(COUNTIF(Setup_Hierarchy!$J$16:$IV$16,"="&amp;$K288)&lt;&gt;0,$L288,0)</f>
        <v>0</v>
      </c>
      <c r="Y288" s="61">
        <f>IF(COUNTIF(Setup_Hierarchy!$J$17:$IV$17,"="&amp;$K288)&lt;&gt;0,$L288,0)</f>
        <v>0</v>
      </c>
      <c r="Z288" s="61">
        <f>IF(COUNTIF(Setup_Hierarchy!$J$18:$IV$18,"="&amp;$K288)&lt;&gt;0,$L288,0)</f>
        <v>0</v>
      </c>
      <c r="AA288" s="61">
        <f>IF(COUNTIF(Setup_Hierarchy!$J$19:$IV$19,"="&amp;$K288)&lt;&gt;0,$L288,0)</f>
        <v>0</v>
      </c>
      <c r="AB288" s="61">
        <f>IF(COUNTIF(Setup_Hierarchy!$J$20:$IV$20,"="&amp;$K288)&lt;&gt;0,$L288,0)</f>
        <v>0</v>
      </c>
      <c r="AC288" s="61">
        <f>IF(COUNTIF(Setup_Hierarchy!$J$21:$IV$21,"="&amp;$K288)&lt;&gt;0,$L288,0)</f>
        <v>0</v>
      </c>
      <c r="AD288" s="61">
        <f>IF(COUNTIF(Setup_Hierarchy!$J$22:$IV$22,"="&amp;$K288)&lt;&gt;0,$L288,0)</f>
        <v>0</v>
      </c>
      <c r="AE288" s="61">
        <f>IF(COUNTIF(Setup_Hierarchy!$J$23:$IV$23,"="&amp;$K288)&lt;&gt;0,$L288,0)</f>
        <v>0</v>
      </c>
      <c r="AF288" s="61">
        <f>IF(COUNTIF(Setup_Hierarchy!$J$24:$IV$24,"="&amp;$K288)&lt;&gt;0,$L288,0)</f>
        <v>0</v>
      </c>
      <c r="AG288" s="61">
        <f>IF(COUNTIF(Setup_Hierarchy!$J$25:$IV$25,"="&amp;$K288)&lt;&gt;0,$L288,0)</f>
        <v>0</v>
      </c>
      <c r="AH288" s="61">
        <f>IF(COUNTIF(Setup_Hierarchy!$J$26:$IV$26,"="&amp;$K288)&lt;&gt;0,$L288,0)</f>
        <v>0</v>
      </c>
      <c r="AI288" s="61">
        <f>IF(COUNTIF(Setup_Hierarchy!$J$27:$IV$27,"="&amp;$K288)&lt;&gt;0,$L288,0)</f>
        <v>0</v>
      </c>
      <c r="AJ288" s="61">
        <f>IF(COUNTIF(Setup_Hierarchy!$J$28:$IV$28,"="&amp;$K288)&lt;&gt;0,$L288,0)</f>
        <v>0</v>
      </c>
      <c r="AK288" s="61">
        <f>IF(COUNTIF(Setup_Hierarchy!$J$29:$IV$29,"="&amp;$K288)&lt;&gt;0,$L288,0)</f>
        <v>0</v>
      </c>
      <c r="AL288" s="61">
        <f>IF(COUNTIF(Setup_Hierarchy!$J$30:$IV$30,"="&amp;$K288)&lt;&gt;0,$L288,0)</f>
        <v>0</v>
      </c>
      <c r="AM288" s="61">
        <f>IF(COUNTIF(Setup_Hierarchy!$J$31:$IV$31,"="&amp;$K288)&lt;&gt;0,$L288,0)</f>
        <v>0</v>
      </c>
      <c r="AN288" s="61">
        <f>IF(COUNTIF(Setup_Hierarchy!$J$32:$IV$32,"="&amp;$K288)&lt;&gt;0,$L288,0)</f>
        <v>0</v>
      </c>
      <c r="AO288" s="61">
        <f>IF(COUNTIF(Setup_Hierarchy!$J$33:$IV$33,"="&amp;$K288)&lt;&gt;0,$L288,0)</f>
        <v>0</v>
      </c>
      <c r="AP288" s="61">
        <f>IF(COUNTIF(Setup_Hierarchy!$J$34:$IV$34,"="&amp;$K288)&lt;&gt;0,$L288,0)</f>
        <v>0</v>
      </c>
      <c r="AQ288" s="61">
        <f>IF(COUNTIF(Setup_Hierarchy!$J$35:$IV$35,"="&amp;$K288)&lt;&gt;0,$L288,0)</f>
        <v>0</v>
      </c>
      <c r="AR288" s="61">
        <f>IF(COUNTIF(Setup_Hierarchy!$J$36:$IV$36,"="&amp;$K288)&lt;&gt;0,$L288,0)</f>
        <v>0</v>
      </c>
      <c r="AS288" s="61">
        <f>IF(COUNTIF(Setup_Hierarchy!$J$37:$IV$37,"="&amp;$K288)&lt;&gt;0,$L288,0)</f>
        <v>0</v>
      </c>
      <c r="AT288" s="61">
        <f>IF(COUNTIF(Setup_Hierarchy!$J$38:$IV$38,"="&amp;$K288)&lt;&gt;0,$L288,0)</f>
        <v>0</v>
      </c>
      <c r="AU288" s="61">
        <f>IF(COUNTIF(Setup_Hierarchy!$J$39:$IV$39,"="&amp;$K288)&lt;&gt;0,$L288,0)</f>
        <v>0</v>
      </c>
      <c r="AV288" s="61">
        <f>IF(COUNTIF(Setup_Hierarchy!$J$40:$IV$40,"="&amp;$K288)&lt;&gt;0,$L288,0)</f>
        <v>0</v>
      </c>
      <c r="AW288" s="61">
        <f>IF(COUNTIF(Setup_Hierarchy!$J$41:$IV$41,"="&amp;$K288)&lt;&gt;0,$L288,0)</f>
        <v>0</v>
      </c>
      <c r="AX288" s="61">
        <f>IF(COUNTIF(Setup_Hierarchy!$J$42:$IV$42,"="&amp;$K288)&lt;&gt;0,$L288,0)</f>
        <v>0</v>
      </c>
      <c r="AY288" s="61">
        <f>IF(COUNTIF(Setup_Hierarchy!$J$43:$IV$43,"="&amp;$K288)&lt;&gt;0,$L288,0)</f>
        <v>0</v>
      </c>
      <c r="AZ288" s="61">
        <f>IF(COUNTIF(Setup_Hierarchy!$J$44:$IV$44,"="&amp;$K288)&lt;&gt;0,$L288,0)</f>
        <v>0</v>
      </c>
      <c r="BA288" s="61">
        <f>IF(COUNTIF(Setup_Hierarchy!$J$45:$IV$45,"="&amp;$K288)&lt;&gt;0,$L288,0)</f>
        <v>0</v>
      </c>
      <c r="BB288" s="61">
        <f>IF(COUNTIF(Setup_Hierarchy!$J$46:$IV$46,"="&amp;$K288)&lt;&gt;0,$L288,0)</f>
        <v>0</v>
      </c>
      <c r="BC288" s="61">
        <f>IF(COUNTIF(Setup_Hierarchy!$J$47:$IV$47,"="&amp;$K288)&lt;&gt;0,$L288,0)</f>
        <v>0</v>
      </c>
      <c r="BD288" s="61">
        <f>IF(COUNTIF(Setup_Hierarchy!$J$48:$IV$48,"="&amp;$K288)&lt;&gt;0,$L288,0)</f>
        <v>0</v>
      </c>
      <c r="BE288" s="61">
        <f>IF(COUNTIF(Setup_Hierarchy!$J$49:$IV$49,"="&amp;$K288)&lt;&gt;0,$L288,0)</f>
        <v>0</v>
      </c>
      <c r="BF288" s="61">
        <f>IF(COUNTIF(Setup_Hierarchy!$J$50:$IV$50,"="&amp;$K288)&lt;&gt;0,$L288,0)</f>
        <v>0</v>
      </c>
      <c r="BG288" s="61">
        <f>IF(COUNTIF(Setup_Hierarchy!$J$51:$IV$51,"="&amp;$K288)&lt;&gt;0,$L288,0)</f>
        <v>0</v>
      </c>
      <c r="BH288" s="61">
        <f>IF(COUNTIF(Setup_Hierarchy!$J$52:$IV$52,"="&amp;$K288)&lt;&gt;0,$L288,0)</f>
        <v>0</v>
      </c>
      <c r="BI288" s="61">
        <f>IF(COUNTIF(Setup_Hierarchy!$J$53:$IV$53,"="&amp;$K288)&lt;&gt;0,$L288,0)</f>
        <v>0</v>
      </c>
      <c r="BJ288" s="61">
        <f>IF(COUNTIF(Setup_Hierarchy!$J$54:$IV$54,"="&amp;$K288)&lt;&gt;0,$L288,0)</f>
        <v>0</v>
      </c>
      <c r="BK288" s="61">
        <f>IF(COUNTIF(Setup_Hierarchy!$J$55:$IV$55,"="&amp;$K288)&lt;&gt;0,$L288,0)</f>
        <v>0</v>
      </c>
      <c r="BL288" s="61">
        <f>IF(COUNTIF(Setup_Hierarchy!$J$56:$IV$56,"="&amp;$K288)&lt;&gt;0,$L288,0)</f>
        <v>0</v>
      </c>
      <c r="BM288" s="61">
        <f>IF(COUNTIF(Setup_Hierarchy!$J$57:$IV$57,"="&amp;$K288)&lt;&gt;0,$L288,0)</f>
        <v>0</v>
      </c>
      <c r="BN288" s="61">
        <f>IF(COUNTIF(Setup_Hierarchy!$J$58:$IV$58,"="&amp;$K288)&lt;&gt;0,$L288,0)</f>
        <v>0</v>
      </c>
      <c r="BO288" s="61">
        <f>IF(COUNTIF(Setup_Hierarchy!$J$59:$IV$59,"="&amp;$K288)&lt;&gt;0,$L288,0)</f>
        <v>0</v>
      </c>
      <c r="BP288" s="61">
        <f>IF(COUNTIF(Setup_Hierarchy!$J$60:$IV$60,"="&amp;$K288)&lt;&gt;0,$L288,0)</f>
        <v>0</v>
      </c>
      <c r="BQ288" s="61">
        <f>IF(COUNTIF(Setup_Hierarchy!$J$61:$IV$61,"="&amp;$K288)&lt;&gt;0,$L288,0)</f>
        <v>0</v>
      </c>
      <c r="BR288" s="61">
        <f>IF(COUNTIF(Setup_Hierarchy!$J$62:$IV$62,"="&amp;$K288)&lt;&gt;0,$L288,0)</f>
        <v>0</v>
      </c>
      <c r="BS288" s="61">
        <f>IF(COUNTIF(Setup_Hierarchy!$J$63:$IV$63,"="&amp;$K288)&lt;&gt;0,$L288,0)</f>
        <v>0</v>
      </c>
      <c r="BT288" s="61">
        <f>IF(COUNTIF(Setup_Hierarchy!$J$64:$IV$64,"="&amp;$K288)&lt;&gt;0,$L288,0)</f>
        <v>0</v>
      </c>
      <c r="BU288" s="61">
        <f>IF(COUNTIF(Setup_Hierarchy!$J$65:$IV$65,"="&amp;$K288)&lt;&gt;0,$L288,0)</f>
        <v>0</v>
      </c>
      <c r="BV288" s="61">
        <f>IF(COUNTIF(Setup_Hierarchy!$J$66:$IV$66,"="&amp;$K288)&lt;&gt;0,$L288,0)</f>
        <v>0</v>
      </c>
      <c r="BW288" s="61">
        <f>IF(COUNTIF(Setup_Hierarchy!$J$67:$IV$67,"="&amp;$K288)&lt;&gt;0,$L288,0)</f>
        <v>0</v>
      </c>
      <c r="BX288" s="61">
        <f>IF(COUNTIF(Setup_Hierarchy!$J$68:$IV$68,"="&amp;$K288)&lt;&gt;0,$L288,0)</f>
        <v>0</v>
      </c>
      <c r="BY288" s="61">
        <f>IF(COUNTIF(Setup_Hierarchy!$J$69:$IV$69,"="&amp;$K288)&lt;&gt;0,$L288,0)</f>
        <v>0</v>
      </c>
      <c r="BZ288" s="61">
        <f>IF(COUNTIF(Setup_Hierarchy!$J$70:$IV$70,"="&amp;$K288)&lt;&gt;0,$L288,0)</f>
        <v>0</v>
      </c>
      <c r="CA288" s="61">
        <f>IF(COUNTIF(Setup_Hierarchy!$J$71:$IV$71,"="&amp;$K288)&lt;&gt;0,$L288,0)</f>
        <v>0</v>
      </c>
      <c r="CB288" s="61">
        <f>IF(COUNTIF(Setup_Hierarchy!$J$72:$IV$72,"="&amp;$K288)&lt;&gt;0,$L288,0)</f>
        <v>0</v>
      </c>
      <c r="CC288" s="61">
        <f>IF(COUNTIF(Setup_Hierarchy!$J$73:$IV$73,"="&amp;$K288)&lt;&gt;0,$L288,0)</f>
        <v>0</v>
      </c>
      <c r="CD288" s="61">
        <f>IF(COUNTIF(Setup_Hierarchy!$J$74:$IV$74,"="&amp;$K288)&lt;&gt;0,$L288,0)</f>
        <v>0</v>
      </c>
      <c r="CE288" s="61">
        <f>IF(COUNTIF(Setup_Hierarchy!$J$75:$IV$75,"="&amp;$K288)&lt;&gt;0,$L288,0)</f>
        <v>0</v>
      </c>
      <c r="CF288" s="61">
        <f>IF(COUNTIF(Setup_Hierarchy!$J$76:$IV$76,"="&amp;$K288)&lt;&gt;0,$L288,0)</f>
        <v>0</v>
      </c>
      <c r="CG288" s="61">
        <f>IF(COUNTIF(Setup_Hierarchy!$J$77:$IV$77,"="&amp;$K288)&lt;&gt;0,$L288,0)</f>
        <v>0</v>
      </c>
      <c r="CH288" s="61">
        <f>IF(COUNTIF(Setup_Hierarchy!$J$78:$IV$78,"="&amp;$K288)&lt;&gt;0,$L288,0)</f>
        <v>0</v>
      </c>
      <c r="CI288" s="61">
        <f>IF(COUNTIF(Setup_Hierarchy!$J$79:$IV$79,"="&amp;$K288)&lt;&gt;0,$L288,0)</f>
        <v>0</v>
      </c>
      <c r="CJ288" s="61">
        <f>IF(COUNTIF(Setup_Hierarchy!$J$80:$IV$80,"="&amp;$K288)&lt;&gt;0,$L288,0)</f>
        <v>0</v>
      </c>
      <c r="CK288" s="61">
        <f>IF(COUNTIF(Setup_Hierarchy!$J$81:$IV$81,"="&amp;$K288)&lt;&gt;0,$L288,0)</f>
        <v>0</v>
      </c>
      <c r="CL288" s="61">
        <f>IF(COUNTIF(Setup_Hierarchy!$J$82:$IV$82,"="&amp;$K288)&lt;&gt;0,$L288,0)</f>
        <v>0</v>
      </c>
      <c r="CM288" s="61">
        <f>IF(COUNTIF(Setup_Hierarchy!$J$83:$IV$83,"="&amp;$K288)&lt;&gt;0,$L288,0)</f>
        <v>0</v>
      </c>
      <c r="CN288" s="61">
        <f>IF(COUNTIF(Setup_Hierarchy!$J$84:$IV$84,"="&amp;$K288)&lt;&gt;0,$L288,0)</f>
        <v>0</v>
      </c>
      <c r="CO288" s="61">
        <f>IF(COUNTIF(Setup_Hierarchy!$J$85:$IV$85,"="&amp;$K288)&lt;&gt;0,$L288,0)</f>
        <v>0</v>
      </c>
      <c r="CP288" s="61">
        <f>IF(COUNTIF(Setup_Hierarchy!$J$86:$IV$86,"="&amp;$K288)&lt;&gt;0,$L288,0)</f>
        <v>0</v>
      </c>
      <c r="CQ288" s="61">
        <f>IF(COUNTIF(Setup_Hierarchy!$J$87:$IV$87,"="&amp;$K288)&lt;&gt;0,$L288,0)</f>
        <v>0</v>
      </c>
      <c r="CR288" s="61">
        <f>IF(COUNTIF(Setup_Hierarchy!$J$88:$IV$88,"="&amp;$K288)&lt;&gt;0,$L288,0)</f>
        <v>0</v>
      </c>
      <c r="CS288" s="61">
        <f>IF(COUNTIF(Setup_Hierarchy!$J$89:$IV$89,"="&amp;$K288)&lt;&gt;0,$L288,0)</f>
        <v>0</v>
      </c>
      <c r="CT288" s="61">
        <f>IF(COUNTIF(Setup_Hierarchy!$J$90:$IV$90,"="&amp;$K288)&lt;&gt;0,$L288,0)</f>
        <v>0</v>
      </c>
      <c r="CU288" s="61">
        <f>IF(COUNTIF(Setup_Hierarchy!$J$91:$IV$91,"="&amp;$K288)&lt;&gt;0,$L288,0)</f>
        <v>0</v>
      </c>
      <c r="CV288" s="61">
        <f>IF(COUNTIF(Setup_Hierarchy!$J$92:$IV$92,"="&amp;$K288)&lt;&gt;0,$L288,0)</f>
        <v>0</v>
      </c>
      <c r="CW288" s="61">
        <f>IF(COUNTIF(Setup_Hierarchy!$J$93:$IV$93,"="&amp;$K288)&lt;&gt;0,$L288,0)</f>
        <v>0</v>
      </c>
      <c r="CX288" s="61">
        <f>IF(COUNTIF(Setup_Hierarchy!$J$94:$IV$94,"="&amp;$K288)&lt;&gt;0,$L288,0)</f>
        <v>0</v>
      </c>
      <c r="CY288" s="61">
        <f>IF(COUNTIF(Setup_Hierarchy!$J$95:$IV$95,"="&amp;$K288)&lt;&gt;0,$L288,0)</f>
        <v>0</v>
      </c>
      <c r="CZ288" s="61">
        <f>IF(COUNTIF(Setup_Hierarchy!$J$96:$IV$96,"="&amp;$K288)&lt;&gt;0,$L288,0)</f>
        <v>0</v>
      </c>
      <c r="DA288" s="61">
        <f>IF(COUNTIF(Setup_Hierarchy!$J$97:$IV$97,"="&amp;$K288)&lt;&gt;0,$L288,0)</f>
        <v>0</v>
      </c>
      <c r="DB288" s="61">
        <f>IF(COUNTIF(Setup_Hierarchy!$J$98:$IV$98,"="&amp;$K288)&lt;&gt;0,$L288,0)</f>
        <v>0</v>
      </c>
      <c r="DC288" s="61">
        <f>IF(COUNTIF(Setup_Hierarchy!$J$99:$IV$99,"="&amp;$K288)&lt;&gt;0,$L288,0)</f>
        <v>0</v>
      </c>
      <c r="DD288" s="61">
        <f>IF(COUNTIF(Setup_Hierarchy!$J$100:$IV$100,"="&amp;$K288)&lt;&gt;0,$L288,0)</f>
        <v>0</v>
      </c>
      <c r="DE288" s="61">
        <f>IF(COUNTIF(Setup_Hierarchy!$J$101:$IV$101,"="&amp;$K288)&lt;&gt;0,$L288,0)</f>
        <v>0</v>
      </c>
      <c r="DF288" s="61">
        <f>IF(COUNTIF(Setup_Hierarchy!$J$102:$IV$102,"="&amp;$K288)&lt;&gt;0,$L288,0)</f>
        <v>0</v>
      </c>
      <c r="DG288" s="61">
        <f>IF(COUNTIF(Setup_Hierarchy!$J$103:$IV$103,"="&amp;$K288)&lt;&gt;0,$L288,0)</f>
        <v>0</v>
      </c>
      <c r="DH288" s="61">
        <f>IF(COUNTIF(Setup_Hierarchy!$J$104:$IV$104,"="&amp;$K288)&lt;&gt;0,$L288,0)</f>
        <v>0</v>
      </c>
      <c r="DI288" s="61">
        <f>IF(COUNTIF(Setup_Hierarchy!$J$105:$IV$105,"="&amp;$K288)&lt;&gt;0,$L288,0)</f>
        <v>0</v>
      </c>
      <c r="DJ288" s="61">
        <f>IF(COUNTIF(Setup_Hierarchy!$J$106:$IV$106,"="&amp;$K288)&lt;&gt;0,$L288,0)</f>
        <v>0</v>
      </c>
      <c r="DK288" s="61">
        <f>IF(COUNTIF(Setup_Hierarchy!$J$107:$IV$107,"="&amp;$K288)&lt;&gt;0,$L288,0)</f>
        <v>0</v>
      </c>
      <c r="DL288" s="61">
        <f>IF(COUNTIF(Setup_Hierarchy!$J$108:$IV$108,"="&amp;$K288)&lt;&gt;0,$L288,0)</f>
        <v>0</v>
      </c>
      <c r="DM288" s="61">
        <f>IF(COUNTIF(Setup_Hierarchy!$J$109:$IV$109,"="&amp;$K288)&lt;&gt;0,$L288,0)</f>
        <v>0</v>
      </c>
      <c r="DN288" s="61">
        <f>IF(COUNTIF(Setup_Hierarchy!$J$110:$IV$110,"="&amp;$K288)&lt;&gt;0,$L288,0)</f>
        <v>0</v>
      </c>
      <c r="DO288" s="61">
        <f>IF(COUNTIF(Setup_Hierarchy!$J$111:$IV$111,"="&amp;$K288)&lt;&gt;0,$L288,0)</f>
        <v>0</v>
      </c>
      <c r="DP288" s="61">
        <f>IF(COUNTIF(Setup_Hierarchy!$J$112:$IV$112,"="&amp;$K288)&lt;&gt;0,$L288,0)</f>
        <v>0</v>
      </c>
      <c r="DQ288" s="61">
        <f>IF(COUNTIF(Setup_Hierarchy!$J$113:$IV$113,"="&amp;$K288)&lt;&gt;0,$L288,0)</f>
        <v>0</v>
      </c>
      <c r="DR288" s="61">
        <f>IF(COUNTIF(Setup_Hierarchy!$J$114:$IV$114,"="&amp;$K288)&lt;&gt;0,$L288,0)</f>
        <v>0</v>
      </c>
      <c r="DS288" s="61">
        <f>IF(COUNTIF(Setup_Hierarchy!$J$115:$IV$115,"="&amp;$K288)&lt;&gt;0,$L288,0)</f>
        <v>0</v>
      </c>
      <c r="DT288" s="61">
        <f>IF(COUNTIF(Setup_Hierarchy!$J$116:$IV$116,"="&amp;$K288)&lt;&gt;0,$L288,0)</f>
        <v>0</v>
      </c>
    </row>
    <row r="289" spans="2:124" x14ac:dyDescent="0.2">
      <c r="B289" t="s">
        <v>43</v>
      </c>
      <c r="C289">
        <v>432</v>
      </c>
      <c r="D289" t="s">
        <v>16</v>
      </c>
      <c r="E289" t="s">
        <v>369</v>
      </c>
      <c r="F289" t="s">
        <v>526</v>
      </c>
      <c r="G289" t="s">
        <v>523</v>
      </c>
      <c r="H289" t="s">
        <v>10</v>
      </c>
      <c r="I289">
        <v>0.73588799999999999</v>
      </c>
      <c r="J289">
        <v>0.43052000000000001</v>
      </c>
      <c r="K289">
        <v>625</v>
      </c>
      <c r="L289">
        <v>-6280.64</v>
      </c>
      <c r="M289" s="61">
        <f>IF(COUNTIF(Setup_Hierarchy!$J$5:$IV$5,"="&amp;$K289)&lt;&gt;0,$L289,0)</f>
        <v>-6280.64</v>
      </c>
      <c r="N289" s="61">
        <f>IF(COUNTIF(Setup_Hierarchy!$J$6:$IV$6,"="&amp;$K289)&lt;&gt;0,$L289,0)</f>
        <v>-6280.64</v>
      </c>
      <c r="O289" s="61">
        <f>IF(COUNTIF(Setup_Hierarchy!$J$7:$IV$7,"="&amp;$K289)&lt;&gt;0,$L289,0)</f>
        <v>-6280.64</v>
      </c>
      <c r="P289" s="61">
        <f>IF(COUNTIF(Setup_Hierarchy!$J$8:$IV$8,"="&amp;$K289)&lt;&gt;0,$L289,0)</f>
        <v>0</v>
      </c>
      <c r="Q289" s="61">
        <f>IF(COUNTIF(Setup_Hierarchy!$J$9:$IV$9,"="&amp;$K289)&lt;&gt;0,$L289,0)</f>
        <v>0</v>
      </c>
      <c r="R289" s="61">
        <f>IF(COUNTIF(Setup_Hierarchy!$J$10:$IV$10,"="&amp;$K289)&lt;&gt;0,$L289,0)</f>
        <v>0</v>
      </c>
      <c r="S289" s="61">
        <f>IF(COUNTIF(Setup_Hierarchy!$J$11:$IV$11,"="&amp;$K289)&lt;&gt;0,$L289,0)</f>
        <v>0</v>
      </c>
      <c r="T289" s="61">
        <f>IF(COUNTIF(Setup_Hierarchy!$J$12:$IV$12,"="&amp;$K289)&lt;&gt;0,$L289,0)</f>
        <v>0</v>
      </c>
      <c r="U289" s="61">
        <f>IF(COUNTIF(Setup_Hierarchy!$J$13:$IV$13,"="&amp;$K289)&lt;&gt;0,$L289,0)</f>
        <v>0</v>
      </c>
      <c r="V289" s="61">
        <f>IF(COUNTIF(Setup_Hierarchy!$J$14:$IV$14,"="&amp;$K289)&lt;&gt;0,$L289,0)</f>
        <v>0</v>
      </c>
      <c r="W289" s="61">
        <f>IF(COUNTIF(Setup_Hierarchy!$J$15:$IV$15,"="&amp;$K289)&lt;&gt;0,$L289,0)</f>
        <v>0</v>
      </c>
      <c r="X289" s="61">
        <f>IF(COUNTIF(Setup_Hierarchy!$J$16:$IV$16,"="&amp;$K289)&lt;&gt;0,$L289,0)</f>
        <v>0</v>
      </c>
      <c r="Y289" s="61">
        <f>IF(COUNTIF(Setup_Hierarchy!$J$17:$IV$17,"="&amp;$K289)&lt;&gt;0,$L289,0)</f>
        <v>0</v>
      </c>
      <c r="Z289" s="61">
        <f>IF(COUNTIF(Setup_Hierarchy!$J$18:$IV$18,"="&amp;$K289)&lt;&gt;0,$L289,0)</f>
        <v>0</v>
      </c>
      <c r="AA289" s="61">
        <f>IF(COUNTIF(Setup_Hierarchy!$J$19:$IV$19,"="&amp;$K289)&lt;&gt;0,$L289,0)</f>
        <v>0</v>
      </c>
      <c r="AB289" s="61">
        <f>IF(COUNTIF(Setup_Hierarchy!$J$20:$IV$20,"="&amp;$K289)&lt;&gt;0,$L289,0)</f>
        <v>0</v>
      </c>
      <c r="AC289" s="61">
        <f>IF(COUNTIF(Setup_Hierarchy!$J$21:$IV$21,"="&amp;$K289)&lt;&gt;0,$L289,0)</f>
        <v>0</v>
      </c>
      <c r="AD289" s="61">
        <f>IF(COUNTIF(Setup_Hierarchy!$J$22:$IV$22,"="&amp;$K289)&lt;&gt;0,$L289,0)</f>
        <v>0</v>
      </c>
      <c r="AE289" s="61">
        <f>IF(COUNTIF(Setup_Hierarchy!$J$23:$IV$23,"="&amp;$K289)&lt;&gt;0,$L289,0)</f>
        <v>0</v>
      </c>
      <c r="AF289" s="61">
        <f>IF(COUNTIF(Setup_Hierarchy!$J$24:$IV$24,"="&amp;$K289)&lt;&gt;0,$L289,0)</f>
        <v>0</v>
      </c>
      <c r="AG289" s="61">
        <f>IF(COUNTIF(Setup_Hierarchy!$J$25:$IV$25,"="&amp;$K289)&lt;&gt;0,$L289,0)</f>
        <v>0</v>
      </c>
      <c r="AH289" s="61">
        <f>IF(COUNTIF(Setup_Hierarchy!$J$26:$IV$26,"="&amp;$K289)&lt;&gt;0,$L289,0)</f>
        <v>0</v>
      </c>
      <c r="AI289" s="61">
        <f>IF(COUNTIF(Setup_Hierarchy!$J$27:$IV$27,"="&amp;$K289)&lt;&gt;0,$L289,0)</f>
        <v>0</v>
      </c>
      <c r="AJ289" s="61">
        <f>IF(COUNTIF(Setup_Hierarchy!$J$28:$IV$28,"="&amp;$K289)&lt;&gt;0,$L289,0)</f>
        <v>0</v>
      </c>
      <c r="AK289" s="61">
        <f>IF(COUNTIF(Setup_Hierarchy!$J$29:$IV$29,"="&amp;$K289)&lt;&gt;0,$L289,0)</f>
        <v>0</v>
      </c>
      <c r="AL289" s="61">
        <f>IF(COUNTIF(Setup_Hierarchy!$J$30:$IV$30,"="&amp;$K289)&lt;&gt;0,$L289,0)</f>
        <v>0</v>
      </c>
      <c r="AM289" s="61">
        <f>IF(COUNTIF(Setup_Hierarchy!$J$31:$IV$31,"="&amp;$K289)&lt;&gt;0,$L289,0)</f>
        <v>0</v>
      </c>
      <c r="AN289" s="61">
        <f>IF(COUNTIF(Setup_Hierarchy!$J$32:$IV$32,"="&amp;$K289)&lt;&gt;0,$L289,0)</f>
        <v>0</v>
      </c>
      <c r="AO289" s="61">
        <f>IF(COUNTIF(Setup_Hierarchy!$J$33:$IV$33,"="&amp;$K289)&lt;&gt;0,$L289,0)</f>
        <v>0</v>
      </c>
      <c r="AP289" s="61">
        <f>IF(COUNTIF(Setup_Hierarchy!$J$34:$IV$34,"="&amp;$K289)&lt;&gt;0,$L289,0)</f>
        <v>0</v>
      </c>
      <c r="AQ289" s="61">
        <f>IF(COUNTIF(Setup_Hierarchy!$J$35:$IV$35,"="&amp;$K289)&lt;&gt;0,$L289,0)</f>
        <v>0</v>
      </c>
      <c r="AR289" s="61">
        <f>IF(COUNTIF(Setup_Hierarchy!$J$36:$IV$36,"="&amp;$K289)&lt;&gt;0,$L289,0)</f>
        <v>0</v>
      </c>
      <c r="AS289" s="61">
        <f>IF(COUNTIF(Setup_Hierarchy!$J$37:$IV$37,"="&amp;$K289)&lt;&gt;0,$L289,0)</f>
        <v>0</v>
      </c>
      <c r="AT289" s="61">
        <f>IF(COUNTIF(Setup_Hierarchy!$J$38:$IV$38,"="&amp;$K289)&lt;&gt;0,$L289,0)</f>
        <v>0</v>
      </c>
      <c r="AU289" s="61">
        <f>IF(COUNTIF(Setup_Hierarchy!$J$39:$IV$39,"="&amp;$K289)&lt;&gt;0,$L289,0)</f>
        <v>0</v>
      </c>
      <c r="AV289" s="61">
        <f>IF(COUNTIF(Setup_Hierarchy!$J$40:$IV$40,"="&amp;$K289)&lt;&gt;0,$L289,0)</f>
        <v>0</v>
      </c>
      <c r="AW289" s="61">
        <f>IF(COUNTIF(Setup_Hierarchy!$J$41:$IV$41,"="&amp;$K289)&lt;&gt;0,$L289,0)</f>
        <v>0</v>
      </c>
      <c r="AX289" s="61">
        <f>IF(COUNTIF(Setup_Hierarchy!$J$42:$IV$42,"="&amp;$K289)&lt;&gt;0,$L289,0)</f>
        <v>0</v>
      </c>
      <c r="AY289" s="61">
        <f>IF(COUNTIF(Setup_Hierarchy!$J$43:$IV$43,"="&amp;$K289)&lt;&gt;0,$L289,0)</f>
        <v>0</v>
      </c>
      <c r="AZ289" s="61">
        <f>IF(COUNTIF(Setup_Hierarchy!$J$44:$IV$44,"="&amp;$K289)&lt;&gt;0,$L289,0)</f>
        <v>0</v>
      </c>
      <c r="BA289" s="61">
        <f>IF(COUNTIF(Setup_Hierarchy!$J$45:$IV$45,"="&amp;$K289)&lt;&gt;0,$L289,0)</f>
        <v>0</v>
      </c>
      <c r="BB289" s="61">
        <f>IF(COUNTIF(Setup_Hierarchy!$J$46:$IV$46,"="&amp;$K289)&lt;&gt;0,$L289,0)</f>
        <v>0</v>
      </c>
      <c r="BC289" s="61">
        <f>IF(COUNTIF(Setup_Hierarchy!$J$47:$IV$47,"="&amp;$K289)&lt;&gt;0,$L289,0)</f>
        <v>0</v>
      </c>
      <c r="BD289" s="61">
        <f>IF(COUNTIF(Setup_Hierarchy!$J$48:$IV$48,"="&amp;$K289)&lt;&gt;0,$L289,0)</f>
        <v>0</v>
      </c>
      <c r="BE289" s="61">
        <f>IF(COUNTIF(Setup_Hierarchy!$J$49:$IV$49,"="&amp;$K289)&lt;&gt;0,$L289,0)</f>
        <v>0</v>
      </c>
      <c r="BF289" s="61">
        <f>IF(COUNTIF(Setup_Hierarchy!$J$50:$IV$50,"="&amp;$K289)&lt;&gt;0,$L289,0)</f>
        <v>0</v>
      </c>
      <c r="BG289" s="61">
        <f>IF(COUNTIF(Setup_Hierarchy!$J$51:$IV$51,"="&amp;$K289)&lt;&gt;0,$L289,0)</f>
        <v>-6280.64</v>
      </c>
      <c r="BH289" s="61">
        <f>IF(COUNTIF(Setup_Hierarchy!$J$52:$IV$52,"="&amp;$K289)&lt;&gt;0,$L289,0)</f>
        <v>0</v>
      </c>
      <c r="BI289" s="61">
        <f>IF(COUNTIF(Setup_Hierarchy!$J$53:$IV$53,"="&amp;$K289)&lt;&gt;0,$L289,0)</f>
        <v>0</v>
      </c>
      <c r="BJ289" s="61">
        <f>IF(COUNTIF(Setup_Hierarchy!$J$54:$IV$54,"="&amp;$K289)&lt;&gt;0,$L289,0)</f>
        <v>0</v>
      </c>
      <c r="BK289" s="61">
        <f>IF(COUNTIF(Setup_Hierarchy!$J$55:$IV$55,"="&amp;$K289)&lt;&gt;0,$L289,0)</f>
        <v>0</v>
      </c>
      <c r="BL289" s="61">
        <f>IF(COUNTIF(Setup_Hierarchy!$J$56:$IV$56,"="&amp;$K289)&lt;&gt;0,$L289,0)</f>
        <v>0</v>
      </c>
      <c r="BM289" s="61">
        <f>IF(COUNTIF(Setup_Hierarchy!$J$57:$IV$57,"="&amp;$K289)&lt;&gt;0,$L289,0)</f>
        <v>0</v>
      </c>
      <c r="BN289" s="61">
        <f>IF(COUNTIF(Setup_Hierarchy!$J$58:$IV$58,"="&amp;$K289)&lt;&gt;0,$L289,0)</f>
        <v>0</v>
      </c>
      <c r="BO289" s="61">
        <f>IF(COUNTIF(Setup_Hierarchy!$J$59:$IV$59,"="&amp;$K289)&lt;&gt;0,$L289,0)</f>
        <v>-6280.64</v>
      </c>
      <c r="BP289" s="61">
        <f>IF(COUNTIF(Setup_Hierarchy!$J$60:$IV$60,"="&amp;$K289)&lt;&gt;0,$L289,0)</f>
        <v>0</v>
      </c>
      <c r="BQ289" s="61">
        <f>IF(COUNTIF(Setup_Hierarchy!$J$61:$IV$61,"="&amp;$K289)&lt;&gt;0,$L289,0)</f>
        <v>0</v>
      </c>
      <c r="BR289" s="61">
        <f>IF(COUNTIF(Setup_Hierarchy!$J$62:$IV$62,"="&amp;$K289)&lt;&gt;0,$L289,0)</f>
        <v>0</v>
      </c>
      <c r="BS289" s="61">
        <f>IF(COUNTIF(Setup_Hierarchy!$J$63:$IV$63,"="&amp;$K289)&lt;&gt;0,$L289,0)</f>
        <v>0</v>
      </c>
      <c r="BT289" s="61">
        <f>IF(COUNTIF(Setup_Hierarchy!$J$64:$IV$64,"="&amp;$K289)&lt;&gt;0,$L289,0)</f>
        <v>0</v>
      </c>
      <c r="BU289" s="61">
        <f>IF(COUNTIF(Setup_Hierarchy!$J$65:$IV$65,"="&amp;$K289)&lt;&gt;0,$L289,0)</f>
        <v>0</v>
      </c>
      <c r="BV289" s="61">
        <f>IF(COUNTIF(Setup_Hierarchy!$J$66:$IV$66,"="&amp;$K289)&lt;&gt;0,$L289,0)</f>
        <v>0</v>
      </c>
      <c r="BW289" s="61">
        <f>IF(COUNTIF(Setup_Hierarchy!$J$67:$IV$67,"="&amp;$K289)&lt;&gt;0,$L289,0)</f>
        <v>0</v>
      </c>
      <c r="BX289" s="61">
        <f>IF(COUNTIF(Setup_Hierarchy!$J$68:$IV$68,"="&amp;$K289)&lt;&gt;0,$L289,0)</f>
        <v>0</v>
      </c>
      <c r="BY289" s="61">
        <f>IF(COUNTIF(Setup_Hierarchy!$J$69:$IV$69,"="&amp;$K289)&lt;&gt;0,$L289,0)</f>
        <v>-6280.64</v>
      </c>
      <c r="BZ289" s="61">
        <f>IF(COUNTIF(Setup_Hierarchy!$J$70:$IV$70,"="&amp;$K289)&lt;&gt;0,$L289,0)</f>
        <v>-6280.64</v>
      </c>
      <c r="CA289" s="61">
        <f>IF(COUNTIF(Setup_Hierarchy!$J$71:$IV$71,"="&amp;$K289)&lt;&gt;0,$L289,0)</f>
        <v>0</v>
      </c>
      <c r="CB289" s="61">
        <f>IF(COUNTIF(Setup_Hierarchy!$J$72:$IV$72,"="&amp;$K289)&lt;&gt;0,$L289,0)</f>
        <v>0</v>
      </c>
      <c r="CC289" s="61">
        <f>IF(COUNTIF(Setup_Hierarchy!$J$73:$IV$73,"="&amp;$K289)&lt;&gt;0,$L289,0)</f>
        <v>0</v>
      </c>
      <c r="CD289" s="61">
        <f>IF(COUNTIF(Setup_Hierarchy!$J$74:$IV$74,"="&amp;$K289)&lt;&gt;0,$L289,0)</f>
        <v>0</v>
      </c>
      <c r="CE289" s="61">
        <f>IF(COUNTIF(Setup_Hierarchy!$J$75:$IV$75,"="&amp;$K289)&lt;&gt;0,$L289,0)</f>
        <v>0</v>
      </c>
      <c r="CF289" s="61">
        <f>IF(COUNTIF(Setup_Hierarchy!$J$76:$IV$76,"="&amp;$K289)&lt;&gt;0,$L289,0)</f>
        <v>0</v>
      </c>
      <c r="CG289" s="61">
        <f>IF(COUNTIF(Setup_Hierarchy!$J$77:$IV$77,"="&amp;$K289)&lt;&gt;0,$L289,0)</f>
        <v>0</v>
      </c>
      <c r="CH289" s="61">
        <f>IF(COUNTIF(Setup_Hierarchy!$J$78:$IV$78,"="&amp;$K289)&lt;&gt;0,$L289,0)</f>
        <v>0</v>
      </c>
      <c r="CI289" s="61">
        <f>IF(COUNTIF(Setup_Hierarchy!$J$79:$IV$79,"="&amp;$K289)&lt;&gt;0,$L289,0)</f>
        <v>0</v>
      </c>
      <c r="CJ289" s="61">
        <f>IF(COUNTIF(Setup_Hierarchy!$J$80:$IV$80,"="&amp;$K289)&lt;&gt;0,$L289,0)</f>
        <v>0</v>
      </c>
      <c r="CK289" s="61">
        <f>IF(COUNTIF(Setup_Hierarchy!$J$81:$IV$81,"="&amp;$K289)&lt;&gt;0,$L289,0)</f>
        <v>0</v>
      </c>
      <c r="CL289" s="61">
        <f>IF(COUNTIF(Setup_Hierarchy!$J$82:$IV$82,"="&amp;$K289)&lt;&gt;0,$L289,0)</f>
        <v>0</v>
      </c>
      <c r="CM289" s="61">
        <f>IF(COUNTIF(Setup_Hierarchy!$J$83:$IV$83,"="&amp;$K289)&lt;&gt;0,$L289,0)</f>
        <v>0</v>
      </c>
      <c r="CN289" s="61">
        <f>IF(COUNTIF(Setup_Hierarchy!$J$84:$IV$84,"="&amp;$K289)&lt;&gt;0,$L289,0)</f>
        <v>0</v>
      </c>
      <c r="CO289" s="61">
        <f>IF(COUNTIF(Setup_Hierarchy!$J$85:$IV$85,"="&amp;$K289)&lt;&gt;0,$L289,0)</f>
        <v>0</v>
      </c>
      <c r="CP289" s="61">
        <f>IF(COUNTIF(Setup_Hierarchy!$J$86:$IV$86,"="&amp;$K289)&lt;&gt;0,$L289,0)</f>
        <v>0</v>
      </c>
      <c r="CQ289" s="61">
        <f>IF(COUNTIF(Setup_Hierarchy!$J$87:$IV$87,"="&amp;$K289)&lt;&gt;0,$L289,0)</f>
        <v>0</v>
      </c>
      <c r="CR289" s="61">
        <f>IF(COUNTIF(Setup_Hierarchy!$J$88:$IV$88,"="&amp;$K289)&lt;&gt;0,$L289,0)</f>
        <v>0</v>
      </c>
      <c r="CS289" s="61">
        <f>IF(COUNTIF(Setup_Hierarchy!$J$89:$IV$89,"="&amp;$K289)&lt;&gt;0,$L289,0)</f>
        <v>0</v>
      </c>
      <c r="CT289" s="61">
        <f>IF(COUNTIF(Setup_Hierarchy!$J$90:$IV$90,"="&amp;$K289)&lt;&gt;0,$L289,0)</f>
        <v>0</v>
      </c>
      <c r="CU289" s="61">
        <f>IF(COUNTIF(Setup_Hierarchy!$J$91:$IV$91,"="&amp;$K289)&lt;&gt;0,$L289,0)</f>
        <v>0</v>
      </c>
      <c r="CV289" s="61">
        <f>IF(COUNTIF(Setup_Hierarchy!$J$92:$IV$92,"="&amp;$K289)&lt;&gt;0,$L289,0)</f>
        <v>0</v>
      </c>
      <c r="CW289" s="61">
        <f>IF(COUNTIF(Setup_Hierarchy!$J$93:$IV$93,"="&amp;$K289)&lt;&gt;0,$L289,0)</f>
        <v>0</v>
      </c>
      <c r="CX289" s="61">
        <f>IF(COUNTIF(Setup_Hierarchy!$J$94:$IV$94,"="&amp;$K289)&lt;&gt;0,$L289,0)</f>
        <v>0</v>
      </c>
      <c r="CY289" s="61">
        <f>IF(COUNTIF(Setup_Hierarchy!$J$95:$IV$95,"="&amp;$K289)&lt;&gt;0,$L289,0)</f>
        <v>0</v>
      </c>
      <c r="CZ289" s="61">
        <f>IF(COUNTIF(Setup_Hierarchy!$J$96:$IV$96,"="&amp;$K289)&lt;&gt;0,$L289,0)</f>
        <v>0</v>
      </c>
      <c r="DA289" s="61">
        <f>IF(COUNTIF(Setup_Hierarchy!$J$97:$IV$97,"="&amp;$K289)&lt;&gt;0,$L289,0)</f>
        <v>0</v>
      </c>
      <c r="DB289" s="61">
        <f>IF(COUNTIF(Setup_Hierarchy!$J$98:$IV$98,"="&amp;$K289)&lt;&gt;0,$L289,0)</f>
        <v>0</v>
      </c>
      <c r="DC289" s="61">
        <f>IF(COUNTIF(Setup_Hierarchy!$J$99:$IV$99,"="&amp;$K289)&lt;&gt;0,$L289,0)</f>
        <v>0</v>
      </c>
      <c r="DD289" s="61">
        <f>IF(COUNTIF(Setup_Hierarchy!$J$100:$IV$100,"="&amp;$K289)&lt;&gt;0,$L289,0)</f>
        <v>0</v>
      </c>
      <c r="DE289" s="61">
        <f>IF(COUNTIF(Setup_Hierarchy!$J$101:$IV$101,"="&amp;$K289)&lt;&gt;0,$L289,0)</f>
        <v>0</v>
      </c>
      <c r="DF289" s="61">
        <f>IF(COUNTIF(Setup_Hierarchy!$J$102:$IV$102,"="&amp;$K289)&lt;&gt;0,$L289,0)</f>
        <v>0</v>
      </c>
      <c r="DG289" s="61">
        <f>IF(COUNTIF(Setup_Hierarchy!$J$103:$IV$103,"="&amp;$K289)&lt;&gt;0,$L289,0)</f>
        <v>0</v>
      </c>
      <c r="DH289" s="61">
        <f>IF(COUNTIF(Setup_Hierarchy!$J$104:$IV$104,"="&amp;$K289)&lt;&gt;0,$L289,0)</f>
        <v>0</v>
      </c>
      <c r="DI289" s="61">
        <f>IF(COUNTIF(Setup_Hierarchy!$J$105:$IV$105,"="&amp;$K289)&lt;&gt;0,$L289,0)</f>
        <v>0</v>
      </c>
      <c r="DJ289" s="61">
        <f>IF(COUNTIF(Setup_Hierarchy!$J$106:$IV$106,"="&amp;$K289)&lt;&gt;0,$L289,0)</f>
        <v>0</v>
      </c>
      <c r="DK289" s="61">
        <f>IF(COUNTIF(Setup_Hierarchy!$J$107:$IV$107,"="&amp;$K289)&lt;&gt;0,$L289,0)</f>
        <v>0</v>
      </c>
      <c r="DL289" s="61">
        <f>IF(COUNTIF(Setup_Hierarchy!$J$108:$IV$108,"="&amp;$K289)&lt;&gt;0,$L289,0)</f>
        <v>0</v>
      </c>
      <c r="DM289" s="61">
        <f>IF(COUNTIF(Setup_Hierarchy!$J$109:$IV$109,"="&amp;$K289)&lt;&gt;0,$L289,0)</f>
        <v>0</v>
      </c>
      <c r="DN289" s="61">
        <f>IF(COUNTIF(Setup_Hierarchy!$J$110:$IV$110,"="&amp;$K289)&lt;&gt;0,$L289,0)</f>
        <v>0</v>
      </c>
      <c r="DO289" s="61">
        <f>IF(COUNTIF(Setup_Hierarchy!$J$111:$IV$111,"="&amp;$K289)&lt;&gt;0,$L289,0)</f>
        <v>0</v>
      </c>
      <c r="DP289" s="61">
        <f>IF(COUNTIF(Setup_Hierarchy!$J$112:$IV$112,"="&amp;$K289)&lt;&gt;0,$L289,0)</f>
        <v>0</v>
      </c>
      <c r="DQ289" s="61">
        <f>IF(COUNTIF(Setup_Hierarchy!$J$113:$IV$113,"="&amp;$K289)&lt;&gt;0,$L289,0)</f>
        <v>0</v>
      </c>
      <c r="DR289" s="61">
        <f>IF(COUNTIF(Setup_Hierarchy!$J$114:$IV$114,"="&amp;$K289)&lt;&gt;0,$L289,0)</f>
        <v>0</v>
      </c>
      <c r="DS289" s="61">
        <f>IF(COUNTIF(Setup_Hierarchy!$J$115:$IV$115,"="&amp;$K289)&lt;&gt;0,$L289,0)</f>
        <v>0</v>
      </c>
      <c r="DT289" s="61">
        <f>IF(COUNTIF(Setup_Hierarchy!$J$116:$IV$116,"="&amp;$K289)&lt;&gt;0,$L289,0)</f>
        <v>0</v>
      </c>
    </row>
    <row r="290" spans="2:124" x14ac:dyDescent="0.2">
      <c r="B290" t="s">
        <v>43</v>
      </c>
      <c r="C290">
        <v>432</v>
      </c>
      <c r="D290" t="s">
        <v>16</v>
      </c>
      <c r="E290" t="s">
        <v>369</v>
      </c>
      <c r="F290" t="s">
        <v>526</v>
      </c>
      <c r="G290" t="s">
        <v>523</v>
      </c>
      <c r="H290" t="s">
        <v>10</v>
      </c>
      <c r="I290">
        <v>0.73588799999999999</v>
      </c>
      <c r="J290">
        <v>0.43052000000000001</v>
      </c>
      <c r="K290">
        <v>626</v>
      </c>
      <c r="L290">
        <v>-270.22000000000003</v>
      </c>
      <c r="M290" s="61">
        <f>IF(COUNTIF(Setup_Hierarchy!$J$5:$IV$5,"="&amp;$K290)&lt;&gt;0,$L290,0)</f>
        <v>-270.22000000000003</v>
      </c>
      <c r="N290" s="61">
        <f>IF(COUNTIF(Setup_Hierarchy!$J$6:$IV$6,"="&amp;$K290)&lt;&gt;0,$L290,0)</f>
        <v>-270.22000000000003</v>
      </c>
      <c r="O290" s="61">
        <f>IF(COUNTIF(Setup_Hierarchy!$J$7:$IV$7,"="&amp;$K290)&lt;&gt;0,$L290,0)</f>
        <v>-270.22000000000003</v>
      </c>
      <c r="P290" s="61">
        <f>IF(COUNTIF(Setup_Hierarchy!$J$8:$IV$8,"="&amp;$K290)&lt;&gt;0,$L290,0)</f>
        <v>0</v>
      </c>
      <c r="Q290" s="61">
        <f>IF(COUNTIF(Setup_Hierarchy!$J$9:$IV$9,"="&amp;$K290)&lt;&gt;0,$L290,0)</f>
        <v>0</v>
      </c>
      <c r="R290" s="61">
        <f>IF(COUNTIF(Setup_Hierarchy!$J$10:$IV$10,"="&amp;$K290)&lt;&gt;0,$L290,0)</f>
        <v>0</v>
      </c>
      <c r="S290" s="61">
        <f>IF(COUNTIF(Setup_Hierarchy!$J$11:$IV$11,"="&amp;$K290)&lt;&gt;0,$L290,0)</f>
        <v>0</v>
      </c>
      <c r="T290" s="61">
        <f>IF(COUNTIF(Setup_Hierarchy!$J$12:$IV$12,"="&amp;$K290)&lt;&gt;0,$L290,0)</f>
        <v>0</v>
      </c>
      <c r="U290" s="61">
        <f>IF(COUNTIF(Setup_Hierarchy!$J$13:$IV$13,"="&amp;$K290)&lt;&gt;0,$L290,0)</f>
        <v>0</v>
      </c>
      <c r="V290" s="61">
        <f>IF(COUNTIF(Setup_Hierarchy!$J$14:$IV$14,"="&amp;$K290)&lt;&gt;0,$L290,0)</f>
        <v>0</v>
      </c>
      <c r="W290" s="61">
        <f>IF(COUNTIF(Setup_Hierarchy!$J$15:$IV$15,"="&amp;$K290)&lt;&gt;0,$L290,0)</f>
        <v>0</v>
      </c>
      <c r="X290" s="61">
        <f>IF(COUNTIF(Setup_Hierarchy!$J$16:$IV$16,"="&amp;$K290)&lt;&gt;0,$L290,0)</f>
        <v>0</v>
      </c>
      <c r="Y290" s="61">
        <f>IF(COUNTIF(Setup_Hierarchy!$J$17:$IV$17,"="&amp;$K290)&lt;&gt;0,$L290,0)</f>
        <v>0</v>
      </c>
      <c r="Z290" s="61">
        <f>IF(COUNTIF(Setup_Hierarchy!$J$18:$IV$18,"="&amp;$K290)&lt;&gt;0,$L290,0)</f>
        <v>0</v>
      </c>
      <c r="AA290" s="61">
        <f>IF(COUNTIF(Setup_Hierarchy!$J$19:$IV$19,"="&amp;$K290)&lt;&gt;0,$L290,0)</f>
        <v>0</v>
      </c>
      <c r="AB290" s="61">
        <f>IF(COUNTIF(Setup_Hierarchy!$J$20:$IV$20,"="&amp;$K290)&lt;&gt;0,$L290,0)</f>
        <v>0</v>
      </c>
      <c r="AC290" s="61">
        <f>IF(COUNTIF(Setup_Hierarchy!$J$21:$IV$21,"="&amp;$K290)&lt;&gt;0,$L290,0)</f>
        <v>0</v>
      </c>
      <c r="AD290" s="61">
        <f>IF(COUNTIF(Setup_Hierarchy!$J$22:$IV$22,"="&amp;$K290)&lt;&gt;0,$L290,0)</f>
        <v>0</v>
      </c>
      <c r="AE290" s="61">
        <f>IF(COUNTIF(Setup_Hierarchy!$J$23:$IV$23,"="&amp;$K290)&lt;&gt;0,$L290,0)</f>
        <v>0</v>
      </c>
      <c r="AF290" s="61">
        <f>IF(COUNTIF(Setup_Hierarchy!$J$24:$IV$24,"="&amp;$K290)&lt;&gt;0,$L290,0)</f>
        <v>0</v>
      </c>
      <c r="AG290" s="61">
        <f>IF(COUNTIF(Setup_Hierarchy!$J$25:$IV$25,"="&amp;$K290)&lt;&gt;0,$L290,0)</f>
        <v>0</v>
      </c>
      <c r="AH290" s="61">
        <f>IF(COUNTIF(Setup_Hierarchy!$J$26:$IV$26,"="&amp;$K290)&lt;&gt;0,$L290,0)</f>
        <v>0</v>
      </c>
      <c r="AI290" s="61">
        <f>IF(COUNTIF(Setup_Hierarchy!$J$27:$IV$27,"="&amp;$K290)&lt;&gt;0,$L290,0)</f>
        <v>0</v>
      </c>
      <c r="AJ290" s="61">
        <f>IF(COUNTIF(Setup_Hierarchy!$J$28:$IV$28,"="&amp;$K290)&lt;&gt;0,$L290,0)</f>
        <v>0</v>
      </c>
      <c r="AK290" s="61">
        <f>IF(COUNTIF(Setup_Hierarchy!$J$29:$IV$29,"="&amp;$K290)&lt;&gt;0,$L290,0)</f>
        <v>0</v>
      </c>
      <c r="AL290" s="61">
        <f>IF(COUNTIF(Setup_Hierarchy!$J$30:$IV$30,"="&amp;$K290)&lt;&gt;0,$L290,0)</f>
        <v>0</v>
      </c>
      <c r="AM290" s="61">
        <f>IF(COUNTIF(Setup_Hierarchy!$J$31:$IV$31,"="&amp;$K290)&lt;&gt;0,$L290,0)</f>
        <v>0</v>
      </c>
      <c r="AN290" s="61">
        <f>IF(COUNTIF(Setup_Hierarchy!$J$32:$IV$32,"="&amp;$K290)&lt;&gt;0,$L290,0)</f>
        <v>0</v>
      </c>
      <c r="AO290" s="61">
        <f>IF(COUNTIF(Setup_Hierarchy!$J$33:$IV$33,"="&amp;$K290)&lt;&gt;0,$L290,0)</f>
        <v>0</v>
      </c>
      <c r="AP290" s="61">
        <f>IF(COUNTIF(Setup_Hierarchy!$J$34:$IV$34,"="&amp;$K290)&lt;&gt;0,$L290,0)</f>
        <v>0</v>
      </c>
      <c r="AQ290" s="61">
        <f>IF(COUNTIF(Setup_Hierarchy!$J$35:$IV$35,"="&amp;$K290)&lt;&gt;0,$L290,0)</f>
        <v>0</v>
      </c>
      <c r="AR290" s="61">
        <f>IF(COUNTIF(Setup_Hierarchy!$J$36:$IV$36,"="&amp;$K290)&lt;&gt;0,$L290,0)</f>
        <v>0</v>
      </c>
      <c r="AS290" s="61">
        <f>IF(COUNTIF(Setup_Hierarchy!$J$37:$IV$37,"="&amp;$K290)&lt;&gt;0,$L290,0)</f>
        <v>0</v>
      </c>
      <c r="AT290" s="61">
        <f>IF(COUNTIF(Setup_Hierarchy!$J$38:$IV$38,"="&amp;$K290)&lt;&gt;0,$L290,0)</f>
        <v>0</v>
      </c>
      <c r="AU290" s="61">
        <f>IF(COUNTIF(Setup_Hierarchy!$J$39:$IV$39,"="&amp;$K290)&lt;&gt;0,$L290,0)</f>
        <v>0</v>
      </c>
      <c r="AV290" s="61">
        <f>IF(COUNTIF(Setup_Hierarchy!$J$40:$IV$40,"="&amp;$K290)&lt;&gt;0,$L290,0)</f>
        <v>0</v>
      </c>
      <c r="AW290" s="61">
        <f>IF(COUNTIF(Setup_Hierarchy!$J$41:$IV$41,"="&amp;$K290)&lt;&gt;0,$L290,0)</f>
        <v>0</v>
      </c>
      <c r="AX290" s="61">
        <f>IF(COUNTIF(Setup_Hierarchy!$J$42:$IV$42,"="&amp;$K290)&lt;&gt;0,$L290,0)</f>
        <v>0</v>
      </c>
      <c r="AY290" s="61">
        <f>IF(COUNTIF(Setup_Hierarchy!$J$43:$IV$43,"="&amp;$K290)&lt;&gt;0,$L290,0)</f>
        <v>0</v>
      </c>
      <c r="AZ290" s="61">
        <f>IF(COUNTIF(Setup_Hierarchy!$J$44:$IV$44,"="&amp;$K290)&lt;&gt;0,$L290,0)</f>
        <v>0</v>
      </c>
      <c r="BA290" s="61">
        <f>IF(COUNTIF(Setup_Hierarchy!$J$45:$IV$45,"="&amp;$K290)&lt;&gt;0,$L290,0)</f>
        <v>0</v>
      </c>
      <c r="BB290" s="61">
        <f>IF(COUNTIF(Setup_Hierarchy!$J$46:$IV$46,"="&amp;$K290)&lt;&gt;0,$L290,0)</f>
        <v>0</v>
      </c>
      <c r="BC290" s="61">
        <f>IF(COUNTIF(Setup_Hierarchy!$J$47:$IV$47,"="&amp;$K290)&lt;&gt;0,$L290,0)</f>
        <v>0</v>
      </c>
      <c r="BD290" s="61">
        <f>IF(COUNTIF(Setup_Hierarchy!$J$48:$IV$48,"="&amp;$K290)&lt;&gt;0,$L290,0)</f>
        <v>0</v>
      </c>
      <c r="BE290" s="61">
        <f>IF(COUNTIF(Setup_Hierarchy!$J$49:$IV$49,"="&amp;$K290)&lt;&gt;0,$L290,0)</f>
        <v>0</v>
      </c>
      <c r="BF290" s="61">
        <f>IF(COUNTIF(Setup_Hierarchy!$J$50:$IV$50,"="&amp;$K290)&lt;&gt;0,$L290,0)</f>
        <v>0</v>
      </c>
      <c r="BG290" s="61">
        <f>IF(COUNTIF(Setup_Hierarchy!$J$51:$IV$51,"="&amp;$K290)&lt;&gt;0,$L290,0)</f>
        <v>-270.22000000000003</v>
      </c>
      <c r="BH290" s="61">
        <f>IF(COUNTIF(Setup_Hierarchy!$J$52:$IV$52,"="&amp;$K290)&lt;&gt;0,$L290,0)</f>
        <v>0</v>
      </c>
      <c r="BI290" s="61">
        <f>IF(COUNTIF(Setup_Hierarchy!$J$53:$IV$53,"="&amp;$K290)&lt;&gt;0,$L290,0)</f>
        <v>0</v>
      </c>
      <c r="BJ290" s="61">
        <f>IF(COUNTIF(Setup_Hierarchy!$J$54:$IV$54,"="&amp;$K290)&lt;&gt;0,$L290,0)</f>
        <v>0</v>
      </c>
      <c r="BK290" s="61">
        <f>IF(COUNTIF(Setup_Hierarchy!$J$55:$IV$55,"="&amp;$K290)&lt;&gt;0,$L290,0)</f>
        <v>0</v>
      </c>
      <c r="BL290" s="61">
        <f>IF(COUNTIF(Setup_Hierarchy!$J$56:$IV$56,"="&amp;$K290)&lt;&gt;0,$L290,0)</f>
        <v>0</v>
      </c>
      <c r="BM290" s="61">
        <f>IF(COUNTIF(Setup_Hierarchy!$J$57:$IV$57,"="&amp;$K290)&lt;&gt;0,$L290,0)</f>
        <v>0</v>
      </c>
      <c r="BN290" s="61">
        <f>IF(COUNTIF(Setup_Hierarchy!$J$58:$IV$58,"="&amp;$K290)&lt;&gt;0,$L290,0)</f>
        <v>0</v>
      </c>
      <c r="BO290" s="61">
        <f>IF(COUNTIF(Setup_Hierarchy!$J$59:$IV$59,"="&amp;$K290)&lt;&gt;0,$L290,0)</f>
        <v>-270.22000000000003</v>
      </c>
      <c r="BP290" s="61">
        <f>IF(COUNTIF(Setup_Hierarchy!$J$60:$IV$60,"="&amp;$K290)&lt;&gt;0,$L290,0)</f>
        <v>0</v>
      </c>
      <c r="BQ290" s="61">
        <f>IF(COUNTIF(Setup_Hierarchy!$J$61:$IV$61,"="&amp;$K290)&lt;&gt;0,$L290,0)</f>
        <v>0</v>
      </c>
      <c r="BR290" s="61">
        <f>IF(COUNTIF(Setup_Hierarchy!$J$62:$IV$62,"="&amp;$K290)&lt;&gt;0,$L290,0)</f>
        <v>0</v>
      </c>
      <c r="BS290" s="61">
        <f>IF(COUNTIF(Setup_Hierarchy!$J$63:$IV$63,"="&amp;$K290)&lt;&gt;0,$L290,0)</f>
        <v>0</v>
      </c>
      <c r="BT290" s="61">
        <f>IF(COUNTIF(Setup_Hierarchy!$J$64:$IV$64,"="&amp;$K290)&lt;&gt;0,$L290,0)</f>
        <v>0</v>
      </c>
      <c r="BU290" s="61">
        <f>IF(COUNTIF(Setup_Hierarchy!$J$65:$IV$65,"="&amp;$K290)&lt;&gt;0,$L290,0)</f>
        <v>0</v>
      </c>
      <c r="BV290" s="61">
        <f>IF(COUNTIF(Setup_Hierarchy!$J$66:$IV$66,"="&amp;$K290)&lt;&gt;0,$L290,0)</f>
        <v>0</v>
      </c>
      <c r="BW290" s="61">
        <f>IF(COUNTIF(Setup_Hierarchy!$J$67:$IV$67,"="&amp;$K290)&lt;&gt;0,$L290,0)</f>
        <v>0</v>
      </c>
      <c r="BX290" s="61">
        <f>IF(COUNTIF(Setup_Hierarchy!$J$68:$IV$68,"="&amp;$K290)&lt;&gt;0,$L290,0)</f>
        <v>0</v>
      </c>
      <c r="BY290" s="61">
        <f>IF(COUNTIF(Setup_Hierarchy!$J$69:$IV$69,"="&amp;$K290)&lt;&gt;0,$L290,0)</f>
        <v>0</v>
      </c>
      <c r="BZ290" s="61">
        <f>IF(COUNTIF(Setup_Hierarchy!$J$70:$IV$70,"="&amp;$K290)&lt;&gt;0,$L290,0)</f>
        <v>0</v>
      </c>
      <c r="CA290" s="61">
        <f>IF(COUNTIF(Setup_Hierarchy!$J$71:$IV$71,"="&amp;$K290)&lt;&gt;0,$L290,0)</f>
        <v>0</v>
      </c>
      <c r="CB290" s="61">
        <f>IF(COUNTIF(Setup_Hierarchy!$J$72:$IV$72,"="&amp;$K290)&lt;&gt;0,$L290,0)</f>
        <v>-270.22000000000003</v>
      </c>
      <c r="CC290" s="61">
        <f>IF(COUNTIF(Setup_Hierarchy!$J$73:$IV$73,"="&amp;$K290)&lt;&gt;0,$L290,0)</f>
        <v>-270.22000000000003</v>
      </c>
      <c r="CD290" s="61">
        <f>IF(COUNTIF(Setup_Hierarchy!$J$74:$IV$74,"="&amp;$K290)&lt;&gt;0,$L290,0)</f>
        <v>0</v>
      </c>
      <c r="CE290" s="61">
        <f>IF(COUNTIF(Setup_Hierarchy!$J$75:$IV$75,"="&amp;$K290)&lt;&gt;0,$L290,0)</f>
        <v>0</v>
      </c>
      <c r="CF290" s="61">
        <f>IF(COUNTIF(Setup_Hierarchy!$J$76:$IV$76,"="&amp;$K290)&lt;&gt;0,$L290,0)</f>
        <v>0</v>
      </c>
      <c r="CG290" s="61">
        <f>IF(COUNTIF(Setup_Hierarchy!$J$77:$IV$77,"="&amp;$K290)&lt;&gt;0,$L290,0)</f>
        <v>0</v>
      </c>
      <c r="CH290" s="61">
        <f>IF(COUNTIF(Setup_Hierarchy!$J$78:$IV$78,"="&amp;$K290)&lt;&gt;0,$L290,0)</f>
        <v>0</v>
      </c>
      <c r="CI290" s="61">
        <f>IF(COUNTIF(Setup_Hierarchy!$J$79:$IV$79,"="&amp;$K290)&lt;&gt;0,$L290,0)</f>
        <v>0</v>
      </c>
      <c r="CJ290" s="61">
        <f>IF(COUNTIF(Setup_Hierarchy!$J$80:$IV$80,"="&amp;$K290)&lt;&gt;0,$L290,0)</f>
        <v>0</v>
      </c>
      <c r="CK290" s="61">
        <f>IF(COUNTIF(Setup_Hierarchy!$J$81:$IV$81,"="&amp;$K290)&lt;&gt;0,$L290,0)</f>
        <v>0</v>
      </c>
      <c r="CL290" s="61">
        <f>IF(COUNTIF(Setup_Hierarchy!$J$82:$IV$82,"="&amp;$K290)&lt;&gt;0,$L290,0)</f>
        <v>0</v>
      </c>
      <c r="CM290" s="61">
        <f>IF(COUNTIF(Setup_Hierarchy!$J$83:$IV$83,"="&amp;$K290)&lt;&gt;0,$L290,0)</f>
        <v>0</v>
      </c>
      <c r="CN290" s="61">
        <f>IF(COUNTIF(Setup_Hierarchy!$J$84:$IV$84,"="&amp;$K290)&lt;&gt;0,$L290,0)</f>
        <v>0</v>
      </c>
      <c r="CO290" s="61">
        <f>IF(COUNTIF(Setup_Hierarchy!$J$85:$IV$85,"="&amp;$K290)&lt;&gt;0,$L290,0)</f>
        <v>0</v>
      </c>
      <c r="CP290" s="61">
        <f>IF(COUNTIF(Setup_Hierarchy!$J$86:$IV$86,"="&amp;$K290)&lt;&gt;0,$L290,0)</f>
        <v>0</v>
      </c>
      <c r="CQ290" s="61">
        <f>IF(COUNTIF(Setup_Hierarchy!$J$87:$IV$87,"="&amp;$K290)&lt;&gt;0,$L290,0)</f>
        <v>0</v>
      </c>
      <c r="CR290" s="61">
        <f>IF(COUNTIF(Setup_Hierarchy!$J$88:$IV$88,"="&amp;$K290)&lt;&gt;0,$L290,0)</f>
        <v>0</v>
      </c>
      <c r="CS290" s="61">
        <f>IF(COUNTIF(Setup_Hierarchy!$J$89:$IV$89,"="&amp;$K290)&lt;&gt;0,$L290,0)</f>
        <v>0</v>
      </c>
      <c r="CT290" s="61">
        <f>IF(COUNTIF(Setup_Hierarchy!$J$90:$IV$90,"="&amp;$K290)&lt;&gt;0,$L290,0)</f>
        <v>0</v>
      </c>
      <c r="CU290" s="61">
        <f>IF(COUNTIF(Setup_Hierarchy!$J$91:$IV$91,"="&amp;$K290)&lt;&gt;0,$L290,0)</f>
        <v>0</v>
      </c>
      <c r="CV290" s="61">
        <f>IF(COUNTIF(Setup_Hierarchy!$J$92:$IV$92,"="&amp;$K290)&lt;&gt;0,$L290,0)</f>
        <v>0</v>
      </c>
      <c r="CW290" s="61">
        <f>IF(COUNTIF(Setup_Hierarchy!$J$93:$IV$93,"="&amp;$K290)&lt;&gt;0,$L290,0)</f>
        <v>0</v>
      </c>
      <c r="CX290" s="61">
        <f>IF(COUNTIF(Setup_Hierarchy!$J$94:$IV$94,"="&amp;$K290)&lt;&gt;0,$L290,0)</f>
        <v>0</v>
      </c>
      <c r="CY290" s="61">
        <f>IF(COUNTIF(Setup_Hierarchy!$J$95:$IV$95,"="&amp;$K290)&lt;&gt;0,$L290,0)</f>
        <v>0</v>
      </c>
      <c r="CZ290" s="61">
        <f>IF(COUNTIF(Setup_Hierarchy!$J$96:$IV$96,"="&amp;$K290)&lt;&gt;0,$L290,0)</f>
        <v>0</v>
      </c>
      <c r="DA290" s="61">
        <f>IF(COUNTIF(Setup_Hierarchy!$J$97:$IV$97,"="&amp;$K290)&lt;&gt;0,$L290,0)</f>
        <v>0</v>
      </c>
      <c r="DB290" s="61">
        <f>IF(COUNTIF(Setup_Hierarchy!$J$98:$IV$98,"="&amp;$K290)&lt;&gt;0,$L290,0)</f>
        <v>0</v>
      </c>
      <c r="DC290" s="61">
        <f>IF(COUNTIF(Setup_Hierarchy!$J$99:$IV$99,"="&amp;$K290)&lt;&gt;0,$L290,0)</f>
        <v>0</v>
      </c>
      <c r="DD290" s="61">
        <f>IF(COUNTIF(Setup_Hierarchy!$J$100:$IV$100,"="&amp;$K290)&lt;&gt;0,$L290,0)</f>
        <v>0</v>
      </c>
      <c r="DE290" s="61">
        <f>IF(COUNTIF(Setup_Hierarchy!$J$101:$IV$101,"="&amp;$K290)&lt;&gt;0,$L290,0)</f>
        <v>0</v>
      </c>
      <c r="DF290" s="61">
        <f>IF(COUNTIF(Setup_Hierarchy!$J$102:$IV$102,"="&amp;$K290)&lt;&gt;0,$L290,0)</f>
        <v>0</v>
      </c>
      <c r="DG290" s="61">
        <f>IF(COUNTIF(Setup_Hierarchy!$J$103:$IV$103,"="&amp;$K290)&lt;&gt;0,$L290,0)</f>
        <v>0</v>
      </c>
      <c r="DH290" s="61">
        <f>IF(COUNTIF(Setup_Hierarchy!$J$104:$IV$104,"="&amp;$K290)&lt;&gt;0,$L290,0)</f>
        <v>0</v>
      </c>
      <c r="DI290" s="61">
        <f>IF(COUNTIF(Setup_Hierarchy!$J$105:$IV$105,"="&amp;$K290)&lt;&gt;0,$L290,0)</f>
        <v>0</v>
      </c>
      <c r="DJ290" s="61">
        <f>IF(COUNTIF(Setup_Hierarchy!$J$106:$IV$106,"="&amp;$K290)&lt;&gt;0,$L290,0)</f>
        <v>0</v>
      </c>
      <c r="DK290" s="61">
        <f>IF(COUNTIF(Setup_Hierarchy!$J$107:$IV$107,"="&amp;$K290)&lt;&gt;0,$L290,0)</f>
        <v>0</v>
      </c>
      <c r="DL290" s="61">
        <f>IF(COUNTIF(Setup_Hierarchy!$J$108:$IV$108,"="&amp;$K290)&lt;&gt;0,$L290,0)</f>
        <v>0</v>
      </c>
      <c r="DM290" s="61">
        <f>IF(COUNTIF(Setup_Hierarchy!$J$109:$IV$109,"="&amp;$K290)&lt;&gt;0,$L290,0)</f>
        <v>0</v>
      </c>
      <c r="DN290" s="61">
        <f>IF(COUNTIF(Setup_Hierarchy!$J$110:$IV$110,"="&amp;$K290)&lt;&gt;0,$L290,0)</f>
        <v>0</v>
      </c>
      <c r="DO290" s="61">
        <f>IF(COUNTIF(Setup_Hierarchy!$J$111:$IV$111,"="&amp;$K290)&lt;&gt;0,$L290,0)</f>
        <v>0</v>
      </c>
      <c r="DP290" s="61">
        <f>IF(COUNTIF(Setup_Hierarchy!$J$112:$IV$112,"="&amp;$K290)&lt;&gt;0,$L290,0)</f>
        <v>0</v>
      </c>
      <c r="DQ290" s="61">
        <f>IF(COUNTIF(Setup_Hierarchy!$J$113:$IV$113,"="&amp;$K290)&lt;&gt;0,$L290,0)</f>
        <v>0</v>
      </c>
      <c r="DR290" s="61">
        <f>IF(COUNTIF(Setup_Hierarchy!$J$114:$IV$114,"="&amp;$K290)&lt;&gt;0,$L290,0)</f>
        <v>0</v>
      </c>
      <c r="DS290" s="61">
        <f>IF(COUNTIF(Setup_Hierarchy!$J$115:$IV$115,"="&amp;$K290)&lt;&gt;0,$L290,0)</f>
        <v>0</v>
      </c>
      <c r="DT290" s="61">
        <f>IF(COUNTIF(Setup_Hierarchy!$J$116:$IV$116,"="&amp;$K290)&lt;&gt;0,$L290,0)</f>
        <v>0</v>
      </c>
    </row>
    <row r="291" spans="2:124" x14ac:dyDescent="0.2">
      <c r="B291" t="s">
        <v>43</v>
      </c>
      <c r="C291">
        <v>432</v>
      </c>
      <c r="D291" t="s">
        <v>16</v>
      </c>
      <c r="E291" t="s">
        <v>369</v>
      </c>
      <c r="F291" t="s">
        <v>526</v>
      </c>
      <c r="G291" t="s">
        <v>523</v>
      </c>
      <c r="H291" t="s">
        <v>10</v>
      </c>
      <c r="I291">
        <v>0.73588799999999999</v>
      </c>
      <c r="J291">
        <v>0.43052000000000001</v>
      </c>
      <c r="K291">
        <v>628</v>
      </c>
      <c r="L291">
        <v>-1770.36</v>
      </c>
      <c r="M291" s="61">
        <f>IF(COUNTIF(Setup_Hierarchy!$J$5:$IV$5,"="&amp;$K291)&lt;&gt;0,$L291,0)</f>
        <v>-1770.36</v>
      </c>
      <c r="N291" s="61">
        <f>IF(COUNTIF(Setup_Hierarchy!$J$6:$IV$6,"="&amp;$K291)&lt;&gt;0,$L291,0)</f>
        <v>-1770.36</v>
      </c>
      <c r="O291" s="61">
        <f>IF(COUNTIF(Setup_Hierarchy!$J$7:$IV$7,"="&amp;$K291)&lt;&gt;0,$L291,0)</f>
        <v>-1770.36</v>
      </c>
      <c r="P291" s="61">
        <f>IF(COUNTIF(Setup_Hierarchy!$J$8:$IV$8,"="&amp;$K291)&lt;&gt;0,$L291,0)</f>
        <v>0</v>
      </c>
      <c r="Q291" s="61">
        <f>IF(COUNTIF(Setup_Hierarchy!$J$9:$IV$9,"="&amp;$K291)&lt;&gt;0,$L291,0)</f>
        <v>0</v>
      </c>
      <c r="R291" s="61">
        <f>IF(COUNTIF(Setup_Hierarchy!$J$10:$IV$10,"="&amp;$K291)&lt;&gt;0,$L291,0)</f>
        <v>0</v>
      </c>
      <c r="S291" s="61">
        <f>IF(COUNTIF(Setup_Hierarchy!$J$11:$IV$11,"="&amp;$K291)&lt;&gt;0,$L291,0)</f>
        <v>0</v>
      </c>
      <c r="T291" s="61">
        <f>IF(COUNTIF(Setup_Hierarchy!$J$12:$IV$12,"="&amp;$K291)&lt;&gt;0,$L291,0)</f>
        <v>0</v>
      </c>
      <c r="U291" s="61">
        <f>IF(COUNTIF(Setup_Hierarchy!$J$13:$IV$13,"="&amp;$K291)&lt;&gt;0,$L291,0)</f>
        <v>0</v>
      </c>
      <c r="V291" s="61">
        <f>IF(COUNTIF(Setup_Hierarchy!$J$14:$IV$14,"="&amp;$K291)&lt;&gt;0,$L291,0)</f>
        <v>0</v>
      </c>
      <c r="W291" s="61">
        <f>IF(COUNTIF(Setup_Hierarchy!$J$15:$IV$15,"="&amp;$K291)&lt;&gt;0,$L291,0)</f>
        <v>0</v>
      </c>
      <c r="X291" s="61">
        <f>IF(COUNTIF(Setup_Hierarchy!$J$16:$IV$16,"="&amp;$K291)&lt;&gt;0,$L291,0)</f>
        <v>0</v>
      </c>
      <c r="Y291" s="61">
        <f>IF(COUNTIF(Setup_Hierarchy!$J$17:$IV$17,"="&amp;$K291)&lt;&gt;0,$L291,0)</f>
        <v>0</v>
      </c>
      <c r="Z291" s="61">
        <f>IF(COUNTIF(Setup_Hierarchy!$J$18:$IV$18,"="&amp;$K291)&lt;&gt;0,$L291,0)</f>
        <v>0</v>
      </c>
      <c r="AA291" s="61">
        <f>IF(COUNTIF(Setup_Hierarchy!$J$19:$IV$19,"="&amp;$K291)&lt;&gt;0,$L291,0)</f>
        <v>0</v>
      </c>
      <c r="AB291" s="61">
        <f>IF(COUNTIF(Setup_Hierarchy!$J$20:$IV$20,"="&amp;$K291)&lt;&gt;0,$L291,0)</f>
        <v>0</v>
      </c>
      <c r="AC291" s="61">
        <f>IF(COUNTIF(Setup_Hierarchy!$J$21:$IV$21,"="&amp;$K291)&lt;&gt;0,$L291,0)</f>
        <v>0</v>
      </c>
      <c r="AD291" s="61">
        <f>IF(COUNTIF(Setup_Hierarchy!$J$22:$IV$22,"="&amp;$K291)&lt;&gt;0,$L291,0)</f>
        <v>0</v>
      </c>
      <c r="AE291" s="61">
        <f>IF(COUNTIF(Setup_Hierarchy!$J$23:$IV$23,"="&amp;$K291)&lt;&gt;0,$L291,0)</f>
        <v>0</v>
      </c>
      <c r="AF291" s="61">
        <f>IF(COUNTIF(Setup_Hierarchy!$J$24:$IV$24,"="&amp;$K291)&lt;&gt;0,$L291,0)</f>
        <v>0</v>
      </c>
      <c r="AG291" s="61">
        <f>IF(COUNTIF(Setup_Hierarchy!$J$25:$IV$25,"="&amp;$K291)&lt;&gt;0,$L291,0)</f>
        <v>0</v>
      </c>
      <c r="AH291" s="61">
        <f>IF(COUNTIF(Setup_Hierarchy!$J$26:$IV$26,"="&amp;$K291)&lt;&gt;0,$L291,0)</f>
        <v>0</v>
      </c>
      <c r="AI291" s="61">
        <f>IF(COUNTIF(Setup_Hierarchy!$J$27:$IV$27,"="&amp;$K291)&lt;&gt;0,$L291,0)</f>
        <v>0</v>
      </c>
      <c r="AJ291" s="61">
        <f>IF(COUNTIF(Setup_Hierarchy!$J$28:$IV$28,"="&amp;$K291)&lt;&gt;0,$L291,0)</f>
        <v>0</v>
      </c>
      <c r="AK291" s="61">
        <f>IF(COUNTIF(Setup_Hierarchy!$J$29:$IV$29,"="&amp;$K291)&lt;&gt;0,$L291,0)</f>
        <v>0</v>
      </c>
      <c r="AL291" s="61">
        <f>IF(COUNTIF(Setup_Hierarchy!$J$30:$IV$30,"="&amp;$K291)&lt;&gt;0,$L291,0)</f>
        <v>0</v>
      </c>
      <c r="AM291" s="61">
        <f>IF(COUNTIF(Setup_Hierarchy!$J$31:$IV$31,"="&amp;$K291)&lt;&gt;0,$L291,0)</f>
        <v>0</v>
      </c>
      <c r="AN291" s="61">
        <f>IF(COUNTIF(Setup_Hierarchy!$J$32:$IV$32,"="&amp;$K291)&lt;&gt;0,$L291,0)</f>
        <v>0</v>
      </c>
      <c r="AO291" s="61">
        <f>IF(COUNTIF(Setup_Hierarchy!$J$33:$IV$33,"="&amp;$K291)&lt;&gt;0,$L291,0)</f>
        <v>0</v>
      </c>
      <c r="AP291" s="61">
        <f>IF(COUNTIF(Setup_Hierarchy!$J$34:$IV$34,"="&amp;$K291)&lt;&gt;0,$L291,0)</f>
        <v>0</v>
      </c>
      <c r="AQ291" s="61">
        <f>IF(COUNTIF(Setup_Hierarchy!$J$35:$IV$35,"="&amp;$K291)&lt;&gt;0,$L291,0)</f>
        <v>0</v>
      </c>
      <c r="AR291" s="61">
        <f>IF(COUNTIF(Setup_Hierarchy!$J$36:$IV$36,"="&amp;$K291)&lt;&gt;0,$L291,0)</f>
        <v>0</v>
      </c>
      <c r="AS291" s="61">
        <f>IF(COUNTIF(Setup_Hierarchy!$J$37:$IV$37,"="&amp;$K291)&lt;&gt;0,$L291,0)</f>
        <v>0</v>
      </c>
      <c r="AT291" s="61">
        <f>IF(COUNTIF(Setup_Hierarchy!$J$38:$IV$38,"="&amp;$K291)&lt;&gt;0,$L291,0)</f>
        <v>0</v>
      </c>
      <c r="AU291" s="61">
        <f>IF(COUNTIF(Setup_Hierarchy!$J$39:$IV$39,"="&amp;$K291)&lt;&gt;0,$L291,0)</f>
        <v>0</v>
      </c>
      <c r="AV291" s="61">
        <f>IF(COUNTIF(Setup_Hierarchy!$J$40:$IV$40,"="&amp;$K291)&lt;&gt;0,$L291,0)</f>
        <v>0</v>
      </c>
      <c r="AW291" s="61">
        <f>IF(COUNTIF(Setup_Hierarchy!$J$41:$IV$41,"="&amp;$K291)&lt;&gt;0,$L291,0)</f>
        <v>0</v>
      </c>
      <c r="AX291" s="61">
        <f>IF(COUNTIF(Setup_Hierarchy!$J$42:$IV$42,"="&amp;$K291)&lt;&gt;0,$L291,0)</f>
        <v>0</v>
      </c>
      <c r="AY291" s="61">
        <f>IF(COUNTIF(Setup_Hierarchy!$J$43:$IV$43,"="&amp;$K291)&lt;&gt;0,$L291,0)</f>
        <v>0</v>
      </c>
      <c r="AZ291" s="61">
        <f>IF(COUNTIF(Setup_Hierarchy!$J$44:$IV$44,"="&amp;$K291)&lt;&gt;0,$L291,0)</f>
        <v>0</v>
      </c>
      <c r="BA291" s="61">
        <f>IF(COUNTIF(Setup_Hierarchy!$J$45:$IV$45,"="&amp;$K291)&lt;&gt;0,$L291,0)</f>
        <v>0</v>
      </c>
      <c r="BB291" s="61">
        <f>IF(COUNTIF(Setup_Hierarchy!$J$46:$IV$46,"="&amp;$K291)&lt;&gt;0,$L291,0)</f>
        <v>0</v>
      </c>
      <c r="BC291" s="61">
        <f>IF(COUNTIF(Setup_Hierarchy!$J$47:$IV$47,"="&amp;$K291)&lt;&gt;0,$L291,0)</f>
        <v>0</v>
      </c>
      <c r="BD291" s="61">
        <f>IF(COUNTIF(Setup_Hierarchy!$J$48:$IV$48,"="&amp;$K291)&lt;&gt;0,$L291,0)</f>
        <v>0</v>
      </c>
      <c r="BE291" s="61">
        <f>IF(COUNTIF(Setup_Hierarchy!$J$49:$IV$49,"="&amp;$K291)&lt;&gt;0,$L291,0)</f>
        <v>0</v>
      </c>
      <c r="BF291" s="61">
        <f>IF(COUNTIF(Setup_Hierarchy!$J$50:$IV$50,"="&amp;$K291)&lt;&gt;0,$L291,0)</f>
        <v>0</v>
      </c>
      <c r="BG291" s="61">
        <f>IF(COUNTIF(Setup_Hierarchy!$J$51:$IV$51,"="&amp;$K291)&lt;&gt;0,$L291,0)</f>
        <v>-1770.36</v>
      </c>
      <c r="BH291" s="61">
        <f>IF(COUNTIF(Setup_Hierarchy!$J$52:$IV$52,"="&amp;$K291)&lt;&gt;0,$L291,0)</f>
        <v>0</v>
      </c>
      <c r="BI291" s="61">
        <f>IF(COUNTIF(Setup_Hierarchy!$J$53:$IV$53,"="&amp;$K291)&lt;&gt;0,$L291,0)</f>
        <v>0</v>
      </c>
      <c r="BJ291" s="61">
        <f>IF(COUNTIF(Setup_Hierarchy!$J$54:$IV$54,"="&amp;$K291)&lt;&gt;0,$L291,0)</f>
        <v>0</v>
      </c>
      <c r="BK291" s="61">
        <f>IF(COUNTIF(Setup_Hierarchy!$J$55:$IV$55,"="&amp;$K291)&lt;&gt;0,$L291,0)</f>
        <v>0</v>
      </c>
      <c r="BL291" s="61">
        <f>IF(COUNTIF(Setup_Hierarchy!$J$56:$IV$56,"="&amp;$K291)&lt;&gt;0,$L291,0)</f>
        <v>0</v>
      </c>
      <c r="BM291" s="61">
        <f>IF(COUNTIF(Setup_Hierarchy!$J$57:$IV$57,"="&amp;$K291)&lt;&gt;0,$L291,0)</f>
        <v>0</v>
      </c>
      <c r="BN291" s="61">
        <f>IF(COUNTIF(Setup_Hierarchy!$J$58:$IV$58,"="&amp;$K291)&lt;&gt;0,$L291,0)</f>
        <v>0</v>
      </c>
      <c r="BO291" s="61">
        <f>IF(COUNTIF(Setup_Hierarchy!$J$59:$IV$59,"="&amp;$K291)&lt;&gt;0,$L291,0)</f>
        <v>-1770.36</v>
      </c>
      <c r="BP291" s="61">
        <f>IF(COUNTIF(Setup_Hierarchy!$J$60:$IV$60,"="&amp;$K291)&lt;&gt;0,$L291,0)</f>
        <v>0</v>
      </c>
      <c r="BQ291" s="61">
        <f>IF(COUNTIF(Setup_Hierarchy!$J$61:$IV$61,"="&amp;$K291)&lt;&gt;0,$L291,0)</f>
        <v>0</v>
      </c>
      <c r="BR291" s="61">
        <f>IF(COUNTIF(Setup_Hierarchy!$J$62:$IV$62,"="&amp;$K291)&lt;&gt;0,$L291,0)</f>
        <v>0</v>
      </c>
      <c r="BS291" s="61">
        <f>IF(COUNTIF(Setup_Hierarchy!$J$63:$IV$63,"="&amp;$K291)&lt;&gt;0,$L291,0)</f>
        <v>0</v>
      </c>
      <c r="BT291" s="61">
        <f>IF(COUNTIF(Setup_Hierarchy!$J$64:$IV$64,"="&amp;$K291)&lt;&gt;0,$L291,0)</f>
        <v>0</v>
      </c>
      <c r="BU291" s="61">
        <f>IF(COUNTIF(Setup_Hierarchy!$J$65:$IV$65,"="&amp;$K291)&lt;&gt;0,$L291,0)</f>
        <v>0</v>
      </c>
      <c r="BV291" s="61">
        <f>IF(COUNTIF(Setup_Hierarchy!$J$66:$IV$66,"="&amp;$K291)&lt;&gt;0,$L291,0)</f>
        <v>0</v>
      </c>
      <c r="BW291" s="61">
        <f>IF(COUNTIF(Setup_Hierarchy!$J$67:$IV$67,"="&amp;$K291)&lt;&gt;0,$L291,0)</f>
        <v>0</v>
      </c>
      <c r="BX291" s="61">
        <f>IF(COUNTIF(Setup_Hierarchy!$J$68:$IV$68,"="&amp;$K291)&lt;&gt;0,$L291,0)</f>
        <v>0</v>
      </c>
      <c r="BY291" s="61">
        <f>IF(COUNTIF(Setup_Hierarchy!$J$69:$IV$69,"="&amp;$K291)&lt;&gt;0,$L291,0)</f>
        <v>0</v>
      </c>
      <c r="BZ291" s="61">
        <f>IF(COUNTIF(Setup_Hierarchy!$J$70:$IV$70,"="&amp;$K291)&lt;&gt;0,$L291,0)</f>
        <v>0</v>
      </c>
      <c r="CA291" s="61">
        <f>IF(COUNTIF(Setup_Hierarchy!$J$71:$IV$71,"="&amp;$K291)&lt;&gt;0,$L291,0)</f>
        <v>0</v>
      </c>
      <c r="CB291" s="61">
        <f>IF(COUNTIF(Setup_Hierarchy!$J$72:$IV$72,"="&amp;$K291)&lt;&gt;0,$L291,0)</f>
        <v>0</v>
      </c>
      <c r="CC291" s="61">
        <f>IF(COUNTIF(Setup_Hierarchy!$J$73:$IV$73,"="&amp;$K291)&lt;&gt;0,$L291,0)</f>
        <v>0</v>
      </c>
      <c r="CD291" s="61">
        <f>IF(COUNTIF(Setup_Hierarchy!$J$74:$IV$74,"="&amp;$K291)&lt;&gt;0,$L291,0)</f>
        <v>0</v>
      </c>
      <c r="CE291" s="61">
        <f>IF(COUNTIF(Setup_Hierarchy!$J$75:$IV$75,"="&amp;$K291)&lt;&gt;0,$L291,0)</f>
        <v>-1770.36</v>
      </c>
      <c r="CF291" s="61">
        <f>IF(COUNTIF(Setup_Hierarchy!$J$76:$IV$76,"="&amp;$K291)&lt;&gt;0,$L291,0)</f>
        <v>-1770.36</v>
      </c>
      <c r="CG291" s="61">
        <f>IF(COUNTIF(Setup_Hierarchy!$J$77:$IV$77,"="&amp;$K291)&lt;&gt;0,$L291,0)</f>
        <v>0</v>
      </c>
      <c r="CH291" s="61">
        <f>IF(COUNTIF(Setup_Hierarchy!$J$78:$IV$78,"="&amp;$K291)&lt;&gt;0,$L291,0)</f>
        <v>0</v>
      </c>
      <c r="CI291" s="61">
        <f>IF(COUNTIF(Setup_Hierarchy!$J$79:$IV$79,"="&amp;$K291)&lt;&gt;0,$L291,0)</f>
        <v>0</v>
      </c>
      <c r="CJ291" s="61">
        <f>IF(COUNTIF(Setup_Hierarchy!$J$80:$IV$80,"="&amp;$K291)&lt;&gt;0,$L291,0)</f>
        <v>0</v>
      </c>
      <c r="CK291" s="61">
        <f>IF(COUNTIF(Setup_Hierarchy!$J$81:$IV$81,"="&amp;$K291)&lt;&gt;0,$L291,0)</f>
        <v>0</v>
      </c>
      <c r="CL291" s="61">
        <f>IF(COUNTIF(Setup_Hierarchy!$J$82:$IV$82,"="&amp;$K291)&lt;&gt;0,$L291,0)</f>
        <v>0</v>
      </c>
      <c r="CM291" s="61">
        <f>IF(COUNTIF(Setup_Hierarchy!$J$83:$IV$83,"="&amp;$K291)&lt;&gt;0,$L291,0)</f>
        <v>0</v>
      </c>
      <c r="CN291" s="61">
        <f>IF(COUNTIF(Setup_Hierarchy!$J$84:$IV$84,"="&amp;$K291)&lt;&gt;0,$L291,0)</f>
        <v>0</v>
      </c>
      <c r="CO291" s="61">
        <f>IF(COUNTIF(Setup_Hierarchy!$J$85:$IV$85,"="&amp;$K291)&lt;&gt;0,$L291,0)</f>
        <v>0</v>
      </c>
      <c r="CP291" s="61">
        <f>IF(COUNTIF(Setup_Hierarchy!$J$86:$IV$86,"="&amp;$K291)&lt;&gt;0,$L291,0)</f>
        <v>0</v>
      </c>
      <c r="CQ291" s="61">
        <f>IF(COUNTIF(Setup_Hierarchy!$J$87:$IV$87,"="&amp;$K291)&lt;&gt;0,$L291,0)</f>
        <v>0</v>
      </c>
      <c r="CR291" s="61">
        <f>IF(COUNTIF(Setup_Hierarchy!$J$88:$IV$88,"="&amp;$K291)&lt;&gt;0,$L291,0)</f>
        <v>0</v>
      </c>
      <c r="CS291" s="61">
        <f>IF(COUNTIF(Setup_Hierarchy!$J$89:$IV$89,"="&amp;$K291)&lt;&gt;0,$L291,0)</f>
        <v>0</v>
      </c>
      <c r="CT291" s="61">
        <f>IF(COUNTIF(Setup_Hierarchy!$J$90:$IV$90,"="&amp;$K291)&lt;&gt;0,$L291,0)</f>
        <v>0</v>
      </c>
      <c r="CU291" s="61">
        <f>IF(COUNTIF(Setup_Hierarchy!$J$91:$IV$91,"="&amp;$K291)&lt;&gt;0,$L291,0)</f>
        <v>0</v>
      </c>
      <c r="CV291" s="61">
        <f>IF(COUNTIF(Setup_Hierarchy!$J$92:$IV$92,"="&amp;$K291)&lt;&gt;0,$L291,0)</f>
        <v>0</v>
      </c>
      <c r="CW291" s="61">
        <f>IF(COUNTIF(Setup_Hierarchy!$J$93:$IV$93,"="&amp;$K291)&lt;&gt;0,$L291,0)</f>
        <v>0</v>
      </c>
      <c r="CX291" s="61">
        <f>IF(COUNTIF(Setup_Hierarchy!$J$94:$IV$94,"="&amp;$K291)&lt;&gt;0,$L291,0)</f>
        <v>0</v>
      </c>
      <c r="CY291" s="61">
        <f>IF(COUNTIF(Setup_Hierarchy!$J$95:$IV$95,"="&amp;$K291)&lt;&gt;0,$L291,0)</f>
        <v>0</v>
      </c>
      <c r="CZ291" s="61">
        <f>IF(COUNTIF(Setup_Hierarchy!$J$96:$IV$96,"="&amp;$K291)&lt;&gt;0,$L291,0)</f>
        <v>0</v>
      </c>
      <c r="DA291" s="61">
        <f>IF(COUNTIF(Setup_Hierarchy!$J$97:$IV$97,"="&amp;$K291)&lt;&gt;0,$L291,0)</f>
        <v>0</v>
      </c>
      <c r="DB291" s="61">
        <f>IF(COUNTIF(Setup_Hierarchy!$J$98:$IV$98,"="&amp;$K291)&lt;&gt;0,$L291,0)</f>
        <v>0</v>
      </c>
      <c r="DC291" s="61">
        <f>IF(COUNTIF(Setup_Hierarchy!$J$99:$IV$99,"="&amp;$K291)&lt;&gt;0,$L291,0)</f>
        <v>0</v>
      </c>
      <c r="DD291" s="61">
        <f>IF(COUNTIF(Setup_Hierarchy!$J$100:$IV$100,"="&amp;$K291)&lt;&gt;0,$L291,0)</f>
        <v>0</v>
      </c>
      <c r="DE291" s="61">
        <f>IF(COUNTIF(Setup_Hierarchy!$J$101:$IV$101,"="&amp;$K291)&lt;&gt;0,$L291,0)</f>
        <v>0</v>
      </c>
      <c r="DF291" s="61">
        <f>IF(COUNTIF(Setup_Hierarchy!$J$102:$IV$102,"="&amp;$K291)&lt;&gt;0,$L291,0)</f>
        <v>0</v>
      </c>
      <c r="DG291" s="61">
        <f>IF(COUNTIF(Setup_Hierarchy!$J$103:$IV$103,"="&amp;$K291)&lt;&gt;0,$L291,0)</f>
        <v>0</v>
      </c>
      <c r="DH291" s="61">
        <f>IF(COUNTIF(Setup_Hierarchy!$J$104:$IV$104,"="&amp;$K291)&lt;&gt;0,$L291,0)</f>
        <v>0</v>
      </c>
      <c r="DI291" s="61">
        <f>IF(COUNTIF(Setup_Hierarchy!$J$105:$IV$105,"="&amp;$K291)&lt;&gt;0,$L291,0)</f>
        <v>0</v>
      </c>
      <c r="DJ291" s="61">
        <f>IF(COUNTIF(Setup_Hierarchy!$J$106:$IV$106,"="&amp;$K291)&lt;&gt;0,$L291,0)</f>
        <v>0</v>
      </c>
      <c r="DK291" s="61">
        <f>IF(COUNTIF(Setup_Hierarchy!$J$107:$IV$107,"="&amp;$K291)&lt;&gt;0,$L291,0)</f>
        <v>0</v>
      </c>
      <c r="DL291" s="61">
        <f>IF(COUNTIF(Setup_Hierarchy!$J$108:$IV$108,"="&amp;$K291)&lt;&gt;0,$L291,0)</f>
        <v>0</v>
      </c>
      <c r="DM291" s="61">
        <f>IF(COUNTIF(Setup_Hierarchy!$J$109:$IV$109,"="&amp;$K291)&lt;&gt;0,$L291,0)</f>
        <v>0</v>
      </c>
      <c r="DN291" s="61">
        <f>IF(COUNTIF(Setup_Hierarchy!$J$110:$IV$110,"="&amp;$K291)&lt;&gt;0,$L291,0)</f>
        <v>0</v>
      </c>
      <c r="DO291" s="61">
        <f>IF(COUNTIF(Setup_Hierarchy!$J$111:$IV$111,"="&amp;$K291)&lt;&gt;0,$L291,0)</f>
        <v>0</v>
      </c>
      <c r="DP291" s="61">
        <f>IF(COUNTIF(Setup_Hierarchy!$J$112:$IV$112,"="&amp;$K291)&lt;&gt;0,$L291,0)</f>
        <v>0</v>
      </c>
      <c r="DQ291" s="61">
        <f>IF(COUNTIF(Setup_Hierarchy!$J$113:$IV$113,"="&amp;$K291)&lt;&gt;0,$L291,0)</f>
        <v>0</v>
      </c>
      <c r="DR291" s="61">
        <f>IF(COUNTIF(Setup_Hierarchy!$J$114:$IV$114,"="&amp;$K291)&lt;&gt;0,$L291,0)</f>
        <v>0</v>
      </c>
      <c r="DS291" s="61">
        <f>IF(COUNTIF(Setup_Hierarchy!$J$115:$IV$115,"="&amp;$K291)&lt;&gt;0,$L291,0)</f>
        <v>0</v>
      </c>
      <c r="DT291" s="61">
        <f>IF(COUNTIF(Setup_Hierarchy!$J$116:$IV$116,"="&amp;$K291)&lt;&gt;0,$L291,0)</f>
        <v>0</v>
      </c>
    </row>
    <row r="292" spans="2:124" x14ac:dyDescent="0.2">
      <c r="B292" t="s">
        <v>43</v>
      </c>
      <c r="C292">
        <v>432</v>
      </c>
      <c r="D292" t="s">
        <v>16</v>
      </c>
      <c r="E292" t="s">
        <v>369</v>
      </c>
      <c r="F292" t="s">
        <v>526</v>
      </c>
      <c r="G292" t="s">
        <v>523</v>
      </c>
      <c r="H292" t="s">
        <v>10</v>
      </c>
      <c r="I292">
        <v>0.73588799999999999</v>
      </c>
      <c r="J292">
        <v>0.43052000000000001</v>
      </c>
      <c r="K292">
        <v>629</v>
      </c>
      <c r="L292">
        <v>-564.67999999999995</v>
      </c>
      <c r="M292" s="61">
        <f>IF(COUNTIF(Setup_Hierarchy!$J$5:$IV$5,"="&amp;$K292)&lt;&gt;0,$L292,0)</f>
        <v>-564.67999999999995</v>
      </c>
      <c r="N292" s="61">
        <f>IF(COUNTIF(Setup_Hierarchy!$J$6:$IV$6,"="&amp;$K292)&lt;&gt;0,$L292,0)</f>
        <v>-564.67999999999995</v>
      </c>
      <c r="O292" s="61">
        <f>IF(COUNTIF(Setup_Hierarchy!$J$7:$IV$7,"="&amp;$K292)&lt;&gt;0,$L292,0)</f>
        <v>-564.67999999999995</v>
      </c>
      <c r="P292" s="61">
        <f>IF(COUNTIF(Setup_Hierarchy!$J$8:$IV$8,"="&amp;$K292)&lt;&gt;0,$L292,0)</f>
        <v>0</v>
      </c>
      <c r="Q292" s="61">
        <f>IF(COUNTIF(Setup_Hierarchy!$J$9:$IV$9,"="&amp;$K292)&lt;&gt;0,$L292,0)</f>
        <v>0</v>
      </c>
      <c r="R292" s="61">
        <f>IF(COUNTIF(Setup_Hierarchy!$J$10:$IV$10,"="&amp;$K292)&lt;&gt;0,$L292,0)</f>
        <v>0</v>
      </c>
      <c r="S292" s="61">
        <f>IF(COUNTIF(Setup_Hierarchy!$J$11:$IV$11,"="&amp;$K292)&lt;&gt;0,$L292,0)</f>
        <v>0</v>
      </c>
      <c r="T292" s="61">
        <f>IF(COUNTIF(Setup_Hierarchy!$J$12:$IV$12,"="&amp;$K292)&lt;&gt;0,$L292,0)</f>
        <v>0</v>
      </c>
      <c r="U292" s="61">
        <f>IF(COUNTIF(Setup_Hierarchy!$J$13:$IV$13,"="&amp;$K292)&lt;&gt;0,$L292,0)</f>
        <v>0</v>
      </c>
      <c r="V292" s="61">
        <f>IF(COUNTIF(Setup_Hierarchy!$J$14:$IV$14,"="&amp;$K292)&lt;&gt;0,$L292,0)</f>
        <v>0</v>
      </c>
      <c r="W292" s="61">
        <f>IF(COUNTIF(Setup_Hierarchy!$J$15:$IV$15,"="&amp;$K292)&lt;&gt;0,$L292,0)</f>
        <v>0</v>
      </c>
      <c r="X292" s="61">
        <f>IF(COUNTIF(Setup_Hierarchy!$J$16:$IV$16,"="&amp;$K292)&lt;&gt;0,$L292,0)</f>
        <v>0</v>
      </c>
      <c r="Y292" s="61">
        <f>IF(COUNTIF(Setup_Hierarchy!$J$17:$IV$17,"="&amp;$K292)&lt;&gt;0,$L292,0)</f>
        <v>0</v>
      </c>
      <c r="Z292" s="61">
        <f>IF(COUNTIF(Setup_Hierarchy!$J$18:$IV$18,"="&amp;$K292)&lt;&gt;0,$L292,0)</f>
        <v>0</v>
      </c>
      <c r="AA292" s="61">
        <f>IF(COUNTIF(Setup_Hierarchy!$J$19:$IV$19,"="&amp;$K292)&lt;&gt;0,$L292,0)</f>
        <v>0</v>
      </c>
      <c r="AB292" s="61">
        <f>IF(COUNTIF(Setup_Hierarchy!$J$20:$IV$20,"="&amp;$K292)&lt;&gt;0,$L292,0)</f>
        <v>0</v>
      </c>
      <c r="AC292" s="61">
        <f>IF(COUNTIF(Setup_Hierarchy!$J$21:$IV$21,"="&amp;$K292)&lt;&gt;0,$L292,0)</f>
        <v>0</v>
      </c>
      <c r="AD292" s="61">
        <f>IF(COUNTIF(Setup_Hierarchy!$J$22:$IV$22,"="&amp;$K292)&lt;&gt;0,$L292,0)</f>
        <v>0</v>
      </c>
      <c r="AE292" s="61">
        <f>IF(COUNTIF(Setup_Hierarchy!$J$23:$IV$23,"="&amp;$K292)&lt;&gt;0,$L292,0)</f>
        <v>0</v>
      </c>
      <c r="AF292" s="61">
        <f>IF(COUNTIF(Setup_Hierarchy!$J$24:$IV$24,"="&amp;$K292)&lt;&gt;0,$L292,0)</f>
        <v>0</v>
      </c>
      <c r="AG292" s="61">
        <f>IF(COUNTIF(Setup_Hierarchy!$J$25:$IV$25,"="&amp;$K292)&lt;&gt;0,$L292,0)</f>
        <v>0</v>
      </c>
      <c r="AH292" s="61">
        <f>IF(COUNTIF(Setup_Hierarchy!$J$26:$IV$26,"="&amp;$K292)&lt;&gt;0,$L292,0)</f>
        <v>0</v>
      </c>
      <c r="AI292" s="61">
        <f>IF(COUNTIF(Setup_Hierarchy!$J$27:$IV$27,"="&amp;$K292)&lt;&gt;0,$L292,0)</f>
        <v>0</v>
      </c>
      <c r="AJ292" s="61">
        <f>IF(COUNTIF(Setup_Hierarchy!$J$28:$IV$28,"="&amp;$K292)&lt;&gt;0,$L292,0)</f>
        <v>0</v>
      </c>
      <c r="AK292" s="61">
        <f>IF(COUNTIF(Setup_Hierarchy!$J$29:$IV$29,"="&amp;$K292)&lt;&gt;0,$L292,0)</f>
        <v>0</v>
      </c>
      <c r="AL292" s="61">
        <f>IF(COUNTIF(Setup_Hierarchy!$J$30:$IV$30,"="&amp;$K292)&lt;&gt;0,$L292,0)</f>
        <v>0</v>
      </c>
      <c r="AM292" s="61">
        <f>IF(COUNTIF(Setup_Hierarchy!$J$31:$IV$31,"="&amp;$K292)&lt;&gt;0,$L292,0)</f>
        <v>0</v>
      </c>
      <c r="AN292" s="61">
        <f>IF(COUNTIF(Setup_Hierarchy!$J$32:$IV$32,"="&amp;$K292)&lt;&gt;0,$L292,0)</f>
        <v>0</v>
      </c>
      <c r="AO292" s="61">
        <f>IF(COUNTIF(Setup_Hierarchy!$J$33:$IV$33,"="&amp;$K292)&lt;&gt;0,$L292,0)</f>
        <v>0</v>
      </c>
      <c r="AP292" s="61">
        <f>IF(COUNTIF(Setup_Hierarchy!$J$34:$IV$34,"="&amp;$K292)&lt;&gt;0,$L292,0)</f>
        <v>0</v>
      </c>
      <c r="AQ292" s="61">
        <f>IF(COUNTIF(Setup_Hierarchy!$J$35:$IV$35,"="&amp;$K292)&lt;&gt;0,$L292,0)</f>
        <v>0</v>
      </c>
      <c r="AR292" s="61">
        <f>IF(COUNTIF(Setup_Hierarchy!$J$36:$IV$36,"="&amp;$K292)&lt;&gt;0,$L292,0)</f>
        <v>0</v>
      </c>
      <c r="AS292" s="61">
        <f>IF(COUNTIF(Setup_Hierarchy!$J$37:$IV$37,"="&amp;$K292)&lt;&gt;0,$L292,0)</f>
        <v>0</v>
      </c>
      <c r="AT292" s="61">
        <f>IF(COUNTIF(Setup_Hierarchy!$J$38:$IV$38,"="&amp;$K292)&lt;&gt;0,$L292,0)</f>
        <v>0</v>
      </c>
      <c r="AU292" s="61">
        <f>IF(COUNTIF(Setup_Hierarchy!$J$39:$IV$39,"="&amp;$K292)&lt;&gt;0,$L292,0)</f>
        <v>0</v>
      </c>
      <c r="AV292" s="61">
        <f>IF(COUNTIF(Setup_Hierarchy!$J$40:$IV$40,"="&amp;$K292)&lt;&gt;0,$L292,0)</f>
        <v>0</v>
      </c>
      <c r="AW292" s="61">
        <f>IF(COUNTIF(Setup_Hierarchy!$J$41:$IV$41,"="&amp;$K292)&lt;&gt;0,$L292,0)</f>
        <v>0</v>
      </c>
      <c r="AX292" s="61">
        <f>IF(COUNTIF(Setup_Hierarchy!$J$42:$IV$42,"="&amp;$K292)&lt;&gt;0,$L292,0)</f>
        <v>0</v>
      </c>
      <c r="AY292" s="61">
        <f>IF(COUNTIF(Setup_Hierarchy!$J$43:$IV$43,"="&amp;$K292)&lt;&gt;0,$L292,0)</f>
        <v>0</v>
      </c>
      <c r="AZ292" s="61">
        <f>IF(COUNTIF(Setup_Hierarchy!$J$44:$IV$44,"="&amp;$K292)&lt;&gt;0,$L292,0)</f>
        <v>0</v>
      </c>
      <c r="BA292" s="61">
        <f>IF(COUNTIF(Setup_Hierarchy!$J$45:$IV$45,"="&amp;$K292)&lt;&gt;0,$L292,0)</f>
        <v>0</v>
      </c>
      <c r="BB292" s="61">
        <f>IF(COUNTIF(Setup_Hierarchy!$J$46:$IV$46,"="&amp;$K292)&lt;&gt;0,$L292,0)</f>
        <v>0</v>
      </c>
      <c r="BC292" s="61">
        <f>IF(COUNTIF(Setup_Hierarchy!$J$47:$IV$47,"="&amp;$K292)&lt;&gt;0,$L292,0)</f>
        <v>0</v>
      </c>
      <c r="BD292" s="61">
        <f>IF(COUNTIF(Setup_Hierarchy!$J$48:$IV$48,"="&amp;$K292)&lt;&gt;0,$L292,0)</f>
        <v>0</v>
      </c>
      <c r="BE292" s="61">
        <f>IF(COUNTIF(Setup_Hierarchy!$J$49:$IV$49,"="&amp;$K292)&lt;&gt;0,$L292,0)</f>
        <v>0</v>
      </c>
      <c r="BF292" s="61">
        <f>IF(COUNTIF(Setup_Hierarchy!$J$50:$IV$50,"="&amp;$K292)&lt;&gt;0,$L292,0)</f>
        <v>0</v>
      </c>
      <c r="BG292" s="61">
        <f>IF(COUNTIF(Setup_Hierarchy!$J$51:$IV$51,"="&amp;$K292)&lt;&gt;0,$L292,0)</f>
        <v>-564.67999999999995</v>
      </c>
      <c r="BH292" s="61">
        <f>IF(COUNTIF(Setup_Hierarchy!$J$52:$IV$52,"="&amp;$K292)&lt;&gt;0,$L292,0)</f>
        <v>0</v>
      </c>
      <c r="BI292" s="61">
        <f>IF(COUNTIF(Setup_Hierarchy!$J$53:$IV$53,"="&amp;$K292)&lt;&gt;0,$L292,0)</f>
        <v>0</v>
      </c>
      <c r="BJ292" s="61">
        <f>IF(COUNTIF(Setup_Hierarchy!$J$54:$IV$54,"="&amp;$K292)&lt;&gt;0,$L292,0)</f>
        <v>0</v>
      </c>
      <c r="BK292" s="61">
        <f>IF(COUNTIF(Setup_Hierarchy!$J$55:$IV$55,"="&amp;$K292)&lt;&gt;0,$L292,0)</f>
        <v>0</v>
      </c>
      <c r="BL292" s="61">
        <f>IF(COUNTIF(Setup_Hierarchy!$J$56:$IV$56,"="&amp;$K292)&lt;&gt;0,$L292,0)</f>
        <v>0</v>
      </c>
      <c r="BM292" s="61">
        <f>IF(COUNTIF(Setup_Hierarchy!$J$57:$IV$57,"="&amp;$K292)&lt;&gt;0,$L292,0)</f>
        <v>0</v>
      </c>
      <c r="BN292" s="61">
        <f>IF(COUNTIF(Setup_Hierarchy!$J$58:$IV$58,"="&amp;$K292)&lt;&gt;0,$L292,0)</f>
        <v>0</v>
      </c>
      <c r="BO292" s="61">
        <f>IF(COUNTIF(Setup_Hierarchy!$J$59:$IV$59,"="&amp;$K292)&lt;&gt;0,$L292,0)</f>
        <v>-564.67999999999995</v>
      </c>
      <c r="BP292" s="61">
        <f>IF(COUNTIF(Setup_Hierarchy!$J$60:$IV$60,"="&amp;$K292)&lt;&gt;0,$L292,0)</f>
        <v>-564.67999999999995</v>
      </c>
      <c r="BQ292" s="61">
        <f>IF(COUNTIF(Setup_Hierarchy!$J$61:$IV$61,"="&amp;$K292)&lt;&gt;0,$L292,0)</f>
        <v>-564.67999999999995</v>
      </c>
      <c r="BR292" s="61">
        <f>IF(COUNTIF(Setup_Hierarchy!$J$62:$IV$62,"="&amp;$K292)&lt;&gt;0,$L292,0)</f>
        <v>0</v>
      </c>
      <c r="BS292" s="61">
        <f>IF(COUNTIF(Setup_Hierarchy!$J$63:$IV$63,"="&amp;$K292)&lt;&gt;0,$L292,0)</f>
        <v>0</v>
      </c>
      <c r="BT292" s="61">
        <f>IF(COUNTIF(Setup_Hierarchy!$J$64:$IV$64,"="&amp;$K292)&lt;&gt;0,$L292,0)</f>
        <v>0</v>
      </c>
      <c r="BU292" s="61">
        <f>IF(COUNTIF(Setup_Hierarchy!$J$65:$IV$65,"="&amp;$K292)&lt;&gt;0,$L292,0)</f>
        <v>0</v>
      </c>
      <c r="BV292" s="61">
        <f>IF(COUNTIF(Setup_Hierarchy!$J$66:$IV$66,"="&amp;$K292)&lt;&gt;0,$L292,0)</f>
        <v>0</v>
      </c>
      <c r="BW292" s="61">
        <f>IF(COUNTIF(Setup_Hierarchy!$J$67:$IV$67,"="&amp;$K292)&lt;&gt;0,$L292,0)</f>
        <v>0</v>
      </c>
      <c r="BX292" s="61">
        <f>IF(COUNTIF(Setup_Hierarchy!$J$68:$IV$68,"="&amp;$K292)&lt;&gt;0,$L292,0)</f>
        <v>0</v>
      </c>
      <c r="BY292" s="61">
        <f>IF(COUNTIF(Setup_Hierarchy!$J$69:$IV$69,"="&amp;$K292)&lt;&gt;0,$L292,0)</f>
        <v>0</v>
      </c>
      <c r="BZ292" s="61">
        <f>IF(COUNTIF(Setup_Hierarchy!$J$70:$IV$70,"="&amp;$K292)&lt;&gt;0,$L292,0)</f>
        <v>0</v>
      </c>
      <c r="CA292" s="61">
        <f>IF(COUNTIF(Setup_Hierarchy!$J$71:$IV$71,"="&amp;$K292)&lt;&gt;0,$L292,0)</f>
        <v>0</v>
      </c>
      <c r="CB292" s="61">
        <f>IF(COUNTIF(Setup_Hierarchy!$J$72:$IV$72,"="&amp;$K292)&lt;&gt;0,$L292,0)</f>
        <v>0</v>
      </c>
      <c r="CC292" s="61">
        <f>IF(COUNTIF(Setup_Hierarchy!$J$73:$IV$73,"="&amp;$K292)&lt;&gt;0,$L292,0)</f>
        <v>0</v>
      </c>
      <c r="CD292" s="61">
        <f>IF(COUNTIF(Setup_Hierarchy!$J$74:$IV$74,"="&amp;$K292)&lt;&gt;0,$L292,0)</f>
        <v>0</v>
      </c>
      <c r="CE292" s="61">
        <f>IF(COUNTIF(Setup_Hierarchy!$J$75:$IV$75,"="&amp;$K292)&lt;&gt;0,$L292,0)</f>
        <v>0</v>
      </c>
      <c r="CF292" s="61">
        <f>IF(COUNTIF(Setup_Hierarchy!$J$76:$IV$76,"="&amp;$K292)&lt;&gt;0,$L292,0)</f>
        <v>0</v>
      </c>
      <c r="CG292" s="61">
        <f>IF(COUNTIF(Setup_Hierarchy!$J$77:$IV$77,"="&amp;$K292)&lt;&gt;0,$L292,0)</f>
        <v>0</v>
      </c>
      <c r="CH292" s="61">
        <f>IF(COUNTIF(Setup_Hierarchy!$J$78:$IV$78,"="&amp;$K292)&lt;&gt;0,$L292,0)</f>
        <v>0</v>
      </c>
      <c r="CI292" s="61">
        <f>IF(COUNTIF(Setup_Hierarchy!$J$79:$IV$79,"="&amp;$K292)&lt;&gt;0,$L292,0)</f>
        <v>0</v>
      </c>
      <c r="CJ292" s="61">
        <f>IF(COUNTIF(Setup_Hierarchy!$J$80:$IV$80,"="&amp;$K292)&lt;&gt;0,$L292,0)</f>
        <v>0</v>
      </c>
      <c r="CK292" s="61">
        <f>IF(COUNTIF(Setup_Hierarchy!$J$81:$IV$81,"="&amp;$K292)&lt;&gt;0,$L292,0)</f>
        <v>0</v>
      </c>
      <c r="CL292" s="61">
        <f>IF(COUNTIF(Setup_Hierarchy!$J$82:$IV$82,"="&amp;$K292)&lt;&gt;0,$L292,0)</f>
        <v>0</v>
      </c>
      <c r="CM292" s="61">
        <f>IF(COUNTIF(Setup_Hierarchy!$J$83:$IV$83,"="&amp;$K292)&lt;&gt;0,$L292,0)</f>
        <v>0</v>
      </c>
      <c r="CN292" s="61">
        <f>IF(COUNTIF(Setup_Hierarchy!$J$84:$IV$84,"="&amp;$K292)&lt;&gt;0,$L292,0)</f>
        <v>0</v>
      </c>
      <c r="CO292" s="61">
        <f>IF(COUNTIF(Setup_Hierarchy!$J$85:$IV$85,"="&amp;$K292)&lt;&gt;0,$L292,0)</f>
        <v>0</v>
      </c>
      <c r="CP292" s="61">
        <f>IF(COUNTIF(Setup_Hierarchy!$J$86:$IV$86,"="&amp;$K292)&lt;&gt;0,$L292,0)</f>
        <v>0</v>
      </c>
      <c r="CQ292" s="61">
        <f>IF(COUNTIF(Setup_Hierarchy!$J$87:$IV$87,"="&amp;$K292)&lt;&gt;0,$L292,0)</f>
        <v>0</v>
      </c>
      <c r="CR292" s="61">
        <f>IF(COUNTIF(Setup_Hierarchy!$J$88:$IV$88,"="&amp;$K292)&lt;&gt;0,$L292,0)</f>
        <v>0</v>
      </c>
      <c r="CS292" s="61">
        <f>IF(COUNTIF(Setup_Hierarchy!$J$89:$IV$89,"="&amp;$K292)&lt;&gt;0,$L292,0)</f>
        <v>0</v>
      </c>
      <c r="CT292" s="61">
        <f>IF(COUNTIF(Setup_Hierarchy!$J$90:$IV$90,"="&amp;$K292)&lt;&gt;0,$L292,0)</f>
        <v>0</v>
      </c>
      <c r="CU292" s="61">
        <f>IF(COUNTIF(Setup_Hierarchy!$J$91:$IV$91,"="&amp;$K292)&lt;&gt;0,$L292,0)</f>
        <v>0</v>
      </c>
      <c r="CV292" s="61">
        <f>IF(COUNTIF(Setup_Hierarchy!$J$92:$IV$92,"="&amp;$K292)&lt;&gt;0,$L292,0)</f>
        <v>0</v>
      </c>
      <c r="CW292" s="61">
        <f>IF(COUNTIF(Setup_Hierarchy!$J$93:$IV$93,"="&amp;$K292)&lt;&gt;0,$L292,0)</f>
        <v>0</v>
      </c>
      <c r="CX292" s="61">
        <f>IF(COUNTIF(Setup_Hierarchy!$J$94:$IV$94,"="&amp;$K292)&lt;&gt;0,$L292,0)</f>
        <v>0</v>
      </c>
      <c r="CY292" s="61">
        <f>IF(COUNTIF(Setup_Hierarchy!$J$95:$IV$95,"="&amp;$K292)&lt;&gt;0,$L292,0)</f>
        <v>0</v>
      </c>
      <c r="CZ292" s="61">
        <f>IF(COUNTIF(Setup_Hierarchy!$J$96:$IV$96,"="&amp;$K292)&lt;&gt;0,$L292,0)</f>
        <v>0</v>
      </c>
      <c r="DA292" s="61">
        <f>IF(COUNTIF(Setup_Hierarchy!$J$97:$IV$97,"="&amp;$K292)&lt;&gt;0,$L292,0)</f>
        <v>0</v>
      </c>
      <c r="DB292" s="61">
        <f>IF(COUNTIF(Setup_Hierarchy!$J$98:$IV$98,"="&amp;$K292)&lt;&gt;0,$L292,0)</f>
        <v>0</v>
      </c>
      <c r="DC292" s="61">
        <f>IF(COUNTIF(Setup_Hierarchy!$J$99:$IV$99,"="&amp;$K292)&lt;&gt;0,$L292,0)</f>
        <v>0</v>
      </c>
      <c r="DD292" s="61">
        <f>IF(COUNTIF(Setup_Hierarchy!$J$100:$IV$100,"="&amp;$K292)&lt;&gt;0,$L292,0)</f>
        <v>0</v>
      </c>
      <c r="DE292" s="61">
        <f>IF(COUNTIF(Setup_Hierarchy!$J$101:$IV$101,"="&amp;$K292)&lt;&gt;0,$L292,0)</f>
        <v>0</v>
      </c>
      <c r="DF292" s="61">
        <f>IF(COUNTIF(Setup_Hierarchy!$J$102:$IV$102,"="&amp;$K292)&lt;&gt;0,$L292,0)</f>
        <v>0</v>
      </c>
      <c r="DG292" s="61">
        <f>IF(COUNTIF(Setup_Hierarchy!$J$103:$IV$103,"="&amp;$K292)&lt;&gt;0,$L292,0)</f>
        <v>0</v>
      </c>
      <c r="DH292" s="61">
        <f>IF(COUNTIF(Setup_Hierarchy!$J$104:$IV$104,"="&amp;$K292)&lt;&gt;0,$L292,0)</f>
        <v>0</v>
      </c>
      <c r="DI292" s="61">
        <f>IF(COUNTIF(Setup_Hierarchy!$J$105:$IV$105,"="&amp;$K292)&lt;&gt;0,$L292,0)</f>
        <v>0</v>
      </c>
      <c r="DJ292" s="61">
        <f>IF(COUNTIF(Setup_Hierarchy!$J$106:$IV$106,"="&amp;$K292)&lt;&gt;0,$L292,0)</f>
        <v>0</v>
      </c>
      <c r="DK292" s="61">
        <f>IF(COUNTIF(Setup_Hierarchy!$J$107:$IV$107,"="&amp;$K292)&lt;&gt;0,$L292,0)</f>
        <v>0</v>
      </c>
      <c r="DL292" s="61">
        <f>IF(COUNTIF(Setup_Hierarchy!$J$108:$IV$108,"="&amp;$K292)&lt;&gt;0,$L292,0)</f>
        <v>0</v>
      </c>
      <c r="DM292" s="61">
        <f>IF(COUNTIF(Setup_Hierarchy!$J$109:$IV$109,"="&amp;$K292)&lt;&gt;0,$L292,0)</f>
        <v>0</v>
      </c>
      <c r="DN292" s="61">
        <f>IF(COUNTIF(Setup_Hierarchy!$J$110:$IV$110,"="&amp;$K292)&lt;&gt;0,$L292,0)</f>
        <v>0</v>
      </c>
      <c r="DO292" s="61">
        <f>IF(COUNTIF(Setup_Hierarchy!$J$111:$IV$111,"="&amp;$K292)&lt;&gt;0,$L292,0)</f>
        <v>0</v>
      </c>
      <c r="DP292" s="61">
        <f>IF(COUNTIF(Setup_Hierarchy!$J$112:$IV$112,"="&amp;$K292)&lt;&gt;0,$L292,0)</f>
        <v>0</v>
      </c>
      <c r="DQ292" s="61">
        <f>IF(COUNTIF(Setup_Hierarchy!$J$113:$IV$113,"="&amp;$K292)&lt;&gt;0,$L292,0)</f>
        <v>0</v>
      </c>
      <c r="DR292" s="61">
        <f>IF(COUNTIF(Setup_Hierarchy!$J$114:$IV$114,"="&amp;$K292)&lt;&gt;0,$L292,0)</f>
        <v>0</v>
      </c>
      <c r="DS292" s="61">
        <f>IF(COUNTIF(Setup_Hierarchy!$J$115:$IV$115,"="&amp;$K292)&lt;&gt;0,$L292,0)</f>
        <v>0</v>
      </c>
      <c r="DT292" s="61">
        <f>IF(COUNTIF(Setup_Hierarchy!$J$116:$IV$116,"="&amp;$K292)&lt;&gt;0,$L292,0)</f>
        <v>0</v>
      </c>
    </row>
    <row r="293" spans="2:124" x14ac:dyDescent="0.2">
      <c r="B293" t="s">
        <v>43</v>
      </c>
      <c r="C293">
        <v>432</v>
      </c>
      <c r="D293" t="s">
        <v>16</v>
      </c>
      <c r="E293" t="s">
        <v>369</v>
      </c>
      <c r="F293" t="s">
        <v>526</v>
      </c>
      <c r="G293" t="s">
        <v>523</v>
      </c>
      <c r="H293" t="s">
        <v>10</v>
      </c>
      <c r="I293">
        <v>0.73588799999999999</v>
      </c>
      <c r="J293">
        <v>0.43052000000000001</v>
      </c>
      <c r="K293">
        <v>638</v>
      </c>
      <c r="L293">
        <v>-19807.88</v>
      </c>
      <c r="M293" s="61">
        <f>IF(COUNTIF(Setup_Hierarchy!$J$5:$IV$5,"="&amp;$K293)&lt;&gt;0,$L293,0)</f>
        <v>-19807.88</v>
      </c>
      <c r="N293" s="61">
        <f>IF(COUNTIF(Setup_Hierarchy!$J$6:$IV$6,"="&amp;$K293)&lt;&gt;0,$L293,0)</f>
        <v>-19807.88</v>
      </c>
      <c r="O293" s="61">
        <f>IF(COUNTIF(Setup_Hierarchy!$J$7:$IV$7,"="&amp;$K293)&lt;&gt;0,$L293,0)</f>
        <v>-19807.88</v>
      </c>
      <c r="P293" s="61">
        <f>IF(COUNTIF(Setup_Hierarchy!$J$8:$IV$8,"="&amp;$K293)&lt;&gt;0,$L293,0)</f>
        <v>0</v>
      </c>
      <c r="Q293" s="61">
        <f>IF(COUNTIF(Setup_Hierarchy!$J$9:$IV$9,"="&amp;$K293)&lt;&gt;0,$L293,0)</f>
        <v>0</v>
      </c>
      <c r="R293" s="61">
        <f>IF(COUNTIF(Setup_Hierarchy!$J$10:$IV$10,"="&amp;$K293)&lt;&gt;0,$L293,0)</f>
        <v>0</v>
      </c>
      <c r="S293" s="61">
        <f>IF(COUNTIF(Setup_Hierarchy!$J$11:$IV$11,"="&amp;$K293)&lt;&gt;0,$L293,0)</f>
        <v>0</v>
      </c>
      <c r="T293" s="61">
        <f>IF(COUNTIF(Setup_Hierarchy!$J$12:$IV$12,"="&amp;$K293)&lt;&gt;0,$L293,0)</f>
        <v>0</v>
      </c>
      <c r="U293" s="61">
        <f>IF(COUNTIF(Setup_Hierarchy!$J$13:$IV$13,"="&amp;$K293)&lt;&gt;0,$L293,0)</f>
        <v>0</v>
      </c>
      <c r="V293" s="61">
        <f>IF(COUNTIF(Setup_Hierarchy!$J$14:$IV$14,"="&amp;$K293)&lt;&gt;0,$L293,0)</f>
        <v>0</v>
      </c>
      <c r="W293" s="61">
        <f>IF(COUNTIF(Setup_Hierarchy!$J$15:$IV$15,"="&amp;$K293)&lt;&gt;0,$L293,0)</f>
        <v>0</v>
      </c>
      <c r="X293" s="61">
        <f>IF(COUNTIF(Setup_Hierarchy!$J$16:$IV$16,"="&amp;$K293)&lt;&gt;0,$L293,0)</f>
        <v>0</v>
      </c>
      <c r="Y293" s="61">
        <f>IF(COUNTIF(Setup_Hierarchy!$J$17:$IV$17,"="&amp;$K293)&lt;&gt;0,$L293,0)</f>
        <v>0</v>
      </c>
      <c r="Z293" s="61">
        <f>IF(COUNTIF(Setup_Hierarchy!$J$18:$IV$18,"="&amp;$K293)&lt;&gt;0,$L293,0)</f>
        <v>0</v>
      </c>
      <c r="AA293" s="61">
        <f>IF(COUNTIF(Setup_Hierarchy!$J$19:$IV$19,"="&amp;$K293)&lt;&gt;0,$L293,0)</f>
        <v>0</v>
      </c>
      <c r="AB293" s="61">
        <f>IF(COUNTIF(Setup_Hierarchy!$J$20:$IV$20,"="&amp;$K293)&lt;&gt;0,$L293,0)</f>
        <v>0</v>
      </c>
      <c r="AC293" s="61">
        <f>IF(COUNTIF(Setup_Hierarchy!$J$21:$IV$21,"="&amp;$K293)&lt;&gt;0,$L293,0)</f>
        <v>0</v>
      </c>
      <c r="AD293" s="61">
        <f>IF(COUNTIF(Setup_Hierarchy!$J$22:$IV$22,"="&amp;$K293)&lt;&gt;0,$L293,0)</f>
        <v>0</v>
      </c>
      <c r="AE293" s="61">
        <f>IF(COUNTIF(Setup_Hierarchy!$J$23:$IV$23,"="&amp;$K293)&lt;&gt;0,$L293,0)</f>
        <v>0</v>
      </c>
      <c r="AF293" s="61">
        <f>IF(COUNTIF(Setup_Hierarchy!$J$24:$IV$24,"="&amp;$K293)&lt;&gt;0,$L293,0)</f>
        <v>0</v>
      </c>
      <c r="AG293" s="61">
        <f>IF(COUNTIF(Setup_Hierarchy!$J$25:$IV$25,"="&amp;$K293)&lt;&gt;0,$L293,0)</f>
        <v>0</v>
      </c>
      <c r="AH293" s="61">
        <f>IF(COUNTIF(Setup_Hierarchy!$J$26:$IV$26,"="&amp;$K293)&lt;&gt;0,$L293,0)</f>
        <v>0</v>
      </c>
      <c r="AI293" s="61">
        <f>IF(COUNTIF(Setup_Hierarchy!$J$27:$IV$27,"="&amp;$K293)&lt;&gt;0,$L293,0)</f>
        <v>0</v>
      </c>
      <c r="AJ293" s="61">
        <f>IF(COUNTIF(Setup_Hierarchy!$J$28:$IV$28,"="&amp;$K293)&lt;&gt;0,$L293,0)</f>
        <v>0</v>
      </c>
      <c r="AK293" s="61">
        <f>IF(COUNTIF(Setup_Hierarchy!$J$29:$IV$29,"="&amp;$K293)&lt;&gt;0,$L293,0)</f>
        <v>0</v>
      </c>
      <c r="AL293" s="61">
        <f>IF(COUNTIF(Setup_Hierarchy!$J$30:$IV$30,"="&amp;$K293)&lt;&gt;0,$L293,0)</f>
        <v>0</v>
      </c>
      <c r="AM293" s="61">
        <f>IF(COUNTIF(Setup_Hierarchy!$J$31:$IV$31,"="&amp;$K293)&lt;&gt;0,$L293,0)</f>
        <v>0</v>
      </c>
      <c r="AN293" s="61">
        <f>IF(COUNTIF(Setup_Hierarchy!$J$32:$IV$32,"="&amp;$K293)&lt;&gt;0,$L293,0)</f>
        <v>0</v>
      </c>
      <c r="AO293" s="61">
        <f>IF(COUNTIF(Setup_Hierarchy!$J$33:$IV$33,"="&amp;$K293)&lt;&gt;0,$L293,0)</f>
        <v>0</v>
      </c>
      <c r="AP293" s="61">
        <f>IF(COUNTIF(Setup_Hierarchy!$J$34:$IV$34,"="&amp;$K293)&lt;&gt;0,$L293,0)</f>
        <v>0</v>
      </c>
      <c r="AQ293" s="61">
        <f>IF(COUNTIF(Setup_Hierarchy!$J$35:$IV$35,"="&amp;$K293)&lt;&gt;0,$L293,0)</f>
        <v>0</v>
      </c>
      <c r="AR293" s="61">
        <f>IF(COUNTIF(Setup_Hierarchy!$J$36:$IV$36,"="&amp;$K293)&lt;&gt;0,$L293,0)</f>
        <v>0</v>
      </c>
      <c r="AS293" s="61">
        <f>IF(COUNTIF(Setup_Hierarchy!$J$37:$IV$37,"="&amp;$K293)&lt;&gt;0,$L293,0)</f>
        <v>0</v>
      </c>
      <c r="AT293" s="61">
        <f>IF(COUNTIF(Setup_Hierarchy!$J$38:$IV$38,"="&amp;$K293)&lt;&gt;0,$L293,0)</f>
        <v>0</v>
      </c>
      <c r="AU293" s="61">
        <f>IF(COUNTIF(Setup_Hierarchy!$J$39:$IV$39,"="&amp;$K293)&lt;&gt;0,$L293,0)</f>
        <v>0</v>
      </c>
      <c r="AV293" s="61">
        <f>IF(COUNTIF(Setup_Hierarchy!$J$40:$IV$40,"="&amp;$K293)&lt;&gt;0,$L293,0)</f>
        <v>0</v>
      </c>
      <c r="AW293" s="61">
        <f>IF(COUNTIF(Setup_Hierarchy!$J$41:$IV$41,"="&amp;$K293)&lt;&gt;0,$L293,0)</f>
        <v>0</v>
      </c>
      <c r="AX293" s="61">
        <f>IF(COUNTIF(Setup_Hierarchy!$J$42:$IV$42,"="&amp;$K293)&lt;&gt;0,$L293,0)</f>
        <v>0</v>
      </c>
      <c r="AY293" s="61">
        <f>IF(COUNTIF(Setup_Hierarchy!$J$43:$IV$43,"="&amp;$K293)&lt;&gt;0,$L293,0)</f>
        <v>0</v>
      </c>
      <c r="AZ293" s="61">
        <f>IF(COUNTIF(Setup_Hierarchy!$J$44:$IV$44,"="&amp;$K293)&lt;&gt;0,$L293,0)</f>
        <v>0</v>
      </c>
      <c r="BA293" s="61">
        <f>IF(COUNTIF(Setup_Hierarchy!$J$45:$IV$45,"="&amp;$K293)&lt;&gt;0,$L293,0)</f>
        <v>0</v>
      </c>
      <c r="BB293" s="61">
        <f>IF(COUNTIF(Setup_Hierarchy!$J$46:$IV$46,"="&amp;$K293)&lt;&gt;0,$L293,0)</f>
        <v>0</v>
      </c>
      <c r="BC293" s="61">
        <f>IF(COUNTIF(Setup_Hierarchy!$J$47:$IV$47,"="&amp;$K293)&lt;&gt;0,$L293,0)</f>
        <v>0</v>
      </c>
      <c r="BD293" s="61">
        <f>IF(COUNTIF(Setup_Hierarchy!$J$48:$IV$48,"="&amp;$K293)&lt;&gt;0,$L293,0)</f>
        <v>0</v>
      </c>
      <c r="BE293" s="61">
        <f>IF(COUNTIF(Setup_Hierarchy!$J$49:$IV$49,"="&amp;$K293)&lt;&gt;0,$L293,0)</f>
        <v>0</v>
      </c>
      <c r="BF293" s="61">
        <f>IF(COUNTIF(Setup_Hierarchy!$J$50:$IV$50,"="&amp;$K293)&lt;&gt;0,$L293,0)</f>
        <v>0</v>
      </c>
      <c r="BG293" s="61">
        <f>IF(COUNTIF(Setup_Hierarchy!$J$51:$IV$51,"="&amp;$K293)&lt;&gt;0,$L293,0)</f>
        <v>-19807.88</v>
      </c>
      <c r="BH293" s="61">
        <f>IF(COUNTIF(Setup_Hierarchy!$J$52:$IV$52,"="&amp;$K293)&lt;&gt;0,$L293,0)</f>
        <v>0</v>
      </c>
      <c r="BI293" s="61">
        <f>IF(COUNTIF(Setup_Hierarchy!$J$53:$IV$53,"="&amp;$K293)&lt;&gt;0,$L293,0)</f>
        <v>0</v>
      </c>
      <c r="BJ293" s="61">
        <f>IF(COUNTIF(Setup_Hierarchy!$J$54:$IV$54,"="&amp;$K293)&lt;&gt;0,$L293,0)</f>
        <v>0</v>
      </c>
      <c r="BK293" s="61">
        <f>IF(COUNTIF(Setup_Hierarchy!$J$55:$IV$55,"="&amp;$K293)&lt;&gt;0,$L293,0)</f>
        <v>0</v>
      </c>
      <c r="BL293" s="61">
        <f>IF(COUNTIF(Setup_Hierarchy!$J$56:$IV$56,"="&amp;$K293)&lt;&gt;0,$L293,0)</f>
        <v>0</v>
      </c>
      <c r="BM293" s="61">
        <f>IF(COUNTIF(Setup_Hierarchy!$J$57:$IV$57,"="&amp;$K293)&lt;&gt;0,$L293,0)</f>
        <v>0</v>
      </c>
      <c r="BN293" s="61">
        <f>IF(COUNTIF(Setup_Hierarchy!$J$58:$IV$58,"="&amp;$K293)&lt;&gt;0,$L293,0)</f>
        <v>0</v>
      </c>
      <c r="BO293" s="61">
        <f>IF(COUNTIF(Setup_Hierarchy!$J$59:$IV$59,"="&amp;$K293)&lt;&gt;0,$L293,0)</f>
        <v>-19807.88</v>
      </c>
      <c r="BP293" s="61">
        <f>IF(COUNTIF(Setup_Hierarchy!$J$60:$IV$60,"="&amp;$K293)&lt;&gt;0,$L293,0)</f>
        <v>0</v>
      </c>
      <c r="BQ293" s="61">
        <f>IF(COUNTIF(Setup_Hierarchy!$J$61:$IV$61,"="&amp;$K293)&lt;&gt;0,$L293,0)</f>
        <v>0</v>
      </c>
      <c r="BR293" s="61">
        <f>IF(COUNTIF(Setup_Hierarchy!$J$62:$IV$62,"="&amp;$K293)&lt;&gt;0,$L293,0)</f>
        <v>0</v>
      </c>
      <c r="BS293" s="61">
        <f>IF(COUNTIF(Setup_Hierarchy!$J$63:$IV$63,"="&amp;$K293)&lt;&gt;0,$L293,0)</f>
        <v>0</v>
      </c>
      <c r="BT293" s="61">
        <f>IF(COUNTIF(Setup_Hierarchy!$J$64:$IV$64,"="&amp;$K293)&lt;&gt;0,$L293,0)</f>
        <v>0</v>
      </c>
      <c r="BU293" s="61">
        <f>IF(COUNTIF(Setup_Hierarchy!$J$65:$IV$65,"="&amp;$K293)&lt;&gt;0,$L293,0)</f>
        <v>0</v>
      </c>
      <c r="BV293" s="61">
        <f>IF(COUNTIF(Setup_Hierarchy!$J$66:$IV$66,"="&amp;$K293)&lt;&gt;0,$L293,0)</f>
        <v>0</v>
      </c>
      <c r="BW293" s="61">
        <f>IF(COUNTIF(Setup_Hierarchy!$J$67:$IV$67,"="&amp;$K293)&lt;&gt;0,$L293,0)</f>
        <v>0</v>
      </c>
      <c r="BX293" s="61">
        <f>IF(COUNTIF(Setup_Hierarchy!$J$68:$IV$68,"="&amp;$K293)&lt;&gt;0,$L293,0)</f>
        <v>0</v>
      </c>
      <c r="BY293" s="61">
        <f>IF(COUNTIF(Setup_Hierarchy!$J$69:$IV$69,"="&amp;$K293)&lt;&gt;0,$L293,0)</f>
        <v>0</v>
      </c>
      <c r="BZ293" s="61">
        <f>IF(COUNTIF(Setup_Hierarchy!$J$70:$IV$70,"="&amp;$K293)&lt;&gt;0,$L293,0)</f>
        <v>0</v>
      </c>
      <c r="CA293" s="61">
        <f>IF(COUNTIF(Setup_Hierarchy!$J$71:$IV$71,"="&amp;$K293)&lt;&gt;0,$L293,0)</f>
        <v>0</v>
      </c>
      <c r="CB293" s="61">
        <f>IF(COUNTIF(Setup_Hierarchy!$J$72:$IV$72,"="&amp;$K293)&lt;&gt;0,$L293,0)</f>
        <v>0</v>
      </c>
      <c r="CC293" s="61">
        <f>IF(COUNTIF(Setup_Hierarchy!$J$73:$IV$73,"="&amp;$K293)&lt;&gt;0,$L293,0)</f>
        <v>0</v>
      </c>
      <c r="CD293" s="61">
        <f>IF(COUNTIF(Setup_Hierarchy!$J$74:$IV$74,"="&amp;$K293)&lt;&gt;0,$L293,0)</f>
        <v>0</v>
      </c>
      <c r="CE293" s="61">
        <f>IF(COUNTIF(Setup_Hierarchy!$J$75:$IV$75,"="&amp;$K293)&lt;&gt;0,$L293,0)</f>
        <v>0</v>
      </c>
      <c r="CF293" s="61">
        <f>IF(COUNTIF(Setup_Hierarchy!$J$76:$IV$76,"="&amp;$K293)&lt;&gt;0,$L293,0)</f>
        <v>0</v>
      </c>
      <c r="CG293" s="61">
        <f>IF(COUNTIF(Setup_Hierarchy!$J$77:$IV$77,"="&amp;$K293)&lt;&gt;0,$L293,0)</f>
        <v>0</v>
      </c>
      <c r="CH293" s="61">
        <f>IF(COUNTIF(Setup_Hierarchy!$J$78:$IV$78,"="&amp;$K293)&lt;&gt;0,$L293,0)</f>
        <v>0</v>
      </c>
      <c r="CI293" s="61">
        <f>IF(COUNTIF(Setup_Hierarchy!$J$79:$IV$79,"="&amp;$K293)&lt;&gt;0,$L293,0)</f>
        <v>0</v>
      </c>
      <c r="CJ293" s="61">
        <f>IF(COUNTIF(Setup_Hierarchy!$J$80:$IV$80,"="&amp;$K293)&lt;&gt;0,$L293,0)</f>
        <v>0</v>
      </c>
      <c r="CK293" s="61">
        <f>IF(COUNTIF(Setup_Hierarchy!$J$81:$IV$81,"="&amp;$K293)&lt;&gt;0,$L293,0)</f>
        <v>0</v>
      </c>
      <c r="CL293" s="61">
        <f>IF(COUNTIF(Setup_Hierarchy!$J$82:$IV$82,"="&amp;$K293)&lt;&gt;0,$L293,0)</f>
        <v>0</v>
      </c>
      <c r="CM293" s="61">
        <f>IF(COUNTIF(Setup_Hierarchy!$J$83:$IV$83,"="&amp;$K293)&lt;&gt;0,$L293,0)</f>
        <v>0</v>
      </c>
      <c r="CN293" s="61">
        <f>IF(COUNTIF(Setup_Hierarchy!$J$84:$IV$84,"="&amp;$K293)&lt;&gt;0,$L293,0)</f>
        <v>-19807.88</v>
      </c>
      <c r="CO293" s="61">
        <f>IF(COUNTIF(Setup_Hierarchy!$J$85:$IV$85,"="&amp;$K293)&lt;&gt;0,$L293,0)</f>
        <v>-19807.88</v>
      </c>
      <c r="CP293" s="61">
        <f>IF(COUNTIF(Setup_Hierarchy!$J$86:$IV$86,"="&amp;$K293)&lt;&gt;0,$L293,0)</f>
        <v>0</v>
      </c>
      <c r="CQ293" s="61">
        <f>IF(COUNTIF(Setup_Hierarchy!$J$87:$IV$87,"="&amp;$K293)&lt;&gt;0,$L293,0)</f>
        <v>0</v>
      </c>
      <c r="CR293" s="61">
        <f>IF(COUNTIF(Setup_Hierarchy!$J$88:$IV$88,"="&amp;$K293)&lt;&gt;0,$L293,0)</f>
        <v>0</v>
      </c>
      <c r="CS293" s="61">
        <f>IF(COUNTIF(Setup_Hierarchy!$J$89:$IV$89,"="&amp;$K293)&lt;&gt;0,$L293,0)</f>
        <v>0</v>
      </c>
      <c r="CT293" s="61">
        <f>IF(COUNTIF(Setup_Hierarchy!$J$90:$IV$90,"="&amp;$K293)&lt;&gt;0,$L293,0)</f>
        <v>0</v>
      </c>
      <c r="CU293" s="61">
        <f>IF(COUNTIF(Setup_Hierarchy!$J$91:$IV$91,"="&amp;$K293)&lt;&gt;0,$L293,0)</f>
        <v>0</v>
      </c>
      <c r="CV293" s="61">
        <f>IF(COUNTIF(Setup_Hierarchy!$J$92:$IV$92,"="&amp;$K293)&lt;&gt;0,$L293,0)</f>
        <v>0</v>
      </c>
      <c r="CW293" s="61">
        <f>IF(COUNTIF(Setup_Hierarchy!$J$93:$IV$93,"="&amp;$K293)&lt;&gt;0,$L293,0)</f>
        <v>0</v>
      </c>
      <c r="CX293" s="61">
        <f>IF(COUNTIF(Setup_Hierarchy!$J$94:$IV$94,"="&amp;$K293)&lt;&gt;0,$L293,0)</f>
        <v>0</v>
      </c>
      <c r="CY293" s="61">
        <f>IF(COUNTIF(Setup_Hierarchy!$J$95:$IV$95,"="&amp;$K293)&lt;&gt;0,$L293,0)</f>
        <v>0</v>
      </c>
      <c r="CZ293" s="61">
        <f>IF(COUNTIF(Setup_Hierarchy!$J$96:$IV$96,"="&amp;$K293)&lt;&gt;0,$L293,0)</f>
        <v>0</v>
      </c>
      <c r="DA293" s="61">
        <f>IF(COUNTIF(Setup_Hierarchy!$J$97:$IV$97,"="&amp;$K293)&lt;&gt;0,$L293,0)</f>
        <v>0</v>
      </c>
      <c r="DB293" s="61">
        <f>IF(COUNTIF(Setup_Hierarchy!$J$98:$IV$98,"="&amp;$K293)&lt;&gt;0,$L293,0)</f>
        <v>0</v>
      </c>
      <c r="DC293" s="61">
        <f>IF(COUNTIF(Setup_Hierarchy!$J$99:$IV$99,"="&amp;$K293)&lt;&gt;0,$L293,0)</f>
        <v>0</v>
      </c>
      <c r="DD293" s="61">
        <f>IF(COUNTIF(Setup_Hierarchy!$J$100:$IV$100,"="&amp;$K293)&lt;&gt;0,$L293,0)</f>
        <v>0</v>
      </c>
      <c r="DE293" s="61">
        <f>IF(COUNTIF(Setup_Hierarchy!$J$101:$IV$101,"="&amp;$K293)&lt;&gt;0,$L293,0)</f>
        <v>0</v>
      </c>
      <c r="DF293" s="61">
        <f>IF(COUNTIF(Setup_Hierarchy!$J$102:$IV$102,"="&amp;$K293)&lt;&gt;0,$L293,0)</f>
        <v>0</v>
      </c>
      <c r="DG293" s="61">
        <f>IF(COUNTIF(Setup_Hierarchy!$J$103:$IV$103,"="&amp;$K293)&lt;&gt;0,$L293,0)</f>
        <v>0</v>
      </c>
      <c r="DH293" s="61">
        <f>IF(COUNTIF(Setup_Hierarchy!$J$104:$IV$104,"="&amp;$K293)&lt;&gt;0,$L293,0)</f>
        <v>0</v>
      </c>
      <c r="DI293" s="61">
        <f>IF(COUNTIF(Setup_Hierarchy!$J$105:$IV$105,"="&amp;$K293)&lt;&gt;0,$L293,0)</f>
        <v>0</v>
      </c>
      <c r="DJ293" s="61">
        <f>IF(COUNTIF(Setup_Hierarchy!$J$106:$IV$106,"="&amp;$K293)&lt;&gt;0,$L293,0)</f>
        <v>0</v>
      </c>
      <c r="DK293" s="61">
        <f>IF(COUNTIF(Setup_Hierarchy!$J$107:$IV$107,"="&amp;$K293)&lt;&gt;0,$L293,0)</f>
        <v>0</v>
      </c>
      <c r="DL293" s="61">
        <f>IF(COUNTIF(Setup_Hierarchy!$J$108:$IV$108,"="&amp;$K293)&lt;&gt;0,$L293,0)</f>
        <v>0</v>
      </c>
      <c r="DM293" s="61">
        <f>IF(COUNTIF(Setup_Hierarchy!$J$109:$IV$109,"="&amp;$K293)&lt;&gt;0,$L293,0)</f>
        <v>0</v>
      </c>
      <c r="DN293" s="61">
        <f>IF(COUNTIF(Setup_Hierarchy!$J$110:$IV$110,"="&amp;$K293)&lt;&gt;0,$L293,0)</f>
        <v>0</v>
      </c>
      <c r="DO293" s="61">
        <f>IF(COUNTIF(Setup_Hierarchy!$J$111:$IV$111,"="&amp;$K293)&lt;&gt;0,$L293,0)</f>
        <v>0</v>
      </c>
      <c r="DP293" s="61">
        <f>IF(COUNTIF(Setup_Hierarchy!$J$112:$IV$112,"="&amp;$K293)&lt;&gt;0,$L293,0)</f>
        <v>0</v>
      </c>
      <c r="DQ293" s="61">
        <f>IF(COUNTIF(Setup_Hierarchy!$J$113:$IV$113,"="&amp;$K293)&lt;&gt;0,$L293,0)</f>
        <v>0</v>
      </c>
      <c r="DR293" s="61">
        <f>IF(COUNTIF(Setup_Hierarchy!$J$114:$IV$114,"="&amp;$K293)&lt;&gt;0,$L293,0)</f>
        <v>0</v>
      </c>
      <c r="DS293" s="61">
        <f>IF(COUNTIF(Setup_Hierarchy!$J$115:$IV$115,"="&amp;$K293)&lt;&gt;0,$L293,0)</f>
        <v>0</v>
      </c>
      <c r="DT293" s="61">
        <f>IF(COUNTIF(Setup_Hierarchy!$J$116:$IV$116,"="&amp;$K293)&lt;&gt;0,$L293,0)</f>
        <v>0</v>
      </c>
    </row>
    <row r="294" spans="2:124" x14ac:dyDescent="0.2">
      <c r="B294" t="s">
        <v>43</v>
      </c>
      <c r="C294">
        <v>432</v>
      </c>
      <c r="D294" t="s">
        <v>16</v>
      </c>
      <c r="E294" t="s">
        <v>369</v>
      </c>
      <c r="F294" t="s">
        <v>526</v>
      </c>
      <c r="G294" t="s">
        <v>523</v>
      </c>
      <c r="H294" t="s">
        <v>10</v>
      </c>
      <c r="I294">
        <v>0.73588799999999999</v>
      </c>
      <c r="J294">
        <v>0.43052000000000001</v>
      </c>
      <c r="K294">
        <v>677</v>
      </c>
      <c r="L294">
        <v>-194.81</v>
      </c>
      <c r="M294" s="61">
        <f>IF(COUNTIF(Setup_Hierarchy!$J$5:$IV$5,"="&amp;$K294)&lt;&gt;0,$L294,0)</f>
        <v>-194.81</v>
      </c>
      <c r="N294" s="61">
        <f>IF(COUNTIF(Setup_Hierarchy!$J$6:$IV$6,"="&amp;$K294)&lt;&gt;0,$L294,0)</f>
        <v>-194.81</v>
      </c>
      <c r="O294" s="61">
        <f>IF(COUNTIF(Setup_Hierarchy!$J$7:$IV$7,"="&amp;$K294)&lt;&gt;0,$L294,0)</f>
        <v>-194.81</v>
      </c>
      <c r="P294" s="61">
        <f>IF(COUNTIF(Setup_Hierarchy!$J$8:$IV$8,"="&amp;$K294)&lt;&gt;0,$L294,0)</f>
        <v>-194.81</v>
      </c>
      <c r="Q294" s="61">
        <f>IF(COUNTIF(Setup_Hierarchy!$J$9:$IV$9,"="&amp;$K294)&lt;&gt;0,$L294,0)</f>
        <v>-194.81</v>
      </c>
      <c r="R294" s="61">
        <f>IF(COUNTIF(Setup_Hierarchy!$J$10:$IV$10,"="&amp;$K294)&lt;&gt;0,$L294,0)</f>
        <v>0</v>
      </c>
      <c r="S294" s="61">
        <f>IF(COUNTIF(Setup_Hierarchy!$J$11:$IV$11,"="&amp;$K294)&lt;&gt;0,$L294,0)</f>
        <v>0</v>
      </c>
      <c r="T294" s="61">
        <f>IF(COUNTIF(Setup_Hierarchy!$J$12:$IV$12,"="&amp;$K294)&lt;&gt;0,$L294,0)</f>
        <v>0</v>
      </c>
      <c r="U294" s="61">
        <f>IF(COUNTIF(Setup_Hierarchy!$J$13:$IV$13,"="&amp;$K294)&lt;&gt;0,$L294,0)</f>
        <v>0</v>
      </c>
      <c r="V294" s="61">
        <f>IF(COUNTIF(Setup_Hierarchy!$J$14:$IV$14,"="&amp;$K294)&lt;&gt;0,$L294,0)</f>
        <v>0</v>
      </c>
      <c r="W294" s="61">
        <f>IF(COUNTIF(Setup_Hierarchy!$J$15:$IV$15,"="&amp;$K294)&lt;&gt;0,$L294,0)</f>
        <v>0</v>
      </c>
      <c r="X294" s="61">
        <f>IF(COUNTIF(Setup_Hierarchy!$J$16:$IV$16,"="&amp;$K294)&lt;&gt;0,$L294,0)</f>
        <v>0</v>
      </c>
      <c r="Y294" s="61">
        <f>IF(COUNTIF(Setup_Hierarchy!$J$17:$IV$17,"="&amp;$K294)&lt;&gt;0,$L294,0)</f>
        <v>0</v>
      </c>
      <c r="Z294" s="61">
        <f>IF(COUNTIF(Setup_Hierarchy!$J$18:$IV$18,"="&amp;$K294)&lt;&gt;0,$L294,0)</f>
        <v>0</v>
      </c>
      <c r="AA294" s="61">
        <f>IF(COUNTIF(Setup_Hierarchy!$J$19:$IV$19,"="&amp;$K294)&lt;&gt;0,$L294,0)</f>
        <v>0</v>
      </c>
      <c r="AB294" s="61">
        <f>IF(COUNTIF(Setup_Hierarchy!$J$20:$IV$20,"="&amp;$K294)&lt;&gt;0,$L294,0)</f>
        <v>0</v>
      </c>
      <c r="AC294" s="61">
        <f>IF(COUNTIF(Setup_Hierarchy!$J$21:$IV$21,"="&amp;$K294)&lt;&gt;0,$L294,0)</f>
        <v>-194.81</v>
      </c>
      <c r="AD294" s="61">
        <f>IF(COUNTIF(Setup_Hierarchy!$J$22:$IV$22,"="&amp;$K294)&lt;&gt;0,$L294,0)</f>
        <v>-194.81</v>
      </c>
      <c r="AE294" s="61">
        <f>IF(COUNTIF(Setup_Hierarchy!$J$23:$IV$23,"="&amp;$K294)&lt;&gt;0,$L294,0)</f>
        <v>0</v>
      </c>
      <c r="AF294" s="61">
        <f>IF(COUNTIF(Setup_Hierarchy!$J$24:$IV$24,"="&amp;$K294)&lt;&gt;0,$L294,0)</f>
        <v>0</v>
      </c>
      <c r="AG294" s="61">
        <f>IF(COUNTIF(Setup_Hierarchy!$J$25:$IV$25,"="&amp;$K294)&lt;&gt;0,$L294,0)</f>
        <v>0</v>
      </c>
      <c r="AH294" s="61">
        <f>IF(COUNTIF(Setup_Hierarchy!$J$26:$IV$26,"="&amp;$K294)&lt;&gt;0,$L294,0)</f>
        <v>0</v>
      </c>
      <c r="AI294" s="61">
        <f>IF(COUNTIF(Setup_Hierarchy!$J$27:$IV$27,"="&amp;$K294)&lt;&gt;0,$L294,0)</f>
        <v>0</v>
      </c>
      <c r="AJ294" s="61">
        <f>IF(COUNTIF(Setup_Hierarchy!$J$28:$IV$28,"="&amp;$K294)&lt;&gt;0,$L294,0)</f>
        <v>0</v>
      </c>
      <c r="AK294" s="61">
        <f>IF(COUNTIF(Setup_Hierarchy!$J$29:$IV$29,"="&amp;$K294)&lt;&gt;0,$L294,0)</f>
        <v>0</v>
      </c>
      <c r="AL294" s="61">
        <f>IF(COUNTIF(Setup_Hierarchy!$J$30:$IV$30,"="&amp;$K294)&lt;&gt;0,$L294,0)</f>
        <v>0</v>
      </c>
      <c r="AM294" s="61">
        <f>IF(COUNTIF(Setup_Hierarchy!$J$31:$IV$31,"="&amp;$K294)&lt;&gt;0,$L294,0)</f>
        <v>0</v>
      </c>
      <c r="AN294" s="61">
        <f>IF(COUNTIF(Setup_Hierarchy!$J$32:$IV$32,"="&amp;$K294)&lt;&gt;0,$L294,0)</f>
        <v>0</v>
      </c>
      <c r="AO294" s="61">
        <f>IF(COUNTIF(Setup_Hierarchy!$J$33:$IV$33,"="&amp;$K294)&lt;&gt;0,$L294,0)</f>
        <v>0</v>
      </c>
      <c r="AP294" s="61">
        <f>IF(COUNTIF(Setup_Hierarchy!$J$34:$IV$34,"="&amp;$K294)&lt;&gt;0,$L294,0)</f>
        <v>0</v>
      </c>
      <c r="AQ294" s="61">
        <f>IF(COUNTIF(Setup_Hierarchy!$J$35:$IV$35,"="&amp;$K294)&lt;&gt;0,$L294,0)</f>
        <v>0</v>
      </c>
      <c r="AR294" s="61">
        <f>IF(COUNTIF(Setup_Hierarchy!$J$36:$IV$36,"="&amp;$K294)&lt;&gt;0,$L294,0)</f>
        <v>0</v>
      </c>
      <c r="AS294" s="61">
        <f>IF(COUNTIF(Setup_Hierarchy!$J$37:$IV$37,"="&amp;$K294)&lt;&gt;0,$L294,0)</f>
        <v>0</v>
      </c>
      <c r="AT294" s="61">
        <f>IF(COUNTIF(Setup_Hierarchy!$J$38:$IV$38,"="&amp;$K294)&lt;&gt;0,$L294,0)</f>
        <v>0</v>
      </c>
      <c r="AU294" s="61">
        <f>IF(COUNTIF(Setup_Hierarchy!$J$39:$IV$39,"="&amp;$K294)&lt;&gt;0,$L294,0)</f>
        <v>0</v>
      </c>
      <c r="AV294" s="61">
        <f>IF(COUNTIF(Setup_Hierarchy!$J$40:$IV$40,"="&amp;$K294)&lt;&gt;0,$L294,0)</f>
        <v>0</v>
      </c>
      <c r="AW294" s="61">
        <f>IF(COUNTIF(Setup_Hierarchy!$J$41:$IV$41,"="&amp;$K294)&lt;&gt;0,$L294,0)</f>
        <v>0</v>
      </c>
      <c r="AX294" s="61">
        <f>IF(COUNTIF(Setup_Hierarchy!$J$42:$IV$42,"="&amp;$K294)&lt;&gt;0,$L294,0)</f>
        <v>0</v>
      </c>
      <c r="AY294" s="61">
        <f>IF(COUNTIF(Setup_Hierarchy!$J$43:$IV$43,"="&amp;$K294)&lt;&gt;0,$L294,0)</f>
        <v>0</v>
      </c>
      <c r="AZ294" s="61">
        <f>IF(COUNTIF(Setup_Hierarchy!$J$44:$IV$44,"="&amp;$K294)&lt;&gt;0,$L294,0)</f>
        <v>0</v>
      </c>
      <c r="BA294" s="61">
        <f>IF(COUNTIF(Setup_Hierarchy!$J$45:$IV$45,"="&amp;$K294)&lt;&gt;0,$L294,0)</f>
        <v>0</v>
      </c>
      <c r="BB294" s="61">
        <f>IF(COUNTIF(Setup_Hierarchy!$J$46:$IV$46,"="&amp;$K294)&lt;&gt;0,$L294,0)</f>
        <v>0</v>
      </c>
      <c r="BC294" s="61">
        <f>IF(COUNTIF(Setup_Hierarchy!$J$47:$IV$47,"="&amp;$K294)&lt;&gt;0,$L294,0)</f>
        <v>0</v>
      </c>
      <c r="BD294" s="61">
        <f>IF(COUNTIF(Setup_Hierarchy!$J$48:$IV$48,"="&amp;$K294)&lt;&gt;0,$L294,0)</f>
        <v>0</v>
      </c>
      <c r="BE294" s="61">
        <f>IF(COUNTIF(Setup_Hierarchy!$J$49:$IV$49,"="&amp;$K294)&lt;&gt;0,$L294,0)</f>
        <v>0</v>
      </c>
      <c r="BF294" s="61">
        <f>IF(COUNTIF(Setup_Hierarchy!$J$50:$IV$50,"="&amp;$K294)&lt;&gt;0,$L294,0)</f>
        <v>0</v>
      </c>
      <c r="BG294" s="61">
        <f>IF(COUNTIF(Setup_Hierarchy!$J$51:$IV$51,"="&amp;$K294)&lt;&gt;0,$L294,0)</f>
        <v>0</v>
      </c>
      <c r="BH294" s="61">
        <f>IF(COUNTIF(Setup_Hierarchy!$J$52:$IV$52,"="&amp;$K294)&lt;&gt;0,$L294,0)</f>
        <v>0</v>
      </c>
      <c r="BI294" s="61">
        <f>IF(COUNTIF(Setup_Hierarchy!$J$53:$IV$53,"="&amp;$K294)&lt;&gt;0,$L294,0)</f>
        <v>0</v>
      </c>
      <c r="BJ294" s="61">
        <f>IF(COUNTIF(Setup_Hierarchy!$J$54:$IV$54,"="&amp;$K294)&lt;&gt;0,$L294,0)</f>
        <v>0</v>
      </c>
      <c r="BK294" s="61">
        <f>IF(COUNTIF(Setup_Hierarchy!$J$55:$IV$55,"="&amp;$K294)&lt;&gt;0,$L294,0)</f>
        <v>0</v>
      </c>
      <c r="BL294" s="61">
        <f>IF(COUNTIF(Setup_Hierarchy!$J$56:$IV$56,"="&amp;$K294)&lt;&gt;0,$L294,0)</f>
        <v>0</v>
      </c>
      <c r="BM294" s="61">
        <f>IF(COUNTIF(Setup_Hierarchy!$J$57:$IV$57,"="&amp;$K294)&lt;&gt;0,$L294,0)</f>
        <v>0</v>
      </c>
      <c r="BN294" s="61">
        <f>IF(COUNTIF(Setup_Hierarchy!$J$58:$IV$58,"="&amp;$K294)&lt;&gt;0,$L294,0)</f>
        <v>0</v>
      </c>
      <c r="BO294" s="61">
        <f>IF(COUNTIF(Setup_Hierarchy!$J$59:$IV$59,"="&amp;$K294)&lt;&gt;0,$L294,0)</f>
        <v>0</v>
      </c>
      <c r="BP294" s="61">
        <f>IF(COUNTIF(Setup_Hierarchy!$J$60:$IV$60,"="&amp;$K294)&lt;&gt;0,$L294,0)</f>
        <v>0</v>
      </c>
      <c r="BQ294" s="61">
        <f>IF(COUNTIF(Setup_Hierarchy!$J$61:$IV$61,"="&amp;$K294)&lt;&gt;0,$L294,0)</f>
        <v>0</v>
      </c>
      <c r="BR294" s="61">
        <f>IF(COUNTIF(Setup_Hierarchy!$J$62:$IV$62,"="&amp;$K294)&lt;&gt;0,$L294,0)</f>
        <v>0</v>
      </c>
      <c r="BS294" s="61">
        <f>IF(COUNTIF(Setup_Hierarchy!$J$63:$IV$63,"="&amp;$K294)&lt;&gt;0,$L294,0)</f>
        <v>0</v>
      </c>
      <c r="BT294" s="61">
        <f>IF(COUNTIF(Setup_Hierarchy!$J$64:$IV$64,"="&amp;$K294)&lt;&gt;0,$L294,0)</f>
        <v>0</v>
      </c>
      <c r="BU294" s="61">
        <f>IF(COUNTIF(Setup_Hierarchy!$J$65:$IV$65,"="&amp;$K294)&lt;&gt;0,$L294,0)</f>
        <v>0</v>
      </c>
      <c r="BV294" s="61">
        <f>IF(COUNTIF(Setup_Hierarchy!$J$66:$IV$66,"="&amp;$K294)&lt;&gt;0,$L294,0)</f>
        <v>0</v>
      </c>
      <c r="BW294" s="61">
        <f>IF(COUNTIF(Setup_Hierarchy!$J$67:$IV$67,"="&amp;$K294)&lt;&gt;0,$L294,0)</f>
        <v>0</v>
      </c>
      <c r="BX294" s="61">
        <f>IF(COUNTIF(Setup_Hierarchy!$J$68:$IV$68,"="&amp;$K294)&lt;&gt;0,$L294,0)</f>
        <v>0</v>
      </c>
      <c r="BY294" s="61">
        <f>IF(COUNTIF(Setup_Hierarchy!$J$69:$IV$69,"="&amp;$K294)&lt;&gt;0,$L294,0)</f>
        <v>0</v>
      </c>
      <c r="BZ294" s="61">
        <f>IF(COUNTIF(Setup_Hierarchy!$J$70:$IV$70,"="&amp;$K294)&lt;&gt;0,$L294,0)</f>
        <v>0</v>
      </c>
      <c r="CA294" s="61">
        <f>IF(COUNTIF(Setup_Hierarchy!$J$71:$IV$71,"="&amp;$K294)&lt;&gt;0,$L294,0)</f>
        <v>0</v>
      </c>
      <c r="CB294" s="61">
        <f>IF(COUNTIF(Setup_Hierarchy!$J$72:$IV$72,"="&amp;$K294)&lt;&gt;0,$L294,0)</f>
        <v>0</v>
      </c>
      <c r="CC294" s="61">
        <f>IF(COUNTIF(Setup_Hierarchy!$J$73:$IV$73,"="&amp;$K294)&lt;&gt;0,$L294,0)</f>
        <v>0</v>
      </c>
      <c r="CD294" s="61">
        <f>IF(COUNTIF(Setup_Hierarchy!$J$74:$IV$74,"="&amp;$K294)&lt;&gt;0,$L294,0)</f>
        <v>0</v>
      </c>
      <c r="CE294" s="61">
        <f>IF(COUNTIF(Setup_Hierarchy!$J$75:$IV$75,"="&amp;$K294)&lt;&gt;0,$L294,0)</f>
        <v>0</v>
      </c>
      <c r="CF294" s="61">
        <f>IF(COUNTIF(Setup_Hierarchy!$J$76:$IV$76,"="&amp;$K294)&lt;&gt;0,$L294,0)</f>
        <v>0</v>
      </c>
      <c r="CG294" s="61">
        <f>IF(COUNTIF(Setup_Hierarchy!$J$77:$IV$77,"="&amp;$K294)&lt;&gt;0,$L294,0)</f>
        <v>0</v>
      </c>
      <c r="CH294" s="61">
        <f>IF(COUNTIF(Setup_Hierarchy!$J$78:$IV$78,"="&amp;$K294)&lt;&gt;0,$L294,0)</f>
        <v>0</v>
      </c>
      <c r="CI294" s="61">
        <f>IF(COUNTIF(Setup_Hierarchy!$J$79:$IV$79,"="&amp;$K294)&lt;&gt;0,$L294,0)</f>
        <v>0</v>
      </c>
      <c r="CJ294" s="61">
        <f>IF(COUNTIF(Setup_Hierarchy!$J$80:$IV$80,"="&amp;$K294)&lt;&gt;0,$L294,0)</f>
        <v>0</v>
      </c>
      <c r="CK294" s="61">
        <f>IF(COUNTIF(Setup_Hierarchy!$J$81:$IV$81,"="&amp;$K294)&lt;&gt;0,$L294,0)</f>
        <v>0</v>
      </c>
      <c r="CL294" s="61">
        <f>IF(COUNTIF(Setup_Hierarchy!$J$82:$IV$82,"="&amp;$K294)&lt;&gt;0,$L294,0)</f>
        <v>0</v>
      </c>
      <c r="CM294" s="61">
        <f>IF(COUNTIF(Setup_Hierarchy!$J$83:$IV$83,"="&amp;$K294)&lt;&gt;0,$L294,0)</f>
        <v>0</v>
      </c>
      <c r="CN294" s="61">
        <f>IF(COUNTIF(Setup_Hierarchy!$J$84:$IV$84,"="&amp;$K294)&lt;&gt;0,$L294,0)</f>
        <v>0</v>
      </c>
      <c r="CO294" s="61">
        <f>IF(COUNTIF(Setup_Hierarchy!$J$85:$IV$85,"="&amp;$K294)&lt;&gt;0,$L294,0)</f>
        <v>0</v>
      </c>
      <c r="CP294" s="61">
        <f>IF(COUNTIF(Setup_Hierarchy!$J$86:$IV$86,"="&amp;$K294)&lt;&gt;0,$L294,0)</f>
        <v>0</v>
      </c>
      <c r="CQ294" s="61">
        <f>IF(COUNTIF(Setup_Hierarchy!$J$87:$IV$87,"="&amp;$K294)&lt;&gt;0,$L294,0)</f>
        <v>0</v>
      </c>
      <c r="CR294" s="61">
        <f>IF(COUNTIF(Setup_Hierarchy!$J$88:$IV$88,"="&amp;$K294)&lt;&gt;0,$L294,0)</f>
        <v>0</v>
      </c>
      <c r="CS294" s="61">
        <f>IF(COUNTIF(Setup_Hierarchy!$J$89:$IV$89,"="&amp;$K294)&lt;&gt;0,$L294,0)</f>
        <v>0</v>
      </c>
      <c r="CT294" s="61">
        <f>IF(COUNTIF(Setup_Hierarchy!$J$90:$IV$90,"="&amp;$K294)&lt;&gt;0,$L294,0)</f>
        <v>0</v>
      </c>
      <c r="CU294" s="61">
        <f>IF(COUNTIF(Setup_Hierarchy!$J$91:$IV$91,"="&amp;$K294)&lt;&gt;0,$L294,0)</f>
        <v>0</v>
      </c>
      <c r="CV294" s="61">
        <f>IF(COUNTIF(Setup_Hierarchy!$J$92:$IV$92,"="&amp;$K294)&lt;&gt;0,$L294,0)</f>
        <v>0</v>
      </c>
      <c r="CW294" s="61">
        <f>IF(COUNTIF(Setup_Hierarchy!$J$93:$IV$93,"="&amp;$K294)&lt;&gt;0,$L294,0)</f>
        <v>0</v>
      </c>
      <c r="CX294" s="61">
        <f>IF(COUNTIF(Setup_Hierarchy!$J$94:$IV$94,"="&amp;$K294)&lt;&gt;0,$L294,0)</f>
        <v>0</v>
      </c>
      <c r="CY294" s="61">
        <f>IF(COUNTIF(Setup_Hierarchy!$J$95:$IV$95,"="&amp;$K294)&lt;&gt;0,$L294,0)</f>
        <v>0</v>
      </c>
      <c r="CZ294" s="61">
        <f>IF(COUNTIF(Setup_Hierarchy!$J$96:$IV$96,"="&amp;$K294)&lt;&gt;0,$L294,0)</f>
        <v>0</v>
      </c>
      <c r="DA294" s="61">
        <f>IF(COUNTIF(Setup_Hierarchy!$J$97:$IV$97,"="&amp;$K294)&lt;&gt;0,$L294,0)</f>
        <v>0</v>
      </c>
      <c r="DB294" s="61">
        <f>IF(COUNTIF(Setup_Hierarchy!$J$98:$IV$98,"="&amp;$K294)&lt;&gt;0,$L294,0)</f>
        <v>0</v>
      </c>
      <c r="DC294" s="61">
        <f>IF(COUNTIF(Setup_Hierarchy!$J$99:$IV$99,"="&amp;$K294)&lt;&gt;0,$L294,0)</f>
        <v>0</v>
      </c>
      <c r="DD294" s="61">
        <f>IF(COUNTIF(Setup_Hierarchy!$J$100:$IV$100,"="&amp;$K294)&lt;&gt;0,$L294,0)</f>
        <v>0</v>
      </c>
      <c r="DE294" s="61">
        <f>IF(COUNTIF(Setup_Hierarchy!$J$101:$IV$101,"="&amp;$K294)&lt;&gt;0,$L294,0)</f>
        <v>0</v>
      </c>
      <c r="DF294" s="61">
        <f>IF(COUNTIF(Setup_Hierarchy!$J$102:$IV$102,"="&amp;$K294)&lt;&gt;0,$L294,0)</f>
        <v>0</v>
      </c>
      <c r="DG294" s="61">
        <f>IF(COUNTIF(Setup_Hierarchy!$J$103:$IV$103,"="&amp;$K294)&lt;&gt;0,$L294,0)</f>
        <v>0</v>
      </c>
      <c r="DH294" s="61">
        <f>IF(COUNTIF(Setup_Hierarchy!$J$104:$IV$104,"="&amp;$K294)&lt;&gt;0,$L294,0)</f>
        <v>0</v>
      </c>
      <c r="DI294" s="61">
        <f>IF(COUNTIF(Setup_Hierarchy!$J$105:$IV$105,"="&amp;$K294)&lt;&gt;0,$L294,0)</f>
        <v>0</v>
      </c>
      <c r="DJ294" s="61">
        <f>IF(COUNTIF(Setup_Hierarchy!$J$106:$IV$106,"="&amp;$K294)&lt;&gt;0,$L294,0)</f>
        <v>0</v>
      </c>
      <c r="DK294" s="61">
        <f>IF(COUNTIF(Setup_Hierarchy!$J$107:$IV$107,"="&amp;$K294)&lt;&gt;0,$L294,0)</f>
        <v>0</v>
      </c>
      <c r="DL294" s="61">
        <f>IF(COUNTIF(Setup_Hierarchy!$J$108:$IV$108,"="&amp;$K294)&lt;&gt;0,$L294,0)</f>
        <v>0</v>
      </c>
      <c r="DM294" s="61">
        <f>IF(COUNTIF(Setup_Hierarchy!$J$109:$IV$109,"="&amp;$K294)&lt;&gt;0,$L294,0)</f>
        <v>0</v>
      </c>
      <c r="DN294" s="61">
        <f>IF(COUNTIF(Setup_Hierarchy!$J$110:$IV$110,"="&amp;$K294)&lt;&gt;0,$L294,0)</f>
        <v>0</v>
      </c>
      <c r="DO294" s="61">
        <f>IF(COUNTIF(Setup_Hierarchy!$J$111:$IV$111,"="&amp;$K294)&lt;&gt;0,$L294,0)</f>
        <v>0</v>
      </c>
      <c r="DP294" s="61">
        <f>IF(COUNTIF(Setup_Hierarchy!$J$112:$IV$112,"="&amp;$K294)&lt;&gt;0,$L294,0)</f>
        <v>0</v>
      </c>
      <c r="DQ294" s="61">
        <f>IF(COUNTIF(Setup_Hierarchy!$J$113:$IV$113,"="&amp;$K294)&lt;&gt;0,$L294,0)</f>
        <v>0</v>
      </c>
      <c r="DR294" s="61">
        <f>IF(COUNTIF(Setup_Hierarchy!$J$114:$IV$114,"="&amp;$K294)&lt;&gt;0,$L294,0)</f>
        <v>0</v>
      </c>
      <c r="DS294" s="61">
        <f>IF(COUNTIF(Setup_Hierarchy!$J$115:$IV$115,"="&amp;$K294)&lt;&gt;0,$L294,0)</f>
        <v>0</v>
      </c>
      <c r="DT294" s="61">
        <f>IF(COUNTIF(Setup_Hierarchy!$J$116:$IV$116,"="&amp;$K294)&lt;&gt;0,$L294,0)</f>
        <v>0</v>
      </c>
    </row>
    <row r="295" spans="2:124" x14ac:dyDescent="0.2">
      <c r="B295" t="s">
        <v>43</v>
      </c>
      <c r="C295">
        <v>432</v>
      </c>
      <c r="D295" t="s">
        <v>16</v>
      </c>
      <c r="E295" t="s">
        <v>369</v>
      </c>
      <c r="F295" t="s">
        <v>526</v>
      </c>
      <c r="G295" t="s">
        <v>523</v>
      </c>
      <c r="H295" t="s">
        <v>10</v>
      </c>
      <c r="I295">
        <v>0.73588799999999999</v>
      </c>
      <c r="J295">
        <v>0.43052000000000001</v>
      </c>
      <c r="K295">
        <v>679</v>
      </c>
      <c r="L295">
        <v>9.8800000000000008</v>
      </c>
      <c r="M295" s="61">
        <f>IF(COUNTIF(Setup_Hierarchy!$J$5:$IV$5,"="&amp;$K295)&lt;&gt;0,$L295,0)</f>
        <v>9.8800000000000008</v>
      </c>
      <c r="N295" s="61">
        <f>IF(COUNTIF(Setup_Hierarchy!$J$6:$IV$6,"="&amp;$K295)&lt;&gt;0,$L295,0)</f>
        <v>9.8800000000000008</v>
      </c>
      <c r="O295" s="61">
        <f>IF(COUNTIF(Setup_Hierarchy!$J$7:$IV$7,"="&amp;$K295)&lt;&gt;0,$L295,0)</f>
        <v>9.8800000000000008</v>
      </c>
      <c r="P295" s="61">
        <f>IF(COUNTIF(Setup_Hierarchy!$J$8:$IV$8,"="&amp;$K295)&lt;&gt;0,$L295,0)</f>
        <v>9.8800000000000008</v>
      </c>
      <c r="Q295" s="61">
        <f>IF(COUNTIF(Setup_Hierarchy!$J$9:$IV$9,"="&amp;$K295)&lt;&gt;0,$L295,0)</f>
        <v>9.8800000000000008</v>
      </c>
      <c r="R295" s="61">
        <f>IF(COUNTIF(Setup_Hierarchy!$J$10:$IV$10,"="&amp;$K295)&lt;&gt;0,$L295,0)</f>
        <v>0</v>
      </c>
      <c r="S295" s="61">
        <f>IF(COUNTIF(Setup_Hierarchy!$J$11:$IV$11,"="&amp;$K295)&lt;&gt;0,$L295,0)</f>
        <v>0</v>
      </c>
      <c r="T295" s="61">
        <f>IF(COUNTIF(Setup_Hierarchy!$J$12:$IV$12,"="&amp;$K295)&lt;&gt;0,$L295,0)</f>
        <v>0</v>
      </c>
      <c r="U295" s="61">
        <f>IF(COUNTIF(Setup_Hierarchy!$J$13:$IV$13,"="&amp;$K295)&lt;&gt;0,$L295,0)</f>
        <v>0</v>
      </c>
      <c r="V295" s="61">
        <f>IF(COUNTIF(Setup_Hierarchy!$J$14:$IV$14,"="&amp;$K295)&lt;&gt;0,$L295,0)</f>
        <v>9.8800000000000008</v>
      </c>
      <c r="W295" s="61">
        <f>IF(COUNTIF(Setup_Hierarchy!$J$15:$IV$15,"="&amp;$K295)&lt;&gt;0,$L295,0)</f>
        <v>9.8800000000000008</v>
      </c>
      <c r="X295" s="61">
        <f>IF(COUNTIF(Setup_Hierarchy!$J$16:$IV$16,"="&amp;$K295)&lt;&gt;0,$L295,0)</f>
        <v>0</v>
      </c>
      <c r="Y295" s="61">
        <f>IF(COUNTIF(Setup_Hierarchy!$J$17:$IV$17,"="&amp;$K295)&lt;&gt;0,$L295,0)</f>
        <v>0</v>
      </c>
      <c r="Z295" s="61">
        <f>IF(COUNTIF(Setup_Hierarchy!$J$18:$IV$18,"="&amp;$K295)&lt;&gt;0,$L295,0)</f>
        <v>0</v>
      </c>
      <c r="AA295" s="61">
        <f>IF(COUNTIF(Setup_Hierarchy!$J$19:$IV$19,"="&amp;$K295)&lt;&gt;0,$L295,0)</f>
        <v>0</v>
      </c>
      <c r="AB295" s="61">
        <f>IF(COUNTIF(Setup_Hierarchy!$J$20:$IV$20,"="&amp;$K295)&lt;&gt;0,$L295,0)</f>
        <v>0</v>
      </c>
      <c r="AC295" s="61">
        <f>IF(COUNTIF(Setup_Hierarchy!$J$21:$IV$21,"="&amp;$K295)&lt;&gt;0,$L295,0)</f>
        <v>0</v>
      </c>
      <c r="AD295" s="61">
        <f>IF(COUNTIF(Setup_Hierarchy!$J$22:$IV$22,"="&amp;$K295)&lt;&gt;0,$L295,0)</f>
        <v>0</v>
      </c>
      <c r="AE295" s="61">
        <f>IF(COUNTIF(Setup_Hierarchy!$J$23:$IV$23,"="&amp;$K295)&lt;&gt;0,$L295,0)</f>
        <v>0</v>
      </c>
      <c r="AF295" s="61">
        <f>IF(COUNTIF(Setup_Hierarchy!$J$24:$IV$24,"="&amp;$K295)&lt;&gt;0,$L295,0)</f>
        <v>0</v>
      </c>
      <c r="AG295" s="61">
        <f>IF(COUNTIF(Setup_Hierarchy!$J$25:$IV$25,"="&amp;$K295)&lt;&gt;0,$L295,0)</f>
        <v>0</v>
      </c>
      <c r="AH295" s="61">
        <f>IF(COUNTIF(Setup_Hierarchy!$J$26:$IV$26,"="&amp;$K295)&lt;&gt;0,$L295,0)</f>
        <v>0</v>
      </c>
      <c r="AI295" s="61">
        <f>IF(COUNTIF(Setup_Hierarchy!$J$27:$IV$27,"="&amp;$K295)&lt;&gt;0,$L295,0)</f>
        <v>0</v>
      </c>
      <c r="AJ295" s="61">
        <f>IF(COUNTIF(Setup_Hierarchy!$J$28:$IV$28,"="&amp;$K295)&lt;&gt;0,$L295,0)</f>
        <v>0</v>
      </c>
      <c r="AK295" s="61">
        <f>IF(COUNTIF(Setup_Hierarchy!$J$29:$IV$29,"="&amp;$K295)&lt;&gt;0,$L295,0)</f>
        <v>0</v>
      </c>
      <c r="AL295" s="61">
        <f>IF(COUNTIF(Setup_Hierarchy!$J$30:$IV$30,"="&amp;$K295)&lt;&gt;0,$L295,0)</f>
        <v>0</v>
      </c>
      <c r="AM295" s="61">
        <f>IF(COUNTIF(Setup_Hierarchy!$J$31:$IV$31,"="&amp;$K295)&lt;&gt;0,$L295,0)</f>
        <v>0</v>
      </c>
      <c r="AN295" s="61">
        <f>IF(COUNTIF(Setup_Hierarchy!$J$32:$IV$32,"="&amp;$K295)&lt;&gt;0,$L295,0)</f>
        <v>0</v>
      </c>
      <c r="AO295" s="61">
        <f>IF(COUNTIF(Setup_Hierarchy!$J$33:$IV$33,"="&amp;$K295)&lt;&gt;0,$L295,0)</f>
        <v>0</v>
      </c>
      <c r="AP295" s="61">
        <f>IF(COUNTIF(Setup_Hierarchy!$J$34:$IV$34,"="&amp;$K295)&lt;&gt;0,$L295,0)</f>
        <v>0</v>
      </c>
      <c r="AQ295" s="61">
        <f>IF(COUNTIF(Setup_Hierarchy!$J$35:$IV$35,"="&amp;$K295)&lt;&gt;0,$L295,0)</f>
        <v>0</v>
      </c>
      <c r="AR295" s="61">
        <f>IF(COUNTIF(Setup_Hierarchy!$J$36:$IV$36,"="&amp;$K295)&lt;&gt;0,$L295,0)</f>
        <v>0</v>
      </c>
      <c r="AS295" s="61">
        <f>IF(COUNTIF(Setup_Hierarchy!$J$37:$IV$37,"="&amp;$K295)&lt;&gt;0,$L295,0)</f>
        <v>0</v>
      </c>
      <c r="AT295" s="61">
        <f>IF(COUNTIF(Setup_Hierarchy!$J$38:$IV$38,"="&amp;$K295)&lt;&gt;0,$L295,0)</f>
        <v>0</v>
      </c>
      <c r="AU295" s="61">
        <f>IF(COUNTIF(Setup_Hierarchy!$J$39:$IV$39,"="&amp;$K295)&lt;&gt;0,$L295,0)</f>
        <v>0</v>
      </c>
      <c r="AV295" s="61">
        <f>IF(COUNTIF(Setup_Hierarchy!$J$40:$IV$40,"="&amp;$K295)&lt;&gt;0,$L295,0)</f>
        <v>0</v>
      </c>
      <c r="AW295" s="61">
        <f>IF(COUNTIF(Setup_Hierarchy!$J$41:$IV$41,"="&amp;$K295)&lt;&gt;0,$L295,0)</f>
        <v>0</v>
      </c>
      <c r="AX295" s="61">
        <f>IF(COUNTIF(Setup_Hierarchy!$J$42:$IV$42,"="&amp;$K295)&lt;&gt;0,$L295,0)</f>
        <v>0</v>
      </c>
      <c r="AY295" s="61">
        <f>IF(COUNTIF(Setup_Hierarchy!$J$43:$IV$43,"="&amp;$K295)&lt;&gt;0,$L295,0)</f>
        <v>0</v>
      </c>
      <c r="AZ295" s="61">
        <f>IF(COUNTIF(Setup_Hierarchy!$J$44:$IV$44,"="&amp;$K295)&lt;&gt;0,$L295,0)</f>
        <v>0</v>
      </c>
      <c r="BA295" s="61">
        <f>IF(COUNTIF(Setup_Hierarchy!$J$45:$IV$45,"="&amp;$K295)&lt;&gt;0,$L295,0)</f>
        <v>0</v>
      </c>
      <c r="BB295" s="61">
        <f>IF(COUNTIF(Setup_Hierarchy!$J$46:$IV$46,"="&amp;$K295)&lt;&gt;0,$L295,0)</f>
        <v>0</v>
      </c>
      <c r="BC295" s="61">
        <f>IF(COUNTIF(Setup_Hierarchy!$J$47:$IV$47,"="&amp;$K295)&lt;&gt;0,$L295,0)</f>
        <v>0</v>
      </c>
      <c r="BD295" s="61">
        <f>IF(COUNTIF(Setup_Hierarchy!$J$48:$IV$48,"="&amp;$K295)&lt;&gt;0,$L295,0)</f>
        <v>0</v>
      </c>
      <c r="BE295" s="61">
        <f>IF(COUNTIF(Setup_Hierarchy!$J$49:$IV$49,"="&amp;$K295)&lt;&gt;0,$L295,0)</f>
        <v>0</v>
      </c>
      <c r="BF295" s="61">
        <f>IF(COUNTIF(Setup_Hierarchy!$J$50:$IV$50,"="&amp;$K295)&lt;&gt;0,$L295,0)</f>
        <v>0</v>
      </c>
      <c r="BG295" s="61">
        <f>IF(COUNTIF(Setup_Hierarchy!$J$51:$IV$51,"="&amp;$K295)&lt;&gt;0,$L295,0)</f>
        <v>0</v>
      </c>
      <c r="BH295" s="61">
        <f>IF(COUNTIF(Setup_Hierarchy!$J$52:$IV$52,"="&amp;$K295)&lt;&gt;0,$L295,0)</f>
        <v>0</v>
      </c>
      <c r="BI295" s="61">
        <f>IF(COUNTIF(Setup_Hierarchy!$J$53:$IV$53,"="&amp;$K295)&lt;&gt;0,$L295,0)</f>
        <v>0</v>
      </c>
      <c r="BJ295" s="61">
        <f>IF(COUNTIF(Setup_Hierarchy!$J$54:$IV$54,"="&amp;$K295)&lt;&gt;0,$L295,0)</f>
        <v>0</v>
      </c>
      <c r="BK295" s="61">
        <f>IF(COUNTIF(Setup_Hierarchy!$J$55:$IV$55,"="&amp;$K295)&lt;&gt;0,$L295,0)</f>
        <v>0</v>
      </c>
      <c r="BL295" s="61">
        <f>IF(COUNTIF(Setup_Hierarchy!$J$56:$IV$56,"="&amp;$K295)&lt;&gt;0,$L295,0)</f>
        <v>0</v>
      </c>
      <c r="BM295" s="61">
        <f>IF(COUNTIF(Setup_Hierarchy!$J$57:$IV$57,"="&amp;$K295)&lt;&gt;0,$L295,0)</f>
        <v>0</v>
      </c>
      <c r="BN295" s="61">
        <f>IF(COUNTIF(Setup_Hierarchy!$J$58:$IV$58,"="&amp;$K295)&lt;&gt;0,$L295,0)</f>
        <v>0</v>
      </c>
      <c r="BO295" s="61">
        <f>IF(COUNTIF(Setup_Hierarchy!$J$59:$IV$59,"="&amp;$K295)&lt;&gt;0,$L295,0)</f>
        <v>0</v>
      </c>
      <c r="BP295" s="61">
        <f>IF(COUNTIF(Setup_Hierarchy!$J$60:$IV$60,"="&amp;$K295)&lt;&gt;0,$L295,0)</f>
        <v>0</v>
      </c>
      <c r="BQ295" s="61">
        <f>IF(COUNTIF(Setup_Hierarchy!$J$61:$IV$61,"="&amp;$K295)&lt;&gt;0,$L295,0)</f>
        <v>0</v>
      </c>
      <c r="BR295" s="61">
        <f>IF(COUNTIF(Setup_Hierarchy!$J$62:$IV$62,"="&amp;$K295)&lt;&gt;0,$L295,0)</f>
        <v>0</v>
      </c>
      <c r="BS295" s="61">
        <f>IF(COUNTIF(Setup_Hierarchy!$J$63:$IV$63,"="&amp;$K295)&lt;&gt;0,$L295,0)</f>
        <v>0</v>
      </c>
      <c r="BT295" s="61">
        <f>IF(COUNTIF(Setup_Hierarchy!$J$64:$IV$64,"="&amp;$K295)&lt;&gt;0,$L295,0)</f>
        <v>0</v>
      </c>
      <c r="BU295" s="61">
        <f>IF(COUNTIF(Setup_Hierarchy!$J$65:$IV$65,"="&amp;$K295)&lt;&gt;0,$L295,0)</f>
        <v>0</v>
      </c>
      <c r="BV295" s="61">
        <f>IF(COUNTIF(Setup_Hierarchy!$J$66:$IV$66,"="&amp;$K295)&lt;&gt;0,$L295,0)</f>
        <v>0</v>
      </c>
      <c r="BW295" s="61">
        <f>IF(COUNTIF(Setup_Hierarchy!$J$67:$IV$67,"="&amp;$K295)&lt;&gt;0,$L295,0)</f>
        <v>0</v>
      </c>
      <c r="BX295" s="61">
        <f>IF(COUNTIF(Setup_Hierarchy!$J$68:$IV$68,"="&amp;$K295)&lt;&gt;0,$L295,0)</f>
        <v>0</v>
      </c>
      <c r="BY295" s="61">
        <f>IF(COUNTIF(Setup_Hierarchy!$J$69:$IV$69,"="&amp;$K295)&lt;&gt;0,$L295,0)</f>
        <v>0</v>
      </c>
      <c r="BZ295" s="61">
        <f>IF(COUNTIF(Setup_Hierarchy!$J$70:$IV$70,"="&amp;$K295)&lt;&gt;0,$L295,0)</f>
        <v>0</v>
      </c>
      <c r="CA295" s="61">
        <f>IF(COUNTIF(Setup_Hierarchy!$J$71:$IV$71,"="&amp;$K295)&lt;&gt;0,$L295,0)</f>
        <v>0</v>
      </c>
      <c r="CB295" s="61">
        <f>IF(COUNTIF(Setup_Hierarchy!$J$72:$IV$72,"="&amp;$K295)&lt;&gt;0,$L295,0)</f>
        <v>0</v>
      </c>
      <c r="CC295" s="61">
        <f>IF(COUNTIF(Setup_Hierarchy!$J$73:$IV$73,"="&amp;$K295)&lt;&gt;0,$L295,0)</f>
        <v>0</v>
      </c>
      <c r="CD295" s="61">
        <f>IF(COUNTIF(Setup_Hierarchy!$J$74:$IV$74,"="&amp;$K295)&lt;&gt;0,$L295,0)</f>
        <v>0</v>
      </c>
      <c r="CE295" s="61">
        <f>IF(COUNTIF(Setup_Hierarchy!$J$75:$IV$75,"="&amp;$K295)&lt;&gt;0,$L295,0)</f>
        <v>0</v>
      </c>
      <c r="CF295" s="61">
        <f>IF(COUNTIF(Setup_Hierarchy!$J$76:$IV$76,"="&amp;$K295)&lt;&gt;0,$L295,0)</f>
        <v>0</v>
      </c>
      <c r="CG295" s="61">
        <f>IF(COUNTIF(Setup_Hierarchy!$J$77:$IV$77,"="&amp;$K295)&lt;&gt;0,$L295,0)</f>
        <v>0</v>
      </c>
      <c r="CH295" s="61">
        <f>IF(COUNTIF(Setup_Hierarchy!$J$78:$IV$78,"="&amp;$K295)&lt;&gt;0,$L295,0)</f>
        <v>0</v>
      </c>
      <c r="CI295" s="61">
        <f>IF(COUNTIF(Setup_Hierarchy!$J$79:$IV$79,"="&amp;$K295)&lt;&gt;0,$L295,0)</f>
        <v>0</v>
      </c>
      <c r="CJ295" s="61">
        <f>IF(COUNTIF(Setup_Hierarchy!$J$80:$IV$80,"="&amp;$K295)&lt;&gt;0,$L295,0)</f>
        <v>0</v>
      </c>
      <c r="CK295" s="61">
        <f>IF(COUNTIF(Setup_Hierarchy!$J$81:$IV$81,"="&amp;$K295)&lt;&gt;0,$L295,0)</f>
        <v>0</v>
      </c>
      <c r="CL295" s="61">
        <f>IF(COUNTIF(Setup_Hierarchy!$J$82:$IV$82,"="&amp;$K295)&lt;&gt;0,$L295,0)</f>
        <v>0</v>
      </c>
      <c r="CM295" s="61">
        <f>IF(COUNTIF(Setup_Hierarchy!$J$83:$IV$83,"="&amp;$K295)&lt;&gt;0,$L295,0)</f>
        <v>0</v>
      </c>
      <c r="CN295" s="61">
        <f>IF(COUNTIF(Setup_Hierarchy!$J$84:$IV$84,"="&amp;$K295)&lt;&gt;0,$L295,0)</f>
        <v>0</v>
      </c>
      <c r="CO295" s="61">
        <f>IF(COUNTIF(Setup_Hierarchy!$J$85:$IV$85,"="&amp;$K295)&lt;&gt;0,$L295,0)</f>
        <v>0</v>
      </c>
      <c r="CP295" s="61">
        <f>IF(COUNTIF(Setup_Hierarchy!$J$86:$IV$86,"="&amp;$K295)&lt;&gt;0,$L295,0)</f>
        <v>0</v>
      </c>
      <c r="CQ295" s="61">
        <f>IF(COUNTIF(Setup_Hierarchy!$J$87:$IV$87,"="&amp;$K295)&lt;&gt;0,$L295,0)</f>
        <v>0</v>
      </c>
      <c r="CR295" s="61">
        <f>IF(COUNTIF(Setup_Hierarchy!$J$88:$IV$88,"="&amp;$K295)&lt;&gt;0,$L295,0)</f>
        <v>0</v>
      </c>
      <c r="CS295" s="61">
        <f>IF(COUNTIF(Setup_Hierarchy!$J$89:$IV$89,"="&amp;$K295)&lt;&gt;0,$L295,0)</f>
        <v>0</v>
      </c>
      <c r="CT295" s="61">
        <f>IF(COUNTIF(Setup_Hierarchy!$J$90:$IV$90,"="&amp;$K295)&lt;&gt;0,$L295,0)</f>
        <v>0</v>
      </c>
      <c r="CU295" s="61">
        <f>IF(COUNTIF(Setup_Hierarchy!$J$91:$IV$91,"="&amp;$K295)&lt;&gt;0,$L295,0)</f>
        <v>0</v>
      </c>
      <c r="CV295" s="61">
        <f>IF(COUNTIF(Setup_Hierarchy!$J$92:$IV$92,"="&amp;$K295)&lt;&gt;0,$L295,0)</f>
        <v>0</v>
      </c>
      <c r="CW295" s="61">
        <f>IF(COUNTIF(Setup_Hierarchy!$J$93:$IV$93,"="&amp;$K295)&lt;&gt;0,$L295,0)</f>
        <v>0</v>
      </c>
      <c r="CX295" s="61">
        <f>IF(COUNTIF(Setup_Hierarchy!$J$94:$IV$94,"="&amp;$K295)&lt;&gt;0,$L295,0)</f>
        <v>0</v>
      </c>
      <c r="CY295" s="61">
        <f>IF(COUNTIF(Setup_Hierarchy!$J$95:$IV$95,"="&amp;$K295)&lt;&gt;0,$L295,0)</f>
        <v>0</v>
      </c>
      <c r="CZ295" s="61">
        <f>IF(COUNTIF(Setup_Hierarchy!$J$96:$IV$96,"="&amp;$K295)&lt;&gt;0,$L295,0)</f>
        <v>0</v>
      </c>
      <c r="DA295" s="61">
        <f>IF(COUNTIF(Setup_Hierarchy!$J$97:$IV$97,"="&amp;$K295)&lt;&gt;0,$L295,0)</f>
        <v>0</v>
      </c>
      <c r="DB295" s="61">
        <f>IF(COUNTIF(Setup_Hierarchy!$J$98:$IV$98,"="&amp;$K295)&lt;&gt;0,$L295,0)</f>
        <v>0</v>
      </c>
      <c r="DC295" s="61">
        <f>IF(COUNTIF(Setup_Hierarchy!$J$99:$IV$99,"="&amp;$K295)&lt;&gt;0,$L295,0)</f>
        <v>0</v>
      </c>
      <c r="DD295" s="61">
        <f>IF(COUNTIF(Setup_Hierarchy!$J$100:$IV$100,"="&amp;$K295)&lt;&gt;0,$L295,0)</f>
        <v>0</v>
      </c>
      <c r="DE295" s="61">
        <f>IF(COUNTIF(Setup_Hierarchy!$J$101:$IV$101,"="&amp;$K295)&lt;&gt;0,$L295,0)</f>
        <v>0</v>
      </c>
      <c r="DF295" s="61">
        <f>IF(COUNTIF(Setup_Hierarchy!$J$102:$IV$102,"="&amp;$K295)&lt;&gt;0,$L295,0)</f>
        <v>0</v>
      </c>
      <c r="DG295" s="61">
        <f>IF(COUNTIF(Setup_Hierarchy!$J$103:$IV$103,"="&amp;$K295)&lt;&gt;0,$L295,0)</f>
        <v>0</v>
      </c>
      <c r="DH295" s="61">
        <f>IF(COUNTIF(Setup_Hierarchy!$J$104:$IV$104,"="&amp;$K295)&lt;&gt;0,$L295,0)</f>
        <v>0</v>
      </c>
      <c r="DI295" s="61">
        <f>IF(COUNTIF(Setup_Hierarchy!$J$105:$IV$105,"="&amp;$K295)&lt;&gt;0,$L295,0)</f>
        <v>0</v>
      </c>
      <c r="DJ295" s="61">
        <f>IF(COUNTIF(Setup_Hierarchy!$J$106:$IV$106,"="&amp;$K295)&lt;&gt;0,$L295,0)</f>
        <v>0</v>
      </c>
      <c r="DK295" s="61">
        <f>IF(COUNTIF(Setup_Hierarchy!$J$107:$IV$107,"="&amp;$K295)&lt;&gt;0,$L295,0)</f>
        <v>0</v>
      </c>
      <c r="DL295" s="61">
        <f>IF(COUNTIF(Setup_Hierarchy!$J$108:$IV$108,"="&amp;$K295)&lt;&gt;0,$L295,0)</f>
        <v>0</v>
      </c>
      <c r="DM295" s="61">
        <f>IF(COUNTIF(Setup_Hierarchy!$J$109:$IV$109,"="&amp;$K295)&lt;&gt;0,$L295,0)</f>
        <v>0</v>
      </c>
      <c r="DN295" s="61">
        <f>IF(COUNTIF(Setup_Hierarchy!$J$110:$IV$110,"="&amp;$K295)&lt;&gt;0,$L295,0)</f>
        <v>0</v>
      </c>
      <c r="DO295" s="61">
        <f>IF(COUNTIF(Setup_Hierarchy!$J$111:$IV$111,"="&amp;$K295)&lt;&gt;0,$L295,0)</f>
        <v>0</v>
      </c>
      <c r="DP295" s="61">
        <f>IF(COUNTIF(Setup_Hierarchy!$J$112:$IV$112,"="&amp;$K295)&lt;&gt;0,$L295,0)</f>
        <v>0</v>
      </c>
      <c r="DQ295" s="61">
        <f>IF(COUNTIF(Setup_Hierarchy!$J$113:$IV$113,"="&amp;$K295)&lt;&gt;0,$L295,0)</f>
        <v>0</v>
      </c>
      <c r="DR295" s="61">
        <f>IF(COUNTIF(Setup_Hierarchy!$J$114:$IV$114,"="&amp;$K295)&lt;&gt;0,$L295,0)</f>
        <v>0</v>
      </c>
      <c r="DS295" s="61">
        <f>IF(COUNTIF(Setup_Hierarchy!$J$115:$IV$115,"="&amp;$K295)&lt;&gt;0,$L295,0)</f>
        <v>0</v>
      </c>
      <c r="DT295" s="61">
        <f>IF(COUNTIF(Setup_Hierarchy!$J$116:$IV$116,"="&amp;$K295)&lt;&gt;0,$L295,0)</f>
        <v>0</v>
      </c>
    </row>
    <row r="296" spans="2:124" x14ac:dyDescent="0.2">
      <c r="B296" t="s">
        <v>43</v>
      </c>
      <c r="C296">
        <v>432</v>
      </c>
      <c r="D296" t="s">
        <v>16</v>
      </c>
      <c r="E296" t="s">
        <v>369</v>
      </c>
      <c r="F296" t="s">
        <v>526</v>
      </c>
      <c r="G296" t="s">
        <v>523</v>
      </c>
      <c r="H296" t="s">
        <v>10</v>
      </c>
      <c r="I296">
        <v>0.73588799999999999</v>
      </c>
      <c r="J296">
        <v>0.43052000000000001</v>
      </c>
      <c r="K296">
        <v>699</v>
      </c>
      <c r="L296">
        <v>-5566.92</v>
      </c>
      <c r="M296" s="61">
        <f>IF(COUNTIF(Setup_Hierarchy!$J$5:$IV$5,"="&amp;$K296)&lt;&gt;0,$L296,0)</f>
        <v>-5566.92</v>
      </c>
      <c r="N296" s="61">
        <f>IF(COUNTIF(Setup_Hierarchy!$J$6:$IV$6,"="&amp;$K296)&lt;&gt;0,$L296,0)</f>
        <v>-5566.92</v>
      </c>
      <c r="O296" s="61">
        <f>IF(COUNTIF(Setup_Hierarchy!$J$7:$IV$7,"="&amp;$K296)&lt;&gt;0,$L296,0)</f>
        <v>-5566.92</v>
      </c>
      <c r="P296" s="61">
        <f>IF(COUNTIF(Setup_Hierarchy!$J$8:$IV$8,"="&amp;$K296)&lt;&gt;0,$L296,0)</f>
        <v>-5566.92</v>
      </c>
      <c r="Q296" s="61">
        <f>IF(COUNTIF(Setup_Hierarchy!$J$9:$IV$9,"="&amp;$K296)&lt;&gt;0,$L296,0)</f>
        <v>-5566.92</v>
      </c>
      <c r="R296" s="61">
        <f>IF(COUNTIF(Setup_Hierarchy!$J$10:$IV$10,"="&amp;$K296)&lt;&gt;0,$L296,0)</f>
        <v>0</v>
      </c>
      <c r="S296" s="61">
        <f>IF(COUNTIF(Setup_Hierarchy!$J$11:$IV$11,"="&amp;$K296)&lt;&gt;0,$L296,0)</f>
        <v>0</v>
      </c>
      <c r="T296" s="61">
        <f>IF(COUNTIF(Setup_Hierarchy!$J$12:$IV$12,"="&amp;$K296)&lt;&gt;0,$L296,0)</f>
        <v>0</v>
      </c>
      <c r="U296" s="61">
        <f>IF(COUNTIF(Setup_Hierarchy!$J$13:$IV$13,"="&amp;$K296)&lt;&gt;0,$L296,0)</f>
        <v>0</v>
      </c>
      <c r="V296" s="61">
        <f>IF(COUNTIF(Setup_Hierarchy!$J$14:$IV$14,"="&amp;$K296)&lt;&gt;0,$L296,0)</f>
        <v>0</v>
      </c>
      <c r="W296" s="61">
        <f>IF(COUNTIF(Setup_Hierarchy!$J$15:$IV$15,"="&amp;$K296)&lt;&gt;0,$L296,0)</f>
        <v>0</v>
      </c>
      <c r="X296" s="61">
        <f>IF(COUNTIF(Setup_Hierarchy!$J$16:$IV$16,"="&amp;$K296)&lt;&gt;0,$L296,0)</f>
        <v>0</v>
      </c>
      <c r="Y296" s="61">
        <f>IF(COUNTIF(Setup_Hierarchy!$J$17:$IV$17,"="&amp;$K296)&lt;&gt;0,$L296,0)</f>
        <v>0</v>
      </c>
      <c r="Z296" s="61">
        <f>IF(COUNTIF(Setup_Hierarchy!$J$18:$IV$18,"="&amp;$K296)&lt;&gt;0,$L296,0)</f>
        <v>-5566.92</v>
      </c>
      <c r="AA296" s="61">
        <f>IF(COUNTIF(Setup_Hierarchy!$J$19:$IV$19,"="&amp;$K296)&lt;&gt;0,$L296,0)</f>
        <v>0</v>
      </c>
      <c r="AB296" s="61">
        <f>IF(COUNTIF(Setup_Hierarchy!$J$20:$IV$20,"="&amp;$K296)&lt;&gt;0,$L296,0)</f>
        <v>-5566.92</v>
      </c>
      <c r="AC296" s="61">
        <f>IF(COUNTIF(Setup_Hierarchy!$J$21:$IV$21,"="&amp;$K296)&lt;&gt;0,$L296,0)</f>
        <v>0</v>
      </c>
      <c r="AD296" s="61">
        <f>IF(COUNTIF(Setup_Hierarchy!$J$22:$IV$22,"="&amp;$K296)&lt;&gt;0,$L296,0)</f>
        <v>0</v>
      </c>
      <c r="AE296" s="61">
        <f>IF(COUNTIF(Setup_Hierarchy!$J$23:$IV$23,"="&amp;$K296)&lt;&gt;0,$L296,0)</f>
        <v>0</v>
      </c>
      <c r="AF296" s="61">
        <f>IF(COUNTIF(Setup_Hierarchy!$J$24:$IV$24,"="&amp;$K296)&lt;&gt;0,$L296,0)</f>
        <v>0</v>
      </c>
      <c r="AG296" s="61">
        <f>IF(COUNTIF(Setup_Hierarchy!$J$25:$IV$25,"="&amp;$K296)&lt;&gt;0,$L296,0)</f>
        <v>0</v>
      </c>
      <c r="AH296" s="61">
        <f>IF(COUNTIF(Setup_Hierarchy!$J$26:$IV$26,"="&amp;$K296)&lt;&gt;0,$L296,0)</f>
        <v>0</v>
      </c>
      <c r="AI296" s="61">
        <f>IF(COUNTIF(Setup_Hierarchy!$J$27:$IV$27,"="&amp;$K296)&lt;&gt;0,$L296,0)</f>
        <v>0</v>
      </c>
      <c r="AJ296" s="61">
        <f>IF(COUNTIF(Setup_Hierarchy!$J$28:$IV$28,"="&amp;$K296)&lt;&gt;0,$L296,0)</f>
        <v>0</v>
      </c>
      <c r="AK296" s="61">
        <f>IF(COUNTIF(Setup_Hierarchy!$J$29:$IV$29,"="&amp;$K296)&lt;&gt;0,$L296,0)</f>
        <v>0</v>
      </c>
      <c r="AL296" s="61">
        <f>IF(COUNTIF(Setup_Hierarchy!$J$30:$IV$30,"="&amp;$K296)&lt;&gt;0,$L296,0)</f>
        <v>0</v>
      </c>
      <c r="AM296" s="61">
        <f>IF(COUNTIF(Setup_Hierarchy!$J$31:$IV$31,"="&amp;$K296)&lt;&gt;0,$L296,0)</f>
        <v>0</v>
      </c>
      <c r="AN296" s="61">
        <f>IF(COUNTIF(Setup_Hierarchy!$J$32:$IV$32,"="&amp;$K296)&lt;&gt;0,$L296,0)</f>
        <v>0</v>
      </c>
      <c r="AO296" s="61">
        <f>IF(COUNTIF(Setup_Hierarchy!$J$33:$IV$33,"="&amp;$K296)&lt;&gt;0,$L296,0)</f>
        <v>0</v>
      </c>
      <c r="AP296" s="61">
        <f>IF(COUNTIF(Setup_Hierarchy!$J$34:$IV$34,"="&amp;$K296)&lt;&gt;0,$L296,0)</f>
        <v>0</v>
      </c>
      <c r="AQ296" s="61">
        <f>IF(COUNTIF(Setup_Hierarchy!$J$35:$IV$35,"="&amp;$K296)&lt;&gt;0,$L296,0)</f>
        <v>0</v>
      </c>
      <c r="AR296" s="61">
        <f>IF(COUNTIF(Setup_Hierarchy!$J$36:$IV$36,"="&amp;$K296)&lt;&gt;0,$L296,0)</f>
        <v>0</v>
      </c>
      <c r="AS296" s="61">
        <f>IF(COUNTIF(Setup_Hierarchy!$J$37:$IV$37,"="&amp;$K296)&lt;&gt;0,$L296,0)</f>
        <v>0</v>
      </c>
      <c r="AT296" s="61">
        <f>IF(COUNTIF(Setup_Hierarchy!$J$38:$IV$38,"="&amp;$K296)&lt;&gt;0,$L296,0)</f>
        <v>0</v>
      </c>
      <c r="AU296" s="61">
        <f>IF(COUNTIF(Setup_Hierarchy!$J$39:$IV$39,"="&amp;$K296)&lt;&gt;0,$L296,0)</f>
        <v>0</v>
      </c>
      <c r="AV296" s="61">
        <f>IF(COUNTIF(Setup_Hierarchy!$J$40:$IV$40,"="&amp;$K296)&lt;&gt;0,$L296,0)</f>
        <v>0</v>
      </c>
      <c r="AW296" s="61">
        <f>IF(COUNTIF(Setup_Hierarchy!$J$41:$IV$41,"="&amp;$K296)&lt;&gt;0,$L296,0)</f>
        <v>0</v>
      </c>
      <c r="AX296" s="61">
        <f>IF(COUNTIF(Setup_Hierarchy!$J$42:$IV$42,"="&amp;$K296)&lt;&gt;0,$L296,0)</f>
        <v>0</v>
      </c>
      <c r="AY296" s="61">
        <f>IF(COUNTIF(Setup_Hierarchy!$J$43:$IV$43,"="&amp;$K296)&lt;&gt;0,$L296,0)</f>
        <v>0</v>
      </c>
      <c r="AZ296" s="61">
        <f>IF(COUNTIF(Setup_Hierarchy!$J$44:$IV$44,"="&amp;$K296)&lt;&gt;0,$L296,0)</f>
        <v>0</v>
      </c>
      <c r="BA296" s="61">
        <f>IF(COUNTIF(Setup_Hierarchy!$J$45:$IV$45,"="&amp;$K296)&lt;&gt;0,$L296,0)</f>
        <v>0</v>
      </c>
      <c r="BB296" s="61">
        <f>IF(COUNTIF(Setup_Hierarchy!$J$46:$IV$46,"="&amp;$K296)&lt;&gt;0,$L296,0)</f>
        <v>0</v>
      </c>
      <c r="BC296" s="61">
        <f>IF(COUNTIF(Setup_Hierarchy!$J$47:$IV$47,"="&amp;$K296)&lt;&gt;0,$L296,0)</f>
        <v>0</v>
      </c>
      <c r="BD296" s="61">
        <f>IF(COUNTIF(Setup_Hierarchy!$J$48:$IV$48,"="&amp;$K296)&lt;&gt;0,$L296,0)</f>
        <v>0</v>
      </c>
      <c r="BE296" s="61">
        <f>IF(COUNTIF(Setup_Hierarchy!$J$49:$IV$49,"="&amp;$K296)&lt;&gt;0,$L296,0)</f>
        <v>0</v>
      </c>
      <c r="BF296" s="61">
        <f>IF(COUNTIF(Setup_Hierarchy!$J$50:$IV$50,"="&amp;$K296)&lt;&gt;0,$L296,0)</f>
        <v>0</v>
      </c>
      <c r="BG296" s="61">
        <f>IF(COUNTIF(Setup_Hierarchy!$J$51:$IV$51,"="&amp;$K296)&lt;&gt;0,$L296,0)</f>
        <v>0</v>
      </c>
      <c r="BH296" s="61">
        <f>IF(COUNTIF(Setup_Hierarchy!$J$52:$IV$52,"="&amp;$K296)&lt;&gt;0,$L296,0)</f>
        <v>0</v>
      </c>
      <c r="BI296" s="61">
        <f>IF(COUNTIF(Setup_Hierarchy!$J$53:$IV$53,"="&amp;$K296)&lt;&gt;0,$L296,0)</f>
        <v>0</v>
      </c>
      <c r="BJ296" s="61">
        <f>IF(COUNTIF(Setup_Hierarchy!$J$54:$IV$54,"="&amp;$K296)&lt;&gt;0,$L296,0)</f>
        <v>0</v>
      </c>
      <c r="BK296" s="61">
        <f>IF(COUNTIF(Setup_Hierarchy!$J$55:$IV$55,"="&amp;$K296)&lt;&gt;0,$L296,0)</f>
        <v>0</v>
      </c>
      <c r="BL296" s="61">
        <f>IF(COUNTIF(Setup_Hierarchy!$J$56:$IV$56,"="&amp;$K296)&lt;&gt;0,$L296,0)</f>
        <v>0</v>
      </c>
      <c r="BM296" s="61">
        <f>IF(COUNTIF(Setup_Hierarchy!$J$57:$IV$57,"="&amp;$K296)&lt;&gt;0,$L296,0)</f>
        <v>0</v>
      </c>
      <c r="BN296" s="61">
        <f>IF(COUNTIF(Setup_Hierarchy!$J$58:$IV$58,"="&amp;$K296)&lt;&gt;0,$L296,0)</f>
        <v>0</v>
      </c>
      <c r="BO296" s="61">
        <f>IF(COUNTIF(Setup_Hierarchy!$J$59:$IV$59,"="&amp;$K296)&lt;&gt;0,$L296,0)</f>
        <v>0</v>
      </c>
      <c r="BP296" s="61">
        <f>IF(COUNTIF(Setup_Hierarchy!$J$60:$IV$60,"="&amp;$K296)&lt;&gt;0,$L296,0)</f>
        <v>0</v>
      </c>
      <c r="BQ296" s="61">
        <f>IF(COUNTIF(Setup_Hierarchy!$J$61:$IV$61,"="&amp;$K296)&lt;&gt;0,$L296,0)</f>
        <v>0</v>
      </c>
      <c r="BR296" s="61">
        <f>IF(COUNTIF(Setup_Hierarchy!$J$62:$IV$62,"="&amp;$K296)&lt;&gt;0,$L296,0)</f>
        <v>0</v>
      </c>
      <c r="BS296" s="61">
        <f>IF(COUNTIF(Setup_Hierarchy!$J$63:$IV$63,"="&amp;$K296)&lt;&gt;0,$L296,0)</f>
        <v>0</v>
      </c>
      <c r="BT296" s="61">
        <f>IF(COUNTIF(Setup_Hierarchy!$J$64:$IV$64,"="&amp;$K296)&lt;&gt;0,$L296,0)</f>
        <v>0</v>
      </c>
      <c r="BU296" s="61">
        <f>IF(COUNTIF(Setup_Hierarchy!$J$65:$IV$65,"="&amp;$K296)&lt;&gt;0,$L296,0)</f>
        <v>0</v>
      </c>
      <c r="BV296" s="61">
        <f>IF(COUNTIF(Setup_Hierarchy!$J$66:$IV$66,"="&amp;$K296)&lt;&gt;0,$L296,0)</f>
        <v>0</v>
      </c>
      <c r="BW296" s="61">
        <f>IF(COUNTIF(Setup_Hierarchy!$J$67:$IV$67,"="&amp;$K296)&lt;&gt;0,$L296,0)</f>
        <v>0</v>
      </c>
      <c r="BX296" s="61">
        <f>IF(COUNTIF(Setup_Hierarchy!$J$68:$IV$68,"="&amp;$K296)&lt;&gt;0,$L296,0)</f>
        <v>0</v>
      </c>
      <c r="BY296" s="61">
        <f>IF(COUNTIF(Setup_Hierarchy!$J$69:$IV$69,"="&amp;$K296)&lt;&gt;0,$L296,0)</f>
        <v>0</v>
      </c>
      <c r="BZ296" s="61">
        <f>IF(COUNTIF(Setup_Hierarchy!$J$70:$IV$70,"="&amp;$K296)&lt;&gt;0,$L296,0)</f>
        <v>0</v>
      </c>
      <c r="CA296" s="61">
        <f>IF(COUNTIF(Setup_Hierarchy!$J$71:$IV$71,"="&amp;$K296)&lt;&gt;0,$L296,0)</f>
        <v>0</v>
      </c>
      <c r="CB296" s="61">
        <f>IF(COUNTIF(Setup_Hierarchy!$J$72:$IV$72,"="&amp;$K296)&lt;&gt;0,$L296,0)</f>
        <v>0</v>
      </c>
      <c r="CC296" s="61">
        <f>IF(COUNTIF(Setup_Hierarchy!$J$73:$IV$73,"="&amp;$K296)&lt;&gt;0,$L296,0)</f>
        <v>0</v>
      </c>
      <c r="CD296" s="61">
        <f>IF(COUNTIF(Setup_Hierarchy!$J$74:$IV$74,"="&amp;$K296)&lt;&gt;0,$L296,0)</f>
        <v>0</v>
      </c>
      <c r="CE296" s="61">
        <f>IF(COUNTIF(Setup_Hierarchy!$J$75:$IV$75,"="&amp;$K296)&lt;&gt;0,$L296,0)</f>
        <v>0</v>
      </c>
      <c r="CF296" s="61">
        <f>IF(COUNTIF(Setup_Hierarchy!$J$76:$IV$76,"="&amp;$K296)&lt;&gt;0,$L296,0)</f>
        <v>0</v>
      </c>
      <c r="CG296" s="61">
        <f>IF(COUNTIF(Setup_Hierarchy!$J$77:$IV$77,"="&amp;$K296)&lt;&gt;0,$L296,0)</f>
        <v>0</v>
      </c>
      <c r="CH296" s="61">
        <f>IF(COUNTIF(Setup_Hierarchy!$J$78:$IV$78,"="&amp;$K296)&lt;&gt;0,$L296,0)</f>
        <v>0</v>
      </c>
      <c r="CI296" s="61">
        <f>IF(COUNTIF(Setup_Hierarchy!$J$79:$IV$79,"="&amp;$K296)&lt;&gt;0,$L296,0)</f>
        <v>0</v>
      </c>
      <c r="CJ296" s="61">
        <f>IF(COUNTIF(Setup_Hierarchy!$J$80:$IV$80,"="&amp;$K296)&lt;&gt;0,$L296,0)</f>
        <v>0</v>
      </c>
      <c r="CK296" s="61">
        <f>IF(COUNTIF(Setup_Hierarchy!$J$81:$IV$81,"="&amp;$K296)&lt;&gt;0,$L296,0)</f>
        <v>0</v>
      </c>
      <c r="CL296" s="61">
        <f>IF(COUNTIF(Setup_Hierarchy!$J$82:$IV$82,"="&amp;$K296)&lt;&gt;0,$L296,0)</f>
        <v>0</v>
      </c>
      <c r="CM296" s="61">
        <f>IF(COUNTIF(Setup_Hierarchy!$J$83:$IV$83,"="&amp;$K296)&lt;&gt;0,$L296,0)</f>
        <v>0</v>
      </c>
      <c r="CN296" s="61">
        <f>IF(COUNTIF(Setup_Hierarchy!$J$84:$IV$84,"="&amp;$K296)&lt;&gt;0,$L296,0)</f>
        <v>0</v>
      </c>
      <c r="CO296" s="61">
        <f>IF(COUNTIF(Setup_Hierarchy!$J$85:$IV$85,"="&amp;$K296)&lt;&gt;0,$L296,0)</f>
        <v>0</v>
      </c>
      <c r="CP296" s="61">
        <f>IF(COUNTIF(Setup_Hierarchy!$J$86:$IV$86,"="&amp;$K296)&lt;&gt;0,$L296,0)</f>
        <v>0</v>
      </c>
      <c r="CQ296" s="61">
        <f>IF(COUNTIF(Setup_Hierarchy!$J$87:$IV$87,"="&amp;$K296)&lt;&gt;0,$L296,0)</f>
        <v>0</v>
      </c>
      <c r="CR296" s="61">
        <f>IF(COUNTIF(Setup_Hierarchy!$J$88:$IV$88,"="&amp;$K296)&lt;&gt;0,$L296,0)</f>
        <v>0</v>
      </c>
      <c r="CS296" s="61">
        <f>IF(COUNTIF(Setup_Hierarchy!$J$89:$IV$89,"="&amp;$K296)&lt;&gt;0,$L296,0)</f>
        <v>0</v>
      </c>
      <c r="CT296" s="61">
        <f>IF(COUNTIF(Setup_Hierarchy!$J$90:$IV$90,"="&amp;$K296)&lt;&gt;0,$L296,0)</f>
        <v>0</v>
      </c>
      <c r="CU296" s="61">
        <f>IF(COUNTIF(Setup_Hierarchy!$J$91:$IV$91,"="&amp;$K296)&lt;&gt;0,$L296,0)</f>
        <v>0</v>
      </c>
      <c r="CV296" s="61">
        <f>IF(COUNTIF(Setup_Hierarchy!$J$92:$IV$92,"="&amp;$K296)&lt;&gt;0,$L296,0)</f>
        <v>0</v>
      </c>
      <c r="CW296" s="61">
        <f>IF(COUNTIF(Setup_Hierarchy!$J$93:$IV$93,"="&amp;$K296)&lt;&gt;0,$L296,0)</f>
        <v>0</v>
      </c>
      <c r="CX296" s="61">
        <f>IF(COUNTIF(Setup_Hierarchy!$J$94:$IV$94,"="&amp;$K296)&lt;&gt;0,$L296,0)</f>
        <v>0</v>
      </c>
      <c r="CY296" s="61">
        <f>IF(COUNTIF(Setup_Hierarchy!$J$95:$IV$95,"="&amp;$K296)&lt;&gt;0,$L296,0)</f>
        <v>0</v>
      </c>
      <c r="CZ296" s="61">
        <f>IF(COUNTIF(Setup_Hierarchy!$J$96:$IV$96,"="&amp;$K296)&lt;&gt;0,$L296,0)</f>
        <v>0</v>
      </c>
      <c r="DA296" s="61">
        <f>IF(COUNTIF(Setup_Hierarchy!$J$97:$IV$97,"="&amp;$K296)&lt;&gt;0,$L296,0)</f>
        <v>0</v>
      </c>
      <c r="DB296" s="61">
        <f>IF(COUNTIF(Setup_Hierarchy!$J$98:$IV$98,"="&amp;$K296)&lt;&gt;0,$L296,0)</f>
        <v>0</v>
      </c>
      <c r="DC296" s="61">
        <f>IF(COUNTIF(Setup_Hierarchy!$J$99:$IV$99,"="&amp;$K296)&lt;&gt;0,$L296,0)</f>
        <v>0</v>
      </c>
      <c r="DD296" s="61">
        <f>IF(COUNTIF(Setup_Hierarchy!$J$100:$IV$100,"="&amp;$K296)&lt;&gt;0,$L296,0)</f>
        <v>0</v>
      </c>
      <c r="DE296" s="61">
        <f>IF(COUNTIF(Setup_Hierarchy!$J$101:$IV$101,"="&amp;$K296)&lt;&gt;0,$L296,0)</f>
        <v>0</v>
      </c>
      <c r="DF296" s="61">
        <f>IF(COUNTIF(Setup_Hierarchy!$J$102:$IV$102,"="&amp;$K296)&lt;&gt;0,$L296,0)</f>
        <v>0</v>
      </c>
      <c r="DG296" s="61">
        <f>IF(COUNTIF(Setup_Hierarchy!$J$103:$IV$103,"="&amp;$K296)&lt;&gt;0,$L296,0)</f>
        <v>0</v>
      </c>
      <c r="DH296" s="61">
        <f>IF(COUNTIF(Setup_Hierarchy!$J$104:$IV$104,"="&amp;$K296)&lt;&gt;0,$L296,0)</f>
        <v>0</v>
      </c>
      <c r="DI296" s="61">
        <f>IF(COUNTIF(Setup_Hierarchy!$J$105:$IV$105,"="&amp;$K296)&lt;&gt;0,$L296,0)</f>
        <v>0</v>
      </c>
      <c r="DJ296" s="61">
        <f>IF(COUNTIF(Setup_Hierarchy!$J$106:$IV$106,"="&amp;$K296)&lt;&gt;0,$L296,0)</f>
        <v>0</v>
      </c>
      <c r="DK296" s="61">
        <f>IF(COUNTIF(Setup_Hierarchy!$J$107:$IV$107,"="&amp;$K296)&lt;&gt;0,$L296,0)</f>
        <v>0</v>
      </c>
      <c r="DL296" s="61">
        <f>IF(COUNTIF(Setup_Hierarchy!$J$108:$IV$108,"="&amp;$K296)&lt;&gt;0,$L296,0)</f>
        <v>0</v>
      </c>
      <c r="DM296" s="61">
        <f>IF(COUNTIF(Setup_Hierarchy!$J$109:$IV$109,"="&amp;$K296)&lt;&gt;0,$L296,0)</f>
        <v>0</v>
      </c>
      <c r="DN296" s="61">
        <f>IF(COUNTIF(Setup_Hierarchy!$J$110:$IV$110,"="&amp;$K296)&lt;&gt;0,$L296,0)</f>
        <v>0</v>
      </c>
      <c r="DO296" s="61">
        <f>IF(COUNTIF(Setup_Hierarchy!$J$111:$IV$111,"="&amp;$K296)&lt;&gt;0,$L296,0)</f>
        <v>0</v>
      </c>
      <c r="DP296" s="61">
        <f>IF(COUNTIF(Setup_Hierarchy!$J$112:$IV$112,"="&amp;$K296)&lt;&gt;0,$L296,0)</f>
        <v>0</v>
      </c>
      <c r="DQ296" s="61">
        <f>IF(COUNTIF(Setup_Hierarchy!$J$113:$IV$113,"="&amp;$K296)&lt;&gt;0,$L296,0)</f>
        <v>0</v>
      </c>
      <c r="DR296" s="61">
        <f>IF(COUNTIF(Setup_Hierarchy!$J$114:$IV$114,"="&amp;$K296)&lt;&gt;0,$L296,0)</f>
        <v>0</v>
      </c>
      <c r="DS296" s="61">
        <f>IF(COUNTIF(Setup_Hierarchy!$J$115:$IV$115,"="&amp;$K296)&lt;&gt;0,$L296,0)</f>
        <v>0</v>
      </c>
      <c r="DT296" s="61">
        <f>IF(COUNTIF(Setup_Hierarchy!$J$116:$IV$116,"="&amp;$K296)&lt;&gt;0,$L296,0)</f>
        <v>0</v>
      </c>
    </row>
    <row r="297" spans="2:124" x14ac:dyDescent="0.2">
      <c r="B297" t="s">
        <v>43</v>
      </c>
      <c r="C297">
        <v>432</v>
      </c>
      <c r="D297" t="s">
        <v>16</v>
      </c>
      <c r="E297" t="s">
        <v>369</v>
      </c>
      <c r="F297" t="s">
        <v>526</v>
      </c>
      <c r="G297" t="s">
        <v>523</v>
      </c>
      <c r="H297" t="s">
        <v>10</v>
      </c>
      <c r="I297">
        <v>0.73588799999999999</v>
      </c>
      <c r="J297">
        <v>0.43052000000000001</v>
      </c>
      <c r="K297">
        <v>704</v>
      </c>
      <c r="L297">
        <v>-13.47</v>
      </c>
      <c r="M297" s="61">
        <f>IF(COUNTIF(Setup_Hierarchy!$J$5:$IV$5,"="&amp;$K297)&lt;&gt;0,$L297,0)</f>
        <v>-13.47</v>
      </c>
      <c r="N297" s="61">
        <f>IF(COUNTIF(Setup_Hierarchy!$J$6:$IV$6,"="&amp;$K297)&lt;&gt;0,$L297,0)</f>
        <v>-13.47</v>
      </c>
      <c r="O297" s="61">
        <f>IF(COUNTIF(Setup_Hierarchy!$J$7:$IV$7,"="&amp;$K297)&lt;&gt;0,$L297,0)</f>
        <v>-13.47</v>
      </c>
      <c r="P297" s="61">
        <f>IF(COUNTIF(Setup_Hierarchy!$J$8:$IV$8,"="&amp;$K297)&lt;&gt;0,$L297,0)</f>
        <v>-13.47</v>
      </c>
      <c r="Q297" s="61">
        <f>IF(COUNTIF(Setup_Hierarchy!$J$9:$IV$9,"="&amp;$K297)&lt;&gt;0,$L297,0)</f>
        <v>-13.47</v>
      </c>
      <c r="R297" s="61">
        <f>IF(COUNTIF(Setup_Hierarchy!$J$10:$IV$10,"="&amp;$K297)&lt;&gt;0,$L297,0)</f>
        <v>0</v>
      </c>
      <c r="S297" s="61">
        <f>IF(COUNTIF(Setup_Hierarchy!$J$11:$IV$11,"="&amp;$K297)&lt;&gt;0,$L297,0)</f>
        <v>0</v>
      </c>
      <c r="T297" s="61">
        <f>IF(COUNTIF(Setup_Hierarchy!$J$12:$IV$12,"="&amp;$K297)&lt;&gt;0,$L297,0)</f>
        <v>0</v>
      </c>
      <c r="U297" s="61">
        <f>IF(COUNTIF(Setup_Hierarchy!$J$13:$IV$13,"="&amp;$K297)&lt;&gt;0,$L297,0)</f>
        <v>0</v>
      </c>
      <c r="V297" s="61">
        <f>IF(COUNTIF(Setup_Hierarchy!$J$14:$IV$14,"="&amp;$K297)&lt;&gt;0,$L297,0)</f>
        <v>0</v>
      </c>
      <c r="W297" s="61">
        <f>IF(COUNTIF(Setup_Hierarchy!$J$15:$IV$15,"="&amp;$K297)&lt;&gt;0,$L297,0)</f>
        <v>0</v>
      </c>
      <c r="X297" s="61">
        <f>IF(COUNTIF(Setup_Hierarchy!$J$16:$IV$16,"="&amp;$K297)&lt;&gt;0,$L297,0)</f>
        <v>0</v>
      </c>
      <c r="Y297" s="61">
        <f>IF(COUNTIF(Setup_Hierarchy!$J$17:$IV$17,"="&amp;$K297)&lt;&gt;0,$L297,0)</f>
        <v>0</v>
      </c>
      <c r="Z297" s="61">
        <f>IF(COUNTIF(Setup_Hierarchy!$J$18:$IV$18,"="&amp;$K297)&lt;&gt;0,$L297,0)</f>
        <v>0</v>
      </c>
      <c r="AA297" s="61">
        <f>IF(COUNTIF(Setup_Hierarchy!$J$19:$IV$19,"="&amp;$K297)&lt;&gt;0,$L297,0)</f>
        <v>0</v>
      </c>
      <c r="AB297" s="61">
        <f>IF(COUNTIF(Setup_Hierarchy!$J$20:$IV$20,"="&amp;$K297)&lt;&gt;0,$L297,0)</f>
        <v>0</v>
      </c>
      <c r="AC297" s="61">
        <f>IF(COUNTIF(Setup_Hierarchy!$J$21:$IV$21,"="&amp;$K297)&lt;&gt;0,$L297,0)</f>
        <v>-13.47</v>
      </c>
      <c r="AD297" s="61">
        <f>IF(COUNTIF(Setup_Hierarchy!$J$22:$IV$22,"="&amp;$K297)&lt;&gt;0,$L297,0)</f>
        <v>0</v>
      </c>
      <c r="AE297" s="61">
        <f>IF(COUNTIF(Setup_Hierarchy!$J$23:$IV$23,"="&amp;$K297)&lt;&gt;0,$L297,0)</f>
        <v>-13.47</v>
      </c>
      <c r="AF297" s="61">
        <f>IF(COUNTIF(Setup_Hierarchy!$J$24:$IV$24,"="&amp;$K297)&lt;&gt;0,$L297,0)</f>
        <v>0</v>
      </c>
      <c r="AG297" s="61">
        <f>IF(COUNTIF(Setup_Hierarchy!$J$25:$IV$25,"="&amp;$K297)&lt;&gt;0,$L297,0)</f>
        <v>0</v>
      </c>
      <c r="AH297" s="61">
        <f>IF(COUNTIF(Setup_Hierarchy!$J$26:$IV$26,"="&amp;$K297)&lt;&gt;0,$L297,0)</f>
        <v>0</v>
      </c>
      <c r="AI297" s="61">
        <f>IF(COUNTIF(Setup_Hierarchy!$J$27:$IV$27,"="&amp;$K297)&lt;&gt;0,$L297,0)</f>
        <v>0</v>
      </c>
      <c r="AJ297" s="61">
        <f>IF(COUNTIF(Setup_Hierarchy!$J$28:$IV$28,"="&amp;$K297)&lt;&gt;0,$L297,0)</f>
        <v>0</v>
      </c>
      <c r="AK297" s="61">
        <f>IF(COUNTIF(Setup_Hierarchy!$J$29:$IV$29,"="&amp;$K297)&lt;&gt;0,$L297,0)</f>
        <v>0</v>
      </c>
      <c r="AL297" s="61">
        <f>IF(COUNTIF(Setup_Hierarchy!$J$30:$IV$30,"="&amp;$K297)&lt;&gt;0,$L297,0)</f>
        <v>0</v>
      </c>
      <c r="AM297" s="61">
        <f>IF(COUNTIF(Setup_Hierarchy!$J$31:$IV$31,"="&amp;$K297)&lt;&gt;0,$L297,0)</f>
        <v>0</v>
      </c>
      <c r="AN297" s="61">
        <f>IF(COUNTIF(Setup_Hierarchy!$J$32:$IV$32,"="&amp;$K297)&lt;&gt;0,$L297,0)</f>
        <v>0</v>
      </c>
      <c r="AO297" s="61">
        <f>IF(COUNTIF(Setup_Hierarchy!$J$33:$IV$33,"="&amp;$K297)&lt;&gt;0,$L297,0)</f>
        <v>0</v>
      </c>
      <c r="AP297" s="61">
        <f>IF(COUNTIF(Setup_Hierarchy!$J$34:$IV$34,"="&amp;$K297)&lt;&gt;0,$L297,0)</f>
        <v>0</v>
      </c>
      <c r="AQ297" s="61">
        <f>IF(COUNTIF(Setup_Hierarchy!$J$35:$IV$35,"="&amp;$K297)&lt;&gt;0,$L297,0)</f>
        <v>0</v>
      </c>
      <c r="AR297" s="61">
        <f>IF(COUNTIF(Setup_Hierarchy!$J$36:$IV$36,"="&amp;$K297)&lt;&gt;0,$L297,0)</f>
        <v>0</v>
      </c>
      <c r="AS297" s="61">
        <f>IF(COUNTIF(Setup_Hierarchy!$J$37:$IV$37,"="&amp;$K297)&lt;&gt;0,$L297,0)</f>
        <v>0</v>
      </c>
      <c r="AT297" s="61">
        <f>IF(COUNTIF(Setup_Hierarchy!$J$38:$IV$38,"="&amp;$K297)&lt;&gt;0,$L297,0)</f>
        <v>0</v>
      </c>
      <c r="AU297" s="61">
        <f>IF(COUNTIF(Setup_Hierarchy!$J$39:$IV$39,"="&amp;$K297)&lt;&gt;0,$L297,0)</f>
        <v>0</v>
      </c>
      <c r="AV297" s="61">
        <f>IF(COUNTIF(Setup_Hierarchy!$J$40:$IV$40,"="&amp;$K297)&lt;&gt;0,$L297,0)</f>
        <v>0</v>
      </c>
      <c r="AW297" s="61">
        <f>IF(COUNTIF(Setup_Hierarchy!$J$41:$IV$41,"="&amp;$K297)&lt;&gt;0,$L297,0)</f>
        <v>0</v>
      </c>
      <c r="AX297" s="61">
        <f>IF(COUNTIF(Setup_Hierarchy!$J$42:$IV$42,"="&amp;$K297)&lt;&gt;0,$L297,0)</f>
        <v>0</v>
      </c>
      <c r="AY297" s="61">
        <f>IF(COUNTIF(Setup_Hierarchy!$J$43:$IV$43,"="&amp;$K297)&lt;&gt;0,$L297,0)</f>
        <v>0</v>
      </c>
      <c r="AZ297" s="61">
        <f>IF(COUNTIF(Setup_Hierarchy!$J$44:$IV$44,"="&amp;$K297)&lt;&gt;0,$L297,0)</f>
        <v>0</v>
      </c>
      <c r="BA297" s="61">
        <f>IF(COUNTIF(Setup_Hierarchy!$J$45:$IV$45,"="&amp;$K297)&lt;&gt;0,$L297,0)</f>
        <v>0</v>
      </c>
      <c r="BB297" s="61">
        <f>IF(COUNTIF(Setup_Hierarchy!$J$46:$IV$46,"="&amp;$K297)&lt;&gt;0,$L297,0)</f>
        <v>0</v>
      </c>
      <c r="BC297" s="61">
        <f>IF(COUNTIF(Setup_Hierarchy!$J$47:$IV$47,"="&amp;$K297)&lt;&gt;0,$L297,0)</f>
        <v>0</v>
      </c>
      <c r="BD297" s="61">
        <f>IF(COUNTIF(Setup_Hierarchy!$J$48:$IV$48,"="&amp;$K297)&lt;&gt;0,$L297,0)</f>
        <v>0</v>
      </c>
      <c r="BE297" s="61">
        <f>IF(COUNTIF(Setup_Hierarchy!$J$49:$IV$49,"="&amp;$K297)&lt;&gt;0,$L297,0)</f>
        <v>0</v>
      </c>
      <c r="BF297" s="61">
        <f>IF(COUNTIF(Setup_Hierarchy!$J$50:$IV$50,"="&amp;$K297)&lt;&gt;0,$L297,0)</f>
        <v>0</v>
      </c>
      <c r="BG297" s="61">
        <f>IF(COUNTIF(Setup_Hierarchy!$J$51:$IV$51,"="&amp;$K297)&lt;&gt;0,$L297,0)</f>
        <v>0</v>
      </c>
      <c r="BH297" s="61">
        <f>IF(COUNTIF(Setup_Hierarchy!$J$52:$IV$52,"="&amp;$K297)&lt;&gt;0,$L297,0)</f>
        <v>0</v>
      </c>
      <c r="BI297" s="61">
        <f>IF(COUNTIF(Setup_Hierarchy!$J$53:$IV$53,"="&amp;$K297)&lt;&gt;0,$L297,0)</f>
        <v>0</v>
      </c>
      <c r="BJ297" s="61">
        <f>IF(COUNTIF(Setup_Hierarchy!$J$54:$IV$54,"="&amp;$K297)&lt;&gt;0,$L297,0)</f>
        <v>0</v>
      </c>
      <c r="BK297" s="61">
        <f>IF(COUNTIF(Setup_Hierarchy!$J$55:$IV$55,"="&amp;$K297)&lt;&gt;0,$L297,0)</f>
        <v>0</v>
      </c>
      <c r="BL297" s="61">
        <f>IF(COUNTIF(Setup_Hierarchy!$J$56:$IV$56,"="&amp;$K297)&lt;&gt;0,$L297,0)</f>
        <v>0</v>
      </c>
      <c r="BM297" s="61">
        <f>IF(COUNTIF(Setup_Hierarchy!$J$57:$IV$57,"="&amp;$K297)&lt;&gt;0,$L297,0)</f>
        <v>0</v>
      </c>
      <c r="BN297" s="61">
        <f>IF(COUNTIF(Setup_Hierarchy!$J$58:$IV$58,"="&amp;$K297)&lt;&gt;0,$L297,0)</f>
        <v>0</v>
      </c>
      <c r="BO297" s="61">
        <f>IF(COUNTIF(Setup_Hierarchy!$J$59:$IV$59,"="&amp;$K297)&lt;&gt;0,$L297,0)</f>
        <v>0</v>
      </c>
      <c r="BP297" s="61">
        <f>IF(COUNTIF(Setup_Hierarchy!$J$60:$IV$60,"="&amp;$K297)&lt;&gt;0,$L297,0)</f>
        <v>0</v>
      </c>
      <c r="BQ297" s="61">
        <f>IF(COUNTIF(Setup_Hierarchy!$J$61:$IV$61,"="&amp;$K297)&lt;&gt;0,$L297,0)</f>
        <v>0</v>
      </c>
      <c r="BR297" s="61">
        <f>IF(COUNTIF(Setup_Hierarchy!$J$62:$IV$62,"="&amp;$K297)&lt;&gt;0,$L297,0)</f>
        <v>0</v>
      </c>
      <c r="BS297" s="61">
        <f>IF(COUNTIF(Setup_Hierarchy!$J$63:$IV$63,"="&amp;$K297)&lt;&gt;0,$L297,0)</f>
        <v>0</v>
      </c>
      <c r="BT297" s="61">
        <f>IF(COUNTIF(Setup_Hierarchy!$J$64:$IV$64,"="&amp;$K297)&lt;&gt;0,$L297,0)</f>
        <v>0</v>
      </c>
      <c r="BU297" s="61">
        <f>IF(COUNTIF(Setup_Hierarchy!$J$65:$IV$65,"="&amp;$K297)&lt;&gt;0,$L297,0)</f>
        <v>0</v>
      </c>
      <c r="BV297" s="61">
        <f>IF(COUNTIF(Setup_Hierarchy!$J$66:$IV$66,"="&amp;$K297)&lt;&gt;0,$L297,0)</f>
        <v>0</v>
      </c>
      <c r="BW297" s="61">
        <f>IF(COUNTIF(Setup_Hierarchy!$J$67:$IV$67,"="&amp;$K297)&lt;&gt;0,$L297,0)</f>
        <v>0</v>
      </c>
      <c r="BX297" s="61">
        <f>IF(COUNTIF(Setup_Hierarchy!$J$68:$IV$68,"="&amp;$K297)&lt;&gt;0,$L297,0)</f>
        <v>0</v>
      </c>
      <c r="BY297" s="61">
        <f>IF(COUNTIF(Setup_Hierarchy!$J$69:$IV$69,"="&amp;$K297)&lt;&gt;0,$L297,0)</f>
        <v>0</v>
      </c>
      <c r="BZ297" s="61">
        <f>IF(COUNTIF(Setup_Hierarchy!$J$70:$IV$70,"="&amp;$K297)&lt;&gt;0,$L297,0)</f>
        <v>0</v>
      </c>
      <c r="CA297" s="61">
        <f>IF(COUNTIF(Setup_Hierarchy!$J$71:$IV$71,"="&amp;$K297)&lt;&gt;0,$L297,0)</f>
        <v>0</v>
      </c>
      <c r="CB297" s="61">
        <f>IF(COUNTIF(Setup_Hierarchy!$J$72:$IV$72,"="&amp;$K297)&lt;&gt;0,$L297,0)</f>
        <v>0</v>
      </c>
      <c r="CC297" s="61">
        <f>IF(COUNTIF(Setup_Hierarchy!$J$73:$IV$73,"="&amp;$K297)&lt;&gt;0,$L297,0)</f>
        <v>0</v>
      </c>
      <c r="CD297" s="61">
        <f>IF(COUNTIF(Setup_Hierarchy!$J$74:$IV$74,"="&amp;$K297)&lt;&gt;0,$L297,0)</f>
        <v>0</v>
      </c>
      <c r="CE297" s="61">
        <f>IF(COUNTIF(Setup_Hierarchy!$J$75:$IV$75,"="&amp;$K297)&lt;&gt;0,$L297,0)</f>
        <v>0</v>
      </c>
      <c r="CF297" s="61">
        <f>IF(COUNTIF(Setup_Hierarchy!$J$76:$IV$76,"="&amp;$K297)&lt;&gt;0,$L297,0)</f>
        <v>0</v>
      </c>
      <c r="CG297" s="61">
        <f>IF(COUNTIF(Setup_Hierarchy!$J$77:$IV$77,"="&amp;$K297)&lt;&gt;0,$L297,0)</f>
        <v>0</v>
      </c>
      <c r="CH297" s="61">
        <f>IF(COUNTIF(Setup_Hierarchy!$J$78:$IV$78,"="&amp;$K297)&lt;&gt;0,$L297,0)</f>
        <v>0</v>
      </c>
      <c r="CI297" s="61">
        <f>IF(COUNTIF(Setup_Hierarchy!$J$79:$IV$79,"="&amp;$K297)&lt;&gt;0,$L297,0)</f>
        <v>0</v>
      </c>
      <c r="CJ297" s="61">
        <f>IF(COUNTIF(Setup_Hierarchy!$J$80:$IV$80,"="&amp;$K297)&lt;&gt;0,$L297,0)</f>
        <v>0</v>
      </c>
      <c r="CK297" s="61">
        <f>IF(COUNTIF(Setup_Hierarchy!$J$81:$IV$81,"="&amp;$K297)&lt;&gt;0,$L297,0)</f>
        <v>0</v>
      </c>
      <c r="CL297" s="61">
        <f>IF(COUNTIF(Setup_Hierarchy!$J$82:$IV$82,"="&amp;$K297)&lt;&gt;0,$L297,0)</f>
        <v>0</v>
      </c>
      <c r="CM297" s="61">
        <f>IF(COUNTIF(Setup_Hierarchy!$J$83:$IV$83,"="&amp;$K297)&lt;&gt;0,$L297,0)</f>
        <v>0</v>
      </c>
      <c r="CN297" s="61">
        <f>IF(COUNTIF(Setup_Hierarchy!$J$84:$IV$84,"="&amp;$K297)&lt;&gt;0,$L297,0)</f>
        <v>0</v>
      </c>
      <c r="CO297" s="61">
        <f>IF(COUNTIF(Setup_Hierarchy!$J$85:$IV$85,"="&amp;$K297)&lt;&gt;0,$L297,0)</f>
        <v>0</v>
      </c>
      <c r="CP297" s="61">
        <f>IF(COUNTIF(Setup_Hierarchy!$J$86:$IV$86,"="&amp;$K297)&lt;&gt;0,$L297,0)</f>
        <v>0</v>
      </c>
      <c r="CQ297" s="61">
        <f>IF(COUNTIF(Setup_Hierarchy!$J$87:$IV$87,"="&amp;$K297)&lt;&gt;0,$L297,0)</f>
        <v>0</v>
      </c>
      <c r="CR297" s="61">
        <f>IF(COUNTIF(Setup_Hierarchy!$J$88:$IV$88,"="&amp;$K297)&lt;&gt;0,$L297,0)</f>
        <v>0</v>
      </c>
      <c r="CS297" s="61">
        <f>IF(COUNTIF(Setup_Hierarchy!$J$89:$IV$89,"="&amp;$K297)&lt;&gt;0,$L297,0)</f>
        <v>0</v>
      </c>
      <c r="CT297" s="61">
        <f>IF(COUNTIF(Setup_Hierarchy!$J$90:$IV$90,"="&amp;$K297)&lt;&gt;0,$L297,0)</f>
        <v>0</v>
      </c>
      <c r="CU297" s="61">
        <f>IF(COUNTIF(Setup_Hierarchy!$J$91:$IV$91,"="&amp;$K297)&lt;&gt;0,$L297,0)</f>
        <v>0</v>
      </c>
      <c r="CV297" s="61">
        <f>IF(COUNTIF(Setup_Hierarchy!$J$92:$IV$92,"="&amp;$K297)&lt;&gt;0,$L297,0)</f>
        <v>0</v>
      </c>
      <c r="CW297" s="61">
        <f>IF(COUNTIF(Setup_Hierarchy!$J$93:$IV$93,"="&amp;$K297)&lt;&gt;0,$L297,0)</f>
        <v>0</v>
      </c>
      <c r="CX297" s="61">
        <f>IF(COUNTIF(Setup_Hierarchy!$J$94:$IV$94,"="&amp;$K297)&lt;&gt;0,$L297,0)</f>
        <v>0</v>
      </c>
      <c r="CY297" s="61">
        <f>IF(COUNTIF(Setup_Hierarchy!$J$95:$IV$95,"="&amp;$K297)&lt;&gt;0,$L297,0)</f>
        <v>0</v>
      </c>
      <c r="CZ297" s="61">
        <f>IF(COUNTIF(Setup_Hierarchy!$J$96:$IV$96,"="&amp;$K297)&lt;&gt;0,$L297,0)</f>
        <v>0</v>
      </c>
      <c r="DA297" s="61">
        <f>IF(COUNTIF(Setup_Hierarchy!$J$97:$IV$97,"="&amp;$K297)&lt;&gt;0,$L297,0)</f>
        <v>0</v>
      </c>
      <c r="DB297" s="61">
        <f>IF(COUNTIF(Setup_Hierarchy!$J$98:$IV$98,"="&amp;$K297)&lt;&gt;0,$L297,0)</f>
        <v>0</v>
      </c>
      <c r="DC297" s="61">
        <f>IF(COUNTIF(Setup_Hierarchy!$J$99:$IV$99,"="&amp;$K297)&lt;&gt;0,$L297,0)</f>
        <v>0</v>
      </c>
      <c r="DD297" s="61">
        <f>IF(COUNTIF(Setup_Hierarchy!$J$100:$IV$100,"="&amp;$K297)&lt;&gt;0,$L297,0)</f>
        <v>0</v>
      </c>
      <c r="DE297" s="61">
        <f>IF(COUNTIF(Setup_Hierarchy!$J$101:$IV$101,"="&amp;$K297)&lt;&gt;0,$L297,0)</f>
        <v>0</v>
      </c>
      <c r="DF297" s="61">
        <f>IF(COUNTIF(Setup_Hierarchy!$J$102:$IV$102,"="&amp;$K297)&lt;&gt;0,$L297,0)</f>
        <v>0</v>
      </c>
      <c r="DG297" s="61">
        <f>IF(COUNTIF(Setup_Hierarchy!$J$103:$IV$103,"="&amp;$K297)&lt;&gt;0,$L297,0)</f>
        <v>0</v>
      </c>
      <c r="DH297" s="61">
        <f>IF(COUNTIF(Setup_Hierarchy!$J$104:$IV$104,"="&amp;$K297)&lt;&gt;0,$L297,0)</f>
        <v>0</v>
      </c>
      <c r="DI297" s="61">
        <f>IF(COUNTIF(Setup_Hierarchy!$J$105:$IV$105,"="&amp;$K297)&lt;&gt;0,$L297,0)</f>
        <v>0</v>
      </c>
      <c r="DJ297" s="61">
        <f>IF(COUNTIF(Setup_Hierarchy!$J$106:$IV$106,"="&amp;$K297)&lt;&gt;0,$L297,0)</f>
        <v>0</v>
      </c>
      <c r="DK297" s="61">
        <f>IF(COUNTIF(Setup_Hierarchy!$J$107:$IV$107,"="&amp;$K297)&lt;&gt;0,$L297,0)</f>
        <v>0</v>
      </c>
      <c r="DL297" s="61">
        <f>IF(COUNTIF(Setup_Hierarchy!$J$108:$IV$108,"="&amp;$K297)&lt;&gt;0,$L297,0)</f>
        <v>0</v>
      </c>
      <c r="DM297" s="61">
        <f>IF(COUNTIF(Setup_Hierarchy!$J$109:$IV$109,"="&amp;$K297)&lt;&gt;0,$L297,0)</f>
        <v>0</v>
      </c>
      <c r="DN297" s="61">
        <f>IF(COUNTIF(Setup_Hierarchy!$J$110:$IV$110,"="&amp;$K297)&lt;&gt;0,$L297,0)</f>
        <v>0</v>
      </c>
      <c r="DO297" s="61">
        <f>IF(COUNTIF(Setup_Hierarchy!$J$111:$IV$111,"="&amp;$K297)&lt;&gt;0,$L297,0)</f>
        <v>0</v>
      </c>
      <c r="DP297" s="61">
        <f>IF(COUNTIF(Setup_Hierarchy!$J$112:$IV$112,"="&amp;$K297)&lt;&gt;0,$L297,0)</f>
        <v>0</v>
      </c>
      <c r="DQ297" s="61">
        <f>IF(COUNTIF(Setup_Hierarchy!$J$113:$IV$113,"="&amp;$K297)&lt;&gt;0,$L297,0)</f>
        <v>0</v>
      </c>
      <c r="DR297" s="61">
        <f>IF(COUNTIF(Setup_Hierarchy!$J$114:$IV$114,"="&amp;$K297)&lt;&gt;0,$L297,0)</f>
        <v>0</v>
      </c>
      <c r="DS297" s="61">
        <f>IF(COUNTIF(Setup_Hierarchy!$J$115:$IV$115,"="&amp;$K297)&lt;&gt;0,$L297,0)</f>
        <v>0</v>
      </c>
      <c r="DT297" s="61">
        <f>IF(COUNTIF(Setup_Hierarchy!$J$116:$IV$116,"="&amp;$K297)&lt;&gt;0,$L297,0)</f>
        <v>0</v>
      </c>
    </row>
    <row r="298" spans="2:124" x14ac:dyDescent="0.2">
      <c r="B298" t="s">
        <v>43</v>
      </c>
      <c r="C298">
        <v>432</v>
      </c>
      <c r="D298" t="s">
        <v>16</v>
      </c>
      <c r="E298" t="s">
        <v>369</v>
      </c>
      <c r="F298" t="s">
        <v>526</v>
      </c>
      <c r="G298" t="s">
        <v>523</v>
      </c>
      <c r="H298" t="s">
        <v>10</v>
      </c>
      <c r="I298">
        <v>0.73588799999999999</v>
      </c>
      <c r="J298">
        <v>0.43052000000000001</v>
      </c>
      <c r="K298">
        <v>729</v>
      </c>
      <c r="L298">
        <v>-259.45</v>
      </c>
      <c r="M298" s="61">
        <f>IF(COUNTIF(Setup_Hierarchy!$J$5:$IV$5,"="&amp;$K298)&lt;&gt;0,$L298,0)</f>
        <v>-259.45</v>
      </c>
      <c r="N298" s="61">
        <f>IF(COUNTIF(Setup_Hierarchy!$J$6:$IV$6,"="&amp;$K298)&lt;&gt;0,$L298,0)</f>
        <v>-259.45</v>
      </c>
      <c r="O298" s="61">
        <f>IF(COUNTIF(Setup_Hierarchy!$J$7:$IV$7,"="&amp;$K298)&lt;&gt;0,$L298,0)</f>
        <v>-259.45</v>
      </c>
      <c r="P298" s="61">
        <f>IF(COUNTIF(Setup_Hierarchy!$J$8:$IV$8,"="&amp;$K298)&lt;&gt;0,$L298,0)</f>
        <v>-259.45</v>
      </c>
      <c r="Q298" s="61">
        <f>IF(COUNTIF(Setup_Hierarchy!$J$9:$IV$9,"="&amp;$K298)&lt;&gt;0,$L298,0)</f>
        <v>0</v>
      </c>
      <c r="R298" s="61">
        <f>IF(COUNTIF(Setup_Hierarchy!$J$10:$IV$10,"="&amp;$K298)&lt;&gt;0,$L298,0)</f>
        <v>0</v>
      </c>
      <c r="S298" s="61">
        <f>IF(COUNTIF(Setup_Hierarchy!$J$11:$IV$11,"="&amp;$K298)&lt;&gt;0,$L298,0)</f>
        <v>0</v>
      </c>
      <c r="T298" s="61">
        <f>IF(COUNTIF(Setup_Hierarchy!$J$12:$IV$12,"="&amp;$K298)&lt;&gt;0,$L298,0)</f>
        <v>0</v>
      </c>
      <c r="U298" s="61">
        <f>IF(COUNTIF(Setup_Hierarchy!$J$13:$IV$13,"="&amp;$K298)&lt;&gt;0,$L298,0)</f>
        <v>0</v>
      </c>
      <c r="V298" s="61">
        <f>IF(COUNTIF(Setup_Hierarchy!$J$14:$IV$14,"="&amp;$K298)&lt;&gt;0,$L298,0)</f>
        <v>0</v>
      </c>
      <c r="W298" s="61">
        <f>IF(COUNTIF(Setup_Hierarchy!$J$15:$IV$15,"="&amp;$K298)&lt;&gt;0,$L298,0)</f>
        <v>0</v>
      </c>
      <c r="X298" s="61">
        <f>IF(COUNTIF(Setup_Hierarchy!$J$16:$IV$16,"="&amp;$K298)&lt;&gt;0,$L298,0)</f>
        <v>0</v>
      </c>
      <c r="Y298" s="61">
        <f>IF(COUNTIF(Setup_Hierarchy!$J$17:$IV$17,"="&amp;$K298)&lt;&gt;0,$L298,0)</f>
        <v>0</v>
      </c>
      <c r="Z298" s="61">
        <f>IF(COUNTIF(Setup_Hierarchy!$J$18:$IV$18,"="&amp;$K298)&lt;&gt;0,$L298,0)</f>
        <v>0</v>
      </c>
      <c r="AA298" s="61">
        <f>IF(COUNTIF(Setup_Hierarchy!$J$19:$IV$19,"="&amp;$K298)&lt;&gt;0,$L298,0)</f>
        <v>0</v>
      </c>
      <c r="AB298" s="61">
        <f>IF(COUNTIF(Setup_Hierarchy!$J$20:$IV$20,"="&amp;$K298)&lt;&gt;0,$L298,0)</f>
        <v>0</v>
      </c>
      <c r="AC298" s="61">
        <f>IF(COUNTIF(Setup_Hierarchy!$J$21:$IV$21,"="&amp;$K298)&lt;&gt;0,$L298,0)</f>
        <v>0</v>
      </c>
      <c r="AD298" s="61">
        <f>IF(COUNTIF(Setup_Hierarchy!$J$22:$IV$22,"="&amp;$K298)&lt;&gt;0,$L298,0)</f>
        <v>0</v>
      </c>
      <c r="AE298" s="61">
        <f>IF(COUNTIF(Setup_Hierarchy!$J$23:$IV$23,"="&amp;$K298)&lt;&gt;0,$L298,0)</f>
        <v>0</v>
      </c>
      <c r="AF298" s="61">
        <f>IF(COUNTIF(Setup_Hierarchy!$J$24:$IV$24,"="&amp;$K298)&lt;&gt;0,$L298,0)</f>
        <v>0</v>
      </c>
      <c r="AG298" s="61">
        <f>IF(COUNTIF(Setup_Hierarchy!$J$25:$IV$25,"="&amp;$K298)&lt;&gt;0,$L298,0)</f>
        <v>0</v>
      </c>
      <c r="AH298" s="61">
        <f>IF(COUNTIF(Setup_Hierarchy!$J$26:$IV$26,"="&amp;$K298)&lt;&gt;0,$L298,0)</f>
        <v>0</v>
      </c>
      <c r="AI298" s="61">
        <f>IF(COUNTIF(Setup_Hierarchy!$J$27:$IV$27,"="&amp;$K298)&lt;&gt;0,$L298,0)</f>
        <v>0</v>
      </c>
      <c r="AJ298" s="61">
        <f>IF(COUNTIF(Setup_Hierarchy!$J$28:$IV$28,"="&amp;$K298)&lt;&gt;0,$L298,0)</f>
        <v>0</v>
      </c>
      <c r="AK298" s="61">
        <f>IF(COUNTIF(Setup_Hierarchy!$J$29:$IV$29,"="&amp;$K298)&lt;&gt;0,$L298,0)</f>
        <v>0</v>
      </c>
      <c r="AL298" s="61">
        <f>IF(COUNTIF(Setup_Hierarchy!$J$30:$IV$30,"="&amp;$K298)&lt;&gt;0,$L298,0)</f>
        <v>0</v>
      </c>
      <c r="AM298" s="61">
        <f>IF(COUNTIF(Setup_Hierarchy!$J$31:$IV$31,"="&amp;$K298)&lt;&gt;0,$L298,0)</f>
        <v>0</v>
      </c>
      <c r="AN298" s="61">
        <f>IF(COUNTIF(Setup_Hierarchy!$J$32:$IV$32,"="&amp;$K298)&lt;&gt;0,$L298,0)</f>
        <v>0</v>
      </c>
      <c r="AO298" s="61">
        <f>IF(COUNTIF(Setup_Hierarchy!$J$33:$IV$33,"="&amp;$K298)&lt;&gt;0,$L298,0)</f>
        <v>0</v>
      </c>
      <c r="AP298" s="61">
        <f>IF(COUNTIF(Setup_Hierarchy!$J$34:$IV$34,"="&amp;$K298)&lt;&gt;0,$L298,0)</f>
        <v>0</v>
      </c>
      <c r="AQ298" s="61">
        <f>IF(COUNTIF(Setup_Hierarchy!$J$35:$IV$35,"="&amp;$K298)&lt;&gt;0,$L298,0)</f>
        <v>0</v>
      </c>
      <c r="AR298" s="61">
        <f>IF(COUNTIF(Setup_Hierarchy!$J$36:$IV$36,"="&amp;$K298)&lt;&gt;0,$L298,0)</f>
        <v>0</v>
      </c>
      <c r="AS298" s="61">
        <f>IF(COUNTIF(Setup_Hierarchy!$J$37:$IV$37,"="&amp;$K298)&lt;&gt;0,$L298,0)</f>
        <v>0</v>
      </c>
      <c r="AT298" s="61">
        <f>IF(COUNTIF(Setup_Hierarchy!$J$38:$IV$38,"="&amp;$K298)&lt;&gt;0,$L298,0)</f>
        <v>0</v>
      </c>
      <c r="AU298" s="61">
        <f>IF(COUNTIF(Setup_Hierarchy!$J$39:$IV$39,"="&amp;$K298)&lt;&gt;0,$L298,0)</f>
        <v>-259.45</v>
      </c>
      <c r="AV298" s="61">
        <f>IF(COUNTIF(Setup_Hierarchy!$J$40:$IV$40,"="&amp;$K298)&lt;&gt;0,$L298,0)</f>
        <v>0</v>
      </c>
      <c r="AW298" s="61">
        <f>IF(COUNTIF(Setup_Hierarchy!$J$41:$IV$41,"="&amp;$K298)&lt;&gt;0,$L298,0)</f>
        <v>0</v>
      </c>
      <c r="AX298" s="61">
        <f>IF(COUNTIF(Setup_Hierarchy!$J$42:$IV$42,"="&amp;$K298)&lt;&gt;0,$L298,0)</f>
        <v>0</v>
      </c>
      <c r="AY298" s="61">
        <f>IF(COUNTIF(Setup_Hierarchy!$J$43:$IV$43,"="&amp;$K298)&lt;&gt;0,$L298,0)</f>
        <v>0</v>
      </c>
      <c r="AZ298" s="61">
        <f>IF(COUNTIF(Setup_Hierarchy!$J$44:$IV$44,"="&amp;$K298)&lt;&gt;0,$L298,0)</f>
        <v>0</v>
      </c>
      <c r="BA298" s="61">
        <f>IF(COUNTIF(Setup_Hierarchy!$J$45:$IV$45,"="&amp;$K298)&lt;&gt;0,$L298,0)</f>
        <v>0</v>
      </c>
      <c r="BB298" s="61">
        <f>IF(COUNTIF(Setup_Hierarchy!$J$46:$IV$46,"="&amp;$K298)&lt;&gt;0,$L298,0)</f>
        <v>-259.45</v>
      </c>
      <c r="BC298" s="61">
        <f>IF(COUNTIF(Setup_Hierarchy!$J$47:$IV$47,"="&amp;$K298)&lt;&gt;0,$L298,0)</f>
        <v>-259.45</v>
      </c>
      <c r="BD298" s="61">
        <f>IF(COUNTIF(Setup_Hierarchy!$J$48:$IV$48,"="&amp;$K298)&lt;&gt;0,$L298,0)</f>
        <v>0</v>
      </c>
      <c r="BE298" s="61">
        <f>IF(COUNTIF(Setup_Hierarchy!$J$49:$IV$49,"="&amp;$K298)&lt;&gt;0,$L298,0)</f>
        <v>0</v>
      </c>
      <c r="BF298" s="61">
        <f>IF(COUNTIF(Setup_Hierarchy!$J$50:$IV$50,"="&amp;$K298)&lt;&gt;0,$L298,0)</f>
        <v>0</v>
      </c>
      <c r="BG298" s="61">
        <f>IF(COUNTIF(Setup_Hierarchy!$J$51:$IV$51,"="&amp;$K298)&lt;&gt;0,$L298,0)</f>
        <v>0</v>
      </c>
      <c r="BH298" s="61">
        <f>IF(COUNTIF(Setup_Hierarchy!$J$52:$IV$52,"="&amp;$K298)&lt;&gt;0,$L298,0)</f>
        <v>0</v>
      </c>
      <c r="BI298" s="61">
        <f>IF(COUNTIF(Setup_Hierarchy!$J$53:$IV$53,"="&amp;$K298)&lt;&gt;0,$L298,0)</f>
        <v>0</v>
      </c>
      <c r="BJ298" s="61">
        <f>IF(COUNTIF(Setup_Hierarchy!$J$54:$IV$54,"="&amp;$K298)&lt;&gt;0,$L298,0)</f>
        <v>0</v>
      </c>
      <c r="BK298" s="61">
        <f>IF(COUNTIF(Setup_Hierarchy!$J$55:$IV$55,"="&amp;$K298)&lt;&gt;0,$L298,0)</f>
        <v>0</v>
      </c>
      <c r="BL298" s="61">
        <f>IF(COUNTIF(Setup_Hierarchy!$J$56:$IV$56,"="&amp;$K298)&lt;&gt;0,$L298,0)</f>
        <v>0</v>
      </c>
      <c r="BM298" s="61">
        <f>IF(COUNTIF(Setup_Hierarchy!$J$57:$IV$57,"="&amp;$K298)&lt;&gt;0,$L298,0)</f>
        <v>0</v>
      </c>
      <c r="BN298" s="61">
        <f>IF(COUNTIF(Setup_Hierarchy!$J$58:$IV$58,"="&amp;$K298)&lt;&gt;0,$L298,0)</f>
        <v>0</v>
      </c>
      <c r="BO298" s="61">
        <f>IF(COUNTIF(Setup_Hierarchy!$J$59:$IV$59,"="&amp;$K298)&lt;&gt;0,$L298,0)</f>
        <v>0</v>
      </c>
      <c r="BP298" s="61">
        <f>IF(COUNTIF(Setup_Hierarchy!$J$60:$IV$60,"="&amp;$K298)&lt;&gt;0,$L298,0)</f>
        <v>0</v>
      </c>
      <c r="BQ298" s="61">
        <f>IF(COUNTIF(Setup_Hierarchy!$J$61:$IV$61,"="&amp;$K298)&lt;&gt;0,$L298,0)</f>
        <v>0</v>
      </c>
      <c r="BR298" s="61">
        <f>IF(COUNTIF(Setup_Hierarchy!$J$62:$IV$62,"="&amp;$K298)&lt;&gt;0,$L298,0)</f>
        <v>0</v>
      </c>
      <c r="BS298" s="61">
        <f>IF(COUNTIF(Setup_Hierarchy!$J$63:$IV$63,"="&amp;$K298)&lt;&gt;0,$L298,0)</f>
        <v>0</v>
      </c>
      <c r="BT298" s="61">
        <f>IF(COUNTIF(Setup_Hierarchy!$J$64:$IV$64,"="&amp;$K298)&lt;&gt;0,$L298,0)</f>
        <v>0</v>
      </c>
      <c r="BU298" s="61">
        <f>IF(COUNTIF(Setup_Hierarchy!$J$65:$IV$65,"="&amp;$K298)&lt;&gt;0,$L298,0)</f>
        <v>0</v>
      </c>
      <c r="BV298" s="61">
        <f>IF(COUNTIF(Setup_Hierarchy!$J$66:$IV$66,"="&amp;$K298)&lt;&gt;0,$L298,0)</f>
        <v>0</v>
      </c>
      <c r="BW298" s="61">
        <f>IF(COUNTIF(Setup_Hierarchy!$J$67:$IV$67,"="&amp;$K298)&lt;&gt;0,$L298,0)</f>
        <v>0</v>
      </c>
      <c r="BX298" s="61">
        <f>IF(COUNTIF(Setup_Hierarchy!$J$68:$IV$68,"="&amp;$K298)&lt;&gt;0,$L298,0)</f>
        <v>0</v>
      </c>
      <c r="BY298" s="61">
        <f>IF(COUNTIF(Setup_Hierarchy!$J$69:$IV$69,"="&amp;$K298)&lt;&gt;0,$L298,0)</f>
        <v>0</v>
      </c>
      <c r="BZ298" s="61">
        <f>IF(COUNTIF(Setup_Hierarchy!$J$70:$IV$70,"="&amp;$K298)&lt;&gt;0,$L298,0)</f>
        <v>0</v>
      </c>
      <c r="CA298" s="61">
        <f>IF(COUNTIF(Setup_Hierarchy!$J$71:$IV$71,"="&amp;$K298)&lt;&gt;0,$L298,0)</f>
        <v>0</v>
      </c>
      <c r="CB298" s="61">
        <f>IF(COUNTIF(Setup_Hierarchy!$J$72:$IV$72,"="&amp;$K298)&lt;&gt;0,$L298,0)</f>
        <v>0</v>
      </c>
      <c r="CC298" s="61">
        <f>IF(COUNTIF(Setup_Hierarchy!$J$73:$IV$73,"="&amp;$K298)&lt;&gt;0,$L298,0)</f>
        <v>0</v>
      </c>
      <c r="CD298" s="61">
        <f>IF(COUNTIF(Setup_Hierarchy!$J$74:$IV$74,"="&amp;$K298)&lt;&gt;0,$L298,0)</f>
        <v>0</v>
      </c>
      <c r="CE298" s="61">
        <f>IF(COUNTIF(Setup_Hierarchy!$J$75:$IV$75,"="&amp;$K298)&lt;&gt;0,$L298,0)</f>
        <v>0</v>
      </c>
      <c r="CF298" s="61">
        <f>IF(COUNTIF(Setup_Hierarchy!$J$76:$IV$76,"="&amp;$K298)&lt;&gt;0,$L298,0)</f>
        <v>0</v>
      </c>
      <c r="CG298" s="61">
        <f>IF(COUNTIF(Setup_Hierarchy!$J$77:$IV$77,"="&amp;$K298)&lt;&gt;0,$L298,0)</f>
        <v>0</v>
      </c>
      <c r="CH298" s="61">
        <f>IF(COUNTIF(Setup_Hierarchy!$J$78:$IV$78,"="&amp;$K298)&lt;&gt;0,$L298,0)</f>
        <v>0</v>
      </c>
      <c r="CI298" s="61">
        <f>IF(COUNTIF(Setup_Hierarchy!$J$79:$IV$79,"="&amp;$K298)&lt;&gt;0,$L298,0)</f>
        <v>0</v>
      </c>
      <c r="CJ298" s="61">
        <f>IF(COUNTIF(Setup_Hierarchy!$J$80:$IV$80,"="&amp;$K298)&lt;&gt;0,$L298,0)</f>
        <v>0</v>
      </c>
      <c r="CK298" s="61">
        <f>IF(COUNTIF(Setup_Hierarchy!$J$81:$IV$81,"="&amp;$K298)&lt;&gt;0,$L298,0)</f>
        <v>0</v>
      </c>
      <c r="CL298" s="61">
        <f>IF(COUNTIF(Setup_Hierarchy!$J$82:$IV$82,"="&amp;$K298)&lt;&gt;0,$L298,0)</f>
        <v>0</v>
      </c>
      <c r="CM298" s="61">
        <f>IF(COUNTIF(Setup_Hierarchy!$J$83:$IV$83,"="&amp;$K298)&lt;&gt;0,$L298,0)</f>
        <v>0</v>
      </c>
      <c r="CN298" s="61">
        <f>IF(COUNTIF(Setup_Hierarchy!$J$84:$IV$84,"="&amp;$K298)&lt;&gt;0,$L298,0)</f>
        <v>0</v>
      </c>
      <c r="CO298" s="61">
        <f>IF(COUNTIF(Setup_Hierarchy!$J$85:$IV$85,"="&amp;$K298)&lt;&gt;0,$L298,0)</f>
        <v>0</v>
      </c>
      <c r="CP298" s="61">
        <f>IF(COUNTIF(Setup_Hierarchy!$J$86:$IV$86,"="&amp;$K298)&lt;&gt;0,$L298,0)</f>
        <v>0</v>
      </c>
      <c r="CQ298" s="61">
        <f>IF(COUNTIF(Setup_Hierarchy!$J$87:$IV$87,"="&amp;$K298)&lt;&gt;0,$L298,0)</f>
        <v>0</v>
      </c>
      <c r="CR298" s="61">
        <f>IF(COUNTIF(Setup_Hierarchy!$J$88:$IV$88,"="&amp;$K298)&lt;&gt;0,$L298,0)</f>
        <v>0</v>
      </c>
      <c r="CS298" s="61">
        <f>IF(COUNTIF(Setup_Hierarchy!$J$89:$IV$89,"="&amp;$K298)&lt;&gt;0,$L298,0)</f>
        <v>0</v>
      </c>
      <c r="CT298" s="61">
        <f>IF(COUNTIF(Setup_Hierarchy!$J$90:$IV$90,"="&amp;$K298)&lt;&gt;0,$L298,0)</f>
        <v>0</v>
      </c>
      <c r="CU298" s="61">
        <f>IF(COUNTIF(Setup_Hierarchy!$J$91:$IV$91,"="&amp;$K298)&lt;&gt;0,$L298,0)</f>
        <v>0</v>
      </c>
      <c r="CV298" s="61">
        <f>IF(COUNTIF(Setup_Hierarchy!$J$92:$IV$92,"="&amp;$K298)&lt;&gt;0,$L298,0)</f>
        <v>0</v>
      </c>
      <c r="CW298" s="61">
        <f>IF(COUNTIF(Setup_Hierarchy!$J$93:$IV$93,"="&amp;$K298)&lt;&gt;0,$L298,0)</f>
        <v>0</v>
      </c>
      <c r="CX298" s="61">
        <f>IF(COUNTIF(Setup_Hierarchy!$J$94:$IV$94,"="&amp;$K298)&lt;&gt;0,$L298,0)</f>
        <v>0</v>
      </c>
      <c r="CY298" s="61">
        <f>IF(COUNTIF(Setup_Hierarchy!$J$95:$IV$95,"="&amp;$K298)&lt;&gt;0,$L298,0)</f>
        <v>0</v>
      </c>
      <c r="CZ298" s="61">
        <f>IF(COUNTIF(Setup_Hierarchy!$J$96:$IV$96,"="&amp;$K298)&lt;&gt;0,$L298,0)</f>
        <v>0</v>
      </c>
      <c r="DA298" s="61">
        <f>IF(COUNTIF(Setup_Hierarchy!$J$97:$IV$97,"="&amp;$K298)&lt;&gt;0,$L298,0)</f>
        <v>0</v>
      </c>
      <c r="DB298" s="61">
        <f>IF(COUNTIF(Setup_Hierarchy!$J$98:$IV$98,"="&amp;$K298)&lt;&gt;0,$L298,0)</f>
        <v>0</v>
      </c>
      <c r="DC298" s="61">
        <f>IF(COUNTIF(Setup_Hierarchy!$J$99:$IV$99,"="&amp;$K298)&lt;&gt;0,$L298,0)</f>
        <v>0</v>
      </c>
      <c r="DD298" s="61">
        <f>IF(COUNTIF(Setup_Hierarchy!$J$100:$IV$100,"="&amp;$K298)&lt;&gt;0,$L298,0)</f>
        <v>0</v>
      </c>
      <c r="DE298" s="61">
        <f>IF(COUNTIF(Setup_Hierarchy!$J$101:$IV$101,"="&amp;$K298)&lt;&gt;0,$L298,0)</f>
        <v>0</v>
      </c>
      <c r="DF298" s="61">
        <f>IF(COUNTIF(Setup_Hierarchy!$J$102:$IV$102,"="&amp;$K298)&lt;&gt;0,$L298,0)</f>
        <v>0</v>
      </c>
      <c r="DG298" s="61">
        <f>IF(COUNTIF(Setup_Hierarchy!$J$103:$IV$103,"="&amp;$K298)&lt;&gt;0,$L298,0)</f>
        <v>0</v>
      </c>
      <c r="DH298" s="61">
        <f>IF(COUNTIF(Setup_Hierarchy!$J$104:$IV$104,"="&amp;$K298)&lt;&gt;0,$L298,0)</f>
        <v>0</v>
      </c>
      <c r="DI298" s="61">
        <f>IF(COUNTIF(Setup_Hierarchy!$J$105:$IV$105,"="&amp;$K298)&lt;&gt;0,$L298,0)</f>
        <v>0</v>
      </c>
      <c r="DJ298" s="61">
        <f>IF(COUNTIF(Setup_Hierarchy!$J$106:$IV$106,"="&amp;$K298)&lt;&gt;0,$L298,0)</f>
        <v>0</v>
      </c>
      <c r="DK298" s="61">
        <f>IF(COUNTIF(Setup_Hierarchy!$J$107:$IV$107,"="&amp;$K298)&lt;&gt;0,$L298,0)</f>
        <v>0</v>
      </c>
      <c r="DL298" s="61">
        <f>IF(COUNTIF(Setup_Hierarchy!$J$108:$IV$108,"="&amp;$K298)&lt;&gt;0,$L298,0)</f>
        <v>0</v>
      </c>
      <c r="DM298" s="61">
        <f>IF(COUNTIF(Setup_Hierarchy!$J$109:$IV$109,"="&amp;$K298)&lt;&gt;0,$L298,0)</f>
        <v>0</v>
      </c>
      <c r="DN298" s="61">
        <f>IF(COUNTIF(Setup_Hierarchy!$J$110:$IV$110,"="&amp;$K298)&lt;&gt;0,$L298,0)</f>
        <v>0</v>
      </c>
      <c r="DO298" s="61">
        <f>IF(COUNTIF(Setup_Hierarchy!$J$111:$IV$111,"="&amp;$K298)&lt;&gt;0,$L298,0)</f>
        <v>0</v>
      </c>
      <c r="DP298" s="61">
        <f>IF(COUNTIF(Setup_Hierarchy!$J$112:$IV$112,"="&amp;$K298)&lt;&gt;0,$L298,0)</f>
        <v>0</v>
      </c>
      <c r="DQ298" s="61">
        <f>IF(COUNTIF(Setup_Hierarchy!$J$113:$IV$113,"="&amp;$K298)&lt;&gt;0,$L298,0)</f>
        <v>0</v>
      </c>
      <c r="DR298" s="61">
        <f>IF(COUNTIF(Setup_Hierarchy!$J$114:$IV$114,"="&amp;$K298)&lt;&gt;0,$L298,0)</f>
        <v>0</v>
      </c>
      <c r="DS298" s="61">
        <f>IF(COUNTIF(Setup_Hierarchy!$J$115:$IV$115,"="&amp;$K298)&lt;&gt;0,$L298,0)</f>
        <v>0</v>
      </c>
      <c r="DT298" s="61">
        <f>IF(COUNTIF(Setup_Hierarchy!$J$116:$IV$116,"="&amp;$K298)&lt;&gt;0,$L298,0)</f>
        <v>0</v>
      </c>
    </row>
    <row r="299" spans="2:124" x14ac:dyDescent="0.2">
      <c r="B299" t="s">
        <v>43</v>
      </c>
      <c r="C299">
        <v>432</v>
      </c>
      <c r="D299" t="s">
        <v>16</v>
      </c>
      <c r="E299" t="s">
        <v>369</v>
      </c>
      <c r="F299" t="s">
        <v>526</v>
      </c>
      <c r="G299" t="s">
        <v>523</v>
      </c>
      <c r="H299" t="s">
        <v>10</v>
      </c>
      <c r="I299">
        <v>0.73588799999999999</v>
      </c>
      <c r="J299">
        <v>0.43052000000000001</v>
      </c>
      <c r="K299">
        <v>795</v>
      </c>
      <c r="L299">
        <v>-964.18</v>
      </c>
      <c r="M299" s="61">
        <f>IF(COUNTIF(Setup_Hierarchy!$J$5:$IV$5,"="&amp;$K299)&lt;&gt;0,$L299,0)</f>
        <v>-964.18</v>
      </c>
      <c r="N299" s="61">
        <f>IF(COUNTIF(Setup_Hierarchy!$J$6:$IV$6,"="&amp;$K299)&lt;&gt;0,$L299,0)</f>
        <v>-964.18</v>
      </c>
      <c r="O299" s="61">
        <f>IF(COUNTIF(Setup_Hierarchy!$J$7:$IV$7,"="&amp;$K299)&lt;&gt;0,$L299,0)</f>
        <v>-964.18</v>
      </c>
      <c r="P299" s="61">
        <f>IF(COUNTIF(Setup_Hierarchy!$J$8:$IV$8,"="&amp;$K299)&lt;&gt;0,$L299,0)</f>
        <v>-964.18</v>
      </c>
      <c r="Q299" s="61">
        <f>IF(COUNTIF(Setup_Hierarchy!$J$9:$IV$9,"="&amp;$K299)&lt;&gt;0,$L299,0)</f>
        <v>-964.18</v>
      </c>
      <c r="R299" s="61">
        <f>IF(COUNTIF(Setup_Hierarchy!$J$10:$IV$10,"="&amp;$K299)&lt;&gt;0,$L299,0)</f>
        <v>0</v>
      </c>
      <c r="S299" s="61">
        <f>IF(COUNTIF(Setup_Hierarchy!$J$11:$IV$11,"="&amp;$K299)&lt;&gt;0,$L299,0)</f>
        <v>0</v>
      </c>
      <c r="T299" s="61">
        <f>IF(COUNTIF(Setup_Hierarchy!$J$12:$IV$12,"="&amp;$K299)&lt;&gt;0,$L299,0)</f>
        <v>0</v>
      </c>
      <c r="U299" s="61">
        <f>IF(COUNTIF(Setup_Hierarchy!$J$13:$IV$13,"="&amp;$K299)&lt;&gt;0,$L299,0)</f>
        <v>0</v>
      </c>
      <c r="V299" s="61">
        <f>IF(COUNTIF(Setup_Hierarchy!$J$14:$IV$14,"="&amp;$K299)&lt;&gt;0,$L299,0)</f>
        <v>0</v>
      </c>
      <c r="W299" s="61">
        <f>IF(COUNTIF(Setup_Hierarchy!$J$15:$IV$15,"="&amp;$K299)&lt;&gt;0,$L299,0)</f>
        <v>0</v>
      </c>
      <c r="X299" s="61">
        <f>IF(COUNTIF(Setup_Hierarchy!$J$16:$IV$16,"="&amp;$K299)&lt;&gt;0,$L299,0)</f>
        <v>0</v>
      </c>
      <c r="Y299" s="61">
        <f>IF(COUNTIF(Setup_Hierarchy!$J$17:$IV$17,"="&amp;$K299)&lt;&gt;0,$L299,0)</f>
        <v>0</v>
      </c>
      <c r="Z299" s="61">
        <f>IF(COUNTIF(Setup_Hierarchy!$J$18:$IV$18,"="&amp;$K299)&lt;&gt;0,$L299,0)</f>
        <v>-964.18</v>
      </c>
      <c r="AA299" s="61">
        <f>IF(COUNTIF(Setup_Hierarchy!$J$19:$IV$19,"="&amp;$K299)&lt;&gt;0,$L299,0)</f>
        <v>0</v>
      </c>
      <c r="AB299" s="61">
        <f>IF(COUNTIF(Setup_Hierarchy!$J$20:$IV$20,"="&amp;$K299)&lt;&gt;0,$L299,0)</f>
        <v>0</v>
      </c>
      <c r="AC299" s="61">
        <f>IF(COUNTIF(Setup_Hierarchy!$J$21:$IV$21,"="&amp;$K299)&lt;&gt;0,$L299,0)</f>
        <v>0</v>
      </c>
      <c r="AD299" s="61">
        <f>IF(COUNTIF(Setup_Hierarchy!$J$22:$IV$22,"="&amp;$K299)&lt;&gt;0,$L299,0)</f>
        <v>0</v>
      </c>
      <c r="AE299" s="61">
        <f>IF(COUNTIF(Setup_Hierarchy!$J$23:$IV$23,"="&amp;$K299)&lt;&gt;0,$L299,0)</f>
        <v>0</v>
      </c>
      <c r="AF299" s="61">
        <f>IF(COUNTIF(Setup_Hierarchy!$J$24:$IV$24,"="&amp;$K299)&lt;&gt;0,$L299,0)</f>
        <v>0</v>
      </c>
      <c r="AG299" s="61">
        <f>IF(COUNTIF(Setup_Hierarchy!$J$25:$IV$25,"="&amp;$K299)&lt;&gt;0,$L299,0)</f>
        <v>0</v>
      </c>
      <c r="AH299" s="61">
        <f>IF(COUNTIF(Setup_Hierarchy!$J$26:$IV$26,"="&amp;$K299)&lt;&gt;0,$L299,0)</f>
        <v>0</v>
      </c>
      <c r="AI299" s="61">
        <f>IF(COUNTIF(Setup_Hierarchy!$J$27:$IV$27,"="&amp;$K299)&lt;&gt;0,$L299,0)</f>
        <v>0</v>
      </c>
      <c r="AJ299" s="61">
        <f>IF(COUNTIF(Setup_Hierarchy!$J$28:$IV$28,"="&amp;$K299)&lt;&gt;0,$L299,0)</f>
        <v>0</v>
      </c>
      <c r="AK299" s="61">
        <f>IF(COUNTIF(Setup_Hierarchy!$J$29:$IV$29,"="&amp;$K299)&lt;&gt;0,$L299,0)</f>
        <v>0</v>
      </c>
      <c r="AL299" s="61">
        <f>IF(COUNTIF(Setup_Hierarchy!$J$30:$IV$30,"="&amp;$K299)&lt;&gt;0,$L299,0)</f>
        <v>0</v>
      </c>
      <c r="AM299" s="61">
        <f>IF(COUNTIF(Setup_Hierarchy!$J$31:$IV$31,"="&amp;$K299)&lt;&gt;0,$L299,0)</f>
        <v>0</v>
      </c>
      <c r="AN299" s="61">
        <f>IF(COUNTIF(Setup_Hierarchy!$J$32:$IV$32,"="&amp;$K299)&lt;&gt;0,$L299,0)</f>
        <v>0</v>
      </c>
      <c r="AO299" s="61">
        <f>IF(COUNTIF(Setup_Hierarchy!$J$33:$IV$33,"="&amp;$K299)&lt;&gt;0,$L299,0)</f>
        <v>0</v>
      </c>
      <c r="AP299" s="61">
        <f>IF(COUNTIF(Setup_Hierarchy!$J$34:$IV$34,"="&amp;$K299)&lt;&gt;0,$L299,0)</f>
        <v>0</v>
      </c>
      <c r="AQ299" s="61">
        <f>IF(COUNTIF(Setup_Hierarchy!$J$35:$IV$35,"="&amp;$K299)&lt;&gt;0,$L299,0)</f>
        <v>0</v>
      </c>
      <c r="AR299" s="61">
        <f>IF(COUNTIF(Setup_Hierarchy!$J$36:$IV$36,"="&amp;$K299)&lt;&gt;0,$L299,0)</f>
        <v>0</v>
      </c>
      <c r="AS299" s="61">
        <f>IF(COUNTIF(Setup_Hierarchy!$J$37:$IV$37,"="&amp;$K299)&lt;&gt;0,$L299,0)</f>
        <v>0</v>
      </c>
      <c r="AT299" s="61">
        <f>IF(COUNTIF(Setup_Hierarchy!$J$38:$IV$38,"="&amp;$K299)&lt;&gt;0,$L299,0)</f>
        <v>0</v>
      </c>
      <c r="AU299" s="61">
        <f>IF(COUNTIF(Setup_Hierarchy!$J$39:$IV$39,"="&amp;$K299)&lt;&gt;0,$L299,0)</f>
        <v>0</v>
      </c>
      <c r="AV299" s="61">
        <f>IF(COUNTIF(Setup_Hierarchy!$J$40:$IV$40,"="&amp;$K299)&lt;&gt;0,$L299,0)</f>
        <v>0</v>
      </c>
      <c r="AW299" s="61">
        <f>IF(COUNTIF(Setup_Hierarchy!$J$41:$IV$41,"="&amp;$K299)&lt;&gt;0,$L299,0)</f>
        <v>0</v>
      </c>
      <c r="AX299" s="61">
        <f>IF(COUNTIF(Setup_Hierarchy!$J$42:$IV$42,"="&amp;$K299)&lt;&gt;0,$L299,0)</f>
        <v>0</v>
      </c>
      <c r="AY299" s="61">
        <f>IF(COUNTIF(Setup_Hierarchy!$J$43:$IV$43,"="&amp;$K299)&lt;&gt;0,$L299,0)</f>
        <v>0</v>
      </c>
      <c r="AZ299" s="61">
        <f>IF(COUNTIF(Setup_Hierarchy!$J$44:$IV$44,"="&amp;$K299)&lt;&gt;0,$L299,0)</f>
        <v>0</v>
      </c>
      <c r="BA299" s="61">
        <f>IF(COUNTIF(Setup_Hierarchy!$J$45:$IV$45,"="&amp;$K299)&lt;&gt;0,$L299,0)</f>
        <v>0</v>
      </c>
      <c r="BB299" s="61">
        <f>IF(COUNTIF(Setup_Hierarchy!$J$46:$IV$46,"="&amp;$K299)&lt;&gt;0,$L299,0)</f>
        <v>0</v>
      </c>
      <c r="BC299" s="61">
        <f>IF(COUNTIF(Setup_Hierarchy!$J$47:$IV$47,"="&amp;$K299)&lt;&gt;0,$L299,0)</f>
        <v>0</v>
      </c>
      <c r="BD299" s="61">
        <f>IF(COUNTIF(Setup_Hierarchy!$J$48:$IV$48,"="&amp;$K299)&lt;&gt;0,$L299,0)</f>
        <v>0</v>
      </c>
      <c r="BE299" s="61">
        <f>IF(COUNTIF(Setup_Hierarchy!$J$49:$IV$49,"="&amp;$K299)&lt;&gt;0,$L299,0)</f>
        <v>0</v>
      </c>
      <c r="BF299" s="61">
        <f>IF(COUNTIF(Setup_Hierarchy!$J$50:$IV$50,"="&amp;$K299)&lt;&gt;0,$L299,0)</f>
        <v>0</v>
      </c>
      <c r="BG299" s="61">
        <f>IF(COUNTIF(Setup_Hierarchy!$J$51:$IV$51,"="&amp;$K299)&lt;&gt;0,$L299,0)</f>
        <v>0</v>
      </c>
      <c r="BH299" s="61">
        <f>IF(COUNTIF(Setup_Hierarchy!$J$52:$IV$52,"="&amp;$K299)&lt;&gt;0,$L299,0)</f>
        <v>0</v>
      </c>
      <c r="BI299" s="61">
        <f>IF(COUNTIF(Setup_Hierarchy!$J$53:$IV$53,"="&amp;$K299)&lt;&gt;0,$L299,0)</f>
        <v>0</v>
      </c>
      <c r="BJ299" s="61">
        <f>IF(COUNTIF(Setup_Hierarchy!$J$54:$IV$54,"="&amp;$K299)&lt;&gt;0,$L299,0)</f>
        <v>0</v>
      </c>
      <c r="BK299" s="61">
        <f>IF(COUNTIF(Setup_Hierarchy!$J$55:$IV$55,"="&amp;$K299)&lt;&gt;0,$L299,0)</f>
        <v>0</v>
      </c>
      <c r="BL299" s="61">
        <f>IF(COUNTIF(Setup_Hierarchy!$J$56:$IV$56,"="&amp;$K299)&lt;&gt;0,$L299,0)</f>
        <v>0</v>
      </c>
      <c r="BM299" s="61">
        <f>IF(COUNTIF(Setup_Hierarchy!$J$57:$IV$57,"="&amp;$K299)&lt;&gt;0,$L299,0)</f>
        <v>0</v>
      </c>
      <c r="BN299" s="61">
        <f>IF(COUNTIF(Setup_Hierarchy!$J$58:$IV$58,"="&amp;$K299)&lt;&gt;0,$L299,0)</f>
        <v>0</v>
      </c>
      <c r="BO299" s="61">
        <f>IF(COUNTIF(Setup_Hierarchy!$J$59:$IV$59,"="&amp;$K299)&lt;&gt;0,$L299,0)</f>
        <v>0</v>
      </c>
      <c r="BP299" s="61">
        <f>IF(COUNTIF(Setup_Hierarchy!$J$60:$IV$60,"="&amp;$K299)&lt;&gt;0,$L299,0)</f>
        <v>0</v>
      </c>
      <c r="BQ299" s="61">
        <f>IF(COUNTIF(Setup_Hierarchy!$J$61:$IV$61,"="&amp;$K299)&lt;&gt;0,$L299,0)</f>
        <v>0</v>
      </c>
      <c r="BR299" s="61">
        <f>IF(COUNTIF(Setup_Hierarchy!$J$62:$IV$62,"="&amp;$K299)&lt;&gt;0,$L299,0)</f>
        <v>0</v>
      </c>
      <c r="BS299" s="61">
        <f>IF(COUNTIF(Setup_Hierarchy!$J$63:$IV$63,"="&amp;$K299)&lt;&gt;0,$L299,0)</f>
        <v>0</v>
      </c>
      <c r="BT299" s="61">
        <f>IF(COUNTIF(Setup_Hierarchy!$J$64:$IV$64,"="&amp;$K299)&lt;&gt;0,$L299,0)</f>
        <v>0</v>
      </c>
      <c r="BU299" s="61">
        <f>IF(COUNTIF(Setup_Hierarchy!$J$65:$IV$65,"="&amp;$K299)&lt;&gt;0,$L299,0)</f>
        <v>0</v>
      </c>
      <c r="BV299" s="61">
        <f>IF(COUNTIF(Setup_Hierarchy!$J$66:$IV$66,"="&amp;$K299)&lt;&gt;0,$L299,0)</f>
        <v>0</v>
      </c>
      <c r="BW299" s="61">
        <f>IF(COUNTIF(Setup_Hierarchy!$J$67:$IV$67,"="&amp;$K299)&lt;&gt;0,$L299,0)</f>
        <v>0</v>
      </c>
      <c r="BX299" s="61">
        <f>IF(COUNTIF(Setup_Hierarchy!$J$68:$IV$68,"="&amp;$K299)&lt;&gt;0,$L299,0)</f>
        <v>0</v>
      </c>
      <c r="BY299" s="61">
        <f>IF(COUNTIF(Setup_Hierarchy!$J$69:$IV$69,"="&amp;$K299)&lt;&gt;0,$L299,0)</f>
        <v>0</v>
      </c>
      <c r="BZ299" s="61">
        <f>IF(COUNTIF(Setup_Hierarchy!$J$70:$IV$70,"="&amp;$K299)&lt;&gt;0,$L299,0)</f>
        <v>0</v>
      </c>
      <c r="CA299" s="61">
        <f>IF(COUNTIF(Setup_Hierarchy!$J$71:$IV$71,"="&amp;$K299)&lt;&gt;0,$L299,0)</f>
        <v>0</v>
      </c>
      <c r="CB299" s="61">
        <f>IF(COUNTIF(Setup_Hierarchy!$J$72:$IV$72,"="&amp;$K299)&lt;&gt;0,$L299,0)</f>
        <v>0</v>
      </c>
      <c r="CC299" s="61">
        <f>IF(COUNTIF(Setup_Hierarchy!$J$73:$IV$73,"="&amp;$K299)&lt;&gt;0,$L299,0)</f>
        <v>0</v>
      </c>
      <c r="CD299" s="61">
        <f>IF(COUNTIF(Setup_Hierarchy!$J$74:$IV$74,"="&amp;$K299)&lt;&gt;0,$L299,0)</f>
        <v>0</v>
      </c>
      <c r="CE299" s="61">
        <f>IF(COUNTIF(Setup_Hierarchy!$J$75:$IV$75,"="&amp;$K299)&lt;&gt;0,$L299,0)</f>
        <v>0</v>
      </c>
      <c r="CF299" s="61">
        <f>IF(COUNTIF(Setup_Hierarchy!$J$76:$IV$76,"="&amp;$K299)&lt;&gt;0,$L299,0)</f>
        <v>0</v>
      </c>
      <c r="CG299" s="61">
        <f>IF(COUNTIF(Setup_Hierarchy!$J$77:$IV$77,"="&amp;$K299)&lt;&gt;0,$L299,0)</f>
        <v>0</v>
      </c>
      <c r="CH299" s="61">
        <f>IF(COUNTIF(Setup_Hierarchy!$J$78:$IV$78,"="&amp;$K299)&lt;&gt;0,$L299,0)</f>
        <v>0</v>
      </c>
      <c r="CI299" s="61">
        <f>IF(COUNTIF(Setup_Hierarchy!$J$79:$IV$79,"="&amp;$K299)&lt;&gt;0,$L299,0)</f>
        <v>0</v>
      </c>
      <c r="CJ299" s="61">
        <f>IF(COUNTIF(Setup_Hierarchy!$J$80:$IV$80,"="&amp;$K299)&lt;&gt;0,$L299,0)</f>
        <v>0</v>
      </c>
      <c r="CK299" s="61">
        <f>IF(COUNTIF(Setup_Hierarchy!$J$81:$IV$81,"="&amp;$K299)&lt;&gt;0,$L299,0)</f>
        <v>0</v>
      </c>
      <c r="CL299" s="61">
        <f>IF(COUNTIF(Setup_Hierarchy!$J$82:$IV$82,"="&amp;$K299)&lt;&gt;0,$L299,0)</f>
        <v>0</v>
      </c>
      <c r="CM299" s="61">
        <f>IF(COUNTIF(Setup_Hierarchy!$J$83:$IV$83,"="&amp;$K299)&lt;&gt;0,$L299,0)</f>
        <v>0</v>
      </c>
      <c r="CN299" s="61">
        <f>IF(COUNTIF(Setup_Hierarchy!$J$84:$IV$84,"="&amp;$K299)&lt;&gt;0,$L299,0)</f>
        <v>0</v>
      </c>
      <c r="CO299" s="61">
        <f>IF(COUNTIF(Setup_Hierarchy!$J$85:$IV$85,"="&amp;$K299)&lt;&gt;0,$L299,0)</f>
        <v>0</v>
      </c>
      <c r="CP299" s="61">
        <f>IF(COUNTIF(Setup_Hierarchy!$J$86:$IV$86,"="&amp;$K299)&lt;&gt;0,$L299,0)</f>
        <v>0</v>
      </c>
      <c r="CQ299" s="61">
        <f>IF(COUNTIF(Setup_Hierarchy!$J$87:$IV$87,"="&amp;$K299)&lt;&gt;0,$L299,0)</f>
        <v>0</v>
      </c>
      <c r="CR299" s="61">
        <f>IF(COUNTIF(Setup_Hierarchy!$J$88:$IV$88,"="&amp;$K299)&lt;&gt;0,$L299,0)</f>
        <v>0</v>
      </c>
      <c r="CS299" s="61">
        <f>IF(COUNTIF(Setup_Hierarchy!$J$89:$IV$89,"="&amp;$K299)&lt;&gt;0,$L299,0)</f>
        <v>0</v>
      </c>
      <c r="CT299" s="61">
        <f>IF(COUNTIF(Setup_Hierarchy!$J$90:$IV$90,"="&amp;$K299)&lt;&gt;0,$L299,0)</f>
        <v>0</v>
      </c>
      <c r="CU299" s="61">
        <f>IF(COUNTIF(Setup_Hierarchy!$J$91:$IV$91,"="&amp;$K299)&lt;&gt;0,$L299,0)</f>
        <v>0</v>
      </c>
      <c r="CV299" s="61">
        <f>IF(COUNTIF(Setup_Hierarchy!$J$92:$IV$92,"="&amp;$K299)&lt;&gt;0,$L299,0)</f>
        <v>0</v>
      </c>
      <c r="CW299" s="61">
        <f>IF(COUNTIF(Setup_Hierarchy!$J$93:$IV$93,"="&amp;$K299)&lt;&gt;0,$L299,0)</f>
        <v>0</v>
      </c>
      <c r="CX299" s="61">
        <f>IF(COUNTIF(Setup_Hierarchy!$J$94:$IV$94,"="&amp;$K299)&lt;&gt;0,$L299,0)</f>
        <v>0</v>
      </c>
      <c r="CY299" s="61">
        <f>IF(COUNTIF(Setup_Hierarchy!$J$95:$IV$95,"="&amp;$K299)&lt;&gt;0,$L299,0)</f>
        <v>0</v>
      </c>
      <c r="CZ299" s="61">
        <f>IF(COUNTIF(Setup_Hierarchy!$J$96:$IV$96,"="&amp;$K299)&lt;&gt;0,$L299,0)</f>
        <v>0</v>
      </c>
      <c r="DA299" s="61">
        <f>IF(COUNTIF(Setup_Hierarchy!$J$97:$IV$97,"="&amp;$K299)&lt;&gt;0,$L299,0)</f>
        <v>0</v>
      </c>
      <c r="DB299" s="61">
        <f>IF(COUNTIF(Setup_Hierarchy!$J$98:$IV$98,"="&amp;$K299)&lt;&gt;0,$L299,0)</f>
        <v>0</v>
      </c>
      <c r="DC299" s="61">
        <f>IF(COUNTIF(Setup_Hierarchy!$J$99:$IV$99,"="&amp;$K299)&lt;&gt;0,$L299,0)</f>
        <v>0</v>
      </c>
      <c r="DD299" s="61">
        <f>IF(COUNTIF(Setup_Hierarchy!$J$100:$IV$100,"="&amp;$K299)&lt;&gt;0,$L299,0)</f>
        <v>0</v>
      </c>
      <c r="DE299" s="61">
        <f>IF(COUNTIF(Setup_Hierarchy!$J$101:$IV$101,"="&amp;$K299)&lt;&gt;0,$L299,0)</f>
        <v>0</v>
      </c>
      <c r="DF299" s="61">
        <f>IF(COUNTIF(Setup_Hierarchy!$J$102:$IV$102,"="&amp;$K299)&lt;&gt;0,$L299,0)</f>
        <v>0</v>
      </c>
      <c r="DG299" s="61">
        <f>IF(COUNTIF(Setup_Hierarchy!$J$103:$IV$103,"="&amp;$K299)&lt;&gt;0,$L299,0)</f>
        <v>0</v>
      </c>
      <c r="DH299" s="61">
        <f>IF(COUNTIF(Setup_Hierarchy!$J$104:$IV$104,"="&amp;$K299)&lt;&gt;0,$L299,0)</f>
        <v>0</v>
      </c>
      <c r="DI299" s="61">
        <f>IF(COUNTIF(Setup_Hierarchy!$J$105:$IV$105,"="&amp;$K299)&lt;&gt;0,$L299,0)</f>
        <v>0</v>
      </c>
      <c r="DJ299" s="61">
        <f>IF(COUNTIF(Setup_Hierarchy!$J$106:$IV$106,"="&amp;$K299)&lt;&gt;0,$L299,0)</f>
        <v>0</v>
      </c>
      <c r="DK299" s="61">
        <f>IF(COUNTIF(Setup_Hierarchy!$J$107:$IV$107,"="&amp;$K299)&lt;&gt;0,$L299,0)</f>
        <v>0</v>
      </c>
      <c r="DL299" s="61">
        <f>IF(COUNTIF(Setup_Hierarchy!$J$108:$IV$108,"="&amp;$K299)&lt;&gt;0,$L299,0)</f>
        <v>0</v>
      </c>
      <c r="DM299" s="61">
        <f>IF(COUNTIF(Setup_Hierarchy!$J$109:$IV$109,"="&amp;$K299)&lt;&gt;0,$L299,0)</f>
        <v>0</v>
      </c>
      <c r="DN299" s="61">
        <f>IF(COUNTIF(Setup_Hierarchy!$J$110:$IV$110,"="&amp;$K299)&lt;&gt;0,$L299,0)</f>
        <v>0</v>
      </c>
      <c r="DO299" s="61">
        <f>IF(COUNTIF(Setup_Hierarchy!$J$111:$IV$111,"="&amp;$K299)&lt;&gt;0,$L299,0)</f>
        <v>0</v>
      </c>
      <c r="DP299" s="61">
        <f>IF(COUNTIF(Setup_Hierarchy!$J$112:$IV$112,"="&amp;$K299)&lt;&gt;0,$L299,0)</f>
        <v>0</v>
      </c>
      <c r="DQ299" s="61">
        <f>IF(COUNTIF(Setup_Hierarchy!$J$113:$IV$113,"="&amp;$K299)&lt;&gt;0,$L299,0)</f>
        <v>0</v>
      </c>
      <c r="DR299" s="61">
        <f>IF(COUNTIF(Setup_Hierarchy!$J$114:$IV$114,"="&amp;$K299)&lt;&gt;0,$L299,0)</f>
        <v>0</v>
      </c>
      <c r="DS299" s="61">
        <f>IF(COUNTIF(Setup_Hierarchy!$J$115:$IV$115,"="&amp;$K299)&lt;&gt;0,$L299,0)</f>
        <v>0</v>
      </c>
      <c r="DT299" s="61">
        <f>IF(COUNTIF(Setup_Hierarchy!$J$116:$IV$116,"="&amp;$K299)&lt;&gt;0,$L299,0)</f>
        <v>-964.18</v>
      </c>
    </row>
    <row r="300" spans="2:124" x14ac:dyDescent="0.2">
      <c r="B300" t="s">
        <v>43</v>
      </c>
      <c r="C300">
        <v>433</v>
      </c>
      <c r="D300" t="s">
        <v>16</v>
      </c>
      <c r="E300" t="s">
        <v>369</v>
      </c>
      <c r="F300" t="s">
        <v>526</v>
      </c>
      <c r="G300" t="s">
        <v>523</v>
      </c>
      <c r="H300" t="s">
        <v>11</v>
      </c>
      <c r="I300">
        <v>0.56261700000000003</v>
      </c>
      <c r="J300">
        <v>0.29132599999999997</v>
      </c>
      <c r="K300">
        <v>625</v>
      </c>
      <c r="L300">
        <v>-2613.34</v>
      </c>
      <c r="M300" s="61">
        <f>IF(COUNTIF(Setup_Hierarchy!$J$5:$IV$5,"="&amp;$K300)&lt;&gt;0,$L300,0)</f>
        <v>-2613.34</v>
      </c>
      <c r="N300" s="61">
        <f>IF(COUNTIF(Setup_Hierarchy!$J$6:$IV$6,"="&amp;$K300)&lt;&gt;0,$L300,0)</f>
        <v>-2613.34</v>
      </c>
      <c r="O300" s="61">
        <f>IF(COUNTIF(Setup_Hierarchy!$J$7:$IV$7,"="&amp;$K300)&lt;&gt;0,$L300,0)</f>
        <v>-2613.34</v>
      </c>
      <c r="P300" s="61">
        <f>IF(COUNTIF(Setup_Hierarchy!$J$8:$IV$8,"="&amp;$K300)&lt;&gt;0,$L300,0)</f>
        <v>0</v>
      </c>
      <c r="Q300" s="61">
        <f>IF(COUNTIF(Setup_Hierarchy!$J$9:$IV$9,"="&amp;$K300)&lt;&gt;0,$L300,0)</f>
        <v>0</v>
      </c>
      <c r="R300" s="61">
        <f>IF(COUNTIF(Setup_Hierarchy!$J$10:$IV$10,"="&amp;$K300)&lt;&gt;0,$L300,0)</f>
        <v>0</v>
      </c>
      <c r="S300" s="61">
        <f>IF(COUNTIF(Setup_Hierarchy!$J$11:$IV$11,"="&amp;$K300)&lt;&gt;0,$L300,0)</f>
        <v>0</v>
      </c>
      <c r="T300" s="61">
        <f>IF(COUNTIF(Setup_Hierarchy!$J$12:$IV$12,"="&amp;$K300)&lt;&gt;0,$L300,0)</f>
        <v>0</v>
      </c>
      <c r="U300" s="61">
        <f>IF(COUNTIF(Setup_Hierarchy!$J$13:$IV$13,"="&amp;$K300)&lt;&gt;0,$L300,0)</f>
        <v>0</v>
      </c>
      <c r="V300" s="61">
        <f>IF(COUNTIF(Setup_Hierarchy!$J$14:$IV$14,"="&amp;$K300)&lt;&gt;0,$L300,0)</f>
        <v>0</v>
      </c>
      <c r="W300" s="61">
        <f>IF(COUNTIF(Setup_Hierarchy!$J$15:$IV$15,"="&amp;$K300)&lt;&gt;0,$L300,0)</f>
        <v>0</v>
      </c>
      <c r="X300" s="61">
        <f>IF(COUNTIF(Setup_Hierarchy!$J$16:$IV$16,"="&amp;$K300)&lt;&gt;0,$L300,0)</f>
        <v>0</v>
      </c>
      <c r="Y300" s="61">
        <f>IF(COUNTIF(Setup_Hierarchy!$J$17:$IV$17,"="&amp;$K300)&lt;&gt;0,$L300,0)</f>
        <v>0</v>
      </c>
      <c r="Z300" s="61">
        <f>IF(COUNTIF(Setup_Hierarchy!$J$18:$IV$18,"="&amp;$K300)&lt;&gt;0,$L300,0)</f>
        <v>0</v>
      </c>
      <c r="AA300" s="61">
        <f>IF(COUNTIF(Setup_Hierarchy!$J$19:$IV$19,"="&amp;$K300)&lt;&gt;0,$L300,0)</f>
        <v>0</v>
      </c>
      <c r="AB300" s="61">
        <f>IF(COUNTIF(Setup_Hierarchy!$J$20:$IV$20,"="&amp;$K300)&lt;&gt;0,$L300,0)</f>
        <v>0</v>
      </c>
      <c r="AC300" s="61">
        <f>IF(COUNTIF(Setup_Hierarchy!$J$21:$IV$21,"="&amp;$K300)&lt;&gt;0,$L300,0)</f>
        <v>0</v>
      </c>
      <c r="AD300" s="61">
        <f>IF(COUNTIF(Setup_Hierarchy!$J$22:$IV$22,"="&amp;$K300)&lt;&gt;0,$L300,0)</f>
        <v>0</v>
      </c>
      <c r="AE300" s="61">
        <f>IF(COUNTIF(Setup_Hierarchy!$J$23:$IV$23,"="&amp;$K300)&lt;&gt;0,$L300,0)</f>
        <v>0</v>
      </c>
      <c r="AF300" s="61">
        <f>IF(COUNTIF(Setup_Hierarchy!$J$24:$IV$24,"="&amp;$K300)&lt;&gt;0,$L300,0)</f>
        <v>0</v>
      </c>
      <c r="AG300" s="61">
        <f>IF(COUNTIF(Setup_Hierarchy!$J$25:$IV$25,"="&amp;$K300)&lt;&gt;0,$L300,0)</f>
        <v>0</v>
      </c>
      <c r="AH300" s="61">
        <f>IF(COUNTIF(Setup_Hierarchy!$J$26:$IV$26,"="&amp;$K300)&lt;&gt;0,$L300,0)</f>
        <v>0</v>
      </c>
      <c r="AI300" s="61">
        <f>IF(COUNTIF(Setup_Hierarchy!$J$27:$IV$27,"="&amp;$K300)&lt;&gt;0,$L300,0)</f>
        <v>0</v>
      </c>
      <c r="AJ300" s="61">
        <f>IF(COUNTIF(Setup_Hierarchy!$J$28:$IV$28,"="&amp;$K300)&lt;&gt;0,$L300,0)</f>
        <v>0</v>
      </c>
      <c r="AK300" s="61">
        <f>IF(COUNTIF(Setup_Hierarchy!$J$29:$IV$29,"="&amp;$K300)&lt;&gt;0,$L300,0)</f>
        <v>0</v>
      </c>
      <c r="AL300" s="61">
        <f>IF(COUNTIF(Setup_Hierarchy!$J$30:$IV$30,"="&amp;$K300)&lt;&gt;0,$L300,0)</f>
        <v>0</v>
      </c>
      <c r="AM300" s="61">
        <f>IF(COUNTIF(Setup_Hierarchy!$J$31:$IV$31,"="&amp;$K300)&lt;&gt;0,$L300,0)</f>
        <v>0</v>
      </c>
      <c r="AN300" s="61">
        <f>IF(COUNTIF(Setup_Hierarchy!$J$32:$IV$32,"="&amp;$K300)&lt;&gt;0,$L300,0)</f>
        <v>0</v>
      </c>
      <c r="AO300" s="61">
        <f>IF(COUNTIF(Setup_Hierarchy!$J$33:$IV$33,"="&amp;$K300)&lt;&gt;0,$L300,0)</f>
        <v>0</v>
      </c>
      <c r="AP300" s="61">
        <f>IF(COUNTIF(Setup_Hierarchy!$J$34:$IV$34,"="&amp;$K300)&lt;&gt;0,$L300,0)</f>
        <v>0</v>
      </c>
      <c r="AQ300" s="61">
        <f>IF(COUNTIF(Setup_Hierarchy!$J$35:$IV$35,"="&amp;$K300)&lt;&gt;0,$L300,0)</f>
        <v>0</v>
      </c>
      <c r="AR300" s="61">
        <f>IF(COUNTIF(Setup_Hierarchy!$J$36:$IV$36,"="&amp;$K300)&lt;&gt;0,$L300,0)</f>
        <v>0</v>
      </c>
      <c r="AS300" s="61">
        <f>IF(COUNTIF(Setup_Hierarchy!$J$37:$IV$37,"="&amp;$K300)&lt;&gt;0,$L300,0)</f>
        <v>0</v>
      </c>
      <c r="AT300" s="61">
        <f>IF(COUNTIF(Setup_Hierarchy!$J$38:$IV$38,"="&amp;$K300)&lt;&gt;0,$L300,0)</f>
        <v>0</v>
      </c>
      <c r="AU300" s="61">
        <f>IF(COUNTIF(Setup_Hierarchy!$J$39:$IV$39,"="&amp;$K300)&lt;&gt;0,$L300,0)</f>
        <v>0</v>
      </c>
      <c r="AV300" s="61">
        <f>IF(COUNTIF(Setup_Hierarchy!$J$40:$IV$40,"="&amp;$K300)&lt;&gt;0,$L300,0)</f>
        <v>0</v>
      </c>
      <c r="AW300" s="61">
        <f>IF(COUNTIF(Setup_Hierarchy!$J$41:$IV$41,"="&amp;$K300)&lt;&gt;0,$L300,0)</f>
        <v>0</v>
      </c>
      <c r="AX300" s="61">
        <f>IF(COUNTIF(Setup_Hierarchy!$J$42:$IV$42,"="&amp;$K300)&lt;&gt;0,$L300,0)</f>
        <v>0</v>
      </c>
      <c r="AY300" s="61">
        <f>IF(COUNTIF(Setup_Hierarchy!$J$43:$IV$43,"="&amp;$K300)&lt;&gt;0,$L300,0)</f>
        <v>0</v>
      </c>
      <c r="AZ300" s="61">
        <f>IF(COUNTIF(Setup_Hierarchy!$J$44:$IV$44,"="&amp;$K300)&lt;&gt;0,$L300,0)</f>
        <v>0</v>
      </c>
      <c r="BA300" s="61">
        <f>IF(COUNTIF(Setup_Hierarchy!$J$45:$IV$45,"="&amp;$K300)&lt;&gt;0,$L300,0)</f>
        <v>0</v>
      </c>
      <c r="BB300" s="61">
        <f>IF(COUNTIF(Setup_Hierarchy!$J$46:$IV$46,"="&amp;$K300)&lt;&gt;0,$L300,0)</f>
        <v>0</v>
      </c>
      <c r="BC300" s="61">
        <f>IF(COUNTIF(Setup_Hierarchy!$J$47:$IV$47,"="&amp;$K300)&lt;&gt;0,$L300,0)</f>
        <v>0</v>
      </c>
      <c r="BD300" s="61">
        <f>IF(COUNTIF(Setup_Hierarchy!$J$48:$IV$48,"="&amp;$K300)&lt;&gt;0,$L300,0)</f>
        <v>0</v>
      </c>
      <c r="BE300" s="61">
        <f>IF(COUNTIF(Setup_Hierarchy!$J$49:$IV$49,"="&amp;$K300)&lt;&gt;0,$L300,0)</f>
        <v>0</v>
      </c>
      <c r="BF300" s="61">
        <f>IF(COUNTIF(Setup_Hierarchy!$J$50:$IV$50,"="&amp;$K300)&lt;&gt;0,$L300,0)</f>
        <v>0</v>
      </c>
      <c r="BG300" s="61">
        <f>IF(COUNTIF(Setup_Hierarchy!$J$51:$IV$51,"="&amp;$K300)&lt;&gt;0,$L300,0)</f>
        <v>-2613.34</v>
      </c>
      <c r="BH300" s="61">
        <f>IF(COUNTIF(Setup_Hierarchy!$J$52:$IV$52,"="&amp;$K300)&lt;&gt;0,$L300,0)</f>
        <v>0</v>
      </c>
      <c r="BI300" s="61">
        <f>IF(COUNTIF(Setup_Hierarchy!$J$53:$IV$53,"="&amp;$K300)&lt;&gt;0,$L300,0)</f>
        <v>0</v>
      </c>
      <c r="BJ300" s="61">
        <f>IF(COUNTIF(Setup_Hierarchy!$J$54:$IV$54,"="&amp;$K300)&lt;&gt;0,$L300,0)</f>
        <v>0</v>
      </c>
      <c r="BK300" s="61">
        <f>IF(COUNTIF(Setup_Hierarchy!$J$55:$IV$55,"="&amp;$K300)&lt;&gt;0,$L300,0)</f>
        <v>0</v>
      </c>
      <c r="BL300" s="61">
        <f>IF(COUNTIF(Setup_Hierarchy!$J$56:$IV$56,"="&amp;$K300)&lt;&gt;0,$L300,0)</f>
        <v>0</v>
      </c>
      <c r="BM300" s="61">
        <f>IF(COUNTIF(Setup_Hierarchy!$J$57:$IV$57,"="&amp;$K300)&lt;&gt;0,$L300,0)</f>
        <v>0</v>
      </c>
      <c r="BN300" s="61">
        <f>IF(COUNTIF(Setup_Hierarchy!$J$58:$IV$58,"="&amp;$K300)&lt;&gt;0,$L300,0)</f>
        <v>0</v>
      </c>
      <c r="BO300" s="61">
        <f>IF(COUNTIF(Setup_Hierarchy!$J$59:$IV$59,"="&amp;$K300)&lt;&gt;0,$L300,0)</f>
        <v>-2613.34</v>
      </c>
      <c r="BP300" s="61">
        <f>IF(COUNTIF(Setup_Hierarchy!$J$60:$IV$60,"="&amp;$K300)&lt;&gt;0,$L300,0)</f>
        <v>0</v>
      </c>
      <c r="BQ300" s="61">
        <f>IF(COUNTIF(Setup_Hierarchy!$J$61:$IV$61,"="&amp;$K300)&lt;&gt;0,$L300,0)</f>
        <v>0</v>
      </c>
      <c r="BR300" s="61">
        <f>IF(COUNTIF(Setup_Hierarchy!$J$62:$IV$62,"="&amp;$K300)&lt;&gt;0,$L300,0)</f>
        <v>0</v>
      </c>
      <c r="BS300" s="61">
        <f>IF(COUNTIF(Setup_Hierarchy!$J$63:$IV$63,"="&amp;$K300)&lt;&gt;0,$L300,0)</f>
        <v>0</v>
      </c>
      <c r="BT300" s="61">
        <f>IF(COUNTIF(Setup_Hierarchy!$J$64:$IV$64,"="&amp;$K300)&lt;&gt;0,$L300,0)</f>
        <v>0</v>
      </c>
      <c r="BU300" s="61">
        <f>IF(COUNTIF(Setup_Hierarchy!$J$65:$IV$65,"="&amp;$K300)&lt;&gt;0,$L300,0)</f>
        <v>0</v>
      </c>
      <c r="BV300" s="61">
        <f>IF(COUNTIF(Setup_Hierarchy!$J$66:$IV$66,"="&amp;$K300)&lt;&gt;0,$L300,0)</f>
        <v>0</v>
      </c>
      <c r="BW300" s="61">
        <f>IF(COUNTIF(Setup_Hierarchy!$J$67:$IV$67,"="&amp;$K300)&lt;&gt;0,$L300,0)</f>
        <v>0</v>
      </c>
      <c r="BX300" s="61">
        <f>IF(COUNTIF(Setup_Hierarchy!$J$68:$IV$68,"="&amp;$K300)&lt;&gt;0,$L300,0)</f>
        <v>0</v>
      </c>
      <c r="BY300" s="61">
        <f>IF(COUNTIF(Setup_Hierarchy!$J$69:$IV$69,"="&amp;$K300)&lt;&gt;0,$L300,0)</f>
        <v>-2613.34</v>
      </c>
      <c r="BZ300" s="61">
        <f>IF(COUNTIF(Setup_Hierarchy!$J$70:$IV$70,"="&amp;$K300)&lt;&gt;0,$L300,0)</f>
        <v>-2613.34</v>
      </c>
      <c r="CA300" s="61">
        <f>IF(COUNTIF(Setup_Hierarchy!$J$71:$IV$71,"="&amp;$K300)&lt;&gt;0,$L300,0)</f>
        <v>0</v>
      </c>
      <c r="CB300" s="61">
        <f>IF(COUNTIF(Setup_Hierarchy!$J$72:$IV$72,"="&amp;$K300)&lt;&gt;0,$L300,0)</f>
        <v>0</v>
      </c>
      <c r="CC300" s="61">
        <f>IF(COUNTIF(Setup_Hierarchy!$J$73:$IV$73,"="&amp;$K300)&lt;&gt;0,$L300,0)</f>
        <v>0</v>
      </c>
      <c r="CD300" s="61">
        <f>IF(COUNTIF(Setup_Hierarchy!$J$74:$IV$74,"="&amp;$K300)&lt;&gt;0,$L300,0)</f>
        <v>0</v>
      </c>
      <c r="CE300" s="61">
        <f>IF(COUNTIF(Setup_Hierarchy!$J$75:$IV$75,"="&amp;$K300)&lt;&gt;0,$L300,0)</f>
        <v>0</v>
      </c>
      <c r="CF300" s="61">
        <f>IF(COUNTIF(Setup_Hierarchy!$J$76:$IV$76,"="&amp;$K300)&lt;&gt;0,$L300,0)</f>
        <v>0</v>
      </c>
      <c r="CG300" s="61">
        <f>IF(COUNTIF(Setup_Hierarchy!$J$77:$IV$77,"="&amp;$K300)&lt;&gt;0,$L300,0)</f>
        <v>0</v>
      </c>
      <c r="CH300" s="61">
        <f>IF(COUNTIF(Setup_Hierarchy!$J$78:$IV$78,"="&amp;$K300)&lt;&gt;0,$L300,0)</f>
        <v>0</v>
      </c>
      <c r="CI300" s="61">
        <f>IF(COUNTIF(Setup_Hierarchy!$J$79:$IV$79,"="&amp;$K300)&lt;&gt;0,$L300,0)</f>
        <v>0</v>
      </c>
      <c r="CJ300" s="61">
        <f>IF(COUNTIF(Setup_Hierarchy!$J$80:$IV$80,"="&amp;$K300)&lt;&gt;0,$L300,0)</f>
        <v>0</v>
      </c>
      <c r="CK300" s="61">
        <f>IF(COUNTIF(Setup_Hierarchy!$J$81:$IV$81,"="&amp;$K300)&lt;&gt;0,$L300,0)</f>
        <v>0</v>
      </c>
      <c r="CL300" s="61">
        <f>IF(COUNTIF(Setup_Hierarchy!$J$82:$IV$82,"="&amp;$K300)&lt;&gt;0,$L300,0)</f>
        <v>0</v>
      </c>
      <c r="CM300" s="61">
        <f>IF(COUNTIF(Setup_Hierarchy!$J$83:$IV$83,"="&amp;$K300)&lt;&gt;0,$L300,0)</f>
        <v>0</v>
      </c>
      <c r="CN300" s="61">
        <f>IF(COUNTIF(Setup_Hierarchy!$J$84:$IV$84,"="&amp;$K300)&lt;&gt;0,$L300,0)</f>
        <v>0</v>
      </c>
      <c r="CO300" s="61">
        <f>IF(COUNTIF(Setup_Hierarchy!$J$85:$IV$85,"="&amp;$K300)&lt;&gt;0,$L300,0)</f>
        <v>0</v>
      </c>
      <c r="CP300" s="61">
        <f>IF(COUNTIF(Setup_Hierarchy!$J$86:$IV$86,"="&amp;$K300)&lt;&gt;0,$L300,0)</f>
        <v>0</v>
      </c>
      <c r="CQ300" s="61">
        <f>IF(COUNTIF(Setup_Hierarchy!$J$87:$IV$87,"="&amp;$K300)&lt;&gt;0,$L300,0)</f>
        <v>0</v>
      </c>
      <c r="CR300" s="61">
        <f>IF(COUNTIF(Setup_Hierarchy!$J$88:$IV$88,"="&amp;$K300)&lt;&gt;0,$L300,0)</f>
        <v>0</v>
      </c>
      <c r="CS300" s="61">
        <f>IF(COUNTIF(Setup_Hierarchy!$J$89:$IV$89,"="&amp;$K300)&lt;&gt;0,$L300,0)</f>
        <v>0</v>
      </c>
      <c r="CT300" s="61">
        <f>IF(COUNTIF(Setup_Hierarchy!$J$90:$IV$90,"="&amp;$K300)&lt;&gt;0,$L300,0)</f>
        <v>0</v>
      </c>
      <c r="CU300" s="61">
        <f>IF(COUNTIF(Setup_Hierarchy!$J$91:$IV$91,"="&amp;$K300)&lt;&gt;0,$L300,0)</f>
        <v>0</v>
      </c>
      <c r="CV300" s="61">
        <f>IF(COUNTIF(Setup_Hierarchy!$J$92:$IV$92,"="&amp;$K300)&lt;&gt;0,$L300,0)</f>
        <v>0</v>
      </c>
      <c r="CW300" s="61">
        <f>IF(COUNTIF(Setup_Hierarchy!$J$93:$IV$93,"="&amp;$K300)&lt;&gt;0,$L300,0)</f>
        <v>0</v>
      </c>
      <c r="CX300" s="61">
        <f>IF(COUNTIF(Setup_Hierarchy!$J$94:$IV$94,"="&amp;$K300)&lt;&gt;0,$L300,0)</f>
        <v>0</v>
      </c>
      <c r="CY300" s="61">
        <f>IF(COUNTIF(Setup_Hierarchy!$J$95:$IV$95,"="&amp;$K300)&lt;&gt;0,$L300,0)</f>
        <v>0</v>
      </c>
      <c r="CZ300" s="61">
        <f>IF(COUNTIF(Setup_Hierarchy!$J$96:$IV$96,"="&amp;$K300)&lt;&gt;0,$L300,0)</f>
        <v>0</v>
      </c>
      <c r="DA300" s="61">
        <f>IF(COUNTIF(Setup_Hierarchy!$J$97:$IV$97,"="&amp;$K300)&lt;&gt;0,$L300,0)</f>
        <v>0</v>
      </c>
      <c r="DB300" s="61">
        <f>IF(COUNTIF(Setup_Hierarchy!$J$98:$IV$98,"="&amp;$K300)&lt;&gt;0,$L300,0)</f>
        <v>0</v>
      </c>
      <c r="DC300" s="61">
        <f>IF(COUNTIF(Setup_Hierarchy!$J$99:$IV$99,"="&amp;$K300)&lt;&gt;0,$L300,0)</f>
        <v>0</v>
      </c>
      <c r="DD300" s="61">
        <f>IF(COUNTIF(Setup_Hierarchy!$J$100:$IV$100,"="&amp;$K300)&lt;&gt;0,$L300,0)</f>
        <v>0</v>
      </c>
      <c r="DE300" s="61">
        <f>IF(COUNTIF(Setup_Hierarchy!$J$101:$IV$101,"="&amp;$K300)&lt;&gt;0,$L300,0)</f>
        <v>0</v>
      </c>
      <c r="DF300" s="61">
        <f>IF(COUNTIF(Setup_Hierarchy!$J$102:$IV$102,"="&amp;$K300)&lt;&gt;0,$L300,0)</f>
        <v>0</v>
      </c>
      <c r="DG300" s="61">
        <f>IF(COUNTIF(Setup_Hierarchy!$J$103:$IV$103,"="&amp;$K300)&lt;&gt;0,$L300,0)</f>
        <v>0</v>
      </c>
      <c r="DH300" s="61">
        <f>IF(COUNTIF(Setup_Hierarchy!$J$104:$IV$104,"="&amp;$K300)&lt;&gt;0,$L300,0)</f>
        <v>0</v>
      </c>
      <c r="DI300" s="61">
        <f>IF(COUNTIF(Setup_Hierarchy!$J$105:$IV$105,"="&amp;$K300)&lt;&gt;0,$L300,0)</f>
        <v>0</v>
      </c>
      <c r="DJ300" s="61">
        <f>IF(COUNTIF(Setup_Hierarchy!$J$106:$IV$106,"="&amp;$K300)&lt;&gt;0,$L300,0)</f>
        <v>0</v>
      </c>
      <c r="DK300" s="61">
        <f>IF(COUNTIF(Setup_Hierarchy!$J$107:$IV$107,"="&amp;$K300)&lt;&gt;0,$L300,0)</f>
        <v>0</v>
      </c>
      <c r="DL300" s="61">
        <f>IF(COUNTIF(Setup_Hierarchy!$J$108:$IV$108,"="&amp;$K300)&lt;&gt;0,$L300,0)</f>
        <v>0</v>
      </c>
      <c r="DM300" s="61">
        <f>IF(COUNTIF(Setup_Hierarchy!$J$109:$IV$109,"="&amp;$K300)&lt;&gt;0,$L300,0)</f>
        <v>0</v>
      </c>
      <c r="DN300" s="61">
        <f>IF(COUNTIF(Setup_Hierarchy!$J$110:$IV$110,"="&amp;$K300)&lt;&gt;0,$L300,0)</f>
        <v>0</v>
      </c>
      <c r="DO300" s="61">
        <f>IF(COUNTIF(Setup_Hierarchy!$J$111:$IV$111,"="&amp;$K300)&lt;&gt;0,$L300,0)</f>
        <v>0</v>
      </c>
      <c r="DP300" s="61">
        <f>IF(COUNTIF(Setup_Hierarchy!$J$112:$IV$112,"="&amp;$K300)&lt;&gt;0,$L300,0)</f>
        <v>0</v>
      </c>
      <c r="DQ300" s="61">
        <f>IF(COUNTIF(Setup_Hierarchy!$J$113:$IV$113,"="&amp;$K300)&lt;&gt;0,$L300,0)</f>
        <v>0</v>
      </c>
      <c r="DR300" s="61">
        <f>IF(COUNTIF(Setup_Hierarchy!$J$114:$IV$114,"="&amp;$K300)&lt;&gt;0,$L300,0)</f>
        <v>0</v>
      </c>
      <c r="DS300" s="61">
        <f>IF(COUNTIF(Setup_Hierarchy!$J$115:$IV$115,"="&amp;$K300)&lt;&gt;0,$L300,0)</f>
        <v>0</v>
      </c>
      <c r="DT300" s="61">
        <f>IF(COUNTIF(Setup_Hierarchy!$J$116:$IV$116,"="&amp;$K300)&lt;&gt;0,$L300,0)</f>
        <v>0</v>
      </c>
    </row>
    <row r="301" spans="2:124" x14ac:dyDescent="0.2">
      <c r="B301" t="s">
        <v>43</v>
      </c>
      <c r="C301">
        <v>433</v>
      </c>
      <c r="D301" t="s">
        <v>16</v>
      </c>
      <c r="E301" t="s">
        <v>369</v>
      </c>
      <c r="F301" t="s">
        <v>526</v>
      </c>
      <c r="G301" t="s">
        <v>523</v>
      </c>
      <c r="H301" t="s">
        <v>11</v>
      </c>
      <c r="I301">
        <v>0.56261700000000003</v>
      </c>
      <c r="J301">
        <v>0.29132599999999997</v>
      </c>
      <c r="K301">
        <v>626</v>
      </c>
      <c r="L301">
        <v>-494.65</v>
      </c>
      <c r="M301" s="61">
        <f>IF(COUNTIF(Setup_Hierarchy!$J$5:$IV$5,"="&amp;$K301)&lt;&gt;0,$L301,0)</f>
        <v>-494.65</v>
      </c>
      <c r="N301" s="61">
        <f>IF(COUNTIF(Setup_Hierarchy!$J$6:$IV$6,"="&amp;$K301)&lt;&gt;0,$L301,0)</f>
        <v>-494.65</v>
      </c>
      <c r="O301" s="61">
        <f>IF(COUNTIF(Setup_Hierarchy!$J$7:$IV$7,"="&amp;$K301)&lt;&gt;0,$L301,0)</f>
        <v>-494.65</v>
      </c>
      <c r="P301" s="61">
        <f>IF(COUNTIF(Setup_Hierarchy!$J$8:$IV$8,"="&amp;$K301)&lt;&gt;0,$L301,0)</f>
        <v>0</v>
      </c>
      <c r="Q301" s="61">
        <f>IF(COUNTIF(Setup_Hierarchy!$J$9:$IV$9,"="&amp;$K301)&lt;&gt;0,$L301,0)</f>
        <v>0</v>
      </c>
      <c r="R301" s="61">
        <f>IF(COUNTIF(Setup_Hierarchy!$J$10:$IV$10,"="&amp;$K301)&lt;&gt;0,$L301,0)</f>
        <v>0</v>
      </c>
      <c r="S301" s="61">
        <f>IF(COUNTIF(Setup_Hierarchy!$J$11:$IV$11,"="&amp;$K301)&lt;&gt;0,$L301,0)</f>
        <v>0</v>
      </c>
      <c r="T301" s="61">
        <f>IF(COUNTIF(Setup_Hierarchy!$J$12:$IV$12,"="&amp;$K301)&lt;&gt;0,$L301,0)</f>
        <v>0</v>
      </c>
      <c r="U301" s="61">
        <f>IF(COUNTIF(Setup_Hierarchy!$J$13:$IV$13,"="&amp;$K301)&lt;&gt;0,$L301,0)</f>
        <v>0</v>
      </c>
      <c r="V301" s="61">
        <f>IF(COUNTIF(Setup_Hierarchy!$J$14:$IV$14,"="&amp;$K301)&lt;&gt;0,$L301,0)</f>
        <v>0</v>
      </c>
      <c r="W301" s="61">
        <f>IF(COUNTIF(Setup_Hierarchy!$J$15:$IV$15,"="&amp;$K301)&lt;&gt;0,$L301,0)</f>
        <v>0</v>
      </c>
      <c r="X301" s="61">
        <f>IF(COUNTIF(Setup_Hierarchy!$J$16:$IV$16,"="&amp;$K301)&lt;&gt;0,$L301,0)</f>
        <v>0</v>
      </c>
      <c r="Y301" s="61">
        <f>IF(COUNTIF(Setup_Hierarchy!$J$17:$IV$17,"="&amp;$K301)&lt;&gt;0,$L301,0)</f>
        <v>0</v>
      </c>
      <c r="Z301" s="61">
        <f>IF(COUNTIF(Setup_Hierarchy!$J$18:$IV$18,"="&amp;$K301)&lt;&gt;0,$L301,0)</f>
        <v>0</v>
      </c>
      <c r="AA301" s="61">
        <f>IF(COUNTIF(Setup_Hierarchy!$J$19:$IV$19,"="&amp;$K301)&lt;&gt;0,$L301,0)</f>
        <v>0</v>
      </c>
      <c r="AB301" s="61">
        <f>IF(COUNTIF(Setup_Hierarchy!$J$20:$IV$20,"="&amp;$K301)&lt;&gt;0,$L301,0)</f>
        <v>0</v>
      </c>
      <c r="AC301" s="61">
        <f>IF(COUNTIF(Setup_Hierarchy!$J$21:$IV$21,"="&amp;$K301)&lt;&gt;0,$L301,0)</f>
        <v>0</v>
      </c>
      <c r="AD301" s="61">
        <f>IF(COUNTIF(Setup_Hierarchy!$J$22:$IV$22,"="&amp;$K301)&lt;&gt;0,$L301,0)</f>
        <v>0</v>
      </c>
      <c r="AE301" s="61">
        <f>IF(COUNTIF(Setup_Hierarchy!$J$23:$IV$23,"="&amp;$K301)&lt;&gt;0,$L301,0)</f>
        <v>0</v>
      </c>
      <c r="AF301" s="61">
        <f>IF(COUNTIF(Setup_Hierarchy!$J$24:$IV$24,"="&amp;$K301)&lt;&gt;0,$L301,0)</f>
        <v>0</v>
      </c>
      <c r="AG301" s="61">
        <f>IF(COUNTIF(Setup_Hierarchy!$J$25:$IV$25,"="&amp;$K301)&lt;&gt;0,$L301,0)</f>
        <v>0</v>
      </c>
      <c r="AH301" s="61">
        <f>IF(COUNTIF(Setup_Hierarchy!$J$26:$IV$26,"="&amp;$K301)&lt;&gt;0,$L301,0)</f>
        <v>0</v>
      </c>
      <c r="AI301" s="61">
        <f>IF(COUNTIF(Setup_Hierarchy!$J$27:$IV$27,"="&amp;$K301)&lt;&gt;0,$L301,0)</f>
        <v>0</v>
      </c>
      <c r="AJ301" s="61">
        <f>IF(COUNTIF(Setup_Hierarchy!$J$28:$IV$28,"="&amp;$K301)&lt;&gt;0,$L301,0)</f>
        <v>0</v>
      </c>
      <c r="AK301" s="61">
        <f>IF(COUNTIF(Setup_Hierarchy!$J$29:$IV$29,"="&amp;$K301)&lt;&gt;0,$L301,0)</f>
        <v>0</v>
      </c>
      <c r="AL301" s="61">
        <f>IF(COUNTIF(Setup_Hierarchy!$J$30:$IV$30,"="&amp;$K301)&lt;&gt;0,$L301,0)</f>
        <v>0</v>
      </c>
      <c r="AM301" s="61">
        <f>IF(COUNTIF(Setup_Hierarchy!$J$31:$IV$31,"="&amp;$K301)&lt;&gt;0,$L301,0)</f>
        <v>0</v>
      </c>
      <c r="AN301" s="61">
        <f>IF(COUNTIF(Setup_Hierarchy!$J$32:$IV$32,"="&amp;$K301)&lt;&gt;0,$L301,0)</f>
        <v>0</v>
      </c>
      <c r="AO301" s="61">
        <f>IF(COUNTIF(Setup_Hierarchy!$J$33:$IV$33,"="&amp;$K301)&lt;&gt;0,$L301,0)</f>
        <v>0</v>
      </c>
      <c r="AP301" s="61">
        <f>IF(COUNTIF(Setup_Hierarchy!$J$34:$IV$34,"="&amp;$K301)&lt;&gt;0,$L301,0)</f>
        <v>0</v>
      </c>
      <c r="AQ301" s="61">
        <f>IF(COUNTIF(Setup_Hierarchy!$J$35:$IV$35,"="&amp;$K301)&lt;&gt;0,$L301,0)</f>
        <v>0</v>
      </c>
      <c r="AR301" s="61">
        <f>IF(COUNTIF(Setup_Hierarchy!$J$36:$IV$36,"="&amp;$K301)&lt;&gt;0,$L301,0)</f>
        <v>0</v>
      </c>
      <c r="AS301" s="61">
        <f>IF(COUNTIF(Setup_Hierarchy!$J$37:$IV$37,"="&amp;$K301)&lt;&gt;0,$L301,0)</f>
        <v>0</v>
      </c>
      <c r="AT301" s="61">
        <f>IF(COUNTIF(Setup_Hierarchy!$J$38:$IV$38,"="&amp;$K301)&lt;&gt;0,$L301,0)</f>
        <v>0</v>
      </c>
      <c r="AU301" s="61">
        <f>IF(COUNTIF(Setup_Hierarchy!$J$39:$IV$39,"="&amp;$K301)&lt;&gt;0,$L301,0)</f>
        <v>0</v>
      </c>
      <c r="AV301" s="61">
        <f>IF(COUNTIF(Setup_Hierarchy!$J$40:$IV$40,"="&amp;$K301)&lt;&gt;0,$L301,0)</f>
        <v>0</v>
      </c>
      <c r="AW301" s="61">
        <f>IF(COUNTIF(Setup_Hierarchy!$J$41:$IV$41,"="&amp;$K301)&lt;&gt;0,$L301,0)</f>
        <v>0</v>
      </c>
      <c r="AX301" s="61">
        <f>IF(COUNTIF(Setup_Hierarchy!$J$42:$IV$42,"="&amp;$K301)&lt;&gt;0,$L301,0)</f>
        <v>0</v>
      </c>
      <c r="AY301" s="61">
        <f>IF(COUNTIF(Setup_Hierarchy!$J$43:$IV$43,"="&amp;$K301)&lt;&gt;0,$L301,0)</f>
        <v>0</v>
      </c>
      <c r="AZ301" s="61">
        <f>IF(COUNTIF(Setup_Hierarchy!$J$44:$IV$44,"="&amp;$K301)&lt;&gt;0,$L301,0)</f>
        <v>0</v>
      </c>
      <c r="BA301" s="61">
        <f>IF(COUNTIF(Setup_Hierarchy!$J$45:$IV$45,"="&amp;$K301)&lt;&gt;0,$L301,0)</f>
        <v>0</v>
      </c>
      <c r="BB301" s="61">
        <f>IF(COUNTIF(Setup_Hierarchy!$J$46:$IV$46,"="&amp;$K301)&lt;&gt;0,$L301,0)</f>
        <v>0</v>
      </c>
      <c r="BC301" s="61">
        <f>IF(COUNTIF(Setup_Hierarchy!$J$47:$IV$47,"="&amp;$K301)&lt;&gt;0,$L301,0)</f>
        <v>0</v>
      </c>
      <c r="BD301" s="61">
        <f>IF(COUNTIF(Setup_Hierarchy!$J$48:$IV$48,"="&amp;$K301)&lt;&gt;0,$L301,0)</f>
        <v>0</v>
      </c>
      <c r="BE301" s="61">
        <f>IF(COUNTIF(Setup_Hierarchy!$J$49:$IV$49,"="&amp;$K301)&lt;&gt;0,$L301,0)</f>
        <v>0</v>
      </c>
      <c r="BF301" s="61">
        <f>IF(COUNTIF(Setup_Hierarchy!$J$50:$IV$50,"="&amp;$K301)&lt;&gt;0,$L301,0)</f>
        <v>0</v>
      </c>
      <c r="BG301" s="61">
        <f>IF(COUNTIF(Setup_Hierarchy!$J$51:$IV$51,"="&amp;$K301)&lt;&gt;0,$L301,0)</f>
        <v>-494.65</v>
      </c>
      <c r="BH301" s="61">
        <f>IF(COUNTIF(Setup_Hierarchy!$J$52:$IV$52,"="&amp;$K301)&lt;&gt;0,$L301,0)</f>
        <v>0</v>
      </c>
      <c r="BI301" s="61">
        <f>IF(COUNTIF(Setup_Hierarchy!$J$53:$IV$53,"="&amp;$K301)&lt;&gt;0,$L301,0)</f>
        <v>0</v>
      </c>
      <c r="BJ301" s="61">
        <f>IF(COUNTIF(Setup_Hierarchy!$J$54:$IV$54,"="&amp;$K301)&lt;&gt;0,$L301,0)</f>
        <v>0</v>
      </c>
      <c r="BK301" s="61">
        <f>IF(COUNTIF(Setup_Hierarchy!$J$55:$IV$55,"="&amp;$K301)&lt;&gt;0,$L301,0)</f>
        <v>0</v>
      </c>
      <c r="BL301" s="61">
        <f>IF(COUNTIF(Setup_Hierarchy!$J$56:$IV$56,"="&amp;$K301)&lt;&gt;0,$L301,0)</f>
        <v>0</v>
      </c>
      <c r="BM301" s="61">
        <f>IF(COUNTIF(Setup_Hierarchy!$J$57:$IV$57,"="&amp;$K301)&lt;&gt;0,$L301,0)</f>
        <v>0</v>
      </c>
      <c r="BN301" s="61">
        <f>IF(COUNTIF(Setup_Hierarchy!$J$58:$IV$58,"="&amp;$K301)&lt;&gt;0,$L301,0)</f>
        <v>0</v>
      </c>
      <c r="BO301" s="61">
        <f>IF(COUNTIF(Setup_Hierarchy!$J$59:$IV$59,"="&amp;$K301)&lt;&gt;0,$L301,0)</f>
        <v>-494.65</v>
      </c>
      <c r="BP301" s="61">
        <f>IF(COUNTIF(Setup_Hierarchy!$J$60:$IV$60,"="&amp;$K301)&lt;&gt;0,$L301,0)</f>
        <v>0</v>
      </c>
      <c r="BQ301" s="61">
        <f>IF(COUNTIF(Setup_Hierarchy!$J$61:$IV$61,"="&amp;$K301)&lt;&gt;0,$L301,0)</f>
        <v>0</v>
      </c>
      <c r="BR301" s="61">
        <f>IF(COUNTIF(Setup_Hierarchy!$J$62:$IV$62,"="&amp;$K301)&lt;&gt;0,$L301,0)</f>
        <v>0</v>
      </c>
      <c r="BS301" s="61">
        <f>IF(COUNTIF(Setup_Hierarchy!$J$63:$IV$63,"="&amp;$K301)&lt;&gt;0,$L301,0)</f>
        <v>0</v>
      </c>
      <c r="BT301" s="61">
        <f>IF(COUNTIF(Setup_Hierarchy!$J$64:$IV$64,"="&amp;$K301)&lt;&gt;0,$L301,0)</f>
        <v>0</v>
      </c>
      <c r="BU301" s="61">
        <f>IF(COUNTIF(Setup_Hierarchy!$J$65:$IV$65,"="&amp;$K301)&lt;&gt;0,$L301,0)</f>
        <v>0</v>
      </c>
      <c r="BV301" s="61">
        <f>IF(COUNTIF(Setup_Hierarchy!$J$66:$IV$66,"="&amp;$K301)&lt;&gt;0,$L301,0)</f>
        <v>0</v>
      </c>
      <c r="BW301" s="61">
        <f>IF(COUNTIF(Setup_Hierarchy!$J$67:$IV$67,"="&amp;$K301)&lt;&gt;0,$L301,0)</f>
        <v>0</v>
      </c>
      <c r="BX301" s="61">
        <f>IF(COUNTIF(Setup_Hierarchy!$J$68:$IV$68,"="&amp;$K301)&lt;&gt;0,$L301,0)</f>
        <v>0</v>
      </c>
      <c r="BY301" s="61">
        <f>IF(COUNTIF(Setup_Hierarchy!$J$69:$IV$69,"="&amp;$K301)&lt;&gt;0,$L301,0)</f>
        <v>0</v>
      </c>
      <c r="BZ301" s="61">
        <f>IF(COUNTIF(Setup_Hierarchy!$J$70:$IV$70,"="&amp;$K301)&lt;&gt;0,$L301,0)</f>
        <v>0</v>
      </c>
      <c r="CA301" s="61">
        <f>IF(COUNTIF(Setup_Hierarchy!$J$71:$IV$71,"="&amp;$K301)&lt;&gt;0,$L301,0)</f>
        <v>0</v>
      </c>
      <c r="CB301" s="61">
        <f>IF(COUNTIF(Setup_Hierarchy!$J$72:$IV$72,"="&amp;$K301)&lt;&gt;0,$L301,0)</f>
        <v>-494.65</v>
      </c>
      <c r="CC301" s="61">
        <f>IF(COUNTIF(Setup_Hierarchy!$J$73:$IV$73,"="&amp;$K301)&lt;&gt;0,$L301,0)</f>
        <v>-494.65</v>
      </c>
      <c r="CD301" s="61">
        <f>IF(COUNTIF(Setup_Hierarchy!$J$74:$IV$74,"="&amp;$K301)&lt;&gt;0,$L301,0)</f>
        <v>0</v>
      </c>
      <c r="CE301" s="61">
        <f>IF(COUNTIF(Setup_Hierarchy!$J$75:$IV$75,"="&amp;$K301)&lt;&gt;0,$L301,0)</f>
        <v>0</v>
      </c>
      <c r="CF301" s="61">
        <f>IF(COUNTIF(Setup_Hierarchy!$J$76:$IV$76,"="&amp;$K301)&lt;&gt;0,$L301,0)</f>
        <v>0</v>
      </c>
      <c r="CG301" s="61">
        <f>IF(COUNTIF(Setup_Hierarchy!$J$77:$IV$77,"="&amp;$K301)&lt;&gt;0,$L301,0)</f>
        <v>0</v>
      </c>
      <c r="CH301" s="61">
        <f>IF(COUNTIF(Setup_Hierarchy!$J$78:$IV$78,"="&amp;$K301)&lt;&gt;0,$L301,0)</f>
        <v>0</v>
      </c>
      <c r="CI301" s="61">
        <f>IF(COUNTIF(Setup_Hierarchy!$J$79:$IV$79,"="&amp;$K301)&lt;&gt;0,$L301,0)</f>
        <v>0</v>
      </c>
      <c r="CJ301" s="61">
        <f>IF(COUNTIF(Setup_Hierarchy!$J$80:$IV$80,"="&amp;$K301)&lt;&gt;0,$L301,0)</f>
        <v>0</v>
      </c>
      <c r="CK301" s="61">
        <f>IF(COUNTIF(Setup_Hierarchy!$J$81:$IV$81,"="&amp;$K301)&lt;&gt;0,$L301,0)</f>
        <v>0</v>
      </c>
      <c r="CL301" s="61">
        <f>IF(COUNTIF(Setup_Hierarchy!$J$82:$IV$82,"="&amp;$K301)&lt;&gt;0,$L301,0)</f>
        <v>0</v>
      </c>
      <c r="CM301" s="61">
        <f>IF(COUNTIF(Setup_Hierarchy!$J$83:$IV$83,"="&amp;$K301)&lt;&gt;0,$L301,0)</f>
        <v>0</v>
      </c>
      <c r="CN301" s="61">
        <f>IF(COUNTIF(Setup_Hierarchy!$J$84:$IV$84,"="&amp;$K301)&lt;&gt;0,$L301,0)</f>
        <v>0</v>
      </c>
      <c r="CO301" s="61">
        <f>IF(COUNTIF(Setup_Hierarchy!$J$85:$IV$85,"="&amp;$K301)&lt;&gt;0,$L301,0)</f>
        <v>0</v>
      </c>
      <c r="CP301" s="61">
        <f>IF(COUNTIF(Setup_Hierarchy!$J$86:$IV$86,"="&amp;$K301)&lt;&gt;0,$L301,0)</f>
        <v>0</v>
      </c>
      <c r="CQ301" s="61">
        <f>IF(COUNTIF(Setup_Hierarchy!$J$87:$IV$87,"="&amp;$K301)&lt;&gt;0,$L301,0)</f>
        <v>0</v>
      </c>
      <c r="CR301" s="61">
        <f>IF(COUNTIF(Setup_Hierarchy!$J$88:$IV$88,"="&amp;$K301)&lt;&gt;0,$L301,0)</f>
        <v>0</v>
      </c>
      <c r="CS301" s="61">
        <f>IF(COUNTIF(Setup_Hierarchy!$J$89:$IV$89,"="&amp;$K301)&lt;&gt;0,$L301,0)</f>
        <v>0</v>
      </c>
      <c r="CT301" s="61">
        <f>IF(COUNTIF(Setup_Hierarchy!$J$90:$IV$90,"="&amp;$K301)&lt;&gt;0,$L301,0)</f>
        <v>0</v>
      </c>
      <c r="CU301" s="61">
        <f>IF(COUNTIF(Setup_Hierarchy!$J$91:$IV$91,"="&amp;$K301)&lt;&gt;0,$L301,0)</f>
        <v>0</v>
      </c>
      <c r="CV301" s="61">
        <f>IF(COUNTIF(Setup_Hierarchy!$J$92:$IV$92,"="&amp;$K301)&lt;&gt;0,$L301,0)</f>
        <v>0</v>
      </c>
      <c r="CW301" s="61">
        <f>IF(COUNTIF(Setup_Hierarchy!$J$93:$IV$93,"="&amp;$K301)&lt;&gt;0,$L301,0)</f>
        <v>0</v>
      </c>
      <c r="CX301" s="61">
        <f>IF(COUNTIF(Setup_Hierarchy!$J$94:$IV$94,"="&amp;$K301)&lt;&gt;0,$L301,0)</f>
        <v>0</v>
      </c>
      <c r="CY301" s="61">
        <f>IF(COUNTIF(Setup_Hierarchy!$J$95:$IV$95,"="&amp;$K301)&lt;&gt;0,$L301,0)</f>
        <v>0</v>
      </c>
      <c r="CZ301" s="61">
        <f>IF(COUNTIF(Setup_Hierarchy!$J$96:$IV$96,"="&amp;$K301)&lt;&gt;0,$L301,0)</f>
        <v>0</v>
      </c>
      <c r="DA301" s="61">
        <f>IF(COUNTIF(Setup_Hierarchy!$J$97:$IV$97,"="&amp;$K301)&lt;&gt;0,$L301,0)</f>
        <v>0</v>
      </c>
      <c r="DB301" s="61">
        <f>IF(COUNTIF(Setup_Hierarchy!$J$98:$IV$98,"="&amp;$K301)&lt;&gt;0,$L301,0)</f>
        <v>0</v>
      </c>
      <c r="DC301" s="61">
        <f>IF(COUNTIF(Setup_Hierarchy!$J$99:$IV$99,"="&amp;$K301)&lt;&gt;0,$L301,0)</f>
        <v>0</v>
      </c>
      <c r="DD301" s="61">
        <f>IF(COUNTIF(Setup_Hierarchy!$J$100:$IV$100,"="&amp;$K301)&lt;&gt;0,$L301,0)</f>
        <v>0</v>
      </c>
      <c r="DE301" s="61">
        <f>IF(COUNTIF(Setup_Hierarchy!$J$101:$IV$101,"="&amp;$K301)&lt;&gt;0,$L301,0)</f>
        <v>0</v>
      </c>
      <c r="DF301" s="61">
        <f>IF(COUNTIF(Setup_Hierarchy!$J$102:$IV$102,"="&amp;$K301)&lt;&gt;0,$L301,0)</f>
        <v>0</v>
      </c>
      <c r="DG301" s="61">
        <f>IF(COUNTIF(Setup_Hierarchy!$J$103:$IV$103,"="&amp;$K301)&lt;&gt;0,$L301,0)</f>
        <v>0</v>
      </c>
      <c r="DH301" s="61">
        <f>IF(COUNTIF(Setup_Hierarchy!$J$104:$IV$104,"="&amp;$K301)&lt;&gt;0,$L301,0)</f>
        <v>0</v>
      </c>
      <c r="DI301" s="61">
        <f>IF(COUNTIF(Setup_Hierarchy!$J$105:$IV$105,"="&amp;$K301)&lt;&gt;0,$L301,0)</f>
        <v>0</v>
      </c>
      <c r="DJ301" s="61">
        <f>IF(COUNTIF(Setup_Hierarchy!$J$106:$IV$106,"="&amp;$K301)&lt;&gt;0,$L301,0)</f>
        <v>0</v>
      </c>
      <c r="DK301" s="61">
        <f>IF(COUNTIF(Setup_Hierarchy!$J$107:$IV$107,"="&amp;$K301)&lt;&gt;0,$L301,0)</f>
        <v>0</v>
      </c>
      <c r="DL301" s="61">
        <f>IF(COUNTIF(Setup_Hierarchy!$J$108:$IV$108,"="&amp;$K301)&lt;&gt;0,$L301,0)</f>
        <v>0</v>
      </c>
      <c r="DM301" s="61">
        <f>IF(COUNTIF(Setup_Hierarchy!$J$109:$IV$109,"="&amp;$K301)&lt;&gt;0,$L301,0)</f>
        <v>0</v>
      </c>
      <c r="DN301" s="61">
        <f>IF(COUNTIF(Setup_Hierarchy!$J$110:$IV$110,"="&amp;$K301)&lt;&gt;0,$L301,0)</f>
        <v>0</v>
      </c>
      <c r="DO301" s="61">
        <f>IF(COUNTIF(Setup_Hierarchy!$J$111:$IV$111,"="&amp;$K301)&lt;&gt;0,$L301,0)</f>
        <v>0</v>
      </c>
      <c r="DP301" s="61">
        <f>IF(COUNTIF(Setup_Hierarchy!$J$112:$IV$112,"="&amp;$K301)&lt;&gt;0,$L301,0)</f>
        <v>0</v>
      </c>
      <c r="DQ301" s="61">
        <f>IF(COUNTIF(Setup_Hierarchy!$J$113:$IV$113,"="&amp;$K301)&lt;&gt;0,$L301,0)</f>
        <v>0</v>
      </c>
      <c r="DR301" s="61">
        <f>IF(COUNTIF(Setup_Hierarchy!$J$114:$IV$114,"="&amp;$K301)&lt;&gt;0,$L301,0)</f>
        <v>0</v>
      </c>
      <c r="DS301" s="61">
        <f>IF(COUNTIF(Setup_Hierarchy!$J$115:$IV$115,"="&amp;$K301)&lt;&gt;0,$L301,0)</f>
        <v>0</v>
      </c>
      <c r="DT301" s="61">
        <f>IF(COUNTIF(Setup_Hierarchy!$J$116:$IV$116,"="&amp;$K301)&lt;&gt;0,$L301,0)</f>
        <v>0</v>
      </c>
    </row>
    <row r="302" spans="2:124" x14ac:dyDescent="0.2">
      <c r="B302" t="s">
        <v>43</v>
      </c>
      <c r="C302">
        <v>433</v>
      </c>
      <c r="D302" t="s">
        <v>16</v>
      </c>
      <c r="E302" t="s">
        <v>369</v>
      </c>
      <c r="F302" t="s">
        <v>526</v>
      </c>
      <c r="G302" t="s">
        <v>523</v>
      </c>
      <c r="H302" t="s">
        <v>11</v>
      </c>
      <c r="I302">
        <v>0.56261700000000003</v>
      </c>
      <c r="J302">
        <v>0.29132599999999997</v>
      </c>
      <c r="K302">
        <v>628</v>
      </c>
      <c r="L302">
        <v>-1078.19</v>
      </c>
      <c r="M302" s="61">
        <f>IF(COUNTIF(Setup_Hierarchy!$J$5:$IV$5,"="&amp;$K302)&lt;&gt;0,$L302,0)</f>
        <v>-1078.19</v>
      </c>
      <c r="N302" s="61">
        <f>IF(COUNTIF(Setup_Hierarchy!$J$6:$IV$6,"="&amp;$K302)&lt;&gt;0,$L302,0)</f>
        <v>-1078.19</v>
      </c>
      <c r="O302" s="61">
        <f>IF(COUNTIF(Setup_Hierarchy!$J$7:$IV$7,"="&amp;$K302)&lt;&gt;0,$L302,0)</f>
        <v>-1078.19</v>
      </c>
      <c r="P302" s="61">
        <f>IF(COUNTIF(Setup_Hierarchy!$J$8:$IV$8,"="&amp;$K302)&lt;&gt;0,$L302,0)</f>
        <v>0</v>
      </c>
      <c r="Q302" s="61">
        <f>IF(COUNTIF(Setup_Hierarchy!$J$9:$IV$9,"="&amp;$K302)&lt;&gt;0,$L302,0)</f>
        <v>0</v>
      </c>
      <c r="R302" s="61">
        <f>IF(COUNTIF(Setup_Hierarchy!$J$10:$IV$10,"="&amp;$K302)&lt;&gt;0,$L302,0)</f>
        <v>0</v>
      </c>
      <c r="S302" s="61">
        <f>IF(COUNTIF(Setup_Hierarchy!$J$11:$IV$11,"="&amp;$K302)&lt;&gt;0,$L302,0)</f>
        <v>0</v>
      </c>
      <c r="T302" s="61">
        <f>IF(COUNTIF(Setup_Hierarchy!$J$12:$IV$12,"="&amp;$K302)&lt;&gt;0,$L302,0)</f>
        <v>0</v>
      </c>
      <c r="U302" s="61">
        <f>IF(COUNTIF(Setup_Hierarchy!$J$13:$IV$13,"="&amp;$K302)&lt;&gt;0,$L302,0)</f>
        <v>0</v>
      </c>
      <c r="V302" s="61">
        <f>IF(COUNTIF(Setup_Hierarchy!$J$14:$IV$14,"="&amp;$K302)&lt;&gt;0,$L302,0)</f>
        <v>0</v>
      </c>
      <c r="W302" s="61">
        <f>IF(COUNTIF(Setup_Hierarchy!$J$15:$IV$15,"="&amp;$K302)&lt;&gt;0,$L302,0)</f>
        <v>0</v>
      </c>
      <c r="X302" s="61">
        <f>IF(COUNTIF(Setup_Hierarchy!$J$16:$IV$16,"="&amp;$K302)&lt;&gt;0,$L302,0)</f>
        <v>0</v>
      </c>
      <c r="Y302" s="61">
        <f>IF(COUNTIF(Setup_Hierarchy!$J$17:$IV$17,"="&amp;$K302)&lt;&gt;0,$L302,0)</f>
        <v>0</v>
      </c>
      <c r="Z302" s="61">
        <f>IF(COUNTIF(Setup_Hierarchy!$J$18:$IV$18,"="&amp;$K302)&lt;&gt;0,$L302,0)</f>
        <v>0</v>
      </c>
      <c r="AA302" s="61">
        <f>IF(COUNTIF(Setup_Hierarchy!$J$19:$IV$19,"="&amp;$K302)&lt;&gt;0,$L302,0)</f>
        <v>0</v>
      </c>
      <c r="AB302" s="61">
        <f>IF(COUNTIF(Setup_Hierarchy!$J$20:$IV$20,"="&amp;$K302)&lt;&gt;0,$L302,0)</f>
        <v>0</v>
      </c>
      <c r="AC302" s="61">
        <f>IF(COUNTIF(Setup_Hierarchy!$J$21:$IV$21,"="&amp;$K302)&lt;&gt;0,$L302,0)</f>
        <v>0</v>
      </c>
      <c r="AD302" s="61">
        <f>IF(COUNTIF(Setup_Hierarchy!$J$22:$IV$22,"="&amp;$K302)&lt;&gt;0,$L302,0)</f>
        <v>0</v>
      </c>
      <c r="AE302" s="61">
        <f>IF(COUNTIF(Setup_Hierarchy!$J$23:$IV$23,"="&amp;$K302)&lt;&gt;0,$L302,0)</f>
        <v>0</v>
      </c>
      <c r="AF302" s="61">
        <f>IF(COUNTIF(Setup_Hierarchy!$J$24:$IV$24,"="&amp;$K302)&lt;&gt;0,$L302,0)</f>
        <v>0</v>
      </c>
      <c r="AG302" s="61">
        <f>IF(COUNTIF(Setup_Hierarchy!$J$25:$IV$25,"="&amp;$K302)&lt;&gt;0,$L302,0)</f>
        <v>0</v>
      </c>
      <c r="AH302" s="61">
        <f>IF(COUNTIF(Setup_Hierarchy!$J$26:$IV$26,"="&amp;$K302)&lt;&gt;0,$L302,0)</f>
        <v>0</v>
      </c>
      <c r="AI302" s="61">
        <f>IF(COUNTIF(Setup_Hierarchy!$J$27:$IV$27,"="&amp;$K302)&lt;&gt;0,$L302,0)</f>
        <v>0</v>
      </c>
      <c r="AJ302" s="61">
        <f>IF(COUNTIF(Setup_Hierarchy!$J$28:$IV$28,"="&amp;$K302)&lt;&gt;0,$L302,0)</f>
        <v>0</v>
      </c>
      <c r="AK302" s="61">
        <f>IF(COUNTIF(Setup_Hierarchy!$J$29:$IV$29,"="&amp;$K302)&lt;&gt;0,$L302,0)</f>
        <v>0</v>
      </c>
      <c r="AL302" s="61">
        <f>IF(COUNTIF(Setup_Hierarchy!$J$30:$IV$30,"="&amp;$K302)&lt;&gt;0,$L302,0)</f>
        <v>0</v>
      </c>
      <c r="AM302" s="61">
        <f>IF(COUNTIF(Setup_Hierarchy!$J$31:$IV$31,"="&amp;$K302)&lt;&gt;0,$L302,0)</f>
        <v>0</v>
      </c>
      <c r="AN302" s="61">
        <f>IF(COUNTIF(Setup_Hierarchy!$J$32:$IV$32,"="&amp;$K302)&lt;&gt;0,$L302,0)</f>
        <v>0</v>
      </c>
      <c r="AO302" s="61">
        <f>IF(COUNTIF(Setup_Hierarchy!$J$33:$IV$33,"="&amp;$K302)&lt;&gt;0,$L302,0)</f>
        <v>0</v>
      </c>
      <c r="AP302" s="61">
        <f>IF(COUNTIF(Setup_Hierarchy!$J$34:$IV$34,"="&amp;$K302)&lt;&gt;0,$L302,0)</f>
        <v>0</v>
      </c>
      <c r="AQ302" s="61">
        <f>IF(COUNTIF(Setup_Hierarchy!$J$35:$IV$35,"="&amp;$K302)&lt;&gt;0,$L302,0)</f>
        <v>0</v>
      </c>
      <c r="AR302" s="61">
        <f>IF(COUNTIF(Setup_Hierarchy!$J$36:$IV$36,"="&amp;$K302)&lt;&gt;0,$L302,0)</f>
        <v>0</v>
      </c>
      <c r="AS302" s="61">
        <f>IF(COUNTIF(Setup_Hierarchy!$J$37:$IV$37,"="&amp;$K302)&lt;&gt;0,$L302,0)</f>
        <v>0</v>
      </c>
      <c r="AT302" s="61">
        <f>IF(COUNTIF(Setup_Hierarchy!$J$38:$IV$38,"="&amp;$K302)&lt;&gt;0,$L302,0)</f>
        <v>0</v>
      </c>
      <c r="AU302" s="61">
        <f>IF(COUNTIF(Setup_Hierarchy!$J$39:$IV$39,"="&amp;$K302)&lt;&gt;0,$L302,0)</f>
        <v>0</v>
      </c>
      <c r="AV302" s="61">
        <f>IF(COUNTIF(Setup_Hierarchy!$J$40:$IV$40,"="&amp;$K302)&lt;&gt;0,$L302,0)</f>
        <v>0</v>
      </c>
      <c r="AW302" s="61">
        <f>IF(COUNTIF(Setup_Hierarchy!$J$41:$IV$41,"="&amp;$K302)&lt;&gt;0,$L302,0)</f>
        <v>0</v>
      </c>
      <c r="AX302" s="61">
        <f>IF(COUNTIF(Setup_Hierarchy!$J$42:$IV$42,"="&amp;$K302)&lt;&gt;0,$L302,0)</f>
        <v>0</v>
      </c>
      <c r="AY302" s="61">
        <f>IF(COUNTIF(Setup_Hierarchy!$J$43:$IV$43,"="&amp;$K302)&lt;&gt;0,$L302,0)</f>
        <v>0</v>
      </c>
      <c r="AZ302" s="61">
        <f>IF(COUNTIF(Setup_Hierarchy!$J$44:$IV$44,"="&amp;$K302)&lt;&gt;0,$L302,0)</f>
        <v>0</v>
      </c>
      <c r="BA302" s="61">
        <f>IF(COUNTIF(Setup_Hierarchy!$J$45:$IV$45,"="&amp;$K302)&lt;&gt;0,$L302,0)</f>
        <v>0</v>
      </c>
      <c r="BB302" s="61">
        <f>IF(COUNTIF(Setup_Hierarchy!$J$46:$IV$46,"="&amp;$K302)&lt;&gt;0,$L302,0)</f>
        <v>0</v>
      </c>
      <c r="BC302" s="61">
        <f>IF(COUNTIF(Setup_Hierarchy!$J$47:$IV$47,"="&amp;$K302)&lt;&gt;0,$L302,0)</f>
        <v>0</v>
      </c>
      <c r="BD302" s="61">
        <f>IF(COUNTIF(Setup_Hierarchy!$J$48:$IV$48,"="&amp;$K302)&lt;&gt;0,$L302,0)</f>
        <v>0</v>
      </c>
      <c r="BE302" s="61">
        <f>IF(COUNTIF(Setup_Hierarchy!$J$49:$IV$49,"="&amp;$K302)&lt;&gt;0,$L302,0)</f>
        <v>0</v>
      </c>
      <c r="BF302" s="61">
        <f>IF(COUNTIF(Setup_Hierarchy!$J$50:$IV$50,"="&amp;$K302)&lt;&gt;0,$L302,0)</f>
        <v>0</v>
      </c>
      <c r="BG302" s="61">
        <f>IF(COUNTIF(Setup_Hierarchy!$J$51:$IV$51,"="&amp;$K302)&lt;&gt;0,$L302,0)</f>
        <v>-1078.19</v>
      </c>
      <c r="BH302" s="61">
        <f>IF(COUNTIF(Setup_Hierarchy!$J$52:$IV$52,"="&amp;$K302)&lt;&gt;0,$L302,0)</f>
        <v>0</v>
      </c>
      <c r="BI302" s="61">
        <f>IF(COUNTIF(Setup_Hierarchy!$J$53:$IV$53,"="&amp;$K302)&lt;&gt;0,$L302,0)</f>
        <v>0</v>
      </c>
      <c r="BJ302" s="61">
        <f>IF(COUNTIF(Setup_Hierarchy!$J$54:$IV$54,"="&amp;$K302)&lt;&gt;0,$L302,0)</f>
        <v>0</v>
      </c>
      <c r="BK302" s="61">
        <f>IF(COUNTIF(Setup_Hierarchy!$J$55:$IV$55,"="&amp;$K302)&lt;&gt;0,$L302,0)</f>
        <v>0</v>
      </c>
      <c r="BL302" s="61">
        <f>IF(COUNTIF(Setup_Hierarchy!$J$56:$IV$56,"="&amp;$K302)&lt;&gt;0,$L302,0)</f>
        <v>0</v>
      </c>
      <c r="BM302" s="61">
        <f>IF(COUNTIF(Setup_Hierarchy!$J$57:$IV$57,"="&amp;$K302)&lt;&gt;0,$L302,0)</f>
        <v>0</v>
      </c>
      <c r="BN302" s="61">
        <f>IF(COUNTIF(Setup_Hierarchy!$J$58:$IV$58,"="&amp;$K302)&lt;&gt;0,$L302,0)</f>
        <v>0</v>
      </c>
      <c r="BO302" s="61">
        <f>IF(COUNTIF(Setup_Hierarchy!$J$59:$IV$59,"="&amp;$K302)&lt;&gt;0,$L302,0)</f>
        <v>-1078.19</v>
      </c>
      <c r="BP302" s="61">
        <f>IF(COUNTIF(Setup_Hierarchy!$J$60:$IV$60,"="&amp;$K302)&lt;&gt;0,$L302,0)</f>
        <v>0</v>
      </c>
      <c r="BQ302" s="61">
        <f>IF(COUNTIF(Setup_Hierarchy!$J$61:$IV$61,"="&amp;$K302)&lt;&gt;0,$L302,0)</f>
        <v>0</v>
      </c>
      <c r="BR302" s="61">
        <f>IF(COUNTIF(Setup_Hierarchy!$J$62:$IV$62,"="&amp;$K302)&lt;&gt;0,$L302,0)</f>
        <v>0</v>
      </c>
      <c r="BS302" s="61">
        <f>IF(COUNTIF(Setup_Hierarchy!$J$63:$IV$63,"="&amp;$K302)&lt;&gt;0,$L302,0)</f>
        <v>0</v>
      </c>
      <c r="BT302" s="61">
        <f>IF(COUNTIF(Setup_Hierarchy!$J$64:$IV$64,"="&amp;$K302)&lt;&gt;0,$L302,0)</f>
        <v>0</v>
      </c>
      <c r="BU302" s="61">
        <f>IF(COUNTIF(Setup_Hierarchy!$J$65:$IV$65,"="&amp;$K302)&lt;&gt;0,$L302,0)</f>
        <v>0</v>
      </c>
      <c r="BV302" s="61">
        <f>IF(COUNTIF(Setup_Hierarchy!$J$66:$IV$66,"="&amp;$K302)&lt;&gt;0,$L302,0)</f>
        <v>0</v>
      </c>
      <c r="BW302" s="61">
        <f>IF(COUNTIF(Setup_Hierarchy!$J$67:$IV$67,"="&amp;$K302)&lt;&gt;0,$L302,0)</f>
        <v>0</v>
      </c>
      <c r="BX302" s="61">
        <f>IF(COUNTIF(Setup_Hierarchy!$J$68:$IV$68,"="&amp;$K302)&lt;&gt;0,$L302,0)</f>
        <v>0</v>
      </c>
      <c r="BY302" s="61">
        <f>IF(COUNTIF(Setup_Hierarchy!$J$69:$IV$69,"="&amp;$K302)&lt;&gt;0,$L302,0)</f>
        <v>0</v>
      </c>
      <c r="BZ302" s="61">
        <f>IF(COUNTIF(Setup_Hierarchy!$J$70:$IV$70,"="&amp;$K302)&lt;&gt;0,$L302,0)</f>
        <v>0</v>
      </c>
      <c r="CA302" s="61">
        <f>IF(COUNTIF(Setup_Hierarchy!$J$71:$IV$71,"="&amp;$K302)&lt;&gt;0,$L302,0)</f>
        <v>0</v>
      </c>
      <c r="CB302" s="61">
        <f>IF(COUNTIF(Setup_Hierarchy!$J$72:$IV$72,"="&amp;$K302)&lt;&gt;0,$L302,0)</f>
        <v>0</v>
      </c>
      <c r="CC302" s="61">
        <f>IF(COUNTIF(Setup_Hierarchy!$J$73:$IV$73,"="&amp;$K302)&lt;&gt;0,$L302,0)</f>
        <v>0</v>
      </c>
      <c r="CD302" s="61">
        <f>IF(COUNTIF(Setup_Hierarchy!$J$74:$IV$74,"="&amp;$K302)&lt;&gt;0,$L302,0)</f>
        <v>0</v>
      </c>
      <c r="CE302" s="61">
        <f>IF(COUNTIF(Setup_Hierarchy!$J$75:$IV$75,"="&amp;$K302)&lt;&gt;0,$L302,0)</f>
        <v>-1078.19</v>
      </c>
      <c r="CF302" s="61">
        <f>IF(COUNTIF(Setup_Hierarchy!$J$76:$IV$76,"="&amp;$K302)&lt;&gt;0,$L302,0)</f>
        <v>-1078.19</v>
      </c>
      <c r="CG302" s="61">
        <f>IF(COUNTIF(Setup_Hierarchy!$J$77:$IV$77,"="&amp;$K302)&lt;&gt;0,$L302,0)</f>
        <v>0</v>
      </c>
      <c r="CH302" s="61">
        <f>IF(COUNTIF(Setup_Hierarchy!$J$78:$IV$78,"="&amp;$K302)&lt;&gt;0,$L302,0)</f>
        <v>0</v>
      </c>
      <c r="CI302" s="61">
        <f>IF(COUNTIF(Setup_Hierarchy!$J$79:$IV$79,"="&amp;$K302)&lt;&gt;0,$L302,0)</f>
        <v>0</v>
      </c>
      <c r="CJ302" s="61">
        <f>IF(COUNTIF(Setup_Hierarchy!$J$80:$IV$80,"="&amp;$K302)&lt;&gt;0,$L302,0)</f>
        <v>0</v>
      </c>
      <c r="CK302" s="61">
        <f>IF(COUNTIF(Setup_Hierarchy!$J$81:$IV$81,"="&amp;$K302)&lt;&gt;0,$L302,0)</f>
        <v>0</v>
      </c>
      <c r="CL302" s="61">
        <f>IF(COUNTIF(Setup_Hierarchy!$J$82:$IV$82,"="&amp;$K302)&lt;&gt;0,$L302,0)</f>
        <v>0</v>
      </c>
      <c r="CM302" s="61">
        <f>IF(COUNTIF(Setup_Hierarchy!$J$83:$IV$83,"="&amp;$K302)&lt;&gt;0,$L302,0)</f>
        <v>0</v>
      </c>
      <c r="CN302" s="61">
        <f>IF(COUNTIF(Setup_Hierarchy!$J$84:$IV$84,"="&amp;$K302)&lt;&gt;0,$L302,0)</f>
        <v>0</v>
      </c>
      <c r="CO302" s="61">
        <f>IF(COUNTIF(Setup_Hierarchy!$J$85:$IV$85,"="&amp;$K302)&lt;&gt;0,$L302,0)</f>
        <v>0</v>
      </c>
      <c r="CP302" s="61">
        <f>IF(COUNTIF(Setup_Hierarchy!$J$86:$IV$86,"="&amp;$K302)&lt;&gt;0,$L302,0)</f>
        <v>0</v>
      </c>
      <c r="CQ302" s="61">
        <f>IF(COUNTIF(Setup_Hierarchy!$J$87:$IV$87,"="&amp;$K302)&lt;&gt;0,$L302,0)</f>
        <v>0</v>
      </c>
      <c r="CR302" s="61">
        <f>IF(COUNTIF(Setup_Hierarchy!$J$88:$IV$88,"="&amp;$K302)&lt;&gt;0,$L302,0)</f>
        <v>0</v>
      </c>
      <c r="CS302" s="61">
        <f>IF(COUNTIF(Setup_Hierarchy!$J$89:$IV$89,"="&amp;$K302)&lt;&gt;0,$L302,0)</f>
        <v>0</v>
      </c>
      <c r="CT302" s="61">
        <f>IF(COUNTIF(Setup_Hierarchy!$J$90:$IV$90,"="&amp;$K302)&lt;&gt;0,$L302,0)</f>
        <v>0</v>
      </c>
      <c r="CU302" s="61">
        <f>IF(COUNTIF(Setup_Hierarchy!$J$91:$IV$91,"="&amp;$K302)&lt;&gt;0,$L302,0)</f>
        <v>0</v>
      </c>
      <c r="CV302" s="61">
        <f>IF(COUNTIF(Setup_Hierarchy!$J$92:$IV$92,"="&amp;$K302)&lt;&gt;0,$L302,0)</f>
        <v>0</v>
      </c>
      <c r="CW302" s="61">
        <f>IF(COUNTIF(Setup_Hierarchy!$J$93:$IV$93,"="&amp;$K302)&lt;&gt;0,$L302,0)</f>
        <v>0</v>
      </c>
      <c r="CX302" s="61">
        <f>IF(COUNTIF(Setup_Hierarchy!$J$94:$IV$94,"="&amp;$K302)&lt;&gt;0,$L302,0)</f>
        <v>0</v>
      </c>
      <c r="CY302" s="61">
        <f>IF(COUNTIF(Setup_Hierarchy!$J$95:$IV$95,"="&amp;$K302)&lt;&gt;0,$L302,0)</f>
        <v>0</v>
      </c>
      <c r="CZ302" s="61">
        <f>IF(COUNTIF(Setup_Hierarchy!$J$96:$IV$96,"="&amp;$K302)&lt;&gt;0,$L302,0)</f>
        <v>0</v>
      </c>
      <c r="DA302" s="61">
        <f>IF(COUNTIF(Setup_Hierarchy!$J$97:$IV$97,"="&amp;$K302)&lt;&gt;0,$L302,0)</f>
        <v>0</v>
      </c>
      <c r="DB302" s="61">
        <f>IF(COUNTIF(Setup_Hierarchy!$J$98:$IV$98,"="&amp;$K302)&lt;&gt;0,$L302,0)</f>
        <v>0</v>
      </c>
      <c r="DC302" s="61">
        <f>IF(COUNTIF(Setup_Hierarchy!$J$99:$IV$99,"="&amp;$K302)&lt;&gt;0,$L302,0)</f>
        <v>0</v>
      </c>
      <c r="DD302" s="61">
        <f>IF(COUNTIF(Setup_Hierarchy!$J$100:$IV$100,"="&amp;$K302)&lt;&gt;0,$L302,0)</f>
        <v>0</v>
      </c>
      <c r="DE302" s="61">
        <f>IF(COUNTIF(Setup_Hierarchy!$J$101:$IV$101,"="&amp;$K302)&lt;&gt;0,$L302,0)</f>
        <v>0</v>
      </c>
      <c r="DF302" s="61">
        <f>IF(COUNTIF(Setup_Hierarchy!$J$102:$IV$102,"="&amp;$K302)&lt;&gt;0,$L302,0)</f>
        <v>0</v>
      </c>
      <c r="DG302" s="61">
        <f>IF(COUNTIF(Setup_Hierarchy!$J$103:$IV$103,"="&amp;$K302)&lt;&gt;0,$L302,0)</f>
        <v>0</v>
      </c>
      <c r="DH302" s="61">
        <f>IF(COUNTIF(Setup_Hierarchy!$J$104:$IV$104,"="&amp;$K302)&lt;&gt;0,$L302,0)</f>
        <v>0</v>
      </c>
      <c r="DI302" s="61">
        <f>IF(COUNTIF(Setup_Hierarchy!$J$105:$IV$105,"="&amp;$K302)&lt;&gt;0,$L302,0)</f>
        <v>0</v>
      </c>
      <c r="DJ302" s="61">
        <f>IF(COUNTIF(Setup_Hierarchy!$J$106:$IV$106,"="&amp;$K302)&lt;&gt;0,$L302,0)</f>
        <v>0</v>
      </c>
      <c r="DK302" s="61">
        <f>IF(COUNTIF(Setup_Hierarchy!$J$107:$IV$107,"="&amp;$K302)&lt;&gt;0,$L302,0)</f>
        <v>0</v>
      </c>
      <c r="DL302" s="61">
        <f>IF(COUNTIF(Setup_Hierarchy!$J$108:$IV$108,"="&amp;$K302)&lt;&gt;0,$L302,0)</f>
        <v>0</v>
      </c>
      <c r="DM302" s="61">
        <f>IF(COUNTIF(Setup_Hierarchy!$J$109:$IV$109,"="&amp;$K302)&lt;&gt;0,$L302,0)</f>
        <v>0</v>
      </c>
      <c r="DN302" s="61">
        <f>IF(COUNTIF(Setup_Hierarchy!$J$110:$IV$110,"="&amp;$K302)&lt;&gt;0,$L302,0)</f>
        <v>0</v>
      </c>
      <c r="DO302" s="61">
        <f>IF(COUNTIF(Setup_Hierarchy!$J$111:$IV$111,"="&amp;$K302)&lt;&gt;0,$L302,0)</f>
        <v>0</v>
      </c>
      <c r="DP302" s="61">
        <f>IF(COUNTIF(Setup_Hierarchy!$J$112:$IV$112,"="&amp;$K302)&lt;&gt;0,$L302,0)</f>
        <v>0</v>
      </c>
      <c r="DQ302" s="61">
        <f>IF(COUNTIF(Setup_Hierarchy!$J$113:$IV$113,"="&amp;$K302)&lt;&gt;0,$L302,0)</f>
        <v>0</v>
      </c>
      <c r="DR302" s="61">
        <f>IF(COUNTIF(Setup_Hierarchy!$J$114:$IV$114,"="&amp;$K302)&lt;&gt;0,$L302,0)</f>
        <v>0</v>
      </c>
      <c r="DS302" s="61">
        <f>IF(COUNTIF(Setup_Hierarchy!$J$115:$IV$115,"="&amp;$K302)&lt;&gt;0,$L302,0)</f>
        <v>0</v>
      </c>
      <c r="DT302" s="61">
        <f>IF(COUNTIF(Setup_Hierarchy!$J$116:$IV$116,"="&amp;$K302)&lt;&gt;0,$L302,0)</f>
        <v>0</v>
      </c>
    </row>
    <row r="303" spans="2:124" x14ac:dyDescent="0.2">
      <c r="B303" t="s">
        <v>43</v>
      </c>
      <c r="C303">
        <v>433</v>
      </c>
      <c r="D303" t="s">
        <v>16</v>
      </c>
      <c r="E303" t="s">
        <v>369</v>
      </c>
      <c r="F303" t="s">
        <v>526</v>
      </c>
      <c r="G303" t="s">
        <v>523</v>
      </c>
      <c r="H303" t="s">
        <v>11</v>
      </c>
      <c r="I303">
        <v>0.56261700000000003</v>
      </c>
      <c r="J303">
        <v>0.29132599999999997</v>
      </c>
      <c r="K303">
        <v>629</v>
      </c>
      <c r="L303">
        <v>-87.08</v>
      </c>
      <c r="M303" s="61">
        <f>IF(COUNTIF(Setup_Hierarchy!$J$5:$IV$5,"="&amp;$K303)&lt;&gt;0,$L303,0)</f>
        <v>-87.08</v>
      </c>
      <c r="N303" s="61">
        <f>IF(COUNTIF(Setup_Hierarchy!$J$6:$IV$6,"="&amp;$K303)&lt;&gt;0,$L303,0)</f>
        <v>-87.08</v>
      </c>
      <c r="O303" s="61">
        <f>IF(COUNTIF(Setup_Hierarchy!$J$7:$IV$7,"="&amp;$K303)&lt;&gt;0,$L303,0)</f>
        <v>-87.08</v>
      </c>
      <c r="P303" s="61">
        <f>IF(COUNTIF(Setup_Hierarchy!$J$8:$IV$8,"="&amp;$K303)&lt;&gt;0,$L303,0)</f>
        <v>0</v>
      </c>
      <c r="Q303" s="61">
        <f>IF(COUNTIF(Setup_Hierarchy!$J$9:$IV$9,"="&amp;$K303)&lt;&gt;0,$L303,0)</f>
        <v>0</v>
      </c>
      <c r="R303" s="61">
        <f>IF(COUNTIF(Setup_Hierarchy!$J$10:$IV$10,"="&amp;$K303)&lt;&gt;0,$L303,0)</f>
        <v>0</v>
      </c>
      <c r="S303" s="61">
        <f>IF(COUNTIF(Setup_Hierarchy!$J$11:$IV$11,"="&amp;$K303)&lt;&gt;0,$L303,0)</f>
        <v>0</v>
      </c>
      <c r="T303" s="61">
        <f>IF(COUNTIF(Setup_Hierarchy!$J$12:$IV$12,"="&amp;$K303)&lt;&gt;0,$L303,0)</f>
        <v>0</v>
      </c>
      <c r="U303" s="61">
        <f>IF(COUNTIF(Setup_Hierarchy!$J$13:$IV$13,"="&amp;$K303)&lt;&gt;0,$L303,0)</f>
        <v>0</v>
      </c>
      <c r="V303" s="61">
        <f>IF(COUNTIF(Setup_Hierarchy!$J$14:$IV$14,"="&amp;$K303)&lt;&gt;0,$L303,0)</f>
        <v>0</v>
      </c>
      <c r="W303" s="61">
        <f>IF(COUNTIF(Setup_Hierarchy!$J$15:$IV$15,"="&amp;$K303)&lt;&gt;0,$L303,0)</f>
        <v>0</v>
      </c>
      <c r="X303" s="61">
        <f>IF(COUNTIF(Setup_Hierarchy!$J$16:$IV$16,"="&amp;$K303)&lt;&gt;0,$L303,0)</f>
        <v>0</v>
      </c>
      <c r="Y303" s="61">
        <f>IF(COUNTIF(Setup_Hierarchy!$J$17:$IV$17,"="&amp;$K303)&lt;&gt;0,$L303,0)</f>
        <v>0</v>
      </c>
      <c r="Z303" s="61">
        <f>IF(COUNTIF(Setup_Hierarchy!$J$18:$IV$18,"="&amp;$K303)&lt;&gt;0,$L303,0)</f>
        <v>0</v>
      </c>
      <c r="AA303" s="61">
        <f>IF(COUNTIF(Setup_Hierarchy!$J$19:$IV$19,"="&amp;$K303)&lt;&gt;0,$L303,0)</f>
        <v>0</v>
      </c>
      <c r="AB303" s="61">
        <f>IF(COUNTIF(Setup_Hierarchy!$J$20:$IV$20,"="&amp;$K303)&lt;&gt;0,$L303,0)</f>
        <v>0</v>
      </c>
      <c r="AC303" s="61">
        <f>IF(COUNTIF(Setup_Hierarchy!$J$21:$IV$21,"="&amp;$K303)&lt;&gt;0,$L303,0)</f>
        <v>0</v>
      </c>
      <c r="AD303" s="61">
        <f>IF(COUNTIF(Setup_Hierarchy!$J$22:$IV$22,"="&amp;$K303)&lt;&gt;0,$L303,0)</f>
        <v>0</v>
      </c>
      <c r="AE303" s="61">
        <f>IF(COUNTIF(Setup_Hierarchy!$J$23:$IV$23,"="&amp;$K303)&lt;&gt;0,$L303,0)</f>
        <v>0</v>
      </c>
      <c r="AF303" s="61">
        <f>IF(COUNTIF(Setup_Hierarchy!$J$24:$IV$24,"="&amp;$K303)&lt;&gt;0,$L303,0)</f>
        <v>0</v>
      </c>
      <c r="AG303" s="61">
        <f>IF(COUNTIF(Setup_Hierarchy!$J$25:$IV$25,"="&amp;$K303)&lt;&gt;0,$L303,0)</f>
        <v>0</v>
      </c>
      <c r="AH303" s="61">
        <f>IF(COUNTIF(Setup_Hierarchy!$J$26:$IV$26,"="&amp;$K303)&lt;&gt;0,$L303,0)</f>
        <v>0</v>
      </c>
      <c r="AI303" s="61">
        <f>IF(COUNTIF(Setup_Hierarchy!$J$27:$IV$27,"="&amp;$K303)&lt;&gt;0,$L303,0)</f>
        <v>0</v>
      </c>
      <c r="AJ303" s="61">
        <f>IF(COUNTIF(Setup_Hierarchy!$J$28:$IV$28,"="&amp;$K303)&lt;&gt;0,$L303,0)</f>
        <v>0</v>
      </c>
      <c r="AK303" s="61">
        <f>IF(COUNTIF(Setup_Hierarchy!$J$29:$IV$29,"="&amp;$K303)&lt;&gt;0,$L303,0)</f>
        <v>0</v>
      </c>
      <c r="AL303" s="61">
        <f>IF(COUNTIF(Setup_Hierarchy!$J$30:$IV$30,"="&amp;$K303)&lt;&gt;0,$L303,0)</f>
        <v>0</v>
      </c>
      <c r="AM303" s="61">
        <f>IF(COUNTIF(Setup_Hierarchy!$J$31:$IV$31,"="&amp;$K303)&lt;&gt;0,$L303,0)</f>
        <v>0</v>
      </c>
      <c r="AN303" s="61">
        <f>IF(COUNTIF(Setup_Hierarchy!$J$32:$IV$32,"="&amp;$K303)&lt;&gt;0,$L303,0)</f>
        <v>0</v>
      </c>
      <c r="AO303" s="61">
        <f>IF(COUNTIF(Setup_Hierarchy!$J$33:$IV$33,"="&amp;$K303)&lt;&gt;0,$L303,0)</f>
        <v>0</v>
      </c>
      <c r="AP303" s="61">
        <f>IF(COUNTIF(Setup_Hierarchy!$J$34:$IV$34,"="&amp;$K303)&lt;&gt;0,$L303,0)</f>
        <v>0</v>
      </c>
      <c r="AQ303" s="61">
        <f>IF(COUNTIF(Setup_Hierarchy!$J$35:$IV$35,"="&amp;$K303)&lt;&gt;0,$L303,0)</f>
        <v>0</v>
      </c>
      <c r="AR303" s="61">
        <f>IF(COUNTIF(Setup_Hierarchy!$J$36:$IV$36,"="&amp;$K303)&lt;&gt;0,$L303,0)</f>
        <v>0</v>
      </c>
      <c r="AS303" s="61">
        <f>IF(COUNTIF(Setup_Hierarchy!$J$37:$IV$37,"="&amp;$K303)&lt;&gt;0,$L303,0)</f>
        <v>0</v>
      </c>
      <c r="AT303" s="61">
        <f>IF(COUNTIF(Setup_Hierarchy!$J$38:$IV$38,"="&amp;$K303)&lt;&gt;0,$L303,0)</f>
        <v>0</v>
      </c>
      <c r="AU303" s="61">
        <f>IF(COUNTIF(Setup_Hierarchy!$J$39:$IV$39,"="&amp;$K303)&lt;&gt;0,$L303,0)</f>
        <v>0</v>
      </c>
      <c r="AV303" s="61">
        <f>IF(COUNTIF(Setup_Hierarchy!$J$40:$IV$40,"="&amp;$K303)&lt;&gt;0,$L303,0)</f>
        <v>0</v>
      </c>
      <c r="AW303" s="61">
        <f>IF(COUNTIF(Setup_Hierarchy!$J$41:$IV$41,"="&amp;$K303)&lt;&gt;0,$L303,0)</f>
        <v>0</v>
      </c>
      <c r="AX303" s="61">
        <f>IF(COUNTIF(Setup_Hierarchy!$J$42:$IV$42,"="&amp;$K303)&lt;&gt;0,$L303,0)</f>
        <v>0</v>
      </c>
      <c r="AY303" s="61">
        <f>IF(COUNTIF(Setup_Hierarchy!$J$43:$IV$43,"="&amp;$K303)&lt;&gt;0,$L303,0)</f>
        <v>0</v>
      </c>
      <c r="AZ303" s="61">
        <f>IF(COUNTIF(Setup_Hierarchy!$J$44:$IV$44,"="&amp;$K303)&lt;&gt;0,$L303,0)</f>
        <v>0</v>
      </c>
      <c r="BA303" s="61">
        <f>IF(COUNTIF(Setup_Hierarchy!$J$45:$IV$45,"="&amp;$K303)&lt;&gt;0,$L303,0)</f>
        <v>0</v>
      </c>
      <c r="BB303" s="61">
        <f>IF(COUNTIF(Setup_Hierarchy!$J$46:$IV$46,"="&amp;$K303)&lt;&gt;0,$L303,0)</f>
        <v>0</v>
      </c>
      <c r="BC303" s="61">
        <f>IF(COUNTIF(Setup_Hierarchy!$J$47:$IV$47,"="&amp;$K303)&lt;&gt;0,$L303,0)</f>
        <v>0</v>
      </c>
      <c r="BD303" s="61">
        <f>IF(COUNTIF(Setup_Hierarchy!$J$48:$IV$48,"="&amp;$K303)&lt;&gt;0,$L303,0)</f>
        <v>0</v>
      </c>
      <c r="BE303" s="61">
        <f>IF(COUNTIF(Setup_Hierarchy!$J$49:$IV$49,"="&amp;$K303)&lt;&gt;0,$L303,0)</f>
        <v>0</v>
      </c>
      <c r="BF303" s="61">
        <f>IF(COUNTIF(Setup_Hierarchy!$J$50:$IV$50,"="&amp;$K303)&lt;&gt;0,$L303,0)</f>
        <v>0</v>
      </c>
      <c r="BG303" s="61">
        <f>IF(COUNTIF(Setup_Hierarchy!$J$51:$IV$51,"="&amp;$K303)&lt;&gt;0,$L303,0)</f>
        <v>-87.08</v>
      </c>
      <c r="BH303" s="61">
        <f>IF(COUNTIF(Setup_Hierarchy!$J$52:$IV$52,"="&amp;$K303)&lt;&gt;0,$L303,0)</f>
        <v>0</v>
      </c>
      <c r="BI303" s="61">
        <f>IF(COUNTIF(Setup_Hierarchy!$J$53:$IV$53,"="&amp;$K303)&lt;&gt;0,$L303,0)</f>
        <v>0</v>
      </c>
      <c r="BJ303" s="61">
        <f>IF(COUNTIF(Setup_Hierarchy!$J$54:$IV$54,"="&amp;$K303)&lt;&gt;0,$L303,0)</f>
        <v>0</v>
      </c>
      <c r="BK303" s="61">
        <f>IF(COUNTIF(Setup_Hierarchy!$J$55:$IV$55,"="&amp;$K303)&lt;&gt;0,$L303,0)</f>
        <v>0</v>
      </c>
      <c r="BL303" s="61">
        <f>IF(COUNTIF(Setup_Hierarchy!$J$56:$IV$56,"="&amp;$K303)&lt;&gt;0,$L303,0)</f>
        <v>0</v>
      </c>
      <c r="BM303" s="61">
        <f>IF(COUNTIF(Setup_Hierarchy!$J$57:$IV$57,"="&amp;$K303)&lt;&gt;0,$L303,0)</f>
        <v>0</v>
      </c>
      <c r="BN303" s="61">
        <f>IF(COUNTIF(Setup_Hierarchy!$J$58:$IV$58,"="&amp;$K303)&lt;&gt;0,$L303,0)</f>
        <v>0</v>
      </c>
      <c r="BO303" s="61">
        <f>IF(COUNTIF(Setup_Hierarchy!$J$59:$IV$59,"="&amp;$K303)&lt;&gt;0,$L303,0)</f>
        <v>-87.08</v>
      </c>
      <c r="BP303" s="61">
        <f>IF(COUNTIF(Setup_Hierarchy!$J$60:$IV$60,"="&amp;$K303)&lt;&gt;0,$L303,0)</f>
        <v>-87.08</v>
      </c>
      <c r="BQ303" s="61">
        <f>IF(COUNTIF(Setup_Hierarchy!$J$61:$IV$61,"="&amp;$K303)&lt;&gt;0,$L303,0)</f>
        <v>-87.08</v>
      </c>
      <c r="BR303" s="61">
        <f>IF(COUNTIF(Setup_Hierarchy!$J$62:$IV$62,"="&amp;$K303)&lt;&gt;0,$L303,0)</f>
        <v>0</v>
      </c>
      <c r="BS303" s="61">
        <f>IF(COUNTIF(Setup_Hierarchy!$J$63:$IV$63,"="&amp;$K303)&lt;&gt;0,$L303,0)</f>
        <v>0</v>
      </c>
      <c r="BT303" s="61">
        <f>IF(COUNTIF(Setup_Hierarchy!$J$64:$IV$64,"="&amp;$K303)&lt;&gt;0,$L303,0)</f>
        <v>0</v>
      </c>
      <c r="BU303" s="61">
        <f>IF(COUNTIF(Setup_Hierarchy!$J$65:$IV$65,"="&amp;$K303)&lt;&gt;0,$L303,0)</f>
        <v>0</v>
      </c>
      <c r="BV303" s="61">
        <f>IF(COUNTIF(Setup_Hierarchy!$J$66:$IV$66,"="&amp;$K303)&lt;&gt;0,$L303,0)</f>
        <v>0</v>
      </c>
      <c r="BW303" s="61">
        <f>IF(COUNTIF(Setup_Hierarchy!$J$67:$IV$67,"="&amp;$K303)&lt;&gt;0,$L303,0)</f>
        <v>0</v>
      </c>
      <c r="BX303" s="61">
        <f>IF(COUNTIF(Setup_Hierarchy!$J$68:$IV$68,"="&amp;$K303)&lt;&gt;0,$L303,0)</f>
        <v>0</v>
      </c>
      <c r="BY303" s="61">
        <f>IF(COUNTIF(Setup_Hierarchy!$J$69:$IV$69,"="&amp;$K303)&lt;&gt;0,$L303,0)</f>
        <v>0</v>
      </c>
      <c r="BZ303" s="61">
        <f>IF(COUNTIF(Setup_Hierarchy!$J$70:$IV$70,"="&amp;$K303)&lt;&gt;0,$L303,0)</f>
        <v>0</v>
      </c>
      <c r="CA303" s="61">
        <f>IF(COUNTIF(Setup_Hierarchy!$J$71:$IV$71,"="&amp;$K303)&lt;&gt;0,$L303,0)</f>
        <v>0</v>
      </c>
      <c r="CB303" s="61">
        <f>IF(COUNTIF(Setup_Hierarchy!$J$72:$IV$72,"="&amp;$K303)&lt;&gt;0,$L303,0)</f>
        <v>0</v>
      </c>
      <c r="CC303" s="61">
        <f>IF(COUNTIF(Setup_Hierarchy!$J$73:$IV$73,"="&amp;$K303)&lt;&gt;0,$L303,0)</f>
        <v>0</v>
      </c>
      <c r="CD303" s="61">
        <f>IF(COUNTIF(Setup_Hierarchy!$J$74:$IV$74,"="&amp;$K303)&lt;&gt;0,$L303,0)</f>
        <v>0</v>
      </c>
      <c r="CE303" s="61">
        <f>IF(COUNTIF(Setup_Hierarchy!$J$75:$IV$75,"="&amp;$K303)&lt;&gt;0,$L303,0)</f>
        <v>0</v>
      </c>
      <c r="CF303" s="61">
        <f>IF(COUNTIF(Setup_Hierarchy!$J$76:$IV$76,"="&amp;$K303)&lt;&gt;0,$L303,0)</f>
        <v>0</v>
      </c>
      <c r="CG303" s="61">
        <f>IF(COUNTIF(Setup_Hierarchy!$J$77:$IV$77,"="&amp;$K303)&lt;&gt;0,$L303,0)</f>
        <v>0</v>
      </c>
      <c r="CH303" s="61">
        <f>IF(COUNTIF(Setup_Hierarchy!$J$78:$IV$78,"="&amp;$K303)&lt;&gt;0,$L303,0)</f>
        <v>0</v>
      </c>
      <c r="CI303" s="61">
        <f>IF(COUNTIF(Setup_Hierarchy!$J$79:$IV$79,"="&amp;$K303)&lt;&gt;0,$L303,0)</f>
        <v>0</v>
      </c>
      <c r="CJ303" s="61">
        <f>IF(COUNTIF(Setup_Hierarchy!$J$80:$IV$80,"="&amp;$K303)&lt;&gt;0,$L303,0)</f>
        <v>0</v>
      </c>
      <c r="CK303" s="61">
        <f>IF(COUNTIF(Setup_Hierarchy!$J$81:$IV$81,"="&amp;$K303)&lt;&gt;0,$L303,0)</f>
        <v>0</v>
      </c>
      <c r="CL303" s="61">
        <f>IF(COUNTIF(Setup_Hierarchy!$J$82:$IV$82,"="&amp;$K303)&lt;&gt;0,$L303,0)</f>
        <v>0</v>
      </c>
      <c r="CM303" s="61">
        <f>IF(COUNTIF(Setup_Hierarchy!$J$83:$IV$83,"="&amp;$K303)&lt;&gt;0,$L303,0)</f>
        <v>0</v>
      </c>
      <c r="CN303" s="61">
        <f>IF(COUNTIF(Setup_Hierarchy!$J$84:$IV$84,"="&amp;$K303)&lt;&gt;0,$L303,0)</f>
        <v>0</v>
      </c>
      <c r="CO303" s="61">
        <f>IF(COUNTIF(Setup_Hierarchy!$J$85:$IV$85,"="&amp;$K303)&lt;&gt;0,$L303,0)</f>
        <v>0</v>
      </c>
      <c r="CP303" s="61">
        <f>IF(COUNTIF(Setup_Hierarchy!$J$86:$IV$86,"="&amp;$K303)&lt;&gt;0,$L303,0)</f>
        <v>0</v>
      </c>
      <c r="CQ303" s="61">
        <f>IF(COUNTIF(Setup_Hierarchy!$J$87:$IV$87,"="&amp;$K303)&lt;&gt;0,$L303,0)</f>
        <v>0</v>
      </c>
      <c r="CR303" s="61">
        <f>IF(COUNTIF(Setup_Hierarchy!$J$88:$IV$88,"="&amp;$K303)&lt;&gt;0,$L303,0)</f>
        <v>0</v>
      </c>
      <c r="CS303" s="61">
        <f>IF(COUNTIF(Setup_Hierarchy!$J$89:$IV$89,"="&amp;$K303)&lt;&gt;0,$L303,0)</f>
        <v>0</v>
      </c>
      <c r="CT303" s="61">
        <f>IF(COUNTIF(Setup_Hierarchy!$J$90:$IV$90,"="&amp;$K303)&lt;&gt;0,$L303,0)</f>
        <v>0</v>
      </c>
      <c r="CU303" s="61">
        <f>IF(COUNTIF(Setup_Hierarchy!$J$91:$IV$91,"="&amp;$K303)&lt;&gt;0,$L303,0)</f>
        <v>0</v>
      </c>
      <c r="CV303" s="61">
        <f>IF(COUNTIF(Setup_Hierarchy!$J$92:$IV$92,"="&amp;$K303)&lt;&gt;0,$L303,0)</f>
        <v>0</v>
      </c>
      <c r="CW303" s="61">
        <f>IF(COUNTIF(Setup_Hierarchy!$J$93:$IV$93,"="&amp;$K303)&lt;&gt;0,$L303,0)</f>
        <v>0</v>
      </c>
      <c r="CX303" s="61">
        <f>IF(COUNTIF(Setup_Hierarchy!$J$94:$IV$94,"="&amp;$K303)&lt;&gt;0,$L303,0)</f>
        <v>0</v>
      </c>
      <c r="CY303" s="61">
        <f>IF(COUNTIF(Setup_Hierarchy!$J$95:$IV$95,"="&amp;$K303)&lt;&gt;0,$L303,0)</f>
        <v>0</v>
      </c>
      <c r="CZ303" s="61">
        <f>IF(COUNTIF(Setup_Hierarchy!$J$96:$IV$96,"="&amp;$K303)&lt;&gt;0,$L303,0)</f>
        <v>0</v>
      </c>
      <c r="DA303" s="61">
        <f>IF(COUNTIF(Setup_Hierarchy!$J$97:$IV$97,"="&amp;$K303)&lt;&gt;0,$L303,0)</f>
        <v>0</v>
      </c>
      <c r="DB303" s="61">
        <f>IF(COUNTIF(Setup_Hierarchy!$J$98:$IV$98,"="&amp;$K303)&lt;&gt;0,$L303,0)</f>
        <v>0</v>
      </c>
      <c r="DC303" s="61">
        <f>IF(COUNTIF(Setup_Hierarchy!$J$99:$IV$99,"="&amp;$K303)&lt;&gt;0,$L303,0)</f>
        <v>0</v>
      </c>
      <c r="DD303" s="61">
        <f>IF(COUNTIF(Setup_Hierarchy!$J$100:$IV$100,"="&amp;$K303)&lt;&gt;0,$L303,0)</f>
        <v>0</v>
      </c>
      <c r="DE303" s="61">
        <f>IF(COUNTIF(Setup_Hierarchy!$J$101:$IV$101,"="&amp;$K303)&lt;&gt;0,$L303,0)</f>
        <v>0</v>
      </c>
      <c r="DF303" s="61">
        <f>IF(COUNTIF(Setup_Hierarchy!$J$102:$IV$102,"="&amp;$K303)&lt;&gt;0,$L303,0)</f>
        <v>0</v>
      </c>
      <c r="DG303" s="61">
        <f>IF(COUNTIF(Setup_Hierarchy!$J$103:$IV$103,"="&amp;$K303)&lt;&gt;0,$L303,0)</f>
        <v>0</v>
      </c>
      <c r="DH303" s="61">
        <f>IF(COUNTIF(Setup_Hierarchy!$J$104:$IV$104,"="&amp;$K303)&lt;&gt;0,$L303,0)</f>
        <v>0</v>
      </c>
      <c r="DI303" s="61">
        <f>IF(COUNTIF(Setup_Hierarchy!$J$105:$IV$105,"="&amp;$K303)&lt;&gt;0,$L303,0)</f>
        <v>0</v>
      </c>
      <c r="DJ303" s="61">
        <f>IF(COUNTIF(Setup_Hierarchy!$J$106:$IV$106,"="&amp;$K303)&lt;&gt;0,$L303,0)</f>
        <v>0</v>
      </c>
      <c r="DK303" s="61">
        <f>IF(COUNTIF(Setup_Hierarchy!$J$107:$IV$107,"="&amp;$K303)&lt;&gt;0,$L303,0)</f>
        <v>0</v>
      </c>
      <c r="DL303" s="61">
        <f>IF(COUNTIF(Setup_Hierarchy!$J$108:$IV$108,"="&amp;$K303)&lt;&gt;0,$L303,0)</f>
        <v>0</v>
      </c>
      <c r="DM303" s="61">
        <f>IF(COUNTIF(Setup_Hierarchy!$J$109:$IV$109,"="&amp;$K303)&lt;&gt;0,$L303,0)</f>
        <v>0</v>
      </c>
      <c r="DN303" s="61">
        <f>IF(COUNTIF(Setup_Hierarchy!$J$110:$IV$110,"="&amp;$K303)&lt;&gt;0,$L303,0)</f>
        <v>0</v>
      </c>
      <c r="DO303" s="61">
        <f>IF(COUNTIF(Setup_Hierarchy!$J$111:$IV$111,"="&amp;$K303)&lt;&gt;0,$L303,0)</f>
        <v>0</v>
      </c>
      <c r="DP303" s="61">
        <f>IF(COUNTIF(Setup_Hierarchy!$J$112:$IV$112,"="&amp;$K303)&lt;&gt;0,$L303,0)</f>
        <v>0</v>
      </c>
      <c r="DQ303" s="61">
        <f>IF(COUNTIF(Setup_Hierarchy!$J$113:$IV$113,"="&amp;$K303)&lt;&gt;0,$L303,0)</f>
        <v>0</v>
      </c>
      <c r="DR303" s="61">
        <f>IF(COUNTIF(Setup_Hierarchy!$J$114:$IV$114,"="&amp;$K303)&lt;&gt;0,$L303,0)</f>
        <v>0</v>
      </c>
      <c r="DS303" s="61">
        <f>IF(COUNTIF(Setup_Hierarchy!$J$115:$IV$115,"="&amp;$K303)&lt;&gt;0,$L303,0)</f>
        <v>0</v>
      </c>
      <c r="DT303" s="61">
        <f>IF(COUNTIF(Setup_Hierarchy!$J$116:$IV$116,"="&amp;$K303)&lt;&gt;0,$L303,0)</f>
        <v>0</v>
      </c>
    </row>
    <row r="304" spans="2:124" x14ac:dyDescent="0.2">
      <c r="B304" t="s">
        <v>43</v>
      </c>
      <c r="C304">
        <v>433</v>
      </c>
      <c r="D304" t="s">
        <v>16</v>
      </c>
      <c r="E304" t="s">
        <v>369</v>
      </c>
      <c r="F304" t="s">
        <v>526</v>
      </c>
      <c r="G304" t="s">
        <v>523</v>
      </c>
      <c r="H304" t="s">
        <v>11</v>
      </c>
      <c r="I304">
        <v>0.56261700000000003</v>
      </c>
      <c r="J304">
        <v>0.29132599999999997</v>
      </c>
      <c r="K304">
        <v>638</v>
      </c>
      <c r="L304">
        <v>-22991.3</v>
      </c>
      <c r="M304" s="61">
        <f>IF(COUNTIF(Setup_Hierarchy!$J$5:$IV$5,"="&amp;$K304)&lt;&gt;0,$L304,0)</f>
        <v>-22991.3</v>
      </c>
      <c r="N304" s="61">
        <f>IF(COUNTIF(Setup_Hierarchy!$J$6:$IV$6,"="&amp;$K304)&lt;&gt;0,$L304,0)</f>
        <v>-22991.3</v>
      </c>
      <c r="O304" s="61">
        <f>IF(COUNTIF(Setup_Hierarchy!$J$7:$IV$7,"="&amp;$K304)&lt;&gt;0,$L304,0)</f>
        <v>-22991.3</v>
      </c>
      <c r="P304" s="61">
        <f>IF(COUNTIF(Setup_Hierarchy!$J$8:$IV$8,"="&amp;$K304)&lt;&gt;0,$L304,0)</f>
        <v>0</v>
      </c>
      <c r="Q304" s="61">
        <f>IF(COUNTIF(Setup_Hierarchy!$J$9:$IV$9,"="&amp;$K304)&lt;&gt;0,$L304,0)</f>
        <v>0</v>
      </c>
      <c r="R304" s="61">
        <f>IF(COUNTIF(Setup_Hierarchy!$J$10:$IV$10,"="&amp;$K304)&lt;&gt;0,$L304,0)</f>
        <v>0</v>
      </c>
      <c r="S304" s="61">
        <f>IF(COUNTIF(Setup_Hierarchy!$J$11:$IV$11,"="&amp;$K304)&lt;&gt;0,$L304,0)</f>
        <v>0</v>
      </c>
      <c r="T304" s="61">
        <f>IF(COUNTIF(Setup_Hierarchy!$J$12:$IV$12,"="&amp;$K304)&lt;&gt;0,$L304,0)</f>
        <v>0</v>
      </c>
      <c r="U304" s="61">
        <f>IF(COUNTIF(Setup_Hierarchy!$J$13:$IV$13,"="&amp;$K304)&lt;&gt;0,$L304,0)</f>
        <v>0</v>
      </c>
      <c r="V304" s="61">
        <f>IF(COUNTIF(Setup_Hierarchy!$J$14:$IV$14,"="&amp;$K304)&lt;&gt;0,$L304,0)</f>
        <v>0</v>
      </c>
      <c r="W304" s="61">
        <f>IF(COUNTIF(Setup_Hierarchy!$J$15:$IV$15,"="&amp;$K304)&lt;&gt;0,$L304,0)</f>
        <v>0</v>
      </c>
      <c r="X304" s="61">
        <f>IF(COUNTIF(Setup_Hierarchy!$J$16:$IV$16,"="&amp;$K304)&lt;&gt;0,$L304,0)</f>
        <v>0</v>
      </c>
      <c r="Y304" s="61">
        <f>IF(COUNTIF(Setup_Hierarchy!$J$17:$IV$17,"="&amp;$K304)&lt;&gt;0,$L304,0)</f>
        <v>0</v>
      </c>
      <c r="Z304" s="61">
        <f>IF(COUNTIF(Setup_Hierarchy!$J$18:$IV$18,"="&amp;$K304)&lt;&gt;0,$L304,0)</f>
        <v>0</v>
      </c>
      <c r="AA304" s="61">
        <f>IF(COUNTIF(Setup_Hierarchy!$J$19:$IV$19,"="&amp;$K304)&lt;&gt;0,$L304,0)</f>
        <v>0</v>
      </c>
      <c r="AB304" s="61">
        <f>IF(COUNTIF(Setup_Hierarchy!$J$20:$IV$20,"="&amp;$K304)&lt;&gt;0,$L304,0)</f>
        <v>0</v>
      </c>
      <c r="AC304" s="61">
        <f>IF(COUNTIF(Setup_Hierarchy!$J$21:$IV$21,"="&amp;$K304)&lt;&gt;0,$L304,0)</f>
        <v>0</v>
      </c>
      <c r="AD304" s="61">
        <f>IF(COUNTIF(Setup_Hierarchy!$J$22:$IV$22,"="&amp;$K304)&lt;&gt;0,$L304,0)</f>
        <v>0</v>
      </c>
      <c r="AE304" s="61">
        <f>IF(COUNTIF(Setup_Hierarchy!$J$23:$IV$23,"="&amp;$K304)&lt;&gt;0,$L304,0)</f>
        <v>0</v>
      </c>
      <c r="AF304" s="61">
        <f>IF(COUNTIF(Setup_Hierarchy!$J$24:$IV$24,"="&amp;$K304)&lt;&gt;0,$L304,0)</f>
        <v>0</v>
      </c>
      <c r="AG304" s="61">
        <f>IF(COUNTIF(Setup_Hierarchy!$J$25:$IV$25,"="&amp;$K304)&lt;&gt;0,$L304,0)</f>
        <v>0</v>
      </c>
      <c r="AH304" s="61">
        <f>IF(COUNTIF(Setup_Hierarchy!$J$26:$IV$26,"="&amp;$K304)&lt;&gt;0,$L304,0)</f>
        <v>0</v>
      </c>
      <c r="AI304" s="61">
        <f>IF(COUNTIF(Setup_Hierarchy!$J$27:$IV$27,"="&amp;$K304)&lt;&gt;0,$L304,0)</f>
        <v>0</v>
      </c>
      <c r="AJ304" s="61">
        <f>IF(COUNTIF(Setup_Hierarchy!$J$28:$IV$28,"="&amp;$K304)&lt;&gt;0,$L304,0)</f>
        <v>0</v>
      </c>
      <c r="AK304" s="61">
        <f>IF(COUNTIF(Setup_Hierarchy!$J$29:$IV$29,"="&amp;$K304)&lt;&gt;0,$L304,0)</f>
        <v>0</v>
      </c>
      <c r="AL304" s="61">
        <f>IF(COUNTIF(Setup_Hierarchy!$J$30:$IV$30,"="&amp;$K304)&lt;&gt;0,$L304,0)</f>
        <v>0</v>
      </c>
      <c r="AM304" s="61">
        <f>IF(COUNTIF(Setup_Hierarchy!$J$31:$IV$31,"="&amp;$K304)&lt;&gt;0,$L304,0)</f>
        <v>0</v>
      </c>
      <c r="AN304" s="61">
        <f>IF(COUNTIF(Setup_Hierarchy!$J$32:$IV$32,"="&amp;$K304)&lt;&gt;0,$L304,0)</f>
        <v>0</v>
      </c>
      <c r="AO304" s="61">
        <f>IF(COUNTIF(Setup_Hierarchy!$J$33:$IV$33,"="&amp;$K304)&lt;&gt;0,$L304,0)</f>
        <v>0</v>
      </c>
      <c r="AP304" s="61">
        <f>IF(COUNTIF(Setup_Hierarchy!$J$34:$IV$34,"="&amp;$K304)&lt;&gt;0,$L304,0)</f>
        <v>0</v>
      </c>
      <c r="AQ304" s="61">
        <f>IF(COUNTIF(Setup_Hierarchy!$J$35:$IV$35,"="&amp;$K304)&lt;&gt;0,$L304,0)</f>
        <v>0</v>
      </c>
      <c r="AR304" s="61">
        <f>IF(COUNTIF(Setup_Hierarchy!$J$36:$IV$36,"="&amp;$K304)&lt;&gt;0,$L304,0)</f>
        <v>0</v>
      </c>
      <c r="AS304" s="61">
        <f>IF(COUNTIF(Setup_Hierarchy!$J$37:$IV$37,"="&amp;$K304)&lt;&gt;0,$L304,0)</f>
        <v>0</v>
      </c>
      <c r="AT304" s="61">
        <f>IF(COUNTIF(Setup_Hierarchy!$J$38:$IV$38,"="&amp;$K304)&lt;&gt;0,$L304,0)</f>
        <v>0</v>
      </c>
      <c r="AU304" s="61">
        <f>IF(COUNTIF(Setup_Hierarchy!$J$39:$IV$39,"="&amp;$K304)&lt;&gt;0,$L304,0)</f>
        <v>0</v>
      </c>
      <c r="AV304" s="61">
        <f>IF(COUNTIF(Setup_Hierarchy!$J$40:$IV$40,"="&amp;$K304)&lt;&gt;0,$L304,0)</f>
        <v>0</v>
      </c>
      <c r="AW304" s="61">
        <f>IF(COUNTIF(Setup_Hierarchy!$J$41:$IV$41,"="&amp;$K304)&lt;&gt;0,$L304,0)</f>
        <v>0</v>
      </c>
      <c r="AX304" s="61">
        <f>IF(COUNTIF(Setup_Hierarchy!$J$42:$IV$42,"="&amp;$K304)&lt;&gt;0,$L304,0)</f>
        <v>0</v>
      </c>
      <c r="AY304" s="61">
        <f>IF(COUNTIF(Setup_Hierarchy!$J$43:$IV$43,"="&amp;$K304)&lt;&gt;0,$L304,0)</f>
        <v>0</v>
      </c>
      <c r="AZ304" s="61">
        <f>IF(COUNTIF(Setup_Hierarchy!$J$44:$IV$44,"="&amp;$K304)&lt;&gt;0,$L304,0)</f>
        <v>0</v>
      </c>
      <c r="BA304" s="61">
        <f>IF(COUNTIF(Setup_Hierarchy!$J$45:$IV$45,"="&amp;$K304)&lt;&gt;0,$L304,0)</f>
        <v>0</v>
      </c>
      <c r="BB304" s="61">
        <f>IF(COUNTIF(Setup_Hierarchy!$J$46:$IV$46,"="&amp;$K304)&lt;&gt;0,$L304,0)</f>
        <v>0</v>
      </c>
      <c r="BC304" s="61">
        <f>IF(COUNTIF(Setup_Hierarchy!$J$47:$IV$47,"="&amp;$K304)&lt;&gt;0,$L304,0)</f>
        <v>0</v>
      </c>
      <c r="BD304" s="61">
        <f>IF(COUNTIF(Setup_Hierarchy!$J$48:$IV$48,"="&amp;$K304)&lt;&gt;0,$L304,0)</f>
        <v>0</v>
      </c>
      <c r="BE304" s="61">
        <f>IF(COUNTIF(Setup_Hierarchy!$J$49:$IV$49,"="&amp;$K304)&lt;&gt;0,$L304,0)</f>
        <v>0</v>
      </c>
      <c r="BF304" s="61">
        <f>IF(COUNTIF(Setup_Hierarchy!$J$50:$IV$50,"="&amp;$K304)&lt;&gt;0,$L304,0)</f>
        <v>0</v>
      </c>
      <c r="BG304" s="61">
        <f>IF(COUNTIF(Setup_Hierarchy!$J$51:$IV$51,"="&amp;$K304)&lt;&gt;0,$L304,0)</f>
        <v>-22991.3</v>
      </c>
      <c r="BH304" s="61">
        <f>IF(COUNTIF(Setup_Hierarchy!$J$52:$IV$52,"="&amp;$K304)&lt;&gt;0,$L304,0)</f>
        <v>0</v>
      </c>
      <c r="BI304" s="61">
        <f>IF(COUNTIF(Setup_Hierarchy!$J$53:$IV$53,"="&amp;$K304)&lt;&gt;0,$L304,0)</f>
        <v>0</v>
      </c>
      <c r="BJ304" s="61">
        <f>IF(COUNTIF(Setup_Hierarchy!$J$54:$IV$54,"="&amp;$K304)&lt;&gt;0,$L304,0)</f>
        <v>0</v>
      </c>
      <c r="BK304" s="61">
        <f>IF(COUNTIF(Setup_Hierarchy!$J$55:$IV$55,"="&amp;$K304)&lt;&gt;0,$L304,0)</f>
        <v>0</v>
      </c>
      <c r="BL304" s="61">
        <f>IF(COUNTIF(Setup_Hierarchy!$J$56:$IV$56,"="&amp;$K304)&lt;&gt;0,$L304,0)</f>
        <v>0</v>
      </c>
      <c r="BM304" s="61">
        <f>IF(COUNTIF(Setup_Hierarchy!$J$57:$IV$57,"="&amp;$K304)&lt;&gt;0,$L304,0)</f>
        <v>0</v>
      </c>
      <c r="BN304" s="61">
        <f>IF(COUNTIF(Setup_Hierarchy!$J$58:$IV$58,"="&amp;$K304)&lt;&gt;0,$L304,0)</f>
        <v>0</v>
      </c>
      <c r="BO304" s="61">
        <f>IF(COUNTIF(Setup_Hierarchy!$J$59:$IV$59,"="&amp;$K304)&lt;&gt;0,$L304,0)</f>
        <v>-22991.3</v>
      </c>
      <c r="BP304" s="61">
        <f>IF(COUNTIF(Setup_Hierarchy!$J$60:$IV$60,"="&amp;$K304)&lt;&gt;0,$L304,0)</f>
        <v>0</v>
      </c>
      <c r="BQ304" s="61">
        <f>IF(COUNTIF(Setup_Hierarchy!$J$61:$IV$61,"="&amp;$K304)&lt;&gt;0,$L304,0)</f>
        <v>0</v>
      </c>
      <c r="BR304" s="61">
        <f>IF(COUNTIF(Setup_Hierarchy!$J$62:$IV$62,"="&amp;$K304)&lt;&gt;0,$L304,0)</f>
        <v>0</v>
      </c>
      <c r="BS304" s="61">
        <f>IF(COUNTIF(Setup_Hierarchy!$J$63:$IV$63,"="&amp;$K304)&lt;&gt;0,$L304,0)</f>
        <v>0</v>
      </c>
      <c r="BT304" s="61">
        <f>IF(COUNTIF(Setup_Hierarchy!$J$64:$IV$64,"="&amp;$K304)&lt;&gt;0,$L304,0)</f>
        <v>0</v>
      </c>
      <c r="BU304" s="61">
        <f>IF(COUNTIF(Setup_Hierarchy!$J$65:$IV$65,"="&amp;$K304)&lt;&gt;0,$L304,0)</f>
        <v>0</v>
      </c>
      <c r="BV304" s="61">
        <f>IF(COUNTIF(Setup_Hierarchy!$J$66:$IV$66,"="&amp;$K304)&lt;&gt;0,$L304,0)</f>
        <v>0</v>
      </c>
      <c r="BW304" s="61">
        <f>IF(COUNTIF(Setup_Hierarchy!$J$67:$IV$67,"="&amp;$K304)&lt;&gt;0,$L304,0)</f>
        <v>0</v>
      </c>
      <c r="BX304" s="61">
        <f>IF(COUNTIF(Setup_Hierarchy!$J$68:$IV$68,"="&amp;$K304)&lt;&gt;0,$L304,0)</f>
        <v>0</v>
      </c>
      <c r="BY304" s="61">
        <f>IF(COUNTIF(Setup_Hierarchy!$J$69:$IV$69,"="&amp;$K304)&lt;&gt;0,$L304,0)</f>
        <v>0</v>
      </c>
      <c r="BZ304" s="61">
        <f>IF(COUNTIF(Setup_Hierarchy!$J$70:$IV$70,"="&amp;$K304)&lt;&gt;0,$L304,0)</f>
        <v>0</v>
      </c>
      <c r="CA304" s="61">
        <f>IF(COUNTIF(Setup_Hierarchy!$J$71:$IV$71,"="&amp;$K304)&lt;&gt;0,$L304,0)</f>
        <v>0</v>
      </c>
      <c r="CB304" s="61">
        <f>IF(COUNTIF(Setup_Hierarchy!$J$72:$IV$72,"="&amp;$K304)&lt;&gt;0,$L304,0)</f>
        <v>0</v>
      </c>
      <c r="CC304" s="61">
        <f>IF(COUNTIF(Setup_Hierarchy!$J$73:$IV$73,"="&amp;$K304)&lt;&gt;0,$L304,0)</f>
        <v>0</v>
      </c>
      <c r="CD304" s="61">
        <f>IF(COUNTIF(Setup_Hierarchy!$J$74:$IV$74,"="&amp;$K304)&lt;&gt;0,$L304,0)</f>
        <v>0</v>
      </c>
      <c r="CE304" s="61">
        <f>IF(COUNTIF(Setup_Hierarchy!$J$75:$IV$75,"="&amp;$K304)&lt;&gt;0,$L304,0)</f>
        <v>0</v>
      </c>
      <c r="CF304" s="61">
        <f>IF(COUNTIF(Setup_Hierarchy!$J$76:$IV$76,"="&amp;$K304)&lt;&gt;0,$L304,0)</f>
        <v>0</v>
      </c>
      <c r="CG304" s="61">
        <f>IF(COUNTIF(Setup_Hierarchy!$J$77:$IV$77,"="&amp;$K304)&lt;&gt;0,$L304,0)</f>
        <v>0</v>
      </c>
      <c r="CH304" s="61">
        <f>IF(COUNTIF(Setup_Hierarchy!$J$78:$IV$78,"="&amp;$K304)&lt;&gt;0,$L304,0)</f>
        <v>0</v>
      </c>
      <c r="CI304" s="61">
        <f>IF(COUNTIF(Setup_Hierarchy!$J$79:$IV$79,"="&amp;$K304)&lt;&gt;0,$L304,0)</f>
        <v>0</v>
      </c>
      <c r="CJ304" s="61">
        <f>IF(COUNTIF(Setup_Hierarchy!$J$80:$IV$80,"="&amp;$K304)&lt;&gt;0,$L304,0)</f>
        <v>0</v>
      </c>
      <c r="CK304" s="61">
        <f>IF(COUNTIF(Setup_Hierarchy!$J$81:$IV$81,"="&amp;$K304)&lt;&gt;0,$L304,0)</f>
        <v>0</v>
      </c>
      <c r="CL304" s="61">
        <f>IF(COUNTIF(Setup_Hierarchy!$J$82:$IV$82,"="&amp;$K304)&lt;&gt;0,$L304,0)</f>
        <v>0</v>
      </c>
      <c r="CM304" s="61">
        <f>IF(COUNTIF(Setup_Hierarchy!$J$83:$IV$83,"="&amp;$K304)&lt;&gt;0,$L304,0)</f>
        <v>0</v>
      </c>
      <c r="CN304" s="61">
        <f>IF(COUNTIF(Setup_Hierarchy!$J$84:$IV$84,"="&amp;$K304)&lt;&gt;0,$L304,0)</f>
        <v>-22991.3</v>
      </c>
      <c r="CO304" s="61">
        <f>IF(COUNTIF(Setup_Hierarchy!$J$85:$IV$85,"="&amp;$K304)&lt;&gt;0,$L304,0)</f>
        <v>-22991.3</v>
      </c>
      <c r="CP304" s="61">
        <f>IF(COUNTIF(Setup_Hierarchy!$J$86:$IV$86,"="&amp;$K304)&lt;&gt;0,$L304,0)</f>
        <v>0</v>
      </c>
      <c r="CQ304" s="61">
        <f>IF(COUNTIF(Setup_Hierarchy!$J$87:$IV$87,"="&amp;$K304)&lt;&gt;0,$L304,0)</f>
        <v>0</v>
      </c>
      <c r="CR304" s="61">
        <f>IF(COUNTIF(Setup_Hierarchy!$J$88:$IV$88,"="&amp;$K304)&lt;&gt;0,$L304,0)</f>
        <v>0</v>
      </c>
      <c r="CS304" s="61">
        <f>IF(COUNTIF(Setup_Hierarchy!$J$89:$IV$89,"="&amp;$K304)&lt;&gt;0,$L304,0)</f>
        <v>0</v>
      </c>
      <c r="CT304" s="61">
        <f>IF(COUNTIF(Setup_Hierarchy!$J$90:$IV$90,"="&amp;$K304)&lt;&gt;0,$L304,0)</f>
        <v>0</v>
      </c>
      <c r="CU304" s="61">
        <f>IF(COUNTIF(Setup_Hierarchy!$J$91:$IV$91,"="&amp;$K304)&lt;&gt;0,$L304,0)</f>
        <v>0</v>
      </c>
      <c r="CV304" s="61">
        <f>IF(COUNTIF(Setup_Hierarchy!$J$92:$IV$92,"="&amp;$K304)&lt;&gt;0,$L304,0)</f>
        <v>0</v>
      </c>
      <c r="CW304" s="61">
        <f>IF(COUNTIF(Setup_Hierarchy!$J$93:$IV$93,"="&amp;$K304)&lt;&gt;0,$L304,0)</f>
        <v>0</v>
      </c>
      <c r="CX304" s="61">
        <f>IF(COUNTIF(Setup_Hierarchy!$J$94:$IV$94,"="&amp;$K304)&lt;&gt;0,$L304,0)</f>
        <v>0</v>
      </c>
      <c r="CY304" s="61">
        <f>IF(COUNTIF(Setup_Hierarchy!$J$95:$IV$95,"="&amp;$K304)&lt;&gt;0,$L304,0)</f>
        <v>0</v>
      </c>
      <c r="CZ304" s="61">
        <f>IF(COUNTIF(Setup_Hierarchy!$J$96:$IV$96,"="&amp;$K304)&lt;&gt;0,$L304,0)</f>
        <v>0</v>
      </c>
      <c r="DA304" s="61">
        <f>IF(COUNTIF(Setup_Hierarchy!$J$97:$IV$97,"="&amp;$K304)&lt;&gt;0,$L304,0)</f>
        <v>0</v>
      </c>
      <c r="DB304" s="61">
        <f>IF(COUNTIF(Setup_Hierarchy!$J$98:$IV$98,"="&amp;$K304)&lt;&gt;0,$L304,0)</f>
        <v>0</v>
      </c>
      <c r="DC304" s="61">
        <f>IF(COUNTIF(Setup_Hierarchy!$J$99:$IV$99,"="&amp;$K304)&lt;&gt;0,$L304,0)</f>
        <v>0</v>
      </c>
      <c r="DD304" s="61">
        <f>IF(COUNTIF(Setup_Hierarchy!$J$100:$IV$100,"="&amp;$K304)&lt;&gt;0,$L304,0)</f>
        <v>0</v>
      </c>
      <c r="DE304" s="61">
        <f>IF(COUNTIF(Setup_Hierarchy!$J$101:$IV$101,"="&amp;$K304)&lt;&gt;0,$L304,0)</f>
        <v>0</v>
      </c>
      <c r="DF304" s="61">
        <f>IF(COUNTIF(Setup_Hierarchy!$J$102:$IV$102,"="&amp;$K304)&lt;&gt;0,$L304,0)</f>
        <v>0</v>
      </c>
      <c r="DG304" s="61">
        <f>IF(COUNTIF(Setup_Hierarchy!$J$103:$IV$103,"="&amp;$K304)&lt;&gt;0,$L304,0)</f>
        <v>0</v>
      </c>
      <c r="DH304" s="61">
        <f>IF(COUNTIF(Setup_Hierarchy!$J$104:$IV$104,"="&amp;$K304)&lt;&gt;0,$L304,0)</f>
        <v>0</v>
      </c>
      <c r="DI304" s="61">
        <f>IF(COUNTIF(Setup_Hierarchy!$J$105:$IV$105,"="&amp;$K304)&lt;&gt;0,$L304,0)</f>
        <v>0</v>
      </c>
      <c r="DJ304" s="61">
        <f>IF(COUNTIF(Setup_Hierarchy!$J$106:$IV$106,"="&amp;$K304)&lt;&gt;0,$L304,0)</f>
        <v>0</v>
      </c>
      <c r="DK304" s="61">
        <f>IF(COUNTIF(Setup_Hierarchy!$J$107:$IV$107,"="&amp;$K304)&lt;&gt;0,$L304,0)</f>
        <v>0</v>
      </c>
      <c r="DL304" s="61">
        <f>IF(COUNTIF(Setup_Hierarchy!$J$108:$IV$108,"="&amp;$K304)&lt;&gt;0,$L304,0)</f>
        <v>0</v>
      </c>
      <c r="DM304" s="61">
        <f>IF(COUNTIF(Setup_Hierarchy!$J$109:$IV$109,"="&amp;$K304)&lt;&gt;0,$L304,0)</f>
        <v>0</v>
      </c>
      <c r="DN304" s="61">
        <f>IF(COUNTIF(Setup_Hierarchy!$J$110:$IV$110,"="&amp;$K304)&lt;&gt;0,$L304,0)</f>
        <v>0</v>
      </c>
      <c r="DO304" s="61">
        <f>IF(COUNTIF(Setup_Hierarchy!$J$111:$IV$111,"="&amp;$K304)&lt;&gt;0,$L304,0)</f>
        <v>0</v>
      </c>
      <c r="DP304" s="61">
        <f>IF(COUNTIF(Setup_Hierarchy!$J$112:$IV$112,"="&amp;$K304)&lt;&gt;0,$L304,0)</f>
        <v>0</v>
      </c>
      <c r="DQ304" s="61">
        <f>IF(COUNTIF(Setup_Hierarchy!$J$113:$IV$113,"="&amp;$K304)&lt;&gt;0,$L304,0)</f>
        <v>0</v>
      </c>
      <c r="DR304" s="61">
        <f>IF(COUNTIF(Setup_Hierarchy!$J$114:$IV$114,"="&amp;$K304)&lt;&gt;0,$L304,0)</f>
        <v>0</v>
      </c>
      <c r="DS304" s="61">
        <f>IF(COUNTIF(Setup_Hierarchy!$J$115:$IV$115,"="&amp;$K304)&lt;&gt;0,$L304,0)</f>
        <v>0</v>
      </c>
      <c r="DT304" s="61">
        <f>IF(COUNTIF(Setup_Hierarchy!$J$116:$IV$116,"="&amp;$K304)&lt;&gt;0,$L304,0)</f>
        <v>0</v>
      </c>
    </row>
    <row r="305" spans="2:124" x14ac:dyDescent="0.2">
      <c r="B305" t="s">
        <v>43</v>
      </c>
      <c r="C305">
        <v>433</v>
      </c>
      <c r="D305" t="s">
        <v>16</v>
      </c>
      <c r="E305" t="s">
        <v>369</v>
      </c>
      <c r="F305" t="s">
        <v>526</v>
      </c>
      <c r="G305" t="s">
        <v>523</v>
      </c>
      <c r="H305" t="s">
        <v>11</v>
      </c>
      <c r="I305">
        <v>0.56261700000000003</v>
      </c>
      <c r="J305">
        <v>0.29132599999999997</v>
      </c>
      <c r="K305">
        <v>677</v>
      </c>
      <c r="L305">
        <v>4.49</v>
      </c>
      <c r="M305" s="61">
        <f>IF(COUNTIF(Setup_Hierarchy!$J$5:$IV$5,"="&amp;$K305)&lt;&gt;0,$L305,0)</f>
        <v>4.49</v>
      </c>
      <c r="N305" s="61">
        <f>IF(COUNTIF(Setup_Hierarchy!$J$6:$IV$6,"="&amp;$K305)&lt;&gt;0,$L305,0)</f>
        <v>4.49</v>
      </c>
      <c r="O305" s="61">
        <f>IF(COUNTIF(Setup_Hierarchy!$J$7:$IV$7,"="&amp;$K305)&lt;&gt;0,$L305,0)</f>
        <v>4.49</v>
      </c>
      <c r="P305" s="61">
        <f>IF(COUNTIF(Setup_Hierarchy!$J$8:$IV$8,"="&amp;$K305)&lt;&gt;0,$L305,0)</f>
        <v>4.49</v>
      </c>
      <c r="Q305" s="61">
        <f>IF(COUNTIF(Setup_Hierarchy!$J$9:$IV$9,"="&amp;$K305)&lt;&gt;0,$L305,0)</f>
        <v>4.49</v>
      </c>
      <c r="R305" s="61">
        <f>IF(COUNTIF(Setup_Hierarchy!$J$10:$IV$10,"="&amp;$K305)&lt;&gt;0,$L305,0)</f>
        <v>0</v>
      </c>
      <c r="S305" s="61">
        <f>IF(COUNTIF(Setup_Hierarchy!$J$11:$IV$11,"="&amp;$K305)&lt;&gt;0,$L305,0)</f>
        <v>0</v>
      </c>
      <c r="T305" s="61">
        <f>IF(COUNTIF(Setup_Hierarchy!$J$12:$IV$12,"="&amp;$K305)&lt;&gt;0,$L305,0)</f>
        <v>0</v>
      </c>
      <c r="U305" s="61">
        <f>IF(COUNTIF(Setup_Hierarchy!$J$13:$IV$13,"="&amp;$K305)&lt;&gt;0,$L305,0)</f>
        <v>0</v>
      </c>
      <c r="V305" s="61">
        <f>IF(COUNTIF(Setup_Hierarchy!$J$14:$IV$14,"="&amp;$K305)&lt;&gt;0,$L305,0)</f>
        <v>0</v>
      </c>
      <c r="W305" s="61">
        <f>IF(COUNTIF(Setup_Hierarchy!$J$15:$IV$15,"="&amp;$K305)&lt;&gt;0,$L305,0)</f>
        <v>0</v>
      </c>
      <c r="X305" s="61">
        <f>IF(COUNTIF(Setup_Hierarchy!$J$16:$IV$16,"="&amp;$K305)&lt;&gt;0,$L305,0)</f>
        <v>0</v>
      </c>
      <c r="Y305" s="61">
        <f>IF(COUNTIF(Setup_Hierarchy!$J$17:$IV$17,"="&amp;$K305)&lt;&gt;0,$L305,0)</f>
        <v>0</v>
      </c>
      <c r="Z305" s="61">
        <f>IF(COUNTIF(Setup_Hierarchy!$J$18:$IV$18,"="&amp;$K305)&lt;&gt;0,$L305,0)</f>
        <v>0</v>
      </c>
      <c r="AA305" s="61">
        <f>IF(COUNTIF(Setup_Hierarchy!$J$19:$IV$19,"="&amp;$K305)&lt;&gt;0,$L305,0)</f>
        <v>0</v>
      </c>
      <c r="AB305" s="61">
        <f>IF(COUNTIF(Setup_Hierarchy!$J$20:$IV$20,"="&amp;$K305)&lt;&gt;0,$L305,0)</f>
        <v>0</v>
      </c>
      <c r="AC305" s="61">
        <f>IF(COUNTIF(Setup_Hierarchy!$J$21:$IV$21,"="&amp;$K305)&lt;&gt;0,$L305,0)</f>
        <v>4.49</v>
      </c>
      <c r="AD305" s="61">
        <f>IF(COUNTIF(Setup_Hierarchy!$J$22:$IV$22,"="&amp;$K305)&lt;&gt;0,$L305,0)</f>
        <v>4.49</v>
      </c>
      <c r="AE305" s="61">
        <f>IF(COUNTIF(Setup_Hierarchy!$J$23:$IV$23,"="&amp;$K305)&lt;&gt;0,$L305,0)</f>
        <v>0</v>
      </c>
      <c r="AF305" s="61">
        <f>IF(COUNTIF(Setup_Hierarchy!$J$24:$IV$24,"="&amp;$K305)&lt;&gt;0,$L305,0)</f>
        <v>0</v>
      </c>
      <c r="AG305" s="61">
        <f>IF(COUNTIF(Setup_Hierarchy!$J$25:$IV$25,"="&amp;$K305)&lt;&gt;0,$L305,0)</f>
        <v>0</v>
      </c>
      <c r="AH305" s="61">
        <f>IF(COUNTIF(Setup_Hierarchy!$J$26:$IV$26,"="&amp;$K305)&lt;&gt;0,$L305,0)</f>
        <v>0</v>
      </c>
      <c r="AI305" s="61">
        <f>IF(COUNTIF(Setup_Hierarchy!$J$27:$IV$27,"="&amp;$K305)&lt;&gt;0,$L305,0)</f>
        <v>0</v>
      </c>
      <c r="AJ305" s="61">
        <f>IF(COUNTIF(Setup_Hierarchy!$J$28:$IV$28,"="&amp;$K305)&lt;&gt;0,$L305,0)</f>
        <v>0</v>
      </c>
      <c r="AK305" s="61">
        <f>IF(COUNTIF(Setup_Hierarchy!$J$29:$IV$29,"="&amp;$K305)&lt;&gt;0,$L305,0)</f>
        <v>0</v>
      </c>
      <c r="AL305" s="61">
        <f>IF(COUNTIF(Setup_Hierarchy!$J$30:$IV$30,"="&amp;$K305)&lt;&gt;0,$L305,0)</f>
        <v>0</v>
      </c>
      <c r="AM305" s="61">
        <f>IF(COUNTIF(Setup_Hierarchy!$J$31:$IV$31,"="&amp;$K305)&lt;&gt;0,$L305,0)</f>
        <v>0</v>
      </c>
      <c r="AN305" s="61">
        <f>IF(COUNTIF(Setup_Hierarchy!$J$32:$IV$32,"="&amp;$K305)&lt;&gt;0,$L305,0)</f>
        <v>0</v>
      </c>
      <c r="AO305" s="61">
        <f>IF(COUNTIF(Setup_Hierarchy!$J$33:$IV$33,"="&amp;$K305)&lt;&gt;0,$L305,0)</f>
        <v>0</v>
      </c>
      <c r="AP305" s="61">
        <f>IF(COUNTIF(Setup_Hierarchy!$J$34:$IV$34,"="&amp;$K305)&lt;&gt;0,$L305,0)</f>
        <v>0</v>
      </c>
      <c r="AQ305" s="61">
        <f>IF(COUNTIF(Setup_Hierarchy!$J$35:$IV$35,"="&amp;$K305)&lt;&gt;0,$L305,0)</f>
        <v>0</v>
      </c>
      <c r="AR305" s="61">
        <f>IF(COUNTIF(Setup_Hierarchy!$J$36:$IV$36,"="&amp;$K305)&lt;&gt;0,$L305,0)</f>
        <v>0</v>
      </c>
      <c r="AS305" s="61">
        <f>IF(COUNTIF(Setup_Hierarchy!$J$37:$IV$37,"="&amp;$K305)&lt;&gt;0,$L305,0)</f>
        <v>0</v>
      </c>
      <c r="AT305" s="61">
        <f>IF(COUNTIF(Setup_Hierarchy!$J$38:$IV$38,"="&amp;$K305)&lt;&gt;0,$L305,0)</f>
        <v>0</v>
      </c>
      <c r="AU305" s="61">
        <f>IF(COUNTIF(Setup_Hierarchy!$J$39:$IV$39,"="&amp;$K305)&lt;&gt;0,$L305,0)</f>
        <v>0</v>
      </c>
      <c r="AV305" s="61">
        <f>IF(COUNTIF(Setup_Hierarchy!$J$40:$IV$40,"="&amp;$K305)&lt;&gt;0,$L305,0)</f>
        <v>0</v>
      </c>
      <c r="AW305" s="61">
        <f>IF(COUNTIF(Setup_Hierarchy!$J$41:$IV$41,"="&amp;$K305)&lt;&gt;0,$L305,0)</f>
        <v>0</v>
      </c>
      <c r="AX305" s="61">
        <f>IF(COUNTIF(Setup_Hierarchy!$J$42:$IV$42,"="&amp;$K305)&lt;&gt;0,$L305,0)</f>
        <v>0</v>
      </c>
      <c r="AY305" s="61">
        <f>IF(COUNTIF(Setup_Hierarchy!$J$43:$IV$43,"="&amp;$K305)&lt;&gt;0,$L305,0)</f>
        <v>0</v>
      </c>
      <c r="AZ305" s="61">
        <f>IF(COUNTIF(Setup_Hierarchy!$J$44:$IV$44,"="&amp;$K305)&lt;&gt;0,$L305,0)</f>
        <v>0</v>
      </c>
      <c r="BA305" s="61">
        <f>IF(COUNTIF(Setup_Hierarchy!$J$45:$IV$45,"="&amp;$K305)&lt;&gt;0,$L305,0)</f>
        <v>0</v>
      </c>
      <c r="BB305" s="61">
        <f>IF(COUNTIF(Setup_Hierarchy!$J$46:$IV$46,"="&amp;$K305)&lt;&gt;0,$L305,0)</f>
        <v>0</v>
      </c>
      <c r="BC305" s="61">
        <f>IF(COUNTIF(Setup_Hierarchy!$J$47:$IV$47,"="&amp;$K305)&lt;&gt;0,$L305,0)</f>
        <v>0</v>
      </c>
      <c r="BD305" s="61">
        <f>IF(COUNTIF(Setup_Hierarchy!$J$48:$IV$48,"="&amp;$K305)&lt;&gt;0,$L305,0)</f>
        <v>0</v>
      </c>
      <c r="BE305" s="61">
        <f>IF(COUNTIF(Setup_Hierarchy!$J$49:$IV$49,"="&amp;$K305)&lt;&gt;0,$L305,0)</f>
        <v>0</v>
      </c>
      <c r="BF305" s="61">
        <f>IF(COUNTIF(Setup_Hierarchy!$J$50:$IV$50,"="&amp;$K305)&lt;&gt;0,$L305,0)</f>
        <v>0</v>
      </c>
      <c r="BG305" s="61">
        <f>IF(COUNTIF(Setup_Hierarchy!$J$51:$IV$51,"="&amp;$K305)&lt;&gt;0,$L305,0)</f>
        <v>0</v>
      </c>
      <c r="BH305" s="61">
        <f>IF(COUNTIF(Setup_Hierarchy!$J$52:$IV$52,"="&amp;$K305)&lt;&gt;0,$L305,0)</f>
        <v>0</v>
      </c>
      <c r="BI305" s="61">
        <f>IF(COUNTIF(Setup_Hierarchy!$J$53:$IV$53,"="&amp;$K305)&lt;&gt;0,$L305,0)</f>
        <v>0</v>
      </c>
      <c r="BJ305" s="61">
        <f>IF(COUNTIF(Setup_Hierarchy!$J$54:$IV$54,"="&amp;$K305)&lt;&gt;0,$L305,0)</f>
        <v>0</v>
      </c>
      <c r="BK305" s="61">
        <f>IF(COUNTIF(Setup_Hierarchy!$J$55:$IV$55,"="&amp;$K305)&lt;&gt;0,$L305,0)</f>
        <v>0</v>
      </c>
      <c r="BL305" s="61">
        <f>IF(COUNTIF(Setup_Hierarchy!$J$56:$IV$56,"="&amp;$K305)&lt;&gt;0,$L305,0)</f>
        <v>0</v>
      </c>
      <c r="BM305" s="61">
        <f>IF(COUNTIF(Setup_Hierarchy!$J$57:$IV$57,"="&amp;$K305)&lt;&gt;0,$L305,0)</f>
        <v>0</v>
      </c>
      <c r="BN305" s="61">
        <f>IF(COUNTIF(Setup_Hierarchy!$J$58:$IV$58,"="&amp;$K305)&lt;&gt;0,$L305,0)</f>
        <v>0</v>
      </c>
      <c r="BO305" s="61">
        <f>IF(COUNTIF(Setup_Hierarchy!$J$59:$IV$59,"="&amp;$K305)&lt;&gt;0,$L305,0)</f>
        <v>0</v>
      </c>
      <c r="BP305" s="61">
        <f>IF(COUNTIF(Setup_Hierarchy!$J$60:$IV$60,"="&amp;$K305)&lt;&gt;0,$L305,0)</f>
        <v>0</v>
      </c>
      <c r="BQ305" s="61">
        <f>IF(COUNTIF(Setup_Hierarchy!$J$61:$IV$61,"="&amp;$K305)&lt;&gt;0,$L305,0)</f>
        <v>0</v>
      </c>
      <c r="BR305" s="61">
        <f>IF(COUNTIF(Setup_Hierarchy!$J$62:$IV$62,"="&amp;$K305)&lt;&gt;0,$L305,0)</f>
        <v>0</v>
      </c>
      <c r="BS305" s="61">
        <f>IF(COUNTIF(Setup_Hierarchy!$J$63:$IV$63,"="&amp;$K305)&lt;&gt;0,$L305,0)</f>
        <v>0</v>
      </c>
      <c r="BT305" s="61">
        <f>IF(COUNTIF(Setup_Hierarchy!$J$64:$IV$64,"="&amp;$K305)&lt;&gt;0,$L305,0)</f>
        <v>0</v>
      </c>
      <c r="BU305" s="61">
        <f>IF(COUNTIF(Setup_Hierarchy!$J$65:$IV$65,"="&amp;$K305)&lt;&gt;0,$L305,0)</f>
        <v>0</v>
      </c>
      <c r="BV305" s="61">
        <f>IF(COUNTIF(Setup_Hierarchy!$J$66:$IV$66,"="&amp;$K305)&lt;&gt;0,$L305,0)</f>
        <v>0</v>
      </c>
      <c r="BW305" s="61">
        <f>IF(COUNTIF(Setup_Hierarchy!$J$67:$IV$67,"="&amp;$K305)&lt;&gt;0,$L305,0)</f>
        <v>0</v>
      </c>
      <c r="BX305" s="61">
        <f>IF(COUNTIF(Setup_Hierarchy!$J$68:$IV$68,"="&amp;$K305)&lt;&gt;0,$L305,0)</f>
        <v>0</v>
      </c>
      <c r="BY305" s="61">
        <f>IF(COUNTIF(Setup_Hierarchy!$J$69:$IV$69,"="&amp;$K305)&lt;&gt;0,$L305,0)</f>
        <v>0</v>
      </c>
      <c r="BZ305" s="61">
        <f>IF(COUNTIF(Setup_Hierarchy!$J$70:$IV$70,"="&amp;$K305)&lt;&gt;0,$L305,0)</f>
        <v>0</v>
      </c>
      <c r="CA305" s="61">
        <f>IF(COUNTIF(Setup_Hierarchy!$J$71:$IV$71,"="&amp;$K305)&lt;&gt;0,$L305,0)</f>
        <v>0</v>
      </c>
      <c r="CB305" s="61">
        <f>IF(COUNTIF(Setup_Hierarchy!$J$72:$IV$72,"="&amp;$K305)&lt;&gt;0,$L305,0)</f>
        <v>0</v>
      </c>
      <c r="CC305" s="61">
        <f>IF(COUNTIF(Setup_Hierarchy!$J$73:$IV$73,"="&amp;$K305)&lt;&gt;0,$L305,0)</f>
        <v>0</v>
      </c>
      <c r="CD305" s="61">
        <f>IF(COUNTIF(Setup_Hierarchy!$J$74:$IV$74,"="&amp;$K305)&lt;&gt;0,$L305,0)</f>
        <v>0</v>
      </c>
      <c r="CE305" s="61">
        <f>IF(COUNTIF(Setup_Hierarchy!$J$75:$IV$75,"="&amp;$K305)&lt;&gt;0,$L305,0)</f>
        <v>0</v>
      </c>
      <c r="CF305" s="61">
        <f>IF(COUNTIF(Setup_Hierarchy!$J$76:$IV$76,"="&amp;$K305)&lt;&gt;0,$L305,0)</f>
        <v>0</v>
      </c>
      <c r="CG305" s="61">
        <f>IF(COUNTIF(Setup_Hierarchy!$J$77:$IV$77,"="&amp;$K305)&lt;&gt;0,$L305,0)</f>
        <v>0</v>
      </c>
      <c r="CH305" s="61">
        <f>IF(COUNTIF(Setup_Hierarchy!$J$78:$IV$78,"="&amp;$K305)&lt;&gt;0,$L305,0)</f>
        <v>0</v>
      </c>
      <c r="CI305" s="61">
        <f>IF(COUNTIF(Setup_Hierarchy!$J$79:$IV$79,"="&amp;$K305)&lt;&gt;0,$L305,0)</f>
        <v>0</v>
      </c>
      <c r="CJ305" s="61">
        <f>IF(COUNTIF(Setup_Hierarchy!$J$80:$IV$80,"="&amp;$K305)&lt;&gt;0,$L305,0)</f>
        <v>0</v>
      </c>
      <c r="CK305" s="61">
        <f>IF(COUNTIF(Setup_Hierarchy!$J$81:$IV$81,"="&amp;$K305)&lt;&gt;0,$L305,0)</f>
        <v>0</v>
      </c>
      <c r="CL305" s="61">
        <f>IF(COUNTIF(Setup_Hierarchy!$J$82:$IV$82,"="&amp;$K305)&lt;&gt;0,$L305,0)</f>
        <v>0</v>
      </c>
      <c r="CM305" s="61">
        <f>IF(COUNTIF(Setup_Hierarchy!$J$83:$IV$83,"="&amp;$K305)&lt;&gt;0,$L305,0)</f>
        <v>0</v>
      </c>
      <c r="CN305" s="61">
        <f>IF(COUNTIF(Setup_Hierarchy!$J$84:$IV$84,"="&amp;$K305)&lt;&gt;0,$L305,0)</f>
        <v>0</v>
      </c>
      <c r="CO305" s="61">
        <f>IF(COUNTIF(Setup_Hierarchy!$J$85:$IV$85,"="&amp;$K305)&lt;&gt;0,$L305,0)</f>
        <v>0</v>
      </c>
      <c r="CP305" s="61">
        <f>IF(COUNTIF(Setup_Hierarchy!$J$86:$IV$86,"="&amp;$K305)&lt;&gt;0,$L305,0)</f>
        <v>0</v>
      </c>
      <c r="CQ305" s="61">
        <f>IF(COUNTIF(Setup_Hierarchy!$J$87:$IV$87,"="&amp;$K305)&lt;&gt;0,$L305,0)</f>
        <v>0</v>
      </c>
      <c r="CR305" s="61">
        <f>IF(COUNTIF(Setup_Hierarchy!$J$88:$IV$88,"="&amp;$K305)&lt;&gt;0,$L305,0)</f>
        <v>0</v>
      </c>
      <c r="CS305" s="61">
        <f>IF(COUNTIF(Setup_Hierarchy!$J$89:$IV$89,"="&amp;$K305)&lt;&gt;0,$L305,0)</f>
        <v>0</v>
      </c>
      <c r="CT305" s="61">
        <f>IF(COUNTIF(Setup_Hierarchy!$J$90:$IV$90,"="&amp;$K305)&lt;&gt;0,$L305,0)</f>
        <v>0</v>
      </c>
      <c r="CU305" s="61">
        <f>IF(COUNTIF(Setup_Hierarchy!$J$91:$IV$91,"="&amp;$K305)&lt;&gt;0,$L305,0)</f>
        <v>0</v>
      </c>
      <c r="CV305" s="61">
        <f>IF(COUNTIF(Setup_Hierarchy!$J$92:$IV$92,"="&amp;$K305)&lt;&gt;0,$L305,0)</f>
        <v>0</v>
      </c>
      <c r="CW305" s="61">
        <f>IF(COUNTIF(Setup_Hierarchy!$J$93:$IV$93,"="&amp;$K305)&lt;&gt;0,$L305,0)</f>
        <v>0</v>
      </c>
      <c r="CX305" s="61">
        <f>IF(COUNTIF(Setup_Hierarchy!$J$94:$IV$94,"="&amp;$K305)&lt;&gt;0,$L305,0)</f>
        <v>0</v>
      </c>
      <c r="CY305" s="61">
        <f>IF(COUNTIF(Setup_Hierarchy!$J$95:$IV$95,"="&amp;$K305)&lt;&gt;0,$L305,0)</f>
        <v>0</v>
      </c>
      <c r="CZ305" s="61">
        <f>IF(COUNTIF(Setup_Hierarchy!$J$96:$IV$96,"="&amp;$K305)&lt;&gt;0,$L305,0)</f>
        <v>0</v>
      </c>
      <c r="DA305" s="61">
        <f>IF(COUNTIF(Setup_Hierarchy!$J$97:$IV$97,"="&amp;$K305)&lt;&gt;0,$L305,0)</f>
        <v>0</v>
      </c>
      <c r="DB305" s="61">
        <f>IF(COUNTIF(Setup_Hierarchy!$J$98:$IV$98,"="&amp;$K305)&lt;&gt;0,$L305,0)</f>
        <v>0</v>
      </c>
      <c r="DC305" s="61">
        <f>IF(COUNTIF(Setup_Hierarchy!$J$99:$IV$99,"="&amp;$K305)&lt;&gt;0,$L305,0)</f>
        <v>0</v>
      </c>
      <c r="DD305" s="61">
        <f>IF(COUNTIF(Setup_Hierarchy!$J$100:$IV$100,"="&amp;$K305)&lt;&gt;0,$L305,0)</f>
        <v>0</v>
      </c>
      <c r="DE305" s="61">
        <f>IF(COUNTIF(Setup_Hierarchy!$J$101:$IV$101,"="&amp;$K305)&lt;&gt;0,$L305,0)</f>
        <v>0</v>
      </c>
      <c r="DF305" s="61">
        <f>IF(COUNTIF(Setup_Hierarchy!$J$102:$IV$102,"="&amp;$K305)&lt;&gt;0,$L305,0)</f>
        <v>0</v>
      </c>
      <c r="DG305" s="61">
        <f>IF(COUNTIF(Setup_Hierarchy!$J$103:$IV$103,"="&amp;$K305)&lt;&gt;0,$L305,0)</f>
        <v>0</v>
      </c>
      <c r="DH305" s="61">
        <f>IF(COUNTIF(Setup_Hierarchy!$J$104:$IV$104,"="&amp;$K305)&lt;&gt;0,$L305,0)</f>
        <v>0</v>
      </c>
      <c r="DI305" s="61">
        <f>IF(COUNTIF(Setup_Hierarchy!$J$105:$IV$105,"="&amp;$K305)&lt;&gt;0,$L305,0)</f>
        <v>0</v>
      </c>
      <c r="DJ305" s="61">
        <f>IF(COUNTIF(Setup_Hierarchy!$J$106:$IV$106,"="&amp;$K305)&lt;&gt;0,$L305,0)</f>
        <v>0</v>
      </c>
      <c r="DK305" s="61">
        <f>IF(COUNTIF(Setup_Hierarchy!$J$107:$IV$107,"="&amp;$K305)&lt;&gt;0,$L305,0)</f>
        <v>0</v>
      </c>
      <c r="DL305" s="61">
        <f>IF(COUNTIF(Setup_Hierarchy!$J$108:$IV$108,"="&amp;$K305)&lt;&gt;0,$L305,0)</f>
        <v>0</v>
      </c>
      <c r="DM305" s="61">
        <f>IF(COUNTIF(Setup_Hierarchy!$J$109:$IV$109,"="&amp;$K305)&lt;&gt;0,$L305,0)</f>
        <v>0</v>
      </c>
      <c r="DN305" s="61">
        <f>IF(COUNTIF(Setup_Hierarchy!$J$110:$IV$110,"="&amp;$K305)&lt;&gt;0,$L305,0)</f>
        <v>0</v>
      </c>
      <c r="DO305" s="61">
        <f>IF(COUNTIF(Setup_Hierarchy!$J$111:$IV$111,"="&amp;$K305)&lt;&gt;0,$L305,0)</f>
        <v>0</v>
      </c>
      <c r="DP305" s="61">
        <f>IF(COUNTIF(Setup_Hierarchy!$J$112:$IV$112,"="&amp;$K305)&lt;&gt;0,$L305,0)</f>
        <v>0</v>
      </c>
      <c r="DQ305" s="61">
        <f>IF(COUNTIF(Setup_Hierarchy!$J$113:$IV$113,"="&amp;$K305)&lt;&gt;0,$L305,0)</f>
        <v>0</v>
      </c>
      <c r="DR305" s="61">
        <f>IF(COUNTIF(Setup_Hierarchy!$J$114:$IV$114,"="&amp;$K305)&lt;&gt;0,$L305,0)</f>
        <v>0</v>
      </c>
      <c r="DS305" s="61">
        <f>IF(COUNTIF(Setup_Hierarchy!$J$115:$IV$115,"="&amp;$K305)&lt;&gt;0,$L305,0)</f>
        <v>0</v>
      </c>
      <c r="DT305" s="61">
        <f>IF(COUNTIF(Setup_Hierarchy!$J$116:$IV$116,"="&amp;$K305)&lt;&gt;0,$L305,0)</f>
        <v>0</v>
      </c>
    </row>
    <row r="306" spans="2:124" x14ac:dyDescent="0.2">
      <c r="B306" t="s">
        <v>43</v>
      </c>
      <c r="C306">
        <v>433</v>
      </c>
      <c r="D306" t="s">
        <v>16</v>
      </c>
      <c r="E306" t="s">
        <v>369</v>
      </c>
      <c r="F306" t="s">
        <v>526</v>
      </c>
      <c r="G306" t="s">
        <v>523</v>
      </c>
      <c r="H306" t="s">
        <v>11</v>
      </c>
      <c r="I306">
        <v>0.56261700000000003</v>
      </c>
      <c r="J306">
        <v>0.29132599999999997</v>
      </c>
      <c r="K306">
        <v>679</v>
      </c>
      <c r="L306">
        <v>64.64</v>
      </c>
      <c r="M306" s="61">
        <f>IF(COUNTIF(Setup_Hierarchy!$J$5:$IV$5,"="&amp;$K306)&lt;&gt;0,$L306,0)</f>
        <v>64.64</v>
      </c>
      <c r="N306" s="61">
        <f>IF(COUNTIF(Setup_Hierarchy!$J$6:$IV$6,"="&amp;$K306)&lt;&gt;0,$L306,0)</f>
        <v>64.64</v>
      </c>
      <c r="O306" s="61">
        <f>IF(COUNTIF(Setup_Hierarchy!$J$7:$IV$7,"="&amp;$K306)&lt;&gt;0,$L306,0)</f>
        <v>64.64</v>
      </c>
      <c r="P306" s="61">
        <f>IF(COUNTIF(Setup_Hierarchy!$J$8:$IV$8,"="&amp;$K306)&lt;&gt;0,$L306,0)</f>
        <v>64.64</v>
      </c>
      <c r="Q306" s="61">
        <f>IF(COUNTIF(Setup_Hierarchy!$J$9:$IV$9,"="&amp;$K306)&lt;&gt;0,$L306,0)</f>
        <v>64.64</v>
      </c>
      <c r="R306" s="61">
        <f>IF(COUNTIF(Setup_Hierarchy!$J$10:$IV$10,"="&amp;$K306)&lt;&gt;0,$L306,0)</f>
        <v>0</v>
      </c>
      <c r="S306" s="61">
        <f>IF(COUNTIF(Setup_Hierarchy!$J$11:$IV$11,"="&amp;$K306)&lt;&gt;0,$L306,0)</f>
        <v>0</v>
      </c>
      <c r="T306" s="61">
        <f>IF(COUNTIF(Setup_Hierarchy!$J$12:$IV$12,"="&amp;$K306)&lt;&gt;0,$L306,0)</f>
        <v>0</v>
      </c>
      <c r="U306" s="61">
        <f>IF(COUNTIF(Setup_Hierarchy!$J$13:$IV$13,"="&amp;$K306)&lt;&gt;0,$L306,0)</f>
        <v>0</v>
      </c>
      <c r="V306" s="61">
        <f>IF(COUNTIF(Setup_Hierarchy!$J$14:$IV$14,"="&amp;$K306)&lt;&gt;0,$L306,0)</f>
        <v>64.64</v>
      </c>
      <c r="W306" s="61">
        <f>IF(COUNTIF(Setup_Hierarchy!$J$15:$IV$15,"="&amp;$K306)&lt;&gt;0,$L306,0)</f>
        <v>64.64</v>
      </c>
      <c r="X306" s="61">
        <f>IF(COUNTIF(Setup_Hierarchy!$J$16:$IV$16,"="&amp;$K306)&lt;&gt;0,$L306,0)</f>
        <v>0</v>
      </c>
      <c r="Y306" s="61">
        <f>IF(COUNTIF(Setup_Hierarchy!$J$17:$IV$17,"="&amp;$K306)&lt;&gt;0,$L306,0)</f>
        <v>0</v>
      </c>
      <c r="Z306" s="61">
        <f>IF(COUNTIF(Setup_Hierarchy!$J$18:$IV$18,"="&amp;$K306)&lt;&gt;0,$L306,0)</f>
        <v>0</v>
      </c>
      <c r="AA306" s="61">
        <f>IF(COUNTIF(Setup_Hierarchy!$J$19:$IV$19,"="&amp;$K306)&lt;&gt;0,$L306,0)</f>
        <v>0</v>
      </c>
      <c r="AB306" s="61">
        <f>IF(COUNTIF(Setup_Hierarchy!$J$20:$IV$20,"="&amp;$K306)&lt;&gt;0,$L306,0)</f>
        <v>0</v>
      </c>
      <c r="AC306" s="61">
        <f>IF(COUNTIF(Setup_Hierarchy!$J$21:$IV$21,"="&amp;$K306)&lt;&gt;0,$L306,0)</f>
        <v>0</v>
      </c>
      <c r="AD306" s="61">
        <f>IF(COUNTIF(Setup_Hierarchy!$J$22:$IV$22,"="&amp;$K306)&lt;&gt;0,$L306,0)</f>
        <v>0</v>
      </c>
      <c r="AE306" s="61">
        <f>IF(COUNTIF(Setup_Hierarchy!$J$23:$IV$23,"="&amp;$K306)&lt;&gt;0,$L306,0)</f>
        <v>0</v>
      </c>
      <c r="AF306" s="61">
        <f>IF(COUNTIF(Setup_Hierarchy!$J$24:$IV$24,"="&amp;$K306)&lt;&gt;0,$L306,0)</f>
        <v>0</v>
      </c>
      <c r="AG306" s="61">
        <f>IF(COUNTIF(Setup_Hierarchy!$J$25:$IV$25,"="&amp;$K306)&lt;&gt;0,$L306,0)</f>
        <v>0</v>
      </c>
      <c r="AH306" s="61">
        <f>IF(COUNTIF(Setup_Hierarchy!$J$26:$IV$26,"="&amp;$K306)&lt;&gt;0,$L306,0)</f>
        <v>0</v>
      </c>
      <c r="AI306" s="61">
        <f>IF(COUNTIF(Setup_Hierarchy!$J$27:$IV$27,"="&amp;$K306)&lt;&gt;0,$L306,0)</f>
        <v>0</v>
      </c>
      <c r="AJ306" s="61">
        <f>IF(COUNTIF(Setup_Hierarchy!$J$28:$IV$28,"="&amp;$K306)&lt;&gt;0,$L306,0)</f>
        <v>0</v>
      </c>
      <c r="AK306" s="61">
        <f>IF(COUNTIF(Setup_Hierarchy!$J$29:$IV$29,"="&amp;$K306)&lt;&gt;0,$L306,0)</f>
        <v>0</v>
      </c>
      <c r="AL306" s="61">
        <f>IF(COUNTIF(Setup_Hierarchy!$J$30:$IV$30,"="&amp;$K306)&lt;&gt;0,$L306,0)</f>
        <v>0</v>
      </c>
      <c r="AM306" s="61">
        <f>IF(COUNTIF(Setup_Hierarchy!$J$31:$IV$31,"="&amp;$K306)&lt;&gt;0,$L306,0)</f>
        <v>0</v>
      </c>
      <c r="AN306" s="61">
        <f>IF(COUNTIF(Setup_Hierarchy!$J$32:$IV$32,"="&amp;$K306)&lt;&gt;0,$L306,0)</f>
        <v>0</v>
      </c>
      <c r="AO306" s="61">
        <f>IF(COUNTIF(Setup_Hierarchy!$J$33:$IV$33,"="&amp;$K306)&lt;&gt;0,$L306,0)</f>
        <v>0</v>
      </c>
      <c r="AP306" s="61">
        <f>IF(COUNTIF(Setup_Hierarchy!$J$34:$IV$34,"="&amp;$K306)&lt;&gt;0,$L306,0)</f>
        <v>0</v>
      </c>
      <c r="AQ306" s="61">
        <f>IF(COUNTIF(Setup_Hierarchy!$J$35:$IV$35,"="&amp;$K306)&lt;&gt;0,$L306,0)</f>
        <v>0</v>
      </c>
      <c r="AR306" s="61">
        <f>IF(COUNTIF(Setup_Hierarchy!$J$36:$IV$36,"="&amp;$K306)&lt;&gt;0,$L306,0)</f>
        <v>0</v>
      </c>
      <c r="AS306" s="61">
        <f>IF(COUNTIF(Setup_Hierarchy!$J$37:$IV$37,"="&amp;$K306)&lt;&gt;0,$L306,0)</f>
        <v>0</v>
      </c>
      <c r="AT306" s="61">
        <f>IF(COUNTIF(Setup_Hierarchy!$J$38:$IV$38,"="&amp;$K306)&lt;&gt;0,$L306,0)</f>
        <v>0</v>
      </c>
      <c r="AU306" s="61">
        <f>IF(COUNTIF(Setup_Hierarchy!$J$39:$IV$39,"="&amp;$K306)&lt;&gt;0,$L306,0)</f>
        <v>0</v>
      </c>
      <c r="AV306" s="61">
        <f>IF(COUNTIF(Setup_Hierarchy!$J$40:$IV$40,"="&amp;$K306)&lt;&gt;0,$L306,0)</f>
        <v>0</v>
      </c>
      <c r="AW306" s="61">
        <f>IF(COUNTIF(Setup_Hierarchy!$J$41:$IV$41,"="&amp;$K306)&lt;&gt;0,$L306,0)</f>
        <v>0</v>
      </c>
      <c r="AX306" s="61">
        <f>IF(COUNTIF(Setup_Hierarchy!$J$42:$IV$42,"="&amp;$K306)&lt;&gt;0,$L306,0)</f>
        <v>0</v>
      </c>
      <c r="AY306" s="61">
        <f>IF(COUNTIF(Setup_Hierarchy!$J$43:$IV$43,"="&amp;$K306)&lt;&gt;0,$L306,0)</f>
        <v>0</v>
      </c>
      <c r="AZ306" s="61">
        <f>IF(COUNTIF(Setup_Hierarchy!$J$44:$IV$44,"="&amp;$K306)&lt;&gt;0,$L306,0)</f>
        <v>0</v>
      </c>
      <c r="BA306" s="61">
        <f>IF(COUNTIF(Setup_Hierarchy!$J$45:$IV$45,"="&amp;$K306)&lt;&gt;0,$L306,0)</f>
        <v>0</v>
      </c>
      <c r="BB306" s="61">
        <f>IF(COUNTIF(Setup_Hierarchy!$J$46:$IV$46,"="&amp;$K306)&lt;&gt;0,$L306,0)</f>
        <v>0</v>
      </c>
      <c r="BC306" s="61">
        <f>IF(COUNTIF(Setup_Hierarchy!$J$47:$IV$47,"="&amp;$K306)&lt;&gt;0,$L306,0)</f>
        <v>0</v>
      </c>
      <c r="BD306" s="61">
        <f>IF(COUNTIF(Setup_Hierarchy!$J$48:$IV$48,"="&amp;$K306)&lt;&gt;0,$L306,0)</f>
        <v>0</v>
      </c>
      <c r="BE306" s="61">
        <f>IF(COUNTIF(Setup_Hierarchy!$J$49:$IV$49,"="&amp;$K306)&lt;&gt;0,$L306,0)</f>
        <v>0</v>
      </c>
      <c r="BF306" s="61">
        <f>IF(COUNTIF(Setup_Hierarchy!$J$50:$IV$50,"="&amp;$K306)&lt;&gt;0,$L306,0)</f>
        <v>0</v>
      </c>
      <c r="BG306" s="61">
        <f>IF(COUNTIF(Setup_Hierarchy!$J$51:$IV$51,"="&amp;$K306)&lt;&gt;0,$L306,0)</f>
        <v>0</v>
      </c>
      <c r="BH306" s="61">
        <f>IF(COUNTIF(Setup_Hierarchy!$J$52:$IV$52,"="&amp;$K306)&lt;&gt;0,$L306,0)</f>
        <v>0</v>
      </c>
      <c r="BI306" s="61">
        <f>IF(COUNTIF(Setup_Hierarchy!$J$53:$IV$53,"="&amp;$K306)&lt;&gt;0,$L306,0)</f>
        <v>0</v>
      </c>
      <c r="BJ306" s="61">
        <f>IF(COUNTIF(Setup_Hierarchy!$J$54:$IV$54,"="&amp;$K306)&lt;&gt;0,$L306,0)</f>
        <v>0</v>
      </c>
      <c r="BK306" s="61">
        <f>IF(COUNTIF(Setup_Hierarchy!$J$55:$IV$55,"="&amp;$K306)&lt;&gt;0,$L306,0)</f>
        <v>0</v>
      </c>
      <c r="BL306" s="61">
        <f>IF(COUNTIF(Setup_Hierarchy!$J$56:$IV$56,"="&amp;$K306)&lt;&gt;0,$L306,0)</f>
        <v>0</v>
      </c>
      <c r="BM306" s="61">
        <f>IF(COUNTIF(Setup_Hierarchy!$J$57:$IV$57,"="&amp;$K306)&lt;&gt;0,$L306,0)</f>
        <v>0</v>
      </c>
      <c r="BN306" s="61">
        <f>IF(COUNTIF(Setup_Hierarchy!$J$58:$IV$58,"="&amp;$K306)&lt;&gt;0,$L306,0)</f>
        <v>0</v>
      </c>
      <c r="BO306" s="61">
        <f>IF(COUNTIF(Setup_Hierarchy!$J$59:$IV$59,"="&amp;$K306)&lt;&gt;0,$L306,0)</f>
        <v>0</v>
      </c>
      <c r="BP306" s="61">
        <f>IF(COUNTIF(Setup_Hierarchy!$J$60:$IV$60,"="&amp;$K306)&lt;&gt;0,$L306,0)</f>
        <v>0</v>
      </c>
      <c r="BQ306" s="61">
        <f>IF(COUNTIF(Setup_Hierarchy!$J$61:$IV$61,"="&amp;$K306)&lt;&gt;0,$L306,0)</f>
        <v>0</v>
      </c>
      <c r="BR306" s="61">
        <f>IF(COUNTIF(Setup_Hierarchy!$J$62:$IV$62,"="&amp;$K306)&lt;&gt;0,$L306,0)</f>
        <v>0</v>
      </c>
      <c r="BS306" s="61">
        <f>IF(COUNTIF(Setup_Hierarchy!$J$63:$IV$63,"="&amp;$K306)&lt;&gt;0,$L306,0)</f>
        <v>0</v>
      </c>
      <c r="BT306" s="61">
        <f>IF(COUNTIF(Setup_Hierarchy!$J$64:$IV$64,"="&amp;$K306)&lt;&gt;0,$L306,0)</f>
        <v>0</v>
      </c>
      <c r="BU306" s="61">
        <f>IF(COUNTIF(Setup_Hierarchy!$J$65:$IV$65,"="&amp;$K306)&lt;&gt;0,$L306,0)</f>
        <v>0</v>
      </c>
      <c r="BV306" s="61">
        <f>IF(COUNTIF(Setup_Hierarchy!$J$66:$IV$66,"="&amp;$K306)&lt;&gt;0,$L306,0)</f>
        <v>0</v>
      </c>
      <c r="BW306" s="61">
        <f>IF(COUNTIF(Setup_Hierarchy!$J$67:$IV$67,"="&amp;$K306)&lt;&gt;0,$L306,0)</f>
        <v>0</v>
      </c>
      <c r="BX306" s="61">
        <f>IF(COUNTIF(Setup_Hierarchy!$J$68:$IV$68,"="&amp;$K306)&lt;&gt;0,$L306,0)</f>
        <v>0</v>
      </c>
      <c r="BY306" s="61">
        <f>IF(COUNTIF(Setup_Hierarchy!$J$69:$IV$69,"="&amp;$K306)&lt;&gt;0,$L306,0)</f>
        <v>0</v>
      </c>
      <c r="BZ306" s="61">
        <f>IF(COUNTIF(Setup_Hierarchy!$J$70:$IV$70,"="&amp;$K306)&lt;&gt;0,$L306,0)</f>
        <v>0</v>
      </c>
      <c r="CA306" s="61">
        <f>IF(COUNTIF(Setup_Hierarchy!$J$71:$IV$71,"="&amp;$K306)&lt;&gt;0,$L306,0)</f>
        <v>0</v>
      </c>
      <c r="CB306" s="61">
        <f>IF(COUNTIF(Setup_Hierarchy!$J$72:$IV$72,"="&amp;$K306)&lt;&gt;0,$L306,0)</f>
        <v>0</v>
      </c>
      <c r="CC306" s="61">
        <f>IF(COUNTIF(Setup_Hierarchy!$J$73:$IV$73,"="&amp;$K306)&lt;&gt;0,$L306,0)</f>
        <v>0</v>
      </c>
      <c r="CD306" s="61">
        <f>IF(COUNTIF(Setup_Hierarchy!$J$74:$IV$74,"="&amp;$K306)&lt;&gt;0,$L306,0)</f>
        <v>0</v>
      </c>
      <c r="CE306" s="61">
        <f>IF(COUNTIF(Setup_Hierarchy!$J$75:$IV$75,"="&amp;$K306)&lt;&gt;0,$L306,0)</f>
        <v>0</v>
      </c>
      <c r="CF306" s="61">
        <f>IF(COUNTIF(Setup_Hierarchy!$J$76:$IV$76,"="&amp;$K306)&lt;&gt;0,$L306,0)</f>
        <v>0</v>
      </c>
      <c r="CG306" s="61">
        <f>IF(COUNTIF(Setup_Hierarchy!$J$77:$IV$77,"="&amp;$K306)&lt;&gt;0,$L306,0)</f>
        <v>0</v>
      </c>
      <c r="CH306" s="61">
        <f>IF(COUNTIF(Setup_Hierarchy!$J$78:$IV$78,"="&amp;$K306)&lt;&gt;0,$L306,0)</f>
        <v>0</v>
      </c>
      <c r="CI306" s="61">
        <f>IF(COUNTIF(Setup_Hierarchy!$J$79:$IV$79,"="&amp;$K306)&lt;&gt;0,$L306,0)</f>
        <v>0</v>
      </c>
      <c r="CJ306" s="61">
        <f>IF(COUNTIF(Setup_Hierarchy!$J$80:$IV$80,"="&amp;$K306)&lt;&gt;0,$L306,0)</f>
        <v>0</v>
      </c>
      <c r="CK306" s="61">
        <f>IF(COUNTIF(Setup_Hierarchy!$J$81:$IV$81,"="&amp;$K306)&lt;&gt;0,$L306,0)</f>
        <v>0</v>
      </c>
      <c r="CL306" s="61">
        <f>IF(COUNTIF(Setup_Hierarchy!$J$82:$IV$82,"="&amp;$K306)&lt;&gt;0,$L306,0)</f>
        <v>0</v>
      </c>
      <c r="CM306" s="61">
        <f>IF(COUNTIF(Setup_Hierarchy!$J$83:$IV$83,"="&amp;$K306)&lt;&gt;0,$L306,0)</f>
        <v>0</v>
      </c>
      <c r="CN306" s="61">
        <f>IF(COUNTIF(Setup_Hierarchy!$J$84:$IV$84,"="&amp;$K306)&lt;&gt;0,$L306,0)</f>
        <v>0</v>
      </c>
      <c r="CO306" s="61">
        <f>IF(COUNTIF(Setup_Hierarchy!$J$85:$IV$85,"="&amp;$K306)&lt;&gt;0,$L306,0)</f>
        <v>0</v>
      </c>
      <c r="CP306" s="61">
        <f>IF(COUNTIF(Setup_Hierarchy!$J$86:$IV$86,"="&amp;$K306)&lt;&gt;0,$L306,0)</f>
        <v>0</v>
      </c>
      <c r="CQ306" s="61">
        <f>IF(COUNTIF(Setup_Hierarchy!$J$87:$IV$87,"="&amp;$K306)&lt;&gt;0,$L306,0)</f>
        <v>0</v>
      </c>
      <c r="CR306" s="61">
        <f>IF(COUNTIF(Setup_Hierarchy!$J$88:$IV$88,"="&amp;$K306)&lt;&gt;0,$L306,0)</f>
        <v>0</v>
      </c>
      <c r="CS306" s="61">
        <f>IF(COUNTIF(Setup_Hierarchy!$J$89:$IV$89,"="&amp;$K306)&lt;&gt;0,$L306,0)</f>
        <v>0</v>
      </c>
      <c r="CT306" s="61">
        <f>IF(COUNTIF(Setup_Hierarchy!$J$90:$IV$90,"="&amp;$K306)&lt;&gt;0,$L306,0)</f>
        <v>0</v>
      </c>
      <c r="CU306" s="61">
        <f>IF(COUNTIF(Setup_Hierarchy!$J$91:$IV$91,"="&amp;$K306)&lt;&gt;0,$L306,0)</f>
        <v>0</v>
      </c>
      <c r="CV306" s="61">
        <f>IF(COUNTIF(Setup_Hierarchy!$J$92:$IV$92,"="&amp;$K306)&lt;&gt;0,$L306,0)</f>
        <v>0</v>
      </c>
      <c r="CW306" s="61">
        <f>IF(COUNTIF(Setup_Hierarchy!$J$93:$IV$93,"="&amp;$K306)&lt;&gt;0,$L306,0)</f>
        <v>0</v>
      </c>
      <c r="CX306" s="61">
        <f>IF(COUNTIF(Setup_Hierarchy!$J$94:$IV$94,"="&amp;$K306)&lt;&gt;0,$L306,0)</f>
        <v>0</v>
      </c>
      <c r="CY306" s="61">
        <f>IF(COUNTIF(Setup_Hierarchy!$J$95:$IV$95,"="&amp;$K306)&lt;&gt;0,$L306,0)</f>
        <v>0</v>
      </c>
      <c r="CZ306" s="61">
        <f>IF(COUNTIF(Setup_Hierarchy!$J$96:$IV$96,"="&amp;$K306)&lt;&gt;0,$L306,0)</f>
        <v>0</v>
      </c>
      <c r="DA306" s="61">
        <f>IF(COUNTIF(Setup_Hierarchy!$J$97:$IV$97,"="&amp;$K306)&lt;&gt;0,$L306,0)</f>
        <v>0</v>
      </c>
      <c r="DB306" s="61">
        <f>IF(COUNTIF(Setup_Hierarchy!$J$98:$IV$98,"="&amp;$K306)&lt;&gt;0,$L306,0)</f>
        <v>0</v>
      </c>
      <c r="DC306" s="61">
        <f>IF(COUNTIF(Setup_Hierarchy!$J$99:$IV$99,"="&amp;$K306)&lt;&gt;0,$L306,0)</f>
        <v>0</v>
      </c>
      <c r="DD306" s="61">
        <f>IF(COUNTIF(Setup_Hierarchy!$J$100:$IV$100,"="&amp;$K306)&lt;&gt;0,$L306,0)</f>
        <v>0</v>
      </c>
      <c r="DE306" s="61">
        <f>IF(COUNTIF(Setup_Hierarchy!$J$101:$IV$101,"="&amp;$K306)&lt;&gt;0,$L306,0)</f>
        <v>0</v>
      </c>
      <c r="DF306" s="61">
        <f>IF(COUNTIF(Setup_Hierarchy!$J$102:$IV$102,"="&amp;$K306)&lt;&gt;0,$L306,0)</f>
        <v>0</v>
      </c>
      <c r="DG306" s="61">
        <f>IF(COUNTIF(Setup_Hierarchy!$J$103:$IV$103,"="&amp;$K306)&lt;&gt;0,$L306,0)</f>
        <v>0</v>
      </c>
      <c r="DH306" s="61">
        <f>IF(COUNTIF(Setup_Hierarchy!$J$104:$IV$104,"="&amp;$K306)&lt;&gt;0,$L306,0)</f>
        <v>0</v>
      </c>
      <c r="DI306" s="61">
        <f>IF(COUNTIF(Setup_Hierarchy!$J$105:$IV$105,"="&amp;$K306)&lt;&gt;0,$L306,0)</f>
        <v>0</v>
      </c>
      <c r="DJ306" s="61">
        <f>IF(COUNTIF(Setup_Hierarchy!$J$106:$IV$106,"="&amp;$K306)&lt;&gt;0,$L306,0)</f>
        <v>0</v>
      </c>
      <c r="DK306" s="61">
        <f>IF(COUNTIF(Setup_Hierarchy!$J$107:$IV$107,"="&amp;$K306)&lt;&gt;0,$L306,0)</f>
        <v>0</v>
      </c>
      <c r="DL306" s="61">
        <f>IF(COUNTIF(Setup_Hierarchy!$J$108:$IV$108,"="&amp;$K306)&lt;&gt;0,$L306,0)</f>
        <v>0</v>
      </c>
      <c r="DM306" s="61">
        <f>IF(COUNTIF(Setup_Hierarchy!$J$109:$IV$109,"="&amp;$K306)&lt;&gt;0,$L306,0)</f>
        <v>0</v>
      </c>
      <c r="DN306" s="61">
        <f>IF(COUNTIF(Setup_Hierarchy!$J$110:$IV$110,"="&amp;$K306)&lt;&gt;0,$L306,0)</f>
        <v>0</v>
      </c>
      <c r="DO306" s="61">
        <f>IF(COUNTIF(Setup_Hierarchy!$J$111:$IV$111,"="&amp;$K306)&lt;&gt;0,$L306,0)</f>
        <v>0</v>
      </c>
      <c r="DP306" s="61">
        <f>IF(COUNTIF(Setup_Hierarchy!$J$112:$IV$112,"="&amp;$K306)&lt;&gt;0,$L306,0)</f>
        <v>0</v>
      </c>
      <c r="DQ306" s="61">
        <f>IF(COUNTIF(Setup_Hierarchy!$J$113:$IV$113,"="&amp;$K306)&lt;&gt;0,$L306,0)</f>
        <v>0</v>
      </c>
      <c r="DR306" s="61">
        <f>IF(COUNTIF(Setup_Hierarchy!$J$114:$IV$114,"="&amp;$K306)&lt;&gt;0,$L306,0)</f>
        <v>0</v>
      </c>
      <c r="DS306" s="61">
        <f>IF(COUNTIF(Setup_Hierarchy!$J$115:$IV$115,"="&amp;$K306)&lt;&gt;0,$L306,0)</f>
        <v>0</v>
      </c>
      <c r="DT306" s="61">
        <f>IF(COUNTIF(Setup_Hierarchy!$J$116:$IV$116,"="&amp;$K306)&lt;&gt;0,$L306,0)</f>
        <v>0</v>
      </c>
    </row>
    <row r="307" spans="2:124" x14ac:dyDescent="0.2">
      <c r="B307" t="s">
        <v>43</v>
      </c>
      <c r="C307">
        <v>433</v>
      </c>
      <c r="D307" t="s">
        <v>16</v>
      </c>
      <c r="E307" t="s">
        <v>369</v>
      </c>
      <c r="F307" t="s">
        <v>526</v>
      </c>
      <c r="G307" t="s">
        <v>523</v>
      </c>
      <c r="H307" t="s">
        <v>11</v>
      </c>
      <c r="I307">
        <v>0.56261700000000003</v>
      </c>
      <c r="J307">
        <v>0.29132599999999997</v>
      </c>
      <c r="K307">
        <v>699</v>
      </c>
      <c r="L307">
        <v>-7447.71</v>
      </c>
      <c r="M307" s="61">
        <f>IF(COUNTIF(Setup_Hierarchy!$J$5:$IV$5,"="&amp;$K307)&lt;&gt;0,$L307,0)</f>
        <v>-7447.71</v>
      </c>
      <c r="N307" s="61">
        <f>IF(COUNTIF(Setup_Hierarchy!$J$6:$IV$6,"="&amp;$K307)&lt;&gt;0,$L307,0)</f>
        <v>-7447.71</v>
      </c>
      <c r="O307" s="61">
        <f>IF(COUNTIF(Setup_Hierarchy!$J$7:$IV$7,"="&amp;$K307)&lt;&gt;0,$L307,0)</f>
        <v>-7447.71</v>
      </c>
      <c r="P307" s="61">
        <f>IF(COUNTIF(Setup_Hierarchy!$J$8:$IV$8,"="&amp;$K307)&lt;&gt;0,$L307,0)</f>
        <v>-7447.71</v>
      </c>
      <c r="Q307" s="61">
        <f>IF(COUNTIF(Setup_Hierarchy!$J$9:$IV$9,"="&amp;$K307)&lt;&gt;0,$L307,0)</f>
        <v>-7447.71</v>
      </c>
      <c r="R307" s="61">
        <f>IF(COUNTIF(Setup_Hierarchy!$J$10:$IV$10,"="&amp;$K307)&lt;&gt;0,$L307,0)</f>
        <v>0</v>
      </c>
      <c r="S307" s="61">
        <f>IF(COUNTIF(Setup_Hierarchy!$J$11:$IV$11,"="&amp;$K307)&lt;&gt;0,$L307,0)</f>
        <v>0</v>
      </c>
      <c r="T307" s="61">
        <f>IF(COUNTIF(Setup_Hierarchy!$J$12:$IV$12,"="&amp;$K307)&lt;&gt;0,$L307,0)</f>
        <v>0</v>
      </c>
      <c r="U307" s="61">
        <f>IF(COUNTIF(Setup_Hierarchy!$J$13:$IV$13,"="&amp;$K307)&lt;&gt;0,$L307,0)</f>
        <v>0</v>
      </c>
      <c r="V307" s="61">
        <f>IF(COUNTIF(Setup_Hierarchy!$J$14:$IV$14,"="&amp;$K307)&lt;&gt;0,$L307,0)</f>
        <v>0</v>
      </c>
      <c r="W307" s="61">
        <f>IF(COUNTIF(Setup_Hierarchy!$J$15:$IV$15,"="&amp;$K307)&lt;&gt;0,$L307,0)</f>
        <v>0</v>
      </c>
      <c r="X307" s="61">
        <f>IF(COUNTIF(Setup_Hierarchy!$J$16:$IV$16,"="&amp;$K307)&lt;&gt;0,$L307,0)</f>
        <v>0</v>
      </c>
      <c r="Y307" s="61">
        <f>IF(COUNTIF(Setup_Hierarchy!$J$17:$IV$17,"="&amp;$K307)&lt;&gt;0,$L307,0)</f>
        <v>0</v>
      </c>
      <c r="Z307" s="61">
        <f>IF(COUNTIF(Setup_Hierarchy!$J$18:$IV$18,"="&amp;$K307)&lt;&gt;0,$L307,0)</f>
        <v>-7447.71</v>
      </c>
      <c r="AA307" s="61">
        <f>IF(COUNTIF(Setup_Hierarchy!$J$19:$IV$19,"="&amp;$K307)&lt;&gt;0,$L307,0)</f>
        <v>0</v>
      </c>
      <c r="AB307" s="61">
        <f>IF(COUNTIF(Setup_Hierarchy!$J$20:$IV$20,"="&amp;$K307)&lt;&gt;0,$L307,0)</f>
        <v>-7447.71</v>
      </c>
      <c r="AC307" s="61">
        <f>IF(COUNTIF(Setup_Hierarchy!$J$21:$IV$21,"="&amp;$K307)&lt;&gt;0,$L307,0)</f>
        <v>0</v>
      </c>
      <c r="AD307" s="61">
        <f>IF(COUNTIF(Setup_Hierarchy!$J$22:$IV$22,"="&amp;$K307)&lt;&gt;0,$L307,0)</f>
        <v>0</v>
      </c>
      <c r="AE307" s="61">
        <f>IF(COUNTIF(Setup_Hierarchy!$J$23:$IV$23,"="&amp;$K307)&lt;&gt;0,$L307,0)</f>
        <v>0</v>
      </c>
      <c r="AF307" s="61">
        <f>IF(COUNTIF(Setup_Hierarchy!$J$24:$IV$24,"="&amp;$K307)&lt;&gt;0,$L307,0)</f>
        <v>0</v>
      </c>
      <c r="AG307" s="61">
        <f>IF(COUNTIF(Setup_Hierarchy!$J$25:$IV$25,"="&amp;$K307)&lt;&gt;0,$L307,0)</f>
        <v>0</v>
      </c>
      <c r="AH307" s="61">
        <f>IF(COUNTIF(Setup_Hierarchy!$J$26:$IV$26,"="&amp;$K307)&lt;&gt;0,$L307,0)</f>
        <v>0</v>
      </c>
      <c r="AI307" s="61">
        <f>IF(COUNTIF(Setup_Hierarchy!$J$27:$IV$27,"="&amp;$K307)&lt;&gt;0,$L307,0)</f>
        <v>0</v>
      </c>
      <c r="AJ307" s="61">
        <f>IF(COUNTIF(Setup_Hierarchy!$J$28:$IV$28,"="&amp;$K307)&lt;&gt;0,$L307,0)</f>
        <v>0</v>
      </c>
      <c r="AK307" s="61">
        <f>IF(COUNTIF(Setup_Hierarchy!$J$29:$IV$29,"="&amp;$K307)&lt;&gt;0,$L307,0)</f>
        <v>0</v>
      </c>
      <c r="AL307" s="61">
        <f>IF(COUNTIF(Setup_Hierarchy!$J$30:$IV$30,"="&amp;$K307)&lt;&gt;0,$L307,0)</f>
        <v>0</v>
      </c>
      <c r="AM307" s="61">
        <f>IF(COUNTIF(Setup_Hierarchy!$J$31:$IV$31,"="&amp;$K307)&lt;&gt;0,$L307,0)</f>
        <v>0</v>
      </c>
      <c r="AN307" s="61">
        <f>IF(COUNTIF(Setup_Hierarchy!$J$32:$IV$32,"="&amp;$K307)&lt;&gt;0,$L307,0)</f>
        <v>0</v>
      </c>
      <c r="AO307" s="61">
        <f>IF(COUNTIF(Setup_Hierarchy!$J$33:$IV$33,"="&amp;$K307)&lt;&gt;0,$L307,0)</f>
        <v>0</v>
      </c>
      <c r="AP307" s="61">
        <f>IF(COUNTIF(Setup_Hierarchy!$J$34:$IV$34,"="&amp;$K307)&lt;&gt;0,$L307,0)</f>
        <v>0</v>
      </c>
      <c r="AQ307" s="61">
        <f>IF(COUNTIF(Setup_Hierarchy!$J$35:$IV$35,"="&amp;$K307)&lt;&gt;0,$L307,0)</f>
        <v>0</v>
      </c>
      <c r="AR307" s="61">
        <f>IF(COUNTIF(Setup_Hierarchy!$J$36:$IV$36,"="&amp;$K307)&lt;&gt;0,$L307,0)</f>
        <v>0</v>
      </c>
      <c r="AS307" s="61">
        <f>IF(COUNTIF(Setup_Hierarchy!$J$37:$IV$37,"="&amp;$K307)&lt;&gt;0,$L307,0)</f>
        <v>0</v>
      </c>
      <c r="AT307" s="61">
        <f>IF(COUNTIF(Setup_Hierarchy!$J$38:$IV$38,"="&amp;$K307)&lt;&gt;0,$L307,0)</f>
        <v>0</v>
      </c>
      <c r="AU307" s="61">
        <f>IF(COUNTIF(Setup_Hierarchy!$J$39:$IV$39,"="&amp;$K307)&lt;&gt;0,$L307,0)</f>
        <v>0</v>
      </c>
      <c r="AV307" s="61">
        <f>IF(COUNTIF(Setup_Hierarchy!$J$40:$IV$40,"="&amp;$K307)&lt;&gt;0,$L307,0)</f>
        <v>0</v>
      </c>
      <c r="AW307" s="61">
        <f>IF(COUNTIF(Setup_Hierarchy!$J$41:$IV$41,"="&amp;$K307)&lt;&gt;0,$L307,0)</f>
        <v>0</v>
      </c>
      <c r="AX307" s="61">
        <f>IF(COUNTIF(Setup_Hierarchy!$J$42:$IV$42,"="&amp;$K307)&lt;&gt;0,$L307,0)</f>
        <v>0</v>
      </c>
      <c r="AY307" s="61">
        <f>IF(COUNTIF(Setup_Hierarchy!$J$43:$IV$43,"="&amp;$K307)&lt;&gt;0,$L307,0)</f>
        <v>0</v>
      </c>
      <c r="AZ307" s="61">
        <f>IF(COUNTIF(Setup_Hierarchy!$J$44:$IV$44,"="&amp;$K307)&lt;&gt;0,$L307,0)</f>
        <v>0</v>
      </c>
      <c r="BA307" s="61">
        <f>IF(COUNTIF(Setup_Hierarchy!$J$45:$IV$45,"="&amp;$K307)&lt;&gt;0,$L307,0)</f>
        <v>0</v>
      </c>
      <c r="BB307" s="61">
        <f>IF(COUNTIF(Setup_Hierarchy!$J$46:$IV$46,"="&amp;$K307)&lt;&gt;0,$L307,0)</f>
        <v>0</v>
      </c>
      <c r="BC307" s="61">
        <f>IF(COUNTIF(Setup_Hierarchy!$J$47:$IV$47,"="&amp;$K307)&lt;&gt;0,$L307,0)</f>
        <v>0</v>
      </c>
      <c r="BD307" s="61">
        <f>IF(COUNTIF(Setup_Hierarchy!$J$48:$IV$48,"="&amp;$K307)&lt;&gt;0,$L307,0)</f>
        <v>0</v>
      </c>
      <c r="BE307" s="61">
        <f>IF(COUNTIF(Setup_Hierarchy!$J$49:$IV$49,"="&amp;$K307)&lt;&gt;0,$L307,0)</f>
        <v>0</v>
      </c>
      <c r="BF307" s="61">
        <f>IF(COUNTIF(Setup_Hierarchy!$J$50:$IV$50,"="&amp;$K307)&lt;&gt;0,$L307,0)</f>
        <v>0</v>
      </c>
      <c r="BG307" s="61">
        <f>IF(COUNTIF(Setup_Hierarchy!$J$51:$IV$51,"="&amp;$K307)&lt;&gt;0,$L307,0)</f>
        <v>0</v>
      </c>
      <c r="BH307" s="61">
        <f>IF(COUNTIF(Setup_Hierarchy!$J$52:$IV$52,"="&amp;$K307)&lt;&gt;0,$L307,0)</f>
        <v>0</v>
      </c>
      <c r="BI307" s="61">
        <f>IF(COUNTIF(Setup_Hierarchy!$J$53:$IV$53,"="&amp;$K307)&lt;&gt;0,$L307,0)</f>
        <v>0</v>
      </c>
      <c r="BJ307" s="61">
        <f>IF(COUNTIF(Setup_Hierarchy!$J$54:$IV$54,"="&amp;$K307)&lt;&gt;0,$L307,0)</f>
        <v>0</v>
      </c>
      <c r="BK307" s="61">
        <f>IF(COUNTIF(Setup_Hierarchy!$J$55:$IV$55,"="&amp;$K307)&lt;&gt;0,$L307,0)</f>
        <v>0</v>
      </c>
      <c r="BL307" s="61">
        <f>IF(COUNTIF(Setup_Hierarchy!$J$56:$IV$56,"="&amp;$K307)&lt;&gt;0,$L307,0)</f>
        <v>0</v>
      </c>
      <c r="BM307" s="61">
        <f>IF(COUNTIF(Setup_Hierarchy!$J$57:$IV$57,"="&amp;$K307)&lt;&gt;0,$L307,0)</f>
        <v>0</v>
      </c>
      <c r="BN307" s="61">
        <f>IF(COUNTIF(Setup_Hierarchy!$J$58:$IV$58,"="&amp;$K307)&lt;&gt;0,$L307,0)</f>
        <v>0</v>
      </c>
      <c r="BO307" s="61">
        <f>IF(COUNTIF(Setup_Hierarchy!$J$59:$IV$59,"="&amp;$K307)&lt;&gt;0,$L307,0)</f>
        <v>0</v>
      </c>
      <c r="BP307" s="61">
        <f>IF(COUNTIF(Setup_Hierarchy!$J$60:$IV$60,"="&amp;$K307)&lt;&gt;0,$L307,0)</f>
        <v>0</v>
      </c>
      <c r="BQ307" s="61">
        <f>IF(COUNTIF(Setup_Hierarchy!$J$61:$IV$61,"="&amp;$K307)&lt;&gt;0,$L307,0)</f>
        <v>0</v>
      </c>
      <c r="BR307" s="61">
        <f>IF(COUNTIF(Setup_Hierarchy!$J$62:$IV$62,"="&amp;$K307)&lt;&gt;0,$L307,0)</f>
        <v>0</v>
      </c>
      <c r="BS307" s="61">
        <f>IF(COUNTIF(Setup_Hierarchy!$J$63:$IV$63,"="&amp;$K307)&lt;&gt;0,$L307,0)</f>
        <v>0</v>
      </c>
      <c r="BT307" s="61">
        <f>IF(COUNTIF(Setup_Hierarchy!$J$64:$IV$64,"="&amp;$K307)&lt;&gt;0,$L307,0)</f>
        <v>0</v>
      </c>
      <c r="BU307" s="61">
        <f>IF(COUNTIF(Setup_Hierarchy!$J$65:$IV$65,"="&amp;$K307)&lt;&gt;0,$L307,0)</f>
        <v>0</v>
      </c>
      <c r="BV307" s="61">
        <f>IF(COUNTIF(Setup_Hierarchy!$J$66:$IV$66,"="&amp;$K307)&lt;&gt;0,$L307,0)</f>
        <v>0</v>
      </c>
      <c r="BW307" s="61">
        <f>IF(COUNTIF(Setup_Hierarchy!$J$67:$IV$67,"="&amp;$K307)&lt;&gt;0,$L307,0)</f>
        <v>0</v>
      </c>
      <c r="BX307" s="61">
        <f>IF(COUNTIF(Setup_Hierarchy!$J$68:$IV$68,"="&amp;$K307)&lt;&gt;0,$L307,0)</f>
        <v>0</v>
      </c>
      <c r="BY307" s="61">
        <f>IF(COUNTIF(Setup_Hierarchy!$J$69:$IV$69,"="&amp;$K307)&lt;&gt;0,$L307,0)</f>
        <v>0</v>
      </c>
      <c r="BZ307" s="61">
        <f>IF(COUNTIF(Setup_Hierarchy!$J$70:$IV$70,"="&amp;$K307)&lt;&gt;0,$L307,0)</f>
        <v>0</v>
      </c>
      <c r="CA307" s="61">
        <f>IF(COUNTIF(Setup_Hierarchy!$J$71:$IV$71,"="&amp;$K307)&lt;&gt;0,$L307,0)</f>
        <v>0</v>
      </c>
      <c r="CB307" s="61">
        <f>IF(COUNTIF(Setup_Hierarchy!$J$72:$IV$72,"="&amp;$K307)&lt;&gt;0,$L307,0)</f>
        <v>0</v>
      </c>
      <c r="CC307" s="61">
        <f>IF(COUNTIF(Setup_Hierarchy!$J$73:$IV$73,"="&amp;$K307)&lt;&gt;0,$L307,0)</f>
        <v>0</v>
      </c>
      <c r="CD307" s="61">
        <f>IF(COUNTIF(Setup_Hierarchy!$J$74:$IV$74,"="&amp;$K307)&lt;&gt;0,$L307,0)</f>
        <v>0</v>
      </c>
      <c r="CE307" s="61">
        <f>IF(COUNTIF(Setup_Hierarchy!$J$75:$IV$75,"="&amp;$K307)&lt;&gt;0,$L307,0)</f>
        <v>0</v>
      </c>
      <c r="CF307" s="61">
        <f>IF(COUNTIF(Setup_Hierarchy!$J$76:$IV$76,"="&amp;$K307)&lt;&gt;0,$L307,0)</f>
        <v>0</v>
      </c>
      <c r="CG307" s="61">
        <f>IF(COUNTIF(Setup_Hierarchy!$J$77:$IV$77,"="&amp;$K307)&lt;&gt;0,$L307,0)</f>
        <v>0</v>
      </c>
      <c r="CH307" s="61">
        <f>IF(COUNTIF(Setup_Hierarchy!$J$78:$IV$78,"="&amp;$K307)&lt;&gt;0,$L307,0)</f>
        <v>0</v>
      </c>
      <c r="CI307" s="61">
        <f>IF(COUNTIF(Setup_Hierarchy!$J$79:$IV$79,"="&amp;$K307)&lt;&gt;0,$L307,0)</f>
        <v>0</v>
      </c>
      <c r="CJ307" s="61">
        <f>IF(COUNTIF(Setup_Hierarchy!$J$80:$IV$80,"="&amp;$K307)&lt;&gt;0,$L307,0)</f>
        <v>0</v>
      </c>
      <c r="CK307" s="61">
        <f>IF(COUNTIF(Setup_Hierarchy!$J$81:$IV$81,"="&amp;$K307)&lt;&gt;0,$L307,0)</f>
        <v>0</v>
      </c>
      <c r="CL307" s="61">
        <f>IF(COUNTIF(Setup_Hierarchy!$J$82:$IV$82,"="&amp;$K307)&lt;&gt;0,$L307,0)</f>
        <v>0</v>
      </c>
      <c r="CM307" s="61">
        <f>IF(COUNTIF(Setup_Hierarchy!$J$83:$IV$83,"="&amp;$K307)&lt;&gt;0,$L307,0)</f>
        <v>0</v>
      </c>
      <c r="CN307" s="61">
        <f>IF(COUNTIF(Setup_Hierarchy!$J$84:$IV$84,"="&amp;$K307)&lt;&gt;0,$L307,0)</f>
        <v>0</v>
      </c>
      <c r="CO307" s="61">
        <f>IF(COUNTIF(Setup_Hierarchy!$J$85:$IV$85,"="&amp;$K307)&lt;&gt;0,$L307,0)</f>
        <v>0</v>
      </c>
      <c r="CP307" s="61">
        <f>IF(COUNTIF(Setup_Hierarchy!$J$86:$IV$86,"="&amp;$K307)&lt;&gt;0,$L307,0)</f>
        <v>0</v>
      </c>
      <c r="CQ307" s="61">
        <f>IF(COUNTIF(Setup_Hierarchy!$J$87:$IV$87,"="&amp;$K307)&lt;&gt;0,$L307,0)</f>
        <v>0</v>
      </c>
      <c r="CR307" s="61">
        <f>IF(COUNTIF(Setup_Hierarchy!$J$88:$IV$88,"="&amp;$K307)&lt;&gt;0,$L307,0)</f>
        <v>0</v>
      </c>
      <c r="CS307" s="61">
        <f>IF(COUNTIF(Setup_Hierarchy!$J$89:$IV$89,"="&amp;$K307)&lt;&gt;0,$L307,0)</f>
        <v>0</v>
      </c>
      <c r="CT307" s="61">
        <f>IF(COUNTIF(Setup_Hierarchy!$J$90:$IV$90,"="&amp;$K307)&lt;&gt;0,$L307,0)</f>
        <v>0</v>
      </c>
      <c r="CU307" s="61">
        <f>IF(COUNTIF(Setup_Hierarchy!$J$91:$IV$91,"="&amp;$K307)&lt;&gt;0,$L307,0)</f>
        <v>0</v>
      </c>
      <c r="CV307" s="61">
        <f>IF(COUNTIF(Setup_Hierarchy!$J$92:$IV$92,"="&amp;$K307)&lt;&gt;0,$L307,0)</f>
        <v>0</v>
      </c>
      <c r="CW307" s="61">
        <f>IF(COUNTIF(Setup_Hierarchy!$J$93:$IV$93,"="&amp;$K307)&lt;&gt;0,$L307,0)</f>
        <v>0</v>
      </c>
      <c r="CX307" s="61">
        <f>IF(COUNTIF(Setup_Hierarchy!$J$94:$IV$94,"="&amp;$K307)&lt;&gt;0,$L307,0)</f>
        <v>0</v>
      </c>
      <c r="CY307" s="61">
        <f>IF(COUNTIF(Setup_Hierarchy!$J$95:$IV$95,"="&amp;$K307)&lt;&gt;0,$L307,0)</f>
        <v>0</v>
      </c>
      <c r="CZ307" s="61">
        <f>IF(COUNTIF(Setup_Hierarchy!$J$96:$IV$96,"="&amp;$K307)&lt;&gt;0,$L307,0)</f>
        <v>0</v>
      </c>
      <c r="DA307" s="61">
        <f>IF(COUNTIF(Setup_Hierarchy!$J$97:$IV$97,"="&amp;$K307)&lt;&gt;0,$L307,0)</f>
        <v>0</v>
      </c>
      <c r="DB307" s="61">
        <f>IF(COUNTIF(Setup_Hierarchy!$J$98:$IV$98,"="&amp;$K307)&lt;&gt;0,$L307,0)</f>
        <v>0</v>
      </c>
      <c r="DC307" s="61">
        <f>IF(COUNTIF(Setup_Hierarchy!$J$99:$IV$99,"="&amp;$K307)&lt;&gt;0,$L307,0)</f>
        <v>0</v>
      </c>
      <c r="DD307" s="61">
        <f>IF(COUNTIF(Setup_Hierarchy!$J$100:$IV$100,"="&amp;$K307)&lt;&gt;0,$L307,0)</f>
        <v>0</v>
      </c>
      <c r="DE307" s="61">
        <f>IF(COUNTIF(Setup_Hierarchy!$J$101:$IV$101,"="&amp;$K307)&lt;&gt;0,$L307,0)</f>
        <v>0</v>
      </c>
      <c r="DF307" s="61">
        <f>IF(COUNTIF(Setup_Hierarchy!$J$102:$IV$102,"="&amp;$K307)&lt;&gt;0,$L307,0)</f>
        <v>0</v>
      </c>
      <c r="DG307" s="61">
        <f>IF(COUNTIF(Setup_Hierarchy!$J$103:$IV$103,"="&amp;$K307)&lt;&gt;0,$L307,0)</f>
        <v>0</v>
      </c>
      <c r="DH307" s="61">
        <f>IF(COUNTIF(Setup_Hierarchy!$J$104:$IV$104,"="&amp;$K307)&lt;&gt;0,$L307,0)</f>
        <v>0</v>
      </c>
      <c r="DI307" s="61">
        <f>IF(COUNTIF(Setup_Hierarchy!$J$105:$IV$105,"="&amp;$K307)&lt;&gt;0,$L307,0)</f>
        <v>0</v>
      </c>
      <c r="DJ307" s="61">
        <f>IF(COUNTIF(Setup_Hierarchy!$J$106:$IV$106,"="&amp;$K307)&lt;&gt;0,$L307,0)</f>
        <v>0</v>
      </c>
      <c r="DK307" s="61">
        <f>IF(COUNTIF(Setup_Hierarchy!$J$107:$IV$107,"="&amp;$K307)&lt;&gt;0,$L307,0)</f>
        <v>0</v>
      </c>
      <c r="DL307" s="61">
        <f>IF(COUNTIF(Setup_Hierarchy!$J$108:$IV$108,"="&amp;$K307)&lt;&gt;0,$L307,0)</f>
        <v>0</v>
      </c>
      <c r="DM307" s="61">
        <f>IF(COUNTIF(Setup_Hierarchy!$J$109:$IV$109,"="&amp;$K307)&lt;&gt;0,$L307,0)</f>
        <v>0</v>
      </c>
      <c r="DN307" s="61">
        <f>IF(COUNTIF(Setup_Hierarchy!$J$110:$IV$110,"="&amp;$K307)&lt;&gt;0,$L307,0)</f>
        <v>0</v>
      </c>
      <c r="DO307" s="61">
        <f>IF(COUNTIF(Setup_Hierarchy!$J$111:$IV$111,"="&amp;$K307)&lt;&gt;0,$L307,0)</f>
        <v>0</v>
      </c>
      <c r="DP307" s="61">
        <f>IF(COUNTIF(Setup_Hierarchy!$J$112:$IV$112,"="&amp;$K307)&lt;&gt;0,$L307,0)</f>
        <v>0</v>
      </c>
      <c r="DQ307" s="61">
        <f>IF(COUNTIF(Setup_Hierarchy!$J$113:$IV$113,"="&amp;$K307)&lt;&gt;0,$L307,0)</f>
        <v>0</v>
      </c>
      <c r="DR307" s="61">
        <f>IF(COUNTIF(Setup_Hierarchy!$J$114:$IV$114,"="&amp;$K307)&lt;&gt;0,$L307,0)</f>
        <v>0</v>
      </c>
      <c r="DS307" s="61">
        <f>IF(COUNTIF(Setup_Hierarchy!$J$115:$IV$115,"="&amp;$K307)&lt;&gt;0,$L307,0)</f>
        <v>0</v>
      </c>
      <c r="DT307" s="61">
        <f>IF(COUNTIF(Setup_Hierarchy!$J$116:$IV$116,"="&amp;$K307)&lt;&gt;0,$L307,0)</f>
        <v>0</v>
      </c>
    </row>
    <row r="308" spans="2:124" x14ac:dyDescent="0.2">
      <c r="B308" t="s">
        <v>43</v>
      </c>
      <c r="C308">
        <v>433</v>
      </c>
      <c r="D308" t="s">
        <v>16</v>
      </c>
      <c r="E308" t="s">
        <v>369</v>
      </c>
      <c r="F308" t="s">
        <v>526</v>
      </c>
      <c r="G308" t="s">
        <v>523</v>
      </c>
      <c r="H308" t="s">
        <v>11</v>
      </c>
      <c r="I308">
        <v>0.56261700000000003</v>
      </c>
      <c r="J308">
        <v>0.29132599999999997</v>
      </c>
      <c r="K308">
        <v>704</v>
      </c>
      <c r="L308">
        <v>-19.75</v>
      </c>
      <c r="M308" s="61">
        <f>IF(COUNTIF(Setup_Hierarchy!$J$5:$IV$5,"="&amp;$K308)&lt;&gt;0,$L308,0)</f>
        <v>-19.75</v>
      </c>
      <c r="N308" s="61">
        <f>IF(COUNTIF(Setup_Hierarchy!$J$6:$IV$6,"="&amp;$K308)&lt;&gt;0,$L308,0)</f>
        <v>-19.75</v>
      </c>
      <c r="O308" s="61">
        <f>IF(COUNTIF(Setup_Hierarchy!$J$7:$IV$7,"="&amp;$K308)&lt;&gt;0,$L308,0)</f>
        <v>-19.75</v>
      </c>
      <c r="P308" s="61">
        <f>IF(COUNTIF(Setup_Hierarchy!$J$8:$IV$8,"="&amp;$K308)&lt;&gt;0,$L308,0)</f>
        <v>-19.75</v>
      </c>
      <c r="Q308" s="61">
        <f>IF(COUNTIF(Setup_Hierarchy!$J$9:$IV$9,"="&amp;$K308)&lt;&gt;0,$L308,0)</f>
        <v>-19.75</v>
      </c>
      <c r="R308" s="61">
        <f>IF(COUNTIF(Setup_Hierarchy!$J$10:$IV$10,"="&amp;$K308)&lt;&gt;0,$L308,0)</f>
        <v>0</v>
      </c>
      <c r="S308" s="61">
        <f>IF(COUNTIF(Setup_Hierarchy!$J$11:$IV$11,"="&amp;$K308)&lt;&gt;0,$L308,0)</f>
        <v>0</v>
      </c>
      <c r="T308" s="61">
        <f>IF(COUNTIF(Setup_Hierarchy!$J$12:$IV$12,"="&amp;$K308)&lt;&gt;0,$L308,0)</f>
        <v>0</v>
      </c>
      <c r="U308" s="61">
        <f>IF(COUNTIF(Setup_Hierarchy!$J$13:$IV$13,"="&amp;$K308)&lt;&gt;0,$L308,0)</f>
        <v>0</v>
      </c>
      <c r="V308" s="61">
        <f>IF(COUNTIF(Setup_Hierarchy!$J$14:$IV$14,"="&amp;$K308)&lt;&gt;0,$L308,0)</f>
        <v>0</v>
      </c>
      <c r="W308" s="61">
        <f>IF(COUNTIF(Setup_Hierarchy!$J$15:$IV$15,"="&amp;$K308)&lt;&gt;0,$L308,0)</f>
        <v>0</v>
      </c>
      <c r="X308" s="61">
        <f>IF(COUNTIF(Setup_Hierarchy!$J$16:$IV$16,"="&amp;$K308)&lt;&gt;0,$L308,0)</f>
        <v>0</v>
      </c>
      <c r="Y308" s="61">
        <f>IF(COUNTIF(Setup_Hierarchy!$J$17:$IV$17,"="&amp;$K308)&lt;&gt;0,$L308,0)</f>
        <v>0</v>
      </c>
      <c r="Z308" s="61">
        <f>IF(COUNTIF(Setup_Hierarchy!$J$18:$IV$18,"="&amp;$K308)&lt;&gt;0,$L308,0)</f>
        <v>0</v>
      </c>
      <c r="AA308" s="61">
        <f>IF(COUNTIF(Setup_Hierarchy!$J$19:$IV$19,"="&amp;$K308)&lt;&gt;0,$L308,0)</f>
        <v>0</v>
      </c>
      <c r="AB308" s="61">
        <f>IF(COUNTIF(Setup_Hierarchy!$J$20:$IV$20,"="&amp;$K308)&lt;&gt;0,$L308,0)</f>
        <v>0</v>
      </c>
      <c r="AC308" s="61">
        <f>IF(COUNTIF(Setup_Hierarchy!$J$21:$IV$21,"="&amp;$K308)&lt;&gt;0,$L308,0)</f>
        <v>-19.75</v>
      </c>
      <c r="AD308" s="61">
        <f>IF(COUNTIF(Setup_Hierarchy!$J$22:$IV$22,"="&amp;$K308)&lt;&gt;0,$L308,0)</f>
        <v>0</v>
      </c>
      <c r="AE308" s="61">
        <f>IF(COUNTIF(Setup_Hierarchy!$J$23:$IV$23,"="&amp;$K308)&lt;&gt;0,$L308,0)</f>
        <v>-19.75</v>
      </c>
      <c r="AF308" s="61">
        <f>IF(COUNTIF(Setup_Hierarchy!$J$24:$IV$24,"="&amp;$K308)&lt;&gt;0,$L308,0)</f>
        <v>0</v>
      </c>
      <c r="AG308" s="61">
        <f>IF(COUNTIF(Setup_Hierarchy!$J$25:$IV$25,"="&amp;$K308)&lt;&gt;0,$L308,0)</f>
        <v>0</v>
      </c>
      <c r="AH308" s="61">
        <f>IF(COUNTIF(Setup_Hierarchy!$J$26:$IV$26,"="&amp;$K308)&lt;&gt;0,$L308,0)</f>
        <v>0</v>
      </c>
      <c r="AI308" s="61">
        <f>IF(COUNTIF(Setup_Hierarchy!$J$27:$IV$27,"="&amp;$K308)&lt;&gt;0,$L308,0)</f>
        <v>0</v>
      </c>
      <c r="AJ308" s="61">
        <f>IF(COUNTIF(Setup_Hierarchy!$J$28:$IV$28,"="&amp;$K308)&lt;&gt;0,$L308,0)</f>
        <v>0</v>
      </c>
      <c r="AK308" s="61">
        <f>IF(COUNTIF(Setup_Hierarchy!$J$29:$IV$29,"="&amp;$K308)&lt;&gt;0,$L308,0)</f>
        <v>0</v>
      </c>
      <c r="AL308" s="61">
        <f>IF(COUNTIF(Setup_Hierarchy!$J$30:$IV$30,"="&amp;$K308)&lt;&gt;0,$L308,0)</f>
        <v>0</v>
      </c>
      <c r="AM308" s="61">
        <f>IF(COUNTIF(Setup_Hierarchy!$J$31:$IV$31,"="&amp;$K308)&lt;&gt;0,$L308,0)</f>
        <v>0</v>
      </c>
      <c r="AN308" s="61">
        <f>IF(COUNTIF(Setup_Hierarchy!$J$32:$IV$32,"="&amp;$K308)&lt;&gt;0,$L308,0)</f>
        <v>0</v>
      </c>
      <c r="AO308" s="61">
        <f>IF(COUNTIF(Setup_Hierarchy!$J$33:$IV$33,"="&amp;$K308)&lt;&gt;0,$L308,0)</f>
        <v>0</v>
      </c>
      <c r="AP308" s="61">
        <f>IF(COUNTIF(Setup_Hierarchy!$J$34:$IV$34,"="&amp;$K308)&lt;&gt;0,$L308,0)</f>
        <v>0</v>
      </c>
      <c r="AQ308" s="61">
        <f>IF(COUNTIF(Setup_Hierarchy!$J$35:$IV$35,"="&amp;$K308)&lt;&gt;0,$L308,0)</f>
        <v>0</v>
      </c>
      <c r="AR308" s="61">
        <f>IF(COUNTIF(Setup_Hierarchy!$J$36:$IV$36,"="&amp;$K308)&lt;&gt;0,$L308,0)</f>
        <v>0</v>
      </c>
      <c r="AS308" s="61">
        <f>IF(COUNTIF(Setup_Hierarchy!$J$37:$IV$37,"="&amp;$K308)&lt;&gt;0,$L308,0)</f>
        <v>0</v>
      </c>
      <c r="AT308" s="61">
        <f>IF(COUNTIF(Setup_Hierarchy!$J$38:$IV$38,"="&amp;$K308)&lt;&gt;0,$L308,0)</f>
        <v>0</v>
      </c>
      <c r="AU308" s="61">
        <f>IF(COUNTIF(Setup_Hierarchy!$J$39:$IV$39,"="&amp;$K308)&lt;&gt;0,$L308,0)</f>
        <v>0</v>
      </c>
      <c r="AV308" s="61">
        <f>IF(COUNTIF(Setup_Hierarchy!$J$40:$IV$40,"="&amp;$K308)&lt;&gt;0,$L308,0)</f>
        <v>0</v>
      </c>
      <c r="AW308" s="61">
        <f>IF(COUNTIF(Setup_Hierarchy!$J$41:$IV$41,"="&amp;$K308)&lt;&gt;0,$L308,0)</f>
        <v>0</v>
      </c>
      <c r="AX308" s="61">
        <f>IF(COUNTIF(Setup_Hierarchy!$J$42:$IV$42,"="&amp;$K308)&lt;&gt;0,$L308,0)</f>
        <v>0</v>
      </c>
      <c r="AY308" s="61">
        <f>IF(COUNTIF(Setup_Hierarchy!$J$43:$IV$43,"="&amp;$K308)&lt;&gt;0,$L308,0)</f>
        <v>0</v>
      </c>
      <c r="AZ308" s="61">
        <f>IF(COUNTIF(Setup_Hierarchy!$J$44:$IV$44,"="&amp;$K308)&lt;&gt;0,$L308,0)</f>
        <v>0</v>
      </c>
      <c r="BA308" s="61">
        <f>IF(COUNTIF(Setup_Hierarchy!$J$45:$IV$45,"="&amp;$K308)&lt;&gt;0,$L308,0)</f>
        <v>0</v>
      </c>
      <c r="BB308" s="61">
        <f>IF(COUNTIF(Setup_Hierarchy!$J$46:$IV$46,"="&amp;$K308)&lt;&gt;0,$L308,0)</f>
        <v>0</v>
      </c>
      <c r="BC308" s="61">
        <f>IF(COUNTIF(Setup_Hierarchy!$J$47:$IV$47,"="&amp;$K308)&lt;&gt;0,$L308,0)</f>
        <v>0</v>
      </c>
      <c r="BD308" s="61">
        <f>IF(COUNTIF(Setup_Hierarchy!$J$48:$IV$48,"="&amp;$K308)&lt;&gt;0,$L308,0)</f>
        <v>0</v>
      </c>
      <c r="BE308" s="61">
        <f>IF(COUNTIF(Setup_Hierarchy!$J$49:$IV$49,"="&amp;$K308)&lt;&gt;0,$L308,0)</f>
        <v>0</v>
      </c>
      <c r="BF308" s="61">
        <f>IF(COUNTIF(Setup_Hierarchy!$J$50:$IV$50,"="&amp;$K308)&lt;&gt;0,$L308,0)</f>
        <v>0</v>
      </c>
      <c r="BG308" s="61">
        <f>IF(COUNTIF(Setup_Hierarchy!$J$51:$IV$51,"="&amp;$K308)&lt;&gt;0,$L308,0)</f>
        <v>0</v>
      </c>
      <c r="BH308" s="61">
        <f>IF(COUNTIF(Setup_Hierarchy!$J$52:$IV$52,"="&amp;$K308)&lt;&gt;0,$L308,0)</f>
        <v>0</v>
      </c>
      <c r="BI308" s="61">
        <f>IF(COUNTIF(Setup_Hierarchy!$J$53:$IV$53,"="&amp;$K308)&lt;&gt;0,$L308,0)</f>
        <v>0</v>
      </c>
      <c r="BJ308" s="61">
        <f>IF(COUNTIF(Setup_Hierarchy!$J$54:$IV$54,"="&amp;$K308)&lt;&gt;0,$L308,0)</f>
        <v>0</v>
      </c>
      <c r="BK308" s="61">
        <f>IF(COUNTIF(Setup_Hierarchy!$J$55:$IV$55,"="&amp;$K308)&lt;&gt;0,$L308,0)</f>
        <v>0</v>
      </c>
      <c r="BL308" s="61">
        <f>IF(COUNTIF(Setup_Hierarchy!$J$56:$IV$56,"="&amp;$K308)&lt;&gt;0,$L308,0)</f>
        <v>0</v>
      </c>
      <c r="BM308" s="61">
        <f>IF(COUNTIF(Setup_Hierarchy!$J$57:$IV$57,"="&amp;$K308)&lt;&gt;0,$L308,0)</f>
        <v>0</v>
      </c>
      <c r="BN308" s="61">
        <f>IF(COUNTIF(Setup_Hierarchy!$J$58:$IV$58,"="&amp;$K308)&lt;&gt;0,$L308,0)</f>
        <v>0</v>
      </c>
      <c r="BO308" s="61">
        <f>IF(COUNTIF(Setup_Hierarchy!$J$59:$IV$59,"="&amp;$K308)&lt;&gt;0,$L308,0)</f>
        <v>0</v>
      </c>
      <c r="BP308" s="61">
        <f>IF(COUNTIF(Setup_Hierarchy!$J$60:$IV$60,"="&amp;$K308)&lt;&gt;0,$L308,0)</f>
        <v>0</v>
      </c>
      <c r="BQ308" s="61">
        <f>IF(COUNTIF(Setup_Hierarchy!$J$61:$IV$61,"="&amp;$K308)&lt;&gt;0,$L308,0)</f>
        <v>0</v>
      </c>
      <c r="BR308" s="61">
        <f>IF(COUNTIF(Setup_Hierarchy!$J$62:$IV$62,"="&amp;$K308)&lt;&gt;0,$L308,0)</f>
        <v>0</v>
      </c>
      <c r="BS308" s="61">
        <f>IF(COUNTIF(Setup_Hierarchy!$J$63:$IV$63,"="&amp;$K308)&lt;&gt;0,$L308,0)</f>
        <v>0</v>
      </c>
      <c r="BT308" s="61">
        <f>IF(COUNTIF(Setup_Hierarchy!$J$64:$IV$64,"="&amp;$K308)&lt;&gt;0,$L308,0)</f>
        <v>0</v>
      </c>
      <c r="BU308" s="61">
        <f>IF(COUNTIF(Setup_Hierarchy!$J$65:$IV$65,"="&amp;$K308)&lt;&gt;0,$L308,0)</f>
        <v>0</v>
      </c>
      <c r="BV308" s="61">
        <f>IF(COUNTIF(Setup_Hierarchy!$J$66:$IV$66,"="&amp;$K308)&lt;&gt;0,$L308,0)</f>
        <v>0</v>
      </c>
      <c r="BW308" s="61">
        <f>IF(COUNTIF(Setup_Hierarchy!$J$67:$IV$67,"="&amp;$K308)&lt;&gt;0,$L308,0)</f>
        <v>0</v>
      </c>
      <c r="BX308" s="61">
        <f>IF(COUNTIF(Setup_Hierarchy!$J$68:$IV$68,"="&amp;$K308)&lt;&gt;0,$L308,0)</f>
        <v>0</v>
      </c>
      <c r="BY308" s="61">
        <f>IF(COUNTIF(Setup_Hierarchy!$J$69:$IV$69,"="&amp;$K308)&lt;&gt;0,$L308,0)</f>
        <v>0</v>
      </c>
      <c r="BZ308" s="61">
        <f>IF(COUNTIF(Setup_Hierarchy!$J$70:$IV$70,"="&amp;$K308)&lt;&gt;0,$L308,0)</f>
        <v>0</v>
      </c>
      <c r="CA308" s="61">
        <f>IF(COUNTIF(Setup_Hierarchy!$J$71:$IV$71,"="&amp;$K308)&lt;&gt;0,$L308,0)</f>
        <v>0</v>
      </c>
      <c r="CB308" s="61">
        <f>IF(COUNTIF(Setup_Hierarchy!$J$72:$IV$72,"="&amp;$K308)&lt;&gt;0,$L308,0)</f>
        <v>0</v>
      </c>
      <c r="CC308" s="61">
        <f>IF(COUNTIF(Setup_Hierarchy!$J$73:$IV$73,"="&amp;$K308)&lt;&gt;0,$L308,0)</f>
        <v>0</v>
      </c>
      <c r="CD308" s="61">
        <f>IF(COUNTIF(Setup_Hierarchy!$J$74:$IV$74,"="&amp;$K308)&lt;&gt;0,$L308,0)</f>
        <v>0</v>
      </c>
      <c r="CE308" s="61">
        <f>IF(COUNTIF(Setup_Hierarchy!$J$75:$IV$75,"="&amp;$K308)&lt;&gt;0,$L308,0)</f>
        <v>0</v>
      </c>
      <c r="CF308" s="61">
        <f>IF(COUNTIF(Setup_Hierarchy!$J$76:$IV$76,"="&amp;$K308)&lt;&gt;0,$L308,0)</f>
        <v>0</v>
      </c>
      <c r="CG308" s="61">
        <f>IF(COUNTIF(Setup_Hierarchy!$J$77:$IV$77,"="&amp;$K308)&lt;&gt;0,$L308,0)</f>
        <v>0</v>
      </c>
      <c r="CH308" s="61">
        <f>IF(COUNTIF(Setup_Hierarchy!$J$78:$IV$78,"="&amp;$K308)&lt;&gt;0,$L308,0)</f>
        <v>0</v>
      </c>
      <c r="CI308" s="61">
        <f>IF(COUNTIF(Setup_Hierarchy!$J$79:$IV$79,"="&amp;$K308)&lt;&gt;0,$L308,0)</f>
        <v>0</v>
      </c>
      <c r="CJ308" s="61">
        <f>IF(COUNTIF(Setup_Hierarchy!$J$80:$IV$80,"="&amp;$K308)&lt;&gt;0,$L308,0)</f>
        <v>0</v>
      </c>
      <c r="CK308" s="61">
        <f>IF(COUNTIF(Setup_Hierarchy!$J$81:$IV$81,"="&amp;$K308)&lt;&gt;0,$L308,0)</f>
        <v>0</v>
      </c>
      <c r="CL308" s="61">
        <f>IF(COUNTIF(Setup_Hierarchy!$J$82:$IV$82,"="&amp;$K308)&lt;&gt;0,$L308,0)</f>
        <v>0</v>
      </c>
      <c r="CM308" s="61">
        <f>IF(COUNTIF(Setup_Hierarchy!$J$83:$IV$83,"="&amp;$K308)&lt;&gt;0,$L308,0)</f>
        <v>0</v>
      </c>
      <c r="CN308" s="61">
        <f>IF(COUNTIF(Setup_Hierarchy!$J$84:$IV$84,"="&amp;$K308)&lt;&gt;0,$L308,0)</f>
        <v>0</v>
      </c>
      <c r="CO308" s="61">
        <f>IF(COUNTIF(Setup_Hierarchy!$J$85:$IV$85,"="&amp;$K308)&lt;&gt;0,$L308,0)</f>
        <v>0</v>
      </c>
      <c r="CP308" s="61">
        <f>IF(COUNTIF(Setup_Hierarchy!$J$86:$IV$86,"="&amp;$K308)&lt;&gt;0,$L308,0)</f>
        <v>0</v>
      </c>
      <c r="CQ308" s="61">
        <f>IF(COUNTIF(Setup_Hierarchy!$J$87:$IV$87,"="&amp;$K308)&lt;&gt;0,$L308,0)</f>
        <v>0</v>
      </c>
      <c r="CR308" s="61">
        <f>IF(COUNTIF(Setup_Hierarchy!$J$88:$IV$88,"="&amp;$K308)&lt;&gt;0,$L308,0)</f>
        <v>0</v>
      </c>
      <c r="CS308" s="61">
        <f>IF(COUNTIF(Setup_Hierarchy!$J$89:$IV$89,"="&amp;$K308)&lt;&gt;0,$L308,0)</f>
        <v>0</v>
      </c>
      <c r="CT308" s="61">
        <f>IF(COUNTIF(Setup_Hierarchy!$J$90:$IV$90,"="&amp;$K308)&lt;&gt;0,$L308,0)</f>
        <v>0</v>
      </c>
      <c r="CU308" s="61">
        <f>IF(COUNTIF(Setup_Hierarchy!$J$91:$IV$91,"="&amp;$K308)&lt;&gt;0,$L308,0)</f>
        <v>0</v>
      </c>
      <c r="CV308" s="61">
        <f>IF(COUNTIF(Setup_Hierarchy!$J$92:$IV$92,"="&amp;$K308)&lt;&gt;0,$L308,0)</f>
        <v>0</v>
      </c>
      <c r="CW308" s="61">
        <f>IF(COUNTIF(Setup_Hierarchy!$J$93:$IV$93,"="&amp;$K308)&lt;&gt;0,$L308,0)</f>
        <v>0</v>
      </c>
      <c r="CX308" s="61">
        <f>IF(COUNTIF(Setup_Hierarchy!$J$94:$IV$94,"="&amp;$K308)&lt;&gt;0,$L308,0)</f>
        <v>0</v>
      </c>
      <c r="CY308" s="61">
        <f>IF(COUNTIF(Setup_Hierarchy!$J$95:$IV$95,"="&amp;$K308)&lt;&gt;0,$L308,0)</f>
        <v>0</v>
      </c>
      <c r="CZ308" s="61">
        <f>IF(COUNTIF(Setup_Hierarchy!$J$96:$IV$96,"="&amp;$K308)&lt;&gt;0,$L308,0)</f>
        <v>0</v>
      </c>
      <c r="DA308" s="61">
        <f>IF(COUNTIF(Setup_Hierarchy!$J$97:$IV$97,"="&amp;$K308)&lt;&gt;0,$L308,0)</f>
        <v>0</v>
      </c>
      <c r="DB308" s="61">
        <f>IF(COUNTIF(Setup_Hierarchy!$J$98:$IV$98,"="&amp;$K308)&lt;&gt;0,$L308,0)</f>
        <v>0</v>
      </c>
      <c r="DC308" s="61">
        <f>IF(COUNTIF(Setup_Hierarchy!$J$99:$IV$99,"="&amp;$K308)&lt;&gt;0,$L308,0)</f>
        <v>0</v>
      </c>
      <c r="DD308" s="61">
        <f>IF(COUNTIF(Setup_Hierarchy!$J$100:$IV$100,"="&amp;$K308)&lt;&gt;0,$L308,0)</f>
        <v>0</v>
      </c>
      <c r="DE308" s="61">
        <f>IF(COUNTIF(Setup_Hierarchy!$J$101:$IV$101,"="&amp;$K308)&lt;&gt;0,$L308,0)</f>
        <v>0</v>
      </c>
      <c r="DF308" s="61">
        <f>IF(COUNTIF(Setup_Hierarchy!$J$102:$IV$102,"="&amp;$K308)&lt;&gt;0,$L308,0)</f>
        <v>0</v>
      </c>
      <c r="DG308" s="61">
        <f>IF(COUNTIF(Setup_Hierarchy!$J$103:$IV$103,"="&amp;$K308)&lt;&gt;0,$L308,0)</f>
        <v>0</v>
      </c>
      <c r="DH308" s="61">
        <f>IF(COUNTIF(Setup_Hierarchy!$J$104:$IV$104,"="&amp;$K308)&lt;&gt;0,$L308,0)</f>
        <v>0</v>
      </c>
      <c r="DI308" s="61">
        <f>IF(COUNTIF(Setup_Hierarchy!$J$105:$IV$105,"="&amp;$K308)&lt;&gt;0,$L308,0)</f>
        <v>0</v>
      </c>
      <c r="DJ308" s="61">
        <f>IF(COUNTIF(Setup_Hierarchy!$J$106:$IV$106,"="&amp;$K308)&lt;&gt;0,$L308,0)</f>
        <v>0</v>
      </c>
      <c r="DK308" s="61">
        <f>IF(COUNTIF(Setup_Hierarchy!$J$107:$IV$107,"="&amp;$K308)&lt;&gt;0,$L308,0)</f>
        <v>0</v>
      </c>
      <c r="DL308" s="61">
        <f>IF(COUNTIF(Setup_Hierarchy!$J$108:$IV$108,"="&amp;$K308)&lt;&gt;0,$L308,0)</f>
        <v>0</v>
      </c>
      <c r="DM308" s="61">
        <f>IF(COUNTIF(Setup_Hierarchy!$J$109:$IV$109,"="&amp;$K308)&lt;&gt;0,$L308,0)</f>
        <v>0</v>
      </c>
      <c r="DN308" s="61">
        <f>IF(COUNTIF(Setup_Hierarchy!$J$110:$IV$110,"="&amp;$K308)&lt;&gt;0,$L308,0)</f>
        <v>0</v>
      </c>
      <c r="DO308" s="61">
        <f>IF(COUNTIF(Setup_Hierarchy!$J$111:$IV$111,"="&amp;$K308)&lt;&gt;0,$L308,0)</f>
        <v>0</v>
      </c>
      <c r="DP308" s="61">
        <f>IF(COUNTIF(Setup_Hierarchy!$J$112:$IV$112,"="&amp;$K308)&lt;&gt;0,$L308,0)</f>
        <v>0</v>
      </c>
      <c r="DQ308" s="61">
        <f>IF(COUNTIF(Setup_Hierarchy!$J$113:$IV$113,"="&amp;$K308)&lt;&gt;0,$L308,0)</f>
        <v>0</v>
      </c>
      <c r="DR308" s="61">
        <f>IF(COUNTIF(Setup_Hierarchy!$J$114:$IV$114,"="&amp;$K308)&lt;&gt;0,$L308,0)</f>
        <v>0</v>
      </c>
      <c r="DS308" s="61">
        <f>IF(COUNTIF(Setup_Hierarchy!$J$115:$IV$115,"="&amp;$K308)&lt;&gt;0,$L308,0)</f>
        <v>0</v>
      </c>
      <c r="DT308" s="61">
        <f>IF(COUNTIF(Setup_Hierarchy!$J$116:$IV$116,"="&amp;$K308)&lt;&gt;0,$L308,0)</f>
        <v>0</v>
      </c>
    </row>
    <row r="309" spans="2:124" x14ac:dyDescent="0.2">
      <c r="B309" t="s">
        <v>43</v>
      </c>
      <c r="C309">
        <v>433</v>
      </c>
      <c r="D309" t="s">
        <v>16</v>
      </c>
      <c r="E309" t="s">
        <v>369</v>
      </c>
      <c r="F309" t="s">
        <v>526</v>
      </c>
      <c r="G309" t="s">
        <v>523</v>
      </c>
      <c r="H309" t="s">
        <v>11</v>
      </c>
      <c r="I309">
        <v>0.56261700000000003</v>
      </c>
      <c r="J309">
        <v>0.29132599999999997</v>
      </c>
      <c r="K309">
        <v>729</v>
      </c>
      <c r="L309">
        <v>-253.16</v>
      </c>
      <c r="M309" s="61">
        <f>IF(COUNTIF(Setup_Hierarchy!$J$5:$IV$5,"="&amp;$K309)&lt;&gt;0,$L309,0)</f>
        <v>-253.16</v>
      </c>
      <c r="N309" s="61">
        <f>IF(COUNTIF(Setup_Hierarchy!$J$6:$IV$6,"="&amp;$K309)&lt;&gt;0,$L309,0)</f>
        <v>-253.16</v>
      </c>
      <c r="O309" s="61">
        <f>IF(COUNTIF(Setup_Hierarchy!$J$7:$IV$7,"="&amp;$K309)&lt;&gt;0,$L309,0)</f>
        <v>-253.16</v>
      </c>
      <c r="P309" s="61">
        <f>IF(COUNTIF(Setup_Hierarchy!$J$8:$IV$8,"="&amp;$K309)&lt;&gt;0,$L309,0)</f>
        <v>-253.16</v>
      </c>
      <c r="Q309" s="61">
        <f>IF(COUNTIF(Setup_Hierarchy!$J$9:$IV$9,"="&amp;$K309)&lt;&gt;0,$L309,0)</f>
        <v>0</v>
      </c>
      <c r="R309" s="61">
        <f>IF(COUNTIF(Setup_Hierarchy!$J$10:$IV$10,"="&amp;$K309)&lt;&gt;0,$L309,0)</f>
        <v>0</v>
      </c>
      <c r="S309" s="61">
        <f>IF(COUNTIF(Setup_Hierarchy!$J$11:$IV$11,"="&amp;$K309)&lt;&gt;0,$L309,0)</f>
        <v>0</v>
      </c>
      <c r="T309" s="61">
        <f>IF(COUNTIF(Setup_Hierarchy!$J$12:$IV$12,"="&amp;$K309)&lt;&gt;0,$L309,0)</f>
        <v>0</v>
      </c>
      <c r="U309" s="61">
        <f>IF(COUNTIF(Setup_Hierarchy!$J$13:$IV$13,"="&amp;$K309)&lt;&gt;0,$L309,0)</f>
        <v>0</v>
      </c>
      <c r="V309" s="61">
        <f>IF(COUNTIF(Setup_Hierarchy!$J$14:$IV$14,"="&amp;$K309)&lt;&gt;0,$L309,0)</f>
        <v>0</v>
      </c>
      <c r="W309" s="61">
        <f>IF(COUNTIF(Setup_Hierarchy!$J$15:$IV$15,"="&amp;$K309)&lt;&gt;0,$L309,0)</f>
        <v>0</v>
      </c>
      <c r="X309" s="61">
        <f>IF(COUNTIF(Setup_Hierarchy!$J$16:$IV$16,"="&amp;$K309)&lt;&gt;0,$L309,0)</f>
        <v>0</v>
      </c>
      <c r="Y309" s="61">
        <f>IF(COUNTIF(Setup_Hierarchy!$J$17:$IV$17,"="&amp;$K309)&lt;&gt;0,$L309,0)</f>
        <v>0</v>
      </c>
      <c r="Z309" s="61">
        <f>IF(COUNTIF(Setup_Hierarchy!$J$18:$IV$18,"="&amp;$K309)&lt;&gt;0,$L309,0)</f>
        <v>0</v>
      </c>
      <c r="AA309" s="61">
        <f>IF(COUNTIF(Setup_Hierarchy!$J$19:$IV$19,"="&amp;$K309)&lt;&gt;0,$L309,0)</f>
        <v>0</v>
      </c>
      <c r="AB309" s="61">
        <f>IF(COUNTIF(Setup_Hierarchy!$J$20:$IV$20,"="&amp;$K309)&lt;&gt;0,$L309,0)</f>
        <v>0</v>
      </c>
      <c r="AC309" s="61">
        <f>IF(COUNTIF(Setup_Hierarchy!$J$21:$IV$21,"="&amp;$K309)&lt;&gt;0,$L309,0)</f>
        <v>0</v>
      </c>
      <c r="AD309" s="61">
        <f>IF(COUNTIF(Setup_Hierarchy!$J$22:$IV$22,"="&amp;$K309)&lt;&gt;0,$L309,0)</f>
        <v>0</v>
      </c>
      <c r="AE309" s="61">
        <f>IF(COUNTIF(Setup_Hierarchy!$J$23:$IV$23,"="&amp;$K309)&lt;&gt;0,$L309,0)</f>
        <v>0</v>
      </c>
      <c r="AF309" s="61">
        <f>IF(COUNTIF(Setup_Hierarchy!$J$24:$IV$24,"="&amp;$K309)&lt;&gt;0,$L309,0)</f>
        <v>0</v>
      </c>
      <c r="AG309" s="61">
        <f>IF(COUNTIF(Setup_Hierarchy!$J$25:$IV$25,"="&amp;$K309)&lt;&gt;0,$L309,0)</f>
        <v>0</v>
      </c>
      <c r="AH309" s="61">
        <f>IF(COUNTIF(Setup_Hierarchy!$J$26:$IV$26,"="&amp;$K309)&lt;&gt;0,$L309,0)</f>
        <v>0</v>
      </c>
      <c r="AI309" s="61">
        <f>IF(COUNTIF(Setup_Hierarchy!$J$27:$IV$27,"="&amp;$K309)&lt;&gt;0,$L309,0)</f>
        <v>0</v>
      </c>
      <c r="AJ309" s="61">
        <f>IF(COUNTIF(Setup_Hierarchy!$J$28:$IV$28,"="&amp;$K309)&lt;&gt;0,$L309,0)</f>
        <v>0</v>
      </c>
      <c r="AK309" s="61">
        <f>IF(COUNTIF(Setup_Hierarchy!$J$29:$IV$29,"="&amp;$K309)&lt;&gt;0,$L309,0)</f>
        <v>0</v>
      </c>
      <c r="AL309" s="61">
        <f>IF(COUNTIF(Setup_Hierarchy!$J$30:$IV$30,"="&amp;$K309)&lt;&gt;0,$L309,0)</f>
        <v>0</v>
      </c>
      <c r="AM309" s="61">
        <f>IF(COUNTIF(Setup_Hierarchy!$J$31:$IV$31,"="&amp;$K309)&lt;&gt;0,$L309,0)</f>
        <v>0</v>
      </c>
      <c r="AN309" s="61">
        <f>IF(COUNTIF(Setup_Hierarchy!$J$32:$IV$32,"="&amp;$K309)&lt;&gt;0,$L309,0)</f>
        <v>0</v>
      </c>
      <c r="AO309" s="61">
        <f>IF(COUNTIF(Setup_Hierarchy!$J$33:$IV$33,"="&amp;$K309)&lt;&gt;0,$L309,0)</f>
        <v>0</v>
      </c>
      <c r="AP309" s="61">
        <f>IF(COUNTIF(Setup_Hierarchy!$J$34:$IV$34,"="&amp;$K309)&lt;&gt;0,$L309,0)</f>
        <v>0</v>
      </c>
      <c r="AQ309" s="61">
        <f>IF(COUNTIF(Setup_Hierarchy!$J$35:$IV$35,"="&amp;$K309)&lt;&gt;0,$L309,0)</f>
        <v>0</v>
      </c>
      <c r="AR309" s="61">
        <f>IF(COUNTIF(Setup_Hierarchy!$J$36:$IV$36,"="&amp;$K309)&lt;&gt;0,$L309,0)</f>
        <v>0</v>
      </c>
      <c r="AS309" s="61">
        <f>IF(COUNTIF(Setup_Hierarchy!$J$37:$IV$37,"="&amp;$K309)&lt;&gt;0,$L309,0)</f>
        <v>0</v>
      </c>
      <c r="AT309" s="61">
        <f>IF(COUNTIF(Setup_Hierarchy!$J$38:$IV$38,"="&amp;$K309)&lt;&gt;0,$L309,0)</f>
        <v>0</v>
      </c>
      <c r="AU309" s="61">
        <f>IF(COUNTIF(Setup_Hierarchy!$J$39:$IV$39,"="&amp;$K309)&lt;&gt;0,$L309,0)</f>
        <v>-253.16</v>
      </c>
      <c r="AV309" s="61">
        <f>IF(COUNTIF(Setup_Hierarchy!$J$40:$IV$40,"="&amp;$K309)&lt;&gt;0,$L309,0)</f>
        <v>0</v>
      </c>
      <c r="AW309" s="61">
        <f>IF(COUNTIF(Setup_Hierarchy!$J$41:$IV$41,"="&amp;$K309)&lt;&gt;0,$L309,0)</f>
        <v>0</v>
      </c>
      <c r="AX309" s="61">
        <f>IF(COUNTIF(Setup_Hierarchy!$J$42:$IV$42,"="&amp;$K309)&lt;&gt;0,$L309,0)</f>
        <v>0</v>
      </c>
      <c r="AY309" s="61">
        <f>IF(COUNTIF(Setup_Hierarchy!$J$43:$IV$43,"="&amp;$K309)&lt;&gt;0,$L309,0)</f>
        <v>0</v>
      </c>
      <c r="AZ309" s="61">
        <f>IF(COUNTIF(Setup_Hierarchy!$J$44:$IV$44,"="&amp;$K309)&lt;&gt;0,$L309,0)</f>
        <v>0</v>
      </c>
      <c r="BA309" s="61">
        <f>IF(COUNTIF(Setup_Hierarchy!$J$45:$IV$45,"="&amp;$K309)&lt;&gt;0,$L309,0)</f>
        <v>0</v>
      </c>
      <c r="BB309" s="61">
        <f>IF(COUNTIF(Setup_Hierarchy!$J$46:$IV$46,"="&amp;$K309)&lt;&gt;0,$L309,0)</f>
        <v>-253.16</v>
      </c>
      <c r="BC309" s="61">
        <f>IF(COUNTIF(Setup_Hierarchy!$J$47:$IV$47,"="&amp;$K309)&lt;&gt;0,$L309,0)</f>
        <v>-253.16</v>
      </c>
      <c r="BD309" s="61">
        <f>IF(COUNTIF(Setup_Hierarchy!$J$48:$IV$48,"="&amp;$K309)&lt;&gt;0,$L309,0)</f>
        <v>0</v>
      </c>
      <c r="BE309" s="61">
        <f>IF(COUNTIF(Setup_Hierarchy!$J$49:$IV$49,"="&amp;$K309)&lt;&gt;0,$L309,0)</f>
        <v>0</v>
      </c>
      <c r="BF309" s="61">
        <f>IF(COUNTIF(Setup_Hierarchy!$J$50:$IV$50,"="&amp;$K309)&lt;&gt;0,$L309,0)</f>
        <v>0</v>
      </c>
      <c r="BG309" s="61">
        <f>IF(COUNTIF(Setup_Hierarchy!$J$51:$IV$51,"="&amp;$K309)&lt;&gt;0,$L309,0)</f>
        <v>0</v>
      </c>
      <c r="BH309" s="61">
        <f>IF(COUNTIF(Setup_Hierarchy!$J$52:$IV$52,"="&amp;$K309)&lt;&gt;0,$L309,0)</f>
        <v>0</v>
      </c>
      <c r="BI309" s="61">
        <f>IF(COUNTIF(Setup_Hierarchy!$J$53:$IV$53,"="&amp;$K309)&lt;&gt;0,$L309,0)</f>
        <v>0</v>
      </c>
      <c r="BJ309" s="61">
        <f>IF(COUNTIF(Setup_Hierarchy!$J$54:$IV$54,"="&amp;$K309)&lt;&gt;0,$L309,0)</f>
        <v>0</v>
      </c>
      <c r="BK309" s="61">
        <f>IF(COUNTIF(Setup_Hierarchy!$J$55:$IV$55,"="&amp;$K309)&lt;&gt;0,$L309,0)</f>
        <v>0</v>
      </c>
      <c r="BL309" s="61">
        <f>IF(COUNTIF(Setup_Hierarchy!$J$56:$IV$56,"="&amp;$K309)&lt;&gt;0,$L309,0)</f>
        <v>0</v>
      </c>
      <c r="BM309" s="61">
        <f>IF(COUNTIF(Setup_Hierarchy!$J$57:$IV$57,"="&amp;$K309)&lt;&gt;0,$L309,0)</f>
        <v>0</v>
      </c>
      <c r="BN309" s="61">
        <f>IF(COUNTIF(Setup_Hierarchy!$J$58:$IV$58,"="&amp;$K309)&lt;&gt;0,$L309,0)</f>
        <v>0</v>
      </c>
      <c r="BO309" s="61">
        <f>IF(COUNTIF(Setup_Hierarchy!$J$59:$IV$59,"="&amp;$K309)&lt;&gt;0,$L309,0)</f>
        <v>0</v>
      </c>
      <c r="BP309" s="61">
        <f>IF(COUNTIF(Setup_Hierarchy!$J$60:$IV$60,"="&amp;$K309)&lt;&gt;0,$L309,0)</f>
        <v>0</v>
      </c>
      <c r="BQ309" s="61">
        <f>IF(COUNTIF(Setup_Hierarchy!$J$61:$IV$61,"="&amp;$K309)&lt;&gt;0,$L309,0)</f>
        <v>0</v>
      </c>
      <c r="BR309" s="61">
        <f>IF(COUNTIF(Setup_Hierarchy!$J$62:$IV$62,"="&amp;$K309)&lt;&gt;0,$L309,0)</f>
        <v>0</v>
      </c>
      <c r="BS309" s="61">
        <f>IF(COUNTIF(Setup_Hierarchy!$J$63:$IV$63,"="&amp;$K309)&lt;&gt;0,$L309,0)</f>
        <v>0</v>
      </c>
      <c r="BT309" s="61">
        <f>IF(COUNTIF(Setup_Hierarchy!$J$64:$IV$64,"="&amp;$K309)&lt;&gt;0,$L309,0)</f>
        <v>0</v>
      </c>
      <c r="BU309" s="61">
        <f>IF(COUNTIF(Setup_Hierarchy!$J$65:$IV$65,"="&amp;$K309)&lt;&gt;0,$L309,0)</f>
        <v>0</v>
      </c>
      <c r="BV309" s="61">
        <f>IF(COUNTIF(Setup_Hierarchy!$J$66:$IV$66,"="&amp;$K309)&lt;&gt;0,$L309,0)</f>
        <v>0</v>
      </c>
      <c r="BW309" s="61">
        <f>IF(COUNTIF(Setup_Hierarchy!$J$67:$IV$67,"="&amp;$K309)&lt;&gt;0,$L309,0)</f>
        <v>0</v>
      </c>
      <c r="BX309" s="61">
        <f>IF(COUNTIF(Setup_Hierarchy!$J$68:$IV$68,"="&amp;$K309)&lt;&gt;0,$L309,0)</f>
        <v>0</v>
      </c>
      <c r="BY309" s="61">
        <f>IF(COUNTIF(Setup_Hierarchy!$J$69:$IV$69,"="&amp;$K309)&lt;&gt;0,$L309,0)</f>
        <v>0</v>
      </c>
      <c r="BZ309" s="61">
        <f>IF(COUNTIF(Setup_Hierarchy!$J$70:$IV$70,"="&amp;$K309)&lt;&gt;0,$L309,0)</f>
        <v>0</v>
      </c>
      <c r="CA309" s="61">
        <f>IF(COUNTIF(Setup_Hierarchy!$J$71:$IV$71,"="&amp;$K309)&lt;&gt;0,$L309,0)</f>
        <v>0</v>
      </c>
      <c r="CB309" s="61">
        <f>IF(COUNTIF(Setup_Hierarchy!$J$72:$IV$72,"="&amp;$K309)&lt;&gt;0,$L309,0)</f>
        <v>0</v>
      </c>
      <c r="CC309" s="61">
        <f>IF(COUNTIF(Setup_Hierarchy!$J$73:$IV$73,"="&amp;$K309)&lt;&gt;0,$L309,0)</f>
        <v>0</v>
      </c>
      <c r="CD309" s="61">
        <f>IF(COUNTIF(Setup_Hierarchy!$J$74:$IV$74,"="&amp;$K309)&lt;&gt;0,$L309,0)</f>
        <v>0</v>
      </c>
      <c r="CE309" s="61">
        <f>IF(COUNTIF(Setup_Hierarchy!$J$75:$IV$75,"="&amp;$K309)&lt;&gt;0,$L309,0)</f>
        <v>0</v>
      </c>
      <c r="CF309" s="61">
        <f>IF(COUNTIF(Setup_Hierarchy!$J$76:$IV$76,"="&amp;$K309)&lt;&gt;0,$L309,0)</f>
        <v>0</v>
      </c>
      <c r="CG309" s="61">
        <f>IF(COUNTIF(Setup_Hierarchy!$J$77:$IV$77,"="&amp;$K309)&lt;&gt;0,$L309,0)</f>
        <v>0</v>
      </c>
      <c r="CH309" s="61">
        <f>IF(COUNTIF(Setup_Hierarchy!$J$78:$IV$78,"="&amp;$K309)&lt;&gt;0,$L309,0)</f>
        <v>0</v>
      </c>
      <c r="CI309" s="61">
        <f>IF(COUNTIF(Setup_Hierarchy!$J$79:$IV$79,"="&amp;$K309)&lt;&gt;0,$L309,0)</f>
        <v>0</v>
      </c>
      <c r="CJ309" s="61">
        <f>IF(COUNTIF(Setup_Hierarchy!$J$80:$IV$80,"="&amp;$K309)&lt;&gt;0,$L309,0)</f>
        <v>0</v>
      </c>
      <c r="CK309" s="61">
        <f>IF(COUNTIF(Setup_Hierarchy!$J$81:$IV$81,"="&amp;$K309)&lt;&gt;0,$L309,0)</f>
        <v>0</v>
      </c>
      <c r="CL309" s="61">
        <f>IF(COUNTIF(Setup_Hierarchy!$J$82:$IV$82,"="&amp;$K309)&lt;&gt;0,$L309,0)</f>
        <v>0</v>
      </c>
      <c r="CM309" s="61">
        <f>IF(COUNTIF(Setup_Hierarchy!$J$83:$IV$83,"="&amp;$K309)&lt;&gt;0,$L309,0)</f>
        <v>0</v>
      </c>
      <c r="CN309" s="61">
        <f>IF(COUNTIF(Setup_Hierarchy!$J$84:$IV$84,"="&amp;$K309)&lt;&gt;0,$L309,0)</f>
        <v>0</v>
      </c>
      <c r="CO309" s="61">
        <f>IF(COUNTIF(Setup_Hierarchy!$J$85:$IV$85,"="&amp;$K309)&lt;&gt;0,$L309,0)</f>
        <v>0</v>
      </c>
      <c r="CP309" s="61">
        <f>IF(COUNTIF(Setup_Hierarchy!$J$86:$IV$86,"="&amp;$K309)&lt;&gt;0,$L309,0)</f>
        <v>0</v>
      </c>
      <c r="CQ309" s="61">
        <f>IF(COUNTIF(Setup_Hierarchy!$J$87:$IV$87,"="&amp;$K309)&lt;&gt;0,$L309,0)</f>
        <v>0</v>
      </c>
      <c r="CR309" s="61">
        <f>IF(COUNTIF(Setup_Hierarchy!$J$88:$IV$88,"="&amp;$K309)&lt;&gt;0,$L309,0)</f>
        <v>0</v>
      </c>
      <c r="CS309" s="61">
        <f>IF(COUNTIF(Setup_Hierarchy!$J$89:$IV$89,"="&amp;$K309)&lt;&gt;0,$L309,0)</f>
        <v>0</v>
      </c>
      <c r="CT309" s="61">
        <f>IF(COUNTIF(Setup_Hierarchy!$J$90:$IV$90,"="&amp;$K309)&lt;&gt;0,$L309,0)</f>
        <v>0</v>
      </c>
      <c r="CU309" s="61">
        <f>IF(COUNTIF(Setup_Hierarchy!$J$91:$IV$91,"="&amp;$K309)&lt;&gt;0,$L309,0)</f>
        <v>0</v>
      </c>
      <c r="CV309" s="61">
        <f>IF(COUNTIF(Setup_Hierarchy!$J$92:$IV$92,"="&amp;$K309)&lt;&gt;0,$L309,0)</f>
        <v>0</v>
      </c>
      <c r="CW309" s="61">
        <f>IF(COUNTIF(Setup_Hierarchy!$J$93:$IV$93,"="&amp;$K309)&lt;&gt;0,$L309,0)</f>
        <v>0</v>
      </c>
      <c r="CX309" s="61">
        <f>IF(COUNTIF(Setup_Hierarchy!$J$94:$IV$94,"="&amp;$K309)&lt;&gt;0,$L309,0)</f>
        <v>0</v>
      </c>
      <c r="CY309" s="61">
        <f>IF(COUNTIF(Setup_Hierarchy!$J$95:$IV$95,"="&amp;$K309)&lt;&gt;0,$L309,0)</f>
        <v>0</v>
      </c>
      <c r="CZ309" s="61">
        <f>IF(COUNTIF(Setup_Hierarchy!$J$96:$IV$96,"="&amp;$K309)&lt;&gt;0,$L309,0)</f>
        <v>0</v>
      </c>
      <c r="DA309" s="61">
        <f>IF(COUNTIF(Setup_Hierarchy!$J$97:$IV$97,"="&amp;$K309)&lt;&gt;0,$L309,0)</f>
        <v>0</v>
      </c>
      <c r="DB309" s="61">
        <f>IF(COUNTIF(Setup_Hierarchy!$J$98:$IV$98,"="&amp;$K309)&lt;&gt;0,$L309,0)</f>
        <v>0</v>
      </c>
      <c r="DC309" s="61">
        <f>IF(COUNTIF(Setup_Hierarchy!$J$99:$IV$99,"="&amp;$K309)&lt;&gt;0,$L309,0)</f>
        <v>0</v>
      </c>
      <c r="DD309" s="61">
        <f>IF(COUNTIF(Setup_Hierarchy!$J$100:$IV$100,"="&amp;$K309)&lt;&gt;0,$L309,0)</f>
        <v>0</v>
      </c>
      <c r="DE309" s="61">
        <f>IF(COUNTIF(Setup_Hierarchy!$J$101:$IV$101,"="&amp;$K309)&lt;&gt;0,$L309,0)</f>
        <v>0</v>
      </c>
      <c r="DF309" s="61">
        <f>IF(COUNTIF(Setup_Hierarchy!$J$102:$IV$102,"="&amp;$K309)&lt;&gt;0,$L309,0)</f>
        <v>0</v>
      </c>
      <c r="DG309" s="61">
        <f>IF(COUNTIF(Setup_Hierarchy!$J$103:$IV$103,"="&amp;$K309)&lt;&gt;0,$L309,0)</f>
        <v>0</v>
      </c>
      <c r="DH309" s="61">
        <f>IF(COUNTIF(Setup_Hierarchy!$J$104:$IV$104,"="&amp;$K309)&lt;&gt;0,$L309,0)</f>
        <v>0</v>
      </c>
      <c r="DI309" s="61">
        <f>IF(COUNTIF(Setup_Hierarchy!$J$105:$IV$105,"="&amp;$K309)&lt;&gt;0,$L309,0)</f>
        <v>0</v>
      </c>
      <c r="DJ309" s="61">
        <f>IF(COUNTIF(Setup_Hierarchy!$J$106:$IV$106,"="&amp;$K309)&lt;&gt;0,$L309,0)</f>
        <v>0</v>
      </c>
      <c r="DK309" s="61">
        <f>IF(COUNTIF(Setup_Hierarchy!$J$107:$IV$107,"="&amp;$K309)&lt;&gt;0,$L309,0)</f>
        <v>0</v>
      </c>
      <c r="DL309" s="61">
        <f>IF(COUNTIF(Setup_Hierarchy!$J$108:$IV$108,"="&amp;$K309)&lt;&gt;0,$L309,0)</f>
        <v>0</v>
      </c>
      <c r="DM309" s="61">
        <f>IF(COUNTIF(Setup_Hierarchy!$J$109:$IV$109,"="&amp;$K309)&lt;&gt;0,$L309,0)</f>
        <v>0</v>
      </c>
      <c r="DN309" s="61">
        <f>IF(COUNTIF(Setup_Hierarchy!$J$110:$IV$110,"="&amp;$K309)&lt;&gt;0,$L309,0)</f>
        <v>0</v>
      </c>
      <c r="DO309" s="61">
        <f>IF(COUNTIF(Setup_Hierarchy!$J$111:$IV$111,"="&amp;$K309)&lt;&gt;0,$L309,0)</f>
        <v>0</v>
      </c>
      <c r="DP309" s="61">
        <f>IF(COUNTIF(Setup_Hierarchy!$J$112:$IV$112,"="&amp;$K309)&lt;&gt;0,$L309,0)</f>
        <v>0</v>
      </c>
      <c r="DQ309" s="61">
        <f>IF(COUNTIF(Setup_Hierarchy!$J$113:$IV$113,"="&amp;$K309)&lt;&gt;0,$L309,0)</f>
        <v>0</v>
      </c>
      <c r="DR309" s="61">
        <f>IF(COUNTIF(Setup_Hierarchy!$J$114:$IV$114,"="&amp;$K309)&lt;&gt;0,$L309,0)</f>
        <v>0</v>
      </c>
      <c r="DS309" s="61">
        <f>IF(COUNTIF(Setup_Hierarchy!$J$115:$IV$115,"="&amp;$K309)&lt;&gt;0,$L309,0)</f>
        <v>0</v>
      </c>
      <c r="DT309" s="61">
        <f>IF(COUNTIF(Setup_Hierarchy!$J$116:$IV$116,"="&amp;$K309)&lt;&gt;0,$L309,0)</f>
        <v>0</v>
      </c>
    </row>
    <row r="310" spans="2:124" x14ac:dyDescent="0.2">
      <c r="B310" t="s">
        <v>43</v>
      </c>
      <c r="C310">
        <v>433</v>
      </c>
      <c r="D310" t="s">
        <v>16</v>
      </c>
      <c r="E310" t="s">
        <v>369</v>
      </c>
      <c r="F310" t="s">
        <v>526</v>
      </c>
      <c r="G310" t="s">
        <v>523</v>
      </c>
      <c r="H310" t="s">
        <v>11</v>
      </c>
      <c r="I310">
        <v>0.56261700000000003</v>
      </c>
      <c r="J310">
        <v>0.29132599999999997</v>
      </c>
      <c r="K310">
        <v>795</v>
      </c>
      <c r="L310">
        <v>-1.8</v>
      </c>
      <c r="M310" s="61">
        <f>IF(COUNTIF(Setup_Hierarchy!$J$5:$IV$5,"="&amp;$K310)&lt;&gt;0,$L310,0)</f>
        <v>-1.8</v>
      </c>
      <c r="N310" s="61">
        <f>IF(COUNTIF(Setup_Hierarchy!$J$6:$IV$6,"="&amp;$K310)&lt;&gt;0,$L310,0)</f>
        <v>-1.8</v>
      </c>
      <c r="O310" s="61">
        <f>IF(COUNTIF(Setup_Hierarchy!$J$7:$IV$7,"="&amp;$K310)&lt;&gt;0,$L310,0)</f>
        <v>-1.8</v>
      </c>
      <c r="P310" s="61">
        <f>IF(COUNTIF(Setup_Hierarchy!$J$8:$IV$8,"="&amp;$K310)&lt;&gt;0,$L310,0)</f>
        <v>-1.8</v>
      </c>
      <c r="Q310" s="61">
        <f>IF(COUNTIF(Setup_Hierarchy!$J$9:$IV$9,"="&amp;$K310)&lt;&gt;0,$L310,0)</f>
        <v>-1.8</v>
      </c>
      <c r="R310" s="61">
        <f>IF(COUNTIF(Setup_Hierarchy!$J$10:$IV$10,"="&amp;$K310)&lt;&gt;0,$L310,0)</f>
        <v>0</v>
      </c>
      <c r="S310" s="61">
        <f>IF(COUNTIF(Setup_Hierarchy!$J$11:$IV$11,"="&amp;$K310)&lt;&gt;0,$L310,0)</f>
        <v>0</v>
      </c>
      <c r="T310" s="61">
        <f>IF(COUNTIF(Setup_Hierarchy!$J$12:$IV$12,"="&amp;$K310)&lt;&gt;0,$L310,0)</f>
        <v>0</v>
      </c>
      <c r="U310" s="61">
        <f>IF(COUNTIF(Setup_Hierarchy!$J$13:$IV$13,"="&amp;$K310)&lt;&gt;0,$L310,0)</f>
        <v>0</v>
      </c>
      <c r="V310" s="61">
        <f>IF(COUNTIF(Setup_Hierarchy!$J$14:$IV$14,"="&amp;$K310)&lt;&gt;0,$L310,0)</f>
        <v>0</v>
      </c>
      <c r="W310" s="61">
        <f>IF(COUNTIF(Setup_Hierarchy!$J$15:$IV$15,"="&amp;$K310)&lt;&gt;0,$L310,0)</f>
        <v>0</v>
      </c>
      <c r="X310" s="61">
        <f>IF(COUNTIF(Setup_Hierarchy!$J$16:$IV$16,"="&amp;$K310)&lt;&gt;0,$L310,0)</f>
        <v>0</v>
      </c>
      <c r="Y310" s="61">
        <f>IF(COUNTIF(Setup_Hierarchy!$J$17:$IV$17,"="&amp;$K310)&lt;&gt;0,$L310,0)</f>
        <v>0</v>
      </c>
      <c r="Z310" s="61">
        <f>IF(COUNTIF(Setup_Hierarchy!$J$18:$IV$18,"="&amp;$K310)&lt;&gt;0,$L310,0)</f>
        <v>-1.8</v>
      </c>
      <c r="AA310" s="61">
        <f>IF(COUNTIF(Setup_Hierarchy!$J$19:$IV$19,"="&amp;$K310)&lt;&gt;0,$L310,0)</f>
        <v>0</v>
      </c>
      <c r="AB310" s="61">
        <f>IF(COUNTIF(Setup_Hierarchy!$J$20:$IV$20,"="&amp;$K310)&lt;&gt;0,$L310,0)</f>
        <v>0</v>
      </c>
      <c r="AC310" s="61">
        <f>IF(COUNTIF(Setup_Hierarchy!$J$21:$IV$21,"="&amp;$K310)&lt;&gt;0,$L310,0)</f>
        <v>0</v>
      </c>
      <c r="AD310" s="61">
        <f>IF(COUNTIF(Setup_Hierarchy!$J$22:$IV$22,"="&amp;$K310)&lt;&gt;0,$L310,0)</f>
        <v>0</v>
      </c>
      <c r="AE310" s="61">
        <f>IF(COUNTIF(Setup_Hierarchy!$J$23:$IV$23,"="&amp;$K310)&lt;&gt;0,$L310,0)</f>
        <v>0</v>
      </c>
      <c r="AF310" s="61">
        <f>IF(COUNTIF(Setup_Hierarchy!$J$24:$IV$24,"="&amp;$K310)&lt;&gt;0,$L310,0)</f>
        <v>0</v>
      </c>
      <c r="AG310" s="61">
        <f>IF(COUNTIF(Setup_Hierarchy!$J$25:$IV$25,"="&amp;$K310)&lt;&gt;0,$L310,0)</f>
        <v>0</v>
      </c>
      <c r="AH310" s="61">
        <f>IF(COUNTIF(Setup_Hierarchy!$J$26:$IV$26,"="&amp;$K310)&lt;&gt;0,$L310,0)</f>
        <v>0</v>
      </c>
      <c r="AI310" s="61">
        <f>IF(COUNTIF(Setup_Hierarchy!$J$27:$IV$27,"="&amp;$K310)&lt;&gt;0,$L310,0)</f>
        <v>0</v>
      </c>
      <c r="AJ310" s="61">
        <f>IF(COUNTIF(Setup_Hierarchy!$J$28:$IV$28,"="&amp;$K310)&lt;&gt;0,$L310,0)</f>
        <v>0</v>
      </c>
      <c r="AK310" s="61">
        <f>IF(COUNTIF(Setup_Hierarchy!$J$29:$IV$29,"="&amp;$K310)&lt;&gt;0,$L310,0)</f>
        <v>0</v>
      </c>
      <c r="AL310" s="61">
        <f>IF(COUNTIF(Setup_Hierarchy!$J$30:$IV$30,"="&amp;$K310)&lt;&gt;0,$L310,0)</f>
        <v>0</v>
      </c>
      <c r="AM310" s="61">
        <f>IF(COUNTIF(Setup_Hierarchy!$J$31:$IV$31,"="&amp;$K310)&lt;&gt;0,$L310,0)</f>
        <v>0</v>
      </c>
      <c r="AN310" s="61">
        <f>IF(COUNTIF(Setup_Hierarchy!$J$32:$IV$32,"="&amp;$K310)&lt;&gt;0,$L310,0)</f>
        <v>0</v>
      </c>
      <c r="AO310" s="61">
        <f>IF(COUNTIF(Setup_Hierarchy!$J$33:$IV$33,"="&amp;$K310)&lt;&gt;0,$L310,0)</f>
        <v>0</v>
      </c>
      <c r="AP310" s="61">
        <f>IF(COUNTIF(Setup_Hierarchy!$J$34:$IV$34,"="&amp;$K310)&lt;&gt;0,$L310,0)</f>
        <v>0</v>
      </c>
      <c r="AQ310" s="61">
        <f>IF(COUNTIF(Setup_Hierarchy!$J$35:$IV$35,"="&amp;$K310)&lt;&gt;0,$L310,0)</f>
        <v>0</v>
      </c>
      <c r="AR310" s="61">
        <f>IF(COUNTIF(Setup_Hierarchy!$J$36:$IV$36,"="&amp;$K310)&lt;&gt;0,$L310,0)</f>
        <v>0</v>
      </c>
      <c r="AS310" s="61">
        <f>IF(COUNTIF(Setup_Hierarchy!$J$37:$IV$37,"="&amp;$K310)&lt;&gt;0,$L310,0)</f>
        <v>0</v>
      </c>
      <c r="AT310" s="61">
        <f>IF(COUNTIF(Setup_Hierarchy!$J$38:$IV$38,"="&amp;$K310)&lt;&gt;0,$L310,0)</f>
        <v>0</v>
      </c>
      <c r="AU310" s="61">
        <f>IF(COUNTIF(Setup_Hierarchy!$J$39:$IV$39,"="&amp;$K310)&lt;&gt;0,$L310,0)</f>
        <v>0</v>
      </c>
      <c r="AV310" s="61">
        <f>IF(COUNTIF(Setup_Hierarchy!$J$40:$IV$40,"="&amp;$K310)&lt;&gt;0,$L310,0)</f>
        <v>0</v>
      </c>
      <c r="AW310" s="61">
        <f>IF(COUNTIF(Setup_Hierarchy!$J$41:$IV$41,"="&amp;$K310)&lt;&gt;0,$L310,0)</f>
        <v>0</v>
      </c>
      <c r="AX310" s="61">
        <f>IF(COUNTIF(Setup_Hierarchy!$J$42:$IV$42,"="&amp;$K310)&lt;&gt;0,$L310,0)</f>
        <v>0</v>
      </c>
      <c r="AY310" s="61">
        <f>IF(COUNTIF(Setup_Hierarchy!$J$43:$IV$43,"="&amp;$K310)&lt;&gt;0,$L310,0)</f>
        <v>0</v>
      </c>
      <c r="AZ310" s="61">
        <f>IF(COUNTIF(Setup_Hierarchy!$J$44:$IV$44,"="&amp;$K310)&lt;&gt;0,$L310,0)</f>
        <v>0</v>
      </c>
      <c r="BA310" s="61">
        <f>IF(COUNTIF(Setup_Hierarchy!$J$45:$IV$45,"="&amp;$K310)&lt;&gt;0,$L310,0)</f>
        <v>0</v>
      </c>
      <c r="BB310" s="61">
        <f>IF(COUNTIF(Setup_Hierarchy!$J$46:$IV$46,"="&amp;$K310)&lt;&gt;0,$L310,0)</f>
        <v>0</v>
      </c>
      <c r="BC310" s="61">
        <f>IF(COUNTIF(Setup_Hierarchy!$J$47:$IV$47,"="&amp;$K310)&lt;&gt;0,$L310,0)</f>
        <v>0</v>
      </c>
      <c r="BD310" s="61">
        <f>IF(COUNTIF(Setup_Hierarchy!$J$48:$IV$48,"="&amp;$K310)&lt;&gt;0,$L310,0)</f>
        <v>0</v>
      </c>
      <c r="BE310" s="61">
        <f>IF(COUNTIF(Setup_Hierarchy!$J$49:$IV$49,"="&amp;$K310)&lt;&gt;0,$L310,0)</f>
        <v>0</v>
      </c>
      <c r="BF310" s="61">
        <f>IF(COUNTIF(Setup_Hierarchy!$J$50:$IV$50,"="&amp;$K310)&lt;&gt;0,$L310,0)</f>
        <v>0</v>
      </c>
      <c r="BG310" s="61">
        <f>IF(COUNTIF(Setup_Hierarchy!$J$51:$IV$51,"="&amp;$K310)&lt;&gt;0,$L310,0)</f>
        <v>0</v>
      </c>
      <c r="BH310" s="61">
        <f>IF(COUNTIF(Setup_Hierarchy!$J$52:$IV$52,"="&amp;$K310)&lt;&gt;0,$L310,0)</f>
        <v>0</v>
      </c>
      <c r="BI310" s="61">
        <f>IF(COUNTIF(Setup_Hierarchy!$J$53:$IV$53,"="&amp;$K310)&lt;&gt;0,$L310,0)</f>
        <v>0</v>
      </c>
      <c r="BJ310" s="61">
        <f>IF(COUNTIF(Setup_Hierarchy!$J$54:$IV$54,"="&amp;$K310)&lt;&gt;0,$L310,0)</f>
        <v>0</v>
      </c>
      <c r="BK310" s="61">
        <f>IF(COUNTIF(Setup_Hierarchy!$J$55:$IV$55,"="&amp;$K310)&lt;&gt;0,$L310,0)</f>
        <v>0</v>
      </c>
      <c r="BL310" s="61">
        <f>IF(COUNTIF(Setup_Hierarchy!$J$56:$IV$56,"="&amp;$K310)&lt;&gt;0,$L310,0)</f>
        <v>0</v>
      </c>
      <c r="BM310" s="61">
        <f>IF(COUNTIF(Setup_Hierarchy!$J$57:$IV$57,"="&amp;$K310)&lt;&gt;0,$L310,0)</f>
        <v>0</v>
      </c>
      <c r="BN310" s="61">
        <f>IF(COUNTIF(Setup_Hierarchy!$J$58:$IV$58,"="&amp;$K310)&lt;&gt;0,$L310,0)</f>
        <v>0</v>
      </c>
      <c r="BO310" s="61">
        <f>IF(COUNTIF(Setup_Hierarchy!$J$59:$IV$59,"="&amp;$K310)&lt;&gt;0,$L310,0)</f>
        <v>0</v>
      </c>
      <c r="BP310" s="61">
        <f>IF(COUNTIF(Setup_Hierarchy!$J$60:$IV$60,"="&amp;$K310)&lt;&gt;0,$L310,0)</f>
        <v>0</v>
      </c>
      <c r="BQ310" s="61">
        <f>IF(COUNTIF(Setup_Hierarchy!$J$61:$IV$61,"="&amp;$K310)&lt;&gt;0,$L310,0)</f>
        <v>0</v>
      </c>
      <c r="BR310" s="61">
        <f>IF(COUNTIF(Setup_Hierarchy!$J$62:$IV$62,"="&amp;$K310)&lt;&gt;0,$L310,0)</f>
        <v>0</v>
      </c>
      <c r="BS310" s="61">
        <f>IF(COUNTIF(Setup_Hierarchy!$J$63:$IV$63,"="&amp;$K310)&lt;&gt;0,$L310,0)</f>
        <v>0</v>
      </c>
      <c r="BT310" s="61">
        <f>IF(COUNTIF(Setup_Hierarchy!$J$64:$IV$64,"="&amp;$K310)&lt;&gt;0,$L310,0)</f>
        <v>0</v>
      </c>
      <c r="BU310" s="61">
        <f>IF(COUNTIF(Setup_Hierarchy!$J$65:$IV$65,"="&amp;$K310)&lt;&gt;0,$L310,0)</f>
        <v>0</v>
      </c>
      <c r="BV310" s="61">
        <f>IF(COUNTIF(Setup_Hierarchy!$J$66:$IV$66,"="&amp;$K310)&lt;&gt;0,$L310,0)</f>
        <v>0</v>
      </c>
      <c r="BW310" s="61">
        <f>IF(COUNTIF(Setup_Hierarchy!$J$67:$IV$67,"="&amp;$K310)&lt;&gt;0,$L310,0)</f>
        <v>0</v>
      </c>
      <c r="BX310" s="61">
        <f>IF(COUNTIF(Setup_Hierarchy!$J$68:$IV$68,"="&amp;$K310)&lt;&gt;0,$L310,0)</f>
        <v>0</v>
      </c>
      <c r="BY310" s="61">
        <f>IF(COUNTIF(Setup_Hierarchy!$J$69:$IV$69,"="&amp;$K310)&lt;&gt;0,$L310,0)</f>
        <v>0</v>
      </c>
      <c r="BZ310" s="61">
        <f>IF(COUNTIF(Setup_Hierarchy!$J$70:$IV$70,"="&amp;$K310)&lt;&gt;0,$L310,0)</f>
        <v>0</v>
      </c>
      <c r="CA310" s="61">
        <f>IF(COUNTIF(Setup_Hierarchy!$J$71:$IV$71,"="&amp;$K310)&lt;&gt;0,$L310,0)</f>
        <v>0</v>
      </c>
      <c r="CB310" s="61">
        <f>IF(COUNTIF(Setup_Hierarchy!$J$72:$IV$72,"="&amp;$K310)&lt;&gt;0,$L310,0)</f>
        <v>0</v>
      </c>
      <c r="CC310" s="61">
        <f>IF(COUNTIF(Setup_Hierarchy!$J$73:$IV$73,"="&amp;$K310)&lt;&gt;0,$L310,0)</f>
        <v>0</v>
      </c>
      <c r="CD310" s="61">
        <f>IF(COUNTIF(Setup_Hierarchy!$J$74:$IV$74,"="&amp;$K310)&lt;&gt;0,$L310,0)</f>
        <v>0</v>
      </c>
      <c r="CE310" s="61">
        <f>IF(COUNTIF(Setup_Hierarchy!$J$75:$IV$75,"="&amp;$K310)&lt;&gt;0,$L310,0)</f>
        <v>0</v>
      </c>
      <c r="CF310" s="61">
        <f>IF(COUNTIF(Setup_Hierarchy!$J$76:$IV$76,"="&amp;$K310)&lt;&gt;0,$L310,0)</f>
        <v>0</v>
      </c>
      <c r="CG310" s="61">
        <f>IF(COUNTIF(Setup_Hierarchy!$J$77:$IV$77,"="&amp;$K310)&lt;&gt;0,$L310,0)</f>
        <v>0</v>
      </c>
      <c r="CH310" s="61">
        <f>IF(COUNTIF(Setup_Hierarchy!$J$78:$IV$78,"="&amp;$K310)&lt;&gt;0,$L310,0)</f>
        <v>0</v>
      </c>
      <c r="CI310" s="61">
        <f>IF(COUNTIF(Setup_Hierarchy!$J$79:$IV$79,"="&amp;$K310)&lt;&gt;0,$L310,0)</f>
        <v>0</v>
      </c>
      <c r="CJ310" s="61">
        <f>IF(COUNTIF(Setup_Hierarchy!$J$80:$IV$80,"="&amp;$K310)&lt;&gt;0,$L310,0)</f>
        <v>0</v>
      </c>
      <c r="CK310" s="61">
        <f>IF(COUNTIF(Setup_Hierarchy!$J$81:$IV$81,"="&amp;$K310)&lt;&gt;0,$L310,0)</f>
        <v>0</v>
      </c>
      <c r="CL310" s="61">
        <f>IF(COUNTIF(Setup_Hierarchy!$J$82:$IV$82,"="&amp;$K310)&lt;&gt;0,$L310,0)</f>
        <v>0</v>
      </c>
      <c r="CM310" s="61">
        <f>IF(COUNTIF(Setup_Hierarchy!$J$83:$IV$83,"="&amp;$K310)&lt;&gt;0,$L310,0)</f>
        <v>0</v>
      </c>
      <c r="CN310" s="61">
        <f>IF(COUNTIF(Setup_Hierarchy!$J$84:$IV$84,"="&amp;$K310)&lt;&gt;0,$L310,0)</f>
        <v>0</v>
      </c>
      <c r="CO310" s="61">
        <f>IF(COUNTIF(Setup_Hierarchy!$J$85:$IV$85,"="&amp;$K310)&lt;&gt;0,$L310,0)</f>
        <v>0</v>
      </c>
      <c r="CP310" s="61">
        <f>IF(COUNTIF(Setup_Hierarchy!$J$86:$IV$86,"="&amp;$K310)&lt;&gt;0,$L310,0)</f>
        <v>0</v>
      </c>
      <c r="CQ310" s="61">
        <f>IF(COUNTIF(Setup_Hierarchy!$J$87:$IV$87,"="&amp;$K310)&lt;&gt;0,$L310,0)</f>
        <v>0</v>
      </c>
      <c r="CR310" s="61">
        <f>IF(COUNTIF(Setup_Hierarchy!$J$88:$IV$88,"="&amp;$K310)&lt;&gt;0,$L310,0)</f>
        <v>0</v>
      </c>
      <c r="CS310" s="61">
        <f>IF(COUNTIF(Setup_Hierarchy!$J$89:$IV$89,"="&amp;$K310)&lt;&gt;0,$L310,0)</f>
        <v>0</v>
      </c>
      <c r="CT310" s="61">
        <f>IF(COUNTIF(Setup_Hierarchy!$J$90:$IV$90,"="&amp;$K310)&lt;&gt;0,$L310,0)</f>
        <v>0</v>
      </c>
      <c r="CU310" s="61">
        <f>IF(COUNTIF(Setup_Hierarchy!$J$91:$IV$91,"="&amp;$K310)&lt;&gt;0,$L310,0)</f>
        <v>0</v>
      </c>
      <c r="CV310" s="61">
        <f>IF(COUNTIF(Setup_Hierarchy!$J$92:$IV$92,"="&amp;$K310)&lt;&gt;0,$L310,0)</f>
        <v>0</v>
      </c>
      <c r="CW310" s="61">
        <f>IF(COUNTIF(Setup_Hierarchy!$J$93:$IV$93,"="&amp;$K310)&lt;&gt;0,$L310,0)</f>
        <v>0</v>
      </c>
      <c r="CX310" s="61">
        <f>IF(COUNTIF(Setup_Hierarchy!$J$94:$IV$94,"="&amp;$K310)&lt;&gt;0,$L310,0)</f>
        <v>0</v>
      </c>
      <c r="CY310" s="61">
        <f>IF(COUNTIF(Setup_Hierarchy!$J$95:$IV$95,"="&amp;$K310)&lt;&gt;0,$L310,0)</f>
        <v>0</v>
      </c>
      <c r="CZ310" s="61">
        <f>IF(COUNTIF(Setup_Hierarchy!$J$96:$IV$96,"="&amp;$K310)&lt;&gt;0,$L310,0)</f>
        <v>0</v>
      </c>
      <c r="DA310" s="61">
        <f>IF(COUNTIF(Setup_Hierarchy!$J$97:$IV$97,"="&amp;$K310)&lt;&gt;0,$L310,0)</f>
        <v>0</v>
      </c>
      <c r="DB310" s="61">
        <f>IF(COUNTIF(Setup_Hierarchy!$J$98:$IV$98,"="&amp;$K310)&lt;&gt;0,$L310,0)</f>
        <v>0</v>
      </c>
      <c r="DC310" s="61">
        <f>IF(COUNTIF(Setup_Hierarchy!$J$99:$IV$99,"="&amp;$K310)&lt;&gt;0,$L310,0)</f>
        <v>0</v>
      </c>
      <c r="DD310" s="61">
        <f>IF(COUNTIF(Setup_Hierarchy!$J$100:$IV$100,"="&amp;$K310)&lt;&gt;0,$L310,0)</f>
        <v>0</v>
      </c>
      <c r="DE310" s="61">
        <f>IF(COUNTIF(Setup_Hierarchy!$J$101:$IV$101,"="&amp;$K310)&lt;&gt;0,$L310,0)</f>
        <v>0</v>
      </c>
      <c r="DF310" s="61">
        <f>IF(COUNTIF(Setup_Hierarchy!$J$102:$IV$102,"="&amp;$K310)&lt;&gt;0,$L310,0)</f>
        <v>0</v>
      </c>
      <c r="DG310" s="61">
        <f>IF(COUNTIF(Setup_Hierarchy!$J$103:$IV$103,"="&amp;$K310)&lt;&gt;0,$L310,0)</f>
        <v>0</v>
      </c>
      <c r="DH310" s="61">
        <f>IF(COUNTIF(Setup_Hierarchy!$J$104:$IV$104,"="&amp;$K310)&lt;&gt;0,$L310,0)</f>
        <v>0</v>
      </c>
      <c r="DI310" s="61">
        <f>IF(COUNTIF(Setup_Hierarchy!$J$105:$IV$105,"="&amp;$K310)&lt;&gt;0,$L310,0)</f>
        <v>0</v>
      </c>
      <c r="DJ310" s="61">
        <f>IF(COUNTIF(Setup_Hierarchy!$J$106:$IV$106,"="&amp;$K310)&lt;&gt;0,$L310,0)</f>
        <v>0</v>
      </c>
      <c r="DK310" s="61">
        <f>IF(COUNTIF(Setup_Hierarchy!$J$107:$IV$107,"="&amp;$K310)&lt;&gt;0,$L310,0)</f>
        <v>0</v>
      </c>
      <c r="DL310" s="61">
        <f>IF(COUNTIF(Setup_Hierarchy!$J$108:$IV$108,"="&amp;$K310)&lt;&gt;0,$L310,0)</f>
        <v>0</v>
      </c>
      <c r="DM310" s="61">
        <f>IF(COUNTIF(Setup_Hierarchy!$J$109:$IV$109,"="&amp;$K310)&lt;&gt;0,$L310,0)</f>
        <v>0</v>
      </c>
      <c r="DN310" s="61">
        <f>IF(COUNTIF(Setup_Hierarchy!$J$110:$IV$110,"="&amp;$K310)&lt;&gt;0,$L310,0)</f>
        <v>0</v>
      </c>
      <c r="DO310" s="61">
        <f>IF(COUNTIF(Setup_Hierarchy!$J$111:$IV$111,"="&amp;$K310)&lt;&gt;0,$L310,0)</f>
        <v>0</v>
      </c>
      <c r="DP310" s="61">
        <f>IF(COUNTIF(Setup_Hierarchy!$J$112:$IV$112,"="&amp;$K310)&lt;&gt;0,$L310,0)</f>
        <v>0</v>
      </c>
      <c r="DQ310" s="61">
        <f>IF(COUNTIF(Setup_Hierarchy!$J$113:$IV$113,"="&amp;$K310)&lt;&gt;0,$L310,0)</f>
        <v>0</v>
      </c>
      <c r="DR310" s="61">
        <f>IF(COUNTIF(Setup_Hierarchy!$J$114:$IV$114,"="&amp;$K310)&lt;&gt;0,$L310,0)</f>
        <v>0</v>
      </c>
      <c r="DS310" s="61">
        <f>IF(COUNTIF(Setup_Hierarchy!$J$115:$IV$115,"="&amp;$K310)&lt;&gt;0,$L310,0)</f>
        <v>0</v>
      </c>
      <c r="DT310" s="61">
        <f>IF(COUNTIF(Setup_Hierarchy!$J$116:$IV$116,"="&amp;$K310)&lt;&gt;0,$L310,0)</f>
        <v>-1.8</v>
      </c>
    </row>
    <row r="311" spans="2:124" x14ac:dyDescent="0.2">
      <c r="B311" t="s">
        <v>43</v>
      </c>
      <c r="C311">
        <v>435</v>
      </c>
      <c r="D311" t="s">
        <v>16</v>
      </c>
      <c r="E311" t="s">
        <v>369</v>
      </c>
      <c r="F311" t="s">
        <v>526</v>
      </c>
      <c r="G311" t="s">
        <v>523</v>
      </c>
      <c r="H311" t="s">
        <v>12</v>
      </c>
      <c r="I311">
        <v>0.49225799999999997</v>
      </c>
      <c r="J311">
        <v>0.29210399999999997</v>
      </c>
      <c r="K311">
        <v>625</v>
      </c>
      <c r="L311">
        <v>-127.48</v>
      </c>
      <c r="M311" s="61">
        <f>IF(COUNTIF(Setup_Hierarchy!$J$5:$IV$5,"="&amp;$K311)&lt;&gt;0,$L311,0)</f>
        <v>-127.48</v>
      </c>
      <c r="N311" s="61">
        <f>IF(COUNTIF(Setup_Hierarchy!$J$6:$IV$6,"="&amp;$K311)&lt;&gt;0,$L311,0)</f>
        <v>-127.48</v>
      </c>
      <c r="O311" s="61">
        <f>IF(COUNTIF(Setup_Hierarchy!$J$7:$IV$7,"="&amp;$K311)&lt;&gt;0,$L311,0)</f>
        <v>-127.48</v>
      </c>
      <c r="P311" s="61">
        <f>IF(COUNTIF(Setup_Hierarchy!$J$8:$IV$8,"="&amp;$K311)&lt;&gt;0,$L311,0)</f>
        <v>0</v>
      </c>
      <c r="Q311" s="61">
        <f>IF(COUNTIF(Setup_Hierarchy!$J$9:$IV$9,"="&amp;$K311)&lt;&gt;0,$L311,0)</f>
        <v>0</v>
      </c>
      <c r="R311" s="61">
        <f>IF(COUNTIF(Setup_Hierarchy!$J$10:$IV$10,"="&amp;$K311)&lt;&gt;0,$L311,0)</f>
        <v>0</v>
      </c>
      <c r="S311" s="61">
        <f>IF(COUNTIF(Setup_Hierarchy!$J$11:$IV$11,"="&amp;$K311)&lt;&gt;0,$L311,0)</f>
        <v>0</v>
      </c>
      <c r="T311" s="61">
        <f>IF(COUNTIF(Setup_Hierarchy!$J$12:$IV$12,"="&amp;$K311)&lt;&gt;0,$L311,0)</f>
        <v>0</v>
      </c>
      <c r="U311" s="61">
        <f>IF(COUNTIF(Setup_Hierarchy!$J$13:$IV$13,"="&amp;$K311)&lt;&gt;0,$L311,0)</f>
        <v>0</v>
      </c>
      <c r="V311" s="61">
        <f>IF(COUNTIF(Setup_Hierarchy!$J$14:$IV$14,"="&amp;$K311)&lt;&gt;0,$L311,0)</f>
        <v>0</v>
      </c>
      <c r="W311" s="61">
        <f>IF(COUNTIF(Setup_Hierarchy!$J$15:$IV$15,"="&amp;$K311)&lt;&gt;0,$L311,0)</f>
        <v>0</v>
      </c>
      <c r="X311" s="61">
        <f>IF(COUNTIF(Setup_Hierarchy!$J$16:$IV$16,"="&amp;$K311)&lt;&gt;0,$L311,0)</f>
        <v>0</v>
      </c>
      <c r="Y311" s="61">
        <f>IF(COUNTIF(Setup_Hierarchy!$J$17:$IV$17,"="&amp;$K311)&lt;&gt;0,$L311,0)</f>
        <v>0</v>
      </c>
      <c r="Z311" s="61">
        <f>IF(COUNTIF(Setup_Hierarchy!$J$18:$IV$18,"="&amp;$K311)&lt;&gt;0,$L311,0)</f>
        <v>0</v>
      </c>
      <c r="AA311" s="61">
        <f>IF(COUNTIF(Setup_Hierarchy!$J$19:$IV$19,"="&amp;$K311)&lt;&gt;0,$L311,0)</f>
        <v>0</v>
      </c>
      <c r="AB311" s="61">
        <f>IF(COUNTIF(Setup_Hierarchy!$J$20:$IV$20,"="&amp;$K311)&lt;&gt;0,$L311,0)</f>
        <v>0</v>
      </c>
      <c r="AC311" s="61">
        <f>IF(COUNTIF(Setup_Hierarchy!$J$21:$IV$21,"="&amp;$K311)&lt;&gt;0,$L311,0)</f>
        <v>0</v>
      </c>
      <c r="AD311" s="61">
        <f>IF(COUNTIF(Setup_Hierarchy!$J$22:$IV$22,"="&amp;$K311)&lt;&gt;0,$L311,0)</f>
        <v>0</v>
      </c>
      <c r="AE311" s="61">
        <f>IF(COUNTIF(Setup_Hierarchy!$J$23:$IV$23,"="&amp;$K311)&lt;&gt;0,$L311,0)</f>
        <v>0</v>
      </c>
      <c r="AF311" s="61">
        <f>IF(COUNTIF(Setup_Hierarchy!$J$24:$IV$24,"="&amp;$K311)&lt;&gt;0,$L311,0)</f>
        <v>0</v>
      </c>
      <c r="AG311" s="61">
        <f>IF(COUNTIF(Setup_Hierarchy!$J$25:$IV$25,"="&amp;$K311)&lt;&gt;0,$L311,0)</f>
        <v>0</v>
      </c>
      <c r="AH311" s="61">
        <f>IF(COUNTIF(Setup_Hierarchy!$J$26:$IV$26,"="&amp;$K311)&lt;&gt;0,$L311,0)</f>
        <v>0</v>
      </c>
      <c r="AI311" s="61">
        <f>IF(COUNTIF(Setup_Hierarchy!$J$27:$IV$27,"="&amp;$K311)&lt;&gt;0,$L311,0)</f>
        <v>0</v>
      </c>
      <c r="AJ311" s="61">
        <f>IF(COUNTIF(Setup_Hierarchy!$J$28:$IV$28,"="&amp;$K311)&lt;&gt;0,$L311,0)</f>
        <v>0</v>
      </c>
      <c r="AK311" s="61">
        <f>IF(COUNTIF(Setup_Hierarchy!$J$29:$IV$29,"="&amp;$K311)&lt;&gt;0,$L311,0)</f>
        <v>0</v>
      </c>
      <c r="AL311" s="61">
        <f>IF(COUNTIF(Setup_Hierarchy!$J$30:$IV$30,"="&amp;$K311)&lt;&gt;0,$L311,0)</f>
        <v>0</v>
      </c>
      <c r="AM311" s="61">
        <f>IF(COUNTIF(Setup_Hierarchy!$J$31:$IV$31,"="&amp;$K311)&lt;&gt;0,$L311,0)</f>
        <v>0</v>
      </c>
      <c r="AN311" s="61">
        <f>IF(COUNTIF(Setup_Hierarchy!$J$32:$IV$32,"="&amp;$K311)&lt;&gt;0,$L311,0)</f>
        <v>0</v>
      </c>
      <c r="AO311" s="61">
        <f>IF(COUNTIF(Setup_Hierarchy!$J$33:$IV$33,"="&amp;$K311)&lt;&gt;0,$L311,0)</f>
        <v>0</v>
      </c>
      <c r="AP311" s="61">
        <f>IF(COUNTIF(Setup_Hierarchy!$J$34:$IV$34,"="&amp;$K311)&lt;&gt;0,$L311,0)</f>
        <v>0</v>
      </c>
      <c r="AQ311" s="61">
        <f>IF(COUNTIF(Setup_Hierarchy!$J$35:$IV$35,"="&amp;$K311)&lt;&gt;0,$L311,0)</f>
        <v>0</v>
      </c>
      <c r="AR311" s="61">
        <f>IF(COUNTIF(Setup_Hierarchy!$J$36:$IV$36,"="&amp;$K311)&lt;&gt;0,$L311,0)</f>
        <v>0</v>
      </c>
      <c r="AS311" s="61">
        <f>IF(COUNTIF(Setup_Hierarchy!$J$37:$IV$37,"="&amp;$K311)&lt;&gt;0,$L311,0)</f>
        <v>0</v>
      </c>
      <c r="AT311" s="61">
        <f>IF(COUNTIF(Setup_Hierarchy!$J$38:$IV$38,"="&amp;$K311)&lt;&gt;0,$L311,0)</f>
        <v>0</v>
      </c>
      <c r="AU311" s="61">
        <f>IF(COUNTIF(Setup_Hierarchy!$J$39:$IV$39,"="&amp;$K311)&lt;&gt;0,$L311,0)</f>
        <v>0</v>
      </c>
      <c r="AV311" s="61">
        <f>IF(COUNTIF(Setup_Hierarchy!$J$40:$IV$40,"="&amp;$K311)&lt;&gt;0,$L311,0)</f>
        <v>0</v>
      </c>
      <c r="AW311" s="61">
        <f>IF(COUNTIF(Setup_Hierarchy!$J$41:$IV$41,"="&amp;$K311)&lt;&gt;0,$L311,0)</f>
        <v>0</v>
      </c>
      <c r="AX311" s="61">
        <f>IF(COUNTIF(Setup_Hierarchy!$J$42:$IV$42,"="&amp;$K311)&lt;&gt;0,$L311,0)</f>
        <v>0</v>
      </c>
      <c r="AY311" s="61">
        <f>IF(COUNTIF(Setup_Hierarchy!$J$43:$IV$43,"="&amp;$K311)&lt;&gt;0,$L311,0)</f>
        <v>0</v>
      </c>
      <c r="AZ311" s="61">
        <f>IF(COUNTIF(Setup_Hierarchy!$J$44:$IV$44,"="&amp;$K311)&lt;&gt;0,$L311,0)</f>
        <v>0</v>
      </c>
      <c r="BA311" s="61">
        <f>IF(COUNTIF(Setup_Hierarchy!$J$45:$IV$45,"="&amp;$K311)&lt;&gt;0,$L311,0)</f>
        <v>0</v>
      </c>
      <c r="BB311" s="61">
        <f>IF(COUNTIF(Setup_Hierarchy!$J$46:$IV$46,"="&amp;$K311)&lt;&gt;0,$L311,0)</f>
        <v>0</v>
      </c>
      <c r="BC311" s="61">
        <f>IF(COUNTIF(Setup_Hierarchy!$J$47:$IV$47,"="&amp;$K311)&lt;&gt;0,$L311,0)</f>
        <v>0</v>
      </c>
      <c r="BD311" s="61">
        <f>IF(COUNTIF(Setup_Hierarchy!$J$48:$IV$48,"="&amp;$K311)&lt;&gt;0,$L311,0)</f>
        <v>0</v>
      </c>
      <c r="BE311" s="61">
        <f>IF(COUNTIF(Setup_Hierarchy!$J$49:$IV$49,"="&amp;$K311)&lt;&gt;0,$L311,0)</f>
        <v>0</v>
      </c>
      <c r="BF311" s="61">
        <f>IF(COUNTIF(Setup_Hierarchy!$J$50:$IV$50,"="&amp;$K311)&lt;&gt;0,$L311,0)</f>
        <v>0</v>
      </c>
      <c r="BG311" s="61">
        <f>IF(COUNTIF(Setup_Hierarchy!$J$51:$IV$51,"="&amp;$K311)&lt;&gt;0,$L311,0)</f>
        <v>-127.48</v>
      </c>
      <c r="BH311" s="61">
        <f>IF(COUNTIF(Setup_Hierarchy!$J$52:$IV$52,"="&amp;$K311)&lt;&gt;0,$L311,0)</f>
        <v>0</v>
      </c>
      <c r="BI311" s="61">
        <f>IF(COUNTIF(Setup_Hierarchy!$J$53:$IV$53,"="&amp;$K311)&lt;&gt;0,$L311,0)</f>
        <v>0</v>
      </c>
      <c r="BJ311" s="61">
        <f>IF(COUNTIF(Setup_Hierarchy!$J$54:$IV$54,"="&amp;$K311)&lt;&gt;0,$L311,0)</f>
        <v>0</v>
      </c>
      <c r="BK311" s="61">
        <f>IF(COUNTIF(Setup_Hierarchy!$J$55:$IV$55,"="&amp;$K311)&lt;&gt;0,$L311,0)</f>
        <v>0</v>
      </c>
      <c r="BL311" s="61">
        <f>IF(COUNTIF(Setup_Hierarchy!$J$56:$IV$56,"="&amp;$K311)&lt;&gt;0,$L311,0)</f>
        <v>0</v>
      </c>
      <c r="BM311" s="61">
        <f>IF(COUNTIF(Setup_Hierarchy!$J$57:$IV$57,"="&amp;$K311)&lt;&gt;0,$L311,0)</f>
        <v>0</v>
      </c>
      <c r="BN311" s="61">
        <f>IF(COUNTIF(Setup_Hierarchy!$J$58:$IV$58,"="&amp;$K311)&lt;&gt;0,$L311,0)</f>
        <v>0</v>
      </c>
      <c r="BO311" s="61">
        <f>IF(COUNTIF(Setup_Hierarchy!$J$59:$IV$59,"="&amp;$K311)&lt;&gt;0,$L311,0)</f>
        <v>-127.48</v>
      </c>
      <c r="BP311" s="61">
        <f>IF(COUNTIF(Setup_Hierarchy!$J$60:$IV$60,"="&amp;$K311)&lt;&gt;0,$L311,0)</f>
        <v>0</v>
      </c>
      <c r="BQ311" s="61">
        <f>IF(COUNTIF(Setup_Hierarchy!$J$61:$IV$61,"="&amp;$K311)&lt;&gt;0,$L311,0)</f>
        <v>0</v>
      </c>
      <c r="BR311" s="61">
        <f>IF(COUNTIF(Setup_Hierarchy!$J$62:$IV$62,"="&amp;$K311)&lt;&gt;0,$L311,0)</f>
        <v>0</v>
      </c>
      <c r="BS311" s="61">
        <f>IF(COUNTIF(Setup_Hierarchy!$J$63:$IV$63,"="&amp;$K311)&lt;&gt;0,$L311,0)</f>
        <v>0</v>
      </c>
      <c r="BT311" s="61">
        <f>IF(COUNTIF(Setup_Hierarchy!$J$64:$IV$64,"="&amp;$K311)&lt;&gt;0,$L311,0)</f>
        <v>0</v>
      </c>
      <c r="BU311" s="61">
        <f>IF(COUNTIF(Setup_Hierarchy!$J$65:$IV$65,"="&amp;$K311)&lt;&gt;0,$L311,0)</f>
        <v>0</v>
      </c>
      <c r="BV311" s="61">
        <f>IF(COUNTIF(Setup_Hierarchy!$J$66:$IV$66,"="&amp;$K311)&lt;&gt;0,$L311,0)</f>
        <v>0</v>
      </c>
      <c r="BW311" s="61">
        <f>IF(COUNTIF(Setup_Hierarchy!$J$67:$IV$67,"="&amp;$K311)&lt;&gt;0,$L311,0)</f>
        <v>0</v>
      </c>
      <c r="BX311" s="61">
        <f>IF(COUNTIF(Setup_Hierarchy!$J$68:$IV$68,"="&amp;$K311)&lt;&gt;0,$L311,0)</f>
        <v>0</v>
      </c>
      <c r="BY311" s="61">
        <f>IF(COUNTIF(Setup_Hierarchy!$J$69:$IV$69,"="&amp;$K311)&lt;&gt;0,$L311,0)</f>
        <v>-127.48</v>
      </c>
      <c r="BZ311" s="61">
        <f>IF(COUNTIF(Setup_Hierarchy!$J$70:$IV$70,"="&amp;$K311)&lt;&gt;0,$L311,0)</f>
        <v>-127.48</v>
      </c>
      <c r="CA311" s="61">
        <f>IF(COUNTIF(Setup_Hierarchy!$J$71:$IV$71,"="&amp;$K311)&lt;&gt;0,$L311,0)</f>
        <v>0</v>
      </c>
      <c r="CB311" s="61">
        <f>IF(COUNTIF(Setup_Hierarchy!$J$72:$IV$72,"="&amp;$K311)&lt;&gt;0,$L311,0)</f>
        <v>0</v>
      </c>
      <c r="CC311" s="61">
        <f>IF(COUNTIF(Setup_Hierarchy!$J$73:$IV$73,"="&amp;$K311)&lt;&gt;0,$L311,0)</f>
        <v>0</v>
      </c>
      <c r="CD311" s="61">
        <f>IF(COUNTIF(Setup_Hierarchy!$J$74:$IV$74,"="&amp;$K311)&lt;&gt;0,$L311,0)</f>
        <v>0</v>
      </c>
      <c r="CE311" s="61">
        <f>IF(COUNTIF(Setup_Hierarchy!$J$75:$IV$75,"="&amp;$K311)&lt;&gt;0,$L311,0)</f>
        <v>0</v>
      </c>
      <c r="CF311" s="61">
        <f>IF(COUNTIF(Setup_Hierarchy!$J$76:$IV$76,"="&amp;$K311)&lt;&gt;0,$L311,0)</f>
        <v>0</v>
      </c>
      <c r="CG311" s="61">
        <f>IF(COUNTIF(Setup_Hierarchy!$J$77:$IV$77,"="&amp;$K311)&lt;&gt;0,$L311,0)</f>
        <v>0</v>
      </c>
      <c r="CH311" s="61">
        <f>IF(COUNTIF(Setup_Hierarchy!$J$78:$IV$78,"="&amp;$K311)&lt;&gt;0,$L311,0)</f>
        <v>0</v>
      </c>
      <c r="CI311" s="61">
        <f>IF(COUNTIF(Setup_Hierarchy!$J$79:$IV$79,"="&amp;$K311)&lt;&gt;0,$L311,0)</f>
        <v>0</v>
      </c>
      <c r="CJ311" s="61">
        <f>IF(COUNTIF(Setup_Hierarchy!$J$80:$IV$80,"="&amp;$K311)&lt;&gt;0,$L311,0)</f>
        <v>0</v>
      </c>
      <c r="CK311" s="61">
        <f>IF(COUNTIF(Setup_Hierarchy!$J$81:$IV$81,"="&amp;$K311)&lt;&gt;0,$L311,0)</f>
        <v>0</v>
      </c>
      <c r="CL311" s="61">
        <f>IF(COUNTIF(Setup_Hierarchy!$J$82:$IV$82,"="&amp;$K311)&lt;&gt;0,$L311,0)</f>
        <v>0</v>
      </c>
      <c r="CM311" s="61">
        <f>IF(COUNTIF(Setup_Hierarchy!$J$83:$IV$83,"="&amp;$K311)&lt;&gt;0,$L311,0)</f>
        <v>0</v>
      </c>
      <c r="CN311" s="61">
        <f>IF(COUNTIF(Setup_Hierarchy!$J$84:$IV$84,"="&amp;$K311)&lt;&gt;0,$L311,0)</f>
        <v>0</v>
      </c>
      <c r="CO311" s="61">
        <f>IF(COUNTIF(Setup_Hierarchy!$J$85:$IV$85,"="&amp;$K311)&lt;&gt;0,$L311,0)</f>
        <v>0</v>
      </c>
      <c r="CP311" s="61">
        <f>IF(COUNTIF(Setup_Hierarchy!$J$86:$IV$86,"="&amp;$K311)&lt;&gt;0,$L311,0)</f>
        <v>0</v>
      </c>
      <c r="CQ311" s="61">
        <f>IF(COUNTIF(Setup_Hierarchy!$J$87:$IV$87,"="&amp;$K311)&lt;&gt;0,$L311,0)</f>
        <v>0</v>
      </c>
      <c r="CR311" s="61">
        <f>IF(COUNTIF(Setup_Hierarchy!$J$88:$IV$88,"="&amp;$K311)&lt;&gt;0,$L311,0)</f>
        <v>0</v>
      </c>
      <c r="CS311" s="61">
        <f>IF(COUNTIF(Setup_Hierarchy!$J$89:$IV$89,"="&amp;$K311)&lt;&gt;0,$L311,0)</f>
        <v>0</v>
      </c>
      <c r="CT311" s="61">
        <f>IF(COUNTIF(Setup_Hierarchy!$J$90:$IV$90,"="&amp;$K311)&lt;&gt;0,$L311,0)</f>
        <v>0</v>
      </c>
      <c r="CU311" s="61">
        <f>IF(COUNTIF(Setup_Hierarchy!$J$91:$IV$91,"="&amp;$K311)&lt;&gt;0,$L311,0)</f>
        <v>0</v>
      </c>
      <c r="CV311" s="61">
        <f>IF(COUNTIF(Setup_Hierarchy!$J$92:$IV$92,"="&amp;$K311)&lt;&gt;0,$L311,0)</f>
        <v>0</v>
      </c>
      <c r="CW311" s="61">
        <f>IF(COUNTIF(Setup_Hierarchy!$J$93:$IV$93,"="&amp;$K311)&lt;&gt;0,$L311,0)</f>
        <v>0</v>
      </c>
      <c r="CX311" s="61">
        <f>IF(COUNTIF(Setup_Hierarchy!$J$94:$IV$94,"="&amp;$K311)&lt;&gt;0,$L311,0)</f>
        <v>0</v>
      </c>
      <c r="CY311" s="61">
        <f>IF(COUNTIF(Setup_Hierarchy!$J$95:$IV$95,"="&amp;$K311)&lt;&gt;0,$L311,0)</f>
        <v>0</v>
      </c>
      <c r="CZ311" s="61">
        <f>IF(COUNTIF(Setup_Hierarchy!$J$96:$IV$96,"="&amp;$K311)&lt;&gt;0,$L311,0)</f>
        <v>0</v>
      </c>
      <c r="DA311" s="61">
        <f>IF(COUNTIF(Setup_Hierarchy!$J$97:$IV$97,"="&amp;$K311)&lt;&gt;0,$L311,0)</f>
        <v>0</v>
      </c>
      <c r="DB311" s="61">
        <f>IF(COUNTIF(Setup_Hierarchy!$J$98:$IV$98,"="&amp;$K311)&lt;&gt;0,$L311,0)</f>
        <v>0</v>
      </c>
      <c r="DC311" s="61">
        <f>IF(COUNTIF(Setup_Hierarchy!$J$99:$IV$99,"="&amp;$K311)&lt;&gt;0,$L311,0)</f>
        <v>0</v>
      </c>
      <c r="DD311" s="61">
        <f>IF(COUNTIF(Setup_Hierarchy!$J$100:$IV$100,"="&amp;$K311)&lt;&gt;0,$L311,0)</f>
        <v>0</v>
      </c>
      <c r="DE311" s="61">
        <f>IF(COUNTIF(Setup_Hierarchy!$J$101:$IV$101,"="&amp;$K311)&lt;&gt;0,$L311,0)</f>
        <v>0</v>
      </c>
      <c r="DF311" s="61">
        <f>IF(COUNTIF(Setup_Hierarchy!$J$102:$IV$102,"="&amp;$K311)&lt;&gt;0,$L311,0)</f>
        <v>0</v>
      </c>
      <c r="DG311" s="61">
        <f>IF(COUNTIF(Setup_Hierarchy!$J$103:$IV$103,"="&amp;$K311)&lt;&gt;0,$L311,0)</f>
        <v>0</v>
      </c>
      <c r="DH311" s="61">
        <f>IF(COUNTIF(Setup_Hierarchy!$J$104:$IV$104,"="&amp;$K311)&lt;&gt;0,$L311,0)</f>
        <v>0</v>
      </c>
      <c r="DI311" s="61">
        <f>IF(COUNTIF(Setup_Hierarchy!$J$105:$IV$105,"="&amp;$K311)&lt;&gt;0,$L311,0)</f>
        <v>0</v>
      </c>
      <c r="DJ311" s="61">
        <f>IF(COUNTIF(Setup_Hierarchy!$J$106:$IV$106,"="&amp;$K311)&lt;&gt;0,$L311,0)</f>
        <v>0</v>
      </c>
      <c r="DK311" s="61">
        <f>IF(COUNTIF(Setup_Hierarchy!$J$107:$IV$107,"="&amp;$K311)&lt;&gt;0,$L311,0)</f>
        <v>0</v>
      </c>
      <c r="DL311" s="61">
        <f>IF(COUNTIF(Setup_Hierarchy!$J$108:$IV$108,"="&amp;$K311)&lt;&gt;0,$L311,0)</f>
        <v>0</v>
      </c>
      <c r="DM311" s="61">
        <f>IF(COUNTIF(Setup_Hierarchy!$J$109:$IV$109,"="&amp;$K311)&lt;&gt;0,$L311,0)</f>
        <v>0</v>
      </c>
      <c r="DN311" s="61">
        <f>IF(COUNTIF(Setup_Hierarchy!$J$110:$IV$110,"="&amp;$K311)&lt;&gt;0,$L311,0)</f>
        <v>0</v>
      </c>
      <c r="DO311" s="61">
        <f>IF(COUNTIF(Setup_Hierarchy!$J$111:$IV$111,"="&amp;$K311)&lt;&gt;0,$L311,0)</f>
        <v>0</v>
      </c>
      <c r="DP311" s="61">
        <f>IF(COUNTIF(Setup_Hierarchy!$J$112:$IV$112,"="&amp;$K311)&lt;&gt;0,$L311,0)</f>
        <v>0</v>
      </c>
      <c r="DQ311" s="61">
        <f>IF(COUNTIF(Setup_Hierarchy!$J$113:$IV$113,"="&amp;$K311)&lt;&gt;0,$L311,0)</f>
        <v>0</v>
      </c>
      <c r="DR311" s="61">
        <f>IF(COUNTIF(Setup_Hierarchy!$J$114:$IV$114,"="&amp;$K311)&lt;&gt;0,$L311,0)</f>
        <v>0</v>
      </c>
      <c r="DS311" s="61">
        <f>IF(COUNTIF(Setup_Hierarchy!$J$115:$IV$115,"="&amp;$K311)&lt;&gt;0,$L311,0)</f>
        <v>0</v>
      </c>
      <c r="DT311" s="61">
        <f>IF(COUNTIF(Setup_Hierarchy!$J$116:$IV$116,"="&amp;$K311)&lt;&gt;0,$L311,0)</f>
        <v>0</v>
      </c>
    </row>
    <row r="312" spans="2:124" x14ac:dyDescent="0.2">
      <c r="B312" t="s">
        <v>43</v>
      </c>
      <c r="C312">
        <v>435</v>
      </c>
      <c r="D312" t="s">
        <v>16</v>
      </c>
      <c r="E312" t="s">
        <v>369</v>
      </c>
      <c r="F312" t="s">
        <v>526</v>
      </c>
      <c r="G312" t="s">
        <v>523</v>
      </c>
      <c r="H312" t="s">
        <v>12</v>
      </c>
      <c r="I312">
        <v>0.49225799999999997</v>
      </c>
      <c r="J312">
        <v>0.29210399999999997</v>
      </c>
      <c r="K312">
        <v>626</v>
      </c>
      <c r="L312">
        <v>-1053.5</v>
      </c>
      <c r="M312" s="61">
        <f>IF(COUNTIF(Setup_Hierarchy!$J$5:$IV$5,"="&amp;$K312)&lt;&gt;0,$L312,0)</f>
        <v>-1053.5</v>
      </c>
      <c r="N312" s="61">
        <f>IF(COUNTIF(Setup_Hierarchy!$J$6:$IV$6,"="&amp;$K312)&lt;&gt;0,$L312,0)</f>
        <v>-1053.5</v>
      </c>
      <c r="O312" s="61">
        <f>IF(COUNTIF(Setup_Hierarchy!$J$7:$IV$7,"="&amp;$K312)&lt;&gt;0,$L312,0)</f>
        <v>-1053.5</v>
      </c>
      <c r="P312" s="61">
        <f>IF(COUNTIF(Setup_Hierarchy!$J$8:$IV$8,"="&amp;$K312)&lt;&gt;0,$L312,0)</f>
        <v>0</v>
      </c>
      <c r="Q312" s="61">
        <f>IF(COUNTIF(Setup_Hierarchy!$J$9:$IV$9,"="&amp;$K312)&lt;&gt;0,$L312,0)</f>
        <v>0</v>
      </c>
      <c r="R312" s="61">
        <f>IF(COUNTIF(Setup_Hierarchy!$J$10:$IV$10,"="&amp;$K312)&lt;&gt;0,$L312,0)</f>
        <v>0</v>
      </c>
      <c r="S312" s="61">
        <f>IF(COUNTIF(Setup_Hierarchy!$J$11:$IV$11,"="&amp;$K312)&lt;&gt;0,$L312,0)</f>
        <v>0</v>
      </c>
      <c r="T312" s="61">
        <f>IF(COUNTIF(Setup_Hierarchy!$J$12:$IV$12,"="&amp;$K312)&lt;&gt;0,$L312,0)</f>
        <v>0</v>
      </c>
      <c r="U312" s="61">
        <f>IF(COUNTIF(Setup_Hierarchy!$J$13:$IV$13,"="&amp;$K312)&lt;&gt;0,$L312,0)</f>
        <v>0</v>
      </c>
      <c r="V312" s="61">
        <f>IF(COUNTIF(Setup_Hierarchy!$J$14:$IV$14,"="&amp;$K312)&lt;&gt;0,$L312,0)</f>
        <v>0</v>
      </c>
      <c r="W312" s="61">
        <f>IF(COUNTIF(Setup_Hierarchy!$J$15:$IV$15,"="&amp;$K312)&lt;&gt;0,$L312,0)</f>
        <v>0</v>
      </c>
      <c r="X312" s="61">
        <f>IF(COUNTIF(Setup_Hierarchy!$J$16:$IV$16,"="&amp;$K312)&lt;&gt;0,$L312,0)</f>
        <v>0</v>
      </c>
      <c r="Y312" s="61">
        <f>IF(COUNTIF(Setup_Hierarchy!$J$17:$IV$17,"="&amp;$K312)&lt;&gt;0,$L312,0)</f>
        <v>0</v>
      </c>
      <c r="Z312" s="61">
        <f>IF(COUNTIF(Setup_Hierarchy!$J$18:$IV$18,"="&amp;$K312)&lt;&gt;0,$L312,0)</f>
        <v>0</v>
      </c>
      <c r="AA312" s="61">
        <f>IF(COUNTIF(Setup_Hierarchy!$J$19:$IV$19,"="&amp;$K312)&lt;&gt;0,$L312,0)</f>
        <v>0</v>
      </c>
      <c r="AB312" s="61">
        <f>IF(COUNTIF(Setup_Hierarchy!$J$20:$IV$20,"="&amp;$K312)&lt;&gt;0,$L312,0)</f>
        <v>0</v>
      </c>
      <c r="AC312" s="61">
        <f>IF(COUNTIF(Setup_Hierarchy!$J$21:$IV$21,"="&amp;$K312)&lt;&gt;0,$L312,0)</f>
        <v>0</v>
      </c>
      <c r="AD312" s="61">
        <f>IF(COUNTIF(Setup_Hierarchy!$J$22:$IV$22,"="&amp;$K312)&lt;&gt;0,$L312,0)</f>
        <v>0</v>
      </c>
      <c r="AE312" s="61">
        <f>IF(COUNTIF(Setup_Hierarchy!$J$23:$IV$23,"="&amp;$K312)&lt;&gt;0,$L312,0)</f>
        <v>0</v>
      </c>
      <c r="AF312" s="61">
        <f>IF(COUNTIF(Setup_Hierarchy!$J$24:$IV$24,"="&amp;$K312)&lt;&gt;0,$L312,0)</f>
        <v>0</v>
      </c>
      <c r="AG312" s="61">
        <f>IF(COUNTIF(Setup_Hierarchy!$J$25:$IV$25,"="&amp;$K312)&lt;&gt;0,$L312,0)</f>
        <v>0</v>
      </c>
      <c r="AH312" s="61">
        <f>IF(COUNTIF(Setup_Hierarchy!$J$26:$IV$26,"="&amp;$K312)&lt;&gt;0,$L312,0)</f>
        <v>0</v>
      </c>
      <c r="AI312" s="61">
        <f>IF(COUNTIF(Setup_Hierarchy!$J$27:$IV$27,"="&amp;$K312)&lt;&gt;0,$L312,0)</f>
        <v>0</v>
      </c>
      <c r="AJ312" s="61">
        <f>IF(COUNTIF(Setup_Hierarchy!$J$28:$IV$28,"="&amp;$K312)&lt;&gt;0,$L312,0)</f>
        <v>0</v>
      </c>
      <c r="AK312" s="61">
        <f>IF(COUNTIF(Setup_Hierarchy!$J$29:$IV$29,"="&amp;$K312)&lt;&gt;0,$L312,0)</f>
        <v>0</v>
      </c>
      <c r="AL312" s="61">
        <f>IF(COUNTIF(Setup_Hierarchy!$J$30:$IV$30,"="&amp;$K312)&lt;&gt;0,$L312,0)</f>
        <v>0</v>
      </c>
      <c r="AM312" s="61">
        <f>IF(COUNTIF(Setup_Hierarchy!$J$31:$IV$31,"="&amp;$K312)&lt;&gt;0,$L312,0)</f>
        <v>0</v>
      </c>
      <c r="AN312" s="61">
        <f>IF(COUNTIF(Setup_Hierarchy!$J$32:$IV$32,"="&amp;$K312)&lt;&gt;0,$L312,0)</f>
        <v>0</v>
      </c>
      <c r="AO312" s="61">
        <f>IF(COUNTIF(Setup_Hierarchy!$J$33:$IV$33,"="&amp;$K312)&lt;&gt;0,$L312,0)</f>
        <v>0</v>
      </c>
      <c r="AP312" s="61">
        <f>IF(COUNTIF(Setup_Hierarchy!$J$34:$IV$34,"="&amp;$K312)&lt;&gt;0,$L312,0)</f>
        <v>0</v>
      </c>
      <c r="AQ312" s="61">
        <f>IF(COUNTIF(Setup_Hierarchy!$J$35:$IV$35,"="&amp;$K312)&lt;&gt;0,$L312,0)</f>
        <v>0</v>
      </c>
      <c r="AR312" s="61">
        <f>IF(COUNTIF(Setup_Hierarchy!$J$36:$IV$36,"="&amp;$K312)&lt;&gt;0,$L312,0)</f>
        <v>0</v>
      </c>
      <c r="AS312" s="61">
        <f>IF(COUNTIF(Setup_Hierarchy!$J$37:$IV$37,"="&amp;$K312)&lt;&gt;0,$L312,0)</f>
        <v>0</v>
      </c>
      <c r="AT312" s="61">
        <f>IF(COUNTIF(Setup_Hierarchy!$J$38:$IV$38,"="&amp;$K312)&lt;&gt;0,$L312,0)</f>
        <v>0</v>
      </c>
      <c r="AU312" s="61">
        <f>IF(COUNTIF(Setup_Hierarchy!$J$39:$IV$39,"="&amp;$K312)&lt;&gt;0,$L312,0)</f>
        <v>0</v>
      </c>
      <c r="AV312" s="61">
        <f>IF(COUNTIF(Setup_Hierarchy!$J$40:$IV$40,"="&amp;$K312)&lt;&gt;0,$L312,0)</f>
        <v>0</v>
      </c>
      <c r="AW312" s="61">
        <f>IF(COUNTIF(Setup_Hierarchy!$J$41:$IV$41,"="&amp;$K312)&lt;&gt;0,$L312,0)</f>
        <v>0</v>
      </c>
      <c r="AX312" s="61">
        <f>IF(COUNTIF(Setup_Hierarchy!$J$42:$IV$42,"="&amp;$K312)&lt;&gt;0,$L312,0)</f>
        <v>0</v>
      </c>
      <c r="AY312" s="61">
        <f>IF(COUNTIF(Setup_Hierarchy!$J$43:$IV$43,"="&amp;$K312)&lt;&gt;0,$L312,0)</f>
        <v>0</v>
      </c>
      <c r="AZ312" s="61">
        <f>IF(COUNTIF(Setup_Hierarchy!$J$44:$IV$44,"="&amp;$K312)&lt;&gt;0,$L312,0)</f>
        <v>0</v>
      </c>
      <c r="BA312" s="61">
        <f>IF(COUNTIF(Setup_Hierarchy!$J$45:$IV$45,"="&amp;$K312)&lt;&gt;0,$L312,0)</f>
        <v>0</v>
      </c>
      <c r="BB312" s="61">
        <f>IF(COUNTIF(Setup_Hierarchy!$J$46:$IV$46,"="&amp;$K312)&lt;&gt;0,$L312,0)</f>
        <v>0</v>
      </c>
      <c r="BC312" s="61">
        <f>IF(COUNTIF(Setup_Hierarchy!$J$47:$IV$47,"="&amp;$K312)&lt;&gt;0,$L312,0)</f>
        <v>0</v>
      </c>
      <c r="BD312" s="61">
        <f>IF(COUNTIF(Setup_Hierarchy!$J$48:$IV$48,"="&amp;$K312)&lt;&gt;0,$L312,0)</f>
        <v>0</v>
      </c>
      <c r="BE312" s="61">
        <f>IF(COUNTIF(Setup_Hierarchy!$J$49:$IV$49,"="&amp;$K312)&lt;&gt;0,$L312,0)</f>
        <v>0</v>
      </c>
      <c r="BF312" s="61">
        <f>IF(COUNTIF(Setup_Hierarchy!$J$50:$IV$50,"="&amp;$K312)&lt;&gt;0,$L312,0)</f>
        <v>0</v>
      </c>
      <c r="BG312" s="61">
        <f>IF(COUNTIF(Setup_Hierarchy!$J$51:$IV$51,"="&amp;$K312)&lt;&gt;0,$L312,0)</f>
        <v>-1053.5</v>
      </c>
      <c r="BH312" s="61">
        <f>IF(COUNTIF(Setup_Hierarchy!$J$52:$IV$52,"="&amp;$K312)&lt;&gt;0,$L312,0)</f>
        <v>0</v>
      </c>
      <c r="BI312" s="61">
        <f>IF(COUNTIF(Setup_Hierarchy!$J$53:$IV$53,"="&amp;$K312)&lt;&gt;0,$L312,0)</f>
        <v>0</v>
      </c>
      <c r="BJ312" s="61">
        <f>IF(COUNTIF(Setup_Hierarchy!$J$54:$IV$54,"="&amp;$K312)&lt;&gt;0,$L312,0)</f>
        <v>0</v>
      </c>
      <c r="BK312" s="61">
        <f>IF(COUNTIF(Setup_Hierarchy!$J$55:$IV$55,"="&amp;$K312)&lt;&gt;0,$L312,0)</f>
        <v>0</v>
      </c>
      <c r="BL312" s="61">
        <f>IF(COUNTIF(Setup_Hierarchy!$J$56:$IV$56,"="&amp;$K312)&lt;&gt;0,$L312,0)</f>
        <v>0</v>
      </c>
      <c r="BM312" s="61">
        <f>IF(COUNTIF(Setup_Hierarchy!$J$57:$IV$57,"="&amp;$K312)&lt;&gt;0,$L312,0)</f>
        <v>0</v>
      </c>
      <c r="BN312" s="61">
        <f>IF(COUNTIF(Setup_Hierarchy!$J$58:$IV$58,"="&amp;$K312)&lt;&gt;0,$L312,0)</f>
        <v>0</v>
      </c>
      <c r="BO312" s="61">
        <f>IF(COUNTIF(Setup_Hierarchy!$J$59:$IV$59,"="&amp;$K312)&lt;&gt;0,$L312,0)</f>
        <v>-1053.5</v>
      </c>
      <c r="BP312" s="61">
        <f>IF(COUNTIF(Setup_Hierarchy!$J$60:$IV$60,"="&amp;$K312)&lt;&gt;0,$L312,0)</f>
        <v>0</v>
      </c>
      <c r="BQ312" s="61">
        <f>IF(COUNTIF(Setup_Hierarchy!$J$61:$IV$61,"="&amp;$K312)&lt;&gt;0,$L312,0)</f>
        <v>0</v>
      </c>
      <c r="BR312" s="61">
        <f>IF(COUNTIF(Setup_Hierarchy!$J$62:$IV$62,"="&amp;$K312)&lt;&gt;0,$L312,0)</f>
        <v>0</v>
      </c>
      <c r="BS312" s="61">
        <f>IF(COUNTIF(Setup_Hierarchy!$J$63:$IV$63,"="&amp;$K312)&lt;&gt;0,$L312,0)</f>
        <v>0</v>
      </c>
      <c r="BT312" s="61">
        <f>IF(COUNTIF(Setup_Hierarchy!$J$64:$IV$64,"="&amp;$K312)&lt;&gt;0,$L312,0)</f>
        <v>0</v>
      </c>
      <c r="BU312" s="61">
        <f>IF(COUNTIF(Setup_Hierarchy!$J$65:$IV$65,"="&amp;$K312)&lt;&gt;0,$L312,0)</f>
        <v>0</v>
      </c>
      <c r="BV312" s="61">
        <f>IF(COUNTIF(Setup_Hierarchy!$J$66:$IV$66,"="&amp;$K312)&lt;&gt;0,$L312,0)</f>
        <v>0</v>
      </c>
      <c r="BW312" s="61">
        <f>IF(COUNTIF(Setup_Hierarchy!$J$67:$IV$67,"="&amp;$K312)&lt;&gt;0,$L312,0)</f>
        <v>0</v>
      </c>
      <c r="BX312" s="61">
        <f>IF(COUNTIF(Setup_Hierarchy!$J$68:$IV$68,"="&amp;$K312)&lt;&gt;0,$L312,0)</f>
        <v>0</v>
      </c>
      <c r="BY312" s="61">
        <f>IF(COUNTIF(Setup_Hierarchy!$J$69:$IV$69,"="&amp;$K312)&lt;&gt;0,$L312,0)</f>
        <v>0</v>
      </c>
      <c r="BZ312" s="61">
        <f>IF(COUNTIF(Setup_Hierarchy!$J$70:$IV$70,"="&amp;$K312)&lt;&gt;0,$L312,0)</f>
        <v>0</v>
      </c>
      <c r="CA312" s="61">
        <f>IF(COUNTIF(Setup_Hierarchy!$J$71:$IV$71,"="&amp;$K312)&lt;&gt;0,$L312,0)</f>
        <v>0</v>
      </c>
      <c r="CB312" s="61">
        <f>IF(COUNTIF(Setup_Hierarchy!$J$72:$IV$72,"="&amp;$K312)&lt;&gt;0,$L312,0)</f>
        <v>-1053.5</v>
      </c>
      <c r="CC312" s="61">
        <f>IF(COUNTIF(Setup_Hierarchy!$J$73:$IV$73,"="&amp;$K312)&lt;&gt;0,$L312,0)</f>
        <v>-1053.5</v>
      </c>
      <c r="CD312" s="61">
        <f>IF(COUNTIF(Setup_Hierarchy!$J$74:$IV$74,"="&amp;$K312)&lt;&gt;0,$L312,0)</f>
        <v>0</v>
      </c>
      <c r="CE312" s="61">
        <f>IF(COUNTIF(Setup_Hierarchy!$J$75:$IV$75,"="&amp;$K312)&lt;&gt;0,$L312,0)</f>
        <v>0</v>
      </c>
      <c r="CF312" s="61">
        <f>IF(COUNTIF(Setup_Hierarchy!$J$76:$IV$76,"="&amp;$K312)&lt;&gt;0,$L312,0)</f>
        <v>0</v>
      </c>
      <c r="CG312" s="61">
        <f>IF(COUNTIF(Setup_Hierarchy!$J$77:$IV$77,"="&amp;$K312)&lt;&gt;0,$L312,0)</f>
        <v>0</v>
      </c>
      <c r="CH312" s="61">
        <f>IF(COUNTIF(Setup_Hierarchy!$J$78:$IV$78,"="&amp;$K312)&lt;&gt;0,$L312,0)</f>
        <v>0</v>
      </c>
      <c r="CI312" s="61">
        <f>IF(COUNTIF(Setup_Hierarchy!$J$79:$IV$79,"="&amp;$K312)&lt;&gt;0,$L312,0)</f>
        <v>0</v>
      </c>
      <c r="CJ312" s="61">
        <f>IF(COUNTIF(Setup_Hierarchy!$J$80:$IV$80,"="&amp;$K312)&lt;&gt;0,$L312,0)</f>
        <v>0</v>
      </c>
      <c r="CK312" s="61">
        <f>IF(COUNTIF(Setup_Hierarchy!$J$81:$IV$81,"="&amp;$K312)&lt;&gt;0,$L312,0)</f>
        <v>0</v>
      </c>
      <c r="CL312" s="61">
        <f>IF(COUNTIF(Setup_Hierarchy!$J$82:$IV$82,"="&amp;$K312)&lt;&gt;0,$L312,0)</f>
        <v>0</v>
      </c>
      <c r="CM312" s="61">
        <f>IF(COUNTIF(Setup_Hierarchy!$J$83:$IV$83,"="&amp;$K312)&lt;&gt;0,$L312,0)</f>
        <v>0</v>
      </c>
      <c r="CN312" s="61">
        <f>IF(COUNTIF(Setup_Hierarchy!$J$84:$IV$84,"="&amp;$K312)&lt;&gt;0,$L312,0)</f>
        <v>0</v>
      </c>
      <c r="CO312" s="61">
        <f>IF(COUNTIF(Setup_Hierarchy!$J$85:$IV$85,"="&amp;$K312)&lt;&gt;0,$L312,0)</f>
        <v>0</v>
      </c>
      <c r="CP312" s="61">
        <f>IF(COUNTIF(Setup_Hierarchy!$J$86:$IV$86,"="&amp;$K312)&lt;&gt;0,$L312,0)</f>
        <v>0</v>
      </c>
      <c r="CQ312" s="61">
        <f>IF(COUNTIF(Setup_Hierarchy!$J$87:$IV$87,"="&amp;$K312)&lt;&gt;0,$L312,0)</f>
        <v>0</v>
      </c>
      <c r="CR312" s="61">
        <f>IF(COUNTIF(Setup_Hierarchy!$J$88:$IV$88,"="&amp;$K312)&lt;&gt;0,$L312,0)</f>
        <v>0</v>
      </c>
      <c r="CS312" s="61">
        <f>IF(COUNTIF(Setup_Hierarchy!$J$89:$IV$89,"="&amp;$K312)&lt;&gt;0,$L312,0)</f>
        <v>0</v>
      </c>
      <c r="CT312" s="61">
        <f>IF(COUNTIF(Setup_Hierarchy!$J$90:$IV$90,"="&amp;$K312)&lt;&gt;0,$L312,0)</f>
        <v>0</v>
      </c>
      <c r="CU312" s="61">
        <f>IF(COUNTIF(Setup_Hierarchy!$J$91:$IV$91,"="&amp;$K312)&lt;&gt;0,$L312,0)</f>
        <v>0</v>
      </c>
      <c r="CV312" s="61">
        <f>IF(COUNTIF(Setup_Hierarchy!$J$92:$IV$92,"="&amp;$K312)&lt;&gt;0,$L312,0)</f>
        <v>0</v>
      </c>
      <c r="CW312" s="61">
        <f>IF(COUNTIF(Setup_Hierarchy!$J$93:$IV$93,"="&amp;$K312)&lt;&gt;0,$L312,0)</f>
        <v>0</v>
      </c>
      <c r="CX312" s="61">
        <f>IF(COUNTIF(Setup_Hierarchy!$J$94:$IV$94,"="&amp;$K312)&lt;&gt;0,$L312,0)</f>
        <v>0</v>
      </c>
      <c r="CY312" s="61">
        <f>IF(COUNTIF(Setup_Hierarchy!$J$95:$IV$95,"="&amp;$K312)&lt;&gt;0,$L312,0)</f>
        <v>0</v>
      </c>
      <c r="CZ312" s="61">
        <f>IF(COUNTIF(Setup_Hierarchy!$J$96:$IV$96,"="&amp;$K312)&lt;&gt;0,$L312,0)</f>
        <v>0</v>
      </c>
      <c r="DA312" s="61">
        <f>IF(COUNTIF(Setup_Hierarchy!$J$97:$IV$97,"="&amp;$K312)&lt;&gt;0,$L312,0)</f>
        <v>0</v>
      </c>
      <c r="DB312" s="61">
        <f>IF(COUNTIF(Setup_Hierarchy!$J$98:$IV$98,"="&amp;$K312)&lt;&gt;0,$L312,0)</f>
        <v>0</v>
      </c>
      <c r="DC312" s="61">
        <f>IF(COUNTIF(Setup_Hierarchy!$J$99:$IV$99,"="&amp;$K312)&lt;&gt;0,$L312,0)</f>
        <v>0</v>
      </c>
      <c r="DD312" s="61">
        <f>IF(COUNTIF(Setup_Hierarchy!$J$100:$IV$100,"="&amp;$K312)&lt;&gt;0,$L312,0)</f>
        <v>0</v>
      </c>
      <c r="DE312" s="61">
        <f>IF(COUNTIF(Setup_Hierarchy!$J$101:$IV$101,"="&amp;$K312)&lt;&gt;0,$L312,0)</f>
        <v>0</v>
      </c>
      <c r="DF312" s="61">
        <f>IF(COUNTIF(Setup_Hierarchy!$J$102:$IV$102,"="&amp;$K312)&lt;&gt;0,$L312,0)</f>
        <v>0</v>
      </c>
      <c r="DG312" s="61">
        <f>IF(COUNTIF(Setup_Hierarchy!$J$103:$IV$103,"="&amp;$K312)&lt;&gt;0,$L312,0)</f>
        <v>0</v>
      </c>
      <c r="DH312" s="61">
        <f>IF(COUNTIF(Setup_Hierarchy!$J$104:$IV$104,"="&amp;$K312)&lt;&gt;0,$L312,0)</f>
        <v>0</v>
      </c>
      <c r="DI312" s="61">
        <f>IF(COUNTIF(Setup_Hierarchy!$J$105:$IV$105,"="&amp;$K312)&lt;&gt;0,$L312,0)</f>
        <v>0</v>
      </c>
      <c r="DJ312" s="61">
        <f>IF(COUNTIF(Setup_Hierarchy!$J$106:$IV$106,"="&amp;$K312)&lt;&gt;0,$L312,0)</f>
        <v>0</v>
      </c>
      <c r="DK312" s="61">
        <f>IF(COUNTIF(Setup_Hierarchy!$J$107:$IV$107,"="&amp;$K312)&lt;&gt;0,$L312,0)</f>
        <v>0</v>
      </c>
      <c r="DL312" s="61">
        <f>IF(COUNTIF(Setup_Hierarchy!$J$108:$IV$108,"="&amp;$K312)&lt;&gt;0,$L312,0)</f>
        <v>0</v>
      </c>
      <c r="DM312" s="61">
        <f>IF(COUNTIF(Setup_Hierarchy!$J$109:$IV$109,"="&amp;$K312)&lt;&gt;0,$L312,0)</f>
        <v>0</v>
      </c>
      <c r="DN312" s="61">
        <f>IF(COUNTIF(Setup_Hierarchy!$J$110:$IV$110,"="&amp;$K312)&lt;&gt;0,$L312,0)</f>
        <v>0</v>
      </c>
      <c r="DO312" s="61">
        <f>IF(COUNTIF(Setup_Hierarchy!$J$111:$IV$111,"="&amp;$K312)&lt;&gt;0,$L312,0)</f>
        <v>0</v>
      </c>
      <c r="DP312" s="61">
        <f>IF(COUNTIF(Setup_Hierarchy!$J$112:$IV$112,"="&amp;$K312)&lt;&gt;0,$L312,0)</f>
        <v>0</v>
      </c>
      <c r="DQ312" s="61">
        <f>IF(COUNTIF(Setup_Hierarchy!$J$113:$IV$113,"="&amp;$K312)&lt;&gt;0,$L312,0)</f>
        <v>0</v>
      </c>
      <c r="DR312" s="61">
        <f>IF(COUNTIF(Setup_Hierarchy!$J$114:$IV$114,"="&amp;$K312)&lt;&gt;0,$L312,0)</f>
        <v>0</v>
      </c>
      <c r="DS312" s="61">
        <f>IF(COUNTIF(Setup_Hierarchy!$J$115:$IV$115,"="&amp;$K312)&lt;&gt;0,$L312,0)</f>
        <v>0</v>
      </c>
      <c r="DT312" s="61">
        <f>IF(COUNTIF(Setup_Hierarchy!$J$116:$IV$116,"="&amp;$K312)&lt;&gt;0,$L312,0)</f>
        <v>0</v>
      </c>
    </row>
    <row r="313" spans="2:124" x14ac:dyDescent="0.2">
      <c r="B313" t="s">
        <v>43</v>
      </c>
      <c r="C313">
        <v>435</v>
      </c>
      <c r="D313" t="s">
        <v>16</v>
      </c>
      <c r="E313" t="s">
        <v>369</v>
      </c>
      <c r="F313" t="s">
        <v>526</v>
      </c>
      <c r="G313" t="s">
        <v>523</v>
      </c>
      <c r="H313" t="s">
        <v>12</v>
      </c>
      <c r="I313">
        <v>0.49225799999999997</v>
      </c>
      <c r="J313">
        <v>0.29210399999999997</v>
      </c>
      <c r="K313">
        <v>628</v>
      </c>
      <c r="L313">
        <v>0.45</v>
      </c>
      <c r="M313" s="61">
        <f>IF(COUNTIF(Setup_Hierarchy!$J$5:$IV$5,"="&amp;$K313)&lt;&gt;0,$L313,0)</f>
        <v>0.45</v>
      </c>
      <c r="N313" s="61">
        <f>IF(COUNTIF(Setup_Hierarchy!$J$6:$IV$6,"="&amp;$K313)&lt;&gt;0,$L313,0)</f>
        <v>0.45</v>
      </c>
      <c r="O313" s="61">
        <f>IF(COUNTIF(Setup_Hierarchy!$J$7:$IV$7,"="&amp;$K313)&lt;&gt;0,$L313,0)</f>
        <v>0.45</v>
      </c>
      <c r="P313" s="61">
        <f>IF(COUNTIF(Setup_Hierarchy!$J$8:$IV$8,"="&amp;$K313)&lt;&gt;0,$L313,0)</f>
        <v>0</v>
      </c>
      <c r="Q313" s="61">
        <f>IF(COUNTIF(Setup_Hierarchy!$J$9:$IV$9,"="&amp;$K313)&lt;&gt;0,$L313,0)</f>
        <v>0</v>
      </c>
      <c r="R313" s="61">
        <f>IF(COUNTIF(Setup_Hierarchy!$J$10:$IV$10,"="&amp;$K313)&lt;&gt;0,$L313,0)</f>
        <v>0</v>
      </c>
      <c r="S313" s="61">
        <f>IF(COUNTIF(Setup_Hierarchy!$J$11:$IV$11,"="&amp;$K313)&lt;&gt;0,$L313,0)</f>
        <v>0</v>
      </c>
      <c r="T313" s="61">
        <f>IF(COUNTIF(Setup_Hierarchy!$J$12:$IV$12,"="&amp;$K313)&lt;&gt;0,$L313,0)</f>
        <v>0</v>
      </c>
      <c r="U313" s="61">
        <f>IF(COUNTIF(Setup_Hierarchy!$J$13:$IV$13,"="&amp;$K313)&lt;&gt;0,$L313,0)</f>
        <v>0</v>
      </c>
      <c r="V313" s="61">
        <f>IF(COUNTIF(Setup_Hierarchy!$J$14:$IV$14,"="&amp;$K313)&lt;&gt;0,$L313,0)</f>
        <v>0</v>
      </c>
      <c r="W313" s="61">
        <f>IF(COUNTIF(Setup_Hierarchy!$J$15:$IV$15,"="&amp;$K313)&lt;&gt;0,$L313,0)</f>
        <v>0</v>
      </c>
      <c r="X313" s="61">
        <f>IF(COUNTIF(Setup_Hierarchy!$J$16:$IV$16,"="&amp;$K313)&lt;&gt;0,$L313,0)</f>
        <v>0</v>
      </c>
      <c r="Y313" s="61">
        <f>IF(COUNTIF(Setup_Hierarchy!$J$17:$IV$17,"="&amp;$K313)&lt;&gt;0,$L313,0)</f>
        <v>0</v>
      </c>
      <c r="Z313" s="61">
        <f>IF(COUNTIF(Setup_Hierarchy!$J$18:$IV$18,"="&amp;$K313)&lt;&gt;0,$L313,0)</f>
        <v>0</v>
      </c>
      <c r="AA313" s="61">
        <f>IF(COUNTIF(Setup_Hierarchy!$J$19:$IV$19,"="&amp;$K313)&lt;&gt;0,$L313,0)</f>
        <v>0</v>
      </c>
      <c r="AB313" s="61">
        <f>IF(COUNTIF(Setup_Hierarchy!$J$20:$IV$20,"="&amp;$K313)&lt;&gt;0,$L313,0)</f>
        <v>0</v>
      </c>
      <c r="AC313" s="61">
        <f>IF(COUNTIF(Setup_Hierarchy!$J$21:$IV$21,"="&amp;$K313)&lt;&gt;0,$L313,0)</f>
        <v>0</v>
      </c>
      <c r="AD313" s="61">
        <f>IF(COUNTIF(Setup_Hierarchy!$J$22:$IV$22,"="&amp;$K313)&lt;&gt;0,$L313,0)</f>
        <v>0</v>
      </c>
      <c r="AE313" s="61">
        <f>IF(COUNTIF(Setup_Hierarchy!$J$23:$IV$23,"="&amp;$K313)&lt;&gt;0,$L313,0)</f>
        <v>0</v>
      </c>
      <c r="AF313" s="61">
        <f>IF(COUNTIF(Setup_Hierarchy!$J$24:$IV$24,"="&amp;$K313)&lt;&gt;0,$L313,0)</f>
        <v>0</v>
      </c>
      <c r="AG313" s="61">
        <f>IF(COUNTIF(Setup_Hierarchy!$J$25:$IV$25,"="&amp;$K313)&lt;&gt;0,$L313,0)</f>
        <v>0</v>
      </c>
      <c r="AH313" s="61">
        <f>IF(COUNTIF(Setup_Hierarchy!$J$26:$IV$26,"="&amp;$K313)&lt;&gt;0,$L313,0)</f>
        <v>0</v>
      </c>
      <c r="AI313" s="61">
        <f>IF(COUNTIF(Setup_Hierarchy!$J$27:$IV$27,"="&amp;$K313)&lt;&gt;0,$L313,0)</f>
        <v>0</v>
      </c>
      <c r="AJ313" s="61">
        <f>IF(COUNTIF(Setup_Hierarchy!$J$28:$IV$28,"="&amp;$K313)&lt;&gt;0,$L313,0)</f>
        <v>0</v>
      </c>
      <c r="AK313" s="61">
        <f>IF(COUNTIF(Setup_Hierarchy!$J$29:$IV$29,"="&amp;$K313)&lt;&gt;0,$L313,0)</f>
        <v>0</v>
      </c>
      <c r="AL313" s="61">
        <f>IF(COUNTIF(Setup_Hierarchy!$J$30:$IV$30,"="&amp;$K313)&lt;&gt;0,$L313,0)</f>
        <v>0</v>
      </c>
      <c r="AM313" s="61">
        <f>IF(COUNTIF(Setup_Hierarchy!$J$31:$IV$31,"="&amp;$K313)&lt;&gt;0,$L313,0)</f>
        <v>0</v>
      </c>
      <c r="AN313" s="61">
        <f>IF(COUNTIF(Setup_Hierarchy!$J$32:$IV$32,"="&amp;$K313)&lt;&gt;0,$L313,0)</f>
        <v>0</v>
      </c>
      <c r="AO313" s="61">
        <f>IF(COUNTIF(Setup_Hierarchy!$J$33:$IV$33,"="&amp;$K313)&lt;&gt;0,$L313,0)</f>
        <v>0</v>
      </c>
      <c r="AP313" s="61">
        <f>IF(COUNTIF(Setup_Hierarchy!$J$34:$IV$34,"="&amp;$K313)&lt;&gt;0,$L313,0)</f>
        <v>0</v>
      </c>
      <c r="AQ313" s="61">
        <f>IF(COUNTIF(Setup_Hierarchy!$J$35:$IV$35,"="&amp;$K313)&lt;&gt;0,$L313,0)</f>
        <v>0</v>
      </c>
      <c r="AR313" s="61">
        <f>IF(COUNTIF(Setup_Hierarchy!$J$36:$IV$36,"="&amp;$K313)&lt;&gt;0,$L313,0)</f>
        <v>0</v>
      </c>
      <c r="AS313" s="61">
        <f>IF(COUNTIF(Setup_Hierarchy!$J$37:$IV$37,"="&amp;$K313)&lt;&gt;0,$L313,0)</f>
        <v>0</v>
      </c>
      <c r="AT313" s="61">
        <f>IF(COUNTIF(Setup_Hierarchy!$J$38:$IV$38,"="&amp;$K313)&lt;&gt;0,$L313,0)</f>
        <v>0</v>
      </c>
      <c r="AU313" s="61">
        <f>IF(COUNTIF(Setup_Hierarchy!$J$39:$IV$39,"="&amp;$K313)&lt;&gt;0,$L313,0)</f>
        <v>0</v>
      </c>
      <c r="AV313" s="61">
        <f>IF(COUNTIF(Setup_Hierarchy!$J$40:$IV$40,"="&amp;$K313)&lt;&gt;0,$L313,0)</f>
        <v>0</v>
      </c>
      <c r="AW313" s="61">
        <f>IF(COUNTIF(Setup_Hierarchy!$J$41:$IV$41,"="&amp;$K313)&lt;&gt;0,$L313,0)</f>
        <v>0</v>
      </c>
      <c r="AX313" s="61">
        <f>IF(COUNTIF(Setup_Hierarchy!$J$42:$IV$42,"="&amp;$K313)&lt;&gt;0,$L313,0)</f>
        <v>0</v>
      </c>
      <c r="AY313" s="61">
        <f>IF(COUNTIF(Setup_Hierarchy!$J$43:$IV$43,"="&amp;$K313)&lt;&gt;0,$L313,0)</f>
        <v>0</v>
      </c>
      <c r="AZ313" s="61">
        <f>IF(COUNTIF(Setup_Hierarchy!$J$44:$IV$44,"="&amp;$K313)&lt;&gt;0,$L313,0)</f>
        <v>0</v>
      </c>
      <c r="BA313" s="61">
        <f>IF(COUNTIF(Setup_Hierarchy!$J$45:$IV$45,"="&amp;$K313)&lt;&gt;0,$L313,0)</f>
        <v>0</v>
      </c>
      <c r="BB313" s="61">
        <f>IF(COUNTIF(Setup_Hierarchy!$J$46:$IV$46,"="&amp;$K313)&lt;&gt;0,$L313,0)</f>
        <v>0</v>
      </c>
      <c r="BC313" s="61">
        <f>IF(COUNTIF(Setup_Hierarchy!$J$47:$IV$47,"="&amp;$K313)&lt;&gt;0,$L313,0)</f>
        <v>0</v>
      </c>
      <c r="BD313" s="61">
        <f>IF(COUNTIF(Setup_Hierarchy!$J$48:$IV$48,"="&amp;$K313)&lt;&gt;0,$L313,0)</f>
        <v>0</v>
      </c>
      <c r="BE313" s="61">
        <f>IF(COUNTIF(Setup_Hierarchy!$J$49:$IV$49,"="&amp;$K313)&lt;&gt;0,$L313,0)</f>
        <v>0</v>
      </c>
      <c r="BF313" s="61">
        <f>IF(COUNTIF(Setup_Hierarchy!$J$50:$IV$50,"="&amp;$K313)&lt;&gt;0,$L313,0)</f>
        <v>0</v>
      </c>
      <c r="BG313" s="61">
        <f>IF(COUNTIF(Setup_Hierarchy!$J$51:$IV$51,"="&amp;$K313)&lt;&gt;0,$L313,0)</f>
        <v>0.45</v>
      </c>
      <c r="BH313" s="61">
        <f>IF(COUNTIF(Setup_Hierarchy!$J$52:$IV$52,"="&amp;$K313)&lt;&gt;0,$L313,0)</f>
        <v>0</v>
      </c>
      <c r="BI313" s="61">
        <f>IF(COUNTIF(Setup_Hierarchy!$J$53:$IV$53,"="&amp;$K313)&lt;&gt;0,$L313,0)</f>
        <v>0</v>
      </c>
      <c r="BJ313" s="61">
        <f>IF(COUNTIF(Setup_Hierarchy!$J$54:$IV$54,"="&amp;$K313)&lt;&gt;0,$L313,0)</f>
        <v>0</v>
      </c>
      <c r="BK313" s="61">
        <f>IF(COUNTIF(Setup_Hierarchy!$J$55:$IV$55,"="&amp;$K313)&lt;&gt;0,$L313,0)</f>
        <v>0</v>
      </c>
      <c r="BL313" s="61">
        <f>IF(COUNTIF(Setup_Hierarchy!$J$56:$IV$56,"="&amp;$K313)&lt;&gt;0,$L313,0)</f>
        <v>0</v>
      </c>
      <c r="BM313" s="61">
        <f>IF(COUNTIF(Setup_Hierarchy!$J$57:$IV$57,"="&amp;$K313)&lt;&gt;0,$L313,0)</f>
        <v>0</v>
      </c>
      <c r="BN313" s="61">
        <f>IF(COUNTIF(Setup_Hierarchy!$J$58:$IV$58,"="&amp;$K313)&lt;&gt;0,$L313,0)</f>
        <v>0</v>
      </c>
      <c r="BO313" s="61">
        <f>IF(COUNTIF(Setup_Hierarchy!$J$59:$IV$59,"="&amp;$K313)&lt;&gt;0,$L313,0)</f>
        <v>0.45</v>
      </c>
      <c r="BP313" s="61">
        <f>IF(COUNTIF(Setup_Hierarchy!$J$60:$IV$60,"="&amp;$K313)&lt;&gt;0,$L313,0)</f>
        <v>0</v>
      </c>
      <c r="BQ313" s="61">
        <f>IF(COUNTIF(Setup_Hierarchy!$J$61:$IV$61,"="&amp;$K313)&lt;&gt;0,$L313,0)</f>
        <v>0</v>
      </c>
      <c r="BR313" s="61">
        <f>IF(COUNTIF(Setup_Hierarchy!$J$62:$IV$62,"="&amp;$K313)&lt;&gt;0,$L313,0)</f>
        <v>0</v>
      </c>
      <c r="BS313" s="61">
        <f>IF(COUNTIF(Setup_Hierarchy!$J$63:$IV$63,"="&amp;$K313)&lt;&gt;0,$L313,0)</f>
        <v>0</v>
      </c>
      <c r="BT313" s="61">
        <f>IF(COUNTIF(Setup_Hierarchy!$J$64:$IV$64,"="&amp;$K313)&lt;&gt;0,$L313,0)</f>
        <v>0</v>
      </c>
      <c r="BU313" s="61">
        <f>IF(COUNTIF(Setup_Hierarchy!$J$65:$IV$65,"="&amp;$K313)&lt;&gt;0,$L313,0)</f>
        <v>0</v>
      </c>
      <c r="BV313" s="61">
        <f>IF(COUNTIF(Setup_Hierarchy!$J$66:$IV$66,"="&amp;$K313)&lt;&gt;0,$L313,0)</f>
        <v>0</v>
      </c>
      <c r="BW313" s="61">
        <f>IF(COUNTIF(Setup_Hierarchy!$J$67:$IV$67,"="&amp;$K313)&lt;&gt;0,$L313,0)</f>
        <v>0</v>
      </c>
      <c r="BX313" s="61">
        <f>IF(COUNTIF(Setup_Hierarchy!$J$68:$IV$68,"="&amp;$K313)&lt;&gt;0,$L313,0)</f>
        <v>0</v>
      </c>
      <c r="BY313" s="61">
        <f>IF(COUNTIF(Setup_Hierarchy!$J$69:$IV$69,"="&amp;$K313)&lt;&gt;0,$L313,0)</f>
        <v>0</v>
      </c>
      <c r="BZ313" s="61">
        <f>IF(COUNTIF(Setup_Hierarchy!$J$70:$IV$70,"="&amp;$K313)&lt;&gt;0,$L313,0)</f>
        <v>0</v>
      </c>
      <c r="CA313" s="61">
        <f>IF(COUNTIF(Setup_Hierarchy!$J$71:$IV$71,"="&amp;$K313)&lt;&gt;0,$L313,0)</f>
        <v>0</v>
      </c>
      <c r="CB313" s="61">
        <f>IF(COUNTIF(Setup_Hierarchy!$J$72:$IV$72,"="&amp;$K313)&lt;&gt;0,$L313,0)</f>
        <v>0</v>
      </c>
      <c r="CC313" s="61">
        <f>IF(COUNTIF(Setup_Hierarchy!$J$73:$IV$73,"="&amp;$K313)&lt;&gt;0,$L313,0)</f>
        <v>0</v>
      </c>
      <c r="CD313" s="61">
        <f>IF(COUNTIF(Setup_Hierarchy!$J$74:$IV$74,"="&amp;$K313)&lt;&gt;0,$L313,0)</f>
        <v>0</v>
      </c>
      <c r="CE313" s="61">
        <f>IF(COUNTIF(Setup_Hierarchy!$J$75:$IV$75,"="&amp;$K313)&lt;&gt;0,$L313,0)</f>
        <v>0.45</v>
      </c>
      <c r="CF313" s="61">
        <f>IF(COUNTIF(Setup_Hierarchy!$J$76:$IV$76,"="&amp;$K313)&lt;&gt;0,$L313,0)</f>
        <v>0.45</v>
      </c>
      <c r="CG313" s="61">
        <f>IF(COUNTIF(Setup_Hierarchy!$J$77:$IV$77,"="&amp;$K313)&lt;&gt;0,$L313,0)</f>
        <v>0</v>
      </c>
      <c r="CH313" s="61">
        <f>IF(COUNTIF(Setup_Hierarchy!$J$78:$IV$78,"="&amp;$K313)&lt;&gt;0,$L313,0)</f>
        <v>0</v>
      </c>
      <c r="CI313" s="61">
        <f>IF(COUNTIF(Setup_Hierarchy!$J$79:$IV$79,"="&amp;$K313)&lt;&gt;0,$L313,0)</f>
        <v>0</v>
      </c>
      <c r="CJ313" s="61">
        <f>IF(COUNTIF(Setup_Hierarchy!$J$80:$IV$80,"="&amp;$K313)&lt;&gt;0,$L313,0)</f>
        <v>0</v>
      </c>
      <c r="CK313" s="61">
        <f>IF(COUNTIF(Setup_Hierarchy!$J$81:$IV$81,"="&amp;$K313)&lt;&gt;0,$L313,0)</f>
        <v>0</v>
      </c>
      <c r="CL313" s="61">
        <f>IF(COUNTIF(Setup_Hierarchy!$J$82:$IV$82,"="&amp;$K313)&lt;&gt;0,$L313,0)</f>
        <v>0</v>
      </c>
      <c r="CM313" s="61">
        <f>IF(COUNTIF(Setup_Hierarchy!$J$83:$IV$83,"="&amp;$K313)&lt;&gt;0,$L313,0)</f>
        <v>0</v>
      </c>
      <c r="CN313" s="61">
        <f>IF(COUNTIF(Setup_Hierarchy!$J$84:$IV$84,"="&amp;$K313)&lt;&gt;0,$L313,0)</f>
        <v>0</v>
      </c>
      <c r="CO313" s="61">
        <f>IF(COUNTIF(Setup_Hierarchy!$J$85:$IV$85,"="&amp;$K313)&lt;&gt;0,$L313,0)</f>
        <v>0</v>
      </c>
      <c r="CP313" s="61">
        <f>IF(COUNTIF(Setup_Hierarchy!$J$86:$IV$86,"="&amp;$K313)&lt;&gt;0,$L313,0)</f>
        <v>0</v>
      </c>
      <c r="CQ313" s="61">
        <f>IF(COUNTIF(Setup_Hierarchy!$J$87:$IV$87,"="&amp;$K313)&lt;&gt;0,$L313,0)</f>
        <v>0</v>
      </c>
      <c r="CR313" s="61">
        <f>IF(COUNTIF(Setup_Hierarchy!$J$88:$IV$88,"="&amp;$K313)&lt;&gt;0,$L313,0)</f>
        <v>0</v>
      </c>
      <c r="CS313" s="61">
        <f>IF(COUNTIF(Setup_Hierarchy!$J$89:$IV$89,"="&amp;$K313)&lt;&gt;0,$L313,0)</f>
        <v>0</v>
      </c>
      <c r="CT313" s="61">
        <f>IF(COUNTIF(Setup_Hierarchy!$J$90:$IV$90,"="&amp;$K313)&lt;&gt;0,$L313,0)</f>
        <v>0</v>
      </c>
      <c r="CU313" s="61">
        <f>IF(COUNTIF(Setup_Hierarchy!$J$91:$IV$91,"="&amp;$K313)&lt;&gt;0,$L313,0)</f>
        <v>0</v>
      </c>
      <c r="CV313" s="61">
        <f>IF(COUNTIF(Setup_Hierarchy!$J$92:$IV$92,"="&amp;$K313)&lt;&gt;0,$L313,0)</f>
        <v>0</v>
      </c>
      <c r="CW313" s="61">
        <f>IF(COUNTIF(Setup_Hierarchy!$J$93:$IV$93,"="&amp;$K313)&lt;&gt;0,$L313,0)</f>
        <v>0</v>
      </c>
      <c r="CX313" s="61">
        <f>IF(COUNTIF(Setup_Hierarchy!$J$94:$IV$94,"="&amp;$K313)&lt;&gt;0,$L313,0)</f>
        <v>0</v>
      </c>
      <c r="CY313" s="61">
        <f>IF(COUNTIF(Setup_Hierarchy!$J$95:$IV$95,"="&amp;$K313)&lt;&gt;0,$L313,0)</f>
        <v>0</v>
      </c>
      <c r="CZ313" s="61">
        <f>IF(COUNTIF(Setup_Hierarchy!$J$96:$IV$96,"="&amp;$K313)&lt;&gt;0,$L313,0)</f>
        <v>0</v>
      </c>
      <c r="DA313" s="61">
        <f>IF(COUNTIF(Setup_Hierarchy!$J$97:$IV$97,"="&amp;$K313)&lt;&gt;0,$L313,0)</f>
        <v>0</v>
      </c>
      <c r="DB313" s="61">
        <f>IF(COUNTIF(Setup_Hierarchy!$J$98:$IV$98,"="&amp;$K313)&lt;&gt;0,$L313,0)</f>
        <v>0</v>
      </c>
      <c r="DC313" s="61">
        <f>IF(COUNTIF(Setup_Hierarchy!$J$99:$IV$99,"="&amp;$K313)&lt;&gt;0,$L313,0)</f>
        <v>0</v>
      </c>
      <c r="DD313" s="61">
        <f>IF(COUNTIF(Setup_Hierarchy!$J$100:$IV$100,"="&amp;$K313)&lt;&gt;0,$L313,0)</f>
        <v>0</v>
      </c>
      <c r="DE313" s="61">
        <f>IF(COUNTIF(Setup_Hierarchy!$J$101:$IV$101,"="&amp;$K313)&lt;&gt;0,$L313,0)</f>
        <v>0</v>
      </c>
      <c r="DF313" s="61">
        <f>IF(COUNTIF(Setup_Hierarchy!$J$102:$IV$102,"="&amp;$K313)&lt;&gt;0,$L313,0)</f>
        <v>0</v>
      </c>
      <c r="DG313" s="61">
        <f>IF(COUNTIF(Setup_Hierarchy!$J$103:$IV$103,"="&amp;$K313)&lt;&gt;0,$L313,0)</f>
        <v>0</v>
      </c>
      <c r="DH313" s="61">
        <f>IF(COUNTIF(Setup_Hierarchy!$J$104:$IV$104,"="&amp;$K313)&lt;&gt;0,$L313,0)</f>
        <v>0</v>
      </c>
      <c r="DI313" s="61">
        <f>IF(COUNTIF(Setup_Hierarchy!$J$105:$IV$105,"="&amp;$K313)&lt;&gt;0,$L313,0)</f>
        <v>0</v>
      </c>
      <c r="DJ313" s="61">
        <f>IF(COUNTIF(Setup_Hierarchy!$J$106:$IV$106,"="&amp;$K313)&lt;&gt;0,$L313,0)</f>
        <v>0</v>
      </c>
      <c r="DK313" s="61">
        <f>IF(COUNTIF(Setup_Hierarchy!$J$107:$IV$107,"="&amp;$K313)&lt;&gt;0,$L313,0)</f>
        <v>0</v>
      </c>
      <c r="DL313" s="61">
        <f>IF(COUNTIF(Setup_Hierarchy!$J$108:$IV$108,"="&amp;$K313)&lt;&gt;0,$L313,0)</f>
        <v>0</v>
      </c>
      <c r="DM313" s="61">
        <f>IF(COUNTIF(Setup_Hierarchy!$J$109:$IV$109,"="&amp;$K313)&lt;&gt;0,$L313,0)</f>
        <v>0</v>
      </c>
      <c r="DN313" s="61">
        <f>IF(COUNTIF(Setup_Hierarchy!$J$110:$IV$110,"="&amp;$K313)&lt;&gt;0,$L313,0)</f>
        <v>0</v>
      </c>
      <c r="DO313" s="61">
        <f>IF(COUNTIF(Setup_Hierarchy!$J$111:$IV$111,"="&amp;$K313)&lt;&gt;0,$L313,0)</f>
        <v>0</v>
      </c>
      <c r="DP313" s="61">
        <f>IF(COUNTIF(Setup_Hierarchy!$J$112:$IV$112,"="&amp;$K313)&lt;&gt;0,$L313,0)</f>
        <v>0</v>
      </c>
      <c r="DQ313" s="61">
        <f>IF(COUNTIF(Setup_Hierarchy!$J$113:$IV$113,"="&amp;$K313)&lt;&gt;0,$L313,0)</f>
        <v>0</v>
      </c>
      <c r="DR313" s="61">
        <f>IF(COUNTIF(Setup_Hierarchy!$J$114:$IV$114,"="&amp;$K313)&lt;&gt;0,$L313,0)</f>
        <v>0</v>
      </c>
      <c r="DS313" s="61">
        <f>IF(COUNTIF(Setup_Hierarchy!$J$115:$IV$115,"="&amp;$K313)&lt;&gt;0,$L313,0)</f>
        <v>0</v>
      </c>
      <c r="DT313" s="61">
        <f>IF(COUNTIF(Setup_Hierarchy!$J$116:$IV$116,"="&amp;$K313)&lt;&gt;0,$L313,0)</f>
        <v>0</v>
      </c>
    </row>
    <row r="314" spans="2:124" x14ac:dyDescent="0.2">
      <c r="B314" t="s">
        <v>43</v>
      </c>
      <c r="C314">
        <v>435</v>
      </c>
      <c r="D314" t="s">
        <v>16</v>
      </c>
      <c r="E314" t="s">
        <v>369</v>
      </c>
      <c r="F314" t="s">
        <v>526</v>
      </c>
      <c r="G314" t="s">
        <v>523</v>
      </c>
      <c r="H314" t="s">
        <v>12</v>
      </c>
      <c r="I314">
        <v>0.49225799999999997</v>
      </c>
      <c r="J314">
        <v>0.29210399999999997</v>
      </c>
      <c r="K314">
        <v>629</v>
      </c>
      <c r="L314">
        <v>-32.32</v>
      </c>
      <c r="M314" s="61">
        <f>IF(COUNTIF(Setup_Hierarchy!$J$5:$IV$5,"="&amp;$K314)&lt;&gt;0,$L314,0)</f>
        <v>-32.32</v>
      </c>
      <c r="N314" s="61">
        <f>IF(COUNTIF(Setup_Hierarchy!$J$6:$IV$6,"="&amp;$K314)&lt;&gt;0,$L314,0)</f>
        <v>-32.32</v>
      </c>
      <c r="O314" s="61">
        <f>IF(COUNTIF(Setup_Hierarchy!$J$7:$IV$7,"="&amp;$K314)&lt;&gt;0,$L314,0)</f>
        <v>-32.32</v>
      </c>
      <c r="P314" s="61">
        <f>IF(COUNTIF(Setup_Hierarchy!$J$8:$IV$8,"="&amp;$K314)&lt;&gt;0,$L314,0)</f>
        <v>0</v>
      </c>
      <c r="Q314" s="61">
        <f>IF(COUNTIF(Setup_Hierarchy!$J$9:$IV$9,"="&amp;$K314)&lt;&gt;0,$L314,0)</f>
        <v>0</v>
      </c>
      <c r="R314" s="61">
        <f>IF(COUNTIF(Setup_Hierarchy!$J$10:$IV$10,"="&amp;$K314)&lt;&gt;0,$L314,0)</f>
        <v>0</v>
      </c>
      <c r="S314" s="61">
        <f>IF(COUNTIF(Setup_Hierarchy!$J$11:$IV$11,"="&amp;$K314)&lt;&gt;0,$L314,0)</f>
        <v>0</v>
      </c>
      <c r="T314" s="61">
        <f>IF(COUNTIF(Setup_Hierarchy!$J$12:$IV$12,"="&amp;$K314)&lt;&gt;0,$L314,0)</f>
        <v>0</v>
      </c>
      <c r="U314" s="61">
        <f>IF(COUNTIF(Setup_Hierarchy!$J$13:$IV$13,"="&amp;$K314)&lt;&gt;0,$L314,0)</f>
        <v>0</v>
      </c>
      <c r="V314" s="61">
        <f>IF(COUNTIF(Setup_Hierarchy!$J$14:$IV$14,"="&amp;$K314)&lt;&gt;0,$L314,0)</f>
        <v>0</v>
      </c>
      <c r="W314" s="61">
        <f>IF(COUNTIF(Setup_Hierarchy!$J$15:$IV$15,"="&amp;$K314)&lt;&gt;0,$L314,0)</f>
        <v>0</v>
      </c>
      <c r="X314" s="61">
        <f>IF(COUNTIF(Setup_Hierarchy!$J$16:$IV$16,"="&amp;$K314)&lt;&gt;0,$L314,0)</f>
        <v>0</v>
      </c>
      <c r="Y314" s="61">
        <f>IF(COUNTIF(Setup_Hierarchy!$J$17:$IV$17,"="&amp;$K314)&lt;&gt;0,$L314,0)</f>
        <v>0</v>
      </c>
      <c r="Z314" s="61">
        <f>IF(COUNTIF(Setup_Hierarchy!$J$18:$IV$18,"="&amp;$K314)&lt;&gt;0,$L314,0)</f>
        <v>0</v>
      </c>
      <c r="AA314" s="61">
        <f>IF(COUNTIF(Setup_Hierarchy!$J$19:$IV$19,"="&amp;$K314)&lt;&gt;0,$L314,0)</f>
        <v>0</v>
      </c>
      <c r="AB314" s="61">
        <f>IF(COUNTIF(Setup_Hierarchy!$J$20:$IV$20,"="&amp;$K314)&lt;&gt;0,$L314,0)</f>
        <v>0</v>
      </c>
      <c r="AC314" s="61">
        <f>IF(COUNTIF(Setup_Hierarchy!$J$21:$IV$21,"="&amp;$K314)&lt;&gt;0,$L314,0)</f>
        <v>0</v>
      </c>
      <c r="AD314" s="61">
        <f>IF(COUNTIF(Setup_Hierarchy!$J$22:$IV$22,"="&amp;$K314)&lt;&gt;0,$L314,0)</f>
        <v>0</v>
      </c>
      <c r="AE314" s="61">
        <f>IF(COUNTIF(Setup_Hierarchy!$J$23:$IV$23,"="&amp;$K314)&lt;&gt;0,$L314,0)</f>
        <v>0</v>
      </c>
      <c r="AF314" s="61">
        <f>IF(COUNTIF(Setup_Hierarchy!$J$24:$IV$24,"="&amp;$K314)&lt;&gt;0,$L314,0)</f>
        <v>0</v>
      </c>
      <c r="AG314" s="61">
        <f>IF(COUNTIF(Setup_Hierarchy!$J$25:$IV$25,"="&amp;$K314)&lt;&gt;0,$L314,0)</f>
        <v>0</v>
      </c>
      <c r="AH314" s="61">
        <f>IF(COUNTIF(Setup_Hierarchy!$J$26:$IV$26,"="&amp;$K314)&lt;&gt;0,$L314,0)</f>
        <v>0</v>
      </c>
      <c r="AI314" s="61">
        <f>IF(COUNTIF(Setup_Hierarchy!$J$27:$IV$27,"="&amp;$K314)&lt;&gt;0,$L314,0)</f>
        <v>0</v>
      </c>
      <c r="AJ314" s="61">
        <f>IF(COUNTIF(Setup_Hierarchy!$J$28:$IV$28,"="&amp;$K314)&lt;&gt;0,$L314,0)</f>
        <v>0</v>
      </c>
      <c r="AK314" s="61">
        <f>IF(COUNTIF(Setup_Hierarchy!$J$29:$IV$29,"="&amp;$K314)&lt;&gt;0,$L314,0)</f>
        <v>0</v>
      </c>
      <c r="AL314" s="61">
        <f>IF(COUNTIF(Setup_Hierarchy!$J$30:$IV$30,"="&amp;$K314)&lt;&gt;0,$L314,0)</f>
        <v>0</v>
      </c>
      <c r="AM314" s="61">
        <f>IF(COUNTIF(Setup_Hierarchy!$J$31:$IV$31,"="&amp;$K314)&lt;&gt;0,$L314,0)</f>
        <v>0</v>
      </c>
      <c r="AN314" s="61">
        <f>IF(COUNTIF(Setup_Hierarchy!$J$32:$IV$32,"="&amp;$K314)&lt;&gt;0,$L314,0)</f>
        <v>0</v>
      </c>
      <c r="AO314" s="61">
        <f>IF(COUNTIF(Setup_Hierarchy!$J$33:$IV$33,"="&amp;$K314)&lt;&gt;0,$L314,0)</f>
        <v>0</v>
      </c>
      <c r="AP314" s="61">
        <f>IF(COUNTIF(Setup_Hierarchy!$J$34:$IV$34,"="&amp;$K314)&lt;&gt;0,$L314,0)</f>
        <v>0</v>
      </c>
      <c r="AQ314" s="61">
        <f>IF(COUNTIF(Setup_Hierarchy!$J$35:$IV$35,"="&amp;$K314)&lt;&gt;0,$L314,0)</f>
        <v>0</v>
      </c>
      <c r="AR314" s="61">
        <f>IF(COUNTIF(Setup_Hierarchy!$J$36:$IV$36,"="&amp;$K314)&lt;&gt;0,$L314,0)</f>
        <v>0</v>
      </c>
      <c r="AS314" s="61">
        <f>IF(COUNTIF(Setup_Hierarchy!$J$37:$IV$37,"="&amp;$K314)&lt;&gt;0,$L314,0)</f>
        <v>0</v>
      </c>
      <c r="AT314" s="61">
        <f>IF(COUNTIF(Setup_Hierarchy!$J$38:$IV$38,"="&amp;$K314)&lt;&gt;0,$L314,0)</f>
        <v>0</v>
      </c>
      <c r="AU314" s="61">
        <f>IF(COUNTIF(Setup_Hierarchy!$J$39:$IV$39,"="&amp;$K314)&lt;&gt;0,$L314,0)</f>
        <v>0</v>
      </c>
      <c r="AV314" s="61">
        <f>IF(COUNTIF(Setup_Hierarchy!$J$40:$IV$40,"="&amp;$K314)&lt;&gt;0,$L314,0)</f>
        <v>0</v>
      </c>
      <c r="AW314" s="61">
        <f>IF(COUNTIF(Setup_Hierarchy!$J$41:$IV$41,"="&amp;$K314)&lt;&gt;0,$L314,0)</f>
        <v>0</v>
      </c>
      <c r="AX314" s="61">
        <f>IF(COUNTIF(Setup_Hierarchy!$J$42:$IV$42,"="&amp;$K314)&lt;&gt;0,$L314,0)</f>
        <v>0</v>
      </c>
      <c r="AY314" s="61">
        <f>IF(COUNTIF(Setup_Hierarchy!$J$43:$IV$43,"="&amp;$K314)&lt;&gt;0,$L314,0)</f>
        <v>0</v>
      </c>
      <c r="AZ314" s="61">
        <f>IF(COUNTIF(Setup_Hierarchy!$J$44:$IV$44,"="&amp;$K314)&lt;&gt;0,$L314,0)</f>
        <v>0</v>
      </c>
      <c r="BA314" s="61">
        <f>IF(COUNTIF(Setup_Hierarchy!$J$45:$IV$45,"="&amp;$K314)&lt;&gt;0,$L314,0)</f>
        <v>0</v>
      </c>
      <c r="BB314" s="61">
        <f>IF(COUNTIF(Setup_Hierarchy!$J$46:$IV$46,"="&amp;$K314)&lt;&gt;0,$L314,0)</f>
        <v>0</v>
      </c>
      <c r="BC314" s="61">
        <f>IF(COUNTIF(Setup_Hierarchy!$J$47:$IV$47,"="&amp;$K314)&lt;&gt;0,$L314,0)</f>
        <v>0</v>
      </c>
      <c r="BD314" s="61">
        <f>IF(COUNTIF(Setup_Hierarchy!$J$48:$IV$48,"="&amp;$K314)&lt;&gt;0,$L314,0)</f>
        <v>0</v>
      </c>
      <c r="BE314" s="61">
        <f>IF(COUNTIF(Setup_Hierarchy!$J$49:$IV$49,"="&amp;$K314)&lt;&gt;0,$L314,0)</f>
        <v>0</v>
      </c>
      <c r="BF314" s="61">
        <f>IF(COUNTIF(Setup_Hierarchy!$J$50:$IV$50,"="&amp;$K314)&lt;&gt;0,$L314,0)</f>
        <v>0</v>
      </c>
      <c r="BG314" s="61">
        <f>IF(COUNTIF(Setup_Hierarchy!$J$51:$IV$51,"="&amp;$K314)&lt;&gt;0,$L314,0)</f>
        <v>-32.32</v>
      </c>
      <c r="BH314" s="61">
        <f>IF(COUNTIF(Setup_Hierarchy!$J$52:$IV$52,"="&amp;$K314)&lt;&gt;0,$L314,0)</f>
        <v>0</v>
      </c>
      <c r="BI314" s="61">
        <f>IF(COUNTIF(Setup_Hierarchy!$J$53:$IV$53,"="&amp;$K314)&lt;&gt;0,$L314,0)</f>
        <v>0</v>
      </c>
      <c r="BJ314" s="61">
        <f>IF(COUNTIF(Setup_Hierarchy!$J$54:$IV$54,"="&amp;$K314)&lt;&gt;0,$L314,0)</f>
        <v>0</v>
      </c>
      <c r="BK314" s="61">
        <f>IF(COUNTIF(Setup_Hierarchy!$J$55:$IV$55,"="&amp;$K314)&lt;&gt;0,$L314,0)</f>
        <v>0</v>
      </c>
      <c r="BL314" s="61">
        <f>IF(COUNTIF(Setup_Hierarchy!$J$56:$IV$56,"="&amp;$K314)&lt;&gt;0,$L314,0)</f>
        <v>0</v>
      </c>
      <c r="BM314" s="61">
        <f>IF(COUNTIF(Setup_Hierarchy!$J$57:$IV$57,"="&amp;$K314)&lt;&gt;0,$L314,0)</f>
        <v>0</v>
      </c>
      <c r="BN314" s="61">
        <f>IF(COUNTIF(Setup_Hierarchy!$J$58:$IV$58,"="&amp;$K314)&lt;&gt;0,$L314,0)</f>
        <v>0</v>
      </c>
      <c r="BO314" s="61">
        <f>IF(COUNTIF(Setup_Hierarchy!$J$59:$IV$59,"="&amp;$K314)&lt;&gt;0,$L314,0)</f>
        <v>-32.32</v>
      </c>
      <c r="BP314" s="61">
        <f>IF(COUNTIF(Setup_Hierarchy!$J$60:$IV$60,"="&amp;$K314)&lt;&gt;0,$L314,0)</f>
        <v>-32.32</v>
      </c>
      <c r="BQ314" s="61">
        <f>IF(COUNTIF(Setup_Hierarchy!$J$61:$IV$61,"="&amp;$K314)&lt;&gt;0,$L314,0)</f>
        <v>-32.32</v>
      </c>
      <c r="BR314" s="61">
        <f>IF(COUNTIF(Setup_Hierarchy!$J$62:$IV$62,"="&amp;$K314)&lt;&gt;0,$L314,0)</f>
        <v>0</v>
      </c>
      <c r="BS314" s="61">
        <f>IF(COUNTIF(Setup_Hierarchy!$J$63:$IV$63,"="&amp;$K314)&lt;&gt;0,$L314,0)</f>
        <v>0</v>
      </c>
      <c r="BT314" s="61">
        <f>IF(COUNTIF(Setup_Hierarchy!$J$64:$IV$64,"="&amp;$K314)&lt;&gt;0,$L314,0)</f>
        <v>0</v>
      </c>
      <c r="BU314" s="61">
        <f>IF(COUNTIF(Setup_Hierarchy!$J$65:$IV$65,"="&amp;$K314)&lt;&gt;0,$L314,0)</f>
        <v>0</v>
      </c>
      <c r="BV314" s="61">
        <f>IF(COUNTIF(Setup_Hierarchy!$J$66:$IV$66,"="&amp;$K314)&lt;&gt;0,$L314,0)</f>
        <v>0</v>
      </c>
      <c r="BW314" s="61">
        <f>IF(COUNTIF(Setup_Hierarchy!$J$67:$IV$67,"="&amp;$K314)&lt;&gt;0,$L314,0)</f>
        <v>0</v>
      </c>
      <c r="BX314" s="61">
        <f>IF(COUNTIF(Setup_Hierarchy!$J$68:$IV$68,"="&amp;$K314)&lt;&gt;0,$L314,0)</f>
        <v>0</v>
      </c>
      <c r="BY314" s="61">
        <f>IF(COUNTIF(Setup_Hierarchy!$J$69:$IV$69,"="&amp;$K314)&lt;&gt;0,$L314,0)</f>
        <v>0</v>
      </c>
      <c r="BZ314" s="61">
        <f>IF(COUNTIF(Setup_Hierarchy!$J$70:$IV$70,"="&amp;$K314)&lt;&gt;0,$L314,0)</f>
        <v>0</v>
      </c>
      <c r="CA314" s="61">
        <f>IF(COUNTIF(Setup_Hierarchy!$J$71:$IV$71,"="&amp;$K314)&lt;&gt;0,$L314,0)</f>
        <v>0</v>
      </c>
      <c r="CB314" s="61">
        <f>IF(COUNTIF(Setup_Hierarchy!$J$72:$IV$72,"="&amp;$K314)&lt;&gt;0,$L314,0)</f>
        <v>0</v>
      </c>
      <c r="CC314" s="61">
        <f>IF(COUNTIF(Setup_Hierarchy!$J$73:$IV$73,"="&amp;$K314)&lt;&gt;0,$L314,0)</f>
        <v>0</v>
      </c>
      <c r="CD314" s="61">
        <f>IF(COUNTIF(Setup_Hierarchy!$J$74:$IV$74,"="&amp;$K314)&lt;&gt;0,$L314,0)</f>
        <v>0</v>
      </c>
      <c r="CE314" s="61">
        <f>IF(COUNTIF(Setup_Hierarchy!$J$75:$IV$75,"="&amp;$K314)&lt;&gt;0,$L314,0)</f>
        <v>0</v>
      </c>
      <c r="CF314" s="61">
        <f>IF(COUNTIF(Setup_Hierarchy!$J$76:$IV$76,"="&amp;$K314)&lt;&gt;0,$L314,0)</f>
        <v>0</v>
      </c>
      <c r="CG314" s="61">
        <f>IF(COUNTIF(Setup_Hierarchy!$J$77:$IV$77,"="&amp;$K314)&lt;&gt;0,$L314,0)</f>
        <v>0</v>
      </c>
      <c r="CH314" s="61">
        <f>IF(COUNTIF(Setup_Hierarchy!$J$78:$IV$78,"="&amp;$K314)&lt;&gt;0,$L314,0)</f>
        <v>0</v>
      </c>
      <c r="CI314" s="61">
        <f>IF(COUNTIF(Setup_Hierarchy!$J$79:$IV$79,"="&amp;$K314)&lt;&gt;0,$L314,0)</f>
        <v>0</v>
      </c>
      <c r="CJ314" s="61">
        <f>IF(COUNTIF(Setup_Hierarchy!$J$80:$IV$80,"="&amp;$K314)&lt;&gt;0,$L314,0)</f>
        <v>0</v>
      </c>
      <c r="CK314" s="61">
        <f>IF(COUNTIF(Setup_Hierarchy!$J$81:$IV$81,"="&amp;$K314)&lt;&gt;0,$L314,0)</f>
        <v>0</v>
      </c>
      <c r="CL314" s="61">
        <f>IF(COUNTIF(Setup_Hierarchy!$J$82:$IV$82,"="&amp;$K314)&lt;&gt;0,$L314,0)</f>
        <v>0</v>
      </c>
      <c r="CM314" s="61">
        <f>IF(COUNTIF(Setup_Hierarchy!$J$83:$IV$83,"="&amp;$K314)&lt;&gt;0,$L314,0)</f>
        <v>0</v>
      </c>
      <c r="CN314" s="61">
        <f>IF(COUNTIF(Setup_Hierarchy!$J$84:$IV$84,"="&amp;$K314)&lt;&gt;0,$L314,0)</f>
        <v>0</v>
      </c>
      <c r="CO314" s="61">
        <f>IF(COUNTIF(Setup_Hierarchy!$J$85:$IV$85,"="&amp;$K314)&lt;&gt;0,$L314,0)</f>
        <v>0</v>
      </c>
      <c r="CP314" s="61">
        <f>IF(COUNTIF(Setup_Hierarchy!$J$86:$IV$86,"="&amp;$K314)&lt;&gt;0,$L314,0)</f>
        <v>0</v>
      </c>
      <c r="CQ314" s="61">
        <f>IF(COUNTIF(Setup_Hierarchy!$J$87:$IV$87,"="&amp;$K314)&lt;&gt;0,$L314,0)</f>
        <v>0</v>
      </c>
      <c r="CR314" s="61">
        <f>IF(COUNTIF(Setup_Hierarchy!$J$88:$IV$88,"="&amp;$K314)&lt;&gt;0,$L314,0)</f>
        <v>0</v>
      </c>
      <c r="CS314" s="61">
        <f>IF(COUNTIF(Setup_Hierarchy!$J$89:$IV$89,"="&amp;$K314)&lt;&gt;0,$L314,0)</f>
        <v>0</v>
      </c>
      <c r="CT314" s="61">
        <f>IF(COUNTIF(Setup_Hierarchy!$J$90:$IV$90,"="&amp;$K314)&lt;&gt;0,$L314,0)</f>
        <v>0</v>
      </c>
      <c r="CU314" s="61">
        <f>IF(COUNTIF(Setup_Hierarchy!$J$91:$IV$91,"="&amp;$K314)&lt;&gt;0,$L314,0)</f>
        <v>0</v>
      </c>
      <c r="CV314" s="61">
        <f>IF(COUNTIF(Setup_Hierarchy!$J$92:$IV$92,"="&amp;$K314)&lt;&gt;0,$L314,0)</f>
        <v>0</v>
      </c>
      <c r="CW314" s="61">
        <f>IF(COUNTIF(Setup_Hierarchy!$J$93:$IV$93,"="&amp;$K314)&lt;&gt;0,$L314,0)</f>
        <v>0</v>
      </c>
      <c r="CX314" s="61">
        <f>IF(COUNTIF(Setup_Hierarchy!$J$94:$IV$94,"="&amp;$K314)&lt;&gt;0,$L314,0)</f>
        <v>0</v>
      </c>
      <c r="CY314" s="61">
        <f>IF(COUNTIF(Setup_Hierarchy!$J$95:$IV$95,"="&amp;$K314)&lt;&gt;0,$L314,0)</f>
        <v>0</v>
      </c>
      <c r="CZ314" s="61">
        <f>IF(COUNTIF(Setup_Hierarchy!$J$96:$IV$96,"="&amp;$K314)&lt;&gt;0,$L314,0)</f>
        <v>0</v>
      </c>
      <c r="DA314" s="61">
        <f>IF(COUNTIF(Setup_Hierarchy!$J$97:$IV$97,"="&amp;$K314)&lt;&gt;0,$L314,0)</f>
        <v>0</v>
      </c>
      <c r="DB314" s="61">
        <f>IF(COUNTIF(Setup_Hierarchy!$J$98:$IV$98,"="&amp;$K314)&lt;&gt;0,$L314,0)</f>
        <v>0</v>
      </c>
      <c r="DC314" s="61">
        <f>IF(COUNTIF(Setup_Hierarchy!$J$99:$IV$99,"="&amp;$K314)&lt;&gt;0,$L314,0)</f>
        <v>0</v>
      </c>
      <c r="DD314" s="61">
        <f>IF(COUNTIF(Setup_Hierarchy!$J$100:$IV$100,"="&amp;$K314)&lt;&gt;0,$L314,0)</f>
        <v>0</v>
      </c>
      <c r="DE314" s="61">
        <f>IF(COUNTIF(Setup_Hierarchy!$J$101:$IV$101,"="&amp;$K314)&lt;&gt;0,$L314,0)</f>
        <v>0</v>
      </c>
      <c r="DF314" s="61">
        <f>IF(COUNTIF(Setup_Hierarchy!$J$102:$IV$102,"="&amp;$K314)&lt;&gt;0,$L314,0)</f>
        <v>0</v>
      </c>
      <c r="DG314" s="61">
        <f>IF(COUNTIF(Setup_Hierarchy!$J$103:$IV$103,"="&amp;$K314)&lt;&gt;0,$L314,0)</f>
        <v>0</v>
      </c>
      <c r="DH314" s="61">
        <f>IF(COUNTIF(Setup_Hierarchy!$J$104:$IV$104,"="&amp;$K314)&lt;&gt;0,$L314,0)</f>
        <v>0</v>
      </c>
      <c r="DI314" s="61">
        <f>IF(COUNTIF(Setup_Hierarchy!$J$105:$IV$105,"="&amp;$K314)&lt;&gt;0,$L314,0)</f>
        <v>0</v>
      </c>
      <c r="DJ314" s="61">
        <f>IF(COUNTIF(Setup_Hierarchy!$J$106:$IV$106,"="&amp;$K314)&lt;&gt;0,$L314,0)</f>
        <v>0</v>
      </c>
      <c r="DK314" s="61">
        <f>IF(COUNTIF(Setup_Hierarchy!$J$107:$IV$107,"="&amp;$K314)&lt;&gt;0,$L314,0)</f>
        <v>0</v>
      </c>
      <c r="DL314" s="61">
        <f>IF(COUNTIF(Setup_Hierarchy!$J$108:$IV$108,"="&amp;$K314)&lt;&gt;0,$L314,0)</f>
        <v>0</v>
      </c>
      <c r="DM314" s="61">
        <f>IF(COUNTIF(Setup_Hierarchy!$J$109:$IV$109,"="&amp;$K314)&lt;&gt;0,$L314,0)</f>
        <v>0</v>
      </c>
      <c r="DN314" s="61">
        <f>IF(COUNTIF(Setup_Hierarchy!$J$110:$IV$110,"="&amp;$K314)&lt;&gt;0,$L314,0)</f>
        <v>0</v>
      </c>
      <c r="DO314" s="61">
        <f>IF(COUNTIF(Setup_Hierarchy!$J$111:$IV$111,"="&amp;$K314)&lt;&gt;0,$L314,0)</f>
        <v>0</v>
      </c>
      <c r="DP314" s="61">
        <f>IF(COUNTIF(Setup_Hierarchy!$J$112:$IV$112,"="&amp;$K314)&lt;&gt;0,$L314,0)</f>
        <v>0</v>
      </c>
      <c r="DQ314" s="61">
        <f>IF(COUNTIF(Setup_Hierarchy!$J$113:$IV$113,"="&amp;$K314)&lt;&gt;0,$L314,0)</f>
        <v>0</v>
      </c>
      <c r="DR314" s="61">
        <f>IF(COUNTIF(Setup_Hierarchy!$J$114:$IV$114,"="&amp;$K314)&lt;&gt;0,$L314,0)</f>
        <v>0</v>
      </c>
      <c r="DS314" s="61">
        <f>IF(COUNTIF(Setup_Hierarchy!$J$115:$IV$115,"="&amp;$K314)&lt;&gt;0,$L314,0)</f>
        <v>0</v>
      </c>
      <c r="DT314" s="61">
        <f>IF(COUNTIF(Setup_Hierarchy!$J$116:$IV$116,"="&amp;$K314)&lt;&gt;0,$L314,0)</f>
        <v>0</v>
      </c>
    </row>
    <row r="315" spans="2:124" x14ac:dyDescent="0.2">
      <c r="B315" t="s">
        <v>43</v>
      </c>
      <c r="C315">
        <v>435</v>
      </c>
      <c r="D315" t="s">
        <v>16</v>
      </c>
      <c r="E315" t="s">
        <v>369</v>
      </c>
      <c r="F315" t="s">
        <v>526</v>
      </c>
      <c r="G315" t="s">
        <v>523</v>
      </c>
      <c r="H315" t="s">
        <v>12</v>
      </c>
      <c r="I315">
        <v>0.49225799999999997</v>
      </c>
      <c r="J315">
        <v>0.29210399999999997</v>
      </c>
      <c r="K315">
        <v>638</v>
      </c>
      <c r="L315">
        <v>-114.01</v>
      </c>
      <c r="M315" s="61">
        <f>IF(COUNTIF(Setup_Hierarchy!$J$5:$IV$5,"="&amp;$K315)&lt;&gt;0,$L315,0)</f>
        <v>-114.01</v>
      </c>
      <c r="N315" s="61">
        <f>IF(COUNTIF(Setup_Hierarchy!$J$6:$IV$6,"="&amp;$K315)&lt;&gt;0,$L315,0)</f>
        <v>-114.01</v>
      </c>
      <c r="O315" s="61">
        <f>IF(COUNTIF(Setup_Hierarchy!$J$7:$IV$7,"="&amp;$K315)&lt;&gt;0,$L315,0)</f>
        <v>-114.01</v>
      </c>
      <c r="P315" s="61">
        <f>IF(COUNTIF(Setup_Hierarchy!$J$8:$IV$8,"="&amp;$K315)&lt;&gt;0,$L315,0)</f>
        <v>0</v>
      </c>
      <c r="Q315" s="61">
        <f>IF(COUNTIF(Setup_Hierarchy!$J$9:$IV$9,"="&amp;$K315)&lt;&gt;0,$L315,0)</f>
        <v>0</v>
      </c>
      <c r="R315" s="61">
        <f>IF(COUNTIF(Setup_Hierarchy!$J$10:$IV$10,"="&amp;$K315)&lt;&gt;0,$L315,0)</f>
        <v>0</v>
      </c>
      <c r="S315" s="61">
        <f>IF(COUNTIF(Setup_Hierarchy!$J$11:$IV$11,"="&amp;$K315)&lt;&gt;0,$L315,0)</f>
        <v>0</v>
      </c>
      <c r="T315" s="61">
        <f>IF(COUNTIF(Setup_Hierarchy!$J$12:$IV$12,"="&amp;$K315)&lt;&gt;0,$L315,0)</f>
        <v>0</v>
      </c>
      <c r="U315" s="61">
        <f>IF(COUNTIF(Setup_Hierarchy!$J$13:$IV$13,"="&amp;$K315)&lt;&gt;0,$L315,0)</f>
        <v>0</v>
      </c>
      <c r="V315" s="61">
        <f>IF(COUNTIF(Setup_Hierarchy!$J$14:$IV$14,"="&amp;$K315)&lt;&gt;0,$L315,0)</f>
        <v>0</v>
      </c>
      <c r="W315" s="61">
        <f>IF(COUNTIF(Setup_Hierarchy!$J$15:$IV$15,"="&amp;$K315)&lt;&gt;0,$L315,0)</f>
        <v>0</v>
      </c>
      <c r="X315" s="61">
        <f>IF(COUNTIF(Setup_Hierarchy!$J$16:$IV$16,"="&amp;$K315)&lt;&gt;0,$L315,0)</f>
        <v>0</v>
      </c>
      <c r="Y315" s="61">
        <f>IF(COUNTIF(Setup_Hierarchy!$J$17:$IV$17,"="&amp;$K315)&lt;&gt;0,$L315,0)</f>
        <v>0</v>
      </c>
      <c r="Z315" s="61">
        <f>IF(COUNTIF(Setup_Hierarchy!$J$18:$IV$18,"="&amp;$K315)&lt;&gt;0,$L315,0)</f>
        <v>0</v>
      </c>
      <c r="AA315" s="61">
        <f>IF(COUNTIF(Setup_Hierarchy!$J$19:$IV$19,"="&amp;$K315)&lt;&gt;0,$L315,0)</f>
        <v>0</v>
      </c>
      <c r="AB315" s="61">
        <f>IF(COUNTIF(Setup_Hierarchy!$J$20:$IV$20,"="&amp;$K315)&lt;&gt;0,$L315,0)</f>
        <v>0</v>
      </c>
      <c r="AC315" s="61">
        <f>IF(COUNTIF(Setup_Hierarchy!$J$21:$IV$21,"="&amp;$K315)&lt;&gt;0,$L315,0)</f>
        <v>0</v>
      </c>
      <c r="AD315" s="61">
        <f>IF(COUNTIF(Setup_Hierarchy!$J$22:$IV$22,"="&amp;$K315)&lt;&gt;0,$L315,0)</f>
        <v>0</v>
      </c>
      <c r="AE315" s="61">
        <f>IF(COUNTIF(Setup_Hierarchy!$J$23:$IV$23,"="&amp;$K315)&lt;&gt;0,$L315,0)</f>
        <v>0</v>
      </c>
      <c r="AF315" s="61">
        <f>IF(COUNTIF(Setup_Hierarchy!$J$24:$IV$24,"="&amp;$K315)&lt;&gt;0,$L315,0)</f>
        <v>0</v>
      </c>
      <c r="AG315" s="61">
        <f>IF(COUNTIF(Setup_Hierarchy!$J$25:$IV$25,"="&amp;$K315)&lt;&gt;0,$L315,0)</f>
        <v>0</v>
      </c>
      <c r="AH315" s="61">
        <f>IF(COUNTIF(Setup_Hierarchy!$J$26:$IV$26,"="&amp;$K315)&lt;&gt;0,$L315,0)</f>
        <v>0</v>
      </c>
      <c r="AI315" s="61">
        <f>IF(COUNTIF(Setup_Hierarchy!$J$27:$IV$27,"="&amp;$K315)&lt;&gt;0,$L315,0)</f>
        <v>0</v>
      </c>
      <c r="AJ315" s="61">
        <f>IF(COUNTIF(Setup_Hierarchy!$J$28:$IV$28,"="&amp;$K315)&lt;&gt;0,$L315,0)</f>
        <v>0</v>
      </c>
      <c r="AK315" s="61">
        <f>IF(COUNTIF(Setup_Hierarchy!$J$29:$IV$29,"="&amp;$K315)&lt;&gt;0,$L315,0)</f>
        <v>0</v>
      </c>
      <c r="AL315" s="61">
        <f>IF(COUNTIF(Setup_Hierarchy!$J$30:$IV$30,"="&amp;$K315)&lt;&gt;0,$L315,0)</f>
        <v>0</v>
      </c>
      <c r="AM315" s="61">
        <f>IF(COUNTIF(Setup_Hierarchy!$J$31:$IV$31,"="&amp;$K315)&lt;&gt;0,$L315,0)</f>
        <v>0</v>
      </c>
      <c r="AN315" s="61">
        <f>IF(COUNTIF(Setup_Hierarchy!$J$32:$IV$32,"="&amp;$K315)&lt;&gt;0,$L315,0)</f>
        <v>0</v>
      </c>
      <c r="AO315" s="61">
        <f>IF(COUNTIF(Setup_Hierarchy!$J$33:$IV$33,"="&amp;$K315)&lt;&gt;0,$L315,0)</f>
        <v>0</v>
      </c>
      <c r="AP315" s="61">
        <f>IF(COUNTIF(Setup_Hierarchy!$J$34:$IV$34,"="&amp;$K315)&lt;&gt;0,$L315,0)</f>
        <v>0</v>
      </c>
      <c r="AQ315" s="61">
        <f>IF(COUNTIF(Setup_Hierarchy!$J$35:$IV$35,"="&amp;$K315)&lt;&gt;0,$L315,0)</f>
        <v>0</v>
      </c>
      <c r="AR315" s="61">
        <f>IF(COUNTIF(Setup_Hierarchy!$J$36:$IV$36,"="&amp;$K315)&lt;&gt;0,$L315,0)</f>
        <v>0</v>
      </c>
      <c r="AS315" s="61">
        <f>IF(COUNTIF(Setup_Hierarchy!$J$37:$IV$37,"="&amp;$K315)&lt;&gt;0,$L315,0)</f>
        <v>0</v>
      </c>
      <c r="AT315" s="61">
        <f>IF(COUNTIF(Setup_Hierarchy!$J$38:$IV$38,"="&amp;$K315)&lt;&gt;0,$L315,0)</f>
        <v>0</v>
      </c>
      <c r="AU315" s="61">
        <f>IF(COUNTIF(Setup_Hierarchy!$J$39:$IV$39,"="&amp;$K315)&lt;&gt;0,$L315,0)</f>
        <v>0</v>
      </c>
      <c r="AV315" s="61">
        <f>IF(COUNTIF(Setup_Hierarchy!$J$40:$IV$40,"="&amp;$K315)&lt;&gt;0,$L315,0)</f>
        <v>0</v>
      </c>
      <c r="AW315" s="61">
        <f>IF(COUNTIF(Setup_Hierarchy!$J$41:$IV$41,"="&amp;$K315)&lt;&gt;0,$L315,0)</f>
        <v>0</v>
      </c>
      <c r="AX315" s="61">
        <f>IF(COUNTIF(Setup_Hierarchy!$J$42:$IV$42,"="&amp;$K315)&lt;&gt;0,$L315,0)</f>
        <v>0</v>
      </c>
      <c r="AY315" s="61">
        <f>IF(COUNTIF(Setup_Hierarchy!$J$43:$IV$43,"="&amp;$K315)&lt;&gt;0,$L315,0)</f>
        <v>0</v>
      </c>
      <c r="AZ315" s="61">
        <f>IF(COUNTIF(Setup_Hierarchy!$J$44:$IV$44,"="&amp;$K315)&lt;&gt;0,$L315,0)</f>
        <v>0</v>
      </c>
      <c r="BA315" s="61">
        <f>IF(COUNTIF(Setup_Hierarchy!$J$45:$IV$45,"="&amp;$K315)&lt;&gt;0,$L315,0)</f>
        <v>0</v>
      </c>
      <c r="BB315" s="61">
        <f>IF(COUNTIF(Setup_Hierarchy!$J$46:$IV$46,"="&amp;$K315)&lt;&gt;0,$L315,0)</f>
        <v>0</v>
      </c>
      <c r="BC315" s="61">
        <f>IF(COUNTIF(Setup_Hierarchy!$J$47:$IV$47,"="&amp;$K315)&lt;&gt;0,$L315,0)</f>
        <v>0</v>
      </c>
      <c r="BD315" s="61">
        <f>IF(COUNTIF(Setup_Hierarchy!$J$48:$IV$48,"="&amp;$K315)&lt;&gt;0,$L315,0)</f>
        <v>0</v>
      </c>
      <c r="BE315" s="61">
        <f>IF(COUNTIF(Setup_Hierarchy!$J$49:$IV$49,"="&amp;$K315)&lt;&gt;0,$L315,0)</f>
        <v>0</v>
      </c>
      <c r="BF315" s="61">
        <f>IF(COUNTIF(Setup_Hierarchy!$J$50:$IV$50,"="&amp;$K315)&lt;&gt;0,$L315,0)</f>
        <v>0</v>
      </c>
      <c r="BG315" s="61">
        <f>IF(COUNTIF(Setup_Hierarchy!$J$51:$IV$51,"="&amp;$K315)&lt;&gt;0,$L315,0)</f>
        <v>-114.01</v>
      </c>
      <c r="BH315" s="61">
        <f>IF(COUNTIF(Setup_Hierarchy!$J$52:$IV$52,"="&amp;$K315)&lt;&gt;0,$L315,0)</f>
        <v>0</v>
      </c>
      <c r="BI315" s="61">
        <f>IF(COUNTIF(Setup_Hierarchy!$J$53:$IV$53,"="&amp;$K315)&lt;&gt;0,$L315,0)</f>
        <v>0</v>
      </c>
      <c r="BJ315" s="61">
        <f>IF(COUNTIF(Setup_Hierarchy!$J$54:$IV$54,"="&amp;$K315)&lt;&gt;0,$L315,0)</f>
        <v>0</v>
      </c>
      <c r="BK315" s="61">
        <f>IF(COUNTIF(Setup_Hierarchy!$J$55:$IV$55,"="&amp;$K315)&lt;&gt;0,$L315,0)</f>
        <v>0</v>
      </c>
      <c r="BL315" s="61">
        <f>IF(COUNTIF(Setup_Hierarchy!$J$56:$IV$56,"="&amp;$K315)&lt;&gt;0,$L315,0)</f>
        <v>0</v>
      </c>
      <c r="BM315" s="61">
        <f>IF(COUNTIF(Setup_Hierarchy!$J$57:$IV$57,"="&amp;$K315)&lt;&gt;0,$L315,0)</f>
        <v>0</v>
      </c>
      <c r="BN315" s="61">
        <f>IF(COUNTIF(Setup_Hierarchy!$J$58:$IV$58,"="&amp;$K315)&lt;&gt;0,$L315,0)</f>
        <v>0</v>
      </c>
      <c r="BO315" s="61">
        <f>IF(COUNTIF(Setup_Hierarchy!$J$59:$IV$59,"="&amp;$K315)&lt;&gt;0,$L315,0)</f>
        <v>-114.01</v>
      </c>
      <c r="BP315" s="61">
        <f>IF(COUNTIF(Setup_Hierarchy!$J$60:$IV$60,"="&amp;$K315)&lt;&gt;0,$L315,0)</f>
        <v>0</v>
      </c>
      <c r="BQ315" s="61">
        <f>IF(COUNTIF(Setup_Hierarchy!$J$61:$IV$61,"="&amp;$K315)&lt;&gt;0,$L315,0)</f>
        <v>0</v>
      </c>
      <c r="BR315" s="61">
        <f>IF(COUNTIF(Setup_Hierarchy!$J$62:$IV$62,"="&amp;$K315)&lt;&gt;0,$L315,0)</f>
        <v>0</v>
      </c>
      <c r="BS315" s="61">
        <f>IF(COUNTIF(Setup_Hierarchy!$J$63:$IV$63,"="&amp;$K315)&lt;&gt;0,$L315,0)</f>
        <v>0</v>
      </c>
      <c r="BT315" s="61">
        <f>IF(COUNTIF(Setup_Hierarchy!$J$64:$IV$64,"="&amp;$K315)&lt;&gt;0,$L315,0)</f>
        <v>0</v>
      </c>
      <c r="BU315" s="61">
        <f>IF(COUNTIF(Setup_Hierarchy!$J$65:$IV$65,"="&amp;$K315)&lt;&gt;0,$L315,0)</f>
        <v>0</v>
      </c>
      <c r="BV315" s="61">
        <f>IF(COUNTIF(Setup_Hierarchy!$J$66:$IV$66,"="&amp;$K315)&lt;&gt;0,$L315,0)</f>
        <v>0</v>
      </c>
      <c r="BW315" s="61">
        <f>IF(COUNTIF(Setup_Hierarchy!$J$67:$IV$67,"="&amp;$K315)&lt;&gt;0,$L315,0)</f>
        <v>0</v>
      </c>
      <c r="BX315" s="61">
        <f>IF(COUNTIF(Setup_Hierarchy!$J$68:$IV$68,"="&amp;$K315)&lt;&gt;0,$L315,0)</f>
        <v>0</v>
      </c>
      <c r="BY315" s="61">
        <f>IF(COUNTIF(Setup_Hierarchy!$J$69:$IV$69,"="&amp;$K315)&lt;&gt;0,$L315,0)</f>
        <v>0</v>
      </c>
      <c r="BZ315" s="61">
        <f>IF(COUNTIF(Setup_Hierarchy!$J$70:$IV$70,"="&amp;$K315)&lt;&gt;0,$L315,0)</f>
        <v>0</v>
      </c>
      <c r="CA315" s="61">
        <f>IF(COUNTIF(Setup_Hierarchy!$J$71:$IV$71,"="&amp;$K315)&lt;&gt;0,$L315,0)</f>
        <v>0</v>
      </c>
      <c r="CB315" s="61">
        <f>IF(COUNTIF(Setup_Hierarchy!$J$72:$IV$72,"="&amp;$K315)&lt;&gt;0,$L315,0)</f>
        <v>0</v>
      </c>
      <c r="CC315" s="61">
        <f>IF(COUNTIF(Setup_Hierarchy!$J$73:$IV$73,"="&amp;$K315)&lt;&gt;0,$L315,0)</f>
        <v>0</v>
      </c>
      <c r="CD315" s="61">
        <f>IF(COUNTIF(Setup_Hierarchy!$J$74:$IV$74,"="&amp;$K315)&lt;&gt;0,$L315,0)</f>
        <v>0</v>
      </c>
      <c r="CE315" s="61">
        <f>IF(COUNTIF(Setup_Hierarchy!$J$75:$IV$75,"="&amp;$K315)&lt;&gt;0,$L315,0)</f>
        <v>0</v>
      </c>
      <c r="CF315" s="61">
        <f>IF(COUNTIF(Setup_Hierarchy!$J$76:$IV$76,"="&amp;$K315)&lt;&gt;0,$L315,0)</f>
        <v>0</v>
      </c>
      <c r="CG315" s="61">
        <f>IF(COUNTIF(Setup_Hierarchy!$J$77:$IV$77,"="&amp;$K315)&lt;&gt;0,$L315,0)</f>
        <v>0</v>
      </c>
      <c r="CH315" s="61">
        <f>IF(COUNTIF(Setup_Hierarchy!$J$78:$IV$78,"="&amp;$K315)&lt;&gt;0,$L315,0)</f>
        <v>0</v>
      </c>
      <c r="CI315" s="61">
        <f>IF(COUNTIF(Setup_Hierarchy!$J$79:$IV$79,"="&amp;$K315)&lt;&gt;0,$L315,0)</f>
        <v>0</v>
      </c>
      <c r="CJ315" s="61">
        <f>IF(COUNTIF(Setup_Hierarchy!$J$80:$IV$80,"="&amp;$K315)&lt;&gt;0,$L315,0)</f>
        <v>0</v>
      </c>
      <c r="CK315" s="61">
        <f>IF(COUNTIF(Setup_Hierarchy!$J$81:$IV$81,"="&amp;$K315)&lt;&gt;0,$L315,0)</f>
        <v>0</v>
      </c>
      <c r="CL315" s="61">
        <f>IF(COUNTIF(Setup_Hierarchy!$J$82:$IV$82,"="&amp;$K315)&lt;&gt;0,$L315,0)</f>
        <v>0</v>
      </c>
      <c r="CM315" s="61">
        <f>IF(COUNTIF(Setup_Hierarchy!$J$83:$IV$83,"="&amp;$K315)&lt;&gt;0,$L315,0)</f>
        <v>0</v>
      </c>
      <c r="CN315" s="61">
        <f>IF(COUNTIF(Setup_Hierarchy!$J$84:$IV$84,"="&amp;$K315)&lt;&gt;0,$L315,0)</f>
        <v>-114.01</v>
      </c>
      <c r="CO315" s="61">
        <f>IF(COUNTIF(Setup_Hierarchy!$J$85:$IV$85,"="&amp;$K315)&lt;&gt;0,$L315,0)</f>
        <v>-114.01</v>
      </c>
      <c r="CP315" s="61">
        <f>IF(COUNTIF(Setup_Hierarchy!$J$86:$IV$86,"="&amp;$K315)&lt;&gt;0,$L315,0)</f>
        <v>0</v>
      </c>
      <c r="CQ315" s="61">
        <f>IF(COUNTIF(Setup_Hierarchy!$J$87:$IV$87,"="&amp;$K315)&lt;&gt;0,$L315,0)</f>
        <v>0</v>
      </c>
      <c r="CR315" s="61">
        <f>IF(COUNTIF(Setup_Hierarchy!$J$88:$IV$88,"="&amp;$K315)&lt;&gt;0,$L315,0)</f>
        <v>0</v>
      </c>
      <c r="CS315" s="61">
        <f>IF(COUNTIF(Setup_Hierarchy!$J$89:$IV$89,"="&amp;$K315)&lt;&gt;0,$L315,0)</f>
        <v>0</v>
      </c>
      <c r="CT315" s="61">
        <f>IF(COUNTIF(Setup_Hierarchy!$J$90:$IV$90,"="&amp;$K315)&lt;&gt;0,$L315,0)</f>
        <v>0</v>
      </c>
      <c r="CU315" s="61">
        <f>IF(COUNTIF(Setup_Hierarchy!$J$91:$IV$91,"="&amp;$K315)&lt;&gt;0,$L315,0)</f>
        <v>0</v>
      </c>
      <c r="CV315" s="61">
        <f>IF(COUNTIF(Setup_Hierarchy!$J$92:$IV$92,"="&amp;$K315)&lt;&gt;0,$L315,0)</f>
        <v>0</v>
      </c>
      <c r="CW315" s="61">
        <f>IF(COUNTIF(Setup_Hierarchy!$J$93:$IV$93,"="&amp;$K315)&lt;&gt;0,$L315,0)</f>
        <v>0</v>
      </c>
      <c r="CX315" s="61">
        <f>IF(COUNTIF(Setup_Hierarchy!$J$94:$IV$94,"="&amp;$K315)&lt;&gt;0,$L315,0)</f>
        <v>0</v>
      </c>
      <c r="CY315" s="61">
        <f>IF(COUNTIF(Setup_Hierarchy!$J$95:$IV$95,"="&amp;$K315)&lt;&gt;0,$L315,0)</f>
        <v>0</v>
      </c>
      <c r="CZ315" s="61">
        <f>IF(COUNTIF(Setup_Hierarchy!$J$96:$IV$96,"="&amp;$K315)&lt;&gt;0,$L315,0)</f>
        <v>0</v>
      </c>
      <c r="DA315" s="61">
        <f>IF(COUNTIF(Setup_Hierarchy!$J$97:$IV$97,"="&amp;$K315)&lt;&gt;0,$L315,0)</f>
        <v>0</v>
      </c>
      <c r="DB315" s="61">
        <f>IF(COUNTIF(Setup_Hierarchy!$J$98:$IV$98,"="&amp;$K315)&lt;&gt;0,$L315,0)</f>
        <v>0</v>
      </c>
      <c r="DC315" s="61">
        <f>IF(COUNTIF(Setup_Hierarchy!$J$99:$IV$99,"="&amp;$K315)&lt;&gt;0,$L315,0)</f>
        <v>0</v>
      </c>
      <c r="DD315" s="61">
        <f>IF(COUNTIF(Setup_Hierarchy!$J$100:$IV$100,"="&amp;$K315)&lt;&gt;0,$L315,0)</f>
        <v>0</v>
      </c>
      <c r="DE315" s="61">
        <f>IF(COUNTIF(Setup_Hierarchy!$J$101:$IV$101,"="&amp;$K315)&lt;&gt;0,$L315,0)</f>
        <v>0</v>
      </c>
      <c r="DF315" s="61">
        <f>IF(COUNTIF(Setup_Hierarchy!$J$102:$IV$102,"="&amp;$K315)&lt;&gt;0,$L315,0)</f>
        <v>0</v>
      </c>
      <c r="DG315" s="61">
        <f>IF(COUNTIF(Setup_Hierarchy!$J$103:$IV$103,"="&amp;$K315)&lt;&gt;0,$L315,0)</f>
        <v>0</v>
      </c>
      <c r="DH315" s="61">
        <f>IF(COUNTIF(Setup_Hierarchy!$J$104:$IV$104,"="&amp;$K315)&lt;&gt;0,$L315,0)</f>
        <v>0</v>
      </c>
      <c r="DI315" s="61">
        <f>IF(COUNTIF(Setup_Hierarchy!$J$105:$IV$105,"="&amp;$K315)&lt;&gt;0,$L315,0)</f>
        <v>0</v>
      </c>
      <c r="DJ315" s="61">
        <f>IF(COUNTIF(Setup_Hierarchy!$J$106:$IV$106,"="&amp;$K315)&lt;&gt;0,$L315,0)</f>
        <v>0</v>
      </c>
      <c r="DK315" s="61">
        <f>IF(COUNTIF(Setup_Hierarchy!$J$107:$IV$107,"="&amp;$K315)&lt;&gt;0,$L315,0)</f>
        <v>0</v>
      </c>
      <c r="DL315" s="61">
        <f>IF(COUNTIF(Setup_Hierarchy!$J$108:$IV$108,"="&amp;$K315)&lt;&gt;0,$L315,0)</f>
        <v>0</v>
      </c>
      <c r="DM315" s="61">
        <f>IF(COUNTIF(Setup_Hierarchy!$J$109:$IV$109,"="&amp;$K315)&lt;&gt;0,$L315,0)</f>
        <v>0</v>
      </c>
      <c r="DN315" s="61">
        <f>IF(COUNTIF(Setup_Hierarchy!$J$110:$IV$110,"="&amp;$K315)&lt;&gt;0,$L315,0)</f>
        <v>0</v>
      </c>
      <c r="DO315" s="61">
        <f>IF(COUNTIF(Setup_Hierarchy!$J$111:$IV$111,"="&amp;$K315)&lt;&gt;0,$L315,0)</f>
        <v>0</v>
      </c>
      <c r="DP315" s="61">
        <f>IF(COUNTIF(Setup_Hierarchy!$J$112:$IV$112,"="&amp;$K315)&lt;&gt;0,$L315,0)</f>
        <v>0</v>
      </c>
      <c r="DQ315" s="61">
        <f>IF(COUNTIF(Setup_Hierarchy!$J$113:$IV$113,"="&amp;$K315)&lt;&gt;0,$L315,0)</f>
        <v>0</v>
      </c>
      <c r="DR315" s="61">
        <f>IF(COUNTIF(Setup_Hierarchy!$J$114:$IV$114,"="&amp;$K315)&lt;&gt;0,$L315,0)</f>
        <v>0</v>
      </c>
      <c r="DS315" s="61">
        <f>IF(COUNTIF(Setup_Hierarchy!$J$115:$IV$115,"="&amp;$K315)&lt;&gt;0,$L315,0)</f>
        <v>0</v>
      </c>
      <c r="DT315" s="61">
        <f>IF(COUNTIF(Setup_Hierarchy!$J$116:$IV$116,"="&amp;$K315)&lt;&gt;0,$L315,0)</f>
        <v>0</v>
      </c>
    </row>
    <row r="316" spans="2:124" x14ac:dyDescent="0.2">
      <c r="B316" t="s">
        <v>43</v>
      </c>
      <c r="C316">
        <v>435</v>
      </c>
      <c r="D316" t="s">
        <v>16</v>
      </c>
      <c r="E316" t="s">
        <v>369</v>
      </c>
      <c r="F316" t="s">
        <v>526</v>
      </c>
      <c r="G316" t="s">
        <v>523</v>
      </c>
      <c r="H316" t="s">
        <v>12</v>
      </c>
      <c r="I316">
        <v>0.49225799999999997</v>
      </c>
      <c r="J316">
        <v>0.29210399999999997</v>
      </c>
      <c r="K316">
        <v>677</v>
      </c>
      <c r="L316">
        <v>-614.51</v>
      </c>
      <c r="M316" s="61">
        <f>IF(COUNTIF(Setup_Hierarchy!$J$5:$IV$5,"="&amp;$K316)&lt;&gt;0,$L316,0)</f>
        <v>-614.51</v>
      </c>
      <c r="N316" s="61">
        <f>IF(COUNTIF(Setup_Hierarchy!$J$6:$IV$6,"="&amp;$K316)&lt;&gt;0,$L316,0)</f>
        <v>-614.51</v>
      </c>
      <c r="O316" s="61">
        <f>IF(COUNTIF(Setup_Hierarchy!$J$7:$IV$7,"="&amp;$K316)&lt;&gt;0,$L316,0)</f>
        <v>-614.51</v>
      </c>
      <c r="P316" s="61">
        <f>IF(COUNTIF(Setup_Hierarchy!$J$8:$IV$8,"="&amp;$K316)&lt;&gt;0,$L316,0)</f>
        <v>-614.51</v>
      </c>
      <c r="Q316" s="61">
        <f>IF(COUNTIF(Setup_Hierarchy!$J$9:$IV$9,"="&amp;$K316)&lt;&gt;0,$L316,0)</f>
        <v>-614.51</v>
      </c>
      <c r="R316" s="61">
        <f>IF(COUNTIF(Setup_Hierarchy!$J$10:$IV$10,"="&amp;$K316)&lt;&gt;0,$L316,0)</f>
        <v>0</v>
      </c>
      <c r="S316" s="61">
        <f>IF(COUNTIF(Setup_Hierarchy!$J$11:$IV$11,"="&amp;$K316)&lt;&gt;0,$L316,0)</f>
        <v>0</v>
      </c>
      <c r="T316" s="61">
        <f>IF(COUNTIF(Setup_Hierarchy!$J$12:$IV$12,"="&amp;$K316)&lt;&gt;0,$L316,0)</f>
        <v>0</v>
      </c>
      <c r="U316" s="61">
        <f>IF(COUNTIF(Setup_Hierarchy!$J$13:$IV$13,"="&amp;$K316)&lt;&gt;0,$L316,0)</f>
        <v>0</v>
      </c>
      <c r="V316" s="61">
        <f>IF(COUNTIF(Setup_Hierarchy!$J$14:$IV$14,"="&amp;$K316)&lt;&gt;0,$L316,0)</f>
        <v>0</v>
      </c>
      <c r="W316" s="61">
        <f>IF(COUNTIF(Setup_Hierarchy!$J$15:$IV$15,"="&amp;$K316)&lt;&gt;0,$L316,0)</f>
        <v>0</v>
      </c>
      <c r="X316" s="61">
        <f>IF(COUNTIF(Setup_Hierarchy!$J$16:$IV$16,"="&amp;$K316)&lt;&gt;0,$L316,0)</f>
        <v>0</v>
      </c>
      <c r="Y316" s="61">
        <f>IF(COUNTIF(Setup_Hierarchy!$J$17:$IV$17,"="&amp;$K316)&lt;&gt;0,$L316,0)</f>
        <v>0</v>
      </c>
      <c r="Z316" s="61">
        <f>IF(COUNTIF(Setup_Hierarchy!$J$18:$IV$18,"="&amp;$K316)&lt;&gt;0,$L316,0)</f>
        <v>0</v>
      </c>
      <c r="AA316" s="61">
        <f>IF(COUNTIF(Setup_Hierarchy!$J$19:$IV$19,"="&amp;$K316)&lt;&gt;0,$L316,0)</f>
        <v>0</v>
      </c>
      <c r="AB316" s="61">
        <f>IF(COUNTIF(Setup_Hierarchy!$J$20:$IV$20,"="&amp;$K316)&lt;&gt;0,$L316,0)</f>
        <v>0</v>
      </c>
      <c r="AC316" s="61">
        <f>IF(COUNTIF(Setup_Hierarchy!$J$21:$IV$21,"="&amp;$K316)&lt;&gt;0,$L316,0)</f>
        <v>-614.51</v>
      </c>
      <c r="AD316" s="61">
        <f>IF(COUNTIF(Setup_Hierarchy!$J$22:$IV$22,"="&amp;$K316)&lt;&gt;0,$L316,0)</f>
        <v>-614.51</v>
      </c>
      <c r="AE316" s="61">
        <f>IF(COUNTIF(Setup_Hierarchy!$J$23:$IV$23,"="&amp;$K316)&lt;&gt;0,$L316,0)</f>
        <v>0</v>
      </c>
      <c r="AF316" s="61">
        <f>IF(COUNTIF(Setup_Hierarchy!$J$24:$IV$24,"="&amp;$K316)&lt;&gt;0,$L316,0)</f>
        <v>0</v>
      </c>
      <c r="AG316" s="61">
        <f>IF(COUNTIF(Setup_Hierarchy!$J$25:$IV$25,"="&amp;$K316)&lt;&gt;0,$L316,0)</f>
        <v>0</v>
      </c>
      <c r="AH316" s="61">
        <f>IF(COUNTIF(Setup_Hierarchy!$J$26:$IV$26,"="&amp;$K316)&lt;&gt;0,$L316,0)</f>
        <v>0</v>
      </c>
      <c r="AI316" s="61">
        <f>IF(COUNTIF(Setup_Hierarchy!$J$27:$IV$27,"="&amp;$K316)&lt;&gt;0,$L316,0)</f>
        <v>0</v>
      </c>
      <c r="AJ316" s="61">
        <f>IF(COUNTIF(Setup_Hierarchy!$J$28:$IV$28,"="&amp;$K316)&lt;&gt;0,$L316,0)</f>
        <v>0</v>
      </c>
      <c r="AK316" s="61">
        <f>IF(COUNTIF(Setup_Hierarchy!$J$29:$IV$29,"="&amp;$K316)&lt;&gt;0,$L316,0)</f>
        <v>0</v>
      </c>
      <c r="AL316" s="61">
        <f>IF(COUNTIF(Setup_Hierarchy!$J$30:$IV$30,"="&amp;$K316)&lt;&gt;0,$L316,0)</f>
        <v>0</v>
      </c>
      <c r="AM316" s="61">
        <f>IF(COUNTIF(Setup_Hierarchy!$J$31:$IV$31,"="&amp;$K316)&lt;&gt;0,$L316,0)</f>
        <v>0</v>
      </c>
      <c r="AN316" s="61">
        <f>IF(COUNTIF(Setup_Hierarchy!$J$32:$IV$32,"="&amp;$K316)&lt;&gt;0,$L316,0)</f>
        <v>0</v>
      </c>
      <c r="AO316" s="61">
        <f>IF(COUNTIF(Setup_Hierarchy!$J$33:$IV$33,"="&amp;$K316)&lt;&gt;0,$L316,0)</f>
        <v>0</v>
      </c>
      <c r="AP316" s="61">
        <f>IF(COUNTIF(Setup_Hierarchy!$J$34:$IV$34,"="&amp;$K316)&lt;&gt;0,$L316,0)</f>
        <v>0</v>
      </c>
      <c r="AQ316" s="61">
        <f>IF(COUNTIF(Setup_Hierarchy!$J$35:$IV$35,"="&amp;$K316)&lt;&gt;0,$L316,0)</f>
        <v>0</v>
      </c>
      <c r="AR316" s="61">
        <f>IF(COUNTIF(Setup_Hierarchy!$J$36:$IV$36,"="&amp;$K316)&lt;&gt;0,$L316,0)</f>
        <v>0</v>
      </c>
      <c r="AS316" s="61">
        <f>IF(COUNTIF(Setup_Hierarchy!$J$37:$IV$37,"="&amp;$K316)&lt;&gt;0,$L316,0)</f>
        <v>0</v>
      </c>
      <c r="AT316" s="61">
        <f>IF(COUNTIF(Setup_Hierarchy!$J$38:$IV$38,"="&amp;$K316)&lt;&gt;0,$L316,0)</f>
        <v>0</v>
      </c>
      <c r="AU316" s="61">
        <f>IF(COUNTIF(Setup_Hierarchy!$J$39:$IV$39,"="&amp;$K316)&lt;&gt;0,$L316,0)</f>
        <v>0</v>
      </c>
      <c r="AV316" s="61">
        <f>IF(COUNTIF(Setup_Hierarchy!$J$40:$IV$40,"="&amp;$K316)&lt;&gt;0,$L316,0)</f>
        <v>0</v>
      </c>
      <c r="AW316" s="61">
        <f>IF(COUNTIF(Setup_Hierarchy!$J$41:$IV$41,"="&amp;$K316)&lt;&gt;0,$L316,0)</f>
        <v>0</v>
      </c>
      <c r="AX316" s="61">
        <f>IF(COUNTIF(Setup_Hierarchy!$J$42:$IV$42,"="&amp;$K316)&lt;&gt;0,$L316,0)</f>
        <v>0</v>
      </c>
      <c r="AY316" s="61">
        <f>IF(COUNTIF(Setup_Hierarchy!$J$43:$IV$43,"="&amp;$K316)&lt;&gt;0,$L316,0)</f>
        <v>0</v>
      </c>
      <c r="AZ316" s="61">
        <f>IF(COUNTIF(Setup_Hierarchy!$J$44:$IV$44,"="&amp;$K316)&lt;&gt;0,$L316,0)</f>
        <v>0</v>
      </c>
      <c r="BA316" s="61">
        <f>IF(COUNTIF(Setup_Hierarchy!$J$45:$IV$45,"="&amp;$K316)&lt;&gt;0,$L316,0)</f>
        <v>0</v>
      </c>
      <c r="BB316" s="61">
        <f>IF(COUNTIF(Setup_Hierarchy!$J$46:$IV$46,"="&amp;$K316)&lt;&gt;0,$L316,0)</f>
        <v>0</v>
      </c>
      <c r="BC316" s="61">
        <f>IF(COUNTIF(Setup_Hierarchy!$J$47:$IV$47,"="&amp;$K316)&lt;&gt;0,$L316,0)</f>
        <v>0</v>
      </c>
      <c r="BD316" s="61">
        <f>IF(COUNTIF(Setup_Hierarchy!$J$48:$IV$48,"="&amp;$K316)&lt;&gt;0,$L316,0)</f>
        <v>0</v>
      </c>
      <c r="BE316" s="61">
        <f>IF(COUNTIF(Setup_Hierarchy!$J$49:$IV$49,"="&amp;$K316)&lt;&gt;0,$L316,0)</f>
        <v>0</v>
      </c>
      <c r="BF316" s="61">
        <f>IF(COUNTIF(Setup_Hierarchy!$J$50:$IV$50,"="&amp;$K316)&lt;&gt;0,$L316,0)</f>
        <v>0</v>
      </c>
      <c r="BG316" s="61">
        <f>IF(COUNTIF(Setup_Hierarchy!$J$51:$IV$51,"="&amp;$K316)&lt;&gt;0,$L316,0)</f>
        <v>0</v>
      </c>
      <c r="BH316" s="61">
        <f>IF(COUNTIF(Setup_Hierarchy!$J$52:$IV$52,"="&amp;$K316)&lt;&gt;0,$L316,0)</f>
        <v>0</v>
      </c>
      <c r="BI316" s="61">
        <f>IF(COUNTIF(Setup_Hierarchy!$J$53:$IV$53,"="&amp;$K316)&lt;&gt;0,$L316,0)</f>
        <v>0</v>
      </c>
      <c r="BJ316" s="61">
        <f>IF(COUNTIF(Setup_Hierarchy!$J$54:$IV$54,"="&amp;$K316)&lt;&gt;0,$L316,0)</f>
        <v>0</v>
      </c>
      <c r="BK316" s="61">
        <f>IF(COUNTIF(Setup_Hierarchy!$J$55:$IV$55,"="&amp;$K316)&lt;&gt;0,$L316,0)</f>
        <v>0</v>
      </c>
      <c r="BL316" s="61">
        <f>IF(COUNTIF(Setup_Hierarchy!$J$56:$IV$56,"="&amp;$K316)&lt;&gt;0,$L316,0)</f>
        <v>0</v>
      </c>
      <c r="BM316" s="61">
        <f>IF(COUNTIF(Setup_Hierarchy!$J$57:$IV$57,"="&amp;$K316)&lt;&gt;0,$L316,0)</f>
        <v>0</v>
      </c>
      <c r="BN316" s="61">
        <f>IF(COUNTIF(Setup_Hierarchy!$J$58:$IV$58,"="&amp;$K316)&lt;&gt;0,$L316,0)</f>
        <v>0</v>
      </c>
      <c r="BO316" s="61">
        <f>IF(COUNTIF(Setup_Hierarchy!$J$59:$IV$59,"="&amp;$K316)&lt;&gt;0,$L316,0)</f>
        <v>0</v>
      </c>
      <c r="BP316" s="61">
        <f>IF(COUNTIF(Setup_Hierarchy!$J$60:$IV$60,"="&amp;$K316)&lt;&gt;0,$L316,0)</f>
        <v>0</v>
      </c>
      <c r="BQ316" s="61">
        <f>IF(COUNTIF(Setup_Hierarchy!$J$61:$IV$61,"="&amp;$K316)&lt;&gt;0,$L316,0)</f>
        <v>0</v>
      </c>
      <c r="BR316" s="61">
        <f>IF(COUNTIF(Setup_Hierarchy!$J$62:$IV$62,"="&amp;$K316)&lt;&gt;0,$L316,0)</f>
        <v>0</v>
      </c>
      <c r="BS316" s="61">
        <f>IF(COUNTIF(Setup_Hierarchy!$J$63:$IV$63,"="&amp;$K316)&lt;&gt;0,$L316,0)</f>
        <v>0</v>
      </c>
      <c r="BT316" s="61">
        <f>IF(COUNTIF(Setup_Hierarchy!$J$64:$IV$64,"="&amp;$K316)&lt;&gt;0,$L316,0)</f>
        <v>0</v>
      </c>
      <c r="BU316" s="61">
        <f>IF(COUNTIF(Setup_Hierarchy!$J$65:$IV$65,"="&amp;$K316)&lt;&gt;0,$L316,0)</f>
        <v>0</v>
      </c>
      <c r="BV316" s="61">
        <f>IF(COUNTIF(Setup_Hierarchy!$J$66:$IV$66,"="&amp;$K316)&lt;&gt;0,$L316,0)</f>
        <v>0</v>
      </c>
      <c r="BW316" s="61">
        <f>IF(COUNTIF(Setup_Hierarchy!$J$67:$IV$67,"="&amp;$K316)&lt;&gt;0,$L316,0)</f>
        <v>0</v>
      </c>
      <c r="BX316" s="61">
        <f>IF(COUNTIF(Setup_Hierarchy!$J$68:$IV$68,"="&amp;$K316)&lt;&gt;0,$L316,0)</f>
        <v>0</v>
      </c>
      <c r="BY316" s="61">
        <f>IF(COUNTIF(Setup_Hierarchy!$J$69:$IV$69,"="&amp;$K316)&lt;&gt;0,$L316,0)</f>
        <v>0</v>
      </c>
      <c r="BZ316" s="61">
        <f>IF(COUNTIF(Setup_Hierarchy!$J$70:$IV$70,"="&amp;$K316)&lt;&gt;0,$L316,0)</f>
        <v>0</v>
      </c>
      <c r="CA316" s="61">
        <f>IF(COUNTIF(Setup_Hierarchy!$J$71:$IV$71,"="&amp;$K316)&lt;&gt;0,$L316,0)</f>
        <v>0</v>
      </c>
      <c r="CB316" s="61">
        <f>IF(COUNTIF(Setup_Hierarchy!$J$72:$IV$72,"="&amp;$K316)&lt;&gt;0,$L316,0)</f>
        <v>0</v>
      </c>
      <c r="CC316" s="61">
        <f>IF(COUNTIF(Setup_Hierarchy!$J$73:$IV$73,"="&amp;$K316)&lt;&gt;0,$L316,0)</f>
        <v>0</v>
      </c>
      <c r="CD316" s="61">
        <f>IF(COUNTIF(Setup_Hierarchy!$J$74:$IV$74,"="&amp;$K316)&lt;&gt;0,$L316,0)</f>
        <v>0</v>
      </c>
      <c r="CE316" s="61">
        <f>IF(COUNTIF(Setup_Hierarchy!$J$75:$IV$75,"="&amp;$K316)&lt;&gt;0,$L316,0)</f>
        <v>0</v>
      </c>
      <c r="CF316" s="61">
        <f>IF(COUNTIF(Setup_Hierarchy!$J$76:$IV$76,"="&amp;$K316)&lt;&gt;0,$L316,0)</f>
        <v>0</v>
      </c>
      <c r="CG316" s="61">
        <f>IF(COUNTIF(Setup_Hierarchy!$J$77:$IV$77,"="&amp;$K316)&lt;&gt;0,$L316,0)</f>
        <v>0</v>
      </c>
      <c r="CH316" s="61">
        <f>IF(COUNTIF(Setup_Hierarchy!$J$78:$IV$78,"="&amp;$K316)&lt;&gt;0,$L316,0)</f>
        <v>0</v>
      </c>
      <c r="CI316" s="61">
        <f>IF(COUNTIF(Setup_Hierarchy!$J$79:$IV$79,"="&amp;$K316)&lt;&gt;0,$L316,0)</f>
        <v>0</v>
      </c>
      <c r="CJ316" s="61">
        <f>IF(COUNTIF(Setup_Hierarchy!$J$80:$IV$80,"="&amp;$K316)&lt;&gt;0,$L316,0)</f>
        <v>0</v>
      </c>
      <c r="CK316" s="61">
        <f>IF(COUNTIF(Setup_Hierarchy!$J$81:$IV$81,"="&amp;$K316)&lt;&gt;0,$L316,0)</f>
        <v>0</v>
      </c>
      <c r="CL316" s="61">
        <f>IF(COUNTIF(Setup_Hierarchy!$J$82:$IV$82,"="&amp;$K316)&lt;&gt;0,$L316,0)</f>
        <v>0</v>
      </c>
      <c r="CM316" s="61">
        <f>IF(COUNTIF(Setup_Hierarchy!$J$83:$IV$83,"="&amp;$K316)&lt;&gt;0,$L316,0)</f>
        <v>0</v>
      </c>
      <c r="CN316" s="61">
        <f>IF(COUNTIF(Setup_Hierarchy!$J$84:$IV$84,"="&amp;$K316)&lt;&gt;0,$L316,0)</f>
        <v>0</v>
      </c>
      <c r="CO316" s="61">
        <f>IF(COUNTIF(Setup_Hierarchy!$J$85:$IV$85,"="&amp;$K316)&lt;&gt;0,$L316,0)</f>
        <v>0</v>
      </c>
      <c r="CP316" s="61">
        <f>IF(COUNTIF(Setup_Hierarchy!$J$86:$IV$86,"="&amp;$K316)&lt;&gt;0,$L316,0)</f>
        <v>0</v>
      </c>
      <c r="CQ316" s="61">
        <f>IF(COUNTIF(Setup_Hierarchy!$J$87:$IV$87,"="&amp;$K316)&lt;&gt;0,$L316,0)</f>
        <v>0</v>
      </c>
      <c r="CR316" s="61">
        <f>IF(COUNTIF(Setup_Hierarchy!$J$88:$IV$88,"="&amp;$K316)&lt;&gt;0,$L316,0)</f>
        <v>0</v>
      </c>
      <c r="CS316" s="61">
        <f>IF(COUNTIF(Setup_Hierarchy!$J$89:$IV$89,"="&amp;$K316)&lt;&gt;0,$L316,0)</f>
        <v>0</v>
      </c>
      <c r="CT316" s="61">
        <f>IF(COUNTIF(Setup_Hierarchy!$J$90:$IV$90,"="&amp;$K316)&lt;&gt;0,$L316,0)</f>
        <v>0</v>
      </c>
      <c r="CU316" s="61">
        <f>IF(COUNTIF(Setup_Hierarchy!$J$91:$IV$91,"="&amp;$K316)&lt;&gt;0,$L316,0)</f>
        <v>0</v>
      </c>
      <c r="CV316" s="61">
        <f>IF(COUNTIF(Setup_Hierarchy!$J$92:$IV$92,"="&amp;$K316)&lt;&gt;0,$L316,0)</f>
        <v>0</v>
      </c>
      <c r="CW316" s="61">
        <f>IF(COUNTIF(Setup_Hierarchy!$J$93:$IV$93,"="&amp;$K316)&lt;&gt;0,$L316,0)</f>
        <v>0</v>
      </c>
      <c r="CX316" s="61">
        <f>IF(COUNTIF(Setup_Hierarchy!$J$94:$IV$94,"="&amp;$K316)&lt;&gt;0,$L316,0)</f>
        <v>0</v>
      </c>
      <c r="CY316" s="61">
        <f>IF(COUNTIF(Setup_Hierarchy!$J$95:$IV$95,"="&amp;$K316)&lt;&gt;0,$L316,0)</f>
        <v>0</v>
      </c>
      <c r="CZ316" s="61">
        <f>IF(COUNTIF(Setup_Hierarchy!$J$96:$IV$96,"="&amp;$K316)&lt;&gt;0,$L316,0)</f>
        <v>0</v>
      </c>
      <c r="DA316" s="61">
        <f>IF(COUNTIF(Setup_Hierarchy!$J$97:$IV$97,"="&amp;$K316)&lt;&gt;0,$L316,0)</f>
        <v>0</v>
      </c>
      <c r="DB316" s="61">
        <f>IF(COUNTIF(Setup_Hierarchy!$J$98:$IV$98,"="&amp;$K316)&lt;&gt;0,$L316,0)</f>
        <v>0</v>
      </c>
      <c r="DC316" s="61">
        <f>IF(COUNTIF(Setup_Hierarchy!$J$99:$IV$99,"="&amp;$K316)&lt;&gt;0,$L316,0)</f>
        <v>0</v>
      </c>
      <c r="DD316" s="61">
        <f>IF(COUNTIF(Setup_Hierarchy!$J$100:$IV$100,"="&amp;$K316)&lt;&gt;0,$L316,0)</f>
        <v>0</v>
      </c>
      <c r="DE316" s="61">
        <f>IF(COUNTIF(Setup_Hierarchy!$J$101:$IV$101,"="&amp;$K316)&lt;&gt;0,$L316,0)</f>
        <v>0</v>
      </c>
      <c r="DF316" s="61">
        <f>IF(COUNTIF(Setup_Hierarchy!$J$102:$IV$102,"="&amp;$K316)&lt;&gt;0,$L316,0)</f>
        <v>0</v>
      </c>
      <c r="DG316" s="61">
        <f>IF(COUNTIF(Setup_Hierarchy!$J$103:$IV$103,"="&amp;$K316)&lt;&gt;0,$L316,0)</f>
        <v>0</v>
      </c>
      <c r="DH316" s="61">
        <f>IF(COUNTIF(Setup_Hierarchy!$J$104:$IV$104,"="&amp;$K316)&lt;&gt;0,$L316,0)</f>
        <v>0</v>
      </c>
      <c r="DI316" s="61">
        <f>IF(COUNTIF(Setup_Hierarchy!$J$105:$IV$105,"="&amp;$K316)&lt;&gt;0,$L316,0)</f>
        <v>0</v>
      </c>
      <c r="DJ316" s="61">
        <f>IF(COUNTIF(Setup_Hierarchy!$J$106:$IV$106,"="&amp;$K316)&lt;&gt;0,$L316,0)</f>
        <v>0</v>
      </c>
      <c r="DK316" s="61">
        <f>IF(COUNTIF(Setup_Hierarchy!$J$107:$IV$107,"="&amp;$K316)&lt;&gt;0,$L316,0)</f>
        <v>0</v>
      </c>
      <c r="DL316" s="61">
        <f>IF(COUNTIF(Setup_Hierarchy!$J$108:$IV$108,"="&amp;$K316)&lt;&gt;0,$L316,0)</f>
        <v>0</v>
      </c>
      <c r="DM316" s="61">
        <f>IF(COUNTIF(Setup_Hierarchy!$J$109:$IV$109,"="&amp;$K316)&lt;&gt;0,$L316,0)</f>
        <v>0</v>
      </c>
      <c r="DN316" s="61">
        <f>IF(COUNTIF(Setup_Hierarchy!$J$110:$IV$110,"="&amp;$K316)&lt;&gt;0,$L316,0)</f>
        <v>0</v>
      </c>
      <c r="DO316" s="61">
        <f>IF(COUNTIF(Setup_Hierarchy!$J$111:$IV$111,"="&amp;$K316)&lt;&gt;0,$L316,0)</f>
        <v>0</v>
      </c>
      <c r="DP316" s="61">
        <f>IF(COUNTIF(Setup_Hierarchy!$J$112:$IV$112,"="&amp;$K316)&lt;&gt;0,$L316,0)</f>
        <v>0</v>
      </c>
      <c r="DQ316" s="61">
        <f>IF(COUNTIF(Setup_Hierarchy!$J$113:$IV$113,"="&amp;$K316)&lt;&gt;0,$L316,0)</f>
        <v>0</v>
      </c>
      <c r="DR316" s="61">
        <f>IF(COUNTIF(Setup_Hierarchy!$J$114:$IV$114,"="&amp;$K316)&lt;&gt;0,$L316,0)</f>
        <v>0</v>
      </c>
      <c r="DS316" s="61">
        <f>IF(COUNTIF(Setup_Hierarchy!$J$115:$IV$115,"="&amp;$K316)&lt;&gt;0,$L316,0)</f>
        <v>0</v>
      </c>
      <c r="DT316" s="61">
        <f>IF(COUNTIF(Setup_Hierarchy!$J$116:$IV$116,"="&amp;$K316)&lt;&gt;0,$L316,0)</f>
        <v>0</v>
      </c>
    </row>
    <row r="317" spans="2:124" x14ac:dyDescent="0.2">
      <c r="B317" t="s">
        <v>43</v>
      </c>
      <c r="C317">
        <v>435</v>
      </c>
      <c r="D317" t="s">
        <v>16</v>
      </c>
      <c r="E317" t="s">
        <v>369</v>
      </c>
      <c r="F317" t="s">
        <v>526</v>
      </c>
      <c r="G317" t="s">
        <v>523</v>
      </c>
      <c r="H317" t="s">
        <v>12</v>
      </c>
      <c r="I317">
        <v>0.49225799999999997</v>
      </c>
      <c r="J317">
        <v>0.29210399999999997</v>
      </c>
      <c r="K317">
        <v>679</v>
      </c>
      <c r="L317">
        <v>118.5</v>
      </c>
      <c r="M317" s="61">
        <f>IF(COUNTIF(Setup_Hierarchy!$J$5:$IV$5,"="&amp;$K317)&lt;&gt;0,$L317,0)</f>
        <v>118.5</v>
      </c>
      <c r="N317" s="61">
        <f>IF(COUNTIF(Setup_Hierarchy!$J$6:$IV$6,"="&amp;$K317)&lt;&gt;0,$L317,0)</f>
        <v>118.5</v>
      </c>
      <c r="O317" s="61">
        <f>IF(COUNTIF(Setup_Hierarchy!$J$7:$IV$7,"="&amp;$K317)&lt;&gt;0,$L317,0)</f>
        <v>118.5</v>
      </c>
      <c r="P317" s="61">
        <f>IF(COUNTIF(Setup_Hierarchy!$J$8:$IV$8,"="&amp;$K317)&lt;&gt;0,$L317,0)</f>
        <v>118.5</v>
      </c>
      <c r="Q317" s="61">
        <f>IF(COUNTIF(Setup_Hierarchy!$J$9:$IV$9,"="&amp;$K317)&lt;&gt;0,$L317,0)</f>
        <v>118.5</v>
      </c>
      <c r="R317" s="61">
        <f>IF(COUNTIF(Setup_Hierarchy!$J$10:$IV$10,"="&amp;$K317)&lt;&gt;0,$L317,0)</f>
        <v>0</v>
      </c>
      <c r="S317" s="61">
        <f>IF(COUNTIF(Setup_Hierarchy!$J$11:$IV$11,"="&amp;$K317)&lt;&gt;0,$L317,0)</f>
        <v>0</v>
      </c>
      <c r="T317" s="61">
        <f>IF(COUNTIF(Setup_Hierarchy!$J$12:$IV$12,"="&amp;$K317)&lt;&gt;0,$L317,0)</f>
        <v>0</v>
      </c>
      <c r="U317" s="61">
        <f>IF(COUNTIF(Setup_Hierarchy!$J$13:$IV$13,"="&amp;$K317)&lt;&gt;0,$L317,0)</f>
        <v>0</v>
      </c>
      <c r="V317" s="61">
        <f>IF(COUNTIF(Setup_Hierarchy!$J$14:$IV$14,"="&amp;$K317)&lt;&gt;0,$L317,0)</f>
        <v>118.5</v>
      </c>
      <c r="W317" s="61">
        <f>IF(COUNTIF(Setup_Hierarchy!$J$15:$IV$15,"="&amp;$K317)&lt;&gt;0,$L317,0)</f>
        <v>118.5</v>
      </c>
      <c r="X317" s="61">
        <f>IF(COUNTIF(Setup_Hierarchy!$J$16:$IV$16,"="&amp;$K317)&lt;&gt;0,$L317,0)</f>
        <v>0</v>
      </c>
      <c r="Y317" s="61">
        <f>IF(COUNTIF(Setup_Hierarchy!$J$17:$IV$17,"="&amp;$K317)&lt;&gt;0,$L317,0)</f>
        <v>0</v>
      </c>
      <c r="Z317" s="61">
        <f>IF(COUNTIF(Setup_Hierarchy!$J$18:$IV$18,"="&amp;$K317)&lt;&gt;0,$L317,0)</f>
        <v>0</v>
      </c>
      <c r="AA317" s="61">
        <f>IF(COUNTIF(Setup_Hierarchy!$J$19:$IV$19,"="&amp;$K317)&lt;&gt;0,$L317,0)</f>
        <v>0</v>
      </c>
      <c r="AB317" s="61">
        <f>IF(COUNTIF(Setup_Hierarchy!$J$20:$IV$20,"="&amp;$K317)&lt;&gt;0,$L317,0)</f>
        <v>0</v>
      </c>
      <c r="AC317" s="61">
        <f>IF(COUNTIF(Setup_Hierarchy!$J$21:$IV$21,"="&amp;$K317)&lt;&gt;0,$L317,0)</f>
        <v>0</v>
      </c>
      <c r="AD317" s="61">
        <f>IF(COUNTIF(Setup_Hierarchy!$J$22:$IV$22,"="&amp;$K317)&lt;&gt;0,$L317,0)</f>
        <v>0</v>
      </c>
      <c r="AE317" s="61">
        <f>IF(COUNTIF(Setup_Hierarchy!$J$23:$IV$23,"="&amp;$K317)&lt;&gt;0,$L317,0)</f>
        <v>0</v>
      </c>
      <c r="AF317" s="61">
        <f>IF(COUNTIF(Setup_Hierarchy!$J$24:$IV$24,"="&amp;$K317)&lt;&gt;0,$L317,0)</f>
        <v>0</v>
      </c>
      <c r="AG317" s="61">
        <f>IF(COUNTIF(Setup_Hierarchy!$J$25:$IV$25,"="&amp;$K317)&lt;&gt;0,$L317,0)</f>
        <v>0</v>
      </c>
      <c r="AH317" s="61">
        <f>IF(COUNTIF(Setup_Hierarchy!$J$26:$IV$26,"="&amp;$K317)&lt;&gt;0,$L317,0)</f>
        <v>0</v>
      </c>
      <c r="AI317" s="61">
        <f>IF(COUNTIF(Setup_Hierarchy!$J$27:$IV$27,"="&amp;$K317)&lt;&gt;0,$L317,0)</f>
        <v>0</v>
      </c>
      <c r="AJ317" s="61">
        <f>IF(COUNTIF(Setup_Hierarchy!$J$28:$IV$28,"="&amp;$K317)&lt;&gt;0,$L317,0)</f>
        <v>0</v>
      </c>
      <c r="AK317" s="61">
        <f>IF(COUNTIF(Setup_Hierarchy!$J$29:$IV$29,"="&amp;$K317)&lt;&gt;0,$L317,0)</f>
        <v>0</v>
      </c>
      <c r="AL317" s="61">
        <f>IF(COUNTIF(Setup_Hierarchy!$J$30:$IV$30,"="&amp;$K317)&lt;&gt;0,$L317,0)</f>
        <v>0</v>
      </c>
      <c r="AM317" s="61">
        <f>IF(COUNTIF(Setup_Hierarchy!$J$31:$IV$31,"="&amp;$K317)&lt;&gt;0,$L317,0)</f>
        <v>0</v>
      </c>
      <c r="AN317" s="61">
        <f>IF(COUNTIF(Setup_Hierarchy!$J$32:$IV$32,"="&amp;$K317)&lt;&gt;0,$L317,0)</f>
        <v>0</v>
      </c>
      <c r="AO317" s="61">
        <f>IF(COUNTIF(Setup_Hierarchy!$J$33:$IV$33,"="&amp;$K317)&lt;&gt;0,$L317,0)</f>
        <v>0</v>
      </c>
      <c r="AP317" s="61">
        <f>IF(COUNTIF(Setup_Hierarchy!$J$34:$IV$34,"="&amp;$K317)&lt;&gt;0,$L317,0)</f>
        <v>0</v>
      </c>
      <c r="AQ317" s="61">
        <f>IF(COUNTIF(Setup_Hierarchy!$J$35:$IV$35,"="&amp;$K317)&lt;&gt;0,$L317,0)</f>
        <v>0</v>
      </c>
      <c r="AR317" s="61">
        <f>IF(COUNTIF(Setup_Hierarchy!$J$36:$IV$36,"="&amp;$K317)&lt;&gt;0,$L317,0)</f>
        <v>0</v>
      </c>
      <c r="AS317" s="61">
        <f>IF(COUNTIF(Setup_Hierarchy!$J$37:$IV$37,"="&amp;$K317)&lt;&gt;0,$L317,0)</f>
        <v>0</v>
      </c>
      <c r="AT317" s="61">
        <f>IF(COUNTIF(Setup_Hierarchy!$J$38:$IV$38,"="&amp;$K317)&lt;&gt;0,$L317,0)</f>
        <v>0</v>
      </c>
      <c r="AU317" s="61">
        <f>IF(COUNTIF(Setup_Hierarchy!$J$39:$IV$39,"="&amp;$K317)&lt;&gt;0,$L317,0)</f>
        <v>0</v>
      </c>
      <c r="AV317" s="61">
        <f>IF(COUNTIF(Setup_Hierarchy!$J$40:$IV$40,"="&amp;$K317)&lt;&gt;0,$L317,0)</f>
        <v>0</v>
      </c>
      <c r="AW317" s="61">
        <f>IF(COUNTIF(Setup_Hierarchy!$J$41:$IV$41,"="&amp;$K317)&lt;&gt;0,$L317,0)</f>
        <v>0</v>
      </c>
      <c r="AX317" s="61">
        <f>IF(COUNTIF(Setup_Hierarchy!$J$42:$IV$42,"="&amp;$K317)&lt;&gt;0,$L317,0)</f>
        <v>0</v>
      </c>
      <c r="AY317" s="61">
        <f>IF(COUNTIF(Setup_Hierarchy!$J$43:$IV$43,"="&amp;$K317)&lt;&gt;0,$L317,0)</f>
        <v>0</v>
      </c>
      <c r="AZ317" s="61">
        <f>IF(COUNTIF(Setup_Hierarchy!$J$44:$IV$44,"="&amp;$K317)&lt;&gt;0,$L317,0)</f>
        <v>0</v>
      </c>
      <c r="BA317" s="61">
        <f>IF(COUNTIF(Setup_Hierarchy!$J$45:$IV$45,"="&amp;$K317)&lt;&gt;0,$L317,0)</f>
        <v>0</v>
      </c>
      <c r="BB317" s="61">
        <f>IF(COUNTIF(Setup_Hierarchy!$J$46:$IV$46,"="&amp;$K317)&lt;&gt;0,$L317,0)</f>
        <v>0</v>
      </c>
      <c r="BC317" s="61">
        <f>IF(COUNTIF(Setup_Hierarchy!$J$47:$IV$47,"="&amp;$K317)&lt;&gt;0,$L317,0)</f>
        <v>0</v>
      </c>
      <c r="BD317" s="61">
        <f>IF(COUNTIF(Setup_Hierarchy!$J$48:$IV$48,"="&amp;$K317)&lt;&gt;0,$L317,0)</f>
        <v>0</v>
      </c>
      <c r="BE317" s="61">
        <f>IF(COUNTIF(Setup_Hierarchy!$J$49:$IV$49,"="&amp;$K317)&lt;&gt;0,$L317,0)</f>
        <v>0</v>
      </c>
      <c r="BF317" s="61">
        <f>IF(COUNTIF(Setup_Hierarchy!$J$50:$IV$50,"="&amp;$K317)&lt;&gt;0,$L317,0)</f>
        <v>0</v>
      </c>
      <c r="BG317" s="61">
        <f>IF(COUNTIF(Setup_Hierarchy!$J$51:$IV$51,"="&amp;$K317)&lt;&gt;0,$L317,0)</f>
        <v>0</v>
      </c>
      <c r="BH317" s="61">
        <f>IF(COUNTIF(Setup_Hierarchy!$J$52:$IV$52,"="&amp;$K317)&lt;&gt;0,$L317,0)</f>
        <v>0</v>
      </c>
      <c r="BI317" s="61">
        <f>IF(COUNTIF(Setup_Hierarchy!$J$53:$IV$53,"="&amp;$K317)&lt;&gt;0,$L317,0)</f>
        <v>0</v>
      </c>
      <c r="BJ317" s="61">
        <f>IF(COUNTIF(Setup_Hierarchy!$J$54:$IV$54,"="&amp;$K317)&lt;&gt;0,$L317,0)</f>
        <v>0</v>
      </c>
      <c r="BK317" s="61">
        <f>IF(COUNTIF(Setup_Hierarchy!$J$55:$IV$55,"="&amp;$K317)&lt;&gt;0,$L317,0)</f>
        <v>0</v>
      </c>
      <c r="BL317" s="61">
        <f>IF(COUNTIF(Setup_Hierarchy!$J$56:$IV$56,"="&amp;$K317)&lt;&gt;0,$L317,0)</f>
        <v>0</v>
      </c>
      <c r="BM317" s="61">
        <f>IF(COUNTIF(Setup_Hierarchy!$J$57:$IV$57,"="&amp;$K317)&lt;&gt;0,$L317,0)</f>
        <v>0</v>
      </c>
      <c r="BN317" s="61">
        <f>IF(COUNTIF(Setup_Hierarchy!$J$58:$IV$58,"="&amp;$K317)&lt;&gt;0,$L317,0)</f>
        <v>0</v>
      </c>
      <c r="BO317" s="61">
        <f>IF(COUNTIF(Setup_Hierarchy!$J$59:$IV$59,"="&amp;$K317)&lt;&gt;0,$L317,0)</f>
        <v>0</v>
      </c>
      <c r="BP317" s="61">
        <f>IF(COUNTIF(Setup_Hierarchy!$J$60:$IV$60,"="&amp;$K317)&lt;&gt;0,$L317,0)</f>
        <v>0</v>
      </c>
      <c r="BQ317" s="61">
        <f>IF(COUNTIF(Setup_Hierarchy!$J$61:$IV$61,"="&amp;$K317)&lt;&gt;0,$L317,0)</f>
        <v>0</v>
      </c>
      <c r="BR317" s="61">
        <f>IF(COUNTIF(Setup_Hierarchy!$J$62:$IV$62,"="&amp;$K317)&lt;&gt;0,$L317,0)</f>
        <v>0</v>
      </c>
      <c r="BS317" s="61">
        <f>IF(COUNTIF(Setup_Hierarchy!$J$63:$IV$63,"="&amp;$K317)&lt;&gt;0,$L317,0)</f>
        <v>0</v>
      </c>
      <c r="BT317" s="61">
        <f>IF(COUNTIF(Setup_Hierarchy!$J$64:$IV$64,"="&amp;$K317)&lt;&gt;0,$L317,0)</f>
        <v>0</v>
      </c>
      <c r="BU317" s="61">
        <f>IF(COUNTIF(Setup_Hierarchy!$J$65:$IV$65,"="&amp;$K317)&lt;&gt;0,$L317,0)</f>
        <v>0</v>
      </c>
      <c r="BV317" s="61">
        <f>IF(COUNTIF(Setup_Hierarchy!$J$66:$IV$66,"="&amp;$K317)&lt;&gt;0,$L317,0)</f>
        <v>0</v>
      </c>
      <c r="BW317" s="61">
        <f>IF(COUNTIF(Setup_Hierarchy!$J$67:$IV$67,"="&amp;$K317)&lt;&gt;0,$L317,0)</f>
        <v>0</v>
      </c>
      <c r="BX317" s="61">
        <f>IF(COUNTIF(Setup_Hierarchy!$J$68:$IV$68,"="&amp;$K317)&lt;&gt;0,$L317,0)</f>
        <v>0</v>
      </c>
      <c r="BY317" s="61">
        <f>IF(COUNTIF(Setup_Hierarchy!$J$69:$IV$69,"="&amp;$K317)&lt;&gt;0,$L317,0)</f>
        <v>0</v>
      </c>
      <c r="BZ317" s="61">
        <f>IF(COUNTIF(Setup_Hierarchy!$J$70:$IV$70,"="&amp;$K317)&lt;&gt;0,$L317,0)</f>
        <v>0</v>
      </c>
      <c r="CA317" s="61">
        <f>IF(COUNTIF(Setup_Hierarchy!$J$71:$IV$71,"="&amp;$K317)&lt;&gt;0,$L317,0)</f>
        <v>0</v>
      </c>
      <c r="CB317" s="61">
        <f>IF(COUNTIF(Setup_Hierarchy!$J$72:$IV$72,"="&amp;$K317)&lt;&gt;0,$L317,0)</f>
        <v>0</v>
      </c>
      <c r="CC317" s="61">
        <f>IF(COUNTIF(Setup_Hierarchy!$J$73:$IV$73,"="&amp;$K317)&lt;&gt;0,$L317,0)</f>
        <v>0</v>
      </c>
      <c r="CD317" s="61">
        <f>IF(COUNTIF(Setup_Hierarchy!$J$74:$IV$74,"="&amp;$K317)&lt;&gt;0,$L317,0)</f>
        <v>0</v>
      </c>
      <c r="CE317" s="61">
        <f>IF(COUNTIF(Setup_Hierarchy!$J$75:$IV$75,"="&amp;$K317)&lt;&gt;0,$L317,0)</f>
        <v>0</v>
      </c>
      <c r="CF317" s="61">
        <f>IF(COUNTIF(Setup_Hierarchy!$J$76:$IV$76,"="&amp;$K317)&lt;&gt;0,$L317,0)</f>
        <v>0</v>
      </c>
      <c r="CG317" s="61">
        <f>IF(COUNTIF(Setup_Hierarchy!$J$77:$IV$77,"="&amp;$K317)&lt;&gt;0,$L317,0)</f>
        <v>0</v>
      </c>
      <c r="CH317" s="61">
        <f>IF(COUNTIF(Setup_Hierarchy!$J$78:$IV$78,"="&amp;$K317)&lt;&gt;0,$L317,0)</f>
        <v>0</v>
      </c>
      <c r="CI317" s="61">
        <f>IF(COUNTIF(Setup_Hierarchy!$J$79:$IV$79,"="&amp;$K317)&lt;&gt;0,$L317,0)</f>
        <v>0</v>
      </c>
      <c r="CJ317" s="61">
        <f>IF(COUNTIF(Setup_Hierarchy!$J$80:$IV$80,"="&amp;$K317)&lt;&gt;0,$L317,0)</f>
        <v>0</v>
      </c>
      <c r="CK317" s="61">
        <f>IF(COUNTIF(Setup_Hierarchy!$J$81:$IV$81,"="&amp;$K317)&lt;&gt;0,$L317,0)</f>
        <v>0</v>
      </c>
      <c r="CL317" s="61">
        <f>IF(COUNTIF(Setup_Hierarchy!$J$82:$IV$82,"="&amp;$K317)&lt;&gt;0,$L317,0)</f>
        <v>0</v>
      </c>
      <c r="CM317" s="61">
        <f>IF(COUNTIF(Setup_Hierarchy!$J$83:$IV$83,"="&amp;$K317)&lt;&gt;0,$L317,0)</f>
        <v>0</v>
      </c>
      <c r="CN317" s="61">
        <f>IF(COUNTIF(Setup_Hierarchy!$J$84:$IV$84,"="&amp;$K317)&lt;&gt;0,$L317,0)</f>
        <v>0</v>
      </c>
      <c r="CO317" s="61">
        <f>IF(COUNTIF(Setup_Hierarchy!$J$85:$IV$85,"="&amp;$K317)&lt;&gt;0,$L317,0)</f>
        <v>0</v>
      </c>
      <c r="CP317" s="61">
        <f>IF(COUNTIF(Setup_Hierarchy!$J$86:$IV$86,"="&amp;$K317)&lt;&gt;0,$L317,0)</f>
        <v>0</v>
      </c>
      <c r="CQ317" s="61">
        <f>IF(COUNTIF(Setup_Hierarchy!$J$87:$IV$87,"="&amp;$K317)&lt;&gt;0,$L317,0)</f>
        <v>0</v>
      </c>
      <c r="CR317" s="61">
        <f>IF(COUNTIF(Setup_Hierarchy!$J$88:$IV$88,"="&amp;$K317)&lt;&gt;0,$L317,0)</f>
        <v>0</v>
      </c>
      <c r="CS317" s="61">
        <f>IF(COUNTIF(Setup_Hierarchy!$J$89:$IV$89,"="&amp;$K317)&lt;&gt;0,$L317,0)</f>
        <v>0</v>
      </c>
      <c r="CT317" s="61">
        <f>IF(COUNTIF(Setup_Hierarchy!$J$90:$IV$90,"="&amp;$K317)&lt;&gt;0,$L317,0)</f>
        <v>0</v>
      </c>
      <c r="CU317" s="61">
        <f>IF(COUNTIF(Setup_Hierarchy!$J$91:$IV$91,"="&amp;$K317)&lt;&gt;0,$L317,0)</f>
        <v>0</v>
      </c>
      <c r="CV317" s="61">
        <f>IF(COUNTIF(Setup_Hierarchy!$J$92:$IV$92,"="&amp;$K317)&lt;&gt;0,$L317,0)</f>
        <v>0</v>
      </c>
      <c r="CW317" s="61">
        <f>IF(COUNTIF(Setup_Hierarchy!$J$93:$IV$93,"="&amp;$K317)&lt;&gt;0,$L317,0)</f>
        <v>0</v>
      </c>
      <c r="CX317" s="61">
        <f>IF(COUNTIF(Setup_Hierarchy!$J$94:$IV$94,"="&amp;$K317)&lt;&gt;0,$L317,0)</f>
        <v>0</v>
      </c>
      <c r="CY317" s="61">
        <f>IF(COUNTIF(Setup_Hierarchy!$J$95:$IV$95,"="&amp;$K317)&lt;&gt;0,$L317,0)</f>
        <v>0</v>
      </c>
      <c r="CZ317" s="61">
        <f>IF(COUNTIF(Setup_Hierarchy!$J$96:$IV$96,"="&amp;$K317)&lt;&gt;0,$L317,0)</f>
        <v>0</v>
      </c>
      <c r="DA317" s="61">
        <f>IF(COUNTIF(Setup_Hierarchy!$J$97:$IV$97,"="&amp;$K317)&lt;&gt;0,$L317,0)</f>
        <v>0</v>
      </c>
      <c r="DB317" s="61">
        <f>IF(COUNTIF(Setup_Hierarchy!$J$98:$IV$98,"="&amp;$K317)&lt;&gt;0,$L317,0)</f>
        <v>0</v>
      </c>
      <c r="DC317" s="61">
        <f>IF(COUNTIF(Setup_Hierarchy!$J$99:$IV$99,"="&amp;$K317)&lt;&gt;0,$L317,0)</f>
        <v>0</v>
      </c>
      <c r="DD317" s="61">
        <f>IF(COUNTIF(Setup_Hierarchy!$J$100:$IV$100,"="&amp;$K317)&lt;&gt;0,$L317,0)</f>
        <v>0</v>
      </c>
      <c r="DE317" s="61">
        <f>IF(COUNTIF(Setup_Hierarchy!$J$101:$IV$101,"="&amp;$K317)&lt;&gt;0,$L317,0)</f>
        <v>0</v>
      </c>
      <c r="DF317" s="61">
        <f>IF(COUNTIF(Setup_Hierarchy!$J$102:$IV$102,"="&amp;$K317)&lt;&gt;0,$L317,0)</f>
        <v>0</v>
      </c>
      <c r="DG317" s="61">
        <f>IF(COUNTIF(Setup_Hierarchy!$J$103:$IV$103,"="&amp;$K317)&lt;&gt;0,$L317,0)</f>
        <v>0</v>
      </c>
      <c r="DH317" s="61">
        <f>IF(COUNTIF(Setup_Hierarchy!$J$104:$IV$104,"="&amp;$K317)&lt;&gt;0,$L317,0)</f>
        <v>0</v>
      </c>
      <c r="DI317" s="61">
        <f>IF(COUNTIF(Setup_Hierarchy!$J$105:$IV$105,"="&amp;$K317)&lt;&gt;0,$L317,0)</f>
        <v>0</v>
      </c>
      <c r="DJ317" s="61">
        <f>IF(COUNTIF(Setup_Hierarchy!$J$106:$IV$106,"="&amp;$K317)&lt;&gt;0,$L317,0)</f>
        <v>0</v>
      </c>
      <c r="DK317" s="61">
        <f>IF(COUNTIF(Setup_Hierarchy!$J$107:$IV$107,"="&amp;$K317)&lt;&gt;0,$L317,0)</f>
        <v>0</v>
      </c>
      <c r="DL317" s="61">
        <f>IF(COUNTIF(Setup_Hierarchy!$J$108:$IV$108,"="&amp;$K317)&lt;&gt;0,$L317,0)</f>
        <v>0</v>
      </c>
      <c r="DM317" s="61">
        <f>IF(COUNTIF(Setup_Hierarchy!$J$109:$IV$109,"="&amp;$K317)&lt;&gt;0,$L317,0)</f>
        <v>0</v>
      </c>
      <c r="DN317" s="61">
        <f>IF(COUNTIF(Setup_Hierarchy!$J$110:$IV$110,"="&amp;$K317)&lt;&gt;0,$L317,0)</f>
        <v>0</v>
      </c>
      <c r="DO317" s="61">
        <f>IF(COUNTIF(Setup_Hierarchy!$J$111:$IV$111,"="&amp;$K317)&lt;&gt;0,$L317,0)</f>
        <v>0</v>
      </c>
      <c r="DP317" s="61">
        <f>IF(COUNTIF(Setup_Hierarchy!$J$112:$IV$112,"="&amp;$K317)&lt;&gt;0,$L317,0)</f>
        <v>0</v>
      </c>
      <c r="DQ317" s="61">
        <f>IF(COUNTIF(Setup_Hierarchy!$J$113:$IV$113,"="&amp;$K317)&lt;&gt;0,$L317,0)</f>
        <v>0</v>
      </c>
      <c r="DR317" s="61">
        <f>IF(COUNTIF(Setup_Hierarchy!$J$114:$IV$114,"="&amp;$K317)&lt;&gt;0,$L317,0)</f>
        <v>0</v>
      </c>
      <c r="DS317" s="61">
        <f>IF(COUNTIF(Setup_Hierarchy!$J$115:$IV$115,"="&amp;$K317)&lt;&gt;0,$L317,0)</f>
        <v>0</v>
      </c>
      <c r="DT317" s="61">
        <f>IF(COUNTIF(Setup_Hierarchy!$J$116:$IV$116,"="&amp;$K317)&lt;&gt;0,$L317,0)</f>
        <v>0</v>
      </c>
    </row>
    <row r="318" spans="2:124" x14ac:dyDescent="0.2">
      <c r="B318" t="s">
        <v>43</v>
      </c>
      <c r="C318">
        <v>435</v>
      </c>
      <c r="D318" t="s">
        <v>16</v>
      </c>
      <c r="E318" t="s">
        <v>369</v>
      </c>
      <c r="F318" t="s">
        <v>526</v>
      </c>
      <c r="G318" t="s">
        <v>523</v>
      </c>
      <c r="H318" t="s">
        <v>12</v>
      </c>
      <c r="I318">
        <v>0.49225799999999997</v>
      </c>
      <c r="J318">
        <v>0.29210399999999997</v>
      </c>
      <c r="K318">
        <v>699</v>
      </c>
      <c r="L318">
        <v>28.72</v>
      </c>
      <c r="M318" s="61">
        <f>IF(COUNTIF(Setup_Hierarchy!$J$5:$IV$5,"="&amp;$K318)&lt;&gt;0,$L318,0)</f>
        <v>28.72</v>
      </c>
      <c r="N318" s="61">
        <f>IF(COUNTIF(Setup_Hierarchy!$J$6:$IV$6,"="&amp;$K318)&lt;&gt;0,$L318,0)</f>
        <v>28.72</v>
      </c>
      <c r="O318" s="61">
        <f>IF(COUNTIF(Setup_Hierarchy!$J$7:$IV$7,"="&amp;$K318)&lt;&gt;0,$L318,0)</f>
        <v>28.72</v>
      </c>
      <c r="P318" s="61">
        <f>IF(COUNTIF(Setup_Hierarchy!$J$8:$IV$8,"="&amp;$K318)&lt;&gt;0,$L318,0)</f>
        <v>28.72</v>
      </c>
      <c r="Q318" s="61">
        <f>IF(COUNTIF(Setup_Hierarchy!$J$9:$IV$9,"="&amp;$K318)&lt;&gt;0,$L318,0)</f>
        <v>28.72</v>
      </c>
      <c r="R318" s="61">
        <f>IF(COUNTIF(Setup_Hierarchy!$J$10:$IV$10,"="&amp;$K318)&lt;&gt;0,$L318,0)</f>
        <v>0</v>
      </c>
      <c r="S318" s="61">
        <f>IF(COUNTIF(Setup_Hierarchy!$J$11:$IV$11,"="&amp;$K318)&lt;&gt;0,$L318,0)</f>
        <v>0</v>
      </c>
      <c r="T318" s="61">
        <f>IF(COUNTIF(Setup_Hierarchy!$J$12:$IV$12,"="&amp;$K318)&lt;&gt;0,$L318,0)</f>
        <v>0</v>
      </c>
      <c r="U318" s="61">
        <f>IF(COUNTIF(Setup_Hierarchy!$J$13:$IV$13,"="&amp;$K318)&lt;&gt;0,$L318,0)</f>
        <v>0</v>
      </c>
      <c r="V318" s="61">
        <f>IF(COUNTIF(Setup_Hierarchy!$J$14:$IV$14,"="&amp;$K318)&lt;&gt;0,$L318,0)</f>
        <v>0</v>
      </c>
      <c r="W318" s="61">
        <f>IF(COUNTIF(Setup_Hierarchy!$J$15:$IV$15,"="&amp;$K318)&lt;&gt;0,$L318,0)</f>
        <v>0</v>
      </c>
      <c r="X318" s="61">
        <f>IF(COUNTIF(Setup_Hierarchy!$J$16:$IV$16,"="&amp;$K318)&lt;&gt;0,$L318,0)</f>
        <v>0</v>
      </c>
      <c r="Y318" s="61">
        <f>IF(COUNTIF(Setup_Hierarchy!$J$17:$IV$17,"="&amp;$K318)&lt;&gt;0,$L318,0)</f>
        <v>0</v>
      </c>
      <c r="Z318" s="61">
        <f>IF(COUNTIF(Setup_Hierarchy!$J$18:$IV$18,"="&amp;$K318)&lt;&gt;0,$L318,0)</f>
        <v>28.72</v>
      </c>
      <c r="AA318" s="61">
        <f>IF(COUNTIF(Setup_Hierarchy!$J$19:$IV$19,"="&amp;$K318)&lt;&gt;0,$L318,0)</f>
        <v>0</v>
      </c>
      <c r="AB318" s="61">
        <f>IF(COUNTIF(Setup_Hierarchy!$J$20:$IV$20,"="&amp;$K318)&lt;&gt;0,$L318,0)</f>
        <v>28.72</v>
      </c>
      <c r="AC318" s="61">
        <f>IF(COUNTIF(Setup_Hierarchy!$J$21:$IV$21,"="&amp;$K318)&lt;&gt;0,$L318,0)</f>
        <v>0</v>
      </c>
      <c r="AD318" s="61">
        <f>IF(COUNTIF(Setup_Hierarchy!$J$22:$IV$22,"="&amp;$K318)&lt;&gt;0,$L318,0)</f>
        <v>0</v>
      </c>
      <c r="AE318" s="61">
        <f>IF(COUNTIF(Setup_Hierarchy!$J$23:$IV$23,"="&amp;$K318)&lt;&gt;0,$L318,0)</f>
        <v>0</v>
      </c>
      <c r="AF318" s="61">
        <f>IF(COUNTIF(Setup_Hierarchy!$J$24:$IV$24,"="&amp;$K318)&lt;&gt;0,$L318,0)</f>
        <v>0</v>
      </c>
      <c r="AG318" s="61">
        <f>IF(COUNTIF(Setup_Hierarchy!$J$25:$IV$25,"="&amp;$K318)&lt;&gt;0,$L318,0)</f>
        <v>0</v>
      </c>
      <c r="AH318" s="61">
        <f>IF(COUNTIF(Setup_Hierarchy!$J$26:$IV$26,"="&amp;$K318)&lt;&gt;0,$L318,0)</f>
        <v>0</v>
      </c>
      <c r="AI318" s="61">
        <f>IF(COUNTIF(Setup_Hierarchy!$J$27:$IV$27,"="&amp;$K318)&lt;&gt;0,$L318,0)</f>
        <v>0</v>
      </c>
      <c r="AJ318" s="61">
        <f>IF(COUNTIF(Setup_Hierarchy!$J$28:$IV$28,"="&amp;$K318)&lt;&gt;0,$L318,0)</f>
        <v>0</v>
      </c>
      <c r="AK318" s="61">
        <f>IF(COUNTIF(Setup_Hierarchy!$J$29:$IV$29,"="&amp;$K318)&lt;&gt;0,$L318,0)</f>
        <v>0</v>
      </c>
      <c r="AL318" s="61">
        <f>IF(COUNTIF(Setup_Hierarchy!$J$30:$IV$30,"="&amp;$K318)&lt;&gt;0,$L318,0)</f>
        <v>0</v>
      </c>
      <c r="AM318" s="61">
        <f>IF(COUNTIF(Setup_Hierarchy!$J$31:$IV$31,"="&amp;$K318)&lt;&gt;0,$L318,0)</f>
        <v>0</v>
      </c>
      <c r="AN318" s="61">
        <f>IF(COUNTIF(Setup_Hierarchy!$J$32:$IV$32,"="&amp;$K318)&lt;&gt;0,$L318,0)</f>
        <v>0</v>
      </c>
      <c r="AO318" s="61">
        <f>IF(COUNTIF(Setup_Hierarchy!$J$33:$IV$33,"="&amp;$K318)&lt;&gt;0,$L318,0)</f>
        <v>0</v>
      </c>
      <c r="AP318" s="61">
        <f>IF(COUNTIF(Setup_Hierarchy!$J$34:$IV$34,"="&amp;$K318)&lt;&gt;0,$L318,0)</f>
        <v>0</v>
      </c>
      <c r="AQ318" s="61">
        <f>IF(COUNTIF(Setup_Hierarchy!$J$35:$IV$35,"="&amp;$K318)&lt;&gt;0,$L318,0)</f>
        <v>0</v>
      </c>
      <c r="AR318" s="61">
        <f>IF(COUNTIF(Setup_Hierarchy!$J$36:$IV$36,"="&amp;$K318)&lt;&gt;0,$L318,0)</f>
        <v>0</v>
      </c>
      <c r="AS318" s="61">
        <f>IF(COUNTIF(Setup_Hierarchy!$J$37:$IV$37,"="&amp;$K318)&lt;&gt;0,$L318,0)</f>
        <v>0</v>
      </c>
      <c r="AT318" s="61">
        <f>IF(COUNTIF(Setup_Hierarchy!$J$38:$IV$38,"="&amp;$K318)&lt;&gt;0,$L318,0)</f>
        <v>0</v>
      </c>
      <c r="AU318" s="61">
        <f>IF(COUNTIF(Setup_Hierarchy!$J$39:$IV$39,"="&amp;$K318)&lt;&gt;0,$L318,0)</f>
        <v>0</v>
      </c>
      <c r="AV318" s="61">
        <f>IF(COUNTIF(Setup_Hierarchy!$J$40:$IV$40,"="&amp;$K318)&lt;&gt;0,$L318,0)</f>
        <v>0</v>
      </c>
      <c r="AW318" s="61">
        <f>IF(COUNTIF(Setup_Hierarchy!$J$41:$IV$41,"="&amp;$K318)&lt;&gt;0,$L318,0)</f>
        <v>0</v>
      </c>
      <c r="AX318" s="61">
        <f>IF(COUNTIF(Setup_Hierarchy!$J$42:$IV$42,"="&amp;$K318)&lt;&gt;0,$L318,0)</f>
        <v>0</v>
      </c>
      <c r="AY318" s="61">
        <f>IF(COUNTIF(Setup_Hierarchy!$J$43:$IV$43,"="&amp;$K318)&lt;&gt;0,$L318,0)</f>
        <v>0</v>
      </c>
      <c r="AZ318" s="61">
        <f>IF(COUNTIF(Setup_Hierarchy!$J$44:$IV$44,"="&amp;$K318)&lt;&gt;0,$L318,0)</f>
        <v>0</v>
      </c>
      <c r="BA318" s="61">
        <f>IF(COUNTIF(Setup_Hierarchy!$J$45:$IV$45,"="&amp;$K318)&lt;&gt;0,$L318,0)</f>
        <v>0</v>
      </c>
      <c r="BB318" s="61">
        <f>IF(COUNTIF(Setup_Hierarchy!$J$46:$IV$46,"="&amp;$K318)&lt;&gt;0,$L318,0)</f>
        <v>0</v>
      </c>
      <c r="BC318" s="61">
        <f>IF(COUNTIF(Setup_Hierarchy!$J$47:$IV$47,"="&amp;$K318)&lt;&gt;0,$L318,0)</f>
        <v>0</v>
      </c>
      <c r="BD318" s="61">
        <f>IF(COUNTIF(Setup_Hierarchy!$J$48:$IV$48,"="&amp;$K318)&lt;&gt;0,$L318,0)</f>
        <v>0</v>
      </c>
      <c r="BE318" s="61">
        <f>IF(COUNTIF(Setup_Hierarchy!$J$49:$IV$49,"="&amp;$K318)&lt;&gt;0,$L318,0)</f>
        <v>0</v>
      </c>
      <c r="BF318" s="61">
        <f>IF(COUNTIF(Setup_Hierarchy!$J$50:$IV$50,"="&amp;$K318)&lt;&gt;0,$L318,0)</f>
        <v>0</v>
      </c>
      <c r="BG318" s="61">
        <f>IF(COUNTIF(Setup_Hierarchy!$J$51:$IV$51,"="&amp;$K318)&lt;&gt;0,$L318,0)</f>
        <v>0</v>
      </c>
      <c r="BH318" s="61">
        <f>IF(COUNTIF(Setup_Hierarchy!$J$52:$IV$52,"="&amp;$K318)&lt;&gt;0,$L318,0)</f>
        <v>0</v>
      </c>
      <c r="BI318" s="61">
        <f>IF(COUNTIF(Setup_Hierarchy!$J$53:$IV$53,"="&amp;$K318)&lt;&gt;0,$L318,0)</f>
        <v>0</v>
      </c>
      <c r="BJ318" s="61">
        <f>IF(COUNTIF(Setup_Hierarchy!$J$54:$IV$54,"="&amp;$K318)&lt;&gt;0,$L318,0)</f>
        <v>0</v>
      </c>
      <c r="BK318" s="61">
        <f>IF(COUNTIF(Setup_Hierarchy!$J$55:$IV$55,"="&amp;$K318)&lt;&gt;0,$L318,0)</f>
        <v>0</v>
      </c>
      <c r="BL318" s="61">
        <f>IF(COUNTIF(Setup_Hierarchy!$J$56:$IV$56,"="&amp;$K318)&lt;&gt;0,$L318,0)</f>
        <v>0</v>
      </c>
      <c r="BM318" s="61">
        <f>IF(COUNTIF(Setup_Hierarchy!$J$57:$IV$57,"="&amp;$K318)&lt;&gt;0,$L318,0)</f>
        <v>0</v>
      </c>
      <c r="BN318" s="61">
        <f>IF(COUNTIF(Setup_Hierarchy!$J$58:$IV$58,"="&amp;$K318)&lt;&gt;0,$L318,0)</f>
        <v>0</v>
      </c>
      <c r="BO318" s="61">
        <f>IF(COUNTIF(Setup_Hierarchy!$J$59:$IV$59,"="&amp;$K318)&lt;&gt;0,$L318,0)</f>
        <v>0</v>
      </c>
      <c r="BP318" s="61">
        <f>IF(COUNTIF(Setup_Hierarchy!$J$60:$IV$60,"="&amp;$K318)&lt;&gt;0,$L318,0)</f>
        <v>0</v>
      </c>
      <c r="BQ318" s="61">
        <f>IF(COUNTIF(Setup_Hierarchy!$J$61:$IV$61,"="&amp;$K318)&lt;&gt;0,$L318,0)</f>
        <v>0</v>
      </c>
      <c r="BR318" s="61">
        <f>IF(COUNTIF(Setup_Hierarchy!$J$62:$IV$62,"="&amp;$K318)&lt;&gt;0,$L318,0)</f>
        <v>0</v>
      </c>
      <c r="BS318" s="61">
        <f>IF(COUNTIF(Setup_Hierarchy!$J$63:$IV$63,"="&amp;$K318)&lt;&gt;0,$L318,0)</f>
        <v>0</v>
      </c>
      <c r="BT318" s="61">
        <f>IF(COUNTIF(Setup_Hierarchy!$J$64:$IV$64,"="&amp;$K318)&lt;&gt;0,$L318,0)</f>
        <v>0</v>
      </c>
      <c r="BU318" s="61">
        <f>IF(COUNTIF(Setup_Hierarchy!$J$65:$IV$65,"="&amp;$K318)&lt;&gt;0,$L318,0)</f>
        <v>0</v>
      </c>
      <c r="BV318" s="61">
        <f>IF(COUNTIF(Setup_Hierarchy!$J$66:$IV$66,"="&amp;$K318)&lt;&gt;0,$L318,0)</f>
        <v>0</v>
      </c>
      <c r="BW318" s="61">
        <f>IF(COUNTIF(Setup_Hierarchy!$J$67:$IV$67,"="&amp;$K318)&lt;&gt;0,$L318,0)</f>
        <v>0</v>
      </c>
      <c r="BX318" s="61">
        <f>IF(COUNTIF(Setup_Hierarchy!$J$68:$IV$68,"="&amp;$K318)&lt;&gt;0,$L318,0)</f>
        <v>0</v>
      </c>
      <c r="BY318" s="61">
        <f>IF(COUNTIF(Setup_Hierarchy!$J$69:$IV$69,"="&amp;$K318)&lt;&gt;0,$L318,0)</f>
        <v>0</v>
      </c>
      <c r="BZ318" s="61">
        <f>IF(COUNTIF(Setup_Hierarchy!$J$70:$IV$70,"="&amp;$K318)&lt;&gt;0,$L318,0)</f>
        <v>0</v>
      </c>
      <c r="CA318" s="61">
        <f>IF(COUNTIF(Setup_Hierarchy!$J$71:$IV$71,"="&amp;$K318)&lt;&gt;0,$L318,0)</f>
        <v>0</v>
      </c>
      <c r="CB318" s="61">
        <f>IF(COUNTIF(Setup_Hierarchy!$J$72:$IV$72,"="&amp;$K318)&lt;&gt;0,$L318,0)</f>
        <v>0</v>
      </c>
      <c r="CC318" s="61">
        <f>IF(COUNTIF(Setup_Hierarchy!$J$73:$IV$73,"="&amp;$K318)&lt;&gt;0,$L318,0)</f>
        <v>0</v>
      </c>
      <c r="CD318" s="61">
        <f>IF(COUNTIF(Setup_Hierarchy!$J$74:$IV$74,"="&amp;$K318)&lt;&gt;0,$L318,0)</f>
        <v>0</v>
      </c>
      <c r="CE318" s="61">
        <f>IF(COUNTIF(Setup_Hierarchy!$J$75:$IV$75,"="&amp;$K318)&lt;&gt;0,$L318,0)</f>
        <v>0</v>
      </c>
      <c r="CF318" s="61">
        <f>IF(COUNTIF(Setup_Hierarchy!$J$76:$IV$76,"="&amp;$K318)&lt;&gt;0,$L318,0)</f>
        <v>0</v>
      </c>
      <c r="CG318" s="61">
        <f>IF(COUNTIF(Setup_Hierarchy!$J$77:$IV$77,"="&amp;$K318)&lt;&gt;0,$L318,0)</f>
        <v>0</v>
      </c>
      <c r="CH318" s="61">
        <f>IF(COUNTIF(Setup_Hierarchy!$J$78:$IV$78,"="&amp;$K318)&lt;&gt;0,$L318,0)</f>
        <v>0</v>
      </c>
      <c r="CI318" s="61">
        <f>IF(COUNTIF(Setup_Hierarchy!$J$79:$IV$79,"="&amp;$K318)&lt;&gt;0,$L318,0)</f>
        <v>0</v>
      </c>
      <c r="CJ318" s="61">
        <f>IF(COUNTIF(Setup_Hierarchy!$J$80:$IV$80,"="&amp;$K318)&lt;&gt;0,$L318,0)</f>
        <v>0</v>
      </c>
      <c r="CK318" s="61">
        <f>IF(COUNTIF(Setup_Hierarchy!$J$81:$IV$81,"="&amp;$K318)&lt;&gt;0,$L318,0)</f>
        <v>0</v>
      </c>
      <c r="CL318" s="61">
        <f>IF(COUNTIF(Setup_Hierarchy!$J$82:$IV$82,"="&amp;$K318)&lt;&gt;0,$L318,0)</f>
        <v>0</v>
      </c>
      <c r="CM318" s="61">
        <f>IF(COUNTIF(Setup_Hierarchy!$J$83:$IV$83,"="&amp;$K318)&lt;&gt;0,$L318,0)</f>
        <v>0</v>
      </c>
      <c r="CN318" s="61">
        <f>IF(COUNTIF(Setup_Hierarchy!$J$84:$IV$84,"="&amp;$K318)&lt;&gt;0,$L318,0)</f>
        <v>0</v>
      </c>
      <c r="CO318" s="61">
        <f>IF(COUNTIF(Setup_Hierarchy!$J$85:$IV$85,"="&amp;$K318)&lt;&gt;0,$L318,0)</f>
        <v>0</v>
      </c>
      <c r="CP318" s="61">
        <f>IF(COUNTIF(Setup_Hierarchy!$J$86:$IV$86,"="&amp;$K318)&lt;&gt;0,$L318,0)</f>
        <v>0</v>
      </c>
      <c r="CQ318" s="61">
        <f>IF(COUNTIF(Setup_Hierarchy!$J$87:$IV$87,"="&amp;$K318)&lt;&gt;0,$L318,0)</f>
        <v>0</v>
      </c>
      <c r="CR318" s="61">
        <f>IF(COUNTIF(Setup_Hierarchy!$J$88:$IV$88,"="&amp;$K318)&lt;&gt;0,$L318,0)</f>
        <v>0</v>
      </c>
      <c r="CS318" s="61">
        <f>IF(COUNTIF(Setup_Hierarchy!$J$89:$IV$89,"="&amp;$K318)&lt;&gt;0,$L318,0)</f>
        <v>0</v>
      </c>
      <c r="CT318" s="61">
        <f>IF(COUNTIF(Setup_Hierarchy!$J$90:$IV$90,"="&amp;$K318)&lt;&gt;0,$L318,0)</f>
        <v>0</v>
      </c>
      <c r="CU318" s="61">
        <f>IF(COUNTIF(Setup_Hierarchy!$J$91:$IV$91,"="&amp;$K318)&lt;&gt;0,$L318,0)</f>
        <v>0</v>
      </c>
      <c r="CV318" s="61">
        <f>IF(COUNTIF(Setup_Hierarchy!$J$92:$IV$92,"="&amp;$K318)&lt;&gt;0,$L318,0)</f>
        <v>0</v>
      </c>
      <c r="CW318" s="61">
        <f>IF(COUNTIF(Setup_Hierarchy!$J$93:$IV$93,"="&amp;$K318)&lt;&gt;0,$L318,0)</f>
        <v>0</v>
      </c>
      <c r="CX318" s="61">
        <f>IF(COUNTIF(Setup_Hierarchy!$J$94:$IV$94,"="&amp;$K318)&lt;&gt;0,$L318,0)</f>
        <v>0</v>
      </c>
      <c r="CY318" s="61">
        <f>IF(COUNTIF(Setup_Hierarchy!$J$95:$IV$95,"="&amp;$K318)&lt;&gt;0,$L318,0)</f>
        <v>0</v>
      </c>
      <c r="CZ318" s="61">
        <f>IF(COUNTIF(Setup_Hierarchy!$J$96:$IV$96,"="&amp;$K318)&lt;&gt;0,$L318,0)</f>
        <v>0</v>
      </c>
      <c r="DA318" s="61">
        <f>IF(COUNTIF(Setup_Hierarchy!$J$97:$IV$97,"="&amp;$K318)&lt;&gt;0,$L318,0)</f>
        <v>0</v>
      </c>
      <c r="DB318" s="61">
        <f>IF(COUNTIF(Setup_Hierarchy!$J$98:$IV$98,"="&amp;$K318)&lt;&gt;0,$L318,0)</f>
        <v>0</v>
      </c>
      <c r="DC318" s="61">
        <f>IF(COUNTIF(Setup_Hierarchy!$J$99:$IV$99,"="&amp;$K318)&lt;&gt;0,$L318,0)</f>
        <v>0</v>
      </c>
      <c r="DD318" s="61">
        <f>IF(COUNTIF(Setup_Hierarchy!$J$100:$IV$100,"="&amp;$K318)&lt;&gt;0,$L318,0)</f>
        <v>0</v>
      </c>
      <c r="DE318" s="61">
        <f>IF(COUNTIF(Setup_Hierarchy!$J$101:$IV$101,"="&amp;$K318)&lt;&gt;0,$L318,0)</f>
        <v>0</v>
      </c>
      <c r="DF318" s="61">
        <f>IF(COUNTIF(Setup_Hierarchy!$J$102:$IV$102,"="&amp;$K318)&lt;&gt;0,$L318,0)</f>
        <v>0</v>
      </c>
      <c r="DG318" s="61">
        <f>IF(COUNTIF(Setup_Hierarchy!$J$103:$IV$103,"="&amp;$K318)&lt;&gt;0,$L318,0)</f>
        <v>0</v>
      </c>
      <c r="DH318" s="61">
        <f>IF(COUNTIF(Setup_Hierarchy!$J$104:$IV$104,"="&amp;$K318)&lt;&gt;0,$L318,0)</f>
        <v>0</v>
      </c>
      <c r="DI318" s="61">
        <f>IF(COUNTIF(Setup_Hierarchy!$J$105:$IV$105,"="&amp;$K318)&lt;&gt;0,$L318,0)</f>
        <v>0</v>
      </c>
      <c r="DJ318" s="61">
        <f>IF(COUNTIF(Setup_Hierarchy!$J$106:$IV$106,"="&amp;$K318)&lt;&gt;0,$L318,0)</f>
        <v>0</v>
      </c>
      <c r="DK318" s="61">
        <f>IF(COUNTIF(Setup_Hierarchy!$J$107:$IV$107,"="&amp;$K318)&lt;&gt;0,$L318,0)</f>
        <v>0</v>
      </c>
      <c r="DL318" s="61">
        <f>IF(COUNTIF(Setup_Hierarchy!$J$108:$IV$108,"="&amp;$K318)&lt;&gt;0,$L318,0)</f>
        <v>0</v>
      </c>
      <c r="DM318" s="61">
        <f>IF(COUNTIF(Setup_Hierarchy!$J$109:$IV$109,"="&amp;$K318)&lt;&gt;0,$L318,0)</f>
        <v>0</v>
      </c>
      <c r="DN318" s="61">
        <f>IF(COUNTIF(Setup_Hierarchy!$J$110:$IV$110,"="&amp;$K318)&lt;&gt;0,$L318,0)</f>
        <v>0</v>
      </c>
      <c r="DO318" s="61">
        <f>IF(COUNTIF(Setup_Hierarchy!$J$111:$IV$111,"="&amp;$K318)&lt;&gt;0,$L318,0)</f>
        <v>0</v>
      </c>
      <c r="DP318" s="61">
        <f>IF(COUNTIF(Setup_Hierarchy!$J$112:$IV$112,"="&amp;$K318)&lt;&gt;0,$L318,0)</f>
        <v>0</v>
      </c>
      <c r="DQ318" s="61">
        <f>IF(COUNTIF(Setup_Hierarchy!$J$113:$IV$113,"="&amp;$K318)&lt;&gt;0,$L318,0)</f>
        <v>0</v>
      </c>
      <c r="DR318" s="61">
        <f>IF(COUNTIF(Setup_Hierarchy!$J$114:$IV$114,"="&amp;$K318)&lt;&gt;0,$L318,0)</f>
        <v>0</v>
      </c>
      <c r="DS318" s="61">
        <f>IF(COUNTIF(Setup_Hierarchy!$J$115:$IV$115,"="&amp;$K318)&lt;&gt;0,$L318,0)</f>
        <v>0</v>
      </c>
      <c r="DT318" s="61">
        <f>IF(COUNTIF(Setup_Hierarchy!$J$116:$IV$116,"="&amp;$K318)&lt;&gt;0,$L318,0)</f>
        <v>0</v>
      </c>
    </row>
    <row r="319" spans="2:124" x14ac:dyDescent="0.2">
      <c r="B319" t="s">
        <v>43</v>
      </c>
      <c r="C319">
        <v>435</v>
      </c>
      <c r="D319" t="s">
        <v>16</v>
      </c>
      <c r="E319" t="s">
        <v>369</v>
      </c>
      <c r="F319" t="s">
        <v>526</v>
      </c>
      <c r="G319" t="s">
        <v>523</v>
      </c>
      <c r="H319" t="s">
        <v>12</v>
      </c>
      <c r="I319">
        <v>0.49225799999999997</v>
      </c>
      <c r="J319">
        <v>0.29210399999999997</v>
      </c>
      <c r="K319">
        <v>704</v>
      </c>
      <c r="L319">
        <v>74.06</v>
      </c>
      <c r="M319" s="61">
        <f>IF(COUNTIF(Setup_Hierarchy!$J$5:$IV$5,"="&amp;$K319)&lt;&gt;0,$L319,0)</f>
        <v>74.06</v>
      </c>
      <c r="N319" s="61">
        <f>IF(COUNTIF(Setup_Hierarchy!$J$6:$IV$6,"="&amp;$K319)&lt;&gt;0,$L319,0)</f>
        <v>74.06</v>
      </c>
      <c r="O319" s="61">
        <f>IF(COUNTIF(Setup_Hierarchy!$J$7:$IV$7,"="&amp;$K319)&lt;&gt;0,$L319,0)</f>
        <v>74.06</v>
      </c>
      <c r="P319" s="61">
        <f>IF(COUNTIF(Setup_Hierarchy!$J$8:$IV$8,"="&amp;$K319)&lt;&gt;0,$L319,0)</f>
        <v>74.06</v>
      </c>
      <c r="Q319" s="61">
        <f>IF(COUNTIF(Setup_Hierarchy!$J$9:$IV$9,"="&amp;$K319)&lt;&gt;0,$L319,0)</f>
        <v>74.06</v>
      </c>
      <c r="R319" s="61">
        <f>IF(COUNTIF(Setup_Hierarchy!$J$10:$IV$10,"="&amp;$K319)&lt;&gt;0,$L319,0)</f>
        <v>0</v>
      </c>
      <c r="S319" s="61">
        <f>IF(COUNTIF(Setup_Hierarchy!$J$11:$IV$11,"="&amp;$K319)&lt;&gt;0,$L319,0)</f>
        <v>0</v>
      </c>
      <c r="T319" s="61">
        <f>IF(COUNTIF(Setup_Hierarchy!$J$12:$IV$12,"="&amp;$K319)&lt;&gt;0,$L319,0)</f>
        <v>0</v>
      </c>
      <c r="U319" s="61">
        <f>IF(COUNTIF(Setup_Hierarchy!$J$13:$IV$13,"="&amp;$K319)&lt;&gt;0,$L319,0)</f>
        <v>0</v>
      </c>
      <c r="V319" s="61">
        <f>IF(COUNTIF(Setup_Hierarchy!$J$14:$IV$14,"="&amp;$K319)&lt;&gt;0,$L319,0)</f>
        <v>0</v>
      </c>
      <c r="W319" s="61">
        <f>IF(COUNTIF(Setup_Hierarchy!$J$15:$IV$15,"="&amp;$K319)&lt;&gt;0,$L319,0)</f>
        <v>0</v>
      </c>
      <c r="X319" s="61">
        <f>IF(COUNTIF(Setup_Hierarchy!$J$16:$IV$16,"="&amp;$K319)&lt;&gt;0,$L319,0)</f>
        <v>0</v>
      </c>
      <c r="Y319" s="61">
        <f>IF(COUNTIF(Setup_Hierarchy!$J$17:$IV$17,"="&amp;$K319)&lt;&gt;0,$L319,0)</f>
        <v>0</v>
      </c>
      <c r="Z319" s="61">
        <f>IF(COUNTIF(Setup_Hierarchy!$J$18:$IV$18,"="&amp;$K319)&lt;&gt;0,$L319,0)</f>
        <v>0</v>
      </c>
      <c r="AA319" s="61">
        <f>IF(COUNTIF(Setup_Hierarchy!$J$19:$IV$19,"="&amp;$K319)&lt;&gt;0,$L319,0)</f>
        <v>0</v>
      </c>
      <c r="AB319" s="61">
        <f>IF(COUNTIF(Setup_Hierarchy!$J$20:$IV$20,"="&amp;$K319)&lt;&gt;0,$L319,0)</f>
        <v>0</v>
      </c>
      <c r="AC319" s="61">
        <f>IF(COUNTIF(Setup_Hierarchy!$J$21:$IV$21,"="&amp;$K319)&lt;&gt;0,$L319,0)</f>
        <v>74.06</v>
      </c>
      <c r="AD319" s="61">
        <f>IF(COUNTIF(Setup_Hierarchy!$J$22:$IV$22,"="&amp;$K319)&lt;&gt;0,$L319,0)</f>
        <v>0</v>
      </c>
      <c r="AE319" s="61">
        <f>IF(COUNTIF(Setup_Hierarchy!$J$23:$IV$23,"="&amp;$K319)&lt;&gt;0,$L319,0)</f>
        <v>74.06</v>
      </c>
      <c r="AF319" s="61">
        <f>IF(COUNTIF(Setup_Hierarchy!$J$24:$IV$24,"="&amp;$K319)&lt;&gt;0,$L319,0)</f>
        <v>0</v>
      </c>
      <c r="AG319" s="61">
        <f>IF(COUNTIF(Setup_Hierarchy!$J$25:$IV$25,"="&amp;$K319)&lt;&gt;0,$L319,0)</f>
        <v>0</v>
      </c>
      <c r="AH319" s="61">
        <f>IF(COUNTIF(Setup_Hierarchy!$J$26:$IV$26,"="&amp;$K319)&lt;&gt;0,$L319,0)</f>
        <v>0</v>
      </c>
      <c r="AI319" s="61">
        <f>IF(COUNTIF(Setup_Hierarchy!$J$27:$IV$27,"="&amp;$K319)&lt;&gt;0,$L319,0)</f>
        <v>0</v>
      </c>
      <c r="AJ319" s="61">
        <f>IF(COUNTIF(Setup_Hierarchy!$J$28:$IV$28,"="&amp;$K319)&lt;&gt;0,$L319,0)</f>
        <v>0</v>
      </c>
      <c r="AK319" s="61">
        <f>IF(COUNTIF(Setup_Hierarchy!$J$29:$IV$29,"="&amp;$K319)&lt;&gt;0,$L319,0)</f>
        <v>0</v>
      </c>
      <c r="AL319" s="61">
        <f>IF(COUNTIF(Setup_Hierarchy!$J$30:$IV$30,"="&amp;$K319)&lt;&gt;0,$L319,0)</f>
        <v>0</v>
      </c>
      <c r="AM319" s="61">
        <f>IF(COUNTIF(Setup_Hierarchy!$J$31:$IV$31,"="&amp;$K319)&lt;&gt;0,$L319,0)</f>
        <v>0</v>
      </c>
      <c r="AN319" s="61">
        <f>IF(COUNTIF(Setup_Hierarchy!$J$32:$IV$32,"="&amp;$K319)&lt;&gt;0,$L319,0)</f>
        <v>0</v>
      </c>
      <c r="AO319" s="61">
        <f>IF(COUNTIF(Setup_Hierarchy!$J$33:$IV$33,"="&amp;$K319)&lt;&gt;0,$L319,0)</f>
        <v>0</v>
      </c>
      <c r="AP319" s="61">
        <f>IF(COUNTIF(Setup_Hierarchy!$J$34:$IV$34,"="&amp;$K319)&lt;&gt;0,$L319,0)</f>
        <v>0</v>
      </c>
      <c r="AQ319" s="61">
        <f>IF(COUNTIF(Setup_Hierarchy!$J$35:$IV$35,"="&amp;$K319)&lt;&gt;0,$L319,0)</f>
        <v>0</v>
      </c>
      <c r="AR319" s="61">
        <f>IF(COUNTIF(Setup_Hierarchy!$J$36:$IV$36,"="&amp;$K319)&lt;&gt;0,$L319,0)</f>
        <v>0</v>
      </c>
      <c r="AS319" s="61">
        <f>IF(COUNTIF(Setup_Hierarchy!$J$37:$IV$37,"="&amp;$K319)&lt;&gt;0,$L319,0)</f>
        <v>0</v>
      </c>
      <c r="AT319" s="61">
        <f>IF(COUNTIF(Setup_Hierarchy!$J$38:$IV$38,"="&amp;$K319)&lt;&gt;0,$L319,0)</f>
        <v>0</v>
      </c>
      <c r="AU319" s="61">
        <f>IF(COUNTIF(Setup_Hierarchy!$J$39:$IV$39,"="&amp;$K319)&lt;&gt;0,$L319,0)</f>
        <v>0</v>
      </c>
      <c r="AV319" s="61">
        <f>IF(COUNTIF(Setup_Hierarchy!$J$40:$IV$40,"="&amp;$K319)&lt;&gt;0,$L319,0)</f>
        <v>0</v>
      </c>
      <c r="AW319" s="61">
        <f>IF(COUNTIF(Setup_Hierarchy!$J$41:$IV$41,"="&amp;$K319)&lt;&gt;0,$L319,0)</f>
        <v>0</v>
      </c>
      <c r="AX319" s="61">
        <f>IF(COUNTIF(Setup_Hierarchy!$J$42:$IV$42,"="&amp;$K319)&lt;&gt;0,$L319,0)</f>
        <v>0</v>
      </c>
      <c r="AY319" s="61">
        <f>IF(COUNTIF(Setup_Hierarchy!$J$43:$IV$43,"="&amp;$K319)&lt;&gt;0,$L319,0)</f>
        <v>0</v>
      </c>
      <c r="AZ319" s="61">
        <f>IF(COUNTIF(Setup_Hierarchy!$J$44:$IV$44,"="&amp;$K319)&lt;&gt;0,$L319,0)</f>
        <v>0</v>
      </c>
      <c r="BA319" s="61">
        <f>IF(COUNTIF(Setup_Hierarchy!$J$45:$IV$45,"="&amp;$K319)&lt;&gt;0,$L319,0)</f>
        <v>0</v>
      </c>
      <c r="BB319" s="61">
        <f>IF(COUNTIF(Setup_Hierarchy!$J$46:$IV$46,"="&amp;$K319)&lt;&gt;0,$L319,0)</f>
        <v>0</v>
      </c>
      <c r="BC319" s="61">
        <f>IF(COUNTIF(Setup_Hierarchy!$J$47:$IV$47,"="&amp;$K319)&lt;&gt;0,$L319,0)</f>
        <v>0</v>
      </c>
      <c r="BD319" s="61">
        <f>IF(COUNTIF(Setup_Hierarchy!$J$48:$IV$48,"="&amp;$K319)&lt;&gt;0,$L319,0)</f>
        <v>0</v>
      </c>
      <c r="BE319" s="61">
        <f>IF(COUNTIF(Setup_Hierarchy!$J$49:$IV$49,"="&amp;$K319)&lt;&gt;0,$L319,0)</f>
        <v>0</v>
      </c>
      <c r="BF319" s="61">
        <f>IF(COUNTIF(Setup_Hierarchy!$J$50:$IV$50,"="&amp;$K319)&lt;&gt;0,$L319,0)</f>
        <v>0</v>
      </c>
      <c r="BG319" s="61">
        <f>IF(COUNTIF(Setup_Hierarchy!$J$51:$IV$51,"="&amp;$K319)&lt;&gt;0,$L319,0)</f>
        <v>0</v>
      </c>
      <c r="BH319" s="61">
        <f>IF(COUNTIF(Setup_Hierarchy!$J$52:$IV$52,"="&amp;$K319)&lt;&gt;0,$L319,0)</f>
        <v>0</v>
      </c>
      <c r="BI319" s="61">
        <f>IF(COUNTIF(Setup_Hierarchy!$J$53:$IV$53,"="&amp;$K319)&lt;&gt;0,$L319,0)</f>
        <v>0</v>
      </c>
      <c r="BJ319" s="61">
        <f>IF(COUNTIF(Setup_Hierarchy!$J$54:$IV$54,"="&amp;$K319)&lt;&gt;0,$L319,0)</f>
        <v>0</v>
      </c>
      <c r="BK319" s="61">
        <f>IF(COUNTIF(Setup_Hierarchy!$J$55:$IV$55,"="&amp;$K319)&lt;&gt;0,$L319,0)</f>
        <v>0</v>
      </c>
      <c r="BL319" s="61">
        <f>IF(COUNTIF(Setup_Hierarchy!$J$56:$IV$56,"="&amp;$K319)&lt;&gt;0,$L319,0)</f>
        <v>0</v>
      </c>
      <c r="BM319" s="61">
        <f>IF(COUNTIF(Setup_Hierarchy!$J$57:$IV$57,"="&amp;$K319)&lt;&gt;0,$L319,0)</f>
        <v>0</v>
      </c>
      <c r="BN319" s="61">
        <f>IF(COUNTIF(Setup_Hierarchy!$J$58:$IV$58,"="&amp;$K319)&lt;&gt;0,$L319,0)</f>
        <v>0</v>
      </c>
      <c r="BO319" s="61">
        <f>IF(COUNTIF(Setup_Hierarchy!$J$59:$IV$59,"="&amp;$K319)&lt;&gt;0,$L319,0)</f>
        <v>0</v>
      </c>
      <c r="BP319" s="61">
        <f>IF(COUNTIF(Setup_Hierarchy!$J$60:$IV$60,"="&amp;$K319)&lt;&gt;0,$L319,0)</f>
        <v>0</v>
      </c>
      <c r="BQ319" s="61">
        <f>IF(COUNTIF(Setup_Hierarchy!$J$61:$IV$61,"="&amp;$K319)&lt;&gt;0,$L319,0)</f>
        <v>0</v>
      </c>
      <c r="BR319" s="61">
        <f>IF(COUNTIF(Setup_Hierarchy!$J$62:$IV$62,"="&amp;$K319)&lt;&gt;0,$L319,0)</f>
        <v>0</v>
      </c>
      <c r="BS319" s="61">
        <f>IF(COUNTIF(Setup_Hierarchy!$J$63:$IV$63,"="&amp;$K319)&lt;&gt;0,$L319,0)</f>
        <v>0</v>
      </c>
      <c r="BT319" s="61">
        <f>IF(COUNTIF(Setup_Hierarchy!$J$64:$IV$64,"="&amp;$K319)&lt;&gt;0,$L319,0)</f>
        <v>0</v>
      </c>
      <c r="BU319" s="61">
        <f>IF(COUNTIF(Setup_Hierarchy!$J$65:$IV$65,"="&amp;$K319)&lt;&gt;0,$L319,0)</f>
        <v>0</v>
      </c>
      <c r="BV319" s="61">
        <f>IF(COUNTIF(Setup_Hierarchy!$J$66:$IV$66,"="&amp;$K319)&lt;&gt;0,$L319,0)</f>
        <v>0</v>
      </c>
      <c r="BW319" s="61">
        <f>IF(COUNTIF(Setup_Hierarchy!$J$67:$IV$67,"="&amp;$K319)&lt;&gt;0,$L319,0)</f>
        <v>0</v>
      </c>
      <c r="BX319" s="61">
        <f>IF(COUNTIF(Setup_Hierarchy!$J$68:$IV$68,"="&amp;$K319)&lt;&gt;0,$L319,0)</f>
        <v>0</v>
      </c>
      <c r="BY319" s="61">
        <f>IF(COUNTIF(Setup_Hierarchy!$J$69:$IV$69,"="&amp;$K319)&lt;&gt;0,$L319,0)</f>
        <v>0</v>
      </c>
      <c r="BZ319" s="61">
        <f>IF(COUNTIF(Setup_Hierarchy!$J$70:$IV$70,"="&amp;$K319)&lt;&gt;0,$L319,0)</f>
        <v>0</v>
      </c>
      <c r="CA319" s="61">
        <f>IF(COUNTIF(Setup_Hierarchy!$J$71:$IV$71,"="&amp;$K319)&lt;&gt;0,$L319,0)</f>
        <v>0</v>
      </c>
      <c r="CB319" s="61">
        <f>IF(COUNTIF(Setup_Hierarchy!$J$72:$IV$72,"="&amp;$K319)&lt;&gt;0,$L319,0)</f>
        <v>0</v>
      </c>
      <c r="CC319" s="61">
        <f>IF(COUNTIF(Setup_Hierarchy!$J$73:$IV$73,"="&amp;$K319)&lt;&gt;0,$L319,0)</f>
        <v>0</v>
      </c>
      <c r="CD319" s="61">
        <f>IF(COUNTIF(Setup_Hierarchy!$J$74:$IV$74,"="&amp;$K319)&lt;&gt;0,$L319,0)</f>
        <v>0</v>
      </c>
      <c r="CE319" s="61">
        <f>IF(COUNTIF(Setup_Hierarchy!$J$75:$IV$75,"="&amp;$K319)&lt;&gt;0,$L319,0)</f>
        <v>0</v>
      </c>
      <c r="CF319" s="61">
        <f>IF(COUNTIF(Setup_Hierarchy!$J$76:$IV$76,"="&amp;$K319)&lt;&gt;0,$L319,0)</f>
        <v>0</v>
      </c>
      <c r="CG319" s="61">
        <f>IF(COUNTIF(Setup_Hierarchy!$J$77:$IV$77,"="&amp;$K319)&lt;&gt;0,$L319,0)</f>
        <v>0</v>
      </c>
      <c r="CH319" s="61">
        <f>IF(COUNTIF(Setup_Hierarchy!$J$78:$IV$78,"="&amp;$K319)&lt;&gt;0,$L319,0)</f>
        <v>0</v>
      </c>
      <c r="CI319" s="61">
        <f>IF(COUNTIF(Setup_Hierarchy!$J$79:$IV$79,"="&amp;$K319)&lt;&gt;0,$L319,0)</f>
        <v>0</v>
      </c>
      <c r="CJ319" s="61">
        <f>IF(COUNTIF(Setup_Hierarchy!$J$80:$IV$80,"="&amp;$K319)&lt;&gt;0,$L319,0)</f>
        <v>0</v>
      </c>
      <c r="CK319" s="61">
        <f>IF(COUNTIF(Setup_Hierarchy!$J$81:$IV$81,"="&amp;$K319)&lt;&gt;0,$L319,0)</f>
        <v>0</v>
      </c>
      <c r="CL319" s="61">
        <f>IF(COUNTIF(Setup_Hierarchy!$J$82:$IV$82,"="&amp;$K319)&lt;&gt;0,$L319,0)</f>
        <v>0</v>
      </c>
      <c r="CM319" s="61">
        <f>IF(COUNTIF(Setup_Hierarchy!$J$83:$IV$83,"="&amp;$K319)&lt;&gt;0,$L319,0)</f>
        <v>0</v>
      </c>
      <c r="CN319" s="61">
        <f>IF(COUNTIF(Setup_Hierarchy!$J$84:$IV$84,"="&amp;$K319)&lt;&gt;0,$L319,0)</f>
        <v>0</v>
      </c>
      <c r="CO319" s="61">
        <f>IF(COUNTIF(Setup_Hierarchy!$J$85:$IV$85,"="&amp;$K319)&lt;&gt;0,$L319,0)</f>
        <v>0</v>
      </c>
      <c r="CP319" s="61">
        <f>IF(COUNTIF(Setup_Hierarchy!$J$86:$IV$86,"="&amp;$K319)&lt;&gt;0,$L319,0)</f>
        <v>0</v>
      </c>
      <c r="CQ319" s="61">
        <f>IF(COUNTIF(Setup_Hierarchy!$J$87:$IV$87,"="&amp;$K319)&lt;&gt;0,$L319,0)</f>
        <v>0</v>
      </c>
      <c r="CR319" s="61">
        <f>IF(COUNTIF(Setup_Hierarchy!$J$88:$IV$88,"="&amp;$K319)&lt;&gt;0,$L319,0)</f>
        <v>0</v>
      </c>
      <c r="CS319" s="61">
        <f>IF(COUNTIF(Setup_Hierarchy!$J$89:$IV$89,"="&amp;$K319)&lt;&gt;0,$L319,0)</f>
        <v>0</v>
      </c>
      <c r="CT319" s="61">
        <f>IF(COUNTIF(Setup_Hierarchy!$J$90:$IV$90,"="&amp;$K319)&lt;&gt;0,$L319,0)</f>
        <v>0</v>
      </c>
      <c r="CU319" s="61">
        <f>IF(COUNTIF(Setup_Hierarchy!$J$91:$IV$91,"="&amp;$K319)&lt;&gt;0,$L319,0)</f>
        <v>0</v>
      </c>
      <c r="CV319" s="61">
        <f>IF(COUNTIF(Setup_Hierarchy!$J$92:$IV$92,"="&amp;$K319)&lt;&gt;0,$L319,0)</f>
        <v>0</v>
      </c>
      <c r="CW319" s="61">
        <f>IF(COUNTIF(Setup_Hierarchy!$J$93:$IV$93,"="&amp;$K319)&lt;&gt;0,$L319,0)</f>
        <v>0</v>
      </c>
      <c r="CX319" s="61">
        <f>IF(COUNTIF(Setup_Hierarchy!$J$94:$IV$94,"="&amp;$K319)&lt;&gt;0,$L319,0)</f>
        <v>0</v>
      </c>
      <c r="CY319" s="61">
        <f>IF(COUNTIF(Setup_Hierarchy!$J$95:$IV$95,"="&amp;$K319)&lt;&gt;0,$L319,0)</f>
        <v>0</v>
      </c>
      <c r="CZ319" s="61">
        <f>IF(COUNTIF(Setup_Hierarchy!$J$96:$IV$96,"="&amp;$K319)&lt;&gt;0,$L319,0)</f>
        <v>0</v>
      </c>
      <c r="DA319" s="61">
        <f>IF(COUNTIF(Setup_Hierarchy!$J$97:$IV$97,"="&amp;$K319)&lt;&gt;0,$L319,0)</f>
        <v>0</v>
      </c>
      <c r="DB319" s="61">
        <f>IF(COUNTIF(Setup_Hierarchy!$J$98:$IV$98,"="&amp;$K319)&lt;&gt;0,$L319,0)</f>
        <v>0</v>
      </c>
      <c r="DC319" s="61">
        <f>IF(COUNTIF(Setup_Hierarchy!$J$99:$IV$99,"="&amp;$K319)&lt;&gt;0,$L319,0)</f>
        <v>0</v>
      </c>
      <c r="DD319" s="61">
        <f>IF(COUNTIF(Setup_Hierarchy!$J$100:$IV$100,"="&amp;$K319)&lt;&gt;0,$L319,0)</f>
        <v>0</v>
      </c>
      <c r="DE319" s="61">
        <f>IF(COUNTIF(Setup_Hierarchy!$J$101:$IV$101,"="&amp;$K319)&lt;&gt;0,$L319,0)</f>
        <v>0</v>
      </c>
      <c r="DF319" s="61">
        <f>IF(COUNTIF(Setup_Hierarchy!$J$102:$IV$102,"="&amp;$K319)&lt;&gt;0,$L319,0)</f>
        <v>0</v>
      </c>
      <c r="DG319" s="61">
        <f>IF(COUNTIF(Setup_Hierarchy!$J$103:$IV$103,"="&amp;$K319)&lt;&gt;0,$L319,0)</f>
        <v>0</v>
      </c>
      <c r="DH319" s="61">
        <f>IF(COUNTIF(Setup_Hierarchy!$J$104:$IV$104,"="&amp;$K319)&lt;&gt;0,$L319,0)</f>
        <v>0</v>
      </c>
      <c r="DI319" s="61">
        <f>IF(COUNTIF(Setup_Hierarchy!$J$105:$IV$105,"="&amp;$K319)&lt;&gt;0,$L319,0)</f>
        <v>0</v>
      </c>
      <c r="DJ319" s="61">
        <f>IF(COUNTIF(Setup_Hierarchy!$J$106:$IV$106,"="&amp;$K319)&lt;&gt;0,$L319,0)</f>
        <v>0</v>
      </c>
      <c r="DK319" s="61">
        <f>IF(COUNTIF(Setup_Hierarchy!$J$107:$IV$107,"="&amp;$K319)&lt;&gt;0,$L319,0)</f>
        <v>0</v>
      </c>
      <c r="DL319" s="61">
        <f>IF(COUNTIF(Setup_Hierarchy!$J$108:$IV$108,"="&amp;$K319)&lt;&gt;0,$L319,0)</f>
        <v>0</v>
      </c>
      <c r="DM319" s="61">
        <f>IF(COUNTIF(Setup_Hierarchy!$J$109:$IV$109,"="&amp;$K319)&lt;&gt;0,$L319,0)</f>
        <v>0</v>
      </c>
      <c r="DN319" s="61">
        <f>IF(COUNTIF(Setup_Hierarchy!$J$110:$IV$110,"="&amp;$K319)&lt;&gt;0,$L319,0)</f>
        <v>0</v>
      </c>
      <c r="DO319" s="61">
        <f>IF(COUNTIF(Setup_Hierarchy!$J$111:$IV$111,"="&amp;$K319)&lt;&gt;0,$L319,0)</f>
        <v>0</v>
      </c>
      <c r="DP319" s="61">
        <f>IF(COUNTIF(Setup_Hierarchy!$J$112:$IV$112,"="&amp;$K319)&lt;&gt;0,$L319,0)</f>
        <v>0</v>
      </c>
      <c r="DQ319" s="61">
        <f>IF(COUNTIF(Setup_Hierarchy!$J$113:$IV$113,"="&amp;$K319)&lt;&gt;0,$L319,0)</f>
        <v>0</v>
      </c>
      <c r="DR319" s="61">
        <f>IF(COUNTIF(Setup_Hierarchy!$J$114:$IV$114,"="&amp;$K319)&lt;&gt;0,$L319,0)</f>
        <v>0</v>
      </c>
      <c r="DS319" s="61">
        <f>IF(COUNTIF(Setup_Hierarchy!$J$115:$IV$115,"="&amp;$K319)&lt;&gt;0,$L319,0)</f>
        <v>0</v>
      </c>
      <c r="DT319" s="61">
        <f>IF(COUNTIF(Setup_Hierarchy!$J$116:$IV$116,"="&amp;$K319)&lt;&gt;0,$L319,0)</f>
        <v>0</v>
      </c>
    </row>
    <row r="320" spans="2:124" x14ac:dyDescent="0.2">
      <c r="B320" t="s">
        <v>43</v>
      </c>
      <c r="C320">
        <v>435</v>
      </c>
      <c r="D320" t="s">
        <v>16</v>
      </c>
      <c r="E320" t="s">
        <v>369</v>
      </c>
      <c r="F320" t="s">
        <v>526</v>
      </c>
      <c r="G320" t="s">
        <v>523</v>
      </c>
      <c r="H320" t="s">
        <v>12</v>
      </c>
      <c r="I320">
        <v>0.49225799999999997</v>
      </c>
      <c r="J320">
        <v>0.29210399999999997</v>
      </c>
      <c r="K320">
        <v>729</v>
      </c>
      <c r="L320">
        <v>-281</v>
      </c>
      <c r="M320" s="61">
        <f>IF(COUNTIF(Setup_Hierarchy!$J$5:$IV$5,"="&amp;$K320)&lt;&gt;0,$L320,0)</f>
        <v>-281</v>
      </c>
      <c r="N320" s="61">
        <f>IF(COUNTIF(Setup_Hierarchy!$J$6:$IV$6,"="&amp;$K320)&lt;&gt;0,$L320,0)</f>
        <v>-281</v>
      </c>
      <c r="O320" s="61">
        <f>IF(COUNTIF(Setup_Hierarchy!$J$7:$IV$7,"="&amp;$K320)&lt;&gt;0,$L320,0)</f>
        <v>-281</v>
      </c>
      <c r="P320" s="61">
        <f>IF(COUNTIF(Setup_Hierarchy!$J$8:$IV$8,"="&amp;$K320)&lt;&gt;0,$L320,0)</f>
        <v>-281</v>
      </c>
      <c r="Q320" s="61">
        <f>IF(COUNTIF(Setup_Hierarchy!$J$9:$IV$9,"="&amp;$K320)&lt;&gt;0,$L320,0)</f>
        <v>0</v>
      </c>
      <c r="R320" s="61">
        <f>IF(COUNTIF(Setup_Hierarchy!$J$10:$IV$10,"="&amp;$K320)&lt;&gt;0,$L320,0)</f>
        <v>0</v>
      </c>
      <c r="S320" s="61">
        <f>IF(COUNTIF(Setup_Hierarchy!$J$11:$IV$11,"="&amp;$K320)&lt;&gt;0,$L320,0)</f>
        <v>0</v>
      </c>
      <c r="T320" s="61">
        <f>IF(COUNTIF(Setup_Hierarchy!$J$12:$IV$12,"="&amp;$K320)&lt;&gt;0,$L320,0)</f>
        <v>0</v>
      </c>
      <c r="U320" s="61">
        <f>IF(COUNTIF(Setup_Hierarchy!$J$13:$IV$13,"="&amp;$K320)&lt;&gt;0,$L320,0)</f>
        <v>0</v>
      </c>
      <c r="V320" s="61">
        <f>IF(COUNTIF(Setup_Hierarchy!$J$14:$IV$14,"="&amp;$K320)&lt;&gt;0,$L320,0)</f>
        <v>0</v>
      </c>
      <c r="W320" s="61">
        <f>IF(COUNTIF(Setup_Hierarchy!$J$15:$IV$15,"="&amp;$K320)&lt;&gt;0,$L320,0)</f>
        <v>0</v>
      </c>
      <c r="X320" s="61">
        <f>IF(COUNTIF(Setup_Hierarchy!$J$16:$IV$16,"="&amp;$K320)&lt;&gt;0,$L320,0)</f>
        <v>0</v>
      </c>
      <c r="Y320" s="61">
        <f>IF(COUNTIF(Setup_Hierarchy!$J$17:$IV$17,"="&amp;$K320)&lt;&gt;0,$L320,0)</f>
        <v>0</v>
      </c>
      <c r="Z320" s="61">
        <f>IF(COUNTIF(Setup_Hierarchy!$J$18:$IV$18,"="&amp;$K320)&lt;&gt;0,$L320,0)</f>
        <v>0</v>
      </c>
      <c r="AA320" s="61">
        <f>IF(COUNTIF(Setup_Hierarchy!$J$19:$IV$19,"="&amp;$K320)&lt;&gt;0,$L320,0)</f>
        <v>0</v>
      </c>
      <c r="AB320" s="61">
        <f>IF(COUNTIF(Setup_Hierarchy!$J$20:$IV$20,"="&amp;$K320)&lt;&gt;0,$L320,0)</f>
        <v>0</v>
      </c>
      <c r="AC320" s="61">
        <f>IF(COUNTIF(Setup_Hierarchy!$J$21:$IV$21,"="&amp;$K320)&lt;&gt;0,$L320,0)</f>
        <v>0</v>
      </c>
      <c r="AD320" s="61">
        <f>IF(COUNTIF(Setup_Hierarchy!$J$22:$IV$22,"="&amp;$K320)&lt;&gt;0,$L320,0)</f>
        <v>0</v>
      </c>
      <c r="AE320" s="61">
        <f>IF(COUNTIF(Setup_Hierarchy!$J$23:$IV$23,"="&amp;$K320)&lt;&gt;0,$L320,0)</f>
        <v>0</v>
      </c>
      <c r="AF320" s="61">
        <f>IF(COUNTIF(Setup_Hierarchy!$J$24:$IV$24,"="&amp;$K320)&lt;&gt;0,$L320,0)</f>
        <v>0</v>
      </c>
      <c r="AG320" s="61">
        <f>IF(COUNTIF(Setup_Hierarchy!$J$25:$IV$25,"="&amp;$K320)&lt;&gt;0,$L320,0)</f>
        <v>0</v>
      </c>
      <c r="AH320" s="61">
        <f>IF(COUNTIF(Setup_Hierarchy!$J$26:$IV$26,"="&amp;$K320)&lt;&gt;0,$L320,0)</f>
        <v>0</v>
      </c>
      <c r="AI320" s="61">
        <f>IF(COUNTIF(Setup_Hierarchy!$J$27:$IV$27,"="&amp;$K320)&lt;&gt;0,$L320,0)</f>
        <v>0</v>
      </c>
      <c r="AJ320" s="61">
        <f>IF(COUNTIF(Setup_Hierarchy!$J$28:$IV$28,"="&amp;$K320)&lt;&gt;0,$L320,0)</f>
        <v>0</v>
      </c>
      <c r="AK320" s="61">
        <f>IF(COUNTIF(Setup_Hierarchy!$J$29:$IV$29,"="&amp;$K320)&lt;&gt;0,$L320,0)</f>
        <v>0</v>
      </c>
      <c r="AL320" s="61">
        <f>IF(COUNTIF(Setup_Hierarchy!$J$30:$IV$30,"="&amp;$K320)&lt;&gt;0,$L320,0)</f>
        <v>0</v>
      </c>
      <c r="AM320" s="61">
        <f>IF(COUNTIF(Setup_Hierarchy!$J$31:$IV$31,"="&amp;$K320)&lt;&gt;0,$L320,0)</f>
        <v>0</v>
      </c>
      <c r="AN320" s="61">
        <f>IF(COUNTIF(Setup_Hierarchy!$J$32:$IV$32,"="&amp;$K320)&lt;&gt;0,$L320,0)</f>
        <v>0</v>
      </c>
      <c r="AO320" s="61">
        <f>IF(COUNTIF(Setup_Hierarchy!$J$33:$IV$33,"="&amp;$K320)&lt;&gt;0,$L320,0)</f>
        <v>0</v>
      </c>
      <c r="AP320" s="61">
        <f>IF(COUNTIF(Setup_Hierarchy!$J$34:$IV$34,"="&amp;$K320)&lt;&gt;0,$L320,0)</f>
        <v>0</v>
      </c>
      <c r="AQ320" s="61">
        <f>IF(COUNTIF(Setup_Hierarchy!$J$35:$IV$35,"="&amp;$K320)&lt;&gt;0,$L320,0)</f>
        <v>0</v>
      </c>
      <c r="AR320" s="61">
        <f>IF(COUNTIF(Setup_Hierarchy!$J$36:$IV$36,"="&amp;$K320)&lt;&gt;0,$L320,0)</f>
        <v>0</v>
      </c>
      <c r="AS320" s="61">
        <f>IF(COUNTIF(Setup_Hierarchy!$J$37:$IV$37,"="&amp;$K320)&lt;&gt;0,$L320,0)</f>
        <v>0</v>
      </c>
      <c r="AT320" s="61">
        <f>IF(COUNTIF(Setup_Hierarchy!$J$38:$IV$38,"="&amp;$K320)&lt;&gt;0,$L320,0)</f>
        <v>0</v>
      </c>
      <c r="AU320" s="61">
        <f>IF(COUNTIF(Setup_Hierarchy!$J$39:$IV$39,"="&amp;$K320)&lt;&gt;0,$L320,0)</f>
        <v>-281</v>
      </c>
      <c r="AV320" s="61">
        <f>IF(COUNTIF(Setup_Hierarchy!$J$40:$IV$40,"="&amp;$K320)&lt;&gt;0,$L320,0)</f>
        <v>0</v>
      </c>
      <c r="AW320" s="61">
        <f>IF(COUNTIF(Setup_Hierarchy!$J$41:$IV$41,"="&amp;$K320)&lt;&gt;0,$L320,0)</f>
        <v>0</v>
      </c>
      <c r="AX320" s="61">
        <f>IF(COUNTIF(Setup_Hierarchy!$J$42:$IV$42,"="&amp;$K320)&lt;&gt;0,$L320,0)</f>
        <v>0</v>
      </c>
      <c r="AY320" s="61">
        <f>IF(COUNTIF(Setup_Hierarchy!$J$43:$IV$43,"="&amp;$K320)&lt;&gt;0,$L320,0)</f>
        <v>0</v>
      </c>
      <c r="AZ320" s="61">
        <f>IF(COUNTIF(Setup_Hierarchy!$J$44:$IV$44,"="&amp;$K320)&lt;&gt;0,$L320,0)</f>
        <v>0</v>
      </c>
      <c r="BA320" s="61">
        <f>IF(COUNTIF(Setup_Hierarchy!$J$45:$IV$45,"="&amp;$K320)&lt;&gt;0,$L320,0)</f>
        <v>0</v>
      </c>
      <c r="BB320" s="61">
        <f>IF(COUNTIF(Setup_Hierarchy!$J$46:$IV$46,"="&amp;$K320)&lt;&gt;0,$L320,0)</f>
        <v>-281</v>
      </c>
      <c r="BC320" s="61">
        <f>IF(COUNTIF(Setup_Hierarchy!$J$47:$IV$47,"="&amp;$K320)&lt;&gt;0,$L320,0)</f>
        <v>-281</v>
      </c>
      <c r="BD320" s="61">
        <f>IF(COUNTIF(Setup_Hierarchy!$J$48:$IV$48,"="&amp;$K320)&lt;&gt;0,$L320,0)</f>
        <v>0</v>
      </c>
      <c r="BE320" s="61">
        <f>IF(COUNTIF(Setup_Hierarchy!$J$49:$IV$49,"="&amp;$K320)&lt;&gt;0,$L320,0)</f>
        <v>0</v>
      </c>
      <c r="BF320" s="61">
        <f>IF(COUNTIF(Setup_Hierarchy!$J$50:$IV$50,"="&amp;$K320)&lt;&gt;0,$L320,0)</f>
        <v>0</v>
      </c>
      <c r="BG320" s="61">
        <f>IF(COUNTIF(Setup_Hierarchy!$J$51:$IV$51,"="&amp;$K320)&lt;&gt;0,$L320,0)</f>
        <v>0</v>
      </c>
      <c r="BH320" s="61">
        <f>IF(COUNTIF(Setup_Hierarchy!$J$52:$IV$52,"="&amp;$K320)&lt;&gt;0,$L320,0)</f>
        <v>0</v>
      </c>
      <c r="BI320" s="61">
        <f>IF(COUNTIF(Setup_Hierarchy!$J$53:$IV$53,"="&amp;$K320)&lt;&gt;0,$L320,0)</f>
        <v>0</v>
      </c>
      <c r="BJ320" s="61">
        <f>IF(COUNTIF(Setup_Hierarchy!$J$54:$IV$54,"="&amp;$K320)&lt;&gt;0,$L320,0)</f>
        <v>0</v>
      </c>
      <c r="BK320" s="61">
        <f>IF(COUNTIF(Setup_Hierarchy!$J$55:$IV$55,"="&amp;$K320)&lt;&gt;0,$L320,0)</f>
        <v>0</v>
      </c>
      <c r="BL320" s="61">
        <f>IF(COUNTIF(Setup_Hierarchy!$J$56:$IV$56,"="&amp;$K320)&lt;&gt;0,$L320,0)</f>
        <v>0</v>
      </c>
      <c r="BM320" s="61">
        <f>IF(COUNTIF(Setup_Hierarchy!$J$57:$IV$57,"="&amp;$K320)&lt;&gt;0,$L320,0)</f>
        <v>0</v>
      </c>
      <c r="BN320" s="61">
        <f>IF(COUNTIF(Setup_Hierarchy!$J$58:$IV$58,"="&amp;$K320)&lt;&gt;0,$L320,0)</f>
        <v>0</v>
      </c>
      <c r="BO320" s="61">
        <f>IF(COUNTIF(Setup_Hierarchy!$J$59:$IV$59,"="&amp;$K320)&lt;&gt;0,$L320,0)</f>
        <v>0</v>
      </c>
      <c r="BP320" s="61">
        <f>IF(COUNTIF(Setup_Hierarchy!$J$60:$IV$60,"="&amp;$K320)&lt;&gt;0,$L320,0)</f>
        <v>0</v>
      </c>
      <c r="BQ320" s="61">
        <f>IF(COUNTIF(Setup_Hierarchy!$J$61:$IV$61,"="&amp;$K320)&lt;&gt;0,$L320,0)</f>
        <v>0</v>
      </c>
      <c r="BR320" s="61">
        <f>IF(COUNTIF(Setup_Hierarchy!$J$62:$IV$62,"="&amp;$K320)&lt;&gt;0,$L320,0)</f>
        <v>0</v>
      </c>
      <c r="BS320" s="61">
        <f>IF(COUNTIF(Setup_Hierarchy!$J$63:$IV$63,"="&amp;$K320)&lt;&gt;0,$L320,0)</f>
        <v>0</v>
      </c>
      <c r="BT320" s="61">
        <f>IF(COUNTIF(Setup_Hierarchy!$J$64:$IV$64,"="&amp;$K320)&lt;&gt;0,$L320,0)</f>
        <v>0</v>
      </c>
      <c r="BU320" s="61">
        <f>IF(COUNTIF(Setup_Hierarchy!$J$65:$IV$65,"="&amp;$K320)&lt;&gt;0,$L320,0)</f>
        <v>0</v>
      </c>
      <c r="BV320" s="61">
        <f>IF(COUNTIF(Setup_Hierarchy!$J$66:$IV$66,"="&amp;$K320)&lt;&gt;0,$L320,0)</f>
        <v>0</v>
      </c>
      <c r="BW320" s="61">
        <f>IF(COUNTIF(Setup_Hierarchy!$J$67:$IV$67,"="&amp;$K320)&lt;&gt;0,$L320,0)</f>
        <v>0</v>
      </c>
      <c r="BX320" s="61">
        <f>IF(COUNTIF(Setup_Hierarchy!$J$68:$IV$68,"="&amp;$K320)&lt;&gt;0,$L320,0)</f>
        <v>0</v>
      </c>
      <c r="BY320" s="61">
        <f>IF(COUNTIF(Setup_Hierarchy!$J$69:$IV$69,"="&amp;$K320)&lt;&gt;0,$L320,0)</f>
        <v>0</v>
      </c>
      <c r="BZ320" s="61">
        <f>IF(COUNTIF(Setup_Hierarchy!$J$70:$IV$70,"="&amp;$K320)&lt;&gt;0,$L320,0)</f>
        <v>0</v>
      </c>
      <c r="CA320" s="61">
        <f>IF(COUNTIF(Setup_Hierarchy!$J$71:$IV$71,"="&amp;$K320)&lt;&gt;0,$L320,0)</f>
        <v>0</v>
      </c>
      <c r="CB320" s="61">
        <f>IF(COUNTIF(Setup_Hierarchy!$J$72:$IV$72,"="&amp;$K320)&lt;&gt;0,$L320,0)</f>
        <v>0</v>
      </c>
      <c r="CC320" s="61">
        <f>IF(COUNTIF(Setup_Hierarchy!$J$73:$IV$73,"="&amp;$K320)&lt;&gt;0,$L320,0)</f>
        <v>0</v>
      </c>
      <c r="CD320" s="61">
        <f>IF(COUNTIF(Setup_Hierarchy!$J$74:$IV$74,"="&amp;$K320)&lt;&gt;0,$L320,0)</f>
        <v>0</v>
      </c>
      <c r="CE320" s="61">
        <f>IF(COUNTIF(Setup_Hierarchy!$J$75:$IV$75,"="&amp;$K320)&lt;&gt;0,$L320,0)</f>
        <v>0</v>
      </c>
      <c r="CF320" s="61">
        <f>IF(COUNTIF(Setup_Hierarchy!$J$76:$IV$76,"="&amp;$K320)&lt;&gt;0,$L320,0)</f>
        <v>0</v>
      </c>
      <c r="CG320" s="61">
        <f>IF(COUNTIF(Setup_Hierarchy!$J$77:$IV$77,"="&amp;$K320)&lt;&gt;0,$L320,0)</f>
        <v>0</v>
      </c>
      <c r="CH320" s="61">
        <f>IF(COUNTIF(Setup_Hierarchy!$J$78:$IV$78,"="&amp;$K320)&lt;&gt;0,$L320,0)</f>
        <v>0</v>
      </c>
      <c r="CI320" s="61">
        <f>IF(COUNTIF(Setup_Hierarchy!$J$79:$IV$79,"="&amp;$K320)&lt;&gt;0,$L320,0)</f>
        <v>0</v>
      </c>
      <c r="CJ320" s="61">
        <f>IF(COUNTIF(Setup_Hierarchy!$J$80:$IV$80,"="&amp;$K320)&lt;&gt;0,$L320,0)</f>
        <v>0</v>
      </c>
      <c r="CK320" s="61">
        <f>IF(COUNTIF(Setup_Hierarchy!$J$81:$IV$81,"="&amp;$K320)&lt;&gt;0,$L320,0)</f>
        <v>0</v>
      </c>
      <c r="CL320" s="61">
        <f>IF(COUNTIF(Setup_Hierarchy!$J$82:$IV$82,"="&amp;$K320)&lt;&gt;0,$L320,0)</f>
        <v>0</v>
      </c>
      <c r="CM320" s="61">
        <f>IF(COUNTIF(Setup_Hierarchy!$J$83:$IV$83,"="&amp;$K320)&lt;&gt;0,$L320,0)</f>
        <v>0</v>
      </c>
      <c r="CN320" s="61">
        <f>IF(COUNTIF(Setup_Hierarchy!$J$84:$IV$84,"="&amp;$K320)&lt;&gt;0,$L320,0)</f>
        <v>0</v>
      </c>
      <c r="CO320" s="61">
        <f>IF(COUNTIF(Setup_Hierarchy!$J$85:$IV$85,"="&amp;$K320)&lt;&gt;0,$L320,0)</f>
        <v>0</v>
      </c>
      <c r="CP320" s="61">
        <f>IF(COUNTIF(Setup_Hierarchy!$J$86:$IV$86,"="&amp;$K320)&lt;&gt;0,$L320,0)</f>
        <v>0</v>
      </c>
      <c r="CQ320" s="61">
        <f>IF(COUNTIF(Setup_Hierarchy!$J$87:$IV$87,"="&amp;$K320)&lt;&gt;0,$L320,0)</f>
        <v>0</v>
      </c>
      <c r="CR320" s="61">
        <f>IF(COUNTIF(Setup_Hierarchy!$J$88:$IV$88,"="&amp;$K320)&lt;&gt;0,$L320,0)</f>
        <v>0</v>
      </c>
      <c r="CS320" s="61">
        <f>IF(COUNTIF(Setup_Hierarchy!$J$89:$IV$89,"="&amp;$K320)&lt;&gt;0,$L320,0)</f>
        <v>0</v>
      </c>
      <c r="CT320" s="61">
        <f>IF(COUNTIF(Setup_Hierarchy!$J$90:$IV$90,"="&amp;$K320)&lt;&gt;0,$L320,0)</f>
        <v>0</v>
      </c>
      <c r="CU320" s="61">
        <f>IF(COUNTIF(Setup_Hierarchy!$J$91:$IV$91,"="&amp;$K320)&lt;&gt;0,$L320,0)</f>
        <v>0</v>
      </c>
      <c r="CV320" s="61">
        <f>IF(COUNTIF(Setup_Hierarchy!$J$92:$IV$92,"="&amp;$K320)&lt;&gt;0,$L320,0)</f>
        <v>0</v>
      </c>
      <c r="CW320" s="61">
        <f>IF(COUNTIF(Setup_Hierarchy!$J$93:$IV$93,"="&amp;$K320)&lt;&gt;0,$L320,0)</f>
        <v>0</v>
      </c>
      <c r="CX320" s="61">
        <f>IF(COUNTIF(Setup_Hierarchy!$J$94:$IV$94,"="&amp;$K320)&lt;&gt;0,$L320,0)</f>
        <v>0</v>
      </c>
      <c r="CY320" s="61">
        <f>IF(COUNTIF(Setup_Hierarchy!$J$95:$IV$95,"="&amp;$K320)&lt;&gt;0,$L320,0)</f>
        <v>0</v>
      </c>
      <c r="CZ320" s="61">
        <f>IF(COUNTIF(Setup_Hierarchy!$J$96:$IV$96,"="&amp;$K320)&lt;&gt;0,$L320,0)</f>
        <v>0</v>
      </c>
      <c r="DA320" s="61">
        <f>IF(COUNTIF(Setup_Hierarchy!$J$97:$IV$97,"="&amp;$K320)&lt;&gt;0,$L320,0)</f>
        <v>0</v>
      </c>
      <c r="DB320" s="61">
        <f>IF(COUNTIF(Setup_Hierarchy!$J$98:$IV$98,"="&amp;$K320)&lt;&gt;0,$L320,0)</f>
        <v>0</v>
      </c>
      <c r="DC320" s="61">
        <f>IF(COUNTIF(Setup_Hierarchy!$J$99:$IV$99,"="&amp;$K320)&lt;&gt;0,$L320,0)</f>
        <v>0</v>
      </c>
      <c r="DD320" s="61">
        <f>IF(COUNTIF(Setup_Hierarchy!$J$100:$IV$100,"="&amp;$K320)&lt;&gt;0,$L320,0)</f>
        <v>0</v>
      </c>
      <c r="DE320" s="61">
        <f>IF(COUNTIF(Setup_Hierarchy!$J$101:$IV$101,"="&amp;$K320)&lt;&gt;0,$L320,0)</f>
        <v>0</v>
      </c>
      <c r="DF320" s="61">
        <f>IF(COUNTIF(Setup_Hierarchy!$J$102:$IV$102,"="&amp;$K320)&lt;&gt;0,$L320,0)</f>
        <v>0</v>
      </c>
      <c r="DG320" s="61">
        <f>IF(COUNTIF(Setup_Hierarchy!$J$103:$IV$103,"="&amp;$K320)&lt;&gt;0,$L320,0)</f>
        <v>0</v>
      </c>
      <c r="DH320" s="61">
        <f>IF(COUNTIF(Setup_Hierarchy!$J$104:$IV$104,"="&amp;$K320)&lt;&gt;0,$L320,0)</f>
        <v>0</v>
      </c>
      <c r="DI320" s="61">
        <f>IF(COUNTIF(Setup_Hierarchy!$J$105:$IV$105,"="&amp;$K320)&lt;&gt;0,$L320,0)</f>
        <v>0</v>
      </c>
      <c r="DJ320" s="61">
        <f>IF(COUNTIF(Setup_Hierarchy!$J$106:$IV$106,"="&amp;$K320)&lt;&gt;0,$L320,0)</f>
        <v>0</v>
      </c>
      <c r="DK320" s="61">
        <f>IF(COUNTIF(Setup_Hierarchy!$J$107:$IV$107,"="&amp;$K320)&lt;&gt;0,$L320,0)</f>
        <v>0</v>
      </c>
      <c r="DL320" s="61">
        <f>IF(COUNTIF(Setup_Hierarchy!$J$108:$IV$108,"="&amp;$K320)&lt;&gt;0,$L320,0)</f>
        <v>0</v>
      </c>
      <c r="DM320" s="61">
        <f>IF(COUNTIF(Setup_Hierarchy!$J$109:$IV$109,"="&amp;$K320)&lt;&gt;0,$L320,0)</f>
        <v>0</v>
      </c>
      <c r="DN320" s="61">
        <f>IF(COUNTIF(Setup_Hierarchy!$J$110:$IV$110,"="&amp;$K320)&lt;&gt;0,$L320,0)</f>
        <v>0</v>
      </c>
      <c r="DO320" s="61">
        <f>IF(COUNTIF(Setup_Hierarchy!$J$111:$IV$111,"="&amp;$K320)&lt;&gt;0,$L320,0)</f>
        <v>0</v>
      </c>
      <c r="DP320" s="61">
        <f>IF(COUNTIF(Setup_Hierarchy!$J$112:$IV$112,"="&amp;$K320)&lt;&gt;0,$L320,0)</f>
        <v>0</v>
      </c>
      <c r="DQ320" s="61">
        <f>IF(COUNTIF(Setup_Hierarchy!$J$113:$IV$113,"="&amp;$K320)&lt;&gt;0,$L320,0)</f>
        <v>0</v>
      </c>
      <c r="DR320" s="61">
        <f>IF(COUNTIF(Setup_Hierarchy!$J$114:$IV$114,"="&amp;$K320)&lt;&gt;0,$L320,0)</f>
        <v>0</v>
      </c>
      <c r="DS320" s="61">
        <f>IF(COUNTIF(Setup_Hierarchy!$J$115:$IV$115,"="&amp;$K320)&lt;&gt;0,$L320,0)</f>
        <v>0</v>
      </c>
      <c r="DT320" s="61">
        <f>IF(COUNTIF(Setup_Hierarchy!$J$116:$IV$116,"="&amp;$K320)&lt;&gt;0,$L320,0)</f>
        <v>0</v>
      </c>
    </row>
    <row r="321" spans="2:124" x14ac:dyDescent="0.2">
      <c r="B321" t="s">
        <v>43</v>
      </c>
      <c r="C321">
        <v>435</v>
      </c>
      <c r="D321" t="s">
        <v>16</v>
      </c>
      <c r="E321" t="s">
        <v>369</v>
      </c>
      <c r="F321" t="s">
        <v>526</v>
      </c>
      <c r="G321" t="s">
        <v>523</v>
      </c>
      <c r="H321" t="s">
        <v>12</v>
      </c>
      <c r="I321">
        <v>0.49225799999999997</v>
      </c>
      <c r="J321">
        <v>0.29210399999999997</v>
      </c>
      <c r="K321">
        <v>795</v>
      </c>
      <c r="L321">
        <v>-11.22</v>
      </c>
      <c r="M321" s="61">
        <f>IF(COUNTIF(Setup_Hierarchy!$J$5:$IV$5,"="&amp;$K321)&lt;&gt;0,$L321,0)</f>
        <v>-11.22</v>
      </c>
      <c r="N321" s="61">
        <f>IF(COUNTIF(Setup_Hierarchy!$J$6:$IV$6,"="&amp;$K321)&lt;&gt;0,$L321,0)</f>
        <v>-11.22</v>
      </c>
      <c r="O321" s="61">
        <f>IF(COUNTIF(Setup_Hierarchy!$J$7:$IV$7,"="&amp;$K321)&lt;&gt;0,$L321,0)</f>
        <v>-11.22</v>
      </c>
      <c r="P321" s="61">
        <f>IF(COUNTIF(Setup_Hierarchy!$J$8:$IV$8,"="&amp;$K321)&lt;&gt;0,$L321,0)</f>
        <v>-11.22</v>
      </c>
      <c r="Q321" s="61">
        <f>IF(COUNTIF(Setup_Hierarchy!$J$9:$IV$9,"="&amp;$K321)&lt;&gt;0,$L321,0)</f>
        <v>-11.22</v>
      </c>
      <c r="R321" s="61">
        <f>IF(COUNTIF(Setup_Hierarchy!$J$10:$IV$10,"="&amp;$K321)&lt;&gt;0,$L321,0)</f>
        <v>0</v>
      </c>
      <c r="S321" s="61">
        <f>IF(COUNTIF(Setup_Hierarchy!$J$11:$IV$11,"="&amp;$K321)&lt;&gt;0,$L321,0)</f>
        <v>0</v>
      </c>
      <c r="T321" s="61">
        <f>IF(COUNTIF(Setup_Hierarchy!$J$12:$IV$12,"="&amp;$K321)&lt;&gt;0,$L321,0)</f>
        <v>0</v>
      </c>
      <c r="U321" s="61">
        <f>IF(COUNTIF(Setup_Hierarchy!$J$13:$IV$13,"="&amp;$K321)&lt;&gt;0,$L321,0)</f>
        <v>0</v>
      </c>
      <c r="V321" s="61">
        <f>IF(COUNTIF(Setup_Hierarchy!$J$14:$IV$14,"="&amp;$K321)&lt;&gt;0,$L321,0)</f>
        <v>0</v>
      </c>
      <c r="W321" s="61">
        <f>IF(COUNTIF(Setup_Hierarchy!$J$15:$IV$15,"="&amp;$K321)&lt;&gt;0,$L321,0)</f>
        <v>0</v>
      </c>
      <c r="X321" s="61">
        <f>IF(COUNTIF(Setup_Hierarchy!$J$16:$IV$16,"="&amp;$K321)&lt;&gt;0,$L321,0)</f>
        <v>0</v>
      </c>
      <c r="Y321" s="61">
        <f>IF(COUNTIF(Setup_Hierarchy!$J$17:$IV$17,"="&amp;$K321)&lt;&gt;0,$L321,0)</f>
        <v>0</v>
      </c>
      <c r="Z321" s="61">
        <f>IF(COUNTIF(Setup_Hierarchy!$J$18:$IV$18,"="&amp;$K321)&lt;&gt;0,$L321,0)</f>
        <v>-11.22</v>
      </c>
      <c r="AA321" s="61">
        <f>IF(COUNTIF(Setup_Hierarchy!$J$19:$IV$19,"="&amp;$K321)&lt;&gt;0,$L321,0)</f>
        <v>0</v>
      </c>
      <c r="AB321" s="61">
        <f>IF(COUNTIF(Setup_Hierarchy!$J$20:$IV$20,"="&amp;$K321)&lt;&gt;0,$L321,0)</f>
        <v>0</v>
      </c>
      <c r="AC321" s="61">
        <f>IF(COUNTIF(Setup_Hierarchy!$J$21:$IV$21,"="&amp;$K321)&lt;&gt;0,$L321,0)</f>
        <v>0</v>
      </c>
      <c r="AD321" s="61">
        <f>IF(COUNTIF(Setup_Hierarchy!$J$22:$IV$22,"="&amp;$K321)&lt;&gt;0,$L321,0)</f>
        <v>0</v>
      </c>
      <c r="AE321" s="61">
        <f>IF(COUNTIF(Setup_Hierarchy!$J$23:$IV$23,"="&amp;$K321)&lt;&gt;0,$L321,0)</f>
        <v>0</v>
      </c>
      <c r="AF321" s="61">
        <f>IF(COUNTIF(Setup_Hierarchy!$J$24:$IV$24,"="&amp;$K321)&lt;&gt;0,$L321,0)</f>
        <v>0</v>
      </c>
      <c r="AG321" s="61">
        <f>IF(COUNTIF(Setup_Hierarchy!$J$25:$IV$25,"="&amp;$K321)&lt;&gt;0,$L321,0)</f>
        <v>0</v>
      </c>
      <c r="AH321" s="61">
        <f>IF(COUNTIF(Setup_Hierarchy!$J$26:$IV$26,"="&amp;$K321)&lt;&gt;0,$L321,0)</f>
        <v>0</v>
      </c>
      <c r="AI321" s="61">
        <f>IF(COUNTIF(Setup_Hierarchy!$J$27:$IV$27,"="&amp;$K321)&lt;&gt;0,$L321,0)</f>
        <v>0</v>
      </c>
      <c r="AJ321" s="61">
        <f>IF(COUNTIF(Setup_Hierarchy!$J$28:$IV$28,"="&amp;$K321)&lt;&gt;0,$L321,0)</f>
        <v>0</v>
      </c>
      <c r="AK321" s="61">
        <f>IF(COUNTIF(Setup_Hierarchy!$J$29:$IV$29,"="&amp;$K321)&lt;&gt;0,$L321,0)</f>
        <v>0</v>
      </c>
      <c r="AL321" s="61">
        <f>IF(COUNTIF(Setup_Hierarchy!$J$30:$IV$30,"="&amp;$K321)&lt;&gt;0,$L321,0)</f>
        <v>0</v>
      </c>
      <c r="AM321" s="61">
        <f>IF(COUNTIF(Setup_Hierarchy!$J$31:$IV$31,"="&amp;$K321)&lt;&gt;0,$L321,0)</f>
        <v>0</v>
      </c>
      <c r="AN321" s="61">
        <f>IF(COUNTIF(Setup_Hierarchy!$J$32:$IV$32,"="&amp;$K321)&lt;&gt;0,$L321,0)</f>
        <v>0</v>
      </c>
      <c r="AO321" s="61">
        <f>IF(COUNTIF(Setup_Hierarchy!$J$33:$IV$33,"="&amp;$K321)&lt;&gt;0,$L321,0)</f>
        <v>0</v>
      </c>
      <c r="AP321" s="61">
        <f>IF(COUNTIF(Setup_Hierarchy!$J$34:$IV$34,"="&amp;$K321)&lt;&gt;0,$L321,0)</f>
        <v>0</v>
      </c>
      <c r="AQ321" s="61">
        <f>IF(COUNTIF(Setup_Hierarchy!$J$35:$IV$35,"="&amp;$K321)&lt;&gt;0,$L321,0)</f>
        <v>0</v>
      </c>
      <c r="AR321" s="61">
        <f>IF(COUNTIF(Setup_Hierarchy!$J$36:$IV$36,"="&amp;$K321)&lt;&gt;0,$L321,0)</f>
        <v>0</v>
      </c>
      <c r="AS321" s="61">
        <f>IF(COUNTIF(Setup_Hierarchy!$J$37:$IV$37,"="&amp;$K321)&lt;&gt;0,$L321,0)</f>
        <v>0</v>
      </c>
      <c r="AT321" s="61">
        <f>IF(COUNTIF(Setup_Hierarchy!$J$38:$IV$38,"="&amp;$K321)&lt;&gt;0,$L321,0)</f>
        <v>0</v>
      </c>
      <c r="AU321" s="61">
        <f>IF(COUNTIF(Setup_Hierarchy!$J$39:$IV$39,"="&amp;$K321)&lt;&gt;0,$L321,0)</f>
        <v>0</v>
      </c>
      <c r="AV321" s="61">
        <f>IF(COUNTIF(Setup_Hierarchy!$J$40:$IV$40,"="&amp;$K321)&lt;&gt;0,$L321,0)</f>
        <v>0</v>
      </c>
      <c r="AW321" s="61">
        <f>IF(COUNTIF(Setup_Hierarchy!$J$41:$IV$41,"="&amp;$K321)&lt;&gt;0,$L321,0)</f>
        <v>0</v>
      </c>
      <c r="AX321" s="61">
        <f>IF(COUNTIF(Setup_Hierarchy!$J$42:$IV$42,"="&amp;$K321)&lt;&gt;0,$L321,0)</f>
        <v>0</v>
      </c>
      <c r="AY321" s="61">
        <f>IF(COUNTIF(Setup_Hierarchy!$J$43:$IV$43,"="&amp;$K321)&lt;&gt;0,$L321,0)</f>
        <v>0</v>
      </c>
      <c r="AZ321" s="61">
        <f>IF(COUNTIF(Setup_Hierarchy!$J$44:$IV$44,"="&amp;$K321)&lt;&gt;0,$L321,0)</f>
        <v>0</v>
      </c>
      <c r="BA321" s="61">
        <f>IF(COUNTIF(Setup_Hierarchy!$J$45:$IV$45,"="&amp;$K321)&lt;&gt;0,$L321,0)</f>
        <v>0</v>
      </c>
      <c r="BB321" s="61">
        <f>IF(COUNTIF(Setup_Hierarchy!$J$46:$IV$46,"="&amp;$K321)&lt;&gt;0,$L321,0)</f>
        <v>0</v>
      </c>
      <c r="BC321" s="61">
        <f>IF(COUNTIF(Setup_Hierarchy!$J$47:$IV$47,"="&amp;$K321)&lt;&gt;0,$L321,0)</f>
        <v>0</v>
      </c>
      <c r="BD321" s="61">
        <f>IF(COUNTIF(Setup_Hierarchy!$J$48:$IV$48,"="&amp;$K321)&lt;&gt;0,$L321,0)</f>
        <v>0</v>
      </c>
      <c r="BE321" s="61">
        <f>IF(COUNTIF(Setup_Hierarchy!$J$49:$IV$49,"="&amp;$K321)&lt;&gt;0,$L321,0)</f>
        <v>0</v>
      </c>
      <c r="BF321" s="61">
        <f>IF(COUNTIF(Setup_Hierarchy!$J$50:$IV$50,"="&amp;$K321)&lt;&gt;0,$L321,0)</f>
        <v>0</v>
      </c>
      <c r="BG321" s="61">
        <f>IF(COUNTIF(Setup_Hierarchy!$J$51:$IV$51,"="&amp;$K321)&lt;&gt;0,$L321,0)</f>
        <v>0</v>
      </c>
      <c r="BH321" s="61">
        <f>IF(COUNTIF(Setup_Hierarchy!$J$52:$IV$52,"="&amp;$K321)&lt;&gt;0,$L321,0)</f>
        <v>0</v>
      </c>
      <c r="BI321" s="61">
        <f>IF(COUNTIF(Setup_Hierarchy!$J$53:$IV$53,"="&amp;$K321)&lt;&gt;0,$L321,0)</f>
        <v>0</v>
      </c>
      <c r="BJ321" s="61">
        <f>IF(COUNTIF(Setup_Hierarchy!$J$54:$IV$54,"="&amp;$K321)&lt;&gt;0,$L321,0)</f>
        <v>0</v>
      </c>
      <c r="BK321" s="61">
        <f>IF(COUNTIF(Setup_Hierarchy!$J$55:$IV$55,"="&amp;$K321)&lt;&gt;0,$L321,0)</f>
        <v>0</v>
      </c>
      <c r="BL321" s="61">
        <f>IF(COUNTIF(Setup_Hierarchy!$J$56:$IV$56,"="&amp;$K321)&lt;&gt;0,$L321,0)</f>
        <v>0</v>
      </c>
      <c r="BM321" s="61">
        <f>IF(COUNTIF(Setup_Hierarchy!$J$57:$IV$57,"="&amp;$K321)&lt;&gt;0,$L321,0)</f>
        <v>0</v>
      </c>
      <c r="BN321" s="61">
        <f>IF(COUNTIF(Setup_Hierarchy!$J$58:$IV$58,"="&amp;$K321)&lt;&gt;0,$L321,0)</f>
        <v>0</v>
      </c>
      <c r="BO321" s="61">
        <f>IF(COUNTIF(Setup_Hierarchy!$J$59:$IV$59,"="&amp;$K321)&lt;&gt;0,$L321,0)</f>
        <v>0</v>
      </c>
      <c r="BP321" s="61">
        <f>IF(COUNTIF(Setup_Hierarchy!$J$60:$IV$60,"="&amp;$K321)&lt;&gt;0,$L321,0)</f>
        <v>0</v>
      </c>
      <c r="BQ321" s="61">
        <f>IF(COUNTIF(Setup_Hierarchy!$J$61:$IV$61,"="&amp;$K321)&lt;&gt;0,$L321,0)</f>
        <v>0</v>
      </c>
      <c r="BR321" s="61">
        <f>IF(COUNTIF(Setup_Hierarchy!$J$62:$IV$62,"="&amp;$K321)&lt;&gt;0,$L321,0)</f>
        <v>0</v>
      </c>
      <c r="BS321" s="61">
        <f>IF(COUNTIF(Setup_Hierarchy!$J$63:$IV$63,"="&amp;$K321)&lt;&gt;0,$L321,0)</f>
        <v>0</v>
      </c>
      <c r="BT321" s="61">
        <f>IF(COUNTIF(Setup_Hierarchy!$J$64:$IV$64,"="&amp;$K321)&lt;&gt;0,$L321,0)</f>
        <v>0</v>
      </c>
      <c r="BU321" s="61">
        <f>IF(COUNTIF(Setup_Hierarchy!$J$65:$IV$65,"="&amp;$K321)&lt;&gt;0,$L321,0)</f>
        <v>0</v>
      </c>
      <c r="BV321" s="61">
        <f>IF(COUNTIF(Setup_Hierarchy!$J$66:$IV$66,"="&amp;$K321)&lt;&gt;0,$L321,0)</f>
        <v>0</v>
      </c>
      <c r="BW321" s="61">
        <f>IF(COUNTIF(Setup_Hierarchy!$J$67:$IV$67,"="&amp;$K321)&lt;&gt;0,$L321,0)</f>
        <v>0</v>
      </c>
      <c r="BX321" s="61">
        <f>IF(COUNTIF(Setup_Hierarchy!$J$68:$IV$68,"="&amp;$K321)&lt;&gt;0,$L321,0)</f>
        <v>0</v>
      </c>
      <c r="BY321" s="61">
        <f>IF(COUNTIF(Setup_Hierarchy!$J$69:$IV$69,"="&amp;$K321)&lt;&gt;0,$L321,0)</f>
        <v>0</v>
      </c>
      <c r="BZ321" s="61">
        <f>IF(COUNTIF(Setup_Hierarchy!$J$70:$IV$70,"="&amp;$K321)&lt;&gt;0,$L321,0)</f>
        <v>0</v>
      </c>
      <c r="CA321" s="61">
        <f>IF(COUNTIF(Setup_Hierarchy!$J$71:$IV$71,"="&amp;$K321)&lt;&gt;0,$L321,0)</f>
        <v>0</v>
      </c>
      <c r="CB321" s="61">
        <f>IF(COUNTIF(Setup_Hierarchy!$J$72:$IV$72,"="&amp;$K321)&lt;&gt;0,$L321,0)</f>
        <v>0</v>
      </c>
      <c r="CC321" s="61">
        <f>IF(COUNTIF(Setup_Hierarchy!$J$73:$IV$73,"="&amp;$K321)&lt;&gt;0,$L321,0)</f>
        <v>0</v>
      </c>
      <c r="CD321" s="61">
        <f>IF(COUNTIF(Setup_Hierarchy!$J$74:$IV$74,"="&amp;$K321)&lt;&gt;0,$L321,0)</f>
        <v>0</v>
      </c>
      <c r="CE321" s="61">
        <f>IF(COUNTIF(Setup_Hierarchy!$J$75:$IV$75,"="&amp;$K321)&lt;&gt;0,$L321,0)</f>
        <v>0</v>
      </c>
      <c r="CF321" s="61">
        <f>IF(COUNTIF(Setup_Hierarchy!$J$76:$IV$76,"="&amp;$K321)&lt;&gt;0,$L321,0)</f>
        <v>0</v>
      </c>
      <c r="CG321" s="61">
        <f>IF(COUNTIF(Setup_Hierarchy!$J$77:$IV$77,"="&amp;$K321)&lt;&gt;0,$L321,0)</f>
        <v>0</v>
      </c>
      <c r="CH321" s="61">
        <f>IF(COUNTIF(Setup_Hierarchy!$J$78:$IV$78,"="&amp;$K321)&lt;&gt;0,$L321,0)</f>
        <v>0</v>
      </c>
      <c r="CI321" s="61">
        <f>IF(COUNTIF(Setup_Hierarchy!$J$79:$IV$79,"="&amp;$K321)&lt;&gt;0,$L321,0)</f>
        <v>0</v>
      </c>
      <c r="CJ321" s="61">
        <f>IF(COUNTIF(Setup_Hierarchy!$J$80:$IV$80,"="&amp;$K321)&lt;&gt;0,$L321,0)</f>
        <v>0</v>
      </c>
      <c r="CK321" s="61">
        <f>IF(COUNTIF(Setup_Hierarchy!$J$81:$IV$81,"="&amp;$K321)&lt;&gt;0,$L321,0)</f>
        <v>0</v>
      </c>
      <c r="CL321" s="61">
        <f>IF(COUNTIF(Setup_Hierarchy!$J$82:$IV$82,"="&amp;$K321)&lt;&gt;0,$L321,0)</f>
        <v>0</v>
      </c>
      <c r="CM321" s="61">
        <f>IF(COUNTIF(Setup_Hierarchy!$J$83:$IV$83,"="&amp;$K321)&lt;&gt;0,$L321,0)</f>
        <v>0</v>
      </c>
      <c r="CN321" s="61">
        <f>IF(COUNTIF(Setup_Hierarchy!$J$84:$IV$84,"="&amp;$K321)&lt;&gt;0,$L321,0)</f>
        <v>0</v>
      </c>
      <c r="CO321" s="61">
        <f>IF(COUNTIF(Setup_Hierarchy!$J$85:$IV$85,"="&amp;$K321)&lt;&gt;0,$L321,0)</f>
        <v>0</v>
      </c>
      <c r="CP321" s="61">
        <f>IF(COUNTIF(Setup_Hierarchy!$J$86:$IV$86,"="&amp;$K321)&lt;&gt;0,$L321,0)</f>
        <v>0</v>
      </c>
      <c r="CQ321" s="61">
        <f>IF(COUNTIF(Setup_Hierarchy!$J$87:$IV$87,"="&amp;$K321)&lt;&gt;0,$L321,0)</f>
        <v>0</v>
      </c>
      <c r="CR321" s="61">
        <f>IF(COUNTIF(Setup_Hierarchy!$J$88:$IV$88,"="&amp;$K321)&lt;&gt;0,$L321,0)</f>
        <v>0</v>
      </c>
      <c r="CS321" s="61">
        <f>IF(COUNTIF(Setup_Hierarchy!$J$89:$IV$89,"="&amp;$K321)&lt;&gt;0,$L321,0)</f>
        <v>0</v>
      </c>
      <c r="CT321" s="61">
        <f>IF(COUNTIF(Setup_Hierarchy!$J$90:$IV$90,"="&amp;$K321)&lt;&gt;0,$L321,0)</f>
        <v>0</v>
      </c>
      <c r="CU321" s="61">
        <f>IF(COUNTIF(Setup_Hierarchy!$J$91:$IV$91,"="&amp;$K321)&lt;&gt;0,$L321,0)</f>
        <v>0</v>
      </c>
      <c r="CV321" s="61">
        <f>IF(COUNTIF(Setup_Hierarchy!$J$92:$IV$92,"="&amp;$K321)&lt;&gt;0,$L321,0)</f>
        <v>0</v>
      </c>
      <c r="CW321" s="61">
        <f>IF(COUNTIF(Setup_Hierarchy!$J$93:$IV$93,"="&amp;$K321)&lt;&gt;0,$L321,0)</f>
        <v>0</v>
      </c>
      <c r="CX321" s="61">
        <f>IF(COUNTIF(Setup_Hierarchy!$J$94:$IV$94,"="&amp;$K321)&lt;&gt;0,$L321,0)</f>
        <v>0</v>
      </c>
      <c r="CY321" s="61">
        <f>IF(COUNTIF(Setup_Hierarchy!$J$95:$IV$95,"="&amp;$K321)&lt;&gt;0,$L321,0)</f>
        <v>0</v>
      </c>
      <c r="CZ321" s="61">
        <f>IF(COUNTIF(Setup_Hierarchy!$J$96:$IV$96,"="&amp;$K321)&lt;&gt;0,$L321,0)</f>
        <v>0</v>
      </c>
      <c r="DA321" s="61">
        <f>IF(COUNTIF(Setup_Hierarchy!$J$97:$IV$97,"="&amp;$K321)&lt;&gt;0,$L321,0)</f>
        <v>0</v>
      </c>
      <c r="DB321" s="61">
        <f>IF(COUNTIF(Setup_Hierarchy!$J$98:$IV$98,"="&amp;$K321)&lt;&gt;0,$L321,0)</f>
        <v>0</v>
      </c>
      <c r="DC321" s="61">
        <f>IF(COUNTIF(Setup_Hierarchy!$J$99:$IV$99,"="&amp;$K321)&lt;&gt;0,$L321,0)</f>
        <v>0</v>
      </c>
      <c r="DD321" s="61">
        <f>IF(COUNTIF(Setup_Hierarchy!$J$100:$IV$100,"="&amp;$K321)&lt;&gt;0,$L321,0)</f>
        <v>0</v>
      </c>
      <c r="DE321" s="61">
        <f>IF(COUNTIF(Setup_Hierarchy!$J$101:$IV$101,"="&amp;$K321)&lt;&gt;0,$L321,0)</f>
        <v>0</v>
      </c>
      <c r="DF321" s="61">
        <f>IF(COUNTIF(Setup_Hierarchy!$J$102:$IV$102,"="&amp;$K321)&lt;&gt;0,$L321,0)</f>
        <v>0</v>
      </c>
      <c r="DG321" s="61">
        <f>IF(COUNTIF(Setup_Hierarchy!$J$103:$IV$103,"="&amp;$K321)&lt;&gt;0,$L321,0)</f>
        <v>0</v>
      </c>
      <c r="DH321" s="61">
        <f>IF(COUNTIF(Setup_Hierarchy!$J$104:$IV$104,"="&amp;$K321)&lt;&gt;0,$L321,0)</f>
        <v>0</v>
      </c>
      <c r="DI321" s="61">
        <f>IF(COUNTIF(Setup_Hierarchy!$J$105:$IV$105,"="&amp;$K321)&lt;&gt;0,$L321,0)</f>
        <v>0</v>
      </c>
      <c r="DJ321" s="61">
        <f>IF(COUNTIF(Setup_Hierarchy!$J$106:$IV$106,"="&amp;$K321)&lt;&gt;0,$L321,0)</f>
        <v>0</v>
      </c>
      <c r="DK321" s="61">
        <f>IF(COUNTIF(Setup_Hierarchy!$J$107:$IV$107,"="&amp;$K321)&lt;&gt;0,$L321,0)</f>
        <v>0</v>
      </c>
      <c r="DL321" s="61">
        <f>IF(COUNTIF(Setup_Hierarchy!$J$108:$IV$108,"="&amp;$K321)&lt;&gt;0,$L321,0)</f>
        <v>0</v>
      </c>
      <c r="DM321" s="61">
        <f>IF(COUNTIF(Setup_Hierarchy!$J$109:$IV$109,"="&amp;$K321)&lt;&gt;0,$L321,0)</f>
        <v>0</v>
      </c>
      <c r="DN321" s="61">
        <f>IF(COUNTIF(Setup_Hierarchy!$J$110:$IV$110,"="&amp;$K321)&lt;&gt;0,$L321,0)</f>
        <v>0</v>
      </c>
      <c r="DO321" s="61">
        <f>IF(COUNTIF(Setup_Hierarchy!$J$111:$IV$111,"="&amp;$K321)&lt;&gt;0,$L321,0)</f>
        <v>0</v>
      </c>
      <c r="DP321" s="61">
        <f>IF(COUNTIF(Setup_Hierarchy!$J$112:$IV$112,"="&amp;$K321)&lt;&gt;0,$L321,0)</f>
        <v>0</v>
      </c>
      <c r="DQ321" s="61">
        <f>IF(COUNTIF(Setup_Hierarchy!$J$113:$IV$113,"="&amp;$K321)&lt;&gt;0,$L321,0)</f>
        <v>0</v>
      </c>
      <c r="DR321" s="61">
        <f>IF(COUNTIF(Setup_Hierarchy!$J$114:$IV$114,"="&amp;$K321)&lt;&gt;0,$L321,0)</f>
        <v>0</v>
      </c>
      <c r="DS321" s="61">
        <f>IF(COUNTIF(Setup_Hierarchy!$J$115:$IV$115,"="&amp;$K321)&lt;&gt;0,$L321,0)</f>
        <v>0</v>
      </c>
      <c r="DT321" s="61">
        <f>IF(COUNTIF(Setup_Hierarchy!$J$116:$IV$116,"="&amp;$K321)&lt;&gt;0,$L321,0)</f>
        <v>-11.22</v>
      </c>
    </row>
    <row r="322" spans="2:124" x14ac:dyDescent="0.2">
      <c r="B322" t="s">
        <v>43</v>
      </c>
      <c r="C322">
        <v>436</v>
      </c>
      <c r="D322" t="s">
        <v>16</v>
      </c>
      <c r="E322" t="s">
        <v>369</v>
      </c>
      <c r="F322" t="s">
        <v>526</v>
      </c>
      <c r="G322" t="s">
        <v>523</v>
      </c>
      <c r="H322" t="s">
        <v>13</v>
      </c>
      <c r="I322">
        <v>0.460984</v>
      </c>
      <c r="J322">
        <v>0.32369500000000001</v>
      </c>
      <c r="K322">
        <v>625</v>
      </c>
      <c r="L322">
        <v>-560.19000000000005</v>
      </c>
      <c r="M322" s="61">
        <f>IF(COUNTIF(Setup_Hierarchy!$J$5:$IV$5,"="&amp;$K322)&lt;&gt;0,$L322,0)</f>
        <v>-560.19000000000005</v>
      </c>
      <c r="N322" s="61">
        <f>IF(COUNTIF(Setup_Hierarchy!$J$6:$IV$6,"="&amp;$K322)&lt;&gt;0,$L322,0)</f>
        <v>-560.19000000000005</v>
      </c>
      <c r="O322" s="61">
        <f>IF(COUNTIF(Setup_Hierarchy!$J$7:$IV$7,"="&amp;$K322)&lt;&gt;0,$L322,0)</f>
        <v>-560.19000000000005</v>
      </c>
      <c r="P322" s="61">
        <f>IF(COUNTIF(Setup_Hierarchy!$J$8:$IV$8,"="&amp;$K322)&lt;&gt;0,$L322,0)</f>
        <v>0</v>
      </c>
      <c r="Q322" s="61">
        <f>IF(COUNTIF(Setup_Hierarchy!$J$9:$IV$9,"="&amp;$K322)&lt;&gt;0,$L322,0)</f>
        <v>0</v>
      </c>
      <c r="R322" s="61">
        <f>IF(COUNTIF(Setup_Hierarchy!$J$10:$IV$10,"="&amp;$K322)&lt;&gt;0,$L322,0)</f>
        <v>0</v>
      </c>
      <c r="S322" s="61">
        <f>IF(COUNTIF(Setup_Hierarchy!$J$11:$IV$11,"="&amp;$K322)&lt;&gt;0,$L322,0)</f>
        <v>0</v>
      </c>
      <c r="T322" s="61">
        <f>IF(COUNTIF(Setup_Hierarchy!$J$12:$IV$12,"="&amp;$K322)&lt;&gt;0,$L322,0)</f>
        <v>0</v>
      </c>
      <c r="U322" s="61">
        <f>IF(COUNTIF(Setup_Hierarchy!$J$13:$IV$13,"="&amp;$K322)&lt;&gt;0,$L322,0)</f>
        <v>0</v>
      </c>
      <c r="V322" s="61">
        <f>IF(COUNTIF(Setup_Hierarchy!$J$14:$IV$14,"="&amp;$K322)&lt;&gt;0,$L322,0)</f>
        <v>0</v>
      </c>
      <c r="W322" s="61">
        <f>IF(COUNTIF(Setup_Hierarchy!$J$15:$IV$15,"="&amp;$K322)&lt;&gt;0,$L322,0)</f>
        <v>0</v>
      </c>
      <c r="X322" s="61">
        <f>IF(COUNTIF(Setup_Hierarchy!$J$16:$IV$16,"="&amp;$K322)&lt;&gt;0,$L322,0)</f>
        <v>0</v>
      </c>
      <c r="Y322" s="61">
        <f>IF(COUNTIF(Setup_Hierarchy!$J$17:$IV$17,"="&amp;$K322)&lt;&gt;0,$L322,0)</f>
        <v>0</v>
      </c>
      <c r="Z322" s="61">
        <f>IF(COUNTIF(Setup_Hierarchy!$J$18:$IV$18,"="&amp;$K322)&lt;&gt;0,$L322,0)</f>
        <v>0</v>
      </c>
      <c r="AA322" s="61">
        <f>IF(COUNTIF(Setup_Hierarchy!$J$19:$IV$19,"="&amp;$K322)&lt;&gt;0,$L322,0)</f>
        <v>0</v>
      </c>
      <c r="AB322" s="61">
        <f>IF(COUNTIF(Setup_Hierarchy!$J$20:$IV$20,"="&amp;$K322)&lt;&gt;0,$L322,0)</f>
        <v>0</v>
      </c>
      <c r="AC322" s="61">
        <f>IF(COUNTIF(Setup_Hierarchy!$J$21:$IV$21,"="&amp;$K322)&lt;&gt;0,$L322,0)</f>
        <v>0</v>
      </c>
      <c r="AD322" s="61">
        <f>IF(COUNTIF(Setup_Hierarchy!$J$22:$IV$22,"="&amp;$K322)&lt;&gt;0,$L322,0)</f>
        <v>0</v>
      </c>
      <c r="AE322" s="61">
        <f>IF(COUNTIF(Setup_Hierarchy!$J$23:$IV$23,"="&amp;$K322)&lt;&gt;0,$L322,0)</f>
        <v>0</v>
      </c>
      <c r="AF322" s="61">
        <f>IF(COUNTIF(Setup_Hierarchy!$J$24:$IV$24,"="&amp;$K322)&lt;&gt;0,$L322,0)</f>
        <v>0</v>
      </c>
      <c r="AG322" s="61">
        <f>IF(COUNTIF(Setup_Hierarchy!$J$25:$IV$25,"="&amp;$K322)&lt;&gt;0,$L322,0)</f>
        <v>0</v>
      </c>
      <c r="AH322" s="61">
        <f>IF(COUNTIF(Setup_Hierarchy!$J$26:$IV$26,"="&amp;$K322)&lt;&gt;0,$L322,0)</f>
        <v>0</v>
      </c>
      <c r="AI322" s="61">
        <f>IF(COUNTIF(Setup_Hierarchy!$J$27:$IV$27,"="&amp;$K322)&lt;&gt;0,$L322,0)</f>
        <v>0</v>
      </c>
      <c r="AJ322" s="61">
        <f>IF(COUNTIF(Setup_Hierarchy!$J$28:$IV$28,"="&amp;$K322)&lt;&gt;0,$L322,0)</f>
        <v>0</v>
      </c>
      <c r="AK322" s="61">
        <f>IF(COUNTIF(Setup_Hierarchy!$J$29:$IV$29,"="&amp;$K322)&lt;&gt;0,$L322,0)</f>
        <v>0</v>
      </c>
      <c r="AL322" s="61">
        <f>IF(COUNTIF(Setup_Hierarchy!$J$30:$IV$30,"="&amp;$K322)&lt;&gt;0,$L322,0)</f>
        <v>0</v>
      </c>
      <c r="AM322" s="61">
        <f>IF(COUNTIF(Setup_Hierarchy!$J$31:$IV$31,"="&amp;$K322)&lt;&gt;0,$L322,0)</f>
        <v>0</v>
      </c>
      <c r="AN322" s="61">
        <f>IF(COUNTIF(Setup_Hierarchy!$J$32:$IV$32,"="&amp;$K322)&lt;&gt;0,$L322,0)</f>
        <v>0</v>
      </c>
      <c r="AO322" s="61">
        <f>IF(COUNTIF(Setup_Hierarchy!$J$33:$IV$33,"="&amp;$K322)&lt;&gt;0,$L322,0)</f>
        <v>0</v>
      </c>
      <c r="AP322" s="61">
        <f>IF(COUNTIF(Setup_Hierarchy!$J$34:$IV$34,"="&amp;$K322)&lt;&gt;0,$L322,0)</f>
        <v>0</v>
      </c>
      <c r="AQ322" s="61">
        <f>IF(COUNTIF(Setup_Hierarchy!$J$35:$IV$35,"="&amp;$K322)&lt;&gt;0,$L322,0)</f>
        <v>0</v>
      </c>
      <c r="AR322" s="61">
        <f>IF(COUNTIF(Setup_Hierarchy!$J$36:$IV$36,"="&amp;$K322)&lt;&gt;0,$L322,0)</f>
        <v>0</v>
      </c>
      <c r="AS322" s="61">
        <f>IF(COUNTIF(Setup_Hierarchy!$J$37:$IV$37,"="&amp;$K322)&lt;&gt;0,$L322,0)</f>
        <v>0</v>
      </c>
      <c r="AT322" s="61">
        <f>IF(COUNTIF(Setup_Hierarchy!$J$38:$IV$38,"="&amp;$K322)&lt;&gt;0,$L322,0)</f>
        <v>0</v>
      </c>
      <c r="AU322" s="61">
        <f>IF(COUNTIF(Setup_Hierarchy!$J$39:$IV$39,"="&amp;$K322)&lt;&gt;0,$L322,0)</f>
        <v>0</v>
      </c>
      <c r="AV322" s="61">
        <f>IF(COUNTIF(Setup_Hierarchy!$J$40:$IV$40,"="&amp;$K322)&lt;&gt;0,$L322,0)</f>
        <v>0</v>
      </c>
      <c r="AW322" s="61">
        <f>IF(COUNTIF(Setup_Hierarchy!$J$41:$IV$41,"="&amp;$K322)&lt;&gt;0,$L322,0)</f>
        <v>0</v>
      </c>
      <c r="AX322" s="61">
        <f>IF(COUNTIF(Setup_Hierarchy!$J$42:$IV$42,"="&amp;$K322)&lt;&gt;0,$L322,0)</f>
        <v>0</v>
      </c>
      <c r="AY322" s="61">
        <f>IF(COUNTIF(Setup_Hierarchy!$J$43:$IV$43,"="&amp;$K322)&lt;&gt;0,$L322,0)</f>
        <v>0</v>
      </c>
      <c r="AZ322" s="61">
        <f>IF(COUNTIF(Setup_Hierarchy!$J$44:$IV$44,"="&amp;$K322)&lt;&gt;0,$L322,0)</f>
        <v>0</v>
      </c>
      <c r="BA322" s="61">
        <f>IF(COUNTIF(Setup_Hierarchy!$J$45:$IV$45,"="&amp;$K322)&lt;&gt;0,$L322,0)</f>
        <v>0</v>
      </c>
      <c r="BB322" s="61">
        <f>IF(COUNTIF(Setup_Hierarchy!$J$46:$IV$46,"="&amp;$K322)&lt;&gt;0,$L322,0)</f>
        <v>0</v>
      </c>
      <c r="BC322" s="61">
        <f>IF(COUNTIF(Setup_Hierarchy!$J$47:$IV$47,"="&amp;$K322)&lt;&gt;0,$L322,0)</f>
        <v>0</v>
      </c>
      <c r="BD322" s="61">
        <f>IF(COUNTIF(Setup_Hierarchy!$J$48:$IV$48,"="&amp;$K322)&lt;&gt;0,$L322,0)</f>
        <v>0</v>
      </c>
      <c r="BE322" s="61">
        <f>IF(COUNTIF(Setup_Hierarchy!$J$49:$IV$49,"="&amp;$K322)&lt;&gt;0,$L322,0)</f>
        <v>0</v>
      </c>
      <c r="BF322" s="61">
        <f>IF(COUNTIF(Setup_Hierarchy!$J$50:$IV$50,"="&amp;$K322)&lt;&gt;0,$L322,0)</f>
        <v>0</v>
      </c>
      <c r="BG322" s="61">
        <f>IF(COUNTIF(Setup_Hierarchy!$J$51:$IV$51,"="&amp;$K322)&lt;&gt;0,$L322,0)</f>
        <v>-560.19000000000005</v>
      </c>
      <c r="BH322" s="61">
        <f>IF(COUNTIF(Setup_Hierarchy!$J$52:$IV$52,"="&amp;$K322)&lt;&gt;0,$L322,0)</f>
        <v>0</v>
      </c>
      <c r="BI322" s="61">
        <f>IF(COUNTIF(Setup_Hierarchy!$J$53:$IV$53,"="&amp;$K322)&lt;&gt;0,$L322,0)</f>
        <v>0</v>
      </c>
      <c r="BJ322" s="61">
        <f>IF(COUNTIF(Setup_Hierarchy!$J$54:$IV$54,"="&amp;$K322)&lt;&gt;0,$L322,0)</f>
        <v>0</v>
      </c>
      <c r="BK322" s="61">
        <f>IF(COUNTIF(Setup_Hierarchy!$J$55:$IV$55,"="&amp;$K322)&lt;&gt;0,$L322,0)</f>
        <v>0</v>
      </c>
      <c r="BL322" s="61">
        <f>IF(COUNTIF(Setup_Hierarchy!$J$56:$IV$56,"="&amp;$K322)&lt;&gt;0,$L322,0)</f>
        <v>0</v>
      </c>
      <c r="BM322" s="61">
        <f>IF(COUNTIF(Setup_Hierarchy!$J$57:$IV$57,"="&amp;$K322)&lt;&gt;0,$L322,0)</f>
        <v>0</v>
      </c>
      <c r="BN322" s="61">
        <f>IF(COUNTIF(Setup_Hierarchy!$J$58:$IV$58,"="&amp;$K322)&lt;&gt;0,$L322,0)</f>
        <v>0</v>
      </c>
      <c r="BO322" s="61">
        <f>IF(COUNTIF(Setup_Hierarchy!$J$59:$IV$59,"="&amp;$K322)&lt;&gt;0,$L322,0)</f>
        <v>-560.19000000000005</v>
      </c>
      <c r="BP322" s="61">
        <f>IF(COUNTIF(Setup_Hierarchy!$J$60:$IV$60,"="&amp;$K322)&lt;&gt;0,$L322,0)</f>
        <v>0</v>
      </c>
      <c r="BQ322" s="61">
        <f>IF(COUNTIF(Setup_Hierarchy!$J$61:$IV$61,"="&amp;$K322)&lt;&gt;0,$L322,0)</f>
        <v>0</v>
      </c>
      <c r="BR322" s="61">
        <f>IF(COUNTIF(Setup_Hierarchy!$J$62:$IV$62,"="&amp;$K322)&lt;&gt;0,$L322,0)</f>
        <v>0</v>
      </c>
      <c r="BS322" s="61">
        <f>IF(COUNTIF(Setup_Hierarchy!$J$63:$IV$63,"="&amp;$K322)&lt;&gt;0,$L322,0)</f>
        <v>0</v>
      </c>
      <c r="BT322" s="61">
        <f>IF(COUNTIF(Setup_Hierarchy!$J$64:$IV$64,"="&amp;$K322)&lt;&gt;0,$L322,0)</f>
        <v>0</v>
      </c>
      <c r="BU322" s="61">
        <f>IF(COUNTIF(Setup_Hierarchy!$J$65:$IV$65,"="&amp;$K322)&lt;&gt;0,$L322,0)</f>
        <v>0</v>
      </c>
      <c r="BV322" s="61">
        <f>IF(COUNTIF(Setup_Hierarchy!$J$66:$IV$66,"="&amp;$K322)&lt;&gt;0,$L322,0)</f>
        <v>0</v>
      </c>
      <c r="BW322" s="61">
        <f>IF(COUNTIF(Setup_Hierarchy!$J$67:$IV$67,"="&amp;$K322)&lt;&gt;0,$L322,0)</f>
        <v>0</v>
      </c>
      <c r="BX322" s="61">
        <f>IF(COUNTIF(Setup_Hierarchy!$J$68:$IV$68,"="&amp;$K322)&lt;&gt;0,$L322,0)</f>
        <v>0</v>
      </c>
      <c r="BY322" s="61">
        <f>IF(COUNTIF(Setup_Hierarchy!$J$69:$IV$69,"="&amp;$K322)&lt;&gt;0,$L322,0)</f>
        <v>-560.19000000000005</v>
      </c>
      <c r="BZ322" s="61">
        <f>IF(COUNTIF(Setup_Hierarchy!$J$70:$IV$70,"="&amp;$K322)&lt;&gt;0,$L322,0)</f>
        <v>-560.19000000000005</v>
      </c>
      <c r="CA322" s="61">
        <f>IF(COUNTIF(Setup_Hierarchy!$J$71:$IV$71,"="&amp;$K322)&lt;&gt;0,$L322,0)</f>
        <v>0</v>
      </c>
      <c r="CB322" s="61">
        <f>IF(COUNTIF(Setup_Hierarchy!$J$72:$IV$72,"="&amp;$K322)&lt;&gt;0,$L322,0)</f>
        <v>0</v>
      </c>
      <c r="CC322" s="61">
        <f>IF(COUNTIF(Setup_Hierarchy!$J$73:$IV$73,"="&amp;$K322)&lt;&gt;0,$L322,0)</f>
        <v>0</v>
      </c>
      <c r="CD322" s="61">
        <f>IF(COUNTIF(Setup_Hierarchy!$J$74:$IV$74,"="&amp;$K322)&lt;&gt;0,$L322,0)</f>
        <v>0</v>
      </c>
      <c r="CE322" s="61">
        <f>IF(COUNTIF(Setup_Hierarchy!$J$75:$IV$75,"="&amp;$K322)&lt;&gt;0,$L322,0)</f>
        <v>0</v>
      </c>
      <c r="CF322" s="61">
        <f>IF(COUNTIF(Setup_Hierarchy!$J$76:$IV$76,"="&amp;$K322)&lt;&gt;0,$L322,0)</f>
        <v>0</v>
      </c>
      <c r="CG322" s="61">
        <f>IF(COUNTIF(Setup_Hierarchy!$J$77:$IV$77,"="&amp;$K322)&lt;&gt;0,$L322,0)</f>
        <v>0</v>
      </c>
      <c r="CH322" s="61">
        <f>IF(COUNTIF(Setup_Hierarchy!$J$78:$IV$78,"="&amp;$K322)&lt;&gt;0,$L322,0)</f>
        <v>0</v>
      </c>
      <c r="CI322" s="61">
        <f>IF(COUNTIF(Setup_Hierarchy!$J$79:$IV$79,"="&amp;$K322)&lt;&gt;0,$L322,0)</f>
        <v>0</v>
      </c>
      <c r="CJ322" s="61">
        <f>IF(COUNTIF(Setup_Hierarchy!$J$80:$IV$80,"="&amp;$K322)&lt;&gt;0,$L322,0)</f>
        <v>0</v>
      </c>
      <c r="CK322" s="61">
        <f>IF(COUNTIF(Setup_Hierarchy!$J$81:$IV$81,"="&amp;$K322)&lt;&gt;0,$L322,0)</f>
        <v>0</v>
      </c>
      <c r="CL322" s="61">
        <f>IF(COUNTIF(Setup_Hierarchy!$J$82:$IV$82,"="&amp;$K322)&lt;&gt;0,$L322,0)</f>
        <v>0</v>
      </c>
      <c r="CM322" s="61">
        <f>IF(COUNTIF(Setup_Hierarchy!$J$83:$IV$83,"="&amp;$K322)&lt;&gt;0,$L322,0)</f>
        <v>0</v>
      </c>
      <c r="CN322" s="61">
        <f>IF(COUNTIF(Setup_Hierarchy!$J$84:$IV$84,"="&amp;$K322)&lt;&gt;0,$L322,0)</f>
        <v>0</v>
      </c>
      <c r="CO322" s="61">
        <f>IF(COUNTIF(Setup_Hierarchy!$J$85:$IV$85,"="&amp;$K322)&lt;&gt;0,$L322,0)</f>
        <v>0</v>
      </c>
      <c r="CP322" s="61">
        <f>IF(COUNTIF(Setup_Hierarchy!$J$86:$IV$86,"="&amp;$K322)&lt;&gt;0,$L322,0)</f>
        <v>0</v>
      </c>
      <c r="CQ322" s="61">
        <f>IF(COUNTIF(Setup_Hierarchy!$J$87:$IV$87,"="&amp;$K322)&lt;&gt;0,$L322,0)</f>
        <v>0</v>
      </c>
      <c r="CR322" s="61">
        <f>IF(COUNTIF(Setup_Hierarchy!$J$88:$IV$88,"="&amp;$K322)&lt;&gt;0,$L322,0)</f>
        <v>0</v>
      </c>
      <c r="CS322" s="61">
        <f>IF(COUNTIF(Setup_Hierarchy!$J$89:$IV$89,"="&amp;$K322)&lt;&gt;0,$L322,0)</f>
        <v>0</v>
      </c>
      <c r="CT322" s="61">
        <f>IF(COUNTIF(Setup_Hierarchy!$J$90:$IV$90,"="&amp;$K322)&lt;&gt;0,$L322,0)</f>
        <v>0</v>
      </c>
      <c r="CU322" s="61">
        <f>IF(COUNTIF(Setup_Hierarchy!$J$91:$IV$91,"="&amp;$K322)&lt;&gt;0,$L322,0)</f>
        <v>0</v>
      </c>
      <c r="CV322" s="61">
        <f>IF(COUNTIF(Setup_Hierarchy!$J$92:$IV$92,"="&amp;$K322)&lt;&gt;0,$L322,0)</f>
        <v>0</v>
      </c>
      <c r="CW322" s="61">
        <f>IF(COUNTIF(Setup_Hierarchy!$J$93:$IV$93,"="&amp;$K322)&lt;&gt;0,$L322,0)</f>
        <v>0</v>
      </c>
      <c r="CX322" s="61">
        <f>IF(COUNTIF(Setup_Hierarchy!$J$94:$IV$94,"="&amp;$K322)&lt;&gt;0,$L322,0)</f>
        <v>0</v>
      </c>
      <c r="CY322" s="61">
        <f>IF(COUNTIF(Setup_Hierarchy!$J$95:$IV$95,"="&amp;$K322)&lt;&gt;0,$L322,0)</f>
        <v>0</v>
      </c>
      <c r="CZ322" s="61">
        <f>IF(COUNTIF(Setup_Hierarchy!$J$96:$IV$96,"="&amp;$K322)&lt;&gt;0,$L322,0)</f>
        <v>0</v>
      </c>
      <c r="DA322" s="61">
        <f>IF(COUNTIF(Setup_Hierarchy!$J$97:$IV$97,"="&amp;$K322)&lt;&gt;0,$L322,0)</f>
        <v>0</v>
      </c>
      <c r="DB322" s="61">
        <f>IF(COUNTIF(Setup_Hierarchy!$J$98:$IV$98,"="&amp;$K322)&lt;&gt;0,$L322,0)</f>
        <v>0</v>
      </c>
      <c r="DC322" s="61">
        <f>IF(COUNTIF(Setup_Hierarchy!$J$99:$IV$99,"="&amp;$K322)&lt;&gt;0,$L322,0)</f>
        <v>0</v>
      </c>
      <c r="DD322" s="61">
        <f>IF(COUNTIF(Setup_Hierarchy!$J$100:$IV$100,"="&amp;$K322)&lt;&gt;0,$L322,0)</f>
        <v>0</v>
      </c>
      <c r="DE322" s="61">
        <f>IF(COUNTIF(Setup_Hierarchy!$J$101:$IV$101,"="&amp;$K322)&lt;&gt;0,$L322,0)</f>
        <v>0</v>
      </c>
      <c r="DF322" s="61">
        <f>IF(COUNTIF(Setup_Hierarchy!$J$102:$IV$102,"="&amp;$K322)&lt;&gt;0,$L322,0)</f>
        <v>0</v>
      </c>
      <c r="DG322" s="61">
        <f>IF(COUNTIF(Setup_Hierarchy!$J$103:$IV$103,"="&amp;$K322)&lt;&gt;0,$L322,0)</f>
        <v>0</v>
      </c>
      <c r="DH322" s="61">
        <f>IF(COUNTIF(Setup_Hierarchy!$J$104:$IV$104,"="&amp;$K322)&lt;&gt;0,$L322,0)</f>
        <v>0</v>
      </c>
      <c r="DI322" s="61">
        <f>IF(COUNTIF(Setup_Hierarchy!$J$105:$IV$105,"="&amp;$K322)&lt;&gt;0,$L322,0)</f>
        <v>0</v>
      </c>
      <c r="DJ322" s="61">
        <f>IF(COUNTIF(Setup_Hierarchy!$J$106:$IV$106,"="&amp;$K322)&lt;&gt;0,$L322,0)</f>
        <v>0</v>
      </c>
      <c r="DK322" s="61">
        <f>IF(COUNTIF(Setup_Hierarchy!$J$107:$IV$107,"="&amp;$K322)&lt;&gt;0,$L322,0)</f>
        <v>0</v>
      </c>
      <c r="DL322" s="61">
        <f>IF(COUNTIF(Setup_Hierarchy!$J$108:$IV$108,"="&amp;$K322)&lt;&gt;0,$L322,0)</f>
        <v>0</v>
      </c>
      <c r="DM322" s="61">
        <f>IF(COUNTIF(Setup_Hierarchy!$J$109:$IV$109,"="&amp;$K322)&lt;&gt;0,$L322,0)</f>
        <v>0</v>
      </c>
      <c r="DN322" s="61">
        <f>IF(COUNTIF(Setup_Hierarchy!$J$110:$IV$110,"="&amp;$K322)&lt;&gt;0,$L322,0)</f>
        <v>0</v>
      </c>
      <c r="DO322" s="61">
        <f>IF(COUNTIF(Setup_Hierarchy!$J$111:$IV$111,"="&amp;$K322)&lt;&gt;0,$L322,0)</f>
        <v>0</v>
      </c>
      <c r="DP322" s="61">
        <f>IF(COUNTIF(Setup_Hierarchy!$J$112:$IV$112,"="&amp;$K322)&lt;&gt;0,$L322,0)</f>
        <v>0</v>
      </c>
      <c r="DQ322" s="61">
        <f>IF(COUNTIF(Setup_Hierarchy!$J$113:$IV$113,"="&amp;$K322)&lt;&gt;0,$L322,0)</f>
        <v>0</v>
      </c>
      <c r="DR322" s="61">
        <f>IF(COUNTIF(Setup_Hierarchy!$J$114:$IV$114,"="&amp;$K322)&lt;&gt;0,$L322,0)</f>
        <v>0</v>
      </c>
      <c r="DS322" s="61">
        <f>IF(COUNTIF(Setup_Hierarchy!$J$115:$IV$115,"="&amp;$K322)&lt;&gt;0,$L322,0)</f>
        <v>0</v>
      </c>
      <c r="DT322" s="61">
        <f>IF(COUNTIF(Setup_Hierarchy!$J$116:$IV$116,"="&amp;$K322)&lt;&gt;0,$L322,0)</f>
        <v>0</v>
      </c>
    </row>
    <row r="323" spans="2:124" x14ac:dyDescent="0.2">
      <c r="B323" t="s">
        <v>43</v>
      </c>
      <c r="C323">
        <v>436</v>
      </c>
      <c r="D323" t="s">
        <v>16</v>
      </c>
      <c r="E323" t="s">
        <v>369</v>
      </c>
      <c r="F323" t="s">
        <v>526</v>
      </c>
      <c r="G323" t="s">
        <v>523</v>
      </c>
      <c r="H323" t="s">
        <v>13</v>
      </c>
      <c r="I323">
        <v>0.460984</v>
      </c>
      <c r="J323">
        <v>0.32369500000000001</v>
      </c>
      <c r="K323">
        <v>626</v>
      </c>
      <c r="L323">
        <v>39.049999999999997</v>
      </c>
      <c r="M323" s="61">
        <f>IF(COUNTIF(Setup_Hierarchy!$J$5:$IV$5,"="&amp;$K323)&lt;&gt;0,$L323,0)</f>
        <v>39.049999999999997</v>
      </c>
      <c r="N323" s="61">
        <f>IF(COUNTIF(Setup_Hierarchy!$J$6:$IV$6,"="&amp;$K323)&lt;&gt;0,$L323,0)</f>
        <v>39.049999999999997</v>
      </c>
      <c r="O323" s="61">
        <f>IF(COUNTIF(Setup_Hierarchy!$J$7:$IV$7,"="&amp;$K323)&lt;&gt;0,$L323,0)</f>
        <v>39.049999999999997</v>
      </c>
      <c r="P323" s="61">
        <f>IF(COUNTIF(Setup_Hierarchy!$J$8:$IV$8,"="&amp;$K323)&lt;&gt;0,$L323,0)</f>
        <v>0</v>
      </c>
      <c r="Q323" s="61">
        <f>IF(COUNTIF(Setup_Hierarchy!$J$9:$IV$9,"="&amp;$K323)&lt;&gt;0,$L323,0)</f>
        <v>0</v>
      </c>
      <c r="R323" s="61">
        <f>IF(COUNTIF(Setup_Hierarchy!$J$10:$IV$10,"="&amp;$K323)&lt;&gt;0,$L323,0)</f>
        <v>0</v>
      </c>
      <c r="S323" s="61">
        <f>IF(COUNTIF(Setup_Hierarchy!$J$11:$IV$11,"="&amp;$K323)&lt;&gt;0,$L323,0)</f>
        <v>0</v>
      </c>
      <c r="T323" s="61">
        <f>IF(COUNTIF(Setup_Hierarchy!$J$12:$IV$12,"="&amp;$K323)&lt;&gt;0,$L323,0)</f>
        <v>0</v>
      </c>
      <c r="U323" s="61">
        <f>IF(COUNTIF(Setup_Hierarchy!$J$13:$IV$13,"="&amp;$K323)&lt;&gt;0,$L323,0)</f>
        <v>0</v>
      </c>
      <c r="V323" s="61">
        <f>IF(COUNTIF(Setup_Hierarchy!$J$14:$IV$14,"="&amp;$K323)&lt;&gt;0,$L323,0)</f>
        <v>0</v>
      </c>
      <c r="W323" s="61">
        <f>IF(COUNTIF(Setup_Hierarchy!$J$15:$IV$15,"="&amp;$K323)&lt;&gt;0,$L323,0)</f>
        <v>0</v>
      </c>
      <c r="X323" s="61">
        <f>IF(COUNTIF(Setup_Hierarchy!$J$16:$IV$16,"="&amp;$K323)&lt;&gt;0,$L323,0)</f>
        <v>0</v>
      </c>
      <c r="Y323" s="61">
        <f>IF(COUNTIF(Setup_Hierarchy!$J$17:$IV$17,"="&amp;$K323)&lt;&gt;0,$L323,0)</f>
        <v>0</v>
      </c>
      <c r="Z323" s="61">
        <f>IF(COUNTIF(Setup_Hierarchy!$J$18:$IV$18,"="&amp;$K323)&lt;&gt;0,$L323,0)</f>
        <v>0</v>
      </c>
      <c r="AA323" s="61">
        <f>IF(COUNTIF(Setup_Hierarchy!$J$19:$IV$19,"="&amp;$K323)&lt;&gt;0,$L323,0)</f>
        <v>0</v>
      </c>
      <c r="AB323" s="61">
        <f>IF(COUNTIF(Setup_Hierarchy!$J$20:$IV$20,"="&amp;$K323)&lt;&gt;0,$L323,0)</f>
        <v>0</v>
      </c>
      <c r="AC323" s="61">
        <f>IF(COUNTIF(Setup_Hierarchy!$J$21:$IV$21,"="&amp;$K323)&lt;&gt;0,$L323,0)</f>
        <v>0</v>
      </c>
      <c r="AD323" s="61">
        <f>IF(COUNTIF(Setup_Hierarchy!$J$22:$IV$22,"="&amp;$K323)&lt;&gt;0,$L323,0)</f>
        <v>0</v>
      </c>
      <c r="AE323" s="61">
        <f>IF(COUNTIF(Setup_Hierarchy!$J$23:$IV$23,"="&amp;$K323)&lt;&gt;0,$L323,0)</f>
        <v>0</v>
      </c>
      <c r="AF323" s="61">
        <f>IF(COUNTIF(Setup_Hierarchy!$J$24:$IV$24,"="&amp;$K323)&lt;&gt;0,$L323,0)</f>
        <v>0</v>
      </c>
      <c r="AG323" s="61">
        <f>IF(COUNTIF(Setup_Hierarchy!$J$25:$IV$25,"="&amp;$K323)&lt;&gt;0,$L323,0)</f>
        <v>0</v>
      </c>
      <c r="AH323" s="61">
        <f>IF(COUNTIF(Setup_Hierarchy!$J$26:$IV$26,"="&amp;$K323)&lt;&gt;0,$L323,0)</f>
        <v>0</v>
      </c>
      <c r="AI323" s="61">
        <f>IF(COUNTIF(Setup_Hierarchy!$J$27:$IV$27,"="&amp;$K323)&lt;&gt;0,$L323,0)</f>
        <v>0</v>
      </c>
      <c r="AJ323" s="61">
        <f>IF(COUNTIF(Setup_Hierarchy!$J$28:$IV$28,"="&amp;$K323)&lt;&gt;0,$L323,0)</f>
        <v>0</v>
      </c>
      <c r="AK323" s="61">
        <f>IF(COUNTIF(Setup_Hierarchy!$J$29:$IV$29,"="&amp;$K323)&lt;&gt;0,$L323,0)</f>
        <v>0</v>
      </c>
      <c r="AL323" s="61">
        <f>IF(COUNTIF(Setup_Hierarchy!$J$30:$IV$30,"="&amp;$K323)&lt;&gt;0,$L323,0)</f>
        <v>0</v>
      </c>
      <c r="AM323" s="61">
        <f>IF(COUNTIF(Setup_Hierarchy!$J$31:$IV$31,"="&amp;$K323)&lt;&gt;0,$L323,0)</f>
        <v>0</v>
      </c>
      <c r="AN323" s="61">
        <f>IF(COUNTIF(Setup_Hierarchy!$J$32:$IV$32,"="&amp;$K323)&lt;&gt;0,$L323,0)</f>
        <v>0</v>
      </c>
      <c r="AO323" s="61">
        <f>IF(COUNTIF(Setup_Hierarchy!$J$33:$IV$33,"="&amp;$K323)&lt;&gt;0,$L323,0)</f>
        <v>0</v>
      </c>
      <c r="AP323" s="61">
        <f>IF(COUNTIF(Setup_Hierarchy!$J$34:$IV$34,"="&amp;$K323)&lt;&gt;0,$L323,0)</f>
        <v>0</v>
      </c>
      <c r="AQ323" s="61">
        <f>IF(COUNTIF(Setup_Hierarchy!$J$35:$IV$35,"="&amp;$K323)&lt;&gt;0,$L323,0)</f>
        <v>0</v>
      </c>
      <c r="AR323" s="61">
        <f>IF(COUNTIF(Setup_Hierarchy!$J$36:$IV$36,"="&amp;$K323)&lt;&gt;0,$L323,0)</f>
        <v>0</v>
      </c>
      <c r="AS323" s="61">
        <f>IF(COUNTIF(Setup_Hierarchy!$J$37:$IV$37,"="&amp;$K323)&lt;&gt;0,$L323,0)</f>
        <v>0</v>
      </c>
      <c r="AT323" s="61">
        <f>IF(COUNTIF(Setup_Hierarchy!$J$38:$IV$38,"="&amp;$K323)&lt;&gt;0,$L323,0)</f>
        <v>0</v>
      </c>
      <c r="AU323" s="61">
        <f>IF(COUNTIF(Setup_Hierarchy!$J$39:$IV$39,"="&amp;$K323)&lt;&gt;0,$L323,0)</f>
        <v>0</v>
      </c>
      <c r="AV323" s="61">
        <f>IF(COUNTIF(Setup_Hierarchy!$J$40:$IV$40,"="&amp;$K323)&lt;&gt;0,$L323,0)</f>
        <v>0</v>
      </c>
      <c r="AW323" s="61">
        <f>IF(COUNTIF(Setup_Hierarchy!$J$41:$IV$41,"="&amp;$K323)&lt;&gt;0,$L323,0)</f>
        <v>0</v>
      </c>
      <c r="AX323" s="61">
        <f>IF(COUNTIF(Setup_Hierarchy!$J$42:$IV$42,"="&amp;$K323)&lt;&gt;0,$L323,0)</f>
        <v>0</v>
      </c>
      <c r="AY323" s="61">
        <f>IF(COUNTIF(Setup_Hierarchy!$J$43:$IV$43,"="&amp;$K323)&lt;&gt;0,$L323,0)</f>
        <v>0</v>
      </c>
      <c r="AZ323" s="61">
        <f>IF(COUNTIF(Setup_Hierarchy!$J$44:$IV$44,"="&amp;$K323)&lt;&gt;0,$L323,0)</f>
        <v>0</v>
      </c>
      <c r="BA323" s="61">
        <f>IF(COUNTIF(Setup_Hierarchy!$J$45:$IV$45,"="&amp;$K323)&lt;&gt;0,$L323,0)</f>
        <v>0</v>
      </c>
      <c r="BB323" s="61">
        <f>IF(COUNTIF(Setup_Hierarchy!$J$46:$IV$46,"="&amp;$K323)&lt;&gt;0,$L323,0)</f>
        <v>0</v>
      </c>
      <c r="BC323" s="61">
        <f>IF(COUNTIF(Setup_Hierarchy!$J$47:$IV$47,"="&amp;$K323)&lt;&gt;0,$L323,0)</f>
        <v>0</v>
      </c>
      <c r="BD323" s="61">
        <f>IF(COUNTIF(Setup_Hierarchy!$J$48:$IV$48,"="&amp;$K323)&lt;&gt;0,$L323,0)</f>
        <v>0</v>
      </c>
      <c r="BE323" s="61">
        <f>IF(COUNTIF(Setup_Hierarchy!$J$49:$IV$49,"="&amp;$K323)&lt;&gt;0,$L323,0)</f>
        <v>0</v>
      </c>
      <c r="BF323" s="61">
        <f>IF(COUNTIF(Setup_Hierarchy!$J$50:$IV$50,"="&amp;$K323)&lt;&gt;0,$L323,0)</f>
        <v>0</v>
      </c>
      <c r="BG323" s="61">
        <f>IF(COUNTIF(Setup_Hierarchy!$J$51:$IV$51,"="&amp;$K323)&lt;&gt;0,$L323,0)</f>
        <v>39.049999999999997</v>
      </c>
      <c r="BH323" s="61">
        <f>IF(COUNTIF(Setup_Hierarchy!$J$52:$IV$52,"="&amp;$K323)&lt;&gt;0,$L323,0)</f>
        <v>0</v>
      </c>
      <c r="BI323" s="61">
        <f>IF(COUNTIF(Setup_Hierarchy!$J$53:$IV$53,"="&amp;$K323)&lt;&gt;0,$L323,0)</f>
        <v>0</v>
      </c>
      <c r="BJ323" s="61">
        <f>IF(COUNTIF(Setup_Hierarchy!$J$54:$IV$54,"="&amp;$K323)&lt;&gt;0,$L323,0)</f>
        <v>0</v>
      </c>
      <c r="BK323" s="61">
        <f>IF(COUNTIF(Setup_Hierarchy!$J$55:$IV$55,"="&amp;$K323)&lt;&gt;0,$L323,0)</f>
        <v>0</v>
      </c>
      <c r="BL323" s="61">
        <f>IF(COUNTIF(Setup_Hierarchy!$J$56:$IV$56,"="&amp;$K323)&lt;&gt;0,$L323,0)</f>
        <v>0</v>
      </c>
      <c r="BM323" s="61">
        <f>IF(COUNTIF(Setup_Hierarchy!$J$57:$IV$57,"="&amp;$K323)&lt;&gt;0,$L323,0)</f>
        <v>0</v>
      </c>
      <c r="BN323" s="61">
        <f>IF(COUNTIF(Setup_Hierarchy!$J$58:$IV$58,"="&amp;$K323)&lt;&gt;0,$L323,0)</f>
        <v>0</v>
      </c>
      <c r="BO323" s="61">
        <f>IF(COUNTIF(Setup_Hierarchy!$J$59:$IV$59,"="&amp;$K323)&lt;&gt;0,$L323,0)</f>
        <v>39.049999999999997</v>
      </c>
      <c r="BP323" s="61">
        <f>IF(COUNTIF(Setup_Hierarchy!$J$60:$IV$60,"="&amp;$K323)&lt;&gt;0,$L323,0)</f>
        <v>0</v>
      </c>
      <c r="BQ323" s="61">
        <f>IF(COUNTIF(Setup_Hierarchy!$J$61:$IV$61,"="&amp;$K323)&lt;&gt;0,$L323,0)</f>
        <v>0</v>
      </c>
      <c r="BR323" s="61">
        <f>IF(COUNTIF(Setup_Hierarchy!$J$62:$IV$62,"="&amp;$K323)&lt;&gt;0,$L323,0)</f>
        <v>0</v>
      </c>
      <c r="BS323" s="61">
        <f>IF(COUNTIF(Setup_Hierarchy!$J$63:$IV$63,"="&amp;$K323)&lt;&gt;0,$L323,0)</f>
        <v>0</v>
      </c>
      <c r="BT323" s="61">
        <f>IF(COUNTIF(Setup_Hierarchy!$J$64:$IV$64,"="&amp;$K323)&lt;&gt;0,$L323,0)</f>
        <v>0</v>
      </c>
      <c r="BU323" s="61">
        <f>IF(COUNTIF(Setup_Hierarchy!$J$65:$IV$65,"="&amp;$K323)&lt;&gt;0,$L323,0)</f>
        <v>0</v>
      </c>
      <c r="BV323" s="61">
        <f>IF(COUNTIF(Setup_Hierarchy!$J$66:$IV$66,"="&amp;$K323)&lt;&gt;0,$L323,0)</f>
        <v>0</v>
      </c>
      <c r="BW323" s="61">
        <f>IF(COUNTIF(Setup_Hierarchy!$J$67:$IV$67,"="&amp;$K323)&lt;&gt;0,$L323,0)</f>
        <v>0</v>
      </c>
      <c r="BX323" s="61">
        <f>IF(COUNTIF(Setup_Hierarchy!$J$68:$IV$68,"="&amp;$K323)&lt;&gt;0,$L323,0)</f>
        <v>0</v>
      </c>
      <c r="BY323" s="61">
        <f>IF(COUNTIF(Setup_Hierarchy!$J$69:$IV$69,"="&amp;$K323)&lt;&gt;0,$L323,0)</f>
        <v>0</v>
      </c>
      <c r="BZ323" s="61">
        <f>IF(COUNTIF(Setup_Hierarchy!$J$70:$IV$70,"="&amp;$K323)&lt;&gt;0,$L323,0)</f>
        <v>0</v>
      </c>
      <c r="CA323" s="61">
        <f>IF(COUNTIF(Setup_Hierarchy!$J$71:$IV$71,"="&amp;$K323)&lt;&gt;0,$L323,0)</f>
        <v>0</v>
      </c>
      <c r="CB323" s="61">
        <f>IF(COUNTIF(Setup_Hierarchy!$J$72:$IV$72,"="&amp;$K323)&lt;&gt;0,$L323,0)</f>
        <v>39.049999999999997</v>
      </c>
      <c r="CC323" s="61">
        <f>IF(COUNTIF(Setup_Hierarchy!$J$73:$IV$73,"="&amp;$K323)&lt;&gt;0,$L323,0)</f>
        <v>39.049999999999997</v>
      </c>
      <c r="CD323" s="61">
        <f>IF(COUNTIF(Setup_Hierarchy!$J$74:$IV$74,"="&amp;$K323)&lt;&gt;0,$L323,0)</f>
        <v>0</v>
      </c>
      <c r="CE323" s="61">
        <f>IF(COUNTIF(Setup_Hierarchy!$J$75:$IV$75,"="&amp;$K323)&lt;&gt;0,$L323,0)</f>
        <v>0</v>
      </c>
      <c r="CF323" s="61">
        <f>IF(COUNTIF(Setup_Hierarchy!$J$76:$IV$76,"="&amp;$K323)&lt;&gt;0,$L323,0)</f>
        <v>0</v>
      </c>
      <c r="CG323" s="61">
        <f>IF(COUNTIF(Setup_Hierarchy!$J$77:$IV$77,"="&amp;$K323)&lt;&gt;0,$L323,0)</f>
        <v>0</v>
      </c>
      <c r="CH323" s="61">
        <f>IF(COUNTIF(Setup_Hierarchy!$J$78:$IV$78,"="&amp;$K323)&lt;&gt;0,$L323,0)</f>
        <v>0</v>
      </c>
      <c r="CI323" s="61">
        <f>IF(COUNTIF(Setup_Hierarchy!$J$79:$IV$79,"="&amp;$K323)&lt;&gt;0,$L323,0)</f>
        <v>0</v>
      </c>
      <c r="CJ323" s="61">
        <f>IF(COUNTIF(Setup_Hierarchy!$J$80:$IV$80,"="&amp;$K323)&lt;&gt;0,$L323,0)</f>
        <v>0</v>
      </c>
      <c r="CK323" s="61">
        <f>IF(COUNTIF(Setup_Hierarchy!$J$81:$IV$81,"="&amp;$K323)&lt;&gt;0,$L323,0)</f>
        <v>0</v>
      </c>
      <c r="CL323" s="61">
        <f>IF(COUNTIF(Setup_Hierarchy!$J$82:$IV$82,"="&amp;$K323)&lt;&gt;0,$L323,0)</f>
        <v>0</v>
      </c>
      <c r="CM323" s="61">
        <f>IF(COUNTIF(Setup_Hierarchy!$J$83:$IV$83,"="&amp;$K323)&lt;&gt;0,$L323,0)</f>
        <v>0</v>
      </c>
      <c r="CN323" s="61">
        <f>IF(COUNTIF(Setup_Hierarchy!$J$84:$IV$84,"="&amp;$K323)&lt;&gt;0,$L323,0)</f>
        <v>0</v>
      </c>
      <c r="CO323" s="61">
        <f>IF(COUNTIF(Setup_Hierarchy!$J$85:$IV$85,"="&amp;$K323)&lt;&gt;0,$L323,0)</f>
        <v>0</v>
      </c>
      <c r="CP323" s="61">
        <f>IF(COUNTIF(Setup_Hierarchy!$J$86:$IV$86,"="&amp;$K323)&lt;&gt;0,$L323,0)</f>
        <v>0</v>
      </c>
      <c r="CQ323" s="61">
        <f>IF(COUNTIF(Setup_Hierarchy!$J$87:$IV$87,"="&amp;$K323)&lt;&gt;0,$L323,0)</f>
        <v>0</v>
      </c>
      <c r="CR323" s="61">
        <f>IF(COUNTIF(Setup_Hierarchy!$J$88:$IV$88,"="&amp;$K323)&lt;&gt;0,$L323,0)</f>
        <v>0</v>
      </c>
      <c r="CS323" s="61">
        <f>IF(COUNTIF(Setup_Hierarchy!$J$89:$IV$89,"="&amp;$K323)&lt;&gt;0,$L323,0)</f>
        <v>0</v>
      </c>
      <c r="CT323" s="61">
        <f>IF(COUNTIF(Setup_Hierarchy!$J$90:$IV$90,"="&amp;$K323)&lt;&gt;0,$L323,0)</f>
        <v>0</v>
      </c>
      <c r="CU323" s="61">
        <f>IF(COUNTIF(Setup_Hierarchy!$J$91:$IV$91,"="&amp;$K323)&lt;&gt;0,$L323,0)</f>
        <v>0</v>
      </c>
      <c r="CV323" s="61">
        <f>IF(COUNTIF(Setup_Hierarchy!$J$92:$IV$92,"="&amp;$K323)&lt;&gt;0,$L323,0)</f>
        <v>0</v>
      </c>
      <c r="CW323" s="61">
        <f>IF(COUNTIF(Setup_Hierarchy!$J$93:$IV$93,"="&amp;$K323)&lt;&gt;0,$L323,0)</f>
        <v>0</v>
      </c>
      <c r="CX323" s="61">
        <f>IF(COUNTIF(Setup_Hierarchy!$J$94:$IV$94,"="&amp;$K323)&lt;&gt;0,$L323,0)</f>
        <v>0</v>
      </c>
      <c r="CY323" s="61">
        <f>IF(COUNTIF(Setup_Hierarchy!$J$95:$IV$95,"="&amp;$K323)&lt;&gt;0,$L323,0)</f>
        <v>0</v>
      </c>
      <c r="CZ323" s="61">
        <f>IF(COUNTIF(Setup_Hierarchy!$J$96:$IV$96,"="&amp;$K323)&lt;&gt;0,$L323,0)</f>
        <v>0</v>
      </c>
      <c r="DA323" s="61">
        <f>IF(COUNTIF(Setup_Hierarchy!$J$97:$IV$97,"="&amp;$K323)&lt;&gt;0,$L323,0)</f>
        <v>0</v>
      </c>
      <c r="DB323" s="61">
        <f>IF(COUNTIF(Setup_Hierarchy!$J$98:$IV$98,"="&amp;$K323)&lt;&gt;0,$L323,0)</f>
        <v>0</v>
      </c>
      <c r="DC323" s="61">
        <f>IF(COUNTIF(Setup_Hierarchy!$J$99:$IV$99,"="&amp;$K323)&lt;&gt;0,$L323,0)</f>
        <v>0</v>
      </c>
      <c r="DD323" s="61">
        <f>IF(COUNTIF(Setup_Hierarchy!$J$100:$IV$100,"="&amp;$K323)&lt;&gt;0,$L323,0)</f>
        <v>0</v>
      </c>
      <c r="DE323" s="61">
        <f>IF(COUNTIF(Setup_Hierarchy!$J$101:$IV$101,"="&amp;$K323)&lt;&gt;0,$L323,0)</f>
        <v>0</v>
      </c>
      <c r="DF323" s="61">
        <f>IF(COUNTIF(Setup_Hierarchy!$J$102:$IV$102,"="&amp;$K323)&lt;&gt;0,$L323,0)</f>
        <v>0</v>
      </c>
      <c r="DG323" s="61">
        <f>IF(COUNTIF(Setup_Hierarchy!$J$103:$IV$103,"="&amp;$K323)&lt;&gt;0,$L323,0)</f>
        <v>0</v>
      </c>
      <c r="DH323" s="61">
        <f>IF(COUNTIF(Setup_Hierarchy!$J$104:$IV$104,"="&amp;$K323)&lt;&gt;0,$L323,0)</f>
        <v>0</v>
      </c>
      <c r="DI323" s="61">
        <f>IF(COUNTIF(Setup_Hierarchy!$J$105:$IV$105,"="&amp;$K323)&lt;&gt;0,$L323,0)</f>
        <v>0</v>
      </c>
      <c r="DJ323" s="61">
        <f>IF(COUNTIF(Setup_Hierarchy!$J$106:$IV$106,"="&amp;$K323)&lt;&gt;0,$L323,0)</f>
        <v>0</v>
      </c>
      <c r="DK323" s="61">
        <f>IF(COUNTIF(Setup_Hierarchy!$J$107:$IV$107,"="&amp;$K323)&lt;&gt;0,$L323,0)</f>
        <v>0</v>
      </c>
      <c r="DL323" s="61">
        <f>IF(COUNTIF(Setup_Hierarchy!$J$108:$IV$108,"="&amp;$K323)&lt;&gt;0,$L323,0)</f>
        <v>0</v>
      </c>
      <c r="DM323" s="61">
        <f>IF(COUNTIF(Setup_Hierarchy!$J$109:$IV$109,"="&amp;$K323)&lt;&gt;0,$L323,0)</f>
        <v>0</v>
      </c>
      <c r="DN323" s="61">
        <f>IF(COUNTIF(Setup_Hierarchy!$J$110:$IV$110,"="&amp;$K323)&lt;&gt;0,$L323,0)</f>
        <v>0</v>
      </c>
      <c r="DO323" s="61">
        <f>IF(COUNTIF(Setup_Hierarchy!$J$111:$IV$111,"="&amp;$K323)&lt;&gt;0,$L323,0)</f>
        <v>0</v>
      </c>
      <c r="DP323" s="61">
        <f>IF(COUNTIF(Setup_Hierarchy!$J$112:$IV$112,"="&amp;$K323)&lt;&gt;0,$L323,0)</f>
        <v>0</v>
      </c>
      <c r="DQ323" s="61">
        <f>IF(COUNTIF(Setup_Hierarchy!$J$113:$IV$113,"="&amp;$K323)&lt;&gt;0,$L323,0)</f>
        <v>0</v>
      </c>
      <c r="DR323" s="61">
        <f>IF(COUNTIF(Setup_Hierarchy!$J$114:$IV$114,"="&amp;$K323)&lt;&gt;0,$L323,0)</f>
        <v>0</v>
      </c>
      <c r="DS323" s="61">
        <f>IF(COUNTIF(Setup_Hierarchy!$J$115:$IV$115,"="&amp;$K323)&lt;&gt;0,$L323,0)</f>
        <v>0</v>
      </c>
      <c r="DT323" s="61">
        <f>IF(COUNTIF(Setup_Hierarchy!$J$116:$IV$116,"="&amp;$K323)&lt;&gt;0,$L323,0)</f>
        <v>0</v>
      </c>
    </row>
    <row r="324" spans="2:124" x14ac:dyDescent="0.2">
      <c r="B324" t="s">
        <v>43</v>
      </c>
      <c r="C324">
        <v>436</v>
      </c>
      <c r="D324" t="s">
        <v>16</v>
      </c>
      <c r="E324" t="s">
        <v>369</v>
      </c>
      <c r="F324" t="s">
        <v>526</v>
      </c>
      <c r="G324" t="s">
        <v>523</v>
      </c>
      <c r="H324" t="s">
        <v>13</v>
      </c>
      <c r="I324">
        <v>0.460984</v>
      </c>
      <c r="J324">
        <v>0.32369500000000001</v>
      </c>
      <c r="K324">
        <v>628</v>
      </c>
      <c r="L324">
        <v>-18.41</v>
      </c>
      <c r="M324" s="61">
        <f>IF(COUNTIF(Setup_Hierarchy!$J$5:$IV$5,"="&amp;$K324)&lt;&gt;0,$L324,0)</f>
        <v>-18.41</v>
      </c>
      <c r="N324" s="61">
        <f>IF(COUNTIF(Setup_Hierarchy!$J$6:$IV$6,"="&amp;$K324)&lt;&gt;0,$L324,0)</f>
        <v>-18.41</v>
      </c>
      <c r="O324" s="61">
        <f>IF(COUNTIF(Setup_Hierarchy!$J$7:$IV$7,"="&amp;$K324)&lt;&gt;0,$L324,0)</f>
        <v>-18.41</v>
      </c>
      <c r="P324" s="61">
        <f>IF(COUNTIF(Setup_Hierarchy!$J$8:$IV$8,"="&amp;$K324)&lt;&gt;0,$L324,0)</f>
        <v>0</v>
      </c>
      <c r="Q324" s="61">
        <f>IF(COUNTIF(Setup_Hierarchy!$J$9:$IV$9,"="&amp;$K324)&lt;&gt;0,$L324,0)</f>
        <v>0</v>
      </c>
      <c r="R324" s="61">
        <f>IF(COUNTIF(Setup_Hierarchy!$J$10:$IV$10,"="&amp;$K324)&lt;&gt;0,$L324,0)</f>
        <v>0</v>
      </c>
      <c r="S324" s="61">
        <f>IF(COUNTIF(Setup_Hierarchy!$J$11:$IV$11,"="&amp;$K324)&lt;&gt;0,$L324,0)</f>
        <v>0</v>
      </c>
      <c r="T324" s="61">
        <f>IF(COUNTIF(Setup_Hierarchy!$J$12:$IV$12,"="&amp;$K324)&lt;&gt;0,$L324,0)</f>
        <v>0</v>
      </c>
      <c r="U324" s="61">
        <f>IF(COUNTIF(Setup_Hierarchy!$J$13:$IV$13,"="&amp;$K324)&lt;&gt;0,$L324,0)</f>
        <v>0</v>
      </c>
      <c r="V324" s="61">
        <f>IF(COUNTIF(Setup_Hierarchy!$J$14:$IV$14,"="&amp;$K324)&lt;&gt;0,$L324,0)</f>
        <v>0</v>
      </c>
      <c r="W324" s="61">
        <f>IF(COUNTIF(Setup_Hierarchy!$J$15:$IV$15,"="&amp;$K324)&lt;&gt;0,$L324,0)</f>
        <v>0</v>
      </c>
      <c r="X324" s="61">
        <f>IF(COUNTIF(Setup_Hierarchy!$J$16:$IV$16,"="&amp;$K324)&lt;&gt;0,$L324,0)</f>
        <v>0</v>
      </c>
      <c r="Y324" s="61">
        <f>IF(COUNTIF(Setup_Hierarchy!$J$17:$IV$17,"="&amp;$K324)&lt;&gt;0,$L324,0)</f>
        <v>0</v>
      </c>
      <c r="Z324" s="61">
        <f>IF(COUNTIF(Setup_Hierarchy!$J$18:$IV$18,"="&amp;$K324)&lt;&gt;0,$L324,0)</f>
        <v>0</v>
      </c>
      <c r="AA324" s="61">
        <f>IF(COUNTIF(Setup_Hierarchy!$J$19:$IV$19,"="&amp;$K324)&lt;&gt;0,$L324,0)</f>
        <v>0</v>
      </c>
      <c r="AB324" s="61">
        <f>IF(COUNTIF(Setup_Hierarchy!$J$20:$IV$20,"="&amp;$K324)&lt;&gt;0,$L324,0)</f>
        <v>0</v>
      </c>
      <c r="AC324" s="61">
        <f>IF(COUNTIF(Setup_Hierarchy!$J$21:$IV$21,"="&amp;$K324)&lt;&gt;0,$L324,0)</f>
        <v>0</v>
      </c>
      <c r="AD324" s="61">
        <f>IF(COUNTIF(Setup_Hierarchy!$J$22:$IV$22,"="&amp;$K324)&lt;&gt;0,$L324,0)</f>
        <v>0</v>
      </c>
      <c r="AE324" s="61">
        <f>IF(COUNTIF(Setup_Hierarchy!$J$23:$IV$23,"="&amp;$K324)&lt;&gt;0,$L324,0)</f>
        <v>0</v>
      </c>
      <c r="AF324" s="61">
        <f>IF(COUNTIF(Setup_Hierarchy!$J$24:$IV$24,"="&amp;$K324)&lt;&gt;0,$L324,0)</f>
        <v>0</v>
      </c>
      <c r="AG324" s="61">
        <f>IF(COUNTIF(Setup_Hierarchy!$J$25:$IV$25,"="&amp;$K324)&lt;&gt;0,$L324,0)</f>
        <v>0</v>
      </c>
      <c r="AH324" s="61">
        <f>IF(COUNTIF(Setup_Hierarchy!$J$26:$IV$26,"="&amp;$K324)&lt;&gt;0,$L324,0)</f>
        <v>0</v>
      </c>
      <c r="AI324" s="61">
        <f>IF(COUNTIF(Setup_Hierarchy!$J$27:$IV$27,"="&amp;$K324)&lt;&gt;0,$L324,0)</f>
        <v>0</v>
      </c>
      <c r="AJ324" s="61">
        <f>IF(COUNTIF(Setup_Hierarchy!$J$28:$IV$28,"="&amp;$K324)&lt;&gt;0,$L324,0)</f>
        <v>0</v>
      </c>
      <c r="AK324" s="61">
        <f>IF(COUNTIF(Setup_Hierarchy!$J$29:$IV$29,"="&amp;$K324)&lt;&gt;0,$L324,0)</f>
        <v>0</v>
      </c>
      <c r="AL324" s="61">
        <f>IF(COUNTIF(Setup_Hierarchy!$J$30:$IV$30,"="&amp;$K324)&lt;&gt;0,$L324,0)</f>
        <v>0</v>
      </c>
      <c r="AM324" s="61">
        <f>IF(COUNTIF(Setup_Hierarchy!$J$31:$IV$31,"="&amp;$K324)&lt;&gt;0,$L324,0)</f>
        <v>0</v>
      </c>
      <c r="AN324" s="61">
        <f>IF(COUNTIF(Setup_Hierarchy!$J$32:$IV$32,"="&amp;$K324)&lt;&gt;0,$L324,0)</f>
        <v>0</v>
      </c>
      <c r="AO324" s="61">
        <f>IF(COUNTIF(Setup_Hierarchy!$J$33:$IV$33,"="&amp;$K324)&lt;&gt;0,$L324,0)</f>
        <v>0</v>
      </c>
      <c r="AP324" s="61">
        <f>IF(COUNTIF(Setup_Hierarchy!$J$34:$IV$34,"="&amp;$K324)&lt;&gt;0,$L324,0)</f>
        <v>0</v>
      </c>
      <c r="AQ324" s="61">
        <f>IF(COUNTIF(Setup_Hierarchy!$J$35:$IV$35,"="&amp;$K324)&lt;&gt;0,$L324,0)</f>
        <v>0</v>
      </c>
      <c r="AR324" s="61">
        <f>IF(COUNTIF(Setup_Hierarchy!$J$36:$IV$36,"="&amp;$K324)&lt;&gt;0,$L324,0)</f>
        <v>0</v>
      </c>
      <c r="AS324" s="61">
        <f>IF(COUNTIF(Setup_Hierarchy!$J$37:$IV$37,"="&amp;$K324)&lt;&gt;0,$L324,0)</f>
        <v>0</v>
      </c>
      <c r="AT324" s="61">
        <f>IF(COUNTIF(Setup_Hierarchy!$J$38:$IV$38,"="&amp;$K324)&lt;&gt;0,$L324,0)</f>
        <v>0</v>
      </c>
      <c r="AU324" s="61">
        <f>IF(COUNTIF(Setup_Hierarchy!$J$39:$IV$39,"="&amp;$K324)&lt;&gt;0,$L324,0)</f>
        <v>0</v>
      </c>
      <c r="AV324" s="61">
        <f>IF(COUNTIF(Setup_Hierarchy!$J$40:$IV$40,"="&amp;$K324)&lt;&gt;0,$L324,0)</f>
        <v>0</v>
      </c>
      <c r="AW324" s="61">
        <f>IF(COUNTIF(Setup_Hierarchy!$J$41:$IV$41,"="&amp;$K324)&lt;&gt;0,$L324,0)</f>
        <v>0</v>
      </c>
      <c r="AX324" s="61">
        <f>IF(COUNTIF(Setup_Hierarchy!$J$42:$IV$42,"="&amp;$K324)&lt;&gt;0,$L324,0)</f>
        <v>0</v>
      </c>
      <c r="AY324" s="61">
        <f>IF(COUNTIF(Setup_Hierarchy!$J$43:$IV$43,"="&amp;$K324)&lt;&gt;0,$L324,0)</f>
        <v>0</v>
      </c>
      <c r="AZ324" s="61">
        <f>IF(COUNTIF(Setup_Hierarchy!$J$44:$IV$44,"="&amp;$K324)&lt;&gt;0,$L324,0)</f>
        <v>0</v>
      </c>
      <c r="BA324" s="61">
        <f>IF(COUNTIF(Setup_Hierarchy!$J$45:$IV$45,"="&amp;$K324)&lt;&gt;0,$L324,0)</f>
        <v>0</v>
      </c>
      <c r="BB324" s="61">
        <f>IF(COUNTIF(Setup_Hierarchy!$J$46:$IV$46,"="&amp;$K324)&lt;&gt;0,$L324,0)</f>
        <v>0</v>
      </c>
      <c r="BC324" s="61">
        <f>IF(COUNTIF(Setup_Hierarchy!$J$47:$IV$47,"="&amp;$K324)&lt;&gt;0,$L324,0)</f>
        <v>0</v>
      </c>
      <c r="BD324" s="61">
        <f>IF(COUNTIF(Setup_Hierarchy!$J$48:$IV$48,"="&amp;$K324)&lt;&gt;0,$L324,0)</f>
        <v>0</v>
      </c>
      <c r="BE324" s="61">
        <f>IF(COUNTIF(Setup_Hierarchy!$J$49:$IV$49,"="&amp;$K324)&lt;&gt;0,$L324,0)</f>
        <v>0</v>
      </c>
      <c r="BF324" s="61">
        <f>IF(COUNTIF(Setup_Hierarchy!$J$50:$IV$50,"="&amp;$K324)&lt;&gt;0,$L324,0)</f>
        <v>0</v>
      </c>
      <c r="BG324" s="61">
        <f>IF(COUNTIF(Setup_Hierarchy!$J$51:$IV$51,"="&amp;$K324)&lt;&gt;0,$L324,0)</f>
        <v>-18.41</v>
      </c>
      <c r="BH324" s="61">
        <f>IF(COUNTIF(Setup_Hierarchy!$J$52:$IV$52,"="&amp;$K324)&lt;&gt;0,$L324,0)</f>
        <v>0</v>
      </c>
      <c r="BI324" s="61">
        <f>IF(COUNTIF(Setup_Hierarchy!$J$53:$IV$53,"="&amp;$K324)&lt;&gt;0,$L324,0)</f>
        <v>0</v>
      </c>
      <c r="BJ324" s="61">
        <f>IF(COUNTIF(Setup_Hierarchy!$J$54:$IV$54,"="&amp;$K324)&lt;&gt;0,$L324,0)</f>
        <v>0</v>
      </c>
      <c r="BK324" s="61">
        <f>IF(COUNTIF(Setup_Hierarchy!$J$55:$IV$55,"="&amp;$K324)&lt;&gt;0,$L324,0)</f>
        <v>0</v>
      </c>
      <c r="BL324" s="61">
        <f>IF(COUNTIF(Setup_Hierarchy!$J$56:$IV$56,"="&amp;$K324)&lt;&gt;0,$L324,0)</f>
        <v>0</v>
      </c>
      <c r="BM324" s="61">
        <f>IF(COUNTIF(Setup_Hierarchy!$J$57:$IV$57,"="&amp;$K324)&lt;&gt;0,$L324,0)</f>
        <v>0</v>
      </c>
      <c r="BN324" s="61">
        <f>IF(COUNTIF(Setup_Hierarchy!$J$58:$IV$58,"="&amp;$K324)&lt;&gt;0,$L324,0)</f>
        <v>0</v>
      </c>
      <c r="BO324" s="61">
        <f>IF(COUNTIF(Setup_Hierarchy!$J$59:$IV$59,"="&amp;$K324)&lt;&gt;0,$L324,0)</f>
        <v>-18.41</v>
      </c>
      <c r="BP324" s="61">
        <f>IF(COUNTIF(Setup_Hierarchy!$J$60:$IV$60,"="&amp;$K324)&lt;&gt;0,$L324,0)</f>
        <v>0</v>
      </c>
      <c r="BQ324" s="61">
        <f>IF(COUNTIF(Setup_Hierarchy!$J$61:$IV$61,"="&amp;$K324)&lt;&gt;0,$L324,0)</f>
        <v>0</v>
      </c>
      <c r="BR324" s="61">
        <f>IF(COUNTIF(Setup_Hierarchy!$J$62:$IV$62,"="&amp;$K324)&lt;&gt;0,$L324,0)</f>
        <v>0</v>
      </c>
      <c r="BS324" s="61">
        <f>IF(COUNTIF(Setup_Hierarchy!$J$63:$IV$63,"="&amp;$K324)&lt;&gt;0,$L324,0)</f>
        <v>0</v>
      </c>
      <c r="BT324" s="61">
        <f>IF(COUNTIF(Setup_Hierarchy!$J$64:$IV$64,"="&amp;$K324)&lt;&gt;0,$L324,0)</f>
        <v>0</v>
      </c>
      <c r="BU324" s="61">
        <f>IF(COUNTIF(Setup_Hierarchy!$J$65:$IV$65,"="&amp;$K324)&lt;&gt;0,$L324,0)</f>
        <v>0</v>
      </c>
      <c r="BV324" s="61">
        <f>IF(COUNTIF(Setup_Hierarchy!$J$66:$IV$66,"="&amp;$K324)&lt;&gt;0,$L324,0)</f>
        <v>0</v>
      </c>
      <c r="BW324" s="61">
        <f>IF(COUNTIF(Setup_Hierarchy!$J$67:$IV$67,"="&amp;$K324)&lt;&gt;0,$L324,0)</f>
        <v>0</v>
      </c>
      <c r="BX324" s="61">
        <f>IF(COUNTIF(Setup_Hierarchy!$J$68:$IV$68,"="&amp;$K324)&lt;&gt;0,$L324,0)</f>
        <v>0</v>
      </c>
      <c r="BY324" s="61">
        <f>IF(COUNTIF(Setup_Hierarchy!$J$69:$IV$69,"="&amp;$K324)&lt;&gt;0,$L324,0)</f>
        <v>0</v>
      </c>
      <c r="BZ324" s="61">
        <f>IF(COUNTIF(Setup_Hierarchy!$J$70:$IV$70,"="&amp;$K324)&lt;&gt;0,$L324,0)</f>
        <v>0</v>
      </c>
      <c r="CA324" s="61">
        <f>IF(COUNTIF(Setup_Hierarchy!$J$71:$IV$71,"="&amp;$K324)&lt;&gt;0,$L324,0)</f>
        <v>0</v>
      </c>
      <c r="CB324" s="61">
        <f>IF(COUNTIF(Setup_Hierarchy!$J$72:$IV$72,"="&amp;$K324)&lt;&gt;0,$L324,0)</f>
        <v>0</v>
      </c>
      <c r="CC324" s="61">
        <f>IF(COUNTIF(Setup_Hierarchy!$J$73:$IV$73,"="&amp;$K324)&lt;&gt;0,$L324,0)</f>
        <v>0</v>
      </c>
      <c r="CD324" s="61">
        <f>IF(COUNTIF(Setup_Hierarchy!$J$74:$IV$74,"="&amp;$K324)&lt;&gt;0,$L324,0)</f>
        <v>0</v>
      </c>
      <c r="CE324" s="61">
        <f>IF(COUNTIF(Setup_Hierarchy!$J$75:$IV$75,"="&amp;$K324)&lt;&gt;0,$L324,0)</f>
        <v>-18.41</v>
      </c>
      <c r="CF324" s="61">
        <f>IF(COUNTIF(Setup_Hierarchy!$J$76:$IV$76,"="&amp;$K324)&lt;&gt;0,$L324,0)</f>
        <v>-18.41</v>
      </c>
      <c r="CG324" s="61">
        <f>IF(COUNTIF(Setup_Hierarchy!$J$77:$IV$77,"="&amp;$K324)&lt;&gt;0,$L324,0)</f>
        <v>0</v>
      </c>
      <c r="CH324" s="61">
        <f>IF(COUNTIF(Setup_Hierarchy!$J$78:$IV$78,"="&amp;$K324)&lt;&gt;0,$L324,0)</f>
        <v>0</v>
      </c>
      <c r="CI324" s="61">
        <f>IF(COUNTIF(Setup_Hierarchy!$J$79:$IV$79,"="&amp;$K324)&lt;&gt;0,$L324,0)</f>
        <v>0</v>
      </c>
      <c r="CJ324" s="61">
        <f>IF(COUNTIF(Setup_Hierarchy!$J$80:$IV$80,"="&amp;$K324)&lt;&gt;0,$L324,0)</f>
        <v>0</v>
      </c>
      <c r="CK324" s="61">
        <f>IF(COUNTIF(Setup_Hierarchy!$J$81:$IV$81,"="&amp;$K324)&lt;&gt;0,$L324,0)</f>
        <v>0</v>
      </c>
      <c r="CL324" s="61">
        <f>IF(COUNTIF(Setup_Hierarchy!$J$82:$IV$82,"="&amp;$K324)&lt;&gt;0,$L324,0)</f>
        <v>0</v>
      </c>
      <c r="CM324" s="61">
        <f>IF(COUNTIF(Setup_Hierarchy!$J$83:$IV$83,"="&amp;$K324)&lt;&gt;0,$L324,0)</f>
        <v>0</v>
      </c>
      <c r="CN324" s="61">
        <f>IF(COUNTIF(Setup_Hierarchy!$J$84:$IV$84,"="&amp;$K324)&lt;&gt;0,$L324,0)</f>
        <v>0</v>
      </c>
      <c r="CO324" s="61">
        <f>IF(COUNTIF(Setup_Hierarchy!$J$85:$IV$85,"="&amp;$K324)&lt;&gt;0,$L324,0)</f>
        <v>0</v>
      </c>
      <c r="CP324" s="61">
        <f>IF(COUNTIF(Setup_Hierarchy!$J$86:$IV$86,"="&amp;$K324)&lt;&gt;0,$L324,0)</f>
        <v>0</v>
      </c>
      <c r="CQ324" s="61">
        <f>IF(COUNTIF(Setup_Hierarchy!$J$87:$IV$87,"="&amp;$K324)&lt;&gt;0,$L324,0)</f>
        <v>0</v>
      </c>
      <c r="CR324" s="61">
        <f>IF(COUNTIF(Setup_Hierarchy!$J$88:$IV$88,"="&amp;$K324)&lt;&gt;0,$L324,0)</f>
        <v>0</v>
      </c>
      <c r="CS324" s="61">
        <f>IF(COUNTIF(Setup_Hierarchy!$J$89:$IV$89,"="&amp;$K324)&lt;&gt;0,$L324,0)</f>
        <v>0</v>
      </c>
      <c r="CT324" s="61">
        <f>IF(COUNTIF(Setup_Hierarchy!$J$90:$IV$90,"="&amp;$K324)&lt;&gt;0,$L324,0)</f>
        <v>0</v>
      </c>
      <c r="CU324" s="61">
        <f>IF(COUNTIF(Setup_Hierarchy!$J$91:$IV$91,"="&amp;$K324)&lt;&gt;0,$L324,0)</f>
        <v>0</v>
      </c>
      <c r="CV324" s="61">
        <f>IF(COUNTIF(Setup_Hierarchy!$J$92:$IV$92,"="&amp;$K324)&lt;&gt;0,$L324,0)</f>
        <v>0</v>
      </c>
      <c r="CW324" s="61">
        <f>IF(COUNTIF(Setup_Hierarchy!$J$93:$IV$93,"="&amp;$K324)&lt;&gt;0,$L324,0)</f>
        <v>0</v>
      </c>
      <c r="CX324" s="61">
        <f>IF(COUNTIF(Setup_Hierarchy!$J$94:$IV$94,"="&amp;$K324)&lt;&gt;0,$L324,0)</f>
        <v>0</v>
      </c>
      <c r="CY324" s="61">
        <f>IF(COUNTIF(Setup_Hierarchy!$J$95:$IV$95,"="&amp;$K324)&lt;&gt;0,$L324,0)</f>
        <v>0</v>
      </c>
      <c r="CZ324" s="61">
        <f>IF(COUNTIF(Setup_Hierarchy!$J$96:$IV$96,"="&amp;$K324)&lt;&gt;0,$L324,0)</f>
        <v>0</v>
      </c>
      <c r="DA324" s="61">
        <f>IF(COUNTIF(Setup_Hierarchy!$J$97:$IV$97,"="&amp;$K324)&lt;&gt;0,$L324,0)</f>
        <v>0</v>
      </c>
      <c r="DB324" s="61">
        <f>IF(COUNTIF(Setup_Hierarchy!$J$98:$IV$98,"="&amp;$K324)&lt;&gt;0,$L324,0)</f>
        <v>0</v>
      </c>
      <c r="DC324" s="61">
        <f>IF(COUNTIF(Setup_Hierarchy!$J$99:$IV$99,"="&amp;$K324)&lt;&gt;0,$L324,0)</f>
        <v>0</v>
      </c>
      <c r="DD324" s="61">
        <f>IF(COUNTIF(Setup_Hierarchy!$J$100:$IV$100,"="&amp;$K324)&lt;&gt;0,$L324,0)</f>
        <v>0</v>
      </c>
      <c r="DE324" s="61">
        <f>IF(COUNTIF(Setup_Hierarchy!$J$101:$IV$101,"="&amp;$K324)&lt;&gt;0,$L324,0)</f>
        <v>0</v>
      </c>
      <c r="DF324" s="61">
        <f>IF(COUNTIF(Setup_Hierarchy!$J$102:$IV$102,"="&amp;$K324)&lt;&gt;0,$L324,0)</f>
        <v>0</v>
      </c>
      <c r="DG324" s="61">
        <f>IF(COUNTIF(Setup_Hierarchy!$J$103:$IV$103,"="&amp;$K324)&lt;&gt;0,$L324,0)</f>
        <v>0</v>
      </c>
      <c r="DH324" s="61">
        <f>IF(COUNTIF(Setup_Hierarchy!$J$104:$IV$104,"="&amp;$K324)&lt;&gt;0,$L324,0)</f>
        <v>0</v>
      </c>
      <c r="DI324" s="61">
        <f>IF(COUNTIF(Setup_Hierarchy!$J$105:$IV$105,"="&amp;$K324)&lt;&gt;0,$L324,0)</f>
        <v>0</v>
      </c>
      <c r="DJ324" s="61">
        <f>IF(COUNTIF(Setup_Hierarchy!$J$106:$IV$106,"="&amp;$K324)&lt;&gt;0,$L324,0)</f>
        <v>0</v>
      </c>
      <c r="DK324" s="61">
        <f>IF(COUNTIF(Setup_Hierarchy!$J$107:$IV$107,"="&amp;$K324)&lt;&gt;0,$L324,0)</f>
        <v>0</v>
      </c>
      <c r="DL324" s="61">
        <f>IF(COUNTIF(Setup_Hierarchy!$J$108:$IV$108,"="&amp;$K324)&lt;&gt;0,$L324,0)</f>
        <v>0</v>
      </c>
      <c r="DM324" s="61">
        <f>IF(COUNTIF(Setup_Hierarchy!$J$109:$IV$109,"="&amp;$K324)&lt;&gt;0,$L324,0)</f>
        <v>0</v>
      </c>
      <c r="DN324" s="61">
        <f>IF(COUNTIF(Setup_Hierarchy!$J$110:$IV$110,"="&amp;$K324)&lt;&gt;0,$L324,0)</f>
        <v>0</v>
      </c>
      <c r="DO324" s="61">
        <f>IF(COUNTIF(Setup_Hierarchy!$J$111:$IV$111,"="&amp;$K324)&lt;&gt;0,$L324,0)</f>
        <v>0</v>
      </c>
      <c r="DP324" s="61">
        <f>IF(COUNTIF(Setup_Hierarchy!$J$112:$IV$112,"="&amp;$K324)&lt;&gt;0,$L324,0)</f>
        <v>0</v>
      </c>
      <c r="DQ324" s="61">
        <f>IF(COUNTIF(Setup_Hierarchy!$J$113:$IV$113,"="&amp;$K324)&lt;&gt;0,$L324,0)</f>
        <v>0</v>
      </c>
      <c r="DR324" s="61">
        <f>IF(COUNTIF(Setup_Hierarchy!$J$114:$IV$114,"="&amp;$K324)&lt;&gt;0,$L324,0)</f>
        <v>0</v>
      </c>
      <c r="DS324" s="61">
        <f>IF(COUNTIF(Setup_Hierarchy!$J$115:$IV$115,"="&amp;$K324)&lt;&gt;0,$L324,0)</f>
        <v>0</v>
      </c>
      <c r="DT324" s="61">
        <f>IF(COUNTIF(Setup_Hierarchy!$J$116:$IV$116,"="&amp;$K324)&lt;&gt;0,$L324,0)</f>
        <v>0</v>
      </c>
    </row>
    <row r="325" spans="2:124" x14ac:dyDescent="0.2">
      <c r="B325" t="s">
        <v>43</v>
      </c>
      <c r="C325">
        <v>436</v>
      </c>
      <c r="D325" t="s">
        <v>16</v>
      </c>
      <c r="E325" t="s">
        <v>369</v>
      </c>
      <c r="F325" t="s">
        <v>526</v>
      </c>
      <c r="G325" t="s">
        <v>523</v>
      </c>
      <c r="H325" t="s">
        <v>13</v>
      </c>
      <c r="I325">
        <v>0.460984</v>
      </c>
      <c r="J325">
        <v>0.32369500000000001</v>
      </c>
      <c r="K325">
        <v>629</v>
      </c>
      <c r="L325">
        <v>-263.94</v>
      </c>
      <c r="M325" s="61">
        <f>IF(COUNTIF(Setup_Hierarchy!$J$5:$IV$5,"="&amp;$K325)&lt;&gt;0,$L325,0)</f>
        <v>-263.94</v>
      </c>
      <c r="N325" s="61">
        <f>IF(COUNTIF(Setup_Hierarchy!$J$6:$IV$6,"="&amp;$K325)&lt;&gt;0,$L325,0)</f>
        <v>-263.94</v>
      </c>
      <c r="O325" s="61">
        <f>IF(COUNTIF(Setup_Hierarchy!$J$7:$IV$7,"="&amp;$K325)&lt;&gt;0,$L325,0)</f>
        <v>-263.94</v>
      </c>
      <c r="P325" s="61">
        <f>IF(COUNTIF(Setup_Hierarchy!$J$8:$IV$8,"="&amp;$K325)&lt;&gt;0,$L325,0)</f>
        <v>0</v>
      </c>
      <c r="Q325" s="61">
        <f>IF(COUNTIF(Setup_Hierarchy!$J$9:$IV$9,"="&amp;$K325)&lt;&gt;0,$L325,0)</f>
        <v>0</v>
      </c>
      <c r="R325" s="61">
        <f>IF(COUNTIF(Setup_Hierarchy!$J$10:$IV$10,"="&amp;$K325)&lt;&gt;0,$L325,0)</f>
        <v>0</v>
      </c>
      <c r="S325" s="61">
        <f>IF(COUNTIF(Setup_Hierarchy!$J$11:$IV$11,"="&amp;$K325)&lt;&gt;0,$L325,0)</f>
        <v>0</v>
      </c>
      <c r="T325" s="61">
        <f>IF(COUNTIF(Setup_Hierarchy!$J$12:$IV$12,"="&amp;$K325)&lt;&gt;0,$L325,0)</f>
        <v>0</v>
      </c>
      <c r="U325" s="61">
        <f>IF(COUNTIF(Setup_Hierarchy!$J$13:$IV$13,"="&amp;$K325)&lt;&gt;0,$L325,0)</f>
        <v>0</v>
      </c>
      <c r="V325" s="61">
        <f>IF(COUNTIF(Setup_Hierarchy!$J$14:$IV$14,"="&amp;$K325)&lt;&gt;0,$L325,0)</f>
        <v>0</v>
      </c>
      <c r="W325" s="61">
        <f>IF(COUNTIF(Setup_Hierarchy!$J$15:$IV$15,"="&amp;$K325)&lt;&gt;0,$L325,0)</f>
        <v>0</v>
      </c>
      <c r="X325" s="61">
        <f>IF(COUNTIF(Setup_Hierarchy!$J$16:$IV$16,"="&amp;$K325)&lt;&gt;0,$L325,0)</f>
        <v>0</v>
      </c>
      <c r="Y325" s="61">
        <f>IF(COUNTIF(Setup_Hierarchy!$J$17:$IV$17,"="&amp;$K325)&lt;&gt;0,$L325,0)</f>
        <v>0</v>
      </c>
      <c r="Z325" s="61">
        <f>IF(COUNTIF(Setup_Hierarchy!$J$18:$IV$18,"="&amp;$K325)&lt;&gt;0,$L325,0)</f>
        <v>0</v>
      </c>
      <c r="AA325" s="61">
        <f>IF(COUNTIF(Setup_Hierarchy!$J$19:$IV$19,"="&amp;$K325)&lt;&gt;0,$L325,0)</f>
        <v>0</v>
      </c>
      <c r="AB325" s="61">
        <f>IF(COUNTIF(Setup_Hierarchy!$J$20:$IV$20,"="&amp;$K325)&lt;&gt;0,$L325,0)</f>
        <v>0</v>
      </c>
      <c r="AC325" s="61">
        <f>IF(COUNTIF(Setup_Hierarchy!$J$21:$IV$21,"="&amp;$K325)&lt;&gt;0,$L325,0)</f>
        <v>0</v>
      </c>
      <c r="AD325" s="61">
        <f>IF(COUNTIF(Setup_Hierarchy!$J$22:$IV$22,"="&amp;$K325)&lt;&gt;0,$L325,0)</f>
        <v>0</v>
      </c>
      <c r="AE325" s="61">
        <f>IF(COUNTIF(Setup_Hierarchy!$J$23:$IV$23,"="&amp;$K325)&lt;&gt;0,$L325,0)</f>
        <v>0</v>
      </c>
      <c r="AF325" s="61">
        <f>IF(COUNTIF(Setup_Hierarchy!$J$24:$IV$24,"="&amp;$K325)&lt;&gt;0,$L325,0)</f>
        <v>0</v>
      </c>
      <c r="AG325" s="61">
        <f>IF(COUNTIF(Setup_Hierarchy!$J$25:$IV$25,"="&amp;$K325)&lt;&gt;0,$L325,0)</f>
        <v>0</v>
      </c>
      <c r="AH325" s="61">
        <f>IF(COUNTIF(Setup_Hierarchy!$J$26:$IV$26,"="&amp;$K325)&lt;&gt;0,$L325,0)</f>
        <v>0</v>
      </c>
      <c r="AI325" s="61">
        <f>IF(COUNTIF(Setup_Hierarchy!$J$27:$IV$27,"="&amp;$K325)&lt;&gt;0,$L325,0)</f>
        <v>0</v>
      </c>
      <c r="AJ325" s="61">
        <f>IF(COUNTIF(Setup_Hierarchy!$J$28:$IV$28,"="&amp;$K325)&lt;&gt;0,$L325,0)</f>
        <v>0</v>
      </c>
      <c r="AK325" s="61">
        <f>IF(COUNTIF(Setup_Hierarchy!$J$29:$IV$29,"="&amp;$K325)&lt;&gt;0,$L325,0)</f>
        <v>0</v>
      </c>
      <c r="AL325" s="61">
        <f>IF(COUNTIF(Setup_Hierarchy!$J$30:$IV$30,"="&amp;$K325)&lt;&gt;0,$L325,0)</f>
        <v>0</v>
      </c>
      <c r="AM325" s="61">
        <f>IF(COUNTIF(Setup_Hierarchy!$J$31:$IV$31,"="&amp;$K325)&lt;&gt;0,$L325,0)</f>
        <v>0</v>
      </c>
      <c r="AN325" s="61">
        <f>IF(COUNTIF(Setup_Hierarchy!$J$32:$IV$32,"="&amp;$K325)&lt;&gt;0,$L325,0)</f>
        <v>0</v>
      </c>
      <c r="AO325" s="61">
        <f>IF(COUNTIF(Setup_Hierarchy!$J$33:$IV$33,"="&amp;$K325)&lt;&gt;0,$L325,0)</f>
        <v>0</v>
      </c>
      <c r="AP325" s="61">
        <f>IF(COUNTIF(Setup_Hierarchy!$J$34:$IV$34,"="&amp;$K325)&lt;&gt;0,$L325,0)</f>
        <v>0</v>
      </c>
      <c r="AQ325" s="61">
        <f>IF(COUNTIF(Setup_Hierarchy!$J$35:$IV$35,"="&amp;$K325)&lt;&gt;0,$L325,0)</f>
        <v>0</v>
      </c>
      <c r="AR325" s="61">
        <f>IF(COUNTIF(Setup_Hierarchy!$J$36:$IV$36,"="&amp;$K325)&lt;&gt;0,$L325,0)</f>
        <v>0</v>
      </c>
      <c r="AS325" s="61">
        <f>IF(COUNTIF(Setup_Hierarchy!$J$37:$IV$37,"="&amp;$K325)&lt;&gt;0,$L325,0)</f>
        <v>0</v>
      </c>
      <c r="AT325" s="61">
        <f>IF(COUNTIF(Setup_Hierarchy!$J$38:$IV$38,"="&amp;$K325)&lt;&gt;0,$L325,0)</f>
        <v>0</v>
      </c>
      <c r="AU325" s="61">
        <f>IF(COUNTIF(Setup_Hierarchy!$J$39:$IV$39,"="&amp;$K325)&lt;&gt;0,$L325,0)</f>
        <v>0</v>
      </c>
      <c r="AV325" s="61">
        <f>IF(COUNTIF(Setup_Hierarchy!$J$40:$IV$40,"="&amp;$K325)&lt;&gt;0,$L325,0)</f>
        <v>0</v>
      </c>
      <c r="AW325" s="61">
        <f>IF(COUNTIF(Setup_Hierarchy!$J$41:$IV$41,"="&amp;$K325)&lt;&gt;0,$L325,0)</f>
        <v>0</v>
      </c>
      <c r="AX325" s="61">
        <f>IF(COUNTIF(Setup_Hierarchy!$J$42:$IV$42,"="&amp;$K325)&lt;&gt;0,$L325,0)</f>
        <v>0</v>
      </c>
      <c r="AY325" s="61">
        <f>IF(COUNTIF(Setup_Hierarchy!$J$43:$IV$43,"="&amp;$K325)&lt;&gt;0,$L325,0)</f>
        <v>0</v>
      </c>
      <c r="AZ325" s="61">
        <f>IF(COUNTIF(Setup_Hierarchy!$J$44:$IV$44,"="&amp;$K325)&lt;&gt;0,$L325,0)</f>
        <v>0</v>
      </c>
      <c r="BA325" s="61">
        <f>IF(COUNTIF(Setup_Hierarchy!$J$45:$IV$45,"="&amp;$K325)&lt;&gt;0,$L325,0)</f>
        <v>0</v>
      </c>
      <c r="BB325" s="61">
        <f>IF(COUNTIF(Setup_Hierarchy!$J$46:$IV$46,"="&amp;$K325)&lt;&gt;0,$L325,0)</f>
        <v>0</v>
      </c>
      <c r="BC325" s="61">
        <f>IF(COUNTIF(Setup_Hierarchy!$J$47:$IV$47,"="&amp;$K325)&lt;&gt;0,$L325,0)</f>
        <v>0</v>
      </c>
      <c r="BD325" s="61">
        <f>IF(COUNTIF(Setup_Hierarchy!$J$48:$IV$48,"="&amp;$K325)&lt;&gt;0,$L325,0)</f>
        <v>0</v>
      </c>
      <c r="BE325" s="61">
        <f>IF(COUNTIF(Setup_Hierarchy!$J$49:$IV$49,"="&amp;$K325)&lt;&gt;0,$L325,0)</f>
        <v>0</v>
      </c>
      <c r="BF325" s="61">
        <f>IF(COUNTIF(Setup_Hierarchy!$J$50:$IV$50,"="&amp;$K325)&lt;&gt;0,$L325,0)</f>
        <v>0</v>
      </c>
      <c r="BG325" s="61">
        <f>IF(COUNTIF(Setup_Hierarchy!$J$51:$IV$51,"="&amp;$K325)&lt;&gt;0,$L325,0)</f>
        <v>-263.94</v>
      </c>
      <c r="BH325" s="61">
        <f>IF(COUNTIF(Setup_Hierarchy!$J$52:$IV$52,"="&amp;$K325)&lt;&gt;0,$L325,0)</f>
        <v>0</v>
      </c>
      <c r="BI325" s="61">
        <f>IF(COUNTIF(Setup_Hierarchy!$J$53:$IV$53,"="&amp;$K325)&lt;&gt;0,$L325,0)</f>
        <v>0</v>
      </c>
      <c r="BJ325" s="61">
        <f>IF(COUNTIF(Setup_Hierarchy!$J$54:$IV$54,"="&amp;$K325)&lt;&gt;0,$L325,0)</f>
        <v>0</v>
      </c>
      <c r="BK325" s="61">
        <f>IF(COUNTIF(Setup_Hierarchy!$J$55:$IV$55,"="&amp;$K325)&lt;&gt;0,$L325,0)</f>
        <v>0</v>
      </c>
      <c r="BL325" s="61">
        <f>IF(COUNTIF(Setup_Hierarchy!$J$56:$IV$56,"="&amp;$K325)&lt;&gt;0,$L325,0)</f>
        <v>0</v>
      </c>
      <c r="BM325" s="61">
        <f>IF(COUNTIF(Setup_Hierarchy!$J$57:$IV$57,"="&amp;$K325)&lt;&gt;0,$L325,0)</f>
        <v>0</v>
      </c>
      <c r="BN325" s="61">
        <f>IF(COUNTIF(Setup_Hierarchy!$J$58:$IV$58,"="&amp;$K325)&lt;&gt;0,$L325,0)</f>
        <v>0</v>
      </c>
      <c r="BO325" s="61">
        <f>IF(COUNTIF(Setup_Hierarchy!$J$59:$IV$59,"="&amp;$K325)&lt;&gt;0,$L325,0)</f>
        <v>-263.94</v>
      </c>
      <c r="BP325" s="61">
        <f>IF(COUNTIF(Setup_Hierarchy!$J$60:$IV$60,"="&amp;$K325)&lt;&gt;0,$L325,0)</f>
        <v>-263.94</v>
      </c>
      <c r="BQ325" s="61">
        <f>IF(COUNTIF(Setup_Hierarchy!$J$61:$IV$61,"="&amp;$K325)&lt;&gt;0,$L325,0)</f>
        <v>-263.94</v>
      </c>
      <c r="BR325" s="61">
        <f>IF(COUNTIF(Setup_Hierarchy!$J$62:$IV$62,"="&amp;$K325)&lt;&gt;0,$L325,0)</f>
        <v>0</v>
      </c>
      <c r="BS325" s="61">
        <f>IF(COUNTIF(Setup_Hierarchy!$J$63:$IV$63,"="&amp;$K325)&lt;&gt;0,$L325,0)</f>
        <v>0</v>
      </c>
      <c r="BT325" s="61">
        <f>IF(COUNTIF(Setup_Hierarchy!$J$64:$IV$64,"="&amp;$K325)&lt;&gt;0,$L325,0)</f>
        <v>0</v>
      </c>
      <c r="BU325" s="61">
        <f>IF(COUNTIF(Setup_Hierarchy!$J$65:$IV$65,"="&amp;$K325)&lt;&gt;0,$L325,0)</f>
        <v>0</v>
      </c>
      <c r="BV325" s="61">
        <f>IF(COUNTIF(Setup_Hierarchy!$J$66:$IV$66,"="&amp;$K325)&lt;&gt;0,$L325,0)</f>
        <v>0</v>
      </c>
      <c r="BW325" s="61">
        <f>IF(COUNTIF(Setup_Hierarchy!$J$67:$IV$67,"="&amp;$K325)&lt;&gt;0,$L325,0)</f>
        <v>0</v>
      </c>
      <c r="BX325" s="61">
        <f>IF(COUNTIF(Setup_Hierarchy!$J$68:$IV$68,"="&amp;$K325)&lt;&gt;0,$L325,0)</f>
        <v>0</v>
      </c>
      <c r="BY325" s="61">
        <f>IF(COUNTIF(Setup_Hierarchy!$J$69:$IV$69,"="&amp;$K325)&lt;&gt;0,$L325,0)</f>
        <v>0</v>
      </c>
      <c r="BZ325" s="61">
        <f>IF(COUNTIF(Setup_Hierarchy!$J$70:$IV$70,"="&amp;$K325)&lt;&gt;0,$L325,0)</f>
        <v>0</v>
      </c>
      <c r="CA325" s="61">
        <f>IF(COUNTIF(Setup_Hierarchy!$J$71:$IV$71,"="&amp;$K325)&lt;&gt;0,$L325,0)</f>
        <v>0</v>
      </c>
      <c r="CB325" s="61">
        <f>IF(COUNTIF(Setup_Hierarchy!$J$72:$IV$72,"="&amp;$K325)&lt;&gt;0,$L325,0)</f>
        <v>0</v>
      </c>
      <c r="CC325" s="61">
        <f>IF(COUNTIF(Setup_Hierarchy!$J$73:$IV$73,"="&amp;$K325)&lt;&gt;0,$L325,0)</f>
        <v>0</v>
      </c>
      <c r="CD325" s="61">
        <f>IF(COUNTIF(Setup_Hierarchy!$J$74:$IV$74,"="&amp;$K325)&lt;&gt;0,$L325,0)</f>
        <v>0</v>
      </c>
      <c r="CE325" s="61">
        <f>IF(COUNTIF(Setup_Hierarchy!$J$75:$IV$75,"="&amp;$K325)&lt;&gt;0,$L325,0)</f>
        <v>0</v>
      </c>
      <c r="CF325" s="61">
        <f>IF(COUNTIF(Setup_Hierarchy!$J$76:$IV$76,"="&amp;$K325)&lt;&gt;0,$L325,0)</f>
        <v>0</v>
      </c>
      <c r="CG325" s="61">
        <f>IF(COUNTIF(Setup_Hierarchy!$J$77:$IV$77,"="&amp;$K325)&lt;&gt;0,$L325,0)</f>
        <v>0</v>
      </c>
      <c r="CH325" s="61">
        <f>IF(COUNTIF(Setup_Hierarchy!$J$78:$IV$78,"="&amp;$K325)&lt;&gt;0,$L325,0)</f>
        <v>0</v>
      </c>
      <c r="CI325" s="61">
        <f>IF(COUNTIF(Setup_Hierarchy!$J$79:$IV$79,"="&amp;$K325)&lt;&gt;0,$L325,0)</f>
        <v>0</v>
      </c>
      <c r="CJ325" s="61">
        <f>IF(COUNTIF(Setup_Hierarchy!$J$80:$IV$80,"="&amp;$K325)&lt;&gt;0,$L325,0)</f>
        <v>0</v>
      </c>
      <c r="CK325" s="61">
        <f>IF(COUNTIF(Setup_Hierarchy!$J$81:$IV$81,"="&amp;$K325)&lt;&gt;0,$L325,0)</f>
        <v>0</v>
      </c>
      <c r="CL325" s="61">
        <f>IF(COUNTIF(Setup_Hierarchy!$J$82:$IV$82,"="&amp;$K325)&lt;&gt;0,$L325,0)</f>
        <v>0</v>
      </c>
      <c r="CM325" s="61">
        <f>IF(COUNTIF(Setup_Hierarchy!$J$83:$IV$83,"="&amp;$K325)&lt;&gt;0,$L325,0)</f>
        <v>0</v>
      </c>
      <c r="CN325" s="61">
        <f>IF(COUNTIF(Setup_Hierarchy!$J$84:$IV$84,"="&amp;$K325)&lt;&gt;0,$L325,0)</f>
        <v>0</v>
      </c>
      <c r="CO325" s="61">
        <f>IF(COUNTIF(Setup_Hierarchy!$J$85:$IV$85,"="&amp;$K325)&lt;&gt;0,$L325,0)</f>
        <v>0</v>
      </c>
      <c r="CP325" s="61">
        <f>IF(COUNTIF(Setup_Hierarchy!$J$86:$IV$86,"="&amp;$K325)&lt;&gt;0,$L325,0)</f>
        <v>0</v>
      </c>
      <c r="CQ325" s="61">
        <f>IF(COUNTIF(Setup_Hierarchy!$J$87:$IV$87,"="&amp;$K325)&lt;&gt;0,$L325,0)</f>
        <v>0</v>
      </c>
      <c r="CR325" s="61">
        <f>IF(COUNTIF(Setup_Hierarchy!$J$88:$IV$88,"="&amp;$K325)&lt;&gt;0,$L325,0)</f>
        <v>0</v>
      </c>
      <c r="CS325" s="61">
        <f>IF(COUNTIF(Setup_Hierarchy!$J$89:$IV$89,"="&amp;$K325)&lt;&gt;0,$L325,0)</f>
        <v>0</v>
      </c>
      <c r="CT325" s="61">
        <f>IF(COUNTIF(Setup_Hierarchy!$J$90:$IV$90,"="&amp;$K325)&lt;&gt;0,$L325,0)</f>
        <v>0</v>
      </c>
      <c r="CU325" s="61">
        <f>IF(COUNTIF(Setup_Hierarchy!$J$91:$IV$91,"="&amp;$K325)&lt;&gt;0,$L325,0)</f>
        <v>0</v>
      </c>
      <c r="CV325" s="61">
        <f>IF(COUNTIF(Setup_Hierarchy!$J$92:$IV$92,"="&amp;$K325)&lt;&gt;0,$L325,0)</f>
        <v>0</v>
      </c>
      <c r="CW325" s="61">
        <f>IF(COUNTIF(Setup_Hierarchy!$J$93:$IV$93,"="&amp;$K325)&lt;&gt;0,$L325,0)</f>
        <v>0</v>
      </c>
      <c r="CX325" s="61">
        <f>IF(COUNTIF(Setup_Hierarchy!$J$94:$IV$94,"="&amp;$K325)&lt;&gt;0,$L325,0)</f>
        <v>0</v>
      </c>
      <c r="CY325" s="61">
        <f>IF(COUNTIF(Setup_Hierarchy!$J$95:$IV$95,"="&amp;$K325)&lt;&gt;0,$L325,0)</f>
        <v>0</v>
      </c>
      <c r="CZ325" s="61">
        <f>IF(COUNTIF(Setup_Hierarchy!$J$96:$IV$96,"="&amp;$K325)&lt;&gt;0,$L325,0)</f>
        <v>0</v>
      </c>
      <c r="DA325" s="61">
        <f>IF(COUNTIF(Setup_Hierarchy!$J$97:$IV$97,"="&amp;$K325)&lt;&gt;0,$L325,0)</f>
        <v>0</v>
      </c>
      <c r="DB325" s="61">
        <f>IF(COUNTIF(Setup_Hierarchy!$J$98:$IV$98,"="&amp;$K325)&lt;&gt;0,$L325,0)</f>
        <v>0</v>
      </c>
      <c r="DC325" s="61">
        <f>IF(COUNTIF(Setup_Hierarchy!$J$99:$IV$99,"="&amp;$K325)&lt;&gt;0,$L325,0)</f>
        <v>0</v>
      </c>
      <c r="DD325" s="61">
        <f>IF(COUNTIF(Setup_Hierarchy!$J$100:$IV$100,"="&amp;$K325)&lt;&gt;0,$L325,0)</f>
        <v>0</v>
      </c>
      <c r="DE325" s="61">
        <f>IF(COUNTIF(Setup_Hierarchy!$J$101:$IV$101,"="&amp;$K325)&lt;&gt;0,$L325,0)</f>
        <v>0</v>
      </c>
      <c r="DF325" s="61">
        <f>IF(COUNTIF(Setup_Hierarchy!$J$102:$IV$102,"="&amp;$K325)&lt;&gt;0,$L325,0)</f>
        <v>0</v>
      </c>
      <c r="DG325" s="61">
        <f>IF(COUNTIF(Setup_Hierarchy!$J$103:$IV$103,"="&amp;$K325)&lt;&gt;0,$L325,0)</f>
        <v>0</v>
      </c>
      <c r="DH325" s="61">
        <f>IF(COUNTIF(Setup_Hierarchy!$J$104:$IV$104,"="&amp;$K325)&lt;&gt;0,$L325,0)</f>
        <v>0</v>
      </c>
      <c r="DI325" s="61">
        <f>IF(COUNTIF(Setup_Hierarchy!$J$105:$IV$105,"="&amp;$K325)&lt;&gt;0,$L325,0)</f>
        <v>0</v>
      </c>
      <c r="DJ325" s="61">
        <f>IF(COUNTIF(Setup_Hierarchy!$J$106:$IV$106,"="&amp;$K325)&lt;&gt;0,$L325,0)</f>
        <v>0</v>
      </c>
      <c r="DK325" s="61">
        <f>IF(COUNTIF(Setup_Hierarchy!$J$107:$IV$107,"="&amp;$K325)&lt;&gt;0,$L325,0)</f>
        <v>0</v>
      </c>
      <c r="DL325" s="61">
        <f>IF(COUNTIF(Setup_Hierarchy!$J$108:$IV$108,"="&amp;$K325)&lt;&gt;0,$L325,0)</f>
        <v>0</v>
      </c>
      <c r="DM325" s="61">
        <f>IF(COUNTIF(Setup_Hierarchy!$J$109:$IV$109,"="&amp;$K325)&lt;&gt;0,$L325,0)</f>
        <v>0</v>
      </c>
      <c r="DN325" s="61">
        <f>IF(COUNTIF(Setup_Hierarchy!$J$110:$IV$110,"="&amp;$K325)&lt;&gt;0,$L325,0)</f>
        <v>0</v>
      </c>
      <c r="DO325" s="61">
        <f>IF(COUNTIF(Setup_Hierarchy!$J$111:$IV$111,"="&amp;$K325)&lt;&gt;0,$L325,0)</f>
        <v>0</v>
      </c>
      <c r="DP325" s="61">
        <f>IF(COUNTIF(Setup_Hierarchy!$J$112:$IV$112,"="&amp;$K325)&lt;&gt;0,$L325,0)</f>
        <v>0</v>
      </c>
      <c r="DQ325" s="61">
        <f>IF(COUNTIF(Setup_Hierarchy!$J$113:$IV$113,"="&amp;$K325)&lt;&gt;0,$L325,0)</f>
        <v>0</v>
      </c>
      <c r="DR325" s="61">
        <f>IF(COUNTIF(Setup_Hierarchy!$J$114:$IV$114,"="&amp;$K325)&lt;&gt;0,$L325,0)</f>
        <v>0</v>
      </c>
      <c r="DS325" s="61">
        <f>IF(COUNTIF(Setup_Hierarchy!$J$115:$IV$115,"="&amp;$K325)&lt;&gt;0,$L325,0)</f>
        <v>0</v>
      </c>
      <c r="DT325" s="61">
        <f>IF(COUNTIF(Setup_Hierarchy!$J$116:$IV$116,"="&amp;$K325)&lt;&gt;0,$L325,0)</f>
        <v>0</v>
      </c>
    </row>
    <row r="326" spans="2:124" x14ac:dyDescent="0.2">
      <c r="B326" t="s">
        <v>43</v>
      </c>
      <c r="C326">
        <v>436</v>
      </c>
      <c r="D326" t="s">
        <v>16</v>
      </c>
      <c r="E326" t="s">
        <v>369</v>
      </c>
      <c r="F326" t="s">
        <v>526</v>
      </c>
      <c r="G326" t="s">
        <v>523</v>
      </c>
      <c r="H326" t="s">
        <v>13</v>
      </c>
      <c r="I326">
        <v>0.460984</v>
      </c>
      <c r="J326">
        <v>0.32369500000000001</v>
      </c>
      <c r="K326">
        <v>638</v>
      </c>
      <c r="L326">
        <v>108.63</v>
      </c>
      <c r="M326" s="61">
        <f>IF(COUNTIF(Setup_Hierarchy!$J$5:$IV$5,"="&amp;$K326)&lt;&gt;0,$L326,0)</f>
        <v>108.63</v>
      </c>
      <c r="N326" s="61">
        <f>IF(COUNTIF(Setup_Hierarchy!$J$6:$IV$6,"="&amp;$K326)&lt;&gt;0,$L326,0)</f>
        <v>108.63</v>
      </c>
      <c r="O326" s="61">
        <f>IF(COUNTIF(Setup_Hierarchy!$J$7:$IV$7,"="&amp;$K326)&lt;&gt;0,$L326,0)</f>
        <v>108.63</v>
      </c>
      <c r="P326" s="61">
        <f>IF(COUNTIF(Setup_Hierarchy!$J$8:$IV$8,"="&amp;$K326)&lt;&gt;0,$L326,0)</f>
        <v>0</v>
      </c>
      <c r="Q326" s="61">
        <f>IF(COUNTIF(Setup_Hierarchy!$J$9:$IV$9,"="&amp;$K326)&lt;&gt;0,$L326,0)</f>
        <v>0</v>
      </c>
      <c r="R326" s="61">
        <f>IF(COUNTIF(Setup_Hierarchy!$J$10:$IV$10,"="&amp;$K326)&lt;&gt;0,$L326,0)</f>
        <v>0</v>
      </c>
      <c r="S326" s="61">
        <f>IF(COUNTIF(Setup_Hierarchy!$J$11:$IV$11,"="&amp;$K326)&lt;&gt;0,$L326,0)</f>
        <v>0</v>
      </c>
      <c r="T326" s="61">
        <f>IF(COUNTIF(Setup_Hierarchy!$J$12:$IV$12,"="&amp;$K326)&lt;&gt;0,$L326,0)</f>
        <v>0</v>
      </c>
      <c r="U326" s="61">
        <f>IF(COUNTIF(Setup_Hierarchy!$J$13:$IV$13,"="&amp;$K326)&lt;&gt;0,$L326,0)</f>
        <v>0</v>
      </c>
      <c r="V326" s="61">
        <f>IF(COUNTIF(Setup_Hierarchy!$J$14:$IV$14,"="&amp;$K326)&lt;&gt;0,$L326,0)</f>
        <v>0</v>
      </c>
      <c r="W326" s="61">
        <f>IF(COUNTIF(Setup_Hierarchy!$J$15:$IV$15,"="&amp;$K326)&lt;&gt;0,$L326,0)</f>
        <v>0</v>
      </c>
      <c r="X326" s="61">
        <f>IF(COUNTIF(Setup_Hierarchy!$J$16:$IV$16,"="&amp;$K326)&lt;&gt;0,$L326,0)</f>
        <v>0</v>
      </c>
      <c r="Y326" s="61">
        <f>IF(COUNTIF(Setup_Hierarchy!$J$17:$IV$17,"="&amp;$K326)&lt;&gt;0,$L326,0)</f>
        <v>0</v>
      </c>
      <c r="Z326" s="61">
        <f>IF(COUNTIF(Setup_Hierarchy!$J$18:$IV$18,"="&amp;$K326)&lt;&gt;0,$L326,0)</f>
        <v>0</v>
      </c>
      <c r="AA326" s="61">
        <f>IF(COUNTIF(Setup_Hierarchy!$J$19:$IV$19,"="&amp;$K326)&lt;&gt;0,$L326,0)</f>
        <v>0</v>
      </c>
      <c r="AB326" s="61">
        <f>IF(COUNTIF(Setup_Hierarchy!$J$20:$IV$20,"="&amp;$K326)&lt;&gt;0,$L326,0)</f>
        <v>0</v>
      </c>
      <c r="AC326" s="61">
        <f>IF(COUNTIF(Setup_Hierarchy!$J$21:$IV$21,"="&amp;$K326)&lt;&gt;0,$L326,0)</f>
        <v>0</v>
      </c>
      <c r="AD326" s="61">
        <f>IF(COUNTIF(Setup_Hierarchy!$J$22:$IV$22,"="&amp;$K326)&lt;&gt;0,$L326,0)</f>
        <v>0</v>
      </c>
      <c r="AE326" s="61">
        <f>IF(COUNTIF(Setup_Hierarchy!$J$23:$IV$23,"="&amp;$K326)&lt;&gt;0,$L326,0)</f>
        <v>0</v>
      </c>
      <c r="AF326" s="61">
        <f>IF(COUNTIF(Setup_Hierarchy!$J$24:$IV$24,"="&amp;$K326)&lt;&gt;0,$L326,0)</f>
        <v>0</v>
      </c>
      <c r="AG326" s="61">
        <f>IF(COUNTIF(Setup_Hierarchy!$J$25:$IV$25,"="&amp;$K326)&lt;&gt;0,$L326,0)</f>
        <v>0</v>
      </c>
      <c r="AH326" s="61">
        <f>IF(COUNTIF(Setup_Hierarchy!$J$26:$IV$26,"="&amp;$K326)&lt;&gt;0,$L326,0)</f>
        <v>0</v>
      </c>
      <c r="AI326" s="61">
        <f>IF(COUNTIF(Setup_Hierarchy!$J$27:$IV$27,"="&amp;$K326)&lt;&gt;0,$L326,0)</f>
        <v>0</v>
      </c>
      <c r="AJ326" s="61">
        <f>IF(COUNTIF(Setup_Hierarchy!$J$28:$IV$28,"="&amp;$K326)&lt;&gt;0,$L326,0)</f>
        <v>0</v>
      </c>
      <c r="AK326" s="61">
        <f>IF(COUNTIF(Setup_Hierarchy!$J$29:$IV$29,"="&amp;$K326)&lt;&gt;0,$L326,0)</f>
        <v>0</v>
      </c>
      <c r="AL326" s="61">
        <f>IF(COUNTIF(Setup_Hierarchy!$J$30:$IV$30,"="&amp;$K326)&lt;&gt;0,$L326,0)</f>
        <v>0</v>
      </c>
      <c r="AM326" s="61">
        <f>IF(COUNTIF(Setup_Hierarchy!$J$31:$IV$31,"="&amp;$K326)&lt;&gt;0,$L326,0)</f>
        <v>0</v>
      </c>
      <c r="AN326" s="61">
        <f>IF(COUNTIF(Setup_Hierarchy!$J$32:$IV$32,"="&amp;$K326)&lt;&gt;0,$L326,0)</f>
        <v>0</v>
      </c>
      <c r="AO326" s="61">
        <f>IF(COUNTIF(Setup_Hierarchy!$J$33:$IV$33,"="&amp;$K326)&lt;&gt;0,$L326,0)</f>
        <v>0</v>
      </c>
      <c r="AP326" s="61">
        <f>IF(COUNTIF(Setup_Hierarchy!$J$34:$IV$34,"="&amp;$K326)&lt;&gt;0,$L326,0)</f>
        <v>0</v>
      </c>
      <c r="AQ326" s="61">
        <f>IF(COUNTIF(Setup_Hierarchy!$J$35:$IV$35,"="&amp;$K326)&lt;&gt;0,$L326,0)</f>
        <v>0</v>
      </c>
      <c r="AR326" s="61">
        <f>IF(COUNTIF(Setup_Hierarchy!$J$36:$IV$36,"="&amp;$K326)&lt;&gt;0,$L326,0)</f>
        <v>0</v>
      </c>
      <c r="AS326" s="61">
        <f>IF(COUNTIF(Setup_Hierarchy!$J$37:$IV$37,"="&amp;$K326)&lt;&gt;0,$L326,0)</f>
        <v>0</v>
      </c>
      <c r="AT326" s="61">
        <f>IF(COUNTIF(Setup_Hierarchy!$J$38:$IV$38,"="&amp;$K326)&lt;&gt;0,$L326,0)</f>
        <v>0</v>
      </c>
      <c r="AU326" s="61">
        <f>IF(COUNTIF(Setup_Hierarchy!$J$39:$IV$39,"="&amp;$K326)&lt;&gt;0,$L326,0)</f>
        <v>0</v>
      </c>
      <c r="AV326" s="61">
        <f>IF(COUNTIF(Setup_Hierarchy!$J$40:$IV$40,"="&amp;$K326)&lt;&gt;0,$L326,0)</f>
        <v>0</v>
      </c>
      <c r="AW326" s="61">
        <f>IF(COUNTIF(Setup_Hierarchy!$J$41:$IV$41,"="&amp;$K326)&lt;&gt;0,$L326,0)</f>
        <v>0</v>
      </c>
      <c r="AX326" s="61">
        <f>IF(COUNTIF(Setup_Hierarchy!$J$42:$IV$42,"="&amp;$K326)&lt;&gt;0,$L326,0)</f>
        <v>0</v>
      </c>
      <c r="AY326" s="61">
        <f>IF(COUNTIF(Setup_Hierarchy!$J$43:$IV$43,"="&amp;$K326)&lt;&gt;0,$L326,0)</f>
        <v>0</v>
      </c>
      <c r="AZ326" s="61">
        <f>IF(COUNTIF(Setup_Hierarchy!$J$44:$IV$44,"="&amp;$K326)&lt;&gt;0,$L326,0)</f>
        <v>0</v>
      </c>
      <c r="BA326" s="61">
        <f>IF(COUNTIF(Setup_Hierarchy!$J$45:$IV$45,"="&amp;$K326)&lt;&gt;0,$L326,0)</f>
        <v>0</v>
      </c>
      <c r="BB326" s="61">
        <f>IF(COUNTIF(Setup_Hierarchy!$J$46:$IV$46,"="&amp;$K326)&lt;&gt;0,$L326,0)</f>
        <v>0</v>
      </c>
      <c r="BC326" s="61">
        <f>IF(COUNTIF(Setup_Hierarchy!$J$47:$IV$47,"="&amp;$K326)&lt;&gt;0,$L326,0)</f>
        <v>0</v>
      </c>
      <c r="BD326" s="61">
        <f>IF(COUNTIF(Setup_Hierarchy!$J$48:$IV$48,"="&amp;$K326)&lt;&gt;0,$L326,0)</f>
        <v>0</v>
      </c>
      <c r="BE326" s="61">
        <f>IF(COUNTIF(Setup_Hierarchy!$J$49:$IV$49,"="&amp;$K326)&lt;&gt;0,$L326,0)</f>
        <v>0</v>
      </c>
      <c r="BF326" s="61">
        <f>IF(COUNTIF(Setup_Hierarchy!$J$50:$IV$50,"="&amp;$K326)&lt;&gt;0,$L326,0)</f>
        <v>0</v>
      </c>
      <c r="BG326" s="61">
        <f>IF(COUNTIF(Setup_Hierarchy!$J$51:$IV$51,"="&amp;$K326)&lt;&gt;0,$L326,0)</f>
        <v>108.63</v>
      </c>
      <c r="BH326" s="61">
        <f>IF(COUNTIF(Setup_Hierarchy!$J$52:$IV$52,"="&amp;$K326)&lt;&gt;0,$L326,0)</f>
        <v>0</v>
      </c>
      <c r="BI326" s="61">
        <f>IF(COUNTIF(Setup_Hierarchy!$J$53:$IV$53,"="&amp;$K326)&lt;&gt;0,$L326,0)</f>
        <v>0</v>
      </c>
      <c r="BJ326" s="61">
        <f>IF(COUNTIF(Setup_Hierarchy!$J$54:$IV$54,"="&amp;$K326)&lt;&gt;0,$L326,0)</f>
        <v>0</v>
      </c>
      <c r="BK326" s="61">
        <f>IF(COUNTIF(Setup_Hierarchy!$J$55:$IV$55,"="&amp;$K326)&lt;&gt;0,$L326,0)</f>
        <v>0</v>
      </c>
      <c r="BL326" s="61">
        <f>IF(COUNTIF(Setup_Hierarchy!$J$56:$IV$56,"="&amp;$K326)&lt;&gt;0,$L326,0)</f>
        <v>0</v>
      </c>
      <c r="BM326" s="61">
        <f>IF(COUNTIF(Setup_Hierarchy!$J$57:$IV$57,"="&amp;$K326)&lt;&gt;0,$L326,0)</f>
        <v>0</v>
      </c>
      <c r="BN326" s="61">
        <f>IF(COUNTIF(Setup_Hierarchy!$J$58:$IV$58,"="&amp;$K326)&lt;&gt;0,$L326,0)</f>
        <v>0</v>
      </c>
      <c r="BO326" s="61">
        <f>IF(COUNTIF(Setup_Hierarchy!$J$59:$IV$59,"="&amp;$K326)&lt;&gt;0,$L326,0)</f>
        <v>108.63</v>
      </c>
      <c r="BP326" s="61">
        <f>IF(COUNTIF(Setup_Hierarchy!$J$60:$IV$60,"="&amp;$K326)&lt;&gt;0,$L326,0)</f>
        <v>0</v>
      </c>
      <c r="BQ326" s="61">
        <f>IF(COUNTIF(Setup_Hierarchy!$J$61:$IV$61,"="&amp;$K326)&lt;&gt;0,$L326,0)</f>
        <v>0</v>
      </c>
      <c r="BR326" s="61">
        <f>IF(COUNTIF(Setup_Hierarchy!$J$62:$IV$62,"="&amp;$K326)&lt;&gt;0,$L326,0)</f>
        <v>0</v>
      </c>
      <c r="BS326" s="61">
        <f>IF(COUNTIF(Setup_Hierarchy!$J$63:$IV$63,"="&amp;$K326)&lt;&gt;0,$L326,0)</f>
        <v>0</v>
      </c>
      <c r="BT326" s="61">
        <f>IF(COUNTIF(Setup_Hierarchy!$J$64:$IV$64,"="&amp;$K326)&lt;&gt;0,$L326,0)</f>
        <v>0</v>
      </c>
      <c r="BU326" s="61">
        <f>IF(COUNTIF(Setup_Hierarchy!$J$65:$IV$65,"="&amp;$K326)&lt;&gt;0,$L326,0)</f>
        <v>0</v>
      </c>
      <c r="BV326" s="61">
        <f>IF(COUNTIF(Setup_Hierarchy!$J$66:$IV$66,"="&amp;$K326)&lt;&gt;0,$L326,0)</f>
        <v>0</v>
      </c>
      <c r="BW326" s="61">
        <f>IF(COUNTIF(Setup_Hierarchy!$J$67:$IV$67,"="&amp;$K326)&lt;&gt;0,$L326,0)</f>
        <v>0</v>
      </c>
      <c r="BX326" s="61">
        <f>IF(COUNTIF(Setup_Hierarchy!$J$68:$IV$68,"="&amp;$K326)&lt;&gt;0,$L326,0)</f>
        <v>0</v>
      </c>
      <c r="BY326" s="61">
        <f>IF(COUNTIF(Setup_Hierarchy!$J$69:$IV$69,"="&amp;$K326)&lt;&gt;0,$L326,0)</f>
        <v>0</v>
      </c>
      <c r="BZ326" s="61">
        <f>IF(COUNTIF(Setup_Hierarchy!$J$70:$IV$70,"="&amp;$K326)&lt;&gt;0,$L326,0)</f>
        <v>0</v>
      </c>
      <c r="CA326" s="61">
        <f>IF(COUNTIF(Setup_Hierarchy!$J$71:$IV$71,"="&amp;$K326)&lt;&gt;0,$L326,0)</f>
        <v>0</v>
      </c>
      <c r="CB326" s="61">
        <f>IF(COUNTIF(Setup_Hierarchy!$J$72:$IV$72,"="&amp;$K326)&lt;&gt;0,$L326,0)</f>
        <v>0</v>
      </c>
      <c r="CC326" s="61">
        <f>IF(COUNTIF(Setup_Hierarchy!$J$73:$IV$73,"="&amp;$K326)&lt;&gt;0,$L326,0)</f>
        <v>0</v>
      </c>
      <c r="CD326" s="61">
        <f>IF(COUNTIF(Setup_Hierarchy!$J$74:$IV$74,"="&amp;$K326)&lt;&gt;0,$L326,0)</f>
        <v>0</v>
      </c>
      <c r="CE326" s="61">
        <f>IF(COUNTIF(Setup_Hierarchy!$J$75:$IV$75,"="&amp;$K326)&lt;&gt;0,$L326,0)</f>
        <v>0</v>
      </c>
      <c r="CF326" s="61">
        <f>IF(COUNTIF(Setup_Hierarchy!$J$76:$IV$76,"="&amp;$K326)&lt;&gt;0,$L326,0)</f>
        <v>0</v>
      </c>
      <c r="CG326" s="61">
        <f>IF(COUNTIF(Setup_Hierarchy!$J$77:$IV$77,"="&amp;$K326)&lt;&gt;0,$L326,0)</f>
        <v>0</v>
      </c>
      <c r="CH326" s="61">
        <f>IF(COUNTIF(Setup_Hierarchy!$J$78:$IV$78,"="&amp;$K326)&lt;&gt;0,$L326,0)</f>
        <v>0</v>
      </c>
      <c r="CI326" s="61">
        <f>IF(COUNTIF(Setup_Hierarchy!$J$79:$IV$79,"="&amp;$K326)&lt;&gt;0,$L326,0)</f>
        <v>0</v>
      </c>
      <c r="CJ326" s="61">
        <f>IF(COUNTIF(Setup_Hierarchy!$J$80:$IV$80,"="&amp;$K326)&lt;&gt;0,$L326,0)</f>
        <v>0</v>
      </c>
      <c r="CK326" s="61">
        <f>IF(COUNTIF(Setup_Hierarchy!$J$81:$IV$81,"="&amp;$K326)&lt;&gt;0,$L326,0)</f>
        <v>0</v>
      </c>
      <c r="CL326" s="61">
        <f>IF(COUNTIF(Setup_Hierarchy!$J$82:$IV$82,"="&amp;$K326)&lt;&gt;0,$L326,0)</f>
        <v>0</v>
      </c>
      <c r="CM326" s="61">
        <f>IF(COUNTIF(Setup_Hierarchy!$J$83:$IV$83,"="&amp;$K326)&lt;&gt;0,$L326,0)</f>
        <v>0</v>
      </c>
      <c r="CN326" s="61">
        <f>IF(COUNTIF(Setup_Hierarchy!$J$84:$IV$84,"="&amp;$K326)&lt;&gt;0,$L326,0)</f>
        <v>108.63</v>
      </c>
      <c r="CO326" s="61">
        <f>IF(COUNTIF(Setup_Hierarchy!$J$85:$IV$85,"="&amp;$K326)&lt;&gt;0,$L326,0)</f>
        <v>108.63</v>
      </c>
      <c r="CP326" s="61">
        <f>IF(COUNTIF(Setup_Hierarchy!$J$86:$IV$86,"="&amp;$K326)&lt;&gt;0,$L326,0)</f>
        <v>0</v>
      </c>
      <c r="CQ326" s="61">
        <f>IF(COUNTIF(Setup_Hierarchy!$J$87:$IV$87,"="&amp;$K326)&lt;&gt;0,$L326,0)</f>
        <v>0</v>
      </c>
      <c r="CR326" s="61">
        <f>IF(COUNTIF(Setup_Hierarchy!$J$88:$IV$88,"="&amp;$K326)&lt;&gt;0,$L326,0)</f>
        <v>0</v>
      </c>
      <c r="CS326" s="61">
        <f>IF(COUNTIF(Setup_Hierarchy!$J$89:$IV$89,"="&amp;$K326)&lt;&gt;0,$L326,0)</f>
        <v>0</v>
      </c>
      <c r="CT326" s="61">
        <f>IF(COUNTIF(Setup_Hierarchy!$J$90:$IV$90,"="&amp;$K326)&lt;&gt;0,$L326,0)</f>
        <v>0</v>
      </c>
      <c r="CU326" s="61">
        <f>IF(COUNTIF(Setup_Hierarchy!$J$91:$IV$91,"="&amp;$K326)&lt;&gt;0,$L326,0)</f>
        <v>0</v>
      </c>
      <c r="CV326" s="61">
        <f>IF(COUNTIF(Setup_Hierarchy!$J$92:$IV$92,"="&amp;$K326)&lt;&gt;0,$L326,0)</f>
        <v>0</v>
      </c>
      <c r="CW326" s="61">
        <f>IF(COUNTIF(Setup_Hierarchy!$J$93:$IV$93,"="&amp;$K326)&lt;&gt;0,$L326,0)</f>
        <v>0</v>
      </c>
      <c r="CX326" s="61">
        <f>IF(COUNTIF(Setup_Hierarchy!$J$94:$IV$94,"="&amp;$K326)&lt;&gt;0,$L326,0)</f>
        <v>0</v>
      </c>
      <c r="CY326" s="61">
        <f>IF(COUNTIF(Setup_Hierarchy!$J$95:$IV$95,"="&amp;$K326)&lt;&gt;0,$L326,0)</f>
        <v>0</v>
      </c>
      <c r="CZ326" s="61">
        <f>IF(COUNTIF(Setup_Hierarchy!$J$96:$IV$96,"="&amp;$K326)&lt;&gt;0,$L326,0)</f>
        <v>0</v>
      </c>
      <c r="DA326" s="61">
        <f>IF(COUNTIF(Setup_Hierarchy!$J$97:$IV$97,"="&amp;$K326)&lt;&gt;0,$L326,0)</f>
        <v>0</v>
      </c>
      <c r="DB326" s="61">
        <f>IF(COUNTIF(Setup_Hierarchy!$J$98:$IV$98,"="&amp;$K326)&lt;&gt;0,$L326,0)</f>
        <v>0</v>
      </c>
      <c r="DC326" s="61">
        <f>IF(COUNTIF(Setup_Hierarchy!$J$99:$IV$99,"="&amp;$K326)&lt;&gt;0,$L326,0)</f>
        <v>0</v>
      </c>
      <c r="DD326" s="61">
        <f>IF(COUNTIF(Setup_Hierarchy!$J$100:$IV$100,"="&amp;$K326)&lt;&gt;0,$L326,0)</f>
        <v>0</v>
      </c>
      <c r="DE326" s="61">
        <f>IF(COUNTIF(Setup_Hierarchy!$J$101:$IV$101,"="&amp;$K326)&lt;&gt;0,$L326,0)</f>
        <v>0</v>
      </c>
      <c r="DF326" s="61">
        <f>IF(COUNTIF(Setup_Hierarchy!$J$102:$IV$102,"="&amp;$K326)&lt;&gt;0,$L326,0)</f>
        <v>0</v>
      </c>
      <c r="DG326" s="61">
        <f>IF(COUNTIF(Setup_Hierarchy!$J$103:$IV$103,"="&amp;$K326)&lt;&gt;0,$L326,0)</f>
        <v>0</v>
      </c>
      <c r="DH326" s="61">
        <f>IF(COUNTIF(Setup_Hierarchy!$J$104:$IV$104,"="&amp;$K326)&lt;&gt;0,$L326,0)</f>
        <v>0</v>
      </c>
      <c r="DI326" s="61">
        <f>IF(COUNTIF(Setup_Hierarchy!$J$105:$IV$105,"="&amp;$K326)&lt;&gt;0,$L326,0)</f>
        <v>0</v>
      </c>
      <c r="DJ326" s="61">
        <f>IF(COUNTIF(Setup_Hierarchy!$J$106:$IV$106,"="&amp;$K326)&lt;&gt;0,$L326,0)</f>
        <v>0</v>
      </c>
      <c r="DK326" s="61">
        <f>IF(COUNTIF(Setup_Hierarchy!$J$107:$IV$107,"="&amp;$K326)&lt;&gt;0,$L326,0)</f>
        <v>0</v>
      </c>
      <c r="DL326" s="61">
        <f>IF(COUNTIF(Setup_Hierarchy!$J$108:$IV$108,"="&amp;$K326)&lt;&gt;0,$L326,0)</f>
        <v>0</v>
      </c>
      <c r="DM326" s="61">
        <f>IF(COUNTIF(Setup_Hierarchy!$J$109:$IV$109,"="&amp;$K326)&lt;&gt;0,$L326,0)</f>
        <v>0</v>
      </c>
      <c r="DN326" s="61">
        <f>IF(COUNTIF(Setup_Hierarchy!$J$110:$IV$110,"="&amp;$K326)&lt;&gt;0,$L326,0)</f>
        <v>0</v>
      </c>
      <c r="DO326" s="61">
        <f>IF(COUNTIF(Setup_Hierarchy!$J$111:$IV$111,"="&amp;$K326)&lt;&gt;0,$L326,0)</f>
        <v>0</v>
      </c>
      <c r="DP326" s="61">
        <f>IF(COUNTIF(Setup_Hierarchy!$J$112:$IV$112,"="&amp;$K326)&lt;&gt;0,$L326,0)</f>
        <v>0</v>
      </c>
      <c r="DQ326" s="61">
        <f>IF(COUNTIF(Setup_Hierarchy!$J$113:$IV$113,"="&amp;$K326)&lt;&gt;0,$L326,0)</f>
        <v>0</v>
      </c>
      <c r="DR326" s="61">
        <f>IF(COUNTIF(Setup_Hierarchy!$J$114:$IV$114,"="&amp;$K326)&lt;&gt;0,$L326,0)</f>
        <v>0</v>
      </c>
      <c r="DS326" s="61">
        <f>IF(COUNTIF(Setup_Hierarchy!$J$115:$IV$115,"="&amp;$K326)&lt;&gt;0,$L326,0)</f>
        <v>0</v>
      </c>
      <c r="DT326" s="61">
        <f>IF(COUNTIF(Setup_Hierarchy!$J$116:$IV$116,"="&amp;$K326)&lt;&gt;0,$L326,0)</f>
        <v>0</v>
      </c>
    </row>
    <row r="327" spans="2:124" x14ac:dyDescent="0.2">
      <c r="B327" t="s">
        <v>43</v>
      </c>
      <c r="C327">
        <v>436</v>
      </c>
      <c r="D327" t="s">
        <v>16</v>
      </c>
      <c r="E327" t="s">
        <v>369</v>
      </c>
      <c r="F327" t="s">
        <v>526</v>
      </c>
      <c r="G327" t="s">
        <v>523</v>
      </c>
      <c r="H327" t="s">
        <v>13</v>
      </c>
      <c r="I327">
        <v>0.460984</v>
      </c>
      <c r="J327">
        <v>0.32369500000000001</v>
      </c>
      <c r="K327">
        <v>677</v>
      </c>
      <c r="L327">
        <v>367.63</v>
      </c>
      <c r="M327" s="61">
        <f>IF(COUNTIF(Setup_Hierarchy!$J$5:$IV$5,"="&amp;$K327)&lt;&gt;0,$L327,0)</f>
        <v>367.63</v>
      </c>
      <c r="N327" s="61">
        <f>IF(COUNTIF(Setup_Hierarchy!$J$6:$IV$6,"="&amp;$K327)&lt;&gt;0,$L327,0)</f>
        <v>367.63</v>
      </c>
      <c r="O327" s="61">
        <f>IF(COUNTIF(Setup_Hierarchy!$J$7:$IV$7,"="&amp;$K327)&lt;&gt;0,$L327,0)</f>
        <v>367.63</v>
      </c>
      <c r="P327" s="61">
        <f>IF(COUNTIF(Setup_Hierarchy!$J$8:$IV$8,"="&amp;$K327)&lt;&gt;0,$L327,0)</f>
        <v>367.63</v>
      </c>
      <c r="Q327" s="61">
        <f>IF(COUNTIF(Setup_Hierarchy!$J$9:$IV$9,"="&amp;$K327)&lt;&gt;0,$L327,0)</f>
        <v>367.63</v>
      </c>
      <c r="R327" s="61">
        <f>IF(COUNTIF(Setup_Hierarchy!$J$10:$IV$10,"="&amp;$K327)&lt;&gt;0,$L327,0)</f>
        <v>0</v>
      </c>
      <c r="S327" s="61">
        <f>IF(COUNTIF(Setup_Hierarchy!$J$11:$IV$11,"="&amp;$K327)&lt;&gt;0,$L327,0)</f>
        <v>0</v>
      </c>
      <c r="T327" s="61">
        <f>IF(COUNTIF(Setup_Hierarchy!$J$12:$IV$12,"="&amp;$K327)&lt;&gt;0,$L327,0)</f>
        <v>0</v>
      </c>
      <c r="U327" s="61">
        <f>IF(COUNTIF(Setup_Hierarchy!$J$13:$IV$13,"="&amp;$K327)&lt;&gt;0,$L327,0)</f>
        <v>0</v>
      </c>
      <c r="V327" s="61">
        <f>IF(COUNTIF(Setup_Hierarchy!$J$14:$IV$14,"="&amp;$K327)&lt;&gt;0,$L327,0)</f>
        <v>0</v>
      </c>
      <c r="W327" s="61">
        <f>IF(COUNTIF(Setup_Hierarchy!$J$15:$IV$15,"="&amp;$K327)&lt;&gt;0,$L327,0)</f>
        <v>0</v>
      </c>
      <c r="X327" s="61">
        <f>IF(COUNTIF(Setup_Hierarchy!$J$16:$IV$16,"="&amp;$K327)&lt;&gt;0,$L327,0)</f>
        <v>0</v>
      </c>
      <c r="Y327" s="61">
        <f>IF(COUNTIF(Setup_Hierarchy!$J$17:$IV$17,"="&amp;$K327)&lt;&gt;0,$L327,0)</f>
        <v>0</v>
      </c>
      <c r="Z327" s="61">
        <f>IF(COUNTIF(Setup_Hierarchy!$J$18:$IV$18,"="&amp;$K327)&lt;&gt;0,$L327,0)</f>
        <v>0</v>
      </c>
      <c r="AA327" s="61">
        <f>IF(COUNTIF(Setup_Hierarchy!$J$19:$IV$19,"="&amp;$K327)&lt;&gt;0,$L327,0)</f>
        <v>0</v>
      </c>
      <c r="AB327" s="61">
        <f>IF(COUNTIF(Setup_Hierarchy!$J$20:$IV$20,"="&amp;$K327)&lt;&gt;0,$L327,0)</f>
        <v>0</v>
      </c>
      <c r="AC327" s="61">
        <f>IF(COUNTIF(Setup_Hierarchy!$J$21:$IV$21,"="&amp;$K327)&lt;&gt;0,$L327,0)</f>
        <v>367.63</v>
      </c>
      <c r="AD327" s="61">
        <f>IF(COUNTIF(Setup_Hierarchy!$J$22:$IV$22,"="&amp;$K327)&lt;&gt;0,$L327,0)</f>
        <v>367.63</v>
      </c>
      <c r="AE327" s="61">
        <f>IF(COUNTIF(Setup_Hierarchy!$J$23:$IV$23,"="&amp;$K327)&lt;&gt;0,$L327,0)</f>
        <v>0</v>
      </c>
      <c r="AF327" s="61">
        <f>IF(COUNTIF(Setup_Hierarchy!$J$24:$IV$24,"="&amp;$K327)&lt;&gt;0,$L327,0)</f>
        <v>0</v>
      </c>
      <c r="AG327" s="61">
        <f>IF(COUNTIF(Setup_Hierarchy!$J$25:$IV$25,"="&amp;$K327)&lt;&gt;0,$L327,0)</f>
        <v>0</v>
      </c>
      <c r="AH327" s="61">
        <f>IF(COUNTIF(Setup_Hierarchy!$J$26:$IV$26,"="&amp;$K327)&lt;&gt;0,$L327,0)</f>
        <v>0</v>
      </c>
      <c r="AI327" s="61">
        <f>IF(COUNTIF(Setup_Hierarchy!$J$27:$IV$27,"="&amp;$K327)&lt;&gt;0,$L327,0)</f>
        <v>0</v>
      </c>
      <c r="AJ327" s="61">
        <f>IF(COUNTIF(Setup_Hierarchy!$J$28:$IV$28,"="&amp;$K327)&lt;&gt;0,$L327,0)</f>
        <v>0</v>
      </c>
      <c r="AK327" s="61">
        <f>IF(COUNTIF(Setup_Hierarchy!$J$29:$IV$29,"="&amp;$K327)&lt;&gt;0,$L327,0)</f>
        <v>0</v>
      </c>
      <c r="AL327" s="61">
        <f>IF(COUNTIF(Setup_Hierarchy!$J$30:$IV$30,"="&amp;$K327)&lt;&gt;0,$L327,0)</f>
        <v>0</v>
      </c>
      <c r="AM327" s="61">
        <f>IF(COUNTIF(Setup_Hierarchy!$J$31:$IV$31,"="&amp;$K327)&lt;&gt;0,$L327,0)</f>
        <v>0</v>
      </c>
      <c r="AN327" s="61">
        <f>IF(COUNTIF(Setup_Hierarchy!$J$32:$IV$32,"="&amp;$K327)&lt;&gt;0,$L327,0)</f>
        <v>0</v>
      </c>
      <c r="AO327" s="61">
        <f>IF(COUNTIF(Setup_Hierarchy!$J$33:$IV$33,"="&amp;$K327)&lt;&gt;0,$L327,0)</f>
        <v>0</v>
      </c>
      <c r="AP327" s="61">
        <f>IF(COUNTIF(Setup_Hierarchy!$J$34:$IV$34,"="&amp;$K327)&lt;&gt;0,$L327,0)</f>
        <v>0</v>
      </c>
      <c r="AQ327" s="61">
        <f>IF(COUNTIF(Setup_Hierarchy!$J$35:$IV$35,"="&amp;$K327)&lt;&gt;0,$L327,0)</f>
        <v>0</v>
      </c>
      <c r="AR327" s="61">
        <f>IF(COUNTIF(Setup_Hierarchy!$J$36:$IV$36,"="&amp;$K327)&lt;&gt;0,$L327,0)</f>
        <v>0</v>
      </c>
      <c r="AS327" s="61">
        <f>IF(COUNTIF(Setup_Hierarchy!$J$37:$IV$37,"="&amp;$K327)&lt;&gt;0,$L327,0)</f>
        <v>0</v>
      </c>
      <c r="AT327" s="61">
        <f>IF(COUNTIF(Setup_Hierarchy!$J$38:$IV$38,"="&amp;$K327)&lt;&gt;0,$L327,0)</f>
        <v>0</v>
      </c>
      <c r="AU327" s="61">
        <f>IF(COUNTIF(Setup_Hierarchy!$J$39:$IV$39,"="&amp;$K327)&lt;&gt;0,$L327,0)</f>
        <v>0</v>
      </c>
      <c r="AV327" s="61">
        <f>IF(COUNTIF(Setup_Hierarchy!$J$40:$IV$40,"="&amp;$K327)&lt;&gt;0,$L327,0)</f>
        <v>0</v>
      </c>
      <c r="AW327" s="61">
        <f>IF(COUNTIF(Setup_Hierarchy!$J$41:$IV$41,"="&amp;$K327)&lt;&gt;0,$L327,0)</f>
        <v>0</v>
      </c>
      <c r="AX327" s="61">
        <f>IF(COUNTIF(Setup_Hierarchy!$J$42:$IV$42,"="&amp;$K327)&lt;&gt;0,$L327,0)</f>
        <v>0</v>
      </c>
      <c r="AY327" s="61">
        <f>IF(COUNTIF(Setup_Hierarchy!$J$43:$IV$43,"="&amp;$K327)&lt;&gt;0,$L327,0)</f>
        <v>0</v>
      </c>
      <c r="AZ327" s="61">
        <f>IF(COUNTIF(Setup_Hierarchy!$J$44:$IV$44,"="&amp;$K327)&lt;&gt;0,$L327,0)</f>
        <v>0</v>
      </c>
      <c r="BA327" s="61">
        <f>IF(COUNTIF(Setup_Hierarchy!$J$45:$IV$45,"="&amp;$K327)&lt;&gt;0,$L327,0)</f>
        <v>0</v>
      </c>
      <c r="BB327" s="61">
        <f>IF(COUNTIF(Setup_Hierarchy!$J$46:$IV$46,"="&amp;$K327)&lt;&gt;0,$L327,0)</f>
        <v>0</v>
      </c>
      <c r="BC327" s="61">
        <f>IF(COUNTIF(Setup_Hierarchy!$J$47:$IV$47,"="&amp;$K327)&lt;&gt;0,$L327,0)</f>
        <v>0</v>
      </c>
      <c r="BD327" s="61">
        <f>IF(COUNTIF(Setup_Hierarchy!$J$48:$IV$48,"="&amp;$K327)&lt;&gt;0,$L327,0)</f>
        <v>0</v>
      </c>
      <c r="BE327" s="61">
        <f>IF(COUNTIF(Setup_Hierarchy!$J$49:$IV$49,"="&amp;$K327)&lt;&gt;0,$L327,0)</f>
        <v>0</v>
      </c>
      <c r="BF327" s="61">
        <f>IF(COUNTIF(Setup_Hierarchy!$J$50:$IV$50,"="&amp;$K327)&lt;&gt;0,$L327,0)</f>
        <v>0</v>
      </c>
      <c r="BG327" s="61">
        <f>IF(COUNTIF(Setup_Hierarchy!$J$51:$IV$51,"="&amp;$K327)&lt;&gt;0,$L327,0)</f>
        <v>0</v>
      </c>
      <c r="BH327" s="61">
        <f>IF(COUNTIF(Setup_Hierarchy!$J$52:$IV$52,"="&amp;$K327)&lt;&gt;0,$L327,0)</f>
        <v>0</v>
      </c>
      <c r="BI327" s="61">
        <f>IF(COUNTIF(Setup_Hierarchy!$J$53:$IV$53,"="&amp;$K327)&lt;&gt;0,$L327,0)</f>
        <v>0</v>
      </c>
      <c r="BJ327" s="61">
        <f>IF(COUNTIF(Setup_Hierarchy!$J$54:$IV$54,"="&amp;$K327)&lt;&gt;0,$L327,0)</f>
        <v>0</v>
      </c>
      <c r="BK327" s="61">
        <f>IF(COUNTIF(Setup_Hierarchy!$J$55:$IV$55,"="&amp;$K327)&lt;&gt;0,$L327,0)</f>
        <v>0</v>
      </c>
      <c r="BL327" s="61">
        <f>IF(COUNTIF(Setup_Hierarchy!$J$56:$IV$56,"="&amp;$K327)&lt;&gt;0,$L327,0)</f>
        <v>0</v>
      </c>
      <c r="BM327" s="61">
        <f>IF(COUNTIF(Setup_Hierarchy!$J$57:$IV$57,"="&amp;$K327)&lt;&gt;0,$L327,0)</f>
        <v>0</v>
      </c>
      <c r="BN327" s="61">
        <f>IF(COUNTIF(Setup_Hierarchy!$J$58:$IV$58,"="&amp;$K327)&lt;&gt;0,$L327,0)</f>
        <v>0</v>
      </c>
      <c r="BO327" s="61">
        <f>IF(COUNTIF(Setup_Hierarchy!$J$59:$IV$59,"="&amp;$K327)&lt;&gt;0,$L327,0)</f>
        <v>0</v>
      </c>
      <c r="BP327" s="61">
        <f>IF(COUNTIF(Setup_Hierarchy!$J$60:$IV$60,"="&amp;$K327)&lt;&gt;0,$L327,0)</f>
        <v>0</v>
      </c>
      <c r="BQ327" s="61">
        <f>IF(COUNTIF(Setup_Hierarchy!$J$61:$IV$61,"="&amp;$K327)&lt;&gt;0,$L327,0)</f>
        <v>0</v>
      </c>
      <c r="BR327" s="61">
        <f>IF(COUNTIF(Setup_Hierarchy!$J$62:$IV$62,"="&amp;$K327)&lt;&gt;0,$L327,0)</f>
        <v>0</v>
      </c>
      <c r="BS327" s="61">
        <f>IF(COUNTIF(Setup_Hierarchy!$J$63:$IV$63,"="&amp;$K327)&lt;&gt;0,$L327,0)</f>
        <v>0</v>
      </c>
      <c r="BT327" s="61">
        <f>IF(COUNTIF(Setup_Hierarchy!$J$64:$IV$64,"="&amp;$K327)&lt;&gt;0,$L327,0)</f>
        <v>0</v>
      </c>
      <c r="BU327" s="61">
        <f>IF(COUNTIF(Setup_Hierarchy!$J$65:$IV$65,"="&amp;$K327)&lt;&gt;0,$L327,0)</f>
        <v>0</v>
      </c>
      <c r="BV327" s="61">
        <f>IF(COUNTIF(Setup_Hierarchy!$J$66:$IV$66,"="&amp;$K327)&lt;&gt;0,$L327,0)</f>
        <v>0</v>
      </c>
      <c r="BW327" s="61">
        <f>IF(COUNTIF(Setup_Hierarchy!$J$67:$IV$67,"="&amp;$K327)&lt;&gt;0,$L327,0)</f>
        <v>0</v>
      </c>
      <c r="BX327" s="61">
        <f>IF(COUNTIF(Setup_Hierarchy!$J$68:$IV$68,"="&amp;$K327)&lt;&gt;0,$L327,0)</f>
        <v>0</v>
      </c>
      <c r="BY327" s="61">
        <f>IF(COUNTIF(Setup_Hierarchy!$J$69:$IV$69,"="&amp;$K327)&lt;&gt;0,$L327,0)</f>
        <v>0</v>
      </c>
      <c r="BZ327" s="61">
        <f>IF(COUNTIF(Setup_Hierarchy!$J$70:$IV$70,"="&amp;$K327)&lt;&gt;0,$L327,0)</f>
        <v>0</v>
      </c>
      <c r="CA327" s="61">
        <f>IF(COUNTIF(Setup_Hierarchy!$J$71:$IV$71,"="&amp;$K327)&lt;&gt;0,$L327,0)</f>
        <v>0</v>
      </c>
      <c r="CB327" s="61">
        <f>IF(COUNTIF(Setup_Hierarchy!$J$72:$IV$72,"="&amp;$K327)&lt;&gt;0,$L327,0)</f>
        <v>0</v>
      </c>
      <c r="CC327" s="61">
        <f>IF(COUNTIF(Setup_Hierarchy!$J$73:$IV$73,"="&amp;$K327)&lt;&gt;0,$L327,0)</f>
        <v>0</v>
      </c>
      <c r="CD327" s="61">
        <f>IF(COUNTIF(Setup_Hierarchy!$J$74:$IV$74,"="&amp;$K327)&lt;&gt;0,$L327,0)</f>
        <v>0</v>
      </c>
      <c r="CE327" s="61">
        <f>IF(COUNTIF(Setup_Hierarchy!$J$75:$IV$75,"="&amp;$K327)&lt;&gt;0,$L327,0)</f>
        <v>0</v>
      </c>
      <c r="CF327" s="61">
        <f>IF(COUNTIF(Setup_Hierarchy!$J$76:$IV$76,"="&amp;$K327)&lt;&gt;0,$L327,0)</f>
        <v>0</v>
      </c>
      <c r="CG327" s="61">
        <f>IF(COUNTIF(Setup_Hierarchy!$J$77:$IV$77,"="&amp;$K327)&lt;&gt;0,$L327,0)</f>
        <v>0</v>
      </c>
      <c r="CH327" s="61">
        <f>IF(COUNTIF(Setup_Hierarchy!$J$78:$IV$78,"="&amp;$K327)&lt;&gt;0,$L327,0)</f>
        <v>0</v>
      </c>
      <c r="CI327" s="61">
        <f>IF(COUNTIF(Setup_Hierarchy!$J$79:$IV$79,"="&amp;$K327)&lt;&gt;0,$L327,0)</f>
        <v>0</v>
      </c>
      <c r="CJ327" s="61">
        <f>IF(COUNTIF(Setup_Hierarchy!$J$80:$IV$80,"="&amp;$K327)&lt;&gt;0,$L327,0)</f>
        <v>0</v>
      </c>
      <c r="CK327" s="61">
        <f>IF(COUNTIF(Setup_Hierarchy!$J$81:$IV$81,"="&amp;$K327)&lt;&gt;0,$L327,0)</f>
        <v>0</v>
      </c>
      <c r="CL327" s="61">
        <f>IF(COUNTIF(Setup_Hierarchy!$J$82:$IV$82,"="&amp;$K327)&lt;&gt;0,$L327,0)</f>
        <v>0</v>
      </c>
      <c r="CM327" s="61">
        <f>IF(COUNTIF(Setup_Hierarchy!$J$83:$IV$83,"="&amp;$K327)&lt;&gt;0,$L327,0)</f>
        <v>0</v>
      </c>
      <c r="CN327" s="61">
        <f>IF(COUNTIF(Setup_Hierarchy!$J$84:$IV$84,"="&amp;$K327)&lt;&gt;0,$L327,0)</f>
        <v>0</v>
      </c>
      <c r="CO327" s="61">
        <f>IF(COUNTIF(Setup_Hierarchy!$J$85:$IV$85,"="&amp;$K327)&lt;&gt;0,$L327,0)</f>
        <v>0</v>
      </c>
      <c r="CP327" s="61">
        <f>IF(COUNTIF(Setup_Hierarchy!$J$86:$IV$86,"="&amp;$K327)&lt;&gt;0,$L327,0)</f>
        <v>0</v>
      </c>
      <c r="CQ327" s="61">
        <f>IF(COUNTIF(Setup_Hierarchy!$J$87:$IV$87,"="&amp;$K327)&lt;&gt;0,$L327,0)</f>
        <v>0</v>
      </c>
      <c r="CR327" s="61">
        <f>IF(COUNTIF(Setup_Hierarchy!$J$88:$IV$88,"="&amp;$K327)&lt;&gt;0,$L327,0)</f>
        <v>0</v>
      </c>
      <c r="CS327" s="61">
        <f>IF(COUNTIF(Setup_Hierarchy!$J$89:$IV$89,"="&amp;$K327)&lt;&gt;0,$L327,0)</f>
        <v>0</v>
      </c>
      <c r="CT327" s="61">
        <f>IF(COUNTIF(Setup_Hierarchy!$J$90:$IV$90,"="&amp;$K327)&lt;&gt;0,$L327,0)</f>
        <v>0</v>
      </c>
      <c r="CU327" s="61">
        <f>IF(COUNTIF(Setup_Hierarchy!$J$91:$IV$91,"="&amp;$K327)&lt;&gt;0,$L327,0)</f>
        <v>0</v>
      </c>
      <c r="CV327" s="61">
        <f>IF(COUNTIF(Setup_Hierarchy!$J$92:$IV$92,"="&amp;$K327)&lt;&gt;0,$L327,0)</f>
        <v>0</v>
      </c>
      <c r="CW327" s="61">
        <f>IF(COUNTIF(Setup_Hierarchy!$J$93:$IV$93,"="&amp;$K327)&lt;&gt;0,$L327,0)</f>
        <v>0</v>
      </c>
      <c r="CX327" s="61">
        <f>IF(COUNTIF(Setup_Hierarchy!$J$94:$IV$94,"="&amp;$K327)&lt;&gt;0,$L327,0)</f>
        <v>0</v>
      </c>
      <c r="CY327" s="61">
        <f>IF(COUNTIF(Setup_Hierarchy!$J$95:$IV$95,"="&amp;$K327)&lt;&gt;0,$L327,0)</f>
        <v>0</v>
      </c>
      <c r="CZ327" s="61">
        <f>IF(COUNTIF(Setup_Hierarchy!$J$96:$IV$96,"="&amp;$K327)&lt;&gt;0,$L327,0)</f>
        <v>0</v>
      </c>
      <c r="DA327" s="61">
        <f>IF(COUNTIF(Setup_Hierarchy!$J$97:$IV$97,"="&amp;$K327)&lt;&gt;0,$L327,0)</f>
        <v>0</v>
      </c>
      <c r="DB327" s="61">
        <f>IF(COUNTIF(Setup_Hierarchy!$J$98:$IV$98,"="&amp;$K327)&lt;&gt;0,$L327,0)</f>
        <v>0</v>
      </c>
      <c r="DC327" s="61">
        <f>IF(COUNTIF(Setup_Hierarchy!$J$99:$IV$99,"="&amp;$K327)&lt;&gt;0,$L327,0)</f>
        <v>0</v>
      </c>
      <c r="DD327" s="61">
        <f>IF(COUNTIF(Setup_Hierarchy!$J$100:$IV$100,"="&amp;$K327)&lt;&gt;0,$L327,0)</f>
        <v>0</v>
      </c>
      <c r="DE327" s="61">
        <f>IF(COUNTIF(Setup_Hierarchy!$J$101:$IV$101,"="&amp;$K327)&lt;&gt;0,$L327,0)</f>
        <v>0</v>
      </c>
      <c r="DF327" s="61">
        <f>IF(COUNTIF(Setup_Hierarchy!$J$102:$IV$102,"="&amp;$K327)&lt;&gt;0,$L327,0)</f>
        <v>0</v>
      </c>
      <c r="DG327" s="61">
        <f>IF(COUNTIF(Setup_Hierarchy!$J$103:$IV$103,"="&amp;$K327)&lt;&gt;0,$L327,0)</f>
        <v>0</v>
      </c>
      <c r="DH327" s="61">
        <f>IF(COUNTIF(Setup_Hierarchy!$J$104:$IV$104,"="&amp;$K327)&lt;&gt;0,$L327,0)</f>
        <v>0</v>
      </c>
      <c r="DI327" s="61">
        <f>IF(COUNTIF(Setup_Hierarchy!$J$105:$IV$105,"="&amp;$K327)&lt;&gt;0,$L327,0)</f>
        <v>0</v>
      </c>
      <c r="DJ327" s="61">
        <f>IF(COUNTIF(Setup_Hierarchy!$J$106:$IV$106,"="&amp;$K327)&lt;&gt;0,$L327,0)</f>
        <v>0</v>
      </c>
      <c r="DK327" s="61">
        <f>IF(COUNTIF(Setup_Hierarchy!$J$107:$IV$107,"="&amp;$K327)&lt;&gt;0,$L327,0)</f>
        <v>0</v>
      </c>
      <c r="DL327" s="61">
        <f>IF(COUNTIF(Setup_Hierarchy!$J$108:$IV$108,"="&amp;$K327)&lt;&gt;0,$L327,0)</f>
        <v>0</v>
      </c>
      <c r="DM327" s="61">
        <f>IF(COUNTIF(Setup_Hierarchy!$J$109:$IV$109,"="&amp;$K327)&lt;&gt;0,$L327,0)</f>
        <v>0</v>
      </c>
      <c r="DN327" s="61">
        <f>IF(COUNTIF(Setup_Hierarchy!$J$110:$IV$110,"="&amp;$K327)&lt;&gt;0,$L327,0)</f>
        <v>0</v>
      </c>
      <c r="DO327" s="61">
        <f>IF(COUNTIF(Setup_Hierarchy!$J$111:$IV$111,"="&amp;$K327)&lt;&gt;0,$L327,0)</f>
        <v>0</v>
      </c>
      <c r="DP327" s="61">
        <f>IF(COUNTIF(Setup_Hierarchy!$J$112:$IV$112,"="&amp;$K327)&lt;&gt;0,$L327,0)</f>
        <v>0</v>
      </c>
      <c r="DQ327" s="61">
        <f>IF(COUNTIF(Setup_Hierarchy!$J$113:$IV$113,"="&amp;$K327)&lt;&gt;0,$L327,0)</f>
        <v>0</v>
      </c>
      <c r="DR327" s="61">
        <f>IF(COUNTIF(Setup_Hierarchy!$J$114:$IV$114,"="&amp;$K327)&lt;&gt;0,$L327,0)</f>
        <v>0</v>
      </c>
      <c r="DS327" s="61">
        <f>IF(COUNTIF(Setup_Hierarchy!$J$115:$IV$115,"="&amp;$K327)&lt;&gt;0,$L327,0)</f>
        <v>0</v>
      </c>
      <c r="DT327" s="61">
        <f>IF(COUNTIF(Setup_Hierarchy!$J$116:$IV$116,"="&amp;$K327)&lt;&gt;0,$L327,0)</f>
        <v>0</v>
      </c>
    </row>
    <row r="328" spans="2:124" x14ac:dyDescent="0.2">
      <c r="B328" t="s">
        <v>43</v>
      </c>
      <c r="C328">
        <v>436</v>
      </c>
      <c r="D328" t="s">
        <v>16</v>
      </c>
      <c r="E328" t="s">
        <v>369</v>
      </c>
      <c r="F328" t="s">
        <v>526</v>
      </c>
      <c r="G328" t="s">
        <v>523</v>
      </c>
      <c r="H328" t="s">
        <v>13</v>
      </c>
      <c r="I328">
        <v>0.460984</v>
      </c>
      <c r="J328">
        <v>0.32369500000000001</v>
      </c>
      <c r="K328">
        <v>679</v>
      </c>
      <c r="L328">
        <v>131.07</v>
      </c>
      <c r="M328" s="61">
        <f>IF(COUNTIF(Setup_Hierarchy!$J$5:$IV$5,"="&amp;$K328)&lt;&gt;0,$L328,0)</f>
        <v>131.07</v>
      </c>
      <c r="N328" s="61">
        <f>IF(COUNTIF(Setup_Hierarchy!$J$6:$IV$6,"="&amp;$K328)&lt;&gt;0,$L328,0)</f>
        <v>131.07</v>
      </c>
      <c r="O328" s="61">
        <f>IF(COUNTIF(Setup_Hierarchy!$J$7:$IV$7,"="&amp;$K328)&lt;&gt;0,$L328,0)</f>
        <v>131.07</v>
      </c>
      <c r="P328" s="61">
        <f>IF(COUNTIF(Setup_Hierarchy!$J$8:$IV$8,"="&amp;$K328)&lt;&gt;0,$L328,0)</f>
        <v>131.07</v>
      </c>
      <c r="Q328" s="61">
        <f>IF(COUNTIF(Setup_Hierarchy!$J$9:$IV$9,"="&amp;$K328)&lt;&gt;0,$L328,0)</f>
        <v>131.07</v>
      </c>
      <c r="R328" s="61">
        <f>IF(COUNTIF(Setup_Hierarchy!$J$10:$IV$10,"="&amp;$K328)&lt;&gt;0,$L328,0)</f>
        <v>0</v>
      </c>
      <c r="S328" s="61">
        <f>IF(COUNTIF(Setup_Hierarchy!$J$11:$IV$11,"="&amp;$K328)&lt;&gt;0,$L328,0)</f>
        <v>0</v>
      </c>
      <c r="T328" s="61">
        <f>IF(COUNTIF(Setup_Hierarchy!$J$12:$IV$12,"="&amp;$K328)&lt;&gt;0,$L328,0)</f>
        <v>0</v>
      </c>
      <c r="U328" s="61">
        <f>IF(COUNTIF(Setup_Hierarchy!$J$13:$IV$13,"="&amp;$K328)&lt;&gt;0,$L328,0)</f>
        <v>0</v>
      </c>
      <c r="V328" s="61">
        <f>IF(COUNTIF(Setup_Hierarchy!$J$14:$IV$14,"="&amp;$K328)&lt;&gt;0,$L328,0)</f>
        <v>131.07</v>
      </c>
      <c r="W328" s="61">
        <f>IF(COUNTIF(Setup_Hierarchy!$J$15:$IV$15,"="&amp;$K328)&lt;&gt;0,$L328,0)</f>
        <v>131.07</v>
      </c>
      <c r="X328" s="61">
        <f>IF(COUNTIF(Setup_Hierarchy!$J$16:$IV$16,"="&amp;$K328)&lt;&gt;0,$L328,0)</f>
        <v>0</v>
      </c>
      <c r="Y328" s="61">
        <f>IF(COUNTIF(Setup_Hierarchy!$J$17:$IV$17,"="&amp;$K328)&lt;&gt;0,$L328,0)</f>
        <v>0</v>
      </c>
      <c r="Z328" s="61">
        <f>IF(COUNTIF(Setup_Hierarchy!$J$18:$IV$18,"="&amp;$K328)&lt;&gt;0,$L328,0)</f>
        <v>0</v>
      </c>
      <c r="AA328" s="61">
        <f>IF(COUNTIF(Setup_Hierarchy!$J$19:$IV$19,"="&amp;$K328)&lt;&gt;0,$L328,0)</f>
        <v>0</v>
      </c>
      <c r="AB328" s="61">
        <f>IF(COUNTIF(Setup_Hierarchy!$J$20:$IV$20,"="&amp;$K328)&lt;&gt;0,$L328,0)</f>
        <v>0</v>
      </c>
      <c r="AC328" s="61">
        <f>IF(COUNTIF(Setup_Hierarchy!$J$21:$IV$21,"="&amp;$K328)&lt;&gt;0,$L328,0)</f>
        <v>0</v>
      </c>
      <c r="AD328" s="61">
        <f>IF(COUNTIF(Setup_Hierarchy!$J$22:$IV$22,"="&amp;$K328)&lt;&gt;0,$L328,0)</f>
        <v>0</v>
      </c>
      <c r="AE328" s="61">
        <f>IF(COUNTIF(Setup_Hierarchy!$J$23:$IV$23,"="&amp;$K328)&lt;&gt;0,$L328,0)</f>
        <v>0</v>
      </c>
      <c r="AF328" s="61">
        <f>IF(COUNTIF(Setup_Hierarchy!$J$24:$IV$24,"="&amp;$K328)&lt;&gt;0,$L328,0)</f>
        <v>0</v>
      </c>
      <c r="AG328" s="61">
        <f>IF(COUNTIF(Setup_Hierarchy!$J$25:$IV$25,"="&amp;$K328)&lt;&gt;0,$L328,0)</f>
        <v>0</v>
      </c>
      <c r="AH328" s="61">
        <f>IF(COUNTIF(Setup_Hierarchy!$J$26:$IV$26,"="&amp;$K328)&lt;&gt;0,$L328,0)</f>
        <v>0</v>
      </c>
      <c r="AI328" s="61">
        <f>IF(COUNTIF(Setup_Hierarchy!$J$27:$IV$27,"="&amp;$K328)&lt;&gt;0,$L328,0)</f>
        <v>0</v>
      </c>
      <c r="AJ328" s="61">
        <f>IF(COUNTIF(Setup_Hierarchy!$J$28:$IV$28,"="&amp;$K328)&lt;&gt;0,$L328,0)</f>
        <v>0</v>
      </c>
      <c r="AK328" s="61">
        <f>IF(COUNTIF(Setup_Hierarchy!$J$29:$IV$29,"="&amp;$K328)&lt;&gt;0,$L328,0)</f>
        <v>0</v>
      </c>
      <c r="AL328" s="61">
        <f>IF(COUNTIF(Setup_Hierarchy!$J$30:$IV$30,"="&amp;$K328)&lt;&gt;0,$L328,0)</f>
        <v>0</v>
      </c>
      <c r="AM328" s="61">
        <f>IF(COUNTIF(Setup_Hierarchy!$J$31:$IV$31,"="&amp;$K328)&lt;&gt;0,$L328,0)</f>
        <v>0</v>
      </c>
      <c r="AN328" s="61">
        <f>IF(COUNTIF(Setup_Hierarchy!$J$32:$IV$32,"="&amp;$K328)&lt;&gt;0,$L328,0)</f>
        <v>0</v>
      </c>
      <c r="AO328" s="61">
        <f>IF(COUNTIF(Setup_Hierarchy!$J$33:$IV$33,"="&amp;$K328)&lt;&gt;0,$L328,0)</f>
        <v>0</v>
      </c>
      <c r="AP328" s="61">
        <f>IF(COUNTIF(Setup_Hierarchy!$J$34:$IV$34,"="&amp;$K328)&lt;&gt;0,$L328,0)</f>
        <v>0</v>
      </c>
      <c r="AQ328" s="61">
        <f>IF(COUNTIF(Setup_Hierarchy!$J$35:$IV$35,"="&amp;$K328)&lt;&gt;0,$L328,0)</f>
        <v>0</v>
      </c>
      <c r="AR328" s="61">
        <f>IF(COUNTIF(Setup_Hierarchy!$J$36:$IV$36,"="&amp;$K328)&lt;&gt;0,$L328,0)</f>
        <v>0</v>
      </c>
      <c r="AS328" s="61">
        <f>IF(COUNTIF(Setup_Hierarchy!$J$37:$IV$37,"="&amp;$K328)&lt;&gt;0,$L328,0)</f>
        <v>0</v>
      </c>
      <c r="AT328" s="61">
        <f>IF(COUNTIF(Setup_Hierarchy!$J$38:$IV$38,"="&amp;$K328)&lt;&gt;0,$L328,0)</f>
        <v>0</v>
      </c>
      <c r="AU328" s="61">
        <f>IF(COUNTIF(Setup_Hierarchy!$J$39:$IV$39,"="&amp;$K328)&lt;&gt;0,$L328,0)</f>
        <v>0</v>
      </c>
      <c r="AV328" s="61">
        <f>IF(COUNTIF(Setup_Hierarchy!$J$40:$IV$40,"="&amp;$K328)&lt;&gt;0,$L328,0)</f>
        <v>0</v>
      </c>
      <c r="AW328" s="61">
        <f>IF(COUNTIF(Setup_Hierarchy!$J$41:$IV$41,"="&amp;$K328)&lt;&gt;0,$L328,0)</f>
        <v>0</v>
      </c>
      <c r="AX328" s="61">
        <f>IF(COUNTIF(Setup_Hierarchy!$J$42:$IV$42,"="&amp;$K328)&lt;&gt;0,$L328,0)</f>
        <v>0</v>
      </c>
      <c r="AY328" s="61">
        <f>IF(COUNTIF(Setup_Hierarchy!$J$43:$IV$43,"="&amp;$K328)&lt;&gt;0,$L328,0)</f>
        <v>0</v>
      </c>
      <c r="AZ328" s="61">
        <f>IF(COUNTIF(Setup_Hierarchy!$J$44:$IV$44,"="&amp;$K328)&lt;&gt;0,$L328,0)</f>
        <v>0</v>
      </c>
      <c r="BA328" s="61">
        <f>IF(COUNTIF(Setup_Hierarchy!$J$45:$IV$45,"="&amp;$K328)&lt;&gt;0,$L328,0)</f>
        <v>0</v>
      </c>
      <c r="BB328" s="61">
        <f>IF(COUNTIF(Setup_Hierarchy!$J$46:$IV$46,"="&amp;$K328)&lt;&gt;0,$L328,0)</f>
        <v>0</v>
      </c>
      <c r="BC328" s="61">
        <f>IF(COUNTIF(Setup_Hierarchy!$J$47:$IV$47,"="&amp;$K328)&lt;&gt;0,$L328,0)</f>
        <v>0</v>
      </c>
      <c r="BD328" s="61">
        <f>IF(COUNTIF(Setup_Hierarchy!$J$48:$IV$48,"="&amp;$K328)&lt;&gt;0,$L328,0)</f>
        <v>0</v>
      </c>
      <c r="BE328" s="61">
        <f>IF(COUNTIF(Setup_Hierarchy!$J$49:$IV$49,"="&amp;$K328)&lt;&gt;0,$L328,0)</f>
        <v>0</v>
      </c>
      <c r="BF328" s="61">
        <f>IF(COUNTIF(Setup_Hierarchy!$J$50:$IV$50,"="&amp;$K328)&lt;&gt;0,$L328,0)</f>
        <v>0</v>
      </c>
      <c r="BG328" s="61">
        <f>IF(COUNTIF(Setup_Hierarchy!$J$51:$IV$51,"="&amp;$K328)&lt;&gt;0,$L328,0)</f>
        <v>0</v>
      </c>
      <c r="BH328" s="61">
        <f>IF(COUNTIF(Setup_Hierarchy!$J$52:$IV$52,"="&amp;$K328)&lt;&gt;0,$L328,0)</f>
        <v>0</v>
      </c>
      <c r="BI328" s="61">
        <f>IF(COUNTIF(Setup_Hierarchy!$J$53:$IV$53,"="&amp;$K328)&lt;&gt;0,$L328,0)</f>
        <v>0</v>
      </c>
      <c r="BJ328" s="61">
        <f>IF(COUNTIF(Setup_Hierarchy!$J$54:$IV$54,"="&amp;$K328)&lt;&gt;0,$L328,0)</f>
        <v>0</v>
      </c>
      <c r="BK328" s="61">
        <f>IF(COUNTIF(Setup_Hierarchy!$J$55:$IV$55,"="&amp;$K328)&lt;&gt;0,$L328,0)</f>
        <v>0</v>
      </c>
      <c r="BL328" s="61">
        <f>IF(COUNTIF(Setup_Hierarchy!$J$56:$IV$56,"="&amp;$K328)&lt;&gt;0,$L328,0)</f>
        <v>0</v>
      </c>
      <c r="BM328" s="61">
        <f>IF(COUNTIF(Setup_Hierarchy!$J$57:$IV$57,"="&amp;$K328)&lt;&gt;0,$L328,0)</f>
        <v>0</v>
      </c>
      <c r="BN328" s="61">
        <f>IF(COUNTIF(Setup_Hierarchy!$J$58:$IV$58,"="&amp;$K328)&lt;&gt;0,$L328,0)</f>
        <v>0</v>
      </c>
      <c r="BO328" s="61">
        <f>IF(COUNTIF(Setup_Hierarchy!$J$59:$IV$59,"="&amp;$K328)&lt;&gt;0,$L328,0)</f>
        <v>0</v>
      </c>
      <c r="BP328" s="61">
        <f>IF(COUNTIF(Setup_Hierarchy!$J$60:$IV$60,"="&amp;$K328)&lt;&gt;0,$L328,0)</f>
        <v>0</v>
      </c>
      <c r="BQ328" s="61">
        <f>IF(COUNTIF(Setup_Hierarchy!$J$61:$IV$61,"="&amp;$K328)&lt;&gt;0,$L328,0)</f>
        <v>0</v>
      </c>
      <c r="BR328" s="61">
        <f>IF(COUNTIF(Setup_Hierarchy!$J$62:$IV$62,"="&amp;$K328)&lt;&gt;0,$L328,0)</f>
        <v>0</v>
      </c>
      <c r="BS328" s="61">
        <f>IF(COUNTIF(Setup_Hierarchy!$J$63:$IV$63,"="&amp;$K328)&lt;&gt;0,$L328,0)</f>
        <v>0</v>
      </c>
      <c r="BT328" s="61">
        <f>IF(COUNTIF(Setup_Hierarchy!$J$64:$IV$64,"="&amp;$K328)&lt;&gt;0,$L328,0)</f>
        <v>0</v>
      </c>
      <c r="BU328" s="61">
        <f>IF(COUNTIF(Setup_Hierarchy!$J$65:$IV$65,"="&amp;$K328)&lt;&gt;0,$L328,0)</f>
        <v>0</v>
      </c>
      <c r="BV328" s="61">
        <f>IF(COUNTIF(Setup_Hierarchy!$J$66:$IV$66,"="&amp;$K328)&lt;&gt;0,$L328,0)</f>
        <v>0</v>
      </c>
      <c r="BW328" s="61">
        <f>IF(COUNTIF(Setup_Hierarchy!$J$67:$IV$67,"="&amp;$K328)&lt;&gt;0,$L328,0)</f>
        <v>0</v>
      </c>
      <c r="BX328" s="61">
        <f>IF(COUNTIF(Setup_Hierarchy!$J$68:$IV$68,"="&amp;$K328)&lt;&gt;0,$L328,0)</f>
        <v>0</v>
      </c>
      <c r="BY328" s="61">
        <f>IF(COUNTIF(Setup_Hierarchy!$J$69:$IV$69,"="&amp;$K328)&lt;&gt;0,$L328,0)</f>
        <v>0</v>
      </c>
      <c r="BZ328" s="61">
        <f>IF(COUNTIF(Setup_Hierarchy!$J$70:$IV$70,"="&amp;$K328)&lt;&gt;0,$L328,0)</f>
        <v>0</v>
      </c>
      <c r="CA328" s="61">
        <f>IF(COUNTIF(Setup_Hierarchy!$J$71:$IV$71,"="&amp;$K328)&lt;&gt;0,$L328,0)</f>
        <v>0</v>
      </c>
      <c r="CB328" s="61">
        <f>IF(COUNTIF(Setup_Hierarchy!$J$72:$IV$72,"="&amp;$K328)&lt;&gt;0,$L328,0)</f>
        <v>0</v>
      </c>
      <c r="CC328" s="61">
        <f>IF(COUNTIF(Setup_Hierarchy!$J$73:$IV$73,"="&amp;$K328)&lt;&gt;0,$L328,0)</f>
        <v>0</v>
      </c>
      <c r="CD328" s="61">
        <f>IF(COUNTIF(Setup_Hierarchy!$J$74:$IV$74,"="&amp;$K328)&lt;&gt;0,$L328,0)</f>
        <v>0</v>
      </c>
      <c r="CE328" s="61">
        <f>IF(COUNTIF(Setup_Hierarchy!$J$75:$IV$75,"="&amp;$K328)&lt;&gt;0,$L328,0)</f>
        <v>0</v>
      </c>
      <c r="CF328" s="61">
        <f>IF(COUNTIF(Setup_Hierarchy!$J$76:$IV$76,"="&amp;$K328)&lt;&gt;0,$L328,0)</f>
        <v>0</v>
      </c>
      <c r="CG328" s="61">
        <f>IF(COUNTIF(Setup_Hierarchy!$J$77:$IV$77,"="&amp;$K328)&lt;&gt;0,$L328,0)</f>
        <v>0</v>
      </c>
      <c r="CH328" s="61">
        <f>IF(COUNTIF(Setup_Hierarchy!$J$78:$IV$78,"="&amp;$K328)&lt;&gt;0,$L328,0)</f>
        <v>0</v>
      </c>
      <c r="CI328" s="61">
        <f>IF(COUNTIF(Setup_Hierarchy!$J$79:$IV$79,"="&amp;$K328)&lt;&gt;0,$L328,0)</f>
        <v>0</v>
      </c>
      <c r="CJ328" s="61">
        <f>IF(COUNTIF(Setup_Hierarchy!$J$80:$IV$80,"="&amp;$K328)&lt;&gt;0,$L328,0)</f>
        <v>0</v>
      </c>
      <c r="CK328" s="61">
        <f>IF(COUNTIF(Setup_Hierarchy!$J$81:$IV$81,"="&amp;$K328)&lt;&gt;0,$L328,0)</f>
        <v>0</v>
      </c>
      <c r="CL328" s="61">
        <f>IF(COUNTIF(Setup_Hierarchy!$J$82:$IV$82,"="&amp;$K328)&lt;&gt;0,$L328,0)</f>
        <v>0</v>
      </c>
      <c r="CM328" s="61">
        <f>IF(COUNTIF(Setup_Hierarchy!$J$83:$IV$83,"="&amp;$K328)&lt;&gt;0,$L328,0)</f>
        <v>0</v>
      </c>
      <c r="CN328" s="61">
        <f>IF(COUNTIF(Setup_Hierarchy!$J$84:$IV$84,"="&amp;$K328)&lt;&gt;0,$L328,0)</f>
        <v>0</v>
      </c>
      <c r="CO328" s="61">
        <f>IF(COUNTIF(Setup_Hierarchy!$J$85:$IV$85,"="&amp;$K328)&lt;&gt;0,$L328,0)</f>
        <v>0</v>
      </c>
      <c r="CP328" s="61">
        <f>IF(COUNTIF(Setup_Hierarchy!$J$86:$IV$86,"="&amp;$K328)&lt;&gt;0,$L328,0)</f>
        <v>0</v>
      </c>
      <c r="CQ328" s="61">
        <f>IF(COUNTIF(Setup_Hierarchy!$J$87:$IV$87,"="&amp;$K328)&lt;&gt;0,$L328,0)</f>
        <v>0</v>
      </c>
      <c r="CR328" s="61">
        <f>IF(COUNTIF(Setup_Hierarchy!$J$88:$IV$88,"="&amp;$K328)&lt;&gt;0,$L328,0)</f>
        <v>0</v>
      </c>
      <c r="CS328" s="61">
        <f>IF(COUNTIF(Setup_Hierarchy!$J$89:$IV$89,"="&amp;$K328)&lt;&gt;0,$L328,0)</f>
        <v>0</v>
      </c>
      <c r="CT328" s="61">
        <f>IF(COUNTIF(Setup_Hierarchy!$J$90:$IV$90,"="&amp;$K328)&lt;&gt;0,$L328,0)</f>
        <v>0</v>
      </c>
      <c r="CU328" s="61">
        <f>IF(COUNTIF(Setup_Hierarchy!$J$91:$IV$91,"="&amp;$K328)&lt;&gt;0,$L328,0)</f>
        <v>0</v>
      </c>
      <c r="CV328" s="61">
        <f>IF(COUNTIF(Setup_Hierarchy!$J$92:$IV$92,"="&amp;$K328)&lt;&gt;0,$L328,0)</f>
        <v>0</v>
      </c>
      <c r="CW328" s="61">
        <f>IF(COUNTIF(Setup_Hierarchy!$J$93:$IV$93,"="&amp;$K328)&lt;&gt;0,$L328,0)</f>
        <v>0</v>
      </c>
      <c r="CX328" s="61">
        <f>IF(COUNTIF(Setup_Hierarchy!$J$94:$IV$94,"="&amp;$K328)&lt;&gt;0,$L328,0)</f>
        <v>0</v>
      </c>
      <c r="CY328" s="61">
        <f>IF(COUNTIF(Setup_Hierarchy!$J$95:$IV$95,"="&amp;$K328)&lt;&gt;0,$L328,0)</f>
        <v>0</v>
      </c>
      <c r="CZ328" s="61">
        <f>IF(COUNTIF(Setup_Hierarchy!$J$96:$IV$96,"="&amp;$K328)&lt;&gt;0,$L328,0)</f>
        <v>0</v>
      </c>
      <c r="DA328" s="61">
        <f>IF(COUNTIF(Setup_Hierarchy!$J$97:$IV$97,"="&amp;$K328)&lt;&gt;0,$L328,0)</f>
        <v>0</v>
      </c>
      <c r="DB328" s="61">
        <f>IF(COUNTIF(Setup_Hierarchy!$J$98:$IV$98,"="&amp;$K328)&lt;&gt;0,$L328,0)</f>
        <v>0</v>
      </c>
      <c r="DC328" s="61">
        <f>IF(COUNTIF(Setup_Hierarchy!$J$99:$IV$99,"="&amp;$K328)&lt;&gt;0,$L328,0)</f>
        <v>0</v>
      </c>
      <c r="DD328" s="61">
        <f>IF(COUNTIF(Setup_Hierarchy!$J$100:$IV$100,"="&amp;$K328)&lt;&gt;0,$L328,0)</f>
        <v>0</v>
      </c>
      <c r="DE328" s="61">
        <f>IF(COUNTIF(Setup_Hierarchy!$J$101:$IV$101,"="&amp;$K328)&lt;&gt;0,$L328,0)</f>
        <v>0</v>
      </c>
      <c r="DF328" s="61">
        <f>IF(COUNTIF(Setup_Hierarchy!$J$102:$IV$102,"="&amp;$K328)&lt;&gt;0,$L328,0)</f>
        <v>0</v>
      </c>
      <c r="DG328" s="61">
        <f>IF(COUNTIF(Setup_Hierarchy!$J$103:$IV$103,"="&amp;$K328)&lt;&gt;0,$L328,0)</f>
        <v>0</v>
      </c>
      <c r="DH328" s="61">
        <f>IF(COUNTIF(Setup_Hierarchy!$J$104:$IV$104,"="&amp;$K328)&lt;&gt;0,$L328,0)</f>
        <v>0</v>
      </c>
      <c r="DI328" s="61">
        <f>IF(COUNTIF(Setup_Hierarchy!$J$105:$IV$105,"="&amp;$K328)&lt;&gt;0,$L328,0)</f>
        <v>0</v>
      </c>
      <c r="DJ328" s="61">
        <f>IF(COUNTIF(Setup_Hierarchy!$J$106:$IV$106,"="&amp;$K328)&lt;&gt;0,$L328,0)</f>
        <v>0</v>
      </c>
      <c r="DK328" s="61">
        <f>IF(COUNTIF(Setup_Hierarchy!$J$107:$IV$107,"="&amp;$K328)&lt;&gt;0,$L328,0)</f>
        <v>0</v>
      </c>
      <c r="DL328" s="61">
        <f>IF(COUNTIF(Setup_Hierarchy!$J$108:$IV$108,"="&amp;$K328)&lt;&gt;0,$L328,0)</f>
        <v>0</v>
      </c>
      <c r="DM328" s="61">
        <f>IF(COUNTIF(Setup_Hierarchy!$J$109:$IV$109,"="&amp;$K328)&lt;&gt;0,$L328,0)</f>
        <v>0</v>
      </c>
      <c r="DN328" s="61">
        <f>IF(COUNTIF(Setup_Hierarchy!$J$110:$IV$110,"="&amp;$K328)&lt;&gt;0,$L328,0)</f>
        <v>0</v>
      </c>
      <c r="DO328" s="61">
        <f>IF(COUNTIF(Setup_Hierarchy!$J$111:$IV$111,"="&amp;$K328)&lt;&gt;0,$L328,0)</f>
        <v>0</v>
      </c>
      <c r="DP328" s="61">
        <f>IF(COUNTIF(Setup_Hierarchy!$J$112:$IV$112,"="&amp;$K328)&lt;&gt;0,$L328,0)</f>
        <v>0</v>
      </c>
      <c r="DQ328" s="61">
        <f>IF(COUNTIF(Setup_Hierarchy!$J$113:$IV$113,"="&amp;$K328)&lt;&gt;0,$L328,0)</f>
        <v>0</v>
      </c>
      <c r="DR328" s="61">
        <f>IF(COUNTIF(Setup_Hierarchy!$J$114:$IV$114,"="&amp;$K328)&lt;&gt;0,$L328,0)</f>
        <v>0</v>
      </c>
      <c r="DS328" s="61">
        <f>IF(COUNTIF(Setup_Hierarchy!$J$115:$IV$115,"="&amp;$K328)&lt;&gt;0,$L328,0)</f>
        <v>0</v>
      </c>
      <c r="DT328" s="61">
        <f>IF(COUNTIF(Setup_Hierarchy!$J$116:$IV$116,"="&amp;$K328)&lt;&gt;0,$L328,0)</f>
        <v>0</v>
      </c>
    </row>
    <row r="329" spans="2:124" x14ac:dyDescent="0.2">
      <c r="B329" t="s">
        <v>43</v>
      </c>
      <c r="C329">
        <v>436</v>
      </c>
      <c r="D329" t="s">
        <v>16</v>
      </c>
      <c r="E329" t="s">
        <v>369</v>
      </c>
      <c r="F329" t="s">
        <v>526</v>
      </c>
      <c r="G329" t="s">
        <v>523</v>
      </c>
      <c r="H329" t="s">
        <v>13</v>
      </c>
      <c r="I329">
        <v>0.460984</v>
      </c>
      <c r="J329">
        <v>0.32369500000000001</v>
      </c>
      <c r="K329">
        <v>699</v>
      </c>
      <c r="L329">
        <v>82.59</v>
      </c>
      <c r="M329" s="61">
        <f>IF(COUNTIF(Setup_Hierarchy!$J$5:$IV$5,"="&amp;$K329)&lt;&gt;0,$L329,0)</f>
        <v>82.59</v>
      </c>
      <c r="N329" s="61">
        <f>IF(COUNTIF(Setup_Hierarchy!$J$6:$IV$6,"="&amp;$K329)&lt;&gt;0,$L329,0)</f>
        <v>82.59</v>
      </c>
      <c r="O329" s="61">
        <f>IF(COUNTIF(Setup_Hierarchy!$J$7:$IV$7,"="&amp;$K329)&lt;&gt;0,$L329,0)</f>
        <v>82.59</v>
      </c>
      <c r="P329" s="61">
        <f>IF(COUNTIF(Setup_Hierarchy!$J$8:$IV$8,"="&amp;$K329)&lt;&gt;0,$L329,0)</f>
        <v>82.59</v>
      </c>
      <c r="Q329" s="61">
        <f>IF(COUNTIF(Setup_Hierarchy!$J$9:$IV$9,"="&amp;$K329)&lt;&gt;0,$L329,0)</f>
        <v>82.59</v>
      </c>
      <c r="R329" s="61">
        <f>IF(COUNTIF(Setup_Hierarchy!$J$10:$IV$10,"="&amp;$K329)&lt;&gt;0,$L329,0)</f>
        <v>0</v>
      </c>
      <c r="S329" s="61">
        <f>IF(COUNTIF(Setup_Hierarchy!$J$11:$IV$11,"="&amp;$K329)&lt;&gt;0,$L329,0)</f>
        <v>0</v>
      </c>
      <c r="T329" s="61">
        <f>IF(COUNTIF(Setup_Hierarchy!$J$12:$IV$12,"="&amp;$K329)&lt;&gt;0,$L329,0)</f>
        <v>0</v>
      </c>
      <c r="U329" s="61">
        <f>IF(COUNTIF(Setup_Hierarchy!$J$13:$IV$13,"="&amp;$K329)&lt;&gt;0,$L329,0)</f>
        <v>0</v>
      </c>
      <c r="V329" s="61">
        <f>IF(COUNTIF(Setup_Hierarchy!$J$14:$IV$14,"="&amp;$K329)&lt;&gt;0,$L329,0)</f>
        <v>0</v>
      </c>
      <c r="W329" s="61">
        <f>IF(COUNTIF(Setup_Hierarchy!$J$15:$IV$15,"="&amp;$K329)&lt;&gt;0,$L329,0)</f>
        <v>0</v>
      </c>
      <c r="X329" s="61">
        <f>IF(COUNTIF(Setup_Hierarchy!$J$16:$IV$16,"="&amp;$K329)&lt;&gt;0,$L329,0)</f>
        <v>0</v>
      </c>
      <c r="Y329" s="61">
        <f>IF(COUNTIF(Setup_Hierarchy!$J$17:$IV$17,"="&amp;$K329)&lt;&gt;0,$L329,0)</f>
        <v>0</v>
      </c>
      <c r="Z329" s="61">
        <f>IF(COUNTIF(Setup_Hierarchy!$J$18:$IV$18,"="&amp;$K329)&lt;&gt;0,$L329,0)</f>
        <v>82.59</v>
      </c>
      <c r="AA329" s="61">
        <f>IF(COUNTIF(Setup_Hierarchy!$J$19:$IV$19,"="&amp;$K329)&lt;&gt;0,$L329,0)</f>
        <v>0</v>
      </c>
      <c r="AB329" s="61">
        <f>IF(COUNTIF(Setup_Hierarchy!$J$20:$IV$20,"="&amp;$K329)&lt;&gt;0,$L329,0)</f>
        <v>82.59</v>
      </c>
      <c r="AC329" s="61">
        <f>IF(COUNTIF(Setup_Hierarchy!$J$21:$IV$21,"="&amp;$K329)&lt;&gt;0,$L329,0)</f>
        <v>0</v>
      </c>
      <c r="AD329" s="61">
        <f>IF(COUNTIF(Setup_Hierarchy!$J$22:$IV$22,"="&amp;$K329)&lt;&gt;0,$L329,0)</f>
        <v>0</v>
      </c>
      <c r="AE329" s="61">
        <f>IF(COUNTIF(Setup_Hierarchy!$J$23:$IV$23,"="&amp;$K329)&lt;&gt;0,$L329,0)</f>
        <v>0</v>
      </c>
      <c r="AF329" s="61">
        <f>IF(COUNTIF(Setup_Hierarchy!$J$24:$IV$24,"="&amp;$K329)&lt;&gt;0,$L329,0)</f>
        <v>0</v>
      </c>
      <c r="AG329" s="61">
        <f>IF(COUNTIF(Setup_Hierarchy!$J$25:$IV$25,"="&amp;$K329)&lt;&gt;0,$L329,0)</f>
        <v>0</v>
      </c>
      <c r="AH329" s="61">
        <f>IF(COUNTIF(Setup_Hierarchy!$J$26:$IV$26,"="&amp;$K329)&lt;&gt;0,$L329,0)</f>
        <v>0</v>
      </c>
      <c r="AI329" s="61">
        <f>IF(COUNTIF(Setup_Hierarchy!$J$27:$IV$27,"="&amp;$K329)&lt;&gt;0,$L329,0)</f>
        <v>0</v>
      </c>
      <c r="AJ329" s="61">
        <f>IF(COUNTIF(Setup_Hierarchy!$J$28:$IV$28,"="&amp;$K329)&lt;&gt;0,$L329,0)</f>
        <v>0</v>
      </c>
      <c r="AK329" s="61">
        <f>IF(COUNTIF(Setup_Hierarchy!$J$29:$IV$29,"="&amp;$K329)&lt;&gt;0,$L329,0)</f>
        <v>0</v>
      </c>
      <c r="AL329" s="61">
        <f>IF(COUNTIF(Setup_Hierarchy!$J$30:$IV$30,"="&amp;$K329)&lt;&gt;0,$L329,0)</f>
        <v>0</v>
      </c>
      <c r="AM329" s="61">
        <f>IF(COUNTIF(Setup_Hierarchy!$J$31:$IV$31,"="&amp;$K329)&lt;&gt;0,$L329,0)</f>
        <v>0</v>
      </c>
      <c r="AN329" s="61">
        <f>IF(COUNTIF(Setup_Hierarchy!$J$32:$IV$32,"="&amp;$K329)&lt;&gt;0,$L329,0)</f>
        <v>0</v>
      </c>
      <c r="AO329" s="61">
        <f>IF(COUNTIF(Setup_Hierarchy!$J$33:$IV$33,"="&amp;$K329)&lt;&gt;0,$L329,0)</f>
        <v>0</v>
      </c>
      <c r="AP329" s="61">
        <f>IF(COUNTIF(Setup_Hierarchy!$J$34:$IV$34,"="&amp;$K329)&lt;&gt;0,$L329,0)</f>
        <v>0</v>
      </c>
      <c r="AQ329" s="61">
        <f>IF(COUNTIF(Setup_Hierarchy!$J$35:$IV$35,"="&amp;$K329)&lt;&gt;0,$L329,0)</f>
        <v>0</v>
      </c>
      <c r="AR329" s="61">
        <f>IF(COUNTIF(Setup_Hierarchy!$J$36:$IV$36,"="&amp;$K329)&lt;&gt;0,$L329,0)</f>
        <v>0</v>
      </c>
      <c r="AS329" s="61">
        <f>IF(COUNTIF(Setup_Hierarchy!$J$37:$IV$37,"="&amp;$K329)&lt;&gt;0,$L329,0)</f>
        <v>0</v>
      </c>
      <c r="AT329" s="61">
        <f>IF(COUNTIF(Setup_Hierarchy!$J$38:$IV$38,"="&amp;$K329)&lt;&gt;0,$L329,0)</f>
        <v>0</v>
      </c>
      <c r="AU329" s="61">
        <f>IF(COUNTIF(Setup_Hierarchy!$J$39:$IV$39,"="&amp;$K329)&lt;&gt;0,$L329,0)</f>
        <v>0</v>
      </c>
      <c r="AV329" s="61">
        <f>IF(COUNTIF(Setup_Hierarchy!$J$40:$IV$40,"="&amp;$K329)&lt;&gt;0,$L329,0)</f>
        <v>0</v>
      </c>
      <c r="AW329" s="61">
        <f>IF(COUNTIF(Setup_Hierarchy!$J$41:$IV$41,"="&amp;$K329)&lt;&gt;0,$L329,0)</f>
        <v>0</v>
      </c>
      <c r="AX329" s="61">
        <f>IF(COUNTIF(Setup_Hierarchy!$J$42:$IV$42,"="&amp;$K329)&lt;&gt;0,$L329,0)</f>
        <v>0</v>
      </c>
      <c r="AY329" s="61">
        <f>IF(COUNTIF(Setup_Hierarchy!$J$43:$IV$43,"="&amp;$K329)&lt;&gt;0,$L329,0)</f>
        <v>0</v>
      </c>
      <c r="AZ329" s="61">
        <f>IF(COUNTIF(Setup_Hierarchy!$J$44:$IV$44,"="&amp;$K329)&lt;&gt;0,$L329,0)</f>
        <v>0</v>
      </c>
      <c r="BA329" s="61">
        <f>IF(COUNTIF(Setup_Hierarchy!$J$45:$IV$45,"="&amp;$K329)&lt;&gt;0,$L329,0)</f>
        <v>0</v>
      </c>
      <c r="BB329" s="61">
        <f>IF(COUNTIF(Setup_Hierarchy!$J$46:$IV$46,"="&amp;$K329)&lt;&gt;0,$L329,0)</f>
        <v>0</v>
      </c>
      <c r="BC329" s="61">
        <f>IF(COUNTIF(Setup_Hierarchy!$J$47:$IV$47,"="&amp;$K329)&lt;&gt;0,$L329,0)</f>
        <v>0</v>
      </c>
      <c r="BD329" s="61">
        <f>IF(COUNTIF(Setup_Hierarchy!$J$48:$IV$48,"="&amp;$K329)&lt;&gt;0,$L329,0)</f>
        <v>0</v>
      </c>
      <c r="BE329" s="61">
        <f>IF(COUNTIF(Setup_Hierarchy!$J$49:$IV$49,"="&amp;$K329)&lt;&gt;0,$L329,0)</f>
        <v>0</v>
      </c>
      <c r="BF329" s="61">
        <f>IF(COUNTIF(Setup_Hierarchy!$J$50:$IV$50,"="&amp;$K329)&lt;&gt;0,$L329,0)</f>
        <v>0</v>
      </c>
      <c r="BG329" s="61">
        <f>IF(COUNTIF(Setup_Hierarchy!$J$51:$IV$51,"="&amp;$K329)&lt;&gt;0,$L329,0)</f>
        <v>0</v>
      </c>
      <c r="BH329" s="61">
        <f>IF(COUNTIF(Setup_Hierarchy!$J$52:$IV$52,"="&amp;$K329)&lt;&gt;0,$L329,0)</f>
        <v>0</v>
      </c>
      <c r="BI329" s="61">
        <f>IF(COUNTIF(Setup_Hierarchy!$J$53:$IV$53,"="&amp;$K329)&lt;&gt;0,$L329,0)</f>
        <v>0</v>
      </c>
      <c r="BJ329" s="61">
        <f>IF(COUNTIF(Setup_Hierarchy!$J$54:$IV$54,"="&amp;$K329)&lt;&gt;0,$L329,0)</f>
        <v>0</v>
      </c>
      <c r="BK329" s="61">
        <f>IF(COUNTIF(Setup_Hierarchy!$J$55:$IV$55,"="&amp;$K329)&lt;&gt;0,$L329,0)</f>
        <v>0</v>
      </c>
      <c r="BL329" s="61">
        <f>IF(COUNTIF(Setup_Hierarchy!$J$56:$IV$56,"="&amp;$K329)&lt;&gt;0,$L329,0)</f>
        <v>0</v>
      </c>
      <c r="BM329" s="61">
        <f>IF(COUNTIF(Setup_Hierarchy!$J$57:$IV$57,"="&amp;$K329)&lt;&gt;0,$L329,0)</f>
        <v>0</v>
      </c>
      <c r="BN329" s="61">
        <f>IF(COUNTIF(Setup_Hierarchy!$J$58:$IV$58,"="&amp;$K329)&lt;&gt;0,$L329,0)</f>
        <v>0</v>
      </c>
      <c r="BO329" s="61">
        <f>IF(COUNTIF(Setup_Hierarchy!$J$59:$IV$59,"="&amp;$K329)&lt;&gt;0,$L329,0)</f>
        <v>0</v>
      </c>
      <c r="BP329" s="61">
        <f>IF(COUNTIF(Setup_Hierarchy!$J$60:$IV$60,"="&amp;$K329)&lt;&gt;0,$L329,0)</f>
        <v>0</v>
      </c>
      <c r="BQ329" s="61">
        <f>IF(COUNTIF(Setup_Hierarchy!$J$61:$IV$61,"="&amp;$K329)&lt;&gt;0,$L329,0)</f>
        <v>0</v>
      </c>
      <c r="BR329" s="61">
        <f>IF(COUNTIF(Setup_Hierarchy!$J$62:$IV$62,"="&amp;$K329)&lt;&gt;0,$L329,0)</f>
        <v>0</v>
      </c>
      <c r="BS329" s="61">
        <f>IF(COUNTIF(Setup_Hierarchy!$J$63:$IV$63,"="&amp;$K329)&lt;&gt;0,$L329,0)</f>
        <v>0</v>
      </c>
      <c r="BT329" s="61">
        <f>IF(COUNTIF(Setup_Hierarchy!$J$64:$IV$64,"="&amp;$K329)&lt;&gt;0,$L329,0)</f>
        <v>0</v>
      </c>
      <c r="BU329" s="61">
        <f>IF(COUNTIF(Setup_Hierarchy!$J$65:$IV$65,"="&amp;$K329)&lt;&gt;0,$L329,0)</f>
        <v>0</v>
      </c>
      <c r="BV329" s="61">
        <f>IF(COUNTIF(Setup_Hierarchy!$J$66:$IV$66,"="&amp;$K329)&lt;&gt;0,$L329,0)</f>
        <v>0</v>
      </c>
      <c r="BW329" s="61">
        <f>IF(COUNTIF(Setup_Hierarchy!$J$67:$IV$67,"="&amp;$K329)&lt;&gt;0,$L329,0)</f>
        <v>0</v>
      </c>
      <c r="BX329" s="61">
        <f>IF(COUNTIF(Setup_Hierarchy!$J$68:$IV$68,"="&amp;$K329)&lt;&gt;0,$L329,0)</f>
        <v>0</v>
      </c>
      <c r="BY329" s="61">
        <f>IF(COUNTIF(Setup_Hierarchy!$J$69:$IV$69,"="&amp;$K329)&lt;&gt;0,$L329,0)</f>
        <v>0</v>
      </c>
      <c r="BZ329" s="61">
        <f>IF(COUNTIF(Setup_Hierarchy!$J$70:$IV$70,"="&amp;$K329)&lt;&gt;0,$L329,0)</f>
        <v>0</v>
      </c>
      <c r="CA329" s="61">
        <f>IF(COUNTIF(Setup_Hierarchy!$J$71:$IV$71,"="&amp;$K329)&lt;&gt;0,$L329,0)</f>
        <v>0</v>
      </c>
      <c r="CB329" s="61">
        <f>IF(COUNTIF(Setup_Hierarchy!$J$72:$IV$72,"="&amp;$K329)&lt;&gt;0,$L329,0)</f>
        <v>0</v>
      </c>
      <c r="CC329" s="61">
        <f>IF(COUNTIF(Setup_Hierarchy!$J$73:$IV$73,"="&amp;$K329)&lt;&gt;0,$L329,0)</f>
        <v>0</v>
      </c>
      <c r="CD329" s="61">
        <f>IF(COUNTIF(Setup_Hierarchy!$J$74:$IV$74,"="&amp;$K329)&lt;&gt;0,$L329,0)</f>
        <v>0</v>
      </c>
      <c r="CE329" s="61">
        <f>IF(COUNTIF(Setup_Hierarchy!$J$75:$IV$75,"="&amp;$K329)&lt;&gt;0,$L329,0)</f>
        <v>0</v>
      </c>
      <c r="CF329" s="61">
        <f>IF(COUNTIF(Setup_Hierarchy!$J$76:$IV$76,"="&amp;$K329)&lt;&gt;0,$L329,0)</f>
        <v>0</v>
      </c>
      <c r="CG329" s="61">
        <f>IF(COUNTIF(Setup_Hierarchy!$J$77:$IV$77,"="&amp;$K329)&lt;&gt;0,$L329,0)</f>
        <v>0</v>
      </c>
      <c r="CH329" s="61">
        <f>IF(COUNTIF(Setup_Hierarchy!$J$78:$IV$78,"="&amp;$K329)&lt;&gt;0,$L329,0)</f>
        <v>0</v>
      </c>
      <c r="CI329" s="61">
        <f>IF(COUNTIF(Setup_Hierarchy!$J$79:$IV$79,"="&amp;$K329)&lt;&gt;0,$L329,0)</f>
        <v>0</v>
      </c>
      <c r="CJ329" s="61">
        <f>IF(COUNTIF(Setup_Hierarchy!$J$80:$IV$80,"="&amp;$K329)&lt;&gt;0,$L329,0)</f>
        <v>0</v>
      </c>
      <c r="CK329" s="61">
        <f>IF(COUNTIF(Setup_Hierarchy!$J$81:$IV$81,"="&amp;$K329)&lt;&gt;0,$L329,0)</f>
        <v>0</v>
      </c>
      <c r="CL329" s="61">
        <f>IF(COUNTIF(Setup_Hierarchy!$J$82:$IV$82,"="&amp;$K329)&lt;&gt;0,$L329,0)</f>
        <v>0</v>
      </c>
      <c r="CM329" s="61">
        <f>IF(COUNTIF(Setup_Hierarchy!$J$83:$IV$83,"="&amp;$K329)&lt;&gt;0,$L329,0)</f>
        <v>0</v>
      </c>
      <c r="CN329" s="61">
        <f>IF(COUNTIF(Setup_Hierarchy!$J$84:$IV$84,"="&amp;$K329)&lt;&gt;0,$L329,0)</f>
        <v>0</v>
      </c>
      <c r="CO329" s="61">
        <f>IF(COUNTIF(Setup_Hierarchy!$J$85:$IV$85,"="&amp;$K329)&lt;&gt;0,$L329,0)</f>
        <v>0</v>
      </c>
      <c r="CP329" s="61">
        <f>IF(COUNTIF(Setup_Hierarchy!$J$86:$IV$86,"="&amp;$K329)&lt;&gt;0,$L329,0)</f>
        <v>0</v>
      </c>
      <c r="CQ329" s="61">
        <f>IF(COUNTIF(Setup_Hierarchy!$J$87:$IV$87,"="&amp;$K329)&lt;&gt;0,$L329,0)</f>
        <v>0</v>
      </c>
      <c r="CR329" s="61">
        <f>IF(COUNTIF(Setup_Hierarchy!$J$88:$IV$88,"="&amp;$K329)&lt;&gt;0,$L329,0)</f>
        <v>0</v>
      </c>
      <c r="CS329" s="61">
        <f>IF(COUNTIF(Setup_Hierarchy!$J$89:$IV$89,"="&amp;$K329)&lt;&gt;0,$L329,0)</f>
        <v>0</v>
      </c>
      <c r="CT329" s="61">
        <f>IF(COUNTIF(Setup_Hierarchy!$J$90:$IV$90,"="&amp;$K329)&lt;&gt;0,$L329,0)</f>
        <v>0</v>
      </c>
      <c r="CU329" s="61">
        <f>IF(COUNTIF(Setup_Hierarchy!$J$91:$IV$91,"="&amp;$K329)&lt;&gt;0,$L329,0)</f>
        <v>0</v>
      </c>
      <c r="CV329" s="61">
        <f>IF(COUNTIF(Setup_Hierarchy!$J$92:$IV$92,"="&amp;$K329)&lt;&gt;0,$L329,0)</f>
        <v>0</v>
      </c>
      <c r="CW329" s="61">
        <f>IF(COUNTIF(Setup_Hierarchy!$J$93:$IV$93,"="&amp;$K329)&lt;&gt;0,$L329,0)</f>
        <v>0</v>
      </c>
      <c r="CX329" s="61">
        <f>IF(COUNTIF(Setup_Hierarchy!$J$94:$IV$94,"="&amp;$K329)&lt;&gt;0,$L329,0)</f>
        <v>0</v>
      </c>
      <c r="CY329" s="61">
        <f>IF(COUNTIF(Setup_Hierarchy!$J$95:$IV$95,"="&amp;$K329)&lt;&gt;0,$L329,0)</f>
        <v>0</v>
      </c>
      <c r="CZ329" s="61">
        <f>IF(COUNTIF(Setup_Hierarchy!$J$96:$IV$96,"="&amp;$K329)&lt;&gt;0,$L329,0)</f>
        <v>0</v>
      </c>
      <c r="DA329" s="61">
        <f>IF(COUNTIF(Setup_Hierarchy!$J$97:$IV$97,"="&amp;$K329)&lt;&gt;0,$L329,0)</f>
        <v>0</v>
      </c>
      <c r="DB329" s="61">
        <f>IF(COUNTIF(Setup_Hierarchy!$J$98:$IV$98,"="&amp;$K329)&lt;&gt;0,$L329,0)</f>
        <v>0</v>
      </c>
      <c r="DC329" s="61">
        <f>IF(COUNTIF(Setup_Hierarchy!$J$99:$IV$99,"="&amp;$K329)&lt;&gt;0,$L329,0)</f>
        <v>0</v>
      </c>
      <c r="DD329" s="61">
        <f>IF(COUNTIF(Setup_Hierarchy!$J$100:$IV$100,"="&amp;$K329)&lt;&gt;0,$L329,0)</f>
        <v>0</v>
      </c>
      <c r="DE329" s="61">
        <f>IF(COUNTIF(Setup_Hierarchy!$J$101:$IV$101,"="&amp;$K329)&lt;&gt;0,$L329,0)</f>
        <v>0</v>
      </c>
      <c r="DF329" s="61">
        <f>IF(COUNTIF(Setup_Hierarchy!$J$102:$IV$102,"="&amp;$K329)&lt;&gt;0,$L329,0)</f>
        <v>0</v>
      </c>
      <c r="DG329" s="61">
        <f>IF(COUNTIF(Setup_Hierarchy!$J$103:$IV$103,"="&amp;$K329)&lt;&gt;0,$L329,0)</f>
        <v>0</v>
      </c>
      <c r="DH329" s="61">
        <f>IF(COUNTIF(Setup_Hierarchy!$J$104:$IV$104,"="&amp;$K329)&lt;&gt;0,$L329,0)</f>
        <v>0</v>
      </c>
      <c r="DI329" s="61">
        <f>IF(COUNTIF(Setup_Hierarchy!$J$105:$IV$105,"="&amp;$K329)&lt;&gt;0,$L329,0)</f>
        <v>0</v>
      </c>
      <c r="DJ329" s="61">
        <f>IF(COUNTIF(Setup_Hierarchy!$J$106:$IV$106,"="&amp;$K329)&lt;&gt;0,$L329,0)</f>
        <v>0</v>
      </c>
      <c r="DK329" s="61">
        <f>IF(COUNTIF(Setup_Hierarchy!$J$107:$IV$107,"="&amp;$K329)&lt;&gt;0,$L329,0)</f>
        <v>0</v>
      </c>
      <c r="DL329" s="61">
        <f>IF(COUNTIF(Setup_Hierarchy!$J$108:$IV$108,"="&amp;$K329)&lt;&gt;0,$L329,0)</f>
        <v>0</v>
      </c>
      <c r="DM329" s="61">
        <f>IF(COUNTIF(Setup_Hierarchy!$J$109:$IV$109,"="&amp;$K329)&lt;&gt;0,$L329,0)</f>
        <v>0</v>
      </c>
      <c r="DN329" s="61">
        <f>IF(COUNTIF(Setup_Hierarchy!$J$110:$IV$110,"="&amp;$K329)&lt;&gt;0,$L329,0)</f>
        <v>0</v>
      </c>
      <c r="DO329" s="61">
        <f>IF(COUNTIF(Setup_Hierarchy!$J$111:$IV$111,"="&amp;$K329)&lt;&gt;0,$L329,0)</f>
        <v>0</v>
      </c>
      <c r="DP329" s="61">
        <f>IF(COUNTIF(Setup_Hierarchy!$J$112:$IV$112,"="&amp;$K329)&lt;&gt;0,$L329,0)</f>
        <v>0</v>
      </c>
      <c r="DQ329" s="61">
        <f>IF(COUNTIF(Setup_Hierarchy!$J$113:$IV$113,"="&amp;$K329)&lt;&gt;0,$L329,0)</f>
        <v>0</v>
      </c>
      <c r="DR329" s="61">
        <f>IF(COUNTIF(Setup_Hierarchy!$J$114:$IV$114,"="&amp;$K329)&lt;&gt;0,$L329,0)</f>
        <v>0</v>
      </c>
      <c r="DS329" s="61">
        <f>IF(COUNTIF(Setup_Hierarchy!$J$115:$IV$115,"="&amp;$K329)&lt;&gt;0,$L329,0)</f>
        <v>0</v>
      </c>
      <c r="DT329" s="61">
        <f>IF(COUNTIF(Setup_Hierarchy!$J$116:$IV$116,"="&amp;$K329)&lt;&gt;0,$L329,0)</f>
        <v>0</v>
      </c>
    </row>
    <row r="330" spans="2:124" x14ac:dyDescent="0.2">
      <c r="B330" t="s">
        <v>43</v>
      </c>
      <c r="C330">
        <v>436</v>
      </c>
      <c r="D330" t="s">
        <v>16</v>
      </c>
      <c r="E330" t="s">
        <v>369</v>
      </c>
      <c r="F330" t="s">
        <v>526</v>
      </c>
      <c r="G330" t="s">
        <v>523</v>
      </c>
      <c r="H330" t="s">
        <v>13</v>
      </c>
      <c r="I330">
        <v>0.460984</v>
      </c>
      <c r="J330">
        <v>0.32369500000000001</v>
      </c>
      <c r="K330">
        <v>704</v>
      </c>
      <c r="L330">
        <v>144.99</v>
      </c>
      <c r="M330" s="61">
        <f>IF(COUNTIF(Setup_Hierarchy!$J$5:$IV$5,"="&amp;$K330)&lt;&gt;0,$L330,0)</f>
        <v>144.99</v>
      </c>
      <c r="N330" s="61">
        <f>IF(COUNTIF(Setup_Hierarchy!$J$6:$IV$6,"="&amp;$K330)&lt;&gt;0,$L330,0)</f>
        <v>144.99</v>
      </c>
      <c r="O330" s="61">
        <f>IF(COUNTIF(Setup_Hierarchy!$J$7:$IV$7,"="&amp;$K330)&lt;&gt;0,$L330,0)</f>
        <v>144.99</v>
      </c>
      <c r="P330" s="61">
        <f>IF(COUNTIF(Setup_Hierarchy!$J$8:$IV$8,"="&amp;$K330)&lt;&gt;0,$L330,0)</f>
        <v>144.99</v>
      </c>
      <c r="Q330" s="61">
        <f>IF(COUNTIF(Setup_Hierarchy!$J$9:$IV$9,"="&amp;$K330)&lt;&gt;0,$L330,0)</f>
        <v>144.99</v>
      </c>
      <c r="R330" s="61">
        <f>IF(COUNTIF(Setup_Hierarchy!$J$10:$IV$10,"="&amp;$K330)&lt;&gt;0,$L330,0)</f>
        <v>0</v>
      </c>
      <c r="S330" s="61">
        <f>IF(COUNTIF(Setup_Hierarchy!$J$11:$IV$11,"="&amp;$K330)&lt;&gt;0,$L330,0)</f>
        <v>0</v>
      </c>
      <c r="T330" s="61">
        <f>IF(COUNTIF(Setup_Hierarchy!$J$12:$IV$12,"="&amp;$K330)&lt;&gt;0,$L330,0)</f>
        <v>0</v>
      </c>
      <c r="U330" s="61">
        <f>IF(COUNTIF(Setup_Hierarchy!$J$13:$IV$13,"="&amp;$K330)&lt;&gt;0,$L330,0)</f>
        <v>0</v>
      </c>
      <c r="V330" s="61">
        <f>IF(COUNTIF(Setup_Hierarchy!$J$14:$IV$14,"="&amp;$K330)&lt;&gt;0,$L330,0)</f>
        <v>0</v>
      </c>
      <c r="W330" s="61">
        <f>IF(COUNTIF(Setup_Hierarchy!$J$15:$IV$15,"="&amp;$K330)&lt;&gt;0,$L330,0)</f>
        <v>0</v>
      </c>
      <c r="X330" s="61">
        <f>IF(COUNTIF(Setup_Hierarchy!$J$16:$IV$16,"="&amp;$K330)&lt;&gt;0,$L330,0)</f>
        <v>0</v>
      </c>
      <c r="Y330" s="61">
        <f>IF(COUNTIF(Setup_Hierarchy!$J$17:$IV$17,"="&amp;$K330)&lt;&gt;0,$L330,0)</f>
        <v>0</v>
      </c>
      <c r="Z330" s="61">
        <f>IF(COUNTIF(Setup_Hierarchy!$J$18:$IV$18,"="&amp;$K330)&lt;&gt;0,$L330,0)</f>
        <v>0</v>
      </c>
      <c r="AA330" s="61">
        <f>IF(COUNTIF(Setup_Hierarchy!$J$19:$IV$19,"="&amp;$K330)&lt;&gt;0,$L330,0)</f>
        <v>0</v>
      </c>
      <c r="AB330" s="61">
        <f>IF(COUNTIF(Setup_Hierarchy!$J$20:$IV$20,"="&amp;$K330)&lt;&gt;0,$L330,0)</f>
        <v>0</v>
      </c>
      <c r="AC330" s="61">
        <f>IF(COUNTIF(Setup_Hierarchy!$J$21:$IV$21,"="&amp;$K330)&lt;&gt;0,$L330,0)</f>
        <v>144.99</v>
      </c>
      <c r="AD330" s="61">
        <f>IF(COUNTIF(Setup_Hierarchy!$J$22:$IV$22,"="&amp;$K330)&lt;&gt;0,$L330,0)</f>
        <v>0</v>
      </c>
      <c r="AE330" s="61">
        <f>IF(COUNTIF(Setup_Hierarchy!$J$23:$IV$23,"="&amp;$K330)&lt;&gt;0,$L330,0)</f>
        <v>144.99</v>
      </c>
      <c r="AF330" s="61">
        <f>IF(COUNTIF(Setup_Hierarchy!$J$24:$IV$24,"="&amp;$K330)&lt;&gt;0,$L330,0)</f>
        <v>0</v>
      </c>
      <c r="AG330" s="61">
        <f>IF(COUNTIF(Setup_Hierarchy!$J$25:$IV$25,"="&amp;$K330)&lt;&gt;0,$L330,0)</f>
        <v>0</v>
      </c>
      <c r="AH330" s="61">
        <f>IF(COUNTIF(Setup_Hierarchy!$J$26:$IV$26,"="&amp;$K330)&lt;&gt;0,$L330,0)</f>
        <v>0</v>
      </c>
      <c r="AI330" s="61">
        <f>IF(COUNTIF(Setup_Hierarchy!$J$27:$IV$27,"="&amp;$K330)&lt;&gt;0,$L330,0)</f>
        <v>0</v>
      </c>
      <c r="AJ330" s="61">
        <f>IF(COUNTIF(Setup_Hierarchy!$J$28:$IV$28,"="&amp;$K330)&lt;&gt;0,$L330,0)</f>
        <v>0</v>
      </c>
      <c r="AK330" s="61">
        <f>IF(COUNTIF(Setup_Hierarchy!$J$29:$IV$29,"="&amp;$K330)&lt;&gt;0,$L330,0)</f>
        <v>0</v>
      </c>
      <c r="AL330" s="61">
        <f>IF(COUNTIF(Setup_Hierarchy!$J$30:$IV$30,"="&amp;$K330)&lt;&gt;0,$L330,0)</f>
        <v>0</v>
      </c>
      <c r="AM330" s="61">
        <f>IF(COUNTIF(Setup_Hierarchy!$J$31:$IV$31,"="&amp;$K330)&lt;&gt;0,$L330,0)</f>
        <v>0</v>
      </c>
      <c r="AN330" s="61">
        <f>IF(COUNTIF(Setup_Hierarchy!$J$32:$IV$32,"="&amp;$K330)&lt;&gt;0,$L330,0)</f>
        <v>0</v>
      </c>
      <c r="AO330" s="61">
        <f>IF(COUNTIF(Setup_Hierarchy!$J$33:$IV$33,"="&amp;$K330)&lt;&gt;0,$L330,0)</f>
        <v>0</v>
      </c>
      <c r="AP330" s="61">
        <f>IF(COUNTIF(Setup_Hierarchy!$J$34:$IV$34,"="&amp;$K330)&lt;&gt;0,$L330,0)</f>
        <v>0</v>
      </c>
      <c r="AQ330" s="61">
        <f>IF(COUNTIF(Setup_Hierarchy!$J$35:$IV$35,"="&amp;$K330)&lt;&gt;0,$L330,0)</f>
        <v>0</v>
      </c>
      <c r="AR330" s="61">
        <f>IF(COUNTIF(Setup_Hierarchy!$J$36:$IV$36,"="&amp;$K330)&lt;&gt;0,$L330,0)</f>
        <v>0</v>
      </c>
      <c r="AS330" s="61">
        <f>IF(COUNTIF(Setup_Hierarchy!$J$37:$IV$37,"="&amp;$K330)&lt;&gt;0,$L330,0)</f>
        <v>0</v>
      </c>
      <c r="AT330" s="61">
        <f>IF(COUNTIF(Setup_Hierarchy!$J$38:$IV$38,"="&amp;$K330)&lt;&gt;0,$L330,0)</f>
        <v>0</v>
      </c>
      <c r="AU330" s="61">
        <f>IF(COUNTIF(Setup_Hierarchy!$J$39:$IV$39,"="&amp;$K330)&lt;&gt;0,$L330,0)</f>
        <v>0</v>
      </c>
      <c r="AV330" s="61">
        <f>IF(COUNTIF(Setup_Hierarchy!$J$40:$IV$40,"="&amp;$K330)&lt;&gt;0,$L330,0)</f>
        <v>0</v>
      </c>
      <c r="AW330" s="61">
        <f>IF(COUNTIF(Setup_Hierarchy!$J$41:$IV$41,"="&amp;$K330)&lt;&gt;0,$L330,0)</f>
        <v>0</v>
      </c>
      <c r="AX330" s="61">
        <f>IF(COUNTIF(Setup_Hierarchy!$J$42:$IV$42,"="&amp;$K330)&lt;&gt;0,$L330,0)</f>
        <v>0</v>
      </c>
      <c r="AY330" s="61">
        <f>IF(COUNTIF(Setup_Hierarchy!$J$43:$IV$43,"="&amp;$K330)&lt;&gt;0,$L330,0)</f>
        <v>0</v>
      </c>
      <c r="AZ330" s="61">
        <f>IF(COUNTIF(Setup_Hierarchy!$J$44:$IV$44,"="&amp;$K330)&lt;&gt;0,$L330,0)</f>
        <v>0</v>
      </c>
      <c r="BA330" s="61">
        <f>IF(COUNTIF(Setup_Hierarchy!$J$45:$IV$45,"="&amp;$K330)&lt;&gt;0,$L330,0)</f>
        <v>0</v>
      </c>
      <c r="BB330" s="61">
        <f>IF(COUNTIF(Setup_Hierarchy!$J$46:$IV$46,"="&amp;$K330)&lt;&gt;0,$L330,0)</f>
        <v>0</v>
      </c>
      <c r="BC330" s="61">
        <f>IF(COUNTIF(Setup_Hierarchy!$J$47:$IV$47,"="&amp;$K330)&lt;&gt;0,$L330,0)</f>
        <v>0</v>
      </c>
      <c r="BD330" s="61">
        <f>IF(COUNTIF(Setup_Hierarchy!$J$48:$IV$48,"="&amp;$K330)&lt;&gt;0,$L330,0)</f>
        <v>0</v>
      </c>
      <c r="BE330" s="61">
        <f>IF(COUNTIF(Setup_Hierarchy!$J$49:$IV$49,"="&amp;$K330)&lt;&gt;0,$L330,0)</f>
        <v>0</v>
      </c>
      <c r="BF330" s="61">
        <f>IF(COUNTIF(Setup_Hierarchy!$J$50:$IV$50,"="&amp;$K330)&lt;&gt;0,$L330,0)</f>
        <v>0</v>
      </c>
      <c r="BG330" s="61">
        <f>IF(COUNTIF(Setup_Hierarchy!$J$51:$IV$51,"="&amp;$K330)&lt;&gt;0,$L330,0)</f>
        <v>0</v>
      </c>
      <c r="BH330" s="61">
        <f>IF(COUNTIF(Setup_Hierarchy!$J$52:$IV$52,"="&amp;$K330)&lt;&gt;0,$L330,0)</f>
        <v>0</v>
      </c>
      <c r="BI330" s="61">
        <f>IF(COUNTIF(Setup_Hierarchy!$J$53:$IV$53,"="&amp;$K330)&lt;&gt;0,$L330,0)</f>
        <v>0</v>
      </c>
      <c r="BJ330" s="61">
        <f>IF(COUNTIF(Setup_Hierarchy!$J$54:$IV$54,"="&amp;$K330)&lt;&gt;0,$L330,0)</f>
        <v>0</v>
      </c>
      <c r="BK330" s="61">
        <f>IF(COUNTIF(Setup_Hierarchy!$J$55:$IV$55,"="&amp;$K330)&lt;&gt;0,$L330,0)</f>
        <v>0</v>
      </c>
      <c r="BL330" s="61">
        <f>IF(COUNTIF(Setup_Hierarchy!$J$56:$IV$56,"="&amp;$K330)&lt;&gt;0,$L330,0)</f>
        <v>0</v>
      </c>
      <c r="BM330" s="61">
        <f>IF(COUNTIF(Setup_Hierarchy!$J$57:$IV$57,"="&amp;$K330)&lt;&gt;0,$L330,0)</f>
        <v>0</v>
      </c>
      <c r="BN330" s="61">
        <f>IF(COUNTIF(Setup_Hierarchy!$J$58:$IV$58,"="&amp;$K330)&lt;&gt;0,$L330,0)</f>
        <v>0</v>
      </c>
      <c r="BO330" s="61">
        <f>IF(COUNTIF(Setup_Hierarchy!$J$59:$IV$59,"="&amp;$K330)&lt;&gt;0,$L330,0)</f>
        <v>0</v>
      </c>
      <c r="BP330" s="61">
        <f>IF(COUNTIF(Setup_Hierarchy!$J$60:$IV$60,"="&amp;$K330)&lt;&gt;0,$L330,0)</f>
        <v>0</v>
      </c>
      <c r="BQ330" s="61">
        <f>IF(COUNTIF(Setup_Hierarchy!$J$61:$IV$61,"="&amp;$K330)&lt;&gt;0,$L330,0)</f>
        <v>0</v>
      </c>
      <c r="BR330" s="61">
        <f>IF(COUNTIF(Setup_Hierarchy!$J$62:$IV$62,"="&amp;$K330)&lt;&gt;0,$L330,0)</f>
        <v>0</v>
      </c>
      <c r="BS330" s="61">
        <f>IF(COUNTIF(Setup_Hierarchy!$J$63:$IV$63,"="&amp;$K330)&lt;&gt;0,$L330,0)</f>
        <v>0</v>
      </c>
      <c r="BT330" s="61">
        <f>IF(COUNTIF(Setup_Hierarchy!$J$64:$IV$64,"="&amp;$K330)&lt;&gt;0,$L330,0)</f>
        <v>0</v>
      </c>
      <c r="BU330" s="61">
        <f>IF(COUNTIF(Setup_Hierarchy!$J$65:$IV$65,"="&amp;$K330)&lt;&gt;0,$L330,0)</f>
        <v>0</v>
      </c>
      <c r="BV330" s="61">
        <f>IF(COUNTIF(Setup_Hierarchy!$J$66:$IV$66,"="&amp;$K330)&lt;&gt;0,$L330,0)</f>
        <v>0</v>
      </c>
      <c r="BW330" s="61">
        <f>IF(COUNTIF(Setup_Hierarchy!$J$67:$IV$67,"="&amp;$K330)&lt;&gt;0,$L330,0)</f>
        <v>0</v>
      </c>
      <c r="BX330" s="61">
        <f>IF(COUNTIF(Setup_Hierarchy!$J$68:$IV$68,"="&amp;$K330)&lt;&gt;0,$L330,0)</f>
        <v>0</v>
      </c>
      <c r="BY330" s="61">
        <f>IF(COUNTIF(Setup_Hierarchy!$J$69:$IV$69,"="&amp;$K330)&lt;&gt;0,$L330,0)</f>
        <v>0</v>
      </c>
      <c r="BZ330" s="61">
        <f>IF(COUNTIF(Setup_Hierarchy!$J$70:$IV$70,"="&amp;$K330)&lt;&gt;0,$L330,0)</f>
        <v>0</v>
      </c>
      <c r="CA330" s="61">
        <f>IF(COUNTIF(Setup_Hierarchy!$J$71:$IV$71,"="&amp;$K330)&lt;&gt;0,$L330,0)</f>
        <v>0</v>
      </c>
      <c r="CB330" s="61">
        <f>IF(COUNTIF(Setup_Hierarchy!$J$72:$IV$72,"="&amp;$K330)&lt;&gt;0,$L330,0)</f>
        <v>0</v>
      </c>
      <c r="CC330" s="61">
        <f>IF(COUNTIF(Setup_Hierarchy!$J$73:$IV$73,"="&amp;$K330)&lt;&gt;0,$L330,0)</f>
        <v>0</v>
      </c>
      <c r="CD330" s="61">
        <f>IF(COUNTIF(Setup_Hierarchy!$J$74:$IV$74,"="&amp;$K330)&lt;&gt;0,$L330,0)</f>
        <v>0</v>
      </c>
      <c r="CE330" s="61">
        <f>IF(COUNTIF(Setup_Hierarchy!$J$75:$IV$75,"="&amp;$K330)&lt;&gt;0,$L330,0)</f>
        <v>0</v>
      </c>
      <c r="CF330" s="61">
        <f>IF(COUNTIF(Setup_Hierarchy!$J$76:$IV$76,"="&amp;$K330)&lt;&gt;0,$L330,0)</f>
        <v>0</v>
      </c>
      <c r="CG330" s="61">
        <f>IF(COUNTIF(Setup_Hierarchy!$J$77:$IV$77,"="&amp;$K330)&lt;&gt;0,$L330,0)</f>
        <v>0</v>
      </c>
      <c r="CH330" s="61">
        <f>IF(COUNTIF(Setup_Hierarchy!$J$78:$IV$78,"="&amp;$K330)&lt;&gt;0,$L330,0)</f>
        <v>0</v>
      </c>
      <c r="CI330" s="61">
        <f>IF(COUNTIF(Setup_Hierarchy!$J$79:$IV$79,"="&amp;$K330)&lt;&gt;0,$L330,0)</f>
        <v>0</v>
      </c>
      <c r="CJ330" s="61">
        <f>IF(COUNTIF(Setup_Hierarchy!$J$80:$IV$80,"="&amp;$K330)&lt;&gt;0,$L330,0)</f>
        <v>0</v>
      </c>
      <c r="CK330" s="61">
        <f>IF(COUNTIF(Setup_Hierarchy!$J$81:$IV$81,"="&amp;$K330)&lt;&gt;0,$L330,0)</f>
        <v>0</v>
      </c>
      <c r="CL330" s="61">
        <f>IF(COUNTIF(Setup_Hierarchy!$J$82:$IV$82,"="&amp;$K330)&lt;&gt;0,$L330,0)</f>
        <v>0</v>
      </c>
      <c r="CM330" s="61">
        <f>IF(COUNTIF(Setup_Hierarchy!$J$83:$IV$83,"="&amp;$K330)&lt;&gt;0,$L330,0)</f>
        <v>0</v>
      </c>
      <c r="CN330" s="61">
        <f>IF(COUNTIF(Setup_Hierarchy!$J$84:$IV$84,"="&amp;$K330)&lt;&gt;0,$L330,0)</f>
        <v>0</v>
      </c>
      <c r="CO330" s="61">
        <f>IF(COUNTIF(Setup_Hierarchy!$J$85:$IV$85,"="&amp;$K330)&lt;&gt;0,$L330,0)</f>
        <v>0</v>
      </c>
      <c r="CP330" s="61">
        <f>IF(COUNTIF(Setup_Hierarchy!$J$86:$IV$86,"="&amp;$K330)&lt;&gt;0,$L330,0)</f>
        <v>0</v>
      </c>
      <c r="CQ330" s="61">
        <f>IF(COUNTIF(Setup_Hierarchy!$J$87:$IV$87,"="&amp;$K330)&lt;&gt;0,$L330,0)</f>
        <v>0</v>
      </c>
      <c r="CR330" s="61">
        <f>IF(COUNTIF(Setup_Hierarchy!$J$88:$IV$88,"="&amp;$K330)&lt;&gt;0,$L330,0)</f>
        <v>0</v>
      </c>
      <c r="CS330" s="61">
        <f>IF(COUNTIF(Setup_Hierarchy!$J$89:$IV$89,"="&amp;$K330)&lt;&gt;0,$L330,0)</f>
        <v>0</v>
      </c>
      <c r="CT330" s="61">
        <f>IF(COUNTIF(Setup_Hierarchy!$J$90:$IV$90,"="&amp;$K330)&lt;&gt;0,$L330,0)</f>
        <v>0</v>
      </c>
      <c r="CU330" s="61">
        <f>IF(COUNTIF(Setup_Hierarchy!$J$91:$IV$91,"="&amp;$K330)&lt;&gt;0,$L330,0)</f>
        <v>0</v>
      </c>
      <c r="CV330" s="61">
        <f>IF(COUNTIF(Setup_Hierarchy!$J$92:$IV$92,"="&amp;$K330)&lt;&gt;0,$L330,0)</f>
        <v>0</v>
      </c>
      <c r="CW330" s="61">
        <f>IF(COUNTIF(Setup_Hierarchy!$J$93:$IV$93,"="&amp;$K330)&lt;&gt;0,$L330,0)</f>
        <v>0</v>
      </c>
      <c r="CX330" s="61">
        <f>IF(COUNTIF(Setup_Hierarchy!$J$94:$IV$94,"="&amp;$K330)&lt;&gt;0,$L330,0)</f>
        <v>0</v>
      </c>
      <c r="CY330" s="61">
        <f>IF(COUNTIF(Setup_Hierarchy!$J$95:$IV$95,"="&amp;$K330)&lt;&gt;0,$L330,0)</f>
        <v>0</v>
      </c>
      <c r="CZ330" s="61">
        <f>IF(COUNTIF(Setup_Hierarchy!$J$96:$IV$96,"="&amp;$K330)&lt;&gt;0,$L330,0)</f>
        <v>0</v>
      </c>
      <c r="DA330" s="61">
        <f>IF(COUNTIF(Setup_Hierarchy!$J$97:$IV$97,"="&amp;$K330)&lt;&gt;0,$L330,0)</f>
        <v>0</v>
      </c>
      <c r="DB330" s="61">
        <f>IF(COUNTIF(Setup_Hierarchy!$J$98:$IV$98,"="&amp;$K330)&lt;&gt;0,$L330,0)</f>
        <v>0</v>
      </c>
      <c r="DC330" s="61">
        <f>IF(COUNTIF(Setup_Hierarchy!$J$99:$IV$99,"="&amp;$K330)&lt;&gt;0,$L330,0)</f>
        <v>0</v>
      </c>
      <c r="DD330" s="61">
        <f>IF(COUNTIF(Setup_Hierarchy!$J$100:$IV$100,"="&amp;$K330)&lt;&gt;0,$L330,0)</f>
        <v>0</v>
      </c>
      <c r="DE330" s="61">
        <f>IF(COUNTIF(Setup_Hierarchy!$J$101:$IV$101,"="&amp;$K330)&lt;&gt;0,$L330,0)</f>
        <v>0</v>
      </c>
      <c r="DF330" s="61">
        <f>IF(COUNTIF(Setup_Hierarchy!$J$102:$IV$102,"="&amp;$K330)&lt;&gt;0,$L330,0)</f>
        <v>0</v>
      </c>
      <c r="DG330" s="61">
        <f>IF(COUNTIF(Setup_Hierarchy!$J$103:$IV$103,"="&amp;$K330)&lt;&gt;0,$L330,0)</f>
        <v>0</v>
      </c>
      <c r="DH330" s="61">
        <f>IF(COUNTIF(Setup_Hierarchy!$J$104:$IV$104,"="&amp;$K330)&lt;&gt;0,$L330,0)</f>
        <v>0</v>
      </c>
      <c r="DI330" s="61">
        <f>IF(COUNTIF(Setup_Hierarchy!$J$105:$IV$105,"="&amp;$K330)&lt;&gt;0,$L330,0)</f>
        <v>0</v>
      </c>
      <c r="DJ330" s="61">
        <f>IF(COUNTIF(Setup_Hierarchy!$J$106:$IV$106,"="&amp;$K330)&lt;&gt;0,$L330,0)</f>
        <v>0</v>
      </c>
      <c r="DK330" s="61">
        <f>IF(COUNTIF(Setup_Hierarchy!$J$107:$IV$107,"="&amp;$K330)&lt;&gt;0,$L330,0)</f>
        <v>0</v>
      </c>
      <c r="DL330" s="61">
        <f>IF(COUNTIF(Setup_Hierarchy!$J$108:$IV$108,"="&amp;$K330)&lt;&gt;0,$L330,0)</f>
        <v>0</v>
      </c>
      <c r="DM330" s="61">
        <f>IF(COUNTIF(Setup_Hierarchy!$J$109:$IV$109,"="&amp;$K330)&lt;&gt;0,$L330,0)</f>
        <v>0</v>
      </c>
      <c r="DN330" s="61">
        <f>IF(COUNTIF(Setup_Hierarchy!$J$110:$IV$110,"="&amp;$K330)&lt;&gt;0,$L330,0)</f>
        <v>0</v>
      </c>
      <c r="DO330" s="61">
        <f>IF(COUNTIF(Setup_Hierarchy!$J$111:$IV$111,"="&amp;$K330)&lt;&gt;0,$L330,0)</f>
        <v>0</v>
      </c>
      <c r="DP330" s="61">
        <f>IF(COUNTIF(Setup_Hierarchy!$J$112:$IV$112,"="&amp;$K330)&lt;&gt;0,$L330,0)</f>
        <v>0</v>
      </c>
      <c r="DQ330" s="61">
        <f>IF(COUNTIF(Setup_Hierarchy!$J$113:$IV$113,"="&amp;$K330)&lt;&gt;0,$L330,0)</f>
        <v>0</v>
      </c>
      <c r="DR330" s="61">
        <f>IF(COUNTIF(Setup_Hierarchy!$J$114:$IV$114,"="&amp;$K330)&lt;&gt;0,$L330,0)</f>
        <v>0</v>
      </c>
      <c r="DS330" s="61">
        <f>IF(COUNTIF(Setup_Hierarchy!$J$115:$IV$115,"="&amp;$K330)&lt;&gt;0,$L330,0)</f>
        <v>0</v>
      </c>
      <c r="DT330" s="61">
        <f>IF(COUNTIF(Setup_Hierarchy!$J$116:$IV$116,"="&amp;$K330)&lt;&gt;0,$L330,0)</f>
        <v>0</v>
      </c>
    </row>
    <row r="331" spans="2:124" x14ac:dyDescent="0.2">
      <c r="B331" t="s">
        <v>43</v>
      </c>
      <c r="C331">
        <v>436</v>
      </c>
      <c r="D331" t="s">
        <v>16</v>
      </c>
      <c r="E331" t="s">
        <v>369</v>
      </c>
      <c r="F331" t="s">
        <v>526</v>
      </c>
      <c r="G331" t="s">
        <v>523</v>
      </c>
      <c r="H331" t="s">
        <v>13</v>
      </c>
      <c r="I331">
        <v>0.460984</v>
      </c>
      <c r="J331">
        <v>0.32369500000000001</v>
      </c>
      <c r="K331">
        <v>729</v>
      </c>
      <c r="L331">
        <v>2.69</v>
      </c>
      <c r="M331" s="61">
        <f>IF(COUNTIF(Setup_Hierarchy!$J$5:$IV$5,"="&amp;$K331)&lt;&gt;0,$L331,0)</f>
        <v>2.69</v>
      </c>
      <c r="N331" s="61">
        <f>IF(COUNTIF(Setup_Hierarchy!$J$6:$IV$6,"="&amp;$K331)&lt;&gt;0,$L331,0)</f>
        <v>2.69</v>
      </c>
      <c r="O331" s="61">
        <f>IF(COUNTIF(Setup_Hierarchy!$J$7:$IV$7,"="&amp;$K331)&lt;&gt;0,$L331,0)</f>
        <v>2.69</v>
      </c>
      <c r="P331" s="61">
        <f>IF(COUNTIF(Setup_Hierarchy!$J$8:$IV$8,"="&amp;$K331)&lt;&gt;0,$L331,0)</f>
        <v>2.69</v>
      </c>
      <c r="Q331" s="61">
        <f>IF(COUNTIF(Setup_Hierarchy!$J$9:$IV$9,"="&amp;$K331)&lt;&gt;0,$L331,0)</f>
        <v>0</v>
      </c>
      <c r="R331" s="61">
        <f>IF(COUNTIF(Setup_Hierarchy!$J$10:$IV$10,"="&amp;$K331)&lt;&gt;0,$L331,0)</f>
        <v>0</v>
      </c>
      <c r="S331" s="61">
        <f>IF(COUNTIF(Setup_Hierarchy!$J$11:$IV$11,"="&amp;$K331)&lt;&gt;0,$L331,0)</f>
        <v>0</v>
      </c>
      <c r="T331" s="61">
        <f>IF(COUNTIF(Setup_Hierarchy!$J$12:$IV$12,"="&amp;$K331)&lt;&gt;0,$L331,0)</f>
        <v>0</v>
      </c>
      <c r="U331" s="61">
        <f>IF(COUNTIF(Setup_Hierarchy!$J$13:$IV$13,"="&amp;$K331)&lt;&gt;0,$L331,0)</f>
        <v>0</v>
      </c>
      <c r="V331" s="61">
        <f>IF(COUNTIF(Setup_Hierarchy!$J$14:$IV$14,"="&amp;$K331)&lt;&gt;0,$L331,0)</f>
        <v>0</v>
      </c>
      <c r="W331" s="61">
        <f>IF(COUNTIF(Setup_Hierarchy!$J$15:$IV$15,"="&amp;$K331)&lt;&gt;0,$L331,0)</f>
        <v>0</v>
      </c>
      <c r="X331" s="61">
        <f>IF(COUNTIF(Setup_Hierarchy!$J$16:$IV$16,"="&amp;$K331)&lt;&gt;0,$L331,0)</f>
        <v>0</v>
      </c>
      <c r="Y331" s="61">
        <f>IF(COUNTIF(Setup_Hierarchy!$J$17:$IV$17,"="&amp;$K331)&lt;&gt;0,$L331,0)</f>
        <v>0</v>
      </c>
      <c r="Z331" s="61">
        <f>IF(COUNTIF(Setup_Hierarchy!$J$18:$IV$18,"="&amp;$K331)&lt;&gt;0,$L331,0)</f>
        <v>0</v>
      </c>
      <c r="AA331" s="61">
        <f>IF(COUNTIF(Setup_Hierarchy!$J$19:$IV$19,"="&amp;$K331)&lt;&gt;0,$L331,0)</f>
        <v>0</v>
      </c>
      <c r="AB331" s="61">
        <f>IF(COUNTIF(Setup_Hierarchy!$J$20:$IV$20,"="&amp;$K331)&lt;&gt;0,$L331,0)</f>
        <v>0</v>
      </c>
      <c r="AC331" s="61">
        <f>IF(COUNTIF(Setup_Hierarchy!$J$21:$IV$21,"="&amp;$K331)&lt;&gt;0,$L331,0)</f>
        <v>0</v>
      </c>
      <c r="AD331" s="61">
        <f>IF(COUNTIF(Setup_Hierarchy!$J$22:$IV$22,"="&amp;$K331)&lt;&gt;0,$L331,0)</f>
        <v>0</v>
      </c>
      <c r="AE331" s="61">
        <f>IF(COUNTIF(Setup_Hierarchy!$J$23:$IV$23,"="&amp;$K331)&lt;&gt;0,$L331,0)</f>
        <v>0</v>
      </c>
      <c r="AF331" s="61">
        <f>IF(COUNTIF(Setup_Hierarchy!$J$24:$IV$24,"="&amp;$K331)&lt;&gt;0,$L331,0)</f>
        <v>0</v>
      </c>
      <c r="AG331" s="61">
        <f>IF(COUNTIF(Setup_Hierarchy!$J$25:$IV$25,"="&amp;$K331)&lt;&gt;0,$L331,0)</f>
        <v>0</v>
      </c>
      <c r="AH331" s="61">
        <f>IF(COUNTIF(Setup_Hierarchy!$J$26:$IV$26,"="&amp;$K331)&lt;&gt;0,$L331,0)</f>
        <v>0</v>
      </c>
      <c r="AI331" s="61">
        <f>IF(COUNTIF(Setup_Hierarchy!$J$27:$IV$27,"="&amp;$K331)&lt;&gt;0,$L331,0)</f>
        <v>0</v>
      </c>
      <c r="AJ331" s="61">
        <f>IF(COUNTIF(Setup_Hierarchy!$J$28:$IV$28,"="&amp;$K331)&lt;&gt;0,$L331,0)</f>
        <v>0</v>
      </c>
      <c r="AK331" s="61">
        <f>IF(COUNTIF(Setup_Hierarchy!$J$29:$IV$29,"="&amp;$K331)&lt;&gt;0,$L331,0)</f>
        <v>0</v>
      </c>
      <c r="AL331" s="61">
        <f>IF(COUNTIF(Setup_Hierarchy!$J$30:$IV$30,"="&amp;$K331)&lt;&gt;0,$L331,0)</f>
        <v>0</v>
      </c>
      <c r="AM331" s="61">
        <f>IF(COUNTIF(Setup_Hierarchy!$J$31:$IV$31,"="&amp;$K331)&lt;&gt;0,$L331,0)</f>
        <v>0</v>
      </c>
      <c r="AN331" s="61">
        <f>IF(COUNTIF(Setup_Hierarchy!$J$32:$IV$32,"="&amp;$K331)&lt;&gt;0,$L331,0)</f>
        <v>0</v>
      </c>
      <c r="AO331" s="61">
        <f>IF(COUNTIF(Setup_Hierarchy!$J$33:$IV$33,"="&amp;$K331)&lt;&gt;0,$L331,0)</f>
        <v>0</v>
      </c>
      <c r="AP331" s="61">
        <f>IF(COUNTIF(Setup_Hierarchy!$J$34:$IV$34,"="&amp;$K331)&lt;&gt;0,$L331,0)</f>
        <v>0</v>
      </c>
      <c r="AQ331" s="61">
        <f>IF(COUNTIF(Setup_Hierarchy!$J$35:$IV$35,"="&amp;$K331)&lt;&gt;0,$L331,0)</f>
        <v>0</v>
      </c>
      <c r="AR331" s="61">
        <f>IF(COUNTIF(Setup_Hierarchy!$J$36:$IV$36,"="&amp;$K331)&lt;&gt;0,$L331,0)</f>
        <v>0</v>
      </c>
      <c r="AS331" s="61">
        <f>IF(COUNTIF(Setup_Hierarchy!$J$37:$IV$37,"="&amp;$K331)&lt;&gt;0,$L331,0)</f>
        <v>0</v>
      </c>
      <c r="AT331" s="61">
        <f>IF(COUNTIF(Setup_Hierarchy!$J$38:$IV$38,"="&amp;$K331)&lt;&gt;0,$L331,0)</f>
        <v>0</v>
      </c>
      <c r="AU331" s="61">
        <f>IF(COUNTIF(Setup_Hierarchy!$J$39:$IV$39,"="&amp;$K331)&lt;&gt;0,$L331,0)</f>
        <v>2.69</v>
      </c>
      <c r="AV331" s="61">
        <f>IF(COUNTIF(Setup_Hierarchy!$J$40:$IV$40,"="&amp;$K331)&lt;&gt;0,$L331,0)</f>
        <v>0</v>
      </c>
      <c r="AW331" s="61">
        <f>IF(COUNTIF(Setup_Hierarchy!$J$41:$IV$41,"="&amp;$K331)&lt;&gt;0,$L331,0)</f>
        <v>0</v>
      </c>
      <c r="AX331" s="61">
        <f>IF(COUNTIF(Setup_Hierarchy!$J$42:$IV$42,"="&amp;$K331)&lt;&gt;0,$L331,0)</f>
        <v>0</v>
      </c>
      <c r="AY331" s="61">
        <f>IF(COUNTIF(Setup_Hierarchy!$J$43:$IV$43,"="&amp;$K331)&lt;&gt;0,$L331,0)</f>
        <v>0</v>
      </c>
      <c r="AZ331" s="61">
        <f>IF(COUNTIF(Setup_Hierarchy!$J$44:$IV$44,"="&amp;$K331)&lt;&gt;0,$L331,0)</f>
        <v>0</v>
      </c>
      <c r="BA331" s="61">
        <f>IF(COUNTIF(Setup_Hierarchy!$J$45:$IV$45,"="&amp;$K331)&lt;&gt;0,$L331,0)</f>
        <v>0</v>
      </c>
      <c r="BB331" s="61">
        <f>IF(COUNTIF(Setup_Hierarchy!$J$46:$IV$46,"="&amp;$K331)&lt;&gt;0,$L331,0)</f>
        <v>2.69</v>
      </c>
      <c r="BC331" s="61">
        <f>IF(COUNTIF(Setup_Hierarchy!$J$47:$IV$47,"="&amp;$K331)&lt;&gt;0,$L331,0)</f>
        <v>2.69</v>
      </c>
      <c r="BD331" s="61">
        <f>IF(COUNTIF(Setup_Hierarchy!$J$48:$IV$48,"="&amp;$K331)&lt;&gt;0,$L331,0)</f>
        <v>0</v>
      </c>
      <c r="BE331" s="61">
        <f>IF(COUNTIF(Setup_Hierarchy!$J$49:$IV$49,"="&amp;$K331)&lt;&gt;0,$L331,0)</f>
        <v>0</v>
      </c>
      <c r="BF331" s="61">
        <f>IF(COUNTIF(Setup_Hierarchy!$J$50:$IV$50,"="&amp;$K331)&lt;&gt;0,$L331,0)</f>
        <v>0</v>
      </c>
      <c r="BG331" s="61">
        <f>IF(COUNTIF(Setup_Hierarchy!$J$51:$IV$51,"="&amp;$K331)&lt;&gt;0,$L331,0)</f>
        <v>0</v>
      </c>
      <c r="BH331" s="61">
        <f>IF(COUNTIF(Setup_Hierarchy!$J$52:$IV$52,"="&amp;$K331)&lt;&gt;0,$L331,0)</f>
        <v>0</v>
      </c>
      <c r="BI331" s="61">
        <f>IF(COUNTIF(Setup_Hierarchy!$J$53:$IV$53,"="&amp;$K331)&lt;&gt;0,$L331,0)</f>
        <v>0</v>
      </c>
      <c r="BJ331" s="61">
        <f>IF(COUNTIF(Setup_Hierarchy!$J$54:$IV$54,"="&amp;$K331)&lt;&gt;0,$L331,0)</f>
        <v>0</v>
      </c>
      <c r="BK331" s="61">
        <f>IF(COUNTIF(Setup_Hierarchy!$J$55:$IV$55,"="&amp;$K331)&lt;&gt;0,$L331,0)</f>
        <v>0</v>
      </c>
      <c r="BL331" s="61">
        <f>IF(COUNTIF(Setup_Hierarchy!$J$56:$IV$56,"="&amp;$K331)&lt;&gt;0,$L331,0)</f>
        <v>0</v>
      </c>
      <c r="BM331" s="61">
        <f>IF(COUNTIF(Setup_Hierarchy!$J$57:$IV$57,"="&amp;$K331)&lt;&gt;0,$L331,0)</f>
        <v>0</v>
      </c>
      <c r="BN331" s="61">
        <f>IF(COUNTIF(Setup_Hierarchy!$J$58:$IV$58,"="&amp;$K331)&lt;&gt;0,$L331,0)</f>
        <v>0</v>
      </c>
      <c r="BO331" s="61">
        <f>IF(COUNTIF(Setup_Hierarchy!$J$59:$IV$59,"="&amp;$K331)&lt;&gt;0,$L331,0)</f>
        <v>0</v>
      </c>
      <c r="BP331" s="61">
        <f>IF(COUNTIF(Setup_Hierarchy!$J$60:$IV$60,"="&amp;$K331)&lt;&gt;0,$L331,0)</f>
        <v>0</v>
      </c>
      <c r="BQ331" s="61">
        <f>IF(COUNTIF(Setup_Hierarchy!$J$61:$IV$61,"="&amp;$K331)&lt;&gt;0,$L331,0)</f>
        <v>0</v>
      </c>
      <c r="BR331" s="61">
        <f>IF(COUNTIF(Setup_Hierarchy!$J$62:$IV$62,"="&amp;$K331)&lt;&gt;0,$L331,0)</f>
        <v>0</v>
      </c>
      <c r="BS331" s="61">
        <f>IF(COUNTIF(Setup_Hierarchy!$J$63:$IV$63,"="&amp;$K331)&lt;&gt;0,$L331,0)</f>
        <v>0</v>
      </c>
      <c r="BT331" s="61">
        <f>IF(COUNTIF(Setup_Hierarchy!$J$64:$IV$64,"="&amp;$K331)&lt;&gt;0,$L331,0)</f>
        <v>0</v>
      </c>
      <c r="BU331" s="61">
        <f>IF(COUNTIF(Setup_Hierarchy!$J$65:$IV$65,"="&amp;$K331)&lt;&gt;0,$L331,0)</f>
        <v>0</v>
      </c>
      <c r="BV331" s="61">
        <f>IF(COUNTIF(Setup_Hierarchy!$J$66:$IV$66,"="&amp;$K331)&lt;&gt;0,$L331,0)</f>
        <v>0</v>
      </c>
      <c r="BW331" s="61">
        <f>IF(COUNTIF(Setup_Hierarchy!$J$67:$IV$67,"="&amp;$K331)&lt;&gt;0,$L331,0)</f>
        <v>0</v>
      </c>
      <c r="BX331" s="61">
        <f>IF(COUNTIF(Setup_Hierarchy!$J$68:$IV$68,"="&amp;$K331)&lt;&gt;0,$L331,0)</f>
        <v>0</v>
      </c>
      <c r="BY331" s="61">
        <f>IF(COUNTIF(Setup_Hierarchy!$J$69:$IV$69,"="&amp;$K331)&lt;&gt;0,$L331,0)</f>
        <v>0</v>
      </c>
      <c r="BZ331" s="61">
        <f>IF(COUNTIF(Setup_Hierarchy!$J$70:$IV$70,"="&amp;$K331)&lt;&gt;0,$L331,0)</f>
        <v>0</v>
      </c>
      <c r="CA331" s="61">
        <f>IF(COUNTIF(Setup_Hierarchy!$J$71:$IV$71,"="&amp;$K331)&lt;&gt;0,$L331,0)</f>
        <v>0</v>
      </c>
      <c r="CB331" s="61">
        <f>IF(COUNTIF(Setup_Hierarchy!$J$72:$IV$72,"="&amp;$K331)&lt;&gt;0,$L331,0)</f>
        <v>0</v>
      </c>
      <c r="CC331" s="61">
        <f>IF(COUNTIF(Setup_Hierarchy!$J$73:$IV$73,"="&amp;$K331)&lt;&gt;0,$L331,0)</f>
        <v>0</v>
      </c>
      <c r="CD331" s="61">
        <f>IF(COUNTIF(Setup_Hierarchy!$J$74:$IV$74,"="&amp;$K331)&lt;&gt;0,$L331,0)</f>
        <v>0</v>
      </c>
      <c r="CE331" s="61">
        <f>IF(COUNTIF(Setup_Hierarchy!$J$75:$IV$75,"="&amp;$K331)&lt;&gt;0,$L331,0)</f>
        <v>0</v>
      </c>
      <c r="CF331" s="61">
        <f>IF(COUNTIF(Setup_Hierarchy!$J$76:$IV$76,"="&amp;$K331)&lt;&gt;0,$L331,0)</f>
        <v>0</v>
      </c>
      <c r="CG331" s="61">
        <f>IF(COUNTIF(Setup_Hierarchy!$J$77:$IV$77,"="&amp;$K331)&lt;&gt;0,$L331,0)</f>
        <v>0</v>
      </c>
      <c r="CH331" s="61">
        <f>IF(COUNTIF(Setup_Hierarchy!$J$78:$IV$78,"="&amp;$K331)&lt;&gt;0,$L331,0)</f>
        <v>0</v>
      </c>
      <c r="CI331" s="61">
        <f>IF(COUNTIF(Setup_Hierarchy!$J$79:$IV$79,"="&amp;$K331)&lt;&gt;0,$L331,0)</f>
        <v>0</v>
      </c>
      <c r="CJ331" s="61">
        <f>IF(COUNTIF(Setup_Hierarchy!$J$80:$IV$80,"="&amp;$K331)&lt;&gt;0,$L331,0)</f>
        <v>0</v>
      </c>
      <c r="CK331" s="61">
        <f>IF(COUNTIF(Setup_Hierarchy!$J$81:$IV$81,"="&amp;$K331)&lt;&gt;0,$L331,0)</f>
        <v>0</v>
      </c>
      <c r="CL331" s="61">
        <f>IF(COUNTIF(Setup_Hierarchy!$J$82:$IV$82,"="&amp;$K331)&lt;&gt;0,$L331,0)</f>
        <v>0</v>
      </c>
      <c r="CM331" s="61">
        <f>IF(COUNTIF(Setup_Hierarchy!$J$83:$IV$83,"="&amp;$K331)&lt;&gt;0,$L331,0)</f>
        <v>0</v>
      </c>
      <c r="CN331" s="61">
        <f>IF(COUNTIF(Setup_Hierarchy!$J$84:$IV$84,"="&amp;$K331)&lt;&gt;0,$L331,0)</f>
        <v>0</v>
      </c>
      <c r="CO331" s="61">
        <f>IF(COUNTIF(Setup_Hierarchy!$J$85:$IV$85,"="&amp;$K331)&lt;&gt;0,$L331,0)</f>
        <v>0</v>
      </c>
      <c r="CP331" s="61">
        <f>IF(COUNTIF(Setup_Hierarchy!$J$86:$IV$86,"="&amp;$K331)&lt;&gt;0,$L331,0)</f>
        <v>0</v>
      </c>
      <c r="CQ331" s="61">
        <f>IF(COUNTIF(Setup_Hierarchy!$J$87:$IV$87,"="&amp;$K331)&lt;&gt;0,$L331,0)</f>
        <v>0</v>
      </c>
      <c r="CR331" s="61">
        <f>IF(COUNTIF(Setup_Hierarchy!$J$88:$IV$88,"="&amp;$K331)&lt;&gt;0,$L331,0)</f>
        <v>0</v>
      </c>
      <c r="CS331" s="61">
        <f>IF(COUNTIF(Setup_Hierarchy!$J$89:$IV$89,"="&amp;$K331)&lt;&gt;0,$L331,0)</f>
        <v>0</v>
      </c>
      <c r="CT331" s="61">
        <f>IF(COUNTIF(Setup_Hierarchy!$J$90:$IV$90,"="&amp;$K331)&lt;&gt;0,$L331,0)</f>
        <v>0</v>
      </c>
      <c r="CU331" s="61">
        <f>IF(COUNTIF(Setup_Hierarchy!$J$91:$IV$91,"="&amp;$K331)&lt;&gt;0,$L331,0)</f>
        <v>0</v>
      </c>
      <c r="CV331" s="61">
        <f>IF(COUNTIF(Setup_Hierarchy!$J$92:$IV$92,"="&amp;$K331)&lt;&gt;0,$L331,0)</f>
        <v>0</v>
      </c>
      <c r="CW331" s="61">
        <f>IF(COUNTIF(Setup_Hierarchy!$J$93:$IV$93,"="&amp;$K331)&lt;&gt;0,$L331,0)</f>
        <v>0</v>
      </c>
      <c r="CX331" s="61">
        <f>IF(COUNTIF(Setup_Hierarchy!$J$94:$IV$94,"="&amp;$K331)&lt;&gt;0,$L331,0)</f>
        <v>0</v>
      </c>
      <c r="CY331" s="61">
        <f>IF(COUNTIF(Setup_Hierarchy!$J$95:$IV$95,"="&amp;$K331)&lt;&gt;0,$L331,0)</f>
        <v>0</v>
      </c>
      <c r="CZ331" s="61">
        <f>IF(COUNTIF(Setup_Hierarchy!$J$96:$IV$96,"="&amp;$K331)&lt;&gt;0,$L331,0)</f>
        <v>0</v>
      </c>
      <c r="DA331" s="61">
        <f>IF(COUNTIF(Setup_Hierarchy!$J$97:$IV$97,"="&amp;$K331)&lt;&gt;0,$L331,0)</f>
        <v>0</v>
      </c>
      <c r="DB331" s="61">
        <f>IF(COUNTIF(Setup_Hierarchy!$J$98:$IV$98,"="&amp;$K331)&lt;&gt;0,$L331,0)</f>
        <v>0</v>
      </c>
      <c r="DC331" s="61">
        <f>IF(COUNTIF(Setup_Hierarchy!$J$99:$IV$99,"="&amp;$K331)&lt;&gt;0,$L331,0)</f>
        <v>0</v>
      </c>
      <c r="DD331" s="61">
        <f>IF(COUNTIF(Setup_Hierarchy!$J$100:$IV$100,"="&amp;$K331)&lt;&gt;0,$L331,0)</f>
        <v>0</v>
      </c>
      <c r="DE331" s="61">
        <f>IF(COUNTIF(Setup_Hierarchy!$J$101:$IV$101,"="&amp;$K331)&lt;&gt;0,$L331,0)</f>
        <v>0</v>
      </c>
      <c r="DF331" s="61">
        <f>IF(COUNTIF(Setup_Hierarchy!$J$102:$IV$102,"="&amp;$K331)&lt;&gt;0,$L331,0)</f>
        <v>0</v>
      </c>
      <c r="DG331" s="61">
        <f>IF(COUNTIF(Setup_Hierarchy!$J$103:$IV$103,"="&amp;$K331)&lt;&gt;0,$L331,0)</f>
        <v>0</v>
      </c>
      <c r="DH331" s="61">
        <f>IF(COUNTIF(Setup_Hierarchy!$J$104:$IV$104,"="&amp;$K331)&lt;&gt;0,$L331,0)</f>
        <v>0</v>
      </c>
      <c r="DI331" s="61">
        <f>IF(COUNTIF(Setup_Hierarchy!$J$105:$IV$105,"="&amp;$K331)&lt;&gt;0,$L331,0)</f>
        <v>0</v>
      </c>
      <c r="DJ331" s="61">
        <f>IF(COUNTIF(Setup_Hierarchy!$J$106:$IV$106,"="&amp;$K331)&lt;&gt;0,$L331,0)</f>
        <v>0</v>
      </c>
      <c r="DK331" s="61">
        <f>IF(COUNTIF(Setup_Hierarchy!$J$107:$IV$107,"="&amp;$K331)&lt;&gt;0,$L331,0)</f>
        <v>0</v>
      </c>
      <c r="DL331" s="61">
        <f>IF(COUNTIF(Setup_Hierarchy!$J$108:$IV$108,"="&amp;$K331)&lt;&gt;0,$L331,0)</f>
        <v>0</v>
      </c>
      <c r="DM331" s="61">
        <f>IF(COUNTIF(Setup_Hierarchy!$J$109:$IV$109,"="&amp;$K331)&lt;&gt;0,$L331,0)</f>
        <v>0</v>
      </c>
      <c r="DN331" s="61">
        <f>IF(COUNTIF(Setup_Hierarchy!$J$110:$IV$110,"="&amp;$K331)&lt;&gt;0,$L331,0)</f>
        <v>0</v>
      </c>
      <c r="DO331" s="61">
        <f>IF(COUNTIF(Setup_Hierarchy!$J$111:$IV$111,"="&amp;$K331)&lt;&gt;0,$L331,0)</f>
        <v>0</v>
      </c>
      <c r="DP331" s="61">
        <f>IF(COUNTIF(Setup_Hierarchy!$J$112:$IV$112,"="&amp;$K331)&lt;&gt;0,$L331,0)</f>
        <v>0</v>
      </c>
      <c r="DQ331" s="61">
        <f>IF(COUNTIF(Setup_Hierarchy!$J$113:$IV$113,"="&amp;$K331)&lt;&gt;0,$L331,0)</f>
        <v>0</v>
      </c>
      <c r="DR331" s="61">
        <f>IF(COUNTIF(Setup_Hierarchy!$J$114:$IV$114,"="&amp;$K331)&lt;&gt;0,$L331,0)</f>
        <v>0</v>
      </c>
      <c r="DS331" s="61">
        <f>IF(COUNTIF(Setup_Hierarchy!$J$115:$IV$115,"="&amp;$K331)&lt;&gt;0,$L331,0)</f>
        <v>0</v>
      </c>
      <c r="DT331" s="61">
        <f>IF(COUNTIF(Setup_Hierarchy!$J$116:$IV$116,"="&amp;$K331)&lt;&gt;0,$L331,0)</f>
        <v>0</v>
      </c>
    </row>
    <row r="332" spans="2:124" x14ac:dyDescent="0.2">
      <c r="B332" t="s">
        <v>43</v>
      </c>
      <c r="C332">
        <v>436</v>
      </c>
      <c r="D332" t="s">
        <v>16</v>
      </c>
      <c r="E332" t="s">
        <v>369</v>
      </c>
      <c r="F332" t="s">
        <v>526</v>
      </c>
      <c r="G332" t="s">
        <v>523</v>
      </c>
      <c r="H332" t="s">
        <v>13</v>
      </c>
      <c r="I332">
        <v>0.460984</v>
      </c>
      <c r="J332">
        <v>0.32369500000000001</v>
      </c>
      <c r="K332">
        <v>795</v>
      </c>
      <c r="L332">
        <v>-41.74</v>
      </c>
      <c r="M332" s="61">
        <f>IF(COUNTIF(Setup_Hierarchy!$J$5:$IV$5,"="&amp;$K332)&lt;&gt;0,$L332,0)</f>
        <v>-41.74</v>
      </c>
      <c r="N332" s="61">
        <f>IF(COUNTIF(Setup_Hierarchy!$J$6:$IV$6,"="&amp;$K332)&lt;&gt;0,$L332,0)</f>
        <v>-41.74</v>
      </c>
      <c r="O332" s="61">
        <f>IF(COUNTIF(Setup_Hierarchy!$J$7:$IV$7,"="&amp;$K332)&lt;&gt;0,$L332,0)</f>
        <v>-41.74</v>
      </c>
      <c r="P332" s="61">
        <f>IF(COUNTIF(Setup_Hierarchy!$J$8:$IV$8,"="&amp;$K332)&lt;&gt;0,$L332,0)</f>
        <v>-41.74</v>
      </c>
      <c r="Q332" s="61">
        <f>IF(COUNTIF(Setup_Hierarchy!$J$9:$IV$9,"="&amp;$K332)&lt;&gt;0,$L332,0)</f>
        <v>-41.74</v>
      </c>
      <c r="R332" s="61">
        <f>IF(COUNTIF(Setup_Hierarchy!$J$10:$IV$10,"="&amp;$K332)&lt;&gt;0,$L332,0)</f>
        <v>0</v>
      </c>
      <c r="S332" s="61">
        <f>IF(COUNTIF(Setup_Hierarchy!$J$11:$IV$11,"="&amp;$K332)&lt;&gt;0,$L332,0)</f>
        <v>0</v>
      </c>
      <c r="T332" s="61">
        <f>IF(COUNTIF(Setup_Hierarchy!$J$12:$IV$12,"="&amp;$K332)&lt;&gt;0,$L332,0)</f>
        <v>0</v>
      </c>
      <c r="U332" s="61">
        <f>IF(COUNTIF(Setup_Hierarchy!$J$13:$IV$13,"="&amp;$K332)&lt;&gt;0,$L332,0)</f>
        <v>0</v>
      </c>
      <c r="V332" s="61">
        <f>IF(COUNTIF(Setup_Hierarchy!$J$14:$IV$14,"="&amp;$K332)&lt;&gt;0,$L332,0)</f>
        <v>0</v>
      </c>
      <c r="W332" s="61">
        <f>IF(COUNTIF(Setup_Hierarchy!$J$15:$IV$15,"="&amp;$K332)&lt;&gt;0,$L332,0)</f>
        <v>0</v>
      </c>
      <c r="X332" s="61">
        <f>IF(COUNTIF(Setup_Hierarchy!$J$16:$IV$16,"="&amp;$K332)&lt;&gt;0,$L332,0)</f>
        <v>0</v>
      </c>
      <c r="Y332" s="61">
        <f>IF(COUNTIF(Setup_Hierarchy!$J$17:$IV$17,"="&amp;$K332)&lt;&gt;0,$L332,0)</f>
        <v>0</v>
      </c>
      <c r="Z332" s="61">
        <f>IF(COUNTIF(Setup_Hierarchy!$J$18:$IV$18,"="&amp;$K332)&lt;&gt;0,$L332,0)</f>
        <v>-41.74</v>
      </c>
      <c r="AA332" s="61">
        <f>IF(COUNTIF(Setup_Hierarchy!$J$19:$IV$19,"="&amp;$K332)&lt;&gt;0,$L332,0)</f>
        <v>0</v>
      </c>
      <c r="AB332" s="61">
        <f>IF(COUNTIF(Setup_Hierarchy!$J$20:$IV$20,"="&amp;$K332)&lt;&gt;0,$L332,0)</f>
        <v>0</v>
      </c>
      <c r="AC332" s="61">
        <f>IF(COUNTIF(Setup_Hierarchy!$J$21:$IV$21,"="&amp;$K332)&lt;&gt;0,$L332,0)</f>
        <v>0</v>
      </c>
      <c r="AD332" s="61">
        <f>IF(COUNTIF(Setup_Hierarchy!$J$22:$IV$22,"="&amp;$K332)&lt;&gt;0,$L332,0)</f>
        <v>0</v>
      </c>
      <c r="AE332" s="61">
        <f>IF(COUNTIF(Setup_Hierarchy!$J$23:$IV$23,"="&amp;$K332)&lt;&gt;0,$L332,0)</f>
        <v>0</v>
      </c>
      <c r="AF332" s="61">
        <f>IF(COUNTIF(Setup_Hierarchy!$J$24:$IV$24,"="&amp;$K332)&lt;&gt;0,$L332,0)</f>
        <v>0</v>
      </c>
      <c r="AG332" s="61">
        <f>IF(COUNTIF(Setup_Hierarchy!$J$25:$IV$25,"="&amp;$K332)&lt;&gt;0,$L332,0)</f>
        <v>0</v>
      </c>
      <c r="AH332" s="61">
        <f>IF(COUNTIF(Setup_Hierarchy!$J$26:$IV$26,"="&amp;$K332)&lt;&gt;0,$L332,0)</f>
        <v>0</v>
      </c>
      <c r="AI332" s="61">
        <f>IF(COUNTIF(Setup_Hierarchy!$J$27:$IV$27,"="&amp;$K332)&lt;&gt;0,$L332,0)</f>
        <v>0</v>
      </c>
      <c r="AJ332" s="61">
        <f>IF(COUNTIF(Setup_Hierarchy!$J$28:$IV$28,"="&amp;$K332)&lt;&gt;0,$L332,0)</f>
        <v>0</v>
      </c>
      <c r="AK332" s="61">
        <f>IF(COUNTIF(Setup_Hierarchy!$J$29:$IV$29,"="&amp;$K332)&lt;&gt;0,$L332,0)</f>
        <v>0</v>
      </c>
      <c r="AL332" s="61">
        <f>IF(COUNTIF(Setup_Hierarchy!$J$30:$IV$30,"="&amp;$K332)&lt;&gt;0,$L332,0)</f>
        <v>0</v>
      </c>
      <c r="AM332" s="61">
        <f>IF(COUNTIF(Setup_Hierarchy!$J$31:$IV$31,"="&amp;$K332)&lt;&gt;0,$L332,0)</f>
        <v>0</v>
      </c>
      <c r="AN332" s="61">
        <f>IF(COUNTIF(Setup_Hierarchy!$J$32:$IV$32,"="&amp;$K332)&lt;&gt;0,$L332,0)</f>
        <v>0</v>
      </c>
      <c r="AO332" s="61">
        <f>IF(COUNTIF(Setup_Hierarchy!$J$33:$IV$33,"="&amp;$K332)&lt;&gt;0,$L332,0)</f>
        <v>0</v>
      </c>
      <c r="AP332" s="61">
        <f>IF(COUNTIF(Setup_Hierarchy!$J$34:$IV$34,"="&amp;$K332)&lt;&gt;0,$L332,0)</f>
        <v>0</v>
      </c>
      <c r="AQ332" s="61">
        <f>IF(COUNTIF(Setup_Hierarchy!$J$35:$IV$35,"="&amp;$K332)&lt;&gt;0,$L332,0)</f>
        <v>0</v>
      </c>
      <c r="AR332" s="61">
        <f>IF(COUNTIF(Setup_Hierarchy!$J$36:$IV$36,"="&amp;$K332)&lt;&gt;0,$L332,0)</f>
        <v>0</v>
      </c>
      <c r="AS332" s="61">
        <f>IF(COUNTIF(Setup_Hierarchy!$J$37:$IV$37,"="&amp;$K332)&lt;&gt;0,$L332,0)</f>
        <v>0</v>
      </c>
      <c r="AT332" s="61">
        <f>IF(COUNTIF(Setup_Hierarchy!$J$38:$IV$38,"="&amp;$K332)&lt;&gt;0,$L332,0)</f>
        <v>0</v>
      </c>
      <c r="AU332" s="61">
        <f>IF(COUNTIF(Setup_Hierarchy!$J$39:$IV$39,"="&amp;$K332)&lt;&gt;0,$L332,0)</f>
        <v>0</v>
      </c>
      <c r="AV332" s="61">
        <f>IF(COUNTIF(Setup_Hierarchy!$J$40:$IV$40,"="&amp;$K332)&lt;&gt;0,$L332,0)</f>
        <v>0</v>
      </c>
      <c r="AW332" s="61">
        <f>IF(COUNTIF(Setup_Hierarchy!$J$41:$IV$41,"="&amp;$K332)&lt;&gt;0,$L332,0)</f>
        <v>0</v>
      </c>
      <c r="AX332" s="61">
        <f>IF(COUNTIF(Setup_Hierarchy!$J$42:$IV$42,"="&amp;$K332)&lt;&gt;0,$L332,0)</f>
        <v>0</v>
      </c>
      <c r="AY332" s="61">
        <f>IF(COUNTIF(Setup_Hierarchy!$J$43:$IV$43,"="&amp;$K332)&lt;&gt;0,$L332,0)</f>
        <v>0</v>
      </c>
      <c r="AZ332" s="61">
        <f>IF(COUNTIF(Setup_Hierarchy!$J$44:$IV$44,"="&amp;$K332)&lt;&gt;0,$L332,0)</f>
        <v>0</v>
      </c>
      <c r="BA332" s="61">
        <f>IF(COUNTIF(Setup_Hierarchy!$J$45:$IV$45,"="&amp;$K332)&lt;&gt;0,$L332,0)</f>
        <v>0</v>
      </c>
      <c r="BB332" s="61">
        <f>IF(COUNTIF(Setup_Hierarchy!$J$46:$IV$46,"="&amp;$K332)&lt;&gt;0,$L332,0)</f>
        <v>0</v>
      </c>
      <c r="BC332" s="61">
        <f>IF(COUNTIF(Setup_Hierarchy!$J$47:$IV$47,"="&amp;$K332)&lt;&gt;0,$L332,0)</f>
        <v>0</v>
      </c>
      <c r="BD332" s="61">
        <f>IF(COUNTIF(Setup_Hierarchy!$J$48:$IV$48,"="&amp;$K332)&lt;&gt;0,$L332,0)</f>
        <v>0</v>
      </c>
      <c r="BE332" s="61">
        <f>IF(COUNTIF(Setup_Hierarchy!$J$49:$IV$49,"="&amp;$K332)&lt;&gt;0,$L332,0)</f>
        <v>0</v>
      </c>
      <c r="BF332" s="61">
        <f>IF(COUNTIF(Setup_Hierarchy!$J$50:$IV$50,"="&amp;$K332)&lt;&gt;0,$L332,0)</f>
        <v>0</v>
      </c>
      <c r="BG332" s="61">
        <f>IF(COUNTIF(Setup_Hierarchy!$J$51:$IV$51,"="&amp;$K332)&lt;&gt;0,$L332,0)</f>
        <v>0</v>
      </c>
      <c r="BH332" s="61">
        <f>IF(COUNTIF(Setup_Hierarchy!$J$52:$IV$52,"="&amp;$K332)&lt;&gt;0,$L332,0)</f>
        <v>0</v>
      </c>
      <c r="BI332" s="61">
        <f>IF(COUNTIF(Setup_Hierarchy!$J$53:$IV$53,"="&amp;$K332)&lt;&gt;0,$L332,0)</f>
        <v>0</v>
      </c>
      <c r="BJ332" s="61">
        <f>IF(COUNTIF(Setup_Hierarchy!$J$54:$IV$54,"="&amp;$K332)&lt;&gt;0,$L332,0)</f>
        <v>0</v>
      </c>
      <c r="BK332" s="61">
        <f>IF(COUNTIF(Setup_Hierarchy!$J$55:$IV$55,"="&amp;$K332)&lt;&gt;0,$L332,0)</f>
        <v>0</v>
      </c>
      <c r="BL332" s="61">
        <f>IF(COUNTIF(Setup_Hierarchy!$J$56:$IV$56,"="&amp;$K332)&lt;&gt;0,$L332,0)</f>
        <v>0</v>
      </c>
      <c r="BM332" s="61">
        <f>IF(COUNTIF(Setup_Hierarchy!$J$57:$IV$57,"="&amp;$K332)&lt;&gt;0,$L332,0)</f>
        <v>0</v>
      </c>
      <c r="BN332" s="61">
        <f>IF(COUNTIF(Setup_Hierarchy!$J$58:$IV$58,"="&amp;$K332)&lt;&gt;0,$L332,0)</f>
        <v>0</v>
      </c>
      <c r="BO332" s="61">
        <f>IF(COUNTIF(Setup_Hierarchy!$J$59:$IV$59,"="&amp;$K332)&lt;&gt;0,$L332,0)</f>
        <v>0</v>
      </c>
      <c r="BP332" s="61">
        <f>IF(COUNTIF(Setup_Hierarchy!$J$60:$IV$60,"="&amp;$K332)&lt;&gt;0,$L332,0)</f>
        <v>0</v>
      </c>
      <c r="BQ332" s="61">
        <f>IF(COUNTIF(Setup_Hierarchy!$J$61:$IV$61,"="&amp;$K332)&lt;&gt;0,$L332,0)</f>
        <v>0</v>
      </c>
      <c r="BR332" s="61">
        <f>IF(COUNTIF(Setup_Hierarchy!$J$62:$IV$62,"="&amp;$K332)&lt;&gt;0,$L332,0)</f>
        <v>0</v>
      </c>
      <c r="BS332" s="61">
        <f>IF(COUNTIF(Setup_Hierarchy!$J$63:$IV$63,"="&amp;$K332)&lt;&gt;0,$L332,0)</f>
        <v>0</v>
      </c>
      <c r="BT332" s="61">
        <f>IF(COUNTIF(Setup_Hierarchy!$J$64:$IV$64,"="&amp;$K332)&lt;&gt;0,$L332,0)</f>
        <v>0</v>
      </c>
      <c r="BU332" s="61">
        <f>IF(COUNTIF(Setup_Hierarchy!$J$65:$IV$65,"="&amp;$K332)&lt;&gt;0,$L332,0)</f>
        <v>0</v>
      </c>
      <c r="BV332" s="61">
        <f>IF(COUNTIF(Setup_Hierarchy!$J$66:$IV$66,"="&amp;$K332)&lt;&gt;0,$L332,0)</f>
        <v>0</v>
      </c>
      <c r="BW332" s="61">
        <f>IF(COUNTIF(Setup_Hierarchy!$J$67:$IV$67,"="&amp;$K332)&lt;&gt;0,$L332,0)</f>
        <v>0</v>
      </c>
      <c r="BX332" s="61">
        <f>IF(COUNTIF(Setup_Hierarchy!$J$68:$IV$68,"="&amp;$K332)&lt;&gt;0,$L332,0)</f>
        <v>0</v>
      </c>
      <c r="BY332" s="61">
        <f>IF(COUNTIF(Setup_Hierarchy!$J$69:$IV$69,"="&amp;$K332)&lt;&gt;0,$L332,0)</f>
        <v>0</v>
      </c>
      <c r="BZ332" s="61">
        <f>IF(COUNTIF(Setup_Hierarchy!$J$70:$IV$70,"="&amp;$K332)&lt;&gt;0,$L332,0)</f>
        <v>0</v>
      </c>
      <c r="CA332" s="61">
        <f>IF(COUNTIF(Setup_Hierarchy!$J$71:$IV$71,"="&amp;$K332)&lt;&gt;0,$L332,0)</f>
        <v>0</v>
      </c>
      <c r="CB332" s="61">
        <f>IF(COUNTIF(Setup_Hierarchy!$J$72:$IV$72,"="&amp;$K332)&lt;&gt;0,$L332,0)</f>
        <v>0</v>
      </c>
      <c r="CC332" s="61">
        <f>IF(COUNTIF(Setup_Hierarchy!$J$73:$IV$73,"="&amp;$K332)&lt;&gt;0,$L332,0)</f>
        <v>0</v>
      </c>
      <c r="CD332" s="61">
        <f>IF(COUNTIF(Setup_Hierarchy!$J$74:$IV$74,"="&amp;$K332)&lt;&gt;0,$L332,0)</f>
        <v>0</v>
      </c>
      <c r="CE332" s="61">
        <f>IF(COUNTIF(Setup_Hierarchy!$J$75:$IV$75,"="&amp;$K332)&lt;&gt;0,$L332,0)</f>
        <v>0</v>
      </c>
      <c r="CF332" s="61">
        <f>IF(COUNTIF(Setup_Hierarchy!$J$76:$IV$76,"="&amp;$K332)&lt;&gt;0,$L332,0)</f>
        <v>0</v>
      </c>
      <c r="CG332" s="61">
        <f>IF(COUNTIF(Setup_Hierarchy!$J$77:$IV$77,"="&amp;$K332)&lt;&gt;0,$L332,0)</f>
        <v>0</v>
      </c>
      <c r="CH332" s="61">
        <f>IF(COUNTIF(Setup_Hierarchy!$J$78:$IV$78,"="&amp;$K332)&lt;&gt;0,$L332,0)</f>
        <v>0</v>
      </c>
      <c r="CI332" s="61">
        <f>IF(COUNTIF(Setup_Hierarchy!$J$79:$IV$79,"="&amp;$K332)&lt;&gt;0,$L332,0)</f>
        <v>0</v>
      </c>
      <c r="CJ332" s="61">
        <f>IF(COUNTIF(Setup_Hierarchy!$J$80:$IV$80,"="&amp;$K332)&lt;&gt;0,$L332,0)</f>
        <v>0</v>
      </c>
      <c r="CK332" s="61">
        <f>IF(COUNTIF(Setup_Hierarchy!$J$81:$IV$81,"="&amp;$K332)&lt;&gt;0,$L332,0)</f>
        <v>0</v>
      </c>
      <c r="CL332" s="61">
        <f>IF(COUNTIF(Setup_Hierarchy!$J$82:$IV$82,"="&amp;$K332)&lt;&gt;0,$L332,0)</f>
        <v>0</v>
      </c>
      <c r="CM332" s="61">
        <f>IF(COUNTIF(Setup_Hierarchy!$J$83:$IV$83,"="&amp;$K332)&lt;&gt;0,$L332,0)</f>
        <v>0</v>
      </c>
      <c r="CN332" s="61">
        <f>IF(COUNTIF(Setup_Hierarchy!$J$84:$IV$84,"="&amp;$K332)&lt;&gt;0,$L332,0)</f>
        <v>0</v>
      </c>
      <c r="CO332" s="61">
        <f>IF(COUNTIF(Setup_Hierarchy!$J$85:$IV$85,"="&amp;$K332)&lt;&gt;0,$L332,0)</f>
        <v>0</v>
      </c>
      <c r="CP332" s="61">
        <f>IF(COUNTIF(Setup_Hierarchy!$J$86:$IV$86,"="&amp;$K332)&lt;&gt;0,$L332,0)</f>
        <v>0</v>
      </c>
      <c r="CQ332" s="61">
        <f>IF(COUNTIF(Setup_Hierarchy!$J$87:$IV$87,"="&amp;$K332)&lt;&gt;0,$L332,0)</f>
        <v>0</v>
      </c>
      <c r="CR332" s="61">
        <f>IF(COUNTIF(Setup_Hierarchy!$J$88:$IV$88,"="&amp;$K332)&lt;&gt;0,$L332,0)</f>
        <v>0</v>
      </c>
      <c r="CS332" s="61">
        <f>IF(COUNTIF(Setup_Hierarchy!$J$89:$IV$89,"="&amp;$K332)&lt;&gt;0,$L332,0)</f>
        <v>0</v>
      </c>
      <c r="CT332" s="61">
        <f>IF(COUNTIF(Setup_Hierarchy!$J$90:$IV$90,"="&amp;$K332)&lt;&gt;0,$L332,0)</f>
        <v>0</v>
      </c>
      <c r="CU332" s="61">
        <f>IF(COUNTIF(Setup_Hierarchy!$J$91:$IV$91,"="&amp;$K332)&lt;&gt;0,$L332,0)</f>
        <v>0</v>
      </c>
      <c r="CV332" s="61">
        <f>IF(COUNTIF(Setup_Hierarchy!$J$92:$IV$92,"="&amp;$K332)&lt;&gt;0,$L332,0)</f>
        <v>0</v>
      </c>
      <c r="CW332" s="61">
        <f>IF(COUNTIF(Setup_Hierarchy!$J$93:$IV$93,"="&amp;$K332)&lt;&gt;0,$L332,0)</f>
        <v>0</v>
      </c>
      <c r="CX332" s="61">
        <f>IF(COUNTIF(Setup_Hierarchy!$J$94:$IV$94,"="&amp;$K332)&lt;&gt;0,$L332,0)</f>
        <v>0</v>
      </c>
      <c r="CY332" s="61">
        <f>IF(COUNTIF(Setup_Hierarchy!$J$95:$IV$95,"="&amp;$K332)&lt;&gt;0,$L332,0)</f>
        <v>0</v>
      </c>
      <c r="CZ332" s="61">
        <f>IF(COUNTIF(Setup_Hierarchy!$J$96:$IV$96,"="&amp;$K332)&lt;&gt;0,$L332,0)</f>
        <v>0</v>
      </c>
      <c r="DA332" s="61">
        <f>IF(COUNTIF(Setup_Hierarchy!$J$97:$IV$97,"="&amp;$K332)&lt;&gt;0,$L332,0)</f>
        <v>0</v>
      </c>
      <c r="DB332" s="61">
        <f>IF(COUNTIF(Setup_Hierarchy!$J$98:$IV$98,"="&amp;$K332)&lt;&gt;0,$L332,0)</f>
        <v>0</v>
      </c>
      <c r="DC332" s="61">
        <f>IF(COUNTIF(Setup_Hierarchy!$J$99:$IV$99,"="&amp;$K332)&lt;&gt;0,$L332,0)</f>
        <v>0</v>
      </c>
      <c r="DD332" s="61">
        <f>IF(COUNTIF(Setup_Hierarchy!$J$100:$IV$100,"="&amp;$K332)&lt;&gt;0,$L332,0)</f>
        <v>0</v>
      </c>
      <c r="DE332" s="61">
        <f>IF(COUNTIF(Setup_Hierarchy!$J$101:$IV$101,"="&amp;$K332)&lt;&gt;0,$L332,0)</f>
        <v>0</v>
      </c>
      <c r="DF332" s="61">
        <f>IF(COUNTIF(Setup_Hierarchy!$J$102:$IV$102,"="&amp;$K332)&lt;&gt;0,$L332,0)</f>
        <v>0</v>
      </c>
      <c r="DG332" s="61">
        <f>IF(COUNTIF(Setup_Hierarchy!$J$103:$IV$103,"="&amp;$K332)&lt;&gt;0,$L332,0)</f>
        <v>0</v>
      </c>
      <c r="DH332" s="61">
        <f>IF(COUNTIF(Setup_Hierarchy!$J$104:$IV$104,"="&amp;$K332)&lt;&gt;0,$L332,0)</f>
        <v>0</v>
      </c>
      <c r="DI332" s="61">
        <f>IF(COUNTIF(Setup_Hierarchy!$J$105:$IV$105,"="&amp;$K332)&lt;&gt;0,$L332,0)</f>
        <v>0</v>
      </c>
      <c r="DJ332" s="61">
        <f>IF(COUNTIF(Setup_Hierarchy!$J$106:$IV$106,"="&amp;$K332)&lt;&gt;0,$L332,0)</f>
        <v>0</v>
      </c>
      <c r="DK332" s="61">
        <f>IF(COUNTIF(Setup_Hierarchy!$J$107:$IV$107,"="&amp;$K332)&lt;&gt;0,$L332,0)</f>
        <v>0</v>
      </c>
      <c r="DL332" s="61">
        <f>IF(COUNTIF(Setup_Hierarchy!$J$108:$IV$108,"="&amp;$K332)&lt;&gt;0,$L332,0)</f>
        <v>0</v>
      </c>
      <c r="DM332" s="61">
        <f>IF(COUNTIF(Setup_Hierarchy!$J$109:$IV$109,"="&amp;$K332)&lt;&gt;0,$L332,0)</f>
        <v>0</v>
      </c>
      <c r="DN332" s="61">
        <f>IF(COUNTIF(Setup_Hierarchy!$J$110:$IV$110,"="&amp;$K332)&lt;&gt;0,$L332,0)</f>
        <v>0</v>
      </c>
      <c r="DO332" s="61">
        <f>IF(COUNTIF(Setup_Hierarchy!$J$111:$IV$111,"="&amp;$K332)&lt;&gt;0,$L332,0)</f>
        <v>0</v>
      </c>
      <c r="DP332" s="61">
        <f>IF(COUNTIF(Setup_Hierarchy!$J$112:$IV$112,"="&amp;$K332)&lt;&gt;0,$L332,0)</f>
        <v>0</v>
      </c>
      <c r="DQ332" s="61">
        <f>IF(COUNTIF(Setup_Hierarchy!$J$113:$IV$113,"="&amp;$K332)&lt;&gt;0,$L332,0)</f>
        <v>0</v>
      </c>
      <c r="DR332" s="61">
        <f>IF(COUNTIF(Setup_Hierarchy!$J$114:$IV$114,"="&amp;$K332)&lt;&gt;0,$L332,0)</f>
        <v>0</v>
      </c>
      <c r="DS332" s="61">
        <f>IF(COUNTIF(Setup_Hierarchy!$J$115:$IV$115,"="&amp;$K332)&lt;&gt;0,$L332,0)</f>
        <v>0</v>
      </c>
      <c r="DT332" s="61">
        <f>IF(COUNTIF(Setup_Hierarchy!$J$116:$IV$116,"="&amp;$K332)&lt;&gt;0,$L332,0)</f>
        <v>-41.74</v>
      </c>
    </row>
    <row r="333" spans="2:124" x14ac:dyDescent="0.2">
      <c r="B333" t="s">
        <v>43</v>
      </c>
      <c r="C333">
        <v>437</v>
      </c>
      <c r="D333" t="s">
        <v>16</v>
      </c>
      <c r="E333" t="s">
        <v>369</v>
      </c>
      <c r="F333" t="s">
        <v>526</v>
      </c>
      <c r="G333" t="s">
        <v>523</v>
      </c>
      <c r="H333" t="s">
        <v>14</v>
      </c>
      <c r="I333">
        <v>0.19539699999999999</v>
      </c>
      <c r="J333">
        <v>0.345246</v>
      </c>
      <c r="K333">
        <v>625</v>
      </c>
      <c r="L333">
        <v>-1147.32</v>
      </c>
      <c r="M333" s="61">
        <f>IF(COUNTIF(Setup_Hierarchy!$J$5:$IV$5,"="&amp;$K333)&lt;&gt;0,$L333,0)</f>
        <v>-1147.32</v>
      </c>
      <c r="N333" s="61">
        <f>IF(COUNTIF(Setup_Hierarchy!$J$6:$IV$6,"="&amp;$K333)&lt;&gt;0,$L333,0)</f>
        <v>-1147.32</v>
      </c>
      <c r="O333" s="61">
        <f>IF(COUNTIF(Setup_Hierarchy!$J$7:$IV$7,"="&amp;$K333)&lt;&gt;0,$L333,0)</f>
        <v>-1147.32</v>
      </c>
      <c r="P333" s="61">
        <f>IF(COUNTIF(Setup_Hierarchy!$J$8:$IV$8,"="&amp;$K333)&lt;&gt;0,$L333,0)</f>
        <v>0</v>
      </c>
      <c r="Q333" s="61">
        <f>IF(COUNTIF(Setup_Hierarchy!$J$9:$IV$9,"="&amp;$K333)&lt;&gt;0,$L333,0)</f>
        <v>0</v>
      </c>
      <c r="R333" s="61">
        <f>IF(COUNTIF(Setup_Hierarchy!$J$10:$IV$10,"="&amp;$K333)&lt;&gt;0,$L333,0)</f>
        <v>0</v>
      </c>
      <c r="S333" s="61">
        <f>IF(COUNTIF(Setup_Hierarchy!$J$11:$IV$11,"="&amp;$K333)&lt;&gt;0,$L333,0)</f>
        <v>0</v>
      </c>
      <c r="T333" s="61">
        <f>IF(COUNTIF(Setup_Hierarchy!$J$12:$IV$12,"="&amp;$K333)&lt;&gt;0,$L333,0)</f>
        <v>0</v>
      </c>
      <c r="U333" s="61">
        <f>IF(COUNTIF(Setup_Hierarchy!$J$13:$IV$13,"="&amp;$K333)&lt;&gt;0,$L333,0)</f>
        <v>0</v>
      </c>
      <c r="V333" s="61">
        <f>IF(COUNTIF(Setup_Hierarchy!$J$14:$IV$14,"="&amp;$K333)&lt;&gt;0,$L333,0)</f>
        <v>0</v>
      </c>
      <c r="W333" s="61">
        <f>IF(COUNTIF(Setup_Hierarchy!$J$15:$IV$15,"="&amp;$K333)&lt;&gt;0,$L333,0)</f>
        <v>0</v>
      </c>
      <c r="X333" s="61">
        <f>IF(COUNTIF(Setup_Hierarchy!$J$16:$IV$16,"="&amp;$K333)&lt;&gt;0,$L333,0)</f>
        <v>0</v>
      </c>
      <c r="Y333" s="61">
        <f>IF(COUNTIF(Setup_Hierarchy!$J$17:$IV$17,"="&amp;$K333)&lt;&gt;0,$L333,0)</f>
        <v>0</v>
      </c>
      <c r="Z333" s="61">
        <f>IF(COUNTIF(Setup_Hierarchy!$J$18:$IV$18,"="&amp;$K333)&lt;&gt;0,$L333,0)</f>
        <v>0</v>
      </c>
      <c r="AA333" s="61">
        <f>IF(COUNTIF(Setup_Hierarchy!$J$19:$IV$19,"="&amp;$K333)&lt;&gt;0,$L333,0)</f>
        <v>0</v>
      </c>
      <c r="AB333" s="61">
        <f>IF(COUNTIF(Setup_Hierarchy!$J$20:$IV$20,"="&amp;$K333)&lt;&gt;0,$L333,0)</f>
        <v>0</v>
      </c>
      <c r="AC333" s="61">
        <f>IF(COUNTIF(Setup_Hierarchy!$J$21:$IV$21,"="&amp;$K333)&lt;&gt;0,$L333,0)</f>
        <v>0</v>
      </c>
      <c r="AD333" s="61">
        <f>IF(COUNTIF(Setup_Hierarchy!$J$22:$IV$22,"="&amp;$K333)&lt;&gt;0,$L333,0)</f>
        <v>0</v>
      </c>
      <c r="AE333" s="61">
        <f>IF(COUNTIF(Setup_Hierarchy!$J$23:$IV$23,"="&amp;$K333)&lt;&gt;0,$L333,0)</f>
        <v>0</v>
      </c>
      <c r="AF333" s="61">
        <f>IF(COUNTIF(Setup_Hierarchy!$J$24:$IV$24,"="&amp;$K333)&lt;&gt;0,$L333,0)</f>
        <v>0</v>
      </c>
      <c r="AG333" s="61">
        <f>IF(COUNTIF(Setup_Hierarchy!$J$25:$IV$25,"="&amp;$K333)&lt;&gt;0,$L333,0)</f>
        <v>0</v>
      </c>
      <c r="AH333" s="61">
        <f>IF(COUNTIF(Setup_Hierarchy!$J$26:$IV$26,"="&amp;$K333)&lt;&gt;0,$L333,0)</f>
        <v>0</v>
      </c>
      <c r="AI333" s="61">
        <f>IF(COUNTIF(Setup_Hierarchy!$J$27:$IV$27,"="&amp;$K333)&lt;&gt;0,$L333,0)</f>
        <v>0</v>
      </c>
      <c r="AJ333" s="61">
        <f>IF(COUNTIF(Setup_Hierarchy!$J$28:$IV$28,"="&amp;$K333)&lt;&gt;0,$L333,0)</f>
        <v>0</v>
      </c>
      <c r="AK333" s="61">
        <f>IF(COUNTIF(Setup_Hierarchy!$J$29:$IV$29,"="&amp;$K333)&lt;&gt;0,$L333,0)</f>
        <v>0</v>
      </c>
      <c r="AL333" s="61">
        <f>IF(COUNTIF(Setup_Hierarchy!$J$30:$IV$30,"="&amp;$K333)&lt;&gt;0,$L333,0)</f>
        <v>0</v>
      </c>
      <c r="AM333" s="61">
        <f>IF(COUNTIF(Setup_Hierarchy!$J$31:$IV$31,"="&amp;$K333)&lt;&gt;0,$L333,0)</f>
        <v>0</v>
      </c>
      <c r="AN333" s="61">
        <f>IF(COUNTIF(Setup_Hierarchy!$J$32:$IV$32,"="&amp;$K333)&lt;&gt;0,$L333,0)</f>
        <v>0</v>
      </c>
      <c r="AO333" s="61">
        <f>IF(COUNTIF(Setup_Hierarchy!$J$33:$IV$33,"="&amp;$K333)&lt;&gt;0,$L333,0)</f>
        <v>0</v>
      </c>
      <c r="AP333" s="61">
        <f>IF(COUNTIF(Setup_Hierarchy!$J$34:$IV$34,"="&amp;$K333)&lt;&gt;0,$L333,0)</f>
        <v>0</v>
      </c>
      <c r="AQ333" s="61">
        <f>IF(COUNTIF(Setup_Hierarchy!$J$35:$IV$35,"="&amp;$K333)&lt;&gt;0,$L333,0)</f>
        <v>0</v>
      </c>
      <c r="AR333" s="61">
        <f>IF(COUNTIF(Setup_Hierarchy!$J$36:$IV$36,"="&amp;$K333)&lt;&gt;0,$L333,0)</f>
        <v>0</v>
      </c>
      <c r="AS333" s="61">
        <f>IF(COUNTIF(Setup_Hierarchy!$J$37:$IV$37,"="&amp;$K333)&lt;&gt;0,$L333,0)</f>
        <v>0</v>
      </c>
      <c r="AT333" s="61">
        <f>IF(COUNTIF(Setup_Hierarchy!$J$38:$IV$38,"="&amp;$K333)&lt;&gt;0,$L333,0)</f>
        <v>0</v>
      </c>
      <c r="AU333" s="61">
        <f>IF(COUNTIF(Setup_Hierarchy!$J$39:$IV$39,"="&amp;$K333)&lt;&gt;0,$L333,0)</f>
        <v>0</v>
      </c>
      <c r="AV333" s="61">
        <f>IF(COUNTIF(Setup_Hierarchy!$J$40:$IV$40,"="&amp;$K333)&lt;&gt;0,$L333,0)</f>
        <v>0</v>
      </c>
      <c r="AW333" s="61">
        <f>IF(COUNTIF(Setup_Hierarchy!$J$41:$IV$41,"="&amp;$K333)&lt;&gt;0,$L333,0)</f>
        <v>0</v>
      </c>
      <c r="AX333" s="61">
        <f>IF(COUNTIF(Setup_Hierarchy!$J$42:$IV$42,"="&amp;$K333)&lt;&gt;0,$L333,0)</f>
        <v>0</v>
      </c>
      <c r="AY333" s="61">
        <f>IF(COUNTIF(Setup_Hierarchy!$J$43:$IV$43,"="&amp;$K333)&lt;&gt;0,$L333,0)</f>
        <v>0</v>
      </c>
      <c r="AZ333" s="61">
        <f>IF(COUNTIF(Setup_Hierarchy!$J$44:$IV$44,"="&amp;$K333)&lt;&gt;0,$L333,0)</f>
        <v>0</v>
      </c>
      <c r="BA333" s="61">
        <f>IF(COUNTIF(Setup_Hierarchy!$J$45:$IV$45,"="&amp;$K333)&lt;&gt;0,$L333,0)</f>
        <v>0</v>
      </c>
      <c r="BB333" s="61">
        <f>IF(COUNTIF(Setup_Hierarchy!$J$46:$IV$46,"="&amp;$K333)&lt;&gt;0,$L333,0)</f>
        <v>0</v>
      </c>
      <c r="BC333" s="61">
        <f>IF(COUNTIF(Setup_Hierarchy!$J$47:$IV$47,"="&amp;$K333)&lt;&gt;0,$L333,0)</f>
        <v>0</v>
      </c>
      <c r="BD333" s="61">
        <f>IF(COUNTIF(Setup_Hierarchy!$J$48:$IV$48,"="&amp;$K333)&lt;&gt;0,$L333,0)</f>
        <v>0</v>
      </c>
      <c r="BE333" s="61">
        <f>IF(COUNTIF(Setup_Hierarchy!$J$49:$IV$49,"="&amp;$K333)&lt;&gt;0,$L333,0)</f>
        <v>0</v>
      </c>
      <c r="BF333" s="61">
        <f>IF(COUNTIF(Setup_Hierarchy!$J$50:$IV$50,"="&amp;$K333)&lt;&gt;0,$L333,0)</f>
        <v>0</v>
      </c>
      <c r="BG333" s="61">
        <f>IF(COUNTIF(Setup_Hierarchy!$J$51:$IV$51,"="&amp;$K333)&lt;&gt;0,$L333,0)</f>
        <v>-1147.32</v>
      </c>
      <c r="BH333" s="61">
        <f>IF(COUNTIF(Setup_Hierarchy!$J$52:$IV$52,"="&amp;$K333)&lt;&gt;0,$L333,0)</f>
        <v>0</v>
      </c>
      <c r="BI333" s="61">
        <f>IF(COUNTIF(Setup_Hierarchy!$J$53:$IV$53,"="&amp;$K333)&lt;&gt;0,$L333,0)</f>
        <v>0</v>
      </c>
      <c r="BJ333" s="61">
        <f>IF(COUNTIF(Setup_Hierarchy!$J$54:$IV$54,"="&amp;$K333)&lt;&gt;0,$L333,0)</f>
        <v>0</v>
      </c>
      <c r="BK333" s="61">
        <f>IF(COUNTIF(Setup_Hierarchy!$J$55:$IV$55,"="&amp;$K333)&lt;&gt;0,$L333,0)</f>
        <v>0</v>
      </c>
      <c r="BL333" s="61">
        <f>IF(COUNTIF(Setup_Hierarchy!$J$56:$IV$56,"="&amp;$K333)&lt;&gt;0,$L333,0)</f>
        <v>0</v>
      </c>
      <c r="BM333" s="61">
        <f>IF(COUNTIF(Setup_Hierarchy!$J$57:$IV$57,"="&amp;$K333)&lt;&gt;0,$L333,0)</f>
        <v>0</v>
      </c>
      <c r="BN333" s="61">
        <f>IF(COUNTIF(Setup_Hierarchy!$J$58:$IV$58,"="&amp;$K333)&lt;&gt;0,$L333,0)</f>
        <v>0</v>
      </c>
      <c r="BO333" s="61">
        <f>IF(COUNTIF(Setup_Hierarchy!$J$59:$IV$59,"="&amp;$K333)&lt;&gt;0,$L333,0)</f>
        <v>-1147.32</v>
      </c>
      <c r="BP333" s="61">
        <f>IF(COUNTIF(Setup_Hierarchy!$J$60:$IV$60,"="&amp;$K333)&lt;&gt;0,$L333,0)</f>
        <v>0</v>
      </c>
      <c r="BQ333" s="61">
        <f>IF(COUNTIF(Setup_Hierarchy!$J$61:$IV$61,"="&amp;$K333)&lt;&gt;0,$L333,0)</f>
        <v>0</v>
      </c>
      <c r="BR333" s="61">
        <f>IF(COUNTIF(Setup_Hierarchy!$J$62:$IV$62,"="&amp;$K333)&lt;&gt;0,$L333,0)</f>
        <v>0</v>
      </c>
      <c r="BS333" s="61">
        <f>IF(COUNTIF(Setup_Hierarchy!$J$63:$IV$63,"="&amp;$K333)&lt;&gt;0,$L333,0)</f>
        <v>0</v>
      </c>
      <c r="BT333" s="61">
        <f>IF(COUNTIF(Setup_Hierarchy!$J$64:$IV$64,"="&amp;$K333)&lt;&gt;0,$L333,0)</f>
        <v>0</v>
      </c>
      <c r="BU333" s="61">
        <f>IF(COUNTIF(Setup_Hierarchy!$J$65:$IV$65,"="&amp;$K333)&lt;&gt;0,$L333,0)</f>
        <v>0</v>
      </c>
      <c r="BV333" s="61">
        <f>IF(COUNTIF(Setup_Hierarchy!$J$66:$IV$66,"="&amp;$K333)&lt;&gt;0,$L333,0)</f>
        <v>0</v>
      </c>
      <c r="BW333" s="61">
        <f>IF(COUNTIF(Setup_Hierarchy!$J$67:$IV$67,"="&amp;$K333)&lt;&gt;0,$L333,0)</f>
        <v>0</v>
      </c>
      <c r="BX333" s="61">
        <f>IF(COUNTIF(Setup_Hierarchy!$J$68:$IV$68,"="&amp;$K333)&lt;&gt;0,$L333,0)</f>
        <v>0</v>
      </c>
      <c r="BY333" s="61">
        <f>IF(COUNTIF(Setup_Hierarchy!$J$69:$IV$69,"="&amp;$K333)&lt;&gt;0,$L333,0)</f>
        <v>-1147.32</v>
      </c>
      <c r="BZ333" s="61">
        <f>IF(COUNTIF(Setup_Hierarchy!$J$70:$IV$70,"="&amp;$K333)&lt;&gt;0,$L333,0)</f>
        <v>-1147.32</v>
      </c>
      <c r="CA333" s="61">
        <f>IF(COUNTIF(Setup_Hierarchy!$J$71:$IV$71,"="&amp;$K333)&lt;&gt;0,$L333,0)</f>
        <v>0</v>
      </c>
      <c r="CB333" s="61">
        <f>IF(COUNTIF(Setup_Hierarchy!$J$72:$IV$72,"="&amp;$K333)&lt;&gt;0,$L333,0)</f>
        <v>0</v>
      </c>
      <c r="CC333" s="61">
        <f>IF(COUNTIF(Setup_Hierarchy!$J$73:$IV$73,"="&amp;$K333)&lt;&gt;0,$L333,0)</f>
        <v>0</v>
      </c>
      <c r="CD333" s="61">
        <f>IF(COUNTIF(Setup_Hierarchy!$J$74:$IV$74,"="&amp;$K333)&lt;&gt;0,$L333,0)</f>
        <v>0</v>
      </c>
      <c r="CE333" s="61">
        <f>IF(COUNTIF(Setup_Hierarchy!$J$75:$IV$75,"="&amp;$K333)&lt;&gt;0,$L333,0)</f>
        <v>0</v>
      </c>
      <c r="CF333" s="61">
        <f>IF(COUNTIF(Setup_Hierarchy!$J$76:$IV$76,"="&amp;$K333)&lt;&gt;0,$L333,0)</f>
        <v>0</v>
      </c>
      <c r="CG333" s="61">
        <f>IF(COUNTIF(Setup_Hierarchy!$J$77:$IV$77,"="&amp;$K333)&lt;&gt;0,$L333,0)</f>
        <v>0</v>
      </c>
      <c r="CH333" s="61">
        <f>IF(COUNTIF(Setup_Hierarchy!$J$78:$IV$78,"="&amp;$K333)&lt;&gt;0,$L333,0)</f>
        <v>0</v>
      </c>
      <c r="CI333" s="61">
        <f>IF(COUNTIF(Setup_Hierarchy!$J$79:$IV$79,"="&amp;$K333)&lt;&gt;0,$L333,0)</f>
        <v>0</v>
      </c>
      <c r="CJ333" s="61">
        <f>IF(COUNTIF(Setup_Hierarchy!$J$80:$IV$80,"="&amp;$K333)&lt;&gt;0,$L333,0)</f>
        <v>0</v>
      </c>
      <c r="CK333" s="61">
        <f>IF(COUNTIF(Setup_Hierarchy!$J$81:$IV$81,"="&amp;$K333)&lt;&gt;0,$L333,0)</f>
        <v>0</v>
      </c>
      <c r="CL333" s="61">
        <f>IF(COUNTIF(Setup_Hierarchy!$J$82:$IV$82,"="&amp;$K333)&lt;&gt;0,$L333,0)</f>
        <v>0</v>
      </c>
      <c r="CM333" s="61">
        <f>IF(COUNTIF(Setup_Hierarchy!$J$83:$IV$83,"="&amp;$K333)&lt;&gt;0,$L333,0)</f>
        <v>0</v>
      </c>
      <c r="CN333" s="61">
        <f>IF(COUNTIF(Setup_Hierarchy!$J$84:$IV$84,"="&amp;$K333)&lt;&gt;0,$L333,0)</f>
        <v>0</v>
      </c>
      <c r="CO333" s="61">
        <f>IF(COUNTIF(Setup_Hierarchy!$J$85:$IV$85,"="&amp;$K333)&lt;&gt;0,$L333,0)</f>
        <v>0</v>
      </c>
      <c r="CP333" s="61">
        <f>IF(COUNTIF(Setup_Hierarchy!$J$86:$IV$86,"="&amp;$K333)&lt;&gt;0,$L333,0)</f>
        <v>0</v>
      </c>
      <c r="CQ333" s="61">
        <f>IF(COUNTIF(Setup_Hierarchy!$J$87:$IV$87,"="&amp;$K333)&lt;&gt;0,$L333,0)</f>
        <v>0</v>
      </c>
      <c r="CR333" s="61">
        <f>IF(COUNTIF(Setup_Hierarchy!$J$88:$IV$88,"="&amp;$K333)&lt;&gt;0,$L333,0)</f>
        <v>0</v>
      </c>
      <c r="CS333" s="61">
        <f>IF(COUNTIF(Setup_Hierarchy!$J$89:$IV$89,"="&amp;$K333)&lt;&gt;0,$L333,0)</f>
        <v>0</v>
      </c>
      <c r="CT333" s="61">
        <f>IF(COUNTIF(Setup_Hierarchy!$J$90:$IV$90,"="&amp;$K333)&lt;&gt;0,$L333,0)</f>
        <v>0</v>
      </c>
      <c r="CU333" s="61">
        <f>IF(COUNTIF(Setup_Hierarchy!$J$91:$IV$91,"="&amp;$K333)&lt;&gt;0,$L333,0)</f>
        <v>0</v>
      </c>
      <c r="CV333" s="61">
        <f>IF(COUNTIF(Setup_Hierarchy!$J$92:$IV$92,"="&amp;$K333)&lt;&gt;0,$L333,0)</f>
        <v>0</v>
      </c>
      <c r="CW333" s="61">
        <f>IF(COUNTIF(Setup_Hierarchy!$J$93:$IV$93,"="&amp;$K333)&lt;&gt;0,$L333,0)</f>
        <v>0</v>
      </c>
      <c r="CX333" s="61">
        <f>IF(COUNTIF(Setup_Hierarchy!$J$94:$IV$94,"="&amp;$K333)&lt;&gt;0,$L333,0)</f>
        <v>0</v>
      </c>
      <c r="CY333" s="61">
        <f>IF(COUNTIF(Setup_Hierarchy!$J$95:$IV$95,"="&amp;$K333)&lt;&gt;0,$L333,0)</f>
        <v>0</v>
      </c>
      <c r="CZ333" s="61">
        <f>IF(COUNTIF(Setup_Hierarchy!$J$96:$IV$96,"="&amp;$K333)&lt;&gt;0,$L333,0)</f>
        <v>0</v>
      </c>
      <c r="DA333" s="61">
        <f>IF(COUNTIF(Setup_Hierarchy!$J$97:$IV$97,"="&amp;$K333)&lt;&gt;0,$L333,0)</f>
        <v>0</v>
      </c>
      <c r="DB333" s="61">
        <f>IF(COUNTIF(Setup_Hierarchy!$J$98:$IV$98,"="&amp;$K333)&lt;&gt;0,$L333,0)</f>
        <v>0</v>
      </c>
      <c r="DC333" s="61">
        <f>IF(COUNTIF(Setup_Hierarchy!$J$99:$IV$99,"="&amp;$K333)&lt;&gt;0,$L333,0)</f>
        <v>0</v>
      </c>
      <c r="DD333" s="61">
        <f>IF(COUNTIF(Setup_Hierarchy!$J$100:$IV$100,"="&amp;$K333)&lt;&gt;0,$L333,0)</f>
        <v>0</v>
      </c>
      <c r="DE333" s="61">
        <f>IF(COUNTIF(Setup_Hierarchy!$J$101:$IV$101,"="&amp;$K333)&lt;&gt;0,$L333,0)</f>
        <v>0</v>
      </c>
      <c r="DF333" s="61">
        <f>IF(COUNTIF(Setup_Hierarchy!$J$102:$IV$102,"="&amp;$K333)&lt;&gt;0,$L333,0)</f>
        <v>0</v>
      </c>
      <c r="DG333" s="61">
        <f>IF(COUNTIF(Setup_Hierarchy!$J$103:$IV$103,"="&amp;$K333)&lt;&gt;0,$L333,0)</f>
        <v>0</v>
      </c>
      <c r="DH333" s="61">
        <f>IF(COUNTIF(Setup_Hierarchy!$J$104:$IV$104,"="&amp;$K333)&lt;&gt;0,$L333,0)</f>
        <v>0</v>
      </c>
      <c r="DI333" s="61">
        <f>IF(COUNTIF(Setup_Hierarchy!$J$105:$IV$105,"="&amp;$K333)&lt;&gt;0,$L333,0)</f>
        <v>0</v>
      </c>
      <c r="DJ333" s="61">
        <f>IF(COUNTIF(Setup_Hierarchy!$J$106:$IV$106,"="&amp;$K333)&lt;&gt;0,$L333,0)</f>
        <v>0</v>
      </c>
      <c r="DK333" s="61">
        <f>IF(COUNTIF(Setup_Hierarchy!$J$107:$IV$107,"="&amp;$K333)&lt;&gt;0,$L333,0)</f>
        <v>0</v>
      </c>
      <c r="DL333" s="61">
        <f>IF(COUNTIF(Setup_Hierarchy!$J$108:$IV$108,"="&amp;$K333)&lt;&gt;0,$L333,0)</f>
        <v>0</v>
      </c>
      <c r="DM333" s="61">
        <f>IF(COUNTIF(Setup_Hierarchy!$J$109:$IV$109,"="&amp;$K333)&lt;&gt;0,$L333,0)</f>
        <v>0</v>
      </c>
      <c r="DN333" s="61">
        <f>IF(COUNTIF(Setup_Hierarchy!$J$110:$IV$110,"="&amp;$K333)&lt;&gt;0,$L333,0)</f>
        <v>0</v>
      </c>
      <c r="DO333" s="61">
        <f>IF(COUNTIF(Setup_Hierarchy!$J$111:$IV$111,"="&amp;$K333)&lt;&gt;0,$L333,0)</f>
        <v>0</v>
      </c>
      <c r="DP333" s="61">
        <f>IF(COUNTIF(Setup_Hierarchy!$J$112:$IV$112,"="&amp;$K333)&lt;&gt;0,$L333,0)</f>
        <v>0</v>
      </c>
      <c r="DQ333" s="61">
        <f>IF(COUNTIF(Setup_Hierarchy!$J$113:$IV$113,"="&amp;$K333)&lt;&gt;0,$L333,0)</f>
        <v>0</v>
      </c>
      <c r="DR333" s="61">
        <f>IF(COUNTIF(Setup_Hierarchy!$J$114:$IV$114,"="&amp;$K333)&lt;&gt;0,$L333,0)</f>
        <v>0</v>
      </c>
      <c r="DS333" s="61">
        <f>IF(COUNTIF(Setup_Hierarchy!$J$115:$IV$115,"="&amp;$K333)&lt;&gt;0,$L333,0)</f>
        <v>0</v>
      </c>
      <c r="DT333" s="61">
        <f>IF(COUNTIF(Setup_Hierarchy!$J$116:$IV$116,"="&amp;$K333)&lt;&gt;0,$L333,0)</f>
        <v>0</v>
      </c>
    </row>
    <row r="334" spans="2:124" x14ac:dyDescent="0.2">
      <c r="B334" t="s">
        <v>43</v>
      </c>
      <c r="C334">
        <v>437</v>
      </c>
      <c r="D334" t="s">
        <v>16</v>
      </c>
      <c r="E334" t="s">
        <v>369</v>
      </c>
      <c r="F334" t="s">
        <v>526</v>
      </c>
      <c r="G334" t="s">
        <v>523</v>
      </c>
      <c r="H334" t="s">
        <v>14</v>
      </c>
      <c r="I334">
        <v>0.19539699999999999</v>
      </c>
      <c r="J334">
        <v>0.345246</v>
      </c>
      <c r="K334">
        <v>626</v>
      </c>
      <c r="L334">
        <v>68.23</v>
      </c>
      <c r="M334" s="61">
        <f>IF(COUNTIF(Setup_Hierarchy!$J$5:$IV$5,"="&amp;$K334)&lt;&gt;0,$L334,0)</f>
        <v>68.23</v>
      </c>
      <c r="N334" s="61">
        <f>IF(COUNTIF(Setup_Hierarchy!$J$6:$IV$6,"="&amp;$K334)&lt;&gt;0,$L334,0)</f>
        <v>68.23</v>
      </c>
      <c r="O334" s="61">
        <f>IF(COUNTIF(Setup_Hierarchy!$J$7:$IV$7,"="&amp;$K334)&lt;&gt;0,$L334,0)</f>
        <v>68.23</v>
      </c>
      <c r="P334" s="61">
        <f>IF(COUNTIF(Setup_Hierarchy!$J$8:$IV$8,"="&amp;$K334)&lt;&gt;0,$L334,0)</f>
        <v>0</v>
      </c>
      <c r="Q334" s="61">
        <f>IF(COUNTIF(Setup_Hierarchy!$J$9:$IV$9,"="&amp;$K334)&lt;&gt;0,$L334,0)</f>
        <v>0</v>
      </c>
      <c r="R334" s="61">
        <f>IF(COUNTIF(Setup_Hierarchy!$J$10:$IV$10,"="&amp;$K334)&lt;&gt;0,$L334,0)</f>
        <v>0</v>
      </c>
      <c r="S334" s="61">
        <f>IF(COUNTIF(Setup_Hierarchy!$J$11:$IV$11,"="&amp;$K334)&lt;&gt;0,$L334,0)</f>
        <v>0</v>
      </c>
      <c r="T334" s="61">
        <f>IF(COUNTIF(Setup_Hierarchy!$J$12:$IV$12,"="&amp;$K334)&lt;&gt;0,$L334,0)</f>
        <v>0</v>
      </c>
      <c r="U334" s="61">
        <f>IF(COUNTIF(Setup_Hierarchy!$J$13:$IV$13,"="&amp;$K334)&lt;&gt;0,$L334,0)</f>
        <v>0</v>
      </c>
      <c r="V334" s="61">
        <f>IF(COUNTIF(Setup_Hierarchy!$J$14:$IV$14,"="&amp;$K334)&lt;&gt;0,$L334,0)</f>
        <v>0</v>
      </c>
      <c r="W334" s="61">
        <f>IF(COUNTIF(Setup_Hierarchy!$J$15:$IV$15,"="&amp;$K334)&lt;&gt;0,$L334,0)</f>
        <v>0</v>
      </c>
      <c r="X334" s="61">
        <f>IF(COUNTIF(Setup_Hierarchy!$J$16:$IV$16,"="&amp;$K334)&lt;&gt;0,$L334,0)</f>
        <v>0</v>
      </c>
      <c r="Y334" s="61">
        <f>IF(COUNTIF(Setup_Hierarchy!$J$17:$IV$17,"="&amp;$K334)&lt;&gt;0,$L334,0)</f>
        <v>0</v>
      </c>
      <c r="Z334" s="61">
        <f>IF(COUNTIF(Setup_Hierarchy!$J$18:$IV$18,"="&amp;$K334)&lt;&gt;0,$L334,0)</f>
        <v>0</v>
      </c>
      <c r="AA334" s="61">
        <f>IF(COUNTIF(Setup_Hierarchy!$J$19:$IV$19,"="&amp;$K334)&lt;&gt;0,$L334,0)</f>
        <v>0</v>
      </c>
      <c r="AB334" s="61">
        <f>IF(COUNTIF(Setup_Hierarchy!$J$20:$IV$20,"="&amp;$K334)&lt;&gt;0,$L334,0)</f>
        <v>0</v>
      </c>
      <c r="AC334" s="61">
        <f>IF(COUNTIF(Setup_Hierarchy!$J$21:$IV$21,"="&amp;$K334)&lt;&gt;0,$L334,0)</f>
        <v>0</v>
      </c>
      <c r="AD334" s="61">
        <f>IF(COUNTIF(Setup_Hierarchy!$J$22:$IV$22,"="&amp;$K334)&lt;&gt;0,$L334,0)</f>
        <v>0</v>
      </c>
      <c r="AE334" s="61">
        <f>IF(COUNTIF(Setup_Hierarchy!$J$23:$IV$23,"="&amp;$K334)&lt;&gt;0,$L334,0)</f>
        <v>0</v>
      </c>
      <c r="AF334" s="61">
        <f>IF(COUNTIF(Setup_Hierarchy!$J$24:$IV$24,"="&amp;$K334)&lt;&gt;0,$L334,0)</f>
        <v>0</v>
      </c>
      <c r="AG334" s="61">
        <f>IF(COUNTIF(Setup_Hierarchy!$J$25:$IV$25,"="&amp;$K334)&lt;&gt;0,$L334,0)</f>
        <v>0</v>
      </c>
      <c r="AH334" s="61">
        <f>IF(COUNTIF(Setup_Hierarchy!$J$26:$IV$26,"="&amp;$K334)&lt;&gt;0,$L334,0)</f>
        <v>0</v>
      </c>
      <c r="AI334" s="61">
        <f>IF(COUNTIF(Setup_Hierarchy!$J$27:$IV$27,"="&amp;$K334)&lt;&gt;0,$L334,0)</f>
        <v>0</v>
      </c>
      <c r="AJ334" s="61">
        <f>IF(COUNTIF(Setup_Hierarchy!$J$28:$IV$28,"="&amp;$K334)&lt;&gt;0,$L334,0)</f>
        <v>0</v>
      </c>
      <c r="AK334" s="61">
        <f>IF(COUNTIF(Setup_Hierarchy!$J$29:$IV$29,"="&amp;$K334)&lt;&gt;0,$L334,0)</f>
        <v>0</v>
      </c>
      <c r="AL334" s="61">
        <f>IF(COUNTIF(Setup_Hierarchy!$J$30:$IV$30,"="&amp;$K334)&lt;&gt;0,$L334,0)</f>
        <v>0</v>
      </c>
      <c r="AM334" s="61">
        <f>IF(COUNTIF(Setup_Hierarchy!$J$31:$IV$31,"="&amp;$K334)&lt;&gt;0,$L334,0)</f>
        <v>0</v>
      </c>
      <c r="AN334" s="61">
        <f>IF(COUNTIF(Setup_Hierarchy!$J$32:$IV$32,"="&amp;$K334)&lt;&gt;0,$L334,0)</f>
        <v>0</v>
      </c>
      <c r="AO334" s="61">
        <f>IF(COUNTIF(Setup_Hierarchy!$J$33:$IV$33,"="&amp;$K334)&lt;&gt;0,$L334,0)</f>
        <v>0</v>
      </c>
      <c r="AP334" s="61">
        <f>IF(COUNTIF(Setup_Hierarchy!$J$34:$IV$34,"="&amp;$K334)&lt;&gt;0,$L334,0)</f>
        <v>0</v>
      </c>
      <c r="AQ334" s="61">
        <f>IF(COUNTIF(Setup_Hierarchy!$J$35:$IV$35,"="&amp;$K334)&lt;&gt;0,$L334,0)</f>
        <v>0</v>
      </c>
      <c r="AR334" s="61">
        <f>IF(COUNTIF(Setup_Hierarchy!$J$36:$IV$36,"="&amp;$K334)&lt;&gt;0,$L334,0)</f>
        <v>0</v>
      </c>
      <c r="AS334" s="61">
        <f>IF(COUNTIF(Setup_Hierarchy!$J$37:$IV$37,"="&amp;$K334)&lt;&gt;0,$L334,0)</f>
        <v>0</v>
      </c>
      <c r="AT334" s="61">
        <f>IF(COUNTIF(Setup_Hierarchy!$J$38:$IV$38,"="&amp;$K334)&lt;&gt;0,$L334,0)</f>
        <v>0</v>
      </c>
      <c r="AU334" s="61">
        <f>IF(COUNTIF(Setup_Hierarchy!$J$39:$IV$39,"="&amp;$K334)&lt;&gt;0,$L334,0)</f>
        <v>0</v>
      </c>
      <c r="AV334" s="61">
        <f>IF(COUNTIF(Setup_Hierarchy!$J$40:$IV$40,"="&amp;$K334)&lt;&gt;0,$L334,0)</f>
        <v>0</v>
      </c>
      <c r="AW334" s="61">
        <f>IF(COUNTIF(Setup_Hierarchy!$J$41:$IV$41,"="&amp;$K334)&lt;&gt;0,$L334,0)</f>
        <v>0</v>
      </c>
      <c r="AX334" s="61">
        <f>IF(COUNTIF(Setup_Hierarchy!$J$42:$IV$42,"="&amp;$K334)&lt;&gt;0,$L334,0)</f>
        <v>0</v>
      </c>
      <c r="AY334" s="61">
        <f>IF(COUNTIF(Setup_Hierarchy!$J$43:$IV$43,"="&amp;$K334)&lt;&gt;0,$L334,0)</f>
        <v>0</v>
      </c>
      <c r="AZ334" s="61">
        <f>IF(COUNTIF(Setup_Hierarchy!$J$44:$IV$44,"="&amp;$K334)&lt;&gt;0,$L334,0)</f>
        <v>0</v>
      </c>
      <c r="BA334" s="61">
        <f>IF(COUNTIF(Setup_Hierarchy!$J$45:$IV$45,"="&amp;$K334)&lt;&gt;0,$L334,0)</f>
        <v>0</v>
      </c>
      <c r="BB334" s="61">
        <f>IF(COUNTIF(Setup_Hierarchy!$J$46:$IV$46,"="&amp;$K334)&lt;&gt;0,$L334,0)</f>
        <v>0</v>
      </c>
      <c r="BC334" s="61">
        <f>IF(COUNTIF(Setup_Hierarchy!$J$47:$IV$47,"="&amp;$K334)&lt;&gt;0,$L334,0)</f>
        <v>0</v>
      </c>
      <c r="BD334" s="61">
        <f>IF(COUNTIF(Setup_Hierarchy!$J$48:$IV$48,"="&amp;$K334)&lt;&gt;0,$L334,0)</f>
        <v>0</v>
      </c>
      <c r="BE334" s="61">
        <f>IF(COUNTIF(Setup_Hierarchy!$J$49:$IV$49,"="&amp;$K334)&lt;&gt;0,$L334,0)</f>
        <v>0</v>
      </c>
      <c r="BF334" s="61">
        <f>IF(COUNTIF(Setup_Hierarchy!$J$50:$IV$50,"="&amp;$K334)&lt;&gt;0,$L334,0)</f>
        <v>0</v>
      </c>
      <c r="BG334" s="61">
        <f>IF(COUNTIF(Setup_Hierarchy!$J$51:$IV$51,"="&amp;$K334)&lt;&gt;0,$L334,0)</f>
        <v>68.23</v>
      </c>
      <c r="BH334" s="61">
        <f>IF(COUNTIF(Setup_Hierarchy!$J$52:$IV$52,"="&amp;$K334)&lt;&gt;0,$L334,0)</f>
        <v>0</v>
      </c>
      <c r="BI334" s="61">
        <f>IF(COUNTIF(Setup_Hierarchy!$J$53:$IV$53,"="&amp;$K334)&lt;&gt;0,$L334,0)</f>
        <v>0</v>
      </c>
      <c r="BJ334" s="61">
        <f>IF(COUNTIF(Setup_Hierarchy!$J$54:$IV$54,"="&amp;$K334)&lt;&gt;0,$L334,0)</f>
        <v>0</v>
      </c>
      <c r="BK334" s="61">
        <f>IF(COUNTIF(Setup_Hierarchy!$J$55:$IV$55,"="&amp;$K334)&lt;&gt;0,$L334,0)</f>
        <v>0</v>
      </c>
      <c r="BL334" s="61">
        <f>IF(COUNTIF(Setup_Hierarchy!$J$56:$IV$56,"="&amp;$K334)&lt;&gt;0,$L334,0)</f>
        <v>0</v>
      </c>
      <c r="BM334" s="61">
        <f>IF(COUNTIF(Setup_Hierarchy!$J$57:$IV$57,"="&amp;$K334)&lt;&gt;0,$L334,0)</f>
        <v>0</v>
      </c>
      <c r="BN334" s="61">
        <f>IF(COUNTIF(Setup_Hierarchy!$J$58:$IV$58,"="&amp;$K334)&lt;&gt;0,$L334,0)</f>
        <v>0</v>
      </c>
      <c r="BO334" s="61">
        <f>IF(COUNTIF(Setup_Hierarchy!$J$59:$IV$59,"="&amp;$K334)&lt;&gt;0,$L334,0)</f>
        <v>68.23</v>
      </c>
      <c r="BP334" s="61">
        <f>IF(COUNTIF(Setup_Hierarchy!$J$60:$IV$60,"="&amp;$K334)&lt;&gt;0,$L334,0)</f>
        <v>0</v>
      </c>
      <c r="BQ334" s="61">
        <f>IF(COUNTIF(Setup_Hierarchy!$J$61:$IV$61,"="&amp;$K334)&lt;&gt;0,$L334,0)</f>
        <v>0</v>
      </c>
      <c r="BR334" s="61">
        <f>IF(COUNTIF(Setup_Hierarchy!$J$62:$IV$62,"="&amp;$K334)&lt;&gt;0,$L334,0)</f>
        <v>0</v>
      </c>
      <c r="BS334" s="61">
        <f>IF(COUNTIF(Setup_Hierarchy!$J$63:$IV$63,"="&amp;$K334)&lt;&gt;0,$L334,0)</f>
        <v>0</v>
      </c>
      <c r="BT334" s="61">
        <f>IF(COUNTIF(Setup_Hierarchy!$J$64:$IV$64,"="&amp;$K334)&lt;&gt;0,$L334,0)</f>
        <v>0</v>
      </c>
      <c r="BU334" s="61">
        <f>IF(COUNTIF(Setup_Hierarchy!$J$65:$IV$65,"="&amp;$K334)&lt;&gt;0,$L334,0)</f>
        <v>0</v>
      </c>
      <c r="BV334" s="61">
        <f>IF(COUNTIF(Setup_Hierarchy!$J$66:$IV$66,"="&amp;$K334)&lt;&gt;0,$L334,0)</f>
        <v>0</v>
      </c>
      <c r="BW334" s="61">
        <f>IF(COUNTIF(Setup_Hierarchy!$J$67:$IV$67,"="&amp;$K334)&lt;&gt;0,$L334,0)</f>
        <v>0</v>
      </c>
      <c r="BX334" s="61">
        <f>IF(COUNTIF(Setup_Hierarchy!$J$68:$IV$68,"="&amp;$K334)&lt;&gt;0,$L334,0)</f>
        <v>0</v>
      </c>
      <c r="BY334" s="61">
        <f>IF(COUNTIF(Setup_Hierarchy!$J$69:$IV$69,"="&amp;$K334)&lt;&gt;0,$L334,0)</f>
        <v>0</v>
      </c>
      <c r="BZ334" s="61">
        <f>IF(COUNTIF(Setup_Hierarchy!$J$70:$IV$70,"="&amp;$K334)&lt;&gt;0,$L334,0)</f>
        <v>0</v>
      </c>
      <c r="CA334" s="61">
        <f>IF(COUNTIF(Setup_Hierarchy!$J$71:$IV$71,"="&amp;$K334)&lt;&gt;0,$L334,0)</f>
        <v>0</v>
      </c>
      <c r="CB334" s="61">
        <f>IF(COUNTIF(Setup_Hierarchy!$J$72:$IV$72,"="&amp;$K334)&lt;&gt;0,$L334,0)</f>
        <v>68.23</v>
      </c>
      <c r="CC334" s="61">
        <f>IF(COUNTIF(Setup_Hierarchy!$J$73:$IV$73,"="&amp;$K334)&lt;&gt;0,$L334,0)</f>
        <v>68.23</v>
      </c>
      <c r="CD334" s="61">
        <f>IF(COUNTIF(Setup_Hierarchy!$J$74:$IV$74,"="&amp;$K334)&lt;&gt;0,$L334,0)</f>
        <v>0</v>
      </c>
      <c r="CE334" s="61">
        <f>IF(COUNTIF(Setup_Hierarchy!$J$75:$IV$75,"="&amp;$K334)&lt;&gt;0,$L334,0)</f>
        <v>0</v>
      </c>
      <c r="CF334" s="61">
        <f>IF(COUNTIF(Setup_Hierarchy!$J$76:$IV$76,"="&amp;$K334)&lt;&gt;0,$L334,0)</f>
        <v>0</v>
      </c>
      <c r="CG334" s="61">
        <f>IF(COUNTIF(Setup_Hierarchy!$J$77:$IV$77,"="&amp;$K334)&lt;&gt;0,$L334,0)</f>
        <v>0</v>
      </c>
      <c r="CH334" s="61">
        <f>IF(COUNTIF(Setup_Hierarchy!$J$78:$IV$78,"="&amp;$K334)&lt;&gt;0,$L334,0)</f>
        <v>0</v>
      </c>
      <c r="CI334" s="61">
        <f>IF(COUNTIF(Setup_Hierarchy!$J$79:$IV$79,"="&amp;$K334)&lt;&gt;0,$L334,0)</f>
        <v>0</v>
      </c>
      <c r="CJ334" s="61">
        <f>IF(COUNTIF(Setup_Hierarchy!$J$80:$IV$80,"="&amp;$K334)&lt;&gt;0,$L334,0)</f>
        <v>0</v>
      </c>
      <c r="CK334" s="61">
        <f>IF(COUNTIF(Setup_Hierarchy!$J$81:$IV$81,"="&amp;$K334)&lt;&gt;0,$L334,0)</f>
        <v>0</v>
      </c>
      <c r="CL334" s="61">
        <f>IF(COUNTIF(Setup_Hierarchy!$J$82:$IV$82,"="&amp;$K334)&lt;&gt;0,$L334,0)</f>
        <v>0</v>
      </c>
      <c r="CM334" s="61">
        <f>IF(COUNTIF(Setup_Hierarchy!$J$83:$IV$83,"="&amp;$K334)&lt;&gt;0,$L334,0)</f>
        <v>0</v>
      </c>
      <c r="CN334" s="61">
        <f>IF(COUNTIF(Setup_Hierarchy!$J$84:$IV$84,"="&amp;$K334)&lt;&gt;0,$L334,0)</f>
        <v>0</v>
      </c>
      <c r="CO334" s="61">
        <f>IF(COUNTIF(Setup_Hierarchy!$J$85:$IV$85,"="&amp;$K334)&lt;&gt;0,$L334,0)</f>
        <v>0</v>
      </c>
      <c r="CP334" s="61">
        <f>IF(COUNTIF(Setup_Hierarchy!$J$86:$IV$86,"="&amp;$K334)&lt;&gt;0,$L334,0)</f>
        <v>0</v>
      </c>
      <c r="CQ334" s="61">
        <f>IF(COUNTIF(Setup_Hierarchy!$J$87:$IV$87,"="&amp;$K334)&lt;&gt;0,$L334,0)</f>
        <v>0</v>
      </c>
      <c r="CR334" s="61">
        <f>IF(COUNTIF(Setup_Hierarchy!$J$88:$IV$88,"="&amp;$K334)&lt;&gt;0,$L334,0)</f>
        <v>0</v>
      </c>
      <c r="CS334" s="61">
        <f>IF(COUNTIF(Setup_Hierarchy!$J$89:$IV$89,"="&amp;$K334)&lt;&gt;0,$L334,0)</f>
        <v>0</v>
      </c>
      <c r="CT334" s="61">
        <f>IF(COUNTIF(Setup_Hierarchy!$J$90:$IV$90,"="&amp;$K334)&lt;&gt;0,$L334,0)</f>
        <v>0</v>
      </c>
      <c r="CU334" s="61">
        <f>IF(COUNTIF(Setup_Hierarchy!$J$91:$IV$91,"="&amp;$K334)&lt;&gt;0,$L334,0)</f>
        <v>0</v>
      </c>
      <c r="CV334" s="61">
        <f>IF(COUNTIF(Setup_Hierarchy!$J$92:$IV$92,"="&amp;$K334)&lt;&gt;0,$L334,0)</f>
        <v>0</v>
      </c>
      <c r="CW334" s="61">
        <f>IF(COUNTIF(Setup_Hierarchy!$J$93:$IV$93,"="&amp;$K334)&lt;&gt;0,$L334,0)</f>
        <v>0</v>
      </c>
      <c r="CX334" s="61">
        <f>IF(COUNTIF(Setup_Hierarchy!$J$94:$IV$94,"="&amp;$K334)&lt;&gt;0,$L334,0)</f>
        <v>0</v>
      </c>
      <c r="CY334" s="61">
        <f>IF(COUNTIF(Setup_Hierarchy!$J$95:$IV$95,"="&amp;$K334)&lt;&gt;0,$L334,0)</f>
        <v>0</v>
      </c>
      <c r="CZ334" s="61">
        <f>IF(COUNTIF(Setup_Hierarchy!$J$96:$IV$96,"="&amp;$K334)&lt;&gt;0,$L334,0)</f>
        <v>0</v>
      </c>
      <c r="DA334" s="61">
        <f>IF(COUNTIF(Setup_Hierarchy!$J$97:$IV$97,"="&amp;$K334)&lt;&gt;0,$L334,0)</f>
        <v>0</v>
      </c>
      <c r="DB334" s="61">
        <f>IF(COUNTIF(Setup_Hierarchy!$J$98:$IV$98,"="&amp;$K334)&lt;&gt;0,$L334,0)</f>
        <v>0</v>
      </c>
      <c r="DC334" s="61">
        <f>IF(COUNTIF(Setup_Hierarchy!$J$99:$IV$99,"="&amp;$K334)&lt;&gt;0,$L334,0)</f>
        <v>0</v>
      </c>
      <c r="DD334" s="61">
        <f>IF(COUNTIF(Setup_Hierarchy!$J$100:$IV$100,"="&amp;$K334)&lt;&gt;0,$L334,0)</f>
        <v>0</v>
      </c>
      <c r="DE334" s="61">
        <f>IF(COUNTIF(Setup_Hierarchy!$J$101:$IV$101,"="&amp;$K334)&lt;&gt;0,$L334,0)</f>
        <v>0</v>
      </c>
      <c r="DF334" s="61">
        <f>IF(COUNTIF(Setup_Hierarchy!$J$102:$IV$102,"="&amp;$K334)&lt;&gt;0,$L334,0)</f>
        <v>0</v>
      </c>
      <c r="DG334" s="61">
        <f>IF(COUNTIF(Setup_Hierarchy!$J$103:$IV$103,"="&amp;$K334)&lt;&gt;0,$L334,0)</f>
        <v>0</v>
      </c>
      <c r="DH334" s="61">
        <f>IF(COUNTIF(Setup_Hierarchy!$J$104:$IV$104,"="&amp;$K334)&lt;&gt;0,$L334,0)</f>
        <v>0</v>
      </c>
      <c r="DI334" s="61">
        <f>IF(COUNTIF(Setup_Hierarchy!$J$105:$IV$105,"="&amp;$K334)&lt;&gt;0,$L334,0)</f>
        <v>0</v>
      </c>
      <c r="DJ334" s="61">
        <f>IF(COUNTIF(Setup_Hierarchy!$J$106:$IV$106,"="&amp;$K334)&lt;&gt;0,$L334,0)</f>
        <v>0</v>
      </c>
      <c r="DK334" s="61">
        <f>IF(COUNTIF(Setup_Hierarchy!$J$107:$IV$107,"="&amp;$K334)&lt;&gt;0,$L334,0)</f>
        <v>0</v>
      </c>
      <c r="DL334" s="61">
        <f>IF(COUNTIF(Setup_Hierarchy!$J$108:$IV$108,"="&amp;$K334)&lt;&gt;0,$L334,0)</f>
        <v>0</v>
      </c>
      <c r="DM334" s="61">
        <f>IF(COUNTIF(Setup_Hierarchy!$J$109:$IV$109,"="&amp;$K334)&lt;&gt;0,$L334,0)</f>
        <v>0</v>
      </c>
      <c r="DN334" s="61">
        <f>IF(COUNTIF(Setup_Hierarchy!$J$110:$IV$110,"="&amp;$K334)&lt;&gt;0,$L334,0)</f>
        <v>0</v>
      </c>
      <c r="DO334" s="61">
        <f>IF(COUNTIF(Setup_Hierarchy!$J$111:$IV$111,"="&amp;$K334)&lt;&gt;0,$L334,0)</f>
        <v>0</v>
      </c>
      <c r="DP334" s="61">
        <f>IF(COUNTIF(Setup_Hierarchy!$J$112:$IV$112,"="&amp;$K334)&lt;&gt;0,$L334,0)</f>
        <v>0</v>
      </c>
      <c r="DQ334" s="61">
        <f>IF(COUNTIF(Setup_Hierarchy!$J$113:$IV$113,"="&amp;$K334)&lt;&gt;0,$L334,0)</f>
        <v>0</v>
      </c>
      <c r="DR334" s="61">
        <f>IF(COUNTIF(Setup_Hierarchy!$J$114:$IV$114,"="&amp;$K334)&lt;&gt;0,$L334,0)</f>
        <v>0</v>
      </c>
      <c r="DS334" s="61">
        <f>IF(COUNTIF(Setup_Hierarchy!$J$115:$IV$115,"="&amp;$K334)&lt;&gt;0,$L334,0)</f>
        <v>0</v>
      </c>
      <c r="DT334" s="61">
        <f>IF(COUNTIF(Setup_Hierarchy!$J$116:$IV$116,"="&amp;$K334)&lt;&gt;0,$L334,0)</f>
        <v>0</v>
      </c>
    </row>
    <row r="335" spans="2:124" x14ac:dyDescent="0.2">
      <c r="B335" t="s">
        <v>43</v>
      </c>
      <c r="C335">
        <v>437</v>
      </c>
      <c r="D335" t="s">
        <v>16</v>
      </c>
      <c r="E335" t="s">
        <v>369</v>
      </c>
      <c r="F335" t="s">
        <v>526</v>
      </c>
      <c r="G335" t="s">
        <v>523</v>
      </c>
      <c r="H335" t="s">
        <v>14</v>
      </c>
      <c r="I335">
        <v>0.19539699999999999</v>
      </c>
      <c r="J335">
        <v>0.345246</v>
      </c>
      <c r="K335">
        <v>628</v>
      </c>
      <c r="L335">
        <v>-30.52</v>
      </c>
      <c r="M335" s="61">
        <f>IF(COUNTIF(Setup_Hierarchy!$J$5:$IV$5,"="&amp;$K335)&lt;&gt;0,$L335,0)</f>
        <v>-30.52</v>
      </c>
      <c r="N335" s="61">
        <f>IF(COUNTIF(Setup_Hierarchy!$J$6:$IV$6,"="&amp;$K335)&lt;&gt;0,$L335,0)</f>
        <v>-30.52</v>
      </c>
      <c r="O335" s="61">
        <f>IF(COUNTIF(Setup_Hierarchy!$J$7:$IV$7,"="&amp;$K335)&lt;&gt;0,$L335,0)</f>
        <v>-30.52</v>
      </c>
      <c r="P335" s="61">
        <f>IF(COUNTIF(Setup_Hierarchy!$J$8:$IV$8,"="&amp;$K335)&lt;&gt;0,$L335,0)</f>
        <v>0</v>
      </c>
      <c r="Q335" s="61">
        <f>IF(COUNTIF(Setup_Hierarchy!$J$9:$IV$9,"="&amp;$K335)&lt;&gt;0,$L335,0)</f>
        <v>0</v>
      </c>
      <c r="R335" s="61">
        <f>IF(COUNTIF(Setup_Hierarchy!$J$10:$IV$10,"="&amp;$K335)&lt;&gt;0,$L335,0)</f>
        <v>0</v>
      </c>
      <c r="S335" s="61">
        <f>IF(COUNTIF(Setup_Hierarchy!$J$11:$IV$11,"="&amp;$K335)&lt;&gt;0,$L335,0)</f>
        <v>0</v>
      </c>
      <c r="T335" s="61">
        <f>IF(COUNTIF(Setup_Hierarchy!$J$12:$IV$12,"="&amp;$K335)&lt;&gt;0,$L335,0)</f>
        <v>0</v>
      </c>
      <c r="U335" s="61">
        <f>IF(COUNTIF(Setup_Hierarchy!$J$13:$IV$13,"="&amp;$K335)&lt;&gt;0,$L335,0)</f>
        <v>0</v>
      </c>
      <c r="V335" s="61">
        <f>IF(COUNTIF(Setup_Hierarchy!$J$14:$IV$14,"="&amp;$K335)&lt;&gt;0,$L335,0)</f>
        <v>0</v>
      </c>
      <c r="W335" s="61">
        <f>IF(COUNTIF(Setup_Hierarchy!$J$15:$IV$15,"="&amp;$K335)&lt;&gt;0,$L335,0)</f>
        <v>0</v>
      </c>
      <c r="X335" s="61">
        <f>IF(COUNTIF(Setup_Hierarchy!$J$16:$IV$16,"="&amp;$K335)&lt;&gt;0,$L335,0)</f>
        <v>0</v>
      </c>
      <c r="Y335" s="61">
        <f>IF(COUNTIF(Setup_Hierarchy!$J$17:$IV$17,"="&amp;$K335)&lt;&gt;0,$L335,0)</f>
        <v>0</v>
      </c>
      <c r="Z335" s="61">
        <f>IF(COUNTIF(Setup_Hierarchy!$J$18:$IV$18,"="&amp;$K335)&lt;&gt;0,$L335,0)</f>
        <v>0</v>
      </c>
      <c r="AA335" s="61">
        <f>IF(COUNTIF(Setup_Hierarchy!$J$19:$IV$19,"="&amp;$K335)&lt;&gt;0,$L335,0)</f>
        <v>0</v>
      </c>
      <c r="AB335" s="61">
        <f>IF(COUNTIF(Setup_Hierarchy!$J$20:$IV$20,"="&amp;$K335)&lt;&gt;0,$L335,0)</f>
        <v>0</v>
      </c>
      <c r="AC335" s="61">
        <f>IF(COUNTIF(Setup_Hierarchy!$J$21:$IV$21,"="&amp;$K335)&lt;&gt;0,$L335,0)</f>
        <v>0</v>
      </c>
      <c r="AD335" s="61">
        <f>IF(COUNTIF(Setup_Hierarchy!$J$22:$IV$22,"="&amp;$K335)&lt;&gt;0,$L335,0)</f>
        <v>0</v>
      </c>
      <c r="AE335" s="61">
        <f>IF(COUNTIF(Setup_Hierarchy!$J$23:$IV$23,"="&amp;$K335)&lt;&gt;0,$L335,0)</f>
        <v>0</v>
      </c>
      <c r="AF335" s="61">
        <f>IF(COUNTIF(Setup_Hierarchy!$J$24:$IV$24,"="&amp;$K335)&lt;&gt;0,$L335,0)</f>
        <v>0</v>
      </c>
      <c r="AG335" s="61">
        <f>IF(COUNTIF(Setup_Hierarchy!$J$25:$IV$25,"="&amp;$K335)&lt;&gt;0,$L335,0)</f>
        <v>0</v>
      </c>
      <c r="AH335" s="61">
        <f>IF(COUNTIF(Setup_Hierarchy!$J$26:$IV$26,"="&amp;$K335)&lt;&gt;0,$L335,0)</f>
        <v>0</v>
      </c>
      <c r="AI335" s="61">
        <f>IF(COUNTIF(Setup_Hierarchy!$J$27:$IV$27,"="&amp;$K335)&lt;&gt;0,$L335,0)</f>
        <v>0</v>
      </c>
      <c r="AJ335" s="61">
        <f>IF(COUNTIF(Setup_Hierarchy!$J$28:$IV$28,"="&amp;$K335)&lt;&gt;0,$L335,0)</f>
        <v>0</v>
      </c>
      <c r="AK335" s="61">
        <f>IF(COUNTIF(Setup_Hierarchy!$J$29:$IV$29,"="&amp;$K335)&lt;&gt;0,$L335,0)</f>
        <v>0</v>
      </c>
      <c r="AL335" s="61">
        <f>IF(COUNTIF(Setup_Hierarchy!$J$30:$IV$30,"="&amp;$K335)&lt;&gt;0,$L335,0)</f>
        <v>0</v>
      </c>
      <c r="AM335" s="61">
        <f>IF(COUNTIF(Setup_Hierarchy!$J$31:$IV$31,"="&amp;$K335)&lt;&gt;0,$L335,0)</f>
        <v>0</v>
      </c>
      <c r="AN335" s="61">
        <f>IF(COUNTIF(Setup_Hierarchy!$J$32:$IV$32,"="&amp;$K335)&lt;&gt;0,$L335,0)</f>
        <v>0</v>
      </c>
      <c r="AO335" s="61">
        <f>IF(COUNTIF(Setup_Hierarchy!$J$33:$IV$33,"="&amp;$K335)&lt;&gt;0,$L335,0)</f>
        <v>0</v>
      </c>
      <c r="AP335" s="61">
        <f>IF(COUNTIF(Setup_Hierarchy!$J$34:$IV$34,"="&amp;$K335)&lt;&gt;0,$L335,0)</f>
        <v>0</v>
      </c>
      <c r="AQ335" s="61">
        <f>IF(COUNTIF(Setup_Hierarchy!$J$35:$IV$35,"="&amp;$K335)&lt;&gt;0,$L335,0)</f>
        <v>0</v>
      </c>
      <c r="AR335" s="61">
        <f>IF(COUNTIF(Setup_Hierarchy!$J$36:$IV$36,"="&amp;$K335)&lt;&gt;0,$L335,0)</f>
        <v>0</v>
      </c>
      <c r="AS335" s="61">
        <f>IF(COUNTIF(Setup_Hierarchy!$J$37:$IV$37,"="&amp;$K335)&lt;&gt;0,$L335,0)</f>
        <v>0</v>
      </c>
      <c r="AT335" s="61">
        <f>IF(COUNTIF(Setup_Hierarchy!$J$38:$IV$38,"="&amp;$K335)&lt;&gt;0,$L335,0)</f>
        <v>0</v>
      </c>
      <c r="AU335" s="61">
        <f>IF(COUNTIF(Setup_Hierarchy!$J$39:$IV$39,"="&amp;$K335)&lt;&gt;0,$L335,0)</f>
        <v>0</v>
      </c>
      <c r="AV335" s="61">
        <f>IF(COUNTIF(Setup_Hierarchy!$J$40:$IV$40,"="&amp;$K335)&lt;&gt;0,$L335,0)</f>
        <v>0</v>
      </c>
      <c r="AW335" s="61">
        <f>IF(COUNTIF(Setup_Hierarchy!$J$41:$IV$41,"="&amp;$K335)&lt;&gt;0,$L335,0)</f>
        <v>0</v>
      </c>
      <c r="AX335" s="61">
        <f>IF(COUNTIF(Setup_Hierarchy!$J$42:$IV$42,"="&amp;$K335)&lt;&gt;0,$L335,0)</f>
        <v>0</v>
      </c>
      <c r="AY335" s="61">
        <f>IF(COUNTIF(Setup_Hierarchy!$J$43:$IV$43,"="&amp;$K335)&lt;&gt;0,$L335,0)</f>
        <v>0</v>
      </c>
      <c r="AZ335" s="61">
        <f>IF(COUNTIF(Setup_Hierarchy!$J$44:$IV$44,"="&amp;$K335)&lt;&gt;0,$L335,0)</f>
        <v>0</v>
      </c>
      <c r="BA335" s="61">
        <f>IF(COUNTIF(Setup_Hierarchy!$J$45:$IV$45,"="&amp;$K335)&lt;&gt;0,$L335,0)</f>
        <v>0</v>
      </c>
      <c r="BB335" s="61">
        <f>IF(COUNTIF(Setup_Hierarchy!$J$46:$IV$46,"="&amp;$K335)&lt;&gt;0,$L335,0)</f>
        <v>0</v>
      </c>
      <c r="BC335" s="61">
        <f>IF(COUNTIF(Setup_Hierarchy!$J$47:$IV$47,"="&amp;$K335)&lt;&gt;0,$L335,0)</f>
        <v>0</v>
      </c>
      <c r="BD335" s="61">
        <f>IF(COUNTIF(Setup_Hierarchy!$J$48:$IV$48,"="&amp;$K335)&lt;&gt;0,$L335,0)</f>
        <v>0</v>
      </c>
      <c r="BE335" s="61">
        <f>IF(COUNTIF(Setup_Hierarchy!$J$49:$IV$49,"="&amp;$K335)&lt;&gt;0,$L335,0)</f>
        <v>0</v>
      </c>
      <c r="BF335" s="61">
        <f>IF(COUNTIF(Setup_Hierarchy!$J$50:$IV$50,"="&amp;$K335)&lt;&gt;0,$L335,0)</f>
        <v>0</v>
      </c>
      <c r="BG335" s="61">
        <f>IF(COUNTIF(Setup_Hierarchy!$J$51:$IV$51,"="&amp;$K335)&lt;&gt;0,$L335,0)</f>
        <v>-30.52</v>
      </c>
      <c r="BH335" s="61">
        <f>IF(COUNTIF(Setup_Hierarchy!$J$52:$IV$52,"="&amp;$K335)&lt;&gt;0,$L335,0)</f>
        <v>0</v>
      </c>
      <c r="BI335" s="61">
        <f>IF(COUNTIF(Setup_Hierarchy!$J$53:$IV$53,"="&amp;$K335)&lt;&gt;0,$L335,0)</f>
        <v>0</v>
      </c>
      <c r="BJ335" s="61">
        <f>IF(COUNTIF(Setup_Hierarchy!$J$54:$IV$54,"="&amp;$K335)&lt;&gt;0,$L335,0)</f>
        <v>0</v>
      </c>
      <c r="BK335" s="61">
        <f>IF(COUNTIF(Setup_Hierarchy!$J$55:$IV$55,"="&amp;$K335)&lt;&gt;0,$L335,0)</f>
        <v>0</v>
      </c>
      <c r="BL335" s="61">
        <f>IF(COUNTIF(Setup_Hierarchy!$J$56:$IV$56,"="&amp;$K335)&lt;&gt;0,$L335,0)</f>
        <v>0</v>
      </c>
      <c r="BM335" s="61">
        <f>IF(COUNTIF(Setup_Hierarchy!$J$57:$IV$57,"="&amp;$K335)&lt;&gt;0,$L335,0)</f>
        <v>0</v>
      </c>
      <c r="BN335" s="61">
        <f>IF(COUNTIF(Setup_Hierarchy!$J$58:$IV$58,"="&amp;$K335)&lt;&gt;0,$L335,0)</f>
        <v>0</v>
      </c>
      <c r="BO335" s="61">
        <f>IF(COUNTIF(Setup_Hierarchy!$J$59:$IV$59,"="&amp;$K335)&lt;&gt;0,$L335,0)</f>
        <v>-30.52</v>
      </c>
      <c r="BP335" s="61">
        <f>IF(COUNTIF(Setup_Hierarchy!$J$60:$IV$60,"="&amp;$K335)&lt;&gt;0,$L335,0)</f>
        <v>0</v>
      </c>
      <c r="BQ335" s="61">
        <f>IF(COUNTIF(Setup_Hierarchy!$J$61:$IV$61,"="&amp;$K335)&lt;&gt;0,$L335,0)</f>
        <v>0</v>
      </c>
      <c r="BR335" s="61">
        <f>IF(COUNTIF(Setup_Hierarchy!$J$62:$IV$62,"="&amp;$K335)&lt;&gt;0,$L335,0)</f>
        <v>0</v>
      </c>
      <c r="BS335" s="61">
        <f>IF(COUNTIF(Setup_Hierarchy!$J$63:$IV$63,"="&amp;$K335)&lt;&gt;0,$L335,0)</f>
        <v>0</v>
      </c>
      <c r="BT335" s="61">
        <f>IF(COUNTIF(Setup_Hierarchy!$J$64:$IV$64,"="&amp;$K335)&lt;&gt;0,$L335,0)</f>
        <v>0</v>
      </c>
      <c r="BU335" s="61">
        <f>IF(COUNTIF(Setup_Hierarchy!$J$65:$IV$65,"="&amp;$K335)&lt;&gt;0,$L335,0)</f>
        <v>0</v>
      </c>
      <c r="BV335" s="61">
        <f>IF(COUNTIF(Setup_Hierarchy!$J$66:$IV$66,"="&amp;$K335)&lt;&gt;0,$L335,0)</f>
        <v>0</v>
      </c>
      <c r="BW335" s="61">
        <f>IF(COUNTIF(Setup_Hierarchy!$J$67:$IV$67,"="&amp;$K335)&lt;&gt;0,$L335,0)</f>
        <v>0</v>
      </c>
      <c r="BX335" s="61">
        <f>IF(COUNTIF(Setup_Hierarchy!$J$68:$IV$68,"="&amp;$K335)&lt;&gt;0,$L335,0)</f>
        <v>0</v>
      </c>
      <c r="BY335" s="61">
        <f>IF(COUNTIF(Setup_Hierarchy!$J$69:$IV$69,"="&amp;$K335)&lt;&gt;0,$L335,0)</f>
        <v>0</v>
      </c>
      <c r="BZ335" s="61">
        <f>IF(COUNTIF(Setup_Hierarchy!$J$70:$IV$70,"="&amp;$K335)&lt;&gt;0,$L335,0)</f>
        <v>0</v>
      </c>
      <c r="CA335" s="61">
        <f>IF(COUNTIF(Setup_Hierarchy!$J$71:$IV$71,"="&amp;$K335)&lt;&gt;0,$L335,0)</f>
        <v>0</v>
      </c>
      <c r="CB335" s="61">
        <f>IF(COUNTIF(Setup_Hierarchy!$J$72:$IV$72,"="&amp;$K335)&lt;&gt;0,$L335,0)</f>
        <v>0</v>
      </c>
      <c r="CC335" s="61">
        <f>IF(COUNTIF(Setup_Hierarchy!$J$73:$IV$73,"="&amp;$K335)&lt;&gt;0,$L335,0)</f>
        <v>0</v>
      </c>
      <c r="CD335" s="61">
        <f>IF(COUNTIF(Setup_Hierarchy!$J$74:$IV$74,"="&amp;$K335)&lt;&gt;0,$L335,0)</f>
        <v>0</v>
      </c>
      <c r="CE335" s="61">
        <f>IF(COUNTIF(Setup_Hierarchy!$J$75:$IV$75,"="&amp;$K335)&lt;&gt;0,$L335,0)</f>
        <v>-30.52</v>
      </c>
      <c r="CF335" s="61">
        <f>IF(COUNTIF(Setup_Hierarchy!$J$76:$IV$76,"="&amp;$K335)&lt;&gt;0,$L335,0)</f>
        <v>-30.52</v>
      </c>
      <c r="CG335" s="61">
        <f>IF(COUNTIF(Setup_Hierarchy!$J$77:$IV$77,"="&amp;$K335)&lt;&gt;0,$L335,0)</f>
        <v>0</v>
      </c>
      <c r="CH335" s="61">
        <f>IF(COUNTIF(Setup_Hierarchy!$J$78:$IV$78,"="&amp;$K335)&lt;&gt;0,$L335,0)</f>
        <v>0</v>
      </c>
      <c r="CI335" s="61">
        <f>IF(COUNTIF(Setup_Hierarchy!$J$79:$IV$79,"="&amp;$K335)&lt;&gt;0,$L335,0)</f>
        <v>0</v>
      </c>
      <c r="CJ335" s="61">
        <f>IF(COUNTIF(Setup_Hierarchy!$J$80:$IV$80,"="&amp;$K335)&lt;&gt;0,$L335,0)</f>
        <v>0</v>
      </c>
      <c r="CK335" s="61">
        <f>IF(COUNTIF(Setup_Hierarchy!$J$81:$IV$81,"="&amp;$K335)&lt;&gt;0,$L335,0)</f>
        <v>0</v>
      </c>
      <c r="CL335" s="61">
        <f>IF(COUNTIF(Setup_Hierarchy!$J$82:$IV$82,"="&amp;$K335)&lt;&gt;0,$L335,0)</f>
        <v>0</v>
      </c>
      <c r="CM335" s="61">
        <f>IF(COUNTIF(Setup_Hierarchy!$J$83:$IV$83,"="&amp;$K335)&lt;&gt;0,$L335,0)</f>
        <v>0</v>
      </c>
      <c r="CN335" s="61">
        <f>IF(COUNTIF(Setup_Hierarchy!$J$84:$IV$84,"="&amp;$K335)&lt;&gt;0,$L335,0)</f>
        <v>0</v>
      </c>
      <c r="CO335" s="61">
        <f>IF(COUNTIF(Setup_Hierarchy!$J$85:$IV$85,"="&amp;$K335)&lt;&gt;0,$L335,0)</f>
        <v>0</v>
      </c>
      <c r="CP335" s="61">
        <f>IF(COUNTIF(Setup_Hierarchy!$J$86:$IV$86,"="&amp;$K335)&lt;&gt;0,$L335,0)</f>
        <v>0</v>
      </c>
      <c r="CQ335" s="61">
        <f>IF(COUNTIF(Setup_Hierarchy!$J$87:$IV$87,"="&amp;$K335)&lt;&gt;0,$L335,0)</f>
        <v>0</v>
      </c>
      <c r="CR335" s="61">
        <f>IF(COUNTIF(Setup_Hierarchy!$J$88:$IV$88,"="&amp;$K335)&lt;&gt;0,$L335,0)</f>
        <v>0</v>
      </c>
      <c r="CS335" s="61">
        <f>IF(COUNTIF(Setup_Hierarchy!$J$89:$IV$89,"="&amp;$K335)&lt;&gt;0,$L335,0)</f>
        <v>0</v>
      </c>
      <c r="CT335" s="61">
        <f>IF(COUNTIF(Setup_Hierarchy!$J$90:$IV$90,"="&amp;$K335)&lt;&gt;0,$L335,0)</f>
        <v>0</v>
      </c>
      <c r="CU335" s="61">
        <f>IF(COUNTIF(Setup_Hierarchy!$J$91:$IV$91,"="&amp;$K335)&lt;&gt;0,$L335,0)</f>
        <v>0</v>
      </c>
      <c r="CV335" s="61">
        <f>IF(COUNTIF(Setup_Hierarchy!$J$92:$IV$92,"="&amp;$K335)&lt;&gt;0,$L335,0)</f>
        <v>0</v>
      </c>
      <c r="CW335" s="61">
        <f>IF(COUNTIF(Setup_Hierarchy!$J$93:$IV$93,"="&amp;$K335)&lt;&gt;0,$L335,0)</f>
        <v>0</v>
      </c>
      <c r="CX335" s="61">
        <f>IF(COUNTIF(Setup_Hierarchy!$J$94:$IV$94,"="&amp;$K335)&lt;&gt;0,$L335,0)</f>
        <v>0</v>
      </c>
      <c r="CY335" s="61">
        <f>IF(COUNTIF(Setup_Hierarchy!$J$95:$IV$95,"="&amp;$K335)&lt;&gt;0,$L335,0)</f>
        <v>0</v>
      </c>
      <c r="CZ335" s="61">
        <f>IF(COUNTIF(Setup_Hierarchy!$J$96:$IV$96,"="&amp;$K335)&lt;&gt;0,$L335,0)</f>
        <v>0</v>
      </c>
      <c r="DA335" s="61">
        <f>IF(COUNTIF(Setup_Hierarchy!$J$97:$IV$97,"="&amp;$K335)&lt;&gt;0,$L335,0)</f>
        <v>0</v>
      </c>
      <c r="DB335" s="61">
        <f>IF(COUNTIF(Setup_Hierarchy!$J$98:$IV$98,"="&amp;$K335)&lt;&gt;0,$L335,0)</f>
        <v>0</v>
      </c>
      <c r="DC335" s="61">
        <f>IF(COUNTIF(Setup_Hierarchy!$J$99:$IV$99,"="&amp;$K335)&lt;&gt;0,$L335,0)</f>
        <v>0</v>
      </c>
      <c r="DD335" s="61">
        <f>IF(COUNTIF(Setup_Hierarchy!$J$100:$IV$100,"="&amp;$K335)&lt;&gt;0,$L335,0)</f>
        <v>0</v>
      </c>
      <c r="DE335" s="61">
        <f>IF(COUNTIF(Setup_Hierarchy!$J$101:$IV$101,"="&amp;$K335)&lt;&gt;0,$L335,0)</f>
        <v>0</v>
      </c>
      <c r="DF335" s="61">
        <f>IF(COUNTIF(Setup_Hierarchy!$J$102:$IV$102,"="&amp;$K335)&lt;&gt;0,$L335,0)</f>
        <v>0</v>
      </c>
      <c r="DG335" s="61">
        <f>IF(COUNTIF(Setup_Hierarchy!$J$103:$IV$103,"="&amp;$K335)&lt;&gt;0,$L335,0)</f>
        <v>0</v>
      </c>
      <c r="DH335" s="61">
        <f>IF(COUNTIF(Setup_Hierarchy!$J$104:$IV$104,"="&amp;$K335)&lt;&gt;0,$L335,0)</f>
        <v>0</v>
      </c>
      <c r="DI335" s="61">
        <f>IF(COUNTIF(Setup_Hierarchy!$J$105:$IV$105,"="&amp;$K335)&lt;&gt;0,$L335,0)</f>
        <v>0</v>
      </c>
      <c r="DJ335" s="61">
        <f>IF(COUNTIF(Setup_Hierarchy!$J$106:$IV$106,"="&amp;$K335)&lt;&gt;0,$L335,0)</f>
        <v>0</v>
      </c>
      <c r="DK335" s="61">
        <f>IF(COUNTIF(Setup_Hierarchy!$J$107:$IV$107,"="&amp;$K335)&lt;&gt;0,$L335,0)</f>
        <v>0</v>
      </c>
      <c r="DL335" s="61">
        <f>IF(COUNTIF(Setup_Hierarchy!$J$108:$IV$108,"="&amp;$K335)&lt;&gt;0,$L335,0)</f>
        <v>0</v>
      </c>
      <c r="DM335" s="61">
        <f>IF(COUNTIF(Setup_Hierarchy!$J$109:$IV$109,"="&amp;$K335)&lt;&gt;0,$L335,0)</f>
        <v>0</v>
      </c>
      <c r="DN335" s="61">
        <f>IF(COUNTIF(Setup_Hierarchy!$J$110:$IV$110,"="&amp;$K335)&lt;&gt;0,$L335,0)</f>
        <v>0</v>
      </c>
      <c r="DO335" s="61">
        <f>IF(COUNTIF(Setup_Hierarchy!$J$111:$IV$111,"="&amp;$K335)&lt;&gt;0,$L335,0)</f>
        <v>0</v>
      </c>
      <c r="DP335" s="61">
        <f>IF(COUNTIF(Setup_Hierarchy!$J$112:$IV$112,"="&amp;$K335)&lt;&gt;0,$L335,0)</f>
        <v>0</v>
      </c>
      <c r="DQ335" s="61">
        <f>IF(COUNTIF(Setup_Hierarchy!$J$113:$IV$113,"="&amp;$K335)&lt;&gt;0,$L335,0)</f>
        <v>0</v>
      </c>
      <c r="DR335" s="61">
        <f>IF(COUNTIF(Setup_Hierarchy!$J$114:$IV$114,"="&amp;$K335)&lt;&gt;0,$L335,0)</f>
        <v>0</v>
      </c>
      <c r="DS335" s="61">
        <f>IF(COUNTIF(Setup_Hierarchy!$J$115:$IV$115,"="&amp;$K335)&lt;&gt;0,$L335,0)</f>
        <v>0</v>
      </c>
      <c r="DT335" s="61">
        <f>IF(COUNTIF(Setup_Hierarchy!$J$116:$IV$116,"="&amp;$K335)&lt;&gt;0,$L335,0)</f>
        <v>0</v>
      </c>
    </row>
    <row r="336" spans="2:124" x14ac:dyDescent="0.2">
      <c r="B336" t="s">
        <v>43</v>
      </c>
      <c r="C336">
        <v>437</v>
      </c>
      <c r="D336" t="s">
        <v>16</v>
      </c>
      <c r="E336" t="s">
        <v>369</v>
      </c>
      <c r="F336" t="s">
        <v>526</v>
      </c>
      <c r="G336" t="s">
        <v>523</v>
      </c>
      <c r="H336" t="s">
        <v>14</v>
      </c>
      <c r="I336">
        <v>0.19539699999999999</v>
      </c>
      <c r="J336">
        <v>0.345246</v>
      </c>
      <c r="K336">
        <v>629</v>
      </c>
      <c r="L336">
        <v>811.56</v>
      </c>
      <c r="M336" s="61">
        <f>IF(COUNTIF(Setup_Hierarchy!$J$5:$IV$5,"="&amp;$K336)&lt;&gt;0,$L336,0)</f>
        <v>811.56</v>
      </c>
      <c r="N336" s="61">
        <f>IF(COUNTIF(Setup_Hierarchy!$J$6:$IV$6,"="&amp;$K336)&lt;&gt;0,$L336,0)</f>
        <v>811.56</v>
      </c>
      <c r="O336" s="61">
        <f>IF(COUNTIF(Setup_Hierarchy!$J$7:$IV$7,"="&amp;$K336)&lt;&gt;0,$L336,0)</f>
        <v>811.56</v>
      </c>
      <c r="P336" s="61">
        <f>IF(COUNTIF(Setup_Hierarchy!$J$8:$IV$8,"="&amp;$K336)&lt;&gt;0,$L336,0)</f>
        <v>0</v>
      </c>
      <c r="Q336" s="61">
        <f>IF(COUNTIF(Setup_Hierarchy!$J$9:$IV$9,"="&amp;$K336)&lt;&gt;0,$L336,0)</f>
        <v>0</v>
      </c>
      <c r="R336" s="61">
        <f>IF(COUNTIF(Setup_Hierarchy!$J$10:$IV$10,"="&amp;$K336)&lt;&gt;0,$L336,0)</f>
        <v>0</v>
      </c>
      <c r="S336" s="61">
        <f>IF(COUNTIF(Setup_Hierarchy!$J$11:$IV$11,"="&amp;$K336)&lt;&gt;0,$L336,0)</f>
        <v>0</v>
      </c>
      <c r="T336" s="61">
        <f>IF(COUNTIF(Setup_Hierarchy!$J$12:$IV$12,"="&amp;$K336)&lt;&gt;0,$L336,0)</f>
        <v>0</v>
      </c>
      <c r="U336" s="61">
        <f>IF(COUNTIF(Setup_Hierarchy!$J$13:$IV$13,"="&amp;$K336)&lt;&gt;0,$L336,0)</f>
        <v>0</v>
      </c>
      <c r="V336" s="61">
        <f>IF(COUNTIF(Setup_Hierarchy!$J$14:$IV$14,"="&amp;$K336)&lt;&gt;0,$L336,0)</f>
        <v>0</v>
      </c>
      <c r="W336" s="61">
        <f>IF(COUNTIF(Setup_Hierarchy!$J$15:$IV$15,"="&amp;$K336)&lt;&gt;0,$L336,0)</f>
        <v>0</v>
      </c>
      <c r="X336" s="61">
        <f>IF(COUNTIF(Setup_Hierarchy!$J$16:$IV$16,"="&amp;$K336)&lt;&gt;0,$L336,0)</f>
        <v>0</v>
      </c>
      <c r="Y336" s="61">
        <f>IF(COUNTIF(Setup_Hierarchy!$J$17:$IV$17,"="&amp;$K336)&lt;&gt;0,$L336,0)</f>
        <v>0</v>
      </c>
      <c r="Z336" s="61">
        <f>IF(COUNTIF(Setup_Hierarchy!$J$18:$IV$18,"="&amp;$K336)&lt;&gt;0,$L336,0)</f>
        <v>0</v>
      </c>
      <c r="AA336" s="61">
        <f>IF(COUNTIF(Setup_Hierarchy!$J$19:$IV$19,"="&amp;$K336)&lt;&gt;0,$L336,0)</f>
        <v>0</v>
      </c>
      <c r="AB336" s="61">
        <f>IF(COUNTIF(Setup_Hierarchy!$J$20:$IV$20,"="&amp;$K336)&lt;&gt;0,$L336,0)</f>
        <v>0</v>
      </c>
      <c r="AC336" s="61">
        <f>IF(COUNTIF(Setup_Hierarchy!$J$21:$IV$21,"="&amp;$K336)&lt;&gt;0,$L336,0)</f>
        <v>0</v>
      </c>
      <c r="AD336" s="61">
        <f>IF(COUNTIF(Setup_Hierarchy!$J$22:$IV$22,"="&amp;$K336)&lt;&gt;0,$L336,0)</f>
        <v>0</v>
      </c>
      <c r="AE336" s="61">
        <f>IF(COUNTIF(Setup_Hierarchy!$J$23:$IV$23,"="&amp;$K336)&lt;&gt;0,$L336,0)</f>
        <v>0</v>
      </c>
      <c r="AF336" s="61">
        <f>IF(COUNTIF(Setup_Hierarchy!$J$24:$IV$24,"="&amp;$K336)&lt;&gt;0,$L336,0)</f>
        <v>0</v>
      </c>
      <c r="AG336" s="61">
        <f>IF(COUNTIF(Setup_Hierarchy!$J$25:$IV$25,"="&amp;$K336)&lt;&gt;0,$L336,0)</f>
        <v>0</v>
      </c>
      <c r="AH336" s="61">
        <f>IF(COUNTIF(Setup_Hierarchy!$J$26:$IV$26,"="&amp;$K336)&lt;&gt;0,$L336,0)</f>
        <v>0</v>
      </c>
      <c r="AI336" s="61">
        <f>IF(COUNTIF(Setup_Hierarchy!$J$27:$IV$27,"="&amp;$K336)&lt;&gt;0,$L336,0)</f>
        <v>0</v>
      </c>
      <c r="AJ336" s="61">
        <f>IF(COUNTIF(Setup_Hierarchy!$J$28:$IV$28,"="&amp;$K336)&lt;&gt;0,$L336,0)</f>
        <v>0</v>
      </c>
      <c r="AK336" s="61">
        <f>IF(COUNTIF(Setup_Hierarchy!$J$29:$IV$29,"="&amp;$K336)&lt;&gt;0,$L336,0)</f>
        <v>0</v>
      </c>
      <c r="AL336" s="61">
        <f>IF(COUNTIF(Setup_Hierarchy!$J$30:$IV$30,"="&amp;$K336)&lt;&gt;0,$L336,0)</f>
        <v>0</v>
      </c>
      <c r="AM336" s="61">
        <f>IF(COUNTIF(Setup_Hierarchy!$J$31:$IV$31,"="&amp;$K336)&lt;&gt;0,$L336,0)</f>
        <v>0</v>
      </c>
      <c r="AN336" s="61">
        <f>IF(COUNTIF(Setup_Hierarchy!$J$32:$IV$32,"="&amp;$K336)&lt;&gt;0,$L336,0)</f>
        <v>0</v>
      </c>
      <c r="AO336" s="61">
        <f>IF(COUNTIF(Setup_Hierarchy!$J$33:$IV$33,"="&amp;$K336)&lt;&gt;0,$L336,0)</f>
        <v>0</v>
      </c>
      <c r="AP336" s="61">
        <f>IF(COUNTIF(Setup_Hierarchy!$J$34:$IV$34,"="&amp;$K336)&lt;&gt;0,$L336,0)</f>
        <v>0</v>
      </c>
      <c r="AQ336" s="61">
        <f>IF(COUNTIF(Setup_Hierarchy!$J$35:$IV$35,"="&amp;$K336)&lt;&gt;0,$L336,0)</f>
        <v>0</v>
      </c>
      <c r="AR336" s="61">
        <f>IF(COUNTIF(Setup_Hierarchy!$J$36:$IV$36,"="&amp;$K336)&lt;&gt;0,$L336,0)</f>
        <v>0</v>
      </c>
      <c r="AS336" s="61">
        <f>IF(COUNTIF(Setup_Hierarchy!$J$37:$IV$37,"="&amp;$K336)&lt;&gt;0,$L336,0)</f>
        <v>0</v>
      </c>
      <c r="AT336" s="61">
        <f>IF(COUNTIF(Setup_Hierarchy!$J$38:$IV$38,"="&amp;$K336)&lt;&gt;0,$L336,0)</f>
        <v>0</v>
      </c>
      <c r="AU336" s="61">
        <f>IF(COUNTIF(Setup_Hierarchy!$J$39:$IV$39,"="&amp;$K336)&lt;&gt;0,$L336,0)</f>
        <v>0</v>
      </c>
      <c r="AV336" s="61">
        <f>IF(COUNTIF(Setup_Hierarchy!$J$40:$IV$40,"="&amp;$K336)&lt;&gt;0,$L336,0)</f>
        <v>0</v>
      </c>
      <c r="AW336" s="61">
        <f>IF(COUNTIF(Setup_Hierarchy!$J$41:$IV$41,"="&amp;$K336)&lt;&gt;0,$L336,0)</f>
        <v>0</v>
      </c>
      <c r="AX336" s="61">
        <f>IF(COUNTIF(Setup_Hierarchy!$J$42:$IV$42,"="&amp;$K336)&lt;&gt;0,$L336,0)</f>
        <v>0</v>
      </c>
      <c r="AY336" s="61">
        <f>IF(COUNTIF(Setup_Hierarchy!$J$43:$IV$43,"="&amp;$K336)&lt;&gt;0,$L336,0)</f>
        <v>0</v>
      </c>
      <c r="AZ336" s="61">
        <f>IF(COUNTIF(Setup_Hierarchy!$J$44:$IV$44,"="&amp;$K336)&lt;&gt;0,$L336,0)</f>
        <v>0</v>
      </c>
      <c r="BA336" s="61">
        <f>IF(COUNTIF(Setup_Hierarchy!$J$45:$IV$45,"="&amp;$K336)&lt;&gt;0,$L336,0)</f>
        <v>0</v>
      </c>
      <c r="BB336" s="61">
        <f>IF(COUNTIF(Setup_Hierarchy!$J$46:$IV$46,"="&amp;$K336)&lt;&gt;0,$L336,0)</f>
        <v>0</v>
      </c>
      <c r="BC336" s="61">
        <f>IF(COUNTIF(Setup_Hierarchy!$J$47:$IV$47,"="&amp;$K336)&lt;&gt;0,$L336,0)</f>
        <v>0</v>
      </c>
      <c r="BD336" s="61">
        <f>IF(COUNTIF(Setup_Hierarchy!$J$48:$IV$48,"="&amp;$K336)&lt;&gt;0,$L336,0)</f>
        <v>0</v>
      </c>
      <c r="BE336" s="61">
        <f>IF(COUNTIF(Setup_Hierarchy!$J$49:$IV$49,"="&amp;$K336)&lt;&gt;0,$L336,0)</f>
        <v>0</v>
      </c>
      <c r="BF336" s="61">
        <f>IF(COUNTIF(Setup_Hierarchy!$J$50:$IV$50,"="&amp;$K336)&lt;&gt;0,$L336,0)</f>
        <v>0</v>
      </c>
      <c r="BG336" s="61">
        <f>IF(COUNTIF(Setup_Hierarchy!$J$51:$IV$51,"="&amp;$K336)&lt;&gt;0,$L336,0)</f>
        <v>811.56</v>
      </c>
      <c r="BH336" s="61">
        <f>IF(COUNTIF(Setup_Hierarchy!$J$52:$IV$52,"="&amp;$K336)&lt;&gt;0,$L336,0)</f>
        <v>0</v>
      </c>
      <c r="BI336" s="61">
        <f>IF(COUNTIF(Setup_Hierarchy!$J$53:$IV$53,"="&amp;$K336)&lt;&gt;0,$L336,0)</f>
        <v>0</v>
      </c>
      <c r="BJ336" s="61">
        <f>IF(COUNTIF(Setup_Hierarchy!$J$54:$IV$54,"="&amp;$K336)&lt;&gt;0,$L336,0)</f>
        <v>0</v>
      </c>
      <c r="BK336" s="61">
        <f>IF(COUNTIF(Setup_Hierarchy!$J$55:$IV$55,"="&amp;$K336)&lt;&gt;0,$L336,0)</f>
        <v>0</v>
      </c>
      <c r="BL336" s="61">
        <f>IF(COUNTIF(Setup_Hierarchy!$J$56:$IV$56,"="&amp;$K336)&lt;&gt;0,$L336,0)</f>
        <v>0</v>
      </c>
      <c r="BM336" s="61">
        <f>IF(COUNTIF(Setup_Hierarchy!$J$57:$IV$57,"="&amp;$K336)&lt;&gt;0,$L336,0)</f>
        <v>0</v>
      </c>
      <c r="BN336" s="61">
        <f>IF(COUNTIF(Setup_Hierarchy!$J$58:$IV$58,"="&amp;$K336)&lt;&gt;0,$L336,0)</f>
        <v>0</v>
      </c>
      <c r="BO336" s="61">
        <f>IF(COUNTIF(Setup_Hierarchy!$J$59:$IV$59,"="&amp;$K336)&lt;&gt;0,$L336,0)</f>
        <v>811.56</v>
      </c>
      <c r="BP336" s="61">
        <f>IF(COUNTIF(Setup_Hierarchy!$J$60:$IV$60,"="&amp;$K336)&lt;&gt;0,$L336,0)</f>
        <v>811.56</v>
      </c>
      <c r="BQ336" s="61">
        <f>IF(COUNTIF(Setup_Hierarchy!$J$61:$IV$61,"="&amp;$K336)&lt;&gt;0,$L336,0)</f>
        <v>811.56</v>
      </c>
      <c r="BR336" s="61">
        <f>IF(COUNTIF(Setup_Hierarchy!$J$62:$IV$62,"="&amp;$K336)&lt;&gt;0,$L336,0)</f>
        <v>0</v>
      </c>
      <c r="BS336" s="61">
        <f>IF(COUNTIF(Setup_Hierarchy!$J$63:$IV$63,"="&amp;$K336)&lt;&gt;0,$L336,0)</f>
        <v>0</v>
      </c>
      <c r="BT336" s="61">
        <f>IF(COUNTIF(Setup_Hierarchy!$J$64:$IV$64,"="&amp;$K336)&lt;&gt;0,$L336,0)</f>
        <v>0</v>
      </c>
      <c r="BU336" s="61">
        <f>IF(COUNTIF(Setup_Hierarchy!$J$65:$IV$65,"="&amp;$K336)&lt;&gt;0,$L336,0)</f>
        <v>0</v>
      </c>
      <c r="BV336" s="61">
        <f>IF(COUNTIF(Setup_Hierarchy!$J$66:$IV$66,"="&amp;$K336)&lt;&gt;0,$L336,0)</f>
        <v>0</v>
      </c>
      <c r="BW336" s="61">
        <f>IF(COUNTIF(Setup_Hierarchy!$J$67:$IV$67,"="&amp;$K336)&lt;&gt;0,$L336,0)</f>
        <v>0</v>
      </c>
      <c r="BX336" s="61">
        <f>IF(COUNTIF(Setup_Hierarchy!$J$68:$IV$68,"="&amp;$K336)&lt;&gt;0,$L336,0)</f>
        <v>0</v>
      </c>
      <c r="BY336" s="61">
        <f>IF(COUNTIF(Setup_Hierarchy!$J$69:$IV$69,"="&amp;$K336)&lt;&gt;0,$L336,0)</f>
        <v>0</v>
      </c>
      <c r="BZ336" s="61">
        <f>IF(COUNTIF(Setup_Hierarchy!$J$70:$IV$70,"="&amp;$K336)&lt;&gt;0,$L336,0)</f>
        <v>0</v>
      </c>
      <c r="CA336" s="61">
        <f>IF(COUNTIF(Setup_Hierarchy!$J$71:$IV$71,"="&amp;$K336)&lt;&gt;0,$L336,0)</f>
        <v>0</v>
      </c>
      <c r="CB336" s="61">
        <f>IF(COUNTIF(Setup_Hierarchy!$J$72:$IV$72,"="&amp;$K336)&lt;&gt;0,$L336,0)</f>
        <v>0</v>
      </c>
      <c r="CC336" s="61">
        <f>IF(COUNTIF(Setup_Hierarchy!$J$73:$IV$73,"="&amp;$K336)&lt;&gt;0,$L336,0)</f>
        <v>0</v>
      </c>
      <c r="CD336" s="61">
        <f>IF(COUNTIF(Setup_Hierarchy!$J$74:$IV$74,"="&amp;$K336)&lt;&gt;0,$L336,0)</f>
        <v>0</v>
      </c>
      <c r="CE336" s="61">
        <f>IF(COUNTIF(Setup_Hierarchy!$J$75:$IV$75,"="&amp;$K336)&lt;&gt;0,$L336,0)</f>
        <v>0</v>
      </c>
      <c r="CF336" s="61">
        <f>IF(COUNTIF(Setup_Hierarchy!$J$76:$IV$76,"="&amp;$K336)&lt;&gt;0,$L336,0)</f>
        <v>0</v>
      </c>
      <c r="CG336" s="61">
        <f>IF(COUNTIF(Setup_Hierarchy!$J$77:$IV$77,"="&amp;$K336)&lt;&gt;0,$L336,0)</f>
        <v>0</v>
      </c>
      <c r="CH336" s="61">
        <f>IF(COUNTIF(Setup_Hierarchy!$J$78:$IV$78,"="&amp;$K336)&lt;&gt;0,$L336,0)</f>
        <v>0</v>
      </c>
      <c r="CI336" s="61">
        <f>IF(COUNTIF(Setup_Hierarchy!$J$79:$IV$79,"="&amp;$K336)&lt;&gt;0,$L336,0)</f>
        <v>0</v>
      </c>
      <c r="CJ336" s="61">
        <f>IF(COUNTIF(Setup_Hierarchy!$J$80:$IV$80,"="&amp;$K336)&lt;&gt;0,$L336,0)</f>
        <v>0</v>
      </c>
      <c r="CK336" s="61">
        <f>IF(COUNTIF(Setup_Hierarchy!$J$81:$IV$81,"="&amp;$K336)&lt;&gt;0,$L336,0)</f>
        <v>0</v>
      </c>
      <c r="CL336" s="61">
        <f>IF(COUNTIF(Setup_Hierarchy!$J$82:$IV$82,"="&amp;$K336)&lt;&gt;0,$L336,0)</f>
        <v>0</v>
      </c>
      <c r="CM336" s="61">
        <f>IF(COUNTIF(Setup_Hierarchy!$J$83:$IV$83,"="&amp;$K336)&lt;&gt;0,$L336,0)</f>
        <v>0</v>
      </c>
      <c r="CN336" s="61">
        <f>IF(COUNTIF(Setup_Hierarchy!$J$84:$IV$84,"="&amp;$K336)&lt;&gt;0,$L336,0)</f>
        <v>0</v>
      </c>
      <c r="CO336" s="61">
        <f>IF(COUNTIF(Setup_Hierarchy!$J$85:$IV$85,"="&amp;$K336)&lt;&gt;0,$L336,0)</f>
        <v>0</v>
      </c>
      <c r="CP336" s="61">
        <f>IF(COUNTIF(Setup_Hierarchy!$J$86:$IV$86,"="&amp;$K336)&lt;&gt;0,$L336,0)</f>
        <v>0</v>
      </c>
      <c r="CQ336" s="61">
        <f>IF(COUNTIF(Setup_Hierarchy!$J$87:$IV$87,"="&amp;$K336)&lt;&gt;0,$L336,0)</f>
        <v>0</v>
      </c>
      <c r="CR336" s="61">
        <f>IF(COUNTIF(Setup_Hierarchy!$J$88:$IV$88,"="&amp;$K336)&lt;&gt;0,$L336,0)</f>
        <v>0</v>
      </c>
      <c r="CS336" s="61">
        <f>IF(COUNTIF(Setup_Hierarchy!$J$89:$IV$89,"="&amp;$K336)&lt;&gt;0,$L336,0)</f>
        <v>0</v>
      </c>
      <c r="CT336" s="61">
        <f>IF(COUNTIF(Setup_Hierarchy!$J$90:$IV$90,"="&amp;$K336)&lt;&gt;0,$L336,0)</f>
        <v>0</v>
      </c>
      <c r="CU336" s="61">
        <f>IF(COUNTIF(Setup_Hierarchy!$J$91:$IV$91,"="&amp;$K336)&lt;&gt;0,$L336,0)</f>
        <v>0</v>
      </c>
      <c r="CV336" s="61">
        <f>IF(COUNTIF(Setup_Hierarchy!$J$92:$IV$92,"="&amp;$K336)&lt;&gt;0,$L336,0)</f>
        <v>0</v>
      </c>
      <c r="CW336" s="61">
        <f>IF(COUNTIF(Setup_Hierarchy!$J$93:$IV$93,"="&amp;$K336)&lt;&gt;0,$L336,0)</f>
        <v>0</v>
      </c>
      <c r="CX336" s="61">
        <f>IF(COUNTIF(Setup_Hierarchy!$J$94:$IV$94,"="&amp;$K336)&lt;&gt;0,$L336,0)</f>
        <v>0</v>
      </c>
      <c r="CY336" s="61">
        <f>IF(COUNTIF(Setup_Hierarchy!$J$95:$IV$95,"="&amp;$K336)&lt;&gt;0,$L336,0)</f>
        <v>0</v>
      </c>
      <c r="CZ336" s="61">
        <f>IF(COUNTIF(Setup_Hierarchy!$J$96:$IV$96,"="&amp;$K336)&lt;&gt;0,$L336,0)</f>
        <v>0</v>
      </c>
      <c r="DA336" s="61">
        <f>IF(COUNTIF(Setup_Hierarchy!$J$97:$IV$97,"="&amp;$K336)&lt;&gt;0,$L336,0)</f>
        <v>0</v>
      </c>
      <c r="DB336" s="61">
        <f>IF(COUNTIF(Setup_Hierarchy!$J$98:$IV$98,"="&amp;$K336)&lt;&gt;0,$L336,0)</f>
        <v>0</v>
      </c>
      <c r="DC336" s="61">
        <f>IF(COUNTIF(Setup_Hierarchy!$J$99:$IV$99,"="&amp;$K336)&lt;&gt;0,$L336,0)</f>
        <v>0</v>
      </c>
      <c r="DD336" s="61">
        <f>IF(COUNTIF(Setup_Hierarchy!$J$100:$IV$100,"="&amp;$K336)&lt;&gt;0,$L336,0)</f>
        <v>0</v>
      </c>
      <c r="DE336" s="61">
        <f>IF(COUNTIF(Setup_Hierarchy!$J$101:$IV$101,"="&amp;$K336)&lt;&gt;0,$L336,0)</f>
        <v>0</v>
      </c>
      <c r="DF336" s="61">
        <f>IF(COUNTIF(Setup_Hierarchy!$J$102:$IV$102,"="&amp;$K336)&lt;&gt;0,$L336,0)</f>
        <v>0</v>
      </c>
      <c r="DG336" s="61">
        <f>IF(COUNTIF(Setup_Hierarchy!$J$103:$IV$103,"="&amp;$K336)&lt;&gt;0,$L336,0)</f>
        <v>0</v>
      </c>
      <c r="DH336" s="61">
        <f>IF(COUNTIF(Setup_Hierarchy!$J$104:$IV$104,"="&amp;$K336)&lt;&gt;0,$L336,0)</f>
        <v>0</v>
      </c>
      <c r="DI336" s="61">
        <f>IF(COUNTIF(Setup_Hierarchy!$J$105:$IV$105,"="&amp;$K336)&lt;&gt;0,$L336,0)</f>
        <v>0</v>
      </c>
      <c r="DJ336" s="61">
        <f>IF(COUNTIF(Setup_Hierarchy!$J$106:$IV$106,"="&amp;$K336)&lt;&gt;0,$L336,0)</f>
        <v>0</v>
      </c>
      <c r="DK336" s="61">
        <f>IF(COUNTIF(Setup_Hierarchy!$J$107:$IV$107,"="&amp;$K336)&lt;&gt;0,$L336,0)</f>
        <v>0</v>
      </c>
      <c r="DL336" s="61">
        <f>IF(COUNTIF(Setup_Hierarchy!$J$108:$IV$108,"="&amp;$K336)&lt;&gt;0,$L336,0)</f>
        <v>0</v>
      </c>
      <c r="DM336" s="61">
        <f>IF(COUNTIF(Setup_Hierarchy!$J$109:$IV$109,"="&amp;$K336)&lt;&gt;0,$L336,0)</f>
        <v>0</v>
      </c>
      <c r="DN336" s="61">
        <f>IF(COUNTIF(Setup_Hierarchy!$J$110:$IV$110,"="&amp;$K336)&lt;&gt;0,$L336,0)</f>
        <v>0</v>
      </c>
      <c r="DO336" s="61">
        <f>IF(COUNTIF(Setup_Hierarchy!$J$111:$IV$111,"="&amp;$K336)&lt;&gt;0,$L336,0)</f>
        <v>0</v>
      </c>
      <c r="DP336" s="61">
        <f>IF(COUNTIF(Setup_Hierarchy!$J$112:$IV$112,"="&amp;$K336)&lt;&gt;0,$L336,0)</f>
        <v>0</v>
      </c>
      <c r="DQ336" s="61">
        <f>IF(COUNTIF(Setup_Hierarchy!$J$113:$IV$113,"="&amp;$K336)&lt;&gt;0,$L336,0)</f>
        <v>0</v>
      </c>
      <c r="DR336" s="61">
        <f>IF(COUNTIF(Setup_Hierarchy!$J$114:$IV$114,"="&amp;$K336)&lt;&gt;0,$L336,0)</f>
        <v>0</v>
      </c>
      <c r="DS336" s="61">
        <f>IF(COUNTIF(Setup_Hierarchy!$J$115:$IV$115,"="&amp;$K336)&lt;&gt;0,$L336,0)</f>
        <v>0</v>
      </c>
      <c r="DT336" s="61">
        <f>IF(COUNTIF(Setup_Hierarchy!$J$116:$IV$116,"="&amp;$K336)&lt;&gt;0,$L336,0)</f>
        <v>0</v>
      </c>
    </row>
    <row r="337" spans="2:124" x14ac:dyDescent="0.2">
      <c r="B337" t="s">
        <v>43</v>
      </c>
      <c r="C337">
        <v>437</v>
      </c>
      <c r="D337" t="s">
        <v>16</v>
      </c>
      <c r="E337" t="s">
        <v>369</v>
      </c>
      <c r="F337" t="s">
        <v>526</v>
      </c>
      <c r="G337" t="s">
        <v>523</v>
      </c>
      <c r="H337" t="s">
        <v>14</v>
      </c>
      <c r="I337">
        <v>0.19539699999999999</v>
      </c>
      <c r="J337">
        <v>0.345246</v>
      </c>
      <c r="K337">
        <v>638</v>
      </c>
      <c r="L337">
        <v>5.39</v>
      </c>
      <c r="M337" s="61">
        <f>IF(COUNTIF(Setup_Hierarchy!$J$5:$IV$5,"="&amp;$K337)&lt;&gt;0,$L337,0)</f>
        <v>5.39</v>
      </c>
      <c r="N337" s="61">
        <f>IF(COUNTIF(Setup_Hierarchy!$J$6:$IV$6,"="&amp;$K337)&lt;&gt;0,$L337,0)</f>
        <v>5.39</v>
      </c>
      <c r="O337" s="61">
        <f>IF(COUNTIF(Setup_Hierarchy!$J$7:$IV$7,"="&amp;$K337)&lt;&gt;0,$L337,0)</f>
        <v>5.39</v>
      </c>
      <c r="P337" s="61">
        <f>IF(COUNTIF(Setup_Hierarchy!$J$8:$IV$8,"="&amp;$K337)&lt;&gt;0,$L337,0)</f>
        <v>0</v>
      </c>
      <c r="Q337" s="61">
        <f>IF(COUNTIF(Setup_Hierarchy!$J$9:$IV$9,"="&amp;$K337)&lt;&gt;0,$L337,0)</f>
        <v>0</v>
      </c>
      <c r="R337" s="61">
        <f>IF(COUNTIF(Setup_Hierarchy!$J$10:$IV$10,"="&amp;$K337)&lt;&gt;0,$L337,0)</f>
        <v>0</v>
      </c>
      <c r="S337" s="61">
        <f>IF(COUNTIF(Setup_Hierarchy!$J$11:$IV$11,"="&amp;$K337)&lt;&gt;0,$L337,0)</f>
        <v>0</v>
      </c>
      <c r="T337" s="61">
        <f>IF(COUNTIF(Setup_Hierarchy!$J$12:$IV$12,"="&amp;$K337)&lt;&gt;0,$L337,0)</f>
        <v>0</v>
      </c>
      <c r="U337" s="61">
        <f>IF(COUNTIF(Setup_Hierarchy!$J$13:$IV$13,"="&amp;$K337)&lt;&gt;0,$L337,0)</f>
        <v>0</v>
      </c>
      <c r="V337" s="61">
        <f>IF(COUNTIF(Setup_Hierarchy!$J$14:$IV$14,"="&amp;$K337)&lt;&gt;0,$L337,0)</f>
        <v>0</v>
      </c>
      <c r="W337" s="61">
        <f>IF(COUNTIF(Setup_Hierarchy!$J$15:$IV$15,"="&amp;$K337)&lt;&gt;0,$L337,0)</f>
        <v>0</v>
      </c>
      <c r="X337" s="61">
        <f>IF(COUNTIF(Setup_Hierarchy!$J$16:$IV$16,"="&amp;$K337)&lt;&gt;0,$L337,0)</f>
        <v>0</v>
      </c>
      <c r="Y337" s="61">
        <f>IF(COUNTIF(Setup_Hierarchy!$J$17:$IV$17,"="&amp;$K337)&lt;&gt;0,$L337,0)</f>
        <v>0</v>
      </c>
      <c r="Z337" s="61">
        <f>IF(COUNTIF(Setup_Hierarchy!$J$18:$IV$18,"="&amp;$K337)&lt;&gt;0,$L337,0)</f>
        <v>0</v>
      </c>
      <c r="AA337" s="61">
        <f>IF(COUNTIF(Setup_Hierarchy!$J$19:$IV$19,"="&amp;$K337)&lt;&gt;0,$L337,0)</f>
        <v>0</v>
      </c>
      <c r="AB337" s="61">
        <f>IF(COUNTIF(Setup_Hierarchy!$J$20:$IV$20,"="&amp;$K337)&lt;&gt;0,$L337,0)</f>
        <v>0</v>
      </c>
      <c r="AC337" s="61">
        <f>IF(COUNTIF(Setup_Hierarchy!$J$21:$IV$21,"="&amp;$K337)&lt;&gt;0,$L337,0)</f>
        <v>0</v>
      </c>
      <c r="AD337" s="61">
        <f>IF(COUNTIF(Setup_Hierarchy!$J$22:$IV$22,"="&amp;$K337)&lt;&gt;0,$L337,0)</f>
        <v>0</v>
      </c>
      <c r="AE337" s="61">
        <f>IF(COUNTIF(Setup_Hierarchy!$J$23:$IV$23,"="&amp;$K337)&lt;&gt;0,$L337,0)</f>
        <v>0</v>
      </c>
      <c r="AF337" s="61">
        <f>IF(COUNTIF(Setup_Hierarchy!$J$24:$IV$24,"="&amp;$K337)&lt;&gt;0,$L337,0)</f>
        <v>0</v>
      </c>
      <c r="AG337" s="61">
        <f>IF(COUNTIF(Setup_Hierarchy!$J$25:$IV$25,"="&amp;$K337)&lt;&gt;0,$L337,0)</f>
        <v>0</v>
      </c>
      <c r="AH337" s="61">
        <f>IF(COUNTIF(Setup_Hierarchy!$J$26:$IV$26,"="&amp;$K337)&lt;&gt;0,$L337,0)</f>
        <v>0</v>
      </c>
      <c r="AI337" s="61">
        <f>IF(COUNTIF(Setup_Hierarchy!$J$27:$IV$27,"="&amp;$K337)&lt;&gt;0,$L337,0)</f>
        <v>0</v>
      </c>
      <c r="AJ337" s="61">
        <f>IF(COUNTIF(Setup_Hierarchy!$J$28:$IV$28,"="&amp;$K337)&lt;&gt;0,$L337,0)</f>
        <v>0</v>
      </c>
      <c r="AK337" s="61">
        <f>IF(COUNTIF(Setup_Hierarchy!$J$29:$IV$29,"="&amp;$K337)&lt;&gt;0,$L337,0)</f>
        <v>0</v>
      </c>
      <c r="AL337" s="61">
        <f>IF(COUNTIF(Setup_Hierarchy!$J$30:$IV$30,"="&amp;$K337)&lt;&gt;0,$L337,0)</f>
        <v>0</v>
      </c>
      <c r="AM337" s="61">
        <f>IF(COUNTIF(Setup_Hierarchy!$J$31:$IV$31,"="&amp;$K337)&lt;&gt;0,$L337,0)</f>
        <v>0</v>
      </c>
      <c r="AN337" s="61">
        <f>IF(COUNTIF(Setup_Hierarchy!$J$32:$IV$32,"="&amp;$K337)&lt;&gt;0,$L337,0)</f>
        <v>0</v>
      </c>
      <c r="AO337" s="61">
        <f>IF(COUNTIF(Setup_Hierarchy!$J$33:$IV$33,"="&amp;$K337)&lt;&gt;0,$L337,0)</f>
        <v>0</v>
      </c>
      <c r="AP337" s="61">
        <f>IF(COUNTIF(Setup_Hierarchy!$J$34:$IV$34,"="&amp;$K337)&lt;&gt;0,$L337,0)</f>
        <v>0</v>
      </c>
      <c r="AQ337" s="61">
        <f>IF(COUNTIF(Setup_Hierarchy!$J$35:$IV$35,"="&amp;$K337)&lt;&gt;0,$L337,0)</f>
        <v>0</v>
      </c>
      <c r="AR337" s="61">
        <f>IF(COUNTIF(Setup_Hierarchy!$J$36:$IV$36,"="&amp;$K337)&lt;&gt;0,$L337,0)</f>
        <v>0</v>
      </c>
      <c r="AS337" s="61">
        <f>IF(COUNTIF(Setup_Hierarchy!$J$37:$IV$37,"="&amp;$K337)&lt;&gt;0,$L337,0)</f>
        <v>0</v>
      </c>
      <c r="AT337" s="61">
        <f>IF(COUNTIF(Setup_Hierarchy!$J$38:$IV$38,"="&amp;$K337)&lt;&gt;0,$L337,0)</f>
        <v>0</v>
      </c>
      <c r="AU337" s="61">
        <f>IF(COUNTIF(Setup_Hierarchy!$J$39:$IV$39,"="&amp;$K337)&lt;&gt;0,$L337,0)</f>
        <v>0</v>
      </c>
      <c r="AV337" s="61">
        <f>IF(COUNTIF(Setup_Hierarchy!$J$40:$IV$40,"="&amp;$K337)&lt;&gt;0,$L337,0)</f>
        <v>0</v>
      </c>
      <c r="AW337" s="61">
        <f>IF(COUNTIF(Setup_Hierarchy!$J$41:$IV$41,"="&amp;$K337)&lt;&gt;0,$L337,0)</f>
        <v>0</v>
      </c>
      <c r="AX337" s="61">
        <f>IF(COUNTIF(Setup_Hierarchy!$J$42:$IV$42,"="&amp;$K337)&lt;&gt;0,$L337,0)</f>
        <v>0</v>
      </c>
      <c r="AY337" s="61">
        <f>IF(COUNTIF(Setup_Hierarchy!$J$43:$IV$43,"="&amp;$K337)&lt;&gt;0,$L337,0)</f>
        <v>0</v>
      </c>
      <c r="AZ337" s="61">
        <f>IF(COUNTIF(Setup_Hierarchy!$J$44:$IV$44,"="&amp;$K337)&lt;&gt;0,$L337,0)</f>
        <v>0</v>
      </c>
      <c r="BA337" s="61">
        <f>IF(COUNTIF(Setup_Hierarchy!$J$45:$IV$45,"="&amp;$K337)&lt;&gt;0,$L337,0)</f>
        <v>0</v>
      </c>
      <c r="BB337" s="61">
        <f>IF(COUNTIF(Setup_Hierarchy!$J$46:$IV$46,"="&amp;$K337)&lt;&gt;0,$L337,0)</f>
        <v>0</v>
      </c>
      <c r="BC337" s="61">
        <f>IF(COUNTIF(Setup_Hierarchy!$J$47:$IV$47,"="&amp;$K337)&lt;&gt;0,$L337,0)</f>
        <v>0</v>
      </c>
      <c r="BD337" s="61">
        <f>IF(COUNTIF(Setup_Hierarchy!$J$48:$IV$48,"="&amp;$K337)&lt;&gt;0,$L337,0)</f>
        <v>0</v>
      </c>
      <c r="BE337" s="61">
        <f>IF(COUNTIF(Setup_Hierarchy!$J$49:$IV$49,"="&amp;$K337)&lt;&gt;0,$L337,0)</f>
        <v>0</v>
      </c>
      <c r="BF337" s="61">
        <f>IF(COUNTIF(Setup_Hierarchy!$J$50:$IV$50,"="&amp;$K337)&lt;&gt;0,$L337,0)</f>
        <v>0</v>
      </c>
      <c r="BG337" s="61">
        <f>IF(COUNTIF(Setup_Hierarchy!$J$51:$IV$51,"="&amp;$K337)&lt;&gt;0,$L337,0)</f>
        <v>5.39</v>
      </c>
      <c r="BH337" s="61">
        <f>IF(COUNTIF(Setup_Hierarchy!$J$52:$IV$52,"="&amp;$K337)&lt;&gt;0,$L337,0)</f>
        <v>0</v>
      </c>
      <c r="BI337" s="61">
        <f>IF(COUNTIF(Setup_Hierarchy!$J$53:$IV$53,"="&amp;$K337)&lt;&gt;0,$L337,0)</f>
        <v>0</v>
      </c>
      <c r="BJ337" s="61">
        <f>IF(COUNTIF(Setup_Hierarchy!$J$54:$IV$54,"="&amp;$K337)&lt;&gt;0,$L337,0)</f>
        <v>0</v>
      </c>
      <c r="BK337" s="61">
        <f>IF(COUNTIF(Setup_Hierarchy!$J$55:$IV$55,"="&amp;$K337)&lt;&gt;0,$L337,0)</f>
        <v>0</v>
      </c>
      <c r="BL337" s="61">
        <f>IF(COUNTIF(Setup_Hierarchy!$J$56:$IV$56,"="&amp;$K337)&lt;&gt;0,$L337,0)</f>
        <v>0</v>
      </c>
      <c r="BM337" s="61">
        <f>IF(COUNTIF(Setup_Hierarchy!$J$57:$IV$57,"="&amp;$K337)&lt;&gt;0,$L337,0)</f>
        <v>0</v>
      </c>
      <c r="BN337" s="61">
        <f>IF(COUNTIF(Setup_Hierarchy!$J$58:$IV$58,"="&amp;$K337)&lt;&gt;0,$L337,0)</f>
        <v>0</v>
      </c>
      <c r="BO337" s="61">
        <f>IF(COUNTIF(Setup_Hierarchy!$J$59:$IV$59,"="&amp;$K337)&lt;&gt;0,$L337,0)</f>
        <v>5.39</v>
      </c>
      <c r="BP337" s="61">
        <f>IF(COUNTIF(Setup_Hierarchy!$J$60:$IV$60,"="&amp;$K337)&lt;&gt;0,$L337,0)</f>
        <v>0</v>
      </c>
      <c r="BQ337" s="61">
        <f>IF(COUNTIF(Setup_Hierarchy!$J$61:$IV$61,"="&amp;$K337)&lt;&gt;0,$L337,0)</f>
        <v>0</v>
      </c>
      <c r="BR337" s="61">
        <f>IF(COUNTIF(Setup_Hierarchy!$J$62:$IV$62,"="&amp;$K337)&lt;&gt;0,$L337,0)</f>
        <v>0</v>
      </c>
      <c r="BS337" s="61">
        <f>IF(COUNTIF(Setup_Hierarchy!$J$63:$IV$63,"="&amp;$K337)&lt;&gt;0,$L337,0)</f>
        <v>0</v>
      </c>
      <c r="BT337" s="61">
        <f>IF(COUNTIF(Setup_Hierarchy!$J$64:$IV$64,"="&amp;$K337)&lt;&gt;0,$L337,0)</f>
        <v>0</v>
      </c>
      <c r="BU337" s="61">
        <f>IF(COUNTIF(Setup_Hierarchy!$J$65:$IV$65,"="&amp;$K337)&lt;&gt;0,$L337,0)</f>
        <v>0</v>
      </c>
      <c r="BV337" s="61">
        <f>IF(COUNTIF(Setup_Hierarchy!$J$66:$IV$66,"="&amp;$K337)&lt;&gt;0,$L337,0)</f>
        <v>0</v>
      </c>
      <c r="BW337" s="61">
        <f>IF(COUNTIF(Setup_Hierarchy!$J$67:$IV$67,"="&amp;$K337)&lt;&gt;0,$L337,0)</f>
        <v>0</v>
      </c>
      <c r="BX337" s="61">
        <f>IF(COUNTIF(Setup_Hierarchy!$J$68:$IV$68,"="&amp;$K337)&lt;&gt;0,$L337,0)</f>
        <v>0</v>
      </c>
      <c r="BY337" s="61">
        <f>IF(COUNTIF(Setup_Hierarchy!$J$69:$IV$69,"="&amp;$K337)&lt;&gt;0,$L337,0)</f>
        <v>0</v>
      </c>
      <c r="BZ337" s="61">
        <f>IF(COUNTIF(Setup_Hierarchy!$J$70:$IV$70,"="&amp;$K337)&lt;&gt;0,$L337,0)</f>
        <v>0</v>
      </c>
      <c r="CA337" s="61">
        <f>IF(COUNTIF(Setup_Hierarchy!$J$71:$IV$71,"="&amp;$K337)&lt;&gt;0,$L337,0)</f>
        <v>0</v>
      </c>
      <c r="CB337" s="61">
        <f>IF(COUNTIF(Setup_Hierarchy!$J$72:$IV$72,"="&amp;$K337)&lt;&gt;0,$L337,0)</f>
        <v>0</v>
      </c>
      <c r="CC337" s="61">
        <f>IF(COUNTIF(Setup_Hierarchy!$J$73:$IV$73,"="&amp;$K337)&lt;&gt;0,$L337,0)</f>
        <v>0</v>
      </c>
      <c r="CD337" s="61">
        <f>IF(COUNTIF(Setup_Hierarchy!$J$74:$IV$74,"="&amp;$K337)&lt;&gt;0,$L337,0)</f>
        <v>0</v>
      </c>
      <c r="CE337" s="61">
        <f>IF(COUNTIF(Setup_Hierarchy!$J$75:$IV$75,"="&amp;$K337)&lt;&gt;0,$L337,0)</f>
        <v>0</v>
      </c>
      <c r="CF337" s="61">
        <f>IF(COUNTIF(Setup_Hierarchy!$J$76:$IV$76,"="&amp;$K337)&lt;&gt;0,$L337,0)</f>
        <v>0</v>
      </c>
      <c r="CG337" s="61">
        <f>IF(COUNTIF(Setup_Hierarchy!$J$77:$IV$77,"="&amp;$K337)&lt;&gt;0,$L337,0)</f>
        <v>0</v>
      </c>
      <c r="CH337" s="61">
        <f>IF(COUNTIF(Setup_Hierarchy!$J$78:$IV$78,"="&amp;$K337)&lt;&gt;0,$L337,0)</f>
        <v>0</v>
      </c>
      <c r="CI337" s="61">
        <f>IF(COUNTIF(Setup_Hierarchy!$J$79:$IV$79,"="&amp;$K337)&lt;&gt;0,$L337,0)</f>
        <v>0</v>
      </c>
      <c r="CJ337" s="61">
        <f>IF(COUNTIF(Setup_Hierarchy!$J$80:$IV$80,"="&amp;$K337)&lt;&gt;0,$L337,0)</f>
        <v>0</v>
      </c>
      <c r="CK337" s="61">
        <f>IF(COUNTIF(Setup_Hierarchy!$J$81:$IV$81,"="&amp;$K337)&lt;&gt;0,$L337,0)</f>
        <v>0</v>
      </c>
      <c r="CL337" s="61">
        <f>IF(COUNTIF(Setup_Hierarchy!$J$82:$IV$82,"="&amp;$K337)&lt;&gt;0,$L337,0)</f>
        <v>0</v>
      </c>
      <c r="CM337" s="61">
        <f>IF(COUNTIF(Setup_Hierarchy!$J$83:$IV$83,"="&amp;$K337)&lt;&gt;0,$L337,0)</f>
        <v>0</v>
      </c>
      <c r="CN337" s="61">
        <f>IF(COUNTIF(Setup_Hierarchy!$J$84:$IV$84,"="&amp;$K337)&lt;&gt;0,$L337,0)</f>
        <v>5.39</v>
      </c>
      <c r="CO337" s="61">
        <f>IF(COUNTIF(Setup_Hierarchy!$J$85:$IV$85,"="&amp;$K337)&lt;&gt;0,$L337,0)</f>
        <v>5.39</v>
      </c>
      <c r="CP337" s="61">
        <f>IF(COUNTIF(Setup_Hierarchy!$J$86:$IV$86,"="&amp;$K337)&lt;&gt;0,$L337,0)</f>
        <v>0</v>
      </c>
      <c r="CQ337" s="61">
        <f>IF(COUNTIF(Setup_Hierarchy!$J$87:$IV$87,"="&amp;$K337)&lt;&gt;0,$L337,0)</f>
        <v>0</v>
      </c>
      <c r="CR337" s="61">
        <f>IF(COUNTIF(Setup_Hierarchy!$J$88:$IV$88,"="&amp;$K337)&lt;&gt;0,$L337,0)</f>
        <v>0</v>
      </c>
      <c r="CS337" s="61">
        <f>IF(COUNTIF(Setup_Hierarchy!$J$89:$IV$89,"="&amp;$K337)&lt;&gt;0,$L337,0)</f>
        <v>0</v>
      </c>
      <c r="CT337" s="61">
        <f>IF(COUNTIF(Setup_Hierarchy!$J$90:$IV$90,"="&amp;$K337)&lt;&gt;0,$L337,0)</f>
        <v>0</v>
      </c>
      <c r="CU337" s="61">
        <f>IF(COUNTIF(Setup_Hierarchy!$J$91:$IV$91,"="&amp;$K337)&lt;&gt;0,$L337,0)</f>
        <v>0</v>
      </c>
      <c r="CV337" s="61">
        <f>IF(COUNTIF(Setup_Hierarchy!$J$92:$IV$92,"="&amp;$K337)&lt;&gt;0,$L337,0)</f>
        <v>0</v>
      </c>
      <c r="CW337" s="61">
        <f>IF(COUNTIF(Setup_Hierarchy!$J$93:$IV$93,"="&amp;$K337)&lt;&gt;0,$L337,0)</f>
        <v>0</v>
      </c>
      <c r="CX337" s="61">
        <f>IF(COUNTIF(Setup_Hierarchy!$J$94:$IV$94,"="&amp;$K337)&lt;&gt;0,$L337,0)</f>
        <v>0</v>
      </c>
      <c r="CY337" s="61">
        <f>IF(COUNTIF(Setup_Hierarchy!$J$95:$IV$95,"="&amp;$K337)&lt;&gt;0,$L337,0)</f>
        <v>0</v>
      </c>
      <c r="CZ337" s="61">
        <f>IF(COUNTIF(Setup_Hierarchy!$J$96:$IV$96,"="&amp;$K337)&lt;&gt;0,$L337,0)</f>
        <v>0</v>
      </c>
      <c r="DA337" s="61">
        <f>IF(COUNTIF(Setup_Hierarchy!$J$97:$IV$97,"="&amp;$K337)&lt;&gt;0,$L337,0)</f>
        <v>0</v>
      </c>
      <c r="DB337" s="61">
        <f>IF(COUNTIF(Setup_Hierarchy!$J$98:$IV$98,"="&amp;$K337)&lt;&gt;0,$L337,0)</f>
        <v>0</v>
      </c>
      <c r="DC337" s="61">
        <f>IF(COUNTIF(Setup_Hierarchy!$J$99:$IV$99,"="&amp;$K337)&lt;&gt;0,$L337,0)</f>
        <v>0</v>
      </c>
      <c r="DD337" s="61">
        <f>IF(COUNTIF(Setup_Hierarchy!$J$100:$IV$100,"="&amp;$K337)&lt;&gt;0,$L337,0)</f>
        <v>0</v>
      </c>
      <c r="DE337" s="61">
        <f>IF(COUNTIF(Setup_Hierarchy!$J$101:$IV$101,"="&amp;$K337)&lt;&gt;0,$L337,0)</f>
        <v>0</v>
      </c>
      <c r="DF337" s="61">
        <f>IF(COUNTIF(Setup_Hierarchy!$J$102:$IV$102,"="&amp;$K337)&lt;&gt;0,$L337,0)</f>
        <v>0</v>
      </c>
      <c r="DG337" s="61">
        <f>IF(COUNTIF(Setup_Hierarchy!$J$103:$IV$103,"="&amp;$K337)&lt;&gt;0,$L337,0)</f>
        <v>0</v>
      </c>
      <c r="DH337" s="61">
        <f>IF(COUNTIF(Setup_Hierarchy!$J$104:$IV$104,"="&amp;$K337)&lt;&gt;0,$L337,0)</f>
        <v>0</v>
      </c>
      <c r="DI337" s="61">
        <f>IF(COUNTIF(Setup_Hierarchy!$J$105:$IV$105,"="&amp;$K337)&lt;&gt;0,$L337,0)</f>
        <v>0</v>
      </c>
      <c r="DJ337" s="61">
        <f>IF(COUNTIF(Setup_Hierarchy!$J$106:$IV$106,"="&amp;$K337)&lt;&gt;0,$L337,0)</f>
        <v>0</v>
      </c>
      <c r="DK337" s="61">
        <f>IF(COUNTIF(Setup_Hierarchy!$J$107:$IV$107,"="&amp;$K337)&lt;&gt;0,$L337,0)</f>
        <v>0</v>
      </c>
      <c r="DL337" s="61">
        <f>IF(COUNTIF(Setup_Hierarchy!$J$108:$IV$108,"="&amp;$K337)&lt;&gt;0,$L337,0)</f>
        <v>0</v>
      </c>
      <c r="DM337" s="61">
        <f>IF(COUNTIF(Setup_Hierarchy!$J$109:$IV$109,"="&amp;$K337)&lt;&gt;0,$L337,0)</f>
        <v>0</v>
      </c>
      <c r="DN337" s="61">
        <f>IF(COUNTIF(Setup_Hierarchy!$J$110:$IV$110,"="&amp;$K337)&lt;&gt;0,$L337,0)</f>
        <v>0</v>
      </c>
      <c r="DO337" s="61">
        <f>IF(COUNTIF(Setup_Hierarchy!$J$111:$IV$111,"="&amp;$K337)&lt;&gt;0,$L337,0)</f>
        <v>0</v>
      </c>
      <c r="DP337" s="61">
        <f>IF(COUNTIF(Setup_Hierarchy!$J$112:$IV$112,"="&amp;$K337)&lt;&gt;0,$L337,0)</f>
        <v>0</v>
      </c>
      <c r="DQ337" s="61">
        <f>IF(COUNTIF(Setup_Hierarchy!$J$113:$IV$113,"="&amp;$K337)&lt;&gt;0,$L337,0)</f>
        <v>0</v>
      </c>
      <c r="DR337" s="61">
        <f>IF(COUNTIF(Setup_Hierarchy!$J$114:$IV$114,"="&amp;$K337)&lt;&gt;0,$L337,0)</f>
        <v>0</v>
      </c>
      <c r="DS337" s="61">
        <f>IF(COUNTIF(Setup_Hierarchy!$J$115:$IV$115,"="&amp;$K337)&lt;&gt;0,$L337,0)</f>
        <v>0</v>
      </c>
      <c r="DT337" s="61">
        <f>IF(COUNTIF(Setup_Hierarchy!$J$116:$IV$116,"="&amp;$K337)&lt;&gt;0,$L337,0)</f>
        <v>0</v>
      </c>
    </row>
    <row r="338" spans="2:124" x14ac:dyDescent="0.2">
      <c r="B338" t="s">
        <v>43</v>
      </c>
      <c r="C338">
        <v>437</v>
      </c>
      <c r="D338" t="s">
        <v>16</v>
      </c>
      <c r="E338" t="s">
        <v>369</v>
      </c>
      <c r="F338" t="s">
        <v>526</v>
      </c>
      <c r="G338" t="s">
        <v>523</v>
      </c>
      <c r="H338" t="s">
        <v>14</v>
      </c>
      <c r="I338">
        <v>0.19539699999999999</v>
      </c>
      <c r="J338">
        <v>0.345246</v>
      </c>
      <c r="K338">
        <v>677</v>
      </c>
      <c r="L338">
        <v>152.62</v>
      </c>
      <c r="M338" s="61">
        <f>IF(COUNTIF(Setup_Hierarchy!$J$5:$IV$5,"="&amp;$K338)&lt;&gt;0,$L338,0)</f>
        <v>152.62</v>
      </c>
      <c r="N338" s="61">
        <f>IF(COUNTIF(Setup_Hierarchy!$J$6:$IV$6,"="&amp;$K338)&lt;&gt;0,$L338,0)</f>
        <v>152.62</v>
      </c>
      <c r="O338" s="61">
        <f>IF(COUNTIF(Setup_Hierarchy!$J$7:$IV$7,"="&amp;$K338)&lt;&gt;0,$L338,0)</f>
        <v>152.62</v>
      </c>
      <c r="P338" s="61">
        <f>IF(COUNTIF(Setup_Hierarchy!$J$8:$IV$8,"="&amp;$K338)&lt;&gt;0,$L338,0)</f>
        <v>152.62</v>
      </c>
      <c r="Q338" s="61">
        <f>IF(COUNTIF(Setup_Hierarchy!$J$9:$IV$9,"="&amp;$K338)&lt;&gt;0,$L338,0)</f>
        <v>152.62</v>
      </c>
      <c r="R338" s="61">
        <f>IF(COUNTIF(Setup_Hierarchy!$J$10:$IV$10,"="&amp;$K338)&lt;&gt;0,$L338,0)</f>
        <v>0</v>
      </c>
      <c r="S338" s="61">
        <f>IF(COUNTIF(Setup_Hierarchy!$J$11:$IV$11,"="&amp;$K338)&lt;&gt;0,$L338,0)</f>
        <v>0</v>
      </c>
      <c r="T338" s="61">
        <f>IF(COUNTIF(Setup_Hierarchy!$J$12:$IV$12,"="&amp;$K338)&lt;&gt;0,$L338,0)</f>
        <v>0</v>
      </c>
      <c r="U338" s="61">
        <f>IF(COUNTIF(Setup_Hierarchy!$J$13:$IV$13,"="&amp;$K338)&lt;&gt;0,$L338,0)</f>
        <v>0</v>
      </c>
      <c r="V338" s="61">
        <f>IF(COUNTIF(Setup_Hierarchy!$J$14:$IV$14,"="&amp;$K338)&lt;&gt;0,$L338,0)</f>
        <v>0</v>
      </c>
      <c r="W338" s="61">
        <f>IF(COUNTIF(Setup_Hierarchy!$J$15:$IV$15,"="&amp;$K338)&lt;&gt;0,$L338,0)</f>
        <v>0</v>
      </c>
      <c r="X338" s="61">
        <f>IF(COUNTIF(Setup_Hierarchy!$J$16:$IV$16,"="&amp;$K338)&lt;&gt;0,$L338,0)</f>
        <v>0</v>
      </c>
      <c r="Y338" s="61">
        <f>IF(COUNTIF(Setup_Hierarchy!$J$17:$IV$17,"="&amp;$K338)&lt;&gt;0,$L338,0)</f>
        <v>0</v>
      </c>
      <c r="Z338" s="61">
        <f>IF(COUNTIF(Setup_Hierarchy!$J$18:$IV$18,"="&amp;$K338)&lt;&gt;0,$L338,0)</f>
        <v>0</v>
      </c>
      <c r="AA338" s="61">
        <f>IF(COUNTIF(Setup_Hierarchy!$J$19:$IV$19,"="&amp;$K338)&lt;&gt;0,$L338,0)</f>
        <v>0</v>
      </c>
      <c r="AB338" s="61">
        <f>IF(COUNTIF(Setup_Hierarchy!$J$20:$IV$20,"="&amp;$K338)&lt;&gt;0,$L338,0)</f>
        <v>0</v>
      </c>
      <c r="AC338" s="61">
        <f>IF(COUNTIF(Setup_Hierarchy!$J$21:$IV$21,"="&amp;$K338)&lt;&gt;0,$L338,0)</f>
        <v>152.62</v>
      </c>
      <c r="AD338" s="61">
        <f>IF(COUNTIF(Setup_Hierarchy!$J$22:$IV$22,"="&amp;$K338)&lt;&gt;0,$L338,0)</f>
        <v>152.62</v>
      </c>
      <c r="AE338" s="61">
        <f>IF(COUNTIF(Setup_Hierarchy!$J$23:$IV$23,"="&amp;$K338)&lt;&gt;0,$L338,0)</f>
        <v>0</v>
      </c>
      <c r="AF338" s="61">
        <f>IF(COUNTIF(Setup_Hierarchy!$J$24:$IV$24,"="&amp;$K338)&lt;&gt;0,$L338,0)</f>
        <v>0</v>
      </c>
      <c r="AG338" s="61">
        <f>IF(COUNTIF(Setup_Hierarchy!$J$25:$IV$25,"="&amp;$K338)&lt;&gt;0,$L338,0)</f>
        <v>0</v>
      </c>
      <c r="AH338" s="61">
        <f>IF(COUNTIF(Setup_Hierarchy!$J$26:$IV$26,"="&amp;$K338)&lt;&gt;0,$L338,0)</f>
        <v>0</v>
      </c>
      <c r="AI338" s="61">
        <f>IF(COUNTIF(Setup_Hierarchy!$J$27:$IV$27,"="&amp;$K338)&lt;&gt;0,$L338,0)</f>
        <v>0</v>
      </c>
      <c r="AJ338" s="61">
        <f>IF(COUNTIF(Setup_Hierarchy!$J$28:$IV$28,"="&amp;$K338)&lt;&gt;0,$L338,0)</f>
        <v>0</v>
      </c>
      <c r="AK338" s="61">
        <f>IF(COUNTIF(Setup_Hierarchy!$J$29:$IV$29,"="&amp;$K338)&lt;&gt;0,$L338,0)</f>
        <v>0</v>
      </c>
      <c r="AL338" s="61">
        <f>IF(COUNTIF(Setup_Hierarchy!$J$30:$IV$30,"="&amp;$K338)&lt;&gt;0,$L338,0)</f>
        <v>0</v>
      </c>
      <c r="AM338" s="61">
        <f>IF(COUNTIF(Setup_Hierarchy!$J$31:$IV$31,"="&amp;$K338)&lt;&gt;0,$L338,0)</f>
        <v>0</v>
      </c>
      <c r="AN338" s="61">
        <f>IF(COUNTIF(Setup_Hierarchy!$J$32:$IV$32,"="&amp;$K338)&lt;&gt;0,$L338,0)</f>
        <v>0</v>
      </c>
      <c r="AO338" s="61">
        <f>IF(COUNTIF(Setup_Hierarchy!$J$33:$IV$33,"="&amp;$K338)&lt;&gt;0,$L338,0)</f>
        <v>0</v>
      </c>
      <c r="AP338" s="61">
        <f>IF(COUNTIF(Setup_Hierarchy!$J$34:$IV$34,"="&amp;$K338)&lt;&gt;0,$L338,0)</f>
        <v>0</v>
      </c>
      <c r="AQ338" s="61">
        <f>IF(COUNTIF(Setup_Hierarchy!$J$35:$IV$35,"="&amp;$K338)&lt;&gt;0,$L338,0)</f>
        <v>0</v>
      </c>
      <c r="AR338" s="61">
        <f>IF(COUNTIF(Setup_Hierarchy!$J$36:$IV$36,"="&amp;$K338)&lt;&gt;0,$L338,0)</f>
        <v>0</v>
      </c>
      <c r="AS338" s="61">
        <f>IF(COUNTIF(Setup_Hierarchy!$J$37:$IV$37,"="&amp;$K338)&lt;&gt;0,$L338,0)</f>
        <v>0</v>
      </c>
      <c r="AT338" s="61">
        <f>IF(COUNTIF(Setup_Hierarchy!$J$38:$IV$38,"="&amp;$K338)&lt;&gt;0,$L338,0)</f>
        <v>0</v>
      </c>
      <c r="AU338" s="61">
        <f>IF(COUNTIF(Setup_Hierarchy!$J$39:$IV$39,"="&amp;$K338)&lt;&gt;0,$L338,0)</f>
        <v>0</v>
      </c>
      <c r="AV338" s="61">
        <f>IF(COUNTIF(Setup_Hierarchy!$J$40:$IV$40,"="&amp;$K338)&lt;&gt;0,$L338,0)</f>
        <v>0</v>
      </c>
      <c r="AW338" s="61">
        <f>IF(COUNTIF(Setup_Hierarchy!$J$41:$IV$41,"="&amp;$K338)&lt;&gt;0,$L338,0)</f>
        <v>0</v>
      </c>
      <c r="AX338" s="61">
        <f>IF(COUNTIF(Setup_Hierarchy!$J$42:$IV$42,"="&amp;$K338)&lt;&gt;0,$L338,0)</f>
        <v>0</v>
      </c>
      <c r="AY338" s="61">
        <f>IF(COUNTIF(Setup_Hierarchy!$J$43:$IV$43,"="&amp;$K338)&lt;&gt;0,$L338,0)</f>
        <v>0</v>
      </c>
      <c r="AZ338" s="61">
        <f>IF(COUNTIF(Setup_Hierarchy!$J$44:$IV$44,"="&amp;$K338)&lt;&gt;0,$L338,0)</f>
        <v>0</v>
      </c>
      <c r="BA338" s="61">
        <f>IF(COUNTIF(Setup_Hierarchy!$J$45:$IV$45,"="&amp;$K338)&lt;&gt;0,$L338,0)</f>
        <v>0</v>
      </c>
      <c r="BB338" s="61">
        <f>IF(COUNTIF(Setup_Hierarchy!$J$46:$IV$46,"="&amp;$K338)&lt;&gt;0,$L338,0)</f>
        <v>0</v>
      </c>
      <c r="BC338" s="61">
        <f>IF(COUNTIF(Setup_Hierarchy!$J$47:$IV$47,"="&amp;$K338)&lt;&gt;0,$L338,0)</f>
        <v>0</v>
      </c>
      <c r="BD338" s="61">
        <f>IF(COUNTIF(Setup_Hierarchy!$J$48:$IV$48,"="&amp;$K338)&lt;&gt;0,$L338,0)</f>
        <v>0</v>
      </c>
      <c r="BE338" s="61">
        <f>IF(COUNTIF(Setup_Hierarchy!$J$49:$IV$49,"="&amp;$K338)&lt;&gt;0,$L338,0)</f>
        <v>0</v>
      </c>
      <c r="BF338" s="61">
        <f>IF(COUNTIF(Setup_Hierarchy!$J$50:$IV$50,"="&amp;$K338)&lt;&gt;0,$L338,0)</f>
        <v>0</v>
      </c>
      <c r="BG338" s="61">
        <f>IF(COUNTIF(Setup_Hierarchy!$J$51:$IV$51,"="&amp;$K338)&lt;&gt;0,$L338,0)</f>
        <v>0</v>
      </c>
      <c r="BH338" s="61">
        <f>IF(COUNTIF(Setup_Hierarchy!$J$52:$IV$52,"="&amp;$K338)&lt;&gt;0,$L338,0)</f>
        <v>0</v>
      </c>
      <c r="BI338" s="61">
        <f>IF(COUNTIF(Setup_Hierarchy!$J$53:$IV$53,"="&amp;$K338)&lt;&gt;0,$L338,0)</f>
        <v>0</v>
      </c>
      <c r="BJ338" s="61">
        <f>IF(COUNTIF(Setup_Hierarchy!$J$54:$IV$54,"="&amp;$K338)&lt;&gt;0,$L338,0)</f>
        <v>0</v>
      </c>
      <c r="BK338" s="61">
        <f>IF(COUNTIF(Setup_Hierarchy!$J$55:$IV$55,"="&amp;$K338)&lt;&gt;0,$L338,0)</f>
        <v>0</v>
      </c>
      <c r="BL338" s="61">
        <f>IF(COUNTIF(Setup_Hierarchy!$J$56:$IV$56,"="&amp;$K338)&lt;&gt;0,$L338,0)</f>
        <v>0</v>
      </c>
      <c r="BM338" s="61">
        <f>IF(COUNTIF(Setup_Hierarchy!$J$57:$IV$57,"="&amp;$K338)&lt;&gt;0,$L338,0)</f>
        <v>0</v>
      </c>
      <c r="BN338" s="61">
        <f>IF(COUNTIF(Setup_Hierarchy!$J$58:$IV$58,"="&amp;$K338)&lt;&gt;0,$L338,0)</f>
        <v>0</v>
      </c>
      <c r="BO338" s="61">
        <f>IF(COUNTIF(Setup_Hierarchy!$J$59:$IV$59,"="&amp;$K338)&lt;&gt;0,$L338,0)</f>
        <v>0</v>
      </c>
      <c r="BP338" s="61">
        <f>IF(COUNTIF(Setup_Hierarchy!$J$60:$IV$60,"="&amp;$K338)&lt;&gt;0,$L338,0)</f>
        <v>0</v>
      </c>
      <c r="BQ338" s="61">
        <f>IF(COUNTIF(Setup_Hierarchy!$J$61:$IV$61,"="&amp;$K338)&lt;&gt;0,$L338,0)</f>
        <v>0</v>
      </c>
      <c r="BR338" s="61">
        <f>IF(COUNTIF(Setup_Hierarchy!$J$62:$IV$62,"="&amp;$K338)&lt;&gt;0,$L338,0)</f>
        <v>0</v>
      </c>
      <c r="BS338" s="61">
        <f>IF(COUNTIF(Setup_Hierarchy!$J$63:$IV$63,"="&amp;$K338)&lt;&gt;0,$L338,0)</f>
        <v>0</v>
      </c>
      <c r="BT338" s="61">
        <f>IF(COUNTIF(Setup_Hierarchy!$J$64:$IV$64,"="&amp;$K338)&lt;&gt;0,$L338,0)</f>
        <v>0</v>
      </c>
      <c r="BU338" s="61">
        <f>IF(COUNTIF(Setup_Hierarchy!$J$65:$IV$65,"="&amp;$K338)&lt;&gt;0,$L338,0)</f>
        <v>0</v>
      </c>
      <c r="BV338" s="61">
        <f>IF(COUNTIF(Setup_Hierarchy!$J$66:$IV$66,"="&amp;$K338)&lt;&gt;0,$L338,0)</f>
        <v>0</v>
      </c>
      <c r="BW338" s="61">
        <f>IF(COUNTIF(Setup_Hierarchy!$J$67:$IV$67,"="&amp;$K338)&lt;&gt;0,$L338,0)</f>
        <v>0</v>
      </c>
      <c r="BX338" s="61">
        <f>IF(COUNTIF(Setup_Hierarchy!$J$68:$IV$68,"="&amp;$K338)&lt;&gt;0,$L338,0)</f>
        <v>0</v>
      </c>
      <c r="BY338" s="61">
        <f>IF(COUNTIF(Setup_Hierarchy!$J$69:$IV$69,"="&amp;$K338)&lt;&gt;0,$L338,0)</f>
        <v>0</v>
      </c>
      <c r="BZ338" s="61">
        <f>IF(COUNTIF(Setup_Hierarchy!$J$70:$IV$70,"="&amp;$K338)&lt;&gt;0,$L338,0)</f>
        <v>0</v>
      </c>
      <c r="CA338" s="61">
        <f>IF(COUNTIF(Setup_Hierarchy!$J$71:$IV$71,"="&amp;$K338)&lt;&gt;0,$L338,0)</f>
        <v>0</v>
      </c>
      <c r="CB338" s="61">
        <f>IF(COUNTIF(Setup_Hierarchy!$J$72:$IV$72,"="&amp;$K338)&lt;&gt;0,$L338,0)</f>
        <v>0</v>
      </c>
      <c r="CC338" s="61">
        <f>IF(COUNTIF(Setup_Hierarchy!$J$73:$IV$73,"="&amp;$K338)&lt;&gt;0,$L338,0)</f>
        <v>0</v>
      </c>
      <c r="CD338" s="61">
        <f>IF(COUNTIF(Setup_Hierarchy!$J$74:$IV$74,"="&amp;$K338)&lt;&gt;0,$L338,0)</f>
        <v>0</v>
      </c>
      <c r="CE338" s="61">
        <f>IF(COUNTIF(Setup_Hierarchy!$J$75:$IV$75,"="&amp;$K338)&lt;&gt;0,$L338,0)</f>
        <v>0</v>
      </c>
      <c r="CF338" s="61">
        <f>IF(COUNTIF(Setup_Hierarchy!$J$76:$IV$76,"="&amp;$K338)&lt;&gt;0,$L338,0)</f>
        <v>0</v>
      </c>
      <c r="CG338" s="61">
        <f>IF(COUNTIF(Setup_Hierarchy!$J$77:$IV$77,"="&amp;$K338)&lt;&gt;0,$L338,0)</f>
        <v>0</v>
      </c>
      <c r="CH338" s="61">
        <f>IF(COUNTIF(Setup_Hierarchy!$J$78:$IV$78,"="&amp;$K338)&lt;&gt;0,$L338,0)</f>
        <v>0</v>
      </c>
      <c r="CI338" s="61">
        <f>IF(COUNTIF(Setup_Hierarchy!$J$79:$IV$79,"="&amp;$K338)&lt;&gt;0,$L338,0)</f>
        <v>0</v>
      </c>
      <c r="CJ338" s="61">
        <f>IF(COUNTIF(Setup_Hierarchy!$J$80:$IV$80,"="&amp;$K338)&lt;&gt;0,$L338,0)</f>
        <v>0</v>
      </c>
      <c r="CK338" s="61">
        <f>IF(COUNTIF(Setup_Hierarchy!$J$81:$IV$81,"="&amp;$K338)&lt;&gt;0,$L338,0)</f>
        <v>0</v>
      </c>
      <c r="CL338" s="61">
        <f>IF(COUNTIF(Setup_Hierarchy!$J$82:$IV$82,"="&amp;$K338)&lt;&gt;0,$L338,0)</f>
        <v>0</v>
      </c>
      <c r="CM338" s="61">
        <f>IF(COUNTIF(Setup_Hierarchy!$J$83:$IV$83,"="&amp;$K338)&lt;&gt;0,$L338,0)</f>
        <v>0</v>
      </c>
      <c r="CN338" s="61">
        <f>IF(COUNTIF(Setup_Hierarchy!$J$84:$IV$84,"="&amp;$K338)&lt;&gt;0,$L338,0)</f>
        <v>0</v>
      </c>
      <c r="CO338" s="61">
        <f>IF(COUNTIF(Setup_Hierarchy!$J$85:$IV$85,"="&amp;$K338)&lt;&gt;0,$L338,0)</f>
        <v>0</v>
      </c>
      <c r="CP338" s="61">
        <f>IF(COUNTIF(Setup_Hierarchy!$J$86:$IV$86,"="&amp;$K338)&lt;&gt;0,$L338,0)</f>
        <v>0</v>
      </c>
      <c r="CQ338" s="61">
        <f>IF(COUNTIF(Setup_Hierarchy!$J$87:$IV$87,"="&amp;$K338)&lt;&gt;0,$L338,0)</f>
        <v>0</v>
      </c>
      <c r="CR338" s="61">
        <f>IF(COUNTIF(Setup_Hierarchy!$J$88:$IV$88,"="&amp;$K338)&lt;&gt;0,$L338,0)</f>
        <v>0</v>
      </c>
      <c r="CS338" s="61">
        <f>IF(COUNTIF(Setup_Hierarchy!$J$89:$IV$89,"="&amp;$K338)&lt;&gt;0,$L338,0)</f>
        <v>0</v>
      </c>
      <c r="CT338" s="61">
        <f>IF(COUNTIF(Setup_Hierarchy!$J$90:$IV$90,"="&amp;$K338)&lt;&gt;0,$L338,0)</f>
        <v>0</v>
      </c>
      <c r="CU338" s="61">
        <f>IF(COUNTIF(Setup_Hierarchy!$J$91:$IV$91,"="&amp;$K338)&lt;&gt;0,$L338,0)</f>
        <v>0</v>
      </c>
      <c r="CV338" s="61">
        <f>IF(COUNTIF(Setup_Hierarchy!$J$92:$IV$92,"="&amp;$K338)&lt;&gt;0,$L338,0)</f>
        <v>0</v>
      </c>
      <c r="CW338" s="61">
        <f>IF(COUNTIF(Setup_Hierarchy!$J$93:$IV$93,"="&amp;$K338)&lt;&gt;0,$L338,0)</f>
        <v>0</v>
      </c>
      <c r="CX338" s="61">
        <f>IF(COUNTIF(Setup_Hierarchy!$J$94:$IV$94,"="&amp;$K338)&lt;&gt;0,$L338,0)</f>
        <v>0</v>
      </c>
      <c r="CY338" s="61">
        <f>IF(COUNTIF(Setup_Hierarchy!$J$95:$IV$95,"="&amp;$K338)&lt;&gt;0,$L338,0)</f>
        <v>0</v>
      </c>
      <c r="CZ338" s="61">
        <f>IF(COUNTIF(Setup_Hierarchy!$J$96:$IV$96,"="&amp;$K338)&lt;&gt;0,$L338,0)</f>
        <v>0</v>
      </c>
      <c r="DA338" s="61">
        <f>IF(COUNTIF(Setup_Hierarchy!$J$97:$IV$97,"="&amp;$K338)&lt;&gt;0,$L338,0)</f>
        <v>0</v>
      </c>
      <c r="DB338" s="61">
        <f>IF(COUNTIF(Setup_Hierarchy!$J$98:$IV$98,"="&amp;$K338)&lt;&gt;0,$L338,0)</f>
        <v>0</v>
      </c>
      <c r="DC338" s="61">
        <f>IF(COUNTIF(Setup_Hierarchy!$J$99:$IV$99,"="&amp;$K338)&lt;&gt;0,$L338,0)</f>
        <v>0</v>
      </c>
      <c r="DD338" s="61">
        <f>IF(COUNTIF(Setup_Hierarchy!$J$100:$IV$100,"="&amp;$K338)&lt;&gt;0,$L338,0)</f>
        <v>0</v>
      </c>
      <c r="DE338" s="61">
        <f>IF(COUNTIF(Setup_Hierarchy!$J$101:$IV$101,"="&amp;$K338)&lt;&gt;0,$L338,0)</f>
        <v>0</v>
      </c>
      <c r="DF338" s="61">
        <f>IF(COUNTIF(Setup_Hierarchy!$J$102:$IV$102,"="&amp;$K338)&lt;&gt;0,$L338,0)</f>
        <v>0</v>
      </c>
      <c r="DG338" s="61">
        <f>IF(COUNTIF(Setup_Hierarchy!$J$103:$IV$103,"="&amp;$K338)&lt;&gt;0,$L338,0)</f>
        <v>0</v>
      </c>
      <c r="DH338" s="61">
        <f>IF(COUNTIF(Setup_Hierarchy!$J$104:$IV$104,"="&amp;$K338)&lt;&gt;0,$L338,0)</f>
        <v>0</v>
      </c>
      <c r="DI338" s="61">
        <f>IF(COUNTIF(Setup_Hierarchy!$J$105:$IV$105,"="&amp;$K338)&lt;&gt;0,$L338,0)</f>
        <v>0</v>
      </c>
      <c r="DJ338" s="61">
        <f>IF(COUNTIF(Setup_Hierarchy!$J$106:$IV$106,"="&amp;$K338)&lt;&gt;0,$L338,0)</f>
        <v>0</v>
      </c>
      <c r="DK338" s="61">
        <f>IF(COUNTIF(Setup_Hierarchy!$J$107:$IV$107,"="&amp;$K338)&lt;&gt;0,$L338,0)</f>
        <v>0</v>
      </c>
      <c r="DL338" s="61">
        <f>IF(COUNTIF(Setup_Hierarchy!$J$108:$IV$108,"="&amp;$K338)&lt;&gt;0,$L338,0)</f>
        <v>0</v>
      </c>
      <c r="DM338" s="61">
        <f>IF(COUNTIF(Setup_Hierarchy!$J$109:$IV$109,"="&amp;$K338)&lt;&gt;0,$L338,0)</f>
        <v>0</v>
      </c>
      <c r="DN338" s="61">
        <f>IF(COUNTIF(Setup_Hierarchy!$J$110:$IV$110,"="&amp;$K338)&lt;&gt;0,$L338,0)</f>
        <v>0</v>
      </c>
      <c r="DO338" s="61">
        <f>IF(COUNTIF(Setup_Hierarchy!$J$111:$IV$111,"="&amp;$K338)&lt;&gt;0,$L338,0)</f>
        <v>0</v>
      </c>
      <c r="DP338" s="61">
        <f>IF(COUNTIF(Setup_Hierarchy!$J$112:$IV$112,"="&amp;$K338)&lt;&gt;0,$L338,0)</f>
        <v>0</v>
      </c>
      <c r="DQ338" s="61">
        <f>IF(COUNTIF(Setup_Hierarchy!$J$113:$IV$113,"="&amp;$K338)&lt;&gt;0,$L338,0)</f>
        <v>0</v>
      </c>
      <c r="DR338" s="61">
        <f>IF(COUNTIF(Setup_Hierarchy!$J$114:$IV$114,"="&amp;$K338)&lt;&gt;0,$L338,0)</f>
        <v>0</v>
      </c>
      <c r="DS338" s="61">
        <f>IF(COUNTIF(Setup_Hierarchy!$J$115:$IV$115,"="&amp;$K338)&lt;&gt;0,$L338,0)</f>
        <v>0</v>
      </c>
      <c r="DT338" s="61">
        <f>IF(COUNTIF(Setup_Hierarchy!$J$116:$IV$116,"="&amp;$K338)&lt;&gt;0,$L338,0)</f>
        <v>0</v>
      </c>
    </row>
    <row r="339" spans="2:124" x14ac:dyDescent="0.2">
      <c r="B339" t="s">
        <v>43</v>
      </c>
      <c r="C339">
        <v>437</v>
      </c>
      <c r="D339" t="s">
        <v>16</v>
      </c>
      <c r="E339" t="s">
        <v>369</v>
      </c>
      <c r="F339" t="s">
        <v>526</v>
      </c>
      <c r="G339" t="s">
        <v>523</v>
      </c>
      <c r="H339" t="s">
        <v>14</v>
      </c>
      <c r="I339">
        <v>0.19539699999999999</v>
      </c>
      <c r="J339">
        <v>0.345246</v>
      </c>
      <c r="K339">
        <v>679</v>
      </c>
      <c r="L339">
        <v>89.77</v>
      </c>
      <c r="M339" s="61">
        <f>IF(COUNTIF(Setup_Hierarchy!$J$5:$IV$5,"="&amp;$K339)&lt;&gt;0,$L339,0)</f>
        <v>89.77</v>
      </c>
      <c r="N339" s="61">
        <f>IF(COUNTIF(Setup_Hierarchy!$J$6:$IV$6,"="&amp;$K339)&lt;&gt;0,$L339,0)</f>
        <v>89.77</v>
      </c>
      <c r="O339" s="61">
        <f>IF(COUNTIF(Setup_Hierarchy!$J$7:$IV$7,"="&amp;$K339)&lt;&gt;0,$L339,0)</f>
        <v>89.77</v>
      </c>
      <c r="P339" s="61">
        <f>IF(COUNTIF(Setup_Hierarchy!$J$8:$IV$8,"="&amp;$K339)&lt;&gt;0,$L339,0)</f>
        <v>89.77</v>
      </c>
      <c r="Q339" s="61">
        <f>IF(COUNTIF(Setup_Hierarchy!$J$9:$IV$9,"="&amp;$K339)&lt;&gt;0,$L339,0)</f>
        <v>89.77</v>
      </c>
      <c r="R339" s="61">
        <f>IF(COUNTIF(Setup_Hierarchy!$J$10:$IV$10,"="&amp;$K339)&lt;&gt;0,$L339,0)</f>
        <v>0</v>
      </c>
      <c r="S339" s="61">
        <f>IF(COUNTIF(Setup_Hierarchy!$J$11:$IV$11,"="&amp;$K339)&lt;&gt;0,$L339,0)</f>
        <v>0</v>
      </c>
      <c r="T339" s="61">
        <f>IF(COUNTIF(Setup_Hierarchy!$J$12:$IV$12,"="&amp;$K339)&lt;&gt;0,$L339,0)</f>
        <v>0</v>
      </c>
      <c r="U339" s="61">
        <f>IF(COUNTIF(Setup_Hierarchy!$J$13:$IV$13,"="&amp;$K339)&lt;&gt;0,$L339,0)</f>
        <v>0</v>
      </c>
      <c r="V339" s="61">
        <f>IF(COUNTIF(Setup_Hierarchy!$J$14:$IV$14,"="&amp;$K339)&lt;&gt;0,$L339,0)</f>
        <v>89.77</v>
      </c>
      <c r="W339" s="61">
        <f>IF(COUNTIF(Setup_Hierarchy!$J$15:$IV$15,"="&amp;$K339)&lt;&gt;0,$L339,0)</f>
        <v>89.77</v>
      </c>
      <c r="X339" s="61">
        <f>IF(COUNTIF(Setup_Hierarchy!$J$16:$IV$16,"="&amp;$K339)&lt;&gt;0,$L339,0)</f>
        <v>0</v>
      </c>
      <c r="Y339" s="61">
        <f>IF(COUNTIF(Setup_Hierarchy!$J$17:$IV$17,"="&amp;$K339)&lt;&gt;0,$L339,0)</f>
        <v>0</v>
      </c>
      <c r="Z339" s="61">
        <f>IF(COUNTIF(Setup_Hierarchy!$J$18:$IV$18,"="&amp;$K339)&lt;&gt;0,$L339,0)</f>
        <v>0</v>
      </c>
      <c r="AA339" s="61">
        <f>IF(COUNTIF(Setup_Hierarchy!$J$19:$IV$19,"="&amp;$K339)&lt;&gt;0,$L339,0)</f>
        <v>0</v>
      </c>
      <c r="AB339" s="61">
        <f>IF(COUNTIF(Setup_Hierarchy!$J$20:$IV$20,"="&amp;$K339)&lt;&gt;0,$L339,0)</f>
        <v>0</v>
      </c>
      <c r="AC339" s="61">
        <f>IF(COUNTIF(Setup_Hierarchy!$J$21:$IV$21,"="&amp;$K339)&lt;&gt;0,$L339,0)</f>
        <v>0</v>
      </c>
      <c r="AD339" s="61">
        <f>IF(COUNTIF(Setup_Hierarchy!$J$22:$IV$22,"="&amp;$K339)&lt;&gt;0,$L339,0)</f>
        <v>0</v>
      </c>
      <c r="AE339" s="61">
        <f>IF(COUNTIF(Setup_Hierarchy!$J$23:$IV$23,"="&amp;$K339)&lt;&gt;0,$L339,0)</f>
        <v>0</v>
      </c>
      <c r="AF339" s="61">
        <f>IF(COUNTIF(Setup_Hierarchy!$J$24:$IV$24,"="&amp;$K339)&lt;&gt;0,$L339,0)</f>
        <v>0</v>
      </c>
      <c r="AG339" s="61">
        <f>IF(COUNTIF(Setup_Hierarchy!$J$25:$IV$25,"="&amp;$K339)&lt;&gt;0,$L339,0)</f>
        <v>0</v>
      </c>
      <c r="AH339" s="61">
        <f>IF(COUNTIF(Setup_Hierarchy!$J$26:$IV$26,"="&amp;$K339)&lt;&gt;0,$L339,0)</f>
        <v>0</v>
      </c>
      <c r="AI339" s="61">
        <f>IF(COUNTIF(Setup_Hierarchy!$J$27:$IV$27,"="&amp;$K339)&lt;&gt;0,$L339,0)</f>
        <v>0</v>
      </c>
      <c r="AJ339" s="61">
        <f>IF(COUNTIF(Setup_Hierarchy!$J$28:$IV$28,"="&amp;$K339)&lt;&gt;0,$L339,0)</f>
        <v>0</v>
      </c>
      <c r="AK339" s="61">
        <f>IF(COUNTIF(Setup_Hierarchy!$J$29:$IV$29,"="&amp;$K339)&lt;&gt;0,$L339,0)</f>
        <v>0</v>
      </c>
      <c r="AL339" s="61">
        <f>IF(COUNTIF(Setup_Hierarchy!$J$30:$IV$30,"="&amp;$K339)&lt;&gt;0,$L339,0)</f>
        <v>0</v>
      </c>
      <c r="AM339" s="61">
        <f>IF(COUNTIF(Setup_Hierarchy!$J$31:$IV$31,"="&amp;$K339)&lt;&gt;0,$L339,0)</f>
        <v>0</v>
      </c>
      <c r="AN339" s="61">
        <f>IF(COUNTIF(Setup_Hierarchy!$J$32:$IV$32,"="&amp;$K339)&lt;&gt;0,$L339,0)</f>
        <v>0</v>
      </c>
      <c r="AO339" s="61">
        <f>IF(COUNTIF(Setup_Hierarchy!$J$33:$IV$33,"="&amp;$K339)&lt;&gt;0,$L339,0)</f>
        <v>0</v>
      </c>
      <c r="AP339" s="61">
        <f>IF(COUNTIF(Setup_Hierarchy!$J$34:$IV$34,"="&amp;$K339)&lt;&gt;0,$L339,0)</f>
        <v>0</v>
      </c>
      <c r="AQ339" s="61">
        <f>IF(COUNTIF(Setup_Hierarchy!$J$35:$IV$35,"="&amp;$K339)&lt;&gt;0,$L339,0)</f>
        <v>0</v>
      </c>
      <c r="AR339" s="61">
        <f>IF(COUNTIF(Setup_Hierarchy!$J$36:$IV$36,"="&amp;$K339)&lt;&gt;0,$L339,0)</f>
        <v>0</v>
      </c>
      <c r="AS339" s="61">
        <f>IF(COUNTIF(Setup_Hierarchy!$J$37:$IV$37,"="&amp;$K339)&lt;&gt;0,$L339,0)</f>
        <v>0</v>
      </c>
      <c r="AT339" s="61">
        <f>IF(COUNTIF(Setup_Hierarchy!$J$38:$IV$38,"="&amp;$K339)&lt;&gt;0,$L339,0)</f>
        <v>0</v>
      </c>
      <c r="AU339" s="61">
        <f>IF(COUNTIF(Setup_Hierarchy!$J$39:$IV$39,"="&amp;$K339)&lt;&gt;0,$L339,0)</f>
        <v>0</v>
      </c>
      <c r="AV339" s="61">
        <f>IF(COUNTIF(Setup_Hierarchy!$J$40:$IV$40,"="&amp;$K339)&lt;&gt;0,$L339,0)</f>
        <v>0</v>
      </c>
      <c r="AW339" s="61">
        <f>IF(COUNTIF(Setup_Hierarchy!$J$41:$IV$41,"="&amp;$K339)&lt;&gt;0,$L339,0)</f>
        <v>0</v>
      </c>
      <c r="AX339" s="61">
        <f>IF(COUNTIF(Setup_Hierarchy!$J$42:$IV$42,"="&amp;$K339)&lt;&gt;0,$L339,0)</f>
        <v>0</v>
      </c>
      <c r="AY339" s="61">
        <f>IF(COUNTIF(Setup_Hierarchy!$J$43:$IV$43,"="&amp;$K339)&lt;&gt;0,$L339,0)</f>
        <v>0</v>
      </c>
      <c r="AZ339" s="61">
        <f>IF(COUNTIF(Setup_Hierarchy!$J$44:$IV$44,"="&amp;$K339)&lt;&gt;0,$L339,0)</f>
        <v>0</v>
      </c>
      <c r="BA339" s="61">
        <f>IF(COUNTIF(Setup_Hierarchy!$J$45:$IV$45,"="&amp;$K339)&lt;&gt;0,$L339,0)</f>
        <v>0</v>
      </c>
      <c r="BB339" s="61">
        <f>IF(COUNTIF(Setup_Hierarchy!$J$46:$IV$46,"="&amp;$K339)&lt;&gt;0,$L339,0)</f>
        <v>0</v>
      </c>
      <c r="BC339" s="61">
        <f>IF(COUNTIF(Setup_Hierarchy!$J$47:$IV$47,"="&amp;$K339)&lt;&gt;0,$L339,0)</f>
        <v>0</v>
      </c>
      <c r="BD339" s="61">
        <f>IF(COUNTIF(Setup_Hierarchy!$J$48:$IV$48,"="&amp;$K339)&lt;&gt;0,$L339,0)</f>
        <v>0</v>
      </c>
      <c r="BE339" s="61">
        <f>IF(COUNTIF(Setup_Hierarchy!$J$49:$IV$49,"="&amp;$K339)&lt;&gt;0,$L339,0)</f>
        <v>0</v>
      </c>
      <c r="BF339" s="61">
        <f>IF(COUNTIF(Setup_Hierarchy!$J$50:$IV$50,"="&amp;$K339)&lt;&gt;0,$L339,0)</f>
        <v>0</v>
      </c>
      <c r="BG339" s="61">
        <f>IF(COUNTIF(Setup_Hierarchy!$J$51:$IV$51,"="&amp;$K339)&lt;&gt;0,$L339,0)</f>
        <v>0</v>
      </c>
      <c r="BH339" s="61">
        <f>IF(COUNTIF(Setup_Hierarchy!$J$52:$IV$52,"="&amp;$K339)&lt;&gt;0,$L339,0)</f>
        <v>0</v>
      </c>
      <c r="BI339" s="61">
        <f>IF(COUNTIF(Setup_Hierarchy!$J$53:$IV$53,"="&amp;$K339)&lt;&gt;0,$L339,0)</f>
        <v>0</v>
      </c>
      <c r="BJ339" s="61">
        <f>IF(COUNTIF(Setup_Hierarchy!$J$54:$IV$54,"="&amp;$K339)&lt;&gt;0,$L339,0)</f>
        <v>0</v>
      </c>
      <c r="BK339" s="61">
        <f>IF(COUNTIF(Setup_Hierarchy!$J$55:$IV$55,"="&amp;$K339)&lt;&gt;0,$L339,0)</f>
        <v>0</v>
      </c>
      <c r="BL339" s="61">
        <f>IF(COUNTIF(Setup_Hierarchy!$J$56:$IV$56,"="&amp;$K339)&lt;&gt;0,$L339,0)</f>
        <v>0</v>
      </c>
      <c r="BM339" s="61">
        <f>IF(COUNTIF(Setup_Hierarchy!$J$57:$IV$57,"="&amp;$K339)&lt;&gt;0,$L339,0)</f>
        <v>0</v>
      </c>
      <c r="BN339" s="61">
        <f>IF(COUNTIF(Setup_Hierarchy!$J$58:$IV$58,"="&amp;$K339)&lt;&gt;0,$L339,0)</f>
        <v>0</v>
      </c>
      <c r="BO339" s="61">
        <f>IF(COUNTIF(Setup_Hierarchy!$J$59:$IV$59,"="&amp;$K339)&lt;&gt;0,$L339,0)</f>
        <v>0</v>
      </c>
      <c r="BP339" s="61">
        <f>IF(COUNTIF(Setup_Hierarchy!$J$60:$IV$60,"="&amp;$K339)&lt;&gt;0,$L339,0)</f>
        <v>0</v>
      </c>
      <c r="BQ339" s="61">
        <f>IF(COUNTIF(Setup_Hierarchy!$J$61:$IV$61,"="&amp;$K339)&lt;&gt;0,$L339,0)</f>
        <v>0</v>
      </c>
      <c r="BR339" s="61">
        <f>IF(COUNTIF(Setup_Hierarchy!$J$62:$IV$62,"="&amp;$K339)&lt;&gt;0,$L339,0)</f>
        <v>0</v>
      </c>
      <c r="BS339" s="61">
        <f>IF(COUNTIF(Setup_Hierarchy!$J$63:$IV$63,"="&amp;$K339)&lt;&gt;0,$L339,0)</f>
        <v>0</v>
      </c>
      <c r="BT339" s="61">
        <f>IF(COUNTIF(Setup_Hierarchy!$J$64:$IV$64,"="&amp;$K339)&lt;&gt;0,$L339,0)</f>
        <v>0</v>
      </c>
      <c r="BU339" s="61">
        <f>IF(COUNTIF(Setup_Hierarchy!$J$65:$IV$65,"="&amp;$K339)&lt;&gt;0,$L339,0)</f>
        <v>0</v>
      </c>
      <c r="BV339" s="61">
        <f>IF(COUNTIF(Setup_Hierarchy!$J$66:$IV$66,"="&amp;$K339)&lt;&gt;0,$L339,0)</f>
        <v>0</v>
      </c>
      <c r="BW339" s="61">
        <f>IF(COUNTIF(Setup_Hierarchy!$J$67:$IV$67,"="&amp;$K339)&lt;&gt;0,$L339,0)</f>
        <v>0</v>
      </c>
      <c r="BX339" s="61">
        <f>IF(COUNTIF(Setup_Hierarchy!$J$68:$IV$68,"="&amp;$K339)&lt;&gt;0,$L339,0)</f>
        <v>0</v>
      </c>
      <c r="BY339" s="61">
        <f>IF(COUNTIF(Setup_Hierarchy!$J$69:$IV$69,"="&amp;$K339)&lt;&gt;0,$L339,0)</f>
        <v>0</v>
      </c>
      <c r="BZ339" s="61">
        <f>IF(COUNTIF(Setup_Hierarchy!$J$70:$IV$70,"="&amp;$K339)&lt;&gt;0,$L339,0)</f>
        <v>0</v>
      </c>
      <c r="CA339" s="61">
        <f>IF(COUNTIF(Setup_Hierarchy!$J$71:$IV$71,"="&amp;$K339)&lt;&gt;0,$L339,0)</f>
        <v>0</v>
      </c>
      <c r="CB339" s="61">
        <f>IF(COUNTIF(Setup_Hierarchy!$J$72:$IV$72,"="&amp;$K339)&lt;&gt;0,$L339,0)</f>
        <v>0</v>
      </c>
      <c r="CC339" s="61">
        <f>IF(COUNTIF(Setup_Hierarchy!$J$73:$IV$73,"="&amp;$K339)&lt;&gt;0,$L339,0)</f>
        <v>0</v>
      </c>
      <c r="CD339" s="61">
        <f>IF(COUNTIF(Setup_Hierarchy!$J$74:$IV$74,"="&amp;$K339)&lt;&gt;0,$L339,0)</f>
        <v>0</v>
      </c>
      <c r="CE339" s="61">
        <f>IF(COUNTIF(Setup_Hierarchy!$J$75:$IV$75,"="&amp;$K339)&lt;&gt;0,$L339,0)</f>
        <v>0</v>
      </c>
      <c r="CF339" s="61">
        <f>IF(COUNTIF(Setup_Hierarchy!$J$76:$IV$76,"="&amp;$K339)&lt;&gt;0,$L339,0)</f>
        <v>0</v>
      </c>
      <c r="CG339" s="61">
        <f>IF(COUNTIF(Setup_Hierarchy!$J$77:$IV$77,"="&amp;$K339)&lt;&gt;0,$L339,0)</f>
        <v>0</v>
      </c>
      <c r="CH339" s="61">
        <f>IF(COUNTIF(Setup_Hierarchy!$J$78:$IV$78,"="&amp;$K339)&lt;&gt;0,$L339,0)</f>
        <v>0</v>
      </c>
      <c r="CI339" s="61">
        <f>IF(COUNTIF(Setup_Hierarchy!$J$79:$IV$79,"="&amp;$K339)&lt;&gt;0,$L339,0)</f>
        <v>0</v>
      </c>
      <c r="CJ339" s="61">
        <f>IF(COUNTIF(Setup_Hierarchy!$J$80:$IV$80,"="&amp;$K339)&lt;&gt;0,$L339,0)</f>
        <v>0</v>
      </c>
      <c r="CK339" s="61">
        <f>IF(COUNTIF(Setup_Hierarchy!$J$81:$IV$81,"="&amp;$K339)&lt;&gt;0,$L339,0)</f>
        <v>0</v>
      </c>
      <c r="CL339" s="61">
        <f>IF(COUNTIF(Setup_Hierarchy!$J$82:$IV$82,"="&amp;$K339)&lt;&gt;0,$L339,0)</f>
        <v>0</v>
      </c>
      <c r="CM339" s="61">
        <f>IF(COUNTIF(Setup_Hierarchy!$J$83:$IV$83,"="&amp;$K339)&lt;&gt;0,$L339,0)</f>
        <v>0</v>
      </c>
      <c r="CN339" s="61">
        <f>IF(COUNTIF(Setup_Hierarchy!$J$84:$IV$84,"="&amp;$K339)&lt;&gt;0,$L339,0)</f>
        <v>0</v>
      </c>
      <c r="CO339" s="61">
        <f>IF(COUNTIF(Setup_Hierarchy!$J$85:$IV$85,"="&amp;$K339)&lt;&gt;0,$L339,0)</f>
        <v>0</v>
      </c>
      <c r="CP339" s="61">
        <f>IF(COUNTIF(Setup_Hierarchy!$J$86:$IV$86,"="&amp;$K339)&lt;&gt;0,$L339,0)</f>
        <v>0</v>
      </c>
      <c r="CQ339" s="61">
        <f>IF(COUNTIF(Setup_Hierarchy!$J$87:$IV$87,"="&amp;$K339)&lt;&gt;0,$L339,0)</f>
        <v>0</v>
      </c>
      <c r="CR339" s="61">
        <f>IF(COUNTIF(Setup_Hierarchy!$J$88:$IV$88,"="&amp;$K339)&lt;&gt;0,$L339,0)</f>
        <v>0</v>
      </c>
      <c r="CS339" s="61">
        <f>IF(COUNTIF(Setup_Hierarchy!$J$89:$IV$89,"="&amp;$K339)&lt;&gt;0,$L339,0)</f>
        <v>0</v>
      </c>
      <c r="CT339" s="61">
        <f>IF(COUNTIF(Setup_Hierarchy!$J$90:$IV$90,"="&amp;$K339)&lt;&gt;0,$L339,0)</f>
        <v>0</v>
      </c>
      <c r="CU339" s="61">
        <f>IF(COUNTIF(Setup_Hierarchy!$J$91:$IV$91,"="&amp;$K339)&lt;&gt;0,$L339,0)</f>
        <v>0</v>
      </c>
      <c r="CV339" s="61">
        <f>IF(COUNTIF(Setup_Hierarchy!$J$92:$IV$92,"="&amp;$K339)&lt;&gt;0,$L339,0)</f>
        <v>0</v>
      </c>
      <c r="CW339" s="61">
        <f>IF(COUNTIF(Setup_Hierarchy!$J$93:$IV$93,"="&amp;$K339)&lt;&gt;0,$L339,0)</f>
        <v>0</v>
      </c>
      <c r="CX339" s="61">
        <f>IF(COUNTIF(Setup_Hierarchy!$J$94:$IV$94,"="&amp;$K339)&lt;&gt;0,$L339,0)</f>
        <v>0</v>
      </c>
      <c r="CY339" s="61">
        <f>IF(COUNTIF(Setup_Hierarchy!$J$95:$IV$95,"="&amp;$K339)&lt;&gt;0,$L339,0)</f>
        <v>0</v>
      </c>
      <c r="CZ339" s="61">
        <f>IF(COUNTIF(Setup_Hierarchy!$J$96:$IV$96,"="&amp;$K339)&lt;&gt;0,$L339,0)</f>
        <v>0</v>
      </c>
      <c r="DA339" s="61">
        <f>IF(COUNTIF(Setup_Hierarchy!$J$97:$IV$97,"="&amp;$K339)&lt;&gt;0,$L339,0)</f>
        <v>0</v>
      </c>
      <c r="DB339" s="61">
        <f>IF(COUNTIF(Setup_Hierarchy!$J$98:$IV$98,"="&amp;$K339)&lt;&gt;0,$L339,0)</f>
        <v>0</v>
      </c>
      <c r="DC339" s="61">
        <f>IF(COUNTIF(Setup_Hierarchy!$J$99:$IV$99,"="&amp;$K339)&lt;&gt;0,$L339,0)</f>
        <v>0</v>
      </c>
      <c r="DD339" s="61">
        <f>IF(COUNTIF(Setup_Hierarchy!$J$100:$IV$100,"="&amp;$K339)&lt;&gt;0,$L339,0)</f>
        <v>0</v>
      </c>
      <c r="DE339" s="61">
        <f>IF(COUNTIF(Setup_Hierarchy!$J$101:$IV$101,"="&amp;$K339)&lt;&gt;0,$L339,0)</f>
        <v>0</v>
      </c>
      <c r="DF339" s="61">
        <f>IF(COUNTIF(Setup_Hierarchy!$J$102:$IV$102,"="&amp;$K339)&lt;&gt;0,$L339,0)</f>
        <v>0</v>
      </c>
      <c r="DG339" s="61">
        <f>IF(COUNTIF(Setup_Hierarchy!$J$103:$IV$103,"="&amp;$K339)&lt;&gt;0,$L339,0)</f>
        <v>0</v>
      </c>
      <c r="DH339" s="61">
        <f>IF(COUNTIF(Setup_Hierarchy!$J$104:$IV$104,"="&amp;$K339)&lt;&gt;0,$L339,0)</f>
        <v>0</v>
      </c>
      <c r="DI339" s="61">
        <f>IF(COUNTIF(Setup_Hierarchy!$J$105:$IV$105,"="&amp;$K339)&lt;&gt;0,$L339,0)</f>
        <v>0</v>
      </c>
      <c r="DJ339" s="61">
        <f>IF(COUNTIF(Setup_Hierarchy!$J$106:$IV$106,"="&amp;$K339)&lt;&gt;0,$L339,0)</f>
        <v>0</v>
      </c>
      <c r="DK339" s="61">
        <f>IF(COUNTIF(Setup_Hierarchy!$J$107:$IV$107,"="&amp;$K339)&lt;&gt;0,$L339,0)</f>
        <v>0</v>
      </c>
      <c r="DL339" s="61">
        <f>IF(COUNTIF(Setup_Hierarchy!$J$108:$IV$108,"="&amp;$K339)&lt;&gt;0,$L339,0)</f>
        <v>0</v>
      </c>
      <c r="DM339" s="61">
        <f>IF(COUNTIF(Setup_Hierarchy!$J$109:$IV$109,"="&amp;$K339)&lt;&gt;0,$L339,0)</f>
        <v>0</v>
      </c>
      <c r="DN339" s="61">
        <f>IF(COUNTIF(Setup_Hierarchy!$J$110:$IV$110,"="&amp;$K339)&lt;&gt;0,$L339,0)</f>
        <v>0</v>
      </c>
      <c r="DO339" s="61">
        <f>IF(COUNTIF(Setup_Hierarchy!$J$111:$IV$111,"="&amp;$K339)&lt;&gt;0,$L339,0)</f>
        <v>0</v>
      </c>
      <c r="DP339" s="61">
        <f>IF(COUNTIF(Setup_Hierarchy!$J$112:$IV$112,"="&amp;$K339)&lt;&gt;0,$L339,0)</f>
        <v>0</v>
      </c>
      <c r="DQ339" s="61">
        <f>IF(COUNTIF(Setup_Hierarchy!$J$113:$IV$113,"="&amp;$K339)&lt;&gt;0,$L339,0)</f>
        <v>0</v>
      </c>
      <c r="DR339" s="61">
        <f>IF(COUNTIF(Setup_Hierarchy!$J$114:$IV$114,"="&amp;$K339)&lt;&gt;0,$L339,0)</f>
        <v>0</v>
      </c>
      <c r="DS339" s="61">
        <f>IF(COUNTIF(Setup_Hierarchy!$J$115:$IV$115,"="&amp;$K339)&lt;&gt;0,$L339,0)</f>
        <v>0</v>
      </c>
      <c r="DT339" s="61">
        <f>IF(COUNTIF(Setup_Hierarchy!$J$116:$IV$116,"="&amp;$K339)&lt;&gt;0,$L339,0)</f>
        <v>0</v>
      </c>
    </row>
    <row r="340" spans="2:124" x14ac:dyDescent="0.2">
      <c r="B340" t="s">
        <v>43</v>
      </c>
      <c r="C340">
        <v>437</v>
      </c>
      <c r="D340" t="s">
        <v>16</v>
      </c>
      <c r="E340" t="s">
        <v>369</v>
      </c>
      <c r="F340" t="s">
        <v>526</v>
      </c>
      <c r="G340" t="s">
        <v>523</v>
      </c>
      <c r="H340" t="s">
        <v>14</v>
      </c>
      <c r="I340">
        <v>0.19539699999999999</v>
      </c>
      <c r="J340">
        <v>0.345246</v>
      </c>
      <c r="K340">
        <v>699</v>
      </c>
      <c r="L340">
        <v>1019.84</v>
      </c>
      <c r="M340" s="61">
        <f>IF(COUNTIF(Setup_Hierarchy!$J$5:$IV$5,"="&amp;$K340)&lt;&gt;0,$L340,0)</f>
        <v>1019.84</v>
      </c>
      <c r="N340" s="61">
        <f>IF(COUNTIF(Setup_Hierarchy!$J$6:$IV$6,"="&amp;$K340)&lt;&gt;0,$L340,0)</f>
        <v>1019.84</v>
      </c>
      <c r="O340" s="61">
        <f>IF(COUNTIF(Setup_Hierarchy!$J$7:$IV$7,"="&amp;$K340)&lt;&gt;0,$L340,0)</f>
        <v>1019.84</v>
      </c>
      <c r="P340" s="61">
        <f>IF(COUNTIF(Setup_Hierarchy!$J$8:$IV$8,"="&amp;$K340)&lt;&gt;0,$L340,0)</f>
        <v>1019.84</v>
      </c>
      <c r="Q340" s="61">
        <f>IF(COUNTIF(Setup_Hierarchy!$J$9:$IV$9,"="&amp;$K340)&lt;&gt;0,$L340,0)</f>
        <v>1019.84</v>
      </c>
      <c r="R340" s="61">
        <f>IF(COUNTIF(Setup_Hierarchy!$J$10:$IV$10,"="&amp;$K340)&lt;&gt;0,$L340,0)</f>
        <v>0</v>
      </c>
      <c r="S340" s="61">
        <f>IF(COUNTIF(Setup_Hierarchy!$J$11:$IV$11,"="&amp;$K340)&lt;&gt;0,$L340,0)</f>
        <v>0</v>
      </c>
      <c r="T340" s="61">
        <f>IF(COUNTIF(Setup_Hierarchy!$J$12:$IV$12,"="&amp;$K340)&lt;&gt;0,$L340,0)</f>
        <v>0</v>
      </c>
      <c r="U340" s="61">
        <f>IF(COUNTIF(Setup_Hierarchy!$J$13:$IV$13,"="&amp;$K340)&lt;&gt;0,$L340,0)</f>
        <v>0</v>
      </c>
      <c r="V340" s="61">
        <f>IF(COUNTIF(Setup_Hierarchy!$J$14:$IV$14,"="&amp;$K340)&lt;&gt;0,$L340,0)</f>
        <v>0</v>
      </c>
      <c r="W340" s="61">
        <f>IF(COUNTIF(Setup_Hierarchy!$J$15:$IV$15,"="&amp;$K340)&lt;&gt;0,$L340,0)</f>
        <v>0</v>
      </c>
      <c r="X340" s="61">
        <f>IF(COUNTIF(Setup_Hierarchy!$J$16:$IV$16,"="&amp;$K340)&lt;&gt;0,$L340,0)</f>
        <v>0</v>
      </c>
      <c r="Y340" s="61">
        <f>IF(COUNTIF(Setup_Hierarchy!$J$17:$IV$17,"="&amp;$K340)&lt;&gt;0,$L340,0)</f>
        <v>0</v>
      </c>
      <c r="Z340" s="61">
        <f>IF(COUNTIF(Setup_Hierarchy!$J$18:$IV$18,"="&amp;$K340)&lt;&gt;0,$L340,0)</f>
        <v>1019.84</v>
      </c>
      <c r="AA340" s="61">
        <f>IF(COUNTIF(Setup_Hierarchy!$J$19:$IV$19,"="&amp;$K340)&lt;&gt;0,$L340,0)</f>
        <v>0</v>
      </c>
      <c r="AB340" s="61">
        <f>IF(COUNTIF(Setup_Hierarchy!$J$20:$IV$20,"="&amp;$K340)&lt;&gt;0,$L340,0)</f>
        <v>1019.84</v>
      </c>
      <c r="AC340" s="61">
        <f>IF(COUNTIF(Setup_Hierarchy!$J$21:$IV$21,"="&amp;$K340)&lt;&gt;0,$L340,0)</f>
        <v>0</v>
      </c>
      <c r="AD340" s="61">
        <f>IF(COUNTIF(Setup_Hierarchy!$J$22:$IV$22,"="&amp;$K340)&lt;&gt;0,$L340,0)</f>
        <v>0</v>
      </c>
      <c r="AE340" s="61">
        <f>IF(COUNTIF(Setup_Hierarchy!$J$23:$IV$23,"="&amp;$K340)&lt;&gt;0,$L340,0)</f>
        <v>0</v>
      </c>
      <c r="AF340" s="61">
        <f>IF(COUNTIF(Setup_Hierarchy!$J$24:$IV$24,"="&amp;$K340)&lt;&gt;0,$L340,0)</f>
        <v>0</v>
      </c>
      <c r="AG340" s="61">
        <f>IF(COUNTIF(Setup_Hierarchy!$J$25:$IV$25,"="&amp;$K340)&lt;&gt;0,$L340,0)</f>
        <v>0</v>
      </c>
      <c r="AH340" s="61">
        <f>IF(COUNTIF(Setup_Hierarchy!$J$26:$IV$26,"="&amp;$K340)&lt;&gt;0,$L340,0)</f>
        <v>0</v>
      </c>
      <c r="AI340" s="61">
        <f>IF(COUNTIF(Setup_Hierarchy!$J$27:$IV$27,"="&amp;$K340)&lt;&gt;0,$L340,0)</f>
        <v>0</v>
      </c>
      <c r="AJ340" s="61">
        <f>IF(COUNTIF(Setup_Hierarchy!$J$28:$IV$28,"="&amp;$K340)&lt;&gt;0,$L340,0)</f>
        <v>0</v>
      </c>
      <c r="AK340" s="61">
        <f>IF(COUNTIF(Setup_Hierarchy!$J$29:$IV$29,"="&amp;$K340)&lt;&gt;0,$L340,0)</f>
        <v>0</v>
      </c>
      <c r="AL340" s="61">
        <f>IF(COUNTIF(Setup_Hierarchy!$J$30:$IV$30,"="&amp;$K340)&lt;&gt;0,$L340,0)</f>
        <v>0</v>
      </c>
      <c r="AM340" s="61">
        <f>IF(COUNTIF(Setup_Hierarchy!$J$31:$IV$31,"="&amp;$K340)&lt;&gt;0,$L340,0)</f>
        <v>0</v>
      </c>
      <c r="AN340" s="61">
        <f>IF(COUNTIF(Setup_Hierarchy!$J$32:$IV$32,"="&amp;$K340)&lt;&gt;0,$L340,0)</f>
        <v>0</v>
      </c>
      <c r="AO340" s="61">
        <f>IF(COUNTIF(Setup_Hierarchy!$J$33:$IV$33,"="&amp;$K340)&lt;&gt;0,$L340,0)</f>
        <v>0</v>
      </c>
      <c r="AP340" s="61">
        <f>IF(COUNTIF(Setup_Hierarchy!$J$34:$IV$34,"="&amp;$K340)&lt;&gt;0,$L340,0)</f>
        <v>0</v>
      </c>
      <c r="AQ340" s="61">
        <f>IF(COUNTIF(Setup_Hierarchy!$J$35:$IV$35,"="&amp;$K340)&lt;&gt;0,$L340,0)</f>
        <v>0</v>
      </c>
      <c r="AR340" s="61">
        <f>IF(COUNTIF(Setup_Hierarchy!$J$36:$IV$36,"="&amp;$K340)&lt;&gt;0,$L340,0)</f>
        <v>0</v>
      </c>
      <c r="AS340" s="61">
        <f>IF(COUNTIF(Setup_Hierarchy!$J$37:$IV$37,"="&amp;$K340)&lt;&gt;0,$L340,0)</f>
        <v>0</v>
      </c>
      <c r="AT340" s="61">
        <f>IF(COUNTIF(Setup_Hierarchy!$J$38:$IV$38,"="&amp;$K340)&lt;&gt;0,$L340,0)</f>
        <v>0</v>
      </c>
      <c r="AU340" s="61">
        <f>IF(COUNTIF(Setup_Hierarchy!$J$39:$IV$39,"="&amp;$K340)&lt;&gt;0,$L340,0)</f>
        <v>0</v>
      </c>
      <c r="AV340" s="61">
        <f>IF(COUNTIF(Setup_Hierarchy!$J$40:$IV$40,"="&amp;$K340)&lt;&gt;0,$L340,0)</f>
        <v>0</v>
      </c>
      <c r="AW340" s="61">
        <f>IF(COUNTIF(Setup_Hierarchy!$J$41:$IV$41,"="&amp;$K340)&lt;&gt;0,$L340,0)</f>
        <v>0</v>
      </c>
      <c r="AX340" s="61">
        <f>IF(COUNTIF(Setup_Hierarchy!$J$42:$IV$42,"="&amp;$K340)&lt;&gt;0,$L340,0)</f>
        <v>0</v>
      </c>
      <c r="AY340" s="61">
        <f>IF(COUNTIF(Setup_Hierarchy!$J$43:$IV$43,"="&amp;$K340)&lt;&gt;0,$L340,0)</f>
        <v>0</v>
      </c>
      <c r="AZ340" s="61">
        <f>IF(COUNTIF(Setup_Hierarchy!$J$44:$IV$44,"="&amp;$K340)&lt;&gt;0,$L340,0)</f>
        <v>0</v>
      </c>
      <c r="BA340" s="61">
        <f>IF(COUNTIF(Setup_Hierarchy!$J$45:$IV$45,"="&amp;$K340)&lt;&gt;0,$L340,0)</f>
        <v>0</v>
      </c>
      <c r="BB340" s="61">
        <f>IF(COUNTIF(Setup_Hierarchy!$J$46:$IV$46,"="&amp;$K340)&lt;&gt;0,$L340,0)</f>
        <v>0</v>
      </c>
      <c r="BC340" s="61">
        <f>IF(COUNTIF(Setup_Hierarchy!$J$47:$IV$47,"="&amp;$K340)&lt;&gt;0,$L340,0)</f>
        <v>0</v>
      </c>
      <c r="BD340" s="61">
        <f>IF(COUNTIF(Setup_Hierarchy!$J$48:$IV$48,"="&amp;$K340)&lt;&gt;0,$L340,0)</f>
        <v>0</v>
      </c>
      <c r="BE340" s="61">
        <f>IF(COUNTIF(Setup_Hierarchy!$J$49:$IV$49,"="&amp;$K340)&lt;&gt;0,$L340,0)</f>
        <v>0</v>
      </c>
      <c r="BF340" s="61">
        <f>IF(COUNTIF(Setup_Hierarchy!$J$50:$IV$50,"="&amp;$K340)&lt;&gt;0,$L340,0)</f>
        <v>0</v>
      </c>
      <c r="BG340" s="61">
        <f>IF(COUNTIF(Setup_Hierarchy!$J$51:$IV$51,"="&amp;$K340)&lt;&gt;0,$L340,0)</f>
        <v>0</v>
      </c>
      <c r="BH340" s="61">
        <f>IF(COUNTIF(Setup_Hierarchy!$J$52:$IV$52,"="&amp;$K340)&lt;&gt;0,$L340,0)</f>
        <v>0</v>
      </c>
      <c r="BI340" s="61">
        <f>IF(COUNTIF(Setup_Hierarchy!$J$53:$IV$53,"="&amp;$K340)&lt;&gt;0,$L340,0)</f>
        <v>0</v>
      </c>
      <c r="BJ340" s="61">
        <f>IF(COUNTIF(Setup_Hierarchy!$J$54:$IV$54,"="&amp;$K340)&lt;&gt;0,$L340,0)</f>
        <v>0</v>
      </c>
      <c r="BK340" s="61">
        <f>IF(COUNTIF(Setup_Hierarchy!$J$55:$IV$55,"="&amp;$K340)&lt;&gt;0,$L340,0)</f>
        <v>0</v>
      </c>
      <c r="BL340" s="61">
        <f>IF(COUNTIF(Setup_Hierarchy!$J$56:$IV$56,"="&amp;$K340)&lt;&gt;0,$L340,0)</f>
        <v>0</v>
      </c>
      <c r="BM340" s="61">
        <f>IF(COUNTIF(Setup_Hierarchy!$J$57:$IV$57,"="&amp;$K340)&lt;&gt;0,$L340,0)</f>
        <v>0</v>
      </c>
      <c r="BN340" s="61">
        <f>IF(COUNTIF(Setup_Hierarchy!$J$58:$IV$58,"="&amp;$K340)&lt;&gt;0,$L340,0)</f>
        <v>0</v>
      </c>
      <c r="BO340" s="61">
        <f>IF(COUNTIF(Setup_Hierarchy!$J$59:$IV$59,"="&amp;$K340)&lt;&gt;0,$L340,0)</f>
        <v>0</v>
      </c>
      <c r="BP340" s="61">
        <f>IF(COUNTIF(Setup_Hierarchy!$J$60:$IV$60,"="&amp;$K340)&lt;&gt;0,$L340,0)</f>
        <v>0</v>
      </c>
      <c r="BQ340" s="61">
        <f>IF(COUNTIF(Setup_Hierarchy!$J$61:$IV$61,"="&amp;$K340)&lt;&gt;0,$L340,0)</f>
        <v>0</v>
      </c>
      <c r="BR340" s="61">
        <f>IF(COUNTIF(Setup_Hierarchy!$J$62:$IV$62,"="&amp;$K340)&lt;&gt;0,$L340,0)</f>
        <v>0</v>
      </c>
      <c r="BS340" s="61">
        <f>IF(COUNTIF(Setup_Hierarchy!$J$63:$IV$63,"="&amp;$K340)&lt;&gt;0,$L340,0)</f>
        <v>0</v>
      </c>
      <c r="BT340" s="61">
        <f>IF(COUNTIF(Setup_Hierarchy!$J$64:$IV$64,"="&amp;$K340)&lt;&gt;0,$L340,0)</f>
        <v>0</v>
      </c>
      <c r="BU340" s="61">
        <f>IF(COUNTIF(Setup_Hierarchy!$J$65:$IV$65,"="&amp;$K340)&lt;&gt;0,$L340,0)</f>
        <v>0</v>
      </c>
      <c r="BV340" s="61">
        <f>IF(COUNTIF(Setup_Hierarchy!$J$66:$IV$66,"="&amp;$K340)&lt;&gt;0,$L340,0)</f>
        <v>0</v>
      </c>
      <c r="BW340" s="61">
        <f>IF(COUNTIF(Setup_Hierarchy!$J$67:$IV$67,"="&amp;$K340)&lt;&gt;0,$L340,0)</f>
        <v>0</v>
      </c>
      <c r="BX340" s="61">
        <f>IF(COUNTIF(Setup_Hierarchy!$J$68:$IV$68,"="&amp;$K340)&lt;&gt;0,$L340,0)</f>
        <v>0</v>
      </c>
      <c r="BY340" s="61">
        <f>IF(COUNTIF(Setup_Hierarchy!$J$69:$IV$69,"="&amp;$K340)&lt;&gt;0,$L340,0)</f>
        <v>0</v>
      </c>
      <c r="BZ340" s="61">
        <f>IF(COUNTIF(Setup_Hierarchy!$J$70:$IV$70,"="&amp;$K340)&lt;&gt;0,$L340,0)</f>
        <v>0</v>
      </c>
      <c r="CA340" s="61">
        <f>IF(COUNTIF(Setup_Hierarchy!$J$71:$IV$71,"="&amp;$K340)&lt;&gt;0,$L340,0)</f>
        <v>0</v>
      </c>
      <c r="CB340" s="61">
        <f>IF(COUNTIF(Setup_Hierarchy!$J$72:$IV$72,"="&amp;$K340)&lt;&gt;0,$L340,0)</f>
        <v>0</v>
      </c>
      <c r="CC340" s="61">
        <f>IF(COUNTIF(Setup_Hierarchy!$J$73:$IV$73,"="&amp;$K340)&lt;&gt;0,$L340,0)</f>
        <v>0</v>
      </c>
      <c r="CD340" s="61">
        <f>IF(COUNTIF(Setup_Hierarchy!$J$74:$IV$74,"="&amp;$K340)&lt;&gt;0,$L340,0)</f>
        <v>0</v>
      </c>
      <c r="CE340" s="61">
        <f>IF(COUNTIF(Setup_Hierarchy!$J$75:$IV$75,"="&amp;$K340)&lt;&gt;0,$L340,0)</f>
        <v>0</v>
      </c>
      <c r="CF340" s="61">
        <f>IF(COUNTIF(Setup_Hierarchy!$J$76:$IV$76,"="&amp;$K340)&lt;&gt;0,$L340,0)</f>
        <v>0</v>
      </c>
      <c r="CG340" s="61">
        <f>IF(COUNTIF(Setup_Hierarchy!$J$77:$IV$77,"="&amp;$K340)&lt;&gt;0,$L340,0)</f>
        <v>0</v>
      </c>
      <c r="CH340" s="61">
        <f>IF(COUNTIF(Setup_Hierarchy!$J$78:$IV$78,"="&amp;$K340)&lt;&gt;0,$L340,0)</f>
        <v>0</v>
      </c>
      <c r="CI340" s="61">
        <f>IF(COUNTIF(Setup_Hierarchy!$J$79:$IV$79,"="&amp;$K340)&lt;&gt;0,$L340,0)</f>
        <v>0</v>
      </c>
      <c r="CJ340" s="61">
        <f>IF(COUNTIF(Setup_Hierarchy!$J$80:$IV$80,"="&amp;$K340)&lt;&gt;0,$L340,0)</f>
        <v>0</v>
      </c>
      <c r="CK340" s="61">
        <f>IF(COUNTIF(Setup_Hierarchy!$J$81:$IV$81,"="&amp;$K340)&lt;&gt;0,$L340,0)</f>
        <v>0</v>
      </c>
      <c r="CL340" s="61">
        <f>IF(COUNTIF(Setup_Hierarchy!$J$82:$IV$82,"="&amp;$K340)&lt;&gt;0,$L340,0)</f>
        <v>0</v>
      </c>
      <c r="CM340" s="61">
        <f>IF(COUNTIF(Setup_Hierarchy!$J$83:$IV$83,"="&amp;$K340)&lt;&gt;0,$L340,0)</f>
        <v>0</v>
      </c>
      <c r="CN340" s="61">
        <f>IF(COUNTIF(Setup_Hierarchy!$J$84:$IV$84,"="&amp;$K340)&lt;&gt;0,$L340,0)</f>
        <v>0</v>
      </c>
      <c r="CO340" s="61">
        <f>IF(COUNTIF(Setup_Hierarchy!$J$85:$IV$85,"="&amp;$K340)&lt;&gt;0,$L340,0)</f>
        <v>0</v>
      </c>
      <c r="CP340" s="61">
        <f>IF(COUNTIF(Setup_Hierarchy!$J$86:$IV$86,"="&amp;$K340)&lt;&gt;0,$L340,0)</f>
        <v>0</v>
      </c>
      <c r="CQ340" s="61">
        <f>IF(COUNTIF(Setup_Hierarchy!$J$87:$IV$87,"="&amp;$K340)&lt;&gt;0,$L340,0)</f>
        <v>0</v>
      </c>
      <c r="CR340" s="61">
        <f>IF(COUNTIF(Setup_Hierarchy!$J$88:$IV$88,"="&amp;$K340)&lt;&gt;0,$L340,0)</f>
        <v>0</v>
      </c>
      <c r="CS340" s="61">
        <f>IF(COUNTIF(Setup_Hierarchy!$J$89:$IV$89,"="&amp;$K340)&lt;&gt;0,$L340,0)</f>
        <v>0</v>
      </c>
      <c r="CT340" s="61">
        <f>IF(COUNTIF(Setup_Hierarchy!$J$90:$IV$90,"="&amp;$K340)&lt;&gt;0,$L340,0)</f>
        <v>0</v>
      </c>
      <c r="CU340" s="61">
        <f>IF(COUNTIF(Setup_Hierarchy!$J$91:$IV$91,"="&amp;$K340)&lt;&gt;0,$L340,0)</f>
        <v>0</v>
      </c>
      <c r="CV340" s="61">
        <f>IF(COUNTIF(Setup_Hierarchy!$J$92:$IV$92,"="&amp;$K340)&lt;&gt;0,$L340,0)</f>
        <v>0</v>
      </c>
      <c r="CW340" s="61">
        <f>IF(COUNTIF(Setup_Hierarchy!$J$93:$IV$93,"="&amp;$K340)&lt;&gt;0,$L340,0)</f>
        <v>0</v>
      </c>
      <c r="CX340" s="61">
        <f>IF(COUNTIF(Setup_Hierarchy!$J$94:$IV$94,"="&amp;$K340)&lt;&gt;0,$L340,0)</f>
        <v>0</v>
      </c>
      <c r="CY340" s="61">
        <f>IF(COUNTIF(Setup_Hierarchy!$J$95:$IV$95,"="&amp;$K340)&lt;&gt;0,$L340,0)</f>
        <v>0</v>
      </c>
      <c r="CZ340" s="61">
        <f>IF(COUNTIF(Setup_Hierarchy!$J$96:$IV$96,"="&amp;$K340)&lt;&gt;0,$L340,0)</f>
        <v>0</v>
      </c>
      <c r="DA340" s="61">
        <f>IF(COUNTIF(Setup_Hierarchy!$J$97:$IV$97,"="&amp;$K340)&lt;&gt;0,$L340,0)</f>
        <v>0</v>
      </c>
      <c r="DB340" s="61">
        <f>IF(COUNTIF(Setup_Hierarchy!$J$98:$IV$98,"="&amp;$K340)&lt;&gt;0,$L340,0)</f>
        <v>0</v>
      </c>
      <c r="DC340" s="61">
        <f>IF(COUNTIF(Setup_Hierarchy!$J$99:$IV$99,"="&amp;$K340)&lt;&gt;0,$L340,0)</f>
        <v>0</v>
      </c>
      <c r="DD340" s="61">
        <f>IF(COUNTIF(Setup_Hierarchy!$J$100:$IV$100,"="&amp;$K340)&lt;&gt;0,$L340,0)</f>
        <v>0</v>
      </c>
      <c r="DE340" s="61">
        <f>IF(COUNTIF(Setup_Hierarchy!$J$101:$IV$101,"="&amp;$K340)&lt;&gt;0,$L340,0)</f>
        <v>0</v>
      </c>
      <c r="DF340" s="61">
        <f>IF(COUNTIF(Setup_Hierarchy!$J$102:$IV$102,"="&amp;$K340)&lt;&gt;0,$L340,0)</f>
        <v>0</v>
      </c>
      <c r="DG340" s="61">
        <f>IF(COUNTIF(Setup_Hierarchy!$J$103:$IV$103,"="&amp;$K340)&lt;&gt;0,$L340,0)</f>
        <v>0</v>
      </c>
      <c r="DH340" s="61">
        <f>IF(COUNTIF(Setup_Hierarchy!$J$104:$IV$104,"="&amp;$K340)&lt;&gt;0,$L340,0)</f>
        <v>0</v>
      </c>
      <c r="DI340" s="61">
        <f>IF(COUNTIF(Setup_Hierarchy!$J$105:$IV$105,"="&amp;$K340)&lt;&gt;0,$L340,0)</f>
        <v>0</v>
      </c>
      <c r="DJ340" s="61">
        <f>IF(COUNTIF(Setup_Hierarchy!$J$106:$IV$106,"="&amp;$K340)&lt;&gt;0,$L340,0)</f>
        <v>0</v>
      </c>
      <c r="DK340" s="61">
        <f>IF(COUNTIF(Setup_Hierarchy!$J$107:$IV$107,"="&amp;$K340)&lt;&gt;0,$L340,0)</f>
        <v>0</v>
      </c>
      <c r="DL340" s="61">
        <f>IF(COUNTIF(Setup_Hierarchy!$J$108:$IV$108,"="&amp;$K340)&lt;&gt;0,$L340,0)</f>
        <v>0</v>
      </c>
      <c r="DM340" s="61">
        <f>IF(COUNTIF(Setup_Hierarchy!$J$109:$IV$109,"="&amp;$K340)&lt;&gt;0,$L340,0)</f>
        <v>0</v>
      </c>
      <c r="DN340" s="61">
        <f>IF(COUNTIF(Setup_Hierarchy!$J$110:$IV$110,"="&amp;$K340)&lt;&gt;0,$L340,0)</f>
        <v>0</v>
      </c>
      <c r="DO340" s="61">
        <f>IF(COUNTIF(Setup_Hierarchy!$J$111:$IV$111,"="&amp;$K340)&lt;&gt;0,$L340,0)</f>
        <v>0</v>
      </c>
      <c r="DP340" s="61">
        <f>IF(COUNTIF(Setup_Hierarchy!$J$112:$IV$112,"="&amp;$K340)&lt;&gt;0,$L340,0)</f>
        <v>0</v>
      </c>
      <c r="DQ340" s="61">
        <f>IF(COUNTIF(Setup_Hierarchy!$J$113:$IV$113,"="&amp;$K340)&lt;&gt;0,$L340,0)</f>
        <v>0</v>
      </c>
      <c r="DR340" s="61">
        <f>IF(COUNTIF(Setup_Hierarchy!$J$114:$IV$114,"="&amp;$K340)&lt;&gt;0,$L340,0)</f>
        <v>0</v>
      </c>
      <c r="DS340" s="61">
        <f>IF(COUNTIF(Setup_Hierarchy!$J$115:$IV$115,"="&amp;$K340)&lt;&gt;0,$L340,0)</f>
        <v>0</v>
      </c>
      <c r="DT340" s="61">
        <f>IF(COUNTIF(Setup_Hierarchy!$J$116:$IV$116,"="&amp;$K340)&lt;&gt;0,$L340,0)</f>
        <v>0</v>
      </c>
    </row>
    <row r="341" spans="2:124" x14ac:dyDescent="0.2">
      <c r="B341" t="s">
        <v>43</v>
      </c>
      <c r="C341">
        <v>437</v>
      </c>
      <c r="D341" t="s">
        <v>16</v>
      </c>
      <c r="E341" t="s">
        <v>369</v>
      </c>
      <c r="F341" t="s">
        <v>526</v>
      </c>
      <c r="G341" t="s">
        <v>523</v>
      </c>
      <c r="H341" t="s">
        <v>14</v>
      </c>
      <c r="I341">
        <v>0.19539699999999999</v>
      </c>
      <c r="J341">
        <v>0.345246</v>
      </c>
      <c r="K341">
        <v>704</v>
      </c>
      <c r="L341">
        <v>201.1</v>
      </c>
      <c r="M341" s="61">
        <f>IF(COUNTIF(Setup_Hierarchy!$J$5:$IV$5,"="&amp;$K341)&lt;&gt;0,$L341,0)</f>
        <v>201.1</v>
      </c>
      <c r="N341" s="61">
        <f>IF(COUNTIF(Setup_Hierarchy!$J$6:$IV$6,"="&amp;$K341)&lt;&gt;0,$L341,0)</f>
        <v>201.1</v>
      </c>
      <c r="O341" s="61">
        <f>IF(COUNTIF(Setup_Hierarchy!$J$7:$IV$7,"="&amp;$K341)&lt;&gt;0,$L341,0)</f>
        <v>201.1</v>
      </c>
      <c r="P341" s="61">
        <f>IF(COUNTIF(Setup_Hierarchy!$J$8:$IV$8,"="&amp;$K341)&lt;&gt;0,$L341,0)</f>
        <v>201.1</v>
      </c>
      <c r="Q341" s="61">
        <f>IF(COUNTIF(Setup_Hierarchy!$J$9:$IV$9,"="&amp;$K341)&lt;&gt;0,$L341,0)</f>
        <v>201.1</v>
      </c>
      <c r="R341" s="61">
        <f>IF(COUNTIF(Setup_Hierarchy!$J$10:$IV$10,"="&amp;$K341)&lt;&gt;0,$L341,0)</f>
        <v>0</v>
      </c>
      <c r="S341" s="61">
        <f>IF(COUNTIF(Setup_Hierarchy!$J$11:$IV$11,"="&amp;$K341)&lt;&gt;0,$L341,0)</f>
        <v>0</v>
      </c>
      <c r="T341" s="61">
        <f>IF(COUNTIF(Setup_Hierarchy!$J$12:$IV$12,"="&amp;$K341)&lt;&gt;0,$L341,0)</f>
        <v>0</v>
      </c>
      <c r="U341" s="61">
        <f>IF(COUNTIF(Setup_Hierarchy!$J$13:$IV$13,"="&amp;$K341)&lt;&gt;0,$L341,0)</f>
        <v>0</v>
      </c>
      <c r="V341" s="61">
        <f>IF(COUNTIF(Setup_Hierarchy!$J$14:$IV$14,"="&amp;$K341)&lt;&gt;0,$L341,0)</f>
        <v>0</v>
      </c>
      <c r="W341" s="61">
        <f>IF(COUNTIF(Setup_Hierarchy!$J$15:$IV$15,"="&amp;$K341)&lt;&gt;0,$L341,0)</f>
        <v>0</v>
      </c>
      <c r="X341" s="61">
        <f>IF(COUNTIF(Setup_Hierarchy!$J$16:$IV$16,"="&amp;$K341)&lt;&gt;0,$L341,0)</f>
        <v>0</v>
      </c>
      <c r="Y341" s="61">
        <f>IF(COUNTIF(Setup_Hierarchy!$J$17:$IV$17,"="&amp;$K341)&lt;&gt;0,$L341,0)</f>
        <v>0</v>
      </c>
      <c r="Z341" s="61">
        <f>IF(COUNTIF(Setup_Hierarchy!$J$18:$IV$18,"="&amp;$K341)&lt;&gt;0,$L341,0)</f>
        <v>0</v>
      </c>
      <c r="AA341" s="61">
        <f>IF(COUNTIF(Setup_Hierarchy!$J$19:$IV$19,"="&amp;$K341)&lt;&gt;0,$L341,0)</f>
        <v>0</v>
      </c>
      <c r="AB341" s="61">
        <f>IF(COUNTIF(Setup_Hierarchy!$J$20:$IV$20,"="&amp;$K341)&lt;&gt;0,$L341,0)</f>
        <v>0</v>
      </c>
      <c r="AC341" s="61">
        <f>IF(COUNTIF(Setup_Hierarchy!$J$21:$IV$21,"="&amp;$K341)&lt;&gt;0,$L341,0)</f>
        <v>201.1</v>
      </c>
      <c r="AD341" s="61">
        <f>IF(COUNTIF(Setup_Hierarchy!$J$22:$IV$22,"="&amp;$K341)&lt;&gt;0,$L341,0)</f>
        <v>0</v>
      </c>
      <c r="AE341" s="61">
        <f>IF(COUNTIF(Setup_Hierarchy!$J$23:$IV$23,"="&amp;$K341)&lt;&gt;0,$L341,0)</f>
        <v>201.1</v>
      </c>
      <c r="AF341" s="61">
        <f>IF(COUNTIF(Setup_Hierarchy!$J$24:$IV$24,"="&amp;$K341)&lt;&gt;0,$L341,0)</f>
        <v>0</v>
      </c>
      <c r="AG341" s="61">
        <f>IF(COUNTIF(Setup_Hierarchy!$J$25:$IV$25,"="&amp;$K341)&lt;&gt;0,$L341,0)</f>
        <v>0</v>
      </c>
      <c r="AH341" s="61">
        <f>IF(COUNTIF(Setup_Hierarchy!$J$26:$IV$26,"="&amp;$K341)&lt;&gt;0,$L341,0)</f>
        <v>0</v>
      </c>
      <c r="AI341" s="61">
        <f>IF(COUNTIF(Setup_Hierarchy!$J$27:$IV$27,"="&amp;$K341)&lt;&gt;0,$L341,0)</f>
        <v>0</v>
      </c>
      <c r="AJ341" s="61">
        <f>IF(COUNTIF(Setup_Hierarchy!$J$28:$IV$28,"="&amp;$K341)&lt;&gt;0,$L341,0)</f>
        <v>0</v>
      </c>
      <c r="AK341" s="61">
        <f>IF(COUNTIF(Setup_Hierarchy!$J$29:$IV$29,"="&amp;$K341)&lt;&gt;0,$L341,0)</f>
        <v>0</v>
      </c>
      <c r="AL341" s="61">
        <f>IF(COUNTIF(Setup_Hierarchy!$J$30:$IV$30,"="&amp;$K341)&lt;&gt;0,$L341,0)</f>
        <v>0</v>
      </c>
      <c r="AM341" s="61">
        <f>IF(COUNTIF(Setup_Hierarchy!$J$31:$IV$31,"="&amp;$K341)&lt;&gt;0,$L341,0)</f>
        <v>0</v>
      </c>
      <c r="AN341" s="61">
        <f>IF(COUNTIF(Setup_Hierarchy!$J$32:$IV$32,"="&amp;$K341)&lt;&gt;0,$L341,0)</f>
        <v>0</v>
      </c>
      <c r="AO341" s="61">
        <f>IF(COUNTIF(Setup_Hierarchy!$J$33:$IV$33,"="&amp;$K341)&lt;&gt;0,$L341,0)</f>
        <v>0</v>
      </c>
      <c r="AP341" s="61">
        <f>IF(COUNTIF(Setup_Hierarchy!$J$34:$IV$34,"="&amp;$K341)&lt;&gt;0,$L341,0)</f>
        <v>0</v>
      </c>
      <c r="AQ341" s="61">
        <f>IF(COUNTIF(Setup_Hierarchy!$J$35:$IV$35,"="&amp;$K341)&lt;&gt;0,$L341,0)</f>
        <v>0</v>
      </c>
      <c r="AR341" s="61">
        <f>IF(COUNTIF(Setup_Hierarchy!$J$36:$IV$36,"="&amp;$K341)&lt;&gt;0,$L341,0)</f>
        <v>0</v>
      </c>
      <c r="AS341" s="61">
        <f>IF(COUNTIF(Setup_Hierarchy!$J$37:$IV$37,"="&amp;$K341)&lt;&gt;0,$L341,0)</f>
        <v>0</v>
      </c>
      <c r="AT341" s="61">
        <f>IF(COUNTIF(Setup_Hierarchy!$J$38:$IV$38,"="&amp;$K341)&lt;&gt;0,$L341,0)</f>
        <v>0</v>
      </c>
      <c r="AU341" s="61">
        <f>IF(COUNTIF(Setup_Hierarchy!$J$39:$IV$39,"="&amp;$K341)&lt;&gt;0,$L341,0)</f>
        <v>0</v>
      </c>
      <c r="AV341" s="61">
        <f>IF(COUNTIF(Setup_Hierarchy!$J$40:$IV$40,"="&amp;$K341)&lt;&gt;0,$L341,0)</f>
        <v>0</v>
      </c>
      <c r="AW341" s="61">
        <f>IF(COUNTIF(Setup_Hierarchy!$J$41:$IV$41,"="&amp;$K341)&lt;&gt;0,$L341,0)</f>
        <v>0</v>
      </c>
      <c r="AX341" s="61">
        <f>IF(COUNTIF(Setup_Hierarchy!$J$42:$IV$42,"="&amp;$K341)&lt;&gt;0,$L341,0)</f>
        <v>0</v>
      </c>
      <c r="AY341" s="61">
        <f>IF(COUNTIF(Setup_Hierarchy!$J$43:$IV$43,"="&amp;$K341)&lt;&gt;0,$L341,0)</f>
        <v>0</v>
      </c>
      <c r="AZ341" s="61">
        <f>IF(COUNTIF(Setup_Hierarchy!$J$44:$IV$44,"="&amp;$K341)&lt;&gt;0,$L341,0)</f>
        <v>0</v>
      </c>
      <c r="BA341" s="61">
        <f>IF(COUNTIF(Setup_Hierarchy!$J$45:$IV$45,"="&amp;$K341)&lt;&gt;0,$L341,0)</f>
        <v>0</v>
      </c>
      <c r="BB341" s="61">
        <f>IF(COUNTIF(Setup_Hierarchy!$J$46:$IV$46,"="&amp;$K341)&lt;&gt;0,$L341,0)</f>
        <v>0</v>
      </c>
      <c r="BC341" s="61">
        <f>IF(COUNTIF(Setup_Hierarchy!$J$47:$IV$47,"="&amp;$K341)&lt;&gt;0,$L341,0)</f>
        <v>0</v>
      </c>
      <c r="BD341" s="61">
        <f>IF(COUNTIF(Setup_Hierarchy!$J$48:$IV$48,"="&amp;$K341)&lt;&gt;0,$L341,0)</f>
        <v>0</v>
      </c>
      <c r="BE341" s="61">
        <f>IF(COUNTIF(Setup_Hierarchy!$J$49:$IV$49,"="&amp;$K341)&lt;&gt;0,$L341,0)</f>
        <v>0</v>
      </c>
      <c r="BF341" s="61">
        <f>IF(COUNTIF(Setup_Hierarchy!$J$50:$IV$50,"="&amp;$K341)&lt;&gt;0,$L341,0)</f>
        <v>0</v>
      </c>
      <c r="BG341" s="61">
        <f>IF(COUNTIF(Setup_Hierarchy!$J$51:$IV$51,"="&amp;$K341)&lt;&gt;0,$L341,0)</f>
        <v>0</v>
      </c>
      <c r="BH341" s="61">
        <f>IF(COUNTIF(Setup_Hierarchy!$J$52:$IV$52,"="&amp;$K341)&lt;&gt;0,$L341,0)</f>
        <v>0</v>
      </c>
      <c r="BI341" s="61">
        <f>IF(COUNTIF(Setup_Hierarchy!$J$53:$IV$53,"="&amp;$K341)&lt;&gt;0,$L341,0)</f>
        <v>0</v>
      </c>
      <c r="BJ341" s="61">
        <f>IF(COUNTIF(Setup_Hierarchy!$J$54:$IV$54,"="&amp;$K341)&lt;&gt;0,$L341,0)</f>
        <v>0</v>
      </c>
      <c r="BK341" s="61">
        <f>IF(COUNTIF(Setup_Hierarchy!$J$55:$IV$55,"="&amp;$K341)&lt;&gt;0,$L341,0)</f>
        <v>0</v>
      </c>
      <c r="BL341" s="61">
        <f>IF(COUNTIF(Setup_Hierarchy!$J$56:$IV$56,"="&amp;$K341)&lt;&gt;0,$L341,0)</f>
        <v>0</v>
      </c>
      <c r="BM341" s="61">
        <f>IF(COUNTIF(Setup_Hierarchy!$J$57:$IV$57,"="&amp;$K341)&lt;&gt;0,$L341,0)</f>
        <v>0</v>
      </c>
      <c r="BN341" s="61">
        <f>IF(COUNTIF(Setup_Hierarchy!$J$58:$IV$58,"="&amp;$K341)&lt;&gt;0,$L341,0)</f>
        <v>0</v>
      </c>
      <c r="BO341" s="61">
        <f>IF(COUNTIF(Setup_Hierarchy!$J$59:$IV$59,"="&amp;$K341)&lt;&gt;0,$L341,0)</f>
        <v>0</v>
      </c>
      <c r="BP341" s="61">
        <f>IF(COUNTIF(Setup_Hierarchy!$J$60:$IV$60,"="&amp;$K341)&lt;&gt;0,$L341,0)</f>
        <v>0</v>
      </c>
      <c r="BQ341" s="61">
        <f>IF(COUNTIF(Setup_Hierarchy!$J$61:$IV$61,"="&amp;$K341)&lt;&gt;0,$L341,0)</f>
        <v>0</v>
      </c>
      <c r="BR341" s="61">
        <f>IF(COUNTIF(Setup_Hierarchy!$J$62:$IV$62,"="&amp;$K341)&lt;&gt;0,$L341,0)</f>
        <v>0</v>
      </c>
      <c r="BS341" s="61">
        <f>IF(COUNTIF(Setup_Hierarchy!$J$63:$IV$63,"="&amp;$K341)&lt;&gt;0,$L341,0)</f>
        <v>0</v>
      </c>
      <c r="BT341" s="61">
        <f>IF(COUNTIF(Setup_Hierarchy!$J$64:$IV$64,"="&amp;$K341)&lt;&gt;0,$L341,0)</f>
        <v>0</v>
      </c>
      <c r="BU341" s="61">
        <f>IF(COUNTIF(Setup_Hierarchy!$J$65:$IV$65,"="&amp;$K341)&lt;&gt;0,$L341,0)</f>
        <v>0</v>
      </c>
      <c r="BV341" s="61">
        <f>IF(COUNTIF(Setup_Hierarchy!$J$66:$IV$66,"="&amp;$K341)&lt;&gt;0,$L341,0)</f>
        <v>0</v>
      </c>
      <c r="BW341" s="61">
        <f>IF(COUNTIF(Setup_Hierarchy!$J$67:$IV$67,"="&amp;$K341)&lt;&gt;0,$L341,0)</f>
        <v>0</v>
      </c>
      <c r="BX341" s="61">
        <f>IF(COUNTIF(Setup_Hierarchy!$J$68:$IV$68,"="&amp;$K341)&lt;&gt;0,$L341,0)</f>
        <v>0</v>
      </c>
      <c r="BY341" s="61">
        <f>IF(COUNTIF(Setup_Hierarchy!$J$69:$IV$69,"="&amp;$K341)&lt;&gt;0,$L341,0)</f>
        <v>0</v>
      </c>
      <c r="BZ341" s="61">
        <f>IF(COUNTIF(Setup_Hierarchy!$J$70:$IV$70,"="&amp;$K341)&lt;&gt;0,$L341,0)</f>
        <v>0</v>
      </c>
      <c r="CA341" s="61">
        <f>IF(COUNTIF(Setup_Hierarchy!$J$71:$IV$71,"="&amp;$K341)&lt;&gt;0,$L341,0)</f>
        <v>0</v>
      </c>
      <c r="CB341" s="61">
        <f>IF(COUNTIF(Setup_Hierarchy!$J$72:$IV$72,"="&amp;$K341)&lt;&gt;0,$L341,0)</f>
        <v>0</v>
      </c>
      <c r="CC341" s="61">
        <f>IF(COUNTIF(Setup_Hierarchy!$J$73:$IV$73,"="&amp;$K341)&lt;&gt;0,$L341,0)</f>
        <v>0</v>
      </c>
      <c r="CD341" s="61">
        <f>IF(COUNTIF(Setup_Hierarchy!$J$74:$IV$74,"="&amp;$K341)&lt;&gt;0,$L341,0)</f>
        <v>0</v>
      </c>
      <c r="CE341" s="61">
        <f>IF(COUNTIF(Setup_Hierarchy!$J$75:$IV$75,"="&amp;$K341)&lt;&gt;0,$L341,0)</f>
        <v>0</v>
      </c>
      <c r="CF341" s="61">
        <f>IF(COUNTIF(Setup_Hierarchy!$J$76:$IV$76,"="&amp;$K341)&lt;&gt;0,$L341,0)</f>
        <v>0</v>
      </c>
      <c r="CG341" s="61">
        <f>IF(COUNTIF(Setup_Hierarchy!$J$77:$IV$77,"="&amp;$K341)&lt;&gt;0,$L341,0)</f>
        <v>0</v>
      </c>
      <c r="CH341" s="61">
        <f>IF(COUNTIF(Setup_Hierarchy!$J$78:$IV$78,"="&amp;$K341)&lt;&gt;0,$L341,0)</f>
        <v>0</v>
      </c>
      <c r="CI341" s="61">
        <f>IF(COUNTIF(Setup_Hierarchy!$J$79:$IV$79,"="&amp;$K341)&lt;&gt;0,$L341,0)</f>
        <v>0</v>
      </c>
      <c r="CJ341" s="61">
        <f>IF(COUNTIF(Setup_Hierarchy!$J$80:$IV$80,"="&amp;$K341)&lt;&gt;0,$L341,0)</f>
        <v>0</v>
      </c>
      <c r="CK341" s="61">
        <f>IF(COUNTIF(Setup_Hierarchy!$J$81:$IV$81,"="&amp;$K341)&lt;&gt;0,$L341,0)</f>
        <v>0</v>
      </c>
      <c r="CL341" s="61">
        <f>IF(COUNTIF(Setup_Hierarchy!$J$82:$IV$82,"="&amp;$K341)&lt;&gt;0,$L341,0)</f>
        <v>0</v>
      </c>
      <c r="CM341" s="61">
        <f>IF(COUNTIF(Setup_Hierarchy!$J$83:$IV$83,"="&amp;$K341)&lt;&gt;0,$L341,0)</f>
        <v>0</v>
      </c>
      <c r="CN341" s="61">
        <f>IF(COUNTIF(Setup_Hierarchy!$J$84:$IV$84,"="&amp;$K341)&lt;&gt;0,$L341,0)</f>
        <v>0</v>
      </c>
      <c r="CO341" s="61">
        <f>IF(COUNTIF(Setup_Hierarchy!$J$85:$IV$85,"="&amp;$K341)&lt;&gt;0,$L341,0)</f>
        <v>0</v>
      </c>
      <c r="CP341" s="61">
        <f>IF(COUNTIF(Setup_Hierarchy!$J$86:$IV$86,"="&amp;$K341)&lt;&gt;0,$L341,0)</f>
        <v>0</v>
      </c>
      <c r="CQ341" s="61">
        <f>IF(COUNTIF(Setup_Hierarchy!$J$87:$IV$87,"="&amp;$K341)&lt;&gt;0,$L341,0)</f>
        <v>0</v>
      </c>
      <c r="CR341" s="61">
        <f>IF(COUNTIF(Setup_Hierarchy!$J$88:$IV$88,"="&amp;$K341)&lt;&gt;0,$L341,0)</f>
        <v>0</v>
      </c>
      <c r="CS341" s="61">
        <f>IF(COUNTIF(Setup_Hierarchy!$J$89:$IV$89,"="&amp;$K341)&lt;&gt;0,$L341,0)</f>
        <v>0</v>
      </c>
      <c r="CT341" s="61">
        <f>IF(COUNTIF(Setup_Hierarchy!$J$90:$IV$90,"="&amp;$K341)&lt;&gt;0,$L341,0)</f>
        <v>0</v>
      </c>
      <c r="CU341" s="61">
        <f>IF(COUNTIF(Setup_Hierarchy!$J$91:$IV$91,"="&amp;$K341)&lt;&gt;0,$L341,0)</f>
        <v>0</v>
      </c>
      <c r="CV341" s="61">
        <f>IF(COUNTIF(Setup_Hierarchy!$J$92:$IV$92,"="&amp;$K341)&lt;&gt;0,$L341,0)</f>
        <v>0</v>
      </c>
      <c r="CW341" s="61">
        <f>IF(COUNTIF(Setup_Hierarchy!$J$93:$IV$93,"="&amp;$K341)&lt;&gt;0,$L341,0)</f>
        <v>0</v>
      </c>
      <c r="CX341" s="61">
        <f>IF(COUNTIF(Setup_Hierarchy!$J$94:$IV$94,"="&amp;$K341)&lt;&gt;0,$L341,0)</f>
        <v>0</v>
      </c>
      <c r="CY341" s="61">
        <f>IF(COUNTIF(Setup_Hierarchy!$J$95:$IV$95,"="&amp;$K341)&lt;&gt;0,$L341,0)</f>
        <v>0</v>
      </c>
      <c r="CZ341" s="61">
        <f>IF(COUNTIF(Setup_Hierarchy!$J$96:$IV$96,"="&amp;$K341)&lt;&gt;0,$L341,0)</f>
        <v>0</v>
      </c>
      <c r="DA341" s="61">
        <f>IF(COUNTIF(Setup_Hierarchy!$J$97:$IV$97,"="&amp;$K341)&lt;&gt;0,$L341,0)</f>
        <v>0</v>
      </c>
      <c r="DB341" s="61">
        <f>IF(COUNTIF(Setup_Hierarchy!$J$98:$IV$98,"="&amp;$K341)&lt;&gt;0,$L341,0)</f>
        <v>0</v>
      </c>
      <c r="DC341" s="61">
        <f>IF(COUNTIF(Setup_Hierarchy!$J$99:$IV$99,"="&amp;$K341)&lt;&gt;0,$L341,0)</f>
        <v>0</v>
      </c>
      <c r="DD341" s="61">
        <f>IF(COUNTIF(Setup_Hierarchy!$J$100:$IV$100,"="&amp;$K341)&lt;&gt;0,$L341,0)</f>
        <v>0</v>
      </c>
      <c r="DE341" s="61">
        <f>IF(COUNTIF(Setup_Hierarchy!$J$101:$IV$101,"="&amp;$K341)&lt;&gt;0,$L341,0)</f>
        <v>0</v>
      </c>
      <c r="DF341" s="61">
        <f>IF(COUNTIF(Setup_Hierarchy!$J$102:$IV$102,"="&amp;$K341)&lt;&gt;0,$L341,0)</f>
        <v>0</v>
      </c>
      <c r="DG341" s="61">
        <f>IF(COUNTIF(Setup_Hierarchy!$J$103:$IV$103,"="&amp;$K341)&lt;&gt;0,$L341,0)</f>
        <v>0</v>
      </c>
      <c r="DH341" s="61">
        <f>IF(COUNTIF(Setup_Hierarchy!$J$104:$IV$104,"="&amp;$K341)&lt;&gt;0,$L341,0)</f>
        <v>0</v>
      </c>
      <c r="DI341" s="61">
        <f>IF(COUNTIF(Setup_Hierarchy!$J$105:$IV$105,"="&amp;$K341)&lt;&gt;0,$L341,0)</f>
        <v>0</v>
      </c>
      <c r="DJ341" s="61">
        <f>IF(COUNTIF(Setup_Hierarchy!$J$106:$IV$106,"="&amp;$K341)&lt;&gt;0,$L341,0)</f>
        <v>0</v>
      </c>
      <c r="DK341" s="61">
        <f>IF(COUNTIF(Setup_Hierarchy!$J$107:$IV$107,"="&amp;$K341)&lt;&gt;0,$L341,0)</f>
        <v>0</v>
      </c>
      <c r="DL341" s="61">
        <f>IF(COUNTIF(Setup_Hierarchy!$J$108:$IV$108,"="&amp;$K341)&lt;&gt;0,$L341,0)</f>
        <v>0</v>
      </c>
      <c r="DM341" s="61">
        <f>IF(COUNTIF(Setup_Hierarchy!$J$109:$IV$109,"="&amp;$K341)&lt;&gt;0,$L341,0)</f>
        <v>0</v>
      </c>
      <c r="DN341" s="61">
        <f>IF(COUNTIF(Setup_Hierarchy!$J$110:$IV$110,"="&amp;$K341)&lt;&gt;0,$L341,0)</f>
        <v>0</v>
      </c>
      <c r="DO341" s="61">
        <f>IF(COUNTIF(Setup_Hierarchy!$J$111:$IV$111,"="&amp;$K341)&lt;&gt;0,$L341,0)</f>
        <v>0</v>
      </c>
      <c r="DP341" s="61">
        <f>IF(COUNTIF(Setup_Hierarchy!$J$112:$IV$112,"="&amp;$K341)&lt;&gt;0,$L341,0)</f>
        <v>0</v>
      </c>
      <c r="DQ341" s="61">
        <f>IF(COUNTIF(Setup_Hierarchy!$J$113:$IV$113,"="&amp;$K341)&lt;&gt;0,$L341,0)</f>
        <v>0</v>
      </c>
      <c r="DR341" s="61">
        <f>IF(COUNTIF(Setup_Hierarchy!$J$114:$IV$114,"="&amp;$K341)&lt;&gt;0,$L341,0)</f>
        <v>0</v>
      </c>
      <c r="DS341" s="61">
        <f>IF(COUNTIF(Setup_Hierarchy!$J$115:$IV$115,"="&amp;$K341)&lt;&gt;0,$L341,0)</f>
        <v>0</v>
      </c>
      <c r="DT341" s="61">
        <f>IF(COUNTIF(Setup_Hierarchy!$J$116:$IV$116,"="&amp;$K341)&lt;&gt;0,$L341,0)</f>
        <v>0</v>
      </c>
    </row>
    <row r="342" spans="2:124" x14ac:dyDescent="0.2">
      <c r="B342" t="s">
        <v>43</v>
      </c>
      <c r="C342">
        <v>437</v>
      </c>
      <c r="D342" t="s">
        <v>16</v>
      </c>
      <c r="E342" t="s">
        <v>369</v>
      </c>
      <c r="F342" t="s">
        <v>526</v>
      </c>
      <c r="G342" t="s">
        <v>523</v>
      </c>
      <c r="H342" t="s">
        <v>14</v>
      </c>
      <c r="I342">
        <v>0.19539699999999999</v>
      </c>
      <c r="J342">
        <v>0.345246</v>
      </c>
      <c r="K342">
        <v>729</v>
      </c>
      <c r="L342">
        <v>4.49</v>
      </c>
      <c r="M342" s="61">
        <f>IF(COUNTIF(Setup_Hierarchy!$J$5:$IV$5,"="&amp;$K342)&lt;&gt;0,$L342,0)</f>
        <v>4.49</v>
      </c>
      <c r="N342" s="61">
        <f>IF(COUNTIF(Setup_Hierarchy!$J$6:$IV$6,"="&amp;$K342)&lt;&gt;0,$L342,0)</f>
        <v>4.49</v>
      </c>
      <c r="O342" s="61">
        <f>IF(COUNTIF(Setup_Hierarchy!$J$7:$IV$7,"="&amp;$K342)&lt;&gt;0,$L342,0)</f>
        <v>4.49</v>
      </c>
      <c r="P342" s="61">
        <f>IF(COUNTIF(Setup_Hierarchy!$J$8:$IV$8,"="&amp;$K342)&lt;&gt;0,$L342,0)</f>
        <v>4.49</v>
      </c>
      <c r="Q342" s="61">
        <f>IF(COUNTIF(Setup_Hierarchy!$J$9:$IV$9,"="&amp;$K342)&lt;&gt;0,$L342,0)</f>
        <v>0</v>
      </c>
      <c r="R342" s="61">
        <f>IF(COUNTIF(Setup_Hierarchy!$J$10:$IV$10,"="&amp;$K342)&lt;&gt;0,$L342,0)</f>
        <v>0</v>
      </c>
      <c r="S342" s="61">
        <f>IF(COUNTIF(Setup_Hierarchy!$J$11:$IV$11,"="&amp;$K342)&lt;&gt;0,$L342,0)</f>
        <v>0</v>
      </c>
      <c r="T342" s="61">
        <f>IF(COUNTIF(Setup_Hierarchy!$J$12:$IV$12,"="&amp;$K342)&lt;&gt;0,$L342,0)</f>
        <v>0</v>
      </c>
      <c r="U342" s="61">
        <f>IF(COUNTIF(Setup_Hierarchy!$J$13:$IV$13,"="&amp;$K342)&lt;&gt;0,$L342,0)</f>
        <v>0</v>
      </c>
      <c r="V342" s="61">
        <f>IF(COUNTIF(Setup_Hierarchy!$J$14:$IV$14,"="&amp;$K342)&lt;&gt;0,$L342,0)</f>
        <v>0</v>
      </c>
      <c r="W342" s="61">
        <f>IF(COUNTIF(Setup_Hierarchy!$J$15:$IV$15,"="&amp;$K342)&lt;&gt;0,$L342,0)</f>
        <v>0</v>
      </c>
      <c r="X342" s="61">
        <f>IF(COUNTIF(Setup_Hierarchy!$J$16:$IV$16,"="&amp;$K342)&lt;&gt;0,$L342,0)</f>
        <v>0</v>
      </c>
      <c r="Y342" s="61">
        <f>IF(COUNTIF(Setup_Hierarchy!$J$17:$IV$17,"="&amp;$K342)&lt;&gt;0,$L342,0)</f>
        <v>0</v>
      </c>
      <c r="Z342" s="61">
        <f>IF(COUNTIF(Setup_Hierarchy!$J$18:$IV$18,"="&amp;$K342)&lt;&gt;0,$L342,0)</f>
        <v>0</v>
      </c>
      <c r="AA342" s="61">
        <f>IF(COUNTIF(Setup_Hierarchy!$J$19:$IV$19,"="&amp;$K342)&lt;&gt;0,$L342,0)</f>
        <v>0</v>
      </c>
      <c r="AB342" s="61">
        <f>IF(COUNTIF(Setup_Hierarchy!$J$20:$IV$20,"="&amp;$K342)&lt;&gt;0,$L342,0)</f>
        <v>0</v>
      </c>
      <c r="AC342" s="61">
        <f>IF(COUNTIF(Setup_Hierarchy!$J$21:$IV$21,"="&amp;$K342)&lt;&gt;0,$L342,0)</f>
        <v>0</v>
      </c>
      <c r="AD342" s="61">
        <f>IF(COUNTIF(Setup_Hierarchy!$J$22:$IV$22,"="&amp;$K342)&lt;&gt;0,$L342,0)</f>
        <v>0</v>
      </c>
      <c r="AE342" s="61">
        <f>IF(COUNTIF(Setup_Hierarchy!$J$23:$IV$23,"="&amp;$K342)&lt;&gt;0,$L342,0)</f>
        <v>0</v>
      </c>
      <c r="AF342" s="61">
        <f>IF(COUNTIF(Setup_Hierarchy!$J$24:$IV$24,"="&amp;$K342)&lt;&gt;0,$L342,0)</f>
        <v>0</v>
      </c>
      <c r="AG342" s="61">
        <f>IF(COUNTIF(Setup_Hierarchy!$J$25:$IV$25,"="&amp;$K342)&lt;&gt;0,$L342,0)</f>
        <v>0</v>
      </c>
      <c r="AH342" s="61">
        <f>IF(COUNTIF(Setup_Hierarchy!$J$26:$IV$26,"="&amp;$K342)&lt;&gt;0,$L342,0)</f>
        <v>0</v>
      </c>
      <c r="AI342" s="61">
        <f>IF(COUNTIF(Setup_Hierarchy!$J$27:$IV$27,"="&amp;$K342)&lt;&gt;0,$L342,0)</f>
        <v>0</v>
      </c>
      <c r="AJ342" s="61">
        <f>IF(COUNTIF(Setup_Hierarchy!$J$28:$IV$28,"="&amp;$K342)&lt;&gt;0,$L342,0)</f>
        <v>0</v>
      </c>
      <c r="AK342" s="61">
        <f>IF(COUNTIF(Setup_Hierarchy!$J$29:$IV$29,"="&amp;$K342)&lt;&gt;0,$L342,0)</f>
        <v>0</v>
      </c>
      <c r="AL342" s="61">
        <f>IF(COUNTIF(Setup_Hierarchy!$J$30:$IV$30,"="&amp;$K342)&lt;&gt;0,$L342,0)</f>
        <v>0</v>
      </c>
      <c r="AM342" s="61">
        <f>IF(COUNTIF(Setup_Hierarchy!$J$31:$IV$31,"="&amp;$K342)&lt;&gt;0,$L342,0)</f>
        <v>0</v>
      </c>
      <c r="AN342" s="61">
        <f>IF(COUNTIF(Setup_Hierarchy!$J$32:$IV$32,"="&amp;$K342)&lt;&gt;0,$L342,0)</f>
        <v>0</v>
      </c>
      <c r="AO342" s="61">
        <f>IF(COUNTIF(Setup_Hierarchy!$J$33:$IV$33,"="&amp;$K342)&lt;&gt;0,$L342,0)</f>
        <v>0</v>
      </c>
      <c r="AP342" s="61">
        <f>IF(COUNTIF(Setup_Hierarchy!$J$34:$IV$34,"="&amp;$K342)&lt;&gt;0,$L342,0)</f>
        <v>0</v>
      </c>
      <c r="AQ342" s="61">
        <f>IF(COUNTIF(Setup_Hierarchy!$J$35:$IV$35,"="&amp;$K342)&lt;&gt;0,$L342,0)</f>
        <v>0</v>
      </c>
      <c r="AR342" s="61">
        <f>IF(COUNTIF(Setup_Hierarchy!$J$36:$IV$36,"="&amp;$K342)&lt;&gt;0,$L342,0)</f>
        <v>0</v>
      </c>
      <c r="AS342" s="61">
        <f>IF(COUNTIF(Setup_Hierarchy!$J$37:$IV$37,"="&amp;$K342)&lt;&gt;0,$L342,0)</f>
        <v>0</v>
      </c>
      <c r="AT342" s="61">
        <f>IF(COUNTIF(Setup_Hierarchy!$J$38:$IV$38,"="&amp;$K342)&lt;&gt;0,$L342,0)</f>
        <v>0</v>
      </c>
      <c r="AU342" s="61">
        <f>IF(COUNTIF(Setup_Hierarchy!$J$39:$IV$39,"="&amp;$K342)&lt;&gt;0,$L342,0)</f>
        <v>4.49</v>
      </c>
      <c r="AV342" s="61">
        <f>IF(COUNTIF(Setup_Hierarchy!$J$40:$IV$40,"="&amp;$K342)&lt;&gt;0,$L342,0)</f>
        <v>0</v>
      </c>
      <c r="AW342" s="61">
        <f>IF(COUNTIF(Setup_Hierarchy!$J$41:$IV$41,"="&amp;$K342)&lt;&gt;0,$L342,0)</f>
        <v>0</v>
      </c>
      <c r="AX342" s="61">
        <f>IF(COUNTIF(Setup_Hierarchy!$J$42:$IV$42,"="&amp;$K342)&lt;&gt;0,$L342,0)</f>
        <v>0</v>
      </c>
      <c r="AY342" s="61">
        <f>IF(COUNTIF(Setup_Hierarchy!$J$43:$IV$43,"="&amp;$K342)&lt;&gt;0,$L342,0)</f>
        <v>0</v>
      </c>
      <c r="AZ342" s="61">
        <f>IF(COUNTIF(Setup_Hierarchy!$J$44:$IV$44,"="&amp;$K342)&lt;&gt;0,$L342,0)</f>
        <v>0</v>
      </c>
      <c r="BA342" s="61">
        <f>IF(COUNTIF(Setup_Hierarchy!$J$45:$IV$45,"="&amp;$K342)&lt;&gt;0,$L342,0)</f>
        <v>0</v>
      </c>
      <c r="BB342" s="61">
        <f>IF(COUNTIF(Setup_Hierarchy!$J$46:$IV$46,"="&amp;$K342)&lt;&gt;0,$L342,0)</f>
        <v>4.49</v>
      </c>
      <c r="BC342" s="61">
        <f>IF(COUNTIF(Setup_Hierarchy!$J$47:$IV$47,"="&amp;$K342)&lt;&gt;0,$L342,0)</f>
        <v>4.49</v>
      </c>
      <c r="BD342" s="61">
        <f>IF(COUNTIF(Setup_Hierarchy!$J$48:$IV$48,"="&amp;$K342)&lt;&gt;0,$L342,0)</f>
        <v>0</v>
      </c>
      <c r="BE342" s="61">
        <f>IF(COUNTIF(Setup_Hierarchy!$J$49:$IV$49,"="&amp;$K342)&lt;&gt;0,$L342,0)</f>
        <v>0</v>
      </c>
      <c r="BF342" s="61">
        <f>IF(COUNTIF(Setup_Hierarchy!$J$50:$IV$50,"="&amp;$K342)&lt;&gt;0,$L342,0)</f>
        <v>0</v>
      </c>
      <c r="BG342" s="61">
        <f>IF(COUNTIF(Setup_Hierarchy!$J$51:$IV$51,"="&amp;$K342)&lt;&gt;0,$L342,0)</f>
        <v>0</v>
      </c>
      <c r="BH342" s="61">
        <f>IF(COUNTIF(Setup_Hierarchy!$J$52:$IV$52,"="&amp;$K342)&lt;&gt;0,$L342,0)</f>
        <v>0</v>
      </c>
      <c r="BI342" s="61">
        <f>IF(COUNTIF(Setup_Hierarchy!$J$53:$IV$53,"="&amp;$K342)&lt;&gt;0,$L342,0)</f>
        <v>0</v>
      </c>
      <c r="BJ342" s="61">
        <f>IF(COUNTIF(Setup_Hierarchy!$J$54:$IV$54,"="&amp;$K342)&lt;&gt;0,$L342,0)</f>
        <v>0</v>
      </c>
      <c r="BK342" s="61">
        <f>IF(COUNTIF(Setup_Hierarchy!$J$55:$IV$55,"="&amp;$K342)&lt;&gt;0,$L342,0)</f>
        <v>0</v>
      </c>
      <c r="BL342" s="61">
        <f>IF(COUNTIF(Setup_Hierarchy!$J$56:$IV$56,"="&amp;$K342)&lt;&gt;0,$L342,0)</f>
        <v>0</v>
      </c>
      <c r="BM342" s="61">
        <f>IF(COUNTIF(Setup_Hierarchy!$J$57:$IV$57,"="&amp;$K342)&lt;&gt;0,$L342,0)</f>
        <v>0</v>
      </c>
      <c r="BN342" s="61">
        <f>IF(COUNTIF(Setup_Hierarchy!$J$58:$IV$58,"="&amp;$K342)&lt;&gt;0,$L342,0)</f>
        <v>0</v>
      </c>
      <c r="BO342" s="61">
        <f>IF(COUNTIF(Setup_Hierarchy!$J$59:$IV$59,"="&amp;$K342)&lt;&gt;0,$L342,0)</f>
        <v>0</v>
      </c>
      <c r="BP342" s="61">
        <f>IF(COUNTIF(Setup_Hierarchy!$J$60:$IV$60,"="&amp;$K342)&lt;&gt;0,$L342,0)</f>
        <v>0</v>
      </c>
      <c r="BQ342" s="61">
        <f>IF(COUNTIF(Setup_Hierarchy!$J$61:$IV$61,"="&amp;$K342)&lt;&gt;0,$L342,0)</f>
        <v>0</v>
      </c>
      <c r="BR342" s="61">
        <f>IF(COUNTIF(Setup_Hierarchy!$J$62:$IV$62,"="&amp;$K342)&lt;&gt;0,$L342,0)</f>
        <v>0</v>
      </c>
      <c r="BS342" s="61">
        <f>IF(COUNTIF(Setup_Hierarchy!$J$63:$IV$63,"="&amp;$K342)&lt;&gt;0,$L342,0)</f>
        <v>0</v>
      </c>
      <c r="BT342" s="61">
        <f>IF(COUNTIF(Setup_Hierarchy!$J$64:$IV$64,"="&amp;$K342)&lt;&gt;0,$L342,0)</f>
        <v>0</v>
      </c>
      <c r="BU342" s="61">
        <f>IF(COUNTIF(Setup_Hierarchy!$J$65:$IV$65,"="&amp;$K342)&lt;&gt;0,$L342,0)</f>
        <v>0</v>
      </c>
      <c r="BV342" s="61">
        <f>IF(COUNTIF(Setup_Hierarchy!$J$66:$IV$66,"="&amp;$K342)&lt;&gt;0,$L342,0)</f>
        <v>0</v>
      </c>
      <c r="BW342" s="61">
        <f>IF(COUNTIF(Setup_Hierarchy!$J$67:$IV$67,"="&amp;$K342)&lt;&gt;0,$L342,0)</f>
        <v>0</v>
      </c>
      <c r="BX342" s="61">
        <f>IF(COUNTIF(Setup_Hierarchy!$J$68:$IV$68,"="&amp;$K342)&lt;&gt;0,$L342,0)</f>
        <v>0</v>
      </c>
      <c r="BY342" s="61">
        <f>IF(COUNTIF(Setup_Hierarchy!$J$69:$IV$69,"="&amp;$K342)&lt;&gt;0,$L342,0)</f>
        <v>0</v>
      </c>
      <c r="BZ342" s="61">
        <f>IF(COUNTIF(Setup_Hierarchy!$J$70:$IV$70,"="&amp;$K342)&lt;&gt;0,$L342,0)</f>
        <v>0</v>
      </c>
      <c r="CA342" s="61">
        <f>IF(COUNTIF(Setup_Hierarchy!$J$71:$IV$71,"="&amp;$K342)&lt;&gt;0,$L342,0)</f>
        <v>0</v>
      </c>
      <c r="CB342" s="61">
        <f>IF(COUNTIF(Setup_Hierarchy!$J$72:$IV$72,"="&amp;$K342)&lt;&gt;0,$L342,0)</f>
        <v>0</v>
      </c>
      <c r="CC342" s="61">
        <f>IF(COUNTIF(Setup_Hierarchy!$J$73:$IV$73,"="&amp;$K342)&lt;&gt;0,$L342,0)</f>
        <v>0</v>
      </c>
      <c r="CD342" s="61">
        <f>IF(COUNTIF(Setup_Hierarchy!$J$74:$IV$74,"="&amp;$K342)&lt;&gt;0,$L342,0)</f>
        <v>0</v>
      </c>
      <c r="CE342" s="61">
        <f>IF(COUNTIF(Setup_Hierarchy!$J$75:$IV$75,"="&amp;$K342)&lt;&gt;0,$L342,0)</f>
        <v>0</v>
      </c>
      <c r="CF342" s="61">
        <f>IF(COUNTIF(Setup_Hierarchy!$J$76:$IV$76,"="&amp;$K342)&lt;&gt;0,$L342,0)</f>
        <v>0</v>
      </c>
      <c r="CG342" s="61">
        <f>IF(COUNTIF(Setup_Hierarchy!$J$77:$IV$77,"="&amp;$K342)&lt;&gt;0,$L342,0)</f>
        <v>0</v>
      </c>
      <c r="CH342" s="61">
        <f>IF(COUNTIF(Setup_Hierarchy!$J$78:$IV$78,"="&amp;$K342)&lt;&gt;0,$L342,0)</f>
        <v>0</v>
      </c>
      <c r="CI342" s="61">
        <f>IF(COUNTIF(Setup_Hierarchy!$J$79:$IV$79,"="&amp;$K342)&lt;&gt;0,$L342,0)</f>
        <v>0</v>
      </c>
      <c r="CJ342" s="61">
        <f>IF(COUNTIF(Setup_Hierarchy!$J$80:$IV$80,"="&amp;$K342)&lt;&gt;0,$L342,0)</f>
        <v>0</v>
      </c>
      <c r="CK342" s="61">
        <f>IF(COUNTIF(Setup_Hierarchy!$J$81:$IV$81,"="&amp;$K342)&lt;&gt;0,$L342,0)</f>
        <v>0</v>
      </c>
      <c r="CL342" s="61">
        <f>IF(COUNTIF(Setup_Hierarchy!$J$82:$IV$82,"="&amp;$K342)&lt;&gt;0,$L342,0)</f>
        <v>0</v>
      </c>
      <c r="CM342" s="61">
        <f>IF(COUNTIF(Setup_Hierarchy!$J$83:$IV$83,"="&amp;$K342)&lt;&gt;0,$L342,0)</f>
        <v>0</v>
      </c>
      <c r="CN342" s="61">
        <f>IF(COUNTIF(Setup_Hierarchy!$J$84:$IV$84,"="&amp;$K342)&lt;&gt;0,$L342,0)</f>
        <v>0</v>
      </c>
      <c r="CO342" s="61">
        <f>IF(COUNTIF(Setup_Hierarchy!$J$85:$IV$85,"="&amp;$K342)&lt;&gt;0,$L342,0)</f>
        <v>0</v>
      </c>
      <c r="CP342" s="61">
        <f>IF(COUNTIF(Setup_Hierarchy!$J$86:$IV$86,"="&amp;$K342)&lt;&gt;0,$L342,0)</f>
        <v>0</v>
      </c>
      <c r="CQ342" s="61">
        <f>IF(COUNTIF(Setup_Hierarchy!$J$87:$IV$87,"="&amp;$K342)&lt;&gt;0,$L342,0)</f>
        <v>0</v>
      </c>
      <c r="CR342" s="61">
        <f>IF(COUNTIF(Setup_Hierarchy!$J$88:$IV$88,"="&amp;$K342)&lt;&gt;0,$L342,0)</f>
        <v>0</v>
      </c>
      <c r="CS342" s="61">
        <f>IF(COUNTIF(Setup_Hierarchy!$J$89:$IV$89,"="&amp;$K342)&lt;&gt;0,$L342,0)</f>
        <v>0</v>
      </c>
      <c r="CT342" s="61">
        <f>IF(COUNTIF(Setup_Hierarchy!$J$90:$IV$90,"="&amp;$K342)&lt;&gt;0,$L342,0)</f>
        <v>0</v>
      </c>
      <c r="CU342" s="61">
        <f>IF(COUNTIF(Setup_Hierarchy!$J$91:$IV$91,"="&amp;$K342)&lt;&gt;0,$L342,0)</f>
        <v>0</v>
      </c>
      <c r="CV342" s="61">
        <f>IF(COUNTIF(Setup_Hierarchy!$J$92:$IV$92,"="&amp;$K342)&lt;&gt;0,$L342,0)</f>
        <v>0</v>
      </c>
      <c r="CW342" s="61">
        <f>IF(COUNTIF(Setup_Hierarchy!$J$93:$IV$93,"="&amp;$K342)&lt;&gt;0,$L342,0)</f>
        <v>0</v>
      </c>
      <c r="CX342" s="61">
        <f>IF(COUNTIF(Setup_Hierarchy!$J$94:$IV$94,"="&amp;$K342)&lt;&gt;0,$L342,0)</f>
        <v>0</v>
      </c>
      <c r="CY342" s="61">
        <f>IF(COUNTIF(Setup_Hierarchy!$J$95:$IV$95,"="&amp;$K342)&lt;&gt;0,$L342,0)</f>
        <v>0</v>
      </c>
      <c r="CZ342" s="61">
        <f>IF(COUNTIF(Setup_Hierarchy!$J$96:$IV$96,"="&amp;$K342)&lt;&gt;0,$L342,0)</f>
        <v>0</v>
      </c>
      <c r="DA342" s="61">
        <f>IF(COUNTIF(Setup_Hierarchy!$J$97:$IV$97,"="&amp;$K342)&lt;&gt;0,$L342,0)</f>
        <v>0</v>
      </c>
      <c r="DB342" s="61">
        <f>IF(COUNTIF(Setup_Hierarchy!$J$98:$IV$98,"="&amp;$K342)&lt;&gt;0,$L342,0)</f>
        <v>0</v>
      </c>
      <c r="DC342" s="61">
        <f>IF(COUNTIF(Setup_Hierarchy!$J$99:$IV$99,"="&amp;$K342)&lt;&gt;0,$L342,0)</f>
        <v>0</v>
      </c>
      <c r="DD342" s="61">
        <f>IF(COUNTIF(Setup_Hierarchy!$J$100:$IV$100,"="&amp;$K342)&lt;&gt;0,$L342,0)</f>
        <v>0</v>
      </c>
      <c r="DE342" s="61">
        <f>IF(COUNTIF(Setup_Hierarchy!$J$101:$IV$101,"="&amp;$K342)&lt;&gt;0,$L342,0)</f>
        <v>0</v>
      </c>
      <c r="DF342" s="61">
        <f>IF(COUNTIF(Setup_Hierarchy!$J$102:$IV$102,"="&amp;$K342)&lt;&gt;0,$L342,0)</f>
        <v>0</v>
      </c>
      <c r="DG342" s="61">
        <f>IF(COUNTIF(Setup_Hierarchy!$J$103:$IV$103,"="&amp;$K342)&lt;&gt;0,$L342,0)</f>
        <v>0</v>
      </c>
      <c r="DH342" s="61">
        <f>IF(COUNTIF(Setup_Hierarchy!$J$104:$IV$104,"="&amp;$K342)&lt;&gt;0,$L342,0)</f>
        <v>0</v>
      </c>
      <c r="DI342" s="61">
        <f>IF(COUNTIF(Setup_Hierarchy!$J$105:$IV$105,"="&amp;$K342)&lt;&gt;0,$L342,0)</f>
        <v>0</v>
      </c>
      <c r="DJ342" s="61">
        <f>IF(COUNTIF(Setup_Hierarchy!$J$106:$IV$106,"="&amp;$K342)&lt;&gt;0,$L342,0)</f>
        <v>0</v>
      </c>
      <c r="DK342" s="61">
        <f>IF(COUNTIF(Setup_Hierarchy!$J$107:$IV$107,"="&amp;$K342)&lt;&gt;0,$L342,0)</f>
        <v>0</v>
      </c>
      <c r="DL342" s="61">
        <f>IF(COUNTIF(Setup_Hierarchy!$J$108:$IV$108,"="&amp;$K342)&lt;&gt;0,$L342,0)</f>
        <v>0</v>
      </c>
      <c r="DM342" s="61">
        <f>IF(COUNTIF(Setup_Hierarchy!$J$109:$IV$109,"="&amp;$K342)&lt;&gt;0,$L342,0)</f>
        <v>0</v>
      </c>
      <c r="DN342" s="61">
        <f>IF(COUNTIF(Setup_Hierarchy!$J$110:$IV$110,"="&amp;$K342)&lt;&gt;0,$L342,0)</f>
        <v>0</v>
      </c>
      <c r="DO342" s="61">
        <f>IF(COUNTIF(Setup_Hierarchy!$J$111:$IV$111,"="&amp;$K342)&lt;&gt;0,$L342,0)</f>
        <v>0</v>
      </c>
      <c r="DP342" s="61">
        <f>IF(COUNTIF(Setup_Hierarchy!$J$112:$IV$112,"="&amp;$K342)&lt;&gt;0,$L342,0)</f>
        <v>0</v>
      </c>
      <c r="DQ342" s="61">
        <f>IF(COUNTIF(Setup_Hierarchy!$J$113:$IV$113,"="&amp;$K342)&lt;&gt;0,$L342,0)</f>
        <v>0</v>
      </c>
      <c r="DR342" s="61">
        <f>IF(COUNTIF(Setup_Hierarchy!$J$114:$IV$114,"="&amp;$K342)&lt;&gt;0,$L342,0)</f>
        <v>0</v>
      </c>
      <c r="DS342" s="61">
        <f>IF(COUNTIF(Setup_Hierarchy!$J$115:$IV$115,"="&amp;$K342)&lt;&gt;0,$L342,0)</f>
        <v>0</v>
      </c>
      <c r="DT342" s="61">
        <f>IF(COUNTIF(Setup_Hierarchy!$J$116:$IV$116,"="&amp;$K342)&lt;&gt;0,$L342,0)</f>
        <v>0</v>
      </c>
    </row>
    <row r="343" spans="2:124" x14ac:dyDescent="0.2">
      <c r="B343" t="s">
        <v>43</v>
      </c>
      <c r="C343">
        <v>437</v>
      </c>
      <c r="D343" t="s">
        <v>16</v>
      </c>
      <c r="E343" t="s">
        <v>369</v>
      </c>
      <c r="F343" t="s">
        <v>526</v>
      </c>
      <c r="G343" t="s">
        <v>523</v>
      </c>
      <c r="H343" t="s">
        <v>14</v>
      </c>
      <c r="I343">
        <v>0.19539699999999999</v>
      </c>
      <c r="J343">
        <v>0.345246</v>
      </c>
      <c r="K343">
        <v>795</v>
      </c>
      <c r="L343">
        <v>-95.17</v>
      </c>
      <c r="M343" s="61">
        <f>IF(COUNTIF(Setup_Hierarchy!$J$5:$IV$5,"="&amp;$K343)&lt;&gt;0,$L343,0)</f>
        <v>-95.17</v>
      </c>
      <c r="N343" s="61">
        <f>IF(COUNTIF(Setup_Hierarchy!$J$6:$IV$6,"="&amp;$K343)&lt;&gt;0,$L343,0)</f>
        <v>-95.17</v>
      </c>
      <c r="O343" s="61">
        <f>IF(COUNTIF(Setup_Hierarchy!$J$7:$IV$7,"="&amp;$K343)&lt;&gt;0,$L343,0)</f>
        <v>-95.17</v>
      </c>
      <c r="P343" s="61">
        <f>IF(COUNTIF(Setup_Hierarchy!$J$8:$IV$8,"="&amp;$K343)&lt;&gt;0,$L343,0)</f>
        <v>-95.17</v>
      </c>
      <c r="Q343" s="61">
        <f>IF(COUNTIF(Setup_Hierarchy!$J$9:$IV$9,"="&amp;$K343)&lt;&gt;0,$L343,0)</f>
        <v>-95.17</v>
      </c>
      <c r="R343" s="61">
        <f>IF(COUNTIF(Setup_Hierarchy!$J$10:$IV$10,"="&amp;$K343)&lt;&gt;0,$L343,0)</f>
        <v>0</v>
      </c>
      <c r="S343" s="61">
        <f>IF(COUNTIF(Setup_Hierarchy!$J$11:$IV$11,"="&amp;$K343)&lt;&gt;0,$L343,0)</f>
        <v>0</v>
      </c>
      <c r="T343" s="61">
        <f>IF(COUNTIF(Setup_Hierarchy!$J$12:$IV$12,"="&amp;$K343)&lt;&gt;0,$L343,0)</f>
        <v>0</v>
      </c>
      <c r="U343" s="61">
        <f>IF(COUNTIF(Setup_Hierarchy!$J$13:$IV$13,"="&amp;$K343)&lt;&gt;0,$L343,0)</f>
        <v>0</v>
      </c>
      <c r="V343" s="61">
        <f>IF(COUNTIF(Setup_Hierarchy!$J$14:$IV$14,"="&amp;$K343)&lt;&gt;0,$L343,0)</f>
        <v>0</v>
      </c>
      <c r="W343" s="61">
        <f>IF(COUNTIF(Setup_Hierarchy!$J$15:$IV$15,"="&amp;$K343)&lt;&gt;0,$L343,0)</f>
        <v>0</v>
      </c>
      <c r="X343" s="61">
        <f>IF(COUNTIF(Setup_Hierarchy!$J$16:$IV$16,"="&amp;$K343)&lt;&gt;0,$L343,0)</f>
        <v>0</v>
      </c>
      <c r="Y343" s="61">
        <f>IF(COUNTIF(Setup_Hierarchy!$J$17:$IV$17,"="&amp;$K343)&lt;&gt;0,$L343,0)</f>
        <v>0</v>
      </c>
      <c r="Z343" s="61">
        <f>IF(COUNTIF(Setup_Hierarchy!$J$18:$IV$18,"="&amp;$K343)&lt;&gt;0,$L343,0)</f>
        <v>-95.17</v>
      </c>
      <c r="AA343" s="61">
        <f>IF(COUNTIF(Setup_Hierarchy!$J$19:$IV$19,"="&amp;$K343)&lt;&gt;0,$L343,0)</f>
        <v>0</v>
      </c>
      <c r="AB343" s="61">
        <f>IF(COUNTIF(Setup_Hierarchy!$J$20:$IV$20,"="&amp;$K343)&lt;&gt;0,$L343,0)</f>
        <v>0</v>
      </c>
      <c r="AC343" s="61">
        <f>IF(COUNTIF(Setup_Hierarchy!$J$21:$IV$21,"="&amp;$K343)&lt;&gt;0,$L343,0)</f>
        <v>0</v>
      </c>
      <c r="AD343" s="61">
        <f>IF(COUNTIF(Setup_Hierarchy!$J$22:$IV$22,"="&amp;$K343)&lt;&gt;0,$L343,0)</f>
        <v>0</v>
      </c>
      <c r="AE343" s="61">
        <f>IF(COUNTIF(Setup_Hierarchy!$J$23:$IV$23,"="&amp;$K343)&lt;&gt;0,$L343,0)</f>
        <v>0</v>
      </c>
      <c r="AF343" s="61">
        <f>IF(COUNTIF(Setup_Hierarchy!$J$24:$IV$24,"="&amp;$K343)&lt;&gt;0,$L343,0)</f>
        <v>0</v>
      </c>
      <c r="AG343" s="61">
        <f>IF(COUNTIF(Setup_Hierarchy!$J$25:$IV$25,"="&amp;$K343)&lt;&gt;0,$L343,0)</f>
        <v>0</v>
      </c>
      <c r="AH343" s="61">
        <f>IF(COUNTIF(Setup_Hierarchy!$J$26:$IV$26,"="&amp;$K343)&lt;&gt;0,$L343,0)</f>
        <v>0</v>
      </c>
      <c r="AI343" s="61">
        <f>IF(COUNTIF(Setup_Hierarchy!$J$27:$IV$27,"="&amp;$K343)&lt;&gt;0,$L343,0)</f>
        <v>0</v>
      </c>
      <c r="AJ343" s="61">
        <f>IF(COUNTIF(Setup_Hierarchy!$J$28:$IV$28,"="&amp;$K343)&lt;&gt;0,$L343,0)</f>
        <v>0</v>
      </c>
      <c r="AK343" s="61">
        <f>IF(COUNTIF(Setup_Hierarchy!$J$29:$IV$29,"="&amp;$K343)&lt;&gt;0,$L343,0)</f>
        <v>0</v>
      </c>
      <c r="AL343" s="61">
        <f>IF(COUNTIF(Setup_Hierarchy!$J$30:$IV$30,"="&amp;$K343)&lt;&gt;0,$L343,0)</f>
        <v>0</v>
      </c>
      <c r="AM343" s="61">
        <f>IF(COUNTIF(Setup_Hierarchy!$J$31:$IV$31,"="&amp;$K343)&lt;&gt;0,$L343,0)</f>
        <v>0</v>
      </c>
      <c r="AN343" s="61">
        <f>IF(COUNTIF(Setup_Hierarchy!$J$32:$IV$32,"="&amp;$K343)&lt;&gt;0,$L343,0)</f>
        <v>0</v>
      </c>
      <c r="AO343" s="61">
        <f>IF(COUNTIF(Setup_Hierarchy!$J$33:$IV$33,"="&amp;$K343)&lt;&gt;0,$L343,0)</f>
        <v>0</v>
      </c>
      <c r="AP343" s="61">
        <f>IF(COUNTIF(Setup_Hierarchy!$J$34:$IV$34,"="&amp;$K343)&lt;&gt;0,$L343,0)</f>
        <v>0</v>
      </c>
      <c r="AQ343" s="61">
        <f>IF(COUNTIF(Setup_Hierarchy!$J$35:$IV$35,"="&amp;$K343)&lt;&gt;0,$L343,0)</f>
        <v>0</v>
      </c>
      <c r="AR343" s="61">
        <f>IF(COUNTIF(Setup_Hierarchy!$J$36:$IV$36,"="&amp;$K343)&lt;&gt;0,$L343,0)</f>
        <v>0</v>
      </c>
      <c r="AS343" s="61">
        <f>IF(COUNTIF(Setup_Hierarchy!$J$37:$IV$37,"="&amp;$K343)&lt;&gt;0,$L343,0)</f>
        <v>0</v>
      </c>
      <c r="AT343" s="61">
        <f>IF(COUNTIF(Setup_Hierarchy!$J$38:$IV$38,"="&amp;$K343)&lt;&gt;0,$L343,0)</f>
        <v>0</v>
      </c>
      <c r="AU343" s="61">
        <f>IF(COUNTIF(Setup_Hierarchy!$J$39:$IV$39,"="&amp;$K343)&lt;&gt;0,$L343,0)</f>
        <v>0</v>
      </c>
      <c r="AV343" s="61">
        <f>IF(COUNTIF(Setup_Hierarchy!$J$40:$IV$40,"="&amp;$K343)&lt;&gt;0,$L343,0)</f>
        <v>0</v>
      </c>
      <c r="AW343" s="61">
        <f>IF(COUNTIF(Setup_Hierarchy!$J$41:$IV$41,"="&amp;$K343)&lt;&gt;0,$L343,0)</f>
        <v>0</v>
      </c>
      <c r="AX343" s="61">
        <f>IF(COUNTIF(Setup_Hierarchy!$J$42:$IV$42,"="&amp;$K343)&lt;&gt;0,$L343,0)</f>
        <v>0</v>
      </c>
      <c r="AY343" s="61">
        <f>IF(COUNTIF(Setup_Hierarchy!$J$43:$IV$43,"="&amp;$K343)&lt;&gt;0,$L343,0)</f>
        <v>0</v>
      </c>
      <c r="AZ343" s="61">
        <f>IF(COUNTIF(Setup_Hierarchy!$J$44:$IV$44,"="&amp;$K343)&lt;&gt;0,$L343,0)</f>
        <v>0</v>
      </c>
      <c r="BA343" s="61">
        <f>IF(COUNTIF(Setup_Hierarchy!$J$45:$IV$45,"="&amp;$K343)&lt;&gt;0,$L343,0)</f>
        <v>0</v>
      </c>
      <c r="BB343" s="61">
        <f>IF(COUNTIF(Setup_Hierarchy!$J$46:$IV$46,"="&amp;$K343)&lt;&gt;0,$L343,0)</f>
        <v>0</v>
      </c>
      <c r="BC343" s="61">
        <f>IF(COUNTIF(Setup_Hierarchy!$J$47:$IV$47,"="&amp;$K343)&lt;&gt;0,$L343,0)</f>
        <v>0</v>
      </c>
      <c r="BD343" s="61">
        <f>IF(COUNTIF(Setup_Hierarchy!$J$48:$IV$48,"="&amp;$K343)&lt;&gt;0,$L343,0)</f>
        <v>0</v>
      </c>
      <c r="BE343" s="61">
        <f>IF(COUNTIF(Setup_Hierarchy!$J$49:$IV$49,"="&amp;$K343)&lt;&gt;0,$L343,0)</f>
        <v>0</v>
      </c>
      <c r="BF343" s="61">
        <f>IF(COUNTIF(Setup_Hierarchy!$J$50:$IV$50,"="&amp;$K343)&lt;&gt;0,$L343,0)</f>
        <v>0</v>
      </c>
      <c r="BG343" s="61">
        <f>IF(COUNTIF(Setup_Hierarchy!$J$51:$IV$51,"="&amp;$K343)&lt;&gt;0,$L343,0)</f>
        <v>0</v>
      </c>
      <c r="BH343" s="61">
        <f>IF(COUNTIF(Setup_Hierarchy!$J$52:$IV$52,"="&amp;$K343)&lt;&gt;0,$L343,0)</f>
        <v>0</v>
      </c>
      <c r="BI343" s="61">
        <f>IF(COUNTIF(Setup_Hierarchy!$J$53:$IV$53,"="&amp;$K343)&lt;&gt;0,$L343,0)</f>
        <v>0</v>
      </c>
      <c r="BJ343" s="61">
        <f>IF(COUNTIF(Setup_Hierarchy!$J$54:$IV$54,"="&amp;$K343)&lt;&gt;0,$L343,0)</f>
        <v>0</v>
      </c>
      <c r="BK343" s="61">
        <f>IF(COUNTIF(Setup_Hierarchy!$J$55:$IV$55,"="&amp;$K343)&lt;&gt;0,$L343,0)</f>
        <v>0</v>
      </c>
      <c r="BL343" s="61">
        <f>IF(COUNTIF(Setup_Hierarchy!$J$56:$IV$56,"="&amp;$K343)&lt;&gt;0,$L343,0)</f>
        <v>0</v>
      </c>
      <c r="BM343" s="61">
        <f>IF(COUNTIF(Setup_Hierarchy!$J$57:$IV$57,"="&amp;$K343)&lt;&gt;0,$L343,0)</f>
        <v>0</v>
      </c>
      <c r="BN343" s="61">
        <f>IF(COUNTIF(Setup_Hierarchy!$J$58:$IV$58,"="&amp;$K343)&lt;&gt;0,$L343,0)</f>
        <v>0</v>
      </c>
      <c r="BO343" s="61">
        <f>IF(COUNTIF(Setup_Hierarchy!$J$59:$IV$59,"="&amp;$K343)&lt;&gt;0,$L343,0)</f>
        <v>0</v>
      </c>
      <c r="BP343" s="61">
        <f>IF(COUNTIF(Setup_Hierarchy!$J$60:$IV$60,"="&amp;$K343)&lt;&gt;0,$L343,0)</f>
        <v>0</v>
      </c>
      <c r="BQ343" s="61">
        <f>IF(COUNTIF(Setup_Hierarchy!$J$61:$IV$61,"="&amp;$K343)&lt;&gt;0,$L343,0)</f>
        <v>0</v>
      </c>
      <c r="BR343" s="61">
        <f>IF(COUNTIF(Setup_Hierarchy!$J$62:$IV$62,"="&amp;$K343)&lt;&gt;0,$L343,0)</f>
        <v>0</v>
      </c>
      <c r="BS343" s="61">
        <f>IF(COUNTIF(Setup_Hierarchy!$J$63:$IV$63,"="&amp;$K343)&lt;&gt;0,$L343,0)</f>
        <v>0</v>
      </c>
      <c r="BT343" s="61">
        <f>IF(COUNTIF(Setup_Hierarchy!$J$64:$IV$64,"="&amp;$K343)&lt;&gt;0,$L343,0)</f>
        <v>0</v>
      </c>
      <c r="BU343" s="61">
        <f>IF(COUNTIF(Setup_Hierarchy!$J$65:$IV$65,"="&amp;$K343)&lt;&gt;0,$L343,0)</f>
        <v>0</v>
      </c>
      <c r="BV343" s="61">
        <f>IF(COUNTIF(Setup_Hierarchy!$J$66:$IV$66,"="&amp;$K343)&lt;&gt;0,$L343,0)</f>
        <v>0</v>
      </c>
      <c r="BW343" s="61">
        <f>IF(COUNTIF(Setup_Hierarchy!$J$67:$IV$67,"="&amp;$K343)&lt;&gt;0,$L343,0)</f>
        <v>0</v>
      </c>
      <c r="BX343" s="61">
        <f>IF(COUNTIF(Setup_Hierarchy!$J$68:$IV$68,"="&amp;$K343)&lt;&gt;0,$L343,0)</f>
        <v>0</v>
      </c>
      <c r="BY343" s="61">
        <f>IF(COUNTIF(Setup_Hierarchy!$J$69:$IV$69,"="&amp;$K343)&lt;&gt;0,$L343,0)</f>
        <v>0</v>
      </c>
      <c r="BZ343" s="61">
        <f>IF(COUNTIF(Setup_Hierarchy!$J$70:$IV$70,"="&amp;$K343)&lt;&gt;0,$L343,0)</f>
        <v>0</v>
      </c>
      <c r="CA343" s="61">
        <f>IF(COUNTIF(Setup_Hierarchy!$J$71:$IV$71,"="&amp;$K343)&lt;&gt;0,$L343,0)</f>
        <v>0</v>
      </c>
      <c r="CB343" s="61">
        <f>IF(COUNTIF(Setup_Hierarchy!$J$72:$IV$72,"="&amp;$K343)&lt;&gt;0,$L343,0)</f>
        <v>0</v>
      </c>
      <c r="CC343" s="61">
        <f>IF(COUNTIF(Setup_Hierarchy!$J$73:$IV$73,"="&amp;$K343)&lt;&gt;0,$L343,0)</f>
        <v>0</v>
      </c>
      <c r="CD343" s="61">
        <f>IF(COUNTIF(Setup_Hierarchy!$J$74:$IV$74,"="&amp;$K343)&lt;&gt;0,$L343,0)</f>
        <v>0</v>
      </c>
      <c r="CE343" s="61">
        <f>IF(COUNTIF(Setup_Hierarchy!$J$75:$IV$75,"="&amp;$K343)&lt;&gt;0,$L343,0)</f>
        <v>0</v>
      </c>
      <c r="CF343" s="61">
        <f>IF(COUNTIF(Setup_Hierarchy!$J$76:$IV$76,"="&amp;$K343)&lt;&gt;0,$L343,0)</f>
        <v>0</v>
      </c>
      <c r="CG343" s="61">
        <f>IF(COUNTIF(Setup_Hierarchy!$J$77:$IV$77,"="&amp;$K343)&lt;&gt;0,$L343,0)</f>
        <v>0</v>
      </c>
      <c r="CH343" s="61">
        <f>IF(COUNTIF(Setup_Hierarchy!$J$78:$IV$78,"="&amp;$K343)&lt;&gt;0,$L343,0)</f>
        <v>0</v>
      </c>
      <c r="CI343" s="61">
        <f>IF(COUNTIF(Setup_Hierarchy!$J$79:$IV$79,"="&amp;$K343)&lt;&gt;0,$L343,0)</f>
        <v>0</v>
      </c>
      <c r="CJ343" s="61">
        <f>IF(COUNTIF(Setup_Hierarchy!$J$80:$IV$80,"="&amp;$K343)&lt;&gt;0,$L343,0)</f>
        <v>0</v>
      </c>
      <c r="CK343" s="61">
        <f>IF(COUNTIF(Setup_Hierarchy!$J$81:$IV$81,"="&amp;$K343)&lt;&gt;0,$L343,0)</f>
        <v>0</v>
      </c>
      <c r="CL343" s="61">
        <f>IF(COUNTIF(Setup_Hierarchy!$J$82:$IV$82,"="&amp;$K343)&lt;&gt;0,$L343,0)</f>
        <v>0</v>
      </c>
      <c r="CM343" s="61">
        <f>IF(COUNTIF(Setup_Hierarchy!$J$83:$IV$83,"="&amp;$K343)&lt;&gt;0,$L343,0)</f>
        <v>0</v>
      </c>
      <c r="CN343" s="61">
        <f>IF(COUNTIF(Setup_Hierarchy!$J$84:$IV$84,"="&amp;$K343)&lt;&gt;0,$L343,0)</f>
        <v>0</v>
      </c>
      <c r="CO343" s="61">
        <f>IF(COUNTIF(Setup_Hierarchy!$J$85:$IV$85,"="&amp;$K343)&lt;&gt;0,$L343,0)</f>
        <v>0</v>
      </c>
      <c r="CP343" s="61">
        <f>IF(COUNTIF(Setup_Hierarchy!$J$86:$IV$86,"="&amp;$K343)&lt;&gt;0,$L343,0)</f>
        <v>0</v>
      </c>
      <c r="CQ343" s="61">
        <f>IF(COUNTIF(Setup_Hierarchy!$J$87:$IV$87,"="&amp;$K343)&lt;&gt;0,$L343,0)</f>
        <v>0</v>
      </c>
      <c r="CR343" s="61">
        <f>IF(COUNTIF(Setup_Hierarchy!$J$88:$IV$88,"="&amp;$K343)&lt;&gt;0,$L343,0)</f>
        <v>0</v>
      </c>
      <c r="CS343" s="61">
        <f>IF(COUNTIF(Setup_Hierarchy!$J$89:$IV$89,"="&amp;$K343)&lt;&gt;0,$L343,0)</f>
        <v>0</v>
      </c>
      <c r="CT343" s="61">
        <f>IF(COUNTIF(Setup_Hierarchy!$J$90:$IV$90,"="&amp;$K343)&lt;&gt;0,$L343,0)</f>
        <v>0</v>
      </c>
      <c r="CU343" s="61">
        <f>IF(COUNTIF(Setup_Hierarchy!$J$91:$IV$91,"="&amp;$K343)&lt;&gt;0,$L343,0)</f>
        <v>0</v>
      </c>
      <c r="CV343" s="61">
        <f>IF(COUNTIF(Setup_Hierarchy!$J$92:$IV$92,"="&amp;$K343)&lt;&gt;0,$L343,0)</f>
        <v>0</v>
      </c>
      <c r="CW343" s="61">
        <f>IF(COUNTIF(Setup_Hierarchy!$J$93:$IV$93,"="&amp;$K343)&lt;&gt;0,$L343,0)</f>
        <v>0</v>
      </c>
      <c r="CX343" s="61">
        <f>IF(COUNTIF(Setup_Hierarchy!$J$94:$IV$94,"="&amp;$K343)&lt;&gt;0,$L343,0)</f>
        <v>0</v>
      </c>
      <c r="CY343" s="61">
        <f>IF(COUNTIF(Setup_Hierarchy!$J$95:$IV$95,"="&amp;$K343)&lt;&gt;0,$L343,0)</f>
        <v>0</v>
      </c>
      <c r="CZ343" s="61">
        <f>IF(COUNTIF(Setup_Hierarchy!$J$96:$IV$96,"="&amp;$K343)&lt;&gt;0,$L343,0)</f>
        <v>0</v>
      </c>
      <c r="DA343" s="61">
        <f>IF(COUNTIF(Setup_Hierarchy!$J$97:$IV$97,"="&amp;$K343)&lt;&gt;0,$L343,0)</f>
        <v>0</v>
      </c>
      <c r="DB343" s="61">
        <f>IF(COUNTIF(Setup_Hierarchy!$J$98:$IV$98,"="&amp;$K343)&lt;&gt;0,$L343,0)</f>
        <v>0</v>
      </c>
      <c r="DC343" s="61">
        <f>IF(COUNTIF(Setup_Hierarchy!$J$99:$IV$99,"="&amp;$K343)&lt;&gt;0,$L343,0)</f>
        <v>0</v>
      </c>
      <c r="DD343" s="61">
        <f>IF(COUNTIF(Setup_Hierarchy!$J$100:$IV$100,"="&amp;$K343)&lt;&gt;0,$L343,0)</f>
        <v>0</v>
      </c>
      <c r="DE343" s="61">
        <f>IF(COUNTIF(Setup_Hierarchy!$J$101:$IV$101,"="&amp;$K343)&lt;&gt;0,$L343,0)</f>
        <v>0</v>
      </c>
      <c r="DF343" s="61">
        <f>IF(COUNTIF(Setup_Hierarchy!$J$102:$IV$102,"="&amp;$K343)&lt;&gt;0,$L343,0)</f>
        <v>0</v>
      </c>
      <c r="DG343" s="61">
        <f>IF(COUNTIF(Setup_Hierarchy!$J$103:$IV$103,"="&amp;$K343)&lt;&gt;0,$L343,0)</f>
        <v>0</v>
      </c>
      <c r="DH343" s="61">
        <f>IF(COUNTIF(Setup_Hierarchy!$J$104:$IV$104,"="&amp;$K343)&lt;&gt;0,$L343,0)</f>
        <v>0</v>
      </c>
      <c r="DI343" s="61">
        <f>IF(COUNTIF(Setup_Hierarchy!$J$105:$IV$105,"="&amp;$K343)&lt;&gt;0,$L343,0)</f>
        <v>0</v>
      </c>
      <c r="DJ343" s="61">
        <f>IF(COUNTIF(Setup_Hierarchy!$J$106:$IV$106,"="&amp;$K343)&lt;&gt;0,$L343,0)</f>
        <v>0</v>
      </c>
      <c r="DK343" s="61">
        <f>IF(COUNTIF(Setup_Hierarchy!$J$107:$IV$107,"="&amp;$K343)&lt;&gt;0,$L343,0)</f>
        <v>0</v>
      </c>
      <c r="DL343" s="61">
        <f>IF(COUNTIF(Setup_Hierarchy!$J$108:$IV$108,"="&amp;$K343)&lt;&gt;0,$L343,0)</f>
        <v>0</v>
      </c>
      <c r="DM343" s="61">
        <f>IF(COUNTIF(Setup_Hierarchy!$J$109:$IV$109,"="&amp;$K343)&lt;&gt;0,$L343,0)</f>
        <v>0</v>
      </c>
      <c r="DN343" s="61">
        <f>IF(COUNTIF(Setup_Hierarchy!$J$110:$IV$110,"="&amp;$K343)&lt;&gt;0,$L343,0)</f>
        <v>0</v>
      </c>
      <c r="DO343" s="61">
        <f>IF(COUNTIF(Setup_Hierarchy!$J$111:$IV$111,"="&amp;$K343)&lt;&gt;0,$L343,0)</f>
        <v>0</v>
      </c>
      <c r="DP343" s="61">
        <f>IF(COUNTIF(Setup_Hierarchy!$J$112:$IV$112,"="&amp;$K343)&lt;&gt;0,$L343,0)</f>
        <v>0</v>
      </c>
      <c r="DQ343" s="61">
        <f>IF(COUNTIF(Setup_Hierarchy!$J$113:$IV$113,"="&amp;$K343)&lt;&gt;0,$L343,0)</f>
        <v>0</v>
      </c>
      <c r="DR343" s="61">
        <f>IF(COUNTIF(Setup_Hierarchy!$J$114:$IV$114,"="&amp;$K343)&lt;&gt;0,$L343,0)</f>
        <v>0</v>
      </c>
      <c r="DS343" s="61">
        <f>IF(COUNTIF(Setup_Hierarchy!$J$115:$IV$115,"="&amp;$K343)&lt;&gt;0,$L343,0)</f>
        <v>0</v>
      </c>
      <c r="DT343" s="61">
        <f>IF(COUNTIF(Setup_Hierarchy!$J$116:$IV$116,"="&amp;$K343)&lt;&gt;0,$L343,0)</f>
        <v>-95.17</v>
      </c>
    </row>
    <row r="344" spans="2:124" x14ac:dyDescent="0.2">
      <c r="B344" t="s">
        <v>43</v>
      </c>
      <c r="C344">
        <v>438</v>
      </c>
      <c r="D344" t="s">
        <v>16</v>
      </c>
      <c r="E344" t="s">
        <v>369</v>
      </c>
      <c r="F344" t="s">
        <v>526</v>
      </c>
      <c r="G344" t="s">
        <v>523</v>
      </c>
      <c r="H344" t="s">
        <v>33</v>
      </c>
      <c r="I344">
        <v>0.148288</v>
      </c>
      <c r="J344">
        <v>0.36593999999999999</v>
      </c>
      <c r="K344">
        <v>625</v>
      </c>
      <c r="L344">
        <v>-7769.55</v>
      </c>
      <c r="M344" s="61">
        <f>IF(COUNTIF(Setup_Hierarchy!$J$5:$IV$5,"="&amp;$K344)&lt;&gt;0,$L344,0)</f>
        <v>-7769.55</v>
      </c>
      <c r="N344" s="61">
        <f>IF(COUNTIF(Setup_Hierarchy!$J$6:$IV$6,"="&amp;$K344)&lt;&gt;0,$L344,0)</f>
        <v>-7769.55</v>
      </c>
      <c r="O344" s="61">
        <f>IF(COUNTIF(Setup_Hierarchy!$J$7:$IV$7,"="&amp;$K344)&lt;&gt;0,$L344,0)</f>
        <v>-7769.55</v>
      </c>
      <c r="P344" s="61">
        <f>IF(COUNTIF(Setup_Hierarchy!$J$8:$IV$8,"="&amp;$K344)&lt;&gt;0,$L344,0)</f>
        <v>0</v>
      </c>
      <c r="Q344" s="61">
        <f>IF(COUNTIF(Setup_Hierarchy!$J$9:$IV$9,"="&amp;$K344)&lt;&gt;0,$L344,0)</f>
        <v>0</v>
      </c>
      <c r="R344" s="61">
        <f>IF(COUNTIF(Setup_Hierarchy!$J$10:$IV$10,"="&amp;$K344)&lt;&gt;0,$L344,0)</f>
        <v>0</v>
      </c>
      <c r="S344" s="61">
        <f>IF(COUNTIF(Setup_Hierarchy!$J$11:$IV$11,"="&amp;$K344)&lt;&gt;0,$L344,0)</f>
        <v>0</v>
      </c>
      <c r="T344" s="61">
        <f>IF(COUNTIF(Setup_Hierarchy!$J$12:$IV$12,"="&amp;$K344)&lt;&gt;0,$L344,0)</f>
        <v>0</v>
      </c>
      <c r="U344" s="61">
        <f>IF(COUNTIF(Setup_Hierarchy!$J$13:$IV$13,"="&amp;$K344)&lt;&gt;0,$L344,0)</f>
        <v>0</v>
      </c>
      <c r="V344" s="61">
        <f>IF(COUNTIF(Setup_Hierarchy!$J$14:$IV$14,"="&amp;$K344)&lt;&gt;0,$L344,0)</f>
        <v>0</v>
      </c>
      <c r="W344" s="61">
        <f>IF(COUNTIF(Setup_Hierarchy!$J$15:$IV$15,"="&amp;$K344)&lt;&gt;0,$L344,0)</f>
        <v>0</v>
      </c>
      <c r="X344" s="61">
        <f>IF(COUNTIF(Setup_Hierarchy!$J$16:$IV$16,"="&amp;$K344)&lt;&gt;0,$L344,0)</f>
        <v>0</v>
      </c>
      <c r="Y344" s="61">
        <f>IF(COUNTIF(Setup_Hierarchy!$J$17:$IV$17,"="&amp;$K344)&lt;&gt;0,$L344,0)</f>
        <v>0</v>
      </c>
      <c r="Z344" s="61">
        <f>IF(COUNTIF(Setup_Hierarchy!$J$18:$IV$18,"="&amp;$K344)&lt;&gt;0,$L344,0)</f>
        <v>0</v>
      </c>
      <c r="AA344" s="61">
        <f>IF(COUNTIF(Setup_Hierarchy!$J$19:$IV$19,"="&amp;$K344)&lt;&gt;0,$L344,0)</f>
        <v>0</v>
      </c>
      <c r="AB344" s="61">
        <f>IF(COUNTIF(Setup_Hierarchy!$J$20:$IV$20,"="&amp;$K344)&lt;&gt;0,$L344,0)</f>
        <v>0</v>
      </c>
      <c r="AC344" s="61">
        <f>IF(COUNTIF(Setup_Hierarchy!$J$21:$IV$21,"="&amp;$K344)&lt;&gt;0,$L344,0)</f>
        <v>0</v>
      </c>
      <c r="AD344" s="61">
        <f>IF(COUNTIF(Setup_Hierarchy!$J$22:$IV$22,"="&amp;$K344)&lt;&gt;0,$L344,0)</f>
        <v>0</v>
      </c>
      <c r="AE344" s="61">
        <f>IF(COUNTIF(Setup_Hierarchy!$J$23:$IV$23,"="&amp;$K344)&lt;&gt;0,$L344,0)</f>
        <v>0</v>
      </c>
      <c r="AF344" s="61">
        <f>IF(COUNTIF(Setup_Hierarchy!$J$24:$IV$24,"="&amp;$K344)&lt;&gt;0,$L344,0)</f>
        <v>0</v>
      </c>
      <c r="AG344" s="61">
        <f>IF(COUNTIF(Setup_Hierarchy!$J$25:$IV$25,"="&amp;$K344)&lt;&gt;0,$L344,0)</f>
        <v>0</v>
      </c>
      <c r="AH344" s="61">
        <f>IF(COUNTIF(Setup_Hierarchy!$J$26:$IV$26,"="&amp;$K344)&lt;&gt;0,$L344,0)</f>
        <v>0</v>
      </c>
      <c r="AI344" s="61">
        <f>IF(COUNTIF(Setup_Hierarchy!$J$27:$IV$27,"="&amp;$K344)&lt;&gt;0,$L344,0)</f>
        <v>0</v>
      </c>
      <c r="AJ344" s="61">
        <f>IF(COUNTIF(Setup_Hierarchy!$J$28:$IV$28,"="&amp;$K344)&lt;&gt;0,$L344,0)</f>
        <v>0</v>
      </c>
      <c r="AK344" s="61">
        <f>IF(COUNTIF(Setup_Hierarchy!$J$29:$IV$29,"="&amp;$K344)&lt;&gt;0,$L344,0)</f>
        <v>0</v>
      </c>
      <c r="AL344" s="61">
        <f>IF(COUNTIF(Setup_Hierarchy!$J$30:$IV$30,"="&amp;$K344)&lt;&gt;0,$L344,0)</f>
        <v>0</v>
      </c>
      <c r="AM344" s="61">
        <f>IF(COUNTIF(Setup_Hierarchy!$J$31:$IV$31,"="&amp;$K344)&lt;&gt;0,$L344,0)</f>
        <v>0</v>
      </c>
      <c r="AN344" s="61">
        <f>IF(COUNTIF(Setup_Hierarchy!$J$32:$IV$32,"="&amp;$K344)&lt;&gt;0,$L344,0)</f>
        <v>0</v>
      </c>
      <c r="AO344" s="61">
        <f>IF(COUNTIF(Setup_Hierarchy!$J$33:$IV$33,"="&amp;$K344)&lt;&gt;0,$L344,0)</f>
        <v>0</v>
      </c>
      <c r="AP344" s="61">
        <f>IF(COUNTIF(Setup_Hierarchy!$J$34:$IV$34,"="&amp;$K344)&lt;&gt;0,$L344,0)</f>
        <v>0</v>
      </c>
      <c r="AQ344" s="61">
        <f>IF(COUNTIF(Setup_Hierarchy!$J$35:$IV$35,"="&amp;$K344)&lt;&gt;0,$L344,0)</f>
        <v>0</v>
      </c>
      <c r="AR344" s="61">
        <f>IF(COUNTIF(Setup_Hierarchy!$J$36:$IV$36,"="&amp;$K344)&lt;&gt;0,$L344,0)</f>
        <v>0</v>
      </c>
      <c r="AS344" s="61">
        <f>IF(COUNTIF(Setup_Hierarchy!$J$37:$IV$37,"="&amp;$K344)&lt;&gt;0,$L344,0)</f>
        <v>0</v>
      </c>
      <c r="AT344" s="61">
        <f>IF(COUNTIF(Setup_Hierarchy!$J$38:$IV$38,"="&amp;$K344)&lt;&gt;0,$L344,0)</f>
        <v>0</v>
      </c>
      <c r="AU344" s="61">
        <f>IF(COUNTIF(Setup_Hierarchy!$J$39:$IV$39,"="&amp;$K344)&lt;&gt;0,$L344,0)</f>
        <v>0</v>
      </c>
      <c r="AV344" s="61">
        <f>IF(COUNTIF(Setup_Hierarchy!$J$40:$IV$40,"="&amp;$K344)&lt;&gt;0,$L344,0)</f>
        <v>0</v>
      </c>
      <c r="AW344" s="61">
        <f>IF(COUNTIF(Setup_Hierarchy!$J$41:$IV$41,"="&amp;$K344)&lt;&gt;0,$L344,0)</f>
        <v>0</v>
      </c>
      <c r="AX344" s="61">
        <f>IF(COUNTIF(Setup_Hierarchy!$J$42:$IV$42,"="&amp;$K344)&lt;&gt;0,$L344,0)</f>
        <v>0</v>
      </c>
      <c r="AY344" s="61">
        <f>IF(COUNTIF(Setup_Hierarchy!$J$43:$IV$43,"="&amp;$K344)&lt;&gt;0,$L344,0)</f>
        <v>0</v>
      </c>
      <c r="AZ344" s="61">
        <f>IF(COUNTIF(Setup_Hierarchy!$J$44:$IV$44,"="&amp;$K344)&lt;&gt;0,$L344,0)</f>
        <v>0</v>
      </c>
      <c r="BA344" s="61">
        <f>IF(COUNTIF(Setup_Hierarchy!$J$45:$IV$45,"="&amp;$K344)&lt;&gt;0,$L344,0)</f>
        <v>0</v>
      </c>
      <c r="BB344" s="61">
        <f>IF(COUNTIF(Setup_Hierarchy!$J$46:$IV$46,"="&amp;$K344)&lt;&gt;0,$L344,0)</f>
        <v>0</v>
      </c>
      <c r="BC344" s="61">
        <f>IF(COUNTIF(Setup_Hierarchy!$J$47:$IV$47,"="&amp;$K344)&lt;&gt;0,$L344,0)</f>
        <v>0</v>
      </c>
      <c r="BD344" s="61">
        <f>IF(COUNTIF(Setup_Hierarchy!$J$48:$IV$48,"="&amp;$K344)&lt;&gt;0,$L344,0)</f>
        <v>0</v>
      </c>
      <c r="BE344" s="61">
        <f>IF(COUNTIF(Setup_Hierarchy!$J$49:$IV$49,"="&amp;$K344)&lt;&gt;0,$L344,0)</f>
        <v>0</v>
      </c>
      <c r="BF344" s="61">
        <f>IF(COUNTIF(Setup_Hierarchy!$J$50:$IV$50,"="&amp;$K344)&lt;&gt;0,$L344,0)</f>
        <v>0</v>
      </c>
      <c r="BG344" s="61">
        <f>IF(COUNTIF(Setup_Hierarchy!$J$51:$IV$51,"="&amp;$K344)&lt;&gt;0,$L344,0)</f>
        <v>-7769.55</v>
      </c>
      <c r="BH344" s="61">
        <f>IF(COUNTIF(Setup_Hierarchy!$J$52:$IV$52,"="&amp;$K344)&lt;&gt;0,$L344,0)</f>
        <v>0</v>
      </c>
      <c r="BI344" s="61">
        <f>IF(COUNTIF(Setup_Hierarchy!$J$53:$IV$53,"="&amp;$K344)&lt;&gt;0,$L344,0)</f>
        <v>0</v>
      </c>
      <c r="BJ344" s="61">
        <f>IF(COUNTIF(Setup_Hierarchy!$J$54:$IV$54,"="&amp;$K344)&lt;&gt;0,$L344,0)</f>
        <v>0</v>
      </c>
      <c r="BK344" s="61">
        <f>IF(COUNTIF(Setup_Hierarchy!$J$55:$IV$55,"="&amp;$K344)&lt;&gt;0,$L344,0)</f>
        <v>0</v>
      </c>
      <c r="BL344" s="61">
        <f>IF(COUNTIF(Setup_Hierarchy!$J$56:$IV$56,"="&amp;$K344)&lt;&gt;0,$L344,0)</f>
        <v>0</v>
      </c>
      <c r="BM344" s="61">
        <f>IF(COUNTIF(Setup_Hierarchy!$J$57:$IV$57,"="&amp;$K344)&lt;&gt;0,$L344,0)</f>
        <v>0</v>
      </c>
      <c r="BN344" s="61">
        <f>IF(COUNTIF(Setup_Hierarchy!$J$58:$IV$58,"="&amp;$K344)&lt;&gt;0,$L344,0)</f>
        <v>0</v>
      </c>
      <c r="BO344" s="61">
        <f>IF(COUNTIF(Setup_Hierarchy!$J$59:$IV$59,"="&amp;$K344)&lt;&gt;0,$L344,0)</f>
        <v>-7769.55</v>
      </c>
      <c r="BP344" s="61">
        <f>IF(COUNTIF(Setup_Hierarchy!$J$60:$IV$60,"="&amp;$K344)&lt;&gt;0,$L344,0)</f>
        <v>0</v>
      </c>
      <c r="BQ344" s="61">
        <f>IF(COUNTIF(Setup_Hierarchy!$J$61:$IV$61,"="&amp;$K344)&lt;&gt;0,$L344,0)</f>
        <v>0</v>
      </c>
      <c r="BR344" s="61">
        <f>IF(COUNTIF(Setup_Hierarchy!$J$62:$IV$62,"="&amp;$K344)&lt;&gt;0,$L344,0)</f>
        <v>0</v>
      </c>
      <c r="BS344" s="61">
        <f>IF(COUNTIF(Setup_Hierarchy!$J$63:$IV$63,"="&amp;$K344)&lt;&gt;0,$L344,0)</f>
        <v>0</v>
      </c>
      <c r="BT344" s="61">
        <f>IF(COUNTIF(Setup_Hierarchy!$J$64:$IV$64,"="&amp;$K344)&lt;&gt;0,$L344,0)</f>
        <v>0</v>
      </c>
      <c r="BU344" s="61">
        <f>IF(COUNTIF(Setup_Hierarchy!$J$65:$IV$65,"="&amp;$K344)&lt;&gt;0,$L344,0)</f>
        <v>0</v>
      </c>
      <c r="BV344" s="61">
        <f>IF(COUNTIF(Setup_Hierarchy!$J$66:$IV$66,"="&amp;$K344)&lt;&gt;0,$L344,0)</f>
        <v>0</v>
      </c>
      <c r="BW344" s="61">
        <f>IF(COUNTIF(Setup_Hierarchy!$J$67:$IV$67,"="&amp;$K344)&lt;&gt;0,$L344,0)</f>
        <v>0</v>
      </c>
      <c r="BX344" s="61">
        <f>IF(COUNTIF(Setup_Hierarchy!$J$68:$IV$68,"="&amp;$K344)&lt;&gt;0,$L344,0)</f>
        <v>0</v>
      </c>
      <c r="BY344" s="61">
        <f>IF(COUNTIF(Setup_Hierarchy!$J$69:$IV$69,"="&amp;$K344)&lt;&gt;0,$L344,0)</f>
        <v>-7769.55</v>
      </c>
      <c r="BZ344" s="61">
        <f>IF(COUNTIF(Setup_Hierarchy!$J$70:$IV$70,"="&amp;$K344)&lt;&gt;0,$L344,0)</f>
        <v>-7769.55</v>
      </c>
      <c r="CA344" s="61">
        <f>IF(COUNTIF(Setup_Hierarchy!$J$71:$IV$71,"="&amp;$K344)&lt;&gt;0,$L344,0)</f>
        <v>0</v>
      </c>
      <c r="CB344" s="61">
        <f>IF(COUNTIF(Setup_Hierarchy!$J$72:$IV$72,"="&amp;$K344)&lt;&gt;0,$L344,0)</f>
        <v>0</v>
      </c>
      <c r="CC344" s="61">
        <f>IF(COUNTIF(Setup_Hierarchy!$J$73:$IV$73,"="&amp;$K344)&lt;&gt;0,$L344,0)</f>
        <v>0</v>
      </c>
      <c r="CD344" s="61">
        <f>IF(COUNTIF(Setup_Hierarchy!$J$74:$IV$74,"="&amp;$K344)&lt;&gt;0,$L344,0)</f>
        <v>0</v>
      </c>
      <c r="CE344" s="61">
        <f>IF(COUNTIF(Setup_Hierarchy!$J$75:$IV$75,"="&amp;$K344)&lt;&gt;0,$L344,0)</f>
        <v>0</v>
      </c>
      <c r="CF344" s="61">
        <f>IF(COUNTIF(Setup_Hierarchy!$J$76:$IV$76,"="&amp;$K344)&lt;&gt;0,$L344,0)</f>
        <v>0</v>
      </c>
      <c r="CG344" s="61">
        <f>IF(COUNTIF(Setup_Hierarchy!$J$77:$IV$77,"="&amp;$K344)&lt;&gt;0,$L344,0)</f>
        <v>0</v>
      </c>
      <c r="CH344" s="61">
        <f>IF(COUNTIF(Setup_Hierarchy!$J$78:$IV$78,"="&amp;$K344)&lt;&gt;0,$L344,0)</f>
        <v>0</v>
      </c>
      <c r="CI344" s="61">
        <f>IF(COUNTIF(Setup_Hierarchy!$J$79:$IV$79,"="&amp;$K344)&lt;&gt;0,$L344,0)</f>
        <v>0</v>
      </c>
      <c r="CJ344" s="61">
        <f>IF(COUNTIF(Setup_Hierarchy!$J$80:$IV$80,"="&amp;$K344)&lt;&gt;0,$L344,0)</f>
        <v>0</v>
      </c>
      <c r="CK344" s="61">
        <f>IF(COUNTIF(Setup_Hierarchy!$J$81:$IV$81,"="&amp;$K344)&lt;&gt;0,$L344,0)</f>
        <v>0</v>
      </c>
      <c r="CL344" s="61">
        <f>IF(COUNTIF(Setup_Hierarchy!$J$82:$IV$82,"="&amp;$K344)&lt;&gt;0,$L344,0)</f>
        <v>0</v>
      </c>
      <c r="CM344" s="61">
        <f>IF(COUNTIF(Setup_Hierarchy!$J$83:$IV$83,"="&amp;$K344)&lt;&gt;0,$L344,0)</f>
        <v>0</v>
      </c>
      <c r="CN344" s="61">
        <f>IF(COUNTIF(Setup_Hierarchy!$J$84:$IV$84,"="&amp;$K344)&lt;&gt;0,$L344,0)</f>
        <v>0</v>
      </c>
      <c r="CO344" s="61">
        <f>IF(COUNTIF(Setup_Hierarchy!$J$85:$IV$85,"="&amp;$K344)&lt;&gt;0,$L344,0)</f>
        <v>0</v>
      </c>
      <c r="CP344" s="61">
        <f>IF(COUNTIF(Setup_Hierarchy!$J$86:$IV$86,"="&amp;$K344)&lt;&gt;0,$L344,0)</f>
        <v>0</v>
      </c>
      <c r="CQ344" s="61">
        <f>IF(COUNTIF(Setup_Hierarchy!$J$87:$IV$87,"="&amp;$K344)&lt;&gt;0,$L344,0)</f>
        <v>0</v>
      </c>
      <c r="CR344" s="61">
        <f>IF(COUNTIF(Setup_Hierarchy!$J$88:$IV$88,"="&amp;$K344)&lt;&gt;0,$L344,0)</f>
        <v>0</v>
      </c>
      <c r="CS344" s="61">
        <f>IF(COUNTIF(Setup_Hierarchy!$J$89:$IV$89,"="&amp;$K344)&lt;&gt;0,$L344,0)</f>
        <v>0</v>
      </c>
      <c r="CT344" s="61">
        <f>IF(COUNTIF(Setup_Hierarchy!$J$90:$IV$90,"="&amp;$K344)&lt;&gt;0,$L344,0)</f>
        <v>0</v>
      </c>
      <c r="CU344" s="61">
        <f>IF(COUNTIF(Setup_Hierarchy!$J$91:$IV$91,"="&amp;$K344)&lt;&gt;0,$L344,0)</f>
        <v>0</v>
      </c>
      <c r="CV344" s="61">
        <f>IF(COUNTIF(Setup_Hierarchy!$J$92:$IV$92,"="&amp;$K344)&lt;&gt;0,$L344,0)</f>
        <v>0</v>
      </c>
      <c r="CW344" s="61">
        <f>IF(COUNTIF(Setup_Hierarchy!$J$93:$IV$93,"="&amp;$K344)&lt;&gt;0,$L344,0)</f>
        <v>0</v>
      </c>
      <c r="CX344" s="61">
        <f>IF(COUNTIF(Setup_Hierarchy!$J$94:$IV$94,"="&amp;$K344)&lt;&gt;0,$L344,0)</f>
        <v>0</v>
      </c>
      <c r="CY344" s="61">
        <f>IF(COUNTIF(Setup_Hierarchy!$J$95:$IV$95,"="&amp;$K344)&lt;&gt;0,$L344,0)</f>
        <v>0</v>
      </c>
      <c r="CZ344" s="61">
        <f>IF(COUNTIF(Setup_Hierarchy!$J$96:$IV$96,"="&amp;$K344)&lt;&gt;0,$L344,0)</f>
        <v>0</v>
      </c>
      <c r="DA344" s="61">
        <f>IF(COUNTIF(Setup_Hierarchy!$J$97:$IV$97,"="&amp;$K344)&lt;&gt;0,$L344,0)</f>
        <v>0</v>
      </c>
      <c r="DB344" s="61">
        <f>IF(COUNTIF(Setup_Hierarchy!$J$98:$IV$98,"="&amp;$K344)&lt;&gt;0,$L344,0)</f>
        <v>0</v>
      </c>
      <c r="DC344" s="61">
        <f>IF(COUNTIF(Setup_Hierarchy!$J$99:$IV$99,"="&amp;$K344)&lt;&gt;0,$L344,0)</f>
        <v>0</v>
      </c>
      <c r="DD344" s="61">
        <f>IF(COUNTIF(Setup_Hierarchy!$J$100:$IV$100,"="&amp;$K344)&lt;&gt;0,$L344,0)</f>
        <v>0</v>
      </c>
      <c r="DE344" s="61">
        <f>IF(COUNTIF(Setup_Hierarchy!$J$101:$IV$101,"="&amp;$K344)&lt;&gt;0,$L344,0)</f>
        <v>0</v>
      </c>
      <c r="DF344" s="61">
        <f>IF(COUNTIF(Setup_Hierarchy!$J$102:$IV$102,"="&amp;$K344)&lt;&gt;0,$L344,0)</f>
        <v>0</v>
      </c>
      <c r="DG344" s="61">
        <f>IF(COUNTIF(Setup_Hierarchy!$J$103:$IV$103,"="&amp;$K344)&lt;&gt;0,$L344,0)</f>
        <v>0</v>
      </c>
      <c r="DH344" s="61">
        <f>IF(COUNTIF(Setup_Hierarchy!$J$104:$IV$104,"="&amp;$K344)&lt;&gt;0,$L344,0)</f>
        <v>0</v>
      </c>
      <c r="DI344" s="61">
        <f>IF(COUNTIF(Setup_Hierarchy!$J$105:$IV$105,"="&amp;$K344)&lt;&gt;0,$L344,0)</f>
        <v>0</v>
      </c>
      <c r="DJ344" s="61">
        <f>IF(COUNTIF(Setup_Hierarchy!$J$106:$IV$106,"="&amp;$K344)&lt;&gt;0,$L344,0)</f>
        <v>0</v>
      </c>
      <c r="DK344" s="61">
        <f>IF(COUNTIF(Setup_Hierarchy!$J$107:$IV$107,"="&amp;$K344)&lt;&gt;0,$L344,0)</f>
        <v>0</v>
      </c>
      <c r="DL344" s="61">
        <f>IF(COUNTIF(Setup_Hierarchy!$J$108:$IV$108,"="&amp;$K344)&lt;&gt;0,$L344,0)</f>
        <v>0</v>
      </c>
      <c r="DM344" s="61">
        <f>IF(COUNTIF(Setup_Hierarchy!$J$109:$IV$109,"="&amp;$K344)&lt;&gt;0,$L344,0)</f>
        <v>0</v>
      </c>
      <c r="DN344" s="61">
        <f>IF(COUNTIF(Setup_Hierarchy!$J$110:$IV$110,"="&amp;$K344)&lt;&gt;0,$L344,0)</f>
        <v>0</v>
      </c>
      <c r="DO344" s="61">
        <f>IF(COUNTIF(Setup_Hierarchy!$J$111:$IV$111,"="&amp;$K344)&lt;&gt;0,$L344,0)</f>
        <v>0</v>
      </c>
      <c r="DP344" s="61">
        <f>IF(COUNTIF(Setup_Hierarchy!$J$112:$IV$112,"="&amp;$K344)&lt;&gt;0,$L344,0)</f>
        <v>0</v>
      </c>
      <c r="DQ344" s="61">
        <f>IF(COUNTIF(Setup_Hierarchy!$J$113:$IV$113,"="&amp;$K344)&lt;&gt;0,$L344,0)</f>
        <v>0</v>
      </c>
      <c r="DR344" s="61">
        <f>IF(COUNTIF(Setup_Hierarchy!$J$114:$IV$114,"="&amp;$K344)&lt;&gt;0,$L344,0)</f>
        <v>0</v>
      </c>
      <c r="DS344" s="61">
        <f>IF(COUNTIF(Setup_Hierarchy!$J$115:$IV$115,"="&amp;$K344)&lt;&gt;0,$L344,0)</f>
        <v>0</v>
      </c>
      <c r="DT344" s="61">
        <f>IF(COUNTIF(Setup_Hierarchy!$J$116:$IV$116,"="&amp;$K344)&lt;&gt;0,$L344,0)</f>
        <v>0</v>
      </c>
    </row>
    <row r="345" spans="2:124" x14ac:dyDescent="0.2">
      <c r="B345" t="s">
        <v>43</v>
      </c>
      <c r="C345">
        <v>438</v>
      </c>
      <c r="D345" t="s">
        <v>16</v>
      </c>
      <c r="E345" t="s">
        <v>369</v>
      </c>
      <c r="F345" t="s">
        <v>526</v>
      </c>
      <c r="G345" t="s">
        <v>523</v>
      </c>
      <c r="H345" t="s">
        <v>33</v>
      </c>
      <c r="I345">
        <v>0.148288</v>
      </c>
      <c r="J345">
        <v>0.36593999999999999</v>
      </c>
      <c r="K345">
        <v>626</v>
      </c>
      <c r="L345">
        <v>152.16999999999999</v>
      </c>
      <c r="M345" s="61">
        <f>IF(COUNTIF(Setup_Hierarchy!$J$5:$IV$5,"="&amp;$K345)&lt;&gt;0,$L345,0)</f>
        <v>152.16999999999999</v>
      </c>
      <c r="N345" s="61">
        <f>IF(COUNTIF(Setup_Hierarchy!$J$6:$IV$6,"="&amp;$K345)&lt;&gt;0,$L345,0)</f>
        <v>152.16999999999999</v>
      </c>
      <c r="O345" s="61">
        <f>IF(COUNTIF(Setup_Hierarchy!$J$7:$IV$7,"="&amp;$K345)&lt;&gt;0,$L345,0)</f>
        <v>152.16999999999999</v>
      </c>
      <c r="P345" s="61">
        <f>IF(COUNTIF(Setup_Hierarchy!$J$8:$IV$8,"="&amp;$K345)&lt;&gt;0,$L345,0)</f>
        <v>0</v>
      </c>
      <c r="Q345" s="61">
        <f>IF(COUNTIF(Setup_Hierarchy!$J$9:$IV$9,"="&amp;$K345)&lt;&gt;0,$L345,0)</f>
        <v>0</v>
      </c>
      <c r="R345" s="61">
        <f>IF(COUNTIF(Setup_Hierarchy!$J$10:$IV$10,"="&amp;$K345)&lt;&gt;0,$L345,0)</f>
        <v>0</v>
      </c>
      <c r="S345" s="61">
        <f>IF(COUNTIF(Setup_Hierarchy!$J$11:$IV$11,"="&amp;$K345)&lt;&gt;0,$L345,0)</f>
        <v>0</v>
      </c>
      <c r="T345" s="61">
        <f>IF(COUNTIF(Setup_Hierarchy!$J$12:$IV$12,"="&amp;$K345)&lt;&gt;0,$L345,0)</f>
        <v>0</v>
      </c>
      <c r="U345" s="61">
        <f>IF(COUNTIF(Setup_Hierarchy!$J$13:$IV$13,"="&amp;$K345)&lt;&gt;0,$L345,0)</f>
        <v>0</v>
      </c>
      <c r="V345" s="61">
        <f>IF(COUNTIF(Setup_Hierarchy!$J$14:$IV$14,"="&amp;$K345)&lt;&gt;0,$L345,0)</f>
        <v>0</v>
      </c>
      <c r="W345" s="61">
        <f>IF(COUNTIF(Setup_Hierarchy!$J$15:$IV$15,"="&amp;$K345)&lt;&gt;0,$L345,0)</f>
        <v>0</v>
      </c>
      <c r="X345" s="61">
        <f>IF(COUNTIF(Setup_Hierarchy!$J$16:$IV$16,"="&amp;$K345)&lt;&gt;0,$L345,0)</f>
        <v>0</v>
      </c>
      <c r="Y345" s="61">
        <f>IF(COUNTIF(Setup_Hierarchy!$J$17:$IV$17,"="&amp;$K345)&lt;&gt;0,$L345,0)</f>
        <v>0</v>
      </c>
      <c r="Z345" s="61">
        <f>IF(COUNTIF(Setup_Hierarchy!$J$18:$IV$18,"="&amp;$K345)&lt;&gt;0,$L345,0)</f>
        <v>0</v>
      </c>
      <c r="AA345" s="61">
        <f>IF(COUNTIF(Setup_Hierarchy!$J$19:$IV$19,"="&amp;$K345)&lt;&gt;0,$L345,0)</f>
        <v>0</v>
      </c>
      <c r="AB345" s="61">
        <f>IF(COUNTIF(Setup_Hierarchy!$J$20:$IV$20,"="&amp;$K345)&lt;&gt;0,$L345,0)</f>
        <v>0</v>
      </c>
      <c r="AC345" s="61">
        <f>IF(COUNTIF(Setup_Hierarchy!$J$21:$IV$21,"="&amp;$K345)&lt;&gt;0,$L345,0)</f>
        <v>0</v>
      </c>
      <c r="AD345" s="61">
        <f>IF(COUNTIF(Setup_Hierarchy!$J$22:$IV$22,"="&amp;$K345)&lt;&gt;0,$L345,0)</f>
        <v>0</v>
      </c>
      <c r="AE345" s="61">
        <f>IF(COUNTIF(Setup_Hierarchy!$J$23:$IV$23,"="&amp;$K345)&lt;&gt;0,$L345,0)</f>
        <v>0</v>
      </c>
      <c r="AF345" s="61">
        <f>IF(COUNTIF(Setup_Hierarchy!$J$24:$IV$24,"="&amp;$K345)&lt;&gt;0,$L345,0)</f>
        <v>0</v>
      </c>
      <c r="AG345" s="61">
        <f>IF(COUNTIF(Setup_Hierarchy!$J$25:$IV$25,"="&amp;$K345)&lt;&gt;0,$L345,0)</f>
        <v>0</v>
      </c>
      <c r="AH345" s="61">
        <f>IF(COUNTIF(Setup_Hierarchy!$J$26:$IV$26,"="&amp;$K345)&lt;&gt;0,$L345,0)</f>
        <v>0</v>
      </c>
      <c r="AI345" s="61">
        <f>IF(COUNTIF(Setup_Hierarchy!$J$27:$IV$27,"="&amp;$K345)&lt;&gt;0,$L345,0)</f>
        <v>0</v>
      </c>
      <c r="AJ345" s="61">
        <f>IF(COUNTIF(Setup_Hierarchy!$J$28:$IV$28,"="&amp;$K345)&lt;&gt;0,$L345,0)</f>
        <v>0</v>
      </c>
      <c r="AK345" s="61">
        <f>IF(COUNTIF(Setup_Hierarchy!$J$29:$IV$29,"="&amp;$K345)&lt;&gt;0,$L345,0)</f>
        <v>0</v>
      </c>
      <c r="AL345" s="61">
        <f>IF(COUNTIF(Setup_Hierarchy!$J$30:$IV$30,"="&amp;$K345)&lt;&gt;0,$L345,0)</f>
        <v>0</v>
      </c>
      <c r="AM345" s="61">
        <f>IF(COUNTIF(Setup_Hierarchy!$J$31:$IV$31,"="&amp;$K345)&lt;&gt;0,$L345,0)</f>
        <v>0</v>
      </c>
      <c r="AN345" s="61">
        <f>IF(COUNTIF(Setup_Hierarchy!$J$32:$IV$32,"="&amp;$K345)&lt;&gt;0,$L345,0)</f>
        <v>0</v>
      </c>
      <c r="AO345" s="61">
        <f>IF(COUNTIF(Setup_Hierarchy!$J$33:$IV$33,"="&amp;$K345)&lt;&gt;0,$L345,0)</f>
        <v>0</v>
      </c>
      <c r="AP345" s="61">
        <f>IF(COUNTIF(Setup_Hierarchy!$J$34:$IV$34,"="&amp;$K345)&lt;&gt;0,$L345,0)</f>
        <v>0</v>
      </c>
      <c r="AQ345" s="61">
        <f>IF(COUNTIF(Setup_Hierarchy!$J$35:$IV$35,"="&amp;$K345)&lt;&gt;0,$L345,0)</f>
        <v>0</v>
      </c>
      <c r="AR345" s="61">
        <f>IF(COUNTIF(Setup_Hierarchy!$J$36:$IV$36,"="&amp;$K345)&lt;&gt;0,$L345,0)</f>
        <v>0</v>
      </c>
      <c r="AS345" s="61">
        <f>IF(COUNTIF(Setup_Hierarchy!$J$37:$IV$37,"="&amp;$K345)&lt;&gt;0,$L345,0)</f>
        <v>0</v>
      </c>
      <c r="AT345" s="61">
        <f>IF(COUNTIF(Setup_Hierarchy!$J$38:$IV$38,"="&amp;$K345)&lt;&gt;0,$L345,0)</f>
        <v>0</v>
      </c>
      <c r="AU345" s="61">
        <f>IF(COUNTIF(Setup_Hierarchy!$J$39:$IV$39,"="&amp;$K345)&lt;&gt;0,$L345,0)</f>
        <v>0</v>
      </c>
      <c r="AV345" s="61">
        <f>IF(COUNTIF(Setup_Hierarchy!$J$40:$IV$40,"="&amp;$K345)&lt;&gt;0,$L345,0)</f>
        <v>0</v>
      </c>
      <c r="AW345" s="61">
        <f>IF(COUNTIF(Setup_Hierarchy!$J$41:$IV$41,"="&amp;$K345)&lt;&gt;0,$L345,0)</f>
        <v>0</v>
      </c>
      <c r="AX345" s="61">
        <f>IF(COUNTIF(Setup_Hierarchy!$J$42:$IV$42,"="&amp;$K345)&lt;&gt;0,$L345,0)</f>
        <v>0</v>
      </c>
      <c r="AY345" s="61">
        <f>IF(COUNTIF(Setup_Hierarchy!$J$43:$IV$43,"="&amp;$K345)&lt;&gt;0,$L345,0)</f>
        <v>0</v>
      </c>
      <c r="AZ345" s="61">
        <f>IF(COUNTIF(Setup_Hierarchy!$J$44:$IV$44,"="&amp;$K345)&lt;&gt;0,$L345,0)</f>
        <v>0</v>
      </c>
      <c r="BA345" s="61">
        <f>IF(COUNTIF(Setup_Hierarchy!$J$45:$IV$45,"="&amp;$K345)&lt;&gt;0,$L345,0)</f>
        <v>0</v>
      </c>
      <c r="BB345" s="61">
        <f>IF(COUNTIF(Setup_Hierarchy!$J$46:$IV$46,"="&amp;$K345)&lt;&gt;0,$L345,0)</f>
        <v>0</v>
      </c>
      <c r="BC345" s="61">
        <f>IF(COUNTIF(Setup_Hierarchy!$J$47:$IV$47,"="&amp;$K345)&lt;&gt;0,$L345,0)</f>
        <v>0</v>
      </c>
      <c r="BD345" s="61">
        <f>IF(COUNTIF(Setup_Hierarchy!$J$48:$IV$48,"="&amp;$K345)&lt;&gt;0,$L345,0)</f>
        <v>0</v>
      </c>
      <c r="BE345" s="61">
        <f>IF(COUNTIF(Setup_Hierarchy!$J$49:$IV$49,"="&amp;$K345)&lt;&gt;0,$L345,0)</f>
        <v>0</v>
      </c>
      <c r="BF345" s="61">
        <f>IF(COUNTIF(Setup_Hierarchy!$J$50:$IV$50,"="&amp;$K345)&lt;&gt;0,$L345,0)</f>
        <v>0</v>
      </c>
      <c r="BG345" s="61">
        <f>IF(COUNTIF(Setup_Hierarchy!$J$51:$IV$51,"="&amp;$K345)&lt;&gt;0,$L345,0)</f>
        <v>152.16999999999999</v>
      </c>
      <c r="BH345" s="61">
        <f>IF(COUNTIF(Setup_Hierarchy!$J$52:$IV$52,"="&amp;$K345)&lt;&gt;0,$L345,0)</f>
        <v>0</v>
      </c>
      <c r="BI345" s="61">
        <f>IF(COUNTIF(Setup_Hierarchy!$J$53:$IV$53,"="&amp;$K345)&lt;&gt;0,$L345,0)</f>
        <v>0</v>
      </c>
      <c r="BJ345" s="61">
        <f>IF(COUNTIF(Setup_Hierarchy!$J$54:$IV$54,"="&amp;$K345)&lt;&gt;0,$L345,0)</f>
        <v>0</v>
      </c>
      <c r="BK345" s="61">
        <f>IF(COUNTIF(Setup_Hierarchy!$J$55:$IV$55,"="&amp;$K345)&lt;&gt;0,$L345,0)</f>
        <v>0</v>
      </c>
      <c r="BL345" s="61">
        <f>IF(COUNTIF(Setup_Hierarchy!$J$56:$IV$56,"="&amp;$K345)&lt;&gt;0,$L345,0)</f>
        <v>0</v>
      </c>
      <c r="BM345" s="61">
        <f>IF(COUNTIF(Setup_Hierarchy!$J$57:$IV$57,"="&amp;$K345)&lt;&gt;0,$L345,0)</f>
        <v>0</v>
      </c>
      <c r="BN345" s="61">
        <f>IF(COUNTIF(Setup_Hierarchy!$J$58:$IV$58,"="&amp;$K345)&lt;&gt;0,$L345,0)</f>
        <v>0</v>
      </c>
      <c r="BO345" s="61">
        <f>IF(COUNTIF(Setup_Hierarchy!$J$59:$IV$59,"="&amp;$K345)&lt;&gt;0,$L345,0)</f>
        <v>152.16999999999999</v>
      </c>
      <c r="BP345" s="61">
        <f>IF(COUNTIF(Setup_Hierarchy!$J$60:$IV$60,"="&amp;$K345)&lt;&gt;0,$L345,0)</f>
        <v>0</v>
      </c>
      <c r="BQ345" s="61">
        <f>IF(COUNTIF(Setup_Hierarchy!$J$61:$IV$61,"="&amp;$K345)&lt;&gt;0,$L345,0)</f>
        <v>0</v>
      </c>
      <c r="BR345" s="61">
        <f>IF(COUNTIF(Setup_Hierarchy!$J$62:$IV$62,"="&amp;$K345)&lt;&gt;0,$L345,0)</f>
        <v>0</v>
      </c>
      <c r="BS345" s="61">
        <f>IF(COUNTIF(Setup_Hierarchy!$J$63:$IV$63,"="&amp;$K345)&lt;&gt;0,$L345,0)</f>
        <v>0</v>
      </c>
      <c r="BT345" s="61">
        <f>IF(COUNTIF(Setup_Hierarchy!$J$64:$IV$64,"="&amp;$K345)&lt;&gt;0,$L345,0)</f>
        <v>0</v>
      </c>
      <c r="BU345" s="61">
        <f>IF(COUNTIF(Setup_Hierarchy!$J$65:$IV$65,"="&amp;$K345)&lt;&gt;0,$L345,0)</f>
        <v>0</v>
      </c>
      <c r="BV345" s="61">
        <f>IF(COUNTIF(Setup_Hierarchy!$J$66:$IV$66,"="&amp;$K345)&lt;&gt;0,$L345,0)</f>
        <v>0</v>
      </c>
      <c r="BW345" s="61">
        <f>IF(COUNTIF(Setup_Hierarchy!$J$67:$IV$67,"="&amp;$K345)&lt;&gt;0,$L345,0)</f>
        <v>0</v>
      </c>
      <c r="BX345" s="61">
        <f>IF(COUNTIF(Setup_Hierarchy!$J$68:$IV$68,"="&amp;$K345)&lt;&gt;0,$L345,0)</f>
        <v>0</v>
      </c>
      <c r="BY345" s="61">
        <f>IF(COUNTIF(Setup_Hierarchy!$J$69:$IV$69,"="&amp;$K345)&lt;&gt;0,$L345,0)</f>
        <v>0</v>
      </c>
      <c r="BZ345" s="61">
        <f>IF(COUNTIF(Setup_Hierarchy!$J$70:$IV$70,"="&amp;$K345)&lt;&gt;0,$L345,0)</f>
        <v>0</v>
      </c>
      <c r="CA345" s="61">
        <f>IF(COUNTIF(Setup_Hierarchy!$J$71:$IV$71,"="&amp;$K345)&lt;&gt;0,$L345,0)</f>
        <v>0</v>
      </c>
      <c r="CB345" s="61">
        <f>IF(COUNTIF(Setup_Hierarchy!$J$72:$IV$72,"="&amp;$K345)&lt;&gt;0,$L345,0)</f>
        <v>152.16999999999999</v>
      </c>
      <c r="CC345" s="61">
        <f>IF(COUNTIF(Setup_Hierarchy!$J$73:$IV$73,"="&amp;$K345)&lt;&gt;0,$L345,0)</f>
        <v>152.16999999999999</v>
      </c>
      <c r="CD345" s="61">
        <f>IF(COUNTIF(Setup_Hierarchy!$J$74:$IV$74,"="&amp;$K345)&lt;&gt;0,$L345,0)</f>
        <v>0</v>
      </c>
      <c r="CE345" s="61">
        <f>IF(COUNTIF(Setup_Hierarchy!$J$75:$IV$75,"="&amp;$K345)&lt;&gt;0,$L345,0)</f>
        <v>0</v>
      </c>
      <c r="CF345" s="61">
        <f>IF(COUNTIF(Setup_Hierarchy!$J$76:$IV$76,"="&amp;$K345)&lt;&gt;0,$L345,0)</f>
        <v>0</v>
      </c>
      <c r="CG345" s="61">
        <f>IF(COUNTIF(Setup_Hierarchy!$J$77:$IV$77,"="&amp;$K345)&lt;&gt;0,$L345,0)</f>
        <v>0</v>
      </c>
      <c r="CH345" s="61">
        <f>IF(COUNTIF(Setup_Hierarchy!$J$78:$IV$78,"="&amp;$K345)&lt;&gt;0,$L345,0)</f>
        <v>0</v>
      </c>
      <c r="CI345" s="61">
        <f>IF(COUNTIF(Setup_Hierarchy!$J$79:$IV$79,"="&amp;$K345)&lt;&gt;0,$L345,0)</f>
        <v>0</v>
      </c>
      <c r="CJ345" s="61">
        <f>IF(COUNTIF(Setup_Hierarchy!$J$80:$IV$80,"="&amp;$K345)&lt;&gt;0,$L345,0)</f>
        <v>0</v>
      </c>
      <c r="CK345" s="61">
        <f>IF(COUNTIF(Setup_Hierarchy!$J$81:$IV$81,"="&amp;$K345)&lt;&gt;0,$L345,0)</f>
        <v>0</v>
      </c>
      <c r="CL345" s="61">
        <f>IF(COUNTIF(Setup_Hierarchy!$J$82:$IV$82,"="&amp;$K345)&lt;&gt;0,$L345,0)</f>
        <v>0</v>
      </c>
      <c r="CM345" s="61">
        <f>IF(COUNTIF(Setup_Hierarchy!$J$83:$IV$83,"="&amp;$K345)&lt;&gt;0,$L345,0)</f>
        <v>0</v>
      </c>
      <c r="CN345" s="61">
        <f>IF(COUNTIF(Setup_Hierarchy!$J$84:$IV$84,"="&amp;$K345)&lt;&gt;0,$L345,0)</f>
        <v>0</v>
      </c>
      <c r="CO345" s="61">
        <f>IF(COUNTIF(Setup_Hierarchy!$J$85:$IV$85,"="&amp;$K345)&lt;&gt;0,$L345,0)</f>
        <v>0</v>
      </c>
      <c r="CP345" s="61">
        <f>IF(COUNTIF(Setup_Hierarchy!$J$86:$IV$86,"="&amp;$K345)&lt;&gt;0,$L345,0)</f>
        <v>0</v>
      </c>
      <c r="CQ345" s="61">
        <f>IF(COUNTIF(Setup_Hierarchy!$J$87:$IV$87,"="&amp;$K345)&lt;&gt;0,$L345,0)</f>
        <v>0</v>
      </c>
      <c r="CR345" s="61">
        <f>IF(COUNTIF(Setup_Hierarchy!$J$88:$IV$88,"="&amp;$K345)&lt;&gt;0,$L345,0)</f>
        <v>0</v>
      </c>
      <c r="CS345" s="61">
        <f>IF(COUNTIF(Setup_Hierarchy!$J$89:$IV$89,"="&amp;$K345)&lt;&gt;0,$L345,0)</f>
        <v>0</v>
      </c>
      <c r="CT345" s="61">
        <f>IF(COUNTIF(Setup_Hierarchy!$J$90:$IV$90,"="&amp;$K345)&lt;&gt;0,$L345,0)</f>
        <v>0</v>
      </c>
      <c r="CU345" s="61">
        <f>IF(COUNTIF(Setup_Hierarchy!$J$91:$IV$91,"="&amp;$K345)&lt;&gt;0,$L345,0)</f>
        <v>0</v>
      </c>
      <c r="CV345" s="61">
        <f>IF(COUNTIF(Setup_Hierarchy!$J$92:$IV$92,"="&amp;$K345)&lt;&gt;0,$L345,0)</f>
        <v>0</v>
      </c>
      <c r="CW345" s="61">
        <f>IF(COUNTIF(Setup_Hierarchy!$J$93:$IV$93,"="&amp;$K345)&lt;&gt;0,$L345,0)</f>
        <v>0</v>
      </c>
      <c r="CX345" s="61">
        <f>IF(COUNTIF(Setup_Hierarchy!$J$94:$IV$94,"="&amp;$K345)&lt;&gt;0,$L345,0)</f>
        <v>0</v>
      </c>
      <c r="CY345" s="61">
        <f>IF(COUNTIF(Setup_Hierarchy!$J$95:$IV$95,"="&amp;$K345)&lt;&gt;0,$L345,0)</f>
        <v>0</v>
      </c>
      <c r="CZ345" s="61">
        <f>IF(COUNTIF(Setup_Hierarchy!$J$96:$IV$96,"="&amp;$K345)&lt;&gt;0,$L345,0)</f>
        <v>0</v>
      </c>
      <c r="DA345" s="61">
        <f>IF(COUNTIF(Setup_Hierarchy!$J$97:$IV$97,"="&amp;$K345)&lt;&gt;0,$L345,0)</f>
        <v>0</v>
      </c>
      <c r="DB345" s="61">
        <f>IF(COUNTIF(Setup_Hierarchy!$J$98:$IV$98,"="&amp;$K345)&lt;&gt;0,$L345,0)</f>
        <v>0</v>
      </c>
      <c r="DC345" s="61">
        <f>IF(COUNTIF(Setup_Hierarchy!$J$99:$IV$99,"="&amp;$K345)&lt;&gt;0,$L345,0)</f>
        <v>0</v>
      </c>
      <c r="DD345" s="61">
        <f>IF(COUNTIF(Setup_Hierarchy!$J$100:$IV$100,"="&amp;$K345)&lt;&gt;0,$L345,0)</f>
        <v>0</v>
      </c>
      <c r="DE345" s="61">
        <f>IF(COUNTIF(Setup_Hierarchy!$J$101:$IV$101,"="&amp;$K345)&lt;&gt;0,$L345,0)</f>
        <v>0</v>
      </c>
      <c r="DF345" s="61">
        <f>IF(COUNTIF(Setup_Hierarchy!$J$102:$IV$102,"="&amp;$K345)&lt;&gt;0,$L345,0)</f>
        <v>0</v>
      </c>
      <c r="DG345" s="61">
        <f>IF(COUNTIF(Setup_Hierarchy!$J$103:$IV$103,"="&amp;$K345)&lt;&gt;0,$L345,0)</f>
        <v>0</v>
      </c>
      <c r="DH345" s="61">
        <f>IF(COUNTIF(Setup_Hierarchy!$J$104:$IV$104,"="&amp;$K345)&lt;&gt;0,$L345,0)</f>
        <v>0</v>
      </c>
      <c r="DI345" s="61">
        <f>IF(COUNTIF(Setup_Hierarchy!$J$105:$IV$105,"="&amp;$K345)&lt;&gt;0,$L345,0)</f>
        <v>0</v>
      </c>
      <c r="DJ345" s="61">
        <f>IF(COUNTIF(Setup_Hierarchy!$J$106:$IV$106,"="&amp;$K345)&lt;&gt;0,$L345,0)</f>
        <v>0</v>
      </c>
      <c r="DK345" s="61">
        <f>IF(COUNTIF(Setup_Hierarchy!$J$107:$IV$107,"="&amp;$K345)&lt;&gt;0,$L345,0)</f>
        <v>0</v>
      </c>
      <c r="DL345" s="61">
        <f>IF(COUNTIF(Setup_Hierarchy!$J$108:$IV$108,"="&amp;$K345)&lt;&gt;0,$L345,0)</f>
        <v>0</v>
      </c>
      <c r="DM345" s="61">
        <f>IF(COUNTIF(Setup_Hierarchy!$J$109:$IV$109,"="&amp;$K345)&lt;&gt;0,$L345,0)</f>
        <v>0</v>
      </c>
      <c r="DN345" s="61">
        <f>IF(COUNTIF(Setup_Hierarchy!$J$110:$IV$110,"="&amp;$K345)&lt;&gt;0,$L345,0)</f>
        <v>0</v>
      </c>
      <c r="DO345" s="61">
        <f>IF(COUNTIF(Setup_Hierarchy!$J$111:$IV$111,"="&amp;$K345)&lt;&gt;0,$L345,0)</f>
        <v>0</v>
      </c>
      <c r="DP345" s="61">
        <f>IF(COUNTIF(Setup_Hierarchy!$J$112:$IV$112,"="&amp;$K345)&lt;&gt;0,$L345,0)</f>
        <v>0</v>
      </c>
      <c r="DQ345" s="61">
        <f>IF(COUNTIF(Setup_Hierarchy!$J$113:$IV$113,"="&amp;$K345)&lt;&gt;0,$L345,0)</f>
        <v>0</v>
      </c>
      <c r="DR345" s="61">
        <f>IF(COUNTIF(Setup_Hierarchy!$J$114:$IV$114,"="&amp;$K345)&lt;&gt;0,$L345,0)</f>
        <v>0</v>
      </c>
      <c r="DS345" s="61">
        <f>IF(COUNTIF(Setup_Hierarchy!$J$115:$IV$115,"="&amp;$K345)&lt;&gt;0,$L345,0)</f>
        <v>0</v>
      </c>
      <c r="DT345" s="61">
        <f>IF(COUNTIF(Setup_Hierarchy!$J$116:$IV$116,"="&amp;$K345)&lt;&gt;0,$L345,0)</f>
        <v>0</v>
      </c>
    </row>
    <row r="346" spans="2:124" x14ac:dyDescent="0.2">
      <c r="B346" t="s">
        <v>43</v>
      </c>
      <c r="C346">
        <v>438</v>
      </c>
      <c r="D346" t="s">
        <v>16</v>
      </c>
      <c r="E346" t="s">
        <v>369</v>
      </c>
      <c r="F346" t="s">
        <v>526</v>
      </c>
      <c r="G346" t="s">
        <v>523</v>
      </c>
      <c r="H346" t="s">
        <v>33</v>
      </c>
      <c r="I346">
        <v>0.148288</v>
      </c>
      <c r="J346">
        <v>0.36593999999999999</v>
      </c>
      <c r="K346">
        <v>628</v>
      </c>
      <c r="L346">
        <v>-79.45</v>
      </c>
      <c r="M346" s="61">
        <f>IF(COUNTIF(Setup_Hierarchy!$J$5:$IV$5,"="&amp;$K346)&lt;&gt;0,$L346,0)</f>
        <v>-79.45</v>
      </c>
      <c r="N346" s="61">
        <f>IF(COUNTIF(Setup_Hierarchy!$J$6:$IV$6,"="&amp;$K346)&lt;&gt;0,$L346,0)</f>
        <v>-79.45</v>
      </c>
      <c r="O346" s="61">
        <f>IF(COUNTIF(Setup_Hierarchy!$J$7:$IV$7,"="&amp;$K346)&lt;&gt;0,$L346,0)</f>
        <v>-79.45</v>
      </c>
      <c r="P346" s="61">
        <f>IF(COUNTIF(Setup_Hierarchy!$J$8:$IV$8,"="&amp;$K346)&lt;&gt;0,$L346,0)</f>
        <v>0</v>
      </c>
      <c r="Q346" s="61">
        <f>IF(COUNTIF(Setup_Hierarchy!$J$9:$IV$9,"="&amp;$K346)&lt;&gt;0,$L346,0)</f>
        <v>0</v>
      </c>
      <c r="R346" s="61">
        <f>IF(COUNTIF(Setup_Hierarchy!$J$10:$IV$10,"="&amp;$K346)&lt;&gt;0,$L346,0)</f>
        <v>0</v>
      </c>
      <c r="S346" s="61">
        <f>IF(COUNTIF(Setup_Hierarchy!$J$11:$IV$11,"="&amp;$K346)&lt;&gt;0,$L346,0)</f>
        <v>0</v>
      </c>
      <c r="T346" s="61">
        <f>IF(COUNTIF(Setup_Hierarchy!$J$12:$IV$12,"="&amp;$K346)&lt;&gt;0,$L346,0)</f>
        <v>0</v>
      </c>
      <c r="U346" s="61">
        <f>IF(COUNTIF(Setup_Hierarchy!$J$13:$IV$13,"="&amp;$K346)&lt;&gt;0,$L346,0)</f>
        <v>0</v>
      </c>
      <c r="V346" s="61">
        <f>IF(COUNTIF(Setup_Hierarchy!$J$14:$IV$14,"="&amp;$K346)&lt;&gt;0,$L346,0)</f>
        <v>0</v>
      </c>
      <c r="W346" s="61">
        <f>IF(COUNTIF(Setup_Hierarchy!$J$15:$IV$15,"="&amp;$K346)&lt;&gt;0,$L346,0)</f>
        <v>0</v>
      </c>
      <c r="X346" s="61">
        <f>IF(COUNTIF(Setup_Hierarchy!$J$16:$IV$16,"="&amp;$K346)&lt;&gt;0,$L346,0)</f>
        <v>0</v>
      </c>
      <c r="Y346" s="61">
        <f>IF(COUNTIF(Setup_Hierarchy!$J$17:$IV$17,"="&amp;$K346)&lt;&gt;0,$L346,0)</f>
        <v>0</v>
      </c>
      <c r="Z346" s="61">
        <f>IF(COUNTIF(Setup_Hierarchy!$J$18:$IV$18,"="&amp;$K346)&lt;&gt;0,$L346,0)</f>
        <v>0</v>
      </c>
      <c r="AA346" s="61">
        <f>IF(COUNTIF(Setup_Hierarchy!$J$19:$IV$19,"="&amp;$K346)&lt;&gt;0,$L346,0)</f>
        <v>0</v>
      </c>
      <c r="AB346" s="61">
        <f>IF(COUNTIF(Setup_Hierarchy!$J$20:$IV$20,"="&amp;$K346)&lt;&gt;0,$L346,0)</f>
        <v>0</v>
      </c>
      <c r="AC346" s="61">
        <f>IF(COUNTIF(Setup_Hierarchy!$J$21:$IV$21,"="&amp;$K346)&lt;&gt;0,$L346,0)</f>
        <v>0</v>
      </c>
      <c r="AD346" s="61">
        <f>IF(COUNTIF(Setup_Hierarchy!$J$22:$IV$22,"="&amp;$K346)&lt;&gt;0,$L346,0)</f>
        <v>0</v>
      </c>
      <c r="AE346" s="61">
        <f>IF(COUNTIF(Setup_Hierarchy!$J$23:$IV$23,"="&amp;$K346)&lt;&gt;0,$L346,0)</f>
        <v>0</v>
      </c>
      <c r="AF346" s="61">
        <f>IF(COUNTIF(Setup_Hierarchy!$J$24:$IV$24,"="&amp;$K346)&lt;&gt;0,$L346,0)</f>
        <v>0</v>
      </c>
      <c r="AG346" s="61">
        <f>IF(COUNTIF(Setup_Hierarchy!$J$25:$IV$25,"="&amp;$K346)&lt;&gt;0,$L346,0)</f>
        <v>0</v>
      </c>
      <c r="AH346" s="61">
        <f>IF(COUNTIF(Setup_Hierarchy!$J$26:$IV$26,"="&amp;$K346)&lt;&gt;0,$L346,0)</f>
        <v>0</v>
      </c>
      <c r="AI346" s="61">
        <f>IF(COUNTIF(Setup_Hierarchy!$J$27:$IV$27,"="&amp;$K346)&lt;&gt;0,$L346,0)</f>
        <v>0</v>
      </c>
      <c r="AJ346" s="61">
        <f>IF(COUNTIF(Setup_Hierarchy!$J$28:$IV$28,"="&amp;$K346)&lt;&gt;0,$L346,0)</f>
        <v>0</v>
      </c>
      <c r="AK346" s="61">
        <f>IF(COUNTIF(Setup_Hierarchy!$J$29:$IV$29,"="&amp;$K346)&lt;&gt;0,$L346,0)</f>
        <v>0</v>
      </c>
      <c r="AL346" s="61">
        <f>IF(COUNTIF(Setup_Hierarchy!$J$30:$IV$30,"="&amp;$K346)&lt;&gt;0,$L346,0)</f>
        <v>0</v>
      </c>
      <c r="AM346" s="61">
        <f>IF(COUNTIF(Setup_Hierarchy!$J$31:$IV$31,"="&amp;$K346)&lt;&gt;0,$L346,0)</f>
        <v>0</v>
      </c>
      <c r="AN346" s="61">
        <f>IF(COUNTIF(Setup_Hierarchy!$J$32:$IV$32,"="&amp;$K346)&lt;&gt;0,$L346,0)</f>
        <v>0</v>
      </c>
      <c r="AO346" s="61">
        <f>IF(COUNTIF(Setup_Hierarchy!$J$33:$IV$33,"="&amp;$K346)&lt;&gt;0,$L346,0)</f>
        <v>0</v>
      </c>
      <c r="AP346" s="61">
        <f>IF(COUNTIF(Setup_Hierarchy!$J$34:$IV$34,"="&amp;$K346)&lt;&gt;0,$L346,0)</f>
        <v>0</v>
      </c>
      <c r="AQ346" s="61">
        <f>IF(COUNTIF(Setup_Hierarchy!$J$35:$IV$35,"="&amp;$K346)&lt;&gt;0,$L346,0)</f>
        <v>0</v>
      </c>
      <c r="AR346" s="61">
        <f>IF(COUNTIF(Setup_Hierarchy!$J$36:$IV$36,"="&amp;$K346)&lt;&gt;0,$L346,0)</f>
        <v>0</v>
      </c>
      <c r="AS346" s="61">
        <f>IF(COUNTIF(Setup_Hierarchy!$J$37:$IV$37,"="&amp;$K346)&lt;&gt;0,$L346,0)</f>
        <v>0</v>
      </c>
      <c r="AT346" s="61">
        <f>IF(COUNTIF(Setup_Hierarchy!$J$38:$IV$38,"="&amp;$K346)&lt;&gt;0,$L346,0)</f>
        <v>0</v>
      </c>
      <c r="AU346" s="61">
        <f>IF(COUNTIF(Setup_Hierarchy!$J$39:$IV$39,"="&amp;$K346)&lt;&gt;0,$L346,0)</f>
        <v>0</v>
      </c>
      <c r="AV346" s="61">
        <f>IF(COUNTIF(Setup_Hierarchy!$J$40:$IV$40,"="&amp;$K346)&lt;&gt;0,$L346,0)</f>
        <v>0</v>
      </c>
      <c r="AW346" s="61">
        <f>IF(COUNTIF(Setup_Hierarchy!$J$41:$IV$41,"="&amp;$K346)&lt;&gt;0,$L346,0)</f>
        <v>0</v>
      </c>
      <c r="AX346" s="61">
        <f>IF(COUNTIF(Setup_Hierarchy!$J$42:$IV$42,"="&amp;$K346)&lt;&gt;0,$L346,0)</f>
        <v>0</v>
      </c>
      <c r="AY346" s="61">
        <f>IF(COUNTIF(Setup_Hierarchy!$J$43:$IV$43,"="&amp;$K346)&lt;&gt;0,$L346,0)</f>
        <v>0</v>
      </c>
      <c r="AZ346" s="61">
        <f>IF(COUNTIF(Setup_Hierarchy!$J$44:$IV$44,"="&amp;$K346)&lt;&gt;0,$L346,0)</f>
        <v>0</v>
      </c>
      <c r="BA346" s="61">
        <f>IF(COUNTIF(Setup_Hierarchy!$J$45:$IV$45,"="&amp;$K346)&lt;&gt;0,$L346,0)</f>
        <v>0</v>
      </c>
      <c r="BB346" s="61">
        <f>IF(COUNTIF(Setup_Hierarchy!$J$46:$IV$46,"="&amp;$K346)&lt;&gt;0,$L346,0)</f>
        <v>0</v>
      </c>
      <c r="BC346" s="61">
        <f>IF(COUNTIF(Setup_Hierarchy!$J$47:$IV$47,"="&amp;$K346)&lt;&gt;0,$L346,0)</f>
        <v>0</v>
      </c>
      <c r="BD346" s="61">
        <f>IF(COUNTIF(Setup_Hierarchy!$J$48:$IV$48,"="&amp;$K346)&lt;&gt;0,$L346,0)</f>
        <v>0</v>
      </c>
      <c r="BE346" s="61">
        <f>IF(COUNTIF(Setup_Hierarchy!$J$49:$IV$49,"="&amp;$K346)&lt;&gt;0,$L346,0)</f>
        <v>0</v>
      </c>
      <c r="BF346" s="61">
        <f>IF(COUNTIF(Setup_Hierarchy!$J$50:$IV$50,"="&amp;$K346)&lt;&gt;0,$L346,0)</f>
        <v>0</v>
      </c>
      <c r="BG346" s="61">
        <f>IF(COUNTIF(Setup_Hierarchy!$J$51:$IV$51,"="&amp;$K346)&lt;&gt;0,$L346,0)</f>
        <v>-79.45</v>
      </c>
      <c r="BH346" s="61">
        <f>IF(COUNTIF(Setup_Hierarchy!$J$52:$IV$52,"="&amp;$K346)&lt;&gt;0,$L346,0)</f>
        <v>0</v>
      </c>
      <c r="BI346" s="61">
        <f>IF(COUNTIF(Setup_Hierarchy!$J$53:$IV$53,"="&amp;$K346)&lt;&gt;0,$L346,0)</f>
        <v>0</v>
      </c>
      <c r="BJ346" s="61">
        <f>IF(COUNTIF(Setup_Hierarchy!$J$54:$IV$54,"="&amp;$K346)&lt;&gt;0,$L346,0)</f>
        <v>0</v>
      </c>
      <c r="BK346" s="61">
        <f>IF(COUNTIF(Setup_Hierarchy!$J$55:$IV$55,"="&amp;$K346)&lt;&gt;0,$L346,0)</f>
        <v>0</v>
      </c>
      <c r="BL346" s="61">
        <f>IF(COUNTIF(Setup_Hierarchy!$J$56:$IV$56,"="&amp;$K346)&lt;&gt;0,$L346,0)</f>
        <v>0</v>
      </c>
      <c r="BM346" s="61">
        <f>IF(COUNTIF(Setup_Hierarchy!$J$57:$IV$57,"="&amp;$K346)&lt;&gt;0,$L346,0)</f>
        <v>0</v>
      </c>
      <c r="BN346" s="61">
        <f>IF(COUNTIF(Setup_Hierarchy!$J$58:$IV$58,"="&amp;$K346)&lt;&gt;0,$L346,0)</f>
        <v>0</v>
      </c>
      <c r="BO346" s="61">
        <f>IF(COUNTIF(Setup_Hierarchy!$J$59:$IV$59,"="&amp;$K346)&lt;&gt;0,$L346,0)</f>
        <v>-79.45</v>
      </c>
      <c r="BP346" s="61">
        <f>IF(COUNTIF(Setup_Hierarchy!$J$60:$IV$60,"="&amp;$K346)&lt;&gt;0,$L346,0)</f>
        <v>0</v>
      </c>
      <c r="BQ346" s="61">
        <f>IF(COUNTIF(Setup_Hierarchy!$J$61:$IV$61,"="&amp;$K346)&lt;&gt;0,$L346,0)</f>
        <v>0</v>
      </c>
      <c r="BR346" s="61">
        <f>IF(COUNTIF(Setup_Hierarchy!$J$62:$IV$62,"="&amp;$K346)&lt;&gt;0,$L346,0)</f>
        <v>0</v>
      </c>
      <c r="BS346" s="61">
        <f>IF(COUNTIF(Setup_Hierarchy!$J$63:$IV$63,"="&amp;$K346)&lt;&gt;0,$L346,0)</f>
        <v>0</v>
      </c>
      <c r="BT346" s="61">
        <f>IF(COUNTIF(Setup_Hierarchy!$J$64:$IV$64,"="&amp;$K346)&lt;&gt;0,$L346,0)</f>
        <v>0</v>
      </c>
      <c r="BU346" s="61">
        <f>IF(COUNTIF(Setup_Hierarchy!$J$65:$IV$65,"="&amp;$K346)&lt;&gt;0,$L346,0)</f>
        <v>0</v>
      </c>
      <c r="BV346" s="61">
        <f>IF(COUNTIF(Setup_Hierarchy!$J$66:$IV$66,"="&amp;$K346)&lt;&gt;0,$L346,0)</f>
        <v>0</v>
      </c>
      <c r="BW346" s="61">
        <f>IF(COUNTIF(Setup_Hierarchy!$J$67:$IV$67,"="&amp;$K346)&lt;&gt;0,$L346,0)</f>
        <v>0</v>
      </c>
      <c r="BX346" s="61">
        <f>IF(COUNTIF(Setup_Hierarchy!$J$68:$IV$68,"="&amp;$K346)&lt;&gt;0,$L346,0)</f>
        <v>0</v>
      </c>
      <c r="BY346" s="61">
        <f>IF(COUNTIF(Setup_Hierarchy!$J$69:$IV$69,"="&amp;$K346)&lt;&gt;0,$L346,0)</f>
        <v>0</v>
      </c>
      <c r="BZ346" s="61">
        <f>IF(COUNTIF(Setup_Hierarchy!$J$70:$IV$70,"="&amp;$K346)&lt;&gt;0,$L346,0)</f>
        <v>0</v>
      </c>
      <c r="CA346" s="61">
        <f>IF(COUNTIF(Setup_Hierarchy!$J$71:$IV$71,"="&amp;$K346)&lt;&gt;0,$L346,0)</f>
        <v>0</v>
      </c>
      <c r="CB346" s="61">
        <f>IF(COUNTIF(Setup_Hierarchy!$J$72:$IV$72,"="&amp;$K346)&lt;&gt;0,$L346,0)</f>
        <v>0</v>
      </c>
      <c r="CC346" s="61">
        <f>IF(COUNTIF(Setup_Hierarchy!$J$73:$IV$73,"="&amp;$K346)&lt;&gt;0,$L346,0)</f>
        <v>0</v>
      </c>
      <c r="CD346" s="61">
        <f>IF(COUNTIF(Setup_Hierarchy!$J$74:$IV$74,"="&amp;$K346)&lt;&gt;0,$L346,0)</f>
        <v>0</v>
      </c>
      <c r="CE346" s="61">
        <f>IF(COUNTIF(Setup_Hierarchy!$J$75:$IV$75,"="&amp;$K346)&lt;&gt;0,$L346,0)</f>
        <v>-79.45</v>
      </c>
      <c r="CF346" s="61">
        <f>IF(COUNTIF(Setup_Hierarchy!$J$76:$IV$76,"="&amp;$K346)&lt;&gt;0,$L346,0)</f>
        <v>-79.45</v>
      </c>
      <c r="CG346" s="61">
        <f>IF(COUNTIF(Setup_Hierarchy!$J$77:$IV$77,"="&amp;$K346)&lt;&gt;0,$L346,0)</f>
        <v>0</v>
      </c>
      <c r="CH346" s="61">
        <f>IF(COUNTIF(Setup_Hierarchy!$J$78:$IV$78,"="&amp;$K346)&lt;&gt;0,$L346,0)</f>
        <v>0</v>
      </c>
      <c r="CI346" s="61">
        <f>IF(COUNTIF(Setup_Hierarchy!$J$79:$IV$79,"="&amp;$K346)&lt;&gt;0,$L346,0)</f>
        <v>0</v>
      </c>
      <c r="CJ346" s="61">
        <f>IF(COUNTIF(Setup_Hierarchy!$J$80:$IV$80,"="&amp;$K346)&lt;&gt;0,$L346,0)</f>
        <v>0</v>
      </c>
      <c r="CK346" s="61">
        <f>IF(COUNTIF(Setup_Hierarchy!$J$81:$IV$81,"="&amp;$K346)&lt;&gt;0,$L346,0)</f>
        <v>0</v>
      </c>
      <c r="CL346" s="61">
        <f>IF(COUNTIF(Setup_Hierarchy!$J$82:$IV$82,"="&amp;$K346)&lt;&gt;0,$L346,0)</f>
        <v>0</v>
      </c>
      <c r="CM346" s="61">
        <f>IF(COUNTIF(Setup_Hierarchy!$J$83:$IV$83,"="&amp;$K346)&lt;&gt;0,$L346,0)</f>
        <v>0</v>
      </c>
      <c r="CN346" s="61">
        <f>IF(COUNTIF(Setup_Hierarchy!$J$84:$IV$84,"="&amp;$K346)&lt;&gt;0,$L346,0)</f>
        <v>0</v>
      </c>
      <c r="CO346" s="61">
        <f>IF(COUNTIF(Setup_Hierarchy!$J$85:$IV$85,"="&amp;$K346)&lt;&gt;0,$L346,0)</f>
        <v>0</v>
      </c>
      <c r="CP346" s="61">
        <f>IF(COUNTIF(Setup_Hierarchy!$J$86:$IV$86,"="&amp;$K346)&lt;&gt;0,$L346,0)</f>
        <v>0</v>
      </c>
      <c r="CQ346" s="61">
        <f>IF(COUNTIF(Setup_Hierarchy!$J$87:$IV$87,"="&amp;$K346)&lt;&gt;0,$L346,0)</f>
        <v>0</v>
      </c>
      <c r="CR346" s="61">
        <f>IF(COUNTIF(Setup_Hierarchy!$J$88:$IV$88,"="&amp;$K346)&lt;&gt;0,$L346,0)</f>
        <v>0</v>
      </c>
      <c r="CS346" s="61">
        <f>IF(COUNTIF(Setup_Hierarchy!$J$89:$IV$89,"="&amp;$K346)&lt;&gt;0,$L346,0)</f>
        <v>0</v>
      </c>
      <c r="CT346" s="61">
        <f>IF(COUNTIF(Setup_Hierarchy!$J$90:$IV$90,"="&amp;$K346)&lt;&gt;0,$L346,0)</f>
        <v>0</v>
      </c>
      <c r="CU346" s="61">
        <f>IF(COUNTIF(Setup_Hierarchy!$J$91:$IV$91,"="&amp;$K346)&lt;&gt;0,$L346,0)</f>
        <v>0</v>
      </c>
      <c r="CV346" s="61">
        <f>IF(COUNTIF(Setup_Hierarchy!$J$92:$IV$92,"="&amp;$K346)&lt;&gt;0,$L346,0)</f>
        <v>0</v>
      </c>
      <c r="CW346" s="61">
        <f>IF(COUNTIF(Setup_Hierarchy!$J$93:$IV$93,"="&amp;$K346)&lt;&gt;0,$L346,0)</f>
        <v>0</v>
      </c>
      <c r="CX346" s="61">
        <f>IF(COUNTIF(Setup_Hierarchy!$J$94:$IV$94,"="&amp;$K346)&lt;&gt;0,$L346,0)</f>
        <v>0</v>
      </c>
      <c r="CY346" s="61">
        <f>IF(COUNTIF(Setup_Hierarchy!$J$95:$IV$95,"="&amp;$K346)&lt;&gt;0,$L346,0)</f>
        <v>0</v>
      </c>
      <c r="CZ346" s="61">
        <f>IF(COUNTIF(Setup_Hierarchy!$J$96:$IV$96,"="&amp;$K346)&lt;&gt;0,$L346,0)</f>
        <v>0</v>
      </c>
      <c r="DA346" s="61">
        <f>IF(COUNTIF(Setup_Hierarchy!$J$97:$IV$97,"="&amp;$K346)&lt;&gt;0,$L346,0)</f>
        <v>0</v>
      </c>
      <c r="DB346" s="61">
        <f>IF(COUNTIF(Setup_Hierarchy!$J$98:$IV$98,"="&amp;$K346)&lt;&gt;0,$L346,0)</f>
        <v>0</v>
      </c>
      <c r="DC346" s="61">
        <f>IF(COUNTIF(Setup_Hierarchy!$J$99:$IV$99,"="&amp;$K346)&lt;&gt;0,$L346,0)</f>
        <v>0</v>
      </c>
      <c r="DD346" s="61">
        <f>IF(COUNTIF(Setup_Hierarchy!$J$100:$IV$100,"="&amp;$K346)&lt;&gt;0,$L346,0)</f>
        <v>0</v>
      </c>
      <c r="DE346" s="61">
        <f>IF(COUNTIF(Setup_Hierarchy!$J$101:$IV$101,"="&amp;$K346)&lt;&gt;0,$L346,0)</f>
        <v>0</v>
      </c>
      <c r="DF346" s="61">
        <f>IF(COUNTIF(Setup_Hierarchy!$J$102:$IV$102,"="&amp;$K346)&lt;&gt;0,$L346,0)</f>
        <v>0</v>
      </c>
      <c r="DG346" s="61">
        <f>IF(COUNTIF(Setup_Hierarchy!$J$103:$IV$103,"="&amp;$K346)&lt;&gt;0,$L346,0)</f>
        <v>0</v>
      </c>
      <c r="DH346" s="61">
        <f>IF(COUNTIF(Setup_Hierarchy!$J$104:$IV$104,"="&amp;$K346)&lt;&gt;0,$L346,0)</f>
        <v>0</v>
      </c>
      <c r="DI346" s="61">
        <f>IF(COUNTIF(Setup_Hierarchy!$J$105:$IV$105,"="&amp;$K346)&lt;&gt;0,$L346,0)</f>
        <v>0</v>
      </c>
      <c r="DJ346" s="61">
        <f>IF(COUNTIF(Setup_Hierarchy!$J$106:$IV$106,"="&amp;$K346)&lt;&gt;0,$L346,0)</f>
        <v>0</v>
      </c>
      <c r="DK346" s="61">
        <f>IF(COUNTIF(Setup_Hierarchy!$J$107:$IV$107,"="&amp;$K346)&lt;&gt;0,$L346,0)</f>
        <v>0</v>
      </c>
      <c r="DL346" s="61">
        <f>IF(COUNTIF(Setup_Hierarchy!$J$108:$IV$108,"="&amp;$K346)&lt;&gt;0,$L346,0)</f>
        <v>0</v>
      </c>
      <c r="DM346" s="61">
        <f>IF(COUNTIF(Setup_Hierarchy!$J$109:$IV$109,"="&amp;$K346)&lt;&gt;0,$L346,0)</f>
        <v>0</v>
      </c>
      <c r="DN346" s="61">
        <f>IF(COUNTIF(Setup_Hierarchy!$J$110:$IV$110,"="&amp;$K346)&lt;&gt;0,$L346,0)</f>
        <v>0</v>
      </c>
      <c r="DO346" s="61">
        <f>IF(COUNTIF(Setup_Hierarchy!$J$111:$IV$111,"="&amp;$K346)&lt;&gt;0,$L346,0)</f>
        <v>0</v>
      </c>
      <c r="DP346" s="61">
        <f>IF(COUNTIF(Setup_Hierarchy!$J$112:$IV$112,"="&amp;$K346)&lt;&gt;0,$L346,0)</f>
        <v>0</v>
      </c>
      <c r="DQ346" s="61">
        <f>IF(COUNTIF(Setup_Hierarchy!$J$113:$IV$113,"="&amp;$K346)&lt;&gt;0,$L346,0)</f>
        <v>0</v>
      </c>
      <c r="DR346" s="61">
        <f>IF(COUNTIF(Setup_Hierarchy!$J$114:$IV$114,"="&amp;$K346)&lt;&gt;0,$L346,0)</f>
        <v>0</v>
      </c>
      <c r="DS346" s="61">
        <f>IF(COUNTIF(Setup_Hierarchy!$J$115:$IV$115,"="&amp;$K346)&lt;&gt;0,$L346,0)</f>
        <v>0</v>
      </c>
      <c r="DT346" s="61">
        <f>IF(COUNTIF(Setup_Hierarchy!$J$116:$IV$116,"="&amp;$K346)&lt;&gt;0,$L346,0)</f>
        <v>0</v>
      </c>
    </row>
    <row r="347" spans="2:124" x14ac:dyDescent="0.2">
      <c r="B347" t="s">
        <v>43</v>
      </c>
      <c r="C347">
        <v>438</v>
      </c>
      <c r="D347" t="s">
        <v>16</v>
      </c>
      <c r="E347" t="s">
        <v>369</v>
      </c>
      <c r="F347" t="s">
        <v>526</v>
      </c>
      <c r="G347" t="s">
        <v>523</v>
      </c>
      <c r="H347" t="s">
        <v>33</v>
      </c>
      <c r="I347">
        <v>0.148288</v>
      </c>
      <c r="J347">
        <v>0.36593999999999999</v>
      </c>
      <c r="K347">
        <v>629</v>
      </c>
      <c r="L347">
        <v>7743.96</v>
      </c>
      <c r="M347" s="61">
        <f>IF(COUNTIF(Setup_Hierarchy!$J$5:$IV$5,"="&amp;$K347)&lt;&gt;0,$L347,0)</f>
        <v>7743.96</v>
      </c>
      <c r="N347" s="61">
        <f>IF(COUNTIF(Setup_Hierarchy!$J$6:$IV$6,"="&amp;$K347)&lt;&gt;0,$L347,0)</f>
        <v>7743.96</v>
      </c>
      <c r="O347" s="61">
        <f>IF(COUNTIF(Setup_Hierarchy!$J$7:$IV$7,"="&amp;$K347)&lt;&gt;0,$L347,0)</f>
        <v>7743.96</v>
      </c>
      <c r="P347" s="61">
        <f>IF(COUNTIF(Setup_Hierarchy!$J$8:$IV$8,"="&amp;$K347)&lt;&gt;0,$L347,0)</f>
        <v>0</v>
      </c>
      <c r="Q347" s="61">
        <f>IF(COUNTIF(Setup_Hierarchy!$J$9:$IV$9,"="&amp;$K347)&lt;&gt;0,$L347,0)</f>
        <v>0</v>
      </c>
      <c r="R347" s="61">
        <f>IF(COUNTIF(Setup_Hierarchy!$J$10:$IV$10,"="&amp;$K347)&lt;&gt;0,$L347,0)</f>
        <v>0</v>
      </c>
      <c r="S347" s="61">
        <f>IF(COUNTIF(Setup_Hierarchy!$J$11:$IV$11,"="&amp;$K347)&lt;&gt;0,$L347,0)</f>
        <v>0</v>
      </c>
      <c r="T347" s="61">
        <f>IF(COUNTIF(Setup_Hierarchy!$J$12:$IV$12,"="&amp;$K347)&lt;&gt;0,$L347,0)</f>
        <v>0</v>
      </c>
      <c r="U347" s="61">
        <f>IF(COUNTIF(Setup_Hierarchy!$J$13:$IV$13,"="&amp;$K347)&lt;&gt;0,$L347,0)</f>
        <v>0</v>
      </c>
      <c r="V347" s="61">
        <f>IF(COUNTIF(Setup_Hierarchy!$J$14:$IV$14,"="&amp;$K347)&lt;&gt;0,$L347,0)</f>
        <v>0</v>
      </c>
      <c r="W347" s="61">
        <f>IF(COUNTIF(Setup_Hierarchy!$J$15:$IV$15,"="&amp;$K347)&lt;&gt;0,$L347,0)</f>
        <v>0</v>
      </c>
      <c r="X347" s="61">
        <f>IF(COUNTIF(Setup_Hierarchy!$J$16:$IV$16,"="&amp;$K347)&lt;&gt;0,$L347,0)</f>
        <v>0</v>
      </c>
      <c r="Y347" s="61">
        <f>IF(COUNTIF(Setup_Hierarchy!$J$17:$IV$17,"="&amp;$K347)&lt;&gt;0,$L347,0)</f>
        <v>0</v>
      </c>
      <c r="Z347" s="61">
        <f>IF(COUNTIF(Setup_Hierarchy!$J$18:$IV$18,"="&amp;$K347)&lt;&gt;0,$L347,0)</f>
        <v>0</v>
      </c>
      <c r="AA347" s="61">
        <f>IF(COUNTIF(Setup_Hierarchy!$J$19:$IV$19,"="&amp;$K347)&lt;&gt;0,$L347,0)</f>
        <v>0</v>
      </c>
      <c r="AB347" s="61">
        <f>IF(COUNTIF(Setup_Hierarchy!$J$20:$IV$20,"="&amp;$K347)&lt;&gt;0,$L347,0)</f>
        <v>0</v>
      </c>
      <c r="AC347" s="61">
        <f>IF(COUNTIF(Setup_Hierarchy!$J$21:$IV$21,"="&amp;$K347)&lt;&gt;0,$L347,0)</f>
        <v>0</v>
      </c>
      <c r="AD347" s="61">
        <f>IF(COUNTIF(Setup_Hierarchy!$J$22:$IV$22,"="&amp;$K347)&lt;&gt;0,$L347,0)</f>
        <v>0</v>
      </c>
      <c r="AE347" s="61">
        <f>IF(COUNTIF(Setup_Hierarchy!$J$23:$IV$23,"="&amp;$K347)&lt;&gt;0,$L347,0)</f>
        <v>0</v>
      </c>
      <c r="AF347" s="61">
        <f>IF(COUNTIF(Setup_Hierarchy!$J$24:$IV$24,"="&amp;$K347)&lt;&gt;0,$L347,0)</f>
        <v>0</v>
      </c>
      <c r="AG347" s="61">
        <f>IF(COUNTIF(Setup_Hierarchy!$J$25:$IV$25,"="&amp;$K347)&lt;&gt;0,$L347,0)</f>
        <v>0</v>
      </c>
      <c r="AH347" s="61">
        <f>IF(COUNTIF(Setup_Hierarchy!$J$26:$IV$26,"="&amp;$K347)&lt;&gt;0,$L347,0)</f>
        <v>0</v>
      </c>
      <c r="AI347" s="61">
        <f>IF(COUNTIF(Setup_Hierarchy!$J$27:$IV$27,"="&amp;$K347)&lt;&gt;0,$L347,0)</f>
        <v>0</v>
      </c>
      <c r="AJ347" s="61">
        <f>IF(COUNTIF(Setup_Hierarchy!$J$28:$IV$28,"="&amp;$K347)&lt;&gt;0,$L347,0)</f>
        <v>0</v>
      </c>
      <c r="AK347" s="61">
        <f>IF(COUNTIF(Setup_Hierarchy!$J$29:$IV$29,"="&amp;$K347)&lt;&gt;0,$L347,0)</f>
        <v>0</v>
      </c>
      <c r="AL347" s="61">
        <f>IF(COUNTIF(Setup_Hierarchy!$J$30:$IV$30,"="&amp;$K347)&lt;&gt;0,$L347,0)</f>
        <v>0</v>
      </c>
      <c r="AM347" s="61">
        <f>IF(COUNTIF(Setup_Hierarchy!$J$31:$IV$31,"="&amp;$K347)&lt;&gt;0,$L347,0)</f>
        <v>0</v>
      </c>
      <c r="AN347" s="61">
        <f>IF(COUNTIF(Setup_Hierarchy!$J$32:$IV$32,"="&amp;$K347)&lt;&gt;0,$L347,0)</f>
        <v>0</v>
      </c>
      <c r="AO347" s="61">
        <f>IF(COUNTIF(Setup_Hierarchy!$J$33:$IV$33,"="&amp;$K347)&lt;&gt;0,$L347,0)</f>
        <v>0</v>
      </c>
      <c r="AP347" s="61">
        <f>IF(COUNTIF(Setup_Hierarchy!$J$34:$IV$34,"="&amp;$K347)&lt;&gt;0,$L347,0)</f>
        <v>0</v>
      </c>
      <c r="AQ347" s="61">
        <f>IF(COUNTIF(Setup_Hierarchy!$J$35:$IV$35,"="&amp;$K347)&lt;&gt;0,$L347,0)</f>
        <v>0</v>
      </c>
      <c r="AR347" s="61">
        <f>IF(COUNTIF(Setup_Hierarchy!$J$36:$IV$36,"="&amp;$K347)&lt;&gt;0,$L347,0)</f>
        <v>0</v>
      </c>
      <c r="AS347" s="61">
        <f>IF(COUNTIF(Setup_Hierarchy!$J$37:$IV$37,"="&amp;$K347)&lt;&gt;0,$L347,0)</f>
        <v>0</v>
      </c>
      <c r="AT347" s="61">
        <f>IF(COUNTIF(Setup_Hierarchy!$J$38:$IV$38,"="&amp;$K347)&lt;&gt;0,$L347,0)</f>
        <v>0</v>
      </c>
      <c r="AU347" s="61">
        <f>IF(COUNTIF(Setup_Hierarchy!$J$39:$IV$39,"="&amp;$K347)&lt;&gt;0,$L347,0)</f>
        <v>0</v>
      </c>
      <c r="AV347" s="61">
        <f>IF(COUNTIF(Setup_Hierarchy!$J$40:$IV$40,"="&amp;$K347)&lt;&gt;0,$L347,0)</f>
        <v>0</v>
      </c>
      <c r="AW347" s="61">
        <f>IF(COUNTIF(Setup_Hierarchy!$J$41:$IV$41,"="&amp;$K347)&lt;&gt;0,$L347,0)</f>
        <v>0</v>
      </c>
      <c r="AX347" s="61">
        <f>IF(COUNTIF(Setup_Hierarchy!$J$42:$IV$42,"="&amp;$K347)&lt;&gt;0,$L347,0)</f>
        <v>0</v>
      </c>
      <c r="AY347" s="61">
        <f>IF(COUNTIF(Setup_Hierarchy!$J$43:$IV$43,"="&amp;$K347)&lt;&gt;0,$L347,0)</f>
        <v>0</v>
      </c>
      <c r="AZ347" s="61">
        <f>IF(COUNTIF(Setup_Hierarchy!$J$44:$IV$44,"="&amp;$K347)&lt;&gt;0,$L347,0)</f>
        <v>0</v>
      </c>
      <c r="BA347" s="61">
        <f>IF(COUNTIF(Setup_Hierarchy!$J$45:$IV$45,"="&amp;$K347)&lt;&gt;0,$L347,0)</f>
        <v>0</v>
      </c>
      <c r="BB347" s="61">
        <f>IF(COUNTIF(Setup_Hierarchy!$J$46:$IV$46,"="&amp;$K347)&lt;&gt;0,$L347,0)</f>
        <v>0</v>
      </c>
      <c r="BC347" s="61">
        <f>IF(COUNTIF(Setup_Hierarchy!$J$47:$IV$47,"="&amp;$K347)&lt;&gt;0,$L347,0)</f>
        <v>0</v>
      </c>
      <c r="BD347" s="61">
        <f>IF(COUNTIF(Setup_Hierarchy!$J$48:$IV$48,"="&amp;$K347)&lt;&gt;0,$L347,0)</f>
        <v>0</v>
      </c>
      <c r="BE347" s="61">
        <f>IF(COUNTIF(Setup_Hierarchy!$J$49:$IV$49,"="&amp;$K347)&lt;&gt;0,$L347,0)</f>
        <v>0</v>
      </c>
      <c r="BF347" s="61">
        <f>IF(COUNTIF(Setup_Hierarchy!$J$50:$IV$50,"="&amp;$K347)&lt;&gt;0,$L347,0)</f>
        <v>0</v>
      </c>
      <c r="BG347" s="61">
        <f>IF(COUNTIF(Setup_Hierarchy!$J$51:$IV$51,"="&amp;$K347)&lt;&gt;0,$L347,0)</f>
        <v>7743.96</v>
      </c>
      <c r="BH347" s="61">
        <f>IF(COUNTIF(Setup_Hierarchy!$J$52:$IV$52,"="&amp;$K347)&lt;&gt;0,$L347,0)</f>
        <v>0</v>
      </c>
      <c r="BI347" s="61">
        <f>IF(COUNTIF(Setup_Hierarchy!$J$53:$IV$53,"="&amp;$K347)&lt;&gt;0,$L347,0)</f>
        <v>0</v>
      </c>
      <c r="BJ347" s="61">
        <f>IF(COUNTIF(Setup_Hierarchy!$J$54:$IV$54,"="&amp;$K347)&lt;&gt;0,$L347,0)</f>
        <v>0</v>
      </c>
      <c r="BK347" s="61">
        <f>IF(COUNTIF(Setup_Hierarchy!$J$55:$IV$55,"="&amp;$K347)&lt;&gt;0,$L347,0)</f>
        <v>0</v>
      </c>
      <c r="BL347" s="61">
        <f>IF(COUNTIF(Setup_Hierarchy!$J$56:$IV$56,"="&amp;$K347)&lt;&gt;0,$L347,0)</f>
        <v>0</v>
      </c>
      <c r="BM347" s="61">
        <f>IF(COUNTIF(Setup_Hierarchy!$J$57:$IV$57,"="&amp;$K347)&lt;&gt;0,$L347,0)</f>
        <v>0</v>
      </c>
      <c r="BN347" s="61">
        <f>IF(COUNTIF(Setup_Hierarchy!$J$58:$IV$58,"="&amp;$K347)&lt;&gt;0,$L347,0)</f>
        <v>0</v>
      </c>
      <c r="BO347" s="61">
        <f>IF(COUNTIF(Setup_Hierarchy!$J$59:$IV$59,"="&amp;$K347)&lt;&gt;0,$L347,0)</f>
        <v>7743.96</v>
      </c>
      <c r="BP347" s="61">
        <f>IF(COUNTIF(Setup_Hierarchy!$J$60:$IV$60,"="&amp;$K347)&lt;&gt;0,$L347,0)</f>
        <v>7743.96</v>
      </c>
      <c r="BQ347" s="61">
        <f>IF(COUNTIF(Setup_Hierarchy!$J$61:$IV$61,"="&amp;$K347)&lt;&gt;0,$L347,0)</f>
        <v>7743.96</v>
      </c>
      <c r="BR347" s="61">
        <f>IF(COUNTIF(Setup_Hierarchy!$J$62:$IV$62,"="&amp;$K347)&lt;&gt;0,$L347,0)</f>
        <v>0</v>
      </c>
      <c r="BS347" s="61">
        <f>IF(COUNTIF(Setup_Hierarchy!$J$63:$IV$63,"="&amp;$K347)&lt;&gt;0,$L347,0)</f>
        <v>0</v>
      </c>
      <c r="BT347" s="61">
        <f>IF(COUNTIF(Setup_Hierarchy!$J$64:$IV$64,"="&amp;$K347)&lt;&gt;0,$L347,0)</f>
        <v>0</v>
      </c>
      <c r="BU347" s="61">
        <f>IF(COUNTIF(Setup_Hierarchy!$J$65:$IV$65,"="&amp;$K347)&lt;&gt;0,$L347,0)</f>
        <v>0</v>
      </c>
      <c r="BV347" s="61">
        <f>IF(COUNTIF(Setup_Hierarchy!$J$66:$IV$66,"="&amp;$K347)&lt;&gt;0,$L347,0)</f>
        <v>0</v>
      </c>
      <c r="BW347" s="61">
        <f>IF(COUNTIF(Setup_Hierarchy!$J$67:$IV$67,"="&amp;$K347)&lt;&gt;0,$L347,0)</f>
        <v>0</v>
      </c>
      <c r="BX347" s="61">
        <f>IF(COUNTIF(Setup_Hierarchy!$J$68:$IV$68,"="&amp;$K347)&lt;&gt;0,$L347,0)</f>
        <v>0</v>
      </c>
      <c r="BY347" s="61">
        <f>IF(COUNTIF(Setup_Hierarchy!$J$69:$IV$69,"="&amp;$K347)&lt;&gt;0,$L347,0)</f>
        <v>0</v>
      </c>
      <c r="BZ347" s="61">
        <f>IF(COUNTIF(Setup_Hierarchy!$J$70:$IV$70,"="&amp;$K347)&lt;&gt;0,$L347,0)</f>
        <v>0</v>
      </c>
      <c r="CA347" s="61">
        <f>IF(COUNTIF(Setup_Hierarchy!$J$71:$IV$71,"="&amp;$K347)&lt;&gt;0,$L347,0)</f>
        <v>0</v>
      </c>
      <c r="CB347" s="61">
        <f>IF(COUNTIF(Setup_Hierarchy!$J$72:$IV$72,"="&amp;$K347)&lt;&gt;0,$L347,0)</f>
        <v>0</v>
      </c>
      <c r="CC347" s="61">
        <f>IF(COUNTIF(Setup_Hierarchy!$J$73:$IV$73,"="&amp;$K347)&lt;&gt;0,$L347,0)</f>
        <v>0</v>
      </c>
      <c r="CD347" s="61">
        <f>IF(COUNTIF(Setup_Hierarchy!$J$74:$IV$74,"="&amp;$K347)&lt;&gt;0,$L347,0)</f>
        <v>0</v>
      </c>
      <c r="CE347" s="61">
        <f>IF(COUNTIF(Setup_Hierarchy!$J$75:$IV$75,"="&amp;$K347)&lt;&gt;0,$L347,0)</f>
        <v>0</v>
      </c>
      <c r="CF347" s="61">
        <f>IF(COUNTIF(Setup_Hierarchy!$J$76:$IV$76,"="&amp;$K347)&lt;&gt;0,$L347,0)</f>
        <v>0</v>
      </c>
      <c r="CG347" s="61">
        <f>IF(COUNTIF(Setup_Hierarchy!$J$77:$IV$77,"="&amp;$K347)&lt;&gt;0,$L347,0)</f>
        <v>0</v>
      </c>
      <c r="CH347" s="61">
        <f>IF(COUNTIF(Setup_Hierarchy!$J$78:$IV$78,"="&amp;$K347)&lt;&gt;0,$L347,0)</f>
        <v>0</v>
      </c>
      <c r="CI347" s="61">
        <f>IF(COUNTIF(Setup_Hierarchy!$J$79:$IV$79,"="&amp;$K347)&lt;&gt;0,$L347,0)</f>
        <v>0</v>
      </c>
      <c r="CJ347" s="61">
        <f>IF(COUNTIF(Setup_Hierarchy!$J$80:$IV$80,"="&amp;$K347)&lt;&gt;0,$L347,0)</f>
        <v>0</v>
      </c>
      <c r="CK347" s="61">
        <f>IF(COUNTIF(Setup_Hierarchy!$J$81:$IV$81,"="&amp;$K347)&lt;&gt;0,$L347,0)</f>
        <v>0</v>
      </c>
      <c r="CL347" s="61">
        <f>IF(COUNTIF(Setup_Hierarchy!$J$82:$IV$82,"="&amp;$K347)&lt;&gt;0,$L347,0)</f>
        <v>0</v>
      </c>
      <c r="CM347" s="61">
        <f>IF(COUNTIF(Setup_Hierarchy!$J$83:$IV$83,"="&amp;$K347)&lt;&gt;0,$L347,0)</f>
        <v>0</v>
      </c>
      <c r="CN347" s="61">
        <f>IF(COUNTIF(Setup_Hierarchy!$J$84:$IV$84,"="&amp;$K347)&lt;&gt;0,$L347,0)</f>
        <v>0</v>
      </c>
      <c r="CO347" s="61">
        <f>IF(COUNTIF(Setup_Hierarchy!$J$85:$IV$85,"="&amp;$K347)&lt;&gt;0,$L347,0)</f>
        <v>0</v>
      </c>
      <c r="CP347" s="61">
        <f>IF(COUNTIF(Setup_Hierarchy!$J$86:$IV$86,"="&amp;$K347)&lt;&gt;0,$L347,0)</f>
        <v>0</v>
      </c>
      <c r="CQ347" s="61">
        <f>IF(COUNTIF(Setup_Hierarchy!$J$87:$IV$87,"="&amp;$K347)&lt;&gt;0,$L347,0)</f>
        <v>0</v>
      </c>
      <c r="CR347" s="61">
        <f>IF(COUNTIF(Setup_Hierarchy!$J$88:$IV$88,"="&amp;$K347)&lt;&gt;0,$L347,0)</f>
        <v>0</v>
      </c>
      <c r="CS347" s="61">
        <f>IF(COUNTIF(Setup_Hierarchy!$J$89:$IV$89,"="&amp;$K347)&lt;&gt;0,$L347,0)</f>
        <v>0</v>
      </c>
      <c r="CT347" s="61">
        <f>IF(COUNTIF(Setup_Hierarchy!$J$90:$IV$90,"="&amp;$K347)&lt;&gt;0,$L347,0)</f>
        <v>0</v>
      </c>
      <c r="CU347" s="61">
        <f>IF(COUNTIF(Setup_Hierarchy!$J$91:$IV$91,"="&amp;$K347)&lt;&gt;0,$L347,0)</f>
        <v>0</v>
      </c>
      <c r="CV347" s="61">
        <f>IF(COUNTIF(Setup_Hierarchy!$J$92:$IV$92,"="&amp;$K347)&lt;&gt;0,$L347,0)</f>
        <v>0</v>
      </c>
      <c r="CW347" s="61">
        <f>IF(COUNTIF(Setup_Hierarchy!$J$93:$IV$93,"="&amp;$K347)&lt;&gt;0,$L347,0)</f>
        <v>0</v>
      </c>
      <c r="CX347" s="61">
        <f>IF(COUNTIF(Setup_Hierarchy!$J$94:$IV$94,"="&amp;$K347)&lt;&gt;0,$L347,0)</f>
        <v>0</v>
      </c>
      <c r="CY347" s="61">
        <f>IF(COUNTIF(Setup_Hierarchy!$J$95:$IV$95,"="&amp;$K347)&lt;&gt;0,$L347,0)</f>
        <v>0</v>
      </c>
      <c r="CZ347" s="61">
        <f>IF(COUNTIF(Setup_Hierarchy!$J$96:$IV$96,"="&amp;$K347)&lt;&gt;0,$L347,0)</f>
        <v>0</v>
      </c>
      <c r="DA347" s="61">
        <f>IF(COUNTIF(Setup_Hierarchy!$J$97:$IV$97,"="&amp;$K347)&lt;&gt;0,$L347,0)</f>
        <v>0</v>
      </c>
      <c r="DB347" s="61">
        <f>IF(COUNTIF(Setup_Hierarchy!$J$98:$IV$98,"="&amp;$K347)&lt;&gt;0,$L347,0)</f>
        <v>0</v>
      </c>
      <c r="DC347" s="61">
        <f>IF(COUNTIF(Setup_Hierarchy!$J$99:$IV$99,"="&amp;$K347)&lt;&gt;0,$L347,0)</f>
        <v>0</v>
      </c>
      <c r="DD347" s="61">
        <f>IF(COUNTIF(Setup_Hierarchy!$J$100:$IV$100,"="&amp;$K347)&lt;&gt;0,$L347,0)</f>
        <v>0</v>
      </c>
      <c r="DE347" s="61">
        <f>IF(COUNTIF(Setup_Hierarchy!$J$101:$IV$101,"="&amp;$K347)&lt;&gt;0,$L347,0)</f>
        <v>0</v>
      </c>
      <c r="DF347" s="61">
        <f>IF(COUNTIF(Setup_Hierarchy!$J$102:$IV$102,"="&amp;$K347)&lt;&gt;0,$L347,0)</f>
        <v>0</v>
      </c>
      <c r="DG347" s="61">
        <f>IF(COUNTIF(Setup_Hierarchy!$J$103:$IV$103,"="&amp;$K347)&lt;&gt;0,$L347,0)</f>
        <v>0</v>
      </c>
      <c r="DH347" s="61">
        <f>IF(COUNTIF(Setup_Hierarchy!$J$104:$IV$104,"="&amp;$K347)&lt;&gt;0,$L347,0)</f>
        <v>0</v>
      </c>
      <c r="DI347" s="61">
        <f>IF(COUNTIF(Setup_Hierarchy!$J$105:$IV$105,"="&amp;$K347)&lt;&gt;0,$L347,0)</f>
        <v>0</v>
      </c>
      <c r="DJ347" s="61">
        <f>IF(COUNTIF(Setup_Hierarchy!$J$106:$IV$106,"="&amp;$K347)&lt;&gt;0,$L347,0)</f>
        <v>0</v>
      </c>
      <c r="DK347" s="61">
        <f>IF(COUNTIF(Setup_Hierarchy!$J$107:$IV$107,"="&amp;$K347)&lt;&gt;0,$L347,0)</f>
        <v>0</v>
      </c>
      <c r="DL347" s="61">
        <f>IF(COUNTIF(Setup_Hierarchy!$J$108:$IV$108,"="&amp;$K347)&lt;&gt;0,$L347,0)</f>
        <v>0</v>
      </c>
      <c r="DM347" s="61">
        <f>IF(COUNTIF(Setup_Hierarchy!$J$109:$IV$109,"="&amp;$K347)&lt;&gt;0,$L347,0)</f>
        <v>0</v>
      </c>
      <c r="DN347" s="61">
        <f>IF(COUNTIF(Setup_Hierarchy!$J$110:$IV$110,"="&amp;$K347)&lt;&gt;0,$L347,0)</f>
        <v>0</v>
      </c>
      <c r="DO347" s="61">
        <f>IF(COUNTIF(Setup_Hierarchy!$J$111:$IV$111,"="&amp;$K347)&lt;&gt;0,$L347,0)</f>
        <v>0</v>
      </c>
      <c r="DP347" s="61">
        <f>IF(COUNTIF(Setup_Hierarchy!$J$112:$IV$112,"="&amp;$K347)&lt;&gt;0,$L347,0)</f>
        <v>0</v>
      </c>
      <c r="DQ347" s="61">
        <f>IF(COUNTIF(Setup_Hierarchy!$J$113:$IV$113,"="&amp;$K347)&lt;&gt;0,$L347,0)</f>
        <v>0</v>
      </c>
      <c r="DR347" s="61">
        <f>IF(COUNTIF(Setup_Hierarchy!$J$114:$IV$114,"="&amp;$K347)&lt;&gt;0,$L347,0)</f>
        <v>0</v>
      </c>
      <c r="DS347" s="61">
        <f>IF(COUNTIF(Setup_Hierarchy!$J$115:$IV$115,"="&amp;$K347)&lt;&gt;0,$L347,0)</f>
        <v>0</v>
      </c>
      <c r="DT347" s="61">
        <f>IF(COUNTIF(Setup_Hierarchy!$J$116:$IV$116,"="&amp;$K347)&lt;&gt;0,$L347,0)</f>
        <v>0</v>
      </c>
    </row>
    <row r="348" spans="2:124" x14ac:dyDescent="0.2">
      <c r="B348" t="s">
        <v>43</v>
      </c>
      <c r="C348">
        <v>438</v>
      </c>
      <c r="D348" t="s">
        <v>16</v>
      </c>
      <c r="E348" t="s">
        <v>369</v>
      </c>
      <c r="F348" t="s">
        <v>526</v>
      </c>
      <c r="G348" t="s">
        <v>523</v>
      </c>
      <c r="H348" t="s">
        <v>33</v>
      </c>
      <c r="I348">
        <v>0.148288</v>
      </c>
      <c r="J348">
        <v>0.36593999999999999</v>
      </c>
      <c r="K348">
        <v>677</v>
      </c>
      <c r="L348">
        <v>578.6</v>
      </c>
      <c r="M348" s="61">
        <f>IF(COUNTIF(Setup_Hierarchy!$J$5:$IV$5,"="&amp;$K348)&lt;&gt;0,$L348,0)</f>
        <v>578.6</v>
      </c>
      <c r="N348" s="61">
        <f>IF(COUNTIF(Setup_Hierarchy!$J$6:$IV$6,"="&amp;$K348)&lt;&gt;0,$L348,0)</f>
        <v>578.6</v>
      </c>
      <c r="O348" s="61">
        <f>IF(COUNTIF(Setup_Hierarchy!$J$7:$IV$7,"="&amp;$K348)&lt;&gt;0,$L348,0)</f>
        <v>578.6</v>
      </c>
      <c r="P348" s="61">
        <f>IF(COUNTIF(Setup_Hierarchy!$J$8:$IV$8,"="&amp;$K348)&lt;&gt;0,$L348,0)</f>
        <v>578.6</v>
      </c>
      <c r="Q348" s="61">
        <f>IF(COUNTIF(Setup_Hierarchy!$J$9:$IV$9,"="&amp;$K348)&lt;&gt;0,$L348,0)</f>
        <v>578.6</v>
      </c>
      <c r="R348" s="61">
        <f>IF(COUNTIF(Setup_Hierarchy!$J$10:$IV$10,"="&amp;$K348)&lt;&gt;0,$L348,0)</f>
        <v>0</v>
      </c>
      <c r="S348" s="61">
        <f>IF(COUNTIF(Setup_Hierarchy!$J$11:$IV$11,"="&amp;$K348)&lt;&gt;0,$L348,0)</f>
        <v>0</v>
      </c>
      <c r="T348" s="61">
        <f>IF(COUNTIF(Setup_Hierarchy!$J$12:$IV$12,"="&amp;$K348)&lt;&gt;0,$L348,0)</f>
        <v>0</v>
      </c>
      <c r="U348" s="61">
        <f>IF(COUNTIF(Setup_Hierarchy!$J$13:$IV$13,"="&amp;$K348)&lt;&gt;0,$L348,0)</f>
        <v>0</v>
      </c>
      <c r="V348" s="61">
        <f>IF(COUNTIF(Setup_Hierarchy!$J$14:$IV$14,"="&amp;$K348)&lt;&gt;0,$L348,0)</f>
        <v>0</v>
      </c>
      <c r="W348" s="61">
        <f>IF(COUNTIF(Setup_Hierarchy!$J$15:$IV$15,"="&amp;$K348)&lt;&gt;0,$L348,0)</f>
        <v>0</v>
      </c>
      <c r="X348" s="61">
        <f>IF(COUNTIF(Setup_Hierarchy!$J$16:$IV$16,"="&amp;$K348)&lt;&gt;0,$L348,0)</f>
        <v>0</v>
      </c>
      <c r="Y348" s="61">
        <f>IF(COUNTIF(Setup_Hierarchy!$J$17:$IV$17,"="&amp;$K348)&lt;&gt;0,$L348,0)</f>
        <v>0</v>
      </c>
      <c r="Z348" s="61">
        <f>IF(COUNTIF(Setup_Hierarchy!$J$18:$IV$18,"="&amp;$K348)&lt;&gt;0,$L348,0)</f>
        <v>0</v>
      </c>
      <c r="AA348" s="61">
        <f>IF(COUNTIF(Setup_Hierarchy!$J$19:$IV$19,"="&amp;$K348)&lt;&gt;0,$L348,0)</f>
        <v>0</v>
      </c>
      <c r="AB348" s="61">
        <f>IF(COUNTIF(Setup_Hierarchy!$J$20:$IV$20,"="&amp;$K348)&lt;&gt;0,$L348,0)</f>
        <v>0</v>
      </c>
      <c r="AC348" s="61">
        <f>IF(COUNTIF(Setup_Hierarchy!$J$21:$IV$21,"="&amp;$K348)&lt;&gt;0,$L348,0)</f>
        <v>578.6</v>
      </c>
      <c r="AD348" s="61">
        <f>IF(COUNTIF(Setup_Hierarchy!$J$22:$IV$22,"="&amp;$K348)&lt;&gt;0,$L348,0)</f>
        <v>578.6</v>
      </c>
      <c r="AE348" s="61">
        <f>IF(COUNTIF(Setup_Hierarchy!$J$23:$IV$23,"="&amp;$K348)&lt;&gt;0,$L348,0)</f>
        <v>0</v>
      </c>
      <c r="AF348" s="61">
        <f>IF(COUNTIF(Setup_Hierarchy!$J$24:$IV$24,"="&amp;$K348)&lt;&gt;0,$L348,0)</f>
        <v>0</v>
      </c>
      <c r="AG348" s="61">
        <f>IF(COUNTIF(Setup_Hierarchy!$J$25:$IV$25,"="&amp;$K348)&lt;&gt;0,$L348,0)</f>
        <v>0</v>
      </c>
      <c r="AH348" s="61">
        <f>IF(COUNTIF(Setup_Hierarchy!$J$26:$IV$26,"="&amp;$K348)&lt;&gt;0,$L348,0)</f>
        <v>0</v>
      </c>
      <c r="AI348" s="61">
        <f>IF(COUNTIF(Setup_Hierarchy!$J$27:$IV$27,"="&amp;$K348)&lt;&gt;0,$L348,0)</f>
        <v>0</v>
      </c>
      <c r="AJ348" s="61">
        <f>IF(COUNTIF(Setup_Hierarchy!$J$28:$IV$28,"="&amp;$K348)&lt;&gt;0,$L348,0)</f>
        <v>0</v>
      </c>
      <c r="AK348" s="61">
        <f>IF(COUNTIF(Setup_Hierarchy!$J$29:$IV$29,"="&amp;$K348)&lt;&gt;0,$L348,0)</f>
        <v>0</v>
      </c>
      <c r="AL348" s="61">
        <f>IF(COUNTIF(Setup_Hierarchy!$J$30:$IV$30,"="&amp;$K348)&lt;&gt;0,$L348,0)</f>
        <v>0</v>
      </c>
      <c r="AM348" s="61">
        <f>IF(COUNTIF(Setup_Hierarchy!$J$31:$IV$31,"="&amp;$K348)&lt;&gt;0,$L348,0)</f>
        <v>0</v>
      </c>
      <c r="AN348" s="61">
        <f>IF(COUNTIF(Setup_Hierarchy!$J$32:$IV$32,"="&amp;$K348)&lt;&gt;0,$L348,0)</f>
        <v>0</v>
      </c>
      <c r="AO348" s="61">
        <f>IF(COUNTIF(Setup_Hierarchy!$J$33:$IV$33,"="&amp;$K348)&lt;&gt;0,$L348,0)</f>
        <v>0</v>
      </c>
      <c r="AP348" s="61">
        <f>IF(COUNTIF(Setup_Hierarchy!$J$34:$IV$34,"="&amp;$K348)&lt;&gt;0,$L348,0)</f>
        <v>0</v>
      </c>
      <c r="AQ348" s="61">
        <f>IF(COUNTIF(Setup_Hierarchy!$J$35:$IV$35,"="&amp;$K348)&lt;&gt;0,$L348,0)</f>
        <v>0</v>
      </c>
      <c r="AR348" s="61">
        <f>IF(COUNTIF(Setup_Hierarchy!$J$36:$IV$36,"="&amp;$K348)&lt;&gt;0,$L348,0)</f>
        <v>0</v>
      </c>
      <c r="AS348" s="61">
        <f>IF(COUNTIF(Setup_Hierarchy!$J$37:$IV$37,"="&amp;$K348)&lt;&gt;0,$L348,0)</f>
        <v>0</v>
      </c>
      <c r="AT348" s="61">
        <f>IF(COUNTIF(Setup_Hierarchy!$J$38:$IV$38,"="&amp;$K348)&lt;&gt;0,$L348,0)</f>
        <v>0</v>
      </c>
      <c r="AU348" s="61">
        <f>IF(COUNTIF(Setup_Hierarchy!$J$39:$IV$39,"="&amp;$K348)&lt;&gt;0,$L348,0)</f>
        <v>0</v>
      </c>
      <c r="AV348" s="61">
        <f>IF(COUNTIF(Setup_Hierarchy!$J$40:$IV$40,"="&amp;$K348)&lt;&gt;0,$L348,0)</f>
        <v>0</v>
      </c>
      <c r="AW348" s="61">
        <f>IF(COUNTIF(Setup_Hierarchy!$J$41:$IV$41,"="&amp;$K348)&lt;&gt;0,$L348,0)</f>
        <v>0</v>
      </c>
      <c r="AX348" s="61">
        <f>IF(COUNTIF(Setup_Hierarchy!$J$42:$IV$42,"="&amp;$K348)&lt;&gt;0,$L348,0)</f>
        <v>0</v>
      </c>
      <c r="AY348" s="61">
        <f>IF(COUNTIF(Setup_Hierarchy!$J$43:$IV$43,"="&amp;$K348)&lt;&gt;0,$L348,0)</f>
        <v>0</v>
      </c>
      <c r="AZ348" s="61">
        <f>IF(COUNTIF(Setup_Hierarchy!$J$44:$IV$44,"="&amp;$K348)&lt;&gt;0,$L348,0)</f>
        <v>0</v>
      </c>
      <c r="BA348" s="61">
        <f>IF(COUNTIF(Setup_Hierarchy!$J$45:$IV$45,"="&amp;$K348)&lt;&gt;0,$L348,0)</f>
        <v>0</v>
      </c>
      <c r="BB348" s="61">
        <f>IF(COUNTIF(Setup_Hierarchy!$J$46:$IV$46,"="&amp;$K348)&lt;&gt;0,$L348,0)</f>
        <v>0</v>
      </c>
      <c r="BC348" s="61">
        <f>IF(COUNTIF(Setup_Hierarchy!$J$47:$IV$47,"="&amp;$K348)&lt;&gt;0,$L348,0)</f>
        <v>0</v>
      </c>
      <c r="BD348" s="61">
        <f>IF(COUNTIF(Setup_Hierarchy!$J$48:$IV$48,"="&amp;$K348)&lt;&gt;0,$L348,0)</f>
        <v>0</v>
      </c>
      <c r="BE348" s="61">
        <f>IF(COUNTIF(Setup_Hierarchy!$J$49:$IV$49,"="&amp;$K348)&lt;&gt;0,$L348,0)</f>
        <v>0</v>
      </c>
      <c r="BF348" s="61">
        <f>IF(COUNTIF(Setup_Hierarchy!$J$50:$IV$50,"="&amp;$K348)&lt;&gt;0,$L348,0)</f>
        <v>0</v>
      </c>
      <c r="BG348" s="61">
        <f>IF(COUNTIF(Setup_Hierarchy!$J$51:$IV$51,"="&amp;$K348)&lt;&gt;0,$L348,0)</f>
        <v>0</v>
      </c>
      <c r="BH348" s="61">
        <f>IF(COUNTIF(Setup_Hierarchy!$J$52:$IV$52,"="&amp;$K348)&lt;&gt;0,$L348,0)</f>
        <v>0</v>
      </c>
      <c r="BI348" s="61">
        <f>IF(COUNTIF(Setup_Hierarchy!$J$53:$IV$53,"="&amp;$K348)&lt;&gt;0,$L348,0)</f>
        <v>0</v>
      </c>
      <c r="BJ348" s="61">
        <f>IF(COUNTIF(Setup_Hierarchy!$J$54:$IV$54,"="&amp;$K348)&lt;&gt;0,$L348,0)</f>
        <v>0</v>
      </c>
      <c r="BK348" s="61">
        <f>IF(COUNTIF(Setup_Hierarchy!$J$55:$IV$55,"="&amp;$K348)&lt;&gt;0,$L348,0)</f>
        <v>0</v>
      </c>
      <c r="BL348" s="61">
        <f>IF(COUNTIF(Setup_Hierarchy!$J$56:$IV$56,"="&amp;$K348)&lt;&gt;0,$L348,0)</f>
        <v>0</v>
      </c>
      <c r="BM348" s="61">
        <f>IF(COUNTIF(Setup_Hierarchy!$J$57:$IV$57,"="&amp;$K348)&lt;&gt;0,$L348,0)</f>
        <v>0</v>
      </c>
      <c r="BN348" s="61">
        <f>IF(COUNTIF(Setup_Hierarchy!$J$58:$IV$58,"="&amp;$K348)&lt;&gt;0,$L348,0)</f>
        <v>0</v>
      </c>
      <c r="BO348" s="61">
        <f>IF(COUNTIF(Setup_Hierarchy!$J$59:$IV$59,"="&amp;$K348)&lt;&gt;0,$L348,0)</f>
        <v>0</v>
      </c>
      <c r="BP348" s="61">
        <f>IF(COUNTIF(Setup_Hierarchy!$J$60:$IV$60,"="&amp;$K348)&lt;&gt;0,$L348,0)</f>
        <v>0</v>
      </c>
      <c r="BQ348" s="61">
        <f>IF(COUNTIF(Setup_Hierarchy!$J$61:$IV$61,"="&amp;$K348)&lt;&gt;0,$L348,0)</f>
        <v>0</v>
      </c>
      <c r="BR348" s="61">
        <f>IF(COUNTIF(Setup_Hierarchy!$J$62:$IV$62,"="&amp;$K348)&lt;&gt;0,$L348,0)</f>
        <v>0</v>
      </c>
      <c r="BS348" s="61">
        <f>IF(COUNTIF(Setup_Hierarchy!$J$63:$IV$63,"="&amp;$K348)&lt;&gt;0,$L348,0)</f>
        <v>0</v>
      </c>
      <c r="BT348" s="61">
        <f>IF(COUNTIF(Setup_Hierarchy!$J$64:$IV$64,"="&amp;$K348)&lt;&gt;0,$L348,0)</f>
        <v>0</v>
      </c>
      <c r="BU348" s="61">
        <f>IF(COUNTIF(Setup_Hierarchy!$J$65:$IV$65,"="&amp;$K348)&lt;&gt;0,$L348,0)</f>
        <v>0</v>
      </c>
      <c r="BV348" s="61">
        <f>IF(COUNTIF(Setup_Hierarchy!$J$66:$IV$66,"="&amp;$K348)&lt;&gt;0,$L348,0)</f>
        <v>0</v>
      </c>
      <c r="BW348" s="61">
        <f>IF(COUNTIF(Setup_Hierarchy!$J$67:$IV$67,"="&amp;$K348)&lt;&gt;0,$L348,0)</f>
        <v>0</v>
      </c>
      <c r="BX348" s="61">
        <f>IF(COUNTIF(Setup_Hierarchy!$J$68:$IV$68,"="&amp;$K348)&lt;&gt;0,$L348,0)</f>
        <v>0</v>
      </c>
      <c r="BY348" s="61">
        <f>IF(COUNTIF(Setup_Hierarchy!$J$69:$IV$69,"="&amp;$K348)&lt;&gt;0,$L348,0)</f>
        <v>0</v>
      </c>
      <c r="BZ348" s="61">
        <f>IF(COUNTIF(Setup_Hierarchy!$J$70:$IV$70,"="&amp;$K348)&lt;&gt;0,$L348,0)</f>
        <v>0</v>
      </c>
      <c r="CA348" s="61">
        <f>IF(COUNTIF(Setup_Hierarchy!$J$71:$IV$71,"="&amp;$K348)&lt;&gt;0,$L348,0)</f>
        <v>0</v>
      </c>
      <c r="CB348" s="61">
        <f>IF(COUNTIF(Setup_Hierarchy!$J$72:$IV$72,"="&amp;$K348)&lt;&gt;0,$L348,0)</f>
        <v>0</v>
      </c>
      <c r="CC348" s="61">
        <f>IF(COUNTIF(Setup_Hierarchy!$J$73:$IV$73,"="&amp;$K348)&lt;&gt;0,$L348,0)</f>
        <v>0</v>
      </c>
      <c r="CD348" s="61">
        <f>IF(COUNTIF(Setup_Hierarchy!$J$74:$IV$74,"="&amp;$K348)&lt;&gt;0,$L348,0)</f>
        <v>0</v>
      </c>
      <c r="CE348" s="61">
        <f>IF(COUNTIF(Setup_Hierarchy!$J$75:$IV$75,"="&amp;$K348)&lt;&gt;0,$L348,0)</f>
        <v>0</v>
      </c>
      <c r="CF348" s="61">
        <f>IF(COUNTIF(Setup_Hierarchy!$J$76:$IV$76,"="&amp;$K348)&lt;&gt;0,$L348,0)</f>
        <v>0</v>
      </c>
      <c r="CG348" s="61">
        <f>IF(COUNTIF(Setup_Hierarchy!$J$77:$IV$77,"="&amp;$K348)&lt;&gt;0,$L348,0)</f>
        <v>0</v>
      </c>
      <c r="CH348" s="61">
        <f>IF(COUNTIF(Setup_Hierarchy!$J$78:$IV$78,"="&amp;$K348)&lt;&gt;0,$L348,0)</f>
        <v>0</v>
      </c>
      <c r="CI348" s="61">
        <f>IF(COUNTIF(Setup_Hierarchy!$J$79:$IV$79,"="&amp;$K348)&lt;&gt;0,$L348,0)</f>
        <v>0</v>
      </c>
      <c r="CJ348" s="61">
        <f>IF(COUNTIF(Setup_Hierarchy!$J$80:$IV$80,"="&amp;$K348)&lt;&gt;0,$L348,0)</f>
        <v>0</v>
      </c>
      <c r="CK348" s="61">
        <f>IF(COUNTIF(Setup_Hierarchy!$J$81:$IV$81,"="&amp;$K348)&lt;&gt;0,$L348,0)</f>
        <v>0</v>
      </c>
      <c r="CL348" s="61">
        <f>IF(COUNTIF(Setup_Hierarchy!$J$82:$IV$82,"="&amp;$K348)&lt;&gt;0,$L348,0)</f>
        <v>0</v>
      </c>
      <c r="CM348" s="61">
        <f>IF(COUNTIF(Setup_Hierarchy!$J$83:$IV$83,"="&amp;$K348)&lt;&gt;0,$L348,0)</f>
        <v>0</v>
      </c>
      <c r="CN348" s="61">
        <f>IF(COUNTIF(Setup_Hierarchy!$J$84:$IV$84,"="&amp;$K348)&lt;&gt;0,$L348,0)</f>
        <v>0</v>
      </c>
      <c r="CO348" s="61">
        <f>IF(COUNTIF(Setup_Hierarchy!$J$85:$IV$85,"="&amp;$K348)&lt;&gt;0,$L348,0)</f>
        <v>0</v>
      </c>
      <c r="CP348" s="61">
        <f>IF(COUNTIF(Setup_Hierarchy!$J$86:$IV$86,"="&amp;$K348)&lt;&gt;0,$L348,0)</f>
        <v>0</v>
      </c>
      <c r="CQ348" s="61">
        <f>IF(COUNTIF(Setup_Hierarchy!$J$87:$IV$87,"="&amp;$K348)&lt;&gt;0,$L348,0)</f>
        <v>0</v>
      </c>
      <c r="CR348" s="61">
        <f>IF(COUNTIF(Setup_Hierarchy!$J$88:$IV$88,"="&amp;$K348)&lt;&gt;0,$L348,0)</f>
        <v>0</v>
      </c>
      <c r="CS348" s="61">
        <f>IF(COUNTIF(Setup_Hierarchy!$J$89:$IV$89,"="&amp;$K348)&lt;&gt;0,$L348,0)</f>
        <v>0</v>
      </c>
      <c r="CT348" s="61">
        <f>IF(COUNTIF(Setup_Hierarchy!$J$90:$IV$90,"="&amp;$K348)&lt;&gt;0,$L348,0)</f>
        <v>0</v>
      </c>
      <c r="CU348" s="61">
        <f>IF(COUNTIF(Setup_Hierarchy!$J$91:$IV$91,"="&amp;$K348)&lt;&gt;0,$L348,0)</f>
        <v>0</v>
      </c>
      <c r="CV348" s="61">
        <f>IF(COUNTIF(Setup_Hierarchy!$J$92:$IV$92,"="&amp;$K348)&lt;&gt;0,$L348,0)</f>
        <v>0</v>
      </c>
      <c r="CW348" s="61">
        <f>IF(COUNTIF(Setup_Hierarchy!$J$93:$IV$93,"="&amp;$K348)&lt;&gt;0,$L348,0)</f>
        <v>0</v>
      </c>
      <c r="CX348" s="61">
        <f>IF(COUNTIF(Setup_Hierarchy!$J$94:$IV$94,"="&amp;$K348)&lt;&gt;0,$L348,0)</f>
        <v>0</v>
      </c>
      <c r="CY348" s="61">
        <f>IF(COUNTIF(Setup_Hierarchy!$J$95:$IV$95,"="&amp;$K348)&lt;&gt;0,$L348,0)</f>
        <v>0</v>
      </c>
      <c r="CZ348" s="61">
        <f>IF(COUNTIF(Setup_Hierarchy!$J$96:$IV$96,"="&amp;$K348)&lt;&gt;0,$L348,0)</f>
        <v>0</v>
      </c>
      <c r="DA348" s="61">
        <f>IF(COUNTIF(Setup_Hierarchy!$J$97:$IV$97,"="&amp;$K348)&lt;&gt;0,$L348,0)</f>
        <v>0</v>
      </c>
      <c r="DB348" s="61">
        <f>IF(COUNTIF(Setup_Hierarchy!$J$98:$IV$98,"="&amp;$K348)&lt;&gt;0,$L348,0)</f>
        <v>0</v>
      </c>
      <c r="DC348" s="61">
        <f>IF(COUNTIF(Setup_Hierarchy!$J$99:$IV$99,"="&amp;$K348)&lt;&gt;0,$L348,0)</f>
        <v>0</v>
      </c>
      <c r="DD348" s="61">
        <f>IF(COUNTIF(Setup_Hierarchy!$J$100:$IV$100,"="&amp;$K348)&lt;&gt;0,$L348,0)</f>
        <v>0</v>
      </c>
      <c r="DE348" s="61">
        <f>IF(COUNTIF(Setup_Hierarchy!$J$101:$IV$101,"="&amp;$K348)&lt;&gt;0,$L348,0)</f>
        <v>0</v>
      </c>
      <c r="DF348" s="61">
        <f>IF(COUNTIF(Setup_Hierarchy!$J$102:$IV$102,"="&amp;$K348)&lt;&gt;0,$L348,0)</f>
        <v>0</v>
      </c>
      <c r="DG348" s="61">
        <f>IF(COUNTIF(Setup_Hierarchy!$J$103:$IV$103,"="&amp;$K348)&lt;&gt;0,$L348,0)</f>
        <v>0</v>
      </c>
      <c r="DH348" s="61">
        <f>IF(COUNTIF(Setup_Hierarchy!$J$104:$IV$104,"="&amp;$K348)&lt;&gt;0,$L348,0)</f>
        <v>0</v>
      </c>
      <c r="DI348" s="61">
        <f>IF(COUNTIF(Setup_Hierarchy!$J$105:$IV$105,"="&amp;$K348)&lt;&gt;0,$L348,0)</f>
        <v>0</v>
      </c>
      <c r="DJ348" s="61">
        <f>IF(COUNTIF(Setup_Hierarchy!$J$106:$IV$106,"="&amp;$K348)&lt;&gt;0,$L348,0)</f>
        <v>0</v>
      </c>
      <c r="DK348" s="61">
        <f>IF(COUNTIF(Setup_Hierarchy!$J$107:$IV$107,"="&amp;$K348)&lt;&gt;0,$L348,0)</f>
        <v>0</v>
      </c>
      <c r="DL348" s="61">
        <f>IF(COUNTIF(Setup_Hierarchy!$J$108:$IV$108,"="&amp;$K348)&lt;&gt;0,$L348,0)</f>
        <v>0</v>
      </c>
      <c r="DM348" s="61">
        <f>IF(COUNTIF(Setup_Hierarchy!$J$109:$IV$109,"="&amp;$K348)&lt;&gt;0,$L348,0)</f>
        <v>0</v>
      </c>
      <c r="DN348" s="61">
        <f>IF(COUNTIF(Setup_Hierarchy!$J$110:$IV$110,"="&amp;$K348)&lt;&gt;0,$L348,0)</f>
        <v>0</v>
      </c>
      <c r="DO348" s="61">
        <f>IF(COUNTIF(Setup_Hierarchy!$J$111:$IV$111,"="&amp;$K348)&lt;&gt;0,$L348,0)</f>
        <v>0</v>
      </c>
      <c r="DP348" s="61">
        <f>IF(COUNTIF(Setup_Hierarchy!$J$112:$IV$112,"="&amp;$K348)&lt;&gt;0,$L348,0)</f>
        <v>0</v>
      </c>
      <c r="DQ348" s="61">
        <f>IF(COUNTIF(Setup_Hierarchy!$J$113:$IV$113,"="&amp;$K348)&lt;&gt;0,$L348,0)</f>
        <v>0</v>
      </c>
      <c r="DR348" s="61">
        <f>IF(COUNTIF(Setup_Hierarchy!$J$114:$IV$114,"="&amp;$K348)&lt;&gt;0,$L348,0)</f>
        <v>0</v>
      </c>
      <c r="DS348" s="61">
        <f>IF(COUNTIF(Setup_Hierarchy!$J$115:$IV$115,"="&amp;$K348)&lt;&gt;0,$L348,0)</f>
        <v>0</v>
      </c>
      <c r="DT348" s="61">
        <f>IF(COUNTIF(Setup_Hierarchy!$J$116:$IV$116,"="&amp;$K348)&lt;&gt;0,$L348,0)</f>
        <v>0</v>
      </c>
    </row>
    <row r="349" spans="2:124" x14ac:dyDescent="0.2">
      <c r="B349" t="s">
        <v>43</v>
      </c>
      <c r="C349">
        <v>438</v>
      </c>
      <c r="D349" t="s">
        <v>16</v>
      </c>
      <c r="E349" t="s">
        <v>369</v>
      </c>
      <c r="F349" t="s">
        <v>526</v>
      </c>
      <c r="G349" t="s">
        <v>523</v>
      </c>
      <c r="H349" t="s">
        <v>33</v>
      </c>
      <c r="I349">
        <v>0.148288</v>
      </c>
      <c r="J349">
        <v>0.36593999999999999</v>
      </c>
      <c r="K349">
        <v>679</v>
      </c>
      <c r="L349">
        <v>177.3</v>
      </c>
      <c r="M349" s="61">
        <f>IF(COUNTIF(Setup_Hierarchy!$J$5:$IV$5,"="&amp;$K349)&lt;&gt;0,$L349,0)</f>
        <v>177.3</v>
      </c>
      <c r="N349" s="61">
        <f>IF(COUNTIF(Setup_Hierarchy!$J$6:$IV$6,"="&amp;$K349)&lt;&gt;0,$L349,0)</f>
        <v>177.3</v>
      </c>
      <c r="O349" s="61">
        <f>IF(COUNTIF(Setup_Hierarchy!$J$7:$IV$7,"="&amp;$K349)&lt;&gt;0,$L349,0)</f>
        <v>177.3</v>
      </c>
      <c r="P349" s="61">
        <f>IF(COUNTIF(Setup_Hierarchy!$J$8:$IV$8,"="&amp;$K349)&lt;&gt;0,$L349,0)</f>
        <v>177.3</v>
      </c>
      <c r="Q349" s="61">
        <f>IF(COUNTIF(Setup_Hierarchy!$J$9:$IV$9,"="&amp;$K349)&lt;&gt;0,$L349,0)</f>
        <v>177.3</v>
      </c>
      <c r="R349" s="61">
        <f>IF(COUNTIF(Setup_Hierarchy!$J$10:$IV$10,"="&amp;$K349)&lt;&gt;0,$L349,0)</f>
        <v>0</v>
      </c>
      <c r="S349" s="61">
        <f>IF(COUNTIF(Setup_Hierarchy!$J$11:$IV$11,"="&amp;$K349)&lt;&gt;0,$L349,0)</f>
        <v>0</v>
      </c>
      <c r="T349" s="61">
        <f>IF(COUNTIF(Setup_Hierarchy!$J$12:$IV$12,"="&amp;$K349)&lt;&gt;0,$L349,0)</f>
        <v>0</v>
      </c>
      <c r="U349" s="61">
        <f>IF(COUNTIF(Setup_Hierarchy!$J$13:$IV$13,"="&amp;$K349)&lt;&gt;0,$L349,0)</f>
        <v>0</v>
      </c>
      <c r="V349" s="61">
        <f>IF(COUNTIF(Setup_Hierarchy!$J$14:$IV$14,"="&amp;$K349)&lt;&gt;0,$L349,0)</f>
        <v>177.3</v>
      </c>
      <c r="W349" s="61">
        <f>IF(COUNTIF(Setup_Hierarchy!$J$15:$IV$15,"="&amp;$K349)&lt;&gt;0,$L349,0)</f>
        <v>177.3</v>
      </c>
      <c r="X349" s="61">
        <f>IF(COUNTIF(Setup_Hierarchy!$J$16:$IV$16,"="&amp;$K349)&lt;&gt;0,$L349,0)</f>
        <v>0</v>
      </c>
      <c r="Y349" s="61">
        <f>IF(COUNTIF(Setup_Hierarchy!$J$17:$IV$17,"="&amp;$K349)&lt;&gt;0,$L349,0)</f>
        <v>0</v>
      </c>
      <c r="Z349" s="61">
        <f>IF(COUNTIF(Setup_Hierarchy!$J$18:$IV$18,"="&amp;$K349)&lt;&gt;0,$L349,0)</f>
        <v>0</v>
      </c>
      <c r="AA349" s="61">
        <f>IF(COUNTIF(Setup_Hierarchy!$J$19:$IV$19,"="&amp;$K349)&lt;&gt;0,$L349,0)</f>
        <v>0</v>
      </c>
      <c r="AB349" s="61">
        <f>IF(COUNTIF(Setup_Hierarchy!$J$20:$IV$20,"="&amp;$K349)&lt;&gt;0,$L349,0)</f>
        <v>0</v>
      </c>
      <c r="AC349" s="61">
        <f>IF(COUNTIF(Setup_Hierarchy!$J$21:$IV$21,"="&amp;$K349)&lt;&gt;0,$L349,0)</f>
        <v>0</v>
      </c>
      <c r="AD349" s="61">
        <f>IF(COUNTIF(Setup_Hierarchy!$J$22:$IV$22,"="&amp;$K349)&lt;&gt;0,$L349,0)</f>
        <v>0</v>
      </c>
      <c r="AE349" s="61">
        <f>IF(COUNTIF(Setup_Hierarchy!$J$23:$IV$23,"="&amp;$K349)&lt;&gt;0,$L349,0)</f>
        <v>0</v>
      </c>
      <c r="AF349" s="61">
        <f>IF(COUNTIF(Setup_Hierarchy!$J$24:$IV$24,"="&amp;$K349)&lt;&gt;0,$L349,0)</f>
        <v>0</v>
      </c>
      <c r="AG349" s="61">
        <f>IF(COUNTIF(Setup_Hierarchy!$J$25:$IV$25,"="&amp;$K349)&lt;&gt;0,$L349,0)</f>
        <v>0</v>
      </c>
      <c r="AH349" s="61">
        <f>IF(COUNTIF(Setup_Hierarchy!$J$26:$IV$26,"="&amp;$K349)&lt;&gt;0,$L349,0)</f>
        <v>0</v>
      </c>
      <c r="AI349" s="61">
        <f>IF(COUNTIF(Setup_Hierarchy!$J$27:$IV$27,"="&amp;$K349)&lt;&gt;0,$L349,0)</f>
        <v>0</v>
      </c>
      <c r="AJ349" s="61">
        <f>IF(COUNTIF(Setup_Hierarchy!$J$28:$IV$28,"="&amp;$K349)&lt;&gt;0,$L349,0)</f>
        <v>0</v>
      </c>
      <c r="AK349" s="61">
        <f>IF(COUNTIF(Setup_Hierarchy!$J$29:$IV$29,"="&amp;$K349)&lt;&gt;0,$L349,0)</f>
        <v>0</v>
      </c>
      <c r="AL349" s="61">
        <f>IF(COUNTIF(Setup_Hierarchy!$J$30:$IV$30,"="&amp;$K349)&lt;&gt;0,$L349,0)</f>
        <v>0</v>
      </c>
      <c r="AM349" s="61">
        <f>IF(COUNTIF(Setup_Hierarchy!$J$31:$IV$31,"="&amp;$K349)&lt;&gt;0,$L349,0)</f>
        <v>0</v>
      </c>
      <c r="AN349" s="61">
        <f>IF(COUNTIF(Setup_Hierarchy!$J$32:$IV$32,"="&amp;$K349)&lt;&gt;0,$L349,0)</f>
        <v>0</v>
      </c>
      <c r="AO349" s="61">
        <f>IF(COUNTIF(Setup_Hierarchy!$J$33:$IV$33,"="&amp;$K349)&lt;&gt;0,$L349,0)</f>
        <v>0</v>
      </c>
      <c r="AP349" s="61">
        <f>IF(COUNTIF(Setup_Hierarchy!$J$34:$IV$34,"="&amp;$K349)&lt;&gt;0,$L349,0)</f>
        <v>0</v>
      </c>
      <c r="AQ349" s="61">
        <f>IF(COUNTIF(Setup_Hierarchy!$J$35:$IV$35,"="&amp;$K349)&lt;&gt;0,$L349,0)</f>
        <v>0</v>
      </c>
      <c r="AR349" s="61">
        <f>IF(COUNTIF(Setup_Hierarchy!$J$36:$IV$36,"="&amp;$K349)&lt;&gt;0,$L349,0)</f>
        <v>0</v>
      </c>
      <c r="AS349" s="61">
        <f>IF(COUNTIF(Setup_Hierarchy!$J$37:$IV$37,"="&amp;$K349)&lt;&gt;0,$L349,0)</f>
        <v>0</v>
      </c>
      <c r="AT349" s="61">
        <f>IF(COUNTIF(Setup_Hierarchy!$J$38:$IV$38,"="&amp;$K349)&lt;&gt;0,$L349,0)</f>
        <v>0</v>
      </c>
      <c r="AU349" s="61">
        <f>IF(COUNTIF(Setup_Hierarchy!$J$39:$IV$39,"="&amp;$K349)&lt;&gt;0,$L349,0)</f>
        <v>0</v>
      </c>
      <c r="AV349" s="61">
        <f>IF(COUNTIF(Setup_Hierarchy!$J$40:$IV$40,"="&amp;$K349)&lt;&gt;0,$L349,0)</f>
        <v>0</v>
      </c>
      <c r="AW349" s="61">
        <f>IF(COUNTIF(Setup_Hierarchy!$J$41:$IV$41,"="&amp;$K349)&lt;&gt;0,$L349,0)</f>
        <v>0</v>
      </c>
      <c r="AX349" s="61">
        <f>IF(COUNTIF(Setup_Hierarchy!$J$42:$IV$42,"="&amp;$K349)&lt;&gt;0,$L349,0)</f>
        <v>0</v>
      </c>
      <c r="AY349" s="61">
        <f>IF(COUNTIF(Setup_Hierarchy!$J$43:$IV$43,"="&amp;$K349)&lt;&gt;0,$L349,0)</f>
        <v>0</v>
      </c>
      <c r="AZ349" s="61">
        <f>IF(COUNTIF(Setup_Hierarchy!$J$44:$IV$44,"="&amp;$K349)&lt;&gt;0,$L349,0)</f>
        <v>0</v>
      </c>
      <c r="BA349" s="61">
        <f>IF(COUNTIF(Setup_Hierarchy!$J$45:$IV$45,"="&amp;$K349)&lt;&gt;0,$L349,0)</f>
        <v>0</v>
      </c>
      <c r="BB349" s="61">
        <f>IF(COUNTIF(Setup_Hierarchy!$J$46:$IV$46,"="&amp;$K349)&lt;&gt;0,$L349,0)</f>
        <v>0</v>
      </c>
      <c r="BC349" s="61">
        <f>IF(COUNTIF(Setup_Hierarchy!$J$47:$IV$47,"="&amp;$K349)&lt;&gt;0,$L349,0)</f>
        <v>0</v>
      </c>
      <c r="BD349" s="61">
        <f>IF(COUNTIF(Setup_Hierarchy!$J$48:$IV$48,"="&amp;$K349)&lt;&gt;0,$L349,0)</f>
        <v>0</v>
      </c>
      <c r="BE349" s="61">
        <f>IF(COUNTIF(Setup_Hierarchy!$J$49:$IV$49,"="&amp;$K349)&lt;&gt;0,$L349,0)</f>
        <v>0</v>
      </c>
      <c r="BF349" s="61">
        <f>IF(COUNTIF(Setup_Hierarchy!$J$50:$IV$50,"="&amp;$K349)&lt;&gt;0,$L349,0)</f>
        <v>0</v>
      </c>
      <c r="BG349" s="61">
        <f>IF(COUNTIF(Setup_Hierarchy!$J$51:$IV$51,"="&amp;$K349)&lt;&gt;0,$L349,0)</f>
        <v>0</v>
      </c>
      <c r="BH349" s="61">
        <f>IF(COUNTIF(Setup_Hierarchy!$J$52:$IV$52,"="&amp;$K349)&lt;&gt;0,$L349,0)</f>
        <v>0</v>
      </c>
      <c r="BI349" s="61">
        <f>IF(COUNTIF(Setup_Hierarchy!$J$53:$IV$53,"="&amp;$K349)&lt;&gt;0,$L349,0)</f>
        <v>0</v>
      </c>
      <c r="BJ349" s="61">
        <f>IF(COUNTIF(Setup_Hierarchy!$J$54:$IV$54,"="&amp;$K349)&lt;&gt;0,$L349,0)</f>
        <v>0</v>
      </c>
      <c r="BK349" s="61">
        <f>IF(COUNTIF(Setup_Hierarchy!$J$55:$IV$55,"="&amp;$K349)&lt;&gt;0,$L349,0)</f>
        <v>0</v>
      </c>
      <c r="BL349" s="61">
        <f>IF(COUNTIF(Setup_Hierarchy!$J$56:$IV$56,"="&amp;$K349)&lt;&gt;0,$L349,0)</f>
        <v>0</v>
      </c>
      <c r="BM349" s="61">
        <f>IF(COUNTIF(Setup_Hierarchy!$J$57:$IV$57,"="&amp;$K349)&lt;&gt;0,$L349,0)</f>
        <v>0</v>
      </c>
      <c r="BN349" s="61">
        <f>IF(COUNTIF(Setup_Hierarchy!$J$58:$IV$58,"="&amp;$K349)&lt;&gt;0,$L349,0)</f>
        <v>0</v>
      </c>
      <c r="BO349" s="61">
        <f>IF(COUNTIF(Setup_Hierarchy!$J$59:$IV$59,"="&amp;$K349)&lt;&gt;0,$L349,0)</f>
        <v>0</v>
      </c>
      <c r="BP349" s="61">
        <f>IF(COUNTIF(Setup_Hierarchy!$J$60:$IV$60,"="&amp;$K349)&lt;&gt;0,$L349,0)</f>
        <v>0</v>
      </c>
      <c r="BQ349" s="61">
        <f>IF(COUNTIF(Setup_Hierarchy!$J$61:$IV$61,"="&amp;$K349)&lt;&gt;0,$L349,0)</f>
        <v>0</v>
      </c>
      <c r="BR349" s="61">
        <f>IF(COUNTIF(Setup_Hierarchy!$J$62:$IV$62,"="&amp;$K349)&lt;&gt;0,$L349,0)</f>
        <v>0</v>
      </c>
      <c r="BS349" s="61">
        <f>IF(COUNTIF(Setup_Hierarchy!$J$63:$IV$63,"="&amp;$K349)&lt;&gt;0,$L349,0)</f>
        <v>0</v>
      </c>
      <c r="BT349" s="61">
        <f>IF(COUNTIF(Setup_Hierarchy!$J$64:$IV$64,"="&amp;$K349)&lt;&gt;0,$L349,0)</f>
        <v>0</v>
      </c>
      <c r="BU349" s="61">
        <f>IF(COUNTIF(Setup_Hierarchy!$J$65:$IV$65,"="&amp;$K349)&lt;&gt;0,$L349,0)</f>
        <v>0</v>
      </c>
      <c r="BV349" s="61">
        <f>IF(COUNTIF(Setup_Hierarchy!$J$66:$IV$66,"="&amp;$K349)&lt;&gt;0,$L349,0)</f>
        <v>0</v>
      </c>
      <c r="BW349" s="61">
        <f>IF(COUNTIF(Setup_Hierarchy!$J$67:$IV$67,"="&amp;$K349)&lt;&gt;0,$L349,0)</f>
        <v>0</v>
      </c>
      <c r="BX349" s="61">
        <f>IF(COUNTIF(Setup_Hierarchy!$J$68:$IV$68,"="&amp;$K349)&lt;&gt;0,$L349,0)</f>
        <v>0</v>
      </c>
      <c r="BY349" s="61">
        <f>IF(COUNTIF(Setup_Hierarchy!$J$69:$IV$69,"="&amp;$K349)&lt;&gt;0,$L349,0)</f>
        <v>0</v>
      </c>
      <c r="BZ349" s="61">
        <f>IF(COUNTIF(Setup_Hierarchy!$J$70:$IV$70,"="&amp;$K349)&lt;&gt;0,$L349,0)</f>
        <v>0</v>
      </c>
      <c r="CA349" s="61">
        <f>IF(COUNTIF(Setup_Hierarchy!$J$71:$IV$71,"="&amp;$K349)&lt;&gt;0,$L349,0)</f>
        <v>0</v>
      </c>
      <c r="CB349" s="61">
        <f>IF(COUNTIF(Setup_Hierarchy!$J$72:$IV$72,"="&amp;$K349)&lt;&gt;0,$L349,0)</f>
        <v>0</v>
      </c>
      <c r="CC349" s="61">
        <f>IF(COUNTIF(Setup_Hierarchy!$J$73:$IV$73,"="&amp;$K349)&lt;&gt;0,$L349,0)</f>
        <v>0</v>
      </c>
      <c r="CD349" s="61">
        <f>IF(COUNTIF(Setup_Hierarchy!$J$74:$IV$74,"="&amp;$K349)&lt;&gt;0,$L349,0)</f>
        <v>0</v>
      </c>
      <c r="CE349" s="61">
        <f>IF(COUNTIF(Setup_Hierarchy!$J$75:$IV$75,"="&amp;$K349)&lt;&gt;0,$L349,0)</f>
        <v>0</v>
      </c>
      <c r="CF349" s="61">
        <f>IF(COUNTIF(Setup_Hierarchy!$J$76:$IV$76,"="&amp;$K349)&lt;&gt;0,$L349,0)</f>
        <v>0</v>
      </c>
      <c r="CG349" s="61">
        <f>IF(COUNTIF(Setup_Hierarchy!$J$77:$IV$77,"="&amp;$K349)&lt;&gt;0,$L349,0)</f>
        <v>0</v>
      </c>
      <c r="CH349" s="61">
        <f>IF(COUNTIF(Setup_Hierarchy!$J$78:$IV$78,"="&amp;$K349)&lt;&gt;0,$L349,0)</f>
        <v>0</v>
      </c>
      <c r="CI349" s="61">
        <f>IF(COUNTIF(Setup_Hierarchy!$J$79:$IV$79,"="&amp;$K349)&lt;&gt;0,$L349,0)</f>
        <v>0</v>
      </c>
      <c r="CJ349" s="61">
        <f>IF(COUNTIF(Setup_Hierarchy!$J$80:$IV$80,"="&amp;$K349)&lt;&gt;0,$L349,0)</f>
        <v>0</v>
      </c>
      <c r="CK349" s="61">
        <f>IF(COUNTIF(Setup_Hierarchy!$J$81:$IV$81,"="&amp;$K349)&lt;&gt;0,$L349,0)</f>
        <v>0</v>
      </c>
      <c r="CL349" s="61">
        <f>IF(COUNTIF(Setup_Hierarchy!$J$82:$IV$82,"="&amp;$K349)&lt;&gt;0,$L349,0)</f>
        <v>0</v>
      </c>
      <c r="CM349" s="61">
        <f>IF(COUNTIF(Setup_Hierarchy!$J$83:$IV$83,"="&amp;$K349)&lt;&gt;0,$L349,0)</f>
        <v>0</v>
      </c>
      <c r="CN349" s="61">
        <f>IF(COUNTIF(Setup_Hierarchy!$J$84:$IV$84,"="&amp;$K349)&lt;&gt;0,$L349,0)</f>
        <v>0</v>
      </c>
      <c r="CO349" s="61">
        <f>IF(COUNTIF(Setup_Hierarchy!$J$85:$IV$85,"="&amp;$K349)&lt;&gt;0,$L349,0)</f>
        <v>0</v>
      </c>
      <c r="CP349" s="61">
        <f>IF(COUNTIF(Setup_Hierarchy!$J$86:$IV$86,"="&amp;$K349)&lt;&gt;0,$L349,0)</f>
        <v>0</v>
      </c>
      <c r="CQ349" s="61">
        <f>IF(COUNTIF(Setup_Hierarchy!$J$87:$IV$87,"="&amp;$K349)&lt;&gt;0,$L349,0)</f>
        <v>0</v>
      </c>
      <c r="CR349" s="61">
        <f>IF(COUNTIF(Setup_Hierarchy!$J$88:$IV$88,"="&amp;$K349)&lt;&gt;0,$L349,0)</f>
        <v>0</v>
      </c>
      <c r="CS349" s="61">
        <f>IF(COUNTIF(Setup_Hierarchy!$J$89:$IV$89,"="&amp;$K349)&lt;&gt;0,$L349,0)</f>
        <v>0</v>
      </c>
      <c r="CT349" s="61">
        <f>IF(COUNTIF(Setup_Hierarchy!$J$90:$IV$90,"="&amp;$K349)&lt;&gt;0,$L349,0)</f>
        <v>0</v>
      </c>
      <c r="CU349" s="61">
        <f>IF(COUNTIF(Setup_Hierarchy!$J$91:$IV$91,"="&amp;$K349)&lt;&gt;0,$L349,0)</f>
        <v>0</v>
      </c>
      <c r="CV349" s="61">
        <f>IF(COUNTIF(Setup_Hierarchy!$J$92:$IV$92,"="&amp;$K349)&lt;&gt;0,$L349,0)</f>
        <v>0</v>
      </c>
      <c r="CW349" s="61">
        <f>IF(COUNTIF(Setup_Hierarchy!$J$93:$IV$93,"="&amp;$K349)&lt;&gt;0,$L349,0)</f>
        <v>0</v>
      </c>
      <c r="CX349" s="61">
        <f>IF(COUNTIF(Setup_Hierarchy!$J$94:$IV$94,"="&amp;$K349)&lt;&gt;0,$L349,0)</f>
        <v>0</v>
      </c>
      <c r="CY349" s="61">
        <f>IF(COUNTIF(Setup_Hierarchy!$J$95:$IV$95,"="&amp;$K349)&lt;&gt;0,$L349,0)</f>
        <v>0</v>
      </c>
      <c r="CZ349" s="61">
        <f>IF(COUNTIF(Setup_Hierarchy!$J$96:$IV$96,"="&amp;$K349)&lt;&gt;0,$L349,0)</f>
        <v>0</v>
      </c>
      <c r="DA349" s="61">
        <f>IF(COUNTIF(Setup_Hierarchy!$J$97:$IV$97,"="&amp;$K349)&lt;&gt;0,$L349,0)</f>
        <v>0</v>
      </c>
      <c r="DB349" s="61">
        <f>IF(COUNTIF(Setup_Hierarchy!$J$98:$IV$98,"="&amp;$K349)&lt;&gt;0,$L349,0)</f>
        <v>0</v>
      </c>
      <c r="DC349" s="61">
        <f>IF(COUNTIF(Setup_Hierarchy!$J$99:$IV$99,"="&amp;$K349)&lt;&gt;0,$L349,0)</f>
        <v>0</v>
      </c>
      <c r="DD349" s="61">
        <f>IF(COUNTIF(Setup_Hierarchy!$J$100:$IV$100,"="&amp;$K349)&lt;&gt;0,$L349,0)</f>
        <v>0</v>
      </c>
      <c r="DE349" s="61">
        <f>IF(COUNTIF(Setup_Hierarchy!$J$101:$IV$101,"="&amp;$K349)&lt;&gt;0,$L349,0)</f>
        <v>0</v>
      </c>
      <c r="DF349" s="61">
        <f>IF(COUNTIF(Setup_Hierarchy!$J$102:$IV$102,"="&amp;$K349)&lt;&gt;0,$L349,0)</f>
        <v>0</v>
      </c>
      <c r="DG349" s="61">
        <f>IF(COUNTIF(Setup_Hierarchy!$J$103:$IV$103,"="&amp;$K349)&lt;&gt;0,$L349,0)</f>
        <v>0</v>
      </c>
      <c r="DH349" s="61">
        <f>IF(COUNTIF(Setup_Hierarchy!$J$104:$IV$104,"="&amp;$K349)&lt;&gt;0,$L349,0)</f>
        <v>0</v>
      </c>
      <c r="DI349" s="61">
        <f>IF(COUNTIF(Setup_Hierarchy!$J$105:$IV$105,"="&amp;$K349)&lt;&gt;0,$L349,0)</f>
        <v>0</v>
      </c>
      <c r="DJ349" s="61">
        <f>IF(COUNTIF(Setup_Hierarchy!$J$106:$IV$106,"="&amp;$K349)&lt;&gt;0,$L349,0)</f>
        <v>0</v>
      </c>
      <c r="DK349" s="61">
        <f>IF(COUNTIF(Setup_Hierarchy!$J$107:$IV$107,"="&amp;$K349)&lt;&gt;0,$L349,0)</f>
        <v>0</v>
      </c>
      <c r="DL349" s="61">
        <f>IF(COUNTIF(Setup_Hierarchy!$J$108:$IV$108,"="&amp;$K349)&lt;&gt;0,$L349,0)</f>
        <v>0</v>
      </c>
      <c r="DM349" s="61">
        <f>IF(COUNTIF(Setup_Hierarchy!$J$109:$IV$109,"="&amp;$K349)&lt;&gt;0,$L349,0)</f>
        <v>0</v>
      </c>
      <c r="DN349" s="61">
        <f>IF(COUNTIF(Setup_Hierarchy!$J$110:$IV$110,"="&amp;$K349)&lt;&gt;0,$L349,0)</f>
        <v>0</v>
      </c>
      <c r="DO349" s="61">
        <f>IF(COUNTIF(Setup_Hierarchy!$J$111:$IV$111,"="&amp;$K349)&lt;&gt;0,$L349,0)</f>
        <v>0</v>
      </c>
      <c r="DP349" s="61">
        <f>IF(COUNTIF(Setup_Hierarchy!$J$112:$IV$112,"="&amp;$K349)&lt;&gt;0,$L349,0)</f>
        <v>0</v>
      </c>
      <c r="DQ349" s="61">
        <f>IF(COUNTIF(Setup_Hierarchy!$J$113:$IV$113,"="&amp;$K349)&lt;&gt;0,$L349,0)</f>
        <v>0</v>
      </c>
      <c r="DR349" s="61">
        <f>IF(COUNTIF(Setup_Hierarchy!$J$114:$IV$114,"="&amp;$K349)&lt;&gt;0,$L349,0)</f>
        <v>0</v>
      </c>
      <c r="DS349" s="61">
        <f>IF(COUNTIF(Setup_Hierarchy!$J$115:$IV$115,"="&amp;$K349)&lt;&gt;0,$L349,0)</f>
        <v>0</v>
      </c>
      <c r="DT349" s="61">
        <f>IF(COUNTIF(Setup_Hierarchy!$J$116:$IV$116,"="&amp;$K349)&lt;&gt;0,$L349,0)</f>
        <v>0</v>
      </c>
    </row>
    <row r="350" spans="2:124" x14ac:dyDescent="0.2">
      <c r="B350" t="s">
        <v>43</v>
      </c>
      <c r="C350">
        <v>438</v>
      </c>
      <c r="D350" t="s">
        <v>16</v>
      </c>
      <c r="E350" t="s">
        <v>369</v>
      </c>
      <c r="F350" t="s">
        <v>526</v>
      </c>
      <c r="G350" t="s">
        <v>523</v>
      </c>
      <c r="H350" t="s">
        <v>33</v>
      </c>
      <c r="I350">
        <v>0.148288</v>
      </c>
      <c r="J350">
        <v>0.36593999999999999</v>
      </c>
      <c r="K350">
        <v>699</v>
      </c>
      <c r="L350">
        <v>3003.86</v>
      </c>
      <c r="M350" s="61">
        <f>IF(COUNTIF(Setup_Hierarchy!$J$5:$IV$5,"="&amp;$K350)&lt;&gt;0,$L350,0)</f>
        <v>3003.86</v>
      </c>
      <c r="N350" s="61">
        <f>IF(COUNTIF(Setup_Hierarchy!$J$6:$IV$6,"="&amp;$K350)&lt;&gt;0,$L350,0)</f>
        <v>3003.86</v>
      </c>
      <c r="O350" s="61">
        <f>IF(COUNTIF(Setup_Hierarchy!$J$7:$IV$7,"="&amp;$K350)&lt;&gt;0,$L350,0)</f>
        <v>3003.86</v>
      </c>
      <c r="P350" s="61">
        <f>IF(COUNTIF(Setup_Hierarchy!$J$8:$IV$8,"="&amp;$K350)&lt;&gt;0,$L350,0)</f>
        <v>3003.86</v>
      </c>
      <c r="Q350" s="61">
        <f>IF(COUNTIF(Setup_Hierarchy!$J$9:$IV$9,"="&amp;$K350)&lt;&gt;0,$L350,0)</f>
        <v>3003.86</v>
      </c>
      <c r="R350" s="61">
        <f>IF(COUNTIF(Setup_Hierarchy!$J$10:$IV$10,"="&amp;$K350)&lt;&gt;0,$L350,0)</f>
        <v>0</v>
      </c>
      <c r="S350" s="61">
        <f>IF(COUNTIF(Setup_Hierarchy!$J$11:$IV$11,"="&amp;$K350)&lt;&gt;0,$L350,0)</f>
        <v>0</v>
      </c>
      <c r="T350" s="61">
        <f>IF(COUNTIF(Setup_Hierarchy!$J$12:$IV$12,"="&amp;$K350)&lt;&gt;0,$L350,0)</f>
        <v>0</v>
      </c>
      <c r="U350" s="61">
        <f>IF(COUNTIF(Setup_Hierarchy!$J$13:$IV$13,"="&amp;$K350)&lt;&gt;0,$L350,0)</f>
        <v>0</v>
      </c>
      <c r="V350" s="61">
        <f>IF(COUNTIF(Setup_Hierarchy!$J$14:$IV$14,"="&amp;$K350)&lt;&gt;0,$L350,0)</f>
        <v>0</v>
      </c>
      <c r="W350" s="61">
        <f>IF(COUNTIF(Setup_Hierarchy!$J$15:$IV$15,"="&amp;$K350)&lt;&gt;0,$L350,0)</f>
        <v>0</v>
      </c>
      <c r="X350" s="61">
        <f>IF(COUNTIF(Setup_Hierarchy!$J$16:$IV$16,"="&amp;$K350)&lt;&gt;0,$L350,0)</f>
        <v>0</v>
      </c>
      <c r="Y350" s="61">
        <f>IF(COUNTIF(Setup_Hierarchy!$J$17:$IV$17,"="&amp;$K350)&lt;&gt;0,$L350,0)</f>
        <v>0</v>
      </c>
      <c r="Z350" s="61">
        <f>IF(COUNTIF(Setup_Hierarchy!$J$18:$IV$18,"="&amp;$K350)&lt;&gt;0,$L350,0)</f>
        <v>3003.86</v>
      </c>
      <c r="AA350" s="61">
        <f>IF(COUNTIF(Setup_Hierarchy!$J$19:$IV$19,"="&amp;$K350)&lt;&gt;0,$L350,0)</f>
        <v>0</v>
      </c>
      <c r="AB350" s="61">
        <f>IF(COUNTIF(Setup_Hierarchy!$J$20:$IV$20,"="&amp;$K350)&lt;&gt;0,$L350,0)</f>
        <v>3003.86</v>
      </c>
      <c r="AC350" s="61">
        <f>IF(COUNTIF(Setup_Hierarchy!$J$21:$IV$21,"="&amp;$K350)&lt;&gt;0,$L350,0)</f>
        <v>0</v>
      </c>
      <c r="AD350" s="61">
        <f>IF(COUNTIF(Setup_Hierarchy!$J$22:$IV$22,"="&amp;$K350)&lt;&gt;0,$L350,0)</f>
        <v>0</v>
      </c>
      <c r="AE350" s="61">
        <f>IF(COUNTIF(Setup_Hierarchy!$J$23:$IV$23,"="&amp;$K350)&lt;&gt;0,$L350,0)</f>
        <v>0</v>
      </c>
      <c r="AF350" s="61">
        <f>IF(COUNTIF(Setup_Hierarchy!$J$24:$IV$24,"="&amp;$K350)&lt;&gt;0,$L350,0)</f>
        <v>0</v>
      </c>
      <c r="AG350" s="61">
        <f>IF(COUNTIF(Setup_Hierarchy!$J$25:$IV$25,"="&amp;$K350)&lt;&gt;0,$L350,0)</f>
        <v>0</v>
      </c>
      <c r="AH350" s="61">
        <f>IF(COUNTIF(Setup_Hierarchy!$J$26:$IV$26,"="&amp;$K350)&lt;&gt;0,$L350,0)</f>
        <v>0</v>
      </c>
      <c r="AI350" s="61">
        <f>IF(COUNTIF(Setup_Hierarchy!$J$27:$IV$27,"="&amp;$K350)&lt;&gt;0,$L350,0)</f>
        <v>0</v>
      </c>
      <c r="AJ350" s="61">
        <f>IF(COUNTIF(Setup_Hierarchy!$J$28:$IV$28,"="&amp;$K350)&lt;&gt;0,$L350,0)</f>
        <v>0</v>
      </c>
      <c r="AK350" s="61">
        <f>IF(COUNTIF(Setup_Hierarchy!$J$29:$IV$29,"="&amp;$K350)&lt;&gt;0,$L350,0)</f>
        <v>0</v>
      </c>
      <c r="AL350" s="61">
        <f>IF(COUNTIF(Setup_Hierarchy!$J$30:$IV$30,"="&amp;$K350)&lt;&gt;0,$L350,0)</f>
        <v>0</v>
      </c>
      <c r="AM350" s="61">
        <f>IF(COUNTIF(Setup_Hierarchy!$J$31:$IV$31,"="&amp;$K350)&lt;&gt;0,$L350,0)</f>
        <v>0</v>
      </c>
      <c r="AN350" s="61">
        <f>IF(COUNTIF(Setup_Hierarchy!$J$32:$IV$32,"="&amp;$K350)&lt;&gt;0,$L350,0)</f>
        <v>0</v>
      </c>
      <c r="AO350" s="61">
        <f>IF(COUNTIF(Setup_Hierarchy!$J$33:$IV$33,"="&amp;$K350)&lt;&gt;0,$L350,0)</f>
        <v>0</v>
      </c>
      <c r="AP350" s="61">
        <f>IF(COUNTIF(Setup_Hierarchy!$J$34:$IV$34,"="&amp;$K350)&lt;&gt;0,$L350,0)</f>
        <v>0</v>
      </c>
      <c r="AQ350" s="61">
        <f>IF(COUNTIF(Setup_Hierarchy!$J$35:$IV$35,"="&amp;$K350)&lt;&gt;0,$L350,0)</f>
        <v>0</v>
      </c>
      <c r="AR350" s="61">
        <f>IF(COUNTIF(Setup_Hierarchy!$J$36:$IV$36,"="&amp;$K350)&lt;&gt;0,$L350,0)</f>
        <v>0</v>
      </c>
      <c r="AS350" s="61">
        <f>IF(COUNTIF(Setup_Hierarchy!$J$37:$IV$37,"="&amp;$K350)&lt;&gt;0,$L350,0)</f>
        <v>0</v>
      </c>
      <c r="AT350" s="61">
        <f>IF(COUNTIF(Setup_Hierarchy!$J$38:$IV$38,"="&amp;$K350)&lt;&gt;0,$L350,0)</f>
        <v>0</v>
      </c>
      <c r="AU350" s="61">
        <f>IF(COUNTIF(Setup_Hierarchy!$J$39:$IV$39,"="&amp;$K350)&lt;&gt;0,$L350,0)</f>
        <v>0</v>
      </c>
      <c r="AV350" s="61">
        <f>IF(COUNTIF(Setup_Hierarchy!$J$40:$IV$40,"="&amp;$K350)&lt;&gt;0,$L350,0)</f>
        <v>0</v>
      </c>
      <c r="AW350" s="61">
        <f>IF(COUNTIF(Setup_Hierarchy!$J$41:$IV$41,"="&amp;$K350)&lt;&gt;0,$L350,0)</f>
        <v>0</v>
      </c>
      <c r="AX350" s="61">
        <f>IF(COUNTIF(Setup_Hierarchy!$J$42:$IV$42,"="&amp;$K350)&lt;&gt;0,$L350,0)</f>
        <v>0</v>
      </c>
      <c r="AY350" s="61">
        <f>IF(COUNTIF(Setup_Hierarchy!$J$43:$IV$43,"="&amp;$K350)&lt;&gt;0,$L350,0)</f>
        <v>0</v>
      </c>
      <c r="AZ350" s="61">
        <f>IF(COUNTIF(Setup_Hierarchy!$J$44:$IV$44,"="&amp;$K350)&lt;&gt;0,$L350,0)</f>
        <v>0</v>
      </c>
      <c r="BA350" s="61">
        <f>IF(COUNTIF(Setup_Hierarchy!$J$45:$IV$45,"="&amp;$K350)&lt;&gt;0,$L350,0)</f>
        <v>0</v>
      </c>
      <c r="BB350" s="61">
        <f>IF(COUNTIF(Setup_Hierarchy!$J$46:$IV$46,"="&amp;$K350)&lt;&gt;0,$L350,0)</f>
        <v>0</v>
      </c>
      <c r="BC350" s="61">
        <f>IF(COUNTIF(Setup_Hierarchy!$J$47:$IV$47,"="&amp;$K350)&lt;&gt;0,$L350,0)</f>
        <v>0</v>
      </c>
      <c r="BD350" s="61">
        <f>IF(COUNTIF(Setup_Hierarchy!$J$48:$IV$48,"="&amp;$K350)&lt;&gt;0,$L350,0)</f>
        <v>0</v>
      </c>
      <c r="BE350" s="61">
        <f>IF(COUNTIF(Setup_Hierarchy!$J$49:$IV$49,"="&amp;$K350)&lt;&gt;0,$L350,0)</f>
        <v>0</v>
      </c>
      <c r="BF350" s="61">
        <f>IF(COUNTIF(Setup_Hierarchy!$J$50:$IV$50,"="&amp;$K350)&lt;&gt;0,$L350,0)</f>
        <v>0</v>
      </c>
      <c r="BG350" s="61">
        <f>IF(COUNTIF(Setup_Hierarchy!$J$51:$IV$51,"="&amp;$K350)&lt;&gt;0,$L350,0)</f>
        <v>0</v>
      </c>
      <c r="BH350" s="61">
        <f>IF(COUNTIF(Setup_Hierarchy!$J$52:$IV$52,"="&amp;$K350)&lt;&gt;0,$L350,0)</f>
        <v>0</v>
      </c>
      <c r="BI350" s="61">
        <f>IF(COUNTIF(Setup_Hierarchy!$J$53:$IV$53,"="&amp;$K350)&lt;&gt;0,$L350,0)</f>
        <v>0</v>
      </c>
      <c r="BJ350" s="61">
        <f>IF(COUNTIF(Setup_Hierarchy!$J$54:$IV$54,"="&amp;$K350)&lt;&gt;0,$L350,0)</f>
        <v>0</v>
      </c>
      <c r="BK350" s="61">
        <f>IF(COUNTIF(Setup_Hierarchy!$J$55:$IV$55,"="&amp;$K350)&lt;&gt;0,$L350,0)</f>
        <v>0</v>
      </c>
      <c r="BL350" s="61">
        <f>IF(COUNTIF(Setup_Hierarchy!$J$56:$IV$56,"="&amp;$K350)&lt;&gt;0,$L350,0)</f>
        <v>0</v>
      </c>
      <c r="BM350" s="61">
        <f>IF(COUNTIF(Setup_Hierarchy!$J$57:$IV$57,"="&amp;$K350)&lt;&gt;0,$L350,0)</f>
        <v>0</v>
      </c>
      <c r="BN350" s="61">
        <f>IF(COUNTIF(Setup_Hierarchy!$J$58:$IV$58,"="&amp;$K350)&lt;&gt;0,$L350,0)</f>
        <v>0</v>
      </c>
      <c r="BO350" s="61">
        <f>IF(COUNTIF(Setup_Hierarchy!$J$59:$IV$59,"="&amp;$K350)&lt;&gt;0,$L350,0)</f>
        <v>0</v>
      </c>
      <c r="BP350" s="61">
        <f>IF(COUNTIF(Setup_Hierarchy!$J$60:$IV$60,"="&amp;$K350)&lt;&gt;0,$L350,0)</f>
        <v>0</v>
      </c>
      <c r="BQ350" s="61">
        <f>IF(COUNTIF(Setup_Hierarchy!$J$61:$IV$61,"="&amp;$K350)&lt;&gt;0,$L350,0)</f>
        <v>0</v>
      </c>
      <c r="BR350" s="61">
        <f>IF(COUNTIF(Setup_Hierarchy!$J$62:$IV$62,"="&amp;$K350)&lt;&gt;0,$L350,0)</f>
        <v>0</v>
      </c>
      <c r="BS350" s="61">
        <f>IF(COUNTIF(Setup_Hierarchy!$J$63:$IV$63,"="&amp;$K350)&lt;&gt;0,$L350,0)</f>
        <v>0</v>
      </c>
      <c r="BT350" s="61">
        <f>IF(COUNTIF(Setup_Hierarchy!$J$64:$IV$64,"="&amp;$K350)&lt;&gt;0,$L350,0)</f>
        <v>0</v>
      </c>
      <c r="BU350" s="61">
        <f>IF(COUNTIF(Setup_Hierarchy!$J$65:$IV$65,"="&amp;$K350)&lt;&gt;0,$L350,0)</f>
        <v>0</v>
      </c>
      <c r="BV350" s="61">
        <f>IF(COUNTIF(Setup_Hierarchy!$J$66:$IV$66,"="&amp;$K350)&lt;&gt;0,$L350,0)</f>
        <v>0</v>
      </c>
      <c r="BW350" s="61">
        <f>IF(COUNTIF(Setup_Hierarchy!$J$67:$IV$67,"="&amp;$K350)&lt;&gt;0,$L350,0)</f>
        <v>0</v>
      </c>
      <c r="BX350" s="61">
        <f>IF(COUNTIF(Setup_Hierarchy!$J$68:$IV$68,"="&amp;$K350)&lt;&gt;0,$L350,0)</f>
        <v>0</v>
      </c>
      <c r="BY350" s="61">
        <f>IF(COUNTIF(Setup_Hierarchy!$J$69:$IV$69,"="&amp;$K350)&lt;&gt;0,$L350,0)</f>
        <v>0</v>
      </c>
      <c r="BZ350" s="61">
        <f>IF(COUNTIF(Setup_Hierarchy!$J$70:$IV$70,"="&amp;$K350)&lt;&gt;0,$L350,0)</f>
        <v>0</v>
      </c>
      <c r="CA350" s="61">
        <f>IF(COUNTIF(Setup_Hierarchy!$J$71:$IV$71,"="&amp;$K350)&lt;&gt;0,$L350,0)</f>
        <v>0</v>
      </c>
      <c r="CB350" s="61">
        <f>IF(COUNTIF(Setup_Hierarchy!$J$72:$IV$72,"="&amp;$K350)&lt;&gt;0,$L350,0)</f>
        <v>0</v>
      </c>
      <c r="CC350" s="61">
        <f>IF(COUNTIF(Setup_Hierarchy!$J$73:$IV$73,"="&amp;$K350)&lt;&gt;0,$L350,0)</f>
        <v>0</v>
      </c>
      <c r="CD350" s="61">
        <f>IF(COUNTIF(Setup_Hierarchy!$J$74:$IV$74,"="&amp;$K350)&lt;&gt;0,$L350,0)</f>
        <v>0</v>
      </c>
      <c r="CE350" s="61">
        <f>IF(COUNTIF(Setup_Hierarchy!$J$75:$IV$75,"="&amp;$K350)&lt;&gt;0,$L350,0)</f>
        <v>0</v>
      </c>
      <c r="CF350" s="61">
        <f>IF(COUNTIF(Setup_Hierarchy!$J$76:$IV$76,"="&amp;$K350)&lt;&gt;0,$L350,0)</f>
        <v>0</v>
      </c>
      <c r="CG350" s="61">
        <f>IF(COUNTIF(Setup_Hierarchy!$J$77:$IV$77,"="&amp;$K350)&lt;&gt;0,$L350,0)</f>
        <v>0</v>
      </c>
      <c r="CH350" s="61">
        <f>IF(COUNTIF(Setup_Hierarchy!$J$78:$IV$78,"="&amp;$K350)&lt;&gt;0,$L350,0)</f>
        <v>0</v>
      </c>
      <c r="CI350" s="61">
        <f>IF(COUNTIF(Setup_Hierarchy!$J$79:$IV$79,"="&amp;$K350)&lt;&gt;0,$L350,0)</f>
        <v>0</v>
      </c>
      <c r="CJ350" s="61">
        <f>IF(COUNTIF(Setup_Hierarchy!$J$80:$IV$80,"="&amp;$K350)&lt;&gt;0,$L350,0)</f>
        <v>0</v>
      </c>
      <c r="CK350" s="61">
        <f>IF(COUNTIF(Setup_Hierarchy!$J$81:$IV$81,"="&amp;$K350)&lt;&gt;0,$L350,0)</f>
        <v>0</v>
      </c>
      <c r="CL350" s="61">
        <f>IF(COUNTIF(Setup_Hierarchy!$J$82:$IV$82,"="&amp;$K350)&lt;&gt;0,$L350,0)</f>
        <v>0</v>
      </c>
      <c r="CM350" s="61">
        <f>IF(COUNTIF(Setup_Hierarchy!$J$83:$IV$83,"="&amp;$K350)&lt;&gt;0,$L350,0)</f>
        <v>0</v>
      </c>
      <c r="CN350" s="61">
        <f>IF(COUNTIF(Setup_Hierarchy!$J$84:$IV$84,"="&amp;$K350)&lt;&gt;0,$L350,0)</f>
        <v>0</v>
      </c>
      <c r="CO350" s="61">
        <f>IF(COUNTIF(Setup_Hierarchy!$J$85:$IV$85,"="&amp;$K350)&lt;&gt;0,$L350,0)</f>
        <v>0</v>
      </c>
      <c r="CP350" s="61">
        <f>IF(COUNTIF(Setup_Hierarchy!$J$86:$IV$86,"="&amp;$K350)&lt;&gt;0,$L350,0)</f>
        <v>0</v>
      </c>
      <c r="CQ350" s="61">
        <f>IF(COUNTIF(Setup_Hierarchy!$J$87:$IV$87,"="&amp;$K350)&lt;&gt;0,$L350,0)</f>
        <v>0</v>
      </c>
      <c r="CR350" s="61">
        <f>IF(COUNTIF(Setup_Hierarchy!$J$88:$IV$88,"="&amp;$K350)&lt;&gt;0,$L350,0)</f>
        <v>0</v>
      </c>
      <c r="CS350" s="61">
        <f>IF(COUNTIF(Setup_Hierarchy!$J$89:$IV$89,"="&amp;$K350)&lt;&gt;0,$L350,0)</f>
        <v>0</v>
      </c>
      <c r="CT350" s="61">
        <f>IF(COUNTIF(Setup_Hierarchy!$J$90:$IV$90,"="&amp;$K350)&lt;&gt;0,$L350,0)</f>
        <v>0</v>
      </c>
      <c r="CU350" s="61">
        <f>IF(COUNTIF(Setup_Hierarchy!$J$91:$IV$91,"="&amp;$K350)&lt;&gt;0,$L350,0)</f>
        <v>0</v>
      </c>
      <c r="CV350" s="61">
        <f>IF(COUNTIF(Setup_Hierarchy!$J$92:$IV$92,"="&amp;$K350)&lt;&gt;0,$L350,0)</f>
        <v>0</v>
      </c>
      <c r="CW350" s="61">
        <f>IF(COUNTIF(Setup_Hierarchy!$J$93:$IV$93,"="&amp;$K350)&lt;&gt;0,$L350,0)</f>
        <v>0</v>
      </c>
      <c r="CX350" s="61">
        <f>IF(COUNTIF(Setup_Hierarchy!$J$94:$IV$94,"="&amp;$K350)&lt;&gt;0,$L350,0)</f>
        <v>0</v>
      </c>
      <c r="CY350" s="61">
        <f>IF(COUNTIF(Setup_Hierarchy!$J$95:$IV$95,"="&amp;$K350)&lt;&gt;0,$L350,0)</f>
        <v>0</v>
      </c>
      <c r="CZ350" s="61">
        <f>IF(COUNTIF(Setup_Hierarchy!$J$96:$IV$96,"="&amp;$K350)&lt;&gt;0,$L350,0)</f>
        <v>0</v>
      </c>
      <c r="DA350" s="61">
        <f>IF(COUNTIF(Setup_Hierarchy!$J$97:$IV$97,"="&amp;$K350)&lt;&gt;0,$L350,0)</f>
        <v>0</v>
      </c>
      <c r="DB350" s="61">
        <f>IF(COUNTIF(Setup_Hierarchy!$J$98:$IV$98,"="&amp;$K350)&lt;&gt;0,$L350,0)</f>
        <v>0</v>
      </c>
      <c r="DC350" s="61">
        <f>IF(COUNTIF(Setup_Hierarchy!$J$99:$IV$99,"="&amp;$K350)&lt;&gt;0,$L350,0)</f>
        <v>0</v>
      </c>
      <c r="DD350" s="61">
        <f>IF(COUNTIF(Setup_Hierarchy!$J$100:$IV$100,"="&amp;$K350)&lt;&gt;0,$L350,0)</f>
        <v>0</v>
      </c>
      <c r="DE350" s="61">
        <f>IF(COUNTIF(Setup_Hierarchy!$J$101:$IV$101,"="&amp;$K350)&lt;&gt;0,$L350,0)</f>
        <v>0</v>
      </c>
      <c r="DF350" s="61">
        <f>IF(COUNTIF(Setup_Hierarchy!$J$102:$IV$102,"="&amp;$K350)&lt;&gt;0,$L350,0)</f>
        <v>0</v>
      </c>
      <c r="DG350" s="61">
        <f>IF(COUNTIF(Setup_Hierarchy!$J$103:$IV$103,"="&amp;$K350)&lt;&gt;0,$L350,0)</f>
        <v>0</v>
      </c>
      <c r="DH350" s="61">
        <f>IF(COUNTIF(Setup_Hierarchy!$J$104:$IV$104,"="&amp;$K350)&lt;&gt;0,$L350,0)</f>
        <v>0</v>
      </c>
      <c r="DI350" s="61">
        <f>IF(COUNTIF(Setup_Hierarchy!$J$105:$IV$105,"="&amp;$K350)&lt;&gt;0,$L350,0)</f>
        <v>0</v>
      </c>
      <c r="DJ350" s="61">
        <f>IF(COUNTIF(Setup_Hierarchy!$J$106:$IV$106,"="&amp;$K350)&lt;&gt;0,$L350,0)</f>
        <v>0</v>
      </c>
      <c r="DK350" s="61">
        <f>IF(COUNTIF(Setup_Hierarchy!$J$107:$IV$107,"="&amp;$K350)&lt;&gt;0,$L350,0)</f>
        <v>0</v>
      </c>
      <c r="DL350" s="61">
        <f>IF(COUNTIF(Setup_Hierarchy!$J$108:$IV$108,"="&amp;$K350)&lt;&gt;0,$L350,0)</f>
        <v>0</v>
      </c>
      <c r="DM350" s="61">
        <f>IF(COUNTIF(Setup_Hierarchy!$J$109:$IV$109,"="&amp;$K350)&lt;&gt;0,$L350,0)</f>
        <v>0</v>
      </c>
      <c r="DN350" s="61">
        <f>IF(COUNTIF(Setup_Hierarchy!$J$110:$IV$110,"="&amp;$K350)&lt;&gt;0,$L350,0)</f>
        <v>0</v>
      </c>
      <c r="DO350" s="61">
        <f>IF(COUNTIF(Setup_Hierarchy!$J$111:$IV$111,"="&amp;$K350)&lt;&gt;0,$L350,0)</f>
        <v>0</v>
      </c>
      <c r="DP350" s="61">
        <f>IF(COUNTIF(Setup_Hierarchy!$J$112:$IV$112,"="&amp;$K350)&lt;&gt;0,$L350,0)</f>
        <v>0</v>
      </c>
      <c r="DQ350" s="61">
        <f>IF(COUNTIF(Setup_Hierarchy!$J$113:$IV$113,"="&amp;$K350)&lt;&gt;0,$L350,0)</f>
        <v>0</v>
      </c>
      <c r="DR350" s="61">
        <f>IF(COUNTIF(Setup_Hierarchy!$J$114:$IV$114,"="&amp;$K350)&lt;&gt;0,$L350,0)</f>
        <v>0</v>
      </c>
      <c r="DS350" s="61">
        <f>IF(COUNTIF(Setup_Hierarchy!$J$115:$IV$115,"="&amp;$K350)&lt;&gt;0,$L350,0)</f>
        <v>0</v>
      </c>
      <c r="DT350" s="61">
        <f>IF(COUNTIF(Setup_Hierarchy!$J$116:$IV$116,"="&amp;$K350)&lt;&gt;0,$L350,0)</f>
        <v>0</v>
      </c>
    </row>
    <row r="351" spans="2:124" x14ac:dyDescent="0.2">
      <c r="B351" t="s">
        <v>43</v>
      </c>
      <c r="C351">
        <v>438</v>
      </c>
      <c r="D351" t="s">
        <v>16</v>
      </c>
      <c r="E351" t="s">
        <v>369</v>
      </c>
      <c r="F351" t="s">
        <v>526</v>
      </c>
      <c r="G351" t="s">
        <v>523</v>
      </c>
      <c r="H351" t="s">
        <v>33</v>
      </c>
      <c r="I351">
        <v>0.148288</v>
      </c>
      <c r="J351">
        <v>0.36593999999999999</v>
      </c>
      <c r="K351">
        <v>704</v>
      </c>
      <c r="L351">
        <v>238.8</v>
      </c>
      <c r="M351" s="61">
        <f>IF(COUNTIF(Setup_Hierarchy!$J$5:$IV$5,"="&amp;$K351)&lt;&gt;0,$L351,0)</f>
        <v>238.8</v>
      </c>
      <c r="N351" s="61">
        <f>IF(COUNTIF(Setup_Hierarchy!$J$6:$IV$6,"="&amp;$K351)&lt;&gt;0,$L351,0)</f>
        <v>238.8</v>
      </c>
      <c r="O351" s="61">
        <f>IF(COUNTIF(Setup_Hierarchy!$J$7:$IV$7,"="&amp;$K351)&lt;&gt;0,$L351,0)</f>
        <v>238.8</v>
      </c>
      <c r="P351" s="61">
        <f>IF(COUNTIF(Setup_Hierarchy!$J$8:$IV$8,"="&amp;$K351)&lt;&gt;0,$L351,0)</f>
        <v>238.8</v>
      </c>
      <c r="Q351" s="61">
        <f>IF(COUNTIF(Setup_Hierarchy!$J$9:$IV$9,"="&amp;$K351)&lt;&gt;0,$L351,0)</f>
        <v>238.8</v>
      </c>
      <c r="R351" s="61">
        <f>IF(COUNTIF(Setup_Hierarchy!$J$10:$IV$10,"="&amp;$K351)&lt;&gt;0,$L351,0)</f>
        <v>0</v>
      </c>
      <c r="S351" s="61">
        <f>IF(COUNTIF(Setup_Hierarchy!$J$11:$IV$11,"="&amp;$K351)&lt;&gt;0,$L351,0)</f>
        <v>0</v>
      </c>
      <c r="T351" s="61">
        <f>IF(COUNTIF(Setup_Hierarchy!$J$12:$IV$12,"="&amp;$K351)&lt;&gt;0,$L351,0)</f>
        <v>0</v>
      </c>
      <c r="U351" s="61">
        <f>IF(COUNTIF(Setup_Hierarchy!$J$13:$IV$13,"="&amp;$K351)&lt;&gt;0,$L351,0)</f>
        <v>0</v>
      </c>
      <c r="V351" s="61">
        <f>IF(COUNTIF(Setup_Hierarchy!$J$14:$IV$14,"="&amp;$K351)&lt;&gt;0,$L351,0)</f>
        <v>0</v>
      </c>
      <c r="W351" s="61">
        <f>IF(COUNTIF(Setup_Hierarchy!$J$15:$IV$15,"="&amp;$K351)&lt;&gt;0,$L351,0)</f>
        <v>0</v>
      </c>
      <c r="X351" s="61">
        <f>IF(COUNTIF(Setup_Hierarchy!$J$16:$IV$16,"="&amp;$K351)&lt;&gt;0,$L351,0)</f>
        <v>0</v>
      </c>
      <c r="Y351" s="61">
        <f>IF(COUNTIF(Setup_Hierarchy!$J$17:$IV$17,"="&amp;$K351)&lt;&gt;0,$L351,0)</f>
        <v>0</v>
      </c>
      <c r="Z351" s="61">
        <f>IF(COUNTIF(Setup_Hierarchy!$J$18:$IV$18,"="&amp;$K351)&lt;&gt;0,$L351,0)</f>
        <v>0</v>
      </c>
      <c r="AA351" s="61">
        <f>IF(COUNTIF(Setup_Hierarchy!$J$19:$IV$19,"="&amp;$K351)&lt;&gt;0,$L351,0)</f>
        <v>0</v>
      </c>
      <c r="AB351" s="61">
        <f>IF(COUNTIF(Setup_Hierarchy!$J$20:$IV$20,"="&amp;$K351)&lt;&gt;0,$L351,0)</f>
        <v>0</v>
      </c>
      <c r="AC351" s="61">
        <f>IF(COUNTIF(Setup_Hierarchy!$J$21:$IV$21,"="&amp;$K351)&lt;&gt;0,$L351,0)</f>
        <v>238.8</v>
      </c>
      <c r="AD351" s="61">
        <f>IF(COUNTIF(Setup_Hierarchy!$J$22:$IV$22,"="&amp;$K351)&lt;&gt;0,$L351,0)</f>
        <v>0</v>
      </c>
      <c r="AE351" s="61">
        <f>IF(COUNTIF(Setup_Hierarchy!$J$23:$IV$23,"="&amp;$K351)&lt;&gt;0,$L351,0)</f>
        <v>238.8</v>
      </c>
      <c r="AF351" s="61">
        <f>IF(COUNTIF(Setup_Hierarchy!$J$24:$IV$24,"="&amp;$K351)&lt;&gt;0,$L351,0)</f>
        <v>0</v>
      </c>
      <c r="AG351" s="61">
        <f>IF(COUNTIF(Setup_Hierarchy!$J$25:$IV$25,"="&amp;$K351)&lt;&gt;0,$L351,0)</f>
        <v>0</v>
      </c>
      <c r="AH351" s="61">
        <f>IF(COUNTIF(Setup_Hierarchy!$J$26:$IV$26,"="&amp;$K351)&lt;&gt;0,$L351,0)</f>
        <v>0</v>
      </c>
      <c r="AI351" s="61">
        <f>IF(COUNTIF(Setup_Hierarchy!$J$27:$IV$27,"="&amp;$K351)&lt;&gt;0,$L351,0)</f>
        <v>0</v>
      </c>
      <c r="AJ351" s="61">
        <f>IF(COUNTIF(Setup_Hierarchy!$J$28:$IV$28,"="&amp;$K351)&lt;&gt;0,$L351,0)</f>
        <v>0</v>
      </c>
      <c r="AK351" s="61">
        <f>IF(COUNTIF(Setup_Hierarchy!$J$29:$IV$29,"="&amp;$K351)&lt;&gt;0,$L351,0)</f>
        <v>0</v>
      </c>
      <c r="AL351" s="61">
        <f>IF(COUNTIF(Setup_Hierarchy!$J$30:$IV$30,"="&amp;$K351)&lt;&gt;0,$L351,0)</f>
        <v>0</v>
      </c>
      <c r="AM351" s="61">
        <f>IF(COUNTIF(Setup_Hierarchy!$J$31:$IV$31,"="&amp;$K351)&lt;&gt;0,$L351,0)</f>
        <v>0</v>
      </c>
      <c r="AN351" s="61">
        <f>IF(COUNTIF(Setup_Hierarchy!$J$32:$IV$32,"="&amp;$K351)&lt;&gt;0,$L351,0)</f>
        <v>0</v>
      </c>
      <c r="AO351" s="61">
        <f>IF(COUNTIF(Setup_Hierarchy!$J$33:$IV$33,"="&amp;$K351)&lt;&gt;0,$L351,0)</f>
        <v>0</v>
      </c>
      <c r="AP351" s="61">
        <f>IF(COUNTIF(Setup_Hierarchy!$J$34:$IV$34,"="&amp;$K351)&lt;&gt;0,$L351,0)</f>
        <v>0</v>
      </c>
      <c r="AQ351" s="61">
        <f>IF(COUNTIF(Setup_Hierarchy!$J$35:$IV$35,"="&amp;$K351)&lt;&gt;0,$L351,0)</f>
        <v>0</v>
      </c>
      <c r="AR351" s="61">
        <f>IF(COUNTIF(Setup_Hierarchy!$J$36:$IV$36,"="&amp;$K351)&lt;&gt;0,$L351,0)</f>
        <v>0</v>
      </c>
      <c r="AS351" s="61">
        <f>IF(COUNTIF(Setup_Hierarchy!$J$37:$IV$37,"="&amp;$K351)&lt;&gt;0,$L351,0)</f>
        <v>0</v>
      </c>
      <c r="AT351" s="61">
        <f>IF(COUNTIF(Setup_Hierarchy!$J$38:$IV$38,"="&amp;$K351)&lt;&gt;0,$L351,0)</f>
        <v>0</v>
      </c>
      <c r="AU351" s="61">
        <f>IF(COUNTIF(Setup_Hierarchy!$J$39:$IV$39,"="&amp;$K351)&lt;&gt;0,$L351,0)</f>
        <v>0</v>
      </c>
      <c r="AV351" s="61">
        <f>IF(COUNTIF(Setup_Hierarchy!$J$40:$IV$40,"="&amp;$K351)&lt;&gt;0,$L351,0)</f>
        <v>0</v>
      </c>
      <c r="AW351" s="61">
        <f>IF(COUNTIF(Setup_Hierarchy!$J$41:$IV$41,"="&amp;$K351)&lt;&gt;0,$L351,0)</f>
        <v>0</v>
      </c>
      <c r="AX351" s="61">
        <f>IF(COUNTIF(Setup_Hierarchy!$J$42:$IV$42,"="&amp;$K351)&lt;&gt;0,$L351,0)</f>
        <v>0</v>
      </c>
      <c r="AY351" s="61">
        <f>IF(COUNTIF(Setup_Hierarchy!$J$43:$IV$43,"="&amp;$K351)&lt;&gt;0,$L351,0)</f>
        <v>0</v>
      </c>
      <c r="AZ351" s="61">
        <f>IF(COUNTIF(Setup_Hierarchy!$J$44:$IV$44,"="&amp;$K351)&lt;&gt;0,$L351,0)</f>
        <v>0</v>
      </c>
      <c r="BA351" s="61">
        <f>IF(COUNTIF(Setup_Hierarchy!$J$45:$IV$45,"="&amp;$K351)&lt;&gt;0,$L351,0)</f>
        <v>0</v>
      </c>
      <c r="BB351" s="61">
        <f>IF(COUNTIF(Setup_Hierarchy!$J$46:$IV$46,"="&amp;$K351)&lt;&gt;0,$L351,0)</f>
        <v>0</v>
      </c>
      <c r="BC351" s="61">
        <f>IF(COUNTIF(Setup_Hierarchy!$J$47:$IV$47,"="&amp;$K351)&lt;&gt;0,$L351,0)</f>
        <v>0</v>
      </c>
      <c r="BD351" s="61">
        <f>IF(COUNTIF(Setup_Hierarchy!$J$48:$IV$48,"="&amp;$K351)&lt;&gt;0,$L351,0)</f>
        <v>0</v>
      </c>
      <c r="BE351" s="61">
        <f>IF(COUNTIF(Setup_Hierarchy!$J$49:$IV$49,"="&amp;$K351)&lt;&gt;0,$L351,0)</f>
        <v>0</v>
      </c>
      <c r="BF351" s="61">
        <f>IF(COUNTIF(Setup_Hierarchy!$J$50:$IV$50,"="&amp;$K351)&lt;&gt;0,$L351,0)</f>
        <v>0</v>
      </c>
      <c r="BG351" s="61">
        <f>IF(COUNTIF(Setup_Hierarchy!$J$51:$IV$51,"="&amp;$K351)&lt;&gt;0,$L351,0)</f>
        <v>0</v>
      </c>
      <c r="BH351" s="61">
        <f>IF(COUNTIF(Setup_Hierarchy!$J$52:$IV$52,"="&amp;$K351)&lt;&gt;0,$L351,0)</f>
        <v>0</v>
      </c>
      <c r="BI351" s="61">
        <f>IF(COUNTIF(Setup_Hierarchy!$J$53:$IV$53,"="&amp;$K351)&lt;&gt;0,$L351,0)</f>
        <v>0</v>
      </c>
      <c r="BJ351" s="61">
        <f>IF(COUNTIF(Setup_Hierarchy!$J$54:$IV$54,"="&amp;$K351)&lt;&gt;0,$L351,0)</f>
        <v>0</v>
      </c>
      <c r="BK351" s="61">
        <f>IF(COUNTIF(Setup_Hierarchy!$J$55:$IV$55,"="&amp;$K351)&lt;&gt;0,$L351,0)</f>
        <v>0</v>
      </c>
      <c r="BL351" s="61">
        <f>IF(COUNTIF(Setup_Hierarchy!$J$56:$IV$56,"="&amp;$K351)&lt;&gt;0,$L351,0)</f>
        <v>0</v>
      </c>
      <c r="BM351" s="61">
        <f>IF(COUNTIF(Setup_Hierarchy!$J$57:$IV$57,"="&amp;$K351)&lt;&gt;0,$L351,0)</f>
        <v>0</v>
      </c>
      <c r="BN351" s="61">
        <f>IF(COUNTIF(Setup_Hierarchy!$J$58:$IV$58,"="&amp;$K351)&lt;&gt;0,$L351,0)</f>
        <v>0</v>
      </c>
      <c r="BO351" s="61">
        <f>IF(COUNTIF(Setup_Hierarchy!$J$59:$IV$59,"="&amp;$K351)&lt;&gt;0,$L351,0)</f>
        <v>0</v>
      </c>
      <c r="BP351" s="61">
        <f>IF(COUNTIF(Setup_Hierarchy!$J$60:$IV$60,"="&amp;$K351)&lt;&gt;0,$L351,0)</f>
        <v>0</v>
      </c>
      <c r="BQ351" s="61">
        <f>IF(COUNTIF(Setup_Hierarchy!$J$61:$IV$61,"="&amp;$K351)&lt;&gt;0,$L351,0)</f>
        <v>0</v>
      </c>
      <c r="BR351" s="61">
        <f>IF(COUNTIF(Setup_Hierarchy!$J$62:$IV$62,"="&amp;$K351)&lt;&gt;0,$L351,0)</f>
        <v>0</v>
      </c>
      <c r="BS351" s="61">
        <f>IF(COUNTIF(Setup_Hierarchy!$J$63:$IV$63,"="&amp;$K351)&lt;&gt;0,$L351,0)</f>
        <v>0</v>
      </c>
      <c r="BT351" s="61">
        <f>IF(COUNTIF(Setup_Hierarchy!$J$64:$IV$64,"="&amp;$K351)&lt;&gt;0,$L351,0)</f>
        <v>0</v>
      </c>
      <c r="BU351" s="61">
        <f>IF(COUNTIF(Setup_Hierarchy!$J$65:$IV$65,"="&amp;$K351)&lt;&gt;0,$L351,0)</f>
        <v>0</v>
      </c>
      <c r="BV351" s="61">
        <f>IF(COUNTIF(Setup_Hierarchy!$J$66:$IV$66,"="&amp;$K351)&lt;&gt;0,$L351,0)</f>
        <v>0</v>
      </c>
      <c r="BW351" s="61">
        <f>IF(COUNTIF(Setup_Hierarchy!$J$67:$IV$67,"="&amp;$K351)&lt;&gt;0,$L351,0)</f>
        <v>0</v>
      </c>
      <c r="BX351" s="61">
        <f>IF(COUNTIF(Setup_Hierarchy!$J$68:$IV$68,"="&amp;$K351)&lt;&gt;0,$L351,0)</f>
        <v>0</v>
      </c>
      <c r="BY351" s="61">
        <f>IF(COUNTIF(Setup_Hierarchy!$J$69:$IV$69,"="&amp;$K351)&lt;&gt;0,$L351,0)</f>
        <v>0</v>
      </c>
      <c r="BZ351" s="61">
        <f>IF(COUNTIF(Setup_Hierarchy!$J$70:$IV$70,"="&amp;$K351)&lt;&gt;0,$L351,0)</f>
        <v>0</v>
      </c>
      <c r="CA351" s="61">
        <f>IF(COUNTIF(Setup_Hierarchy!$J$71:$IV$71,"="&amp;$K351)&lt;&gt;0,$L351,0)</f>
        <v>0</v>
      </c>
      <c r="CB351" s="61">
        <f>IF(COUNTIF(Setup_Hierarchy!$J$72:$IV$72,"="&amp;$K351)&lt;&gt;0,$L351,0)</f>
        <v>0</v>
      </c>
      <c r="CC351" s="61">
        <f>IF(COUNTIF(Setup_Hierarchy!$J$73:$IV$73,"="&amp;$K351)&lt;&gt;0,$L351,0)</f>
        <v>0</v>
      </c>
      <c r="CD351" s="61">
        <f>IF(COUNTIF(Setup_Hierarchy!$J$74:$IV$74,"="&amp;$K351)&lt;&gt;0,$L351,0)</f>
        <v>0</v>
      </c>
      <c r="CE351" s="61">
        <f>IF(COUNTIF(Setup_Hierarchy!$J$75:$IV$75,"="&amp;$K351)&lt;&gt;0,$L351,0)</f>
        <v>0</v>
      </c>
      <c r="CF351" s="61">
        <f>IF(COUNTIF(Setup_Hierarchy!$J$76:$IV$76,"="&amp;$K351)&lt;&gt;0,$L351,0)</f>
        <v>0</v>
      </c>
      <c r="CG351" s="61">
        <f>IF(COUNTIF(Setup_Hierarchy!$J$77:$IV$77,"="&amp;$K351)&lt;&gt;0,$L351,0)</f>
        <v>0</v>
      </c>
      <c r="CH351" s="61">
        <f>IF(COUNTIF(Setup_Hierarchy!$J$78:$IV$78,"="&amp;$K351)&lt;&gt;0,$L351,0)</f>
        <v>0</v>
      </c>
      <c r="CI351" s="61">
        <f>IF(COUNTIF(Setup_Hierarchy!$J$79:$IV$79,"="&amp;$K351)&lt;&gt;0,$L351,0)</f>
        <v>0</v>
      </c>
      <c r="CJ351" s="61">
        <f>IF(COUNTIF(Setup_Hierarchy!$J$80:$IV$80,"="&amp;$K351)&lt;&gt;0,$L351,0)</f>
        <v>0</v>
      </c>
      <c r="CK351" s="61">
        <f>IF(COUNTIF(Setup_Hierarchy!$J$81:$IV$81,"="&amp;$K351)&lt;&gt;0,$L351,0)</f>
        <v>0</v>
      </c>
      <c r="CL351" s="61">
        <f>IF(COUNTIF(Setup_Hierarchy!$J$82:$IV$82,"="&amp;$K351)&lt;&gt;0,$L351,0)</f>
        <v>0</v>
      </c>
      <c r="CM351" s="61">
        <f>IF(COUNTIF(Setup_Hierarchy!$J$83:$IV$83,"="&amp;$K351)&lt;&gt;0,$L351,0)</f>
        <v>0</v>
      </c>
      <c r="CN351" s="61">
        <f>IF(COUNTIF(Setup_Hierarchy!$J$84:$IV$84,"="&amp;$K351)&lt;&gt;0,$L351,0)</f>
        <v>0</v>
      </c>
      <c r="CO351" s="61">
        <f>IF(COUNTIF(Setup_Hierarchy!$J$85:$IV$85,"="&amp;$K351)&lt;&gt;0,$L351,0)</f>
        <v>0</v>
      </c>
      <c r="CP351" s="61">
        <f>IF(COUNTIF(Setup_Hierarchy!$J$86:$IV$86,"="&amp;$K351)&lt;&gt;0,$L351,0)</f>
        <v>0</v>
      </c>
      <c r="CQ351" s="61">
        <f>IF(COUNTIF(Setup_Hierarchy!$J$87:$IV$87,"="&amp;$K351)&lt;&gt;0,$L351,0)</f>
        <v>0</v>
      </c>
      <c r="CR351" s="61">
        <f>IF(COUNTIF(Setup_Hierarchy!$J$88:$IV$88,"="&amp;$K351)&lt;&gt;0,$L351,0)</f>
        <v>0</v>
      </c>
      <c r="CS351" s="61">
        <f>IF(COUNTIF(Setup_Hierarchy!$J$89:$IV$89,"="&amp;$K351)&lt;&gt;0,$L351,0)</f>
        <v>0</v>
      </c>
      <c r="CT351" s="61">
        <f>IF(COUNTIF(Setup_Hierarchy!$J$90:$IV$90,"="&amp;$K351)&lt;&gt;0,$L351,0)</f>
        <v>0</v>
      </c>
      <c r="CU351" s="61">
        <f>IF(COUNTIF(Setup_Hierarchy!$J$91:$IV$91,"="&amp;$K351)&lt;&gt;0,$L351,0)</f>
        <v>0</v>
      </c>
      <c r="CV351" s="61">
        <f>IF(COUNTIF(Setup_Hierarchy!$J$92:$IV$92,"="&amp;$K351)&lt;&gt;0,$L351,0)</f>
        <v>0</v>
      </c>
      <c r="CW351" s="61">
        <f>IF(COUNTIF(Setup_Hierarchy!$J$93:$IV$93,"="&amp;$K351)&lt;&gt;0,$L351,0)</f>
        <v>0</v>
      </c>
      <c r="CX351" s="61">
        <f>IF(COUNTIF(Setup_Hierarchy!$J$94:$IV$94,"="&amp;$K351)&lt;&gt;0,$L351,0)</f>
        <v>0</v>
      </c>
      <c r="CY351" s="61">
        <f>IF(COUNTIF(Setup_Hierarchy!$J$95:$IV$95,"="&amp;$K351)&lt;&gt;0,$L351,0)</f>
        <v>0</v>
      </c>
      <c r="CZ351" s="61">
        <f>IF(COUNTIF(Setup_Hierarchy!$J$96:$IV$96,"="&amp;$K351)&lt;&gt;0,$L351,0)</f>
        <v>0</v>
      </c>
      <c r="DA351" s="61">
        <f>IF(COUNTIF(Setup_Hierarchy!$J$97:$IV$97,"="&amp;$K351)&lt;&gt;0,$L351,0)</f>
        <v>0</v>
      </c>
      <c r="DB351" s="61">
        <f>IF(COUNTIF(Setup_Hierarchy!$J$98:$IV$98,"="&amp;$K351)&lt;&gt;0,$L351,0)</f>
        <v>0</v>
      </c>
      <c r="DC351" s="61">
        <f>IF(COUNTIF(Setup_Hierarchy!$J$99:$IV$99,"="&amp;$K351)&lt;&gt;0,$L351,0)</f>
        <v>0</v>
      </c>
      <c r="DD351" s="61">
        <f>IF(COUNTIF(Setup_Hierarchy!$J$100:$IV$100,"="&amp;$K351)&lt;&gt;0,$L351,0)</f>
        <v>0</v>
      </c>
      <c r="DE351" s="61">
        <f>IF(COUNTIF(Setup_Hierarchy!$J$101:$IV$101,"="&amp;$K351)&lt;&gt;0,$L351,0)</f>
        <v>0</v>
      </c>
      <c r="DF351" s="61">
        <f>IF(COUNTIF(Setup_Hierarchy!$J$102:$IV$102,"="&amp;$K351)&lt;&gt;0,$L351,0)</f>
        <v>0</v>
      </c>
      <c r="DG351" s="61">
        <f>IF(COUNTIF(Setup_Hierarchy!$J$103:$IV$103,"="&amp;$K351)&lt;&gt;0,$L351,0)</f>
        <v>0</v>
      </c>
      <c r="DH351" s="61">
        <f>IF(COUNTIF(Setup_Hierarchy!$J$104:$IV$104,"="&amp;$K351)&lt;&gt;0,$L351,0)</f>
        <v>0</v>
      </c>
      <c r="DI351" s="61">
        <f>IF(COUNTIF(Setup_Hierarchy!$J$105:$IV$105,"="&amp;$K351)&lt;&gt;0,$L351,0)</f>
        <v>0</v>
      </c>
      <c r="DJ351" s="61">
        <f>IF(COUNTIF(Setup_Hierarchy!$J$106:$IV$106,"="&amp;$K351)&lt;&gt;0,$L351,0)</f>
        <v>0</v>
      </c>
      <c r="DK351" s="61">
        <f>IF(COUNTIF(Setup_Hierarchy!$J$107:$IV$107,"="&amp;$K351)&lt;&gt;0,$L351,0)</f>
        <v>0</v>
      </c>
      <c r="DL351" s="61">
        <f>IF(COUNTIF(Setup_Hierarchy!$J$108:$IV$108,"="&amp;$K351)&lt;&gt;0,$L351,0)</f>
        <v>0</v>
      </c>
      <c r="DM351" s="61">
        <f>IF(COUNTIF(Setup_Hierarchy!$J$109:$IV$109,"="&amp;$K351)&lt;&gt;0,$L351,0)</f>
        <v>0</v>
      </c>
      <c r="DN351" s="61">
        <f>IF(COUNTIF(Setup_Hierarchy!$J$110:$IV$110,"="&amp;$K351)&lt;&gt;0,$L351,0)</f>
        <v>0</v>
      </c>
      <c r="DO351" s="61">
        <f>IF(COUNTIF(Setup_Hierarchy!$J$111:$IV$111,"="&amp;$K351)&lt;&gt;0,$L351,0)</f>
        <v>0</v>
      </c>
      <c r="DP351" s="61">
        <f>IF(COUNTIF(Setup_Hierarchy!$J$112:$IV$112,"="&amp;$K351)&lt;&gt;0,$L351,0)</f>
        <v>0</v>
      </c>
      <c r="DQ351" s="61">
        <f>IF(COUNTIF(Setup_Hierarchy!$J$113:$IV$113,"="&amp;$K351)&lt;&gt;0,$L351,0)</f>
        <v>0</v>
      </c>
      <c r="DR351" s="61">
        <f>IF(COUNTIF(Setup_Hierarchy!$J$114:$IV$114,"="&amp;$K351)&lt;&gt;0,$L351,0)</f>
        <v>0</v>
      </c>
      <c r="DS351" s="61">
        <f>IF(COUNTIF(Setup_Hierarchy!$J$115:$IV$115,"="&amp;$K351)&lt;&gt;0,$L351,0)</f>
        <v>0</v>
      </c>
      <c r="DT351" s="61">
        <f>IF(COUNTIF(Setup_Hierarchy!$J$116:$IV$116,"="&amp;$K351)&lt;&gt;0,$L351,0)</f>
        <v>0</v>
      </c>
    </row>
    <row r="352" spans="2:124" x14ac:dyDescent="0.2">
      <c r="B352" t="s">
        <v>43</v>
      </c>
      <c r="C352">
        <v>438</v>
      </c>
      <c r="D352" t="s">
        <v>16</v>
      </c>
      <c r="E352" t="s">
        <v>369</v>
      </c>
      <c r="F352" t="s">
        <v>526</v>
      </c>
      <c r="G352" t="s">
        <v>523</v>
      </c>
      <c r="H352" t="s">
        <v>33</v>
      </c>
      <c r="I352">
        <v>0.148288</v>
      </c>
      <c r="J352">
        <v>0.36593999999999999</v>
      </c>
      <c r="K352">
        <v>729</v>
      </c>
      <c r="L352">
        <v>10.32</v>
      </c>
      <c r="M352" s="61">
        <f>IF(COUNTIF(Setup_Hierarchy!$J$5:$IV$5,"="&amp;$K352)&lt;&gt;0,$L352,0)</f>
        <v>10.32</v>
      </c>
      <c r="N352" s="61">
        <f>IF(COUNTIF(Setup_Hierarchy!$J$6:$IV$6,"="&amp;$K352)&lt;&gt;0,$L352,0)</f>
        <v>10.32</v>
      </c>
      <c r="O352" s="61">
        <f>IF(COUNTIF(Setup_Hierarchy!$J$7:$IV$7,"="&amp;$K352)&lt;&gt;0,$L352,0)</f>
        <v>10.32</v>
      </c>
      <c r="P352" s="61">
        <f>IF(COUNTIF(Setup_Hierarchy!$J$8:$IV$8,"="&amp;$K352)&lt;&gt;0,$L352,0)</f>
        <v>10.32</v>
      </c>
      <c r="Q352" s="61">
        <f>IF(COUNTIF(Setup_Hierarchy!$J$9:$IV$9,"="&amp;$K352)&lt;&gt;0,$L352,0)</f>
        <v>0</v>
      </c>
      <c r="R352" s="61">
        <f>IF(COUNTIF(Setup_Hierarchy!$J$10:$IV$10,"="&amp;$K352)&lt;&gt;0,$L352,0)</f>
        <v>0</v>
      </c>
      <c r="S352" s="61">
        <f>IF(COUNTIF(Setup_Hierarchy!$J$11:$IV$11,"="&amp;$K352)&lt;&gt;0,$L352,0)</f>
        <v>0</v>
      </c>
      <c r="T352" s="61">
        <f>IF(COUNTIF(Setup_Hierarchy!$J$12:$IV$12,"="&amp;$K352)&lt;&gt;0,$L352,0)</f>
        <v>0</v>
      </c>
      <c r="U352" s="61">
        <f>IF(COUNTIF(Setup_Hierarchy!$J$13:$IV$13,"="&amp;$K352)&lt;&gt;0,$L352,0)</f>
        <v>0</v>
      </c>
      <c r="V352" s="61">
        <f>IF(COUNTIF(Setup_Hierarchy!$J$14:$IV$14,"="&amp;$K352)&lt;&gt;0,$L352,0)</f>
        <v>0</v>
      </c>
      <c r="W352" s="61">
        <f>IF(COUNTIF(Setup_Hierarchy!$J$15:$IV$15,"="&amp;$K352)&lt;&gt;0,$L352,0)</f>
        <v>0</v>
      </c>
      <c r="X352" s="61">
        <f>IF(COUNTIF(Setup_Hierarchy!$J$16:$IV$16,"="&amp;$K352)&lt;&gt;0,$L352,0)</f>
        <v>0</v>
      </c>
      <c r="Y352" s="61">
        <f>IF(COUNTIF(Setup_Hierarchy!$J$17:$IV$17,"="&amp;$K352)&lt;&gt;0,$L352,0)</f>
        <v>0</v>
      </c>
      <c r="Z352" s="61">
        <f>IF(COUNTIF(Setup_Hierarchy!$J$18:$IV$18,"="&amp;$K352)&lt;&gt;0,$L352,0)</f>
        <v>0</v>
      </c>
      <c r="AA352" s="61">
        <f>IF(COUNTIF(Setup_Hierarchy!$J$19:$IV$19,"="&amp;$K352)&lt;&gt;0,$L352,0)</f>
        <v>0</v>
      </c>
      <c r="AB352" s="61">
        <f>IF(COUNTIF(Setup_Hierarchy!$J$20:$IV$20,"="&amp;$K352)&lt;&gt;0,$L352,0)</f>
        <v>0</v>
      </c>
      <c r="AC352" s="61">
        <f>IF(COUNTIF(Setup_Hierarchy!$J$21:$IV$21,"="&amp;$K352)&lt;&gt;0,$L352,0)</f>
        <v>0</v>
      </c>
      <c r="AD352" s="61">
        <f>IF(COUNTIF(Setup_Hierarchy!$J$22:$IV$22,"="&amp;$K352)&lt;&gt;0,$L352,0)</f>
        <v>0</v>
      </c>
      <c r="AE352" s="61">
        <f>IF(COUNTIF(Setup_Hierarchy!$J$23:$IV$23,"="&amp;$K352)&lt;&gt;0,$L352,0)</f>
        <v>0</v>
      </c>
      <c r="AF352" s="61">
        <f>IF(COUNTIF(Setup_Hierarchy!$J$24:$IV$24,"="&amp;$K352)&lt;&gt;0,$L352,0)</f>
        <v>0</v>
      </c>
      <c r="AG352" s="61">
        <f>IF(COUNTIF(Setup_Hierarchy!$J$25:$IV$25,"="&amp;$K352)&lt;&gt;0,$L352,0)</f>
        <v>0</v>
      </c>
      <c r="AH352" s="61">
        <f>IF(COUNTIF(Setup_Hierarchy!$J$26:$IV$26,"="&amp;$K352)&lt;&gt;0,$L352,0)</f>
        <v>0</v>
      </c>
      <c r="AI352" s="61">
        <f>IF(COUNTIF(Setup_Hierarchy!$J$27:$IV$27,"="&amp;$K352)&lt;&gt;0,$L352,0)</f>
        <v>0</v>
      </c>
      <c r="AJ352" s="61">
        <f>IF(COUNTIF(Setup_Hierarchy!$J$28:$IV$28,"="&amp;$K352)&lt;&gt;0,$L352,0)</f>
        <v>0</v>
      </c>
      <c r="AK352" s="61">
        <f>IF(COUNTIF(Setup_Hierarchy!$J$29:$IV$29,"="&amp;$K352)&lt;&gt;0,$L352,0)</f>
        <v>0</v>
      </c>
      <c r="AL352" s="61">
        <f>IF(COUNTIF(Setup_Hierarchy!$J$30:$IV$30,"="&amp;$K352)&lt;&gt;0,$L352,0)</f>
        <v>0</v>
      </c>
      <c r="AM352" s="61">
        <f>IF(COUNTIF(Setup_Hierarchy!$J$31:$IV$31,"="&amp;$K352)&lt;&gt;0,$L352,0)</f>
        <v>0</v>
      </c>
      <c r="AN352" s="61">
        <f>IF(COUNTIF(Setup_Hierarchy!$J$32:$IV$32,"="&amp;$K352)&lt;&gt;0,$L352,0)</f>
        <v>0</v>
      </c>
      <c r="AO352" s="61">
        <f>IF(COUNTIF(Setup_Hierarchy!$J$33:$IV$33,"="&amp;$K352)&lt;&gt;0,$L352,0)</f>
        <v>0</v>
      </c>
      <c r="AP352" s="61">
        <f>IF(COUNTIF(Setup_Hierarchy!$J$34:$IV$34,"="&amp;$K352)&lt;&gt;0,$L352,0)</f>
        <v>0</v>
      </c>
      <c r="AQ352" s="61">
        <f>IF(COUNTIF(Setup_Hierarchy!$J$35:$IV$35,"="&amp;$K352)&lt;&gt;0,$L352,0)</f>
        <v>0</v>
      </c>
      <c r="AR352" s="61">
        <f>IF(COUNTIF(Setup_Hierarchy!$J$36:$IV$36,"="&amp;$K352)&lt;&gt;0,$L352,0)</f>
        <v>0</v>
      </c>
      <c r="AS352" s="61">
        <f>IF(COUNTIF(Setup_Hierarchy!$J$37:$IV$37,"="&amp;$K352)&lt;&gt;0,$L352,0)</f>
        <v>0</v>
      </c>
      <c r="AT352" s="61">
        <f>IF(COUNTIF(Setup_Hierarchy!$J$38:$IV$38,"="&amp;$K352)&lt;&gt;0,$L352,0)</f>
        <v>0</v>
      </c>
      <c r="AU352" s="61">
        <f>IF(COUNTIF(Setup_Hierarchy!$J$39:$IV$39,"="&amp;$K352)&lt;&gt;0,$L352,0)</f>
        <v>10.32</v>
      </c>
      <c r="AV352" s="61">
        <f>IF(COUNTIF(Setup_Hierarchy!$J$40:$IV$40,"="&amp;$K352)&lt;&gt;0,$L352,0)</f>
        <v>0</v>
      </c>
      <c r="AW352" s="61">
        <f>IF(COUNTIF(Setup_Hierarchy!$J$41:$IV$41,"="&amp;$K352)&lt;&gt;0,$L352,0)</f>
        <v>0</v>
      </c>
      <c r="AX352" s="61">
        <f>IF(COUNTIF(Setup_Hierarchy!$J$42:$IV$42,"="&amp;$K352)&lt;&gt;0,$L352,0)</f>
        <v>0</v>
      </c>
      <c r="AY352" s="61">
        <f>IF(COUNTIF(Setup_Hierarchy!$J$43:$IV$43,"="&amp;$K352)&lt;&gt;0,$L352,0)</f>
        <v>0</v>
      </c>
      <c r="AZ352" s="61">
        <f>IF(COUNTIF(Setup_Hierarchy!$J$44:$IV$44,"="&amp;$K352)&lt;&gt;0,$L352,0)</f>
        <v>0</v>
      </c>
      <c r="BA352" s="61">
        <f>IF(COUNTIF(Setup_Hierarchy!$J$45:$IV$45,"="&amp;$K352)&lt;&gt;0,$L352,0)</f>
        <v>0</v>
      </c>
      <c r="BB352" s="61">
        <f>IF(COUNTIF(Setup_Hierarchy!$J$46:$IV$46,"="&amp;$K352)&lt;&gt;0,$L352,0)</f>
        <v>10.32</v>
      </c>
      <c r="BC352" s="61">
        <f>IF(COUNTIF(Setup_Hierarchy!$J$47:$IV$47,"="&amp;$K352)&lt;&gt;0,$L352,0)</f>
        <v>10.32</v>
      </c>
      <c r="BD352" s="61">
        <f>IF(COUNTIF(Setup_Hierarchy!$J$48:$IV$48,"="&amp;$K352)&lt;&gt;0,$L352,0)</f>
        <v>0</v>
      </c>
      <c r="BE352" s="61">
        <f>IF(COUNTIF(Setup_Hierarchy!$J$49:$IV$49,"="&amp;$K352)&lt;&gt;0,$L352,0)</f>
        <v>0</v>
      </c>
      <c r="BF352" s="61">
        <f>IF(COUNTIF(Setup_Hierarchy!$J$50:$IV$50,"="&amp;$K352)&lt;&gt;0,$L352,0)</f>
        <v>0</v>
      </c>
      <c r="BG352" s="61">
        <f>IF(COUNTIF(Setup_Hierarchy!$J$51:$IV$51,"="&amp;$K352)&lt;&gt;0,$L352,0)</f>
        <v>0</v>
      </c>
      <c r="BH352" s="61">
        <f>IF(COUNTIF(Setup_Hierarchy!$J$52:$IV$52,"="&amp;$K352)&lt;&gt;0,$L352,0)</f>
        <v>0</v>
      </c>
      <c r="BI352" s="61">
        <f>IF(COUNTIF(Setup_Hierarchy!$J$53:$IV$53,"="&amp;$K352)&lt;&gt;0,$L352,0)</f>
        <v>0</v>
      </c>
      <c r="BJ352" s="61">
        <f>IF(COUNTIF(Setup_Hierarchy!$J$54:$IV$54,"="&amp;$K352)&lt;&gt;0,$L352,0)</f>
        <v>0</v>
      </c>
      <c r="BK352" s="61">
        <f>IF(COUNTIF(Setup_Hierarchy!$J$55:$IV$55,"="&amp;$K352)&lt;&gt;0,$L352,0)</f>
        <v>0</v>
      </c>
      <c r="BL352" s="61">
        <f>IF(COUNTIF(Setup_Hierarchy!$J$56:$IV$56,"="&amp;$K352)&lt;&gt;0,$L352,0)</f>
        <v>0</v>
      </c>
      <c r="BM352" s="61">
        <f>IF(COUNTIF(Setup_Hierarchy!$J$57:$IV$57,"="&amp;$K352)&lt;&gt;0,$L352,0)</f>
        <v>0</v>
      </c>
      <c r="BN352" s="61">
        <f>IF(COUNTIF(Setup_Hierarchy!$J$58:$IV$58,"="&amp;$K352)&lt;&gt;0,$L352,0)</f>
        <v>0</v>
      </c>
      <c r="BO352" s="61">
        <f>IF(COUNTIF(Setup_Hierarchy!$J$59:$IV$59,"="&amp;$K352)&lt;&gt;0,$L352,0)</f>
        <v>0</v>
      </c>
      <c r="BP352" s="61">
        <f>IF(COUNTIF(Setup_Hierarchy!$J$60:$IV$60,"="&amp;$K352)&lt;&gt;0,$L352,0)</f>
        <v>0</v>
      </c>
      <c r="BQ352" s="61">
        <f>IF(COUNTIF(Setup_Hierarchy!$J$61:$IV$61,"="&amp;$K352)&lt;&gt;0,$L352,0)</f>
        <v>0</v>
      </c>
      <c r="BR352" s="61">
        <f>IF(COUNTIF(Setup_Hierarchy!$J$62:$IV$62,"="&amp;$K352)&lt;&gt;0,$L352,0)</f>
        <v>0</v>
      </c>
      <c r="BS352" s="61">
        <f>IF(COUNTIF(Setup_Hierarchy!$J$63:$IV$63,"="&amp;$K352)&lt;&gt;0,$L352,0)</f>
        <v>0</v>
      </c>
      <c r="BT352" s="61">
        <f>IF(COUNTIF(Setup_Hierarchy!$J$64:$IV$64,"="&amp;$K352)&lt;&gt;0,$L352,0)</f>
        <v>0</v>
      </c>
      <c r="BU352" s="61">
        <f>IF(COUNTIF(Setup_Hierarchy!$J$65:$IV$65,"="&amp;$K352)&lt;&gt;0,$L352,0)</f>
        <v>0</v>
      </c>
      <c r="BV352" s="61">
        <f>IF(COUNTIF(Setup_Hierarchy!$J$66:$IV$66,"="&amp;$K352)&lt;&gt;0,$L352,0)</f>
        <v>0</v>
      </c>
      <c r="BW352" s="61">
        <f>IF(COUNTIF(Setup_Hierarchy!$J$67:$IV$67,"="&amp;$K352)&lt;&gt;0,$L352,0)</f>
        <v>0</v>
      </c>
      <c r="BX352" s="61">
        <f>IF(COUNTIF(Setup_Hierarchy!$J$68:$IV$68,"="&amp;$K352)&lt;&gt;0,$L352,0)</f>
        <v>0</v>
      </c>
      <c r="BY352" s="61">
        <f>IF(COUNTIF(Setup_Hierarchy!$J$69:$IV$69,"="&amp;$K352)&lt;&gt;0,$L352,0)</f>
        <v>0</v>
      </c>
      <c r="BZ352" s="61">
        <f>IF(COUNTIF(Setup_Hierarchy!$J$70:$IV$70,"="&amp;$K352)&lt;&gt;0,$L352,0)</f>
        <v>0</v>
      </c>
      <c r="CA352" s="61">
        <f>IF(COUNTIF(Setup_Hierarchy!$J$71:$IV$71,"="&amp;$K352)&lt;&gt;0,$L352,0)</f>
        <v>0</v>
      </c>
      <c r="CB352" s="61">
        <f>IF(COUNTIF(Setup_Hierarchy!$J$72:$IV$72,"="&amp;$K352)&lt;&gt;0,$L352,0)</f>
        <v>0</v>
      </c>
      <c r="CC352" s="61">
        <f>IF(COUNTIF(Setup_Hierarchy!$J$73:$IV$73,"="&amp;$K352)&lt;&gt;0,$L352,0)</f>
        <v>0</v>
      </c>
      <c r="CD352" s="61">
        <f>IF(COUNTIF(Setup_Hierarchy!$J$74:$IV$74,"="&amp;$K352)&lt;&gt;0,$L352,0)</f>
        <v>0</v>
      </c>
      <c r="CE352" s="61">
        <f>IF(COUNTIF(Setup_Hierarchy!$J$75:$IV$75,"="&amp;$K352)&lt;&gt;0,$L352,0)</f>
        <v>0</v>
      </c>
      <c r="CF352" s="61">
        <f>IF(COUNTIF(Setup_Hierarchy!$J$76:$IV$76,"="&amp;$K352)&lt;&gt;0,$L352,0)</f>
        <v>0</v>
      </c>
      <c r="CG352" s="61">
        <f>IF(COUNTIF(Setup_Hierarchy!$J$77:$IV$77,"="&amp;$K352)&lt;&gt;0,$L352,0)</f>
        <v>0</v>
      </c>
      <c r="CH352" s="61">
        <f>IF(COUNTIF(Setup_Hierarchy!$J$78:$IV$78,"="&amp;$K352)&lt;&gt;0,$L352,0)</f>
        <v>0</v>
      </c>
      <c r="CI352" s="61">
        <f>IF(COUNTIF(Setup_Hierarchy!$J$79:$IV$79,"="&amp;$K352)&lt;&gt;0,$L352,0)</f>
        <v>0</v>
      </c>
      <c r="CJ352" s="61">
        <f>IF(COUNTIF(Setup_Hierarchy!$J$80:$IV$80,"="&amp;$K352)&lt;&gt;0,$L352,0)</f>
        <v>0</v>
      </c>
      <c r="CK352" s="61">
        <f>IF(COUNTIF(Setup_Hierarchy!$J$81:$IV$81,"="&amp;$K352)&lt;&gt;0,$L352,0)</f>
        <v>0</v>
      </c>
      <c r="CL352" s="61">
        <f>IF(COUNTIF(Setup_Hierarchy!$J$82:$IV$82,"="&amp;$K352)&lt;&gt;0,$L352,0)</f>
        <v>0</v>
      </c>
      <c r="CM352" s="61">
        <f>IF(COUNTIF(Setup_Hierarchy!$J$83:$IV$83,"="&amp;$K352)&lt;&gt;0,$L352,0)</f>
        <v>0</v>
      </c>
      <c r="CN352" s="61">
        <f>IF(COUNTIF(Setup_Hierarchy!$J$84:$IV$84,"="&amp;$K352)&lt;&gt;0,$L352,0)</f>
        <v>0</v>
      </c>
      <c r="CO352" s="61">
        <f>IF(COUNTIF(Setup_Hierarchy!$J$85:$IV$85,"="&amp;$K352)&lt;&gt;0,$L352,0)</f>
        <v>0</v>
      </c>
      <c r="CP352" s="61">
        <f>IF(COUNTIF(Setup_Hierarchy!$J$86:$IV$86,"="&amp;$K352)&lt;&gt;0,$L352,0)</f>
        <v>0</v>
      </c>
      <c r="CQ352" s="61">
        <f>IF(COUNTIF(Setup_Hierarchy!$J$87:$IV$87,"="&amp;$K352)&lt;&gt;0,$L352,0)</f>
        <v>0</v>
      </c>
      <c r="CR352" s="61">
        <f>IF(COUNTIF(Setup_Hierarchy!$J$88:$IV$88,"="&amp;$K352)&lt;&gt;0,$L352,0)</f>
        <v>0</v>
      </c>
      <c r="CS352" s="61">
        <f>IF(COUNTIF(Setup_Hierarchy!$J$89:$IV$89,"="&amp;$K352)&lt;&gt;0,$L352,0)</f>
        <v>0</v>
      </c>
      <c r="CT352" s="61">
        <f>IF(COUNTIF(Setup_Hierarchy!$J$90:$IV$90,"="&amp;$K352)&lt;&gt;0,$L352,0)</f>
        <v>0</v>
      </c>
      <c r="CU352" s="61">
        <f>IF(COUNTIF(Setup_Hierarchy!$J$91:$IV$91,"="&amp;$K352)&lt;&gt;0,$L352,0)</f>
        <v>0</v>
      </c>
      <c r="CV352" s="61">
        <f>IF(COUNTIF(Setup_Hierarchy!$J$92:$IV$92,"="&amp;$K352)&lt;&gt;0,$L352,0)</f>
        <v>0</v>
      </c>
      <c r="CW352" s="61">
        <f>IF(COUNTIF(Setup_Hierarchy!$J$93:$IV$93,"="&amp;$K352)&lt;&gt;0,$L352,0)</f>
        <v>0</v>
      </c>
      <c r="CX352" s="61">
        <f>IF(COUNTIF(Setup_Hierarchy!$J$94:$IV$94,"="&amp;$K352)&lt;&gt;0,$L352,0)</f>
        <v>0</v>
      </c>
      <c r="CY352" s="61">
        <f>IF(COUNTIF(Setup_Hierarchy!$J$95:$IV$95,"="&amp;$K352)&lt;&gt;0,$L352,0)</f>
        <v>0</v>
      </c>
      <c r="CZ352" s="61">
        <f>IF(COUNTIF(Setup_Hierarchy!$J$96:$IV$96,"="&amp;$K352)&lt;&gt;0,$L352,0)</f>
        <v>0</v>
      </c>
      <c r="DA352" s="61">
        <f>IF(COUNTIF(Setup_Hierarchy!$J$97:$IV$97,"="&amp;$K352)&lt;&gt;0,$L352,0)</f>
        <v>0</v>
      </c>
      <c r="DB352" s="61">
        <f>IF(COUNTIF(Setup_Hierarchy!$J$98:$IV$98,"="&amp;$K352)&lt;&gt;0,$L352,0)</f>
        <v>0</v>
      </c>
      <c r="DC352" s="61">
        <f>IF(COUNTIF(Setup_Hierarchy!$J$99:$IV$99,"="&amp;$K352)&lt;&gt;0,$L352,0)</f>
        <v>0</v>
      </c>
      <c r="DD352" s="61">
        <f>IF(COUNTIF(Setup_Hierarchy!$J$100:$IV$100,"="&amp;$K352)&lt;&gt;0,$L352,0)</f>
        <v>0</v>
      </c>
      <c r="DE352" s="61">
        <f>IF(COUNTIF(Setup_Hierarchy!$J$101:$IV$101,"="&amp;$K352)&lt;&gt;0,$L352,0)</f>
        <v>0</v>
      </c>
      <c r="DF352" s="61">
        <f>IF(COUNTIF(Setup_Hierarchy!$J$102:$IV$102,"="&amp;$K352)&lt;&gt;0,$L352,0)</f>
        <v>0</v>
      </c>
      <c r="DG352" s="61">
        <f>IF(COUNTIF(Setup_Hierarchy!$J$103:$IV$103,"="&amp;$K352)&lt;&gt;0,$L352,0)</f>
        <v>0</v>
      </c>
      <c r="DH352" s="61">
        <f>IF(COUNTIF(Setup_Hierarchy!$J$104:$IV$104,"="&amp;$K352)&lt;&gt;0,$L352,0)</f>
        <v>0</v>
      </c>
      <c r="DI352" s="61">
        <f>IF(COUNTIF(Setup_Hierarchy!$J$105:$IV$105,"="&amp;$K352)&lt;&gt;0,$L352,0)</f>
        <v>0</v>
      </c>
      <c r="DJ352" s="61">
        <f>IF(COUNTIF(Setup_Hierarchy!$J$106:$IV$106,"="&amp;$K352)&lt;&gt;0,$L352,0)</f>
        <v>0</v>
      </c>
      <c r="DK352" s="61">
        <f>IF(COUNTIF(Setup_Hierarchy!$J$107:$IV$107,"="&amp;$K352)&lt;&gt;0,$L352,0)</f>
        <v>0</v>
      </c>
      <c r="DL352" s="61">
        <f>IF(COUNTIF(Setup_Hierarchy!$J$108:$IV$108,"="&amp;$K352)&lt;&gt;0,$L352,0)</f>
        <v>0</v>
      </c>
      <c r="DM352" s="61">
        <f>IF(COUNTIF(Setup_Hierarchy!$J$109:$IV$109,"="&amp;$K352)&lt;&gt;0,$L352,0)</f>
        <v>0</v>
      </c>
      <c r="DN352" s="61">
        <f>IF(COUNTIF(Setup_Hierarchy!$J$110:$IV$110,"="&amp;$K352)&lt;&gt;0,$L352,0)</f>
        <v>0</v>
      </c>
      <c r="DO352" s="61">
        <f>IF(COUNTIF(Setup_Hierarchy!$J$111:$IV$111,"="&amp;$K352)&lt;&gt;0,$L352,0)</f>
        <v>0</v>
      </c>
      <c r="DP352" s="61">
        <f>IF(COUNTIF(Setup_Hierarchy!$J$112:$IV$112,"="&amp;$K352)&lt;&gt;0,$L352,0)</f>
        <v>0</v>
      </c>
      <c r="DQ352" s="61">
        <f>IF(COUNTIF(Setup_Hierarchy!$J$113:$IV$113,"="&amp;$K352)&lt;&gt;0,$L352,0)</f>
        <v>0</v>
      </c>
      <c r="DR352" s="61">
        <f>IF(COUNTIF(Setup_Hierarchy!$J$114:$IV$114,"="&amp;$K352)&lt;&gt;0,$L352,0)</f>
        <v>0</v>
      </c>
      <c r="DS352" s="61">
        <f>IF(COUNTIF(Setup_Hierarchy!$J$115:$IV$115,"="&amp;$K352)&lt;&gt;0,$L352,0)</f>
        <v>0</v>
      </c>
      <c r="DT352" s="61">
        <f>IF(COUNTIF(Setup_Hierarchy!$J$116:$IV$116,"="&amp;$K352)&lt;&gt;0,$L352,0)</f>
        <v>0</v>
      </c>
    </row>
    <row r="353" spans="2:124" x14ac:dyDescent="0.2">
      <c r="B353" t="s">
        <v>43</v>
      </c>
      <c r="C353">
        <v>438</v>
      </c>
      <c r="D353" t="s">
        <v>16</v>
      </c>
      <c r="E353" t="s">
        <v>369</v>
      </c>
      <c r="F353" t="s">
        <v>526</v>
      </c>
      <c r="G353" t="s">
        <v>523</v>
      </c>
      <c r="H353" t="s">
        <v>33</v>
      </c>
      <c r="I353">
        <v>0.148288</v>
      </c>
      <c r="J353">
        <v>0.36593999999999999</v>
      </c>
      <c r="K353">
        <v>795</v>
      </c>
      <c r="L353">
        <v>-249.13</v>
      </c>
      <c r="M353" s="61">
        <f>IF(COUNTIF(Setup_Hierarchy!$J$5:$IV$5,"="&amp;$K353)&lt;&gt;0,$L353,0)</f>
        <v>-249.13</v>
      </c>
      <c r="N353" s="61">
        <f>IF(COUNTIF(Setup_Hierarchy!$J$6:$IV$6,"="&amp;$K353)&lt;&gt;0,$L353,0)</f>
        <v>-249.13</v>
      </c>
      <c r="O353" s="61">
        <f>IF(COUNTIF(Setup_Hierarchy!$J$7:$IV$7,"="&amp;$K353)&lt;&gt;0,$L353,0)</f>
        <v>-249.13</v>
      </c>
      <c r="P353" s="61">
        <f>IF(COUNTIF(Setup_Hierarchy!$J$8:$IV$8,"="&amp;$K353)&lt;&gt;0,$L353,0)</f>
        <v>-249.13</v>
      </c>
      <c r="Q353" s="61">
        <f>IF(COUNTIF(Setup_Hierarchy!$J$9:$IV$9,"="&amp;$K353)&lt;&gt;0,$L353,0)</f>
        <v>-249.13</v>
      </c>
      <c r="R353" s="61">
        <f>IF(COUNTIF(Setup_Hierarchy!$J$10:$IV$10,"="&amp;$K353)&lt;&gt;0,$L353,0)</f>
        <v>0</v>
      </c>
      <c r="S353" s="61">
        <f>IF(COUNTIF(Setup_Hierarchy!$J$11:$IV$11,"="&amp;$K353)&lt;&gt;0,$L353,0)</f>
        <v>0</v>
      </c>
      <c r="T353" s="61">
        <f>IF(COUNTIF(Setup_Hierarchy!$J$12:$IV$12,"="&amp;$K353)&lt;&gt;0,$L353,0)</f>
        <v>0</v>
      </c>
      <c r="U353" s="61">
        <f>IF(COUNTIF(Setup_Hierarchy!$J$13:$IV$13,"="&amp;$K353)&lt;&gt;0,$L353,0)</f>
        <v>0</v>
      </c>
      <c r="V353" s="61">
        <f>IF(COUNTIF(Setup_Hierarchy!$J$14:$IV$14,"="&amp;$K353)&lt;&gt;0,$L353,0)</f>
        <v>0</v>
      </c>
      <c r="W353" s="61">
        <f>IF(COUNTIF(Setup_Hierarchy!$J$15:$IV$15,"="&amp;$K353)&lt;&gt;0,$L353,0)</f>
        <v>0</v>
      </c>
      <c r="X353" s="61">
        <f>IF(COUNTIF(Setup_Hierarchy!$J$16:$IV$16,"="&amp;$K353)&lt;&gt;0,$L353,0)</f>
        <v>0</v>
      </c>
      <c r="Y353" s="61">
        <f>IF(COUNTIF(Setup_Hierarchy!$J$17:$IV$17,"="&amp;$K353)&lt;&gt;0,$L353,0)</f>
        <v>0</v>
      </c>
      <c r="Z353" s="61">
        <f>IF(COUNTIF(Setup_Hierarchy!$J$18:$IV$18,"="&amp;$K353)&lt;&gt;0,$L353,0)</f>
        <v>-249.13</v>
      </c>
      <c r="AA353" s="61">
        <f>IF(COUNTIF(Setup_Hierarchy!$J$19:$IV$19,"="&amp;$K353)&lt;&gt;0,$L353,0)</f>
        <v>0</v>
      </c>
      <c r="AB353" s="61">
        <f>IF(COUNTIF(Setup_Hierarchy!$J$20:$IV$20,"="&amp;$K353)&lt;&gt;0,$L353,0)</f>
        <v>0</v>
      </c>
      <c r="AC353" s="61">
        <f>IF(COUNTIF(Setup_Hierarchy!$J$21:$IV$21,"="&amp;$K353)&lt;&gt;0,$L353,0)</f>
        <v>0</v>
      </c>
      <c r="AD353" s="61">
        <f>IF(COUNTIF(Setup_Hierarchy!$J$22:$IV$22,"="&amp;$K353)&lt;&gt;0,$L353,0)</f>
        <v>0</v>
      </c>
      <c r="AE353" s="61">
        <f>IF(COUNTIF(Setup_Hierarchy!$J$23:$IV$23,"="&amp;$K353)&lt;&gt;0,$L353,0)</f>
        <v>0</v>
      </c>
      <c r="AF353" s="61">
        <f>IF(COUNTIF(Setup_Hierarchy!$J$24:$IV$24,"="&amp;$K353)&lt;&gt;0,$L353,0)</f>
        <v>0</v>
      </c>
      <c r="AG353" s="61">
        <f>IF(COUNTIF(Setup_Hierarchy!$J$25:$IV$25,"="&amp;$K353)&lt;&gt;0,$L353,0)</f>
        <v>0</v>
      </c>
      <c r="AH353" s="61">
        <f>IF(COUNTIF(Setup_Hierarchy!$J$26:$IV$26,"="&amp;$K353)&lt;&gt;0,$L353,0)</f>
        <v>0</v>
      </c>
      <c r="AI353" s="61">
        <f>IF(COUNTIF(Setup_Hierarchy!$J$27:$IV$27,"="&amp;$K353)&lt;&gt;0,$L353,0)</f>
        <v>0</v>
      </c>
      <c r="AJ353" s="61">
        <f>IF(COUNTIF(Setup_Hierarchy!$J$28:$IV$28,"="&amp;$K353)&lt;&gt;0,$L353,0)</f>
        <v>0</v>
      </c>
      <c r="AK353" s="61">
        <f>IF(COUNTIF(Setup_Hierarchy!$J$29:$IV$29,"="&amp;$K353)&lt;&gt;0,$L353,0)</f>
        <v>0</v>
      </c>
      <c r="AL353" s="61">
        <f>IF(COUNTIF(Setup_Hierarchy!$J$30:$IV$30,"="&amp;$K353)&lt;&gt;0,$L353,0)</f>
        <v>0</v>
      </c>
      <c r="AM353" s="61">
        <f>IF(COUNTIF(Setup_Hierarchy!$J$31:$IV$31,"="&amp;$K353)&lt;&gt;0,$L353,0)</f>
        <v>0</v>
      </c>
      <c r="AN353" s="61">
        <f>IF(COUNTIF(Setup_Hierarchy!$J$32:$IV$32,"="&amp;$K353)&lt;&gt;0,$L353,0)</f>
        <v>0</v>
      </c>
      <c r="AO353" s="61">
        <f>IF(COUNTIF(Setup_Hierarchy!$J$33:$IV$33,"="&amp;$K353)&lt;&gt;0,$L353,0)</f>
        <v>0</v>
      </c>
      <c r="AP353" s="61">
        <f>IF(COUNTIF(Setup_Hierarchy!$J$34:$IV$34,"="&amp;$K353)&lt;&gt;0,$L353,0)</f>
        <v>0</v>
      </c>
      <c r="AQ353" s="61">
        <f>IF(COUNTIF(Setup_Hierarchy!$J$35:$IV$35,"="&amp;$K353)&lt;&gt;0,$L353,0)</f>
        <v>0</v>
      </c>
      <c r="AR353" s="61">
        <f>IF(COUNTIF(Setup_Hierarchy!$J$36:$IV$36,"="&amp;$K353)&lt;&gt;0,$L353,0)</f>
        <v>0</v>
      </c>
      <c r="AS353" s="61">
        <f>IF(COUNTIF(Setup_Hierarchy!$J$37:$IV$37,"="&amp;$K353)&lt;&gt;0,$L353,0)</f>
        <v>0</v>
      </c>
      <c r="AT353" s="61">
        <f>IF(COUNTIF(Setup_Hierarchy!$J$38:$IV$38,"="&amp;$K353)&lt;&gt;0,$L353,0)</f>
        <v>0</v>
      </c>
      <c r="AU353" s="61">
        <f>IF(COUNTIF(Setup_Hierarchy!$J$39:$IV$39,"="&amp;$K353)&lt;&gt;0,$L353,0)</f>
        <v>0</v>
      </c>
      <c r="AV353" s="61">
        <f>IF(COUNTIF(Setup_Hierarchy!$J$40:$IV$40,"="&amp;$K353)&lt;&gt;0,$L353,0)</f>
        <v>0</v>
      </c>
      <c r="AW353" s="61">
        <f>IF(COUNTIF(Setup_Hierarchy!$J$41:$IV$41,"="&amp;$K353)&lt;&gt;0,$L353,0)</f>
        <v>0</v>
      </c>
      <c r="AX353" s="61">
        <f>IF(COUNTIF(Setup_Hierarchy!$J$42:$IV$42,"="&amp;$K353)&lt;&gt;0,$L353,0)</f>
        <v>0</v>
      </c>
      <c r="AY353" s="61">
        <f>IF(COUNTIF(Setup_Hierarchy!$J$43:$IV$43,"="&amp;$K353)&lt;&gt;0,$L353,0)</f>
        <v>0</v>
      </c>
      <c r="AZ353" s="61">
        <f>IF(COUNTIF(Setup_Hierarchy!$J$44:$IV$44,"="&amp;$K353)&lt;&gt;0,$L353,0)</f>
        <v>0</v>
      </c>
      <c r="BA353" s="61">
        <f>IF(COUNTIF(Setup_Hierarchy!$J$45:$IV$45,"="&amp;$K353)&lt;&gt;0,$L353,0)</f>
        <v>0</v>
      </c>
      <c r="BB353" s="61">
        <f>IF(COUNTIF(Setup_Hierarchy!$J$46:$IV$46,"="&amp;$K353)&lt;&gt;0,$L353,0)</f>
        <v>0</v>
      </c>
      <c r="BC353" s="61">
        <f>IF(COUNTIF(Setup_Hierarchy!$J$47:$IV$47,"="&amp;$K353)&lt;&gt;0,$L353,0)</f>
        <v>0</v>
      </c>
      <c r="BD353" s="61">
        <f>IF(COUNTIF(Setup_Hierarchy!$J$48:$IV$48,"="&amp;$K353)&lt;&gt;0,$L353,0)</f>
        <v>0</v>
      </c>
      <c r="BE353" s="61">
        <f>IF(COUNTIF(Setup_Hierarchy!$J$49:$IV$49,"="&amp;$K353)&lt;&gt;0,$L353,0)</f>
        <v>0</v>
      </c>
      <c r="BF353" s="61">
        <f>IF(COUNTIF(Setup_Hierarchy!$J$50:$IV$50,"="&amp;$K353)&lt;&gt;0,$L353,0)</f>
        <v>0</v>
      </c>
      <c r="BG353" s="61">
        <f>IF(COUNTIF(Setup_Hierarchy!$J$51:$IV$51,"="&amp;$K353)&lt;&gt;0,$L353,0)</f>
        <v>0</v>
      </c>
      <c r="BH353" s="61">
        <f>IF(COUNTIF(Setup_Hierarchy!$J$52:$IV$52,"="&amp;$K353)&lt;&gt;0,$L353,0)</f>
        <v>0</v>
      </c>
      <c r="BI353" s="61">
        <f>IF(COUNTIF(Setup_Hierarchy!$J$53:$IV$53,"="&amp;$K353)&lt;&gt;0,$L353,0)</f>
        <v>0</v>
      </c>
      <c r="BJ353" s="61">
        <f>IF(COUNTIF(Setup_Hierarchy!$J$54:$IV$54,"="&amp;$K353)&lt;&gt;0,$L353,0)</f>
        <v>0</v>
      </c>
      <c r="BK353" s="61">
        <f>IF(COUNTIF(Setup_Hierarchy!$J$55:$IV$55,"="&amp;$K353)&lt;&gt;0,$L353,0)</f>
        <v>0</v>
      </c>
      <c r="BL353" s="61">
        <f>IF(COUNTIF(Setup_Hierarchy!$J$56:$IV$56,"="&amp;$K353)&lt;&gt;0,$L353,0)</f>
        <v>0</v>
      </c>
      <c r="BM353" s="61">
        <f>IF(COUNTIF(Setup_Hierarchy!$J$57:$IV$57,"="&amp;$K353)&lt;&gt;0,$L353,0)</f>
        <v>0</v>
      </c>
      <c r="BN353" s="61">
        <f>IF(COUNTIF(Setup_Hierarchy!$J$58:$IV$58,"="&amp;$K353)&lt;&gt;0,$L353,0)</f>
        <v>0</v>
      </c>
      <c r="BO353" s="61">
        <f>IF(COUNTIF(Setup_Hierarchy!$J$59:$IV$59,"="&amp;$K353)&lt;&gt;0,$L353,0)</f>
        <v>0</v>
      </c>
      <c r="BP353" s="61">
        <f>IF(COUNTIF(Setup_Hierarchy!$J$60:$IV$60,"="&amp;$K353)&lt;&gt;0,$L353,0)</f>
        <v>0</v>
      </c>
      <c r="BQ353" s="61">
        <f>IF(COUNTIF(Setup_Hierarchy!$J$61:$IV$61,"="&amp;$K353)&lt;&gt;0,$L353,0)</f>
        <v>0</v>
      </c>
      <c r="BR353" s="61">
        <f>IF(COUNTIF(Setup_Hierarchy!$J$62:$IV$62,"="&amp;$K353)&lt;&gt;0,$L353,0)</f>
        <v>0</v>
      </c>
      <c r="BS353" s="61">
        <f>IF(COUNTIF(Setup_Hierarchy!$J$63:$IV$63,"="&amp;$K353)&lt;&gt;0,$L353,0)</f>
        <v>0</v>
      </c>
      <c r="BT353" s="61">
        <f>IF(COUNTIF(Setup_Hierarchy!$J$64:$IV$64,"="&amp;$K353)&lt;&gt;0,$L353,0)</f>
        <v>0</v>
      </c>
      <c r="BU353" s="61">
        <f>IF(COUNTIF(Setup_Hierarchy!$J$65:$IV$65,"="&amp;$K353)&lt;&gt;0,$L353,0)</f>
        <v>0</v>
      </c>
      <c r="BV353" s="61">
        <f>IF(COUNTIF(Setup_Hierarchy!$J$66:$IV$66,"="&amp;$K353)&lt;&gt;0,$L353,0)</f>
        <v>0</v>
      </c>
      <c r="BW353" s="61">
        <f>IF(COUNTIF(Setup_Hierarchy!$J$67:$IV$67,"="&amp;$K353)&lt;&gt;0,$L353,0)</f>
        <v>0</v>
      </c>
      <c r="BX353" s="61">
        <f>IF(COUNTIF(Setup_Hierarchy!$J$68:$IV$68,"="&amp;$K353)&lt;&gt;0,$L353,0)</f>
        <v>0</v>
      </c>
      <c r="BY353" s="61">
        <f>IF(COUNTIF(Setup_Hierarchy!$J$69:$IV$69,"="&amp;$K353)&lt;&gt;0,$L353,0)</f>
        <v>0</v>
      </c>
      <c r="BZ353" s="61">
        <f>IF(COUNTIF(Setup_Hierarchy!$J$70:$IV$70,"="&amp;$K353)&lt;&gt;0,$L353,0)</f>
        <v>0</v>
      </c>
      <c r="CA353" s="61">
        <f>IF(COUNTIF(Setup_Hierarchy!$J$71:$IV$71,"="&amp;$K353)&lt;&gt;0,$L353,0)</f>
        <v>0</v>
      </c>
      <c r="CB353" s="61">
        <f>IF(COUNTIF(Setup_Hierarchy!$J$72:$IV$72,"="&amp;$K353)&lt;&gt;0,$L353,0)</f>
        <v>0</v>
      </c>
      <c r="CC353" s="61">
        <f>IF(COUNTIF(Setup_Hierarchy!$J$73:$IV$73,"="&amp;$K353)&lt;&gt;0,$L353,0)</f>
        <v>0</v>
      </c>
      <c r="CD353" s="61">
        <f>IF(COUNTIF(Setup_Hierarchy!$J$74:$IV$74,"="&amp;$K353)&lt;&gt;0,$L353,0)</f>
        <v>0</v>
      </c>
      <c r="CE353" s="61">
        <f>IF(COUNTIF(Setup_Hierarchy!$J$75:$IV$75,"="&amp;$K353)&lt;&gt;0,$L353,0)</f>
        <v>0</v>
      </c>
      <c r="CF353" s="61">
        <f>IF(COUNTIF(Setup_Hierarchy!$J$76:$IV$76,"="&amp;$K353)&lt;&gt;0,$L353,0)</f>
        <v>0</v>
      </c>
      <c r="CG353" s="61">
        <f>IF(COUNTIF(Setup_Hierarchy!$J$77:$IV$77,"="&amp;$K353)&lt;&gt;0,$L353,0)</f>
        <v>0</v>
      </c>
      <c r="CH353" s="61">
        <f>IF(COUNTIF(Setup_Hierarchy!$J$78:$IV$78,"="&amp;$K353)&lt;&gt;0,$L353,0)</f>
        <v>0</v>
      </c>
      <c r="CI353" s="61">
        <f>IF(COUNTIF(Setup_Hierarchy!$J$79:$IV$79,"="&amp;$K353)&lt;&gt;0,$L353,0)</f>
        <v>0</v>
      </c>
      <c r="CJ353" s="61">
        <f>IF(COUNTIF(Setup_Hierarchy!$J$80:$IV$80,"="&amp;$K353)&lt;&gt;0,$L353,0)</f>
        <v>0</v>
      </c>
      <c r="CK353" s="61">
        <f>IF(COUNTIF(Setup_Hierarchy!$J$81:$IV$81,"="&amp;$K353)&lt;&gt;0,$L353,0)</f>
        <v>0</v>
      </c>
      <c r="CL353" s="61">
        <f>IF(COUNTIF(Setup_Hierarchy!$J$82:$IV$82,"="&amp;$K353)&lt;&gt;0,$L353,0)</f>
        <v>0</v>
      </c>
      <c r="CM353" s="61">
        <f>IF(COUNTIF(Setup_Hierarchy!$J$83:$IV$83,"="&amp;$K353)&lt;&gt;0,$L353,0)</f>
        <v>0</v>
      </c>
      <c r="CN353" s="61">
        <f>IF(COUNTIF(Setup_Hierarchy!$J$84:$IV$84,"="&amp;$K353)&lt;&gt;0,$L353,0)</f>
        <v>0</v>
      </c>
      <c r="CO353" s="61">
        <f>IF(COUNTIF(Setup_Hierarchy!$J$85:$IV$85,"="&amp;$K353)&lt;&gt;0,$L353,0)</f>
        <v>0</v>
      </c>
      <c r="CP353" s="61">
        <f>IF(COUNTIF(Setup_Hierarchy!$J$86:$IV$86,"="&amp;$K353)&lt;&gt;0,$L353,0)</f>
        <v>0</v>
      </c>
      <c r="CQ353" s="61">
        <f>IF(COUNTIF(Setup_Hierarchy!$J$87:$IV$87,"="&amp;$K353)&lt;&gt;0,$L353,0)</f>
        <v>0</v>
      </c>
      <c r="CR353" s="61">
        <f>IF(COUNTIF(Setup_Hierarchy!$J$88:$IV$88,"="&amp;$K353)&lt;&gt;0,$L353,0)</f>
        <v>0</v>
      </c>
      <c r="CS353" s="61">
        <f>IF(COUNTIF(Setup_Hierarchy!$J$89:$IV$89,"="&amp;$K353)&lt;&gt;0,$L353,0)</f>
        <v>0</v>
      </c>
      <c r="CT353" s="61">
        <f>IF(COUNTIF(Setup_Hierarchy!$J$90:$IV$90,"="&amp;$K353)&lt;&gt;0,$L353,0)</f>
        <v>0</v>
      </c>
      <c r="CU353" s="61">
        <f>IF(COUNTIF(Setup_Hierarchy!$J$91:$IV$91,"="&amp;$K353)&lt;&gt;0,$L353,0)</f>
        <v>0</v>
      </c>
      <c r="CV353" s="61">
        <f>IF(COUNTIF(Setup_Hierarchy!$J$92:$IV$92,"="&amp;$K353)&lt;&gt;0,$L353,0)</f>
        <v>0</v>
      </c>
      <c r="CW353" s="61">
        <f>IF(COUNTIF(Setup_Hierarchy!$J$93:$IV$93,"="&amp;$K353)&lt;&gt;0,$L353,0)</f>
        <v>0</v>
      </c>
      <c r="CX353" s="61">
        <f>IF(COUNTIF(Setup_Hierarchy!$J$94:$IV$94,"="&amp;$K353)&lt;&gt;0,$L353,0)</f>
        <v>0</v>
      </c>
      <c r="CY353" s="61">
        <f>IF(COUNTIF(Setup_Hierarchy!$J$95:$IV$95,"="&amp;$K353)&lt;&gt;0,$L353,0)</f>
        <v>0</v>
      </c>
      <c r="CZ353" s="61">
        <f>IF(COUNTIF(Setup_Hierarchy!$J$96:$IV$96,"="&amp;$K353)&lt;&gt;0,$L353,0)</f>
        <v>0</v>
      </c>
      <c r="DA353" s="61">
        <f>IF(COUNTIF(Setup_Hierarchy!$J$97:$IV$97,"="&amp;$K353)&lt;&gt;0,$L353,0)</f>
        <v>0</v>
      </c>
      <c r="DB353" s="61">
        <f>IF(COUNTIF(Setup_Hierarchy!$J$98:$IV$98,"="&amp;$K353)&lt;&gt;0,$L353,0)</f>
        <v>0</v>
      </c>
      <c r="DC353" s="61">
        <f>IF(COUNTIF(Setup_Hierarchy!$J$99:$IV$99,"="&amp;$K353)&lt;&gt;0,$L353,0)</f>
        <v>0</v>
      </c>
      <c r="DD353" s="61">
        <f>IF(COUNTIF(Setup_Hierarchy!$J$100:$IV$100,"="&amp;$K353)&lt;&gt;0,$L353,0)</f>
        <v>0</v>
      </c>
      <c r="DE353" s="61">
        <f>IF(COUNTIF(Setup_Hierarchy!$J$101:$IV$101,"="&amp;$K353)&lt;&gt;0,$L353,0)</f>
        <v>0</v>
      </c>
      <c r="DF353" s="61">
        <f>IF(COUNTIF(Setup_Hierarchy!$J$102:$IV$102,"="&amp;$K353)&lt;&gt;0,$L353,0)</f>
        <v>0</v>
      </c>
      <c r="DG353" s="61">
        <f>IF(COUNTIF(Setup_Hierarchy!$J$103:$IV$103,"="&amp;$K353)&lt;&gt;0,$L353,0)</f>
        <v>0</v>
      </c>
      <c r="DH353" s="61">
        <f>IF(COUNTIF(Setup_Hierarchy!$J$104:$IV$104,"="&amp;$K353)&lt;&gt;0,$L353,0)</f>
        <v>0</v>
      </c>
      <c r="DI353" s="61">
        <f>IF(COUNTIF(Setup_Hierarchy!$J$105:$IV$105,"="&amp;$K353)&lt;&gt;0,$L353,0)</f>
        <v>0</v>
      </c>
      <c r="DJ353" s="61">
        <f>IF(COUNTIF(Setup_Hierarchy!$J$106:$IV$106,"="&amp;$K353)&lt;&gt;0,$L353,0)</f>
        <v>0</v>
      </c>
      <c r="DK353" s="61">
        <f>IF(COUNTIF(Setup_Hierarchy!$J$107:$IV$107,"="&amp;$K353)&lt;&gt;0,$L353,0)</f>
        <v>0</v>
      </c>
      <c r="DL353" s="61">
        <f>IF(COUNTIF(Setup_Hierarchy!$J$108:$IV$108,"="&amp;$K353)&lt;&gt;0,$L353,0)</f>
        <v>0</v>
      </c>
      <c r="DM353" s="61">
        <f>IF(COUNTIF(Setup_Hierarchy!$J$109:$IV$109,"="&amp;$K353)&lt;&gt;0,$L353,0)</f>
        <v>0</v>
      </c>
      <c r="DN353" s="61">
        <f>IF(COUNTIF(Setup_Hierarchy!$J$110:$IV$110,"="&amp;$K353)&lt;&gt;0,$L353,0)</f>
        <v>0</v>
      </c>
      <c r="DO353" s="61">
        <f>IF(COUNTIF(Setup_Hierarchy!$J$111:$IV$111,"="&amp;$K353)&lt;&gt;0,$L353,0)</f>
        <v>0</v>
      </c>
      <c r="DP353" s="61">
        <f>IF(COUNTIF(Setup_Hierarchy!$J$112:$IV$112,"="&amp;$K353)&lt;&gt;0,$L353,0)</f>
        <v>0</v>
      </c>
      <c r="DQ353" s="61">
        <f>IF(COUNTIF(Setup_Hierarchy!$J$113:$IV$113,"="&amp;$K353)&lt;&gt;0,$L353,0)</f>
        <v>0</v>
      </c>
      <c r="DR353" s="61">
        <f>IF(COUNTIF(Setup_Hierarchy!$J$114:$IV$114,"="&amp;$K353)&lt;&gt;0,$L353,0)</f>
        <v>0</v>
      </c>
      <c r="DS353" s="61">
        <f>IF(COUNTIF(Setup_Hierarchy!$J$115:$IV$115,"="&amp;$K353)&lt;&gt;0,$L353,0)</f>
        <v>0</v>
      </c>
      <c r="DT353" s="61">
        <f>IF(COUNTIF(Setup_Hierarchy!$J$116:$IV$116,"="&amp;$K353)&lt;&gt;0,$L353,0)</f>
        <v>-249.13</v>
      </c>
    </row>
    <row r="354" spans="2:124" x14ac:dyDescent="0.2">
      <c r="B354" t="s">
        <v>43</v>
      </c>
      <c r="C354">
        <v>439</v>
      </c>
      <c r="D354" t="s">
        <v>16</v>
      </c>
      <c r="E354" t="s">
        <v>369</v>
      </c>
      <c r="F354" t="s">
        <v>526</v>
      </c>
      <c r="G354" t="s">
        <v>523</v>
      </c>
      <c r="H354" t="s">
        <v>34</v>
      </c>
      <c r="I354">
        <v>0.160362</v>
      </c>
      <c r="J354">
        <v>0.39416099999999998</v>
      </c>
      <c r="K354">
        <v>625</v>
      </c>
      <c r="L354">
        <v>-19194.28</v>
      </c>
      <c r="M354" s="61">
        <f>IF(COUNTIF(Setup_Hierarchy!$J$5:$IV$5,"="&amp;$K354)&lt;&gt;0,$L354,0)</f>
        <v>-19194.28</v>
      </c>
      <c r="N354" s="61">
        <f>IF(COUNTIF(Setup_Hierarchy!$J$6:$IV$6,"="&amp;$K354)&lt;&gt;0,$L354,0)</f>
        <v>-19194.28</v>
      </c>
      <c r="O354" s="61">
        <f>IF(COUNTIF(Setup_Hierarchy!$J$7:$IV$7,"="&amp;$K354)&lt;&gt;0,$L354,0)</f>
        <v>-19194.28</v>
      </c>
      <c r="P354" s="61">
        <f>IF(COUNTIF(Setup_Hierarchy!$J$8:$IV$8,"="&amp;$K354)&lt;&gt;0,$L354,0)</f>
        <v>0</v>
      </c>
      <c r="Q354" s="61">
        <f>IF(COUNTIF(Setup_Hierarchy!$J$9:$IV$9,"="&amp;$K354)&lt;&gt;0,$L354,0)</f>
        <v>0</v>
      </c>
      <c r="R354" s="61">
        <f>IF(COUNTIF(Setup_Hierarchy!$J$10:$IV$10,"="&amp;$K354)&lt;&gt;0,$L354,0)</f>
        <v>0</v>
      </c>
      <c r="S354" s="61">
        <f>IF(COUNTIF(Setup_Hierarchy!$J$11:$IV$11,"="&amp;$K354)&lt;&gt;0,$L354,0)</f>
        <v>0</v>
      </c>
      <c r="T354" s="61">
        <f>IF(COUNTIF(Setup_Hierarchy!$J$12:$IV$12,"="&amp;$K354)&lt;&gt;0,$L354,0)</f>
        <v>0</v>
      </c>
      <c r="U354" s="61">
        <f>IF(COUNTIF(Setup_Hierarchy!$J$13:$IV$13,"="&amp;$K354)&lt;&gt;0,$L354,0)</f>
        <v>0</v>
      </c>
      <c r="V354" s="61">
        <f>IF(COUNTIF(Setup_Hierarchy!$J$14:$IV$14,"="&amp;$K354)&lt;&gt;0,$L354,0)</f>
        <v>0</v>
      </c>
      <c r="W354" s="61">
        <f>IF(COUNTIF(Setup_Hierarchy!$J$15:$IV$15,"="&amp;$K354)&lt;&gt;0,$L354,0)</f>
        <v>0</v>
      </c>
      <c r="X354" s="61">
        <f>IF(COUNTIF(Setup_Hierarchy!$J$16:$IV$16,"="&amp;$K354)&lt;&gt;0,$L354,0)</f>
        <v>0</v>
      </c>
      <c r="Y354" s="61">
        <f>IF(COUNTIF(Setup_Hierarchy!$J$17:$IV$17,"="&amp;$K354)&lt;&gt;0,$L354,0)</f>
        <v>0</v>
      </c>
      <c r="Z354" s="61">
        <f>IF(COUNTIF(Setup_Hierarchy!$J$18:$IV$18,"="&amp;$K354)&lt;&gt;0,$L354,0)</f>
        <v>0</v>
      </c>
      <c r="AA354" s="61">
        <f>IF(COUNTIF(Setup_Hierarchy!$J$19:$IV$19,"="&amp;$K354)&lt;&gt;0,$L354,0)</f>
        <v>0</v>
      </c>
      <c r="AB354" s="61">
        <f>IF(COUNTIF(Setup_Hierarchy!$J$20:$IV$20,"="&amp;$K354)&lt;&gt;0,$L354,0)</f>
        <v>0</v>
      </c>
      <c r="AC354" s="61">
        <f>IF(COUNTIF(Setup_Hierarchy!$J$21:$IV$21,"="&amp;$K354)&lt;&gt;0,$L354,0)</f>
        <v>0</v>
      </c>
      <c r="AD354" s="61">
        <f>IF(COUNTIF(Setup_Hierarchy!$J$22:$IV$22,"="&amp;$K354)&lt;&gt;0,$L354,0)</f>
        <v>0</v>
      </c>
      <c r="AE354" s="61">
        <f>IF(COUNTIF(Setup_Hierarchy!$J$23:$IV$23,"="&amp;$K354)&lt;&gt;0,$L354,0)</f>
        <v>0</v>
      </c>
      <c r="AF354" s="61">
        <f>IF(COUNTIF(Setup_Hierarchy!$J$24:$IV$24,"="&amp;$K354)&lt;&gt;0,$L354,0)</f>
        <v>0</v>
      </c>
      <c r="AG354" s="61">
        <f>IF(COUNTIF(Setup_Hierarchy!$J$25:$IV$25,"="&amp;$K354)&lt;&gt;0,$L354,0)</f>
        <v>0</v>
      </c>
      <c r="AH354" s="61">
        <f>IF(COUNTIF(Setup_Hierarchy!$J$26:$IV$26,"="&amp;$K354)&lt;&gt;0,$L354,0)</f>
        <v>0</v>
      </c>
      <c r="AI354" s="61">
        <f>IF(COUNTIF(Setup_Hierarchy!$J$27:$IV$27,"="&amp;$K354)&lt;&gt;0,$L354,0)</f>
        <v>0</v>
      </c>
      <c r="AJ354" s="61">
        <f>IF(COUNTIF(Setup_Hierarchy!$J$28:$IV$28,"="&amp;$K354)&lt;&gt;0,$L354,0)</f>
        <v>0</v>
      </c>
      <c r="AK354" s="61">
        <f>IF(COUNTIF(Setup_Hierarchy!$J$29:$IV$29,"="&amp;$K354)&lt;&gt;0,$L354,0)</f>
        <v>0</v>
      </c>
      <c r="AL354" s="61">
        <f>IF(COUNTIF(Setup_Hierarchy!$J$30:$IV$30,"="&amp;$K354)&lt;&gt;0,$L354,0)</f>
        <v>0</v>
      </c>
      <c r="AM354" s="61">
        <f>IF(COUNTIF(Setup_Hierarchy!$J$31:$IV$31,"="&amp;$K354)&lt;&gt;0,$L354,0)</f>
        <v>0</v>
      </c>
      <c r="AN354" s="61">
        <f>IF(COUNTIF(Setup_Hierarchy!$J$32:$IV$32,"="&amp;$K354)&lt;&gt;0,$L354,0)</f>
        <v>0</v>
      </c>
      <c r="AO354" s="61">
        <f>IF(COUNTIF(Setup_Hierarchy!$J$33:$IV$33,"="&amp;$K354)&lt;&gt;0,$L354,0)</f>
        <v>0</v>
      </c>
      <c r="AP354" s="61">
        <f>IF(COUNTIF(Setup_Hierarchy!$J$34:$IV$34,"="&amp;$K354)&lt;&gt;0,$L354,0)</f>
        <v>0</v>
      </c>
      <c r="AQ354" s="61">
        <f>IF(COUNTIF(Setup_Hierarchy!$J$35:$IV$35,"="&amp;$K354)&lt;&gt;0,$L354,0)</f>
        <v>0</v>
      </c>
      <c r="AR354" s="61">
        <f>IF(COUNTIF(Setup_Hierarchy!$J$36:$IV$36,"="&amp;$K354)&lt;&gt;0,$L354,0)</f>
        <v>0</v>
      </c>
      <c r="AS354" s="61">
        <f>IF(COUNTIF(Setup_Hierarchy!$J$37:$IV$37,"="&amp;$K354)&lt;&gt;0,$L354,0)</f>
        <v>0</v>
      </c>
      <c r="AT354" s="61">
        <f>IF(COUNTIF(Setup_Hierarchy!$J$38:$IV$38,"="&amp;$K354)&lt;&gt;0,$L354,0)</f>
        <v>0</v>
      </c>
      <c r="AU354" s="61">
        <f>IF(COUNTIF(Setup_Hierarchy!$J$39:$IV$39,"="&amp;$K354)&lt;&gt;0,$L354,0)</f>
        <v>0</v>
      </c>
      <c r="AV354" s="61">
        <f>IF(COUNTIF(Setup_Hierarchy!$J$40:$IV$40,"="&amp;$K354)&lt;&gt;0,$L354,0)</f>
        <v>0</v>
      </c>
      <c r="AW354" s="61">
        <f>IF(COUNTIF(Setup_Hierarchy!$J$41:$IV$41,"="&amp;$K354)&lt;&gt;0,$L354,0)</f>
        <v>0</v>
      </c>
      <c r="AX354" s="61">
        <f>IF(COUNTIF(Setup_Hierarchy!$J$42:$IV$42,"="&amp;$K354)&lt;&gt;0,$L354,0)</f>
        <v>0</v>
      </c>
      <c r="AY354" s="61">
        <f>IF(COUNTIF(Setup_Hierarchy!$J$43:$IV$43,"="&amp;$K354)&lt;&gt;0,$L354,0)</f>
        <v>0</v>
      </c>
      <c r="AZ354" s="61">
        <f>IF(COUNTIF(Setup_Hierarchy!$J$44:$IV$44,"="&amp;$K354)&lt;&gt;0,$L354,0)</f>
        <v>0</v>
      </c>
      <c r="BA354" s="61">
        <f>IF(COUNTIF(Setup_Hierarchy!$J$45:$IV$45,"="&amp;$K354)&lt;&gt;0,$L354,0)</f>
        <v>0</v>
      </c>
      <c r="BB354" s="61">
        <f>IF(COUNTIF(Setup_Hierarchy!$J$46:$IV$46,"="&amp;$K354)&lt;&gt;0,$L354,0)</f>
        <v>0</v>
      </c>
      <c r="BC354" s="61">
        <f>IF(COUNTIF(Setup_Hierarchy!$J$47:$IV$47,"="&amp;$K354)&lt;&gt;0,$L354,0)</f>
        <v>0</v>
      </c>
      <c r="BD354" s="61">
        <f>IF(COUNTIF(Setup_Hierarchy!$J$48:$IV$48,"="&amp;$K354)&lt;&gt;0,$L354,0)</f>
        <v>0</v>
      </c>
      <c r="BE354" s="61">
        <f>IF(COUNTIF(Setup_Hierarchy!$J$49:$IV$49,"="&amp;$K354)&lt;&gt;0,$L354,0)</f>
        <v>0</v>
      </c>
      <c r="BF354" s="61">
        <f>IF(COUNTIF(Setup_Hierarchy!$J$50:$IV$50,"="&amp;$K354)&lt;&gt;0,$L354,0)</f>
        <v>0</v>
      </c>
      <c r="BG354" s="61">
        <f>IF(COUNTIF(Setup_Hierarchy!$J$51:$IV$51,"="&amp;$K354)&lt;&gt;0,$L354,0)</f>
        <v>-19194.28</v>
      </c>
      <c r="BH354" s="61">
        <f>IF(COUNTIF(Setup_Hierarchy!$J$52:$IV$52,"="&amp;$K354)&lt;&gt;0,$L354,0)</f>
        <v>0</v>
      </c>
      <c r="BI354" s="61">
        <f>IF(COUNTIF(Setup_Hierarchy!$J$53:$IV$53,"="&amp;$K354)&lt;&gt;0,$L354,0)</f>
        <v>0</v>
      </c>
      <c r="BJ354" s="61">
        <f>IF(COUNTIF(Setup_Hierarchy!$J$54:$IV$54,"="&amp;$K354)&lt;&gt;0,$L354,0)</f>
        <v>0</v>
      </c>
      <c r="BK354" s="61">
        <f>IF(COUNTIF(Setup_Hierarchy!$J$55:$IV$55,"="&amp;$K354)&lt;&gt;0,$L354,0)</f>
        <v>0</v>
      </c>
      <c r="BL354" s="61">
        <f>IF(COUNTIF(Setup_Hierarchy!$J$56:$IV$56,"="&amp;$K354)&lt;&gt;0,$L354,0)</f>
        <v>0</v>
      </c>
      <c r="BM354" s="61">
        <f>IF(COUNTIF(Setup_Hierarchy!$J$57:$IV$57,"="&amp;$K354)&lt;&gt;0,$L354,0)</f>
        <v>0</v>
      </c>
      <c r="BN354" s="61">
        <f>IF(COUNTIF(Setup_Hierarchy!$J$58:$IV$58,"="&amp;$K354)&lt;&gt;0,$L354,0)</f>
        <v>0</v>
      </c>
      <c r="BO354" s="61">
        <f>IF(COUNTIF(Setup_Hierarchy!$J$59:$IV$59,"="&amp;$K354)&lt;&gt;0,$L354,0)</f>
        <v>-19194.28</v>
      </c>
      <c r="BP354" s="61">
        <f>IF(COUNTIF(Setup_Hierarchy!$J$60:$IV$60,"="&amp;$K354)&lt;&gt;0,$L354,0)</f>
        <v>0</v>
      </c>
      <c r="BQ354" s="61">
        <f>IF(COUNTIF(Setup_Hierarchy!$J$61:$IV$61,"="&amp;$K354)&lt;&gt;0,$L354,0)</f>
        <v>0</v>
      </c>
      <c r="BR354" s="61">
        <f>IF(COUNTIF(Setup_Hierarchy!$J$62:$IV$62,"="&amp;$K354)&lt;&gt;0,$L354,0)</f>
        <v>0</v>
      </c>
      <c r="BS354" s="61">
        <f>IF(COUNTIF(Setup_Hierarchy!$J$63:$IV$63,"="&amp;$K354)&lt;&gt;0,$L354,0)</f>
        <v>0</v>
      </c>
      <c r="BT354" s="61">
        <f>IF(COUNTIF(Setup_Hierarchy!$J$64:$IV$64,"="&amp;$K354)&lt;&gt;0,$L354,0)</f>
        <v>0</v>
      </c>
      <c r="BU354" s="61">
        <f>IF(COUNTIF(Setup_Hierarchy!$J$65:$IV$65,"="&amp;$K354)&lt;&gt;0,$L354,0)</f>
        <v>0</v>
      </c>
      <c r="BV354" s="61">
        <f>IF(COUNTIF(Setup_Hierarchy!$J$66:$IV$66,"="&amp;$K354)&lt;&gt;0,$L354,0)</f>
        <v>0</v>
      </c>
      <c r="BW354" s="61">
        <f>IF(COUNTIF(Setup_Hierarchy!$J$67:$IV$67,"="&amp;$K354)&lt;&gt;0,$L354,0)</f>
        <v>0</v>
      </c>
      <c r="BX354" s="61">
        <f>IF(COUNTIF(Setup_Hierarchy!$J$68:$IV$68,"="&amp;$K354)&lt;&gt;0,$L354,0)</f>
        <v>0</v>
      </c>
      <c r="BY354" s="61">
        <f>IF(COUNTIF(Setup_Hierarchy!$J$69:$IV$69,"="&amp;$K354)&lt;&gt;0,$L354,0)</f>
        <v>-19194.28</v>
      </c>
      <c r="BZ354" s="61">
        <f>IF(COUNTIF(Setup_Hierarchy!$J$70:$IV$70,"="&amp;$K354)&lt;&gt;0,$L354,0)</f>
        <v>-19194.28</v>
      </c>
      <c r="CA354" s="61">
        <f>IF(COUNTIF(Setup_Hierarchy!$J$71:$IV$71,"="&amp;$K354)&lt;&gt;0,$L354,0)</f>
        <v>0</v>
      </c>
      <c r="CB354" s="61">
        <f>IF(COUNTIF(Setup_Hierarchy!$J$72:$IV$72,"="&amp;$K354)&lt;&gt;0,$L354,0)</f>
        <v>0</v>
      </c>
      <c r="CC354" s="61">
        <f>IF(COUNTIF(Setup_Hierarchy!$J$73:$IV$73,"="&amp;$K354)&lt;&gt;0,$L354,0)</f>
        <v>0</v>
      </c>
      <c r="CD354" s="61">
        <f>IF(COUNTIF(Setup_Hierarchy!$J$74:$IV$74,"="&amp;$K354)&lt;&gt;0,$L354,0)</f>
        <v>0</v>
      </c>
      <c r="CE354" s="61">
        <f>IF(COUNTIF(Setup_Hierarchy!$J$75:$IV$75,"="&amp;$K354)&lt;&gt;0,$L354,0)</f>
        <v>0</v>
      </c>
      <c r="CF354" s="61">
        <f>IF(COUNTIF(Setup_Hierarchy!$J$76:$IV$76,"="&amp;$K354)&lt;&gt;0,$L354,0)</f>
        <v>0</v>
      </c>
      <c r="CG354" s="61">
        <f>IF(COUNTIF(Setup_Hierarchy!$J$77:$IV$77,"="&amp;$K354)&lt;&gt;0,$L354,0)</f>
        <v>0</v>
      </c>
      <c r="CH354" s="61">
        <f>IF(COUNTIF(Setup_Hierarchy!$J$78:$IV$78,"="&amp;$K354)&lt;&gt;0,$L354,0)</f>
        <v>0</v>
      </c>
      <c r="CI354" s="61">
        <f>IF(COUNTIF(Setup_Hierarchy!$J$79:$IV$79,"="&amp;$K354)&lt;&gt;0,$L354,0)</f>
        <v>0</v>
      </c>
      <c r="CJ354" s="61">
        <f>IF(COUNTIF(Setup_Hierarchy!$J$80:$IV$80,"="&amp;$K354)&lt;&gt;0,$L354,0)</f>
        <v>0</v>
      </c>
      <c r="CK354" s="61">
        <f>IF(COUNTIF(Setup_Hierarchy!$J$81:$IV$81,"="&amp;$K354)&lt;&gt;0,$L354,0)</f>
        <v>0</v>
      </c>
      <c r="CL354" s="61">
        <f>IF(COUNTIF(Setup_Hierarchy!$J$82:$IV$82,"="&amp;$K354)&lt;&gt;0,$L354,0)</f>
        <v>0</v>
      </c>
      <c r="CM354" s="61">
        <f>IF(COUNTIF(Setup_Hierarchy!$J$83:$IV$83,"="&amp;$K354)&lt;&gt;0,$L354,0)</f>
        <v>0</v>
      </c>
      <c r="CN354" s="61">
        <f>IF(COUNTIF(Setup_Hierarchy!$J$84:$IV$84,"="&amp;$K354)&lt;&gt;0,$L354,0)</f>
        <v>0</v>
      </c>
      <c r="CO354" s="61">
        <f>IF(COUNTIF(Setup_Hierarchy!$J$85:$IV$85,"="&amp;$K354)&lt;&gt;0,$L354,0)</f>
        <v>0</v>
      </c>
      <c r="CP354" s="61">
        <f>IF(COUNTIF(Setup_Hierarchy!$J$86:$IV$86,"="&amp;$K354)&lt;&gt;0,$L354,0)</f>
        <v>0</v>
      </c>
      <c r="CQ354" s="61">
        <f>IF(COUNTIF(Setup_Hierarchy!$J$87:$IV$87,"="&amp;$K354)&lt;&gt;0,$L354,0)</f>
        <v>0</v>
      </c>
      <c r="CR354" s="61">
        <f>IF(COUNTIF(Setup_Hierarchy!$J$88:$IV$88,"="&amp;$K354)&lt;&gt;0,$L354,0)</f>
        <v>0</v>
      </c>
      <c r="CS354" s="61">
        <f>IF(COUNTIF(Setup_Hierarchy!$J$89:$IV$89,"="&amp;$K354)&lt;&gt;0,$L354,0)</f>
        <v>0</v>
      </c>
      <c r="CT354" s="61">
        <f>IF(COUNTIF(Setup_Hierarchy!$J$90:$IV$90,"="&amp;$K354)&lt;&gt;0,$L354,0)</f>
        <v>0</v>
      </c>
      <c r="CU354" s="61">
        <f>IF(COUNTIF(Setup_Hierarchy!$J$91:$IV$91,"="&amp;$K354)&lt;&gt;0,$L354,0)</f>
        <v>0</v>
      </c>
      <c r="CV354" s="61">
        <f>IF(COUNTIF(Setup_Hierarchy!$J$92:$IV$92,"="&amp;$K354)&lt;&gt;0,$L354,0)</f>
        <v>0</v>
      </c>
      <c r="CW354" s="61">
        <f>IF(COUNTIF(Setup_Hierarchy!$J$93:$IV$93,"="&amp;$K354)&lt;&gt;0,$L354,0)</f>
        <v>0</v>
      </c>
      <c r="CX354" s="61">
        <f>IF(COUNTIF(Setup_Hierarchy!$J$94:$IV$94,"="&amp;$K354)&lt;&gt;0,$L354,0)</f>
        <v>0</v>
      </c>
      <c r="CY354" s="61">
        <f>IF(COUNTIF(Setup_Hierarchy!$J$95:$IV$95,"="&amp;$K354)&lt;&gt;0,$L354,0)</f>
        <v>0</v>
      </c>
      <c r="CZ354" s="61">
        <f>IF(COUNTIF(Setup_Hierarchy!$J$96:$IV$96,"="&amp;$K354)&lt;&gt;0,$L354,0)</f>
        <v>0</v>
      </c>
      <c r="DA354" s="61">
        <f>IF(COUNTIF(Setup_Hierarchy!$J$97:$IV$97,"="&amp;$K354)&lt;&gt;0,$L354,0)</f>
        <v>0</v>
      </c>
      <c r="DB354" s="61">
        <f>IF(COUNTIF(Setup_Hierarchy!$J$98:$IV$98,"="&amp;$K354)&lt;&gt;0,$L354,0)</f>
        <v>0</v>
      </c>
      <c r="DC354" s="61">
        <f>IF(COUNTIF(Setup_Hierarchy!$J$99:$IV$99,"="&amp;$K354)&lt;&gt;0,$L354,0)</f>
        <v>0</v>
      </c>
      <c r="DD354" s="61">
        <f>IF(COUNTIF(Setup_Hierarchy!$J$100:$IV$100,"="&amp;$K354)&lt;&gt;0,$L354,0)</f>
        <v>0</v>
      </c>
      <c r="DE354" s="61">
        <f>IF(COUNTIF(Setup_Hierarchy!$J$101:$IV$101,"="&amp;$K354)&lt;&gt;0,$L354,0)</f>
        <v>0</v>
      </c>
      <c r="DF354" s="61">
        <f>IF(COUNTIF(Setup_Hierarchy!$J$102:$IV$102,"="&amp;$K354)&lt;&gt;0,$L354,0)</f>
        <v>0</v>
      </c>
      <c r="DG354" s="61">
        <f>IF(COUNTIF(Setup_Hierarchy!$J$103:$IV$103,"="&amp;$K354)&lt;&gt;0,$L354,0)</f>
        <v>0</v>
      </c>
      <c r="DH354" s="61">
        <f>IF(COUNTIF(Setup_Hierarchy!$J$104:$IV$104,"="&amp;$K354)&lt;&gt;0,$L354,0)</f>
        <v>0</v>
      </c>
      <c r="DI354" s="61">
        <f>IF(COUNTIF(Setup_Hierarchy!$J$105:$IV$105,"="&amp;$K354)&lt;&gt;0,$L354,0)</f>
        <v>0</v>
      </c>
      <c r="DJ354" s="61">
        <f>IF(COUNTIF(Setup_Hierarchy!$J$106:$IV$106,"="&amp;$K354)&lt;&gt;0,$L354,0)</f>
        <v>0</v>
      </c>
      <c r="DK354" s="61">
        <f>IF(COUNTIF(Setup_Hierarchy!$J$107:$IV$107,"="&amp;$K354)&lt;&gt;0,$L354,0)</f>
        <v>0</v>
      </c>
      <c r="DL354" s="61">
        <f>IF(COUNTIF(Setup_Hierarchy!$J$108:$IV$108,"="&amp;$K354)&lt;&gt;0,$L354,0)</f>
        <v>0</v>
      </c>
      <c r="DM354" s="61">
        <f>IF(COUNTIF(Setup_Hierarchy!$J$109:$IV$109,"="&amp;$K354)&lt;&gt;0,$L354,0)</f>
        <v>0</v>
      </c>
      <c r="DN354" s="61">
        <f>IF(COUNTIF(Setup_Hierarchy!$J$110:$IV$110,"="&amp;$K354)&lt;&gt;0,$L354,0)</f>
        <v>0</v>
      </c>
      <c r="DO354" s="61">
        <f>IF(COUNTIF(Setup_Hierarchy!$J$111:$IV$111,"="&amp;$K354)&lt;&gt;0,$L354,0)</f>
        <v>0</v>
      </c>
      <c r="DP354" s="61">
        <f>IF(COUNTIF(Setup_Hierarchy!$J$112:$IV$112,"="&amp;$K354)&lt;&gt;0,$L354,0)</f>
        <v>0</v>
      </c>
      <c r="DQ354" s="61">
        <f>IF(COUNTIF(Setup_Hierarchy!$J$113:$IV$113,"="&amp;$K354)&lt;&gt;0,$L354,0)</f>
        <v>0</v>
      </c>
      <c r="DR354" s="61">
        <f>IF(COUNTIF(Setup_Hierarchy!$J$114:$IV$114,"="&amp;$K354)&lt;&gt;0,$L354,0)</f>
        <v>0</v>
      </c>
      <c r="DS354" s="61">
        <f>IF(COUNTIF(Setup_Hierarchy!$J$115:$IV$115,"="&amp;$K354)&lt;&gt;0,$L354,0)</f>
        <v>0</v>
      </c>
      <c r="DT354" s="61">
        <f>IF(COUNTIF(Setup_Hierarchy!$J$116:$IV$116,"="&amp;$K354)&lt;&gt;0,$L354,0)</f>
        <v>0</v>
      </c>
    </row>
    <row r="355" spans="2:124" x14ac:dyDescent="0.2">
      <c r="B355" t="s">
        <v>43</v>
      </c>
      <c r="C355">
        <v>439</v>
      </c>
      <c r="D355" t="s">
        <v>16</v>
      </c>
      <c r="E355" t="s">
        <v>369</v>
      </c>
      <c r="F355" t="s">
        <v>526</v>
      </c>
      <c r="G355" t="s">
        <v>523</v>
      </c>
      <c r="H355" t="s">
        <v>34</v>
      </c>
      <c r="I355">
        <v>0.160362</v>
      </c>
      <c r="J355">
        <v>0.39416099999999998</v>
      </c>
      <c r="K355">
        <v>626</v>
      </c>
      <c r="L355">
        <v>200.2</v>
      </c>
      <c r="M355" s="61">
        <f>IF(COUNTIF(Setup_Hierarchy!$J$5:$IV$5,"="&amp;$K355)&lt;&gt;0,$L355,0)</f>
        <v>200.2</v>
      </c>
      <c r="N355" s="61">
        <f>IF(COUNTIF(Setup_Hierarchy!$J$6:$IV$6,"="&amp;$K355)&lt;&gt;0,$L355,0)</f>
        <v>200.2</v>
      </c>
      <c r="O355" s="61">
        <f>IF(COUNTIF(Setup_Hierarchy!$J$7:$IV$7,"="&amp;$K355)&lt;&gt;0,$L355,0)</f>
        <v>200.2</v>
      </c>
      <c r="P355" s="61">
        <f>IF(COUNTIF(Setup_Hierarchy!$J$8:$IV$8,"="&amp;$K355)&lt;&gt;0,$L355,0)</f>
        <v>0</v>
      </c>
      <c r="Q355" s="61">
        <f>IF(COUNTIF(Setup_Hierarchy!$J$9:$IV$9,"="&amp;$K355)&lt;&gt;0,$L355,0)</f>
        <v>0</v>
      </c>
      <c r="R355" s="61">
        <f>IF(COUNTIF(Setup_Hierarchy!$J$10:$IV$10,"="&amp;$K355)&lt;&gt;0,$L355,0)</f>
        <v>0</v>
      </c>
      <c r="S355" s="61">
        <f>IF(COUNTIF(Setup_Hierarchy!$J$11:$IV$11,"="&amp;$K355)&lt;&gt;0,$L355,0)</f>
        <v>0</v>
      </c>
      <c r="T355" s="61">
        <f>IF(COUNTIF(Setup_Hierarchy!$J$12:$IV$12,"="&amp;$K355)&lt;&gt;0,$L355,0)</f>
        <v>0</v>
      </c>
      <c r="U355" s="61">
        <f>IF(COUNTIF(Setup_Hierarchy!$J$13:$IV$13,"="&amp;$K355)&lt;&gt;0,$L355,0)</f>
        <v>0</v>
      </c>
      <c r="V355" s="61">
        <f>IF(COUNTIF(Setup_Hierarchy!$J$14:$IV$14,"="&amp;$K355)&lt;&gt;0,$L355,0)</f>
        <v>0</v>
      </c>
      <c r="W355" s="61">
        <f>IF(COUNTIF(Setup_Hierarchy!$J$15:$IV$15,"="&amp;$K355)&lt;&gt;0,$L355,0)</f>
        <v>0</v>
      </c>
      <c r="X355" s="61">
        <f>IF(COUNTIF(Setup_Hierarchy!$J$16:$IV$16,"="&amp;$K355)&lt;&gt;0,$L355,0)</f>
        <v>0</v>
      </c>
      <c r="Y355" s="61">
        <f>IF(COUNTIF(Setup_Hierarchy!$J$17:$IV$17,"="&amp;$K355)&lt;&gt;0,$L355,0)</f>
        <v>0</v>
      </c>
      <c r="Z355" s="61">
        <f>IF(COUNTIF(Setup_Hierarchy!$J$18:$IV$18,"="&amp;$K355)&lt;&gt;0,$L355,0)</f>
        <v>0</v>
      </c>
      <c r="AA355" s="61">
        <f>IF(COUNTIF(Setup_Hierarchy!$J$19:$IV$19,"="&amp;$K355)&lt;&gt;0,$L355,0)</f>
        <v>0</v>
      </c>
      <c r="AB355" s="61">
        <f>IF(COUNTIF(Setup_Hierarchy!$J$20:$IV$20,"="&amp;$K355)&lt;&gt;0,$L355,0)</f>
        <v>0</v>
      </c>
      <c r="AC355" s="61">
        <f>IF(COUNTIF(Setup_Hierarchy!$J$21:$IV$21,"="&amp;$K355)&lt;&gt;0,$L355,0)</f>
        <v>0</v>
      </c>
      <c r="AD355" s="61">
        <f>IF(COUNTIF(Setup_Hierarchy!$J$22:$IV$22,"="&amp;$K355)&lt;&gt;0,$L355,0)</f>
        <v>0</v>
      </c>
      <c r="AE355" s="61">
        <f>IF(COUNTIF(Setup_Hierarchy!$J$23:$IV$23,"="&amp;$K355)&lt;&gt;0,$L355,0)</f>
        <v>0</v>
      </c>
      <c r="AF355" s="61">
        <f>IF(COUNTIF(Setup_Hierarchy!$J$24:$IV$24,"="&amp;$K355)&lt;&gt;0,$L355,0)</f>
        <v>0</v>
      </c>
      <c r="AG355" s="61">
        <f>IF(COUNTIF(Setup_Hierarchy!$J$25:$IV$25,"="&amp;$K355)&lt;&gt;0,$L355,0)</f>
        <v>0</v>
      </c>
      <c r="AH355" s="61">
        <f>IF(COUNTIF(Setup_Hierarchy!$J$26:$IV$26,"="&amp;$K355)&lt;&gt;0,$L355,0)</f>
        <v>0</v>
      </c>
      <c r="AI355" s="61">
        <f>IF(COUNTIF(Setup_Hierarchy!$J$27:$IV$27,"="&amp;$K355)&lt;&gt;0,$L355,0)</f>
        <v>0</v>
      </c>
      <c r="AJ355" s="61">
        <f>IF(COUNTIF(Setup_Hierarchy!$J$28:$IV$28,"="&amp;$K355)&lt;&gt;0,$L355,0)</f>
        <v>0</v>
      </c>
      <c r="AK355" s="61">
        <f>IF(COUNTIF(Setup_Hierarchy!$J$29:$IV$29,"="&amp;$K355)&lt;&gt;0,$L355,0)</f>
        <v>0</v>
      </c>
      <c r="AL355" s="61">
        <f>IF(COUNTIF(Setup_Hierarchy!$J$30:$IV$30,"="&amp;$K355)&lt;&gt;0,$L355,0)</f>
        <v>0</v>
      </c>
      <c r="AM355" s="61">
        <f>IF(COUNTIF(Setup_Hierarchy!$J$31:$IV$31,"="&amp;$K355)&lt;&gt;0,$L355,0)</f>
        <v>0</v>
      </c>
      <c r="AN355" s="61">
        <f>IF(COUNTIF(Setup_Hierarchy!$J$32:$IV$32,"="&amp;$K355)&lt;&gt;0,$L355,0)</f>
        <v>0</v>
      </c>
      <c r="AO355" s="61">
        <f>IF(COUNTIF(Setup_Hierarchy!$J$33:$IV$33,"="&amp;$K355)&lt;&gt;0,$L355,0)</f>
        <v>0</v>
      </c>
      <c r="AP355" s="61">
        <f>IF(COUNTIF(Setup_Hierarchy!$J$34:$IV$34,"="&amp;$K355)&lt;&gt;0,$L355,0)</f>
        <v>0</v>
      </c>
      <c r="AQ355" s="61">
        <f>IF(COUNTIF(Setup_Hierarchy!$J$35:$IV$35,"="&amp;$K355)&lt;&gt;0,$L355,0)</f>
        <v>0</v>
      </c>
      <c r="AR355" s="61">
        <f>IF(COUNTIF(Setup_Hierarchy!$J$36:$IV$36,"="&amp;$K355)&lt;&gt;0,$L355,0)</f>
        <v>0</v>
      </c>
      <c r="AS355" s="61">
        <f>IF(COUNTIF(Setup_Hierarchy!$J$37:$IV$37,"="&amp;$K355)&lt;&gt;0,$L355,0)</f>
        <v>0</v>
      </c>
      <c r="AT355" s="61">
        <f>IF(COUNTIF(Setup_Hierarchy!$J$38:$IV$38,"="&amp;$K355)&lt;&gt;0,$L355,0)</f>
        <v>0</v>
      </c>
      <c r="AU355" s="61">
        <f>IF(COUNTIF(Setup_Hierarchy!$J$39:$IV$39,"="&amp;$K355)&lt;&gt;0,$L355,0)</f>
        <v>0</v>
      </c>
      <c r="AV355" s="61">
        <f>IF(COUNTIF(Setup_Hierarchy!$J$40:$IV$40,"="&amp;$K355)&lt;&gt;0,$L355,0)</f>
        <v>0</v>
      </c>
      <c r="AW355" s="61">
        <f>IF(COUNTIF(Setup_Hierarchy!$J$41:$IV$41,"="&amp;$K355)&lt;&gt;0,$L355,0)</f>
        <v>0</v>
      </c>
      <c r="AX355" s="61">
        <f>IF(COUNTIF(Setup_Hierarchy!$J$42:$IV$42,"="&amp;$K355)&lt;&gt;0,$L355,0)</f>
        <v>0</v>
      </c>
      <c r="AY355" s="61">
        <f>IF(COUNTIF(Setup_Hierarchy!$J$43:$IV$43,"="&amp;$K355)&lt;&gt;0,$L355,0)</f>
        <v>0</v>
      </c>
      <c r="AZ355" s="61">
        <f>IF(COUNTIF(Setup_Hierarchy!$J$44:$IV$44,"="&amp;$K355)&lt;&gt;0,$L355,0)</f>
        <v>0</v>
      </c>
      <c r="BA355" s="61">
        <f>IF(COUNTIF(Setup_Hierarchy!$J$45:$IV$45,"="&amp;$K355)&lt;&gt;0,$L355,0)</f>
        <v>0</v>
      </c>
      <c r="BB355" s="61">
        <f>IF(COUNTIF(Setup_Hierarchy!$J$46:$IV$46,"="&amp;$K355)&lt;&gt;0,$L355,0)</f>
        <v>0</v>
      </c>
      <c r="BC355" s="61">
        <f>IF(COUNTIF(Setup_Hierarchy!$J$47:$IV$47,"="&amp;$K355)&lt;&gt;0,$L355,0)</f>
        <v>0</v>
      </c>
      <c r="BD355" s="61">
        <f>IF(COUNTIF(Setup_Hierarchy!$J$48:$IV$48,"="&amp;$K355)&lt;&gt;0,$L355,0)</f>
        <v>0</v>
      </c>
      <c r="BE355" s="61">
        <f>IF(COUNTIF(Setup_Hierarchy!$J$49:$IV$49,"="&amp;$K355)&lt;&gt;0,$L355,0)</f>
        <v>0</v>
      </c>
      <c r="BF355" s="61">
        <f>IF(COUNTIF(Setup_Hierarchy!$J$50:$IV$50,"="&amp;$K355)&lt;&gt;0,$L355,0)</f>
        <v>0</v>
      </c>
      <c r="BG355" s="61">
        <f>IF(COUNTIF(Setup_Hierarchy!$J$51:$IV$51,"="&amp;$K355)&lt;&gt;0,$L355,0)</f>
        <v>200.2</v>
      </c>
      <c r="BH355" s="61">
        <f>IF(COUNTIF(Setup_Hierarchy!$J$52:$IV$52,"="&amp;$K355)&lt;&gt;0,$L355,0)</f>
        <v>0</v>
      </c>
      <c r="BI355" s="61">
        <f>IF(COUNTIF(Setup_Hierarchy!$J$53:$IV$53,"="&amp;$K355)&lt;&gt;0,$L355,0)</f>
        <v>0</v>
      </c>
      <c r="BJ355" s="61">
        <f>IF(COUNTIF(Setup_Hierarchy!$J$54:$IV$54,"="&amp;$K355)&lt;&gt;0,$L355,0)</f>
        <v>0</v>
      </c>
      <c r="BK355" s="61">
        <f>IF(COUNTIF(Setup_Hierarchy!$J$55:$IV$55,"="&amp;$K355)&lt;&gt;0,$L355,0)</f>
        <v>0</v>
      </c>
      <c r="BL355" s="61">
        <f>IF(COUNTIF(Setup_Hierarchy!$J$56:$IV$56,"="&amp;$K355)&lt;&gt;0,$L355,0)</f>
        <v>0</v>
      </c>
      <c r="BM355" s="61">
        <f>IF(COUNTIF(Setup_Hierarchy!$J$57:$IV$57,"="&amp;$K355)&lt;&gt;0,$L355,0)</f>
        <v>0</v>
      </c>
      <c r="BN355" s="61">
        <f>IF(COUNTIF(Setup_Hierarchy!$J$58:$IV$58,"="&amp;$K355)&lt;&gt;0,$L355,0)</f>
        <v>0</v>
      </c>
      <c r="BO355" s="61">
        <f>IF(COUNTIF(Setup_Hierarchy!$J$59:$IV$59,"="&amp;$K355)&lt;&gt;0,$L355,0)</f>
        <v>200.2</v>
      </c>
      <c r="BP355" s="61">
        <f>IF(COUNTIF(Setup_Hierarchy!$J$60:$IV$60,"="&amp;$K355)&lt;&gt;0,$L355,0)</f>
        <v>0</v>
      </c>
      <c r="BQ355" s="61">
        <f>IF(COUNTIF(Setup_Hierarchy!$J$61:$IV$61,"="&amp;$K355)&lt;&gt;0,$L355,0)</f>
        <v>0</v>
      </c>
      <c r="BR355" s="61">
        <f>IF(COUNTIF(Setup_Hierarchy!$J$62:$IV$62,"="&amp;$K355)&lt;&gt;0,$L355,0)</f>
        <v>0</v>
      </c>
      <c r="BS355" s="61">
        <f>IF(COUNTIF(Setup_Hierarchy!$J$63:$IV$63,"="&amp;$K355)&lt;&gt;0,$L355,0)</f>
        <v>0</v>
      </c>
      <c r="BT355" s="61">
        <f>IF(COUNTIF(Setup_Hierarchy!$J$64:$IV$64,"="&amp;$K355)&lt;&gt;0,$L355,0)</f>
        <v>0</v>
      </c>
      <c r="BU355" s="61">
        <f>IF(COUNTIF(Setup_Hierarchy!$J$65:$IV$65,"="&amp;$K355)&lt;&gt;0,$L355,0)</f>
        <v>0</v>
      </c>
      <c r="BV355" s="61">
        <f>IF(COUNTIF(Setup_Hierarchy!$J$66:$IV$66,"="&amp;$K355)&lt;&gt;0,$L355,0)</f>
        <v>0</v>
      </c>
      <c r="BW355" s="61">
        <f>IF(COUNTIF(Setup_Hierarchy!$J$67:$IV$67,"="&amp;$K355)&lt;&gt;0,$L355,0)</f>
        <v>0</v>
      </c>
      <c r="BX355" s="61">
        <f>IF(COUNTIF(Setup_Hierarchy!$J$68:$IV$68,"="&amp;$K355)&lt;&gt;0,$L355,0)</f>
        <v>0</v>
      </c>
      <c r="BY355" s="61">
        <f>IF(COUNTIF(Setup_Hierarchy!$J$69:$IV$69,"="&amp;$K355)&lt;&gt;0,$L355,0)</f>
        <v>0</v>
      </c>
      <c r="BZ355" s="61">
        <f>IF(COUNTIF(Setup_Hierarchy!$J$70:$IV$70,"="&amp;$K355)&lt;&gt;0,$L355,0)</f>
        <v>0</v>
      </c>
      <c r="CA355" s="61">
        <f>IF(COUNTIF(Setup_Hierarchy!$J$71:$IV$71,"="&amp;$K355)&lt;&gt;0,$L355,0)</f>
        <v>0</v>
      </c>
      <c r="CB355" s="61">
        <f>IF(COUNTIF(Setup_Hierarchy!$J$72:$IV$72,"="&amp;$K355)&lt;&gt;0,$L355,0)</f>
        <v>200.2</v>
      </c>
      <c r="CC355" s="61">
        <f>IF(COUNTIF(Setup_Hierarchy!$J$73:$IV$73,"="&amp;$K355)&lt;&gt;0,$L355,0)</f>
        <v>200.2</v>
      </c>
      <c r="CD355" s="61">
        <f>IF(COUNTIF(Setup_Hierarchy!$J$74:$IV$74,"="&amp;$K355)&lt;&gt;0,$L355,0)</f>
        <v>0</v>
      </c>
      <c r="CE355" s="61">
        <f>IF(COUNTIF(Setup_Hierarchy!$J$75:$IV$75,"="&amp;$K355)&lt;&gt;0,$L355,0)</f>
        <v>0</v>
      </c>
      <c r="CF355" s="61">
        <f>IF(COUNTIF(Setup_Hierarchy!$J$76:$IV$76,"="&amp;$K355)&lt;&gt;0,$L355,0)</f>
        <v>0</v>
      </c>
      <c r="CG355" s="61">
        <f>IF(COUNTIF(Setup_Hierarchy!$J$77:$IV$77,"="&amp;$K355)&lt;&gt;0,$L355,0)</f>
        <v>0</v>
      </c>
      <c r="CH355" s="61">
        <f>IF(COUNTIF(Setup_Hierarchy!$J$78:$IV$78,"="&amp;$K355)&lt;&gt;0,$L355,0)</f>
        <v>0</v>
      </c>
      <c r="CI355" s="61">
        <f>IF(COUNTIF(Setup_Hierarchy!$J$79:$IV$79,"="&amp;$K355)&lt;&gt;0,$L355,0)</f>
        <v>0</v>
      </c>
      <c r="CJ355" s="61">
        <f>IF(COUNTIF(Setup_Hierarchy!$J$80:$IV$80,"="&amp;$K355)&lt;&gt;0,$L355,0)</f>
        <v>0</v>
      </c>
      <c r="CK355" s="61">
        <f>IF(COUNTIF(Setup_Hierarchy!$J$81:$IV$81,"="&amp;$K355)&lt;&gt;0,$L355,0)</f>
        <v>0</v>
      </c>
      <c r="CL355" s="61">
        <f>IF(COUNTIF(Setup_Hierarchy!$J$82:$IV$82,"="&amp;$K355)&lt;&gt;0,$L355,0)</f>
        <v>0</v>
      </c>
      <c r="CM355" s="61">
        <f>IF(COUNTIF(Setup_Hierarchy!$J$83:$IV$83,"="&amp;$K355)&lt;&gt;0,$L355,0)</f>
        <v>0</v>
      </c>
      <c r="CN355" s="61">
        <f>IF(COUNTIF(Setup_Hierarchy!$J$84:$IV$84,"="&amp;$K355)&lt;&gt;0,$L355,0)</f>
        <v>0</v>
      </c>
      <c r="CO355" s="61">
        <f>IF(COUNTIF(Setup_Hierarchy!$J$85:$IV$85,"="&amp;$K355)&lt;&gt;0,$L355,0)</f>
        <v>0</v>
      </c>
      <c r="CP355" s="61">
        <f>IF(COUNTIF(Setup_Hierarchy!$J$86:$IV$86,"="&amp;$K355)&lt;&gt;0,$L355,0)</f>
        <v>0</v>
      </c>
      <c r="CQ355" s="61">
        <f>IF(COUNTIF(Setup_Hierarchy!$J$87:$IV$87,"="&amp;$K355)&lt;&gt;0,$L355,0)</f>
        <v>0</v>
      </c>
      <c r="CR355" s="61">
        <f>IF(COUNTIF(Setup_Hierarchy!$J$88:$IV$88,"="&amp;$K355)&lt;&gt;0,$L355,0)</f>
        <v>0</v>
      </c>
      <c r="CS355" s="61">
        <f>IF(COUNTIF(Setup_Hierarchy!$J$89:$IV$89,"="&amp;$K355)&lt;&gt;0,$L355,0)</f>
        <v>0</v>
      </c>
      <c r="CT355" s="61">
        <f>IF(COUNTIF(Setup_Hierarchy!$J$90:$IV$90,"="&amp;$K355)&lt;&gt;0,$L355,0)</f>
        <v>0</v>
      </c>
      <c r="CU355" s="61">
        <f>IF(COUNTIF(Setup_Hierarchy!$J$91:$IV$91,"="&amp;$K355)&lt;&gt;0,$L355,0)</f>
        <v>0</v>
      </c>
      <c r="CV355" s="61">
        <f>IF(COUNTIF(Setup_Hierarchy!$J$92:$IV$92,"="&amp;$K355)&lt;&gt;0,$L355,0)</f>
        <v>0</v>
      </c>
      <c r="CW355" s="61">
        <f>IF(COUNTIF(Setup_Hierarchy!$J$93:$IV$93,"="&amp;$K355)&lt;&gt;0,$L355,0)</f>
        <v>0</v>
      </c>
      <c r="CX355" s="61">
        <f>IF(COUNTIF(Setup_Hierarchy!$J$94:$IV$94,"="&amp;$K355)&lt;&gt;0,$L355,0)</f>
        <v>0</v>
      </c>
      <c r="CY355" s="61">
        <f>IF(COUNTIF(Setup_Hierarchy!$J$95:$IV$95,"="&amp;$K355)&lt;&gt;0,$L355,0)</f>
        <v>0</v>
      </c>
      <c r="CZ355" s="61">
        <f>IF(COUNTIF(Setup_Hierarchy!$J$96:$IV$96,"="&amp;$K355)&lt;&gt;0,$L355,0)</f>
        <v>0</v>
      </c>
      <c r="DA355" s="61">
        <f>IF(COUNTIF(Setup_Hierarchy!$J$97:$IV$97,"="&amp;$K355)&lt;&gt;0,$L355,0)</f>
        <v>0</v>
      </c>
      <c r="DB355" s="61">
        <f>IF(COUNTIF(Setup_Hierarchy!$J$98:$IV$98,"="&amp;$K355)&lt;&gt;0,$L355,0)</f>
        <v>0</v>
      </c>
      <c r="DC355" s="61">
        <f>IF(COUNTIF(Setup_Hierarchy!$J$99:$IV$99,"="&amp;$K355)&lt;&gt;0,$L355,0)</f>
        <v>0</v>
      </c>
      <c r="DD355" s="61">
        <f>IF(COUNTIF(Setup_Hierarchy!$J$100:$IV$100,"="&amp;$K355)&lt;&gt;0,$L355,0)</f>
        <v>0</v>
      </c>
      <c r="DE355" s="61">
        <f>IF(COUNTIF(Setup_Hierarchy!$J$101:$IV$101,"="&amp;$K355)&lt;&gt;0,$L355,0)</f>
        <v>0</v>
      </c>
      <c r="DF355" s="61">
        <f>IF(COUNTIF(Setup_Hierarchy!$J$102:$IV$102,"="&amp;$K355)&lt;&gt;0,$L355,0)</f>
        <v>0</v>
      </c>
      <c r="DG355" s="61">
        <f>IF(COUNTIF(Setup_Hierarchy!$J$103:$IV$103,"="&amp;$K355)&lt;&gt;0,$L355,0)</f>
        <v>0</v>
      </c>
      <c r="DH355" s="61">
        <f>IF(COUNTIF(Setup_Hierarchy!$J$104:$IV$104,"="&amp;$K355)&lt;&gt;0,$L355,0)</f>
        <v>0</v>
      </c>
      <c r="DI355" s="61">
        <f>IF(COUNTIF(Setup_Hierarchy!$J$105:$IV$105,"="&amp;$K355)&lt;&gt;0,$L355,0)</f>
        <v>0</v>
      </c>
      <c r="DJ355" s="61">
        <f>IF(COUNTIF(Setup_Hierarchy!$J$106:$IV$106,"="&amp;$K355)&lt;&gt;0,$L355,0)</f>
        <v>0</v>
      </c>
      <c r="DK355" s="61">
        <f>IF(COUNTIF(Setup_Hierarchy!$J$107:$IV$107,"="&amp;$K355)&lt;&gt;0,$L355,0)</f>
        <v>0</v>
      </c>
      <c r="DL355" s="61">
        <f>IF(COUNTIF(Setup_Hierarchy!$J$108:$IV$108,"="&amp;$K355)&lt;&gt;0,$L355,0)</f>
        <v>0</v>
      </c>
      <c r="DM355" s="61">
        <f>IF(COUNTIF(Setup_Hierarchy!$J$109:$IV$109,"="&amp;$K355)&lt;&gt;0,$L355,0)</f>
        <v>0</v>
      </c>
      <c r="DN355" s="61">
        <f>IF(COUNTIF(Setup_Hierarchy!$J$110:$IV$110,"="&amp;$K355)&lt;&gt;0,$L355,0)</f>
        <v>0</v>
      </c>
      <c r="DO355" s="61">
        <f>IF(COUNTIF(Setup_Hierarchy!$J$111:$IV$111,"="&amp;$K355)&lt;&gt;0,$L355,0)</f>
        <v>0</v>
      </c>
      <c r="DP355" s="61">
        <f>IF(COUNTIF(Setup_Hierarchy!$J$112:$IV$112,"="&amp;$K355)&lt;&gt;0,$L355,0)</f>
        <v>0</v>
      </c>
      <c r="DQ355" s="61">
        <f>IF(COUNTIF(Setup_Hierarchy!$J$113:$IV$113,"="&amp;$K355)&lt;&gt;0,$L355,0)</f>
        <v>0</v>
      </c>
      <c r="DR355" s="61">
        <f>IF(COUNTIF(Setup_Hierarchy!$J$114:$IV$114,"="&amp;$K355)&lt;&gt;0,$L355,0)</f>
        <v>0</v>
      </c>
      <c r="DS355" s="61">
        <f>IF(COUNTIF(Setup_Hierarchy!$J$115:$IV$115,"="&amp;$K355)&lt;&gt;0,$L355,0)</f>
        <v>0</v>
      </c>
      <c r="DT355" s="61">
        <f>IF(COUNTIF(Setup_Hierarchy!$J$116:$IV$116,"="&amp;$K355)&lt;&gt;0,$L355,0)</f>
        <v>0</v>
      </c>
    </row>
    <row r="356" spans="2:124" x14ac:dyDescent="0.2">
      <c r="B356" t="s">
        <v>43</v>
      </c>
      <c r="C356">
        <v>439</v>
      </c>
      <c r="D356" t="s">
        <v>16</v>
      </c>
      <c r="E356" t="s">
        <v>369</v>
      </c>
      <c r="F356" t="s">
        <v>526</v>
      </c>
      <c r="G356" t="s">
        <v>523</v>
      </c>
      <c r="H356" t="s">
        <v>34</v>
      </c>
      <c r="I356">
        <v>0.160362</v>
      </c>
      <c r="J356">
        <v>0.39416099999999998</v>
      </c>
      <c r="K356">
        <v>628</v>
      </c>
      <c r="L356">
        <v>-164.73</v>
      </c>
      <c r="M356" s="61">
        <f>IF(COUNTIF(Setup_Hierarchy!$J$5:$IV$5,"="&amp;$K356)&lt;&gt;0,$L356,0)</f>
        <v>-164.73</v>
      </c>
      <c r="N356" s="61">
        <f>IF(COUNTIF(Setup_Hierarchy!$J$6:$IV$6,"="&amp;$K356)&lt;&gt;0,$L356,0)</f>
        <v>-164.73</v>
      </c>
      <c r="O356" s="61">
        <f>IF(COUNTIF(Setup_Hierarchy!$J$7:$IV$7,"="&amp;$K356)&lt;&gt;0,$L356,0)</f>
        <v>-164.73</v>
      </c>
      <c r="P356" s="61">
        <f>IF(COUNTIF(Setup_Hierarchy!$J$8:$IV$8,"="&amp;$K356)&lt;&gt;0,$L356,0)</f>
        <v>0</v>
      </c>
      <c r="Q356" s="61">
        <f>IF(COUNTIF(Setup_Hierarchy!$J$9:$IV$9,"="&amp;$K356)&lt;&gt;0,$L356,0)</f>
        <v>0</v>
      </c>
      <c r="R356" s="61">
        <f>IF(COUNTIF(Setup_Hierarchy!$J$10:$IV$10,"="&amp;$K356)&lt;&gt;0,$L356,0)</f>
        <v>0</v>
      </c>
      <c r="S356" s="61">
        <f>IF(COUNTIF(Setup_Hierarchy!$J$11:$IV$11,"="&amp;$K356)&lt;&gt;0,$L356,0)</f>
        <v>0</v>
      </c>
      <c r="T356" s="61">
        <f>IF(COUNTIF(Setup_Hierarchy!$J$12:$IV$12,"="&amp;$K356)&lt;&gt;0,$L356,0)</f>
        <v>0</v>
      </c>
      <c r="U356" s="61">
        <f>IF(COUNTIF(Setup_Hierarchy!$J$13:$IV$13,"="&amp;$K356)&lt;&gt;0,$L356,0)</f>
        <v>0</v>
      </c>
      <c r="V356" s="61">
        <f>IF(COUNTIF(Setup_Hierarchy!$J$14:$IV$14,"="&amp;$K356)&lt;&gt;0,$L356,0)</f>
        <v>0</v>
      </c>
      <c r="W356" s="61">
        <f>IF(COUNTIF(Setup_Hierarchy!$J$15:$IV$15,"="&amp;$K356)&lt;&gt;0,$L356,0)</f>
        <v>0</v>
      </c>
      <c r="X356" s="61">
        <f>IF(COUNTIF(Setup_Hierarchy!$J$16:$IV$16,"="&amp;$K356)&lt;&gt;0,$L356,0)</f>
        <v>0</v>
      </c>
      <c r="Y356" s="61">
        <f>IF(COUNTIF(Setup_Hierarchy!$J$17:$IV$17,"="&amp;$K356)&lt;&gt;0,$L356,0)</f>
        <v>0</v>
      </c>
      <c r="Z356" s="61">
        <f>IF(COUNTIF(Setup_Hierarchy!$J$18:$IV$18,"="&amp;$K356)&lt;&gt;0,$L356,0)</f>
        <v>0</v>
      </c>
      <c r="AA356" s="61">
        <f>IF(COUNTIF(Setup_Hierarchy!$J$19:$IV$19,"="&amp;$K356)&lt;&gt;0,$L356,0)</f>
        <v>0</v>
      </c>
      <c r="AB356" s="61">
        <f>IF(COUNTIF(Setup_Hierarchy!$J$20:$IV$20,"="&amp;$K356)&lt;&gt;0,$L356,0)</f>
        <v>0</v>
      </c>
      <c r="AC356" s="61">
        <f>IF(COUNTIF(Setup_Hierarchy!$J$21:$IV$21,"="&amp;$K356)&lt;&gt;0,$L356,0)</f>
        <v>0</v>
      </c>
      <c r="AD356" s="61">
        <f>IF(COUNTIF(Setup_Hierarchy!$J$22:$IV$22,"="&amp;$K356)&lt;&gt;0,$L356,0)</f>
        <v>0</v>
      </c>
      <c r="AE356" s="61">
        <f>IF(COUNTIF(Setup_Hierarchy!$J$23:$IV$23,"="&amp;$K356)&lt;&gt;0,$L356,0)</f>
        <v>0</v>
      </c>
      <c r="AF356" s="61">
        <f>IF(COUNTIF(Setup_Hierarchy!$J$24:$IV$24,"="&amp;$K356)&lt;&gt;0,$L356,0)</f>
        <v>0</v>
      </c>
      <c r="AG356" s="61">
        <f>IF(COUNTIF(Setup_Hierarchy!$J$25:$IV$25,"="&amp;$K356)&lt;&gt;0,$L356,0)</f>
        <v>0</v>
      </c>
      <c r="AH356" s="61">
        <f>IF(COUNTIF(Setup_Hierarchy!$J$26:$IV$26,"="&amp;$K356)&lt;&gt;0,$L356,0)</f>
        <v>0</v>
      </c>
      <c r="AI356" s="61">
        <f>IF(COUNTIF(Setup_Hierarchy!$J$27:$IV$27,"="&amp;$K356)&lt;&gt;0,$L356,0)</f>
        <v>0</v>
      </c>
      <c r="AJ356" s="61">
        <f>IF(COUNTIF(Setup_Hierarchy!$J$28:$IV$28,"="&amp;$K356)&lt;&gt;0,$L356,0)</f>
        <v>0</v>
      </c>
      <c r="AK356" s="61">
        <f>IF(COUNTIF(Setup_Hierarchy!$J$29:$IV$29,"="&amp;$K356)&lt;&gt;0,$L356,0)</f>
        <v>0</v>
      </c>
      <c r="AL356" s="61">
        <f>IF(COUNTIF(Setup_Hierarchy!$J$30:$IV$30,"="&amp;$K356)&lt;&gt;0,$L356,0)</f>
        <v>0</v>
      </c>
      <c r="AM356" s="61">
        <f>IF(COUNTIF(Setup_Hierarchy!$J$31:$IV$31,"="&amp;$K356)&lt;&gt;0,$L356,0)</f>
        <v>0</v>
      </c>
      <c r="AN356" s="61">
        <f>IF(COUNTIF(Setup_Hierarchy!$J$32:$IV$32,"="&amp;$K356)&lt;&gt;0,$L356,0)</f>
        <v>0</v>
      </c>
      <c r="AO356" s="61">
        <f>IF(COUNTIF(Setup_Hierarchy!$J$33:$IV$33,"="&amp;$K356)&lt;&gt;0,$L356,0)</f>
        <v>0</v>
      </c>
      <c r="AP356" s="61">
        <f>IF(COUNTIF(Setup_Hierarchy!$J$34:$IV$34,"="&amp;$K356)&lt;&gt;0,$L356,0)</f>
        <v>0</v>
      </c>
      <c r="AQ356" s="61">
        <f>IF(COUNTIF(Setup_Hierarchy!$J$35:$IV$35,"="&amp;$K356)&lt;&gt;0,$L356,0)</f>
        <v>0</v>
      </c>
      <c r="AR356" s="61">
        <f>IF(COUNTIF(Setup_Hierarchy!$J$36:$IV$36,"="&amp;$K356)&lt;&gt;0,$L356,0)</f>
        <v>0</v>
      </c>
      <c r="AS356" s="61">
        <f>IF(COUNTIF(Setup_Hierarchy!$J$37:$IV$37,"="&amp;$K356)&lt;&gt;0,$L356,0)</f>
        <v>0</v>
      </c>
      <c r="AT356" s="61">
        <f>IF(COUNTIF(Setup_Hierarchy!$J$38:$IV$38,"="&amp;$K356)&lt;&gt;0,$L356,0)</f>
        <v>0</v>
      </c>
      <c r="AU356" s="61">
        <f>IF(COUNTIF(Setup_Hierarchy!$J$39:$IV$39,"="&amp;$K356)&lt;&gt;0,$L356,0)</f>
        <v>0</v>
      </c>
      <c r="AV356" s="61">
        <f>IF(COUNTIF(Setup_Hierarchy!$J$40:$IV$40,"="&amp;$K356)&lt;&gt;0,$L356,0)</f>
        <v>0</v>
      </c>
      <c r="AW356" s="61">
        <f>IF(COUNTIF(Setup_Hierarchy!$J$41:$IV$41,"="&amp;$K356)&lt;&gt;0,$L356,0)</f>
        <v>0</v>
      </c>
      <c r="AX356" s="61">
        <f>IF(COUNTIF(Setup_Hierarchy!$J$42:$IV$42,"="&amp;$K356)&lt;&gt;0,$L356,0)</f>
        <v>0</v>
      </c>
      <c r="AY356" s="61">
        <f>IF(COUNTIF(Setup_Hierarchy!$J$43:$IV$43,"="&amp;$K356)&lt;&gt;0,$L356,0)</f>
        <v>0</v>
      </c>
      <c r="AZ356" s="61">
        <f>IF(COUNTIF(Setup_Hierarchy!$J$44:$IV$44,"="&amp;$K356)&lt;&gt;0,$L356,0)</f>
        <v>0</v>
      </c>
      <c r="BA356" s="61">
        <f>IF(COUNTIF(Setup_Hierarchy!$J$45:$IV$45,"="&amp;$K356)&lt;&gt;0,$L356,0)</f>
        <v>0</v>
      </c>
      <c r="BB356" s="61">
        <f>IF(COUNTIF(Setup_Hierarchy!$J$46:$IV$46,"="&amp;$K356)&lt;&gt;0,$L356,0)</f>
        <v>0</v>
      </c>
      <c r="BC356" s="61">
        <f>IF(COUNTIF(Setup_Hierarchy!$J$47:$IV$47,"="&amp;$K356)&lt;&gt;0,$L356,0)</f>
        <v>0</v>
      </c>
      <c r="BD356" s="61">
        <f>IF(COUNTIF(Setup_Hierarchy!$J$48:$IV$48,"="&amp;$K356)&lt;&gt;0,$L356,0)</f>
        <v>0</v>
      </c>
      <c r="BE356" s="61">
        <f>IF(COUNTIF(Setup_Hierarchy!$J$49:$IV$49,"="&amp;$K356)&lt;&gt;0,$L356,0)</f>
        <v>0</v>
      </c>
      <c r="BF356" s="61">
        <f>IF(COUNTIF(Setup_Hierarchy!$J$50:$IV$50,"="&amp;$K356)&lt;&gt;0,$L356,0)</f>
        <v>0</v>
      </c>
      <c r="BG356" s="61">
        <f>IF(COUNTIF(Setup_Hierarchy!$J$51:$IV$51,"="&amp;$K356)&lt;&gt;0,$L356,0)</f>
        <v>-164.73</v>
      </c>
      <c r="BH356" s="61">
        <f>IF(COUNTIF(Setup_Hierarchy!$J$52:$IV$52,"="&amp;$K356)&lt;&gt;0,$L356,0)</f>
        <v>0</v>
      </c>
      <c r="BI356" s="61">
        <f>IF(COUNTIF(Setup_Hierarchy!$J$53:$IV$53,"="&amp;$K356)&lt;&gt;0,$L356,0)</f>
        <v>0</v>
      </c>
      <c r="BJ356" s="61">
        <f>IF(COUNTIF(Setup_Hierarchy!$J$54:$IV$54,"="&amp;$K356)&lt;&gt;0,$L356,0)</f>
        <v>0</v>
      </c>
      <c r="BK356" s="61">
        <f>IF(COUNTIF(Setup_Hierarchy!$J$55:$IV$55,"="&amp;$K356)&lt;&gt;0,$L356,0)</f>
        <v>0</v>
      </c>
      <c r="BL356" s="61">
        <f>IF(COUNTIF(Setup_Hierarchy!$J$56:$IV$56,"="&amp;$K356)&lt;&gt;0,$L356,0)</f>
        <v>0</v>
      </c>
      <c r="BM356" s="61">
        <f>IF(COUNTIF(Setup_Hierarchy!$J$57:$IV$57,"="&amp;$K356)&lt;&gt;0,$L356,0)</f>
        <v>0</v>
      </c>
      <c r="BN356" s="61">
        <f>IF(COUNTIF(Setup_Hierarchy!$J$58:$IV$58,"="&amp;$K356)&lt;&gt;0,$L356,0)</f>
        <v>0</v>
      </c>
      <c r="BO356" s="61">
        <f>IF(COUNTIF(Setup_Hierarchy!$J$59:$IV$59,"="&amp;$K356)&lt;&gt;0,$L356,0)</f>
        <v>-164.73</v>
      </c>
      <c r="BP356" s="61">
        <f>IF(COUNTIF(Setup_Hierarchy!$J$60:$IV$60,"="&amp;$K356)&lt;&gt;0,$L356,0)</f>
        <v>0</v>
      </c>
      <c r="BQ356" s="61">
        <f>IF(COUNTIF(Setup_Hierarchy!$J$61:$IV$61,"="&amp;$K356)&lt;&gt;0,$L356,0)</f>
        <v>0</v>
      </c>
      <c r="BR356" s="61">
        <f>IF(COUNTIF(Setup_Hierarchy!$J$62:$IV$62,"="&amp;$K356)&lt;&gt;0,$L356,0)</f>
        <v>0</v>
      </c>
      <c r="BS356" s="61">
        <f>IF(COUNTIF(Setup_Hierarchy!$J$63:$IV$63,"="&amp;$K356)&lt;&gt;0,$L356,0)</f>
        <v>0</v>
      </c>
      <c r="BT356" s="61">
        <f>IF(COUNTIF(Setup_Hierarchy!$J$64:$IV$64,"="&amp;$K356)&lt;&gt;0,$L356,0)</f>
        <v>0</v>
      </c>
      <c r="BU356" s="61">
        <f>IF(COUNTIF(Setup_Hierarchy!$J$65:$IV$65,"="&amp;$K356)&lt;&gt;0,$L356,0)</f>
        <v>0</v>
      </c>
      <c r="BV356" s="61">
        <f>IF(COUNTIF(Setup_Hierarchy!$J$66:$IV$66,"="&amp;$K356)&lt;&gt;0,$L356,0)</f>
        <v>0</v>
      </c>
      <c r="BW356" s="61">
        <f>IF(COUNTIF(Setup_Hierarchy!$J$67:$IV$67,"="&amp;$K356)&lt;&gt;0,$L356,0)</f>
        <v>0</v>
      </c>
      <c r="BX356" s="61">
        <f>IF(COUNTIF(Setup_Hierarchy!$J$68:$IV$68,"="&amp;$K356)&lt;&gt;0,$L356,0)</f>
        <v>0</v>
      </c>
      <c r="BY356" s="61">
        <f>IF(COUNTIF(Setup_Hierarchy!$J$69:$IV$69,"="&amp;$K356)&lt;&gt;0,$L356,0)</f>
        <v>0</v>
      </c>
      <c r="BZ356" s="61">
        <f>IF(COUNTIF(Setup_Hierarchy!$J$70:$IV$70,"="&amp;$K356)&lt;&gt;0,$L356,0)</f>
        <v>0</v>
      </c>
      <c r="CA356" s="61">
        <f>IF(COUNTIF(Setup_Hierarchy!$J$71:$IV$71,"="&amp;$K356)&lt;&gt;0,$L356,0)</f>
        <v>0</v>
      </c>
      <c r="CB356" s="61">
        <f>IF(COUNTIF(Setup_Hierarchy!$J$72:$IV$72,"="&amp;$K356)&lt;&gt;0,$L356,0)</f>
        <v>0</v>
      </c>
      <c r="CC356" s="61">
        <f>IF(COUNTIF(Setup_Hierarchy!$J$73:$IV$73,"="&amp;$K356)&lt;&gt;0,$L356,0)</f>
        <v>0</v>
      </c>
      <c r="CD356" s="61">
        <f>IF(COUNTIF(Setup_Hierarchy!$J$74:$IV$74,"="&amp;$K356)&lt;&gt;0,$L356,0)</f>
        <v>0</v>
      </c>
      <c r="CE356" s="61">
        <f>IF(COUNTIF(Setup_Hierarchy!$J$75:$IV$75,"="&amp;$K356)&lt;&gt;0,$L356,0)</f>
        <v>-164.73</v>
      </c>
      <c r="CF356" s="61">
        <f>IF(COUNTIF(Setup_Hierarchy!$J$76:$IV$76,"="&amp;$K356)&lt;&gt;0,$L356,0)</f>
        <v>-164.73</v>
      </c>
      <c r="CG356" s="61">
        <f>IF(COUNTIF(Setup_Hierarchy!$J$77:$IV$77,"="&amp;$K356)&lt;&gt;0,$L356,0)</f>
        <v>0</v>
      </c>
      <c r="CH356" s="61">
        <f>IF(COUNTIF(Setup_Hierarchy!$J$78:$IV$78,"="&amp;$K356)&lt;&gt;0,$L356,0)</f>
        <v>0</v>
      </c>
      <c r="CI356" s="61">
        <f>IF(COUNTIF(Setup_Hierarchy!$J$79:$IV$79,"="&amp;$K356)&lt;&gt;0,$L356,0)</f>
        <v>0</v>
      </c>
      <c r="CJ356" s="61">
        <f>IF(COUNTIF(Setup_Hierarchy!$J$80:$IV$80,"="&amp;$K356)&lt;&gt;0,$L356,0)</f>
        <v>0</v>
      </c>
      <c r="CK356" s="61">
        <f>IF(COUNTIF(Setup_Hierarchy!$J$81:$IV$81,"="&amp;$K356)&lt;&gt;0,$L356,0)</f>
        <v>0</v>
      </c>
      <c r="CL356" s="61">
        <f>IF(COUNTIF(Setup_Hierarchy!$J$82:$IV$82,"="&amp;$K356)&lt;&gt;0,$L356,0)</f>
        <v>0</v>
      </c>
      <c r="CM356" s="61">
        <f>IF(COUNTIF(Setup_Hierarchy!$J$83:$IV$83,"="&amp;$K356)&lt;&gt;0,$L356,0)</f>
        <v>0</v>
      </c>
      <c r="CN356" s="61">
        <f>IF(COUNTIF(Setup_Hierarchy!$J$84:$IV$84,"="&amp;$K356)&lt;&gt;0,$L356,0)</f>
        <v>0</v>
      </c>
      <c r="CO356" s="61">
        <f>IF(COUNTIF(Setup_Hierarchy!$J$85:$IV$85,"="&amp;$K356)&lt;&gt;0,$L356,0)</f>
        <v>0</v>
      </c>
      <c r="CP356" s="61">
        <f>IF(COUNTIF(Setup_Hierarchy!$J$86:$IV$86,"="&amp;$K356)&lt;&gt;0,$L356,0)</f>
        <v>0</v>
      </c>
      <c r="CQ356" s="61">
        <f>IF(COUNTIF(Setup_Hierarchy!$J$87:$IV$87,"="&amp;$K356)&lt;&gt;0,$L356,0)</f>
        <v>0</v>
      </c>
      <c r="CR356" s="61">
        <f>IF(COUNTIF(Setup_Hierarchy!$J$88:$IV$88,"="&amp;$K356)&lt;&gt;0,$L356,0)</f>
        <v>0</v>
      </c>
      <c r="CS356" s="61">
        <f>IF(COUNTIF(Setup_Hierarchy!$J$89:$IV$89,"="&amp;$K356)&lt;&gt;0,$L356,0)</f>
        <v>0</v>
      </c>
      <c r="CT356" s="61">
        <f>IF(COUNTIF(Setup_Hierarchy!$J$90:$IV$90,"="&amp;$K356)&lt;&gt;0,$L356,0)</f>
        <v>0</v>
      </c>
      <c r="CU356" s="61">
        <f>IF(COUNTIF(Setup_Hierarchy!$J$91:$IV$91,"="&amp;$K356)&lt;&gt;0,$L356,0)</f>
        <v>0</v>
      </c>
      <c r="CV356" s="61">
        <f>IF(COUNTIF(Setup_Hierarchy!$J$92:$IV$92,"="&amp;$K356)&lt;&gt;0,$L356,0)</f>
        <v>0</v>
      </c>
      <c r="CW356" s="61">
        <f>IF(COUNTIF(Setup_Hierarchy!$J$93:$IV$93,"="&amp;$K356)&lt;&gt;0,$L356,0)</f>
        <v>0</v>
      </c>
      <c r="CX356" s="61">
        <f>IF(COUNTIF(Setup_Hierarchy!$J$94:$IV$94,"="&amp;$K356)&lt;&gt;0,$L356,0)</f>
        <v>0</v>
      </c>
      <c r="CY356" s="61">
        <f>IF(COUNTIF(Setup_Hierarchy!$J$95:$IV$95,"="&amp;$K356)&lt;&gt;0,$L356,0)</f>
        <v>0</v>
      </c>
      <c r="CZ356" s="61">
        <f>IF(COUNTIF(Setup_Hierarchy!$J$96:$IV$96,"="&amp;$K356)&lt;&gt;0,$L356,0)</f>
        <v>0</v>
      </c>
      <c r="DA356" s="61">
        <f>IF(COUNTIF(Setup_Hierarchy!$J$97:$IV$97,"="&amp;$K356)&lt;&gt;0,$L356,0)</f>
        <v>0</v>
      </c>
      <c r="DB356" s="61">
        <f>IF(COUNTIF(Setup_Hierarchy!$J$98:$IV$98,"="&amp;$K356)&lt;&gt;0,$L356,0)</f>
        <v>0</v>
      </c>
      <c r="DC356" s="61">
        <f>IF(COUNTIF(Setup_Hierarchy!$J$99:$IV$99,"="&amp;$K356)&lt;&gt;0,$L356,0)</f>
        <v>0</v>
      </c>
      <c r="DD356" s="61">
        <f>IF(COUNTIF(Setup_Hierarchy!$J$100:$IV$100,"="&amp;$K356)&lt;&gt;0,$L356,0)</f>
        <v>0</v>
      </c>
      <c r="DE356" s="61">
        <f>IF(COUNTIF(Setup_Hierarchy!$J$101:$IV$101,"="&amp;$K356)&lt;&gt;0,$L356,0)</f>
        <v>0</v>
      </c>
      <c r="DF356" s="61">
        <f>IF(COUNTIF(Setup_Hierarchy!$J$102:$IV$102,"="&amp;$K356)&lt;&gt;0,$L356,0)</f>
        <v>0</v>
      </c>
      <c r="DG356" s="61">
        <f>IF(COUNTIF(Setup_Hierarchy!$J$103:$IV$103,"="&amp;$K356)&lt;&gt;0,$L356,0)</f>
        <v>0</v>
      </c>
      <c r="DH356" s="61">
        <f>IF(COUNTIF(Setup_Hierarchy!$J$104:$IV$104,"="&amp;$K356)&lt;&gt;0,$L356,0)</f>
        <v>0</v>
      </c>
      <c r="DI356" s="61">
        <f>IF(COUNTIF(Setup_Hierarchy!$J$105:$IV$105,"="&amp;$K356)&lt;&gt;0,$L356,0)</f>
        <v>0</v>
      </c>
      <c r="DJ356" s="61">
        <f>IF(COUNTIF(Setup_Hierarchy!$J$106:$IV$106,"="&amp;$K356)&lt;&gt;0,$L356,0)</f>
        <v>0</v>
      </c>
      <c r="DK356" s="61">
        <f>IF(COUNTIF(Setup_Hierarchy!$J$107:$IV$107,"="&amp;$K356)&lt;&gt;0,$L356,0)</f>
        <v>0</v>
      </c>
      <c r="DL356" s="61">
        <f>IF(COUNTIF(Setup_Hierarchy!$J$108:$IV$108,"="&amp;$K356)&lt;&gt;0,$L356,0)</f>
        <v>0</v>
      </c>
      <c r="DM356" s="61">
        <f>IF(COUNTIF(Setup_Hierarchy!$J$109:$IV$109,"="&amp;$K356)&lt;&gt;0,$L356,0)</f>
        <v>0</v>
      </c>
      <c r="DN356" s="61">
        <f>IF(COUNTIF(Setup_Hierarchy!$J$110:$IV$110,"="&amp;$K356)&lt;&gt;0,$L356,0)</f>
        <v>0</v>
      </c>
      <c r="DO356" s="61">
        <f>IF(COUNTIF(Setup_Hierarchy!$J$111:$IV$111,"="&amp;$K356)&lt;&gt;0,$L356,0)</f>
        <v>0</v>
      </c>
      <c r="DP356" s="61">
        <f>IF(COUNTIF(Setup_Hierarchy!$J$112:$IV$112,"="&amp;$K356)&lt;&gt;0,$L356,0)</f>
        <v>0</v>
      </c>
      <c r="DQ356" s="61">
        <f>IF(COUNTIF(Setup_Hierarchy!$J$113:$IV$113,"="&amp;$K356)&lt;&gt;0,$L356,0)</f>
        <v>0</v>
      </c>
      <c r="DR356" s="61">
        <f>IF(COUNTIF(Setup_Hierarchy!$J$114:$IV$114,"="&amp;$K356)&lt;&gt;0,$L356,0)</f>
        <v>0</v>
      </c>
      <c r="DS356" s="61">
        <f>IF(COUNTIF(Setup_Hierarchy!$J$115:$IV$115,"="&amp;$K356)&lt;&gt;0,$L356,0)</f>
        <v>0</v>
      </c>
      <c r="DT356" s="61">
        <f>IF(COUNTIF(Setup_Hierarchy!$J$116:$IV$116,"="&amp;$K356)&lt;&gt;0,$L356,0)</f>
        <v>0</v>
      </c>
    </row>
    <row r="357" spans="2:124" x14ac:dyDescent="0.2">
      <c r="B357" t="s">
        <v>43</v>
      </c>
      <c r="C357">
        <v>439</v>
      </c>
      <c r="D357" t="s">
        <v>16</v>
      </c>
      <c r="E357" t="s">
        <v>369</v>
      </c>
      <c r="F357" t="s">
        <v>526</v>
      </c>
      <c r="G357" t="s">
        <v>523</v>
      </c>
      <c r="H357" t="s">
        <v>34</v>
      </c>
      <c r="I357">
        <v>0.160362</v>
      </c>
      <c r="J357">
        <v>0.39416099999999998</v>
      </c>
      <c r="K357">
        <v>629</v>
      </c>
      <c r="L357">
        <v>19174.52</v>
      </c>
      <c r="M357" s="61">
        <f>IF(COUNTIF(Setup_Hierarchy!$J$5:$IV$5,"="&amp;$K357)&lt;&gt;0,$L357,0)</f>
        <v>19174.52</v>
      </c>
      <c r="N357" s="61">
        <f>IF(COUNTIF(Setup_Hierarchy!$J$6:$IV$6,"="&amp;$K357)&lt;&gt;0,$L357,0)</f>
        <v>19174.52</v>
      </c>
      <c r="O357" s="61">
        <f>IF(COUNTIF(Setup_Hierarchy!$J$7:$IV$7,"="&amp;$K357)&lt;&gt;0,$L357,0)</f>
        <v>19174.52</v>
      </c>
      <c r="P357" s="61">
        <f>IF(COUNTIF(Setup_Hierarchy!$J$8:$IV$8,"="&amp;$K357)&lt;&gt;0,$L357,0)</f>
        <v>0</v>
      </c>
      <c r="Q357" s="61">
        <f>IF(COUNTIF(Setup_Hierarchy!$J$9:$IV$9,"="&amp;$K357)&lt;&gt;0,$L357,0)</f>
        <v>0</v>
      </c>
      <c r="R357" s="61">
        <f>IF(COUNTIF(Setup_Hierarchy!$J$10:$IV$10,"="&amp;$K357)&lt;&gt;0,$L357,0)</f>
        <v>0</v>
      </c>
      <c r="S357" s="61">
        <f>IF(COUNTIF(Setup_Hierarchy!$J$11:$IV$11,"="&amp;$K357)&lt;&gt;0,$L357,0)</f>
        <v>0</v>
      </c>
      <c r="T357" s="61">
        <f>IF(COUNTIF(Setup_Hierarchy!$J$12:$IV$12,"="&amp;$K357)&lt;&gt;0,$L357,0)</f>
        <v>0</v>
      </c>
      <c r="U357" s="61">
        <f>IF(COUNTIF(Setup_Hierarchy!$J$13:$IV$13,"="&amp;$K357)&lt;&gt;0,$L357,0)</f>
        <v>0</v>
      </c>
      <c r="V357" s="61">
        <f>IF(COUNTIF(Setup_Hierarchy!$J$14:$IV$14,"="&amp;$K357)&lt;&gt;0,$L357,0)</f>
        <v>0</v>
      </c>
      <c r="W357" s="61">
        <f>IF(COUNTIF(Setup_Hierarchy!$J$15:$IV$15,"="&amp;$K357)&lt;&gt;0,$L357,0)</f>
        <v>0</v>
      </c>
      <c r="X357" s="61">
        <f>IF(COUNTIF(Setup_Hierarchy!$J$16:$IV$16,"="&amp;$K357)&lt;&gt;0,$L357,0)</f>
        <v>0</v>
      </c>
      <c r="Y357" s="61">
        <f>IF(COUNTIF(Setup_Hierarchy!$J$17:$IV$17,"="&amp;$K357)&lt;&gt;0,$L357,0)</f>
        <v>0</v>
      </c>
      <c r="Z357" s="61">
        <f>IF(COUNTIF(Setup_Hierarchy!$J$18:$IV$18,"="&amp;$K357)&lt;&gt;0,$L357,0)</f>
        <v>0</v>
      </c>
      <c r="AA357" s="61">
        <f>IF(COUNTIF(Setup_Hierarchy!$J$19:$IV$19,"="&amp;$K357)&lt;&gt;0,$L357,0)</f>
        <v>0</v>
      </c>
      <c r="AB357" s="61">
        <f>IF(COUNTIF(Setup_Hierarchy!$J$20:$IV$20,"="&amp;$K357)&lt;&gt;0,$L357,0)</f>
        <v>0</v>
      </c>
      <c r="AC357" s="61">
        <f>IF(COUNTIF(Setup_Hierarchy!$J$21:$IV$21,"="&amp;$K357)&lt;&gt;0,$L357,0)</f>
        <v>0</v>
      </c>
      <c r="AD357" s="61">
        <f>IF(COUNTIF(Setup_Hierarchy!$J$22:$IV$22,"="&amp;$K357)&lt;&gt;0,$L357,0)</f>
        <v>0</v>
      </c>
      <c r="AE357" s="61">
        <f>IF(COUNTIF(Setup_Hierarchy!$J$23:$IV$23,"="&amp;$K357)&lt;&gt;0,$L357,0)</f>
        <v>0</v>
      </c>
      <c r="AF357" s="61">
        <f>IF(COUNTIF(Setup_Hierarchy!$J$24:$IV$24,"="&amp;$K357)&lt;&gt;0,$L357,0)</f>
        <v>0</v>
      </c>
      <c r="AG357" s="61">
        <f>IF(COUNTIF(Setup_Hierarchy!$J$25:$IV$25,"="&amp;$K357)&lt;&gt;0,$L357,0)</f>
        <v>0</v>
      </c>
      <c r="AH357" s="61">
        <f>IF(COUNTIF(Setup_Hierarchy!$J$26:$IV$26,"="&amp;$K357)&lt;&gt;0,$L357,0)</f>
        <v>0</v>
      </c>
      <c r="AI357" s="61">
        <f>IF(COUNTIF(Setup_Hierarchy!$J$27:$IV$27,"="&amp;$K357)&lt;&gt;0,$L357,0)</f>
        <v>0</v>
      </c>
      <c r="AJ357" s="61">
        <f>IF(COUNTIF(Setup_Hierarchy!$J$28:$IV$28,"="&amp;$K357)&lt;&gt;0,$L357,0)</f>
        <v>0</v>
      </c>
      <c r="AK357" s="61">
        <f>IF(COUNTIF(Setup_Hierarchy!$J$29:$IV$29,"="&amp;$K357)&lt;&gt;0,$L357,0)</f>
        <v>0</v>
      </c>
      <c r="AL357" s="61">
        <f>IF(COUNTIF(Setup_Hierarchy!$J$30:$IV$30,"="&amp;$K357)&lt;&gt;0,$L357,0)</f>
        <v>0</v>
      </c>
      <c r="AM357" s="61">
        <f>IF(COUNTIF(Setup_Hierarchy!$J$31:$IV$31,"="&amp;$K357)&lt;&gt;0,$L357,0)</f>
        <v>0</v>
      </c>
      <c r="AN357" s="61">
        <f>IF(COUNTIF(Setup_Hierarchy!$J$32:$IV$32,"="&amp;$K357)&lt;&gt;0,$L357,0)</f>
        <v>0</v>
      </c>
      <c r="AO357" s="61">
        <f>IF(COUNTIF(Setup_Hierarchy!$J$33:$IV$33,"="&amp;$K357)&lt;&gt;0,$L357,0)</f>
        <v>0</v>
      </c>
      <c r="AP357" s="61">
        <f>IF(COUNTIF(Setup_Hierarchy!$J$34:$IV$34,"="&amp;$K357)&lt;&gt;0,$L357,0)</f>
        <v>0</v>
      </c>
      <c r="AQ357" s="61">
        <f>IF(COUNTIF(Setup_Hierarchy!$J$35:$IV$35,"="&amp;$K357)&lt;&gt;0,$L357,0)</f>
        <v>0</v>
      </c>
      <c r="AR357" s="61">
        <f>IF(COUNTIF(Setup_Hierarchy!$J$36:$IV$36,"="&amp;$K357)&lt;&gt;0,$L357,0)</f>
        <v>0</v>
      </c>
      <c r="AS357" s="61">
        <f>IF(COUNTIF(Setup_Hierarchy!$J$37:$IV$37,"="&amp;$K357)&lt;&gt;0,$L357,0)</f>
        <v>0</v>
      </c>
      <c r="AT357" s="61">
        <f>IF(COUNTIF(Setup_Hierarchy!$J$38:$IV$38,"="&amp;$K357)&lt;&gt;0,$L357,0)</f>
        <v>0</v>
      </c>
      <c r="AU357" s="61">
        <f>IF(COUNTIF(Setup_Hierarchy!$J$39:$IV$39,"="&amp;$K357)&lt;&gt;0,$L357,0)</f>
        <v>0</v>
      </c>
      <c r="AV357" s="61">
        <f>IF(COUNTIF(Setup_Hierarchy!$J$40:$IV$40,"="&amp;$K357)&lt;&gt;0,$L357,0)</f>
        <v>0</v>
      </c>
      <c r="AW357" s="61">
        <f>IF(COUNTIF(Setup_Hierarchy!$J$41:$IV$41,"="&amp;$K357)&lt;&gt;0,$L357,0)</f>
        <v>0</v>
      </c>
      <c r="AX357" s="61">
        <f>IF(COUNTIF(Setup_Hierarchy!$J$42:$IV$42,"="&amp;$K357)&lt;&gt;0,$L357,0)</f>
        <v>0</v>
      </c>
      <c r="AY357" s="61">
        <f>IF(COUNTIF(Setup_Hierarchy!$J$43:$IV$43,"="&amp;$K357)&lt;&gt;0,$L357,0)</f>
        <v>0</v>
      </c>
      <c r="AZ357" s="61">
        <f>IF(COUNTIF(Setup_Hierarchy!$J$44:$IV$44,"="&amp;$K357)&lt;&gt;0,$L357,0)</f>
        <v>0</v>
      </c>
      <c r="BA357" s="61">
        <f>IF(COUNTIF(Setup_Hierarchy!$J$45:$IV$45,"="&amp;$K357)&lt;&gt;0,$L357,0)</f>
        <v>0</v>
      </c>
      <c r="BB357" s="61">
        <f>IF(COUNTIF(Setup_Hierarchy!$J$46:$IV$46,"="&amp;$K357)&lt;&gt;0,$L357,0)</f>
        <v>0</v>
      </c>
      <c r="BC357" s="61">
        <f>IF(COUNTIF(Setup_Hierarchy!$J$47:$IV$47,"="&amp;$K357)&lt;&gt;0,$L357,0)</f>
        <v>0</v>
      </c>
      <c r="BD357" s="61">
        <f>IF(COUNTIF(Setup_Hierarchy!$J$48:$IV$48,"="&amp;$K357)&lt;&gt;0,$L357,0)</f>
        <v>0</v>
      </c>
      <c r="BE357" s="61">
        <f>IF(COUNTIF(Setup_Hierarchy!$J$49:$IV$49,"="&amp;$K357)&lt;&gt;0,$L357,0)</f>
        <v>0</v>
      </c>
      <c r="BF357" s="61">
        <f>IF(COUNTIF(Setup_Hierarchy!$J$50:$IV$50,"="&amp;$K357)&lt;&gt;0,$L357,0)</f>
        <v>0</v>
      </c>
      <c r="BG357" s="61">
        <f>IF(COUNTIF(Setup_Hierarchy!$J$51:$IV$51,"="&amp;$K357)&lt;&gt;0,$L357,0)</f>
        <v>19174.52</v>
      </c>
      <c r="BH357" s="61">
        <f>IF(COUNTIF(Setup_Hierarchy!$J$52:$IV$52,"="&amp;$K357)&lt;&gt;0,$L357,0)</f>
        <v>0</v>
      </c>
      <c r="BI357" s="61">
        <f>IF(COUNTIF(Setup_Hierarchy!$J$53:$IV$53,"="&amp;$K357)&lt;&gt;0,$L357,0)</f>
        <v>0</v>
      </c>
      <c r="BJ357" s="61">
        <f>IF(COUNTIF(Setup_Hierarchy!$J$54:$IV$54,"="&amp;$K357)&lt;&gt;0,$L357,0)</f>
        <v>0</v>
      </c>
      <c r="BK357" s="61">
        <f>IF(COUNTIF(Setup_Hierarchy!$J$55:$IV$55,"="&amp;$K357)&lt;&gt;0,$L357,0)</f>
        <v>0</v>
      </c>
      <c r="BL357" s="61">
        <f>IF(COUNTIF(Setup_Hierarchy!$J$56:$IV$56,"="&amp;$K357)&lt;&gt;0,$L357,0)</f>
        <v>0</v>
      </c>
      <c r="BM357" s="61">
        <f>IF(COUNTIF(Setup_Hierarchy!$J$57:$IV$57,"="&amp;$K357)&lt;&gt;0,$L357,0)</f>
        <v>0</v>
      </c>
      <c r="BN357" s="61">
        <f>IF(COUNTIF(Setup_Hierarchy!$J$58:$IV$58,"="&amp;$K357)&lt;&gt;0,$L357,0)</f>
        <v>0</v>
      </c>
      <c r="BO357" s="61">
        <f>IF(COUNTIF(Setup_Hierarchy!$J$59:$IV$59,"="&amp;$K357)&lt;&gt;0,$L357,0)</f>
        <v>19174.52</v>
      </c>
      <c r="BP357" s="61">
        <f>IF(COUNTIF(Setup_Hierarchy!$J$60:$IV$60,"="&amp;$K357)&lt;&gt;0,$L357,0)</f>
        <v>19174.52</v>
      </c>
      <c r="BQ357" s="61">
        <f>IF(COUNTIF(Setup_Hierarchy!$J$61:$IV$61,"="&amp;$K357)&lt;&gt;0,$L357,0)</f>
        <v>19174.52</v>
      </c>
      <c r="BR357" s="61">
        <f>IF(COUNTIF(Setup_Hierarchy!$J$62:$IV$62,"="&amp;$K357)&lt;&gt;0,$L357,0)</f>
        <v>0</v>
      </c>
      <c r="BS357" s="61">
        <f>IF(COUNTIF(Setup_Hierarchy!$J$63:$IV$63,"="&amp;$K357)&lt;&gt;0,$L357,0)</f>
        <v>0</v>
      </c>
      <c r="BT357" s="61">
        <f>IF(COUNTIF(Setup_Hierarchy!$J$64:$IV$64,"="&amp;$K357)&lt;&gt;0,$L357,0)</f>
        <v>0</v>
      </c>
      <c r="BU357" s="61">
        <f>IF(COUNTIF(Setup_Hierarchy!$J$65:$IV$65,"="&amp;$K357)&lt;&gt;0,$L357,0)</f>
        <v>0</v>
      </c>
      <c r="BV357" s="61">
        <f>IF(COUNTIF(Setup_Hierarchy!$J$66:$IV$66,"="&amp;$K357)&lt;&gt;0,$L357,0)</f>
        <v>0</v>
      </c>
      <c r="BW357" s="61">
        <f>IF(COUNTIF(Setup_Hierarchy!$J$67:$IV$67,"="&amp;$K357)&lt;&gt;0,$L357,0)</f>
        <v>0</v>
      </c>
      <c r="BX357" s="61">
        <f>IF(COUNTIF(Setup_Hierarchy!$J$68:$IV$68,"="&amp;$K357)&lt;&gt;0,$L357,0)</f>
        <v>0</v>
      </c>
      <c r="BY357" s="61">
        <f>IF(COUNTIF(Setup_Hierarchy!$J$69:$IV$69,"="&amp;$K357)&lt;&gt;0,$L357,0)</f>
        <v>0</v>
      </c>
      <c r="BZ357" s="61">
        <f>IF(COUNTIF(Setup_Hierarchy!$J$70:$IV$70,"="&amp;$K357)&lt;&gt;0,$L357,0)</f>
        <v>0</v>
      </c>
      <c r="CA357" s="61">
        <f>IF(COUNTIF(Setup_Hierarchy!$J$71:$IV$71,"="&amp;$K357)&lt;&gt;0,$L357,0)</f>
        <v>0</v>
      </c>
      <c r="CB357" s="61">
        <f>IF(COUNTIF(Setup_Hierarchy!$J$72:$IV$72,"="&amp;$K357)&lt;&gt;0,$L357,0)</f>
        <v>0</v>
      </c>
      <c r="CC357" s="61">
        <f>IF(COUNTIF(Setup_Hierarchy!$J$73:$IV$73,"="&amp;$K357)&lt;&gt;0,$L357,0)</f>
        <v>0</v>
      </c>
      <c r="CD357" s="61">
        <f>IF(COUNTIF(Setup_Hierarchy!$J$74:$IV$74,"="&amp;$K357)&lt;&gt;0,$L357,0)</f>
        <v>0</v>
      </c>
      <c r="CE357" s="61">
        <f>IF(COUNTIF(Setup_Hierarchy!$J$75:$IV$75,"="&amp;$K357)&lt;&gt;0,$L357,0)</f>
        <v>0</v>
      </c>
      <c r="CF357" s="61">
        <f>IF(COUNTIF(Setup_Hierarchy!$J$76:$IV$76,"="&amp;$K357)&lt;&gt;0,$L357,0)</f>
        <v>0</v>
      </c>
      <c r="CG357" s="61">
        <f>IF(COUNTIF(Setup_Hierarchy!$J$77:$IV$77,"="&amp;$K357)&lt;&gt;0,$L357,0)</f>
        <v>0</v>
      </c>
      <c r="CH357" s="61">
        <f>IF(COUNTIF(Setup_Hierarchy!$J$78:$IV$78,"="&amp;$K357)&lt;&gt;0,$L357,0)</f>
        <v>0</v>
      </c>
      <c r="CI357" s="61">
        <f>IF(COUNTIF(Setup_Hierarchy!$J$79:$IV$79,"="&amp;$K357)&lt;&gt;0,$L357,0)</f>
        <v>0</v>
      </c>
      <c r="CJ357" s="61">
        <f>IF(COUNTIF(Setup_Hierarchy!$J$80:$IV$80,"="&amp;$K357)&lt;&gt;0,$L357,0)</f>
        <v>0</v>
      </c>
      <c r="CK357" s="61">
        <f>IF(COUNTIF(Setup_Hierarchy!$J$81:$IV$81,"="&amp;$K357)&lt;&gt;0,$L357,0)</f>
        <v>0</v>
      </c>
      <c r="CL357" s="61">
        <f>IF(COUNTIF(Setup_Hierarchy!$J$82:$IV$82,"="&amp;$K357)&lt;&gt;0,$L357,0)</f>
        <v>0</v>
      </c>
      <c r="CM357" s="61">
        <f>IF(COUNTIF(Setup_Hierarchy!$J$83:$IV$83,"="&amp;$K357)&lt;&gt;0,$L357,0)</f>
        <v>0</v>
      </c>
      <c r="CN357" s="61">
        <f>IF(COUNTIF(Setup_Hierarchy!$J$84:$IV$84,"="&amp;$K357)&lt;&gt;0,$L357,0)</f>
        <v>0</v>
      </c>
      <c r="CO357" s="61">
        <f>IF(COUNTIF(Setup_Hierarchy!$J$85:$IV$85,"="&amp;$K357)&lt;&gt;0,$L357,0)</f>
        <v>0</v>
      </c>
      <c r="CP357" s="61">
        <f>IF(COUNTIF(Setup_Hierarchy!$J$86:$IV$86,"="&amp;$K357)&lt;&gt;0,$L357,0)</f>
        <v>0</v>
      </c>
      <c r="CQ357" s="61">
        <f>IF(COUNTIF(Setup_Hierarchy!$J$87:$IV$87,"="&amp;$K357)&lt;&gt;0,$L357,0)</f>
        <v>0</v>
      </c>
      <c r="CR357" s="61">
        <f>IF(COUNTIF(Setup_Hierarchy!$J$88:$IV$88,"="&amp;$K357)&lt;&gt;0,$L357,0)</f>
        <v>0</v>
      </c>
      <c r="CS357" s="61">
        <f>IF(COUNTIF(Setup_Hierarchy!$J$89:$IV$89,"="&amp;$K357)&lt;&gt;0,$L357,0)</f>
        <v>0</v>
      </c>
      <c r="CT357" s="61">
        <f>IF(COUNTIF(Setup_Hierarchy!$J$90:$IV$90,"="&amp;$K357)&lt;&gt;0,$L357,0)</f>
        <v>0</v>
      </c>
      <c r="CU357" s="61">
        <f>IF(COUNTIF(Setup_Hierarchy!$J$91:$IV$91,"="&amp;$K357)&lt;&gt;0,$L357,0)</f>
        <v>0</v>
      </c>
      <c r="CV357" s="61">
        <f>IF(COUNTIF(Setup_Hierarchy!$J$92:$IV$92,"="&amp;$K357)&lt;&gt;0,$L357,0)</f>
        <v>0</v>
      </c>
      <c r="CW357" s="61">
        <f>IF(COUNTIF(Setup_Hierarchy!$J$93:$IV$93,"="&amp;$K357)&lt;&gt;0,$L357,0)</f>
        <v>0</v>
      </c>
      <c r="CX357" s="61">
        <f>IF(COUNTIF(Setup_Hierarchy!$J$94:$IV$94,"="&amp;$K357)&lt;&gt;0,$L357,0)</f>
        <v>0</v>
      </c>
      <c r="CY357" s="61">
        <f>IF(COUNTIF(Setup_Hierarchy!$J$95:$IV$95,"="&amp;$K357)&lt;&gt;0,$L357,0)</f>
        <v>0</v>
      </c>
      <c r="CZ357" s="61">
        <f>IF(COUNTIF(Setup_Hierarchy!$J$96:$IV$96,"="&amp;$K357)&lt;&gt;0,$L357,0)</f>
        <v>0</v>
      </c>
      <c r="DA357" s="61">
        <f>IF(COUNTIF(Setup_Hierarchy!$J$97:$IV$97,"="&amp;$K357)&lt;&gt;0,$L357,0)</f>
        <v>0</v>
      </c>
      <c r="DB357" s="61">
        <f>IF(COUNTIF(Setup_Hierarchy!$J$98:$IV$98,"="&amp;$K357)&lt;&gt;0,$L357,0)</f>
        <v>0</v>
      </c>
      <c r="DC357" s="61">
        <f>IF(COUNTIF(Setup_Hierarchy!$J$99:$IV$99,"="&amp;$K357)&lt;&gt;0,$L357,0)</f>
        <v>0</v>
      </c>
      <c r="DD357" s="61">
        <f>IF(COUNTIF(Setup_Hierarchy!$J$100:$IV$100,"="&amp;$K357)&lt;&gt;0,$L357,0)</f>
        <v>0</v>
      </c>
      <c r="DE357" s="61">
        <f>IF(COUNTIF(Setup_Hierarchy!$J$101:$IV$101,"="&amp;$K357)&lt;&gt;0,$L357,0)</f>
        <v>0</v>
      </c>
      <c r="DF357" s="61">
        <f>IF(COUNTIF(Setup_Hierarchy!$J$102:$IV$102,"="&amp;$K357)&lt;&gt;0,$L357,0)</f>
        <v>0</v>
      </c>
      <c r="DG357" s="61">
        <f>IF(COUNTIF(Setup_Hierarchy!$J$103:$IV$103,"="&amp;$K357)&lt;&gt;0,$L357,0)</f>
        <v>0</v>
      </c>
      <c r="DH357" s="61">
        <f>IF(COUNTIF(Setup_Hierarchy!$J$104:$IV$104,"="&amp;$K357)&lt;&gt;0,$L357,0)</f>
        <v>0</v>
      </c>
      <c r="DI357" s="61">
        <f>IF(COUNTIF(Setup_Hierarchy!$J$105:$IV$105,"="&amp;$K357)&lt;&gt;0,$L357,0)</f>
        <v>0</v>
      </c>
      <c r="DJ357" s="61">
        <f>IF(COUNTIF(Setup_Hierarchy!$J$106:$IV$106,"="&amp;$K357)&lt;&gt;0,$L357,0)</f>
        <v>0</v>
      </c>
      <c r="DK357" s="61">
        <f>IF(COUNTIF(Setup_Hierarchy!$J$107:$IV$107,"="&amp;$K357)&lt;&gt;0,$L357,0)</f>
        <v>0</v>
      </c>
      <c r="DL357" s="61">
        <f>IF(COUNTIF(Setup_Hierarchy!$J$108:$IV$108,"="&amp;$K357)&lt;&gt;0,$L357,0)</f>
        <v>0</v>
      </c>
      <c r="DM357" s="61">
        <f>IF(COUNTIF(Setup_Hierarchy!$J$109:$IV$109,"="&amp;$K357)&lt;&gt;0,$L357,0)</f>
        <v>0</v>
      </c>
      <c r="DN357" s="61">
        <f>IF(COUNTIF(Setup_Hierarchy!$J$110:$IV$110,"="&amp;$K357)&lt;&gt;0,$L357,0)</f>
        <v>0</v>
      </c>
      <c r="DO357" s="61">
        <f>IF(COUNTIF(Setup_Hierarchy!$J$111:$IV$111,"="&amp;$K357)&lt;&gt;0,$L357,0)</f>
        <v>0</v>
      </c>
      <c r="DP357" s="61">
        <f>IF(COUNTIF(Setup_Hierarchy!$J$112:$IV$112,"="&amp;$K357)&lt;&gt;0,$L357,0)</f>
        <v>0</v>
      </c>
      <c r="DQ357" s="61">
        <f>IF(COUNTIF(Setup_Hierarchy!$J$113:$IV$113,"="&amp;$K357)&lt;&gt;0,$L357,0)</f>
        <v>0</v>
      </c>
      <c r="DR357" s="61">
        <f>IF(COUNTIF(Setup_Hierarchy!$J$114:$IV$114,"="&amp;$K357)&lt;&gt;0,$L357,0)</f>
        <v>0</v>
      </c>
      <c r="DS357" s="61">
        <f>IF(COUNTIF(Setup_Hierarchy!$J$115:$IV$115,"="&amp;$K357)&lt;&gt;0,$L357,0)</f>
        <v>0</v>
      </c>
      <c r="DT357" s="61">
        <f>IF(COUNTIF(Setup_Hierarchy!$J$116:$IV$116,"="&amp;$K357)&lt;&gt;0,$L357,0)</f>
        <v>0</v>
      </c>
    </row>
    <row r="358" spans="2:124" x14ac:dyDescent="0.2">
      <c r="B358" t="s">
        <v>43</v>
      </c>
      <c r="C358">
        <v>439</v>
      </c>
      <c r="D358" t="s">
        <v>16</v>
      </c>
      <c r="E358" t="s">
        <v>369</v>
      </c>
      <c r="F358" t="s">
        <v>526</v>
      </c>
      <c r="G358" t="s">
        <v>523</v>
      </c>
      <c r="H358" t="s">
        <v>34</v>
      </c>
      <c r="I358">
        <v>0.160362</v>
      </c>
      <c r="J358">
        <v>0.39416099999999998</v>
      </c>
      <c r="K358">
        <v>638</v>
      </c>
      <c r="L358">
        <v>-8.98</v>
      </c>
      <c r="M358" s="61">
        <f>IF(COUNTIF(Setup_Hierarchy!$J$5:$IV$5,"="&amp;$K358)&lt;&gt;0,$L358,0)</f>
        <v>-8.98</v>
      </c>
      <c r="N358" s="61">
        <f>IF(COUNTIF(Setup_Hierarchy!$J$6:$IV$6,"="&amp;$K358)&lt;&gt;0,$L358,0)</f>
        <v>-8.98</v>
      </c>
      <c r="O358" s="61">
        <f>IF(COUNTIF(Setup_Hierarchy!$J$7:$IV$7,"="&amp;$K358)&lt;&gt;0,$L358,0)</f>
        <v>-8.98</v>
      </c>
      <c r="P358" s="61">
        <f>IF(COUNTIF(Setup_Hierarchy!$J$8:$IV$8,"="&amp;$K358)&lt;&gt;0,$L358,0)</f>
        <v>0</v>
      </c>
      <c r="Q358" s="61">
        <f>IF(COUNTIF(Setup_Hierarchy!$J$9:$IV$9,"="&amp;$K358)&lt;&gt;0,$L358,0)</f>
        <v>0</v>
      </c>
      <c r="R358" s="61">
        <f>IF(COUNTIF(Setup_Hierarchy!$J$10:$IV$10,"="&amp;$K358)&lt;&gt;0,$L358,0)</f>
        <v>0</v>
      </c>
      <c r="S358" s="61">
        <f>IF(COUNTIF(Setup_Hierarchy!$J$11:$IV$11,"="&amp;$K358)&lt;&gt;0,$L358,0)</f>
        <v>0</v>
      </c>
      <c r="T358" s="61">
        <f>IF(COUNTIF(Setup_Hierarchy!$J$12:$IV$12,"="&amp;$K358)&lt;&gt;0,$L358,0)</f>
        <v>0</v>
      </c>
      <c r="U358" s="61">
        <f>IF(COUNTIF(Setup_Hierarchy!$J$13:$IV$13,"="&amp;$K358)&lt;&gt;0,$L358,0)</f>
        <v>0</v>
      </c>
      <c r="V358" s="61">
        <f>IF(COUNTIF(Setup_Hierarchy!$J$14:$IV$14,"="&amp;$K358)&lt;&gt;0,$L358,0)</f>
        <v>0</v>
      </c>
      <c r="W358" s="61">
        <f>IF(COUNTIF(Setup_Hierarchy!$J$15:$IV$15,"="&amp;$K358)&lt;&gt;0,$L358,0)</f>
        <v>0</v>
      </c>
      <c r="X358" s="61">
        <f>IF(COUNTIF(Setup_Hierarchy!$J$16:$IV$16,"="&amp;$K358)&lt;&gt;0,$L358,0)</f>
        <v>0</v>
      </c>
      <c r="Y358" s="61">
        <f>IF(COUNTIF(Setup_Hierarchy!$J$17:$IV$17,"="&amp;$K358)&lt;&gt;0,$L358,0)</f>
        <v>0</v>
      </c>
      <c r="Z358" s="61">
        <f>IF(COUNTIF(Setup_Hierarchy!$J$18:$IV$18,"="&amp;$K358)&lt;&gt;0,$L358,0)</f>
        <v>0</v>
      </c>
      <c r="AA358" s="61">
        <f>IF(COUNTIF(Setup_Hierarchy!$J$19:$IV$19,"="&amp;$K358)&lt;&gt;0,$L358,0)</f>
        <v>0</v>
      </c>
      <c r="AB358" s="61">
        <f>IF(COUNTIF(Setup_Hierarchy!$J$20:$IV$20,"="&amp;$K358)&lt;&gt;0,$L358,0)</f>
        <v>0</v>
      </c>
      <c r="AC358" s="61">
        <f>IF(COUNTIF(Setup_Hierarchy!$J$21:$IV$21,"="&amp;$K358)&lt;&gt;0,$L358,0)</f>
        <v>0</v>
      </c>
      <c r="AD358" s="61">
        <f>IF(COUNTIF(Setup_Hierarchy!$J$22:$IV$22,"="&amp;$K358)&lt;&gt;0,$L358,0)</f>
        <v>0</v>
      </c>
      <c r="AE358" s="61">
        <f>IF(COUNTIF(Setup_Hierarchy!$J$23:$IV$23,"="&amp;$K358)&lt;&gt;0,$L358,0)</f>
        <v>0</v>
      </c>
      <c r="AF358" s="61">
        <f>IF(COUNTIF(Setup_Hierarchy!$J$24:$IV$24,"="&amp;$K358)&lt;&gt;0,$L358,0)</f>
        <v>0</v>
      </c>
      <c r="AG358" s="61">
        <f>IF(COUNTIF(Setup_Hierarchy!$J$25:$IV$25,"="&amp;$K358)&lt;&gt;0,$L358,0)</f>
        <v>0</v>
      </c>
      <c r="AH358" s="61">
        <f>IF(COUNTIF(Setup_Hierarchy!$J$26:$IV$26,"="&amp;$K358)&lt;&gt;0,$L358,0)</f>
        <v>0</v>
      </c>
      <c r="AI358" s="61">
        <f>IF(COUNTIF(Setup_Hierarchy!$J$27:$IV$27,"="&amp;$K358)&lt;&gt;0,$L358,0)</f>
        <v>0</v>
      </c>
      <c r="AJ358" s="61">
        <f>IF(COUNTIF(Setup_Hierarchy!$J$28:$IV$28,"="&amp;$K358)&lt;&gt;0,$L358,0)</f>
        <v>0</v>
      </c>
      <c r="AK358" s="61">
        <f>IF(COUNTIF(Setup_Hierarchy!$J$29:$IV$29,"="&amp;$K358)&lt;&gt;0,$L358,0)</f>
        <v>0</v>
      </c>
      <c r="AL358" s="61">
        <f>IF(COUNTIF(Setup_Hierarchy!$J$30:$IV$30,"="&amp;$K358)&lt;&gt;0,$L358,0)</f>
        <v>0</v>
      </c>
      <c r="AM358" s="61">
        <f>IF(COUNTIF(Setup_Hierarchy!$J$31:$IV$31,"="&amp;$K358)&lt;&gt;0,$L358,0)</f>
        <v>0</v>
      </c>
      <c r="AN358" s="61">
        <f>IF(COUNTIF(Setup_Hierarchy!$J$32:$IV$32,"="&amp;$K358)&lt;&gt;0,$L358,0)</f>
        <v>0</v>
      </c>
      <c r="AO358" s="61">
        <f>IF(COUNTIF(Setup_Hierarchy!$J$33:$IV$33,"="&amp;$K358)&lt;&gt;0,$L358,0)</f>
        <v>0</v>
      </c>
      <c r="AP358" s="61">
        <f>IF(COUNTIF(Setup_Hierarchy!$J$34:$IV$34,"="&amp;$K358)&lt;&gt;0,$L358,0)</f>
        <v>0</v>
      </c>
      <c r="AQ358" s="61">
        <f>IF(COUNTIF(Setup_Hierarchy!$J$35:$IV$35,"="&amp;$K358)&lt;&gt;0,$L358,0)</f>
        <v>0</v>
      </c>
      <c r="AR358" s="61">
        <f>IF(COUNTIF(Setup_Hierarchy!$J$36:$IV$36,"="&amp;$K358)&lt;&gt;0,$L358,0)</f>
        <v>0</v>
      </c>
      <c r="AS358" s="61">
        <f>IF(COUNTIF(Setup_Hierarchy!$J$37:$IV$37,"="&amp;$K358)&lt;&gt;0,$L358,0)</f>
        <v>0</v>
      </c>
      <c r="AT358" s="61">
        <f>IF(COUNTIF(Setup_Hierarchy!$J$38:$IV$38,"="&amp;$K358)&lt;&gt;0,$L358,0)</f>
        <v>0</v>
      </c>
      <c r="AU358" s="61">
        <f>IF(COUNTIF(Setup_Hierarchy!$J$39:$IV$39,"="&amp;$K358)&lt;&gt;0,$L358,0)</f>
        <v>0</v>
      </c>
      <c r="AV358" s="61">
        <f>IF(COUNTIF(Setup_Hierarchy!$J$40:$IV$40,"="&amp;$K358)&lt;&gt;0,$L358,0)</f>
        <v>0</v>
      </c>
      <c r="AW358" s="61">
        <f>IF(COUNTIF(Setup_Hierarchy!$J$41:$IV$41,"="&amp;$K358)&lt;&gt;0,$L358,0)</f>
        <v>0</v>
      </c>
      <c r="AX358" s="61">
        <f>IF(COUNTIF(Setup_Hierarchy!$J$42:$IV$42,"="&amp;$K358)&lt;&gt;0,$L358,0)</f>
        <v>0</v>
      </c>
      <c r="AY358" s="61">
        <f>IF(COUNTIF(Setup_Hierarchy!$J$43:$IV$43,"="&amp;$K358)&lt;&gt;0,$L358,0)</f>
        <v>0</v>
      </c>
      <c r="AZ358" s="61">
        <f>IF(COUNTIF(Setup_Hierarchy!$J$44:$IV$44,"="&amp;$K358)&lt;&gt;0,$L358,0)</f>
        <v>0</v>
      </c>
      <c r="BA358" s="61">
        <f>IF(COUNTIF(Setup_Hierarchy!$J$45:$IV$45,"="&amp;$K358)&lt;&gt;0,$L358,0)</f>
        <v>0</v>
      </c>
      <c r="BB358" s="61">
        <f>IF(COUNTIF(Setup_Hierarchy!$J$46:$IV$46,"="&amp;$K358)&lt;&gt;0,$L358,0)</f>
        <v>0</v>
      </c>
      <c r="BC358" s="61">
        <f>IF(COUNTIF(Setup_Hierarchy!$J$47:$IV$47,"="&amp;$K358)&lt;&gt;0,$L358,0)</f>
        <v>0</v>
      </c>
      <c r="BD358" s="61">
        <f>IF(COUNTIF(Setup_Hierarchy!$J$48:$IV$48,"="&amp;$K358)&lt;&gt;0,$L358,0)</f>
        <v>0</v>
      </c>
      <c r="BE358" s="61">
        <f>IF(COUNTIF(Setup_Hierarchy!$J$49:$IV$49,"="&amp;$K358)&lt;&gt;0,$L358,0)</f>
        <v>0</v>
      </c>
      <c r="BF358" s="61">
        <f>IF(COUNTIF(Setup_Hierarchy!$J$50:$IV$50,"="&amp;$K358)&lt;&gt;0,$L358,0)</f>
        <v>0</v>
      </c>
      <c r="BG358" s="61">
        <f>IF(COUNTIF(Setup_Hierarchy!$J$51:$IV$51,"="&amp;$K358)&lt;&gt;0,$L358,0)</f>
        <v>-8.98</v>
      </c>
      <c r="BH358" s="61">
        <f>IF(COUNTIF(Setup_Hierarchy!$J$52:$IV$52,"="&amp;$K358)&lt;&gt;0,$L358,0)</f>
        <v>0</v>
      </c>
      <c r="BI358" s="61">
        <f>IF(COUNTIF(Setup_Hierarchy!$J$53:$IV$53,"="&amp;$K358)&lt;&gt;0,$L358,0)</f>
        <v>0</v>
      </c>
      <c r="BJ358" s="61">
        <f>IF(COUNTIF(Setup_Hierarchy!$J$54:$IV$54,"="&amp;$K358)&lt;&gt;0,$L358,0)</f>
        <v>0</v>
      </c>
      <c r="BK358" s="61">
        <f>IF(COUNTIF(Setup_Hierarchy!$J$55:$IV$55,"="&amp;$K358)&lt;&gt;0,$L358,0)</f>
        <v>0</v>
      </c>
      <c r="BL358" s="61">
        <f>IF(COUNTIF(Setup_Hierarchy!$J$56:$IV$56,"="&amp;$K358)&lt;&gt;0,$L358,0)</f>
        <v>0</v>
      </c>
      <c r="BM358" s="61">
        <f>IF(COUNTIF(Setup_Hierarchy!$J$57:$IV$57,"="&amp;$K358)&lt;&gt;0,$L358,0)</f>
        <v>0</v>
      </c>
      <c r="BN358" s="61">
        <f>IF(COUNTIF(Setup_Hierarchy!$J$58:$IV$58,"="&amp;$K358)&lt;&gt;0,$L358,0)</f>
        <v>0</v>
      </c>
      <c r="BO358" s="61">
        <f>IF(COUNTIF(Setup_Hierarchy!$J$59:$IV$59,"="&amp;$K358)&lt;&gt;0,$L358,0)</f>
        <v>-8.98</v>
      </c>
      <c r="BP358" s="61">
        <f>IF(COUNTIF(Setup_Hierarchy!$J$60:$IV$60,"="&amp;$K358)&lt;&gt;0,$L358,0)</f>
        <v>0</v>
      </c>
      <c r="BQ358" s="61">
        <f>IF(COUNTIF(Setup_Hierarchy!$J$61:$IV$61,"="&amp;$K358)&lt;&gt;0,$L358,0)</f>
        <v>0</v>
      </c>
      <c r="BR358" s="61">
        <f>IF(COUNTIF(Setup_Hierarchy!$J$62:$IV$62,"="&amp;$K358)&lt;&gt;0,$L358,0)</f>
        <v>0</v>
      </c>
      <c r="BS358" s="61">
        <f>IF(COUNTIF(Setup_Hierarchy!$J$63:$IV$63,"="&amp;$K358)&lt;&gt;0,$L358,0)</f>
        <v>0</v>
      </c>
      <c r="BT358" s="61">
        <f>IF(COUNTIF(Setup_Hierarchy!$J$64:$IV$64,"="&amp;$K358)&lt;&gt;0,$L358,0)</f>
        <v>0</v>
      </c>
      <c r="BU358" s="61">
        <f>IF(COUNTIF(Setup_Hierarchy!$J$65:$IV$65,"="&amp;$K358)&lt;&gt;0,$L358,0)</f>
        <v>0</v>
      </c>
      <c r="BV358" s="61">
        <f>IF(COUNTIF(Setup_Hierarchy!$J$66:$IV$66,"="&amp;$K358)&lt;&gt;0,$L358,0)</f>
        <v>0</v>
      </c>
      <c r="BW358" s="61">
        <f>IF(COUNTIF(Setup_Hierarchy!$J$67:$IV$67,"="&amp;$K358)&lt;&gt;0,$L358,0)</f>
        <v>0</v>
      </c>
      <c r="BX358" s="61">
        <f>IF(COUNTIF(Setup_Hierarchy!$J$68:$IV$68,"="&amp;$K358)&lt;&gt;0,$L358,0)</f>
        <v>0</v>
      </c>
      <c r="BY358" s="61">
        <f>IF(COUNTIF(Setup_Hierarchy!$J$69:$IV$69,"="&amp;$K358)&lt;&gt;0,$L358,0)</f>
        <v>0</v>
      </c>
      <c r="BZ358" s="61">
        <f>IF(COUNTIF(Setup_Hierarchy!$J$70:$IV$70,"="&amp;$K358)&lt;&gt;0,$L358,0)</f>
        <v>0</v>
      </c>
      <c r="CA358" s="61">
        <f>IF(COUNTIF(Setup_Hierarchy!$J$71:$IV$71,"="&amp;$K358)&lt;&gt;0,$L358,0)</f>
        <v>0</v>
      </c>
      <c r="CB358" s="61">
        <f>IF(COUNTIF(Setup_Hierarchy!$J$72:$IV$72,"="&amp;$K358)&lt;&gt;0,$L358,0)</f>
        <v>0</v>
      </c>
      <c r="CC358" s="61">
        <f>IF(COUNTIF(Setup_Hierarchy!$J$73:$IV$73,"="&amp;$K358)&lt;&gt;0,$L358,0)</f>
        <v>0</v>
      </c>
      <c r="CD358" s="61">
        <f>IF(COUNTIF(Setup_Hierarchy!$J$74:$IV$74,"="&amp;$K358)&lt;&gt;0,$L358,0)</f>
        <v>0</v>
      </c>
      <c r="CE358" s="61">
        <f>IF(COUNTIF(Setup_Hierarchy!$J$75:$IV$75,"="&amp;$K358)&lt;&gt;0,$L358,0)</f>
        <v>0</v>
      </c>
      <c r="CF358" s="61">
        <f>IF(COUNTIF(Setup_Hierarchy!$J$76:$IV$76,"="&amp;$K358)&lt;&gt;0,$L358,0)</f>
        <v>0</v>
      </c>
      <c r="CG358" s="61">
        <f>IF(COUNTIF(Setup_Hierarchy!$J$77:$IV$77,"="&amp;$K358)&lt;&gt;0,$L358,0)</f>
        <v>0</v>
      </c>
      <c r="CH358" s="61">
        <f>IF(COUNTIF(Setup_Hierarchy!$J$78:$IV$78,"="&amp;$K358)&lt;&gt;0,$L358,0)</f>
        <v>0</v>
      </c>
      <c r="CI358" s="61">
        <f>IF(COUNTIF(Setup_Hierarchy!$J$79:$IV$79,"="&amp;$K358)&lt;&gt;0,$L358,0)</f>
        <v>0</v>
      </c>
      <c r="CJ358" s="61">
        <f>IF(COUNTIF(Setup_Hierarchy!$J$80:$IV$80,"="&amp;$K358)&lt;&gt;0,$L358,0)</f>
        <v>0</v>
      </c>
      <c r="CK358" s="61">
        <f>IF(COUNTIF(Setup_Hierarchy!$J$81:$IV$81,"="&amp;$K358)&lt;&gt;0,$L358,0)</f>
        <v>0</v>
      </c>
      <c r="CL358" s="61">
        <f>IF(COUNTIF(Setup_Hierarchy!$J$82:$IV$82,"="&amp;$K358)&lt;&gt;0,$L358,0)</f>
        <v>0</v>
      </c>
      <c r="CM358" s="61">
        <f>IF(COUNTIF(Setup_Hierarchy!$J$83:$IV$83,"="&amp;$K358)&lt;&gt;0,$L358,0)</f>
        <v>0</v>
      </c>
      <c r="CN358" s="61">
        <f>IF(COUNTIF(Setup_Hierarchy!$J$84:$IV$84,"="&amp;$K358)&lt;&gt;0,$L358,0)</f>
        <v>-8.98</v>
      </c>
      <c r="CO358" s="61">
        <f>IF(COUNTIF(Setup_Hierarchy!$J$85:$IV$85,"="&amp;$K358)&lt;&gt;0,$L358,0)</f>
        <v>-8.98</v>
      </c>
      <c r="CP358" s="61">
        <f>IF(COUNTIF(Setup_Hierarchy!$J$86:$IV$86,"="&amp;$K358)&lt;&gt;0,$L358,0)</f>
        <v>0</v>
      </c>
      <c r="CQ358" s="61">
        <f>IF(COUNTIF(Setup_Hierarchy!$J$87:$IV$87,"="&amp;$K358)&lt;&gt;0,$L358,0)</f>
        <v>0</v>
      </c>
      <c r="CR358" s="61">
        <f>IF(COUNTIF(Setup_Hierarchy!$J$88:$IV$88,"="&amp;$K358)&lt;&gt;0,$L358,0)</f>
        <v>0</v>
      </c>
      <c r="CS358" s="61">
        <f>IF(COUNTIF(Setup_Hierarchy!$J$89:$IV$89,"="&amp;$K358)&lt;&gt;0,$L358,0)</f>
        <v>0</v>
      </c>
      <c r="CT358" s="61">
        <f>IF(COUNTIF(Setup_Hierarchy!$J$90:$IV$90,"="&amp;$K358)&lt;&gt;0,$L358,0)</f>
        <v>0</v>
      </c>
      <c r="CU358" s="61">
        <f>IF(COUNTIF(Setup_Hierarchy!$J$91:$IV$91,"="&amp;$K358)&lt;&gt;0,$L358,0)</f>
        <v>0</v>
      </c>
      <c r="CV358" s="61">
        <f>IF(COUNTIF(Setup_Hierarchy!$J$92:$IV$92,"="&amp;$K358)&lt;&gt;0,$L358,0)</f>
        <v>0</v>
      </c>
      <c r="CW358" s="61">
        <f>IF(COUNTIF(Setup_Hierarchy!$J$93:$IV$93,"="&amp;$K358)&lt;&gt;0,$L358,0)</f>
        <v>0</v>
      </c>
      <c r="CX358" s="61">
        <f>IF(COUNTIF(Setup_Hierarchy!$J$94:$IV$94,"="&amp;$K358)&lt;&gt;0,$L358,0)</f>
        <v>0</v>
      </c>
      <c r="CY358" s="61">
        <f>IF(COUNTIF(Setup_Hierarchy!$J$95:$IV$95,"="&amp;$K358)&lt;&gt;0,$L358,0)</f>
        <v>0</v>
      </c>
      <c r="CZ358" s="61">
        <f>IF(COUNTIF(Setup_Hierarchy!$J$96:$IV$96,"="&amp;$K358)&lt;&gt;0,$L358,0)</f>
        <v>0</v>
      </c>
      <c r="DA358" s="61">
        <f>IF(COUNTIF(Setup_Hierarchy!$J$97:$IV$97,"="&amp;$K358)&lt;&gt;0,$L358,0)</f>
        <v>0</v>
      </c>
      <c r="DB358" s="61">
        <f>IF(COUNTIF(Setup_Hierarchy!$J$98:$IV$98,"="&amp;$K358)&lt;&gt;0,$L358,0)</f>
        <v>0</v>
      </c>
      <c r="DC358" s="61">
        <f>IF(COUNTIF(Setup_Hierarchy!$J$99:$IV$99,"="&amp;$K358)&lt;&gt;0,$L358,0)</f>
        <v>0</v>
      </c>
      <c r="DD358" s="61">
        <f>IF(COUNTIF(Setup_Hierarchy!$J$100:$IV$100,"="&amp;$K358)&lt;&gt;0,$L358,0)</f>
        <v>0</v>
      </c>
      <c r="DE358" s="61">
        <f>IF(COUNTIF(Setup_Hierarchy!$J$101:$IV$101,"="&amp;$K358)&lt;&gt;0,$L358,0)</f>
        <v>0</v>
      </c>
      <c r="DF358" s="61">
        <f>IF(COUNTIF(Setup_Hierarchy!$J$102:$IV$102,"="&amp;$K358)&lt;&gt;0,$L358,0)</f>
        <v>0</v>
      </c>
      <c r="DG358" s="61">
        <f>IF(COUNTIF(Setup_Hierarchy!$J$103:$IV$103,"="&amp;$K358)&lt;&gt;0,$L358,0)</f>
        <v>0</v>
      </c>
      <c r="DH358" s="61">
        <f>IF(COUNTIF(Setup_Hierarchy!$J$104:$IV$104,"="&amp;$K358)&lt;&gt;0,$L358,0)</f>
        <v>0</v>
      </c>
      <c r="DI358" s="61">
        <f>IF(COUNTIF(Setup_Hierarchy!$J$105:$IV$105,"="&amp;$K358)&lt;&gt;0,$L358,0)</f>
        <v>0</v>
      </c>
      <c r="DJ358" s="61">
        <f>IF(COUNTIF(Setup_Hierarchy!$J$106:$IV$106,"="&amp;$K358)&lt;&gt;0,$L358,0)</f>
        <v>0</v>
      </c>
      <c r="DK358" s="61">
        <f>IF(COUNTIF(Setup_Hierarchy!$J$107:$IV$107,"="&amp;$K358)&lt;&gt;0,$L358,0)</f>
        <v>0</v>
      </c>
      <c r="DL358" s="61">
        <f>IF(COUNTIF(Setup_Hierarchy!$J$108:$IV$108,"="&amp;$K358)&lt;&gt;0,$L358,0)</f>
        <v>0</v>
      </c>
      <c r="DM358" s="61">
        <f>IF(COUNTIF(Setup_Hierarchy!$J$109:$IV$109,"="&amp;$K358)&lt;&gt;0,$L358,0)</f>
        <v>0</v>
      </c>
      <c r="DN358" s="61">
        <f>IF(COUNTIF(Setup_Hierarchy!$J$110:$IV$110,"="&amp;$K358)&lt;&gt;0,$L358,0)</f>
        <v>0</v>
      </c>
      <c r="DO358" s="61">
        <f>IF(COUNTIF(Setup_Hierarchy!$J$111:$IV$111,"="&amp;$K358)&lt;&gt;0,$L358,0)</f>
        <v>0</v>
      </c>
      <c r="DP358" s="61">
        <f>IF(COUNTIF(Setup_Hierarchy!$J$112:$IV$112,"="&amp;$K358)&lt;&gt;0,$L358,0)</f>
        <v>0</v>
      </c>
      <c r="DQ358" s="61">
        <f>IF(COUNTIF(Setup_Hierarchy!$J$113:$IV$113,"="&amp;$K358)&lt;&gt;0,$L358,0)</f>
        <v>0</v>
      </c>
      <c r="DR358" s="61">
        <f>IF(COUNTIF(Setup_Hierarchy!$J$114:$IV$114,"="&amp;$K358)&lt;&gt;0,$L358,0)</f>
        <v>0</v>
      </c>
      <c r="DS358" s="61">
        <f>IF(COUNTIF(Setup_Hierarchy!$J$115:$IV$115,"="&amp;$K358)&lt;&gt;0,$L358,0)</f>
        <v>0</v>
      </c>
      <c r="DT358" s="61">
        <f>IF(COUNTIF(Setup_Hierarchy!$J$116:$IV$116,"="&amp;$K358)&lt;&gt;0,$L358,0)</f>
        <v>0</v>
      </c>
    </row>
    <row r="359" spans="2:124" x14ac:dyDescent="0.2">
      <c r="B359" t="s">
        <v>43</v>
      </c>
      <c r="C359">
        <v>439</v>
      </c>
      <c r="D359" t="s">
        <v>16</v>
      </c>
      <c r="E359" t="s">
        <v>369</v>
      </c>
      <c r="F359" t="s">
        <v>526</v>
      </c>
      <c r="G359" t="s">
        <v>523</v>
      </c>
      <c r="H359" t="s">
        <v>34</v>
      </c>
      <c r="I359">
        <v>0.160362</v>
      </c>
      <c r="J359">
        <v>0.39416099999999998</v>
      </c>
      <c r="K359">
        <v>677</v>
      </c>
      <c r="L359">
        <v>1690.46</v>
      </c>
      <c r="M359" s="61">
        <f>IF(COUNTIF(Setup_Hierarchy!$J$5:$IV$5,"="&amp;$K359)&lt;&gt;0,$L359,0)</f>
        <v>1690.46</v>
      </c>
      <c r="N359" s="61">
        <f>IF(COUNTIF(Setup_Hierarchy!$J$6:$IV$6,"="&amp;$K359)&lt;&gt;0,$L359,0)</f>
        <v>1690.46</v>
      </c>
      <c r="O359" s="61">
        <f>IF(COUNTIF(Setup_Hierarchy!$J$7:$IV$7,"="&amp;$K359)&lt;&gt;0,$L359,0)</f>
        <v>1690.46</v>
      </c>
      <c r="P359" s="61">
        <f>IF(COUNTIF(Setup_Hierarchy!$J$8:$IV$8,"="&amp;$K359)&lt;&gt;0,$L359,0)</f>
        <v>1690.46</v>
      </c>
      <c r="Q359" s="61">
        <f>IF(COUNTIF(Setup_Hierarchy!$J$9:$IV$9,"="&amp;$K359)&lt;&gt;0,$L359,0)</f>
        <v>1690.46</v>
      </c>
      <c r="R359" s="61">
        <f>IF(COUNTIF(Setup_Hierarchy!$J$10:$IV$10,"="&amp;$K359)&lt;&gt;0,$L359,0)</f>
        <v>0</v>
      </c>
      <c r="S359" s="61">
        <f>IF(COUNTIF(Setup_Hierarchy!$J$11:$IV$11,"="&amp;$K359)&lt;&gt;0,$L359,0)</f>
        <v>0</v>
      </c>
      <c r="T359" s="61">
        <f>IF(COUNTIF(Setup_Hierarchy!$J$12:$IV$12,"="&amp;$K359)&lt;&gt;0,$L359,0)</f>
        <v>0</v>
      </c>
      <c r="U359" s="61">
        <f>IF(COUNTIF(Setup_Hierarchy!$J$13:$IV$13,"="&amp;$K359)&lt;&gt;0,$L359,0)</f>
        <v>0</v>
      </c>
      <c r="V359" s="61">
        <f>IF(COUNTIF(Setup_Hierarchy!$J$14:$IV$14,"="&amp;$K359)&lt;&gt;0,$L359,0)</f>
        <v>0</v>
      </c>
      <c r="W359" s="61">
        <f>IF(COUNTIF(Setup_Hierarchy!$J$15:$IV$15,"="&amp;$K359)&lt;&gt;0,$L359,0)</f>
        <v>0</v>
      </c>
      <c r="X359" s="61">
        <f>IF(COUNTIF(Setup_Hierarchy!$J$16:$IV$16,"="&amp;$K359)&lt;&gt;0,$L359,0)</f>
        <v>0</v>
      </c>
      <c r="Y359" s="61">
        <f>IF(COUNTIF(Setup_Hierarchy!$J$17:$IV$17,"="&amp;$K359)&lt;&gt;0,$L359,0)</f>
        <v>0</v>
      </c>
      <c r="Z359" s="61">
        <f>IF(COUNTIF(Setup_Hierarchy!$J$18:$IV$18,"="&amp;$K359)&lt;&gt;0,$L359,0)</f>
        <v>0</v>
      </c>
      <c r="AA359" s="61">
        <f>IF(COUNTIF(Setup_Hierarchy!$J$19:$IV$19,"="&amp;$K359)&lt;&gt;0,$L359,0)</f>
        <v>0</v>
      </c>
      <c r="AB359" s="61">
        <f>IF(COUNTIF(Setup_Hierarchy!$J$20:$IV$20,"="&amp;$K359)&lt;&gt;0,$L359,0)</f>
        <v>0</v>
      </c>
      <c r="AC359" s="61">
        <f>IF(COUNTIF(Setup_Hierarchy!$J$21:$IV$21,"="&amp;$K359)&lt;&gt;0,$L359,0)</f>
        <v>1690.46</v>
      </c>
      <c r="AD359" s="61">
        <f>IF(COUNTIF(Setup_Hierarchy!$J$22:$IV$22,"="&amp;$K359)&lt;&gt;0,$L359,0)</f>
        <v>1690.46</v>
      </c>
      <c r="AE359" s="61">
        <f>IF(COUNTIF(Setup_Hierarchy!$J$23:$IV$23,"="&amp;$K359)&lt;&gt;0,$L359,0)</f>
        <v>0</v>
      </c>
      <c r="AF359" s="61">
        <f>IF(COUNTIF(Setup_Hierarchy!$J$24:$IV$24,"="&amp;$K359)&lt;&gt;0,$L359,0)</f>
        <v>0</v>
      </c>
      <c r="AG359" s="61">
        <f>IF(COUNTIF(Setup_Hierarchy!$J$25:$IV$25,"="&amp;$K359)&lt;&gt;0,$L359,0)</f>
        <v>0</v>
      </c>
      <c r="AH359" s="61">
        <f>IF(COUNTIF(Setup_Hierarchy!$J$26:$IV$26,"="&amp;$K359)&lt;&gt;0,$L359,0)</f>
        <v>0</v>
      </c>
      <c r="AI359" s="61">
        <f>IF(COUNTIF(Setup_Hierarchy!$J$27:$IV$27,"="&amp;$K359)&lt;&gt;0,$L359,0)</f>
        <v>0</v>
      </c>
      <c r="AJ359" s="61">
        <f>IF(COUNTIF(Setup_Hierarchy!$J$28:$IV$28,"="&amp;$K359)&lt;&gt;0,$L359,0)</f>
        <v>0</v>
      </c>
      <c r="AK359" s="61">
        <f>IF(COUNTIF(Setup_Hierarchy!$J$29:$IV$29,"="&amp;$K359)&lt;&gt;0,$L359,0)</f>
        <v>0</v>
      </c>
      <c r="AL359" s="61">
        <f>IF(COUNTIF(Setup_Hierarchy!$J$30:$IV$30,"="&amp;$K359)&lt;&gt;0,$L359,0)</f>
        <v>0</v>
      </c>
      <c r="AM359" s="61">
        <f>IF(COUNTIF(Setup_Hierarchy!$J$31:$IV$31,"="&amp;$K359)&lt;&gt;0,$L359,0)</f>
        <v>0</v>
      </c>
      <c r="AN359" s="61">
        <f>IF(COUNTIF(Setup_Hierarchy!$J$32:$IV$32,"="&amp;$K359)&lt;&gt;0,$L359,0)</f>
        <v>0</v>
      </c>
      <c r="AO359" s="61">
        <f>IF(COUNTIF(Setup_Hierarchy!$J$33:$IV$33,"="&amp;$K359)&lt;&gt;0,$L359,0)</f>
        <v>0</v>
      </c>
      <c r="AP359" s="61">
        <f>IF(COUNTIF(Setup_Hierarchy!$J$34:$IV$34,"="&amp;$K359)&lt;&gt;0,$L359,0)</f>
        <v>0</v>
      </c>
      <c r="AQ359" s="61">
        <f>IF(COUNTIF(Setup_Hierarchy!$J$35:$IV$35,"="&amp;$K359)&lt;&gt;0,$L359,0)</f>
        <v>0</v>
      </c>
      <c r="AR359" s="61">
        <f>IF(COUNTIF(Setup_Hierarchy!$J$36:$IV$36,"="&amp;$K359)&lt;&gt;0,$L359,0)</f>
        <v>0</v>
      </c>
      <c r="AS359" s="61">
        <f>IF(COUNTIF(Setup_Hierarchy!$J$37:$IV$37,"="&amp;$K359)&lt;&gt;0,$L359,0)</f>
        <v>0</v>
      </c>
      <c r="AT359" s="61">
        <f>IF(COUNTIF(Setup_Hierarchy!$J$38:$IV$38,"="&amp;$K359)&lt;&gt;0,$L359,0)</f>
        <v>0</v>
      </c>
      <c r="AU359" s="61">
        <f>IF(COUNTIF(Setup_Hierarchy!$J$39:$IV$39,"="&amp;$K359)&lt;&gt;0,$L359,0)</f>
        <v>0</v>
      </c>
      <c r="AV359" s="61">
        <f>IF(COUNTIF(Setup_Hierarchy!$J$40:$IV$40,"="&amp;$K359)&lt;&gt;0,$L359,0)</f>
        <v>0</v>
      </c>
      <c r="AW359" s="61">
        <f>IF(COUNTIF(Setup_Hierarchy!$J$41:$IV$41,"="&amp;$K359)&lt;&gt;0,$L359,0)</f>
        <v>0</v>
      </c>
      <c r="AX359" s="61">
        <f>IF(COUNTIF(Setup_Hierarchy!$J$42:$IV$42,"="&amp;$K359)&lt;&gt;0,$L359,0)</f>
        <v>0</v>
      </c>
      <c r="AY359" s="61">
        <f>IF(COUNTIF(Setup_Hierarchy!$J$43:$IV$43,"="&amp;$K359)&lt;&gt;0,$L359,0)</f>
        <v>0</v>
      </c>
      <c r="AZ359" s="61">
        <f>IF(COUNTIF(Setup_Hierarchy!$J$44:$IV$44,"="&amp;$K359)&lt;&gt;0,$L359,0)</f>
        <v>0</v>
      </c>
      <c r="BA359" s="61">
        <f>IF(COUNTIF(Setup_Hierarchy!$J$45:$IV$45,"="&amp;$K359)&lt;&gt;0,$L359,0)</f>
        <v>0</v>
      </c>
      <c r="BB359" s="61">
        <f>IF(COUNTIF(Setup_Hierarchy!$J$46:$IV$46,"="&amp;$K359)&lt;&gt;0,$L359,0)</f>
        <v>0</v>
      </c>
      <c r="BC359" s="61">
        <f>IF(COUNTIF(Setup_Hierarchy!$J$47:$IV$47,"="&amp;$K359)&lt;&gt;0,$L359,0)</f>
        <v>0</v>
      </c>
      <c r="BD359" s="61">
        <f>IF(COUNTIF(Setup_Hierarchy!$J$48:$IV$48,"="&amp;$K359)&lt;&gt;0,$L359,0)</f>
        <v>0</v>
      </c>
      <c r="BE359" s="61">
        <f>IF(COUNTIF(Setup_Hierarchy!$J$49:$IV$49,"="&amp;$K359)&lt;&gt;0,$L359,0)</f>
        <v>0</v>
      </c>
      <c r="BF359" s="61">
        <f>IF(COUNTIF(Setup_Hierarchy!$J$50:$IV$50,"="&amp;$K359)&lt;&gt;0,$L359,0)</f>
        <v>0</v>
      </c>
      <c r="BG359" s="61">
        <f>IF(COUNTIF(Setup_Hierarchy!$J$51:$IV$51,"="&amp;$K359)&lt;&gt;0,$L359,0)</f>
        <v>0</v>
      </c>
      <c r="BH359" s="61">
        <f>IF(COUNTIF(Setup_Hierarchy!$J$52:$IV$52,"="&amp;$K359)&lt;&gt;0,$L359,0)</f>
        <v>0</v>
      </c>
      <c r="BI359" s="61">
        <f>IF(COUNTIF(Setup_Hierarchy!$J$53:$IV$53,"="&amp;$K359)&lt;&gt;0,$L359,0)</f>
        <v>0</v>
      </c>
      <c r="BJ359" s="61">
        <f>IF(COUNTIF(Setup_Hierarchy!$J$54:$IV$54,"="&amp;$K359)&lt;&gt;0,$L359,0)</f>
        <v>0</v>
      </c>
      <c r="BK359" s="61">
        <f>IF(COUNTIF(Setup_Hierarchy!$J$55:$IV$55,"="&amp;$K359)&lt;&gt;0,$L359,0)</f>
        <v>0</v>
      </c>
      <c r="BL359" s="61">
        <f>IF(COUNTIF(Setup_Hierarchy!$J$56:$IV$56,"="&amp;$K359)&lt;&gt;0,$L359,0)</f>
        <v>0</v>
      </c>
      <c r="BM359" s="61">
        <f>IF(COUNTIF(Setup_Hierarchy!$J$57:$IV$57,"="&amp;$K359)&lt;&gt;0,$L359,0)</f>
        <v>0</v>
      </c>
      <c r="BN359" s="61">
        <f>IF(COUNTIF(Setup_Hierarchy!$J$58:$IV$58,"="&amp;$K359)&lt;&gt;0,$L359,0)</f>
        <v>0</v>
      </c>
      <c r="BO359" s="61">
        <f>IF(COUNTIF(Setup_Hierarchy!$J$59:$IV$59,"="&amp;$K359)&lt;&gt;0,$L359,0)</f>
        <v>0</v>
      </c>
      <c r="BP359" s="61">
        <f>IF(COUNTIF(Setup_Hierarchy!$J$60:$IV$60,"="&amp;$K359)&lt;&gt;0,$L359,0)</f>
        <v>0</v>
      </c>
      <c r="BQ359" s="61">
        <f>IF(COUNTIF(Setup_Hierarchy!$J$61:$IV$61,"="&amp;$K359)&lt;&gt;0,$L359,0)</f>
        <v>0</v>
      </c>
      <c r="BR359" s="61">
        <f>IF(COUNTIF(Setup_Hierarchy!$J$62:$IV$62,"="&amp;$K359)&lt;&gt;0,$L359,0)</f>
        <v>0</v>
      </c>
      <c r="BS359" s="61">
        <f>IF(COUNTIF(Setup_Hierarchy!$J$63:$IV$63,"="&amp;$K359)&lt;&gt;0,$L359,0)</f>
        <v>0</v>
      </c>
      <c r="BT359" s="61">
        <f>IF(COUNTIF(Setup_Hierarchy!$J$64:$IV$64,"="&amp;$K359)&lt;&gt;0,$L359,0)</f>
        <v>0</v>
      </c>
      <c r="BU359" s="61">
        <f>IF(COUNTIF(Setup_Hierarchy!$J$65:$IV$65,"="&amp;$K359)&lt;&gt;0,$L359,0)</f>
        <v>0</v>
      </c>
      <c r="BV359" s="61">
        <f>IF(COUNTIF(Setup_Hierarchy!$J$66:$IV$66,"="&amp;$K359)&lt;&gt;0,$L359,0)</f>
        <v>0</v>
      </c>
      <c r="BW359" s="61">
        <f>IF(COUNTIF(Setup_Hierarchy!$J$67:$IV$67,"="&amp;$K359)&lt;&gt;0,$L359,0)</f>
        <v>0</v>
      </c>
      <c r="BX359" s="61">
        <f>IF(COUNTIF(Setup_Hierarchy!$J$68:$IV$68,"="&amp;$K359)&lt;&gt;0,$L359,0)</f>
        <v>0</v>
      </c>
      <c r="BY359" s="61">
        <f>IF(COUNTIF(Setup_Hierarchy!$J$69:$IV$69,"="&amp;$K359)&lt;&gt;0,$L359,0)</f>
        <v>0</v>
      </c>
      <c r="BZ359" s="61">
        <f>IF(COUNTIF(Setup_Hierarchy!$J$70:$IV$70,"="&amp;$K359)&lt;&gt;0,$L359,0)</f>
        <v>0</v>
      </c>
      <c r="CA359" s="61">
        <f>IF(COUNTIF(Setup_Hierarchy!$J$71:$IV$71,"="&amp;$K359)&lt;&gt;0,$L359,0)</f>
        <v>0</v>
      </c>
      <c r="CB359" s="61">
        <f>IF(COUNTIF(Setup_Hierarchy!$J$72:$IV$72,"="&amp;$K359)&lt;&gt;0,$L359,0)</f>
        <v>0</v>
      </c>
      <c r="CC359" s="61">
        <f>IF(COUNTIF(Setup_Hierarchy!$J$73:$IV$73,"="&amp;$K359)&lt;&gt;0,$L359,0)</f>
        <v>0</v>
      </c>
      <c r="CD359" s="61">
        <f>IF(COUNTIF(Setup_Hierarchy!$J$74:$IV$74,"="&amp;$K359)&lt;&gt;0,$L359,0)</f>
        <v>0</v>
      </c>
      <c r="CE359" s="61">
        <f>IF(COUNTIF(Setup_Hierarchy!$J$75:$IV$75,"="&amp;$K359)&lt;&gt;0,$L359,0)</f>
        <v>0</v>
      </c>
      <c r="CF359" s="61">
        <f>IF(COUNTIF(Setup_Hierarchy!$J$76:$IV$76,"="&amp;$K359)&lt;&gt;0,$L359,0)</f>
        <v>0</v>
      </c>
      <c r="CG359" s="61">
        <f>IF(COUNTIF(Setup_Hierarchy!$J$77:$IV$77,"="&amp;$K359)&lt;&gt;0,$L359,0)</f>
        <v>0</v>
      </c>
      <c r="CH359" s="61">
        <f>IF(COUNTIF(Setup_Hierarchy!$J$78:$IV$78,"="&amp;$K359)&lt;&gt;0,$L359,0)</f>
        <v>0</v>
      </c>
      <c r="CI359" s="61">
        <f>IF(COUNTIF(Setup_Hierarchy!$J$79:$IV$79,"="&amp;$K359)&lt;&gt;0,$L359,0)</f>
        <v>0</v>
      </c>
      <c r="CJ359" s="61">
        <f>IF(COUNTIF(Setup_Hierarchy!$J$80:$IV$80,"="&amp;$K359)&lt;&gt;0,$L359,0)</f>
        <v>0</v>
      </c>
      <c r="CK359" s="61">
        <f>IF(COUNTIF(Setup_Hierarchy!$J$81:$IV$81,"="&amp;$K359)&lt;&gt;0,$L359,0)</f>
        <v>0</v>
      </c>
      <c r="CL359" s="61">
        <f>IF(COUNTIF(Setup_Hierarchy!$J$82:$IV$82,"="&amp;$K359)&lt;&gt;0,$L359,0)</f>
        <v>0</v>
      </c>
      <c r="CM359" s="61">
        <f>IF(COUNTIF(Setup_Hierarchy!$J$83:$IV$83,"="&amp;$K359)&lt;&gt;0,$L359,0)</f>
        <v>0</v>
      </c>
      <c r="CN359" s="61">
        <f>IF(COUNTIF(Setup_Hierarchy!$J$84:$IV$84,"="&amp;$K359)&lt;&gt;0,$L359,0)</f>
        <v>0</v>
      </c>
      <c r="CO359" s="61">
        <f>IF(COUNTIF(Setup_Hierarchy!$J$85:$IV$85,"="&amp;$K359)&lt;&gt;0,$L359,0)</f>
        <v>0</v>
      </c>
      <c r="CP359" s="61">
        <f>IF(COUNTIF(Setup_Hierarchy!$J$86:$IV$86,"="&amp;$K359)&lt;&gt;0,$L359,0)</f>
        <v>0</v>
      </c>
      <c r="CQ359" s="61">
        <f>IF(COUNTIF(Setup_Hierarchy!$J$87:$IV$87,"="&amp;$K359)&lt;&gt;0,$L359,0)</f>
        <v>0</v>
      </c>
      <c r="CR359" s="61">
        <f>IF(COUNTIF(Setup_Hierarchy!$J$88:$IV$88,"="&amp;$K359)&lt;&gt;0,$L359,0)</f>
        <v>0</v>
      </c>
      <c r="CS359" s="61">
        <f>IF(COUNTIF(Setup_Hierarchy!$J$89:$IV$89,"="&amp;$K359)&lt;&gt;0,$L359,0)</f>
        <v>0</v>
      </c>
      <c r="CT359" s="61">
        <f>IF(COUNTIF(Setup_Hierarchy!$J$90:$IV$90,"="&amp;$K359)&lt;&gt;0,$L359,0)</f>
        <v>0</v>
      </c>
      <c r="CU359" s="61">
        <f>IF(COUNTIF(Setup_Hierarchy!$J$91:$IV$91,"="&amp;$K359)&lt;&gt;0,$L359,0)</f>
        <v>0</v>
      </c>
      <c r="CV359" s="61">
        <f>IF(COUNTIF(Setup_Hierarchy!$J$92:$IV$92,"="&amp;$K359)&lt;&gt;0,$L359,0)</f>
        <v>0</v>
      </c>
      <c r="CW359" s="61">
        <f>IF(COUNTIF(Setup_Hierarchy!$J$93:$IV$93,"="&amp;$K359)&lt;&gt;0,$L359,0)</f>
        <v>0</v>
      </c>
      <c r="CX359" s="61">
        <f>IF(COUNTIF(Setup_Hierarchy!$J$94:$IV$94,"="&amp;$K359)&lt;&gt;0,$L359,0)</f>
        <v>0</v>
      </c>
      <c r="CY359" s="61">
        <f>IF(COUNTIF(Setup_Hierarchy!$J$95:$IV$95,"="&amp;$K359)&lt;&gt;0,$L359,0)</f>
        <v>0</v>
      </c>
      <c r="CZ359" s="61">
        <f>IF(COUNTIF(Setup_Hierarchy!$J$96:$IV$96,"="&amp;$K359)&lt;&gt;0,$L359,0)</f>
        <v>0</v>
      </c>
      <c r="DA359" s="61">
        <f>IF(COUNTIF(Setup_Hierarchy!$J$97:$IV$97,"="&amp;$K359)&lt;&gt;0,$L359,0)</f>
        <v>0</v>
      </c>
      <c r="DB359" s="61">
        <f>IF(COUNTIF(Setup_Hierarchy!$J$98:$IV$98,"="&amp;$K359)&lt;&gt;0,$L359,0)</f>
        <v>0</v>
      </c>
      <c r="DC359" s="61">
        <f>IF(COUNTIF(Setup_Hierarchy!$J$99:$IV$99,"="&amp;$K359)&lt;&gt;0,$L359,0)</f>
        <v>0</v>
      </c>
      <c r="DD359" s="61">
        <f>IF(COUNTIF(Setup_Hierarchy!$J$100:$IV$100,"="&amp;$K359)&lt;&gt;0,$L359,0)</f>
        <v>0</v>
      </c>
      <c r="DE359" s="61">
        <f>IF(COUNTIF(Setup_Hierarchy!$J$101:$IV$101,"="&amp;$K359)&lt;&gt;0,$L359,0)</f>
        <v>0</v>
      </c>
      <c r="DF359" s="61">
        <f>IF(COUNTIF(Setup_Hierarchy!$J$102:$IV$102,"="&amp;$K359)&lt;&gt;0,$L359,0)</f>
        <v>0</v>
      </c>
      <c r="DG359" s="61">
        <f>IF(COUNTIF(Setup_Hierarchy!$J$103:$IV$103,"="&amp;$K359)&lt;&gt;0,$L359,0)</f>
        <v>0</v>
      </c>
      <c r="DH359" s="61">
        <f>IF(COUNTIF(Setup_Hierarchy!$J$104:$IV$104,"="&amp;$K359)&lt;&gt;0,$L359,0)</f>
        <v>0</v>
      </c>
      <c r="DI359" s="61">
        <f>IF(COUNTIF(Setup_Hierarchy!$J$105:$IV$105,"="&amp;$K359)&lt;&gt;0,$L359,0)</f>
        <v>0</v>
      </c>
      <c r="DJ359" s="61">
        <f>IF(COUNTIF(Setup_Hierarchy!$J$106:$IV$106,"="&amp;$K359)&lt;&gt;0,$L359,0)</f>
        <v>0</v>
      </c>
      <c r="DK359" s="61">
        <f>IF(COUNTIF(Setup_Hierarchy!$J$107:$IV$107,"="&amp;$K359)&lt;&gt;0,$L359,0)</f>
        <v>0</v>
      </c>
      <c r="DL359" s="61">
        <f>IF(COUNTIF(Setup_Hierarchy!$J$108:$IV$108,"="&amp;$K359)&lt;&gt;0,$L359,0)</f>
        <v>0</v>
      </c>
      <c r="DM359" s="61">
        <f>IF(COUNTIF(Setup_Hierarchy!$J$109:$IV$109,"="&amp;$K359)&lt;&gt;0,$L359,0)</f>
        <v>0</v>
      </c>
      <c r="DN359" s="61">
        <f>IF(COUNTIF(Setup_Hierarchy!$J$110:$IV$110,"="&amp;$K359)&lt;&gt;0,$L359,0)</f>
        <v>0</v>
      </c>
      <c r="DO359" s="61">
        <f>IF(COUNTIF(Setup_Hierarchy!$J$111:$IV$111,"="&amp;$K359)&lt;&gt;0,$L359,0)</f>
        <v>0</v>
      </c>
      <c r="DP359" s="61">
        <f>IF(COUNTIF(Setup_Hierarchy!$J$112:$IV$112,"="&amp;$K359)&lt;&gt;0,$L359,0)</f>
        <v>0</v>
      </c>
      <c r="DQ359" s="61">
        <f>IF(COUNTIF(Setup_Hierarchy!$J$113:$IV$113,"="&amp;$K359)&lt;&gt;0,$L359,0)</f>
        <v>0</v>
      </c>
      <c r="DR359" s="61">
        <f>IF(COUNTIF(Setup_Hierarchy!$J$114:$IV$114,"="&amp;$K359)&lt;&gt;0,$L359,0)</f>
        <v>0</v>
      </c>
      <c r="DS359" s="61">
        <f>IF(COUNTIF(Setup_Hierarchy!$J$115:$IV$115,"="&amp;$K359)&lt;&gt;0,$L359,0)</f>
        <v>0</v>
      </c>
      <c r="DT359" s="61">
        <f>IF(COUNTIF(Setup_Hierarchy!$J$116:$IV$116,"="&amp;$K359)&lt;&gt;0,$L359,0)</f>
        <v>0</v>
      </c>
    </row>
    <row r="360" spans="2:124" x14ac:dyDescent="0.2">
      <c r="B360" t="s">
        <v>43</v>
      </c>
      <c r="C360">
        <v>439</v>
      </c>
      <c r="D360" t="s">
        <v>16</v>
      </c>
      <c r="E360" t="s">
        <v>369</v>
      </c>
      <c r="F360" t="s">
        <v>526</v>
      </c>
      <c r="G360" t="s">
        <v>523</v>
      </c>
      <c r="H360" t="s">
        <v>34</v>
      </c>
      <c r="I360">
        <v>0.160362</v>
      </c>
      <c r="J360">
        <v>0.39416099999999998</v>
      </c>
      <c r="K360">
        <v>679</v>
      </c>
      <c r="L360">
        <v>249.57</v>
      </c>
      <c r="M360" s="61">
        <f>IF(COUNTIF(Setup_Hierarchy!$J$5:$IV$5,"="&amp;$K360)&lt;&gt;0,$L360,0)</f>
        <v>249.57</v>
      </c>
      <c r="N360" s="61">
        <f>IF(COUNTIF(Setup_Hierarchy!$J$6:$IV$6,"="&amp;$K360)&lt;&gt;0,$L360,0)</f>
        <v>249.57</v>
      </c>
      <c r="O360" s="61">
        <f>IF(COUNTIF(Setup_Hierarchy!$J$7:$IV$7,"="&amp;$K360)&lt;&gt;0,$L360,0)</f>
        <v>249.57</v>
      </c>
      <c r="P360" s="61">
        <f>IF(COUNTIF(Setup_Hierarchy!$J$8:$IV$8,"="&amp;$K360)&lt;&gt;0,$L360,0)</f>
        <v>249.57</v>
      </c>
      <c r="Q360" s="61">
        <f>IF(COUNTIF(Setup_Hierarchy!$J$9:$IV$9,"="&amp;$K360)&lt;&gt;0,$L360,0)</f>
        <v>249.57</v>
      </c>
      <c r="R360" s="61">
        <f>IF(COUNTIF(Setup_Hierarchy!$J$10:$IV$10,"="&amp;$K360)&lt;&gt;0,$L360,0)</f>
        <v>0</v>
      </c>
      <c r="S360" s="61">
        <f>IF(COUNTIF(Setup_Hierarchy!$J$11:$IV$11,"="&amp;$K360)&lt;&gt;0,$L360,0)</f>
        <v>0</v>
      </c>
      <c r="T360" s="61">
        <f>IF(COUNTIF(Setup_Hierarchy!$J$12:$IV$12,"="&amp;$K360)&lt;&gt;0,$L360,0)</f>
        <v>0</v>
      </c>
      <c r="U360" s="61">
        <f>IF(COUNTIF(Setup_Hierarchy!$J$13:$IV$13,"="&amp;$K360)&lt;&gt;0,$L360,0)</f>
        <v>0</v>
      </c>
      <c r="V360" s="61">
        <f>IF(COUNTIF(Setup_Hierarchy!$J$14:$IV$14,"="&amp;$K360)&lt;&gt;0,$L360,0)</f>
        <v>249.57</v>
      </c>
      <c r="W360" s="61">
        <f>IF(COUNTIF(Setup_Hierarchy!$J$15:$IV$15,"="&amp;$K360)&lt;&gt;0,$L360,0)</f>
        <v>249.57</v>
      </c>
      <c r="X360" s="61">
        <f>IF(COUNTIF(Setup_Hierarchy!$J$16:$IV$16,"="&amp;$K360)&lt;&gt;0,$L360,0)</f>
        <v>0</v>
      </c>
      <c r="Y360" s="61">
        <f>IF(COUNTIF(Setup_Hierarchy!$J$17:$IV$17,"="&amp;$K360)&lt;&gt;0,$L360,0)</f>
        <v>0</v>
      </c>
      <c r="Z360" s="61">
        <f>IF(COUNTIF(Setup_Hierarchy!$J$18:$IV$18,"="&amp;$K360)&lt;&gt;0,$L360,0)</f>
        <v>0</v>
      </c>
      <c r="AA360" s="61">
        <f>IF(COUNTIF(Setup_Hierarchy!$J$19:$IV$19,"="&amp;$K360)&lt;&gt;0,$L360,0)</f>
        <v>0</v>
      </c>
      <c r="AB360" s="61">
        <f>IF(COUNTIF(Setup_Hierarchy!$J$20:$IV$20,"="&amp;$K360)&lt;&gt;0,$L360,0)</f>
        <v>0</v>
      </c>
      <c r="AC360" s="61">
        <f>IF(COUNTIF(Setup_Hierarchy!$J$21:$IV$21,"="&amp;$K360)&lt;&gt;0,$L360,0)</f>
        <v>0</v>
      </c>
      <c r="AD360" s="61">
        <f>IF(COUNTIF(Setup_Hierarchy!$J$22:$IV$22,"="&amp;$K360)&lt;&gt;0,$L360,0)</f>
        <v>0</v>
      </c>
      <c r="AE360" s="61">
        <f>IF(COUNTIF(Setup_Hierarchy!$J$23:$IV$23,"="&amp;$K360)&lt;&gt;0,$L360,0)</f>
        <v>0</v>
      </c>
      <c r="AF360" s="61">
        <f>IF(COUNTIF(Setup_Hierarchy!$J$24:$IV$24,"="&amp;$K360)&lt;&gt;0,$L360,0)</f>
        <v>0</v>
      </c>
      <c r="AG360" s="61">
        <f>IF(COUNTIF(Setup_Hierarchy!$J$25:$IV$25,"="&amp;$K360)&lt;&gt;0,$L360,0)</f>
        <v>0</v>
      </c>
      <c r="AH360" s="61">
        <f>IF(COUNTIF(Setup_Hierarchy!$J$26:$IV$26,"="&amp;$K360)&lt;&gt;0,$L360,0)</f>
        <v>0</v>
      </c>
      <c r="AI360" s="61">
        <f>IF(COUNTIF(Setup_Hierarchy!$J$27:$IV$27,"="&amp;$K360)&lt;&gt;0,$L360,0)</f>
        <v>0</v>
      </c>
      <c r="AJ360" s="61">
        <f>IF(COUNTIF(Setup_Hierarchy!$J$28:$IV$28,"="&amp;$K360)&lt;&gt;0,$L360,0)</f>
        <v>0</v>
      </c>
      <c r="AK360" s="61">
        <f>IF(COUNTIF(Setup_Hierarchy!$J$29:$IV$29,"="&amp;$K360)&lt;&gt;0,$L360,0)</f>
        <v>0</v>
      </c>
      <c r="AL360" s="61">
        <f>IF(COUNTIF(Setup_Hierarchy!$J$30:$IV$30,"="&amp;$K360)&lt;&gt;0,$L360,0)</f>
        <v>0</v>
      </c>
      <c r="AM360" s="61">
        <f>IF(COUNTIF(Setup_Hierarchy!$J$31:$IV$31,"="&amp;$K360)&lt;&gt;0,$L360,0)</f>
        <v>0</v>
      </c>
      <c r="AN360" s="61">
        <f>IF(COUNTIF(Setup_Hierarchy!$J$32:$IV$32,"="&amp;$K360)&lt;&gt;0,$L360,0)</f>
        <v>0</v>
      </c>
      <c r="AO360" s="61">
        <f>IF(COUNTIF(Setup_Hierarchy!$J$33:$IV$33,"="&amp;$K360)&lt;&gt;0,$L360,0)</f>
        <v>0</v>
      </c>
      <c r="AP360" s="61">
        <f>IF(COUNTIF(Setup_Hierarchy!$J$34:$IV$34,"="&amp;$K360)&lt;&gt;0,$L360,0)</f>
        <v>0</v>
      </c>
      <c r="AQ360" s="61">
        <f>IF(COUNTIF(Setup_Hierarchy!$J$35:$IV$35,"="&amp;$K360)&lt;&gt;0,$L360,0)</f>
        <v>0</v>
      </c>
      <c r="AR360" s="61">
        <f>IF(COUNTIF(Setup_Hierarchy!$J$36:$IV$36,"="&amp;$K360)&lt;&gt;0,$L360,0)</f>
        <v>0</v>
      </c>
      <c r="AS360" s="61">
        <f>IF(COUNTIF(Setup_Hierarchy!$J$37:$IV$37,"="&amp;$K360)&lt;&gt;0,$L360,0)</f>
        <v>0</v>
      </c>
      <c r="AT360" s="61">
        <f>IF(COUNTIF(Setup_Hierarchy!$J$38:$IV$38,"="&amp;$K360)&lt;&gt;0,$L360,0)</f>
        <v>0</v>
      </c>
      <c r="AU360" s="61">
        <f>IF(COUNTIF(Setup_Hierarchy!$J$39:$IV$39,"="&amp;$K360)&lt;&gt;0,$L360,0)</f>
        <v>0</v>
      </c>
      <c r="AV360" s="61">
        <f>IF(COUNTIF(Setup_Hierarchy!$J$40:$IV$40,"="&amp;$K360)&lt;&gt;0,$L360,0)</f>
        <v>0</v>
      </c>
      <c r="AW360" s="61">
        <f>IF(COUNTIF(Setup_Hierarchy!$J$41:$IV$41,"="&amp;$K360)&lt;&gt;0,$L360,0)</f>
        <v>0</v>
      </c>
      <c r="AX360" s="61">
        <f>IF(COUNTIF(Setup_Hierarchy!$J$42:$IV$42,"="&amp;$K360)&lt;&gt;0,$L360,0)</f>
        <v>0</v>
      </c>
      <c r="AY360" s="61">
        <f>IF(COUNTIF(Setup_Hierarchy!$J$43:$IV$43,"="&amp;$K360)&lt;&gt;0,$L360,0)</f>
        <v>0</v>
      </c>
      <c r="AZ360" s="61">
        <f>IF(COUNTIF(Setup_Hierarchy!$J$44:$IV$44,"="&amp;$K360)&lt;&gt;0,$L360,0)</f>
        <v>0</v>
      </c>
      <c r="BA360" s="61">
        <f>IF(COUNTIF(Setup_Hierarchy!$J$45:$IV$45,"="&amp;$K360)&lt;&gt;0,$L360,0)</f>
        <v>0</v>
      </c>
      <c r="BB360" s="61">
        <f>IF(COUNTIF(Setup_Hierarchy!$J$46:$IV$46,"="&amp;$K360)&lt;&gt;0,$L360,0)</f>
        <v>0</v>
      </c>
      <c r="BC360" s="61">
        <f>IF(COUNTIF(Setup_Hierarchy!$J$47:$IV$47,"="&amp;$K360)&lt;&gt;0,$L360,0)</f>
        <v>0</v>
      </c>
      <c r="BD360" s="61">
        <f>IF(COUNTIF(Setup_Hierarchy!$J$48:$IV$48,"="&amp;$K360)&lt;&gt;0,$L360,0)</f>
        <v>0</v>
      </c>
      <c r="BE360" s="61">
        <f>IF(COUNTIF(Setup_Hierarchy!$J$49:$IV$49,"="&amp;$K360)&lt;&gt;0,$L360,0)</f>
        <v>0</v>
      </c>
      <c r="BF360" s="61">
        <f>IF(COUNTIF(Setup_Hierarchy!$J$50:$IV$50,"="&amp;$K360)&lt;&gt;0,$L360,0)</f>
        <v>0</v>
      </c>
      <c r="BG360" s="61">
        <f>IF(COUNTIF(Setup_Hierarchy!$J$51:$IV$51,"="&amp;$K360)&lt;&gt;0,$L360,0)</f>
        <v>0</v>
      </c>
      <c r="BH360" s="61">
        <f>IF(COUNTIF(Setup_Hierarchy!$J$52:$IV$52,"="&amp;$K360)&lt;&gt;0,$L360,0)</f>
        <v>0</v>
      </c>
      <c r="BI360" s="61">
        <f>IF(COUNTIF(Setup_Hierarchy!$J$53:$IV$53,"="&amp;$K360)&lt;&gt;0,$L360,0)</f>
        <v>0</v>
      </c>
      <c r="BJ360" s="61">
        <f>IF(COUNTIF(Setup_Hierarchy!$J$54:$IV$54,"="&amp;$K360)&lt;&gt;0,$L360,0)</f>
        <v>0</v>
      </c>
      <c r="BK360" s="61">
        <f>IF(COUNTIF(Setup_Hierarchy!$J$55:$IV$55,"="&amp;$K360)&lt;&gt;0,$L360,0)</f>
        <v>0</v>
      </c>
      <c r="BL360" s="61">
        <f>IF(COUNTIF(Setup_Hierarchy!$J$56:$IV$56,"="&amp;$K360)&lt;&gt;0,$L360,0)</f>
        <v>0</v>
      </c>
      <c r="BM360" s="61">
        <f>IF(COUNTIF(Setup_Hierarchy!$J$57:$IV$57,"="&amp;$K360)&lt;&gt;0,$L360,0)</f>
        <v>0</v>
      </c>
      <c r="BN360" s="61">
        <f>IF(COUNTIF(Setup_Hierarchy!$J$58:$IV$58,"="&amp;$K360)&lt;&gt;0,$L360,0)</f>
        <v>0</v>
      </c>
      <c r="BO360" s="61">
        <f>IF(COUNTIF(Setup_Hierarchy!$J$59:$IV$59,"="&amp;$K360)&lt;&gt;0,$L360,0)</f>
        <v>0</v>
      </c>
      <c r="BP360" s="61">
        <f>IF(COUNTIF(Setup_Hierarchy!$J$60:$IV$60,"="&amp;$K360)&lt;&gt;0,$L360,0)</f>
        <v>0</v>
      </c>
      <c r="BQ360" s="61">
        <f>IF(COUNTIF(Setup_Hierarchy!$J$61:$IV$61,"="&amp;$K360)&lt;&gt;0,$L360,0)</f>
        <v>0</v>
      </c>
      <c r="BR360" s="61">
        <f>IF(COUNTIF(Setup_Hierarchy!$J$62:$IV$62,"="&amp;$K360)&lt;&gt;0,$L360,0)</f>
        <v>0</v>
      </c>
      <c r="BS360" s="61">
        <f>IF(COUNTIF(Setup_Hierarchy!$J$63:$IV$63,"="&amp;$K360)&lt;&gt;0,$L360,0)</f>
        <v>0</v>
      </c>
      <c r="BT360" s="61">
        <f>IF(COUNTIF(Setup_Hierarchy!$J$64:$IV$64,"="&amp;$K360)&lt;&gt;0,$L360,0)</f>
        <v>0</v>
      </c>
      <c r="BU360" s="61">
        <f>IF(COUNTIF(Setup_Hierarchy!$J$65:$IV$65,"="&amp;$K360)&lt;&gt;0,$L360,0)</f>
        <v>0</v>
      </c>
      <c r="BV360" s="61">
        <f>IF(COUNTIF(Setup_Hierarchy!$J$66:$IV$66,"="&amp;$K360)&lt;&gt;0,$L360,0)</f>
        <v>0</v>
      </c>
      <c r="BW360" s="61">
        <f>IF(COUNTIF(Setup_Hierarchy!$J$67:$IV$67,"="&amp;$K360)&lt;&gt;0,$L360,0)</f>
        <v>0</v>
      </c>
      <c r="BX360" s="61">
        <f>IF(COUNTIF(Setup_Hierarchy!$J$68:$IV$68,"="&amp;$K360)&lt;&gt;0,$L360,0)</f>
        <v>0</v>
      </c>
      <c r="BY360" s="61">
        <f>IF(COUNTIF(Setup_Hierarchy!$J$69:$IV$69,"="&amp;$K360)&lt;&gt;0,$L360,0)</f>
        <v>0</v>
      </c>
      <c r="BZ360" s="61">
        <f>IF(COUNTIF(Setup_Hierarchy!$J$70:$IV$70,"="&amp;$K360)&lt;&gt;0,$L360,0)</f>
        <v>0</v>
      </c>
      <c r="CA360" s="61">
        <f>IF(COUNTIF(Setup_Hierarchy!$J$71:$IV$71,"="&amp;$K360)&lt;&gt;0,$L360,0)</f>
        <v>0</v>
      </c>
      <c r="CB360" s="61">
        <f>IF(COUNTIF(Setup_Hierarchy!$J$72:$IV$72,"="&amp;$K360)&lt;&gt;0,$L360,0)</f>
        <v>0</v>
      </c>
      <c r="CC360" s="61">
        <f>IF(COUNTIF(Setup_Hierarchy!$J$73:$IV$73,"="&amp;$K360)&lt;&gt;0,$L360,0)</f>
        <v>0</v>
      </c>
      <c r="CD360" s="61">
        <f>IF(COUNTIF(Setup_Hierarchy!$J$74:$IV$74,"="&amp;$K360)&lt;&gt;0,$L360,0)</f>
        <v>0</v>
      </c>
      <c r="CE360" s="61">
        <f>IF(COUNTIF(Setup_Hierarchy!$J$75:$IV$75,"="&amp;$K360)&lt;&gt;0,$L360,0)</f>
        <v>0</v>
      </c>
      <c r="CF360" s="61">
        <f>IF(COUNTIF(Setup_Hierarchy!$J$76:$IV$76,"="&amp;$K360)&lt;&gt;0,$L360,0)</f>
        <v>0</v>
      </c>
      <c r="CG360" s="61">
        <f>IF(COUNTIF(Setup_Hierarchy!$J$77:$IV$77,"="&amp;$K360)&lt;&gt;0,$L360,0)</f>
        <v>0</v>
      </c>
      <c r="CH360" s="61">
        <f>IF(COUNTIF(Setup_Hierarchy!$J$78:$IV$78,"="&amp;$K360)&lt;&gt;0,$L360,0)</f>
        <v>0</v>
      </c>
      <c r="CI360" s="61">
        <f>IF(COUNTIF(Setup_Hierarchy!$J$79:$IV$79,"="&amp;$K360)&lt;&gt;0,$L360,0)</f>
        <v>0</v>
      </c>
      <c r="CJ360" s="61">
        <f>IF(COUNTIF(Setup_Hierarchy!$J$80:$IV$80,"="&amp;$K360)&lt;&gt;0,$L360,0)</f>
        <v>0</v>
      </c>
      <c r="CK360" s="61">
        <f>IF(COUNTIF(Setup_Hierarchy!$J$81:$IV$81,"="&amp;$K360)&lt;&gt;0,$L360,0)</f>
        <v>0</v>
      </c>
      <c r="CL360" s="61">
        <f>IF(COUNTIF(Setup_Hierarchy!$J$82:$IV$82,"="&amp;$K360)&lt;&gt;0,$L360,0)</f>
        <v>0</v>
      </c>
      <c r="CM360" s="61">
        <f>IF(COUNTIF(Setup_Hierarchy!$J$83:$IV$83,"="&amp;$K360)&lt;&gt;0,$L360,0)</f>
        <v>0</v>
      </c>
      <c r="CN360" s="61">
        <f>IF(COUNTIF(Setup_Hierarchy!$J$84:$IV$84,"="&amp;$K360)&lt;&gt;0,$L360,0)</f>
        <v>0</v>
      </c>
      <c r="CO360" s="61">
        <f>IF(COUNTIF(Setup_Hierarchy!$J$85:$IV$85,"="&amp;$K360)&lt;&gt;0,$L360,0)</f>
        <v>0</v>
      </c>
      <c r="CP360" s="61">
        <f>IF(COUNTIF(Setup_Hierarchy!$J$86:$IV$86,"="&amp;$K360)&lt;&gt;0,$L360,0)</f>
        <v>0</v>
      </c>
      <c r="CQ360" s="61">
        <f>IF(COUNTIF(Setup_Hierarchy!$J$87:$IV$87,"="&amp;$K360)&lt;&gt;0,$L360,0)</f>
        <v>0</v>
      </c>
      <c r="CR360" s="61">
        <f>IF(COUNTIF(Setup_Hierarchy!$J$88:$IV$88,"="&amp;$K360)&lt;&gt;0,$L360,0)</f>
        <v>0</v>
      </c>
      <c r="CS360" s="61">
        <f>IF(COUNTIF(Setup_Hierarchy!$J$89:$IV$89,"="&amp;$K360)&lt;&gt;0,$L360,0)</f>
        <v>0</v>
      </c>
      <c r="CT360" s="61">
        <f>IF(COUNTIF(Setup_Hierarchy!$J$90:$IV$90,"="&amp;$K360)&lt;&gt;0,$L360,0)</f>
        <v>0</v>
      </c>
      <c r="CU360" s="61">
        <f>IF(COUNTIF(Setup_Hierarchy!$J$91:$IV$91,"="&amp;$K360)&lt;&gt;0,$L360,0)</f>
        <v>0</v>
      </c>
      <c r="CV360" s="61">
        <f>IF(COUNTIF(Setup_Hierarchy!$J$92:$IV$92,"="&amp;$K360)&lt;&gt;0,$L360,0)</f>
        <v>0</v>
      </c>
      <c r="CW360" s="61">
        <f>IF(COUNTIF(Setup_Hierarchy!$J$93:$IV$93,"="&amp;$K360)&lt;&gt;0,$L360,0)</f>
        <v>0</v>
      </c>
      <c r="CX360" s="61">
        <f>IF(COUNTIF(Setup_Hierarchy!$J$94:$IV$94,"="&amp;$K360)&lt;&gt;0,$L360,0)</f>
        <v>0</v>
      </c>
      <c r="CY360" s="61">
        <f>IF(COUNTIF(Setup_Hierarchy!$J$95:$IV$95,"="&amp;$K360)&lt;&gt;0,$L360,0)</f>
        <v>0</v>
      </c>
      <c r="CZ360" s="61">
        <f>IF(COUNTIF(Setup_Hierarchy!$J$96:$IV$96,"="&amp;$K360)&lt;&gt;0,$L360,0)</f>
        <v>0</v>
      </c>
      <c r="DA360" s="61">
        <f>IF(COUNTIF(Setup_Hierarchy!$J$97:$IV$97,"="&amp;$K360)&lt;&gt;0,$L360,0)</f>
        <v>0</v>
      </c>
      <c r="DB360" s="61">
        <f>IF(COUNTIF(Setup_Hierarchy!$J$98:$IV$98,"="&amp;$K360)&lt;&gt;0,$L360,0)</f>
        <v>0</v>
      </c>
      <c r="DC360" s="61">
        <f>IF(COUNTIF(Setup_Hierarchy!$J$99:$IV$99,"="&amp;$K360)&lt;&gt;0,$L360,0)</f>
        <v>0</v>
      </c>
      <c r="DD360" s="61">
        <f>IF(COUNTIF(Setup_Hierarchy!$J$100:$IV$100,"="&amp;$K360)&lt;&gt;0,$L360,0)</f>
        <v>0</v>
      </c>
      <c r="DE360" s="61">
        <f>IF(COUNTIF(Setup_Hierarchy!$J$101:$IV$101,"="&amp;$K360)&lt;&gt;0,$L360,0)</f>
        <v>0</v>
      </c>
      <c r="DF360" s="61">
        <f>IF(COUNTIF(Setup_Hierarchy!$J$102:$IV$102,"="&amp;$K360)&lt;&gt;0,$L360,0)</f>
        <v>0</v>
      </c>
      <c r="DG360" s="61">
        <f>IF(COUNTIF(Setup_Hierarchy!$J$103:$IV$103,"="&amp;$K360)&lt;&gt;0,$L360,0)</f>
        <v>0</v>
      </c>
      <c r="DH360" s="61">
        <f>IF(COUNTIF(Setup_Hierarchy!$J$104:$IV$104,"="&amp;$K360)&lt;&gt;0,$L360,0)</f>
        <v>0</v>
      </c>
      <c r="DI360" s="61">
        <f>IF(COUNTIF(Setup_Hierarchy!$J$105:$IV$105,"="&amp;$K360)&lt;&gt;0,$L360,0)</f>
        <v>0</v>
      </c>
      <c r="DJ360" s="61">
        <f>IF(COUNTIF(Setup_Hierarchy!$J$106:$IV$106,"="&amp;$K360)&lt;&gt;0,$L360,0)</f>
        <v>0</v>
      </c>
      <c r="DK360" s="61">
        <f>IF(COUNTIF(Setup_Hierarchy!$J$107:$IV$107,"="&amp;$K360)&lt;&gt;0,$L360,0)</f>
        <v>0</v>
      </c>
      <c r="DL360" s="61">
        <f>IF(COUNTIF(Setup_Hierarchy!$J$108:$IV$108,"="&amp;$K360)&lt;&gt;0,$L360,0)</f>
        <v>0</v>
      </c>
      <c r="DM360" s="61">
        <f>IF(COUNTIF(Setup_Hierarchy!$J$109:$IV$109,"="&amp;$K360)&lt;&gt;0,$L360,0)</f>
        <v>0</v>
      </c>
      <c r="DN360" s="61">
        <f>IF(COUNTIF(Setup_Hierarchy!$J$110:$IV$110,"="&amp;$K360)&lt;&gt;0,$L360,0)</f>
        <v>0</v>
      </c>
      <c r="DO360" s="61">
        <f>IF(COUNTIF(Setup_Hierarchy!$J$111:$IV$111,"="&amp;$K360)&lt;&gt;0,$L360,0)</f>
        <v>0</v>
      </c>
      <c r="DP360" s="61">
        <f>IF(COUNTIF(Setup_Hierarchy!$J$112:$IV$112,"="&amp;$K360)&lt;&gt;0,$L360,0)</f>
        <v>0</v>
      </c>
      <c r="DQ360" s="61">
        <f>IF(COUNTIF(Setup_Hierarchy!$J$113:$IV$113,"="&amp;$K360)&lt;&gt;0,$L360,0)</f>
        <v>0</v>
      </c>
      <c r="DR360" s="61">
        <f>IF(COUNTIF(Setup_Hierarchy!$J$114:$IV$114,"="&amp;$K360)&lt;&gt;0,$L360,0)</f>
        <v>0</v>
      </c>
      <c r="DS360" s="61">
        <f>IF(COUNTIF(Setup_Hierarchy!$J$115:$IV$115,"="&amp;$K360)&lt;&gt;0,$L360,0)</f>
        <v>0</v>
      </c>
      <c r="DT360" s="61">
        <f>IF(COUNTIF(Setup_Hierarchy!$J$116:$IV$116,"="&amp;$K360)&lt;&gt;0,$L360,0)</f>
        <v>0</v>
      </c>
    </row>
    <row r="361" spans="2:124" x14ac:dyDescent="0.2">
      <c r="B361" t="s">
        <v>43</v>
      </c>
      <c r="C361">
        <v>439</v>
      </c>
      <c r="D361" t="s">
        <v>16</v>
      </c>
      <c r="E361" t="s">
        <v>369</v>
      </c>
      <c r="F361" t="s">
        <v>526</v>
      </c>
      <c r="G361" t="s">
        <v>523</v>
      </c>
      <c r="H361" t="s">
        <v>34</v>
      </c>
      <c r="I361">
        <v>0.160362</v>
      </c>
      <c r="J361">
        <v>0.39416099999999998</v>
      </c>
      <c r="K361">
        <v>699</v>
      </c>
      <c r="L361">
        <v>2247.96</v>
      </c>
      <c r="M361" s="61">
        <f>IF(COUNTIF(Setup_Hierarchy!$J$5:$IV$5,"="&amp;$K361)&lt;&gt;0,$L361,0)</f>
        <v>2247.96</v>
      </c>
      <c r="N361" s="61">
        <f>IF(COUNTIF(Setup_Hierarchy!$J$6:$IV$6,"="&amp;$K361)&lt;&gt;0,$L361,0)</f>
        <v>2247.96</v>
      </c>
      <c r="O361" s="61">
        <f>IF(COUNTIF(Setup_Hierarchy!$J$7:$IV$7,"="&amp;$K361)&lt;&gt;0,$L361,0)</f>
        <v>2247.96</v>
      </c>
      <c r="P361" s="61">
        <f>IF(COUNTIF(Setup_Hierarchy!$J$8:$IV$8,"="&amp;$K361)&lt;&gt;0,$L361,0)</f>
        <v>2247.96</v>
      </c>
      <c r="Q361" s="61">
        <f>IF(COUNTIF(Setup_Hierarchy!$J$9:$IV$9,"="&amp;$K361)&lt;&gt;0,$L361,0)</f>
        <v>2247.96</v>
      </c>
      <c r="R361" s="61">
        <f>IF(COUNTIF(Setup_Hierarchy!$J$10:$IV$10,"="&amp;$K361)&lt;&gt;0,$L361,0)</f>
        <v>0</v>
      </c>
      <c r="S361" s="61">
        <f>IF(COUNTIF(Setup_Hierarchy!$J$11:$IV$11,"="&amp;$K361)&lt;&gt;0,$L361,0)</f>
        <v>0</v>
      </c>
      <c r="T361" s="61">
        <f>IF(COUNTIF(Setup_Hierarchy!$J$12:$IV$12,"="&amp;$K361)&lt;&gt;0,$L361,0)</f>
        <v>0</v>
      </c>
      <c r="U361" s="61">
        <f>IF(COUNTIF(Setup_Hierarchy!$J$13:$IV$13,"="&amp;$K361)&lt;&gt;0,$L361,0)</f>
        <v>0</v>
      </c>
      <c r="V361" s="61">
        <f>IF(COUNTIF(Setup_Hierarchy!$J$14:$IV$14,"="&amp;$K361)&lt;&gt;0,$L361,0)</f>
        <v>0</v>
      </c>
      <c r="W361" s="61">
        <f>IF(COUNTIF(Setup_Hierarchy!$J$15:$IV$15,"="&amp;$K361)&lt;&gt;0,$L361,0)</f>
        <v>0</v>
      </c>
      <c r="X361" s="61">
        <f>IF(COUNTIF(Setup_Hierarchy!$J$16:$IV$16,"="&amp;$K361)&lt;&gt;0,$L361,0)</f>
        <v>0</v>
      </c>
      <c r="Y361" s="61">
        <f>IF(COUNTIF(Setup_Hierarchy!$J$17:$IV$17,"="&amp;$K361)&lt;&gt;0,$L361,0)</f>
        <v>0</v>
      </c>
      <c r="Z361" s="61">
        <f>IF(COUNTIF(Setup_Hierarchy!$J$18:$IV$18,"="&amp;$K361)&lt;&gt;0,$L361,0)</f>
        <v>2247.96</v>
      </c>
      <c r="AA361" s="61">
        <f>IF(COUNTIF(Setup_Hierarchy!$J$19:$IV$19,"="&amp;$K361)&lt;&gt;0,$L361,0)</f>
        <v>0</v>
      </c>
      <c r="AB361" s="61">
        <f>IF(COUNTIF(Setup_Hierarchy!$J$20:$IV$20,"="&amp;$K361)&lt;&gt;0,$L361,0)</f>
        <v>2247.96</v>
      </c>
      <c r="AC361" s="61">
        <f>IF(COUNTIF(Setup_Hierarchy!$J$21:$IV$21,"="&amp;$K361)&lt;&gt;0,$L361,0)</f>
        <v>0</v>
      </c>
      <c r="AD361" s="61">
        <f>IF(COUNTIF(Setup_Hierarchy!$J$22:$IV$22,"="&amp;$K361)&lt;&gt;0,$L361,0)</f>
        <v>0</v>
      </c>
      <c r="AE361" s="61">
        <f>IF(COUNTIF(Setup_Hierarchy!$J$23:$IV$23,"="&amp;$K361)&lt;&gt;0,$L361,0)</f>
        <v>0</v>
      </c>
      <c r="AF361" s="61">
        <f>IF(COUNTIF(Setup_Hierarchy!$J$24:$IV$24,"="&amp;$K361)&lt;&gt;0,$L361,0)</f>
        <v>0</v>
      </c>
      <c r="AG361" s="61">
        <f>IF(COUNTIF(Setup_Hierarchy!$J$25:$IV$25,"="&amp;$K361)&lt;&gt;0,$L361,0)</f>
        <v>0</v>
      </c>
      <c r="AH361" s="61">
        <f>IF(COUNTIF(Setup_Hierarchy!$J$26:$IV$26,"="&amp;$K361)&lt;&gt;0,$L361,0)</f>
        <v>0</v>
      </c>
      <c r="AI361" s="61">
        <f>IF(COUNTIF(Setup_Hierarchy!$J$27:$IV$27,"="&amp;$K361)&lt;&gt;0,$L361,0)</f>
        <v>0</v>
      </c>
      <c r="AJ361" s="61">
        <f>IF(COUNTIF(Setup_Hierarchy!$J$28:$IV$28,"="&amp;$K361)&lt;&gt;0,$L361,0)</f>
        <v>0</v>
      </c>
      <c r="AK361" s="61">
        <f>IF(COUNTIF(Setup_Hierarchy!$J$29:$IV$29,"="&amp;$K361)&lt;&gt;0,$L361,0)</f>
        <v>0</v>
      </c>
      <c r="AL361" s="61">
        <f>IF(COUNTIF(Setup_Hierarchy!$J$30:$IV$30,"="&amp;$K361)&lt;&gt;0,$L361,0)</f>
        <v>0</v>
      </c>
      <c r="AM361" s="61">
        <f>IF(COUNTIF(Setup_Hierarchy!$J$31:$IV$31,"="&amp;$K361)&lt;&gt;0,$L361,0)</f>
        <v>0</v>
      </c>
      <c r="AN361" s="61">
        <f>IF(COUNTIF(Setup_Hierarchy!$J$32:$IV$32,"="&amp;$K361)&lt;&gt;0,$L361,0)</f>
        <v>0</v>
      </c>
      <c r="AO361" s="61">
        <f>IF(COUNTIF(Setup_Hierarchy!$J$33:$IV$33,"="&amp;$K361)&lt;&gt;0,$L361,0)</f>
        <v>0</v>
      </c>
      <c r="AP361" s="61">
        <f>IF(COUNTIF(Setup_Hierarchy!$J$34:$IV$34,"="&amp;$K361)&lt;&gt;0,$L361,0)</f>
        <v>0</v>
      </c>
      <c r="AQ361" s="61">
        <f>IF(COUNTIF(Setup_Hierarchy!$J$35:$IV$35,"="&amp;$K361)&lt;&gt;0,$L361,0)</f>
        <v>0</v>
      </c>
      <c r="AR361" s="61">
        <f>IF(COUNTIF(Setup_Hierarchy!$J$36:$IV$36,"="&amp;$K361)&lt;&gt;0,$L361,0)</f>
        <v>0</v>
      </c>
      <c r="AS361" s="61">
        <f>IF(COUNTIF(Setup_Hierarchy!$J$37:$IV$37,"="&amp;$K361)&lt;&gt;0,$L361,0)</f>
        <v>0</v>
      </c>
      <c r="AT361" s="61">
        <f>IF(COUNTIF(Setup_Hierarchy!$J$38:$IV$38,"="&amp;$K361)&lt;&gt;0,$L361,0)</f>
        <v>0</v>
      </c>
      <c r="AU361" s="61">
        <f>IF(COUNTIF(Setup_Hierarchy!$J$39:$IV$39,"="&amp;$K361)&lt;&gt;0,$L361,0)</f>
        <v>0</v>
      </c>
      <c r="AV361" s="61">
        <f>IF(COUNTIF(Setup_Hierarchy!$J$40:$IV$40,"="&amp;$K361)&lt;&gt;0,$L361,0)</f>
        <v>0</v>
      </c>
      <c r="AW361" s="61">
        <f>IF(COUNTIF(Setup_Hierarchy!$J$41:$IV$41,"="&amp;$K361)&lt;&gt;0,$L361,0)</f>
        <v>0</v>
      </c>
      <c r="AX361" s="61">
        <f>IF(COUNTIF(Setup_Hierarchy!$J$42:$IV$42,"="&amp;$K361)&lt;&gt;0,$L361,0)</f>
        <v>0</v>
      </c>
      <c r="AY361" s="61">
        <f>IF(COUNTIF(Setup_Hierarchy!$J$43:$IV$43,"="&amp;$K361)&lt;&gt;0,$L361,0)</f>
        <v>0</v>
      </c>
      <c r="AZ361" s="61">
        <f>IF(COUNTIF(Setup_Hierarchy!$J$44:$IV$44,"="&amp;$K361)&lt;&gt;0,$L361,0)</f>
        <v>0</v>
      </c>
      <c r="BA361" s="61">
        <f>IF(COUNTIF(Setup_Hierarchy!$J$45:$IV$45,"="&amp;$K361)&lt;&gt;0,$L361,0)</f>
        <v>0</v>
      </c>
      <c r="BB361" s="61">
        <f>IF(COUNTIF(Setup_Hierarchy!$J$46:$IV$46,"="&amp;$K361)&lt;&gt;0,$L361,0)</f>
        <v>0</v>
      </c>
      <c r="BC361" s="61">
        <f>IF(COUNTIF(Setup_Hierarchy!$J$47:$IV$47,"="&amp;$K361)&lt;&gt;0,$L361,0)</f>
        <v>0</v>
      </c>
      <c r="BD361" s="61">
        <f>IF(COUNTIF(Setup_Hierarchy!$J$48:$IV$48,"="&amp;$K361)&lt;&gt;0,$L361,0)</f>
        <v>0</v>
      </c>
      <c r="BE361" s="61">
        <f>IF(COUNTIF(Setup_Hierarchy!$J$49:$IV$49,"="&amp;$K361)&lt;&gt;0,$L361,0)</f>
        <v>0</v>
      </c>
      <c r="BF361" s="61">
        <f>IF(COUNTIF(Setup_Hierarchy!$J$50:$IV$50,"="&amp;$K361)&lt;&gt;0,$L361,0)</f>
        <v>0</v>
      </c>
      <c r="BG361" s="61">
        <f>IF(COUNTIF(Setup_Hierarchy!$J$51:$IV$51,"="&amp;$K361)&lt;&gt;0,$L361,0)</f>
        <v>0</v>
      </c>
      <c r="BH361" s="61">
        <f>IF(COUNTIF(Setup_Hierarchy!$J$52:$IV$52,"="&amp;$K361)&lt;&gt;0,$L361,0)</f>
        <v>0</v>
      </c>
      <c r="BI361" s="61">
        <f>IF(COUNTIF(Setup_Hierarchy!$J$53:$IV$53,"="&amp;$K361)&lt;&gt;0,$L361,0)</f>
        <v>0</v>
      </c>
      <c r="BJ361" s="61">
        <f>IF(COUNTIF(Setup_Hierarchy!$J$54:$IV$54,"="&amp;$K361)&lt;&gt;0,$L361,0)</f>
        <v>0</v>
      </c>
      <c r="BK361" s="61">
        <f>IF(COUNTIF(Setup_Hierarchy!$J$55:$IV$55,"="&amp;$K361)&lt;&gt;0,$L361,0)</f>
        <v>0</v>
      </c>
      <c r="BL361" s="61">
        <f>IF(COUNTIF(Setup_Hierarchy!$J$56:$IV$56,"="&amp;$K361)&lt;&gt;0,$L361,0)</f>
        <v>0</v>
      </c>
      <c r="BM361" s="61">
        <f>IF(COUNTIF(Setup_Hierarchy!$J$57:$IV$57,"="&amp;$K361)&lt;&gt;0,$L361,0)</f>
        <v>0</v>
      </c>
      <c r="BN361" s="61">
        <f>IF(COUNTIF(Setup_Hierarchy!$J$58:$IV$58,"="&amp;$K361)&lt;&gt;0,$L361,0)</f>
        <v>0</v>
      </c>
      <c r="BO361" s="61">
        <f>IF(COUNTIF(Setup_Hierarchy!$J$59:$IV$59,"="&amp;$K361)&lt;&gt;0,$L361,0)</f>
        <v>0</v>
      </c>
      <c r="BP361" s="61">
        <f>IF(COUNTIF(Setup_Hierarchy!$J$60:$IV$60,"="&amp;$K361)&lt;&gt;0,$L361,0)</f>
        <v>0</v>
      </c>
      <c r="BQ361" s="61">
        <f>IF(COUNTIF(Setup_Hierarchy!$J$61:$IV$61,"="&amp;$K361)&lt;&gt;0,$L361,0)</f>
        <v>0</v>
      </c>
      <c r="BR361" s="61">
        <f>IF(COUNTIF(Setup_Hierarchy!$J$62:$IV$62,"="&amp;$K361)&lt;&gt;0,$L361,0)</f>
        <v>0</v>
      </c>
      <c r="BS361" s="61">
        <f>IF(COUNTIF(Setup_Hierarchy!$J$63:$IV$63,"="&amp;$K361)&lt;&gt;0,$L361,0)</f>
        <v>0</v>
      </c>
      <c r="BT361" s="61">
        <f>IF(COUNTIF(Setup_Hierarchy!$J$64:$IV$64,"="&amp;$K361)&lt;&gt;0,$L361,0)</f>
        <v>0</v>
      </c>
      <c r="BU361" s="61">
        <f>IF(COUNTIF(Setup_Hierarchy!$J$65:$IV$65,"="&amp;$K361)&lt;&gt;0,$L361,0)</f>
        <v>0</v>
      </c>
      <c r="BV361" s="61">
        <f>IF(COUNTIF(Setup_Hierarchy!$J$66:$IV$66,"="&amp;$K361)&lt;&gt;0,$L361,0)</f>
        <v>0</v>
      </c>
      <c r="BW361" s="61">
        <f>IF(COUNTIF(Setup_Hierarchy!$J$67:$IV$67,"="&amp;$K361)&lt;&gt;0,$L361,0)</f>
        <v>0</v>
      </c>
      <c r="BX361" s="61">
        <f>IF(COUNTIF(Setup_Hierarchy!$J$68:$IV$68,"="&amp;$K361)&lt;&gt;0,$L361,0)</f>
        <v>0</v>
      </c>
      <c r="BY361" s="61">
        <f>IF(COUNTIF(Setup_Hierarchy!$J$69:$IV$69,"="&amp;$K361)&lt;&gt;0,$L361,0)</f>
        <v>0</v>
      </c>
      <c r="BZ361" s="61">
        <f>IF(COUNTIF(Setup_Hierarchy!$J$70:$IV$70,"="&amp;$K361)&lt;&gt;0,$L361,0)</f>
        <v>0</v>
      </c>
      <c r="CA361" s="61">
        <f>IF(COUNTIF(Setup_Hierarchy!$J$71:$IV$71,"="&amp;$K361)&lt;&gt;0,$L361,0)</f>
        <v>0</v>
      </c>
      <c r="CB361" s="61">
        <f>IF(COUNTIF(Setup_Hierarchy!$J$72:$IV$72,"="&amp;$K361)&lt;&gt;0,$L361,0)</f>
        <v>0</v>
      </c>
      <c r="CC361" s="61">
        <f>IF(COUNTIF(Setup_Hierarchy!$J$73:$IV$73,"="&amp;$K361)&lt;&gt;0,$L361,0)</f>
        <v>0</v>
      </c>
      <c r="CD361" s="61">
        <f>IF(COUNTIF(Setup_Hierarchy!$J$74:$IV$74,"="&amp;$K361)&lt;&gt;0,$L361,0)</f>
        <v>0</v>
      </c>
      <c r="CE361" s="61">
        <f>IF(COUNTIF(Setup_Hierarchy!$J$75:$IV$75,"="&amp;$K361)&lt;&gt;0,$L361,0)</f>
        <v>0</v>
      </c>
      <c r="CF361" s="61">
        <f>IF(COUNTIF(Setup_Hierarchy!$J$76:$IV$76,"="&amp;$K361)&lt;&gt;0,$L361,0)</f>
        <v>0</v>
      </c>
      <c r="CG361" s="61">
        <f>IF(COUNTIF(Setup_Hierarchy!$J$77:$IV$77,"="&amp;$K361)&lt;&gt;0,$L361,0)</f>
        <v>0</v>
      </c>
      <c r="CH361" s="61">
        <f>IF(COUNTIF(Setup_Hierarchy!$J$78:$IV$78,"="&amp;$K361)&lt;&gt;0,$L361,0)</f>
        <v>0</v>
      </c>
      <c r="CI361" s="61">
        <f>IF(COUNTIF(Setup_Hierarchy!$J$79:$IV$79,"="&amp;$K361)&lt;&gt;0,$L361,0)</f>
        <v>0</v>
      </c>
      <c r="CJ361" s="61">
        <f>IF(COUNTIF(Setup_Hierarchy!$J$80:$IV$80,"="&amp;$K361)&lt;&gt;0,$L361,0)</f>
        <v>0</v>
      </c>
      <c r="CK361" s="61">
        <f>IF(COUNTIF(Setup_Hierarchy!$J$81:$IV$81,"="&amp;$K361)&lt;&gt;0,$L361,0)</f>
        <v>0</v>
      </c>
      <c r="CL361" s="61">
        <f>IF(COUNTIF(Setup_Hierarchy!$J$82:$IV$82,"="&amp;$K361)&lt;&gt;0,$L361,0)</f>
        <v>0</v>
      </c>
      <c r="CM361" s="61">
        <f>IF(COUNTIF(Setup_Hierarchy!$J$83:$IV$83,"="&amp;$K361)&lt;&gt;0,$L361,0)</f>
        <v>0</v>
      </c>
      <c r="CN361" s="61">
        <f>IF(COUNTIF(Setup_Hierarchy!$J$84:$IV$84,"="&amp;$K361)&lt;&gt;0,$L361,0)</f>
        <v>0</v>
      </c>
      <c r="CO361" s="61">
        <f>IF(COUNTIF(Setup_Hierarchy!$J$85:$IV$85,"="&amp;$K361)&lt;&gt;0,$L361,0)</f>
        <v>0</v>
      </c>
      <c r="CP361" s="61">
        <f>IF(COUNTIF(Setup_Hierarchy!$J$86:$IV$86,"="&amp;$K361)&lt;&gt;0,$L361,0)</f>
        <v>0</v>
      </c>
      <c r="CQ361" s="61">
        <f>IF(COUNTIF(Setup_Hierarchy!$J$87:$IV$87,"="&amp;$K361)&lt;&gt;0,$L361,0)</f>
        <v>0</v>
      </c>
      <c r="CR361" s="61">
        <f>IF(COUNTIF(Setup_Hierarchy!$J$88:$IV$88,"="&amp;$K361)&lt;&gt;0,$L361,0)</f>
        <v>0</v>
      </c>
      <c r="CS361" s="61">
        <f>IF(COUNTIF(Setup_Hierarchy!$J$89:$IV$89,"="&amp;$K361)&lt;&gt;0,$L361,0)</f>
        <v>0</v>
      </c>
      <c r="CT361" s="61">
        <f>IF(COUNTIF(Setup_Hierarchy!$J$90:$IV$90,"="&amp;$K361)&lt;&gt;0,$L361,0)</f>
        <v>0</v>
      </c>
      <c r="CU361" s="61">
        <f>IF(COUNTIF(Setup_Hierarchy!$J$91:$IV$91,"="&amp;$K361)&lt;&gt;0,$L361,0)</f>
        <v>0</v>
      </c>
      <c r="CV361" s="61">
        <f>IF(COUNTIF(Setup_Hierarchy!$J$92:$IV$92,"="&amp;$K361)&lt;&gt;0,$L361,0)</f>
        <v>0</v>
      </c>
      <c r="CW361" s="61">
        <f>IF(COUNTIF(Setup_Hierarchy!$J$93:$IV$93,"="&amp;$K361)&lt;&gt;0,$L361,0)</f>
        <v>0</v>
      </c>
      <c r="CX361" s="61">
        <f>IF(COUNTIF(Setup_Hierarchy!$J$94:$IV$94,"="&amp;$K361)&lt;&gt;0,$L361,0)</f>
        <v>0</v>
      </c>
      <c r="CY361" s="61">
        <f>IF(COUNTIF(Setup_Hierarchy!$J$95:$IV$95,"="&amp;$K361)&lt;&gt;0,$L361,0)</f>
        <v>0</v>
      </c>
      <c r="CZ361" s="61">
        <f>IF(COUNTIF(Setup_Hierarchy!$J$96:$IV$96,"="&amp;$K361)&lt;&gt;0,$L361,0)</f>
        <v>0</v>
      </c>
      <c r="DA361" s="61">
        <f>IF(COUNTIF(Setup_Hierarchy!$J$97:$IV$97,"="&amp;$K361)&lt;&gt;0,$L361,0)</f>
        <v>0</v>
      </c>
      <c r="DB361" s="61">
        <f>IF(COUNTIF(Setup_Hierarchy!$J$98:$IV$98,"="&amp;$K361)&lt;&gt;0,$L361,0)</f>
        <v>0</v>
      </c>
      <c r="DC361" s="61">
        <f>IF(COUNTIF(Setup_Hierarchy!$J$99:$IV$99,"="&amp;$K361)&lt;&gt;0,$L361,0)</f>
        <v>0</v>
      </c>
      <c r="DD361" s="61">
        <f>IF(COUNTIF(Setup_Hierarchy!$J$100:$IV$100,"="&amp;$K361)&lt;&gt;0,$L361,0)</f>
        <v>0</v>
      </c>
      <c r="DE361" s="61">
        <f>IF(COUNTIF(Setup_Hierarchy!$J$101:$IV$101,"="&amp;$K361)&lt;&gt;0,$L361,0)</f>
        <v>0</v>
      </c>
      <c r="DF361" s="61">
        <f>IF(COUNTIF(Setup_Hierarchy!$J$102:$IV$102,"="&amp;$K361)&lt;&gt;0,$L361,0)</f>
        <v>0</v>
      </c>
      <c r="DG361" s="61">
        <f>IF(COUNTIF(Setup_Hierarchy!$J$103:$IV$103,"="&amp;$K361)&lt;&gt;0,$L361,0)</f>
        <v>0</v>
      </c>
      <c r="DH361" s="61">
        <f>IF(COUNTIF(Setup_Hierarchy!$J$104:$IV$104,"="&amp;$K361)&lt;&gt;0,$L361,0)</f>
        <v>0</v>
      </c>
      <c r="DI361" s="61">
        <f>IF(COUNTIF(Setup_Hierarchy!$J$105:$IV$105,"="&amp;$K361)&lt;&gt;0,$L361,0)</f>
        <v>0</v>
      </c>
      <c r="DJ361" s="61">
        <f>IF(COUNTIF(Setup_Hierarchy!$J$106:$IV$106,"="&amp;$K361)&lt;&gt;0,$L361,0)</f>
        <v>0</v>
      </c>
      <c r="DK361" s="61">
        <f>IF(COUNTIF(Setup_Hierarchy!$J$107:$IV$107,"="&amp;$K361)&lt;&gt;0,$L361,0)</f>
        <v>0</v>
      </c>
      <c r="DL361" s="61">
        <f>IF(COUNTIF(Setup_Hierarchy!$J$108:$IV$108,"="&amp;$K361)&lt;&gt;0,$L361,0)</f>
        <v>0</v>
      </c>
      <c r="DM361" s="61">
        <f>IF(COUNTIF(Setup_Hierarchy!$J$109:$IV$109,"="&amp;$K361)&lt;&gt;0,$L361,0)</f>
        <v>0</v>
      </c>
      <c r="DN361" s="61">
        <f>IF(COUNTIF(Setup_Hierarchy!$J$110:$IV$110,"="&amp;$K361)&lt;&gt;0,$L361,0)</f>
        <v>0</v>
      </c>
      <c r="DO361" s="61">
        <f>IF(COUNTIF(Setup_Hierarchy!$J$111:$IV$111,"="&amp;$K361)&lt;&gt;0,$L361,0)</f>
        <v>0</v>
      </c>
      <c r="DP361" s="61">
        <f>IF(COUNTIF(Setup_Hierarchy!$J$112:$IV$112,"="&amp;$K361)&lt;&gt;0,$L361,0)</f>
        <v>0</v>
      </c>
      <c r="DQ361" s="61">
        <f>IF(COUNTIF(Setup_Hierarchy!$J$113:$IV$113,"="&amp;$K361)&lt;&gt;0,$L361,0)</f>
        <v>0</v>
      </c>
      <c r="DR361" s="61">
        <f>IF(COUNTIF(Setup_Hierarchy!$J$114:$IV$114,"="&amp;$K361)&lt;&gt;0,$L361,0)</f>
        <v>0</v>
      </c>
      <c r="DS361" s="61">
        <f>IF(COUNTIF(Setup_Hierarchy!$J$115:$IV$115,"="&amp;$K361)&lt;&gt;0,$L361,0)</f>
        <v>0</v>
      </c>
      <c r="DT361" s="61">
        <f>IF(COUNTIF(Setup_Hierarchy!$J$116:$IV$116,"="&amp;$K361)&lt;&gt;0,$L361,0)</f>
        <v>0</v>
      </c>
    </row>
    <row r="362" spans="2:124" x14ac:dyDescent="0.2">
      <c r="B362" t="s">
        <v>43</v>
      </c>
      <c r="C362">
        <v>439</v>
      </c>
      <c r="D362" t="s">
        <v>16</v>
      </c>
      <c r="E362" t="s">
        <v>369</v>
      </c>
      <c r="F362" t="s">
        <v>526</v>
      </c>
      <c r="G362" t="s">
        <v>523</v>
      </c>
      <c r="H362" t="s">
        <v>34</v>
      </c>
      <c r="I362">
        <v>0.160362</v>
      </c>
      <c r="J362">
        <v>0.39416099999999998</v>
      </c>
      <c r="K362">
        <v>704</v>
      </c>
      <c r="L362">
        <v>877.55</v>
      </c>
      <c r="M362" s="61">
        <f>IF(COUNTIF(Setup_Hierarchy!$J$5:$IV$5,"="&amp;$K362)&lt;&gt;0,$L362,0)</f>
        <v>877.55</v>
      </c>
      <c r="N362" s="61">
        <f>IF(COUNTIF(Setup_Hierarchy!$J$6:$IV$6,"="&amp;$K362)&lt;&gt;0,$L362,0)</f>
        <v>877.55</v>
      </c>
      <c r="O362" s="61">
        <f>IF(COUNTIF(Setup_Hierarchy!$J$7:$IV$7,"="&amp;$K362)&lt;&gt;0,$L362,0)</f>
        <v>877.55</v>
      </c>
      <c r="P362" s="61">
        <f>IF(COUNTIF(Setup_Hierarchy!$J$8:$IV$8,"="&amp;$K362)&lt;&gt;0,$L362,0)</f>
        <v>877.55</v>
      </c>
      <c r="Q362" s="61">
        <f>IF(COUNTIF(Setup_Hierarchy!$J$9:$IV$9,"="&amp;$K362)&lt;&gt;0,$L362,0)</f>
        <v>877.55</v>
      </c>
      <c r="R362" s="61">
        <f>IF(COUNTIF(Setup_Hierarchy!$J$10:$IV$10,"="&amp;$K362)&lt;&gt;0,$L362,0)</f>
        <v>0</v>
      </c>
      <c r="S362" s="61">
        <f>IF(COUNTIF(Setup_Hierarchy!$J$11:$IV$11,"="&amp;$K362)&lt;&gt;0,$L362,0)</f>
        <v>0</v>
      </c>
      <c r="T362" s="61">
        <f>IF(COUNTIF(Setup_Hierarchy!$J$12:$IV$12,"="&amp;$K362)&lt;&gt;0,$L362,0)</f>
        <v>0</v>
      </c>
      <c r="U362" s="61">
        <f>IF(COUNTIF(Setup_Hierarchy!$J$13:$IV$13,"="&amp;$K362)&lt;&gt;0,$L362,0)</f>
        <v>0</v>
      </c>
      <c r="V362" s="61">
        <f>IF(COUNTIF(Setup_Hierarchy!$J$14:$IV$14,"="&amp;$K362)&lt;&gt;0,$L362,0)</f>
        <v>0</v>
      </c>
      <c r="W362" s="61">
        <f>IF(COUNTIF(Setup_Hierarchy!$J$15:$IV$15,"="&amp;$K362)&lt;&gt;0,$L362,0)</f>
        <v>0</v>
      </c>
      <c r="X362" s="61">
        <f>IF(COUNTIF(Setup_Hierarchy!$J$16:$IV$16,"="&amp;$K362)&lt;&gt;0,$L362,0)</f>
        <v>0</v>
      </c>
      <c r="Y362" s="61">
        <f>IF(COUNTIF(Setup_Hierarchy!$J$17:$IV$17,"="&amp;$K362)&lt;&gt;0,$L362,0)</f>
        <v>0</v>
      </c>
      <c r="Z362" s="61">
        <f>IF(COUNTIF(Setup_Hierarchy!$J$18:$IV$18,"="&amp;$K362)&lt;&gt;0,$L362,0)</f>
        <v>0</v>
      </c>
      <c r="AA362" s="61">
        <f>IF(COUNTIF(Setup_Hierarchy!$J$19:$IV$19,"="&amp;$K362)&lt;&gt;0,$L362,0)</f>
        <v>0</v>
      </c>
      <c r="AB362" s="61">
        <f>IF(COUNTIF(Setup_Hierarchy!$J$20:$IV$20,"="&amp;$K362)&lt;&gt;0,$L362,0)</f>
        <v>0</v>
      </c>
      <c r="AC362" s="61">
        <f>IF(COUNTIF(Setup_Hierarchy!$J$21:$IV$21,"="&amp;$K362)&lt;&gt;0,$L362,0)</f>
        <v>877.55</v>
      </c>
      <c r="AD362" s="61">
        <f>IF(COUNTIF(Setup_Hierarchy!$J$22:$IV$22,"="&amp;$K362)&lt;&gt;0,$L362,0)</f>
        <v>0</v>
      </c>
      <c r="AE362" s="61">
        <f>IF(COUNTIF(Setup_Hierarchy!$J$23:$IV$23,"="&amp;$K362)&lt;&gt;0,$L362,0)</f>
        <v>877.55</v>
      </c>
      <c r="AF362" s="61">
        <f>IF(COUNTIF(Setup_Hierarchy!$J$24:$IV$24,"="&amp;$K362)&lt;&gt;0,$L362,0)</f>
        <v>0</v>
      </c>
      <c r="AG362" s="61">
        <f>IF(COUNTIF(Setup_Hierarchy!$J$25:$IV$25,"="&amp;$K362)&lt;&gt;0,$L362,0)</f>
        <v>0</v>
      </c>
      <c r="AH362" s="61">
        <f>IF(COUNTIF(Setup_Hierarchy!$J$26:$IV$26,"="&amp;$K362)&lt;&gt;0,$L362,0)</f>
        <v>0</v>
      </c>
      <c r="AI362" s="61">
        <f>IF(COUNTIF(Setup_Hierarchy!$J$27:$IV$27,"="&amp;$K362)&lt;&gt;0,$L362,0)</f>
        <v>0</v>
      </c>
      <c r="AJ362" s="61">
        <f>IF(COUNTIF(Setup_Hierarchy!$J$28:$IV$28,"="&amp;$K362)&lt;&gt;0,$L362,0)</f>
        <v>0</v>
      </c>
      <c r="AK362" s="61">
        <f>IF(COUNTIF(Setup_Hierarchy!$J$29:$IV$29,"="&amp;$K362)&lt;&gt;0,$L362,0)</f>
        <v>0</v>
      </c>
      <c r="AL362" s="61">
        <f>IF(COUNTIF(Setup_Hierarchy!$J$30:$IV$30,"="&amp;$K362)&lt;&gt;0,$L362,0)</f>
        <v>0</v>
      </c>
      <c r="AM362" s="61">
        <f>IF(COUNTIF(Setup_Hierarchy!$J$31:$IV$31,"="&amp;$K362)&lt;&gt;0,$L362,0)</f>
        <v>0</v>
      </c>
      <c r="AN362" s="61">
        <f>IF(COUNTIF(Setup_Hierarchy!$J$32:$IV$32,"="&amp;$K362)&lt;&gt;0,$L362,0)</f>
        <v>0</v>
      </c>
      <c r="AO362" s="61">
        <f>IF(COUNTIF(Setup_Hierarchy!$J$33:$IV$33,"="&amp;$K362)&lt;&gt;0,$L362,0)</f>
        <v>0</v>
      </c>
      <c r="AP362" s="61">
        <f>IF(COUNTIF(Setup_Hierarchy!$J$34:$IV$34,"="&amp;$K362)&lt;&gt;0,$L362,0)</f>
        <v>0</v>
      </c>
      <c r="AQ362" s="61">
        <f>IF(COUNTIF(Setup_Hierarchy!$J$35:$IV$35,"="&amp;$K362)&lt;&gt;0,$L362,0)</f>
        <v>0</v>
      </c>
      <c r="AR362" s="61">
        <f>IF(COUNTIF(Setup_Hierarchy!$J$36:$IV$36,"="&amp;$K362)&lt;&gt;0,$L362,0)</f>
        <v>0</v>
      </c>
      <c r="AS362" s="61">
        <f>IF(COUNTIF(Setup_Hierarchy!$J$37:$IV$37,"="&amp;$K362)&lt;&gt;0,$L362,0)</f>
        <v>0</v>
      </c>
      <c r="AT362" s="61">
        <f>IF(COUNTIF(Setup_Hierarchy!$J$38:$IV$38,"="&amp;$K362)&lt;&gt;0,$L362,0)</f>
        <v>0</v>
      </c>
      <c r="AU362" s="61">
        <f>IF(COUNTIF(Setup_Hierarchy!$J$39:$IV$39,"="&amp;$K362)&lt;&gt;0,$L362,0)</f>
        <v>0</v>
      </c>
      <c r="AV362" s="61">
        <f>IF(COUNTIF(Setup_Hierarchy!$J$40:$IV$40,"="&amp;$K362)&lt;&gt;0,$L362,0)</f>
        <v>0</v>
      </c>
      <c r="AW362" s="61">
        <f>IF(COUNTIF(Setup_Hierarchy!$J$41:$IV$41,"="&amp;$K362)&lt;&gt;0,$L362,0)</f>
        <v>0</v>
      </c>
      <c r="AX362" s="61">
        <f>IF(COUNTIF(Setup_Hierarchy!$J$42:$IV$42,"="&amp;$K362)&lt;&gt;0,$L362,0)</f>
        <v>0</v>
      </c>
      <c r="AY362" s="61">
        <f>IF(COUNTIF(Setup_Hierarchy!$J$43:$IV$43,"="&amp;$K362)&lt;&gt;0,$L362,0)</f>
        <v>0</v>
      </c>
      <c r="AZ362" s="61">
        <f>IF(COUNTIF(Setup_Hierarchy!$J$44:$IV$44,"="&amp;$K362)&lt;&gt;0,$L362,0)</f>
        <v>0</v>
      </c>
      <c r="BA362" s="61">
        <f>IF(COUNTIF(Setup_Hierarchy!$J$45:$IV$45,"="&amp;$K362)&lt;&gt;0,$L362,0)</f>
        <v>0</v>
      </c>
      <c r="BB362" s="61">
        <f>IF(COUNTIF(Setup_Hierarchy!$J$46:$IV$46,"="&amp;$K362)&lt;&gt;0,$L362,0)</f>
        <v>0</v>
      </c>
      <c r="BC362" s="61">
        <f>IF(COUNTIF(Setup_Hierarchy!$J$47:$IV$47,"="&amp;$K362)&lt;&gt;0,$L362,0)</f>
        <v>0</v>
      </c>
      <c r="BD362" s="61">
        <f>IF(COUNTIF(Setup_Hierarchy!$J$48:$IV$48,"="&amp;$K362)&lt;&gt;0,$L362,0)</f>
        <v>0</v>
      </c>
      <c r="BE362" s="61">
        <f>IF(COUNTIF(Setup_Hierarchy!$J$49:$IV$49,"="&amp;$K362)&lt;&gt;0,$L362,0)</f>
        <v>0</v>
      </c>
      <c r="BF362" s="61">
        <f>IF(COUNTIF(Setup_Hierarchy!$J$50:$IV$50,"="&amp;$K362)&lt;&gt;0,$L362,0)</f>
        <v>0</v>
      </c>
      <c r="BG362" s="61">
        <f>IF(COUNTIF(Setup_Hierarchy!$J$51:$IV$51,"="&amp;$K362)&lt;&gt;0,$L362,0)</f>
        <v>0</v>
      </c>
      <c r="BH362" s="61">
        <f>IF(COUNTIF(Setup_Hierarchy!$J$52:$IV$52,"="&amp;$K362)&lt;&gt;0,$L362,0)</f>
        <v>0</v>
      </c>
      <c r="BI362" s="61">
        <f>IF(COUNTIF(Setup_Hierarchy!$J$53:$IV$53,"="&amp;$K362)&lt;&gt;0,$L362,0)</f>
        <v>0</v>
      </c>
      <c r="BJ362" s="61">
        <f>IF(COUNTIF(Setup_Hierarchy!$J$54:$IV$54,"="&amp;$K362)&lt;&gt;0,$L362,0)</f>
        <v>0</v>
      </c>
      <c r="BK362" s="61">
        <f>IF(COUNTIF(Setup_Hierarchy!$J$55:$IV$55,"="&amp;$K362)&lt;&gt;0,$L362,0)</f>
        <v>0</v>
      </c>
      <c r="BL362" s="61">
        <f>IF(COUNTIF(Setup_Hierarchy!$J$56:$IV$56,"="&amp;$K362)&lt;&gt;0,$L362,0)</f>
        <v>0</v>
      </c>
      <c r="BM362" s="61">
        <f>IF(COUNTIF(Setup_Hierarchy!$J$57:$IV$57,"="&amp;$K362)&lt;&gt;0,$L362,0)</f>
        <v>0</v>
      </c>
      <c r="BN362" s="61">
        <f>IF(COUNTIF(Setup_Hierarchy!$J$58:$IV$58,"="&amp;$K362)&lt;&gt;0,$L362,0)</f>
        <v>0</v>
      </c>
      <c r="BO362" s="61">
        <f>IF(COUNTIF(Setup_Hierarchy!$J$59:$IV$59,"="&amp;$K362)&lt;&gt;0,$L362,0)</f>
        <v>0</v>
      </c>
      <c r="BP362" s="61">
        <f>IF(COUNTIF(Setup_Hierarchy!$J$60:$IV$60,"="&amp;$K362)&lt;&gt;0,$L362,0)</f>
        <v>0</v>
      </c>
      <c r="BQ362" s="61">
        <f>IF(COUNTIF(Setup_Hierarchy!$J$61:$IV$61,"="&amp;$K362)&lt;&gt;0,$L362,0)</f>
        <v>0</v>
      </c>
      <c r="BR362" s="61">
        <f>IF(COUNTIF(Setup_Hierarchy!$J$62:$IV$62,"="&amp;$K362)&lt;&gt;0,$L362,0)</f>
        <v>0</v>
      </c>
      <c r="BS362" s="61">
        <f>IF(COUNTIF(Setup_Hierarchy!$J$63:$IV$63,"="&amp;$K362)&lt;&gt;0,$L362,0)</f>
        <v>0</v>
      </c>
      <c r="BT362" s="61">
        <f>IF(COUNTIF(Setup_Hierarchy!$J$64:$IV$64,"="&amp;$K362)&lt;&gt;0,$L362,0)</f>
        <v>0</v>
      </c>
      <c r="BU362" s="61">
        <f>IF(COUNTIF(Setup_Hierarchy!$J$65:$IV$65,"="&amp;$K362)&lt;&gt;0,$L362,0)</f>
        <v>0</v>
      </c>
      <c r="BV362" s="61">
        <f>IF(COUNTIF(Setup_Hierarchy!$J$66:$IV$66,"="&amp;$K362)&lt;&gt;0,$L362,0)</f>
        <v>0</v>
      </c>
      <c r="BW362" s="61">
        <f>IF(COUNTIF(Setup_Hierarchy!$J$67:$IV$67,"="&amp;$K362)&lt;&gt;0,$L362,0)</f>
        <v>0</v>
      </c>
      <c r="BX362" s="61">
        <f>IF(COUNTIF(Setup_Hierarchy!$J$68:$IV$68,"="&amp;$K362)&lt;&gt;0,$L362,0)</f>
        <v>0</v>
      </c>
      <c r="BY362" s="61">
        <f>IF(COUNTIF(Setup_Hierarchy!$J$69:$IV$69,"="&amp;$K362)&lt;&gt;0,$L362,0)</f>
        <v>0</v>
      </c>
      <c r="BZ362" s="61">
        <f>IF(COUNTIF(Setup_Hierarchy!$J$70:$IV$70,"="&amp;$K362)&lt;&gt;0,$L362,0)</f>
        <v>0</v>
      </c>
      <c r="CA362" s="61">
        <f>IF(COUNTIF(Setup_Hierarchy!$J$71:$IV$71,"="&amp;$K362)&lt;&gt;0,$L362,0)</f>
        <v>0</v>
      </c>
      <c r="CB362" s="61">
        <f>IF(COUNTIF(Setup_Hierarchy!$J$72:$IV$72,"="&amp;$K362)&lt;&gt;0,$L362,0)</f>
        <v>0</v>
      </c>
      <c r="CC362" s="61">
        <f>IF(COUNTIF(Setup_Hierarchy!$J$73:$IV$73,"="&amp;$K362)&lt;&gt;0,$L362,0)</f>
        <v>0</v>
      </c>
      <c r="CD362" s="61">
        <f>IF(COUNTIF(Setup_Hierarchy!$J$74:$IV$74,"="&amp;$K362)&lt;&gt;0,$L362,0)</f>
        <v>0</v>
      </c>
      <c r="CE362" s="61">
        <f>IF(COUNTIF(Setup_Hierarchy!$J$75:$IV$75,"="&amp;$K362)&lt;&gt;0,$L362,0)</f>
        <v>0</v>
      </c>
      <c r="CF362" s="61">
        <f>IF(COUNTIF(Setup_Hierarchy!$J$76:$IV$76,"="&amp;$K362)&lt;&gt;0,$L362,0)</f>
        <v>0</v>
      </c>
      <c r="CG362" s="61">
        <f>IF(COUNTIF(Setup_Hierarchy!$J$77:$IV$77,"="&amp;$K362)&lt;&gt;0,$L362,0)</f>
        <v>0</v>
      </c>
      <c r="CH362" s="61">
        <f>IF(COUNTIF(Setup_Hierarchy!$J$78:$IV$78,"="&amp;$K362)&lt;&gt;0,$L362,0)</f>
        <v>0</v>
      </c>
      <c r="CI362" s="61">
        <f>IF(COUNTIF(Setup_Hierarchy!$J$79:$IV$79,"="&amp;$K362)&lt;&gt;0,$L362,0)</f>
        <v>0</v>
      </c>
      <c r="CJ362" s="61">
        <f>IF(COUNTIF(Setup_Hierarchy!$J$80:$IV$80,"="&amp;$K362)&lt;&gt;0,$L362,0)</f>
        <v>0</v>
      </c>
      <c r="CK362" s="61">
        <f>IF(COUNTIF(Setup_Hierarchy!$J$81:$IV$81,"="&amp;$K362)&lt;&gt;0,$L362,0)</f>
        <v>0</v>
      </c>
      <c r="CL362" s="61">
        <f>IF(COUNTIF(Setup_Hierarchy!$J$82:$IV$82,"="&amp;$K362)&lt;&gt;0,$L362,0)</f>
        <v>0</v>
      </c>
      <c r="CM362" s="61">
        <f>IF(COUNTIF(Setup_Hierarchy!$J$83:$IV$83,"="&amp;$K362)&lt;&gt;0,$L362,0)</f>
        <v>0</v>
      </c>
      <c r="CN362" s="61">
        <f>IF(COUNTIF(Setup_Hierarchy!$J$84:$IV$84,"="&amp;$K362)&lt;&gt;0,$L362,0)</f>
        <v>0</v>
      </c>
      <c r="CO362" s="61">
        <f>IF(COUNTIF(Setup_Hierarchy!$J$85:$IV$85,"="&amp;$K362)&lt;&gt;0,$L362,0)</f>
        <v>0</v>
      </c>
      <c r="CP362" s="61">
        <f>IF(COUNTIF(Setup_Hierarchy!$J$86:$IV$86,"="&amp;$K362)&lt;&gt;0,$L362,0)</f>
        <v>0</v>
      </c>
      <c r="CQ362" s="61">
        <f>IF(COUNTIF(Setup_Hierarchy!$J$87:$IV$87,"="&amp;$K362)&lt;&gt;0,$L362,0)</f>
        <v>0</v>
      </c>
      <c r="CR362" s="61">
        <f>IF(COUNTIF(Setup_Hierarchy!$J$88:$IV$88,"="&amp;$K362)&lt;&gt;0,$L362,0)</f>
        <v>0</v>
      </c>
      <c r="CS362" s="61">
        <f>IF(COUNTIF(Setup_Hierarchy!$J$89:$IV$89,"="&amp;$K362)&lt;&gt;0,$L362,0)</f>
        <v>0</v>
      </c>
      <c r="CT362" s="61">
        <f>IF(COUNTIF(Setup_Hierarchy!$J$90:$IV$90,"="&amp;$K362)&lt;&gt;0,$L362,0)</f>
        <v>0</v>
      </c>
      <c r="CU362" s="61">
        <f>IF(COUNTIF(Setup_Hierarchy!$J$91:$IV$91,"="&amp;$K362)&lt;&gt;0,$L362,0)</f>
        <v>0</v>
      </c>
      <c r="CV362" s="61">
        <f>IF(COUNTIF(Setup_Hierarchy!$J$92:$IV$92,"="&amp;$K362)&lt;&gt;0,$L362,0)</f>
        <v>0</v>
      </c>
      <c r="CW362" s="61">
        <f>IF(COUNTIF(Setup_Hierarchy!$J$93:$IV$93,"="&amp;$K362)&lt;&gt;0,$L362,0)</f>
        <v>0</v>
      </c>
      <c r="CX362" s="61">
        <f>IF(COUNTIF(Setup_Hierarchy!$J$94:$IV$94,"="&amp;$K362)&lt;&gt;0,$L362,0)</f>
        <v>0</v>
      </c>
      <c r="CY362" s="61">
        <f>IF(COUNTIF(Setup_Hierarchy!$J$95:$IV$95,"="&amp;$K362)&lt;&gt;0,$L362,0)</f>
        <v>0</v>
      </c>
      <c r="CZ362" s="61">
        <f>IF(COUNTIF(Setup_Hierarchy!$J$96:$IV$96,"="&amp;$K362)&lt;&gt;0,$L362,0)</f>
        <v>0</v>
      </c>
      <c r="DA362" s="61">
        <f>IF(COUNTIF(Setup_Hierarchy!$J$97:$IV$97,"="&amp;$K362)&lt;&gt;0,$L362,0)</f>
        <v>0</v>
      </c>
      <c r="DB362" s="61">
        <f>IF(COUNTIF(Setup_Hierarchy!$J$98:$IV$98,"="&amp;$K362)&lt;&gt;0,$L362,0)</f>
        <v>0</v>
      </c>
      <c r="DC362" s="61">
        <f>IF(COUNTIF(Setup_Hierarchy!$J$99:$IV$99,"="&amp;$K362)&lt;&gt;0,$L362,0)</f>
        <v>0</v>
      </c>
      <c r="DD362" s="61">
        <f>IF(COUNTIF(Setup_Hierarchy!$J$100:$IV$100,"="&amp;$K362)&lt;&gt;0,$L362,0)</f>
        <v>0</v>
      </c>
      <c r="DE362" s="61">
        <f>IF(COUNTIF(Setup_Hierarchy!$J$101:$IV$101,"="&amp;$K362)&lt;&gt;0,$L362,0)</f>
        <v>0</v>
      </c>
      <c r="DF362" s="61">
        <f>IF(COUNTIF(Setup_Hierarchy!$J$102:$IV$102,"="&amp;$K362)&lt;&gt;0,$L362,0)</f>
        <v>0</v>
      </c>
      <c r="DG362" s="61">
        <f>IF(COUNTIF(Setup_Hierarchy!$J$103:$IV$103,"="&amp;$K362)&lt;&gt;0,$L362,0)</f>
        <v>0</v>
      </c>
      <c r="DH362" s="61">
        <f>IF(COUNTIF(Setup_Hierarchy!$J$104:$IV$104,"="&amp;$K362)&lt;&gt;0,$L362,0)</f>
        <v>0</v>
      </c>
      <c r="DI362" s="61">
        <f>IF(COUNTIF(Setup_Hierarchy!$J$105:$IV$105,"="&amp;$K362)&lt;&gt;0,$L362,0)</f>
        <v>0</v>
      </c>
      <c r="DJ362" s="61">
        <f>IF(COUNTIF(Setup_Hierarchy!$J$106:$IV$106,"="&amp;$K362)&lt;&gt;0,$L362,0)</f>
        <v>0</v>
      </c>
      <c r="DK362" s="61">
        <f>IF(COUNTIF(Setup_Hierarchy!$J$107:$IV$107,"="&amp;$K362)&lt;&gt;0,$L362,0)</f>
        <v>0</v>
      </c>
      <c r="DL362" s="61">
        <f>IF(COUNTIF(Setup_Hierarchy!$J$108:$IV$108,"="&amp;$K362)&lt;&gt;0,$L362,0)</f>
        <v>0</v>
      </c>
      <c r="DM362" s="61">
        <f>IF(COUNTIF(Setup_Hierarchy!$J$109:$IV$109,"="&amp;$K362)&lt;&gt;0,$L362,0)</f>
        <v>0</v>
      </c>
      <c r="DN362" s="61">
        <f>IF(COUNTIF(Setup_Hierarchy!$J$110:$IV$110,"="&amp;$K362)&lt;&gt;0,$L362,0)</f>
        <v>0</v>
      </c>
      <c r="DO362" s="61">
        <f>IF(COUNTIF(Setup_Hierarchy!$J$111:$IV$111,"="&amp;$K362)&lt;&gt;0,$L362,0)</f>
        <v>0</v>
      </c>
      <c r="DP362" s="61">
        <f>IF(COUNTIF(Setup_Hierarchy!$J$112:$IV$112,"="&amp;$K362)&lt;&gt;0,$L362,0)</f>
        <v>0</v>
      </c>
      <c r="DQ362" s="61">
        <f>IF(COUNTIF(Setup_Hierarchy!$J$113:$IV$113,"="&amp;$K362)&lt;&gt;0,$L362,0)</f>
        <v>0</v>
      </c>
      <c r="DR362" s="61">
        <f>IF(COUNTIF(Setup_Hierarchy!$J$114:$IV$114,"="&amp;$K362)&lt;&gt;0,$L362,0)</f>
        <v>0</v>
      </c>
      <c r="DS362" s="61">
        <f>IF(COUNTIF(Setup_Hierarchy!$J$115:$IV$115,"="&amp;$K362)&lt;&gt;0,$L362,0)</f>
        <v>0</v>
      </c>
      <c r="DT362" s="61">
        <f>IF(COUNTIF(Setup_Hierarchy!$J$116:$IV$116,"="&amp;$K362)&lt;&gt;0,$L362,0)</f>
        <v>0</v>
      </c>
    </row>
    <row r="363" spans="2:124" x14ac:dyDescent="0.2">
      <c r="B363" t="s">
        <v>43</v>
      </c>
      <c r="C363">
        <v>439</v>
      </c>
      <c r="D363" t="s">
        <v>16</v>
      </c>
      <c r="E363" t="s">
        <v>369</v>
      </c>
      <c r="F363" t="s">
        <v>526</v>
      </c>
      <c r="G363" t="s">
        <v>523</v>
      </c>
      <c r="H363" t="s">
        <v>34</v>
      </c>
      <c r="I363">
        <v>0.160362</v>
      </c>
      <c r="J363">
        <v>0.39416099999999998</v>
      </c>
      <c r="K363">
        <v>729</v>
      </c>
      <c r="L363">
        <v>18.399999999999999</v>
      </c>
      <c r="M363" s="61">
        <f>IF(COUNTIF(Setup_Hierarchy!$J$5:$IV$5,"="&amp;$K363)&lt;&gt;0,$L363,0)</f>
        <v>18.399999999999999</v>
      </c>
      <c r="N363" s="61">
        <f>IF(COUNTIF(Setup_Hierarchy!$J$6:$IV$6,"="&amp;$K363)&lt;&gt;0,$L363,0)</f>
        <v>18.399999999999999</v>
      </c>
      <c r="O363" s="61">
        <f>IF(COUNTIF(Setup_Hierarchy!$J$7:$IV$7,"="&amp;$K363)&lt;&gt;0,$L363,0)</f>
        <v>18.399999999999999</v>
      </c>
      <c r="P363" s="61">
        <f>IF(COUNTIF(Setup_Hierarchy!$J$8:$IV$8,"="&amp;$K363)&lt;&gt;0,$L363,0)</f>
        <v>18.399999999999999</v>
      </c>
      <c r="Q363" s="61">
        <f>IF(COUNTIF(Setup_Hierarchy!$J$9:$IV$9,"="&amp;$K363)&lt;&gt;0,$L363,0)</f>
        <v>0</v>
      </c>
      <c r="R363" s="61">
        <f>IF(COUNTIF(Setup_Hierarchy!$J$10:$IV$10,"="&amp;$K363)&lt;&gt;0,$L363,0)</f>
        <v>0</v>
      </c>
      <c r="S363" s="61">
        <f>IF(COUNTIF(Setup_Hierarchy!$J$11:$IV$11,"="&amp;$K363)&lt;&gt;0,$L363,0)</f>
        <v>0</v>
      </c>
      <c r="T363" s="61">
        <f>IF(COUNTIF(Setup_Hierarchy!$J$12:$IV$12,"="&amp;$K363)&lt;&gt;0,$L363,0)</f>
        <v>0</v>
      </c>
      <c r="U363" s="61">
        <f>IF(COUNTIF(Setup_Hierarchy!$J$13:$IV$13,"="&amp;$K363)&lt;&gt;0,$L363,0)</f>
        <v>0</v>
      </c>
      <c r="V363" s="61">
        <f>IF(COUNTIF(Setup_Hierarchy!$J$14:$IV$14,"="&amp;$K363)&lt;&gt;0,$L363,0)</f>
        <v>0</v>
      </c>
      <c r="W363" s="61">
        <f>IF(COUNTIF(Setup_Hierarchy!$J$15:$IV$15,"="&amp;$K363)&lt;&gt;0,$L363,0)</f>
        <v>0</v>
      </c>
      <c r="X363" s="61">
        <f>IF(COUNTIF(Setup_Hierarchy!$J$16:$IV$16,"="&amp;$K363)&lt;&gt;0,$L363,0)</f>
        <v>0</v>
      </c>
      <c r="Y363" s="61">
        <f>IF(COUNTIF(Setup_Hierarchy!$J$17:$IV$17,"="&amp;$K363)&lt;&gt;0,$L363,0)</f>
        <v>0</v>
      </c>
      <c r="Z363" s="61">
        <f>IF(COUNTIF(Setup_Hierarchy!$J$18:$IV$18,"="&amp;$K363)&lt;&gt;0,$L363,0)</f>
        <v>0</v>
      </c>
      <c r="AA363" s="61">
        <f>IF(COUNTIF(Setup_Hierarchy!$J$19:$IV$19,"="&amp;$K363)&lt;&gt;0,$L363,0)</f>
        <v>0</v>
      </c>
      <c r="AB363" s="61">
        <f>IF(COUNTIF(Setup_Hierarchy!$J$20:$IV$20,"="&amp;$K363)&lt;&gt;0,$L363,0)</f>
        <v>0</v>
      </c>
      <c r="AC363" s="61">
        <f>IF(COUNTIF(Setup_Hierarchy!$J$21:$IV$21,"="&amp;$K363)&lt;&gt;0,$L363,0)</f>
        <v>0</v>
      </c>
      <c r="AD363" s="61">
        <f>IF(COUNTIF(Setup_Hierarchy!$J$22:$IV$22,"="&amp;$K363)&lt;&gt;0,$L363,0)</f>
        <v>0</v>
      </c>
      <c r="AE363" s="61">
        <f>IF(COUNTIF(Setup_Hierarchy!$J$23:$IV$23,"="&amp;$K363)&lt;&gt;0,$L363,0)</f>
        <v>0</v>
      </c>
      <c r="AF363" s="61">
        <f>IF(COUNTIF(Setup_Hierarchy!$J$24:$IV$24,"="&amp;$K363)&lt;&gt;0,$L363,0)</f>
        <v>0</v>
      </c>
      <c r="AG363" s="61">
        <f>IF(COUNTIF(Setup_Hierarchy!$J$25:$IV$25,"="&amp;$K363)&lt;&gt;0,$L363,0)</f>
        <v>0</v>
      </c>
      <c r="AH363" s="61">
        <f>IF(COUNTIF(Setup_Hierarchy!$J$26:$IV$26,"="&amp;$K363)&lt;&gt;0,$L363,0)</f>
        <v>0</v>
      </c>
      <c r="AI363" s="61">
        <f>IF(COUNTIF(Setup_Hierarchy!$J$27:$IV$27,"="&amp;$K363)&lt;&gt;0,$L363,0)</f>
        <v>0</v>
      </c>
      <c r="AJ363" s="61">
        <f>IF(COUNTIF(Setup_Hierarchy!$J$28:$IV$28,"="&amp;$K363)&lt;&gt;0,$L363,0)</f>
        <v>0</v>
      </c>
      <c r="AK363" s="61">
        <f>IF(COUNTIF(Setup_Hierarchy!$J$29:$IV$29,"="&amp;$K363)&lt;&gt;0,$L363,0)</f>
        <v>0</v>
      </c>
      <c r="AL363" s="61">
        <f>IF(COUNTIF(Setup_Hierarchy!$J$30:$IV$30,"="&amp;$K363)&lt;&gt;0,$L363,0)</f>
        <v>0</v>
      </c>
      <c r="AM363" s="61">
        <f>IF(COUNTIF(Setup_Hierarchy!$J$31:$IV$31,"="&amp;$K363)&lt;&gt;0,$L363,0)</f>
        <v>0</v>
      </c>
      <c r="AN363" s="61">
        <f>IF(COUNTIF(Setup_Hierarchy!$J$32:$IV$32,"="&amp;$K363)&lt;&gt;0,$L363,0)</f>
        <v>0</v>
      </c>
      <c r="AO363" s="61">
        <f>IF(COUNTIF(Setup_Hierarchy!$J$33:$IV$33,"="&amp;$K363)&lt;&gt;0,$L363,0)</f>
        <v>0</v>
      </c>
      <c r="AP363" s="61">
        <f>IF(COUNTIF(Setup_Hierarchy!$J$34:$IV$34,"="&amp;$K363)&lt;&gt;0,$L363,0)</f>
        <v>0</v>
      </c>
      <c r="AQ363" s="61">
        <f>IF(COUNTIF(Setup_Hierarchy!$J$35:$IV$35,"="&amp;$K363)&lt;&gt;0,$L363,0)</f>
        <v>0</v>
      </c>
      <c r="AR363" s="61">
        <f>IF(COUNTIF(Setup_Hierarchy!$J$36:$IV$36,"="&amp;$K363)&lt;&gt;0,$L363,0)</f>
        <v>0</v>
      </c>
      <c r="AS363" s="61">
        <f>IF(COUNTIF(Setup_Hierarchy!$J$37:$IV$37,"="&amp;$K363)&lt;&gt;0,$L363,0)</f>
        <v>0</v>
      </c>
      <c r="AT363" s="61">
        <f>IF(COUNTIF(Setup_Hierarchy!$J$38:$IV$38,"="&amp;$K363)&lt;&gt;0,$L363,0)</f>
        <v>0</v>
      </c>
      <c r="AU363" s="61">
        <f>IF(COUNTIF(Setup_Hierarchy!$J$39:$IV$39,"="&amp;$K363)&lt;&gt;0,$L363,0)</f>
        <v>18.399999999999999</v>
      </c>
      <c r="AV363" s="61">
        <f>IF(COUNTIF(Setup_Hierarchy!$J$40:$IV$40,"="&amp;$K363)&lt;&gt;0,$L363,0)</f>
        <v>0</v>
      </c>
      <c r="AW363" s="61">
        <f>IF(COUNTIF(Setup_Hierarchy!$J$41:$IV$41,"="&amp;$K363)&lt;&gt;0,$L363,0)</f>
        <v>0</v>
      </c>
      <c r="AX363" s="61">
        <f>IF(COUNTIF(Setup_Hierarchy!$J$42:$IV$42,"="&amp;$K363)&lt;&gt;0,$L363,0)</f>
        <v>0</v>
      </c>
      <c r="AY363" s="61">
        <f>IF(COUNTIF(Setup_Hierarchy!$J$43:$IV$43,"="&amp;$K363)&lt;&gt;0,$L363,0)</f>
        <v>0</v>
      </c>
      <c r="AZ363" s="61">
        <f>IF(COUNTIF(Setup_Hierarchy!$J$44:$IV$44,"="&amp;$K363)&lt;&gt;0,$L363,0)</f>
        <v>0</v>
      </c>
      <c r="BA363" s="61">
        <f>IF(COUNTIF(Setup_Hierarchy!$J$45:$IV$45,"="&amp;$K363)&lt;&gt;0,$L363,0)</f>
        <v>0</v>
      </c>
      <c r="BB363" s="61">
        <f>IF(COUNTIF(Setup_Hierarchy!$J$46:$IV$46,"="&amp;$K363)&lt;&gt;0,$L363,0)</f>
        <v>18.399999999999999</v>
      </c>
      <c r="BC363" s="61">
        <f>IF(COUNTIF(Setup_Hierarchy!$J$47:$IV$47,"="&amp;$K363)&lt;&gt;0,$L363,0)</f>
        <v>18.399999999999999</v>
      </c>
      <c r="BD363" s="61">
        <f>IF(COUNTIF(Setup_Hierarchy!$J$48:$IV$48,"="&amp;$K363)&lt;&gt;0,$L363,0)</f>
        <v>0</v>
      </c>
      <c r="BE363" s="61">
        <f>IF(COUNTIF(Setup_Hierarchy!$J$49:$IV$49,"="&amp;$K363)&lt;&gt;0,$L363,0)</f>
        <v>0</v>
      </c>
      <c r="BF363" s="61">
        <f>IF(COUNTIF(Setup_Hierarchy!$J$50:$IV$50,"="&amp;$K363)&lt;&gt;0,$L363,0)</f>
        <v>0</v>
      </c>
      <c r="BG363" s="61">
        <f>IF(COUNTIF(Setup_Hierarchy!$J$51:$IV$51,"="&amp;$K363)&lt;&gt;0,$L363,0)</f>
        <v>0</v>
      </c>
      <c r="BH363" s="61">
        <f>IF(COUNTIF(Setup_Hierarchy!$J$52:$IV$52,"="&amp;$K363)&lt;&gt;0,$L363,0)</f>
        <v>0</v>
      </c>
      <c r="BI363" s="61">
        <f>IF(COUNTIF(Setup_Hierarchy!$J$53:$IV$53,"="&amp;$K363)&lt;&gt;0,$L363,0)</f>
        <v>0</v>
      </c>
      <c r="BJ363" s="61">
        <f>IF(COUNTIF(Setup_Hierarchy!$J$54:$IV$54,"="&amp;$K363)&lt;&gt;0,$L363,0)</f>
        <v>0</v>
      </c>
      <c r="BK363" s="61">
        <f>IF(COUNTIF(Setup_Hierarchy!$J$55:$IV$55,"="&amp;$K363)&lt;&gt;0,$L363,0)</f>
        <v>0</v>
      </c>
      <c r="BL363" s="61">
        <f>IF(COUNTIF(Setup_Hierarchy!$J$56:$IV$56,"="&amp;$K363)&lt;&gt;0,$L363,0)</f>
        <v>0</v>
      </c>
      <c r="BM363" s="61">
        <f>IF(COUNTIF(Setup_Hierarchy!$J$57:$IV$57,"="&amp;$K363)&lt;&gt;0,$L363,0)</f>
        <v>0</v>
      </c>
      <c r="BN363" s="61">
        <f>IF(COUNTIF(Setup_Hierarchy!$J$58:$IV$58,"="&amp;$K363)&lt;&gt;0,$L363,0)</f>
        <v>0</v>
      </c>
      <c r="BO363" s="61">
        <f>IF(COUNTIF(Setup_Hierarchy!$J$59:$IV$59,"="&amp;$K363)&lt;&gt;0,$L363,0)</f>
        <v>0</v>
      </c>
      <c r="BP363" s="61">
        <f>IF(COUNTIF(Setup_Hierarchy!$J$60:$IV$60,"="&amp;$K363)&lt;&gt;0,$L363,0)</f>
        <v>0</v>
      </c>
      <c r="BQ363" s="61">
        <f>IF(COUNTIF(Setup_Hierarchy!$J$61:$IV$61,"="&amp;$K363)&lt;&gt;0,$L363,0)</f>
        <v>0</v>
      </c>
      <c r="BR363" s="61">
        <f>IF(COUNTIF(Setup_Hierarchy!$J$62:$IV$62,"="&amp;$K363)&lt;&gt;0,$L363,0)</f>
        <v>0</v>
      </c>
      <c r="BS363" s="61">
        <f>IF(COUNTIF(Setup_Hierarchy!$J$63:$IV$63,"="&amp;$K363)&lt;&gt;0,$L363,0)</f>
        <v>0</v>
      </c>
      <c r="BT363" s="61">
        <f>IF(COUNTIF(Setup_Hierarchy!$J$64:$IV$64,"="&amp;$K363)&lt;&gt;0,$L363,0)</f>
        <v>0</v>
      </c>
      <c r="BU363" s="61">
        <f>IF(COUNTIF(Setup_Hierarchy!$J$65:$IV$65,"="&amp;$K363)&lt;&gt;0,$L363,0)</f>
        <v>0</v>
      </c>
      <c r="BV363" s="61">
        <f>IF(COUNTIF(Setup_Hierarchy!$J$66:$IV$66,"="&amp;$K363)&lt;&gt;0,$L363,0)</f>
        <v>0</v>
      </c>
      <c r="BW363" s="61">
        <f>IF(COUNTIF(Setup_Hierarchy!$J$67:$IV$67,"="&amp;$K363)&lt;&gt;0,$L363,0)</f>
        <v>0</v>
      </c>
      <c r="BX363" s="61">
        <f>IF(COUNTIF(Setup_Hierarchy!$J$68:$IV$68,"="&amp;$K363)&lt;&gt;0,$L363,0)</f>
        <v>0</v>
      </c>
      <c r="BY363" s="61">
        <f>IF(COUNTIF(Setup_Hierarchy!$J$69:$IV$69,"="&amp;$K363)&lt;&gt;0,$L363,0)</f>
        <v>0</v>
      </c>
      <c r="BZ363" s="61">
        <f>IF(COUNTIF(Setup_Hierarchy!$J$70:$IV$70,"="&amp;$K363)&lt;&gt;0,$L363,0)</f>
        <v>0</v>
      </c>
      <c r="CA363" s="61">
        <f>IF(COUNTIF(Setup_Hierarchy!$J$71:$IV$71,"="&amp;$K363)&lt;&gt;0,$L363,0)</f>
        <v>0</v>
      </c>
      <c r="CB363" s="61">
        <f>IF(COUNTIF(Setup_Hierarchy!$J$72:$IV$72,"="&amp;$K363)&lt;&gt;0,$L363,0)</f>
        <v>0</v>
      </c>
      <c r="CC363" s="61">
        <f>IF(COUNTIF(Setup_Hierarchy!$J$73:$IV$73,"="&amp;$K363)&lt;&gt;0,$L363,0)</f>
        <v>0</v>
      </c>
      <c r="CD363" s="61">
        <f>IF(COUNTIF(Setup_Hierarchy!$J$74:$IV$74,"="&amp;$K363)&lt;&gt;0,$L363,0)</f>
        <v>0</v>
      </c>
      <c r="CE363" s="61">
        <f>IF(COUNTIF(Setup_Hierarchy!$J$75:$IV$75,"="&amp;$K363)&lt;&gt;0,$L363,0)</f>
        <v>0</v>
      </c>
      <c r="CF363" s="61">
        <f>IF(COUNTIF(Setup_Hierarchy!$J$76:$IV$76,"="&amp;$K363)&lt;&gt;0,$L363,0)</f>
        <v>0</v>
      </c>
      <c r="CG363" s="61">
        <f>IF(COUNTIF(Setup_Hierarchy!$J$77:$IV$77,"="&amp;$K363)&lt;&gt;0,$L363,0)</f>
        <v>0</v>
      </c>
      <c r="CH363" s="61">
        <f>IF(COUNTIF(Setup_Hierarchy!$J$78:$IV$78,"="&amp;$K363)&lt;&gt;0,$L363,0)</f>
        <v>0</v>
      </c>
      <c r="CI363" s="61">
        <f>IF(COUNTIF(Setup_Hierarchy!$J$79:$IV$79,"="&amp;$K363)&lt;&gt;0,$L363,0)</f>
        <v>0</v>
      </c>
      <c r="CJ363" s="61">
        <f>IF(COUNTIF(Setup_Hierarchy!$J$80:$IV$80,"="&amp;$K363)&lt;&gt;0,$L363,0)</f>
        <v>0</v>
      </c>
      <c r="CK363" s="61">
        <f>IF(COUNTIF(Setup_Hierarchy!$J$81:$IV$81,"="&amp;$K363)&lt;&gt;0,$L363,0)</f>
        <v>0</v>
      </c>
      <c r="CL363" s="61">
        <f>IF(COUNTIF(Setup_Hierarchy!$J$82:$IV$82,"="&amp;$K363)&lt;&gt;0,$L363,0)</f>
        <v>0</v>
      </c>
      <c r="CM363" s="61">
        <f>IF(COUNTIF(Setup_Hierarchy!$J$83:$IV$83,"="&amp;$K363)&lt;&gt;0,$L363,0)</f>
        <v>0</v>
      </c>
      <c r="CN363" s="61">
        <f>IF(COUNTIF(Setup_Hierarchy!$J$84:$IV$84,"="&amp;$K363)&lt;&gt;0,$L363,0)</f>
        <v>0</v>
      </c>
      <c r="CO363" s="61">
        <f>IF(COUNTIF(Setup_Hierarchy!$J$85:$IV$85,"="&amp;$K363)&lt;&gt;0,$L363,0)</f>
        <v>0</v>
      </c>
      <c r="CP363" s="61">
        <f>IF(COUNTIF(Setup_Hierarchy!$J$86:$IV$86,"="&amp;$K363)&lt;&gt;0,$L363,0)</f>
        <v>0</v>
      </c>
      <c r="CQ363" s="61">
        <f>IF(COUNTIF(Setup_Hierarchy!$J$87:$IV$87,"="&amp;$K363)&lt;&gt;0,$L363,0)</f>
        <v>0</v>
      </c>
      <c r="CR363" s="61">
        <f>IF(COUNTIF(Setup_Hierarchy!$J$88:$IV$88,"="&amp;$K363)&lt;&gt;0,$L363,0)</f>
        <v>0</v>
      </c>
      <c r="CS363" s="61">
        <f>IF(COUNTIF(Setup_Hierarchy!$J$89:$IV$89,"="&amp;$K363)&lt;&gt;0,$L363,0)</f>
        <v>0</v>
      </c>
      <c r="CT363" s="61">
        <f>IF(COUNTIF(Setup_Hierarchy!$J$90:$IV$90,"="&amp;$K363)&lt;&gt;0,$L363,0)</f>
        <v>0</v>
      </c>
      <c r="CU363" s="61">
        <f>IF(COUNTIF(Setup_Hierarchy!$J$91:$IV$91,"="&amp;$K363)&lt;&gt;0,$L363,0)</f>
        <v>0</v>
      </c>
      <c r="CV363" s="61">
        <f>IF(COUNTIF(Setup_Hierarchy!$J$92:$IV$92,"="&amp;$K363)&lt;&gt;0,$L363,0)</f>
        <v>0</v>
      </c>
      <c r="CW363" s="61">
        <f>IF(COUNTIF(Setup_Hierarchy!$J$93:$IV$93,"="&amp;$K363)&lt;&gt;0,$L363,0)</f>
        <v>0</v>
      </c>
      <c r="CX363" s="61">
        <f>IF(COUNTIF(Setup_Hierarchy!$J$94:$IV$94,"="&amp;$K363)&lt;&gt;0,$L363,0)</f>
        <v>0</v>
      </c>
      <c r="CY363" s="61">
        <f>IF(COUNTIF(Setup_Hierarchy!$J$95:$IV$95,"="&amp;$K363)&lt;&gt;0,$L363,0)</f>
        <v>0</v>
      </c>
      <c r="CZ363" s="61">
        <f>IF(COUNTIF(Setup_Hierarchy!$J$96:$IV$96,"="&amp;$K363)&lt;&gt;0,$L363,0)</f>
        <v>0</v>
      </c>
      <c r="DA363" s="61">
        <f>IF(COUNTIF(Setup_Hierarchy!$J$97:$IV$97,"="&amp;$K363)&lt;&gt;0,$L363,0)</f>
        <v>0</v>
      </c>
      <c r="DB363" s="61">
        <f>IF(COUNTIF(Setup_Hierarchy!$J$98:$IV$98,"="&amp;$K363)&lt;&gt;0,$L363,0)</f>
        <v>0</v>
      </c>
      <c r="DC363" s="61">
        <f>IF(COUNTIF(Setup_Hierarchy!$J$99:$IV$99,"="&amp;$K363)&lt;&gt;0,$L363,0)</f>
        <v>0</v>
      </c>
      <c r="DD363" s="61">
        <f>IF(COUNTIF(Setup_Hierarchy!$J$100:$IV$100,"="&amp;$K363)&lt;&gt;0,$L363,0)</f>
        <v>0</v>
      </c>
      <c r="DE363" s="61">
        <f>IF(COUNTIF(Setup_Hierarchy!$J$101:$IV$101,"="&amp;$K363)&lt;&gt;0,$L363,0)</f>
        <v>0</v>
      </c>
      <c r="DF363" s="61">
        <f>IF(COUNTIF(Setup_Hierarchy!$J$102:$IV$102,"="&amp;$K363)&lt;&gt;0,$L363,0)</f>
        <v>0</v>
      </c>
      <c r="DG363" s="61">
        <f>IF(COUNTIF(Setup_Hierarchy!$J$103:$IV$103,"="&amp;$K363)&lt;&gt;0,$L363,0)</f>
        <v>0</v>
      </c>
      <c r="DH363" s="61">
        <f>IF(COUNTIF(Setup_Hierarchy!$J$104:$IV$104,"="&amp;$K363)&lt;&gt;0,$L363,0)</f>
        <v>0</v>
      </c>
      <c r="DI363" s="61">
        <f>IF(COUNTIF(Setup_Hierarchy!$J$105:$IV$105,"="&amp;$K363)&lt;&gt;0,$L363,0)</f>
        <v>0</v>
      </c>
      <c r="DJ363" s="61">
        <f>IF(COUNTIF(Setup_Hierarchy!$J$106:$IV$106,"="&amp;$K363)&lt;&gt;0,$L363,0)</f>
        <v>0</v>
      </c>
      <c r="DK363" s="61">
        <f>IF(COUNTIF(Setup_Hierarchy!$J$107:$IV$107,"="&amp;$K363)&lt;&gt;0,$L363,0)</f>
        <v>0</v>
      </c>
      <c r="DL363" s="61">
        <f>IF(COUNTIF(Setup_Hierarchy!$J$108:$IV$108,"="&amp;$K363)&lt;&gt;0,$L363,0)</f>
        <v>0</v>
      </c>
      <c r="DM363" s="61">
        <f>IF(COUNTIF(Setup_Hierarchy!$J$109:$IV$109,"="&amp;$K363)&lt;&gt;0,$L363,0)</f>
        <v>0</v>
      </c>
      <c r="DN363" s="61">
        <f>IF(COUNTIF(Setup_Hierarchy!$J$110:$IV$110,"="&amp;$K363)&lt;&gt;0,$L363,0)</f>
        <v>0</v>
      </c>
      <c r="DO363" s="61">
        <f>IF(COUNTIF(Setup_Hierarchy!$J$111:$IV$111,"="&amp;$K363)&lt;&gt;0,$L363,0)</f>
        <v>0</v>
      </c>
      <c r="DP363" s="61">
        <f>IF(COUNTIF(Setup_Hierarchy!$J$112:$IV$112,"="&amp;$K363)&lt;&gt;0,$L363,0)</f>
        <v>0</v>
      </c>
      <c r="DQ363" s="61">
        <f>IF(COUNTIF(Setup_Hierarchy!$J$113:$IV$113,"="&amp;$K363)&lt;&gt;0,$L363,0)</f>
        <v>0</v>
      </c>
      <c r="DR363" s="61">
        <f>IF(COUNTIF(Setup_Hierarchy!$J$114:$IV$114,"="&amp;$K363)&lt;&gt;0,$L363,0)</f>
        <v>0</v>
      </c>
      <c r="DS363" s="61">
        <f>IF(COUNTIF(Setup_Hierarchy!$J$115:$IV$115,"="&amp;$K363)&lt;&gt;0,$L363,0)</f>
        <v>0</v>
      </c>
      <c r="DT363" s="61">
        <f>IF(COUNTIF(Setup_Hierarchy!$J$116:$IV$116,"="&amp;$K363)&lt;&gt;0,$L363,0)</f>
        <v>0</v>
      </c>
    </row>
    <row r="364" spans="2:124" x14ac:dyDescent="0.2">
      <c r="B364" t="s">
        <v>43</v>
      </c>
      <c r="C364">
        <v>439</v>
      </c>
      <c r="D364" t="s">
        <v>16</v>
      </c>
      <c r="E364" t="s">
        <v>369</v>
      </c>
      <c r="F364" t="s">
        <v>526</v>
      </c>
      <c r="G364" t="s">
        <v>523</v>
      </c>
      <c r="H364" t="s">
        <v>34</v>
      </c>
      <c r="I364">
        <v>0.160362</v>
      </c>
      <c r="J364">
        <v>0.39416099999999998</v>
      </c>
      <c r="K364">
        <v>795</v>
      </c>
      <c r="L364">
        <v>-474.9</v>
      </c>
      <c r="M364" s="61">
        <f>IF(COUNTIF(Setup_Hierarchy!$J$5:$IV$5,"="&amp;$K364)&lt;&gt;0,$L364,0)</f>
        <v>-474.9</v>
      </c>
      <c r="N364" s="61">
        <f>IF(COUNTIF(Setup_Hierarchy!$J$6:$IV$6,"="&amp;$K364)&lt;&gt;0,$L364,0)</f>
        <v>-474.9</v>
      </c>
      <c r="O364" s="61">
        <f>IF(COUNTIF(Setup_Hierarchy!$J$7:$IV$7,"="&amp;$K364)&lt;&gt;0,$L364,0)</f>
        <v>-474.9</v>
      </c>
      <c r="P364" s="61">
        <f>IF(COUNTIF(Setup_Hierarchy!$J$8:$IV$8,"="&amp;$K364)&lt;&gt;0,$L364,0)</f>
        <v>-474.9</v>
      </c>
      <c r="Q364" s="61">
        <f>IF(COUNTIF(Setup_Hierarchy!$J$9:$IV$9,"="&amp;$K364)&lt;&gt;0,$L364,0)</f>
        <v>-474.9</v>
      </c>
      <c r="R364" s="61">
        <f>IF(COUNTIF(Setup_Hierarchy!$J$10:$IV$10,"="&amp;$K364)&lt;&gt;0,$L364,0)</f>
        <v>0</v>
      </c>
      <c r="S364" s="61">
        <f>IF(COUNTIF(Setup_Hierarchy!$J$11:$IV$11,"="&amp;$K364)&lt;&gt;0,$L364,0)</f>
        <v>0</v>
      </c>
      <c r="T364" s="61">
        <f>IF(COUNTIF(Setup_Hierarchy!$J$12:$IV$12,"="&amp;$K364)&lt;&gt;0,$L364,0)</f>
        <v>0</v>
      </c>
      <c r="U364" s="61">
        <f>IF(COUNTIF(Setup_Hierarchy!$J$13:$IV$13,"="&amp;$K364)&lt;&gt;0,$L364,0)</f>
        <v>0</v>
      </c>
      <c r="V364" s="61">
        <f>IF(COUNTIF(Setup_Hierarchy!$J$14:$IV$14,"="&amp;$K364)&lt;&gt;0,$L364,0)</f>
        <v>0</v>
      </c>
      <c r="W364" s="61">
        <f>IF(COUNTIF(Setup_Hierarchy!$J$15:$IV$15,"="&amp;$K364)&lt;&gt;0,$L364,0)</f>
        <v>0</v>
      </c>
      <c r="X364" s="61">
        <f>IF(COUNTIF(Setup_Hierarchy!$J$16:$IV$16,"="&amp;$K364)&lt;&gt;0,$L364,0)</f>
        <v>0</v>
      </c>
      <c r="Y364" s="61">
        <f>IF(COUNTIF(Setup_Hierarchy!$J$17:$IV$17,"="&amp;$K364)&lt;&gt;0,$L364,0)</f>
        <v>0</v>
      </c>
      <c r="Z364" s="61">
        <f>IF(COUNTIF(Setup_Hierarchy!$J$18:$IV$18,"="&amp;$K364)&lt;&gt;0,$L364,0)</f>
        <v>-474.9</v>
      </c>
      <c r="AA364" s="61">
        <f>IF(COUNTIF(Setup_Hierarchy!$J$19:$IV$19,"="&amp;$K364)&lt;&gt;0,$L364,0)</f>
        <v>0</v>
      </c>
      <c r="AB364" s="61">
        <f>IF(COUNTIF(Setup_Hierarchy!$J$20:$IV$20,"="&amp;$K364)&lt;&gt;0,$L364,0)</f>
        <v>0</v>
      </c>
      <c r="AC364" s="61">
        <f>IF(COUNTIF(Setup_Hierarchy!$J$21:$IV$21,"="&amp;$K364)&lt;&gt;0,$L364,0)</f>
        <v>0</v>
      </c>
      <c r="AD364" s="61">
        <f>IF(COUNTIF(Setup_Hierarchy!$J$22:$IV$22,"="&amp;$K364)&lt;&gt;0,$L364,0)</f>
        <v>0</v>
      </c>
      <c r="AE364" s="61">
        <f>IF(COUNTIF(Setup_Hierarchy!$J$23:$IV$23,"="&amp;$K364)&lt;&gt;0,$L364,0)</f>
        <v>0</v>
      </c>
      <c r="AF364" s="61">
        <f>IF(COUNTIF(Setup_Hierarchy!$J$24:$IV$24,"="&amp;$K364)&lt;&gt;0,$L364,0)</f>
        <v>0</v>
      </c>
      <c r="AG364" s="61">
        <f>IF(COUNTIF(Setup_Hierarchy!$J$25:$IV$25,"="&amp;$K364)&lt;&gt;0,$L364,0)</f>
        <v>0</v>
      </c>
      <c r="AH364" s="61">
        <f>IF(COUNTIF(Setup_Hierarchy!$J$26:$IV$26,"="&amp;$K364)&lt;&gt;0,$L364,0)</f>
        <v>0</v>
      </c>
      <c r="AI364" s="61">
        <f>IF(COUNTIF(Setup_Hierarchy!$J$27:$IV$27,"="&amp;$K364)&lt;&gt;0,$L364,0)</f>
        <v>0</v>
      </c>
      <c r="AJ364" s="61">
        <f>IF(COUNTIF(Setup_Hierarchy!$J$28:$IV$28,"="&amp;$K364)&lt;&gt;0,$L364,0)</f>
        <v>0</v>
      </c>
      <c r="AK364" s="61">
        <f>IF(COUNTIF(Setup_Hierarchy!$J$29:$IV$29,"="&amp;$K364)&lt;&gt;0,$L364,0)</f>
        <v>0</v>
      </c>
      <c r="AL364" s="61">
        <f>IF(COUNTIF(Setup_Hierarchy!$J$30:$IV$30,"="&amp;$K364)&lt;&gt;0,$L364,0)</f>
        <v>0</v>
      </c>
      <c r="AM364" s="61">
        <f>IF(COUNTIF(Setup_Hierarchy!$J$31:$IV$31,"="&amp;$K364)&lt;&gt;0,$L364,0)</f>
        <v>0</v>
      </c>
      <c r="AN364" s="61">
        <f>IF(COUNTIF(Setup_Hierarchy!$J$32:$IV$32,"="&amp;$K364)&lt;&gt;0,$L364,0)</f>
        <v>0</v>
      </c>
      <c r="AO364" s="61">
        <f>IF(COUNTIF(Setup_Hierarchy!$J$33:$IV$33,"="&amp;$K364)&lt;&gt;0,$L364,0)</f>
        <v>0</v>
      </c>
      <c r="AP364" s="61">
        <f>IF(COUNTIF(Setup_Hierarchy!$J$34:$IV$34,"="&amp;$K364)&lt;&gt;0,$L364,0)</f>
        <v>0</v>
      </c>
      <c r="AQ364" s="61">
        <f>IF(COUNTIF(Setup_Hierarchy!$J$35:$IV$35,"="&amp;$K364)&lt;&gt;0,$L364,0)</f>
        <v>0</v>
      </c>
      <c r="AR364" s="61">
        <f>IF(COUNTIF(Setup_Hierarchy!$J$36:$IV$36,"="&amp;$K364)&lt;&gt;0,$L364,0)</f>
        <v>0</v>
      </c>
      <c r="AS364" s="61">
        <f>IF(COUNTIF(Setup_Hierarchy!$J$37:$IV$37,"="&amp;$K364)&lt;&gt;0,$L364,0)</f>
        <v>0</v>
      </c>
      <c r="AT364" s="61">
        <f>IF(COUNTIF(Setup_Hierarchy!$J$38:$IV$38,"="&amp;$K364)&lt;&gt;0,$L364,0)</f>
        <v>0</v>
      </c>
      <c r="AU364" s="61">
        <f>IF(COUNTIF(Setup_Hierarchy!$J$39:$IV$39,"="&amp;$K364)&lt;&gt;0,$L364,0)</f>
        <v>0</v>
      </c>
      <c r="AV364" s="61">
        <f>IF(COUNTIF(Setup_Hierarchy!$J$40:$IV$40,"="&amp;$K364)&lt;&gt;0,$L364,0)</f>
        <v>0</v>
      </c>
      <c r="AW364" s="61">
        <f>IF(COUNTIF(Setup_Hierarchy!$J$41:$IV$41,"="&amp;$K364)&lt;&gt;0,$L364,0)</f>
        <v>0</v>
      </c>
      <c r="AX364" s="61">
        <f>IF(COUNTIF(Setup_Hierarchy!$J$42:$IV$42,"="&amp;$K364)&lt;&gt;0,$L364,0)</f>
        <v>0</v>
      </c>
      <c r="AY364" s="61">
        <f>IF(COUNTIF(Setup_Hierarchy!$J$43:$IV$43,"="&amp;$K364)&lt;&gt;0,$L364,0)</f>
        <v>0</v>
      </c>
      <c r="AZ364" s="61">
        <f>IF(COUNTIF(Setup_Hierarchy!$J$44:$IV$44,"="&amp;$K364)&lt;&gt;0,$L364,0)</f>
        <v>0</v>
      </c>
      <c r="BA364" s="61">
        <f>IF(COUNTIF(Setup_Hierarchy!$J$45:$IV$45,"="&amp;$K364)&lt;&gt;0,$L364,0)</f>
        <v>0</v>
      </c>
      <c r="BB364" s="61">
        <f>IF(COUNTIF(Setup_Hierarchy!$J$46:$IV$46,"="&amp;$K364)&lt;&gt;0,$L364,0)</f>
        <v>0</v>
      </c>
      <c r="BC364" s="61">
        <f>IF(COUNTIF(Setup_Hierarchy!$J$47:$IV$47,"="&amp;$K364)&lt;&gt;0,$L364,0)</f>
        <v>0</v>
      </c>
      <c r="BD364" s="61">
        <f>IF(COUNTIF(Setup_Hierarchy!$J$48:$IV$48,"="&amp;$K364)&lt;&gt;0,$L364,0)</f>
        <v>0</v>
      </c>
      <c r="BE364" s="61">
        <f>IF(COUNTIF(Setup_Hierarchy!$J$49:$IV$49,"="&amp;$K364)&lt;&gt;0,$L364,0)</f>
        <v>0</v>
      </c>
      <c r="BF364" s="61">
        <f>IF(COUNTIF(Setup_Hierarchy!$J$50:$IV$50,"="&amp;$K364)&lt;&gt;0,$L364,0)</f>
        <v>0</v>
      </c>
      <c r="BG364" s="61">
        <f>IF(COUNTIF(Setup_Hierarchy!$J$51:$IV$51,"="&amp;$K364)&lt;&gt;0,$L364,0)</f>
        <v>0</v>
      </c>
      <c r="BH364" s="61">
        <f>IF(COUNTIF(Setup_Hierarchy!$J$52:$IV$52,"="&amp;$K364)&lt;&gt;0,$L364,0)</f>
        <v>0</v>
      </c>
      <c r="BI364" s="61">
        <f>IF(COUNTIF(Setup_Hierarchy!$J$53:$IV$53,"="&amp;$K364)&lt;&gt;0,$L364,0)</f>
        <v>0</v>
      </c>
      <c r="BJ364" s="61">
        <f>IF(COUNTIF(Setup_Hierarchy!$J$54:$IV$54,"="&amp;$K364)&lt;&gt;0,$L364,0)</f>
        <v>0</v>
      </c>
      <c r="BK364" s="61">
        <f>IF(COUNTIF(Setup_Hierarchy!$J$55:$IV$55,"="&amp;$K364)&lt;&gt;0,$L364,0)</f>
        <v>0</v>
      </c>
      <c r="BL364" s="61">
        <f>IF(COUNTIF(Setup_Hierarchy!$J$56:$IV$56,"="&amp;$K364)&lt;&gt;0,$L364,0)</f>
        <v>0</v>
      </c>
      <c r="BM364" s="61">
        <f>IF(COUNTIF(Setup_Hierarchy!$J$57:$IV$57,"="&amp;$K364)&lt;&gt;0,$L364,0)</f>
        <v>0</v>
      </c>
      <c r="BN364" s="61">
        <f>IF(COUNTIF(Setup_Hierarchy!$J$58:$IV$58,"="&amp;$K364)&lt;&gt;0,$L364,0)</f>
        <v>0</v>
      </c>
      <c r="BO364" s="61">
        <f>IF(COUNTIF(Setup_Hierarchy!$J$59:$IV$59,"="&amp;$K364)&lt;&gt;0,$L364,0)</f>
        <v>0</v>
      </c>
      <c r="BP364" s="61">
        <f>IF(COUNTIF(Setup_Hierarchy!$J$60:$IV$60,"="&amp;$K364)&lt;&gt;0,$L364,0)</f>
        <v>0</v>
      </c>
      <c r="BQ364" s="61">
        <f>IF(COUNTIF(Setup_Hierarchy!$J$61:$IV$61,"="&amp;$K364)&lt;&gt;0,$L364,0)</f>
        <v>0</v>
      </c>
      <c r="BR364" s="61">
        <f>IF(COUNTIF(Setup_Hierarchy!$J$62:$IV$62,"="&amp;$K364)&lt;&gt;0,$L364,0)</f>
        <v>0</v>
      </c>
      <c r="BS364" s="61">
        <f>IF(COUNTIF(Setup_Hierarchy!$J$63:$IV$63,"="&amp;$K364)&lt;&gt;0,$L364,0)</f>
        <v>0</v>
      </c>
      <c r="BT364" s="61">
        <f>IF(COUNTIF(Setup_Hierarchy!$J$64:$IV$64,"="&amp;$K364)&lt;&gt;0,$L364,0)</f>
        <v>0</v>
      </c>
      <c r="BU364" s="61">
        <f>IF(COUNTIF(Setup_Hierarchy!$J$65:$IV$65,"="&amp;$K364)&lt;&gt;0,$L364,0)</f>
        <v>0</v>
      </c>
      <c r="BV364" s="61">
        <f>IF(COUNTIF(Setup_Hierarchy!$J$66:$IV$66,"="&amp;$K364)&lt;&gt;0,$L364,0)</f>
        <v>0</v>
      </c>
      <c r="BW364" s="61">
        <f>IF(COUNTIF(Setup_Hierarchy!$J$67:$IV$67,"="&amp;$K364)&lt;&gt;0,$L364,0)</f>
        <v>0</v>
      </c>
      <c r="BX364" s="61">
        <f>IF(COUNTIF(Setup_Hierarchy!$J$68:$IV$68,"="&amp;$K364)&lt;&gt;0,$L364,0)</f>
        <v>0</v>
      </c>
      <c r="BY364" s="61">
        <f>IF(COUNTIF(Setup_Hierarchy!$J$69:$IV$69,"="&amp;$K364)&lt;&gt;0,$L364,0)</f>
        <v>0</v>
      </c>
      <c r="BZ364" s="61">
        <f>IF(COUNTIF(Setup_Hierarchy!$J$70:$IV$70,"="&amp;$K364)&lt;&gt;0,$L364,0)</f>
        <v>0</v>
      </c>
      <c r="CA364" s="61">
        <f>IF(COUNTIF(Setup_Hierarchy!$J$71:$IV$71,"="&amp;$K364)&lt;&gt;0,$L364,0)</f>
        <v>0</v>
      </c>
      <c r="CB364" s="61">
        <f>IF(COUNTIF(Setup_Hierarchy!$J$72:$IV$72,"="&amp;$K364)&lt;&gt;0,$L364,0)</f>
        <v>0</v>
      </c>
      <c r="CC364" s="61">
        <f>IF(COUNTIF(Setup_Hierarchy!$J$73:$IV$73,"="&amp;$K364)&lt;&gt;0,$L364,0)</f>
        <v>0</v>
      </c>
      <c r="CD364" s="61">
        <f>IF(COUNTIF(Setup_Hierarchy!$J$74:$IV$74,"="&amp;$K364)&lt;&gt;0,$L364,0)</f>
        <v>0</v>
      </c>
      <c r="CE364" s="61">
        <f>IF(COUNTIF(Setup_Hierarchy!$J$75:$IV$75,"="&amp;$K364)&lt;&gt;0,$L364,0)</f>
        <v>0</v>
      </c>
      <c r="CF364" s="61">
        <f>IF(COUNTIF(Setup_Hierarchy!$J$76:$IV$76,"="&amp;$K364)&lt;&gt;0,$L364,0)</f>
        <v>0</v>
      </c>
      <c r="CG364" s="61">
        <f>IF(COUNTIF(Setup_Hierarchy!$J$77:$IV$77,"="&amp;$K364)&lt;&gt;0,$L364,0)</f>
        <v>0</v>
      </c>
      <c r="CH364" s="61">
        <f>IF(COUNTIF(Setup_Hierarchy!$J$78:$IV$78,"="&amp;$K364)&lt;&gt;0,$L364,0)</f>
        <v>0</v>
      </c>
      <c r="CI364" s="61">
        <f>IF(COUNTIF(Setup_Hierarchy!$J$79:$IV$79,"="&amp;$K364)&lt;&gt;0,$L364,0)</f>
        <v>0</v>
      </c>
      <c r="CJ364" s="61">
        <f>IF(COUNTIF(Setup_Hierarchy!$J$80:$IV$80,"="&amp;$K364)&lt;&gt;0,$L364,0)</f>
        <v>0</v>
      </c>
      <c r="CK364" s="61">
        <f>IF(COUNTIF(Setup_Hierarchy!$J$81:$IV$81,"="&amp;$K364)&lt;&gt;0,$L364,0)</f>
        <v>0</v>
      </c>
      <c r="CL364" s="61">
        <f>IF(COUNTIF(Setup_Hierarchy!$J$82:$IV$82,"="&amp;$K364)&lt;&gt;0,$L364,0)</f>
        <v>0</v>
      </c>
      <c r="CM364" s="61">
        <f>IF(COUNTIF(Setup_Hierarchy!$J$83:$IV$83,"="&amp;$K364)&lt;&gt;0,$L364,0)</f>
        <v>0</v>
      </c>
      <c r="CN364" s="61">
        <f>IF(COUNTIF(Setup_Hierarchy!$J$84:$IV$84,"="&amp;$K364)&lt;&gt;0,$L364,0)</f>
        <v>0</v>
      </c>
      <c r="CO364" s="61">
        <f>IF(COUNTIF(Setup_Hierarchy!$J$85:$IV$85,"="&amp;$K364)&lt;&gt;0,$L364,0)</f>
        <v>0</v>
      </c>
      <c r="CP364" s="61">
        <f>IF(COUNTIF(Setup_Hierarchy!$J$86:$IV$86,"="&amp;$K364)&lt;&gt;0,$L364,0)</f>
        <v>0</v>
      </c>
      <c r="CQ364" s="61">
        <f>IF(COUNTIF(Setup_Hierarchy!$J$87:$IV$87,"="&amp;$K364)&lt;&gt;0,$L364,0)</f>
        <v>0</v>
      </c>
      <c r="CR364" s="61">
        <f>IF(COUNTIF(Setup_Hierarchy!$J$88:$IV$88,"="&amp;$K364)&lt;&gt;0,$L364,0)</f>
        <v>0</v>
      </c>
      <c r="CS364" s="61">
        <f>IF(COUNTIF(Setup_Hierarchy!$J$89:$IV$89,"="&amp;$K364)&lt;&gt;0,$L364,0)</f>
        <v>0</v>
      </c>
      <c r="CT364" s="61">
        <f>IF(COUNTIF(Setup_Hierarchy!$J$90:$IV$90,"="&amp;$K364)&lt;&gt;0,$L364,0)</f>
        <v>0</v>
      </c>
      <c r="CU364" s="61">
        <f>IF(COUNTIF(Setup_Hierarchy!$J$91:$IV$91,"="&amp;$K364)&lt;&gt;0,$L364,0)</f>
        <v>0</v>
      </c>
      <c r="CV364" s="61">
        <f>IF(COUNTIF(Setup_Hierarchy!$J$92:$IV$92,"="&amp;$K364)&lt;&gt;0,$L364,0)</f>
        <v>0</v>
      </c>
      <c r="CW364" s="61">
        <f>IF(COUNTIF(Setup_Hierarchy!$J$93:$IV$93,"="&amp;$K364)&lt;&gt;0,$L364,0)</f>
        <v>0</v>
      </c>
      <c r="CX364" s="61">
        <f>IF(COUNTIF(Setup_Hierarchy!$J$94:$IV$94,"="&amp;$K364)&lt;&gt;0,$L364,0)</f>
        <v>0</v>
      </c>
      <c r="CY364" s="61">
        <f>IF(COUNTIF(Setup_Hierarchy!$J$95:$IV$95,"="&amp;$K364)&lt;&gt;0,$L364,0)</f>
        <v>0</v>
      </c>
      <c r="CZ364" s="61">
        <f>IF(COUNTIF(Setup_Hierarchy!$J$96:$IV$96,"="&amp;$K364)&lt;&gt;0,$L364,0)</f>
        <v>0</v>
      </c>
      <c r="DA364" s="61">
        <f>IF(COUNTIF(Setup_Hierarchy!$J$97:$IV$97,"="&amp;$K364)&lt;&gt;0,$L364,0)</f>
        <v>0</v>
      </c>
      <c r="DB364" s="61">
        <f>IF(COUNTIF(Setup_Hierarchy!$J$98:$IV$98,"="&amp;$K364)&lt;&gt;0,$L364,0)</f>
        <v>0</v>
      </c>
      <c r="DC364" s="61">
        <f>IF(COUNTIF(Setup_Hierarchy!$J$99:$IV$99,"="&amp;$K364)&lt;&gt;0,$L364,0)</f>
        <v>0</v>
      </c>
      <c r="DD364" s="61">
        <f>IF(COUNTIF(Setup_Hierarchy!$J$100:$IV$100,"="&amp;$K364)&lt;&gt;0,$L364,0)</f>
        <v>0</v>
      </c>
      <c r="DE364" s="61">
        <f>IF(COUNTIF(Setup_Hierarchy!$J$101:$IV$101,"="&amp;$K364)&lt;&gt;0,$L364,0)</f>
        <v>0</v>
      </c>
      <c r="DF364" s="61">
        <f>IF(COUNTIF(Setup_Hierarchy!$J$102:$IV$102,"="&amp;$K364)&lt;&gt;0,$L364,0)</f>
        <v>0</v>
      </c>
      <c r="DG364" s="61">
        <f>IF(COUNTIF(Setup_Hierarchy!$J$103:$IV$103,"="&amp;$K364)&lt;&gt;0,$L364,0)</f>
        <v>0</v>
      </c>
      <c r="DH364" s="61">
        <f>IF(COUNTIF(Setup_Hierarchy!$J$104:$IV$104,"="&amp;$K364)&lt;&gt;0,$L364,0)</f>
        <v>0</v>
      </c>
      <c r="DI364" s="61">
        <f>IF(COUNTIF(Setup_Hierarchy!$J$105:$IV$105,"="&amp;$K364)&lt;&gt;0,$L364,0)</f>
        <v>0</v>
      </c>
      <c r="DJ364" s="61">
        <f>IF(COUNTIF(Setup_Hierarchy!$J$106:$IV$106,"="&amp;$K364)&lt;&gt;0,$L364,0)</f>
        <v>0</v>
      </c>
      <c r="DK364" s="61">
        <f>IF(COUNTIF(Setup_Hierarchy!$J$107:$IV$107,"="&amp;$K364)&lt;&gt;0,$L364,0)</f>
        <v>0</v>
      </c>
      <c r="DL364" s="61">
        <f>IF(COUNTIF(Setup_Hierarchy!$J$108:$IV$108,"="&amp;$K364)&lt;&gt;0,$L364,0)</f>
        <v>0</v>
      </c>
      <c r="DM364" s="61">
        <f>IF(COUNTIF(Setup_Hierarchy!$J$109:$IV$109,"="&amp;$K364)&lt;&gt;0,$L364,0)</f>
        <v>0</v>
      </c>
      <c r="DN364" s="61">
        <f>IF(COUNTIF(Setup_Hierarchy!$J$110:$IV$110,"="&amp;$K364)&lt;&gt;0,$L364,0)</f>
        <v>0</v>
      </c>
      <c r="DO364" s="61">
        <f>IF(COUNTIF(Setup_Hierarchy!$J$111:$IV$111,"="&amp;$K364)&lt;&gt;0,$L364,0)</f>
        <v>0</v>
      </c>
      <c r="DP364" s="61">
        <f>IF(COUNTIF(Setup_Hierarchy!$J$112:$IV$112,"="&amp;$K364)&lt;&gt;0,$L364,0)</f>
        <v>0</v>
      </c>
      <c r="DQ364" s="61">
        <f>IF(COUNTIF(Setup_Hierarchy!$J$113:$IV$113,"="&amp;$K364)&lt;&gt;0,$L364,0)</f>
        <v>0</v>
      </c>
      <c r="DR364" s="61">
        <f>IF(COUNTIF(Setup_Hierarchy!$J$114:$IV$114,"="&amp;$K364)&lt;&gt;0,$L364,0)</f>
        <v>0</v>
      </c>
      <c r="DS364" s="61">
        <f>IF(COUNTIF(Setup_Hierarchy!$J$115:$IV$115,"="&amp;$K364)&lt;&gt;0,$L364,0)</f>
        <v>0</v>
      </c>
      <c r="DT364" s="61">
        <f>IF(COUNTIF(Setup_Hierarchy!$J$116:$IV$116,"="&amp;$K364)&lt;&gt;0,$L364,0)</f>
        <v>-474.9</v>
      </c>
    </row>
    <row r="365" spans="2:124" x14ac:dyDescent="0.2">
      <c r="B365" t="s">
        <v>43</v>
      </c>
      <c r="C365">
        <v>440</v>
      </c>
      <c r="D365" t="s">
        <v>16</v>
      </c>
      <c r="E365" t="s">
        <v>369</v>
      </c>
      <c r="F365" t="s">
        <v>526</v>
      </c>
      <c r="G365" t="s">
        <v>523</v>
      </c>
      <c r="H365" t="s">
        <v>7</v>
      </c>
      <c r="I365">
        <v>0.168266</v>
      </c>
      <c r="J365">
        <v>0.41123599999999999</v>
      </c>
      <c r="K365">
        <v>625</v>
      </c>
      <c r="L365">
        <v>-27636.54</v>
      </c>
      <c r="M365" s="61">
        <f>IF(COUNTIF(Setup_Hierarchy!$J$5:$IV$5,"="&amp;$K365)&lt;&gt;0,$L365,0)</f>
        <v>-27636.54</v>
      </c>
      <c r="N365" s="61">
        <f>IF(COUNTIF(Setup_Hierarchy!$J$6:$IV$6,"="&amp;$K365)&lt;&gt;0,$L365,0)</f>
        <v>-27636.54</v>
      </c>
      <c r="O365" s="61">
        <f>IF(COUNTIF(Setup_Hierarchy!$J$7:$IV$7,"="&amp;$K365)&lt;&gt;0,$L365,0)</f>
        <v>-27636.54</v>
      </c>
      <c r="P365" s="61">
        <f>IF(COUNTIF(Setup_Hierarchy!$J$8:$IV$8,"="&amp;$K365)&lt;&gt;0,$L365,0)</f>
        <v>0</v>
      </c>
      <c r="Q365" s="61">
        <f>IF(COUNTIF(Setup_Hierarchy!$J$9:$IV$9,"="&amp;$K365)&lt;&gt;0,$L365,0)</f>
        <v>0</v>
      </c>
      <c r="R365" s="61">
        <f>IF(COUNTIF(Setup_Hierarchy!$J$10:$IV$10,"="&amp;$K365)&lt;&gt;0,$L365,0)</f>
        <v>0</v>
      </c>
      <c r="S365" s="61">
        <f>IF(COUNTIF(Setup_Hierarchy!$J$11:$IV$11,"="&amp;$K365)&lt;&gt;0,$L365,0)</f>
        <v>0</v>
      </c>
      <c r="T365" s="61">
        <f>IF(COUNTIF(Setup_Hierarchy!$J$12:$IV$12,"="&amp;$K365)&lt;&gt;0,$L365,0)</f>
        <v>0</v>
      </c>
      <c r="U365" s="61">
        <f>IF(COUNTIF(Setup_Hierarchy!$J$13:$IV$13,"="&amp;$K365)&lt;&gt;0,$L365,0)</f>
        <v>0</v>
      </c>
      <c r="V365" s="61">
        <f>IF(COUNTIF(Setup_Hierarchy!$J$14:$IV$14,"="&amp;$K365)&lt;&gt;0,$L365,0)</f>
        <v>0</v>
      </c>
      <c r="W365" s="61">
        <f>IF(COUNTIF(Setup_Hierarchy!$J$15:$IV$15,"="&amp;$K365)&lt;&gt;0,$L365,0)</f>
        <v>0</v>
      </c>
      <c r="X365" s="61">
        <f>IF(COUNTIF(Setup_Hierarchy!$J$16:$IV$16,"="&amp;$K365)&lt;&gt;0,$L365,0)</f>
        <v>0</v>
      </c>
      <c r="Y365" s="61">
        <f>IF(COUNTIF(Setup_Hierarchy!$J$17:$IV$17,"="&amp;$K365)&lt;&gt;0,$L365,0)</f>
        <v>0</v>
      </c>
      <c r="Z365" s="61">
        <f>IF(COUNTIF(Setup_Hierarchy!$J$18:$IV$18,"="&amp;$K365)&lt;&gt;0,$L365,0)</f>
        <v>0</v>
      </c>
      <c r="AA365" s="61">
        <f>IF(COUNTIF(Setup_Hierarchy!$J$19:$IV$19,"="&amp;$K365)&lt;&gt;0,$L365,0)</f>
        <v>0</v>
      </c>
      <c r="AB365" s="61">
        <f>IF(COUNTIF(Setup_Hierarchy!$J$20:$IV$20,"="&amp;$K365)&lt;&gt;0,$L365,0)</f>
        <v>0</v>
      </c>
      <c r="AC365" s="61">
        <f>IF(COUNTIF(Setup_Hierarchy!$J$21:$IV$21,"="&amp;$K365)&lt;&gt;0,$L365,0)</f>
        <v>0</v>
      </c>
      <c r="AD365" s="61">
        <f>IF(COUNTIF(Setup_Hierarchy!$J$22:$IV$22,"="&amp;$K365)&lt;&gt;0,$L365,0)</f>
        <v>0</v>
      </c>
      <c r="AE365" s="61">
        <f>IF(COUNTIF(Setup_Hierarchy!$J$23:$IV$23,"="&amp;$K365)&lt;&gt;0,$L365,0)</f>
        <v>0</v>
      </c>
      <c r="AF365" s="61">
        <f>IF(COUNTIF(Setup_Hierarchy!$J$24:$IV$24,"="&amp;$K365)&lt;&gt;0,$L365,0)</f>
        <v>0</v>
      </c>
      <c r="AG365" s="61">
        <f>IF(COUNTIF(Setup_Hierarchy!$J$25:$IV$25,"="&amp;$K365)&lt;&gt;0,$L365,0)</f>
        <v>0</v>
      </c>
      <c r="AH365" s="61">
        <f>IF(COUNTIF(Setup_Hierarchy!$J$26:$IV$26,"="&amp;$K365)&lt;&gt;0,$L365,0)</f>
        <v>0</v>
      </c>
      <c r="AI365" s="61">
        <f>IF(COUNTIF(Setup_Hierarchy!$J$27:$IV$27,"="&amp;$K365)&lt;&gt;0,$L365,0)</f>
        <v>0</v>
      </c>
      <c r="AJ365" s="61">
        <f>IF(COUNTIF(Setup_Hierarchy!$J$28:$IV$28,"="&amp;$K365)&lt;&gt;0,$L365,0)</f>
        <v>0</v>
      </c>
      <c r="AK365" s="61">
        <f>IF(COUNTIF(Setup_Hierarchy!$J$29:$IV$29,"="&amp;$K365)&lt;&gt;0,$L365,0)</f>
        <v>0</v>
      </c>
      <c r="AL365" s="61">
        <f>IF(COUNTIF(Setup_Hierarchy!$J$30:$IV$30,"="&amp;$K365)&lt;&gt;0,$L365,0)</f>
        <v>0</v>
      </c>
      <c r="AM365" s="61">
        <f>IF(COUNTIF(Setup_Hierarchy!$J$31:$IV$31,"="&amp;$K365)&lt;&gt;0,$L365,0)</f>
        <v>0</v>
      </c>
      <c r="AN365" s="61">
        <f>IF(COUNTIF(Setup_Hierarchy!$J$32:$IV$32,"="&amp;$K365)&lt;&gt;0,$L365,0)</f>
        <v>0</v>
      </c>
      <c r="AO365" s="61">
        <f>IF(COUNTIF(Setup_Hierarchy!$J$33:$IV$33,"="&amp;$K365)&lt;&gt;0,$L365,0)</f>
        <v>0</v>
      </c>
      <c r="AP365" s="61">
        <f>IF(COUNTIF(Setup_Hierarchy!$J$34:$IV$34,"="&amp;$K365)&lt;&gt;0,$L365,0)</f>
        <v>0</v>
      </c>
      <c r="AQ365" s="61">
        <f>IF(COUNTIF(Setup_Hierarchy!$J$35:$IV$35,"="&amp;$K365)&lt;&gt;0,$L365,0)</f>
        <v>0</v>
      </c>
      <c r="AR365" s="61">
        <f>IF(COUNTIF(Setup_Hierarchy!$J$36:$IV$36,"="&amp;$K365)&lt;&gt;0,$L365,0)</f>
        <v>0</v>
      </c>
      <c r="AS365" s="61">
        <f>IF(COUNTIF(Setup_Hierarchy!$J$37:$IV$37,"="&amp;$K365)&lt;&gt;0,$L365,0)</f>
        <v>0</v>
      </c>
      <c r="AT365" s="61">
        <f>IF(COUNTIF(Setup_Hierarchy!$J$38:$IV$38,"="&amp;$K365)&lt;&gt;0,$L365,0)</f>
        <v>0</v>
      </c>
      <c r="AU365" s="61">
        <f>IF(COUNTIF(Setup_Hierarchy!$J$39:$IV$39,"="&amp;$K365)&lt;&gt;0,$L365,0)</f>
        <v>0</v>
      </c>
      <c r="AV365" s="61">
        <f>IF(COUNTIF(Setup_Hierarchy!$J$40:$IV$40,"="&amp;$K365)&lt;&gt;0,$L365,0)</f>
        <v>0</v>
      </c>
      <c r="AW365" s="61">
        <f>IF(COUNTIF(Setup_Hierarchy!$J$41:$IV$41,"="&amp;$K365)&lt;&gt;0,$L365,0)</f>
        <v>0</v>
      </c>
      <c r="AX365" s="61">
        <f>IF(COUNTIF(Setup_Hierarchy!$J$42:$IV$42,"="&amp;$K365)&lt;&gt;0,$L365,0)</f>
        <v>0</v>
      </c>
      <c r="AY365" s="61">
        <f>IF(COUNTIF(Setup_Hierarchy!$J$43:$IV$43,"="&amp;$K365)&lt;&gt;0,$L365,0)</f>
        <v>0</v>
      </c>
      <c r="AZ365" s="61">
        <f>IF(COUNTIF(Setup_Hierarchy!$J$44:$IV$44,"="&amp;$K365)&lt;&gt;0,$L365,0)</f>
        <v>0</v>
      </c>
      <c r="BA365" s="61">
        <f>IF(COUNTIF(Setup_Hierarchy!$J$45:$IV$45,"="&amp;$K365)&lt;&gt;0,$L365,0)</f>
        <v>0</v>
      </c>
      <c r="BB365" s="61">
        <f>IF(COUNTIF(Setup_Hierarchy!$J$46:$IV$46,"="&amp;$K365)&lt;&gt;0,$L365,0)</f>
        <v>0</v>
      </c>
      <c r="BC365" s="61">
        <f>IF(COUNTIF(Setup_Hierarchy!$J$47:$IV$47,"="&amp;$K365)&lt;&gt;0,$L365,0)</f>
        <v>0</v>
      </c>
      <c r="BD365" s="61">
        <f>IF(COUNTIF(Setup_Hierarchy!$J$48:$IV$48,"="&amp;$K365)&lt;&gt;0,$L365,0)</f>
        <v>0</v>
      </c>
      <c r="BE365" s="61">
        <f>IF(COUNTIF(Setup_Hierarchy!$J$49:$IV$49,"="&amp;$K365)&lt;&gt;0,$L365,0)</f>
        <v>0</v>
      </c>
      <c r="BF365" s="61">
        <f>IF(COUNTIF(Setup_Hierarchy!$J$50:$IV$50,"="&amp;$K365)&lt;&gt;0,$L365,0)</f>
        <v>0</v>
      </c>
      <c r="BG365" s="61">
        <f>IF(COUNTIF(Setup_Hierarchy!$J$51:$IV$51,"="&amp;$K365)&lt;&gt;0,$L365,0)</f>
        <v>-27636.54</v>
      </c>
      <c r="BH365" s="61">
        <f>IF(COUNTIF(Setup_Hierarchy!$J$52:$IV$52,"="&amp;$K365)&lt;&gt;0,$L365,0)</f>
        <v>0</v>
      </c>
      <c r="BI365" s="61">
        <f>IF(COUNTIF(Setup_Hierarchy!$J$53:$IV$53,"="&amp;$K365)&lt;&gt;0,$L365,0)</f>
        <v>0</v>
      </c>
      <c r="BJ365" s="61">
        <f>IF(COUNTIF(Setup_Hierarchy!$J$54:$IV$54,"="&amp;$K365)&lt;&gt;0,$L365,0)</f>
        <v>0</v>
      </c>
      <c r="BK365" s="61">
        <f>IF(COUNTIF(Setup_Hierarchy!$J$55:$IV$55,"="&amp;$K365)&lt;&gt;0,$L365,0)</f>
        <v>0</v>
      </c>
      <c r="BL365" s="61">
        <f>IF(COUNTIF(Setup_Hierarchy!$J$56:$IV$56,"="&amp;$K365)&lt;&gt;0,$L365,0)</f>
        <v>0</v>
      </c>
      <c r="BM365" s="61">
        <f>IF(COUNTIF(Setup_Hierarchy!$J$57:$IV$57,"="&amp;$K365)&lt;&gt;0,$L365,0)</f>
        <v>0</v>
      </c>
      <c r="BN365" s="61">
        <f>IF(COUNTIF(Setup_Hierarchy!$J$58:$IV$58,"="&amp;$K365)&lt;&gt;0,$L365,0)</f>
        <v>0</v>
      </c>
      <c r="BO365" s="61">
        <f>IF(COUNTIF(Setup_Hierarchy!$J$59:$IV$59,"="&amp;$K365)&lt;&gt;0,$L365,0)</f>
        <v>-27636.54</v>
      </c>
      <c r="BP365" s="61">
        <f>IF(COUNTIF(Setup_Hierarchy!$J$60:$IV$60,"="&amp;$K365)&lt;&gt;0,$L365,0)</f>
        <v>0</v>
      </c>
      <c r="BQ365" s="61">
        <f>IF(COUNTIF(Setup_Hierarchy!$J$61:$IV$61,"="&amp;$K365)&lt;&gt;0,$L365,0)</f>
        <v>0</v>
      </c>
      <c r="BR365" s="61">
        <f>IF(COUNTIF(Setup_Hierarchy!$J$62:$IV$62,"="&amp;$K365)&lt;&gt;0,$L365,0)</f>
        <v>0</v>
      </c>
      <c r="BS365" s="61">
        <f>IF(COUNTIF(Setup_Hierarchy!$J$63:$IV$63,"="&amp;$K365)&lt;&gt;0,$L365,0)</f>
        <v>0</v>
      </c>
      <c r="BT365" s="61">
        <f>IF(COUNTIF(Setup_Hierarchy!$J$64:$IV$64,"="&amp;$K365)&lt;&gt;0,$L365,0)</f>
        <v>0</v>
      </c>
      <c r="BU365" s="61">
        <f>IF(COUNTIF(Setup_Hierarchy!$J$65:$IV$65,"="&amp;$K365)&lt;&gt;0,$L365,0)</f>
        <v>0</v>
      </c>
      <c r="BV365" s="61">
        <f>IF(COUNTIF(Setup_Hierarchy!$J$66:$IV$66,"="&amp;$K365)&lt;&gt;0,$L365,0)</f>
        <v>0</v>
      </c>
      <c r="BW365" s="61">
        <f>IF(COUNTIF(Setup_Hierarchy!$J$67:$IV$67,"="&amp;$K365)&lt;&gt;0,$L365,0)</f>
        <v>0</v>
      </c>
      <c r="BX365" s="61">
        <f>IF(COUNTIF(Setup_Hierarchy!$J$68:$IV$68,"="&amp;$K365)&lt;&gt;0,$L365,0)</f>
        <v>0</v>
      </c>
      <c r="BY365" s="61">
        <f>IF(COUNTIF(Setup_Hierarchy!$J$69:$IV$69,"="&amp;$K365)&lt;&gt;0,$L365,0)</f>
        <v>-27636.54</v>
      </c>
      <c r="BZ365" s="61">
        <f>IF(COUNTIF(Setup_Hierarchy!$J$70:$IV$70,"="&amp;$K365)&lt;&gt;0,$L365,0)</f>
        <v>-27636.54</v>
      </c>
      <c r="CA365" s="61">
        <f>IF(COUNTIF(Setup_Hierarchy!$J$71:$IV$71,"="&amp;$K365)&lt;&gt;0,$L365,0)</f>
        <v>0</v>
      </c>
      <c r="CB365" s="61">
        <f>IF(COUNTIF(Setup_Hierarchy!$J$72:$IV$72,"="&amp;$K365)&lt;&gt;0,$L365,0)</f>
        <v>0</v>
      </c>
      <c r="CC365" s="61">
        <f>IF(COUNTIF(Setup_Hierarchy!$J$73:$IV$73,"="&amp;$K365)&lt;&gt;0,$L365,0)</f>
        <v>0</v>
      </c>
      <c r="CD365" s="61">
        <f>IF(COUNTIF(Setup_Hierarchy!$J$74:$IV$74,"="&amp;$K365)&lt;&gt;0,$L365,0)</f>
        <v>0</v>
      </c>
      <c r="CE365" s="61">
        <f>IF(COUNTIF(Setup_Hierarchy!$J$75:$IV$75,"="&amp;$K365)&lt;&gt;0,$L365,0)</f>
        <v>0</v>
      </c>
      <c r="CF365" s="61">
        <f>IF(COUNTIF(Setup_Hierarchy!$J$76:$IV$76,"="&amp;$K365)&lt;&gt;0,$L365,0)</f>
        <v>0</v>
      </c>
      <c r="CG365" s="61">
        <f>IF(COUNTIF(Setup_Hierarchy!$J$77:$IV$77,"="&amp;$K365)&lt;&gt;0,$L365,0)</f>
        <v>0</v>
      </c>
      <c r="CH365" s="61">
        <f>IF(COUNTIF(Setup_Hierarchy!$J$78:$IV$78,"="&amp;$K365)&lt;&gt;0,$L365,0)</f>
        <v>0</v>
      </c>
      <c r="CI365" s="61">
        <f>IF(COUNTIF(Setup_Hierarchy!$J$79:$IV$79,"="&amp;$K365)&lt;&gt;0,$L365,0)</f>
        <v>0</v>
      </c>
      <c r="CJ365" s="61">
        <f>IF(COUNTIF(Setup_Hierarchy!$J$80:$IV$80,"="&amp;$K365)&lt;&gt;0,$L365,0)</f>
        <v>0</v>
      </c>
      <c r="CK365" s="61">
        <f>IF(COUNTIF(Setup_Hierarchy!$J$81:$IV$81,"="&amp;$K365)&lt;&gt;0,$L365,0)</f>
        <v>0</v>
      </c>
      <c r="CL365" s="61">
        <f>IF(COUNTIF(Setup_Hierarchy!$J$82:$IV$82,"="&amp;$K365)&lt;&gt;0,$L365,0)</f>
        <v>0</v>
      </c>
      <c r="CM365" s="61">
        <f>IF(COUNTIF(Setup_Hierarchy!$J$83:$IV$83,"="&amp;$K365)&lt;&gt;0,$L365,0)</f>
        <v>0</v>
      </c>
      <c r="CN365" s="61">
        <f>IF(COUNTIF(Setup_Hierarchy!$J$84:$IV$84,"="&amp;$K365)&lt;&gt;0,$L365,0)</f>
        <v>0</v>
      </c>
      <c r="CO365" s="61">
        <f>IF(COUNTIF(Setup_Hierarchy!$J$85:$IV$85,"="&amp;$K365)&lt;&gt;0,$L365,0)</f>
        <v>0</v>
      </c>
      <c r="CP365" s="61">
        <f>IF(COUNTIF(Setup_Hierarchy!$J$86:$IV$86,"="&amp;$K365)&lt;&gt;0,$L365,0)</f>
        <v>0</v>
      </c>
      <c r="CQ365" s="61">
        <f>IF(COUNTIF(Setup_Hierarchy!$J$87:$IV$87,"="&amp;$K365)&lt;&gt;0,$L365,0)</f>
        <v>0</v>
      </c>
      <c r="CR365" s="61">
        <f>IF(COUNTIF(Setup_Hierarchy!$J$88:$IV$88,"="&amp;$K365)&lt;&gt;0,$L365,0)</f>
        <v>0</v>
      </c>
      <c r="CS365" s="61">
        <f>IF(COUNTIF(Setup_Hierarchy!$J$89:$IV$89,"="&amp;$K365)&lt;&gt;0,$L365,0)</f>
        <v>0</v>
      </c>
      <c r="CT365" s="61">
        <f>IF(COUNTIF(Setup_Hierarchy!$J$90:$IV$90,"="&amp;$K365)&lt;&gt;0,$L365,0)</f>
        <v>0</v>
      </c>
      <c r="CU365" s="61">
        <f>IF(COUNTIF(Setup_Hierarchy!$J$91:$IV$91,"="&amp;$K365)&lt;&gt;0,$L365,0)</f>
        <v>0</v>
      </c>
      <c r="CV365" s="61">
        <f>IF(COUNTIF(Setup_Hierarchy!$J$92:$IV$92,"="&amp;$K365)&lt;&gt;0,$L365,0)</f>
        <v>0</v>
      </c>
      <c r="CW365" s="61">
        <f>IF(COUNTIF(Setup_Hierarchy!$J$93:$IV$93,"="&amp;$K365)&lt;&gt;0,$L365,0)</f>
        <v>0</v>
      </c>
      <c r="CX365" s="61">
        <f>IF(COUNTIF(Setup_Hierarchy!$J$94:$IV$94,"="&amp;$K365)&lt;&gt;0,$L365,0)</f>
        <v>0</v>
      </c>
      <c r="CY365" s="61">
        <f>IF(COUNTIF(Setup_Hierarchy!$J$95:$IV$95,"="&amp;$K365)&lt;&gt;0,$L365,0)</f>
        <v>0</v>
      </c>
      <c r="CZ365" s="61">
        <f>IF(COUNTIF(Setup_Hierarchy!$J$96:$IV$96,"="&amp;$K365)&lt;&gt;0,$L365,0)</f>
        <v>0</v>
      </c>
      <c r="DA365" s="61">
        <f>IF(COUNTIF(Setup_Hierarchy!$J$97:$IV$97,"="&amp;$K365)&lt;&gt;0,$L365,0)</f>
        <v>0</v>
      </c>
      <c r="DB365" s="61">
        <f>IF(COUNTIF(Setup_Hierarchy!$J$98:$IV$98,"="&amp;$K365)&lt;&gt;0,$L365,0)</f>
        <v>0</v>
      </c>
      <c r="DC365" s="61">
        <f>IF(COUNTIF(Setup_Hierarchy!$J$99:$IV$99,"="&amp;$K365)&lt;&gt;0,$L365,0)</f>
        <v>0</v>
      </c>
      <c r="DD365" s="61">
        <f>IF(COUNTIF(Setup_Hierarchy!$J$100:$IV$100,"="&amp;$K365)&lt;&gt;0,$L365,0)</f>
        <v>0</v>
      </c>
      <c r="DE365" s="61">
        <f>IF(COUNTIF(Setup_Hierarchy!$J$101:$IV$101,"="&amp;$K365)&lt;&gt;0,$L365,0)</f>
        <v>0</v>
      </c>
      <c r="DF365" s="61">
        <f>IF(COUNTIF(Setup_Hierarchy!$J$102:$IV$102,"="&amp;$K365)&lt;&gt;0,$L365,0)</f>
        <v>0</v>
      </c>
      <c r="DG365" s="61">
        <f>IF(COUNTIF(Setup_Hierarchy!$J$103:$IV$103,"="&amp;$K365)&lt;&gt;0,$L365,0)</f>
        <v>0</v>
      </c>
      <c r="DH365" s="61">
        <f>IF(COUNTIF(Setup_Hierarchy!$J$104:$IV$104,"="&amp;$K365)&lt;&gt;0,$L365,0)</f>
        <v>0</v>
      </c>
      <c r="DI365" s="61">
        <f>IF(COUNTIF(Setup_Hierarchy!$J$105:$IV$105,"="&amp;$K365)&lt;&gt;0,$L365,0)</f>
        <v>0</v>
      </c>
      <c r="DJ365" s="61">
        <f>IF(COUNTIF(Setup_Hierarchy!$J$106:$IV$106,"="&amp;$K365)&lt;&gt;0,$L365,0)</f>
        <v>0</v>
      </c>
      <c r="DK365" s="61">
        <f>IF(COUNTIF(Setup_Hierarchy!$J$107:$IV$107,"="&amp;$K365)&lt;&gt;0,$L365,0)</f>
        <v>0</v>
      </c>
      <c r="DL365" s="61">
        <f>IF(COUNTIF(Setup_Hierarchy!$J$108:$IV$108,"="&amp;$K365)&lt;&gt;0,$L365,0)</f>
        <v>0</v>
      </c>
      <c r="DM365" s="61">
        <f>IF(COUNTIF(Setup_Hierarchy!$J$109:$IV$109,"="&amp;$K365)&lt;&gt;0,$L365,0)</f>
        <v>0</v>
      </c>
      <c r="DN365" s="61">
        <f>IF(COUNTIF(Setup_Hierarchy!$J$110:$IV$110,"="&amp;$K365)&lt;&gt;0,$L365,0)</f>
        <v>0</v>
      </c>
      <c r="DO365" s="61">
        <f>IF(COUNTIF(Setup_Hierarchy!$J$111:$IV$111,"="&amp;$K365)&lt;&gt;0,$L365,0)</f>
        <v>0</v>
      </c>
      <c r="DP365" s="61">
        <f>IF(COUNTIF(Setup_Hierarchy!$J$112:$IV$112,"="&amp;$K365)&lt;&gt;0,$L365,0)</f>
        <v>0</v>
      </c>
      <c r="DQ365" s="61">
        <f>IF(COUNTIF(Setup_Hierarchy!$J$113:$IV$113,"="&amp;$K365)&lt;&gt;0,$L365,0)</f>
        <v>0</v>
      </c>
      <c r="DR365" s="61">
        <f>IF(COUNTIF(Setup_Hierarchy!$J$114:$IV$114,"="&amp;$K365)&lt;&gt;0,$L365,0)</f>
        <v>0</v>
      </c>
      <c r="DS365" s="61">
        <f>IF(COUNTIF(Setup_Hierarchy!$J$115:$IV$115,"="&amp;$K365)&lt;&gt;0,$L365,0)</f>
        <v>0</v>
      </c>
      <c r="DT365" s="61">
        <f>IF(COUNTIF(Setup_Hierarchy!$J$116:$IV$116,"="&amp;$K365)&lt;&gt;0,$L365,0)</f>
        <v>0</v>
      </c>
    </row>
    <row r="366" spans="2:124" x14ac:dyDescent="0.2">
      <c r="B366" t="s">
        <v>43</v>
      </c>
      <c r="C366">
        <v>440</v>
      </c>
      <c r="D366" t="s">
        <v>16</v>
      </c>
      <c r="E366" t="s">
        <v>369</v>
      </c>
      <c r="F366" t="s">
        <v>526</v>
      </c>
      <c r="G366" t="s">
        <v>523</v>
      </c>
      <c r="H366" t="s">
        <v>7</v>
      </c>
      <c r="I366">
        <v>0.168266</v>
      </c>
      <c r="J366">
        <v>0.41123599999999999</v>
      </c>
      <c r="K366">
        <v>626</v>
      </c>
      <c r="L366">
        <v>244.94</v>
      </c>
      <c r="M366" s="61">
        <f>IF(COUNTIF(Setup_Hierarchy!$J$5:$IV$5,"="&amp;$K366)&lt;&gt;0,$L366,0)</f>
        <v>244.94</v>
      </c>
      <c r="N366" s="61">
        <f>IF(COUNTIF(Setup_Hierarchy!$J$6:$IV$6,"="&amp;$K366)&lt;&gt;0,$L366,0)</f>
        <v>244.94</v>
      </c>
      <c r="O366" s="61">
        <f>IF(COUNTIF(Setup_Hierarchy!$J$7:$IV$7,"="&amp;$K366)&lt;&gt;0,$L366,0)</f>
        <v>244.94</v>
      </c>
      <c r="P366" s="61">
        <f>IF(COUNTIF(Setup_Hierarchy!$J$8:$IV$8,"="&amp;$K366)&lt;&gt;0,$L366,0)</f>
        <v>0</v>
      </c>
      <c r="Q366" s="61">
        <f>IF(COUNTIF(Setup_Hierarchy!$J$9:$IV$9,"="&amp;$K366)&lt;&gt;0,$L366,0)</f>
        <v>0</v>
      </c>
      <c r="R366" s="61">
        <f>IF(COUNTIF(Setup_Hierarchy!$J$10:$IV$10,"="&amp;$K366)&lt;&gt;0,$L366,0)</f>
        <v>0</v>
      </c>
      <c r="S366" s="61">
        <f>IF(COUNTIF(Setup_Hierarchy!$J$11:$IV$11,"="&amp;$K366)&lt;&gt;0,$L366,0)</f>
        <v>0</v>
      </c>
      <c r="T366" s="61">
        <f>IF(COUNTIF(Setup_Hierarchy!$J$12:$IV$12,"="&amp;$K366)&lt;&gt;0,$L366,0)</f>
        <v>0</v>
      </c>
      <c r="U366" s="61">
        <f>IF(COUNTIF(Setup_Hierarchy!$J$13:$IV$13,"="&amp;$K366)&lt;&gt;0,$L366,0)</f>
        <v>0</v>
      </c>
      <c r="V366" s="61">
        <f>IF(COUNTIF(Setup_Hierarchy!$J$14:$IV$14,"="&amp;$K366)&lt;&gt;0,$L366,0)</f>
        <v>0</v>
      </c>
      <c r="W366" s="61">
        <f>IF(COUNTIF(Setup_Hierarchy!$J$15:$IV$15,"="&amp;$K366)&lt;&gt;0,$L366,0)</f>
        <v>0</v>
      </c>
      <c r="X366" s="61">
        <f>IF(COUNTIF(Setup_Hierarchy!$J$16:$IV$16,"="&amp;$K366)&lt;&gt;0,$L366,0)</f>
        <v>0</v>
      </c>
      <c r="Y366" s="61">
        <f>IF(COUNTIF(Setup_Hierarchy!$J$17:$IV$17,"="&amp;$K366)&lt;&gt;0,$L366,0)</f>
        <v>0</v>
      </c>
      <c r="Z366" s="61">
        <f>IF(COUNTIF(Setup_Hierarchy!$J$18:$IV$18,"="&amp;$K366)&lt;&gt;0,$L366,0)</f>
        <v>0</v>
      </c>
      <c r="AA366" s="61">
        <f>IF(COUNTIF(Setup_Hierarchy!$J$19:$IV$19,"="&amp;$K366)&lt;&gt;0,$L366,0)</f>
        <v>0</v>
      </c>
      <c r="AB366" s="61">
        <f>IF(COUNTIF(Setup_Hierarchy!$J$20:$IV$20,"="&amp;$K366)&lt;&gt;0,$L366,0)</f>
        <v>0</v>
      </c>
      <c r="AC366" s="61">
        <f>IF(COUNTIF(Setup_Hierarchy!$J$21:$IV$21,"="&amp;$K366)&lt;&gt;0,$L366,0)</f>
        <v>0</v>
      </c>
      <c r="AD366" s="61">
        <f>IF(COUNTIF(Setup_Hierarchy!$J$22:$IV$22,"="&amp;$K366)&lt;&gt;0,$L366,0)</f>
        <v>0</v>
      </c>
      <c r="AE366" s="61">
        <f>IF(COUNTIF(Setup_Hierarchy!$J$23:$IV$23,"="&amp;$K366)&lt;&gt;0,$L366,0)</f>
        <v>0</v>
      </c>
      <c r="AF366" s="61">
        <f>IF(COUNTIF(Setup_Hierarchy!$J$24:$IV$24,"="&amp;$K366)&lt;&gt;0,$L366,0)</f>
        <v>0</v>
      </c>
      <c r="AG366" s="61">
        <f>IF(COUNTIF(Setup_Hierarchy!$J$25:$IV$25,"="&amp;$K366)&lt;&gt;0,$L366,0)</f>
        <v>0</v>
      </c>
      <c r="AH366" s="61">
        <f>IF(COUNTIF(Setup_Hierarchy!$J$26:$IV$26,"="&amp;$K366)&lt;&gt;0,$L366,0)</f>
        <v>0</v>
      </c>
      <c r="AI366" s="61">
        <f>IF(COUNTIF(Setup_Hierarchy!$J$27:$IV$27,"="&amp;$K366)&lt;&gt;0,$L366,0)</f>
        <v>0</v>
      </c>
      <c r="AJ366" s="61">
        <f>IF(COUNTIF(Setup_Hierarchy!$J$28:$IV$28,"="&amp;$K366)&lt;&gt;0,$L366,0)</f>
        <v>0</v>
      </c>
      <c r="AK366" s="61">
        <f>IF(COUNTIF(Setup_Hierarchy!$J$29:$IV$29,"="&amp;$K366)&lt;&gt;0,$L366,0)</f>
        <v>0</v>
      </c>
      <c r="AL366" s="61">
        <f>IF(COUNTIF(Setup_Hierarchy!$J$30:$IV$30,"="&amp;$K366)&lt;&gt;0,$L366,0)</f>
        <v>0</v>
      </c>
      <c r="AM366" s="61">
        <f>IF(COUNTIF(Setup_Hierarchy!$J$31:$IV$31,"="&amp;$K366)&lt;&gt;0,$L366,0)</f>
        <v>0</v>
      </c>
      <c r="AN366" s="61">
        <f>IF(COUNTIF(Setup_Hierarchy!$J$32:$IV$32,"="&amp;$K366)&lt;&gt;0,$L366,0)</f>
        <v>0</v>
      </c>
      <c r="AO366" s="61">
        <f>IF(COUNTIF(Setup_Hierarchy!$J$33:$IV$33,"="&amp;$K366)&lt;&gt;0,$L366,0)</f>
        <v>0</v>
      </c>
      <c r="AP366" s="61">
        <f>IF(COUNTIF(Setup_Hierarchy!$J$34:$IV$34,"="&amp;$K366)&lt;&gt;0,$L366,0)</f>
        <v>0</v>
      </c>
      <c r="AQ366" s="61">
        <f>IF(COUNTIF(Setup_Hierarchy!$J$35:$IV$35,"="&amp;$K366)&lt;&gt;0,$L366,0)</f>
        <v>0</v>
      </c>
      <c r="AR366" s="61">
        <f>IF(COUNTIF(Setup_Hierarchy!$J$36:$IV$36,"="&amp;$K366)&lt;&gt;0,$L366,0)</f>
        <v>0</v>
      </c>
      <c r="AS366" s="61">
        <f>IF(COUNTIF(Setup_Hierarchy!$J$37:$IV$37,"="&amp;$K366)&lt;&gt;0,$L366,0)</f>
        <v>0</v>
      </c>
      <c r="AT366" s="61">
        <f>IF(COUNTIF(Setup_Hierarchy!$J$38:$IV$38,"="&amp;$K366)&lt;&gt;0,$L366,0)</f>
        <v>0</v>
      </c>
      <c r="AU366" s="61">
        <f>IF(COUNTIF(Setup_Hierarchy!$J$39:$IV$39,"="&amp;$K366)&lt;&gt;0,$L366,0)</f>
        <v>0</v>
      </c>
      <c r="AV366" s="61">
        <f>IF(COUNTIF(Setup_Hierarchy!$J$40:$IV$40,"="&amp;$K366)&lt;&gt;0,$L366,0)</f>
        <v>0</v>
      </c>
      <c r="AW366" s="61">
        <f>IF(COUNTIF(Setup_Hierarchy!$J$41:$IV$41,"="&amp;$K366)&lt;&gt;0,$L366,0)</f>
        <v>0</v>
      </c>
      <c r="AX366" s="61">
        <f>IF(COUNTIF(Setup_Hierarchy!$J$42:$IV$42,"="&amp;$K366)&lt;&gt;0,$L366,0)</f>
        <v>0</v>
      </c>
      <c r="AY366" s="61">
        <f>IF(COUNTIF(Setup_Hierarchy!$J$43:$IV$43,"="&amp;$K366)&lt;&gt;0,$L366,0)</f>
        <v>0</v>
      </c>
      <c r="AZ366" s="61">
        <f>IF(COUNTIF(Setup_Hierarchy!$J$44:$IV$44,"="&amp;$K366)&lt;&gt;0,$L366,0)</f>
        <v>0</v>
      </c>
      <c r="BA366" s="61">
        <f>IF(COUNTIF(Setup_Hierarchy!$J$45:$IV$45,"="&amp;$K366)&lt;&gt;0,$L366,0)</f>
        <v>0</v>
      </c>
      <c r="BB366" s="61">
        <f>IF(COUNTIF(Setup_Hierarchy!$J$46:$IV$46,"="&amp;$K366)&lt;&gt;0,$L366,0)</f>
        <v>0</v>
      </c>
      <c r="BC366" s="61">
        <f>IF(COUNTIF(Setup_Hierarchy!$J$47:$IV$47,"="&amp;$K366)&lt;&gt;0,$L366,0)</f>
        <v>0</v>
      </c>
      <c r="BD366" s="61">
        <f>IF(COUNTIF(Setup_Hierarchy!$J$48:$IV$48,"="&amp;$K366)&lt;&gt;0,$L366,0)</f>
        <v>0</v>
      </c>
      <c r="BE366" s="61">
        <f>IF(COUNTIF(Setup_Hierarchy!$J$49:$IV$49,"="&amp;$K366)&lt;&gt;0,$L366,0)</f>
        <v>0</v>
      </c>
      <c r="BF366" s="61">
        <f>IF(COUNTIF(Setup_Hierarchy!$J$50:$IV$50,"="&amp;$K366)&lt;&gt;0,$L366,0)</f>
        <v>0</v>
      </c>
      <c r="BG366" s="61">
        <f>IF(COUNTIF(Setup_Hierarchy!$J$51:$IV$51,"="&amp;$K366)&lt;&gt;0,$L366,0)</f>
        <v>244.94</v>
      </c>
      <c r="BH366" s="61">
        <f>IF(COUNTIF(Setup_Hierarchy!$J$52:$IV$52,"="&amp;$K366)&lt;&gt;0,$L366,0)</f>
        <v>0</v>
      </c>
      <c r="BI366" s="61">
        <f>IF(COUNTIF(Setup_Hierarchy!$J$53:$IV$53,"="&amp;$K366)&lt;&gt;0,$L366,0)</f>
        <v>0</v>
      </c>
      <c r="BJ366" s="61">
        <f>IF(COUNTIF(Setup_Hierarchy!$J$54:$IV$54,"="&amp;$K366)&lt;&gt;0,$L366,0)</f>
        <v>0</v>
      </c>
      <c r="BK366" s="61">
        <f>IF(COUNTIF(Setup_Hierarchy!$J$55:$IV$55,"="&amp;$K366)&lt;&gt;0,$L366,0)</f>
        <v>0</v>
      </c>
      <c r="BL366" s="61">
        <f>IF(COUNTIF(Setup_Hierarchy!$J$56:$IV$56,"="&amp;$K366)&lt;&gt;0,$L366,0)</f>
        <v>0</v>
      </c>
      <c r="BM366" s="61">
        <f>IF(COUNTIF(Setup_Hierarchy!$J$57:$IV$57,"="&amp;$K366)&lt;&gt;0,$L366,0)</f>
        <v>0</v>
      </c>
      <c r="BN366" s="61">
        <f>IF(COUNTIF(Setup_Hierarchy!$J$58:$IV$58,"="&amp;$K366)&lt;&gt;0,$L366,0)</f>
        <v>0</v>
      </c>
      <c r="BO366" s="61">
        <f>IF(COUNTIF(Setup_Hierarchy!$J$59:$IV$59,"="&amp;$K366)&lt;&gt;0,$L366,0)</f>
        <v>244.94</v>
      </c>
      <c r="BP366" s="61">
        <f>IF(COUNTIF(Setup_Hierarchy!$J$60:$IV$60,"="&amp;$K366)&lt;&gt;0,$L366,0)</f>
        <v>0</v>
      </c>
      <c r="BQ366" s="61">
        <f>IF(COUNTIF(Setup_Hierarchy!$J$61:$IV$61,"="&amp;$K366)&lt;&gt;0,$L366,0)</f>
        <v>0</v>
      </c>
      <c r="BR366" s="61">
        <f>IF(COUNTIF(Setup_Hierarchy!$J$62:$IV$62,"="&amp;$K366)&lt;&gt;0,$L366,0)</f>
        <v>0</v>
      </c>
      <c r="BS366" s="61">
        <f>IF(COUNTIF(Setup_Hierarchy!$J$63:$IV$63,"="&amp;$K366)&lt;&gt;0,$L366,0)</f>
        <v>0</v>
      </c>
      <c r="BT366" s="61">
        <f>IF(COUNTIF(Setup_Hierarchy!$J$64:$IV$64,"="&amp;$K366)&lt;&gt;0,$L366,0)</f>
        <v>0</v>
      </c>
      <c r="BU366" s="61">
        <f>IF(COUNTIF(Setup_Hierarchy!$J$65:$IV$65,"="&amp;$K366)&lt;&gt;0,$L366,0)</f>
        <v>0</v>
      </c>
      <c r="BV366" s="61">
        <f>IF(COUNTIF(Setup_Hierarchy!$J$66:$IV$66,"="&amp;$K366)&lt;&gt;0,$L366,0)</f>
        <v>0</v>
      </c>
      <c r="BW366" s="61">
        <f>IF(COUNTIF(Setup_Hierarchy!$J$67:$IV$67,"="&amp;$K366)&lt;&gt;0,$L366,0)</f>
        <v>0</v>
      </c>
      <c r="BX366" s="61">
        <f>IF(COUNTIF(Setup_Hierarchy!$J$68:$IV$68,"="&amp;$K366)&lt;&gt;0,$L366,0)</f>
        <v>0</v>
      </c>
      <c r="BY366" s="61">
        <f>IF(COUNTIF(Setup_Hierarchy!$J$69:$IV$69,"="&amp;$K366)&lt;&gt;0,$L366,0)</f>
        <v>0</v>
      </c>
      <c r="BZ366" s="61">
        <f>IF(COUNTIF(Setup_Hierarchy!$J$70:$IV$70,"="&amp;$K366)&lt;&gt;0,$L366,0)</f>
        <v>0</v>
      </c>
      <c r="CA366" s="61">
        <f>IF(COUNTIF(Setup_Hierarchy!$J$71:$IV$71,"="&amp;$K366)&lt;&gt;0,$L366,0)</f>
        <v>0</v>
      </c>
      <c r="CB366" s="61">
        <f>IF(COUNTIF(Setup_Hierarchy!$J$72:$IV$72,"="&amp;$K366)&lt;&gt;0,$L366,0)</f>
        <v>244.94</v>
      </c>
      <c r="CC366" s="61">
        <f>IF(COUNTIF(Setup_Hierarchy!$J$73:$IV$73,"="&amp;$K366)&lt;&gt;0,$L366,0)</f>
        <v>244.94</v>
      </c>
      <c r="CD366" s="61">
        <f>IF(COUNTIF(Setup_Hierarchy!$J$74:$IV$74,"="&amp;$K366)&lt;&gt;0,$L366,0)</f>
        <v>0</v>
      </c>
      <c r="CE366" s="61">
        <f>IF(COUNTIF(Setup_Hierarchy!$J$75:$IV$75,"="&amp;$K366)&lt;&gt;0,$L366,0)</f>
        <v>0</v>
      </c>
      <c r="CF366" s="61">
        <f>IF(COUNTIF(Setup_Hierarchy!$J$76:$IV$76,"="&amp;$K366)&lt;&gt;0,$L366,0)</f>
        <v>0</v>
      </c>
      <c r="CG366" s="61">
        <f>IF(COUNTIF(Setup_Hierarchy!$J$77:$IV$77,"="&amp;$K366)&lt;&gt;0,$L366,0)</f>
        <v>0</v>
      </c>
      <c r="CH366" s="61">
        <f>IF(COUNTIF(Setup_Hierarchy!$J$78:$IV$78,"="&amp;$K366)&lt;&gt;0,$L366,0)</f>
        <v>0</v>
      </c>
      <c r="CI366" s="61">
        <f>IF(COUNTIF(Setup_Hierarchy!$J$79:$IV$79,"="&amp;$K366)&lt;&gt;0,$L366,0)</f>
        <v>0</v>
      </c>
      <c r="CJ366" s="61">
        <f>IF(COUNTIF(Setup_Hierarchy!$J$80:$IV$80,"="&amp;$K366)&lt;&gt;0,$L366,0)</f>
        <v>0</v>
      </c>
      <c r="CK366" s="61">
        <f>IF(COUNTIF(Setup_Hierarchy!$J$81:$IV$81,"="&amp;$K366)&lt;&gt;0,$L366,0)</f>
        <v>0</v>
      </c>
      <c r="CL366" s="61">
        <f>IF(COUNTIF(Setup_Hierarchy!$J$82:$IV$82,"="&amp;$K366)&lt;&gt;0,$L366,0)</f>
        <v>0</v>
      </c>
      <c r="CM366" s="61">
        <f>IF(COUNTIF(Setup_Hierarchy!$J$83:$IV$83,"="&amp;$K366)&lt;&gt;0,$L366,0)</f>
        <v>0</v>
      </c>
      <c r="CN366" s="61">
        <f>IF(COUNTIF(Setup_Hierarchy!$J$84:$IV$84,"="&amp;$K366)&lt;&gt;0,$L366,0)</f>
        <v>0</v>
      </c>
      <c r="CO366" s="61">
        <f>IF(COUNTIF(Setup_Hierarchy!$J$85:$IV$85,"="&amp;$K366)&lt;&gt;0,$L366,0)</f>
        <v>0</v>
      </c>
      <c r="CP366" s="61">
        <f>IF(COUNTIF(Setup_Hierarchy!$J$86:$IV$86,"="&amp;$K366)&lt;&gt;0,$L366,0)</f>
        <v>0</v>
      </c>
      <c r="CQ366" s="61">
        <f>IF(COUNTIF(Setup_Hierarchy!$J$87:$IV$87,"="&amp;$K366)&lt;&gt;0,$L366,0)</f>
        <v>0</v>
      </c>
      <c r="CR366" s="61">
        <f>IF(COUNTIF(Setup_Hierarchy!$J$88:$IV$88,"="&amp;$K366)&lt;&gt;0,$L366,0)</f>
        <v>0</v>
      </c>
      <c r="CS366" s="61">
        <f>IF(COUNTIF(Setup_Hierarchy!$J$89:$IV$89,"="&amp;$K366)&lt;&gt;0,$L366,0)</f>
        <v>0</v>
      </c>
      <c r="CT366" s="61">
        <f>IF(COUNTIF(Setup_Hierarchy!$J$90:$IV$90,"="&amp;$K366)&lt;&gt;0,$L366,0)</f>
        <v>0</v>
      </c>
      <c r="CU366" s="61">
        <f>IF(COUNTIF(Setup_Hierarchy!$J$91:$IV$91,"="&amp;$K366)&lt;&gt;0,$L366,0)</f>
        <v>0</v>
      </c>
      <c r="CV366" s="61">
        <f>IF(COUNTIF(Setup_Hierarchy!$J$92:$IV$92,"="&amp;$K366)&lt;&gt;0,$L366,0)</f>
        <v>0</v>
      </c>
      <c r="CW366" s="61">
        <f>IF(COUNTIF(Setup_Hierarchy!$J$93:$IV$93,"="&amp;$K366)&lt;&gt;0,$L366,0)</f>
        <v>0</v>
      </c>
      <c r="CX366" s="61">
        <f>IF(COUNTIF(Setup_Hierarchy!$J$94:$IV$94,"="&amp;$K366)&lt;&gt;0,$L366,0)</f>
        <v>0</v>
      </c>
      <c r="CY366" s="61">
        <f>IF(COUNTIF(Setup_Hierarchy!$J$95:$IV$95,"="&amp;$K366)&lt;&gt;0,$L366,0)</f>
        <v>0</v>
      </c>
      <c r="CZ366" s="61">
        <f>IF(COUNTIF(Setup_Hierarchy!$J$96:$IV$96,"="&amp;$K366)&lt;&gt;0,$L366,0)</f>
        <v>0</v>
      </c>
      <c r="DA366" s="61">
        <f>IF(COUNTIF(Setup_Hierarchy!$J$97:$IV$97,"="&amp;$K366)&lt;&gt;0,$L366,0)</f>
        <v>0</v>
      </c>
      <c r="DB366" s="61">
        <f>IF(COUNTIF(Setup_Hierarchy!$J$98:$IV$98,"="&amp;$K366)&lt;&gt;0,$L366,0)</f>
        <v>0</v>
      </c>
      <c r="DC366" s="61">
        <f>IF(COUNTIF(Setup_Hierarchy!$J$99:$IV$99,"="&amp;$K366)&lt;&gt;0,$L366,0)</f>
        <v>0</v>
      </c>
      <c r="DD366" s="61">
        <f>IF(COUNTIF(Setup_Hierarchy!$J$100:$IV$100,"="&amp;$K366)&lt;&gt;0,$L366,0)</f>
        <v>0</v>
      </c>
      <c r="DE366" s="61">
        <f>IF(COUNTIF(Setup_Hierarchy!$J$101:$IV$101,"="&amp;$K366)&lt;&gt;0,$L366,0)</f>
        <v>0</v>
      </c>
      <c r="DF366" s="61">
        <f>IF(COUNTIF(Setup_Hierarchy!$J$102:$IV$102,"="&amp;$K366)&lt;&gt;0,$L366,0)</f>
        <v>0</v>
      </c>
      <c r="DG366" s="61">
        <f>IF(COUNTIF(Setup_Hierarchy!$J$103:$IV$103,"="&amp;$K366)&lt;&gt;0,$L366,0)</f>
        <v>0</v>
      </c>
      <c r="DH366" s="61">
        <f>IF(COUNTIF(Setup_Hierarchy!$J$104:$IV$104,"="&amp;$K366)&lt;&gt;0,$L366,0)</f>
        <v>0</v>
      </c>
      <c r="DI366" s="61">
        <f>IF(COUNTIF(Setup_Hierarchy!$J$105:$IV$105,"="&amp;$K366)&lt;&gt;0,$L366,0)</f>
        <v>0</v>
      </c>
      <c r="DJ366" s="61">
        <f>IF(COUNTIF(Setup_Hierarchy!$J$106:$IV$106,"="&amp;$K366)&lt;&gt;0,$L366,0)</f>
        <v>0</v>
      </c>
      <c r="DK366" s="61">
        <f>IF(COUNTIF(Setup_Hierarchy!$J$107:$IV$107,"="&amp;$K366)&lt;&gt;0,$L366,0)</f>
        <v>0</v>
      </c>
      <c r="DL366" s="61">
        <f>IF(COUNTIF(Setup_Hierarchy!$J$108:$IV$108,"="&amp;$K366)&lt;&gt;0,$L366,0)</f>
        <v>0</v>
      </c>
      <c r="DM366" s="61">
        <f>IF(COUNTIF(Setup_Hierarchy!$J$109:$IV$109,"="&amp;$K366)&lt;&gt;0,$L366,0)</f>
        <v>0</v>
      </c>
      <c r="DN366" s="61">
        <f>IF(COUNTIF(Setup_Hierarchy!$J$110:$IV$110,"="&amp;$K366)&lt;&gt;0,$L366,0)</f>
        <v>0</v>
      </c>
      <c r="DO366" s="61">
        <f>IF(COUNTIF(Setup_Hierarchy!$J$111:$IV$111,"="&amp;$K366)&lt;&gt;0,$L366,0)</f>
        <v>0</v>
      </c>
      <c r="DP366" s="61">
        <f>IF(COUNTIF(Setup_Hierarchy!$J$112:$IV$112,"="&amp;$K366)&lt;&gt;0,$L366,0)</f>
        <v>0</v>
      </c>
      <c r="DQ366" s="61">
        <f>IF(COUNTIF(Setup_Hierarchy!$J$113:$IV$113,"="&amp;$K366)&lt;&gt;0,$L366,0)</f>
        <v>0</v>
      </c>
      <c r="DR366" s="61">
        <f>IF(COUNTIF(Setup_Hierarchy!$J$114:$IV$114,"="&amp;$K366)&lt;&gt;0,$L366,0)</f>
        <v>0</v>
      </c>
      <c r="DS366" s="61">
        <f>IF(COUNTIF(Setup_Hierarchy!$J$115:$IV$115,"="&amp;$K366)&lt;&gt;0,$L366,0)</f>
        <v>0</v>
      </c>
      <c r="DT366" s="61">
        <f>IF(COUNTIF(Setup_Hierarchy!$J$116:$IV$116,"="&amp;$K366)&lt;&gt;0,$L366,0)</f>
        <v>0</v>
      </c>
    </row>
    <row r="367" spans="2:124" x14ac:dyDescent="0.2">
      <c r="B367" t="s">
        <v>43</v>
      </c>
      <c r="C367">
        <v>440</v>
      </c>
      <c r="D367" t="s">
        <v>16</v>
      </c>
      <c r="E367" t="s">
        <v>369</v>
      </c>
      <c r="F367" t="s">
        <v>526</v>
      </c>
      <c r="G367" t="s">
        <v>523</v>
      </c>
      <c r="H367" t="s">
        <v>7</v>
      </c>
      <c r="I367">
        <v>0.168266</v>
      </c>
      <c r="J367">
        <v>0.41123599999999999</v>
      </c>
      <c r="K367">
        <v>628</v>
      </c>
      <c r="L367">
        <v>-220.25</v>
      </c>
      <c r="M367" s="61">
        <f>IF(COUNTIF(Setup_Hierarchy!$J$5:$IV$5,"="&amp;$K367)&lt;&gt;0,$L367,0)</f>
        <v>-220.25</v>
      </c>
      <c r="N367" s="61">
        <f>IF(COUNTIF(Setup_Hierarchy!$J$6:$IV$6,"="&amp;$K367)&lt;&gt;0,$L367,0)</f>
        <v>-220.25</v>
      </c>
      <c r="O367" s="61">
        <f>IF(COUNTIF(Setup_Hierarchy!$J$7:$IV$7,"="&amp;$K367)&lt;&gt;0,$L367,0)</f>
        <v>-220.25</v>
      </c>
      <c r="P367" s="61">
        <f>IF(COUNTIF(Setup_Hierarchy!$J$8:$IV$8,"="&amp;$K367)&lt;&gt;0,$L367,0)</f>
        <v>0</v>
      </c>
      <c r="Q367" s="61">
        <f>IF(COUNTIF(Setup_Hierarchy!$J$9:$IV$9,"="&amp;$K367)&lt;&gt;0,$L367,0)</f>
        <v>0</v>
      </c>
      <c r="R367" s="61">
        <f>IF(COUNTIF(Setup_Hierarchy!$J$10:$IV$10,"="&amp;$K367)&lt;&gt;0,$L367,0)</f>
        <v>0</v>
      </c>
      <c r="S367" s="61">
        <f>IF(COUNTIF(Setup_Hierarchy!$J$11:$IV$11,"="&amp;$K367)&lt;&gt;0,$L367,0)</f>
        <v>0</v>
      </c>
      <c r="T367" s="61">
        <f>IF(COUNTIF(Setup_Hierarchy!$J$12:$IV$12,"="&amp;$K367)&lt;&gt;0,$L367,0)</f>
        <v>0</v>
      </c>
      <c r="U367" s="61">
        <f>IF(COUNTIF(Setup_Hierarchy!$J$13:$IV$13,"="&amp;$K367)&lt;&gt;0,$L367,0)</f>
        <v>0</v>
      </c>
      <c r="V367" s="61">
        <f>IF(COUNTIF(Setup_Hierarchy!$J$14:$IV$14,"="&amp;$K367)&lt;&gt;0,$L367,0)</f>
        <v>0</v>
      </c>
      <c r="W367" s="61">
        <f>IF(COUNTIF(Setup_Hierarchy!$J$15:$IV$15,"="&amp;$K367)&lt;&gt;0,$L367,0)</f>
        <v>0</v>
      </c>
      <c r="X367" s="61">
        <f>IF(COUNTIF(Setup_Hierarchy!$J$16:$IV$16,"="&amp;$K367)&lt;&gt;0,$L367,0)</f>
        <v>0</v>
      </c>
      <c r="Y367" s="61">
        <f>IF(COUNTIF(Setup_Hierarchy!$J$17:$IV$17,"="&amp;$K367)&lt;&gt;0,$L367,0)</f>
        <v>0</v>
      </c>
      <c r="Z367" s="61">
        <f>IF(COUNTIF(Setup_Hierarchy!$J$18:$IV$18,"="&amp;$K367)&lt;&gt;0,$L367,0)</f>
        <v>0</v>
      </c>
      <c r="AA367" s="61">
        <f>IF(COUNTIF(Setup_Hierarchy!$J$19:$IV$19,"="&amp;$K367)&lt;&gt;0,$L367,0)</f>
        <v>0</v>
      </c>
      <c r="AB367" s="61">
        <f>IF(COUNTIF(Setup_Hierarchy!$J$20:$IV$20,"="&amp;$K367)&lt;&gt;0,$L367,0)</f>
        <v>0</v>
      </c>
      <c r="AC367" s="61">
        <f>IF(COUNTIF(Setup_Hierarchy!$J$21:$IV$21,"="&amp;$K367)&lt;&gt;0,$L367,0)</f>
        <v>0</v>
      </c>
      <c r="AD367" s="61">
        <f>IF(COUNTIF(Setup_Hierarchy!$J$22:$IV$22,"="&amp;$K367)&lt;&gt;0,$L367,0)</f>
        <v>0</v>
      </c>
      <c r="AE367" s="61">
        <f>IF(COUNTIF(Setup_Hierarchy!$J$23:$IV$23,"="&amp;$K367)&lt;&gt;0,$L367,0)</f>
        <v>0</v>
      </c>
      <c r="AF367" s="61">
        <f>IF(COUNTIF(Setup_Hierarchy!$J$24:$IV$24,"="&amp;$K367)&lt;&gt;0,$L367,0)</f>
        <v>0</v>
      </c>
      <c r="AG367" s="61">
        <f>IF(COUNTIF(Setup_Hierarchy!$J$25:$IV$25,"="&amp;$K367)&lt;&gt;0,$L367,0)</f>
        <v>0</v>
      </c>
      <c r="AH367" s="61">
        <f>IF(COUNTIF(Setup_Hierarchy!$J$26:$IV$26,"="&amp;$K367)&lt;&gt;0,$L367,0)</f>
        <v>0</v>
      </c>
      <c r="AI367" s="61">
        <f>IF(COUNTIF(Setup_Hierarchy!$J$27:$IV$27,"="&amp;$K367)&lt;&gt;0,$L367,0)</f>
        <v>0</v>
      </c>
      <c r="AJ367" s="61">
        <f>IF(COUNTIF(Setup_Hierarchy!$J$28:$IV$28,"="&amp;$K367)&lt;&gt;0,$L367,0)</f>
        <v>0</v>
      </c>
      <c r="AK367" s="61">
        <f>IF(COUNTIF(Setup_Hierarchy!$J$29:$IV$29,"="&amp;$K367)&lt;&gt;0,$L367,0)</f>
        <v>0</v>
      </c>
      <c r="AL367" s="61">
        <f>IF(COUNTIF(Setup_Hierarchy!$J$30:$IV$30,"="&amp;$K367)&lt;&gt;0,$L367,0)</f>
        <v>0</v>
      </c>
      <c r="AM367" s="61">
        <f>IF(COUNTIF(Setup_Hierarchy!$J$31:$IV$31,"="&amp;$K367)&lt;&gt;0,$L367,0)</f>
        <v>0</v>
      </c>
      <c r="AN367" s="61">
        <f>IF(COUNTIF(Setup_Hierarchy!$J$32:$IV$32,"="&amp;$K367)&lt;&gt;0,$L367,0)</f>
        <v>0</v>
      </c>
      <c r="AO367" s="61">
        <f>IF(COUNTIF(Setup_Hierarchy!$J$33:$IV$33,"="&amp;$K367)&lt;&gt;0,$L367,0)</f>
        <v>0</v>
      </c>
      <c r="AP367" s="61">
        <f>IF(COUNTIF(Setup_Hierarchy!$J$34:$IV$34,"="&amp;$K367)&lt;&gt;0,$L367,0)</f>
        <v>0</v>
      </c>
      <c r="AQ367" s="61">
        <f>IF(COUNTIF(Setup_Hierarchy!$J$35:$IV$35,"="&amp;$K367)&lt;&gt;0,$L367,0)</f>
        <v>0</v>
      </c>
      <c r="AR367" s="61">
        <f>IF(COUNTIF(Setup_Hierarchy!$J$36:$IV$36,"="&amp;$K367)&lt;&gt;0,$L367,0)</f>
        <v>0</v>
      </c>
      <c r="AS367" s="61">
        <f>IF(COUNTIF(Setup_Hierarchy!$J$37:$IV$37,"="&amp;$K367)&lt;&gt;0,$L367,0)</f>
        <v>0</v>
      </c>
      <c r="AT367" s="61">
        <f>IF(COUNTIF(Setup_Hierarchy!$J$38:$IV$38,"="&amp;$K367)&lt;&gt;0,$L367,0)</f>
        <v>0</v>
      </c>
      <c r="AU367" s="61">
        <f>IF(COUNTIF(Setup_Hierarchy!$J$39:$IV$39,"="&amp;$K367)&lt;&gt;0,$L367,0)</f>
        <v>0</v>
      </c>
      <c r="AV367" s="61">
        <f>IF(COUNTIF(Setup_Hierarchy!$J$40:$IV$40,"="&amp;$K367)&lt;&gt;0,$L367,0)</f>
        <v>0</v>
      </c>
      <c r="AW367" s="61">
        <f>IF(COUNTIF(Setup_Hierarchy!$J$41:$IV$41,"="&amp;$K367)&lt;&gt;0,$L367,0)</f>
        <v>0</v>
      </c>
      <c r="AX367" s="61">
        <f>IF(COUNTIF(Setup_Hierarchy!$J$42:$IV$42,"="&amp;$K367)&lt;&gt;0,$L367,0)</f>
        <v>0</v>
      </c>
      <c r="AY367" s="61">
        <f>IF(COUNTIF(Setup_Hierarchy!$J$43:$IV$43,"="&amp;$K367)&lt;&gt;0,$L367,0)</f>
        <v>0</v>
      </c>
      <c r="AZ367" s="61">
        <f>IF(COUNTIF(Setup_Hierarchy!$J$44:$IV$44,"="&amp;$K367)&lt;&gt;0,$L367,0)</f>
        <v>0</v>
      </c>
      <c r="BA367" s="61">
        <f>IF(COUNTIF(Setup_Hierarchy!$J$45:$IV$45,"="&amp;$K367)&lt;&gt;0,$L367,0)</f>
        <v>0</v>
      </c>
      <c r="BB367" s="61">
        <f>IF(COUNTIF(Setup_Hierarchy!$J$46:$IV$46,"="&amp;$K367)&lt;&gt;0,$L367,0)</f>
        <v>0</v>
      </c>
      <c r="BC367" s="61">
        <f>IF(COUNTIF(Setup_Hierarchy!$J$47:$IV$47,"="&amp;$K367)&lt;&gt;0,$L367,0)</f>
        <v>0</v>
      </c>
      <c r="BD367" s="61">
        <f>IF(COUNTIF(Setup_Hierarchy!$J$48:$IV$48,"="&amp;$K367)&lt;&gt;0,$L367,0)</f>
        <v>0</v>
      </c>
      <c r="BE367" s="61">
        <f>IF(COUNTIF(Setup_Hierarchy!$J$49:$IV$49,"="&amp;$K367)&lt;&gt;0,$L367,0)</f>
        <v>0</v>
      </c>
      <c r="BF367" s="61">
        <f>IF(COUNTIF(Setup_Hierarchy!$J$50:$IV$50,"="&amp;$K367)&lt;&gt;0,$L367,0)</f>
        <v>0</v>
      </c>
      <c r="BG367" s="61">
        <f>IF(COUNTIF(Setup_Hierarchy!$J$51:$IV$51,"="&amp;$K367)&lt;&gt;0,$L367,0)</f>
        <v>-220.25</v>
      </c>
      <c r="BH367" s="61">
        <f>IF(COUNTIF(Setup_Hierarchy!$J$52:$IV$52,"="&amp;$K367)&lt;&gt;0,$L367,0)</f>
        <v>0</v>
      </c>
      <c r="BI367" s="61">
        <f>IF(COUNTIF(Setup_Hierarchy!$J$53:$IV$53,"="&amp;$K367)&lt;&gt;0,$L367,0)</f>
        <v>0</v>
      </c>
      <c r="BJ367" s="61">
        <f>IF(COUNTIF(Setup_Hierarchy!$J$54:$IV$54,"="&amp;$K367)&lt;&gt;0,$L367,0)</f>
        <v>0</v>
      </c>
      <c r="BK367" s="61">
        <f>IF(COUNTIF(Setup_Hierarchy!$J$55:$IV$55,"="&amp;$K367)&lt;&gt;0,$L367,0)</f>
        <v>0</v>
      </c>
      <c r="BL367" s="61">
        <f>IF(COUNTIF(Setup_Hierarchy!$J$56:$IV$56,"="&amp;$K367)&lt;&gt;0,$L367,0)</f>
        <v>0</v>
      </c>
      <c r="BM367" s="61">
        <f>IF(COUNTIF(Setup_Hierarchy!$J$57:$IV$57,"="&amp;$K367)&lt;&gt;0,$L367,0)</f>
        <v>0</v>
      </c>
      <c r="BN367" s="61">
        <f>IF(COUNTIF(Setup_Hierarchy!$J$58:$IV$58,"="&amp;$K367)&lt;&gt;0,$L367,0)</f>
        <v>0</v>
      </c>
      <c r="BO367" s="61">
        <f>IF(COUNTIF(Setup_Hierarchy!$J$59:$IV$59,"="&amp;$K367)&lt;&gt;0,$L367,0)</f>
        <v>-220.25</v>
      </c>
      <c r="BP367" s="61">
        <f>IF(COUNTIF(Setup_Hierarchy!$J$60:$IV$60,"="&amp;$K367)&lt;&gt;0,$L367,0)</f>
        <v>0</v>
      </c>
      <c r="BQ367" s="61">
        <f>IF(COUNTIF(Setup_Hierarchy!$J$61:$IV$61,"="&amp;$K367)&lt;&gt;0,$L367,0)</f>
        <v>0</v>
      </c>
      <c r="BR367" s="61">
        <f>IF(COUNTIF(Setup_Hierarchy!$J$62:$IV$62,"="&amp;$K367)&lt;&gt;0,$L367,0)</f>
        <v>0</v>
      </c>
      <c r="BS367" s="61">
        <f>IF(COUNTIF(Setup_Hierarchy!$J$63:$IV$63,"="&amp;$K367)&lt;&gt;0,$L367,0)</f>
        <v>0</v>
      </c>
      <c r="BT367" s="61">
        <f>IF(COUNTIF(Setup_Hierarchy!$J$64:$IV$64,"="&amp;$K367)&lt;&gt;0,$L367,0)</f>
        <v>0</v>
      </c>
      <c r="BU367" s="61">
        <f>IF(COUNTIF(Setup_Hierarchy!$J$65:$IV$65,"="&amp;$K367)&lt;&gt;0,$L367,0)</f>
        <v>0</v>
      </c>
      <c r="BV367" s="61">
        <f>IF(COUNTIF(Setup_Hierarchy!$J$66:$IV$66,"="&amp;$K367)&lt;&gt;0,$L367,0)</f>
        <v>0</v>
      </c>
      <c r="BW367" s="61">
        <f>IF(COUNTIF(Setup_Hierarchy!$J$67:$IV$67,"="&amp;$K367)&lt;&gt;0,$L367,0)</f>
        <v>0</v>
      </c>
      <c r="BX367" s="61">
        <f>IF(COUNTIF(Setup_Hierarchy!$J$68:$IV$68,"="&amp;$K367)&lt;&gt;0,$L367,0)</f>
        <v>0</v>
      </c>
      <c r="BY367" s="61">
        <f>IF(COUNTIF(Setup_Hierarchy!$J$69:$IV$69,"="&amp;$K367)&lt;&gt;0,$L367,0)</f>
        <v>0</v>
      </c>
      <c r="BZ367" s="61">
        <f>IF(COUNTIF(Setup_Hierarchy!$J$70:$IV$70,"="&amp;$K367)&lt;&gt;0,$L367,0)</f>
        <v>0</v>
      </c>
      <c r="CA367" s="61">
        <f>IF(COUNTIF(Setup_Hierarchy!$J$71:$IV$71,"="&amp;$K367)&lt;&gt;0,$L367,0)</f>
        <v>0</v>
      </c>
      <c r="CB367" s="61">
        <f>IF(COUNTIF(Setup_Hierarchy!$J$72:$IV$72,"="&amp;$K367)&lt;&gt;0,$L367,0)</f>
        <v>0</v>
      </c>
      <c r="CC367" s="61">
        <f>IF(COUNTIF(Setup_Hierarchy!$J$73:$IV$73,"="&amp;$K367)&lt;&gt;0,$L367,0)</f>
        <v>0</v>
      </c>
      <c r="CD367" s="61">
        <f>IF(COUNTIF(Setup_Hierarchy!$J$74:$IV$74,"="&amp;$K367)&lt;&gt;0,$L367,0)</f>
        <v>0</v>
      </c>
      <c r="CE367" s="61">
        <f>IF(COUNTIF(Setup_Hierarchy!$J$75:$IV$75,"="&amp;$K367)&lt;&gt;0,$L367,0)</f>
        <v>-220.25</v>
      </c>
      <c r="CF367" s="61">
        <f>IF(COUNTIF(Setup_Hierarchy!$J$76:$IV$76,"="&amp;$K367)&lt;&gt;0,$L367,0)</f>
        <v>-220.25</v>
      </c>
      <c r="CG367" s="61">
        <f>IF(COUNTIF(Setup_Hierarchy!$J$77:$IV$77,"="&amp;$K367)&lt;&gt;0,$L367,0)</f>
        <v>0</v>
      </c>
      <c r="CH367" s="61">
        <f>IF(COUNTIF(Setup_Hierarchy!$J$78:$IV$78,"="&amp;$K367)&lt;&gt;0,$L367,0)</f>
        <v>0</v>
      </c>
      <c r="CI367" s="61">
        <f>IF(COUNTIF(Setup_Hierarchy!$J$79:$IV$79,"="&amp;$K367)&lt;&gt;0,$L367,0)</f>
        <v>0</v>
      </c>
      <c r="CJ367" s="61">
        <f>IF(COUNTIF(Setup_Hierarchy!$J$80:$IV$80,"="&amp;$K367)&lt;&gt;0,$L367,0)</f>
        <v>0</v>
      </c>
      <c r="CK367" s="61">
        <f>IF(COUNTIF(Setup_Hierarchy!$J$81:$IV$81,"="&amp;$K367)&lt;&gt;0,$L367,0)</f>
        <v>0</v>
      </c>
      <c r="CL367" s="61">
        <f>IF(COUNTIF(Setup_Hierarchy!$J$82:$IV$82,"="&amp;$K367)&lt;&gt;0,$L367,0)</f>
        <v>0</v>
      </c>
      <c r="CM367" s="61">
        <f>IF(COUNTIF(Setup_Hierarchy!$J$83:$IV$83,"="&amp;$K367)&lt;&gt;0,$L367,0)</f>
        <v>0</v>
      </c>
      <c r="CN367" s="61">
        <f>IF(COUNTIF(Setup_Hierarchy!$J$84:$IV$84,"="&amp;$K367)&lt;&gt;0,$L367,0)</f>
        <v>0</v>
      </c>
      <c r="CO367" s="61">
        <f>IF(COUNTIF(Setup_Hierarchy!$J$85:$IV$85,"="&amp;$K367)&lt;&gt;0,$L367,0)</f>
        <v>0</v>
      </c>
      <c r="CP367" s="61">
        <f>IF(COUNTIF(Setup_Hierarchy!$J$86:$IV$86,"="&amp;$K367)&lt;&gt;0,$L367,0)</f>
        <v>0</v>
      </c>
      <c r="CQ367" s="61">
        <f>IF(COUNTIF(Setup_Hierarchy!$J$87:$IV$87,"="&amp;$K367)&lt;&gt;0,$L367,0)</f>
        <v>0</v>
      </c>
      <c r="CR367" s="61">
        <f>IF(COUNTIF(Setup_Hierarchy!$J$88:$IV$88,"="&amp;$K367)&lt;&gt;0,$L367,0)</f>
        <v>0</v>
      </c>
      <c r="CS367" s="61">
        <f>IF(COUNTIF(Setup_Hierarchy!$J$89:$IV$89,"="&amp;$K367)&lt;&gt;0,$L367,0)</f>
        <v>0</v>
      </c>
      <c r="CT367" s="61">
        <f>IF(COUNTIF(Setup_Hierarchy!$J$90:$IV$90,"="&amp;$K367)&lt;&gt;0,$L367,0)</f>
        <v>0</v>
      </c>
      <c r="CU367" s="61">
        <f>IF(COUNTIF(Setup_Hierarchy!$J$91:$IV$91,"="&amp;$K367)&lt;&gt;0,$L367,0)</f>
        <v>0</v>
      </c>
      <c r="CV367" s="61">
        <f>IF(COUNTIF(Setup_Hierarchy!$J$92:$IV$92,"="&amp;$K367)&lt;&gt;0,$L367,0)</f>
        <v>0</v>
      </c>
      <c r="CW367" s="61">
        <f>IF(COUNTIF(Setup_Hierarchy!$J$93:$IV$93,"="&amp;$K367)&lt;&gt;0,$L367,0)</f>
        <v>0</v>
      </c>
      <c r="CX367" s="61">
        <f>IF(COUNTIF(Setup_Hierarchy!$J$94:$IV$94,"="&amp;$K367)&lt;&gt;0,$L367,0)</f>
        <v>0</v>
      </c>
      <c r="CY367" s="61">
        <f>IF(COUNTIF(Setup_Hierarchy!$J$95:$IV$95,"="&amp;$K367)&lt;&gt;0,$L367,0)</f>
        <v>0</v>
      </c>
      <c r="CZ367" s="61">
        <f>IF(COUNTIF(Setup_Hierarchy!$J$96:$IV$96,"="&amp;$K367)&lt;&gt;0,$L367,0)</f>
        <v>0</v>
      </c>
      <c r="DA367" s="61">
        <f>IF(COUNTIF(Setup_Hierarchy!$J$97:$IV$97,"="&amp;$K367)&lt;&gt;0,$L367,0)</f>
        <v>0</v>
      </c>
      <c r="DB367" s="61">
        <f>IF(COUNTIF(Setup_Hierarchy!$J$98:$IV$98,"="&amp;$K367)&lt;&gt;0,$L367,0)</f>
        <v>0</v>
      </c>
      <c r="DC367" s="61">
        <f>IF(COUNTIF(Setup_Hierarchy!$J$99:$IV$99,"="&amp;$K367)&lt;&gt;0,$L367,0)</f>
        <v>0</v>
      </c>
      <c r="DD367" s="61">
        <f>IF(COUNTIF(Setup_Hierarchy!$J$100:$IV$100,"="&amp;$K367)&lt;&gt;0,$L367,0)</f>
        <v>0</v>
      </c>
      <c r="DE367" s="61">
        <f>IF(COUNTIF(Setup_Hierarchy!$J$101:$IV$101,"="&amp;$K367)&lt;&gt;0,$L367,0)</f>
        <v>0</v>
      </c>
      <c r="DF367" s="61">
        <f>IF(COUNTIF(Setup_Hierarchy!$J$102:$IV$102,"="&amp;$K367)&lt;&gt;0,$L367,0)</f>
        <v>0</v>
      </c>
      <c r="DG367" s="61">
        <f>IF(COUNTIF(Setup_Hierarchy!$J$103:$IV$103,"="&amp;$K367)&lt;&gt;0,$L367,0)</f>
        <v>0</v>
      </c>
      <c r="DH367" s="61">
        <f>IF(COUNTIF(Setup_Hierarchy!$J$104:$IV$104,"="&amp;$K367)&lt;&gt;0,$L367,0)</f>
        <v>0</v>
      </c>
      <c r="DI367" s="61">
        <f>IF(COUNTIF(Setup_Hierarchy!$J$105:$IV$105,"="&amp;$K367)&lt;&gt;0,$L367,0)</f>
        <v>0</v>
      </c>
      <c r="DJ367" s="61">
        <f>IF(COUNTIF(Setup_Hierarchy!$J$106:$IV$106,"="&amp;$K367)&lt;&gt;0,$L367,0)</f>
        <v>0</v>
      </c>
      <c r="DK367" s="61">
        <f>IF(COUNTIF(Setup_Hierarchy!$J$107:$IV$107,"="&amp;$K367)&lt;&gt;0,$L367,0)</f>
        <v>0</v>
      </c>
      <c r="DL367" s="61">
        <f>IF(COUNTIF(Setup_Hierarchy!$J$108:$IV$108,"="&amp;$K367)&lt;&gt;0,$L367,0)</f>
        <v>0</v>
      </c>
      <c r="DM367" s="61">
        <f>IF(COUNTIF(Setup_Hierarchy!$J$109:$IV$109,"="&amp;$K367)&lt;&gt;0,$L367,0)</f>
        <v>0</v>
      </c>
      <c r="DN367" s="61">
        <f>IF(COUNTIF(Setup_Hierarchy!$J$110:$IV$110,"="&amp;$K367)&lt;&gt;0,$L367,0)</f>
        <v>0</v>
      </c>
      <c r="DO367" s="61">
        <f>IF(COUNTIF(Setup_Hierarchy!$J$111:$IV$111,"="&amp;$K367)&lt;&gt;0,$L367,0)</f>
        <v>0</v>
      </c>
      <c r="DP367" s="61">
        <f>IF(COUNTIF(Setup_Hierarchy!$J$112:$IV$112,"="&amp;$K367)&lt;&gt;0,$L367,0)</f>
        <v>0</v>
      </c>
      <c r="DQ367" s="61">
        <f>IF(COUNTIF(Setup_Hierarchy!$J$113:$IV$113,"="&amp;$K367)&lt;&gt;0,$L367,0)</f>
        <v>0</v>
      </c>
      <c r="DR367" s="61">
        <f>IF(COUNTIF(Setup_Hierarchy!$J$114:$IV$114,"="&amp;$K367)&lt;&gt;0,$L367,0)</f>
        <v>0</v>
      </c>
      <c r="DS367" s="61">
        <f>IF(COUNTIF(Setup_Hierarchy!$J$115:$IV$115,"="&amp;$K367)&lt;&gt;0,$L367,0)</f>
        <v>0</v>
      </c>
      <c r="DT367" s="61">
        <f>IF(COUNTIF(Setup_Hierarchy!$J$116:$IV$116,"="&amp;$K367)&lt;&gt;0,$L367,0)</f>
        <v>0</v>
      </c>
    </row>
    <row r="368" spans="2:124" x14ac:dyDescent="0.2">
      <c r="B368" t="s">
        <v>43</v>
      </c>
      <c r="C368">
        <v>440</v>
      </c>
      <c r="D368" t="s">
        <v>16</v>
      </c>
      <c r="E368" t="s">
        <v>369</v>
      </c>
      <c r="F368" t="s">
        <v>526</v>
      </c>
      <c r="G368" t="s">
        <v>523</v>
      </c>
      <c r="H368" t="s">
        <v>7</v>
      </c>
      <c r="I368">
        <v>0.168266</v>
      </c>
      <c r="J368">
        <v>0.41123599999999999</v>
      </c>
      <c r="K368">
        <v>629</v>
      </c>
      <c r="L368">
        <v>27648.66</v>
      </c>
      <c r="M368" s="61">
        <f>IF(COUNTIF(Setup_Hierarchy!$J$5:$IV$5,"="&amp;$K368)&lt;&gt;0,$L368,0)</f>
        <v>27648.66</v>
      </c>
      <c r="N368" s="61">
        <f>IF(COUNTIF(Setup_Hierarchy!$J$6:$IV$6,"="&amp;$K368)&lt;&gt;0,$L368,0)</f>
        <v>27648.66</v>
      </c>
      <c r="O368" s="61">
        <f>IF(COUNTIF(Setup_Hierarchy!$J$7:$IV$7,"="&amp;$K368)&lt;&gt;0,$L368,0)</f>
        <v>27648.66</v>
      </c>
      <c r="P368" s="61">
        <f>IF(COUNTIF(Setup_Hierarchy!$J$8:$IV$8,"="&amp;$K368)&lt;&gt;0,$L368,0)</f>
        <v>0</v>
      </c>
      <c r="Q368" s="61">
        <f>IF(COUNTIF(Setup_Hierarchy!$J$9:$IV$9,"="&amp;$K368)&lt;&gt;0,$L368,0)</f>
        <v>0</v>
      </c>
      <c r="R368" s="61">
        <f>IF(COUNTIF(Setup_Hierarchy!$J$10:$IV$10,"="&amp;$K368)&lt;&gt;0,$L368,0)</f>
        <v>0</v>
      </c>
      <c r="S368" s="61">
        <f>IF(COUNTIF(Setup_Hierarchy!$J$11:$IV$11,"="&amp;$K368)&lt;&gt;0,$L368,0)</f>
        <v>0</v>
      </c>
      <c r="T368" s="61">
        <f>IF(COUNTIF(Setup_Hierarchy!$J$12:$IV$12,"="&amp;$K368)&lt;&gt;0,$L368,0)</f>
        <v>0</v>
      </c>
      <c r="U368" s="61">
        <f>IF(COUNTIF(Setup_Hierarchy!$J$13:$IV$13,"="&amp;$K368)&lt;&gt;0,$L368,0)</f>
        <v>0</v>
      </c>
      <c r="V368" s="61">
        <f>IF(COUNTIF(Setup_Hierarchy!$J$14:$IV$14,"="&amp;$K368)&lt;&gt;0,$L368,0)</f>
        <v>0</v>
      </c>
      <c r="W368" s="61">
        <f>IF(COUNTIF(Setup_Hierarchy!$J$15:$IV$15,"="&amp;$K368)&lt;&gt;0,$L368,0)</f>
        <v>0</v>
      </c>
      <c r="X368" s="61">
        <f>IF(COUNTIF(Setup_Hierarchy!$J$16:$IV$16,"="&amp;$K368)&lt;&gt;0,$L368,0)</f>
        <v>0</v>
      </c>
      <c r="Y368" s="61">
        <f>IF(COUNTIF(Setup_Hierarchy!$J$17:$IV$17,"="&amp;$K368)&lt;&gt;0,$L368,0)</f>
        <v>0</v>
      </c>
      <c r="Z368" s="61">
        <f>IF(COUNTIF(Setup_Hierarchy!$J$18:$IV$18,"="&amp;$K368)&lt;&gt;0,$L368,0)</f>
        <v>0</v>
      </c>
      <c r="AA368" s="61">
        <f>IF(COUNTIF(Setup_Hierarchy!$J$19:$IV$19,"="&amp;$K368)&lt;&gt;0,$L368,0)</f>
        <v>0</v>
      </c>
      <c r="AB368" s="61">
        <f>IF(COUNTIF(Setup_Hierarchy!$J$20:$IV$20,"="&amp;$K368)&lt;&gt;0,$L368,0)</f>
        <v>0</v>
      </c>
      <c r="AC368" s="61">
        <f>IF(COUNTIF(Setup_Hierarchy!$J$21:$IV$21,"="&amp;$K368)&lt;&gt;0,$L368,0)</f>
        <v>0</v>
      </c>
      <c r="AD368" s="61">
        <f>IF(COUNTIF(Setup_Hierarchy!$J$22:$IV$22,"="&amp;$K368)&lt;&gt;0,$L368,0)</f>
        <v>0</v>
      </c>
      <c r="AE368" s="61">
        <f>IF(COUNTIF(Setup_Hierarchy!$J$23:$IV$23,"="&amp;$K368)&lt;&gt;0,$L368,0)</f>
        <v>0</v>
      </c>
      <c r="AF368" s="61">
        <f>IF(COUNTIF(Setup_Hierarchy!$J$24:$IV$24,"="&amp;$K368)&lt;&gt;0,$L368,0)</f>
        <v>0</v>
      </c>
      <c r="AG368" s="61">
        <f>IF(COUNTIF(Setup_Hierarchy!$J$25:$IV$25,"="&amp;$K368)&lt;&gt;0,$L368,0)</f>
        <v>0</v>
      </c>
      <c r="AH368" s="61">
        <f>IF(COUNTIF(Setup_Hierarchy!$J$26:$IV$26,"="&amp;$K368)&lt;&gt;0,$L368,0)</f>
        <v>0</v>
      </c>
      <c r="AI368" s="61">
        <f>IF(COUNTIF(Setup_Hierarchy!$J$27:$IV$27,"="&amp;$K368)&lt;&gt;0,$L368,0)</f>
        <v>0</v>
      </c>
      <c r="AJ368" s="61">
        <f>IF(COUNTIF(Setup_Hierarchy!$J$28:$IV$28,"="&amp;$K368)&lt;&gt;0,$L368,0)</f>
        <v>0</v>
      </c>
      <c r="AK368" s="61">
        <f>IF(COUNTIF(Setup_Hierarchy!$J$29:$IV$29,"="&amp;$K368)&lt;&gt;0,$L368,0)</f>
        <v>0</v>
      </c>
      <c r="AL368" s="61">
        <f>IF(COUNTIF(Setup_Hierarchy!$J$30:$IV$30,"="&amp;$K368)&lt;&gt;0,$L368,0)</f>
        <v>0</v>
      </c>
      <c r="AM368" s="61">
        <f>IF(COUNTIF(Setup_Hierarchy!$J$31:$IV$31,"="&amp;$K368)&lt;&gt;0,$L368,0)</f>
        <v>0</v>
      </c>
      <c r="AN368" s="61">
        <f>IF(COUNTIF(Setup_Hierarchy!$J$32:$IV$32,"="&amp;$K368)&lt;&gt;0,$L368,0)</f>
        <v>0</v>
      </c>
      <c r="AO368" s="61">
        <f>IF(COUNTIF(Setup_Hierarchy!$J$33:$IV$33,"="&amp;$K368)&lt;&gt;0,$L368,0)</f>
        <v>0</v>
      </c>
      <c r="AP368" s="61">
        <f>IF(COUNTIF(Setup_Hierarchy!$J$34:$IV$34,"="&amp;$K368)&lt;&gt;0,$L368,0)</f>
        <v>0</v>
      </c>
      <c r="AQ368" s="61">
        <f>IF(COUNTIF(Setup_Hierarchy!$J$35:$IV$35,"="&amp;$K368)&lt;&gt;0,$L368,0)</f>
        <v>0</v>
      </c>
      <c r="AR368" s="61">
        <f>IF(COUNTIF(Setup_Hierarchy!$J$36:$IV$36,"="&amp;$K368)&lt;&gt;0,$L368,0)</f>
        <v>0</v>
      </c>
      <c r="AS368" s="61">
        <f>IF(COUNTIF(Setup_Hierarchy!$J$37:$IV$37,"="&amp;$K368)&lt;&gt;0,$L368,0)</f>
        <v>0</v>
      </c>
      <c r="AT368" s="61">
        <f>IF(COUNTIF(Setup_Hierarchy!$J$38:$IV$38,"="&amp;$K368)&lt;&gt;0,$L368,0)</f>
        <v>0</v>
      </c>
      <c r="AU368" s="61">
        <f>IF(COUNTIF(Setup_Hierarchy!$J$39:$IV$39,"="&amp;$K368)&lt;&gt;0,$L368,0)</f>
        <v>0</v>
      </c>
      <c r="AV368" s="61">
        <f>IF(COUNTIF(Setup_Hierarchy!$J$40:$IV$40,"="&amp;$K368)&lt;&gt;0,$L368,0)</f>
        <v>0</v>
      </c>
      <c r="AW368" s="61">
        <f>IF(COUNTIF(Setup_Hierarchy!$J$41:$IV$41,"="&amp;$K368)&lt;&gt;0,$L368,0)</f>
        <v>0</v>
      </c>
      <c r="AX368" s="61">
        <f>IF(COUNTIF(Setup_Hierarchy!$J$42:$IV$42,"="&amp;$K368)&lt;&gt;0,$L368,0)</f>
        <v>0</v>
      </c>
      <c r="AY368" s="61">
        <f>IF(COUNTIF(Setup_Hierarchy!$J$43:$IV$43,"="&amp;$K368)&lt;&gt;0,$L368,0)</f>
        <v>0</v>
      </c>
      <c r="AZ368" s="61">
        <f>IF(COUNTIF(Setup_Hierarchy!$J$44:$IV$44,"="&amp;$K368)&lt;&gt;0,$L368,0)</f>
        <v>0</v>
      </c>
      <c r="BA368" s="61">
        <f>IF(COUNTIF(Setup_Hierarchy!$J$45:$IV$45,"="&amp;$K368)&lt;&gt;0,$L368,0)</f>
        <v>0</v>
      </c>
      <c r="BB368" s="61">
        <f>IF(COUNTIF(Setup_Hierarchy!$J$46:$IV$46,"="&amp;$K368)&lt;&gt;0,$L368,0)</f>
        <v>0</v>
      </c>
      <c r="BC368" s="61">
        <f>IF(COUNTIF(Setup_Hierarchy!$J$47:$IV$47,"="&amp;$K368)&lt;&gt;0,$L368,0)</f>
        <v>0</v>
      </c>
      <c r="BD368" s="61">
        <f>IF(COUNTIF(Setup_Hierarchy!$J$48:$IV$48,"="&amp;$K368)&lt;&gt;0,$L368,0)</f>
        <v>0</v>
      </c>
      <c r="BE368" s="61">
        <f>IF(COUNTIF(Setup_Hierarchy!$J$49:$IV$49,"="&amp;$K368)&lt;&gt;0,$L368,0)</f>
        <v>0</v>
      </c>
      <c r="BF368" s="61">
        <f>IF(COUNTIF(Setup_Hierarchy!$J$50:$IV$50,"="&amp;$K368)&lt;&gt;0,$L368,0)</f>
        <v>0</v>
      </c>
      <c r="BG368" s="61">
        <f>IF(COUNTIF(Setup_Hierarchy!$J$51:$IV$51,"="&amp;$K368)&lt;&gt;0,$L368,0)</f>
        <v>27648.66</v>
      </c>
      <c r="BH368" s="61">
        <f>IF(COUNTIF(Setup_Hierarchy!$J$52:$IV$52,"="&amp;$K368)&lt;&gt;0,$L368,0)</f>
        <v>0</v>
      </c>
      <c r="BI368" s="61">
        <f>IF(COUNTIF(Setup_Hierarchy!$J$53:$IV$53,"="&amp;$K368)&lt;&gt;0,$L368,0)</f>
        <v>0</v>
      </c>
      <c r="BJ368" s="61">
        <f>IF(COUNTIF(Setup_Hierarchy!$J$54:$IV$54,"="&amp;$K368)&lt;&gt;0,$L368,0)</f>
        <v>0</v>
      </c>
      <c r="BK368" s="61">
        <f>IF(COUNTIF(Setup_Hierarchy!$J$55:$IV$55,"="&amp;$K368)&lt;&gt;0,$L368,0)</f>
        <v>0</v>
      </c>
      <c r="BL368" s="61">
        <f>IF(COUNTIF(Setup_Hierarchy!$J$56:$IV$56,"="&amp;$K368)&lt;&gt;0,$L368,0)</f>
        <v>0</v>
      </c>
      <c r="BM368" s="61">
        <f>IF(COUNTIF(Setup_Hierarchy!$J$57:$IV$57,"="&amp;$K368)&lt;&gt;0,$L368,0)</f>
        <v>0</v>
      </c>
      <c r="BN368" s="61">
        <f>IF(COUNTIF(Setup_Hierarchy!$J$58:$IV$58,"="&amp;$K368)&lt;&gt;0,$L368,0)</f>
        <v>0</v>
      </c>
      <c r="BO368" s="61">
        <f>IF(COUNTIF(Setup_Hierarchy!$J$59:$IV$59,"="&amp;$K368)&lt;&gt;0,$L368,0)</f>
        <v>27648.66</v>
      </c>
      <c r="BP368" s="61">
        <f>IF(COUNTIF(Setup_Hierarchy!$J$60:$IV$60,"="&amp;$K368)&lt;&gt;0,$L368,0)</f>
        <v>27648.66</v>
      </c>
      <c r="BQ368" s="61">
        <f>IF(COUNTIF(Setup_Hierarchy!$J$61:$IV$61,"="&amp;$K368)&lt;&gt;0,$L368,0)</f>
        <v>27648.66</v>
      </c>
      <c r="BR368" s="61">
        <f>IF(COUNTIF(Setup_Hierarchy!$J$62:$IV$62,"="&amp;$K368)&lt;&gt;0,$L368,0)</f>
        <v>0</v>
      </c>
      <c r="BS368" s="61">
        <f>IF(COUNTIF(Setup_Hierarchy!$J$63:$IV$63,"="&amp;$K368)&lt;&gt;0,$L368,0)</f>
        <v>0</v>
      </c>
      <c r="BT368" s="61">
        <f>IF(COUNTIF(Setup_Hierarchy!$J$64:$IV$64,"="&amp;$K368)&lt;&gt;0,$L368,0)</f>
        <v>0</v>
      </c>
      <c r="BU368" s="61">
        <f>IF(COUNTIF(Setup_Hierarchy!$J$65:$IV$65,"="&amp;$K368)&lt;&gt;0,$L368,0)</f>
        <v>0</v>
      </c>
      <c r="BV368" s="61">
        <f>IF(COUNTIF(Setup_Hierarchy!$J$66:$IV$66,"="&amp;$K368)&lt;&gt;0,$L368,0)</f>
        <v>0</v>
      </c>
      <c r="BW368" s="61">
        <f>IF(COUNTIF(Setup_Hierarchy!$J$67:$IV$67,"="&amp;$K368)&lt;&gt;0,$L368,0)</f>
        <v>0</v>
      </c>
      <c r="BX368" s="61">
        <f>IF(COUNTIF(Setup_Hierarchy!$J$68:$IV$68,"="&amp;$K368)&lt;&gt;0,$L368,0)</f>
        <v>0</v>
      </c>
      <c r="BY368" s="61">
        <f>IF(COUNTIF(Setup_Hierarchy!$J$69:$IV$69,"="&amp;$K368)&lt;&gt;0,$L368,0)</f>
        <v>0</v>
      </c>
      <c r="BZ368" s="61">
        <f>IF(COUNTIF(Setup_Hierarchy!$J$70:$IV$70,"="&amp;$K368)&lt;&gt;0,$L368,0)</f>
        <v>0</v>
      </c>
      <c r="CA368" s="61">
        <f>IF(COUNTIF(Setup_Hierarchy!$J$71:$IV$71,"="&amp;$K368)&lt;&gt;0,$L368,0)</f>
        <v>0</v>
      </c>
      <c r="CB368" s="61">
        <f>IF(COUNTIF(Setup_Hierarchy!$J$72:$IV$72,"="&amp;$K368)&lt;&gt;0,$L368,0)</f>
        <v>0</v>
      </c>
      <c r="CC368" s="61">
        <f>IF(COUNTIF(Setup_Hierarchy!$J$73:$IV$73,"="&amp;$K368)&lt;&gt;0,$L368,0)</f>
        <v>0</v>
      </c>
      <c r="CD368" s="61">
        <f>IF(COUNTIF(Setup_Hierarchy!$J$74:$IV$74,"="&amp;$K368)&lt;&gt;0,$L368,0)</f>
        <v>0</v>
      </c>
      <c r="CE368" s="61">
        <f>IF(COUNTIF(Setup_Hierarchy!$J$75:$IV$75,"="&amp;$K368)&lt;&gt;0,$L368,0)</f>
        <v>0</v>
      </c>
      <c r="CF368" s="61">
        <f>IF(COUNTIF(Setup_Hierarchy!$J$76:$IV$76,"="&amp;$K368)&lt;&gt;0,$L368,0)</f>
        <v>0</v>
      </c>
      <c r="CG368" s="61">
        <f>IF(COUNTIF(Setup_Hierarchy!$J$77:$IV$77,"="&amp;$K368)&lt;&gt;0,$L368,0)</f>
        <v>0</v>
      </c>
      <c r="CH368" s="61">
        <f>IF(COUNTIF(Setup_Hierarchy!$J$78:$IV$78,"="&amp;$K368)&lt;&gt;0,$L368,0)</f>
        <v>0</v>
      </c>
      <c r="CI368" s="61">
        <f>IF(COUNTIF(Setup_Hierarchy!$J$79:$IV$79,"="&amp;$K368)&lt;&gt;0,$L368,0)</f>
        <v>0</v>
      </c>
      <c r="CJ368" s="61">
        <f>IF(COUNTIF(Setup_Hierarchy!$J$80:$IV$80,"="&amp;$K368)&lt;&gt;0,$L368,0)</f>
        <v>0</v>
      </c>
      <c r="CK368" s="61">
        <f>IF(COUNTIF(Setup_Hierarchy!$J$81:$IV$81,"="&amp;$K368)&lt;&gt;0,$L368,0)</f>
        <v>0</v>
      </c>
      <c r="CL368" s="61">
        <f>IF(COUNTIF(Setup_Hierarchy!$J$82:$IV$82,"="&amp;$K368)&lt;&gt;0,$L368,0)</f>
        <v>0</v>
      </c>
      <c r="CM368" s="61">
        <f>IF(COUNTIF(Setup_Hierarchy!$J$83:$IV$83,"="&amp;$K368)&lt;&gt;0,$L368,0)</f>
        <v>0</v>
      </c>
      <c r="CN368" s="61">
        <f>IF(COUNTIF(Setup_Hierarchy!$J$84:$IV$84,"="&amp;$K368)&lt;&gt;0,$L368,0)</f>
        <v>0</v>
      </c>
      <c r="CO368" s="61">
        <f>IF(COUNTIF(Setup_Hierarchy!$J$85:$IV$85,"="&amp;$K368)&lt;&gt;0,$L368,0)</f>
        <v>0</v>
      </c>
      <c r="CP368" s="61">
        <f>IF(COUNTIF(Setup_Hierarchy!$J$86:$IV$86,"="&amp;$K368)&lt;&gt;0,$L368,0)</f>
        <v>0</v>
      </c>
      <c r="CQ368" s="61">
        <f>IF(COUNTIF(Setup_Hierarchy!$J$87:$IV$87,"="&amp;$K368)&lt;&gt;0,$L368,0)</f>
        <v>0</v>
      </c>
      <c r="CR368" s="61">
        <f>IF(COUNTIF(Setup_Hierarchy!$J$88:$IV$88,"="&amp;$K368)&lt;&gt;0,$L368,0)</f>
        <v>0</v>
      </c>
      <c r="CS368" s="61">
        <f>IF(COUNTIF(Setup_Hierarchy!$J$89:$IV$89,"="&amp;$K368)&lt;&gt;0,$L368,0)</f>
        <v>0</v>
      </c>
      <c r="CT368" s="61">
        <f>IF(COUNTIF(Setup_Hierarchy!$J$90:$IV$90,"="&amp;$K368)&lt;&gt;0,$L368,0)</f>
        <v>0</v>
      </c>
      <c r="CU368" s="61">
        <f>IF(COUNTIF(Setup_Hierarchy!$J$91:$IV$91,"="&amp;$K368)&lt;&gt;0,$L368,0)</f>
        <v>0</v>
      </c>
      <c r="CV368" s="61">
        <f>IF(COUNTIF(Setup_Hierarchy!$J$92:$IV$92,"="&amp;$K368)&lt;&gt;0,$L368,0)</f>
        <v>0</v>
      </c>
      <c r="CW368" s="61">
        <f>IF(COUNTIF(Setup_Hierarchy!$J$93:$IV$93,"="&amp;$K368)&lt;&gt;0,$L368,0)</f>
        <v>0</v>
      </c>
      <c r="CX368" s="61">
        <f>IF(COUNTIF(Setup_Hierarchy!$J$94:$IV$94,"="&amp;$K368)&lt;&gt;0,$L368,0)</f>
        <v>0</v>
      </c>
      <c r="CY368" s="61">
        <f>IF(COUNTIF(Setup_Hierarchy!$J$95:$IV$95,"="&amp;$K368)&lt;&gt;0,$L368,0)</f>
        <v>0</v>
      </c>
      <c r="CZ368" s="61">
        <f>IF(COUNTIF(Setup_Hierarchy!$J$96:$IV$96,"="&amp;$K368)&lt;&gt;0,$L368,0)</f>
        <v>0</v>
      </c>
      <c r="DA368" s="61">
        <f>IF(COUNTIF(Setup_Hierarchy!$J$97:$IV$97,"="&amp;$K368)&lt;&gt;0,$L368,0)</f>
        <v>0</v>
      </c>
      <c r="DB368" s="61">
        <f>IF(COUNTIF(Setup_Hierarchy!$J$98:$IV$98,"="&amp;$K368)&lt;&gt;0,$L368,0)</f>
        <v>0</v>
      </c>
      <c r="DC368" s="61">
        <f>IF(COUNTIF(Setup_Hierarchy!$J$99:$IV$99,"="&amp;$K368)&lt;&gt;0,$L368,0)</f>
        <v>0</v>
      </c>
      <c r="DD368" s="61">
        <f>IF(COUNTIF(Setup_Hierarchy!$J$100:$IV$100,"="&amp;$K368)&lt;&gt;0,$L368,0)</f>
        <v>0</v>
      </c>
      <c r="DE368" s="61">
        <f>IF(COUNTIF(Setup_Hierarchy!$J$101:$IV$101,"="&amp;$K368)&lt;&gt;0,$L368,0)</f>
        <v>0</v>
      </c>
      <c r="DF368" s="61">
        <f>IF(COUNTIF(Setup_Hierarchy!$J$102:$IV$102,"="&amp;$K368)&lt;&gt;0,$L368,0)</f>
        <v>0</v>
      </c>
      <c r="DG368" s="61">
        <f>IF(COUNTIF(Setup_Hierarchy!$J$103:$IV$103,"="&amp;$K368)&lt;&gt;0,$L368,0)</f>
        <v>0</v>
      </c>
      <c r="DH368" s="61">
        <f>IF(COUNTIF(Setup_Hierarchy!$J$104:$IV$104,"="&amp;$K368)&lt;&gt;0,$L368,0)</f>
        <v>0</v>
      </c>
      <c r="DI368" s="61">
        <f>IF(COUNTIF(Setup_Hierarchy!$J$105:$IV$105,"="&amp;$K368)&lt;&gt;0,$L368,0)</f>
        <v>0</v>
      </c>
      <c r="DJ368" s="61">
        <f>IF(COUNTIF(Setup_Hierarchy!$J$106:$IV$106,"="&amp;$K368)&lt;&gt;0,$L368,0)</f>
        <v>0</v>
      </c>
      <c r="DK368" s="61">
        <f>IF(COUNTIF(Setup_Hierarchy!$J$107:$IV$107,"="&amp;$K368)&lt;&gt;0,$L368,0)</f>
        <v>0</v>
      </c>
      <c r="DL368" s="61">
        <f>IF(COUNTIF(Setup_Hierarchy!$J$108:$IV$108,"="&amp;$K368)&lt;&gt;0,$L368,0)</f>
        <v>0</v>
      </c>
      <c r="DM368" s="61">
        <f>IF(COUNTIF(Setup_Hierarchy!$J$109:$IV$109,"="&amp;$K368)&lt;&gt;0,$L368,0)</f>
        <v>0</v>
      </c>
      <c r="DN368" s="61">
        <f>IF(COUNTIF(Setup_Hierarchy!$J$110:$IV$110,"="&amp;$K368)&lt;&gt;0,$L368,0)</f>
        <v>0</v>
      </c>
      <c r="DO368" s="61">
        <f>IF(COUNTIF(Setup_Hierarchy!$J$111:$IV$111,"="&amp;$K368)&lt;&gt;0,$L368,0)</f>
        <v>0</v>
      </c>
      <c r="DP368" s="61">
        <f>IF(COUNTIF(Setup_Hierarchy!$J$112:$IV$112,"="&amp;$K368)&lt;&gt;0,$L368,0)</f>
        <v>0</v>
      </c>
      <c r="DQ368" s="61">
        <f>IF(COUNTIF(Setup_Hierarchy!$J$113:$IV$113,"="&amp;$K368)&lt;&gt;0,$L368,0)</f>
        <v>0</v>
      </c>
      <c r="DR368" s="61">
        <f>IF(COUNTIF(Setup_Hierarchy!$J$114:$IV$114,"="&amp;$K368)&lt;&gt;0,$L368,0)</f>
        <v>0</v>
      </c>
      <c r="DS368" s="61">
        <f>IF(COUNTIF(Setup_Hierarchy!$J$115:$IV$115,"="&amp;$K368)&lt;&gt;0,$L368,0)</f>
        <v>0</v>
      </c>
      <c r="DT368" s="61">
        <f>IF(COUNTIF(Setup_Hierarchy!$J$116:$IV$116,"="&amp;$K368)&lt;&gt;0,$L368,0)</f>
        <v>0</v>
      </c>
    </row>
    <row r="369" spans="2:124" x14ac:dyDescent="0.2">
      <c r="B369" t="s">
        <v>43</v>
      </c>
      <c r="C369">
        <v>440</v>
      </c>
      <c r="D369" t="s">
        <v>16</v>
      </c>
      <c r="E369" t="s">
        <v>369</v>
      </c>
      <c r="F369" t="s">
        <v>526</v>
      </c>
      <c r="G369" t="s">
        <v>523</v>
      </c>
      <c r="H369" t="s">
        <v>7</v>
      </c>
      <c r="I369">
        <v>0.168266</v>
      </c>
      <c r="J369">
        <v>0.41123599999999999</v>
      </c>
      <c r="K369">
        <v>638</v>
      </c>
      <c r="L369">
        <v>8.98</v>
      </c>
      <c r="M369" s="61">
        <f>IF(COUNTIF(Setup_Hierarchy!$J$5:$IV$5,"="&amp;$K369)&lt;&gt;0,$L369,0)</f>
        <v>8.98</v>
      </c>
      <c r="N369" s="61">
        <f>IF(COUNTIF(Setup_Hierarchy!$J$6:$IV$6,"="&amp;$K369)&lt;&gt;0,$L369,0)</f>
        <v>8.98</v>
      </c>
      <c r="O369" s="61">
        <f>IF(COUNTIF(Setup_Hierarchy!$J$7:$IV$7,"="&amp;$K369)&lt;&gt;0,$L369,0)</f>
        <v>8.98</v>
      </c>
      <c r="P369" s="61">
        <f>IF(COUNTIF(Setup_Hierarchy!$J$8:$IV$8,"="&amp;$K369)&lt;&gt;0,$L369,0)</f>
        <v>0</v>
      </c>
      <c r="Q369" s="61">
        <f>IF(COUNTIF(Setup_Hierarchy!$J$9:$IV$9,"="&amp;$K369)&lt;&gt;0,$L369,0)</f>
        <v>0</v>
      </c>
      <c r="R369" s="61">
        <f>IF(COUNTIF(Setup_Hierarchy!$J$10:$IV$10,"="&amp;$K369)&lt;&gt;0,$L369,0)</f>
        <v>0</v>
      </c>
      <c r="S369" s="61">
        <f>IF(COUNTIF(Setup_Hierarchy!$J$11:$IV$11,"="&amp;$K369)&lt;&gt;0,$L369,0)</f>
        <v>0</v>
      </c>
      <c r="T369" s="61">
        <f>IF(COUNTIF(Setup_Hierarchy!$J$12:$IV$12,"="&amp;$K369)&lt;&gt;0,$L369,0)</f>
        <v>0</v>
      </c>
      <c r="U369" s="61">
        <f>IF(COUNTIF(Setup_Hierarchy!$J$13:$IV$13,"="&amp;$K369)&lt;&gt;0,$L369,0)</f>
        <v>0</v>
      </c>
      <c r="V369" s="61">
        <f>IF(COUNTIF(Setup_Hierarchy!$J$14:$IV$14,"="&amp;$K369)&lt;&gt;0,$L369,0)</f>
        <v>0</v>
      </c>
      <c r="W369" s="61">
        <f>IF(COUNTIF(Setup_Hierarchy!$J$15:$IV$15,"="&amp;$K369)&lt;&gt;0,$L369,0)</f>
        <v>0</v>
      </c>
      <c r="X369" s="61">
        <f>IF(COUNTIF(Setup_Hierarchy!$J$16:$IV$16,"="&amp;$K369)&lt;&gt;0,$L369,0)</f>
        <v>0</v>
      </c>
      <c r="Y369" s="61">
        <f>IF(COUNTIF(Setup_Hierarchy!$J$17:$IV$17,"="&amp;$K369)&lt;&gt;0,$L369,0)</f>
        <v>0</v>
      </c>
      <c r="Z369" s="61">
        <f>IF(COUNTIF(Setup_Hierarchy!$J$18:$IV$18,"="&amp;$K369)&lt;&gt;0,$L369,0)</f>
        <v>0</v>
      </c>
      <c r="AA369" s="61">
        <f>IF(COUNTIF(Setup_Hierarchy!$J$19:$IV$19,"="&amp;$K369)&lt;&gt;0,$L369,0)</f>
        <v>0</v>
      </c>
      <c r="AB369" s="61">
        <f>IF(COUNTIF(Setup_Hierarchy!$J$20:$IV$20,"="&amp;$K369)&lt;&gt;0,$L369,0)</f>
        <v>0</v>
      </c>
      <c r="AC369" s="61">
        <f>IF(COUNTIF(Setup_Hierarchy!$J$21:$IV$21,"="&amp;$K369)&lt;&gt;0,$L369,0)</f>
        <v>0</v>
      </c>
      <c r="AD369" s="61">
        <f>IF(COUNTIF(Setup_Hierarchy!$J$22:$IV$22,"="&amp;$K369)&lt;&gt;0,$L369,0)</f>
        <v>0</v>
      </c>
      <c r="AE369" s="61">
        <f>IF(COUNTIF(Setup_Hierarchy!$J$23:$IV$23,"="&amp;$K369)&lt;&gt;0,$L369,0)</f>
        <v>0</v>
      </c>
      <c r="AF369" s="61">
        <f>IF(COUNTIF(Setup_Hierarchy!$J$24:$IV$24,"="&amp;$K369)&lt;&gt;0,$L369,0)</f>
        <v>0</v>
      </c>
      <c r="AG369" s="61">
        <f>IF(COUNTIF(Setup_Hierarchy!$J$25:$IV$25,"="&amp;$K369)&lt;&gt;0,$L369,0)</f>
        <v>0</v>
      </c>
      <c r="AH369" s="61">
        <f>IF(COUNTIF(Setup_Hierarchy!$J$26:$IV$26,"="&amp;$K369)&lt;&gt;0,$L369,0)</f>
        <v>0</v>
      </c>
      <c r="AI369" s="61">
        <f>IF(COUNTIF(Setup_Hierarchy!$J$27:$IV$27,"="&amp;$K369)&lt;&gt;0,$L369,0)</f>
        <v>0</v>
      </c>
      <c r="AJ369" s="61">
        <f>IF(COUNTIF(Setup_Hierarchy!$J$28:$IV$28,"="&amp;$K369)&lt;&gt;0,$L369,0)</f>
        <v>0</v>
      </c>
      <c r="AK369" s="61">
        <f>IF(COUNTIF(Setup_Hierarchy!$J$29:$IV$29,"="&amp;$K369)&lt;&gt;0,$L369,0)</f>
        <v>0</v>
      </c>
      <c r="AL369" s="61">
        <f>IF(COUNTIF(Setup_Hierarchy!$J$30:$IV$30,"="&amp;$K369)&lt;&gt;0,$L369,0)</f>
        <v>0</v>
      </c>
      <c r="AM369" s="61">
        <f>IF(COUNTIF(Setup_Hierarchy!$J$31:$IV$31,"="&amp;$K369)&lt;&gt;0,$L369,0)</f>
        <v>0</v>
      </c>
      <c r="AN369" s="61">
        <f>IF(COUNTIF(Setup_Hierarchy!$J$32:$IV$32,"="&amp;$K369)&lt;&gt;0,$L369,0)</f>
        <v>0</v>
      </c>
      <c r="AO369" s="61">
        <f>IF(COUNTIF(Setup_Hierarchy!$J$33:$IV$33,"="&amp;$K369)&lt;&gt;0,$L369,0)</f>
        <v>0</v>
      </c>
      <c r="AP369" s="61">
        <f>IF(COUNTIF(Setup_Hierarchy!$J$34:$IV$34,"="&amp;$K369)&lt;&gt;0,$L369,0)</f>
        <v>0</v>
      </c>
      <c r="AQ369" s="61">
        <f>IF(COUNTIF(Setup_Hierarchy!$J$35:$IV$35,"="&amp;$K369)&lt;&gt;0,$L369,0)</f>
        <v>0</v>
      </c>
      <c r="AR369" s="61">
        <f>IF(COUNTIF(Setup_Hierarchy!$J$36:$IV$36,"="&amp;$K369)&lt;&gt;0,$L369,0)</f>
        <v>0</v>
      </c>
      <c r="AS369" s="61">
        <f>IF(COUNTIF(Setup_Hierarchy!$J$37:$IV$37,"="&amp;$K369)&lt;&gt;0,$L369,0)</f>
        <v>0</v>
      </c>
      <c r="AT369" s="61">
        <f>IF(COUNTIF(Setup_Hierarchy!$J$38:$IV$38,"="&amp;$K369)&lt;&gt;0,$L369,0)</f>
        <v>0</v>
      </c>
      <c r="AU369" s="61">
        <f>IF(COUNTIF(Setup_Hierarchy!$J$39:$IV$39,"="&amp;$K369)&lt;&gt;0,$L369,0)</f>
        <v>0</v>
      </c>
      <c r="AV369" s="61">
        <f>IF(COUNTIF(Setup_Hierarchy!$J$40:$IV$40,"="&amp;$K369)&lt;&gt;0,$L369,0)</f>
        <v>0</v>
      </c>
      <c r="AW369" s="61">
        <f>IF(COUNTIF(Setup_Hierarchy!$J$41:$IV$41,"="&amp;$K369)&lt;&gt;0,$L369,0)</f>
        <v>0</v>
      </c>
      <c r="AX369" s="61">
        <f>IF(COUNTIF(Setup_Hierarchy!$J$42:$IV$42,"="&amp;$K369)&lt;&gt;0,$L369,0)</f>
        <v>0</v>
      </c>
      <c r="AY369" s="61">
        <f>IF(COUNTIF(Setup_Hierarchy!$J$43:$IV$43,"="&amp;$K369)&lt;&gt;0,$L369,0)</f>
        <v>0</v>
      </c>
      <c r="AZ369" s="61">
        <f>IF(COUNTIF(Setup_Hierarchy!$J$44:$IV$44,"="&amp;$K369)&lt;&gt;0,$L369,0)</f>
        <v>0</v>
      </c>
      <c r="BA369" s="61">
        <f>IF(COUNTIF(Setup_Hierarchy!$J$45:$IV$45,"="&amp;$K369)&lt;&gt;0,$L369,0)</f>
        <v>0</v>
      </c>
      <c r="BB369" s="61">
        <f>IF(COUNTIF(Setup_Hierarchy!$J$46:$IV$46,"="&amp;$K369)&lt;&gt;0,$L369,0)</f>
        <v>0</v>
      </c>
      <c r="BC369" s="61">
        <f>IF(COUNTIF(Setup_Hierarchy!$J$47:$IV$47,"="&amp;$K369)&lt;&gt;0,$L369,0)</f>
        <v>0</v>
      </c>
      <c r="BD369" s="61">
        <f>IF(COUNTIF(Setup_Hierarchy!$J$48:$IV$48,"="&amp;$K369)&lt;&gt;0,$L369,0)</f>
        <v>0</v>
      </c>
      <c r="BE369" s="61">
        <f>IF(COUNTIF(Setup_Hierarchy!$J$49:$IV$49,"="&amp;$K369)&lt;&gt;0,$L369,0)</f>
        <v>0</v>
      </c>
      <c r="BF369" s="61">
        <f>IF(COUNTIF(Setup_Hierarchy!$J$50:$IV$50,"="&amp;$K369)&lt;&gt;0,$L369,0)</f>
        <v>0</v>
      </c>
      <c r="BG369" s="61">
        <f>IF(COUNTIF(Setup_Hierarchy!$J$51:$IV$51,"="&amp;$K369)&lt;&gt;0,$L369,0)</f>
        <v>8.98</v>
      </c>
      <c r="BH369" s="61">
        <f>IF(COUNTIF(Setup_Hierarchy!$J$52:$IV$52,"="&amp;$K369)&lt;&gt;0,$L369,0)</f>
        <v>0</v>
      </c>
      <c r="BI369" s="61">
        <f>IF(COUNTIF(Setup_Hierarchy!$J$53:$IV$53,"="&amp;$K369)&lt;&gt;0,$L369,0)</f>
        <v>0</v>
      </c>
      <c r="BJ369" s="61">
        <f>IF(COUNTIF(Setup_Hierarchy!$J$54:$IV$54,"="&amp;$K369)&lt;&gt;0,$L369,0)</f>
        <v>0</v>
      </c>
      <c r="BK369" s="61">
        <f>IF(COUNTIF(Setup_Hierarchy!$J$55:$IV$55,"="&amp;$K369)&lt;&gt;0,$L369,0)</f>
        <v>0</v>
      </c>
      <c r="BL369" s="61">
        <f>IF(COUNTIF(Setup_Hierarchy!$J$56:$IV$56,"="&amp;$K369)&lt;&gt;0,$L369,0)</f>
        <v>0</v>
      </c>
      <c r="BM369" s="61">
        <f>IF(COUNTIF(Setup_Hierarchy!$J$57:$IV$57,"="&amp;$K369)&lt;&gt;0,$L369,0)</f>
        <v>0</v>
      </c>
      <c r="BN369" s="61">
        <f>IF(COUNTIF(Setup_Hierarchy!$J$58:$IV$58,"="&amp;$K369)&lt;&gt;0,$L369,0)</f>
        <v>0</v>
      </c>
      <c r="BO369" s="61">
        <f>IF(COUNTIF(Setup_Hierarchy!$J$59:$IV$59,"="&amp;$K369)&lt;&gt;0,$L369,0)</f>
        <v>8.98</v>
      </c>
      <c r="BP369" s="61">
        <f>IF(COUNTIF(Setup_Hierarchy!$J$60:$IV$60,"="&amp;$K369)&lt;&gt;0,$L369,0)</f>
        <v>0</v>
      </c>
      <c r="BQ369" s="61">
        <f>IF(COUNTIF(Setup_Hierarchy!$J$61:$IV$61,"="&amp;$K369)&lt;&gt;0,$L369,0)</f>
        <v>0</v>
      </c>
      <c r="BR369" s="61">
        <f>IF(COUNTIF(Setup_Hierarchy!$J$62:$IV$62,"="&amp;$K369)&lt;&gt;0,$L369,0)</f>
        <v>0</v>
      </c>
      <c r="BS369" s="61">
        <f>IF(COUNTIF(Setup_Hierarchy!$J$63:$IV$63,"="&amp;$K369)&lt;&gt;0,$L369,0)</f>
        <v>0</v>
      </c>
      <c r="BT369" s="61">
        <f>IF(COUNTIF(Setup_Hierarchy!$J$64:$IV$64,"="&amp;$K369)&lt;&gt;0,$L369,0)</f>
        <v>0</v>
      </c>
      <c r="BU369" s="61">
        <f>IF(COUNTIF(Setup_Hierarchy!$J$65:$IV$65,"="&amp;$K369)&lt;&gt;0,$L369,0)</f>
        <v>0</v>
      </c>
      <c r="BV369" s="61">
        <f>IF(COUNTIF(Setup_Hierarchy!$J$66:$IV$66,"="&amp;$K369)&lt;&gt;0,$L369,0)</f>
        <v>0</v>
      </c>
      <c r="BW369" s="61">
        <f>IF(COUNTIF(Setup_Hierarchy!$J$67:$IV$67,"="&amp;$K369)&lt;&gt;0,$L369,0)</f>
        <v>0</v>
      </c>
      <c r="BX369" s="61">
        <f>IF(COUNTIF(Setup_Hierarchy!$J$68:$IV$68,"="&amp;$K369)&lt;&gt;0,$L369,0)</f>
        <v>0</v>
      </c>
      <c r="BY369" s="61">
        <f>IF(COUNTIF(Setup_Hierarchy!$J$69:$IV$69,"="&amp;$K369)&lt;&gt;0,$L369,0)</f>
        <v>0</v>
      </c>
      <c r="BZ369" s="61">
        <f>IF(COUNTIF(Setup_Hierarchy!$J$70:$IV$70,"="&amp;$K369)&lt;&gt;0,$L369,0)</f>
        <v>0</v>
      </c>
      <c r="CA369" s="61">
        <f>IF(COUNTIF(Setup_Hierarchy!$J$71:$IV$71,"="&amp;$K369)&lt;&gt;0,$L369,0)</f>
        <v>0</v>
      </c>
      <c r="CB369" s="61">
        <f>IF(COUNTIF(Setup_Hierarchy!$J$72:$IV$72,"="&amp;$K369)&lt;&gt;0,$L369,0)</f>
        <v>0</v>
      </c>
      <c r="CC369" s="61">
        <f>IF(COUNTIF(Setup_Hierarchy!$J$73:$IV$73,"="&amp;$K369)&lt;&gt;0,$L369,0)</f>
        <v>0</v>
      </c>
      <c r="CD369" s="61">
        <f>IF(COUNTIF(Setup_Hierarchy!$J$74:$IV$74,"="&amp;$K369)&lt;&gt;0,$L369,0)</f>
        <v>0</v>
      </c>
      <c r="CE369" s="61">
        <f>IF(COUNTIF(Setup_Hierarchy!$J$75:$IV$75,"="&amp;$K369)&lt;&gt;0,$L369,0)</f>
        <v>0</v>
      </c>
      <c r="CF369" s="61">
        <f>IF(COUNTIF(Setup_Hierarchy!$J$76:$IV$76,"="&amp;$K369)&lt;&gt;0,$L369,0)</f>
        <v>0</v>
      </c>
      <c r="CG369" s="61">
        <f>IF(COUNTIF(Setup_Hierarchy!$J$77:$IV$77,"="&amp;$K369)&lt;&gt;0,$L369,0)</f>
        <v>0</v>
      </c>
      <c r="CH369" s="61">
        <f>IF(COUNTIF(Setup_Hierarchy!$J$78:$IV$78,"="&amp;$K369)&lt;&gt;0,$L369,0)</f>
        <v>0</v>
      </c>
      <c r="CI369" s="61">
        <f>IF(COUNTIF(Setup_Hierarchy!$J$79:$IV$79,"="&amp;$K369)&lt;&gt;0,$L369,0)</f>
        <v>0</v>
      </c>
      <c r="CJ369" s="61">
        <f>IF(COUNTIF(Setup_Hierarchy!$J$80:$IV$80,"="&amp;$K369)&lt;&gt;0,$L369,0)</f>
        <v>0</v>
      </c>
      <c r="CK369" s="61">
        <f>IF(COUNTIF(Setup_Hierarchy!$J$81:$IV$81,"="&amp;$K369)&lt;&gt;0,$L369,0)</f>
        <v>0</v>
      </c>
      <c r="CL369" s="61">
        <f>IF(COUNTIF(Setup_Hierarchy!$J$82:$IV$82,"="&amp;$K369)&lt;&gt;0,$L369,0)</f>
        <v>0</v>
      </c>
      <c r="CM369" s="61">
        <f>IF(COUNTIF(Setup_Hierarchy!$J$83:$IV$83,"="&amp;$K369)&lt;&gt;0,$L369,0)</f>
        <v>0</v>
      </c>
      <c r="CN369" s="61">
        <f>IF(COUNTIF(Setup_Hierarchy!$J$84:$IV$84,"="&amp;$K369)&lt;&gt;0,$L369,0)</f>
        <v>8.98</v>
      </c>
      <c r="CO369" s="61">
        <f>IF(COUNTIF(Setup_Hierarchy!$J$85:$IV$85,"="&amp;$K369)&lt;&gt;0,$L369,0)</f>
        <v>8.98</v>
      </c>
      <c r="CP369" s="61">
        <f>IF(COUNTIF(Setup_Hierarchy!$J$86:$IV$86,"="&amp;$K369)&lt;&gt;0,$L369,0)</f>
        <v>0</v>
      </c>
      <c r="CQ369" s="61">
        <f>IF(COUNTIF(Setup_Hierarchy!$J$87:$IV$87,"="&amp;$K369)&lt;&gt;0,$L369,0)</f>
        <v>0</v>
      </c>
      <c r="CR369" s="61">
        <f>IF(COUNTIF(Setup_Hierarchy!$J$88:$IV$88,"="&amp;$K369)&lt;&gt;0,$L369,0)</f>
        <v>0</v>
      </c>
      <c r="CS369" s="61">
        <f>IF(COUNTIF(Setup_Hierarchy!$J$89:$IV$89,"="&amp;$K369)&lt;&gt;0,$L369,0)</f>
        <v>0</v>
      </c>
      <c r="CT369" s="61">
        <f>IF(COUNTIF(Setup_Hierarchy!$J$90:$IV$90,"="&amp;$K369)&lt;&gt;0,$L369,0)</f>
        <v>0</v>
      </c>
      <c r="CU369" s="61">
        <f>IF(COUNTIF(Setup_Hierarchy!$J$91:$IV$91,"="&amp;$K369)&lt;&gt;0,$L369,0)</f>
        <v>0</v>
      </c>
      <c r="CV369" s="61">
        <f>IF(COUNTIF(Setup_Hierarchy!$J$92:$IV$92,"="&amp;$K369)&lt;&gt;0,$L369,0)</f>
        <v>0</v>
      </c>
      <c r="CW369" s="61">
        <f>IF(COUNTIF(Setup_Hierarchy!$J$93:$IV$93,"="&amp;$K369)&lt;&gt;0,$L369,0)</f>
        <v>0</v>
      </c>
      <c r="CX369" s="61">
        <f>IF(COUNTIF(Setup_Hierarchy!$J$94:$IV$94,"="&amp;$K369)&lt;&gt;0,$L369,0)</f>
        <v>0</v>
      </c>
      <c r="CY369" s="61">
        <f>IF(COUNTIF(Setup_Hierarchy!$J$95:$IV$95,"="&amp;$K369)&lt;&gt;0,$L369,0)</f>
        <v>0</v>
      </c>
      <c r="CZ369" s="61">
        <f>IF(COUNTIF(Setup_Hierarchy!$J$96:$IV$96,"="&amp;$K369)&lt;&gt;0,$L369,0)</f>
        <v>0</v>
      </c>
      <c r="DA369" s="61">
        <f>IF(COUNTIF(Setup_Hierarchy!$J$97:$IV$97,"="&amp;$K369)&lt;&gt;0,$L369,0)</f>
        <v>0</v>
      </c>
      <c r="DB369" s="61">
        <f>IF(COUNTIF(Setup_Hierarchy!$J$98:$IV$98,"="&amp;$K369)&lt;&gt;0,$L369,0)</f>
        <v>0</v>
      </c>
      <c r="DC369" s="61">
        <f>IF(COUNTIF(Setup_Hierarchy!$J$99:$IV$99,"="&amp;$K369)&lt;&gt;0,$L369,0)</f>
        <v>0</v>
      </c>
      <c r="DD369" s="61">
        <f>IF(COUNTIF(Setup_Hierarchy!$J$100:$IV$100,"="&amp;$K369)&lt;&gt;0,$L369,0)</f>
        <v>0</v>
      </c>
      <c r="DE369" s="61">
        <f>IF(COUNTIF(Setup_Hierarchy!$J$101:$IV$101,"="&amp;$K369)&lt;&gt;0,$L369,0)</f>
        <v>0</v>
      </c>
      <c r="DF369" s="61">
        <f>IF(COUNTIF(Setup_Hierarchy!$J$102:$IV$102,"="&amp;$K369)&lt;&gt;0,$L369,0)</f>
        <v>0</v>
      </c>
      <c r="DG369" s="61">
        <f>IF(COUNTIF(Setup_Hierarchy!$J$103:$IV$103,"="&amp;$K369)&lt;&gt;0,$L369,0)</f>
        <v>0</v>
      </c>
      <c r="DH369" s="61">
        <f>IF(COUNTIF(Setup_Hierarchy!$J$104:$IV$104,"="&amp;$K369)&lt;&gt;0,$L369,0)</f>
        <v>0</v>
      </c>
      <c r="DI369" s="61">
        <f>IF(COUNTIF(Setup_Hierarchy!$J$105:$IV$105,"="&amp;$K369)&lt;&gt;0,$L369,0)</f>
        <v>0</v>
      </c>
      <c r="DJ369" s="61">
        <f>IF(COUNTIF(Setup_Hierarchy!$J$106:$IV$106,"="&amp;$K369)&lt;&gt;0,$L369,0)</f>
        <v>0</v>
      </c>
      <c r="DK369" s="61">
        <f>IF(COUNTIF(Setup_Hierarchy!$J$107:$IV$107,"="&amp;$K369)&lt;&gt;0,$L369,0)</f>
        <v>0</v>
      </c>
      <c r="DL369" s="61">
        <f>IF(COUNTIF(Setup_Hierarchy!$J$108:$IV$108,"="&amp;$K369)&lt;&gt;0,$L369,0)</f>
        <v>0</v>
      </c>
      <c r="DM369" s="61">
        <f>IF(COUNTIF(Setup_Hierarchy!$J$109:$IV$109,"="&amp;$K369)&lt;&gt;0,$L369,0)</f>
        <v>0</v>
      </c>
      <c r="DN369" s="61">
        <f>IF(COUNTIF(Setup_Hierarchy!$J$110:$IV$110,"="&amp;$K369)&lt;&gt;0,$L369,0)</f>
        <v>0</v>
      </c>
      <c r="DO369" s="61">
        <f>IF(COUNTIF(Setup_Hierarchy!$J$111:$IV$111,"="&amp;$K369)&lt;&gt;0,$L369,0)</f>
        <v>0</v>
      </c>
      <c r="DP369" s="61">
        <f>IF(COUNTIF(Setup_Hierarchy!$J$112:$IV$112,"="&amp;$K369)&lt;&gt;0,$L369,0)</f>
        <v>0</v>
      </c>
      <c r="DQ369" s="61">
        <f>IF(COUNTIF(Setup_Hierarchy!$J$113:$IV$113,"="&amp;$K369)&lt;&gt;0,$L369,0)</f>
        <v>0</v>
      </c>
      <c r="DR369" s="61">
        <f>IF(COUNTIF(Setup_Hierarchy!$J$114:$IV$114,"="&amp;$K369)&lt;&gt;0,$L369,0)</f>
        <v>0</v>
      </c>
      <c r="DS369" s="61">
        <f>IF(COUNTIF(Setup_Hierarchy!$J$115:$IV$115,"="&amp;$K369)&lt;&gt;0,$L369,0)</f>
        <v>0</v>
      </c>
      <c r="DT369" s="61">
        <f>IF(COUNTIF(Setup_Hierarchy!$J$116:$IV$116,"="&amp;$K369)&lt;&gt;0,$L369,0)</f>
        <v>0</v>
      </c>
    </row>
    <row r="370" spans="2:124" x14ac:dyDescent="0.2">
      <c r="B370" t="s">
        <v>43</v>
      </c>
      <c r="C370">
        <v>440</v>
      </c>
      <c r="D370" t="s">
        <v>16</v>
      </c>
      <c r="E370" t="s">
        <v>369</v>
      </c>
      <c r="F370" t="s">
        <v>526</v>
      </c>
      <c r="G370" t="s">
        <v>523</v>
      </c>
      <c r="H370" t="s">
        <v>7</v>
      </c>
      <c r="I370">
        <v>0.168266</v>
      </c>
      <c r="J370">
        <v>0.41123599999999999</v>
      </c>
      <c r="K370">
        <v>677</v>
      </c>
      <c r="L370">
        <v>7560.38</v>
      </c>
      <c r="M370" s="61">
        <f>IF(COUNTIF(Setup_Hierarchy!$J$5:$IV$5,"="&amp;$K370)&lt;&gt;0,$L370,0)</f>
        <v>7560.38</v>
      </c>
      <c r="N370" s="61">
        <f>IF(COUNTIF(Setup_Hierarchy!$J$6:$IV$6,"="&amp;$K370)&lt;&gt;0,$L370,0)</f>
        <v>7560.38</v>
      </c>
      <c r="O370" s="61">
        <f>IF(COUNTIF(Setup_Hierarchy!$J$7:$IV$7,"="&amp;$K370)&lt;&gt;0,$L370,0)</f>
        <v>7560.38</v>
      </c>
      <c r="P370" s="61">
        <f>IF(COUNTIF(Setup_Hierarchy!$J$8:$IV$8,"="&amp;$K370)&lt;&gt;0,$L370,0)</f>
        <v>7560.38</v>
      </c>
      <c r="Q370" s="61">
        <f>IF(COUNTIF(Setup_Hierarchy!$J$9:$IV$9,"="&amp;$K370)&lt;&gt;0,$L370,0)</f>
        <v>7560.38</v>
      </c>
      <c r="R370" s="61">
        <f>IF(COUNTIF(Setup_Hierarchy!$J$10:$IV$10,"="&amp;$K370)&lt;&gt;0,$L370,0)</f>
        <v>0</v>
      </c>
      <c r="S370" s="61">
        <f>IF(COUNTIF(Setup_Hierarchy!$J$11:$IV$11,"="&amp;$K370)&lt;&gt;0,$L370,0)</f>
        <v>0</v>
      </c>
      <c r="T370" s="61">
        <f>IF(COUNTIF(Setup_Hierarchy!$J$12:$IV$12,"="&amp;$K370)&lt;&gt;0,$L370,0)</f>
        <v>0</v>
      </c>
      <c r="U370" s="61">
        <f>IF(COUNTIF(Setup_Hierarchy!$J$13:$IV$13,"="&amp;$K370)&lt;&gt;0,$L370,0)</f>
        <v>0</v>
      </c>
      <c r="V370" s="61">
        <f>IF(COUNTIF(Setup_Hierarchy!$J$14:$IV$14,"="&amp;$K370)&lt;&gt;0,$L370,0)</f>
        <v>0</v>
      </c>
      <c r="W370" s="61">
        <f>IF(COUNTIF(Setup_Hierarchy!$J$15:$IV$15,"="&amp;$K370)&lt;&gt;0,$L370,0)</f>
        <v>0</v>
      </c>
      <c r="X370" s="61">
        <f>IF(COUNTIF(Setup_Hierarchy!$J$16:$IV$16,"="&amp;$K370)&lt;&gt;0,$L370,0)</f>
        <v>0</v>
      </c>
      <c r="Y370" s="61">
        <f>IF(COUNTIF(Setup_Hierarchy!$J$17:$IV$17,"="&amp;$K370)&lt;&gt;0,$L370,0)</f>
        <v>0</v>
      </c>
      <c r="Z370" s="61">
        <f>IF(COUNTIF(Setup_Hierarchy!$J$18:$IV$18,"="&amp;$K370)&lt;&gt;0,$L370,0)</f>
        <v>0</v>
      </c>
      <c r="AA370" s="61">
        <f>IF(COUNTIF(Setup_Hierarchy!$J$19:$IV$19,"="&amp;$K370)&lt;&gt;0,$L370,0)</f>
        <v>0</v>
      </c>
      <c r="AB370" s="61">
        <f>IF(COUNTIF(Setup_Hierarchy!$J$20:$IV$20,"="&amp;$K370)&lt;&gt;0,$L370,0)</f>
        <v>0</v>
      </c>
      <c r="AC370" s="61">
        <f>IF(COUNTIF(Setup_Hierarchy!$J$21:$IV$21,"="&amp;$K370)&lt;&gt;0,$L370,0)</f>
        <v>7560.38</v>
      </c>
      <c r="AD370" s="61">
        <f>IF(COUNTIF(Setup_Hierarchy!$J$22:$IV$22,"="&amp;$K370)&lt;&gt;0,$L370,0)</f>
        <v>7560.38</v>
      </c>
      <c r="AE370" s="61">
        <f>IF(COUNTIF(Setup_Hierarchy!$J$23:$IV$23,"="&amp;$K370)&lt;&gt;0,$L370,0)</f>
        <v>0</v>
      </c>
      <c r="AF370" s="61">
        <f>IF(COUNTIF(Setup_Hierarchy!$J$24:$IV$24,"="&amp;$K370)&lt;&gt;0,$L370,0)</f>
        <v>0</v>
      </c>
      <c r="AG370" s="61">
        <f>IF(COUNTIF(Setup_Hierarchy!$J$25:$IV$25,"="&amp;$K370)&lt;&gt;0,$L370,0)</f>
        <v>0</v>
      </c>
      <c r="AH370" s="61">
        <f>IF(COUNTIF(Setup_Hierarchy!$J$26:$IV$26,"="&amp;$K370)&lt;&gt;0,$L370,0)</f>
        <v>0</v>
      </c>
      <c r="AI370" s="61">
        <f>IF(COUNTIF(Setup_Hierarchy!$J$27:$IV$27,"="&amp;$K370)&lt;&gt;0,$L370,0)</f>
        <v>0</v>
      </c>
      <c r="AJ370" s="61">
        <f>IF(COUNTIF(Setup_Hierarchy!$J$28:$IV$28,"="&amp;$K370)&lt;&gt;0,$L370,0)</f>
        <v>0</v>
      </c>
      <c r="AK370" s="61">
        <f>IF(COUNTIF(Setup_Hierarchy!$J$29:$IV$29,"="&amp;$K370)&lt;&gt;0,$L370,0)</f>
        <v>0</v>
      </c>
      <c r="AL370" s="61">
        <f>IF(COUNTIF(Setup_Hierarchy!$J$30:$IV$30,"="&amp;$K370)&lt;&gt;0,$L370,0)</f>
        <v>0</v>
      </c>
      <c r="AM370" s="61">
        <f>IF(COUNTIF(Setup_Hierarchy!$J$31:$IV$31,"="&amp;$K370)&lt;&gt;0,$L370,0)</f>
        <v>0</v>
      </c>
      <c r="AN370" s="61">
        <f>IF(COUNTIF(Setup_Hierarchy!$J$32:$IV$32,"="&amp;$K370)&lt;&gt;0,$L370,0)</f>
        <v>0</v>
      </c>
      <c r="AO370" s="61">
        <f>IF(COUNTIF(Setup_Hierarchy!$J$33:$IV$33,"="&amp;$K370)&lt;&gt;0,$L370,0)</f>
        <v>0</v>
      </c>
      <c r="AP370" s="61">
        <f>IF(COUNTIF(Setup_Hierarchy!$J$34:$IV$34,"="&amp;$K370)&lt;&gt;0,$L370,0)</f>
        <v>0</v>
      </c>
      <c r="AQ370" s="61">
        <f>IF(COUNTIF(Setup_Hierarchy!$J$35:$IV$35,"="&amp;$K370)&lt;&gt;0,$L370,0)</f>
        <v>0</v>
      </c>
      <c r="AR370" s="61">
        <f>IF(COUNTIF(Setup_Hierarchy!$J$36:$IV$36,"="&amp;$K370)&lt;&gt;0,$L370,0)</f>
        <v>0</v>
      </c>
      <c r="AS370" s="61">
        <f>IF(COUNTIF(Setup_Hierarchy!$J$37:$IV$37,"="&amp;$K370)&lt;&gt;0,$L370,0)</f>
        <v>0</v>
      </c>
      <c r="AT370" s="61">
        <f>IF(COUNTIF(Setup_Hierarchy!$J$38:$IV$38,"="&amp;$K370)&lt;&gt;0,$L370,0)</f>
        <v>0</v>
      </c>
      <c r="AU370" s="61">
        <f>IF(COUNTIF(Setup_Hierarchy!$J$39:$IV$39,"="&amp;$K370)&lt;&gt;0,$L370,0)</f>
        <v>0</v>
      </c>
      <c r="AV370" s="61">
        <f>IF(COUNTIF(Setup_Hierarchy!$J$40:$IV$40,"="&amp;$K370)&lt;&gt;0,$L370,0)</f>
        <v>0</v>
      </c>
      <c r="AW370" s="61">
        <f>IF(COUNTIF(Setup_Hierarchy!$J$41:$IV$41,"="&amp;$K370)&lt;&gt;0,$L370,0)</f>
        <v>0</v>
      </c>
      <c r="AX370" s="61">
        <f>IF(COUNTIF(Setup_Hierarchy!$J$42:$IV$42,"="&amp;$K370)&lt;&gt;0,$L370,0)</f>
        <v>0</v>
      </c>
      <c r="AY370" s="61">
        <f>IF(COUNTIF(Setup_Hierarchy!$J$43:$IV$43,"="&amp;$K370)&lt;&gt;0,$L370,0)</f>
        <v>0</v>
      </c>
      <c r="AZ370" s="61">
        <f>IF(COUNTIF(Setup_Hierarchy!$J$44:$IV$44,"="&amp;$K370)&lt;&gt;0,$L370,0)</f>
        <v>0</v>
      </c>
      <c r="BA370" s="61">
        <f>IF(COUNTIF(Setup_Hierarchy!$J$45:$IV$45,"="&amp;$K370)&lt;&gt;0,$L370,0)</f>
        <v>0</v>
      </c>
      <c r="BB370" s="61">
        <f>IF(COUNTIF(Setup_Hierarchy!$J$46:$IV$46,"="&amp;$K370)&lt;&gt;0,$L370,0)</f>
        <v>0</v>
      </c>
      <c r="BC370" s="61">
        <f>IF(COUNTIF(Setup_Hierarchy!$J$47:$IV$47,"="&amp;$K370)&lt;&gt;0,$L370,0)</f>
        <v>0</v>
      </c>
      <c r="BD370" s="61">
        <f>IF(COUNTIF(Setup_Hierarchy!$J$48:$IV$48,"="&amp;$K370)&lt;&gt;0,$L370,0)</f>
        <v>0</v>
      </c>
      <c r="BE370" s="61">
        <f>IF(COUNTIF(Setup_Hierarchy!$J$49:$IV$49,"="&amp;$K370)&lt;&gt;0,$L370,0)</f>
        <v>0</v>
      </c>
      <c r="BF370" s="61">
        <f>IF(COUNTIF(Setup_Hierarchy!$J$50:$IV$50,"="&amp;$K370)&lt;&gt;0,$L370,0)</f>
        <v>0</v>
      </c>
      <c r="BG370" s="61">
        <f>IF(COUNTIF(Setup_Hierarchy!$J$51:$IV$51,"="&amp;$K370)&lt;&gt;0,$L370,0)</f>
        <v>0</v>
      </c>
      <c r="BH370" s="61">
        <f>IF(COUNTIF(Setup_Hierarchy!$J$52:$IV$52,"="&amp;$K370)&lt;&gt;0,$L370,0)</f>
        <v>0</v>
      </c>
      <c r="BI370" s="61">
        <f>IF(COUNTIF(Setup_Hierarchy!$J$53:$IV$53,"="&amp;$K370)&lt;&gt;0,$L370,0)</f>
        <v>0</v>
      </c>
      <c r="BJ370" s="61">
        <f>IF(COUNTIF(Setup_Hierarchy!$J$54:$IV$54,"="&amp;$K370)&lt;&gt;0,$L370,0)</f>
        <v>0</v>
      </c>
      <c r="BK370" s="61">
        <f>IF(COUNTIF(Setup_Hierarchy!$J$55:$IV$55,"="&amp;$K370)&lt;&gt;0,$L370,0)</f>
        <v>0</v>
      </c>
      <c r="BL370" s="61">
        <f>IF(COUNTIF(Setup_Hierarchy!$J$56:$IV$56,"="&amp;$K370)&lt;&gt;0,$L370,0)</f>
        <v>0</v>
      </c>
      <c r="BM370" s="61">
        <f>IF(COUNTIF(Setup_Hierarchy!$J$57:$IV$57,"="&amp;$K370)&lt;&gt;0,$L370,0)</f>
        <v>0</v>
      </c>
      <c r="BN370" s="61">
        <f>IF(COUNTIF(Setup_Hierarchy!$J$58:$IV$58,"="&amp;$K370)&lt;&gt;0,$L370,0)</f>
        <v>0</v>
      </c>
      <c r="BO370" s="61">
        <f>IF(COUNTIF(Setup_Hierarchy!$J$59:$IV$59,"="&amp;$K370)&lt;&gt;0,$L370,0)</f>
        <v>0</v>
      </c>
      <c r="BP370" s="61">
        <f>IF(COUNTIF(Setup_Hierarchy!$J$60:$IV$60,"="&amp;$K370)&lt;&gt;0,$L370,0)</f>
        <v>0</v>
      </c>
      <c r="BQ370" s="61">
        <f>IF(COUNTIF(Setup_Hierarchy!$J$61:$IV$61,"="&amp;$K370)&lt;&gt;0,$L370,0)</f>
        <v>0</v>
      </c>
      <c r="BR370" s="61">
        <f>IF(COUNTIF(Setup_Hierarchy!$J$62:$IV$62,"="&amp;$K370)&lt;&gt;0,$L370,0)</f>
        <v>0</v>
      </c>
      <c r="BS370" s="61">
        <f>IF(COUNTIF(Setup_Hierarchy!$J$63:$IV$63,"="&amp;$K370)&lt;&gt;0,$L370,0)</f>
        <v>0</v>
      </c>
      <c r="BT370" s="61">
        <f>IF(COUNTIF(Setup_Hierarchy!$J$64:$IV$64,"="&amp;$K370)&lt;&gt;0,$L370,0)</f>
        <v>0</v>
      </c>
      <c r="BU370" s="61">
        <f>IF(COUNTIF(Setup_Hierarchy!$J$65:$IV$65,"="&amp;$K370)&lt;&gt;0,$L370,0)</f>
        <v>0</v>
      </c>
      <c r="BV370" s="61">
        <f>IF(COUNTIF(Setup_Hierarchy!$J$66:$IV$66,"="&amp;$K370)&lt;&gt;0,$L370,0)</f>
        <v>0</v>
      </c>
      <c r="BW370" s="61">
        <f>IF(COUNTIF(Setup_Hierarchy!$J$67:$IV$67,"="&amp;$K370)&lt;&gt;0,$L370,0)</f>
        <v>0</v>
      </c>
      <c r="BX370" s="61">
        <f>IF(COUNTIF(Setup_Hierarchy!$J$68:$IV$68,"="&amp;$K370)&lt;&gt;0,$L370,0)</f>
        <v>0</v>
      </c>
      <c r="BY370" s="61">
        <f>IF(COUNTIF(Setup_Hierarchy!$J$69:$IV$69,"="&amp;$K370)&lt;&gt;0,$L370,0)</f>
        <v>0</v>
      </c>
      <c r="BZ370" s="61">
        <f>IF(COUNTIF(Setup_Hierarchy!$J$70:$IV$70,"="&amp;$K370)&lt;&gt;0,$L370,0)</f>
        <v>0</v>
      </c>
      <c r="CA370" s="61">
        <f>IF(COUNTIF(Setup_Hierarchy!$J$71:$IV$71,"="&amp;$K370)&lt;&gt;0,$L370,0)</f>
        <v>0</v>
      </c>
      <c r="CB370" s="61">
        <f>IF(COUNTIF(Setup_Hierarchy!$J$72:$IV$72,"="&amp;$K370)&lt;&gt;0,$L370,0)</f>
        <v>0</v>
      </c>
      <c r="CC370" s="61">
        <f>IF(COUNTIF(Setup_Hierarchy!$J$73:$IV$73,"="&amp;$K370)&lt;&gt;0,$L370,0)</f>
        <v>0</v>
      </c>
      <c r="CD370" s="61">
        <f>IF(COUNTIF(Setup_Hierarchy!$J$74:$IV$74,"="&amp;$K370)&lt;&gt;0,$L370,0)</f>
        <v>0</v>
      </c>
      <c r="CE370" s="61">
        <f>IF(COUNTIF(Setup_Hierarchy!$J$75:$IV$75,"="&amp;$K370)&lt;&gt;0,$L370,0)</f>
        <v>0</v>
      </c>
      <c r="CF370" s="61">
        <f>IF(COUNTIF(Setup_Hierarchy!$J$76:$IV$76,"="&amp;$K370)&lt;&gt;0,$L370,0)</f>
        <v>0</v>
      </c>
      <c r="CG370" s="61">
        <f>IF(COUNTIF(Setup_Hierarchy!$J$77:$IV$77,"="&amp;$K370)&lt;&gt;0,$L370,0)</f>
        <v>0</v>
      </c>
      <c r="CH370" s="61">
        <f>IF(COUNTIF(Setup_Hierarchy!$J$78:$IV$78,"="&amp;$K370)&lt;&gt;0,$L370,0)</f>
        <v>0</v>
      </c>
      <c r="CI370" s="61">
        <f>IF(COUNTIF(Setup_Hierarchy!$J$79:$IV$79,"="&amp;$K370)&lt;&gt;0,$L370,0)</f>
        <v>0</v>
      </c>
      <c r="CJ370" s="61">
        <f>IF(COUNTIF(Setup_Hierarchy!$J$80:$IV$80,"="&amp;$K370)&lt;&gt;0,$L370,0)</f>
        <v>0</v>
      </c>
      <c r="CK370" s="61">
        <f>IF(COUNTIF(Setup_Hierarchy!$J$81:$IV$81,"="&amp;$K370)&lt;&gt;0,$L370,0)</f>
        <v>0</v>
      </c>
      <c r="CL370" s="61">
        <f>IF(COUNTIF(Setup_Hierarchy!$J$82:$IV$82,"="&amp;$K370)&lt;&gt;0,$L370,0)</f>
        <v>0</v>
      </c>
      <c r="CM370" s="61">
        <f>IF(COUNTIF(Setup_Hierarchy!$J$83:$IV$83,"="&amp;$K370)&lt;&gt;0,$L370,0)</f>
        <v>0</v>
      </c>
      <c r="CN370" s="61">
        <f>IF(COUNTIF(Setup_Hierarchy!$J$84:$IV$84,"="&amp;$K370)&lt;&gt;0,$L370,0)</f>
        <v>0</v>
      </c>
      <c r="CO370" s="61">
        <f>IF(COUNTIF(Setup_Hierarchy!$J$85:$IV$85,"="&amp;$K370)&lt;&gt;0,$L370,0)</f>
        <v>0</v>
      </c>
      <c r="CP370" s="61">
        <f>IF(COUNTIF(Setup_Hierarchy!$J$86:$IV$86,"="&amp;$K370)&lt;&gt;0,$L370,0)</f>
        <v>0</v>
      </c>
      <c r="CQ370" s="61">
        <f>IF(COUNTIF(Setup_Hierarchy!$J$87:$IV$87,"="&amp;$K370)&lt;&gt;0,$L370,0)</f>
        <v>0</v>
      </c>
      <c r="CR370" s="61">
        <f>IF(COUNTIF(Setup_Hierarchy!$J$88:$IV$88,"="&amp;$K370)&lt;&gt;0,$L370,0)</f>
        <v>0</v>
      </c>
      <c r="CS370" s="61">
        <f>IF(COUNTIF(Setup_Hierarchy!$J$89:$IV$89,"="&amp;$K370)&lt;&gt;0,$L370,0)</f>
        <v>0</v>
      </c>
      <c r="CT370" s="61">
        <f>IF(COUNTIF(Setup_Hierarchy!$J$90:$IV$90,"="&amp;$K370)&lt;&gt;0,$L370,0)</f>
        <v>0</v>
      </c>
      <c r="CU370" s="61">
        <f>IF(COUNTIF(Setup_Hierarchy!$J$91:$IV$91,"="&amp;$K370)&lt;&gt;0,$L370,0)</f>
        <v>0</v>
      </c>
      <c r="CV370" s="61">
        <f>IF(COUNTIF(Setup_Hierarchy!$J$92:$IV$92,"="&amp;$K370)&lt;&gt;0,$L370,0)</f>
        <v>0</v>
      </c>
      <c r="CW370" s="61">
        <f>IF(COUNTIF(Setup_Hierarchy!$J$93:$IV$93,"="&amp;$K370)&lt;&gt;0,$L370,0)</f>
        <v>0</v>
      </c>
      <c r="CX370" s="61">
        <f>IF(COUNTIF(Setup_Hierarchy!$J$94:$IV$94,"="&amp;$K370)&lt;&gt;0,$L370,0)</f>
        <v>0</v>
      </c>
      <c r="CY370" s="61">
        <f>IF(COUNTIF(Setup_Hierarchy!$J$95:$IV$95,"="&amp;$K370)&lt;&gt;0,$L370,0)</f>
        <v>0</v>
      </c>
      <c r="CZ370" s="61">
        <f>IF(COUNTIF(Setup_Hierarchy!$J$96:$IV$96,"="&amp;$K370)&lt;&gt;0,$L370,0)</f>
        <v>0</v>
      </c>
      <c r="DA370" s="61">
        <f>IF(COUNTIF(Setup_Hierarchy!$J$97:$IV$97,"="&amp;$K370)&lt;&gt;0,$L370,0)</f>
        <v>0</v>
      </c>
      <c r="DB370" s="61">
        <f>IF(COUNTIF(Setup_Hierarchy!$J$98:$IV$98,"="&amp;$K370)&lt;&gt;0,$L370,0)</f>
        <v>0</v>
      </c>
      <c r="DC370" s="61">
        <f>IF(COUNTIF(Setup_Hierarchy!$J$99:$IV$99,"="&amp;$K370)&lt;&gt;0,$L370,0)</f>
        <v>0</v>
      </c>
      <c r="DD370" s="61">
        <f>IF(COUNTIF(Setup_Hierarchy!$J$100:$IV$100,"="&amp;$K370)&lt;&gt;0,$L370,0)</f>
        <v>0</v>
      </c>
      <c r="DE370" s="61">
        <f>IF(COUNTIF(Setup_Hierarchy!$J$101:$IV$101,"="&amp;$K370)&lt;&gt;0,$L370,0)</f>
        <v>0</v>
      </c>
      <c r="DF370" s="61">
        <f>IF(COUNTIF(Setup_Hierarchy!$J$102:$IV$102,"="&amp;$K370)&lt;&gt;0,$L370,0)</f>
        <v>0</v>
      </c>
      <c r="DG370" s="61">
        <f>IF(COUNTIF(Setup_Hierarchy!$J$103:$IV$103,"="&amp;$K370)&lt;&gt;0,$L370,0)</f>
        <v>0</v>
      </c>
      <c r="DH370" s="61">
        <f>IF(COUNTIF(Setup_Hierarchy!$J$104:$IV$104,"="&amp;$K370)&lt;&gt;0,$L370,0)</f>
        <v>0</v>
      </c>
      <c r="DI370" s="61">
        <f>IF(COUNTIF(Setup_Hierarchy!$J$105:$IV$105,"="&amp;$K370)&lt;&gt;0,$L370,0)</f>
        <v>0</v>
      </c>
      <c r="DJ370" s="61">
        <f>IF(COUNTIF(Setup_Hierarchy!$J$106:$IV$106,"="&amp;$K370)&lt;&gt;0,$L370,0)</f>
        <v>0</v>
      </c>
      <c r="DK370" s="61">
        <f>IF(COUNTIF(Setup_Hierarchy!$J$107:$IV$107,"="&amp;$K370)&lt;&gt;0,$L370,0)</f>
        <v>0</v>
      </c>
      <c r="DL370" s="61">
        <f>IF(COUNTIF(Setup_Hierarchy!$J$108:$IV$108,"="&amp;$K370)&lt;&gt;0,$L370,0)</f>
        <v>0</v>
      </c>
      <c r="DM370" s="61">
        <f>IF(COUNTIF(Setup_Hierarchy!$J$109:$IV$109,"="&amp;$K370)&lt;&gt;0,$L370,0)</f>
        <v>0</v>
      </c>
      <c r="DN370" s="61">
        <f>IF(COUNTIF(Setup_Hierarchy!$J$110:$IV$110,"="&amp;$K370)&lt;&gt;0,$L370,0)</f>
        <v>0</v>
      </c>
      <c r="DO370" s="61">
        <f>IF(COUNTIF(Setup_Hierarchy!$J$111:$IV$111,"="&amp;$K370)&lt;&gt;0,$L370,0)</f>
        <v>0</v>
      </c>
      <c r="DP370" s="61">
        <f>IF(COUNTIF(Setup_Hierarchy!$J$112:$IV$112,"="&amp;$K370)&lt;&gt;0,$L370,0)</f>
        <v>0</v>
      </c>
      <c r="DQ370" s="61">
        <f>IF(COUNTIF(Setup_Hierarchy!$J$113:$IV$113,"="&amp;$K370)&lt;&gt;0,$L370,0)</f>
        <v>0</v>
      </c>
      <c r="DR370" s="61">
        <f>IF(COUNTIF(Setup_Hierarchy!$J$114:$IV$114,"="&amp;$K370)&lt;&gt;0,$L370,0)</f>
        <v>0</v>
      </c>
      <c r="DS370" s="61">
        <f>IF(COUNTIF(Setup_Hierarchy!$J$115:$IV$115,"="&amp;$K370)&lt;&gt;0,$L370,0)</f>
        <v>0</v>
      </c>
      <c r="DT370" s="61">
        <f>IF(COUNTIF(Setup_Hierarchy!$J$116:$IV$116,"="&amp;$K370)&lt;&gt;0,$L370,0)</f>
        <v>0</v>
      </c>
    </row>
    <row r="371" spans="2:124" x14ac:dyDescent="0.2">
      <c r="B371" t="s">
        <v>43</v>
      </c>
      <c r="C371">
        <v>440</v>
      </c>
      <c r="D371" t="s">
        <v>16</v>
      </c>
      <c r="E371" t="s">
        <v>369</v>
      </c>
      <c r="F371" t="s">
        <v>526</v>
      </c>
      <c r="G371" t="s">
        <v>523</v>
      </c>
      <c r="H371" t="s">
        <v>7</v>
      </c>
      <c r="I371">
        <v>0.168266</v>
      </c>
      <c r="J371">
        <v>0.41123599999999999</v>
      </c>
      <c r="K371">
        <v>679</v>
      </c>
      <c r="L371">
        <v>256.91000000000003</v>
      </c>
      <c r="M371" s="61">
        <f>IF(COUNTIF(Setup_Hierarchy!$J$5:$IV$5,"="&amp;$K371)&lt;&gt;0,$L371,0)</f>
        <v>256.91000000000003</v>
      </c>
      <c r="N371" s="61">
        <f>IF(COUNTIF(Setup_Hierarchy!$J$6:$IV$6,"="&amp;$K371)&lt;&gt;0,$L371,0)</f>
        <v>256.91000000000003</v>
      </c>
      <c r="O371" s="61">
        <f>IF(COUNTIF(Setup_Hierarchy!$J$7:$IV$7,"="&amp;$K371)&lt;&gt;0,$L371,0)</f>
        <v>256.91000000000003</v>
      </c>
      <c r="P371" s="61">
        <f>IF(COUNTIF(Setup_Hierarchy!$J$8:$IV$8,"="&amp;$K371)&lt;&gt;0,$L371,0)</f>
        <v>256.91000000000003</v>
      </c>
      <c r="Q371" s="61">
        <f>IF(COUNTIF(Setup_Hierarchy!$J$9:$IV$9,"="&amp;$K371)&lt;&gt;0,$L371,0)</f>
        <v>256.91000000000003</v>
      </c>
      <c r="R371" s="61">
        <f>IF(COUNTIF(Setup_Hierarchy!$J$10:$IV$10,"="&amp;$K371)&lt;&gt;0,$L371,0)</f>
        <v>0</v>
      </c>
      <c r="S371" s="61">
        <f>IF(COUNTIF(Setup_Hierarchy!$J$11:$IV$11,"="&amp;$K371)&lt;&gt;0,$L371,0)</f>
        <v>0</v>
      </c>
      <c r="T371" s="61">
        <f>IF(COUNTIF(Setup_Hierarchy!$J$12:$IV$12,"="&amp;$K371)&lt;&gt;0,$L371,0)</f>
        <v>0</v>
      </c>
      <c r="U371" s="61">
        <f>IF(COUNTIF(Setup_Hierarchy!$J$13:$IV$13,"="&amp;$K371)&lt;&gt;0,$L371,0)</f>
        <v>0</v>
      </c>
      <c r="V371" s="61">
        <f>IF(COUNTIF(Setup_Hierarchy!$J$14:$IV$14,"="&amp;$K371)&lt;&gt;0,$L371,0)</f>
        <v>256.91000000000003</v>
      </c>
      <c r="W371" s="61">
        <f>IF(COUNTIF(Setup_Hierarchy!$J$15:$IV$15,"="&amp;$K371)&lt;&gt;0,$L371,0)</f>
        <v>256.91000000000003</v>
      </c>
      <c r="X371" s="61">
        <f>IF(COUNTIF(Setup_Hierarchy!$J$16:$IV$16,"="&amp;$K371)&lt;&gt;0,$L371,0)</f>
        <v>0</v>
      </c>
      <c r="Y371" s="61">
        <f>IF(COUNTIF(Setup_Hierarchy!$J$17:$IV$17,"="&amp;$K371)&lt;&gt;0,$L371,0)</f>
        <v>0</v>
      </c>
      <c r="Z371" s="61">
        <f>IF(COUNTIF(Setup_Hierarchy!$J$18:$IV$18,"="&amp;$K371)&lt;&gt;0,$L371,0)</f>
        <v>0</v>
      </c>
      <c r="AA371" s="61">
        <f>IF(COUNTIF(Setup_Hierarchy!$J$19:$IV$19,"="&amp;$K371)&lt;&gt;0,$L371,0)</f>
        <v>0</v>
      </c>
      <c r="AB371" s="61">
        <f>IF(COUNTIF(Setup_Hierarchy!$J$20:$IV$20,"="&amp;$K371)&lt;&gt;0,$L371,0)</f>
        <v>0</v>
      </c>
      <c r="AC371" s="61">
        <f>IF(COUNTIF(Setup_Hierarchy!$J$21:$IV$21,"="&amp;$K371)&lt;&gt;0,$L371,0)</f>
        <v>0</v>
      </c>
      <c r="AD371" s="61">
        <f>IF(COUNTIF(Setup_Hierarchy!$J$22:$IV$22,"="&amp;$K371)&lt;&gt;0,$L371,0)</f>
        <v>0</v>
      </c>
      <c r="AE371" s="61">
        <f>IF(COUNTIF(Setup_Hierarchy!$J$23:$IV$23,"="&amp;$K371)&lt;&gt;0,$L371,0)</f>
        <v>0</v>
      </c>
      <c r="AF371" s="61">
        <f>IF(COUNTIF(Setup_Hierarchy!$J$24:$IV$24,"="&amp;$K371)&lt;&gt;0,$L371,0)</f>
        <v>0</v>
      </c>
      <c r="AG371" s="61">
        <f>IF(COUNTIF(Setup_Hierarchy!$J$25:$IV$25,"="&amp;$K371)&lt;&gt;0,$L371,0)</f>
        <v>0</v>
      </c>
      <c r="AH371" s="61">
        <f>IF(COUNTIF(Setup_Hierarchy!$J$26:$IV$26,"="&amp;$K371)&lt;&gt;0,$L371,0)</f>
        <v>0</v>
      </c>
      <c r="AI371" s="61">
        <f>IF(COUNTIF(Setup_Hierarchy!$J$27:$IV$27,"="&amp;$K371)&lt;&gt;0,$L371,0)</f>
        <v>0</v>
      </c>
      <c r="AJ371" s="61">
        <f>IF(COUNTIF(Setup_Hierarchy!$J$28:$IV$28,"="&amp;$K371)&lt;&gt;0,$L371,0)</f>
        <v>0</v>
      </c>
      <c r="AK371" s="61">
        <f>IF(COUNTIF(Setup_Hierarchy!$J$29:$IV$29,"="&amp;$K371)&lt;&gt;0,$L371,0)</f>
        <v>0</v>
      </c>
      <c r="AL371" s="61">
        <f>IF(COUNTIF(Setup_Hierarchy!$J$30:$IV$30,"="&amp;$K371)&lt;&gt;0,$L371,0)</f>
        <v>0</v>
      </c>
      <c r="AM371" s="61">
        <f>IF(COUNTIF(Setup_Hierarchy!$J$31:$IV$31,"="&amp;$K371)&lt;&gt;0,$L371,0)</f>
        <v>0</v>
      </c>
      <c r="AN371" s="61">
        <f>IF(COUNTIF(Setup_Hierarchy!$J$32:$IV$32,"="&amp;$K371)&lt;&gt;0,$L371,0)</f>
        <v>0</v>
      </c>
      <c r="AO371" s="61">
        <f>IF(COUNTIF(Setup_Hierarchy!$J$33:$IV$33,"="&amp;$K371)&lt;&gt;0,$L371,0)</f>
        <v>0</v>
      </c>
      <c r="AP371" s="61">
        <f>IF(COUNTIF(Setup_Hierarchy!$J$34:$IV$34,"="&amp;$K371)&lt;&gt;0,$L371,0)</f>
        <v>0</v>
      </c>
      <c r="AQ371" s="61">
        <f>IF(COUNTIF(Setup_Hierarchy!$J$35:$IV$35,"="&amp;$K371)&lt;&gt;0,$L371,0)</f>
        <v>0</v>
      </c>
      <c r="AR371" s="61">
        <f>IF(COUNTIF(Setup_Hierarchy!$J$36:$IV$36,"="&amp;$K371)&lt;&gt;0,$L371,0)</f>
        <v>0</v>
      </c>
      <c r="AS371" s="61">
        <f>IF(COUNTIF(Setup_Hierarchy!$J$37:$IV$37,"="&amp;$K371)&lt;&gt;0,$L371,0)</f>
        <v>0</v>
      </c>
      <c r="AT371" s="61">
        <f>IF(COUNTIF(Setup_Hierarchy!$J$38:$IV$38,"="&amp;$K371)&lt;&gt;0,$L371,0)</f>
        <v>0</v>
      </c>
      <c r="AU371" s="61">
        <f>IF(COUNTIF(Setup_Hierarchy!$J$39:$IV$39,"="&amp;$K371)&lt;&gt;0,$L371,0)</f>
        <v>0</v>
      </c>
      <c r="AV371" s="61">
        <f>IF(COUNTIF(Setup_Hierarchy!$J$40:$IV$40,"="&amp;$K371)&lt;&gt;0,$L371,0)</f>
        <v>0</v>
      </c>
      <c r="AW371" s="61">
        <f>IF(COUNTIF(Setup_Hierarchy!$J$41:$IV$41,"="&amp;$K371)&lt;&gt;0,$L371,0)</f>
        <v>0</v>
      </c>
      <c r="AX371" s="61">
        <f>IF(COUNTIF(Setup_Hierarchy!$J$42:$IV$42,"="&amp;$K371)&lt;&gt;0,$L371,0)</f>
        <v>0</v>
      </c>
      <c r="AY371" s="61">
        <f>IF(COUNTIF(Setup_Hierarchy!$J$43:$IV$43,"="&amp;$K371)&lt;&gt;0,$L371,0)</f>
        <v>0</v>
      </c>
      <c r="AZ371" s="61">
        <f>IF(COUNTIF(Setup_Hierarchy!$J$44:$IV$44,"="&amp;$K371)&lt;&gt;0,$L371,0)</f>
        <v>0</v>
      </c>
      <c r="BA371" s="61">
        <f>IF(COUNTIF(Setup_Hierarchy!$J$45:$IV$45,"="&amp;$K371)&lt;&gt;0,$L371,0)</f>
        <v>0</v>
      </c>
      <c r="BB371" s="61">
        <f>IF(COUNTIF(Setup_Hierarchy!$J$46:$IV$46,"="&amp;$K371)&lt;&gt;0,$L371,0)</f>
        <v>0</v>
      </c>
      <c r="BC371" s="61">
        <f>IF(COUNTIF(Setup_Hierarchy!$J$47:$IV$47,"="&amp;$K371)&lt;&gt;0,$L371,0)</f>
        <v>0</v>
      </c>
      <c r="BD371" s="61">
        <f>IF(COUNTIF(Setup_Hierarchy!$J$48:$IV$48,"="&amp;$K371)&lt;&gt;0,$L371,0)</f>
        <v>0</v>
      </c>
      <c r="BE371" s="61">
        <f>IF(COUNTIF(Setup_Hierarchy!$J$49:$IV$49,"="&amp;$K371)&lt;&gt;0,$L371,0)</f>
        <v>0</v>
      </c>
      <c r="BF371" s="61">
        <f>IF(COUNTIF(Setup_Hierarchy!$J$50:$IV$50,"="&amp;$K371)&lt;&gt;0,$L371,0)</f>
        <v>0</v>
      </c>
      <c r="BG371" s="61">
        <f>IF(COUNTIF(Setup_Hierarchy!$J$51:$IV$51,"="&amp;$K371)&lt;&gt;0,$L371,0)</f>
        <v>0</v>
      </c>
      <c r="BH371" s="61">
        <f>IF(COUNTIF(Setup_Hierarchy!$J$52:$IV$52,"="&amp;$K371)&lt;&gt;0,$L371,0)</f>
        <v>0</v>
      </c>
      <c r="BI371" s="61">
        <f>IF(COUNTIF(Setup_Hierarchy!$J$53:$IV$53,"="&amp;$K371)&lt;&gt;0,$L371,0)</f>
        <v>0</v>
      </c>
      <c r="BJ371" s="61">
        <f>IF(COUNTIF(Setup_Hierarchy!$J$54:$IV$54,"="&amp;$K371)&lt;&gt;0,$L371,0)</f>
        <v>0</v>
      </c>
      <c r="BK371" s="61">
        <f>IF(COUNTIF(Setup_Hierarchy!$J$55:$IV$55,"="&amp;$K371)&lt;&gt;0,$L371,0)</f>
        <v>0</v>
      </c>
      <c r="BL371" s="61">
        <f>IF(COUNTIF(Setup_Hierarchy!$J$56:$IV$56,"="&amp;$K371)&lt;&gt;0,$L371,0)</f>
        <v>0</v>
      </c>
      <c r="BM371" s="61">
        <f>IF(COUNTIF(Setup_Hierarchy!$J$57:$IV$57,"="&amp;$K371)&lt;&gt;0,$L371,0)</f>
        <v>0</v>
      </c>
      <c r="BN371" s="61">
        <f>IF(COUNTIF(Setup_Hierarchy!$J$58:$IV$58,"="&amp;$K371)&lt;&gt;0,$L371,0)</f>
        <v>0</v>
      </c>
      <c r="BO371" s="61">
        <f>IF(COUNTIF(Setup_Hierarchy!$J$59:$IV$59,"="&amp;$K371)&lt;&gt;0,$L371,0)</f>
        <v>0</v>
      </c>
      <c r="BP371" s="61">
        <f>IF(COUNTIF(Setup_Hierarchy!$J$60:$IV$60,"="&amp;$K371)&lt;&gt;0,$L371,0)</f>
        <v>0</v>
      </c>
      <c r="BQ371" s="61">
        <f>IF(COUNTIF(Setup_Hierarchy!$J$61:$IV$61,"="&amp;$K371)&lt;&gt;0,$L371,0)</f>
        <v>0</v>
      </c>
      <c r="BR371" s="61">
        <f>IF(COUNTIF(Setup_Hierarchy!$J$62:$IV$62,"="&amp;$K371)&lt;&gt;0,$L371,0)</f>
        <v>0</v>
      </c>
      <c r="BS371" s="61">
        <f>IF(COUNTIF(Setup_Hierarchy!$J$63:$IV$63,"="&amp;$K371)&lt;&gt;0,$L371,0)</f>
        <v>0</v>
      </c>
      <c r="BT371" s="61">
        <f>IF(COUNTIF(Setup_Hierarchy!$J$64:$IV$64,"="&amp;$K371)&lt;&gt;0,$L371,0)</f>
        <v>0</v>
      </c>
      <c r="BU371" s="61">
        <f>IF(COUNTIF(Setup_Hierarchy!$J$65:$IV$65,"="&amp;$K371)&lt;&gt;0,$L371,0)</f>
        <v>0</v>
      </c>
      <c r="BV371" s="61">
        <f>IF(COUNTIF(Setup_Hierarchy!$J$66:$IV$66,"="&amp;$K371)&lt;&gt;0,$L371,0)</f>
        <v>0</v>
      </c>
      <c r="BW371" s="61">
        <f>IF(COUNTIF(Setup_Hierarchy!$J$67:$IV$67,"="&amp;$K371)&lt;&gt;0,$L371,0)</f>
        <v>0</v>
      </c>
      <c r="BX371" s="61">
        <f>IF(COUNTIF(Setup_Hierarchy!$J$68:$IV$68,"="&amp;$K371)&lt;&gt;0,$L371,0)</f>
        <v>0</v>
      </c>
      <c r="BY371" s="61">
        <f>IF(COUNTIF(Setup_Hierarchy!$J$69:$IV$69,"="&amp;$K371)&lt;&gt;0,$L371,0)</f>
        <v>0</v>
      </c>
      <c r="BZ371" s="61">
        <f>IF(COUNTIF(Setup_Hierarchy!$J$70:$IV$70,"="&amp;$K371)&lt;&gt;0,$L371,0)</f>
        <v>0</v>
      </c>
      <c r="CA371" s="61">
        <f>IF(COUNTIF(Setup_Hierarchy!$J$71:$IV$71,"="&amp;$K371)&lt;&gt;0,$L371,0)</f>
        <v>0</v>
      </c>
      <c r="CB371" s="61">
        <f>IF(COUNTIF(Setup_Hierarchy!$J$72:$IV$72,"="&amp;$K371)&lt;&gt;0,$L371,0)</f>
        <v>0</v>
      </c>
      <c r="CC371" s="61">
        <f>IF(COUNTIF(Setup_Hierarchy!$J$73:$IV$73,"="&amp;$K371)&lt;&gt;0,$L371,0)</f>
        <v>0</v>
      </c>
      <c r="CD371" s="61">
        <f>IF(COUNTIF(Setup_Hierarchy!$J$74:$IV$74,"="&amp;$K371)&lt;&gt;0,$L371,0)</f>
        <v>0</v>
      </c>
      <c r="CE371" s="61">
        <f>IF(COUNTIF(Setup_Hierarchy!$J$75:$IV$75,"="&amp;$K371)&lt;&gt;0,$L371,0)</f>
        <v>0</v>
      </c>
      <c r="CF371" s="61">
        <f>IF(COUNTIF(Setup_Hierarchy!$J$76:$IV$76,"="&amp;$K371)&lt;&gt;0,$L371,0)</f>
        <v>0</v>
      </c>
      <c r="CG371" s="61">
        <f>IF(COUNTIF(Setup_Hierarchy!$J$77:$IV$77,"="&amp;$K371)&lt;&gt;0,$L371,0)</f>
        <v>0</v>
      </c>
      <c r="CH371" s="61">
        <f>IF(COUNTIF(Setup_Hierarchy!$J$78:$IV$78,"="&amp;$K371)&lt;&gt;0,$L371,0)</f>
        <v>0</v>
      </c>
      <c r="CI371" s="61">
        <f>IF(COUNTIF(Setup_Hierarchy!$J$79:$IV$79,"="&amp;$K371)&lt;&gt;0,$L371,0)</f>
        <v>0</v>
      </c>
      <c r="CJ371" s="61">
        <f>IF(COUNTIF(Setup_Hierarchy!$J$80:$IV$80,"="&amp;$K371)&lt;&gt;0,$L371,0)</f>
        <v>0</v>
      </c>
      <c r="CK371" s="61">
        <f>IF(COUNTIF(Setup_Hierarchy!$J$81:$IV$81,"="&amp;$K371)&lt;&gt;0,$L371,0)</f>
        <v>0</v>
      </c>
      <c r="CL371" s="61">
        <f>IF(COUNTIF(Setup_Hierarchy!$J$82:$IV$82,"="&amp;$K371)&lt;&gt;0,$L371,0)</f>
        <v>0</v>
      </c>
      <c r="CM371" s="61">
        <f>IF(COUNTIF(Setup_Hierarchy!$J$83:$IV$83,"="&amp;$K371)&lt;&gt;0,$L371,0)</f>
        <v>0</v>
      </c>
      <c r="CN371" s="61">
        <f>IF(COUNTIF(Setup_Hierarchy!$J$84:$IV$84,"="&amp;$K371)&lt;&gt;0,$L371,0)</f>
        <v>0</v>
      </c>
      <c r="CO371" s="61">
        <f>IF(COUNTIF(Setup_Hierarchy!$J$85:$IV$85,"="&amp;$K371)&lt;&gt;0,$L371,0)</f>
        <v>0</v>
      </c>
      <c r="CP371" s="61">
        <f>IF(COUNTIF(Setup_Hierarchy!$J$86:$IV$86,"="&amp;$K371)&lt;&gt;0,$L371,0)</f>
        <v>0</v>
      </c>
      <c r="CQ371" s="61">
        <f>IF(COUNTIF(Setup_Hierarchy!$J$87:$IV$87,"="&amp;$K371)&lt;&gt;0,$L371,0)</f>
        <v>0</v>
      </c>
      <c r="CR371" s="61">
        <f>IF(COUNTIF(Setup_Hierarchy!$J$88:$IV$88,"="&amp;$K371)&lt;&gt;0,$L371,0)</f>
        <v>0</v>
      </c>
      <c r="CS371" s="61">
        <f>IF(COUNTIF(Setup_Hierarchy!$J$89:$IV$89,"="&amp;$K371)&lt;&gt;0,$L371,0)</f>
        <v>0</v>
      </c>
      <c r="CT371" s="61">
        <f>IF(COUNTIF(Setup_Hierarchy!$J$90:$IV$90,"="&amp;$K371)&lt;&gt;0,$L371,0)</f>
        <v>0</v>
      </c>
      <c r="CU371" s="61">
        <f>IF(COUNTIF(Setup_Hierarchy!$J$91:$IV$91,"="&amp;$K371)&lt;&gt;0,$L371,0)</f>
        <v>0</v>
      </c>
      <c r="CV371" s="61">
        <f>IF(COUNTIF(Setup_Hierarchy!$J$92:$IV$92,"="&amp;$K371)&lt;&gt;0,$L371,0)</f>
        <v>0</v>
      </c>
      <c r="CW371" s="61">
        <f>IF(COUNTIF(Setup_Hierarchy!$J$93:$IV$93,"="&amp;$K371)&lt;&gt;0,$L371,0)</f>
        <v>0</v>
      </c>
      <c r="CX371" s="61">
        <f>IF(COUNTIF(Setup_Hierarchy!$J$94:$IV$94,"="&amp;$K371)&lt;&gt;0,$L371,0)</f>
        <v>0</v>
      </c>
      <c r="CY371" s="61">
        <f>IF(COUNTIF(Setup_Hierarchy!$J$95:$IV$95,"="&amp;$K371)&lt;&gt;0,$L371,0)</f>
        <v>0</v>
      </c>
      <c r="CZ371" s="61">
        <f>IF(COUNTIF(Setup_Hierarchy!$J$96:$IV$96,"="&amp;$K371)&lt;&gt;0,$L371,0)</f>
        <v>0</v>
      </c>
      <c r="DA371" s="61">
        <f>IF(COUNTIF(Setup_Hierarchy!$J$97:$IV$97,"="&amp;$K371)&lt;&gt;0,$L371,0)</f>
        <v>0</v>
      </c>
      <c r="DB371" s="61">
        <f>IF(COUNTIF(Setup_Hierarchy!$J$98:$IV$98,"="&amp;$K371)&lt;&gt;0,$L371,0)</f>
        <v>0</v>
      </c>
      <c r="DC371" s="61">
        <f>IF(COUNTIF(Setup_Hierarchy!$J$99:$IV$99,"="&amp;$K371)&lt;&gt;0,$L371,0)</f>
        <v>0</v>
      </c>
      <c r="DD371" s="61">
        <f>IF(COUNTIF(Setup_Hierarchy!$J$100:$IV$100,"="&amp;$K371)&lt;&gt;0,$L371,0)</f>
        <v>0</v>
      </c>
      <c r="DE371" s="61">
        <f>IF(COUNTIF(Setup_Hierarchy!$J$101:$IV$101,"="&amp;$K371)&lt;&gt;0,$L371,0)</f>
        <v>0</v>
      </c>
      <c r="DF371" s="61">
        <f>IF(COUNTIF(Setup_Hierarchy!$J$102:$IV$102,"="&amp;$K371)&lt;&gt;0,$L371,0)</f>
        <v>0</v>
      </c>
      <c r="DG371" s="61">
        <f>IF(COUNTIF(Setup_Hierarchy!$J$103:$IV$103,"="&amp;$K371)&lt;&gt;0,$L371,0)</f>
        <v>0</v>
      </c>
      <c r="DH371" s="61">
        <f>IF(COUNTIF(Setup_Hierarchy!$J$104:$IV$104,"="&amp;$K371)&lt;&gt;0,$L371,0)</f>
        <v>0</v>
      </c>
      <c r="DI371" s="61">
        <f>IF(COUNTIF(Setup_Hierarchy!$J$105:$IV$105,"="&amp;$K371)&lt;&gt;0,$L371,0)</f>
        <v>0</v>
      </c>
      <c r="DJ371" s="61">
        <f>IF(COUNTIF(Setup_Hierarchy!$J$106:$IV$106,"="&amp;$K371)&lt;&gt;0,$L371,0)</f>
        <v>0</v>
      </c>
      <c r="DK371" s="61">
        <f>IF(COUNTIF(Setup_Hierarchy!$J$107:$IV$107,"="&amp;$K371)&lt;&gt;0,$L371,0)</f>
        <v>0</v>
      </c>
      <c r="DL371" s="61">
        <f>IF(COUNTIF(Setup_Hierarchy!$J$108:$IV$108,"="&amp;$K371)&lt;&gt;0,$L371,0)</f>
        <v>0</v>
      </c>
      <c r="DM371" s="61">
        <f>IF(COUNTIF(Setup_Hierarchy!$J$109:$IV$109,"="&amp;$K371)&lt;&gt;0,$L371,0)</f>
        <v>0</v>
      </c>
      <c r="DN371" s="61">
        <f>IF(COUNTIF(Setup_Hierarchy!$J$110:$IV$110,"="&amp;$K371)&lt;&gt;0,$L371,0)</f>
        <v>0</v>
      </c>
      <c r="DO371" s="61">
        <f>IF(COUNTIF(Setup_Hierarchy!$J$111:$IV$111,"="&amp;$K371)&lt;&gt;0,$L371,0)</f>
        <v>0</v>
      </c>
      <c r="DP371" s="61">
        <f>IF(COUNTIF(Setup_Hierarchy!$J$112:$IV$112,"="&amp;$K371)&lt;&gt;0,$L371,0)</f>
        <v>0</v>
      </c>
      <c r="DQ371" s="61">
        <f>IF(COUNTIF(Setup_Hierarchy!$J$113:$IV$113,"="&amp;$K371)&lt;&gt;0,$L371,0)</f>
        <v>0</v>
      </c>
      <c r="DR371" s="61">
        <f>IF(COUNTIF(Setup_Hierarchy!$J$114:$IV$114,"="&amp;$K371)&lt;&gt;0,$L371,0)</f>
        <v>0</v>
      </c>
      <c r="DS371" s="61">
        <f>IF(COUNTIF(Setup_Hierarchy!$J$115:$IV$115,"="&amp;$K371)&lt;&gt;0,$L371,0)</f>
        <v>0</v>
      </c>
      <c r="DT371" s="61">
        <f>IF(COUNTIF(Setup_Hierarchy!$J$116:$IV$116,"="&amp;$K371)&lt;&gt;0,$L371,0)</f>
        <v>0</v>
      </c>
    </row>
    <row r="372" spans="2:124" x14ac:dyDescent="0.2">
      <c r="B372" t="s">
        <v>43</v>
      </c>
      <c r="C372">
        <v>440</v>
      </c>
      <c r="D372" t="s">
        <v>16</v>
      </c>
      <c r="E372" t="s">
        <v>369</v>
      </c>
      <c r="F372" t="s">
        <v>526</v>
      </c>
      <c r="G372" t="s">
        <v>523</v>
      </c>
      <c r="H372" t="s">
        <v>7</v>
      </c>
      <c r="I372">
        <v>0.168266</v>
      </c>
      <c r="J372">
        <v>0.41123599999999999</v>
      </c>
      <c r="K372">
        <v>699</v>
      </c>
      <c r="L372">
        <v>6340.18</v>
      </c>
      <c r="M372" s="61">
        <f>IF(COUNTIF(Setup_Hierarchy!$J$5:$IV$5,"="&amp;$K372)&lt;&gt;0,$L372,0)</f>
        <v>6340.18</v>
      </c>
      <c r="N372" s="61">
        <f>IF(COUNTIF(Setup_Hierarchy!$J$6:$IV$6,"="&amp;$K372)&lt;&gt;0,$L372,0)</f>
        <v>6340.18</v>
      </c>
      <c r="O372" s="61">
        <f>IF(COUNTIF(Setup_Hierarchy!$J$7:$IV$7,"="&amp;$K372)&lt;&gt;0,$L372,0)</f>
        <v>6340.18</v>
      </c>
      <c r="P372" s="61">
        <f>IF(COUNTIF(Setup_Hierarchy!$J$8:$IV$8,"="&amp;$K372)&lt;&gt;0,$L372,0)</f>
        <v>6340.18</v>
      </c>
      <c r="Q372" s="61">
        <f>IF(COUNTIF(Setup_Hierarchy!$J$9:$IV$9,"="&amp;$K372)&lt;&gt;0,$L372,0)</f>
        <v>6340.18</v>
      </c>
      <c r="R372" s="61">
        <f>IF(COUNTIF(Setup_Hierarchy!$J$10:$IV$10,"="&amp;$K372)&lt;&gt;0,$L372,0)</f>
        <v>0</v>
      </c>
      <c r="S372" s="61">
        <f>IF(COUNTIF(Setup_Hierarchy!$J$11:$IV$11,"="&amp;$K372)&lt;&gt;0,$L372,0)</f>
        <v>0</v>
      </c>
      <c r="T372" s="61">
        <f>IF(COUNTIF(Setup_Hierarchy!$J$12:$IV$12,"="&amp;$K372)&lt;&gt;0,$L372,0)</f>
        <v>0</v>
      </c>
      <c r="U372" s="61">
        <f>IF(COUNTIF(Setup_Hierarchy!$J$13:$IV$13,"="&amp;$K372)&lt;&gt;0,$L372,0)</f>
        <v>0</v>
      </c>
      <c r="V372" s="61">
        <f>IF(COUNTIF(Setup_Hierarchy!$J$14:$IV$14,"="&amp;$K372)&lt;&gt;0,$L372,0)</f>
        <v>0</v>
      </c>
      <c r="W372" s="61">
        <f>IF(COUNTIF(Setup_Hierarchy!$J$15:$IV$15,"="&amp;$K372)&lt;&gt;0,$L372,0)</f>
        <v>0</v>
      </c>
      <c r="X372" s="61">
        <f>IF(COUNTIF(Setup_Hierarchy!$J$16:$IV$16,"="&amp;$K372)&lt;&gt;0,$L372,0)</f>
        <v>0</v>
      </c>
      <c r="Y372" s="61">
        <f>IF(COUNTIF(Setup_Hierarchy!$J$17:$IV$17,"="&amp;$K372)&lt;&gt;0,$L372,0)</f>
        <v>0</v>
      </c>
      <c r="Z372" s="61">
        <f>IF(COUNTIF(Setup_Hierarchy!$J$18:$IV$18,"="&amp;$K372)&lt;&gt;0,$L372,0)</f>
        <v>6340.18</v>
      </c>
      <c r="AA372" s="61">
        <f>IF(COUNTIF(Setup_Hierarchy!$J$19:$IV$19,"="&amp;$K372)&lt;&gt;0,$L372,0)</f>
        <v>0</v>
      </c>
      <c r="AB372" s="61">
        <f>IF(COUNTIF(Setup_Hierarchy!$J$20:$IV$20,"="&amp;$K372)&lt;&gt;0,$L372,0)</f>
        <v>6340.18</v>
      </c>
      <c r="AC372" s="61">
        <f>IF(COUNTIF(Setup_Hierarchy!$J$21:$IV$21,"="&amp;$K372)&lt;&gt;0,$L372,0)</f>
        <v>0</v>
      </c>
      <c r="AD372" s="61">
        <f>IF(COUNTIF(Setup_Hierarchy!$J$22:$IV$22,"="&amp;$K372)&lt;&gt;0,$L372,0)</f>
        <v>0</v>
      </c>
      <c r="AE372" s="61">
        <f>IF(COUNTIF(Setup_Hierarchy!$J$23:$IV$23,"="&amp;$K372)&lt;&gt;0,$L372,0)</f>
        <v>0</v>
      </c>
      <c r="AF372" s="61">
        <f>IF(COUNTIF(Setup_Hierarchy!$J$24:$IV$24,"="&amp;$K372)&lt;&gt;0,$L372,0)</f>
        <v>0</v>
      </c>
      <c r="AG372" s="61">
        <f>IF(COUNTIF(Setup_Hierarchy!$J$25:$IV$25,"="&amp;$K372)&lt;&gt;0,$L372,0)</f>
        <v>0</v>
      </c>
      <c r="AH372" s="61">
        <f>IF(COUNTIF(Setup_Hierarchy!$J$26:$IV$26,"="&amp;$K372)&lt;&gt;0,$L372,0)</f>
        <v>0</v>
      </c>
      <c r="AI372" s="61">
        <f>IF(COUNTIF(Setup_Hierarchy!$J$27:$IV$27,"="&amp;$K372)&lt;&gt;0,$L372,0)</f>
        <v>0</v>
      </c>
      <c r="AJ372" s="61">
        <f>IF(COUNTIF(Setup_Hierarchy!$J$28:$IV$28,"="&amp;$K372)&lt;&gt;0,$L372,0)</f>
        <v>0</v>
      </c>
      <c r="AK372" s="61">
        <f>IF(COUNTIF(Setup_Hierarchy!$J$29:$IV$29,"="&amp;$K372)&lt;&gt;0,$L372,0)</f>
        <v>0</v>
      </c>
      <c r="AL372" s="61">
        <f>IF(COUNTIF(Setup_Hierarchy!$J$30:$IV$30,"="&amp;$K372)&lt;&gt;0,$L372,0)</f>
        <v>0</v>
      </c>
      <c r="AM372" s="61">
        <f>IF(COUNTIF(Setup_Hierarchy!$J$31:$IV$31,"="&amp;$K372)&lt;&gt;0,$L372,0)</f>
        <v>0</v>
      </c>
      <c r="AN372" s="61">
        <f>IF(COUNTIF(Setup_Hierarchy!$J$32:$IV$32,"="&amp;$K372)&lt;&gt;0,$L372,0)</f>
        <v>0</v>
      </c>
      <c r="AO372" s="61">
        <f>IF(COUNTIF(Setup_Hierarchy!$J$33:$IV$33,"="&amp;$K372)&lt;&gt;0,$L372,0)</f>
        <v>0</v>
      </c>
      <c r="AP372" s="61">
        <f>IF(COUNTIF(Setup_Hierarchy!$J$34:$IV$34,"="&amp;$K372)&lt;&gt;0,$L372,0)</f>
        <v>0</v>
      </c>
      <c r="AQ372" s="61">
        <f>IF(COUNTIF(Setup_Hierarchy!$J$35:$IV$35,"="&amp;$K372)&lt;&gt;0,$L372,0)</f>
        <v>0</v>
      </c>
      <c r="AR372" s="61">
        <f>IF(COUNTIF(Setup_Hierarchy!$J$36:$IV$36,"="&amp;$K372)&lt;&gt;0,$L372,0)</f>
        <v>0</v>
      </c>
      <c r="AS372" s="61">
        <f>IF(COUNTIF(Setup_Hierarchy!$J$37:$IV$37,"="&amp;$K372)&lt;&gt;0,$L372,0)</f>
        <v>0</v>
      </c>
      <c r="AT372" s="61">
        <f>IF(COUNTIF(Setup_Hierarchy!$J$38:$IV$38,"="&amp;$K372)&lt;&gt;0,$L372,0)</f>
        <v>0</v>
      </c>
      <c r="AU372" s="61">
        <f>IF(COUNTIF(Setup_Hierarchy!$J$39:$IV$39,"="&amp;$K372)&lt;&gt;0,$L372,0)</f>
        <v>0</v>
      </c>
      <c r="AV372" s="61">
        <f>IF(COUNTIF(Setup_Hierarchy!$J$40:$IV$40,"="&amp;$K372)&lt;&gt;0,$L372,0)</f>
        <v>0</v>
      </c>
      <c r="AW372" s="61">
        <f>IF(COUNTIF(Setup_Hierarchy!$J$41:$IV$41,"="&amp;$K372)&lt;&gt;0,$L372,0)</f>
        <v>0</v>
      </c>
      <c r="AX372" s="61">
        <f>IF(COUNTIF(Setup_Hierarchy!$J$42:$IV$42,"="&amp;$K372)&lt;&gt;0,$L372,0)</f>
        <v>0</v>
      </c>
      <c r="AY372" s="61">
        <f>IF(COUNTIF(Setup_Hierarchy!$J$43:$IV$43,"="&amp;$K372)&lt;&gt;0,$L372,0)</f>
        <v>0</v>
      </c>
      <c r="AZ372" s="61">
        <f>IF(COUNTIF(Setup_Hierarchy!$J$44:$IV$44,"="&amp;$K372)&lt;&gt;0,$L372,0)</f>
        <v>0</v>
      </c>
      <c r="BA372" s="61">
        <f>IF(COUNTIF(Setup_Hierarchy!$J$45:$IV$45,"="&amp;$K372)&lt;&gt;0,$L372,0)</f>
        <v>0</v>
      </c>
      <c r="BB372" s="61">
        <f>IF(COUNTIF(Setup_Hierarchy!$J$46:$IV$46,"="&amp;$K372)&lt;&gt;0,$L372,0)</f>
        <v>0</v>
      </c>
      <c r="BC372" s="61">
        <f>IF(COUNTIF(Setup_Hierarchy!$J$47:$IV$47,"="&amp;$K372)&lt;&gt;0,$L372,0)</f>
        <v>0</v>
      </c>
      <c r="BD372" s="61">
        <f>IF(COUNTIF(Setup_Hierarchy!$J$48:$IV$48,"="&amp;$K372)&lt;&gt;0,$L372,0)</f>
        <v>0</v>
      </c>
      <c r="BE372" s="61">
        <f>IF(COUNTIF(Setup_Hierarchy!$J$49:$IV$49,"="&amp;$K372)&lt;&gt;0,$L372,0)</f>
        <v>0</v>
      </c>
      <c r="BF372" s="61">
        <f>IF(COUNTIF(Setup_Hierarchy!$J$50:$IV$50,"="&amp;$K372)&lt;&gt;0,$L372,0)</f>
        <v>0</v>
      </c>
      <c r="BG372" s="61">
        <f>IF(COUNTIF(Setup_Hierarchy!$J$51:$IV$51,"="&amp;$K372)&lt;&gt;0,$L372,0)</f>
        <v>0</v>
      </c>
      <c r="BH372" s="61">
        <f>IF(COUNTIF(Setup_Hierarchy!$J$52:$IV$52,"="&amp;$K372)&lt;&gt;0,$L372,0)</f>
        <v>0</v>
      </c>
      <c r="BI372" s="61">
        <f>IF(COUNTIF(Setup_Hierarchy!$J$53:$IV$53,"="&amp;$K372)&lt;&gt;0,$L372,0)</f>
        <v>0</v>
      </c>
      <c r="BJ372" s="61">
        <f>IF(COUNTIF(Setup_Hierarchy!$J$54:$IV$54,"="&amp;$K372)&lt;&gt;0,$L372,0)</f>
        <v>0</v>
      </c>
      <c r="BK372" s="61">
        <f>IF(COUNTIF(Setup_Hierarchy!$J$55:$IV$55,"="&amp;$K372)&lt;&gt;0,$L372,0)</f>
        <v>0</v>
      </c>
      <c r="BL372" s="61">
        <f>IF(COUNTIF(Setup_Hierarchy!$J$56:$IV$56,"="&amp;$K372)&lt;&gt;0,$L372,0)</f>
        <v>0</v>
      </c>
      <c r="BM372" s="61">
        <f>IF(COUNTIF(Setup_Hierarchy!$J$57:$IV$57,"="&amp;$K372)&lt;&gt;0,$L372,0)</f>
        <v>0</v>
      </c>
      <c r="BN372" s="61">
        <f>IF(COUNTIF(Setup_Hierarchy!$J$58:$IV$58,"="&amp;$K372)&lt;&gt;0,$L372,0)</f>
        <v>0</v>
      </c>
      <c r="BO372" s="61">
        <f>IF(COUNTIF(Setup_Hierarchy!$J$59:$IV$59,"="&amp;$K372)&lt;&gt;0,$L372,0)</f>
        <v>0</v>
      </c>
      <c r="BP372" s="61">
        <f>IF(COUNTIF(Setup_Hierarchy!$J$60:$IV$60,"="&amp;$K372)&lt;&gt;0,$L372,0)</f>
        <v>0</v>
      </c>
      <c r="BQ372" s="61">
        <f>IF(COUNTIF(Setup_Hierarchy!$J$61:$IV$61,"="&amp;$K372)&lt;&gt;0,$L372,0)</f>
        <v>0</v>
      </c>
      <c r="BR372" s="61">
        <f>IF(COUNTIF(Setup_Hierarchy!$J$62:$IV$62,"="&amp;$K372)&lt;&gt;0,$L372,0)</f>
        <v>0</v>
      </c>
      <c r="BS372" s="61">
        <f>IF(COUNTIF(Setup_Hierarchy!$J$63:$IV$63,"="&amp;$K372)&lt;&gt;0,$L372,0)</f>
        <v>0</v>
      </c>
      <c r="BT372" s="61">
        <f>IF(COUNTIF(Setup_Hierarchy!$J$64:$IV$64,"="&amp;$K372)&lt;&gt;0,$L372,0)</f>
        <v>0</v>
      </c>
      <c r="BU372" s="61">
        <f>IF(COUNTIF(Setup_Hierarchy!$J$65:$IV$65,"="&amp;$K372)&lt;&gt;0,$L372,0)</f>
        <v>0</v>
      </c>
      <c r="BV372" s="61">
        <f>IF(COUNTIF(Setup_Hierarchy!$J$66:$IV$66,"="&amp;$K372)&lt;&gt;0,$L372,0)</f>
        <v>0</v>
      </c>
      <c r="BW372" s="61">
        <f>IF(COUNTIF(Setup_Hierarchy!$J$67:$IV$67,"="&amp;$K372)&lt;&gt;0,$L372,0)</f>
        <v>0</v>
      </c>
      <c r="BX372" s="61">
        <f>IF(COUNTIF(Setup_Hierarchy!$J$68:$IV$68,"="&amp;$K372)&lt;&gt;0,$L372,0)</f>
        <v>0</v>
      </c>
      <c r="BY372" s="61">
        <f>IF(COUNTIF(Setup_Hierarchy!$J$69:$IV$69,"="&amp;$K372)&lt;&gt;0,$L372,0)</f>
        <v>0</v>
      </c>
      <c r="BZ372" s="61">
        <f>IF(COUNTIF(Setup_Hierarchy!$J$70:$IV$70,"="&amp;$K372)&lt;&gt;0,$L372,0)</f>
        <v>0</v>
      </c>
      <c r="CA372" s="61">
        <f>IF(COUNTIF(Setup_Hierarchy!$J$71:$IV$71,"="&amp;$K372)&lt;&gt;0,$L372,0)</f>
        <v>0</v>
      </c>
      <c r="CB372" s="61">
        <f>IF(COUNTIF(Setup_Hierarchy!$J$72:$IV$72,"="&amp;$K372)&lt;&gt;0,$L372,0)</f>
        <v>0</v>
      </c>
      <c r="CC372" s="61">
        <f>IF(COUNTIF(Setup_Hierarchy!$J$73:$IV$73,"="&amp;$K372)&lt;&gt;0,$L372,0)</f>
        <v>0</v>
      </c>
      <c r="CD372" s="61">
        <f>IF(COUNTIF(Setup_Hierarchy!$J$74:$IV$74,"="&amp;$K372)&lt;&gt;0,$L372,0)</f>
        <v>0</v>
      </c>
      <c r="CE372" s="61">
        <f>IF(COUNTIF(Setup_Hierarchy!$J$75:$IV$75,"="&amp;$K372)&lt;&gt;0,$L372,0)</f>
        <v>0</v>
      </c>
      <c r="CF372" s="61">
        <f>IF(COUNTIF(Setup_Hierarchy!$J$76:$IV$76,"="&amp;$K372)&lt;&gt;0,$L372,0)</f>
        <v>0</v>
      </c>
      <c r="CG372" s="61">
        <f>IF(COUNTIF(Setup_Hierarchy!$J$77:$IV$77,"="&amp;$K372)&lt;&gt;0,$L372,0)</f>
        <v>0</v>
      </c>
      <c r="CH372" s="61">
        <f>IF(COUNTIF(Setup_Hierarchy!$J$78:$IV$78,"="&amp;$K372)&lt;&gt;0,$L372,0)</f>
        <v>0</v>
      </c>
      <c r="CI372" s="61">
        <f>IF(COUNTIF(Setup_Hierarchy!$J$79:$IV$79,"="&amp;$K372)&lt;&gt;0,$L372,0)</f>
        <v>0</v>
      </c>
      <c r="CJ372" s="61">
        <f>IF(COUNTIF(Setup_Hierarchy!$J$80:$IV$80,"="&amp;$K372)&lt;&gt;0,$L372,0)</f>
        <v>0</v>
      </c>
      <c r="CK372" s="61">
        <f>IF(COUNTIF(Setup_Hierarchy!$J$81:$IV$81,"="&amp;$K372)&lt;&gt;0,$L372,0)</f>
        <v>0</v>
      </c>
      <c r="CL372" s="61">
        <f>IF(COUNTIF(Setup_Hierarchy!$J$82:$IV$82,"="&amp;$K372)&lt;&gt;0,$L372,0)</f>
        <v>0</v>
      </c>
      <c r="CM372" s="61">
        <f>IF(COUNTIF(Setup_Hierarchy!$J$83:$IV$83,"="&amp;$K372)&lt;&gt;0,$L372,0)</f>
        <v>0</v>
      </c>
      <c r="CN372" s="61">
        <f>IF(COUNTIF(Setup_Hierarchy!$J$84:$IV$84,"="&amp;$K372)&lt;&gt;0,$L372,0)</f>
        <v>0</v>
      </c>
      <c r="CO372" s="61">
        <f>IF(COUNTIF(Setup_Hierarchy!$J$85:$IV$85,"="&amp;$K372)&lt;&gt;0,$L372,0)</f>
        <v>0</v>
      </c>
      <c r="CP372" s="61">
        <f>IF(COUNTIF(Setup_Hierarchy!$J$86:$IV$86,"="&amp;$K372)&lt;&gt;0,$L372,0)</f>
        <v>0</v>
      </c>
      <c r="CQ372" s="61">
        <f>IF(COUNTIF(Setup_Hierarchy!$J$87:$IV$87,"="&amp;$K372)&lt;&gt;0,$L372,0)</f>
        <v>0</v>
      </c>
      <c r="CR372" s="61">
        <f>IF(COUNTIF(Setup_Hierarchy!$J$88:$IV$88,"="&amp;$K372)&lt;&gt;0,$L372,0)</f>
        <v>0</v>
      </c>
      <c r="CS372" s="61">
        <f>IF(COUNTIF(Setup_Hierarchy!$J$89:$IV$89,"="&amp;$K372)&lt;&gt;0,$L372,0)</f>
        <v>0</v>
      </c>
      <c r="CT372" s="61">
        <f>IF(COUNTIF(Setup_Hierarchy!$J$90:$IV$90,"="&amp;$K372)&lt;&gt;0,$L372,0)</f>
        <v>0</v>
      </c>
      <c r="CU372" s="61">
        <f>IF(COUNTIF(Setup_Hierarchy!$J$91:$IV$91,"="&amp;$K372)&lt;&gt;0,$L372,0)</f>
        <v>0</v>
      </c>
      <c r="CV372" s="61">
        <f>IF(COUNTIF(Setup_Hierarchy!$J$92:$IV$92,"="&amp;$K372)&lt;&gt;0,$L372,0)</f>
        <v>0</v>
      </c>
      <c r="CW372" s="61">
        <f>IF(COUNTIF(Setup_Hierarchy!$J$93:$IV$93,"="&amp;$K372)&lt;&gt;0,$L372,0)</f>
        <v>0</v>
      </c>
      <c r="CX372" s="61">
        <f>IF(COUNTIF(Setup_Hierarchy!$J$94:$IV$94,"="&amp;$K372)&lt;&gt;0,$L372,0)</f>
        <v>0</v>
      </c>
      <c r="CY372" s="61">
        <f>IF(COUNTIF(Setup_Hierarchy!$J$95:$IV$95,"="&amp;$K372)&lt;&gt;0,$L372,0)</f>
        <v>0</v>
      </c>
      <c r="CZ372" s="61">
        <f>IF(COUNTIF(Setup_Hierarchy!$J$96:$IV$96,"="&amp;$K372)&lt;&gt;0,$L372,0)</f>
        <v>0</v>
      </c>
      <c r="DA372" s="61">
        <f>IF(COUNTIF(Setup_Hierarchy!$J$97:$IV$97,"="&amp;$K372)&lt;&gt;0,$L372,0)</f>
        <v>0</v>
      </c>
      <c r="DB372" s="61">
        <f>IF(COUNTIF(Setup_Hierarchy!$J$98:$IV$98,"="&amp;$K372)&lt;&gt;0,$L372,0)</f>
        <v>0</v>
      </c>
      <c r="DC372" s="61">
        <f>IF(COUNTIF(Setup_Hierarchy!$J$99:$IV$99,"="&amp;$K372)&lt;&gt;0,$L372,0)</f>
        <v>0</v>
      </c>
      <c r="DD372" s="61">
        <f>IF(COUNTIF(Setup_Hierarchy!$J$100:$IV$100,"="&amp;$K372)&lt;&gt;0,$L372,0)</f>
        <v>0</v>
      </c>
      <c r="DE372" s="61">
        <f>IF(COUNTIF(Setup_Hierarchy!$J$101:$IV$101,"="&amp;$K372)&lt;&gt;0,$L372,0)</f>
        <v>0</v>
      </c>
      <c r="DF372" s="61">
        <f>IF(COUNTIF(Setup_Hierarchy!$J$102:$IV$102,"="&amp;$K372)&lt;&gt;0,$L372,0)</f>
        <v>0</v>
      </c>
      <c r="DG372" s="61">
        <f>IF(COUNTIF(Setup_Hierarchy!$J$103:$IV$103,"="&amp;$K372)&lt;&gt;0,$L372,0)</f>
        <v>0</v>
      </c>
      <c r="DH372" s="61">
        <f>IF(COUNTIF(Setup_Hierarchy!$J$104:$IV$104,"="&amp;$K372)&lt;&gt;0,$L372,0)</f>
        <v>0</v>
      </c>
      <c r="DI372" s="61">
        <f>IF(COUNTIF(Setup_Hierarchy!$J$105:$IV$105,"="&amp;$K372)&lt;&gt;0,$L372,0)</f>
        <v>0</v>
      </c>
      <c r="DJ372" s="61">
        <f>IF(COUNTIF(Setup_Hierarchy!$J$106:$IV$106,"="&amp;$K372)&lt;&gt;0,$L372,0)</f>
        <v>0</v>
      </c>
      <c r="DK372" s="61">
        <f>IF(COUNTIF(Setup_Hierarchy!$J$107:$IV$107,"="&amp;$K372)&lt;&gt;0,$L372,0)</f>
        <v>0</v>
      </c>
      <c r="DL372" s="61">
        <f>IF(COUNTIF(Setup_Hierarchy!$J$108:$IV$108,"="&amp;$K372)&lt;&gt;0,$L372,0)</f>
        <v>0</v>
      </c>
      <c r="DM372" s="61">
        <f>IF(COUNTIF(Setup_Hierarchy!$J$109:$IV$109,"="&amp;$K372)&lt;&gt;0,$L372,0)</f>
        <v>0</v>
      </c>
      <c r="DN372" s="61">
        <f>IF(COUNTIF(Setup_Hierarchy!$J$110:$IV$110,"="&amp;$K372)&lt;&gt;0,$L372,0)</f>
        <v>0</v>
      </c>
      <c r="DO372" s="61">
        <f>IF(COUNTIF(Setup_Hierarchy!$J$111:$IV$111,"="&amp;$K372)&lt;&gt;0,$L372,0)</f>
        <v>0</v>
      </c>
      <c r="DP372" s="61">
        <f>IF(COUNTIF(Setup_Hierarchy!$J$112:$IV$112,"="&amp;$K372)&lt;&gt;0,$L372,0)</f>
        <v>0</v>
      </c>
      <c r="DQ372" s="61">
        <f>IF(COUNTIF(Setup_Hierarchy!$J$113:$IV$113,"="&amp;$K372)&lt;&gt;0,$L372,0)</f>
        <v>0</v>
      </c>
      <c r="DR372" s="61">
        <f>IF(COUNTIF(Setup_Hierarchy!$J$114:$IV$114,"="&amp;$K372)&lt;&gt;0,$L372,0)</f>
        <v>0</v>
      </c>
      <c r="DS372" s="61">
        <f>IF(COUNTIF(Setup_Hierarchy!$J$115:$IV$115,"="&amp;$K372)&lt;&gt;0,$L372,0)</f>
        <v>0</v>
      </c>
      <c r="DT372" s="61">
        <f>IF(COUNTIF(Setup_Hierarchy!$J$116:$IV$116,"="&amp;$K372)&lt;&gt;0,$L372,0)</f>
        <v>0</v>
      </c>
    </row>
    <row r="373" spans="2:124" x14ac:dyDescent="0.2">
      <c r="B373" t="s">
        <v>43</v>
      </c>
      <c r="C373">
        <v>440</v>
      </c>
      <c r="D373" t="s">
        <v>16</v>
      </c>
      <c r="E373" t="s">
        <v>369</v>
      </c>
      <c r="F373" t="s">
        <v>526</v>
      </c>
      <c r="G373" t="s">
        <v>523</v>
      </c>
      <c r="H373" t="s">
        <v>7</v>
      </c>
      <c r="I373">
        <v>0.168266</v>
      </c>
      <c r="J373">
        <v>0.41123599999999999</v>
      </c>
      <c r="K373">
        <v>704</v>
      </c>
      <c r="L373">
        <v>249.42</v>
      </c>
      <c r="M373" s="61">
        <f>IF(COUNTIF(Setup_Hierarchy!$J$5:$IV$5,"="&amp;$K373)&lt;&gt;0,$L373,0)</f>
        <v>249.42</v>
      </c>
      <c r="N373" s="61">
        <f>IF(COUNTIF(Setup_Hierarchy!$J$6:$IV$6,"="&amp;$K373)&lt;&gt;0,$L373,0)</f>
        <v>249.42</v>
      </c>
      <c r="O373" s="61">
        <f>IF(COUNTIF(Setup_Hierarchy!$J$7:$IV$7,"="&amp;$K373)&lt;&gt;0,$L373,0)</f>
        <v>249.42</v>
      </c>
      <c r="P373" s="61">
        <f>IF(COUNTIF(Setup_Hierarchy!$J$8:$IV$8,"="&amp;$K373)&lt;&gt;0,$L373,0)</f>
        <v>249.42</v>
      </c>
      <c r="Q373" s="61">
        <f>IF(COUNTIF(Setup_Hierarchy!$J$9:$IV$9,"="&amp;$K373)&lt;&gt;0,$L373,0)</f>
        <v>249.42</v>
      </c>
      <c r="R373" s="61">
        <f>IF(COUNTIF(Setup_Hierarchy!$J$10:$IV$10,"="&amp;$K373)&lt;&gt;0,$L373,0)</f>
        <v>0</v>
      </c>
      <c r="S373" s="61">
        <f>IF(COUNTIF(Setup_Hierarchy!$J$11:$IV$11,"="&amp;$K373)&lt;&gt;0,$L373,0)</f>
        <v>0</v>
      </c>
      <c r="T373" s="61">
        <f>IF(COUNTIF(Setup_Hierarchy!$J$12:$IV$12,"="&amp;$K373)&lt;&gt;0,$L373,0)</f>
        <v>0</v>
      </c>
      <c r="U373" s="61">
        <f>IF(COUNTIF(Setup_Hierarchy!$J$13:$IV$13,"="&amp;$K373)&lt;&gt;0,$L373,0)</f>
        <v>0</v>
      </c>
      <c r="V373" s="61">
        <f>IF(COUNTIF(Setup_Hierarchy!$J$14:$IV$14,"="&amp;$K373)&lt;&gt;0,$L373,0)</f>
        <v>0</v>
      </c>
      <c r="W373" s="61">
        <f>IF(COUNTIF(Setup_Hierarchy!$J$15:$IV$15,"="&amp;$K373)&lt;&gt;0,$L373,0)</f>
        <v>0</v>
      </c>
      <c r="X373" s="61">
        <f>IF(COUNTIF(Setup_Hierarchy!$J$16:$IV$16,"="&amp;$K373)&lt;&gt;0,$L373,0)</f>
        <v>0</v>
      </c>
      <c r="Y373" s="61">
        <f>IF(COUNTIF(Setup_Hierarchy!$J$17:$IV$17,"="&amp;$K373)&lt;&gt;0,$L373,0)</f>
        <v>0</v>
      </c>
      <c r="Z373" s="61">
        <f>IF(COUNTIF(Setup_Hierarchy!$J$18:$IV$18,"="&amp;$K373)&lt;&gt;0,$L373,0)</f>
        <v>0</v>
      </c>
      <c r="AA373" s="61">
        <f>IF(COUNTIF(Setup_Hierarchy!$J$19:$IV$19,"="&amp;$K373)&lt;&gt;0,$L373,0)</f>
        <v>0</v>
      </c>
      <c r="AB373" s="61">
        <f>IF(COUNTIF(Setup_Hierarchy!$J$20:$IV$20,"="&amp;$K373)&lt;&gt;0,$L373,0)</f>
        <v>0</v>
      </c>
      <c r="AC373" s="61">
        <f>IF(COUNTIF(Setup_Hierarchy!$J$21:$IV$21,"="&amp;$K373)&lt;&gt;0,$L373,0)</f>
        <v>249.42</v>
      </c>
      <c r="AD373" s="61">
        <f>IF(COUNTIF(Setup_Hierarchy!$J$22:$IV$22,"="&amp;$K373)&lt;&gt;0,$L373,0)</f>
        <v>0</v>
      </c>
      <c r="AE373" s="61">
        <f>IF(COUNTIF(Setup_Hierarchy!$J$23:$IV$23,"="&amp;$K373)&lt;&gt;0,$L373,0)</f>
        <v>249.42</v>
      </c>
      <c r="AF373" s="61">
        <f>IF(COUNTIF(Setup_Hierarchy!$J$24:$IV$24,"="&amp;$K373)&lt;&gt;0,$L373,0)</f>
        <v>0</v>
      </c>
      <c r="AG373" s="61">
        <f>IF(COUNTIF(Setup_Hierarchy!$J$25:$IV$25,"="&amp;$K373)&lt;&gt;0,$L373,0)</f>
        <v>0</v>
      </c>
      <c r="AH373" s="61">
        <f>IF(COUNTIF(Setup_Hierarchy!$J$26:$IV$26,"="&amp;$K373)&lt;&gt;0,$L373,0)</f>
        <v>0</v>
      </c>
      <c r="AI373" s="61">
        <f>IF(COUNTIF(Setup_Hierarchy!$J$27:$IV$27,"="&amp;$K373)&lt;&gt;0,$L373,0)</f>
        <v>0</v>
      </c>
      <c r="AJ373" s="61">
        <f>IF(COUNTIF(Setup_Hierarchy!$J$28:$IV$28,"="&amp;$K373)&lt;&gt;0,$L373,0)</f>
        <v>0</v>
      </c>
      <c r="AK373" s="61">
        <f>IF(COUNTIF(Setup_Hierarchy!$J$29:$IV$29,"="&amp;$K373)&lt;&gt;0,$L373,0)</f>
        <v>0</v>
      </c>
      <c r="AL373" s="61">
        <f>IF(COUNTIF(Setup_Hierarchy!$J$30:$IV$30,"="&amp;$K373)&lt;&gt;0,$L373,0)</f>
        <v>0</v>
      </c>
      <c r="AM373" s="61">
        <f>IF(COUNTIF(Setup_Hierarchy!$J$31:$IV$31,"="&amp;$K373)&lt;&gt;0,$L373,0)</f>
        <v>0</v>
      </c>
      <c r="AN373" s="61">
        <f>IF(COUNTIF(Setup_Hierarchy!$J$32:$IV$32,"="&amp;$K373)&lt;&gt;0,$L373,0)</f>
        <v>0</v>
      </c>
      <c r="AO373" s="61">
        <f>IF(COUNTIF(Setup_Hierarchy!$J$33:$IV$33,"="&amp;$K373)&lt;&gt;0,$L373,0)</f>
        <v>0</v>
      </c>
      <c r="AP373" s="61">
        <f>IF(COUNTIF(Setup_Hierarchy!$J$34:$IV$34,"="&amp;$K373)&lt;&gt;0,$L373,0)</f>
        <v>0</v>
      </c>
      <c r="AQ373" s="61">
        <f>IF(COUNTIF(Setup_Hierarchy!$J$35:$IV$35,"="&amp;$K373)&lt;&gt;0,$L373,0)</f>
        <v>0</v>
      </c>
      <c r="AR373" s="61">
        <f>IF(COUNTIF(Setup_Hierarchy!$J$36:$IV$36,"="&amp;$K373)&lt;&gt;0,$L373,0)</f>
        <v>0</v>
      </c>
      <c r="AS373" s="61">
        <f>IF(COUNTIF(Setup_Hierarchy!$J$37:$IV$37,"="&amp;$K373)&lt;&gt;0,$L373,0)</f>
        <v>0</v>
      </c>
      <c r="AT373" s="61">
        <f>IF(COUNTIF(Setup_Hierarchy!$J$38:$IV$38,"="&amp;$K373)&lt;&gt;0,$L373,0)</f>
        <v>0</v>
      </c>
      <c r="AU373" s="61">
        <f>IF(COUNTIF(Setup_Hierarchy!$J$39:$IV$39,"="&amp;$K373)&lt;&gt;0,$L373,0)</f>
        <v>0</v>
      </c>
      <c r="AV373" s="61">
        <f>IF(COUNTIF(Setup_Hierarchy!$J$40:$IV$40,"="&amp;$K373)&lt;&gt;0,$L373,0)</f>
        <v>0</v>
      </c>
      <c r="AW373" s="61">
        <f>IF(COUNTIF(Setup_Hierarchy!$J$41:$IV$41,"="&amp;$K373)&lt;&gt;0,$L373,0)</f>
        <v>0</v>
      </c>
      <c r="AX373" s="61">
        <f>IF(COUNTIF(Setup_Hierarchy!$J$42:$IV$42,"="&amp;$K373)&lt;&gt;0,$L373,0)</f>
        <v>0</v>
      </c>
      <c r="AY373" s="61">
        <f>IF(COUNTIF(Setup_Hierarchy!$J$43:$IV$43,"="&amp;$K373)&lt;&gt;0,$L373,0)</f>
        <v>0</v>
      </c>
      <c r="AZ373" s="61">
        <f>IF(COUNTIF(Setup_Hierarchy!$J$44:$IV$44,"="&amp;$K373)&lt;&gt;0,$L373,0)</f>
        <v>0</v>
      </c>
      <c r="BA373" s="61">
        <f>IF(COUNTIF(Setup_Hierarchy!$J$45:$IV$45,"="&amp;$K373)&lt;&gt;0,$L373,0)</f>
        <v>0</v>
      </c>
      <c r="BB373" s="61">
        <f>IF(COUNTIF(Setup_Hierarchy!$J$46:$IV$46,"="&amp;$K373)&lt;&gt;0,$L373,0)</f>
        <v>0</v>
      </c>
      <c r="BC373" s="61">
        <f>IF(COUNTIF(Setup_Hierarchy!$J$47:$IV$47,"="&amp;$K373)&lt;&gt;0,$L373,0)</f>
        <v>0</v>
      </c>
      <c r="BD373" s="61">
        <f>IF(COUNTIF(Setup_Hierarchy!$J$48:$IV$48,"="&amp;$K373)&lt;&gt;0,$L373,0)</f>
        <v>0</v>
      </c>
      <c r="BE373" s="61">
        <f>IF(COUNTIF(Setup_Hierarchy!$J$49:$IV$49,"="&amp;$K373)&lt;&gt;0,$L373,0)</f>
        <v>0</v>
      </c>
      <c r="BF373" s="61">
        <f>IF(COUNTIF(Setup_Hierarchy!$J$50:$IV$50,"="&amp;$K373)&lt;&gt;0,$L373,0)</f>
        <v>0</v>
      </c>
      <c r="BG373" s="61">
        <f>IF(COUNTIF(Setup_Hierarchy!$J$51:$IV$51,"="&amp;$K373)&lt;&gt;0,$L373,0)</f>
        <v>0</v>
      </c>
      <c r="BH373" s="61">
        <f>IF(COUNTIF(Setup_Hierarchy!$J$52:$IV$52,"="&amp;$K373)&lt;&gt;0,$L373,0)</f>
        <v>0</v>
      </c>
      <c r="BI373" s="61">
        <f>IF(COUNTIF(Setup_Hierarchy!$J$53:$IV$53,"="&amp;$K373)&lt;&gt;0,$L373,0)</f>
        <v>0</v>
      </c>
      <c r="BJ373" s="61">
        <f>IF(COUNTIF(Setup_Hierarchy!$J$54:$IV$54,"="&amp;$K373)&lt;&gt;0,$L373,0)</f>
        <v>0</v>
      </c>
      <c r="BK373" s="61">
        <f>IF(COUNTIF(Setup_Hierarchy!$J$55:$IV$55,"="&amp;$K373)&lt;&gt;0,$L373,0)</f>
        <v>0</v>
      </c>
      <c r="BL373" s="61">
        <f>IF(COUNTIF(Setup_Hierarchy!$J$56:$IV$56,"="&amp;$K373)&lt;&gt;0,$L373,0)</f>
        <v>0</v>
      </c>
      <c r="BM373" s="61">
        <f>IF(COUNTIF(Setup_Hierarchy!$J$57:$IV$57,"="&amp;$K373)&lt;&gt;0,$L373,0)</f>
        <v>0</v>
      </c>
      <c r="BN373" s="61">
        <f>IF(COUNTIF(Setup_Hierarchy!$J$58:$IV$58,"="&amp;$K373)&lt;&gt;0,$L373,0)</f>
        <v>0</v>
      </c>
      <c r="BO373" s="61">
        <f>IF(COUNTIF(Setup_Hierarchy!$J$59:$IV$59,"="&amp;$K373)&lt;&gt;0,$L373,0)</f>
        <v>0</v>
      </c>
      <c r="BP373" s="61">
        <f>IF(COUNTIF(Setup_Hierarchy!$J$60:$IV$60,"="&amp;$K373)&lt;&gt;0,$L373,0)</f>
        <v>0</v>
      </c>
      <c r="BQ373" s="61">
        <f>IF(COUNTIF(Setup_Hierarchy!$J$61:$IV$61,"="&amp;$K373)&lt;&gt;0,$L373,0)</f>
        <v>0</v>
      </c>
      <c r="BR373" s="61">
        <f>IF(COUNTIF(Setup_Hierarchy!$J$62:$IV$62,"="&amp;$K373)&lt;&gt;0,$L373,0)</f>
        <v>0</v>
      </c>
      <c r="BS373" s="61">
        <f>IF(COUNTIF(Setup_Hierarchy!$J$63:$IV$63,"="&amp;$K373)&lt;&gt;0,$L373,0)</f>
        <v>0</v>
      </c>
      <c r="BT373" s="61">
        <f>IF(COUNTIF(Setup_Hierarchy!$J$64:$IV$64,"="&amp;$K373)&lt;&gt;0,$L373,0)</f>
        <v>0</v>
      </c>
      <c r="BU373" s="61">
        <f>IF(COUNTIF(Setup_Hierarchy!$J$65:$IV$65,"="&amp;$K373)&lt;&gt;0,$L373,0)</f>
        <v>0</v>
      </c>
      <c r="BV373" s="61">
        <f>IF(COUNTIF(Setup_Hierarchy!$J$66:$IV$66,"="&amp;$K373)&lt;&gt;0,$L373,0)</f>
        <v>0</v>
      </c>
      <c r="BW373" s="61">
        <f>IF(COUNTIF(Setup_Hierarchy!$J$67:$IV$67,"="&amp;$K373)&lt;&gt;0,$L373,0)</f>
        <v>0</v>
      </c>
      <c r="BX373" s="61">
        <f>IF(COUNTIF(Setup_Hierarchy!$J$68:$IV$68,"="&amp;$K373)&lt;&gt;0,$L373,0)</f>
        <v>0</v>
      </c>
      <c r="BY373" s="61">
        <f>IF(COUNTIF(Setup_Hierarchy!$J$69:$IV$69,"="&amp;$K373)&lt;&gt;0,$L373,0)</f>
        <v>0</v>
      </c>
      <c r="BZ373" s="61">
        <f>IF(COUNTIF(Setup_Hierarchy!$J$70:$IV$70,"="&amp;$K373)&lt;&gt;0,$L373,0)</f>
        <v>0</v>
      </c>
      <c r="CA373" s="61">
        <f>IF(COUNTIF(Setup_Hierarchy!$J$71:$IV$71,"="&amp;$K373)&lt;&gt;0,$L373,0)</f>
        <v>0</v>
      </c>
      <c r="CB373" s="61">
        <f>IF(COUNTIF(Setup_Hierarchy!$J$72:$IV$72,"="&amp;$K373)&lt;&gt;0,$L373,0)</f>
        <v>0</v>
      </c>
      <c r="CC373" s="61">
        <f>IF(COUNTIF(Setup_Hierarchy!$J$73:$IV$73,"="&amp;$K373)&lt;&gt;0,$L373,0)</f>
        <v>0</v>
      </c>
      <c r="CD373" s="61">
        <f>IF(COUNTIF(Setup_Hierarchy!$J$74:$IV$74,"="&amp;$K373)&lt;&gt;0,$L373,0)</f>
        <v>0</v>
      </c>
      <c r="CE373" s="61">
        <f>IF(COUNTIF(Setup_Hierarchy!$J$75:$IV$75,"="&amp;$K373)&lt;&gt;0,$L373,0)</f>
        <v>0</v>
      </c>
      <c r="CF373" s="61">
        <f>IF(COUNTIF(Setup_Hierarchy!$J$76:$IV$76,"="&amp;$K373)&lt;&gt;0,$L373,0)</f>
        <v>0</v>
      </c>
      <c r="CG373" s="61">
        <f>IF(COUNTIF(Setup_Hierarchy!$J$77:$IV$77,"="&amp;$K373)&lt;&gt;0,$L373,0)</f>
        <v>0</v>
      </c>
      <c r="CH373" s="61">
        <f>IF(COUNTIF(Setup_Hierarchy!$J$78:$IV$78,"="&amp;$K373)&lt;&gt;0,$L373,0)</f>
        <v>0</v>
      </c>
      <c r="CI373" s="61">
        <f>IF(COUNTIF(Setup_Hierarchy!$J$79:$IV$79,"="&amp;$K373)&lt;&gt;0,$L373,0)</f>
        <v>0</v>
      </c>
      <c r="CJ373" s="61">
        <f>IF(COUNTIF(Setup_Hierarchy!$J$80:$IV$80,"="&amp;$K373)&lt;&gt;0,$L373,0)</f>
        <v>0</v>
      </c>
      <c r="CK373" s="61">
        <f>IF(COUNTIF(Setup_Hierarchy!$J$81:$IV$81,"="&amp;$K373)&lt;&gt;0,$L373,0)</f>
        <v>0</v>
      </c>
      <c r="CL373" s="61">
        <f>IF(COUNTIF(Setup_Hierarchy!$J$82:$IV$82,"="&amp;$K373)&lt;&gt;0,$L373,0)</f>
        <v>0</v>
      </c>
      <c r="CM373" s="61">
        <f>IF(COUNTIF(Setup_Hierarchy!$J$83:$IV$83,"="&amp;$K373)&lt;&gt;0,$L373,0)</f>
        <v>0</v>
      </c>
      <c r="CN373" s="61">
        <f>IF(COUNTIF(Setup_Hierarchy!$J$84:$IV$84,"="&amp;$K373)&lt;&gt;0,$L373,0)</f>
        <v>0</v>
      </c>
      <c r="CO373" s="61">
        <f>IF(COUNTIF(Setup_Hierarchy!$J$85:$IV$85,"="&amp;$K373)&lt;&gt;0,$L373,0)</f>
        <v>0</v>
      </c>
      <c r="CP373" s="61">
        <f>IF(COUNTIF(Setup_Hierarchy!$J$86:$IV$86,"="&amp;$K373)&lt;&gt;0,$L373,0)</f>
        <v>0</v>
      </c>
      <c r="CQ373" s="61">
        <f>IF(COUNTIF(Setup_Hierarchy!$J$87:$IV$87,"="&amp;$K373)&lt;&gt;0,$L373,0)</f>
        <v>0</v>
      </c>
      <c r="CR373" s="61">
        <f>IF(COUNTIF(Setup_Hierarchy!$J$88:$IV$88,"="&amp;$K373)&lt;&gt;0,$L373,0)</f>
        <v>0</v>
      </c>
      <c r="CS373" s="61">
        <f>IF(COUNTIF(Setup_Hierarchy!$J$89:$IV$89,"="&amp;$K373)&lt;&gt;0,$L373,0)</f>
        <v>0</v>
      </c>
      <c r="CT373" s="61">
        <f>IF(COUNTIF(Setup_Hierarchy!$J$90:$IV$90,"="&amp;$K373)&lt;&gt;0,$L373,0)</f>
        <v>0</v>
      </c>
      <c r="CU373" s="61">
        <f>IF(COUNTIF(Setup_Hierarchy!$J$91:$IV$91,"="&amp;$K373)&lt;&gt;0,$L373,0)</f>
        <v>0</v>
      </c>
      <c r="CV373" s="61">
        <f>IF(COUNTIF(Setup_Hierarchy!$J$92:$IV$92,"="&amp;$K373)&lt;&gt;0,$L373,0)</f>
        <v>0</v>
      </c>
      <c r="CW373" s="61">
        <f>IF(COUNTIF(Setup_Hierarchy!$J$93:$IV$93,"="&amp;$K373)&lt;&gt;0,$L373,0)</f>
        <v>0</v>
      </c>
      <c r="CX373" s="61">
        <f>IF(COUNTIF(Setup_Hierarchy!$J$94:$IV$94,"="&amp;$K373)&lt;&gt;0,$L373,0)</f>
        <v>0</v>
      </c>
      <c r="CY373" s="61">
        <f>IF(COUNTIF(Setup_Hierarchy!$J$95:$IV$95,"="&amp;$K373)&lt;&gt;0,$L373,0)</f>
        <v>0</v>
      </c>
      <c r="CZ373" s="61">
        <f>IF(COUNTIF(Setup_Hierarchy!$J$96:$IV$96,"="&amp;$K373)&lt;&gt;0,$L373,0)</f>
        <v>0</v>
      </c>
      <c r="DA373" s="61">
        <f>IF(COUNTIF(Setup_Hierarchy!$J$97:$IV$97,"="&amp;$K373)&lt;&gt;0,$L373,0)</f>
        <v>0</v>
      </c>
      <c r="DB373" s="61">
        <f>IF(COUNTIF(Setup_Hierarchy!$J$98:$IV$98,"="&amp;$K373)&lt;&gt;0,$L373,0)</f>
        <v>0</v>
      </c>
      <c r="DC373" s="61">
        <f>IF(COUNTIF(Setup_Hierarchy!$J$99:$IV$99,"="&amp;$K373)&lt;&gt;0,$L373,0)</f>
        <v>0</v>
      </c>
      <c r="DD373" s="61">
        <f>IF(COUNTIF(Setup_Hierarchy!$J$100:$IV$100,"="&amp;$K373)&lt;&gt;0,$L373,0)</f>
        <v>0</v>
      </c>
      <c r="DE373" s="61">
        <f>IF(COUNTIF(Setup_Hierarchy!$J$101:$IV$101,"="&amp;$K373)&lt;&gt;0,$L373,0)</f>
        <v>0</v>
      </c>
      <c r="DF373" s="61">
        <f>IF(COUNTIF(Setup_Hierarchy!$J$102:$IV$102,"="&amp;$K373)&lt;&gt;0,$L373,0)</f>
        <v>0</v>
      </c>
      <c r="DG373" s="61">
        <f>IF(COUNTIF(Setup_Hierarchy!$J$103:$IV$103,"="&amp;$K373)&lt;&gt;0,$L373,0)</f>
        <v>0</v>
      </c>
      <c r="DH373" s="61">
        <f>IF(COUNTIF(Setup_Hierarchy!$J$104:$IV$104,"="&amp;$K373)&lt;&gt;0,$L373,0)</f>
        <v>0</v>
      </c>
      <c r="DI373" s="61">
        <f>IF(COUNTIF(Setup_Hierarchy!$J$105:$IV$105,"="&amp;$K373)&lt;&gt;0,$L373,0)</f>
        <v>0</v>
      </c>
      <c r="DJ373" s="61">
        <f>IF(COUNTIF(Setup_Hierarchy!$J$106:$IV$106,"="&amp;$K373)&lt;&gt;0,$L373,0)</f>
        <v>0</v>
      </c>
      <c r="DK373" s="61">
        <f>IF(COUNTIF(Setup_Hierarchy!$J$107:$IV$107,"="&amp;$K373)&lt;&gt;0,$L373,0)</f>
        <v>0</v>
      </c>
      <c r="DL373" s="61">
        <f>IF(COUNTIF(Setup_Hierarchy!$J$108:$IV$108,"="&amp;$K373)&lt;&gt;0,$L373,0)</f>
        <v>0</v>
      </c>
      <c r="DM373" s="61">
        <f>IF(COUNTIF(Setup_Hierarchy!$J$109:$IV$109,"="&amp;$K373)&lt;&gt;0,$L373,0)</f>
        <v>0</v>
      </c>
      <c r="DN373" s="61">
        <f>IF(COUNTIF(Setup_Hierarchy!$J$110:$IV$110,"="&amp;$K373)&lt;&gt;0,$L373,0)</f>
        <v>0</v>
      </c>
      <c r="DO373" s="61">
        <f>IF(COUNTIF(Setup_Hierarchy!$J$111:$IV$111,"="&amp;$K373)&lt;&gt;0,$L373,0)</f>
        <v>0</v>
      </c>
      <c r="DP373" s="61">
        <f>IF(COUNTIF(Setup_Hierarchy!$J$112:$IV$112,"="&amp;$K373)&lt;&gt;0,$L373,0)</f>
        <v>0</v>
      </c>
      <c r="DQ373" s="61">
        <f>IF(COUNTIF(Setup_Hierarchy!$J$113:$IV$113,"="&amp;$K373)&lt;&gt;0,$L373,0)</f>
        <v>0</v>
      </c>
      <c r="DR373" s="61">
        <f>IF(COUNTIF(Setup_Hierarchy!$J$114:$IV$114,"="&amp;$K373)&lt;&gt;0,$L373,0)</f>
        <v>0</v>
      </c>
      <c r="DS373" s="61">
        <f>IF(COUNTIF(Setup_Hierarchy!$J$115:$IV$115,"="&amp;$K373)&lt;&gt;0,$L373,0)</f>
        <v>0</v>
      </c>
      <c r="DT373" s="61">
        <f>IF(COUNTIF(Setup_Hierarchy!$J$116:$IV$116,"="&amp;$K373)&lt;&gt;0,$L373,0)</f>
        <v>0</v>
      </c>
    </row>
    <row r="374" spans="2:124" x14ac:dyDescent="0.2">
      <c r="B374" t="s">
        <v>43</v>
      </c>
      <c r="C374">
        <v>440</v>
      </c>
      <c r="D374" t="s">
        <v>16</v>
      </c>
      <c r="E374" t="s">
        <v>369</v>
      </c>
      <c r="F374" t="s">
        <v>526</v>
      </c>
      <c r="G374" t="s">
        <v>523</v>
      </c>
      <c r="H374" t="s">
        <v>7</v>
      </c>
      <c r="I374">
        <v>0.168266</v>
      </c>
      <c r="J374">
        <v>0.41123599999999999</v>
      </c>
      <c r="K374">
        <v>729</v>
      </c>
      <c r="L374">
        <v>35.01</v>
      </c>
      <c r="M374" s="61">
        <f>IF(COUNTIF(Setup_Hierarchy!$J$5:$IV$5,"="&amp;$K374)&lt;&gt;0,$L374,0)</f>
        <v>35.01</v>
      </c>
      <c r="N374" s="61">
        <f>IF(COUNTIF(Setup_Hierarchy!$J$6:$IV$6,"="&amp;$K374)&lt;&gt;0,$L374,0)</f>
        <v>35.01</v>
      </c>
      <c r="O374" s="61">
        <f>IF(COUNTIF(Setup_Hierarchy!$J$7:$IV$7,"="&amp;$K374)&lt;&gt;0,$L374,0)</f>
        <v>35.01</v>
      </c>
      <c r="P374" s="61">
        <f>IF(COUNTIF(Setup_Hierarchy!$J$8:$IV$8,"="&amp;$K374)&lt;&gt;0,$L374,0)</f>
        <v>35.01</v>
      </c>
      <c r="Q374" s="61">
        <f>IF(COUNTIF(Setup_Hierarchy!$J$9:$IV$9,"="&amp;$K374)&lt;&gt;0,$L374,0)</f>
        <v>0</v>
      </c>
      <c r="R374" s="61">
        <f>IF(COUNTIF(Setup_Hierarchy!$J$10:$IV$10,"="&amp;$K374)&lt;&gt;0,$L374,0)</f>
        <v>0</v>
      </c>
      <c r="S374" s="61">
        <f>IF(COUNTIF(Setup_Hierarchy!$J$11:$IV$11,"="&amp;$K374)&lt;&gt;0,$L374,0)</f>
        <v>0</v>
      </c>
      <c r="T374" s="61">
        <f>IF(COUNTIF(Setup_Hierarchy!$J$12:$IV$12,"="&amp;$K374)&lt;&gt;0,$L374,0)</f>
        <v>0</v>
      </c>
      <c r="U374" s="61">
        <f>IF(COUNTIF(Setup_Hierarchy!$J$13:$IV$13,"="&amp;$K374)&lt;&gt;0,$L374,0)</f>
        <v>0</v>
      </c>
      <c r="V374" s="61">
        <f>IF(COUNTIF(Setup_Hierarchy!$J$14:$IV$14,"="&amp;$K374)&lt;&gt;0,$L374,0)</f>
        <v>0</v>
      </c>
      <c r="W374" s="61">
        <f>IF(COUNTIF(Setup_Hierarchy!$J$15:$IV$15,"="&amp;$K374)&lt;&gt;0,$L374,0)</f>
        <v>0</v>
      </c>
      <c r="X374" s="61">
        <f>IF(COUNTIF(Setup_Hierarchy!$J$16:$IV$16,"="&amp;$K374)&lt;&gt;0,$L374,0)</f>
        <v>0</v>
      </c>
      <c r="Y374" s="61">
        <f>IF(COUNTIF(Setup_Hierarchy!$J$17:$IV$17,"="&amp;$K374)&lt;&gt;0,$L374,0)</f>
        <v>0</v>
      </c>
      <c r="Z374" s="61">
        <f>IF(COUNTIF(Setup_Hierarchy!$J$18:$IV$18,"="&amp;$K374)&lt;&gt;0,$L374,0)</f>
        <v>0</v>
      </c>
      <c r="AA374" s="61">
        <f>IF(COUNTIF(Setup_Hierarchy!$J$19:$IV$19,"="&amp;$K374)&lt;&gt;0,$L374,0)</f>
        <v>0</v>
      </c>
      <c r="AB374" s="61">
        <f>IF(COUNTIF(Setup_Hierarchy!$J$20:$IV$20,"="&amp;$K374)&lt;&gt;0,$L374,0)</f>
        <v>0</v>
      </c>
      <c r="AC374" s="61">
        <f>IF(COUNTIF(Setup_Hierarchy!$J$21:$IV$21,"="&amp;$K374)&lt;&gt;0,$L374,0)</f>
        <v>0</v>
      </c>
      <c r="AD374" s="61">
        <f>IF(COUNTIF(Setup_Hierarchy!$J$22:$IV$22,"="&amp;$K374)&lt;&gt;0,$L374,0)</f>
        <v>0</v>
      </c>
      <c r="AE374" s="61">
        <f>IF(COUNTIF(Setup_Hierarchy!$J$23:$IV$23,"="&amp;$K374)&lt;&gt;0,$L374,0)</f>
        <v>0</v>
      </c>
      <c r="AF374" s="61">
        <f>IF(COUNTIF(Setup_Hierarchy!$J$24:$IV$24,"="&amp;$K374)&lt;&gt;0,$L374,0)</f>
        <v>0</v>
      </c>
      <c r="AG374" s="61">
        <f>IF(COUNTIF(Setup_Hierarchy!$J$25:$IV$25,"="&amp;$K374)&lt;&gt;0,$L374,0)</f>
        <v>0</v>
      </c>
      <c r="AH374" s="61">
        <f>IF(COUNTIF(Setup_Hierarchy!$J$26:$IV$26,"="&amp;$K374)&lt;&gt;0,$L374,0)</f>
        <v>0</v>
      </c>
      <c r="AI374" s="61">
        <f>IF(COUNTIF(Setup_Hierarchy!$J$27:$IV$27,"="&amp;$K374)&lt;&gt;0,$L374,0)</f>
        <v>0</v>
      </c>
      <c r="AJ374" s="61">
        <f>IF(COUNTIF(Setup_Hierarchy!$J$28:$IV$28,"="&amp;$K374)&lt;&gt;0,$L374,0)</f>
        <v>0</v>
      </c>
      <c r="AK374" s="61">
        <f>IF(COUNTIF(Setup_Hierarchy!$J$29:$IV$29,"="&amp;$K374)&lt;&gt;0,$L374,0)</f>
        <v>0</v>
      </c>
      <c r="AL374" s="61">
        <f>IF(COUNTIF(Setup_Hierarchy!$J$30:$IV$30,"="&amp;$K374)&lt;&gt;0,$L374,0)</f>
        <v>0</v>
      </c>
      <c r="AM374" s="61">
        <f>IF(COUNTIF(Setup_Hierarchy!$J$31:$IV$31,"="&amp;$K374)&lt;&gt;0,$L374,0)</f>
        <v>0</v>
      </c>
      <c r="AN374" s="61">
        <f>IF(COUNTIF(Setup_Hierarchy!$J$32:$IV$32,"="&amp;$K374)&lt;&gt;0,$L374,0)</f>
        <v>0</v>
      </c>
      <c r="AO374" s="61">
        <f>IF(COUNTIF(Setup_Hierarchy!$J$33:$IV$33,"="&amp;$K374)&lt;&gt;0,$L374,0)</f>
        <v>0</v>
      </c>
      <c r="AP374" s="61">
        <f>IF(COUNTIF(Setup_Hierarchy!$J$34:$IV$34,"="&amp;$K374)&lt;&gt;0,$L374,0)</f>
        <v>0</v>
      </c>
      <c r="AQ374" s="61">
        <f>IF(COUNTIF(Setup_Hierarchy!$J$35:$IV$35,"="&amp;$K374)&lt;&gt;0,$L374,0)</f>
        <v>0</v>
      </c>
      <c r="AR374" s="61">
        <f>IF(COUNTIF(Setup_Hierarchy!$J$36:$IV$36,"="&amp;$K374)&lt;&gt;0,$L374,0)</f>
        <v>0</v>
      </c>
      <c r="AS374" s="61">
        <f>IF(COUNTIF(Setup_Hierarchy!$J$37:$IV$37,"="&amp;$K374)&lt;&gt;0,$L374,0)</f>
        <v>0</v>
      </c>
      <c r="AT374" s="61">
        <f>IF(COUNTIF(Setup_Hierarchy!$J$38:$IV$38,"="&amp;$K374)&lt;&gt;0,$L374,0)</f>
        <v>0</v>
      </c>
      <c r="AU374" s="61">
        <f>IF(COUNTIF(Setup_Hierarchy!$J$39:$IV$39,"="&amp;$K374)&lt;&gt;0,$L374,0)</f>
        <v>35.01</v>
      </c>
      <c r="AV374" s="61">
        <f>IF(COUNTIF(Setup_Hierarchy!$J$40:$IV$40,"="&amp;$K374)&lt;&gt;0,$L374,0)</f>
        <v>0</v>
      </c>
      <c r="AW374" s="61">
        <f>IF(COUNTIF(Setup_Hierarchy!$J$41:$IV$41,"="&amp;$K374)&lt;&gt;0,$L374,0)</f>
        <v>0</v>
      </c>
      <c r="AX374" s="61">
        <f>IF(COUNTIF(Setup_Hierarchy!$J$42:$IV$42,"="&amp;$K374)&lt;&gt;0,$L374,0)</f>
        <v>0</v>
      </c>
      <c r="AY374" s="61">
        <f>IF(COUNTIF(Setup_Hierarchy!$J$43:$IV$43,"="&amp;$K374)&lt;&gt;0,$L374,0)</f>
        <v>0</v>
      </c>
      <c r="AZ374" s="61">
        <f>IF(COUNTIF(Setup_Hierarchy!$J$44:$IV$44,"="&amp;$K374)&lt;&gt;0,$L374,0)</f>
        <v>0</v>
      </c>
      <c r="BA374" s="61">
        <f>IF(COUNTIF(Setup_Hierarchy!$J$45:$IV$45,"="&amp;$K374)&lt;&gt;0,$L374,0)</f>
        <v>0</v>
      </c>
      <c r="BB374" s="61">
        <f>IF(COUNTIF(Setup_Hierarchy!$J$46:$IV$46,"="&amp;$K374)&lt;&gt;0,$L374,0)</f>
        <v>35.01</v>
      </c>
      <c r="BC374" s="61">
        <f>IF(COUNTIF(Setup_Hierarchy!$J$47:$IV$47,"="&amp;$K374)&lt;&gt;0,$L374,0)</f>
        <v>35.01</v>
      </c>
      <c r="BD374" s="61">
        <f>IF(COUNTIF(Setup_Hierarchy!$J$48:$IV$48,"="&amp;$K374)&lt;&gt;0,$L374,0)</f>
        <v>0</v>
      </c>
      <c r="BE374" s="61">
        <f>IF(COUNTIF(Setup_Hierarchy!$J$49:$IV$49,"="&amp;$K374)&lt;&gt;0,$L374,0)</f>
        <v>0</v>
      </c>
      <c r="BF374" s="61">
        <f>IF(COUNTIF(Setup_Hierarchy!$J$50:$IV$50,"="&amp;$K374)&lt;&gt;0,$L374,0)</f>
        <v>0</v>
      </c>
      <c r="BG374" s="61">
        <f>IF(COUNTIF(Setup_Hierarchy!$J$51:$IV$51,"="&amp;$K374)&lt;&gt;0,$L374,0)</f>
        <v>0</v>
      </c>
      <c r="BH374" s="61">
        <f>IF(COUNTIF(Setup_Hierarchy!$J$52:$IV$52,"="&amp;$K374)&lt;&gt;0,$L374,0)</f>
        <v>0</v>
      </c>
      <c r="BI374" s="61">
        <f>IF(COUNTIF(Setup_Hierarchy!$J$53:$IV$53,"="&amp;$K374)&lt;&gt;0,$L374,0)</f>
        <v>0</v>
      </c>
      <c r="BJ374" s="61">
        <f>IF(COUNTIF(Setup_Hierarchy!$J$54:$IV$54,"="&amp;$K374)&lt;&gt;0,$L374,0)</f>
        <v>0</v>
      </c>
      <c r="BK374" s="61">
        <f>IF(COUNTIF(Setup_Hierarchy!$J$55:$IV$55,"="&amp;$K374)&lt;&gt;0,$L374,0)</f>
        <v>0</v>
      </c>
      <c r="BL374" s="61">
        <f>IF(COUNTIF(Setup_Hierarchy!$J$56:$IV$56,"="&amp;$K374)&lt;&gt;0,$L374,0)</f>
        <v>0</v>
      </c>
      <c r="BM374" s="61">
        <f>IF(COUNTIF(Setup_Hierarchy!$J$57:$IV$57,"="&amp;$K374)&lt;&gt;0,$L374,0)</f>
        <v>0</v>
      </c>
      <c r="BN374" s="61">
        <f>IF(COUNTIF(Setup_Hierarchy!$J$58:$IV$58,"="&amp;$K374)&lt;&gt;0,$L374,0)</f>
        <v>0</v>
      </c>
      <c r="BO374" s="61">
        <f>IF(COUNTIF(Setup_Hierarchy!$J$59:$IV$59,"="&amp;$K374)&lt;&gt;0,$L374,0)</f>
        <v>0</v>
      </c>
      <c r="BP374" s="61">
        <f>IF(COUNTIF(Setup_Hierarchy!$J$60:$IV$60,"="&amp;$K374)&lt;&gt;0,$L374,0)</f>
        <v>0</v>
      </c>
      <c r="BQ374" s="61">
        <f>IF(COUNTIF(Setup_Hierarchy!$J$61:$IV$61,"="&amp;$K374)&lt;&gt;0,$L374,0)</f>
        <v>0</v>
      </c>
      <c r="BR374" s="61">
        <f>IF(COUNTIF(Setup_Hierarchy!$J$62:$IV$62,"="&amp;$K374)&lt;&gt;0,$L374,0)</f>
        <v>0</v>
      </c>
      <c r="BS374" s="61">
        <f>IF(COUNTIF(Setup_Hierarchy!$J$63:$IV$63,"="&amp;$K374)&lt;&gt;0,$L374,0)</f>
        <v>0</v>
      </c>
      <c r="BT374" s="61">
        <f>IF(COUNTIF(Setup_Hierarchy!$J$64:$IV$64,"="&amp;$K374)&lt;&gt;0,$L374,0)</f>
        <v>0</v>
      </c>
      <c r="BU374" s="61">
        <f>IF(COUNTIF(Setup_Hierarchy!$J$65:$IV$65,"="&amp;$K374)&lt;&gt;0,$L374,0)</f>
        <v>0</v>
      </c>
      <c r="BV374" s="61">
        <f>IF(COUNTIF(Setup_Hierarchy!$J$66:$IV$66,"="&amp;$K374)&lt;&gt;0,$L374,0)</f>
        <v>0</v>
      </c>
      <c r="BW374" s="61">
        <f>IF(COUNTIF(Setup_Hierarchy!$J$67:$IV$67,"="&amp;$K374)&lt;&gt;0,$L374,0)</f>
        <v>0</v>
      </c>
      <c r="BX374" s="61">
        <f>IF(COUNTIF(Setup_Hierarchy!$J$68:$IV$68,"="&amp;$K374)&lt;&gt;0,$L374,0)</f>
        <v>0</v>
      </c>
      <c r="BY374" s="61">
        <f>IF(COUNTIF(Setup_Hierarchy!$J$69:$IV$69,"="&amp;$K374)&lt;&gt;0,$L374,0)</f>
        <v>0</v>
      </c>
      <c r="BZ374" s="61">
        <f>IF(COUNTIF(Setup_Hierarchy!$J$70:$IV$70,"="&amp;$K374)&lt;&gt;0,$L374,0)</f>
        <v>0</v>
      </c>
      <c r="CA374" s="61">
        <f>IF(COUNTIF(Setup_Hierarchy!$J$71:$IV$71,"="&amp;$K374)&lt;&gt;0,$L374,0)</f>
        <v>0</v>
      </c>
      <c r="CB374" s="61">
        <f>IF(COUNTIF(Setup_Hierarchy!$J$72:$IV$72,"="&amp;$K374)&lt;&gt;0,$L374,0)</f>
        <v>0</v>
      </c>
      <c r="CC374" s="61">
        <f>IF(COUNTIF(Setup_Hierarchy!$J$73:$IV$73,"="&amp;$K374)&lt;&gt;0,$L374,0)</f>
        <v>0</v>
      </c>
      <c r="CD374" s="61">
        <f>IF(COUNTIF(Setup_Hierarchy!$J$74:$IV$74,"="&amp;$K374)&lt;&gt;0,$L374,0)</f>
        <v>0</v>
      </c>
      <c r="CE374" s="61">
        <f>IF(COUNTIF(Setup_Hierarchy!$J$75:$IV$75,"="&amp;$K374)&lt;&gt;0,$L374,0)</f>
        <v>0</v>
      </c>
      <c r="CF374" s="61">
        <f>IF(COUNTIF(Setup_Hierarchy!$J$76:$IV$76,"="&amp;$K374)&lt;&gt;0,$L374,0)</f>
        <v>0</v>
      </c>
      <c r="CG374" s="61">
        <f>IF(COUNTIF(Setup_Hierarchy!$J$77:$IV$77,"="&amp;$K374)&lt;&gt;0,$L374,0)</f>
        <v>0</v>
      </c>
      <c r="CH374" s="61">
        <f>IF(COUNTIF(Setup_Hierarchy!$J$78:$IV$78,"="&amp;$K374)&lt;&gt;0,$L374,0)</f>
        <v>0</v>
      </c>
      <c r="CI374" s="61">
        <f>IF(COUNTIF(Setup_Hierarchy!$J$79:$IV$79,"="&amp;$K374)&lt;&gt;0,$L374,0)</f>
        <v>0</v>
      </c>
      <c r="CJ374" s="61">
        <f>IF(COUNTIF(Setup_Hierarchy!$J$80:$IV$80,"="&amp;$K374)&lt;&gt;0,$L374,0)</f>
        <v>0</v>
      </c>
      <c r="CK374" s="61">
        <f>IF(COUNTIF(Setup_Hierarchy!$J$81:$IV$81,"="&amp;$K374)&lt;&gt;0,$L374,0)</f>
        <v>0</v>
      </c>
      <c r="CL374" s="61">
        <f>IF(COUNTIF(Setup_Hierarchy!$J$82:$IV$82,"="&amp;$K374)&lt;&gt;0,$L374,0)</f>
        <v>0</v>
      </c>
      <c r="CM374" s="61">
        <f>IF(COUNTIF(Setup_Hierarchy!$J$83:$IV$83,"="&amp;$K374)&lt;&gt;0,$L374,0)</f>
        <v>0</v>
      </c>
      <c r="CN374" s="61">
        <f>IF(COUNTIF(Setup_Hierarchy!$J$84:$IV$84,"="&amp;$K374)&lt;&gt;0,$L374,0)</f>
        <v>0</v>
      </c>
      <c r="CO374" s="61">
        <f>IF(COUNTIF(Setup_Hierarchy!$J$85:$IV$85,"="&amp;$K374)&lt;&gt;0,$L374,0)</f>
        <v>0</v>
      </c>
      <c r="CP374" s="61">
        <f>IF(COUNTIF(Setup_Hierarchy!$J$86:$IV$86,"="&amp;$K374)&lt;&gt;0,$L374,0)</f>
        <v>0</v>
      </c>
      <c r="CQ374" s="61">
        <f>IF(COUNTIF(Setup_Hierarchy!$J$87:$IV$87,"="&amp;$K374)&lt;&gt;0,$L374,0)</f>
        <v>0</v>
      </c>
      <c r="CR374" s="61">
        <f>IF(COUNTIF(Setup_Hierarchy!$J$88:$IV$88,"="&amp;$K374)&lt;&gt;0,$L374,0)</f>
        <v>0</v>
      </c>
      <c r="CS374" s="61">
        <f>IF(COUNTIF(Setup_Hierarchy!$J$89:$IV$89,"="&amp;$K374)&lt;&gt;0,$L374,0)</f>
        <v>0</v>
      </c>
      <c r="CT374" s="61">
        <f>IF(COUNTIF(Setup_Hierarchy!$J$90:$IV$90,"="&amp;$K374)&lt;&gt;0,$L374,0)</f>
        <v>0</v>
      </c>
      <c r="CU374" s="61">
        <f>IF(COUNTIF(Setup_Hierarchy!$J$91:$IV$91,"="&amp;$K374)&lt;&gt;0,$L374,0)</f>
        <v>0</v>
      </c>
      <c r="CV374" s="61">
        <f>IF(COUNTIF(Setup_Hierarchy!$J$92:$IV$92,"="&amp;$K374)&lt;&gt;0,$L374,0)</f>
        <v>0</v>
      </c>
      <c r="CW374" s="61">
        <f>IF(COUNTIF(Setup_Hierarchy!$J$93:$IV$93,"="&amp;$K374)&lt;&gt;0,$L374,0)</f>
        <v>0</v>
      </c>
      <c r="CX374" s="61">
        <f>IF(COUNTIF(Setup_Hierarchy!$J$94:$IV$94,"="&amp;$K374)&lt;&gt;0,$L374,0)</f>
        <v>0</v>
      </c>
      <c r="CY374" s="61">
        <f>IF(COUNTIF(Setup_Hierarchy!$J$95:$IV$95,"="&amp;$K374)&lt;&gt;0,$L374,0)</f>
        <v>0</v>
      </c>
      <c r="CZ374" s="61">
        <f>IF(COUNTIF(Setup_Hierarchy!$J$96:$IV$96,"="&amp;$K374)&lt;&gt;0,$L374,0)</f>
        <v>0</v>
      </c>
      <c r="DA374" s="61">
        <f>IF(COUNTIF(Setup_Hierarchy!$J$97:$IV$97,"="&amp;$K374)&lt;&gt;0,$L374,0)</f>
        <v>0</v>
      </c>
      <c r="DB374" s="61">
        <f>IF(COUNTIF(Setup_Hierarchy!$J$98:$IV$98,"="&amp;$K374)&lt;&gt;0,$L374,0)</f>
        <v>0</v>
      </c>
      <c r="DC374" s="61">
        <f>IF(COUNTIF(Setup_Hierarchy!$J$99:$IV$99,"="&amp;$K374)&lt;&gt;0,$L374,0)</f>
        <v>0</v>
      </c>
      <c r="DD374" s="61">
        <f>IF(COUNTIF(Setup_Hierarchy!$J$100:$IV$100,"="&amp;$K374)&lt;&gt;0,$L374,0)</f>
        <v>0</v>
      </c>
      <c r="DE374" s="61">
        <f>IF(COUNTIF(Setup_Hierarchy!$J$101:$IV$101,"="&amp;$K374)&lt;&gt;0,$L374,0)</f>
        <v>0</v>
      </c>
      <c r="DF374" s="61">
        <f>IF(COUNTIF(Setup_Hierarchy!$J$102:$IV$102,"="&amp;$K374)&lt;&gt;0,$L374,0)</f>
        <v>0</v>
      </c>
      <c r="DG374" s="61">
        <f>IF(COUNTIF(Setup_Hierarchy!$J$103:$IV$103,"="&amp;$K374)&lt;&gt;0,$L374,0)</f>
        <v>0</v>
      </c>
      <c r="DH374" s="61">
        <f>IF(COUNTIF(Setup_Hierarchy!$J$104:$IV$104,"="&amp;$K374)&lt;&gt;0,$L374,0)</f>
        <v>0</v>
      </c>
      <c r="DI374" s="61">
        <f>IF(COUNTIF(Setup_Hierarchy!$J$105:$IV$105,"="&amp;$K374)&lt;&gt;0,$L374,0)</f>
        <v>0</v>
      </c>
      <c r="DJ374" s="61">
        <f>IF(COUNTIF(Setup_Hierarchy!$J$106:$IV$106,"="&amp;$K374)&lt;&gt;0,$L374,0)</f>
        <v>0</v>
      </c>
      <c r="DK374" s="61">
        <f>IF(COUNTIF(Setup_Hierarchy!$J$107:$IV$107,"="&amp;$K374)&lt;&gt;0,$L374,0)</f>
        <v>0</v>
      </c>
      <c r="DL374" s="61">
        <f>IF(COUNTIF(Setup_Hierarchy!$J$108:$IV$108,"="&amp;$K374)&lt;&gt;0,$L374,0)</f>
        <v>0</v>
      </c>
      <c r="DM374" s="61">
        <f>IF(COUNTIF(Setup_Hierarchy!$J$109:$IV$109,"="&amp;$K374)&lt;&gt;0,$L374,0)</f>
        <v>0</v>
      </c>
      <c r="DN374" s="61">
        <f>IF(COUNTIF(Setup_Hierarchy!$J$110:$IV$110,"="&amp;$K374)&lt;&gt;0,$L374,0)</f>
        <v>0</v>
      </c>
      <c r="DO374" s="61">
        <f>IF(COUNTIF(Setup_Hierarchy!$J$111:$IV$111,"="&amp;$K374)&lt;&gt;0,$L374,0)</f>
        <v>0</v>
      </c>
      <c r="DP374" s="61">
        <f>IF(COUNTIF(Setup_Hierarchy!$J$112:$IV$112,"="&amp;$K374)&lt;&gt;0,$L374,0)</f>
        <v>0</v>
      </c>
      <c r="DQ374" s="61">
        <f>IF(COUNTIF(Setup_Hierarchy!$J$113:$IV$113,"="&amp;$K374)&lt;&gt;0,$L374,0)</f>
        <v>0</v>
      </c>
      <c r="DR374" s="61">
        <f>IF(COUNTIF(Setup_Hierarchy!$J$114:$IV$114,"="&amp;$K374)&lt;&gt;0,$L374,0)</f>
        <v>0</v>
      </c>
      <c r="DS374" s="61">
        <f>IF(COUNTIF(Setup_Hierarchy!$J$115:$IV$115,"="&amp;$K374)&lt;&gt;0,$L374,0)</f>
        <v>0</v>
      </c>
      <c r="DT374" s="61">
        <f>IF(COUNTIF(Setup_Hierarchy!$J$116:$IV$116,"="&amp;$K374)&lt;&gt;0,$L374,0)</f>
        <v>0</v>
      </c>
    </row>
    <row r="375" spans="2:124" x14ac:dyDescent="0.2">
      <c r="B375" t="s">
        <v>43</v>
      </c>
      <c r="C375">
        <v>440</v>
      </c>
      <c r="D375" t="s">
        <v>16</v>
      </c>
      <c r="E375" t="s">
        <v>369</v>
      </c>
      <c r="F375" t="s">
        <v>526</v>
      </c>
      <c r="G375" t="s">
        <v>523</v>
      </c>
      <c r="H375" t="s">
        <v>7</v>
      </c>
      <c r="I375">
        <v>0.168266</v>
      </c>
      <c r="J375">
        <v>0.41123599999999999</v>
      </c>
      <c r="K375">
        <v>795</v>
      </c>
      <c r="L375">
        <v>-1300.98</v>
      </c>
      <c r="M375" s="61">
        <f>IF(COUNTIF(Setup_Hierarchy!$J$5:$IV$5,"="&amp;$K375)&lt;&gt;0,$L375,0)</f>
        <v>-1300.98</v>
      </c>
      <c r="N375" s="61">
        <f>IF(COUNTIF(Setup_Hierarchy!$J$6:$IV$6,"="&amp;$K375)&lt;&gt;0,$L375,0)</f>
        <v>-1300.98</v>
      </c>
      <c r="O375" s="61">
        <f>IF(COUNTIF(Setup_Hierarchy!$J$7:$IV$7,"="&amp;$K375)&lt;&gt;0,$L375,0)</f>
        <v>-1300.98</v>
      </c>
      <c r="P375" s="61">
        <f>IF(COUNTIF(Setup_Hierarchy!$J$8:$IV$8,"="&amp;$K375)&lt;&gt;0,$L375,0)</f>
        <v>-1300.98</v>
      </c>
      <c r="Q375" s="61">
        <f>IF(COUNTIF(Setup_Hierarchy!$J$9:$IV$9,"="&amp;$K375)&lt;&gt;0,$L375,0)</f>
        <v>-1300.98</v>
      </c>
      <c r="R375" s="61">
        <f>IF(COUNTIF(Setup_Hierarchy!$J$10:$IV$10,"="&amp;$K375)&lt;&gt;0,$L375,0)</f>
        <v>0</v>
      </c>
      <c r="S375" s="61">
        <f>IF(COUNTIF(Setup_Hierarchy!$J$11:$IV$11,"="&amp;$K375)&lt;&gt;0,$L375,0)</f>
        <v>0</v>
      </c>
      <c r="T375" s="61">
        <f>IF(COUNTIF(Setup_Hierarchy!$J$12:$IV$12,"="&amp;$K375)&lt;&gt;0,$L375,0)</f>
        <v>0</v>
      </c>
      <c r="U375" s="61">
        <f>IF(COUNTIF(Setup_Hierarchy!$J$13:$IV$13,"="&amp;$K375)&lt;&gt;0,$L375,0)</f>
        <v>0</v>
      </c>
      <c r="V375" s="61">
        <f>IF(COUNTIF(Setup_Hierarchy!$J$14:$IV$14,"="&amp;$K375)&lt;&gt;0,$L375,0)</f>
        <v>0</v>
      </c>
      <c r="W375" s="61">
        <f>IF(COUNTIF(Setup_Hierarchy!$J$15:$IV$15,"="&amp;$K375)&lt;&gt;0,$L375,0)</f>
        <v>0</v>
      </c>
      <c r="X375" s="61">
        <f>IF(COUNTIF(Setup_Hierarchy!$J$16:$IV$16,"="&amp;$K375)&lt;&gt;0,$L375,0)</f>
        <v>0</v>
      </c>
      <c r="Y375" s="61">
        <f>IF(COUNTIF(Setup_Hierarchy!$J$17:$IV$17,"="&amp;$K375)&lt;&gt;0,$L375,0)</f>
        <v>0</v>
      </c>
      <c r="Z375" s="61">
        <f>IF(COUNTIF(Setup_Hierarchy!$J$18:$IV$18,"="&amp;$K375)&lt;&gt;0,$L375,0)</f>
        <v>-1300.98</v>
      </c>
      <c r="AA375" s="61">
        <f>IF(COUNTIF(Setup_Hierarchy!$J$19:$IV$19,"="&amp;$K375)&lt;&gt;0,$L375,0)</f>
        <v>0</v>
      </c>
      <c r="AB375" s="61">
        <f>IF(COUNTIF(Setup_Hierarchy!$J$20:$IV$20,"="&amp;$K375)&lt;&gt;0,$L375,0)</f>
        <v>0</v>
      </c>
      <c r="AC375" s="61">
        <f>IF(COUNTIF(Setup_Hierarchy!$J$21:$IV$21,"="&amp;$K375)&lt;&gt;0,$L375,0)</f>
        <v>0</v>
      </c>
      <c r="AD375" s="61">
        <f>IF(COUNTIF(Setup_Hierarchy!$J$22:$IV$22,"="&amp;$K375)&lt;&gt;0,$L375,0)</f>
        <v>0</v>
      </c>
      <c r="AE375" s="61">
        <f>IF(COUNTIF(Setup_Hierarchy!$J$23:$IV$23,"="&amp;$K375)&lt;&gt;0,$L375,0)</f>
        <v>0</v>
      </c>
      <c r="AF375" s="61">
        <f>IF(COUNTIF(Setup_Hierarchy!$J$24:$IV$24,"="&amp;$K375)&lt;&gt;0,$L375,0)</f>
        <v>0</v>
      </c>
      <c r="AG375" s="61">
        <f>IF(COUNTIF(Setup_Hierarchy!$J$25:$IV$25,"="&amp;$K375)&lt;&gt;0,$L375,0)</f>
        <v>0</v>
      </c>
      <c r="AH375" s="61">
        <f>IF(COUNTIF(Setup_Hierarchy!$J$26:$IV$26,"="&amp;$K375)&lt;&gt;0,$L375,0)</f>
        <v>0</v>
      </c>
      <c r="AI375" s="61">
        <f>IF(COUNTIF(Setup_Hierarchy!$J$27:$IV$27,"="&amp;$K375)&lt;&gt;0,$L375,0)</f>
        <v>0</v>
      </c>
      <c r="AJ375" s="61">
        <f>IF(COUNTIF(Setup_Hierarchy!$J$28:$IV$28,"="&amp;$K375)&lt;&gt;0,$L375,0)</f>
        <v>0</v>
      </c>
      <c r="AK375" s="61">
        <f>IF(COUNTIF(Setup_Hierarchy!$J$29:$IV$29,"="&amp;$K375)&lt;&gt;0,$L375,0)</f>
        <v>0</v>
      </c>
      <c r="AL375" s="61">
        <f>IF(COUNTIF(Setup_Hierarchy!$J$30:$IV$30,"="&amp;$K375)&lt;&gt;0,$L375,0)</f>
        <v>0</v>
      </c>
      <c r="AM375" s="61">
        <f>IF(COUNTIF(Setup_Hierarchy!$J$31:$IV$31,"="&amp;$K375)&lt;&gt;0,$L375,0)</f>
        <v>0</v>
      </c>
      <c r="AN375" s="61">
        <f>IF(COUNTIF(Setup_Hierarchy!$J$32:$IV$32,"="&amp;$K375)&lt;&gt;0,$L375,0)</f>
        <v>0</v>
      </c>
      <c r="AO375" s="61">
        <f>IF(COUNTIF(Setup_Hierarchy!$J$33:$IV$33,"="&amp;$K375)&lt;&gt;0,$L375,0)</f>
        <v>0</v>
      </c>
      <c r="AP375" s="61">
        <f>IF(COUNTIF(Setup_Hierarchy!$J$34:$IV$34,"="&amp;$K375)&lt;&gt;0,$L375,0)</f>
        <v>0</v>
      </c>
      <c r="AQ375" s="61">
        <f>IF(COUNTIF(Setup_Hierarchy!$J$35:$IV$35,"="&amp;$K375)&lt;&gt;0,$L375,0)</f>
        <v>0</v>
      </c>
      <c r="AR375" s="61">
        <f>IF(COUNTIF(Setup_Hierarchy!$J$36:$IV$36,"="&amp;$K375)&lt;&gt;0,$L375,0)</f>
        <v>0</v>
      </c>
      <c r="AS375" s="61">
        <f>IF(COUNTIF(Setup_Hierarchy!$J$37:$IV$37,"="&amp;$K375)&lt;&gt;0,$L375,0)</f>
        <v>0</v>
      </c>
      <c r="AT375" s="61">
        <f>IF(COUNTIF(Setup_Hierarchy!$J$38:$IV$38,"="&amp;$K375)&lt;&gt;0,$L375,0)</f>
        <v>0</v>
      </c>
      <c r="AU375" s="61">
        <f>IF(COUNTIF(Setup_Hierarchy!$J$39:$IV$39,"="&amp;$K375)&lt;&gt;0,$L375,0)</f>
        <v>0</v>
      </c>
      <c r="AV375" s="61">
        <f>IF(COUNTIF(Setup_Hierarchy!$J$40:$IV$40,"="&amp;$K375)&lt;&gt;0,$L375,0)</f>
        <v>0</v>
      </c>
      <c r="AW375" s="61">
        <f>IF(COUNTIF(Setup_Hierarchy!$J$41:$IV$41,"="&amp;$K375)&lt;&gt;0,$L375,0)</f>
        <v>0</v>
      </c>
      <c r="AX375" s="61">
        <f>IF(COUNTIF(Setup_Hierarchy!$J$42:$IV$42,"="&amp;$K375)&lt;&gt;0,$L375,0)</f>
        <v>0</v>
      </c>
      <c r="AY375" s="61">
        <f>IF(COUNTIF(Setup_Hierarchy!$J$43:$IV$43,"="&amp;$K375)&lt;&gt;0,$L375,0)</f>
        <v>0</v>
      </c>
      <c r="AZ375" s="61">
        <f>IF(COUNTIF(Setup_Hierarchy!$J$44:$IV$44,"="&amp;$K375)&lt;&gt;0,$L375,0)</f>
        <v>0</v>
      </c>
      <c r="BA375" s="61">
        <f>IF(COUNTIF(Setup_Hierarchy!$J$45:$IV$45,"="&amp;$K375)&lt;&gt;0,$L375,0)</f>
        <v>0</v>
      </c>
      <c r="BB375" s="61">
        <f>IF(COUNTIF(Setup_Hierarchy!$J$46:$IV$46,"="&amp;$K375)&lt;&gt;0,$L375,0)</f>
        <v>0</v>
      </c>
      <c r="BC375" s="61">
        <f>IF(COUNTIF(Setup_Hierarchy!$J$47:$IV$47,"="&amp;$K375)&lt;&gt;0,$L375,0)</f>
        <v>0</v>
      </c>
      <c r="BD375" s="61">
        <f>IF(COUNTIF(Setup_Hierarchy!$J$48:$IV$48,"="&amp;$K375)&lt;&gt;0,$L375,0)</f>
        <v>0</v>
      </c>
      <c r="BE375" s="61">
        <f>IF(COUNTIF(Setup_Hierarchy!$J$49:$IV$49,"="&amp;$K375)&lt;&gt;0,$L375,0)</f>
        <v>0</v>
      </c>
      <c r="BF375" s="61">
        <f>IF(COUNTIF(Setup_Hierarchy!$J$50:$IV$50,"="&amp;$K375)&lt;&gt;0,$L375,0)</f>
        <v>0</v>
      </c>
      <c r="BG375" s="61">
        <f>IF(COUNTIF(Setup_Hierarchy!$J$51:$IV$51,"="&amp;$K375)&lt;&gt;0,$L375,0)</f>
        <v>0</v>
      </c>
      <c r="BH375" s="61">
        <f>IF(COUNTIF(Setup_Hierarchy!$J$52:$IV$52,"="&amp;$K375)&lt;&gt;0,$L375,0)</f>
        <v>0</v>
      </c>
      <c r="BI375" s="61">
        <f>IF(COUNTIF(Setup_Hierarchy!$J$53:$IV$53,"="&amp;$K375)&lt;&gt;0,$L375,0)</f>
        <v>0</v>
      </c>
      <c r="BJ375" s="61">
        <f>IF(COUNTIF(Setup_Hierarchy!$J$54:$IV$54,"="&amp;$K375)&lt;&gt;0,$L375,0)</f>
        <v>0</v>
      </c>
      <c r="BK375" s="61">
        <f>IF(COUNTIF(Setup_Hierarchy!$J$55:$IV$55,"="&amp;$K375)&lt;&gt;0,$L375,0)</f>
        <v>0</v>
      </c>
      <c r="BL375" s="61">
        <f>IF(COUNTIF(Setup_Hierarchy!$J$56:$IV$56,"="&amp;$K375)&lt;&gt;0,$L375,0)</f>
        <v>0</v>
      </c>
      <c r="BM375" s="61">
        <f>IF(COUNTIF(Setup_Hierarchy!$J$57:$IV$57,"="&amp;$K375)&lt;&gt;0,$L375,0)</f>
        <v>0</v>
      </c>
      <c r="BN375" s="61">
        <f>IF(COUNTIF(Setup_Hierarchy!$J$58:$IV$58,"="&amp;$K375)&lt;&gt;0,$L375,0)</f>
        <v>0</v>
      </c>
      <c r="BO375" s="61">
        <f>IF(COUNTIF(Setup_Hierarchy!$J$59:$IV$59,"="&amp;$K375)&lt;&gt;0,$L375,0)</f>
        <v>0</v>
      </c>
      <c r="BP375" s="61">
        <f>IF(COUNTIF(Setup_Hierarchy!$J$60:$IV$60,"="&amp;$K375)&lt;&gt;0,$L375,0)</f>
        <v>0</v>
      </c>
      <c r="BQ375" s="61">
        <f>IF(COUNTIF(Setup_Hierarchy!$J$61:$IV$61,"="&amp;$K375)&lt;&gt;0,$L375,0)</f>
        <v>0</v>
      </c>
      <c r="BR375" s="61">
        <f>IF(COUNTIF(Setup_Hierarchy!$J$62:$IV$62,"="&amp;$K375)&lt;&gt;0,$L375,0)</f>
        <v>0</v>
      </c>
      <c r="BS375" s="61">
        <f>IF(COUNTIF(Setup_Hierarchy!$J$63:$IV$63,"="&amp;$K375)&lt;&gt;0,$L375,0)</f>
        <v>0</v>
      </c>
      <c r="BT375" s="61">
        <f>IF(COUNTIF(Setup_Hierarchy!$J$64:$IV$64,"="&amp;$K375)&lt;&gt;0,$L375,0)</f>
        <v>0</v>
      </c>
      <c r="BU375" s="61">
        <f>IF(COUNTIF(Setup_Hierarchy!$J$65:$IV$65,"="&amp;$K375)&lt;&gt;0,$L375,0)</f>
        <v>0</v>
      </c>
      <c r="BV375" s="61">
        <f>IF(COUNTIF(Setup_Hierarchy!$J$66:$IV$66,"="&amp;$K375)&lt;&gt;0,$L375,0)</f>
        <v>0</v>
      </c>
      <c r="BW375" s="61">
        <f>IF(COUNTIF(Setup_Hierarchy!$J$67:$IV$67,"="&amp;$K375)&lt;&gt;0,$L375,0)</f>
        <v>0</v>
      </c>
      <c r="BX375" s="61">
        <f>IF(COUNTIF(Setup_Hierarchy!$J$68:$IV$68,"="&amp;$K375)&lt;&gt;0,$L375,0)</f>
        <v>0</v>
      </c>
      <c r="BY375" s="61">
        <f>IF(COUNTIF(Setup_Hierarchy!$J$69:$IV$69,"="&amp;$K375)&lt;&gt;0,$L375,0)</f>
        <v>0</v>
      </c>
      <c r="BZ375" s="61">
        <f>IF(COUNTIF(Setup_Hierarchy!$J$70:$IV$70,"="&amp;$K375)&lt;&gt;0,$L375,0)</f>
        <v>0</v>
      </c>
      <c r="CA375" s="61">
        <f>IF(COUNTIF(Setup_Hierarchy!$J$71:$IV$71,"="&amp;$K375)&lt;&gt;0,$L375,0)</f>
        <v>0</v>
      </c>
      <c r="CB375" s="61">
        <f>IF(COUNTIF(Setup_Hierarchy!$J$72:$IV$72,"="&amp;$K375)&lt;&gt;0,$L375,0)</f>
        <v>0</v>
      </c>
      <c r="CC375" s="61">
        <f>IF(COUNTIF(Setup_Hierarchy!$J$73:$IV$73,"="&amp;$K375)&lt;&gt;0,$L375,0)</f>
        <v>0</v>
      </c>
      <c r="CD375" s="61">
        <f>IF(COUNTIF(Setup_Hierarchy!$J$74:$IV$74,"="&amp;$K375)&lt;&gt;0,$L375,0)</f>
        <v>0</v>
      </c>
      <c r="CE375" s="61">
        <f>IF(COUNTIF(Setup_Hierarchy!$J$75:$IV$75,"="&amp;$K375)&lt;&gt;0,$L375,0)</f>
        <v>0</v>
      </c>
      <c r="CF375" s="61">
        <f>IF(COUNTIF(Setup_Hierarchy!$J$76:$IV$76,"="&amp;$K375)&lt;&gt;0,$L375,0)</f>
        <v>0</v>
      </c>
      <c r="CG375" s="61">
        <f>IF(COUNTIF(Setup_Hierarchy!$J$77:$IV$77,"="&amp;$K375)&lt;&gt;0,$L375,0)</f>
        <v>0</v>
      </c>
      <c r="CH375" s="61">
        <f>IF(COUNTIF(Setup_Hierarchy!$J$78:$IV$78,"="&amp;$K375)&lt;&gt;0,$L375,0)</f>
        <v>0</v>
      </c>
      <c r="CI375" s="61">
        <f>IF(COUNTIF(Setup_Hierarchy!$J$79:$IV$79,"="&amp;$K375)&lt;&gt;0,$L375,0)</f>
        <v>0</v>
      </c>
      <c r="CJ375" s="61">
        <f>IF(COUNTIF(Setup_Hierarchy!$J$80:$IV$80,"="&amp;$K375)&lt;&gt;0,$L375,0)</f>
        <v>0</v>
      </c>
      <c r="CK375" s="61">
        <f>IF(COUNTIF(Setup_Hierarchy!$J$81:$IV$81,"="&amp;$K375)&lt;&gt;0,$L375,0)</f>
        <v>0</v>
      </c>
      <c r="CL375" s="61">
        <f>IF(COUNTIF(Setup_Hierarchy!$J$82:$IV$82,"="&amp;$K375)&lt;&gt;0,$L375,0)</f>
        <v>0</v>
      </c>
      <c r="CM375" s="61">
        <f>IF(COUNTIF(Setup_Hierarchy!$J$83:$IV$83,"="&amp;$K375)&lt;&gt;0,$L375,0)</f>
        <v>0</v>
      </c>
      <c r="CN375" s="61">
        <f>IF(COUNTIF(Setup_Hierarchy!$J$84:$IV$84,"="&amp;$K375)&lt;&gt;0,$L375,0)</f>
        <v>0</v>
      </c>
      <c r="CO375" s="61">
        <f>IF(COUNTIF(Setup_Hierarchy!$J$85:$IV$85,"="&amp;$K375)&lt;&gt;0,$L375,0)</f>
        <v>0</v>
      </c>
      <c r="CP375" s="61">
        <f>IF(COUNTIF(Setup_Hierarchy!$J$86:$IV$86,"="&amp;$K375)&lt;&gt;0,$L375,0)</f>
        <v>0</v>
      </c>
      <c r="CQ375" s="61">
        <f>IF(COUNTIF(Setup_Hierarchy!$J$87:$IV$87,"="&amp;$K375)&lt;&gt;0,$L375,0)</f>
        <v>0</v>
      </c>
      <c r="CR375" s="61">
        <f>IF(COUNTIF(Setup_Hierarchy!$J$88:$IV$88,"="&amp;$K375)&lt;&gt;0,$L375,0)</f>
        <v>0</v>
      </c>
      <c r="CS375" s="61">
        <f>IF(COUNTIF(Setup_Hierarchy!$J$89:$IV$89,"="&amp;$K375)&lt;&gt;0,$L375,0)</f>
        <v>0</v>
      </c>
      <c r="CT375" s="61">
        <f>IF(COUNTIF(Setup_Hierarchy!$J$90:$IV$90,"="&amp;$K375)&lt;&gt;0,$L375,0)</f>
        <v>0</v>
      </c>
      <c r="CU375" s="61">
        <f>IF(COUNTIF(Setup_Hierarchy!$J$91:$IV$91,"="&amp;$K375)&lt;&gt;0,$L375,0)</f>
        <v>0</v>
      </c>
      <c r="CV375" s="61">
        <f>IF(COUNTIF(Setup_Hierarchy!$J$92:$IV$92,"="&amp;$K375)&lt;&gt;0,$L375,0)</f>
        <v>0</v>
      </c>
      <c r="CW375" s="61">
        <f>IF(COUNTIF(Setup_Hierarchy!$J$93:$IV$93,"="&amp;$K375)&lt;&gt;0,$L375,0)</f>
        <v>0</v>
      </c>
      <c r="CX375" s="61">
        <f>IF(COUNTIF(Setup_Hierarchy!$J$94:$IV$94,"="&amp;$K375)&lt;&gt;0,$L375,0)</f>
        <v>0</v>
      </c>
      <c r="CY375" s="61">
        <f>IF(COUNTIF(Setup_Hierarchy!$J$95:$IV$95,"="&amp;$K375)&lt;&gt;0,$L375,0)</f>
        <v>0</v>
      </c>
      <c r="CZ375" s="61">
        <f>IF(COUNTIF(Setup_Hierarchy!$J$96:$IV$96,"="&amp;$K375)&lt;&gt;0,$L375,0)</f>
        <v>0</v>
      </c>
      <c r="DA375" s="61">
        <f>IF(COUNTIF(Setup_Hierarchy!$J$97:$IV$97,"="&amp;$K375)&lt;&gt;0,$L375,0)</f>
        <v>0</v>
      </c>
      <c r="DB375" s="61">
        <f>IF(COUNTIF(Setup_Hierarchy!$J$98:$IV$98,"="&amp;$K375)&lt;&gt;0,$L375,0)</f>
        <v>0</v>
      </c>
      <c r="DC375" s="61">
        <f>IF(COUNTIF(Setup_Hierarchy!$J$99:$IV$99,"="&amp;$K375)&lt;&gt;0,$L375,0)</f>
        <v>0</v>
      </c>
      <c r="DD375" s="61">
        <f>IF(COUNTIF(Setup_Hierarchy!$J$100:$IV$100,"="&amp;$K375)&lt;&gt;0,$L375,0)</f>
        <v>0</v>
      </c>
      <c r="DE375" s="61">
        <f>IF(COUNTIF(Setup_Hierarchy!$J$101:$IV$101,"="&amp;$K375)&lt;&gt;0,$L375,0)</f>
        <v>0</v>
      </c>
      <c r="DF375" s="61">
        <f>IF(COUNTIF(Setup_Hierarchy!$J$102:$IV$102,"="&amp;$K375)&lt;&gt;0,$L375,0)</f>
        <v>0</v>
      </c>
      <c r="DG375" s="61">
        <f>IF(COUNTIF(Setup_Hierarchy!$J$103:$IV$103,"="&amp;$K375)&lt;&gt;0,$L375,0)</f>
        <v>0</v>
      </c>
      <c r="DH375" s="61">
        <f>IF(COUNTIF(Setup_Hierarchy!$J$104:$IV$104,"="&amp;$K375)&lt;&gt;0,$L375,0)</f>
        <v>0</v>
      </c>
      <c r="DI375" s="61">
        <f>IF(COUNTIF(Setup_Hierarchy!$J$105:$IV$105,"="&amp;$K375)&lt;&gt;0,$L375,0)</f>
        <v>0</v>
      </c>
      <c r="DJ375" s="61">
        <f>IF(COUNTIF(Setup_Hierarchy!$J$106:$IV$106,"="&amp;$K375)&lt;&gt;0,$L375,0)</f>
        <v>0</v>
      </c>
      <c r="DK375" s="61">
        <f>IF(COUNTIF(Setup_Hierarchy!$J$107:$IV$107,"="&amp;$K375)&lt;&gt;0,$L375,0)</f>
        <v>0</v>
      </c>
      <c r="DL375" s="61">
        <f>IF(COUNTIF(Setup_Hierarchy!$J$108:$IV$108,"="&amp;$K375)&lt;&gt;0,$L375,0)</f>
        <v>0</v>
      </c>
      <c r="DM375" s="61">
        <f>IF(COUNTIF(Setup_Hierarchy!$J$109:$IV$109,"="&amp;$K375)&lt;&gt;0,$L375,0)</f>
        <v>0</v>
      </c>
      <c r="DN375" s="61">
        <f>IF(COUNTIF(Setup_Hierarchy!$J$110:$IV$110,"="&amp;$K375)&lt;&gt;0,$L375,0)</f>
        <v>0</v>
      </c>
      <c r="DO375" s="61">
        <f>IF(COUNTIF(Setup_Hierarchy!$J$111:$IV$111,"="&amp;$K375)&lt;&gt;0,$L375,0)</f>
        <v>0</v>
      </c>
      <c r="DP375" s="61">
        <f>IF(COUNTIF(Setup_Hierarchy!$J$112:$IV$112,"="&amp;$K375)&lt;&gt;0,$L375,0)</f>
        <v>0</v>
      </c>
      <c r="DQ375" s="61">
        <f>IF(COUNTIF(Setup_Hierarchy!$J$113:$IV$113,"="&amp;$K375)&lt;&gt;0,$L375,0)</f>
        <v>0</v>
      </c>
      <c r="DR375" s="61">
        <f>IF(COUNTIF(Setup_Hierarchy!$J$114:$IV$114,"="&amp;$K375)&lt;&gt;0,$L375,0)</f>
        <v>0</v>
      </c>
      <c r="DS375" s="61">
        <f>IF(COUNTIF(Setup_Hierarchy!$J$115:$IV$115,"="&amp;$K375)&lt;&gt;0,$L375,0)</f>
        <v>0</v>
      </c>
      <c r="DT375" s="61">
        <f>IF(COUNTIF(Setup_Hierarchy!$J$116:$IV$116,"="&amp;$K375)&lt;&gt;0,$L375,0)</f>
        <v>-1300.98</v>
      </c>
    </row>
    <row r="376" spans="2:124" x14ac:dyDescent="0.2">
      <c r="B376" t="s">
        <v>43</v>
      </c>
      <c r="C376">
        <v>441</v>
      </c>
      <c r="D376" t="s">
        <v>16</v>
      </c>
      <c r="E376" t="s">
        <v>369</v>
      </c>
      <c r="F376" t="s">
        <v>526</v>
      </c>
      <c r="G376" t="s">
        <v>523</v>
      </c>
      <c r="H376" t="s">
        <v>8</v>
      </c>
      <c r="I376">
        <v>0.16292100000000001</v>
      </c>
      <c r="J376">
        <v>0.39711600000000002</v>
      </c>
      <c r="K376">
        <v>625</v>
      </c>
      <c r="L376">
        <v>-5049.5200000000004</v>
      </c>
      <c r="M376" s="61">
        <f>IF(COUNTIF(Setup_Hierarchy!$J$5:$IV$5,"="&amp;$K376)&lt;&gt;0,$L376,0)</f>
        <v>-5049.5200000000004</v>
      </c>
      <c r="N376" s="61">
        <f>IF(COUNTIF(Setup_Hierarchy!$J$6:$IV$6,"="&amp;$K376)&lt;&gt;0,$L376,0)</f>
        <v>-5049.5200000000004</v>
      </c>
      <c r="O376" s="61">
        <f>IF(COUNTIF(Setup_Hierarchy!$J$7:$IV$7,"="&amp;$K376)&lt;&gt;0,$L376,0)</f>
        <v>-5049.5200000000004</v>
      </c>
      <c r="P376" s="61">
        <f>IF(COUNTIF(Setup_Hierarchy!$J$8:$IV$8,"="&amp;$K376)&lt;&gt;0,$L376,0)</f>
        <v>0</v>
      </c>
      <c r="Q376" s="61">
        <f>IF(COUNTIF(Setup_Hierarchy!$J$9:$IV$9,"="&amp;$K376)&lt;&gt;0,$L376,0)</f>
        <v>0</v>
      </c>
      <c r="R376" s="61">
        <f>IF(COUNTIF(Setup_Hierarchy!$J$10:$IV$10,"="&amp;$K376)&lt;&gt;0,$L376,0)</f>
        <v>0</v>
      </c>
      <c r="S376" s="61">
        <f>IF(COUNTIF(Setup_Hierarchy!$J$11:$IV$11,"="&amp;$K376)&lt;&gt;0,$L376,0)</f>
        <v>0</v>
      </c>
      <c r="T376" s="61">
        <f>IF(COUNTIF(Setup_Hierarchy!$J$12:$IV$12,"="&amp;$K376)&lt;&gt;0,$L376,0)</f>
        <v>0</v>
      </c>
      <c r="U376" s="61">
        <f>IF(COUNTIF(Setup_Hierarchy!$J$13:$IV$13,"="&amp;$K376)&lt;&gt;0,$L376,0)</f>
        <v>0</v>
      </c>
      <c r="V376" s="61">
        <f>IF(COUNTIF(Setup_Hierarchy!$J$14:$IV$14,"="&amp;$K376)&lt;&gt;0,$L376,0)</f>
        <v>0</v>
      </c>
      <c r="W376" s="61">
        <f>IF(COUNTIF(Setup_Hierarchy!$J$15:$IV$15,"="&amp;$K376)&lt;&gt;0,$L376,0)</f>
        <v>0</v>
      </c>
      <c r="X376" s="61">
        <f>IF(COUNTIF(Setup_Hierarchy!$J$16:$IV$16,"="&amp;$K376)&lt;&gt;0,$L376,0)</f>
        <v>0</v>
      </c>
      <c r="Y376" s="61">
        <f>IF(COUNTIF(Setup_Hierarchy!$J$17:$IV$17,"="&amp;$K376)&lt;&gt;0,$L376,0)</f>
        <v>0</v>
      </c>
      <c r="Z376" s="61">
        <f>IF(COUNTIF(Setup_Hierarchy!$J$18:$IV$18,"="&amp;$K376)&lt;&gt;0,$L376,0)</f>
        <v>0</v>
      </c>
      <c r="AA376" s="61">
        <f>IF(COUNTIF(Setup_Hierarchy!$J$19:$IV$19,"="&amp;$K376)&lt;&gt;0,$L376,0)</f>
        <v>0</v>
      </c>
      <c r="AB376" s="61">
        <f>IF(COUNTIF(Setup_Hierarchy!$J$20:$IV$20,"="&amp;$K376)&lt;&gt;0,$L376,0)</f>
        <v>0</v>
      </c>
      <c r="AC376" s="61">
        <f>IF(COUNTIF(Setup_Hierarchy!$J$21:$IV$21,"="&amp;$K376)&lt;&gt;0,$L376,0)</f>
        <v>0</v>
      </c>
      <c r="AD376" s="61">
        <f>IF(COUNTIF(Setup_Hierarchy!$J$22:$IV$22,"="&amp;$K376)&lt;&gt;0,$L376,0)</f>
        <v>0</v>
      </c>
      <c r="AE376" s="61">
        <f>IF(COUNTIF(Setup_Hierarchy!$J$23:$IV$23,"="&amp;$K376)&lt;&gt;0,$L376,0)</f>
        <v>0</v>
      </c>
      <c r="AF376" s="61">
        <f>IF(COUNTIF(Setup_Hierarchy!$J$24:$IV$24,"="&amp;$K376)&lt;&gt;0,$L376,0)</f>
        <v>0</v>
      </c>
      <c r="AG376" s="61">
        <f>IF(COUNTIF(Setup_Hierarchy!$J$25:$IV$25,"="&amp;$K376)&lt;&gt;0,$L376,0)</f>
        <v>0</v>
      </c>
      <c r="AH376" s="61">
        <f>IF(COUNTIF(Setup_Hierarchy!$J$26:$IV$26,"="&amp;$K376)&lt;&gt;0,$L376,0)</f>
        <v>0</v>
      </c>
      <c r="AI376" s="61">
        <f>IF(COUNTIF(Setup_Hierarchy!$J$27:$IV$27,"="&amp;$K376)&lt;&gt;0,$L376,0)</f>
        <v>0</v>
      </c>
      <c r="AJ376" s="61">
        <f>IF(COUNTIF(Setup_Hierarchy!$J$28:$IV$28,"="&amp;$K376)&lt;&gt;0,$L376,0)</f>
        <v>0</v>
      </c>
      <c r="AK376" s="61">
        <f>IF(COUNTIF(Setup_Hierarchy!$J$29:$IV$29,"="&amp;$K376)&lt;&gt;0,$L376,0)</f>
        <v>0</v>
      </c>
      <c r="AL376" s="61">
        <f>IF(COUNTIF(Setup_Hierarchy!$J$30:$IV$30,"="&amp;$K376)&lt;&gt;0,$L376,0)</f>
        <v>0</v>
      </c>
      <c r="AM376" s="61">
        <f>IF(COUNTIF(Setup_Hierarchy!$J$31:$IV$31,"="&amp;$K376)&lt;&gt;0,$L376,0)</f>
        <v>0</v>
      </c>
      <c r="AN376" s="61">
        <f>IF(COUNTIF(Setup_Hierarchy!$J$32:$IV$32,"="&amp;$K376)&lt;&gt;0,$L376,0)</f>
        <v>0</v>
      </c>
      <c r="AO376" s="61">
        <f>IF(COUNTIF(Setup_Hierarchy!$J$33:$IV$33,"="&amp;$K376)&lt;&gt;0,$L376,0)</f>
        <v>0</v>
      </c>
      <c r="AP376" s="61">
        <f>IF(COUNTIF(Setup_Hierarchy!$J$34:$IV$34,"="&amp;$K376)&lt;&gt;0,$L376,0)</f>
        <v>0</v>
      </c>
      <c r="AQ376" s="61">
        <f>IF(COUNTIF(Setup_Hierarchy!$J$35:$IV$35,"="&amp;$K376)&lt;&gt;0,$L376,0)</f>
        <v>0</v>
      </c>
      <c r="AR376" s="61">
        <f>IF(COUNTIF(Setup_Hierarchy!$J$36:$IV$36,"="&amp;$K376)&lt;&gt;0,$L376,0)</f>
        <v>0</v>
      </c>
      <c r="AS376" s="61">
        <f>IF(COUNTIF(Setup_Hierarchy!$J$37:$IV$37,"="&amp;$K376)&lt;&gt;0,$L376,0)</f>
        <v>0</v>
      </c>
      <c r="AT376" s="61">
        <f>IF(COUNTIF(Setup_Hierarchy!$J$38:$IV$38,"="&amp;$K376)&lt;&gt;0,$L376,0)</f>
        <v>0</v>
      </c>
      <c r="AU376" s="61">
        <f>IF(COUNTIF(Setup_Hierarchy!$J$39:$IV$39,"="&amp;$K376)&lt;&gt;0,$L376,0)</f>
        <v>0</v>
      </c>
      <c r="AV376" s="61">
        <f>IF(COUNTIF(Setup_Hierarchy!$J$40:$IV$40,"="&amp;$K376)&lt;&gt;0,$L376,0)</f>
        <v>0</v>
      </c>
      <c r="AW376" s="61">
        <f>IF(COUNTIF(Setup_Hierarchy!$J$41:$IV$41,"="&amp;$K376)&lt;&gt;0,$L376,0)</f>
        <v>0</v>
      </c>
      <c r="AX376" s="61">
        <f>IF(COUNTIF(Setup_Hierarchy!$J$42:$IV$42,"="&amp;$K376)&lt;&gt;0,$L376,0)</f>
        <v>0</v>
      </c>
      <c r="AY376" s="61">
        <f>IF(COUNTIF(Setup_Hierarchy!$J$43:$IV$43,"="&amp;$K376)&lt;&gt;0,$L376,0)</f>
        <v>0</v>
      </c>
      <c r="AZ376" s="61">
        <f>IF(COUNTIF(Setup_Hierarchy!$J$44:$IV$44,"="&amp;$K376)&lt;&gt;0,$L376,0)</f>
        <v>0</v>
      </c>
      <c r="BA376" s="61">
        <f>IF(COUNTIF(Setup_Hierarchy!$J$45:$IV$45,"="&amp;$K376)&lt;&gt;0,$L376,0)</f>
        <v>0</v>
      </c>
      <c r="BB376" s="61">
        <f>IF(COUNTIF(Setup_Hierarchy!$J$46:$IV$46,"="&amp;$K376)&lt;&gt;0,$L376,0)</f>
        <v>0</v>
      </c>
      <c r="BC376" s="61">
        <f>IF(COUNTIF(Setup_Hierarchy!$J$47:$IV$47,"="&amp;$K376)&lt;&gt;0,$L376,0)</f>
        <v>0</v>
      </c>
      <c r="BD376" s="61">
        <f>IF(COUNTIF(Setup_Hierarchy!$J$48:$IV$48,"="&amp;$K376)&lt;&gt;0,$L376,0)</f>
        <v>0</v>
      </c>
      <c r="BE376" s="61">
        <f>IF(COUNTIF(Setup_Hierarchy!$J$49:$IV$49,"="&amp;$K376)&lt;&gt;0,$L376,0)</f>
        <v>0</v>
      </c>
      <c r="BF376" s="61">
        <f>IF(COUNTIF(Setup_Hierarchy!$J$50:$IV$50,"="&amp;$K376)&lt;&gt;0,$L376,0)</f>
        <v>0</v>
      </c>
      <c r="BG376" s="61">
        <f>IF(COUNTIF(Setup_Hierarchy!$J$51:$IV$51,"="&amp;$K376)&lt;&gt;0,$L376,0)</f>
        <v>-5049.5200000000004</v>
      </c>
      <c r="BH376" s="61">
        <f>IF(COUNTIF(Setup_Hierarchy!$J$52:$IV$52,"="&amp;$K376)&lt;&gt;0,$L376,0)</f>
        <v>0</v>
      </c>
      <c r="BI376" s="61">
        <f>IF(COUNTIF(Setup_Hierarchy!$J$53:$IV$53,"="&amp;$K376)&lt;&gt;0,$L376,0)</f>
        <v>0</v>
      </c>
      <c r="BJ376" s="61">
        <f>IF(COUNTIF(Setup_Hierarchy!$J$54:$IV$54,"="&amp;$K376)&lt;&gt;0,$L376,0)</f>
        <v>0</v>
      </c>
      <c r="BK376" s="61">
        <f>IF(COUNTIF(Setup_Hierarchy!$J$55:$IV$55,"="&amp;$K376)&lt;&gt;0,$L376,0)</f>
        <v>0</v>
      </c>
      <c r="BL376" s="61">
        <f>IF(COUNTIF(Setup_Hierarchy!$J$56:$IV$56,"="&amp;$K376)&lt;&gt;0,$L376,0)</f>
        <v>0</v>
      </c>
      <c r="BM376" s="61">
        <f>IF(COUNTIF(Setup_Hierarchy!$J$57:$IV$57,"="&amp;$K376)&lt;&gt;0,$L376,0)</f>
        <v>0</v>
      </c>
      <c r="BN376" s="61">
        <f>IF(COUNTIF(Setup_Hierarchy!$J$58:$IV$58,"="&amp;$K376)&lt;&gt;0,$L376,0)</f>
        <v>0</v>
      </c>
      <c r="BO376" s="61">
        <f>IF(COUNTIF(Setup_Hierarchy!$J$59:$IV$59,"="&amp;$K376)&lt;&gt;0,$L376,0)</f>
        <v>-5049.5200000000004</v>
      </c>
      <c r="BP376" s="61">
        <f>IF(COUNTIF(Setup_Hierarchy!$J$60:$IV$60,"="&amp;$K376)&lt;&gt;0,$L376,0)</f>
        <v>0</v>
      </c>
      <c r="BQ376" s="61">
        <f>IF(COUNTIF(Setup_Hierarchy!$J$61:$IV$61,"="&amp;$K376)&lt;&gt;0,$L376,0)</f>
        <v>0</v>
      </c>
      <c r="BR376" s="61">
        <f>IF(COUNTIF(Setup_Hierarchy!$J$62:$IV$62,"="&amp;$K376)&lt;&gt;0,$L376,0)</f>
        <v>0</v>
      </c>
      <c r="BS376" s="61">
        <f>IF(COUNTIF(Setup_Hierarchy!$J$63:$IV$63,"="&amp;$K376)&lt;&gt;0,$L376,0)</f>
        <v>0</v>
      </c>
      <c r="BT376" s="61">
        <f>IF(COUNTIF(Setup_Hierarchy!$J$64:$IV$64,"="&amp;$K376)&lt;&gt;0,$L376,0)</f>
        <v>0</v>
      </c>
      <c r="BU376" s="61">
        <f>IF(COUNTIF(Setup_Hierarchy!$J$65:$IV$65,"="&amp;$K376)&lt;&gt;0,$L376,0)</f>
        <v>0</v>
      </c>
      <c r="BV376" s="61">
        <f>IF(COUNTIF(Setup_Hierarchy!$J$66:$IV$66,"="&amp;$K376)&lt;&gt;0,$L376,0)</f>
        <v>0</v>
      </c>
      <c r="BW376" s="61">
        <f>IF(COUNTIF(Setup_Hierarchy!$J$67:$IV$67,"="&amp;$K376)&lt;&gt;0,$L376,0)</f>
        <v>0</v>
      </c>
      <c r="BX376" s="61">
        <f>IF(COUNTIF(Setup_Hierarchy!$J$68:$IV$68,"="&amp;$K376)&lt;&gt;0,$L376,0)</f>
        <v>0</v>
      </c>
      <c r="BY376" s="61">
        <f>IF(COUNTIF(Setup_Hierarchy!$J$69:$IV$69,"="&amp;$K376)&lt;&gt;0,$L376,0)</f>
        <v>-5049.5200000000004</v>
      </c>
      <c r="BZ376" s="61">
        <f>IF(COUNTIF(Setup_Hierarchy!$J$70:$IV$70,"="&amp;$K376)&lt;&gt;0,$L376,0)</f>
        <v>-5049.5200000000004</v>
      </c>
      <c r="CA376" s="61">
        <f>IF(COUNTIF(Setup_Hierarchy!$J$71:$IV$71,"="&amp;$K376)&lt;&gt;0,$L376,0)</f>
        <v>0</v>
      </c>
      <c r="CB376" s="61">
        <f>IF(COUNTIF(Setup_Hierarchy!$J$72:$IV$72,"="&amp;$K376)&lt;&gt;0,$L376,0)</f>
        <v>0</v>
      </c>
      <c r="CC376" s="61">
        <f>IF(COUNTIF(Setup_Hierarchy!$J$73:$IV$73,"="&amp;$K376)&lt;&gt;0,$L376,0)</f>
        <v>0</v>
      </c>
      <c r="CD376" s="61">
        <f>IF(COUNTIF(Setup_Hierarchy!$J$74:$IV$74,"="&amp;$K376)&lt;&gt;0,$L376,0)</f>
        <v>0</v>
      </c>
      <c r="CE376" s="61">
        <f>IF(COUNTIF(Setup_Hierarchy!$J$75:$IV$75,"="&amp;$K376)&lt;&gt;0,$L376,0)</f>
        <v>0</v>
      </c>
      <c r="CF376" s="61">
        <f>IF(COUNTIF(Setup_Hierarchy!$J$76:$IV$76,"="&amp;$K376)&lt;&gt;0,$L376,0)</f>
        <v>0</v>
      </c>
      <c r="CG376" s="61">
        <f>IF(COUNTIF(Setup_Hierarchy!$J$77:$IV$77,"="&amp;$K376)&lt;&gt;0,$L376,0)</f>
        <v>0</v>
      </c>
      <c r="CH376" s="61">
        <f>IF(COUNTIF(Setup_Hierarchy!$J$78:$IV$78,"="&amp;$K376)&lt;&gt;0,$L376,0)</f>
        <v>0</v>
      </c>
      <c r="CI376" s="61">
        <f>IF(COUNTIF(Setup_Hierarchy!$J$79:$IV$79,"="&amp;$K376)&lt;&gt;0,$L376,0)</f>
        <v>0</v>
      </c>
      <c r="CJ376" s="61">
        <f>IF(COUNTIF(Setup_Hierarchy!$J$80:$IV$80,"="&amp;$K376)&lt;&gt;0,$L376,0)</f>
        <v>0</v>
      </c>
      <c r="CK376" s="61">
        <f>IF(COUNTIF(Setup_Hierarchy!$J$81:$IV$81,"="&amp;$K376)&lt;&gt;0,$L376,0)</f>
        <v>0</v>
      </c>
      <c r="CL376" s="61">
        <f>IF(COUNTIF(Setup_Hierarchy!$J$82:$IV$82,"="&amp;$K376)&lt;&gt;0,$L376,0)</f>
        <v>0</v>
      </c>
      <c r="CM376" s="61">
        <f>IF(COUNTIF(Setup_Hierarchy!$J$83:$IV$83,"="&amp;$K376)&lt;&gt;0,$L376,0)</f>
        <v>0</v>
      </c>
      <c r="CN376" s="61">
        <f>IF(COUNTIF(Setup_Hierarchy!$J$84:$IV$84,"="&amp;$K376)&lt;&gt;0,$L376,0)</f>
        <v>0</v>
      </c>
      <c r="CO376" s="61">
        <f>IF(COUNTIF(Setup_Hierarchy!$J$85:$IV$85,"="&amp;$K376)&lt;&gt;0,$L376,0)</f>
        <v>0</v>
      </c>
      <c r="CP376" s="61">
        <f>IF(COUNTIF(Setup_Hierarchy!$J$86:$IV$86,"="&amp;$K376)&lt;&gt;0,$L376,0)</f>
        <v>0</v>
      </c>
      <c r="CQ376" s="61">
        <f>IF(COUNTIF(Setup_Hierarchy!$J$87:$IV$87,"="&amp;$K376)&lt;&gt;0,$L376,0)</f>
        <v>0</v>
      </c>
      <c r="CR376" s="61">
        <f>IF(COUNTIF(Setup_Hierarchy!$J$88:$IV$88,"="&amp;$K376)&lt;&gt;0,$L376,0)</f>
        <v>0</v>
      </c>
      <c r="CS376" s="61">
        <f>IF(COUNTIF(Setup_Hierarchy!$J$89:$IV$89,"="&amp;$K376)&lt;&gt;0,$L376,0)</f>
        <v>0</v>
      </c>
      <c r="CT376" s="61">
        <f>IF(COUNTIF(Setup_Hierarchy!$J$90:$IV$90,"="&amp;$K376)&lt;&gt;0,$L376,0)</f>
        <v>0</v>
      </c>
      <c r="CU376" s="61">
        <f>IF(COUNTIF(Setup_Hierarchy!$J$91:$IV$91,"="&amp;$K376)&lt;&gt;0,$L376,0)</f>
        <v>0</v>
      </c>
      <c r="CV376" s="61">
        <f>IF(COUNTIF(Setup_Hierarchy!$J$92:$IV$92,"="&amp;$K376)&lt;&gt;0,$L376,0)</f>
        <v>0</v>
      </c>
      <c r="CW376" s="61">
        <f>IF(COUNTIF(Setup_Hierarchy!$J$93:$IV$93,"="&amp;$K376)&lt;&gt;0,$L376,0)</f>
        <v>0</v>
      </c>
      <c r="CX376" s="61">
        <f>IF(COUNTIF(Setup_Hierarchy!$J$94:$IV$94,"="&amp;$K376)&lt;&gt;0,$L376,0)</f>
        <v>0</v>
      </c>
      <c r="CY376" s="61">
        <f>IF(COUNTIF(Setup_Hierarchy!$J$95:$IV$95,"="&amp;$K376)&lt;&gt;0,$L376,0)</f>
        <v>0</v>
      </c>
      <c r="CZ376" s="61">
        <f>IF(COUNTIF(Setup_Hierarchy!$J$96:$IV$96,"="&amp;$K376)&lt;&gt;0,$L376,0)</f>
        <v>0</v>
      </c>
      <c r="DA376" s="61">
        <f>IF(COUNTIF(Setup_Hierarchy!$J$97:$IV$97,"="&amp;$K376)&lt;&gt;0,$L376,0)</f>
        <v>0</v>
      </c>
      <c r="DB376" s="61">
        <f>IF(COUNTIF(Setup_Hierarchy!$J$98:$IV$98,"="&amp;$K376)&lt;&gt;0,$L376,0)</f>
        <v>0</v>
      </c>
      <c r="DC376" s="61">
        <f>IF(COUNTIF(Setup_Hierarchy!$J$99:$IV$99,"="&amp;$K376)&lt;&gt;0,$L376,0)</f>
        <v>0</v>
      </c>
      <c r="DD376" s="61">
        <f>IF(COUNTIF(Setup_Hierarchy!$J$100:$IV$100,"="&amp;$K376)&lt;&gt;0,$L376,0)</f>
        <v>0</v>
      </c>
      <c r="DE376" s="61">
        <f>IF(COUNTIF(Setup_Hierarchy!$J$101:$IV$101,"="&amp;$K376)&lt;&gt;0,$L376,0)</f>
        <v>0</v>
      </c>
      <c r="DF376" s="61">
        <f>IF(COUNTIF(Setup_Hierarchy!$J$102:$IV$102,"="&amp;$K376)&lt;&gt;0,$L376,0)</f>
        <v>0</v>
      </c>
      <c r="DG376" s="61">
        <f>IF(COUNTIF(Setup_Hierarchy!$J$103:$IV$103,"="&amp;$K376)&lt;&gt;0,$L376,0)</f>
        <v>0</v>
      </c>
      <c r="DH376" s="61">
        <f>IF(COUNTIF(Setup_Hierarchy!$J$104:$IV$104,"="&amp;$K376)&lt;&gt;0,$L376,0)</f>
        <v>0</v>
      </c>
      <c r="DI376" s="61">
        <f>IF(COUNTIF(Setup_Hierarchy!$J$105:$IV$105,"="&amp;$K376)&lt;&gt;0,$L376,0)</f>
        <v>0</v>
      </c>
      <c r="DJ376" s="61">
        <f>IF(COUNTIF(Setup_Hierarchy!$J$106:$IV$106,"="&amp;$K376)&lt;&gt;0,$L376,0)</f>
        <v>0</v>
      </c>
      <c r="DK376" s="61">
        <f>IF(COUNTIF(Setup_Hierarchy!$J$107:$IV$107,"="&amp;$K376)&lt;&gt;0,$L376,0)</f>
        <v>0</v>
      </c>
      <c r="DL376" s="61">
        <f>IF(COUNTIF(Setup_Hierarchy!$J$108:$IV$108,"="&amp;$K376)&lt;&gt;0,$L376,0)</f>
        <v>0</v>
      </c>
      <c r="DM376" s="61">
        <f>IF(COUNTIF(Setup_Hierarchy!$J$109:$IV$109,"="&amp;$K376)&lt;&gt;0,$L376,0)</f>
        <v>0</v>
      </c>
      <c r="DN376" s="61">
        <f>IF(COUNTIF(Setup_Hierarchy!$J$110:$IV$110,"="&amp;$K376)&lt;&gt;0,$L376,0)</f>
        <v>0</v>
      </c>
      <c r="DO376" s="61">
        <f>IF(COUNTIF(Setup_Hierarchy!$J$111:$IV$111,"="&amp;$K376)&lt;&gt;0,$L376,0)</f>
        <v>0</v>
      </c>
      <c r="DP376" s="61">
        <f>IF(COUNTIF(Setup_Hierarchy!$J$112:$IV$112,"="&amp;$K376)&lt;&gt;0,$L376,0)</f>
        <v>0</v>
      </c>
      <c r="DQ376" s="61">
        <f>IF(COUNTIF(Setup_Hierarchy!$J$113:$IV$113,"="&amp;$K376)&lt;&gt;0,$L376,0)</f>
        <v>0</v>
      </c>
      <c r="DR376" s="61">
        <f>IF(COUNTIF(Setup_Hierarchy!$J$114:$IV$114,"="&amp;$K376)&lt;&gt;0,$L376,0)</f>
        <v>0</v>
      </c>
      <c r="DS376" s="61">
        <f>IF(COUNTIF(Setup_Hierarchy!$J$115:$IV$115,"="&amp;$K376)&lt;&gt;0,$L376,0)</f>
        <v>0</v>
      </c>
      <c r="DT376" s="61">
        <f>IF(COUNTIF(Setup_Hierarchy!$J$116:$IV$116,"="&amp;$K376)&lt;&gt;0,$L376,0)</f>
        <v>0</v>
      </c>
    </row>
    <row r="377" spans="2:124" x14ac:dyDescent="0.2">
      <c r="B377" t="s">
        <v>43</v>
      </c>
      <c r="C377">
        <v>441</v>
      </c>
      <c r="D377" t="s">
        <v>16</v>
      </c>
      <c r="E377" t="s">
        <v>369</v>
      </c>
      <c r="F377" t="s">
        <v>526</v>
      </c>
      <c r="G377" t="s">
        <v>523</v>
      </c>
      <c r="H377" t="s">
        <v>8</v>
      </c>
      <c r="I377">
        <v>0.16292100000000001</v>
      </c>
      <c r="J377">
        <v>0.39711600000000002</v>
      </c>
      <c r="K377">
        <v>626</v>
      </c>
      <c r="L377">
        <v>111.92</v>
      </c>
      <c r="M377" s="61">
        <f>IF(COUNTIF(Setup_Hierarchy!$J$5:$IV$5,"="&amp;$K377)&lt;&gt;0,$L377,0)</f>
        <v>111.92</v>
      </c>
      <c r="N377" s="61">
        <f>IF(COUNTIF(Setup_Hierarchy!$J$6:$IV$6,"="&amp;$K377)&lt;&gt;0,$L377,0)</f>
        <v>111.92</v>
      </c>
      <c r="O377" s="61">
        <f>IF(COUNTIF(Setup_Hierarchy!$J$7:$IV$7,"="&amp;$K377)&lt;&gt;0,$L377,0)</f>
        <v>111.92</v>
      </c>
      <c r="P377" s="61">
        <f>IF(COUNTIF(Setup_Hierarchy!$J$8:$IV$8,"="&amp;$K377)&lt;&gt;0,$L377,0)</f>
        <v>0</v>
      </c>
      <c r="Q377" s="61">
        <f>IF(COUNTIF(Setup_Hierarchy!$J$9:$IV$9,"="&amp;$K377)&lt;&gt;0,$L377,0)</f>
        <v>0</v>
      </c>
      <c r="R377" s="61">
        <f>IF(COUNTIF(Setup_Hierarchy!$J$10:$IV$10,"="&amp;$K377)&lt;&gt;0,$L377,0)</f>
        <v>0</v>
      </c>
      <c r="S377" s="61">
        <f>IF(COUNTIF(Setup_Hierarchy!$J$11:$IV$11,"="&amp;$K377)&lt;&gt;0,$L377,0)</f>
        <v>0</v>
      </c>
      <c r="T377" s="61">
        <f>IF(COUNTIF(Setup_Hierarchy!$J$12:$IV$12,"="&amp;$K377)&lt;&gt;0,$L377,0)</f>
        <v>0</v>
      </c>
      <c r="U377" s="61">
        <f>IF(COUNTIF(Setup_Hierarchy!$J$13:$IV$13,"="&amp;$K377)&lt;&gt;0,$L377,0)</f>
        <v>0</v>
      </c>
      <c r="V377" s="61">
        <f>IF(COUNTIF(Setup_Hierarchy!$J$14:$IV$14,"="&amp;$K377)&lt;&gt;0,$L377,0)</f>
        <v>0</v>
      </c>
      <c r="W377" s="61">
        <f>IF(COUNTIF(Setup_Hierarchy!$J$15:$IV$15,"="&amp;$K377)&lt;&gt;0,$L377,0)</f>
        <v>0</v>
      </c>
      <c r="X377" s="61">
        <f>IF(COUNTIF(Setup_Hierarchy!$J$16:$IV$16,"="&amp;$K377)&lt;&gt;0,$L377,0)</f>
        <v>0</v>
      </c>
      <c r="Y377" s="61">
        <f>IF(COUNTIF(Setup_Hierarchy!$J$17:$IV$17,"="&amp;$K377)&lt;&gt;0,$L377,0)</f>
        <v>0</v>
      </c>
      <c r="Z377" s="61">
        <f>IF(COUNTIF(Setup_Hierarchy!$J$18:$IV$18,"="&amp;$K377)&lt;&gt;0,$L377,0)</f>
        <v>0</v>
      </c>
      <c r="AA377" s="61">
        <f>IF(COUNTIF(Setup_Hierarchy!$J$19:$IV$19,"="&amp;$K377)&lt;&gt;0,$L377,0)</f>
        <v>0</v>
      </c>
      <c r="AB377" s="61">
        <f>IF(COUNTIF(Setup_Hierarchy!$J$20:$IV$20,"="&amp;$K377)&lt;&gt;0,$L377,0)</f>
        <v>0</v>
      </c>
      <c r="AC377" s="61">
        <f>IF(COUNTIF(Setup_Hierarchy!$J$21:$IV$21,"="&amp;$K377)&lt;&gt;0,$L377,0)</f>
        <v>0</v>
      </c>
      <c r="AD377" s="61">
        <f>IF(COUNTIF(Setup_Hierarchy!$J$22:$IV$22,"="&amp;$K377)&lt;&gt;0,$L377,0)</f>
        <v>0</v>
      </c>
      <c r="AE377" s="61">
        <f>IF(COUNTIF(Setup_Hierarchy!$J$23:$IV$23,"="&amp;$K377)&lt;&gt;0,$L377,0)</f>
        <v>0</v>
      </c>
      <c r="AF377" s="61">
        <f>IF(COUNTIF(Setup_Hierarchy!$J$24:$IV$24,"="&amp;$K377)&lt;&gt;0,$L377,0)</f>
        <v>0</v>
      </c>
      <c r="AG377" s="61">
        <f>IF(COUNTIF(Setup_Hierarchy!$J$25:$IV$25,"="&amp;$K377)&lt;&gt;0,$L377,0)</f>
        <v>0</v>
      </c>
      <c r="AH377" s="61">
        <f>IF(COUNTIF(Setup_Hierarchy!$J$26:$IV$26,"="&amp;$K377)&lt;&gt;0,$L377,0)</f>
        <v>0</v>
      </c>
      <c r="AI377" s="61">
        <f>IF(COUNTIF(Setup_Hierarchy!$J$27:$IV$27,"="&amp;$K377)&lt;&gt;0,$L377,0)</f>
        <v>0</v>
      </c>
      <c r="AJ377" s="61">
        <f>IF(COUNTIF(Setup_Hierarchy!$J$28:$IV$28,"="&amp;$K377)&lt;&gt;0,$L377,0)</f>
        <v>0</v>
      </c>
      <c r="AK377" s="61">
        <f>IF(COUNTIF(Setup_Hierarchy!$J$29:$IV$29,"="&amp;$K377)&lt;&gt;0,$L377,0)</f>
        <v>0</v>
      </c>
      <c r="AL377" s="61">
        <f>IF(COUNTIF(Setup_Hierarchy!$J$30:$IV$30,"="&amp;$K377)&lt;&gt;0,$L377,0)</f>
        <v>0</v>
      </c>
      <c r="AM377" s="61">
        <f>IF(COUNTIF(Setup_Hierarchy!$J$31:$IV$31,"="&amp;$K377)&lt;&gt;0,$L377,0)</f>
        <v>0</v>
      </c>
      <c r="AN377" s="61">
        <f>IF(COUNTIF(Setup_Hierarchy!$J$32:$IV$32,"="&amp;$K377)&lt;&gt;0,$L377,0)</f>
        <v>0</v>
      </c>
      <c r="AO377" s="61">
        <f>IF(COUNTIF(Setup_Hierarchy!$J$33:$IV$33,"="&amp;$K377)&lt;&gt;0,$L377,0)</f>
        <v>0</v>
      </c>
      <c r="AP377" s="61">
        <f>IF(COUNTIF(Setup_Hierarchy!$J$34:$IV$34,"="&amp;$K377)&lt;&gt;0,$L377,0)</f>
        <v>0</v>
      </c>
      <c r="AQ377" s="61">
        <f>IF(COUNTIF(Setup_Hierarchy!$J$35:$IV$35,"="&amp;$K377)&lt;&gt;0,$L377,0)</f>
        <v>0</v>
      </c>
      <c r="AR377" s="61">
        <f>IF(COUNTIF(Setup_Hierarchy!$J$36:$IV$36,"="&amp;$K377)&lt;&gt;0,$L377,0)</f>
        <v>0</v>
      </c>
      <c r="AS377" s="61">
        <f>IF(COUNTIF(Setup_Hierarchy!$J$37:$IV$37,"="&amp;$K377)&lt;&gt;0,$L377,0)</f>
        <v>0</v>
      </c>
      <c r="AT377" s="61">
        <f>IF(COUNTIF(Setup_Hierarchy!$J$38:$IV$38,"="&amp;$K377)&lt;&gt;0,$L377,0)</f>
        <v>0</v>
      </c>
      <c r="AU377" s="61">
        <f>IF(COUNTIF(Setup_Hierarchy!$J$39:$IV$39,"="&amp;$K377)&lt;&gt;0,$L377,0)</f>
        <v>0</v>
      </c>
      <c r="AV377" s="61">
        <f>IF(COUNTIF(Setup_Hierarchy!$J$40:$IV$40,"="&amp;$K377)&lt;&gt;0,$L377,0)</f>
        <v>0</v>
      </c>
      <c r="AW377" s="61">
        <f>IF(COUNTIF(Setup_Hierarchy!$J$41:$IV$41,"="&amp;$K377)&lt;&gt;0,$L377,0)</f>
        <v>0</v>
      </c>
      <c r="AX377" s="61">
        <f>IF(COUNTIF(Setup_Hierarchy!$J$42:$IV$42,"="&amp;$K377)&lt;&gt;0,$L377,0)</f>
        <v>0</v>
      </c>
      <c r="AY377" s="61">
        <f>IF(COUNTIF(Setup_Hierarchy!$J$43:$IV$43,"="&amp;$K377)&lt;&gt;0,$L377,0)</f>
        <v>0</v>
      </c>
      <c r="AZ377" s="61">
        <f>IF(COUNTIF(Setup_Hierarchy!$J$44:$IV$44,"="&amp;$K377)&lt;&gt;0,$L377,0)</f>
        <v>0</v>
      </c>
      <c r="BA377" s="61">
        <f>IF(COUNTIF(Setup_Hierarchy!$J$45:$IV$45,"="&amp;$K377)&lt;&gt;0,$L377,0)</f>
        <v>0</v>
      </c>
      <c r="BB377" s="61">
        <f>IF(COUNTIF(Setup_Hierarchy!$J$46:$IV$46,"="&amp;$K377)&lt;&gt;0,$L377,0)</f>
        <v>0</v>
      </c>
      <c r="BC377" s="61">
        <f>IF(COUNTIF(Setup_Hierarchy!$J$47:$IV$47,"="&amp;$K377)&lt;&gt;0,$L377,0)</f>
        <v>0</v>
      </c>
      <c r="BD377" s="61">
        <f>IF(COUNTIF(Setup_Hierarchy!$J$48:$IV$48,"="&amp;$K377)&lt;&gt;0,$L377,0)</f>
        <v>0</v>
      </c>
      <c r="BE377" s="61">
        <f>IF(COUNTIF(Setup_Hierarchy!$J$49:$IV$49,"="&amp;$K377)&lt;&gt;0,$L377,0)</f>
        <v>0</v>
      </c>
      <c r="BF377" s="61">
        <f>IF(COUNTIF(Setup_Hierarchy!$J$50:$IV$50,"="&amp;$K377)&lt;&gt;0,$L377,0)</f>
        <v>0</v>
      </c>
      <c r="BG377" s="61">
        <f>IF(COUNTIF(Setup_Hierarchy!$J$51:$IV$51,"="&amp;$K377)&lt;&gt;0,$L377,0)</f>
        <v>111.92</v>
      </c>
      <c r="BH377" s="61">
        <f>IF(COUNTIF(Setup_Hierarchy!$J$52:$IV$52,"="&amp;$K377)&lt;&gt;0,$L377,0)</f>
        <v>0</v>
      </c>
      <c r="BI377" s="61">
        <f>IF(COUNTIF(Setup_Hierarchy!$J$53:$IV$53,"="&amp;$K377)&lt;&gt;0,$L377,0)</f>
        <v>0</v>
      </c>
      <c r="BJ377" s="61">
        <f>IF(COUNTIF(Setup_Hierarchy!$J$54:$IV$54,"="&amp;$K377)&lt;&gt;0,$L377,0)</f>
        <v>0</v>
      </c>
      <c r="BK377" s="61">
        <f>IF(COUNTIF(Setup_Hierarchy!$J$55:$IV$55,"="&amp;$K377)&lt;&gt;0,$L377,0)</f>
        <v>0</v>
      </c>
      <c r="BL377" s="61">
        <f>IF(COUNTIF(Setup_Hierarchy!$J$56:$IV$56,"="&amp;$K377)&lt;&gt;0,$L377,0)</f>
        <v>0</v>
      </c>
      <c r="BM377" s="61">
        <f>IF(COUNTIF(Setup_Hierarchy!$J$57:$IV$57,"="&amp;$K377)&lt;&gt;0,$L377,0)</f>
        <v>0</v>
      </c>
      <c r="BN377" s="61">
        <f>IF(COUNTIF(Setup_Hierarchy!$J$58:$IV$58,"="&amp;$K377)&lt;&gt;0,$L377,0)</f>
        <v>0</v>
      </c>
      <c r="BO377" s="61">
        <f>IF(COUNTIF(Setup_Hierarchy!$J$59:$IV$59,"="&amp;$K377)&lt;&gt;0,$L377,0)</f>
        <v>111.92</v>
      </c>
      <c r="BP377" s="61">
        <f>IF(COUNTIF(Setup_Hierarchy!$J$60:$IV$60,"="&amp;$K377)&lt;&gt;0,$L377,0)</f>
        <v>0</v>
      </c>
      <c r="BQ377" s="61">
        <f>IF(COUNTIF(Setup_Hierarchy!$J$61:$IV$61,"="&amp;$K377)&lt;&gt;0,$L377,0)</f>
        <v>0</v>
      </c>
      <c r="BR377" s="61">
        <f>IF(COUNTIF(Setup_Hierarchy!$J$62:$IV$62,"="&amp;$K377)&lt;&gt;0,$L377,0)</f>
        <v>0</v>
      </c>
      <c r="BS377" s="61">
        <f>IF(COUNTIF(Setup_Hierarchy!$J$63:$IV$63,"="&amp;$K377)&lt;&gt;0,$L377,0)</f>
        <v>0</v>
      </c>
      <c r="BT377" s="61">
        <f>IF(COUNTIF(Setup_Hierarchy!$J$64:$IV$64,"="&amp;$K377)&lt;&gt;0,$L377,0)</f>
        <v>0</v>
      </c>
      <c r="BU377" s="61">
        <f>IF(COUNTIF(Setup_Hierarchy!$J$65:$IV$65,"="&amp;$K377)&lt;&gt;0,$L377,0)</f>
        <v>0</v>
      </c>
      <c r="BV377" s="61">
        <f>IF(COUNTIF(Setup_Hierarchy!$J$66:$IV$66,"="&amp;$K377)&lt;&gt;0,$L377,0)</f>
        <v>0</v>
      </c>
      <c r="BW377" s="61">
        <f>IF(COUNTIF(Setup_Hierarchy!$J$67:$IV$67,"="&amp;$K377)&lt;&gt;0,$L377,0)</f>
        <v>0</v>
      </c>
      <c r="BX377" s="61">
        <f>IF(COUNTIF(Setup_Hierarchy!$J$68:$IV$68,"="&amp;$K377)&lt;&gt;0,$L377,0)</f>
        <v>0</v>
      </c>
      <c r="BY377" s="61">
        <f>IF(COUNTIF(Setup_Hierarchy!$J$69:$IV$69,"="&amp;$K377)&lt;&gt;0,$L377,0)</f>
        <v>0</v>
      </c>
      <c r="BZ377" s="61">
        <f>IF(COUNTIF(Setup_Hierarchy!$J$70:$IV$70,"="&amp;$K377)&lt;&gt;0,$L377,0)</f>
        <v>0</v>
      </c>
      <c r="CA377" s="61">
        <f>IF(COUNTIF(Setup_Hierarchy!$J$71:$IV$71,"="&amp;$K377)&lt;&gt;0,$L377,0)</f>
        <v>0</v>
      </c>
      <c r="CB377" s="61">
        <f>IF(COUNTIF(Setup_Hierarchy!$J$72:$IV$72,"="&amp;$K377)&lt;&gt;0,$L377,0)</f>
        <v>111.92</v>
      </c>
      <c r="CC377" s="61">
        <f>IF(COUNTIF(Setup_Hierarchy!$J$73:$IV$73,"="&amp;$K377)&lt;&gt;0,$L377,0)</f>
        <v>111.92</v>
      </c>
      <c r="CD377" s="61">
        <f>IF(COUNTIF(Setup_Hierarchy!$J$74:$IV$74,"="&amp;$K377)&lt;&gt;0,$L377,0)</f>
        <v>0</v>
      </c>
      <c r="CE377" s="61">
        <f>IF(COUNTIF(Setup_Hierarchy!$J$75:$IV$75,"="&amp;$K377)&lt;&gt;0,$L377,0)</f>
        <v>0</v>
      </c>
      <c r="CF377" s="61">
        <f>IF(COUNTIF(Setup_Hierarchy!$J$76:$IV$76,"="&amp;$K377)&lt;&gt;0,$L377,0)</f>
        <v>0</v>
      </c>
      <c r="CG377" s="61">
        <f>IF(COUNTIF(Setup_Hierarchy!$J$77:$IV$77,"="&amp;$K377)&lt;&gt;0,$L377,0)</f>
        <v>0</v>
      </c>
      <c r="CH377" s="61">
        <f>IF(COUNTIF(Setup_Hierarchy!$J$78:$IV$78,"="&amp;$K377)&lt;&gt;0,$L377,0)</f>
        <v>0</v>
      </c>
      <c r="CI377" s="61">
        <f>IF(COUNTIF(Setup_Hierarchy!$J$79:$IV$79,"="&amp;$K377)&lt;&gt;0,$L377,0)</f>
        <v>0</v>
      </c>
      <c r="CJ377" s="61">
        <f>IF(COUNTIF(Setup_Hierarchy!$J$80:$IV$80,"="&amp;$K377)&lt;&gt;0,$L377,0)</f>
        <v>0</v>
      </c>
      <c r="CK377" s="61">
        <f>IF(COUNTIF(Setup_Hierarchy!$J$81:$IV$81,"="&amp;$K377)&lt;&gt;0,$L377,0)</f>
        <v>0</v>
      </c>
      <c r="CL377" s="61">
        <f>IF(COUNTIF(Setup_Hierarchy!$J$82:$IV$82,"="&amp;$K377)&lt;&gt;0,$L377,0)</f>
        <v>0</v>
      </c>
      <c r="CM377" s="61">
        <f>IF(COUNTIF(Setup_Hierarchy!$J$83:$IV$83,"="&amp;$K377)&lt;&gt;0,$L377,0)</f>
        <v>0</v>
      </c>
      <c r="CN377" s="61">
        <f>IF(COUNTIF(Setup_Hierarchy!$J$84:$IV$84,"="&amp;$K377)&lt;&gt;0,$L377,0)</f>
        <v>0</v>
      </c>
      <c r="CO377" s="61">
        <f>IF(COUNTIF(Setup_Hierarchy!$J$85:$IV$85,"="&amp;$K377)&lt;&gt;0,$L377,0)</f>
        <v>0</v>
      </c>
      <c r="CP377" s="61">
        <f>IF(COUNTIF(Setup_Hierarchy!$J$86:$IV$86,"="&amp;$K377)&lt;&gt;0,$L377,0)</f>
        <v>0</v>
      </c>
      <c r="CQ377" s="61">
        <f>IF(COUNTIF(Setup_Hierarchy!$J$87:$IV$87,"="&amp;$K377)&lt;&gt;0,$L377,0)</f>
        <v>0</v>
      </c>
      <c r="CR377" s="61">
        <f>IF(COUNTIF(Setup_Hierarchy!$J$88:$IV$88,"="&amp;$K377)&lt;&gt;0,$L377,0)</f>
        <v>0</v>
      </c>
      <c r="CS377" s="61">
        <f>IF(COUNTIF(Setup_Hierarchy!$J$89:$IV$89,"="&amp;$K377)&lt;&gt;0,$L377,0)</f>
        <v>0</v>
      </c>
      <c r="CT377" s="61">
        <f>IF(COUNTIF(Setup_Hierarchy!$J$90:$IV$90,"="&amp;$K377)&lt;&gt;0,$L377,0)</f>
        <v>0</v>
      </c>
      <c r="CU377" s="61">
        <f>IF(COUNTIF(Setup_Hierarchy!$J$91:$IV$91,"="&amp;$K377)&lt;&gt;0,$L377,0)</f>
        <v>0</v>
      </c>
      <c r="CV377" s="61">
        <f>IF(COUNTIF(Setup_Hierarchy!$J$92:$IV$92,"="&amp;$K377)&lt;&gt;0,$L377,0)</f>
        <v>0</v>
      </c>
      <c r="CW377" s="61">
        <f>IF(COUNTIF(Setup_Hierarchy!$J$93:$IV$93,"="&amp;$K377)&lt;&gt;0,$L377,0)</f>
        <v>0</v>
      </c>
      <c r="CX377" s="61">
        <f>IF(COUNTIF(Setup_Hierarchy!$J$94:$IV$94,"="&amp;$K377)&lt;&gt;0,$L377,0)</f>
        <v>0</v>
      </c>
      <c r="CY377" s="61">
        <f>IF(COUNTIF(Setup_Hierarchy!$J$95:$IV$95,"="&amp;$K377)&lt;&gt;0,$L377,0)</f>
        <v>0</v>
      </c>
      <c r="CZ377" s="61">
        <f>IF(COUNTIF(Setup_Hierarchy!$J$96:$IV$96,"="&amp;$K377)&lt;&gt;0,$L377,0)</f>
        <v>0</v>
      </c>
      <c r="DA377" s="61">
        <f>IF(COUNTIF(Setup_Hierarchy!$J$97:$IV$97,"="&amp;$K377)&lt;&gt;0,$L377,0)</f>
        <v>0</v>
      </c>
      <c r="DB377" s="61">
        <f>IF(COUNTIF(Setup_Hierarchy!$J$98:$IV$98,"="&amp;$K377)&lt;&gt;0,$L377,0)</f>
        <v>0</v>
      </c>
      <c r="DC377" s="61">
        <f>IF(COUNTIF(Setup_Hierarchy!$J$99:$IV$99,"="&amp;$K377)&lt;&gt;0,$L377,0)</f>
        <v>0</v>
      </c>
      <c r="DD377" s="61">
        <f>IF(COUNTIF(Setup_Hierarchy!$J$100:$IV$100,"="&amp;$K377)&lt;&gt;0,$L377,0)</f>
        <v>0</v>
      </c>
      <c r="DE377" s="61">
        <f>IF(COUNTIF(Setup_Hierarchy!$J$101:$IV$101,"="&amp;$K377)&lt;&gt;0,$L377,0)</f>
        <v>0</v>
      </c>
      <c r="DF377" s="61">
        <f>IF(COUNTIF(Setup_Hierarchy!$J$102:$IV$102,"="&amp;$K377)&lt;&gt;0,$L377,0)</f>
        <v>0</v>
      </c>
      <c r="DG377" s="61">
        <f>IF(COUNTIF(Setup_Hierarchy!$J$103:$IV$103,"="&amp;$K377)&lt;&gt;0,$L377,0)</f>
        <v>0</v>
      </c>
      <c r="DH377" s="61">
        <f>IF(COUNTIF(Setup_Hierarchy!$J$104:$IV$104,"="&amp;$K377)&lt;&gt;0,$L377,0)</f>
        <v>0</v>
      </c>
      <c r="DI377" s="61">
        <f>IF(COUNTIF(Setup_Hierarchy!$J$105:$IV$105,"="&amp;$K377)&lt;&gt;0,$L377,0)</f>
        <v>0</v>
      </c>
      <c r="DJ377" s="61">
        <f>IF(COUNTIF(Setup_Hierarchy!$J$106:$IV$106,"="&amp;$K377)&lt;&gt;0,$L377,0)</f>
        <v>0</v>
      </c>
      <c r="DK377" s="61">
        <f>IF(COUNTIF(Setup_Hierarchy!$J$107:$IV$107,"="&amp;$K377)&lt;&gt;0,$L377,0)</f>
        <v>0</v>
      </c>
      <c r="DL377" s="61">
        <f>IF(COUNTIF(Setup_Hierarchy!$J$108:$IV$108,"="&amp;$K377)&lt;&gt;0,$L377,0)</f>
        <v>0</v>
      </c>
      <c r="DM377" s="61">
        <f>IF(COUNTIF(Setup_Hierarchy!$J$109:$IV$109,"="&amp;$K377)&lt;&gt;0,$L377,0)</f>
        <v>0</v>
      </c>
      <c r="DN377" s="61">
        <f>IF(COUNTIF(Setup_Hierarchy!$J$110:$IV$110,"="&amp;$K377)&lt;&gt;0,$L377,0)</f>
        <v>0</v>
      </c>
      <c r="DO377" s="61">
        <f>IF(COUNTIF(Setup_Hierarchy!$J$111:$IV$111,"="&amp;$K377)&lt;&gt;0,$L377,0)</f>
        <v>0</v>
      </c>
      <c r="DP377" s="61">
        <f>IF(COUNTIF(Setup_Hierarchy!$J$112:$IV$112,"="&amp;$K377)&lt;&gt;0,$L377,0)</f>
        <v>0</v>
      </c>
      <c r="DQ377" s="61">
        <f>IF(COUNTIF(Setup_Hierarchy!$J$113:$IV$113,"="&amp;$K377)&lt;&gt;0,$L377,0)</f>
        <v>0</v>
      </c>
      <c r="DR377" s="61">
        <f>IF(COUNTIF(Setup_Hierarchy!$J$114:$IV$114,"="&amp;$K377)&lt;&gt;0,$L377,0)</f>
        <v>0</v>
      </c>
      <c r="DS377" s="61">
        <f>IF(COUNTIF(Setup_Hierarchy!$J$115:$IV$115,"="&amp;$K377)&lt;&gt;0,$L377,0)</f>
        <v>0</v>
      </c>
      <c r="DT377" s="61">
        <f>IF(COUNTIF(Setup_Hierarchy!$J$116:$IV$116,"="&amp;$K377)&lt;&gt;0,$L377,0)</f>
        <v>0</v>
      </c>
    </row>
    <row r="378" spans="2:124" x14ac:dyDescent="0.2">
      <c r="B378" t="s">
        <v>43</v>
      </c>
      <c r="C378">
        <v>441</v>
      </c>
      <c r="D378" t="s">
        <v>16</v>
      </c>
      <c r="E378" t="s">
        <v>369</v>
      </c>
      <c r="F378" t="s">
        <v>526</v>
      </c>
      <c r="G378" t="s">
        <v>523</v>
      </c>
      <c r="H378" t="s">
        <v>8</v>
      </c>
      <c r="I378">
        <v>0.16292100000000001</v>
      </c>
      <c r="J378">
        <v>0.39711600000000002</v>
      </c>
      <c r="K378">
        <v>628</v>
      </c>
      <c r="L378">
        <v>-144.24</v>
      </c>
      <c r="M378" s="61">
        <f>IF(COUNTIF(Setup_Hierarchy!$J$5:$IV$5,"="&amp;$K378)&lt;&gt;0,$L378,0)</f>
        <v>-144.24</v>
      </c>
      <c r="N378" s="61">
        <f>IF(COUNTIF(Setup_Hierarchy!$J$6:$IV$6,"="&amp;$K378)&lt;&gt;0,$L378,0)</f>
        <v>-144.24</v>
      </c>
      <c r="O378" s="61">
        <f>IF(COUNTIF(Setup_Hierarchy!$J$7:$IV$7,"="&amp;$K378)&lt;&gt;0,$L378,0)</f>
        <v>-144.24</v>
      </c>
      <c r="P378" s="61">
        <f>IF(COUNTIF(Setup_Hierarchy!$J$8:$IV$8,"="&amp;$K378)&lt;&gt;0,$L378,0)</f>
        <v>0</v>
      </c>
      <c r="Q378" s="61">
        <f>IF(COUNTIF(Setup_Hierarchy!$J$9:$IV$9,"="&amp;$K378)&lt;&gt;0,$L378,0)</f>
        <v>0</v>
      </c>
      <c r="R378" s="61">
        <f>IF(COUNTIF(Setup_Hierarchy!$J$10:$IV$10,"="&amp;$K378)&lt;&gt;0,$L378,0)</f>
        <v>0</v>
      </c>
      <c r="S378" s="61">
        <f>IF(COUNTIF(Setup_Hierarchy!$J$11:$IV$11,"="&amp;$K378)&lt;&gt;0,$L378,0)</f>
        <v>0</v>
      </c>
      <c r="T378" s="61">
        <f>IF(COUNTIF(Setup_Hierarchy!$J$12:$IV$12,"="&amp;$K378)&lt;&gt;0,$L378,0)</f>
        <v>0</v>
      </c>
      <c r="U378" s="61">
        <f>IF(COUNTIF(Setup_Hierarchy!$J$13:$IV$13,"="&amp;$K378)&lt;&gt;0,$L378,0)</f>
        <v>0</v>
      </c>
      <c r="V378" s="61">
        <f>IF(COUNTIF(Setup_Hierarchy!$J$14:$IV$14,"="&amp;$K378)&lt;&gt;0,$L378,0)</f>
        <v>0</v>
      </c>
      <c r="W378" s="61">
        <f>IF(COUNTIF(Setup_Hierarchy!$J$15:$IV$15,"="&amp;$K378)&lt;&gt;0,$L378,0)</f>
        <v>0</v>
      </c>
      <c r="X378" s="61">
        <f>IF(COUNTIF(Setup_Hierarchy!$J$16:$IV$16,"="&amp;$K378)&lt;&gt;0,$L378,0)</f>
        <v>0</v>
      </c>
      <c r="Y378" s="61">
        <f>IF(COUNTIF(Setup_Hierarchy!$J$17:$IV$17,"="&amp;$K378)&lt;&gt;0,$L378,0)</f>
        <v>0</v>
      </c>
      <c r="Z378" s="61">
        <f>IF(COUNTIF(Setup_Hierarchy!$J$18:$IV$18,"="&amp;$K378)&lt;&gt;0,$L378,0)</f>
        <v>0</v>
      </c>
      <c r="AA378" s="61">
        <f>IF(COUNTIF(Setup_Hierarchy!$J$19:$IV$19,"="&amp;$K378)&lt;&gt;0,$L378,0)</f>
        <v>0</v>
      </c>
      <c r="AB378" s="61">
        <f>IF(COUNTIF(Setup_Hierarchy!$J$20:$IV$20,"="&amp;$K378)&lt;&gt;0,$L378,0)</f>
        <v>0</v>
      </c>
      <c r="AC378" s="61">
        <f>IF(COUNTIF(Setup_Hierarchy!$J$21:$IV$21,"="&amp;$K378)&lt;&gt;0,$L378,0)</f>
        <v>0</v>
      </c>
      <c r="AD378" s="61">
        <f>IF(COUNTIF(Setup_Hierarchy!$J$22:$IV$22,"="&amp;$K378)&lt;&gt;0,$L378,0)</f>
        <v>0</v>
      </c>
      <c r="AE378" s="61">
        <f>IF(COUNTIF(Setup_Hierarchy!$J$23:$IV$23,"="&amp;$K378)&lt;&gt;0,$L378,0)</f>
        <v>0</v>
      </c>
      <c r="AF378" s="61">
        <f>IF(COUNTIF(Setup_Hierarchy!$J$24:$IV$24,"="&amp;$K378)&lt;&gt;0,$L378,0)</f>
        <v>0</v>
      </c>
      <c r="AG378" s="61">
        <f>IF(COUNTIF(Setup_Hierarchy!$J$25:$IV$25,"="&amp;$K378)&lt;&gt;0,$L378,0)</f>
        <v>0</v>
      </c>
      <c r="AH378" s="61">
        <f>IF(COUNTIF(Setup_Hierarchy!$J$26:$IV$26,"="&amp;$K378)&lt;&gt;0,$L378,0)</f>
        <v>0</v>
      </c>
      <c r="AI378" s="61">
        <f>IF(COUNTIF(Setup_Hierarchy!$J$27:$IV$27,"="&amp;$K378)&lt;&gt;0,$L378,0)</f>
        <v>0</v>
      </c>
      <c r="AJ378" s="61">
        <f>IF(COUNTIF(Setup_Hierarchy!$J$28:$IV$28,"="&amp;$K378)&lt;&gt;0,$L378,0)</f>
        <v>0</v>
      </c>
      <c r="AK378" s="61">
        <f>IF(COUNTIF(Setup_Hierarchy!$J$29:$IV$29,"="&amp;$K378)&lt;&gt;0,$L378,0)</f>
        <v>0</v>
      </c>
      <c r="AL378" s="61">
        <f>IF(COUNTIF(Setup_Hierarchy!$J$30:$IV$30,"="&amp;$K378)&lt;&gt;0,$L378,0)</f>
        <v>0</v>
      </c>
      <c r="AM378" s="61">
        <f>IF(COUNTIF(Setup_Hierarchy!$J$31:$IV$31,"="&amp;$K378)&lt;&gt;0,$L378,0)</f>
        <v>0</v>
      </c>
      <c r="AN378" s="61">
        <f>IF(COUNTIF(Setup_Hierarchy!$J$32:$IV$32,"="&amp;$K378)&lt;&gt;0,$L378,0)</f>
        <v>0</v>
      </c>
      <c r="AO378" s="61">
        <f>IF(COUNTIF(Setup_Hierarchy!$J$33:$IV$33,"="&amp;$K378)&lt;&gt;0,$L378,0)</f>
        <v>0</v>
      </c>
      <c r="AP378" s="61">
        <f>IF(COUNTIF(Setup_Hierarchy!$J$34:$IV$34,"="&amp;$K378)&lt;&gt;0,$L378,0)</f>
        <v>0</v>
      </c>
      <c r="AQ378" s="61">
        <f>IF(COUNTIF(Setup_Hierarchy!$J$35:$IV$35,"="&amp;$K378)&lt;&gt;0,$L378,0)</f>
        <v>0</v>
      </c>
      <c r="AR378" s="61">
        <f>IF(COUNTIF(Setup_Hierarchy!$J$36:$IV$36,"="&amp;$K378)&lt;&gt;0,$L378,0)</f>
        <v>0</v>
      </c>
      <c r="AS378" s="61">
        <f>IF(COUNTIF(Setup_Hierarchy!$J$37:$IV$37,"="&amp;$K378)&lt;&gt;0,$L378,0)</f>
        <v>0</v>
      </c>
      <c r="AT378" s="61">
        <f>IF(COUNTIF(Setup_Hierarchy!$J$38:$IV$38,"="&amp;$K378)&lt;&gt;0,$L378,0)</f>
        <v>0</v>
      </c>
      <c r="AU378" s="61">
        <f>IF(COUNTIF(Setup_Hierarchy!$J$39:$IV$39,"="&amp;$K378)&lt;&gt;0,$L378,0)</f>
        <v>0</v>
      </c>
      <c r="AV378" s="61">
        <f>IF(COUNTIF(Setup_Hierarchy!$J$40:$IV$40,"="&amp;$K378)&lt;&gt;0,$L378,0)</f>
        <v>0</v>
      </c>
      <c r="AW378" s="61">
        <f>IF(COUNTIF(Setup_Hierarchy!$J$41:$IV$41,"="&amp;$K378)&lt;&gt;0,$L378,0)</f>
        <v>0</v>
      </c>
      <c r="AX378" s="61">
        <f>IF(COUNTIF(Setup_Hierarchy!$J$42:$IV$42,"="&amp;$K378)&lt;&gt;0,$L378,0)</f>
        <v>0</v>
      </c>
      <c r="AY378" s="61">
        <f>IF(COUNTIF(Setup_Hierarchy!$J$43:$IV$43,"="&amp;$K378)&lt;&gt;0,$L378,0)</f>
        <v>0</v>
      </c>
      <c r="AZ378" s="61">
        <f>IF(COUNTIF(Setup_Hierarchy!$J$44:$IV$44,"="&amp;$K378)&lt;&gt;0,$L378,0)</f>
        <v>0</v>
      </c>
      <c r="BA378" s="61">
        <f>IF(COUNTIF(Setup_Hierarchy!$J$45:$IV$45,"="&amp;$K378)&lt;&gt;0,$L378,0)</f>
        <v>0</v>
      </c>
      <c r="BB378" s="61">
        <f>IF(COUNTIF(Setup_Hierarchy!$J$46:$IV$46,"="&amp;$K378)&lt;&gt;0,$L378,0)</f>
        <v>0</v>
      </c>
      <c r="BC378" s="61">
        <f>IF(COUNTIF(Setup_Hierarchy!$J$47:$IV$47,"="&amp;$K378)&lt;&gt;0,$L378,0)</f>
        <v>0</v>
      </c>
      <c r="BD378" s="61">
        <f>IF(COUNTIF(Setup_Hierarchy!$J$48:$IV$48,"="&amp;$K378)&lt;&gt;0,$L378,0)</f>
        <v>0</v>
      </c>
      <c r="BE378" s="61">
        <f>IF(COUNTIF(Setup_Hierarchy!$J$49:$IV$49,"="&amp;$K378)&lt;&gt;0,$L378,0)</f>
        <v>0</v>
      </c>
      <c r="BF378" s="61">
        <f>IF(COUNTIF(Setup_Hierarchy!$J$50:$IV$50,"="&amp;$K378)&lt;&gt;0,$L378,0)</f>
        <v>0</v>
      </c>
      <c r="BG378" s="61">
        <f>IF(COUNTIF(Setup_Hierarchy!$J$51:$IV$51,"="&amp;$K378)&lt;&gt;0,$L378,0)</f>
        <v>-144.24</v>
      </c>
      <c r="BH378" s="61">
        <f>IF(COUNTIF(Setup_Hierarchy!$J$52:$IV$52,"="&amp;$K378)&lt;&gt;0,$L378,0)</f>
        <v>0</v>
      </c>
      <c r="BI378" s="61">
        <f>IF(COUNTIF(Setup_Hierarchy!$J$53:$IV$53,"="&amp;$K378)&lt;&gt;0,$L378,0)</f>
        <v>0</v>
      </c>
      <c r="BJ378" s="61">
        <f>IF(COUNTIF(Setup_Hierarchy!$J$54:$IV$54,"="&amp;$K378)&lt;&gt;0,$L378,0)</f>
        <v>0</v>
      </c>
      <c r="BK378" s="61">
        <f>IF(COUNTIF(Setup_Hierarchy!$J$55:$IV$55,"="&amp;$K378)&lt;&gt;0,$L378,0)</f>
        <v>0</v>
      </c>
      <c r="BL378" s="61">
        <f>IF(COUNTIF(Setup_Hierarchy!$J$56:$IV$56,"="&amp;$K378)&lt;&gt;0,$L378,0)</f>
        <v>0</v>
      </c>
      <c r="BM378" s="61">
        <f>IF(COUNTIF(Setup_Hierarchy!$J$57:$IV$57,"="&amp;$K378)&lt;&gt;0,$L378,0)</f>
        <v>0</v>
      </c>
      <c r="BN378" s="61">
        <f>IF(COUNTIF(Setup_Hierarchy!$J$58:$IV$58,"="&amp;$K378)&lt;&gt;0,$L378,0)</f>
        <v>0</v>
      </c>
      <c r="BO378" s="61">
        <f>IF(COUNTIF(Setup_Hierarchy!$J$59:$IV$59,"="&amp;$K378)&lt;&gt;0,$L378,0)</f>
        <v>-144.24</v>
      </c>
      <c r="BP378" s="61">
        <f>IF(COUNTIF(Setup_Hierarchy!$J$60:$IV$60,"="&amp;$K378)&lt;&gt;0,$L378,0)</f>
        <v>0</v>
      </c>
      <c r="BQ378" s="61">
        <f>IF(COUNTIF(Setup_Hierarchy!$J$61:$IV$61,"="&amp;$K378)&lt;&gt;0,$L378,0)</f>
        <v>0</v>
      </c>
      <c r="BR378" s="61">
        <f>IF(COUNTIF(Setup_Hierarchy!$J$62:$IV$62,"="&amp;$K378)&lt;&gt;0,$L378,0)</f>
        <v>0</v>
      </c>
      <c r="BS378" s="61">
        <f>IF(COUNTIF(Setup_Hierarchy!$J$63:$IV$63,"="&amp;$K378)&lt;&gt;0,$L378,0)</f>
        <v>0</v>
      </c>
      <c r="BT378" s="61">
        <f>IF(COUNTIF(Setup_Hierarchy!$J$64:$IV$64,"="&amp;$K378)&lt;&gt;0,$L378,0)</f>
        <v>0</v>
      </c>
      <c r="BU378" s="61">
        <f>IF(COUNTIF(Setup_Hierarchy!$J$65:$IV$65,"="&amp;$K378)&lt;&gt;0,$L378,0)</f>
        <v>0</v>
      </c>
      <c r="BV378" s="61">
        <f>IF(COUNTIF(Setup_Hierarchy!$J$66:$IV$66,"="&amp;$K378)&lt;&gt;0,$L378,0)</f>
        <v>0</v>
      </c>
      <c r="BW378" s="61">
        <f>IF(COUNTIF(Setup_Hierarchy!$J$67:$IV$67,"="&amp;$K378)&lt;&gt;0,$L378,0)</f>
        <v>0</v>
      </c>
      <c r="BX378" s="61">
        <f>IF(COUNTIF(Setup_Hierarchy!$J$68:$IV$68,"="&amp;$K378)&lt;&gt;0,$L378,0)</f>
        <v>0</v>
      </c>
      <c r="BY378" s="61">
        <f>IF(COUNTIF(Setup_Hierarchy!$J$69:$IV$69,"="&amp;$K378)&lt;&gt;0,$L378,0)</f>
        <v>0</v>
      </c>
      <c r="BZ378" s="61">
        <f>IF(COUNTIF(Setup_Hierarchy!$J$70:$IV$70,"="&amp;$K378)&lt;&gt;0,$L378,0)</f>
        <v>0</v>
      </c>
      <c r="CA378" s="61">
        <f>IF(COUNTIF(Setup_Hierarchy!$J$71:$IV$71,"="&amp;$K378)&lt;&gt;0,$L378,0)</f>
        <v>0</v>
      </c>
      <c r="CB378" s="61">
        <f>IF(COUNTIF(Setup_Hierarchy!$J$72:$IV$72,"="&amp;$K378)&lt;&gt;0,$L378,0)</f>
        <v>0</v>
      </c>
      <c r="CC378" s="61">
        <f>IF(COUNTIF(Setup_Hierarchy!$J$73:$IV$73,"="&amp;$K378)&lt;&gt;0,$L378,0)</f>
        <v>0</v>
      </c>
      <c r="CD378" s="61">
        <f>IF(COUNTIF(Setup_Hierarchy!$J$74:$IV$74,"="&amp;$K378)&lt;&gt;0,$L378,0)</f>
        <v>0</v>
      </c>
      <c r="CE378" s="61">
        <f>IF(COUNTIF(Setup_Hierarchy!$J$75:$IV$75,"="&amp;$K378)&lt;&gt;0,$L378,0)</f>
        <v>-144.24</v>
      </c>
      <c r="CF378" s="61">
        <f>IF(COUNTIF(Setup_Hierarchy!$J$76:$IV$76,"="&amp;$K378)&lt;&gt;0,$L378,0)</f>
        <v>-144.24</v>
      </c>
      <c r="CG378" s="61">
        <f>IF(COUNTIF(Setup_Hierarchy!$J$77:$IV$77,"="&amp;$K378)&lt;&gt;0,$L378,0)</f>
        <v>0</v>
      </c>
      <c r="CH378" s="61">
        <f>IF(COUNTIF(Setup_Hierarchy!$J$78:$IV$78,"="&amp;$K378)&lt;&gt;0,$L378,0)</f>
        <v>0</v>
      </c>
      <c r="CI378" s="61">
        <f>IF(COUNTIF(Setup_Hierarchy!$J$79:$IV$79,"="&amp;$K378)&lt;&gt;0,$L378,0)</f>
        <v>0</v>
      </c>
      <c r="CJ378" s="61">
        <f>IF(COUNTIF(Setup_Hierarchy!$J$80:$IV$80,"="&amp;$K378)&lt;&gt;0,$L378,0)</f>
        <v>0</v>
      </c>
      <c r="CK378" s="61">
        <f>IF(COUNTIF(Setup_Hierarchy!$J$81:$IV$81,"="&amp;$K378)&lt;&gt;0,$L378,0)</f>
        <v>0</v>
      </c>
      <c r="CL378" s="61">
        <f>IF(COUNTIF(Setup_Hierarchy!$J$82:$IV$82,"="&amp;$K378)&lt;&gt;0,$L378,0)</f>
        <v>0</v>
      </c>
      <c r="CM378" s="61">
        <f>IF(COUNTIF(Setup_Hierarchy!$J$83:$IV$83,"="&amp;$K378)&lt;&gt;0,$L378,0)</f>
        <v>0</v>
      </c>
      <c r="CN378" s="61">
        <f>IF(COUNTIF(Setup_Hierarchy!$J$84:$IV$84,"="&amp;$K378)&lt;&gt;0,$L378,0)</f>
        <v>0</v>
      </c>
      <c r="CO378" s="61">
        <f>IF(COUNTIF(Setup_Hierarchy!$J$85:$IV$85,"="&amp;$K378)&lt;&gt;0,$L378,0)</f>
        <v>0</v>
      </c>
      <c r="CP378" s="61">
        <f>IF(COUNTIF(Setup_Hierarchy!$J$86:$IV$86,"="&amp;$K378)&lt;&gt;0,$L378,0)</f>
        <v>0</v>
      </c>
      <c r="CQ378" s="61">
        <f>IF(COUNTIF(Setup_Hierarchy!$J$87:$IV$87,"="&amp;$K378)&lt;&gt;0,$L378,0)</f>
        <v>0</v>
      </c>
      <c r="CR378" s="61">
        <f>IF(COUNTIF(Setup_Hierarchy!$J$88:$IV$88,"="&amp;$K378)&lt;&gt;0,$L378,0)</f>
        <v>0</v>
      </c>
      <c r="CS378" s="61">
        <f>IF(COUNTIF(Setup_Hierarchy!$J$89:$IV$89,"="&amp;$K378)&lt;&gt;0,$L378,0)</f>
        <v>0</v>
      </c>
      <c r="CT378" s="61">
        <f>IF(COUNTIF(Setup_Hierarchy!$J$90:$IV$90,"="&amp;$K378)&lt;&gt;0,$L378,0)</f>
        <v>0</v>
      </c>
      <c r="CU378" s="61">
        <f>IF(COUNTIF(Setup_Hierarchy!$J$91:$IV$91,"="&amp;$K378)&lt;&gt;0,$L378,0)</f>
        <v>0</v>
      </c>
      <c r="CV378" s="61">
        <f>IF(COUNTIF(Setup_Hierarchy!$J$92:$IV$92,"="&amp;$K378)&lt;&gt;0,$L378,0)</f>
        <v>0</v>
      </c>
      <c r="CW378" s="61">
        <f>IF(COUNTIF(Setup_Hierarchy!$J$93:$IV$93,"="&amp;$K378)&lt;&gt;0,$L378,0)</f>
        <v>0</v>
      </c>
      <c r="CX378" s="61">
        <f>IF(COUNTIF(Setup_Hierarchy!$J$94:$IV$94,"="&amp;$K378)&lt;&gt;0,$L378,0)</f>
        <v>0</v>
      </c>
      <c r="CY378" s="61">
        <f>IF(COUNTIF(Setup_Hierarchy!$J$95:$IV$95,"="&amp;$K378)&lt;&gt;0,$L378,0)</f>
        <v>0</v>
      </c>
      <c r="CZ378" s="61">
        <f>IF(COUNTIF(Setup_Hierarchy!$J$96:$IV$96,"="&amp;$K378)&lt;&gt;0,$L378,0)</f>
        <v>0</v>
      </c>
      <c r="DA378" s="61">
        <f>IF(COUNTIF(Setup_Hierarchy!$J$97:$IV$97,"="&amp;$K378)&lt;&gt;0,$L378,0)</f>
        <v>0</v>
      </c>
      <c r="DB378" s="61">
        <f>IF(COUNTIF(Setup_Hierarchy!$J$98:$IV$98,"="&amp;$K378)&lt;&gt;0,$L378,0)</f>
        <v>0</v>
      </c>
      <c r="DC378" s="61">
        <f>IF(COUNTIF(Setup_Hierarchy!$J$99:$IV$99,"="&amp;$K378)&lt;&gt;0,$L378,0)</f>
        <v>0</v>
      </c>
      <c r="DD378" s="61">
        <f>IF(COUNTIF(Setup_Hierarchy!$J$100:$IV$100,"="&amp;$K378)&lt;&gt;0,$L378,0)</f>
        <v>0</v>
      </c>
      <c r="DE378" s="61">
        <f>IF(COUNTIF(Setup_Hierarchy!$J$101:$IV$101,"="&amp;$K378)&lt;&gt;0,$L378,0)</f>
        <v>0</v>
      </c>
      <c r="DF378" s="61">
        <f>IF(COUNTIF(Setup_Hierarchy!$J$102:$IV$102,"="&amp;$K378)&lt;&gt;0,$L378,0)</f>
        <v>0</v>
      </c>
      <c r="DG378" s="61">
        <f>IF(COUNTIF(Setup_Hierarchy!$J$103:$IV$103,"="&amp;$K378)&lt;&gt;0,$L378,0)</f>
        <v>0</v>
      </c>
      <c r="DH378" s="61">
        <f>IF(COUNTIF(Setup_Hierarchy!$J$104:$IV$104,"="&amp;$K378)&lt;&gt;0,$L378,0)</f>
        <v>0</v>
      </c>
      <c r="DI378" s="61">
        <f>IF(COUNTIF(Setup_Hierarchy!$J$105:$IV$105,"="&amp;$K378)&lt;&gt;0,$L378,0)</f>
        <v>0</v>
      </c>
      <c r="DJ378" s="61">
        <f>IF(COUNTIF(Setup_Hierarchy!$J$106:$IV$106,"="&amp;$K378)&lt;&gt;0,$L378,0)</f>
        <v>0</v>
      </c>
      <c r="DK378" s="61">
        <f>IF(COUNTIF(Setup_Hierarchy!$J$107:$IV$107,"="&amp;$K378)&lt;&gt;0,$L378,0)</f>
        <v>0</v>
      </c>
      <c r="DL378" s="61">
        <f>IF(COUNTIF(Setup_Hierarchy!$J$108:$IV$108,"="&amp;$K378)&lt;&gt;0,$L378,0)</f>
        <v>0</v>
      </c>
      <c r="DM378" s="61">
        <f>IF(COUNTIF(Setup_Hierarchy!$J$109:$IV$109,"="&amp;$K378)&lt;&gt;0,$L378,0)</f>
        <v>0</v>
      </c>
      <c r="DN378" s="61">
        <f>IF(COUNTIF(Setup_Hierarchy!$J$110:$IV$110,"="&amp;$K378)&lt;&gt;0,$L378,0)</f>
        <v>0</v>
      </c>
      <c r="DO378" s="61">
        <f>IF(COUNTIF(Setup_Hierarchy!$J$111:$IV$111,"="&amp;$K378)&lt;&gt;0,$L378,0)</f>
        <v>0</v>
      </c>
      <c r="DP378" s="61">
        <f>IF(COUNTIF(Setup_Hierarchy!$J$112:$IV$112,"="&amp;$K378)&lt;&gt;0,$L378,0)</f>
        <v>0</v>
      </c>
      <c r="DQ378" s="61">
        <f>IF(COUNTIF(Setup_Hierarchy!$J$113:$IV$113,"="&amp;$K378)&lt;&gt;0,$L378,0)</f>
        <v>0</v>
      </c>
      <c r="DR378" s="61">
        <f>IF(COUNTIF(Setup_Hierarchy!$J$114:$IV$114,"="&amp;$K378)&lt;&gt;0,$L378,0)</f>
        <v>0</v>
      </c>
      <c r="DS378" s="61">
        <f>IF(COUNTIF(Setup_Hierarchy!$J$115:$IV$115,"="&amp;$K378)&lt;&gt;0,$L378,0)</f>
        <v>0</v>
      </c>
      <c r="DT378" s="61">
        <f>IF(COUNTIF(Setup_Hierarchy!$J$116:$IV$116,"="&amp;$K378)&lt;&gt;0,$L378,0)</f>
        <v>0</v>
      </c>
    </row>
    <row r="379" spans="2:124" x14ac:dyDescent="0.2">
      <c r="B379" t="s">
        <v>43</v>
      </c>
      <c r="C379">
        <v>441</v>
      </c>
      <c r="D379" t="s">
        <v>16</v>
      </c>
      <c r="E379" t="s">
        <v>369</v>
      </c>
      <c r="F379" t="s">
        <v>526</v>
      </c>
      <c r="G379" t="s">
        <v>523</v>
      </c>
      <c r="H379" t="s">
        <v>8</v>
      </c>
      <c r="I379">
        <v>0.16292100000000001</v>
      </c>
      <c r="J379">
        <v>0.39711600000000002</v>
      </c>
      <c r="K379">
        <v>629</v>
      </c>
      <c r="L379">
        <v>5050.42</v>
      </c>
      <c r="M379" s="61">
        <f>IF(COUNTIF(Setup_Hierarchy!$J$5:$IV$5,"="&amp;$K379)&lt;&gt;0,$L379,0)</f>
        <v>5050.42</v>
      </c>
      <c r="N379" s="61">
        <f>IF(COUNTIF(Setup_Hierarchy!$J$6:$IV$6,"="&amp;$K379)&lt;&gt;0,$L379,0)</f>
        <v>5050.42</v>
      </c>
      <c r="O379" s="61">
        <f>IF(COUNTIF(Setup_Hierarchy!$J$7:$IV$7,"="&amp;$K379)&lt;&gt;0,$L379,0)</f>
        <v>5050.42</v>
      </c>
      <c r="P379" s="61">
        <f>IF(COUNTIF(Setup_Hierarchy!$J$8:$IV$8,"="&amp;$K379)&lt;&gt;0,$L379,0)</f>
        <v>0</v>
      </c>
      <c r="Q379" s="61">
        <f>IF(COUNTIF(Setup_Hierarchy!$J$9:$IV$9,"="&amp;$K379)&lt;&gt;0,$L379,0)</f>
        <v>0</v>
      </c>
      <c r="R379" s="61">
        <f>IF(COUNTIF(Setup_Hierarchy!$J$10:$IV$10,"="&amp;$K379)&lt;&gt;0,$L379,0)</f>
        <v>0</v>
      </c>
      <c r="S379" s="61">
        <f>IF(COUNTIF(Setup_Hierarchy!$J$11:$IV$11,"="&amp;$K379)&lt;&gt;0,$L379,0)</f>
        <v>0</v>
      </c>
      <c r="T379" s="61">
        <f>IF(COUNTIF(Setup_Hierarchy!$J$12:$IV$12,"="&amp;$K379)&lt;&gt;0,$L379,0)</f>
        <v>0</v>
      </c>
      <c r="U379" s="61">
        <f>IF(COUNTIF(Setup_Hierarchy!$J$13:$IV$13,"="&amp;$K379)&lt;&gt;0,$L379,0)</f>
        <v>0</v>
      </c>
      <c r="V379" s="61">
        <f>IF(COUNTIF(Setup_Hierarchy!$J$14:$IV$14,"="&amp;$K379)&lt;&gt;0,$L379,0)</f>
        <v>0</v>
      </c>
      <c r="W379" s="61">
        <f>IF(COUNTIF(Setup_Hierarchy!$J$15:$IV$15,"="&amp;$K379)&lt;&gt;0,$L379,0)</f>
        <v>0</v>
      </c>
      <c r="X379" s="61">
        <f>IF(COUNTIF(Setup_Hierarchy!$J$16:$IV$16,"="&amp;$K379)&lt;&gt;0,$L379,0)</f>
        <v>0</v>
      </c>
      <c r="Y379" s="61">
        <f>IF(COUNTIF(Setup_Hierarchy!$J$17:$IV$17,"="&amp;$K379)&lt;&gt;0,$L379,0)</f>
        <v>0</v>
      </c>
      <c r="Z379" s="61">
        <f>IF(COUNTIF(Setup_Hierarchy!$J$18:$IV$18,"="&amp;$K379)&lt;&gt;0,$L379,0)</f>
        <v>0</v>
      </c>
      <c r="AA379" s="61">
        <f>IF(COUNTIF(Setup_Hierarchy!$J$19:$IV$19,"="&amp;$K379)&lt;&gt;0,$L379,0)</f>
        <v>0</v>
      </c>
      <c r="AB379" s="61">
        <f>IF(COUNTIF(Setup_Hierarchy!$J$20:$IV$20,"="&amp;$K379)&lt;&gt;0,$L379,0)</f>
        <v>0</v>
      </c>
      <c r="AC379" s="61">
        <f>IF(COUNTIF(Setup_Hierarchy!$J$21:$IV$21,"="&amp;$K379)&lt;&gt;0,$L379,0)</f>
        <v>0</v>
      </c>
      <c r="AD379" s="61">
        <f>IF(COUNTIF(Setup_Hierarchy!$J$22:$IV$22,"="&amp;$K379)&lt;&gt;0,$L379,0)</f>
        <v>0</v>
      </c>
      <c r="AE379" s="61">
        <f>IF(COUNTIF(Setup_Hierarchy!$J$23:$IV$23,"="&amp;$K379)&lt;&gt;0,$L379,0)</f>
        <v>0</v>
      </c>
      <c r="AF379" s="61">
        <f>IF(COUNTIF(Setup_Hierarchy!$J$24:$IV$24,"="&amp;$K379)&lt;&gt;0,$L379,0)</f>
        <v>0</v>
      </c>
      <c r="AG379" s="61">
        <f>IF(COUNTIF(Setup_Hierarchy!$J$25:$IV$25,"="&amp;$K379)&lt;&gt;0,$L379,0)</f>
        <v>0</v>
      </c>
      <c r="AH379" s="61">
        <f>IF(COUNTIF(Setup_Hierarchy!$J$26:$IV$26,"="&amp;$K379)&lt;&gt;0,$L379,0)</f>
        <v>0</v>
      </c>
      <c r="AI379" s="61">
        <f>IF(COUNTIF(Setup_Hierarchy!$J$27:$IV$27,"="&amp;$K379)&lt;&gt;0,$L379,0)</f>
        <v>0</v>
      </c>
      <c r="AJ379" s="61">
        <f>IF(COUNTIF(Setup_Hierarchy!$J$28:$IV$28,"="&amp;$K379)&lt;&gt;0,$L379,0)</f>
        <v>0</v>
      </c>
      <c r="AK379" s="61">
        <f>IF(COUNTIF(Setup_Hierarchy!$J$29:$IV$29,"="&amp;$K379)&lt;&gt;0,$L379,0)</f>
        <v>0</v>
      </c>
      <c r="AL379" s="61">
        <f>IF(COUNTIF(Setup_Hierarchy!$J$30:$IV$30,"="&amp;$K379)&lt;&gt;0,$L379,0)</f>
        <v>0</v>
      </c>
      <c r="AM379" s="61">
        <f>IF(COUNTIF(Setup_Hierarchy!$J$31:$IV$31,"="&amp;$K379)&lt;&gt;0,$L379,0)</f>
        <v>0</v>
      </c>
      <c r="AN379" s="61">
        <f>IF(COUNTIF(Setup_Hierarchy!$J$32:$IV$32,"="&amp;$K379)&lt;&gt;0,$L379,0)</f>
        <v>0</v>
      </c>
      <c r="AO379" s="61">
        <f>IF(COUNTIF(Setup_Hierarchy!$J$33:$IV$33,"="&amp;$K379)&lt;&gt;0,$L379,0)</f>
        <v>0</v>
      </c>
      <c r="AP379" s="61">
        <f>IF(COUNTIF(Setup_Hierarchy!$J$34:$IV$34,"="&amp;$K379)&lt;&gt;0,$L379,0)</f>
        <v>0</v>
      </c>
      <c r="AQ379" s="61">
        <f>IF(COUNTIF(Setup_Hierarchy!$J$35:$IV$35,"="&amp;$K379)&lt;&gt;0,$L379,0)</f>
        <v>0</v>
      </c>
      <c r="AR379" s="61">
        <f>IF(COUNTIF(Setup_Hierarchy!$J$36:$IV$36,"="&amp;$K379)&lt;&gt;0,$L379,0)</f>
        <v>0</v>
      </c>
      <c r="AS379" s="61">
        <f>IF(COUNTIF(Setup_Hierarchy!$J$37:$IV$37,"="&amp;$K379)&lt;&gt;0,$L379,0)</f>
        <v>0</v>
      </c>
      <c r="AT379" s="61">
        <f>IF(COUNTIF(Setup_Hierarchy!$J$38:$IV$38,"="&amp;$K379)&lt;&gt;0,$L379,0)</f>
        <v>0</v>
      </c>
      <c r="AU379" s="61">
        <f>IF(COUNTIF(Setup_Hierarchy!$J$39:$IV$39,"="&amp;$K379)&lt;&gt;0,$L379,0)</f>
        <v>0</v>
      </c>
      <c r="AV379" s="61">
        <f>IF(COUNTIF(Setup_Hierarchy!$J$40:$IV$40,"="&amp;$K379)&lt;&gt;0,$L379,0)</f>
        <v>0</v>
      </c>
      <c r="AW379" s="61">
        <f>IF(COUNTIF(Setup_Hierarchy!$J$41:$IV$41,"="&amp;$K379)&lt;&gt;0,$L379,0)</f>
        <v>0</v>
      </c>
      <c r="AX379" s="61">
        <f>IF(COUNTIF(Setup_Hierarchy!$J$42:$IV$42,"="&amp;$K379)&lt;&gt;0,$L379,0)</f>
        <v>0</v>
      </c>
      <c r="AY379" s="61">
        <f>IF(COUNTIF(Setup_Hierarchy!$J$43:$IV$43,"="&amp;$K379)&lt;&gt;0,$L379,0)</f>
        <v>0</v>
      </c>
      <c r="AZ379" s="61">
        <f>IF(COUNTIF(Setup_Hierarchy!$J$44:$IV$44,"="&amp;$K379)&lt;&gt;0,$L379,0)</f>
        <v>0</v>
      </c>
      <c r="BA379" s="61">
        <f>IF(COUNTIF(Setup_Hierarchy!$J$45:$IV$45,"="&amp;$K379)&lt;&gt;0,$L379,0)</f>
        <v>0</v>
      </c>
      <c r="BB379" s="61">
        <f>IF(COUNTIF(Setup_Hierarchy!$J$46:$IV$46,"="&amp;$K379)&lt;&gt;0,$L379,0)</f>
        <v>0</v>
      </c>
      <c r="BC379" s="61">
        <f>IF(COUNTIF(Setup_Hierarchy!$J$47:$IV$47,"="&amp;$K379)&lt;&gt;0,$L379,0)</f>
        <v>0</v>
      </c>
      <c r="BD379" s="61">
        <f>IF(COUNTIF(Setup_Hierarchy!$J$48:$IV$48,"="&amp;$K379)&lt;&gt;0,$L379,0)</f>
        <v>0</v>
      </c>
      <c r="BE379" s="61">
        <f>IF(COUNTIF(Setup_Hierarchy!$J$49:$IV$49,"="&amp;$K379)&lt;&gt;0,$L379,0)</f>
        <v>0</v>
      </c>
      <c r="BF379" s="61">
        <f>IF(COUNTIF(Setup_Hierarchy!$J$50:$IV$50,"="&amp;$K379)&lt;&gt;0,$L379,0)</f>
        <v>0</v>
      </c>
      <c r="BG379" s="61">
        <f>IF(COUNTIF(Setup_Hierarchy!$J$51:$IV$51,"="&amp;$K379)&lt;&gt;0,$L379,0)</f>
        <v>5050.42</v>
      </c>
      <c r="BH379" s="61">
        <f>IF(COUNTIF(Setup_Hierarchy!$J$52:$IV$52,"="&amp;$K379)&lt;&gt;0,$L379,0)</f>
        <v>0</v>
      </c>
      <c r="BI379" s="61">
        <f>IF(COUNTIF(Setup_Hierarchy!$J$53:$IV$53,"="&amp;$K379)&lt;&gt;0,$L379,0)</f>
        <v>0</v>
      </c>
      <c r="BJ379" s="61">
        <f>IF(COUNTIF(Setup_Hierarchy!$J$54:$IV$54,"="&amp;$K379)&lt;&gt;0,$L379,0)</f>
        <v>0</v>
      </c>
      <c r="BK379" s="61">
        <f>IF(COUNTIF(Setup_Hierarchy!$J$55:$IV$55,"="&amp;$K379)&lt;&gt;0,$L379,0)</f>
        <v>0</v>
      </c>
      <c r="BL379" s="61">
        <f>IF(COUNTIF(Setup_Hierarchy!$J$56:$IV$56,"="&amp;$K379)&lt;&gt;0,$L379,0)</f>
        <v>0</v>
      </c>
      <c r="BM379" s="61">
        <f>IF(COUNTIF(Setup_Hierarchy!$J$57:$IV$57,"="&amp;$K379)&lt;&gt;0,$L379,0)</f>
        <v>0</v>
      </c>
      <c r="BN379" s="61">
        <f>IF(COUNTIF(Setup_Hierarchy!$J$58:$IV$58,"="&amp;$K379)&lt;&gt;0,$L379,0)</f>
        <v>0</v>
      </c>
      <c r="BO379" s="61">
        <f>IF(COUNTIF(Setup_Hierarchy!$J$59:$IV$59,"="&amp;$K379)&lt;&gt;0,$L379,0)</f>
        <v>5050.42</v>
      </c>
      <c r="BP379" s="61">
        <f>IF(COUNTIF(Setup_Hierarchy!$J$60:$IV$60,"="&amp;$K379)&lt;&gt;0,$L379,0)</f>
        <v>5050.42</v>
      </c>
      <c r="BQ379" s="61">
        <f>IF(COUNTIF(Setup_Hierarchy!$J$61:$IV$61,"="&amp;$K379)&lt;&gt;0,$L379,0)</f>
        <v>5050.42</v>
      </c>
      <c r="BR379" s="61">
        <f>IF(COUNTIF(Setup_Hierarchy!$J$62:$IV$62,"="&amp;$K379)&lt;&gt;0,$L379,0)</f>
        <v>0</v>
      </c>
      <c r="BS379" s="61">
        <f>IF(COUNTIF(Setup_Hierarchy!$J$63:$IV$63,"="&amp;$K379)&lt;&gt;0,$L379,0)</f>
        <v>0</v>
      </c>
      <c r="BT379" s="61">
        <f>IF(COUNTIF(Setup_Hierarchy!$J$64:$IV$64,"="&amp;$K379)&lt;&gt;0,$L379,0)</f>
        <v>0</v>
      </c>
      <c r="BU379" s="61">
        <f>IF(COUNTIF(Setup_Hierarchy!$J$65:$IV$65,"="&amp;$K379)&lt;&gt;0,$L379,0)</f>
        <v>0</v>
      </c>
      <c r="BV379" s="61">
        <f>IF(COUNTIF(Setup_Hierarchy!$J$66:$IV$66,"="&amp;$K379)&lt;&gt;0,$L379,0)</f>
        <v>0</v>
      </c>
      <c r="BW379" s="61">
        <f>IF(COUNTIF(Setup_Hierarchy!$J$67:$IV$67,"="&amp;$K379)&lt;&gt;0,$L379,0)</f>
        <v>0</v>
      </c>
      <c r="BX379" s="61">
        <f>IF(COUNTIF(Setup_Hierarchy!$J$68:$IV$68,"="&amp;$K379)&lt;&gt;0,$L379,0)</f>
        <v>0</v>
      </c>
      <c r="BY379" s="61">
        <f>IF(COUNTIF(Setup_Hierarchy!$J$69:$IV$69,"="&amp;$K379)&lt;&gt;0,$L379,0)</f>
        <v>0</v>
      </c>
      <c r="BZ379" s="61">
        <f>IF(COUNTIF(Setup_Hierarchy!$J$70:$IV$70,"="&amp;$K379)&lt;&gt;0,$L379,0)</f>
        <v>0</v>
      </c>
      <c r="CA379" s="61">
        <f>IF(COUNTIF(Setup_Hierarchy!$J$71:$IV$71,"="&amp;$K379)&lt;&gt;0,$L379,0)</f>
        <v>0</v>
      </c>
      <c r="CB379" s="61">
        <f>IF(COUNTIF(Setup_Hierarchy!$J$72:$IV$72,"="&amp;$K379)&lt;&gt;0,$L379,0)</f>
        <v>0</v>
      </c>
      <c r="CC379" s="61">
        <f>IF(COUNTIF(Setup_Hierarchy!$J$73:$IV$73,"="&amp;$K379)&lt;&gt;0,$L379,0)</f>
        <v>0</v>
      </c>
      <c r="CD379" s="61">
        <f>IF(COUNTIF(Setup_Hierarchy!$J$74:$IV$74,"="&amp;$K379)&lt;&gt;0,$L379,0)</f>
        <v>0</v>
      </c>
      <c r="CE379" s="61">
        <f>IF(COUNTIF(Setup_Hierarchy!$J$75:$IV$75,"="&amp;$K379)&lt;&gt;0,$L379,0)</f>
        <v>0</v>
      </c>
      <c r="CF379" s="61">
        <f>IF(COUNTIF(Setup_Hierarchy!$J$76:$IV$76,"="&amp;$K379)&lt;&gt;0,$L379,0)</f>
        <v>0</v>
      </c>
      <c r="CG379" s="61">
        <f>IF(COUNTIF(Setup_Hierarchy!$J$77:$IV$77,"="&amp;$K379)&lt;&gt;0,$L379,0)</f>
        <v>0</v>
      </c>
      <c r="CH379" s="61">
        <f>IF(COUNTIF(Setup_Hierarchy!$J$78:$IV$78,"="&amp;$K379)&lt;&gt;0,$L379,0)</f>
        <v>0</v>
      </c>
      <c r="CI379" s="61">
        <f>IF(COUNTIF(Setup_Hierarchy!$J$79:$IV$79,"="&amp;$K379)&lt;&gt;0,$L379,0)</f>
        <v>0</v>
      </c>
      <c r="CJ379" s="61">
        <f>IF(COUNTIF(Setup_Hierarchy!$J$80:$IV$80,"="&amp;$K379)&lt;&gt;0,$L379,0)</f>
        <v>0</v>
      </c>
      <c r="CK379" s="61">
        <f>IF(COUNTIF(Setup_Hierarchy!$J$81:$IV$81,"="&amp;$K379)&lt;&gt;0,$L379,0)</f>
        <v>0</v>
      </c>
      <c r="CL379" s="61">
        <f>IF(COUNTIF(Setup_Hierarchy!$J$82:$IV$82,"="&amp;$K379)&lt;&gt;0,$L379,0)</f>
        <v>0</v>
      </c>
      <c r="CM379" s="61">
        <f>IF(COUNTIF(Setup_Hierarchy!$J$83:$IV$83,"="&amp;$K379)&lt;&gt;0,$L379,0)</f>
        <v>0</v>
      </c>
      <c r="CN379" s="61">
        <f>IF(COUNTIF(Setup_Hierarchy!$J$84:$IV$84,"="&amp;$K379)&lt;&gt;0,$L379,0)</f>
        <v>0</v>
      </c>
      <c r="CO379" s="61">
        <f>IF(COUNTIF(Setup_Hierarchy!$J$85:$IV$85,"="&amp;$K379)&lt;&gt;0,$L379,0)</f>
        <v>0</v>
      </c>
      <c r="CP379" s="61">
        <f>IF(COUNTIF(Setup_Hierarchy!$J$86:$IV$86,"="&amp;$K379)&lt;&gt;0,$L379,0)</f>
        <v>0</v>
      </c>
      <c r="CQ379" s="61">
        <f>IF(COUNTIF(Setup_Hierarchy!$J$87:$IV$87,"="&amp;$K379)&lt;&gt;0,$L379,0)</f>
        <v>0</v>
      </c>
      <c r="CR379" s="61">
        <f>IF(COUNTIF(Setup_Hierarchy!$J$88:$IV$88,"="&amp;$K379)&lt;&gt;0,$L379,0)</f>
        <v>0</v>
      </c>
      <c r="CS379" s="61">
        <f>IF(COUNTIF(Setup_Hierarchy!$J$89:$IV$89,"="&amp;$K379)&lt;&gt;0,$L379,0)</f>
        <v>0</v>
      </c>
      <c r="CT379" s="61">
        <f>IF(COUNTIF(Setup_Hierarchy!$J$90:$IV$90,"="&amp;$K379)&lt;&gt;0,$L379,0)</f>
        <v>0</v>
      </c>
      <c r="CU379" s="61">
        <f>IF(COUNTIF(Setup_Hierarchy!$J$91:$IV$91,"="&amp;$K379)&lt;&gt;0,$L379,0)</f>
        <v>0</v>
      </c>
      <c r="CV379" s="61">
        <f>IF(COUNTIF(Setup_Hierarchy!$J$92:$IV$92,"="&amp;$K379)&lt;&gt;0,$L379,0)</f>
        <v>0</v>
      </c>
      <c r="CW379" s="61">
        <f>IF(COUNTIF(Setup_Hierarchy!$J$93:$IV$93,"="&amp;$K379)&lt;&gt;0,$L379,0)</f>
        <v>0</v>
      </c>
      <c r="CX379" s="61">
        <f>IF(COUNTIF(Setup_Hierarchy!$J$94:$IV$94,"="&amp;$K379)&lt;&gt;0,$L379,0)</f>
        <v>0</v>
      </c>
      <c r="CY379" s="61">
        <f>IF(COUNTIF(Setup_Hierarchy!$J$95:$IV$95,"="&amp;$K379)&lt;&gt;0,$L379,0)</f>
        <v>0</v>
      </c>
      <c r="CZ379" s="61">
        <f>IF(COUNTIF(Setup_Hierarchy!$J$96:$IV$96,"="&amp;$K379)&lt;&gt;0,$L379,0)</f>
        <v>0</v>
      </c>
      <c r="DA379" s="61">
        <f>IF(COUNTIF(Setup_Hierarchy!$J$97:$IV$97,"="&amp;$K379)&lt;&gt;0,$L379,0)</f>
        <v>0</v>
      </c>
      <c r="DB379" s="61">
        <f>IF(COUNTIF(Setup_Hierarchy!$J$98:$IV$98,"="&amp;$K379)&lt;&gt;0,$L379,0)</f>
        <v>0</v>
      </c>
      <c r="DC379" s="61">
        <f>IF(COUNTIF(Setup_Hierarchy!$J$99:$IV$99,"="&amp;$K379)&lt;&gt;0,$L379,0)</f>
        <v>0</v>
      </c>
      <c r="DD379" s="61">
        <f>IF(COUNTIF(Setup_Hierarchy!$J$100:$IV$100,"="&amp;$K379)&lt;&gt;0,$L379,0)</f>
        <v>0</v>
      </c>
      <c r="DE379" s="61">
        <f>IF(COUNTIF(Setup_Hierarchy!$J$101:$IV$101,"="&amp;$K379)&lt;&gt;0,$L379,0)</f>
        <v>0</v>
      </c>
      <c r="DF379" s="61">
        <f>IF(COUNTIF(Setup_Hierarchy!$J$102:$IV$102,"="&amp;$K379)&lt;&gt;0,$L379,0)</f>
        <v>0</v>
      </c>
      <c r="DG379" s="61">
        <f>IF(COUNTIF(Setup_Hierarchy!$J$103:$IV$103,"="&amp;$K379)&lt;&gt;0,$L379,0)</f>
        <v>0</v>
      </c>
      <c r="DH379" s="61">
        <f>IF(COUNTIF(Setup_Hierarchy!$J$104:$IV$104,"="&amp;$K379)&lt;&gt;0,$L379,0)</f>
        <v>0</v>
      </c>
      <c r="DI379" s="61">
        <f>IF(COUNTIF(Setup_Hierarchy!$J$105:$IV$105,"="&amp;$K379)&lt;&gt;0,$L379,0)</f>
        <v>0</v>
      </c>
      <c r="DJ379" s="61">
        <f>IF(COUNTIF(Setup_Hierarchy!$J$106:$IV$106,"="&amp;$K379)&lt;&gt;0,$L379,0)</f>
        <v>0</v>
      </c>
      <c r="DK379" s="61">
        <f>IF(COUNTIF(Setup_Hierarchy!$J$107:$IV$107,"="&amp;$K379)&lt;&gt;0,$L379,0)</f>
        <v>0</v>
      </c>
      <c r="DL379" s="61">
        <f>IF(COUNTIF(Setup_Hierarchy!$J$108:$IV$108,"="&amp;$K379)&lt;&gt;0,$L379,0)</f>
        <v>0</v>
      </c>
      <c r="DM379" s="61">
        <f>IF(COUNTIF(Setup_Hierarchy!$J$109:$IV$109,"="&amp;$K379)&lt;&gt;0,$L379,0)</f>
        <v>0</v>
      </c>
      <c r="DN379" s="61">
        <f>IF(COUNTIF(Setup_Hierarchy!$J$110:$IV$110,"="&amp;$K379)&lt;&gt;0,$L379,0)</f>
        <v>0</v>
      </c>
      <c r="DO379" s="61">
        <f>IF(COUNTIF(Setup_Hierarchy!$J$111:$IV$111,"="&amp;$K379)&lt;&gt;0,$L379,0)</f>
        <v>0</v>
      </c>
      <c r="DP379" s="61">
        <f>IF(COUNTIF(Setup_Hierarchy!$J$112:$IV$112,"="&amp;$K379)&lt;&gt;0,$L379,0)</f>
        <v>0</v>
      </c>
      <c r="DQ379" s="61">
        <f>IF(COUNTIF(Setup_Hierarchy!$J$113:$IV$113,"="&amp;$K379)&lt;&gt;0,$L379,0)</f>
        <v>0</v>
      </c>
      <c r="DR379" s="61">
        <f>IF(COUNTIF(Setup_Hierarchy!$J$114:$IV$114,"="&amp;$K379)&lt;&gt;0,$L379,0)</f>
        <v>0</v>
      </c>
      <c r="DS379" s="61">
        <f>IF(COUNTIF(Setup_Hierarchy!$J$115:$IV$115,"="&amp;$K379)&lt;&gt;0,$L379,0)</f>
        <v>0</v>
      </c>
      <c r="DT379" s="61">
        <f>IF(COUNTIF(Setup_Hierarchy!$J$116:$IV$116,"="&amp;$K379)&lt;&gt;0,$L379,0)</f>
        <v>0</v>
      </c>
    </row>
    <row r="380" spans="2:124" x14ac:dyDescent="0.2">
      <c r="B380" t="s">
        <v>43</v>
      </c>
      <c r="C380">
        <v>441</v>
      </c>
      <c r="D380" t="s">
        <v>16</v>
      </c>
      <c r="E380" t="s">
        <v>369</v>
      </c>
      <c r="F380" t="s">
        <v>526</v>
      </c>
      <c r="G380" t="s">
        <v>523</v>
      </c>
      <c r="H380" t="s">
        <v>8</v>
      </c>
      <c r="I380">
        <v>0.16292100000000001</v>
      </c>
      <c r="J380">
        <v>0.39711600000000002</v>
      </c>
      <c r="K380">
        <v>638</v>
      </c>
      <c r="L380">
        <v>-2.87</v>
      </c>
      <c r="M380" s="61">
        <f>IF(COUNTIF(Setup_Hierarchy!$J$5:$IV$5,"="&amp;$K380)&lt;&gt;0,$L380,0)</f>
        <v>-2.87</v>
      </c>
      <c r="N380" s="61">
        <f>IF(COUNTIF(Setup_Hierarchy!$J$6:$IV$6,"="&amp;$K380)&lt;&gt;0,$L380,0)</f>
        <v>-2.87</v>
      </c>
      <c r="O380" s="61">
        <f>IF(COUNTIF(Setup_Hierarchy!$J$7:$IV$7,"="&amp;$K380)&lt;&gt;0,$L380,0)</f>
        <v>-2.87</v>
      </c>
      <c r="P380" s="61">
        <f>IF(COUNTIF(Setup_Hierarchy!$J$8:$IV$8,"="&amp;$K380)&lt;&gt;0,$L380,0)</f>
        <v>0</v>
      </c>
      <c r="Q380" s="61">
        <f>IF(COUNTIF(Setup_Hierarchy!$J$9:$IV$9,"="&amp;$K380)&lt;&gt;0,$L380,0)</f>
        <v>0</v>
      </c>
      <c r="R380" s="61">
        <f>IF(COUNTIF(Setup_Hierarchy!$J$10:$IV$10,"="&amp;$K380)&lt;&gt;0,$L380,0)</f>
        <v>0</v>
      </c>
      <c r="S380" s="61">
        <f>IF(COUNTIF(Setup_Hierarchy!$J$11:$IV$11,"="&amp;$K380)&lt;&gt;0,$L380,0)</f>
        <v>0</v>
      </c>
      <c r="T380" s="61">
        <f>IF(COUNTIF(Setup_Hierarchy!$J$12:$IV$12,"="&amp;$K380)&lt;&gt;0,$L380,0)</f>
        <v>0</v>
      </c>
      <c r="U380" s="61">
        <f>IF(COUNTIF(Setup_Hierarchy!$J$13:$IV$13,"="&amp;$K380)&lt;&gt;0,$L380,0)</f>
        <v>0</v>
      </c>
      <c r="V380" s="61">
        <f>IF(COUNTIF(Setup_Hierarchy!$J$14:$IV$14,"="&amp;$K380)&lt;&gt;0,$L380,0)</f>
        <v>0</v>
      </c>
      <c r="W380" s="61">
        <f>IF(COUNTIF(Setup_Hierarchy!$J$15:$IV$15,"="&amp;$K380)&lt;&gt;0,$L380,0)</f>
        <v>0</v>
      </c>
      <c r="X380" s="61">
        <f>IF(COUNTIF(Setup_Hierarchy!$J$16:$IV$16,"="&amp;$K380)&lt;&gt;0,$L380,0)</f>
        <v>0</v>
      </c>
      <c r="Y380" s="61">
        <f>IF(COUNTIF(Setup_Hierarchy!$J$17:$IV$17,"="&amp;$K380)&lt;&gt;0,$L380,0)</f>
        <v>0</v>
      </c>
      <c r="Z380" s="61">
        <f>IF(COUNTIF(Setup_Hierarchy!$J$18:$IV$18,"="&amp;$K380)&lt;&gt;0,$L380,0)</f>
        <v>0</v>
      </c>
      <c r="AA380" s="61">
        <f>IF(COUNTIF(Setup_Hierarchy!$J$19:$IV$19,"="&amp;$K380)&lt;&gt;0,$L380,0)</f>
        <v>0</v>
      </c>
      <c r="AB380" s="61">
        <f>IF(COUNTIF(Setup_Hierarchy!$J$20:$IV$20,"="&amp;$K380)&lt;&gt;0,$L380,0)</f>
        <v>0</v>
      </c>
      <c r="AC380" s="61">
        <f>IF(COUNTIF(Setup_Hierarchy!$J$21:$IV$21,"="&amp;$K380)&lt;&gt;0,$L380,0)</f>
        <v>0</v>
      </c>
      <c r="AD380" s="61">
        <f>IF(COUNTIF(Setup_Hierarchy!$J$22:$IV$22,"="&amp;$K380)&lt;&gt;0,$L380,0)</f>
        <v>0</v>
      </c>
      <c r="AE380" s="61">
        <f>IF(COUNTIF(Setup_Hierarchy!$J$23:$IV$23,"="&amp;$K380)&lt;&gt;0,$L380,0)</f>
        <v>0</v>
      </c>
      <c r="AF380" s="61">
        <f>IF(COUNTIF(Setup_Hierarchy!$J$24:$IV$24,"="&amp;$K380)&lt;&gt;0,$L380,0)</f>
        <v>0</v>
      </c>
      <c r="AG380" s="61">
        <f>IF(COUNTIF(Setup_Hierarchy!$J$25:$IV$25,"="&amp;$K380)&lt;&gt;0,$L380,0)</f>
        <v>0</v>
      </c>
      <c r="AH380" s="61">
        <f>IF(COUNTIF(Setup_Hierarchy!$J$26:$IV$26,"="&amp;$K380)&lt;&gt;0,$L380,0)</f>
        <v>0</v>
      </c>
      <c r="AI380" s="61">
        <f>IF(COUNTIF(Setup_Hierarchy!$J$27:$IV$27,"="&amp;$K380)&lt;&gt;0,$L380,0)</f>
        <v>0</v>
      </c>
      <c r="AJ380" s="61">
        <f>IF(COUNTIF(Setup_Hierarchy!$J$28:$IV$28,"="&amp;$K380)&lt;&gt;0,$L380,0)</f>
        <v>0</v>
      </c>
      <c r="AK380" s="61">
        <f>IF(COUNTIF(Setup_Hierarchy!$J$29:$IV$29,"="&amp;$K380)&lt;&gt;0,$L380,0)</f>
        <v>0</v>
      </c>
      <c r="AL380" s="61">
        <f>IF(COUNTIF(Setup_Hierarchy!$J$30:$IV$30,"="&amp;$K380)&lt;&gt;0,$L380,0)</f>
        <v>0</v>
      </c>
      <c r="AM380" s="61">
        <f>IF(COUNTIF(Setup_Hierarchy!$J$31:$IV$31,"="&amp;$K380)&lt;&gt;0,$L380,0)</f>
        <v>0</v>
      </c>
      <c r="AN380" s="61">
        <f>IF(COUNTIF(Setup_Hierarchy!$J$32:$IV$32,"="&amp;$K380)&lt;&gt;0,$L380,0)</f>
        <v>0</v>
      </c>
      <c r="AO380" s="61">
        <f>IF(COUNTIF(Setup_Hierarchy!$J$33:$IV$33,"="&amp;$K380)&lt;&gt;0,$L380,0)</f>
        <v>0</v>
      </c>
      <c r="AP380" s="61">
        <f>IF(COUNTIF(Setup_Hierarchy!$J$34:$IV$34,"="&amp;$K380)&lt;&gt;0,$L380,0)</f>
        <v>0</v>
      </c>
      <c r="AQ380" s="61">
        <f>IF(COUNTIF(Setup_Hierarchy!$J$35:$IV$35,"="&amp;$K380)&lt;&gt;0,$L380,0)</f>
        <v>0</v>
      </c>
      <c r="AR380" s="61">
        <f>IF(COUNTIF(Setup_Hierarchy!$J$36:$IV$36,"="&amp;$K380)&lt;&gt;0,$L380,0)</f>
        <v>0</v>
      </c>
      <c r="AS380" s="61">
        <f>IF(COUNTIF(Setup_Hierarchy!$J$37:$IV$37,"="&amp;$K380)&lt;&gt;0,$L380,0)</f>
        <v>0</v>
      </c>
      <c r="AT380" s="61">
        <f>IF(COUNTIF(Setup_Hierarchy!$J$38:$IV$38,"="&amp;$K380)&lt;&gt;0,$L380,0)</f>
        <v>0</v>
      </c>
      <c r="AU380" s="61">
        <f>IF(COUNTIF(Setup_Hierarchy!$J$39:$IV$39,"="&amp;$K380)&lt;&gt;0,$L380,0)</f>
        <v>0</v>
      </c>
      <c r="AV380" s="61">
        <f>IF(COUNTIF(Setup_Hierarchy!$J$40:$IV$40,"="&amp;$K380)&lt;&gt;0,$L380,0)</f>
        <v>0</v>
      </c>
      <c r="AW380" s="61">
        <f>IF(COUNTIF(Setup_Hierarchy!$J$41:$IV$41,"="&amp;$K380)&lt;&gt;0,$L380,0)</f>
        <v>0</v>
      </c>
      <c r="AX380" s="61">
        <f>IF(COUNTIF(Setup_Hierarchy!$J$42:$IV$42,"="&amp;$K380)&lt;&gt;0,$L380,0)</f>
        <v>0</v>
      </c>
      <c r="AY380" s="61">
        <f>IF(COUNTIF(Setup_Hierarchy!$J$43:$IV$43,"="&amp;$K380)&lt;&gt;0,$L380,0)</f>
        <v>0</v>
      </c>
      <c r="AZ380" s="61">
        <f>IF(COUNTIF(Setup_Hierarchy!$J$44:$IV$44,"="&amp;$K380)&lt;&gt;0,$L380,0)</f>
        <v>0</v>
      </c>
      <c r="BA380" s="61">
        <f>IF(COUNTIF(Setup_Hierarchy!$J$45:$IV$45,"="&amp;$K380)&lt;&gt;0,$L380,0)</f>
        <v>0</v>
      </c>
      <c r="BB380" s="61">
        <f>IF(COUNTIF(Setup_Hierarchy!$J$46:$IV$46,"="&amp;$K380)&lt;&gt;0,$L380,0)</f>
        <v>0</v>
      </c>
      <c r="BC380" s="61">
        <f>IF(COUNTIF(Setup_Hierarchy!$J$47:$IV$47,"="&amp;$K380)&lt;&gt;0,$L380,0)</f>
        <v>0</v>
      </c>
      <c r="BD380" s="61">
        <f>IF(COUNTIF(Setup_Hierarchy!$J$48:$IV$48,"="&amp;$K380)&lt;&gt;0,$L380,0)</f>
        <v>0</v>
      </c>
      <c r="BE380" s="61">
        <f>IF(COUNTIF(Setup_Hierarchy!$J$49:$IV$49,"="&amp;$K380)&lt;&gt;0,$L380,0)</f>
        <v>0</v>
      </c>
      <c r="BF380" s="61">
        <f>IF(COUNTIF(Setup_Hierarchy!$J$50:$IV$50,"="&amp;$K380)&lt;&gt;0,$L380,0)</f>
        <v>0</v>
      </c>
      <c r="BG380" s="61">
        <f>IF(COUNTIF(Setup_Hierarchy!$J$51:$IV$51,"="&amp;$K380)&lt;&gt;0,$L380,0)</f>
        <v>-2.87</v>
      </c>
      <c r="BH380" s="61">
        <f>IF(COUNTIF(Setup_Hierarchy!$J$52:$IV$52,"="&amp;$K380)&lt;&gt;0,$L380,0)</f>
        <v>0</v>
      </c>
      <c r="BI380" s="61">
        <f>IF(COUNTIF(Setup_Hierarchy!$J$53:$IV$53,"="&amp;$K380)&lt;&gt;0,$L380,0)</f>
        <v>0</v>
      </c>
      <c r="BJ380" s="61">
        <f>IF(COUNTIF(Setup_Hierarchy!$J$54:$IV$54,"="&amp;$K380)&lt;&gt;0,$L380,0)</f>
        <v>0</v>
      </c>
      <c r="BK380" s="61">
        <f>IF(COUNTIF(Setup_Hierarchy!$J$55:$IV$55,"="&amp;$K380)&lt;&gt;0,$L380,0)</f>
        <v>0</v>
      </c>
      <c r="BL380" s="61">
        <f>IF(COUNTIF(Setup_Hierarchy!$J$56:$IV$56,"="&amp;$K380)&lt;&gt;0,$L380,0)</f>
        <v>0</v>
      </c>
      <c r="BM380" s="61">
        <f>IF(COUNTIF(Setup_Hierarchy!$J$57:$IV$57,"="&amp;$K380)&lt;&gt;0,$L380,0)</f>
        <v>0</v>
      </c>
      <c r="BN380" s="61">
        <f>IF(COUNTIF(Setup_Hierarchy!$J$58:$IV$58,"="&amp;$K380)&lt;&gt;0,$L380,0)</f>
        <v>0</v>
      </c>
      <c r="BO380" s="61">
        <f>IF(COUNTIF(Setup_Hierarchy!$J$59:$IV$59,"="&amp;$K380)&lt;&gt;0,$L380,0)</f>
        <v>-2.87</v>
      </c>
      <c r="BP380" s="61">
        <f>IF(COUNTIF(Setup_Hierarchy!$J$60:$IV$60,"="&amp;$K380)&lt;&gt;0,$L380,0)</f>
        <v>0</v>
      </c>
      <c r="BQ380" s="61">
        <f>IF(COUNTIF(Setup_Hierarchy!$J$61:$IV$61,"="&amp;$K380)&lt;&gt;0,$L380,0)</f>
        <v>0</v>
      </c>
      <c r="BR380" s="61">
        <f>IF(COUNTIF(Setup_Hierarchy!$J$62:$IV$62,"="&amp;$K380)&lt;&gt;0,$L380,0)</f>
        <v>0</v>
      </c>
      <c r="BS380" s="61">
        <f>IF(COUNTIF(Setup_Hierarchy!$J$63:$IV$63,"="&amp;$K380)&lt;&gt;0,$L380,0)</f>
        <v>0</v>
      </c>
      <c r="BT380" s="61">
        <f>IF(COUNTIF(Setup_Hierarchy!$J$64:$IV$64,"="&amp;$K380)&lt;&gt;0,$L380,0)</f>
        <v>0</v>
      </c>
      <c r="BU380" s="61">
        <f>IF(COUNTIF(Setup_Hierarchy!$J$65:$IV$65,"="&amp;$K380)&lt;&gt;0,$L380,0)</f>
        <v>0</v>
      </c>
      <c r="BV380" s="61">
        <f>IF(COUNTIF(Setup_Hierarchy!$J$66:$IV$66,"="&amp;$K380)&lt;&gt;0,$L380,0)</f>
        <v>0</v>
      </c>
      <c r="BW380" s="61">
        <f>IF(COUNTIF(Setup_Hierarchy!$J$67:$IV$67,"="&amp;$K380)&lt;&gt;0,$L380,0)</f>
        <v>0</v>
      </c>
      <c r="BX380" s="61">
        <f>IF(COUNTIF(Setup_Hierarchy!$J$68:$IV$68,"="&amp;$K380)&lt;&gt;0,$L380,0)</f>
        <v>0</v>
      </c>
      <c r="BY380" s="61">
        <f>IF(COUNTIF(Setup_Hierarchy!$J$69:$IV$69,"="&amp;$K380)&lt;&gt;0,$L380,0)</f>
        <v>0</v>
      </c>
      <c r="BZ380" s="61">
        <f>IF(COUNTIF(Setup_Hierarchy!$J$70:$IV$70,"="&amp;$K380)&lt;&gt;0,$L380,0)</f>
        <v>0</v>
      </c>
      <c r="CA380" s="61">
        <f>IF(COUNTIF(Setup_Hierarchy!$J$71:$IV$71,"="&amp;$K380)&lt;&gt;0,$L380,0)</f>
        <v>0</v>
      </c>
      <c r="CB380" s="61">
        <f>IF(COUNTIF(Setup_Hierarchy!$J$72:$IV$72,"="&amp;$K380)&lt;&gt;0,$L380,0)</f>
        <v>0</v>
      </c>
      <c r="CC380" s="61">
        <f>IF(COUNTIF(Setup_Hierarchy!$J$73:$IV$73,"="&amp;$K380)&lt;&gt;0,$L380,0)</f>
        <v>0</v>
      </c>
      <c r="CD380" s="61">
        <f>IF(COUNTIF(Setup_Hierarchy!$J$74:$IV$74,"="&amp;$K380)&lt;&gt;0,$L380,0)</f>
        <v>0</v>
      </c>
      <c r="CE380" s="61">
        <f>IF(COUNTIF(Setup_Hierarchy!$J$75:$IV$75,"="&amp;$K380)&lt;&gt;0,$L380,0)</f>
        <v>0</v>
      </c>
      <c r="CF380" s="61">
        <f>IF(COUNTIF(Setup_Hierarchy!$J$76:$IV$76,"="&amp;$K380)&lt;&gt;0,$L380,0)</f>
        <v>0</v>
      </c>
      <c r="CG380" s="61">
        <f>IF(COUNTIF(Setup_Hierarchy!$J$77:$IV$77,"="&amp;$K380)&lt;&gt;0,$L380,0)</f>
        <v>0</v>
      </c>
      <c r="CH380" s="61">
        <f>IF(COUNTIF(Setup_Hierarchy!$J$78:$IV$78,"="&amp;$K380)&lt;&gt;0,$L380,0)</f>
        <v>0</v>
      </c>
      <c r="CI380" s="61">
        <f>IF(COUNTIF(Setup_Hierarchy!$J$79:$IV$79,"="&amp;$K380)&lt;&gt;0,$L380,0)</f>
        <v>0</v>
      </c>
      <c r="CJ380" s="61">
        <f>IF(COUNTIF(Setup_Hierarchy!$J$80:$IV$80,"="&amp;$K380)&lt;&gt;0,$L380,0)</f>
        <v>0</v>
      </c>
      <c r="CK380" s="61">
        <f>IF(COUNTIF(Setup_Hierarchy!$J$81:$IV$81,"="&amp;$K380)&lt;&gt;0,$L380,0)</f>
        <v>0</v>
      </c>
      <c r="CL380" s="61">
        <f>IF(COUNTIF(Setup_Hierarchy!$J$82:$IV$82,"="&amp;$K380)&lt;&gt;0,$L380,0)</f>
        <v>0</v>
      </c>
      <c r="CM380" s="61">
        <f>IF(COUNTIF(Setup_Hierarchy!$J$83:$IV$83,"="&amp;$K380)&lt;&gt;0,$L380,0)</f>
        <v>0</v>
      </c>
      <c r="CN380" s="61">
        <f>IF(COUNTIF(Setup_Hierarchy!$J$84:$IV$84,"="&amp;$K380)&lt;&gt;0,$L380,0)</f>
        <v>-2.87</v>
      </c>
      <c r="CO380" s="61">
        <f>IF(COUNTIF(Setup_Hierarchy!$J$85:$IV$85,"="&amp;$K380)&lt;&gt;0,$L380,0)</f>
        <v>-2.87</v>
      </c>
      <c r="CP380" s="61">
        <f>IF(COUNTIF(Setup_Hierarchy!$J$86:$IV$86,"="&amp;$K380)&lt;&gt;0,$L380,0)</f>
        <v>0</v>
      </c>
      <c r="CQ380" s="61">
        <f>IF(COUNTIF(Setup_Hierarchy!$J$87:$IV$87,"="&amp;$K380)&lt;&gt;0,$L380,0)</f>
        <v>0</v>
      </c>
      <c r="CR380" s="61">
        <f>IF(COUNTIF(Setup_Hierarchy!$J$88:$IV$88,"="&amp;$K380)&lt;&gt;0,$L380,0)</f>
        <v>0</v>
      </c>
      <c r="CS380" s="61">
        <f>IF(COUNTIF(Setup_Hierarchy!$J$89:$IV$89,"="&amp;$K380)&lt;&gt;0,$L380,0)</f>
        <v>0</v>
      </c>
      <c r="CT380" s="61">
        <f>IF(COUNTIF(Setup_Hierarchy!$J$90:$IV$90,"="&amp;$K380)&lt;&gt;0,$L380,0)</f>
        <v>0</v>
      </c>
      <c r="CU380" s="61">
        <f>IF(COUNTIF(Setup_Hierarchy!$J$91:$IV$91,"="&amp;$K380)&lt;&gt;0,$L380,0)</f>
        <v>0</v>
      </c>
      <c r="CV380" s="61">
        <f>IF(COUNTIF(Setup_Hierarchy!$J$92:$IV$92,"="&amp;$K380)&lt;&gt;0,$L380,0)</f>
        <v>0</v>
      </c>
      <c r="CW380" s="61">
        <f>IF(COUNTIF(Setup_Hierarchy!$J$93:$IV$93,"="&amp;$K380)&lt;&gt;0,$L380,0)</f>
        <v>0</v>
      </c>
      <c r="CX380" s="61">
        <f>IF(COUNTIF(Setup_Hierarchy!$J$94:$IV$94,"="&amp;$K380)&lt;&gt;0,$L380,0)</f>
        <v>0</v>
      </c>
      <c r="CY380" s="61">
        <f>IF(COUNTIF(Setup_Hierarchy!$J$95:$IV$95,"="&amp;$K380)&lt;&gt;0,$L380,0)</f>
        <v>0</v>
      </c>
      <c r="CZ380" s="61">
        <f>IF(COUNTIF(Setup_Hierarchy!$J$96:$IV$96,"="&amp;$K380)&lt;&gt;0,$L380,0)</f>
        <v>0</v>
      </c>
      <c r="DA380" s="61">
        <f>IF(COUNTIF(Setup_Hierarchy!$J$97:$IV$97,"="&amp;$K380)&lt;&gt;0,$L380,0)</f>
        <v>0</v>
      </c>
      <c r="DB380" s="61">
        <f>IF(COUNTIF(Setup_Hierarchy!$J$98:$IV$98,"="&amp;$K380)&lt;&gt;0,$L380,0)</f>
        <v>0</v>
      </c>
      <c r="DC380" s="61">
        <f>IF(COUNTIF(Setup_Hierarchy!$J$99:$IV$99,"="&amp;$K380)&lt;&gt;0,$L380,0)</f>
        <v>0</v>
      </c>
      <c r="DD380" s="61">
        <f>IF(COUNTIF(Setup_Hierarchy!$J$100:$IV$100,"="&amp;$K380)&lt;&gt;0,$L380,0)</f>
        <v>0</v>
      </c>
      <c r="DE380" s="61">
        <f>IF(COUNTIF(Setup_Hierarchy!$J$101:$IV$101,"="&amp;$K380)&lt;&gt;0,$L380,0)</f>
        <v>0</v>
      </c>
      <c r="DF380" s="61">
        <f>IF(COUNTIF(Setup_Hierarchy!$J$102:$IV$102,"="&amp;$K380)&lt;&gt;0,$L380,0)</f>
        <v>0</v>
      </c>
      <c r="DG380" s="61">
        <f>IF(COUNTIF(Setup_Hierarchy!$J$103:$IV$103,"="&amp;$K380)&lt;&gt;0,$L380,0)</f>
        <v>0</v>
      </c>
      <c r="DH380" s="61">
        <f>IF(COUNTIF(Setup_Hierarchy!$J$104:$IV$104,"="&amp;$K380)&lt;&gt;0,$L380,0)</f>
        <v>0</v>
      </c>
      <c r="DI380" s="61">
        <f>IF(COUNTIF(Setup_Hierarchy!$J$105:$IV$105,"="&amp;$K380)&lt;&gt;0,$L380,0)</f>
        <v>0</v>
      </c>
      <c r="DJ380" s="61">
        <f>IF(COUNTIF(Setup_Hierarchy!$J$106:$IV$106,"="&amp;$K380)&lt;&gt;0,$L380,0)</f>
        <v>0</v>
      </c>
      <c r="DK380" s="61">
        <f>IF(COUNTIF(Setup_Hierarchy!$J$107:$IV$107,"="&amp;$K380)&lt;&gt;0,$L380,0)</f>
        <v>0</v>
      </c>
      <c r="DL380" s="61">
        <f>IF(COUNTIF(Setup_Hierarchy!$J$108:$IV$108,"="&amp;$K380)&lt;&gt;0,$L380,0)</f>
        <v>0</v>
      </c>
      <c r="DM380" s="61">
        <f>IF(COUNTIF(Setup_Hierarchy!$J$109:$IV$109,"="&amp;$K380)&lt;&gt;0,$L380,0)</f>
        <v>0</v>
      </c>
      <c r="DN380" s="61">
        <f>IF(COUNTIF(Setup_Hierarchy!$J$110:$IV$110,"="&amp;$K380)&lt;&gt;0,$L380,0)</f>
        <v>0</v>
      </c>
      <c r="DO380" s="61">
        <f>IF(COUNTIF(Setup_Hierarchy!$J$111:$IV$111,"="&amp;$K380)&lt;&gt;0,$L380,0)</f>
        <v>0</v>
      </c>
      <c r="DP380" s="61">
        <f>IF(COUNTIF(Setup_Hierarchy!$J$112:$IV$112,"="&amp;$K380)&lt;&gt;0,$L380,0)</f>
        <v>0</v>
      </c>
      <c r="DQ380" s="61">
        <f>IF(COUNTIF(Setup_Hierarchy!$J$113:$IV$113,"="&amp;$K380)&lt;&gt;0,$L380,0)</f>
        <v>0</v>
      </c>
      <c r="DR380" s="61">
        <f>IF(COUNTIF(Setup_Hierarchy!$J$114:$IV$114,"="&amp;$K380)&lt;&gt;0,$L380,0)</f>
        <v>0</v>
      </c>
      <c r="DS380" s="61">
        <f>IF(COUNTIF(Setup_Hierarchy!$J$115:$IV$115,"="&amp;$K380)&lt;&gt;0,$L380,0)</f>
        <v>0</v>
      </c>
      <c r="DT380" s="61">
        <f>IF(COUNTIF(Setup_Hierarchy!$J$116:$IV$116,"="&amp;$K380)&lt;&gt;0,$L380,0)</f>
        <v>0</v>
      </c>
    </row>
    <row r="381" spans="2:124" x14ac:dyDescent="0.2">
      <c r="B381" t="s">
        <v>43</v>
      </c>
      <c r="C381">
        <v>441</v>
      </c>
      <c r="D381" t="s">
        <v>16</v>
      </c>
      <c r="E381" t="s">
        <v>369</v>
      </c>
      <c r="F381" t="s">
        <v>526</v>
      </c>
      <c r="G381" t="s">
        <v>523</v>
      </c>
      <c r="H381" t="s">
        <v>8</v>
      </c>
      <c r="I381">
        <v>0.16292100000000001</v>
      </c>
      <c r="J381">
        <v>0.39711600000000002</v>
      </c>
      <c r="K381">
        <v>677</v>
      </c>
      <c r="L381">
        <v>8555.8799999999992</v>
      </c>
      <c r="M381" s="61">
        <f>IF(COUNTIF(Setup_Hierarchy!$J$5:$IV$5,"="&amp;$K381)&lt;&gt;0,$L381,0)</f>
        <v>8555.8799999999992</v>
      </c>
      <c r="N381" s="61">
        <f>IF(COUNTIF(Setup_Hierarchy!$J$6:$IV$6,"="&amp;$K381)&lt;&gt;0,$L381,0)</f>
        <v>8555.8799999999992</v>
      </c>
      <c r="O381" s="61">
        <f>IF(COUNTIF(Setup_Hierarchy!$J$7:$IV$7,"="&amp;$K381)&lt;&gt;0,$L381,0)</f>
        <v>8555.8799999999992</v>
      </c>
      <c r="P381" s="61">
        <f>IF(COUNTIF(Setup_Hierarchy!$J$8:$IV$8,"="&amp;$K381)&lt;&gt;0,$L381,0)</f>
        <v>8555.8799999999992</v>
      </c>
      <c r="Q381" s="61">
        <f>IF(COUNTIF(Setup_Hierarchy!$J$9:$IV$9,"="&amp;$K381)&lt;&gt;0,$L381,0)</f>
        <v>8555.8799999999992</v>
      </c>
      <c r="R381" s="61">
        <f>IF(COUNTIF(Setup_Hierarchy!$J$10:$IV$10,"="&amp;$K381)&lt;&gt;0,$L381,0)</f>
        <v>0</v>
      </c>
      <c r="S381" s="61">
        <f>IF(COUNTIF(Setup_Hierarchy!$J$11:$IV$11,"="&amp;$K381)&lt;&gt;0,$L381,0)</f>
        <v>0</v>
      </c>
      <c r="T381" s="61">
        <f>IF(COUNTIF(Setup_Hierarchy!$J$12:$IV$12,"="&amp;$K381)&lt;&gt;0,$L381,0)</f>
        <v>0</v>
      </c>
      <c r="U381" s="61">
        <f>IF(COUNTIF(Setup_Hierarchy!$J$13:$IV$13,"="&amp;$K381)&lt;&gt;0,$L381,0)</f>
        <v>0</v>
      </c>
      <c r="V381" s="61">
        <f>IF(COUNTIF(Setup_Hierarchy!$J$14:$IV$14,"="&amp;$K381)&lt;&gt;0,$L381,0)</f>
        <v>0</v>
      </c>
      <c r="W381" s="61">
        <f>IF(COUNTIF(Setup_Hierarchy!$J$15:$IV$15,"="&amp;$K381)&lt;&gt;0,$L381,0)</f>
        <v>0</v>
      </c>
      <c r="X381" s="61">
        <f>IF(COUNTIF(Setup_Hierarchy!$J$16:$IV$16,"="&amp;$K381)&lt;&gt;0,$L381,0)</f>
        <v>0</v>
      </c>
      <c r="Y381" s="61">
        <f>IF(COUNTIF(Setup_Hierarchy!$J$17:$IV$17,"="&amp;$K381)&lt;&gt;0,$L381,0)</f>
        <v>0</v>
      </c>
      <c r="Z381" s="61">
        <f>IF(COUNTIF(Setup_Hierarchy!$J$18:$IV$18,"="&amp;$K381)&lt;&gt;0,$L381,0)</f>
        <v>0</v>
      </c>
      <c r="AA381" s="61">
        <f>IF(COUNTIF(Setup_Hierarchy!$J$19:$IV$19,"="&amp;$K381)&lt;&gt;0,$L381,0)</f>
        <v>0</v>
      </c>
      <c r="AB381" s="61">
        <f>IF(COUNTIF(Setup_Hierarchy!$J$20:$IV$20,"="&amp;$K381)&lt;&gt;0,$L381,0)</f>
        <v>0</v>
      </c>
      <c r="AC381" s="61">
        <f>IF(COUNTIF(Setup_Hierarchy!$J$21:$IV$21,"="&amp;$K381)&lt;&gt;0,$L381,0)</f>
        <v>8555.8799999999992</v>
      </c>
      <c r="AD381" s="61">
        <f>IF(COUNTIF(Setup_Hierarchy!$J$22:$IV$22,"="&amp;$K381)&lt;&gt;0,$L381,0)</f>
        <v>8555.8799999999992</v>
      </c>
      <c r="AE381" s="61">
        <f>IF(COUNTIF(Setup_Hierarchy!$J$23:$IV$23,"="&amp;$K381)&lt;&gt;0,$L381,0)</f>
        <v>0</v>
      </c>
      <c r="AF381" s="61">
        <f>IF(COUNTIF(Setup_Hierarchy!$J$24:$IV$24,"="&amp;$K381)&lt;&gt;0,$L381,0)</f>
        <v>0</v>
      </c>
      <c r="AG381" s="61">
        <f>IF(COUNTIF(Setup_Hierarchy!$J$25:$IV$25,"="&amp;$K381)&lt;&gt;0,$L381,0)</f>
        <v>0</v>
      </c>
      <c r="AH381" s="61">
        <f>IF(COUNTIF(Setup_Hierarchy!$J$26:$IV$26,"="&amp;$K381)&lt;&gt;0,$L381,0)</f>
        <v>0</v>
      </c>
      <c r="AI381" s="61">
        <f>IF(COUNTIF(Setup_Hierarchy!$J$27:$IV$27,"="&amp;$K381)&lt;&gt;0,$L381,0)</f>
        <v>0</v>
      </c>
      <c r="AJ381" s="61">
        <f>IF(COUNTIF(Setup_Hierarchy!$J$28:$IV$28,"="&amp;$K381)&lt;&gt;0,$L381,0)</f>
        <v>0</v>
      </c>
      <c r="AK381" s="61">
        <f>IF(COUNTIF(Setup_Hierarchy!$J$29:$IV$29,"="&amp;$K381)&lt;&gt;0,$L381,0)</f>
        <v>0</v>
      </c>
      <c r="AL381" s="61">
        <f>IF(COUNTIF(Setup_Hierarchy!$J$30:$IV$30,"="&amp;$K381)&lt;&gt;0,$L381,0)</f>
        <v>0</v>
      </c>
      <c r="AM381" s="61">
        <f>IF(COUNTIF(Setup_Hierarchy!$J$31:$IV$31,"="&amp;$K381)&lt;&gt;0,$L381,0)</f>
        <v>0</v>
      </c>
      <c r="AN381" s="61">
        <f>IF(COUNTIF(Setup_Hierarchy!$J$32:$IV$32,"="&amp;$K381)&lt;&gt;0,$L381,0)</f>
        <v>0</v>
      </c>
      <c r="AO381" s="61">
        <f>IF(COUNTIF(Setup_Hierarchy!$J$33:$IV$33,"="&amp;$K381)&lt;&gt;0,$L381,0)</f>
        <v>0</v>
      </c>
      <c r="AP381" s="61">
        <f>IF(COUNTIF(Setup_Hierarchy!$J$34:$IV$34,"="&amp;$K381)&lt;&gt;0,$L381,0)</f>
        <v>0</v>
      </c>
      <c r="AQ381" s="61">
        <f>IF(COUNTIF(Setup_Hierarchy!$J$35:$IV$35,"="&amp;$K381)&lt;&gt;0,$L381,0)</f>
        <v>0</v>
      </c>
      <c r="AR381" s="61">
        <f>IF(COUNTIF(Setup_Hierarchy!$J$36:$IV$36,"="&amp;$K381)&lt;&gt;0,$L381,0)</f>
        <v>0</v>
      </c>
      <c r="AS381" s="61">
        <f>IF(COUNTIF(Setup_Hierarchy!$J$37:$IV$37,"="&amp;$K381)&lt;&gt;0,$L381,0)</f>
        <v>0</v>
      </c>
      <c r="AT381" s="61">
        <f>IF(COUNTIF(Setup_Hierarchy!$J$38:$IV$38,"="&amp;$K381)&lt;&gt;0,$L381,0)</f>
        <v>0</v>
      </c>
      <c r="AU381" s="61">
        <f>IF(COUNTIF(Setup_Hierarchy!$J$39:$IV$39,"="&amp;$K381)&lt;&gt;0,$L381,0)</f>
        <v>0</v>
      </c>
      <c r="AV381" s="61">
        <f>IF(COUNTIF(Setup_Hierarchy!$J$40:$IV$40,"="&amp;$K381)&lt;&gt;0,$L381,0)</f>
        <v>0</v>
      </c>
      <c r="AW381" s="61">
        <f>IF(COUNTIF(Setup_Hierarchy!$J$41:$IV$41,"="&amp;$K381)&lt;&gt;0,$L381,0)</f>
        <v>0</v>
      </c>
      <c r="AX381" s="61">
        <f>IF(COUNTIF(Setup_Hierarchy!$J$42:$IV$42,"="&amp;$K381)&lt;&gt;0,$L381,0)</f>
        <v>0</v>
      </c>
      <c r="AY381" s="61">
        <f>IF(COUNTIF(Setup_Hierarchy!$J$43:$IV$43,"="&amp;$K381)&lt;&gt;0,$L381,0)</f>
        <v>0</v>
      </c>
      <c r="AZ381" s="61">
        <f>IF(COUNTIF(Setup_Hierarchy!$J$44:$IV$44,"="&amp;$K381)&lt;&gt;0,$L381,0)</f>
        <v>0</v>
      </c>
      <c r="BA381" s="61">
        <f>IF(COUNTIF(Setup_Hierarchy!$J$45:$IV$45,"="&amp;$K381)&lt;&gt;0,$L381,0)</f>
        <v>0</v>
      </c>
      <c r="BB381" s="61">
        <f>IF(COUNTIF(Setup_Hierarchy!$J$46:$IV$46,"="&amp;$K381)&lt;&gt;0,$L381,0)</f>
        <v>0</v>
      </c>
      <c r="BC381" s="61">
        <f>IF(COUNTIF(Setup_Hierarchy!$J$47:$IV$47,"="&amp;$K381)&lt;&gt;0,$L381,0)</f>
        <v>0</v>
      </c>
      <c r="BD381" s="61">
        <f>IF(COUNTIF(Setup_Hierarchy!$J$48:$IV$48,"="&amp;$K381)&lt;&gt;0,$L381,0)</f>
        <v>0</v>
      </c>
      <c r="BE381" s="61">
        <f>IF(COUNTIF(Setup_Hierarchy!$J$49:$IV$49,"="&amp;$K381)&lt;&gt;0,$L381,0)</f>
        <v>0</v>
      </c>
      <c r="BF381" s="61">
        <f>IF(COUNTIF(Setup_Hierarchy!$J$50:$IV$50,"="&amp;$K381)&lt;&gt;0,$L381,0)</f>
        <v>0</v>
      </c>
      <c r="BG381" s="61">
        <f>IF(COUNTIF(Setup_Hierarchy!$J$51:$IV$51,"="&amp;$K381)&lt;&gt;0,$L381,0)</f>
        <v>0</v>
      </c>
      <c r="BH381" s="61">
        <f>IF(COUNTIF(Setup_Hierarchy!$J$52:$IV$52,"="&amp;$K381)&lt;&gt;0,$L381,0)</f>
        <v>0</v>
      </c>
      <c r="BI381" s="61">
        <f>IF(COUNTIF(Setup_Hierarchy!$J$53:$IV$53,"="&amp;$K381)&lt;&gt;0,$L381,0)</f>
        <v>0</v>
      </c>
      <c r="BJ381" s="61">
        <f>IF(COUNTIF(Setup_Hierarchy!$J$54:$IV$54,"="&amp;$K381)&lt;&gt;0,$L381,0)</f>
        <v>0</v>
      </c>
      <c r="BK381" s="61">
        <f>IF(COUNTIF(Setup_Hierarchy!$J$55:$IV$55,"="&amp;$K381)&lt;&gt;0,$L381,0)</f>
        <v>0</v>
      </c>
      <c r="BL381" s="61">
        <f>IF(COUNTIF(Setup_Hierarchy!$J$56:$IV$56,"="&amp;$K381)&lt;&gt;0,$L381,0)</f>
        <v>0</v>
      </c>
      <c r="BM381" s="61">
        <f>IF(COUNTIF(Setup_Hierarchy!$J$57:$IV$57,"="&amp;$K381)&lt;&gt;0,$L381,0)</f>
        <v>0</v>
      </c>
      <c r="BN381" s="61">
        <f>IF(COUNTIF(Setup_Hierarchy!$J$58:$IV$58,"="&amp;$K381)&lt;&gt;0,$L381,0)</f>
        <v>0</v>
      </c>
      <c r="BO381" s="61">
        <f>IF(COUNTIF(Setup_Hierarchy!$J$59:$IV$59,"="&amp;$K381)&lt;&gt;0,$L381,0)</f>
        <v>0</v>
      </c>
      <c r="BP381" s="61">
        <f>IF(COUNTIF(Setup_Hierarchy!$J$60:$IV$60,"="&amp;$K381)&lt;&gt;0,$L381,0)</f>
        <v>0</v>
      </c>
      <c r="BQ381" s="61">
        <f>IF(COUNTIF(Setup_Hierarchy!$J$61:$IV$61,"="&amp;$K381)&lt;&gt;0,$L381,0)</f>
        <v>0</v>
      </c>
      <c r="BR381" s="61">
        <f>IF(COUNTIF(Setup_Hierarchy!$J$62:$IV$62,"="&amp;$K381)&lt;&gt;0,$L381,0)</f>
        <v>0</v>
      </c>
      <c r="BS381" s="61">
        <f>IF(COUNTIF(Setup_Hierarchy!$J$63:$IV$63,"="&amp;$K381)&lt;&gt;0,$L381,0)</f>
        <v>0</v>
      </c>
      <c r="BT381" s="61">
        <f>IF(COUNTIF(Setup_Hierarchy!$J$64:$IV$64,"="&amp;$K381)&lt;&gt;0,$L381,0)</f>
        <v>0</v>
      </c>
      <c r="BU381" s="61">
        <f>IF(COUNTIF(Setup_Hierarchy!$J$65:$IV$65,"="&amp;$K381)&lt;&gt;0,$L381,0)</f>
        <v>0</v>
      </c>
      <c r="BV381" s="61">
        <f>IF(COUNTIF(Setup_Hierarchy!$J$66:$IV$66,"="&amp;$K381)&lt;&gt;0,$L381,0)</f>
        <v>0</v>
      </c>
      <c r="BW381" s="61">
        <f>IF(COUNTIF(Setup_Hierarchy!$J$67:$IV$67,"="&amp;$K381)&lt;&gt;0,$L381,0)</f>
        <v>0</v>
      </c>
      <c r="BX381" s="61">
        <f>IF(COUNTIF(Setup_Hierarchy!$J$68:$IV$68,"="&amp;$K381)&lt;&gt;0,$L381,0)</f>
        <v>0</v>
      </c>
      <c r="BY381" s="61">
        <f>IF(COUNTIF(Setup_Hierarchy!$J$69:$IV$69,"="&amp;$K381)&lt;&gt;0,$L381,0)</f>
        <v>0</v>
      </c>
      <c r="BZ381" s="61">
        <f>IF(COUNTIF(Setup_Hierarchy!$J$70:$IV$70,"="&amp;$K381)&lt;&gt;0,$L381,0)</f>
        <v>0</v>
      </c>
      <c r="CA381" s="61">
        <f>IF(COUNTIF(Setup_Hierarchy!$J$71:$IV$71,"="&amp;$K381)&lt;&gt;0,$L381,0)</f>
        <v>0</v>
      </c>
      <c r="CB381" s="61">
        <f>IF(COUNTIF(Setup_Hierarchy!$J$72:$IV$72,"="&amp;$K381)&lt;&gt;0,$L381,0)</f>
        <v>0</v>
      </c>
      <c r="CC381" s="61">
        <f>IF(COUNTIF(Setup_Hierarchy!$J$73:$IV$73,"="&amp;$K381)&lt;&gt;0,$L381,0)</f>
        <v>0</v>
      </c>
      <c r="CD381" s="61">
        <f>IF(COUNTIF(Setup_Hierarchy!$J$74:$IV$74,"="&amp;$K381)&lt;&gt;0,$L381,0)</f>
        <v>0</v>
      </c>
      <c r="CE381" s="61">
        <f>IF(COUNTIF(Setup_Hierarchy!$J$75:$IV$75,"="&amp;$K381)&lt;&gt;0,$L381,0)</f>
        <v>0</v>
      </c>
      <c r="CF381" s="61">
        <f>IF(COUNTIF(Setup_Hierarchy!$J$76:$IV$76,"="&amp;$K381)&lt;&gt;0,$L381,0)</f>
        <v>0</v>
      </c>
      <c r="CG381" s="61">
        <f>IF(COUNTIF(Setup_Hierarchy!$J$77:$IV$77,"="&amp;$K381)&lt;&gt;0,$L381,0)</f>
        <v>0</v>
      </c>
      <c r="CH381" s="61">
        <f>IF(COUNTIF(Setup_Hierarchy!$J$78:$IV$78,"="&amp;$K381)&lt;&gt;0,$L381,0)</f>
        <v>0</v>
      </c>
      <c r="CI381" s="61">
        <f>IF(COUNTIF(Setup_Hierarchy!$J$79:$IV$79,"="&amp;$K381)&lt;&gt;0,$L381,0)</f>
        <v>0</v>
      </c>
      <c r="CJ381" s="61">
        <f>IF(COUNTIF(Setup_Hierarchy!$J$80:$IV$80,"="&amp;$K381)&lt;&gt;0,$L381,0)</f>
        <v>0</v>
      </c>
      <c r="CK381" s="61">
        <f>IF(COUNTIF(Setup_Hierarchy!$J$81:$IV$81,"="&amp;$K381)&lt;&gt;0,$L381,0)</f>
        <v>0</v>
      </c>
      <c r="CL381" s="61">
        <f>IF(COUNTIF(Setup_Hierarchy!$J$82:$IV$82,"="&amp;$K381)&lt;&gt;0,$L381,0)</f>
        <v>0</v>
      </c>
      <c r="CM381" s="61">
        <f>IF(COUNTIF(Setup_Hierarchy!$J$83:$IV$83,"="&amp;$K381)&lt;&gt;0,$L381,0)</f>
        <v>0</v>
      </c>
      <c r="CN381" s="61">
        <f>IF(COUNTIF(Setup_Hierarchy!$J$84:$IV$84,"="&amp;$K381)&lt;&gt;0,$L381,0)</f>
        <v>0</v>
      </c>
      <c r="CO381" s="61">
        <f>IF(COUNTIF(Setup_Hierarchy!$J$85:$IV$85,"="&amp;$K381)&lt;&gt;0,$L381,0)</f>
        <v>0</v>
      </c>
      <c r="CP381" s="61">
        <f>IF(COUNTIF(Setup_Hierarchy!$J$86:$IV$86,"="&amp;$K381)&lt;&gt;0,$L381,0)</f>
        <v>0</v>
      </c>
      <c r="CQ381" s="61">
        <f>IF(COUNTIF(Setup_Hierarchy!$J$87:$IV$87,"="&amp;$K381)&lt;&gt;0,$L381,0)</f>
        <v>0</v>
      </c>
      <c r="CR381" s="61">
        <f>IF(COUNTIF(Setup_Hierarchy!$J$88:$IV$88,"="&amp;$K381)&lt;&gt;0,$L381,0)</f>
        <v>0</v>
      </c>
      <c r="CS381" s="61">
        <f>IF(COUNTIF(Setup_Hierarchy!$J$89:$IV$89,"="&amp;$K381)&lt;&gt;0,$L381,0)</f>
        <v>0</v>
      </c>
      <c r="CT381" s="61">
        <f>IF(COUNTIF(Setup_Hierarchy!$J$90:$IV$90,"="&amp;$K381)&lt;&gt;0,$L381,0)</f>
        <v>0</v>
      </c>
      <c r="CU381" s="61">
        <f>IF(COUNTIF(Setup_Hierarchy!$J$91:$IV$91,"="&amp;$K381)&lt;&gt;0,$L381,0)</f>
        <v>0</v>
      </c>
      <c r="CV381" s="61">
        <f>IF(COUNTIF(Setup_Hierarchy!$J$92:$IV$92,"="&amp;$K381)&lt;&gt;0,$L381,0)</f>
        <v>0</v>
      </c>
      <c r="CW381" s="61">
        <f>IF(COUNTIF(Setup_Hierarchy!$J$93:$IV$93,"="&amp;$K381)&lt;&gt;0,$L381,0)</f>
        <v>0</v>
      </c>
      <c r="CX381" s="61">
        <f>IF(COUNTIF(Setup_Hierarchy!$J$94:$IV$94,"="&amp;$K381)&lt;&gt;0,$L381,0)</f>
        <v>0</v>
      </c>
      <c r="CY381" s="61">
        <f>IF(COUNTIF(Setup_Hierarchy!$J$95:$IV$95,"="&amp;$K381)&lt;&gt;0,$L381,0)</f>
        <v>0</v>
      </c>
      <c r="CZ381" s="61">
        <f>IF(COUNTIF(Setup_Hierarchy!$J$96:$IV$96,"="&amp;$K381)&lt;&gt;0,$L381,0)</f>
        <v>0</v>
      </c>
      <c r="DA381" s="61">
        <f>IF(COUNTIF(Setup_Hierarchy!$J$97:$IV$97,"="&amp;$K381)&lt;&gt;0,$L381,0)</f>
        <v>0</v>
      </c>
      <c r="DB381" s="61">
        <f>IF(COUNTIF(Setup_Hierarchy!$J$98:$IV$98,"="&amp;$K381)&lt;&gt;0,$L381,0)</f>
        <v>0</v>
      </c>
      <c r="DC381" s="61">
        <f>IF(COUNTIF(Setup_Hierarchy!$J$99:$IV$99,"="&amp;$K381)&lt;&gt;0,$L381,0)</f>
        <v>0</v>
      </c>
      <c r="DD381" s="61">
        <f>IF(COUNTIF(Setup_Hierarchy!$J$100:$IV$100,"="&amp;$K381)&lt;&gt;0,$L381,0)</f>
        <v>0</v>
      </c>
      <c r="DE381" s="61">
        <f>IF(COUNTIF(Setup_Hierarchy!$J$101:$IV$101,"="&amp;$K381)&lt;&gt;0,$L381,0)</f>
        <v>0</v>
      </c>
      <c r="DF381" s="61">
        <f>IF(COUNTIF(Setup_Hierarchy!$J$102:$IV$102,"="&amp;$K381)&lt;&gt;0,$L381,0)</f>
        <v>0</v>
      </c>
      <c r="DG381" s="61">
        <f>IF(COUNTIF(Setup_Hierarchy!$J$103:$IV$103,"="&amp;$K381)&lt;&gt;0,$L381,0)</f>
        <v>0</v>
      </c>
      <c r="DH381" s="61">
        <f>IF(COUNTIF(Setup_Hierarchy!$J$104:$IV$104,"="&amp;$K381)&lt;&gt;0,$L381,0)</f>
        <v>0</v>
      </c>
      <c r="DI381" s="61">
        <f>IF(COUNTIF(Setup_Hierarchy!$J$105:$IV$105,"="&amp;$K381)&lt;&gt;0,$L381,0)</f>
        <v>0</v>
      </c>
      <c r="DJ381" s="61">
        <f>IF(COUNTIF(Setup_Hierarchy!$J$106:$IV$106,"="&amp;$K381)&lt;&gt;0,$L381,0)</f>
        <v>0</v>
      </c>
      <c r="DK381" s="61">
        <f>IF(COUNTIF(Setup_Hierarchy!$J$107:$IV$107,"="&amp;$K381)&lt;&gt;0,$L381,0)</f>
        <v>0</v>
      </c>
      <c r="DL381" s="61">
        <f>IF(COUNTIF(Setup_Hierarchy!$J$108:$IV$108,"="&amp;$K381)&lt;&gt;0,$L381,0)</f>
        <v>0</v>
      </c>
      <c r="DM381" s="61">
        <f>IF(COUNTIF(Setup_Hierarchy!$J$109:$IV$109,"="&amp;$K381)&lt;&gt;0,$L381,0)</f>
        <v>0</v>
      </c>
      <c r="DN381" s="61">
        <f>IF(COUNTIF(Setup_Hierarchy!$J$110:$IV$110,"="&amp;$K381)&lt;&gt;0,$L381,0)</f>
        <v>0</v>
      </c>
      <c r="DO381" s="61">
        <f>IF(COUNTIF(Setup_Hierarchy!$J$111:$IV$111,"="&amp;$K381)&lt;&gt;0,$L381,0)</f>
        <v>0</v>
      </c>
      <c r="DP381" s="61">
        <f>IF(COUNTIF(Setup_Hierarchy!$J$112:$IV$112,"="&amp;$K381)&lt;&gt;0,$L381,0)</f>
        <v>0</v>
      </c>
      <c r="DQ381" s="61">
        <f>IF(COUNTIF(Setup_Hierarchy!$J$113:$IV$113,"="&amp;$K381)&lt;&gt;0,$L381,0)</f>
        <v>0</v>
      </c>
      <c r="DR381" s="61">
        <f>IF(COUNTIF(Setup_Hierarchy!$J$114:$IV$114,"="&amp;$K381)&lt;&gt;0,$L381,0)</f>
        <v>0</v>
      </c>
      <c r="DS381" s="61">
        <f>IF(COUNTIF(Setup_Hierarchy!$J$115:$IV$115,"="&amp;$K381)&lt;&gt;0,$L381,0)</f>
        <v>0</v>
      </c>
      <c r="DT381" s="61">
        <f>IF(COUNTIF(Setup_Hierarchy!$J$116:$IV$116,"="&amp;$K381)&lt;&gt;0,$L381,0)</f>
        <v>0</v>
      </c>
    </row>
    <row r="382" spans="2:124" x14ac:dyDescent="0.2">
      <c r="B382" t="s">
        <v>43</v>
      </c>
      <c r="C382">
        <v>441</v>
      </c>
      <c r="D382" t="s">
        <v>16</v>
      </c>
      <c r="E382" t="s">
        <v>369</v>
      </c>
      <c r="F382" t="s">
        <v>526</v>
      </c>
      <c r="G382" t="s">
        <v>523</v>
      </c>
      <c r="H382" t="s">
        <v>8</v>
      </c>
      <c r="I382">
        <v>0.16292100000000001</v>
      </c>
      <c r="J382">
        <v>0.39711600000000002</v>
      </c>
      <c r="K382">
        <v>679</v>
      </c>
      <c r="L382">
        <v>64.94</v>
      </c>
      <c r="M382" s="61">
        <f>IF(COUNTIF(Setup_Hierarchy!$J$5:$IV$5,"="&amp;$K382)&lt;&gt;0,$L382,0)</f>
        <v>64.94</v>
      </c>
      <c r="N382" s="61">
        <f>IF(COUNTIF(Setup_Hierarchy!$J$6:$IV$6,"="&amp;$K382)&lt;&gt;0,$L382,0)</f>
        <v>64.94</v>
      </c>
      <c r="O382" s="61">
        <f>IF(COUNTIF(Setup_Hierarchy!$J$7:$IV$7,"="&amp;$K382)&lt;&gt;0,$L382,0)</f>
        <v>64.94</v>
      </c>
      <c r="P382" s="61">
        <f>IF(COUNTIF(Setup_Hierarchy!$J$8:$IV$8,"="&amp;$K382)&lt;&gt;0,$L382,0)</f>
        <v>64.94</v>
      </c>
      <c r="Q382" s="61">
        <f>IF(COUNTIF(Setup_Hierarchy!$J$9:$IV$9,"="&amp;$K382)&lt;&gt;0,$L382,0)</f>
        <v>64.94</v>
      </c>
      <c r="R382" s="61">
        <f>IF(COUNTIF(Setup_Hierarchy!$J$10:$IV$10,"="&amp;$K382)&lt;&gt;0,$L382,0)</f>
        <v>0</v>
      </c>
      <c r="S382" s="61">
        <f>IF(COUNTIF(Setup_Hierarchy!$J$11:$IV$11,"="&amp;$K382)&lt;&gt;0,$L382,0)</f>
        <v>0</v>
      </c>
      <c r="T382" s="61">
        <f>IF(COUNTIF(Setup_Hierarchy!$J$12:$IV$12,"="&amp;$K382)&lt;&gt;0,$L382,0)</f>
        <v>0</v>
      </c>
      <c r="U382" s="61">
        <f>IF(COUNTIF(Setup_Hierarchy!$J$13:$IV$13,"="&amp;$K382)&lt;&gt;0,$L382,0)</f>
        <v>0</v>
      </c>
      <c r="V382" s="61">
        <f>IF(COUNTIF(Setup_Hierarchy!$J$14:$IV$14,"="&amp;$K382)&lt;&gt;0,$L382,0)</f>
        <v>64.94</v>
      </c>
      <c r="W382" s="61">
        <f>IF(COUNTIF(Setup_Hierarchy!$J$15:$IV$15,"="&amp;$K382)&lt;&gt;0,$L382,0)</f>
        <v>64.94</v>
      </c>
      <c r="X382" s="61">
        <f>IF(COUNTIF(Setup_Hierarchy!$J$16:$IV$16,"="&amp;$K382)&lt;&gt;0,$L382,0)</f>
        <v>0</v>
      </c>
      <c r="Y382" s="61">
        <f>IF(COUNTIF(Setup_Hierarchy!$J$17:$IV$17,"="&amp;$K382)&lt;&gt;0,$L382,0)</f>
        <v>0</v>
      </c>
      <c r="Z382" s="61">
        <f>IF(COUNTIF(Setup_Hierarchy!$J$18:$IV$18,"="&amp;$K382)&lt;&gt;0,$L382,0)</f>
        <v>0</v>
      </c>
      <c r="AA382" s="61">
        <f>IF(COUNTIF(Setup_Hierarchy!$J$19:$IV$19,"="&amp;$K382)&lt;&gt;0,$L382,0)</f>
        <v>0</v>
      </c>
      <c r="AB382" s="61">
        <f>IF(COUNTIF(Setup_Hierarchy!$J$20:$IV$20,"="&amp;$K382)&lt;&gt;0,$L382,0)</f>
        <v>0</v>
      </c>
      <c r="AC382" s="61">
        <f>IF(COUNTIF(Setup_Hierarchy!$J$21:$IV$21,"="&amp;$K382)&lt;&gt;0,$L382,0)</f>
        <v>0</v>
      </c>
      <c r="AD382" s="61">
        <f>IF(COUNTIF(Setup_Hierarchy!$J$22:$IV$22,"="&amp;$K382)&lt;&gt;0,$L382,0)</f>
        <v>0</v>
      </c>
      <c r="AE382" s="61">
        <f>IF(COUNTIF(Setup_Hierarchy!$J$23:$IV$23,"="&amp;$K382)&lt;&gt;0,$L382,0)</f>
        <v>0</v>
      </c>
      <c r="AF382" s="61">
        <f>IF(COUNTIF(Setup_Hierarchy!$J$24:$IV$24,"="&amp;$K382)&lt;&gt;0,$L382,0)</f>
        <v>0</v>
      </c>
      <c r="AG382" s="61">
        <f>IF(COUNTIF(Setup_Hierarchy!$J$25:$IV$25,"="&amp;$K382)&lt;&gt;0,$L382,0)</f>
        <v>0</v>
      </c>
      <c r="AH382" s="61">
        <f>IF(COUNTIF(Setup_Hierarchy!$J$26:$IV$26,"="&amp;$K382)&lt;&gt;0,$L382,0)</f>
        <v>0</v>
      </c>
      <c r="AI382" s="61">
        <f>IF(COUNTIF(Setup_Hierarchy!$J$27:$IV$27,"="&amp;$K382)&lt;&gt;0,$L382,0)</f>
        <v>0</v>
      </c>
      <c r="AJ382" s="61">
        <f>IF(COUNTIF(Setup_Hierarchy!$J$28:$IV$28,"="&amp;$K382)&lt;&gt;0,$L382,0)</f>
        <v>0</v>
      </c>
      <c r="AK382" s="61">
        <f>IF(COUNTIF(Setup_Hierarchy!$J$29:$IV$29,"="&amp;$K382)&lt;&gt;0,$L382,0)</f>
        <v>0</v>
      </c>
      <c r="AL382" s="61">
        <f>IF(COUNTIF(Setup_Hierarchy!$J$30:$IV$30,"="&amp;$K382)&lt;&gt;0,$L382,0)</f>
        <v>0</v>
      </c>
      <c r="AM382" s="61">
        <f>IF(COUNTIF(Setup_Hierarchy!$J$31:$IV$31,"="&amp;$K382)&lt;&gt;0,$L382,0)</f>
        <v>0</v>
      </c>
      <c r="AN382" s="61">
        <f>IF(COUNTIF(Setup_Hierarchy!$J$32:$IV$32,"="&amp;$K382)&lt;&gt;0,$L382,0)</f>
        <v>0</v>
      </c>
      <c r="AO382" s="61">
        <f>IF(COUNTIF(Setup_Hierarchy!$J$33:$IV$33,"="&amp;$K382)&lt;&gt;0,$L382,0)</f>
        <v>0</v>
      </c>
      <c r="AP382" s="61">
        <f>IF(COUNTIF(Setup_Hierarchy!$J$34:$IV$34,"="&amp;$K382)&lt;&gt;0,$L382,0)</f>
        <v>0</v>
      </c>
      <c r="AQ382" s="61">
        <f>IF(COUNTIF(Setup_Hierarchy!$J$35:$IV$35,"="&amp;$K382)&lt;&gt;0,$L382,0)</f>
        <v>0</v>
      </c>
      <c r="AR382" s="61">
        <f>IF(COUNTIF(Setup_Hierarchy!$J$36:$IV$36,"="&amp;$K382)&lt;&gt;0,$L382,0)</f>
        <v>0</v>
      </c>
      <c r="AS382" s="61">
        <f>IF(COUNTIF(Setup_Hierarchy!$J$37:$IV$37,"="&amp;$K382)&lt;&gt;0,$L382,0)</f>
        <v>0</v>
      </c>
      <c r="AT382" s="61">
        <f>IF(COUNTIF(Setup_Hierarchy!$J$38:$IV$38,"="&amp;$K382)&lt;&gt;0,$L382,0)</f>
        <v>0</v>
      </c>
      <c r="AU382" s="61">
        <f>IF(COUNTIF(Setup_Hierarchy!$J$39:$IV$39,"="&amp;$K382)&lt;&gt;0,$L382,0)</f>
        <v>0</v>
      </c>
      <c r="AV382" s="61">
        <f>IF(COUNTIF(Setup_Hierarchy!$J$40:$IV$40,"="&amp;$K382)&lt;&gt;0,$L382,0)</f>
        <v>0</v>
      </c>
      <c r="AW382" s="61">
        <f>IF(COUNTIF(Setup_Hierarchy!$J$41:$IV$41,"="&amp;$K382)&lt;&gt;0,$L382,0)</f>
        <v>0</v>
      </c>
      <c r="AX382" s="61">
        <f>IF(COUNTIF(Setup_Hierarchy!$J$42:$IV$42,"="&amp;$K382)&lt;&gt;0,$L382,0)</f>
        <v>0</v>
      </c>
      <c r="AY382" s="61">
        <f>IF(COUNTIF(Setup_Hierarchy!$J$43:$IV$43,"="&amp;$K382)&lt;&gt;0,$L382,0)</f>
        <v>0</v>
      </c>
      <c r="AZ382" s="61">
        <f>IF(COUNTIF(Setup_Hierarchy!$J$44:$IV$44,"="&amp;$K382)&lt;&gt;0,$L382,0)</f>
        <v>0</v>
      </c>
      <c r="BA382" s="61">
        <f>IF(COUNTIF(Setup_Hierarchy!$J$45:$IV$45,"="&amp;$K382)&lt;&gt;0,$L382,0)</f>
        <v>0</v>
      </c>
      <c r="BB382" s="61">
        <f>IF(COUNTIF(Setup_Hierarchy!$J$46:$IV$46,"="&amp;$K382)&lt;&gt;0,$L382,0)</f>
        <v>0</v>
      </c>
      <c r="BC382" s="61">
        <f>IF(COUNTIF(Setup_Hierarchy!$J$47:$IV$47,"="&amp;$K382)&lt;&gt;0,$L382,0)</f>
        <v>0</v>
      </c>
      <c r="BD382" s="61">
        <f>IF(COUNTIF(Setup_Hierarchy!$J$48:$IV$48,"="&amp;$K382)&lt;&gt;0,$L382,0)</f>
        <v>0</v>
      </c>
      <c r="BE382" s="61">
        <f>IF(COUNTIF(Setup_Hierarchy!$J$49:$IV$49,"="&amp;$K382)&lt;&gt;0,$L382,0)</f>
        <v>0</v>
      </c>
      <c r="BF382" s="61">
        <f>IF(COUNTIF(Setup_Hierarchy!$J$50:$IV$50,"="&amp;$K382)&lt;&gt;0,$L382,0)</f>
        <v>0</v>
      </c>
      <c r="BG382" s="61">
        <f>IF(COUNTIF(Setup_Hierarchy!$J$51:$IV$51,"="&amp;$K382)&lt;&gt;0,$L382,0)</f>
        <v>0</v>
      </c>
      <c r="BH382" s="61">
        <f>IF(COUNTIF(Setup_Hierarchy!$J$52:$IV$52,"="&amp;$K382)&lt;&gt;0,$L382,0)</f>
        <v>0</v>
      </c>
      <c r="BI382" s="61">
        <f>IF(COUNTIF(Setup_Hierarchy!$J$53:$IV$53,"="&amp;$K382)&lt;&gt;0,$L382,0)</f>
        <v>0</v>
      </c>
      <c r="BJ382" s="61">
        <f>IF(COUNTIF(Setup_Hierarchy!$J$54:$IV$54,"="&amp;$K382)&lt;&gt;0,$L382,0)</f>
        <v>0</v>
      </c>
      <c r="BK382" s="61">
        <f>IF(COUNTIF(Setup_Hierarchy!$J$55:$IV$55,"="&amp;$K382)&lt;&gt;0,$L382,0)</f>
        <v>0</v>
      </c>
      <c r="BL382" s="61">
        <f>IF(COUNTIF(Setup_Hierarchy!$J$56:$IV$56,"="&amp;$K382)&lt;&gt;0,$L382,0)</f>
        <v>0</v>
      </c>
      <c r="BM382" s="61">
        <f>IF(COUNTIF(Setup_Hierarchy!$J$57:$IV$57,"="&amp;$K382)&lt;&gt;0,$L382,0)</f>
        <v>0</v>
      </c>
      <c r="BN382" s="61">
        <f>IF(COUNTIF(Setup_Hierarchy!$J$58:$IV$58,"="&amp;$K382)&lt;&gt;0,$L382,0)</f>
        <v>0</v>
      </c>
      <c r="BO382" s="61">
        <f>IF(COUNTIF(Setup_Hierarchy!$J$59:$IV$59,"="&amp;$K382)&lt;&gt;0,$L382,0)</f>
        <v>0</v>
      </c>
      <c r="BP382" s="61">
        <f>IF(COUNTIF(Setup_Hierarchy!$J$60:$IV$60,"="&amp;$K382)&lt;&gt;0,$L382,0)</f>
        <v>0</v>
      </c>
      <c r="BQ382" s="61">
        <f>IF(COUNTIF(Setup_Hierarchy!$J$61:$IV$61,"="&amp;$K382)&lt;&gt;0,$L382,0)</f>
        <v>0</v>
      </c>
      <c r="BR382" s="61">
        <f>IF(COUNTIF(Setup_Hierarchy!$J$62:$IV$62,"="&amp;$K382)&lt;&gt;0,$L382,0)</f>
        <v>0</v>
      </c>
      <c r="BS382" s="61">
        <f>IF(COUNTIF(Setup_Hierarchy!$J$63:$IV$63,"="&amp;$K382)&lt;&gt;0,$L382,0)</f>
        <v>0</v>
      </c>
      <c r="BT382" s="61">
        <f>IF(COUNTIF(Setup_Hierarchy!$J$64:$IV$64,"="&amp;$K382)&lt;&gt;0,$L382,0)</f>
        <v>0</v>
      </c>
      <c r="BU382" s="61">
        <f>IF(COUNTIF(Setup_Hierarchy!$J$65:$IV$65,"="&amp;$K382)&lt;&gt;0,$L382,0)</f>
        <v>0</v>
      </c>
      <c r="BV382" s="61">
        <f>IF(COUNTIF(Setup_Hierarchy!$J$66:$IV$66,"="&amp;$K382)&lt;&gt;0,$L382,0)</f>
        <v>0</v>
      </c>
      <c r="BW382" s="61">
        <f>IF(COUNTIF(Setup_Hierarchy!$J$67:$IV$67,"="&amp;$K382)&lt;&gt;0,$L382,0)</f>
        <v>0</v>
      </c>
      <c r="BX382" s="61">
        <f>IF(COUNTIF(Setup_Hierarchy!$J$68:$IV$68,"="&amp;$K382)&lt;&gt;0,$L382,0)</f>
        <v>0</v>
      </c>
      <c r="BY382" s="61">
        <f>IF(COUNTIF(Setup_Hierarchy!$J$69:$IV$69,"="&amp;$K382)&lt;&gt;0,$L382,0)</f>
        <v>0</v>
      </c>
      <c r="BZ382" s="61">
        <f>IF(COUNTIF(Setup_Hierarchy!$J$70:$IV$70,"="&amp;$K382)&lt;&gt;0,$L382,0)</f>
        <v>0</v>
      </c>
      <c r="CA382" s="61">
        <f>IF(COUNTIF(Setup_Hierarchy!$J$71:$IV$71,"="&amp;$K382)&lt;&gt;0,$L382,0)</f>
        <v>0</v>
      </c>
      <c r="CB382" s="61">
        <f>IF(COUNTIF(Setup_Hierarchy!$J$72:$IV$72,"="&amp;$K382)&lt;&gt;0,$L382,0)</f>
        <v>0</v>
      </c>
      <c r="CC382" s="61">
        <f>IF(COUNTIF(Setup_Hierarchy!$J$73:$IV$73,"="&amp;$K382)&lt;&gt;0,$L382,0)</f>
        <v>0</v>
      </c>
      <c r="CD382" s="61">
        <f>IF(COUNTIF(Setup_Hierarchy!$J$74:$IV$74,"="&amp;$K382)&lt;&gt;0,$L382,0)</f>
        <v>0</v>
      </c>
      <c r="CE382" s="61">
        <f>IF(COUNTIF(Setup_Hierarchy!$J$75:$IV$75,"="&amp;$K382)&lt;&gt;0,$L382,0)</f>
        <v>0</v>
      </c>
      <c r="CF382" s="61">
        <f>IF(COUNTIF(Setup_Hierarchy!$J$76:$IV$76,"="&amp;$K382)&lt;&gt;0,$L382,0)</f>
        <v>0</v>
      </c>
      <c r="CG382" s="61">
        <f>IF(COUNTIF(Setup_Hierarchy!$J$77:$IV$77,"="&amp;$K382)&lt;&gt;0,$L382,0)</f>
        <v>0</v>
      </c>
      <c r="CH382" s="61">
        <f>IF(COUNTIF(Setup_Hierarchy!$J$78:$IV$78,"="&amp;$K382)&lt;&gt;0,$L382,0)</f>
        <v>0</v>
      </c>
      <c r="CI382" s="61">
        <f>IF(COUNTIF(Setup_Hierarchy!$J$79:$IV$79,"="&amp;$K382)&lt;&gt;0,$L382,0)</f>
        <v>0</v>
      </c>
      <c r="CJ382" s="61">
        <f>IF(COUNTIF(Setup_Hierarchy!$J$80:$IV$80,"="&amp;$K382)&lt;&gt;0,$L382,0)</f>
        <v>0</v>
      </c>
      <c r="CK382" s="61">
        <f>IF(COUNTIF(Setup_Hierarchy!$J$81:$IV$81,"="&amp;$K382)&lt;&gt;0,$L382,0)</f>
        <v>0</v>
      </c>
      <c r="CL382" s="61">
        <f>IF(COUNTIF(Setup_Hierarchy!$J$82:$IV$82,"="&amp;$K382)&lt;&gt;0,$L382,0)</f>
        <v>0</v>
      </c>
      <c r="CM382" s="61">
        <f>IF(COUNTIF(Setup_Hierarchy!$J$83:$IV$83,"="&amp;$K382)&lt;&gt;0,$L382,0)</f>
        <v>0</v>
      </c>
      <c r="CN382" s="61">
        <f>IF(COUNTIF(Setup_Hierarchy!$J$84:$IV$84,"="&amp;$K382)&lt;&gt;0,$L382,0)</f>
        <v>0</v>
      </c>
      <c r="CO382" s="61">
        <f>IF(COUNTIF(Setup_Hierarchy!$J$85:$IV$85,"="&amp;$K382)&lt;&gt;0,$L382,0)</f>
        <v>0</v>
      </c>
      <c r="CP382" s="61">
        <f>IF(COUNTIF(Setup_Hierarchy!$J$86:$IV$86,"="&amp;$K382)&lt;&gt;0,$L382,0)</f>
        <v>0</v>
      </c>
      <c r="CQ382" s="61">
        <f>IF(COUNTIF(Setup_Hierarchy!$J$87:$IV$87,"="&amp;$K382)&lt;&gt;0,$L382,0)</f>
        <v>0</v>
      </c>
      <c r="CR382" s="61">
        <f>IF(COUNTIF(Setup_Hierarchy!$J$88:$IV$88,"="&amp;$K382)&lt;&gt;0,$L382,0)</f>
        <v>0</v>
      </c>
      <c r="CS382" s="61">
        <f>IF(COUNTIF(Setup_Hierarchy!$J$89:$IV$89,"="&amp;$K382)&lt;&gt;0,$L382,0)</f>
        <v>0</v>
      </c>
      <c r="CT382" s="61">
        <f>IF(COUNTIF(Setup_Hierarchy!$J$90:$IV$90,"="&amp;$K382)&lt;&gt;0,$L382,0)</f>
        <v>0</v>
      </c>
      <c r="CU382" s="61">
        <f>IF(COUNTIF(Setup_Hierarchy!$J$91:$IV$91,"="&amp;$K382)&lt;&gt;0,$L382,0)</f>
        <v>0</v>
      </c>
      <c r="CV382" s="61">
        <f>IF(COUNTIF(Setup_Hierarchy!$J$92:$IV$92,"="&amp;$K382)&lt;&gt;0,$L382,0)</f>
        <v>0</v>
      </c>
      <c r="CW382" s="61">
        <f>IF(COUNTIF(Setup_Hierarchy!$J$93:$IV$93,"="&amp;$K382)&lt;&gt;0,$L382,0)</f>
        <v>0</v>
      </c>
      <c r="CX382" s="61">
        <f>IF(COUNTIF(Setup_Hierarchy!$J$94:$IV$94,"="&amp;$K382)&lt;&gt;0,$L382,0)</f>
        <v>0</v>
      </c>
      <c r="CY382" s="61">
        <f>IF(COUNTIF(Setup_Hierarchy!$J$95:$IV$95,"="&amp;$K382)&lt;&gt;0,$L382,0)</f>
        <v>0</v>
      </c>
      <c r="CZ382" s="61">
        <f>IF(COUNTIF(Setup_Hierarchy!$J$96:$IV$96,"="&amp;$K382)&lt;&gt;0,$L382,0)</f>
        <v>0</v>
      </c>
      <c r="DA382" s="61">
        <f>IF(COUNTIF(Setup_Hierarchy!$J$97:$IV$97,"="&amp;$K382)&lt;&gt;0,$L382,0)</f>
        <v>0</v>
      </c>
      <c r="DB382" s="61">
        <f>IF(COUNTIF(Setup_Hierarchy!$J$98:$IV$98,"="&amp;$K382)&lt;&gt;0,$L382,0)</f>
        <v>0</v>
      </c>
      <c r="DC382" s="61">
        <f>IF(COUNTIF(Setup_Hierarchy!$J$99:$IV$99,"="&amp;$K382)&lt;&gt;0,$L382,0)</f>
        <v>0</v>
      </c>
      <c r="DD382" s="61">
        <f>IF(COUNTIF(Setup_Hierarchy!$J$100:$IV$100,"="&amp;$K382)&lt;&gt;0,$L382,0)</f>
        <v>0</v>
      </c>
      <c r="DE382" s="61">
        <f>IF(COUNTIF(Setup_Hierarchy!$J$101:$IV$101,"="&amp;$K382)&lt;&gt;0,$L382,0)</f>
        <v>0</v>
      </c>
      <c r="DF382" s="61">
        <f>IF(COUNTIF(Setup_Hierarchy!$J$102:$IV$102,"="&amp;$K382)&lt;&gt;0,$L382,0)</f>
        <v>0</v>
      </c>
      <c r="DG382" s="61">
        <f>IF(COUNTIF(Setup_Hierarchy!$J$103:$IV$103,"="&amp;$K382)&lt;&gt;0,$L382,0)</f>
        <v>0</v>
      </c>
      <c r="DH382" s="61">
        <f>IF(COUNTIF(Setup_Hierarchy!$J$104:$IV$104,"="&amp;$K382)&lt;&gt;0,$L382,0)</f>
        <v>0</v>
      </c>
      <c r="DI382" s="61">
        <f>IF(COUNTIF(Setup_Hierarchy!$J$105:$IV$105,"="&amp;$K382)&lt;&gt;0,$L382,0)</f>
        <v>0</v>
      </c>
      <c r="DJ382" s="61">
        <f>IF(COUNTIF(Setup_Hierarchy!$J$106:$IV$106,"="&amp;$K382)&lt;&gt;0,$L382,0)</f>
        <v>0</v>
      </c>
      <c r="DK382" s="61">
        <f>IF(COUNTIF(Setup_Hierarchy!$J$107:$IV$107,"="&amp;$K382)&lt;&gt;0,$L382,0)</f>
        <v>0</v>
      </c>
      <c r="DL382" s="61">
        <f>IF(COUNTIF(Setup_Hierarchy!$J$108:$IV$108,"="&amp;$K382)&lt;&gt;0,$L382,0)</f>
        <v>0</v>
      </c>
      <c r="DM382" s="61">
        <f>IF(COUNTIF(Setup_Hierarchy!$J$109:$IV$109,"="&amp;$K382)&lt;&gt;0,$L382,0)</f>
        <v>0</v>
      </c>
      <c r="DN382" s="61">
        <f>IF(COUNTIF(Setup_Hierarchy!$J$110:$IV$110,"="&amp;$K382)&lt;&gt;0,$L382,0)</f>
        <v>0</v>
      </c>
      <c r="DO382" s="61">
        <f>IF(COUNTIF(Setup_Hierarchy!$J$111:$IV$111,"="&amp;$K382)&lt;&gt;0,$L382,0)</f>
        <v>0</v>
      </c>
      <c r="DP382" s="61">
        <f>IF(COUNTIF(Setup_Hierarchy!$J$112:$IV$112,"="&amp;$K382)&lt;&gt;0,$L382,0)</f>
        <v>0</v>
      </c>
      <c r="DQ382" s="61">
        <f>IF(COUNTIF(Setup_Hierarchy!$J$113:$IV$113,"="&amp;$K382)&lt;&gt;0,$L382,0)</f>
        <v>0</v>
      </c>
      <c r="DR382" s="61">
        <f>IF(COUNTIF(Setup_Hierarchy!$J$114:$IV$114,"="&amp;$K382)&lt;&gt;0,$L382,0)</f>
        <v>0</v>
      </c>
      <c r="DS382" s="61">
        <f>IF(COUNTIF(Setup_Hierarchy!$J$115:$IV$115,"="&amp;$K382)&lt;&gt;0,$L382,0)</f>
        <v>0</v>
      </c>
      <c r="DT382" s="61">
        <f>IF(COUNTIF(Setup_Hierarchy!$J$116:$IV$116,"="&amp;$K382)&lt;&gt;0,$L382,0)</f>
        <v>0</v>
      </c>
    </row>
    <row r="383" spans="2:124" x14ac:dyDescent="0.2">
      <c r="B383" t="s">
        <v>43</v>
      </c>
      <c r="C383">
        <v>441</v>
      </c>
      <c r="D383" t="s">
        <v>16</v>
      </c>
      <c r="E383" t="s">
        <v>369</v>
      </c>
      <c r="F383" t="s">
        <v>526</v>
      </c>
      <c r="G383" t="s">
        <v>523</v>
      </c>
      <c r="H383" t="s">
        <v>8</v>
      </c>
      <c r="I383">
        <v>0.16292100000000001</v>
      </c>
      <c r="J383">
        <v>0.39711600000000002</v>
      </c>
      <c r="K383">
        <v>699</v>
      </c>
      <c r="L383">
        <v>13533.77</v>
      </c>
      <c r="M383" s="61">
        <f>IF(COUNTIF(Setup_Hierarchy!$J$5:$IV$5,"="&amp;$K383)&lt;&gt;0,$L383,0)</f>
        <v>13533.77</v>
      </c>
      <c r="N383" s="61">
        <f>IF(COUNTIF(Setup_Hierarchy!$J$6:$IV$6,"="&amp;$K383)&lt;&gt;0,$L383,0)</f>
        <v>13533.77</v>
      </c>
      <c r="O383" s="61">
        <f>IF(COUNTIF(Setup_Hierarchy!$J$7:$IV$7,"="&amp;$K383)&lt;&gt;0,$L383,0)</f>
        <v>13533.77</v>
      </c>
      <c r="P383" s="61">
        <f>IF(COUNTIF(Setup_Hierarchy!$J$8:$IV$8,"="&amp;$K383)&lt;&gt;0,$L383,0)</f>
        <v>13533.77</v>
      </c>
      <c r="Q383" s="61">
        <f>IF(COUNTIF(Setup_Hierarchy!$J$9:$IV$9,"="&amp;$K383)&lt;&gt;0,$L383,0)</f>
        <v>13533.77</v>
      </c>
      <c r="R383" s="61">
        <f>IF(COUNTIF(Setup_Hierarchy!$J$10:$IV$10,"="&amp;$K383)&lt;&gt;0,$L383,0)</f>
        <v>0</v>
      </c>
      <c r="S383" s="61">
        <f>IF(COUNTIF(Setup_Hierarchy!$J$11:$IV$11,"="&amp;$K383)&lt;&gt;0,$L383,0)</f>
        <v>0</v>
      </c>
      <c r="T383" s="61">
        <f>IF(COUNTIF(Setup_Hierarchy!$J$12:$IV$12,"="&amp;$K383)&lt;&gt;0,$L383,0)</f>
        <v>0</v>
      </c>
      <c r="U383" s="61">
        <f>IF(COUNTIF(Setup_Hierarchy!$J$13:$IV$13,"="&amp;$K383)&lt;&gt;0,$L383,0)</f>
        <v>0</v>
      </c>
      <c r="V383" s="61">
        <f>IF(COUNTIF(Setup_Hierarchy!$J$14:$IV$14,"="&amp;$K383)&lt;&gt;0,$L383,0)</f>
        <v>0</v>
      </c>
      <c r="W383" s="61">
        <f>IF(COUNTIF(Setup_Hierarchy!$J$15:$IV$15,"="&amp;$K383)&lt;&gt;0,$L383,0)</f>
        <v>0</v>
      </c>
      <c r="X383" s="61">
        <f>IF(COUNTIF(Setup_Hierarchy!$J$16:$IV$16,"="&amp;$K383)&lt;&gt;0,$L383,0)</f>
        <v>0</v>
      </c>
      <c r="Y383" s="61">
        <f>IF(COUNTIF(Setup_Hierarchy!$J$17:$IV$17,"="&amp;$K383)&lt;&gt;0,$L383,0)</f>
        <v>0</v>
      </c>
      <c r="Z383" s="61">
        <f>IF(COUNTIF(Setup_Hierarchy!$J$18:$IV$18,"="&amp;$K383)&lt;&gt;0,$L383,0)</f>
        <v>13533.77</v>
      </c>
      <c r="AA383" s="61">
        <f>IF(COUNTIF(Setup_Hierarchy!$J$19:$IV$19,"="&amp;$K383)&lt;&gt;0,$L383,0)</f>
        <v>0</v>
      </c>
      <c r="AB383" s="61">
        <f>IF(COUNTIF(Setup_Hierarchy!$J$20:$IV$20,"="&amp;$K383)&lt;&gt;0,$L383,0)</f>
        <v>13533.77</v>
      </c>
      <c r="AC383" s="61">
        <f>IF(COUNTIF(Setup_Hierarchy!$J$21:$IV$21,"="&amp;$K383)&lt;&gt;0,$L383,0)</f>
        <v>0</v>
      </c>
      <c r="AD383" s="61">
        <f>IF(COUNTIF(Setup_Hierarchy!$J$22:$IV$22,"="&amp;$K383)&lt;&gt;0,$L383,0)</f>
        <v>0</v>
      </c>
      <c r="AE383" s="61">
        <f>IF(COUNTIF(Setup_Hierarchy!$J$23:$IV$23,"="&amp;$K383)&lt;&gt;0,$L383,0)</f>
        <v>0</v>
      </c>
      <c r="AF383" s="61">
        <f>IF(COUNTIF(Setup_Hierarchy!$J$24:$IV$24,"="&amp;$K383)&lt;&gt;0,$L383,0)</f>
        <v>0</v>
      </c>
      <c r="AG383" s="61">
        <f>IF(COUNTIF(Setup_Hierarchy!$J$25:$IV$25,"="&amp;$K383)&lt;&gt;0,$L383,0)</f>
        <v>0</v>
      </c>
      <c r="AH383" s="61">
        <f>IF(COUNTIF(Setup_Hierarchy!$J$26:$IV$26,"="&amp;$K383)&lt;&gt;0,$L383,0)</f>
        <v>0</v>
      </c>
      <c r="AI383" s="61">
        <f>IF(COUNTIF(Setup_Hierarchy!$J$27:$IV$27,"="&amp;$K383)&lt;&gt;0,$L383,0)</f>
        <v>0</v>
      </c>
      <c r="AJ383" s="61">
        <f>IF(COUNTIF(Setup_Hierarchy!$J$28:$IV$28,"="&amp;$K383)&lt;&gt;0,$L383,0)</f>
        <v>0</v>
      </c>
      <c r="AK383" s="61">
        <f>IF(COUNTIF(Setup_Hierarchy!$J$29:$IV$29,"="&amp;$K383)&lt;&gt;0,$L383,0)</f>
        <v>0</v>
      </c>
      <c r="AL383" s="61">
        <f>IF(COUNTIF(Setup_Hierarchy!$J$30:$IV$30,"="&amp;$K383)&lt;&gt;0,$L383,0)</f>
        <v>0</v>
      </c>
      <c r="AM383" s="61">
        <f>IF(COUNTIF(Setup_Hierarchy!$J$31:$IV$31,"="&amp;$K383)&lt;&gt;0,$L383,0)</f>
        <v>0</v>
      </c>
      <c r="AN383" s="61">
        <f>IF(COUNTIF(Setup_Hierarchy!$J$32:$IV$32,"="&amp;$K383)&lt;&gt;0,$L383,0)</f>
        <v>0</v>
      </c>
      <c r="AO383" s="61">
        <f>IF(COUNTIF(Setup_Hierarchy!$J$33:$IV$33,"="&amp;$K383)&lt;&gt;0,$L383,0)</f>
        <v>0</v>
      </c>
      <c r="AP383" s="61">
        <f>IF(COUNTIF(Setup_Hierarchy!$J$34:$IV$34,"="&amp;$K383)&lt;&gt;0,$L383,0)</f>
        <v>0</v>
      </c>
      <c r="AQ383" s="61">
        <f>IF(COUNTIF(Setup_Hierarchy!$J$35:$IV$35,"="&amp;$K383)&lt;&gt;0,$L383,0)</f>
        <v>0</v>
      </c>
      <c r="AR383" s="61">
        <f>IF(COUNTIF(Setup_Hierarchy!$J$36:$IV$36,"="&amp;$K383)&lt;&gt;0,$L383,0)</f>
        <v>0</v>
      </c>
      <c r="AS383" s="61">
        <f>IF(COUNTIF(Setup_Hierarchy!$J$37:$IV$37,"="&amp;$K383)&lt;&gt;0,$L383,0)</f>
        <v>0</v>
      </c>
      <c r="AT383" s="61">
        <f>IF(COUNTIF(Setup_Hierarchy!$J$38:$IV$38,"="&amp;$K383)&lt;&gt;0,$L383,0)</f>
        <v>0</v>
      </c>
      <c r="AU383" s="61">
        <f>IF(COUNTIF(Setup_Hierarchy!$J$39:$IV$39,"="&amp;$K383)&lt;&gt;0,$L383,0)</f>
        <v>0</v>
      </c>
      <c r="AV383" s="61">
        <f>IF(COUNTIF(Setup_Hierarchy!$J$40:$IV$40,"="&amp;$K383)&lt;&gt;0,$L383,0)</f>
        <v>0</v>
      </c>
      <c r="AW383" s="61">
        <f>IF(COUNTIF(Setup_Hierarchy!$J$41:$IV$41,"="&amp;$K383)&lt;&gt;0,$L383,0)</f>
        <v>0</v>
      </c>
      <c r="AX383" s="61">
        <f>IF(COUNTIF(Setup_Hierarchy!$J$42:$IV$42,"="&amp;$K383)&lt;&gt;0,$L383,0)</f>
        <v>0</v>
      </c>
      <c r="AY383" s="61">
        <f>IF(COUNTIF(Setup_Hierarchy!$J$43:$IV$43,"="&amp;$K383)&lt;&gt;0,$L383,0)</f>
        <v>0</v>
      </c>
      <c r="AZ383" s="61">
        <f>IF(COUNTIF(Setup_Hierarchy!$J$44:$IV$44,"="&amp;$K383)&lt;&gt;0,$L383,0)</f>
        <v>0</v>
      </c>
      <c r="BA383" s="61">
        <f>IF(COUNTIF(Setup_Hierarchy!$J$45:$IV$45,"="&amp;$K383)&lt;&gt;0,$L383,0)</f>
        <v>0</v>
      </c>
      <c r="BB383" s="61">
        <f>IF(COUNTIF(Setup_Hierarchy!$J$46:$IV$46,"="&amp;$K383)&lt;&gt;0,$L383,0)</f>
        <v>0</v>
      </c>
      <c r="BC383" s="61">
        <f>IF(COUNTIF(Setup_Hierarchy!$J$47:$IV$47,"="&amp;$K383)&lt;&gt;0,$L383,0)</f>
        <v>0</v>
      </c>
      <c r="BD383" s="61">
        <f>IF(COUNTIF(Setup_Hierarchy!$J$48:$IV$48,"="&amp;$K383)&lt;&gt;0,$L383,0)</f>
        <v>0</v>
      </c>
      <c r="BE383" s="61">
        <f>IF(COUNTIF(Setup_Hierarchy!$J$49:$IV$49,"="&amp;$K383)&lt;&gt;0,$L383,0)</f>
        <v>0</v>
      </c>
      <c r="BF383" s="61">
        <f>IF(COUNTIF(Setup_Hierarchy!$J$50:$IV$50,"="&amp;$K383)&lt;&gt;0,$L383,0)</f>
        <v>0</v>
      </c>
      <c r="BG383" s="61">
        <f>IF(COUNTIF(Setup_Hierarchy!$J$51:$IV$51,"="&amp;$K383)&lt;&gt;0,$L383,0)</f>
        <v>0</v>
      </c>
      <c r="BH383" s="61">
        <f>IF(COUNTIF(Setup_Hierarchy!$J$52:$IV$52,"="&amp;$K383)&lt;&gt;0,$L383,0)</f>
        <v>0</v>
      </c>
      <c r="BI383" s="61">
        <f>IF(COUNTIF(Setup_Hierarchy!$J$53:$IV$53,"="&amp;$K383)&lt;&gt;0,$L383,0)</f>
        <v>0</v>
      </c>
      <c r="BJ383" s="61">
        <f>IF(COUNTIF(Setup_Hierarchy!$J$54:$IV$54,"="&amp;$K383)&lt;&gt;0,$L383,0)</f>
        <v>0</v>
      </c>
      <c r="BK383" s="61">
        <f>IF(COUNTIF(Setup_Hierarchy!$J$55:$IV$55,"="&amp;$K383)&lt;&gt;0,$L383,0)</f>
        <v>0</v>
      </c>
      <c r="BL383" s="61">
        <f>IF(COUNTIF(Setup_Hierarchy!$J$56:$IV$56,"="&amp;$K383)&lt;&gt;0,$L383,0)</f>
        <v>0</v>
      </c>
      <c r="BM383" s="61">
        <f>IF(COUNTIF(Setup_Hierarchy!$J$57:$IV$57,"="&amp;$K383)&lt;&gt;0,$L383,0)</f>
        <v>0</v>
      </c>
      <c r="BN383" s="61">
        <f>IF(COUNTIF(Setup_Hierarchy!$J$58:$IV$58,"="&amp;$K383)&lt;&gt;0,$L383,0)</f>
        <v>0</v>
      </c>
      <c r="BO383" s="61">
        <f>IF(COUNTIF(Setup_Hierarchy!$J$59:$IV$59,"="&amp;$K383)&lt;&gt;0,$L383,0)</f>
        <v>0</v>
      </c>
      <c r="BP383" s="61">
        <f>IF(COUNTIF(Setup_Hierarchy!$J$60:$IV$60,"="&amp;$K383)&lt;&gt;0,$L383,0)</f>
        <v>0</v>
      </c>
      <c r="BQ383" s="61">
        <f>IF(COUNTIF(Setup_Hierarchy!$J$61:$IV$61,"="&amp;$K383)&lt;&gt;0,$L383,0)</f>
        <v>0</v>
      </c>
      <c r="BR383" s="61">
        <f>IF(COUNTIF(Setup_Hierarchy!$J$62:$IV$62,"="&amp;$K383)&lt;&gt;0,$L383,0)</f>
        <v>0</v>
      </c>
      <c r="BS383" s="61">
        <f>IF(COUNTIF(Setup_Hierarchy!$J$63:$IV$63,"="&amp;$K383)&lt;&gt;0,$L383,0)</f>
        <v>0</v>
      </c>
      <c r="BT383" s="61">
        <f>IF(COUNTIF(Setup_Hierarchy!$J$64:$IV$64,"="&amp;$K383)&lt;&gt;0,$L383,0)</f>
        <v>0</v>
      </c>
      <c r="BU383" s="61">
        <f>IF(COUNTIF(Setup_Hierarchy!$J$65:$IV$65,"="&amp;$K383)&lt;&gt;0,$L383,0)</f>
        <v>0</v>
      </c>
      <c r="BV383" s="61">
        <f>IF(COUNTIF(Setup_Hierarchy!$J$66:$IV$66,"="&amp;$K383)&lt;&gt;0,$L383,0)</f>
        <v>0</v>
      </c>
      <c r="BW383" s="61">
        <f>IF(COUNTIF(Setup_Hierarchy!$J$67:$IV$67,"="&amp;$K383)&lt;&gt;0,$L383,0)</f>
        <v>0</v>
      </c>
      <c r="BX383" s="61">
        <f>IF(COUNTIF(Setup_Hierarchy!$J$68:$IV$68,"="&amp;$K383)&lt;&gt;0,$L383,0)</f>
        <v>0</v>
      </c>
      <c r="BY383" s="61">
        <f>IF(COUNTIF(Setup_Hierarchy!$J$69:$IV$69,"="&amp;$K383)&lt;&gt;0,$L383,0)</f>
        <v>0</v>
      </c>
      <c r="BZ383" s="61">
        <f>IF(COUNTIF(Setup_Hierarchy!$J$70:$IV$70,"="&amp;$K383)&lt;&gt;0,$L383,0)</f>
        <v>0</v>
      </c>
      <c r="CA383" s="61">
        <f>IF(COUNTIF(Setup_Hierarchy!$J$71:$IV$71,"="&amp;$K383)&lt;&gt;0,$L383,0)</f>
        <v>0</v>
      </c>
      <c r="CB383" s="61">
        <f>IF(COUNTIF(Setup_Hierarchy!$J$72:$IV$72,"="&amp;$K383)&lt;&gt;0,$L383,0)</f>
        <v>0</v>
      </c>
      <c r="CC383" s="61">
        <f>IF(COUNTIF(Setup_Hierarchy!$J$73:$IV$73,"="&amp;$K383)&lt;&gt;0,$L383,0)</f>
        <v>0</v>
      </c>
      <c r="CD383" s="61">
        <f>IF(COUNTIF(Setup_Hierarchy!$J$74:$IV$74,"="&amp;$K383)&lt;&gt;0,$L383,0)</f>
        <v>0</v>
      </c>
      <c r="CE383" s="61">
        <f>IF(COUNTIF(Setup_Hierarchy!$J$75:$IV$75,"="&amp;$K383)&lt;&gt;0,$L383,0)</f>
        <v>0</v>
      </c>
      <c r="CF383" s="61">
        <f>IF(COUNTIF(Setup_Hierarchy!$J$76:$IV$76,"="&amp;$K383)&lt;&gt;0,$L383,0)</f>
        <v>0</v>
      </c>
      <c r="CG383" s="61">
        <f>IF(COUNTIF(Setup_Hierarchy!$J$77:$IV$77,"="&amp;$K383)&lt;&gt;0,$L383,0)</f>
        <v>0</v>
      </c>
      <c r="CH383" s="61">
        <f>IF(COUNTIF(Setup_Hierarchy!$J$78:$IV$78,"="&amp;$K383)&lt;&gt;0,$L383,0)</f>
        <v>0</v>
      </c>
      <c r="CI383" s="61">
        <f>IF(COUNTIF(Setup_Hierarchy!$J$79:$IV$79,"="&amp;$K383)&lt;&gt;0,$L383,0)</f>
        <v>0</v>
      </c>
      <c r="CJ383" s="61">
        <f>IF(COUNTIF(Setup_Hierarchy!$J$80:$IV$80,"="&amp;$K383)&lt;&gt;0,$L383,0)</f>
        <v>0</v>
      </c>
      <c r="CK383" s="61">
        <f>IF(COUNTIF(Setup_Hierarchy!$J$81:$IV$81,"="&amp;$K383)&lt;&gt;0,$L383,0)</f>
        <v>0</v>
      </c>
      <c r="CL383" s="61">
        <f>IF(COUNTIF(Setup_Hierarchy!$J$82:$IV$82,"="&amp;$K383)&lt;&gt;0,$L383,0)</f>
        <v>0</v>
      </c>
      <c r="CM383" s="61">
        <f>IF(COUNTIF(Setup_Hierarchy!$J$83:$IV$83,"="&amp;$K383)&lt;&gt;0,$L383,0)</f>
        <v>0</v>
      </c>
      <c r="CN383" s="61">
        <f>IF(COUNTIF(Setup_Hierarchy!$J$84:$IV$84,"="&amp;$K383)&lt;&gt;0,$L383,0)</f>
        <v>0</v>
      </c>
      <c r="CO383" s="61">
        <f>IF(COUNTIF(Setup_Hierarchy!$J$85:$IV$85,"="&amp;$K383)&lt;&gt;0,$L383,0)</f>
        <v>0</v>
      </c>
      <c r="CP383" s="61">
        <f>IF(COUNTIF(Setup_Hierarchy!$J$86:$IV$86,"="&amp;$K383)&lt;&gt;0,$L383,0)</f>
        <v>0</v>
      </c>
      <c r="CQ383" s="61">
        <f>IF(COUNTIF(Setup_Hierarchy!$J$87:$IV$87,"="&amp;$K383)&lt;&gt;0,$L383,0)</f>
        <v>0</v>
      </c>
      <c r="CR383" s="61">
        <f>IF(COUNTIF(Setup_Hierarchy!$J$88:$IV$88,"="&amp;$K383)&lt;&gt;0,$L383,0)</f>
        <v>0</v>
      </c>
      <c r="CS383" s="61">
        <f>IF(COUNTIF(Setup_Hierarchy!$J$89:$IV$89,"="&amp;$K383)&lt;&gt;0,$L383,0)</f>
        <v>0</v>
      </c>
      <c r="CT383" s="61">
        <f>IF(COUNTIF(Setup_Hierarchy!$J$90:$IV$90,"="&amp;$K383)&lt;&gt;0,$L383,0)</f>
        <v>0</v>
      </c>
      <c r="CU383" s="61">
        <f>IF(COUNTIF(Setup_Hierarchy!$J$91:$IV$91,"="&amp;$K383)&lt;&gt;0,$L383,0)</f>
        <v>0</v>
      </c>
      <c r="CV383" s="61">
        <f>IF(COUNTIF(Setup_Hierarchy!$J$92:$IV$92,"="&amp;$K383)&lt;&gt;0,$L383,0)</f>
        <v>0</v>
      </c>
      <c r="CW383" s="61">
        <f>IF(COUNTIF(Setup_Hierarchy!$J$93:$IV$93,"="&amp;$K383)&lt;&gt;0,$L383,0)</f>
        <v>0</v>
      </c>
      <c r="CX383" s="61">
        <f>IF(COUNTIF(Setup_Hierarchy!$J$94:$IV$94,"="&amp;$K383)&lt;&gt;0,$L383,0)</f>
        <v>0</v>
      </c>
      <c r="CY383" s="61">
        <f>IF(COUNTIF(Setup_Hierarchy!$J$95:$IV$95,"="&amp;$K383)&lt;&gt;0,$L383,0)</f>
        <v>0</v>
      </c>
      <c r="CZ383" s="61">
        <f>IF(COUNTIF(Setup_Hierarchy!$J$96:$IV$96,"="&amp;$K383)&lt;&gt;0,$L383,0)</f>
        <v>0</v>
      </c>
      <c r="DA383" s="61">
        <f>IF(COUNTIF(Setup_Hierarchy!$J$97:$IV$97,"="&amp;$K383)&lt;&gt;0,$L383,0)</f>
        <v>0</v>
      </c>
      <c r="DB383" s="61">
        <f>IF(COUNTIF(Setup_Hierarchy!$J$98:$IV$98,"="&amp;$K383)&lt;&gt;0,$L383,0)</f>
        <v>0</v>
      </c>
      <c r="DC383" s="61">
        <f>IF(COUNTIF(Setup_Hierarchy!$J$99:$IV$99,"="&amp;$K383)&lt;&gt;0,$L383,0)</f>
        <v>0</v>
      </c>
      <c r="DD383" s="61">
        <f>IF(COUNTIF(Setup_Hierarchy!$J$100:$IV$100,"="&amp;$K383)&lt;&gt;0,$L383,0)</f>
        <v>0</v>
      </c>
      <c r="DE383" s="61">
        <f>IF(COUNTIF(Setup_Hierarchy!$J$101:$IV$101,"="&amp;$K383)&lt;&gt;0,$L383,0)</f>
        <v>0</v>
      </c>
      <c r="DF383" s="61">
        <f>IF(COUNTIF(Setup_Hierarchy!$J$102:$IV$102,"="&amp;$K383)&lt;&gt;0,$L383,0)</f>
        <v>0</v>
      </c>
      <c r="DG383" s="61">
        <f>IF(COUNTIF(Setup_Hierarchy!$J$103:$IV$103,"="&amp;$K383)&lt;&gt;0,$L383,0)</f>
        <v>0</v>
      </c>
      <c r="DH383" s="61">
        <f>IF(COUNTIF(Setup_Hierarchy!$J$104:$IV$104,"="&amp;$K383)&lt;&gt;0,$L383,0)</f>
        <v>0</v>
      </c>
      <c r="DI383" s="61">
        <f>IF(COUNTIF(Setup_Hierarchy!$J$105:$IV$105,"="&amp;$K383)&lt;&gt;0,$L383,0)</f>
        <v>0</v>
      </c>
      <c r="DJ383" s="61">
        <f>IF(COUNTIF(Setup_Hierarchy!$J$106:$IV$106,"="&amp;$K383)&lt;&gt;0,$L383,0)</f>
        <v>0</v>
      </c>
      <c r="DK383" s="61">
        <f>IF(COUNTIF(Setup_Hierarchy!$J$107:$IV$107,"="&amp;$K383)&lt;&gt;0,$L383,0)</f>
        <v>0</v>
      </c>
      <c r="DL383" s="61">
        <f>IF(COUNTIF(Setup_Hierarchy!$J$108:$IV$108,"="&amp;$K383)&lt;&gt;0,$L383,0)</f>
        <v>0</v>
      </c>
      <c r="DM383" s="61">
        <f>IF(COUNTIF(Setup_Hierarchy!$J$109:$IV$109,"="&amp;$K383)&lt;&gt;0,$L383,0)</f>
        <v>0</v>
      </c>
      <c r="DN383" s="61">
        <f>IF(COUNTIF(Setup_Hierarchy!$J$110:$IV$110,"="&amp;$K383)&lt;&gt;0,$L383,0)</f>
        <v>0</v>
      </c>
      <c r="DO383" s="61">
        <f>IF(COUNTIF(Setup_Hierarchy!$J$111:$IV$111,"="&amp;$K383)&lt;&gt;0,$L383,0)</f>
        <v>0</v>
      </c>
      <c r="DP383" s="61">
        <f>IF(COUNTIF(Setup_Hierarchy!$J$112:$IV$112,"="&amp;$K383)&lt;&gt;0,$L383,0)</f>
        <v>0</v>
      </c>
      <c r="DQ383" s="61">
        <f>IF(COUNTIF(Setup_Hierarchy!$J$113:$IV$113,"="&amp;$K383)&lt;&gt;0,$L383,0)</f>
        <v>0</v>
      </c>
      <c r="DR383" s="61">
        <f>IF(COUNTIF(Setup_Hierarchy!$J$114:$IV$114,"="&amp;$K383)&lt;&gt;0,$L383,0)</f>
        <v>0</v>
      </c>
      <c r="DS383" s="61">
        <f>IF(COUNTIF(Setup_Hierarchy!$J$115:$IV$115,"="&amp;$K383)&lt;&gt;0,$L383,0)</f>
        <v>0</v>
      </c>
      <c r="DT383" s="61">
        <f>IF(COUNTIF(Setup_Hierarchy!$J$116:$IV$116,"="&amp;$K383)&lt;&gt;0,$L383,0)</f>
        <v>0</v>
      </c>
    </row>
    <row r="384" spans="2:124" x14ac:dyDescent="0.2">
      <c r="B384" t="s">
        <v>43</v>
      </c>
      <c r="C384">
        <v>441</v>
      </c>
      <c r="D384" t="s">
        <v>16</v>
      </c>
      <c r="E384" t="s">
        <v>369</v>
      </c>
      <c r="F384" t="s">
        <v>526</v>
      </c>
      <c r="G384" t="s">
        <v>523</v>
      </c>
      <c r="H384" t="s">
        <v>8</v>
      </c>
      <c r="I384">
        <v>0.16292100000000001</v>
      </c>
      <c r="J384">
        <v>0.39711600000000002</v>
      </c>
      <c r="K384">
        <v>704</v>
      </c>
      <c r="L384">
        <v>-983.87</v>
      </c>
      <c r="M384" s="61">
        <f>IF(COUNTIF(Setup_Hierarchy!$J$5:$IV$5,"="&amp;$K384)&lt;&gt;0,$L384,0)</f>
        <v>-983.87</v>
      </c>
      <c r="N384" s="61">
        <f>IF(COUNTIF(Setup_Hierarchy!$J$6:$IV$6,"="&amp;$K384)&lt;&gt;0,$L384,0)</f>
        <v>-983.87</v>
      </c>
      <c r="O384" s="61">
        <f>IF(COUNTIF(Setup_Hierarchy!$J$7:$IV$7,"="&amp;$K384)&lt;&gt;0,$L384,0)</f>
        <v>-983.87</v>
      </c>
      <c r="P384" s="61">
        <f>IF(COUNTIF(Setup_Hierarchy!$J$8:$IV$8,"="&amp;$K384)&lt;&gt;0,$L384,0)</f>
        <v>-983.87</v>
      </c>
      <c r="Q384" s="61">
        <f>IF(COUNTIF(Setup_Hierarchy!$J$9:$IV$9,"="&amp;$K384)&lt;&gt;0,$L384,0)</f>
        <v>-983.87</v>
      </c>
      <c r="R384" s="61">
        <f>IF(COUNTIF(Setup_Hierarchy!$J$10:$IV$10,"="&amp;$K384)&lt;&gt;0,$L384,0)</f>
        <v>0</v>
      </c>
      <c r="S384" s="61">
        <f>IF(COUNTIF(Setup_Hierarchy!$J$11:$IV$11,"="&amp;$K384)&lt;&gt;0,$L384,0)</f>
        <v>0</v>
      </c>
      <c r="T384" s="61">
        <f>IF(COUNTIF(Setup_Hierarchy!$J$12:$IV$12,"="&amp;$K384)&lt;&gt;0,$L384,0)</f>
        <v>0</v>
      </c>
      <c r="U384" s="61">
        <f>IF(COUNTIF(Setup_Hierarchy!$J$13:$IV$13,"="&amp;$K384)&lt;&gt;0,$L384,0)</f>
        <v>0</v>
      </c>
      <c r="V384" s="61">
        <f>IF(COUNTIF(Setup_Hierarchy!$J$14:$IV$14,"="&amp;$K384)&lt;&gt;0,$L384,0)</f>
        <v>0</v>
      </c>
      <c r="W384" s="61">
        <f>IF(COUNTIF(Setup_Hierarchy!$J$15:$IV$15,"="&amp;$K384)&lt;&gt;0,$L384,0)</f>
        <v>0</v>
      </c>
      <c r="X384" s="61">
        <f>IF(COUNTIF(Setup_Hierarchy!$J$16:$IV$16,"="&amp;$K384)&lt;&gt;0,$L384,0)</f>
        <v>0</v>
      </c>
      <c r="Y384" s="61">
        <f>IF(COUNTIF(Setup_Hierarchy!$J$17:$IV$17,"="&amp;$K384)&lt;&gt;0,$L384,0)</f>
        <v>0</v>
      </c>
      <c r="Z384" s="61">
        <f>IF(COUNTIF(Setup_Hierarchy!$J$18:$IV$18,"="&amp;$K384)&lt;&gt;0,$L384,0)</f>
        <v>0</v>
      </c>
      <c r="AA384" s="61">
        <f>IF(COUNTIF(Setup_Hierarchy!$J$19:$IV$19,"="&amp;$K384)&lt;&gt;0,$L384,0)</f>
        <v>0</v>
      </c>
      <c r="AB384" s="61">
        <f>IF(COUNTIF(Setup_Hierarchy!$J$20:$IV$20,"="&amp;$K384)&lt;&gt;0,$L384,0)</f>
        <v>0</v>
      </c>
      <c r="AC384" s="61">
        <f>IF(COUNTIF(Setup_Hierarchy!$J$21:$IV$21,"="&amp;$K384)&lt;&gt;0,$L384,0)</f>
        <v>-983.87</v>
      </c>
      <c r="AD384" s="61">
        <f>IF(COUNTIF(Setup_Hierarchy!$J$22:$IV$22,"="&amp;$K384)&lt;&gt;0,$L384,0)</f>
        <v>0</v>
      </c>
      <c r="AE384" s="61">
        <f>IF(COUNTIF(Setup_Hierarchy!$J$23:$IV$23,"="&amp;$K384)&lt;&gt;0,$L384,0)</f>
        <v>-983.87</v>
      </c>
      <c r="AF384" s="61">
        <f>IF(COUNTIF(Setup_Hierarchy!$J$24:$IV$24,"="&amp;$K384)&lt;&gt;0,$L384,0)</f>
        <v>0</v>
      </c>
      <c r="AG384" s="61">
        <f>IF(COUNTIF(Setup_Hierarchy!$J$25:$IV$25,"="&amp;$K384)&lt;&gt;0,$L384,0)</f>
        <v>0</v>
      </c>
      <c r="AH384" s="61">
        <f>IF(COUNTIF(Setup_Hierarchy!$J$26:$IV$26,"="&amp;$K384)&lt;&gt;0,$L384,0)</f>
        <v>0</v>
      </c>
      <c r="AI384" s="61">
        <f>IF(COUNTIF(Setup_Hierarchy!$J$27:$IV$27,"="&amp;$K384)&lt;&gt;0,$L384,0)</f>
        <v>0</v>
      </c>
      <c r="AJ384" s="61">
        <f>IF(COUNTIF(Setup_Hierarchy!$J$28:$IV$28,"="&amp;$K384)&lt;&gt;0,$L384,0)</f>
        <v>0</v>
      </c>
      <c r="AK384" s="61">
        <f>IF(COUNTIF(Setup_Hierarchy!$J$29:$IV$29,"="&amp;$K384)&lt;&gt;0,$L384,0)</f>
        <v>0</v>
      </c>
      <c r="AL384" s="61">
        <f>IF(COUNTIF(Setup_Hierarchy!$J$30:$IV$30,"="&amp;$K384)&lt;&gt;0,$L384,0)</f>
        <v>0</v>
      </c>
      <c r="AM384" s="61">
        <f>IF(COUNTIF(Setup_Hierarchy!$J$31:$IV$31,"="&amp;$K384)&lt;&gt;0,$L384,0)</f>
        <v>0</v>
      </c>
      <c r="AN384" s="61">
        <f>IF(COUNTIF(Setup_Hierarchy!$J$32:$IV$32,"="&amp;$K384)&lt;&gt;0,$L384,0)</f>
        <v>0</v>
      </c>
      <c r="AO384" s="61">
        <f>IF(COUNTIF(Setup_Hierarchy!$J$33:$IV$33,"="&amp;$K384)&lt;&gt;0,$L384,0)</f>
        <v>0</v>
      </c>
      <c r="AP384" s="61">
        <f>IF(COUNTIF(Setup_Hierarchy!$J$34:$IV$34,"="&amp;$K384)&lt;&gt;0,$L384,0)</f>
        <v>0</v>
      </c>
      <c r="AQ384" s="61">
        <f>IF(COUNTIF(Setup_Hierarchy!$J$35:$IV$35,"="&amp;$K384)&lt;&gt;0,$L384,0)</f>
        <v>0</v>
      </c>
      <c r="AR384" s="61">
        <f>IF(COUNTIF(Setup_Hierarchy!$J$36:$IV$36,"="&amp;$K384)&lt;&gt;0,$L384,0)</f>
        <v>0</v>
      </c>
      <c r="AS384" s="61">
        <f>IF(COUNTIF(Setup_Hierarchy!$J$37:$IV$37,"="&amp;$K384)&lt;&gt;0,$L384,0)</f>
        <v>0</v>
      </c>
      <c r="AT384" s="61">
        <f>IF(COUNTIF(Setup_Hierarchy!$J$38:$IV$38,"="&amp;$K384)&lt;&gt;0,$L384,0)</f>
        <v>0</v>
      </c>
      <c r="AU384" s="61">
        <f>IF(COUNTIF(Setup_Hierarchy!$J$39:$IV$39,"="&amp;$K384)&lt;&gt;0,$L384,0)</f>
        <v>0</v>
      </c>
      <c r="AV384" s="61">
        <f>IF(COUNTIF(Setup_Hierarchy!$J$40:$IV$40,"="&amp;$K384)&lt;&gt;0,$L384,0)</f>
        <v>0</v>
      </c>
      <c r="AW384" s="61">
        <f>IF(COUNTIF(Setup_Hierarchy!$J$41:$IV$41,"="&amp;$K384)&lt;&gt;0,$L384,0)</f>
        <v>0</v>
      </c>
      <c r="AX384" s="61">
        <f>IF(COUNTIF(Setup_Hierarchy!$J$42:$IV$42,"="&amp;$K384)&lt;&gt;0,$L384,0)</f>
        <v>0</v>
      </c>
      <c r="AY384" s="61">
        <f>IF(COUNTIF(Setup_Hierarchy!$J$43:$IV$43,"="&amp;$K384)&lt;&gt;0,$L384,0)</f>
        <v>0</v>
      </c>
      <c r="AZ384" s="61">
        <f>IF(COUNTIF(Setup_Hierarchy!$J$44:$IV$44,"="&amp;$K384)&lt;&gt;0,$L384,0)</f>
        <v>0</v>
      </c>
      <c r="BA384" s="61">
        <f>IF(COUNTIF(Setup_Hierarchy!$J$45:$IV$45,"="&amp;$K384)&lt;&gt;0,$L384,0)</f>
        <v>0</v>
      </c>
      <c r="BB384" s="61">
        <f>IF(COUNTIF(Setup_Hierarchy!$J$46:$IV$46,"="&amp;$K384)&lt;&gt;0,$L384,0)</f>
        <v>0</v>
      </c>
      <c r="BC384" s="61">
        <f>IF(COUNTIF(Setup_Hierarchy!$J$47:$IV$47,"="&amp;$K384)&lt;&gt;0,$L384,0)</f>
        <v>0</v>
      </c>
      <c r="BD384" s="61">
        <f>IF(COUNTIF(Setup_Hierarchy!$J$48:$IV$48,"="&amp;$K384)&lt;&gt;0,$L384,0)</f>
        <v>0</v>
      </c>
      <c r="BE384" s="61">
        <f>IF(COUNTIF(Setup_Hierarchy!$J$49:$IV$49,"="&amp;$K384)&lt;&gt;0,$L384,0)</f>
        <v>0</v>
      </c>
      <c r="BF384" s="61">
        <f>IF(COUNTIF(Setup_Hierarchy!$J$50:$IV$50,"="&amp;$K384)&lt;&gt;0,$L384,0)</f>
        <v>0</v>
      </c>
      <c r="BG384" s="61">
        <f>IF(COUNTIF(Setup_Hierarchy!$J$51:$IV$51,"="&amp;$K384)&lt;&gt;0,$L384,0)</f>
        <v>0</v>
      </c>
      <c r="BH384" s="61">
        <f>IF(COUNTIF(Setup_Hierarchy!$J$52:$IV$52,"="&amp;$K384)&lt;&gt;0,$L384,0)</f>
        <v>0</v>
      </c>
      <c r="BI384" s="61">
        <f>IF(COUNTIF(Setup_Hierarchy!$J$53:$IV$53,"="&amp;$K384)&lt;&gt;0,$L384,0)</f>
        <v>0</v>
      </c>
      <c r="BJ384" s="61">
        <f>IF(COUNTIF(Setup_Hierarchy!$J$54:$IV$54,"="&amp;$K384)&lt;&gt;0,$L384,0)</f>
        <v>0</v>
      </c>
      <c r="BK384" s="61">
        <f>IF(COUNTIF(Setup_Hierarchy!$J$55:$IV$55,"="&amp;$K384)&lt;&gt;0,$L384,0)</f>
        <v>0</v>
      </c>
      <c r="BL384" s="61">
        <f>IF(COUNTIF(Setup_Hierarchy!$J$56:$IV$56,"="&amp;$K384)&lt;&gt;0,$L384,0)</f>
        <v>0</v>
      </c>
      <c r="BM384" s="61">
        <f>IF(COUNTIF(Setup_Hierarchy!$J$57:$IV$57,"="&amp;$K384)&lt;&gt;0,$L384,0)</f>
        <v>0</v>
      </c>
      <c r="BN384" s="61">
        <f>IF(COUNTIF(Setup_Hierarchy!$J$58:$IV$58,"="&amp;$K384)&lt;&gt;0,$L384,0)</f>
        <v>0</v>
      </c>
      <c r="BO384" s="61">
        <f>IF(COUNTIF(Setup_Hierarchy!$J$59:$IV$59,"="&amp;$K384)&lt;&gt;0,$L384,0)</f>
        <v>0</v>
      </c>
      <c r="BP384" s="61">
        <f>IF(COUNTIF(Setup_Hierarchy!$J$60:$IV$60,"="&amp;$K384)&lt;&gt;0,$L384,0)</f>
        <v>0</v>
      </c>
      <c r="BQ384" s="61">
        <f>IF(COUNTIF(Setup_Hierarchy!$J$61:$IV$61,"="&amp;$K384)&lt;&gt;0,$L384,0)</f>
        <v>0</v>
      </c>
      <c r="BR384" s="61">
        <f>IF(COUNTIF(Setup_Hierarchy!$J$62:$IV$62,"="&amp;$K384)&lt;&gt;0,$L384,0)</f>
        <v>0</v>
      </c>
      <c r="BS384" s="61">
        <f>IF(COUNTIF(Setup_Hierarchy!$J$63:$IV$63,"="&amp;$K384)&lt;&gt;0,$L384,0)</f>
        <v>0</v>
      </c>
      <c r="BT384" s="61">
        <f>IF(COUNTIF(Setup_Hierarchy!$J$64:$IV$64,"="&amp;$K384)&lt;&gt;0,$L384,0)</f>
        <v>0</v>
      </c>
      <c r="BU384" s="61">
        <f>IF(COUNTIF(Setup_Hierarchy!$J$65:$IV$65,"="&amp;$K384)&lt;&gt;0,$L384,0)</f>
        <v>0</v>
      </c>
      <c r="BV384" s="61">
        <f>IF(COUNTIF(Setup_Hierarchy!$J$66:$IV$66,"="&amp;$K384)&lt;&gt;0,$L384,0)</f>
        <v>0</v>
      </c>
      <c r="BW384" s="61">
        <f>IF(COUNTIF(Setup_Hierarchy!$J$67:$IV$67,"="&amp;$K384)&lt;&gt;0,$L384,0)</f>
        <v>0</v>
      </c>
      <c r="BX384" s="61">
        <f>IF(COUNTIF(Setup_Hierarchy!$J$68:$IV$68,"="&amp;$K384)&lt;&gt;0,$L384,0)</f>
        <v>0</v>
      </c>
      <c r="BY384" s="61">
        <f>IF(COUNTIF(Setup_Hierarchy!$J$69:$IV$69,"="&amp;$K384)&lt;&gt;0,$L384,0)</f>
        <v>0</v>
      </c>
      <c r="BZ384" s="61">
        <f>IF(COUNTIF(Setup_Hierarchy!$J$70:$IV$70,"="&amp;$K384)&lt;&gt;0,$L384,0)</f>
        <v>0</v>
      </c>
      <c r="CA384" s="61">
        <f>IF(COUNTIF(Setup_Hierarchy!$J$71:$IV$71,"="&amp;$K384)&lt;&gt;0,$L384,0)</f>
        <v>0</v>
      </c>
      <c r="CB384" s="61">
        <f>IF(COUNTIF(Setup_Hierarchy!$J$72:$IV$72,"="&amp;$K384)&lt;&gt;0,$L384,0)</f>
        <v>0</v>
      </c>
      <c r="CC384" s="61">
        <f>IF(COUNTIF(Setup_Hierarchy!$J$73:$IV$73,"="&amp;$K384)&lt;&gt;0,$L384,0)</f>
        <v>0</v>
      </c>
      <c r="CD384" s="61">
        <f>IF(COUNTIF(Setup_Hierarchy!$J$74:$IV$74,"="&amp;$K384)&lt;&gt;0,$L384,0)</f>
        <v>0</v>
      </c>
      <c r="CE384" s="61">
        <f>IF(COUNTIF(Setup_Hierarchy!$J$75:$IV$75,"="&amp;$K384)&lt;&gt;0,$L384,0)</f>
        <v>0</v>
      </c>
      <c r="CF384" s="61">
        <f>IF(COUNTIF(Setup_Hierarchy!$J$76:$IV$76,"="&amp;$K384)&lt;&gt;0,$L384,0)</f>
        <v>0</v>
      </c>
      <c r="CG384" s="61">
        <f>IF(COUNTIF(Setup_Hierarchy!$J$77:$IV$77,"="&amp;$K384)&lt;&gt;0,$L384,0)</f>
        <v>0</v>
      </c>
      <c r="CH384" s="61">
        <f>IF(COUNTIF(Setup_Hierarchy!$J$78:$IV$78,"="&amp;$K384)&lt;&gt;0,$L384,0)</f>
        <v>0</v>
      </c>
      <c r="CI384" s="61">
        <f>IF(COUNTIF(Setup_Hierarchy!$J$79:$IV$79,"="&amp;$K384)&lt;&gt;0,$L384,0)</f>
        <v>0</v>
      </c>
      <c r="CJ384" s="61">
        <f>IF(COUNTIF(Setup_Hierarchy!$J$80:$IV$80,"="&amp;$K384)&lt;&gt;0,$L384,0)</f>
        <v>0</v>
      </c>
      <c r="CK384" s="61">
        <f>IF(COUNTIF(Setup_Hierarchy!$J$81:$IV$81,"="&amp;$K384)&lt;&gt;0,$L384,0)</f>
        <v>0</v>
      </c>
      <c r="CL384" s="61">
        <f>IF(COUNTIF(Setup_Hierarchy!$J$82:$IV$82,"="&amp;$K384)&lt;&gt;0,$L384,0)</f>
        <v>0</v>
      </c>
      <c r="CM384" s="61">
        <f>IF(COUNTIF(Setup_Hierarchy!$J$83:$IV$83,"="&amp;$K384)&lt;&gt;0,$L384,0)</f>
        <v>0</v>
      </c>
      <c r="CN384" s="61">
        <f>IF(COUNTIF(Setup_Hierarchy!$J$84:$IV$84,"="&amp;$K384)&lt;&gt;0,$L384,0)</f>
        <v>0</v>
      </c>
      <c r="CO384" s="61">
        <f>IF(COUNTIF(Setup_Hierarchy!$J$85:$IV$85,"="&amp;$K384)&lt;&gt;0,$L384,0)</f>
        <v>0</v>
      </c>
      <c r="CP384" s="61">
        <f>IF(COUNTIF(Setup_Hierarchy!$J$86:$IV$86,"="&amp;$K384)&lt;&gt;0,$L384,0)</f>
        <v>0</v>
      </c>
      <c r="CQ384" s="61">
        <f>IF(COUNTIF(Setup_Hierarchy!$J$87:$IV$87,"="&amp;$K384)&lt;&gt;0,$L384,0)</f>
        <v>0</v>
      </c>
      <c r="CR384" s="61">
        <f>IF(COUNTIF(Setup_Hierarchy!$J$88:$IV$88,"="&amp;$K384)&lt;&gt;0,$L384,0)</f>
        <v>0</v>
      </c>
      <c r="CS384" s="61">
        <f>IF(COUNTIF(Setup_Hierarchy!$J$89:$IV$89,"="&amp;$K384)&lt;&gt;0,$L384,0)</f>
        <v>0</v>
      </c>
      <c r="CT384" s="61">
        <f>IF(COUNTIF(Setup_Hierarchy!$J$90:$IV$90,"="&amp;$K384)&lt;&gt;0,$L384,0)</f>
        <v>0</v>
      </c>
      <c r="CU384" s="61">
        <f>IF(COUNTIF(Setup_Hierarchy!$J$91:$IV$91,"="&amp;$K384)&lt;&gt;0,$L384,0)</f>
        <v>0</v>
      </c>
      <c r="CV384" s="61">
        <f>IF(COUNTIF(Setup_Hierarchy!$J$92:$IV$92,"="&amp;$K384)&lt;&gt;0,$L384,0)</f>
        <v>0</v>
      </c>
      <c r="CW384" s="61">
        <f>IF(COUNTIF(Setup_Hierarchy!$J$93:$IV$93,"="&amp;$K384)&lt;&gt;0,$L384,0)</f>
        <v>0</v>
      </c>
      <c r="CX384" s="61">
        <f>IF(COUNTIF(Setup_Hierarchy!$J$94:$IV$94,"="&amp;$K384)&lt;&gt;0,$L384,0)</f>
        <v>0</v>
      </c>
      <c r="CY384" s="61">
        <f>IF(COUNTIF(Setup_Hierarchy!$J$95:$IV$95,"="&amp;$K384)&lt;&gt;0,$L384,0)</f>
        <v>0</v>
      </c>
      <c r="CZ384" s="61">
        <f>IF(COUNTIF(Setup_Hierarchy!$J$96:$IV$96,"="&amp;$K384)&lt;&gt;0,$L384,0)</f>
        <v>0</v>
      </c>
      <c r="DA384" s="61">
        <f>IF(COUNTIF(Setup_Hierarchy!$J$97:$IV$97,"="&amp;$K384)&lt;&gt;0,$L384,0)</f>
        <v>0</v>
      </c>
      <c r="DB384" s="61">
        <f>IF(COUNTIF(Setup_Hierarchy!$J$98:$IV$98,"="&amp;$K384)&lt;&gt;0,$L384,0)</f>
        <v>0</v>
      </c>
      <c r="DC384" s="61">
        <f>IF(COUNTIF(Setup_Hierarchy!$J$99:$IV$99,"="&amp;$K384)&lt;&gt;0,$L384,0)</f>
        <v>0</v>
      </c>
      <c r="DD384" s="61">
        <f>IF(COUNTIF(Setup_Hierarchy!$J$100:$IV$100,"="&amp;$K384)&lt;&gt;0,$L384,0)</f>
        <v>0</v>
      </c>
      <c r="DE384" s="61">
        <f>IF(COUNTIF(Setup_Hierarchy!$J$101:$IV$101,"="&amp;$K384)&lt;&gt;0,$L384,0)</f>
        <v>0</v>
      </c>
      <c r="DF384" s="61">
        <f>IF(COUNTIF(Setup_Hierarchy!$J$102:$IV$102,"="&amp;$K384)&lt;&gt;0,$L384,0)</f>
        <v>0</v>
      </c>
      <c r="DG384" s="61">
        <f>IF(COUNTIF(Setup_Hierarchy!$J$103:$IV$103,"="&amp;$K384)&lt;&gt;0,$L384,0)</f>
        <v>0</v>
      </c>
      <c r="DH384" s="61">
        <f>IF(COUNTIF(Setup_Hierarchy!$J$104:$IV$104,"="&amp;$K384)&lt;&gt;0,$L384,0)</f>
        <v>0</v>
      </c>
      <c r="DI384" s="61">
        <f>IF(COUNTIF(Setup_Hierarchy!$J$105:$IV$105,"="&amp;$K384)&lt;&gt;0,$L384,0)</f>
        <v>0</v>
      </c>
      <c r="DJ384" s="61">
        <f>IF(COUNTIF(Setup_Hierarchy!$J$106:$IV$106,"="&amp;$K384)&lt;&gt;0,$L384,0)</f>
        <v>0</v>
      </c>
      <c r="DK384" s="61">
        <f>IF(COUNTIF(Setup_Hierarchy!$J$107:$IV$107,"="&amp;$K384)&lt;&gt;0,$L384,0)</f>
        <v>0</v>
      </c>
      <c r="DL384" s="61">
        <f>IF(COUNTIF(Setup_Hierarchy!$J$108:$IV$108,"="&amp;$K384)&lt;&gt;0,$L384,0)</f>
        <v>0</v>
      </c>
      <c r="DM384" s="61">
        <f>IF(COUNTIF(Setup_Hierarchy!$J$109:$IV$109,"="&amp;$K384)&lt;&gt;0,$L384,0)</f>
        <v>0</v>
      </c>
      <c r="DN384" s="61">
        <f>IF(COUNTIF(Setup_Hierarchy!$J$110:$IV$110,"="&amp;$K384)&lt;&gt;0,$L384,0)</f>
        <v>0</v>
      </c>
      <c r="DO384" s="61">
        <f>IF(COUNTIF(Setup_Hierarchy!$J$111:$IV$111,"="&amp;$K384)&lt;&gt;0,$L384,0)</f>
        <v>0</v>
      </c>
      <c r="DP384" s="61">
        <f>IF(COUNTIF(Setup_Hierarchy!$J$112:$IV$112,"="&amp;$K384)&lt;&gt;0,$L384,0)</f>
        <v>0</v>
      </c>
      <c r="DQ384" s="61">
        <f>IF(COUNTIF(Setup_Hierarchy!$J$113:$IV$113,"="&amp;$K384)&lt;&gt;0,$L384,0)</f>
        <v>0</v>
      </c>
      <c r="DR384" s="61">
        <f>IF(COUNTIF(Setup_Hierarchy!$J$114:$IV$114,"="&amp;$K384)&lt;&gt;0,$L384,0)</f>
        <v>0</v>
      </c>
      <c r="DS384" s="61">
        <f>IF(COUNTIF(Setup_Hierarchy!$J$115:$IV$115,"="&amp;$K384)&lt;&gt;0,$L384,0)</f>
        <v>0</v>
      </c>
      <c r="DT384" s="61">
        <f>IF(COUNTIF(Setup_Hierarchy!$J$116:$IV$116,"="&amp;$K384)&lt;&gt;0,$L384,0)</f>
        <v>0</v>
      </c>
    </row>
    <row r="385" spans="2:124" x14ac:dyDescent="0.2">
      <c r="B385" t="s">
        <v>43</v>
      </c>
      <c r="C385">
        <v>441</v>
      </c>
      <c r="D385" t="s">
        <v>16</v>
      </c>
      <c r="E385" t="s">
        <v>369</v>
      </c>
      <c r="F385" t="s">
        <v>526</v>
      </c>
      <c r="G385" t="s">
        <v>523</v>
      </c>
      <c r="H385" t="s">
        <v>8</v>
      </c>
      <c r="I385">
        <v>0.16292100000000001</v>
      </c>
      <c r="J385">
        <v>0.39711600000000002</v>
      </c>
      <c r="K385">
        <v>729</v>
      </c>
      <c r="L385">
        <v>42.56</v>
      </c>
      <c r="M385" s="61">
        <f>IF(COUNTIF(Setup_Hierarchy!$J$5:$IV$5,"="&amp;$K385)&lt;&gt;0,$L385,0)</f>
        <v>42.56</v>
      </c>
      <c r="N385" s="61">
        <f>IF(COUNTIF(Setup_Hierarchy!$J$6:$IV$6,"="&amp;$K385)&lt;&gt;0,$L385,0)</f>
        <v>42.56</v>
      </c>
      <c r="O385" s="61">
        <f>IF(COUNTIF(Setup_Hierarchy!$J$7:$IV$7,"="&amp;$K385)&lt;&gt;0,$L385,0)</f>
        <v>42.56</v>
      </c>
      <c r="P385" s="61">
        <f>IF(COUNTIF(Setup_Hierarchy!$J$8:$IV$8,"="&amp;$K385)&lt;&gt;0,$L385,0)</f>
        <v>42.56</v>
      </c>
      <c r="Q385" s="61">
        <f>IF(COUNTIF(Setup_Hierarchy!$J$9:$IV$9,"="&amp;$K385)&lt;&gt;0,$L385,0)</f>
        <v>0</v>
      </c>
      <c r="R385" s="61">
        <f>IF(COUNTIF(Setup_Hierarchy!$J$10:$IV$10,"="&amp;$K385)&lt;&gt;0,$L385,0)</f>
        <v>0</v>
      </c>
      <c r="S385" s="61">
        <f>IF(COUNTIF(Setup_Hierarchy!$J$11:$IV$11,"="&amp;$K385)&lt;&gt;0,$L385,0)</f>
        <v>0</v>
      </c>
      <c r="T385" s="61">
        <f>IF(COUNTIF(Setup_Hierarchy!$J$12:$IV$12,"="&amp;$K385)&lt;&gt;0,$L385,0)</f>
        <v>0</v>
      </c>
      <c r="U385" s="61">
        <f>IF(COUNTIF(Setup_Hierarchy!$J$13:$IV$13,"="&amp;$K385)&lt;&gt;0,$L385,0)</f>
        <v>0</v>
      </c>
      <c r="V385" s="61">
        <f>IF(COUNTIF(Setup_Hierarchy!$J$14:$IV$14,"="&amp;$K385)&lt;&gt;0,$L385,0)</f>
        <v>0</v>
      </c>
      <c r="W385" s="61">
        <f>IF(COUNTIF(Setup_Hierarchy!$J$15:$IV$15,"="&amp;$K385)&lt;&gt;0,$L385,0)</f>
        <v>0</v>
      </c>
      <c r="X385" s="61">
        <f>IF(COUNTIF(Setup_Hierarchy!$J$16:$IV$16,"="&amp;$K385)&lt;&gt;0,$L385,0)</f>
        <v>0</v>
      </c>
      <c r="Y385" s="61">
        <f>IF(COUNTIF(Setup_Hierarchy!$J$17:$IV$17,"="&amp;$K385)&lt;&gt;0,$L385,0)</f>
        <v>0</v>
      </c>
      <c r="Z385" s="61">
        <f>IF(COUNTIF(Setup_Hierarchy!$J$18:$IV$18,"="&amp;$K385)&lt;&gt;0,$L385,0)</f>
        <v>0</v>
      </c>
      <c r="AA385" s="61">
        <f>IF(COUNTIF(Setup_Hierarchy!$J$19:$IV$19,"="&amp;$K385)&lt;&gt;0,$L385,0)</f>
        <v>0</v>
      </c>
      <c r="AB385" s="61">
        <f>IF(COUNTIF(Setup_Hierarchy!$J$20:$IV$20,"="&amp;$K385)&lt;&gt;0,$L385,0)</f>
        <v>0</v>
      </c>
      <c r="AC385" s="61">
        <f>IF(COUNTIF(Setup_Hierarchy!$J$21:$IV$21,"="&amp;$K385)&lt;&gt;0,$L385,0)</f>
        <v>0</v>
      </c>
      <c r="AD385" s="61">
        <f>IF(COUNTIF(Setup_Hierarchy!$J$22:$IV$22,"="&amp;$K385)&lt;&gt;0,$L385,0)</f>
        <v>0</v>
      </c>
      <c r="AE385" s="61">
        <f>IF(COUNTIF(Setup_Hierarchy!$J$23:$IV$23,"="&amp;$K385)&lt;&gt;0,$L385,0)</f>
        <v>0</v>
      </c>
      <c r="AF385" s="61">
        <f>IF(COUNTIF(Setup_Hierarchy!$J$24:$IV$24,"="&amp;$K385)&lt;&gt;0,$L385,0)</f>
        <v>0</v>
      </c>
      <c r="AG385" s="61">
        <f>IF(COUNTIF(Setup_Hierarchy!$J$25:$IV$25,"="&amp;$K385)&lt;&gt;0,$L385,0)</f>
        <v>0</v>
      </c>
      <c r="AH385" s="61">
        <f>IF(COUNTIF(Setup_Hierarchy!$J$26:$IV$26,"="&amp;$K385)&lt;&gt;0,$L385,0)</f>
        <v>0</v>
      </c>
      <c r="AI385" s="61">
        <f>IF(COUNTIF(Setup_Hierarchy!$J$27:$IV$27,"="&amp;$K385)&lt;&gt;0,$L385,0)</f>
        <v>0</v>
      </c>
      <c r="AJ385" s="61">
        <f>IF(COUNTIF(Setup_Hierarchy!$J$28:$IV$28,"="&amp;$K385)&lt;&gt;0,$L385,0)</f>
        <v>0</v>
      </c>
      <c r="AK385" s="61">
        <f>IF(COUNTIF(Setup_Hierarchy!$J$29:$IV$29,"="&amp;$K385)&lt;&gt;0,$L385,0)</f>
        <v>0</v>
      </c>
      <c r="AL385" s="61">
        <f>IF(COUNTIF(Setup_Hierarchy!$J$30:$IV$30,"="&amp;$K385)&lt;&gt;0,$L385,0)</f>
        <v>0</v>
      </c>
      <c r="AM385" s="61">
        <f>IF(COUNTIF(Setup_Hierarchy!$J$31:$IV$31,"="&amp;$K385)&lt;&gt;0,$L385,0)</f>
        <v>0</v>
      </c>
      <c r="AN385" s="61">
        <f>IF(COUNTIF(Setup_Hierarchy!$J$32:$IV$32,"="&amp;$K385)&lt;&gt;0,$L385,0)</f>
        <v>0</v>
      </c>
      <c r="AO385" s="61">
        <f>IF(COUNTIF(Setup_Hierarchy!$J$33:$IV$33,"="&amp;$K385)&lt;&gt;0,$L385,0)</f>
        <v>0</v>
      </c>
      <c r="AP385" s="61">
        <f>IF(COUNTIF(Setup_Hierarchy!$J$34:$IV$34,"="&amp;$K385)&lt;&gt;0,$L385,0)</f>
        <v>0</v>
      </c>
      <c r="AQ385" s="61">
        <f>IF(COUNTIF(Setup_Hierarchy!$J$35:$IV$35,"="&amp;$K385)&lt;&gt;0,$L385,0)</f>
        <v>0</v>
      </c>
      <c r="AR385" s="61">
        <f>IF(COUNTIF(Setup_Hierarchy!$J$36:$IV$36,"="&amp;$K385)&lt;&gt;0,$L385,0)</f>
        <v>0</v>
      </c>
      <c r="AS385" s="61">
        <f>IF(COUNTIF(Setup_Hierarchy!$J$37:$IV$37,"="&amp;$K385)&lt;&gt;0,$L385,0)</f>
        <v>0</v>
      </c>
      <c r="AT385" s="61">
        <f>IF(COUNTIF(Setup_Hierarchy!$J$38:$IV$38,"="&amp;$K385)&lt;&gt;0,$L385,0)</f>
        <v>0</v>
      </c>
      <c r="AU385" s="61">
        <f>IF(COUNTIF(Setup_Hierarchy!$J$39:$IV$39,"="&amp;$K385)&lt;&gt;0,$L385,0)</f>
        <v>42.56</v>
      </c>
      <c r="AV385" s="61">
        <f>IF(COUNTIF(Setup_Hierarchy!$J$40:$IV$40,"="&amp;$K385)&lt;&gt;0,$L385,0)</f>
        <v>0</v>
      </c>
      <c r="AW385" s="61">
        <f>IF(COUNTIF(Setup_Hierarchy!$J$41:$IV$41,"="&amp;$K385)&lt;&gt;0,$L385,0)</f>
        <v>0</v>
      </c>
      <c r="AX385" s="61">
        <f>IF(COUNTIF(Setup_Hierarchy!$J$42:$IV$42,"="&amp;$K385)&lt;&gt;0,$L385,0)</f>
        <v>0</v>
      </c>
      <c r="AY385" s="61">
        <f>IF(COUNTIF(Setup_Hierarchy!$J$43:$IV$43,"="&amp;$K385)&lt;&gt;0,$L385,0)</f>
        <v>0</v>
      </c>
      <c r="AZ385" s="61">
        <f>IF(COUNTIF(Setup_Hierarchy!$J$44:$IV$44,"="&amp;$K385)&lt;&gt;0,$L385,0)</f>
        <v>0</v>
      </c>
      <c r="BA385" s="61">
        <f>IF(COUNTIF(Setup_Hierarchy!$J$45:$IV$45,"="&amp;$K385)&lt;&gt;0,$L385,0)</f>
        <v>0</v>
      </c>
      <c r="BB385" s="61">
        <f>IF(COUNTIF(Setup_Hierarchy!$J$46:$IV$46,"="&amp;$K385)&lt;&gt;0,$L385,0)</f>
        <v>42.56</v>
      </c>
      <c r="BC385" s="61">
        <f>IF(COUNTIF(Setup_Hierarchy!$J$47:$IV$47,"="&amp;$K385)&lt;&gt;0,$L385,0)</f>
        <v>42.56</v>
      </c>
      <c r="BD385" s="61">
        <f>IF(COUNTIF(Setup_Hierarchy!$J$48:$IV$48,"="&amp;$K385)&lt;&gt;0,$L385,0)</f>
        <v>0</v>
      </c>
      <c r="BE385" s="61">
        <f>IF(COUNTIF(Setup_Hierarchy!$J$49:$IV$49,"="&amp;$K385)&lt;&gt;0,$L385,0)</f>
        <v>0</v>
      </c>
      <c r="BF385" s="61">
        <f>IF(COUNTIF(Setup_Hierarchy!$J$50:$IV$50,"="&amp;$K385)&lt;&gt;0,$L385,0)</f>
        <v>0</v>
      </c>
      <c r="BG385" s="61">
        <f>IF(COUNTIF(Setup_Hierarchy!$J$51:$IV$51,"="&amp;$K385)&lt;&gt;0,$L385,0)</f>
        <v>0</v>
      </c>
      <c r="BH385" s="61">
        <f>IF(COUNTIF(Setup_Hierarchy!$J$52:$IV$52,"="&amp;$K385)&lt;&gt;0,$L385,0)</f>
        <v>0</v>
      </c>
      <c r="BI385" s="61">
        <f>IF(COUNTIF(Setup_Hierarchy!$J$53:$IV$53,"="&amp;$K385)&lt;&gt;0,$L385,0)</f>
        <v>0</v>
      </c>
      <c r="BJ385" s="61">
        <f>IF(COUNTIF(Setup_Hierarchy!$J$54:$IV$54,"="&amp;$K385)&lt;&gt;0,$L385,0)</f>
        <v>0</v>
      </c>
      <c r="BK385" s="61">
        <f>IF(COUNTIF(Setup_Hierarchy!$J$55:$IV$55,"="&amp;$K385)&lt;&gt;0,$L385,0)</f>
        <v>0</v>
      </c>
      <c r="BL385" s="61">
        <f>IF(COUNTIF(Setup_Hierarchy!$J$56:$IV$56,"="&amp;$K385)&lt;&gt;0,$L385,0)</f>
        <v>0</v>
      </c>
      <c r="BM385" s="61">
        <f>IF(COUNTIF(Setup_Hierarchy!$J$57:$IV$57,"="&amp;$K385)&lt;&gt;0,$L385,0)</f>
        <v>0</v>
      </c>
      <c r="BN385" s="61">
        <f>IF(COUNTIF(Setup_Hierarchy!$J$58:$IV$58,"="&amp;$K385)&lt;&gt;0,$L385,0)</f>
        <v>0</v>
      </c>
      <c r="BO385" s="61">
        <f>IF(COUNTIF(Setup_Hierarchy!$J$59:$IV$59,"="&amp;$K385)&lt;&gt;0,$L385,0)</f>
        <v>0</v>
      </c>
      <c r="BP385" s="61">
        <f>IF(COUNTIF(Setup_Hierarchy!$J$60:$IV$60,"="&amp;$K385)&lt;&gt;0,$L385,0)</f>
        <v>0</v>
      </c>
      <c r="BQ385" s="61">
        <f>IF(COUNTIF(Setup_Hierarchy!$J$61:$IV$61,"="&amp;$K385)&lt;&gt;0,$L385,0)</f>
        <v>0</v>
      </c>
      <c r="BR385" s="61">
        <f>IF(COUNTIF(Setup_Hierarchy!$J$62:$IV$62,"="&amp;$K385)&lt;&gt;0,$L385,0)</f>
        <v>0</v>
      </c>
      <c r="BS385" s="61">
        <f>IF(COUNTIF(Setup_Hierarchy!$J$63:$IV$63,"="&amp;$K385)&lt;&gt;0,$L385,0)</f>
        <v>0</v>
      </c>
      <c r="BT385" s="61">
        <f>IF(COUNTIF(Setup_Hierarchy!$J$64:$IV$64,"="&amp;$K385)&lt;&gt;0,$L385,0)</f>
        <v>0</v>
      </c>
      <c r="BU385" s="61">
        <f>IF(COUNTIF(Setup_Hierarchy!$J$65:$IV$65,"="&amp;$K385)&lt;&gt;0,$L385,0)</f>
        <v>0</v>
      </c>
      <c r="BV385" s="61">
        <f>IF(COUNTIF(Setup_Hierarchy!$J$66:$IV$66,"="&amp;$K385)&lt;&gt;0,$L385,0)</f>
        <v>0</v>
      </c>
      <c r="BW385" s="61">
        <f>IF(COUNTIF(Setup_Hierarchy!$J$67:$IV$67,"="&amp;$K385)&lt;&gt;0,$L385,0)</f>
        <v>0</v>
      </c>
      <c r="BX385" s="61">
        <f>IF(COUNTIF(Setup_Hierarchy!$J$68:$IV$68,"="&amp;$K385)&lt;&gt;0,$L385,0)</f>
        <v>0</v>
      </c>
      <c r="BY385" s="61">
        <f>IF(COUNTIF(Setup_Hierarchy!$J$69:$IV$69,"="&amp;$K385)&lt;&gt;0,$L385,0)</f>
        <v>0</v>
      </c>
      <c r="BZ385" s="61">
        <f>IF(COUNTIF(Setup_Hierarchy!$J$70:$IV$70,"="&amp;$K385)&lt;&gt;0,$L385,0)</f>
        <v>0</v>
      </c>
      <c r="CA385" s="61">
        <f>IF(COUNTIF(Setup_Hierarchy!$J$71:$IV$71,"="&amp;$K385)&lt;&gt;0,$L385,0)</f>
        <v>0</v>
      </c>
      <c r="CB385" s="61">
        <f>IF(COUNTIF(Setup_Hierarchy!$J$72:$IV$72,"="&amp;$K385)&lt;&gt;0,$L385,0)</f>
        <v>0</v>
      </c>
      <c r="CC385" s="61">
        <f>IF(COUNTIF(Setup_Hierarchy!$J$73:$IV$73,"="&amp;$K385)&lt;&gt;0,$L385,0)</f>
        <v>0</v>
      </c>
      <c r="CD385" s="61">
        <f>IF(COUNTIF(Setup_Hierarchy!$J$74:$IV$74,"="&amp;$K385)&lt;&gt;0,$L385,0)</f>
        <v>0</v>
      </c>
      <c r="CE385" s="61">
        <f>IF(COUNTIF(Setup_Hierarchy!$J$75:$IV$75,"="&amp;$K385)&lt;&gt;0,$L385,0)</f>
        <v>0</v>
      </c>
      <c r="CF385" s="61">
        <f>IF(COUNTIF(Setup_Hierarchy!$J$76:$IV$76,"="&amp;$K385)&lt;&gt;0,$L385,0)</f>
        <v>0</v>
      </c>
      <c r="CG385" s="61">
        <f>IF(COUNTIF(Setup_Hierarchy!$J$77:$IV$77,"="&amp;$K385)&lt;&gt;0,$L385,0)</f>
        <v>0</v>
      </c>
      <c r="CH385" s="61">
        <f>IF(COUNTIF(Setup_Hierarchy!$J$78:$IV$78,"="&amp;$K385)&lt;&gt;0,$L385,0)</f>
        <v>0</v>
      </c>
      <c r="CI385" s="61">
        <f>IF(COUNTIF(Setup_Hierarchy!$J$79:$IV$79,"="&amp;$K385)&lt;&gt;0,$L385,0)</f>
        <v>0</v>
      </c>
      <c r="CJ385" s="61">
        <f>IF(COUNTIF(Setup_Hierarchy!$J$80:$IV$80,"="&amp;$K385)&lt;&gt;0,$L385,0)</f>
        <v>0</v>
      </c>
      <c r="CK385" s="61">
        <f>IF(COUNTIF(Setup_Hierarchy!$J$81:$IV$81,"="&amp;$K385)&lt;&gt;0,$L385,0)</f>
        <v>0</v>
      </c>
      <c r="CL385" s="61">
        <f>IF(COUNTIF(Setup_Hierarchy!$J$82:$IV$82,"="&amp;$K385)&lt;&gt;0,$L385,0)</f>
        <v>0</v>
      </c>
      <c r="CM385" s="61">
        <f>IF(COUNTIF(Setup_Hierarchy!$J$83:$IV$83,"="&amp;$K385)&lt;&gt;0,$L385,0)</f>
        <v>0</v>
      </c>
      <c r="CN385" s="61">
        <f>IF(COUNTIF(Setup_Hierarchy!$J$84:$IV$84,"="&amp;$K385)&lt;&gt;0,$L385,0)</f>
        <v>0</v>
      </c>
      <c r="CO385" s="61">
        <f>IF(COUNTIF(Setup_Hierarchy!$J$85:$IV$85,"="&amp;$K385)&lt;&gt;0,$L385,0)</f>
        <v>0</v>
      </c>
      <c r="CP385" s="61">
        <f>IF(COUNTIF(Setup_Hierarchy!$J$86:$IV$86,"="&amp;$K385)&lt;&gt;0,$L385,0)</f>
        <v>0</v>
      </c>
      <c r="CQ385" s="61">
        <f>IF(COUNTIF(Setup_Hierarchy!$J$87:$IV$87,"="&amp;$K385)&lt;&gt;0,$L385,0)</f>
        <v>0</v>
      </c>
      <c r="CR385" s="61">
        <f>IF(COUNTIF(Setup_Hierarchy!$J$88:$IV$88,"="&amp;$K385)&lt;&gt;0,$L385,0)</f>
        <v>0</v>
      </c>
      <c r="CS385" s="61">
        <f>IF(COUNTIF(Setup_Hierarchy!$J$89:$IV$89,"="&amp;$K385)&lt;&gt;0,$L385,0)</f>
        <v>0</v>
      </c>
      <c r="CT385" s="61">
        <f>IF(COUNTIF(Setup_Hierarchy!$J$90:$IV$90,"="&amp;$K385)&lt;&gt;0,$L385,0)</f>
        <v>0</v>
      </c>
      <c r="CU385" s="61">
        <f>IF(COUNTIF(Setup_Hierarchy!$J$91:$IV$91,"="&amp;$K385)&lt;&gt;0,$L385,0)</f>
        <v>0</v>
      </c>
      <c r="CV385" s="61">
        <f>IF(COUNTIF(Setup_Hierarchy!$J$92:$IV$92,"="&amp;$K385)&lt;&gt;0,$L385,0)</f>
        <v>0</v>
      </c>
      <c r="CW385" s="61">
        <f>IF(COUNTIF(Setup_Hierarchy!$J$93:$IV$93,"="&amp;$K385)&lt;&gt;0,$L385,0)</f>
        <v>0</v>
      </c>
      <c r="CX385" s="61">
        <f>IF(COUNTIF(Setup_Hierarchy!$J$94:$IV$94,"="&amp;$K385)&lt;&gt;0,$L385,0)</f>
        <v>0</v>
      </c>
      <c r="CY385" s="61">
        <f>IF(COUNTIF(Setup_Hierarchy!$J$95:$IV$95,"="&amp;$K385)&lt;&gt;0,$L385,0)</f>
        <v>0</v>
      </c>
      <c r="CZ385" s="61">
        <f>IF(COUNTIF(Setup_Hierarchy!$J$96:$IV$96,"="&amp;$K385)&lt;&gt;0,$L385,0)</f>
        <v>0</v>
      </c>
      <c r="DA385" s="61">
        <f>IF(COUNTIF(Setup_Hierarchy!$J$97:$IV$97,"="&amp;$K385)&lt;&gt;0,$L385,0)</f>
        <v>0</v>
      </c>
      <c r="DB385" s="61">
        <f>IF(COUNTIF(Setup_Hierarchy!$J$98:$IV$98,"="&amp;$K385)&lt;&gt;0,$L385,0)</f>
        <v>0</v>
      </c>
      <c r="DC385" s="61">
        <f>IF(COUNTIF(Setup_Hierarchy!$J$99:$IV$99,"="&amp;$K385)&lt;&gt;0,$L385,0)</f>
        <v>0</v>
      </c>
      <c r="DD385" s="61">
        <f>IF(COUNTIF(Setup_Hierarchy!$J$100:$IV$100,"="&amp;$K385)&lt;&gt;0,$L385,0)</f>
        <v>0</v>
      </c>
      <c r="DE385" s="61">
        <f>IF(COUNTIF(Setup_Hierarchy!$J$101:$IV$101,"="&amp;$K385)&lt;&gt;0,$L385,0)</f>
        <v>0</v>
      </c>
      <c r="DF385" s="61">
        <f>IF(COUNTIF(Setup_Hierarchy!$J$102:$IV$102,"="&amp;$K385)&lt;&gt;0,$L385,0)</f>
        <v>0</v>
      </c>
      <c r="DG385" s="61">
        <f>IF(COUNTIF(Setup_Hierarchy!$J$103:$IV$103,"="&amp;$K385)&lt;&gt;0,$L385,0)</f>
        <v>0</v>
      </c>
      <c r="DH385" s="61">
        <f>IF(COUNTIF(Setup_Hierarchy!$J$104:$IV$104,"="&amp;$K385)&lt;&gt;0,$L385,0)</f>
        <v>0</v>
      </c>
      <c r="DI385" s="61">
        <f>IF(COUNTIF(Setup_Hierarchy!$J$105:$IV$105,"="&amp;$K385)&lt;&gt;0,$L385,0)</f>
        <v>0</v>
      </c>
      <c r="DJ385" s="61">
        <f>IF(COUNTIF(Setup_Hierarchy!$J$106:$IV$106,"="&amp;$K385)&lt;&gt;0,$L385,0)</f>
        <v>0</v>
      </c>
      <c r="DK385" s="61">
        <f>IF(COUNTIF(Setup_Hierarchy!$J$107:$IV$107,"="&amp;$K385)&lt;&gt;0,$L385,0)</f>
        <v>0</v>
      </c>
      <c r="DL385" s="61">
        <f>IF(COUNTIF(Setup_Hierarchy!$J$108:$IV$108,"="&amp;$K385)&lt;&gt;0,$L385,0)</f>
        <v>0</v>
      </c>
      <c r="DM385" s="61">
        <f>IF(COUNTIF(Setup_Hierarchy!$J$109:$IV$109,"="&amp;$K385)&lt;&gt;0,$L385,0)</f>
        <v>0</v>
      </c>
      <c r="DN385" s="61">
        <f>IF(COUNTIF(Setup_Hierarchy!$J$110:$IV$110,"="&amp;$K385)&lt;&gt;0,$L385,0)</f>
        <v>0</v>
      </c>
      <c r="DO385" s="61">
        <f>IF(COUNTIF(Setup_Hierarchy!$J$111:$IV$111,"="&amp;$K385)&lt;&gt;0,$L385,0)</f>
        <v>0</v>
      </c>
      <c r="DP385" s="61">
        <f>IF(COUNTIF(Setup_Hierarchy!$J$112:$IV$112,"="&amp;$K385)&lt;&gt;0,$L385,0)</f>
        <v>0</v>
      </c>
      <c r="DQ385" s="61">
        <f>IF(COUNTIF(Setup_Hierarchy!$J$113:$IV$113,"="&amp;$K385)&lt;&gt;0,$L385,0)</f>
        <v>0</v>
      </c>
      <c r="DR385" s="61">
        <f>IF(COUNTIF(Setup_Hierarchy!$J$114:$IV$114,"="&amp;$K385)&lt;&gt;0,$L385,0)</f>
        <v>0</v>
      </c>
      <c r="DS385" s="61">
        <f>IF(COUNTIF(Setup_Hierarchy!$J$115:$IV$115,"="&amp;$K385)&lt;&gt;0,$L385,0)</f>
        <v>0</v>
      </c>
      <c r="DT385" s="61">
        <f>IF(COUNTIF(Setup_Hierarchy!$J$116:$IV$116,"="&amp;$K385)&lt;&gt;0,$L385,0)</f>
        <v>0</v>
      </c>
    </row>
    <row r="386" spans="2:124" x14ac:dyDescent="0.2">
      <c r="B386" t="s">
        <v>43</v>
      </c>
      <c r="C386">
        <v>441</v>
      </c>
      <c r="D386" t="s">
        <v>16</v>
      </c>
      <c r="E386" t="s">
        <v>369</v>
      </c>
      <c r="F386" t="s">
        <v>526</v>
      </c>
      <c r="G386" t="s">
        <v>523</v>
      </c>
      <c r="H386" t="s">
        <v>8</v>
      </c>
      <c r="I386">
        <v>0.16292100000000001</v>
      </c>
      <c r="J386">
        <v>0.39711600000000002</v>
      </c>
      <c r="K386">
        <v>795</v>
      </c>
      <c r="L386">
        <v>-6803.24</v>
      </c>
      <c r="M386" s="61">
        <f>IF(COUNTIF(Setup_Hierarchy!$J$5:$IV$5,"="&amp;$K386)&lt;&gt;0,$L386,0)</f>
        <v>-6803.24</v>
      </c>
      <c r="N386" s="61">
        <f>IF(COUNTIF(Setup_Hierarchy!$J$6:$IV$6,"="&amp;$K386)&lt;&gt;0,$L386,0)</f>
        <v>-6803.24</v>
      </c>
      <c r="O386" s="61">
        <f>IF(COUNTIF(Setup_Hierarchy!$J$7:$IV$7,"="&amp;$K386)&lt;&gt;0,$L386,0)</f>
        <v>-6803.24</v>
      </c>
      <c r="P386" s="61">
        <f>IF(COUNTIF(Setup_Hierarchy!$J$8:$IV$8,"="&amp;$K386)&lt;&gt;0,$L386,0)</f>
        <v>-6803.24</v>
      </c>
      <c r="Q386" s="61">
        <f>IF(COUNTIF(Setup_Hierarchy!$J$9:$IV$9,"="&amp;$K386)&lt;&gt;0,$L386,0)</f>
        <v>-6803.24</v>
      </c>
      <c r="R386" s="61">
        <f>IF(COUNTIF(Setup_Hierarchy!$J$10:$IV$10,"="&amp;$K386)&lt;&gt;0,$L386,0)</f>
        <v>0</v>
      </c>
      <c r="S386" s="61">
        <f>IF(COUNTIF(Setup_Hierarchy!$J$11:$IV$11,"="&amp;$K386)&lt;&gt;0,$L386,0)</f>
        <v>0</v>
      </c>
      <c r="T386" s="61">
        <f>IF(COUNTIF(Setup_Hierarchy!$J$12:$IV$12,"="&amp;$K386)&lt;&gt;0,$L386,0)</f>
        <v>0</v>
      </c>
      <c r="U386" s="61">
        <f>IF(COUNTIF(Setup_Hierarchy!$J$13:$IV$13,"="&amp;$K386)&lt;&gt;0,$L386,0)</f>
        <v>0</v>
      </c>
      <c r="V386" s="61">
        <f>IF(COUNTIF(Setup_Hierarchy!$J$14:$IV$14,"="&amp;$K386)&lt;&gt;0,$L386,0)</f>
        <v>0</v>
      </c>
      <c r="W386" s="61">
        <f>IF(COUNTIF(Setup_Hierarchy!$J$15:$IV$15,"="&amp;$K386)&lt;&gt;0,$L386,0)</f>
        <v>0</v>
      </c>
      <c r="X386" s="61">
        <f>IF(COUNTIF(Setup_Hierarchy!$J$16:$IV$16,"="&amp;$K386)&lt;&gt;0,$L386,0)</f>
        <v>0</v>
      </c>
      <c r="Y386" s="61">
        <f>IF(COUNTIF(Setup_Hierarchy!$J$17:$IV$17,"="&amp;$K386)&lt;&gt;0,$L386,0)</f>
        <v>0</v>
      </c>
      <c r="Z386" s="61">
        <f>IF(COUNTIF(Setup_Hierarchy!$J$18:$IV$18,"="&amp;$K386)&lt;&gt;0,$L386,0)</f>
        <v>-6803.24</v>
      </c>
      <c r="AA386" s="61">
        <f>IF(COUNTIF(Setup_Hierarchy!$J$19:$IV$19,"="&amp;$K386)&lt;&gt;0,$L386,0)</f>
        <v>0</v>
      </c>
      <c r="AB386" s="61">
        <f>IF(COUNTIF(Setup_Hierarchy!$J$20:$IV$20,"="&amp;$K386)&lt;&gt;0,$L386,0)</f>
        <v>0</v>
      </c>
      <c r="AC386" s="61">
        <f>IF(COUNTIF(Setup_Hierarchy!$J$21:$IV$21,"="&amp;$K386)&lt;&gt;0,$L386,0)</f>
        <v>0</v>
      </c>
      <c r="AD386" s="61">
        <f>IF(COUNTIF(Setup_Hierarchy!$J$22:$IV$22,"="&amp;$K386)&lt;&gt;0,$L386,0)</f>
        <v>0</v>
      </c>
      <c r="AE386" s="61">
        <f>IF(COUNTIF(Setup_Hierarchy!$J$23:$IV$23,"="&amp;$K386)&lt;&gt;0,$L386,0)</f>
        <v>0</v>
      </c>
      <c r="AF386" s="61">
        <f>IF(COUNTIF(Setup_Hierarchy!$J$24:$IV$24,"="&amp;$K386)&lt;&gt;0,$L386,0)</f>
        <v>0</v>
      </c>
      <c r="AG386" s="61">
        <f>IF(COUNTIF(Setup_Hierarchy!$J$25:$IV$25,"="&amp;$K386)&lt;&gt;0,$L386,0)</f>
        <v>0</v>
      </c>
      <c r="AH386" s="61">
        <f>IF(COUNTIF(Setup_Hierarchy!$J$26:$IV$26,"="&amp;$K386)&lt;&gt;0,$L386,0)</f>
        <v>0</v>
      </c>
      <c r="AI386" s="61">
        <f>IF(COUNTIF(Setup_Hierarchy!$J$27:$IV$27,"="&amp;$K386)&lt;&gt;0,$L386,0)</f>
        <v>0</v>
      </c>
      <c r="AJ386" s="61">
        <f>IF(COUNTIF(Setup_Hierarchy!$J$28:$IV$28,"="&amp;$K386)&lt;&gt;0,$L386,0)</f>
        <v>0</v>
      </c>
      <c r="AK386" s="61">
        <f>IF(COUNTIF(Setup_Hierarchy!$J$29:$IV$29,"="&amp;$K386)&lt;&gt;0,$L386,0)</f>
        <v>0</v>
      </c>
      <c r="AL386" s="61">
        <f>IF(COUNTIF(Setup_Hierarchy!$J$30:$IV$30,"="&amp;$K386)&lt;&gt;0,$L386,0)</f>
        <v>0</v>
      </c>
      <c r="AM386" s="61">
        <f>IF(COUNTIF(Setup_Hierarchy!$J$31:$IV$31,"="&amp;$K386)&lt;&gt;0,$L386,0)</f>
        <v>0</v>
      </c>
      <c r="AN386" s="61">
        <f>IF(COUNTIF(Setup_Hierarchy!$J$32:$IV$32,"="&amp;$K386)&lt;&gt;0,$L386,0)</f>
        <v>0</v>
      </c>
      <c r="AO386" s="61">
        <f>IF(COUNTIF(Setup_Hierarchy!$J$33:$IV$33,"="&amp;$K386)&lt;&gt;0,$L386,0)</f>
        <v>0</v>
      </c>
      <c r="AP386" s="61">
        <f>IF(COUNTIF(Setup_Hierarchy!$J$34:$IV$34,"="&amp;$K386)&lt;&gt;0,$L386,0)</f>
        <v>0</v>
      </c>
      <c r="AQ386" s="61">
        <f>IF(COUNTIF(Setup_Hierarchy!$J$35:$IV$35,"="&amp;$K386)&lt;&gt;0,$L386,0)</f>
        <v>0</v>
      </c>
      <c r="AR386" s="61">
        <f>IF(COUNTIF(Setup_Hierarchy!$J$36:$IV$36,"="&amp;$K386)&lt;&gt;0,$L386,0)</f>
        <v>0</v>
      </c>
      <c r="AS386" s="61">
        <f>IF(COUNTIF(Setup_Hierarchy!$J$37:$IV$37,"="&amp;$K386)&lt;&gt;0,$L386,0)</f>
        <v>0</v>
      </c>
      <c r="AT386" s="61">
        <f>IF(COUNTIF(Setup_Hierarchy!$J$38:$IV$38,"="&amp;$K386)&lt;&gt;0,$L386,0)</f>
        <v>0</v>
      </c>
      <c r="AU386" s="61">
        <f>IF(COUNTIF(Setup_Hierarchy!$J$39:$IV$39,"="&amp;$K386)&lt;&gt;0,$L386,0)</f>
        <v>0</v>
      </c>
      <c r="AV386" s="61">
        <f>IF(COUNTIF(Setup_Hierarchy!$J$40:$IV$40,"="&amp;$K386)&lt;&gt;0,$L386,0)</f>
        <v>0</v>
      </c>
      <c r="AW386" s="61">
        <f>IF(COUNTIF(Setup_Hierarchy!$J$41:$IV$41,"="&amp;$K386)&lt;&gt;0,$L386,0)</f>
        <v>0</v>
      </c>
      <c r="AX386" s="61">
        <f>IF(COUNTIF(Setup_Hierarchy!$J$42:$IV$42,"="&amp;$K386)&lt;&gt;0,$L386,0)</f>
        <v>0</v>
      </c>
      <c r="AY386" s="61">
        <f>IF(COUNTIF(Setup_Hierarchy!$J$43:$IV$43,"="&amp;$K386)&lt;&gt;0,$L386,0)</f>
        <v>0</v>
      </c>
      <c r="AZ386" s="61">
        <f>IF(COUNTIF(Setup_Hierarchy!$J$44:$IV$44,"="&amp;$K386)&lt;&gt;0,$L386,0)</f>
        <v>0</v>
      </c>
      <c r="BA386" s="61">
        <f>IF(COUNTIF(Setup_Hierarchy!$J$45:$IV$45,"="&amp;$K386)&lt;&gt;0,$L386,0)</f>
        <v>0</v>
      </c>
      <c r="BB386" s="61">
        <f>IF(COUNTIF(Setup_Hierarchy!$J$46:$IV$46,"="&amp;$K386)&lt;&gt;0,$L386,0)</f>
        <v>0</v>
      </c>
      <c r="BC386" s="61">
        <f>IF(COUNTIF(Setup_Hierarchy!$J$47:$IV$47,"="&amp;$K386)&lt;&gt;0,$L386,0)</f>
        <v>0</v>
      </c>
      <c r="BD386" s="61">
        <f>IF(COUNTIF(Setup_Hierarchy!$J$48:$IV$48,"="&amp;$K386)&lt;&gt;0,$L386,0)</f>
        <v>0</v>
      </c>
      <c r="BE386" s="61">
        <f>IF(COUNTIF(Setup_Hierarchy!$J$49:$IV$49,"="&amp;$K386)&lt;&gt;0,$L386,0)</f>
        <v>0</v>
      </c>
      <c r="BF386" s="61">
        <f>IF(COUNTIF(Setup_Hierarchy!$J$50:$IV$50,"="&amp;$K386)&lt;&gt;0,$L386,0)</f>
        <v>0</v>
      </c>
      <c r="BG386" s="61">
        <f>IF(COUNTIF(Setup_Hierarchy!$J$51:$IV$51,"="&amp;$K386)&lt;&gt;0,$L386,0)</f>
        <v>0</v>
      </c>
      <c r="BH386" s="61">
        <f>IF(COUNTIF(Setup_Hierarchy!$J$52:$IV$52,"="&amp;$K386)&lt;&gt;0,$L386,0)</f>
        <v>0</v>
      </c>
      <c r="BI386" s="61">
        <f>IF(COUNTIF(Setup_Hierarchy!$J$53:$IV$53,"="&amp;$K386)&lt;&gt;0,$L386,0)</f>
        <v>0</v>
      </c>
      <c r="BJ386" s="61">
        <f>IF(COUNTIF(Setup_Hierarchy!$J$54:$IV$54,"="&amp;$K386)&lt;&gt;0,$L386,0)</f>
        <v>0</v>
      </c>
      <c r="BK386" s="61">
        <f>IF(COUNTIF(Setup_Hierarchy!$J$55:$IV$55,"="&amp;$K386)&lt;&gt;0,$L386,0)</f>
        <v>0</v>
      </c>
      <c r="BL386" s="61">
        <f>IF(COUNTIF(Setup_Hierarchy!$J$56:$IV$56,"="&amp;$K386)&lt;&gt;0,$L386,0)</f>
        <v>0</v>
      </c>
      <c r="BM386" s="61">
        <f>IF(COUNTIF(Setup_Hierarchy!$J$57:$IV$57,"="&amp;$K386)&lt;&gt;0,$L386,0)</f>
        <v>0</v>
      </c>
      <c r="BN386" s="61">
        <f>IF(COUNTIF(Setup_Hierarchy!$J$58:$IV$58,"="&amp;$K386)&lt;&gt;0,$L386,0)</f>
        <v>0</v>
      </c>
      <c r="BO386" s="61">
        <f>IF(COUNTIF(Setup_Hierarchy!$J$59:$IV$59,"="&amp;$K386)&lt;&gt;0,$L386,0)</f>
        <v>0</v>
      </c>
      <c r="BP386" s="61">
        <f>IF(COUNTIF(Setup_Hierarchy!$J$60:$IV$60,"="&amp;$K386)&lt;&gt;0,$L386,0)</f>
        <v>0</v>
      </c>
      <c r="BQ386" s="61">
        <f>IF(COUNTIF(Setup_Hierarchy!$J$61:$IV$61,"="&amp;$K386)&lt;&gt;0,$L386,0)</f>
        <v>0</v>
      </c>
      <c r="BR386" s="61">
        <f>IF(COUNTIF(Setup_Hierarchy!$J$62:$IV$62,"="&amp;$K386)&lt;&gt;0,$L386,0)</f>
        <v>0</v>
      </c>
      <c r="BS386" s="61">
        <f>IF(COUNTIF(Setup_Hierarchy!$J$63:$IV$63,"="&amp;$K386)&lt;&gt;0,$L386,0)</f>
        <v>0</v>
      </c>
      <c r="BT386" s="61">
        <f>IF(COUNTIF(Setup_Hierarchy!$J$64:$IV$64,"="&amp;$K386)&lt;&gt;0,$L386,0)</f>
        <v>0</v>
      </c>
      <c r="BU386" s="61">
        <f>IF(COUNTIF(Setup_Hierarchy!$J$65:$IV$65,"="&amp;$K386)&lt;&gt;0,$L386,0)</f>
        <v>0</v>
      </c>
      <c r="BV386" s="61">
        <f>IF(COUNTIF(Setup_Hierarchy!$J$66:$IV$66,"="&amp;$K386)&lt;&gt;0,$L386,0)</f>
        <v>0</v>
      </c>
      <c r="BW386" s="61">
        <f>IF(COUNTIF(Setup_Hierarchy!$J$67:$IV$67,"="&amp;$K386)&lt;&gt;0,$L386,0)</f>
        <v>0</v>
      </c>
      <c r="BX386" s="61">
        <f>IF(COUNTIF(Setup_Hierarchy!$J$68:$IV$68,"="&amp;$K386)&lt;&gt;0,$L386,0)</f>
        <v>0</v>
      </c>
      <c r="BY386" s="61">
        <f>IF(COUNTIF(Setup_Hierarchy!$J$69:$IV$69,"="&amp;$K386)&lt;&gt;0,$L386,0)</f>
        <v>0</v>
      </c>
      <c r="BZ386" s="61">
        <f>IF(COUNTIF(Setup_Hierarchy!$J$70:$IV$70,"="&amp;$K386)&lt;&gt;0,$L386,0)</f>
        <v>0</v>
      </c>
      <c r="CA386" s="61">
        <f>IF(COUNTIF(Setup_Hierarchy!$J$71:$IV$71,"="&amp;$K386)&lt;&gt;0,$L386,0)</f>
        <v>0</v>
      </c>
      <c r="CB386" s="61">
        <f>IF(COUNTIF(Setup_Hierarchy!$J$72:$IV$72,"="&amp;$K386)&lt;&gt;0,$L386,0)</f>
        <v>0</v>
      </c>
      <c r="CC386" s="61">
        <f>IF(COUNTIF(Setup_Hierarchy!$J$73:$IV$73,"="&amp;$K386)&lt;&gt;0,$L386,0)</f>
        <v>0</v>
      </c>
      <c r="CD386" s="61">
        <f>IF(COUNTIF(Setup_Hierarchy!$J$74:$IV$74,"="&amp;$K386)&lt;&gt;0,$L386,0)</f>
        <v>0</v>
      </c>
      <c r="CE386" s="61">
        <f>IF(COUNTIF(Setup_Hierarchy!$J$75:$IV$75,"="&amp;$K386)&lt;&gt;0,$L386,0)</f>
        <v>0</v>
      </c>
      <c r="CF386" s="61">
        <f>IF(COUNTIF(Setup_Hierarchy!$J$76:$IV$76,"="&amp;$K386)&lt;&gt;0,$L386,0)</f>
        <v>0</v>
      </c>
      <c r="CG386" s="61">
        <f>IF(COUNTIF(Setup_Hierarchy!$J$77:$IV$77,"="&amp;$K386)&lt;&gt;0,$L386,0)</f>
        <v>0</v>
      </c>
      <c r="CH386" s="61">
        <f>IF(COUNTIF(Setup_Hierarchy!$J$78:$IV$78,"="&amp;$K386)&lt;&gt;0,$L386,0)</f>
        <v>0</v>
      </c>
      <c r="CI386" s="61">
        <f>IF(COUNTIF(Setup_Hierarchy!$J$79:$IV$79,"="&amp;$K386)&lt;&gt;0,$L386,0)</f>
        <v>0</v>
      </c>
      <c r="CJ386" s="61">
        <f>IF(COUNTIF(Setup_Hierarchy!$J$80:$IV$80,"="&amp;$K386)&lt;&gt;0,$L386,0)</f>
        <v>0</v>
      </c>
      <c r="CK386" s="61">
        <f>IF(COUNTIF(Setup_Hierarchy!$J$81:$IV$81,"="&amp;$K386)&lt;&gt;0,$L386,0)</f>
        <v>0</v>
      </c>
      <c r="CL386" s="61">
        <f>IF(COUNTIF(Setup_Hierarchy!$J$82:$IV$82,"="&amp;$K386)&lt;&gt;0,$L386,0)</f>
        <v>0</v>
      </c>
      <c r="CM386" s="61">
        <f>IF(COUNTIF(Setup_Hierarchy!$J$83:$IV$83,"="&amp;$K386)&lt;&gt;0,$L386,0)</f>
        <v>0</v>
      </c>
      <c r="CN386" s="61">
        <f>IF(COUNTIF(Setup_Hierarchy!$J$84:$IV$84,"="&amp;$K386)&lt;&gt;0,$L386,0)</f>
        <v>0</v>
      </c>
      <c r="CO386" s="61">
        <f>IF(COUNTIF(Setup_Hierarchy!$J$85:$IV$85,"="&amp;$K386)&lt;&gt;0,$L386,0)</f>
        <v>0</v>
      </c>
      <c r="CP386" s="61">
        <f>IF(COUNTIF(Setup_Hierarchy!$J$86:$IV$86,"="&amp;$K386)&lt;&gt;0,$L386,0)</f>
        <v>0</v>
      </c>
      <c r="CQ386" s="61">
        <f>IF(COUNTIF(Setup_Hierarchy!$J$87:$IV$87,"="&amp;$K386)&lt;&gt;0,$L386,0)</f>
        <v>0</v>
      </c>
      <c r="CR386" s="61">
        <f>IF(COUNTIF(Setup_Hierarchy!$J$88:$IV$88,"="&amp;$K386)&lt;&gt;0,$L386,0)</f>
        <v>0</v>
      </c>
      <c r="CS386" s="61">
        <f>IF(COUNTIF(Setup_Hierarchy!$J$89:$IV$89,"="&amp;$K386)&lt;&gt;0,$L386,0)</f>
        <v>0</v>
      </c>
      <c r="CT386" s="61">
        <f>IF(COUNTIF(Setup_Hierarchy!$J$90:$IV$90,"="&amp;$K386)&lt;&gt;0,$L386,0)</f>
        <v>0</v>
      </c>
      <c r="CU386" s="61">
        <f>IF(COUNTIF(Setup_Hierarchy!$J$91:$IV$91,"="&amp;$K386)&lt;&gt;0,$L386,0)</f>
        <v>0</v>
      </c>
      <c r="CV386" s="61">
        <f>IF(COUNTIF(Setup_Hierarchy!$J$92:$IV$92,"="&amp;$K386)&lt;&gt;0,$L386,0)</f>
        <v>0</v>
      </c>
      <c r="CW386" s="61">
        <f>IF(COUNTIF(Setup_Hierarchy!$J$93:$IV$93,"="&amp;$K386)&lt;&gt;0,$L386,0)</f>
        <v>0</v>
      </c>
      <c r="CX386" s="61">
        <f>IF(COUNTIF(Setup_Hierarchy!$J$94:$IV$94,"="&amp;$K386)&lt;&gt;0,$L386,0)</f>
        <v>0</v>
      </c>
      <c r="CY386" s="61">
        <f>IF(COUNTIF(Setup_Hierarchy!$J$95:$IV$95,"="&amp;$K386)&lt;&gt;0,$L386,0)</f>
        <v>0</v>
      </c>
      <c r="CZ386" s="61">
        <f>IF(COUNTIF(Setup_Hierarchy!$J$96:$IV$96,"="&amp;$K386)&lt;&gt;0,$L386,0)</f>
        <v>0</v>
      </c>
      <c r="DA386" s="61">
        <f>IF(COUNTIF(Setup_Hierarchy!$J$97:$IV$97,"="&amp;$K386)&lt;&gt;0,$L386,0)</f>
        <v>0</v>
      </c>
      <c r="DB386" s="61">
        <f>IF(COUNTIF(Setup_Hierarchy!$J$98:$IV$98,"="&amp;$K386)&lt;&gt;0,$L386,0)</f>
        <v>0</v>
      </c>
      <c r="DC386" s="61">
        <f>IF(COUNTIF(Setup_Hierarchy!$J$99:$IV$99,"="&amp;$K386)&lt;&gt;0,$L386,0)</f>
        <v>0</v>
      </c>
      <c r="DD386" s="61">
        <f>IF(COUNTIF(Setup_Hierarchy!$J$100:$IV$100,"="&amp;$K386)&lt;&gt;0,$L386,0)</f>
        <v>0</v>
      </c>
      <c r="DE386" s="61">
        <f>IF(COUNTIF(Setup_Hierarchy!$J$101:$IV$101,"="&amp;$K386)&lt;&gt;0,$L386,0)</f>
        <v>0</v>
      </c>
      <c r="DF386" s="61">
        <f>IF(COUNTIF(Setup_Hierarchy!$J$102:$IV$102,"="&amp;$K386)&lt;&gt;0,$L386,0)</f>
        <v>0</v>
      </c>
      <c r="DG386" s="61">
        <f>IF(COUNTIF(Setup_Hierarchy!$J$103:$IV$103,"="&amp;$K386)&lt;&gt;0,$L386,0)</f>
        <v>0</v>
      </c>
      <c r="DH386" s="61">
        <f>IF(COUNTIF(Setup_Hierarchy!$J$104:$IV$104,"="&amp;$K386)&lt;&gt;0,$L386,0)</f>
        <v>0</v>
      </c>
      <c r="DI386" s="61">
        <f>IF(COUNTIF(Setup_Hierarchy!$J$105:$IV$105,"="&amp;$K386)&lt;&gt;0,$L386,0)</f>
        <v>0</v>
      </c>
      <c r="DJ386" s="61">
        <f>IF(COUNTIF(Setup_Hierarchy!$J$106:$IV$106,"="&amp;$K386)&lt;&gt;0,$L386,0)</f>
        <v>0</v>
      </c>
      <c r="DK386" s="61">
        <f>IF(COUNTIF(Setup_Hierarchy!$J$107:$IV$107,"="&amp;$K386)&lt;&gt;0,$L386,0)</f>
        <v>0</v>
      </c>
      <c r="DL386" s="61">
        <f>IF(COUNTIF(Setup_Hierarchy!$J$108:$IV$108,"="&amp;$K386)&lt;&gt;0,$L386,0)</f>
        <v>0</v>
      </c>
      <c r="DM386" s="61">
        <f>IF(COUNTIF(Setup_Hierarchy!$J$109:$IV$109,"="&amp;$K386)&lt;&gt;0,$L386,0)</f>
        <v>0</v>
      </c>
      <c r="DN386" s="61">
        <f>IF(COUNTIF(Setup_Hierarchy!$J$110:$IV$110,"="&amp;$K386)&lt;&gt;0,$L386,0)</f>
        <v>0</v>
      </c>
      <c r="DO386" s="61">
        <f>IF(COUNTIF(Setup_Hierarchy!$J$111:$IV$111,"="&amp;$K386)&lt;&gt;0,$L386,0)</f>
        <v>0</v>
      </c>
      <c r="DP386" s="61">
        <f>IF(COUNTIF(Setup_Hierarchy!$J$112:$IV$112,"="&amp;$K386)&lt;&gt;0,$L386,0)</f>
        <v>0</v>
      </c>
      <c r="DQ386" s="61">
        <f>IF(COUNTIF(Setup_Hierarchy!$J$113:$IV$113,"="&amp;$K386)&lt;&gt;0,$L386,0)</f>
        <v>0</v>
      </c>
      <c r="DR386" s="61">
        <f>IF(COUNTIF(Setup_Hierarchy!$J$114:$IV$114,"="&amp;$K386)&lt;&gt;0,$L386,0)</f>
        <v>0</v>
      </c>
      <c r="DS386" s="61">
        <f>IF(COUNTIF(Setup_Hierarchy!$J$115:$IV$115,"="&amp;$K386)&lt;&gt;0,$L386,0)</f>
        <v>0</v>
      </c>
      <c r="DT386" s="61">
        <f>IF(COUNTIF(Setup_Hierarchy!$J$116:$IV$116,"="&amp;$K386)&lt;&gt;0,$L386,0)</f>
        <v>-6803.24</v>
      </c>
    </row>
    <row r="387" spans="2:124" x14ac:dyDescent="0.2">
      <c r="B387" t="s">
        <v>43</v>
      </c>
      <c r="C387">
        <v>442</v>
      </c>
      <c r="D387" t="s">
        <v>16</v>
      </c>
      <c r="E387" t="s">
        <v>369</v>
      </c>
      <c r="F387" t="s">
        <v>526</v>
      </c>
      <c r="G387" t="s">
        <v>523</v>
      </c>
      <c r="H387" t="s">
        <v>35</v>
      </c>
      <c r="I387">
        <v>0.165104</v>
      </c>
      <c r="J387">
        <v>0.34028399999999998</v>
      </c>
      <c r="K387">
        <v>638</v>
      </c>
      <c r="L387">
        <v>1.97</v>
      </c>
      <c r="M387" s="61">
        <f>IF(COUNTIF(Setup_Hierarchy!$J$5:$IV$5,"="&amp;$K387)&lt;&gt;0,$L387,0)</f>
        <v>1.97</v>
      </c>
      <c r="N387" s="61">
        <f>IF(COUNTIF(Setup_Hierarchy!$J$6:$IV$6,"="&amp;$K387)&lt;&gt;0,$L387,0)</f>
        <v>1.97</v>
      </c>
      <c r="O387" s="61">
        <f>IF(COUNTIF(Setup_Hierarchy!$J$7:$IV$7,"="&amp;$K387)&lt;&gt;0,$L387,0)</f>
        <v>1.97</v>
      </c>
      <c r="P387" s="61">
        <f>IF(COUNTIF(Setup_Hierarchy!$J$8:$IV$8,"="&amp;$K387)&lt;&gt;0,$L387,0)</f>
        <v>0</v>
      </c>
      <c r="Q387" s="61">
        <f>IF(COUNTIF(Setup_Hierarchy!$J$9:$IV$9,"="&amp;$K387)&lt;&gt;0,$L387,0)</f>
        <v>0</v>
      </c>
      <c r="R387" s="61">
        <f>IF(COUNTIF(Setup_Hierarchy!$J$10:$IV$10,"="&amp;$K387)&lt;&gt;0,$L387,0)</f>
        <v>0</v>
      </c>
      <c r="S387" s="61">
        <f>IF(COUNTIF(Setup_Hierarchy!$J$11:$IV$11,"="&amp;$K387)&lt;&gt;0,$L387,0)</f>
        <v>0</v>
      </c>
      <c r="T387" s="61">
        <f>IF(COUNTIF(Setup_Hierarchy!$J$12:$IV$12,"="&amp;$K387)&lt;&gt;0,$L387,0)</f>
        <v>0</v>
      </c>
      <c r="U387" s="61">
        <f>IF(COUNTIF(Setup_Hierarchy!$J$13:$IV$13,"="&amp;$K387)&lt;&gt;0,$L387,0)</f>
        <v>0</v>
      </c>
      <c r="V387" s="61">
        <f>IF(COUNTIF(Setup_Hierarchy!$J$14:$IV$14,"="&amp;$K387)&lt;&gt;0,$L387,0)</f>
        <v>0</v>
      </c>
      <c r="W387" s="61">
        <f>IF(COUNTIF(Setup_Hierarchy!$J$15:$IV$15,"="&amp;$K387)&lt;&gt;0,$L387,0)</f>
        <v>0</v>
      </c>
      <c r="X387" s="61">
        <f>IF(COUNTIF(Setup_Hierarchy!$J$16:$IV$16,"="&amp;$K387)&lt;&gt;0,$L387,0)</f>
        <v>0</v>
      </c>
      <c r="Y387" s="61">
        <f>IF(COUNTIF(Setup_Hierarchy!$J$17:$IV$17,"="&amp;$K387)&lt;&gt;0,$L387,0)</f>
        <v>0</v>
      </c>
      <c r="Z387" s="61">
        <f>IF(COUNTIF(Setup_Hierarchy!$J$18:$IV$18,"="&amp;$K387)&lt;&gt;0,$L387,0)</f>
        <v>0</v>
      </c>
      <c r="AA387" s="61">
        <f>IF(COUNTIF(Setup_Hierarchy!$J$19:$IV$19,"="&amp;$K387)&lt;&gt;0,$L387,0)</f>
        <v>0</v>
      </c>
      <c r="AB387" s="61">
        <f>IF(COUNTIF(Setup_Hierarchy!$J$20:$IV$20,"="&amp;$K387)&lt;&gt;0,$L387,0)</f>
        <v>0</v>
      </c>
      <c r="AC387" s="61">
        <f>IF(COUNTIF(Setup_Hierarchy!$J$21:$IV$21,"="&amp;$K387)&lt;&gt;0,$L387,0)</f>
        <v>0</v>
      </c>
      <c r="AD387" s="61">
        <f>IF(COUNTIF(Setup_Hierarchy!$J$22:$IV$22,"="&amp;$K387)&lt;&gt;0,$L387,0)</f>
        <v>0</v>
      </c>
      <c r="AE387" s="61">
        <f>IF(COUNTIF(Setup_Hierarchy!$J$23:$IV$23,"="&amp;$K387)&lt;&gt;0,$L387,0)</f>
        <v>0</v>
      </c>
      <c r="AF387" s="61">
        <f>IF(COUNTIF(Setup_Hierarchy!$J$24:$IV$24,"="&amp;$K387)&lt;&gt;0,$L387,0)</f>
        <v>0</v>
      </c>
      <c r="AG387" s="61">
        <f>IF(COUNTIF(Setup_Hierarchy!$J$25:$IV$25,"="&amp;$K387)&lt;&gt;0,$L387,0)</f>
        <v>0</v>
      </c>
      <c r="AH387" s="61">
        <f>IF(COUNTIF(Setup_Hierarchy!$J$26:$IV$26,"="&amp;$K387)&lt;&gt;0,$L387,0)</f>
        <v>0</v>
      </c>
      <c r="AI387" s="61">
        <f>IF(COUNTIF(Setup_Hierarchy!$J$27:$IV$27,"="&amp;$K387)&lt;&gt;0,$L387,0)</f>
        <v>0</v>
      </c>
      <c r="AJ387" s="61">
        <f>IF(COUNTIF(Setup_Hierarchy!$J$28:$IV$28,"="&amp;$K387)&lt;&gt;0,$L387,0)</f>
        <v>0</v>
      </c>
      <c r="AK387" s="61">
        <f>IF(COUNTIF(Setup_Hierarchy!$J$29:$IV$29,"="&amp;$K387)&lt;&gt;0,$L387,0)</f>
        <v>0</v>
      </c>
      <c r="AL387" s="61">
        <f>IF(COUNTIF(Setup_Hierarchy!$J$30:$IV$30,"="&amp;$K387)&lt;&gt;0,$L387,0)</f>
        <v>0</v>
      </c>
      <c r="AM387" s="61">
        <f>IF(COUNTIF(Setup_Hierarchy!$J$31:$IV$31,"="&amp;$K387)&lt;&gt;0,$L387,0)</f>
        <v>0</v>
      </c>
      <c r="AN387" s="61">
        <f>IF(COUNTIF(Setup_Hierarchy!$J$32:$IV$32,"="&amp;$K387)&lt;&gt;0,$L387,0)</f>
        <v>0</v>
      </c>
      <c r="AO387" s="61">
        <f>IF(COUNTIF(Setup_Hierarchy!$J$33:$IV$33,"="&amp;$K387)&lt;&gt;0,$L387,0)</f>
        <v>0</v>
      </c>
      <c r="AP387" s="61">
        <f>IF(COUNTIF(Setup_Hierarchy!$J$34:$IV$34,"="&amp;$K387)&lt;&gt;0,$L387,0)</f>
        <v>0</v>
      </c>
      <c r="AQ387" s="61">
        <f>IF(COUNTIF(Setup_Hierarchy!$J$35:$IV$35,"="&amp;$K387)&lt;&gt;0,$L387,0)</f>
        <v>0</v>
      </c>
      <c r="AR387" s="61">
        <f>IF(COUNTIF(Setup_Hierarchy!$J$36:$IV$36,"="&amp;$K387)&lt;&gt;0,$L387,0)</f>
        <v>0</v>
      </c>
      <c r="AS387" s="61">
        <f>IF(COUNTIF(Setup_Hierarchy!$J$37:$IV$37,"="&amp;$K387)&lt;&gt;0,$L387,0)</f>
        <v>0</v>
      </c>
      <c r="AT387" s="61">
        <f>IF(COUNTIF(Setup_Hierarchy!$J$38:$IV$38,"="&amp;$K387)&lt;&gt;0,$L387,0)</f>
        <v>0</v>
      </c>
      <c r="AU387" s="61">
        <f>IF(COUNTIF(Setup_Hierarchy!$J$39:$IV$39,"="&amp;$K387)&lt;&gt;0,$L387,0)</f>
        <v>0</v>
      </c>
      <c r="AV387" s="61">
        <f>IF(COUNTIF(Setup_Hierarchy!$J$40:$IV$40,"="&amp;$K387)&lt;&gt;0,$L387,0)</f>
        <v>0</v>
      </c>
      <c r="AW387" s="61">
        <f>IF(COUNTIF(Setup_Hierarchy!$J$41:$IV$41,"="&amp;$K387)&lt;&gt;0,$L387,0)</f>
        <v>0</v>
      </c>
      <c r="AX387" s="61">
        <f>IF(COUNTIF(Setup_Hierarchy!$J$42:$IV$42,"="&amp;$K387)&lt;&gt;0,$L387,0)</f>
        <v>0</v>
      </c>
      <c r="AY387" s="61">
        <f>IF(COUNTIF(Setup_Hierarchy!$J$43:$IV$43,"="&amp;$K387)&lt;&gt;0,$L387,0)</f>
        <v>0</v>
      </c>
      <c r="AZ387" s="61">
        <f>IF(COUNTIF(Setup_Hierarchy!$J$44:$IV$44,"="&amp;$K387)&lt;&gt;0,$L387,0)</f>
        <v>0</v>
      </c>
      <c r="BA387" s="61">
        <f>IF(COUNTIF(Setup_Hierarchy!$J$45:$IV$45,"="&amp;$K387)&lt;&gt;0,$L387,0)</f>
        <v>0</v>
      </c>
      <c r="BB387" s="61">
        <f>IF(COUNTIF(Setup_Hierarchy!$J$46:$IV$46,"="&amp;$K387)&lt;&gt;0,$L387,0)</f>
        <v>0</v>
      </c>
      <c r="BC387" s="61">
        <f>IF(COUNTIF(Setup_Hierarchy!$J$47:$IV$47,"="&amp;$K387)&lt;&gt;0,$L387,0)</f>
        <v>0</v>
      </c>
      <c r="BD387" s="61">
        <f>IF(COUNTIF(Setup_Hierarchy!$J$48:$IV$48,"="&amp;$K387)&lt;&gt;0,$L387,0)</f>
        <v>0</v>
      </c>
      <c r="BE387" s="61">
        <f>IF(COUNTIF(Setup_Hierarchy!$J$49:$IV$49,"="&amp;$K387)&lt;&gt;0,$L387,0)</f>
        <v>0</v>
      </c>
      <c r="BF387" s="61">
        <f>IF(COUNTIF(Setup_Hierarchy!$J$50:$IV$50,"="&amp;$K387)&lt;&gt;0,$L387,0)</f>
        <v>0</v>
      </c>
      <c r="BG387" s="61">
        <f>IF(COUNTIF(Setup_Hierarchy!$J$51:$IV$51,"="&amp;$K387)&lt;&gt;0,$L387,0)</f>
        <v>1.97</v>
      </c>
      <c r="BH387" s="61">
        <f>IF(COUNTIF(Setup_Hierarchy!$J$52:$IV$52,"="&amp;$K387)&lt;&gt;0,$L387,0)</f>
        <v>0</v>
      </c>
      <c r="BI387" s="61">
        <f>IF(COUNTIF(Setup_Hierarchy!$J$53:$IV$53,"="&amp;$K387)&lt;&gt;0,$L387,0)</f>
        <v>0</v>
      </c>
      <c r="BJ387" s="61">
        <f>IF(COUNTIF(Setup_Hierarchy!$J$54:$IV$54,"="&amp;$K387)&lt;&gt;0,$L387,0)</f>
        <v>0</v>
      </c>
      <c r="BK387" s="61">
        <f>IF(COUNTIF(Setup_Hierarchy!$J$55:$IV$55,"="&amp;$K387)&lt;&gt;0,$L387,0)</f>
        <v>0</v>
      </c>
      <c r="BL387" s="61">
        <f>IF(COUNTIF(Setup_Hierarchy!$J$56:$IV$56,"="&amp;$K387)&lt;&gt;0,$L387,0)</f>
        <v>0</v>
      </c>
      <c r="BM387" s="61">
        <f>IF(COUNTIF(Setup_Hierarchy!$J$57:$IV$57,"="&amp;$K387)&lt;&gt;0,$L387,0)</f>
        <v>0</v>
      </c>
      <c r="BN387" s="61">
        <f>IF(COUNTIF(Setup_Hierarchy!$J$58:$IV$58,"="&amp;$K387)&lt;&gt;0,$L387,0)</f>
        <v>0</v>
      </c>
      <c r="BO387" s="61">
        <f>IF(COUNTIF(Setup_Hierarchy!$J$59:$IV$59,"="&amp;$K387)&lt;&gt;0,$L387,0)</f>
        <v>1.97</v>
      </c>
      <c r="BP387" s="61">
        <f>IF(COUNTIF(Setup_Hierarchy!$J$60:$IV$60,"="&amp;$K387)&lt;&gt;0,$L387,0)</f>
        <v>0</v>
      </c>
      <c r="BQ387" s="61">
        <f>IF(COUNTIF(Setup_Hierarchy!$J$61:$IV$61,"="&amp;$K387)&lt;&gt;0,$L387,0)</f>
        <v>0</v>
      </c>
      <c r="BR387" s="61">
        <f>IF(COUNTIF(Setup_Hierarchy!$J$62:$IV$62,"="&amp;$K387)&lt;&gt;0,$L387,0)</f>
        <v>0</v>
      </c>
      <c r="BS387" s="61">
        <f>IF(COUNTIF(Setup_Hierarchy!$J$63:$IV$63,"="&amp;$K387)&lt;&gt;0,$L387,0)</f>
        <v>0</v>
      </c>
      <c r="BT387" s="61">
        <f>IF(COUNTIF(Setup_Hierarchy!$J$64:$IV$64,"="&amp;$K387)&lt;&gt;0,$L387,0)</f>
        <v>0</v>
      </c>
      <c r="BU387" s="61">
        <f>IF(COUNTIF(Setup_Hierarchy!$J$65:$IV$65,"="&amp;$K387)&lt;&gt;0,$L387,0)</f>
        <v>0</v>
      </c>
      <c r="BV387" s="61">
        <f>IF(COUNTIF(Setup_Hierarchy!$J$66:$IV$66,"="&amp;$K387)&lt;&gt;0,$L387,0)</f>
        <v>0</v>
      </c>
      <c r="BW387" s="61">
        <f>IF(COUNTIF(Setup_Hierarchy!$J$67:$IV$67,"="&amp;$K387)&lt;&gt;0,$L387,0)</f>
        <v>0</v>
      </c>
      <c r="BX387" s="61">
        <f>IF(COUNTIF(Setup_Hierarchy!$J$68:$IV$68,"="&amp;$K387)&lt;&gt;0,$L387,0)</f>
        <v>0</v>
      </c>
      <c r="BY387" s="61">
        <f>IF(COUNTIF(Setup_Hierarchy!$J$69:$IV$69,"="&amp;$K387)&lt;&gt;0,$L387,0)</f>
        <v>0</v>
      </c>
      <c r="BZ387" s="61">
        <f>IF(COUNTIF(Setup_Hierarchy!$J$70:$IV$70,"="&amp;$K387)&lt;&gt;0,$L387,0)</f>
        <v>0</v>
      </c>
      <c r="CA387" s="61">
        <f>IF(COUNTIF(Setup_Hierarchy!$J$71:$IV$71,"="&amp;$K387)&lt;&gt;0,$L387,0)</f>
        <v>0</v>
      </c>
      <c r="CB387" s="61">
        <f>IF(COUNTIF(Setup_Hierarchy!$J$72:$IV$72,"="&amp;$K387)&lt;&gt;0,$L387,0)</f>
        <v>0</v>
      </c>
      <c r="CC387" s="61">
        <f>IF(COUNTIF(Setup_Hierarchy!$J$73:$IV$73,"="&amp;$K387)&lt;&gt;0,$L387,0)</f>
        <v>0</v>
      </c>
      <c r="CD387" s="61">
        <f>IF(COUNTIF(Setup_Hierarchy!$J$74:$IV$74,"="&amp;$K387)&lt;&gt;0,$L387,0)</f>
        <v>0</v>
      </c>
      <c r="CE387" s="61">
        <f>IF(COUNTIF(Setup_Hierarchy!$J$75:$IV$75,"="&amp;$K387)&lt;&gt;0,$L387,0)</f>
        <v>0</v>
      </c>
      <c r="CF387" s="61">
        <f>IF(COUNTIF(Setup_Hierarchy!$J$76:$IV$76,"="&amp;$K387)&lt;&gt;0,$L387,0)</f>
        <v>0</v>
      </c>
      <c r="CG387" s="61">
        <f>IF(COUNTIF(Setup_Hierarchy!$J$77:$IV$77,"="&amp;$K387)&lt;&gt;0,$L387,0)</f>
        <v>0</v>
      </c>
      <c r="CH387" s="61">
        <f>IF(COUNTIF(Setup_Hierarchy!$J$78:$IV$78,"="&amp;$K387)&lt;&gt;0,$L387,0)</f>
        <v>0</v>
      </c>
      <c r="CI387" s="61">
        <f>IF(COUNTIF(Setup_Hierarchy!$J$79:$IV$79,"="&amp;$K387)&lt;&gt;0,$L387,0)</f>
        <v>0</v>
      </c>
      <c r="CJ387" s="61">
        <f>IF(COUNTIF(Setup_Hierarchy!$J$80:$IV$80,"="&amp;$K387)&lt;&gt;0,$L387,0)</f>
        <v>0</v>
      </c>
      <c r="CK387" s="61">
        <f>IF(COUNTIF(Setup_Hierarchy!$J$81:$IV$81,"="&amp;$K387)&lt;&gt;0,$L387,0)</f>
        <v>0</v>
      </c>
      <c r="CL387" s="61">
        <f>IF(COUNTIF(Setup_Hierarchy!$J$82:$IV$82,"="&amp;$K387)&lt;&gt;0,$L387,0)</f>
        <v>0</v>
      </c>
      <c r="CM387" s="61">
        <f>IF(COUNTIF(Setup_Hierarchy!$J$83:$IV$83,"="&amp;$K387)&lt;&gt;0,$L387,0)</f>
        <v>0</v>
      </c>
      <c r="CN387" s="61">
        <f>IF(COUNTIF(Setup_Hierarchy!$J$84:$IV$84,"="&amp;$K387)&lt;&gt;0,$L387,0)</f>
        <v>1.97</v>
      </c>
      <c r="CO387" s="61">
        <f>IF(COUNTIF(Setup_Hierarchy!$J$85:$IV$85,"="&amp;$K387)&lt;&gt;0,$L387,0)</f>
        <v>1.97</v>
      </c>
      <c r="CP387" s="61">
        <f>IF(COUNTIF(Setup_Hierarchy!$J$86:$IV$86,"="&amp;$K387)&lt;&gt;0,$L387,0)</f>
        <v>0</v>
      </c>
      <c r="CQ387" s="61">
        <f>IF(COUNTIF(Setup_Hierarchy!$J$87:$IV$87,"="&amp;$K387)&lt;&gt;0,$L387,0)</f>
        <v>0</v>
      </c>
      <c r="CR387" s="61">
        <f>IF(COUNTIF(Setup_Hierarchy!$J$88:$IV$88,"="&amp;$K387)&lt;&gt;0,$L387,0)</f>
        <v>0</v>
      </c>
      <c r="CS387" s="61">
        <f>IF(COUNTIF(Setup_Hierarchy!$J$89:$IV$89,"="&amp;$K387)&lt;&gt;0,$L387,0)</f>
        <v>0</v>
      </c>
      <c r="CT387" s="61">
        <f>IF(COUNTIF(Setup_Hierarchy!$J$90:$IV$90,"="&amp;$K387)&lt;&gt;0,$L387,0)</f>
        <v>0</v>
      </c>
      <c r="CU387" s="61">
        <f>IF(COUNTIF(Setup_Hierarchy!$J$91:$IV$91,"="&amp;$K387)&lt;&gt;0,$L387,0)</f>
        <v>0</v>
      </c>
      <c r="CV387" s="61">
        <f>IF(COUNTIF(Setup_Hierarchy!$J$92:$IV$92,"="&amp;$K387)&lt;&gt;0,$L387,0)</f>
        <v>0</v>
      </c>
      <c r="CW387" s="61">
        <f>IF(COUNTIF(Setup_Hierarchy!$J$93:$IV$93,"="&amp;$K387)&lt;&gt;0,$L387,0)</f>
        <v>0</v>
      </c>
      <c r="CX387" s="61">
        <f>IF(COUNTIF(Setup_Hierarchy!$J$94:$IV$94,"="&amp;$K387)&lt;&gt;0,$L387,0)</f>
        <v>0</v>
      </c>
      <c r="CY387" s="61">
        <f>IF(COUNTIF(Setup_Hierarchy!$J$95:$IV$95,"="&amp;$K387)&lt;&gt;0,$L387,0)</f>
        <v>0</v>
      </c>
      <c r="CZ387" s="61">
        <f>IF(COUNTIF(Setup_Hierarchy!$J$96:$IV$96,"="&amp;$K387)&lt;&gt;0,$L387,0)</f>
        <v>0</v>
      </c>
      <c r="DA387" s="61">
        <f>IF(COUNTIF(Setup_Hierarchy!$J$97:$IV$97,"="&amp;$K387)&lt;&gt;0,$L387,0)</f>
        <v>0</v>
      </c>
      <c r="DB387" s="61">
        <f>IF(COUNTIF(Setup_Hierarchy!$J$98:$IV$98,"="&amp;$K387)&lt;&gt;0,$L387,0)</f>
        <v>0</v>
      </c>
      <c r="DC387" s="61">
        <f>IF(COUNTIF(Setup_Hierarchy!$J$99:$IV$99,"="&amp;$K387)&lt;&gt;0,$L387,0)</f>
        <v>0</v>
      </c>
      <c r="DD387" s="61">
        <f>IF(COUNTIF(Setup_Hierarchy!$J$100:$IV$100,"="&amp;$K387)&lt;&gt;0,$L387,0)</f>
        <v>0</v>
      </c>
      <c r="DE387" s="61">
        <f>IF(COUNTIF(Setup_Hierarchy!$J$101:$IV$101,"="&amp;$K387)&lt;&gt;0,$L387,0)</f>
        <v>0</v>
      </c>
      <c r="DF387" s="61">
        <f>IF(COUNTIF(Setup_Hierarchy!$J$102:$IV$102,"="&amp;$K387)&lt;&gt;0,$L387,0)</f>
        <v>0</v>
      </c>
      <c r="DG387" s="61">
        <f>IF(COUNTIF(Setup_Hierarchy!$J$103:$IV$103,"="&amp;$K387)&lt;&gt;0,$L387,0)</f>
        <v>0</v>
      </c>
      <c r="DH387" s="61">
        <f>IF(COUNTIF(Setup_Hierarchy!$J$104:$IV$104,"="&amp;$K387)&lt;&gt;0,$L387,0)</f>
        <v>0</v>
      </c>
      <c r="DI387" s="61">
        <f>IF(COUNTIF(Setup_Hierarchy!$J$105:$IV$105,"="&amp;$K387)&lt;&gt;0,$L387,0)</f>
        <v>0</v>
      </c>
      <c r="DJ387" s="61">
        <f>IF(COUNTIF(Setup_Hierarchy!$J$106:$IV$106,"="&amp;$K387)&lt;&gt;0,$L387,0)</f>
        <v>0</v>
      </c>
      <c r="DK387" s="61">
        <f>IF(COUNTIF(Setup_Hierarchy!$J$107:$IV$107,"="&amp;$K387)&lt;&gt;0,$L387,0)</f>
        <v>0</v>
      </c>
      <c r="DL387" s="61">
        <f>IF(COUNTIF(Setup_Hierarchy!$J$108:$IV$108,"="&amp;$K387)&lt;&gt;0,$L387,0)</f>
        <v>0</v>
      </c>
      <c r="DM387" s="61">
        <f>IF(COUNTIF(Setup_Hierarchy!$J$109:$IV$109,"="&amp;$K387)&lt;&gt;0,$L387,0)</f>
        <v>0</v>
      </c>
      <c r="DN387" s="61">
        <f>IF(COUNTIF(Setup_Hierarchy!$J$110:$IV$110,"="&amp;$K387)&lt;&gt;0,$L387,0)</f>
        <v>0</v>
      </c>
      <c r="DO387" s="61">
        <f>IF(COUNTIF(Setup_Hierarchy!$J$111:$IV$111,"="&amp;$K387)&lt;&gt;0,$L387,0)</f>
        <v>0</v>
      </c>
      <c r="DP387" s="61">
        <f>IF(COUNTIF(Setup_Hierarchy!$J$112:$IV$112,"="&amp;$K387)&lt;&gt;0,$L387,0)</f>
        <v>0</v>
      </c>
      <c r="DQ387" s="61">
        <f>IF(COUNTIF(Setup_Hierarchy!$J$113:$IV$113,"="&amp;$K387)&lt;&gt;0,$L387,0)</f>
        <v>0</v>
      </c>
      <c r="DR387" s="61">
        <f>IF(COUNTIF(Setup_Hierarchy!$J$114:$IV$114,"="&amp;$K387)&lt;&gt;0,$L387,0)</f>
        <v>0</v>
      </c>
      <c r="DS387" s="61">
        <f>IF(COUNTIF(Setup_Hierarchy!$J$115:$IV$115,"="&amp;$K387)&lt;&gt;0,$L387,0)</f>
        <v>0</v>
      </c>
      <c r="DT387" s="61">
        <f>IF(COUNTIF(Setup_Hierarchy!$J$116:$IV$116,"="&amp;$K387)&lt;&gt;0,$L387,0)</f>
        <v>0</v>
      </c>
    </row>
    <row r="388" spans="2:124" x14ac:dyDescent="0.2">
      <c r="B388" t="s">
        <v>43</v>
      </c>
      <c r="C388">
        <v>442</v>
      </c>
      <c r="D388" t="s">
        <v>16</v>
      </c>
      <c r="E388" t="s">
        <v>369</v>
      </c>
      <c r="F388" t="s">
        <v>526</v>
      </c>
      <c r="G388" t="s">
        <v>523</v>
      </c>
      <c r="H388" t="s">
        <v>35</v>
      </c>
      <c r="I388">
        <v>0.165104</v>
      </c>
      <c r="J388">
        <v>0.34028399999999998</v>
      </c>
      <c r="K388">
        <v>677</v>
      </c>
      <c r="L388">
        <v>-490.53</v>
      </c>
      <c r="M388" s="61">
        <f>IF(COUNTIF(Setup_Hierarchy!$J$5:$IV$5,"="&amp;$K388)&lt;&gt;0,$L388,0)</f>
        <v>-490.53</v>
      </c>
      <c r="N388" s="61">
        <f>IF(COUNTIF(Setup_Hierarchy!$J$6:$IV$6,"="&amp;$K388)&lt;&gt;0,$L388,0)</f>
        <v>-490.53</v>
      </c>
      <c r="O388" s="61">
        <f>IF(COUNTIF(Setup_Hierarchy!$J$7:$IV$7,"="&amp;$K388)&lt;&gt;0,$L388,0)</f>
        <v>-490.53</v>
      </c>
      <c r="P388" s="61">
        <f>IF(COUNTIF(Setup_Hierarchy!$J$8:$IV$8,"="&amp;$K388)&lt;&gt;0,$L388,0)</f>
        <v>-490.53</v>
      </c>
      <c r="Q388" s="61">
        <f>IF(COUNTIF(Setup_Hierarchy!$J$9:$IV$9,"="&amp;$K388)&lt;&gt;0,$L388,0)</f>
        <v>-490.53</v>
      </c>
      <c r="R388" s="61">
        <f>IF(COUNTIF(Setup_Hierarchy!$J$10:$IV$10,"="&amp;$K388)&lt;&gt;0,$L388,0)</f>
        <v>0</v>
      </c>
      <c r="S388" s="61">
        <f>IF(COUNTIF(Setup_Hierarchy!$J$11:$IV$11,"="&amp;$K388)&lt;&gt;0,$L388,0)</f>
        <v>0</v>
      </c>
      <c r="T388" s="61">
        <f>IF(COUNTIF(Setup_Hierarchy!$J$12:$IV$12,"="&amp;$K388)&lt;&gt;0,$L388,0)</f>
        <v>0</v>
      </c>
      <c r="U388" s="61">
        <f>IF(COUNTIF(Setup_Hierarchy!$J$13:$IV$13,"="&amp;$K388)&lt;&gt;0,$L388,0)</f>
        <v>0</v>
      </c>
      <c r="V388" s="61">
        <f>IF(COUNTIF(Setup_Hierarchy!$J$14:$IV$14,"="&amp;$K388)&lt;&gt;0,$L388,0)</f>
        <v>0</v>
      </c>
      <c r="W388" s="61">
        <f>IF(COUNTIF(Setup_Hierarchy!$J$15:$IV$15,"="&amp;$K388)&lt;&gt;0,$L388,0)</f>
        <v>0</v>
      </c>
      <c r="X388" s="61">
        <f>IF(COUNTIF(Setup_Hierarchy!$J$16:$IV$16,"="&amp;$K388)&lt;&gt;0,$L388,0)</f>
        <v>0</v>
      </c>
      <c r="Y388" s="61">
        <f>IF(COUNTIF(Setup_Hierarchy!$J$17:$IV$17,"="&amp;$K388)&lt;&gt;0,$L388,0)</f>
        <v>0</v>
      </c>
      <c r="Z388" s="61">
        <f>IF(COUNTIF(Setup_Hierarchy!$J$18:$IV$18,"="&amp;$K388)&lt;&gt;0,$L388,0)</f>
        <v>0</v>
      </c>
      <c r="AA388" s="61">
        <f>IF(COUNTIF(Setup_Hierarchy!$J$19:$IV$19,"="&amp;$K388)&lt;&gt;0,$L388,0)</f>
        <v>0</v>
      </c>
      <c r="AB388" s="61">
        <f>IF(COUNTIF(Setup_Hierarchy!$J$20:$IV$20,"="&amp;$K388)&lt;&gt;0,$L388,0)</f>
        <v>0</v>
      </c>
      <c r="AC388" s="61">
        <f>IF(COUNTIF(Setup_Hierarchy!$J$21:$IV$21,"="&amp;$K388)&lt;&gt;0,$L388,0)</f>
        <v>-490.53</v>
      </c>
      <c r="AD388" s="61">
        <f>IF(COUNTIF(Setup_Hierarchy!$J$22:$IV$22,"="&amp;$K388)&lt;&gt;0,$L388,0)</f>
        <v>-490.53</v>
      </c>
      <c r="AE388" s="61">
        <f>IF(COUNTIF(Setup_Hierarchy!$J$23:$IV$23,"="&amp;$K388)&lt;&gt;0,$L388,0)</f>
        <v>0</v>
      </c>
      <c r="AF388" s="61">
        <f>IF(COUNTIF(Setup_Hierarchy!$J$24:$IV$24,"="&amp;$K388)&lt;&gt;0,$L388,0)</f>
        <v>0</v>
      </c>
      <c r="AG388" s="61">
        <f>IF(COUNTIF(Setup_Hierarchy!$J$25:$IV$25,"="&amp;$K388)&lt;&gt;0,$L388,0)</f>
        <v>0</v>
      </c>
      <c r="AH388" s="61">
        <f>IF(COUNTIF(Setup_Hierarchy!$J$26:$IV$26,"="&amp;$K388)&lt;&gt;0,$L388,0)</f>
        <v>0</v>
      </c>
      <c r="AI388" s="61">
        <f>IF(COUNTIF(Setup_Hierarchy!$J$27:$IV$27,"="&amp;$K388)&lt;&gt;0,$L388,0)</f>
        <v>0</v>
      </c>
      <c r="AJ388" s="61">
        <f>IF(COUNTIF(Setup_Hierarchy!$J$28:$IV$28,"="&amp;$K388)&lt;&gt;0,$L388,0)</f>
        <v>0</v>
      </c>
      <c r="AK388" s="61">
        <f>IF(COUNTIF(Setup_Hierarchy!$J$29:$IV$29,"="&amp;$K388)&lt;&gt;0,$L388,0)</f>
        <v>0</v>
      </c>
      <c r="AL388" s="61">
        <f>IF(COUNTIF(Setup_Hierarchy!$J$30:$IV$30,"="&amp;$K388)&lt;&gt;0,$L388,0)</f>
        <v>0</v>
      </c>
      <c r="AM388" s="61">
        <f>IF(COUNTIF(Setup_Hierarchy!$J$31:$IV$31,"="&amp;$K388)&lt;&gt;0,$L388,0)</f>
        <v>0</v>
      </c>
      <c r="AN388" s="61">
        <f>IF(COUNTIF(Setup_Hierarchy!$J$32:$IV$32,"="&amp;$K388)&lt;&gt;0,$L388,0)</f>
        <v>0</v>
      </c>
      <c r="AO388" s="61">
        <f>IF(COUNTIF(Setup_Hierarchy!$J$33:$IV$33,"="&amp;$K388)&lt;&gt;0,$L388,0)</f>
        <v>0</v>
      </c>
      <c r="AP388" s="61">
        <f>IF(COUNTIF(Setup_Hierarchy!$J$34:$IV$34,"="&amp;$K388)&lt;&gt;0,$L388,0)</f>
        <v>0</v>
      </c>
      <c r="AQ388" s="61">
        <f>IF(COUNTIF(Setup_Hierarchy!$J$35:$IV$35,"="&amp;$K388)&lt;&gt;0,$L388,0)</f>
        <v>0</v>
      </c>
      <c r="AR388" s="61">
        <f>IF(COUNTIF(Setup_Hierarchy!$J$36:$IV$36,"="&amp;$K388)&lt;&gt;0,$L388,0)</f>
        <v>0</v>
      </c>
      <c r="AS388" s="61">
        <f>IF(COUNTIF(Setup_Hierarchy!$J$37:$IV$37,"="&amp;$K388)&lt;&gt;0,$L388,0)</f>
        <v>0</v>
      </c>
      <c r="AT388" s="61">
        <f>IF(COUNTIF(Setup_Hierarchy!$J$38:$IV$38,"="&amp;$K388)&lt;&gt;0,$L388,0)</f>
        <v>0</v>
      </c>
      <c r="AU388" s="61">
        <f>IF(COUNTIF(Setup_Hierarchy!$J$39:$IV$39,"="&amp;$K388)&lt;&gt;0,$L388,0)</f>
        <v>0</v>
      </c>
      <c r="AV388" s="61">
        <f>IF(COUNTIF(Setup_Hierarchy!$J$40:$IV$40,"="&amp;$K388)&lt;&gt;0,$L388,0)</f>
        <v>0</v>
      </c>
      <c r="AW388" s="61">
        <f>IF(COUNTIF(Setup_Hierarchy!$J$41:$IV$41,"="&amp;$K388)&lt;&gt;0,$L388,0)</f>
        <v>0</v>
      </c>
      <c r="AX388" s="61">
        <f>IF(COUNTIF(Setup_Hierarchy!$J$42:$IV$42,"="&amp;$K388)&lt;&gt;0,$L388,0)</f>
        <v>0</v>
      </c>
      <c r="AY388" s="61">
        <f>IF(COUNTIF(Setup_Hierarchy!$J$43:$IV$43,"="&amp;$K388)&lt;&gt;0,$L388,0)</f>
        <v>0</v>
      </c>
      <c r="AZ388" s="61">
        <f>IF(COUNTIF(Setup_Hierarchy!$J$44:$IV$44,"="&amp;$K388)&lt;&gt;0,$L388,0)</f>
        <v>0</v>
      </c>
      <c r="BA388" s="61">
        <f>IF(COUNTIF(Setup_Hierarchy!$J$45:$IV$45,"="&amp;$K388)&lt;&gt;0,$L388,0)</f>
        <v>0</v>
      </c>
      <c r="BB388" s="61">
        <f>IF(COUNTIF(Setup_Hierarchy!$J$46:$IV$46,"="&amp;$K388)&lt;&gt;0,$L388,0)</f>
        <v>0</v>
      </c>
      <c r="BC388" s="61">
        <f>IF(COUNTIF(Setup_Hierarchy!$J$47:$IV$47,"="&amp;$K388)&lt;&gt;0,$L388,0)</f>
        <v>0</v>
      </c>
      <c r="BD388" s="61">
        <f>IF(COUNTIF(Setup_Hierarchy!$J$48:$IV$48,"="&amp;$K388)&lt;&gt;0,$L388,0)</f>
        <v>0</v>
      </c>
      <c r="BE388" s="61">
        <f>IF(COUNTIF(Setup_Hierarchy!$J$49:$IV$49,"="&amp;$K388)&lt;&gt;0,$L388,0)</f>
        <v>0</v>
      </c>
      <c r="BF388" s="61">
        <f>IF(COUNTIF(Setup_Hierarchy!$J$50:$IV$50,"="&amp;$K388)&lt;&gt;0,$L388,0)</f>
        <v>0</v>
      </c>
      <c r="BG388" s="61">
        <f>IF(COUNTIF(Setup_Hierarchy!$J$51:$IV$51,"="&amp;$K388)&lt;&gt;0,$L388,0)</f>
        <v>0</v>
      </c>
      <c r="BH388" s="61">
        <f>IF(COUNTIF(Setup_Hierarchy!$J$52:$IV$52,"="&amp;$K388)&lt;&gt;0,$L388,0)</f>
        <v>0</v>
      </c>
      <c r="BI388" s="61">
        <f>IF(COUNTIF(Setup_Hierarchy!$J$53:$IV$53,"="&amp;$K388)&lt;&gt;0,$L388,0)</f>
        <v>0</v>
      </c>
      <c r="BJ388" s="61">
        <f>IF(COUNTIF(Setup_Hierarchy!$J$54:$IV$54,"="&amp;$K388)&lt;&gt;0,$L388,0)</f>
        <v>0</v>
      </c>
      <c r="BK388" s="61">
        <f>IF(COUNTIF(Setup_Hierarchy!$J$55:$IV$55,"="&amp;$K388)&lt;&gt;0,$L388,0)</f>
        <v>0</v>
      </c>
      <c r="BL388" s="61">
        <f>IF(COUNTIF(Setup_Hierarchy!$J$56:$IV$56,"="&amp;$K388)&lt;&gt;0,$L388,0)</f>
        <v>0</v>
      </c>
      <c r="BM388" s="61">
        <f>IF(COUNTIF(Setup_Hierarchy!$J$57:$IV$57,"="&amp;$K388)&lt;&gt;0,$L388,0)</f>
        <v>0</v>
      </c>
      <c r="BN388" s="61">
        <f>IF(COUNTIF(Setup_Hierarchy!$J$58:$IV$58,"="&amp;$K388)&lt;&gt;0,$L388,0)</f>
        <v>0</v>
      </c>
      <c r="BO388" s="61">
        <f>IF(COUNTIF(Setup_Hierarchy!$J$59:$IV$59,"="&amp;$K388)&lt;&gt;0,$L388,0)</f>
        <v>0</v>
      </c>
      <c r="BP388" s="61">
        <f>IF(COUNTIF(Setup_Hierarchy!$J$60:$IV$60,"="&amp;$K388)&lt;&gt;0,$L388,0)</f>
        <v>0</v>
      </c>
      <c r="BQ388" s="61">
        <f>IF(COUNTIF(Setup_Hierarchy!$J$61:$IV$61,"="&amp;$K388)&lt;&gt;0,$L388,0)</f>
        <v>0</v>
      </c>
      <c r="BR388" s="61">
        <f>IF(COUNTIF(Setup_Hierarchy!$J$62:$IV$62,"="&amp;$K388)&lt;&gt;0,$L388,0)</f>
        <v>0</v>
      </c>
      <c r="BS388" s="61">
        <f>IF(COUNTIF(Setup_Hierarchy!$J$63:$IV$63,"="&amp;$K388)&lt;&gt;0,$L388,0)</f>
        <v>0</v>
      </c>
      <c r="BT388" s="61">
        <f>IF(COUNTIF(Setup_Hierarchy!$J$64:$IV$64,"="&amp;$K388)&lt;&gt;0,$L388,0)</f>
        <v>0</v>
      </c>
      <c r="BU388" s="61">
        <f>IF(COUNTIF(Setup_Hierarchy!$J$65:$IV$65,"="&amp;$K388)&lt;&gt;0,$L388,0)</f>
        <v>0</v>
      </c>
      <c r="BV388" s="61">
        <f>IF(COUNTIF(Setup_Hierarchy!$J$66:$IV$66,"="&amp;$K388)&lt;&gt;0,$L388,0)</f>
        <v>0</v>
      </c>
      <c r="BW388" s="61">
        <f>IF(COUNTIF(Setup_Hierarchy!$J$67:$IV$67,"="&amp;$K388)&lt;&gt;0,$L388,0)</f>
        <v>0</v>
      </c>
      <c r="BX388" s="61">
        <f>IF(COUNTIF(Setup_Hierarchy!$J$68:$IV$68,"="&amp;$K388)&lt;&gt;0,$L388,0)</f>
        <v>0</v>
      </c>
      <c r="BY388" s="61">
        <f>IF(COUNTIF(Setup_Hierarchy!$J$69:$IV$69,"="&amp;$K388)&lt;&gt;0,$L388,0)</f>
        <v>0</v>
      </c>
      <c r="BZ388" s="61">
        <f>IF(COUNTIF(Setup_Hierarchy!$J$70:$IV$70,"="&amp;$K388)&lt;&gt;0,$L388,0)</f>
        <v>0</v>
      </c>
      <c r="CA388" s="61">
        <f>IF(COUNTIF(Setup_Hierarchy!$J$71:$IV$71,"="&amp;$K388)&lt;&gt;0,$L388,0)</f>
        <v>0</v>
      </c>
      <c r="CB388" s="61">
        <f>IF(COUNTIF(Setup_Hierarchy!$J$72:$IV$72,"="&amp;$K388)&lt;&gt;0,$L388,0)</f>
        <v>0</v>
      </c>
      <c r="CC388" s="61">
        <f>IF(COUNTIF(Setup_Hierarchy!$J$73:$IV$73,"="&amp;$K388)&lt;&gt;0,$L388,0)</f>
        <v>0</v>
      </c>
      <c r="CD388" s="61">
        <f>IF(COUNTIF(Setup_Hierarchy!$J$74:$IV$74,"="&amp;$K388)&lt;&gt;0,$L388,0)</f>
        <v>0</v>
      </c>
      <c r="CE388" s="61">
        <f>IF(COUNTIF(Setup_Hierarchy!$J$75:$IV$75,"="&amp;$K388)&lt;&gt;0,$L388,0)</f>
        <v>0</v>
      </c>
      <c r="CF388" s="61">
        <f>IF(COUNTIF(Setup_Hierarchy!$J$76:$IV$76,"="&amp;$K388)&lt;&gt;0,$L388,0)</f>
        <v>0</v>
      </c>
      <c r="CG388" s="61">
        <f>IF(COUNTIF(Setup_Hierarchy!$J$77:$IV$77,"="&amp;$K388)&lt;&gt;0,$L388,0)</f>
        <v>0</v>
      </c>
      <c r="CH388" s="61">
        <f>IF(COUNTIF(Setup_Hierarchy!$J$78:$IV$78,"="&amp;$K388)&lt;&gt;0,$L388,0)</f>
        <v>0</v>
      </c>
      <c r="CI388" s="61">
        <f>IF(COUNTIF(Setup_Hierarchy!$J$79:$IV$79,"="&amp;$K388)&lt;&gt;0,$L388,0)</f>
        <v>0</v>
      </c>
      <c r="CJ388" s="61">
        <f>IF(COUNTIF(Setup_Hierarchy!$J$80:$IV$80,"="&amp;$K388)&lt;&gt;0,$L388,0)</f>
        <v>0</v>
      </c>
      <c r="CK388" s="61">
        <f>IF(COUNTIF(Setup_Hierarchy!$J$81:$IV$81,"="&amp;$K388)&lt;&gt;0,$L388,0)</f>
        <v>0</v>
      </c>
      <c r="CL388" s="61">
        <f>IF(COUNTIF(Setup_Hierarchy!$J$82:$IV$82,"="&amp;$K388)&lt;&gt;0,$L388,0)</f>
        <v>0</v>
      </c>
      <c r="CM388" s="61">
        <f>IF(COUNTIF(Setup_Hierarchy!$J$83:$IV$83,"="&amp;$K388)&lt;&gt;0,$L388,0)</f>
        <v>0</v>
      </c>
      <c r="CN388" s="61">
        <f>IF(COUNTIF(Setup_Hierarchy!$J$84:$IV$84,"="&amp;$K388)&lt;&gt;0,$L388,0)</f>
        <v>0</v>
      </c>
      <c r="CO388" s="61">
        <f>IF(COUNTIF(Setup_Hierarchy!$J$85:$IV$85,"="&amp;$K388)&lt;&gt;0,$L388,0)</f>
        <v>0</v>
      </c>
      <c r="CP388" s="61">
        <f>IF(COUNTIF(Setup_Hierarchy!$J$86:$IV$86,"="&amp;$K388)&lt;&gt;0,$L388,0)</f>
        <v>0</v>
      </c>
      <c r="CQ388" s="61">
        <f>IF(COUNTIF(Setup_Hierarchy!$J$87:$IV$87,"="&amp;$K388)&lt;&gt;0,$L388,0)</f>
        <v>0</v>
      </c>
      <c r="CR388" s="61">
        <f>IF(COUNTIF(Setup_Hierarchy!$J$88:$IV$88,"="&amp;$K388)&lt;&gt;0,$L388,0)</f>
        <v>0</v>
      </c>
      <c r="CS388" s="61">
        <f>IF(COUNTIF(Setup_Hierarchy!$J$89:$IV$89,"="&amp;$K388)&lt;&gt;0,$L388,0)</f>
        <v>0</v>
      </c>
      <c r="CT388" s="61">
        <f>IF(COUNTIF(Setup_Hierarchy!$J$90:$IV$90,"="&amp;$K388)&lt;&gt;0,$L388,0)</f>
        <v>0</v>
      </c>
      <c r="CU388" s="61">
        <f>IF(COUNTIF(Setup_Hierarchy!$J$91:$IV$91,"="&amp;$K388)&lt;&gt;0,$L388,0)</f>
        <v>0</v>
      </c>
      <c r="CV388" s="61">
        <f>IF(COUNTIF(Setup_Hierarchy!$J$92:$IV$92,"="&amp;$K388)&lt;&gt;0,$L388,0)</f>
        <v>0</v>
      </c>
      <c r="CW388" s="61">
        <f>IF(COUNTIF(Setup_Hierarchy!$J$93:$IV$93,"="&amp;$K388)&lt;&gt;0,$L388,0)</f>
        <v>0</v>
      </c>
      <c r="CX388" s="61">
        <f>IF(COUNTIF(Setup_Hierarchy!$J$94:$IV$94,"="&amp;$K388)&lt;&gt;0,$L388,0)</f>
        <v>0</v>
      </c>
      <c r="CY388" s="61">
        <f>IF(COUNTIF(Setup_Hierarchy!$J$95:$IV$95,"="&amp;$K388)&lt;&gt;0,$L388,0)</f>
        <v>0</v>
      </c>
      <c r="CZ388" s="61">
        <f>IF(COUNTIF(Setup_Hierarchy!$J$96:$IV$96,"="&amp;$K388)&lt;&gt;0,$L388,0)</f>
        <v>0</v>
      </c>
      <c r="DA388" s="61">
        <f>IF(COUNTIF(Setup_Hierarchy!$J$97:$IV$97,"="&amp;$K388)&lt;&gt;0,$L388,0)</f>
        <v>0</v>
      </c>
      <c r="DB388" s="61">
        <f>IF(COUNTIF(Setup_Hierarchy!$J$98:$IV$98,"="&amp;$K388)&lt;&gt;0,$L388,0)</f>
        <v>0</v>
      </c>
      <c r="DC388" s="61">
        <f>IF(COUNTIF(Setup_Hierarchy!$J$99:$IV$99,"="&amp;$K388)&lt;&gt;0,$L388,0)</f>
        <v>0</v>
      </c>
      <c r="DD388" s="61">
        <f>IF(COUNTIF(Setup_Hierarchy!$J$100:$IV$100,"="&amp;$K388)&lt;&gt;0,$L388,0)</f>
        <v>0</v>
      </c>
      <c r="DE388" s="61">
        <f>IF(COUNTIF(Setup_Hierarchy!$J$101:$IV$101,"="&amp;$K388)&lt;&gt;0,$L388,0)</f>
        <v>0</v>
      </c>
      <c r="DF388" s="61">
        <f>IF(COUNTIF(Setup_Hierarchy!$J$102:$IV$102,"="&amp;$K388)&lt;&gt;0,$L388,0)</f>
        <v>0</v>
      </c>
      <c r="DG388" s="61">
        <f>IF(COUNTIF(Setup_Hierarchy!$J$103:$IV$103,"="&amp;$K388)&lt;&gt;0,$L388,0)</f>
        <v>0</v>
      </c>
      <c r="DH388" s="61">
        <f>IF(COUNTIF(Setup_Hierarchy!$J$104:$IV$104,"="&amp;$K388)&lt;&gt;0,$L388,0)</f>
        <v>0</v>
      </c>
      <c r="DI388" s="61">
        <f>IF(COUNTIF(Setup_Hierarchy!$J$105:$IV$105,"="&amp;$K388)&lt;&gt;0,$L388,0)</f>
        <v>0</v>
      </c>
      <c r="DJ388" s="61">
        <f>IF(COUNTIF(Setup_Hierarchy!$J$106:$IV$106,"="&amp;$K388)&lt;&gt;0,$L388,0)</f>
        <v>0</v>
      </c>
      <c r="DK388" s="61">
        <f>IF(COUNTIF(Setup_Hierarchy!$J$107:$IV$107,"="&amp;$K388)&lt;&gt;0,$L388,0)</f>
        <v>0</v>
      </c>
      <c r="DL388" s="61">
        <f>IF(COUNTIF(Setup_Hierarchy!$J$108:$IV$108,"="&amp;$K388)&lt;&gt;0,$L388,0)</f>
        <v>0</v>
      </c>
      <c r="DM388" s="61">
        <f>IF(COUNTIF(Setup_Hierarchy!$J$109:$IV$109,"="&amp;$K388)&lt;&gt;0,$L388,0)</f>
        <v>0</v>
      </c>
      <c r="DN388" s="61">
        <f>IF(COUNTIF(Setup_Hierarchy!$J$110:$IV$110,"="&amp;$K388)&lt;&gt;0,$L388,0)</f>
        <v>0</v>
      </c>
      <c r="DO388" s="61">
        <f>IF(COUNTIF(Setup_Hierarchy!$J$111:$IV$111,"="&amp;$K388)&lt;&gt;0,$L388,0)</f>
        <v>0</v>
      </c>
      <c r="DP388" s="61">
        <f>IF(COUNTIF(Setup_Hierarchy!$J$112:$IV$112,"="&amp;$K388)&lt;&gt;0,$L388,0)</f>
        <v>0</v>
      </c>
      <c r="DQ388" s="61">
        <f>IF(COUNTIF(Setup_Hierarchy!$J$113:$IV$113,"="&amp;$K388)&lt;&gt;0,$L388,0)</f>
        <v>0</v>
      </c>
      <c r="DR388" s="61">
        <f>IF(COUNTIF(Setup_Hierarchy!$J$114:$IV$114,"="&amp;$K388)&lt;&gt;0,$L388,0)</f>
        <v>0</v>
      </c>
      <c r="DS388" s="61">
        <f>IF(COUNTIF(Setup_Hierarchy!$J$115:$IV$115,"="&amp;$K388)&lt;&gt;0,$L388,0)</f>
        <v>0</v>
      </c>
      <c r="DT388" s="61">
        <f>IF(COUNTIF(Setup_Hierarchy!$J$116:$IV$116,"="&amp;$K388)&lt;&gt;0,$L388,0)</f>
        <v>0</v>
      </c>
    </row>
    <row r="389" spans="2:124" x14ac:dyDescent="0.2">
      <c r="B389" t="s">
        <v>43</v>
      </c>
      <c r="C389">
        <v>442</v>
      </c>
      <c r="D389" t="s">
        <v>16</v>
      </c>
      <c r="E389" t="s">
        <v>369</v>
      </c>
      <c r="F389" t="s">
        <v>526</v>
      </c>
      <c r="G389" t="s">
        <v>523</v>
      </c>
      <c r="H389" t="s">
        <v>35</v>
      </c>
      <c r="I389">
        <v>0.165104</v>
      </c>
      <c r="J389">
        <v>0.34028399999999998</v>
      </c>
      <c r="K389">
        <v>679</v>
      </c>
      <c r="L389">
        <v>42.19</v>
      </c>
      <c r="M389" s="61">
        <f>IF(COUNTIF(Setup_Hierarchy!$J$5:$IV$5,"="&amp;$K389)&lt;&gt;0,$L389,0)</f>
        <v>42.19</v>
      </c>
      <c r="N389" s="61">
        <f>IF(COUNTIF(Setup_Hierarchy!$J$6:$IV$6,"="&amp;$K389)&lt;&gt;0,$L389,0)</f>
        <v>42.19</v>
      </c>
      <c r="O389" s="61">
        <f>IF(COUNTIF(Setup_Hierarchy!$J$7:$IV$7,"="&amp;$K389)&lt;&gt;0,$L389,0)</f>
        <v>42.19</v>
      </c>
      <c r="P389" s="61">
        <f>IF(COUNTIF(Setup_Hierarchy!$J$8:$IV$8,"="&amp;$K389)&lt;&gt;0,$L389,0)</f>
        <v>42.19</v>
      </c>
      <c r="Q389" s="61">
        <f>IF(COUNTIF(Setup_Hierarchy!$J$9:$IV$9,"="&amp;$K389)&lt;&gt;0,$L389,0)</f>
        <v>42.19</v>
      </c>
      <c r="R389" s="61">
        <f>IF(COUNTIF(Setup_Hierarchy!$J$10:$IV$10,"="&amp;$K389)&lt;&gt;0,$L389,0)</f>
        <v>0</v>
      </c>
      <c r="S389" s="61">
        <f>IF(COUNTIF(Setup_Hierarchy!$J$11:$IV$11,"="&amp;$K389)&lt;&gt;0,$L389,0)</f>
        <v>0</v>
      </c>
      <c r="T389" s="61">
        <f>IF(COUNTIF(Setup_Hierarchy!$J$12:$IV$12,"="&amp;$K389)&lt;&gt;0,$L389,0)</f>
        <v>0</v>
      </c>
      <c r="U389" s="61">
        <f>IF(COUNTIF(Setup_Hierarchy!$J$13:$IV$13,"="&amp;$K389)&lt;&gt;0,$L389,0)</f>
        <v>0</v>
      </c>
      <c r="V389" s="61">
        <f>IF(COUNTIF(Setup_Hierarchy!$J$14:$IV$14,"="&amp;$K389)&lt;&gt;0,$L389,0)</f>
        <v>42.19</v>
      </c>
      <c r="W389" s="61">
        <f>IF(COUNTIF(Setup_Hierarchy!$J$15:$IV$15,"="&amp;$K389)&lt;&gt;0,$L389,0)</f>
        <v>42.19</v>
      </c>
      <c r="X389" s="61">
        <f>IF(COUNTIF(Setup_Hierarchy!$J$16:$IV$16,"="&amp;$K389)&lt;&gt;0,$L389,0)</f>
        <v>0</v>
      </c>
      <c r="Y389" s="61">
        <f>IF(COUNTIF(Setup_Hierarchy!$J$17:$IV$17,"="&amp;$K389)&lt;&gt;0,$L389,0)</f>
        <v>0</v>
      </c>
      <c r="Z389" s="61">
        <f>IF(COUNTIF(Setup_Hierarchy!$J$18:$IV$18,"="&amp;$K389)&lt;&gt;0,$L389,0)</f>
        <v>0</v>
      </c>
      <c r="AA389" s="61">
        <f>IF(COUNTIF(Setup_Hierarchy!$J$19:$IV$19,"="&amp;$K389)&lt;&gt;0,$L389,0)</f>
        <v>0</v>
      </c>
      <c r="AB389" s="61">
        <f>IF(COUNTIF(Setup_Hierarchy!$J$20:$IV$20,"="&amp;$K389)&lt;&gt;0,$L389,0)</f>
        <v>0</v>
      </c>
      <c r="AC389" s="61">
        <f>IF(COUNTIF(Setup_Hierarchy!$J$21:$IV$21,"="&amp;$K389)&lt;&gt;0,$L389,0)</f>
        <v>0</v>
      </c>
      <c r="AD389" s="61">
        <f>IF(COUNTIF(Setup_Hierarchy!$J$22:$IV$22,"="&amp;$K389)&lt;&gt;0,$L389,0)</f>
        <v>0</v>
      </c>
      <c r="AE389" s="61">
        <f>IF(COUNTIF(Setup_Hierarchy!$J$23:$IV$23,"="&amp;$K389)&lt;&gt;0,$L389,0)</f>
        <v>0</v>
      </c>
      <c r="AF389" s="61">
        <f>IF(COUNTIF(Setup_Hierarchy!$J$24:$IV$24,"="&amp;$K389)&lt;&gt;0,$L389,0)</f>
        <v>0</v>
      </c>
      <c r="AG389" s="61">
        <f>IF(COUNTIF(Setup_Hierarchy!$J$25:$IV$25,"="&amp;$K389)&lt;&gt;0,$L389,0)</f>
        <v>0</v>
      </c>
      <c r="AH389" s="61">
        <f>IF(COUNTIF(Setup_Hierarchy!$J$26:$IV$26,"="&amp;$K389)&lt;&gt;0,$L389,0)</f>
        <v>0</v>
      </c>
      <c r="AI389" s="61">
        <f>IF(COUNTIF(Setup_Hierarchy!$J$27:$IV$27,"="&amp;$K389)&lt;&gt;0,$L389,0)</f>
        <v>0</v>
      </c>
      <c r="AJ389" s="61">
        <f>IF(COUNTIF(Setup_Hierarchy!$J$28:$IV$28,"="&amp;$K389)&lt;&gt;0,$L389,0)</f>
        <v>0</v>
      </c>
      <c r="AK389" s="61">
        <f>IF(COUNTIF(Setup_Hierarchy!$J$29:$IV$29,"="&amp;$K389)&lt;&gt;0,$L389,0)</f>
        <v>0</v>
      </c>
      <c r="AL389" s="61">
        <f>IF(COUNTIF(Setup_Hierarchy!$J$30:$IV$30,"="&amp;$K389)&lt;&gt;0,$L389,0)</f>
        <v>0</v>
      </c>
      <c r="AM389" s="61">
        <f>IF(COUNTIF(Setup_Hierarchy!$J$31:$IV$31,"="&amp;$K389)&lt;&gt;0,$L389,0)</f>
        <v>0</v>
      </c>
      <c r="AN389" s="61">
        <f>IF(COUNTIF(Setup_Hierarchy!$J$32:$IV$32,"="&amp;$K389)&lt;&gt;0,$L389,0)</f>
        <v>0</v>
      </c>
      <c r="AO389" s="61">
        <f>IF(COUNTIF(Setup_Hierarchy!$J$33:$IV$33,"="&amp;$K389)&lt;&gt;0,$L389,0)</f>
        <v>0</v>
      </c>
      <c r="AP389" s="61">
        <f>IF(COUNTIF(Setup_Hierarchy!$J$34:$IV$34,"="&amp;$K389)&lt;&gt;0,$L389,0)</f>
        <v>0</v>
      </c>
      <c r="AQ389" s="61">
        <f>IF(COUNTIF(Setup_Hierarchy!$J$35:$IV$35,"="&amp;$K389)&lt;&gt;0,$L389,0)</f>
        <v>0</v>
      </c>
      <c r="AR389" s="61">
        <f>IF(COUNTIF(Setup_Hierarchy!$J$36:$IV$36,"="&amp;$K389)&lt;&gt;0,$L389,0)</f>
        <v>0</v>
      </c>
      <c r="AS389" s="61">
        <f>IF(COUNTIF(Setup_Hierarchy!$J$37:$IV$37,"="&amp;$K389)&lt;&gt;0,$L389,0)</f>
        <v>0</v>
      </c>
      <c r="AT389" s="61">
        <f>IF(COUNTIF(Setup_Hierarchy!$J$38:$IV$38,"="&amp;$K389)&lt;&gt;0,$L389,0)</f>
        <v>0</v>
      </c>
      <c r="AU389" s="61">
        <f>IF(COUNTIF(Setup_Hierarchy!$J$39:$IV$39,"="&amp;$K389)&lt;&gt;0,$L389,0)</f>
        <v>0</v>
      </c>
      <c r="AV389" s="61">
        <f>IF(COUNTIF(Setup_Hierarchy!$J$40:$IV$40,"="&amp;$K389)&lt;&gt;0,$L389,0)</f>
        <v>0</v>
      </c>
      <c r="AW389" s="61">
        <f>IF(COUNTIF(Setup_Hierarchy!$J$41:$IV$41,"="&amp;$K389)&lt;&gt;0,$L389,0)</f>
        <v>0</v>
      </c>
      <c r="AX389" s="61">
        <f>IF(COUNTIF(Setup_Hierarchy!$J$42:$IV$42,"="&amp;$K389)&lt;&gt;0,$L389,0)</f>
        <v>0</v>
      </c>
      <c r="AY389" s="61">
        <f>IF(COUNTIF(Setup_Hierarchy!$J$43:$IV$43,"="&amp;$K389)&lt;&gt;0,$L389,0)</f>
        <v>0</v>
      </c>
      <c r="AZ389" s="61">
        <f>IF(COUNTIF(Setup_Hierarchy!$J$44:$IV$44,"="&amp;$K389)&lt;&gt;0,$L389,0)</f>
        <v>0</v>
      </c>
      <c r="BA389" s="61">
        <f>IF(COUNTIF(Setup_Hierarchy!$J$45:$IV$45,"="&amp;$K389)&lt;&gt;0,$L389,0)</f>
        <v>0</v>
      </c>
      <c r="BB389" s="61">
        <f>IF(COUNTIF(Setup_Hierarchy!$J$46:$IV$46,"="&amp;$K389)&lt;&gt;0,$L389,0)</f>
        <v>0</v>
      </c>
      <c r="BC389" s="61">
        <f>IF(COUNTIF(Setup_Hierarchy!$J$47:$IV$47,"="&amp;$K389)&lt;&gt;0,$L389,0)</f>
        <v>0</v>
      </c>
      <c r="BD389" s="61">
        <f>IF(COUNTIF(Setup_Hierarchy!$J$48:$IV$48,"="&amp;$K389)&lt;&gt;0,$L389,0)</f>
        <v>0</v>
      </c>
      <c r="BE389" s="61">
        <f>IF(COUNTIF(Setup_Hierarchy!$J$49:$IV$49,"="&amp;$K389)&lt;&gt;0,$L389,0)</f>
        <v>0</v>
      </c>
      <c r="BF389" s="61">
        <f>IF(COUNTIF(Setup_Hierarchy!$J$50:$IV$50,"="&amp;$K389)&lt;&gt;0,$L389,0)</f>
        <v>0</v>
      </c>
      <c r="BG389" s="61">
        <f>IF(COUNTIF(Setup_Hierarchy!$J$51:$IV$51,"="&amp;$K389)&lt;&gt;0,$L389,0)</f>
        <v>0</v>
      </c>
      <c r="BH389" s="61">
        <f>IF(COUNTIF(Setup_Hierarchy!$J$52:$IV$52,"="&amp;$K389)&lt;&gt;0,$L389,0)</f>
        <v>0</v>
      </c>
      <c r="BI389" s="61">
        <f>IF(COUNTIF(Setup_Hierarchy!$J$53:$IV$53,"="&amp;$K389)&lt;&gt;0,$L389,0)</f>
        <v>0</v>
      </c>
      <c r="BJ389" s="61">
        <f>IF(COUNTIF(Setup_Hierarchy!$J$54:$IV$54,"="&amp;$K389)&lt;&gt;0,$L389,0)</f>
        <v>0</v>
      </c>
      <c r="BK389" s="61">
        <f>IF(COUNTIF(Setup_Hierarchy!$J$55:$IV$55,"="&amp;$K389)&lt;&gt;0,$L389,0)</f>
        <v>0</v>
      </c>
      <c r="BL389" s="61">
        <f>IF(COUNTIF(Setup_Hierarchy!$J$56:$IV$56,"="&amp;$K389)&lt;&gt;0,$L389,0)</f>
        <v>0</v>
      </c>
      <c r="BM389" s="61">
        <f>IF(COUNTIF(Setup_Hierarchy!$J$57:$IV$57,"="&amp;$K389)&lt;&gt;0,$L389,0)</f>
        <v>0</v>
      </c>
      <c r="BN389" s="61">
        <f>IF(COUNTIF(Setup_Hierarchy!$J$58:$IV$58,"="&amp;$K389)&lt;&gt;0,$L389,0)</f>
        <v>0</v>
      </c>
      <c r="BO389" s="61">
        <f>IF(COUNTIF(Setup_Hierarchy!$J$59:$IV$59,"="&amp;$K389)&lt;&gt;0,$L389,0)</f>
        <v>0</v>
      </c>
      <c r="BP389" s="61">
        <f>IF(COUNTIF(Setup_Hierarchy!$J$60:$IV$60,"="&amp;$K389)&lt;&gt;0,$L389,0)</f>
        <v>0</v>
      </c>
      <c r="BQ389" s="61">
        <f>IF(COUNTIF(Setup_Hierarchy!$J$61:$IV$61,"="&amp;$K389)&lt;&gt;0,$L389,0)</f>
        <v>0</v>
      </c>
      <c r="BR389" s="61">
        <f>IF(COUNTIF(Setup_Hierarchy!$J$62:$IV$62,"="&amp;$K389)&lt;&gt;0,$L389,0)</f>
        <v>0</v>
      </c>
      <c r="BS389" s="61">
        <f>IF(COUNTIF(Setup_Hierarchy!$J$63:$IV$63,"="&amp;$K389)&lt;&gt;0,$L389,0)</f>
        <v>0</v>
      </c>
      <c r="BT389" s="61">
        <f>IF(COUNTIF(Setup_Hierarchy!$J$64:$IV$64,"="&amp;$K389)&lt;&gt;0,$L389,0)</f>
        <v>0</v>
      </c>
      <c r="BU389" s="61">
        <f>IF(COUNTIF(Setup_Hierarchy!$J$65:$IV$65,"="&amp;$K389)&lt;&gt;0,$L389,0)</f>
        <v>0</v>
      </c>
      <c r="BV389" s="61">
        <f>IF(COUNTIF(Setup_Hierarchy!$J$66:$IV$66,"="&amp;$K389)&lt;&gt;0,$L389,0)</f>
        <v>0</v>
      </c>
      <c r="BW389" s="61">
        <f>IF(COUNTIF(Setup_Hierarchy!$J$67:$IV$67,"="&amp;$K389)&lt;&gt;0,$L389,0)</f>
        <v>0</v>
      </c>
      <c r="BX389" s="61">
        <f>IF(COUNTIF(Setup_Hierarchy!$J$68:$IV$68,"="&amp;$K389)&lt;&gt;0,$L389,0)</f>
        <v>0</v>
      </c>
      <c r="BY389" s="61">
        <f>IF(COUNTIF(Setup_Hierarchy!$J$69:$IV$69,"="&amp;$K389)&lt;&gt;0,$L389,0)</f>
        <v>0</v>
      </c>
      <c r="BZ389" s="61">
        <f>IF(COUNTIF(Setup_Hierarchy!$J$70:$IV$70,"="&amp;$K389)&lt;&gt;0,$L389,0)</f>
        <v>0</v>
      </c>
      <c r="CA389" s="61">
        <f>IF(COUNTIF(Setup_Hierarchy!$J$71:$IV$71,"="&amp;$K389)&lt;&gt;0,$L389,0)</f>
        <v>0</v>
      </c>
      <c r="CB389" s="61">
        <f>IF(COUNTIF(Setup_Hierarchy!$J$72:$IV$72,"="&amp;$K389)&lt;&gt;0,$L389,0)</f>
        <v>0</v>
      </c>
      <c r="CC389" s="61">
        <f>IF(COUNTIF(Setup_Hierarchy!$J$73:$IV$73,"="&amp;$K389)&lt;&gt;0,$L389,0)</f>
        <v>0</v>
      </c>
      <c r="CD389" s="61">
        <f>IF(COUNTIF(Setup_Hierarchy!$J$74:$IV$74,"="&amp;$K389)&lt;&gt;0,$L389,0)</f>
        <v>0</v>
      </c>
      <c r="CE389" s="61">
        <f>IF(COUNTIF(Setup_Hierarchy!$J$75:$IV$75,"="&amp;$K389)&lt;&gt;0,$L389,0)</f>
        <v>0</v>
      </c>
      <c r="CF389" s="61">
        <f>IF(COUNTIF(Setup_Hierarchy!$J$76:$IV$76,"="&amp;$K389)&lt;&gt;0,$L389,0)</f>
        <v>0</v>
      </c>
      <c r="CG389" s="61">
        <f>IF(COUNTIF(Setup_Hierarchy!$J$77:$IV$77,"="&amp;$K389)&lt;&gt;0,$L389,0)</f>
        <v>0</v>
      </c>
      <c r="CH389" s="61">
        <f>IF(COUNTIF(Setup_Hierarchy!$J$78:$IV$78,"="&amp;$K389)&lt;&gt;0,$L389,0)</f>
        <v>0</v>
      </c>
      <c r="CI389" s="61">
        <f>IF(COUNTIF(Setup_Hierarchy!$J$79:$IV$79,"="&amp;$K389)&lt;&gt;0,$L389,0)</f>
        <v>0</v>
      </c>
      <c r="CJ389" s="61">
        <f>IF(COUNTIF(Setup_Hierarchy!$J$80:$IV$80,"="&amp;$K389)&lt;&gt;0,$L389,0)</f>
        <v>0</v>
      </c>
      <c r="CK389" s="61">
        <f>IF(COUNTIF(Setup_Hierarchy!$J$81:$IV$81,"="&amp;$K389)&lt;&gt;0,$L389,0)</f>
        <v>0</v>
      </c>
      <c r="CL389" s="61">
        <f>IF(COUNTIF(Setup_Hierarchy!$J$82:$IV$82,"="&amp;$K389)&lt;&gt;0,$L389,0)</f>
        <v>0</v>
      </c>
      <c r="CM389" s="61">
        <f>IF(COUNTIF(Setup_Hierarchy!$J$83:$IV$83,"="&amp;$K389)&lt;&gt;0,$L389,0)</f>
        <v>0</v>
      </c>
      <c r="CN389" s="61">
        <f>IF(COUNTIF(Setup_Hierarchy!$J$84:$IV$84,"="&amp;$K389)&lt;&gt;0,$L389,0)</f>
        <v>0</v>
      </c>
      <c r="CO389" s="61">
        <f>IF(COUNTIF(Setup_Hierarchy!$J$85:$IV$85,"="&amp;$K389)&lt;&gt;0,$L389,0)</f>
        <v>0</v>
      </c>
      <c r="CP389" s="61">
        <f>IF(COUNTIF(Setup_Hierarchy!$J$86:$IV$86,"="&amp;$K389)&lt;&gt;0,$L389,0)</f>
        <v>0</v>
      </c>
      <c r="CQ389" s="61">
        <f>IF(COUNTIF(Setup_Hierarchy!$J$87:$IV$87,"="&amp;$K389)&lt;&gt;0,$L389,0)</f>
        <v>0</v>
      </c>
      <c r="CR389" s="61">
        <f>IF(COUNTIF(Setup_Hierarchy!$J$88:$IV$88,"="&amp;$K389)&lt;&gt;0,$L389,0)</f>
        <v>0</v>
      </c>
      <c r="CS389" s="61">
        <f>IF(COUNTIF(Setup_Hierarchy!$J$89:$IV$89,"="&amp;$K389)&lt;&gt;0,$L389,0)</f>
        <v>0</v>
      </c>
      <c r="CT389" s="61">
        <f>IF(COUNTIF(Setup_Hierarchy!$J$90:$IV$90,"="&amp;$K389)&lt;&gt;0,$L389,0)</f>
        <v>0</v>
      </c>
      <c r="CU389" s="61">
        <f>IF(COUNTIF(Setup_Hierarchy!$J$91:$IV$91,"="&amp;$K389)&lt;&gt;0,$L389,0)</f>
        <v>0</v>
      </c>
      <c r="CV389" s="61">
        <f>IF(COUNTIF(Setup_Hierarchy!$J$92:$IV$92,"="&amp;$K389)&lt;&gt;0,$L389,0)</f>
        <v>0</v>
      </c>
      <c r="CW389" s="61">
        <f>IF(COUNTIF(Setup_Hierarchy!$J$93:$IV$93,"="&amp;$K389)&lt;&gt;0,$L389,0)</f>
        <v>0</v>
      </c>
      <c r="CX389" s="61">
        <f>IF(COUNTIF(Setup_Hierarchy!$J$94:$IV$94,"="&amp;$K389)&lt;&gt;0,$L389,0)</f>
        <v>0</v>
      </c>
      <c r="CY389" s="61">
        <f>IF(COUNTIF(Setup_Hierarchy!$J$95:$IV$95,"="&amp;$K389)&lt;&gt;0,$L389,0)</f>
        <v>0</v>
      </c>
      <c r="CZ389" s="61">
        <f>IF(COUNTIF(Setup_Hierarchy!$J$96:$IV$96,"="&amp;$K389)&lt;&gt;0,$L389,0)</f>
        <v>0</v>
      </c>
      <c r="DA389" s="61">
        <f>IF(COUNTIF(Setup_Hierarchy!$J$97:$IV$97,"="&amp;$K389)&lt;&gt;0,$L389,0)</f>
        <v>0</v>
      </c>
      <c r="DB389" s="61">
        <f>IF(COUNTIF(Setup_Hierarchy!$J$98:$IV$98,"="&amp;$K389)&lt;&gt;0,$L389,0)</f>
        <v>0</v>
      </c>
      <c r="DC389" s="61">
        <f>IF(COUNTIF(Setup_Hierarchy!$J$99:$IV$99,"="&amp;$K389)&lt;&gt;0,$L389,0)</f>
        <v>0</v>
      </c>
      <c r="DD389" s="61">
        <f>IF(COUNTIF(Setup_Hierarchy!$J$100:$IV$100,"="&amp;$K389)&lt;&gt;0,$L389,0)</f>
        <v>0</v>
      </c>
      <c r="DE389" s="61">
        <f>IF(COUNTIF(Setup_Hierarchy!$J$101:$IV$101,"="&amp;$K389)&lt;&gt;0,$L389,0)</f>
        <v>0</v>
      </c>
      <c r="DF389" s="61">
        <f>IF(COUNTIF(Setup_Hierarchy!$J$102:$IV$102,"="&amp;$K389)&lt;&gt;0,$L389,0)</f>
        <v>0</v>
      </c>
      <c r="DG389" s="61">
        <f>IF(COUNTIF(Setup_Hierarchy!$J$103:$IV$103,"="&amp;$K389)&lt;&gt;0,$L389,0)</f>
        <v>0</v>
      </c>
      <c r="DH389" s="61">
        <f>IF(COUNTIF(Setup_Hierarchy!$J$104:$IV$104,"="&amp;$K389)&lt;&gt;0,$L389,0)</f>
        <v>0</v>
      </c>
      <c r="DI389" s="61">
        <f>IF(COUNTIF(Setup_Hierarchy!$J$105:$IV$105,"="&amp;$K389)&lt;&gt;0,$L389,0)</f>
        <v>0</v>
      </c>
      <c r="DJ389" s="61">
        <f>IF(COUNTIF(Setup_Hierarchy!$J$106:$IV$106,"="&amp;$K389)&lt;&gt;0,$L389,0)</f>
        <v>0</v>
      </c>
      <c r="DK389" s="61">
        <f>IF(COUNTIF(Setup_Hierarchy!$J$107:$IV$107,"="&amp;$K389)&lt;&gt;0,$L389,0)</f>
        <v>0</v>
      </c>
      <c r="DL389" s="61">
        <f>IF(COUNTIF(Setup_Hierarchy!$J$108:$IV$108,"="&amp;$K389)&lt;&gt;0,$L389,0)</f>
        <v>0</v>
      </c>
      <c r="DM389" s="61">
        <f>IF(COUNTIF(Setup_Hierarchy!$J$109:$IV$109,"="&amp;$K389)&lt;&gt;0,$L389,0)</f>
        <v>0</v>
      </c>
      <c r="DN389" s="61">
        <f>IF(COUNTIF(Setup_Hierarchy!$J$110:$IV$110,"="&amp;$K389)&lt;&gt;0,$L389,0)</f>
        <v>0</v>
      </c>
      <c r="DO389" s="61">
        <f>IF(COUNTIF(Setup_Hierarchy!$J$111:$IV$111,"="&amp;$K389)&lt;&gt;0,$L389,0)</f>
        <v>0</v>
      </c>
      <c r="DP389" s="61">
        <f>IF(COUNTIF(Setup_Hierarchy!$J$112:$IV$112,"="&amp;$K389)&lt;&gt;0,$L389,0)</f>
        <v>0</v>
      </c>
      <c r="DQ389" s="61">
        <f>IF(COUNTIF(Setup_Hierarchy!$J$113:$IV$113,"="&amp;$K389)&lt;&gt;0,$L389,0)</f>
        <v>0</v>
      </c>
      <c r="DR389" s="61">
        <f>IF(COUNTIF(Setup_Hierarchy!$J$114:$IV$114,"="&amp;$K389)&lt;&gt;0,$L389,0)</f>
        <v>0</v>
      </c>
      <c r="DS389" s="61">
        <f>IF(COUNTIF(Setup_Hierarchy!$J$115:$IV$115,"="&amp;$K389)&lt;&gt;0,$L389,0)</f>
        <v>0</v>
      </c>
      <c r="DT389" s="61">
        <f>IF(COUNTIF(Setup_Hierarchy!$J$116:$IV$116,"="&amp;$K389)&lt;&gt;0,$L389,0)</f>
        <v>0</v>
      </c>
    </row>
    <row r="390" spans="2:124" x14ac:dyDescent="0.2">
      <c r="B390" t="s">
        <v>43</v>
      </c>
      <c r="C390">
        <v>442</v>
      </c>
      <c r="D390" t="s">
        <v>16</v>
      </c>
      <c r="E390" t="s">
        <v>369</v>
      </c>
      <c r="F390" t="s">
        <v>526</v>
      </c>
      <c r="G390" t="s">
        <v>523</v>
      </c>
      <c r="H390" t="s">
        <v>35</v>
      </c>
      <c r="I390">
        <v>0.165104</v>
      </c>
      <c r="J390">
        <v>0.34028399999999998</v>
      </c>
      <c r="K390">
        <v>699</v>
      </c>
      <c r="L390">
        <v>1208.73</v>
      </c>
      <c r="M390" s="61">
        <f>IF(COUNTIF(Setup_Hierarchy!$J$5:$IV$5,"="&amp;$K390)&lt;&gt;0,$L390,0)</f>
        <v>1208.73</v>
      </c>
      <c r="N390" s="61">
        <f>IF(COUNTIF(Setup_Hierarchy!$J$6:$IV$6,"="&amp;$K390)&lt;&gt;0,$L390,0)</f>
        <v>1208.73</v>
      </c>
      <c r="O390" s="61">
        <f>IF(COUNTIF(Setup_Hierarchy!$J$7:$IV$7,"="&amp;$K390)&lt;&gt;0,$L390,0)</f>
        <v>1208.73</v>
      </c>
      <c r="P390" s="61">
        <f>IF(COUNTIF(Setup_Hierarchy!$J$8:$IV$8,"="&amp;$K390)&lt;&gt;0,$L390,0)</f>
        <v>1208.73</v>
      </c>
      <c r="Q390" s="61">
        <f>IF(COUNTIF(Setup_Hierarchy!$J$9:$IV$9,"="&amp;$K390)&lt;&gt;0,$L390,0)</f>
        <v>1208.73</v>
      </c>
      <c r="R390" s="61">
        <f>IF(COUNTIF(Setup_Hierarchy!$J$10:$IV$10,"="&amp;$K390)&lt;&gt;0,$L390,0)</f>
        <v>0</v>
      </c>
      <c r="S390" s="61">
        <f>IF(COUNTIF(Setup_Hierarchy!$J$11:$IV$11,"="&amp;$K390)&lt;&gt;0,$L390,0)</f>
        <v>0</v>
      </c>
      <c r="T390" s="61">
        <f>IF(COUNTIF(Setup_Hierarchy!$J$12:$IV$12,"="&amp;$K390)&lt;&gt;0,$L390,0)</f>
        <v>0</v>
      </c>
      <c r="U390" s="61">
        <f>IF(COUNTIF(Setup_Hierarchy!$J$13:$IV$13,"="&amp;$K390)&lt;&gt;0,$L390,0)</f>
        <v>0</v>
      </c>
      <c r="V390" s="61">
        <f>IF(COUNTIF(Setup_Hierarchy!$J$14:$IV$14,"="&amp;$K390)&lt;&gt;0,$L390,0)</f>
        <v>0</v>
      </c>
      <c r="W390" s="61">
        <f>IF(COUNTIF(Setup_Hierarchy!$J$15:$IV$15,"="&amp;$K390)&lt;&gt;0,$L390,0)</f>
        <v>0</v>
      </c>
      <c r="X390" s="61">
        <f>IF(COUNTIF(Setup_Hierarchy!$J$16:$IV$16,"="&amp;$K390)&lt;&gt;0,$L390,0)</f>
        <v>0</v>
      </c>
      <c r="Y390" s="61">
        <f>IF(COUNTIF(Setup_Hierarchy!$J$17:$IV$17,"="&amp;$K390)&lt;&gt;0,$L390,0)</f>
        <v>0</v>
      </c>
      <c r="Z390" s="61">
        <f>IF(COUNTIF(Setup_Hierarchy!$J$18:$IV$18,"="&amp;$K390)&lt;&gt;0,$L390,0)</f>
        <v>1208.73</v>
      </c>
      <c r="AA390" s="61">
        <f>IF(COUNTIF(Setup_Hierarchy!$J$19:$IV$19,"="&amp;$K390)&lt;&gt;0,$L390,0)</f>
        <v>0</v>
      </c>
      <c r="AB390" s="61">
        <f>IF(COUNTIF(Setup_Hierarchy!$J$20:$IV$20,"="&amp;$K390)&lt;&gt;0,$L390,0)</f>
        <v>1208.73</v>
      </c>
      <c r="AC390" s="61">
        <f>IF(COUNTIF(Setup_Hierarchy!$J$21:$IV$21,"="&amp;$K390)&lt;&gt;0,$L390,0)</f>
        <v>0</v>
      </c>
      <c r="AD390" s="61">
        <f>IF(COUNTIF(Setup_Hierarchy!$J$22:$IV$22,"="&amp;$K390)&lt;&gt;0,$L390,0)</f>
        <v>0</v>
      </c>
      <c r="AE390" s="61">
        <f>IF(COUNTIF(Setup_Hierarchy!$J$23:$IV$23,"="&amp;$K390)&lt;&gt;0,$L390,0)</f>
        <v>0</v>
      </c>
      <c r="AF390" s="61">
        <f>IF(COUNTIF(Setup_Hierarchy!$J$24:$IV$24,"="&amp;$K390)&lt;&gt;0,$L390,0)</f>
        <v>0</v>
      </c>
      <c r="AG390" s="61">
        <f>IF(COUNTIF(Setup_Hierarchy!$J$25:$IV$25,"="&amp;$K390)&lt;&gt;0,$L390,0)</f>
        <v>0</v>
      </c>
      <c r="AH390" s="61">
        <f>IF(COUNTIF(Setup_Hierarchy!$J$26:$IV$26,"="&amp;$K390)&lt;&gt;0,$L390,0)</f>
        <v>0</v>
      </c>
      <c r="AI390" s="61">
        <f>IF(COUNTIF(Setup_Hierarchy!$J$27:$IV$27,"="&amp;$K390)&lt;&gt;0,$L390,0)</f>
        <v>0</v>
      </c>
      <c r="AJ390" s="61">
        <f>IF(COUNTIF(Setup_Hierarchy!$J$28:$IV$28,"="&amp;$K390)&lt;&gt;0,$L390,0)</f>
        <v>0</v>
      </c>
      <c r="AK390" s="61">
        <f>IF(COUNTIF(Setup_Hierarchy!$J$29:$IV$29,"="&amp;$K390)&lt;&gt;0,$L390,0)</f>
        <v>0</v>
      </c>
      <c r="AL390" s="61">
        <f>IF(COUNTIF(Setup_Hierarchy!$J$30:$IV$30,"="&amp;$K390)&lt;&gt;0,$L390,0)</f>
        <v>0</v>
      </c>
      <c r="AM390" s="61">
        <f>IF(COUNTIF(Setup_Hierarchy!$J$31:$IV$31,"="&amp;$K390)&lt;&gt;0,$L390,0)</f>
        <v>0</v>
      </c>
      <c r="AN390" s="61">
        <f>IF(COUNTIF(Setup_Hierarchy!$J$32:$IV$32,"="&amp;$K390)&lt;&gt;0,$L390,0)</f>
        <v>0</v>
      </c>
      <c r="AO390" s="61">
        <f>IF(COUNTIF(Setup_Hierarchy!$J$33:$IV$33,"="&amp;$K390)&lt;&gt;0,$L390,0)</f>
        <v>0</v>
      </c>
      <c r="AP390" s="61">
        <f>IF(COUNTIF(Setup_Hierarchy!$J$34:$IV$34,"="&amp;$K390)&lt;&gt;0,$L390,0)</f>
        <v>0</v>
      </c>
      <c r="AQ390" s="61">
        <f>IF(COUNTIF(Setup_Hierarchy!$J$35:$IV$35,"="&amp;$K390)&lt;&gt;0,$L390,0)</f>
        <v>0</v>
      </c>
      <c r="AR390" s="61">
        <f>IF(COUNTIF(Setup_Hierarchy!$J$36:$IV$36,"="&amp;$K390)&lt;&gt;0,$L390,0)</f>
        <v>0</v>
      </c>
      <c r="AS390" s="61">
        <f>IF(COUNTIF(Setup_Hierarchy!$J$37:$IV$37,"="&amp;$K390)&lt;&gt;0,$L390,0)</f>
        <v>0</v>
      </c>
      <c r="AT390" s="61">
        <f>IF(COUNTIF(Setup_Hierarchy!$J$38:$IV$38,"="&amp;$K390)&lt;&gt;0,$L390,0)</f>
        <v>0</v>
      </c>
      <c r="AU390" s="61">
        <f>IF(COUNTIF(Setup_Hierarchy!$J$39:$IV$39,"="&amp;$K390)&lt;&gt;0,$L390,0)</f>
        <v>0</v>
      </c>
      <c r="AV390" s="61">
        <f>IF(COUNTIF(Setup_Hierarchy!$J$40:$IV$40,"="&amp;$K390)&lt;&gt;0,$L390,0)</f>
        <v>0</v>
      </c>
      <c r="AW390" s="61">
        <f>IF(COUNTIF(Setup_Hierarchy!$J$41:$IV$41,"="&amp;$K390)&lt;&gt;0,$L390,0)</f>
        <v>0</v>
      </c>
      <c r="AX390" s="61">
        <f>IF(COUNTIF(Setup_Hierarchy!$J$42:$IV$42,"="&amp;$K390)&lt;&gt;0,$L390,0)</f>
        <v>0</v>
      </c>
      <c r="AY390" s="61">
        <f>IF(COUNTIF(Setup_Hierarchy!$J$43:$IV$43,"="&amp;$K390)&lt;&gt;0,$L390,0)</f>
        <v>0</v>
      </c>
      <c r="AZ390" s="61">
        <f>IF(COUNTIF(Setup_Hierarchy!$J$44:$IV$44,"="&amp;$K390)&lt;&gt;0,$L390,0)</f>
        <v>0</v>
      </c>
      <c r="BA390" s="61">
        <f>IF(COUNTIF(Setup_Hierarchy!$J$45:$IV$45,"="&amp;$K390)&lt;&gt;0,$L390,0)</f>
        <v>0</v>
      </c>
      <c r="BB390" s="61">
        <f>IF(COUNTIF(Setup_Hierarchy!$J$46:$IV$46,"="&amp;$K390)&lt;&gt;0,$L390,0)</f>
        <v>0</v>
      </c>
      <c r="BC390" s="61">
        <f>IF(COUNTIF(Setup_Hierarchy!$J$47:$IV$47,"="&amp;$K390)&lt;&gt;0,$L390,0)</f>
        <v>0</v>
      </c>
      <c r="BD390" s="61">
        <f>IF(COUNTIF(Setup_Hierarchy!$J$48:$IV$48,"="&amp;$K390)&lt;&gt;0,$L390,0)</f>
        <v>0</v>
      </c>
      <c r="BE390" s="61">
        <f>IF(COUNTIF(Setup_Hierarchy!$J$49:$IV$49,"="&amp;$K390)&lt;&gt;0,$L390,0)</f>
        <v>0</v>
      </c>
      <c r="BF390" s="61">
        <f>IF(COUNTIF(Setup_Hierarchy!$J$50:$IV$50,"="&amp;$K390)&lt;&gt;0,$L390,0)</f>
        <v>0</v>
      </c>
      <c r="BG390" s="61">
        <f>IF(COUNTIF(Setup_Hierarchy!$J$51:$IV$51,"="&amp;$K390)&lt;&gt;0,$L390,0)</f>
        <v>0</v>
      </c>
      <c r="BH390" s="61">
        <f>IF(COUNTIF(Setup_Hierarchy!$J$52:$IV$52,"="&amp;$K390)&lt;&gt;0,$L390,0)</f>
        <v>0</v>
      </c>
      <c r="BI390" s="61">
        <f>IF(COUNTIF(Setup_Hierarchy!$J$53:$IV$53,"="&amp;$K390)&lt;&gt;0,$L390,0)</f>
        <v>0</v>
      </c>
      <c r="BJ390" s="61">
        <f>IF(COUNTIF(Setup_Hierarchy!$J$54:$IV$54,"="&amp;$K390)&lt;&gt;0,$L390,0)</f>
        <v>0</v>
      </c>
      <c r="BK390" s="61">
        <f>IF(COUNTIF(Setup_Hierarchy!$J$55:$IV$55,"="&amp;$K390)&lt;&gt;0,$L390,0)</f>
        <v>0</v>
      </c>
      <c r="BL390" s="61">
        <f>IF(COUNTIF(Setup_Hierarchy!$J$56:$IV$56,"="&amp;$K390)&lt;&gt;0,$L390,0)</f>
        <v>0</v>
      </c>
      <c r="BM390" s="61">
        <f>IF(COUNTIF(Setup_Hierarchy!$J$57:$IV$57,"="&amp;$K390)&lt;&gt;0,$L390,0)</f>
        <v>0</v>
      </c>
      <c r="BN390" s="61">
        <f>IF(COUNTIF(Setup_Hierarchy!$J$58:$IV$58,"="&amp;$K390)&lt;&gt;0,$L390,0)</f>
        <v>0</v>
      </c>
      <c r="BO390" s="61">
        <f>IF(COUNTIF(Setup_Hierarchy!$J$59:$IV$59,"="&amp;$K390)&lt;&gt;0,$L390,0)</f>
        <v>0</v>
      </c>
      <c r="BP390" s="61">
        <f>IF(COUNTIF(Setup_Hierarchy!$J$60:$IV$60,"="&amp;$K390)&lt;&gt;0,$L390,0)</f>
        <v>0</v>
      </c>
      <c r="BQ390" s="61">
        <f>IF(COUNTIF(Setup_Hierarchy!$J$61:$IV$61,"="&amp;$K390)&lt;&gt;0,$L390,0)</f>
        <v>0</v>
      </c>
      <c r="BR390" s="61">
        <f>IF(COUNTIF(Setup_Hierarchy!$J$62:$IV$62,"="&amp;$K390)&lt;&gt;0,$L390,0)</f>
        <v>0</v>
      </c>
      <c r="BS390" s="61">
        <f>IF(COUNTIF(Setup_Hierarchy!$J$63:$IV$63,"="&amp;$K390)&lt;&gt;0,$L390,0)</f>
        <v>0</v>
      </c>
      <c r="BT390" s="61">
        <f>IF(COUNTIF(Setup_Hierarchy!$J$64:$IV$64,"="&amp;$K390)&lt;&gt;0,$L390,0)</f>
        <v>0</v>
      </c>
      <c r="BU390" s="61">
        <f>IF(COUNTIF(Setup_Hierarchy!$J$65:$IV$65,"="&amp;$K390)&lt;&gt;0,$L390,0)</f>
        <v>0</v>
      </c>
      <c r="BV390" s="61">
        <f>IF(COUNTIF(Setup_Hierarchy!$J$66:$IV$66,"="&amp;$K390)&lt;&gt;0,$L390,0)</f>
        <v>0</v>
      </c>
      <c r="BW390" s="61">
        <f>IF(COUNTIF(Setup_Hierarchy!$J$67:$IV$67,"="&amp;$K390)&lt;&gt;0,$L390,0)</f>
        <v>0</v>
      </c>
      <c r="BX390" s="61">
        <f>IF(COUNTIF(Setup_Hierarchy!$J$68:$IV$68,"="&amp;$K390)&lt;&gt;0,$L390,0)</f>
        <v>0</v>
      </c>
      <c r="BY390" s="61">
        <f>IF(COUNTIF(Setup_Hierarchy!$J$69:$IV$69,"="&amp;$K390)&lt;&gt;0,$L390,0)</f>
        <v>0</v>
      </c>
      <c r="BZ390" s="61">
        <f>IF(COUNTIF(Setup_Hierarchy!$J$70:$IV$70,"="&amp;$K390)&lt;&gt;0,$L390,0)</f>
        <v>0</v>
      </c>
      <c r="CA390" s="61">
        <f>IF(COUNTIF(Setup_Hierarchy!$J$71:$IV$71,"="&amp;$K390)&lt;&gt;0,$L390,0)</f>
        <v>0</v>
      </c>
      <c r="CB390" s="61">
        <f>IF(COUNTIF(Setup_Hierarchy!$J$72:$IV$72,"="&amp;$K390)&lt;&gt;0,$L390,0)</f>
        <v>0</v>
      </c>
      <c r="CC390" s="61">
        <f>IF(COUNTIF(Setup_Hierarchy!$J$73:$IV$73,"="&amp;$K390)&lt;&gt;0,$L390,0)</f>
        <v>0</v>
      </c>
      <c r="CD390" s="61">
        <f>IF(COUNTIF(Setup_Hierarchy!$J$74:$IV$74,"="&amp;$K390)&lt;&gt;0,$L390,0)</f>
        <v>0</v>
      </c>
      <c r="CE390" s="61">
        <f>IF(COUNTIF(Setup_Hierarchy!$J$75:$IV$75,"="&amp;$K390)&lt;&gt;0,$L390,0)</f>
        <v>0</v>
      </c>
      <c r="CF390" s="61">
        <f>IF(COUNTIF(Setup_Hierarchy!$J$76:$IV$76,"="&amp;$K390)&lt;&gt;0,$L390,0)</f>
        <v>0</v>
      </c>
      <c r="CG390" s="61">
        <f>IF(COUNTIF(Setup_Hierarchy!$J$77:$IV$77,"="&amp;$K390)&lt;&gt;0,$L390,0)</f>
        <v>0</v>
      </c>
      <c r="CH390" s="61">
        <f>IF(COUNTIF(Setup_Hierarchy!$J$78:$IV$78,"="&amp;$K390)&lt;&gt;0,$L390,0)</f>
        <v>0</v>
      </c>
      <c r="CI390" s="61">
        <f>IF(COUNTIF(Setup_Hierarchy!$J$79:$IV$79,"="&amp;$K390)&lt;&gt;0,$L390,0)</f>
        <v>0</v>
      </c>
      <c r="CJ390" s="61">
        <f>IF(COUNTIF(Setup_Hierarchy!$J$80:$IV$80,"="&amp;$K390)&lt;&gt;0,$L390,0)</f>
        <v>0</v>
      </c>
      <c r="CK390" s="61">
        <f>IF(COUNTIF(Setup_Hierarchy!$J$81:$IV$81,"="&amp;$K390)&lt;&gt;0,$L390,0)</f>
        <v>0</v>
      </c>
      <c r="CL390" s="61">
        <f>IF(COUNTIF(Setup_Hierarchy!$J$82:$IV$82,"="&amp;$K390)&lt;&gt;0,$L390,0)</f>
        <v>0</v>
      </c>
      <c r="CM390" s="61">
        <f>IF(COUNTIF(Setup_Hierarchy!$J$83:$IV$83,"="&amp;$K390)&lt;&gt;0,$L390,0)</f>
        <v>0</v>
      </c>
      <c r="CN390" s="61">
        <f>IF(COUNTIF(Setup_Hierarchy!$J$84:$IV$84,"="&amp;$K390)&lt;&gt;0,$L390,0)</f>
        <v>0</v>
      </c>
      <c r="CO390" s="61">
        <f>IF(COUNTIF(Setup_Hierarchy!$J$85:$IV$85,"="&amp;$K390)&lt;&gt;0,$L390,0)</f>
        <v>0</v>
      </c>
      <c r="CP390" s="61">
        <f>IF(COUNTIF(Setup_Hierarchy!$J$86:$IV$86,"="&amp;$K390)&lt;&gt;0,$L390,0)</f>
        <v>0</v>
      </c>
      <c r="CQ390" s="61">
        <f>IF(COUNTIF(Setup_Hierarchy!$J$87:$IV$87,"="&amp;$K390)&lt;&gt;0,$L390,0)</f>
        <v>0</v>
      </c>
      <c r="CR390" s="61">
        <f>IF(COUNTIF(Setup_Hierarchy!$J$88:$IV$88,"="&amp;$K390)&lt;&gt;0,$L390,0)</f>
        <v>0</v>
      </c>
      <c r="CS390" s="61">
        <f>IF(COUNTIF(Setup_Hierarchy!$J$89:$IV$89,"="&amp;$K390)&lt;&gt;0,$L390,0)</f>
        <v>0</v>
      </c>
      <c r="CT390" s="61">
        <f>IF(COUNTIF(Setup_Hierarchy!$J$90:$IV$90,"="&amp;$K390)&lt;&gt;0,$L390,0)</f>
        <v>0</v>
      </c>
      <c r="CU390" s="61">
        <f>IF(COUNTIF(Setup_Hierarchy!$J$91:$IV$91,"="&amp;$K390)&lt;&gt;0,$L390,0)</f>
        <v>0</v>
      </c>
      <c r="CV390" s="61">
        <f>IF(COUNTIF(Setup_Hierarchy!$J$92:$IV$92,"="&amp;$K390)&lt;&gt;0,$L390,0)</f>
        <v>0</v>
      </c>
      <c r="CW390" s="61">
        <f>IF(COUNTIF(Setup_Hierarchy!$J$93:$IV$93,"="&amp;$K390)&lt;&gt;0,$L390,0)</f>
        <v>0</v>
      </c>
      <c r="CX390" s="61">
        <f>IF(COUNTIF(Setup_Hierarchy!$J$94:$IV$94,"="&amp;$K390)&lt;&gt;0,$L390,0)</f>
        <v>0</v>
      </c>
      <c r="CY390" s="61">
        <f>IF(COUNTIF(Setup_Hierarchy!$J$95:$IV$95,"="&amp;$K390)&lt;&gt;0,$L390,0)</f>
        <v>0</v>
      </c>
      <c r="CZ390" s="61">
        <f>IF(COUNTIF(Setup_Hierarchy!$J$96:$IV$96,"="&amp;$K390)&lt;&gt;0,$L390,0)</f>
        <v>0</v>
      </c>
      <c r="DA390" s="61">
        <f>IF(COUNTIF(Setup_Hierarchy!$J$97:$IV$97,"="&amp;$K390)&lt;&gt;0,$L390,0)</f>
        <v>0</v>
      </c>
      <c r="DB390" s="61">
        <f>IF(COUNTIF(Setup_Hierarchy!$J$98:$IV$98,"="&amp;$K390)&lt;&gt;0,$L390,0)</f>
        <v>0</v>
      </c>
      <c r="DC390" s="61">
        <f>IF(COUNTIF(Setup_Hierarchy!$J$99:$IV$99,"="&amp;$K390)&lt;&gt;0,$L390,0)</f>
        <v>0</v>
      </c>
      <c r="DD390" s="61">
        <f>IF(COUNTIF(Setup_Hierarchy!$J$100:$IV$100,"="&amp;$K390)&lt;&gt;0,$L390,0)</f>
        <v>0</v>
      </c>
      <c r="DE390" s="61">
        <f>IF(COUNTIF(Setup_Hierarchy!$J$101:$IV$101,"="&amp;$K390)&lt;&gt;0,$L390,0)</f>
        <v>0</v>
      </c>
      <c r="DF390" s="61">
        <f>IF(COUNTIF(Setup_Hierarchy!$J$102:$IV$102,"="&amp;$K390)&lt;&gt;0,$L390,0)</f>
        <v>0</v>
      </c>
      <c r="DG390" s="61">
        <f>IF(COUNTIF(Setup_Hierarchy!$J$103:$IV$103,"="&amp;$K390)&lt;&gt;0,$L390,0)</f>
        <v>0</v>
      </c>
      <c r="DH390" s="61">
        <f>IF(COUNTIF(Setup_Hierarchy!$J$104:$IV$104,"="&amp;$K390)&lt;&gt;0,$L390,0)</f>
        <v>0</v>
      </c>
      <c r="DI390" s="61">
        <f>IF(COUNTIF(Setup_Hierarchy!$J$105:$IV$105,"="&amp;$K390)&lt;&gt;0,$L390,0)</f>
        <v>0</v>
      </c>
      <c r="DJ390" s="61">
        <f>IF(COUNTIF(Setup_Hierarchy!$J$106:$IV$106,"="&amp;$K390)&lt;&gt;0,$L390,0)</f>
        <v>0</v>
      </c>
      <c r="DK390" s="61">
        <f>IF(COUNTIF(Setup_Hierarchy!$J$107:$IV$107,"="&amp;$K390)&lt;&gt;0,$L390,0)</f>
        <v>0</v>
      </c>
      <c r="DL390" s="61">
        <f>IF(COUNTIF(Setup_Hierarchy!$J$108:$IV$108,"="&amp;$K390)&lt;&gt;0,$L390,0)</f>
        <v>0</v>
      </c>
      <c r="DM390" s="61">
        <f>IF(COUNTIF(Setup_Hierarchy!$J$109:$IV$109,"="&amp;$K390)&lt;&gt;0,$L390,0)</f>
        <v>0</v>
      </c>
      <c r="DN390" s="61">
        <f>IF(COUNTIF(Setup_Hierarchy!$J$110:$IV$110,"="&amp;$K390)&lt;&gt;0,$L390,0)</f>
        <v>0</v>
      </c>
      <c r="DO390" s="61">
        <f>IF(COUNTIF(Setup_Hierarchy!$J$111:$IV$111,"="&amp;$K390)&lt;&gt;0,$L390,0)</f>
        <v>0</v>
      </c>
      <c r="DP390" s="61">
        <f>IF(COUNTIF(Setup_Hierarchy!$J$112:$IV$112,"="&amp;$K390)&lt;&gt;0,$L390,0)</f>
        <v>0</v>
      </c>
      <c r="DQ390" s="61">
        <f>IF(COUNTIF(Setup_Hierarchy!$J$113:$IV$113,"="&amp;$K390)&lt;&gt;0,$L390,0)</f>
        <v>0</v>
      </c>
      <c r="DR390" s="61">
        <f>IF(COUNTIF(Setup_Hierarchy!$J$114:$IV$114,"="&amp;$K390)&lt;&gt;0,$L390,0)</f>
        <v>0</v>
      </c>
      <c r="DS390" s="61">
        <f>IF(COUNTIF(Setup_Hierarchy!$J$115:$IV$115,"="&amp;$K390)&lt;&gt;0,$L390,0)</f>
        <v>0</v>
      </c>
      <c r="DT390" s="61">
        <f>IF(COUNTIF(Setup_Hierarchy!$J$116:$IV$116,"="&amp;$K390)&lt;&gt;0,$L390,0)</f>
        <v>0</v>
      </c>
    </row>
    <row r="391" spans="2:124" x14ac:dyDescent="0.2">
      <c r="B391" t="s">
        <v>43</v>
      </c>
      <c r="C391">
        <v>442</v>
      </c>
      <c r="D391" t="s">
        <v>16</v>
      </c>
      <c r="E391" t="s">
        <v>369</v>
      </c>
      <c r="F391" t="s">
        <v>526</v>
      </c>
      <c r="G391" t="s">
        <v>523</v>
      </c>
      <c r="H391" t="s">
        <v>35</v>
      </c>
      <c r="I391">
        <v>0.165104</v>
      </c>
      <c r="J391">
        <v>0.34028399999999998</v>
      </c>
      <c r="K391">
        <v>704</v>
      </c>
      <c r="L391">
        <v>-556.96</v>
      </c>
      <c r="M391" s="61">
        <f>IF(COUNTIF(Setup_Hierarchy!$J$5:$IV$5,"="&amp;$K391)&lt;&gt;0,$L391,0)</f>
        <v>-556.96</v>
      </c>
      <c r="N391" s="61">
        <f>IF(COUNTIF(Setup_Hierarchy!$J$6:$IV$6,"="&amp;$K391)&lt;&gt;0,$L391,0)</f>
        <v>-556.96</v>
      </c>
      <c r="O391" s="61">
        <f>IF(COUNTIF(Setup_Hierarchy!$J$7:$IV$7,"="&amp;$K391)&lt;&gt;0,$L391,0)</f>
        <v>-556.96</v>
      </c>
      <c r="P391" s="61">
        <f>IF(COUNTIF(Setup_Hierarchy!$J$8:$IV$8,"="&amp;$K391)&lt;&gt;0,$L391,0)</f>
        <v>-556.96</v>
      </c>
      <c r="Q391" s="61">
        <f>IF(COUNTIF(Setup_Hierarchy!$J$9:$IV$9,"="&amp;$K391)&lt;&gt;0,$L391,0)</f>
        <v>-556.96</v>
      </c>
      <c r="R391" s="61">
        <f>IF(COUNTIF(Setup_Hierarchy!$J$10:$IV$10,"="&amp;$K391)&lt;&gt;0,$L391,0)</f>
        <v>0</v>
      </c>
      <c r="S391" s="61">
        <f>IF(COUNTIF(Setup_Hierarchy!$J$11:$IV$11,"="&amp;$K391)&lt;&gt;0,$L391,0)</f>
        <v>0</v>
      </c>
      <c r="T391" s="61">
        <f>IF(COUNTIF(Setup_Hierarchy!$J$12:$IV$12,"="&amp;$K391)&lt;&gt;0,$L391,0)</f>
        <v>0</v>
      </c>
      <c r="U391" s="61">
        <f>IF(COUNTIF(Setup_Hierarchy!$J$13:$IV$13,"="&amp;$K391)&lt;&gt;0,$L391,0)</f>
        <v>0</v>
      </c>
      <c r="V391" s="61">
        <f>IF(COUNTIF(Setup_Hierarchy!$J$14:$IV$14,"="&amp;$K391)&lt;&gt;0,$L391,0)</f>
        <v>0</v>
      </c>
      <c r="W391" s="61">
        <f>IF(COUNTIF(Setup_Hierarchy!$J$15:$IV$15,"="&amp;$K391)&lt;&gt;0,$L391,0)</f>
        <v>0</v>
      </c>
      <c r="X391" s="61">
        <f>IF(COUNTIF(Setup_Hierarchy!$J$16:$IV$16,"="&amp;$K391)&lt;&gt;0,$L391,0)</f>
        <v>0</v>
      </c>
      <c r="Y391" s="61">
        <f>IF(COUNTIF(Setup_Hierarchy!$J$17:$IV$17,"="&amp;$K391)&lt;&gt;0,$L391,0)</f>
        <v>0</v>
      </c>
      <c r="Z391" s="61">
        <f>IF(COUNTIF(Setup_Hierarchy!$J$18:$IV$18,"="&amp;$K391)&lt;&gt;0,$L391,0)</f>
        <v>0</v>
      </c>
      <c r="AA391" s="61">
        <f>IF(COUNTIF(Setup_Hierarchy!$J$19:$IV$19,"="&amp;$K391)&lt;&gt;0,$L391,0)</f>
        <v>0</v>
      </c>
      <c r="AB391" s="61">
        <f>IF(COUNTIF(Setup_Hierarchy!$J$20:$IV$20,"="&amp;$K391)&lt;&gt;0,$L391,0)</f>
        <v>0</v>
      </c>
      <c r="AC391" s="61">
        <f>IF(COUNTIF(Setup_Hierarchy!$J$21:$IV$21,"="&amp;$K391)&lt;&gt;0,$L391,0)</f>
        <v>-556.96</v>
      </c>
      <c r="AD391" s="61">
        <f>IF(COUNTIF(Setup_Hierarchy!$J$22:$IV$22,"="&amp;$K391)&lt;&gt;0,$L391,0)</f>
        <v>0</v>
      </c>
      <c r="AE391" s="61">
        <f>IF(COUNTIF(Setup_Hierarchy!$J$23:$IV$23,"="&amp;$K391)&lt;&gt;0,$L391,0)</f>
        <v>-556.96</v>
      </c>
      <c r="AF391" s="61">
        <f>IF(COUNTIF(Setup_Hierarchy!$J$24:$IV$24,"="&amp;$K391)&lt;&gt;0,$L391,0)</f>
        <v>0</v>
      </c>
      <c r="AG391" s="61">
        <f>IF(COUNTIF(Setup_Hierarchy!$J$25:$IV$25,"="&amp;$K391)&lt;&gt;0,$L391,0)</f>
        <v>0</v>
      </c>
      <c r="AH391" s="61">
        <f>IF(COUNTIF(Setup_Hierarchy!$J$26:$IV$26,"="&amp;$K391)&lt;&gt;0,$L391,0)</f>
        <v>0</v>
      </c>
      <c r="AI391" s="61">
        <f>IF(COUNTIF(Setup_Hierarchy!$J$27:$IV$27,"="&amp;$K391)&lt;&gt;0,$L391,0)</f>
        <v>0</v>
      </c>
      <c r="AJ391" s="61">
        <f>IF(COUNTIF(Setup_Hierarchy!$J$28:$IV$28,"="&amp;$K391)&lt;&gt;0,$L391,0)</f>
        <v>0</v>
      </c>
      <c r="AK391" s="61">
        <f>IF(COUNTIF(Setup_Hierarchy!$J$29:$IV$29,"="&amp;$K391)&lt;&gt;0,$L391,0)</f>
        <v>0</v>
      </c>
      <c r="AL391" s="61">
        <f>IF(COUNTIF(Setup_Hierarchy!$J$30:$IV$30,"="&amp;$K391)&lt;&gt;0,$L391,0)</f>
        <v>0</v>
      </c>
      <c r="AM391" s="61">
        <f>IF(COUNTIF(Setup_Hierarchy!$J$31:$IV$31,"="&amp;$K391)&lt;&gt;0,$L391,0)</f>
        <v>0</v>
      </c>
      <c r="AN391" s="61">
        <f>IF(COUNTIF(Setup_Hierarchy!$J$32:$IV$32,"="&amp;$K391)&lt;&gt;0,$L391,0)</f>
        <v>0</v>
      </c>
      <c r="AO391" s="61">
        <f>IF(COUNTIF(Setup_Hierarchy!$J$33:$IV$33,"="&amp;$K391)&lt;&gt;0,$L391,0)</f>
        <v>0</v>
      </c>
      <c r="AP391" s="61">
        <f>IF(COUNTIF(Setup_Hierarchy!$J$34:$IV$34,"="&amp;$K391)&lt;&gt;0,$L391,0)</f>
        <v>0</v>
      </c>
      <c r="AQ391" s="61">
        <f>IF(COUNTIF(Setup_Hierarchy!$J$35:$IV$35,"="&amp;$K391)&lt;&gt;0,$L391,0)</f>
        <v>0</v>
      </c>
      <c r="AR391" s="61">
        <f>IF(COUNTIF(Setup_Hierarchy!$J$36:$IV$36,"="&amp;$K391)&lt;&gt;0,$L391,0)</f>
        <v>0</v>
      </c>
      <c r="AS391" s="61">
        <f>IF(COUNTIF(Setup_Hierarchy!$J$37:$IV$37,"="&amp;$K391)&lt;&gt;0,$L391,0)</f>
        <v>0</v>
      </c>
      <c r="AT391" s="61">
        <f>IF(COUNTIF(Setup_Hierarchy!$J$38:$IV$38,"="&amp;$K391)&lt;&gt;0,$L391,0)</f>
        <v>0</v>
      </c>
      <c r="AU391" s="61">
        <f>IF(COUNTIF(Setup_Hierarchy!$J$39:$IV$39,"="&amp;$K391)&lt;&gt;0,$L391,0)</f>
        <v>0</v>
      </c>
      <c r="AV391" s="61">
        <f>IF(COUNTIF(Setup_Hierarchy!$J$40:$IV$40,"="&amp;$K391)&lt;&gt;0,$L391,0)</f>
        <v>0</v>
      </c>
      <c r="AW391" s="61">
        <f>IF(COUNTIF(Setup_Hierarchy!$J$41:$IV$41,"="&amp;$K391)&lt;&gt;0,$L391,0)</f>
        <v>0</v>
      </c>
      <c r="AX391" s="61">
        <f>IF(COUNTIF(Setup_Hierarchy!$J$42:$IV$42,"="&amp;$K391)&lt;&gt;0,$L391,0)</f>
        <v>0</v>
      </c>
      <c r="AY391" s="61">
        <f>IF(COUNTIF(Setup_Hierarchy!$J$43:$IV$43,"="&amp;$K391)&lt;&gt;0,$L391,0)</f>
        <v>0</v>
      </c>
      <c r="AZ391" s="61">
        <f>IF(COUNTIF(Setup_Hierarchy!$J$44:$IV$44,"="&amp;$K391)&lt;&gt;0,$L391,0)</f>
        <v>0</v>
      </c>
      <c r="BA391" s="61">
        <f>IF(COUNTIF(Setup_Hierarchy!$J$45:$IV$45,"="&amp;$K391)&lt;&gt;0,$L391,0)</f>
        <v>0</v>
      </c>
      <c r="BB391" s="61">
        <f>IF(COUNTIF(Setup_Hierarchy!$J$46:$IV$46,"="&amp;$K391)&lt;&gt;0,$L391,0)</f>
        <v>0</v>
      </c>
      <c r="BC391" s="61">
        <f>IF(COUNTIF(Setup_Hierarchy!$J$47:$IV$47,"="&amp;$K391)&lt;&gt;0,$L391,0)</f>
        <v>0</v>
      </c>
      <c r="BD391" s="61">
        <f>IF(COUNTIF(Setup_Hierarchy!$J$48:$IV$48,"="&amp;$K391)&lt;&gt;0,$L391,0)</f>
        <v>0</v>
      </c>
      <c r="BE391" s="61">
        <f>IF(COUNTIF(Setup_Hierarchy!$J$49:$IV$49,"="&amp;$K391)&lt;&gt;0,$L391,0)</f>
        <v>0</v>
      </c>
      <c r="BF391" s="61">
        <f>IF(COUNTIF(Setup_Hierarchy!$J$50:$IV$50,"="&amp;$K391)&lt;&gt;0,$L391,0)</f>
        <v>0</v>
      </c>
      <c r="BG391" s="61">
        <f>IF(COUNTIF(Setup_Hierarchy!$J$51:$IV$51,"="&amp;$K391)&lt;&gt;0,$L391,0)</f>
        <v>0</v>
      </c>
      <c r="BH391" s="61">
        <f>IF(COUNTIF(Setup_Hierarchy!$J$52:$IV$52,"="&amp;$K391)&lt;&gt;0,$L391,0)</f>
        <v>0</v>
      </c>
      <c r="BI391" s="61">
        <f>IF(COUNTIF(Setup_Hierarchy!$J$53:$IV$53,"="&amp;$K391)&lt;&gt;0,$L391,0)</f>
        <v>0</v>
      </c>
      <c r="BJ391" s="61">
        <f>IF(COUNTIF(Setup_Hierarchy!$J$54:$IV$54,"="&amp;$K391)&lt;&gt;0,$L391,0)</f>
        <v>0</v>
      </c>
      <c r="BK391" s="61">
        <f>IF(COUNTIF(Setup_Hierarchy!$J$55:$IV$55,"="&amp;$K391)&lt;&gt;0,$L391,0)</f>
        <v>0</v>
      </c>
      <c r="BL391" s="61">
        <f>IF(COUNTIF(Setup_Hierarchy!$J$56:$IV$56,"="&amp;$K391)&lt;&gt;0,$L391,0)</f>
        <v>0</v>
      </c>
      <c r="BM391" s="61">
        <f>IF(COUNTIF(Setup_Hierarchy!$J$57:$IV$57,"="&amp;$K391)&lt;&gt;0,$L391,0)</f>
        <v>0</v>
      </c>
      <c r="BN391" s="61">
        <f>IF(COUNTIF(Setup_Hierarchy!$J$58:$IV$58,"="&amp;$K391)&lt;&gt;0,$L391,0)</f>
        <v>0</v>
      </c>
      <c r="BO391" s="61">
        <f>IF(COUNTIF(Setup_Hierarchy!$J$59:$IV$59,"="&amp;$K391)&lt;&gt;0,$L391,0)</f>
        <v>0</v>
      </c>
      <c r="BP391" s="61">
        <f>IF(COUNTIF(Setup_Hierarchy!$J$60:$IV$60,"="&amp;$K391)&lt;&gt;0,$L391,0)</f>
        <v>0</v>
      </c>
      <c r="BQ391" s="61">
        <f>IF(COUNTIF(Setup_Hierarchy!$J$61:$IV$61,"="&amp;$K391)&lt;&gt;0,$L391,0)</f>
        <v>0</v>
      </c>
      <c r="BR391" s="61">
        <f>IF(COUNTIF(Setup_Hierarchy!$J$62:$IV$62,"="&amp;$K391)&lt;&gt;0,$L391,0)</f>
        <v>0</v>
      </c>
      <c r="BS391" s="61">
        <f>IF(COUNTIF(Setup_Hierarchy!$J$63:$IV$63,"="&amp;$K391)&lt;&gt;0,$L391,0)</f>
        <v>0</v>
      </c>
      <c r="BT391" s="61">
        <f>IF(COUNTIF(Setup_Hierarchy!$J$64:$IV$64,"="&amp;$K391)&lt;&gt;0,$L391,0)</f>
        <v>0</v>
      </c>
      <c r="BU391" s="61">
        <f>IF(COUNTIF(Setup_Hierarchy!$J$65:$IV$65,"="&amp;$K391)&lt;&gt;0,$L391,0)</f>
        <v>0</v>
      </c>
      <c r="BV391" s="61">
        <f>IF(COUNTIF(Setup_Hierarchy!$J$66:$IV$66,"="&amp;$K391)&lt;&gt;0,$L391,0)</f>
        <v>0</v>
      </c>
      <c r="BW391" s="61">
        <f>IF(COUNTIF(Setup_Hierarchy!$J$67:$IV$67,"="&amp;$K391)&lt;&gt;0,$L391,0)</f>
        <v>0</v>
      </c>
      <c r="BX391" s="61">
        <f>IF(COUNTIF(Setup_Hierarchy!$J$68:$IV$68,"="&amp;$K391)&lt;&gt;0,$L391,0)</f>
        <v>0</v>
      </c>
      <c r="BY391" s="61">
        <f>IF(COUNTIF(Setup_Hierarchy!$J$69:$IV$69,"="&amp;$K391)&lt;&gt;0,$L391,0)</f>
        <v>0</v>
      </c>
      <c r="BZ391" s="61">
        <f>IF(COUNTIF(Setup_Hierarchy!$J$70:$IV$70,"="&amp;$K391)&lt;&gt;0,$L391,0)</f>
        <v>0</v>
      </c>
      <c r="CA391" s="61">
        <f>IF(COUNTIF(Setup_Hierarchy!$J$71:$IV$71,"="&amp;$K391)&lt;&gt;0,$L391,0)</f>
        <v>0</v>
      </c>
      <c r="CB391" s="61">
        <f>IF(COUNTIF(Setup_Hierarchy!$J$72:$IV$72,"="&amp;$K391)&lt;&gt;0,$L391,0)</f>
        <v>0</v>
      </c>
      <c r="CC391" s="61">
        <f>IF(COUNTIF(Setup_Hierarchy!$J$73:$IV$73,"="&amp;$K391)&lt;&gt;0,$L391,0)</f>
        <v>0</v>
      </c>
      <c r="CD391" s="61">
        <f>IF(COUNTIF(Setup_Hierarchy!$J$74:$IV$74,"="&amp;$K391)&lt;&gt;0,$L391,0)</f>
        <v>0</v>
      </c>
      <c r="CE391" s="61">
        <f>IF(COUNTIF(Setup_Hierarchy!$J$75:$IV$75,"="&amp;$K391)&lt;&gt;0,$L391,0)</f>
        <v>0</v>
      </c>
      <c r="CF391" s="61">
        <f>IF(COUNTIF(Setup_Hierarchy!$J$76:$IV$76,"="&amp;$K391)&lt;&gt;0,$L391,0)</f>
        <v>0</v>
      </c>
      <c r="CG391" s="61">
        <f>IF(COUNTIF(Setup_Hierarchy!$J$77:$IV$77,"="&amp;$K391)&lt;&gt;0,$L391,0)</f>
        <v>0</v>
      </c>
      <c r="CH391" s="61">
        <f>IF(COUNTIF(Setup_Hierarchy!$J$78:$IV$78,"="&amp;$K391)&lt;&gt;0,$L391,0)</f>
        <v>0</v>
      </c>
      <c r="CI391" s="61">
        <f>IF(COUNTIF(Setup_Hierarchy!$J$79:$IV$79,"="&amp;$K391)&lt;&gt;0,$L391,0)</f>
        <v>0</v>
      </c>
      <c r="CJ391" s="61">
        <f>IF(COUNTIF(Setup_Hierarchy!$J$80:$IV$80,"="&amp;$K391)&lt;&gt;0,$L391,0)</f>
        <v>0</v>
      </c>
      <c r="CK391" s="61">
        <f>IF(COUNTIF(Setup_Hierarchy!$J$81:$IV$81,"="&amp;$K391)&lt;&gt;0,$L391,0)</f>
        <v>0</v>
      </c>
      <c r="CL391" s="61">
        <f>IF(COUNTIF(Setup_Hierarchy!$J$82:$IV$82,"="&amp;$K391)&lt;&gt;0,$L391,0)</f>
        <v>0</v>
      </c>
      <c r="CM391" s="61">
        <f>IF(COUNTIF(Setup_Hierarchy!$J$83:$IV$83,"="&amp;$K391)&lt;&gt;0,$L391,0)</f>
        <v>0</v>
      </c>
      <c r="CN391" s="61">
        <f>IF(COUNTIF(Setup_Hierarchy!$J$84:$IV$84,"="&amp;$K391)&lt;&gt;0,$L391,0)</f>
        <v>0</v>
      </c>
      <c r="CO391" s="61">
        <f>IF(COUNTIF(Setup_Hierarchy!$J$85:$IV$85,"="&amp;$K391)&lt;&gt;0,$L391,0)</f>
        <v>0</v>
      </c>
      <c r="CP391" s="61">
        <f>IF(COUNTIF(Setup_Hierarchy!$J$86:$IV$86,"="&amp;$K391)&lt;&gt;0,$L391,0)</f>
        <v>0</v>
      </c>
      <c r="CQ391" s="61">
        <f>IF(COUNTIF(Setup_Hierarchy!$J$87:$IV$87,"="&amp;$K391)&lt;&gt;0,$L391,0)</f>
        <v>0</v>
      </c>
      <c r="CR391" s="61">
        <f>IF(COUNTIF(Setup_Hierarchy!$J$88:$IV$88,"="&amp;$K391)&lt;&gt;0,$L391,0)</f>
        <v>0</v>
      </c>
      <c r="CS391" s="61">
        <f>IF(COUNTIF(Setup_Hierarchy!$J$89:$IV$89,"="&amp;$K391)&lt;&gt;0,$L391,0)</f>
        <v>0</v>
      </c>
      <c r="CT391" s="61">
        <f>IF(COUNTIF(Setup_Hierarchy!$J$90:$IV$90,"="&amp;$K391)&lt;&gt;0,$L391,0)</f>
        <v>0</v>
      </c>
      <c r="CU391" s="61">
        <f>IF(COUNTIF(Setup_Hierarchy!$J$91:$IV$91,"="&amp;$K391)&lt;&gt;0,$L391,0)</f>
        <v>0</v>
      </c>
      <c r="CV391" s="61">
        <f>IF(COUNTIF(Setup_Hierarchy!$J$92:$IV$92,"="&amp;$K391)&lt;&gt;0,$L391,0)</f>
        <v>0</v>
      </c>
      <c r="CW391" s="61">
        <f>IF(COUNTIF(Setup_Hierarchy!$J$93:$IV$93,"="&amp;$K391)&lt;&gt;0,$L391,0)</f>
        <v>0</v>
      </c>
      <c r="CX391" s="61">
        <f>IF(COUNTIF(Setup_Hierarchy!$J$94:$IV$94,"="&amp;$K391)&lt;&gt;0,$L391,0)</f>
        <v>0</v>
      </c>
      <c r="CY391" s="61">
        <f>IF(COUNTIF(Setup_Hierarchy!$J$95:$IV$95,"="&amp;$K391)&lt;&gt;0,$L391,0)</f>
        <v>0</v>
      </c>
      <c r="CZ391" s="61">
        <f>IF(COUNTIF(Setup_Hierarchy!$J$96:$IV$96,"="&amp;$K391)&lt;&gt;0,$L391,0)</f>
        <v>0</v>
      </c>
      <c r="DA391" s="61">
        <f>IF(COUNTIF(Setup_Hierarchy!$J$97:$IV$97,"="&amp;$K391)&lt;&gt;0,$L391,0)</f>
        <v>0</v>
      </c>
      <c r="DB391" s="61">
        <f>IF(COUNTIF(Setup_Hierarchy!$J$98:$IV$98,"="&amp;$K391)&lt;&gt;0,$L391,0)</f>
        <v>0</v>
      </c>
      <c r="DC391" s="61">
        <f>IF(COUNTIF(Setup_Hierarchy!$J$99:$IV$99,"="&amp;$K391)&lt;&gt;0,$L391,0)</f>
        <v>0</v>
      </c>
      <c r="DD391" s="61">
        <f>IF(COUNTIF(Setup_Hierarchy!$J$100:$IV$100,"="&amp;$K391)&lt;&gt;0,$L391,0)</f>
        <v>0</v>
      </c>
      <c r="DE391" s="61">
        <f>IF(COUNTIF(Setup_Hierarchy!$J$101:$IV$101,"="&amp;$K391)&lt;&gt;0,$L391,0)</f>
        <v>0</v>
      </c>
      <c r="DF391" s="61">
        <f>IF(COUNTIF(Setup_Hierarchy!$J$102:$IV$102,"="&amp;$K391)&lt;&gt;0,$L391,0)</f>
        <v>0</v>
      </c>
      <c r="DG391" s="61">
        <f>IF(COUNTIF(Setup_Hierarchy!$J$103:$IV$103,"="&amp;$K391)&lt;&gt;0,$L391,0)</f>
        <v>0</v>
      </c>
      <c r="DH391" s="61">
        <f>IF(COUNTIF(Setup_Hierarchy!$J$104:$IV$104,"="&amp;$K391)&lt;&gt;0,$L391,0)</f>
        <v>0</v>
      </c>
      <c r="DI391" s="61">
        <f>IF(COUNTIF(Setup_Hierarchy!$J$105:$IV$105,"="&amp;$K391)&lt;&gt;0,$L391,0)</f>
        <v>0</v>
      </c>
      <c r="DJ391" s="61">
        <f>IF(COUNTIF(Setup_Hierarchy!$J$106:$IV$106,"="&amp;$K391)&lt;&gt;0,$L391,0)</f>
        <v>0</v>
      </c>
      <c r="DK391" s="61">
        <f>IF(COUNTIF(Setup_Hierarchy!$J$107:$IV$107,"="&amp;$K391)&lt;&gt;0,$L391,0)</f>
        <v>0</v>
      </c>
      <c r="DL391" s="61">
        <f>IF(COUNTIF(Setup_Hierarchy!$J$108:$IV$108,"="&amp;$K391)&lt;&gt;0,$L391,0)</f>
        <v>0</v>
      </c>
      <c r="DM391" s="61">
        <f>IF(COUNTIF(Setup_Hierarchy!$J$109:$IV$109,"="&amp;$K391)&lt;&gt;0,$L391,0)</f>
        <v>0</v>
      </c>
      <c r="DN391" s="61">
        <f>IF(COUNTIF(Setup_Hierarchy!$J$110:$IV$110,"="&amp;$K391)&lt;&gt;0,$L391,0)</f>
        <v>0</v>
      </c>
      <c r="DO391" s="61">
        <f>IF(COUNTIF(Setup_Hierarchy!$J$111:$IV$111,"="&amp;$K391)&lt;&gt;0,$L391,0)</f>
        <v>0</v>
      </c>
      <c r="DP391" s="61">
        <f>IF(COUNTIF(Setup_Hierarchy!$J$112:$IV$112,"="&amp;$K391)&lt;&gt;0,$L391,0)</f>
        <v>0</v>
      </c>
      <c r="DQ391" s="61">
        <f>IF(COUNTIF(Setup_Hierarchy!$J$113:$IV$113,"="&amp;$K391)&lt;&gt;0,$L391,0)</f>
        <v>0</v>
      </c>
      <c r="DR391" s="61">
        <f>IF(COUNTIF(Setup_Hierarchy!$J$114:$IV$114,"="&amp;$K391)&lt;&gt;0,$L391,0)</f>
        <v>0</v>
      </c>
      <c r="DS391" s="61">
        <f>IF(COUNTIF(Setup_Hierarchy!$J$115:$IV$115,"="&amp;$K391)&lt;&gt;0,$L391,0)</f>
        <v>0</v>
      </c>
      <c r="DT391" s="61">
        <f>IF(COUNTIF(Setup_Hierarchy!$J$116:$IV$116,"="&amp;$K391)&lt;&gt;0,$L391,0)</f>
        <v>0</v>
      </c>
    </row>
    <row r="392" spans="2:124" x14ac:dyDescent="0.2">
      <c r="B392" t="s">
        <v>43</v>
      </c>
      <c r="C392">
        <v>442</v>
      </c>
      <c r="D392" t="s">
        <v>16</v>
      </c>
      <c r="E392" t="s">
        <v>369</v>
      </c>
      <c r="F392" t="s">
        <v>526</v>
      </c>
      <c r="G392" t="s">
        <v>523</v>
      </c>
      <c r="H392" t="s">
        <v>35</v>
      </c>
      <c r="I392">
        <v>0.165104</v>
      </c>
      <c r="J392">
        <v>0.34028399999999998</v>
      </c>
      <c r="K392">
        <v>729</v>
      </c>
      <c r="L392">
        <v>5.0199999999999996</v>
      </c>
      <c r="M392" s="61">
        <f>IF(COUNTIF(Setup_Hierarchy!$J$5:$IV$5,"="&amp;$K392)&lt;&gt;0,$L392,0)</f>
        <v>5.0199999999999996</v>
      </c>
      <c r="N392" s="61">
        <f>IF(COUNTIF(Setup_Hierarchy!$J$6:$IV$6,"="&amp;$K392)&lt;&gt;0,$L392,0)</f>
        <v>5.0199999999999996</v>
      </c>
      <c r="O392" s="61">
        <f>IF(COUNTIF(Setup_Hierarchy!$J$7:$IV$7,"="&amp;$K392)&lt;&gt;0,$L392,0)</f>
        <v>5.0199999999999996</v>
      </c>
      <c r="P392" s="61">
        <f>IF(COUNTIF(Setup_Hierarchy!$J$8:$IV$8,"="&amp;$K392)&lt;&gt;0,$L392,0)</f>
        <v>5.0199999999999996</v>
      </c>
      <c r="Q392" s="61">
        <f>IF(COUNTIF(Setup_Hierarchy!$J$9:$IV$9,"="&amp;$K392)&lt;&gt;0,$L392,0)</f>
        <v>0</v>
      </c>
      <c r="R392" s="61">
        <f>IF(COUNTIF(Setup_Hierarchy!$J$10:$IV$10,"="&amp;$K392)&lt;&gt;0,$L392,0)</f>
        <v>0</v>
      </c>
      <c r="S392" s="61">
        <f>IF(COUNTIF(Setup_Hierarchy!$J$11:$IV$11,"="&amp;$K392)&lt;&gt;0,$L392,0)</f>
        <v>0</v>
      </c>
      <c r="T392" s="61">
        <f>IF(COUNTIF(Setup_Hierarchy!$J$12:$IV$12,"="&amp;$K392)&lt;&gt;0,$L392,0)</f>
        <v>0</v>
      </c>
      <c r="U392" s="61">
        <f>IF(COUNTIF(Setup_Hierarchy!$J$13:$IV$13,"="&amp;$K392)&lt;&gt;0,$L392,0)</f>
        <v>0</v>
      </c>
      <c r="V392" s="61">
        <f>IF(COUNTIF(Setup_Hierarchy!$J$14:$IV$14,"="&amp;$K392)&lt;&gt;0,$L392,0)</f>
        <v>0</v>
      </c>
      <c r="W392" s="61">
        <f>IF(COUNTIF(Setup_Hierarchy!$J$15:$IV$15,"="&amp;$K392)&lt;&gt;0,$L392,0)</f>
        <v>0</v>
      </c>
      <c r="X392" s="61">
        <f>IF(COUNTIF(Setup_Hierarchy!$J$16:$IV$16,"="&amp;$K392)&lt;&gt;0,$L392,0)</f>
        <v>0</v>
      </c>
      <c r="Y392" s="61">
        <f>IF(COUNTIF(Setup_Hierarchy!$J$17:$IV$17,"="&amp;$K392)&lt;&gt;0,$L392,0)</f>
        <v>0</v>
      </c>
      <c r="Z392" s="61">
        <f>IF(COUNTIF(Setup_Hierarchy!$J$18:$IV$18,"="&amp;$K392)&lt;&gt;0,$L392,0)</f>
        <v>0</v>
      </c>
      <c r="AA392" s="61">
        <f>IF(COUNTIF(Setup_Hierarchy!$J$19:$IV$19,"="&amp;$K392)&lt;&gt;0,$L392,0)</f>
        <v>0</v>
      </c>
      <c r="AB392" s="61">
        <f>IF(COUNTIF(Setup_Hierarchy!$J$20:$IV$20,"="&amp;$K392)&lt;&gt;0,$L392,0)</f>
        <v>0</v>
      </c>
      <c r="AC392" s="61">
        <f>IF(COUNTIF(Setup_Hierarchy!$J$21:$IV$21,"="&amp;$K392)&lt;&gt;0,$L392,0)</f>
        <v>0</v>
      </c>
      <c r="AD392" s="61">
        <f>IF(COUNTIF(Setup_Hierarchy!$J$22:$IV$22,"="&amp;$K392)&lt;&gt;0,$L392,0)</f>
        <v>0</v>
      </c>
      <c r="AE392" s="61">
        <f>IF(COUNTIF(Setup_Hierarchy!$J$23:$IV$23,"="&amp;$K392)&lt;&gt;0,$L392,0)</f>
        <v>0</v>
      </c>
      <c r="AF392" s="61">
        <f>IF(COUNTIF(Setup_Hierarchy!$J$24:$IV$24,"="&amp;$K392)&lt;&gt;0,$L392,0)</f>
        <v>0</v>
      </c>
      <c r="AG392" s="61">
        <f>IF(COUNTIF(Setup_Hierarchy!$J$25:$IV$25,"="&amp;$K392)&lt;&gt;0,$L392,0)</f>
        <v>0</v>
      </c>
      <c r="AH392" s="61">
        <f>IF(COUNTIF(Setup_Hierarchy!$J$26:$IV$26,"="&amp;$K392)&lt;&gt;0,$L392,0)</f>
        <v>0</v>
      </c>
      <c r="AI392" s="61">
        <f>IF(COUNTIF(Setup_Hierarchy!$J$27:$IV$27,"="&amp;$K392)&lt;&gt;0,$L392,0)</f>
        <v>0</v>
      </c>
      <c r="AJ392" s="61">
        <f>IF(COUNTIF(Setup_Hierarchy!$J$28:$IV$28,"="&amp;$K392)&lt;&gt;0,$L392,0)</f>
        <v>0</v>
      </c>
      <c r="AK392" s="61">
        <f>IF(COUNTIF(Setup_Hierarchy!$J$29:$IV$29,"="&amp;$K392)&lt;&gt;0,$L392,0)</f>
        <v>0</v>
      </c>
      <c r="AL392" s="61">
        <f>IF(COUNTIF(Setup_Hierarchy!$J$30:$IV$30,"="&amp;$K392)&lt;&gt;0,$L392,0)</f>
        <v>0</v>
      </c>
      <c r="AM392" s="61">
        <f>IF(COUNTIF(Setup_Hierarchy!$J$31:$IV$31,"="&amp;$K392)&lt;&gt;0,$L392,0)</f>
        <v>0</v>
      </c>
      <c r="AN392" s="61">
        <f>IF(COUNTIF(Setup_Hierarchy!$J$32:$IV$32,"="&amp;$K392)&lt;&gt;0,$L392,0)</f>
        <v>0</v>
      </c>
      <c r="AO392" s="61">
        <f>IF(COUNTIF(Setup_Hierarchy!$J$33:$IV$33,"="&amp;$K392)&lt;&gt;0,$L392,0)</f>
        <v>0</v>
      </c>
      <c r="AP392" s="61">
        <f>IF(COUNTIF(Setup_Hierarchy!$J$34:$IV$34,"="&amp;$K392)&lt;&gt;0,$L392,0)</f>
        <v>0</v>
      </c>
      <c r="AQ392" s="61">
        <f>IF(COUNTIF(Setup_Hierarchy!$J$35:$IV$35,"="&amp;$K392)&lt;&gt;0,$L392,0)</f>
        <v>0</v>
      </c>
      <c r="AR392" s="61">
        <f>IF(COUNTIF(Setup_Hierarchy!$J$36:$IV$36,"="&amp;$K392)&lt;&gt;0,$L392,0)</f>
        <v>0</v>
      </c>
      <c r="AS392" s="61">
        <f>IF(COUNTIF(Setup_Hierarchy!$J$37:$IV$37,"="&amp;$K392)&lt;&gt;0,$L392,0)</f>
        <v>0</v>
      </c>
      <c r="AT392" s="61">
        <f>IF(COUNTIF(Setup_Hierarchy!$J$38:$IV$38,"="&amp;$K392)&lt;&gt;0,$L392,0)</f>
        <v>0</v>
      </c>
      <c r="AU392" s="61">
        <f>IF(COUNTIF(Setup_Hierarchy!$J$39:$IV$39,"="&amp;$K392)&lt;&gt;0,$L392,0)</f>
        <v>5.0199999999999996</v>
      </c>
      <c r="AV392" s="61">
        <f>IF(COUNTIF(Setup_Hierarchy!$J$40:$IV$40,"="&amp;$K392)&lt;&gt;0,$L392,0)</f>
        <v>0</v>
      </c>
      <c r="AW392" s="61">
        <f>IF(COUNTIF(Setup_Hierarchy!$J$41:$IV$41,"="&amp;$K392)&lt;&gt;0,$L392,0)</f>
        <v>0</v>
      </c>
      <c r="AX392" s="61">
        <f>IF(COUNTIF(Setup_Hierarchy!$J$42:$IV$42,"="&amp;$K392)&lt;&gt;0,$L392,0)</f>
        <v>0</v>
      </c>
      <c r="AY392" s="61">
        <f>IF(COUNTIF(Setup_Hierarchy!$J$43:$IV$43,"="&amp;$K392)&lt;&gt;0,$L392,0)</f>
        <v>0</v>
      </c>
      <c r="AZ392" s="61">
        <f>IF(COUNTIF(Setup_Hierarchy!$J$44:$IV$44,"="&amp;$K392)&lt;&gt;0,$L392,0)</f>
        <v>0</v>
      </c>
      <c r="BA392" s="61">
        <f>IF(COUNTIF(Setup_Hierarchy!$J$45:$IV$45,"="&amp;$K392)&lt;&gt;0,$L392,0)</f>
        <v>0</v>
      </c>
      <c r="BB392" s="61">
        <f>IF(COUNTIF(Setup_Hierarchy!$J$46:$IV$46,"="&amp;$K392)&lt;&gt;0,$L392,0)</f>
        <v>5.0199999999999996</v>
      </c>
      <c r="BC392" s="61">
        <f>IF(COUNTIF(Setup_Hierarchy!$J$47:$IV$47,"="&amp;$K392)&lt;&gt;0,$L392,0)</f>
        <v>5.0199999999999996</v>
      </c>
      <c r="BD392" s="61">
        <f>IF(COUNTIF(Setup_Hierarchy!$J$48:$IV$48,"="&amp;$K392)&lt;&gt;0,$L392,0)</f>
        <v>0</v>
      </c>
      <c r="BE392" s="61">
        <f>IF(COUNTIF(Setup_Hierarchy!$J$49:$IV$49,"="&amp;$K392)&lt;&gt;0,$L392,0)</f>
        <v>0</v>
      </c>
      <c r="BF392" s="61">
        <f>IF(COUNTIF(Setup_Hierarchy!$J$50:$IV$50,"="&amp;$K392)&lt;&gt;0,$L392,0)</f>
        <v>0</v>
      </c>
      <c r="BG392" s="61">
        <f>IF(COUNTIF(Setup_Hierarchy!$J$51:$IV$51,"="&amp;$K392)&lt;&gt;0,$L392,0)</f>
        <v>0</v>
      </c>
      <c r="BH392" s="61">
        <f>IF(COUNTIF(Setup_Hierarchy!$J$52:$IV$52,"="&amp;$K392)&lt;&gt;0,$L392,0)</f>
        <v>0</v>
      </c>
      <c r="BI392" s="61">
        <f>IF(COUNTIF(Setup_Hierarchy!$J$53:$IV$53,"="&amp;$K392)&lt;&gt;0,$L392,0)</f>
        <v>0</v>
      </c>
      <c r="BJ392" s="61">
        <f>IF(COUNTIF(Setup_Hierarchy!$J$54:$IV$54,"="&amp;$K392)&lt;&gt;0,$L392,0)</f>
        <v>0</v>
      </c>
      <c r="BK392" s="61">
        <f>IF(COUNTIF(Setup_Hierarchy!$J$55:$IV$55,"="&amp;$K392)&lt;&gt;0,$L392,0)</f>
        <v>0</v>
      </c>
      <c r="BL392" s="61">
        <f>IF(COUNTIF(Setup_Hierarchy!$J$56:$IV$56,"="&amp;$K392)&lt;&gt;0,$L392,0)</f>
        <v>0</v>
      </c>
      <c r="BM392" s="61">
        <f>IF(COUNTIF(Setup_Hierarchy!$J$57:$IV$57,"="&amp;$K392)&lt;&gt;0,$L392,0)</f>
        <v>0</v>
      </c>
      <c r="BN392" s="61">
        <f>IF(COUNTIF(Setup_Hierarchy!$J$58:$IV$58,"="&amp;$K392)&lt;&gt;0,$L392,0)</f>
        <v>0</v>
      </c>
      <c r="BO392" s="61">
        <f>IF(COUNTIF(Setup_Hierarchy!$J$59:$IV$59,"="&amp;$K392)&lt;&gt;0,$L392,0)</f>
        <v>0</v>
      </c>
      <c r="BP392" s="61">
        <f>IF(COUNTIF(Setup_Hierarchy!$J$60:$IV$60,"="&amp;$K392)&lt;&gt;0,$L392,0)</f>
        <v>0</v>
      </c>
      <c r="BQ392" s="61">
        <f>IF(COUNTIF(Setup_Hierarchy!$J$61:$IV$61,"="&amp;$K392)&lt;&gt;0,$L392,0)</f>
        <v>0</v>
      </c>
      <c r="BR392" s="61">
        <f>IF(COUNTIF(Setup_Hierarchy!$J$62:$IV$62,"="&amp;$K392)&lt;&gt;0,$L392,0)</f>
        <v>0</v>
      </c>
      <c r="BS392" s="61">
        <f>IF(COUNTIF(Setup_Hierarchy!$J$63:$IV$63,"="&amp;$K392)&lt;&gt;0,$L392,0)</f>
        <v>0</v>
      </c>
      <c r="BT392" s="61">
        <f>IF(COUNTIF(Setup_Hierarchy!$J$64:$IV$64,"="&amp;$K392)&lt;&gt;0,$L392,0)</f>
        <v>0</v>
      </c>
      <c r="BU392" s="61">
        <f>IF(COUNTIF(Setup_Hierarchy!$J$65:$IV$65,"="&amp;$K392)&lt;&gt;0,$L392,0)</f>
        <v>0</v>
      </c>
      <c r="BV392" s="61">
        <f>IF(COUNTIF(Setup_Hierarchy!$J$66:$IV$66,"="&amp;$K392)&lt;&gt;0,$L392,0)</f>
        <v>0</v>
      </c>
      <c r="BW392" s="61">
        <f>IF(COUNTIF(Setup_Hierarchy!$J$67:$IV$67,"="&amp;$K392)&lt;&gt;0,$L392,0)</f>
        <v>0</v>
      </c>
      <c r="BX392" s="61">
        <f>IF(COUNTIF(Setup_Hierarchy!$J$68:$IV$68,"="&amp;$K392)&lt;&gt;0,$L392,0)</f>
        <v>0</v>
      </c>
      <c r="BY392" s="61">
        <f>IF(COUNTIF(Setup_Hierarchy!$J$69:$IV$69,"="&amp;$K392)&lt;&gt;0,$L392,0)</f>
        <v>0</v>
      </c>
      <c r="BZ392" s="61">
        <f>IF(COUNTIF(Setup_Hierarchy!$J$70:$IV$70,"="&amp;$K392)&lt;&gt;0,$L392,0)</f>
        <v>0</v>
      </c>
      <c r="CA392" s="61">
        <f>IF(COUNTIF(Setup_Hierarchy!$J$71:$IV$71,"="&amp;$K392)&lt;&gt;0,$L392,0)</f>
        <v>0</v>
      </c>
      <c r="CB392" s="61">
        <f>IF(COUNTIF(Setup_Hierarchy!$J$72:$IV$72,"="&amp;$K392)&lt;&gt;0,$L392,0)</f>
        <v>0</v>
      </c>
      <c r="CC392" s="61">
        <f>IF(COUNTIF(Setup_Hierarchy!$J$73:$IV$73,"="&amp;$K392)&lt;&gt;0,$L392,0)</f>
        <v>0</v>
      </c>
      <c r="CD392" s="61">
        <f>IF(COUNTIF(Setup_Hierarchy!$J$74:$IV$74,"="&amp;$K392)&lt;&gt;0,$L392,0)</f>
        <v>0</v>
      </c>
      <c r="CE392" s="61">
        <f>IF(COUNTIF(Setup_Hierarchy!$J$75:$IV$75,"="&amp;$K392)&lt;&gt;0,$L392,0)</f>
        <v>0</v>
      </c>
      <c r="CF392" s="61">
        <f>IF(COUNTIF(Setup_Hierarchy!$J$76:$IV$76,"="&amp;$K392)&lt;&gt;0,$L392,0)</f>
        <v>0</v>
      </c>
      <c r="CG392" s="61">
        <f>IF(COUNTIF(Setup_Hierarchy!$J$77:$IV$77,"="&amp;$K392)&lt;&gt;0,$L392,0)</f>
        <v>0</v>
      </c>
      <c r="CH392" s="61">
        <f>IF(COUNTIF(Setup_Hierarchy!$J$78:$IV$78,"="&amp;$K392)&lt;&gt;0,$L392,0)</f>
        <v>0</v>
      </c>
      <c r="CI392" s="61">
        <f>IF(COUNTIF(Setup_Hierarchy!$J$79:$IV$79,"="&amp;$K392)&lt;&gt;0,$L392,0)</f>
        <v>0</v>
      </c>
      <c r="CJ392" s="61">
        <f>IF(COUNTIF(Setup_Hierarchy!$J$80:$IV$80,"="&amp;$K392)&lt;&gt;0,$L392,0)</f>
        <v>0</v>
      </c>
      <c r="CK392" s="61">
        <f>IF(COUNTIF(Setup_Hierarchy!$J$81:$IV$81,"="&amp;$K392)&lt;&gt;0,$L392,0)</f>
        <v>0</v>
      </c>
      <c r="CL392" s="61">
        <f>IF(COUNTIF(Setup_Hierarchy!$J$82:$IV$82,"="&amp;$K392)&lt;&gt;0,$L392,0)</f>
        <v>0</v>
      </c>
      <c r="CM392" s="61">
        <f>IF(COUNTIF(Setup_Hierarchy!$J$83:$IV$83,"="&amp;$K392)&lt;&gt;0,$L392,0)</f>
        <v>0</v>
      </c>
      <c r="CN392" s="61">
        <f>IF(COUNTIF(Setup_Hierarchy!$J$84:$IV$84,"="&amp;$K392)&lt;&gt;0,$L392,0)</f>
        <v>0</v>
      </c>
      <c r="CO392" s="61">
        <f>IF(COUNTIF(Setup_Hierarchy!$J$85:$IV$85,"="&amp;$K392)&lt;&gt;0,$L392,0)</f>
        <v>0</v>
      </c>
      <c r="CP392" s="61">
        <f>IF(COUNTIF(Setup_Hierarchy!$J$86:$IV$86,"="&amp;$K392)&lt;&gt;0,$L392,0)</f>
        <v>0</v>
      </c>
      <c r="CQ392" s="61">
        <f>IF(COUNTIF(Setup_Hierarchy!$J$87:$IV$87,"="&amp;$K392)&lt;&gt;0,$L392,0)</f>
        <v>0</v>
      </c>
      <c r="CR392" s="61">
        <f>IF(COUNTIF(Setup_Hierarchy!$J$88:$IV$88,"="&amp;$K392)&lt;&gt;0,$L392,0)</f>
        <v>0</v>
      </c>
      <c r="CS392" s="61">
        <f>IF(COUNTIF(Setup_Hierarchy!$J$89:$IV$89,"="&amp;$K392)&lt;&gt;0,$L392,0)</f>
        <v>0</v>
      </c>
      <c r="CT392" s="61">
        <f>IF(COUNTIF(Setup_Hierarchy!$J$90:$IV$90,"="&amp;$K392)&lt;&gt;0,$L392,0)</f>
        <v>0</v>
      </c>
      <c r="CU392" s="61">
        <f>IF(COUNTIF(Setup_Hierarchy!$J$91:$IV$91,"="&amp;$K392)&lt;&gt;0,$L392,0)</f>
        <v>0</v>
      </c>
      <c r="CV392" s="61">
        <f>IF(COUNTIF(Setup_Hierarchy!$J$92:$IV$92,"="&amp;$K392)&lt;&gt;0,$L392,0)</f>
        <v>0</v>
      </c>
      <c r="CW392" s="61">
        <f>IF(COUNTIF(Setup_Hierarchy!$J$93:$IV$93,"="&amp;$K392)&lt;&gt;0,$L392,0)</f>
        <v>0</v>
      </c>
      <c r="CX392" s="61">
        <f>IF(COUNTIF(Setup_Hierarchy!$J$94:$IV$94,"="&amp;$K392)&lt;&gt;0,$L392,0)</f>
        <v>0</v>
      </c>
      <c r="CY392" s="61">
        <f>IF(COUNTIF(Setup_Hierarchy!$J$95:$IV$95,"="&amp;$K392)&lt;&gt;0,$L392,0)</f>
        <v>0</v>
      </c>
      <c r="CZ392" s="61">
        <f>IF(COUNTIF(Setup_Hierarchy!$J$96:$IV$96,"="&amp;$K392)&lt;&gt;0,$L392,0)</f>
        <v>0</v>
      </c>
      <c r="DA392" s="61">
        <f>IF(COUNTIF(Setup_Hierarchy!$J$97:$IV$97,"="&amp;$K392)&lt;&gt;0,$L392,0)</f>
        <v>0</v>
      </c>
      <c r="DB392" s="61">
        <f>IF(COUNTIF(Setup_Hierarchy!$J$98:$IV$98,"="&amp;$K392)&lt;&gt;0,$L392,0)</f>
        <v>0</v>
      </c>
      <c r="DC392" s="61">
        <f>IF(COUNTIF(Setup_Hierarchy!$J$99:$IV$99,"="&amp;$K392)&lt;&gt;0,$L392,0)</f>
        <v>0</v>
      </c>
      <c r="DD392" s="61">
        <f>IF(COUNTIF(Setup_Hierarchy!$J$100:$IV$100,"="&amp;$K392)&lt;&gt;0,$L392,0)</f>
        <v>0</v>
      </c>
      <c r="DE392" s="61">
        <f>IF(COUNTIF(Setup_Hierarchy!$J$101:$IV$101,"="&amp;$K392)&lt;&gt;0,$L392,0)</f>
        <v>0</v>
      </c>
      <c r="DF392" s="61">
        <f>IF(COUNTIF(Setup_Hierarchy!$J$102:$IV$102,"="&amp;$K392)&lt;&gt;0,$L392,0)</f>
        <v>0</v>
      </c>
      <c r="DG392" s="61">
        <f>IF(COUNTIF(Setup_Hierarchy!$J$103:$IV$103,"="&amp;$K392)&lt;&gt;0,$L392,0)</f>
        <v>0</v>
      </c>
      <c r="DH392" s="61">
        <f>IF(COUNTIF(Setup_Hierarchy!$J$104:$IV$104,"="&amp;$K392)&lt;&gt;0,$L392,0)</f>
        <v>0</v>
      </c>
      <c r="DI392" s="61">
        <f>IF(COUNTIF(Setup_Hierarchy!$J$105:$IV$105,"="&amp;$K392)&lt;&gt;0,$L392,0)</f>
        <v>0</v>
      </c>
      <c r="DJ392" s="61">
        <f>IF(COUNTIF(Setup_Hierarchy!$J$106:$IV$106,"="&amp;$K392)&lt;&gt;0,$L392,0)</f>
        <v>0</v>
      </c>
      <c r="DK392" s="61">
        <f>IF(COUNTIF(Setup_Hierarchy!$J$107:$IV$107,"="&amp;$K392)&lt;&gt;0,$L392,0)</f>
        <v>0</v>
      </c>
      <c r="DL392" s="61">
        <f>IF(COUNTIF(Setup_Hierarchy!$J$108:$IV$108,"="&amp;$K392)&lt;&gt;0,$L392,0)</f>
        <v>0</v>
      </c>
      <c r="DM392" s="61">
        <f>IF(COUNTIF(Setup_Hierarchy!$J$109:$IV$109,"="&amp;$K392)&lt;&gt;0,$L392,0)</f>
        <v>0</v>
      </c>
      <c r="DN392" s="61">
        <f>IF(COUNTIF(Setup_Hierarchy!$J$110:$IV$110,"="&amp;$K392)&lt;&gt;0,$L392,0)</f>
        <v>0</v>
      </c>
      <c r="DO392" s="61">
        <f>IF(COUNTIF(Setup_Hierarchy!$J$111:$IV$111,"="&amp;$K392)&lt;&gt;0,$L392,0)</f>
        <v>0</v>
      </c>
      <c r="DP392" s="61">
        <f>IF(COUNTIF(Setup_Hierarchy!$J$112:$IV$112,"="&amp;$K392)&lt;&gt;0,$L392,0)</f>
        <v>0</v>
      </c>
      <c r="DQ392" s="61">
        <f>IF(COUNTIF(Setup_Hierarchy!$J$113:$IV$113,"="&amp;$K392)&lt;&gt;0,$L392,0)</f>
        <v>0</v>
      </c>
      <c r="DR392" s="61">
        <f>IF(COUNTIF(Setup_Hierarchy!$J$114:$IV$114,"="&amp;$K392)&lt;&gt;0,$L392,0)</f>
        <v>0</v>
      </c>
      <c r="DS392" s="61">
        <f>IF(COUNTIF(Setup_Hierarchy!$J$115:$IV$115,"="&amp;$K392)&lt;&gt;0,$L392,0)</f>
        <v>0</v>
      </c>
      <c r="DT392" s="61">
        <f>IF(COUNTIF(Setup_Hierarchy!$J$116:$IV$116,"="&amp;$K392)&lt;&gt;0,$L392,0)</f>
        <v>0</v>
      </c>
    </row>
    <row r="393" spans="2:124" x14ac:dyDescent="0.2">
      <c r="B393" t="s">
        <v>43</v>
      </c>
      <c r="C393">
        <v>442</v>
      </c>
      <c r="D393" t="s">
        <v>16</v>
      </c>
      <c r="E393" t="s">
        <v>369</v>
      </c>
      <c r="F393" t="s">
        <v>526</v>
      </c>
      <c r="G393" t="s">
        <v>523</v>
      </c>
      <c r="H393" t="s">
        <v>35</v>
      </c>
      <c r="I393">
        <v>0.165104</v>
      </c>
      <c r="J393">
        <v>0.34028399999999998</v>
      </c>
      <c r="K393">
        <v>795</v>
      </c>
      <c r="L393">
        <v>-1169.95</v>
      </c>
      <c r="M393" s="61">
        <f>IF(COUNTIF(Setup_Hierarchy!$J$5:$IV$5,"="&amp;$K393)&lt;&gt;0,$L393,0)</f>
        <v>-1169.95</v>
      </c>
      <c r="N393" s="61">
        <f>IF(COUNTIF(Setup_Hierarchy!$J$6:$IV$6,"="&amp;$K393)&lt;&gt;0,$L393,0)</f>
        <v>-1169.95</v>
      </c>
      <c r="O393" s="61">
        <f>IF(COUNTIF(Setup_Hierarchy!$J$7:$IV$7,"="&amp;$K393)&lt;&gt;0,$L393,0)</f>
        <v>-1169.95</v>
      </c>
      <c r="P393" s="61">
        <f>IF(COUNTIF(Setup_Hierarchy!$J$8:$IV$8,"="&amp;$K393)&lt;&gt;0,$L393,0)</f>
        <v>-1169.95</v>
      </c>
      <c r="Q393" s="61">
        <f>IF(COUNTIF(Setup_Hierarchy!$J$9:$IV$9,"="&amp;$K393)&lt;&gt;0,$L393,0)</f>
        <v>-1169.95</v>
      </c>
      <c r="R393" s="61">
        <f>IF(COUNTIF(Setup_Hierarchy!$J$10:$IV$10,"="&amp;$K393)&lt;&gt;0,$L393,0)</f>
        <v>0</v>
      </c>
      <c r="S393" s="61">
        <f>IF(COUNTIF(Setup_Hierarchy!$J$11:$IV$11,"="&amp;$K393)&lt;&gt;0,$L393,0)</f>
        <v>0</v>
      </c>
      <c r="T393" s="61">
        <f>IF(COUNTIF(Setup_Hierarchy!$J$12:$IV$12,"="&amp;$K393)&lt;&gt;0,$L393,0)</f>
        <v>0</v>
      </c>
      <c r="U393" s="61">
        <f>IF(COUNTIF(Setup_Hierarchy!$J$13:$IV$13,"="&amp;$K393)&lt;&gt;0,$L393,0)</f>
        <v>0</v>
      </c>
      <c r="V393" s="61">
        <f>IF(COUNTIF(Setup_Hierarchy!$J$14:$IV$14,"="&amp;$K393)&lt;&gt;0,$L393,0)</f>
        <v>0</v>
      </c>
      <c r="W393" s="61">
        <f>IF(COUNTIF(Setup_Hierarchy!$J$15:$IV$15,"="&amp;$K393)&lt;&gt;0,$L393,0)</f>
        <v>0</v>
      </c>
      <c r="X393" s="61">
        <f>IF(COUNTIF(Setup_Hierarchy!$J$16:$IV$16,"="&amp;$K393)&lt;&gt;0,$L393,0)</f>
        <v>0</v>
      </c>
      <c r="Y393" s="61">
        <f>IF(COUNTIF(Setup_Hierarchy!$J$17:$IV$17,"="&amp;$K393)&lt;&gt;0,$L393,0)</f>
        <v>0</v>
      </c>
      <c r="Z393" s="61">
        <f>IF(COUNTIF(Setup_Hierarchy!$J$18:$IV$18,"="&amp;$K393)&lt;&gt;0,$L393,0)</f>
        <v>-1169.95</v>
      </c>
      <c r="AA393" s="61">
        <f>IF(COUNTIF(Setup_Hierarchy!$J$19:$IV$19,"="&amp;$K393)&lt;&gt;0,$L393,0)</f>
        <v>0</v>
      </c>
      <c r="AB393" s="61">
        <f>IF(COUNTIF(Setup_Hierarchy!$J$20:$IV$20,"="&amp;$K393)&lt;&gt;0,$L393,0)</f>
        <v>0</v>
      </c>
      <c r="AC393" s="61">
        <f>IF(COUNTIF(Setup_Hierarchy!$J$21:$IV$21,"="&amp;$K393)&lt;&gt;0,$L393,0)</f>
        <v>0</v>
      </c>
      <c r="AD393" s="61">
        <f>IF(COUNTIF(Setup_Hierarchy!$J$22:$IV$22,"="&amp;$K393)&lt;&gt;0,$L393,0)</f>
        <v>0</v>
      </c>
      <c r="AE393" s="61">
        <f>IF(COUNTIF(Setup_Hierarchy!$J$23:$IV$23,"="&amp;$K393)&lt;&gt;0,$L393,0)</f>
        <v>0</v>
      </c>
      <c r="AF393" s="61">
        <f>IF(COUNTIF(Setup_Hierarchy!$J$24:$IV$24,"="&amp;$K393)&lt;&gt;0,$L393,0)</f>
        <v>0</v>
      </c>
      <c r="AG393" s="61">
        <f>IF(COUNTIF(Setup_Hierarchy!$J$25:$IV$25,"="&amp;$K393)&lt;&gt;0,$L393,0)</f>
        <v>0</v>
      </c>
      <c r="AH393" s="61">
        <f>IF(COUNTIF(Setup_Hierarchy!$J$26:$IV$26,"="&amp;$K393)&lt;&gt;0,$L393,0)</f>
        <v>0</v>
      </c>
      <c r="AI393" s="61">
        <f>IF(COUNTIF(Setup_Hierarchy!$J$27:$IV$27,"="&amp;$K393)&lt;&gt;0,$L393,0)</f>
        <v>0</v>
      </c>
      <c r="AJ393" s="61">
        <f>IF(COUNTIF(Setup_Hierarchy!$J$28:$IV$28,"="&amp;$K393)&lt;&gt;0,$L393,0)</f>
        <v>0</v>
      </c>
      <c r="AK393" s="61">
        <f>IF(COUNTIF(Setup_Hierarchy!$J$29:$IV$29,"="&amp;$K393)&lt;&gt;0,$L393,0)</f>
        <v>0</v>
      </c>
      <c r="AL393" s="61">
        <f>IF(COUNTIF(Setup_Hierarchy!$J$30:$IV$30,"="&amp;$K393)&lt;&gt;0,$L393,0)</f>
        <v>0</v>
      </c>
      <c r="AM393" s="61">
        <f>IF(COUNTIF(Setup_Hierarchy!$J$31:$IV$31,"="&amp;$K393)&lt;&gt;0,$L393,0)</f>
        <v>0</v>
      </c>
      <c r="AN393" s="61">
        <f>IF(COUNTIF(Setup_Hierarchy!$J$32:$IV$32,"="&amp;$K393)&lt;&gt;0,$L393,0)</f>
        <v>0</v>
      </c>
      <c r="AO393" s="61">
        <f>IF(COUNTIF(Setup_Hierarchy!$J$33:$IV$33,"="&amp;$K393)&lt;&gt;0,$L393,0)</f>
        <v>0</v>
      </c>
      <c r="AP393" s="61">
        <f>IF(COUNTIF(Setup_Hierarchy!$J$34:$IV$34,"="&amp;$K393)&lt;&gt;0,$L393,0)</f>
        <v>0</v>
      </c>
      <c r="AQ393" s="61">
        <f>IF(COUNTIF(Setup_Hierarchy!$J$35:$IV$35,"="&amp;$K393)&lt;&gt;0,$L393,0)</f>
        <v>0</v>
      </c>
      <c r="AR393" s="61">
        <f>IF(COUNTIF(Setup_Hierarchy!$J$36:$IV$36,"="&amp;$K393)&lt;&gt;0,$L393,0)</f>
        <v>0</v>
      </c>
      <c r="AS393" s="61">
        <f>IF(COUNTIF(Setup_Hierarchy!$J$37:$IV$37,"="&amp;$K393)&lt;&gt;0,$L393,0)</f>
        <v>0</v>
      </c>
      <c r="AT393" s="61">
        <f>IF(COUNTIF(Setup_Hierarchy!$J$38:$IV$38,"="&amp;$K393)&lt;&gt;0,$L393,0)</f>
        <v>0</v>
      </c>
      <c r="AU393" s="61">
        <f>IF(COUNTIF(Setup_Hierarchy!$J$39:$IV$39,"="&amp;$K393)&lt;&gt;0,$L393,0)</f>
        <v>0</v>
      </c>
      <c r="AV393" s="61">
        <f>IF(COUNTIF(Setup_Hierarchy!$J$40:$IV$40,"="&amp;$K393)&lt;&gt;0,$L393,0)</f>
        <v>0</v>
      </c>
      <c r="AW393" s="61">
        <f>IF(COUNTIF(Setup_Hierarchy!$J$41:$IV$41,"="&amp;$K393)&lt;&gt;0,$L393,0)</f>
        <v>0</v>
      </c>
      <c r="AX393" s="61">
        <f>IF(COUNTIF(Setup_Hierarchy!$J$42:$IV$42,"="&amp;$K393)&lt;&gt;0,$L393,0)</f>
        <v>0</v>
      </c>
      <c r="AY393" s="61">
        <f>IF(COUNTIF(Setup_Hierarchy!$J$43:$IV$43,"="&amp;$K393)&lt;&gt;0,$L393,0)</f>
        <v>0</v>
      </c>
      <c r="AZ393" s="61">
        <f>IF(COUNTIF(Setup_Hierarchy!$J$44:$IV$44,"="&amp;$K393)&lt;&gt;0,$L393,0)</f>
        <v>0</v>
      </c>
      <c r="BA393" s="61">
        <f>IF(COUNTIF(Setup_Hierarchy!$J$45:$IV$45,"="&amp;$K393)&lt;&gt;0,$L393,0)</f>
        <v>0</v>
      </c>
      <c r="BB393" s="61">
        <f>IF(COUNTIF(Setup_Hierarchy!$J$46:$IV$46,"="&amp;$K393)&lt;&gt;0,$L393,0)</f>
        <v>0</v>
      </c>
      <c r="BC393" s="61">
        <f>IF(COUNTIF(Setup_Hierarchy!$J$47:$IV$47,"="&amp;$K393)&lt;&gt;0,$L393,0)</f>
        <v>0</v>
      </c>
      <c r="BD393" s="61">
        <f>IF(COUNTIF(Setup_Hierarchy!$J$48:$IV$48,"="&amp;$K393)&lt;&gt;0,$L393,0)</f>
        <v>0</v>
      </c>
      <c r="BE393" s="61">
        <f>IF(COUNTIF(Setup_Hierarchy!$J$49:$IV$49,"="&amp;$K393)&lt;&gt;0,$L393,0)</f>
        <v>0</v>
      </c>
      <c r="BF393" s="61">
        <f>IF(COUNTIF(Setup_Hierarchy!$J$50:$IV$50,"="&amp;$K393)&lt;&gt;0,$L393,0)</f>
        <v>0</v>
      </c>
      <c r="BG393" s="61">
        <f>IF(COUNTIF(Setup_Hierarchy!$J$51:$IV$51,"="&amp;$K393)&lt;&gt;0,$L393,0)</f>
        <v>0</v>
      </c>
      <c r="BH393" s="61">
        <f>IF(COUNTIF(Setup_Hierarchy!$J$52:$IV$52,"="&amp;$K393)&lt;&gt;0,$L393,0)</f>
        <v>0</v>
      </c>
      <c r="BI393" s="61">
        <f>IF(COUNTIF(Setup_Hierarchy!$J$53:$IV$53,"="&amp;$K393)&lt;&gt;0,$L393,0)</f>
        <v>0</v>
      </c>
      <c r="BJ393" s="61">
        <f>IF(COUNTIF(Setup_Hierarchy!$J$54:$IV$54,"="&amp;$K393)&lt;&gt;0,$L393,0)</f>
        <v>0</v>
      </c>
      <c r="BK393" s="61">
        <f>IF(COUNTIF(Setup_Hierarchy!$J$55:$IV$55,"="&amp;$K393)&lt;&gt;0,$L393,0)</f>
        <v>0</v>
      </c>
      <c r="BL393" s="61">
        <f>IF(COUNTIF(Setup_Hierarchy!$J$56:$IV$56,"="&amp;$K393)&lt;&gt;0,$L393,0)</f>
        <v>0</v>
      </c>
      <c r="BM393" s="61">
        <f>IF(COUNTIF(Setup_Hierarchy!$J$57:$IV$57,"="&amp;$K393)&lt;&gt;0,$L393,0)</f>
        <v>0</v>
      </c>
      <c r="BN393" s="61">
        <f>IF(COUNTIF(Setup_Hierarchy!$J$58:$IV$58,"="&amp;$K393)&lt;&gt;0,$L393,0)</f>
        <v>0</v>
      </c>
      <c r="BO393" s="61">
        <f>IF(COUNTIF(Setup_Hierarchy!$J$59:$IV$59,"="&amp;$K393)&lt;&gt;0,$L393,0)</f>
        <v>0</v>
      </c>
      <c r="BP393" s="61">
        <f>IF(COUNTIF(Setup_Hierarchy!$J$60:$IV$60,"="&amp;$K393)&lt;&gt;0,$L393,0)</f>
        <v>0</v>
      </c>
      <c r="BQ393" s="61">
        <f>IF(COUNTIF(Setup_Hierarchy!$J$61:$IV$61,"="&amp;$K393)&lt;&gt;0,$L393,0)</f>
        <v>0</v>
      </c>
      <c r="BR393" s="61">
        <f>IF(COUNTIF(Setup_Hierarchy!$J$62:$IV$62,"="&amp;$K393)&lt;&gt;0,$L393,0)</f>
        <v>0</v>
      </c>
      <c r="BS393" s="61">
        <f>IF(COUNTIF(Setup_Hierarchy!$J$63:$IV$63,"="&amp;$K393)&lt;&gt;0,$L393,0)</f>
        <v>0</v>
      </c>
      <c r="BT393" s="61">
        <f>IF(COUNTIF(Setup_Hierarchy!$J$64:$IV$64,"="&amp;$K393)&lt;&gt;0,$L393,0)</f>
        <v>0</v>
      </c>
      <c r="BU393" s="61">
        <f>IF(COUNTIF(Setup_Hierarchy!$J$65:$IV$65,"="&amp;$K393)&lt;&gt;0,$L393,0)</f>
        <v>0</v>
      </c>
      <c r="BV393" s="61">
        <f>IF(COUNTIF(Setup_Hierarchy!$J$66:$IV$66,"="&amp;$K393)&lt;&gt;0,$L393,0)</f>
        <v>0</v>
      </c>
      <c r="BW393" s="61">
        <f>IF(COUNTIF(Setup_Hierarchy!$J$67:$IV$67,"="&amp;$K393)&lt;&gt;0,$L393,0)</f>
        <v>0</v>
      </c>
      <c r="BX393" s="61">
        <f>IF(COUNTIF(Setup_Hierarchy!$J$68:$IV$68,"="&amp;$K393)&lt;&gt;0,$L393,0)</f>
        <v>0</v>
      </c>
      <c r="BY393" s="61">
        <f>IF(COUNTIF(Setup_Hierarchy!$J$69:$IV$69,"="&amp;$K393)&lt;&gt;0,$L393,0)</f>
        <v>0</v>
      </c>
      <c r="BZ393" s="61">
        <f>IF(COUNTIF(Setup_Hierarchy!$J$70:$IV$70,"="&amp;$K393)&lt;&gt;0,$L393,0)</f>
        <v>0</v>
      </c>
      <c r="CA393" s="61">
        <f>IF(COUNTIF(Setup_Hierarchy!$J$71:$IV$71,"="&amp;$K393)&lt;&gt;0,$L393,0)</f>
        <v>0</v>
      </c>
      <c r="CB393" s="61">
        <f>IF(COUNTIF(Setup_Hierarchy!$J$72:$IV$72,"="&amp;$K393)&lt;&gt;0,$L393,0)</f>
        <v>0</v>
      </c>
      <c r="CC393" s="61">
        <f>IF(COUNTIF(Setup_Hierarchy!$J$73:$IV$73,"="&amp;$K393)&lt;&gt;0,$L393,0)</f>
        <v>0</v>
      </c>
      <c r="CD393" s="61">
        <f>IF(COUNTIF(Setup_Hierarchy!$J$74:$IV$74,"="&amp;$K393)&lt;&gt;0,$L393,0)</f>
        <v>0</v>
      </c>
      <c r="CE393" s="61">
        <f>IF(COUNTIF(Setup_Hierarchy!$J$75:$IV$75,"="&amp;$K393)&lt;&gt;0,$L393,0)</f>
        <v>0</v>
      </c>
      <c r="CF393" s="61">
        <f>IF(COUNTIF(Setup_Hierarchy!$J$76:$IV$76,"="&amp;$K393)&lt;&gt;0,$L393,0)</f>
        <v>0</v>
      </c>
      <c r="CG393" s="61">
        <f>IF(COUNTIF(Setup_Hierarchy!$J$77:$IV$77,"="&amp;$K393)&lt;&gt;0,$L393,0)</f>
        <v>0</v>
      </c>
      <c r="CH393" s="61">
        <f>IF(COUNTIF(Setup_Hierarchy!$J$78:$IV$78,"="&amp;$K393)&lt;&gt;0,$L393,0)</f>
        <v>0</v>
      </c>
      <c r="CI393" s="61">
        <f>IF(COUNTIF(Setup_Hierarchy!$J$79:$IV$79,"="&amp;$K393)&lt;&gt;0,$L393,0)</f>
        <v>0</v>
      </c>
      <c r="CJ393" s="61">
        <f>IF(COUNTIF(Setup_Hierarchy!$J$80:$IV$80,"="&amp;$K393)&lt;&gt;0,$L393,0)</f>
        <v>0</v>
      </c>
      <c r="CK393" s="61">
        <f>IF(COUNTIF(Setup_Hierarchy!$J$81:$IV$81,"="&amp;$K393)&lt;&gt;0,$L393,0)</f>
        <v>0</v>
      </c>
      <c r="CL393" s="61">
        <f>IF(COUNTIF(Setup_Hierarchy!$J$82:$IV$82,"="&amp;$K393)&lt;&gt;0,$L393,0)</f>
        <v>0</v>
      </c>
      <c r="CM393" s="61">
        <f>IF(COUNTIF(Setup_Hierarchy!$J$83:$IV$83,"="&amp;$K393)&lt;&gt;0,$L393,0)</f>
        <v>0</v>
      </c>
      <c r="CN393" s="61">
        <f>IF(COUNTIF(Setup_Hierarchy!$J$84:$IV$84,"="&amp;$K393)&lt;&gt;0,$L393,0)</f>
        <v>0</v>
      </c>
      <c r="CO393" s="61">
        <f>IF(COUNTIF(Setup_Hierarchy!$J$85:$IV$85,"="&amp;$K393)&lt;&gt;0,$L393,0)</f>
        <v>0</v>
      </c>
      <c r="CP393" s="61">
        <f>IF(COUNTIF(Setup_Hierarchy!$J$86:$IV$86,"="&amp;$K393)&lt;&gt;0,$L393,0)</f>
        <v>0</v>
      </c>
      <c r="CQ393" s="61">
        <f>IF(COUNTIF(Setup_Hierarchy!$J$87:$IV$87,"="&amp;$K393)&lt;&gt;0,$L393,0)</f>
        <v>0</v>
      </c>
      <c r="CR393" s="61">
        <f>IF(COUNTIF(Setup_Hierarchy!$J$88:$IV$88,"="&amp;$K393)&lt;&gt;0,$L393,0)</f>
        <v>0</v>
      </c>
      <c r="CS393" s="61">
        <f>IF(COUNTIF(Setup_Hierarchy!$J$89:$IV$89,"="&amp;$K393)&lt;&gt;0,$L393,0)</f>
        <v>0</v>
      </c>
      <c r="CT393" s="61">
        <f>IF(COUNTIF(Setup_Hierarchy!$J$90:$IV$90,"="&amp;$K393)&lt;&gt;0,$L393,0)</f>
        <v>0</v>
      </c>
      <c r="CU393" s="61">
        <f>IF(COUNTIF(Setup_Hierarchy!$J$91:$IV$91,"="&amp;$K393)&lt;&gt;0,$L393,0)</f>
        <v>0</v>
      </c>
      <c r="CV393" s="61">
        <f>IF(COUNTIF(Setup_Hierarchy!$J$92:$IV$92,"="&amp;$K393)&lt;&gt;0,$L393,0)</f>
        <v>0</v>
      </c>
      <c r="CW393" s="61">
        <f>IF(COUNTIF(Setup_Hierarchy!$J$93:$IV$93,"="&amp;$K393)&lt;&gt;0,$L393,0)</f>
        <v>0</v>
      </c>
      <c r="CX393" s="61">
        <f>IF(COUNTIF(Setup_Hierarchy!$J$94:$IV$94,"="&amp;$K393)&lt;&gt;0,$L393,0)</f>
        <v>0</v>
      </c>
      <c r="CY393" s="61">
        <f>IF(COUNTIF(Setup_Hierarchy!$J$95:$IV$95,"="&amp;$K393)&lt;&gt;0,$L393,0)</f>
        <v>0</v>
      </c>
      <c r="CZ393" s="61">
        <f>IF(COUNTIF(Setup_Hierarchy!$J$96:$IV$96,"="&amp;$K393)&lt;&gt;0,$L393,0)</f>
        <v>0</v>
      </c>
      <c r="DA393" s="61">
        <f>IF(COUNTIF(Setup_Hierarchy!$J$97:$IV$97,"="&amp;$K393)&lt;&gt;0,$L393,0)</f>
        <v>0</v>
      </c>
      <c r="DB393" s="61">
        <f>IF(COUNTIF(Setup_Hierarchy!$J$98:$IV$98,"="&amp;$K393)&lt;&gt;0,$L393,0)</f>
        <v>0</v>
      </c>
      <c r="DC393" s="61">
        <f>IF(COUNTIF(Setup_Hierarchy!$J$99:$IV$99,"="&amp;$K393)&lt;&gt;0,$L393,0)</f>
        <v>0</v>
      </c>
      <c r="DD393" s="61">
        <f>IF(COUNTIF(Setup_Hierarchy!$J$100:$IV$100,"="&amp;$K393)&lt;&gt;0,$L393,0)</f>
        <v>0</v>
      </c>
      <c r="DE393" s="61">
        <f>IF(COUNTIF(Setup_Hierarchy!$J$101:$IV$101,"="&amp;$K393)&lt;&gt;0,$L393,0)</f>
        <v>0</v>
      </c>
      <c r="DF393" s="61">
        <f>IF(COUNTIF(Setup_Hierarchy!$J$102:$IV$102,"="&amp;$K393)&lt;&gt;0,$L393,0)</f>
        <v>0</v>
      </c>
      <c r="DG393" s="61">
        <f>IF(COUNTIF(Setup_Hierarchy!$J$103:$IV$103,"="&amp;$K393)&lt;&gt;0,$L393,0)</f>
        <v>0</v>
      </c>
      <c r="DH393" s="61">
        <f>IF(COUNTIF(Setup_Hierarchy!$J$104:$IV$104,"="&amp;$K393)&lt;&gt;0,$L393,0)</f>
        <v>0</v>
      </c>
      <c r="DI393" s="61">
        <f>IF(COUNTIF(Setup_Hierarchy!$J$105:$IV$105,"="&amp;$K393)&lt;&gt;0,$L393,0)</f>
        <v>0</v>
      </c>
      <c r="DJ393" s="61">
        <f>IF(COUNTIF(Setup_Hierarchy!$J$106:$IV$106,"="&amp;$K393)&lt;&gt;0,$L393,0)</f>
        <v>0</v>
      </c>
      <c r="DK393" s="61">
        <f>IF(COUNTIF(Setup_Hierarchy!$J$107:$IV$107,"="&amp;$K393)&lt;&gt;0,$L393,0)</f>
        <v>0</v>
      </c>
      <c r="DL393" s="61">
        <f>IF(COUNTIF(Setup_Hierarchy!$J$108:$IV$108,"="&amp;$K393)&lt;&gt;0,$L393,0)</f>
        <v>0</v>
      </c>
      <c r="DM393" s="61">
        <f>IF(COUNTIF(Setup_Hierarchy!$J$109:$IV$109,"="&amp;$K393)&lt;&gt;0,$L393,0)</f>
        <v>0</v>
      </c>
      <c r="DN393" s="61">
        <f>IF(COUNTIF(Setup_Hierarchy!$J$110:$IV$110,"="&amp;$K393)&lt;&gt;0,$L393,0)</f>
        <v>0</v>
      </c>
      <c r="DO393" s="61">
        <f>IF(COUNTIF(Setup_Hierarchy!$J$111:$IV$111,"="&amp;$K393)&lt;&gt;0,$L393,0)</f>
        <v>0</v>
      </c>
      <c r="DP393" s="61">
        <f>IF(COUNTIF(Setup_Hierarchy!$J$112:$IV$112,"="&amp;$K393)&lt;&gt;0,$L393,0)</f>
        <v>0</v>
      </c>
      <c r="DQ393" s="61">
        <f>IF(COUNTIF(Setup_Hierarchy!$J$113:$IV$113,"="&amp;$K393)&lt;&gt;0,$L393,0)</f>
        <v>0</v>
      </c>
      <c r="DR393" s="61">
        <f>IF(COUNTIF(Setup_Hierarchy!$J$114:$IV$114,"="&amp;$K393)&lt;&gt;0,$L393,0)</f>
        <v>0</v>
      </c>
      <c r="DS393" s="61">
        <f>IF(COUNTIF(Setup_Hierarchy!$J$115:$IV$115,"="&amp;$K393)&lt;&gt;0,$L393,0)</f>
        <v>0</v>
      </c>
      <c r="DT393" s="61">
        <f>IF(COUNTIF(Setup_Hierarchy!$J$116:$IV$116,"="&amp;$K393)&lt;&gt;0,$L393,0)</f>
        <v>-1169.95</v>
      </c>
    </row>
    <row r="394" spans="2:124" x14ac:dyDescent="0.2">
      <c r="B394" t="s">
        <v>43</v>
      </c>
      <c r="C394">
        <v>443</v>
      </c>
      <c r="D394" t="s">
        <v>16</v>
      </c>
      <c r="E394" t="s">
        <v>369</v>
      </c>
      <c r="F394" t="s">
        <v>526</v>
      </c>
      <c r="G394" t="s">
        <v>523</v>
      </c>
      <c r="H394" t="s">
        <v>36</v>
      </c>
      <c r="I394">
        <v>0.16415199999999999</v>
      </c>
      <c r="J394">
        <v>0.279609</v>
      </c>
      <c r="K394">
        <v>677</v>
      </c>
      <c r="L394">
        <v>5996.95</v>
      </c>
      <c r="M394" s="61">
        <f>IF(COUNTIF(Setup_Hierarchy!$J$5:$IV$5,"="&amp;$K394)&lt;&gt;0,$L394,0)</f>
        <v>5996.95</v>
      </c>
      <c r="N394" s="61">
        <f>IF(COUNTIF(Setup_Hierarchy!$J$6:$IV$6,"="&amp;$K394)&lt;&gt;0,$L394,0)</f>
        <v>5996.95</v>
      </c>
      <c r="O394" s="61">
        <f>IF(COUNTIF(Setup_Hierarchy!$J$7:$IV$7,"="&amp;$K394)&lt;&gt;0,$L394,0)</f>
        <v>5996.95</v>
      </c>
      <c r="P394" s="61">
        <f>IF(COUNTIF(Setup_Hierarchy!$J$8:$IV$8,"="&amp;$K394)&lt;&gt;0,$L394,0)</f>
        <v>5996.95</v>
      </c>
      <c r="Q394" s="61">
        <f>IF(COUNTIF(Setup_Hierarchy!$J$9:$IV$9,"="&amp;$K394)&lt;&gt;0,$L394,0)</f>
        <v>5996.95</v>
      </c>
      <c r="R394" s="61">
        <f>IF(COUNTIF(Setup_Hierarchy!$J$10:$IV$10,"="&amp;$K394)&lt;&gt;0,$L394,0)</f>
        <v>0</v>
      </c>
      <c r="S394" s="61">
        <f>IF(COUNTIF(Setup_Hierarchy!$J$11:$IV$11,"="&amp;$K394)&lt;&gt;0,$L394,0)</f>
        <v>0</v>
      </c>
      <c r="T394" s="61">
        <f>IF(COUNTIF(Setup_Hierarchy!$J$12:$IV$12,"="&amp;$K394)&lt;&gt;0,$L394,0)</f>
        <v>0</v>
      </c>
      <c r="U394" s="61">
        <f>IF(COUNTIF(Setup_Hierarchy!$J$13:$IV$13,"="&amp;$K394)&lt;&gt;0,$L394,0)</f>
        <v>0</v>
      </c>
      <c r="V394" s="61">
        <f>IF(COUNTIF(Setup_Hierarchy!$J$14:$IV$14,"="&amp;$K394)&lt;&gt;0,$L394,0)</f>
        <v>0</v>
      </c>
      <c r="W394" s="61">
        <f>IF(COUNTIF(Setup_Hierarchy!$J$15:$IV$15,"="&amp;$K394)&lt;&gt;0,$L394,0)</f>
        <v>0</v>
      </c>
      <c r="X394" s="61">
        <f>IF(COUNTIF(Setup_Hierarchy!$J$16:$IV$16,"="&amp;$K394)&lt;&gt;0,$L394,0)</f>
        <v>0</v>
      </c>
      <c r="Y394" s="61">
        <f>IF(COUNTIF(Setup_Hierarchy!$J$17:$IV$17,"="&amp;$K394)&lt;&gt;0,$L394,0)</f>
        <v>0</v>
      </c>
      <c r="Z394" s="61">
        <f>IF(COUNTIF(Setup_Hierarchy!$J$18:$IV$18,"="&amp;$K394)&lt;&gt;0,$L394,0)</f>
        <v>0</v>
      </c>
      <c r="AA394" s="61">
        <f>IF(COUNTIF(Setup_Hierarchy!$J$19:$IV$19,"="&amp;$K394)&lt;&gt;0,$L394,0)</f>
        <v>0</v>
      </c>
      <c r="AB394" s="61">
        <f>IF(COUNTIF(Setup_Hierarchy!$J$20:$IV$20,"="&amp;$K394)&lt;&gt;0,$L394,0)</f>
        <v>0</v>
      </c>
      <c r="AC394" s="61">
        <f>IF(COUNTIF(Setup_Hierarchy!$J$21:$IV$21,"="&amp;$K394)&lt;&gt;0,$L394,0)</f>
        <v>5996.95</v>
      </c>
      <c r="AD394" s="61">
        <f>IF(COUNTIF(Setup_Hierarchy!$J$22:$IV$22,"="&amp;$K394)&lt;&gt;0,$L394,0)</f>
        <v>5996.95</v>
      </c>
      <c r="AE394" s="61">
        <f>IF(COUNTIF(Setup_Hierarchy!$J$23:$IV$23,"="&amp;$K394)&lt;&gt;0,$L394,0)</f>
        <v>0</v>
      </c>
      <c r="AF394" s="61">
        <f>IF(COUNTIF(Setup_Hierarchy!$J$24:$IV$24,"="&amp;$K394)&lt;&gt;0,$L394,0)</f>
        <v>0</v>
      </c>
      <c r="AG394" s="61">
        <f>IF(COUNTIF(Setup_Hierarchy!$J$25:$IV$25,"="&amp;$K394)&lt;&gt;0,$L394,0)</f>
        <v>0</v>
      </c>
      <c r="AH394" s="61">
        <f>IF(COUNTIF(Setup_Hierarchy!$J$26:$IV$26,"="&amp;$K394)&lt;&gt;0,$L394,0)</f>
        <v>0</v>
      </c>
      <c r="AI394" s="61">
        <f>IF(COUNTIF(Setup_Hierarchy!$J$27:$IV$27,"="&amp;$K394)&lt;&gt;0,$L394,0)</f>
        <v>0</v>
      </c>
      <c r="AJ394" s="61">
        <f>IF(COUNTIF(Setup_Hierarchy!$J$28:$IV$28,"="&amp;$K394)&lt;&gt;0,$L394,0)</f>
        <v>0</v>
      </c>
      <c r="AK394" s="61">
        <f>IF(COUNTIF(Setup_Hierarchy!$J$29:$IV$29,"="&amp;$K394)&lt;&gt;0,$L394,0)</f>
        <v>0</v>
      </c>
      <c r="AL394" s="61">
        <f>IF(COUNTIF(Setup_Hierarchy!$J$30:$IV$30,"="&amp;$K394)&lt;&gt;0,$L394,0)</f>
        <v>0</v>
      </c>
      <c r="AM394" s="61">
        <f>IF(COUNTIF(Setup_Hierarchy!$J$31:$IV$31,"="&amp;$K394)&lt;&gt;0,$L394,0)</f>
        <v>0</v>
      </c>
      <c r="AN394" s="61">
        <f>IF(COUNTIF(Setup_Hierarchy!$J$32:$IV$32,"="&amp;$K394)&lt;&gt;0,$L394,0)</f>
        <v>0</v>
      </c>
      <c r="AO394" s="61">
        <f>IF(COUNTIF(Setup_Hierarchy!$J$33:$IV$33,"="&amp;$K394)&lt;&gt;0,$L394,0)</f>
        <v>0</v>
      </c>
      <c r="AP394" s="61">
        <f>IF(COUNTIF(Setup_Hierarchy!$J$34:$IV$34,"="&amp;$K394)&lt;&gt;0,$L394,0)</f>
        <v>0</v>
      </c>
      <c r="AQ394" s="61">
        <f>IF(COUNTIF(Setup_Hierarchy!$J$35:$IV$35,"="&amp;$K394)&lt;&gt;0,$L394,0)</f>
        <v>0</v>
      </c>
      <c r="AR394" s="61">
        <f>IF(COUNTIF(Setup_Hierarchy!$J$36:$IV$36,"="&amp;$K394)&lt;&gt;0,$L394,0)</f>
        <v>0</v>
      </c>
      <c r="AS394" s="61">
        <f>IF(COUNTIF(Setup_Hierarchy!$J$37:$IV$37,"="&amp;$K394)&lt;&gt;0,$L394,0)</f>
        <v>0</v>
      </c>
      <c r="AT394" s="61">
        <f>IF(COUNTIF(Setup_Hierarchy!$J$38:$IV$38,"="&amp;$K394)&lt;&gt;0,$L394,0)</f>
        <v>0</v>
      </c>
      <c r="AU394" s="61">
        <f>IF(COUNTIF(Setup_Hierarchy!$J$39:$IV$39,"="&amp;$K394)&lt;&gt;0,$L394,0)</f>
        <v>0</v>
      </c>
      <c r="AV394" s="61">
        <f>IF(COUNTIF(Setup_Hierarchy!$J$40:$IV$40,"="&amp;$K394)&lt;&gt;0,$L394,0)</f>
        <v>0</v>
      </c>
      <c r="AW394" s="61">
        <f>IF(COUNTIF(Setup_Hierarchy!$J$41:$IV$41,"="&amp;$K394)&lt;&gt;0,$L394,0)</f>
        <v>0</v>
      </c>
      <c r="AX394" s="61">
        <f>IF(COUNTIF(Setup_Hierarchy!$J$42:$IV$42,"="&amp;$K394)&lt;&gt;0,$L394,0)</f>
        <v>0</v>
      </c>
      <c r="AY394" s="61">
        <f>IF(COUNTIF(Setup_Hierarchy!$J$43:$IV$43,"="&amp;$K394)&lt;&gt;0,$L394,0)</f>
        <v>0</v>
      </c>
      <c r="AZ394" s="61">
        <f>IF(COUNTIF(Setup_Hierarchy!$J$44:$IV$44,"="&amp;$K394)&lt;&gt;0,$L394,0)</f>
        <v>0</v>
      </c>
      <c r="BA394" s="61">
        <f>IF(COUNTIF(Setup_Hierarchy!$J$45:$IV$45,"="&amp;$K394)&lt;&gt;0,$L394,0)</f>
        <v>0</v>
      </c>
      <c r="BB394" s="61">
        <f>IF(COUNTIF(Setup_Hierarchy!$J$46:$IV$46,"="&amp;$K394)&lt;&gt;0,$L394,0)</f>
        <v>0</v>
      </c>
      <c r="BC394" s="61">
        <f>IF(COUNTIF(Setup_Hierarchy!$J$47:$IV$47,"="&amp;$K394)&lt;&gt;0,$L394,0)</f>
        <v>0</v>
      </c>
      <c r="BD394" s="61">
        <f>IF(COUNTIF(Setup_Hierarchy!$J$48:$IV$48,"="&amp;$K394)&lt;&gt;0,$L394,0)</f>
        <v>0</v>
      </c>
      <c r="BE394" s="61">
        <f>IF(COUNTIF(Setup_Hierarchy!$J$49:$IV$49,"="&amp;$K394)&lt;&gt;0,$L394,0)</f>
        <v>0</v>
      </c>
      <c r="BF394" s="61">
        <f>IF(COUNTIF(Setup_Hierarchy!$J$50:$IV$50,"="&amp;$K394)&lt;&gt;0,$L394,0)</f>
        <v>0</v>
      </c>
      <c r="BG394" s="61">
        <f>IF(COUNTIF(Setup_Hierarchy!$J$51:$IV$51,"="&amp;$K394)&lt;&gt;0,$L394,0)</f>
        <v>0</v>
      </c>
      <c r="BH394" s="61">
        <f>IF(COUNTIF(Setup_Hierarchy!$J$52:$IV$52,"="&amp;$K394)&lt;&gt;0,$L394,0)</f>
        <v>0</v>
      </c>
      <c r="BI394" s="61">
        <f>IF(COUNTIF(Setup_Hierarchy!$J$53:$IV$53,"="&amp;$K394)&lt;&gt;0,$L394,0)</f>
        <v>0</v>
      </c>
      <c r="BJ394" s="61">
        <f>IF(COUNTIF(Setup_Hierarchy!$J$54:$IV$54,"="&amp;$K394)&lt;&gt;0,$L394,0)</f>
        <v>0</v>
      </c>
      <c r="BK394" s="61">
        <f>IF(COUNTIF(Setup_Hierarchy!$J$55:$IV$55,"="&amp;$K394)&lt;&gt;0,$L394,0)</f>
        <v>0</v>
      </c>
      <c r="BL394" s="61">
        <f>IF(COUNTIF(Setup_Hierarchy!$J$56:$IV$56,"="&amp;$K394)&lt;&gt;0,$L394,0)</f>
        <v>0</v>
      </c>
      <c r="BM394" s="61">
        <f>IF(COUNTIF(Setup_Hierarchy!$J$57:$IV$57,"="&amp;$K394)&lt;&gt;0,$L394,0)</f>
        <v>0</v>
      </c>
      <c r="BN394" s="61">
        <f>IF(COUNTIF(Setup_Hierarchy!$J$58:$IV$58,"="&amp;$K394)&lt;&gt;0,$L394,0)</f>
        <v>0</v>
      </c>
      <c r="BO394" s="61">
        <f>IF(COUNTIF(Setup_Hierarchy!$J$59:$IV$59,"="&amp;$K394)&lt;&gt;0,$L394,0)</f>
        <v>0</v>
      </c>
      <c r="BP394" s="61">
        <f>IF(COUNTIF(Setup_Hierarchy!$J$60:$IV$60,"="&amp;$K394)&lt;&gt;0,$L394,0)</f>
        <v>0</v>
      </c>
      <c r="BQ394" s="61">
        <f>IF(COUNTIF(Setup_Hierarchy!$J$61:$IV$61,"="&amp;$K394)&lt;&gt;0,$L394,0)</f>
        <v>0</v>
      </c>
      <c r="BR394" s="61">
        <f>IF(COUNTIF(Setup_Hierarchy!$J$62:$IV$62,"="&amp;$K394)&lt;&gt;0,$L394,0)</f>
        <v>0</v>
      </c>
      <c r="BS394" s="61">
        <f>IF(COUNTIF(Setup_Hierarchy!$J$63:$IV$63,"="&amp;$K394)&lt;&gt;0,$L394,0)</f>
        <v>0</v>
      </c>
      <c r="BT394" s="61">
        <f>IF(COUNTIF(Setup_Hierarchy!$J$64:$IV$64,"="&amp;$K394)&lt;&gt;0,$L394,0)</f>
        <v>0</v>
      </c>
      <c r="BU394" s="61">
        <f>IF(COUNTIF(Setup_Hierarchy!$J$65:$IV$65,"="&amp;$K394)&lt;&gt;0,$L394,0)</f>
        <v>0</v>
      </c>
      <c r="BV394" s="61">
        <f>IF(COUNTIF(Setup_Hierarchy!$J$66:$IV$66,"="&amp;$K394)&lt;&gt;0,$L394,0)</f>
        <v>0</v>
      </c>
      <c r="BW394" s="61">
        <f>IF(COUNTIF(Setup_Hierarchy!$J$67:$IV$67,"="&amp;$K394)&lt;&gt;0,$L394,0)</f>
        <v>0</v>
      </c>
      <c r="BX394" s="61">
        <f>IF(COUNTIF(Setup_Hierarchy!$J$68:$IV$68,"="&amp;$K394)&lt;&gt;0,$L394,0)</f>
        <v>0</v>
      </c>
      <c r="BY394" s="61">
        <f>IF(COUNTIF(Setup_Hierarchy!$J$69:$IV$69,"="&amp;$K394)&lt;&gt;0,$L394,0)</f>
        <v>0</v>
      </c>
      <c r="BZ394" s="61">
        <f>IF(COUNTIF(Setup_Hierarchy!$J$70:$IV$70,"="&amp;$K394)&lt;&gt;0,$L394,0)</f>
        <v>0</v>
      </c>
      <c r="CA394" s="61">
        <f>IF(COUNTIF(Setup_Hierarchy!$J$71:$IV$71,"="&amp;$K394)&lt;&gt;0,$L394,0)</f>
        <v>0</v>
      </c>
      <c r="CB394" s="61">
        <f>IF(COUNTIF(Setup_Hierarchy!$J$72:$IV$72,"="&amp;$K394)&lt;&gt;0,$L394,0)</f>
        <v>0</v>
      </c>
      <c r="CC394" s="61">
        <f>IF(COUNTIF(Setup_Hierarchy!$J$73:$IV$73,"="&amp;$K394)&lt;&gt;0,$L394,0)</f>
        <v>0</v>
      </c>
      <c r="CD394" s="61">
        <f>IF(COUNTIF(Setup_Hierarchy!$J$74:$IV$74,"="&amp;$K394)&lt;&gt;0,$L394,0)</f>
        <v>0</v>
      </c>
      <c r="CE394" s="61">
        <f>IF(COUNTIF(Setup_Hierarchy!$J$75:$IV$75,"="&amp;$K394)&lt;&gt;0,$L394,0)</f>
        <v>0</v>
      </c>
      <c r="CF394" s="61">
        <f>IF(COUNTIF(Setup_Hierarchy!$J$76:$IV$76,"="&amp;$K394)&lt;&gt;0,$L394,0)</f>
        <v>0</v>
      </c>
      <c r="CG394" s="61">
        <f>IF(COUNTIF(Setup_Hierarchy!$J$77:$IV$77,"="&amp;$K394)&lt;&gt;0,$L394,0)</f>
        <v>0</v>
      </c>
      <c r="CH394" s="61">
        <f>IF(COUNTIF(Setup_Hierarchy!$J$78:$IV$78,"="&amp;$K394)&lt;&gt;0,$L394,0)</f>
        <v>0</v>
      </c>
      <c r="CI394" s="61">
        <f>IF(COUNTIF(Setup_Hierarchy!$J$79:$IV$79,"="&amp;$K394)&lt;&gt;0,$L394,0)</f>
        <v>0</v>
      </c>
      <c r="CJ394" s="61">
        <f>IF(COUNTIF(Setup_Hierarchy!$J$80:$IV$80,"="&amp;$K394)&lt;&gt;0,$L394,0)</f>
        <v>0</v>
      </c>
      <c r="CK394" s="61">
        <f>IF(COUNTIF(Setup_Hierarchy!$J$81:$IV$81,"="&amp;$K394)&lt;&gt;0,$L394,0)</f>
        <v>0</v>
      </c>
      <c r="CL394" s="61">
        <f>IF(COUNTIF(Setup_Hierarchy!$J$82:$IV$82,"="&amp;$K394)&lt;&gt;0,$L394,0)</f>
        <v>0</v>
      </c>
      <c r="CM394" s="61">
        <f>IF(COUNTIF(Setup_Hierarchy!$J$83:$IV$83,"="&amp;$K394)&lt;&gt;0,$L394,0)</f>
        <v>0</v>
      </c>
      <c r="CN394" s="61">
        <f>IF(COUNTIF(Setup_Hierarchy!$J$84:$IV$84,"="&amp;$K394)&lt;&gt;0,$L394,0)</f>
        <v>0</v>
      </c>
      <c r="CO394" s="61">
        <f>IF(COUNTIF(Setup_Hierarchy!$J$85:$IV$85,"="&amp;$K394)&lt;&gt;0,$L394,0)</f>
        <v>0</v>
      </c>
      <c r="CP394" s="61">
        <f>IF(COUNTIF(Setup_Hierarchy!$J$86:$IV$86,"="&amp;$K394)&lt;&gt;0,$L394,0)</f>
        <v>0</v>
      </c>
      <c r="CQ394" s="61">
        <f>IF(COUNTIF(Setup_Hierarchy!$J$87:$IV$87,"="&amp;$K394)&lt;&gt;0,$L394,0)</f>
        <v>0</v>
      </c>
      <c r="CR394" s="61">
        <f>IF(COUNTIF(Setup_Hierarchy!$J$88:$IV$88,"="&amp;$K394)&lt;&gt;0,$L394,0)</f>
        <v>0</v>
      </c>
      <c r="CS394" s="61">
        <f>IF(COUNTIF(Setup_Hierarchy!$J$89:$IV$89,"="&amp;$K394)&lt;&gt;0,$L394,0)</f>
        <v>0</v>
      </c>
      <c r="CT394" s="61">
        <f>IF(COUNTIF(Setup_Hierarchy!$J$90:$IV$90,"="&amp;$K394)&lt;&gt;0,$L394,0)</f>
        <v>0</v>
      </c>
      <c r="CU394" s="61">
        <f>IF(COUNTIF(Setup_Hierarchy!$J$91:$IV$91,"="&amp;$K394)&lt;&gt;0,$L394,0)</f>
        <v>0</v>
      </c>
      <c r="CV394" s="61">
        <f>IF(COUNTIF(Setup_Hierarchy!$J$92:$IV$92,"="&amp;$K394)&lt;&gt;0,$L394,0)</f>
        <v>0</v>
      </c>
      <c r="CW394" s="61">
        <f>IF(COUNTIF(Setup_Hierarchy!$J$93:$IV$93,"="&amp;$K394)&lt;&gt;0,$L394,0)</f>
        <v>0</v>
      </c>
      <c r="CX394" s="61">
        <f>IF(COUNTIF(Setup_Hierarchy!$J$94:$IV$94,"="&amp;$K394)&lt;&gt;0,$L394,0)</f>
        <v>0</v>
      </c>
      <c r="CY394" s="61">
        <f>IF(COUNTIF(Setup_Hierarchy!$J$95:$IV$95,"="&amp;$K394)&lt;&gt;0,$L394,0)</f>
        <v>0</v>
      </c>
      <c r="CZ394" s="61">
        <f>IF(COUNTIF(Setup_Hierarchy!$J$96:$IV$96,"="&amp;$K394)&lt;&gt;0,$L394,0)</f>
        <v>0</v>
      </c>
      <c r="DA394" s="61">
        <f>IF(COUNTIF(Setup_Hierarchy!$J$97:$IV$97,"="&amp;$K394)&lt;&gt;0,$L394,0)</f>
        <v>0</v>
      </c>
      <c r="DB394" s="61">
        <f>IF(COUNTIF(Setup_Hierarchy!$J$98:$IV$98,"="&amp;$K394)&lt;&gt;0,$L394,0)</f>
        <v>0</v>
      </c>
      <c r="DC394" s="61">
        <f>IF(COUNTIF(Setup_Hierarchy!$J$99:$IV$99,"="&amp;$K394)&lt;&gt;0,$L394,0)</f>
        <v>0</v>
      </c>
      <c r="DD394" s="61">
        <f>IF(COUNTIF(Setup_Hierarchy!$J$100:$IV$100,"="&amp;$K394)&lt;&gt;0,$L394,0)</f>
        <v>0</v>
      </c>
      <c r="DE394" s="61">
        <f>IF(COUNTIF(Setup_Hierarchy!$J$101:$IV$101,"="&amp;$K394)&lt;&gt;0,$L394,0)</f>
        <v>0</v>
      </c>
      <c r="DF394" s="61">
        <f>IF(COUNTIF(Setup_Hierarchy!$J$102:$IV$102,"="&amp;$K394)&lt;&gt;0,$L394,0)</f>
        <v>0</v>
      </c>
      <c r="DG394" s="61">
        <f>IF(COUNTIF(Setup_Hierarchy!$J$103:$IV$103,"="&amp;$K394)&lt;&gt;0,$L394,0)</f>
        <v>0</v>
      </c>
      <c r="DH394" s="61">
        <f>IF(COUNTIF(Setup_Hierarchy!$J$104:$IV$104,"="&amp;$K394)&lt;&gt;0,$L394,0)</f>
        <v>0</v>
      </c>
      <c r="DI394" s="61">
        <f>IF(COUNTIF(Setup_Hierarchy!$J$105:$IV$105,"="&amp;$K394)&lt;&gt;0,$L394,0)</f>
        <v>0</v>
      </c>
      <c r="DJ394" s="61">
        <f>IF(COUNTIF(Setup_Hierarchy!$J$106:$IV$106,"="&amp;$K394)&lt;&gt;0,$L394,0)</f>
        <v>0</v>
      </c>
      <c r="DK394" s="61">
        <f>IF(COUNTIF(Setup_Hierarchy!$J$107:$IV$107,"="&amp;$K394)&lt;&gt;0,$L394,0)</f>
        <v>0</v>
      </c>
      <c r="DL394" s="61">
        <f>IF(COUNTIF(Setup_Hierarchy!$J$108:$IV$108,"="&amp;$K394)&lt;&gt;0,$L394,0)</f>
        <v>0</v>
      </c>
      <c r="DM394" s="61">
        <f>IF(COUNTIF(Setup_Hierarchy!$J$109:$IV$109,"="&amp;$K394)&lt;&gt;0,$L394,0)</f>
        <v>0</v>
      </c>
      <c r="DN394" s="61">
        <f>IF(COUNTIF(Setup_Hierarchy!$J$110:$IV$110,"="&amp;$K394)&lt;&gt;0,$L394,0)</f>
        <v>0</v>
      </c>
      <c r="DO394" s="61">
        <f>IF(COUNTIF(Setup_Hierarchy!$J$111:$IV$111,"="&amp;$K394)&lt;&gt;0,$L394,0)</f>
        <v>0</v>
      </c>
      <c r="DP394" s="61">
        <f>IF(COUNTIF(Setup_Hierarchy!$J$112:$IV$112,"="&amp;$K394)&lt;&gt;0,$L394,0)</f>
        <v>0</v>
      </c>
      <c r="DQ394" s="61">
        <f>IF(COUNTIF(Setup_Hierarchy!$J$113:$IV$113,"="&amp;$K394)&lt;&gt;0,$L394,0)</f>
        <v>0</v>
      </c>
      <c r="DR394" s="61">
        <f>IF(COUNTIF(Setup_Hierarchy!$J$114:$IV$114,"="&amp;$K394)&lt;&gt;0,$L394,0)</f>
        <v>0</v>
      </c>
      <c r="DS394" s="61">
        <f>IF(COUNTIF(Setup_Hierarchy!$J$115:$IV$115,"="&amp;$K394)&lt;&gt;0,$L394,0)</f>
        <v>0</v>
      </c>
      <c r="DT394" s="61">
        <f>IF(COUNTIF(Setup_Hierarchy!$J$116:$IV$116,"="&amp;$K394)&lt;&gt;0,$L394,0)</f>
        <v>0</v>
      </c>
    </row>
    <row r="395" spans="2:124" x14ac:dyDescent="0.2">
      <c r="B395" t="s">
        <v>43</v>
      </c>
      <c r="C395">
        <v>443</v>
      </c>
      <c r="D395" t="s">
        <v>16</v>
      </c>
      <c r="E395" t="s">
        <v>369</v>
      </c>
      <c r="F395" t="s">
        <v>526</v>
      </c>
      <c r="G395" t="s">
        <v>523</v>
      </c>
      <c r="H395" t="s">
        <v>36</v>
      </c>
      <c r="I395">
        <v>0.16415199999999999</v>
      </c>
      <c r="J395">
        <v>0.279609</v>
      </c>
      <c r="K395">
        <v>699</v>
      </c>
      <c r="L395">
        <v>-42.2</v>
      </c>
      <c r="M395" s="61">
        <f>IF(COUNTIF(Setup_Hierarchy!$J$5:$IV$5,"="&amp;$K395)&lt;&gt;0,$L395,0)</f>
        <v>-42.2</v>
      </c>
      <c r="N395" s="61">
        <f>IF(COUNTIF(Setup_Hierarchy!$J$6:$IV$6,"="&amp;$K395)&lt;&gt;0,$L395,0)</f>
        <v>-42.2</v>
      </c>
      <c r="O395" s="61">
        <f>IF(COUNTIF(Setup_Hierarchy!$J$7:$IV$7,"="&amp;$K395)&lt;&gt;0,$L395,0)</f>
        <v>-42.2</v>
      </c>
      <c r="P395" s="61">
        <f>IF(COUNTIF(Setup_Hierarchy!$J$8:$IV$8,"="&amp;$K395)&lt;&gt;0,$L395,0)</f>
        <v>-42.2</v>
      </c>
      <c r="Q395" s="61">
        <f>IF(COUNTIF(Setup_Hierarchy!$J$9:$IV$9,"="&amp;$K395)&lt;&gt;0,$L395,0)</f>
        <v>-42.2</v>
      </c>
      <c r="R395" s="61">
        <f>IF(COUNTIF(Setup_Hierarchy!$J$10:$IV$10,"="&amp;$K395)&lt;&gt;0,$L395,0)</f>
        <v>0</v>
      </c>
      <c r="S395" s="61">
        <f>IF(COUNTIF(Setup_Hierarchy!$J$11:$IV$11,"="&amp;$K395)&lt;&gt;0,$L395,0)</f>
        <v>0</v>
      </c>
      <c r="T395" s="61">
        <f>IF(COUNTIF(Setup_Hierarchy!$J$12:$IV$12,"="&amp;$K395)&lt;&gt;0,$L395,0)</f>
        <v>0</v>
      </c>
      <c r="U395" s="61">
        <f>IF(COUNTIF(Setup_Hierarchy!$J$13:$IV$13,"="&amp;$K395)&lt;&gt;0,$L395,0)</f>
        <v>0</v>
      </c>
      <c r="V395" s="61">
        <f>IF(COUNTIF(Setup_Hierarchy!$J$14:$IV$14,"="&amp;$K395)&lt;&gt;0,$L395,0)</f>
        <v>0</v>
      </c>
      <c r="W395" s="61">
        <f>IF(COUNTIF(Setup_Hierarchy!$J$15:$IV$15,"="&amp;$K395)&lt;&gt;0,$L395,0)</f>
        <v>0</v>
      </c>
      <c r="X395" s="61">
        <f>IF(COUNTIF(Setup_Hierarchy!$J$16:$IV$16,"="&amp;$K395)&lt;&gt;0,$L395,0)</f>
        <v>0</v>
      </c>
      <c r="Y395" s="61">
        <f>IF(COUNTIF(Setup_Hierarchy!$J$17:$IV$17,"="&amp;$K395)&lt;&gt;0,$L395,0)</f>
        <v>0</v>
      </c>
      <c r="Z395" s="61">
        <f>IF(COUNTIF(Setup_Hierarchy!$J$18:$IV$18,"="&amp;$K395)&lt;&gt;0,$L395,0)</f>
        <v>-42.2</v>
      </c>
      <c r="AA395" s="61">
        <f>IF(COUNTIF(Setup_Hierarchy!$J$19:$IV$19,"="&amp;$K395)&lt;&gt;0,$L395,0)</f>
        <v>0</v>
      </c>
      <c r="AB395" s="61">
        <f>IF(COUNTIF(Setup_Hierarchy!$J$20:$IV$20,"="&amp;$K395)&lt;&gt;0,$L395,0)</f>
        <v>-42.2</v>
      </c>
      <c r="AC395" s="61">
        <f>IF(COUNTIF(Setup_Hierarchy!$J$21:$IV$21,"="&amp;$K395)&lt;&gt;0,$L395,0)</f>
        <v>0</v>
      </c>
      <c r="AD395" s="61">
        <f>IF(COUNTIF(Setup_Hierarchy!$J$22:$IV$22,"="&amp;$K395)&lt;&gt;0,$L395,0)</f>
        <v>0</v>
      </c>
      <c r="AE395" s="61">
        <f>IF(COUNTIF(Setup_Hierarchy!$J$23:$IV$23,"="&amp;$K395)&lt;&gt;0,$L395,0)</f>
        <v>0</v>
      </c>
      <c r="AF395" s="61">
        <f>IF(COUNTIF(Setup_Hierarchy!$J$24:$IV$24,"="&amp;$K395)&lt;&gt;0,$L395,0)</f>
        <v>0</v>
      </c>
      <c r="AG395" s="61">
        <f>IF(COUNTIF(Setup_Hierarchy!$J$25:$IV$25,"="&amp;$K395)&lt;&gt;0,$L395,0)</f>
        <v>0</v>
      </c>
      <c r="AH395" s="61">
        <f>IF(COUNTIF(Setup_Hierarchy!$J$26:$IV$26,"="&amp;$K395)&lt;&gt;0,$L395,0)</f>
        <v>0</v>
      </c>
      <c r="AI395" s="61">
        <f>IF(COUNTIF(Setup_Hierarchy!$J$27:$IV$27,"="&amp;$K395)&lt;&gt;0,$L395,0)</f>
        <v>0</v>
      </c>
      <c r="AJ395" s="61">
        <f>IF(COUNTIF(Setup_Hierarchy!$J$28:$IV$28,"="&amp;$K395)&lt;&gt;0,$L395,0)</f>
        <v>0</v>
      </c>
      <c r="AK395" s="61">
        <f>IF(COUNTIF(Setup_Hierarchy!$J$29:$IV$29,"="&amp;$K395)&lt;&gt;0,$L395,0)</f>
        <v>0</v>
      </c>
      <c r="AL395" s="61">
        <f>IF(COUNTIF(Setup_Hierarchy!$J$30:$IV$30,"="&amp;$K395)&lt;&gt;0,$L395,0)</f>
        <v>0</v>
      </c>
      <c r="AM395" s="61">
        <f>IF(COUNTIF(Setup_Hierarchy!$J$31:$IV$31,"="&amp;$K395)&lt;&gt;0,$L395,0)</f>
        <v>0</v>
      </c>
      <c r="AN395" s="61">
        <f>IF(COUNTIF(Setup_Hierarchy!$J$32:$IV$32,"="&amp;$K395)&lt;&gt;0,$L395,0)</f>
        <v>0</v>
      </c>
      <c r="AO395" s="61">
        <f>IF(COUNTIF(Setup_Hierarchy!$J$33:$IV$33,"="&amp;$K395)&lt;&gt;0,$L395,0)</f>
        <v>0</v>
      </c>
      <c r="AP395" s="61">
        <f>IF(COUNTIF(Setup_Hierarchy!$J$34:$IV$34,"="&amp;$K395)&lt;&gt;0,$L395,0)</f>
        <v>0</v>
      </c>
      <c r="AQ395" s="61">
        <f>IF(COUNTIF(Setup_Hierarchy!$J$35:$IV$35,"="&amp;$K395)&lt;&gt;0,$L395,0)</f>
        <v>0</v>
      </c>
      <c r="AR395" s="61">
        <f>IF(COUNTIF(Setup_Hierarchy!$J$36:$IV$36,"="&amp;$K395)&lt;&gt;0,$L395,0)</f>
        <v>0</v>
      </c>
      <c r="AS395" s="61">
        <f>IF(COUNTIF(Setup_Hierarchy!$J$37:$IV$37,"="&amp;$K395)&lt;&gt;0,$L395,0)</f>
        <v>0</v>
      </c>
      <c r="AT395" s="61">
        <f>IF(COUNTIF(Setup_Hierarchy!$J$38:$IV$38,"="&amp;$K395)&lt;&gt;0,$L395,0)</f>
        <v>0</v>
      </c>
      <c r="AU395" s="61">
        <f>IF(COUNTIF(Setup_Hierarchy!$J$39:$IV$39,"="&amp;$K395)&lt;&gt;0,$L395,0)</f>
        <v>0</v>
      </c>
      <c r="AV395" s="61">
        <f>IF(COUNTIF(Setup_Hierarchy!$J$40:$IV$40,"="&amp;$K395)&lt;&gt;0,$L395,0)</f>
        <v>0</v>
      </c>
      <c r="AW395" s="61">
        <f>IF(COUNTIF(Setup_Hierarchy!$J$41:$IV$41,"="&amp;$K395)&lt;&gt;0,$L395,0)</f>
        <v>0</v>
      </c>
      <c r="AX395" s="61">
        <f>IF(COUNTIF(Setup_Hierarchy!$J$42:$IV$42,"="&amp;$K395)&lt;&gt;0,$L395,0)</f>
        <v>0</v>
      </c>
      <c r="AY395" s="61">
        <f>IF(COUNTIF(Setup_Hierarchy!$J$43:$IV$43,"="&amp;$K395)&lt;&gt;0,$L395,0)</f>
        <v>0</v>
      </c>
      <c r="AZ395" s="61">
        <f>IF(COUNTIF(Setup_Hierarchy!$J$44:$IV$44,"="&amp;$K395)&lt;&gt;0,$L395,0)</f>
        <v>0</v>
      </c>
      <c r="BA395" s="61">
        <f>IF(COUNTIF(Setup_Hierarchy!$J$45:$IV$45,"="&amp;$K395)&lt;&gt;0,$L395,0)</f>
        <v>0</v>
      </c>
      <c r="BB395" s="61">
        <f>IF(COUNTIF(Setup_Hierarchy!$J$46:$IV$46,"="&amp;$K395)&lt;&gt;0,$L395,0)</f>
        <v>0</v>
      </c>
      <c r="BC395" s="61">
        <f>IF(COUNTIF(Setup_Hierarchy!$J$47:$IV$47,"="&amp;$K395)&lt;&gt;0,$L395,0)</f>
        <v>0</v>
      </c>
      <c r="BD395" s="61">
        <f>IF(COUNTIF(Setup_Hierarchy!$J$48:$IV$48,"="&amp;$K395)&lt;&gt;0,$L395,0)</f>
        <v>0</v>
      </c>
      <c r="BE395" s="61">
        <f>IF(COUNTIF(Setup_Hierarchy!$J$49:$IV$49,"="&amp;$K395)&lt;&gt;0,$L395,0)</f>
        <v>0</v>
      </c>
      <c r="BF395" s="61">
        <f>IF(COUNTIF(Setup_Hierarchy!$J$50:$IV$50,"="&amp;$K395)&lt;&gt;0,$L395,0)</f>
        <v>0</v>
      </c>
      <c r="BG395" s="61">
        <f>IF(COUNTIF(Setup_Hierarchy!$J$51:$IV$51,"="&amp;$K395)&lt;&gt;0,$L395,0)</f>
        <v>0</v>
      </c>
      <c r="BH395" s="61">
        <f>IF(COUNTIF(Setup_Hierarchy!$J$52:$IV$52,"="&amp;$K395)&lt;&gt;0,$L395,0)</f>
        <v>0</v>
      </c>
      <c r="BI395" s="61">
        <f>IF(COUNTIF(Setup_Hierarchy!$J$53:$IV$53,"="&amp;$K395)&lt;&gt;0,$L395,0)</f>
        <v>0</v>
      </c>
      <c r="BJ395" s="61">
        <f>IF(COUNTIF(Setup_Hierarchy!$J$54:$IV$54,"="&amp;$K395)&lt;&gt;0,$L395,0)</f>
        <v>0</v>
      </c>
      <c r="BK395" s="61">
        <f>IF(COUNTIF(Setup_Hierarchy!$J$55:$IV$55,"="&amp;$K395)&lt;&gt;0,$L395,0)</f>
        <v>0</v>
      </c>
      <c r="BL395" s="61">
        <f>IF(COUNTIF(Setup_Hierarchy!$J$56:$IV$56,"="&amp;$K395)&lt;&gt;0,$L395,0)</f>
        <v>0</v>
      </c>
      <c r="BM395" s="61">
        <f>IF(COUNTIF(Setup_Hierarchy!$J$57:$IV$57,"="&amp;$K395)&lt;&gt;0,$L395,0)</f>
        <v>0</v>
      </c>
      <c r="BN395" s="61">
        <f>IF(COUNTIF(Setup_Hierarchy!$J$58:$IV$58,"="&amp;$K395)&lt;&gt;0,$L395,0)</f>
        <v>0</v>
      </c>
      <c r="BO395" s="61">
        <f>IF(COUNTIF(Setup_Hierarchy!$J$59:$IV$59,"="&amp;$K395)&lt;&gt;0,$L395,0)</f>
        <v>0</v>
      </c>
      <c r="BP395" s="61">
        <f>IF(COUNTIF(Setup_Hierarchy!$J$60:$IV$60,"="&amp;$K395)&lt;&gt;0,$L395,0)</f>
        <v>0</v>
      </c>
      <c r="BQ395" s="61">
        <f>IF(COUNTIF(Setup_Hierarchy!$J$61:$IV$61,"="&amp;$K395)&lt;&gt;0,$L395,0)</f>
        <v>0</v>
      </c>
      <c r="BR395" s="61">
        <f>IF(COUNTIF(Setup_Hierarchy!$J$62:$IV$62,"="&amp;$K395)&lt;&gt;0,$L395,0)</f>
        <v>0</v>
      </c>
      <c r="BS395" s="61">
        <f>IF(COUNTIF(Setup_Hierarchy!$J$63:$IV$63,"="&amp;$K395)&lt;&gt;0,$L395,0)</f>
        <v>0</v>
      </c>
      <c r="BT395" s="61">
        <f>IF(COUNTIF(Setup_Hierarchy!$J$64:$IV$64,"="&amp;$K395)&lt;&gt;0,$L395,0)</f>
        <v>0</v>
      </c>
      <c r="BU395" s="61">
        <f>IF(COUNTIF(Setup_Hierarchy!$J$65:$IV$65,"="&amp;$K395)&lt;&gt;0,$L395,0)</f>
        <v>0</v>
      </c>
      <c r="BV395" s="61">
        <f>IF(COUNTIF(Setup_Hierarchy!$J$66:$IV$66,"="&amp;$K395)&lt;&gt;0,$L395,0)</f>
        <v>0</v>
      </c>
      <c r="BW395" s="61">
        <f>IF(COUNTIF(Setup_Hierarchy!$J$67:$IV$67,"="&amp;$K395)&lt;&gt;0,$L395,0)</f>
        <v>0</v>
      </c>
      <c r="BX395" s="61">
        <f>IF(COUNTIF(Setup_Hierarchy!$J$68:$IV$68,"="&amp;$K395)&lt;&gt;0,$L395,0)</f>
        <v>0</v>
      </c>
      <c r="BY395" s="61">
        <f>IF(COUNTIF(Setup_Hierarchy!$J$69:$IV$69,"="&amp;$K395)&lt;&gt;0,$L395,0)</f>
        <v>0</v>
      </c>
      <c r="BZ395" s="61">
        <f>IF(COUNTIF(Setup_Hierarchy!$J$70:$IV$70,"="&amp;$K395)&lt;&gt;0,$L395,0)</f>
        <v>0</v>
      </c>
      <c r="CA395" s="61">
        <f>IF(COUNTIF(Setup_Hierarchy!$J$71:$IV$71,"="&amp;$K395)&lt;&gt;0,$L395,0)</f>
        <v>0</v>
      </c>
      <c r="CB395" s="61">
        <f>IF(COUNTIF(Setup_Hierarchy!$J$72:$IV$72,"="&amp;$K395)&lt;&gt;0,$L395,0)</f>
        <v>0</v>
      </c>
      <c r="CC395" s="61">
        <f>IF(COUNTIF(Setup_Hierarchy!$J$73:$IV$73,"="&amp;$K395)&lt;&gt;0,$L395,0)</f>
        <v>0</v>
      </c>
      <c r="CD395" s="61">
        <f>IF(COUNTIF(Setup_Hierarchy!$J$74:$IV$74,"="&amp;$K395)&lt;&gt;0,$L395,0)</f>
        <v>0</v>
      </c>
      <c r="CE395" s="61">
        <f>IF(COUNTIF(Setup_Hierarchy!$J$75:$IV$75,"="&amp;$K395)&lt;&gt;0,$L395,0)</f>
        <v>0</v>
      </c>
      <c r="CF395" s="61">
        <f>IF(COUNTIF(Setup_Hierarchy!$J$76:$IV$76,"="&amp;$K395)&lt;&gt;0,$L395,0)</f>
        <v>0</v>
      </c>
      <c r="CG395" s="61">
        <f>IF(COUNTIF(Setup_Hierarchy!$J$77:$IV$77,"="&amp;$K395)&lt;&gt;0,$L395,0)</f>
        <v>0</v>
      </c>
      <c r="CH395" s="61">
        <f>IF(COUNTIF(Setup_Hierarchy!$J$78:$IV$78,"="&amp;$K395)&lt;&gt;0,$L395,0)</f>
        <v>0</v>
      </c>
      <c r="CI395" s="61">
        <f>IF(COUNTIF(Setup_Hierarchy!$J$79:$IV$79,"="&amp;$K395)&lt;&gt;0,$L395,0)</f>
        <v>0</v>
      </c>
      <c r="CJ395" s="61">
        <f>IF(COUNTIF(Setup_Hierarchy!$J$80:$IV$80,"="&amp;$K395)&lt;&gt;0,$L395,0)</f>
        <v>0</v>
      </c>
      <c r="CK395" s="61">
        <f>IF(COUNTIF(Setup_Hierarchy!$J$81:$IV$81,"="&amp;$K395)&lt;&gt;0,$L395,0)</f>
        <v>0</v>
      </c>
      <c r="CL395" s="61">
        <f>IF(COUNTIF(Setup_Hierarchy!$J$82:$IV$82,"="&amp;$K395)&lt;&gt;0,$L395,0)</f>
        <v>0</v>
      </c>
      <c r="CM395" s="61">
        <f>IF(COUNTIF(Setup_Hierarchy!$J$83:$IV$83,"="&amp;$K395)&lt;&gt;0,$L395,0)</f>
        <v>0</v>
      </c>
      <c r="CN395" s="61">
        <f>IF(COUNTIF(Setup_Hierarchy!$J$84:$IV$84,"="&amp;$K395)&lt;&gt;0,$L395,0)</f>
        <v>0</v>
      </c>
      <c r="CO395" s="61">
        <f>IF(COUNTIF(Setup_Hierarchy!$J$85:$IV$85,"="&amp;$K395)&lt;&gt;0,$L395,0)</f>
        <v>0</v>
      </c>
      <c r="CP395" s="61">
        <f>IF(COUNTIF(Setup_Hierarchy!$J$86:$IV$86,"="&amp;$K395)&lt;&gt;0,$L395,0)</f>
        <v>0</v>
      </c>
      <c r="CQ395" s="61">
        <f>IF(COUNTIF(Setup_Hierarchy!$J$87:$IV$87,"="&amp;$K395)&lt;&gt;0,$L395,0)</f>
        <v>0</v>
      </c>
      <c r="CR395" s="61">
        <f>IF(COUNTIF(Setup_Hierarchy!$J$88:$IV$88,"="&amp;$K395)&lt;&gt;0,$L395,0)</f>
        <v>0</v>
      </c>
      <c r="CS395" s="61">
        <f>IF(COUNTIF(Setup_Hierarchy!$J$89:$IV$89,"="&amp;$K395)&lt;&gt;0,$L395,0)</f>
        <v>0</v>
      </c>
      <c r="CT395" s="61">
        <f>IF(COUNTIF(Setup_Hierarchy!$J$90:$IV$90,"="&amp;$K395)&lt;&gt;0,$L395,0)</f>
        <v>0</v>
      </c>
      <c r="CU395" s="61">
        <f>IF(COUNTIF(Setup_Hierarchy!$J$91:$IV$91,"="&amp;$K395)&lt;&gt;0,$L395,0)</f>
        <v>0</v>
      </c>
      <c r="CV395" s="61">
        <f>IF(COUNTIF(Setup_Hierarchy!$J$92:$IV$92,"="&amp;$K395)&lt;&gt;0,$L395,0)</f>
        <v>0</v>
      </c>
      <c r="CW395" s="61">
        <f>IF(COUNTIF(Setup_Hierarchy!$J$93:$IV$93,"="&amp;$K395)&lt;&gt;0,$L395,0)</f>
        <v>0</v>
      </c>
      <c r="CX395" s="61">
        <f>IF(COUNTIF(Setup_Hierarchy!$J$94:$IV$94,"="&amp;$K395)&lt;&gt;0,$L395,0)</f>
        <v>0</v>
      </c>
      <c r="CY395" s="61">
        <f>IF(COUNTIF(Setup_Hierarchy!$J$95:$IV$95,"="&amp;$K395)&lt;&gt;0,$L395,0)</f>
        <v>0</v>
      </c>
      <c r="CZ395" s="61">
        <f>IF(COUNTIF(Setup_Hierarchy!$J$96:$IV$96,"="&amp;$K395)&lt;&gt;0,$L395,0)</f>
        <v>0</v>
      </c>
      <c r="DA395" s="61">
        <f>IF(COUNTIF(Setup_Hierarchy!$J$97:$IV$97,"="&amp;$K395)&lt;&gt;0,$L395,0)</f>
        <v>0</v>
      </c>
      <c r="DB395" s="61">
        <f>IF(COUNTIF(Setup_Hierarchy!$J$98:$IV$98,"="&amp;$K395)&lt;&gt;0,$L395,0)</f>
        <v>0</v>
      </c>
      <c r="DC395" s="61">
        <f>IF(COUNTIF(Setup_Hierarchy!$J$99:$IV$99,"="&amp;$K395)&lt;&gt;0,$L395,0)</f>
        <v>0</v>
      </c>
      <c r="DD395" s="61">
        <f>IF(COUNTIF(Setup_Hierarchy!$J$100:$IV$100,"="&amp;$K395)&lt;&gt;0,$L395,0)</f>
        <v>0</v>
      </c>
      <c r="DE395" s="61">
        <f>IF(COUNTIF(Setup_Hierarchy!$J$101:$IV$101,"="&amp;$K395)&lt;&gt;0,$L395,0)</f>
        <v>0</v>
      </c>
      <c r="DF395" s="61">
        <f>IF(COUNTIF(Setup_Hierarchy!$J$102:$IV$102,"="&amp;$K395)&lt;&gt;0,$L395,0)</f>
        <v>0</v>
      </c>
      <c r="DG395" s="61">
        <f>IF(COUNTIF(Setup_Hierarchy!$J$103:$IV$103,"="&amp;$K395)&lt;&gt;0,$L395,0)</f>
        <v>0</v>
      </c>
      <c r="DH395" s="61">
        <f>IF(COUNTIF(Setup_Hierarchy!$J$104:$IV$104,"="&amp;$K395)&lt;&gt;0,$L395,0)</f>
        <v>0</v>
      </c>
      <c r="DI395" s="61">
        <f>IF(COUNTIF(Setup_Hierarchy!$J$105:$IV$105,"="&amp;$K395)&lt;&gt;0,$L395,0)</f>
        <v>0</v>
      </c>
      <c r="DJ395" s="61">
        <f>IF(COUNTIF(Setup_Hierarchy!$J$106:$IV$106,"="&amp;$K395)&lt;&gt;0,$L395,0)</f>
        <v>0</v>
      </c>
      <c r="DK395" s="61">
        <f>IF(COUNTIF(Setup_Hierarchy!$J$107:$IV$107,"="&amp;$K395)&lt;&gt;0,$L395,0)</f>
        <v>0</v>
      </c>
      <c r="DL395" s="61">
        <f>IF(COUNTIF(Setup_Hierarchy!$J$108:$IV$108,"="&amp;$K395)&lt;&gt;0,$L395,0)</f>
        <v>0</v>
      </c>
      <c r="DM395" s="61">
        <f>IF(COUNTIF(Setup_Hierarchy!$J$109:$IV$109,"="&amp;$K395)&lt;&gt;0,$L395,0)</f>
        <v>0</v>
      </c>
      <c r="DN395" s="61">
        <f>IF(COUNTIF(Setup_Hierarchy!$J$110:$IV$110,"="&amp;$K395)&lt;&gt;0,$L395,0)</f>
        <v>0</v>
      </c>
      <c r="DO395" s="61">
        <f>IF(COUNTIF(Setup_Hierarchy!$J$111:$IV$111,"="&amp;$K395)&lt;&gt;0,$L395,0)</f>
        <v>0</v>
      </c>
      <c r="DP395" s="61">
        <f>IF(COUNTIF(Setup_Hierarchy!$J$112:$IV$112,"="&amp;$K395)&lt;&gt;0,$L395,0)</f>
        <v>0</v>
      </c>
      <c r="DQ395" s="61">
        <f>IF(COUNTIF(Setup_Hierarchy!$J$113:$IV$113,"="&amp;$K395)&lt;&gt;0,$L395,0)</f>
        <v>0</v>
      </c>
      <c r="DR395" s="61">
        <f>IF(COUNTIF(Setup_Hierarchy!$J$114:$IV$114,"="&amp;$K395)&lt;&gt;0,$L395,0)</f>
        <v>0</v>
      </c>
      <c r="DS395" s="61">
        <f>IF(COUNTIF(Setup_Hierarchy!$J$115:$IV$115,"="&amp;$K395)&lt;&gt;0,$L395,0)</f>
        <v>0</v>
      </c>
      <c r="DT395" s="61">
        <f>IF(COUNTIF(Setup_Hierarchy!$J$116:$IV$116,"="&amp;$K395)&lt;&gt;0,$L395,0)</f>
        <v>0</v>
      </c>
    </row>
    <row r="396" spans="2:124" x14ac:dyDescent="0.2">
      <c r="B396" t="s">
        <v>43</v>
      </c>
      <c r="C396">
        <v>443</v>
      </c>
      <c r="D396" t="s">
        <v>16</v>
      </c>
      <c r="E396" t="s">
        <v>369</v>
      </c>
      <c r="F396" t="s">
        <v>526</v>
      </c>
      <c r="G396" t="s">
        <v>523</v>
      </c>
      <c r="H396" t="s">
        <v>36</v>
      </c>
      <c r="I396">
        <v>0.16415199999999999</v>
      </c>
      <c r="J396">
        <v>0.279609</v>
      </c>
      <c r="K396">
        <v>704</v>
      </c>
      <c r="L396">
        <v>8522.31</v>
      </c>
      <c r="M396" s="61">
        <f>IF(COUNTIF(Setup_Hierarchy!$J$5:$IV$5,"="&amp;$K396)&lt;&gt;0,$L396,0)</f>
        <v>8522.31</v>
      </c>
      <c r="N396" s="61">
        <f>IF(COUNTIF(Setup_Hierarchy!$J$6:$IV$6,"="&amp;$K396)&lt;&gt;0,$L396,0)</f>
        <v>8522.31</v>
      </c>
      <c r="O396" s="61">
        <f>IF(COUNTIF(Setup_Hierarchy!$J$7:$IV$7,"="&amp;$K396)&lt;&gt;0,$L396,0)</f>
        <v>8522.31</v>
      </c>
      <c r="P396" s="61">
        <f>IF(COUNTIF(Setup_Hierarchy!$J$8:$IV$8,"="&amp;$K396)&lt;&gt;0,$L396,0)</f>
        <v>8522.31</v>
      </c>
      <c r="Q396" s="61">
        <f>IF(COUNTIF(Setup_Hierarchy!$J$9:$IV$9,"="&amp;$K396)&lt;&gt;0,$L396,0)</f>
        <v>8522.31</v>
      </c>
      <c r="R396" s="61">
        <f>IF(COUNTIF(Setup_Hierarchy!$J$10:$IV$10,"="&amp;$K396)&lt;&gt;0,$L396,0)</f>
        <v>0</v>
      </c>
      <c r="S396" s="61">
        <f>IF(COUNTIF(Setup_Hierarchy!$J$11:$IV$11,"="&amp;$K396)&lt;&gt;0,$L396,0)</f>
        <v>0</v>
      </c>
      <c r="T396" s="61">
        <f>IF(COUNTIF(Setup_Hierarchy!$J$12:$IV$12,"="&amp;$K396)&lt;&gt;0,$L396,0)</f>
        <v>0</v>
      </c>
      <c r="U396" s="61">
        <f>IF(COUNTIF(Setup_Hierarchy!$J$13:$IV$13,"="&amp;$K396)&lt;&gt;0,$L396,0)</f>
        <v>0</v>
      </c>
      <c r="V396" s="61">
        <f>IF(COUNTIF(Setup_Hierarchy!$J$14:$IV$14,"="&amp;$K396)&lt;&gt;0,$L396,0)</f>
        <v>0</v>
      </c>
      <c r="W396" s="61">
        <f>IF(COUNTIF(Setup_Hierarchy!$J$15:$IV$15,"="&amp;$K396)&lt;&gt;0,$L396,0)</f>
        <v>0</v>
      </c>
      <c r="X396" s="61">
        <f>IF(COUNTIF(Setup_Hierarchy!$J$16:$IV$16,"="&amp;$K396)&lt;&gt;0,$L396,0)</f>
        <v>0</v>
      </c>
      <c r="Y396" s="61">
        <f>IF(COUNTIF(Setup_Hierarchy!$J$17:$IV$17,"="&amp;$K396)&lt;&gt;0,$L396,0)</f>
        <v>0</v>
      </c>
      <c r="Z396" s="61">
        <f>IF(COUNTIF(Setup_Hierarchy!$J$18:$IV$18,"="&amp;$K396)&lt;&gt;0,$L396,0)</f>
        <v>0</v>
      </c>
      <c r="AA396" s="61">
        <f>IF(COUNTIF(Setup_Hierarchy!$J$19:$IV$19,"="&amp;$K396)&lt;&gt;0,$L396,0)</f>
        <v>0</v>
      </c>
      <c r="AB396" s="61">
        <f>IF(COUNTIF(Setup_Hierarchy!$J$20:$IV$20,"="&amp;$K396)&lt;&gt;0,$L396,0)</f>
        <v>0</v>
      </c>
      <c r="AC396" s="61">
        <f>IF(COUNTIF(Setup_Hierarchy!$J$21:$IV$21,"="&amp;$K396)&lt;&gt;0,$L396,0)</f>
        <v>8522.31</v>
      </c>
      <c r="AD396" s="61">
        <f>IF(COUNTIF(Setup_Hierarchy!$J$22:$IV$22,"="&amp;$K396)&lt;&gt;0,$L396,0)</f>
        <v>0</v>
      </c>
      <c r="AE396" s="61">
        <f>IF(COUNTIF(Setup_Hierarchy!$J$23:$IV$23,"="&amp;$K396)&lt;&gt;0,$L396,0)</f>
        <v>8522.31</v>
      </c>
      <c r="AF396" s="61">
        <f>IF(COUNTIF(Setup_Hierarchy!$J$24:$IV$24,"="&amp;$K396)&lt;&gt;0,$L396,0)</f>
        <v>0</v>
      </c>
      <c r="AG396" s="61">
        <f>IF(COUNTIF(Setup_Hierarchy!$J$25:$IV$25,"="&amp;$K396)&lt;&gt;0,$L396,0)</f>
        <v>0</v>
      </c>
      <c r="AH396" s="61">
        <f>IF(COUNTIF(Setup_Hierarchy!$J$26:$IV$26,"="&amp;$K396)&lt;&gt;0,$L396,0)</f>
        <v>0</v>
      </c>
      <c r="AI396" s="61">
        <f>IF(COUNTIF(Setup_Hierarchy!$J$27:$IV$27,"="&amp;$K396)&lt;&gt;0,$L396,0)</f>
        <v>0</v>
      </c>
      <c r="AJ396" s="61">
        <f>IF(COUNTIF(Setup_Hierarchy!$J$28:$IV$28,"="&amp;$K396)&lt;&gt;0,$L396,0)</f>
        <v>0</v>
      </c>
      <c r="AK396" s="61">
        <f>IF(COUNTIF(Setup_Hierarchy!$J$29:$IV$29,"="&amp;$K396)&lt;&gt;0,$L396,0)</f>
        <v>0</v>
      </c>
      <c r="AL396" s="61">
        <f>IF(COUNTIF(Setup_Hierarchy!$J$30:$IV$30,"="&amp;$K396)&lt;&gt;0,$L396,0)</f>
        <v>0</v>
      </c>
      <c r="AM396" s="61">
        <f>IF(COUNTIF(Setup_Hierarchy!$J$31:$IV$31,"="&amp;$K396)&lt;&gt;0,$L396,0)</f>
        <v>0</v>
      </c>
      <c r="AN396" s="61">
        <f>IF(COUNTIF(Setup_Hierarchy!$J$32:$IV$32,"="&amp;$K396)&lt;&gt;0,$L396,0)</f>
        <v>0</v>
      </c>
      <c r="AO396" s="61">
        <f>IF(COUNTIF(Setup_Hierarchy!$J$33:$IV$33,"="&amp;$K396)&lt;&gt;0,$L396,0)</f>
        <v>0</v>
      </c>
      <c r="AP396" s="61">
        <f>IF(COUNTIF(Setup_Hierarchy!$J$34:$IV$34,"="&amp;$K396)&lt;&gt;0,$L396,0)</f>
        <v>0</v>
      </c>
      <c r="AQ396" s="61">
        <f>IF(COUNTIF(Setup_Hierarchy!$J$35:$IV$35,"="&amp;$K396)&lt;&gt;0,$L396,0)</f>
        <v>0</v>
      </c>
      <c r="AR396" s="61">
        <f>IF(COUNTIF(Setup_Hierarchy!$J$36:$IV$36,"="&amp;$K396)&lt;&gt;0,$L396,0)</f>
        <v>0</v>
      </c>
      <c r="AS396" s="61">
        <f>IF(COUNTIF(Setup_Hierarchy!$J$37:$IV$37,"="&amp;$K396)&lt;&gt;0,$L396,0)</f>
        <v>0</v>
      </c>
      <c r="AT396" s="61">
        <f>IF(COUNTIF(Setup_Hierarchy!$J$38:$IV$38,"="&amp;$K396)&lt;&gt;0,$L396,0)</f>
        <v>0</v>
      </c>
      <c r="AU396" s="61">
        <f>IF(COUNTIF(Setup_Hierarchy!$J$39:$IV$39,"="&amp;$K396)&lt;&gt;0,$L396,0)</f>
        <v>0</v>
      </c>
      <c r="AV396" s="61">
        <f>IF(COUNTIF(Setup_Hierarchy!$J$40:$IV$40,"="&amp;$K396)&lt;&gt;0,$L396,0)</f>
        <v>0</v>
      </c>
      <c r="AW396" s="61">
        <f>IF(COUNTIF(Setup_Hierarchy!$J$41:$IV$41,"="&amp;$K396)&lt;&gt;0,$L396,0)</f>
        <v>0</v>
      </c>
      <c r="AX396" s="61">
        <f>IF(COUNTIF(Setup_Hierarchy!$J$42:$IV$42,"="&amp;$K396)&lt;&gt;0,$L396,0)</f>
        <v>0</v>
      </c>
      <c r="AY396" s="61">
        <f>IF(COUNTIF(Setup_Hierarchy!$J$43:$IV$43,"="&amp;$K396)&lt;&gt;0,$L396,0)</f>
        <v>0</v>
      </c>
      <c r="AZ396" s="61">
        <f>IF(COUNTIF(Setup_Hierarchy!$J$44:$IV$44,"="&amp;$K396)&lt;&gt;0,$L396,0)</f>
        <v>0</v>
      </c>
      <c r="BA396" s="61">
        <f>IF(COUNTIF(Setup_Hierarchy!$J$45:$IV$45,"="&amp;$K396)&lt;&gt;0,$L396,0)</f>
        <v>0</v>
      </c>
      <c r="BB396" s="61">
        <f>IF(COUNTIF(Setup_Hierarchy!$J$46:$IV$46,"="&amp;$K396)&lt;&gt;0,$L396,0)</f>
        <v>0</v>
      </c>
      <c r="BC396" s="61">
        <f>IF(COUNTIF(Setup_Hierarchy!$J$47:$IV$47,"="&amp;$K396)&lt;&gt;0,$L396,0)</f>
        <v>0</v>
      </c>
      <c r="BD396" s="61">
        <f>IF(COUNTIF(Setup_Hierarchy!$J$48:$IV$48,"="&amp;$K396)&lt;&gt;0,$L396,0)</f>
        <v>0</v>
      </c>
      <c r="BE396" s="61">
        <f>IF(COUNTIF(Setup_Hierarchy!$J$49:$IV$49,"="&amp;$K396)&lt;&gt;0,$L396,0)</f>
        <v>0</v>
      </c>
      <c r="BF396" s="61">
        <f>IF(COUNTIF(Setup_Hierarchy!$J$50:$IV$50,"="&amp;$K396)&lt;&gt;0,$L396,0)</f>
        <v>0</v>
      </c>
      <c r="BG396" s="61">
        <f>IF(COUNTIF(Setup_Hierarchy!$J$51:$IV$51,"="&amp;$K396)&lt;&gt;0,$L396,0)</f>
        <v>0</v>
      </c>
      <c r="BH396" s="61">
        <f>IF(COUNTIF(Setup_Hierarchy!$J$52:$IV$52,"="&amp;$K396)&lt;&gt;0,$L396,0)</f>
        <v>0</v>
      </c>
      <c r="BI396" s="61">
        <f>IF(COUNTIF(Setup_Hierarchy!$J$53:$IV$53,"="&amp;$K396)&lt;&gt;0,$L396,0)</f>
        <v>0</v>
      </c>
      <c r="BJ396" s="61">
        <f>IF(COUNTIF(Setup_Hierarchy!$J$54:$IV$54,"="&amp;$K396)&lt;&gt;0,$L396,0)</f>
        <v>0</v>
      </c>
      <c r="BK396" s="61">
        <f>IF(COUNTIF(Setup_Hierarchy!$J$55:$IV$55,"="&amp;$K396)&lt;&gt;0,$L396,0)</f>
        <v>0</v>
      </c>
      <c r="BL396" s="61">
        <f>IF(COUNTIF(Setup_Hierarchy!$J$56:$IV$56,"="&amp;$K396)&lt;&gt;0,$L396,0)</f>
        <v>0</v>
      </c>
      <c r="BM396" s="61">
        <f>IF(COUNTIF(Setup_Hierarchy!$J$57:$IV$57,"="&amp;$K396)&lt;&gt;0,$L396,0)</f>
        <v>0</v>
      </c>
      <c r="BN396" s="61">
        <f>IF(COUNTIF(Setup_Hierarchy!$J$58:$IV$58,"="&amp;$K396)&lt;&gt;0,$L396,0)</f>
        <v>0</v>
      </c>
      <c r="BO396" s="61">
        <f>IF(COUNTIF(Setup_Hierarchy!$J$59:$IV$59,"="&amp;$K396)&lt;&gt;0,$L396,0)</f>
        <v>0</v>
      </c>
      <c r="BP396" s="61">
        <f>IF(COUNTIF(Setup_Hierarchy!$J$60:$IV$60,"="&amp;$K396)&lt;&gt;0,$L396,0)</f>
        <v>0</v>
      </c>
      <c r="BQ396" s="61">
        <f>IF(COUNTIF(Setup_Hierarchy!$J$61:$IV$61,"="&amp;$K396)&lt;&gt;0,$L396,0)</f>
        <v>0</v>
      </c>
      <c r="BR396" s="61">
        <f>IF(COUNTIF(Setup_Hierarchy!$J$62:$IV$62,"="&amp;$K396)&lt;&gt;0,$L396,0)</f>
        <v>0</v>
      </c>
      <c r="BS396" s="61">
        <f>IF(COUNTIF(Setup_Hierarchy!$J$63:$IV$63,"="&amp;$K396)&lt;&gt;0,$L396,0)</f>
        <v>0</v>
      </c>
      <c r="BT396" s="61">
        <f>IF(COUNTIF(Setup_Hierarchy!$J$64:$IV$64,"="&amp;$K396)&lt;&gt;0,$L396,0)</f>
        <v>0</v>
      </c>
      <c r="BU396" s="61">
        <f>IF(COUNTIF(Setup_Hierarchy!$J$65:$IV$65,"="&amp;$K396)&lt;&gt;0,$L396,0)</f>
        <v>0</v>
      </c>
      <c r="BV396" s="61">
        <f>IF(COUNTIF(Setup_Hierarchy!$J$66:$IV$66,"="&amp;$K396)&lt;&gt;0,$L396,0)</f>
        <v>0</v>
      </c>
      <c r="BW396" s="61">
        <f>IF(COUNTIF(Setup_Hierarchy!$J$67:$IV$67,"="&amp;$K396)&lt;&gt;0,$L396,0)</f>
        <v>0</v>
      </c>
      <c r="BX396" s="61">
        <f>IF(COUNTIF(Setup_Hierarchy!$J$68:$IV$68,"="&amp;$K396)&lt;&gt;0,$L396,0)</f>
        <v>0</v>
      </c>
      <c r="BY396" s="61">
        <f>IF(COUNTIF(Setup_Hierarchy!$J$69:$IV$69,"="&amp;$K396)&lt;&gt;0,$L396,0)</f>
        <v>0</v>
      </c>
      <c r="BZ396" s="61">
        <f>IF(COUNTIF(Setup_Hierarchy!$J$70:$IV$70,"="&amp;$K396)&lt;&gt;0,$L396,0)</f>
        <v>0</v>
      </c>
      <c r="CA396" s="61">
        <f>IF(COUNTIF(Setup_Hierarchy!$J$71:$IV$71,"="&amp;$K396)&lt;&gt;0,$L396,0)</f>
        <v>0</v>
      </c>
      <c r="CB396" s="61">
        <f>IF(COUNTIF(Setup_Hierarchy!$J$72:$IV$72,"="&amp;$K396)&lt;&gt;0,$L396,0)</f>
        <v>0</v>
      </c>
      <c r="CC396" s="61">
        <f>IF(COUNTIF(Setup_Hierarchy!$J$73:$IV$73,"="&amp;$K396)&lt;&gt;0,$L396,0)</f>
        <v>0</v>
      </c>
      <c r="CD396" s="61">
        <f>IF(COUNTIF(Setup_Hierarchy!$J$74:$IV$74,"="&amp;$K396)&lt;&gt;0,$L396,0)</f>
        <v>0</v>
      </c>
      <c r="CE396" s="61">
        <f>IF(COUNTIF(Setup_Hierarchy!$J$75:$IV$75,"="&amp;$K396)&lt;&gt;0,$L396,0)</f>
        <v>0</v>
      </c>
      <c r="CF396" s="61">
        <f>IF(COUNTIF(Setup_Hierarchy!$J$76:$IV$76,"="&amp;$K396)&lt;&gt;0,$L396,0)</f>
        <v>0</v>
      </c>
      <c r="CG396" s="61">
        <f>IF(COUNTIF(Setup_Hierarchy!$J$77:$IV$77,"="&amp;$K396)&lt;&gt;0,$L396,0)</f>
        <v>0</v>
      </c>
      <c r="CH396" s="61">
        <f>IF(COUNTIF(Setup_Hierarchy!$J$78:$IV$78,"="&amp;$K396)&lt;&gt;0,$L396,0)</f>
        <v>0</v>
      </c>
      <c r="CI396" s="61">
        <f>IF(COUNTIF(Setup_Hierarchy!$J$79:$IV$79,"="&amp;$K396)&lt;&gt;0,$L396,0)</f>
        <v>0</v>
      </c>
      <c r="CJ396" s="61">
        <f>IF(COUNTIF(Setup_Hierarchy!$J$80:$IV$80,"="&amp;$K396)&lt;&gt;0,$L396,0)</f>
        <v>0</v>
      </c>
      <c r="CK396" s="61">
        <f>IF(COUNTIF(Setup_Hierarchy!$J$81:$IV$81,"="&amp;$K396)&lt;&gt;0,$L396,0)</f>
        <v>0</v>
      </c>
      <c r="CL396" s="61">
        <f>IF(COUNTIF(Setup_Hierarchy!$J$82:$IV$82,"="&amp;$K396)&lt;&gt;0,$L396,0)</f>
        <v>0</v>
      </c>
      <c r="CM396" s="61">
        <f>IF(COUNTIF(Setup_Hierarchy!$J$83:$IV$83,"="&amp;$K396)&lt;&gt;0,$L396,0)</f>
        <v>0</v>
      </c>
      <c r="CN396" s="61">
        <f>IF(COUNTIF(Setup_Hierarchy!$J$84:$IV$84,"="&amp;$K396)&lt;&gt;0,$L396,0)</f>
        <v>0</v>
      </c>
      <c r="CO396" s="61">
        <f>IF(COUNTIF(Setup_Hierarchy!$J$85:$IV$85,"="&amp;$K396)&lt;&gt;0,$L396,0)</f>
        <v>0</v>
      </c>
      <c r="CP396" s="61">
        <f>IF(COUNTIF(Setup_Hierarchy!$J$86:$IV$86,"="&amp;$K396)&lt;&gt;0,$L396,0)</f>
        <v>0</v>
      </c>
      <c r="CQ396" s="61">
        <f>IF(COUNTIF(Setup_Hierarchy!$J$87:$IV$87,"="&amp;$K396)&lt;&gt;0,$L396,0)</f>
        <v>0</v>
      </c>
      <c r="CR396" s="61">
        <f>IF(COUNTIF(Setup_Hierarchy!$J$88:$IV$88,"="&amp;$K396)&lt;&gt;0,$L396,0)</f>
        <v>0</v>
      </c>
      <c r="CS396" s="61">
        <f>IF(COUNTIF(Setup_Hierarchy!$J$89:$IV$89,"="&amp;$K396)&lt;&gt;0,$L396,0)</f>
        <v>0</v>
      </c>
      <c r="CT396" s="61">
        <f>IF(COUNTIF(Setup_Hierarchy!$J$90:$IV$90,"="&amp;$K396)&lt;&gt;0,$L396,0)</f>
        <v>0</v>
      </c>
      <c r="CU396" s="61">
        <f>IF(COUNTIF(Setup_Hierarchy!$J$91:$IV$91,"="&amp;$K396)&lt;&gt;0,$L396,0)</f>
        <v>0</v>
      </c>
      <c r="CV396" s="61">
        <f>IF(COUNTIF(Setup_Hierarchy!$J$92:$IV$92,"="&amp;$K396)&lt;&gt;0,$L396,0)</f>
        <v>0</v>
      </c>
      <c r="CW396" s="61">
        <f>IF(COUNTIF(Setup_Hierarchy!$J$93:$IV$93,"="&amp;$K396)&lt;&gt;0,$L396,0)</f>
        <v>0</v>
      </c>
      <c r="CX396" s="61">
        <f>IF(COUNTIF(Setup_Hierarchy!$J$94:$IV$94,"="&amp;$K396)&lt;&gt;0,$L396,0)</f>
        <v>0</v>
      </c>
      <c r="CY396" s="61">
        <f>IF(COUNTIF(Setup_Hierarchy!$J$95:$IV$95,"="&amp;$K396)&lt;&gt;0,$L396,0)</f>
        <v>0</v>
      </c>
      <c r="CZ396" s="61">
        <f>IF(COUNTIF(Setup_Hierarchy!$J$96:$IV$96,"="&amp;$K396)&lt;&gt;0,$L396,0)</f>
        <v>0</v>
      </c>
      <c r="DA396" s="61">
        <f>IF(COUNTIF(Setup_Hierarchy!$J$97:$IV$97,"="&amp;$K396)&lt;&gt;0,$L396,0)</f>
        <v>0</v>
      </c>
      <c r="DB396" s="61">
        <f>IF(COUNTIF(Setup_Hierarchy!$J$98:$IV$98,"="&amp;$K396)&lt;&gt;0,$L396,0)</f>
        <v>0</v>
      </c>
      <c r="DC396" s="61">
        <f>IF(COUNTIF(Setup_Hierarchy!$J$99:$IV$99,"="&amp;$K396)&lt;&gt;0,$L396,0)</f>
        <v>0</v>
      </c>
      <c r="DD396" s="61">
        <f>IF(COUNTIF(Setup_Hierarchy!$J$100:$IV$100,"="&amp;$K396)&lt;&gt;0,$L396,0)</f>
        <v>0</v>
      </c>
      <c r="DE396" s="61">
        <f>IF(COUNTIF(Setup_Hierarchy!$J$101:$IV$101,"="&amp;$K396)&lt;&gt;0,$L396,0)</f>
        <v>0</v>
      </c>
      <c r="DF396" s="61">
        <f>IF(COUNTIF(Setup_Hierarchy!$J$102:$IV$102,"="&amp;$K396)&lt;&gt;0,$L396,0)</f>
        <v>0</v>
      </c>
      <c r="DG396" s="61">
        <f>IF(COUNTIF(Setup_Hierarchy!$J$103:$IV$103,"="&amp;$K396)&lt;&gt;0,$L396,0)</f>
        <v>0</v>
      </c>
      <c r="DH396" s="61">
        <f>IF(COUNTIF(Setup_Hierarchy!$J$104:$IV$104,"="&amp;$K396)&lt;&gt;0,$L396,0)</f>
        <v>0</v>
      </c>
      <c r="DI396" s="61">
        <f>IF(COUNTIF(Setup_Hierarchy!$J$105:$IV$105,"="&amp;$K396)&lt;&gt;0,$L396,0)</f>
        <v>0</v>
      </c>
      <c r="DJ396" s="61">
        <f>IF(COUNTIF(Setup_Hierarchy!$J$106:$IV$106,"="&amp;$K396)&lt;&gt;0,$L396,0)</f>
        <v>0</v>
      </c>
      <c r="DK396" s="61">
        <f>IF(COUNTIF(Setup_Hierarchy!$J$107:$IV$107,"="&amp;$K396)&lt;&gt;0,$L396,0)</f>
        <v>0</v>
      </c>
      <c r="DL396" s="61">
        <f>IF(COUNTIF(Setup_Hierarchy!$J$108:$IV$108,"="&amp;$K396)&lt;&gt;0,$L396,0)</f>
        <v>0</v>
      </c>
      <c r="DM396" s="61">
        <f>IF(COUNTIF(Setup_Hierarchy!$J$109:$IV$109,"="&amp;$K396)&lt;&gt;0,$L396,0)</f>
        <v>0</v>
      </c>
      <c r="DN396" s="61">
        <f>IF(COUNTIF(Setup_Hierarchy!$J$110:$IV$110,"="&amp;$K396)&lt;&gt;0,$L396,0)</f>
        <v>0</v>
      </c>
      <c r="DO396" s="61">
        <f>IF(COUNTIF(Setup_Hierarchy!$J$111:$IV$111,"="&amp;$K396)&lt;&gt;0,$L396,0)</f>
        <v>0</v>
      </c>
      <c r="DP396" s="61">
        <f>IF(COUNTIF(Setup_Hierarchy!$J$112:$IV$112,"="&amp;$K396)&lt;&gt;0,$L396,0)</f>
        <v>0</v>
      </c>
      <c r="DQ396" s="61">
        <f>IF(COUNTIF(Setup_Hierarchy!$J$113:$IV$113,"="&amp;$K396)&lt;&gt;0,$L396,0)</f>
        <v>0</v>
      </c>
      <c r="DR396" s="61">
        <f>IF(COUNTIF(Setup_Hierarchy!$J$114:$IV$114,"="&amp;$K396)&lt;&gt;0,$L396,0)</f>
        <v>0</v>
      </c>
      <c r="DS396" s="61">
        <f>IF(COUNTIF(Setup_Hierarchy!$J$115:$IV$115,"="&amp;$K396)&lt;&gt;0,$L396,0)</f>
        <v>0</v>
      </c>
      <c r="DT396" s="61">
        <f>IF(COUNTIF(Setup_Hierarchy!$J$116:$IV$116,"="&amp;$K396)&lt;&gt;0,$L396,0)</f>
        <v>0</v>
      </c>
    </row>
    <row r="397" spans="2:124" x14ac:dyDescent="0.2">
      <c r="B397" t="s">
        <v>43</v>
      </c>
      <c r="C397">
        <v>444</v>
      </c>
      <c r="D397" t="s">
        <v>16</v>
      </c>
      <c r="E397" t="s">
        <v>369</v>
      </c>
      <c r="F397" t="s">
        <v>526</v>
      </c>
      <c r="G397" t="s">
        <v>523</v>
      </c>
      <c r="H397" t="s">
        <v>37</v>
      </c>
      <c r="I397">
        <v>0.16548299999999999</v>
      </c>
      <c r="J397">
        <v>0.20871000000000001</v>
      </c>
      <c r="K397">
        <v>677</v>
      </c>
      <c r="L397">
        <v>683.19</v>
      </c>
      <c r="M397" s="61">
        <f>IF(COUNTIF(Setup_Hierarchy!$J$5:$IV$5,"="&amp;$K397)&lt;&gt;0,$L397,0)</f>
        <v>683.19</v>
      </c>
      <c r="N397" s="61">
        <f>IF(COUNTIF(Setup_Hierarchy!$J$6:$IV$6,"="&amp;$K397)&lt;&gt;0,$L397,0)</f>
        <v>683.19</v>
      </c>
      <c r="O397" s="61">
        <f>IF(COUNTIF(Setup_Hierarchy!$J$7:$IV$7,"="&amp;$K397)&lt;&gt;0,$L397,0)</f>
        <v>683.19</v>
      </c>
      <c r="P397" s="61">
        <f>IF(COUNTIF(Setup_Hierarchy!$J$8:$IV$8,"="&amp;$K397)&lt;&gt;0,$L397,0)</f>
        <v>683.19</v>
      </c>
      <c r="Q397" s="61">
        <f>IF(COUNTIF(Setup_Hierarchy!$J$9:$IV$9,"="&amp;$K397)&lt;&gt;0,$L397,0)</f>
        <v>683.19</v>
      </c>
      <c r="R397" s="61">
        <f>IF(COUNTIF(Setup_Hierarchy!$J$10:$IV$10,"="&amp;$K397)&lt;&gt;0,$L397,0)</f>
        <v>0</v>
      </c>
      <c r="S397" s="61">
        <f>IF(COUNTIF(Setup_Hierarchy!$J$11:$IV$11,"="&amp;$K397)&lt;&gt;0,$L397,0)</f>
        <v>0</v>
      </c>
      <c r="T397" s="61">
        <f>IF(COUNTIF(Setup_Hierarchy!$J$12:$IV$12,"="&amp;$K397)&lt;&gt;0,$L397,0)</f>
        <v>0</v>
      </c>
      <c r="U397" s="61">
        <f>IF(COUNTIF(Setup_Hierarchy!$J$13:$IV$13,"="&amp;$K397)&lt;&gt;0,$L397,0)</f>
        <v>0</v>
      </c>
      <c r="V397" s="61">
        <f>IF(COUNTIF(Setup_Hierarchy!$J$14:$IV$14,"="&amp;$K397)&lt;&gt;0,$L397,0)</f>
        <v>0</v>
      </c>
      <c r="W397" s="61">
        <f>IF(COUNTIF(Setup_Hierarchy!$J$15:$IV$15,"="&amp;$K397)&lt;&gt;0,$L397,0)</f>
        <v>0</v>
      </c>
      <c r="X397" s="61">
        <f>IF(COUNTIF(Setup_Hierarchy!$J$16:$IV$16,"="&amp;$K397)&lt;&gt;0,$L397,0)</f>
        <v>0</v>
      </c>
      <c r="Y397" s="61">
        <f>IF(COUNTIF(Setup_Hierarchy!$J$17:$IV$17,"="&amp;$K397)&lt;&gt;0,$L397,0)</f>
        <v>0</v>
      </c>
      <c r="Z397" s="61">
        <f>IF(COUNTIF(Setup_Hierarchy!$J$18:$IV$18,"="&amp;$K397)&lt;&gt;0,$L397,0)</f>
        <v>0</v>
      </c>
      <c r="AA397" s="61">
        <f>IF(COUNTIF(Setup_Hierarchy!$J$19:$IV$19,"="&amp;$K397)&lt;&gt;0,$L397,0)</f>
        <v>0</v>
      </c>
      <c r="AB397" s="61">
        <f>IF(COUNTIF(Setup_Hierarchy!$J$20:$IV$20,"="&amp;$K397)&lt;&gt;0,$L397,0)</f>
        <v>0</v>
      </c>
      <c r="AC397" s="61">
        <f>IF(COUNTIF(Setup_Hierarchy!$J$21:$IV$21,"="&amp;$K397)&lt;&gt;0,$L397,0)</f>
        <v>683.19</v>
      </c>
      <c r="AD397" s="61">
        <f>IF(COUNTIF(Setup_Hierarchy!$J$22:$IV$22,"="&amp;$K397)&lt;&gt;0,$L397,0)</f>
        <v>683.19</v>
      </c>
      <c r="AE397" s="61">
        <f>IF(COUNTIF(Setup_Hierarchy!$J$23:$IV$23,"="&amp;$K397)&lt;&gt;0,$L397,0)</f>
        <v>0</v>
      </c>
      <c r="AF397" s="61">
        <f>IF(COUNTIF(Setup_Hierarchy!$J$24:$IV$24,"="&amp;$K397)&lt;&gt;0,$L397,0)</f>
        <v>0</v>
      </c>
      <c r="AG397" s="61">
        <f>IF(COUNTIF(Setup_Hierarchy!$J$25:$IV$25,"="&amp;$K397)&lt;&gt;0,$L397,0)</f>
        <v>0</v>
      </c>
      <c r="AH397" s="61">
        <f>IF(COUNTIF(Setup_Hierarchy!$J$26:$IV$26,"="&amp;$K397)&lt;&gt;0,$L397,0)</f>
        <v>0</v>
      </c>
      <c r="AI397" s="61">
        <f>IF(COUNTIF(Setup_Hierarchy!$J$27:$IV$27,"="&amp;$K397)&lt;&gt;0,$L397,0)</f>
        <v>0</v>
      </c>
      <c r="AJ397" s="61">
        <f>IF(COUNTIF(Setup_Hierarchy!$J$28:$IV$28,"="&amp;$K397)&lt;&gt;0,$L397,0)</f>
        <v>0</v>
      </c>
      <c r="AK397" s="61">
        <f>IF(COUNTIF(Setup_Hierarchy!$J$29:$IV$29,"="&amp;$K397)&lt;&gt;0,$L397,0)</f>
        <v>0</v>
      </c>
      <c r="AL397" s="61">
        <f>IF(COUNTIF(Setup_Hierarchy!$J$30:$IV$30,"="&amp;$K397)&lt;&gt;0,$L397,0)</f>
        <v>0</v>
      </c>
      <c r="AM397" s="61">
        <f>IF(COUNTIF(Setup_Hierarchy!$J$31:$IV$31,"="&amp;$K397)&lt;&gt;0,$L397,0)</f>
        <v>0</v>
      </c>
      <c r="AN397" s="61">
        <f>IF(COUNTIF(Setup_Hierarchy!$J$32:$IV$32,"="&amp;$K397)&lt;&gt;0,$L397,0)</f>
        <v>0</v>
      </c>
      <c r="AO397" s="61">
        <f>IF(COUNTIF(Setup_Hierarchy!$J$33:$IV$33,"="&amp;$K397)&lt;&gt;0,$L397,0)</f>
        <v>0</v>
      </c>
      <c r="AP397" s="61">
        <f>IF(COUNTIF(Setup_Hierarchy!$J$34:$IV$34,"="&amp;$K397)&lt;&gt;0,$L397,0)</f>
        <v>0</v>
      </c>
      <c r="AQ397" s="61">
        <f>IF(COUNTIF(Setup_Hierarchy!$J$35:$IV$35,"="&amp;$K397)&lt;&gt;0,$L397,0)</f>
        <v>0</v>
      </c>
      <c r="AR397" s="61">
        <f>IF(COUNTIF(Setup_Hierarchy!$J$36:$IV$36,"="&amp;$K397)&lt;&gt;0,$L397,0)</f>
        <v>0</v>
      </c>
      <c r="AS397" s="61">
        <f>IF(COUNTIF(Setup_Hierarchy!$J$37:$IV$37,"="&amp;$K397)&lt;&gt;0,$L397,0)</f>
        <v>0</v>
      </c>
      <c r="AT397" s="61">
        <f>IF(COUNTIF(Setup_Hierarchy!$J$38:$IV$38,"="&amp;$K397)&lt;&gt;0,$L397,0)</f>
        <v>0</v>
      </c>
      <c r="AU397" s="61">
        <f>IF(COUNTIF(Setup_Hierarchy!$J$39:$IV$39,"="&amp;$K397)&lt;&gt;0,$L397,0)</f>
        <v>0</v>
      </c>
      <c r="AV397" s="61">
        <f>IF(COUNTIF(Setup_Hierarchy!$J$40:$IV$40,"="&amp;$K397)&lt;&gt;0,$L397,0)</f>
        <v>0</v>
      </c>
      <c r="AW397" s="61">
        <f>IF(COUNTIF(Setup_Hierarchy!$J$41:$IV$41,"="&amp;$K397)&lt;&gt;0,$L397,0)</f>
        <v>0</v>
      </c>
      <c r="AX397" s="61">
        <f>IF(COUNTIF(Setup_Hierarchy!$J$42:$IV$42,"="&amp;$K397)&lt;&gt;0,$L397,0)</f>
        <v>0</v>
      </c>
      <c r="AY397" s="61">
        <f>IF(COUNTIF(Setup_Hierarchy!$J$43:$IV$43,"="&amp;$K397)&lt;&gt;0,$L397,0)</f>
        <v>0</v>
      </c>
      <c r="AZ397" s="61">
        <f>IF(COUNTIF(Setup_Hierarchy!$J$44:$IV$44,"="&amp;$K397)&lt;&gt;0,$L397,0)</f>
        <v>0</v>
      </c>
      <c r="BA397" s="61">
        <f>IF(COUNTIF(Setup_Hierarchy!$J$45:$IV$45,"="&amp;$K397)&lt;&gt;0,$L397,0)</f>
        <v>0</v>
      </c>
      <c r="BB397" s="61">
        <f>IF(COUNTIF(Setup_Hierarchy!$J$46:$IV$46,"="&amp;$K397)&lt;&gt;0,$L397,0)</f>
        <v>0</v>
      </c>
      <c r="BC397" s="61">
        <f>IF(COUNTIF(Setup_Hierarchy!$J$47:$IV$47,"="&amp;$K397)&lt;&gt;0,$L397,0)</f>
        <v>0</v>
      </c>
      <c r="BD397" s="61">
        <f>IF(COUNTIF(Setup_Hierarchy!$J$48:$IV$48,"="&amp;$K397)&lt;&gt;0,$L397,0)</f>
        <v>0</v>
      </c>
      <c r="BE397" s="61">
        <f>IF(COUNTIF(Setup_Hierarchy!$J$49:$IV$49,"="&amp;$K397)&lt;&gt;0,$L397,0)</f>
        <v>0</v>
      </c>
      <c r="BF397" s="61">
        <f>IF(COUNTIF(Setup_Hierarchy!$J$50:$IV$50,"="&amp;$K397)&lt;&gt;0,$L397,0)</f>
        <v>0</v>
      </c>
      <c r="BG397" s="61">
        <f>IF(COUNTIF(Setup_Hierarchy!$J$51:$IV$51,"="&amp;$K397)&lt;&gt;0,$L397,0)</f>
        <v>0</v>
      </c>
      <c r="BH397" s="61">
        <f>IF(COUNTIF(Setup_Hierarchy!$J$52:$IV$52,"="&amp;$K397)&lt;&gt;0,$L397,0)</f>
        <v>0</v>
      </c>
      <c r="BI397" s="61">
        <f>IF(COUNTIF(Setup_Hierarchy!$J$53:$IV$53,"="&amp;$K397)&lt;&gt;0,$L397,0)</f>
        <v>0</v>
      </c>
      <c r="BJ397" s="61">
        <f>IF(COUNTIF(Setup_Hierarchy!$J$54:$IV$54,"="&amp;$K397)&lt;&gt;0,$L397,0)</f>
        <v>0</v>
      </c>
      <c r="BK397" s="61">
        <f>IF(COUNTIF(Setup_Hierarchy!$J$55:$IV$55,"="&amp;$K397)&lt;&gt;0,$L397,0)</f>
        <v>0</v>
      </c>
      <c r="BL397" s="61">
        <f>IF(COUNTIF(Setup_Hierarchy!$J$56:$IV$56,"="&amp;$K397)&lt;&gt;0,$L397,0)</f>
        <v>0</v>
      </c>
      <c r="BM397" s="61">
        <f>IF(COUNTIF(Setup_Hierarchy!$J$57:$IV$57,"="&amp;$K397)&lt;&gt;0,$L397,0)</f>
        <v>0</v>
      </c>
      <c r="BN397" s="61">
        <f>IF(COUNTIF(Setup_Hierarchy!$J$58:$IV$58,"="&amp;$K397)&lt;&gt;0,$L397,0)</f>
        <v>0</v>
      </c>
      <c r="BO397" s="61">
        <f>IF(COUNTIF(Setup_Hierarchy!$J$59:$IV$59,"="&amp;$K397)&lt;&gt;0,$L397,0)</f>
        <v>0</v>
      </c>
      <c r="BP397" s="61">
        <f>IF(COUNTIF(Setup_Hierarchy!$J$60:$IV$60,"="&amp;$K397)&lt;&gt;0,$L397,0)</f>
        <v>0</v>
      </c>
      <c r="BQ397" s="61">
        <f>IF(COUNTIF(Setup_Hierarchy!$J$61:$IV$61,"="&amp;$K397)&lt;&gt;0,$L397,0)</f>
        <v>0</v>
      </c>
      <c r="BR397" s="61">
        <f>IF(COUNTIF(Setup_Hierarchy!$J$62:$IV$62,"="&amp;$K397)&lt;&gt;0,$L397,0)</f>
        <v>0</v>
      </c>
      <c r="BS397" s="61">
        <f>IF(COUNTIF(Setup_Hierarchy!$J$63:$IV$63,"="&amp;$K397)&lt;&gt;0,$L397,0)</f>
        <v>0</v>
      </c>
      <c r="BT397" s="61">
        <f>IF(COUNTIF(Setup_Hierarchy!$J$64:$IV$64,"="&amp;$K397)&lt;&gt;0,$L397,0)</f>
        <v>0</v>
      </c>
      <c r="BU397" s="61">
        <f>IF(COUNTIF(Setup_Hierarchy!$J$65:$IV$65,"="&amp;$K397)&lt;&gt;0,$L397,0)</f>
        <v>0</v>
      </c>
      <c r="BV397" s="61">
        <f>IF(COUNTIF(Setup_Hierarchy!$J$66:$IV$66,"="&amp;$K397)&lt;&gt;0,$L397,0)</f>
        <v>0</v>
      </c>
      <c r="BW397" s="61">
        <f>IF(COUNTIF(Setup_Hierarchy!$J$67:$IV$67,"="&amp;$K397)&lt;&gt;0,$L397,0)</f>
        <v>0</v>
      </c>
      <c r="BX397" s="61">
        <f>IF(COUNTIF(Setup_Hierarchy!$J$68:$IV$68,"="&amp;$K397)&lt;&gt;0,$L397,0)</f>
        <v>0</v>
      </c>
      <c r="BY397" s="61">
        <f>IF(COUNTIF(Setup_Hierarchy!$J$69:$IV$69,"="&amp;$K397)&lt;&gt;0,$L397,0)</f>
        <v>0</v>
      </c>
      <c r="BZ397" s="61">
        <f>IF(COUNTIF(Setup_Hierarchy!$J$70:$IV$70,"="&amp;$K397)&lt;&gt;0,$L397,0)</f>
        <v>0</v>
      </c>
      <c r="CA397" s="61">
        <f>IF(COUNTIF(Setup_Hierarchy!$J$71:$IV$71,"="&amp;$K397)&lt;&gt;0,$L397,0)</f>
        <v>0</v>
      </c>
      <c r="CB397" s="61">
        <f>IF(COUNTIF(Setup_Hierarchy!$J$72:$IV$72,"="&amp;$K397)&lt;&gt;0,$L397,0)</f>
        <v>0</v>
      </c>
      <c r="CC397" s="61">
        <f>IF(COUNTIF(Setup_Hierarchy!$J$73:$IV$73,"="&amp;$K397)&lt;&gt;0,$L397,0)</f>
        <v>0</v>
      </c>
      <c r="CD397" s="61">
        <f>IF(COUNTIF(Setup_Hierarchy!$J$74:$IV$74,"="&amp;$K397)&lt;&gt;0,$L397,0)</f>
        <v>0</v>
      </c>
      <c r="CE397" s="61">
        <f>IF(COUNTIF(Setup_Hierarchy!$J$75:$IV$75,"="&amp;$K397)&lt;&gt;0,$L397,0)</f>
        <v>0</v>
      </c>
      <c r="CF397" s="61">
        <f>IF(COUNTIF(Setup_Hierarchy!$J$76:$IV$76,"="&amp;$K397)&lt;&gt;0,$L397,0)</f>
        <v>0</v>
      </c>
      <c r="CG397" s="61">
        <f>IF(COUNTIF(Setup_Hierarchy!$J$77:$IV$77,"="&amp;$K397)&lt;&gt;0,$L397,0)</f>
        <v>0</v>
      </c>
      <c r="CH397" s="61">
        <f>IF(COUNTIF(Setup_Hierarchy!$J$78:$IV$78,"="&amp;$K397)&lt;&gt;0,$L397,0)</f>
        <v>0</v>
      </c>
      <c r="CI397" s="61">
        <f>IF(COUNTIF(Setup_Hierarchy!$J$79:$IV$79,"="&amp;$K397)&lt;&gt;0,$L397,0)</f>
        <v>0</v>
      </c>
      <c r="CJ397" s="61">
        <f>IF(COUNTIF(Setup_Hierarchy!$J$80:$IV$80,"="&amp;$K397)&lt;&gt;0,$L397,0)</f>
        <v>0</v>
      </c>
      <c r="CK397" s="61">
        <f>IF(COUNTIF(Setup_Hierarchy!$J$81:$IV$81,"="&amp;$K397)&lt;&gt;0,$L397,0)</f>
        <v>0</v>
      </c>
      <c r="CL397" s="61">
        <f>IF(COUNTIF(Setup_Hierarchy!$J$82:$IV$82,"="&amp;$K397)&lt;&gt;0,$L397,0)</f>
        <v>0</v>
      </c>
      <c r="CM397" s="61">
        <f>IF(COUNTIF(Setup_Hierarchy!$J$83:$IV$83,"="&amp;$K397)&lt;&gt;0,$L397,0)</f>
        <v>0</v>
      </c>
      <c r="CN397" s="61">
        <f>IF(COUNTIF(Setup_Hierarchy!$J$84:$IV$84,"="&amp;$K397)&lt;&gt;0,$L397,0)</f>
        <v>0</v>
      </c>
      <c r="CO397" s="61">
        <f>IF(COUNTIF(Setup_Hierarchy!$J$85:$IV$85,"="&amp;$K397)&lt;&gt;0,$L397,0)</f>
        <v>0</v>
      </c>
      <c r="CP397" s="61">
        <f>IF(COUNTIF(Setup_Hierarchy!$J$86:$IV$86,"="&amp;$K397)&lt;&gt;0,$L397,0)</f>
        <v>0</v>
      </c>
      <c r="CQ397" s="61">
        <f>IF(COUNTIF(Setup_Hierarchy!$J$87:$IV$87,"="&amp;$K397)&lt;&gt;0,$L397,0)</f>
        <v>0</v>
      </c>
      <c r="CR397" s="61">
        <f>IF(COUNTIF(Setup_Hierarchy!$J$88:$IV$88,"="&amp;$K397)&lt;&gt;0,$L397,0)</f>
        <v>0</v>
      </c>
      <c r="CS397" s="61">
        <f>IF(COUNTIF(Setup_Hierarchy!$J$89:$IV$89,"="&amp;$K397)&lt;&gt;0,$L397,0)</f>
        <v>0</v>
      </c>
      <c r="CT397" s="61">
        <f>IF(COUNTIF(Setup_Hierarchy!$J$90:$IV$90,"="&amp;$K397)&lt;&gt;0,$L397,0)</f>
        <v>0</v>
      </c>
      <c r="CU397" s="61">
        <f>IF(COUNTIF(Setup_Hierarchy!$J$91:$IV$91,"="&amp;$K397)&lt;&gt;0,$L397,0)</f>
        <v>0</v>
      </c>
      <c r="CV397" s="61">
        <f>IF(COUNTIF(Setup_Hierarchy!$J$92:$IV$92,"="&amp;$K397)&lt;&gt;0,$L397,0)</f>
        <v>0</v>
      </c>
      <c r="CW397" s="61">
        <f>IF(COUNTIF(Setup_Hierarchy!$J$93:$IV$93,"="&amp;$K397)&lt;&gt;0,$L397,0)</f>
        <v>0</v>
      </c>
      <c r="CX397" s="61">
        <f>IF(COUNTIF(Setup_Hierarchy!$J$94:$IV$94,"="&amp;$K397)&lt;&gt;0,$L397,0)</f>
        <v>0</v>
      </c>
      <c r="CY397" s="61">
        <f>IF(COUNTIF(Setup_Hierarchy!$J$95:$IV$95,"="&amp;$K397)&lt;&gt;0,$L397,0)</f>
        <v>0</v>
      </c>
      <c r="CZ397" s="61">
        <f>IF(COUNTIF(Setup_Hierarchy!$J$96:$IV$96,"="&amp;$K397)&lt;&gt;0,$L397,0)</f>
        <v>0</v>
      </c>
      <c r="DA397" s="61">
        <f>IF(COUNTIF(Setup_Hierarchy!$J$97:$IV$97,"="&amp;$K397)&lt;&gt;0,$L397,0)</f>
        <v>0</v>
      </c>
      <c r="DB397" s="61">
        <f>IF(COUNTIF(Setup_Hierarchy!$J$98:$IV$98,"="&amp;$K397)&lt;&gt;0,$L397,0)</f>
        <v>0</v>
      </c>
      <c r="DC397" s="61">
        <f>IF(COUNTIF(Setup_Hierarchy!$J$99:$IV$99,"="&amp;$K397)&lt;&gt;0,$L397,0)</f>
        <v>0</v>
      </c>
      <c r="DD397" s="61">
        <f>IF(COUNTIF(Setup_Hierarchy!$J$100:$IV$100,"="&amp;$K397)&lt;&gt;0,$L397,0)</f>
        <v>0</v>
      </c>
      <c r="DE397" s="61">
        <f>IF(COUNTIF(Setup_Hierarchy!$J$101:$IV$101,"="&amp;$K397)&lt;&gt;0,$L397,0)</f>
        <v>0</v>
      </c>
      <c r="DF397" s="61">
        <f>IF(COUNTIF(Setup_Hierarchy!$J$102:$IV$102,"="&amp;$K397)&lt;&gt;0,$L397,0)</f>
        <v>0</v>
      </c>
      <c r="DG397" s="61">
        <f>IF(COUNTIF(Setup_Hierarchy!$J$103:$IV$103,"="&amp;$K397)&lt;&gt;0,$L397,0)</f>
        <v>0</v>
      </c>
      <c r="DH397" s="61">
        <f>IF(COUNTIF(Setup_Hierarchy!$J$104:$IV$104,"="&amp;$K397)&lt;&gt;0,$L397,0)</f>
        <v>0</v>
      </c>
      <c r="DI397" s="61">
        <f>IF(COUNTIF(Setup_Hierarchy!$J$105:$IV$105,"="&amp;$K397)&lt;&gt;0,$L397,0)</f>
        <v>0</v>
      </c>
      <c r="DJ397" s="61">
        <f>IF(COUNTIF(Setup_Hierarchy!$J$106:$IV$106,"="&amp;$K397)&lt;&gt;0,$L397,0)</f>
        <v>0</v>
      </c>
      <c r="DK397" s="61">
        <f>IF(COUNTIF(Setup_Hierarchy!$J$107:$IV$107,"="&amp;$K397)&lt;&gt;0,$L397,0)</f>
        <v>0</v>
      </c>
      <c r="DL397" s="61">
        <f>IF(COUNTIF(Setup_Hierarchy!$J$108:$IV$108,"="&amp;$K397)&lt;&gt;0,$L397,0)</f>
        <v>0</v>
      </c>
      <c r="DM397" s="61">
        <f>IF(COUNTIF(Setup_Hierarchy!$J$109:$IV$109,"="&amp;$K397)&lt;&gt;0,$L397,0)</f>
        <v>0</v>
      </c>
      <c r="DN397" s="61">
        <f>IF(COUNTIF(Setup_Hierarchy!$J$110:$IV$110,"="&amp;$K397)&lt;&gt;0,$L397,0)</f>
        <v>0</v>
      </c>
      <c r="DO397" s="61">
        <f>IF(COUNTIF(Setup_Hierarchy!$J$111:$IV$111,"="&amp;$K397)&lt;&gt;0,$L397,0)</f>
        <v>0</v>
      </c>
      <c r="DP397" s="61">
        <f>IF(COUNTIF(Setup_Hierarchy!$J$112:$IV$112,"="&amp;$K397)&lt;&gt;0,$L397,0)</f>
        <v>0</v>
      </c>
      <c r="DQ397" s="61">
        <f>IF(COUNTIF(Setup_Hierarchy!$J$113:$IV$113,"="&amp;$K397)&lt;&gt;0,$L397,0)</f>
        <v>0</v>
      </c>
      <c r="DR397" s="61">
        <f>IF(COUNTIF(Setup_Hierarchy!$J$114:$IV$114,"="&amp;$K397)&lt;&gt;0,$L397,0)</f>
        <v>0</v>
      </c>
      <c r="DS397" s="61">
        <f>IF(COUNTIF(Setup_Hierarchy!$J$115:$IV$115,"="&amp;$K397)&lt;&gt;0,$L397,0)</f>
        <v>0</v>
      </c>
      <c r="DT397" s="61">
        <f>IF(COUNTIF(Setup_Hierarchy!$J$116:$IV$116,"="&amp;$K397)&lt;&gt;0,$L397,0)</f>
        <v>0</v>
      </c>
    </row>
    <row r="398" spans="2:124" x14ac:dyDescent="0.2">
      <c r="B398" t="s">
        <v>43</v>
      </c>
      <c r="C398">
        <v>444</v>
      </c>
      <c r="D398" t="s">
        <v>16</v>
      </c>
      <c r="E398" t="s">
        <v>369</v>
      </c>
      <c r="F398" t="s">
        <v>526</v>
      </c>
      <c r="G398" t="s">
        <v>523</v>
      </c>
      <c r="H398" t="s">
        <v>37</v>
      </c>
      <c r="I398">
        <v>0.16548299999999999</v>
      </c>
      <c r="J398">
        <v>0.20871000000000001</v>
      </c>
      <c r="K398">
        <v>704</v>
      </c>
      <c r="L398">
        <v>899.54</v>
      </c>
      <c r="M398" s="61">
        <f>IF(COUNTIF(Setup_Hierarchy!$J$5:$IV$5,"="&amp;$K398)&lt;&gt;0,$L398,0)</f>
        <v>899.54</v>
      </c>
      <c r="N398" s="61">
        <f>IF(COUNTIF(Setup_Hierarchy!$J$6:$IV$6,"="&amp;$K398)&lt;&gt;0,$L398,0)</f>
        <v>899.54</v>
      </c>
      <c r="O398" s="61">
        <f>IF(COUNTIF(Setup_Hierarchy!$J$7:$IV$7,"="&amp;$K398)&lt;&gt;0,$L398,0)</f>
        <v>899.54</v>
      </c>
      <c r="P398" s="61">
        <f>IF(COUNTIF(Setup_Hierarchy!$J$8:$IV$8,"="&amp;$K398)&lt;&gt;0,$L398,0)</f>
        <v>899.54</v>
      </c>
      <c r="Q398" s="61">
        <f>IF(COUNTIF(Setup_Hierarchy!$J$9:$IV$9,"="&amp;$K398)&lt;&gt;0,$L398,0)</f>
        <v>899.54</v>
      </c>
      <c r="R398" s="61">
        <f>IF(COUNTIF(Setup_Hierarchy!$J$10:$IV$10,"="&amp;$K398)&lt;&gt;0,$L398,0)</f>
        <v>0</v>
      </c>
      <c r="S398" s="61">
        <f>IF(COUNTIF(Setup_Hierarchy!$J$11:$IV$11,"="&amp;$K398)&lt;&gt;0,$L398,0)</f>
        <v>0</v>
      </c>
      <c r="T398" s="61">
        <f>IF(COUNTIF(Setup_Hierarchy!$J$12:$IV$12,"="&amp;$K398)&lt;&gt;0,$L398,0)</f>
        <v>0</v>
      </c>
      <c r="U398" s="61">
        <f>IF(COUNTIF(Setup_Hierarchy!$J$13:$IV$13,"="&amp;$K398)&lt;&gt;0,$L398,0)</f>
        <v>0</v>
      </c>
      <c r="V398" s="61">
        <f>IF(COUNTIF(Setup_Hierarchy!$J$14:$IV$14,"="&amp;$K398)&lt;&gt;0,$L398,0)</f>
        <v>0</v>
      </c>
      <c r="W398" s="61">
        <f>IF(COUNTIF(Setup_Hierarchy!$J$15:$IV$15,"="&amp;$K398)&lt;&gt;0,$L398,0)</f>
        <v>0</v>
      </c>
      <c r="X398" s="61">
        <f>IF(COUNTIF(Setup_Hierarchy!$J$16:$IV$16,"="&amp;$K398)&lt;&gt;0,$L398,0)</f>
        <v>0</v>
      </c>
      <c r="Y398" s="61">
        <f>IF(COUNTIF(Setup_Hierarchy!$J$17:$IV$17,"="&amp;$K398)&lt;&gt;0,$L398,0)</f>
        <v>0</v>
      </c>
      <c r="Z398" s="61">
        <f>IF(COUNTIF(Setup_Hierarchy!$J$18:$IV$18,"="&amp;$K398)&lt;&gt;0,$L398,0)</f>
        <v>0</v>
      </c>
      <c r="AA398" s="61">
        <f>IF(COUNTIF(Setup_Hierarchy!$J$19:$IV$19,"="&amp;$K398)&lt;&gt;0,$L398,0)</f>
        <v>0</v>
      </c>
      <c r="AB398" s="61">
        <f>IF(COUNTIF(Setup_Hierarchy!$J$20:$IV$20,"="&amp;$K398)&lt;&gt;0,$L398,0)</f>
        <v>0</v>
      </c>
      <c r="AC398" s="61">
        <f>IF(COUNTIF(Setup_Hierarchy!$J$21:$IV$21,"="&amp;$K398)&lt;&gt;0,$L398,0)</f>
        <v>899.54</v>
      </c>
      <c r="AD398" s="61">
        <f>IF(COUNTIF(Setup_Hierarchy!$J$22:$IV$22,"="&amp;$K398)&lt;&gt;0,$L398,0)</f>
        <v>0</v>
      </c>
      <c r="AE398" s="61">
        <f>IF(COUNTIF(Setup_Hierarchy!$J$23:$IV$23,"="&amp;$K398)&lt;&gt;0,$L398,0)</f>
        <v>899.54</v>
      </c>
      <c r="AF398" s="61">
        <f>IF(COUNTIF(Setup_Hierarchy!$J$24:$IV$24,"="&amp;$K398)&lt;&gt;0,$L398,0)</f>
        <v>0</v>
      </c>
      <c r="AG398" s="61">
        <f>IF(COUNTIF(Setup_Hierarchy!$J$25:$IV$25,"="&amp;$K398)&lt;&gt;0,$L398,0)</f>
        <v>0</v>
      </c>
      <c r="AH398" s="61">
        <f>IF(COUNTIF(Setup_Hierarchy!$J$26:$IV$26,"="&amp;$K398)&lt;&gt;0,$L398,0)</f>
        <v>0</v>
      </c>
      <c r="AI398" s="61">
        <f>IF(COUNTIF(Setup_Hierarchy!$J$27:$IV$27,"="&amp;$K398)&lt;&gt;0,$L398,0)</f>
        <v>0</v>
      </c>
      <c r="AJ398" s="61">
        <f>IF(COUNTIF(Setup_Hierarchy!$J$28:$IV$28,"="&amp;$K398)&lt;&gt;0,$L398,0)</f>
        <v>0</v>
      </c>
      <c r="AK398" s="61">
        <f>IF(COUNTIF(Setup_Hierarchy!$J$29:$IV$29,"="&amp;$K398)&lt;&gt;0,$L398,0)</f>
        <v>0</v>
      </c>
      <c r="AL398" s="61">
        <f>IF(COUNTIF(Setup_Hierarchy!$J$30:$IV$30,"="&amp;$K398)&lt;&gt;0,$L398,0)</f>
        <v>0</v>
      </c>
      <c r="AM398" s="61">
        <f>IF(COUNTIF(Setup_Hierarchy!$J$31:$IV$31,"="&amp;$K398)&lt;&gt;0,$L398,0)</f>
        <v>0</v>
      </c>
      <c r="AN398" s="61">
        <f>IF(COUNTIF(Setup_Hierarchy!$J$32:$IV$32,"="&amp;$K398)&lt;&gt;0,$L398,0)</f>
        <v>0</v>
      </c>
      <c r="AO398" s="61">
        <f>IF(COUNTIF(Setup_Hierarchy!$J$33:$IV$33,"="&amp;$K398)&lt;&gt;0,$L398,0)</f>
        <v>0</v>
      </c>
      <c r="AP398" s="61">
        <f>IF(COUNTIF(Setup_Hierarchy!$J$34:$IV$34,"="&amp;$K398)&lt;&gt;0,$L398,0)</f>
        <v>0</v>
      </c>
      <c r="AQ398" s="61">
        <f>IF(COUNTIF(Setup_Hierarchy!$J$35:$IV$35,"="&amp;$K398)&lt;&gt;0,$L398,0)</f>
        <v>0</v>
      </c>
      <c r="AR398" s="61">
        <f>IF(COUNTIF(Setup_Hierarchy!$J$36:$IV$36,"="&amp;$K398)&lt;&gt;0,$L398,0)</f>
        <v>0</v>
      </c>
      <c r="AS398" s="61">
        <f>IF(COUNTIF(Setup_Hierarchy!$J$37:$IV$37,"="&amp;$K398)&lt;&gt;0,$L398,0)</f>
        <v>0</v>
      </c>
      <c r="AT398" s="61">
        <f>IF(COUNTIF(Setup_Hierarchy!$J$38:$IV$38,"="&amp;$K398)&lt;&gt;0,$L398,0)</f>
        <v>0</v>
      </c>
      <c r="AU398" s="61">
        <f>IF(COUNTIF(Setup_Hierarchy!$J$39:$IV$39,"="&amp;$K398)&lt;&gt;0,$L398,0)</f>
        <v>0</v>
      </c>
      <c r="AV398" s="61">
        <f>IF(COUNTIF(Setup_Hierarchy!$J$40:$IV$40,"="&amp;$K398)&lt;&gt;0,$L398,0)</f>
        <v>0</v>
      </c>
      <c r="AW398" s="61">
        <f>IF(COUNTIF(Setup_Hierarchy!$J$41:$IV$41,"="&amp;$K398)&lt;&gt;0,$L398,0)</f>
        <v>0</v>
      </c>
      <c r="AX398" s="61">
        <f>IF(COUNTIF(Setup_Hierarchy!$J$42:$IV$42,"="&amp;$K398)&lt;&gt;0,$L398,0)</f>
        <v>0</v>
      </c>
      <c r="AY398" s="61">
        <f>IF(COUNTIF(Setup_Hierarchy!$J$43:$IV$43,"="&amp;$K398)&lt;&gt;0,$L398,0)</f>
        <v>0</v>
      </c>
      <c r="AZ398" s="61">
        <f>IF(COUNTIF(Setup_Hierarchy!$J$44:$IV$44,"="&amp;$K398)&lt;&gt;0,$L398,0)</f>
        <v>0</v>
      </c>
      <c r="BA398" s="61">
        <f>IF(COUNTIF(Setup_Hierarchy!$J$45:$IV$45,"="&amp;$K398)&lt;&gt;0,$L398,0)</f>
        <v>0</v>
      </c>
      <c r="BB398" s="61">
        <f>IF(COUNTIF(Setup_Hierarchy!$J$46:$IV$46,"="&amp;$K398)&lt;&gt;0,$L398,0)</f>
        <v>0</v>
      </c>
      <c r="BC398" s="61">
        <f>IF(COUNTIF(Setup_Hierarchy!$J$47:$IV$47,"="&amp;$K398)&lt;&gt;0,$L398,0)</f>
        <v>0</v>
      </c>
      <c r="BD398" s="61">
        <f>IF(COUNTIF(Setup_Hierarchy!$J$48:$IV$48,"="&amp;$K398)&lt;&gt;0,$L398,0)</f>
        <v>0</v>
      </c>
      <c r="BE398" s="61">
        <f>IF(COUNTIF(Setup_Hierarchy!$J$49:$IV$49,"="&amp;$K398)&lt;&gt;0,$L398,0)</f>
        <v>0</v>
      </c>
      <c r="BF398" s="61">
        <f>IF(COUNTIF(Setup_Hierarchy!$J$50:$IV$50,"="&amp;$K398)&lt;&gt;0,$L398,0)</f>
        <v>0</v>
      </c>
      <c r="BG398" s="61">
        <f>IF(COUNTIF(Setup_Hierarchy!$J$51:$IV$51,"="&amp;$K398)&lt;&gt;0,$L398,0)</f>
        <v>0</v>
      </c>
      <c r="BH398" s="61">
        <f>IF(COUNTIF(Setup_Hierarchy!$J$52:$IV$52,"="&amp;$K398)&lt;&gt;0,$L398,0)</f>
        <v>0</v>
      </c>
      <c r="BI398" s="61">
        <f>IF(COUNTIF(Setup_Hierarchy!$J$53:$IV$53,"="&amp;$K398)&lt;&gt;0,$L398,0)</f>
        <v>0</v>
      </c>
      <c r="BJ398" s="61">
        <f>IF(COUNTIF(Setup_Hierarchy!$J$54:$IV$54,"="&amp;$K398)&lt;&gt;0,$L398,0)</f>
        <v>0</v>
      </c>
      <c r="BK398" s="61">
        <f>IF(COUNTIF(Setup_Hierarchy!$J$55:$IV$55,"="&amp;$K398)&lt;&gt;0,$L398,0)</f>
        <v>0</v>
      </c>
      <c r="BL398" s="61">
        <f>IF(COUNTIF(Setup_Hierarchy!$J$56:$IV$56,"="&amp;$K398)&lt;&gt;0,$L398,0)</f>
        <v>0</v>
      </c>
      <c r="BM398" s="61">
        <f>IF(COUNTIF(Setup_Hierarchy!$J$57:$IV$57,"="&amp;$K398)&lt;&gt;0,$L398,0)</f>
        <v>0</v>
      </c>
      <c r="BN398" s="61">
        <f>IF(COUNTIF(Setup_Hierarchy!$J$58:$IV$58,"="&amp;$K398)&lt;&gt;0,$L398,0)</f>
        <v>0</v>
      </c>
      <c r="BO398" s="61">
        <f>IF(COUNTIF(Setup_Hierarchy!$J$59:$IV$59,"="&amp;$K398)&lt;&gt;0,$L398,0)</f>
        <v>0</v>
      </c>
      <c r="BP398" s="61">
        <f>IF(COUNTIF(Setup_Hierarchy!$J$60:$IV$60,"="&amp;$K398)&lt;&gt;0,$L398,0)</f>
        <v>0</v>
      </c>
      <c r="BQ398" s="61">
        <f>IF(COUNTIF(Setup_Hierarchy!$J$61:$IV$61,"="&amp;$K398)&lt;&gt;0,$L398,0)</f>
        <v>0</v>
      </c>
      <c r="BR398" s="61">
        <f>IF(COUNTIF(Setup_Hierarchy!$J$62:$IV$62,"="&amp;$K398)&lt;&gt;0,$L398,0)</f>
        <v>0</v>
      </c>
      <c r="BS398" s="61">
        <f>IF(COUNTIF(Setup_Hierarchy!$J$63:$IV$63,"="&amp;$K398)&lt;&gt;0,$L398,0)</f>
        <v>0</v>
      </c>
      <c r="BT398" s="61">
        <f>IF(COUNTIF(Setup_Hierarchy!$J$64:$IV$64,"="&amp;$K398)&lt;&gt;0,$L398,0)</f>
        <v>0</v>
      </c>
      <c r="BU398" s="61">
        <f>IF(COUNTIF(Setup_Hierarchy!$J$65:$IV$65,"="&amp;$K398)&lt;&gt;0,$L398,0)</f>
        <v>0</v>
      </c>
      <c r="BV398" s="61">
        <f>IF(COUNTIF(Setup_Hierarchy!$J$66:$IV$66,"="&amp;$K398)&lt;&gt;0,$L398,0)</f>
        <v>0</v>
      </c>
      <c r="BW398" s="61">
        <f>IF(COUNTIF(Setup_Hierarchy!$J$67:$IV$67,"="&amp;$K398)&lt;&gt;0,$L398,0)</f>
        <v>0</v>
      </c>
      <c r="BX398" s="61">
        <f>IF(COUNTIF(Setup_Hierarchy!$J$68:$IV$68,"="&amp;$K398)&lt;&gt;0,$L398,0)</f>
        <v>0</v>
      </c>
      <c r="BY398" s="61">
        <f>IF(COUNTIF(Setup_Hierarchy!$J$69:$IV$69,"="&amp;$K398)&lt;&gt;0,$L398,0)</f>
        <v>0</v>
      </c>
      <c r="BZ398" s="61">
        <f>IF(COUNTIF(Setup_Hierarchy!$J$70:$IV$70,"="&amp;$K398)&lt;&gt;0,$L398,0)</f>
        <v>0</v>
      </c>
      <c r="CA398" s="61">
        <f>IF(COUNTIF(Setup_Hierarchy!$J$71:$IV$71,"="&amp;$K398)&lt;&gt;0,$L398,0)</f>
        <v>0</v>
      </c>
      <c r="CB398" s="61">
        <f>IF(COUNTIF(Setup_Hierarchy!$J$72:$IV$72,"="&amp;$K398)&lt;&gt;0,$L398,0)</f>
        <v>0</v>
      </c>
      <c r="CC398" s="61">
        <f>IF(COUNTIF(Setup_Hierarchy!$J$73:$IV$73,"="&amp;$K398)&lt;&gt;0,$L398,0)</f>
        <v>0</v>
      </c>
      <c r="CD398" s="61">
        <f>IF(COUNTIF(Setup_Hierarchy!$J$74:$IV$74,"="&amp;$K398)&lt;&gt;0,$L398,0)</f>
        <v>0</v>
      </c>
      <c r="CE398" s="61">
        <f>IF(COUNTIF(Setup_Hierarchy!$J$75:$IV$75,"="&amp;$K398)&lt;&gt;0,$L398,0)</f>
        <v>0</v>
      </c>
      <c r="CF398" s="61">
        <f>IF(COUNTIF(Setup_Hierarchy!$J$76:$IV$76,"="&amp;$K398)&lt;&gt;0,$L398,0)</f>
        <v>0</v>
      </c>
      <c r="CG398" s="61">
        <f>IF(COUNTIF(Setup_Hierarchy!$J$77:$IV$77,"="&amp;$K398)&lt;&gt;0,$L398,0)</f>
        <v>0</v>
      </c>
      <c r="CH398" s="61">
        <f>IF(COUNTIF(Setup_Hierarchy!$J$78:$IV$78,"="&amp;$K398)&lt;&gt;0,$L398,0)</f>
        <v>0</v>
      </c>
      <c r="CI398" s="61">
        <f>IF(COUNTIF(Setup_Hierarchy!$J$79:$IV$79,"="&amp;$K398)&lt;&gt;0,$L398,0)</f>
        <v>0</v>
      </c>
      <c r="CJ398" s="61">
        <f>IF(COUNTIF(Setup_Hierarchy!$J$80:$IV$80,"="&amp;$K398)&lt;&gt;0,$L398,0)</f>
        <v>0</v>
      </c>
      <c r="CK398" s="61">
        <f>IF(COUNTIF(Setup_Hierarchy!$J$81:$IV$81,"="&amp;$K398)&lt;&gt;0,$L398,0)</f>
        <v>0</v>
      </c>
      <c r="CL398" s="61">
        <f>IF(COUNTIF(Setup_Hierarchy!$J$82:$IV$82,"="&amp;$K398)&lt;&gt;0,$L398,0)</f>
        <v>0</v>
      </c>
      <c r="CM398" s="61">
        <f>IF(COUNTIF(Setup_Hierarchy!$J$83:$IV$83,"="&amp;$K398)&lt;&gt;0,$L398,0)</f>
        <v>0</v>
      </c>
      <c r="CN398" s="61">
        <f>IF(COUNTIF(Setup_Hierarchy!$J$84:$IV$84,"="&amp;$K398)&lt;&gt;0,$L398,0)</f>
        <v>0</v>
      </c>
      <c r="CO398" s="61">
        <f>IF(COUNTIF(Setup_Hierarchy!$J$85:$IV$85,"="&amp;$K398)&lt;&gt;0,$L398,0)</f>
        <v>0</v>
      </c>
      <c r="CP398" s="61">
        <f>IF(COUNTIF(Setup_Hierarchy!$J$86:$IV$86,"="&amp;$K398)&lt;&gt;0,$L398,0)</f>
        <v>0</v>
      </c>
      <c r="CQ398" s="61">
        <f>IF(COUNTIF(Setup_Hierarchy!$J$87:$IV$87,"="&amp;$K398)&lt;&gt;0,$L398,0)</f>
        <v>0</v>
      </c>
      <c r="CR398" s="61">
        <f>IF(COUNTIF(Setup_Hierarchy!$J$88:$IV$88,"="&amp;$K398)&lt;&gt;0,$L398,0)</f>
        <v>0</v>
      </c>
      <c r="CS398" s="61">
        <f>IF(COUNTIF(Setup_Hierarchy!$J$89:$IV$89,"="&amp;$K398)&lt;&gt;0,$L398,0)</f>
        <v>0</v>
      </c>
      <c r="CT398" s="61">
        <f>IF(COUNTIF(Setup_Hierarchy!$J$90:$IV$90,"="&amp;$K398)&lt;&gt;0,$L398,0)</f>
        <v>0</v>
      </c>
      <c r="CU398" s="61">
        <f>IF(COUNTIF(Setup_Hierarchy!$J$91:$IV$91,"="&amp;$K398)&lt;&gt;0,$L398,0)</f>
        <v>0</v>
      </c>
      <c r="CV398" s="61">
        <f>IF(COUNTIF(Setup_Hierarchy!$J$92:$IV$92,"="&amp;$K398)&lt;&gt;0,$L398,0)</f>
        <v>0</v>
      </c>
      <c r="CW398" s="61">
        <f>IF(COUNTIF(Setup_Hierarchy!$J$93:$IV$93,"="&amp;$K398)&lt;&gt;0,$L398,0)</f>
        <v>0</v>
      </c>
      <c r="CX398" s="61">
        <f>IF(COUNTIF(Setup_Hierarchy!$J$94:$IV$94,"="&amp;$K398)&lt;&gt;0,$L398,0)</f>
        <v>0</v>
      </c>
      <c r="CY398" s="61">
        <f>IF(COUNTIF(Setup_Hierarchy!$J$95:$IV$95,"="&amp;$K398)&lt;&gt;0,$L398,0)</f>
        <v>0</v>
      </c>
      <c r="CZ398" s="61">
        <f>IF(COUNTIF(Setup_Hierarchy!$J$96:$IV$96,"="&amp;$K398)&lt;&gt;0,$L398,0)</f>
        <v>0</v>
      </c>
      <c r="DA398" s="61">
        <f>IF(COUNTIF(Setup_Hierarchy!$J$97:$IV$97,"="&amp;$K398)&lt;&gt;0,$L398,0)</f>
        <v>0</v>
      </c>
      <c r="DB398" s="61">
        <f>IF(COUNTIF(Setup_Hierarchy!$J$98:$IV$98,"="&amp;$K398)&lt;&gt;0,$L398,0)</f>
        <v>0</v>
      </c>
      <c r="DC398" s="61">
        <f>IF(COUNTIF(Setup_Hierarchy!$J$99:$IV$99,"="&amp;$K398)&lt;&gt;0,$L398,0)</f>
        <v>0</v>
      </c>
      <c r="DD398" s="61">
        <f>IF(COUNTIF(Setup_Hierarchy!$J$100:$IV$100,"="&amp;$K398)&lt;&gt;0,$L398,0)</f>
        <v>0</v>
      </c>
      <c r="DE398" s="61">
        <f>IF(COUNTIF(Setup_Hierarchy!$J$101:$IV$101,"="&amp;$K398)&lt;&gt;0,$L398,0)</f>
        <v>0</v>
      </c>
      <c r="DF398" s="61">
        <f>IF(COUNTIF(Setup_Hierarchy!$J$102:$IV$102,"="&amp;$K398)&lt;&gt;0,$L398,0)</f>
        <v>0</v>
      </c>
      <c r="DG398" s="61">
        <f>IF(COUNTIF(Setup_Hierarchy!$J$103:$IV$103,"="&amp;$K398)&lt;&gt;0,$L398,0)</f>
        <v>0</v>
      </c>
      <c r="DH398" s="61">
        <f>IF(COUNTIF(Setup_Hierarchy!$J$104:$IV$104,"="&amp;$K398)&lt;&gt;0,$L398,0)</f>
        <v>0</v>
      </c>
      <c r="DI398" s="61">
        <f>IF(COUNTIF(Setup_Hierarchy!$J$105:$IV$105,"="&amp;$K398)&lt;&gt;0,$L398,0)</f>
        <v>0</v>
      </c>
      <c r="DJ398" s="61">
        <f>IF(COUNTIF(Setup_Hierarchy!$J$106:$IV$106,"="&amp;$K398)&lt;&gt;0,$L398,0)</f>
        <v>0</v>
      </c>
      <c r="DK398" s="61">
        <f>IF(COUNTIF(Setup_Hierarchy!$J$107:$IV$107,"="&amp;$K398)&lt;&gt;0,$L398,0)</f>
        <v>0</v>
      </c>
      <c r="DL398" s="61">
        <f>IF(COUNTIF(Setup_Hierarchy!$J$108:$IV$108,"="&amp;$K398)&lt;&gt;0,$L398,0)</f>
        <v>0</v>
      </c>
      <c r="DM398" s="61">
        <f>IF(COUNTIF(Setup_Hierarchy!$J$109:$IV$109,"="&amp;$K398)&lt;&gt;0,$L398,0)</f>
        <v>0</v>
      </c>
      <c r="DN398" s="61">
        <f>IF(COUNTIF(Setup_Hierarchy!$J$110:$IV$110,"="&amp;$K398)&lt;&gt;0,$L398,0)</f>
        <v>0</v>
      </c>
      <c r="DO398" s="61">
        <f>IF(COUNTIF(Setup_Hierarchy!$J$111:$IV$111,"="&amp;$K398)&lt;&gt;0,$L398,0)</f>
        <v>0</v>
      </c>
      <c r="DP398" s="61">
        <f>IF(COUNTIF(Setup_Hierarchy!$J$112:$IV$112,"="&amp;$K398)&lt;&gt;0,$L398,0)</f>
        <v>0</v>
      </c>
      <c r="DQ398" s="61">
        <f>IF(COUNTIF(Setup_Hierarchy!$J$113:$IV$113,"="&amp;$K398)&lt;&gt;0,$L398,0)</f>
        <v>0</v>
      </c>
      <c r="DR398" s="61">
        <f>IF(COUNTIF(Setup_Hierarchy!$J$114:$IV$114,"="&amp;$K398)&lt;&gt;0,$L398,0)</f>
        <v>0</v>
      </c>
      <c r="DS398" s="61">
        <f>IF(COUNTIF(Setup_Hierarchy!$J$115:$IV$115,"="&amp;$K398)&lt;&gt;0,$L398,0)</f>
        <v>0</v>
      </c>
      <c r="DT398" s="61">
        <f>IF(COUNTIF(Setup_Hierarchy!$J$116:$IV$116,"="&amp;$K398)&lt;&gt;0,$L398,0)</f>
        <v>0</v>
      </c>
    </row>
    <row r="399" spans="2:124" x14ac:dyDescent="0.2">
      <c r="B399" t="s">
        <v>43</v>
      </c>
      <c r="C399">
        <v>660</v>
      </c>
      <c r="D399" t="s">
        <v>18</v>
      </c>
      <c r="E399" t="s">
        <v>369</v>
      </c>
      <c r="F399" t="s">
        <v>512</v>
      </c>
      <c r="G399" t="s">
        <v>28</v>
      </c>
      <c r="H399" t="s">
        <v>8</v>
      </c>
      <c r="I399">
        <v>0.18845799999999999</v>
      </c>
      <c r="J399">
        <v>0.15975200000000001</v>
      </c>
      <c r="K399">
        <v>704</v>
      </c>
      <c r="L399">
        <v>-7411</v>
      </c>
      <c r="M399" s="61">
        <f>IF(COUNTIF(Setup_Hierarchy!$J$5:$IV$5,"="&amp;$K399)&lt;&gt;0,$L399,0)</f>
        <v>-7411</v>
      </c>
      <c r="N399" s="61">
        <f>IF(COUNTIF(Setup_Hierarchy!$J$6:$IV$6,"="&amp;$K399)&lt;&gt;0,$L399,0)</f>
        <v>-7411</v>
      </c>
      <c r="O399" s="61">
        <f>IF(COUNTIF(Setup_Hierarchy!$J$7:$IV$7,"="&amp;$K399)&lt;&gt;0,$L399,0)</f>
        <v>-7411</v>
      </c>
      <c r="P399" s="61">
        <f>IF(COUNTIF(Setup_Hierarchy!$J$8:$IV$8,"="&amp;$K399)&lt;&gt;0,$L399,0)</f>
        <v>-7411</v>
      </c>
      <c r="Q399" s="61">
        <f>IF(COUNTIF(Setup_Hierarchy!$J$9:$IV$9,"="&amp;$K399)&lt;&gt;0,$L399,0)</f>
        <v>-7411</v>
      </c>
      <c r="R399" s="61">
        <f>IF(COUNTIF(Setup_Hierarchy!$J$10:$IV$10,"="&amp;$K399)&lt;&gt;0,$L399,0)</f>
        <v>0</v>
      </c>
      <c r="S399" s="61">
        <f>IF(COUNTIF(Setup_Hierarchy!$J$11:$IV$11,"="&amp;$K399)&lt;&gt;0,$L399,0)</f>
        <v>0</v>
      </c>
      <c r="T399" s="61">
        <f>IF(COUNTIF(Setup_Hierarchy!$J$12:$IV$12,"="&amp;$K399)&lt;&gt;0,$L399,0)</f>
        <v>0</v>
      </c>
      <c r="U399" s="61">
        <f>IF(COUNTIF(Setup_Hierarchy!$J$13:$IV$13,"="&amp;$K399)&lt;&gt;0,$L399,0)</f>
        <v>0</v>
      </c>
      <c r="V399" s="61">
        <f>IF(COUNTIF(Setup_Hierarchy!$J$14:$IV$14,"="&amp;$K399)&lt;&gt;0,$L399,0)</f>
        <v>0</v>
      </c>
      <c r="W399" s="61">
        <f>IF(COUNTIF(Setup_Hierarchy!$J$15:$IV$15,"="&amp;$K399)&lt;&gt;0,$L399,0)</f>
        <v>0</v>
      </c>
      <c r="X399" s="61">
        <f>IF(COUNTIF(Setup_Hierarchy!$J$16:$IV$16,"="&amp;$K399)&lt;&gt;0,$L399,0)</f>
        <v>0</v>
      </c>
      <c r="Y399" s="61">
        <f>IF(COUNTIF(Setup_Hierarchy!$J$17:$IV$17,"="&amp;$K399)&lt;&gt;0,$L399,0)</f>
        <v>0</v>
      </c>
      <c r="Z399" s="61">
        <f>IF(COUNTIF(Setup_Hierarchy!$J$18:$IV$18,"="&amp;$K399)&lt;&gt;0,$L399,0)</f>
        <v>0</v>
      </c>
      <c r="AA399" s="61">
        <f>IF(COUNTIF(Setup_Hierarchy!$J$19:$IV$19,"="&amp;$K399)&lt;&gt;0,$L399,0)</f>
        <v>0</v>
      </c>
      <c r="AB399" s="61">
        <f>IF(COUNTIF(Setup_Hierarchy!$J$20:$IV$20,"="&amp;$K399)&lt;&gt;0,$L399,0)</f>
        <v>0</v>
      </c>
      <c r="AC399" s="61">
        <f>IF(COUNTIF(Setup_Hierarchy!$J$21:$IV$21,"="&amp;$K399)&lt;&gt;0,$L399,0)</f>
        <v>-7411</v>
      </c>
      <c r="AD399" s="61">
        <f>IF(COUNTIF(Setup_Hierarchy!$J$22:$IV$22,"="&amp;$K399)&lt;&gt;0,$L399,0)</f>
        <v>0</v>
      </c>
      <c r="AE399" s="61">
        <f>IF(COUNTIF(Setup_Hierarchy!$J$23:$IV$23,"="&amp;$K399)&lt;&gt;0,$L399,0)</f>
        <v>-7411</v>
      </c>
      <c r="AF399" s="61">
        <f>IF(COUNTIF(Setup_Hierarchy!$J$24:$IV$24,"="&amp;$K399)&lt;&gt;0,$L399,0)</f>
        <v>0</v>
      </c>
      <c r="AG399" s="61">
        <f>IF(COUNTIF(Setup_Hierarchy!$J$25:$IV$25,"="&amp;$K399)&lt;&gt;0,$L399,0)</f>
        <v>0</v>
      </c>
      <c r="AH399" s="61">
        <f>IF(COUNTIF(Setup_Hierarchy!$J$26:$IV$26,"="&amp;$K399)&lt;&gt;0,$L399,0)</f>
        <v>0</v>
      </c>
      <c r="AI399" s="61">
        <f>IF(COUNTIF(Setup_Hierarchy!$J$27:$IV$27,"="&amp;$K399)&lt;&gt;0,$L399,0)</f>
        <v>0</v>
      </c>
      <c r="AJ399" s="61">
        <f>IF(COUNTIF(Setup_Hierarchy!$J$28:$IV$28,"="&amp;$K399)&lt;&gt;0,$L399,0)</f>
        <v>0</v>
      </c>
      <c r="AK399" s="61">
        <f>IF(COUNTIF(Setup_Hierarchy!$J$29:$IV$29,"="&amp;$K399)&lt;&gt;0,$L399,0)</f>
        <v>0</v>
      </c>
      <c r="AL399" s="61">
        <f>IF(COUNTIF(Setup_Hierarchy!$J$30:$IV$30,"="&amp;$K399)&lt;&gt;0,$L399,0)</f>
        <v>0</v>
      </c>
      <c r="AM399" s="61">
        <f>IF(COUNTIF(Setup_Hierarchy!$J$31:$IV$31,"="&amp;$K399)&lt;&gt;0,$L399,0)</f>
        <v>0</v>
      </c>
      <c r="AN399" s="61">
        <f>IF(COUNTIF(Setup_Hierarchy!$J$32:$IV$32,"="&amp;$K399)&lt;&gt;0,$L399,0)</f>
        <v>0</v>
      </c>
      <c r="AO399" s="61">
        <f>IF(COUNTIF(Setup_Hierarchy!$J$33:$IV$33,"="&amp;$K399)&lt;&gt;0,$L399,0)</f>
        <v>0</v>
      </c>
      <c r="AP399" s="61">
        <f>IF(COUNTIF(Setup_Hierarchy!$J$34:$IV$34,"="&amp;$K399)&lt;&gt;0,$L399,0)</f>
        <v>0</v>
      </c>
      <c r="AQ399" s="61">
        <f>IF(COUNTIF(Setup_Hierarchy!$J$35:$IV$35,"="&amp;$K399)&lt;&gt;0,$L399,0)</f>
        <v>0</v>
      </c>
      <c r="AR399" s="61">
        <f>IF(COUNTIF(Setup_Hierarchy!$J$36:$IV$36,"="&amp;$K399)&lt;&gt;0,$L399,0)</f>
        <v>0</v>
      </c>
      <c r="AS399" s="61">
        <f>IF(COUNTIF(Setup_Hierarchy!$J$37:$IV$37,"="&amp;$K399)&lt;&gt;0,$L399,0)</f>
        <v>0</v>
      </c>
      <c r="AT399" s="61">
        <f>IF(COUNTIF(Setup_Hierarchy!$J$38:$IV$38,"="&amp;$K399)&lt;&gt;0,$L399,0)</f>
        <v>0</v>
      </c>
      <c r="AU399" s="61">
        <f>IF(COUNTIF(Setup_Hierarchy!$J$39:$IV$39,"="&amp;$K399)&lt;&gt;0,$L399,0)</f>
        <v>0</v>
      </c>
      <c r="AV399" s="61">
        <f>IF(COUNTIF(Setup_Hierarchy!$J$40:$IV$40,"="&amp;$K399)&lt;&gt;0,$L399,0)</f>
        <v>0</v>
      </c>
      <c r="AW399" s="61">
        <f>IF(COUNTIF(Setup_Hierarchy!$J$41:$IV$41,"="&amp;$K399)&lt;&gt;0,$L399,0)</f>
        <v>0</v>
      </c>
      <c r="AX399" s="61">
        <f>IF(COUNTIF(Setup_Hierarchy!$J$42:$IV$42,"="&amp;$K399)&lt;&gt;0,$L399,0)</f>
        <v>0</v>
      </c>
      <c r="AY399" s="61">
        <f>IF(COUNTIF(Setup_Hierarchy!$J$43:$IV$43,"="&amp;$K399)&lt;&gt;0,$L399,0)</f>
        <v>0</v>
      </c>
      <c r="AZ399" s="61">
        <f>IF(COUNTIF(Setup_Hierarchy!$J$44:$IV$44,"="&amp;$K399)&lt;&gt;0,$L399,0)</f>
        <v>0</v>
      </c>
      <c r="BA399" s="61">
        <f>IF(COUNTIF(Setup_Hierarchy!$J$45:$IV$45,"="&amp;$K399)&lt;&gt;0,$L399,0)</f>
        <v>0</v>
      </c>
      <c r="BB399" s="61">
        <f>IF(COUNTIF(Setup_Hierarchy!$J$46:$IV$46,"="&amp;$K399)&lt;&gt;0,$L399,0)</f>
        <v>0</v>
      </c>
      <c r="BC399" s="61">
        <f>IF(COUNTIF(Setup_Hierarchy!$J$47:$IV$47,"="&amp;$K399)&lt;&gt;0,$L399,0)</f>
        <v>0</v>
      </c>
      <c r="BD399" s="61">
        <f>IF(COUNTIF(Setup_Hierarchy!$J$48:$IV$48,"="&amp;$K399)&lt;&gt;0,$L399,0)</f>
        <v>0</v>
      </c>
      <c r="BE399" s="61">
        <f>IF(COUNTIF(Setup_Hierarchy!$J$49:$IV$49,"="&amp;$K399)&lt;&gt;0,$L399,0)</f>
        <v>0</v>
      </c>
      <c r="BF399" s="61">
        <f>IF(COUNTIF(Setup_Hierarchy!$J$50:$IV$50,"="&amp;$K399)&lt;&gt;0,$L399,0)</f>
        <v>0</v>
      </c>
      <c r="BG399" s="61">
        <f>IF(COUNTIF(Setup_Hierarchy!$J$51:$IV$51,"="&amp;$K399)&lt;&gt;0,$L399,0)</f>
        <v>0</v>
      </c>
      <c r="BH399" s="61">
        <f>IF(COUNTIF(Setup_Hierarchy!$J$52:$IV$52,"="&amp;$K399)&lt;&gt;0,$L399,0)</f>
        <v>0</v>
      </c>
      <c r="BI399" s="61">
        <f>IF(COUNTIF(Setup_Hierarchy!$J$53:$IV$53,"="&amp;$K399)&lt;&gt;0,$L399,0)</f>
        <v>0</v>
      </c>
      <c r="BJ399" s="61">
        <f>IF(COUNTIF(Setup_Hierarchy!$J$54:$IV$54,"="&amp;$K399)&lt;&gt;0,$L399,0)</f>
        <v>0</v>
      </c>
      <c r="BK399" s="61">
        <f>IF(COUNTIF(Setup_Hierarchy!$J$55:$IV$55,"="&amp;$K399)&lt;&gt;0,$L399,0)</f>
        <v>0</v>
      </c>
      <c r="BL399" s="61">
        <f>IF(COUNTIF(Setup_Hierarchy!$J$56:$IV$56,"="&amp;$K399)&lt;&gt;0,$L399,0)</f>
        <v>0</v>
      </c>
      <c r="BM399" s="61">
        <f>IF(COUNTIF(Setup_Hierarchy!$J$57:$IV$57,"="&amp;$K399)&lt;&gt;0,$L399,0)</f>
        <v>0</v>
      </c>
      <c r="BN399" s="61">
        <f>IF(COUNTIF(Setup_Hierarchy!$J$58:$IV$58,"="&amp;$K399)&lt;&gt;0,$L399,0)</f>
        <v>0</v>
      </c>
      <c r="BO399" s="61">
        <f>IF(COUNTIF(Setup_Hierarchy!$J$59:$IV$59,"="&amp;$K399)&lt;&gt;0,$L399,0)</f>
        <v>0</v>
      </c>
      <c r="BP399" s="61">
        <f>IF(COUNTIF(Setup_Hierarchy!$J$60:$IV$60,"="&amp;$K399)&lt;&gt;0,$L399,0)</f>
        <v>0</v>
      </c>
      <c r="BQ399" s="61">
        <f>IF(COUNTIF(Setup_Hierarchy!$J$61:$IV$61,"="&amp;$K399)&lt;&gt;0,$L399,0)</f>
        <v>0</v>
      </c>
      <c r="BR399" s="61">
        <f>IF(COUNTIF(Setup_Hierarchy!$J$62:$IV$62,"="&amp;$K399)&lt;&gt;0,$L399,0)</f>
        <v>0</v>
      </c>
      <c r="BS399" s="61">
        <f>IF(COUNTIF(Setup_Hierarchy!$J$63:$IV$63,"="&amp;$K399)&lt;&gt;0,$L399,0)</f>
        <v>0</v>
      </c>
      <c r="BT399" s="61">
        <f>IF(COUNTIF(Setup_Hierarchy!$J$64:$IV$64,"="&amp;$K399)&lt;&gt;0,$L399,0)</f>
        <v>0</v>
      </c>
      <c r="BU399" s="61">
        <f>IF(COUNTIF(Setup_Hierarchy!$J$65:$IV$65,"="&amp;$K399)&lt;&gt;0,$L399,0)</f>
        <v>0</v>
      </c>
      <c r="BV399" s="61">
        <f>IF(COUNTIF(Setup_Hierarchy!$J$66:$IV$66,"="&amp;$K399)&lt;&gt;0,$L399,0)</f>
        <v>0</v>
      </c>
      <c r="BW399" s="61">
        <f>IF(COUNTIF(Setup_Hierarchy!$J$67:$IV$67,"="&amp;$K399)&lt;&gt;0,$L399,0)</f>
        <v>0</v>
      </c>
      <c r="BX399" s="61">
        <f>IF(COUNTIF(Setup_Hierarchy!$J$68:$IV$68,"="&amp;$K399)&lt;&gt;0,$L399,0)</f>
        <v>0</v>
      </c>
      <c r="BY399" s="61">
        <f>IF(COUNTIF(Setup_Hierarchy!$J$69:$IV$69,"="&amp;$K399)&lt;&gt;0,$L399,0)</f>
        <v>0</v>
      </c>
      <c r="BZ399" s="61">
        <f>IF(COUNTIF(Setup_Hierarchy!$J$70:$IV$70,"="&amp;$K399)&lt;&gt;0,$L399,0)</f>
        <v>0</v>
      </c>
      <c r="CA399" s="61">
        <f>IF(COUNTIF(Setup_Hierarchy!$J$71:$IV$71,"="&amp;$K399)&lt;&gt;0,$L399,0)</f>
        <v>0</v>
      </c>
      <c r="CB399" s="61">
        <f>IF(COUNTIF(Setup_Hierarchy!$J$72:$IV$72,"="&amp;$K399)&lt;&gt;0,$L399,0)</f>
        <v>0</v>
      </c>
      <c r="CC399" s="61">
        <f>IF(COUNTIF(Setup_Hierarchy!$J$73:$IV$73,"="&amp;$K399)&lt;&gt;0,$L399,0)</f>
        <v>0</v>
      </c>
      <c r="CD399" s="61">
        <f>IF(COUNTIF(Setup_Hierarchy!$J$74:$IV$74,"="&amp;$K399)&lt;&gt;0,$L399,0)</f>
        <v>0</v>
      </c>
      <c r="CE399" s="61">
        <f>IF(COUNTIF(Setup_Hierarchy!$J$75:$IV$75,"="&amp;$K399)&lt;&gt;0,$L399,0)</f>
        <v>0</v>
      </c>
      <c r="CF399" s="61">
        <f>IF(COUNTIF(Setup_Hierarchy!$J$76:$IV$76,"="&amp;$K399)&lt;&gt;0,$L399,0)</f>
        <v>0</v>
      </c>
      <c r="CG399" s="61">
        <f>IF(COUNTIF(Setup_Hierarchy!$J$77:$IV$77,"="&amp;$K399)&lt;&gt;0,$L399,0)</f>
        <v>0</v>
      </c>
      <c r="CH399" s="61">
        <f>IF(COUNTIF(Setup_Hierarchy!$J$78:$IV$78,"="&amp;$K399)&lt;&gt;0,$L399,0)</f>
        <v>0</v>
      </c>
      <c r="CI399" s="61">
        <f>IF(COUNTIF(Setup_Hierarchy!$J$79:$IV$79,"="&amp;$K399)&lt;&gt;0,$L399,0)</f>
        <v>0</v>
      </c>
      <c r="CJ399" s="61">
        <f>IF(COUNTIF(Setup_Hierarchy!$J$80:$IV$80,"="&amp;$K399)&lt;&gt;0,$L399,0)</f>
        <v>0</v>
      </c>
      <c r="CK399" s="61">
        <f>IF(COUNTIF(Setup_Hierarchy!$J$81:$IV$81,"="&amp;$K399)&lt;&gt;0,$L399,0)</f>
        <v>0</v>
      </c>
      <c r="CL399" s="61">
        <f>IF(COUNTIF(Setup_Hierarchy!$J$82:$IV$82,"="&amp;$K399)&lt;&gt;0,$L399,0)</f>
        <v>0</v>
      </c>
      <c r="CM399" s="61">
        <f>IF(COUNTIF(Setup_Hierarchy!$J$83:$IV$83,"="&amp;$K399)&lt;&gt;0,$L399,0)</f>
        <v>0</v>
      </c>
      <c r="CN399" s="61">
        <f>IF(COUNTIF(Setup_Hierarchy!$J$84:$IV$84,"="&amp;$K399)&lt;&gt;0,$L399,0)</f>
        <v>0</v>
      </c>
      <c r="CO399" s="61">
        <f>IF(COUNTIF(Setup_Hierarchy!$J$85:$IV$85,"="&amp;$K399)&lt;&gt;0,$L399,0)</f>
        <v>0</v>
      </c>
      <c r="CP399" s="61">
        <f>IF(COUNTIF(Setup_Hierarchy!$J$86:$IV$86,"="&amp;$K399)&lt;&gt;0,$L399,0)</f>
        <v>0</v>
      </c>
      <c r="CQ399" s="61">
        <f>IF(COUNTIF(Setup_Hierarchy!$J$87:$IV$87,"="&amp;$K399)&lt;&gt;0,$L399,0)</f>
        <v>0</v>
      </c>
      <c r="CR399" s="61">
        <f>IF(COUNTIF(Setup_Hierarchy!$J$88:$IV$88,"="&amp;$K399)&lt;&gt;0,$L399,0)</f>
        <v>0</v>
      </c>
      <c r="CS399" s="61">
        <f>IF(COUNTIF(Setup_Hierarchy!$J$89:$IV$89,"="&amp;$K399)&lt;&gt;0,$L399,0)</f>
        <v>0</v>
      </c>
      <c r="CT399" s="61">
        <f>IF(COUNTIF(Setup_Hierarchy!$J$90:$IV$90,"="&amp;$K399)&lt;&gt;0,$L399,0)</f>
        <v>0</v>
      </c>
      <c r="CU399" s="61">
        <f>IF(COUNTIF(Setup_Hierarchy!$J$91:$IV$91,"="&amp;$K399)&lt;&gt;0,$L399,0)</f>
        <v>0</v>
      </c>
      <c r="CV399" s="61">
        <f>IF(COUNTIF(Setup_Hierarchy!$J$92:$IV$92,"="&amp;$K399)&lt;&gt;0,$L399,0)</f>
        <v>0</v>
      </c>
      <c r="CW399" s="61">
        <f>IF(COUNTIF(Setup_Hierarchy!$J$93:$IV$93,"="&amp;$K399)&lt;&gt;0,$L399,0)</f>
        <v>0</v>
      </c>
      <c r="CX399" s="61">
        <f>IF(COUNTIF(Setup_Hierarchy!$J$94:$IV$94,"="&amp;$K399)&lt;&gt;0,$L399,0)</f>
        <v>0</v>
      </c>
      <c r="CY399" s="61">
        <f>IF(COUNTIF(Setup_Hierarchy!$J$95:$IV$95,"="&amp;$K399)&lt;&gt;0,$L399,0)</f>
        <v>0</v>
      </c>
      <c r="CZ399" s="61">
        <f>IF(COUNTIF(Setup_Hierarchy!$J$96:$IV$96,"="&amp;$K399)&lt;&gt;0,$L399,0)</f>
        <v>0</v>
      </c>
      <c r="DA399" s="61">
        <f>IF(COUNTIF(Setup_Hierarchy!$J$97:$IV$97,"="&amp;$K399)&lt;&gt;0,$L399,0)</f>
        <v>0</v>
      </c>
      <c r="DB399" s="61">
        <f>IF(COUNTIF(Setup_Hierarchy!$J$98:$IV$98,"="&amp;$K399)&lt;&gt;0,$L399,0)</f>
        <v>0</v>
      </c>
      <c r="DC399" s="61">
        <f>IF(COUNTIF(Setup_Hierarchy!$J$99:$IV$99,"="&amp;$K399)&lt;&gt;0,$L399,0)</f>
        <v>0</v>
      </c>
      <c r="DD399" s="61">
        <f>IF(COUNTIF(Setup_Hierarchy!$J$100:$IV$100,"="&amp;$K399)&lt;&gt;0,$L399,0)</f>
        <v>0</v>
      </c>
      <c r="DE399" s="61">
        <f>IF(COUNTIF(Setup_Hierarchy!$J$101:$IV$101,"="&amp;$K399)&lt;&gt;0,$L399,0)</f>
        <v>0</v>
      </c>
      <c r="DF399" s="61">
        <f>IF(COUNTIF(Setup_Hierarchy!$J$102:$IV$102,"="&amp;$K399)&lt;&gt;0,$L399,0)</f>
        <v>0</v>
      </c>
      <c r="DG399" s="61">
        <f>IF(COUNTIF(Setup_Hierarchy!$J$103:$IV$103,"="&amp;$K399)&lt;&gt;0,$L399,0)</f>
        <v>0</v>
      </c>
      <c r="DH399" s="61">
        <f>IF(COUNTIF(Setup_Hierarchy!$J$104:$IV$104,"="&amp;$K399)&lt;&gt;0,$L399,0)</f>
        <v>0</v>
      </c>
      <c r="DI399" s="61">
        <f>IF(COUNTIF(Setup_Hierarchy!$J$105:$IV$105,"="&amp;$K399)&lt;&gt;0,$L399,0)</f>
        <v>0</v>
      </c>
      <c r="DJ399" s="61">
        <f>IF(COUNTIF(Setup_Hierarchy!$J$106:$IV$106,"="&amp;$K399)&lt;&gt;0,$L399,0)</f>
        <v>0</v>
      </c>
      <c r="DK399" s="61">
        <f>IF(COUNTIF(Setup_Hierarchy!$J$107:$IV$107,"="&amp;$K399)&lt;&gt;0,$L399,0)</f>
        <v>0</v>
      </c>
      <c r="DL399" s="61">
        <f>IF(COUNTIF(Setup_Hierarchy!$J$108:$IV$108,"="&amp;$K399)&lt;&gt;0,$L399,0)</f>
        <v>0</v>
      </c>
      <c r="DM399" s="61">
        <f>IF(COUNTIF(Setup_Hierarchy!$J$109:$IV$109,"="&amp;$K399)&lt;&gt;0,$L399,0)</f>
        <v>0</v>
      </c>
      <c r="DN399" s="61">
        <f>IF(COUNTIF(Setup_Hierarchy!$J$110:$IV$110,"="&amp;$K399)&lt;&gt;0,$L399,0)</f>
        <v>0</v>
      </c>
      <c r="DO399" s="61">
        <f>IF(COUNTIF(Setup_Hierarchy!$J$111:$IV$111,"="&amp;$K399)&lt;&gt;0,$L399,0)</f>
        <v>0</v>
      </c>
      <c r="DP399" s="61">
        <f>IF(COUNTIF(Setup_Hierarchy!$J$112:$IV$112,"="&amp;$K399)&lt;&gt;0,$L399,0)</f>
        <v>0</v>
      </c>
      <c r="DQ399" s="61">
        <f>IF(COUNTIF(Setup_Hierarchy!$J$113:$IV$113,"="&amp;$K399)&lt;&gt;0,$L399,0)</f>
        <v>0</v>
      </c>
      <c r="DR399" s="61">
        <f>IF(COUNTIF(Setup_Hierarchy!$J$114:$IV$114,"="&amp;$K399)&lt;&gt;0,$L399,0)</f>
        <v>0</v>
      </c>
      <c r="DS399" s="61">
        <f>IF(COUNTIF(Setup_Hierarchy!$J$115:$IV$115,"="&amp;$K399)&lt;&gt;0,$L399,0)</f>
        <v>0</v>
      </c>
      <c r="DT399" s="61">
        <f>IF(COUNTIF(Setup_Hierarchy!$J$116:$IV$116,"="&amp;$K399)&lt;&gt;0,$L399,0)</f>
        <v>0</v>
      </c>
    </row>
    <row r="400" spans="2:124" x14ac:dyDescent="0.2">
      <c r="B400" t="s">
        <v>43</v>
      </c>
      <c r="C400">
        <v>797</v>
      </c>
      <c r="D400" t="s">
        <v>16</v>
      </c>
      <c r="E400" t="s">
        <v>369</v>
      </c>
      <c r="F400" t="s">
        <v>533</v>
      </c>
      <c r="G400" t="s">
        <v>524</v>
      </c>
      <c r="H400" t="s">
        <v>13</v>
      </c>
      <c r="I400">
        <v>0.100286</v>
      </c>
      <c r="J400">
        <v>-0.12967400000000001</v>
      </c>
      <c r="K400">
        <v>629</v>
      </c>
      <c r="L400">
        <v>979.44</v>
      </c>
      <c r="M400" s="61">
        <f>IF(COUNTIF(Setup_Hierarchy!$J$5:$IV$5,"="&amp;$K400)&lt;&gt;0,$L400,0)</f>
        <v>979.44</v>
      </c>
      <c r="N400" s="61">
        <f>IF(COUNTIF(Setup_Hierarchy!$J$6:$IV$6,"="&amp;$K400)&lt;&gt;0,$L400,0)</f>
        <v>979.44</v>
      </c>
      <c r="O400" s="61">
        <f>IF(COUNTIF(Setup_Hierarchy!$J$7:$IV$7,"="&amp;$K400)&lt;&gt;0,$L400,0)</f>
        <v>979.44</v>
      </c>
      <c r="P400" s="61">
        <f>IF(COUNTIF(Setup_Hierarchy!$J$8:$IV$8,"="&amp;$K400)&lt;&gt;0,$L400,0)</f>
        <v>0</v>
      </c>
      <c r="Q400" s="61">
        <f>IF(COUNTIF(Setup_Hierarchy!$J$9:$IV$9,"="&amp;$K400)&lt;&gt;0,$L400,0)</f>
        <v>0</v>
      </c>
      <c r="R400" s="61">
        <f>IF(COUNTIF(Setup_Hierarchy!$J$10:$IV$10,"="&amp;$K400)&lt;&gt;0,$L400,0)</f>
        <v>0</v>
      </c>
      <c r="S400" s="61">
        <f>IF(COUNTIF(Setup_Hierarchy!$J$11:$IV$11,"="&amp;$K400)&lt;&gt;0,$L400,0)</f>
        <v>0</v>
      </c>
      <c r="T400" s="61">
        <f>IF(COUNTIF(Setup_Hierarchy!$J$12:$IV$12,"="&amp;$K400)&lt;&gt;0,$L400,0)</f>
        <v>0</v>
      </c>
      <c r="U400" s="61">
        <f>IF(COUNTIF(Setup_Hierarchy!$J$13:$IV$13,"="&amp;$K400)&lt;&gt;0,$L400,0)</f>
        <v>0</v>
      </c>
      <c r="V400" s="61">
        <f>IF(COUNTIF(Setup_Hierarchy!$J$14:$IV$14,"="&amp;$K400)&lt;&gt;0,$L400,0)</f>
        <v>0</v>
      </c>
      <c r="W400" s="61">
        <f>IF(COUNTIF(Setup_Hierarchy!$J$15:$IV$15,"="&amp;$K400)&lt;&gt;0,$L400,0)</f>
        <v>0</v>
      </c>
      <c r="X400" s="61">
        <f>IF(COUNTIF(Setup_Hierarchy!$J$16:$IV$16,"="&amp;$K400)&lt;&gt;0,$L400,0)</f>
        <v>0</v>
      </c>
      <c r="Y400" s="61">
        <f>IF(COUNTIF(Setup_Hierarchy!$J$17:$IV$17,"="&amp;$K400)&lt;&gt;0,$L400,0)</f>
        <v>0</v>
      </c>
      <c r="Z400" s="61">
        <f>IF(COUNTIF(Setup_Hierarchy!$J$18:$IV$18,"="&amp;$K400)&lt;&gt;0,$L400,0)</f>
        <v>0</v>
      </c>
      <c r="AA400" s="61">
        <f>IF(COUNTIF(Setup_Hierarchy!$J$19:$IV$19,"="&amp;$K400)&lt;&gt;0,$L400,0)</f>
        <v>0</v>
      </c>
      <c r="AB400" s="61">
        <f>IF(COUNTIF(Setup_Hierarchy!$J$20:$IV$20,"="&amp;$K400)&lt;&gt;0,$L400,0)</f>
        <v>0</v>
      </c>
      <c r="AC400" s="61">
        <f>IF(COUNTIF(Setup_Hierarchy!$J$21:$IV$21,"="&amp;$K400)&lt;&gt;0,$L400,0)</f>
        <v>0</v>
      </c>
      <c r="AD400" s="61">
        <f>IF(COUNTIF(Setup_Hierarchy!$J$22:$IV$22,"="&amp;$K400)&lt;&gt;0,$L400,0)</f>
        <v>0</v>
      </c>
      <c r="AE400" s="61">
        <f>IF(COUNTIF(Setup_Hierarchy!$J$23:$IV$23,"="&amp;$K400)&lt;&gt;0,$L400,0)</f>
        <v>0</v>
      </c>
      <c r="AF400" s="61">
        <f>IF(COUNTIF(Setup_Hierarchy!$J$24:$IV$24,"="&amp;$K400)&lt;&gt;0,$L400,0)</f>
        <v>0</v>
      </c>
      <c r="AG400" s="61">
        <f>IF(COUNTIF(Setup_Hierarchy!$J$25:$IV$25,"="&amp;$K400)&lt;&gt;0,$L400,0)</f>
        <v>0</v>
      </c>
      <c r="AH400" s="61">
        <f>IF(COUNTIF(Setup_Hierarchy!$J$26:$IV$26,"="&amp;$K400)&lt;&gt;0,$L400,0)</f>
        <v>0</v>
      </c>
      <c r="AI400" s="61">
        <f>IF(COUNTIF(Setup_Hierarchy!$J$27:$IV$27,"="&amp;$K400)&lt;&gt;0,$L400,0)</f>
        <v>0</v>
      </c>
      <c r="AJ400" s="61">
        <f>IF(COUNTIF(Setup_Hierarchy!$J$28:$IV$28,"="&amp;$K400)&lt;&gt;0,$L400,0)</f>
        <v>0</v>
      </c>
      <c r="AK400" s="61">
        <f>IF(COUNTIF(Setup_Hierarchy!$J$29:$IV$29,"="&amp;$K400)&lt;&gt;0,$L400,0)</f>
        <v>0</v>
      </c>
      <c r="AL400" s="61">
        <f>IF(COUNTIF(Setup_Hierarchy!$J$30:$IV$30,"="&amp;$K400)&lt;&gt;0,$L400,0)</f>
        <v>0</v>
      </c>
      <c r="AM400" s="61">
        <f>IF(COUNTIF(Setup_Hierarchy!$J$31:$IV$31,"="&amp;$K400)&lt;&gt;0,$L400,0)</f>
        <v>0</v>
      </c>
      <c r="AN400" s="61">
        <f>IF(COUNTIF(Setup_Hierarchy!$J$32:$IV$32,"="&amp;$K400)&lt;&gt;0,$L400,0)</f>
        <v>0</v>
      </c>
      <c r="AO400" s="61">
        <f>IF(COUNTIF(Setup_Hierarchy!$J$33:$IV$33,"="&amp;$K400)&lt;&gt;0,$L400,0)</f>
        <v>0</v>
      </c>
      <c r="AP400" s="61">
        <f>IF(COUNTIF(Setup_Hierarchy!$J$34:$IV$34,"="&amp;$K400)&lt;&gt;0,$L400,0)</f>
        <v>0</v>
      </c>
      <c r="AQ400" s="61">
        <f>IF(COUNTIF(Setup_Hierarchy!$J$35:$IV$35,"="&amp;$K400)&lt;&gt;0,$L400,0)</f>
        <v>0</v>
      </c>
      <c r="AR400" s="61">
        <f>IF(COUNTIF(Setup_Hierarchy!$J$36:$IV$36,"="&amp;$K400)&lt;&gt;0,$L400,0)</f>
        <v>0</v>
      </c>
      <c r="AS400" s="61">
        <f>IF(COUNTIF(Setup_Hierarchy!$J$37:$IV$37,"="&amp;$K400)&lt;&gt;0,$L400,0)</f>
        <v>0</v>
      </c>
      <c r="AT400" s="61">
        <f>IF(COUNTIF(Setup_Hierarchy!$J$38:$IV$38,"="&amp;$K400)&lt;&gt;0,$L400,0)</f>
        <v>0</v>
      </c>
      <c r="AU400" s="61">
        <f>IF(COUNTIF(Setup_Hierarchy!$J$39:$IV$39,"="&amp;$K400)&lt;&gt;0,$L400,0)</f>
        <v>0</v>
      </c>
      <c r="AV400" s="61">
        <f>IF(COUNTIF(Setup_Hierarchy!$J$40:$IV$40,"="&amp;$K400)&lt;&gt;0,$L400,0)</f>
        <v>0</v>
      </c>
      <c r="AW400" s="61">
        <f>IF(COUNTIF(Setup_Hierarchy!$J$41:$IV$41,"="&amp;$K400)&lt;&gt;0,$L400,0)</f>
        <v>0</v>
      </c>
      <c r="AX400" s="61">
        <f>IF(COUNTIF(Setup_Hierarchy!$J$42:$IV$42,"="&amp;$K400)&lt;&gt;0,$L400,0)</f>
        <v>0</v>
      </c>
      <c r="AY400" s="61">
        <f>IF(COUNTIF(Setup_Hierarchy!$J$43:$IV$43,"="&amp;$K400)&lt;&gt;0,$L400,0)</f>
        <v>0</v>
      </c>
      <c r="AZ400" s="61">
        <f>IF(COUNTIF(Setup_Hierarchy!$J$44:$IV$44,"="&amp;$K400)&lt;&gt;0,$L400,0)</f>
        <v>0</v>
      </c>
      <c r="BA400" s="61">
        <f>IF(COUNTIF(Setup_Hierarchy!$J$45:$IV$45,"="&amp;$K400)&lt;&gt;0,$L400,0)</f>
        <v>0</v>
      </c>
      <c r="BB400" s="61">
        <f>IF(COUNTIF(Setup_Hierarchy!$J$46:$IV$46,"="&amp;$K400)&lt;&gt;0,$L400,0)</f>
        <v>0</v>
      </c>
      <c r="BC400" s="61">
        <f>IF(COUNTIF(Setup_Hierarchy!$J$47:$IV$47,"="&amp;$K400)&lt;&gt;0,$L400,0)</f>
        <v>0</v>
      </c>
      <c r="BD400" s="61">
        <f>IF(COUNTIF(Setup_Hierarchy!$J$48:$IV$48,"="&amp;$K400)&lt;&gt;0,$L400,0)</f>
        <v>0</v>
      </c>
      <c r="BE400" s="61">
        <f>IF(COUNTIF(Setup_Hierarchy!$J$49:$IV$49,"="&amp;$K400)&lt;&gt;0,$L400,0)</f>
        <v>0</v>
      </c>
      <c r="BF400" s="61">
        <f>IF(COUNTIF(Setup_Hierarchy!$J$50:$IV$50,"="&amp;$K400)&lt;&gt;0,$L400,0)</f>
        <v>0</v>
      </c>
      <c r="BG400" s="61">
        <f>IF(COUNTIF(Setup_Hierarchy!$J$51:$IV$51,"="&amp;$K400)&lt;&gt;0,$L400,0)</f>
        <v>979.44</v>
      </c>
      <c r="BH400" s="61">
        <f>IF(COUNTIF(Setup_Hierarchy!$J$52:$IV$52,"="&amp;$K400)&lt;&gt;0,$L400,0)</f>
        <v>0</v>
      </c>
      <c r="BI400" s="61">
        <f>IF(COUNTIF(Setup_Hierarchy!$J$53:$IV$53,"="&amp;$K400)&lt;&gt;0,$L400,0)</f>
        <v>0</v>
      </c>
      <c r="BJ400" s="61">
        <f>IF(COUNTIF(Setup_Hierarchy!$J$54:$IV$54,"="&amp;$K400)&lt;&gt;0,$L400,0)</f>
        <v>0</v>
      </c>
      <c r="BK400" s="61">
        <f>IF(COUNTIF(Setup_Hierarchy!$J$55:$IV$55,"="&amp;$K400)&lt;&gt;0,$L400,0)</f>
        <v>0</v>
      </c>
      <c r="BL400" s="61">
        <f>IF(COUNTIF(Setup_Hierarchy!$J$56:$IV$56,"="&amp;$K400)&lt;&gt;0,$L400,0)</f>
        <v>0</v>
      </c>
      <c r="BM400" s="61">
        <f>IF(COUNTIF(Setup_Hierarchy!$J$57:$IV$57,"="&amp;$K400)&lt;&gt;0,$L400,0)</f>
        <v>0</v>
      </c>
      <c r="BN400" s="61">
        <f>IF(COUNTIF(Setup_Hierarchy!$J$58:$IV$58,"="&amp;$K400)&lt;&gt;0,$L400,0)</f>
        <v>0</v>
      </c>
      <c r="BO400" s="61">
        <f>IF(COUNTIF(Setup_Hierarchy!$J$59:$IV$59,"="&amp;$K400)&lt;&gt;0,$L400,0)</f>
        <v>979.44</v>
      </c>
      <c r="BP400" s="61">
        <f>IF(COUNTIF(Setup_Hierarchy!$J$60:$IV$60,"="&amp;$K400)&lt;&gt;0,$L400,0)</f>
        <v>979.44</v>
      </c>
      <c r="BQ400" s="61">
        <f>IF(COUNTIF(Setup_Hierarchy!$J$61:$IV$61,"="&amp;$K400)&lt;&gt;0,$L400,0)</f>
        <v>979.44</v>
      </c>
      <c r="BR400" s="61">
        <f>IF(COUNTIF(Setup_Hierarchy!$J$62:$IV$62,"="&amp;$K400)&lt;&gt;0,$L400,0)</f>
        <v>0</v>
      </c>
      <c r="BS400" s="61">
        <f>IF(COUNTIF(Setup_Hierarchy!$J$63:$IV$63,"="&amp;$K400)&lt;&gt;0,$L400,0)</f>
        <v>0</v>
      </c>
      <c r="BT400" s="61">
        <f>IF(COUNTIF(Setup_Hierarchy!$J$64:$IV$64,"="&amp;$K400)&lt;&gt;0,$L400,0)</f>
        <v>0</v>
      </c>
      <c r="BU400" s="61">
        <f>IF(COUNTIF(Setup_Hierarchy!$J$65:$IV$65,"="&amp;$K400)&lt;&gt;0,$L400,0)</f>
        <v>0</v>
      </c>
      <c r="BV400" s="61">
        <f>IF(COUNTIF(Setup_Hierarchy!$J$66:$IV$66,"="&amp;$K400)&lt;&gt;0,$L400,0)</f>
        <v>0</v>
      </c>
      <c r="BW400" s="61">
        <f>IF(COUNTIF(Setup_Hierarchy!$J$67:$IV$67,"="&amp;$K400)&lt;&gt;0,$L400,0)</f>
        <v>0</v>
      </c>
      <c r="BX400" s="61">
        <f>IF(COUNTIF(Setup_Hierarchy!$J$68:$IV$68,"="&amp;$K400)&lt;&gt;0,$L400,0)</f>
        <v>0</v>
      </c>
      <c r="BY400" s="61">
        <f>IF(COUNTIF(Setup_Hierarchy!$J$69:$IV$69,"="&amp;$K400)&lt;&gt;0,$L400,0)</f>
        <v>0</v>
      </c>
      <c r="BZ400" s="61">
        <f>IF(COUNTIF(Setup_Hierarchy!$J$70:$IV$70,"="&amp;$K400)&lt;&gt;0,$L400,0)</f>
        <v>0</v>
      </c>
      <c r="CA400" s="61">
        <f>IF(COUNTIF(Setup_Hierarchy!$J$71:$IV$71,"="&amp;$K400)&lt;&gt;0,$L400,0)</f>
        <v>0</v>
      </c>
      <c r="CB400" s="61">
        <f>IF(COUNTIF(Setup_Hierarchy!$J$72:$IV$72,"="&amp;$K400)&lt;&gt;0,$L400,0)</f>
        <v>0</v>
      </c>
      <c r="CC400" s="61">
        <f>IF(COUNTIF(Setup_Hierarchy!$J$73:$IV$73,"="&amp;$K400)&lt;&gt;0,$L400,0)</f>
        <v>0</v>
      </c>
      <c r="CD400" s="61">
        <f>IF(COUNTIF(Setup_Hierarchy!$J$74:$IV$74,"="&amp;$K400)&lt;&gt;0,$L400,0)</f>
        <v>0</v>
      </c>
      <c r="CE400" s="61">
        <f>IF(COUNTIF(Setup_Hierarchy!$J$75:$IV$75,"="&amp;$K400)&lt;&gt;0,$L400,0)</f>
        <v>0</v>
      </c>
      <c r="CF400" s="61">
        <f>IF(COUNTIF(Setup_Hierarchy!$J$76:$IV$76,"="&amp;$K400)&lt;&gt;0,$L400,0)</f>
        <v>0</v>
      </c>
      <c r="CG400" s="61">
        <f>IF(COUNTIF(Setup_Hierarchy!$J$77:$IV$77,"="&amp;$K400)&lt;&gt;0,$L400,0)</f>
        <v>0</v>
      </c>
      <c r="CH400" s="61">
        <f>IF(COUNTIF(Setup_Hierarchy!$J$78:$IV$78,"="&amp;$K400)&lt;&gt;0,$L400,0)</f>
        <v>0</v>
      </c>
      <c r="CI400" s="61">
        <f>IF(COUNTIF(Setup_Hierarchy!$J$79:$IV$79,"="&amp;$K400)&lt;&gt;0,$L400,0)</f>
        <v>0</v>
      </c>
      <c r="CJ400" s="61">
        <f>IF(COUNTIF(Setup_Hierarchy!$J$80:$IV$80,"="&amp;$K400)&lt;&gt;0,$L400,0)</f>
        <v>0</v>
      </c>
      <c r="CK400" s="61">
        <f>IF(COUNTIF(Setup_Hierarchy!$J$81:$IV$81,"="&amp;$K400)&lt;&gt;0,$L400,0)</f>
        <v>0</v>
      </c>
      <c r="CL400" s="61">
        <f>IF(COUNTIF(Setup_Hierarchy!$J$82:$IV$82,"="&amp;$K400)&lt;&gt;0,$L400,0)</f>
        <v>0</v>
      </c>
      <c r="CM400" s="61">
        <f>IF(COUNTIF(Setup_Hierarchy!$J$83:$IV$83,"="&amp;$K400)&lt;&gt;0,$L400,0)</f>
        <v>0</v>
      </c>
      <c r="CN400" s="61">
        <f>IF(COUNTIF(Setup_Hierarchy!$J$84:$IV$84,"="&amp;$K400)&lt;&gt;0,$L400,0)</f>
        <v>0</v>
      </c>
      <c r="CO400" s="61">
        <f>IF(COUNTIF(Setup_Hierarchy!$J$85:$IV$85,"="&amp;$K400)&lt;&gt;0,$L400,0)</f>
        <v>0</v>
      </c>
      <c r="CP400" s="61">
        <f>IF(COUNTIF(Setup_Hierarchy!$J$86:$IV$86,"="&amp;$K400)&lt;&gt;0,$L400,0)</f>
        <v>0</v>
      </c>
      <c r="CQ400" s="61">
        <f>IF(COUNTIF(Setup_Hierarchy!$J$87:$IV$87,"="&amp;$K400)&lt;&gt;0,$L400,0)</f>
        <v>0</v>
      </c>
      <c r="CR400" s="61">
        <f>IF(COUNTIF(Setup_Hierarchy!$J$88:$IV$88,"="&amp;$K400)&lt;&gt;0,$L400,0)</f>
        <v>0</v>
      </c>
      <c r="CS400" s="61">
        <f>IF(COUNTIF(Setup_Hierarchy!$J$89:$IV$89,"="&amp;$K400)&lt;&gt;0,$L400,0)</f>
        <v>0</v>
      </c>
      <c r="CT400" s="61">
        <f>IF(COUNTIF(Setup_Hierarchy!$J$90:$IV$90,"="&amp;$K400)&lt;&gt;0,$L400,0)</f>
        <v>0</v>
      </c>
      <c r="CU400" s="61">
        <f>IF(COUNTIF(Setup_Hierarchy!$J$91:$IV$91,"="&amp;$K400)&lt;&gt;0,$L400,0)</f>
        <v>0</v>
      </c>
      <c r="CV400" s="61">
        <f>IF(COUNTIF(Setup_Hierarchy!$J$92:$IV$92,"="&amp;$K400)&lt;&gt;0,$L400,0)</f>
        <v>0</v>
      </c>
      <c r="CW400" s="61">
        <f>IF(COUNTIF(Setup_Hierarchy!$J$93:$IV$93,"="&amp;$K400)&lt;&gt;0,$L400,0)</f>
        <v>0</v>
      </c>
      <c r="CX400" s="61">
        <f>IF(COUNTIF(Setup_Hierarchy!$J$94:$IV$94,"="&amp;$K400)&lt;&gt;0,$L400,0)</f>
        <v>0</v>
      </c>
      <c r="CY400" s="61">
        <f>IF(COUNTIF(Setup_Hierarchy!$J$95:$IV$95,"="&amp;$K400)&lt;&gt;0,$L400,0)</f>
        <v>0</v>
      </c>
      <c r="CZ400" s="61">
        <f>IF(COUNTIF(Setup_Hierarchy!$J$96:$IV$96,"="&amp;$K400)&lt;&gt;0,$L400,0)</f>
        <v>0</v>
      </c>
      <c r="DA400" s="61">
        <f>IF(COUNTIF(Setup_Hierarchy!$J$97:$IV$97,"="&amp;$K400)&lt;&gt;0,$L400,0)</f>
        <v>0</v>
      </c>
      <c r="DB400" s="61">
        <f>IF(COUNTIF(Setup_Hierarchy!$J$98:$IV$98,"="&amp;$K400)&lt;&gt;0,$L400,0)</f>
        <v>0</v>
      </c>
      <c r="DC400" s="61">
        <f>IF(COUNTIF(Setup_Hierarchy!$J$99:$IV$99,"="&amp;$K400)&lt;&gt;0,$L400,0)</f>
        <v>0</v>
      </c>
      <c r="DD400" s="61">
        <f>IF(COUNTIF(Setup_Hierarchy!$J$100:$IV$100,"="&amp;$K400)&lt;&gt;0,$L400,0)</f>
        <v>0</v>
      </c>
      <c r="DE400" s="61">
        <f>IF(COUNTIF(Setup_Hierarchy!$J$101:$IV$101,"="&amp;$K400)&lt;&gt;0,$L400,0)</f>
        <v>0</v>
      </c>
      <c r="DF400" s="61">
        <f>IF(COUNTIF(Setup_Hierarchy!$J$102:$IV$102,"="&amp;$K400)&lt;&gt;0,$L400,0)</f>
        <v>0</v>
      </c>
      <c r="DG400" s="61">
        <f>IF(COUNTIF(Setup_Hierarchy!$J$103:$IV$103,"="&amp;$K400)&lt;&gt;0,$L400,0)</f>
        <v>0</v>
      </c>
      <c r="DH400" s="61">
        <f>IF(COUNTIF(Setup_Hierarchy!$J$104:$IV$104,"="&amp;$K400)&lt;&gt;0,$L400,0)</f>
        <v>0</v>
      </c>
      <c r="DI400" s="61">
        <f>IF(COUNTIF(Setup_Hierarchy!$J$105:$IV$105,"="&amp;$K400)&lt;&gt;0,$L400,0)</f>
        <v>0</v>
      </c>
      <c r="DJ400" s="61">
        <f>IF(COUNTIF(Setup_Hierarchy!$J$106:$IV$106,"="&amp;$K400)&lt;&gt;0,$L400,0)</f>
        <v>0</v>
      </c>
      <c r="DK400" s="61">
        <f>IF(COUNTIF(Setup_Hierarchy!$J$107:$IV$107,"="&amp;$K400)&lt;&gt;0,$L400,0)</f>
        <v>0</v>
      </c>
      <c r="DL400" s="61">
        <f>IF(COUNTIF(Setup_Hierarchy!$J$108:$IV$108,"="&amp;$K400)&lt;&gt;0,$L400,0)</f>
        <v>0</v>
      </c>
      <c r="DM400" s="61">
        <f>IF(COUNTIF(Setup_Hierarchy!$J$109:$IV$109,"="&amp;$K400)&lt;&gt;0,$L400,0)</f>
        <v>0</v>
      </c>
      <c r="DN400" s="61">
        <f>IF(COUNTIF(Setup_Hierarchy!$J$110:$IV$110,"="&amp;$K400)&lt;&gt;0,$L400,0)</f>
        <v>0</v>
      </c>
      <c r="DO400" s="61">
        <f>IF(COUNTIF(Setup_Hierarchy!$J$111:$IV$111,"="&amp;$K400)&lt;&gt;0,$L400,0)</f>
        <v>0</v>
      </c>
      <c r="DP400" s="61">
        <f>IF(COUNTIF(Setup_Hierarchy!$J$112:$IV$112,"="&amp;$K400)&lt;&gt;0,$L400,0)</f>
        <v>0</v>
      </c>
      <c r="DQ400" s="61">
        <f>IF(COUNTIF(Setup_Hierarchy!$J$113:$IV$113,"="&amp;$K400)&lt;&gt;0,$L400,0)</f>
        <v>0</v>
      </c>
      <c r="DR400" s="61">
        <f>IF(COUNTIF(Setup_Hierarchy!$J$114:$IV$114,"="&amp;$K400)&lt;&gt;0,$L400,0)</f>
        <v>0</v>
      </c>
      <c r="DS400" s="61">
        <f>IF(COUNTIF(Setup_Hierarchy!$J$115:$IV$115,"="&amp;$K400)&lt;&gt;0,$L400,0)</f>
        <v>0</v>
      </c>
      <c r="DT400" s="61">
        <f>IF(COUNTIF(Setup_Hierarchy!$J$116:$IV$116,"="&amp;$K400)&lt;&gt;0,$L400,0)</f>
        <v>0</v>
      </c>
    </row>
    <row r="401" spans="2:124" x14ac:dyDescent="0.2">
      <c r="B401" t="s">
        <v>43</v>
      </c>
      <c r="C401">
        <v>797</v>
      </c>
      <c r="D401" t="s">
        <v>16</v>
      </c>
      <c r="E401" t="s">
        <v>369</v>
      </c>
      <c r="F401" t="s">
        <v>533</v>
      </c>
      <c r="G401" t="s">
        <v>524</v>
      </c>
      <c r="H401" t="s">
        <v>13</v>
      </c>
      <c r="I401">
        <v>0.100286</v>
      </c>
      <c r="J401">
        <v>-0.12967400000000001</v>
      </c>
      <c r="K401">
        <v>679</v>
      </c>
      <c r="L401">
        <v>7702.67</v>
      </c>
      <c r="M401" s="61">
        <f>IF(COUNTIF(Setup_Hierarchy!$J$5:$IV$5,"="&amp;$K401)&lt;&gt;0,$L401,0)</f>
        <v>7702.67</v>
      </c>
      <c r="N401" s="61">
        <f>IF(COUNTIF(Setup_Hierarchy!$J$6:$IV$6,"="&amp;$K401)&lt;&gt;0,$L401,0)</f>
        <v>7702.67</v>
      </c>
      <c r="O401" s="61">
        <f>IF(COUNTIF(Setup_Hierarchy!$J$7:$IV$7,"="&amp;$K401)&lt;&gt;0,$L401,0)</f>
        <v>7702.67</v>
      </c>
      <c r="P401" s="61">
        <f>IF(COUNTIF(Setup_Hierarchy!$J$8:$IV$8,"="&amp;$K401)&lt;&gt;0,$L401,0)</f>
        <v>7702.67</v>
      </c>
      <c r="Q401" s="61">
        <f>IF(COUNTIF(Setup_Hierarchy!$J$9:$IV$9,"="&amp;$K401)&lt;&gt;0,$L401,0)</f>
        <v>7702.67</v>
      </c>
      <c r="R401" s="61">
        <f>IF(COUNTIF(Setup_Hierarchy!$J$10:$IV$10,"="&amp;$K401)&lt;&gt;0,$L401,0)</f>
        <v>0</v>
      </c>
      <c r="S401" s="61">
        <f>IF(COUNTIF(Setup_Hierarchy!$J$11:$IV$11,"="&amp;$K401)&lt;&gt;0,$L401,0)</f>
        <v>0</v>
      </c>
      <c r="T401" s="61">
        <f>IF(COUNTIF(Setup_Hierarchy!$J$12:$IV$12,"="&amp;$K401)&lt;&gt;0,$L401,0)</f>
        <v>0</v>
      </c>
      <c r="U401" s="61">
        <f>IF(COUNTIF(Setup_Hierarchy!$J$13:$IV$13,"="&amp;$K401)&lt;&gt;0,$L401,0)</f>
        <v>0</v>
      </c>
      <c r="V401" s="61">
        <f>IF(COUNTIF(Setup_Hierarchy!$J$14:$IV$14,"="&amp;$K401)&lt;&gt;0,$L401,0)</f>
        <v>7702.67</v>
      </c>
      <c r="W401" s="61">
        <f>IF(COUNTIF(Setup_Hierarchy!$J$15:$IV$15,"="&amp;$K401)&lt;&gt;0,$L401,0)</f>
        <v>7702.67</v>
      </c>
      <c r="X401" s="61">
        <f>IF(COUNTIF(Setup_Hierarchy!$J$16:$IV$16,"="&amp;$K401)&lt;&gt;0,$L401,0)</f>
        <v>0</v>
      </c>
      <c r="Y401" s="61">
        <f>IF(COUNTIF(Setup_Hierarchy!$J$17:$IV$17,"="&amp;$K401)&lt;&gt;0,$L401,0)</f>
        <v>0</v>
      </c>
      <c r="Z401" s="61">
        <f>IF(COUNTIF(Setup_Hierarchy!$J$18:$IV$18,"="&amp;$K401)&lt;&gt;0,$L401,0)</f>
        <v>0</v>
      </c>
      <c r="AA401" s="61">
        <f>IF(COUNTIF(Setup_Hierarchy!$J$19:$IV$19,"="&amp;$K401)&lt;&gt;0,$L401,0)</f>
        <v>0</v>
      </c>
      <c r="AB401" s="61">
        <f>IF(COUNTIF(Setup_Hierarchy!$J$20:$IV$20,"="&amp;$K401)&lt;&gt;0,$L401,0)</f>
        <v>0</v>
      </c>
      <c r="AC401" s="61">
        <f>IF(COUNTIF(Setup_Hierarchy!$J$21:$IV$21,"="&amp;$K401)&lt;&gt;0,$L401,0)</f>
        <v>0</v>
      </c>
      <c r="AD401" s="61">
        <f>IF(COUNTIF(Setup_Hierarchy!$J$22:$IV$22,"="&amp;$K401)&lt;&gt;0,$L401,0)</f>
        <v>0</v>
      </c>
      <c r="AE401" s="61">
        <f>IF(COUNTIF(Setup_Hierarchy!$J$23:$IV$23,"="&amp;$K401)&lt;&gt;0,$L401,0)</f>
        <v>0</v>
      </c>
      <c r="AF401" s="61">
        <f>IF(COUNTIF(Setup_Hierarchy!$J$24:$IV$24,"="&amp;$K401)&lt;&gt;0,$L401,0)</f>
        <v>0</v>
      </c>
      <c r="AG401" s="61">
        <f>IF(COUNTIF(Setup_Hierarchy!$J$25:$IV$25,"="&amp;$K401)&lt;&gt;0,$L401,0)</f>
        <v>0</v>
      </c>
      <c r="AH401" s="61">
        <f>IF(COUNTIF(Setup_Hierarchy!$J$26:$IV$26,"="&amp;$K401)&lt;&gt;0,$L401,0)</f>
        <v>0</v>
      </c>
      <c r="AI401" s="61">
        <f>IF(COUNTIF(Setup_Hierarchy!$J$27:$IV$27,"="&amp;$K401)&lt;&gt;0,$L401,0)</f>
        <v>0</v>
      </c>
      <c r="AJ401" s="61">
        <f>IF(COUNTIF(Setup_Hierarchy!$J$28:$IV$28,"="&amp;$K401)&lt;&gt;0,$L401,0)</f>
        <v>0</v>
      </c>
      <c r="AK401" s="61">
        <f>IF(COUNTIF(Setup_Hierarchy!$J$29:$IV$29,"="&amp;$K401)&lt;&gt;0,$L401,0)</f>
        <v>0</v>
      </c>
      <c r="AL401" s="61">
        <f>IF(COUNTIF(Setup_Hierarchy!$J$30:$IV$30,"="&amp;$K401)&lt;&gt;0,$L401,0)</f>
        <v>0</v>
      </c>
      <c r="AM401" s="61">
        <f>IF(COUNTIF(Setup_Hierarchy!$J$31:$IV$31,"="&amp;$K401)&lt;&gt;0,$L401,0)</f>
        <v>0</v>
      </c>
      <c r="AN401" s="61">
        <f>IF(COUNTIF(Setup_Hierarchy!$J$32:$IV$32,"="&amp;$K401)&lt;&gt;0,$L401,0)</f>
        <v>0</v>
      </c>
      <c r="AO401" s="61">
        <f>IF(COUNTIF(Setup_Hierarchy!$J$33:$IV$33,"="&amp;$K401)&lt;&gt;0,$L401,0)</f>
        <v>0</v>
      </c>
      <c r="AP401" s="61">
        <f>IF(COUNTIF(Setup_Hierarchy!$J$34:$IV$34,"="&amp;$K401)&lt;&gt;0,$L401,0)</f>
        <v>0</v>
      </c>
      <c r="AQ401" s="61">
        <f>IF(COUNTIF(Setup_Hierarchy!$J$35:$IV$35,"="&amp;$K401)&lt;&gt;0,$L401,0)</f>
        <v>0</v>
      </c>
      <c r="AR401" s="61">
        <f>IF(COUNTIF(Setup_Hierarchy!$J$36:$IV$36,"="&amp;$K401)&lt;&gt;0,$L401,0)</f>
        <v>0</v>
      </c>
      <c r="AS401" s="61">
        <f>IF(COUNTIF(Setup_Hierarchy!$J$37:$IV$37,"="&amp;$K401)&lt;&gt;0,$L401,0)</f>
        <v>0</v>
      </c>
      <c r="AT401" s="61">
        <f>IF(COUNTIF(Setup_Hierarchy!$J$38:$IV$38,"="&amp;$K401)&lt;&gt;0,$L401,0)</f>
        <v>0</v>
      </c>
      <c r="AU401" s="61">
        <f>IF(COUNTIF(Setup_Hierarchy!$J$39:$IV$39,"="&amp;$K401)&lt;&gt;0,$L401,0)</f>
        <v>0</v>
      </c>
      <c r="AV401" s="61">
        <f>IF(COUNTIF(Setup_Hierarchy!$J$40:$IV$40,"="&amp;$K401)&lt;&gt;0,$L401,0)</f>
        <v>0</v>
      </c>
      <c r="AW401" s="61">
        <f>IF(COUNTIF(Setup_Hierarchy!$J$41:$IV$41,"="&amp;$K401)&lt;&gt;0,$L401,0)</f>
        <v>0</v>
      </c>
      <c r="AX401" s="61">
        <f>IF(COUNTIF(Setup_Hierarchy!$J$42:$IV$42,"="&amp;$K401)&lt;&gt;0,$L401,0)</f>
        <v>0</v>
      </c>
      <c r="AY401" s="61">
        <f>IF(COUNTIF(Setup_Hierarchy!$J$43:$IV$43,"="&amp;$K401)&lt;&gt;0,$L401,0)</f>
        <v>0</v>
      </c>
      <c r="AZ401" s="61">
        <f>IF(COUNTIF(Setup_Hierarchy!$J$44:$IV$44,"="&amp;$K401)&lt;&gt;0,$L401,0)</f>
        <v>0</v>
      </c>
      <c r="BA401" s="61">
        <f>IF(COUNTIF(Setup_Hierarchy!$J$45:$IV$45,"="&amp;$K401)&lt;&gt;0,$L401,0)</f>
        <v>0</v>
      </c>
      <c r="BB401" s="61">
        <f>IF(COUNTIF(Setup_Hierarchy!$J$46:$IV$46,"="&amp;$K401)&lt;&gt;0,$L401,0)</f>
        <v>0</v>
      </c>
      <c r="BC401" s="61">
        <f>IF(COUNTIF(Setup_Hierarchy!$J$47:$IV$47,"="&amp;$K401)&lt;&gt;0,$L401,0)</f>
        <v>0</v>
      </c>
      <c r="BD401" s="61">
        <f>IF(COUNTIF(Setup_Hierarchy!$J$48:$IV$48,"="&amp;$K401)&lt;&gt;0,$L401,0)</f>
        <v>0</v>
      </c>
      <c r="BE401" s="61">
        <f>IF(COUNTIF(Setup_Hierarchy!$J$49:$IV$49,"="&amp;$K401)&lt;&gt;0,$L401,0)</f>
        <v>0</v>
      </c>
      <c r="BF401" s="61">
        <f>IF(COUNTIF(Setup_Hierarchy!$J$50:$IV$50,"="&amp;$K401)&lt;&gt;0,$L401,0)</f>
        <v>0</v>
      </c>
      <c r="BG401" s="61">
        <f>IF(COUNTIF(Setup_Hierarchy!$J$51:$IV$51,"="&amp;$K401)&lt;&gt;0,$L401,0)</f>
        <v>0</v>
      </c>
      <c r="BH401" s="61">
        <f>IF(COUNTIF(Setup_Hierarchy!$J$52:$IV$52,"="&amp;$K401)&lt;&gt;0,$L401,0)</f>
        <v>0</v>
      </c>
      <c r="BI401" s="61">
        <f>IF(COUNTIF(Setup_Hierarchy!$J$53:$IV$53,"="&amp;$K401)&lt;&gt;0,$L401,0)</f>
        <v>0</v>
      </c>
      <c r="BJ401" s="61">
        <f>IF(COUNTIF(Setup_Hierarchy!$J$54:$IV$54,"="&amp;$K401)&lt;&gt;0,$L401,0)</f>
        <v>0</v>
      </c>
      <c r="BK401" s="61">
        <f>IF(COUNTIF(Setup_Hierarchy!$J$55:$IV$55,"="&amp;$K401)&lt;&gt;0,$L401,0)</f>
        <v>0</v>
      </c>
      <c r="BL401" s="61">
        <f>IF(COUNTIF(Setup_Hierarchy!$J$56:$IV$56,"="&amp;$K401)&lt;&gt;0,$L401,0)</f>
        <v>0</v>
      </c>
      <c r="BM401" s="61">
        <f>IF(COUNTIF(Setup_Hierarchy!$J$57:$IV$57,"="&amp;$K401)&lt;&gt;0,$L401,0)</f>
        <v>0</v>
      </c>
      <c r="BN401" s="61">
        <f>IF(COUNTIF(Setup_Hierarchy!$J$58:$IV$58,"="&amp;$K401)&lt;&gt;0,$L401,0)</f>
        <v>0</v>
      </c>
      <c r="BO401" s="61">
        <f>IF(COUNTIF(Setup_Hierarchy!$J$59:$IV$59,"="&amp;$K401)&lt;&gt;0,$L401,0)</f>
        <v>0</v>
      </c>
      <c r="BP401" s="61">
        <f>IF(COUNTIF(Setup_Hierarchy!$J$60:$IV$60,"="&amp;$K401)&lt;&gt;0,$L401,0)</f>
        <v>0</v>
      </c>
      <c r="BQ401" s="61">
        <f>IF(COUNTIF(Setup_Hierarchy!$J$61:$IV$61,"="&amp;$K401)&lt;&gt;0,$L401,0)</f>
        <v>0</v>
      </c>
      <c r="BR401" s="61">
        <f>IF(COUNTIF(Setup_Hierarchy!$J$62:$IV$62,"="&amp;$K401)&lt;&gt;0,$L401,0)</f>
        <v>0</v>
      </c>
      <c r="BS401" s="61">
        <f>IF(COUNTIF(Setup_Hierarchy!$J$63:$IV$63,"="&amp;$K401)&lt;&gt;0,$L401,0)</f>
        <v>0</v>
      </c>
      <c r="BT401" s="61">
        <f>IF(COUNTIF(Setup_Hierarchy!$J$64:$IV$64,"="&amp;$K401)&lt;&gt;0,$L401,0)</f>
        <v>0</v>
      </c>
      <c r="BU401" s="61">
        <f>IF(COUNTIF(Setup_Hierarchy!$J$65:$IV$65,"="&amp;$K401)&lt;&gt;0,$L401,0)</f>
        <v>0</v>
      </c>
      <c r="BV401" s="61">
        <f>IF(COUNTIF(Setup_Hierarchy!$J$66:$IV$66,"="&amp;$K401)&lt;&gt;0,$L401,0)</f>
        <v>0</v>
      </c>
      <c r="BW401" s="61">
        <f>IF(COUNTIF(Setup_Hierarchy!$J$67:$IV$67,"="&amp;$K401)&lt;&gt;0,$L401,0)</f>
        <v>0</v>
      </c>
      <c r="BX401" s="61">
        <f>IF(COUNTIF(Setup_Hierarchy!$J$68:$IV$68,"="&amp;$K401)&lt;&gt;0,$L401,0)</f>
        <v>0</v>
      </c>
      <c r="BY401" s="61">
        <f>IF(COUNTIF(Setup_Hierarchy!$J$69:$IV$69,"="&amp;$K401)&lt;&gt;0,$L401,0)</f>
        <v>0</v>
      </c>
      <c r="BZ401" s="61">
        <f>IF(COUNTIF(Setup_Hierarchy!$J$70:$IV$70,"="&amp;$K401)&lt;&gt;0,$L401,0)</f>
        <v>0</v>
      </c>
      <c r="CA401" s="61">
        <f>IF(COUNTIF(Setup_Hierarchy!$J$71:$IV$71,"="&amp;$K401)&lt;&gt;0,$L401,0)</f>
        <v>0</v>
      </c>
      <c r="CB401" s="61">
        <f>IF(COUNTIF(Setup_Hierarchy!$J$72:$IV$72,"="&amp;$K401)&lt;&gt;0,$L401,0)</f>
        <v>0</v>
      </c>
      <c r="CC401" s="61">
        <f>IF(COUNTIF(Setup_Hierarchy!$J$73:$IV$73,"="&amp;$K401)&lt;&gt;0,$L401,0)</f>
        <v>0</v>
      </c>
      <c r="CD401" s="61">
        <f>IF(COUNTIF(Setup_Hierarchy!$J$74:$IV$74,"="&amp;$K401)&lt;&gt;0,$L401,0)</f>
        <v>0</v>
      </c>
      <c r="CE401" s="61">
        <f>IF(COUNTIF(Setup_Hierarchy!$J$75:$IV$75,"="&amp;$K401)&lt;&gt;0,$L401,0)</f>
        <v>0</v>
      </c>
      <c r="CF401" s="61">
        <f>IF(COUNTIF(Setup_Hierarchy!$J$76:$IV$76,"="&amp;$K401)&lt;&gt;0,$L401,0)</f>
        <v>0</v>
      </c>
      <c r="CG401" s="61">
        <f>IF(COUNTIF(Setup_Hierarchy!$J$77:$IV$77,"="&amp;$K401)&lt;&gt;0,$L401,0)</f>
        <v>0</v>
      </c>
      <c r="CH401" s="61">
        <f>IF(COUNTIF(Setup_Hierarchy!$J$78:$IV$78,"="&amp;$K401)&lt;&gt;0,$L401,0)</f>
        <v>0</v>
      </c>
      <c r="CI401" s="61">
        <f>IF(COUNTIF(Setup_Hierarchy!$J$79:$IV$79,"="&amp;$K401)&lt;&gt;0,$L401,0)</f>
        <v>0</v>
      </c>
      <c r="CJ401" s="61">
        <f>IF(COUNTIF(Setup_Hierarchy!$J$80:$IV$80,"="&amp;$K401)&lt;&gt;0,$L401,0)</f>
        <v>0</v>
      </c>
      <c r="CK401" s="61">
        <f>IF(COUNTIF(Setup_Hierarchy!$J$81:$IV$81,"="&amp;$K401)&lt;&gt;0,$L401,0)</f>
        <v>0</v>
      </c>
      <c r="CL401" s="61">
        <f>IF(COUNTIF(Setup_Hierarchy!$J$82:$IV$82,"="&amp;$K401)&lt;&gt;0,$L401,0)</f>
        <v>0</v>
      </c>
      <c r="CM401" s="61">
        <f>IF(COUNTIF(Setup_Hierarchy!$J$83:$IV$83,"="&amp;$K401)&lt;&gt;0,$L401,0)</f>
        <v>0</v>
      </c>
      <c r="CN401" s="61">
        <f>IF(COUNTIF(Setup_Hierarchy!$J$84:$IV$84,"="&amp;$K401)&lt;&gt;0,$L401,0)</f>
        <v>0</v>
      </c>
      <c r="CO401" s="61">
        <f>IF(COUNTIF(Setup_Hierarchy!$J$85:$IV$85,"="&amp;$K401)&lt;&gt;0,$L401,0)</f>
        <v>0</v>
      </c>
      <c r="CP401" s="61">
        <f>IF(COUNTIF(Setup_Hierarchy!$J$86:$IV$86,"="&amp;$K401)&lt;&gt;0,$L401,0)</f>
        <v>0</v>
      </c>
      <c r="CQ401" s="61">
        <f>IF(COUNTIF(Setup_Hierarchy!$J$87:$IV$87,"="&amp;$K401)&lt;&gt;0,$L401,0)</f>
        <v>0</v>
      </c>
      <c r="CR401" s="61">
        <f>IF(COUNTIF(Setup_Hierarchy!$J$88:$IV$88,"="&amp;$K401)&lt;&gt;0,$L401,0)</f>
        <v>0</v>
      </c>
      <c r="CS401" s="61">
        <f>IF(COUNTIF(Setup_Hierarchy!$J$89:$IV$89,"="&amp;$K401)&lt;&gt;0,$L401,0)</f>
        <v>0</v>
      </c>
      <c r="CT401" s="61">
        <f>IF(COUNTIF(Setup_Hierarchy!$J$90:$IV$90,"="&amp;$K401)&lt;&gt;0,$L401,0)</f>
        <v>0</v>
      </c>
      <c r="CU401" s="61">
        <f>IF(COUNTIF(Setup_Hierarchy!$J$91:$IV$91,"="&amp;$K401)&lt;&gt;0,$L401,0)</f>
        <v>0</v>
      </c>
      <c r="CV401" s="61">
        <f>IF(COUNTIF(Setup_Hierarchy!$J$92:$IV$92,"="&amp;$K401)&lt;&gt;0,$L401,0)</f>
        <v>0</v>
      </c>
      <c r="CW401" s="61">
        <f>IF(COUNTIF(Setup_Hierarchy!$J$93:$IV$93,"="&amp;$K401)&lt;&gt;0,$L401,0)</f>
        <v>0</v>
      </c>
      <c r="CX401" s="61">
        <f>IF(COUNTIF(Setup_Hierarchy!$J$94:$IV$94,"="&amp;$K401)&lt;&gt;0,$L401,0)</f>
        <v>0</v>
      </c>
      <c r="CY401" s="61">
        <f>IF(COUNTIF(Setup_Hierarchy!$J$95:$IV$95,"="&amp;$K401)&lt;&gt;0,$L401,0)</f>
        <v>0</v>
      </c>
      <c r="CZ401" s="61">
        <f>IF(COUNTIF(Setup_Hierarchy!$J$96:$IV$96,"="&amp;$K401)&lt;&gt;0,$L401,0)</f>
        <v>0</v>
      </c>
      <c r="DA401" s="61">
        <f>IF(COUNTIF(Setup_Hierarchy!$J$97:$IV$97,"="&amp;$K401)&lt;&gt;0,$L401,0)</f>
        <v>0</v>
      </c>
      <c r="DB401" s="61">
        <f>IF(COUNTIF(Setup_Hierarchy!$J$98:$IV$98,"="&amp;$K401)&lt;&gt;0,$L401,0)</f>
        <v>0</v>
      </c>
      <c r="DC401" s="61">
        <f>IF(COUNTIF(Setup_Hierarchy!$J$99:$IV$99,"="&amp;$K401)&lt;&gt;0,$L401,0)</f>
        <v>0</v>
      </c>
      <c r="DD401" s="61">
        <f>IF(COUNTIF(Setup_Hierarchy!$J$100:$IV$100,"="&amp;$K401)&lt;&gt;0,$L401,0)</f>
        <v>0</v>
      </c>
      <c r="DE401" s="61">
        <f>IF(COUNTIF(Setup_Hierarchy!$J$101:$IV$101,"="&amp;$K401)&lt;&gt;0,$L401,0)</f>
        <v>0</v>
      </c>
      <c r="DF401" s="61">
        <f>IF(COUNTIF(Setup_Hierarchy!$J$102:$IV$102,"="&amp;$K401)&lt;&gt;0,$L401,0)</f>
        <v>0</v>
      </c>
      <c r="DG401" s="61">
        <f>IF(COUNTIF(Setup_Hierarchy!$J$103:$IV$103,"="&amp;$K401)&lt;&gt;0,$L401,0)</f>
        <v>0</v>
      </c>
      <c r="DH401" s="61">
        <f>IF(COUNTIF(Setup_Hierarchy!$J$104:$IV$104,"="&amp;$K401)&lt;&gt;0,$L401,0)</f>
        <v>0</v>
      </c>
      <c r="DI401" s="61">
        <f>IF(COUNTIF(Setup_Hierarchy!$J$105:$IV$105,"="&amp;$K401)&lt;&gt;0,$L401,0)</f>
        <v>0</v>
      </c>
      <c r="DJ401" s="61">
        <f>IF(COUNTIF(Setup_Hierarchy!$J$106:$IV$106,"="&amp;$K401)&lt;&gt;0,$L401,0)</f>
        <v>0</v>
      </c>
      <c r="DK401" s="61">
        <f>IF(COUNTIF(Setup_Hierarchy!$J$107:$IV$107,"="&amp;$K401)&lt;&gt;0,$L401,0)</f>
        <v>0</v>
      </c>
      <c r="DL401" s="61">
        <f>IF(COUNTIF(Setup_Hierarchy!$J$108:$IV$108,"="&amp;$K401)&lt;&gt;0,$L401,0)</f>
        <v>0</v>
      </c>
      <c r="DM401" s="61">
        <f>IF(COUNTIF(Setup_Hierarchy!$J$109:$IV$109,"="&amp;$K401)&lt;&gt;0,$L401,0)</f>
        <v>0</v>
      </c>
      <c r="DN401" s="61">
        <f>IF(COUNTIF(Setup_Hierarchy!$J$110:$IV$110,"="&amp;$K401)&lt;&gt;0,$L401,0)</f>
        <v>0</v>
      </c>
      <c r="DO401" s="61">
        <f>IF(COUNTIF(Setup_Hierarchy!$J$111:$IV$111,"="&amp;$K401)&lt;&gt;0,$L401,0)</f>
        <v>0</v>
      </c>
      <c r="DP401" s="61">
        <f>IF(COUNTIF(Setup_Hierarchy!$J$112:$IV$112,"="&amp;$K401)&lt;&gt;0,$L401,0)</f>
        <v>0</v>
      </c>
      <c r="DQ401" s="61">
        <f>IF(COUNTIF(Setup_Hierarchy!$J$113:$IV$113,"="&amp;$K401)&lt;&gt;0,$L401,0)</f>
        <v>0</v>
      </c>
      <c r="DR401" s="61">
        <f>IF(COUNTIF(Setup_Hierarchy!$J$114:$IV$114,"="&amp;$K401)&lt;&gt;0,$L401,0)</f>
        <v>0</v>
      </c>
      <c r="DS401" s="61">
        <f>IF(COUNTIF(Setup_Hierarchy!$J$115:$IV$115,"="&amp;$K401)&lt;&gt;0,$L401,0)</f>
        <v>0</v>
      </c>
      <c r="DT401" s="61">
        <f>IF(COUNTIF(Setup_Hierarchy!$J$116:$IV$116,"="&amp;$K401)&lt;&gt;0,$L401,0)</f>
        <v>0</v>
      </c>
    </row>
    <row r="402" spans="2:124" x14ac:dyDescent="0.2">
      <c r="B402" t="s">
        <v>43</v>
      </c>
      <c r="C402">
        <v>800</v>
      </c>
      <c r="D402" t="s">
        <v>16</v>
      </c>
      <c r="E402" t="s">
        <v>369</v>
      </c>
      <c r="F402" t="s">
        <v>533</v>
      </c>
      <c r="G402" t="s">
        <v>524</v>
      </c>
      <c r="H402" t="s">
        <v>34</v>
      </c>
      <c r="I402">
        <v>4.4502E-2</v>
      </c>
      <c r="J402">
        <v>-0.13882</v>
      </c>
      <c r="K402">
        <v>629</v>
      </c>
      <c r="L402">
        <v>23.34</v>
      </c>
      <c r="M402" s="61">
        <f>IF(COUNTIF(Setup_Hierarchy!$J$5:$IV$5,"="&amp;$K402)&lt;&gt;0,$L402,0)</f>
        <v>23.34</v>
      </c>
      <c r="N402" s="61">
        <f>IF(COUNTIF(Setup_Hierarchy!$J$6:$IV$6,"="&amp;$K402)&lt;&gt;0,$L402,0)</f>
        <v>23.34</v>
      </c>
      <c r="O402" s="61">
        <f>IF(COUNTIF(Setup_Hierarchy!$J$7:$IV$7,"="&amp;$K402)&lt;&gt;0,$L402,0)</f>
        <v>23.34</v>
      </c>
      <c r="P402" s="61">
        <f>IF(COUNTIF(Setup_Hierarchy!$J$8:$IV$8,"="&amp;$K402)&lt;&gt;0,$L402,0)</f>
        <v>0</v>
      </c>
      <c r="Q402" s="61">
        <f>IF(COUNTIF(Setup_Hierarchy!$J$9:$IV$9,"="&amp;$K402)&lt;&gt;0,$L402,0)</f>
        <v>0</v>
      </c>
      <c r="R402" s="61">
        <f>IF(COUNTIF(Setup_Hierarchy!$J$10:$IV$10,"="&amp;$K402)&lt;&gt;0,$L402,0)</f>
        <v>0</v>
      </c>
      <c r="S402" s="61">
        <f>IF(COUNTIF(Setup_Hierarchy!$J$11:$IV$11,"="&amp;$K402)&lt;&gt;0,$L402,0)</f>
        <v>0</v>
      </c>
      <c r="T402" s="61">
        <f>IF(COUNTIF(Setup_Hierarchy!$J$12:$IV$12,"="&amp;$K402)&lt;&gt;0,$L402,0)</f>
        <v>0</v>
      </c>
      <c r="U402" s="61">
        <f>IF(COUNTIF(Setup_Hierarchy!$J$13:$IV$13,"="&amp;$K402)&lt;&gt;0,$L402,0)</f>
        <v>0</v>
      </c>
      <c r="V402" s="61">
        <f>IF(COUNTIF(Setup_Hierarchy!$J$14:$IV$14,"="&amp;$K402)&lt;&gt;0,$L402,0)</f>
        <v>0</v>
      </c>
      <c r="W402" s="61">
        <f>IF(COUNTIF(Setup_Hierarchy!$J$15:$IV$15,"="&amp;$K402)&lt;&gt;0,$L402,0)</f>
        <v>0</v>
      </c>
      <c r="X402" s="61">
        <f>IF(COUNTIF(Setup_Hierarchy!$J$16:$IV$16,"="&amp;$K402)&lt;&gt;0,$L402,0)</f>
        <v>0</v>
      </c>
      <c r="Y402" s="61">
        <f>IF(COUNTIF(Setup_Hierarchy!$J$17:$IV$17,"="&amp;$K402)&lt;&gt;0,$L402,0)</f>
        <v>0</v>
      </c>
      <c r="Z402" s="61">
        <f>IF(COUNTIF(Setup_Hierarchy!$J$18:$IV$18,"="&amp;$K402)&lt;&gt;0,$L402,0)</f>
        <v>0</v>
      </c>
      <c r="AA402" s="61">
        <f>IF(COUNTIF(Setup_Hierarchy!$J$19:$IV$19,"="&amp;$K402)&lt;&gt;0,$L402,0)</f>
        <v>0</v>
      </c>
      <c r="AB402" s="61">
        <f>IF(COUNTIF(Setup_Hierarchy!$J$20:$IV$20,"="&amp;$K402)&lt;&gt;0,$L402,0)</f>
        <v>0</v>
      </c>
      <c r="AC402" s="61">
        <f>IF(COUNTIF(Setup_Hierarchy!$J$21:$IV$21,"="&amp;$K402)&lt;&gt;0,$L402,0)</f>
        <v>0</v>
      </c>
      <c r="AD402" s="61">
        <f>IF(COUNTIF(Setup_Hierarchy!$J$22:$IV$22,"="&amp;$K402)&lt;&gt;0,$L402,0)</f>
        <v>0</v>
      </c>
      <c r="AE402" s="61">
        <f>IF(COUNTIF(Setup_Hierarchy!$J$23:$IV$23,"="&amp;$K402)&lt;&gt;0,$L402,0)</f>
        <v>0</v>
      </c>
      <c r="AF402" s="61">
        <f>IF(COUNTIF(Setup_Hierarchy!$J$24:$IV$24,"="&amp;$K402)&lt;&gt;0,$L402,0)</f>
        <v>0</v>
      </c>
      <c r="AG402" s="61">
        <f>IF(COUNTIF(Setup_Hierarchy!$J$25:$IV$25,"="&amp;$K402)&lt;&gt;0,$L402,0)</f>
        <v>0</v>
      </c>
      <c r="AH402" s="61">
        <f>IF(COUNTIF(Setup_Hierarchy!$J$26:$IV$26,"="&amp;$K402)&lt;&gt;0,$L402,0)</f>
        <v>0</v>
      </c>
      <c r="AI402" s="61">
        <f>IF(COUNTIF(Setup_Hierarchy!$J$27:$IV$27,"="&amp;$K402)&lt;&gt;0,$L402,0)</f>
        <v>0</v>
      </c>
      <c r="AJ402" s="61">
        <f>IF(COUNTIF(Setup_Hierarchy!$J$28:$IV$28,"="&amp;$K402)&lt;&gt;0,$L402,0)</f>
        <v>0</v>
      </c>
      <c r="AK402" s="61">
        <f>IF(COUNTIF(Setup_Hierarchy!$J$29:$IV$29,"="&amp;$K402)&lt;&gt;0,$L402,0)</f>
        <v>0</v>
      </c>
      <c r="AL402" s="61">
        <f>IF(COUNTIF(Setup_Hierarchy!$J$30:$IV$30,"="&amp;$K402)&lt;&gt;0,$L402,0)</f>
        <v>0</v>
      </c>
      <c r="AM402" s="61">
        <f>IF(COUNTIF(Setup_Hierarchy!$J$31:$IV$31,"="&amp;$K402)&lt;&gt;0,$L402,0)</f>
        <v>0</v>
      </c>
      <c r="AN402" s="61">
        <f>IF(COUNTIF(Setup_Hierarchy!$J$32:$IV$32,"="&amp;$K402)&lt;&gt;0,$L402,0)</f>
        <v>0</v>
      </c>
      <c r="AO402" s="61">
        <f>IF(COUNTIF(Setup_Hierarchy!$J$33:$IV$33,"="&amp;$K402)&lt;&gt;0,$L402,0)</f>
        <v>0</v>
      </c>
      <c r="AP402" s="61">
        <f>IF(COUNTIF(Setup_Hierarchy!$J$34:$IV$34,"="&amp;$K402)&lt;&gt;0,$L402,0)</f>
        <v>0</v>
      </c>
      <c r="AQ402" s="61">
        <f>IF(COUNTIF(Setup_Hierarchy!$J$35:$IV$35,"="&amp;$K402)&lt;&gt;0,$L402,0)</f>
        <v>0</v>
      </c>
      <c r="AR402" s="61">
        <f>IF(COUNTIF(Setup_Hierarchy!$J$36:$IV$36,"="&amp;$K402)&lt;&gt;0,$L402,0)</f>
        <v>0</v>
      </c>
      <c r="AS402" s="61">
        <f>IF(COUNTIF(Setup_Hierarchy!$J$37:$IV$37,"="&amp;$K402)&lt;&gt;0,$L402,0)</f>
        <v>0</v>
      </c>
      <c r="AT402" s="61">
        <f>IF(COUNTIF(Setup_Hierarchy!$J$38:$IV$38,"="&amp;$K402)&lt;&gt;0,$L402,0)</f>
        <v>0</v>
      </c>
      <c r="AU402" s="61">
        <f>IF(COUNTIF(Setup_Hierarchy!$J$39:$IV$39,"="&amp;$K402)&lt;&gt;0,$L402,0)</f>
        <v>0</v>
      </c>
      <c r="AV402" s="61">
        <f>IF(COUNTIF(Setup_Hierarchy!$J$40:$IV$40,"="&amp;$K402)&lt;&gt;0,$L402,0)</f>
        <v>0</v>
      </c>
      <c r="AW402" s="61">
        <f>IF(COUNTIF(Setup_Hierarchy!$J$41:$IV$41,"="&amp;$K402)&lt;&gt;0,$L402,0)</f>
        <v>0</v>
      </c>
      <c r="AX402" s="61">
        <f>IF(COUNTIF(Setup_Hierarchy!$J$42:$IV$42,"="&amp;$K402)&lt;&gt;0,$L402,0)</f>
        <v>0</v>
      </c>
      <c r="AY402" s="61">
        <f>IF(COUNTIF(Setup_Hierarchy!$J$43:$IV$43,"="&amp;$K402)&lt;&gt;0,$L402,0)</f>
        <v>0</v>
      </c>
      <c r="AZ402" s="61">
        <f>IF(COUNTIF(Setup_Hierarchy!$J$44:$IV$44,"="&amp;$K402)&lt;&gt;0,$L402,0)</f>
        <v>0</v>
      </c>
      <c r="BA402" s="61">
        <f>IF(COUNTIF(Setup_Hierarchy!$J$45:$IV$45,"="&amp;$K402)&lt;&gt;0,$L402,0)</f>
        <v>0</v>
      </c>
      <c r="BB402" s="61">
        <f>IF(COUNTIF(Setup_Hierarchy!$J$46:$IV$46,"="&amp;$K402)&lt;&gt;0,$L402,0)</f>
        <v>0</v>
      </c>
      <c r="BC402" s="61">
        <f>IF(COUNTIF(Setup_Hierarchy!$J$47:$IV$47,"="&amp;$K402)&lt;&gt;0,$L402,0)</f>
        <v>0</v>
      </c>
      <c r="BD402" s="61">
        <f>IF(COUNTIF(Setup_Hierarchy!$J$48:$IV$48,"="&amp;$K402)&lt;&gt;0,$L402,0)</f>
        <v>0</v>
      </c>
      <c r="BE402" s="61">
        <f>IF(COUNTIF(Setup_Hierarchy!$J$49:$IV$49,"="&amp;$K402)&lt;&gt;0,$L402,0)</f>
        <v>0</v>
      </c>
      <c r="BF402" s="61">
        <f>IF(COUNTIF(Setup_Hierarchy!$J$50:$IV$50,"="&amp;$K402)&lt;&gt;0,$L402,0)</f>
        <v>0</v>
      </c>
      <c r="BG402" s="61">
        <f>IF(COUNTIF(Setup_Hierarchy!$J$51:$IV$51,"="&amp;$K402)&lt;&gt;0,$L402,0)</f>
        <v>23.34</v>
      </c>
      <c r="BH402" s="61">
        <f>IF(COUNTIF(Setup_Hierarchy!$J$52:$IV$52,"="&amp;$K402)&lt;&gt;0,$L402,0)</f>
        <v>0</v>
      </c>
      <c r="BI402" s="61">
        <f>IF(COUNTIF(Setup_Hierarchy!$J$53:$IV$53,"="&amp;$K402)&lt;&gt;0,$L402,0)</f>
        <v>0</v>
      </c>
      <c r="BJ402" s="61">
        <f>IF(COUNTIF(Setup_Hierarchy!$J$54:$IV$54,"="&amp;$K402)&lt;&gt;0,$L402,0)</f>
        <v>0</v>
      </c>
      <c r="BK402" s="61">
        <f>IF(COUNTIF(Setup_Hierarchy!$J$55:$IV$55,"="&amp;$K402)&lt;&gt;0,$L402,0)</f>
        <v>0</v>
      </c>
      <c r="BL402" s="61">
        <f>IF(COUNTIF(Setup_Hierarchy!$J$56:$IV$56,"="&amp;$K402)&lt;&gt;0,$L402,0)</f>
        <v>0</v>
      </c>
      <c r="BM402" s="61">
        <f>IF(COUNTIF(Setup_Hierarchy!$J$57:$IV$57,"="&amp;$K402)&lt;&gt;0,$L402,0)</f>
        <v>0</v>
      </c>
      <c r="BN402" s="61">
        <f>IF(COUNTIF(Setup_Hierarchy!$J$58:$IV$58,"="&amp;$K402)&lt;&gt;0,$L402,0)</f>
        <v>0</v>
      </c>
      <c r="BO402" s="61">
        <f>IF(COUNTIF(Setup_Hierarchy!$J$59:$IV$59,"="&amp;$K402)&lt;&gt;0,$L402,0)</f>
        <v>23.34</v>
      </c>
      <c r="BP402" s="61">
        <f>IF(COUNTIF(Setup_Hierarchy!$J$60:$IV$60,"="&amp;$K402)&lt;&gt;0,$L402,0)</f>
        <v>23.34</v>
      </c>
      <c r="BQ402" s="61">
        <f>IF(COUNTIF(Setup_Hierarchy!$J$61:$IV$61,"="&amp;$K402)&lt;&gt;0,$L402,0)</f>
        <v>23.34</v>
      </c>
      <c r="BR402" s="61">
        <f>IF(COUNTIF(Setup_Hierarchy!$J$62:$IV$62,"="&amp;$K402)&lt;&gt;0,$L402,0)</f>
        <v>0</v>
      </c>
      <c r="BS402" s="61">
        <f>IF(COUNTIF(Setup_Hierarchy!$J$63:$IV$63,"="&amp;$K402)&lt;&gt;0,$L402,0)</f>
        <v>0</v>
      </c>
      <c r="BT402" s="61">
        <f>IF(COUNTIF(Setup_Hierarchy!$J$64:$IV$64,"="&amp;$K402)&lt;&gt;0,$L402,0)</f>
        <v>0</v>
      </c>
      <c r="BU402" s="61">
        <f>IF(COUNTIF(Setup_Hierarchy!$J$65:$IV$65,"="&amp;$K402)&lt;&gt;0,$L402,0)</f>
        <v>0</v>
      </c>
      <c r="BV402" s="61">
        <f>IF(COUNTIF(Setup_Hierarchy!$J$66:$IV$66,"="&amp;$K402)&lt;&gt;0,$L402,0)</f>
        <v>0</v>
      </c>
      <c r="BW402" s="61">
        <f>IF(COUNTIF(Setup_Hierarchy!$J$67:$IV$67,"="&amp;$K402)&lt;&gt;0,$L402,0)</f>
        <v>0</v>
      </c>
      <c r="BX402" s="61">
        <f>IF(COUNTIF(Setup_Hierarchy!$J$68:$IV$68,"="&amp;$K402)&lt;&gt;0,$L402,0)</f>
        <v>0</v>
      </c>
      <c r="BY402" s="61">
        <f>IF(COUNTIF(Setup_Hierarchy!$J$69:$IV$69,"="&amp;$K402)&lt;&gt;0,$L402,0)</f>
        <v>0</v>
      </c>
      <c r="BZ402" s="61">
        <f>IF(COUNTIF(Setup_Hierarchy!$J$70:$IV$70,"="&amp;$K402)&lt;&gt;0,$L402,0)</f>
        <v>0</v>
      </c>
      <c r="CA402" s="61">
        <f>IF(COUNTIF(Setup_Hierarchy!$J$71:$IV$71,"="&amp;$K402)&lt;&gt;0,$L402,0)</f>
        <v>0</v>
      </c>
      <c r="CB402" s="61">
        <f>IF(COUNTIF(Setup_Hierarchy!$J$72:$IV$72,"="&amp;$K402)&lt;&gt;0,$L402,0)</f>
        <v>0</v>
      </c>
      <c r="CC402" s="61">
        <f>IF(COUNTIF(Setup_Hierarchy!$J$73:$IV$73,"="&amp;$K402)&lt;&gt;0,$L402,0)</f>
        <v>0</v>
      </c>
      <c r="CD402" s="61">
        <f>IF(COUNTIF(Setup_Hierarchy!$J$74:$IV$74,"="&amp;$K402)&lt;&gt;0,$L402,0)</f>
        <v>0</v>
      </c>
      <c r="CE402" s="61">
        <f>IF(COUNTIF(Setup_Hierarchy!$J$75:$IV$75,"="&amp;$K402)&lt;&gt;0,$L402,0)</f>
        <v>0</v>
      </c>
      <c r="CF402" s="61">
        <f>IF(COUNTIF(Setup_Hierarchy!$J$76:$IV$76,"="&amp;$K402)&lt;&gt;0,$L402,0)</f>
        <v>0</v>
      </c>
      <c r="CG402" s="61">
        <f>IF(COUNTIF(Setup_Hierarchy!$J$77:$IV$77,"="&amp;$K402)&lt;&gt;0,$L402,0)</f>
        <v>0</v>
      </c>
      <c r="CH402" s="61">
        <f>IF(COUNTIF(Setup_Hierarchy!$J$78:$IV$78,"="&amp;$K402)&lt;&gt;0,$L402,0)</f>
        <v>0</v>
      </c>
      <c r="CI402" s="61">
        <f>IF(COUNTIF(Setup_Hierarchy!$J$79:$IV$79,"="&amp;$K402)&lt;&gt;0,$L402,0)</f>
        <v>0</v>
      </c>
      <c r="CJ402" s="61">
        <f>IF(COUNTIF(Setup_Hierarchy!$J$80:$IV$80,"="&amp;$K402)&lt;&gt;0,$L402,0)</f>
        <v>0</v>
      </c>
      <c r="CK402" s="61">
        <f>IF(COUNTIF(Setup_Hierarchy!$J$81:$IV$81,"="&amp;$K402)&lt;&gt;0,$L402,0)</f>
        <v>0</v>
      </c>
      <c r="CL402" s="61">
        <f>IF(COUNTIF(Setup_Hierarchy!$J$82:$IV$82,"="&amp;$K402)&lt;&gt;0,$L402,0)</f>
        <v>0</v>
      </c>
      <c r="CM402" s="61">
        <f>IF(COUNTIF(Setup_Hierarchy!$J$83:$IV$83,"="&amp;$K402)&lt;&gt;0,$L402,0)</f>
        <v>0</v>
      </c>
      <c r="CN402" s="61">
        <f>IF(COUNTIF(Setup_Hierarchy!$J$84:$IV$84,"="&amp;$K402)&lt;&gt;0,$L402,0)</f>
        <v>0</v>
      </c>
      <c r="CO402" s="61">
        <f>IF(COUNTIF(Setup_Hierarchy!$J$85:$IV$85,"="&amp;$K402)&lt;&gt;0,$L402,0)</f>
        <v>0</v>
      </c>
      <c r="CP402" s="61">
        <f>IF(COUNTIF(Setup_Hierarchy!$J$86:$IV$86,"="&amp;$K402)&lt;&gt;0,$L402,0)</f>
        <v>0</v>
      </c>
      <c r="CQ402" s="61">
        <f>IF(COUNTIF(Setup_Hierarchy!$J$87:$IV$87,"="&amp;$K402)&lt;&gt;0,$L402,0)</f>
        <v>0</v>
      </c>
      <c r="CR402" s="61">
        <f>IF(COUNTIF(Setup_Hierarchy!$J$88:$IV$88,"="&amp;$K402)&lt;&gt;0,$L402,0)</f>
        <v>0</v>
      </c>
      <c r="CS402" s="61">
        <f>IF(COUNTIF(Setup_Hierarchy!$J$89:$IV$89,"="&amp;$K402)&lt;&gt;0,$L402,0)</f>
        <v>0</v>
      </c>
      <c r="CT402" s="61">
        <f>IF(COUNTIF(Setup_Hierarchy!$J$90:$IV$90,"="&amp;$K402)&lt;&gt;0,$L402,0)</f>
        <v>0</v>
      </c>
      <c r="CU402" s="61">
        <f>IF(COUNTIF(Setup_Hierarchy!$J$91:$IV$91,"="&amp;$K402)&lt;&gt;0,$L402,0)</f>
        <v>0</v>
      </c>
      <c r="CV402" s="61">
        <f>IF(COUNTIF(Setup_Hierarchy!$J$92:$IV$92,"="&amp;$K402)&lt;&gt;0,$L402,0)</f>
        <v>0</v>
      </c>
      <c r="CW402" s="61">
        <f>IF(COUNTIF(Setup_Hierarchy!$J$93:$IV$93,"="&amp;$K402)&lt;&gt;0,$L402,0)</f>
        <v>0</v>
      </c>
      <c r="CX402" s="61">
        <f>IF(COUNTIF(Setup_Hierarchy!$J$94:$IV$94,"="&amp;$K402)&lt;&gt;0,$L402,0)</f>
        <v>0</v>
      </c>
      <c r="CY402" s="61">
        <f>IF(COUNTIF(Setup_Hierarchy!$J$95:$IV$95,"="&amp;$K402)&lt;&gt;0,$L402,0)</f>
        <v>0</v>
      </c>
      <c r="CZ402" s="61">
        <f>IF(COUNTIF(Setup_Hierarchy!$J$96:$IV$96,"="&amp;$K402)&lt;&gt;0,$L402,0)</f>
        <v>0</v>
      </c>
      <c r="DA402" s="61">
        <f>IF(COUNTIF(Setup_Hierarchy!$J$97:$IV$97,"="&amp;$K402)&lt;&gt;0,$L402,0)</f>
        <v>0</v>
      </c>
      <c r="DB402" s="61">
        <f>IF(COUNTIF(Setup_Hierarchy!$J$98:$IV$98,"="&amp;$K402)&lt;&gt;0,$L402,0)</f>
        <v>0</v>
      </c>
      <c r="DC402" s="61">
        <f>IF(COUNTIF(Setup_Hierarchy!$J$99:$IV$99,"="&amp;$K402)&lt;&gt;0,$L402,0)</f>
        <v>0</v>
      </c>
      <c r="DD402" s="61">
        <f>IF(COUNTIF(Setup_Hierarchy!$J$100:$IV$100,"="&amp;$K402)&lt;&gt;0,$L402,0)</f>
        <v>0</v>
      </c>
      <c r="DE402" s="61">
        <f>IF(COUNTIF(Setup_Hierarchy!$J$101:$IV$101,"="&amp;$K402)&lt;&gt;0,$L402,0)</f>
        <v>0</v>
      </c>
      <c r="DF402" s="61">
        <f>IF(COUNTIF(Setup_Hierarchy!$J$102:$IV$102,"="&amp;$K402)&lt;&gt;0,$L402,0)</f>
        <v>0</v>
      </c>
      <c r="DG402" s="61">
        <f>IF(COUNTIF(Setup_Hierarchy!$J$103:$IV$103,"="&amp;$K402)&lt;&gt;0,$L402,0)</f>
        <v>0</v>
      </c>
      <c r="DH402" s="61">
        <f>IF(COUNTIF(Setup_Hierarchy!$J$104:$IV$104,"="&amp;$K402)&lt;&gt;0,$L402,0)</f>
        <v>0</v>
      </c>
      <c r="DI402" s="61">
        <f>IF(COUNTIF(Setup_Hierarchy!$J$105:$IV$105,"="&amp;$K402)&lt;&gt;0,$L402,0)</f>
        <v>0</v>
      </c>
      <c r="DJ402" s="61">
        <f>IF(COUNTIF(Setup_Hierarchy!$J$106:$IV$106,"="&amp;$K402)&lt;&gt;0,$L402,0)</f>
        <v>0</v>
      </c>
      <c r="DK402" s="61">
        <f>IF(COUNTIF(Setup_Hierarchy!$J$107:$IV$107,"="&amp;$K402)&lt;&gt;0,$L402,0)</f>
        <v>0</v>
      </c>
      <c r="DL402" s="61">
        <f>IF(COUNTIF(Setup_Hierarchy!$J$108:$IV$108,"="&amp;$K402)&lt;&gt;0,$L402,0)</f>
        <v>0</v>
      </c>
      <c r="DM402" s="61">
        <f>IF(COUNTIF(Setup_Hierarchy!$J$109:$IV$109,"="&amp;$K402)&lt;&gt;0,$L402,0)</f>
        <v>0</v>
      </c>
      <c r="DN402" s="61">
        <f>IF(COUNTIF(Setup_Hierarchy!$J$110:$IV$110,"="&amp;$K402)&lt;&gt;0,$L402,0)</f>
        <v>0</v>
      </c>
      <c r="DO402" s="61">
        <f>IF(COUNTIF(Setup_Hierarchy!$J$111:$IV$111,"="&amp;$K402)&lt;&gt;0,$L402,0)</f>
        <v>0</v>
      </c>
      <c r="DP402" s="61">
        <f>IF(COUNTIF(Setup_Hierarchy!$J$112:$IV$112,"="&amp;$K402)&lt;&gt;0,$L402,0)</f>
        <v>0</v>
      </c>
      <c r="DQ402" s="61">
        <f>IF(COUNTIF(Setup_Hierarchy!$J$113:$IV$113,"="&amp;$K402)&lt;&gt;0,$L402,0)</f>
        <v>0</v>
      </c>
      <c r="DR402" s="61">
        <f>IF(COUNTIF(Setup_Hierarchy!$J$114:$IV$114,"="&amp;$K402)&lt;&gt;0,$L402,0)</f>
        <v>0</v>
      </c>
      <c r="DS402" s="61">
        <f>IF(COUNTIF(Setup_Hierarchy!$J$115:$IV$115,"="&amp;$K402)&lt;&gt;0,$L402,0)</f>
        <v>0</v>
      </c>
      <c r="DT402" s="61">
        <f>IF(COUNTIF(Setup_Hierarchy!$J$116:$IV$116,"="&amp;$K402)&lt;&gt;0,$L402,0)</f>
        <v>0</v>
      </c>
    </row>
    <row r="403" spans="2:124" x14ac:dyDescent="0.2">
      <c r="B403" t="s">
        <v>43</v>
      </c>
      <c r="C403">
        <v>990</v>
      </c>
      <c r="D403" t="s">
        <v>16</v>
      </c>
      <c r="E403" t="s">
        <v>369</v>
      </c>
      <c r="F403" t="s">
        <v>522</v>
      </c>
      <c r="G403" t="s">
        <v>520</v>
      </c>
      <c r="H403" t="s">
        <v>521</v>
      </c>
      <c r="I403">
        <v>15.923885</v>
      </c>
      <c r="J403">
        <v>30.92</v>
      </c>
      <c r="K403">
        <v>704</v>
      </c>
      <c r="L403">
        <v>3</v>
      </c>
      <c r="M403" s="61">
        <f>IF(COUNTIF(Setup_Hierarchy!$J$5:$IV$5,"="&amp;$K403)&lt;&gt;0,$L403,0)</f>
        <v>3</v>
      </c>
      <c r="N403" s="61">
        <f>IF(COUNTIF(Setup_Hierarchy!$J$6:$IV$6,"="&amp;$K403)&lt;&gt;0,$L403,0)</f>
        <v>3</v>
      </c>
      <c r="O403" s="61">
        <f>IF(COUNTIF(Setup_Hierarchy!$J$7:$IV$7,"="&amp;$K403)&lt;&gt;0,$L403,0)</f>
        <v>3</v>
      </c>
      <c r="P403" s="61">
        <f>IF(COUNTIF(Setup_Hierarchy!$J$8:$IV$8,"="&amp;$K403)&lt;&gt;0,$L403,0)</f>
        <v>3</v>
      </c>
      <c r="Q403" s="61">
        <f>IF(COUNTIF(Setup_Hierarchy!$J$9:$IV$9,"="&amp;$K403)&lt;&gt;0,$L403,0)</f>
        <v>3</v>
      </c>
      <c r="R403" s="61">
        <f>IF(COUNTIF(Setup_Hierarchy!$J$10:$IV$10,"="&amp;$K403)&lt;&gt;0,$L403,0)</f>
        <v>0</v>
      </c>
      <c r="S403" s="61">
        <f>IF(COUNTIF(Setup_Hierarchy!$J$11:$IV$11,"="&amp;$K403)&lt;&gt;0,$L403,0)</f>
        <v>0</v>
      </c>
      <c r="T403" s="61">
        <f>IF(COUNTIF(Setup_Hierarchy!$J$12:$IV$12,"="&amp;$K403)&lt;&gt;0,$L403,0)</f>
        <v>0</v>
      </c>
      <c r="U403" s="61">
        <f>IF(COUNTIF(Setup_Hierarchy!$J$13:$IV$13,"="&amp;$K403)&lt;&gt;0,$L403,0)</f>
        <v>0</v>
      </c>
      <c r="V403" s="61">
        <f>IF(COUNTIF(Setup_Hierarchy!$J$14:$IV$14,"="&amp;$K403)&lt;&gt;0,$L403,0)</f>
        <v>0</v>
      </c>
      <c r="W403" s="61">
        <f>IF(COUNTIF(Setup_Hierarchy!$J$15:$IV$15,"="&amp;$K403)&lt;&gt;0,$L403,0)</f>
        <v>0</v>
      </c>
      <c r="X403" s="61">
        <f>IF(COUNTIF(Setup_Hierarchy!$J$16:$IV$16,"="&amp;$K403)&lt;&gt;0,$L403,0)</f>
        <v>0</v>
      </c>
      <c r="Y403" s="61">
        <f>IF(COUNTIF(Setup_Hierarchy!$J$17:$IV$17,"="&amp;$K403)&lt;&gt;0,$L403,0)</f>
        <v>0</v>
      </c>
      <c r="Z403" s="61">
        <f>IF(COUNTIF(Setup_Hierarchy!$J$18:$IV$18,"="&amp;$K403)&lt;&gt;0,$L403,0)</f>
        <v>0</v>
      </c>
      <c r="AA403" s="61">
        <f>IF(COUNTIF(Setup_Hierarchy!$J$19:$IV$19,"="&amp;$K403)&lt;&gt;0,$L403,0)</f>
        <v>0</v>
      </c>
      <c r="AB403" s="61">
        <f>IF(COUNTIF(Setup_Hierarchy!$J$20:$IV$20,"="&amp;$K403)&lt;&gt;0,$L403,0)</f>
        <v>0</v>
      </c>
      <c r="AC403" s="61">
        <f>IF(COUNTIF(Setup_Hierarchy!$J$21:$IV$21,"="&amp;$K403)&lt;&gt;0,$L403,0)</f>
        <v>3</v>
      </c>
      <c r="AD403" s="61">
        <f>IF(COUNTIF(Setup_Hierarchy!$J$22:$IV$22,"="&amp;$K403)&lt;&gt;0,$L403,0)</f>
        <v>0</v>
      </c>
      <c r="AE403" s="61">
        <f>IF(COUNTIF(Setup_Hierarchy!$J$23:$IV$23,"="&amp;$K403)&lt;&gt;0,$L403,0)</f>
        <v>3</v>
      </c>
      <c r="AF403" s="61">
        <f>IF(COUNTIF(Setup_Hierarchy!$J$24:$IV$24,"="&amp;$K403)&lt;&gt;0,$L403,0)</f>
        <v>0</v>
      </c>
      <c r="AG403" s="61">
        <f>IF(COUNTIF(Setup_Hierarchy!$J$25:$IV$25,"="&amp;$K403)&lt;&gt;0,$L403,0)</f>
        <v>0</v>
      </c>
      <c r="AH403" s="61">
        <f>IF(COUNTIF(Setup_Hierarchy!$J$26:$IV$26,"="&amp;$K403)&lt;&gt;0,$L403,0)</f>
        <v>0</v>
      </c>
      <c r="AI403" s="61">
        <f>IF(COUNTIF(Setup_Hierarchy!$J$27:$IV$27,"="&amp;$K403)&lt;&gt;0,$L403,0)</f>
        <v>0</v>
      </c>
      <c r="AJ403" s="61">
        <f>IF(COUNTIF(Setup_Hierarchy!$J$28:$IV$28,"="&amp;$K403)&lt;&gt;0,$L403,0)</f>
        <v>0</v>
      </c>
      <c r="AK403" s="61">
        <f>IF(COUNTIF(Setup_Hierarchy!$J$29:$IV$29,"="&amp;$K403)&lt;&gt;0,$L403,0)</f>
        <v>0</v>
      </c>
      <c r="AL403" s="61">
        <f>IF(COUNTIF(Setup_Hierarchy!$J$30:$IV$30,"="&amp;$K403)&lt;&gt;0,$L403,0)</f>
        <v>0</v>
      </c>
      <c r="AM403" s="61">
        <f>IF(COUNTIF(Setup_Hierarchy!$J$31:$IV$31,"="&amp;$K403)&lt;&gt;0,$L403,0)</f>
        <v>0</v>
      </c>
      <c r="AN403" s="61">
        <f>IF(COUNTIF(Setup_Hierarchy!$J$32:$IV$32,"="&amp;$K403)&lt;&gt;0,$L403,0)</f>
        <v>0</v>
      </c>
      <c r="AO403" s="61">
        <f>IF(COUNTIF(Setup_Hierarchy!$J$33:$IV$33,"="&amp;$K403)&lt;&gt;0,$L403,0)</f>
        <v>0</v>
      </c>
      <c r="AP403" s="61">
        <f>IF(COUNTIF(Setup_Hierarchy!$J$34:$IV$34,"="&amp;$K403)&lt;&gt;0,$L403,0)</f>
        <v>0</v>
      </c>
      <c r="AQ403" s="61">
        <f>IF(COUNTIF(Setup_Hierarchy!$J$35:$IV$35,"="&amp;$K403)&lt;&gt;0,$L403,0)</f>
        <v>0</v>
      </c>
      <c r="AR403" s="61">
        <f>IF(COUNTIF(Setup_Hierarchy!$J$36:$IV$36,"="&amp;$K403)&lt;&gt;0,$L403,0)</f>
        <v>0</v>
      </c>
      <c r="AS403" s="61">
        <f>IF(COUNTIF(Setup_Hierarchy!$J$37:$IV$37,"="&amp;$K403)&lt;&gt;0,$L403,0)</f>
        <v>0</v>
      </c>
      <c r="AT403" s="61">
        <f>IF(COUNTIF(Setup_Hierarchy!$J$38:$IV$38,"="&amp;$K403)&lt;&gt;0,$L403,0)</f>
        <v>0</v>
      </c>
      <c r="AU403" s="61">
        <f>IF(COUNTIF(Setup_Hierarchy!$J$39:$IV$39,"="&amp;$K403)&lt;&gt;0,$L403,0)</f>
        <v>0</v>
      </c>
      <c r="AV403" s="61">
        <f>IF(COUNTIF(Setup_Hierarchy!$J$40:$IV$40,"="&amp;$K403)&lt;&gt;0,$L403,0)</f>
        <v>0</v>
      </c>
      <c r="AW403" s="61">
        <f>IF(COUNTIF(Setup_Hierarchy!$J$41:$IV$41,"="&amp;$K403)&lt;&gt;0,$L403,0)</f>
        <v>0</v>
      </c>
      <c r="AX403" s="61">
        <f>IF(COUNTIF(Setup_Hierarchy!$J$42:$IV$42,"="&amp;$K403)&lt;&gt;0,$L403,0)</f>
        <v>0</v>
      </c>
      <c r="AY403" s="61">
        <f>IF(COUNTIF(Setup_Hierarchy!$J$43:$IV$43,"="&amp;$K403)&lt;&gt;0,$L403,0)</f>
        <v>0</v>
      </c>
      <c r="AZ403" s="61">
        <f>IF(COUNTIF(Setup_Hierarchy!$J$44:$IV$44,"="&amp;$K403)&lt;&gt;0,$L403,0)</f>
        <v>0</v>
      </c>
      <c r="BA403" s="61">
        <f>IF(COUNTIF(Setup_Hierarchy!$J$45:$IV$45,"="&amp;$K403)&lt;&gt;0,$L403,0)</f>
        <v>0</v>
      </c>
      <c r="BB403" s="61">
        <f>IF(COUNTIF(Setup_Hierarchy!$J$46:$IV$46,"="&amp;$K403)&lt;&gt;0,$L403,0)</f>
        <v>0</v>
      </c>
      <c r="BC403" s="61">
        <f>IF(COUNTIF(Setup_Hierarchy!$J$47:$IV$47,"="&amp;$K403)&lt;&gt;0,$L403,0)</f>
        <v>0</v>
      </c>
      <c r="BD403" s="61">
        <f>IF(COUNTIF(Setup_Hierarchy!$J$48:$IV$48,"="&amp;$K403)&lt;&gt;0,$L403,0)</f>
        <v>0</v>
      </c>
      <c r="BE403" s="61">
        <f>IF(COUNTIF(Setup_Hierarchy!$J$49:$IV$49,"="&amp;$K403)&lt;&gt;0,$L403,0)</f>
        <v>0</v>
      </c>
      <c r="BF403" s="61">
        <f>IF(COUNTIF(Setup_Hierarchy!$J$50:$IV$50,"="&amp;$K403)&lt;&gt;0,$L403,0)</f>
        <v>0</v>
      </c>
      <c r="BG403" s="61">
        <f>IF(COUNTIF(Setup_Hierarchy!$J$51:$IV$51,"="&amp;$K403)&lt;&gt;0,$L403,0)</f>
        <v>0</v>
      </c>
      <c r="BH403" s="61">
        <f>IF(COUNTIF(Setup_Hierarchy!$J$52:$IV$52,"="&amp;$K403)&lt;&gt;0,$L403,0)</f>
        <v>0</v>
      </c>
      <c r="BI403" s="61">
        <f>IF(COUNTIF(Setup_Hierarchy!$J$53:$IV$53,"="&amp;$K403)&lt;&gt;0,$L403,0)</f>
        <v>0</v>
      </c>
      <c r="BJ403" s="61">
        <f>IF(COUNTIF(Setup_Hierarchy!$J$54:$IV$54,"="&amp;$K403)&lt;&gt;0,$L403,0)</f>
        <v>0</v>
      </c>
      <c r="BK403" s="61">
        <f>IF(COUNTIF(Setup_Hierarchy!$J$55:$IV$55,"="&amp;$K403)&lt;&gt;0,$L403,0)</f>
        <v>0</v>
      </c>
      <c r="BL403" s="61">
        <f>IF(COUNTIF(Setup_Hierarchy!$J$56:$IV$56,"="&amp;$K403)&lt;&gt;0,$L403,0)</f>
        <v>0</v>
      </c>
      <c r="BM403" s="61">
        <f>IF(COUNTIF(Setup_Hierarchy!$J$57:$IV$57,"="&amp;$K403)&lt;&gt;0,$L403,0)</f>
        <v>0</v>
      </c>
      <c r="BN403" s="61">
        <f>IF(COUNTIF(Setup_Hierarchy!$J$58:$IV$58,"="&amp;$K403)&lt;&gt;0,$L403,0)</f>
        <v>0</v>
      </c>
      <c r="BO403" s="61">
        <f>IF(COUNTIF(Setup_Hierarchy!$J$59:$IV$59,"="&amp;$K403)&lt;&gt;0,$L403,0)</f>
        <v>0</v>
      </c>
      <c r="BP403" s="61">
        <f>IF(COUNTIF(Setup_Hierarchy!$J$60:$IV$60,"="&amp;$K403)&lt;&gt;0,$L403,0)</f>
        <v>0</v>
      </c>
      <c r="BQ403" s="61">
        <f>IF(COUNTIF(Setup_Hierarchy!$J$61:$IV$61,"="&amp;$K403)&lt;&gt;0,$L403,0)</f>
        <v>0</v>
      </c>
      <c r="BR403" s="61">
        <f>IF(COUNTIF(Setup_Hierarchy!$J$62:$IV$62,"="&amp;$K403)&lt;&gt;0,$L403,0)</f>
        <v>0</v>
      </c>
      <c r="BS403" s="61">
        <f>IF(COUNTIF(Setup_Hierarchy!$J$63:$IV$63,"="&amp;$K403)&lt;&gt;0,$L403,0)</f>
        <v>0</v>
      </c>
      <c r="BT403" s="61">
        <f>IF(COUNTIF(Setup_Hierarchy!$J$64:$IV$64,"="&amp;$K403)&lt;&gt;0,$L403,0)</f>
        <v>0</v>
      </c>
      <c r="BU403" s="61">
        <f>IF(COUNTIF(Setup_Hierarchy!$J$65:$IV$65,"="&amp;$K403)&lt;&gt;0,$L403,0)</f>
        <v>0</v>
      </c>
      <c r="BV403" s="61">
        <f>IF(COUNTIF(Setup_Hierarchy!$J$66:$IV$66,"="&amp;$K403)&lt;&gt;0,$L403,0)</f>
        <v>0</v>
      </c>
      <c r="BW403" s="61">
        <f>IF(COUNTIF(Setup_Hierarchy!$J$67:$IV$67,"="&amp;$K403)&lt;&gt;0,$L403,0)</f>
        <v>0</v>
      </c>
      <c r="BX403" s="61">
        <f>IF(COUNTIF(Setup_Hierarchy!$J$68:$IV$68,"="&amp;$K403)&lt;&gt;0,$L403,0)</f>
        <v>0</v>
      </c>
      <c r="BY403" s="61">
        <f>IF(COUNTIF(Setup_Hierarchy!$J$69:$IV$69,"="&amp;$K403)&lt;&gt;0,$L403,0)</f>
        <v>0</v>
      </c>
      <c r="BZ403" s="61">
        <f>IF(COUNTIF(Setup_Hierarchy!$J$70:$IV$70,"="&amp;$K403)&lt;&gt;0,$L403,0)</f>
        <v>0</v>
      </c>
      <c r="CA403" s="61">
        <f>IF(COUNTIF(Setup_Hierarchy!$J$71:$IV$71,"="&amp;$K403)&lt;&gt;0,$L403,0)</f>
        <v>0</v>
      </c>
      <c r="CB403" s="61">
        <f>IF(COUNTIF(Setup_Hierarchy!$J$72:$IV$72,"="&amp;$K403)&lt;&gt;0,$L403,0)</f>
        <v>0</v>
      </c>
      <c r="CC403" s="61">
        <f>IF(COUNTIF(Setup_Hierarchy!$J$73:$IV$73,"="&amp;$K403)&lt;&gt;0,$L403,0)</f>
        <v>0</v>
      </c>
      <c r="CD403" s="61">
        <f>IF(COUNTIF(Setup_Hierarchy!$J$74:$IV$74,"="&amp;$K403)&lt;&gt;0,$L403,0)</f>
        <v>0</v>
      </c>
      <c r="CE403" s="61">
        <f>IF(COUNTIF(Setup_Hierarchy!$J$75:$IV$75,"="&amp;$K403)&lt;&gt;0,$L403,0)</f>
        <v>0</v>
      </c>
      <c r="CF403" s="61">
        <f>IF(COUNTIF(Setup_Hierarchy!$J$76:$IV$76,"="&amp;$K403)&lt;&gt;0,$L403,0)</f>
        <v>0</v>
      </c>
      <c r="CG403" s="61">
        <f>IF(COUNTIF(Setup_Hierarchy!$J$77:$IV$77,"="&amp;$K403)&lt;&gt;0,$L403,0)</f>
        <v>0</v>
      </c>
      <c r="CH403" s="61">
        <f>IF(COUNTIF(Setup_Hierarchy!$J$78:$IV$78,"="&amp;$K403)&lt;&gt;0,$L403,0)</f>
        <v>0</v>
      </c>
      <c r="CI403" s="61">
        <f>IF(COUNTIF(Setup_Hierarchy!$J$79:$IV$79,"="&amp;$K403)&lt;&gt;0,$L403,0)</f>
        <v>0</v>
      </c>
      <c r="CJ403" s="61">
        <f>IF(COUNTIF(Setup_Hierarchy!$J$80:$IV$80,"="&amp;$K403)&lt;&gt;0,$L403,0)</f>
        <v>0</v>
      </c>
      <c r="CK403" s="61">
        <f>IF(COUNTIF(Setup_Hierarchy!$J$81:$IV$81,"="&amp;$K403)&lt;&gt;0,$L403,0)</f>
        <v>0</v>
      </c>
      <c r="CL403" s="61">
        <f>IF(COUNTIF(Setup_Hierarchy!$J$82:$IV$82,"="&amp;$K403)&lt;&gt;0,$L403,0)</f>
        <v>0</v>
      </c>
      <c r="CM403" s="61">
        <f>IF(COUNTIF(Setup_Hierarchy!$J$83:$IV$83,"="&amp;$K403)&lt;&gt;0,$L403,0)</f>
        <v>0</v>
      </c>
      <c r="CN403" s="61">
        <f>IF(COUNTIF(Setup_Hierarchy!$J$84:$IV$84,"="&amp;$K403)&lt;&gt;0,$L403,0)</f>
        <v>0</v>
      </c>
      <c r="CO403" s="61">
        <f>IF(COUNTIF(Setup_Hierarchy!$J$85:$IV$85,"="&amp;$K403)&lt;&gt;0,$L403,0)</f>
        <v>0</v>
      </c>
      <c r="CP403" s="61">
        <f>IF(COUNTIF(Setup_Hierarchy!$J$86:$IV$86,"="&amp;$K403)&lt;&gt;0,$L403,0)</f>
        <v>0</v>
      </c>
      <c r="CQ403" s="61">
        <f>IF(COUNTIF(Setup_Hierarchy!$J$87:$IV$87,"="&amp;$K403)&lt;&gt;0,$L403,0)</f>
        <v>0</v>
      </c>
      <c r="CR403" s="61">
        <f>IF(COUNTIF(Setup_Hierarchy!$J$88:$IV$88,"="&amp;$K403)&lt;&gt;0,$L403,0)</f>
        <v>0</v>
      </c>
      <c r="CS403" s="61">
        <f>IF(COUNTIF(Setup_Hierarchy!$J$89:$IV$89,"="&amp;$K403)&lt;&gt;0,$L403,0)</f>
        <v>0</v>
      </c>
      <c r="CT403" s="61">
        <f>IF(COUNTIF(Setup_Hierarchy!$J$90:$IV$90,"="&amp;$K403)&lt;&gt;0,$L403,0)</f>
        <v>0</v>
      </c>
      <c r="CU403" s="61">
        <f>IF(COUNTIF(Setup_Hierarchy!$J$91:$IV$91,"="&amp;$K403)&lt;&gt;0,$L403,0)</f>
        <v>0</v>
      </c>
      <c r="CV403" s="61">
        <f>IF(COUNTIF(Setup_Hierarchy!$J$92:$IV$92,"="&amp;$K403)&lt;&gt;0,$L403,0)</f>
        <v>0</v>
      </c>
      <c r="CW403" s="61">
        <f>IF(COUNTIF(Setup_Hierarchy!$J$93:$IV$93,"="&amp;$K403)&lt;&gt;0,$L403,0)</f>
        <v>0</v>
      </c>
      <c r="CX403" s="61">
        <f>IF(COUNTIF(Setup_Hierarchy!$J$94:$IV$94,"="&amp;$K403)&lt;&gt;0,$L403,0)</f>
        <v>0</v>
      </c>
      <c r="CY403" s="61">
        <f>IF(COUNTIF(Setup_Hierarchy!$J$95:$IV$95,"="&amp;$K403)&lt;&gt;0,$L403,0)</f>
        <v>0</v>
      </c>
      <c r="CZ403" s="61">
        <f>IF(COUNTIF(Setup_Hierarchy!$J$96:$IV$96,"="&amp;$K403)&lt;&gt;0,$L403,0)</f>
        <v>0</v>
      </c>
      <c r="DA403" s="61">
        <f>IF(COUNTIF(Setup_Hierarchy!$J$97:$IV$97,"="&amp;$K403)&lt;&gt;0,$L403,0)</f>
        <v>0</v>
      </c>
      <c r="DB403" s="61">
        <f>IF(COUNTIF(Setup_Hierarchy!$J$98:$IV$98,"="&amp;$K403)&lt;&gt;0,$L403,0)</f>
        <v>0</v>
      </c>
      <c r="DC403" s="61">
        <f>IF(COUNTIF(Setup_Hierarchy!$J$99:$IV$99,"="&amp;$K403)&lt;&gt;0,$L403,0)</f>
        <v>0</v>
      </c>
      <c r="DD403" s="61">
        <f>IF(COUNTIF(Setup_Hierarchy!$J$100:$IV$100,"="&amp;$K403)&lt;&gt;0,$L403,0)</f>
        <v>0</v>
      </c>
      <c r="DE403" s="61">
        <f>IF(COUNTIF(Setup_Hierarchy!$J$101:$IV$101,"="&amp;$K403)&lt;&gt;0,$L403,0)</f>
        <v>0</v>
      </c>
      <c r="DF403" s="61">
        <f>IF(COUNTIF(Setup_Hierarchy!$J$102:$IV$102,"="&amp;$K403)&lt;&gt;0,$L403,0)</f>
        <v>0</v>
      </c>
      <c r="DG403" s="61">
        <f>IF(COUNTIF(Setup_Hierarchy!$J$103:$IV$103,"="&amp;$K403)&lt;&gt;0,$L403,0)</f>
        <v>0</v>
      </c>
      <c r="DH403" s="61">
        <f>IF(COUNTIF(Setup_Hierarchy!$J$104:$IV$104,"="&amp;$K403)&lt;&gt;0,$L403,0)</f>
        <v>0</v>
      </c>
      <c r="DI403" s="61">
        <f>IF(COUNTIF(Setup_Hierarchy!$J$105:$IV$105,"="&amp;$K403)&lt;&gt;0,$L403,0)</f>
        <v>0</v>
      </c>
      <c r="DJ403" s="61">
        <f>IF(COUNTIF(Setup_Hierarchy!$J$106:$IV$106,"="&amp;$K403)&lt;&gt;0,$L403,0)</f>
        <v>0</v>
      </c>
      <c r="DK403" s="61">
        <f>IF(COUNTIF(Setup_Hierarchy!$J$107:$IV$107,"="&amp;$K403)&lt;&gt;0,$L403,0)</f>
        <v>0</v>
      </c>
      <c r="DL403" s="61">
        <f>IF(COUNTIF(Setup_Hierarchy!$J$108:$IV$108,"="&amp;$K403)&lt;&gt;0,$L403,0)</f>
        <v>0</v>
      </c>
      <c r="DM403" s="61">
        <f>IF(COUNTIF(Setup_Hierarchy!$J$109:$IV$109,"="&amp;$K403)&lt;&gt;0,$L403,0)</f>
        <v>0</v>
      </c>
      <c r="DN403" s="61">
        <f>IF(COUNTIF(Setup_Hierarchy!$J$110:$IV$110,"="&amp;$K403)&lt;&gt;0,$L403,0)</f>
        <v>0</v>
      </c>
      <c r="DO403" s="61">
        <f>IF(COUNTIF(Setup_Hierarchy!$J$111:$IV$111,"="&amp;$K403)&lt;&gt;0,$L403,0)</f>
        <v>0</v>
      </c>
      <c r="DP403" s="61">
        <f>IF(COUNTIF(Setup_Hierarchy!$J$112:$IV$112,"="&amp;$K403)&lt;&gt;0,$L403,0)</f>
        <v>0</v>
      </c>
      <c r="DQ403" s="61">
        <f>IF(COUNTIF(Setup_Hierarchy!$J$113:$IV$113,"="&amp;$K403)&lt;&gt;0,$L403,0)</f>
        <v>0</v>
      </c>
      <c r="DR403" s="61">
        <f>IF(COUNTIF(Setup_Hierarchy!$J$114:$IV$114,"="&amp;$K403)&lt;&gt;0,$L403,0)</f>
        <v>0</v>
      </c>
      <c r="DS403" s="61">
        <f>IF(COUNTIF(Setup_Hierarchy!$J$115:$IV$115,"="&amp;$K403)&lt;&gt;0,$L403,0)</f>
        <v>0</v>
      </c>
      <c r="DT403" s="61">
        <f>IF(COUNTIF(Setup_Hierarchy!$J$116:$IV$116,"="&amp;$K403)&lt;&gt;0,$L403,0)</f>
        <v>0</v>
      </c>
    </row>
    <row r="404" spans="2:124" x14ac:dyDescent="0.2">
      <c r="B404" t="s">
        <v>43</v>
      </c>
      <c r="C404">
        <v>990</v>
      </c>
      <c r="D404" t="s">
        <v>16</v>
      </c>
      <c r="E404" t="s">
        <v>369</v>
      </c>
      <c r="F404" t="s">
        <v>522</v>
      </c>
      <c r="G404" t="s">
        <v>520</v>
      </c>
      <c r="H404" t="s">
        <v>521</v>
      </c>
      <c r="I404">
        <v>36.003245</v>
      </c>
      <c r="J404">
        <v>30.92</v>
      </c>
      <c r="K404">
        <v>704</v>
      </c>
      <c r="L404">
        <v>3</v>
      </c>
      <c r="M404" s="61">
        <f>IF(COUNTIF(Setup_Hierarchy!$J$5:$IV$5,"="&amp;$K404)&lt;&gt;0,$L404,0)</f>
        <v>3</v>
      </c>
      <c r="N404" s="61">
        <f>IF(COUNTIF(Setup_Hierarchy!$J$6:$IV$6,"="&amp;$K404)&lt;&gt;0,$L404,0)</f>
        <v>3</v>
      </c>
      <c r="O404" s="61">
        <f>IF(COUNTIF(Setup_Hierarchy!$J$7:$IV$7,"="&amp;$K404)&lt;&gt;0,$L404,0)</f>
        <v>3</v>
      </c>
      <c r="P404" s="61">
        <f>IF(COUNTIF(Setup_Hierarchy!$J$8:$IV$8,"="&amp;$K404)&lt;&gt;0,$L404,0)</f>
        <v>3</v>
      </c>
      <c r="Q404" s="61">
        <f>IF(COUNTIF(Setup_Hierarchy!$J$9:$IV$9,"="&amp;$K404)&lt;&gt;0,$L404,0)</f>
        <v>3</v>
      </c>
      <c r="R404" s="61">
        <f>IF(COUNTIF(Setup_Hierarchy!$J$10:$IV$10,"="&amp;$K404)&lt;&gt;0,$L404,0)</f>
        <v>0</v>
      </c>
      <c r="S404" s="61">
        <f>IF(COUNTIF(Setup_Hierarchy!$J$11:$IV$11,"="&amp;$K404)&lt;&gt;0,$L404,0)</f>
        <v>0</v>
      </c>
      <c r="T404" s="61">
        <f>IF(COUNTIF(Setup_Hierarchy!$J$12:$IV$12,"="&amp;$K404)&lt;&gt;0,$L404,0)</f>
        <v>0</v>
      </c>
      <c r="U404" s="61">
        <f>IF(COUNTIF(Setup_Hierarchy!$J$13:$IV$13,"="&amp;$K404)&lt;&gt;0,$L404,0)</f>
        <v>0</v>
      </c>
      <c r="V404" s="61">
        <f>IF(COUNTIF(Setup_Hierarchy!$J$14:$IV$14,"="&amp;$K404)&lt;&gt;0,$L404,0)</f>
        <v>0</v>
      </c>
      <c r="W404" s="61">
        <f>IF(COUNTIF(Setup_Hierarchy!$J$15:$IV$15,"="&amp;$K404)&lt;&gt;0,$L404,0)</f>
        <v>0</v>
      </c>
      <c r="X404" s="61">
        <f>IF(COUNTIF(Setup_Hierarchy!$J$16:$IV$16,"="&amp;$K404)&lt;&gt;0,$L404,0)</f>
        <v>0</v>
      </c>
      <c r="Y404" s="61">
        <f>IF(COUNTIF(Setup_Hierarchy!$J$17:$IV$17,"="&amp;$K404)&lt;&gt;0,$L404,0)</f>
        <v>0</v>
      </c>
      <c r="Z404" s="61">
        <f>IF(COUNTIF(Setup_Hierarchy!$J$18:$IV$18,"="&amp;$K404)&lt;&gt;0,$L404,0)</f>
        <v>0</v>
      </c>
      <c r="AA404" s="61">
        <f>IF(COUNTIF(Setup_Hierarchy!$J$19:$IV$19,"="&amp;$K404)&lt;&gt;0,$L404,0)</f>
        <v>0</v>
      </c>
      <c r="AB404" s="61">
        <f>IF(COUNTIF(Setup_Hierarchy!$J$20:$IV$20,"="&amp;$K404)&lt;&gt;0,$L404,0)</f>
        <v>0</v>
      </c>
      <c r="AC404" s="61">
        <f>IF(COUNTIF(Setup_Hierarchy!$J$21:$IV$21,"="&amp;$K404)&lt;&gt;0,$L404,0)</f>
        <v>3</v>
      </c>
      <c r="AD404" s="61">
        <f>IF(COUNTIF(Setup_Hierarchy!$J$22:$IV$22,"="&amp;$K404)&lt;&gt;0,$L404,0)</f>
        <v>0</v>
      </c>
      <c r="AE404" s="61">
        <f>IF(COUNTIF(Setup_Hierarchy!$J$23:$IV$23,"="&amp;$K404)&lt;&gt;0,$L404,0)</f>
        <v>3</v>
      </c>
      <c r="AF404" s="61">
        <f>IF(COUNTIF(Setup_Hierarchy!$J$24:$IV$24,"="&amp;$K404)&lt;&gt;0,$L404,0)</f>
        <v>0</v>
      </c>
      <c r="AG404" s="61">
        <f>IF(COUNTIF(Setup_Hierarchy!$J$25:$IV$25,"="&amp;$K404)&lt;&gt;0,$L404,0)</f>
        <v>0</v>
      </c>
      <c r="AH404" s="61">
        <f>IF(COUNTIF(Setup_Hierarchy!$J$26:$IV$26,"="&amp;$K404)&lt;&gt;0,$L404,0)</f>
        <v>0</v>
      </c>
      <c r="AI404" s="61">
        <f>IF(COUNTIF(Setup_Hierarchy!$J$27:$IV$27,"="&amp;$K404)&lt;&gt;0,$L404,0)</f>
        <v>0</v>
      </c>
      <c r="AJ404" s="61">
        <f>IF(COUNTIF(Setup_Hierarchy!$J$28:$IV$28,"="&amp;$K404)&lt;&gt;0,$L404,0)</f>
        <v>0</v>
      </c>
      <c r="AK404" s="61">
        <f>IF(COUNTIF(Setup_Hierarchy!$J$29:$IV$29,"="&amp;$K404)&lt;&gt;0,$L404,0)</f>
        <v>0</v>
      </c>
      <c r="AL404" s="61">
        <f>IF(COUNTIF(Setup_Hierarchy!$J$30:$IV$30,"="&amp;$K404)&lt;&gt;0,$L404,0)</f>
        <v>0</v>
      </c>
      <c r="AM404" s="61">
        <f>IF(COUNTIF(Setup_Hierarchy!$J$31:$IV$31,"="&amp;$K404)&lt;&gt;0,$L404,0)</f>
        <v>0</v>
      </c>
      <c r="AN404" s="61">
        <f>IF(COUNTIF(Setup_Hierarchy!$J$32:$IV$32,"="&amp;$K404)&lt;&gt;0,$L404,0)</f>
        <v>0</v>
      </c>
      <c r="AO404" s="61">
        <f>IF(COUNTIF(Setup_Hierarchy!$J$33:$IV$33,"="&amp;$K404)&lt;&gt;0,$L404,0)</f>
        <v>0</v>
      </c>
      <c r="AP404" s="61">
        <f>IF(COUNTIF(Setup_Hierarchy!$J$34:$IV$34,"="&amp;$K404)&lt;&gt;0,$L404,0)</f>
        <v>0</v>
      </c>
      <c r="AQ404" s="61">
        <f>IF(COUNTIF(Setup_Hierarchy!$J$35:$IV$35,"="&amp;$K404)&lt;&gt;0,$L404,0)</f>
        <v>0</v>
      </c>
      <c r="AR404" s="61">
        <f>IF(COUNTIF(Setup_Hierarchy!$J$36:$IV$36,"="&amp;$K404)&lt;&gt;0,$L404,0)</f>
        <v>0</v>
      </c>
      <c r="AS404" s="61">
        <f>IF(COUNTIF(Setup_Hierarchy!$J$37:$IV$37,"="&amp;$K404)&lt;&gt;0,$L404,0)</f>
        <v>0</v>
      </c>
      <c r="AT404" s="61">
        <f>IF(COUNTIF(Setup_Hierarchy!$J$38:$IV$38,"="&amp;$K404)&lt;&gt;0,$L404,0)</f>
        <v>0</v>
      </c>
      <c r="AU404" s="61">
        <f>IF(COUNTIF(Setup_Hierarchy!$J$39:$IV$39,"="&amp;$K404)&lt;&gt;0,$L404,0)</f>
        <v>0</v>
      </c>
      <c r="AV404" s="61">
        <f>IF(COUNTIF(Setup_Hierarchy!$J$40:$IV$40,"="&amp;$K404)&lt;&gt;0,$L404,0)</f>
        <v>0</v>
      </c>
      <c r="AW404" s="61">
        <f>IF(COUNTIF(Setup_Hierarchy!$J$41:$IV$41,"="&amp;$K404)&lt;&gt;0,$L404,0)</f>
        <v>0</v>
      </c>
      <c r="AX404" s="61">
        <f>IF(COUNTIF(Setup_Hierarchy!$J$42:$IV$42,"="&amp;$K404)&lt;&gt;0,$L404,0)</f>
        <v>0</v>
      </c>
      <c r="AY404" s="61">
        <f>IF(COUNTIF(Setup_Hierarchy!$J$43:$IV$43,"="&amp;$K404)&lt;&gt;0,$L404,0)</f>
        <v>0</v>
      </c>
      <c r="AZ404" s="61">
        <f>IF(COUNTIF(Setup_Hierarchy!$J$44:$IV$44,"="&amp;$K404)&lt;&gt;0,$L404,0)</f>
        <v>0</v>
      </c>
      <c r="BA404" s="61">
        <f>IF(COUNTIF(Setup_Hierarchy!$J$45:$IV$45,"="&amp;$K404)&lt;&gt;0,$L404,0)</f>
        <v>0</v>
      </c>
      <c r="BB404" s="61">
        <f>IF(COUNTIF(Setup_Hierarchy!$J$46:$IV$46,"="&amp;$K404)&lt;&gt;0,$L404,0)</f>
        <v>0</v>
      </c>
      <c r="BC404" s="61">
        <f>IF(COUNTIF(Setup_Hierarchy!$J$47:$IV$47,"="&amp;$K404)&lt;&gt;0,$L404,0)</f>
        <v>0</v>
      </c>
      <c r="BD404" s="61">
        <f>IF(COUNTIF(Setup_Hierarchy!$J$48:$IV$48,"="&amp;$K404)&lt;&gt;0,$L404,0)</f>
        <v>0</v>
      </c>
      <c r="BE404" s="61">
        <f>IF(COUNTIF(Setup_Hierarchy!$J$49:$IV$49,"="&amp;$K404)&lt;&gt;0,$L404,0)</f>
        <v>0</v>
      </c>
      <c r="BF404" s="61">
        <f>IF(COUNTIF(Setup_Hierarchy!$J$50:$IV$50,"="&amp;$K404)&lt;&gt;0,$L404,0)</f>
        <v>0</v>
      </c>
      <c r="BG404" s="61">
        <f>IF(COUNTIF(Setup_Hierarchy!$J$51:$IV$51,"="&amp;$K404)&lt;&gt;0,$L404,0)</f>
        <v>0</v>
      </c>
      <c r="BH404" s="61">
        <f>IF(COUNTIF(Setup_Hierarchy!$J$52:$IV$52,"="&amp;$K404)&lt;&gt;0,$L404,0)</f>
        <v>0</v>
      </c>
      <c r="BI404" s="61">
        <f>IF(COUNTIF(Setup_Hierarchy!$J$53:$IV$53,"="&amp;$K404)&lt;&gt;0,$L404,0)</f>
        <v>0</v>
      </c>
      <c r="BJ404" s="61">
        <f>IF(COUNTIF(Setup_Hierarchy!$J$54:$IV$54,"="&amp;$K404)&lt;&gt;0,$L404,0)</f>
        <v>0</v>
      </c>
      <c r="BK404" s="61">
        <f>IF(COUNTIF(Setup_Hierarchy!$J$55:$IV$55,"="&amp;$K404)&lt;&gt;0,$L404,0)</f>
        <v>0</v>
      </c>
      <c r="BL404" s="61">
        <f>IF(COUNTIF(Setup_Hierarchy!$J$56:$IV$56,"="&amp;$K404)&lt;&gt;0,$L404,0)</f>
        <v>0</v>
      </c>
      <c r="BM404" s="61">
        <f>IF(COUNTIF(Setup_Hierarchy!$J$57:$IV$57,"="&amp;$K404)&lt;&gt;0,$L404,0)</f>
        <v>0</v>
      </c>
      <c r="BN404" s="61">
        <f>IF(COUNTIF(Setup_Hierarchy!$J$58:$IV$58,"="&amp;$K404)&lt;&gt;0,$L404,0)</f>
        <v>0</v>
      </c>
      <c r="BO404" s="61">
        <f>IF(COUNTIF(Setup_Hierarchy!$J$59:$IV$59,"="&amp;$K404)&lt;&gt;0,$L404,0)</f>
        <v>0</v>
      </c>
      <c r="BP404" s="61">
        <f>IF(COUNTIF(Setup_Hierarchy!$J$60:$IV$60,"="&amp;$K404)&lt;&gt;0,$L404,0)</f>
        <v>0</v>
      </c>
      <c r="BQ404" s="61">
        <f>IF(COUNTIF(Setup_Hierarchy!$J$61:$IV$61,"="&amp;$K404)&lt;&gt;0,$L404,0)</f>
        <v>0</v>
      </c>
      <c r="BR404" s="61">
        <f>IF(COUNTIF(Setup_Hierarchy!$J$62:$IV$62,"="&amp;$K404)&lt;&gt;0,$L404,0)</f>
        <v>0</v>
      </c>
      <c r="BS404" s="61">
        <f>IF(COUNTIF(Setup_Hierarchy!$J$63:$IV$63,"="&amp;$K404)&lt;&gt;0,$L404,0)</f>
        <v>0</v>
      </c>
      <c r="BT404" s="61">
        <f>IF(COUNTIF(Setup_Hierarchy!$J$64:$IV$64,"="&amp;$K404)&lt;&gt;0,$L404,0)</f>
        <v>0</v>
      </c>
      <c r="BU404" s="61">
        <f>IF(COUNTIF(Setup_Hierarchy!$J$65:$IV$65,"="&amp;$K404)&lt;&gt;0,$L404,0)</f>
        <v>0</v>
      </c>
      <c r="BV404" s="61">
        <f>IF(COUNTIF(Setup_Hierarchy!$J$66:$IV$66,"="&amp;$K404)&lt;&gt;0,$L404,0)</f>
        <v>0</v>
      </c>
      <c r="BW404" s="61">
        <f>IF(COUNTIF(Setup_Hierarchy!$J$67:$IV$67,"="&amp;$K404)&lt;&gt;0,$L404,0)</f>
        <v>0</v>
      </c>
      <c r="BX404" s="61">
        <f>IF(COUNTIF(Setup_Hierarchy!$J$68:$IV$68,"="&amp;$K404)&lt;&gt;0,$L404,0)</f>
        <v>0</v>
      </c>
      <c r="BY404" s="61">
        <f>IF(COUNTIF(Setup_Hierarchy!$J$69:$IV$69,"="&amp;$K404)&lt;&gt;0,$L404,0)</f>
        <v>0</v>
      </c>
      <c r="BZ404" s="61">
        <f>IF(COUNTIF(Setup_Hierarchy!$J$70:$IV$70,"="&amp;$K404)&lt;&gt;0,$L404,0)</f>
        <v>0</v>
      </c>
      <c r="CA404" s="61">
        <f>IF(COUNTIF(Setup_Hierarchy!$J$71:$IV$71,"="&amp;$K404)&lt;&gt;0,$L404,0)</f>
        <v>0</v>
      </c>
      <c r="CB404" s="61">
        <f>IF(COUNTIF(Setup_Hierarchy!$J$72:$IV$72,"="&amp;$K404)&lt;&gt;0,$L404,0)</f>
        <v>0</v>
      </c>
      <c r="CC404" s="61">
        <f>IF(COUNTIF(Setup_Hierarchy!$J$73:$IV$73,"="&amp;$K404)&lt;&gt;0,$L404,0)</f>
        <v>0</v>
      </c>
      <c r="CD404" s="61">
        <f>IF(COUNTIF(Setup_Hierarchy!$J$74:$IV$74,"="&amp;$K404)&lt;&gt;0,$L404,0)</f>
        <v>0</v>
      </c>
      <c r="CE404" s="61">
        <f>IF(COUNTIF(Setup_Hierarchy!$J$75:$IV$75,"="&amp;$K404)&lt;&gt;0,$L404,0)</f>
        <v>0</v>
      </c>
      <c r="CF404" s="61">
        <f>IF(COUNTIF(Setup_Hierarchy!$J$76:$IV$76,"="&amp;$K404)&lt;&gt;0,$L404,0)</f>
        <v>0</v>
      </c>
      <c r="CG404" s="61">
        <f>IF(COUNTIF(Setup_Hierarchy!$J$77:$IV$77,"="&amp;$K404)&lt;&gt;0,$L404,0)</f>
        <v>0</v>
      </c>
      <c r="CH404" s="61">
        <f>IF(COUNTIF(Setup_Hierarchy!$J$78:$IV$78,"="&amp;$K404)&lt;&gt;0,$L404,0)</f>
        <v>0</v>
      </c>
      <c r="CI404" s="61">
        <f>IF(COUNTIF(Setup_Hierarchy!$J$79:$IV$79,"="&amp;$K404)&lt;&gt;0,$L404,0)</f>
        <v>0</v>
      </c>
      <c r="CJ404" s="61">
        <f>IF(COUNTIF(Setup_Hierarchy!$J$80:$IV$80,"="&amp;$K404)&lt;&gt;0,$L404,0)</f>
        <v>0</v>
      </c>
      <c r="CK404" s="61">
        <f>IF(COUNTIF(Setup_Hierarchy!$J$81:$IV$81,"="&amp;$K404)&lt;&gt;0,$L404,0)</f>
        <v>0</v>
      </c>
      <c r="CL404" s="61">
        <f>IF(COUNTIF(Setup_Hierarchy!$J$82:$IV$82,"="&amp;$K404)&lt;&gt;0,$L404,0)</f>
        <v>0</v>
      </c>
      <c r="CM404" s="61">
        <f>IF(COUNTIF(Setup_Hierarchy!$J$83:$IV$83,"="&amp;$K404)&lt;&gt;0,$L404,0)</f>
        <v>0</v>
      </c>
      <c r="CN404" s="61">
        <f>IF(COUNTIF(Setup_Hierarchy!$J$84:$IV$84,"="&amp;$K404)&lt;&gt;0,$L404,0)</f>
        <v>0</v>
      </c>
      <c r="CO404" s="61">
        <f>IF(COUNTIF(Setup_Hierarchy!$J$85:$IV$85,"="&amp;$K404)&lt;&gt;0,$L404,0)</f>
        <v>0</v>
      </c>
      <c r="CP404" s="61">
        <f>IF(COUNTIF(Setup_Hierarchy!$J$86:$IV$86,"="&amp;$K404)&lt;&gt;0,$L404,0)</f>
        <v>0</v>
      </c>
      <c r="CQ404" s="61">
        <f>IF(COUNTIF(Setup_Hierarchy!$J$87:$IV$87,"="&amp;$K404)&lt;&gt;0,$L404,0)</f>
        <v>0</v>
      </c>
      <c r="CR404" s="61">
        <f>IF(COUNTIF(Setup_Hierarchy!$J$88:$IV$88,"="&amp;$K404)&lt;&gt;0,$L404,0)</f>
        <v>0</v>
      </c>
      <c r="CS404" s="61">
        <f>IF(COUNTIF(Setup_Hierarchy!$J$89:$IV$89,"="&amp;$K404)&lt;&gt;0,$L404,0)</f>
        <v>0</v>
      </c>
      <c r="CT404" s="61">
        <f>IF(COUNTIF(Setup_Hierarchy!$J$90:$IV$90,"="&amp;$K404)&lt;&gt;0,$L404,0)</f>
        <v>0</v>
      </c>
      <c r="CU404" s="61">
        <f>IF(COUNTIF(Setup_Hierarchy!$J$91:$IV$91,"="&amp;$K404)&lt;&gt;0,$L404,0)</f>
        <v>0</v>
      </c>
      <c r="CV404" s="61">
        <f>IF(COUNTIF(Setup_Hierarchy!$J$92:$IV$92,"="&amp;$K404)&lt;&gt;0,$L404,0)</f>
        <v>0</v>
      </c>
      <c r="CW404" s="61">
        <f>IF(COUNTIF(Setup_Hierarchy!$J$93:$IV$93,"="&amp;$K404)&lt;&gt;0,$L404,0)</f>
        <v>0</v>
      </c>
      <c r="CX404" s="61">
        <f>IF(COUNTIF(Setup_Hierarchy!$J$94:$IV$94,"="&amp;$K404)&lt;&gt;0,$L404,0)</f>
        <v>0</v>
      </c>
      <c r="CY404" s="61">
        <f>IF(COUNTIF(Setup_Hierarchy!$J$95:$IV$95,"="&amp;$K404)&lt;&gt;0,$L404,0)</f>
        <v>0</v>
      </c>
      <c r="CZ404" s="61">
        <f>IF(COUNTIF(Setup_Hierarchy!$J$96:$IV$96,"="&amp;$K404)&lt;&gt;0,$L404,0)</f>
        <v>0</v>
      </c>
      <c r="DA404" s="61">
        <f>IF(COUNTIF(Setup_Hierarchy!$J$97:$IV$97,"="&amp;$K404)&lt;&gt;0,$L404,0)</f>
        <v>0</v>
      </c>
      <c r="DB404" s="61">
        <f>IF(COUNTIF(Setup_Hierarchy!$J$98:$IV$98,"="&amp;$K404)&lt;&gt;0,$L404,0)</f>
        <v>0</v>
      </c>
      <c r="DC404" s="61">
        <f>IF(COUNTIF(Setup_Hierarchy!$J$99:$IV$99,"="&amp;$K404)&lt;&gt;0,$L404,0)</f>
        <v>0</v>
      </c>
      <c r="DD404" s="61">
        <f>IF(COUNTIF(Setup_Hierarchy!$J$100:$IV$100,"="&amp;$K404)&lt;&gt;0,$L404,0)</f>
        <v>0</v>
      </c>
      <c r="DE404" s="61">
        <f>IF(COUNTIF(Setup_Hierarchy!$J$101:$IV$101,"="&amp;$K404)&lt;&gt;0,$L404,0)</f>
        <v>0</v>
      </c>
      <c r="DF404" s="61">
        <f>IF(COUNTIF(Setup_Hierarchy!$J$102:$IV$102,"="&amp;$K404)&lt;&gt;0,$L404,0)</f>
        <v>0</v>
      </c>
      <c r="DG404" s="61">
        <f>IF(COUNTIF(Setup_Hierarchy!$J$103:$IV$103,"="&amp;$K404)&lt;&gt;0,$L404,0)</f>
        <v>0</v>
      </c>
      <c r="DH404" s="61">
        <f>IF(COUNTIF(Setup_Hierarchy!$J$104:$IV$104,"="&amp;$K404)&lt;&gt;0,$L404,0)</f>
        <v>0</v>
      </c>
      <c r="DI404" s="61">
        <f>IF(COUNTIF(Setup_Hierarchy!$J$105:$IV$105,"="&amp;$K404)&lt;&gt;0,$L404,0)</f>
        <v>0</v>
      </c>
      <c r="DJ404" s="61">
        <f>IF(COUNTIF(Setup_Hierarchy!$J$106:$IV$106,"="&amp;$K404)&lt;&gt;0,$L404,0)</f>
        <v>0</v>
      </c>
      <c r="DK404" s="61">
        <f>IF(COUNTIF(Setup_Hierarchy!$J$107:$IV$107,"="&amp;$K404)&lt;&gt;0,$L404,0)</f>
        <v>0</v>
      </c>
      <c r="DL404" s="61">
        <f>IF(COUNTIF(Setup_Hierarchy!$J$108:$IV$108,"="&amp;$K404)&lt;&gt;0,$L404,0)</f>
        <v>0</v>
      </c>
      <c r="DM404" s="61">
        <f>IF(COUNTIF(Setup_Hierarchy!$J$109:$IV$109,"="&amp;$K404)&lt;&gt;0,$L404,0)</f>
        <v>0</v>
      </c>
      <c r="DN404" s="61">
        <f>IF(COUNTIF(Setup_Hierarchy!$J$110:$IV$110,"="&amp;$K404)&lt;&gt;0,$L404,0)</f>
        <v>0</v>
      </c>
      <c r="DO404" s="61">
        <f>IF(COUNTIF(Setup_Hierarchy!$J$111:$IV$111,"="&amp;$K404)&lt;&gt;0,$L404,0)</f>
        <v>0</v>
      </c>
      <c r="DP404" s="61">
        <f>IF(COUNTIF(Setup_Hierarchy!$J$112:$IV$112,"="&amp;$K404)&lt;&gt;0,$L404,0)</f>
        <v>0</v>
      </c>
      <c r="DQ404" s="61">
        <f>IF(COUNTIF(Setup_Hierarchy!$J$113:$IV$113,"="&amp;$K404)&lt;&gt;0,$L404,0)</f>
        <v>0</v>
      </c>
      <c r="DR404" s="61">
        <f>IF(COUNTIF(Setup_Hierarchy!$J$114:$IV$114,"="&amp;$K404)&lt;&gt;0,$L404,0)</f>
        <v>0</v>
      </c>
      <c r="DS404" s="61">
        <f>IF(COUNTIF(Setup_Hierarchy!$J$115:$IV$115,"="&amp;$K404)&lt;&gt;0,$L404,0)</f>
        <v>0</v>
      </c>
      <c r="DT404" s="61">
        <f>IF(COUNTIF(Setup_Hierarchy!$J$116:$IV$116,"="&amp;$K404)&lt;&gt;0,$L404,0)</f>
        <v>0</v>
      </c>
    </row>
    <row r="405" spans="2:124" x14ac:dyDescent="0.2">
      <c r="B405" t="s">
        <v>576</v>
      </c>
      <c r="C405">
        <v>1</v>
      </c>
      <c r="D405" t="s">
        <v>18</v>
      </c>
      <c r="E405" t="s">
        <v>369</v>
      </c>
      <c r="F405" t="s">
        <v>525</v>
      </c>
      <c r="G405" t="s">
        <v>531</v>
      </c>
      <c r="H405" t="s">
        <v>10</v>
      </c>
      <c r="I405">
        <v>7.4569999999999997E-2</v>
      </c>
      <c r="J405">
        <v>9.1219999999999999E-3</v>
      </c>
      <c r="K405">
        <v>100</v>
      </c>
      <c r="L405">
        <v>450.67</v>
      </c>
      <c r="M405" s="61">
        <f>IF(COUNTIF(Setup_Hierarchy!$J$5:$IV$5,"="&amp;$K405)&lt;&gt;0,$L405,0)</f>
        <v>0</v>
      </c>
      <c r="N405" s="61">
        <f>IF(COUNTIF(Setup_Hierarchy!$J$6:$IV$6,"="&amp;$K405)&lt;&gt;0,$L405,0)</f>
        <v>0</v>
      </c>
      <c r="O405" s="61">
        <f>IF(COUNTIF(Setup_Hierarchy!$J$7:$IV$7,"="&amp;$K405)&lt;&gt;0,$L405,0)</f>
        <v>0</v>
      </c>
      <c r="P405" s="61">
        <f>IF(COUNTIF(Setup_Hierarchy!$J$8:$IV$8,"="&amp;$K405)&lt;&gt;0,$L405,0)</f>
        <v>0</v>
      </c>
      <c r="Q405" s="61">
        <f>IF(COUNTIF(Setup_Hierarchy!$J$9:$IV$9,"="&amp;$K405)&lt;&gt;0,$L405,0)</f>
        <v>0</v>
      </c>
      <c r="R405" s="61">
        <f>IF(COUNTIF(Setup_Hierarchy!$J$10:$IV$10,"="&amp;$K405)&lt;&gt;0,$L405,0)</f>
        <v>0</v>
      </c>
      <c r="S405" s="61">
        <f>IF(COUNTIF(Setup_Hierarchy!$J$11:$IV$11,"="&amp;$K405)&lt;&gt;0,$L405,0)</f>
        <v>0</v>
      </c>
      <c r="T405" s="61">
        <f>IF(COUNTIF(Setup_Hierarchy!$J$12:$IV$12,"="&amp;$K405)&lt;&gt;0,$L405,0)</f>
        <v>0</v>
      </c>
      <c r="U405" s="61">
        <f>IF(COUNTIF(Setup_Hierarchy!$J$13:$IV$13,"="&amp;$K405)&lt;&gt;0,$L405,0)</f>
        <v>0</v>
      </c>
      <c r="V405" s="61">
        <f>IF(COUNTIF(Setup_Hierarchy!$J$14:$IV$14,"="&amp;$K405)&lt;&gt;0,$L405,0)</f>
        <v>0</v>
      </c>
      <c r="W405" s="61">
        <f>IF(COUNTIF(Setup_Hierarchy!$J$15:$IV$15,"="&amp;$K405)&lt;&gt;0,$L405,0)</f>
        <v>0</v>
      </c>
      <c r="X405" s="61">
        <f>IF(COUNTIF(Setup_Hierarchy!$J$16:$IV$16,"="&amp;$K405)&lt;&gt;0,$L405,0)</f>
        <v>0</v>
      </c>
      <c r="Y405" s="61">
        <f>IF(COUNTIF(Setup_Hierarchy!$J$17:$IV$17,"="&amp;$K405)&lt;&gt;0,$L405,0)</f>
        <v>0</v>
      </c>
      <c r="Z405" s="61">
        <f>IF(COUNTIF(Setup_Hierarchy!$J$18:$IV$18,"="&amp;$K405)&lt;&gt;0,$L405,0)</f>
        <v>0</v>
      </c>
      <c r="AA405" s="61">
        <f>IF(COUNTIF(Setup_Hierarchy!$J$19:$IV$19,"="&amp;$K405)&lt;&gt;0,$L405,0)</f>
        <v>0</v>
      </c>
      <c r="AB405" s="61">
        <f>IF(COUNTIF(Setup_Hierarchy!$J$20:$IV$20,"="&amp;$K405)&lt;&gt;0,$L405,0)</f>
        <v>0</v>
      </c>
      <c r="AC405" s="61">
        <f>IF(COUNTIF(Setup_Hierarchy!$J$21:$IV$21,"="&amp;$K405)&lt;&gt;0,$L405,0)</f>
        <v>0</v>
      </c>
      <c r="AD405" s="61">
        <f>IF(COUNTIF(Setup_Hierarchy!$J$22:$IV$22,"="&amp;$K405)&lt;&gt;0,$L405,0)</f>
        <v>0</v>
      </c>
      <c r="AE405" s="61">
        <f>IF(COUNTIF(Setup_Hierarchy!$J$23:$IV$23,"="&amp;$K405)&lt;&gt;0,$L405,0)</f>
        <v>0</v>
      </c>
      <c r="AF405" s="61">
        <f>IF(COUNTIF(Setup_Hierarchy!$J$24:$IV$24,"="&amp;$K405)&lt;&gt;0,$L405,0)</f>
        <v>0</v>
      </c>
      <c r="AG405" s="61">
        <f>IF(COUNTIF(Setup_Hierarchy!$J$25:$IV$25,"="&amp;$K405)&lt;&gt;0,$L405,0)</f>
        <v>0</v>
      </c>
      <c r="AH405" s="61">
        <f>IF(COUNTIF(Setup_Hierarchy!$J$26:$IV$26,"="&amp;$K405)&lt;&gt;0,$L405,0)</f>
        <v>0</v>
      </c>
      <c r="AI405" s="61">
        <f>IF(COUNTIF(Setup_Hierarchy!$J$27:$IV$27,"="&amp;$K405)&lt;&gt;0,$L405,0)</f>
        <v>0</v>
      </c>
      <c r="AJ405" s="61">
        <f>IF(COUNTIF(Setup_Hierarchy!$J$28:$IV$28,"="&amp;$K405)&lt;&gt;0,$L405,0)</f>
        <v>0</v>
      </c>
      <c r="AK405" s="61">
        <f>IF(COUNTIF(Setup_Hierarchy!$J$29:$IV$29,"="&amp;$K405)&lt;&gt;0,$L405,0)</f>
        <v>0</v>
      </c>
      <c r="AL405" s="61">
        <f>IF(COUNTIF(Setup_Hierarchy!$J$30:$IV$30,"="&amp;$K405)&lt;&gt;0,$L405,0)</f>
        <v>0</v>
      </c>
      <c r="AM405" s="61">
        <f>IF(COUNTIF(Setup_Hierarchy!$J$31:$IV$31,"="&amp;$K405)&lt;&gt;0,$L405,0)</f>
        <v>0</v>
      </c>
      <c r="AN405" s="61">
        <f>IF(COUNTIF(Setup_Hierarchy!$J$32:$IV$32,"="&amp;$K405)&lt;&gt;0,$L405,0)</f>
        <v>0</v>
      </c>
      <c r="AO405" s="61">
        <f>IF(COUNTIF(Setup_Hierarchy!$J$33:$IV$33,"="&amp;$K405)&lt;&gt;0,$L405,0)</f>
        <v>0</v>
      </c>
      <c r="AP405" s="61">
        <f>IF(COUNTIF(Setup_Hierarchy!$J$34:$IV$34,"="&amp;$K405)&lt;&gt;0,$L405,0)</f>
        <v>0</v>
      </c>
      <c r="AQ405" s="61">
        <f>IF(COUNTIF(Setup_Hierarchy!$J$35:$IV$35,"="&amp;$K405)&lt;&gt;0,$L405,0)</f>
        <v>0</v>
      </c>
      <c r="AR405" s="61">
        <f>IF(COUNTIF(Setup_Hierarchy!$J$36:$IV$36,"="&amp;$K405)&lt;&gt;0,$L405,0)</f>
        <v>0</v>
      </c>
      <c r="AS405" s="61">
        <f>IF(COUNTIF(Setup_Hierarchy!$J$37:$IV$37,"="&amp;$K405)&lt;&gt;0,$L405,0)</f>
        <v>0</v>
      </c>
      <c r="AT405" s="61">
        <f>IF(COUNTIF(Setup_Hierarchy!$J$38:$IV$38,"="&amp;$K405)&lt;&gt;0,$L405,0)</f>
        <v>0</v>
      </c>
      <c r="AU405" s="61">
        <f>IF(COUNTIF(Setup_Hierarchy!$J$39:$IV$39,"="&amp;$K405)&lt;&gt;0,$L405,0)</f>
        <v>0</v>
      </c>
      <c r="AV405" s="61">
        <f>IF(COUNTIF(Setup_Hierarchy!$J$40:$IV$40,"="&amp;$K405)&lt;&gt;0,$L405,0)</f>
        <v>0</v>
      </c>
      <c r="AW405" s="61">
        <f>IF(COUNTIF(Setup_Hierarchy!$J$41:$IV$41,"="&amp;$K405)&lt;&gt;0,$L405,0)</f>
        <v>0</v>
      </c>
      <c r="AX405" s="61">
        <f>IF(COUNTIF(Setup_Hierarchy!$J$42:$IV$42,"="&amp;$K405)&lt;&gt;0,$L405,0)</f>
        <v>0</v>
      </c>
      <c r="AY405" s="61">
        <f>IF(COUNTIF(Setup_Hierarchy!$J$43:$IV$43,"="&amp;$K405)&lt;&gt;0,$L405,0)</f>
        <v>0</v>
      </c>
      <c r="AZ405" s="61">
        <f>IF(COUNTIF(Setup_Hierarchy!$J$44:$IV$44,"="&amp;$K405)&lt;&gt;0,$L405,0)</f>
        <v>0</v>
      </c>
      <c r="BA405" s="61">
        <f>IF(COUNTIF(Setup_Hierarchy!$J$45:$IV$45,"="&amp;$K405)&lt;&gt;0,$L405,0)</f>
        <v>0</v>
      </c>
      <c r="BB405" s="61">
        <f>IF(COUNTIF(Setup_Hierarchy!$J$46:$IV$46,"="&amp;$K405)&lt;&gt;0,$L405,0)</f>
        <v>0</v>
      </c>
      <c r="BC405" s="61">
        <f>IF(COUNTIF(Setup_Hierarchy!$J$47:$IV$47,"="&amp;$K405)&lt;&gt;0,$L405,0)</f>
        <v>0</v>
      </c>
      <c r="BD405" s="61">
        <f>IF(COUNTIF(Setup_Hierarchy!$J$48:$IV$48,"="&amp;$K405)&lt;&gt;0,$L405,0)</f>
        <v>0</v>
      </c>
      <c r="BE405" s="61">
        <f>IF(COUNTIF(Setup_Hierarchy!$J$49:$IV$49,"="&amp;$K405)&lt;&gt;0,$L405,0)</f>
        <v>0</v>
      </c>
      <c r="BF405" s="61">
        <f>IF(COUNTIF(Setup_Hierarchy!$J$50:$IV$50,"="&amp;$K405)&lt;&gt;0,$L405,0)</f>
        <v>0</v>
      </c>
      <c r="BG405" s="61">
        <f>IF(COUNTIF(Setup_Hierarchy!$J$51:$IV$51,"="&amp;$K405)&lt;&gt;0,$L405,0)</f>
        <v>0</v>
      </c>
      <c r="BH405" s="61">
        <f>IF(COUNTIF(Setup_Hierarchy!$J$52:$IV$52,"="&amp;$K405)&lt;&gt;0,$L405,0)</f>
        <v>0</v>
      </c>
      <c r="BI405" s="61">
        <f>IF(COUNTIF(Setup_Hierarchy!$J$53:$IV$53,"="&amp;$K405)&lt;&gt;0,$L405,0)</f>
        <v>0</v>
      </c>
      <c r="BJ405" s="61">
        <f>IF(COUNTIF(Setup_Hierarchy!$J$54:$IV$54,"="&amp;$K405)&lt;&gt;0,$L405,0)</f>
        <v>0</v>
      </c>
      <c r="BK405" s="61">
        <f>IF(COUNTIF(Setup_Hierarchy!$J$55:$IV$55,"="&amp;$K405)&lt;&gt;0,$L405,0)</f>
        <v>0</v>
      </c>
      <c r="BL405" s="61">
        <f>IF(COUNTIF(Setup_Hierarchy!$J$56:$IV$56,"="&amp;$K405)&lt;&gt;0,$L405,0)</f>
        <v>0</v>
      </c>
      <c r="BM405" s="61">
        <f>IF(COUNTIF(Setup_Hierarchy!$J$57:$IV$57,"="&amp;$K405)&lt;&gt;0,$L405,0)</f>
        <v>0</v>
      </c>
      <c r="BN405" s="61">
        <f>IF(COUNTIF(Setup_Hierarchy!$J$58:$IV$58,"="&amp;$K405)&lt;&gt;0,$L405,0)</f>
        <v>0</v>
      </c>
      <c r="BO405" s="61">
        <f>IF(COUNTIF(Setup_Hierarchy!$J$59:$IV$59,"="&amp;$K405)&lt;&gt;0,$L405,0)</f>
        <v>0</v>
      </c>
      <c r="BP405" s="61">
        <f>IF(COUNTIF(Setup_Hierarchy!$J$60:$IV$60,"="&amp;$K405)&lt;&gt;0,$L405,0)</f>
        <v>0</v>
      </c>
      <c r="BQ405" s="61">
        <f>IF(COUNTIF(Setup_Hierarchy!$J$61:$IV$61,"="&amp;$K405)&lt;&gt;0,$L405,0)</f>
        <v>0</v>
      </c>
      <c r="BR405" s="61">
        <f>IF(COUNTIF(Setup_Hierarchy!$J$62:$IV$62,"="&amp;$K405)&lt;&gt;0,$L405,0)</f>
        <v>0</v>
      </c>
      <c r="BS405" s="61">
        <f>IF(COUNTIF(Setup_Hierarchy!$J$63:$IV$63,"="&amp;$K405)&lt;&gt;0,$L405,0)</f>
        <v>0</v>
      </c>
      <c r="BT405" s="61">
        <f>IF(COUNTIF(Setup_Hierarchy!$J$64:$IV$64,"="&amp;$K405)&lt;&gt;0,$L405,0)</f>
        <v>0</v>
      </c>
      <c r="BU405" s="61">
        <f>IF(COUNTIF(Setup_Hierarchy!$J$65:$IV$65,"="&amp;$K405)&lt;&gt;0,$L405,0)</f>
        <v>0</v>
      </c>
      <c r="BV405" s="61">
        <f>IF(COUNTIF(Setup_Hierarchy!$J$66:$IV$66,"="&amp;$K405)&lt;&gt;0,$L405,0)</f>
        <v>0</v>
      </c>
      <c r="BW405" s="61">
        <f>IF(COUNTIF(Setup_Hierarchy!$J$67:$IV$67,"="&amp;$K405)&lt;&gt;0,$L405,0)</f>
        <v>0</v>
      </c>
      <c r="BX405" s="61">
        <f>IF(COUNTIF(Setup_Hierarchy!$J$68:$IV$68,"="&amp;$K405)&lt;&gt;0,$L405,0)</f>
        <v>0</v>
      </c>
      <c r="BY405" s="61">
        <f>IF(COUNTIF(Setup_Hierarchy!$J$69:$IV$69,"="&amp;$K405)&lt;&gt;0,$L405,0)</f>
        <v>0</v>
      </c>
      <c r="BZ405" s="61">
        <f>IF(COUNTIF(Setup_Hierarchy!$J$70:$IV$70,"="&amp;$K405)&lt;&gt;0,$L405,0)</f>
        <v>0</v>
      </c>
      <c r="CA405" s="61">
        <f>IF(COUNTIF(Setup_Hierarchy!$J$71:$IV$71,"="&amp;$K405)&lt;&gt;0,$L405,0)</f>
        <v>0</v>
      </c>
      <c r="CB405" s="61">
        <f>IF(COUNTIF(Setup_Hierarchy!$J$72:$IV$72,"="&amp;$K405)&lt;&gt;0,$L405,0)</f>
        <v>0</v>
      </c>
      <c r="CC405" s="61">
        <f>IF(COUNTIF(Setup_Hierarchy!$J$73:$IV$73,"="&amp;$K405)&lt;&gt;0,$L405,0)</f>
        <v>0</v>
      </c>
      <c r="CD405" s="61">
        <f>IF(COUNTIF(Setup_Hierarchy!$J$74:$IV$74,"="&amp;$K405)&lt;&gt;0,$L405,0)</f>
        <v>0</v>
      </c>
      <c r="CE405" s="61">
        <f>IF(COUNTIF(Setup_Hierarchy!$J$75:$IV$75,"="&amp;$K405)&lt;&gt;0,$L405,0)</f>
        <v>0</v>
      </c>
      <c r="CF405" s="61">
        <f>IF(COUNTIF(Setup_Hierarchy!$J$76:$IV$76,"="&amp;$K405)&lt;&gt;0,$L405,0)</f>
        <v>0</v>
      </c>
      <c r="CG405" s="61">
        <f>IF(COUNTIF(Setup_Hierarchy!$J$77:$IV$77,"="&amp;$K405)&lt;&gt;0,$L405,0)</f>
        <v>0</v>
      </c>
      <c r="CH405" s="61">
        <f>IF(COUNTIF(Setup_Hierarchy!$J$78:$IV$78,"="&amp;$K405)&lt;&gt;0,$L405,0)</f>
        <v>0</v>
      </c>
      <c r="CI405" s="61">
        <f>IF(COUNTIF(Setup_Hierarchy!$J$79:$IV$79,"="&amp;$K405)&lt;&gt;0,$L405,0)</f>
        <v>0</v>
      </c>
      <c r="CJ405" s="61">
        <f>IF(COUNTIF(Setup_Hierarchy!$J$80:$IV$80,"="&amp;$K405)&lt;&gt;0,$L405,0)</f>
        <v>0</v>
      </c>
      <c r="CK405" s="61">
        <f>IF(COUNTIF(Setup_Hierarchy!$J$81:$IV$81,"="&amp;$K405)&lt;&gt;0,$L405,0)</f>
        <v>0</v>
      </c>
      <c r="CL405" s="61">
        <f>IF(COUNTIF(Setup_Hierarchy!$J$82:$IV$82,"="&amp;$K405)&lt;&gt;0,$L405,0)</f>
        <v>0</v>
      </c>
      <c r="CM405" s="61">
        <f>IF(COUNTIF(Setup_Hierarchy!$J$83:$IV$83,"="&amp;$K405)&lt;&gt;0,$L405,0)</f>
        <v>0</v>
      </c>
      <c r="CN405" s="61">
        <f>IF(COUNTIF(Setup_Hierarchy!$J$84:$IV$84,"="&amp;$K405)&lt;&gt;0,$L405,0)</f>
        <v>0</v>
      </c>
      <c r="CO405" s="61">
        <f>IF(COUNTIF(Setup_Hierarchy!$J$85:$IV$85,"="&amp;$K405)&lt;&gt;0,$L405,0)</f>
        <v>0</v>
      </c>
      <c r="CP405" s="61">
        <f>IF(COUNTIF(Setup_Hierarchy!$J$86:$IV$86,"="&amp;$K405)&lt;&gt;0,$L405,0)</f>
        <v>0</v>
      </c>
      <c r="CQ405" s="61">
        <f>IF(COUNTIF(Setup_Hierarchy!$J$87:$IV$87,"="&amp;$K405)&lt;&gt;0,$L405,0)</f>
        <v>0</v>
      </c>
      <c r="CR405" s="61">
        <f>IF(COUNTIF(Setup_Hierarchy!$J$88:$IV$88,"="&amp;$K405)&lt;&gt;0,$L405,0)</f>
        <v>0</v>
      </c>
      <c r="CS405" s="61">
        <f>IF(COUNTIF(Setup_Hierarchy!$J$89:$IV$89,"="&amp;$K405)&lt;&gt;0,$L405,0)</f>
        <v>0</v>
      </c>
      <c r="CT405" s="61">
        <f>IF(COUNTIF(Setup_Hierarchy!$J$90:$IV$90,"="&amp;$K405)&lt;&gt;0,$L405,0)</f>
        <v>0</v>
      </c>
      <c r="CU405" s="61">
        <f>IF(COUNTIF(Setup_Hierarchy!$J$91:$IV$91,"="&amp;$K405)&lt;&gt;0,$L405,0)</f>
        <v>0</v>
      </c>
      <c r="CV405" s="61">
        <f>IF(COUNTIF(Setup_Hierarchy!$J$92:$IV$92,"="&amp;$K405)&lt;&gt;0,$L405,0)</f>
        <v>0</v>
      </c>
      <c r="CW405" s="61">
        <f>IF(COUNTIF(Setup_Hierarchy!$J$93:$IV$93,"="&amp;$K405)&lt;&gt;0,$L405,0)</f>
        <v>0</v>
      </c>
      <c r="CX405" s="61">
        <f>IF(COUNTIF(Setup_Hierarchy!$J$94:$IV$94,"="&amp;$K405)&lt;&gt;0,$L405,0)</f>
        <v>0</v>
      </c>
      <c r="CY405" s="61">
        <f>IF(COUNTIF(Setup_Hierarchy!$J$95:$IV$95,"="&amp;$K405)&lt;&gt;0,$L405,0)</f>
        <v>0</v>
      </c>
      <c r="CZ405" s="61">
        <f>IF(COUNTIF(Setup_Hierarchy!$J$96:$IV$96,"="&amp;$K405)&lt;&gt;0,$L405,0)</f>
        <v>0</v>
      </c>
      <c r="DA405" s="61">
        <f>IF(COUNTIF(Setup_Hierarchy!$J$97:$IV$97,"="&amp;$K405)&lt;&gt;0,$L405,0)</f>
        <v>0</v>
      </c>
      <c r="DB405" s="61">
        <f>IF(COUNTIF(Setup_Hierarchy!$J$98:$IV$98,"="&amp;$K405)&lt;&gt;0,$L405,0)</f>
        <v>0</v>
      </c>
      <c r="DC405" s="61">
        <f>IF(COUNTIF(Setup_Hierarchy!$J$99:$IV$99,"="&amp;$K405)&lt;&gt;0,$L405,0)</f>
        <v>0</v>
      </c>
      <c r="DD405" s="61">
        <f>IF(COUNTIF(Setup_Hierarchy!$J$100:$IV$100,"="&amp;$K405)&lt;&gt;0,$L405,0)</f>
        <v>0</v>
      </c>
      <c r="DE405" s="61">
        <f>IF(COUNTIF(Setup_Hierarchy!$J$101:$IV$101,"="&amp;$K405)&lt;&gt;0,$L405,0)</f>
        <v>0</v>
      </c>
      <c r="DF405" s="61">
        <f>IF(COUNTIF(Setup_Hierarchy!$J$102:$IV$102,"="&amp;$K405)&lt;&gt;0,$L405,0)</f>
        <v>0</v>
      </c>
      <c r="DG405" s="61">
        <f>IF(COUNTIF(Setup_Hierarchy!$J$103:$IV$103,"="&amp;$K405)&lt;&gt;0,$L405,0)</f>
        <v>0</v>
      </c>
      <c r="DH405" s="61">
        <f>IF(COUNTIF(Setup_Hierarchy!$J$104:$IV$104,"="&amp;$K405)&lt;&gt;0,$L405,0)</f>
        <v>0</v>
      </c>
      <c r="DI405" s="61">
        <f>IF(COUNTIF(Setup_Hierarchy!$J$105:$IV$105,"="&amp;$K405)&lt;&gt;0,$L405,0)</f>
        <v>0</v>
      </c>
      <c r="DJ405" s="61">
        <f>IF(COUNTIF(Setup_Hierarchy!$J$106:$IV$106,"="&amp;$K405)&lt;&gt;0,$L405,0)</f>
        <v>0</v>
      </c>
      <c r="DK405" s="61">
        <f>IF(COUNTIF(Setup_Hierarchy!$J$107:$IV$107,"="&amp;$K405)&lt;&gt;0,$L405,0)</f>
        <v>0</v>
      </c>
      <c r="DL405" s="61">
        <f>IF(COUNTIF(Setup_Hierarchy!$J$108:$IV$108,"="&amp;$K405)&lt;&gt;0,$L405,0)</f>
        <v>0</v>
      </c>
      <c r="DM405" s="61">
        <f>IF(COUNTIF(Setup_Hierarchy!$J$109:$IV$109,"="&amp;$K405)&lt;&gt;0,$L405,0)</f>
        <v>0</v>
      </c>
      <c r="DN405" s="61">
        <f>IF(COUNTIF(Setup_Hierarchy!$J$110:$IV$110,"="&amp;$K405)&lt;&gt;0,$L405,0)</f>
        <v>0</v>
      </c>
      <c r="DO405" s="61">
        <f>IF(COUNTIF(Setup_Hierarchy!$J$111:$IV$111,"="&amp;$K405)&lt;&gt;0,$L405,0)</f>
        <v>0</v>
      </c>
      <c r="DP405" s="61">
        <f>IF(COUNTIF(Setup_Hierarchy!$J$112:$IV$112,"="&amp;$K405)&lt;&gt;0,$L405,0)</f>
        <v>0</v>
      </c>
      <c r="DQ405" s="61">
        <f>IF(COUNTIF(Setup_Hierarchy!$J$113:$IV$113,"="&amp;$K405)&lt;&gt;0,$L405,0)</f>
        <v>0</v>
      </c>
      <c r="DR405" s="61">
        <f>IF(COUNTIF(Setup_Hierarchy!$J$114:$IV$114,"="&amp;$K405)&lt;&gt;0,$L405,0)</f>
        <v>0</v>
      </c>
      <c r="DS405" s="61">
        <f>IF(COUNTIF(Setup_Hierarchy!$J$115:$IV$115,"="&amp;$K405)&lt;&gt;0,$L405,0)</f>
        <v>0</v>
      </c>
      <c r="DT405" s="61">
        <f>IF(COUNTIF(Setup_Hierarchy!$J$116:$IV$116,"="&amp;$K405)&lt;&gt;0,$L405,0)</f>
        <v>0</v>
      </c>
    </row>
    <row r="406" spans="2:124" x14ac:dyDescent="0.2">
      <c r="B406" t="s">
        <v>576</v>
      </c>
      <c r="C406">
        <v>1</v>
      </c>
      <c r="D406" t="s">
        <v>18</v>
      </c>
      <c r="E406" t="s">
        <v>369</v>
      </c>
      <c r="F406" t="s">
        <v>525</v>
      </c>
      <c r="G406" t="s">
        <v>531</v>
      </c>
      <c r="H406" t="s">
        <v>10</v>
      </c>
      <c r="I406">
        <v>7.4569999999999997E-2</v>
      </c>
      <c r="J406">
        <v>9.1219999999999999E-3</v>
      </c>
      <c r="K406">
        <v>110</v>
      </c>
      <c r="L406">
        <v>450.67</v>
      </c>
      <c r="M406" s="61">
        <f>IF(COUNTIF(Setup_Hierarchy!$J$5:$IV$5,"="&amp;$K406)&lt;&gt;0,$L406,0)</f>
        <v>0</v>
      </c>
      <c r="N406" s="61">
        <f>IF(COUNTIF(Setup_Hierarchy!$J$6:$IV$6,"="&amp;$K406)&lt;&gt;0,$L406,0)</f>
        <v>0</v>
      </c>
      <c r="O406" s="61">
        <f>IF(COUNTIF(Setup_Hierarchy!$J$7:$IV$7,"="&amp;$K406)&lt;&gt;0,$L406,0)</f>
        <v>0</v>
      </c>
      <c r="P406" s="61">
        <f>IF(COUNTIF(Setup_Hierarchy!$J$8:$IV$8,"="&amp;$K406)&lt;&gt;0,$L406,0)</f>
        <v>0</v>
      </c>
      <c r="Q406" s="61">
        <f>IF(COUNTIF(Setup_Hierarchy!$J$9:$IV$9,"="&amp;$K406)&lt;&gt;0,$L406,0)</f>
        <v>0</v>
      </c>
      <c r="R406" s="61">
        <f>IF(COUNTIF(Setup_Hierarchy!$J$10:$IV$10,"="&amp;$K406)&lt;&gt;0,$L406,0)</f>
        <v>0</v>
      </c>
      <c r="S406" s="61">
        <f>IF(COUNTIF(Setup_Hierarchy!$J$11:$IV$11,"="&amp;$K406)&lt;&gt;0,$L406,0)</f>
        <v>0</v>
      </c>
      <c r="T406" s="61">
        <f>IF(COUNTIF(Setup_Hierarchy!$J$12:$IV$12,"="&amp;$K406)&lt;&gt;0,$L406,0)</f>
        <v>0</v>
      </c>
      <c r="U406" s="61">
        <f>IF(COUNTIF(Setup_Hierarchy!$J$13:$IV$13,"="&amp;$K406)&lt;&gt;0,$L406,0)</f>
        <v>0</v>
      </c>
      <c r="V406" s="61">
        <f>IF(COUNTIF(Setup_Hierarchy!$J$14:$IV$14,"="&amp;$K406)&lt;&gt;0,$L406,0)</f>
        <v>0</v>
      </c>
      <c r="W406" s="61">
        <f>IF(COUNTIF(Setup_Hierarchy!$J$15:$IV$15,"="&amp;$K406)&lt;&gt;0,$L406,0)</f>
        <v>0</v>
      </c>
      <c r="X406" s="61">
        <f>IF(COUNTIF(Setup_Hierarchy!$J$16:$IV$16,"="&amp;$K406)&lt;&gt;0,$L406,0)</f>
        <v>0</v>
      </c>
      <c r="Y406" s="61">
        <f>IF(COUNTIF(Setup_Hierarchy!$J$17:$IV$17,"="&amp;$K406)&lt;&gt;0,$L406,0)</f>
        <v>0</v>
      </c>
      <c r="Z406" s="61">
        <f>IF(COUNTIF(Setup_Hierarchy!$J$18:$IV$18,"="&amp;$K406)&lt;&gt;0,$L406,0)</f>
        <v>0</v>
      </c>
      <c r="AA406" s="61">
        <f>IF(COUNTIF(Setup_Hierarchy!$J$19:$IV$19,"="&amp;$K406)&lt;&gt;0,$L406,0)</f>
        <v>0</v>
      </c>
      <c r="AB406" s="61">
        <f>IF(COUNTIF(Setup_Hierarchy!$J$20:$IV$20,"="&amp;$K406)&lt;&gt;0,$L406,0)</f>
        <v>0</v>
      </c>
      <c r="AC406" s="61">
        <f>IF(COUNTIF(Setup_Hierarchy!$J$21:$IV$21,"="&amp;$K406)&lt;&gt;0,$L406,0)</f>
        <v>0</v>
      </c>
      <c r="AD406" s="61">
        <f>IF(COUNTIF(Setup_Hierarchy!$J$22:$IV$22,"="&amp;$K406)&lt;&gt;0,$L406,0)</f>
        <v>0</v>
      </c>
      <c r="AE406" s="61">
        <f>IF(COUNTIF(Setup_Hierarchy!$J$23:$IV$23,"="&amp;$K406)&lt;&gt;0,$L406,0)</f>
        <v>0</v>
      </c>
      <c r="AF406" s="61">
        <f>IF(COUNTIF(Setup_Hierarchy!$J$24:$IV$24,"="&amp;$K406)&lt;&gt;0,$L406,0)</f>
        <v>0</v>
      </c>
      <c r="AG406" s="61">
        <f>IF(COUNTIF(Setup_Hierarchy!$J$25:$IV$25,"="&amp;$K406)&lt;&gt;0,$L406,0)</f>
        <v>0</v>
      </c>
      <c r="AH406" s="61">
        <f>IF(COUNTIF(Setup_Hierarchy!$J$26:$IV$26,"="&amp;$K406)&lt;&gt;0,$L406,0)</f>
        <v>0</v>
      </c>
      <c r="AI406" s="61">
        <f>IF(COUNTIF(Setup_Hierarchy!$J$27:$IV$27,"="&amp;$K406)&lt;&gt;0,$L406,0)</f>
        <v>0</v>
      </c>
      <c r="AJ406" s="61">
        <f>IF(COUNTIF(Setup_Hierarchy!$J$28:$IV$28,"="&amp;$K406)&lt;&gt;0,$L406,0)</f>
        <v>0</v>
      </c>
      <c r="AK406" s="61">
        <f>IF(COUNTIF(Setup_Hierarchy!$J$29:$IV$29,"="&amp;$K406)&lt;&gt;0,$L406,0)</f>
        <v>0</v>
      </c>
      <c r="AL406" s="61">
        <f>IF(COUNTIF(Setup_Hierarchy!$J$30:$IV$30,"="&amp;$K406)&lt;&gt;0,$L406,0)</f>
        <v>0</v>
      </c>
      <c r="AM406" s="61">
        <f>IF(COUNTIF(Setup_Hierarchy!$J$31:$IV$31,"="&amp;$K406)&lt;&gt;0,$L406,0)</f>
        <v>0</v>
      </c>
      <c r="AN406" s="61">
        <f>IF(COUNTIF(Setup_Hierarchy!$J$32:$IV$32,"="&amp;$K406)&lt;&gt;0,$L406,0)</f>
        <v>0</v>
      </c>
      <c r="AO406" s="61">
        <f>IF(COUNTIF(Setup_Hierarchy!$J$33:$IV$33,"="&amp;$K406)&lt;&gt;0,$L406,0)</f>
        <v>0</v>
      </c>
      <c r="AP406" s="61">
        <f>IF(COUNTIF(Setup_Hierarchy!$J$34:$IV$34,"="&amp;$K406)&lt;&gt;0,$L406,0)</f>
        <v>0</v>
      </c>
      <c r="AQ406" s="61">
        <f>IF(COUNTIF(Setup_Hierarchy!$J$35:$IV$35,"="&amp;$K406)&lt;&gt;0,$L406,0)</f>
        <v>0</v>
      </c>
      <c r="AR406" s="61">
        <f>IF(COUNTIF(Setup_Hierarchy!$J$36:$IV$36,"="&amp;$K406)&lt;&gt;0,$L406,0)</f>
        <v>0</v>
      </c>
      <c r="AS406" s="61">
        <f>IF(COUNTIF(Setup_Hierarchy!$J$37:$IV$37,"="&amp;$K406)&lt;&gt;0,$L406,0)</f>
        <v>0</v>
      </c>
      <c r="AT406" s="61">
        <f>IF(COUNTIF(Setup_Hierarchy!$J$38:$IV$38,"="&amp;$K406)&lt;&gt;0,$L406,0)</f>
        <v>0</v>
      </c>
      <c r="AU406" s="61">
        <f>IF(COUNTIF(Setup_Hierarchy!$J$39:$IV$39,"="&amp;$K406)&lt;&gt;0,$L406,0)</f>
        <v>0</v>
      </c>
      <c r="AV406" s="61">
        <f>IF(COUNTIF(Setup_Hierarchy!$J$40:$IV$40,"="&amp;$K406)&lt;&gt;0,$L406,0)</f>
        <v>0</v>
      </c>
      <c r="AW406" s="61">
        <f>IF(COUNTIF(Setup_Hierarchy!$J$41:$IV$41,"="&amp;$K406)&lt;&gt;0,$L406,0)</f>
        <v>0</v>
      </c>
      <c r="AX406" s="61">
        <f>IF(COUNTIF(Setup_Hierarchy!$J$42:$IV$42,"="&amp;$K406)&lt;&gt;0,$L406,0)</f>
        <v>0</v>
      </c>
      <c r="AY406" s="61">
        <f>IF(COUNTIF(Setup_Hierarchy!$J$43:$IV$43,"="&amp;$K406)&lt;&gt;0,$L406,0)</f>
        <v>0</v>
      </c>
      <c r="AZ406" s="61">
        <f>IF(COUNTIF(Setup_Hierarchy!$J$44:$IV$44,"="&amp;$K406)&lt;&gt;0,$L406,0)</f>
        <v>0</v>
      </c>
      <c r="BA406" s="61">
        <f>IF(COUNTIF(Setup_Hierarchy!$J$45:$IV$45,"="&amp;$K406)&lt;&gt;0,$L406,0)</f>
        <v>0</v>
      </c>
      <c r="BB406" s="61">
        <f>IF(COUNTIF(Setup_Hierarchy!$J$46:$IV$46,"="&amp;$K406)&lt;&gt;0,$L406,0)</f>
        <v>0</v>
      </c>
      <c r="BC406" s="61">
        <f>IF(COUNTIF(Setup_Hierarchy!$J$47:$IV$47,"="&amp;$K406)&lt;&gt;0,$L406,0)</f>
        <v>0</v>
      </c>
      <c r="BD406" s="61">
        <f>IF(COUNTIF(Setup_Hierarchy!$J$48:$IV$48,"="&amp;$K406)&lt;&gt;0,$L406,0)</f>
        <v>0</v>
      </c>
      <c r="BE406" s="61">
        <f>IF(COUNTIF(Setup_Hierarchy!$J$49:$IV$49,"="&amp;$K406)&lt;&gt;0,$L406,0)</f>
        <v>0</v>
      </c>
      <c r="BF406" s="61">
        <f>IF(COUNTIF(Setup_Hierarchy!$J$50:$IV$50,"="&amp;$K406)&lt;&gt;0,$L406,0)</f>
        <v>0</v>
      </c>
      <c r="BG406" s="61">
        <f>IF(COUNTIF(Setup_Hierarchy!$J$51:$IV$51,"="&amp;$K406)&lt;&gt;0,$L406,0)</f>
        <v>0</v>
      </c>
      <c r="BH406" s="61">
        <f>IF(COUNTIF(Setup_Hierarchy!$J$52:$IV$52,"="&amp;$K406)&lt;&gt;0,$L406,0)</f>
        <v>0</v>
      </c>
      <c r="BI406" s="61">
        <f>IF(COUNTIF(Setup_Hierarchy!$J$53:$IV$53,"="&amp;$K406)&lt;&gt;0,$L406,0)</f>
        <v>0</v>
      </c>
      <c r="BJ406" s="61">
        <f>IF(COUNTIF(Setup_Hierarchy!$J$54:$IV$54,"="&amp;$K406)&lt;&gt;0,$L406,0)</f>
        <v>0</v>
      </c>
      <c r="BK406" s="61">
        <f>IF(COUNTIF(Setup_Hierarchy!$J$55:$IV$55,"="&amp;$K406)&lt;&gt;0,$L406,0)</f>
        <v>0</v>
      </c>
      <c r="BL406" s="61">
        <f>IF(COUNTIF(Setup_Hierarchy!$J$56:$IV$56,"="&amp;$K406)&lt;&gt;0,$L406,0)</f>
        <v>0</v>
      </c>
      <c r="BM406" s="61">
        <f>IF(COUNTIF(Setup_Hierarchy!$J$57:$IV$57,"="&amp;$K406)&lt;&gt;0,$L406,0)</f>
        <v>0</v>
      </c>
      <c r="BN406" s="61">
        <f>IF(COUNTIF(Setup_Hierarchy!$J$58:$IV$58,"="&amp;$K406)&lt;&gt;0,$L406,0)</f>
        <v>0</v>
      </c>
      <c r="BO406" s="61">
        <f>IF(COUNTIF(Setup_Hierarchy!$J$59:$IV$59,"="&amp;$K406)&lt;&gt;0,$L406,0)</f>
        <v>0</v>
      </c>
      <c r="BP406" s="61">
        <f>IF(COUNTIF(Setup_Hierarchy!$J$60:$IV$60,"="&amp;$K406)&lt;&gt;0,$L406,0)</f>
        <v>0</v>
      </c>
      <c r="BQ406" s="61">
        <f>IF(COUNTIF(Setup_Hierarchy!$J$61:$IV$61,"="&amp;$K406)&lt;&gt;0,$L406,0)</f>
        <v>0</v>
      </c>
      <c r="BR406" s="61">
        <f>IF(COUNTIF(Setup_Hierarchy!$J$62:$IV$62,"="&amp;$K406)&lt;&gt;0,$L406,0)</f>
        <v>0</v>
      </c>
      <c r="BS406" s="61">
        <f>IF(COUNTIF(Setup_Hierarchy!$J$63:$IV$63,"="&amp;$K406)&lt;&gt;0,$L406,0)</f>
        <v>0</v>
      </c>
      <c r="BT406" s="61">
        <f>IF(COUNTIF(Setup_Hierarchy!$J$64:$IV$64,"="&amp;$K406)&lt;&gt;0,$L406,0)</f>
        <v>0</v>
      </c>
      <c r="BU406" s="61">
        <f>IF(COUNTIF(Setup_Hierarchy!$J$65:$IV$65,"="&amp;$K406)&lt;&gt;0,$L406,0)</f>
        <v>0</v>
      </c>
      <c r="BV406" s="61">
        <f>IF(COUNTIF(Setup_Hierarchy!$J$66:$IV$66,"="&amp;$K406)&lt;&gt;0,$L406,0)</f>
        <v>0</v>
      </c>
      <c r="BW406" s="61">
        <f>IF(COUNTIF(Setup_Hierarchy!$J$67:$IV$67,"="&amp;$K406)&lt;&gt;0,$L406,0)</f>
        <v>0</v>
      </c>
      <c r="BX406" s="61">
        <f>IF(COUNTIF(Setup_Hierarchy!$J$68:$IV$68,"="&amp;$K406)&lt;&gt;0,$L406,0)</f>
        <v>0</v>
      </c>
      <c r="BY406" s="61">
        <f>IF(COUNTIF(Setup_Hierarchy!$J$69:$IV$69,"="&amp;$K406)&lt;&gt;0,$L406,0)</f>
        <v>0</v>
      </c>
      <c r="BZ406" s="61">
        <f>IF(COUNTIF(Setup_Hierarchy!$J$70:$IV$70,"="&amp;$K406)&lt;&gt;0,$L406,0)</f>
        <v>0</v>
      </c>
      <c r="CA406" s="61">
        <f>IF(COUNTIF(Setup_Hierarchy!$J$71:$IV$71,"="&amp;$K406)&lt;&gt;0,$L406,0)</f>
        <v>0</v>
      </c>
      <c r="CB406" s="61">
        <f>IF(COUNTIF(Setup_Hierarchy!$J$72:$IV$72,"="&amp;$K406)&lt;&gt;0,$L406,0)</f>
        <v>0</v>
      </c>
      <c r="CC406" s="61">
        <f>IF(COUNTIF(Setup_Hierarchy!$J$73:$IV$73,"="&amp;$K406)&lt;&gt;0,$L406,0)</f>
        <v>0</v>
      </c>
      <c r="CD406" s="61">
        <f>IF(COUNTIF(Setup_Hierarchy!$J$74:$IV$74,"="&amp;$K406)&lt;&gt;0,$L406,0)</f>
        <v>0</v>
      </c>
      <c r="CE406" s="61">
        <f>IF(COUNTIF(Setup_Hierarchy!$J$75:$IV$75,"="&amp;$K406)&lt;&gt;0,$L406,0)</f>
        <v>0</v>
      </c>
      <c r="CF406" s="61">
        <f>IF(COUNTIF(Setup_Hierarchy!$J$76:$IV$76,"="&amp;$K406)&lt;&gt;0,$L406,0)</f>
        <v>0</v>
      </c>
      <c r="CG406" s="61">
        <f>IF(COUNTIF(Setup_Hierarchy!$J$77:$IV$77,"="&amp;$K406)&lt;&gt;0,$L406,0)</f>
        <v>0</v>
      </c>
      <c r="CH406" s="61">
        <f>IF(COUNTIF(Setup_Hierarchy!$J$78:$IV$78,"="&amp;$K406)&lt;&gt;0,$L406,0)</f>
        <v>0</v>
      </c>
      <c r="CI406" s="61">
        <f>IF(COUNTIF(Setup_Hierarchy!$J$79:$IV$79,"="&amp;$K406)&lt;&gt;0,$L406,0)</f>
        <v>0</v>
      </c>
      <c r="CJ406" s="61">
        <f>IF(COUNTIF(Setup_Hierarchy!$J$80:$IV$80,"="&amp;$K406)&lt;&gt;0,$L406,0)</f>
        <v>0</v>
      </c>
      <c r="CK406" s="61">
        <f>IF(COUNTIF(Setup_Hierarchy!$J$81:$IV$81,"="&amp;$K406)&lt;&gt;0,$L406,0)</f>
        <v>0</v>
      </c>
      <c r="CL406" s="61">
        <f>IF(COUNTIF(Setup_Hierarchy!$J$82:$IV$82,"="&amp;$K406)&lt;&gt;0,$L406,0)</f>
        <v>0</v>
      </c>
      <c r="CM406" s="61">
        <f>IF(COUNTIF(Setup_Hierarchy!$J$83:$IV$83,"="&amp;$K406)&lt;&gt;0,$L406,0)</f>
        <v>0</v>
      </c>
      <c r="CN406" s="61">
        <f>IF(COUNTIF(Setup_Hierarchy!$J$84:$IV$84,"="&amp;$K406)&lt;&gt;0,$L406,0)</f>
        <v>0</v>
      </c>
      <c r="CO406" s="61">
        <f>IF(COUNTIF(Setup_Hierarchy!$J$85:$IV$85,"="&amp;$K406)&lt;&gt;0,$L406,0)</f>
        <v>0</v>
      </c>
      <c r="CP406" s="61">
        <f>IF(COUNTIF(Setup_Hierarchy!$J$86:$IV$86,"="&amp;$K406)&lt;&gt;0,$L406,0)</f>
        <v>0</v>
      </c>
      <c r="CQ406" s="61">
        <f>IF(COUNTIF(Setup_Hierarchy!$J$87:$IV$87,"="&amp;$K406)&lt;&gt;0,$L406,0)</f>
        <v>0</v>
      </c>
      <c r="CR406" s="61">
        <f>IF(COUNTIF(Setup_Hierarchy!$J$88:$IV$88,"="&amp;$K406)&lt;&gt;0,$L406,0)</f>
        <v>0</v>
      </c>
      <c r="CS406" s="61">
        <f>IF(COUNTIF(Setup_Hierarchy!$J$89:$IV$89,"="&amp;$K406)&lt;&gt;0,$L406,0)</f>
        <v>0</v>
      </c>
      <c r="CT406" s="61">
        <f>IF(COUNTIF(Setup_Hierarchy!$J$90:$IV$90,"="&amp;$K406)&lt;&gt;0,$L406,0)</f>
        <v>0</v>
      </c>
      <c r="CU406" s="61">
        <f>IF(COUNTIF(Setup_Hierarchy!$J$91:$IV$91,"="&amp;$K406)&lt;&gt;0,$L406,0)</f>
        <v>0</v>
      </c>
      <c r="CV406" s="61">
        <f>IF(COUNTIF(Setup_Hierarchy!$J$92:$IV$92,"="&amp;$K406)&lt;&gt;0,$L406,0)</f>
        <v>0</v>
      </c>
      <c r="CW406" s="61">
        <f>IF(COUNTIF(Setup_Hierarchy!$J$93:$IV$93,"="&amp;$K406)&lt;&gt;0,$L406,0)</f>
        <v>0</v>
      </c>
      <c r="CX406" s="61">
        <f>IF(COUNTIF(Setup_Hierarchy!$J$94:$IV$94,"="&amp;$K406)&lt;&gt;0,$L406,0)</f>
        <v>0</v>
      </c>
      <c r="CY406" s="61">
        <f>IF(COUNTIF(Setup_Hierarchy!$J$95:$IV$95,"="&amp;$K406)&lt;&gt;0,$L406,0)</f>
        <v>0</v>
      </c>
      <c r="CZ406" s="61">
        <f>IF(COUNTIF(Setup_Hierarchy!$J$96:$IV$96,"="&amp;$K406)&lt;&gt;0,$L406,0)</f>
        <v>0</v>
      </c>
      <c r="DA406" s="61">
        <f>IF(COUNTIF(Setup_Hierarchy!$J$97:$IV$97,"="&amp;$K406)&lt;&gt;0,$L406,0)</f>
        <v>0</v>
      </c>
      <c r="DB406" s="61">
        <f>IF(COUNTIF(Setup_Hierarchy!$J$98:$IV$98,"="&amp;$K406)&lt;&gt;0,$L406,0)</f>
        <v>0</v>
      </c>
      <c r="DC406" s="61">
        <f>IF(COUNTIF(Setup_Hierarchy!$J$99:$IV$99,"="&amp;$K406)&lt;&gt;0,$L406,0)</f>
        <v>0</v>
      </c>
      <c r="DD406" s="61">
        <f>IF(COUNTIF(Setup_Hierarchy!$J$100:$IV$100,"="&amp;$K406)&lt;&gt;0,$L406,0)</f>
        <v>0</v>
      </c>
      <c r="DE406" s="61">
        <f>IF(COUNTIF(Setup_Hierarchy!$J$101:$IV$101,"="&amp;$K406)&lt;&gt;0,$L406,0)</f>
        <v>0</v>
      </c>
      <c r="DF406" s="61">
        <f>IF(COUNTIF(Setup_Hierarchy!$J$102:$IV$102,"="&amp;$K406)&lt;&gt;0,$L406,0)</f>
        <v>0</v>
      </c>
      <c r="DG406" s="61">
        <f>IF(COUNTIF(Setup_Hierarchy!$J$103:$IV$103,"="&amp;$K406)&lt;&gt;0,$L406,0)</f>
        <v>0</v>
      </c>
      <c r="DH406" s="61">
        <f>IF(COUNTIF(Setup_Hierarchy!$J$104:$IV$104,"="&amp;$K406)&lt;&gt;0,$L406,0)</f>
        <v>0</v>
      </c>
      <c r="DI406" s="61">
        <f>IF(COUNTIF(Setup_Hierarchy!$J$105:$IV$105,"="&amp;$K406)&lt;&gt;0,$L406,0)</f>
        <v>0</v>
      </c>
      <c r="DJ406" s="61">
        <f>IF(COUNTIF(Setup_Hierarchy!$J$106:$IV$106,"="&amp;$K406)&lt;&gt;0,$L406,0)</f>
        <v>0</v>
      </c>
      <c r="DK406" s="61">
        <f>IF(COUNTIF(Setup_Hierarchy!$J$107:$IV$107,"="&amp;$K406)&lt;&gt;0,$L406,0)</f>
        <v>0</v>
      </c>
      <c r="DL406" s="61">
        <f>IF(COUNTIF(Setup_Hierarchy!$J$108:$IV$108,"="&amp;$K406)&lt;&gt;0,$L406,0)</f>
        <v>0</v>
      </c>
      <c r="DM406" s="61">
        <f>IF(COUNTIF(Setup_Hierarchy!$J$109:$IV$109,"="&amp;$K406)&lt;&gt;0,$L406,0)</f>
        <v>0</v>
      </c>
      <c r="DN406" s="61">
        <f>IF(COUNTIF(Setup_Hierarchy!$J$110:$IV$110,"="&amp;$K406)&lt;&gt;0,$L406,0)</f>
        <v>0</v>
      </c>
      <c r="DO406" s="61">
        <f>IF(COUNTIF(Setup_Hierarchy!$J$111:$IV$111,"="&amp;$K406)&lt;&gt;0,$L406,0)</f>
        <v>0</v>
      </c>
      <c r="DP406" s="61">
        <f>IF(COUNTIF(Setup_Hierarchy!$J$112:$IV$112,"="&amp;$K406)&lt;&gt;0,$L406,0)</f>
        <v>0</v>
      </c>
      <c r="DQ406" s="61">
        <f>IF(COUNTIF(Setup_Hierarchy!$J$113:$IV$113,"="&amp;$K406)&lt;&gt;0,$L406,0)</f>
        <v>0</v>
      </c>
      <c r="DR406" s="61">
        <f>IF(COUNTIF(Setup_Hierarchy!$J$114:$IV$114,"="&amp;$K406)&lt;&gt;0,$L406,0)</f>
        <v>0</v>
      </c>
      <c r="DS406" s="61">
        <f>IF(COUNTIF(Setup_Hierarchy!$J$115:$IV$115,"="&amp;$K406)&lt;&gt;0,$L406,0)</f>
        <v>0</v>
      </c>
      <c r="DT406" s="61">
        <f>IF(COUNTIF(Setup_Hierarchy!$J$116:$IV$116,"="&amp;$K406)&lt;&gt;0,$L406,0)</f>
        <v>0</v>
      </c>
    </row>
    <row r="407" spans="2:124" x14ac:dyDescent="0.2">
      <c r="B407" t="s">
        <v>576</v>
      </c>
      <c r="C407">
        <v>1</v>
      </c>
      <c r="D407" t="s">
        <v>18</v>
      </c>
      <c r="E407" t="s">
        <v>369</v>
      </c>
      <c r="F407" t="s">
        <v>525</v>
      </c>
      <c r="G407" t="s">
        <v>531</v>
      </c>
      <c r="H407" t="s">
        <v>10</v>
      </c>
      <c r="I407">
        <v>7.4569999999999997E-2</v>
      </c>
      <c r="J407">
        <v>9.1219999999999999E-3</v>
      </c>
      <c r="K407">
        <v>117</v>
      </c>
      <c r="L407">
        <v>450.67</v>
      </c>
      <c r="M407" s="61">
        <f>IF(COUNTIF(Setup_Hierarchy!$J$5:$IV$5,"="&amp;$K407)&lt;&gt;0,$L407,0)</f>
        <v>450.67</v>
      </c>
      <c r="N407" s="61">
        <f>IF(COUNTIF(Setup_Hierarchy!$J$6:$IV$6,"="&amp;$K407)&lt;&gt;0,$L407,0)</f>
        <v>0</v>
      </c>
      <c r="O407" s="61">
        <f>IF(COUNTIF(Setup_Hierarchy!$J$7:$IV$7,"="&amp;$K407)&lt;&gt;0,$L407,0)</f>
        <v>0</v>
      </c>
      <c r="P407" s="61">
        <f>IF(COUNTIF(Setup_Hierarchy!$J$8:$IV$8,"="&amp;$K407)&lt;&gt;0,$L407,0)</f>
        <v>0</v>
      </c>
      <c r="Q407" s="61">
        <f>IF(COUNTIF(Setup_Hierarchy!$J$9:$IV$9,"="&amp;$K407)&lt;&gt;0,$L407,0)</f>
        <v>0</v>
      </c>
      <c r="R407" s="61">
        <f>IF(COUNTIF(Setup_Hierarchy!$J$10:$IV$10,"="&amp;$K407)&lt;&gt;0,$L407,0)</f>
        <v>0</v>
      </c>
      <c r="S407" s="61">
        <f>IF(COUNTIF(Setup_Hierarchy!$J$11:$IV$11,"="&amp;$K407)&lt;&gt;0,$L407,0)</f>
        <v>0</v>
      </c>
      <c r="T407" s="61">
        <f>IF(COUNTIF(Setup_Hierarchy!$J$12:$IV$12,"="&amp;$K407)&lt;&gt;0,$L407,0)</f>
        <v>0</v>
      </c>
      <c r="U407" s="61">
        <f>IF(COUNTIF(Setup_Hierarchy!$J$13:$IV$13,"="&amp;$K407)&lt;&gt;0,$L407,0)</f>
        <v>0</v>
      </c>
      <c r="V407" s="61">
        <f>IF(COUNTIF(Setup_Hierarchy!$J$14:$IV$14,"="&amp;$K407)&lt;&gt;0,$L407,0)</f>
        <v>0</v>
      </c>
      <c r="W407" s="61">
        <f>IF(COUNTIF(Setup_Hierarchy!$J$15:$IV$15,"="&amp;$K407)&lt;&gt;0,$L407,0)</f>
        <v>0</v>
      </c>
      <c r="X407" s="61">
        <f>IF(COUNTIF(Setup_Hierarchy!$J$16:$IV$16,"="&amp;$K407)&lt;&gt;0,$L407,0)</f>
        <v>0</v>
      </c>
      <c r="Y407" s="61">
        <f>IF(COUNTIF(Setup_Hierarchy!$J$17:$IV$17,"="&amp;$K407)&lt;&gt;0,$L407,0)</f>
        <v>0</v>
      </c>
      <c r="Z407" s="61">
        <f>IF(COUNTIF(Setup_Hierarchy!$J$18:$IV$18,"="&amp;$K407)&lt;&gt;0,$L407,0)</f>
        <v>0</v>
      </c>
      <c r="AA407" s="61">
        <f>IF(COUNTIF(Setup_Hierarchy!$J$19:$IV$19,"="&amp;$K407)&lt;&gt;0,$L407,0)</f>
        <v>0</v>
      </c>
      <c r="AB407" s="61">
        <f>IF(COUNTIF(Setup_Hierarchy!$J$20:$IV$20,"="&amp;$K407)&lt;&gt;0,$L407,0)</f>
        <v>0</v>
      </c>
      <c r="AC407" s="61">
        <f>IF(COUNTIF(Setup_Hierarchy!$J$21:$IV$21,"="&amp;$K407)&lt;&gt;0,$L407,0)</f>
        <v>0</v>
      </c>
      <c r="AD407" s="61">
        <f>IF(COUNTIF(Setup_Hierarchy!$J$22:$IV$22,"="&amp;$K407)&lt;&gt;0,$L407,0)</f>
        <v>0</v>
      </c>
      <c r="AE407" s="61">
        <f>IF(COUNTIF(Setup_Hierarchy!$J$23:$IV$23,"="&amp;$K407)&lt;&gt;0,$L407,0)</f>
        <v>0</v>
      </c>
      <c r="AF407" s="61">
        <f>IF(COUNTIF(Setup_Hierarchy!$J$24:$IV$24,"="&amp;$K407)&lt;&gt;0,$L407,0)</f>
        <v>0</v>
      </c>
      <c r="AG407" s="61">
        <f>IF(COUNTIF(Setup_Hierarchy!$J$25:$IV$25,"="&amp;$K407)&lt;&gt;0,$L407,0)</f>
        <v>0</v>
      </c>
      <c r="AH407" s="61">
        <f>IF(COUNTIF(Setup_Hierarchy!$J$26:$IV$26,"="&amp;$K407)&lt;&gt;0,$L407,0)</f>
        <v>0</v>
      </c>
      <c r="AI407" s="61">
        <f>IF(COUNTIF(Setup_Hierarchy!$J$27:$IV$27,"="&amp;$K407)&lt;&gt;0,$L407,0)</f>
        <v>0</v>
      </c>
      <c r="AJ407" s="61">
        <f>IF(COUNTIF(Setup_Hierarchy!$J$28:$IV$28,"="&amp;$K407)&lt;&gt;0,$L407,0)</f>
        <v>0</v>
      </c>
      <c r="AK407" s="61">
        <f>IF(COUNTIF(Setup_Hierarchy!$J$29:$IV$29,"="&amp;$K407)&lt;&gt;0,$L407,0)</f>
        <v>0</v>
      </c>
      <c r="AL407" s="61">
        <f>IF(COUNTIF(Setup_Hierarchy!$J$30:$IV$30,"="&amp;$K407)&lt;&gt;0,$L407,0)</f>
        <v>0</v>
      </c>
      <c r="AM407" s="61">
        <f>IF(COUNTIF(Setup_Hierarchy!$J$31:$IV$31,"="&amp;$K407)&lt;&gt;0,$L407,0)</f>
        <v>0</v>
      </c>
      <c r="AN407" s="61">
        <f>IF(COUNTIF(Setup_Hierarchy!$J$32:$IV$32,"="&amp;$K407)&lt;&gt;0,$L407,0)</f>
        <v>0</v>
      </c>
      <c r="AO407" s="61">
        <f>IF(COUNTIF(Setup_Hierarchy!$J$33:$IV$33,"="&amp;$K407)&lt;&gt;0,$L407,0)</f>
        <v>0</v>
      </c>
      <c r="AP407" s="61">
        <f>IF(COUNTIF(Setup_Hierarchy!$J$34:$IV$34,"="&amp;$K407)&lt;&gt;0,$L407,0)</f>
        <v>0</v>
      </c>
      <c r="AQ407" s="61">
        <f>IF(COUNTIF(Setup_Hierarchy!$J$35:$IV$35,"="&amp;$K407)&lt;&gt;0,$L407,0)</f>
        <v>0</v>
      </c>
      <c r="AR407" s="61">
        <f>IF(COUNTIF(Setup_Hierarchy!$J$36:$IV$36,"="&amp;$K407)&lt;&gt;0,$L407,0)</f>
        <v>0</v>
      </c>
      <c r="AS407" s="61">
        <f>IF(COUNTIF(Setup_Hierarchy!$J$37:$IV$37,"="&amp;$K407)&lt;&gt;0,$L407,0)</f>
        <v>0</v>
      </c>
      <c r="AT407" s="61">
        <f>IF(COUNTIF(Setup_Hierarchy!$J$38:$IV$38,"="&amp;$K407)&lt;&gt;0,$L407,0)</f>
        <v>0</v>
      </c>
      <c r="AU407" s="61">
        <f>IF(COUNTIF(Setup_Hierarchy!$J$39:$IV$39,"="&amp;$K407)&lt;&gt;0,$L407,0)</f>
        <v>0</v>
      </c>
      <c r="AV407" s="61">
        <f>IF(COUNTIF(Setup_Hierarchy!$J$40:$IV$40,"="&amp;$K407)&lt;&gt;0,$L407,0)</f>
        <v>0</v>
      </c>
      <c r="AW407" s="61">
        <f>IF(COUNTIF(Setup_Hierarchy!$J$41:$IV$41,"="&amp;$K407)&lt;&gt;0,$L407,0)</f>
        <v>0</v>
      </c>
      <c r="AX407" s="61">
        <f>IF(COUNTIF(Setup_Hierarchy!$J$42:$IV$42,"="&amp;$K407)&lt;&gt;0,$L407,0)</f>
        <v>0</v>
      </c>
      <c r="AY407" s="61">
        <f>IF(COUNTIF(Setup_Hierarchy!$J$43:$IV$43,"="&amp;$K407)&lt;&gt;0,$L407,0)</f>
        <v>0</v>
      </c>
      <c r="AZ407" s="61">
        <f>IF(COUNTIF(Setup_Hierarchy!$J$44:$IV$44,"="&amp;$K407)&lt;&gt;0,$L407,0)</f>
        <v>0</v>
      </c>
      <c r="BA407" s="61">
        <f>IF(COUNTIF(Setup_Hierarchy!$J$45:$IV$45,"="&amp;$K407)&lt;&gt;0,$L407,0)</f>
        <v>0</v>
      </c>
      <c r="BB407" s="61">
        <f>IF(COUNTIF(Setup_Hierarchy!$J$46:$IV$46,"="&amp;$K407)&lt;&gt;0,$L407,0)</f>
        <v>0</v>
      </c>
      <c r="BC407" s="61">
        <f>IF(COUNTIF(Setup_Hierarchy!$J$47:$IV$47,"="&amp;$K407)&lt;&gt;0,$L407,0)</f>
        <v>0</v>
      </c>
      <c r="BD407" s="61">
        <f>IF(COUNTIF(Setup_Hierarchy!$J$48:$IV$48,"="&amp;$K407)&lt;&gt;0,$L407,0)</f>
        <v>0</v>
      </c>
      <c r="BE407" s="61">
        <f>IF(COUNTIF(Setup_Hierarchy!$J$49:$IV$49,"="&amp;$K407)&lt;&gt;0,$L407,0)</f>
        <v>0</v>
      </c>
      <c r="BF407" s="61">
        <f>IF(COUNTIF(Setup_Hierarchy!$J$50:$IV$50,"="&amp;$K407)&lt;&gt;0,$L407,0)</f>
        <v>0</v>
      </c>
      <c r="BG407" s="61">
        <f>IF(COUNTIF(Setup_Hierarchy!$J$51:$IV$51,"="&amp;$K407)&lt;&gt;0,$L407,0)</f>
        <v>0</v>
      </c>
      <c r="BH407" s="61">
        <f>IF(COUNTIF(Setup_Hierarchy!$J$52:$IV$52,"="&amp;$K407)&lt;&gt;0,$L407,0)</f>
        <v>0</v>
      </c>
      <c r="BI407" s="61">
        <f>IF(COUNTIF(Setup_Hierarchy!$J$53:$IV$53,"="&amp;$K407)&lt;&gt;0,$L407,0)</f>
        <v>0</v>
      </c>
      <c r="BJ407" s="61">
        <f>IF(COUNTIF(Setup_Hierarchy!$J$54:$IV$54,"="&amp;$K407)&lt;&gt;0,$L407,0)</f>
        <v>0</v>
      </c>
      <c r="BK407" s="61">
        <f>IF(COUNTIF(Setup_Hierarchy!$J$55:$IV$55,"="&amp;$K407)&lt;&gt;0,$L407,0)</f>
        <v>0</v>
      </c>
      <c r="BL407" s="61">
        <f>IF(COUNTIF(Setup_Hierarchy!$J$56:$IV$56,"="&amp;$K407)&lt;&gt;0,$L407,0)</f>
        <v>0</v>
      </c>
      <c r="BM407" s="61">
        <f>IF(COUNTIF(Setup_Hierarchy!$J$57:$IV$57,"="&amp;$K407)&lt;&gt;0,$L407,0)</f>
        <v>0</v>
      </c>
      <c r="BN407" s="61">
        <f>IF(COUNTIF(Setup_Hierarchy!$J$58:$IV$58,"="&amp;$K407)&lt;&gt;0,$L407,0)</f>
        <v>0</v>
      </c>
      <c r="BO407" s="61">
        <f>IF(COUNTIF(Setup_Hierarchy!$J$59:$IV$59,"="&amp;$K407)&lt;&gt;0,$L407,0)</f>
        <v>0</v>
      </c>
      <c r="BP407" s="61">
        <f>IF(COUNTIF(Setup_Hierarchy!$J$60:$IV$60,"="&amp;$K407)&lt;&gt;0,$L407,0)</f>
        <v>0</v>
      </c>
      <c r="BQ407" s="61">
        <f>IF(COUNTIF(Setup_Hierarchy!$J$61:$IV$61,"="&amp;$K407)&lt;&gt;0,$L407,0)</f>
        <v>0</v>
      </c>
      <c r="BR407" s="61">
        <f>IF(COUNTIF(Setup_Hierarchy!$J$62:$IV$62,"="&amp;$K407)&lt;&gt;0,$L407,0)</f>
        <v>0</v>
      </c>
      <c r="BS407" s="61">
        <f>IF(COUNTIF(Setup_Hierarchy!$J$63:$IV$63,"="&amp;$K407)&lt;&gt;0,$L407,0)</f>
        <v>0</v>
      </c>
      <c r="BT407" s="61">
        <f>IF(COUNTIF(Setup_Hierarchy!$J$64:$IV$64,"="&amp;$K407)&lt;&gt;0,$L407,0)</f>
        <v>0</v>
      </c>
      <c r="BU407" s="61">
        <f>IF(COUNTIF(Setup_Hierarchy!$J$65:$IV$65,"="&amp;$K407)&lt;&gt;0,$L407,0)</f>
        <v>0</v>
      </c>
      <c r="BV407" s="61">
        <f>IF(COUNTIF(Setup_Hierarchy!$J$66:$IV$66,"="&amp;$K407)&lt;&gt;0,$L407,0)</f>
        <v>0</v>
      </c>
      <c r="BW407" s="61">
        <f>IF(COUNTIF(Setup_Hierarchy!$J$67:$IV$67,"="&amp;$K407)&lt;&gt;0,$L407,0)</f>
        <v>0</v>
      </c>
      <c r="BX407" s="61">
        <f>IF(COUNTIF(Setup_Hierarchy!$J$68:$IV$68,"="&amp;$K407)&lt;&gt;0,$L407,0)</f>
        <v>0</v>
      </c>
      <c r="BY407" s="61">
        <f>IF(COUNTIF(Setup_Hierarchy!$J$69:$IV$69,"="&amp;$K407)&lt;&gt;0,$L407,0)</f>
        <v>0</v>
      </c>
      <c r="BZ407" s="61">
        <f>IF(COUNTIF(Setup_Hierarchy!$J$70:$IV$70,"="&amp;$K407)&lt;&gt;0,$L407,0)</f>
        <v>0</v>
      </c>
      <c r="CA407" s="61">
        <f>IF(COUNTIF(Setup_Hierarchy!$J$71:$IV$71,"="&amp;$K407)&lt;&gt;0,$L407,0)</f>
        <v>0</v>
      </c>
      <c r="CB407" s="61">
        <f>IF(COUNTIF(Setup_Hierarchy!$J$72:$IV$72,"="&amp;$K407)&lt;&gt;0,$L407,0)</f>
        <v>0</v>
      </c>
      <c r="CC407" s="61">
        <f>IF(COUNTIF(Setup_Hierarchy!$J$73:$IV$73,"="&amp;$K407)&lt;&gt;0,$L407,0)</f>
        <v>0</v>
      </c>
      <c r="CD407" s="61">
        <f>IF(COUNTIF(Setup_Hierarchy!$J$74:$IV$74,"="&amp;$K407)&lt;&gt;0,$L407,0)</f>
        <v>0</v>
      </c>
      <c r="CE407" s="61">
        <f>IF(COUNTIF(Setup_Hierarchy!$J$75:$IV$75,"="&amp;$K407)&lt;&gt;0,$L407,0)</f>
        <v>0</v>
      </c>
      <c r="CF407" s="61">
        <f>IF(COUNTIF(Setup_Hierarchy!$J$76:$IV$76,"="&amp;$K407)&lt;&gt;0,$L407,0)</f>
        <v>0</v>
      </c>
      <c r="CG407" s="61">
        <f>IF(COUNTIF(Setup_Hierarchy!$J$77:$IV$77,"="&amp;$K407)&lt;&gt;0,$L407,0)</f>
        <v>0</v>
      </c>
      <c r="CH407" s="61">
        <f>IF(COUNTIF(Setup_Hierarchy!$J$78:$IV$78,"="&amp;$K407)&lt;&gt;0,$L407,0)</f>
        <v>0</v>
      </c>
      <c r="CI407" s="61">
        <f>IF(COUNTIF(Setup_Hierarchy!$J$79:$IV$79,"="&amp;$K407)&lt;&gt;0,$L407,0)</f>
        <v>0</v>
      </c>
      <c r="CJ407" s="61">
        <f>IF(COUNTIF(Setup_Hierarchy!$J$80:$IV$80,"="&amp;$K407)&lt;&gt;0,$L407,0)</f>
        <v>0</v>
      </c>
      <c r="CK407" s="61">
        <f>IF(COUNTIF(Setup_Hierarchy!$J$81:$IV$81,"="&amp;$K407)&lt;&gt;0,$L407,0)</f>
        <v>0</v>
      </c>
      <c r="CL407" s="61">
        <f>IF(COUNTIF(Setup_Hierarchy!$J$82:$IV$82,"="&amp;$K407)&lt;&gt;0,$L407,0)</f>
        <v>0</v>
      </c>
      <c r="CM407" s="61">
        <f>IF(COUNTIF(Setup_Hierarchy!$J$83:$IV$83,"="&amp;$K407)&lt;&gt;0,$L407,0)</f>
        <v>0</v>
      </c>
      <c r="CN407" s="61">
        <f>IF(COUNTIF(Setup_Hierarchy!$J$84:$IV$84,"="&amp;$K407)&lt;&gt;0,$L407,0)</f>
        <v>0</v>
      </c>
      <c r="CO407" s="61">
        <f>IF(COUNTIF(Setup_Hierarchy!$J$85:$IV$85,"="&amp;$K407)&lt;&gt;0,$L407,0)</f>
        <v>0</v>
      </c>
      <c r="CP407" s="61">
        <f>IF(COUNTIF(Setup_Hierarchy!$J$86:$IV$86,"="&amp;$K407)&lt;&gt;0,$L407,0)</f>
        <v>450.67</v>
      </c>
      <c r="CQ407" s="61">
        <f>IF(COUNTIF(Setup_Hierarchy!$J$87:$IV$87,"="&amp;$K407)&lt;&gt;0,$L407,0)</f>
        <v>450.67</v>
      </c>
      <c r="CR407" s="61">
        <f>IF(COUNTIF(Setup_Hierarchy!$J$88:$IV$88,"="&amp;$K407)&lt;&gt;0,$L407,0)</f>
        <v>450.67</v>
      </c>
      <c r="CS407" s="61">
        <f>IF(COUNTIF(Setup_Hierarchy!$J$89:$IV$89,"="&amp;$K407)&lt;&gt;0,$L407,0)</f>
        <v>450.67</v>
      </c>
      <c r="CT407" s="61">
        <f>IF(COUNTIF(Setup_Hierarchy!$J$90:$IV$90,"="&amp;$K407)&lt;&gt;0,$L407,0)</f>
        <v>0</v>
      </c>
      <c r="CU407" s="61">
        <f>IF(COUNTIF(Setup_Hierarchy!$J$91:$IV$91,"="&amp;$K407)&lt;&gt;0,$L407,0)</f>
        <v>0</v>
      </c>
      <c r="CV407" s="61">
        <f>IF(COUNTIF(Setup_Hierarchy!$J$92:$IV$92,"="&amp;$K407)&lt;&gt;0,$L407,0)</f>
        <v>450.67</v>
      </c>
      <c r="CW407" s="61">
        <f>IF(COUNTIF(Setup_Hierarchy!$J$93:$IV$93,"="&amp;$K407)&lt;&gt;0,$L407,0)</f>
        <v>0</v>
      </c>
      <c r="CX407" s="61">
        <f>IF(COUNTIF(Setup_Hierarchy!$J$94:$IV$94,"="&amp;$K407)&lt;&gt;0,$L407,0)</f>
        <v>450.67</v>
      </c>
      <c r="CY407" s="61">
        <f>IF(COUNTIF(Setup_Hierarchy!$J$95:$IV$95,"="&amp;$K407)&lt;&gt;0,$L407,0)</f>
        <v>0</v>
      </c>
      <c r="CZ407" s="61">
        <f>IF(COUNTIF(Setup_Hierarchy!$J$96:$IV$96,"="&amp;$K407)&lt;&gt;0,$L407,0)</f>
        <v>0</v>
      </c>
      <c r="DA407" s="61">
        <f>IF(COUNTIF(Setup_Hierarchy!$J$97:$IV$97,"="&amp;$K407)&lt;&gt;0,$L407,0)</f>
        <v>0</v>
      </c>
      <c r="DB407" s="61">
        <f>IF(COUNTIF(Setup_Hierarchy!$J$98:$IV$98,"="&amp;$K407)&lt;&gt;0,$L407,0)</f>
        <v>0</v>
      </c>
      <c r="DC407" s="61">
        <f>IF(COUNTIF(Setup_Hierarchy!$J$99:$IV$99,"="&amp;$K407)&lt;&gt;0,$L407,0)</f>
        <v>0</v>
      </c>
      <c r="DD407" s="61">
        <f>IF(COUNTIF(Setup_Hierarchy!$J$100:$IV$100,"="&amp;$K407)&lt;&gt;0,$L407,0)</f>
        <v>0</v>
      </c>
      <c r="DE407" s="61">
        <f>IF(COUNTIF(Setup_Hierarchy!$J$101:$IV$101,"="&amp;$K407)&lt;&gt;0,$L407,0)</f>
        <v>0</v>
      </c>
      <c r="DF407" s="61">
        <f>IF(COUNTIF(Setup_Hierarchy!$J$102:$IV$102,"="&amp;$K407)&lt;&gt;0,$L407,0)</f>
        <v>0</v>
      </c>
      <c r="DG407" s="61">
        <f>IF(COUNTIF(Setup_Hierarchy!$J$103:$IV$103,"="&amp;$K407)&lt;&gt;0,$L407,0)</f>
        <v>0</v>
      </c>
      <c r="DH407" s="61">
        <f>IF(COUNTIF(Setup_Hierarchy!$J$104:$IV$104,"="&amp;$K407)&lt;&gt;0,$L407,0)</f>
        <v>0</v>
      </c>
      <c r="DI407" s="61">
        <f>IF(COUNTIF(Setup_Hierarchy!$J$105:$IV$105,"="&amp;$K407)&lt;&gt;0,$L407,0)</f>
        <v>0</v>
      </c>
      <c r="DJ407" s="61">
        <f>IF(COUNTIF(Setup_Hierarchy!$J$106:$IV$106,"="&amp;$K407)&lt;&gt;0,$L407,0)</f>
        <v>0</v>
      </c>
      <c r="DK407" s="61">
        <f>IF(COUNTIF(Setup_Hierarchy!$J$107:$IV$107,"="&amp;$K407)&lt;&gt;0,$L407,0)</f>
        <v>0</v>
      </c>
      <c r="DL407" s="61">
        <f>IF(COUNTIF(Setup_Hierarchy!$J$108:$IV$108,"="&amp;$K407)&lt;&gt;0,$L407,0)</f>
        <v>0</v>
      </c>
      <c r="DM407" s="61">
        <f>IF(COUNTIF(Setup_Hierarchy!$J$109:$IV$109,"="&amp;$K407)&lt;&gt;0,$L407,0)</f>
        <v>0</v>
      </c>
      <c r="DN407" s="61">
        <f>IF(COUNTIF(Setup_Hierarchy!$J$110:$IV$110,"="&amp;$K407)&lt;&gt;0,$L407,0)</f>
        <v>0</v>
      </c>
      <c r="DO407" s="61">
        <f>IF(COUNTIF(Setup_Hierarchy!$J$111:$IV$111,"="&amp;$K407)&lt;&gt;0,$L407,0)</f>
        <v>0</v>
      </c>
      <c r="DP407" s="61">
        <f>IF(COUNTIF(Setup_Hierarchy!$J$112:$IV$112,"="&amp;$K407)&lt;&gt;0,$L407,0)</f>
        <v>0</v>
      </c>
      <c r="DQ407" s="61">
        <f>IF(COUNTIF(Setup_Hierarchy!$J$113:$IV$113,"="&amp;$K407)&lt;&gt;0,$L407,0)</f>
        <v>450.67</v>
      </c>
      <c r="DR407" s="61">
        <f>IF(COUNTIF(Setup_Hierarchy!$J$114:$IV$114,"="&amp;$K407)&lt;&gt;0,$L407,0)</f>
        <v>0</v>
      </c>
      <c r="DS407" s="61">
        <f>IF(COUNTIF(Setup_Hierarchy!$J$115:$IV$115,"="&amp;$K407)&lt;&gt;0,$L407,0)</f>
        <v>0</v>
      </c>
      <c r="DT407" s="61">
        <f>IF(COUNTIF(Setup_Hierarchy!$J$116:$IV$116,"="&amp;$K407)&lt;&gt;0,$L407,0)</f>
        <v>0</v>
      </c>
    </row>
    <row r="408" spans="2:124" x14ac:dyDescent="0.2">
      <c r="B408" t="s">
        <v>576</v>
      </c>
      <c r="C408">
        <v>2</v>
      </c>
      <c r="D408" t="s">
        <v>18</v>
      </c>
      <c r="E408" t="s">
        <v>369</v>
      </c>
      <c r="F408" t="s">
        <v>525</v>
      </c>
      <c r="G408" t="s">
        <v>531</v>
      </c>
      <c r="H408" t="s">
        <v>11</v>
      </c>
      <c r="I408">
        <v>9.7599000000000005E-2</v>
      </c>
      <c r="J408">
        <v>-7.1818000000000007E-2</v>
      </c>
      <c r="K408">
        <v>100</v>
      </c>
      <c r="L408">
        <v>1320.59</v>
      </c>
      <c r="M408" s="61">
        <f>IF(COUNTIF(Setup_Hierarchy!$J$5:$IV$5,"="&amp;$K408)&lt;&gt;0,$L408,0)</f>
        <v>0</v>
      </c>
      <c r="N408" s="61">
        <f>IF(COUNTIF(Setup_Hierarchy!$J$6:$IV$6,"="&amp;$K408)&lt;&gt;0,$L408,0)</f>
        <v>0</v>
      </c>
      <c r="O408" s="61">
        <f>IF(COUNTIF(Setup_Hierarchy!$J$7:$IV$7,"="&amp;$K408)&lt;&gt;0,$L408,0)</f>
        <v>0</v>
      </c>
      <c r="P408" s="61">
        <f>IF(COUNTIF(Setup_Hierarchy!$J$8:$IV$8,"="&amp;$K408)&lt;&gt;0,$L408,0)</f>
        <v>0</v>
      </c>
      <c r="Q408" s="61">
        <f>IF(COUNTIF(Setup_Hierarchy!$J$9:$IV$9,"="&amp;$K408)&lt;&gt;0,$L408,0)</f>
        <v>0</v>
      </c>
      <c r="R408" s="61">
        <f>IF(COUNTIF(Setup_Hierarchy!$J$10:$IV$10,"="&amp;$K408)&lt;&gt;0,$L408,0)</f>
        <v>0</v>
      </c>
      <c r="S408" s="61">
        <f>IF(COUNTIF(Setup_Hierarchy!$J$11:$IV$11,"="&amp;$K408)&lt;&gt;0,$L408,0)</f>
        <v>0</v>
      </c>
      <c r="T408" s="61">
        <f>IF(COUNTIF(Setup_Hierarchy!$J$12:$IV$12,"="&amp;$K408)&lt;&gt;0,$L408,0)</f>
        <v>0</v>
      </c>
      <c r="U408" s="61">
        <f>IF(COUNTIF(Setup_Hierarchy!$J$13:$IV$13,"="&amp;$K408)&lt;&gt;0,$L408,0)</f>
        <v>0</v>
      </c>
      <c r="V408" s="61">
        <f>IF(COUNTIF(Setup_Hierarchy!$J$14:$IV$14,"="&amp;$K408)&lt;&gt;0,$L408,0)</f>
        <v>0</v>
      </c>
      <c r="W408" s="61">
        <f>IF(COUNTIF(Setup_Hierarchy!$J$15:$IV$15,"="&amp;$K408)&lt;&gt;0,$L408,0)</f>
        <v>0</v>
      </c>
      <c r="X408" s="61">
        <f>IF(COUNTIF(Setup_Hierarchy!$J$16:$IV$16,"="&amp;$K408)&lt;&gt;0,$L408,0)</f>
        <v>0</v>
      </c>
      <c r="Y408" s="61">
        <f>IF(COUNTIF(Setup_Hierarchy!$J$17:$IV$17,"="&amp;$K408)&lt;&gt;0,$L408,0)</f>
        <v>0</v>
      </c>
      <c r="Z408" s="61">
        <f>IF(COUNTIF(Setup_Hierarchy!$J$18:$IV$18,"="&amp;$K408)&lt;&gt;0,$L408,0)</f>
        <v>0</v>
      </c>
      <c r="AA408" s="61">
        <f>IF(COUNTIF(Setup_Hierarchy!$J$19:$IV$19,"="&amp;$K408)&lt;&gt;0,$L408,0)</f>
        <v>0</v>
      </c>
      <c r="AB408" s="61">
        <f>IF(COUNTIF(Setup_Hierarchy!$J$20:$IV$20,"="&amp;$K408)&lt;&gt;0,$L408,0)</f>
        <v>0</v>
      </c>
      <c r="AC408" s="61">
        <f>IF(COUNTIF(Setup_Hierarchy!$J$21:$IV$21,"="&amp;$K408)&lt;&gt;0,$L408,0)</f>
        <v>0</v>
      </c>
      <c r="AD408" s="61">
        <f>IF(COUNTIF(Setup_Hierarchy!$J$22:$IV$22,"="&amp;$K408)&lt;&gt;0,$L408,0)</f>
        <v>0</v>
      </c>
      <c r="AE408" s="61">
        <f>IF(COUNTIF(Setup_Hierarchy!$J$23:$IV$23,"="&amp;$K408)&lt;&gt;0,$L408,0)</f>
        <v>0</v>
      </c>
      <c r="AF408" s="61">
        <f>IF(COUNTIF(Setup_Hierarchy!$J$24:$IV$24,"="&amp;$K408)&lt;&gt;0,$L408,0)</f>
        <v>0</v>
      </c>
      <c r="AG408" s="61">
        <f>IF(COUNTIF(Setup_Hierarchy!$J$25:$IV$25,"="&amp;$K408)&lt;&gt;0,$L408,0)</f>
        <v>0</v>
      </c>
      <c r="AH408" s="61">
        <f>IF(COUNTIF(Setup_Hierarchy!$J$26:$IV$26,"="&amp;$K408)&lt;&gt;0,$L408,0)</f>
        <v>0</v>
      </c>
      <c r="AI408" s="61">
        <f>IF(COUNTIF(Setup_Hierarchy!$J$27:$IV$27,"="&amp;$K408)&lt;&gt;0,$L408,0)</f>
        <v>0</v>
      </c>
      <c r="AJ408" s="61">
        <f>IF(COUNTIF(Setup_Hierarchy!$J$28:$IV$28,"="&amp;$K408)&lt;&gt;0,$L408,0)</f>
        <v>0</v>
      </c>
      <c r="AK408" s="61">
        <f>IF(COUNTIF(Setup_Hierarchy!$J$29:$IV$29,"="&amp;$K408)&lt;&gt;0,$L408,0)</f>
        <v>0</v>
      </c>
      <c r="AL408" s="61">
        <f>IF(COUNTIF(Setup_Hierarchy!$J$30:$IV$30,"="&amp;$K408)&lt;&gt;0,$L408,0)</f>
        <v>0</v>
      </c>
      <c r="AM408" s="61">
        <f>IF(COUNTIF(Setup_Hierarchy!$J$31:$IV$31,"="&amp;$K408)&lt;&gt;0,$L408,0)</f>
        <v>0</v>
      </c>
      <c r="AN408" s="61">
        <f>IF(COUNTIF(Setup_Hierarchy!$J$32:$IV$32,"="&amp;$K408)&lt;&gt;0,$L408,0)</f>
        <v>0</v>
      </c>
      <c r="AO408" s="61">
        <f>IF(COUNTIF(Setup_Hierarchy!$J$33:$IV$33,"="&amp;$K408)&lt;&gt;0,$L408,0)</f>
        <v>0</v>
      </c>
      <c r="AP408" s="61">
        <f>IF(COUNTIF(Setup_Hierarchy!$J$34:$IV$34,"="&amp;$K408)&lt;&gt;0,$L408,0)</f>
        <v>0</v>
      </c>
      <c r="AQ408" s="61">
        <f>IF(COUNTIF(Setup_Hierarchy!$J$35:$IV$35,"="&amp;$K408)&lt;&gt;0,$L408,0)</f>
        <v>0</v>
      </c>
      <c r="AR408" s="61">
        <f>IF(COUNTIF(Setup_Hierarchy!$J$36:$IV$36,"="&amp;$K408)&lt;&gt;0,$L408,0)</f>
        <v>0</v>
      </c>
      <c r="AS408" s="61">
        <f>IF(COUNTIF(Setup_Hierarchy!$J$37:$IV$37,"="&amp;$K408)&lt;&gt;0,$L408,0)</f>
        <v>0</v>
      </c>
      <c r="AT408" s="61">
        <f>IF(COUNTIF(Setup_Hierarchy!$J$38:$IV$38,"="&amp;$K408)&lt;&gt;0,$L408,0)</f>
        <v>0</v>
      </c>
      <c r="AU408" s="61">
        <f>IF(COUNTIF(Setup_Hierarchy!$J$39:$IV$39,"="&amp;$K408)&lt;&gt;0,$L408,0)</f>
        <v>0</v>
      </c>
      <c r="AV408" s="61">
        <f>IF(COUNTIF(Setup_Hierarchy!$J$40:$IV$40,"="&amp;$K408)&lt;&gt;0,$L408,0)</f>
        <v>0</v>
      </c>
      <c r="AW408" s="61">
        <f>IF(COUNTIF(Setup_Hierarchy!$J$41:$IV$41,"="&amp;$K408)&lt;&gt;0,$L408,0)</f>
        <v>0</v>
      </c>
      <c r="AX408" s="61">
        <f>IF(COUNTIF(Setup_Hierarchy!$J$42:$IV$42,"="&amp;$K408)&lt;&gt;0,$L408,0)</f>
        <v>0</v>
      </c>
      <c r="AY408" s="61">
        <f>IF(COUNTIF(Setup_Hierarchy!$J$43:$IV$43,"="&amp;$K408)&lt;&gt;0,$L408,0)</f>
        <v>0</v>
      </c>
      <c r="AZ408" s="61">
        <f>IF(COUNTIF(Setup_Hierarchy!$J$44:$IV$44,"="&amp;$K408)&lt;&gt;0,$L408,0)</f>
        <v>0</v>
      </c>
      <c r="BA408" s="61">
        <f>IF(COUNTIF(Setup_Hierarchy!$J$45:$IV$45,"="&amp;$K408)&lt;&gt;0,$L408,0)</f>
        <v>0</v>
      </c>
      <c r="BB408" s="61">
        <f>IF(COUNTIF(Setup_Hierarchy!$J$46:$IV$46,"="&amp;$K408)&lt;&gt;0,$L408,0)</f>
        <v>0</v>
      </c>
      <c r="BC408" s="61">
        <f>IF(COUNTIF(Setup_Hierarchy!$J$47:$IV$47,"="&amp;$K408)&lt;&gt;0,$L408,0)</f>
        <v>0</v>
      </c>
      <c r="BD408" s="61">
        <f>IF(COUNTIF(Setup_Hierarchy!$J$48:$IV$48,"="&amp;$K408)&lt;&gt;0,$L408,0)</f>
        <v>0</v>
      </c>
      <c r="BE408" s="61">
        <f>IF(COUNTIF(Setup_Hierarchy!$J$49:$IV$49,"="&amp;$K408)&lt;&gt;0,$L408,0)</f>
        <v>0</v>
      </c>
      <c r="BF408" s="61">
        <f>IF(COUNTIF(Setup_Hierarchy!$J$50:$IV$50,"="&amp;$K408)&lt;&gt;0,$L408,0)</f>
        <v>0</v>
      </c>
      <c r="BG408" s="61">
        <f>IF(COUNTIF(Setup_Hierarchy!$J$51:$IV$51,"="&amp;$K408)&lt;&gt;0,$L408,0)</f>
        <v>0</v>
      </c>
      <c r="BH408" s="61">
        <f>IF(COUNTIF(Setup_Hierarchy!$J$52:$IV$52,"="&amp;$K408)&lt;&gt;0,$L408,0)</f>
        <v>0</v>
      </c>
      <c r="BI408" s="61">
        <f>IF(COUNTIF(Setup_Hierarchy!$J$53:$IV$53,"="&amp;$K408)&lt;&gt;0,$L408,0)</f>
        <v>0</v>
      </c>
      <c r="BJ408" s="61">
        <f>IF(COUNTIF(Setup_Hierarchy!$J$54:$IV$54,"="&amp;$K408)&lt;&gt;0,$L408,0)</f>
        <v>0</v>
      </c>
      <c r="BK408" s="61">
        <f>IF(COUNTIF(Setup_Hierarchy!$J$55:$IV$55,"="&amp;$K408)&lt;&gt;0,$L408,0)</f>
        <v>0</v>
      </c>
      <c r="BL408" s="61">
        <f>IF(COUNTIF(Setup_Hierarchy!$J$56:$IV$56,"="&amp;$K408)&lt;&gt;0,$L408,0)</f>
        <v>0</v>
      </c>
      <c r="BM408" s="61">
        <f>IF(COUNTIF(Setup_Hierarchy!$J$57:$IV$57,"="&amp;$K408)&lt;&gt;0,$L408,0)</f>
        <v>0</v>
      </c>
      <c r="BN408" s="61">
        <f>IF(COUNTIF(Setup_Hierarchy!$J$58:$IV$58,"="&amp;$K408)&lt;&gt;0,$L408,0)</f>
        <v>0</v>
      </c>
      <c r="BO408" s="61">
        <f>IF(COUNTIF(Setup_Hierarchy!$J$59:$IV$59,"="&amp;$K408)&lt;&gt;0,$L408,0)</f>
        <v>0</v>
      </c>
      <c r="BP408" s="61">
        <f>IF(COUNTIF(Setup_Hierarchy!$J$60:$IV$60,"="&amp;$K408)&lt;&gt;0,$L408,0)</f>
        <v>0</v>
      </c>
      <c r="BQ408" s="61">
        <f>IF(COUNTIF(Setup_Hierarchy!$J$61:$IV$61,"="&amp;$K408)&lt;&gt;0,$L408,0)</f>
        <v>0</v>
      </c>
      <c r="BR408" s="61">
        <f>IF(COUNTIF(Setup_Hierarchy!$J$62:$IV$62,"="&amp;$K408)&lt;&gt;0,$L408,0)</f>
        <v>0</v>
      </c>
      <c r="BS408" s="61">
        <f>IF(COUNTIF(Setup_Hierarchy!$J$63:$IV$63,"="&amp;$K408)&lt;&gt;0,$L408,0)</f>
        <v>0</v>
      </c>
      <c r="BT408" s="61">
        <f>IF(COUNTIF(Setup_Hierarchy!$J$64:$IV$64,"="&amp;$K408)&lt;&gt;0,$L408,0)</f>
        <v>0</v>
      </c>
      <c r="BU408" s="61">
        <f>IF(COUNTIF(Setup_Hierarchy!$J$65:$IV$65,"="&amp;$K408)&lt;&gt;0,$L408,0)</f>
        <v>0</v>
      </c>
      <c r="BV408" s="61">
        <f>IF(COUNTIF(Setup_Hierarchy!$J$66:$IV$66,"="&amp;$K408)&lt;&gt;0,$L408,0)</f>
        <v>0</v>
      </c>
      <c r="BW408" s="61">
        <f>IF(COUNTIF(Setup_Hierarchy!$J$67:$IV$67,"="&amp;$K408)&lt;&gt;0,$L408,0)</f>
        <v>0</v>
      </c>
      <c r="BX408" s="61">
        <f>IF(COUNTIF(Setup_Hierarchy!$J$68:$IV$68,"="&amp;$K408)&lt;&gt;0,$L408,0)</f>
        <v>0</v>
      </c>
      <c r="BY408" s="61">
        <f>IF(COUNTIF(Setup_Hierarchy!$J$69:$IV$69,"="&amp;$K408)&lt;&gt;0,$L408,0)</f>
        <v>0</v>
      </c>
      <c r="BZ408" s="61">
        <f>IF(COUNTIF(Setup_Hierarchy!$J$70:$IV$70,"="&amp;$K408)&lt;&gt;0,$L408,0)</f>
        <v>0</v>
      </c>
      <c r="CA408" s="61">
        <f>IF(COUNTIF(Setup_Hierarchy!$J$71:$IV$71,"="&amp;$K408)&lt;&gt;0,$L408,0)</f>
        <v>0</v>
      </c>
      <c r="CB408" s="61">
        <f>IF(COUNTIF(Setup_Hierarchy!$J$72:$IV$72,"="&amp;$K408)&lt;&gt;0,$L408,0)</f>
        <v>0</v>
      </c>
      <c r="CC408" s="61">
        <f>IF(COUNTIF(Setup_Hierarchy!$J$73:$IV$73,"="&amp;$K408)&lt;&gt;0,$L408,0)</f>
        <v>0</v>
      </c>
      <c r="CD408" s="61">
        <f>IF(COUNTIF(Setup_Hierarchy!$J$74:$IV$74,"="&amp;$K408)&lt;&gt;0,$L408,0)</f>
        <v>0</v>
      </c>
      <c r="CE408" s="61">
        <f>IF(COUNTIF(Setup_Hierarchy!$J$75:$IV$75,"="&amp;$K408)&lt;&gt;0,$L408,0)</f>
        <v>0</v>
      </c>
      <c r="CF408" s="61">
        <f>IF(COUNTIF(Setup_Hierarchy!$J$76:$IV$76,"="&amp;$K408)&lt;&gt;0,$L408,0)</f>
        <v>0</v>
      </c>
      <c r="CG408" s="61">
        <f>IF(COUNTIF(Setup_Hierarchy!$J$77:$IV$77,"="&amp;$K408)&lt;&gt;0,$L408,0)</f>
        <v>0</v>
      </c>
      <c r="CH408" s="61">
        <f>IF(COUNTIF(Setup_Hierarchy!$J$78:$IV$78,"="&amp;$K408)&lt;&gt;0,$L408,0)</f>
        <v>0</v>
      </c>
      <c r="CI408" s="61">
        <f>IF(COUNTIF(Setup_Hierarchy!$J$79:$IV$79,"="&amp;$K408)&lt;&gt;0,$L408,0)</f>
        <v>0</v>
      </c>
      <c r="CJ408" s="61">
        <f>IF(COUNTIF(Setup_Hierarchy!$J$80:$IV$80,"="&amp;$K408)&lt;&gt;0,$L408,0)</f>
        <v>0</v>
      </c>
      <c r="CK408" s="61">
        <f>IF(COUNTIF(Setup_Hierarchy!$J$81:$IV$81,"="&amp;$K408)&lt;&gt;0,$L408,0)</f>
        <v>0</v>
      </c>
      <c r="CL408" s="61">
        <f>IF(COUNTIF(Setup_Hierarchy!$J$82:$IV$82,"="&amp;$K408)&lt;&gt;0,$L408,0)</f>
        <v>0</v>
      </c>
      <c r="CM408" s="61">
        <f>IF(COUNTIF(Setup_Hierarchy!$J$83:$IV$83,"="&amp;$K408)&lt;&gt;0,$L408,0)</f>
        <v>0</v>
      </c>
      <c r="CN408" s="61">
        <f>IF(COUNTIF(Setup_Hierarchy!$J$84:$IV$84,"="&amp;$K408)&lt;&gt;0,$L408,0)</f>
        <v>0</v>
      </c>
      <c r="CO408" s="61">
        <f>IF(COUNTIF(Setup_Hierarchy!$J$85:$IV$85,"="&amp;$K408)&lt;&gt;0,$L408,0)</f>
        <v>0</v>
      </c>
      <c r="CP408" s="61">
        <f>IF(COUNTIF(Setup_Hierarchy!$J$86:$IV$86,"="&amp;$K408)&lt;&gt;0,$L408,0)</f>
        <v>0</v>
      </c>
      <c r="CQ408" s="61">
        <f>IF(COUNTIF(Setup_Hierarchy!$J$87:$IV$87,"="&amp;$K408)&lt;&gt;0,$L408,0)</f>
        <v>0</v>
      </c>
      <c r="CR408" s="61">
        <f>IF(COUNTIF(Setup_Hierarchy!$J$88:$IV$88,"="&amp;$K408)&lt;&gt;0,$L408,0)</f>
        <v>0</v>
      </c>
      <c r="CS408" s="61">
        <f>IF(COUNTIF(Setup_Hierarchy!$J$89:$IV$89,"="&amp;$K408)&lt;&gt;0,$L408,0)</f>
        <v>0</v>
      </c>
      <c r="CT408" s="61">
        <f>IF(COUNTIF(Setup_Hierarchy!$J$90:$IV$90,"="&amp;$K408)&lt;&gt;0,$L408,0)</f>
        <v>0</v>
      </c>
      <c r="CU408" s="61">
        <f>IF(COUNTIF(Setup_Hierarchy!$J$91:$IV$91,"="&amp;$K408)&lt;&gt;0,$L408,0)</f>
        <v>0</v>
      </c>
      <c r="CV408" s="61">
        <f>IF(COUNTIF(Setup_Hierarchy!$J$92:$IV$92,"="&amp;$K408)&lt;&gt;0,$L408,0)</f>
        <v>0</v>
      </c>
      <c r="CW408" s="61">
        <f>IF(COUNTIF(Setup_Hierarchy!$J$93:$IV$93,"="&amp;$K408)&lt;&gt;0,$L408,0)</f>
        <v>0</v>
      </c>
      <c r="CX408" s="61">
        <f>IF(COUNTIF(Setup_Hierarchy!$J$94:$IV$94,"="&amp;$K408)&lt;&gt;0,$L408,0)</f>
        <v>0</v>
      </c>
      <c r="CY408" s="61">
        <f>IF(COUNTIF(Setup_Hierarchy!$J$95:$IV$95,"="&amp;$K408)&lt;&gt;0,$L408,0)</f>
        <v>0</v>
      </c>
      <c r="CZ408" s="61">
        <f>IF(COUNTIF(Setup_Hierarchy!$J$96:$IV$96,"="&amp;$K408)&lt;&gt;0,$L408,0)</f>
        <v>0</v>
      </c>
      <c r="DA408" s="61">
        <f>IF(COUNTIF(Setup_Hierarchy!$J$97:$IV$97,"="&amp;$K408)&lt;&gt;0,$L408,0)</f>
        <v>0</v>
      </c>
      <c r="DB408" s="61">
        <f>IF(COUNTIF(Setup_Hierarchy!$J$98:$IV$98,"="&amp;$K408)&lt;&gt;0,$L408,0)</f>
        <v>0</v>
      </c>
      <c r="DC408" s="61">
        <f>IF(COUNTIF(Setup_Hierarchy!$J$99:$IV$99,"="&amp;$K408)&lt;&gt;0,$L408,0)</f>
        <v>0</v>
      </c>
      <c r="DD408" s="61">
        <f>IF(COUNTIF(Setup_Hierarchy!$J$100:$IV$100,"="&amp;$K408)&lt;&gt;0,$L408,0)</f>
        <v>0</v>
      </c>
      <c r="DE408" s="61">
        <f>IF(COUNTIF(Setup_Hierarchy!$J$101:$IV$101,"="&amp;$K408)&lt;&gt;0,$L408,0)</f>
        <v>0</v>
      </c>
      <c r="DF408" s="61">
        <f>IF(COUNTIF(Setup_Hierarchy!$J$102:$IV$102,"="&amp;$K408)&lt;&gt;0,$L408,0)</f>
        <v>0</v>
      </c>
      <c r="DG408" s="61">
        <f>IF(COUNTIF(Setup_Hierarchy!$J$103:$IV$103,"="&amp;$K408)&lt;&gt;0,$L408,0)</f>
        <v>0</v>
      </c>
      <c r="DH408" s="61">
        <f>IF(COUNTIF(Setup_Hierarchy!$J$104:$IV$104,"="&amp;$K408)&lt;&gt;0,$L408,0)</f>
        <v>0</v>
      </c>
      <c r="DI408" s="61">
        <f>IF(COUNTIF(Setup_Hierarchy!$J$105:$IV$105,"="&amp;$K408)&lt;&gt;0,$L408,0)</f>
        <v>0</v>
      </c>
      <c r="DJ408" s="61">
        <f>IF(COUNTIF(Setup_Hierarchy!$J$106:$IV$106,"="&amp;$K408)&lt;&gt;0,$L408,0)</f>
        <v>0</v>
      </c>
      <c r="DK408" s="61">
        <f>IF(COUNTIF(Setup_Hierarchy!$J$107:$IV$107,"="&amp;$K408)&lt;&gt;0,$L408,0)</f>
        <v>0</v>
      </c>
      <c r="DL408" s="61">
        <f>IF(COUNTIF(Setup_Hierarchy!$J$108:$IV$108,"="&amp;$K408)&lt;&gt;0,$L408,0)</f>
        <v>0</v>
      </c>
      <c r="DM408" s="61">
        <f>IF(COUNTIF(Setup_Hierarchy!$J$109:$IV$109,"="&amp;$K408)&lt;&gt;0,$L408,0)</f>
        <v>0</v>
      </c>
      <c r="DN408" s="61">
        <f>IF(COUNTIF(Setup_Hierarchy!$J$110:$IV$110,"="&amp;$K408)&lt;&gt;0,$L408,0)</f>
        <v>0</v>
      </c>
      <c r="DO408" s="61">
        <f>IF(COUNTIF(Setup_Hierarchy!$J$111:$IV$111,"="&amp;$K408)&lt;&gt;0,$L408,0)</f>
        <v>0</v>
      </c>
      <c r="DP408" s="61">
        <f>IF(COUNTIF(Setup_Hierarchy!$J$112:$IV$112,"="&amp;$K408)&lt;&gt;0,$L408,0)</f>
        <v>0</v>
      </c>
      <c r="DQ408" s="61">
        <f>IF(COUNTIF(Setup_Hierarchy!$J$113:$IV$113,"="&amp;$K408)&lt;&gt;0,$L408,0)</f>
        <v>0</v>
      </c>
      <c r="DR408" s="61">
        <f>IF(COUNTIF(Setup_Hierarchy!$J$114:$IV$114,"="&amp;$K408)&lt;&gt;0,$L408,0)</f>
        <v>0</v>
      </c>
      <c r="DS408" s="61">
        <f>IF(COUNTIF(Setup_Hierarchy!$J$115:$IV$115,"="&amp;$K408)&lt;&gt;0,$L408,0)</f>
        <v>0</v>
      </c>
      <c r="DT408" s="61">
        <f>IF(COUNTIF(Setup_Hierarchy!$J$116:$IV$116,"="&amp;$K408)&lt;&gt;0,$L408,0)</f>
        <v>0</v>
      </c>
    </row>
    <row r="409" spans="2:124" x14ac:dyDescent="0.2">
      <c r="B409" t="s">
        <v>576</v>
      </c>
      <c r="C409">
        <v>2</v>
      </c>
      <c r="D409" t="s">
        <v>18</v>
      </c>
      <c r="E409" t="s">
        <v>369</v>
      </c>
      <c r="F409" t="s">
        <v>525</v>
      </c>
      <c r="G409" t="s">
        <v>531</v>
      </c>
      <c r="H409" t="s">
        <v>11</v>
      </c>
      <c r="I409">
        <v>9.7599000000000005E-2</v>
      </c>
      <c r="J409">
        <v>-7.1818000000000007E-2</v>
      </c>
      <c r="K409">
        <v>110</v>
      </c>
      <c r="L409">
        <v>1320.59</v>
      </c>
      <c r="M409" s="61">
        <f>IF(COUNTIF(Setup_Hierarchy!$J$5:$IV$5,"="&amp;$K409)&lt;&gt;0,$L409,0)</f>
        <v>0</v>
      </c>
      <c r="N409" s="61">
        <f>IF(COUNTIF(Setup_Hierarchy!$J$6:$IV$6,"="&amp;$K409)&lt;&gt;0,$L409,0)</f>
        <v>0</v>
      </c>
      <c r="O409" s="61">
        <f>IF(COUNTIF(Setup_Hierarchy!$J$7:$IV$7,"="&amp;$K409)&lt;&gt;0,$L409,0)</f>
        <v>0</v>
      </c>
      <c r="P409" s="61">
        <f>IF(COUNTIF(Setup_Hierarchy!$J$8:$IV$8,"="&amp;$K409)&lt;&gt;0,$L409,0)</f>
        <v>0</v>
      </c>
      <c r="Q409" s="61">
        <f>IF(COUNTIF(Setup_Hierarchy!$J$9:$IV$9,"="&amp;$K409)&lt;&gt;0,$L409,0)</f>
        <v>0</v>
      </c>
      <c r="R409" s="61">
        <f>IF(COUNTIF(Setup_Hierarchy!$J$10:$IV$10,"="&amp;$K409)&lt;&gt;0,$L409,0)</f>
        <v>0</v>
      </c>
      <c r="S409" s="61">
        <f>IF(COUNTIF(Setup_Hierarchy!$J$11:$IV$11,"="&amp;$K409)&lt;&gt;0,$L409,0)</f>
        <v>0</v>
      </c>
      <c r="T409" s="61">
        <f>IF(COUNTIF(Setup_Hierarchy!$J$12:$IV$12,"="&amp;$K409)&lt;&gt;0,$L409,0)</f>
        <v>0</v>
      </c>
      <c r="U409" s="61">
        <f>IF(COUNTIF(Setup_Hierarchy!$J$13:$IV$13,"="&amp;$K409)&lt;&gt;0,$L409,0)</f>
        <v>0</v>
      </c>
      <c r="V409" s="61">
        <f>IF(COUNTIF(Setup_Hierarchy!$J$14:$IV$14,"="&amp;$K409)&lt;&gt;0,$L409,0)</f>
        <v>0</v>
      </c>
      <c r="W409" s="61">
        <f>IF(COUNTIF(Setup_Hierarchy!$J$15:$IV$15,"="&amp;$K409)&lt;&gt;0,$L409,0)</f>
        <v>0</v>
      </c>
      <c r="X409" s="61">
        <f>IF(COUNTIF(Setup_Hierarchy!$J$16:$IV$16,"="&amp;$K409)&lt;&gt;0,$L409,0)</f>
        <v>0</v>
      </c>
      <c r="Y409" s="61">
        <f>IF(COUNTIF(Setup_Hierarchy!$J$17:$IV$17,"="&amp;$K409)&lt;&gt;0,$L409,0)</f>
        <v>0</v>
      </c>
      <c r="Z409" s="61">
        <f>IF(COUNTIF(Setup_Hierarchy!$J$18:$IV$18,"="&amp;$K409)&lt;&gt;0,$L409,0)</f>
        <v>0</v>
      </c>
      <c r="AA409" s="61">
        <f>IF(COUNTIF(Setup_Hierarchy!$J$19:$IV$19,"="&amp;$K409)&lt;&gt;0,$L409,0)</f>
        <v>0</v>
      </c>
      <c r="AB409" s="61">
        <f>IF(COUNTIF(Setup_Hierarchy!$J$20:$IV$20,"="&amp;$K409)&lt;&gt;0,$L409,0)</f>
        <v>0</v>
      </c>
      <c r="AC409" s="61">
        <f>IF(COUNTIF(Setup_Hierarchy!$J$21:$IV$21,"="&amp;$K409)&lt;&gt;0,$L409,0)</f>
        <v>0</v>
      </c>
      <c r="AD409" s="61">
        <f>IF(COUNTIF(Setup_Hierarchy!$J$22:$IV$22,"="&amp;$K409)&lt;&gt;0,$L409,0)</f>
        <v>0</v>
      </c>
      <c r="AE409" s="61">
        <f>IF(COUNTIF(Setup_Hierarchy!$J$23:$IV$23,"="&amp;$K409)&lt;&gt;0,$L409,0)</f>
        <v>0</v>
      </c>
      <c r="AF409" s="61">
        <f>IF(COUNTIF(Setup_Hierarchy!$J$24:$IV$24,"="&amp;$K409)&lt;&gt;0,$L409,0)</f>
        <v>0</v>
      </c>
      <c r="AG409" s="61">
        <f>IF(COUNTIF(Setup_Hierarchy!$J$25:$IV$25,"="&amp;$K409)&lt;&gt;0,$L409,0)</f>
        <v>0</v>
      </c>
      <c r="AH409" s="61">
        <f>IF(COUNTIF(Setup_Hierarchy!$J$26:$IV$26,"="&amp;$K409)&lt;&gt;0,$L409,0)</f>
        <v>0</v>
      </c>
      <c r="AI409" s="61">
        <f>IF(COUNTIF(Setup_Hierarchy!$J$27:$IV$27,"="&amp;$K409)&lt;&gt;0,$L409,0)</f>
        <v>0</v>
      </c>
      <c r="AJ409" s="61">
        <f>IF(COUNTIF(Setup_Hierarchy!$J$28:$IV$28,"="&amp;$K409)&lt;&gt;0,$L409,0)</f>
        <v>0</v>
      </c>
      <c r="AK409" s="61">
        <f>IF(COUNTIF(Setup_Hierarchy!$J$29:$IV$29,"="&amp;$K409)&lt;&gt;0,$L409,0)</f>
        <v>0</v>
      </c>
      <c r="AL409" s="61">
        <f>IF(COUNTIF(Setup_Hierarchy!$J$30:$IV$30,"="&amp;$K409)&lt;&gt;0,$L409,0)</f>
        <v>0</v>
      </c>
      <c r="AM409" s="61">
        <f>IF(COUNTIF(Setup_Hierarchy!$J$31:$IV$31,"="&amp;$K409)&lt;&gt;0,$L409,0)</f>
        <v>0</v>
      </c>
      <c r="AN409" s="61">
        <f>IF(COUNTIF(Setup_Hierarchy!$J$32:$IV$32,"="&amp;$K409)&lt;&gt;0,$L409,0)</f>
        <v>0</v>
      </c>
      <c r="AO409" s="61">
        <f>IF(COUNTIF(Setup_Hierarchy!$J$33:$IV$33,"="&amp;$K409)&lt;&gt;0,$L409,0)</f>
        <v>0</v>
      </c>
      <c r="AP409" s="61">
        <f>IF(COUNTIF(Setup_Hierarchy!$J$34:$IV$34,"="&amp;$K409)&lt;&gt;0,$L409,0)</f>
        <v>0</v>
      </c>
      <c r="AQ409" s="61">
        <f>IF(COUNTIF(Setup_Hierarchy!$J$35:$IV$35,"="&amp;$K409)&lt;&gt;0,$L409,0)</f>
        <v>0</v>
      </c>
      <c r="AR409" s="61">
        <f>IF(COUNTIF(Setup_Hierarchy!$J$36:$IV$36,"="&amp;$K409)&lt;&gt;0,$L409,0)</f>
        <v>0</v>
      </c>
      <c r="AS409" s="61">
        <f>IF(COUNTIF(Setup_Hierarchy!$J$37:$IV$37,"="&amp;$K409)&lt;&gt;0,$L409,0)</f>
        <v>0</v>
      </c>
      <c r="AT409" s="61">
        <f>IF(COUNTIF(Setup_Hierarchy!$J$38:$IV$38,"="&amp;$K409)&lt;&gt;0,$L409,0)</f>
        <v>0</v>
      </c>
      <c r="AU409" s="61">
        <f>IF(COUNTIF(Setup_Hierarchy!$J$39:$IV$39,"="&amp;$K409)&lt;&gt;0,$L409,0)</f>
        <v>0</v>
      </c>
      <c r="AV409" s="61">
        <f>IF(COUNTIF(Setup_Hierarchy!$J$40:$IV$40,"="&amp;$K409)&lt;&gt;0,$L409,0)</f>
        <v>0</v>
      </c>
      <c r="AW409" s="61">
        <f>IF(COUNTIF(Setup_Hierarchy!$J$41:$IV$41,"="&amp;$K409)&lt;&gt;0,$L409,0)</f>
        <v>0</v>
      </c>
      <c r="AX409" s="61">
        <f>IF(COUNTIF(Setup_Hierarchy!$J$42:$IV$42,"="&amp;$K409)&lt;&gt;0,$L409,0)</f>
        <v>0</v>
      </c>
      <c r="AY409" s="61">
        <f>IF(COUNTIF(Setup_Hierarchy!$J$43:$IV$43,"="&amp;$K409)&lt;&gt;0,$L409,0)</f>
        <v>0</v>
      </c>
      <c r="AZ409" s="61">
        <f>IF(COUNTIF(Setup_Hierarchy!$J$44:$IV$44,"="&amp;$K409)&lt;&gt;0,$L409,0)</f>
        <v>0</v>
      </c>
      <c r="BA409" s="61">
        <f>IF(COUNTIF(Setup_Hierarchy!$J$45:$IV$45,"="&amp;$K409)&lt;&gt;0,$L409,0)</f>
        <v>0</v>
      </c>
      <c r="BB409" s="61">
        <f>IF(COUNTIF(Setup_Hierarchy!$J$46:$IV$46,"="&amp;$K409)&lt;&gt;0,$L409,0)</f>
        <v>0</v>
      </c>
      <c r="BC409" s="61">
        <f>IF(COUNTIF(Setup_Hierarchy!$J$47:$IV$47,"="&amp;$K409)&lt;&gt;0,$L409,0)</f>
        <v>0</v>
      </c>
      <c r="BD409" s="61">
        <f>IF(COUNTIF(Setup_Hierarchy!$J$48:$IV$48,"="&amp;$K409)&lt;&gt;0,$L409,0)</f>
        <v>0</v>
      </c>
      <c r="BE409" s="61">
        <f>IF(COUNTIF(Setup_Hierarchy!$J$49:$IV$49,"="&amp;$K409)&lt;&gt;0,$L409,0)</f>
        <v>0</v>
      </c>
      <c r="BF409" s="61">
        <f>IF(COUNTIF(Setup_Hierarchy!$J$50:$IV$50,"="&amp;$K409)&lt;&gt;0,$L409,0)</f>
        <v>0</v>
      </c>
      <c r="BG409" s="61">
        <f>IF(COUNTIF(Setup_Hierarchy!$J$51:$IV$51,"="&amp;$K409)&lt;&gt;0,$L409,0)</f>
        <v>0</v>
      </c>
      <c r="BH409" s="61">
        <f>IF(COUNTIF(Setup_Hierarchy!$J$52:$IV$52,"="&amp;$K409)&lt;&gt;0,$L409,0)</f>
        <v>0</v>
      </c>
      <c r="BI409" s="61">
        <f>IF(COUNTIF(Setup_Hierarchy!$J$53:$IV$53,"="&amp;$K409)&lt;&gt;0,$L409,0)</f>
        <v>0</v>
      </c>
      <c r="BJ409" s="61">
        <f>IF(COUNTIF(Setup_Hierarchy!$J$54:$IV$54,"="&amp;$K409)&lt;&gt;0,$L409,0)</f>
        <v>0</v>
      </c>
      <c r="BK409" s="61">
        <f>IF(COUNTIF(Setup_Hierarchy!$J$55:$IV$55,"="&amp;$K409)&lt;&gt;0,$L409,0)</f>
        <v>0</v>
      </c>
      <c r="BL409" s="61">
        <f>IF(COUNTIF(Setup_Hierarchy!$J$56:$IV$56,"="&amp;$K409)&lt;&gt;0,$L409,0)</f>
        <v>0</v>
      </c>
      <c r="BM409" s="61">
        <f>IF(COUNTIF(Setup_Hierarchy!$J$57:$IV$57,"="&amp;$K409)&lt;&gt;0,$L409,0)</f>
        <v>0</v>
      </c>
      <c r="BN409" s="61">
        <f>IF(COUNTIF(Setup_Hierarchy!$J$58:$IV$58,"="&amp;$K409)&lt;&gt;0,$L409,0)</f>
        <v>0</v>
      </c>
      <c r="BO409" s="61">
        <f>IF(COUNTIF(Setup_Hierarchy!$J$59:$IV$59,"="&amp;$K409)&lt;&gt;0,$L409,0)</f>
        <v>0</v>
      </c>
      <c r="BP409" s="61">
        <f>IF(COUNTIF(Setup_Hierarchy!$J$60:$IV$60,"="&amp;$K409)&lt;&gt;0,$L409,0)</f>
        <v>0</v>
      </c>
      <c r="BQ409" s="61">
        <f>IF(COUNTIF(Setup_Hierarchy!$J$61:$IV$61,"="&amp;$K409)&lt;&gt;0,$L409,0)</f>
        <v>0</v>
      </c>
      <c r="BR409" s="61">
        <f>IF(COUNTIF(Setup_Hierarchy!$J$62:$IV$62,"="&amp;$K409)&lt;&gt;0,$L409,0)</f>
        <v>0</v>
      </c>
      <c r="BS409" s="61">
        <f>IF(COUNTIF(Setup_Hierarchy!$J$63:$IV$63,"="&amp;$K409)&lt;&gt;0,$L409,0)</f>
        <v>0</v>
      </c>
      <c r="BT409" s="61">
        <f>IF(COUNTIF(Setup_Hierarchy!$J$64:$IV$64,"="&amp;$K409)&lt;&gt;0,$L409,0)</f>
        <v>0</v>
      </c>
      <c r="BU409" s="61">
        <f>IF(COUNTIF(Setup_Hierarchy!$J$65:$IV$65,"="&amp;$K409)&lt;&gt;0,$L409,0)</f>
        <v>0</v>
      </c>
      <c r="BV409" s="61">
        <f>IF(COUNTIF(Setup_Hierarchy!$J$66:$IV$66,"="&amp;$K409)&lt;&gt;0,$L409,0)</f>
        <v>0</v>
      </c>
      <c r="BW409" s="61">
        <f>IF(COUNTIF(Setup_Hierarchy!$J$67:$IV$67,"="&amp;$K409)&lt;&gt;0,$L409,0)</f>
        <v>0</v>
      </c>
      <c r="BX409" s="61">
        <f>IF(COUNTIF(Setup_Hierarchy!$J$68:$IV$68,"="&amp;$K409)&lt;&gt;0,$L409,0)</f>
        <v>0</v>
      </c>
      <c r="BY409" s="61">
        <f>IF(COUNTIF(Setup_Hierarchy!$J$69:$IV$69,"="&amp;$K409)&lt;&gt;0,$L409,0)</f>
        <v>0</v>
      </c>
      <c r="BZ409" s="61">
        <f>IF(COUNTIF(Setup_Hierarchy!$J$70:$IV$70,"="&amp;$K409)&lt;&gt;0,$L409,0)</f>
        <v>0</v>
      </c>
      <c r="CA409" s="61">
        <f>IF(COUNTIF(Setup_Hierarchy!$J$71:$IV$71,"="&amp;$K409)&lt;&gt;0,$L409,0)</f>
        <v>0</v>
      </c>
      <c r="CB409" s="61">
        <f>IF(COUNTIF(Setup_Hierarchy!$J$72:$IV$72,"="&amp;$K409)&lt;&gt;0,$L409,0)</f>
        <v>0</v>
      </c>
      <c r="CC409" s="61">
        <f>IF(COUNTIF(Setup_Hierarchy!$J$73:$IV$73,"="&amp;$K409)&lt;&gt;0,$L409,0)</f>
        <v>0</v>
      </c>
      <c r="CD409" s="61">
        <f>IF(COUNTIF(Setup_Hierarchy!$J$74:$IV$74,"="&amp;$K409)&lt;&gt;0,$L409,0)</f>
        <v>0</v>
      </c>
      <c r="CE409" s="61">
        <f>IF(COUNTIF(Setup_Hierarchy!$J$75:$IV$75,"="&amp;$K409)&lt;&gt;0,$L409,0)</f>
        <v>0</v>
      </c>
      <c r="CF409" s="61">
        <f>IF(COUNTIF(Setup_Hierarchy!$J$76:$IV$76,"="&amp;$K409)&lt;&gt;0,$L409,0)</f>
        <v>0</v>
      </c>
      <c r="CG409" s="61">
        <f>IF(COUNTIF(Setup_Hierarchy!$J$77:$IV$77,"="&amp;$K409)&lt;&gt;0,$L409,0)</f>
        <v>0</v>
      </c>
      <c r="CH409" s="61">
        <f>IF(COUNTIF(Setup_Hierarchy!$J$78:$IV$78,"="&amp;$K409)&lt;&gt;0,$L409,0)</f>
        <v>0</v>
      </c>
      <c r="CI409" s="61">
        <f>IF(COUNTIF(Setup_Hierarchy!$J$79:$IV$79,"="&amp;$K409)&lt;&gt;0,$L409,0)</f>
        <v>0</v>
      </c>
      <c r="CJ409" s="61">
        <f>IF(COUNTIF(Setup_Hierarchy!$J$80:$IV$80,"="&amp;$K409)&lt;&gt;0,$L409,0)</f>
        <v>0</v>
      </c>
      <c r="CK409" s="61">
        <f>IF(COUNTIF(Setup_Hierarchy!$J$81:$IV$81,"="&amp;$K409)&lt;&gt;0,$L409,0)</f>
        <v>0</v>
      </c>
      <c r="CL409" s="61">
        <f>IF(COUNTIF(Setup_Hierarchy!$J$82:$IV$82,"="&amp;$K409)&lt;&gt;0,$L409,0)</f>
        <v>0</v>
      </c>
      <c r="CM409" s="61">
        <f>IF(COUNTIF(Setup_Hierarchy!$J$83:$IV$83,"="&amp;$K409)&lt;&gt;0,$L409,0)</f>
        <v>0</v>
      </c>
      <c r="CN409" s="61">
        <f>IF(COUNTIF(Setup_Hierarchy!$J$84:$IV$84,"="&amp;$K409)&lt;&gt;0,$L409,0)</f>
        <v>0</v>
      </c>
      <c r="CO409" s="61">
        <f>IF(COUNTIF(Setup_Hierarchy!$J$85:$IV$85,"="&amp;$K409)&lt;&gt;0,$L409,0)</f>
        <v>0</v>
      </c>
      <c r="CP409" s="61">
        <f>IF(COUNTIF(Setup_Hierarchy!$J$86:$IV$86,"="&amp;$K409)&lt;&gt;0,$L409,0)</f>
        <v>0</v>
      </c>
      <c r="CQ409" s="61">
        <f>IF(COUNTIF(Setup_Hierarchy!$J$87:$IV$87,"="&amp;$K409)&lt;&gt;0,$L409,0)</f>
        <v>0</v>
      </c>
      <c r="CR409" s="61">
        <f>IF(COUNTIF(Setup_Hierarchy!$J$88:$IV$88,"="&amp;$K409)&lt;&gt;0,$L409,0)</f>
        <v>0</v>
      </c>
      <c r="CS409" s="61">
        <f>IF(COUNTIF(Setup_Hierarchy!$J$89:$IV$89,"="&amp;$K409)&lt;&gt;0,$L409,0)</f>
        <v>0</v>
      </c>
      <c r="CT409" s="61">
        <f>IF(COUNTIF(Setup_Hierarchy!$J$90:$IV$90,"="&amp;$K409)&lt;&gt;0,$L409,0)</f>
        <v>0</v>
      </c>
      <c r="CU409" s="61">
        <f>IF(COUNTIF(Setup_Hierarchy!$J$91:$IV$91,"="&amp;$K409)&lt;&gt;0,$L409,0)</f>
        <v>0</v>
      </c>
      <c r="CV409" s="61">
        <f>IF(COUNTIF(Setup_Hierarchy!$J$92:$IV$92,"="&amp;$K409)&lt;&gt;0,$L409,0)</f>
        <v>0</v>
      </c>
      <c r="CW409" s="61">
        <f>IF(COUNTIF(Setup_Hierarchy!$J$93:$IV$93,"="&amp;$K409)&lt;&gt;0,$L409,0)</f>
        <v>0</v>
      </c>
      <c r="CX409" s="61">
        <f>IF(COUNTIF(Setup_Hierarchy!$J$94:$IV$94,"="&amp;$K409)&lt;&gt;0,$L409,0)</f>
        <v>0</v>
      </c>
      <c r="CY409" s="61">
        <f>IF(COUNTIF(Setup_Hierarchy!$J$95:$IV$95,"="&amp;$K409)&lt;&gt;0,$L409,0)</f>
        <v>0</v>
      </c>
      <c r="CZ409" s="61">
        <f>IF(COUNTIF(Setup_Hierarchy!$J$96:$IV$96,"="&amp;$K409)&lt;&gt;0,$L409,0)</f>
        <v>0</v>
      </c>
      <c r="DA409" s="61">
        <f>IF(COUNTIF(Setup_Hierarchy!$J$97:$IV$97,"="&amp;$K409)&lt;&gt;0,$L409,0)</f>
        <v>0</v>
      </c>
      <c r="DB409" s="61">
        <f>IF(COUNTIF(Setup_Hierarchy!$J$98:$IV$98,"="&amp;$K409)&lt;&gt;0,$L409,0)</f>
        <v>0</v>
      </c>
      <c r="DC409" s="61">
        <f>IF(COUNTIF(Setup_Hierarchy!$J$99:$IV$99,"="&amp;$K409)&lt;&gt;0,$L409,0)</f>
        <v>0</v>
      </c>
      <c r="DD409" s="61">
        <f>IF(COUNTIF(Setup_Hierarchy!$J$100:$IV$100,"="&amp;$K409)&lt;&gt;0,$L409,0)</f>
        <v>0</v>
      </c>
      <c r="DE409" s="61">
        <f>IF(COUNTIF(Setup_Hierarchy!$J$101:$IV$101,"="&amp;$K409)&lt;&gt;0,$L409,0)</f>
        <v>0</v>
      </c>
      <c r="DF409" s="61">
        <f>IF(COUNTIF(Setup_Hierarchy!$J$102:$IV$102,"="&amp;$K409)&lt;&gt;0,$L409,0)</f>
        <v>0</v>
      </c>
      <c r="DG409" s="61">
        <f>IF(COUNTIF(Setup_Hierarchy!$J$103:$IV$103,"="&amp;$K409)&lt;&gt;0,$L409,0)</f>
        <v>0</v>
      </c>
      <c r="DH409" s="61">
        <f>IF(COUNTIF(Setup_Hierarchy!$J$104:$IV$104,"="&amp;$K409)&lt;&gt;0,$L409,0)</f>
        <v>0</v>
      </c>
      <c r="DI409" s="61">
        <f>IF(COUNTIF(Setup_Hierarchy!$J$105:$IV$105,"="&amp;$K409)&lt;&gt;0,$L409,0)</f>
        <v>0</v>
      </c>
      <c r="DJ409" s="61">
        <f>IF(COUNTIF(Setup_Hierarchy!$J$106:$IV$106,"="&amp;$K409)&lt;&gt;0,$L409,0)</f>
        <v>0</v>
      </c>
      <c r="DK409" s="61">
        <f>IF(COUNTIF(Setup_Hierarchy!$J$107:$IV$107,"="&amp;$K409)&lt;&gt;0,$L409,0)</f>
        <v>0</v>
      </c>
      <c r="DL409" s="61">
        <f>IF(COUNTIF(Setup_Hierarchy!$J$108:$IV$108,"="&amp;$K409)&lt;&gt;0,$L409,0)</f>
        <v>0</v>
      </c>
      <c r="DM409" s="61">
        <f>IF(COUNTIF(Setup_Hierarchy!$J$109:$IV$109,"="&amp;$K409)&lt;&gt;0,$L409,0)</f>
        <v>0</v>
      </c>
      <c r="DN409" s="61">
        <f>IF(COUNTIF(Setup_Hierarchy!$J$110:$IV$110,"="&amp;$K409)&lt;&gt;0,$L409,0)</f>
        <v>0</v>
      </c>
      <c r="DO409" s="61">
        <f>IF(COUNTIF(Setup_Hierarchy!$J$111:$IV$111,"="&amp;$K409)&lt;&gt;0,$L409,0)</f>
        <v>0</v>
      </c>
      <c r="DP409" s="61">
        <f>IF(COUNTIF(Setup_Hierarchy!$J$112:$IV$112,"="&amp;$K409)&lt;&gt;0,$L409,0)</f>
        <v>0</v>
      </c>
      <c r="DQ409" s="61">
        <f>IF(COUNTIF(Setup_Hierarchy!$J$113:$IV$113,"="&amp;$K409)&lt;&gt;0,$L409,0)</f>
        <v>0</v>
      </c>
      <c r="DR409" s="61">
        <f>IF(COUNTIF(Setup_Hierarchy!$J$114:$IV$114,"="&amp;$K409)&lt;&gt;0,$L409,0)</f>
        <v>0</v>
      </c>
      <c r="DS409" s="61">
        <f>IF(COUNTIF(Setup_Hierarchy!$J$115:$IV$115,"="&amp;$K409)&lt;&gt;0,$L409,0)</f>
        <v>0</v>
      </c>
      <c r="DT409" s="61">
        <f>IF(COUNTIF(Setup_Hierarchy!$J$116:$IV$116,"="&amp;$K409)&lt;&gt;0,$L409,0)</f>
        <v>0</v>
      </c>
    </row>
    <row r="410" spans="2:124" x14ac:dyDescent="0.2">
      <c r="B410" t="s">
        <v>576</v>
      </c>
      <c r="C410">
        <v>2</v>
      </c>
      <c r="D410" t="s">
        <v>18</v>
      </c>
      <c r="E410" t="s">
        <v>369</v>
      </c>
      <c r="F410" t="s">
        <v>525</v>
      </c>
      <c r="G410" t="s">
        <v>531</v>
      </c>
      <c r="H410" t="s">
        <v>11</v>
      </c>
      <c r="I410">
        <v>9.7599000000000005E-2</v>
      </c>
      <c r="J410">
        <v>-7.1818000000000007E-2</v>
      </c>
      <c r="K410">
        <v>117</v>
      </c>
      <c r="L410">
        <v>1320.59</v>
      </c>
      <c r="M410" s="61">
        <f>IF(COUNTIF(Setup_Hierarchy!$J$5:$IV$5,"="&amp;$K410)&lt;&gt;0,$L410,0)</f>
        <v>1320.59</v>
      </c>
      <c r="N410" s="61">
        <f>IF(COUNTIF(Setup_Hierarchy!$J$6:$IV$6,"="&amp;$K410)&lt;&gt;0,$L410,0)</f>
        <v>0</v>
      </c>
      <c r="O410" s="61">
        <f>IF(COUNTIF(Setup_Hierarchy!$J$7:$IV$7,"="&amp;$K410)&lt;&gt;0,$L410,0)</f>
        <v>0</v>
      </c>
      <c r="P410" s="61">
        <f>IF(COUNTIF(Setup_Hierarchy!$J$8:$IV$8,"="&amp;$K410)&lt;&gt;0,$L410,0)</f>
        <v>0</v>
      </c>
      <c r="Q410" s="61">
        <f>IF(COUNTIF(Setup_Hierarchy!$J$9:$IV$9,"="&amp;$K410)&lt;&gt;0,$L410,0)</f>
        <v>0</v>
      </c>
      <c r="R410" s="61">
        <f>IF(COUNTIF(Setup_Hierarchy!$J$10:$IV$10,"="&amp;$K410)&lt;&gt;0,$L410,0)</f>
        <v>0</v>
      </c>
      <c r="S410" s="61">
        <f>IF(COUNTIF(Setup_Hierarchy!$J$11:$IV$11,"="&amp;$K410)&lt;&gt;0,$L410,0)</f>
        <v>0</v>
      </c>
      <c r="T410" s="61">
        <f>IF(COUNTIF(Setup_Hierarchy!$J$12:$IV$12,"="&amp;$K410)&lt;&gt;0,$L410,0)</f>
        <v>0</v>
      </c>
      <c r="U410" s="61">
        <f>IF(COUNTIF(Setup_Hierarchy!$J$13:$IV$13,"="&amp;$K410)&lt;&gt;0,$L410,0)</f>
        <v>0</v>
      </c>
      <c r="V410" s="61">
        <f>IF(COUNTIF(Setup_Hierarchy!$J$14:$IV$14,"="&amp;$K410)&lt;&gt;0,$L410,0)</f>
        <v>0</v>
      </c>
      <c r="W410" s="61">
        <f>IF(COUNTIF(Setup_Hierarchy!$J$15:$IV$15,"="&amp;$K410)&lt;&gt;0,$L410,0)</f>
        <v>0</v>
      </c>
      <c r="X410" s="61">
        <f>IF(COUNTIF(Setup_Hierarchy!$J$16:$IV$16,"="&amp;$K410)&lt;&gt;0,$L410,0)</f>
        <v>0</v>
      </c>
      <c r="Y410" s="61">
        <f>IF(COUNTIF(Setup_Hierarchy!$J$17:$IV$17,"="&amp;$K410)&lt;&gt;0,$L410,0)</f>
        <v>0</v>
      </c>
      <c r="Z410" s="61">
        <f>IF(COUNTIF(Setup_Hierarchy!$J$18:$IV$18,"="&amp;$K410)&lt;&gt;0,$L410,0)</f>
        <v>0</v>
      </c>
      <c r="AA410" s="61">
        <f>IF(COUNTIF(Setup_Hierarchy!$J$19:$IV$19,"="&amp;$K410)&lt;&gt;0,$L410,0)</f>
        <v>0</v>
      </c>
      <c r="AB410" s="61">
        <f>IF(COUNTIF(Setup_Hierarchy!$J$20:$IV$20,"="&amp;$K410)&lt;&gt;0,$L410,0)</f>
        <v>0</v>
      </c>
      <c r="AC410" s="61">
        <f>IF(COUNTIF(Setup_Hierarchy!$J$21:$IV$21,"="&amp;$K410)&lt;&gt;0,$L410,0)</f>
        <v>0</v>
      </c>
      <c r="AD410" s="61">
        <f>IF(COUNTIF(Setup_Hierarchy!$J$22:$IV$22,"="&amp;$K410)&lt;&gt;0,$L410,0)</f>
        <v>0</v>
      </c>
      <c r="AE410" s="61">
        <f>IF(COUNTIF(Setup_Hierarchy!$J$23:$IV$23,"="&amp;$K410)&lt;&gt;0,$L410,0)</f>
        <v>0</v>
      </c>
      <c r="AF410" s="61">
        <f>IF(COUNTIF(Setup_Hierarchy!$J$24:$IV$24,"="&amp;$K410)&lt;&gt;0,$L410,0)</f>
        <v>0</v>
      </c>
      <c r="AG410" s="61">
        <f>IF(COUNTIF(Setup_Hierarchy!$J$25:$IV$25,"="&amp;$K410)&lt;&gt;0,$L410,0)</f>
        <v>0</v>
      </c>
      <c r="AH410" s="61">
        <f>IF(COUNTIF(Setup_Hierarchy!$J$26:$IV$26,"="&amp;$K410)&lt;&gt;0,$L410,0)</f>
        <v>0</v>
      </c>
      <c r="AI410" s="61">
        <f>IF(COUNTIF(Setup_Hierarchy!$J$27:$IV$27,"="&amp;$K410)&lt;&gt;0,$L410,0)</f>
        <v>0</v>
      </c>
      <c r="AJ410" s="61">
        <f>IF(COUNTIF(Setup_Hierarchy!$J$28:$IV$28,"="&amp;$K410)&lt;&gt;0,$L410,0)</f>
        <v>0</v>
      </c>
      <c r="AK410" s="61">
        <f>IF(COUNTIF(Setup_Hierarchy!$J$29:$IV$29,"="&amp;$K410)&lt;&gt;0,$L410,0)</f>
        <v>0</v>
      </c>
      <c r="AL410" s="61">
        <f>IF(COUNTIF(Setup_Hierarchy!$J$30:$IV$30,"="&amp;$K410)&lt;&gt;0,$L410,0)</f>
        <v>0</v>
      </c>
      <c r="AM410" s="61">
        <f>IF(COUNTIF(Setup_Hierarchy!$J$31:$IV$31,"="&amp;$K410)&lt;&gt;0,$L410,0)</f>
        <v>0</v>
      </c>
      <c r="AN410" s="61">
        <f>IF(COUNTIF(Setup_Hierarchy!$J$32:$IV$32,"="&amp;$K410)&lt;&gt;0,$L410,0)</f>
        <v>0</v>
      </c>
      <c r="AO410" s="61">
        <f>IF(COUNTIF(Setup_Hierarchy!$J$33:$IV$33,"="&amp;$K410)&lt;&gt;0,$L410,0)</f>
        <v>0</v>
      </c>
      <c r="AP410" s="61">
        <f>IF(COUNTIF(Setup_Hierarchy!$J$34:$IV$34,"="&amp;$K410)&lt;&gt;0,$L410,0)</f>
        <v>0</v>
      </c>
      <c r="AQ410" s="61">
        <f>IF(COUNTIF(Setup_Hierarchy!$J$35:$IV$35,"="&amp;$K410)&lt;&gt;0,$L410,0)</f>
        <v>0</v>
      </c>
      <c r="AR410" s="61">
        <f>IF(COUNTIF(Setup_Hierarchy!$J$36:$IV$36,"="&amp;$K410)&lt;&gt;0,$L410,0)</f>
        <v>0</v>
      </c>
      <c r="AS410" s="61">
        <f>IF(COUNTIF(Setup_Hierarchy!$J$37:$IV$37,"="&amp;$K410)&lt;&gt;0,$L410,0)</f>
        <v>0</v>
      </c>
      <c r="AT410" s="61">
        <f>IF(COUNTIF(Setup_Hierarchy!$J$38:$IV$38,"="&amp;$K410)&lt;&gt;0,$L410,0)</f>
        <v>0</v>
      </c>
      <c r="AU410" s="61">
        <f>IF(COUNTIF(Setup_Hierarchy!$J$39:$IV$39,"="&amp;$K410)&lt;&gt;0,$L410,0)</f>
        <v>0</v>
      </c>
      <c r="AV410" s="61">
        <f>IF(COUNTIF(Setup_Hierarchy!$J$40:$IV$40,"="&amp;$K410)&lt;&gt;0,$L410,0)</f>
        <v>0</v>
      </c>
      <c r="AW410" s="61">
        <f>IF(COUNTIF(Setup_Hierarchy!$J$41:$IV$41,"="&amp;$K410)&lt;&gt;0,$L410,0)</f>
        <v>0</v>
      </c>
      <c r="AX410" s="61">
        <f>IF(COUNTIF(Setup_Hierarchy!$J$42:$IV$42,"="&amp;$K410)&lt;&gt;0,$L410,0)</f>
        <v>0</v>
      </c>
      <c r="AY410" s="61">
        <f>IF(COUNTIF(Setup_Hierarchy!$J$43:$IV$43,"="&amp;$K410)&lt;&gt;0,$L410,0)</f>
        <v>0</v>
      </c>
      <c r="AZ410" s="61">
        <f>IF(COUNTIF(Setup_Hierarchy!$J$44:$IV$44,"="&amp;$K410)&lt;&gt;0,$L410,0)</f>
        <v>0</v>
      </c>
      <c r="BA410" s="61">
        <f>IF(COUNTIF(Setup_Hierarchy!$J$45:$IV$45,"="&amp;$K410)&lt;&gt;0,$L410,0)</f>
        <v>0</v>
      </c>
      <c r="BB410" s="61">
        <f>IF(COUNTIF(Setup_Hierarchy!$J$46:$IV$46,"="&amp;$K410)&lt;&gt;0,$L410,0)</f>
        <v>0</v>
      </c>
      <c r="BC410" s="61">
        <f>IF(COUNTIF(Setup_Hierarchy!$J$47:$IV$47,"="&amp;$K410)&lt;&gt;0,$L410,0)</f>
        <v>0</v>
      </c>
      <c r="BD410" s="61">
        <f>IF(COUNTIF(Setup_Hierarchy!$J$48:$IV$48,"="&amp;$K410)&lt;&gt;0,$L410,0)</f>
        <v>0</v>
      </c>
      <c r="BE410" s="61">
        <f>IF(COUNTIF(Setup_Hierarchy!$J$49:$IV$49,"="&amp;$K410)&lt;&gt;0,$L410,0)</f>
        <v>0</v>
      </c>
      <c r="BF410" s="61">
        <f>IF(COUNTIF(Setup_Hierarchy!$J$50:$IV$50,"="&amp;$K410)&lt;&gt;0,$L410,0)</f>
        <v>0</v>
      </c>
      <c r="BG410" s="61">
        <f>IF(COUNTIF(Setup_Hierarchy!$J$51:$IV$51,"="&amp;$K410)&lt;&gt;0,$L410,0)</f>
        <v>0</v>
      </c>
      <c r="BH410" s="61">
        <f>IF(COUNTIF(Setup_Hierarchy!$J$52:$IV$52,"="&amp;$K410)&lt;&gt;0,$L410,0)</f>
        <v>0</v>
      </c>
      <c r="BI410" s="61">
        <f>IF(COUNTIF(Setup_Hierarchy!$J$53:$IV$53,"="&amp;$K410)&lt;&gt;0,$L410,0)</f>
        <v>0</v>
      </c>
      <c r="BJ410" s="61">
        <f>IF(COUNTIF(Setup_Hierarchy!$J$54:$IV$54,"="&amp;$K410)&lt;&gt;0,$L410,0)</f>
        <v>0</v>
      </c>
      <c r="BK410" s="61">
        <f>IF(COUNTIF(Setup_Hierarchy!$J$55:$IV$55,"="&amp;$K410)&lt;&gt;0,$L410,0)</f>
        <v>0</v>
      </c>
      <c r="BL410" s="61">
        <f>IF(COUNTIF(Setup_Hierarchy!$J$56:$IV$56,"="&amp;$K410)&lt;&gt;0,$L410,0)</f>
        <v>0</v>
      </c>
      <c r="BM410" s="61">
        <f>IF(COUNTIF(Setup_Hierarchy!$J$57:$IV$57,"="&amp;$K410)&lt;&gt;0,$L410,0)</f>
        <v>0</v>
      </c>
      <c r="BN410" s="61">
        <f>IF(COUNTIF(Setup_Hierarchy!$J$58:$IV$58,"="&amp;$K410)&lt;&gt;0,$L410,0)</f>
        <v>0</v>
      </c>
      <c r="BO410" s="61">
        <f>IF(COUNTIF(Setup_Hierarchy!$J$59:$IV$59,"="&amp;$K410)&lt;&gt;0,$L410,0)</f>
        <v>0</v>
      </c>
      <c r="BP410" s="61">
        <f>IF(COUNTIF(Setup_Hierarchy!$J$60:$IV$60,"="&amp;$K410)&lt;&gt;0,$L410,0)</f>
        <v>0</v>
      </c>
      <c r="BQ410" s="61">
        <f>IF(COUNTIF(Setup_Hierarchy!$J$61:$IV$61,"="&amp;$K410)&lt;&gt;0,$L410,0)</f>
        <v>0</v>
      </c>
      <c r="BR410" s="61">
        <f>IF(COUNTIF(Setup_Hierarchy!$J$62:$IV$62,"="&amp;$K410)&lt;&gt;0,$L410,0)</f>
        <v>0</v>
      </c>
      <c r="BS410" s="61">
        <f>IF(COUNTIF(Setup_Hierarchy!$J$63:$IV$63,"="&amp;$K410)&lt;&gt;0,$L410,0)</f>
        <v>0</v>
      </c>
      <c r="BT410" s="61">
        <f>IF(COUNTIF(Setup_Hierarchy!$J$64:$IV$64,"="&amp;$K410)&lt;&gt;0,$L410,0)</f>
        <v>0</v>
      </c>
      <c r="BU410" s="61">
        <f>IF(COUNTIF(Setup_Hierarchy!$J$65:$IV$65,"="&amp;$K410)&lt;&gt;0,$L410,0)</f>
        <v>0</v>
      </c>
      <c r="BV410" s="61">
        <f>IF(COUNTIF(Setup_Hierarchy!$J$66:$IV$66,"="&amp;$K410)&lt;&gt;0,$L410,0)</f>
        <v>0</v>
      </c>
      <c r="BW410" s="61">
        <f>IF(COUNTIF(Setup_Hierarchy!$J$67:$IV$67,"="&amp;$K410)&lt;&gt;0,$L410,0)</f>
        <v>0</v>
      </c>
      <c r="BX410" s="61">
        <f>IF(COUNTIF(Setup_Hierarchy!$J$68:$IV$68,"="&amp;$K410)&lt;&gt;0,$L410,0)</f>
        <v>0</v>
      </c>
      <c r="BY410" s="61">
        <f>IF(COUNTIF(Setup_Hierarchy!$J$69:$IV$69,"="&amp;$K410)&lt;&gt;0,$L410,0)</f>
        <v>0</v>
      </c>
      <c r="BZ410" s="61">
        <f>IF(COUNTIF(Setup_Hierarchy!$J$70:$IV$70,"="&amp;$K410)&lt;&gt;0,$L410,0)</f>
        <v>0</v>
      </c>
      <c r="CA410" s="61">
        <f>IF(COUNTIF(Setup_Hierarchy!$J$71:$IV$71,"="&amp;$K410)&lt;&gt;0,$L410,0)</f>
        <v>0</v>
      </c>
      <c r="CB410" s="61">
        <f>IF(COUNTIF(Setup_Hierarchy!$J$72:$IV$72,"="&amp;$K410)&lt;&gt;0,$L410,0)</f>
        <v>0</v>
      </c>
      <c r="CC410" s="61">
        <f>IF(COUNTIF(Setup_Hierarchy!$J$73:$IV$73,"="&amp;$K410)&lt;&gt;0,$L410,0)</f>
        <v>0</v>
      </c>
      <c r="CD410" s="61">
        <f>IF(COUNTIF(Setup_Hierarchy!$J$74:$IV$74,"="&amp;$K410)&lt;&gt;0,$L410,0)</f>
        <v>0</v>
      </c>
      <c r="CE410" s="61">
        <f>IF(COUNTIF(Setup_Hierarchy!$J$75:$IV$75,"="&amp;$K410)&lt;&gt;0,$L410,0)</f>
        <v>0</v>
      </c>
      <c r="CF410" s="61">
        <f>IF(COUNTIF(Setup_Hierarchy!$J$76:$IV$76,"="&amp;$K410)&lt;&gt;0,$L410,0)</f>
        <v>0</v>
      </c>
      <c r="CG410" s="61">
        <f>IF(COUNTIF(Setup_Hierarchy!$J$77:$IV$77,"="&amp;$K410)&lt;&gt;0,$L410,0)</f>
        <v>0</v>
      </c>
      <c r="CH410" s="61">
        <f>IF(COUNTIF(Setup_Hierarchy!$J$78:$IV$78,"="&amp;$K410)&lt;&gt;0,$L410,0)</f>
        <v>0</v>
      </c>
      <c r="CI410" s="61">
        <f>IF(COUNTIF(Setup_Hierarchy!$J$79:$IV$79,"="&amp;$K410)&lt;&gt;0,$L410,0)</f>
        <v>0</v>
      </c>
      <c r="CJ410" s="61">
        <f>IF(COUNTIF(Setup_Hierarchy!$J$80:$IV$80,"="&amp;$K410)&lt;&gt;0,$L410,0)</f>
        <v>0</v>
      </c>
      <c r="CK410" s="61">
        <f>IF(COUNTIF(Setup_Hierarchy!$J$81:$IV$81,"="&amp;$K410)&lt;&gt;0,$L410,0)</f>
        <v>0</v>
      </c>
      <c r="CL410" s="61">
        <f>IF(COUNTIF(Setup_Hierarchy!$J$82:$IV$82,"="&amp;$K410)&lt;&gt;0,$L410,0)</f>
        <v>0</v>
      </c>
      <c r="CM410" s="61">
        <f>IF(COUNTIF(Setup_Hierarchy!$J$83:$IV$83,"="&amp;$K410)&lt;&gt;0,$L410,0)</f>
        <v>0</v>
      </c>
      <c r="CN410" s="61">
        <f>IF(COUNTIF(Setup_Hierarchy!$J$84:$IV$84,"="&amp;$K410)&lt;&gt;0,$L410,0)</f>
        <v>0</v>
      </c>
      <c r="CO410" s="61">
        <f>IF(COUNTIF(Setup_Hierarchy!$J$85:$IV$85,"="&amp;$K410)&lt;&gt;0,$L410,0)</f>
        <v>0</v>
      </c>
      <c r="CP410" s="61">
        <f>IF(COUNTIF(Setup_Hierarchy!$J$86:$IV$86,"="&amp;$K410)&lt;&gt;0,$L410,0)</f>
        <v>1320.59</v>
      </c>
      <c r="CQ410" s="61">
        <f>IF(COUNTIF(Setup_Hierarchy!$J$87:$IV$87,"="&amp;$K410)&lt;&gt;0,$L410,0)</f>
        <v>1320.59</v>
      </c>
      <c r="CR410" s="61">
        <f>IF(COUNTIF(Setup_Hierarchy!$J$88:$IV$88,"="&amp;$K410)&lt;&gt;0,$L410,0)</f>
        <v>1320.59</v>
      </c>
      <c r="CS410" s="61">
        <f>IF(COUNTIF(Setup_Hierarchy!$J$89:$IV$89,"="&amp;$K410)&lt;&gt;0,$L410,0)</f>
        <v>1320.59</v>
      </c>
      <c r="CT410" s="61">
        <f>IF(COUNTIF(Setup_Hierarchy!$J$90:$IV$90,"="&amp;$K410)&lt;&gt;0,$L410,0)</f>
        <v>0</v>
      </c>
      <c r="CU410" s="61">
        <f>IF(COUNTIF(Setup_Hierarchy!$J$91:$IV$91,"="&amp;$K410)&lt;&gt;0,$L410,0)</f>
        <v>0</v>
      </c>
      <c r="CV410" s="61">
        <f>IF(COUNTIF(Setup_Hierarchy!$J$92:$IV$92,"="&amp;$K410)&lt;&gt;0,$L410,0)</f>
        <v>1320.59</v>
      </c>
      <c r="CW410" s="61">
        <f>IF(COUNTIF(Setup_Hierarchy!$J$93:$IV$93,"="&amp;$K410)&lt;&gt;0,$L410,0)</f>
        <v>0</v>
      </c>
      <c r="CX410" s="61">
        <f>IF(COUNTIF(Setup_Hierarchy!$J$94:$IV$94,"="&amp;$K410)&lt;&gt;0,$L410,0)</f>
        <v>1320.59</v>
      </c>
      <c r="CY410" s="61">
        <f>IF(COUNTIF(Setup_Hierarchy!$J$95:$IV$95,"="&amp;$K410)&lt;&gt;0,$L410,0)</f>
        <v>0</v>
      </c>
      <c r="CZ410" s="61">
        <f>IF(COUNTIF(Setup_Hierarchy!$J$96:$IV$96,"="&amp;$K410)&lt;&gt;0,$L410,0)</f>
        <v>0</v>
      </c>
      <c r="DA410" s="61">
        <f>IF(COUNTIF(Setup_Hierarchy!$J$97:$IV$97,"="&amp;$K410)&lt;&gt;0,$L410,0)</f>
        <v>0</v>
      </c>
      <c r="DB410" s="61">
        <f>IF(COUNTIF(Setup_Hierarchy!$J$98:$IV$98,"="&amp;$K410)&lt;&gt;0,$L410,0)</f>
        <v>0</v>
      </c>
      <c r="DC410" s="61">
        <f>IF(COUNTIF(Setup_Hierarchy!$J$99:$IV$99,"="&amp;$K410)&lt;&gt;0,$L410,0)</f>
        <v>0</v>
      </c>
      <c r="DD410" s="61">
        <f>IF(COUNTIF(Setup_Hierarchy!$J$100:$IV$100,"="&amp;$K410)&lt;&gt;0,$L410,0)</f>
        <v>0</v>
      </c>
      <c r="DE410" s="61">
        <f>IF(COUNTIF(Setup_Hierarchy!$J$101:$IV$101,"="&amp;$K410)&lt;&gt;0,$L410,0)</f>
        <v>0</v>
      </c>
      <c r="DF410" s="61">
        <f>IF(COUNTIF(Setup_Hierarchy!$J$102:$IV$102,"="&amp;$K410)&lt;&gt;0,$L410,0)</f>
        <v>0</v>
      </c>
      <c r="DG410" s="61">
        <f>IF(COUNTIF(Setup_Hierarchy!$J$103:$IV$103,"="&amp;$K410)&lt;&gt;0,$L410,0)</f>
        <v>0</v>
      </c>
      <c r="DH410" s="61">
        <f>IF(COUNTIF(Setup_Hierarchy!$J$104:$IV$104,"="&amp;$K410)&lt;&gt;0,$L410,0)</f>
        <v>0</v>
      </c>
      <c r="DI410" s="61">
        <f>IF(COUNTIF(Setup_Hierarchy!$J$105:$IV$105,"="&amp;$K410)&lt;&gt;0,$L410,0)</f>
        <v>0</v>
      </c>
      <c r="DJ410" s="61">
        <f>IF(COUNTIF(Setup_Hierarchy!$J$106:$IV$106,"="&amp;$K410)&lt;&gt;0,$L410,0)</f>
        <v>0</v>
      </c>
      <c r="DK410" s="61">
        <f>IF(COUNTIF(Setup_Hierarchy!$J$107:$IV$107,"="&amp;$K410)&lt;&gt;0,$L410,0)</f>
        <v>0</v>
      </c>
      <c r="DL410" s="61">
        <f>IF(COUNTIF(Setup_Hierarchy!$J$108:$IV$108,"="&amp;$K410)&lt;&gt;0,$L410,0)</f>
        <v>0</v>
      </c>
      <c r="DM410" s="61">
        <f>IF(COUNTIF(Setup_Hierarchy!$J$109:$IV$109,"="&amp;$K410)&lt;&gt;0,$L410,0)</f>
        <v>0</v>
      </c>
      <c r="DN410" s="61">
        <f>IF(COUNTIF(Setup_Hierarchy!$J$110:$IV$110,"="&amp;$K410)&lt;&gt;0,$L410,0)</f>
        <v>0</v>
      </c>
      <c r="DO410" s="61">
        <f>IF(COUNTIF(Setup_Hierarchy!$J$111:$IV$111,"="&amp;$K410)&lt;&gt;0,$L410,0)</f>
        <v>0</v>
      </c>
      <c r="DP410" s="61">
        <f>IF(COUNTIF(Setup_Hierarchy!$J$112:$IV$112,"="&amp;$K410)&lt;&gt;0,$L410,0)</f>
        <v>0</v>
      </c>
      <c r="DQ410" s="61">
        <f>IF(COUNTIF(Setup_Hierarchy!$J$113:$IV$113,"="&amp;$K410)&lt;&gt;0,$L410,0)</f>
        <v>1320.59</v>
      </c>
      <c r="DR410" s="61">
        <f>IF(COUNTIF(Setup_Hierarchy!$J$114:$IV$114,"="&amp;$K410)&lt;&gt;0,$L410,0)</f>
        <v>0</v>
      </c>
      <c r="DS410" s="61">
        <f>IF(COUNTIF(Setup_Hierarchy!$J$115:$IV$115,"="&amp;$K410)&lt;&gt;0,$L410,0)</f>
        <v>0</v>
      </c>
      <c r="DT410" s="61">
        <f>IF(COUNTIF(Setup_Hierarchy!$J$116:$IV$116,"="&amp;$K410)&lt;&gt;0,$L410,0)</f>
        <v>0</v>
      </c>
    </row>
    <row r="411" spans="2:124" x14ac:dyDescent="0.2">
      <c r="B411" t="s">
        <v>576</v>
      </c>
      <c r="C411">
        <v>76</v>
      </c>
      <c r="D411" t="s">
        <v>16</v>
      </c>
      <c r="E411" t="s">
        <v>369</v>
      </c>
      <c r="F411" t="s">
        <v>532</v>
      </c>
      <c r="G411" t="s">
        <v>25</v>
      </c>
      <c r="H411" t="s">
        <v>10</v>
      </c>
      <c r="I411">
        <v>0.551145</v>
      </c>
      <c r="J411">
        <v>0.45909800000000001</v>
      </c>
      <c r="K411">
        <v>100</v>
      </c>
      <c r="L411">
        <v>500.04</v>
      </c>
      <c r="M411" s="61">
        <f>IF(COUNTIF(Setup_Hierarchy!$J$5:$IV$5,"="&amp;$K411)&lt;&gt;0,$L411,0)</f>
        <v>0</v>
      </c>
      <c r="N411" s="61">
        <f>IF(COUNTIF(Setup_Hierarchy!$J$6:$IV$6,"="&amp;$K411)&lt;&gt;0,$L411,0)</f>
        <v>0</v>
      </c>
      <c r="O411" s="61">
        <f>IF(COUNTIF(Setup_Hierarchy!$J$7:$IV$7,"="&amp;$K411)&lt;&gt;0,$L411,0)</f>
        <v>0</v>
      </c>
      <c r="P411" s="61">
        <f>IF(COUNTIF(Setup_Hierarchy!$J$8:$IV$8,"="&amp;$K411)&lt;&gt;0,$L411,0)</f>
        <v>0</v>
      </c>
      <c r="Q411" s="61">
        <f>IF(COUNTIF(Setup_Hierarchy!$J$9:$IV$9,"="&amp;$K411)&lt;&gt;0,$L411,0)</f>
        <v>0</v>
      </c>
      <c r="R411" s="61">
        <f>IF(COUNTIF(Setup_Hierarchy!$J$10:$IV$10,"="&amp;$K411)&lt;&gt;0,$L411,0)</f>
        <v>0</v>
      </c>
      <c r="S411" s="61">
        <f>IF(COUNTIF(Setup_Hierarchy!$J$11:$IV$11,"="&amp;$K411)&lt;&gt;0,$L411,0)</f>
        <v>0</v>
      </c>
      <c r="T411" s="61">
        <f>IF(COUNTIF(Setup_Hierarchy!$J$12:$IV$12,"="&amp;$K411)&lt;&gt;0,$L411,0)</f>
        <v>0</v>
      </c>
      <c r="U411" s="61">
        <f>IF(COUNTIF(Setup_Hierarchy!$J$13:$IV$13,"="&amp;$K411)&lt;&gt;0,$L411,0)</f>
        <v>0</v>
      </c>
      <c r="V411" s="61">
        <f>IF(COUNTIF(Setup_Hierarchy!$J$14:$IV$14,"="&amp;$K411)&lt;&gt;0,$L411,0)</f>
        <v>0</v>
      </c>
      <c r="W411" s="61">
        <f>IF(COUNTIF(Setup_Hierarchy!$J$15:$IV$15,"="&amp;$K411)&lt;&gt;0,$L411,0)</f>
        <v>0</v>
      </c>
      <c r="X411" s="61">
        <f>IF(COUNTIF(Setup_Hierarchy!$J$16:$IV$16,"="&amp;$K411)&lt;&gt;0,$L411,0)</f>
        <v>0</v>
      </c>
      <c r="Y411" s="61">
        <f>IF(COUNTIF(Setup_Hierarchy!$J$17:$IV$17,"="&amp;$K411)&lt;&gt;0,$L411,0)</f>
        <v>0</v>
      </c>
      <c r="Z411" s="61">
        <f>IF(COUNTIF(Setup_Hierarchy!$J$18:$IV$18,"="&amp;$K411)&lt;&gt;0,$L411,0)</f>
        <v>0</v>
      </c>
      <c r="AA411" s="61">
        <f>IF(COUNTIF(Setup_Hierarchy!$J$19:$IV$19,"="&amp;$K411)&lt;&gt;0,$L411,0)</f>
        <v>0</v>
      </c>
      <c r="AB411" s="61">
        <f>IF(COUNTIF(Setup_Hierarchy!$J$20:$IV$20,"="&amp;$K411)&lt;&gt;0,$L411,0)</f>
        <v>0</v>
      </c>
      <c r="AC411" s="61">
        <f>IF(COUNTIF(Setup_Hierarchy!$J$21:$IV$21,"="&amp;$K411)&lt;&gt;0,$L411,0)</f>
        <v>0</v>
      </c>
      <c r="AD411" s="61">
        <f>IF(COUNTIF(Setup_Hierarchy!$J$22:$IV$22,"="&amp;$K411)&lt;&gt;0,$L411,0)</f>
        <v>0</v>
      </c>
      <c r="AE411" s="61">
        <f>IF(COUNTIF(Setup_Hierarchy!$J$23:$IV$23,"="&amp;$K411)&lt;&gt;0,$L411,0)</f>
        <v>0</v>
      </c>
      <c r="AF411" s="61">
        <f>IF(COUNTIF(Setup_Hierarchy!$J$24:$IV$24,"="&amp;$K411)&lt;&gt;0,$L411,0)</f>
        <v>0</v>
      </c>
      <c r="AG411" s="61">
        <f>IF(COUNTIF(Setup_Hierarchy!$J$25:$IV$25,"="&amp;$K411)&lt;&gt;0,$L411,0)</f>
        <v>0</v>
      </c>
      <c r="AH411" s="61">
        <f>IF(COUNTIF(Setup_Hierarchy!$J$26:$IV$26,"="&amp;$K411)&lt;&gt;0,$L411,0)</f>
        <v>0</v>
      </c>
      <c r="AI411" s="61">
        <f>IF(COUNTIF(Setup_Hierarchy!$J$27:$IV$27,"="&amp;$K411)&lt;&gt;0,$L411,0)</f>
        <v>0</v>
      </c>
      <c r="AJ411" s="61">
        <f>IF(COUNTIF(Setup_Hierarchy!$J$28:$IV$28,"="&amp;$K411)&lt;&gt;0,$L411,0)</f>
        <v>0</v>
      </c>
      <c r="AK411" s="61">
        <f>IF(COUNTIF(Setup_Hierarchy!$J$29:$IV$29,"="&amp;$K411)&lt;&gt;0,$L411,0)</f>
        <v>0</v>
      </c>
      <c r="AL411" s="61">
        <f>IF(COUNTIF(Setup_Hierarchy!$J$30:$IV$30,"="&amp;$K411)&lt;&gt;0,$L411,0)</f>
        <v>0</v>
      </c>
      <c r="AM411" s="61">
        <f>IF(COUNTIF(Setup_Hierarchy!$J$31:$IV$31,"="&amp;$K411)&lt;&gt;0,$L411,0)</f>
        <v>0</v>
      </c>
      <c r="AN411" s="61">
        <f>IF(COUNTIF(Setup_Hierarchy!$J$32:$IV$32,"="&amp;$K411)&lt;&gt;0,$L411,0)</f>
        <v>0</v>
      </c>
      <c r="AO411" s="61">
        <f>IF(COUNTIF(Setup_Hierarchy!$J$33:$IV$33,"="&amp;$K411)&lt;&gt;0,$L411,0)</f>
        <v>0</v>
      </c>
      <c r="AP411" s="61">
        <f>IF(COUNTIF(Setup_Hierarchy!$J$34:$IV$34,"="&amp;$K411)&lt;&gt;0,$L411,0)</f>
        <v>0</v>
      </c>
      <c r="AQ411" s="61">
        <f>IF(COUNTIF(Setup_Hierarchy!$J$35:$IV$35,"="&amp;$K411)&lt;&gt;0,$L411,0)</f>
        <v>0</v>
      </c>
      <c r="AR411" s="61">
        <f>IF(COUNTIF(Setup_Hierarchy!$J$36:$IV$36,"="&amp;$K411)&lt;&gt;0,$L411,0)</f>
        <v>0</v>
      </c>
      <c r="AS411" s="61">
        <f>IF(COUNTIF(Setup_Hierarchy!$J$37:$IV$37,"="&amp;$K411)&lt;&gt;0,$L411,0)</f>
        <v>0</v>
      </c>
      <c r="AT411" s="61">
        <f>IF(COUNTIF(Setup_Hierarchy!$J$38:$IV$38,"="&amp;$K411)&lt;&gt;0,$L411,0)</f>
        <v>0</v>
      </c>
      <c r="AU411" s="61">
        <f>IF(COUNTIF(Setup_Hierarchy!$J$39:$IV$39,"="&amp;$K411)&lt;&gt;0,$L411,0)</f>
        <v>0</v>
      </c>
      <c r="AV411" s="61">
        <f>IF(COUNTIF(Setup_Hierarchy!$J$40:$IV$40,"="&amp;$K411)&lt;&gt;0,$L411,0)</f>
        <v>0</v>
      </c>
      <c r="AW411" s="61">
        <f>IF(COUNTIF(Setup_Hierarchy!$J$41:$IV$41,"="&amp;$K411)&lt;&gt;0,$L411,0)</f>
        <v>0</v>
      </c>
      <c r="AX411" s="61">
        <f>IF(COUNTIF(Setup_Hierarchy!$J$42:$IV$42,"="&amp;$K411)&lt;&gt;0,$L411,0)</f>
        <v>0</v>
      </c>
      <c r="AY411" s="61">
        <f>IF(COUNTIF(Setup_Hierarchy!$J$43:$IV$43,"="&amp;$K411)&lt;&gt;0,$L411,0)</f>
        <v>0</v>
      </c>
      <c r="AZ411" s="61">
        <f>IF(COUNTIF(Setup_Hierarchy!$J$44:$IV$44,"="&amp;$K411)&lt;&gt;0,$L411,0)</f>
        <v>0</v>
      </c>
      <c r="BA411" s="61">
        <f>IF(COUNTIF(Setup_Hierarchy!$J$45:$IV$45,"="&amp;$K411)&lt;&gt;0,$L411,0)</f>
        <v>0</v>
      </c>
      <c r="BB411" s="61">
        <f>IF(COUNTIF(Setup_Hierarchy!$J$46:$IV$46,"="&amp;$K411)&lt;&gt;0,$L411,0)</f>
        <v>0</v>
      </c>
      <c r="BC411" s="61">
        <f>IF(COUNTIF(Setup_Hierarchy!$J$47:$IV$47,"="&amp;$K411)&lt;&gt;0,$L411,0)</f>
        <v>0</v>
      </c>
      <c r="BD411" s="61">
        <f>IF(COUNTIF(Setup_Hierarchy!$J$48:$IV$48,"="&amp;$K411)&lt;&gt;0,$L411,0)</f>
        <v>0</v>
      </c>
      <c r="BE411" s="61">
        <f>IF(COUNTIF(Setup_Hierarchy!$J$49:$IV$49,"="&amp;$K411)&lt;&gt;0,$L411,0)</f>
        <v>0</v>
      </c>
      <c r="BF411" s="61">
        <f>IF(COUNTIF(Setup_Hierarchy!$J$50:$IV$50,"="&amp;$K411)&lt;&gt;0,$L411,0)</f>
        <v>0</v>
      </c>
      <c r="BG411" s="61">
        <f>IF(COUNTIF(Setup_Hierarchy!$J$51:$IV$51,"="&amp;$K411)&lt;&gt;0,$L411,0)</f>
        <v>0</v>
      </c>
      <c r="BH411" s="61">
        <f>IF(COUNTIF(Setup_Hierarchy!$J$52:$IV$52,"="&amp;$K411)&lt;&gt;0,$L411,0)</f>
        <v>0</v>
      </c>
      <c r="BI411" s="61">
        <f>IF(COUNTIF(Setup_Hierarchy!$J$53:$IV$53,"="&amp;$K411)&lt;&gt;0,$L411,0)</f>
        <v>0</v>
      </c>
      <c r="BJ411" s="61">
        <f>IF(COUNTIF(Setup_Hierarchy!$J$54:$IV$54,"="&amp;$K411)&lt;&gt;0,$L411,0)</f>
        <v>0</v>
      </c>
      <c r="BK411" s="61">
        <f>IF(COUNTIF(Setup_Hierarchy!$J$55:$IV$55,"="&amp;$K411)&lt;&gt;0,$L411,0)</f>
        <v>0</v>
      </c>
      <c r="BL411" s="61">
        <f>IF(COUNTIF(Setup_Hierarchy!$J$56:$IV$56,"="&amp;$K411)&lt;&gt;0,$L411,0)</f>
        <v>0</v>
      </c>
      <c r="BM411" s="61">
        <f>IF(COUNTIF(Setup_Hierarchy!$J$57:$IV$57,"="&amp;$K411)&lt;&gt;0,$L411,0)</f>
        <v>0</v>
      </c>
      <c r="BN411" s="61">
        <f>IF(COUNTIF(Setup_Hierarchy!$J$58:$IV$58,"="&amp;$K411)&lt;&gt;0,$L411,0)</f>
        <v>0</v>
      </c>
      <c r="BO411" s="61">
        <f>IF(COUNTIF(Setup_Hierarchy!$J$59:$IV$59,"="&amp;$K411)&lt;&gt;0,$L411,0)</f>
        <v>0</v>
      </c>
      <c r="BP411" s="61">
        <f>IF(COUNTIF(Setup_Hierarchy!$J$60:$IV$60,"="&amp;$K411)&lt;&gt;0,$L411,0)</f>
        <v>0</v>
      </c>
      <c r="BQ411" s="61">
        <f>IF(COUNTIF(Setup_Hierarchy!$J$61:$IV$61,"="&amp;$K411)&lt;&gt;0,$L411,0)</f>
        <v>0</v>
      </c>
      <c r="BR411" s="61">
        <f>IF(COUNTIF(Setup_Hierarchy!$J$62:$IV$62,"="&amp;$K411)&lt;&gt;0,$L411,0)</f>
        <v>0</v>
      </c>
      <c r="BS411" s="61">
        <f>IF(COUNTIF(Setup_Hierarchy!$J$63:$IV$63,"="&amp;$K411)&lt;&gt;0,$L411,0)</f>
        <v>0</v>
      </c>
      <c r="BT411" s="61">
        <f>IF(COUNTIF(Setup_Hierarchy!$J$64:$IV$64,"="&amp;$K411)&lt;&gt;0,$L411,0)</f>
        <v>0</v>
      </c>
      <c r="BU411" s="61">
        <f>IF(COUNTIF(Setup_Hierarchy!$J$65:$IV$65,"="&amp;$K411)&lt;&gt;0,$L411,0)</f>
        <v>0</v>
      </c>
      <c r="BV411" s="61">
        <f>IF(COUNTIF(Setup_Hierarchy!$J$66:$IV$66,"="&amp;$K411)&lt;&gt;0,$L411,0)</f>
        <v>0</v>
      </c>
      <c r="BW411" s="61">
        <f>IF(COUNTIF(Setup_Hierarchy!$J$67:$IV$67,"="&amp;$K411)&lt;&gt;0,$L411,0)</f>
        <v>0</v>
      </c>
      <c r="BX411" s="61">
        <f>IF(COUNTIF(Setup_Hierarchy!$J$68:$IV$68,"="&amp;$K411)&lt;&gt;0,$L411,0)</f>
        <v>0</v>
      </c>
      <c r="BY411" s="61">
        <f>IF(COUNTIF(Setup_Hierarchy!$J$69:$IV$69,"="&amp;$K411)&lt;&gt;0,$L411,0)</f>
        <v>0</v>
      </c>
      <c r="BZ411" s="61">
        <f>IF(COUNTIF(Setup_Hierarchy!$J$70:$IV$70,"="&amp;$K411)&lt;&gt;0,$L411,0)</f>
        <v>0</v>
      </c>
      <c r="CA411" s="61">
        <f>IF(COUNTIF(Setup_Hierarchy!$J$71:$IV$71,"="&amp;$K411)&lt;&gt;0,$L411,0)</f>
        <v>0</v>
      </c>
      <c r="CB411" s="61">
        <f>IF(COUNTIF(Setup_Hierarchy!$J$72:$IV$72,"="&amp;$K411)&lt;&gt;0,$L411,0)</f>
        <v>0</v>
      </c>
      <c r="CC411" s="61">
        <f>IF(COUNTIF(Setup_Hierarchy!$J$73:$IV$73,"="&amp;$K411)&lt;&gt;0,$L411,0)</f>
        <v>0</v>
      </c>
      <c r="CD411" s="61">
        <f>IF(COUNTIF(Setup_Hierarchy!$J$74:$IV$74,"="&amp;$K411)&lt;&gt;0,$L411,0)</f>
        <v>0</v>
      </c>
      <c r="CE411" s="61">
        <f>IF(COUNTIF(Setup_Hierarchy!$J$75:$IV$75,"="&amp;$K411)&lt;&gt;0,$L411,0)</f>
        <v>0</v>
      </c>
      <c r="CF411" s="61">
        <f>IF(COUNTIF(Setup_Hierarchy!$J$76:$IV$76,"="&amp;$K411)&lt;&gt;0,$L411,0)</f>
        <v>0</v>
      </c>
      <c r="CG411" s="61">
        <f>IF(COUNTIF(Setup_Hierarchy!$J$77:$IV$77,"="&amp;$K411)&lt;&gt;0,$L411,0)</f>
        <v>0</v>
      </c>
      <c r="CH411" s="61">
        <f>IF(COUNTIF(Setup_Hierarchy!$J$78:$IV$78,"="&amp;$K411)&lt;&gt;0,$L411,0)</f>
        <v>0</v>
      </c>
      <c r="CI411" s="61">
        <f>IF(COUNTIF(Setup_Hierarchy!$J$79:$IV$79,"="&amp;$K411)&lt;&gt;0,$L411,0)</f>
        <v>0</v>
      </c>
      <c r="CJ411" s="61">
        <f>IF(COUNTIF(Setup_Hierarchy!$J$80:$IV$80,"="&amp;$K411)&lt;&gt;0,$L411,0)</f>
        <v>0</v>
      </c>
      <c r="CK411" s="61">
        <f>IF(COUNTIF(Setup_Hierarchy!$J$81:$IV$81,"="&amp;$K411)&lt;&gt;0,$L411,0)</f>
        <v>0</v>
      </c>
      <c r="CL411" s="61">
        <f>IF(COUNTIF(Setup_Hierarchy!$J$82:$IV$82,"="&amp;$K411)&lt;&gt;0,$L411,0)</f>
        <v>0</v>
      </c>
      <c r="CM411" s="61">
        <f>IF(COUNTIF(Setup_Hierarchy!$J$83:$IV$83,"="&amp;$K411)&lt;&gt;0,$L411,0)</f>
        <v>0</v>
      </c>
      <c r="CN411" s="61">
        <f>IF(COUNTIF(Setup_Hierarchy!$J$84:$IV$84,"="&amp;$K411)&lt;&gt;0,$L411,0)</f>
        <v>0</v>
      </c>
      <c r="CO411" s="61">
        <f>IF(COUNTIF(Setup_Hierarchy!$J$85:$IV$85,"="&amp;$K411)&lt;&gt;0,$L411,0)</f>
        <v>0</v>
      </c>
      <c r="CP411" s="61">
        <f>IF(COUNTIF(Setup_Hierarchy!$J$86:$IV$86,"="&amp;$K411)&lt;&gt;0,$L411,0)</f>
        <v>0</v>
      </c>
      <c r="CQ411" s="61">
        <f>IF(COUNTIF(Setup_Hierarchy!$J$87:$IV$87,"="&amp;$K411)&lt;&gt;0,$L411,0)</f>
        <v>0</v>
      </c>
      <c r="CR411" s="61">
        <f>IF(COUNTIF(Setup_Hierarchy!$J$88:$IV$88,"="&amp;$K411)&lt;&gt;0,$L411,0)</f>
        <v>0</v>
      </c>
      <c r="CS411" s="61">
        <f>IF(COUNTIF(Setup_Hierarchy!$J$89:$IV$89,"="&amp;$K411)&lt;&gt;0,$L411,0)</f>
        <v>0</v>
      </c>
      <c r="CT411" s="61">
        <f>IF(COUNTIF(Setup_Hierarchy!$J$90:$IV$90,"="&amp;$K411)&lt;&gt;0,$L411,0)</f>
        <v>0</v>
      </c>
      <c r="CU411" s="61">
        <f>IF(COUNTIF(Setup_Hierarchy!$J$91:$IV$91,"="&amp;$K411)&lt;&gt;0,$L411,0)</f>
        <v>0</v>
      </c>
      <c r="CV411" s="61">
        <f>IF(COUNTIF(Setup_Hierarchy!$J$92:$IV$92,"="&amp;$K411)&lt;&gt;0,$L411,0)</f>
        <v>0</v>
      </c>
      <c r="CW411" s="61">
        <f>IF(COUNTIF(Setup_Hierarchy!$J$93:$IV$93,"="&amp;$K411)&lt;&gt;0,$L411,0)</f>
        <v>0</v>
      </c>
      <c r="CX411" s="61">
        <f>IF(COUNTIF(Setup_Hierarchy!$J$94:$IV$94,"="&amp;$K411)&lt;&gt;0,$L411,0)</f>
        <v>0</v>
      </c>
      <c r="CY411" s="61">
        <f>IF(COUNTIF(Setup_Hierarchy!$J$95:$IV$95,"="&amp;$K411)&lt;&gt;0,$L411,0)</f>
        <v>0</v>
      </c>
      <c r="CZ411" s="61">
        <f>IF(COUNTIF(Setup_Hierarchy!$J$96:$IV$96,"="&amp;$K411)&lt;&gt;0,$L411,0)</f>
        <v>0</v>
      </c>
      <c r="DA411" s="61">
        <f>IF(COUNTIF(Setup_Hierarchy!$J$97:$IV$97,"="&amp;$K411)&lt;&gt;0,$L411,0)</f>
        <v>0</v>
      </c>
      <c r="DB411" s="61">
        <f>IF(COUNTIF(Setup_Hierarchy!$J$98:$IV$98,"="&amp;$K411)&lt;&gt;0,$L411,0)</f>
        <v>0</v>
      </c>
      <c r="DC411" s="61">
        <f>IF(COUNTIF(Setup_Hierarchy!$J$99:$IV$99,"="&amp;$K411)&lt;&gt;0,$L411,0)</f>
        <v>0</v>
      </c>
      <c r="DD411" s="61">
        <f>IF(COUNTIF(Setup_Hierarchy!$J$100:$IV$100,"="&amp;$K411)&lt;&gt;0,$L411,0)</f>
        <v>0</v>
      </c>
      <c r="DE411" s="61">
        <f>IF(COUNTIF(Setup_Hierarchy!$J$101:$IV$101,"="&amp;$K411)&lt;&gt;0,$L411,0)</f>
        <v>0</v>
      </c>
      <c r="DF411" s="61">
        <f>IF(COUNTIF(Setup_Hierarchy!$J$102:$IV$102,"="&amp;$K411)&lt;&gt;0,$L411,0)</f>
        <v>0</v>
      </c>
      <c r="DG411" s="61">
        <f>IF(COUNTIF(Setup_Hierarchy!$J$103:$IV$103,"="&amp;$K411)&lt;&gt;0,$L411,0)</f>
        <v>0</v>
      </c>
      <c r="DH411" s="61">
        <f>IF(COUNTIF(Setup_Hierarchy!$J$104:$IV$104,"="&amp;$K411)&lt;&gt;0,$L411,0)</f>
        <v>0</v>
      </c>
      <c r="DI411" s="61">
        <f>IF(COUNTIF(Setup_Hierarchy!$J$105:$IV$105,"="&amp;$K411)&lt;&gt;0,$L411,0)</f>
        <v>0</v>
      </c>
      <c r="DJ411" s="61">
        <f>IF(COUNTIF(Setup_Hierarchy!$J$106:$IV$106,"="&amp;$K411)&lt;&gt;0,$L411,0)</f>
        <v>0</v>
      </c>
      <c r="DK411" s="61">
        <f>IF(COUNTIF(Setup_Hierarchy!$J$107:$IV$107,"="&amp;$K411)&lt;&gt;0,$L411,0)</f>
        <v>0</v>
      </c>
      <c r="DL411" s="61">
        <f>IF(COUNTIF(Setup_Hierarchy!$J$108:$IV$108,"="&amp;$K411)&lt;&gt;0,$L411,0)</f>
        <v>0</v>
      </c>
      <c r="DM411" s="61">
        <f>IF(COUNTIF(Setup_Hierarchy!$J$109:$IV$109,"="&amp;$K411)&lt;&gt;0,$L411,0)</f>
        <v>0</v>
      </c>
      <c r="DN411" s="61">
        <f>IF(COUNTIF(Setup_Hierarchy!$J$110:$IV$110,"="&amp;$K411)&lt;&gt;0,$L411,0)</f>
        <v>0</v>
      </c>
      <c r="DO411" s="61">
        <f>IF(COUNTIF(Setup_Hierarchy!$J$111:$IV$111,"="&amp;$K411)&lt;&gt;0,$L411,0)</f>
        <v>0</v>
      </c>
      <c r="DP411" s="61">
        <f>IF(COUNTIF(Setup_Hierarchy!$J$112:$IV$112,"="&amp;$K411)&lt;&gt;0,$L411,0)</f>
        <v>0</v>
      </c>
      <c r="DQ411" s="61">
        <f>IF(COUNTIF(Setup_Hierarchy!$J$113:$IV$113,"="&amp;$K411)&lt;&gt;0,$L411,0)</f>
        <v>0</v>
      </c>
      <c r="DR411" s="61">
        <f>IF(COUNTIF(Setup_Hierarchy!$J$114:$IV$114,"="&amp;$K411)&lt;&gt;0,$L411,0)</f>
        <v>0</v>
      </c>
      <c r="DS411" s="61">
        <f>IF(COUNTIF(Setup_Hierarchy!$J$115:$IV$115,"="&amp;$K411)&lt;&gt;0,$L411,0)</f>
        <v>0</v>
      </c>
      <c r="DT411" s="61">
        <f>IF(COUNTIF(Setup_Hierarchy!$J$116:$IV$116,"="&amp;$K411)&lt;&gt;0,$L411,0)</f>
        <v>0</v>
      </c>
    </row>
    <row r="412" spans="2:124" x14ac:dyDescent="0.2">
      <c r="B412" t="s">
        <v>576</v>
      </c>
      <c r="C412">
        <v>76</v>
      </c>
      <c r="D412" t="s">
        <v>16</v>
      </c>
      <c r="E412" t="s">
        <v>369</v>
      </c>
      <c r="F412" t="s">
        <v>532</v>
      </c>
      <c r="G412" t="s">
        <v>25</v>
      </c>
      <c r="H412" t="s">
        <v>10</v>
      </c>
      <c r="I412">
        <v>0.551145</v>
      </c>
      <c r="J412">
        <v>0.45909800000000001</v>
      </c>
      <c r="K412">
        <v>110</v>
      </c>
      <c r="L412">
        <v>500.04</v>
      </c>
      <c r="M412" s="61">
        <f>IF(COUNTIF(Setup_Hierarchy!$J$5:$IV$5,"="&amp;$K412)&lt;&gt;0,$L412,0)</f>
        <v>0</v>
      </c>
      <c r="N412" s="61">
        <f>IF(COUNTIF(Setup_Hierarchy!$J$6:$IV$6,"="&amp;$K412)&lt;&gt;0,$L412,0)</f>
        <v>0</v>
      </c>
      <c r="O412" s="61">
        <f>IF(COUNTIF(Setup_Hierarchy!$J$7:$IV$7,"="&amp;$K412)&lt;&gt;0,$L412,0)</f>
        <v>0</v>
      </c>
      <c r="P412" s="61">
        <f>IF(COUNTIF(Setup_Hierarchy!$J$8:$IV$8,"="&amp;$K412)&lt;&gt;0,$L412,0)</f>
        <v>0</v>
      </c>
      <c r="Q412" s="61">
        <f>IF(COUNTIF(Setup_Hierarchy!$J$9:$IV$9,"="&amp;$K412)&lt;&gt;0,$L412,0)</f>
        <v>0</v>
      </c>
      <c r="R412" s="61">
        <f>IF(COUNTIF(Setup_Hierarchy!$J$10:$IV$10,"="&amp;$K412)&lt;&gt;0,$L412,0)</f>
        <v>0</v>
      </c>
      <c r="S412" s="61">
        <f>IF(COUNTIF(Setup_Hierarchy!$J$11:$IV$11,"="&amp;$K412)&lt;&gt;0,$L412,0)</f>
        <v>0</v>
      </c>
      <c r="T412" s="61">
        <f>IF(COUNTIF(Setup_Hierarchy!$J$12:$IV$12,"="&amp;$K412)&lt;&gt;0,$L412,0)</f>
        <v>0</v>
      </c>
      <c r="U412" s="61">
        <f>IF(COUNTIF(Setup_Hierarchy!$J$13:$IV$13,"="&amp;$K412)&lt;&gt;0,$L412,0)</f>
        <v>0</v>
      </c>
      <c r="V412" s="61">
        <f>IF(COUNTIF(Setup_Hierarchy!$J$14:$IV$14,"="&amp;$K412)&lt;&gt;0,$L412,0)</f>
        <v>0</v>
      </c>
      <c r="W412" s="61">
        <f>IF(COUNTIF(Setup_Hierarchy!$J$15:$IV$15,"="&amp;$K412)&lt;&gt;0,$L412,0)</f>
        <v>0</v>
      </c>
      <c r="X412" s="61">
        <f>IF(COUNTIF(Setup_Hierarchy!$J$16:$IV$16,"="&amp;$K412)&lt;&gt;0,$L412,0)</f>
        <v>0</v>
      </c>
      <c r="Y412" s="61">
        <f>IF(COUNTIF(Setup_Hierarchy!$J$17:$IV$17,"="&amp;$K412)&lt;&gt;0,$L412,0)</f>
        <v>0</v>
      </c>
      <c r="Z412" s="61">
        <f>IF(COUNTIF(Setup_Hierarchy!$J$18:$IV$18,"="&amp;$K412)&lt;&gt;0,$L412,0)</f>
        <v>0</v>
      </c>
      <c r="AA412" s="61">
        <f>IF(COUNTIF(Setup_Hierarchy!$J$19:$IV$19,"="&amp;$K412)&lt;&gt;0,$L412,0)</f>
        <v>0</v>
      </c>
      <c r="AB412" s="61">
        <f>IF(COUNTIF(Setup_Hierarchy!$J$20:$IV$20,"="&amp;$K412)&lt;&gt;0,$L412,0)</f>
        <v>0</v>
      </c>
      <c r="AC412" s="61">
        <f>IF(COUNTIF(Setup_Hierarchy!$J$21:$IV$21,"="&amp;$K412)&lt;&gt;0,$L412,0)</f>
        <v>0</v>
      </c>
      <c r="AD412" s="61">
        <f>IF(COUNTIF(Setup_Hierarchy!$J$22:$IV$22,"="&amp;$K412)&lt;&gt;0,$L412,0)</f>
        <v>0</v>
      </c>
      <c r="AE412" s="61">
        <f>IF(COUNTIF(Setup_Hierarchy!$J$23:$IV$23,"="&amp;$K412)&lt;&gt;0,$L412,0)</f>
        <v>0</v>
      </c>
      <c r="AF412" s="61">
        <f>IF(COUNTIF(Setup_Hierarchy!$J$24:$IV$24,"="&amp;$K412)&lt;&gt;0,$L412,0)</f>
        <v>0</v>
      </c>
      <c r="AG412" s="61">
        <f>IF(COUNTIF(Setup_Hierarchy!$J$25:$IV$25,"="&amp;$K412)&lt;&gt;0,$L412,0)</f>
        <v>0</v>
      </c>
      <c r="AH412" s="61">
        <f>IF(COUNTIF(Setup_Hierarchy!$J$26:$IV$26,"="&amp;$K412)&lt;&gt;0,$L412,0)</f>
        <v>0</v>
      </c>
      <c r="AI412" s="61">
        <f>IF(COUNTIF(Setup_Hierarchy!$J$27:$IV$27,"="&amp;$K412)&lt;&gt;0,$L412,0)</f>
        <v>0</v>
      </c>
      <c r="AJ412" s="61">
        <f>IF(COUNTIF(Setup_Hierarchy!$J$28:$IV$28,"="&amp;$K412)&lt;&gt;0,$L412,0)</f>
        <v>0</v>
      </c>
      <c r="AK412" s="61">
        <f>IF(COUNTIF(Setup_Hierarchy!$J$29:$IV$29,"="&amp;$K412)&lt;&gt;0,$L412,0)</f>
        <v>0</v>
      </c>
      <c r="AL412" s="61">
        <f>IF(COUNTIF(Setup_Hierarchy!$J$30:$IV$30,"="&amp;$K412)&lt;&gt;0,$L412,0)</f>
        <v>0</v>
      </c>
      <c r="AM412" s="61">
        <f>IF(COUNTIF(Setup_Hierarchy!$J$31:$IV$31,"="&amp;$K412)&lt;&gt;0,$L412,0)</f>
        <v>0</v>
      </c>
      <c r="AN412" s="61">
        <f>IF(COUNTIF(Setup_Hierarchy!$J$32:$IV$32,"="&amp;$K412)&lt;&gt;0,$L412,0)</f>
        <v>0</v>
      </c>
      <c r="AO412" s="61">
        <f>IF(COUNTIF(Setup_Hierarchy!$J$33:$IV$33,"="&amp;$K412)&lt;&gt;0,$L412,0)</f>
        <v>0</v>
      </c>
      <c r="AP412" s="61">
        <f>IF(COUNTIF(Setup_Hierarchy!$J$34:$IV$34,"="&amp;$K412)&lt;&gt;0,$L412,0)</f>
        <v>0</v>
      </c>
      <c r="AQ412" s="61">
        <f>IF(COUNTIF(Setup_Hierarchy!$J$35:$IV$35,"="&amp;$K412)&lt;&gt;0,$L412,0)</f>
        <v>0</v>
      </c>
      <c r="AR412" s="61">
        <f>IF(COUNTIF(Setup_Hierarchy!$J$36:$IV$36,"="&amp;$K412)&lt;&gt;0,$L412,0)</f>
        <v>0</v>
      </c>
      <c r="AS412" s="61">
        <f>IF(COUNTIF(Setup_Hierarchy!$J$37:$IV$37,"="&amp;$K412)&lt;&gt;0,$L412,0)</f>
        <v>0</v>
      </c>
      <c r="AT412" s="61">
        <f>IF(COUNTIF(Setup_Hierarchy!$J$38:$IV$38,"="&amp;$K412)&lt;&gt;0,$L412,0)</f>
        <v>0</v>
      </c>
      <c r="AU412" s="61">
        <f>IF(COUNTIF(Setup_Hierarchy!$J$39:$IV$39,"="&amp;$K412)&lt;&gt;0,$L412,0)</f>
        <v>0</v>
      </c>
      <c r="AV412" s="61">
        <f>IF(COUNTIF(Setup_Hierarchy!$J$40:$IV$40,"="&amp;$K412)&lt;&gt;0,$L412,0)</f>
        <v>0</v>
      </c>
      <c r="AW412" s="61">
        <f>IF(COUNTIF(Setup_Hierarchy!$J$41:$IV$41,"="&amp;$K412)&lt;&gt;0,$L412,0)</f>
        <v>0</v>
      </c>
      <c r="AX412" s="61">
        <f>IF(COUNTIF(Setup_Hierarchy!$J$42:$IV$42,"="&amp;$K412)&lt;&gt;0,$L412,0)</f>
        <v>0</v>
      </c>
      <c r="AY412" s="61">
        <f>IF(COUNTIF(Setup_Hierarchy!$J$43:$IV$43,"="&amp;$K412)&lt;&gt;0,$L412,0)</f>
        <v>0</v>
      </c>
      <c r="AZ412" s="61">
        <f>IF(COUNTIF(Setup_Hierarchy!$J$44:$IV$44,"="&amp;$K412)&lt;&gt;0,$L412,0)</f>
        <v>0</v>
      </c>
      <c r="BA412" s="61">
        <f>IF(COUNTIF(Setup_Hierarchy!$J$45:$IV$45,"="&amp;$K412)&lt;&gt;0,$L412,0)</f>
        <v>0</v>
      </c>
      <c r="BB412" s="61">
        <f>IF(COUNTIF(Setup_Hierarchy!$J$46:$IV$46,"="&amp;$K412)&lt;&gt;0,$L412,0)</f>
        <v>0</v>
      </c>
      <c r="BC412" s="61">
        <f>IF(COUNTIF(Setup_Hierarchy!$J$47:$IV$47,"="&amp;$K412)&lt;&gt;0,$L412,0)</f>
        <v>0</v>
      </c>
      <c r="BD412" s="61">
        <f>IF(COUNTIF(Setup_Hierarchy!$J$48:$IV$48,"="&amp;$K412)&lt;&gt;0,$L412,0)</f>
        <v>0</v>
      </c>
      <c r="BE412" s="61">
        <f>IF(COUNTIF(Setup_Hierarchy!$J$49:$IV$49,"="&amp;$K412)&lt;&gt;0,$L412,0)</f>
        <v>0</v>
      </c>
      <c r="BF412" s="61">
        <f>IF(COUNTIF(Setup_Hierarchy!$J$50:$IV$50,"="&amp;$K412)&lt;&gt;0,$L412,0)</f>
        <v>0</v>
      </c>
      <c r="BG412" s="61">
        <f>IF(COUNTIF(Setup_Hierarchy!$J$51:$IV$51,"="&amp;$K412)&lt;&gt;0,$L412,0)</f>
        <v>0</v>
      </c>
      <c r="BH412" s="61">
        <f>IF(COUNTIF(Setup_Hierarchy!$J$52:$IV$52,"="&amp;$K412)&lt;&gt;0,$L412,0)</f>
        <v>0</v>
      </c>
      <c r="BI412" s="61">
        <f>IF(COUNTIF(Setup_Hierarchy!$J$53:$IV$53,"="&amp;$K412)&lt;&gt;0,$L412,0)</f>
        <v>0</v>
      </c>
      <c r="BJ412" s="61">
        <f>IF(COUNTIF(Setup_Hierarchy!$J$54:$IV$54,"="&amp;$K412)&lt;&gt;0,$L412,0)</f>
        <v>0</v>
      </c>
      <c r="BK412" s="61">
        <f>IF(COUNTIF(Setup_Hierarchy!$J$55:$IV$55,"="&amp;$K412)&lt;&gt;0,$L412,0)</f>
        <v>0</v>
      </c>
      <c r="BL412" s="61">
        <f>IF(COUNTIF(Setup_Hierarchy!$J$56:$IV$56,"="&amp;$K412)&lt;&gt;0,$L412,0)</f>
        <v>0</v>
      </c>
      <c r="BM412" s="61">
        <f>IF(COUNTIF(Setup_Hierarchy!$J$57:$IV$57,"="&amp;$K412)&lt;&gt;0,$L412,0)</f>
        <v>0</v>
      </c>
      <c r="BN412" s="61">
        <f>IF(COUNTIF(Setup_Hierarchy!$J$58:$IV$58,"="&amp;$K412)&lt;&gt;0,$L412,0)</f>
        <v>0</v>
      </c>
      <c r="BO412" s="61">
        <f>IF(COUNTIF(Setup_Hierarchy!$J$59:$IV$59,"="&amp;$K412)&lt;&gt;0,$L412,0)</f>
        <v>0</v>
      </c>
      <c r="BP412" s="61">
        <f>IF(COUNTIF(Setup_Hierarchy!$J$60:$IV$60,"="&amp;$K412)&lt;&gt;0,$L412,0)</f>
        <v>0</v>
      </c>
      <c r="BQ412" s="61">
        <f>IF(COUNTIF(Setup_Hierarchy!$J$61:$IV$61,"="&amp;$K412)&lt;&gt;0,$L412,0)</f>
        <v>0</v>
      </c>
      <c r="BR412" s="61">
        <f>IF(COUNTIF(Setup_Hierarchy!$J$62:$IV$62,"="&amp;$K412)&lt;&gt;0,$L412,0)</f>
        <v>0</v>
      </c>
      <c r="BS412" s="61">
        <f>IF(COUNTIF(Setup_Hierarchy!$J$63:$IV$63,"="&amp;$K412)&lt;&gt;0,$L412,0)</f>
        <v>0</v>
      </c>
      <c r="BT412" s="61">
        <f>IF(COUNTIF(Setup_Hierarchy!$J$64:$IV$64,"="&amp;$K412)&lt;&gt;0,$L412,0)</f>
        <v>0</v>
      </c>
      <c r="BU412" s="61">
        <f>IF(COUNTIF(Setup_Hierarchy!$J$65:$IV$65,"="&amp;$K412)&lt;&gt;0,$L412,0)</f>
        <v>0</v>
      </c>
      <c r="BV412" s="61">
        <f>IF(COUNTIF(Setup_Hierarchy!$J$66:$IV$66,"="&amp;$K412)&lt;&gt;0,$L412,0)</f>
        <v>0</v>
      </c>
      <c r="BW412" s="61">
        <f>IF(COUNTIF(Setup_Hierarchy!$J$67:$IV$67,"="&amp;$K412)&lt;&gt;0,$L412,0)</f>
        <v>0</v>
      </c>
      <c r="BX412" s="61">
        <f>IF(COUNTIF(Setup_Hierarchy!$J$68:$IV$68,"="&amp;$K412)&lt;&gt;0,$L412,0)</f>
        <v>0</v>
      </c>
      <c r="BY412" s="61">
        <f>IF(COUNTIF(Setup_Hierarchy!$J$69:$IV$69,"="&amp;$K412)&lt;&gt;0,$L412,0)</f>
        <v>0</v>
      </c>
      <c r="BZ412" s="61">
        <f>IF(COUNTIF(Setup_Hierarchy!$J$70:$IV$70,"="&amp;$K412)&lt;&gt;0,$L412,0)</f>
        <v>0</v>
      </c>
      <c r="CA412" s="61">
        <f>IF(COUNTIF(Setup_Hierarchy!$J$71:$IV$71,"="&amp;$K412)&lt;&gt;0,$L412,0)</f>
        <v>0</v>
      </c>
      <c r="CB412" s="61">
        <f>IF(COUNTIF(Setup_Hierarchy!$J$72:$IV$72,"="&amp;$K412)&lt;&gt;0,$L412,0)</f>
        <v>0</v>
      </c>
      <c r="CC412" s="61">
        <f>IF(COUNTIF(Setup_Hierarchy!$J$73:$IV$73,"="&amp;$K412)&lt;&gt;0,$L412,0)</f>
        <v>0</v>
      </c>
      <c r="CD412" s="61">
        <f>IF(COUNTIF(Setup_Hierarchy!$J$74:$IV$74,"="&amp;$K412)&lt;&gt;0,$L412,0)</f>
        <v>0</v>
      </c>
      <c r="CE412" s="61">
        <f>IF(COUNTIF(Setup_Hierarchy!$J$75:$IV$75,"="&amp;$K412)&lt;&gt;0,$L412,0)</f>
        <v>0</v>
      </c>
      <c r="CF412" s="61">
        <f>IF(COUNTIF(Setup_Hierarchy!$J$76:$IV$76,"="&amp;$K412)&lt;&gt;0,$L412,0)</f>
        <v>0</v>
      </c>
      <c r="CG412" s="61">
        <f>IF(COUNTIF(Setup_Hierarchy!$J$77:$IV$77,"="&amp;$K412)&lt;&gt;0,$L412,0)</f>
        <v>0</v>
      </c>
      <c r="CH412" s="61">
        <f>IF(COUNTIF(Setup_Hierarchy!$J$78:$IV$78,"="&amp;$K412)&lt;&gt;0,$L412,0)</f>
        <v>0</v>
      </c>
      <c r="CI412" s="61">
        <f>IF(COUNTIF(Setup_Hierarchy!$J$79:$IV$79,"="&amp;$K412)&lt;&gt;0,$L412,0)</f>
        <v>0</v>
      </c>
      <c r="CJ412" s="61">
        <f>IF(COUNTIF(Setup_Hierarchy!$J$80:$IV$80,"="&amp;$K412)&lt;&gt;0,$L412,0)</f>
        <v>0</v>
      </c>
      <c r="CK412" s="61">
        <f>IF(COUNTIF(Setup_Hierarchy!$J$81:$IV$81,"="&amp;$K412)&lt;&gt;0,$L412,0)</f>
        <v>0</v>
      </c>
      <c r="CL412" s="61">
        <f>IF(COUNTIF(Setup_Hierarchy!$J$82:$IV$82,"="&amp;$K412)&lt;&gt;0,$L412,0)</f>
        <v>0</v>
      </c>
      <c r="CM412" s="61">
        <f>IF(COUNTIF(Setup_Hierarchy!$J$83:$IV$83,"="&amp;$K412)&lt;&gt;0,$L412,0)</f>
        <v>0</v>
      </c>
      <c r="CN412" s="61">
        <f>IF(COUNTIF(Setup_Hierarchy!$J$84:$IV$84,"="&amp;$K412)&lt;&gt;0,$L412,0)</f>
        <v>0</v>
      </c>
      <c r="CO412" s="61">
        <f>IF(COUNTIF(Setup_Hierarchy!$J$85:$IV$85,"="&amp;$K412)&lt;&gt;0,$L412,0)</f>
        <v>0</v>
      </c>
      <c r="CP412" s="61">
        <f>IF(COUNTIF(Setup_Hierarchy!$J$86:$IV$86,"="&amp;$K412)&lt;&gt;0,$L412,0)</f>
        <v>0</v>
      </c>
      <c r="CQ412" s="61">
        <f>IF(COUNTIF(Setup_Hierarchy!$J$87:$IV$87,"="&amp;$K412)&lt;&gt;0,$L412,0)</f>
        <v>0</v>
      </c>
      <c r="CR412" s="61">
        <f>IF(COUNTIF(Setup_Hierarchy!$J$88:$IV$88,"="&amp;$K412)&lt;&gt;0,$L412,0)</f>
        <v>0</v>
      </c>
      <c r="CS412" s="61">
        <f>IF(COUNTIF(Setup_Hierarchy!$J$89:$IV$89,"="&amp;$K412)&lt;&gt;0,$L412,0)</f>
        <v>0</v>
      </c>
      <c r="CT412" s="61">
        <f>IF(COUNTIF(Setup_Hierarchy!$J$90:$IV$90,"="&amp;$K412)&lt;&gt;0,$L412,0)</f>
        <v>0</v>
      </c>
      <c r="CU412" s="61">
        <f>IF(COUNTIF(Setup_Hierarchy!$J$91:$IV$91,"="&amp;$K412)&lt;&gt;0,$L412,0)</f>
        <v>0</v>
      </c>
      <c r="CV412" s="61">
        <f>IF(COUNTIF(Setup_Hierarchy!$J$92:$IV$92,"="&amp;$K412)&lt;&gt;0,$L412,0)</f>
        <v>0</v>
      </c>
      <c r="CW412" s="61">
        <f>IF(COUNTIF(Setup_Hierarchy!$J$93:$IV$93,"="&amp;$K412)&lt;&gt;0,$L412,0)</f>
        <v>0</v>
      </c>
      <c r="CX412" s="61">
        <f>IF(COUNTIF(Setup_Hierarchy!$J$94:$IV$94,"="&amp;$K412)&lt;&gt;0,$L412,0)</f>
        <v>0</v>
      </c>
      <c r="CY412" s="61">
        <f>IF(COUNTIF(Setup_Hierarchy!$J$95:$IV$95,"="&amp;$K412)&lt;&gt;0,$L412,0)</f>
        <v>0</v>
      </c>
      <c r="CZ412" s="61">
        <f>IF(COUNTIF(Setup_Hierarchy!$J$96:$IV$96,"="&amp;$K412)&lt;&gt;0,$L412,0)</f>
        <v>0</v>
      </c>
      <c r="DA412" s="61">
        <f>IF(COUNTIF(Setup_Hierarchy!$J$97:$IV$97,"="&amp;$K412)&lt;&gt;0,$L412,0)</f>
        <v>0</v>
      </c>
      <c r="DB412" s="61">
        <f>IF(COUNTIF(Setup_Hierarchy!$J$98:$IV$98,"="&amp;$K412)&lt;&gt;0,$L412,0)</f>
        <v>0</v>
      </c>
      <c r="DC412" s="61">
        <f>IF(COUNTIF(Setup_Hierarchy!$J$99:$IV$99,"="&amp;$K412)&lt;&gt;0,$L412,0)</f>
        <v>0</v>
      </c>
      <c r="DD412" s="61">
        <f>IF(COUNTIF(Setup_Hierarchy!$J$100:$IV$100,"="&amp;$K412)&lt;&gt;0,$L412,0)</f>
        <v>0</v>
      </c>
      <c r="DE412" s="61">
        <f>IF(COUNTIF(Setup_Hierarchy!$J$101:$IV$101,"="&amp;$K412)&lt;&gt;0,$L412,0)</f>
        <v>0</v>
      </c>
      <c r="DF412" s="61">
        <f>IF(COUNTIF(Setup_Hierarchy!$J$102:$IV$102,"="&amp;$K412)&lt;&gt;0,$L412,0)</f>
        <v>0</v>
      </c>
      <c r="DG412" s="61">
        <f>IF(COUNTIF(Setup_Hierarchy!$J$103:$IV$103,"="&amp;$K412)&lt;&gt;0,$L412,0)</f>
        <v>0</v>
      </c>
      <c r="DH412" s="61">
        <f>IF(COUNTIF(Setup_Hierarchy!$J$104:$IV$104,"="&amp;$K412)&lt;&gt;0,$L412,0)</f>
        <v>0</v>
      </c>
      <c r="DI412" s="61">
        <f>IF(COUNTIF(Setup_Hierarchy!$J$105:$IV$105,"="&amp;$K412)&lt;&gt;0,$L412,0)</f>
        <v>0</v>
      </c>
      <c r="DJ412" s="61">
        <f>IF(COUNTIF(Setup_Hierarchy!$J$106:$IV$106,"="&amp;$K412)&lt;&gt;0,$L412,0)</f>
        <v>0</v>
      </c>
      <c r="DK412" s="61">
        <f>IF(COUNTIF(Setup_Hierarchy!$J$107:$IV$107,"="&amp;$K412)&lt;&gt;0,$L412,0)</f>
        <v>0</v>
      </c>
      <c r="DL412" s="61">
        <f>IF(COUNTIF(Setup_Hierarchy!$J$108:$IV$108,"="&amp;$K412)&lt;&gt;0,$L412,0)</f>
        <v>0</v>
      </c>
      <c r="DM412" s="61">
        <f>IF(COUNTIF(Setup_Hierarchy!$J$109:$IV$109,"="&amp;$K412)&lt;&gt;0,$L412,0)</f>
        <v>0</v>
      </c>
      <c r="DN412" s="61">
        <f>IF(COUNTIF(Setup_Hierarchy!$J$110:$IV$110,"="&amp;$K412)&lt;&gt;0,$L412,0)</f>
        <v>0</v>
      </c>
      <c r="DO412" s="61">
        <f>IF(COUNTIF(Setup_Hierarchy!$J$111:$IV$111,"="&amp;$K412)&lt;&gt;0,$L412,0)</f>
        <v>0</v>
      </c>
      <c r="DP412" s="61">
        <f>IF(COUNTIF(Setup_Hierarchy!$J$112:$IV$112,"="&amp;$K412)&lt;&gt;0,$L412,0)</f>
        <v>0</v>
      </c>
      <c r="DQ412" s="61">
        <f>IF(COUNTIF(Setup_Hierarchy!$J$113:$IV$113,"="&amp;$K412)&lt;&gt;0,$L412,0)</f>
        <v>0</v>
      </c>
      <c r="DR412" s="61">
        <f>IF(COUNTIF(Setup_Hierarchy!$J$114:$IV$114,"="&amp;$K412)&lt;&gt;0,$L412,0)</f>
        <v>0</v>
      </c>
      <c r="DS412" s="61">
        <f>IF(COUNTIF(Setup_Hierarchy!$J$115:$IV$115,"="&amp;$K412)&lt;&gt;0,$L412,0)</f>
        <v>0</v>
      </c>
      <c r="DT412" s="61">
        <f>IF(COUNTIF(Setup_Hierarchy!$J$116:$IV$116,"="&amp;$K412)&lt;&gt;0,$L412,0)</f>
        <v>0</v>
      </c>
    </row>
    <row r="413" spans="2:124" x14ac:dyDescent="0.2">
      <c r="B413" t="s">
        <v>576</v>
      </c>
      <c r="C413">
        <v>76</v>
      </c>
      <c r="D413" t="s">
        <v>16</v>
      </c>
      <c r="E413" t="s">
        <v>369</v>
      </c>
      <c r="F413" t="s">
        <v>532</v>
      </c>
      <c r="G413" t="s">
        <v>25</v>
      </c>
      <c r="H413" t="s">
        <v>10</v>
      </c>
      <c r="I413">
        <v>0.551145</v>
      </c>
      <c r="J413">
        <v>0.45909800000000001</v>
      </c>
      <c r="K413">
        <v>117</v>
      </c>
      <c r="L413">
        <v>500.04</v>
      </c>
      <c r="M413" s="61">
        <f>IF(COUNTIF(Setup_Hierarchy!$J$5:$IV$5,"="&amp;$K413)&lt;&gt;0,$L413,0)</f>
        <v>500.04</v>
      </c>
      <c r="N413" s="61">
        <f>IF(COUNTIF(Setup_Hierarchy!$J$6:$IV$6,"="&amp;$K413)&lt;&gt;0,$L413,0)</f>
        <v>0</v>
      </c>
      <c r="O413" s="61">
        <f>IF(COUNTIF(Setup_Hierarchy!$J$7:$IV$7,"="&amp;$K413)&lt;&gt;0,$L413,0)</f>
        <v>0</v>
      </c>
      <c r="P413" s="61">
        <f>IF(COUNTIF(Setup_Hierarchy!$J$8:$IV$8,"="&amp;$K413)&lt;&gt;0,$L413,0)</f>
        <v>0</v>
      </c>
      <c r="Q413" s="61">
        <f>IF(COUNTIF(Setup_Hierarchy!$J$9:$IV$9,"="&amp;$K413)&lt;&gt;0,$L413,0)</f>
        <v>0</v>
      </c>
      <c r="R413" s="61">
        <f>IF(COUNTIF(Setup_Hierarchy!$J$10:$IV$10,"="&amp;$K413)&lt;&gt;0,$L413,0)</f>
        <v>0</v>
      </c>
      <c r="S413" s="61">
        <f>IF(COUNTIF(Setup_Hierarchy!$J$11:$IV$11,"="&amp;$K413)&lt;&gt;0,$L413,0)</f>
        <v>0</v>
      </c>
      <c r="T413" s="61">
        <f>IF(COUNTIF(Setup_Hierarchy!$J$12:$IV$12,"="&amp;$K413)&lt;&gt;0,$L413,0)</f>
        <v>0</v>
      </c>
      <c r="U413" s="61">
        <f>IF(COUNTIF(Setup_Hierarchy!$J$13:$IV$13,"="&amp;$K413)&lt;&gt;0,$L413,0)</f>
        <v>0</v>
      </c>
      <c r="V413" s="61">
        <f>IF(COUNTIF(Setup_Hierarchy!$J$14:$IV$14,"="&amp;$K413)&lt;&gt;0,$L413,0)</f>
        <v>0</v>
      </c>
      <c r="W413" s="61">
        <f>IF(COUNTIF(Setup_Hierarchy!$J$15:$IV$15,"="&amp;$K413)&lt;&gt;0,$L413,0)</f>
        <v>0</v>
      </c>
      <c r="X413" s="61">
        <f>IF(COUNTIF(Setup_Hierarchy!$J$16:$IV$16,"="&amp;$K413)&lt;&gt;0,$L413,0)</f>
        <v>0</v>
      </c>
      <c r="Y413" s="61">
        <f>IF(COUNTIF(Setup_Hierarchy!$J$17:$IV$17,"="&amp;$K413)&lt;&gt;0,$L413,0)</f>
        <v>0</v>
      </c>
      <c r="Z413" s="61">
        <f>IF(COUNTIF(Setup_Hierarchy!$J$18:$IV$18,"="&amp;$K413)&lt;&gt;0,$L413,0)</f>
        <v>0</v>
      </c>
      <c r="AA413" s="61">
        <f>IF(COUNTIF(Setup_Hierarchy!$J$19:$IV$19,"="&amp;$K413)&lt;&gt;0,$L413,0)</f>
        <v>0</v>
      </c>
      <c r="AB413" s="61">
        <f>IF(COUNTIF(Setup_Hierarchy!$J$20:$IV$20,"="&amp;$K413)&lt;&gt;0,$L413,0)</f>
        <v>0</v>
      </c>
      <c r="AC413" s="61">
        <f>IF(COUNTIF(Setup_Hierarchy!$J$21:$IV$21,"="&amp;$K413)&lt;&gt;0,$L413,0)</f>
        <v>0</v>
      </c>
      <c r="AD413" s="61">
        <f>IF(COUNTIF(Setup_Hierarchy!$J$22:$IV$22,"="&amp;$K413)&lt;&gt;0,$L413,0)</f>
        <v>0</v>
      </c>
      <c r="AE413" s="61">
        <f>IF(COUNTIF(Setup_Hierarchy!$J$23:$IV$23,"="&amp;$K413)&lt;&gt;0,$L413,0)</f>
        <v>0</v>
      </c>
      <c r="AF413" s="61">
        <f>IF(COUNTIF(Setup_Hierarchy!$J$24:$IV$24,"="&amp;$K413)&lt;&gt;0,$L413,0)</f>
        <v>0</v>
      </c>
      <c r="AG413" s="61">
        <f>IF(COUNTIF(Setup_Hierarchy!$J$25:$IV$25,"="&amp;$K413)&lt;&gt;0,$L413,0)</f>
        <v>0</v>
      </c>
      <c r="AH413" s="61">
        <f>IF(COUNTIF(Setup_Hierarchy!$J$26:$IV$26,"="&amp;$K413)&lt;&gt;0,$L413,0)</f>
        <v>0</v>
      </c>
      <c r="AI413" s="61">
        <f>IF(COUNTIF(Setup_Hierarchy!$J$27:$IV$27,"="&amp;$K413)&lt;&gt;0,$L413,0)</f>
        <v>0</v>
      </c>
      <c r="AJ413" s="61">
        <f>IF(COUNTIF(Setup_Hierarchy!$J$28:$IV$28,"="&amp;$K413)&lt;&gt;0,$L413,0)</f>
        <v>0</v>
      </c>
      <c r="AK413" s="61">
        <f>IF(COUNTIF(Setup_Hierarchy!$J$29:$IV$29,"="&amp;$K413)&lt;&gt;0,$L413,0)</f>
        <v>0</v>
      </c>
      <c r="AL413" s="61">
        <f>IF(COUNTIF(Setup_Hierarchy!$J$30:$IV$30,"="&amp;$K413)&lt;&gt;0,$L413,0)</f>
        <v>0</v>
      </c>
      <c r="AM413" s="61">
        <f>IF(COUNTIF(Setup_Hierarchy!$J$31:$IV$31,"="&amp;$K413)&lt;&gt;0,$L413,0)</f>
        <v>0</v>
      </c>
      <c r="AN413" s="61">
        <f>IF(COUNTIF(Setup_Hierarchy!$J$32:$IV$32,"="&amp;$K413)&lt;&gt;0,$L413,0)</f>
        <v>0</v>
      </c>
      <c r="AO413" s="61">
        <f>IF(COUNTIF(Setup_Hierarchy!$J$33:$IV$33,"="&amp;$K413)&lt;&gt;0,$L413,0)</f>
        <v>0</v>
      </c>
      <c r="AP413" s="61">
        <f>IF(COUNTIF(Setup_Hierarchy!$J$34:$IV$34,"="&amp;$K413)&lt;&gt;0,$L413,0)</f>
        <v>0</v>
      </c>
      <c r="AQ413" s="61">
        <f>IF(COUNTIF(Setup_Hierarchy!$J$35:$IV$35,"="&amp;$K413)&lt;&gt;0,$L413,0)</f>
        <v>0</v>
      </c>
      <c r="AR413" s="61">
        <f>IF(COUNTIF(Setup_Hierarchy!$J$36:$IV$36,"="&amp;$K413)&lt;&gt;0,$L413,0)</f>
        <v>0</v>
      </c>
      <c r="AS413" s="61">
        <f>IF(COUNTIF(Setup_Hierarchy!$J$37:$IV$37,"="&amp;$K413)&lt;&gt;0,$L413,0)</f>
        <v>0</v>
      </c>
      <c r="AT413" s="61">
        <f>IF(COUNTIF(Setup_Hierarchy!$J$38:$IV$38,"="&amp;$K413)&lt;&gt;0,$L413,0)</f>
        <v>0</v>
      </c>
      <c r="AU413" s="61">
        <f>IF(COUNTIF(Setup_Hierarchy!$J$39:$IV$39,"="&amp;$K413)&lt;&gt;0,$L413,0)</f>
        <v>0</v>
      </c>
      <c r="AV413" s="61">
        <f>IF(COUNTIF(Setup_Hierarchy!$J$40:$IV$40,"="&amp;$K413)&lt;&gt;0,$L413,0)</f>
        <v>0</v>
      </c>
      <c r="AW413" s="61">
        <f>IF(COUNTIF(Setup_Hierarchy!$J$41:$IV$41,"="&amp;$K413)&lt;&gt;0,$L413,0)</f>
        <v>0</v>
      </c>
      <c r="AX413" s="61">
        <f>IF(COUNTIF(Setup_Hierarchy!$J$42:$IV$42,"="&amp;$K413)&lt;&gt;0,$L413,0)</f>
        <v>0</v>
      </c>
      <c r="AY413" s="61">
        <f>IF(COUNTIF(Setup_Hierarchy!$J$43:$IV$43,"="&amp;$K413)&lt;&gt;0,$L413,0)</f>
        <v>0</v>
      </c>
      <c r="AZ413" s="61">
        <f>IF(COUNTIF(Setup_Hierarchy!$J$44:$IV$44,"="&amp;$K413)&lt;&gt;0,$L413,0)</f>
        <v>0</v>
      </c>
      <c r="BA413" s="61">
        <f>IF(COUNTIF(Setup_Hierarchy!$J$45:$IV$45,"="&amp;$K413)&lt;&gt;0,$L413,0)</f>
        <v>0</v>
      </c>
      <c r="BB413" s="61">
        <f>IF(COUNTIF(Setup_Hierarchy!$J$46:$IV$46,"="&amp;$K413)&lt;&gt;0,$L413,0)</f>
        <v>0</v>
      </c>
      <c r="BC413" s="61">
        <f>IF(COUNTIF(Setup_Hierarchy!$J$47:$IV$47,"="&amp;$K413)&lt;&gt;0,$L413,0)</f>
        <v>0</v>
      </c>
      <c r="BD413" s="61">
        <f>IF(COUNTIF(Setup_Hierarchy!$J$48:$IV$48,"="&amp;$K413)&lt;&gt;0,$L413,0)</f>
        <v>0</v>
      </c>
      <c r="BE413" s="61">
        <f>IF(COUNTIF(Setup_Hierarchy!$J$49:$IV$49,"="&amp;$K413)&lt;&gt;0,$L413,0)</f>
        <v>0</v>
      </c>
      <c r="BF413" s="61">
        <f>IF(COUNTIF(Setup_Hierarchy!$J$50:$IV$50,"="&amp;$K413)&lt;&gt;0,$L413,0)</f>
        <v>0</v>
      </c>
      <c r="BG413" s="61">
        <f>IF(COUNTIF(Setup_Hierarchy!$J$51:$IV$51,"="&amp;$K413)&lt;&gt;0,$L413,0)</f>
        <v>0</v>
      </c>
      <c r="BH413" s="61">
        <f>IF(COUNTIF(Setup_Hierarchy!$J$52:$IV$52,"="&amp;$K413)&lt;&gt;0,$L413,0)</f>
        <v>0</v>
      </c>
      <c r="BI413" s="61">
        <f>IF(COUNTIF(Setup_Hierarchy!$J$53:$IV$53,"="&amp;$K413)&lt;&gt;0,$L413,0)</f>
        <v>0</v>
      </c>
      <c r="BJ413" s="61">
        <f>IF(COUNTIF(Setup_Hierarchy!$J$54:$IV$54,"="&amp;$K413)&lt;&gt;0,$L413,0)</f>
        <v>0</v>
      </c>
      <c r="BK413" s="61">
        <f>IF(COUNTIF(Setup_Hierarchy!$J$55:$IV$55,"="&amp;$K413)&lt;&gt;0,$L413,0)</f>
        <v>0</v>
      </c>
      <c r="BL413" s="61">
        <f>IF(COUNTIF(Setup_Hierarchy!$J$56:$IV$56,"="&amp;$K413)&lt;&gt;0,$L413,0)</f>
        <v>0</v>
      </c>
      <c r="BM413" s="61">
        <f>IF(COUNTIF(Setup_Hierarchy!$J$57:$IV$57,"="&amp;$K413)&lt;&gt;0,$L413,0)</f>
        <v>0</v>
      </c>
      <c r="BN413" s="61">
        <f>IF(COUNTIF(Setup_Hierarchy!$J$58:$IV$58,"="&amp;$K413)&lt;&gt;0,$L413,0)</f>
        <v>0</v>
      </c>
      <c r="BO413" s="61">
        <f>IF(COUNTIF(Setup_Hierarchy!$J$59:$IV$59,"="&amp;$K413)&lt;&gt;0,$L413,0)</f>
        <v>0</v>
      </c>
      <c r="BP413" s="61">
        <f>IF(COUNTIF(Setup_Hierarchy!$J$60:$IV$60,"="&amp;$K413)&lt;&gt;0,$L413,0)</f>
        <v>0</v>
      </c>
      <c r="BQ413" s="61">
        <f>IF(COUNTIF(Setup_Hierarchy!$J$61:$IV$61,"="&amp;$K413)&lt;&gt;0,$L413,0)</f>
        <v>0</v>
      </c>
      <c r="BR413" s="61">
        <f>IF(COUNTIF(Setup_Hierarchy!$J$62:$IV$62,"="&amp;$K413)&lt;&gt;0,$L413,0)</f>
        <v>0</v>
      </c>
      <c r="BS413" s="61">
        <f>IF(COUNTIF(Setup_Hierarchy!$J$63:$IV$63,"="&amp;$K413)&lt;&gt;0,$L413,0)</f>
        <v>0</v>
      </c>
      <c r="BT413" s="61">
        <f>IF(COUNTIF(Setup_Hierarchy!$J$64:$IV$64,"="&amp;$K413)&lt;&gt;0,$L413,0)</f>
        <v>0</v>
      </c>
      <c r="BU413" s="61">
        <f>IF(COUNTIF(Setup_Hierarchy!$J$65:$IV$65,"="&amp;$K413)&lt;&gt;0,$L413,0)</f>
        <v>0</v>
      </c>
      <c r="BV413" s="61">
        <f>IF(COUNTIF(Setup_Hierarchy!$J$66:$IV$66,"="&amp;$K413)&lt;&gt;0,$L413,0)</f>
        <v>0</v>
      </c>
      <c r="BW413" s="61">
        <f>IF(COUNTIF(Setup_Hierarchy!$J$67:$IV$67,"="&amp;$K413)&lt;&gt;0,$L413,0)</f>
        <v>0</v>
      </c>
      <c r="BX413" s="61">
        <f>IF(COUNTIF(Setup_Hierarchy!$J$68:$IV$68,"="&amp;$K413)&lt;&gt;0,$L413,0)</f>
        <v>0</v>
      </c>
      <c r="BY413" s="61">
        <f>IF(COUNTIF(Setup_Hierarchy!$J$69:$IV$69,"="&amp;$K413)&lt;&gt;0,$L413,0)</f>
        <v>0</v>
      </c>
      <c r="BZ413" s="61">
        <f>IF(COUNTIF(Setup_Hierarchy!$J$70:$IV$70,"="&amp;$K413)&lt;&gt;0,$L413,0)</f>
        <v>0</v>
      </c>
      <c r="CA413" s="61">
        <f>IF(COUNTIF(Setup_Hierarchy!$J$71:$IV$71,"="&amp;$K413)&lt;&gt;0,$L413,0)</f>
        <v>0</v>
      </c>
      <c r="CB413" s="61">
        <f>IF(COUNTIF(Setup_Hierarchy!$J$72:$IV$72,"="&amp;$K413)&lt;&gt;0,$L413,0)</f>
        <v>0</v>
      </c>
      <c r="CC413" s="61">
        <f>IF(COUNTIF(Setup_Hierarchy!$J$73:$IV$73,"="&amp;$K413)&lt;&gt;0,$L413,0)</f>
        <v>0</v>
      </c>
      <c r="CD413" s="61">
        <f>IF(COUNTIF(Setup_Hierarchy!$J$74:$IV$74,"="&amp;$K413)&lt;&gt;0,$L413,0)</f>
        <v>0</v>
      </c>
      <c r="CE413" s="61">
        <f>IF(COUNTIF(Setup_Hierarchy!$J$75:$IV$75,"="&amp;$K413)&lt;&gt;0,$L413,0)</f>
        <v>0</v>
      </c>
      <c r="CF413" s="61">
        <f>IF(COUNTIF(Setup_Hierarchy!$J$76:$IV$76,"="&amp;$K413)&lt;&gt;0,$L413,0)</f>
        <v>0</v>
      </c>
      <c r="CG413" s="61">
        <f>IF(COUNTIF(Setup_Hierarchy!$J$77:$IV$77,"="&amp;$K413)&lt;&gt;0,$L413,0)</f>
        <v>0</v>
      </c>
      <c r="CH413" s="61">
        <f>IF(COUNTIF(Setup_Hierarchy!$J$78:$IV$78,"="&amp;$K413)&lt;&gt;0,$L413,0)</f>
        <v>0</v>
      </c>
      <c r="CI413" s="61">
        <f>IF(COUNTIF(Setup_Hierarchy!$J$79:$IV$79,"="&amp;$K413)&lt;&gt;0,$L413,0)</f>
        <v>0</v>
      </c>
      <c r="CJ413" s="61">
        <f>IF(COUNTIF(Setup_Hierarchy!$J$80:$IV$80,"="&amp;$K413)&lt;&gt;0,$L413,0)</f>
        <v>0</v>
      </c>
      <c r="CK413" s="61">
        <f>IF(COUNTIF(Setup_Hierarchy!$J$81:$IV$81,"="&amp;$K413)&lt;&gt;0,$L413,0)</f>
        <v>0</v>
      </c>
      <c r="CL413" s="61">
        <f>IF(COUNTIF(Setup_Hierarchy!$J$82:$IV$82,"="&amp;$K413)&lt;&gt;0,$L413,0)</f>
        <v>0</v>
      </c>
      <c r="CM413" s="61">
        <f>IF(COUNTIF(Setup_Hierarchy!$J$83:$IV$83,"="&amp;$K413)&lt;&gt;0,$L413,0)</f>
        <v>0</v>
      </c>
      <c r="CN413" s="61">
        <f>IF(COUNTIF(Setup_Hierarchy!$J$84:$IV$84,"="&amp;$K413)&lt;&gt;0,$L413,0)</f>
        <v>0</v>
      </c>
      <c r="CO413" s="61">
        <f>IF(COUNTIF(Setup_Hierarchy!$J$85:$IV$85,"="&amp;$K413)&lt;&gt;0,$L413,0)</f>
        <v>0</v>
      </c>
      <c r="CP413" s="61">
        <f>IF(COUNTIF(Setup_Hierarchy!$J$86:$IV$86,"="&amp;$K413)&lt;&gt;0,$L413,0)</f>
        <v>500.04</v>
      </c>
      <c r="CQ413" s="61">
        <f>IF(COUNTIF(Setup_Hierarchy!$J$87:$IV$87,"="&amp;$K413)&lt;&gt;0,$L413,0)</f>
        <v>500.04</v>
      </c>
      <c r="CR413" s="61">
        <f>IF(COUNTIF(Setup_Hierarchy!$J$88:$IV$88,"="&amp;$K413)&lt;&gt;0,$L413,0)</f>
        <v>500.04</v>
      </c>
      <c r="CS413" s="61">
        <f>IF(COUNTIF(Setup_Hierarchy!$J$89:$IV$89,"="&amp;$K413)&lt;&gt;0,$L413,0)</f>
        <v>500.04</v>
      </c>
      <c r="CT413" s="61">
        <f>IF(COUNTIF(Setup_Hierarchy!$J$90:$IV$90,"="&amp;$K413)&lt;&gt;0,$L413,0)</f>
        <v>0</v>
      </c>
      <c r="CU413" s="61">
        <f>IF(COUNTIF(Setup_Hierarchy!$J$91:$IV$91,"="&amp;$K413)&lt;&gt;0,$L413,0)</f>
        <v>0</v>
      </c>
      <c r="CV413" s="61">
        <f>IF(COUNTIF(Setup_Hierarchy!$J$92:$IV$92,"="&amp;$K413)&lt;&gt;0,$L413,0)</f>
        <v>500.04</v>
      </c>
      <c r="CW413" s="61">
        <f>IF(COUNTIF(Setup_Hierarchy!$J$93:$IV$93,"="&amp;$K413)&lt;&gt;0,$L413,0)</f>
        <v>0</v>
      </c>
      <c r="CX413" s="61">
        <f>IF(COUNTIF(Setup_Hierarchy!$J$94:$IV$94,"="&amp;$K413)&lt;&gt;0,$L413,0)</f>
        <v>500.04</v>
      </c>
      <c r="CY413" s="61">
        <f>IF(COUNTIF(Setup_Hierarchy!$J$95:$IV$95,"="&amp;$K413)&lt;&gt;0,$L413,0)</f>
        <v>0</v>
      </c>
      <c r="CZ413" s="61">
        <f>IF(COUNTIF(Setup_Hierarchy!$J$96:$IV$96,"="&amp;$K413)&lt;&gt;0,$L413,0)</f>
        <v>0</v>
      </c>
      <c r="DA413" s="61">
        <f>IF(COUNTIF(Setup_Hierarchy!$J$97:$IV$97,"="&amp;$K413)&lt;&gt;0,$L413,0)</f>
        <v>0</v>
      </c>
      <c r="DB413" s="61">
        <f>IF(COUNTIF(Setup_Hierarchy!$J$98:$IV$98,"="&amp;$K413)&lt;&gt;0,$L413,0)</f>
        <v>0</v>
      </c>
      <c r="DC413" s="61">
        <f>IF(COUNTIF(Setup_Hierarchy!$J$99:$IV$99,"="&amp;$K413)&lt;&gt;0,$L413,0)</f>
        <v>0</v>
      </c>
      <c r="DD413" s="61">
        <f>IF(COUNTIF(Setup_Hierarchy!$J$100:$IV$100,"="&amp;$K413)&lt;&gt;0,$L413,0)</f>
        <v>0</v>
      </c>
      <c r="DE413" s="61">
        <f>IF(COUNTIF(Setup_Hierarchy!$J$101:$IV$101,"="&amp;$K413)&lt;&gt;0,$L413,0)</f>
        <v>0</v>
      </c>
      <c r="DF413" s="61">
        <f>IF(COUNTIF(Setup_Hierarchy!$J$102:$IV$102,"="&amp;$K413)&lt;&gt;0,$L413,0)</f>
        <v>0</v>
      </c>
      <c r="DG413" s="61">
        <f>IF(COUNTIF(Setup_Hierarchy!$J$103:$IV$103,"="&amp;$K413)&lt;&gt;0,$L413,0)</f>
        <v>0</v>
      </c>
      <c r="DH413" s="61">
        <f>IF(COUNTIF(Setup_Hierarchy!$J$104:$IV$104,"="&amp;$K413)&lt;&gt;0,$L413,0)</f>
        <v>0</v>
      </c>
      <c r="DI413" s="61">
        <f>IF(COUNTIF(Setup_Hierarchy!$J$105:$IV$105,"="&amp;$K413)&lt;&gt;0,$L413,0)</f>
        <v>0</v>
      </c>
      <c r="DJ413" s="61">
        <f>IF(COUNTIF(Setup_Hierarchy!$J$106:$IV$106,"="&amp;$K413)&lt;&gt;0,$L413,0)</f>
        <v>0</v>
      </c>
      <c r="DK413" s="61">
        <f>IF(COUNTIF(Setup_Hierarchy!$J$107:$IV$107,"="&amp;$K413)&lt;&gt;0,$L413,0)</f>
        <v>0</v>
      </c>
      <c r="DL413" s="61">
        <f>IF(COUNTIF(Setup_Hierarchy!$J$108:$IV$108,"="&amp;$K413)&lt;&gt;0,$L413,0)</f>
        <v>0</v>
      </c>
      <c r="DM413" s="61">
        <f>IF(COUNTIF(Setup_Hierarchy!$J$109:$IV$109,"="&amp;$K413)&lt;&gt;0,$L413,0)</f>
        <v>0</v>
      </c>
      <c r="DN413" s="61">
        <f>IF(COUNTIF(Setup_Hierarchy!$J$110:$IV$110,"="&amp;$K413)&lt;&gt;0,$L413,0)</f>
        <v>0</v>
      </c>
      <c r="DO413" s="61">
        <f>IF(COUNTIF(Setup_Hierarchy!$J$111:$IV$111,"="&amp;$K413)&lt;&gt;0,$L413,0)</f>
        <v>0</v>
      </c>
      <c r="DP413" s="61">
        <f>IF(COUNTIF(Setup_Hierarchy!$J$112:$IV$112,"="&amp;$K413)&lt;&gt;0,$L413,0)</f>
        <v>0</v>
      </c>
      <c r="DQ413" s="61">
        <f>IF(COUNTIF(Setup_Hierarchy!$J$113:$IV$113,"="&amp;$K413)&lt;&gt;0,$L413,0)</f>
        <v>500.04</v>
      </c>
      <c r="DR413" s="61">
        <f>IF(COUNTIF(Setup_Hierarchy!$J$114:$IV$114,"="&amp;$K413)&lt;&gt;0,$L413,0)</f>
        <v>0</v>
      </c>
      <c r="DS413" s="61">
        <f>IF(COUNTIF(Setup_Hierarchy!$J$115:$IV$115,"="&amp;$K413)&lt;&gt;0,$L413,0)</f>
        <v>0</v>
      </c>
      <c r="DT413" s="61">
        <f>IF(COUNTIF(Setup_Hierarchy!$J$116:$IV$116,"="&amp;$K413)&lt;&gt;0,$L413,0)</f>
        <v>0</v>
      </c>
    </row>
    <row r="414" spans="2:124" x14ac:dyDescent="0.2">
      <c r="B414" t="s">
        <v>576</v>
      </c>
      <c r="C414">
        <v>77</v>
      </c>
      <c r="D414" t="s">
        <v>16</v>
      </c>
      <c r="E414" t="s">
        <v>369</v>
      </c>
      <c r="F414" t="s">
        <v>532</v>
      </c>
      <c r="G414" t="s">
        <v>25</v>
      </c>
      <c r="H414" t="s">
        <v>11</v>
      </c>
      <c r="I414">
        <v>0.48457499999999998</v>
      </c>
      <c r="J414">
        <v>0.68354499999999996</v>
      </c>
      <c r="K414">
        <v>100</v>
      </c>
      <c r="L414">
        <v>1320.59</v>
      </c>
      <c r="M414" s="61">
        <f>IF(COUNTIF(Setup_Hierarchy!$J$5:$IV$5,"="&amp;$K414)&lt;&gt;0,$L414,0)</f>
        <v>0</v>
      </c>
      <c r="N414" s="61">
        <f>IF(COUNTIF(Setup_Hierarchy!$J$6:$IV$6,"="&amp;$K414)&lt;&gt;0,$L414,0)</f>
        <v>0</v>
      </c>
      <c r="O414" s="61">
        <f>IF(COUNTIF(Setup_Hierarchy!$J$7:$IV$7,"="&amp;$K414)&lt;&gt;0,$L414,0)</f>
        <v>0</v>
      </c>
      <c r="P414" s="61">
        <f>IF(COUNTIF(Setup_Hierarchy!$J$8:$IV$8,"="&amp;$K414)&lt;&gt;0,$L414,0)</f>
        <v>0</v>
      </c>
      <c r="Q414" s="61">
        <f>IF(COUNTIF(Setup_Hierarchy!$J$9:$IV$9,"="&amp;$K414)&lt;&gt;0,$L414,0)</f>
        <v>0</v>
      </c>
      <c r="R414" s="61">
        <f>IF(COUNTIF(Setup_Hierarchy!$J$10:$IV$10,"="&amp;$K414)&lt;&gt;0,$L414,0)</f>
        <v>0</v>
      </c>
      <c r="S414" s="61">
        <f>IF(COUNTIF(Setup_Hierarchy!$J$11:$IV$11,"="&amp;$K414)&lt;&gt;0,$L414,0)</f>
        <v>0</v>
      </c>
      <c r="T414" s="61">
        <f>IF(COUNTIF(Setup_Hierarchy!$J$12:$IV$12,"="&amp;$K414)&lt;&gt;0,$L414,0)</f>
        <v>0</v>
      </c>
      <c r="U414" s="61">
        <f>IF(COUNTIF(Setup_Hierarchy!$J$13:$IV$13,"="&amp;$K414)&lt;&gt;0,$L414,0)</f>
        <v>0</v>
      </c>
      <c r="V414" s="61">
        <f>IF(COUNTIF(Setup_Hierarchy!$J$14:$IV$14,"="&amp;$K414)&lt;&gt;0,$L414,0)</f>
        <v>0</v>
      </c>
      <c r="W414" s="61">
        <f>IF(COUNTIF(Setup_Hierarchy!$J$15:$IV$15,"="&amp;$K414)&lt;&gt;0,$L414,0)</f>
        <v>0</v>
      </c>
      <c r="X414" s="61">
        <f>IF(COUNTIF(Setup_Hierarchy!$J$16:$IV$16,"="&amp;$K414)&lt;&gt;0,$L414,0)</f>
        <v>0</v>
      </c>
      <c r="Y414" s="61">
        <f>IF(COUNTIF(Setup_Hierarchy!$J$17:$IV$17,"="&amp;$K414)&lt;&gt;0,$L414,0)</f>
        <v>0</v>
      </c>
      <c r="Z414" s="61">
        <f>IF(COUNTIF(Setup_Hierarchy!$J$18:$IV$18,"="&amp;$K414)&lt;&gt;0,$L414,0)</f>
        <v>0</v>
      </c>
      <c r="AA414" s="61">
        <f>IF(COUNTIF(Setup_Hierarchy!$J$19:$IV$19,"="&amp;$K414)&lt;&gt;0,$L414,0)</f>
        <v>0</v>
      </c>
      <c r="AB414" s="61">
        <f>IF(COUNTIF(Setup_Hierarchy!$J$20:$IV$20,"="&amp;$K414)&lt;&gt;0,$L414,0)</f>
        <v>0</v>
      </c>
      <c r="AC414" s="61">
        <f>IF(COUNTIF(Setup_Hierarchy!$J$21:$IV$21,"="&amp;$K414)&lt;&gt;0,$L414,0)</f>
        <v>0</v>
      </c>
      <c r="AD414" s="61">
        <f>IF(COUNTIF(Setup_Hierarchy!$J$22:$IV$22,"="&amp;$K414)&lt;&gt;0,$L414,0)</f>
        <v>0</v>
      </c>
      <c r="AE414" s="61">
        <f>IF(COUNTIF(Setup_Hierarchy!$J$23:$IV$23,"="&amp;$K414)&lt;&gt;0,$L414,0)</f>
        <v>0</v>
      </c>
      <c r="AF414" s="61">
        <f>IF(COUNTIF(Setup_Hierarchy!$J$24:$IV$24,"="&amp;$K414)&lt;&gt;0,$L414,0)</f>
        <v>0</v>
      </c>
      <c r="AG414" s="61">
        <f>IF(COUNTIF(Setup_Hierarchy!$J$25:$IV$25,"="&amp;$K414)&lt;&gt;0,$L414,0)</f>
        <v>0</v>
      </c>
      <c r="AH414" s="61">
        <f>IF(COUNTIF(Setup_Hierarchy!$J$26:$IV$26,"="&amp;$K414)&lt;&gt;0,$L414,0)</f>
        <v>0</v>
      </c>
      <c r="AI414" s="61">
        <f>IF(COUNTIF(Setup_Hierarchy!$J$27:$IV$27,"="&amp;$K414)&lt;&gt;0,$L414,0)</f>
        <v>0</v>
      </c>
      <c r="AJ414" s="61">
        <f>IF(COUNTIF(Setup_Hierarchy!$J$28:$IV$28,"="&amp;$K414)&lt;&gt;0,$L414,0)</f>
        <v>0</v>
      </c>
      <c r="AK414" s="61">
        <f>IF(COUNTIF(Setup_Hierarchy!$J$29:$IV$29,"="&amp;$K414)&lt;&gt;0,$L414,0)</f>
        <v>0</v>
      </c>
      <c r="AL414" s="61">
        <f>IF(COUNTIF(Setup_Hierarchy!$J$30:$IV$30,"="&amp;$K414)&lt;&gt;0,$L414,0)</f>
        <v>0</v>
      </c>
      <c r="AM414" s="61">
        <f>IF(COUNTIF(Setup_Hierarchy!$J$31:$IV$31,"="&amp;$K414)&lt;&gt;0,$L414,0)</f>
        <v>0</v>
      </c>
      <c r="AN414" s="61">
        <f>IF(COUNTIF(Setup_Hierarchy!$J$32:$IV$32,"="&amp;$K414)&lt;&gt;0,$L414,0)</f>
        <v>0</v>
      </c>
      <c r="AO414" s="61">
        <f>IF(COUNTIF(Setup_Hierarchy!$J$33:$IV$33,"="&amp;$K414)&lt;&gt;0,$L414,0)</f>
        <v>0</v>
      </c>
      <c r="AP414" s="61">
        <f>IF(COUNTIF(Setup_Hierarchy!$J$34:$IV$34,"="&amp;$K414)&lt;&gt;0,$L414,0)</f>
        <v>0</v>
      </c>
      <c r="AQ414" s="61">
        <f>IF(COUNTIF(Setup_Hierarchy!$J$35:$IV$35,"="&amp;$K414)&lt;&gt;0,$L414,0)</f>
        <v>0</v>
      </c>
      <c r="AR414" s="61">
        <f>IF(COUNTIF(Setup_Hierarchy!$J$36:$IV$36,"="&amp;$K414)&lt;&gt;0,$L414,0)</f>
        <v>0</v>
      </c>
      <c r="AS414" s="61">
        <f>IF(COUNTIF(Setup_Hierarchy!$J$37:$IV$37,"="&amp;$K414)&lt;&gt;0,$L414,0)</f>
        <v>0</v>
      </c>
      <c r="AT414" s="61">
        <f>IF(COUNTIF(Setup_Hierarchy!$J$38:$IV$38,"="&amp;$K414)&lt;&gt;0,$L414,0)</f>
        <v>0</v>
      </c>
      <c r="AU414" s="61">
        <f>IF(COUNTIF(Setup_Hierarchy!$J$39:$IV$39,"="&amp;$K414)&lt;&gt;0,$L414,0)</f>
        <v>0</v>
      </c>
      <c r="AV414" s="61">
        <f>IF(COUNTIF(Setup_Hierarchy!$J$40:$IV$40,"="&amp;$K414)&lt;&gt;0,$L414,0)</f>
        <v>0</v>
      </c>
      <c r="AW414" s="61">
        <f>IF(COUNTIF(Setup_Hierarchy!$J$41:$IV$41,"="&amp;$K414)&lt;&gt;0,$L414,0)</f>
        <v>0</v>
      </c>
      <c r="AX414" s="61">
        <f>IF(COUNTIF(Setup_Hierarchy!$J$42:$IV$42,"="&amp;$K414)&lt;&gt;0,$L414,0)</f>
        <v>0</v>
      </c>
      <c r="AY414" s="61">
        <f>IF(COUNTIF(Setup_Hierarchy!$J$43:$IV$43,"="&amp;$K414)&lt;&gt;0,$L414,0)</f>
        <v>0</v>
      </c>
      <c r="AZ414" s="61">
        <f>IF(COUNTIF(Setup_Hierarchy!$J$44:$IV$44,"="&amp;$K414)&lt;&gt;0,$L414,0)</f>
        <v>0</v>
      </c>
      <c r="BA414" s="61">
        <f>IF(COUNTIF(Setup_Hierarchy!$J$45:$IV$45,"="&amp;$K414)&lt;&gt;0,$L414,0)</f>
        <v>0</v>
      </c>
      <c r="BB414" s="61">
        <f>IF(COUNTIF(Setup_Hierarchy!$J$46:$IV$46,"="&amp;$K414)&lt;&gt;0,$L414,0)</f>
        <v>0</v>
      </c>
      <c r="BC414" s="61">
        <f>IF(COUNTIF(Setup_Hierarchy!$J$47:$IV$47,"="&amp;$K414)&lt;&gt;0,$L414,0)</f>
        <v>0</v>
      </c>
      <c r="BD414" s="61">
        <f>IF(COUNTIF(Setup_Hierarchy!$J$48:$IV$48,"="&amp;$K414)&lt;&gt;0,$L414,0)</f>
        <v>0</v>
      </c>
      <c r="BE414" s="61">
        <f>IF(COUNTIF(Setup_Hierarchy!$J$49:$IV$49,"="&amp;$K414)&lt;&gt;0,$L414,0)</f>
        <v>0</v>
      </c>
      <c r="BF414" s="61">
        <f>IF(COUNTIF(Setup_Hierarchy!$J$50:$IV$50,"="&amp;$K414)&lt;&gt;0,$L414,0)</f>
        <v>0</v>
      </c>
      <c r="BG414" s="61">
        <f>IF(COUNTIF(Setup_Hierarchy!$J$51:$IV$51,"="&amp;$K414)&lt;&gt;0,$L414,0)</f>
        <v>0</v>
      </c>
      <c r="BH414" s="61">
        <f>IF(COUNTIF(Setup_Hierarchy!$J$52:$IV$52,"="&amp;$K414)&lt;&gt;0,$L414,0)</f>
        <v>0</v>
      </c>
      <c r="BI414" s="61">
        <f>IF(COUNTIF(Setup_Hierarchy!$J$53:$IV$53,"="&amp;$K414)&lt;&gt;0,$L414,0)</f>
        <v>0</v>
      </c>
      <c r="BJ414" s="61">
        <f>IF(COUNTIF(Setup_Hierarchy!$J$54:$IV$54,"="&amp;$K414)&lt;&gt;0,$L414,0)</f>
        <v>0</v>
      </c>
      <c r="BK414" s="61">
        <f>IF(COUNTIF(Setup_Hierarchy!$J$55:$IV$55,"="&amp;$K414)&lt;&gt;0,$L414,0)</f>
        <v>0</v>
      </c>
      <c r="BL414" s="61">
        <f>IF(COUNTIF(Setup_Hierarchy!$J$56:$IV$56,"="&amp;$K414)&lt;&gt;0,$L414,0)</f>
        <v>0</v>
      </c>
      <c r="BM414" s="61">
        <f>IF(COUNTIF(Setup_Hierarchy!$J$57:$IV$57,"="&amp;$K414)&lt;&gt;0,$L414,0)</f>
        <v>0</v>
      </c>
      <c r="BN414" s="61">
        <f>IF(COUNTIF(Setup_Hierarchy!$J$58:$IV$58,"="&amp;$K414)&lt;&gt;0,$L414,0)</f>
        <v>0</v>
      </c>
      <c r="BO414" s="61">
        <f>IF(COUNTIF(Setup_Hierarchy!$J$59:$IV$59,"="&amp;$K414)&lt;&gt;0,$L414,0)</f>
        <v>0</v>
      </c>
      <c r="BP414" s="61">
        <f>IF(COUNTIF(Setup_Hierarchy!$J$60:$IV$60,"="&amp;$K414)&lt;&gt;0,$L414,0)</f>
        <v>0</v>
      </c>
      <c r="BQ414" s="61">
        <f>IF(COUNTIF(Setup_Hierarchy!$J$61:$IV$61,"="&amp;$K414)&lt;&gt;0,$L414,0)</f>
        <v>0</v>
      </c>
      <c r="BR414" s="61">
        <f>IF(COUNTIF(Setup_Hierarchy!$J$62:$IV$62,"="&amp;$K414)&lt;&gt;0,$L414,0)</f>
        <v>0</v>
      </c>
      <c r="BS414" s="61">
        <f>IF(COUNTIF(Setup_Hierarchy!$J$63:$IV$63,"="&amp;$K414)&lt;&gt;0,$L414,0)</f>
        <v>0</v>
      </c>
      <c r="BT414" s="61">
        <f>IF(COUNTIF(Setup_Hierarchy!$J$64:$IV$64,"="&amp;$K414)&lt;&gt;0,$L414,0)</f>
        <v>0</v>
      </c>
      <c r="BU414" s="61">
        <f>IF(COUNTIF(Setup_Hierarchy!$J$65:$IV$65,"="&amp;$K414)&lt;&gt;0,$L414,0)</f>
        <v>0</v>
      </c>
      <c r="BV414" s="61">
        <f>IF(COUNTIF(Setup_Hierarchy!$J$66:$IV$66,"="&amp;$K414)&lt;&gt;0,$L414,0)</f>
        <v>0</v>
      </c>
      <c r="BW414" s="61">
        <f>IF(COUNTIF(Setup_Hierarchy!$J$67:$IV$67,"="&amp;$K414)&lt;&gt;0,$L414,0)</f>
        <v>0</v>
      </c>
      <c r="BX414" s="61">
        <f>IF(COUNTIF(Setup_Hierarchy!$J$68:$IV$68,"="&amp;$K414)&lt;&gt;0,$L414,0)</f>
        <v>0</v>
      </c>
      <c r="BY414" s="61">
        <f>IF(COUNTIF(Setup_Hierarchy!$J$69:$IV$69,"="&amp;$K414)&lt;&gt;0,$L414,0)</f>
        <v>0</v>
      </c>
      <c r="BZ414" s="61">
        <f>IF(COUNTIF(Setup_Hierarchy!$J$70:$IV$70,"="&amp;$K414)&lt;&gt;0,$L414,0)</f>
        <v>0</v>
      </c>
      <c r="CA414" s="61">
        <f>IF(COUNTIF(Setup_Hierarchy!$J$71:$IV$71,"="&amp;$K414)&lt;&gt;0,$L414,0)</f>
        <v>0</v>
      </c>
      <c r="CB414" s="61">
        <f>IF(COUNTIF(Setup_Hierarchy!$J$72:$IV$72,"="&amp;$K414)&lt;&gt;0,$L414,0)</f>
        <v>0</v>
      </c>
      <c r="CC414" s="61">
        <f>IF(COUNTIF(Setup_Hierarchy!$J$73:$IV$73,"="&amp;$K414)&lt;&gt;0,$L414,0)</f>
        <v>0</v>
      </c>
      <c r="CD414" s="61">
        <f>IF(COUNTIF(Setup_Hierarchy!$J$74:$IV$74,"="&amp;$K414)&lt;&gt;0,$L414,0)</f>
        <v>0</v>
      </c>
      <c r="CE414" s="61">
        <f>IF(COUNTIF(Setup_Hierarchy!$J$75:$IV$75,"="&amp;$K414)&lt;&gt;0,$L414,0)</f>
        <v>0</v>
      </c>
      <c r="CF414" s="61">
        <f>IF(COUNTIF(Setup_Hierarchy!$J$76:$IV$76,"="&amp;$K414)&lt;&gt;0,$L414,0)</f>
        <v>0</v>
      </c>
      <c r="CG414" s="61">
        <f>IF(COUNTIF(Setup_Hierarchy!$J$77:$IV$77,"="&amp;$K414)&lt;&gt;0,$L414,0)</f>
        <v>0</v>
      </c>
      <c r="CH414" s="61">
        <f>IF(COUNTIF(Setup_Hierarchy!$J$78:$IV$78,"="&amp;$K414)&lt;&gt;0,$L414,0)</f>
        <v>0</v>
      </c>
      <c r="CI414" s="61">
        <f>IF(COUNTIF(Setup_Hierarchy!$J$79:$IV$79,"="&amp;$K414)&lt;&gt;0,$L414,0)</f>
        <v>0</v>
      </c>
      <c r="CJ414" s="61">
        <f>IF(COUNTIF(Setup_Hierarchy!$J$80:$IV$80,"="&amp;$K414)&lt;&gt;0,$L414,0)</f>
        <v>0</v>
      </c>
      <c r="CK414" s="61">
        <f>IF(COUNTIF(Setup_Hierarchy!$J$81:$IV$81,"="&amp;$K414)&lt;&gt;0,$L414,0)</f>
        <v>0</v>
      </c>
      <c r="CL414" s="61">
        <f>IF(COUNTIF(Setup_Hierarchy!$J$82:$IV$82,"="&amp;$K414)&lt;&gt;0,$L414,0)</f>
        <v>0</v>
      </c>
      <c r="CM414" s="61">
        <f>IF(COUNTIF(Setup_Hierarchy!$J$83:$IV$83,"="&amp;$K414)&lt;&gt;0,$L414,0)</f>
        <v>0</v>
      </c>
      <c r="CN414" s="61">
        <f>IF(COUNTIF(Setup_Hierarchy!$J$84:$IV$84,"="&amp;$K414)&lt;&gt;0,$L414,0)</f>
        <v>0</v>
      </c>
      <c r="CO414" s="61">
        <f>IF(COUNTIF(Setup_Hierarchy!$J$85:$IV$85,"="&amp;$K414)&lt;&gt;0,$L414,0)</f>
        <v>0</v>
      </c>
      <c r="CP414" s="61">
        <f>IF(COUNTIF(Setup_Hierarchy!$J$86:$IV$86,"="&amp;$K414)&lt;&gt;0,$L414,0)</f>
        <v>0</v>
      </c>
      <c r="CQ414" s="61">
        <f>IF(COUNTIF(Setup_Hierarchy!$J$87:$IV$87,"="&amp;$K414)&lt;&gt;0,$L414,0)</f>
        <v>0</v>
      </c>
      <c r="CR414" s="61">
        <f>IF(COUNTIF(Setup_Hierarchy!$J$88:$IV$88,"="&amp;$K414)&lt;&gt;0,$L414,0)</f>
        <v>0</v>
      </c>
      <c r="CS414" s="61">
        <f>IF(COUNTIF(Setup_Hierarchy!$J$89:$IV$89,"="&amp;$K414)&lt;&gt;0,$L414,0)</f>
        <v>0</v>
      </c>
      <c r="CT414" s="61">
        <f>IF(COUNTIF(Setup_Hierarchy!$J$90:$IV$90,"="&amp;$K414)&lt;&gt;0,$L414,0)</f>
        <v>0</v>
      </c>
      <c r="CU414" s="61">
        <f>IF(COUNTIF(Setup_Hierarchy!$J$91:$IV$91,"="&amp;$K414)&lt;&gt;0,$L414,0)</f>
        <v>0</v>
      </c>
      <c r="CV414" s="61">
        <f>IF(COUNTIF(Setup_Hierarchy!$J$92:$IV$92,"="&amp;$K414)&lt;&gt;0,$L414,0)</f>
        <v>0</v>
      </c>
      <c r="CW414" s="61">
        <f>IF(COUNTIF(Setup_Hierarchy!$J$93:$IV$93,"="&amp;$K414)&lt;&gt;0,$L414,0)</f>
        <v>0</v>
      </c>
      <c r="CX414" s="61">
        <f>IF(COUNTIF(Setup_Hierarchy!$J$94:$IV$94,"="&amp;$K414)&lt;&gt;0,$L414,0)</f>
        <v>0</v>
      </c>
      <c r="CY414" s="61">
        <f>IF(COUNTIF(Setup_Hierarchy!$J$95:$IV$95,"="&amp;$K414)&lt;&gt;0,$L414,0)</f>
        <v>0</v>
      </c>
      <c r="CZ414" s="61">
        <f>IF(COUNTIF(Setup_Hierarchy!$J$96:$IV$96,"="&amp;$K414)&lt;&gt;0,$L414,0)</f>
        <v>0</v>
      </c>
      <c r="DA414" s="61">
        <f>IF(COUNTIF(Setup_Hierarchy!$J$97:$IV$97,"="&amp;$K414)&lt;&gt;0,$L414,0)</f>
        <v>0</v>
      </c>
      <c r="DB414" s="61">
        <f>IF(COUNTIF(Setup_Hierarchy!$J$98:$IV$98,"="&amp;$K414)&lt;&gt;0,$L414,0)</f>
        <v>0</v>
      </c>
      <c r="DC414" s="61">
        <f>IF(COUNTIF(Setup_Hierarchy!$J$99:$IV$99,"="&amp;$K414)&lt;&gt;0,$L414,0)</f>
        <v>0</v>
      </c>
      <c r="DD414" s="61">
        <f>IF(COUNTIF(Setup_Hierarchy!$J$100:$IV$100,"="&amp;$K414)&lt;&gt;0,$L414,0)</f>
        <v>0</v>
      </c>
      <c r="DE414" s="61">
        <f>IF(COUNTIF(Setup_Hierarchy!$J$101:$IV$101,"="&amp;$K414)&lt;&gt;0,$L414,0)</f>
        <v>0</v>
      </c>
      <c r="DF414" s="61">
        <f>IF(COUNTIF(Setup_Hierarchy!$J$102:$IV$102,"="&amp;$K414)&lt;&gt;0,$L414,0)</f>
        <v>0</v>
      </c>
      <c r="DG414" s="61">
        <f>IF(COUNTIF(Setup_Hierarchy!$J$103:$IV$103,"="&amp;$K414)&lt;&gt;0,$L414,0)</f>
        <v>0</v>
      </c>
      <c r="DH414" s="61">
        <f>IF(COUNTIF(Setup_Hierarchy!$J$104:$IV$104,"="&amp;$K414)&lt;&gt;0,$L414,0)</f>
        <v>0</v>
      </c>
      <c r="DI414" s="61">
        <f>IF(COUNTIF(Setup_Hierarchy!$J$105:$IV$105,"="&amp;$K414)&lt;&gt;0,$L414,0)</f>
        <v>0</v>
      </c>
      <c r="DJ414" s="61">
        <f>IF(COUNTIF(Setup_Hierarchy!$J$106:$IV$106,"="&amp;$K414)&lt;&gt;0,$L414,0)</f>
        <v>0</v>
      </c>
      <c r="DK414" s="61">
        <f>IF(COUNTIF(Setup_Hierarchy!$J$107:$IV$107,"="&amp;$K414)&lt;&gt;0,$L414,0)</f>
        <v>0</v>
      </c>
      <c r="DL414" s="61">
        <f>IF(COUNTIF(Setup_Hierarchy!$J$108:$IV$108,"="&amp;$K414)&lt;&gt;0,$L414,0)</f>
        <v>0</v>
      </c>
      <c r="DM414" s="61">
        <f>IF(COUNTIF(Setup_Hierarchy!$J$109:$IV$109,"="&amp;$K414)&lt;&gt;0,$L414,0)</f>
        <v>0</v>
      </c>
      <c r="DN414" s="61">
        <f>IF(COUNTIF(Setup_Hierarchy!$J$110:$IV$110,"="&amp;$K414)&lt;&gt;0,$L414,0)</f>
        <v>0</v>
      </c>
      <c r="DO414" s="61">
        <f>IF(COUNTIF(Setup_Hierarchy!$J$111:$IV$111,"="&amp;$K414)&lt;&gt;0,$L414,0)</f>
        <v>0</v>
      </c>
      <c r="DP414" s="61">
        <f>IF(COUNTIF(Setup_Hierarchy!$J$112:$IV$112,"="&amp;$K414)&lt;&gt;0,$L414,0)</f>
        <v>0</v>
      </c>
      <c r="DQ414" s="61">
        <f>IF(COUNTIF(Setup_Hierarchy!$J$113:$IV$113,"="&amp;$K414)&lt;&gt;0,$L414,0)</f>
        <v>0</v>
      </c>
      <c r="DR414" s="61">
        <f>IF(COUNTIF(Setup_Hierarchy!$J$114:$IV$114,"="&amp;$K414)&lt;&gt;0,$L414,0)</f>
        <v>0</v>
      </c>
      <c r="DS414" s="61">
        <f>IF(COUNTIF(Setup_Hierarchy!$J$115:$IV$115,"="&amp;$K414)&lt;&gt;0,$L414,0)</f>
        <v>0</v>
      </c>
      <c r="DT414" s="61">
        <f>IF(COUNTIF(Setup_Hierarchy!$J$116:$IV$116,"="&amp;$K414)&lt;&gt;0,$L414,0)</f>
        <v>0</v>
      </c>
    </row>
    <row r="415" spans="2:124" x14ac:dyDescent="0.2">
      <c r="B415" t="s">
        <v>576</v>
      </c>
      <c r="C415">
        <v>77</v>
      </c>
      <c r="D415" t="s">
        <v>16</v>
      </c>
      <c r="E415" t="s">
        <v>369</v>
      </c>
      <c r="F415" t="s">
        <v>532</v>
      </c>
      <c r="G415" t="s">
        <v>25</v>
      </c>
      <c r="H415" t="s">
        <v>11</v>
      </c>
      <c r="I415">
        <v>0.48457499999999998</v>
      </c>
      <c r="J415">
        <v>0.68354499999999996</v>
      </c>
      <c r="K415">
        <v>110</v>
      </c>
      <c r="L415">
        <v>1320.59</v>
      </c>
      <c r="M415" s="61">
        <f>IF(COUNTIF(Setup_Hierarchy!$J$5:$IV$5,"="&amp;$K415)&lt;&gt;0,$L415,0)</f>
        <v>0</v>
      </c>
      <c r="N415" s="61">
        <f>IF(COUNTIF(Setup_Hierarchy!$J$6:$IV$6,"="&amp;$K415)&lt;&gt;0,$L415,0)</f>
        <v>0</v>
      </c>
      <c r="O415" s="61">
        <f>IF(COUNTIF(Setup_Hierarchy!$J$7:$IV$7,"="&amp;$K415)&lt;&gt;0,$L415,0)</f>
        <v>0</v>
      </c>
      <c r="P415" s="61">
        <f>IF(COUNTIF(Setup_Hierarchy!$J$8:$IV$8,"="&amp;$K415)&lt;&gt;0,$L415,0)</f>
        <v>0</v>
      </c>
      <c r="Q415" s="61">
        <f>IF(COUNTIF(Setup_Hierarchy!$J$9:$IV$9,"="&amp;$K415)&lt;&gt;0,$L415,0)</f>
        <v>0</v>
      </c>
      <c r="R415" s="61">
        <f>IF(COUNTIF(Setup_Hierarchy!$J$10:$IV$10,"="&amp;$K415)&lt;&gt;0,$L415,0)</f>
        <v>0</v>
      </c>
      <c r="S415" s="61">
        <f>IF(COUNTIF(Setup_Hierarchy!$J$11:$IV$11,"="&amp;$K415)&lt;&gt;0,$L415,0)</f>
        <v>0</v>
      </c>
      <c r="T415" s="61">
        <f>IF(COUNTIF(Setup_Hierarchy!$J$12:$IV$12,"="&amp;$K415)&lt;&gt;0,$L415,0)</f>
        <v>0</v>
      </c>
      <c r="U415" s="61">
        <f>IF(COUNTIF(Setup_Hierarchy!$J$13:$IV$13,"="&amp;$K415)&lt;&gt;0,$L415,0)</f>
        <v>0</v>
      </c>
      <c r="V415" s="61">
        <f>IF(COUNTIF(Setup_Hierarchy!$J$14:$IV$14,"="&amp;$K415)&lt;&gt;0,$L415,0)</f>
        <v>0</v>
      </c>
      <c r="W415" s="61">
        <f>IF(COUNTIF(Setup_Hierarchy!$J$15:$IV$15,"="&amp;$K415)&lt;&gt;0,$L415,0)</f>
        <v>0</v>
      </c>
      <c r="X415" s="61">
        <f>IF(COUNTIF(Setup_Hierarchy!$J$16:$IV$16,"="&amp;$K415)&lt;&gt;0,$L415,0)</f>
        <v>0</v>
      </c>
      <c r="Y415" s="61">
        <f>IF(COUNTIF(Setup_Hierarchy!$J$17:$IV$17,"="&amp;$K415)&lt;&gt;0,$L415,0)</f>
        <v>0</v>
      </c>
      <c r="Z415" s="61">
        <f>IF(COUNTIF(Setup_Hierarchy!$J$18:$IV$18,"="&amp;$K415)&lt;&gt;0,$L415,0)</f>
        <v>0</v>
      </c>
      <c r="AA415" s="61">
        <f>IF(COUNTIF(Setup_Hierarchy!$J$19:$IV$19,"="&amp;$K415)&lt;&gt;0,$L415,0)</f>
        <v>0</v>
      </c>
      <c r="AB415" s="61">
        <f>IF(COUNTIF(Setup_Hierarchy!$J$20:$IV$20,"="&amp;$K415)&lt;&gt;0,$L415,0)</f>
        <v>0</v>
      </c>
      <c r="AC415" s="61">
        <f>IF(COUNTIF(Setup_Hierarchy!$J$21:$IV$21,"="&amp;$K415)&lt;&gt;0,$L415,0)</f>
        <v>0</v>
      </c>
      <c r="AD415" s="61">
        <f>IF(COUNTIF(Setup_Hierarchy!$J$22:$IV$22,"="&amp;$K415)&lt;&gt;0,$L415,0)</f>
        <v>0</v>
      </c>
      <c r="AE415" s="61">
        <f>IF(COUNTIF(Setup_Hierarchy!$J$23:$IV$23,"="&amp;$K415)&lt;&gt;0,$L415,0)</f>
        <v>0</v>
      </c>
      <c r="AF415" s="61">
        <f>IF(COUNTIF(Setup_Hierarchy!$J$24:$IV$24,"="&amp;$K415)&lt;&gt;0,$L415,0)</f>
        <v>0</v>
      </c>
      <c r="AG415" s="61">
        <f>IF(COUNTIF(Setup_Hierarchy!$J$25:$IV$25,"="&amp;$K415)&lt;&gt;0,$L415,0)</f>
        <v>0</v>
      </c>
      <c r="AH415" s="61">
        <f>IF(COUNTIF(Setup_Hierarchy!$J$26:$IV$26,"="&amp;$K415)&lt;&gt;0,$L415,0)</f>
        <v>0</v>
      </c>
      <c r="AI415" s="61">
        <f>IF(COUNTIF(Setup_Hierarchy!$J$27:$IV$27,"="&amp;$K415)&lt;&gt;0,$L415,0)</f>
        <v>0</v>
      </c>
      <c r="AJ415" s="61">
        <f>IF(COUNTIF(Setup_Hierarchy!$J$28:$IV$28,"="&amp;$K415)&lt;&gt;0,$L415,0)</f>
        <v>0</v>
      </c>
      <c r="AK415" s="61">
        <f>IF(COUNTIF(Setup_Hierarchy!$J$29:$IV$29,"="&amp;$K415)&lt;&gt;0,$L415,0)</f>
        <v>0</v>
      </c>
      <c r="AL415" s="61">
        <f>IF(COUNTIF(Setup_Hierarchy!$J$30:$IV$30,"="&amp;$K415)&lt;&gt;0,$L415,0)</f>
        <v>0</v>
      </c>
      <c r="AM415" s="61">
        <f>IF(COUNTIF(Setup_Hierarchy!$J$31:$IV$31,"="&amp;$K415)&lt;&gt;0,$L415,0)</f>
        <v>0</v>
      </c>
      <c r="AN415" s="61">
        <f>IF(COUNTIF(Setup_Hierarchy!$J$32:$IV$32,"="&amp;$K415)&lt;&gt;0,$L415,0)</f>
        <v>0</v>
      </c>
      <c r="AO415" s="61">
        <f>IF(COUNTIF(Setup_Hierarchy!$J$33:$IV$33,"="&amp;$K415)&lt;&gt;0,$L415,0)</f>
        <v>0</v>
      </c>
      <c r="AP415" s="61">
        <f>IF(COUNTIF(Setup_Hierarchy!$J$34:$IV$34,"="&amp;$K415)&lt;&gt;0,$L415,0)</f>
        <v>0</v>
      </c>
      <c r="AQ415" s="61">
        <f>IF(COUNTIF(Setup_Hierarchy!$J$35:$IV$35,"="&amp;$K415)&lt;&gt;0,$L415,0)</f>
        <v>0</v>
      </c>
      <c r="AR415" s="61">
        <f>IF(COUNTIF(Setup_Hierarchy!$J$36:$IV$36,"="&amp;$K415)&lt;&gt;0,$L415,0)</f>
        <v>0</v>
      </c>
      <c r="AS415" s="61">
        <f>IF(COUNTIF(Setup_Hierarchy!$J$37:$IV$37,"="&amp;$K415)&lt;&gt;0,$L415,0)</f>
        <v>0</v>
      </c>
      <c r="AT415" s="61">
        <f>IF(COUNTIF(Setup_Hierarchy!$J$38:$IV$38,"="&amp;$K415)&lt;&gt;0,$L415,0)</f>
        <v>0</v>
      </c>
      <c r="AU415" s="61">
        <f>IF(COUNTIF(Setup_Hierarchy!$J$39:$IV$39,"="&amp;$K415)&lt;&gt;0,$L415,0)</f>
        <v>0</v>
      </c>
      <c r="AV415" s="61">
        <f>IF(COUNTIF(Setup_Hierarchy!$J$40:$IV$40,"="&amp;$K415)&lt;&gt;0,$L415,0)</f>
        <v>0</v>
      </c>
      <c r="AW415" s="61">
        <f>IF(COUNTIF(Setup_Hierarchy!$J$41:$IV$41,"="&amp;$K415)&lt;&gt;0,$L415,0)</f>
        <v>0</v>
      </c>
      <c r="AX415" s="61">
        <f>IF(COUNTIF(Setup_Hierarchy!$J$42:$IV$42,"="&amp;$K415)&lt;&gt;0,$L415,0)</f>
        <v>0</v>
      </c>
      <c r="AY415" s="61">
        <f>IF(COUNTIF(Setup_Hierarchy!$J$43:$IV$43,"="&amp;$K415)&lt;&gt;0,$L415,0)</f>
        <v>0</v>
      </c>
      <c r="AZ415" s="61">
        <f>IF(COUNTIF(Setup_Hierarchy!$J$44:$IV$44,"="&amp;$K415)&lt;&gt;0,$L415,0)</f>
        <v>0</v>
      </c>
      <c r="BA415" s="61">
        <f>IF(COUNTIF(Setup_Hierarchy!$J$45:$IV$45,"="&amp;$K415)&lt;&gt;0,$L415,0)</f>
        <v>0</v>
      </c>
      <c r="BB415" s="61">
        <f>IF(COUNTIF(Setup_Hierarchy!$J$46:$IV$46,"="&amp;$K415)&lt;&gt;0,$L415,0)</f>
        <v>0</v>
      </c>
      <c r="BC415" s="61">
        <f>IF(COUNTIF(Setup_Hierarchy!$J$47:$IV$47,"="&amp;$K415)&lt;&gt;0,$L415,0)</f>
        <v>0</v>
      </c>
      <c r="BD415" s="61">
        <f>IF(COUNTIF(Setup_Hierarchy!$J$48:$IV$48,"="&amp;$K415)&lt;&gt;0,$L415,0)</f>
        <v>0</v>
      </c>
      <c r="BE415" s="61">
        <f>IF(COUNTIF(Setup_Hierarchy!$J$49:$IV$49,"="&amp;$K415)&lt;&gt;0,$L415,0)</f>
        <v>0</v>
      </c>
      <c r="BF415" s="61">
        <f>IF(COUNTIF(Setup_Hierarchy!$J$50:$IV$50,"="&amp;$K415)&lt;&gt;0,$L415,0)</f>
        <v>0</v>
      </c>
      <c r="BG415" s="61">
        <f>IF(COUNTIF(Setup_Hierarchy!$J$51:$IV$51,"="&amp;$K415)&lt;&gt;0,$L415,0)</f>
        <v>0</v>
      </c>
      <c r="BH415" s="61">
        <f>IF(COUNTIF(Setup_Hierarchy!$J$52:$IV$52,"="&amp;$K415)&lt;&gt;0,$L415,0)</f>
        <v>0</v>
      </c>
      <c r="BI415" s="61">
        <f>IF(COUNTIF(Setup_Hierarchy!$J$53:$IV$53,"="&amp;$K415)&lt;&gt;0,$L415,0)</f>
        <v>0</v>
      </c>
      <c r="BJ415" s="61">
        <f>IF(COUNTIF(Setup_Hierarchy!$J$54:$IV$54,"="&amp;$K415)&lt;&gt;0,$L415,0)</f>
        <v>0</v>
      </c>
      <c r="BK415" s="61">
        <f>IF(COUNTIF(Setup_Hierarchy!$J$55:$IV$55,"="&amp;$K415)&lt;&gt;0,$L415,0)</f>
        <v>0</v>
      </c>
      <c r="BL415" s="61">
        <f>IF(COUNTIF(Setup_Hierarchy!$J$56:$IV$56,"="&amp;$K415)&lt;&gt;0,$L415,0)</f>
        <v>0</v>
      </c>
      <c r="BM415" s="61">
        <f>IF(COUNTIF(Setup_Hierarchy!$J$57:$IV$57,"="&amp;$K415)&lt;&gt;0,$L415,0)</f>
        <v>0</v>
      </c>
      <c r="BN415" s="61">
        <f>IF(COUNTIF(Setup_Hierarchy!$J$58:$IV$58,"="&amp;$K415)&lt;&gt;0,$L415,0)</f>
        <v>0</v>
      </c>
      <c r="BO415" s="61">
        <f>IF(COUNTIF(Setup_Hierarchy!$J$59:$IV$59,"="&amp;$K415)&lt;&gt;0,$L415,0)</f>
        <v>0</v>
      </c>
      <c r="BP415" s="61">
        <f>IF(COUNTIF(Setup_Hierarchy!$J$60:$IV$60,"="&amp;$K415)&lt;&gt;0,$L415,0)</f>
        <v>0</v>
      </c>
      <c r="BQ415" s="61">
        <f>IF(COUNTIF(Setup_Hierarchy!$J$61:$IV$61,"="&amp;$K415)&lt;&gt;0,$L415,0)</f>
        <v>0</v>
      </c>
      <c r="BR415" s="61">
        <f>IF(COUNTIF(Setup_Hierarchy!$J$62:$IV$62,"="&amp;$K415)&lt;&gt;0,$L415,0)</f>
        <v>0</v>
      </c>
      <c r="BS415" s="61">
        <f>IF(COUNTIF(Setup_Hierarchy!$J$63:$IV$63,"="&amp;$K415)&lt;&gt;0,$L415,0)</f>
        <v>0</v>
      </c>
      <c r="BT415" s="61">
        <f>IF(COUNTIF(Setup_Hierarchy!$J$64:$IV$64,"="&amp;$K415)&lt;&gt;0,$L415,0)</f>
        <v>0</v>
      </c>
      <c r="BU415" s="61">
        <f>IF(COUNTIF(Setup_Hierarchy!$J$65:$IV$65,"="&amp;$K415)&lt;&gt;0,$L415,0)</f>
        <v>0</v>
      </c>
      <c r="BV415" s="61">
        <f>IF(COUNTIF(Setup_Hierarchy!$J$66:$IV$66,"="&amp;$K415)&lt;&gt;0,$L415,0)</f>
        <v>0</v>
      </c>
      <c r="BW415" s="61">
        <f>IF(COUNTIF(Setup_Hierarchy!$J$67:$IV$67,"="&amp;$K415)&lt;&gt;0,$L415,0)</f>
        <v>0</v>
      </c>
      <c r="BX415" s="61">
        <f>IF(COUNTIF(Setup_Hierarchy!$J$68:$IV$68,"="&amp;$K415)&lt;&gt;0,$L415,0)</f>
        <v>0</v>
      </c>
      <c r="BY415" s="61">
        <f>IF(COUNTIF(Setup_Hierarchy!$J$69:$IV$69,"="&amp;$K415)&lt;&gt;0,$L415,0)</f>
        <v>0</v>
      </c>
      <c r="BZ415" s="61">
        <f>IF(COUNTIF(Setup_Hierarchy!$J$70:$IV$70,"="&amp;$K415)&lt;&gt;0,$L415,0)</f>
        <v>0</v>
      </c>
      <c r="CA415" s="61">
        <f>IF(COUNTIF(Setup_Hierarchy!$J$71:$IV$71,"="&amp;$K415)&lt;&gt;0,$L415,0)</f>
        <v>0</v>
      </c>
      <c r="CB415" s="61">
        <f>IF(COUNTIF(Setup_Hierarchy!$J$72:$IV$72,"="&amp;$K415)&lt;&gt;0,$L415,0)</f>
        <v>0</v>
      </c>
      <c r="CC415" s="61">
        <f>IF(COUNTIF(Setup_Hierarchy!$J$73:$IV$73,"="&amp;$K415)&lt;&gt;0,$L415,0)</f>
        <v>0</v>
      </c>
      <c r="CD415" s="61">
        <f>IF(COUNTIF(Setup_Hierarchy!$J$74:$IV$74,"="&amp;$K415)&lt;&gt;0,$L415,0)</f>
        <v>0</v>
      </c>
      <c r="CE415" s="61">
        <f>IF(COUNTIF(Setup_Hierarchy!$J$75:$IV$75,"="&amp;$K415)&lt;&gt;0,$L415,0)</f>
        <v>0</v>
      </c>
      <c r="CF415" s="61">
        <f>IF(COUNTIF(Setup_Hierarchy!$J$76:$IV$76,"="&amp;$K415)&lt;&gt;0,$L415,0)</f>
        <v>0</v>
      </c>
      <c r="CG415" s="61">
        <f>IF(COUNTIF(Setup_Hierarchy!$J$77:$IV$77,"="&amp;$K415)&lt;&gt;0,$L415,0)</f>
        <v>0</v>
      </c>
      <c r="CH415" s="61">
        <f>IF(COUNTIF(Setup_Hierarchy!$J$78:$IV$78,"="&amp;$K415)&lt;&gt;0,$L415,0)</f>
        <v>0</v>
      </c>
      <c r="CI415" s="61">
        <f>IF(COUNTIF(Setup_Hierarchy!$J$79:$IV$79,"="&amp;$K415)&lt;&gt;0,$L415,0)</f>
        <v>0</v>
      </c>
      <c r="CJ415" s="61">
        <f>IF(COUNTIF(Setup_Hierarchy!$J$80:$IV$80,"="&amp;$K415)&lt;&gt;0,$L415,0)</f>
        <v>0</v>
      </c>
      <c r="CK415" s="61">
        <f>IF(COUNTIF(Setup_Hierarchy!$J$81:$IV$81,"="&amp;$K415)&lt;&gt;0,$L415,0)</f>
        <v>0</v>
      </c>
      <c r="CL415" s="61">
        <f>IF(COUNTIF(Setup_Hierarchy!$J$82:$IV$82,"="&amp;$K415)&lt;&gt;0,$L415,0)</f>
        <v>0</v>
      </c>
      <c r="CM415" s="61">
        <f>IF(COUNTIF(Setup_Hierarchy!$J$83:$IV$83,"="&amp;$K415)&lt;&gt;0,$L415,0)</f>
        <v>0</v>
      </c>
      <c r="CN415" s="61">
        <f>IF(COUNTIF(Setup_Hierarchy!$J$84:$IV$84,"="&amp;$K415)&lt;&gt;0,$L415,0)</f>
        <v>0</v>
      </c>
      <c r="CO415" s="61">
        <f>IF(COUNTIF(Setup_Hierarchy!$J$85:$IV$85,"="&amp;$K415)&lt;&gt;0,$L415,0)</f>
        <v>0</v>
      </c>
      <c r="CP415" s="61">
        <f>IF(COUNTIF(Setup_Hierarchy!$J$86:$IV$86,"="&amp;$K415)&lt;&gt;0,$L415,0)</f>
        <v>0</v>
      </c>
      <c r="CQ415" s="61">
        <f>IF(COUNTIF(Setup_Hierarchy!$J$87:$IV$87,"="&amp;$K415)&lt;&gt;0,$L415,0)</f>
        <v>0</v>
      </c>
      <c r="CR415" s="61">
        <f>IF(COUNTIF(Setup_Hierarchy!$J$88:$IV$88,"="&amp;$K415)&lt;&gt;0,$L415,0)</f>
        <v>0</v>
      </c>
      <c r="CS415" s="61">
        <f>IF(COUNTIF(Setup_Hierarchy!$J$89:$IV$89,"="&amp;$K415)&lt;&gt;0,$L415,0)</f>
        <v>0</v>
      </c>
      <c r="CT415" s="61">
        <f>IF(COUNTIF(Setup_Hierarchy!$J$90:$IV$90,"="&amp;$K415)&lt;&gt;0,$L415,0)</f>
        <v>0</v>
      </c>
      <c r="CU415" s="61">
        <f>IF(COUNTIF(Setup_Hierarchy!$J$91:$IV$91,"="&amp;$K415)&lt;&gt;0,$L415,0)</f>
        <v>0</v>
      </c>
      <c r="CV415" s="61">
        <f>IF(COUNTIF(Setup_Hierarchy!$J$92:$IV$92,"="&amp;$K415)&lt;&gt;0,$L415,0)</f>
        <v>0</v>
      </c>
      <c r="CW415" s="61">
        <f>IF(COUNTIF(Setup_Hierarchy!$J$93:$IV$93,"="&amp;$K415)&lt;&gt;0,$L415,0)</f>
        <v>0</v>
      </c>
      <c r="CX415" s="61">
        <f>IF(COUNTIF(Setup_Hierarchy!$J$94:$IV$94,"="&amp;$K415)&lt;&gt;0,$L415,0)</f>
        <v>0</v>
      </c>
      <c r="CY415" s="61">
        <f>IF(COUNTIF(Setup_Hierarchy!$J$95:$IV$95,"="&amp;$K415)&lt;&gt;0,$L415,0)</f>
        <v>0</v>
      </c>
      <c r="CZ415" s="61">
        <f>IF(COUNTIF(Setup_Hierarchy!$J$96:$IV$96,"="&amp;$K415)&lt;&gt;0,$L415,0)</f>
        <v>0</v>
      </c>
      <c r="DA415" s="61">
        <f>IF(COUNTIF(Setup_Hierarchy!$J$97:$IV$97,"="&amp;$K415)&lt;&gt;0,$L415,0)</f>
        <v>0</v>
      </c>
      <c r="DB415" s="61">
        <f>IF(COUNTIF(Setup_Hierarchy!$J$98:$IV$98,"="&amp;$K415)&lt;&gt;0,$L415,0)</f>
        <v>0</v>
      </c>
      <c r="DC415" s="61">
        <f>IF(COUNTIF(Setup_Hierarchy!$J$99:$IV$99,"="&amp;$K415)&lt;&gt;0,$L415,0)</f>
        <v>0</v>
      </c>
      <c r="DD415" s="61">
        <f>IF(COUNTIF(Setup_Hierarchy!$J$100:$IV$100,"="&amp;$K415)&lt;&gt;0,$L415,0)</f>
        <v>0</v>
      </c>
      <c r="DE415" s="61">
        <f>IF(COUNTIF(Setup_Hierarchy!$J$101:$IV$101,"="&amp;$K415)&lt;&gt;0,$L415,0)</f>
        <v>0</v>
      </c>
      <c r="DF415" s="61">
        <f>IF(COUNTIF(Setup_Hierarchy!$J$102:$IV$102,"="&amp;$K415)&lt;&gt;0,$L415,0)</f>
        <v>0</v>
      </c>
      <c r="DG415" s="61">
        <f>IF(COUNTIF(Setup_Hierarchy!$J$103:$IV$103,"="&amp;$K415)&lt;&gt;0,$L415,0)</f>
        <v>0</v>
      </c>
      <c r="DH415" s="61">
        <f>IF(COUNTIF(Setup_Hierarchy!$J$104:$IV$104,"="&amp;$K415)&lt;&gt;0,$L415,0)</f>
        <v>0</v>
      </c>
      <c r="DI415" s="61">
        <f>IF(COUNTIF(Setup_Hierarchy!$J$105:$IV$105,"="&amp;$K415)&lt;&gt;0,$L415,0)</f>
        <v>0</v>
      </c>
      <c r="DJ415" s="61">
        <f>IF(COUNTIF(Setup_Hierarchy!$J$106:$IV$106,"="&amp;$K415)&lt;&gt;0,$L415,0)</f>
        <v>0</v>
      </c>
      <c r="DK415" s="61">
        <f>IF(COUNTIF(Setup_Hierarchy!$J$107:$IV$107,"="&amp;$K415)&lt;&gt;0,$L415,0)</f>
        <v>0</v>
      </c>
      <c r="DL415" s="61">
        <f>IF(COUNTIF(Setup_Hierarchy!$J$108:$IV$108,"="&amp;$K415)&lt;&gt;0,$L415,0)</f>
        <v>0</v>
      </c>
      <c r="DM415" s="61">
        <f>IF(COUNTIF(Setup_Hierarchy!$J$109:$IV$109,"="&amp;$K415)&lt;&gt;0,$L415,0)</f>
        <v>0</v>
      </c>
      <c r="DN415" s="61">
        <f>IF(COUNTIF(Setup_Hierarchy!$J$110:$IV$110,"="&amp;$K415)&lt;&gt;0,$L415,0)</f>
        <v>0</v>
      </c>
      <c r="DO415" s="61">
        <f>IF(COUNTIF(Setup_Hierarchy!$J$111:$IV$111,"="&amp;$K415)&lt;&gt;0,$L415,0)</f>
        <v>0</v>
      </c>
      <c r="DP415" s="61">
        <f>IF(COUNTIF(Setup_Hierarchy!$J$112:$IV$112,"="&amp;$K415)&lt;&gt;0,$L415,0)</f>
        <v>0</v>
      </c>
      <c r="DQ415" s="61">
        <f>IF(COUNTIF(Setup_Hierarchy!$J$113:$IV$113,"="&amp;$K415)&lt;&gt;0,$L415,0)</f>
        <v>0</v>
      </c>
      <c r="DR415" s="61">
        <f>IF(COUNTIF(Setup_Hierarchy!$J$114:$IV$114,"="&amp;$K415)&lt;&gt;0,$L415,0)</f>
        <v>0</v>
      </c>
      <c r="DS415" s="61">
        <f>IF(COUNTIF(Setup_Hierarchy!$J$115:$IV$115,"="&amp;$K415)&lt;&gt;0,$L415,0)</f>
        <v>0</v>
      </c>
      <c r="DT415" s="61">
        <f>IF(COUNTIF(Setup_Hierarchy!$J$116:$IV$116,"="&amp;$K415)&lt;&gt;0,$L415,0)</f>
        <v>0</v>
      </c>
    </row>
    <row r="416" spans="2:124" x14ac:dyDescent="0.2">
      <c r="B416" t="s">
        <v>576</v>
      </c>
      <c r="C416">
        <v>77</v>
      </c>
      <c r="D416" t="s">
        <v>16</v>
      </c>
      <c r="E416" t="s">
        <v>369</v>
      </c>
      <c r="F416" t="s">
        <v>532</v>
      </c>
      <c r="G416" t="s">
        <v>25</v>
      </c>
      <c r="H416" t="s">
        <v>11</v>
      </c>
      <c r="I416">
        <v>0.48457499999999998</v>
      </c>
      <c r="J416">
        <v>0.68354499999999996</v>
      </c>
      <c r="K416">
        <v>117</v>
      </c>
      <c r="L416">
        <v>1320.59</v>
      </c>
      <c r="M416" s="61">
        <f>IF(COUNTIF(Setup_Hierarchy!$J$5:$IV$5,"="&amp;$K416)&lt;&gt;0,$L416,0)</f>
        <v>1320.59</v>
      </c>
      <c r="N416" s="61">
        <f>IF(COUNTIF(Setup_Hierarchy!$J$6:$IV$6,"="&amp;$K416)&lt;&gt;0,$L416,0)</f>
        <v>0</v>
      </c>
      <c r="O416" s="61">
        <f>IF(COUNTIF(Setup_Hierarchy!$J$7:$IV$7,"="&amp;$K416)&lt;&gt;0,$L416,0)</f>
        <v>0</v>
      </c>
      <c r="P416" s="61">
        <f>IF(COUNTIF(Setup_Hierarchy!$J$8:$IV$8,"="&amp;$K416)&lt;&gt;0,$L416,0)</f>
        <v>0</v>
      </c>
      <c r="Q416" s="61">
        <f>IF(COUNTIF(Setup_Hierarchy!$J$9:$IV$9,"="&amp;$K416)&lt;&gt;0,$L416,0)</f>
        <v>0</v>
      </c>
      <c r="R416" s="61">
        <f>IF(COUNTIF(Setup_Hierarchy!$J$10:$IV$10,"="&amp;$K416)&lt;&gt;0,$L416,0)</f>
        <v>0</v>
      </c>
      <c r="S416" s="61">
        <f>IF(COUNTIF(Setup_Hierarchy!$J$11:$IV$11,"="&amp;$K416)&lt;&gt;0,$L416,0)</f>
        <v>0</v>
      </c>
      <c r="T416" s="61">
        <f>IF(COUNTIF(Setup_Hierarchy!$J$12:$IV$12,"="&amp;$K416)&lt;&gt;0,$L416,0)</f>
        <v>0</v>
      </c>
      <c r="U416" s="61">
        <f>IF(COUNTIF(Setup_Hierarchy!$J$13:$IV$13,"="&amp;$K416)&lt;&gt;0,$L416,0)</f>
        <v>0</v>
      </c>
      <c r="V416" s="61">
        <f>IF(COUNTIF(Setup_Hierarchy!$J$14:$IV$14,"="&amp;$K416)&lt;&gt;0,$L416,0)</f>
        <v>0</v>
      </c>
      <c r="W416" s="61">
        <f>IF(COUNTIF(Setup_Hierarchy!$J$15:$IV$15,"="&amp;$K416)&lt;&gt;0,$L416,0)</f>
        <v>0</v>
      </c>
      <c r="X416" s="61">
        <f>IF(COUNTIF(Setup_Hierarchy!$J$16:$IV$16,"="&amp;$K416)&lt;&gt;0,$L416,0)</f>
        <v>0</v>
      </c>
      <c r="Y416" s="61">
        <f>IF(COUNTIF(Setup_Hierarchy!$J$17:$IV$17,"="&amp;$K416)&lt;&gt;0,$L416,0)</f>
        <v>0</v>
      </c>
      <c r="Z416" s="61">
        <f>IF(COUNTIF(Setup_Hierarchy!$J$18:$IV$18,"="&amp;$K416)&lt;&gt;0,$L416,0)</f>
        <v>0</v>
      </c>
      <c r="AA416" s="61">
        <f>IF(COUNTIF(Setup_Hierarchy!$J$19:$IV$19,"="&amp;$K416)&lt;&gt;0,$L416,0)</f>
        <v>0</v>
      </c>
      <c r="AB416" s="61">
        <f>IF(COUNTIF(Setup_Hierarchy!$J$20:$IV$20,"="&amp;$K416)&lt;&gt;0,$L416,0)</f>
        <v>0</v>
      </c>
      <c r="AC416" s="61">
        <f>IF(COUNTIF(Setup_Hierarchy!$J$21:$IV$21,"="&amp;$K416)&lt;&gt;0,$L416,0)</f>
        <v>0</v>
      </c>
      <c r="AD416" s="61">
        <f>IF(COUNTIF(Setup_Hierarchy!$J$22:$IV$22,"="&amp;$K416)&lt;&gt;0,$L416,0)</f>
        <v>0</v>
      </c>
      <c r="AE416" s="61">
        <f>IF(COUNTIF(Setup_Hierarchy!$J$23:$IV$23,"="&amp;$K416)&lt;&gt;0,$L416,0)</f>
        <v>0</v>
      </c>
      <c r="AF416" s="61">
        <f>IF(COUNTIF(Setup_Hierarchy!$J$24:$IV$24,"="&amp;$K416)&lt;&gt;0,$L416,0)</f>
        <v>0</v>
      </c>
      <c r="AG416" s="61">
        <f>IF(COUNTIF(Setup_Hierarchy!$J$25:$IV$25,"="&amp;$K416)&lt;&gt;0,$L416,0)</f>
        <v>0</v>
      </c>
      <c r="AH416" s="61">
        <f>IF(COUNTIF(Setup_Hierarchy!$J$26:$IV$26,"="&amp;$K416)&lt;&gt;0,$L416,0)</f>
        <v>0</v>
      </c>
      <c r="AI416" s="61">
        <f>IF(COUNTIF(Setup_Hierarchy!$J$27:$IV$27,"="&amp;$K416)&lt;&gt;0,$L416,0)</f>
        <v>0</v>
      </c>
      <c r="AJ416" s="61">
        <f>IF(COUNTIF(Setup_Hierarchy!$J$28:$IV$28,"="&amp;$K416)&lt;&gt;0,$L416,0)</f>
        <v>0</v>
      </c>
      <c r="AK416" s="61">
        <f>IF(COUNTIF(Setup_Hierarchy!$J$29:$IV$29,"="&amp;$K416)&lt;&gt;0,$L416,0)</f>
        <v>0</v>
      </c>
      <c r="AL416" s="61">
        <f>IF(COUNTIF(Setup_Hierarchy!$J$30:$IV$30,"="&amp;$K416)&lt;&gt;0,$L416,0)</f>
        <v>0</v>
      </c>
      <c r="AM416" s="61">
        <f>IF(COUNTIF(Setup_Hierarchy!$J$31:$IV$31,"="&amp;$K416)&lt;&gt;0,$L416,0)</f>
        <v>0</v>
      </c>
      <c r="AN416" s="61">
        <f>IF(COUNTIF(Setup_Hierarchy!$J$32:$IV$32,"="&amp;$K416)&lt;&gt;0,$L416,0)</f>
        <v>0</v>
      </c>
      <c r="AO416" s="61">
        <f>IF(COUNTIF(Setup_Hierarchy!$J$33:$IV$33,"="&amp;$K416)&lt;&gt;0,$L416,0)</f>
        <v>0</v>
      </c>
      <c r="AP416" s="61">
        <f>IF(COUNTIF(Setup_Hierarchy!$J$34:$IV$34,"="&amp;$K416)&lt;&gt;0,$L416,0)</f>
        <v>0</v>
      </c>
      <c r="AQ416" s="61">
        <f>IF(COUNTIF(Setup_Hierarchy!$J$35:$IV$35,"="&amp;$K416)&lt;&gt;0,$L416,0)</f>
        <v>0</v>
      </c>
      <c r="AR416" s="61">
        <f>IF(COUNTIF(Setup_Hierarchy!$J$36:$IV$36,"="&amp;$K416)&lt;&gt;0,$L416,0)</f>
        <v>0</v>
      </c>
      <c r="AS416" s="61">
        <f>IF(COUNTIF(Setup_Hierarchy!$J$37:$IV$37,"="&amp;$K416)&lt;&gt;0,$L416,0)</f>
        <v>0</v>
      </c>
      <c r="AT416" s="61">
        <f>IF(COUNTIF(Setup_Hierarchy!$J$38:$IV$38,"="&amp;$K416)&lt;&gt;0,$L416,0)</f>
        <v>0</v>
      </c>
      <c r="AU416" s="61">
        <f>IF(COUNTIF(Setup_Hierarchy!$J$39:$IV$39,"="&amp;$K416)&lt;&gt;0,$L416,0)</f>
        <v>0</v>
      </c>
      <c r="AV416" s="61">
        <f>IF(COUNTIF(Setup_Hierarchy!$J$40:$IV$40,"="&amp;$K416)&lt;&gt;0,$L416,0)</f>
        <v>0</v>
      </c>
      <c r="AW416" s="61">
        <f>IF(COUNTIF(Setup_Hierarchy!$J$41:$IV$41,"="&amp;$K416)&lt;&gt;0,$L416,0)</f>
        <v>0</v>
      </c>
      <c r="AX416" s="61">
        <f>IF(COUNTIF(Setup_Hierarchy!$J$42:$IV$42,"="&amp;$K416)&lt;&gt;0,$L416,0)</f>
        <v>0</v>
      </c>
      <c r="AY416" s="61">
        <f>IF(COUNTIF(Setup_Hierarchy!$J$43:$IV$43,"="&amp;$K416)&lt;&gt;0,$L416,0)</f>
        <v>0</v>
      </c>
      <c r="AZ416" s="61">
        <f>IF(COUNTIF(Setup_Hierarchy!$J$44:$IV$44,"="&amp;$K416)&lt;&gt;0,$L416,0)</f>
        <v>0</v>
      </c>
      <c r="BA416" s="61">
        <f>IF(COUNTIF(Setup_Hierarchy!$J$45:$IV$45,"="&amp;$K416)&lt;&gt;0,$L416,0)</f>
        <v>0</v>
      </c>
      <c r="BB416" s="61">
        <f>IF(COUNTIF(Setup_Hierarchy!$J$46:$IV$46,"="&amp;$K416)&lt;&gt;0,$L416,0)</f>
        <v>0</v>
      </c>
      <c r="BC416" s="61">
        <f>IF(COUNTIF(Setup_Hierarchy!$J$47:$IV$47,"="&amp;$K416)&lt;&gt;0,$L416,0)</f>
        <v>0</v>
      </c>
      <c r="BD416" s="61">
        <f>IF(COUNTIF(Setup_Hierarchy!$J$48:$IV$48,"="&amp;$K416)&lt;&gt;0,$L416,0)</f>
        <v>0</v>
      </c>
      <c r="BE416" s="61">
        <f>IF(COUNTIF(Setup_Hierarchy!$J$49:$IV$49,"="&amp;$K416)&lt;&gt;0,$L416,0)</f>
        <v>0</v>
      </c>
      <c r="BF416" s="61">
        <f>IF(COUNTIF(Setup_Hierarchy!$J$50:$IV$50,"="&amp;$K416)&lt;&gt;0,$L416,0)</f>
        <v>0</v>
      </c>
      <c r="BG416" s="61">
        <f>IF(COUNTIF(Setup_Hierarchy!$J$51:$IV$51,"="&amp;$K416)&lt;&gt;0,$L416,0)</f>
        <v>0</v>
      </c>
      <c r="BH416" s="61">
        <f>IF(COUNTIF(Setup_Hierarchy!$J$52:$IV$52,"="&amp;$K416)&lt;&gt;0,$L416,0)</f>
        <v>0</v>
      </c>
      <c r="BI416" s="61">
        <f>IF(COUNTIF(Setup_Hierarchy!$J$53:$IV$53,"="&amp;$K416)&lt;&gt;0,$L416,0)</f>
        <v>0</v>
      </c>
      <c r="BJ416" s="61">
        <f>IF(COUNTIF(Setup_Hierarchy!$J$54:$IV$54,"="&amp;$K416)&lt;&gt;0,$L416,0)</f>
        <v>0</v>
      </c>
      <c r="BK416" s="61">
        <f>IF(COUNTIF(Setup_Hierarchy!$J$55:$IV$55,"="&amp;$K416)&lt;&gt;0,$L416,0)</f>
        <v>0</v>
      </c>
      <c r="BL416" s="61">
        <f>IF(COUNTIF(Setup_Hierarchy!$J$56:$IV$56,"="&amp;$K416)&lt;&gt;0,$L416,0)</f>
        <v>0</v>
      </c>
      <c r="BM416" s="61">
        <f>IF(COUNTIF(Setup_Hierarchy!$J$57:$IV$57,"="&amp;$K416)&lt;&gt;0,$L416,0)</f>
        <v>0</v>
      </c>
      <c r="BN416" s="61">
        <f>IF(COUNTIF(Setup_Hierarchy!$J$58:$IV$58,"="&amp;$K416)&lt;&gt;0,$L416,0)</f>
        <v>0</v>
      </c>
      <c r="BO416" s="61">
        <f>IF(COUNTIF(Setup_Hierarchy!$J$59:$IV$59,"="&amp;$K416)&lt;&gt;0,$L416,0)</f>
        <v>0</v>
      </c>
      <c r="BP416" s="61">
        <f>IF(COUNTIF(Setup_Hierarchy!$J$60:$IV$60,"="&amp;$K416)&lt;&gt;0,$L416,0)</f>
        <v>0</v>
      </c>
      <c r="BQ416" s="61">
        <f>IF(COUNTIF(Setup_Hierarchy!$J$61:$IV$61,"="&amp;$K416)&lt;&gt;0,$L416,0)</f>
        <v>0</v>
      </c>
      <c r="BR416" s="61">
        <f>IF(COUNTIF(Setup_Hierarchy!$J$62:$IV$62,"="&amp;$K416)&lt;&gt;0,$L416,0)</f>
        <v>0</v>
      </c>
      <c r="BS416" s="61">
        <f>IF(COUNTIF(Setup_Hierarchy!$J$63:$IV$63,"="&amp;$K416)&lt;&gt;0,$L416,0)</f>
        <v>0</v>
      </c>
      <c r="BT416" s="61">
        <f>IF(COUNTIF(Setup_Hierarchy!$J$64:$IV$64,"="&amp;$K416)&lt;&gt;0,$L416,0)</f>
        <v>0</v>
      </c>
      <c r="BU416" s="61">
        <f>IF(COUNTIF(Setup_Hierarchy!$J$65:$IV$65,"="&amp;$K416)&lt;&gt;0,$L416,0)</f>
        <v>0</v>
      </c>
      <c r="BV416" s="61">
        <f>IF(COUNTIF(Setup_Hierarchy!$J$66:$IV$66,"="&amp;$K416)&lt;&gt;0,$L416,0)</f>
        <v>0</v>
      </c>
      <c r="BW416" s="61">
        <f>IF(COUNTIF(Setup_Hierarchy!$J$67:$IV$67,"="&amp;$K416)&lt;&gt;0,$L416,0)</f>
        <v>0</v>
      </c>
      <c r="BX416" s="61">
        <f>IF(COUNTIF(Setup_Hierarchy!$J$68:$IV$68,"="&amp;$K416)&lt;&gt;0,$L416,0)</f>
        <v>0</v>
      </c>
      <c r="BY416" s="61">
        <f>IF(COUNTIF(Setup_Hierarchy!$J$69:$IV$69,"="&amp;$K416)&lt;&gt;0,$L416,0)</f>
        <v>0</v>
      </c>
      <c r="BZ416" s="61">
        <f>IF(COUNTIF(Setup_Hierarchy!$J$70:$IV$70,"="&amp;$K416)&lt;&gt;0,$L416,0)</f>
        <v>0</v>
      </c>
      <c r="CA416" s="61">
        <f>IF(COUNTIF(Setup_Hierarchy!$J$71:$IV$71,"="&amp;$K416)&lt;&gt;0,$L416,0)</f>
        <v>0</v>
      </c>
      <c r="CB416" s="61">
        <f>IF(COUNTIF(Setup_Hierarchy!$J$72:$IV$72,"="&amp;$K416)&lt;&gt;0,$L416,0)</f>
        <v>0</v>
      </c>
      <c r="CC416" s="61">
        <f>IF(COUNTIF(Setup_Hierarchy!$J$73:$IV$73,"="&amp;$K416)&lt;&gt;0,$L416,0)</f>
        <v>0</v>
      </c>
      <c r="CD416" s="61">
        <f>IF(COUNTIF(Setup_Hierarchy!$J$74:$IV$74,"="&amp;$K416)&lt;&gt;0,$L416,0)</f>
        <v>0</v>
      </c>
      <c r="CE416" s="61">
        <f>IF(COUNTIF(Setup_Hierarchy!$J$75:$IV$75,"="&amp;$K416)&lt;&gt;0,$L416,0)</f>
        <v>0</v>
      </c>
      <c r="CF416" s="61">
        <f>IF(COUNTIF(Setup_Hierarchy!$J$76:$IV$76,"="&amp;$K416)&lt;&gt;0,$L416,0)</f>
        <v>0</v>
      </c>
      <c r="CG416" s="61">
        <f>IF(COUNTIF(Setup_Hierarchy!$J$77:$IV$77,"="&amp;$K416)&lt;&gt;0,$L416,0)</f>
        <v>0</v>
      </c>
      <c r="CH416" s="61">
        <f>IF(COUNTIF(Setup_Hierarchy!$J$78:$IV$78,"="&amp;$K416)&lt;&gt;0,$L416,0)</f>
        <v>0</v>
      </c>
      <c r="CI416" s="61">
        <f>IF(COUNTIF(Setup_Hierarchy!$J$79:$IV$79,"="&amp;$K416)&lt;&gt;0,$L416,0)</f>
        <v>0</v>
      </c>
      <c r="CJ416" s="61">
        <f>IF(COUNTIF(Setup_Hierarchy!$J$80:$IV$80,"="&amp;$K416)&lt;&gt;0,$L416,0)</f>
        <v>0</v>
      </c>
      <c r="CK416" s="61">
        <f>IF(COUNTIF(Setup_Hierarchy!$J$81:$IV$81,"="&amp;$K416)&lt;&gt;0,$L416,0)</f>
        <v>0</v>
      </c>
      <c r="CL416" s="61">
        <f>IF(COUNTIF(Setup_Hierarchy!$J$82:$IV$82,"="&amp;$K416)&lt;&gt;0,$L416,0)</f>
        <v>0</v>
      </c>
      <c r="CM416" s="61">
        <f>IF(COUNTIF(Setup_Hierarchy!$J$83:$IV$83,"="&amp;$K416)&lt;&gt;0,$L416,0)</f>
        <v>0</v>
      </c>
      <c r="CN416" s="61">
        <f>IF(COUNTIF(Setup_Hierarchy!$J$84:$IV$84,"="&amp;$K416)&lt;&gt;0,$L416,0)</f>
        <v>0</v>
      </c>
      <c r="CO416" s="61">
        <f>IF(COUNTIF(Setup_Hierarchy!$J$85:$IV$85,"="&amp;$K416)&lt;&gt;0,$L416,0)</f>
        <v>0</v>
      </c>
      <c r="CP416" s="61">
        <f>IF(COUNTIF(Setup_Hierarchy!$J$86:$IV$86,"="&amp;$K416)&lt;&gt;0,$L416,0)</f>
        <v>1320.59</v>
      </c>
      <c r="CQ416" s="61">
        <f>IF(COUNTIF(Setup_Hierarchy!$J$87:$IV$87,"="&amp;$K416)&lt;&gt;0,$L416,0)</f>
        <v>1320.59</v>
      </c>
      <c r="CR416" s="61">
        <f>IF(COUNTIF(Setup_Hierarchy!$J$88:$IV$88,"="&amp;$K416)&lt;&gt;0,$L416,0)</f>
        <v>1320.59</v>
      </c>
      <c r="CS416" s="61">
        <f>IF(COUNTIF(Setup_Hierarchy!$J$89:$IV$89,"="&amp;$K416)&lt;&gt;0,$L416,0)</f>
        <v>1320.59</v>
      </c>
      <c r="CT416" s="61">
        <f>IF(COUNTIF(Setup_Hierarchy!$J$90:$IV$90,"="&amp;$K416)&lt;&gt;0,$L416,0)</f>
        <v>0</v>
      </c>
      <c r="CU416" s="61">
        <f>IF(COUNTIF(Setup_Hierarchy!$J$91:$IV$91,"="&amp;$K416)&lt;&gt;0,$L416,0)</f>
        <v>0</v>
      </c>
      <c r="CV416" s="61">
        <f>IF(COUNTIF(Setup_Hierarchy!$J$92:$IV$92,"="&amp;$K416)&lt;&gt;0,$L416,0)</f>
        <v>1320.59</v>
      </c>
      <c r="CW416" s="61">
        <f>IF(COUNTIF(Setup_Hierarchy!$J$93:$IV$93,"="&amp;$K416)&lt;&gt;0,$L416,0)</f>
        <v>0</v>
      </c>
      <c r="CX416" s="61">
        <f>IF(COUNTIF(Setup_Hierarchy!$J$94:$IV$94,"="&amp;$K416)&lt;&gt;0,$L416,0)</f>
        <v>1320.59</v>
      </c>
      <c r="CY416" s="61">
        <f>IF(COUNTIF(Setup_Hierarchy!$J$95:$IV$95,"="&amp;$K416)&lt;&gt;0,$L416,0)</f>
        <v>0</v>
      </c>
      <c r="CZ416" s="61">
        <f>IF(COUNTIF(Setup_Hierarchy!$J$96:$IV$96,"="&amp;$K416)&lt;&gt;0,$L416,0)</f>
        <v>0</v>
      </c>
      <c r="DA416" s="61">
        <f>IF(COUNTIF(Setup_Hierarchy!$J$97:$IV$97,"="&amp;$K416)&lt;&gt;0,$L416,0)</f>
        <v>0</v>
      </c>
      <c r="DB416" s="61">
        <f>IF(COUNTIF(Setup_Hierarchy!$J$98:$IV$98,"="&amp;$K416)&lt;&gt;0,$L416,0)</f>
        <v>0</v>
      </c>
      <c r="DC416" s="61">
        <f>IF(COUNTIF(Setup_Hierarchy!$J$99:$IV$99,"="&amp;$K416)&lt;&gt;0,$L416,0)</f>
        <v>0</v>
      </c>
      <c r="DD416" s="61">
        <f>IF(COUNTIF(Setup_Hierarchy!$J$100:$IV$100,"="&amp;$K416)&lt;&gt;0,$L416,0)</f>
        <v>0</v>
      </c>
      <c r="DE416" s="61">
        <f>IF(COUNTIF(Setup_Hierarchy!$J$101:$IV$101,"="&amp;$K416)&lt;&gt;0,$L416,0)</f>
        <v>0</v>
      </c>
      <c r="DF416" s="61">
        <f>IF(COUNTIF(Setup_Hierarchy!$J$102:$IV$102,"="&amp;$K416)&lt;&gt;0,$L416,0)</f>
        <v>0</v>
      </c>
      <c r="DG416" s="61">
        <f>IF(COUNTIF(Setup_Hierarchy!$J$103:$IV$103,"="&amp;$K416)&lt;&gt;0,$L416,0)</f>
        <v>0</v>
      </c>
      <c r="DH416" s="61">
        <f>IF(COUNTIF(Setup_Hierarchy!$J$104:$IV$104,"="&amp;$K416)&lt;&gt;0,$L416,0)</f>
        <v>0</v>
      </c>
      <c r="DI416" s="61">
        <f>IF(COUNTIF(Setup_Hierarchy!$J$105:$IV$105,"="&amp;$K416)&lt;&gt;0,$L416,0)</f>
        <v>0</v>
      </c>
      <c r="DJ416" s="61">
        <f>IF(COUNTIF(Setup_Hierarchy!$J$106:$IV$106,"="&amp;$K416)&lt;&gt;0,$L416,0)</f>
        <v>0</v>
      </c>
      <c r="DK416" s="61">
        <f>IF(COUNTIF(Setup_Hierarchy!$J$107:$IV$107,"="&amp;$K416)&lt;&gt;0,$L416,0)</f>
        <v>0</v>
      </c>
      <c r="DL416" s="61">
        <f>IF(COUNTIF(Setup_Hierarchy!$J$108:$IV$108,"="&amp;$K416)&lt;&gt;0,$L416,0)</f>
        <v>0</v>
      </c>
      <c r="DM416" s="61">
        <f>IF(COUNTIF(Setup_Hierarchy!$J$109:$IV$109,"="&amp;$K416)&lt;&gt;0,$L416,0)</f>
        <v>0</v>
      </c>
      <c r="DN416" s="61">
        <f>IF(COUNTIF(Setup_Hierarchy!$J$110:$IV$110,"="&amp;$K416)&lt;&gt;0,$L416,0)</f>
        <v>0</v>
      </c>
      <c r="DO416" s="61">
        <f>IF(COUNTIF(Setup_Hierarchy!$J$111:$IV$111,"="&amp;$K416)&lt;&gt;0,$L416,0)</f>
        <v>0</v>
      </c>
      <c r="DP416" s="61">
        <f>IF(COUNTIF(Setup_Hierarchy!$J$112:$IV$112,"="&amp;$K416)&lt;&gt;0,$L416,0)</f>
        <v>0</v>
      </c>
      <c r="DQ416" s="61">
        <f>IF(COUNTIF(Setup_Hierarchy!$J$113:$IV$113,"="&amp;$K416)&lt;&gt;0,$L416,0)</f>
        <v>1320.59</v>
      </c>
      <c r="DR416" s="61">
        <f>IF(COUNTIF(Setup_Hierarchy!$J$114:$IV$114,"="&amp;$K416)&lt;&gt;0,$L416,0)</f>
        <v>0</v>
      </c>
      <c r="DS416" s="61">
        <f>IF(COUNTIF(Setup_Hierarchy!$J$115:$IV$115,"="&amp;$K416)&lt;&gt;0,$L416,0)</f>
        <v>0</v>
      </c>
      <c r="DT416" s="61">
        <f>IF(COUNTIF(Setup_Hierarchy!$J$116:$IV$116,"="&amp;$K416)&lt;&gt;0,$L416,0)</f>
        <v>0</v>
      </c>
    </row>
    <row r="417" spans="2:124" x14ac:dyDescent="0.2">
      <c r="B417" t="s">
        <v>576</v>
      </c>
      <c r="C417">
        <v>432</v>
      </c>
      <c r="D417" t="s">
        <v>16</v>
      </c>
      <c r="E417" t="s">
        <v>369</v>
      </c>
      <c r="F417" t="s">
        <v>526</v>
      </c>
      <c r="G417" t="s">
        <v>523</v>
      </c>
      <c r="H417" t="s">
        <v>10</v>
      </c>
      <c r="I417">
        <v>0.73588799999999999</v>
      </c>
      <c r="J417">
        <v>0.43052000000000001</v>
      </c>
      <c r="K417">
        <v>100</v>
      </c>
      <c r="L417">
        <v>500.04</v>
      </c>
      <c r="M417" s="61">
        <f>IF(COUNTIF(Setup_Hierarchy!$J$5:$IV$5,"="&amp;$K417)&lt;&gt;0,$L417,0)</f>
        <v>0</v>
      </c>
      <c r="N417" s="61">
        <f>IF(COUNTIF(Setup_Hierarchy!$J$6:$IV$6,"="&amp;$K417)&lt;&gt;0,$L417,0)</f>
        <v>0</v>
      </c>
      <c r="O417" s="61">
        <f>IF(COUNTIF(Setup_Hierarchy!$J$7:$IV$7,"="&amp;$K417)&lt;&gt;0,$L417,0)</f>
        <v>0</v>
      </c>
      <c r="P417" s="61">
        <f>IF(COUNTIF(Setup_Hierarchy!$J$8:$IV$8,"="&amp;$K417)&lt;&gt;0,$L417,0)</f>
        <v>0</v>
      </c>
      <c r="Q417" s="61">
        <f>IF(COUNTIF(Setup_Hierarchy!$J$9:$IV$9,"="&amp;$K417)&lt;&gt;0,$L417,0)</f>
        <v>0</v>
      </c>
      <c r="R417" s="61">
        <f>IF(COUNTIF(Setup_Hierarchy!$J$10:$IV$10,"="&amp;$K417)&lt;&gt;0,$L417,0)</f>
        <v>0</v>
      </c>
      <c r="S417" s="61">
        <f>IF(COUNTIF(Setup_Hierarchy!$J$11:$IV$11,"="&amp;$K417)&lt;&gt;0,$L417,0)</f>
        <v>0</v>
      </c>
      <c r="T417" s="61">
        <f>IF(COUNTIF(Setup_Hierarchy!$J$12:$IV$12,"="&amp;$K417)&lt;&gt;0,$L417,0)</f>
        <v>0</v>
      </c>
      <c r="U417" s="61">
        <f>IF(COUNTIF(Setup_Hierarchy!$J$13:$IV$13,"="&amp;$K417)&lt;&gt;0,$L417,0)</f>
        <v>0</v>
      </c>
      <c r="V417" s="61">
        <f>IF(COUNTIF(Setup_Hierarchy!$J$14:$IV$14,"="&amp;$K417)&lt;&gt;0,$L417,0)</f>
        <v>0</v>
      </c>
      <c r="W417" s="61">
        <f>IF(COUNTIF(Setup_Hierarchy!$J$15:$IV$15,"="&amp;$K417)&lt;&gt;0,$L417,0)</f>
        <v>0</v>
      </c>
      <c r="X417" s="61">
        <f>IF(COUNTIF(Setup_Hierarchy!$J$16:$IV$16,"="&amp;$K417)&lt;&gt;0,$L417,0)</f>
        <v>0</v>
      </c>
      <c r="Y417" s="61">
        <f>IF(COUNTIF(Setup_Hierarchy!$J$17:$IV$17,"="&amp;$K417)&lt;&gt;0,$L417,0)</f>
        <v>0</v>
      </c>
      <c r="Z417" s="61">
        <f>IF(COUNTIF(Setup_Hierarchy!$J$18:$IV$18,"="&amp;$K417)&lt;&gt;0,$L417,0)</f>
        <v>0</v>
      </c>
      <c r="AA417" s="61">
        <f>IF(COUNTIF(Setup_Hierarchy!$J$19:$IV$19,"="&amp;$K417)&lt;&gt;0,$L417,0)</f>
        <v>0</v>
      </c>
      <c r="AB417" s="61">
        <f>IF(COUNTIF(Setup_Hierarchy!$J$20:$IV$20,"="&amp;$K417)&lt;&gt;0,$L417,0)</f>
        <v>0</v>
      </c>
      <c r="AC417" s="61">
        <f>IF(COUNTIF(Setup_Hierarchy!$J$21:$IV$21,"="&amp;$K417)&lt;&gt;0,$L417,0)</f>
        <v>0</v>
      </c>
      <c r="AD417" s="61">
        <f>IF(COUNTIF(Setup_Hierarchy!$J$22:$IV$22,"="&amp;$K417)&lt;&gt;0,$L417,0)</f>
        <v>0</v>
      </c>
      <c r="AE417" s="61">
        <f>IF(COUNTIF(Setup_Hierarchy!$J$23:$IV$23,"="&amp;$K417)&lt;&gt;0,$L417,0)</f>
        <v>0</v>
      </c>
      <c r="AF417" s="61">
        <f>IF(COUNTIF(Setup_Hierarchy!$J$24:$IV$24,"="&amp;$K417)&lt;&gt;0,$L417,0)</f>
        <v>0</v>
      </c>
      <c r="AG417" s="61">
        <f>IF(COUNTIF(Setup_Hierarchy!$J$25:$IV$25,"="&amp;$K417)&lt;&gt;0,$L417,0)</f>
        <v>0</v>
      </c>
      <c r="AH417" s="61">
        <f>IF(COUNTIF(Setup_Hierarchy!$J$26:$IV$26,"="&amp;$K417)&lt;&gt;0,$L417,0)</f>
        <v>0</v>
      </c>
      <c r="AI417" s="61">
        <f>IF(COUNTIF(Setup_Hierarchy!$J$27:$IV$27,"="&amp;$K417)&lt;&gt;0,$L417,0)</f>
        <v>0</v>
      </c>
      <c r="AJ417" s="61">
        <f>IF(COUNTIF(Setup_Hierarchy!$J$28:$IV$28,"="&amp;$K417)&lt;&gt;0,$L417,0)</f>
        <v>0</v>
      </c>
      <c r="AK417" s="61">
        <f>IF(COUNTIF(Setup_Hierarchy!$J$29:$IV$29,"="&amp;$K417)&lt;&gt;0,$L417,0)</f>
        <v>0</v>
      </c>
      <c r="AL417" s="61">
        <f>IF(COUNTIF(Setup_Hierarchy!$J$30:$IV$30,"="&amp;$K417)&lt;&gt;0,$L417,0)</f>
        <v>0</v>
      </c>
      <c r="AM417" s="61">
        <f>IF(COUNTIF(Setup_Hierarchy!$J$31:$IV$31,"="&amp;$K417)&lt;&gt;0,$L417,0)</f>
        <v>0</v>
      </c>
      <c r="AN417" s="61">
        <f>IF(COUNTIF(Setup_Hierarchy!$J$32:$IV$32,"="&amp;$K417)&lt;&gt;0,$L417,0)</f>
        <v>0</v>
      </c>
      <c r="AO417" s="61">
        <f>IF(COUNTIF(Setup_Hierarchy!$J$33:$IV$33,"="&amp;$K417)&lt;&gt;0,$L417,0)</f>
        <v>0</v>
      </c>
      <c r="AP417" s="61">
        <f>IF(COUNTIF(Setup_Hierarchy!$J$34:$IV$34,"="&amp;$K417)&lt;&gt;0,$L417,0)</f>
        <v>0</v>
      </c>
      <c r="AQ417" s="61">
        <f>IF(COUNTIF(Setup_Hierarchy!$J$35:$IV$35,"="&amp;$K417)&lt;&gt;0,$L417,0)</f>
        <v>0</v>
      </c>
      <c r="AR417" s="61">
        <f>IF(COUNTIF(Setup_Hierarchy!$J$36:$IV$36,"="&amp;$K417)&lt;&gt;0,$L417,0)</f>
        <v>0</v>
      </c>
      <c r="AS417" s="61">
        <f>IF(COUNTIF(Setup_Hierarchy!$J$37:$IV$37,"="&amp;$K417)&lt;&gt;0,$L417,0)</f>
        <v>0</v>
      </c>
      <c r="AT417" s="61">
        <f>IF(COUNTIF(Setup_Hierarchy!$J$38:$IV$38,"="&amp;$K417)&lt;&gt;0,$L417,0)</f>
        <v>0</v>
      </c>
      <c r="AU417" s="61">
        <f>IF(COUNTIF(Setup_Hierarchy!$J$39:$IV$39,"="&amp;$K417)&lt;&gt;0,$L417,0)</f>
        <v>0</v>
      </c>
      <c r="AV417" s="61">
        <f>IF(COUNTIF(Setup_Hierarchy!$J$40:$IV$40,"="&amp;$K417)&lt;&gt;0,$L417,0)</f>
        <v>0</v>
      </c>
      <c r="AW417" s="61">
        <f>IF(COUNTIF(Setup_Hierarchy!$J$41:$IV$41,"="&amp;$K417)&lt;&gt;0,$L417,0)</f>
        <v>0</v>
      </c>
      <c r="AX417" s="61">
        <f>IF(COUNTIF(Setup_Hierarchy!$J$42:$IV$42,"="&amp;$K417)&lt;&gt;0,$L417,0)</f>
        <v>0</v>
      </c>
      <c r="AY417" s="61">
        <f>IF(COUNTIF(Setup_Hierarchy!$J$43:$IV$43,"="&amp;$K417)&lt;&gt;0,$L417,0)</f>
        <v>0</v>
      </c>
      <c r="AZ417" s="61">
        <f>IF(COUNTIF(Setup_Hierarchy!$J$44:$IV$44,"="&amp;$K417)&lt;&gt;0,$L417,0)</f>
        <v>0</v>
      </c>
      <c r="BA417" s="61">
        <f>IF(COUNTIF(Setup_Hierarchy!$J$45:$IV$45,"="&amp;$K417)&lt;&gt;0,$L417,0)</f>
        <v>0</v>
      </c>
      <c r="BB417" s="61">
        <f>IF(COUNTIF(Setup_Hierarchy!$J$46:$IV$46,"="&amp;$K417)&lt;&gt;0,$L417,0)</f>
        <v>0</v>
      </c>
      <c r="BC417" s="61">
        <f>IF(COUNTIF(Setup_Hierarchy!$J$47:$IV$47,"="&amp;$K417)&lt;&gt;0,$L417,0)</f>
        <v>0</v>
      </c>
      <c r="BD417" s="61">
        <f>IF(COUNTIF(Setup_Hierarchy!$J$48:$IV$48,"="&amp;$K417)&lt;&gt;0,$L417,0)</f>
        <v>0</v>
      </c>
      <c r="BE417" s="61">
        <f>IF(COUNTIF(Setup_Hierarchy!$J$49:$IV$49,"="&amp;$K417)&lt;&gt;0,$L417,0)</f>
        <v>0</v>
      </c>
      <c r="BF417" s="61">
        <f>IF(COUNTIF(Setup_Hierarchy!$J$50:$IV$50,"="&amp;$K417)&lt;&gt;0,$L417,0)</f>
        <v>0</v>
      </c>
      <c r="BG417" s="61">
        <f>IF(COUNTIF(Setup_Hierarchy!$J$51:$IV$51,"="&amp;$K417)&lt;&gt;0,$L417,0)</f>
        <v>0</v>
      </c>
      <c r="BH417" s="61">
        <f>IF(COUNTIF(Setup_Hierarchy!$J$52:$IV$52,"="&amp;$K417)&lt;&gt;0,$L417,0)</f>
        <v>0</v>
      </c>
      <c r="BI417" s="61">
        <f>IF(COUNTIF(Setup_Hierarchy!$J$53:$IV$53,"="&amp;$K417)&lt;&gt;0,$L417,0)</f>
        <v>0</v>
      </c>
      <c r="BJ417" s="61">
        <f>IF(COUNTIF(Setup_Hierarchy!$J$54:$IV$54,"="&amp;$K417)&lt;&gt;0,$L417,0)</f>
        <v>0</v>
      </c>
      <c r="BK417" s="61">
        <f>IF(COUNTIF(Setup_Hierarchy!$J$55:$IV$55,"="&amp;$K417)&lt;&gt;0,$L417,0)</f>
        <v>0</v>
      </c>
      <c r="BL417" s="61">
        <f>IF(COUNTIF(Setup_Hierarchy!$J$56:$IV$56,"="&amp;$K417)&lt;&gt;0,$L417,0)</f>
        <v>0</v>
      </c>
      <c r="BM417" s="61">
        <f>IF(COUNTIF(Setup_Hierarchy!$J$57:$IV$57,"="&amp;$K417)&lt;&gt;0,$L417,0)</f>
        <v>0</v>
      </c>
      <c r="BN417" s="61">
        <f>IF(COUNTIF(Setup_Hierarchy!$J$58:$IV$58,"="&amp;$K417)&lt;&gt;0,$L417,0)</f>
        <v>0</v>
      </c>
      <c r="BO417" s="61">
        <f>IF(COUNTIF(Setup_Hierarchy!$J$59:$IV$59,"="&amp;$K417)&lt;&gt;0,$L417,0)</f>
        <v>0</v>
      </c>
      <c r="BP417" s="61">
        <f>IF(COUNTIF(Setup_Hierarchy!$J$60:$IV$60,"="&amp;$K417)&lt;&gt;0,$L417,0)</f>
        <v>0</v>
      </c>
      <c r="BQ417" s="61">
        <f>IF(COUNTIF(Setup_Hierarchy!$J$61:$IV$61,"="&amp;$K417)&lt;&gt;0,$L417,0)</f>
        <v>0</v>
      </c>
      <c r="BR417" s="61">
        <f>IF(COUNTIF(Setup_Hierarchy!$J$62:$IV$62,"="&amp;$K417)&lt;&gt;0,$L417,0)</f>
        <v>0</v>
      </c>
      <c r="BS417" s="61">
        <f>IF(COUNTIF(Setup_Hierarchy!$J$63:$IV$63,"="&amp;$K417)&lt;&gt;0,$L417,0)</f>
        <v>0</v>
      </c>
      <c r="BT417" s="61">
        <f>IF(COUNTIF(Setup_Hierarchy!$J$64:$IV$64,"="&amp;$K417)&lt;&gt;0,$L417,0)</f>
        <v>0</v>
      </c>
      <c r="BU417" s="61">
        <f>IF(COUNTIF(Setup_Hierarchy!$J$65:$IV$65,"="&amp;$K417)&lt;&gt;0,$L417,0)</f>
        <v>0</v>
      </c>
      <c r="BV417" s="61">
        <f>IF(COUNTIF(Setup_Hierarchy!$J$66:$IV$66,"="&amp;$K417)&lt;&gt;0,$L417,0)</f>
        <v>0</v>
      </c>
      <c r="BW417" s="61">
        <f>IF(COUNTIF(Setup_Hierarchy!$J$67:$IV$67,"="&amp;$K417)&lt;&gt;0,$L417,0)</f>
        <v>0</v>
      </c>
      <c r="BX417" s="61">
        <f>IF(COUNTIF(Setup_Hierarchy!$J$68:$IV$68,"="&amp;$K417)&lt;&gt;0,$L417,0)</f>
        <v>0</v>
      </c>
      <c r="BY417" s="61">
        <f>IF(COUNTIF(Setup_Hierarchy!$J$69:$IV$69,"="&amp;$K417)&lt;&gt;0,$L417,0)</f>
        <v>0</v>
      </c>
      <c r="BZ417" s="61">
        <f>IF(COUNTIF(Setup_Hierarchy!$J$70:$IV$70,"="&amp;$K417)&lt;&gt;0,$L417,0)</f>
        <v>0</v>
      </c>
      <c r="CA417" s="61">
        <f>IF(COUNTIF(Setup_Hierarchy!$J$71:$IV$71,"="&amp;$K417)&lt;&gt;0,$L417,0)</f>
        <v>0</v>
      </c>
      <c r="CB417" s="61">
        <f>IF(COUNTIF(Setup_Hierarchy!$J$72:$IV$72,"="&amp;$K417)&lt;&gt;0,$L417,0)</f>
        <v>0</v>
      </c>
      <c r="CC417" s="61">
        <f>IF(COUNTIF(Setup_Hierarchy!$J$73:$IV$73,"="&amp;$K417)&lt;&gt;0,$L417,0)</f>
        <v>0</v>
      </c>
      <c r="CD417" s="61">
        <f>IF(COUNTIF(Setup_Hierarchy!$J$74:$IV$74,"="&amp;$K417)&lt;&gt;0,$L417,0)</f>
        <v>0</v>
      </c>
      <c r="CE417" s="61">
        <f>IF(COUNTIF(Setup_Hierarchy!$J$75:$IV$75,"="&amp;$K417)&lt;&gt;0,$L417,0)</f>
        <v>0</v>
      </c>
      <c r="CF417" s="61">
        <f>IF(COUNTIF(Setup_Hierarchy!$J$76:$IV$76,"="&amp;$K417)&lt;&gt;0,$L417,0)</f>
        <v>0</v>
      </c>
      <c r="CG417" s="61">
        <f>IF(COUNTIF(Setup_Hierarchy!$J$77:$IV$77,"="&amp;$K417)&lt;&gt;0,$L417,0)</f>
        <v>0</v>
      </c>
      <c r="CH417" s="61">
        <f>IF(COUNTIF(Setup_Hierarchy!$J$78:$IV$78,"="&amp;$K417)&lt;&gt;0,$L417,0)</f>
        <v>0</v>
      </c>
      <c r="CI417" s="61">
        <f>IF(COUNTIF(Setup_Hierarchy!$J$79:$IV$79,"="&amp;$K417)&lt;&gt;0,$L417,0)</f>
        <v>0</v>
      </c>
      <c r="CJ417" s="61">
        <f>IF(COUNTIF(Setup_Hierarchy!$J$80:$IV$80,"="&amp;$K417)&lt;&gt;0,$L417,0)</f>
        <v>0</v>
      </c>
      <c r="CK417" s="61">
        <f>IF(COUNTIF(Setup_Hierarchy!$J$81:$IV$81,"="&amp;$K417)&lt;&gt;0,$L417,0)</f>
        <v>0</v>
      </c>
      <c r="CL417" s="61">
        <f>IF(COUNTIF(Setup_Hierarchy!$J$82:$IV$82,"="&amp;$K417)&lt;&gt;0,$L417,0)</f>
        <v>0</v>
      </c>
      <c r="CM417" s="61">
        <f>IF(COUNTIF(Setup_Hierarchy!$J$83:$IV$83,"="&amp;$K417)&lt;&gt;0,$L417,0)</f>
        <v>0</v>
      </c>
      <c r="CN417" s="61">
        <f>IF(COUNTIF(Setup_Hierarchy!$J$84:$IV$84,"="&amp;$K417)&lt;&gt;0,$L417,0)</f>
        <v>0</v>
      </c>
      <c r="CO417" s="61">
        <f>IF(COUNTIF(Setup_Hierarchy!$J$85:$IV$85,"="&amp;$K417)&lt;&gt;0,$L417,0)</f>
        <v>0</v>
      </c>
      <c r="CP417" s="61">
        <f>IF(COUNTIF(Setup_Hierarchy!$J$86:$IV$86,"="&amp;$K417)&lt;&gt;0,$L417,0)</f>
        <v>0</v>
      </c>
      <c r="CQ417" s="61">
        <f>IF(COUNTIF(Setup_Hierarchy!$J$87:$IV$87,"="&amp;$K417)&lt;&gt;0,$L417,0)</f>
        <v>0</v>
      </c>
      <c r="CR417" s="61">
        <f>IF(COUNTIF(Setup_Hierarchy!$J$88:$IV$88,"="&amp;$K417)&lt;&gt;0,$L417,0)</f>
        <v>0</v>
      </c>
      <c r="CS417" s="61">
        <f>IF(COUNTIF(Setup_Hierarchy!$J$89:$IV$89,"="&amp;$K417)&lt;&gt;0,$L417,0)</f>
        <v>0</v>
      </c>
      <c r="CT417" s="61">
        <f>IF(COUNTIF(Setup_Hierarchy!$J$90:$IV$90,"="&amp;$K417)&lt;&gt;0,$L417,0)</f>
        <v>0</v>
      </c>
      <c r="CU417" s="61">
        <f>IF(COUNTIF(Setup_Hierarchy!$J$91:$IV$91,"="&amp;$K417)&lt;&gt;0,$L417,0)</f>
        <v>0</v>
      </c>
      <c r="CV417" s="61">
        <f>IF(COUNTIF(Setup_Hierarchy!$J$92:$IV$92,"="&amp;$K417)&lt;&gt;0,$L417,0)</f>
        <v>0</v>
      </c>
      <c r="CW417" s="61">
        <f>IF(COUNTIF(Setup_Hierarchy!$J$93:$IV$93,"="&amp;$K417)&lt;&gt;0,$L417,0)</f>
        <v>0</v>
      </c>
      <c r="CX417" s="61">
        <f>IF(COUNTIF(Setup_Hierarchy!$J$94:$IV$94,"="&amp;$K417)&lt;&gt;0,$L417,0)</f>
        <v>0</v>
      </c>
      <c r="CY417" s="61">
        <f>IF(COUNTIF(Setup_Hierarchy!$J$95:$IV$95,"="&amp;$K417)&lt;&gt;0,$L417,0)</f>
        <v>0</v>
      </c>
      <c r="CZ417" s="61">
        <f>IF(COUNTIF(Setup_Hierarchy!$J$96:$IV$96,"="&amp;$K417)&lt;&gt;0,$L417,0)</f>
        <v>0</v>
      </c>
      <c r="DA417" s="61">
        <f>IF(COUNTIF(Setup_Hierarchy!$J$97:$IV$97,"="&amp;$K417)&lt;&gt;0,$L417,0)</f>
        <v>0</v>
      </c>
      <c r="DB417" s="61">
        <f>IF(COUNTIF(Setup_Hierarchy!$J$98:$IV$98,"="&amp;$K417)&lt;&gt;0,$L417,0)</f>
        <v>0</v>
      </c>
      <c r="DC417" s="61">
        <f>IF(COUNTIF(Setup_Hierarchy!$J$99:$IV$99,"="&amp;$K417)&lt;&gt;0,$L417,0)</f>
        <v>0</v>
      </c>
      <c r="DD417" s="61">
        <f>IF(COUNTIF(Setup_Hierarchy!$J$100:$IV$100,"="&amp;$K417)&lt;&gt;0,$L417,0)</f>
        <v>0</v>
      </c>
      <c r="DE417" s="61">
        <f>IF(COUNTIF(Setup_Hierarchy!$J$101:$IV$101,"="&amp;$K417)&lt;&gt;0,$L417,0)</f>
        <v>0</v>
      </c>
      <c r="DF417" s="61">
        <f>IF(COUNTIF(Setup_Hierarchy!$J$102:$IV$102,"="&amp;$K417)&lt;&gt;0,$L417,0)</f>
        <v>0</v>
      </c>
      <c r="DG417" s="61">
        <f>IF(COUNTIF(Setup_Hierarchy!$J$103:$IV$103,"="&amp;$K417)&lt;&gt;0,$L417,0)</f>
        <v>0</v>
      </c>
      <c r="DH417" s="61">
        <f>IF(COUNTIF(Setup_Hierarchy!$J$104:$IV$104,"="&amp;$K417)&lt;&gt;0,$L417,0)</f>
        <v>0</v>
      </c>
      <c r="DI417" s="61">
        <f>IF(COUNTIF(Setup_Hierarchy!$J$105:$IV$105,"="&amp;$K417)&lt;&gt;0,$L417,0)</f>
        <v>0</v>
      </c>
      <c r="DJ417" s="61">
        <f>IF(COUNTIF(Setup_Hierarchy!$J$106:$IV$106,"="&amp;$K417)&lt;&gt;0,$L417,0)</f>
        <v>0</v>
      </c>
      <c r="DK417" s="61">
        <f>IF(COUNTIF(Setup_Hierarchy!$J$107:$IV$107,"="&amp;$K417)&lt;&gt;0,$L417,0)</f>
        <v>0</v>
      </c>
      <c r="DL417" s="61">
        <f>IF(COUNTIF(Setup_Hierarchy!$J$108:$IV$108,"="&amp;$K417)&lt;&gt;0,$L417,0)</f>
        <v>0</v>
      </c>
      <c r="DM417" s="61">
        <f>IF(COUNTIF(Setup_Hierarchy!$J$109:$IV$109,"="&amp;$K417)&lt;&gt;0,$L417,0)</f>
        <v>0</v>
      </c>
      <c r="DN417" s="61">
        <f>IF(COUNTIF(Setup_Hierarchy!$J$110:$IV$110,"="&amp;$K417)&lt;&gt;0,$L417,0)</f>
        <v>0</v>
      </c>
      <c r="DO417" s="61">
        <f>IF(COUNTIF(Setup_Hierarchy!$J$111:$IV$111,"="&amp;$K417)&lt;&gt;0,$L417,0)</f>
        <v>0</v>
      </c>
      <c r="DP417" s="61">
        <f>IF(COUNTIF(Setup_Hierarchy!$J$112:$IV$112,"="&amp;$K417)&lt;&gt;0,$L417,0)</f>
        <v>0</v>
      </c>
      <c r="DQ417" s="61">
        <f>IF(COUNTIF(Setup_Hierarchy!$J$113:$IV$113,"="&amp;$K417)&lt;&gt;0,$L417,0)</f>
        <v>0</v>
      </c>
      <c r="DR417" s="61">
        <f>IF(COUNTIF(Setup_Hierarchy!$J$114:$IV$114,"="&amp;$K417)&lt;&gt;0,$L417,0)</f>
        <v>0</v>
      </c>
      <c r="DS417" s="61">
        <f>IF(COUNTIF(Setup_Hierarchy!$J$115:$IV$115,"="&amp;$K417)&lt;&gt;0,$L417,0)</f>
        <v>0</v>
      </c>
      <c r="DT417" s="61">
        <f>IF(COUNTIF(Setup_Hierarchy!$J$116:$IV$116,"="&amp;$K417)&lt;&gt;0,$L417,0)</f>
        <v>0</v>
      </c>
    </row>
    <row r="418" spans="2:124" x14ac:dyDescent="0.2">
      <c r="B418" t="s">
        <v>576</v>
      </c>
      <c r="C418">
        <v>432</v>
      </c>
      <c r="D418" t="s">
        <v>16</v>
      </c>
      <c r="E418" t="s">
        <v>369</v>
      </c>
      <c r="F418" t="s">
        <v>526</v>
      </c>
      <c r="G418" t="s">
        <v>523</v>
      </c>
      <c r="H418" t="s">
        <v>10</v>
      </c>
      <c r="I418">
        <v>0.73588799999999999</v>
      </c>
      <c r="J418">
        <v>0.43052000000000001</v>
      </c>
      <c r="K418">
        <v>110</v>
      </c>
      <c r="L418">
        <v>500.04</v>
      </c>
      <c r="M418" s="61">
        <f>IF(COUNTIF(Setup_Hierarchy!$J$5:$IV$5,"="&amp;$K418)&lt;&gt;0,$L418,0)</f>
        <v>0</v>
      </c>
      <c r="N418" s="61">
        <f>IF(COUNTIF(Setup_Hierarchy!$J$6:$IV$6,"="&amp;$K418)&lt;&gt;0,$L418,0)</f>
        <v>0</v>
      </c>
      <c r="O418" s="61">
        <f>IF(COUNTIF(Setup_Hierarchy!$J$7:$IV$7,"="&amp;$K418)&lt;&gt;0,$L418,0)</f>
        <v>0</v>
      </c>
      <c r="P418" s="61">
        <f>IF(COUNTIF(Setup_Hierarchy!$J$8:$IV$8,"="&amp;$K418)&lt;&gt;0,$L418,0)</f>
        <v>0</v>
      </c>
      <c r="Q418" s="61">
        <f>IF(COUNTIF(Setup_Hierarchy!$J$9:$IV$9,"="&amp;$K418)&lt;&gt;0,$L418,0)</f>
        <v>0</v>
      </c>
      <c r="R418" s="61">
        <f>IF(COUNTIF(Setup_Hierarchy!$J$10:$IV$10,"="&amp;$K418)&lt;&gt;0,$L418,0)</f>
        <v>0</v>
      </c>
      <c r="S418" s="61">
        <f>IF(COUNTIF(Setup_Hierarchy!$J$11:$IV$11,"="&amp;$K418)&lt;&gt;0,$L418,0)</f>
        <v>0</v>
      </c>
      <c r="T418" s="61">
        <f>IF(COUNTIF(Setup_Hierarchy!$J$12:$IV$12,"="&amp;$K418)&lt;&gt;0,$L418,0)</f>
        <v>0</v>
      </c>
      <c r="U418" s="61">
        <f>IF(COUNTIF(Setup_Hierarchy!$J$13:$IV$13,"="&amp;$K418)&lt;&gt;0,$L418,0)</f>
        <v>0</v>
      </c>
      <c r="V418" s="61">
        <f>IF(COUNTIF(Setup_Hierarchy!$J$14:$IV$14,"="&amp;$K418)&lt;&gt;0,$L418,0)</f>
        <v>0</v>
      </c>
      <c r="W418" s="61">
        <f>IF(COUNTIF(Setup_Hierarchy!$J$15:$IV$15,"="&amp;$K418)&lt;&gt;0,$L418,0)</f>
        <v>0</v>
      </c>
      <c r="X418" s="61">
        <f>IF(COUNTIF(Setup_Hierarchy!$J$16:$IV$16,"="&amp;$K418)&lt;&gt;0,$L418,0)</f>
        <v>0</v>
      </c>
      <c r="Y418" s="61">
        <f>IF(COUNTIF(Setup_Hierarchy!$J$17:$IV$17,"="&amp;$K418)&lt;&gt;0,$L418,0)</f>
        <v>0</v>
      </c>
      <c r="Z418" s="61">
        <f>IF(COUNTIF(Setup_Hierarchy!$J$18:$IV$18,"="&amp;$K418)&lt;&gt;0,$L418,0)</f>
        <v>0</v>
      </c>
      <c r="AA418" s="61">
        <f>IF(COUNTIF(Setup_Hierarchy!$J$19:$IV$19,"="&amp;$K418)&lt;&gt;0,$L418,0)</f>
        <v>0</v>
      </c>
      <c r="AB418" s="61">
        <f>IF(COUNTIF(Setup_Hierarchy!$J$20:$IV$20,"="&amp;$K418)&lt;&gt;0,$L418,0)</f>
        <v>0</v>
      </c>
      <c r="AC418" s="61">
        <f>IF(COUNTIF(Setup_Hierarchy!$J$21:$IV$21,"="&amp;$K418)&lt;&gt;0,$L418,0)</f>
        <v>0</v>
      </c>
      <c r="AD418" s="61">
        <f>IF(COUNTIF(Setup_Hierarchy!$J$22:$IV$22,"="&amp;$K418)&lt;&gt;0,$L418,0)</f>
        <v>0</v>
      </c>
      <c r="AE418" s="61">
        <f>IF(COUNTIF(Setup_Hierarchy!$J$23:$IV$23,"="&amp;$K418)&lt;&gt;0,$L418,0)</f>
        <v>0</v>
      </c>
      <c r="AF418" s="61">
        <f>IF(COUNTIF(Setup_Hierarchy!$J$24:$IV$24,"="&amp;$K418)&lt;&gt;0,$L418,0)</f>
        <v>0</v>
      </c>
      <c r="AG418" s="61">
        <f>IF(COUNTIF(Setup_Hierarchy!$J$25:$IV$25,"="&amp;$K418)&lt;&gt;0,$L418,0)</f>
        <v>0</v>
      </c>
      <c r="AH418" s="61">
        <f>IF(COUNTIF(Setup_Hierarchy!$J$26:$IV$26,"="&amp;$K418)&lt;&gt;0,$L418,0)</f>
        <v>0</v>
      </c>
      <c r="AI418" s="61">
        <f>IF(COUNTIF(Setup_Hierarchy!$J$27:$IV$27,"="&amp;$K418)&lt;&gt;0,$L418,0)</f>
        <v>0</v>
      </c>
      <c r="AJ418" s="61">
        <f>IF(COUNTIF(Setup_Hierarchy!$J$28:$IV$28,"="&amp;$K418)&lt;&gt;0,$L418,0)</f>
        <v>0</v>
      </c>
      <c r="AK418" s="61">
        <f>IF(COUNTIF(Setup_Hierarchy!$J$29:$IV$29,"="&amp;$K418)&lt;&gt;0,$L418,0)</f>
        <v>0</v>
      </c>
      <c r="AL418" s="61">
        <f>IF(COUNTIF(Setup_Hierarchy!$J$30:$IV$30,"="&amp;$K418)&lt;&gt;0,$L418,0)</f>
        <v>0</v>
      </c>
      <c r="AM418" s="61">
        <f>IF(COUNTIF(Setup_Hierarchy!$J$31:$IV$31,"="&amp;$K418)&lt;&gt;0,$L418,0)</f>
        <v>0</v>
      </c>
      <c r="AN418" s="61">
        <f>IF(COUNTIF(Setup_Hierarchy!$J$32:$IV$32,"="&amp;$K418)&lt;&gt;0,$L418,0)</f>
        <v>0</v>
      </c>
      <c r="AO418" s="61">
        <f>IF(COUNTIF(Setup_Hierarchy!$J$33:$IV$33,"="&amp;$K418)&lt;&gt;0,$L418,0)</f>
        <v>0</v>
      </c>
      <c r="AP418" s="61">
        <f>IF(COUNTIF(Setup_Hierarchy!$J$34:$IV$34,"="&amp;$K418)&lt;&gt;0,$L418,0)</f>
        <v>0</v>
      </c>
      <c r="AQ418" s="61">
        <f>IF(COUNTIF(Setup_Hierarchy!$J$35:$IV$35,"="&amp;$K418)&lt;&gt;0,$L418,0)</f>
        <v>0</v>
      </c>
      <c r="AR418" s="61">
        <f>IF(COUNTIF(Setup_Hierarchy!$J$36:$IV$36,"="&amp;$K418)&lt;&gt;0,$L418,0)</f>
        <v>0</v>
      </c>
      <c r="AS418" s="61">
        <f>IF(COUNTIF(Setup_Hierarchy!$J$37:$IV$37,"="&amp;$K418)&lt;&gt;0,$L418,0)</f>
        <v>0</v>
      </c>
      <c r="AT418" s="61">
        <f>IF(COUNTIF(Setup_Hierarchy!$J$38:$IV$38,"="&amp;$K418)&lt;&gt;0,$L418,0)</f>
        <v>0</v>
      </c>
      <c r="AU418" s="61">
        <f>IF(COUNTIF(Setup_Hierarchy!$J$39:$IV$39,"="&amp;$K418)&lt;&gt;0,$L418,0)</f>
        <v>0</v>
      </c>
      <c r="AV418" s="61">
        <f>IF(COUNTIF(Setup_Hierarchy!$J$40:$IV$40,"="&amp;$K418)&lt;&gt;0,$L418,0)</f>
        <v>0</v>
      </c>
      <c r="AW418" s="61">
        <f>IF(COUNTIF(Setup_Hierarchy!$J$41:$IV$41,"="&amp;$K418)&lt;&gt;0,$L418,0)</f>
        <v>0</v>
      </c>
      <c r="AX418" s="61">
        <f>IF(COUNTIF(Setup_Hierarchy!$J$42:$IV$42,"="&amp;$K418)&lt;&gt;0,$L418,0)</f>
        <v>0</v>
      </c>
      <c r="AY418" s="61">
        <f>IF(COUNTIF(Setup_Hierarchy!$J$43:$IV$43,"="&amp;$K418)&lt;&gt;0,$L418,0)</f>
        <v>0</v>
      </c>
      <c r="AZ418" s="61">
        <f>IF(COUNTIF(Setup_Hierarchy!$J$44:$IV$44,"="&amp;$K418)&lt;&gt;0,$L418,0)</f>
        <v>0</v>
      </c>
      <c r="BA418" s="61">
        <f>IF(COUNTIF(Setup_Hierarchy!$J$45:$IV$45,"="&amp;$K418)&lt;&gt;0,$L418,0)</f>
        <v>0</v>
      </c>
      <c r="BB418" s="61">
        <f>IF(COUNTIF(Setup_Hierarchy!$J$46:$IV$46,"="&amp;$K418)&lt;&gt;0,$L418,0)</f>
        <v>0</v>
      </c>
      <c r="BC418" s="61">
        <f>IF(COUNTIF(Setup_Hierarchy!$J$47:$IV$47,"="&amp;$K418)&lt;&gt;0,$L418,0)</f>
        <v>0</v>
      </c>
      <c r="BD418" s="61">
        <f>IF(COUNTIF(Setup_Hierarchy!$J$48:$IV$48,"="&amp;$K418)&lt;&gt;0,$L418,0)</f>
        <v>0</v>
      </c>
      <c r="BE418" s="61">
        <f>IF(COUNTIF(Setup_Hierarchy!$J$49:$IV$49,"="&amp;$K418)&lt;&gt;0,$L418,0)</f>
        <v>0</v>
      </c>
      <c r="BF418" s="61">
        <f>IF(COUNTIF(Setup_Hierarchy!$J$50:$IV$50,"="&amp;$K418)&lt;&gt;0,$L418,0)</f>
        <v>0</v>
      </c>
      <c r="BG418" s="61">
        <f>IF(COUNTIF(Setup_Hierarchy!$J$51:$IV$51,"="&amp;$K418)&lt;&gt;0,$L418,0)</f>
        <v>0</v>
      </c>
      <c r="BH418" s="61">
        <f>IF(COUNTIF(Setup_Hierarchy!$J$52:$IV$52,"="&amp;$K418)&lt;&gt;0,$L418,0)</f>
        <v>0</v>
      </c>
      <c r="BI418" s="61">
        <f>IF(COUNTIF(Setup_Hierarchy!$J$53:$IV$53,"="&amp;$K418)&lt;&gt;0,$L418,0)</f>
        <v>0</v>
      </c>
      <c r="BJ418" s="61">
        <f>IF(COUNTIF(Setup_Hierarchy!$J$54:$IV$54,"="&amp;$K418)&lt;&gt;0,$L418,0)</f>
        <v>0</v>
      </c>
      <c r="BK418" s="61">
        <f>IF(COUNTIF(Setup_Hierarchy!$J$55:$IV$55,"="&amp;$K418)&lt;&gt;0,$L418,0)</f>
        <v>0</v>
      </c>
      <c r="BL418" s="61">
        <f>IF(COUNTIF(Setup_Hierarchy!$J$56:$IV$56,"="&amp;$K418)&lt;&gt;0,$L418,0)</f>
        <v>0</v>
      </c>
      <c r="BM418" s="61">
        <f>IF(COUNTIF(Setup_Hierarchy!$J$57:$IV$57,"="&amp;$K418)&lt;&gt;0,$L418,0)</f>
        <v>0</v>
      </c>
      <c r="BN418" s="61">
        <f>IF(COUNTIF(Setup_Hierarchy!$J$58:$IV$58,"="&amp;$K418)&lt;&gt;0,$L418,0)</f>
        <v>0</v>
      </c>
      <c r="BO418" s="61">
        <f>IF(COUNTIF(Setup_Hierarchy!$J$59:$IV$59,"="&amp;$K418)&lt;&gt;0,$L418,0)</f>
        <v>0</v>
      </c>
      <c r="BP418" s="61">
        <f>IF(COUNTIF(Setup_Hierarchy!$J$60:$IV$60,"="&amp;$K418)&lt;&gt;0,$L418,0)</f>
        <v>0</v>
      </c>
      <c r="BQ418" s="61">
        <f>IF(COUNTIF(Setup_Hierarchy!$J$61:$IV$61,"="&amp;$K418)&lt;&gt;0,$L418,0)</f>
        <v>0</v>
      </c>
      <c r="BR418" s="61">
        <f>IF(COUNTIF(Setup_Hierarchy!$J$62:$IV$62,"="&amp;$K418)&lt;&gt;0,$L418,0)</f>
        <v>0</v>
      </c>
      <c r="BS418" s="61">
        <f>IF(COUNTIF(Setup_Hierarchy!$J$63:$IV$63,"="&amp;$K418)&lt;&gt;0,$L418,0)</f>
        <v>0</v>
      </c>
      <c r="BT418" s="61">
        <f>IF(COUNTIF(Setup_Hierarchy!$J$64:$IV$64,"="&amp;$K418)&lt;&gt;0,$L418,0)</f>
        <v>0</v>
      </c>
      <c r="BU418" s="61">
        <f>IF(COUNTIF(Setup_Hierarchy!$J$65:$IV$65,"="&amp;$K418)&lt;&gt;0,$L418,0)</f>
        <v>0</v>
      </c>
      <c r="BV418" s="61">
        <f>IF(COUNTIF(Setup_Hierarchy!$J$66:$IV$66,"="&amp;$K418)&lt;&gt;0,$L418,0)</f>
        <v>0</v>
      </c>
      <c r="BW418" s="61">
        <f>IF(COUNTIF(Setup_Hierarchy!$J$67:$IV$67,"="&amp;$K418)&lt;&gt;0,$L418,0)</f>
        <v>0</v>
      </c>
      <c r="BX418" s="61">
        <f>IF(COUNTIF(Setup_Hierarchy!$J$68:$IV$68,"="&amp;$K418)&lt;&gt;0,$L418,0)</f>
        <v>0</v>
      </c>
      <c r="BY418" s="61">
        <f>IF(COUNTIF(Setup_Hierarchy!$J$69:$IV$69,"="&amp;$K418)&lt;&gt;0,$L418,0)</f>
        <v>0</v>
      </c>
      <c r="BZ418" s="61">
        <f>IF(COUNTIF(Setup_Hierarchy!$J$70:$IV$70,"="&amp;$K418)&lt;&gt;0,$L418,0)</f>
        <v>0</v>
      </c>
      <c r="CA418" s="61">
        <f>IF(COUNTIF(Setup_Hierarchy!$J$71:$IV$71,"="&amp;$K418)&lt;&gt;0,$L418,0)</f>
        <v>0</v>
      </c>
      <c r="CB418" s="61">
        <f>IF(COUNTIF(Setup_Hierarchy!$J$72:$IV$72,"="&amp;$K418)&lt;&gt;0,$L418,0)</f>
        <v>0</v>
      </c>
      <c r="CC418" s="61">
        <f>IF(COUNTIF(Setup_Hierarchy!$J$73:$IV$73,"="&amp;$K418)&lt;&gt;0,$L418,0)</f>
        <v>0</v>
      </c>
      <c r="CD418" s="61">
        <f>IF(COUNTIF(Setup_Hierarchy!$J$74:$IV$74,"="&amp;$K418)&lt;&gt;0,$L418,0)</f>
        <v>0</v>
      </c>
      <c r="CE418" s="61">
        <f>IF(COUNTIF(Setup_Hierarchy!$J$75:$IV$75,"="&amp;$K418)&lt;&gt;0,$L418,0)</f>
        <v>0</v>
      </c>
      <c r="CF418" s="61">
        <f>IF(COUNTIF(Setup_Hierarchy!$J$76:$IV$76,"="&amp;$K418)&lt;&gt;0,$L418,0)</f>
        <v>0</v>
      </c>
      <c r="CG418" s="61">
        <f>IF(COUNTIF(Setup_Hierarchy!$J$77:$IV$77,"="&amp;$K418)&lt;&gt;0,$L418,0)</f>
        <v>0</v>
      </c>
      <c r="CH418" s="61">
        <f>IF(COUNTIF(Setup_Hierarchy!$J$78:$IV$78,"="&amp;$K418)&lt;&gt;0,$L418,0)</f>
        <v>0</v>
      </c>
      <c r="CI418" s="61">
        <f>IF(COUNTIF(Setup_Hierarchy!$J$79:$IV$79,"="&amp;$K418)&lt;&gt;0,$L418,0)</f>
        <v>0</v>
      </c>
      <c r="CJ418" s="61">
        <f>IF(COUNTIF(Setup_Hierarchy!$J$80:$IV$80,"="&amp;$K418)&lt;&gt;0,$L418,0)</f>
        <v>0</v>
      </c>
      <c r="CK418" s="61">
        <f>IF(COUNTIF(Setup_Hierarchy!$J$81:$IV$81,"="&amp;$K418)&lt;&gt;0,$L418,0)</f>
        <v>0</v>
      </c>
      <c r="CL418" s="61">
        <f>IF(COUNTIF(Setup_Hierarchy!$J$82:$IV$82,"="&amp;$K418)&lt;&gt;0,$L418,0)</f>
        <v>0</v>
      </c>
      <c r="CM418" s="61">
        <f>IF(COUNTIF(Setup_Hierarchy!$J$83:$IV$83,"="&amp;$K418)&lt;&gt;0,$L418,0)</f>
        <v>0</v>
      </c>
      <c r="CN418" s="61">
        <f>IF(COUNTIF(Setup_Hierarchy!$J$84:$IV$84,"="&amp;$K418)&lt;&gt;0,$L418,0)</f>
        <v>0</v>
      </c>
      <c r="CO418" s="61">
        <f>IF(COUNTIF(Setup_Hierarchy!$J$85:$IV$85,"="&amp;$K418)&lt;&gt;0,$L418,0)</f>
        <v>0</v>
      </c>
      <c r="CP418" s="61">
        <f>IF(COUNTIF(Setup_Hierarchy!$J$86:$IV$86,"="&amp;$K418)&lt;&gt;0,$L418,0)</f>
        <v>0</v>
      </c>
      <c r="CQ418" s="61">
        <f>IF(COUNTIF(Setup_Hierarchy!$J$87:$IV$87,"="&amp;$K418)&lt;&gt;0,$L418,0)</f>
        <v>0</v>
      </c>
      <c r="CR418" s="61">
        <f>IF(COUNTIF(Setup_Hierarchy!$J$88:$IV$88,"="&amp;$K418)&lt;&gt;0,$L418,0)</f>
        <v>0</v>
      </c>
      <c r="CS418" s="61">
        <f>IF(COUNTIF(Setup_Hierarchy!$J$89:$IV$89,"="&amp;$K418)&lt;&gt;0,$L418,0)</f>
        <v>0</v>
      </c>
      <c r="CT418" s="61">
        <f>IF(COUNTIF(Setup_Hierarchy!$J$90:$IV$90,"="&amp;$K418)&lt;&gt;0,$L418,0)</f>
        <v>0</v>
      </c>
      <c r="CU418" s="61">
        <f>IF(COUNTIF(Setup_Hierarchy!$J$91:$IV$91,"="&amp;$K418)&lt;&gt;0,$L418,0)</f>
        <v>0</v>
      </c>
      <c r="CV418" s="61">
        <f>IF(COUNTIF(Setup_Hierarchy!$J$92:$IV$92,"="&amp;$K418)&lt;&gt;0,$L418,0)</f>
        <v>0</v>
      </c>
      <c r="CW418" s="61">
        <f>IF(COUNTIF(Setup_Hierarchy!$J$93:$IV$93,"="&amp;$K418)&lt;&gt;0,$L418,0)</f>
        <v>0</v>
      </c>
      <c r="CX418" s="61">
        <f>IF(COUNTIF(Setup_Hierarchy!$J$94:$IV$94,"="&amp;$K418)&lt;&gt;0,$L418,0)</f>
        <v>0</v>
      </c>
      <c r="CY418" s="61">
        <f>IF(COUNTIF(Setup_Hierarchy!$J$95:$IV$95,"="&amp;$K418)&lt;&gt;0,$L418,0)</f>
        <v>0</v>
      </c>
      <c r="CZ418" s="61">
        <f>IF(COUNTIF(Setup_Hierarchy!$J$96:$IV$96,"="&amp;$K418)&lt;&gt;0,$L418,0)</f>
        <v>0</v>
      </c>
      <c r="DA418" s="61">
        <f>IF(COUNTIF(Setup_Hierarchy!$J$97:$IV$97,"="&amp;$K418)&lt;&gt;0,$L418,0)</f>
        <v>0</v>
      </c>
      <c r="DB418" s="61">
        <f>IF(COUNTIF(Setup_Hierarchy!$J$98:$IV$98,"="&amp;$K418)&lt;&gt;0,$L418,0)</f>
        <v>0</v>
      </c>
      <c r="DC418" s="61">
        <f>IF(COUNTIF(Setup_Hierarchy!$J$99:$IV$99,"="&amp;$K418)&lt;&gt;0,$L418,0)</f>
        <v>0</v>
      </c>
      <c r="DD418" s="61">
        <f>IF(COUNTIF(Setup_Hierarchy!$J$100:$IV$100,"="&amp;$K418)&lt;&gt;0,$L418,0)</f>
        <v>0</v>
      </c>
      <c r="DE418" s="61">
        <f>IF(COUNTIF(Setup_Hierarchy!$J$101:$IV$101,"="&amp;$K418)&lt;&gt;0,$L418,0)</f>
        <v>0</v>
      </c>
      <c r="DF418" s="61">
        <f>IF(COUNTIF(Setup_Hierarchy!$J$102:$IV$102,"="&amp;$K418)&lt;&gt;0,$L418,0)</f>
        <v>0</v>
      </c>
      <c r="DG418" s="61">
        <f>IF(COUNTIF(Setup_Hierarchy!$J$103:$IV$103,"="&amp;$K418)&lt;&gt;0,$L418,0)</f>
        <v>0</v>
      </c>
      <c r="DH418" s="61">
        <f>IF(COUNTIF(Setup_Hierarchy!$J$104:$IV$104,"="&amp;$K418)&lt;&gt;0,$L418,0)</f>
        <v>0</v>
      </c>
      <c r="DI418" s="61">
        <f>IF(COUNTIF(Setup_Hierarchy!$J$105:$IV$105,"="&amp;$K418)&lt;&gt;0,$L418,0)</f>
        <v>0</v>
      </c>
      <c r="DJ418" s="61">
        <f>IF(COUNTIF(Setup_Hierarchy!$J$106:$IV$106,"="&amp;$K418)&lt;&gt;0,$L418,0)</f>
        <v>0</v>
      </c>
      <c r="DK418" s="61">
        <f>IF(COUNTIF(Setup_Hierarchy!$J$107:$IV$107,"="&amp;$K418)&lt;&gt;0,$L418,0)</f>
        <v>0</v>
      </c>
      <c r="DL418" s="61">
        <f>IF(COUNTIF(Setup_Hierarchy!$J$108:$IV$108,"="&amp;$K418)&lt;&gt;0,$L418,0)</f>
        <v>0</v>
      </c>
      <c r="DM418" s="61">
        <f>IF(COUNTIF(Setup_Hierarchy!$J$109:$IV$109,"="&amp;$K418)&lt;&gt;0,$L418,0)</f>
        <v>0</v>
      </c>
      <c r="DN418" s="61">
        <f>IF(COUNTIF(Setup_Hierarchy!$J$110:$IV$110,"="&amp;$K418)&lt;&gt;0,$L418,0)</f>
        <v>0</v>
      </c>
      <c r="DO418" s="61">
        <f>IF(COUNTIF(Setup_Hierarchy!$J$111:$IV$111,"="&amp;$K418)&lt;&gt;0,$L418,0)</f>
        <v>0</v>
      </c>
      <c r="DP418" s="61">
        <f>IF(COUNTIF(Setup_Hierarchy!$J$112:$IV$112,"="&amp;$K418)&lt;&gt;0,$L418,0)</f>
        <v>0</v>
      </c>
      <c r="DQ418" s="61">
        <f>IF(COUNTIF(Setup_Hierarchy!$J$113:$IV$113,"="&amp;$K418)&lt;&gt;0,$L418,0)</f>
        <v>0</v>
      </c>
      <c r="DR418" s="61">
        <f>IF(COUNTIF(Setup_Hierarchy!$J$114:$IV$114,"="&amp;$K418)&lt;&gt;0,$L418,0)</f>
        <v>0</v>
      </c>
      <c r="DS418" s="61">
        <f>IF(COUNTIF(Setup_Hierarchy!$J$115:$IV$115,"="&amp;$K418)&lt;&gt;0,$L418,0)</f>
        <v>0</v>
      </c>
      <c r="DT418" s="61">
        <f>IF(COUNTIF(Setup_Hierarchy!$J$116:$IV$116,"="&amp;$K418)&lt;&gt;0,$L418,0)</f>
        <v>0</v>
      </c>
    </row>
    <row r="419" spans="2:124" x14ac:dyDescent="0.2">
      <c r="B419" t="s">
        <v>576</v>
      </c>
      <c r="C419">
        <v>432</v>
      </c>
      <c r="D419" t="s">
        <v>16</v>
      </c>
      <c r="E419" t="s">
        <v>369</v>
      </c>
      <c r="F419" t="s">
        <v>526</v>
      </c>
      <c r="G419" t="s">
        <v>523</v>
      </c>
      <c r="H419" t="s">
        <v>10</v>
      </c>
      <c r="I419">
        <v>0.73588799999999999</v>
      </c>
      <c r="J419">
        <v>0.43052000000000001</v>
      </c>
      <c r="K419">
        <v>117</v>
      </c>
      <c r="L419">
        <v>500.04</v>
      </c>
      <c r="M419" s="61">
        <f>IF(COUNTIF(Setup_Hierarchy!$J$5:$IV$5,"="&amp;$K419)&lt;&gt;0,$L419,0)</f>
        <v>500.04</v>
      </c>
      <c r="N419" s="61">
        <f>IF(COUNTIF(Setup_Hierarchy!$J$6:$IV$6,"="&amp;$K419)&lt;&gt;0,$L419,0)</f>
        <v>0</v>
      </c>
      <c r="O419" s="61">
        <f>IF(COUNTIF(Setup_Hierarchy!$J$7:$IV$7,"="&amp;$K419)&lt;&gt;0,$L419,0)</f>
        <v>0</v>
      </c>
      <c r="P419" s="61">
        <f>IF(COUNTIF(Setup_Hierarchy!$J$8:$IV$8,"="&amp;$K419)&lt;&gt;0,$L419,0)</f>
        <v>0</v>
      </c>
      <c r="Q419" s="61">
        <f>IF(COUNTIF(Setup_Hierarchy!$J$9:$IV$9,"="&amp;$K419)&lt;&gt;0,$L419,0)</f>
        <v>0</v>
      </c>
      <c r="R419" s="61">
        <f>IF(COUNTIF(Setup_Hierarchy!$J$10:$IV$10,"="&amp;$K419)&lt;&gt;0,$L419,0)</f>
        <v>0</v>
      </c>
      <c r="S419" s="61">
        <f>IF(COUNTIF(Setup_Hierarchy!$J$11:$IV$11,"="&amp;$K419)&lt;&gt;0,$L419,0)</f>
        <v>0</v>
      </c>
      <c r="T419" s="61">
        <f>IF(COUNTIF(Setup_Hierarchy!$J$12:$IV$12,"="&amp;$K419)&lt;&gt;0,$L419,0)</f>
        <v>0</v>
      </c>
      <c r="U419" s="61">
        <f>IF(COUNTIF(Setup_Hierarchy!$J$13:$IV$13,"="&amp;$K419)&lt;&gt;0,$L419,0)</f>
        <v>0</v>
      </c>
      <c r="V419" s="61">
        <f>IF(COUNTIF(Setup_Hierarchy!$J$14:$IV$14,"="&amp;$K419)&lt;&gt;0,$L419,0)</f>
        <v>0</v>
      </c>
      <c r="W419" s="61">
        <f>IF(COUNTIF(Setup_Hierarchy!$J$15:$IV$15,"="&amp;$K419)&lt;&gt;0,$L419,0)</f>
        <v>0</v>
      </c>
      <c r="X419" s="61">
        <f>IF(COUNTIF(Setup_Hierarchy!$J$16:$IV$16,"="&amp;$K419)&lt;&gt;0,$L419,0)</f>
        <v>0</v>
      </c>
      <c r="Y419" s="61">
        <f>IF(COUNTIF(Setup_Hierarchy!$J$17:$IV$17,"="&amp;$K419)&lt;&gt;0,$L419,0)</f>
        <v>0</v>
      </c>
      <c r="Z419" s="61">
        <f>IF(COUNTIF(Setup_Hierarchy!$J$18:$IV$18,"="&amp;$K419)&lt;&gt;0,$L419,0)</f>
        <v>0</v>
      </c>
      <c r="AA419" s="61">
        <f>IF(COUNTIF(Setup_Hierarchy!$J$19:$IV$19,"="&amp;$K419)&lt;&gt;0,$L419,0)</f>
        <v>0</v>
      </c>
      <c r="AB419" s="61">
        <f>IF(COUNTIF(Setup_Hierarchy!$J$20:$IV$20,"="&amp;$K419)&lt;&gt;0,$L419,0)</f>
        <v>0</v>
      </c>
      <c r="AC419" s="61">
        <f>IF(COUNTIF(Setup_Hierarchy!$J$21:$IV$21,"="&amp;$K419)&lt;&gt;0,$L419,0)</f>
        <v>0</v>
      </c>
      <c r="AD419" s="61">
        <f>IF(COUNTIF(Setup_Hierarchy!$J$22:$IV$22,"="&amp;$K419)&lt;&gt;0,$L419,0)</f>
        <v>0</v>
      </c>
      <c r="AE419" s="61">
        <f>IF(COUNTIF(Setup_Hierarchy!$J$23:$IV$23,"="&amp;$K419)&lt;&gt;0,$L419,0)</f>
        <v>0</v>
      </c>
      <c r="AF419" s="61">
        <f>IF(COUNTIF(Setup_Hierarchy!$J$24:$IV$24,"="&amp;$K419)&lt;&gt;0,$L419,0)</f>
        <v>0</v>
      </c>
      <c r="AG419" s="61">
        <f>IF(COUNTIF(Setup_Hierarchy!$J$25:$IV$25,"="&amp;$K419)&lt;&gt;0,$L419,0)</f>
        <v>0</v>
      </c>
      <c r="AH419" s="61">
        <f>IF(COUNTIF(Setup_Hierarchy!$J$26:$IV$26,"="&amp;$K419)&lt;&gt;0,$L419,0)</f>
        <v>0</v>
      </c>
      <c r="AI419" s="61">
        <f>IF(COUNTIF(Setup_Hierarchy!$J$27:$IV$27,"="&amp;$K419)&lt;&gt;0,$L419,0)</f>
        <v>0</v>
      </c>
      <c r="AJ419" s="61">
        <f>IF(COUNTIF(Setup_Hierarchy!$J$28:$IV$28,"="&amp;$K419)&lt;&gt;0,$L419,0)</f>
        <v>0</v>
      </c>
      <c r="AK419" s="61">
        <f>IF(COUNTIF(Setup_Hierarchy!$J$29:$IV$29,"="&amp;$K419)&lt;&gt;0,$L419,0)</f>
        <v>0</v>
      </c>
      <c r="AL419" s="61">
        <f>IF(COUNTIF(Setup_Hierarchy!$J$30:$IV$30,"="&amp;$K419)&lt;&gt;0,$L419,0)</f>
        <v>0</v>
      </c>
      <c r="AM419" s="61">
        <f>IF(COUNTIF(Setup_Hierarchy!$J$31:$IV$31,"="&amp;$K419)&lt;&gt;0,$L419,0)</f>
        <v>0</v>
      </c>
      <c r="AN419" s="61">
        <f>IF(COUNTIF(Setup_Hierarchy!$J$32:$IV$32,"="&amp;$K419)&lt;&gt;0,$L419,0)</f>
        <v>0</v>
      </c>
      <c r="AO419" s="61">
        <f>IF(COUNTIF(Setup_Hierarchy!$J$33:$IV$33,"="&amp;$K419)&lt;&gt;0,$L419,0)</f>
        <v>0</v>
      </c>
      <c r="AP419" s="61">
        <f>IF(COUNTIF(Setup_Hierarchy!$J$34:$IV$34,"="&amp;$K419)&lt;&gt;0,$L419,0)</f>
        <v>0</v>
      </c>
      <c r="AQ419" s="61">
        <f>IF(COUNTIF(Setup_Hierarchy!$J$35:$IV$35,"="&amp;$K419)&lt;&gt;0,$L419,0)</f>
        <v>0</v>
      </c>
      <c r="AR419" s="61">
        <f>IF(COUNTIF(Setup_Hierarchy!$J$36:$IV$36,"="&amp;$K419)&lt;&gt;0,$L419,0)</f>
        <v>0</v>
      </c>
      <c r="AS419" s="61">
        <f>IF(COUNTIF(Setup_Hierarchy!$J$37:$IV$37,"="&amp;$K419)&lt;&gt;0,$L419,0)</f>
        <v>0</v>
      </c>
      <c r="AT419" s="61">
        <f>IF(COUNTIF(Setup_Hierarchy!$J$38:$IV$38,"="&amp;$K419)&lt;&gt;0,$L419,0)</f>
        <v>0</v>
      </c>
      <c r="AU419" s="61">
        <f>IF(COUNTIF(Setup_Hierarchy!$J$39:$IV$39,"="&amp;$K419)&lt;&gt;0,$L419,0)</f>
        <v>0</v>
      </c>
      <c r="AV419" s="61">
        <f>IF(COUNTIF(Setup_Hierarchy!$J$40:$IV$40,"="&amp;$K419)&lt;&gt;0,$L419,0)</f>
        <v>0</v>
      </c>
      <c r="AW419" s="61">
        <f>IF(COUNTIF(Setup_Hierarchy!$J$41:$IV$41,"="&amp;$K419)&lt;&gt;0,$L419,0)</f>
        <v>0</v>
      </c>
      <c r="AX419" s="61">
        <f>IF(COUNTIF(Setup_Hierarchy!$J$42:$IV$42,"="&amp;$K419)&lt;&gt;0,$L419,0)</f>
        <v>0</v>
      </c>
      <c r="AY419" s="61">
        <f>IF(COUNTIF(Setup_Hierarchy!$J$43:$IV$43,"="&amp;$K419)&lt;&gt;0,$L419,0)</f>
        <v>0</v>
      </c>
      <c r="AZ419" s="61">
        <f>IF(COUNTIF(Setup_Hierarchy!$J$44:$IV$44,"="&amp;$K419)&lt;&gt;0,$L419,0)</f>
        <v>0</v>
      </c>
      <c r="BA419" s="61">
        <f>IF(COUNTIF(Setup_Hierarchy!$J$45:$IV$45,"="&amp;$K419)&lt;&gt;0,$L419,0)</f>
        <v>0</v>
      </c>
      <c r="BB419" s="61">
        <f>IF(COUNTIF(Setup_Hierarchy!$J$46:$IV$46,"="&amp;$K419)&lt;&gt;0,$L419,0)</f>
        <v>0</v>
      </c>
      <c r="BC419" s="61">
        <f>IF(COUNTIF(Setup_Hierarchy!$J$47:$IV$47,"="&amp;$K419)&lt;&gt;0,$L419,0)</f>
        <v>0</v>
      </c>
      <c r="BD419" s="61">
        <f>IF(COUNTIF(Setup_Hierarchy!$J$48:$IV$48,"="&amp;$K419)&lt;&gt;0,$L419,0)</f>
        <v>0</v>
      </c>
      <c r="BE419" s="61">
        <f>IF(COUNTIF(Setup_Hierarchy!$J$49:$IV$49,"="&amp;$K419)&lt;&gt;0,$L419,0)</f>
        <v>0</v>
      </c>
      <c r="BF419" s="61">
        <f>IF(COUNTIF(Setup_Hierarchy!$J$50:$IV$50,"="&amp;$K419)&lt;&gt;0,$L419,0)</f>
        <v>0</v>
      </c>
      <c r="BG419" s="61">
        <f>IF(COUNTIF(Setup_Hierarchy!$J$51:$IV$51,"="&amp;$K419)&lt;&gt;0,$L419,0)</f>
        <v>0</v>
      </c>
      <c r="BH419" s="61">
        <f>IF(COUNTIF(Setup_Hierarchy!$J$52:$IV$52,"="&amp;$K419)&lt;&gt;0,$L419,0)</f>
        <v>0</v>
      </c>
      <c r="BI419" s="61">
        <f>IF(COUNTIF(Setup_Hierarchy!$J$53:$IV$53,"="&amp;$K419)&lt;&gt;0,$L419,0)</f>
        <v>0</v>
      </c>
      <c r="BJ419" s="61">
        <f>IF(COUNTIF(Setup_Hierarchy!$J$54:$IV$54,"="&amp;$K419)&lt;&gt;0,$L419,0)</f>
        <v>0</v>
      </c>
      <c r="BK419" s="61">
        <f>IF(COUNTIF(Setup_Hierarchy!$J$55:$IV$55,"="&amp;$K419)&lt;&gt;0,$L419,0)</f>
        <v>0</v>
      </c>
      <c r="BL419" s="61">
        <f>IF(COUNTIF(Setup_Hierarchy!$J$56:$IV$56,"="&amp;$K419)&lt;&gt;0,$L419,0)</f>
        <v>0</v>
      </c>
      <c r="BM419" s="61">
        <f>IF(COUNTIF(Setup_Hierarchy!$J$57:$IV$57,"="&amp;$K419)&lt;&gt;0,$L419,0)</f>
        <v>0</v>
      </c>
      <c r="BN419" s="61">
        <f>IF(COUNTIF(Setup_Hierarchy!$J$58:$IV$58,"="&amp;$K419)&lt;&gt;0,$L419,0)</f>
        <v>0</v>
      </c>
      <c r="BO419" s="61">
        <f>IF(COUNTIF(Setup_Hierarchy!$J$59:$IV$59,"="&amp;$K419)&lt;&gt;0,$L419,0)</f>
        <v>0</v>
      </c>
      <c r="BP419" s="61">
        <f>IF(COUNTIF(Setup_Hierarchy!$J$60:$IV$60,"="&amp;$K419)&lt;&gt;0,$L419,0)</f>
        <v>0</v>
      </c>
      <c r="BQ419" s="61">
        <f>IF(COUNTIF(Setup_Hierarchy!$J$61:$IV$61,"="&amp;$K419)&lt;&gt;0,$L419,0)</f>
        <v>0</v>
      </c>
      <c r="BR419" s="61">
        <f>IF(COUNTIF(Setup_Hierarchy!$J$62:$IV$62,"="&amp;$K419)&lt;&gt;0,$L419,0)</f>
        <v>0</v>
      </c>
      <c r="BS419" s="61">
        <f>IF(COUNTIF(Setup_Hierarchy!$J$63:$IV$63,"="&amp;$K419)&lt;&gt;0,$L419,0)</f>
        <v>0</v>
      </c>
      <c r="BT419" s="61">
        <f>IF(COUNTIF(Setup_Hierarchy!$J$64:$IV$64,"="&amp;$K419)&lt;&gt;0,$L419,0)</f>
        <v>0</v>
      </c>
      <c r="BU419" s="61">
        <f>IF(COUNTIF(Setup_Hierarchy!$J$65:$IV$65,"="&amp;$K419)&lt;&gt;0,$L419,0)</f>
        <v>0</v>
      </c>
      <c r="BV419" s="61">
        <f>IF(COUNTIF(Setup_Hierarchy!$J$66:$IV$66,"="&amp;$K419)&lt;&gt;0,$L419,0)</f>
        <v>0</v>
      </c>
      <c r="BW419" s="61">
        <f>IF(COUNTIF(Setup_Hierarchy!$J$67:$IV$67,"="&amp;$K419)&lt;&gt;0,$L419,0)</f>
        <v>0</v>
      </c>
      <c r="BX419" s="61">
        <f>IF(COUNTIF(Setup_Hierarchy!$J$68:$IV$68,"="&amp;$K419)&lt;&gt;0,$L419,0)</f>
        <v>0</v>
      </c>
      <c r="BY419" s="61">
        <f>IF(COUNTIF(Setup_Hierarchy!$J$69:$IV$69,"="&amp;$K419)&lt;&gt;0,$L419,0)</f>
        <v>0</v>
      </c>
      <c r="BZ419" s="61">
        <f>IF(COUNTIF(Setup_Hierarchy!$J$70:$IV$70,"="&amp;$K419)&lt;&gt;0,$L419,0)</f>
        <v>0</v>
      </c>
      <c r="CA419" s="61">
        <f>IF(COUNTIF(Setup_Hierarchy!$J$71:$IV$71,"="&amp;$K419)&lt;&gt;0,$L419,0)</f>
        <v>0</v>
      </c>
      <c r="CB419" s="61">
        <f>IF(COUNTIF(Setup_Hierarchy!$J$72:$IV$72,"="&amp;$K419)&lt;&gt;0,$L419,0)</f>
        <v>0</v>
      </c>
      <c r="CC419" s="61">
        <f>IF(COUNTIF(Setup_Hierarchy!$J$73:$IV$73,"="&amp;$K419)&lt;&gt;0,$L419,0)</f>
        <v>0</v>
      </c>
      <c r="CD419" s="61">
        <f>IF(COUNTIF(Setup_Hierarchy!$J$74:$IV$74,"="&amp;$K419)&lt;&gt;0,$L419,0)</f>
        <v>0</v>
      </c>
      <c r="CE419" s="61">
        <f>IF(COUNTIF(Setup_Hierarchy!$J$75:$IV$75,"="&amp;$K419)&lt;&gt;0,$L419,0)</f>
        <v>0</v>
      </c>
      <c r="CF419" s="61">
        <f>IF(COUNTIF(Setup_Hierarchy!$J$76:$IV$76,"="&amp;$K419)&lt;&gt;0,$L419,0)</f>
        <v>0</v>
      </c>
      <c r="CG419" s="61">
        <f>IF(COUNTIF(Setup_Hierarchy!$J$77:$IV$77,"="&amp;$K419)&lt;&gt;0,$L419,0)</f>
        <v>0</v>
      </c>
      <c r="CH419" s="61">
        <f>IF(COUNTIF(Setup_Hierarchy!$J$78:$IV$78,"="&amp;$K419)&lt;&gt;0,$L419,0)</f>
        <v>0</v>
      </c>
      <c r="CI419" s="61">
        <f>IF(COUNTIF(Setup_Hierarchy!$J$79:$IV$79,"="&amp;$K419)&lt;&gt;0,$L419,0)</f>
        <v>0</v>
      </c>
      <c r="CJ419" s="61">
        <f>IF(COUNTIF(Setup_Hierarchy!$J$80:$IV$80,"="&amp;$K419)&lt;&gt;0,$L419,0)</f>
        <v>0</v>
      </c>
      <c r="CK419" s="61">
        <f>IF(COUNTIF(Setup_Hierarchy!$J$81:$IV$81,"="&amp;$K419)&lt;&gt;0,$L419,0)</f>
        <v>0</v>
      </c>
      <c r="CL419" s="61">
        <f>IF(COUNTIF(Setup_Hierarchy!$J$82:$IV$82,"="&amp;$K419)&lt;&gt;0,$L419,0)</f>
        <v>0</v>
      </c>
      <c r="CM419" s="61">
        <f>IF(COUNTIF(Setup_Hierarchy!$J$83:$IV$83,"="&amp;$K419)&lt;&gt;0,$L419,0)</f>
        <v>0</v>
      </c>
      <c r="CN419" s="61">
        <f>IF(COUNTIF(Setup_Hierarchy!$J$84:$IV$84,"="&amp;$K419)&lt;&gt;0,$L419,0)</f>
        <v>0</v>
      </c>
      <c r="CO419" s="61">
        <f>IF(COUNTIF(Setup_Hierarchy!$J$85:$IV$85,"="&amp;$K419)&lt;&gt;0,$L419,0)</f>
        <v>0</v>
      </c>
      <c r="CP419" s="61">
        <f>IF(COUNTIF(Setup_Hierarchy!$J$86:$IV$86,"="&amp;$K419)&lt;&gt;0,$L419,0)</f>
        <v>500.04</v>
      </c>
      <c r="CQ419" s="61">
        <f>IF(COUNTIF(Setup_Hierarchy!$J$87:$IV$87,"="&amp;$K419)&lt;&gt;0,$L419,0)</f>
        <v>500.04</v>
      </c>
      <c r="CR419" s="61">
        <f>IF(COUNTIF(Setup_Hierarchy!$J$88:$IV$88,"="&amp;$K419)&lt;&gt;0,$L419,0)</f>
        <v>500.04</v>
      </c>
      <c r="CS419" s="61">
        <f>IF(COUNTIF(Setup_Hierarchy!$J$89:$IV$89,"="&amp;$K419)&lt;&gt;0,$L419,0)</f>
        <v>500.04</v>
      </c>
      <c r="CT419" s="61">
        <f>IF(COUNTIF(Setup_Hierarchy!$J$90:$IV$90,"="&amp;$K419)&lt;&gt;0,$L419,0)</f>
        <v>0</v>
      </c>
      <c r="CU419" s="61">
        <f>IF(COUNTIF(Setup_Hierarchy!$J$91:$IV$91,"="&amp;$K419)&lt;&gt;0,$L419,0)</f>
        <v>0</v>
      </c>
      <c r="CV419" s="61">
        <f>IF(COUNTIF(Setup_Hierarchy!$J$92:$IV$92,"="&amp;$K419)&lt;&gt;0,$L419,0)</f>
        <v>500.04</v>
      </c>
      <c r="CW419" s="61">
        <f>IF(COUNTIF(Setup_Hierarchy!$J$93:$IV$93,"="&amp;$K419)&lt;&gt;0,$L419,0)</f>
        <v>0</v>
      </c>
      <c r="CX419" s="61">
        <f>IF(COUNTIF(Setup_Hierarchy!$J$94:$IV$94,"="&amp;$K419)&lt;&gt;0,$L419,0)</f>
        <v>500.04</v>
      </c>
      <c r="CY419" s="61">
        <f>IF(COUNTIF(Setup_Hierarchy!$J$95:$IV$95,"="&amp;$K419)&lt;&gt;0,$L419,0)</f>
        <v>0</v>
      </c>
      <c r="CZ419" s="61">
        <f>IF(COUNTIF(Setup_Hierarchy!$J$96:$IV$96,"="&amp;$K419)&lt;&gt;0,$L419,0)</f>
        <v>0</v>
      </c>
      <c r="DA419" s="61">
        <f>IF(COUNTIF(Setup_Hierarchy!$J$97:$IV$97,"="&amp;$K419)&lt;&gt;0,$L419,0)</f>
        <v>0</v>
      </c>
      <c r="DB419" s="61">
        <f>IF(COUNTIF(Setup_Hierarchy!$J$98:$IV$98,"="&amp;$K419)&lt;&gt;0,$L419,0)</f>
        <v>0</v>
      </c>
      <c r="DC419" s="61">
        <f>IF(COUNTIF(Setup_Hierarchy!$J$99:$IV$99,"="&amp;$K419)&lt;&gt;0,$L419,0)</f>
        <v>0</v>
      </c>
      <c r="DD419" s="61">
        <f>IF(COUNTIF(Setup_Hierarchy!$J$100:$IV$100,"="&amp;$K419)&lt;&gt;0,$L419,0)</f>
        <v>0</v>
      </c>
      <c r="DE419" s="61">
        <f>IF(COUNTIF(Setup_Hierarchy!$J$101:$IV$101,"="&amp;$K419)&lt;&gt;0,$L419,0)</f>
        <v>0</v>
      </c>
      <c r="DF419" s="61">
        <f>IF(COUNTIF(Setup_Hierarchy!$J$102:$IV$102,"="&amp;$K419)&lt;&gt;0,$L419,0)</f>
        <v>0</v>
      </c>
      <c r="DG419" s="61">
        <f>IF(COUNTIF(Setup_Hierarchy!$J$103:$IV$103,"="&amp;$K419)&lt;&gt;0,$L419,0)</f>
        <v>0</v>
      </c>
      <c r="DH419" s="61">
        <f>IF(COUNTIF(Setup_Hierarchy!$J$104:$IV$104,"="&amp;$K419)&lt;&gt;0,$L419,0)</f>
        <v>0</v>
      </c>
      <c r="DI419" s="61">
        <f>IF(COUNTIF(Setup_Hierarchy!$J$105:$IV$105,"="&amp;$K419)&lt;&gt;0,$L419,0)</f>
        <v>0</v>
      </c>
      <c r="DJ419" s="61">
        <f>IF(COUNTIF(Setup_Hierarchy!$J$106:$IV$106,"="&amp;$K419)&lt;&gt;0,$L419,0)</f>
        <v>0</v>
      </c>
      <c r="DK419" s="61">
        <f>IF(COUNTIF(Setup_Hierarchy!$J$107:$IV$107,"="&amp;$K419)&lt;&gt;0,$L419,0)</f>
        <v>0</v>
      </c>
      <c r="DL419" s="61">
        <f>IF(COUNTIF(Setup_Hierarchy!$J$108:$IV$108,"="&amp;$K419)&lt;&gt;0,$L419,0)</f>
        <v>0</v>
      </c>
      <c r="DM419" s="61">
        <f>IF(COUNTIF(Setup_Hierarchy!$J$109:$IV$109,"="&amp;$K419)&lt;&gt;0,$L419,0)</f>
        <v>0</v>
      </c>
      <c r="DN419" s="61">
        <f>IF(COUNTIF(Setup_Hierarchy!$J$110:$IV$110,"="&amp;$K419)&lt;&gt;0,$L419,0)</f>
        <v>0</v>
      </c>
      <c r="DO419" s="61">
        <f>IF(COUNTIF(Setup_Hierarchy!$J$111:$IV$111,"="&amp;$K419)&lt;&gt;0,$L419,0)</f>
        <v>0</v>
      </c>
      <c r="DP419" s="61">
        <f>IF(COUNTIF(Setup_Hierarchy!$J$112:$IV$112,"="&amp;$K419)&lt;&gt;0,$L419,0)</f>
        <v>0</v>
      </c>
      <c r="DQ419" s="61">
        <f>IF(COUNTIF(Setup_Hierarchy!$J$113:$IV$113,"="&amp;$K419)&lt;&gt;0,$L419,0)</f>
        <v>500.04</v>
      </c>
      <c r="DR419" s="61">
        <f>IF(COUNTIF(Setup_Hierarchy!$J$114:$IV$114,"="&amp;$K419)&lt;&gt;0,$L419,0)</f>
        <v>0</v>
      </c>
      <c r="DS419" s="61">
        <f>IF(COUNTIF(Setup_Hierarchy!$J$115:$IV$115,"="&amp;$K419)&lt;&gt;0,$L419,0)</f>
        <v>0</v>
      </c>
      <c r="DT419" s="61">
        <f>IF(COUNTIF(Setup_Hierarchy!$J$116:$IV$116,"="&amp;$K419)&lt;&gt;0,$L419,0)</f>
        <v>0</v>
      </c>
    </row>
    <row r="420" spans="2:124" x14ac:dyDescent="0.2">
      <c r="B420" t="s">
        <v>576</v>
      </c>
      <c r="C420">
        <v>433</v>
      </c>
      <c r="D420" t="s">
        <v>16</v>
      </c>
      <c r="E420" t="s">
        <v>369</v>
      </c>
      <c r="F420" t="s">
        <v>526</v>
      </c>
      <c r="G420" t="s">
        <v>523</v>
      </c>
      <c r="H420" t="s">
        <v>11</v>
      </c>
      <c r="I420">
        <v>0.56261700000000003</v>
      </c>
      <c r="J420">
        <v>0.29132599999999997</v>
      </c>
      <c r="K420">
        <v>100</v>
      </c>
      <c r="L420">
        <v>1320.59</v>
      </c>
      <c r="M420" s="61">
        <f>IF(COUNTIF(Setup_Hierarchy!$J$5:$IV$5,"="&amp;$K420)&lt;&gt;0,$L420,0)</f>
        <v>0</v>
      </c>
      <c r="N420" s="61">
        <f>IF(COUNTIF(Setup_Hierarchy!$J$6:$IV$6,"="&amp;$K420)&lt;&gt;0,$L420,0)</f>
        <v>0</v>
      </c>
      <c r="O420" s="61">
        <f>IF(COUNTIF(Setup_Hierarchy!$J$7:$IV$7,"="&amp;$K420)&lt;&gt;0,$L420,0)</f>
        <v>0</v>
      </c>
      <c r="P420" s="61">
        <f>IF(COUNTIF(Setup_Hierarchy!$J$8:$IV$8,"="&amp;$K420)&lt;&gt;0,$L420,0)</f>
        <v>0</v>
      </c>
      <c r="Q420" s="61">
        <f>IF(COUNTIF(Setup_Hierarchy!$J$9:$IV$9,"="&amp;$K420)&lt;&gt;0,$L420,0)</f>
        <v>0</v>
      </c>
      <c r="R420" s="61">
        <f>IF(COUNTIF(Setup_Hierarchy!$J$10:$IV$10,"="&amp;$K420)&lt;&gt;0,$L420,0)</f>
        <v>0</v>
      </c>
      <c r="S420" s="61">
        <f>IF(COUNTIF(Setup_Hierarchy!$J$11:$IV$11,"="&amp;$K420)&lt;&gt;0,$L420,0)</f>
        <v>0</v>
      </c>
      <c r="T420" s="61">
        <f>IF(COUNTIF(Setup_Hierarchy!$J$12:$IV$12,"="&amp;$K420)&lt;&gt;0,$L420,0)</f>
        <v>0</v>
      </c>
      <c r="U420" s="61">
        <f>IF(COUNTIF(Setup_Hierarchy!$J$13:$IV$13,"="&amp;$K420)&lt;&gt;0,$L420,0)</f>
        <v>0</v>
      </c>
      <c r="V420" s="61">
        <f>IF(COUNTIF(Setup_Hierarchy!$J$14:$IV$14,"="&amp;$K420)&lt;&gt;0,$L420,0)</f>
        <v>0</v>
      </c>
      <c r="W420" s="61">
        <f>IF(COUNTIF(Setup_Hierarchy!$J$15:$IV$15,"="&amp;$K420)&lt;&gt;0,$L420,0)</f>
        <v>0</v>
      </c>
      <c r="X420" s="61">
        <f>IF(COUNTIF(Setup_Hierarchy!$J$16:$IV$16,"="&amp;$K420)&lt;&gt;0,$L420,0)</f>
        <v>0</v>
      </c>
      <c r="Y420" s="61">
        <f>IF(COUNTIF(Setup_Hierarchy!$J$17:$IV$17,"="&amp;$K420)&lt;&gt;0,$L420,0)</f>
        <v>0</v>
      </c>
      <c r="Z420" s="61">
        <f>IF(COUNTIF(Setup_Hierarchy!$J$18:$IV$18,"="&amp;$K420)&lt;&gt;0,$L420,0)</f>
        <v>0</v>
      </c>
      <c r="AA420" s="61">
        <f>IF(COUNTIF(Setup_Hierarchy!$J$19:$IV$19,"="&amp;$K420)&lt;&gt;0,$L420,0)</f>
        <v>0</v>
      </c>
      <c r="AB420" s="61">
        <f>IF(COUNTIF(Setup_Hierarchy!$J$20:$IV$20,"="&amp;$K420)&lt;&gt;0,$L420,0)</f>
        <v>0</v>
      </c>
      <c r="AC420" s="61">
        <f>IF(COUNTIF(Setup_Hierarchy!$J$21:$IV$21,"="&amp;$K420)&lt;&gt;0,$L420,0)</f>
        <v>0</v>
      </c>
      <c r="AD420" s="61">
        <f>IF(COUNTIF(Setup_Hierarchy!$J$22:$IV$22,"="&amp;$K420)&lt;&gt;0,$L420,0)</f>
        <v>0</v>
      </c>
      <c r="AE420" s="61">
        <f>IF(COUNTIF(Setup_Hierarchy!$J$23:$IV$23,"="&amp;$K420)&lt;&gt;0,$L420,0)</f>
        <v>0</v>
      </c>
      <c r="AF420" s="61">
        <f>IF(COUNTIF(Setup_Hierarchy!$J$24:$IV$24,"="&amp;$K420)&lt;&gt;0,$L420,0)</f>
        <v>0</v>
      </c>
      <c r="AG420" s="61">
        <f>IF(COUNTIF(Setup_Hierarchy!$J$25:$IV$25,"="&amp;$K420)&lt;&gt;0,$L420,0)</f>
        <v>0</v>
      </c>
      <c r="AH420" s="61">
        <f>IF(COUNTIF(Setup_Hierarchy!$J$26:$IV$26,"="&amp;$K420)&lt;&gt;0,$L420,0)</f>
        <v>0</v>
      </c>
      <c r="AI420" s="61">
        <f>IF(COUNTIF(Setup_Hierarchy!$J$27:$IV$27,"="&amp;$K420)&lt;&gt;0,$L420,0)</f>
        <v>0</v>
      </c>
      <c r="AJ420" s="61">
        <f>IF(COUNTIF(Setup_Hierarchy!$J$28:$IV$28,"="&amp;$K420)&lt;&gt;0,$L420,0)</f>
        <v>0</v>
      </c>
      <c r="AK420" s="61">
        <f>IF(COUNTIF(Setup_Hierarchy!$J$29:$IV$29,"="&amp;$K420)&lt;&gt;0,$L420,0)</f>
        <v>0</v>
      </c>
      <c r="AL420" s="61">
        <f>IF(COUNTIF(Setup_Hierarchy!$J$30:$IV$30,"="&amp;$K420)&lt;&gt;0,$L420,0)</f>
        <v>0</v>
      </c>
      <c r="AM420" s="61">
        <f>IF(COUNTIF(Setup_Hierarchy!$J$31:$IV$31,"="&amp;$K420)&lt;&gt;0,$L420,0)</f>
        <v>0</v>
      </c>
      <c r="AN420" s="61">
        <f>IF(COUNTIF(Setup_Hierarchy!$J$32:$IV$32,"="&amp;$K420)&lt;&gt;0,$L420,0)</f>
        <v>0</v>
      </c>
      <c r="AO420" s="61">
        <f>IF(COUNTIF(Setup_Hierarchy!$J$33:$IV$33,"="&amp;$K420)&lt;&gt;0,$L420,0)</f>
        <v>0</v>
      </c>
      <c r="AP420" s="61">
        <f>IF(COUNTIF(Setup_Hierarchy!$J$34:$IV$34,"="&amp;$K420)&lt;&gt;0,$L420,0)</f>
        <v>0</v>
      </c>
      <c r="AQ420" s="61">
        <f>IF(COUNTIF(Setup_Hierarchy!$J$35:$IV$35,"="&amp;$K420)&lt;&gt;0,$L420,0)</f>
        <v>0</v>
      </c>
      <c r="AR420" s="61">
        <f>IF(COUNTIF(Setup_Hierarchy!$J$36:$IV$36,"="&amp;$K420)&lt;&gt;0,$L420,0)</f>
        <v>0</v>
      </c>
      <c r="AS420" s="61">
        <f>IF(COUNTIF(Setup_Hierarchy!$J$37:$IV$37,"="&amp;$K420)&lt;&gt;0,$L420,0)</f>
        <v>0</v>
      </c>
      <c r="AT420" s="61">
        <f>IF(COUNTIF(Setup_Hierarchy!$J$38:$IV$38,"="&amp;$K420)&lt;&gt;0,$L420,0)</f>
        <v>0</v>
      </c>
      <c r="AU420" s="61">
        <f>IF(COUNTIF(Setup_Hierarchy!$J$39:$IV$39,"="&amp;$K420)&lt;&gt;0,$L420,0)</f>
        <v>0</v>
      </c>
      <c r="AV420" s="61">
        <f>IF(COUNTIF(Setup_Hierarchy!$J$40:$IV$40,"="&amp;$K420)&lt;&gt;0,$L420,0)</f>
        <v>0</v>
      </c>
      <c r="AW420" s="61">
        <f>IF(COUNTIF(Setup_Hierarchy!$J$41:$IV$41,"="&amp;$K420)&lt;&gt;0,$L420,0)</f>
        <v>0</v>
      </c>
      <c r="AX420" s="61">
        <f>IF(COUNTIF(Setup_Hierarchy!$J$42:$IV$42,"="&amp;$K420)&lt;&gt;0,$L420,0)</f>
        <v>0</v>
      </c>
      <c r="AY420" s="61">
        <f>IF(COUNTIF(Setup_Hierarchy!$J$43:$IV$43,"="&amp;$K420)&lt;&gt;0,$L420,0)</f>
        <v>0</v>
      </c>
      <c r="AZ420" s="61">
        <f>IF(COUNTIF(Setup_Hierarchy!$J$44:$IV$44,"="&amp;$K420)&lt;&gt;0,$L420,0)</f>
        <v>0</v>
      </c>
      <c r="BA420" s="61">
        <f>IF(COUNTIF(Setup_Hierarchy!$J$45:$IV$45,"="&amp;$K420)&lt;&gt;0,$L420,0)</f>
        <v>0</v>
      </c>
      <c r="BB420" s="61">
        <f>IF(COUNTIF(Setup_Hierarchy!$J$46:$IV$46,"="&amp;$K420)&lt;&gt;0,$L420,0)</f>
        <v>0</v>
      </c>
      <c r="BC420" s="61">
        <f>IF(COUNTIF(Setup_Hierarchy!$J$47:$IV$47,"="&amp;$K420)&lt;&gt;0,$L420,0)</f>
        <v>0</v>
      </c>
      <c r="BD420" s="61">
        <f>IF(COUNTIF(Setup_Hierarchy!$J$48:$IV$48,"="&amp;$K420)&lt;&gt;0,$L420,0)</f>
        <v>0</v>
      </c>
      <c r="BE420" s="61">
        <f>IF(COUNTIF(Setup_Hierarchy!$J$49:$IV$49,"="&amp;$K420)&lt;&gt;0,$L420,0)</f>
        <v>0</v>
      </c>
      <c r="BF420" s="61">
        <f>IF(COUNTIF(Setup_Hierarchy!$J$50:$IV$50,"="&amp;$K420)&lt;&gt;0,$L420,0)</f>
        <v>0</v>
      </c>
      <c r="BG420" s="61">
        <f>IF(COUNTIF(Setup_Hierarchy!$J$51:$IV$51,"="&amp;$K420)&lt;&gt;0,$L420,0)</f>
        <v>0</v>
      </c>
      <c r="BH420" s="61">
        <f>IF(COUNTIF(Setup_Hierarchy!$J$52:$IV$52,"="&amp;$K420)&lt;&gt;0,$L420,0)</f>
        <v>0</v>
      </c>
      <c r="BI420" s="61">
        <f>IF(COUNTIF(Setup_Hierarchy!$J$53:$IV$53,"="&amp;$K420)&lt;&gt;0,$L420,0)</f>
        <v>0</v>
      </c>
      <c r="BJ420" s="61">
        <f>IF(COUNTIF(Setup_Hierarchy!$J$54:$IV$54,"="&amp;$K420)&lt;&gt;0,$L420,0)</f>
        <v>0</v>
      </c>
      <c r="BK420" s="61">
        <f>IF(COUNTIF(Setup_Hierarchy!$J$55:$IV$55,"="&amp;$K420)&lt;&gt;0,$L420,0)</f>
        <v>0</v>
      </c>
      <c r="BL420" s="61">
        <f>IF(COUNTIF(Setup_Hierarchy!$J$56:$IV$56,"="&amp;$K420)&lt;&gt;0,$L420,0)</f>
        <v>0</v>
      </c>
      <c r="BM420" s="61">
        <f>IF(COUNTIF(Setup_Hierarchy!$J$57:$IV$57,"="&amp;$K420)&lt;&gt;0,$L420,0)</f>
        <v>0</v>
      </c>
      <c r="BN420" s="61">
        <f>IF(COUNTIF(Setup_Hierarchy!$J$58:$IV$58,"="&amp;$K420)&lt;&gt;0,$L420,0)</f>
        <v>0</v>
      </c>
      <c r="BO420" s="61">
        <f>IF(COUNTIF(Setup_Hierarchy!$J$59:$IV$59,"="&amp;$K420)&lt;&gt;0,$L420,0)</f>
        <v>0</v>
      </c>
      <c r="BP420" s="61">
        <f>IF(COUNTIF(Setup_Hierarchy!$J$60:$IV$60,"="&amp;$K420)&lt;&gt;0,$L420,0)</f>
        <v>0</v>
      </c>
      <c r="BQ420" s="61">
        <f>IF(COUNTIF(Setup_Hierarchy!$J$61:$IV$61,"="&amp;$K420)&lt;&gt;0,$L420,0)</f>
        <v>0</v>
      </c>
      <c r="BR420" s="61">
        <f>IF(COUNTIF(Setup_Hierarchy!$J$62:$IV$62,"="&amp;$K420)&lt;&gt;0,$L420,0)</f>
        <v>0</v>
      </c>
      <c r="BS420" s="61">
        <f>IF(COUNTIF(Setup_Hierarchy!$J$63:$IV$63,"="&amp;$K420)&lt;&gt;0,$L420,0)</f>
        <v>0</v>
      </c>
      <c r="BT420" s="61">
        <f>IF(COUNTIF(Setup_Hierarchy!$J$64:$IV$64,"="&amp;$K420)&lt;&gt;0,$L420,0)</f>
        <v>0</v>
      </c>
      <c r="BU420" s="61">
        <f>IF(COUNTIF(Setup_Hierarchy!$J$65:$IV$65,"="&amp;$K420)&lt;&gt;0,$L420,0)</f>
        <v>0</v>
      </c>
      <c r="BV420" s="61">
        <f>IF(COUNTIF(Setup_Hierarchy!$J$66:$IV$66,"="&amp;$K420)&lt;&gt;0,$L420,0)</f>
        <v>0</v>
      </c>
      <c r="BW420" s="61">
        <f>IF(COUNTIF(Setup_Hierarchy!$J$67:$IV$67,"="&amp;$K420)&lt;&gt;0,$L420,0)</f>
        <v>0</v>
      </c>
      <c r="BX420" s="61">
        <f>IF(COUNTIF(Setup_Hierarchy!$J$68:$IV$68,"="&amp;$K420)&lt;&gt;0,$L420,0)</f>
        <v>0</v>
      </c>
      <c r="BY420" s="61">
        <f>IF(COUNTIF(Setup_Hierarchy!$J$69:$IV$69,"="&amp;$K420)&lt;&gt;0,$L420,0)</f>
        <v>0</v>
      </c>
      <c r="BZ420" s="61">
        <f>IF(COUNTIF(Setup_Hierarchy!$J$70:$IV$70,"="&amp;$K420)&lt;&gt;0,$L420,0)</f>
        <v>0</v>
      </c>
      <c r="CA420" s="61">
        <f>IF(COUNTIF(Setup_Hierarchy!$J$71:$IV$71,"="&amp;$K420)&lt;&gt;0,$L420,0)</f>
        <v>0</v>
      </c>
      <c r="CB420" s="61">
        <f>IF(COUNTIF(Setup_Hierarchy!$J$72:$IV$72,"="&amp;$K420)&lt;&gt;0,$L420,0)</f>
        <v>0</v>
      </c>
      <c r="CC420" s="61">
        <f>IF(COUNTIF(Setup_Hierarchy!$J$73:$IV$73,"="&amp;$K420)&lt;&gt;0,$L420,0)</f>
        <v>0</v>
      </c>
      <c r="CD420" s="61">
        <f>IF(COUNTIF(Setup_Hierarchy!$J$74:$IV$74,"="&amp;$K420)&lt;&gt;0,$L420,0)</f>
        <v>0</v>
      </c>
      <c r="CE420" s="61">
        <f>IF(COUNTIF(Setup_Hierarchy!$J$75:$IV$75,"="&amp;$K420)&lt;&gt;0,$L420,0)</f>
        <v>0</v>
      </c>
      <c r="CF420" s="61">
        <f>IF(COUNTIF(Setup_Hierarchy!$J$76:$IV$76,"="&amp;$K420)&lt;&gt;0,$L420,0)</f>
        <v>0</v>
      </c>
      <c r="CG420" s="61">
        <f>IF(COUNTIF(Setup_Hierarchy!$J$77:$IV$77,"="&amp;$K420)&lt;&gt;0,$L420,0)</f>
        <v>0</v>
      </c>
      <c r="CH420" s="61">
        <f>IF(COUNTIF(Setup_Hierarchy!$J$78:$IV$78,"="&amp;$K420)&lt;&gt;0,$L420,0)</f>
        <v>0</v>
      </c>
      <c r="CI420" s="61">
        <f>IF(COUNTIF(Setup_Hierarchy!$J$79:$IV$79,"="&amp;$K420)&lt;&gt;0,$L420,0)</f>
        <v>0</v>
      </c>
      <c r="CJ420" s="61">
        <f>IF(COUNTIF(Setup_Hierarchy!$J$80:$IV$80,"="&amp;$K420)&lt;&gt;0,$L420,0)</f>
        <v>0</v>
      </c>
      <c r="CK420" s="61">
        <f>IF(COUNTIF(Setup_Hierarchy!$J$81:$IV$81,"="&amp;$K420)&lt;&gt;0,$L420,0)</f>
        <v>0</v>
      </c>
      <c r="CL420" s="61">
        <f>IF(COUNTIF(Setup_Hierarchy!$J$82:$IV$82,"="&amp;$K420)&lt;&gt;0,$L420,0)</f>
        <v>0</v>
      </c>
      <c r="CM420" s="61">
        <f>IF(COUNTIF(Setup_Hierarchy!$J$83:$IV$83,"="&amp;$K420)&lt;&gt;0,$L420,0)</f>
        <v>0</v>
      </c>
      <c r="CN420" s="61">
        <f>IF(COUNTIF(Setup_Hierarchy!$J$84:$IV$84,"="&amp;$K420)&lt;&gt;0,$L420,0)</f>
        <v>0</v>
      </c>
      <c r="CO420" s="61">
        <f>IF(COUNTIF(Setup_Hierarchy!$J$85:$IV$85,"="&amp;$K420)&lt;&gt;0,$L420,0)</f>
        <v>0</v>
      </c>
      <c r="CP420" s="61">
        <f>IF(COUNTIF(Setup_Hierarchy!$J$86:$IV$86,"="&amp;$K420)&lt;&gt;0,$L420,0)</f>
        <v>0</v>
      </c>
      <c r="CQ420" s="61">
        <f>IF(COUNTIF(Setup_Hierarchy!$J$87:$IV$87,"="&amp;$K420)&lt;&gt;0,$L420,0)</f>
        <v>0</v>
      </c>
      <c r="CR420" s="61">
        <f>IF(COUNTIF(Setup_Hierarchy!$J$88:$IV$88,"="&amp;$K420)&lt;&gt;0,$L420,0)</f>
        <v>0</v>
      </c>
      <c r="CS420" s="61">
        <f>IF(COUNTIF(Setup_Hierarchy!$J$89:$IV$89,"="&amp;$K420)&lt;&gt;0,$L420,0)</f>
        <v>0</v>
      </c>
      <c r="CT420" s="61">
        <f>IF(COUNTIF(Setup_Hierarchy!$J$90:$IV$90,"="&amp;$K420)&lt;&gt;0,$L420,0)</f>
        <v>0</v>
      </c>
      <c r="CU420" s="61">
        <f>IF(COUNTIF(Setup_Hierarchy!$J$91:$IV$91,"="&amp;$K420)&lt;&gt;0,$L420,0)</f>
        <v>0</v>
      </c>
      <c r="CV420" s="61">
        <f>IF(COUNTIF(Setup_Hierarchy!$J$92:$IV$92,"="&amp;$K420)&lt;&gt;0,$L420,0)</f>
        <v>0</v>
      </c>
      <c r="CW420" s="61">
        <f>IF(COUNTIF(Setup_Hierarchy!$J$93:$IV$93,"="&amp;$K420)&lt;&gt;0,$L420,0)</f>
        <v>0</v>
      </c>
      <c r="CX420" s="61">
        <f>IF(COUNTIF(Setup_Hierarchy!$J$94:$IV$94,"="&amp;$K420)&lt;&gt;0,$L420,0)</f>
        <v>0</v>
      </c>
      <c r="CY420" s="61">
        <f>IF(COUNTIF(Setup_Hierarchy!$J$95:$IV$95,"="&amp;$K420)&lt;&gt;0,$L420,0)</f>
        <v>0</v>
      </c>
      <c r="CZ420" s="61">
        <f>IF(COUNTIF(Setup_Hierarchy!$J$96:$IV$96,"="&amp;$K420)&lt;&gt;0,$L420,0)</f>
        <v>0</v>
      </c>
      <c r="DA420" s="61">
        <f>IF(COUNTIF(Setup_Hierarchy!$J$97:$IV$97,"="&amp;$K420)&lt;&gt;0,$L420,0)</f>
        <v>0</v>
      </c>
      <c r="DB420" s="61">
        <f>IF(COUNTIF(Setup_Hierarchy!$J$98:$IV$98,"="&amp;$K420)&lt;&gt;0,$L420,0)</f>
        <v>0</v>
      </c>
      <c r="DC420" s="61">
        <f>IF(COUNTIF(Setup_Hierarchy!$J$99:$IV$99,"="&amp;$K420)&lt;&gt;0,$L420,0)</f>
        <v>0</v>
      </c>
      <c r="DD420" s="61">
        <f>IF(COUNTIF(Setup_Hierarchy!$J$100:$IV$100,"="&amp;$K420)&lt;&gt;0,$L420,0)</f>
        <v>0</v>
      </c>
      <c r="DE420" s="61">
        <f>IF(COUNTIF(Setup_Hierarchy!$J$101:$IV$101,"="&amp;$K420)&lt;&gt;0,$L420,0)</f>
        <v>0</v>
      </c>
      <c r="DF420" s="61">
        <f>IF(COUNTIF(Setup_Hierarchy!$J$102:$IV$102,"="&amp;$K420)&lt;&gt;0,$L420,0)</f>
        <v>0</v>
      </c>
      <c r="DG420" s="61">
        <f>IF(COUNTIF(Setup_Hierarchy!$J$103:$IV$103,"="&amp;$K420)&lt;&gt;0,$L420,0)</f>
        <v>0</v>
      </c>
      <c r="DH420" s="61">
        <f>IF(COUNTIF(Setup_Hierarchy!$J$104:$IV$104,"="&amp;$K420)&lt;&gt;0,$L420,0)</f>
        <v>0</v>
      </c>
      <c r="DI420" s="61">
        <f>IF(COUNTIF(Setup_Hierarchy!$J$105:$IV$105,"="&amp;$K420)&lt;&gt;0,$L420,0)</f>
        <v>0</v>
      </c>
      <c r="DJ420" s="61">
        <f>IF(COUNTIF(Setup_Hierarchy!$J$106:$IV$106,"="&amp;$K420)&lt;&gt;0,$L420,0)</f>
        <v>0</v>
      </c>
      <c r="DK420" s="61">
        <f>IF(COUNTIF(Setup_Hierarchy!$J$107:$IV$107,"="&amp;$K420)&lt;&gt;0,$L420,0)</f>
        <v>0</v>
      </c>
      <c r="DL420" s="61">
        <f>IF(COUNTIF(Setup_Hierarchy!$J$108:$IV$108,"="&amp;$K420)&lt;&gt;0,$L420,0)</f>
        <v>0</v>
      </c>
      <c r="DM420" s="61">
        <f>IF(COUNTIF(Setup_Hierarchy!$J$109:$IV$109,"="&amp;$K420)&lt;&gt;0,$L420,0)</f>
        <v>0</v>
      </c>
      <c r="DN420" s="61">
        <f>IF(COUNTIF(Setup_Hierarchy!$J$110:$IV$110,"="&amp;$K420)&lt;&gt;0,$L420,0)</f>
        <v>0</v>
      </c>
      <c r="DO420" s="61">
        <f>IF(COUNTIF(Setup_Hierarchy!$J$111:$IV$111,"="&amp;$K420)&lt;&gt;0,$L420,0)</f>
        <v>0</v>
      </c>
      <c r="DP420" s="61">
        <f>IF(COUNTIF(Setup_Hierarchy!$J$112:$IV$112,"="&amp;$K420)&lt;&gt;0,$L420,0)</f>
        <v>0</v>
      </c>
      <c r="DQ420" s="61">
        <f>IF(COUNTIF(Setup_Hierarchy!$J$113:$IV$113,"="&amp;$K420)&lt;&gt;0,$L420,0)</f>
        <v>0</v>
      </c>
      <c r="DR420" s="61">
        <f>IF(COUNTIF(Setup_Hierarchy!$J$114:$IV$114,"="&amp;$K420)&lt;&gt;0,$L420,0)</f>
        <v>0</v>
      </c>
      <c r="DS420" s="61">
        <f>IF(COUNTIF(Setup_Hierarchy!$J$115:$IV$115,"="&amp;$K420)&lt;&gt;0,$L420,0)</f>
        <v>0</v>
      </c>
      <c r="DT420" s="61">
        <f>IF(COUNTIF(Setup_Hierarchy!$J$116:$IV$116,"="&amp;$K420)&lt;&gt;0,$L420,0)</f>
        <v>0</v>
      </c>
    </row>
    <row r="421" spans="2:124" x14ac:dyDescent="0.2">
      <c r="B421" t="s">
        <v>576</v>
      </c>
      <c r="C421">
        <v>433</v>
      </c>
      <c r="D421" t="s">
        <v>16</v>
      </c>
      <c r="E421" t="s">
        <v>369</v>
      </c>
      <c r="F421" t="s">
        <v>526</v>
      </c>
      <c r="G421" t="s">
        <v>523</v>
      </c>
      <c r="H421" t="s">
        <v>11</v>
      </c>
      <c r="I421">
        <v>0.56261700000000003</v>
      </c>
      <c r="J421">
        <v>0.29132599999999997</v>
      </c>
      <c r="K421">
        <v>110</v>
      </c>
      <c r="L421">
        <v>1320.59</v>
      </c>
      <c r="M421" s="61">
        <f>IF(COUNTIF(Setup_Hierarchy!$J$5:$IV$5,"="&amp;$K421)&lt;&gt;0,$L421,0)</f>
        <v>0</v>
      </c>
      <c r="N421" s="61">
        <f>IF(COUNTIF(Setup_Hierarchy!$J$6:$IV$6,"="&amp;$K421)&lt;&gt;0,$L421,0)</f>
        <v>0</v>
      </c>
      <c r="O421" s="61">
        <f>IF(COUNTIF(Setup_Hierarchy!$J$7:$IV$7,"="&amp;$K421)&lt;&gt;0,$L421,0)</f>
        <v>0</v>
      </c>
      <c r="P421" s="61">
        <f>IF(COUNTIF(Setup_Hierarchy!$J$8:$IV$8,"="&amp;$K421)&lt;&gt;0,$L421,0)</f>
        <v>0</v>
      </c>
      <c r="Q421" s="61">
        <f>IF(COUNTIF(Setup_Hierarchy!$J$9:$IV$9,"="&amp;$K421)&lt;&gt;0,$L421,0)</f>
        <v>0</v>
      </c>
      <c r="R421" s="61">
        <f>IF(COUNTIF(Setup_Hierarchy!$J$10:$IV$10,"="&amp;$K421)&lt;&gt;0,$L421,0)</f>
        <v>0</v>
      </c>
      <c r="S421" s="61">
        <f>IF(COUNTIF(Setup_Hierarchy!$J$11:$IV$11,"="&amp;$K421)&lt;&gt;0,$L421,0)</f>
        <v>0</v>
      </c>
      <c r="T421" s="61">
        <f>IF(COUNTIF(Setup_Hierarchy!$J$12:$IV$12,"="&amp;$K421)&lt;&gt;0,$L421,0)</f>
        <v>0</v>
      </c>
      <c r="U421" s="61">
        <f>IF(COUNTIF(Setup_Hierarchy!$J$13:$IV$13,"="&amp;$K421)&lt;&gt;0,$L421,0)</f>
        <v>0</v>
      </c>
      <c r="V421" s="61">
        <f>IF(COUNTIF(Setup_Hierarchy!$J$14:$IV$14,"="&amp;$K421)&lt;&gt;0,$L421,0)</f>
        <v>0</v>
      </c>
      <c r="W421" s="61">
        <f>IF(COUNTIF(Setup_Hierarchy!$J$15:$IV$15,"="&amp;$K421)&lt;&gt;0,$L421,0)</f>
        <v>0</v>
      </c>
      <c r="X421" s="61">
        <f>IF(COUNTIF(Setup_Hierarchy!$J$16:$IV$16,"="&amp;$K421)&lt;&gt;0,$L421,0)</f>
        <v>0</v>
      </c>
      <c r="Y421" s="61">
        <f>IF(COUNTIF(Setup_Hierarchy!$J$17:$IV$17,"="&amp;$K421)&lt;&gt;0,$L421,0)</f>
        <v>0</v>
      </c>
      <c r="Z421" s="61">
        <f>IF(COUNTIF(Setup_Hierarchy!$J$18:$IV$18,"="&amp;$K421)&lt;&gt;0,$L421,0)</f>
        <v>0</v>
      </c>
      <c r="AA421" s="61">
        <f>IF(COUNTIF(Setup_Hierarchy!$J$19:$IV$19,"="&amp;$K421)&lt;&gt;0,$L421,0)</f>
        <v>0</v>
      </c>
      <c r="AB421" s="61">
        <f>IF(COUNTIF(Setup_Hierarchy!$J$20:$IV$20,"="&amp;$K421)&lt;&gt;0,$L421,0)</f>
        <v>0</v>
      </c>
      <c r="AC421" s="61">
        <f>IF(COUNTIF(Setup_Hierarchy!$J$21:$IV$21,"="&amp;$K421)&lt;&gt;0,$L421,0)</f>
        <v>0</v>
      </c>
      <c r="AD421" s="61">
        <f>IF(COUNTIF(Setup_Hierarchy!$J$22:$IV$22,"="&amp;$K421)&lt;&gt;0,$L421,0)</f>
        <v>0</v>
      </c>
      <c r="AE421" s="61">
        <f>IF(COUNTIF(Setup_Hierarchy!$J$23:$IV$23,"="&amp;$K421)&lt;&gt;0,$L421,0)</f>
        <v>0</v>
      </c>
      <c r="AF421" s="61">
        <f>IF(COUNTIF(Setup_Hierarchy!$J$24:$IV$24,"="&amp;$K421)&lt;&gt;0,$L421,0)</f>
        <v>0</v>
      </c>
      <c r="AG421" s="61">
        <f>IF(COUNTIF(Setup_Hierarchy!$J$25:$IV$25,"="&amp;$K421)&lt;&gt;0,$L421,0)</f>
        <v>0</v>
      </c>
      <c r="AH421" s="61">
        <f>IF(COUNTIF(Setup_Hierarchy!$J$26:$IV$26,"="&amp;$K421)&lt;&gt;0,$L421,0)</f>
        <v>0</v>
      </c>
      <c r="AI421" s="61">
        <f>IF(COUNTIF(Setup_Hierarchy!$J$27:$IV$27,"="&amp;$K421)&lt;&gt;0,$L421,0)</f>
        <v>0</v>
      </c>
      <c r="AJ421" s="61">
        <f>IF(COUNTIF(Setup_Hierarchy!$J$28:$IV$28,"="&amp;$K421)&lt;&gt;0,$L421,0)</f>
        <v>0</v>
      </c>
      <c r="AK421" s="61">
        <f>IF(COUNTIF(Setup_Hierarchy!$J$29:$IV$29,"="&amp;$K421)&lt;&gt;0,$L421,0)</f>
        <v>0</v>
      </c>
      <c r="AL421" s="61">
        <f>IF(COUNTIF(Setup_Hierarchy!$J$30:$IV$30,"="&amp;$K421)&lt;&gt;0,$L421,0)</f>
        <v>0</v>
      </c>
      <c r="AM421" s="61">
        <f>IF(COUNTIF(Setup_Hierarchy!$J$31:$IV$31,"="&amp;$K421)&lt;&gt;0,$L421,0)</f>
        <v>0</v>
      </c>
      <c r="AN421" s="61">
        <f>IF(COUNTIF(Setup_Hierarchy!$J$32:$IV$32,"="&amp;$K421)&lt;&gt;0,$L421,0)</f>
        <v>0</v>
      </c>
      <c r="AO421" s="61">
        <f>IF(COUNTIF(Setup_Hierarchy!$J$33:$IV$33,"="&amp;$K421)&lt;&gt;0,$L421,0)</f>
        <v>0</v>
      </c>
      <c r="AP421" s="61">
        <f>IF(COUNTIF(Setup_Hierarchy!$J$34:$IV$34,"="&amp;$K421)&lt;&gt;0,$L421,0)</f>
        <v>0</v>
      </c>
      <c r="AQ421" s="61">
        <f>IF(COUNTIF(Setup_Hierarchy!$J$35:$IV$35,"="&amp;$K421)&lt;&gt;0,$L421,0)</f>
        <v>0</v>
      </c>
      <c r="AR421" s="61">
        <f>IF(COUNTIF(Setup_Hierarchy!$J$36:$IV$36,"="&amp;$K421)&lt;&gt;0,$L421,0)</f>
        <v>0</v>
      </c>
      <c r="AS421" s="61">
        <f>IF(COUNTIF(Setup_Hierarchy!$J$37:$IV$37,"="&amp;$K421)&lt;&gt;0,$L421,0)</f>
        <v>0</v>
      </c>
      <c r="AT421" s="61">
        <f>IF(COUNTIF(Setup_Hierarchy!$J$38:$IV$38,"="&amp;$K421)&lt;&gt;0,$L421,0)</f>
        <v>0</v>
      </c>
      <c r="AU421" s="61">
        <f>IF(COUNTIF(Setup_Hierarchy!$J$39:$IV$39,"="&amp;$K421)&lt;&gt;0,$L421,0)</f>
        <v>0</v>
      </c>
      <c r="AV421" s="61">
        <f>IF(COUNTIF(Setup_Hierarchy!$J$40:$IV$40,"="&amp;$K421)&lt;&gt;0,$L421,0)</f>
        <v>0</v>
      </c>
      <c r="AW421" s="61">
        <f>IF(COUNTIF(Setup_Hierarchy!$J$41:$IV$41,"="&amp;$K421)&lt;&gt;0,$L421,0)</f>
        <v>0</v>
      </c>
      <c r="AX421" s="61">
        <f>IF(COUNTIF(Setup_Hierarchy!$J$42:$IV$42,"="&amp;$K421)&lt;&gt;0,$L421,0)</f>
        <v>0</v>
      </c>
      <c r="AY421" s="61">
        <f>IF(COUNTIF(Setup_Hierarchy!$J$43:$IV$43,"="&amp;$K421)&lt;&gt;0,$L421,0)</f>
        <v>0</v>
      </c>
      <c r="AZ421" s="61">
        <f>IF(COUNTIF(Setup_Hierarchy!$J$44:$IV$44,"="&amp;$K421)&lt;&gt;0,$L421,0)</f>
        <v>0</v>
      </c>
      <c r="BA421" s="61">
        <f>IF(COUNTIF(Setup_Hierarchy!$J$45:$IV$45,"="&amp;$K421)&lt;&gt;0,$L421,0)</f>
        <v>0</v>
      </c>
      <c r="BB421" s="61">
        <f>IF(COUNTIF(Setup_Hierarchy!$J$46:$IV$46,"="&amp;$K421)&lt;&gt;0,$L421,0)</f>
        <v>0</v>
      </c>
      <c r="BC421" s="61">
        <f>IF(COUNTIF(Setup_Hierarchy!$J$47:$IV$47,"="&amp;$K421)&lt;&gt;0,$L421,0)</f>
        <v>0</v>
      </c>
      <c r="BD421" s="61">
        <f>IF(COUNTIF(Setup_Hierarchy!$J$48:$IV$48,"="&amp;$K421)&lt;&gt;0,$L421,0)</f>
        <v>0</v>
      </c>
      <c r="BE421" s="61">
        <f>IF(COUNTIF(Setup_Hierarchy!$J$49:$IV$49,"="&amp;$K421)&lt;&gt;0,$L421,0)</f>
        <v>0</v>
      </c>
      <c r="BF421" s="61">
        <f>IF(COUNTIF(Setup_Hierarchy!$J$50:$IV$50,"="&amp;$K421)&lt;&gt;0,$L421,0)</f>
        <v>0</v>
      </c>
      <c r="BG421" s="61">
        <f>IF(COUNTIF(Setup_Hierarchy!$J$51:$IV$51,"="&amp;$K421)&lt;&gt;0,$L421,0)</f>
        <v>0</v>
      </c>
      <c r="BH421" s="61">
        <f>IF(COUNTIF(Setup_Hierarchy!$J$52:$IV$52,"="&amp;$K421)&lt;&gt;0,$L421,0)</f>
        <v>0</v>
      </c>
      <c r="BI421" s="61">
        <f>IF(COUNTIF(Setup_Hierarchy!$J$53:$IV$53,"="&amp;$K421)&lt;&gt;0,$L421,0)</f>
        <v>0</v>
      </c>
      <c r="BJ421" s="61">
        <f>IF(COUNTIF(Setup_Hierarchy!$J$54:$IV$54,"="&amp;$K421)&lt;&gt;0,$L421,0)</f>
        <v>0</v>
      </c>
      <c r="BK421" s="61">
        <f>IF(COUNTIF(Setup_Hierarchy!$J$55:$IV$55,"="&amp;$K421)&lt;&gt;0,$L421,0)</f>
        <v>0</v>
      </c>
      <c r="BL421" s="61">
        <f>IF(COUNTIF(Setup_Hierarchy!$J$56:$IV$56,"="&amp;$K421)&lt;&gt;0,$L421,0)</f>
        <v>0</v>
      </c>
      <c r="BM421" s="61">
        <f>IF(COUNTIF(Setup_Hierarchy!$J$57:$IV$57,"="&amp;$K421)&lt;&gt;0,$L421,0)</f>
        <v>0</v>
      </c>
      <c r="BN421" s="61">
        <f>IF(COUNTIF(Setup_Hierarchy!$J$58:$IV$58,"="&amp;$K421)&lt;&gt;0,$L421,0)</f>
        <v>0</v>
      </c>
      <c r="BO421" s="61">
        <f>IF(COUNTIF(Setup_Hierarchy!$J$59:$IV$59,"="&amp;$K421)&lt;&gt;0,$L421,0)</f>
        <v>0</v>
      </c>
      <c r="BP421" s="61">
        <f>IF(COUNTIF(Setup_Hierarchy!$J$60:$IV$60,"="&amp;$K421)&lt;&gt;0,$L421,0)</f>
        <v>0</v>
      </c>
      <c r="BQ421" s="61">
        <f>IF(COUNTIF(Setup_Hierarchy!$J$61:$IV$61,"="&amp;$K421)&lt;&gt;0,$L421,0)</f>
        <v>0</v>
      </c>
      <c r="BR421" s="61">
        <f>IF(COUNTIF(Setup_Hierarchy!$J$62:$IV$62,"="&amp;$K421)&lt;&gt;0,$L421,0)</f>
        <v>0</v>
      </c>
      <c r="BS421" s="61">
        <f>IF(COUNTIF(Setup_Hierarchy!$J$63:$IV$63,"="&amp;$K421)&lt;&gt;0,$L421,0)</f>
        <v>0</v>
      </c>
      <c r="BT421" s="61">
        <f>IF(COUNTIF(Setup_Hierarchy!$J$64:$IV$64,"="&amp;$K421)&lt;&gt;0,$L421,0)</f>
        <v>0</v>
      </c>
      <c r="BU421" s="61">
        <f>IF(COUNTIF(Setup_Hierarchy!$J$65:$IV$65,"="&amp;$K421)&lt;&gt;0,$L421,0)</f>
        <v>0</v>
      </c>
      <c r="BV421" s="61">
        <f>IF(COUNTIF(Setup_Hierarchy!$J$66:$IV$66,"="&amp;$K421)&lt;&gt;0,$L421,0)</f>
        <v>0</v>
      </c>
      <c r="BW421" s="61">
        <f>IF(COUNTIF(Setup_Hierarchy!$J$67:$IV$67,"="&amp;$K421)&lt;&gt;0,$L421,0)</f>
        <v>0</v>
      </c>
      <c r="BX421" s="61">
        <f>IF(COUNTIF(Setup_Hierarchy!$J$68:$IV$68,"="&amp;$K421)&lt;&gt;0,$L421,0)</f>
        <v>0</v>
      </c>
      <c r="BY421" s="61">
        <f>IF(COUNTIF(Setup_Hierarchy!$J$69:$IV$69,"="&amp;$K421)&lt;&gt;0,$L421,0)</f>
        <v>0</v>
      </c>
      <c r="BZ421" s="61">
        <f>IF(COUNTIF(Setup_Hierarchy!$J$70:$IV$70,"="&amp;$K421)&lt;&gt;0,$L421,0)</f>
        <v>0</v>
      </c>
      <c r="CA421" s="61">
        <f>IF(COUNTIF(Setup_Hierarchy!$J$71:$IV$71,"="&amp;$K421)&lt;&gt;0,$L421,0)</f>
        <v>0</v>
      </c>
      <c r="CB421" s="61">
        <f>IF(COUNTIF(Setup_Hierarchy!$J$72:$IV$72,"="&amp;$K421)&lt;&gt;0,$L421,0)</f>
        <v>0</v>
      </c>
      <c r="CC421" s="61">
        <f>IF(COUNTIF(Setup_Hierarchy!$J$73:$IV$73,"="&amp;$K421)&lt;&gt;0,$L421,0)</f>
        <v>0</v>
      </c>
      <c r="CD421" s="61">
        <f>IF(COUNTIF(Setup_Hierarchy!$J$74:$IV$74,"="&amp;$K421)&lt;&gt;0,$L421,0)</f>
        <v>0</v>
      </c>
      <c r="CE421" s="61">
        <f>IF(COUNTIF(Setup_Hierarchy!$J$75:$IV$75,"="&amp;$K421)&lt;&gt;0,$L421,0)</f>
        <v>0</v>
      </c>
      <c r="CF421" s="61">
        <f>IF(COUNTIF(Setup_Hierarchy!$J$76:$IV$76,"="&amp;$K421)&lt;&gt;0,$L421,0)</f>
        <v>0</v>
      </c>
      <c r="CG421" s="61">
        <f>IF(COUNTIF(Setup_Hierarchy!$J$77:$IV$77,"="&amp;$K421)&lt;&gt;0,$L421,0)</f>
        <v>0</v>
      </c>
      <c r="CH421" s="61">
        <f>IF(COUNTIF(Setup_Hierarchy!$J$78:$IV$78,"="&amp;$K421)&lt;&gt;0,$L421,0)</f>
        <v>0</v>
      </c>
      <c r="CI421" s="61">
        <f>IF(COUNTIF(Setup_Hierarchy!$J$79:$IV$79,"="&amp;$K421)&lt;&gt;0,$L421,0)</f>
        <v>0</v>
      </c>
      <c r="CJ421" s="61">
        <f>IF(COUNTIF(Setup_Hierarchy!$J$80:$IV$80,"="&amp;$K421)&lt;&gt;0,$L421,0)</f>
        <v>0</v>
      </c>
      <c r="CK421" s="61">
        <f>IF(COUNTIF(Setup_Hierarchy!$J$81:$IV$81,"="&amp;$K421)&lt;&gt;0,$L421,0)</f>
        <v>0</v>
      </c>
      <c r="CL421" s="61">
        <f>IF(COUNTIF(Setup_Hierarchy!$J$82:$IV$82,"="&amp;$K421)&lt;&gt;0,$L421,0)</f>
        <v>0</v>
      </c>
      <c r="CM421" s="61">
        <f>IF(COUNTIF(Setup_Hierarchy!$J$83:$IV$83,"="&amp;$K421)&lt;&gt;0,$L421,0)</f>
        <v>0</v>
      </c>
      <c r="CN421" s="61">
        <f>IF(COUNTIF(Setup_Hierarchy!$J$84:$IV$84,"="&amp;$K421)&lt;&gt;0,$L421,0)</f>
        <v>0</v>
      </c>
      <c r="CO421" s="61">
        <f>IF(COUNTIF(Setup_Hierarchy!$J$85:$IV$85,"="&amp;$K421)&lt;&gt;0,$L421,0)</f>
        <v>0</v>
      </c>
      <c r="CP421" s="61">
        <f>IF(COUNTIF(Setup_Hierarchy!$J$86:$IV$86,"="&amp;$K421)&lt;&gt;0,$L421,0)</f>
        <v>0</v>
      </c>
      <c r="CQ421" s="61">
        <f>IF(COUNTIF(Setup_Hierarchy!$J$87:$IV$87,"="&amp;$K421)&lt;&gt;0,$L421,0)</f>
        <v>0</v>
      </c>
      <c r="CR421" s="61">
        <f>IF(COUNTIF(Setup_Hierarchy!$J$88:$IV$88,"="&amp;$K421)&lt;&gt;0,$L421,0)</f>
        <v>0</v>
      </c>
      <c r="CS421" s="61">
        <f>IF(COUNTIF(Setup_Hierarchy!$J$89:$IV$89,"="&amp;$K421)&lt;&gt;0,$L421,0)</f>
        <v>0</v>
      </c>
      <c r="CT421" s="61">
        <f>IF(COUNTIF(Setup_Hierarchy!$J$90:$IV$90,"="&amp;$K421)&lt;&gt;0,$L421,0)</f>
        <v>0</v>
      </c>
      <c r="CU421" s="61">
        <f>IF(COUNTIF(Setup_Hierarchy!$J$91:$IV$91,"="&amp;$K421)&lt;&gt;0,$L421,0)</f>
        <v>0</v>
      </c>
      <c r="CV421" s="61">
        <f>IF(COUNTIF(Setup_Hierarchy!$J$92:$IV$92,"="&amp;$K421)&lt;&gt;0,$L421,0)</f>
        <v>0</v>
      </c>
      <c r="CW421" s="61">
        <f>IF(COUNTIF(Setup_Hierarchy!$J$93:$IV$93,"="&amp;$K421)&lt;&gt;0,$L421,0)</f>
        <v>0</v>
      </c>
      <c r="CX421" s="61">
        <f>IF(COUNTIF(Setup_Hierarchy!$J$94:$IV$94,"="&amp;$K421)&lt;&gt;0,$L421,0)</f>
        <v>0</v>
      </c>
      <c r="CY421" s="61">
        <f>IF(COUNTIF(Setup_Hierarchy!$J$95:$IV$95,"="&amp;$K421)&lt;&gt;0,$L421,0)</f>
        <v>0</v>
      </c>
      <c r="CZ421" s="61">
        <f>IF(COUNTIF(Setup_Hierarchy!$J$96:$IV$96,"="&amp;$K421)&lt;&gt;0,$L421,0)</f>
        <v>0</v>
      </c>
      <c r="DA421" s="61">
        <f>IF(COUNTIF(Setup_Hierarchy!$J$97:$IV$97,"="&amp;$K421)&lt;&gt;0,$L421,0)</f>
        <v>0</v>
      </c>
      <c r="DB421" s="61">
        <f>IF(COUNTIF(Setup_Hierarchy!$J$98:$IV$98,"="&amp;$K421)&lt;&gt;0,$L421,0)</f>
        <v>0</v>
      </c>
      <c r="DC421" s="61">
        <f>IF(COUNTIF(Setup_Hierarchy!$J$99:$IV$99,"="&amp;$K421)&lt;&gt;0,$L421,0)</f>
        <v>0</v>
      </c>
      <c r="DD421" s="61">
        <f>IF(COUNTIF(Setup_Hierarchy!$J$100:$IV$100,"="&amp;$K421)&lt;&gt;0,$L421,0)</f>
        <v>0</v>
      </c>
      <c r="DE421" s="61">
        <f>IF(COUNTIF(Setup_Hierarchy!$J$101:$IV$101,"="&amp;$K421)&lt;&gt;0,$L421,0)</f>
        <v>0</v>
      </c>
      <c r="DF421" s="61">
        <f>IF(COUNTIF(Setup_Hierarchy!$J$102:$IV$102,"="&amp;$K421)&lt;&gt;0,$L421,0)</f>
        <v>0</v>
      </c>
      <c r="DG421" s="61">
        <f>IF(COUNTIF(Setup_Hierarchy!$J$103:$IV$103,"="&amp;$K421)&lt;&gt;0,$L421,0)</f>
        <v>0</v>
      </c>
      <c r="DH421" s="61">
        <f>IF(COUNTIF(Setup_Hierarchy!$J$104:$IV$104,"="&amp;$K421)&lt;&gt;0,$L421,0)</f>
        <v>0</v>
      </c>
      <c r="DI421" s="61">
        <f>IF(COUNTIF(Setup_Hierarchy!$J$105:$IV$105,"="&amp;$K421)&lt;&gt;0,$L421,0)</f>
        <v>0</v>
      </c>
      <c r="DJ421" s="61">
        <f>IF(COUNTIF(Setup_Hierarchy!$J$106:$IV$106,"="&amp;$K421)&lt;&gt;0,$L421,0)</f>
        <v>0</v>
      </c>
      <c r="DK421" s="61">
        <f>IF(COUNTIF(Setup_Hierarchy!$J$107:$IV$107,"="&amp;$K421)&lt;&gt;0,$L421,0)</f>
        <v>0</v>
      </c>
      <c r="DL421" s="61">
        <f>IF(COUNTIF(Setup_Hierarchy!$J$108:$IV$108,"="&amp;$K421)&lt;&gt;0,$L421,0)</f>
        <v>0</v>
      </c>
      <c r="DM421" s="61">
        <f>IF(COUNTIF(Setup_Hierarchy!$J$109:$IV$109,"="&amp;$K421)&lt;&gt;0,$L421,0)</f>
        <v>0</v>
      </c>
      <c r="DN421" s="61">
        <f>IF(COUNTIF(Setup_Hierarchy!$J$110:$IV$110,"="&amp;$K421)&lt;&gt;0,$L421,0)</f>
        <v>0</v>
      </c>
      <c r="DO421" s="61">
        <f>IF(COUNTIF(Setup_Hierarchy!$J$111:$IV$111,"="&amp;$K421)&lt;&gt;0,$L421,0)</f>
        <v>0</v>
      </c>
      <c r="DP421" s="61">
        <f>IF(COUNTIF(Setup_Hierarchy!$J$112:$IV$112,"="&amp;$K421)&lt;&gt;0,$L421,0)</f>
        <v>0</v>
      </c>
      <c r="DQ421" s="61">
        <f>IF(COUNTIF(Setup_Hierarchy!$J$113:$IV$113,"="&amp;$K421)&lt;&gt;0,$L421,0)</f>
        <v>0</v>
      </c>
      <c r="DR421" s="61">
        <f>IF(COUNTIF(Setup_Hierarchy!$J$114:$IV$114,"="&amp;$K421)&lt;&gt;0,$L421,0)</f>
        <v>0</v>
      </c>
      <c r="DS421" s="61">
        <f>IF(COUNTIF(Setup_Hierarchy!$J$115:$IV$115,"="&amp;$K421)&lt;&gt;0,$L421,0)</f>
        <v>0</v>
      </c>
      <c r="DT421" s="61">
        <f>IF(COUNTIF(Setup_Hierarchy!$J$116:$IV$116,"="&amp;$K421)&lt;&gt;0,$L421,0)</f>
        <v>0</v>
      </c>
    </row>
    <row r="422" spans="2:124" x14ac:dyDescent="0.2">
      <c r="B422" t="s">
        <v>576</v>
      </c>
      <c r="C422">
        <v>433</v>
      </c>
      <c r="D422" t="s">
        <v>16</v>
      </c>
      <c r="E422" t="s">
        <v>369</v>
      </c>
      <c r="F422" t="s">
        <v>526</v>
      </c>
      <c r="G422" t="s">
        <v>523</v>
      </c>
      <c r="H422" t="s">
        <v>11</v>
      </c>
      <c r="I422">
        <v>0.56261700000000003</v>
      </c>
      <c r="J422">
        <v>0.29132599999999997</v>
      </c>
      <c r="K422">
        <v>117</v>
      </c>
      <c r="L422">
        <v>1320.59</v>
      </c>
      <c r="M422" s="61">
        <f>IF(COUNTIF(Setup_Hierarchy!$J$5:$IV$5,"="&amp;$K422)&lt;&gt;0,$L422,0)</f>
        <v>1320.59</v>
      </c>
      <c r="N422" s="61">
        <f>IF(COUNTIF(Setup_Hierarchy!$J$6:$IV$6,"="&amp;$K422)&lt;&gt;0,$L422,0)</f>
        <v>0</v>
      </c>
      <c r="O422" s="61">
        <f>IF(COUNTIF(Setup_Hierarchy!$J$7:$IV$7,"="&amp;$K422)&lt;&gt;0,$L422,0)</f>
        <v>0</v>
      </c>
      <c r="P422" s="61">
        <f>IF(COUNTIF(Setup_Hierarchy!$J$8:$IV$8,"="&amp;$K422)&lt;&gt;0,$L422,0)</f>
        <v>0</v>
      </c>
      <c r="Q422" s="61">
        <f>IF(COUNTIF(Setup_Hierarchy!$J$9:$IV$9,"="&amp;$K422)&lt;&gt;0,$L422,0)</f>
        <v>0</v>
      </c>
      <c r="R422" s="61">
        <f>IF(COUNTIF(Setup_Hierarchy!$J$10:$IV$10,"="&amp;$K422)&lt;&gt;0,$L422,0)</f>
        <v>0</v>
      </c>
      <c r="S422" s="61">
        <f>IF(COUNTIF(Setup_Hierarchy!$J$11:$IV$11,"="&amp;$K422)&lt;&gt;0,$L422,0)</f>
        <v>0</v>
      </c>
      <c r="T422" s="61">
        <f>IF(COUNTIF(Setup_Hierarchy!$J$12:$IV$12,"="&amp;$K422)&lt;&gt;0,$L422,0)</f>
        <v>0</v>
      </c>
      <c r="U422" s="61">
        <f>IF(COUNTIF(Setup_Hierarchy!$J$13:$IV$13,"="&amp;$K422)&lt;&gt;0,$L422,0)</f>
        <v>0</v>
      </c>
      <c r="V422" s="61">
        <f>IF(COUNTIF(Setup_Hierarchy!$J$14:$IV$14,"="&amp;$K422)&lt;&gt;0,$L422,0)</f>
        <v>0</v>
      </c>
      <c r="W422" s="61">
        <f>IF(COUNTIF(Setup_Hierarchy!$J$15:$IV$15,"="&amp;$K422)&lt;&gt;0,$L422,0)</f>
        <v>0</v>
      </c>
      <c r="X422" s="61">
        <f>IF(COUNTIF(Setup_Hierarchy!$J$16:$IV$16,"="&amp;$K422)&lt;&gt;0,$L422,0)</f>
        <v>0</v>
      </c>
      <c r="Y422" s="61">
        <f>IF(COUNTIF(Setup_Hierarchy!$J$17:$IV$17,"="&amp;$K422)&lt;&gt;0,$L422,0)</f>
        <v>0</v>
      </c>
      <c r="Z422" s="61">
        <f>IF(COUNTIF(Setup_Hierarchy!$J$18:$IV$18,"="&amp;$K422)&lt;&gt;0,$L422,0)</f>
        <v>0</v>
      </c>
      <c r="AA422" s="61">
        <f>IF(COUNTIF(Setup_Hierarchy!$J$19:$IV$19,"="&amp;$K422)&lt;&gt;0,$L422,0)</f>
        <v>0</v>
      </c>
      <c r="AB422" s="61">
        <f>IF(COUNTIF(Setup_Hierarchy!$J$20:$IV$20,"="&amp;$K422)&lt;&gt;0,$L422,0)</f>
        <v>0</v>
      </c>
      <c r="AC422" s="61">
        <f>IF(COUNTIF(Setup_Hierarchy!$J$21:$IV$21,"="&amp;$K422)&lt;&gt;0,$L422,0)</f>
        <v>0</v>
      </c>
      <c r="AD422" s="61">
        <f>IF(COUNTIF(Setup_Hierarchy!$J$22:$IV$22,"="&amp;$K422)&lt;&gt;0,$L422,0)</f>
        <v>0</v>
      </c>
      <c r="AE422" s="61">
        <f>IF(COUNTIF(Setup_Hierarchy!$J$23:$IV$23,"="&amp;$K422)&lt;&gt;0,$L422,0)</f>
        <v>0</v>
      </c>
      <c r="AF422" s="61">
        <f>IF(COUNTIF(Setup_Hierarchy!$J$24:$IV$24,"="&amp;$K422)&lt;&gt;0,$L422,0)</f>
        <v>0</v>
      </c>
      <c r="AG422" s="61">
        <f>IF(COUNTIF(Setup_Hierarchy!$J$25:$IV$25,"="&amp;$K422)&lt;&gt;0,$L422,0)</f>
        <v>0</v>
      </c>
      <c r="AH422" s="61">
        <f>IF(COUNTIF(Setup_Hierarchy!$J$26:$IV$26,"="&amp;$K422)&lt;&gt;0,$L422,0)</f>
        <v>0</v>
      </c>
      <c r="AI422" s="61">
        <f>IF(COUNTIF(Setup_Hierarchy!$J$27:$IV$27,"="&amp;$K422)&lt;&gt;0,$L422,0)</f>
        <v>0</v>
      </c>
      <c r="AJ422" s="61">
        <f>IF(COUNTIF(Setup_Hierarchy!$J$28:$IV$28,"="&amp;$K422)&lt;&gt;0,$L422,0)</f>
        <v>0</v>
      </c>
      <c r="AK422" s="61">
        <f>IF(COUNTIF(Setup_Hierarchy!$J$29:$IV$29,"="&amp;$K422)&lt;&gt;0,$L422,0)</f>
        <v>0</v>
      </c>
      <c r="AL422" s="61">
        <f>IF(COUNTIF(Setup_Hierarchy!$J$30:$IV$30,"="&amp;$K422)&lt;&gt;0,$L422,0)</f>
        <v>0</v>
      </c>
      <c r="AM422" s="61">
        <f>IF(COUNTIF(Setup_Hierarchy!$J$31:$IV$31,"="&amp;$K422)&lt;&gt;0,$L422,0)</f>
        <v>0</v>
      </c>
      <c r="AN422" s="61">
        <f>IF(COUNTIF(Setup_Hierarchy!$J$32:$IV$32,"="&amp;$K422)&lt;&gt;0,$L422,0)</f>
        <v>0</v>
      </c>
      <c r="AO422" s="61">
        <f>IF(COUNTIF(Setup_Hierarchy!$J$33:$IV$33,"="&amp;$K422)&lt;&gt;0,$L422,0)</f>
        <v>0</v>
      </c>
      <c r="AP422" s="61">
        <f>IF(COUNTIF(Setup_Hierarchy!$J$34:$IV$34,"="&amp;$K422)&lt;&gt;0,$L422,0)</f>
        <v>0</v>
      </c>
      <c r="AQ422" s="61">
        <f>IF(COUNTIF(Setup_Hierarchy!$J$35:$IV$35,"="&amp;$K422)&lt;&gt;0,$L422,0)</f>
        <v>0</v>
      </c>
      <c r="AR422" s="61">
        <f>IF(COUNTIF(Setup_Hierarchy!$J$36:$IV$36,"="&amp;$K422)&lt;&gt;0,$L422,0)</f>
        <v>0</v>
      </c>
      <c r="AS422" s="61">
        <f>IF(COUNTIF(Setup_Hierarchy!$J$37:$IV$37,"="&amp;$K422)&lt;&gt;0,$L422,0)</f>
        <v>0</v>
      </c>
      <c r="AT422" s="61">
        <f>IF(COUNTIF(Setup_Hierarchy!$J$38:$IV$38,"="&amp;$K422)&lt;&gt;0,$L422,0)</f>
        <v>0</v>
      </c>
      <c r="AU422" s="61">
        <f>IF(COUNTIF(Setup_Hierarchy!$J$39:$IV$39,"="&amp;$K422)&lt;&gt;0,$L422,0)</f>
        <v>0</v>
      </c>
      <c r="AV422" s="61">
        <f>IF(COUNTIF(Setup_Hierarchy!$J$40:$IV$40,"="&amp;$K422)&lt;&gt;0,$L422,0)</f>
        <v>0</v>
      </c>
      <c r="AW422" s="61">
        <f>IF(COUNTIF(Setup_Hierarchy!$J$41:$IV$41,"="&amp;$K422)&lt;&gt;0,$L422,0)</f>
        <v>0</v>
      </c>
      <c r="AX422" s="61">
        <f>IF(COUNTIF(Setup_Hierarchy!$J$42:$IV$42,"="&amp;$K422)&lt;&gt;0,$L422,0)</f>
        <v>0</v>
      </c>
      <c r="AY422" s="61">
        <f>IF(COUNTIF(Setup_Hierarchy!$J$43:$IV$43,"="&amp;$K422)&lt;&gt;0,$L422,0)</f>
        <v>0</v>
      </c>
      <c r="AZ422" s="61">
        <f>IF(COUNTIF(Setup_Hierarchy!$J$44:$IV$44,"="&amp;$K422)&lt;&gt;0,$L422,0)</f>
        <v>0</v>
      </c>
      <c r="BA422" s="61">
        <f>IF(COUNTIF(Setup_Hierarchy!$J$45:$IV$45,"="&amp;$K422)&lt;&gt;0,$L422,0)</f>
        <v>0</v>
      </c>
      <c r="BB422" s="61">
        <f>IF(COUNTIF(Setup_Hierarchy!$J$46:$IV$46,"="&amp;$K422)&lt;&gt;0,$L422,0)</f>
        <v>0</v>
      </c>
      <c r="BC422" s="61">
        <f>IF(COUNTIF(Setup_Hierarchy!$J$47:$IV$47,"="&amp;$K422)&lt;&gt;0,$L422,0)</f>
        <v>0</v>
      </c>
      <c r="BD422" s="61">
        <f>IF(COUNTIF(Setup_Hierarchy!$J$48:$IV$48,"="&amp;$K422)&lt;&gt;0,$L422,0)</f>
        <v>0</v>
      </c>
      <c r="BE422" s="61">
        <f>IF(COUNTIF(Setup_Hierarchy!$J$49:$IV$49,"="&amp;$K422)&lt;&gt;0,$L422,0)</f>
        <v>0</v>
      </c>
      <c r="BF422" s="61">
        <f>IF(COUNTIF(Setup_Hierarchy!$J$50:$IV$50,"="&amp;$K422)&lt;&gt;0,$L422,0)</f>
        <v>0</v>
      </c>
      <c r="BG422" s="61">
        <f>IF(COUNTIF(Setup_Hierarchy!$J$51:$IV$51,"="&amp;$K422)&lt;&gt;0,$L422,0)</f>
        <v>0</v>
      </c>
      <c r="BH422" s="61">
        <f>IF(COUNTIF(Setup_Hierarchy!$J$52:$IV$52,"="&amp;$K422)&lt;&gt;0,$L422,0)</f>
        <v>0</v>
      </c>
      <c r="BI422" s="61">
        <f>IF(COUNTIF(Setup_Hierarchy!$J$53:$IV$53,"="&amp;$K422)&lt;&gt;0,$L422,0)</f>
        <v>0</v>
      </c>
      <c r="BJ422" s="61">
        <f>IF(COUNTIF(Setup_Hierarchy!$J$54:$IV$54,"="&amp;$K422)&lt;&gt;0,$L422,0)</f>
        <v>0</v>
      </c>
      <c r="BK422" s="61">
        <f>IF(COUNTIF(Setup_Hierarchy!$J$55:$IV$55,"="&amp;$K422)&lt;&gt;0,$L422,0)</f>
        <v>0</v>
      </c>
      <c r="BL422" s="61">
        <f>IF(COUNTIF(Setup_Hierarchy!$J$56:$IV$56,"="&amp;$K422)&lt;&gt;0,$L422,0)</f>
        <v>0</v>
      </c>
      <c r="BM422" s="61">
        <f>IF(COUNTIF(Setup_Hierarchy!$J$57:$IV$57,"="&amp;$K422)&lt;&gt;0,$L422,0)</f>
        <v>0</v>
      </c>
      <c r="BN422" s="61">
        <f>IF(COUNTIF(Setup_Hierarchy!$J$58:$IV$58,"="&amp;$K422)&lt;&gt;0,$L422,0)</f>
        <v>0</v>
      </c>
      <c r="BO422" s="61">
        <f>IF(COUNTIF(Setup_Hierarchy!$J$59:$IV$59,"="&amp;$K422)&lt;&gt;0,$L422,0)</f>
        <v>0</v>
      </c>
      <c r="BP422" s="61">
        <f>IF(COUNTIF(Setup_Hierarchy!$J$60:$IV$60,"="&amp;$K422)&lt;&gt;0,$L422,0)</f>
        <v>0</v>
      </c>
      <c r="BQ422" s="61">
        <f>IF(COUNTIF(Setup_Hierarchy!$J$61:$IV$61,"="&amp;$K422)&lt;&gt;0,$L422,0)</f>
        <v>0</v>
      </c>
      <c r="BR422" s="61">
        <f>IF(COUNTIF(Setup_Hierarchy!$J$62:$IV$62,"="&amp;$K422)&lt;&gt;0,$L422,0)</f>
        <v>0</v>
      </c>
      <c r="BS422" s="61">
        <f>IF(COUNTIF(Setup_Hierarchy!$J$63:$IV$63,"="&amp;$K422)&lt;&gt;0,$L422,0)</f>
        <v>0</v>
      </c>
      <c r="BT422" s="61">
        <f>IF(COUNTIF(Setup_Hierarchy!$J$64:$IV$64,"="&amp;$K422)&lt;&gt;0,$L422,0)</f>
        <v>0</v>
      </c>
      <c r="BU422" s="61">
        <f>IF(COUNTIF(Setup_Hierarchy!$J$65:$IV$65,"="&amp;$K422)&lt;&gt;0,$L422,0)</f>
        <v>0</v>
      </c>
      <c r="BV422" s="61">
        <f>IF(COUNTIF(Setup_Hierarchy!$J$66:$IV$66,"="&amp;$K422)&lt;&gt;0,$L422,0)</f>
        <v>0</v>
      </c>
      <c r="BW422" s="61">
        <f>IF(COUNTIF(Setup_Hierarchy!$J$67:$IV$67,"="&amp;$K422)&lt;&gt;0,$L422,0)</f>
        <v>0</v>
      </c>
      <c r="BX422" s="61">
        <f>IF(COUNTIF(Setup_Hierarchy!$J$68:$IV$68,"="&amp;$K422)&lt;&gt;0,$L422,0)</f>
        <v>0</v>
      </c>
      <c r="BY422" s="61">
        <f>IF(COUNTIF(Setup_Hierarchy!$J$69:$IV$69,"="&amp;$K422)&lt;&gt;0,$L422,0)</f>
        <v>0</v>
      </c>
      <c r="BZ422" s="61">
        <f>IF(COUNTIF(Setup_Hierarchy!$J$70:$IV$70,"="&amp;$K422)&lt;&gt;0,$L422,0)</f>
        <v>0</v>
      </c>
      <c r="CA422" s="61">
        <f>IF(COUNTIF(Setup_Hierarchy!$J$71:$IV$71,"="&amp;$K422)&lt;&gt;0,$L422,0)</f>
        <v>0</v>
      </c>
      <c r="CB422" s="61">
        <f>IF(COUNTIF(Setup_Hierarchy!$J$72:$IV$72,"="&amp;$K422)&lt;&gt;0,$L422,0)</f>
        <v>0</v>
      </c>
      <c r="CC422" s="61">
        <f>IF(COUNTIF(Setup_Hierarchy!$J$73:$IV$73,"="&amp;$K422)&lt;&gt;0,$L422,0)</f>
        <v>0</v>
      </c>
      <c r="CD422" s="61">
        <f>IF(COUNTIF(Setup_Hierarchy!$J$74:$IV$74,"="&amp;$K422)&lt;&gt;0,$L422,0)</f>
        <v>0</v>
      </c>
      <c r="CE422" s="61">
        <f>IF(COUNTIF(Setup_Hierarchy!$J$75:$IV$75,"="&amp;$K422)&lt;&gt;0,$L422,0)</f>
        <v>0</v>
      </c>
      <c r="CF422" s="61">
        <f>IF(COUNTIF(Setup_Hierarchy!$J$76:$IV$76,"="&amp;$K422)&lt;&gt;0,$L422,0)</f>
        <v>0</v>
      </c>
      <c r="CG422" s="61">
        <f>IF(COUNTIF(Setup_Hierarchy!$J$77:$IV$77,"="&amp;$K422)&lt;&gt;0,$L422,0)</f>
        <v>0</v>
      </c>
      <c r="CH422" s="61">
        <f>IF(COUNTIF(Setup_Hierarchy!$J$78:$IV$78,"="&amp;$K422)&lt;&gt;0,$L422,0)</f>
        <v>0</v>
      </c>
      <c r="CI422" s="61">
        <f>IF(COUNTIF(Setup_Hierarchy!$J$79:$IV$79,"="&amp;$K422)&lt;&gt;0,$L422,0)</f>
        <v>0</v>
      </c>
      <c r="CJ422" s="61">
        <f>IF(COUNTIF(Setup_Hierarchy!$J$80:$IV$80,"="&amp;$K422)&lt;&gt;0,$L422,0)</f>
        <v>0</v>
      </c>
      <c r="CK422" s="61">
        <f>IF(COUNTIF(Setup_Hierarchy!$J$81:$IV$81,"="&amp;$K422)&lt;&gt;0,$L422,0)</f>
        <v>0</v>
      </c>
      <c r="CL422" s="61">
        <f>IF(COUNTIF(Setup_Hierarchy!$J$82:$IV$82,"="&amp;$K422)&lt;&gt;0,$L422,0)</f>
        <v>0</v>
      </c>
      <c r="CM422" s="61">
        <f>IF(COUNTIF(Setup_Hierarchy!$J$83:$IV$83,"="&amp;$K422)&lt;&gt;0,$L422,0)</f>
        <v>0</v>
      </c>
      <c r="CN422" s="61">
        <f>IF(COUNTIF(Setup_Hierarchy!$J$84:$IV$84,"="&amp;$K422)&lt;&gt;0,$L422,0)</f>
        <v>0</v>
      </c>
      <c r="CO422" s="61">
        <f>IF(COUNTIF(Setup_Hierarchy!$J$85:$IV$85,"="&amp;$K422)&lt;&gt;0,$L422,0)</f>
        <v>0</v>
      </c>
      <c r="CP422" s="61">
        <f>IF(COUNTIF(Setup_Hierarchy!$J$86:$IV$86,"="&amp;$K422)&lt;&gt;0,$L422,0)</f>
        <v>1320.59</v>
      </c>
      <c r="CQ422" s="61">
        <f>IF(COUNTIF(Setup_Hierarchy!$J$87:$IV$87,"="&amp;$K422)&lt;&gt;0,$L422,0)</f>
        <v>1320.59</v>
      </c>
      <c r="CR422" s="61">
        <f>IF(COUNTIF(Setup_Hierarchy!$J$88:$IV$88,"="&amp;$K422)&lt;&gt;0,$L422,0)</f>
        <v>1320.59</v>
      </c>
      <c r="CS422" s="61">
        <f>IF(COUNTIF(Setup_Hierarchy!$J$89:$IV$89,"="&amp;$K422)&lt;&gt;0,$L422,0)</f>
        <v>1320.59</v>
      </c>
      <c r="CT422" s="61">
        <f>IF(COUNTIF(Setup_Hierarchy!$J$90:$IV$90,"="&amp;$K422)&lt;&gt;0,$L422,0)</f>
        <v>0</v>
      </c>
      <c r="CU422" s="61">
        <f>IF(COUNTIF(Setup_Hierarchy!$J$91:$IV$91,"="&amp;$K422)&lt;&gt;0,$L422,0)</f>
        <v>0</v>
      </c>
      <c r="CV422" s="61">
        <f>IF(COUNTIF(Setup_Hierarchy!$J$92:$IV$92,"="&amp;$K422)&lt;&gt;0,$L422,0)</f>
        <v>1320.59</v>
      </c>
      <c r="CW422" s="61">
        <f>IF(COUNTIF(Setup_Hierarchy!$J$93:$IV$93,"="&amp;$K422)&lt;&gt;0,$L422,0)</f>
        <v>0</v>
      </c>
      <c r="CX422" s="61">
        <f>IF(COUNTIF(Setup_Hierarchy!$J$94:$IV$94,"="&amp;$K422)&lt;&gt;0,$L422,0)</f>
        <v>1320.59</v>
      </c>
      <c r="CY422" s="61">
        <f>IF(COUNTIF(Setup_Hierarchy!$J$95:$IV$95,"="&amp;$K422)&lt;&gt;0,$L422,0)</f>
        <v>0</v>
      </c>
      <c r="CZ422" s="61">
        <f>IF(COUNTIF(Setup_Hierarchy!$J$96:$IV$96,"="&amp;$K422)&lt;&gt;0,$L422,0)</f>
        <v>0</v>
      </c>
      <c r="DA422" s="61">
        <f>IF(COUNTIF(Setup_Hierarchy!$J$97:$IV$97,"="&amp;$K422)&lt;&gt;0,$L422,0)</f>
        <v>0</v>
      </c>
      <c r="DB422" s="61">
        <f>IF(COUNTIF(Setup_Hierarchy!$J$98:$IV$98,"="&amp;$K422)&lt;&gt;0,$L422,0)</f>
        <v>0</v>
      </c>
      <c r="DC422" s="61">
        <f>IF(COUNTIF(Setup_Hierarchy!$J$99:$IV$99,"="&amp;$K422)&lt;&gt;0,$L422,0)</f>
        <v>0</v>
      </c>
      <c r="DD422" s="61">
        <f>IF(COUNTIF(Setup_Hierarchy!$J$100:$IV$100,"="&amp;$K422)&lt;&gt;0,$L422,0)</f>
        <v>0</v>
      </c>
      <c r="DE422" s="61">
        <f>IF(COUNTIF(Setup_Hierarchy!$J$101:$IV$101,"="&amp;$K422)&lt;&gt;0,$L422,0)</f>
        <v>0</v>
      </c>
      <c r="DF422" s="61">
        <f>IF(COUNTIF(Setup_Hierarchy!$J$102:$IV$102,"="&amp;$K422)&lt;&gt;0,$L422,0)</f>
        <v>0</v>
      </c>
      <c r="DG422" s="61">
        <f>IF(COUNTIF(Setup_Hierarchy!$J$103:$IV$103,"="&amp;$K422)&lt;&gt;0,$L422,0)</f>
        <v>0</v>
      </c>
      <c r="DH422" s="61">
        <f>IF(COUNTIF(Setup_Hierarchy!$J$104:$IV$104,"="&amp;$K422)&lt;&gt;0,$L422,0)</f>
        <v>0</v>
      </c>
      <c r="DI422" s="61">
        <f>IF(COUNTIF(Setup_Hierarchy!$J$105:$IV$105,"="&amp;$K422)&lt;&gt;0,$L422,0)</f>
        <v>0</v>
      </c>
      <c r="DJ422" s="61">
        <f>IF(COUNTIF(Setup_Hierarchy!$J$106:$IV$106,"="&amp;$K422)&lt;&gt;0,$L422,0)</f>
        <v>0</v>
      </c>
      <c r="DK422" s="61">
        <f>IF(COUNTIF(Setup_Hierarchy!$J$107:$IV$107,"="&amp;$K422)&lt;&gt;0,$L422,0)</f>
        <v>0</v>
      </c>
      <c r="DL422" s="61">
        <f>IF(COUNTIF(Setup_Hierarchy!$J$108:$IV$108,"="&amp;$K422)&lt;&gt;0,$L422,0)</f>
        <v>0</v>
      </c>
      <c r="DM422" s="61">
        <f>IF(COUNTIF(Setup_Hierarchy!$J$109:$IV$109,"="&amp;$K422)&lt;&gt;0,$L422,0)</f>
        <v>0</v>
      </c>
      <c r="DN422" s="61">
        <f>IF(COUNTIF(Setup_Hierarchy!$J$110:$IV$110,"="&amp;$K422)&lt;&gt;0,$L422,0)</f>
        <v>0</v>
      </c>
      <c r="DO422" s="61">
        <f>IF(COUNTIF(Setup_Hierarchy!$J$111:$IV$111,"="&amp;$K422)&lt;&gt;0,$L422,0)</f>
        <v>0</v>
      </c>
      <c r="DP422" s="61">
        <f>IF(COUNTIF(Setup_Hierarchy!$J$112:$IV$112,"="&amp;$K422)&lt;&gt;0,$L422,0)</f>
        <v>0</v>
      </c>
      <c r="DQ422" s="61">
        <f>IF(COUNTIF(Setup_Hierarchy!$J$113:$IV$113,"="&amp;$K422)&lt;&gt;0,$L422,0)</f>
        <v>1320.59</v>
      </c>
      <c r="DR422" s="61">
        <f>IF(COUNTIF(Setup_Hierarchy!$J$114:$IV$114,"="&amp;$K422)&lt;&gt;0,$L422,0)</f>
        <v>0</v>
      </c>
      <c r="DS422" s="61">
        <f>IF(COUNTIF(Setup_Hierarchy!$J$115:$IV$115,"="&amp;$K422)&lt;&gt;0,$L422,0)</f>
        <v>0</v>
      </c>
      <c r="DT422" s="61">
        <f>IF(COUNTIF(Setup_Hierarchy!$J$116:$IV$116,"="&amp;$K422)&lt;&gt;0,$L422,0)</f>
        <v>0</v>
      </c>
    </row>
  </sheetData>
  <autoFilter ref="B3:L422"/>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43"/>
  </sheetPr>
  <dimension ref="B2:BV2149"/>
  <sheetViews>
    <sheetView zoomScaleNormal="100" workbookViewId="0">
      <selection activeCell="B4" sqref="B4"/>
    </sheetView>
  </sheetViews>
  <sheetFormatPr defaultRowHeight="12.75" x14ac:dyDescent="0.2"/>
  <cols>
    <col min="1" max="1" width="9.140625" style="1"/>
    <col min="2" max="2" width="8.5703125" style="1" customWidth="1"/>
    <col min="3" max="3" width="9.140625" style="1"/>
    <col min="4" max="5" width="11.28515625" style="1" customWidth="1"/>
    <col min="6" max="6" width="9.5703125" style="1" customWidth="1"/>
    <col min="7" max="7" width="12.5703125" style="1" customWidth="1"/>
    <col min="8" max="16384" width="9.140625" style="1"/>
  </cols>
  <sheetData>
    <row r="2" spans="2:74" x14ac:dyDescent="0.2">
      <c r="B2" s="344" t="s">
        <v>464</v>
      </c>
      <c r="D2" s="15" t="s">
        <v>466</v>
      </c>
      <c r="E2" s="16"/>
      <c r="F2" s="16"/>
      <c r="G2" s="16"/>
      <c r="H2" s="3" t="s">
        <v>465</v>
      </c>
    </row>
    <row r="3" spans="2:74" x14ac:dyDescent="0.2">
      <c r="B3" s="3" t="s">
        <v>52</v>
      </c>
      <c r="D3" s="3" t="s">
        <v>20</v>
      </c>
      <c r="E3" s="3" t="s">
        <v>21</v>
      </c>
      <c r="F3" s="3" t="s">
        <v>463</v>
      </c>
      <c r="G3" s="3"/>
      <c r="I3" s="1">
        <v>1</v>
      </c>
      <c r="J3" s="1">
        <v>2</v>
      </c>
      <c r="K3" s="1">
        <v>3</v>
      </c>
      <c r="L3" s="1">
        <v>4</v>
      </c>
      <c r="M3" s="1">
        <v>5</v>
      </c>
      <c r="N3" s="1">
        <v>6</v>
      </c>
      <c r="O3" s="1">
        <v>7</v>
      </c>
      <c r="P3" s="1">
        <v>8</v>
      </c>
      <c r="Q3" s="1">
        <v>9</v>
      </c>
      <c r="R3" s="1">
        <v>10</v>
      </c>
      <c r="S3" s="1">
        <v>11</v>
      </c>
      <c r="T3" s="1">
        <v>12</v>
      </c>
      <c r="U3" s="1">
        <v>40</v>
      </c>
      <c r="V3" s="1">
        <v>41</v>
      </c>
      <c r="W3" s="1">
        <v>76</v>
      </c>
      <c r="X3" s="1">
        <v>77</v>
      </c>
      <c r="Y3" s="1">
        <v>78</v>
      </c>
      <c r="Z3" s="1">
        <v>79</v>
      </c>
      <c r="AA3" s="1">
        <v>80</v>
      </c>
      <c r="AB3" s="1">
        <v>81</v>
      </c>
      <c r="AC3" s="1">
        <v>82</v>
      </c>
      <c r="AD3" s="1">
        <v>83</v>
      </c>
      <c r="AE3" s="1">
        <v>84</v>
      </c>
      <c r="AF3" s="1">
        <v>85</v>
      </c>
      <c r="AG3" s="1">
        <v>86</v>
      </c>
      <c r="AH3" s="1">
        <v>87</v>
      </c>
      <c r="AI3" s="1">
        <v>286</v>
      </c>
      <c r="AJ3" s="1">
        <v>287</v>
      </c>
      <c r="AK3" s="1">
        <v>288</v>
      </c>
      <c r="AL3" s="1">
        <v>289</v>
      </c>
      <c r="AM3" s="1">
        <v>290</v>
      </c>
      <c r="AN3" s="1">
        <v>291</v>
      </c>
      <c r="AO3" s="1">
        <v>292</v>
      </c>
      <c r="AP3" s="1">
        <v>293</v>
      </c>
      <c r="AQ3" s="1">
        <v>294</v>
      </c>
      <c r="AR3" s="1">
        <v>295</v>
      </c>
      <c r="AS3" s="1">
        <v>297</v>
      </c>
      <c r="AT3" s="1">
        <v>298</v>
      </c>
      <c r="AU3" s="1">
        <v>396</v>
      </c>
      <c r="AV3" s="1">
        <v>397</v>
      </c>
      <c r="AW3" s="1">
        <v>398</v>
      </c>
      <c r="AX3" s="1">
        <v>399</v>
      </c>
      <c r="AY3" s="1">
        <v>402</v>
      </c>
      <c r="AZ3" s="1">
        <v>403</v>
      </c>
      <c r="BA3" s="1">
        <v>404</v>
      </c>
      <c r="BB3" s="1">
        <v>405</v>
      </c>
      <c r="BC3" s="1">
        <v>406</v>
      </c>
      <c r="BD3" s="1">
        <v>407</v>
      </c>
      <c r="BE3" s="1">
        <v>408</v>
      </c>
      <c r="BF3" s="1">
        <v>409</v>
      </c>
      <c r="BG3" s="1">
        <v>432</v>
      </c>
      <c r="BH3" s="1">
        <v>433</v>
      </c>
      <c r="BI3" s="1">
        <v>435</v>
      </c>
      <c r="BJ3" s="1">
        <v>436</v>
      </c>
      <c r="BK3" s="1">
        <v>437</v>
      </c>
      <c r="BL3" s="1">
        <v>438</v>
      </c>
      <c r="BM3" s="1">
        <v>439</v>
      </c>
      <c r="BN3" s="1">
        <v>440</v>
      </c>
      <c r="BO3" s="1">
        <v>441</v>
      </c>
      <c r="BP3" s="1">
        <v>442</v>
      </c>
      <c r="BQ3" s="1">
        <v>443</v>
      </c>
      <c r="BR3" s="1">
        <v>444</v>
      </c>
      <c r="BS3" s="1">
        <v>660</v>
      </c>
      <c r="BT3" s="1">
        <v>797</v>
      </c>
      <c r="BU3" s="1">
        <v>800</v>
      </c>
      <c r="BV3" s="1">
        <v>990</v>
      </c>
    </row>
    <row r="4" spans="2:74" x14ac:dyDescent="0.2">
      <c r="B4" s="1">
        <v>1</v>
      </c>
      <c r="D4" s="1">
        <v>1</v>
      </c>
      <c r="E4" s="1">
        <v>2</v>
      </c>
      <c r="F4" s="1">
        <v>0.62069799999999997</v>
      </c>
      <c r="H4" s="1">
        <v>1</v>
      </c>
      <c r="I4" s="1">
        <f>1</f>
        <v>1</v>
      </c>
      <c r="J4" s="1">
        <f>$F$5</f>
        <v>0.64597899999999997</v>
      </c>
      <c r="K4" s="1">
        <f>$F$6</f>
        <v>0.45013799999999998</v>
      </c>
      <c r="L4" s="1">
        <f>$F$7</f>
        <v>0.14377699999999999</v>
      </c>
      <c r="M4" s="1">
        <f>$F$8</f>
        <v>5.241E-3</v>
      </c>
      <c r="N4" s="1">
        <f>$F$9</f>
        <v>-2.7140000000000001E-2</v>
      </c>
      <c r="O4" s="1">
        <f>$F$10</f>
        <v>-2.3727999999999999E-2</v>
      </c>
      <c r="P4" s="1">
        <f>$F$11</f>
        <v>-1.4966E-2</v>
      </c>
      <c r="Q4" s="1">
        <f>$F$12</f>
        <v>0.15787499999999999</v>
      </c>
      <c r="R4" s="1">
        <f>$F$13</f>
        <v>0.16861100000000001</v>
      </c>
      <c r="S4" s="1">
        <f>$F$14</f>
        <v>0.15812699999999999</v>
      </c>
      <c r="T4" s="1">
        <f>$F$15</f>
        <v>0.172102</v>
      </c>
      <c r="U4" s="1">
        <f>$F$16</f>
        <v>-0.54582200000000003</v>
      </c>
      <c r="V4" s="1">
        <f>$F$17</f>
        <v>-0.20802699999999999</v>
      </c>
      <c r="W4" s="1">
        <f>$F$18</f>
        <v>4.7043000000000001E-2</v>
      </c>
      <c r="X4" s="1">
        <f>$F$19</f>
        <v>-4.5339999999999998E-3</v>
      </c>
      <c r="Y4" s="1">
        <f>$F$20</f>
        <v>3.3635999999999999E-2</v>
      </c>
      <c r="Z4" s="1">
        <f>$F$21</f>
        <v>5.4191000000000003E-2</v>
      </c>
      <c r="AA4" s="1">
        <f>$F$22</f>
        <v>0.107359</v>
      </c>
      <c r="AB4" s="1">
        <f>$F$23</f>
        <v>0.133765</v>
      </c>
      <c r="AC4" s="1">
        <f>$F$24</f>
        <v>0.15040100000000001</v>
      </c>
      <c r="AD4" s="1">
        <f>$F$25</f>
        <v>0.14489099999999999</v>
      </c>
      <c r="AE4" s="1">
        <f>$F$26</f>
        <v>0.146007</v>
      </c>
      <c r="AF4" s="1">
        <f>$F$27</f>
        <v>0.15193499999999999</v>
      </c>
      <c r="AG4" s="1">
        <f>$F$28</f>
        <v>0.157472</v>
      </c>
      <c r="AH4" s="1">
        <f>$F$29</f>
        <v>0.15574499999999999</v>
      </c>
      <c r="AI4" s="1">
        <f>$F$30</f>
        <v>-2.4931999999999999E-2</v>
      </c>
      <c r="AJ4" s="1">
        <f>$F$31</f>
        <v>-5.6772000000000003E-2</v>
      </c>
      <c r="AK4" s="1">
        <f>$F$32</f>
        <v>0.13845499999999999</v>
      </c>
      <c r="AL4" s="1">
        <f>$F$33</f>
        <v>0.14306099999999999</v>
      </c>
      <c r="AM4" s="1">
        <f>$F$34</f>
        <v>0.21718599999999999</v>
      </c>
      <c r="AN4" s="1">
        <f>$F$35</f>
        <v>0.15079799999999999</v>
      </c>
      <c r="AO4" s="1">
        <f>$F$36</f>
        <v>0.15656500000000001</v>
      </c>
      <c r="AP4" s="1">
        <f>$F$37</f>
        <v>0.16218099999999999</v>
      </c>
      <c r="AQ4" s="1">
        <f>$F$38</f>
        <v>0.16763500000000001</v>
      </c>
      <c r="AR4" s="1">
        <f>$F$39</f>
        <v>0.14744399999999999</v>
      </c>
      <c r="AS4" s="1">
        <f>$F$40</f>
        <v>0.14942800000000001</v>
      </c>
      <c r="AT4" s="1">
        <f>$F$41</f>
        <v>0.120369</v>
      </c>
      <c r="AU4" s="1">
        <f>$F$42</f>
        <v>-8.3199999999999996E-2</v>
      </c>
      <c r="AV4" s="1">
        <f>$F$43</f>
        <v>-5.6522000000000003E-2</v>
      </c>
      <c r="AW4" s="1">
        <f>$F$44</f>
        <v>-0.208261</v>
      </c>
      <c r="AX4" s="1">
        <f>$F$45</f>
        <v>-0.19494900000000001</v>
      </c>
      <c r="AY4" s="1">
        <f>$F$46</f>
        <v>-0.21251600000000001</v>
      </c>
      <c r="AZ4" s="1">
        <f>$F$47</f>
        <v>-0.18670700000000001</v>
      </c>
      <c r="BA4" s="1">
        <f>$F$48</f>
        <v>-0.13345499999999999</v>
      </c>
      <c r="BB4" s="1">
        <f>$F$49</f>
        <v>-0.13784199999999999</v>
      </c>
      <c r="BC4" s="1">
        <f>$F$50</f>
        <v>-0.13245100000000001</v>
      </c>
      <c r="BD4" s="1">
        <f>$F$51</f>
        <v>-0.10714600000000001</v>
      </c>
      <c r="BE4" s="1">
        <f>$F$52</f>
        <v>-0.116281</v>
      </c>
      <c r="BF4" s="1">
        <f>$F$53</f>
        <v>-9.7644999999999996E-2</v>
      </c>
      <c r="BG4" s="1">
        <f>$F$54</f>
        <v>-0.17846300000000001</v>
      </c>
      <c r="BH4" s="1">
        <f>$F$55</f>
        <v>-0.15271699999999999</v>
      </c>
      <c r="BI4" s="1">
        <f>$F$56</f>
        <v>-9.5512E-2</v>
      </c>
      <c r="BJ4" s="1">
        <f>$F$57</f>
        <v>-7.3167999999999997E-2</v>
      </c>
      <c r="BK4" s="1">
        <f>$F$58</f>
        <v>-0.168457</v>
      </c>
      <c r="BL4" s="1">
        <f>$F$59</f>
        <v>-0.15396599999999999</v>
      </c>
      <c r="BM4" s="1">
        <f>$F$60</f>
        <v>-0.10617600000000001</v>
      </c>
      <c r="BN4" s="1">
        <f>$F$61</f>
        <v>-7.8919000000000003E-2</v>
      </c>
      <c r="BO4" s="1">
        <f>$F$62</f>
        <v>-7.2586999999999999E-2</v>
      </c>
      <c r="BP4" s="1">
        <f>$F$63</f>
        <v>-7.6913999999999996E-2</v>
      </c>
      <c r="BQ4" s="1">
        <f>$F$64</f>
        <v>-8.3435999999999996E-2</v>
      </c>
      <c r="BR4" s="1">
        <f>$F$65</f>
        <v>-0.10176200000000001</v>
      </c>
      <c r="BS4" s="1">
        <f>$F$66</f>
        <v>-7.5854000000000005E-2</v>
      </c>
      <c r="BT4" s="1">
        <f>$F$67</f>
        <v>-0.25003300000000001</v>
      </c>
      <c r="BU4" s="1">
        <f>$F$68</f>
        <v>-9.8178000000000001E-2</v>
      </c>
      <c r="BV4" s="1">
        <f>$F$69</f>
        <v>-0.180316</v>
      </c>
    </row>
    <row r="5" spans="2:74" x14ac:dyDescent="0.2">
      <c r="B5" s="1">
        <v>2</v>
      </c>
      <c r="D5" s="1">
        <v>1</v>
      </c>
      <c r="E5" s="1">
        <v>2</v>
      </c>
      <c r="F5" s="1">
        <v>0.64597899999999997</v>
      </c>
      <c r="H5" s="1">
        <v>2</v>
      </c>
      <c r="I5" s="1">
        <f>$J$4</f>
        <v>0.64597899999999997</v>
      </c>
      <c r="J5" s="1">
        <f>1</f>
        <v>1</v>
      </c>
      <c r="K5" s="1">
        <f>$F$70</f>
        <v>0.757853</v>
      </c>
      <c r="L5" s="1">
        <f>$F$71</f>
        <v>0.30511100000000002</v>
      </c>
      <c r="M5" s="1">
        <f>$F$72</f>
        <v>0.13018099999999999</v>
      </c>
      <c r="N5" s="1">
        <f>$F$73</f>
        <v>8.6013999999999993E-2</v>
      </c>
      <c r="O5" s="1">
        <f>$F$74</f>
        <v>0.13280900000000001</v>
      </c>
      <c r="P5" s="1">
        <f>$F$75</f>
        <v>0.100467</v>
      </c>
      <c r="Q5" s="1">
        <f>$F$76</f>
        <v>0.307479</v>
      </c>
      <c r="R5" s="1">
        <f>$F$77</f>
        <v>0.31969500000000001</v>
      </c>
      <c r="S5" s="1">
        <f>$F$78</f>
        <v>0.30579800000000001</v>
      </c>
      <c r="T5" s="1">
        <f>$F$79</f>
        <v>0.28882200000000002</v>
      </c>
      <c r="U5" s="1">
        <f>$F$80</f>
        <v>-0.383127</v>
      </c>
      <c r="V5" s="1">
        <f>$F$81</f>
        <v>-0.54971899999999996</v>
      </c>
      <c r="W5" s="1">
        <f>$F$82</f>
        <v>1.7111999999999999E-2</v>
      </c>
      <c r="X5" s="1">
        <f>$F$83</f>
        <v>-7.6103000000000004E-2</v>
      </c>
      <c r="Y5" s="1">
        <f>$F$84</f>
        <v>2.7504000000000001E-2</v>
      </c>
      <c r="Z5" s="1">
        <f>$F$85</f>
        <v>7.0233000000000004E-2</v>
      </c>
      <c r="AA5" s="1">
        <f>$F$86</f>
        <v>0.124288</v>
      </c>
      <c r="AB5" s="1">
        <f>$F$87</f>
        <v>0.152447</v>
      </c>
      <c r="AC5" s="1">
        <f>$F$88</f>
        <v>0.18646599999999999</v>
      </c>
      <c r="AD5" s="1">
        <f>$F$89</f>
        <v>0.201573</v>
      </c>
      <c r="AE5" s="1">
        <f>$F$90</f>
        <v>0.20399900000000001</v>
      </c>
      <c r="AF5" s="1">
        <f>$F$91</f>
        <v>0.19763</v>
      </c>
      <c r="AG5" s="1">
        <f>$F$92</f>
        <v>0.20353399999999999</v>
      </c>
      <c r="AH5" s="1">
        <f>$F$93</f>
        <v>0.19592300000000001</v>
      </c>
      <c r="AI5" s="1">
        <f>$F$94</f>
        <v>-0.12750400000000001</v>
      </c>
      <c r="AJ5" s="1">
        <f>$F$95</f>
        <v>-0.236762</v>
      </c>
      <c r="AK5" s="1">
        <f>$F$96</f>
        <v>6.9786000000000001E-2</v>
      </c>
      <c r="AL5" s="1">
        <f>$F$97</f>
        <v>0.19298999999999999</v>
      </c>
      <c r="AM5" s="1">
        <f>$F$98</f>
        <v>0.261106</v>
      </c>
      <c r="AN5" s="1">
        <f>$F$99</f>
        <v>0.153637</v>
      </c>
      <c r="AO5" s="1">
        <f>$F$100</f>
        <v>0.14524599999999999</v>
      </c>
      <c r="AP5" s="1">
        <f>$F$101</f>
        <v>0.13847300000000001</v>
      </c>
      <c r="AQ5" s="1">
        <f>$F$102</f>
        <v>0.14446300000000001</v>
      </c>
      <c r="AR5" s="1">
        <f>$F$103</f>
        <v>0.120851</v>
      </c>
      <c r="AS5" s="1">
        <f>$F$104</f>
        <v>0.124291</v>
      </c>
      <c r="AT5" s="1">
        <f>$F$105</f>
        <v>9.7557000000000005E-2</v>
      </c>
      <c r="AU5" s="1">
        <f>$F$106</f>
        <v>-0.10123600000000001</v>
      </c>
      <c r="AV5" s="1">
        <f>$F$107</f>
        <v>-2.7119000000000001E-2</v>
      </c>
      <c r="AW5" s="1">
        <f>$F$108</f>
        <v>-0.38503100000000001</v>
      </c>
      <c r="AX5" s="1">
        <f>$F$109</f>
        <v>-0.34496599999999999</v>
      </c>
      <c r="AY5" s="1">
        <f>$F$110</f>
        <v>-0.32688600000000001</v>
      </c>
      <c r="AZ5" s="1">
        <f>$F$111</f>
        <v>-0.31023200000000001</v>
      </c>
      <c r="BA5" s="1">
        <f>$F$112</f>
        <v>-0.23496300000000001</v>
      </c>
      <c r="BB5" s="1">
        <f>$F$113</f>
        <v>-0.24923300000000001</v>
      </c>
      <c r="BC5" s="1">
        <f>$F$114</f>
        <v>-0.25739000000000001</v>
      </c>
      <c r="BD5" s="1">
        <f>$F$115</f>
        <v>-0.21013699999999999</v>
      </c>
      <c r="BE5" s="1">
        <f>$F$116</f>
        <v>-0.22298399999999999</v>
      </c>
      <c r="BF5" s="1">
        <f>$F$117</f>
        <v>-0.22264800000000001</v>
      </c>
      <c r="BG5" s="1">
        <f>$F$118</f>
        <v>-0.36431599999999997</v>
      </c>
      <c r="BH5" s="1">
        <f>$F$119</f>
        <v>-0.25812299999999999</v>
      </c>
      <c r="BI5" s="1">
        <f>$F$120</f>
        <v>-0.20112099999999999</v>
      </c>
      <c r="BJ5" s="1">
        <f>$F$121</f>
        <v>-0.16026799999999999</v>
      </c>
      <c r="BK5" s="1">
        <f>$F$122</f>
        <v>-0.24892800000000001</v>
      </c>
      <c r="BL5" s="1">
        <f>$F$123</f>
        <v>-0.235177</v>
      </c>
      <c r="BM5" s="1">
        <f>$F$124</f>
        <v>-0.139899</v>
      </c>
      <c r="BN5" s="1">
        <f>$F$125</f>
        <v>-0.15046300000000001</v>
      </c>
      <c r="BO5" s="1">
        <f>$F$126</f>
        <v>-0.13708899999999999</v>
      </c>
      <c r="BP5" s="1">
        <f>$F$127</f>
        <v>-0.118712</v>
      </c>
      <c r="BQ5" s="1">
        <f>$F$128</f>
        <v>-0.12363300000000001</v>
      </c>
      <c r="BR5" s="1">
        <f>$F$129</f>
        <v>-0.137521</v>
      </c>
      <c r="BS5" s="1">
        <f>$F$130</f>
        <v>-8.0984E-2</v>
      </c>
      <c r="BT5" s="1">
        <f>$F$131</f>
        <v>2.2269999999999998E-3</v>
      </c>
      <c r="BU5" s="1">
        <f>$F$132</f>
        <v>5.4459E-2</v>
      </c>
      <c r="BV5" s="1">
        <f>$F$133</f>
        <v>-0.212538</v>
      </c>
    </row>
    <row r="6" spans="2:74" x14ac:dyDescent="0.2">
      <c r="B6" s="1">
        <v>3</v>
      </c>
      <c r="D6" s="1">
        <v>1</v>
      </c>
      <c r="E6" s="1">
        <v>3</v>
      </c>
      <c r="F6" s="1">
        <v>0.45013799999999998</v>
      </c>
      <c r="H6" s="1">
        <v>3</v>
      </c>
      <c r="I6" s="1">
        <f>$K$4</f>
        <v>0.45013799999999998</v>
      </c>
      <c r="J6" s="1">
        <f>$K$5</f>
        <v>0.757853</v>
      </c>
      <c r="K6" s="1">
        <f>1</f>
        <v>1</v>
      </c>
      <c r="L6" s="1">
        <f>$F$134</f>
        <v>0.76939500000000005</v>
      </c>
      <c r="M6" s="1">
        <f>$F$135</f>
        <v>0.60933899999999996</v>
      </c>
      <c r="N6" s="1">
        <f>$F$136</f>
        <v>0.54505000000000003</v>
      </c>
      <c r="O6" s="1">
        <f>$F$137</f>
        <v>0.49907899999999999</v>
      </c>
      <c r="P6" s="1">
        <f>$F$138</f>
        <v>0.39323799999999998</v>
      </c>
      <c r="Q6" s="1">
        <f>$F$139</f>
        <v>0.441971</v>
      </c>
      <c r="R6" s="1">
        <f>$F$140</f>
        <v>0.46760400000000002</v>
      </c>
      <c r="S6" s="1">
        <f>$F$141</f>
        <v>0.45525100000000002</v>
      </c>
      <c r="T6" s="1">
        <f>$F$142</f>
        <v>0.38392500000000002</v>
      </c>
      <c r="U6" s="1">
        <f>$F$143</f>
        <v>-0.31402200000000002</v>
      </c>
      <c r="V6" s="1">
        <f>$F$144</f>
        <v>-0.409468</v>
      </c>
      <c r="W6" s="1">
        <f>$F$145</f>
        <v>-6.7213999999999996E-2</v>
      </c>
      <c r="X6" s="1">
        <f>$F$146</f>
        <v>-0.12883800000000001</v>
      </c>
      <c r="Y6" s="1">
        <f>$F$147</f>
        <v>-5.2180999999999998E-2</v>
      </c>
      <c r="Z6" s="1">
        <f>$F$148</f>
        <v>2.3435999999999998E-2</v>
      </c>
      <c r="AA6" s="1">
        <f>$F$149</f>
        <v>0.19820199999999999</v>
      </c>
      <c r="AB6" s="1">
        <f>$F$150</f>
        <v>0.226102</v>
      </c>
      <c r="AC6" s="1">
        <f>$F$151</f>
        <v>0.24632899999999999</v>
      </c>
      <c r="AD6" s="1">
        <f>$F$152</f>
        <v>0.26456400000000002</v>
      </c>
      <c r="AE6" s="1">
        <f>$F$153</f>
        <v>0.26788200000000001</v>
      </c>
      <c r="AF6" s="1">
        <f>$F$154</f>
        <v>0.265907</v>
      </c>
      <c r="AG6" s="1">
        <f>$F$155</f>
        <v>0.25799499999999997</v>
      </c>
      <c r="AH6" s="1">
        <f>$F$156</f>
        <v>0.24280099999999999</v>
      </c>
      <c r="AI6" s="1">
        <f>$F$157</f>
        <v>-0.18682499999999999</v>
      </c>
      <c r="AJ6" s="1">
        <f>$F$158</f>
        <v>-0.212455</v>
      </c>
      <c r="AK6" s="1">
        <f>$F$159</f>
        <v>6.3155000000000003E-2</v>
      </c>
      <c r="AL6" s="1">
        <f>$F$160</f>
        <v>0.20383299999999999</v>
      </c>
      <c r="AM6" s="1">
        <f>$F$161</f>
        <v>0.26113500000000001</v>
      </c>
      <c r="AN6" s="1">
        <f>$F$162</f>
        <v>0.20726800000000001</v>
      </c>
      <c r="AO6" s="1">
        <f>$F$163</f>
        <v>0.209893</v>
      </c>
      <c r="AP6" s="1">
        <f>$F$164</f>
        <v>0.205702</v>
      </c>
      <c r="AQ6" s="1">
        <f>$F$165</f>
        <v>0.20582700000000001</v>
      </c>
      <c r="AR6" s="1">
        <f>$F$166</f>
        <v>0.192633</v>
      </c>
      <c r="AS6" s="1">
        <f>$F$167</f>
        <v>0.200793</v>
      </c>
      <c r="AT6" s="1">
        <f>$F$168</f>
        <v>0.17407400000000001</v>
      </c>
      <c r="AU6" s="1">
        <f>$F$169</f>
        <v>-2.0284E-2</v>
      </c>
      <c r="AV6" s="1">
        <f>$F$170</f>
        <v>-1.1265000000000001E-2</v>
      </c>
      <c r="AW6" s="1">
        <f>$F$171</f>
        <v>-0.36960300000000001</v>
      </c>
      <c r="AX6" s="1">
        <f>$F$172</f>
        <v>-0.38074799999999998</v>
      </c>
      <c r="AY6" s="1">
        <f>$F$173</f>
        <v>-0.34890500000000002</v>
      </c>
      <c r="AZ6" s="1">
        <f>$F$174</f>
        <v>-0.299653</v>
      </c>
      <c r="BA6" s="1">
        <f>$F$175</f>
        <v>-0.22388</v>
      </c>
      <c r="BB6" s="1">
        <f>$F$176</f>
        <v>-0.22017900000000001</v>
      </c>
      <c r="BC6" s="1">
        <f>$F$177</f>
        <v>-0.21921299999999999</v>
      </c>
      <c r="BD6" s="1">
        <f>$F$178</f>
        <v>-0.23918600000000001</v>
      </c>
      <c r="BE6" s="1">
        <f>$F$179</f>
        <v>-0.20158999999999999</v>
      </c>
      <c r="BF6" s="1">
        <f>$F$180</f>
        <v>-0.201513</v>
      </c>
      <c r="BG6" s="1">
        <f>$F$181</f>
        <v>-0.25400200000000001</v>
      </c>
      <c r="BH6" s="1">
        <f>$F$182</f>
        <v>-0.17824499999999999</v>
      </c>
      <c r="BI6" s="1">
        <f>$F$183</f>
        <v>-0.144041</v>
      </c>
      <c r="BJ6" s="1">
        <f>$F$184</f>
        <v>-0.12804499999999999</v>
      </c>
      <c r="BK6" s="1">
        <f>$F$185</f>
        <v>-0.35300599999999999</v>
      </c>
      <c r="BL6" s="1">
        <f>$F$186</f>
        <v>-0.30612600000000001</v>
      </c>
      <c r="BM6" s="1">
        <f>$F$187</f>
        <v>-0.190197</v>
      </c>
      <c r="BN6" s="1">
        <f>$F$188</f>
        <v>-0.198738</v>
      </c>
      <c r="BO6" s="1">
        <f>$F$189</f>
        <v>-0.182672</v>
      </c>
      <c r="BP6" s="1">
        <f>$F$190</f>
        <v>-0.17020399999999999</v>
      </c>
      <c r="BQ6" s="1">
        <f>$F$191</f>
        <v>-0.17464199999999999</v>
      </c>
      <c r="BR6" s="1">
        <f>$F$192</f>
        <v>-0.179419</v>
      </c>
      <c r="BS6" s="1">
        <f>$F$193</f>
        <v>4.4053000000000002E-2</v>
      </c>
      <c r="BT6" s="1">
        <f>$F$194</f>
        <v>-2.6551999999999999E-2</v>
      </c>
      <c r="BU6" s="1">
        <f>$F$195</f>
        <v>0.115587</v>
      </c>
      <c r="BV6" s="1">
        <f>$F$196</f>
        <v>-0.25989200000000001</v>
      </c>
    </row>
    <row r="7" spans="2:74" x14ac:dyDescent="0.2">
      <c r="B7" s="1">
        <v>4</v>
      </c>
      <c r="D7" s="1">
        <v>1</v>
      </c>
      <c r="E7" s="1">
        <v>4</v>
      </c>
      <c r="F7" s="1">
        <v>0.14377699999999999</v>
      </c>
      <c r="H7" s="1">
        <v>4</v>
      </c>
      <c r="I7" s="1">
        <f>$L$4</f>
        <v>0.14377699999999999</v>
      </c>
      <c r="J7" s="1">
        <f>$L$5</f>
        <v>0.30511100000000002</v>
      </c>
      <c r="K7" s="1">
        <f>$L$6</f>
        <v>0.76939500000000005</v>
      </c>
      <c r="L7" s="1">
        <f>1</f>
        <v>1</v>
      </c>
      <c r="M7" s="1">
        <f>$F$197</f>
        <v>0.82568900000000001</v>
      </c>
      <c r="N7" s="1">
        <f>$F$198</f>
        <v>0.79254899999999995</v>
      </c>
      <c r="O7" s="1">
        <f>$F$199</f>
        <v>0.66014200000000001</v>
      </c>
      <c r="P7" s="1">
        <f>$F$200</f>
        <v>0.50673299999999999</v>
      </c>
      <c r="Q7" s="1">
        <f>$F$201</f>
        <v>0.424763</v>
      </c>
      <c r="R7" s="1">
        <f>$F$202</f>
        <v>0.43345499999999998</v>
      </c>
      <c r="S7" s="1">
        <f>$F$203</f>
        <v>0.43602800000000003</v>
      </c>
      <c r="T7" s="1">
        <f>$F$204</f>
        <v>0.37021399999999999</v>
      </c>
      <c r="U7" s="1">
        <f>$F$205</f>
        <v>-0.18884500000000001</v>
      </c>
      <c r="V7" s="1">
        <f>$F$206</f>
        <v>-0.18127599999999999</v>
      </c>
      <c r="W7" s="1">
        <f>$F$207</f>
        <v>-8.4140999999999994E-2</v>
      </c>
      <c r="X7" s="1">
        <f>$F$208</f>
        <v>-0.104222</v>
      </c>
      <c r="Y7" s="1">
        <f>$F$209</f>
        <v>-5.7093999999999999E-2</v>
      </c>
      <c r="Z7" s="1">
        <f>$F$210</f>
        <v>2.1454000000000001E-2</v>
      </c>
      <c r="AA7" s="1">
        <f>$F$211</f>
        <v>0.22073200000000001</v>
      </c>
      <c r="AB7" s="1">
        <f>$F$212</f>
        <v>0.246084</v>
      </c>
      <c r="AC7" s="1">
        <f>$F$213</f>
        <v>0.26581199999999999</v>
      </c>
      <c r="AD7" s="1">
        <f>$F$214</f>
        <v>0.281198</v>
      </c>
      <c r="AE7" s="1">
        <f>$F$215</f>
        <v>0.293153</v>
      </c>
      <c r="AF7" s="1">
        <f>$F$216</f>
        <v>0.29610599999999998</v>
      </c>
      <c r="AG7" s="1">
        <f>$F$217</f>
        <v>0.28695300000000001</v>
      </c>
      <c r="AH7" s="1">
        <f>$F$218</f>
        <v>0.27412199999999998</v>
      </c>
      <c r="AI7" s="1">
        <f>$F$219</f>
        <v>-0.10649699999999999</v>
      </c>
      <c r="AJ7" s="1">
        <f>$F$220</f>
        <v>-8.0075999999999994E-2</v>
      </c>
      <c r="AK7" s="1">
        <f>$F$221</f>
        <v>-1.2458E-2</v>
      </c>
      <c r="AL7" s="1">
        <f>$F$222</f>
        <v>0.107241</v>
      </c>
      <c r="AM7" s="1">
        <f>$F$223</f>
        <v>0.162135</v>
      </c>
      <c r="AN7" s="1">
        <f>$F$224</f>
        <v>0.21379300000000001</v>
      </c>
      <c r="AO7" s="1">
        <f>$F$225</f>
        <v>0.23916200000000001</v>
      </c>
      <c r="AP7" s="1">
        <f>$F$226</f>
        <v>0.24912300000000001</v>
      </c>
      <c r="AQ7" s="1">
        <f>$F$227</f>
        <v>0.24946199999999999</v>
      </c>
      <c r="AR7" s="1">
        <f>$F$228</f>
        <v>0.25360700000000003</v>
      </c>
      <c r="AS7" s="1">
        <f>$F$229</f>
        <v>0.25812099999999999</v>
      </c>
      <c r="AT7" s="1">
        <f>$F$230</f>
        <v>0.23497599999999999</v>
      </c>
      <c r="AU7" s="1">
        <f>$F$231</f>
        <v>1.4175E-2</v>
      </c>
      <c r="AV7" s="1">
        <f>$F$232</f>
        <v>-4.3522999999999999E-2</v>
      </c>
      <c r="AW7" s="1">
        <f>$F$233</f>
        <v>-0.129305</v>
      </c>
      <c r="AX7" s="1">
        <f>$F$234</f>
        <v>-0.22584299999999999</v>
      </c>
      <c r="AY7" s="1">
        <f>$F$235</f>
        <v>-0.18973899999999999</v>
      </c>
      <c r="AZ7" s="1">
        <f>$F$236</f>
        <v>-0.147318</v>
      </c>
      <c r="BA7" s="1">
        <f>$F$237</f>
        <v>-0.11455700000000001</v>
      </c>
      <c r="BB7" s="1">
        <f>$F$238</f>
        <v>-6.8366999999999997E-2</v>
      </c>
      <c r="BC7" s="1">
        <f>$F$239</f>
        <v>-7.9200000000000007E-2</v>
      </c>
      <c r="BD7" s="1">
        <f>$F$240</f>
        <v>-0.161134</v>
      </c>
      <c r="BE7" s="1">
        <f>$F$241</f>
        <v>-6.7133999999999999E-2</v>
      </c>
      <c r="BF7" s="1">
        <f>$F$242</f>
        <v>-8.5795999999999997E-2</v>
      </c>
      <c r="BG7" s="1">
        <f>$F$243</f>
        <v>-9.5297000000000007E-2</v>
      </c>
      <c r="BH7" s="1">
        <f>$F$244</f>
        <v>-6.3960000000000003E-2</v>
      </c>
      <c r="BI7" s="1">
        <f>$F$245</f>
        <v>-6.2988000000000002E-2</v>
      </c>
      <c r="BJ7" s="1">
        <f>$F$246</f>
        <v>-8.6017999999999997E-2</v>
      </c>
      <c r="BK7" s="1">
        <f>$F$247</f>
        <v>-0.30394100000000002</v>
      </c>
      <c r="BL7" s="1">
        <f>$F$248</f>
        <v>-0.25623200000000002</v>
      </c>
      <c r="BM7" s="1">
        <f>$F$249</f>
        <v>-0.18284600000000001</v>
      </c>
      <c r="BN7" s="1">
        <f>$F$250</f>
        <v>-0.15857099999999999</v>
      </c>
      <c r="BO7" s="1">
        <f>$F$251</f>
        <v>-0.15563399999999999</v>
      </c>
      <c r="BP7" s="1">
        <f>$F$252</f>
        <v>-0.156526</v>
      </c>
      <c r="BQ7" s="1">
        <f>$F$253</f>
        <v>-0.161881</v>
      </c>
      <c r="BR7" s="1">
        <f>$F$254</f>
        <v>-0.14364099999999999</v>
      </c>
      <c r="BS7" s="1">
        <f>$F$255</f>
        <v>0.105916</v>
      </c>
      <c r="BT7" s="1">
        <f>$F$256</f>
        <v>-1.5552E-2</v>
      </c>
      <c r="BU7" s="1">
        <f>$F$257</f>
        <v>0.14044400000000001</v>
      </c>
      <c r="BV7" s="1">
        <f>$F$258</f>
        <v>-0.27413999999999999</v>
      </c>
    </row>
    <row r="8" spans="2:74" x14ac:dyDescent="0.2">
      <c r="B8" s="1">
        <v>5</v>
      </c>
      <c r="D8" s="1">
        <v>1</v>
      </c>
      <c r="E8" s="1">
        <v>5</v>
      </c>
      <c r="F8" s="1">
        <v>5.241E-3</v>
      </c>
      <c r="H8" s="1">
        <v>5</v>
      </c>
      <c r="I8" s="1">
        <f>$M$4</f>
        <v>5.241E-3</v>
      </c>
      <c r="J8" s="1">
        <f>$M$5</f>
        <v>0.13018099999999999</v>
      </c>
      <c r="K8" s="1">
        <f>$M$6</f>
        <v>0.60933899999999996</v>
      </c>
      <c r="L8" s="1">
        <f>$M$7</f>
        <v>0.82568900000000001</v>
      </c>
      <c r="M8" s="1">
        <f>1</f>
        <v>1</v>
      </c>
      <c r="N8" s="1">
        <f>$F$259</f>
        <v>0.90230100000000002</v>
      </c>
      <c r="O8" s="1">
        <f>$F$260</f>
        <v>0.73947399999999996</v>
      </c>
      <c r="P8" s="1">
        <f>$F$261</f>
        <v>0.56145999999999996</v>
      </c>
      <c r="Q8" s="1">
        <f>$F$262</f>
        <v>0.46152799999999999</v>
      </c>
      <c r="R8" s="1">
        <f>$F$263</f>
        <v>0.45037899999999997</v>
      </c>
      <c r="S8" s="1">
        <f>$F$264</f>
        <v>0.43910900000000003</v>
      </c>
      <c r="T8" s="1">
        <f>$F$265</f>
        <v>0.41652600000000001</v>
      </c>
      <c r="U8" s="1">
        <f>$F$266</f>
        <v>-0.12243800000000001</v>
      </c>
      <c r="V8" s="1">
        <f>$F$267</f>
        <v>-0.122319</v>
      </c>
      <c r="W8" s="1">
        <f>$F$268</f>
        <v>-0.124124</v>
      </c>
      <c r="X8" s="1">
        <f>$F$269</f>
        <v>-0.124831</v>
      </c>
      <c r="Y8" s="1">
        <f>$F$270</f>
        <v>-7.5486999999999999E-2</v>
      </c>
      <c r="Z8" s="1">
        <f>$F$271</f>
        <v>1.3804E-2</v>
      </c>
      <c r="AA8" s="1">
        <f>$F$272</f>
        <v>0.24139099999999999</v>
      </c>
      <c r="AB8" s="1">
        <f>$F$273</f>
        <v>0.26302500000000001</v>
      </c>
      <c r="AC8" s="1">
        <f>$F$274</f>
        <v>0.29244300000000001</v>
      </c>
      <c r="AD8" s="1">
        <f>$F$275</f>
        <v>0.30946600000000002</v>
      </c>
      <c r="AE8" s="1">
        <f>$F$276</f>
        <v>0.31065799999999999</v>
      </c>
      <c r="AF8" s="1">
        <f>$F$277</f>
        <v>0.30338100000000001</v>
      </c>
      <c r="AG8" s="1">
        <f>$F$278</f>
        <v>0.29397600000000002</v>
      </c>
      <c r="AH8" s="1">
        <f>$F$279</f>
        <v>0.27932499999999999</v>
      </c>
      <c r="AI8" s="1">
        <f>$F$280</f>
        <v>-0.119449</v>
      </c>
      <c r="AJ8" s="1">
        <f>$F$281</f>
        <v>-7.4748999999999996E-2</v>
      </c>
      <c r="AK8" s="1">
        <f>$F$282</f>
        <v>2.4549000000000001E-2</v>
      </c>
      <c r="AL8" s="1">
        <f>$F$283</f>
        <v>0.128224</v>
      </c>
      <c r="AM8" s="1">
        <f>$F$284</f>
        <v>0.19931599999999999</v>
      </c>
      <c r="AN8" s="1">
        <f>$F$285</f>
        <v>0.23519899999999999</v>
      </c>
      <c r="AO8" s="1">
        <f>$F$286</f>
        <v>0.25688</v>
      </c>
      <c r="AP8" s="1">
        <f>$F$287</f>
        <v>0.27209</v>
      </c>
      <c r="AQ8" s="1">
        <f>$F$288</f>
        <v>0.282968</v>
      </c>
      <c r="AR8" s="1">
        <f>$F$289</f>
        <v>0.290939</v>
      </c>
      <c r="AS8" s="1">
        <f>$F$290</f>
        <v>0.29283700000000001</v>
      </c>
      <c r="AT8" s="1">
        <f>$F$291</f>
        <v>0.28552699999999998</v>
      </c>
      <c r="AU8" s="1">
        <f>$F$292</f>
        <v>5.3741999999999998E-2</v>
      </c>
      <c r="AV8" s="1">
        <f>$F$293</f>
        <v>-1.2236E-2</v>
      </c>
      <c r="AW8" s="1">
        <f>$F$294</f>
        <v>-0.133995</v>
      </c>
      <c r="AX8" s="1">
        <f>$F$295</f>
        <v>-0.231324</v>
      </c>
      <c r="AY8" s="1">
        <f>$F$296</f>
        <v>-0.21046999999999999</v>
      </c>
      <c r="AZ8" s="1">
        <f>$F$297</f>
        <v>-0.17629500000000001</v>
      </c>
      <c r="BA8" s="1">
        <f>$F$298</f>
        <v>-0.16273899999999999</v>
      </c>
      <c r="BB8" s="1">
        <f>$F$299</f>
        <v>-0.129749</v>
      </c>
      <c r="BC8" s="1">
        <f>$F$300</f>
        <v>-0.13062499999999999</v>
      </c>
      <c r="BD8" s="1">
        <f>$F$301</f>
        <v>-0.20865600000000001</v>
      </c>
      <c r="BE8" s="1">
        <f>$F$302</f>
        <v>-8.5292000000000007E-2</v>
      </c>
      <c r="BF8" s="1">
        <f>$F$303</f>
        <v>-0.101938</v>
      </c>
      <c r="BG8" s="1">
        <f>$F$304</f>
        <v>-2.3819E-2</v>
      </c>
      <c r="BH8" s="1">
        <f>$F$305</f>
        <v>-9.9780000000000008E-3</v>
      </c>
      <c r="BI8" s="1">
        <f>$F$306</f>
        <v>-1.0381E-2</v>
      </c>
      <c r="BJ8" s="1">
        <f>$F$307</f>
        <v>-3.9319E-2</v>
      </c>
      <c r="BK8" s="1">
        <f>$F$308</f>
        <v>-0.29496699999999998</v>
      </c>
      <c r="BL8" s="1">
        <f>$F$309</f>
        <v>-0.26450800000000002</v>
      </c>
      <c r="BM8" s="1">
        <f>$F$310</f>
        <v>-0.221355</v>
      </c>
      <c r="BN8" s="1">
        <f>$F$311</f>
        <v>-0.210782</v>
      </c>
      <c r="BO8" s="1">
        <f>$F$312</f>
        <v>-0.20074900000000001</v>
      </c>
      <c r="BP8" s="1">
        <f>$F$313</f>
        <v>-0.201958</v>
      </c>
      <c r="BQ8" s="1">
        <f>$F$314</f>
        <v>-0.207064</v>
      </c>
      <c r="BR8" s="1">
        <f>$F$315</f>
        <v>-0.18714700000000001</v>
      </c>
      <c r="BS8" s="1">
        <f>$F$316</f>
        <v>0.13933499999999999</v>
      </c>
      <c r="BT8" s="1">
        <f>$F$317</f>
        <v>6.4451999999999995E-2</v>
      </c>
      <c r="BU8" s="1">
        <f>$F$318</f>
        <v>0.13887099999999999</v>
      </c>
      <c r="BV8" s="1">
        <f>$F$319</f>
        <v>-0.27801900000000002</v>
      </c>
    </row>
    <row r="9" spans="2:74" x14ac:dyDescent="0.2">
      <c r="B9" s="1">
        <v>6</v>
      </c>
      <c r="D9" s="1">
        <v>1</v>
      </c>
      <c r="E9" s="1">
        <v>6</v>
      </c>
      <c r="F9" s="1">
        <v>-2.7140000000000001E-2</v>
      </c>
      <c r="H9" s="1">
        <v>6</v>
      </c>
      <c r="I9" s="1">
        <f>$N$4</f>
        <v>-2.7140000000000001E-2</v>
      </c>
      <c r="J9" s="1">
        <f>$N$5</f>
        <v>8.6013999999999993E-2</v>
      </c>
      <c r="K9" s="1">
        <f>$N$6</f>
        <v>0.54505000000000003</v>
      </c>
      <c r="L9" s="1">
        <f>$N$7</f>
        <v>0.79254899999999995</v>
      </c>
      <c r="M9" s="1">
        <f>$N$8</f>
        <v>0.90230100000000002</v>
      </c>
      <c r="N9" s="1">
        <f>1</f>
        <v>1</v>
      </c>
      <c r="O9" s="1">
        <f>$F$320</f>
        <v>0.79568899999999998</v>
      </c>
      <c r="P9" s="1">
        <f>$F$321</f>
        <v>0.63177499999999998</v>
      </c>
      <c r="Q9" s="1">
        <f>$F$322</f>
        <v>0.50041000000000002</v>
      </c>
      <c r="R9" s="1">
        <f>$F$323</f>
        <v>0.47724899999999998</v>
      </c>
      <c r="S9" s="1">
        <f>$F$324</f>
        <v>0.465972</v>
      </c>
      <c r="T9" s="1">
        <f>$F$325</f>
        <v>0.428346</v>
      </c>
      <c r="U9" s="1">
        <f>$F$326</f>
        <v>-0.10338799999999999</v>
      </c>
      <c r="V9" s="1">
        <f>$F$327</f>
        <v>-0.10004300000000001</v>
      </c>
      <c r="W9" s="1">
        <f>$F$328</f>
        <v>-9.4152E-2</v>
      </c>
      <c r="X9" s="1">
        <f>$F$329</f>
        <v>-9.1351000000000002E-2</v>
      </c>
      <c r="Y9" s="1">
        <f>$F$330</f>
        <v>-3.3529000000000003E-2</v>
      </c>
      <c r="Z9" s="1">
        <f>$F$331</f>
        <v>6.6596000000000002E-2</v>
      </c>
      <c r="AA9" s="1">
        <f>$F$332</f>
        <v>0.27866400000000002</v>
      </c>
      <c r="AB9" s="1">
        <f>$F$333</f>
        <v>0.31121500000000002</v>
      </c>
      <c r="AC9" s="1">
        <f>$F$334</f>
        <v>0.34570200000000001</v>
      </c>
      <c r="AD9" s="1">
        <f>$F$335</f>
        <v>0.36244900000000002</v>
      </c>
      <c r="AE9" s="1">
        <f>$F$336</f>
        <v>0.37253799999999998</v>
      </c>
      <c r="AF9" s="1">
        <f>$F$337</f>
        <v>0.37036400000000003</v>
      </c>
      <c r="AG9" s="1">
        <f>$F$338</f>
        <v>0.35957299999999998</v>
      </c>
      <c r="AH9" s="1">
        <f>$F$339</f>
        <v>0.34409000000000001</v>
      </c>
      <c r="AI9" s="1">
        <f>$F$340</f>
        <v>-6.4105999999999996E-2</v>
      </c>
      <c r="AJ9" s="1">
        <f>$F$341</f>
        <v>-1.0893E-2</v>
      </c>
      <c r="AK9" s="1">
        <f>$F$342</f>
        <v>6.7478999999999997E-2</v>
      </c>
      <c r="AL9" s="1">
        <f>$F$343</f>
        <v>0.15851699999999999</v>
      </c>
      <c r="AM9" s="1">
        <f>$F$344</f>
        <v>0.17949999999999999</v>
      </c>
      <c r="AN9" s="1">
        <f>$F$345</f>
        <v>0.26857700000000001</v>
      </c>
      <c r="AO9" s="1">
        <f>$F$346</f>
        <v>0.305809</v>
      </c>
      <c r="AP9" s="1">
        <f>$F$347</f>
        <v>0.330036</v>
      </c>
      <c r="AQ9" s="1">
        <f>$F$348</f>
        <v>0.34223399999999998</v>
      </c>
      <c r="AR9" s="1">
        <f>$F$349</f>
        <v>0.35754399999999997</v>
      </c>
      <c r="AS9" s="1">
        <f>$F$350</f>
        <v>0.36119400000000002</v>
      </c>
      <c r="AT9" s="1">
        <f>$F$351</f>
        <v>0.34653099999999998</v>
      </c>
      <c r="AU9" s="1">
        <f>$F$352</f>
        <v>3.4290000000000001E-2</v>
      </c>
      <c r="AV9" s="1">
        <f>$F$353</f>
        <v>-5.4968999999999997E-2</v>
      </c>
      <c r="AW9" s="1">
        <f>$F$354</f>
        <v>-0.12706999999999999</v>
      </c>
      <c r="AX9" s="1">
        <f>$F$355</f>
        <v>-0.212919</v>
      </c>
      <c r="AY9" s="1">
        <f>$F$356</f>
        <v>-0.17594000000000001</v>
      </c>
      <c r="AZ9" s="1">
        <f>$F$357</f>
        <v>-0.15368999999999999</v>
      </c>
      <c r="BA9" s="1">
        <f>$F$358</f>
        <v>-0.14147399999999999</v>
      </c>
      <c r="BB9" s="1">
        <f>$F$359</f>
        <v>-0.11264100000000001</v>
      </c>
      <c r="BC9" s="1">
        <f>$F$360</f>
        <v>-0.109624</v>
      </c>
      <c r="BD9" s="1">
        <f>$F$361</f>
        <v>-0.16938300000000001</v>
      </c>
      <c r="BE9" s="1">
        <f>$F$362</f>
        <v>-8.7400000000000005E-2</v>
      </c>
      <c r="BF9" s="1">
        <f>$F$363</f>
        <v>-7.1429999999999993E-2</v>
      </c>
      <c r="BG9" s="1">
        <f>$F$364</f>
        <v>-1.384E-2</v>
      </c>
      <c r="BH9" s="1">
        <f>$F$365</f>
        <v>-1.5107000000000001E-2</v>
      </c>
      <c r="BI9" s="1">
        <f>$F$366</f>
        <v>-2.6478000000000002E-2</v>
      </c>
      <c r="BJ9" s="1">
        <f>$F$367</f>
        <v>-6.5532999999999994E-2</v>
      </c>
      <c r="BK9" s="1">
        <f>$F$368</f>
        <v>-0.29188700000000001</v>
      </c>
      <c r="BL9" s="1">
        <f>$F$369</f>
        <v>-0.25411899999999998</v>
      </c>
      <c r="BM9" s="1">
        <f>$F$370</f>
        <v>-0.20322899999999999</v>
      </c>
      <c r="BN9" s="1">
        <f>$F$371</f>
        <v>-0.169907</v>
      </c>
      <c r="BO9" s="1">
        <f>$F$372</f>
        <v>-0.174037</v>
      </c>
      <c r="BP9" s="1">
        <f>$F$373</f>
        <v>-0.18154600000000001</v>
      </c>
      <c r="BQ9" s="1">
        <f>$F$374</f>
        <v>-0.184113</v>
      </c>
      <c r="BR9" s="1">
        <f>$F$375</f>
        <v>-0.15773699999999999</v>
      </c>
      <c r="BS9" s="1">
        <f>$F$376</f>
        <v>0.152472</v>
      </c>
      <c r="BT9" s="1">
        <f>$F$377</f>
        <v>9.7351999999999994E-2</v>
      </c>
      <c r="BU9" s="1">
        <f>$F$378</f>
        <v>0.15046699999999999</v>
      </c>
      <c r="BV9" s="1">
        <f>$F$379</f>
        <v>-0.34362900000000002</v>
      </c>
    </row>
    <row r="10" spans="2:74" x14ac:dyDescent="0.2">
      <c r="B10" s="1">
        <v>7</v>
      </c>
      <c r="D10" s="1">
        <v>1</v>
      </c>
      <c r="E10" s="1">
        <v>7</v>
      </c>
      <c r="F10" s="1">
        <v>-2.3727999999999999E-2</v>
      </c>
      <c r="H10" s="1">
        <v>7</v>
      </c>
      <c r="I10" s="1">
        <f>$O$4</f>
        <v>-2.3727999999999999E-2</v>
      </c>
      <c r="J10" s="1">
        <f>$O$5</f>
        <v>0.13280900000000001</v>
      </c>
      <c r="K10" s="1">
        <f>$O$6</f>
        <v>0.49907899999999999</v>
      </c>
      <c r="L10" s="1">
        <f>$O$7</f>
        <v>0.66014200000000001</v>
      </c>
      <c r="M10" s="1">
        <f>$O$8</f>
        <v>0.73947399999999996</v>
      </c>
      <c r="N10" s="1">
        <f>$O$9</f>
        <v>0.79568899999999998</v>
      </c>
      <c r="O10" s="1">
        <f>1</f>
        <v>1</v>
      </c>
      <c r="P10" s="1">
        <f>$F$380</f>
        <v>0.75075099999999995</v>
      </c>
      <c r="Q10" s="1">
        <f>$F$381</f>
        <v>0.55351799999999995</v>
      </c>
      <c r="R10" s="1">
        <f>$F$382</f>
        <v>0.57541600000000004</v>
      </c>
      <c r="S10" s="1">
        <f>$F$383</f>
        <v>0.546126</v>
      </c>
      <c r="T10" s="1">
        <f>$F$384</f>
        <v>0.483016</v>
      </c>
      <c r="U10" s="1">
        <f>$F$385</f>
        <v>-8.8824E-2</v>
      </c>
      <c r="V10" s="1">
        <f>$F$386</f>
        <v>-0.123723</v>
      </c>
      <c r="W10" s="1">
        <f>$F$387</f>
        <v>-6.8779000000000007E-2</v>
      </c>
      <c r="X10" s="1">
        <f>$F$388</f>
        <v>-6.8427000000000002E-2</v>
      </c>
      <c r="Y10" s="1">
        <f>$F$389</f>
        <v>-1.9008000000000001E-2</v>
      </c>
      <c r="Z10" s="1">
        <f>$F$390</f>
        <v>5.2518000000000002E-2</v>
      </c>
      <c r="AA10" s="1">
        <f>$F$391</f>
        <v>0.219085</v>
      </c>
      <c r="AB10" s="1">
        <f>$F$392</f>
        <v>0.25630999999999998</v>
      </c>
      <c r="AC10" s="1">
        <f>$F$393</f>
        <v>0.28939500000000001</v>
      </c>
      <c r="AD10" s="1">
        <f>$F$394</f>
        <v>0.32049899999999998</v>
      </c>
      <c r="AE10" s="1">
        <f>$F$395</f>
        <v>0.33635399999999999</v>
      </c>
      <c r="AF10" s="1">
        <f>$F$396</f>
        <v>0.33085399999999998</v>
      </c>
      <c r="AG10" s="1">
        <f>$F$397</f>
        <v>0.32142799999999999</v>
      </c>
      <c r="AH10" s="1">
        <f>$F$398</f>
        <v>0.30687700000000001</v>
      </c>
      <c r="AI10" s="1">
        <f>$F$399</f>
        <v>-4.4136000000000002E-2</v>
      </c>
      <c r="AJ10" s="1">
        <f>$F$400</f>
        <v>-5.5029000000000002E-2</v>
      </c>
      <c r="AK10" s="1">
        <f>$F$401</f>
        <v>-5.8529999999999997E-3</v>
      </c>
      <c r="AL10" s="1">
        <f>$F$402</f>
        <v>0.12235699999999999</v>
      </c>
      <c r="AM10" s="1">
        <f>$F$403</f>
        <v>0.185114</v>
      </c>
      <c r="AN10" s="1">
        <f>$F$404</f>
        <v>0.223381</v>
      </c>
      <c r="AO10" s="1">
        <f>$F$405</f>
        <v>0.26892100000000002</v>
      </c>
      <c r="AP10" s="1">
        <f>$F$406</f>
        <v>0.30432900000000002</v>
      </c>
      <c r="AQ10" s="1">
        <f>$F$407</f>
        <v>0.31544899999999998</v>
      </c>
      <c r="AR10" s="1">
        <f>$F$408</f>
        <v>0.34240900000000002</v>
      </c>
      <c r="AS10" s="1">
        <f>$F$409</f>
        <v>0.34913100000000002</v>
      </c>
      <c r="AT10" s="1">
        <f>$F$410</f>
        <v>0.337312</v>
      </c>
      <c r="AU10" s="1">
        <f>$F$411</f>
        <v>-4.0704999999999998E-2</v>
      </c>
      <c r="AV10" s="1">
        <f>$F$412</f>
        <v>-6.7858000000000002E-2</v>
      </c>
      <c r="AW10" s="1">
        <f>$F$413</f>
        <v>-0.142149</v>
      </c>
      <c r="AX10" s="1">
        <f>$F$414</f>
        <v>-0.21929799999999999</v>
      </c>
      <c r="AY10" s="1">
        <f>$F$415</f>
        <v>-0.181285</v>
      </c>
      <c r="AZ10" s="1">
        <f>$F$416</f>
        <v>-0.184368</v>
      </c>
      <c r="BA10" s="1">
        <f>$F$417</f>
        <v>-0.121409</v>
      </c>
      <c r="BB10" s="1">
        <f>$F$418</f>
        <v>-0.116465</v>
      </c>
      <c r="BC10" s="1">
        <f>$F$419</f>
        <v>-0.11845</v>
      </c>
      <c r="BD10" s="1">
        <f>$F$420</f>
        <v>-0.14802199999999999</v>
      </c>
      <c r="BE10" s="1">
        <f>$F$421</f>
        <v>-0.11229</v>
      </c>
      <c r="BF10" s="1">
        <f>$F$422</f>
        <v>-4.5973E-2</v>
      </c>
      <c r="BG10" s="1">
        <f>$F$423</f>
        <v>-9.3983999999999998E-2</v>
      </c>
      <c r="BH10" s="1">
        <f>$F$424</f>
        <v>-9.7675999999999999E-2</v>
      </c>
      <c r="BI10" s="1">
        <f>$F$425</f>
        <v>-9.9102999999999997E-2</v>
      </c>
      <c r="BJ10" s="1">
        <f>$F$426</f>
        <v>-0.11930499999999999</v>
      </c>
      <c r="BK10" s="1">
        <f>$F$427</f>
        <v>-0.282113</v>
      </c>
      <c r="BL10" s="1">
        <f>$F$428</f>
        <v>-0.32191500000000001</v>
      </c>
      <c r="BM10" s="1">
        <f>$F$429</f>
        <v>-0.21245800000000001</v>
      </c>
      <c r="BN10" s="1">
        <f>$F$430</f>
        <v>-0.207875</v>
      </c>
      <c r="BO10" s="1">
        <f>$F$431</f>
        <v>-0.19830900000000001</v>
      </c>
      <c r="BP10" s="1">
        <f>$F$432</f>
        <v>-0.19072</v>
      </c>
      <c r="BQ10" s="1">
        <f>$F$433</f>
        <v>-0.19037799999999999</v>
      </c>
      <c r="BR10" s="1">
        <f>$F$434</f>
        <v>-0.14261199999999999</v>
      </c>
      <c r="BS10" s="1">
        <f>$F$435</f>
        <v>0.120639</v>
      </c>
      <c r="BT10" s="1">
        <f>$F$436</f>
        <v>0.18332499999999999</v>
      </c>
      <c r="BU10" s="1">
        <f>$F$437</f>
        <v>0.187474</v>
      </c>
      <c r="BV10" s="1">
        <f>$F$438</f>
        <v>-0.30857899999999999</v>
      </c>
    </row>
    <row r="11" spans="2:74" x14ac:dyDescent="0.2">
      <c r="B11" s="1">
        <v>8</v>
      </c>
      <c r="D11" s="1">
        <v>1</v>
      </c>
      <c r="E11" s="1">
        <v>8</v>
      </c>
      <c r="F11" s="1">
        <v>-1.4966E-2</v>
      </c>
      <c r="H11" s="1">
        <v>8</v>
      </c>
      <c r="I11" s="1">
        <f>$P$4</f>
        <v>-1.4966E-2</v>
      </c>
      <c r="J11" s="1">
        <f>$P$5</f>
        <v>0.100467</v>
      </c>
      <c r="K11" s="1">
        <f>$P$6</f>
        <v>0.39323799999999998</v>
      </c>
      <c r="L11" s="1">
        <f>$P$7</f>
        <v>0.50673299999999999</v>
      </c>
      <c r="M11" s="1">
        <f>$P$8</f>
        <v>0.56145999999999996</v>
      </c>
      <c r="N11" s="1">
        <f>$P$9</f>
        <v>0.63177499999999998</v>
      </c>
      <c r="O11" s="1">
        <f>$P$10</f>
        <v>0.75075099999999995</v>
      </c>
      <c r="P11" s="1">
        <f>1</f>
        <v>1</v>
      </c>
      <c r="Q11" s="1">
        <f>$F$439</f>
        <v>0.69011900000000004</v>
      </c>
      <c r="R11" s="1">
        <f>$F$440</f>
        <v>0.67256400000000005</v>
      </c>
      <c r="S11" s="1">
        <f>$F$441</f>
        <v>0.60374799999999995</v>
      </c>
      <c r="T11" s="1">
        <f>$F$442</f>
        <v>0.54302099999999998</v>
      </c>
      <c r="U11" s="1">
        <f>$F$443</f>
        <v>-7.2658E-2</v>
      </c>
      <c r="V11" s="1">
        <f>$F$444</f>
        <v>-7.8095999999999999E-2</v>
      </c>
      <c r="W11" s="1">
        <f>$F$445</f>
        <v>5.0332000000000002E-2</v>
      </c>
      <c r="X11" s="1">
        <f>$F$446</f>
        <v>5.1811999999999997E-2</v>
      </c>
      <c r="Y11" s="1">
        <f>$F$447</f>
        <v>8.8590000000000002E-2</v>
      </c>
      <c r="Z11" s="1">
        <f>$F$448</f>
        <v>0.14699400000000001</v>
      </c>
      <c r="AA11" s="1">
        <f>$F$449</f>
        <v>0.175479</v>
      </c>
      <c r="AB11" s="1">
        <f>$F$450</f>
        <v>0.21971499999999999</v>
      </c>
      <c r="AC11" s="1">
        <f>$F$451</f>
        <v>0.26944099999999999</v>
      </c>
      <c r="AD11" s="1">
        <f>$F$452</f>
        <v>0.30209599999999998</v>
      </c>
      <c r="AE11" s="1">
        <f>$F$453</f>
        <v>0.32675999999999999</v>
      </c>
      <c r="AF11" s="1">
        <f>$F$454</f>
        <v>0.321048</v>
      </c>
      <c r="AG11" s="1">
        <f>$F$455</f>
        <v>0.32084600000000002</v>
      </c>
      <c r="AH11" s="1">
        <f>$F$456</f>
        <v>0.29962699999999998</v>
      </c>
      <c r="AI11" s="1">
        <f>$F$457</f>
        <v>-6.8113000000000007E-2</v>
      </c>
      <c r="AJ11" s="1">
        <f>$F$458</f>
        <v>-8.0581E-2</v>
      </c>
      <c r="AK11" s="1">
        <f>$F$459</f>
        <v>5.042E-2</v>
      </c>
      <c r="AL11" s="1">
        <f>$F$460</f>
        <v>0.10249</v>
      </c>
      <c r="AM11" s="1">
        <f>$F$461</f>
        <v>0.12033000000000001</v>
      </c>
      <c r="AN11" s="1">
        <f>$F$462</f>
        <v>0.18015900000000001</v>
      </c>
      <c r="AO11" s="1">
        <f>$F$463</f>
        <v>0.23558799999999999</v>
      </c>
      <c r="AP11" s="1">
        <f>$F$464</f>
        <v>0.26532</v>
      </c>
      <c r="AQ11" s="1">
        <f>$F$465</f>
        <v>0.30195899999999998</v>
      </c>
      <c r="AR11" s="1">
        <f>$F$466</f>
        <v>0.32983099999999999</v>
      </c>
      <c r="AS11" s="1">
        <f>$F$467</f>
        <v>0.341171</v>
      </c>
      <c r="AT11" s="1">
        <f>$F$468</f>
        <v>0.326955</v>
      </c>
      <c r="AU11" s="1">
        <f>$F$469</f>
        <v>8.1630000000000001E-3</v>
      </c>
      <c r="AV11" s="1">
        <f>$F$470</f>
        <v>3.9518999999999999E-2</v>
      </c>
      <c r="AW11" s="1">
        <f>$F$471</f>
        <v>-8.8313000000000003E-2</v>
      </c>
      <c r="AX11" s="1">
        <f>$F$472</f>
        <v>-0.128853</v>
      </c>
      <c r="AY11" s="1">
        <f>$F$473</f>
        <v>-7.1300000000000002E-2</v>
      </c>
      <c r="AZ11" s="1">
        <f>$F$474</f>
        <v>-6.9861999999999994E-2</v>
      </c>
      <c r="BA11" s="1">
        <f>$F$475</f>
        <v>-3.4112000000000003E-2</v>
      </c>
      <c r="BB11" s="1">
        <f>$F$476</f>
        <v>-3.2228E-2</v>
      </c>
      <c r="BC11" s="1">
        <f>$F$477</f>
        <v>-3.0190999999999999E-2</v>
      </c>
      <c r="BD11" s="1">
        <f>$F$478</f>
        <v>-5.1685000000000002E-2</v>
      </c>
      <c r="BE11" s="1">
        <f>$F$479</f>
        <v>-2.1517000000000001E-2</v>
      </c>
      <c r="BF11" s="1">
        <f>$F$480</f>
        <v>-5.339E-3</v>
      </c>
      <c r="BG11" s="1">
        <f>$F$481</f>
        <v>-0.128631</v>
      </c>
      <c r="BH11" s="1">
        <f>$F$482</f>
        <v>-0.15043899999999999</v>
      </c>
      <c r="BI11" s="1">
        <f>$F$483</f>
        <v>-0.17218700000000001</v>
      </c>
      <c r="BJ11" s="1">
        <f>$F$484</f>
        <v>-0.19262899999999999</v>
      </c>
      <c r="BK11" s="1">
        <f>$F$485</f>
        <v>-0.17333799999999999</v>
      </c>
      <c r="BL11" s="1">
        <f>$F$486</f>
        <v>-0.23061999999999999</v>
      </c>
      <c r="BM11" s="1">
        <f>$F$487</f>
        <v>-0.155443</v>
      </c>
      <c r="BN11" s="1">
        <f>$F$488</f>
        <v>-0.13964699999999999</v>
      </c>
      <c r="BO11" s="1">
        <f>$F$489</f>
        <v>-0.134048</v>
      </c>
      <c r="BP11" s="1">
        <f>$F$490</f>
        <v>-0.105194</v>
      </c>
      <c r="BQ11" s="1">
        <f>$F$491</f>
        <v>-0.110571</v>
      </c>
      <c r="BR11" s="1">
        <f>$F$492</f>
        <v>-6.9954000000000002E-2</v>
      </c>
      <c r="BS11" s="1">
        <f>$F$493</f>
        <v>9.2054999999999998E-2</v>
      </c>
      <c r="BT11" s="1">
        <f>$F$494</f>
        <v>0.127606</v>
      </c>
      <c r="BU11" s="1">
        <f>$F$495</f>
        <v>0.120667</v>
      </c>
      <c r="BV11" s="1">
        <f>$F$496</f>
        <v>-0.29639599999999999</v>
      </c>
    </row>
    <row r="12" spans="2:74" x14ac:dyDescent="0.2">
      <c r="B12" s="1">
        <v>9</v>
      </c>
      <c r="D12" s="1">
        <v>1</v>
      </c>
      <c r="E12" s="1">
        <v>9</v>
      </c>
      <c r="F12" s="1">
        <v>0.15787499999999999</v>
      </c>
      <c r="H12" s="1">
        <v>9</v>
      </c>
      <c r="I12" s="1">
        <f>$Q$4</f>
        <v>0.15787499999999999</v>
      </c>
      <c r="J12" s="1">
        <f>$Q$5</f>
        <v>0.307479</v>
      </c>
      <c r="K12" s="1">
        <f>$Q$6</f>
        <v>0.441971</v>
      </c>
      <c r="L12" s="1">
        <f>$Q$7</f>
        <v>0.424763</v>
      </c>
      <c r="M12" s="1">
        <f>$Q$8</f>
        <v>0.46152799999999999</v>
      </c>
      <c r="N12" s="1">
        <f>$Q$9</f>
        <v>0.50041000000000002</v>
      </c>
      <c r="O12" s="1">
        <f>$Q$10</f>
        <v>0.55351799999999995</v>
      </c>
      <c r="P12" s="1">
        <f>$Q$11</f>
        <v>0.69011900000000004</v>
      </c>
      <c r="Q12" s="1">
        <f>1</f>
        <v>1</v>
      </c>
      <c r="R12" s="1">
        <f>$F$497</f>
        <v>0.88170199999999999</v>
      </c>
      <c r="S12" s="1">
        <f>$F$498</f>
        <v>0.81160299999999996</v>
      </c>
      <c r="T12" s="1">
        <f>$F$499</f>
        <v>0.739344</v>
      </c>
      <c r="U12" s="1">
        <f>$F$500</f>
        <v>-0.113908</v>
      </c>
      <c r="V12" s="1">
        <f>$F$501</f>
        <v>-0.17705799999999999</v>
      </c>
      <c r="W12" s="1">
        <f>$F$502</f>
        <v>0.150337</v>
      </c>
      <c r="X12" s="1">
        <f>$F$503</f>
        <v>0.13487299999999999</v>
      </c>
      <c r="Y12" s="1">
        <f>$F$504</f>
        <v>0.19498599999999999</v>
      </c>
      <c r="Z12" s="1">
        <f>$F$505</f>
        <v>0.25773299999999999</v>
      </c>
      <c r="AA12" s="1">
        <f>$F$506</f>
        <v>0.26586100000000001</v>
      </c>
      <c r="AB12" s="1">
        <f>$F$507</f>
        <v>0.30130499999999999</v>
      </c>
      <c r="AC12" s="1">
        <f>$F$508</f>
        <v>0.35888999999999999</v>
      </c>
      <c r="AD12" s="1">
        <f>$F$509</f>
        <v>0.370502</v>
      </c>
      <c r="AE12" s="1">
        <f>$F$510</f>
        <v>0.39567799999999997</v>
      </c>
      <c r="AF12" s="1">
        <f>$F$511</f>
        <v>0.39247100000000001</v>
      </c>
      <c r="AG12" s="1">
        <f>$F$512</f>
        <v>0.39110499999999998</v>
      </c>
      <c r="AH12" s="1">
        <f>$F$513</f>
        <v>0.373421</v>
      </c>
      <c r="AI12" s="1">
        <f>$F$514</f>
        <v>-0.106098</v>
      </c>
      <c r="AJ12" s="1">
        <f>$F$515</f>
        <v>-9.5865000000000006E-2</v>
      </c>
      <c r="AK12" s="1">
        <f>$F$516</f>
        <v>9.7928000000000001E-2</v>
      </c>
      <c r="AL12" s="1">
        <f>$F$517</f>
        <v>0.227519</v>
      </c>
      <c r="AM12" s="1">
        <f>$F$518</f>
        <v>0.255492</v>
      </c>
      <c r="AN12" s="1">
        <f>$F$519</f>
        <v>0.27115899999999998</v>
      </c>
      <c r="AO12" s="1">
        <f>$F$520</f>
        <v>0.298454</v>
      </c>
      <c r="AP12" s="1">
        <f>$F$521</f>
        <v>0.32496000000000003</v>
      </c>
      <c r="AQ12" s="1">
        <f>$F$522</f>
        <v>0.35272999999999999</v>
      </c>
      <c r="AR12" s="1">
        <f>$F$523</f>
        <v>0.35894799999999999</v>
      </c>
      <c r="AS12" s="1">
        <f>$F$524</f>
        <v>0.35991400000000001</v>
      </c>
      <c r="AT12" s="1">
        <f>$F$525</f>
        <v>0.34437099999999998</v>
      </c>
      <c r="AU12" s="1">
        <f>$F$526</f>
        <v>3.6151999999999997E-2</v>
      </c>
      <c r="AV12" s="1">
        <f>$F$527</f>
        <v>2.1717E-2</v>
      </c>
      <c r="AW12" s="1">
        <f>$F$528</f>
        <v>-9.7960000000000005E-2</v>
      </c>
      <c r="AX12" s="1">
        <f>$F$529</f>
        <v>-0.119496</v>
      </c>
      <c r="AY12" s="1">
        <f>$F$530</f>
        <v>-0.1111</v>
      </c>
      <c r="AZ12" s="1">
        <f>$F$531</f>
        <v>-7.9754000000000005E-2</v>
      </c>
      <c r="BA12" s="1">
        <f>$F$532</f>
        <v>-6.3463000000000006E-2</v>
      </c>
      <c r="BB12" s="1">
        <f>$F$533</f>
        <v>-6.0217E-2</v>
      </c>
      <c r="BC12" s="1">
        <f>$F$534</f>
        <v>-4.3888000000000003E-2</v>
      </c>
      <c r="BD12" s="1">
        <f>$F$535</f>
        <v>-8.5749000000000006E-2</v>
      </c>
      <c r="BE12" s="1">
        <f>$F$536</f>
        <v>-7.2415999999999994E-2</v>
      </c>
      <c r="BF12" s="1">
        <f>$F$537</f>
        <v>-4.267E-2</v>
      </c>
      <c r="BG12" s="1">
        <f>$F$538</f>
        <v>-0.22495799999999999</v>
      </c>
      <c r="BH12" s="1">
        <f>$F$539</f>
        <v>-0.239422</v>
      </c>
      <c r="BI12" s="1">
        <f>$F$540</f>
        <v>-0.240035</v>
      </c>
      <c r="BJ12" s="1">
        <f>$F$541</f>
        <v>-0.248555</v>
      </c>
      <c r="BK12" s="1">
        <f>$F$542</f>
        <v>-0.22170699999999999</v>
      </c>
      <c r="BL12" s="1">
        <f>$F$543</f>
        <v>-0.148398</v>
      </c>
      <c r="BM12" s="1">
        <f>$F$544</f>
        <v>-0.11863600000000001</v>
      </c>
      <c r="BN12" s="1">
        <f>$F$545</f>
        <v>-8.9030999999999999E-2</v>
      </c>
      <c r="BO12" s="1">
        <f>$F$546</f>
        <v>-9.2241000000000004E-2</v>
      </c>
      <c r="BP12" s="1">
        <f>$F$547</f>
        <v>-8.6033999999999999E-2</v>
      </c>
      <c r="BQ12" s="1">
        <f>$F$548</f>
        <v>-8.1394999999999995E-2</v>
      </c>
      <c r="BR12" s="1">
        <f>$F$549</f>
        <v>-6.8636000000000003E-2</v>
      </c>
      <c r="BS12" s="1">
        <f>$F$550</f>
        <v>4.7731999999999997E-2</v>
      </c>
      <c r="BT12" s="1">
        <f>$F$551</f>
        <v>9.6880999999999995E-2</v>
      </c>
      <c r="BU12" s="1">
        <f>$F$552</f>
        <v>0.13017200000000001</v>
      </c>
      <c r="BV12" s="1">
        <f>$F$553</f>
        <v>-0.40425800000000001</v>
      </c>
    </row>
    <row r="13" spans="2:74" x14ac:dyDescent="0.2">
      <c r="B13" s="1">
        <v>10</v>
      </c>
      <c r="D13" s="1">
        <v>1</v>
      </c>
      <c r="E13" s="1">
        <v>10</v>
      </c>
      <c r="F13" s="1">
        <v>0.16861100000000001</v>
      </c>
      <c r="H13" s="1">
        <v>10</v>
      </c>
      <c r="I13" s="1">
        <f>$R$4</f>
        <v>0.16861100000000001</v>
      </c>
      <c r="J13" s="1">
        <f>$R$5</f>
        <v>0.31969500000000001</v>
      </c>
      <c r="K13" s="1">
        <f>$R$6</f>
        <v>0.46760400000000002</v>
      </c>
      <c r="L13" s="1">
        <f>$R$7</f>
        <v>0.43345499999999998</v>
      </c>
      <c r="M13" s="1">
        <f>$R$8</f>
        <v>0.45037899999999997</v>
      </c>
      <c r="N13" s="1">
        <f>$R$9</f>
        <v>0.47724899999999998</v>
      </c>
      <c r="O13" s="1">
        <f>$R$10</f>
        <v>0.57541600000000004</v>
      </c>
      <c r="P13" s="1">
        <f>$R$11</f>
        <v>0.67256400000000005</v>
      </c>
      <c r="Q13" s="1">
        <f>$R$12</f>
        <v>0.88170199999999999</v>
      </c>
      <c r="R13" s="1">
        <f>1</f>
        <v>1</v>
      </c>
      <c r="S13" s="1">
        <f>$F$554</f>
        <v>0.906856</v>
      </c>
      <c r="T13" s="1">
        <f>$F$555</f>
        <v>0.79254599999999997</v>
      </c>
      <c r="U13" s="1">
        <f>$F$556</f>
        <v>-0.12127400000000001</v>
      </c>
      <c r="V13" s="1">
        <f>$F$557</f>
        <v>-0.18021799999999999</v>
      </c>
      <c r="W13" s="1">
        <f>$F$558</f>
        <v>0.126614</v>
      </c>
      <c r="X13" s="1">
        <f>$F$559</f>
        <v>0.109477</v>
      </c>
      <c r="Y13" s="1">
        <f>$F$560</f>
        <v>0.16554199999999999</v>
      </c>
      <c r="Z13" s="1">
        <f>$F$561</f>
        <v>0.22587599999999999</v>
      </c>
      <c r="AA13" s="1">
        <f>$F$562</f>
        <v>0.242288</v>
      </c>
      <c r="AB13" s="1">
        <f>$F$563</f>
        <v>0.275893</v>
      </c>
      <c r="AC13" s="1">
        <f>$F$564</f>
        <v>0.328872</v>
      </c>
      <c r="AD13" s="1">
        <f>$F$565</f>
        <v>0.34049099999999999</v>
      </c>
      <c r="AE13" s="1">
        <f>$F$566</f>
        <v>0.36213800000000002</v>
      </c>
      <c r="AF13" s="1">
        <f>$F$567</f>
        <v>0.35492499999999999</v>
      </c>
      <c r="AG13" s="1">
        <f>$F$568</f>
        <v>0.34627000000000002</v>
      </c>
      <c r="AH13" s="1">
        <f>$F$569</f>
        <v>0.33181899999999998</v>
      </c>
      <c r="AI13" s="1">
        <f>$F$570</f>
        <v>-0.14535100000000001</v>
      </c>
      <c r="AJ13" s="1">
        <f>$F$571</f>
        <v>-0.125613</v>
      </c>
      <c r="AK13" s="1">
        <f>$F$572</f>
        <v>8.9902999999999997E-2</v>
      </c>
      <c r="AL13" s="1">
        <f>$F$573</f>
        <v>0.23316600000000001</v>
      </c>
      <c r="AM13" s="1">
        <f>$F$574</f>
        <v>0.25622099999999998</v>
      </c>
      <c r="AN13" s="1">
        <f>$F$575</f>
        <v>0.26484200000000002</v>
      </c>
      <c r="AO13" s="1">
        <f>$F$576</f>
        <v>0.29113099999999997</v>
      </c>
      <c r="AP13" s="1">
        <f>$F$577</f>
        <v>0.31196699999999999</v>
      </c>
      <c r="AQ13" s="1">
        <f>$F$578</f>
        <v>0.33415400000000001</v>
      </c>
      <c r="AR13" s="1">
        <f>$F$579</f>
        <v>0.34572900000000001</v>
      </c>
      <c r="AS13" s="1">
        <f>$F$580</f>
        <v>0.35095799999999999</v>
      </c>
      <c r="AT13" s="1">
        <f>$F$581</f>
        <v>0.32017299999999999</v>
      </c>
      <c r="AU13" s="1">
        <f>$F$582</f>
        <v>3.5739E-2</v>
      </c>
      <c r="AV13" s="1">
        <f>$F$583</f>
        <v>6.2934000000000004E-2</v>
      </c>
      <c r="AW13" s="1">
        <f>$F$584</f>
        <v>-0.104585</v>
      </c>
      <c r="AX13" s="1">
        <f>$F$585</f>
        <v>-0.121182</v>
      </c>
      <c r="AY13" s="1">
        <f>$F$586</f>
        <v>-0.103078</v>
      </c>
      <c r="AZ13" s="1">
        <f>$F$587</f>
        <v>-5.3624999999999999E-2</v>
      </c>
      <c r="BA13" s="1">
        <f>$F$588</f>
        <v>-3.3986000000000002E-2</v>
      </c>
      <c r="BB13" s="1">
        <f>$F$589</f>
        <v>-4.6239000000000002E-2</v>
      </c>
      <c r="BC13" s="1">
        <f>$F$590</f>
        <v>-2.6134000000000001E-2</v>
      </c>
      <c r="BD13" s="1">
        <f>$F$591</f>
        <v>-4.2818000000000002E-2</v>
      </c>
      <c r="BE13" s="1">
        <f>$F$592</f>
        <v>-6.4713000000000007E-2</v>
      </c>
      <c r="BF13" s="1">
        <f>$F$593</f>
        <v>-2.7772999999999999E-2</v>
      </c>
      <c r="BG13" s="1">
        <f>$F$594</f>
        <v>-0.21421399999999999</v>
      </c>
      <c r="BH13" s="1">
        <f>$F$595</f>
        <v>-0.20990500000000001</v>
      </c>
      <c r="BI13" s="1">
        <f>$F$596</f>
        <v>-0.210343</v>
      </c>
      <c r="BJ13" s="1">
        <f>$F$597</f>
        <v>-0.22214100000000001</v>
      </c>
      <c r="BK13" s="1">
        <f>$F$598</f>
        <v>-0.17255300000000001</v>
      </c>
      <c r="BL13" s="1">
        <f>$F$599</f>
        <v>-0.14918200000000001</v>
      </c>
      <c r="BM13" s="1">
        <f>$F$600</f>
        <v>-0.10299999999999999</v>
      </c>
      <c r="BN13" s="1">
        <f>$F$601</f>
        <v>-9.4100000000000003E-2</v>
      </c>
      <c r="BO13" s="1">
        <f>$F$602</f>
        <v>-9.4802999999999998E-2</v>
      </c>
      <c r="BP13" s="1">
        <f>$F$603</f>
        <v>-8.7791999999999995E-2</v>
      </c>
      <c r="BQ13" s="1">
        <f>$F$604</f>
        <v>-7.7013999999999999E-2</v>
      </c>
      <c r="BR13" s="1">
        <f>$F$605</f>
        <v>-5.7171E-2</v>
      </c>
      <c r="BS13" s="1">
        <f>$F$606</f>
        <v>7.3102E-2</v>
      </c>
      <c r="BT13" s="1">
        <f>$F$607</f>
        <v>0.119044</v>
      </c>
      <c r="BU13" s="1">
        <f>$F$608</f>
        <v>0.15557000000000001</v>
      </c>
      <c r="BV13" s="1">
        <f>$F$609</f>
        <v>-0.35733700000000002</v>
      </c>
    </row>
    <row r="14" spans="2:74" x14ac:dyDescent="0.2">
      <c r="B14" s="1">
        <v>11</v>
      </c>
      <c r="D14" s="1">
        <v>1</v>
      </c>
      <c r="E14" s="1">
        <v>11</v>
      </c>
      <c r="F14" s="1">
        <v>0.15812699999999999</v>
      </c>
      <c r="H14" s="1">
        <v>11</v>
      </c>
      <c r="I14" s="1">
        <f>$S$4</f>
        <v>0.15812699999999999</v>
      </c>
      <c r="J14" s="1">
        <f>$S$5</f>
        <v>0.30579800000000001</v>
      </c>
      <c r="K14" s="1">
        <f>$S$6</f>
        <v>0.45525100000000002</v>
      </c>
      <c r="L14" s="1">
        <f>$S$7</f>
        <v>0.43602800000000003</v>
      </c>
      <c r="M14" s="1">
        <f>$S$8</f>
        <v>0.43910900000000003</v>
      </c>
      <c r="N14" s="1">
        <f>$S$9</f>
        <v>0.465972</v>
      </c>
      <c r="O14" s="1">
        <f>$S$10</f>
        <v>0.546126</v>
      </c>
      <c r="P14" s="1">
        <f>$S$11</f>
        <v>0.60374799999999995</v>
      </c>
      <c r="Q14" s="1">
        <f>$S$12</f>
        <v>0.81160299999999996</v>
      </c>
      <c r="R14" s="1">
        <f>$S$13</f>
        <v>0.906856</v>
      </c>
      <c r="S14" s="1">
        <f>1</f>
        <v>1</v>
      </c>
      <c r="T14" s="1">
        <f>$F$610</f>
        <v>0.82197699999999996</v>
      </c>
      <c r="U14" s="1">
        <f>$F$611</f>
        <v>-0.101504</v>
      </c>
      <c r="V14" s="1">
        <f>$F$612</f>
        <v>-0.164463</v>
      </c>
      <c r="W14" s="1">
        <f>$F$613</f>
        <v>0.117411</v>
      </c>
      <c r="X14" s="1">
        <f>$F$614</f>
        <v>0.10226499999999999</v>
      </c>
      <c r="Y14" s="1">
        <f>$F$615</f>
        <v>0.15568299999999999</v>
      </c>
      <c r="Z14" s="1">
        <f>$F$616</f>
        <v>0.21332899999999999</v>
      </c>
      <c r="AA14" s="1">
        <f>$F$617</f>
        <v>0.227183</v>
      </c>
      <c r="AB14" s="1">
        <f>$F$618</f>
        <v>0.23869599999999999</v>
      </c>
      <c r="AC14" s="1">
        <f>$F$619</f>
        <v>0.29944100000000001</v>
      </c>
      <c r="AD14" s="1">
        <f>$F$620</f>
        <v>0.31495099999999998</v>
      </c>
      <c r="AE14" s="1">
        <f>$F$621</f>
        <v>0.33879300000000001</v>
      </c>
      <c r="AF14" s="1">
        <f>$F$622</f>
        <v>0.33232800000000001</v>
      </c>
      <c r="AG14" s="1">
        <f>$F$623</f>
        <v>0.331177</v>
      </c>
      <c r="AH14" s="1">
        <f>$F$624</f>
        <v>0.31875399999999998</v>
      </c>
      <c r="AI14" s="1">
        <f>$F$625</f>
        <v>-0.149309</v>
      </c>
      <c r="AJ14" s="1">
        <f>$F$626</f>
        <v>-0.14138200000000001</v>
      </c>
      <c r="AK14" s="1">
        <f>$F$627</f>
        <v>8.1630999999999995E-2</v>
      </c>
      <c r="AL14" s="1">
        <f>$F$628</f>
        <v>0.20253299999999999</v>
      </c>
      <c r="AM14" s="1">
        <f>$F$629</f>
        <v>0.22104199999999999</v>
      </c>
      <c r="AN14" s="1">
        <f>$F$630</f>
        <v>0.243422</v>
      </c>
      <c r="AO14" s="1">
        <f>$F$631</f>
        <v>0.26964300000000002</v>
      </c>
      <c r="AP14" s="1">
        <f>$F$632</f>
        <v>0.28111999999999998</v>
      </c>
      <c r="AQ14" s="1">
        <f>$F$633</f>
        <v>0.299981</v>
      </c>
      <c r="AR14" s="1">
        <f>$F$634</f>
        <v>0.30606800000000001</v>
      </c>
      <c r="AS14" s="1">
        <f>$F$635</f>
        <v>0.30602699999999999</v>
      </c>
      <c r="AT14" s="1">
        <f>$F$636</f>
        <v>0.26771499999999998</v>
      </c>
      <c r="AU14" s="1">
        <f>$F$637</f>
        <v>2.2752999999999999E-2</v>
      </c>
      <c r="AV14" s="1">
        <f>$F$638</f>
        <v>6.7762000000000003E-2</v>
      </c>
      <c r="AW14" s="1">
        <f>$F$639</f>
        <v>-0.12939700000000001</v>
      </c>
      <c r="AX14" s="1">
        <f>$F$640</f>
        <v>-0.15809599999999999</v>
      </c>
      <c r="AY14" s="1">
        <f>$F$641</f>
        <v>-0.13391800000000001</v>
      </c>
      <c r="AZ14" s="1">
        <f>$F$642</f>
        <v>-8.5720000000000005E-2</v>
      </c>
      <c r="BA14" s="1">
        <f>$F$643</f>
        <v>-5.5016000000000002E-2</v>
      </c>
      <c r="BB14" s="1">
        <f>$F$644</f>
        <v>-7.2884000000000004E-2</v>
      </c>
      <c r="BC14" s="1">
        <f>$F$645</f>
        <v>-4.6177999999999997E-2</v>
      </c>
      <c r="BD14" s="1">
        <f>$F$646</f>
        <v>-7.1596000000000007E-2</v>
      </c>
      <c r="BE14" s="1">
        <f>$F$647</f>
        <v>-9.9568000000000004E-2</v>
      </c>
      <c r="BF14" s="1">
        <f>$F$648</f>
        <v>-5.935E-2</v>
      </c>
      <c r="BG14" s="1">
        <f>$F$649</f>
        <v>-0.20544000000000001</v>
      </c>
      <c r="BH14" s="1">
        <f>$F$650</f>
        <v>-0.21059700000000001</v>
      </c>
      <c r="BI14" s="1">
        <f>$F$651</f>
        <v>-0.21412</v>
      </c>
      <c r="BJ14" s="1">
        <f>$F$652</f>
        <v>-0.22916500000000001</v>
      </c>
      <c r="BK14" s="1">
        <f>$F$653</f>
        <v>-0.212647</v>
      </c>
      <c r="BL14" s="1">
        <f>$F$654</f>
        <v>-0.169348</v>
      </c>
      <c r="BM14" s="1">
        <f>$F$655</f>
        <v>-0.12995100000000001</v>
      </c>
      <c r="BN14" s="1">
        <f>$F$656</f>
        <v>-0.11404599999999999</v>
      </c>
      <c r="BO14" s="1">
        <f>$F$657</f>
        <v>-0.108698</v>
      </c>
      <c r="BP14" s="1">
        <f>$F$658</f>
        <v>-0.107892</v>
      </c>
      <c r="BQ14" s="1">
        <f>$F$659</f>
        <v>-9.5351000000000005E-2</v>
      </c>
      <c r="BR14" s="1">
        <f>$F$660</f>
        <v>-8.5285E-2</v>
      </c>
      <c r="BS14" s="1">
        <f>$F$661</f>
        <v>6.6423999999999997E-2</v>
      </c>
      <c r="BT14" s="1">
        <f>$F$662</f>
        <v>4.7641999999999997E-2</v>
      </c>
      <c r="BU14" s="1">
        <f>$F$663</f>
        <v>0.11330900000000001</v>
      </c>
      <c r="BV14" s="1">
        <f>$F$664</f>
        <v>-0.35622799999999999</v>
      </c>
    </row>
    <row r="15" spans="2:74" x14ac:dyDescent="0.2">
      <c r="B15" s="1">
        <v>12</v>
      </c>
      <c r="D15" s="1">
        <v>1</v>
      </c>
      <c r="E15" s="1">
        <v>12</v>
      </c>
      <c r="F15" s="1">
        <v>0.172102</v>
      </c>
      <c r="H15" s="1">
        <v>12</v>
      </c>
      <c r="I15" s="1">
        <f>$T$4</f>
        <v>0.172102</v>
      </c>
      <c r="J15" s="1">
        <f>$T$5</f>
        <v>0.28882200000000002</v>
      </c>
      <c r="K15" s="1">
        <f>$T$6</f>
        <v>0.38392500000000002</v>
      </c>
      <c r="L15" s="1">
        <f>$T$7</f>
        <v>0.37021399999999999</v>
      </c>
      <c r="M15" s="1">
        <f>$T$8</f>
        <v>0.41652600000000001</v>
      </c>
      <c r="N15" s="1">
        <f>$T$9</f>
        <v>0.428346</v>
      </c>
      <c r="O15" s="1">
        <f>$T$10</f>
        <v>0.483016</v>
      </c>
      <c r="P15" s="1">
        <f>$T$11</f>
        <v>0.54302099999999998</v>
      </c>
      <c r="Q15" s="1">
        <f>$T$12</f>
        <v>0.739344</v>
      </c>
      <c r="R15" s="1">
        <f>$T$13</f>
        <v>0.79254599999999997</v>
      </c>
      <c r="S15" s="1">
        <f>$T$14</f>
        <v>0.82197699999999996</v>
      </c>
      <c r="T15" s="1">
        <f>1</f>
        <v>1</v>
      </c>
      <c r="U15" s="1">
        <f>$F$665</f>
        <v>-0.104658</v>
      </c>
      <c r="V15" s="1">
        <f>$F$666</f>
        <v>-0.14074300000000001</v>
      </c>
      <c r="W15" s="1">
        <f>$F$667</f>
        <v>-9.3682000000000001E-2</v>
      </c>
      <c r="X15" s="1">
        <f>$F$668</f>
        <v>-9.6175999999999998E-2</v>
      </c>
      <c r="Y15" s="1">
        <f>$F$669</f>
        <v>-1.9932999999999999E-2</v>
      </c>
      <c r="Z15" s="1">
        <f>$F$670</f>
        <v>7.7510999999999997E-2</v>
      </c>
      <c r="AA15" s="1">
        <f>$F$671</f>
        <v>0.29386099999999998</v>
      </c>
      <c r="AB15" s="1">
        <f>$F$672</f>
        <v>0.309504</v>
      </c>
      <c r="AC15" s="1">
        <f>$F$673</f>
        <v>0.379025</v>
      </c>
      <c r="AD15" s="1">
        <f>$F$674</f>
        <v>0.383135</v>
      </c>
      <c r="AE15" s="1">
        <f>$F$675</f>
        <v>0.398532</v>
      </c>
      <c r="AF15" s="1">
        <f>$F$676</f>
        <v>0.38404700000000003</v>
      </c>
      <c r="AG15" s="1">
        <f>$F$677</f>
        <v>0.38673600000000002</v>
      </c>
      <c r="AH15" s="1">
        <f>$F$678</f>
        <v>0.37203599999999998</v>
      </c>
      <c r="AI15" s="1">
        <f>$F$679</f>
        <v>-0.12249400000000001</v>
      </c>
      <c r="AJ15" s="1">
        <f>$F$680</f>
        <v>-0.11820600000000001</v>
      </c>
      <c r="AK15" s="1">
        <f>$F$681</f>
        <v>0.102282</v>
      </c>
      <c r="AL15" s="1">
        <f>$F$682</f>
        <v>0.244007</v>
      </c>
      <c r="AM15" s="1">
        <f>$F$683</f>
        <v>0.28913299999999997</v>
      </c>
      <c r="AN15" s="1">
        <f>$F$684</f>
        <v>0.30033199999999999</v>
      </c>
      <c r="AO15" s="1">
        <f>$F$685</f>
        <v>0.329459</v>
      </c>
      <c r="AP15" s="1">
        <f>$F$686</f>
        <v>0.34909899999999999</v>
      </c>
      <c r="AQ15" s="1">
        <f>$F$687</f>
        <v>0.37718600000000002</v>
      </c>
      <c r="AR15" s="1">
        <f>$F$688</f>
        <v>0.37801600000000002</v>
      </c>
      <c r="AS15" s="1">
        <f>$F$689</f>
        <v>0.37132799999999999</v>
      </c>
      <c r="AT15" s="1">
        <f>$F$690</f>
        <v>0.34328799999999998</v>
      </c>
      <c r="AU15" s="1">
        <f>$F$691</f>
        <v>-9.3589999999999993E-3</v>
      </c>
      <c r="AV15" s="1">
        <f>$F$692</f>
        <v>4.1449E-2</v>
      </c>
      <c r="AW15" s="1">
        <f>$F$693</f>
        <v>-0.12688099999999999</v>
      </c>
      <c r="AX15" s="1">
        <f>$F$694</f>
        <v>-0.18049599999999999</v>
      </c>
      <c r="AY15" s="1">
        <f>$F$695</f>
        <v>-0.162936</v>
      </c>
      <c r="AZ15" s="1">
        <f>$F$696</f>
        <v>-9.9332000000000004E-2</v>
      </c>
      <c r="BA15" s="1">
        <f>$F$697</f>
        <v>-9.3864000000000003E-2</v>
      </c>
      <c r="BB15" s="1">
        <f>$F$698</f>
        <v>-9.5496999999999999E-2</v>
      </c>
      <c r="BC15" s="1">
        <f>$F$699</f>
        <v>-7.8148999999999996E-2</v>
      </c>
      <c r="BD15" s="1">
        <f>$F$700</f>
        <v>-9.9132999999999999E-2</v>
      </c>
      <c r="BE15" s="1">
        <f>$F$701</f>
        <v>-0.12178600000000001</v>
      </c>
      <c r="BF15" s="1">
        <f>$F$702</f>
        <v>-5.5271000000000001E-2</v>
      </c>
      <c r="BG15" s="1">
        <f>$F$703</f>
        <v>-8.6205000000000004E-2</v>
      </c>
      <c r="BH15" s="1">
        <f>$F$704</f>
        <v>-4.8319000000000001E-2</v>
      </c>
      <c r="BI15" s="1">
        <f>$F$705</f>
        <v>-2.1153000000000002E-2</v>
      </c>
      <c r="BJ15" s="1">
        <f>$F$706</f>
        <v>-2.7452000000000001E-2</v>
      </c>
      <c r="BK15" s="1">
        <f>$F$707</f>
        <v>-0.226579</v>
      </c>
      <c r="BL15" s="1">
        <f>$F$708</f>
        <v>-0.14544899999999999</v>
      </c>
      <c r="BM15" s="1">
        <f>$F$709</f>
        <v>-0.12635099999999999</v>
      </c>
      <c r="BN15" s="1">
        <f>$F$710</f>
        <v>-0.111801</v>
      </c>
      <c r="BO15" s="1">
        <f>$F$711</f>
        <v>-0.11217000000000001</v>
      </c>
      <c r="BP15" s="1">
        <f>$F$712</f>
        <v>-0.106298</v>
      </c>
      <c r="BQ15" s="1">
        <f>$F$713</f>
        <v>-0.11765399999999999</v>
      </c>
      <c r="BR15" s="1">
        <f>$F$714</f>
        <v>-9.9625000000000005E-2</v>
      </c>
      <c r="BS15" s="1">
        <f>$F$715</f>
        <v>5.2245E-2</v>
      </c>
      <c r="BT15" s="1">
        <f>$F$716</f>
        <v>3.6809000000000001E-2</v>
      </c>
      <c r="BU15" s="1">
        <f>$F$717</f>
        <v>9.6201999999999996E-2</v>
      </c>
      <c r="BV15" s="1">
        <f>$F$718</f>
        <v>-0.38902100000000001</v>
      </c>
    </row>
    <row r="16" spans="2:74" x14ac:dyDescent="0.2">
      <c r="B16" s="1">
        <v>40</v>
      </c>
      <c r="D16" s="1">
        <v>1</v>
      </c>
      <c r="E16" s="1">
        <v>40</v>
      </c>
      <c r="F16" s="1">
        <v>-0.54582200000000003</v>
      </c>
      <c r="H16" s="1">
        <v>40</v>
      </c>
      <c r="I16" s="1">
        <f>$U$4</f>
        <v>-0.54582200000000003</v>
      </c>
      <c r="J16" s="1">
        <f>$U$5</f>
        <v>-0.383127</v>
      </c>
      <c r="K16" s="1">
        <f>$U$6</f>
        <v>-0.31402200000000002</v>
      </c>
      <c r="L16" s="1">
        <f>$U$7</f>
        <v>-0.18884500000000001</v>
      </c>
      <c r="M16" s="1">
        <f>$U$8</f>
        <v>-0.12243800000000001</v>
      </c>
      <c r="N16" s="1">
        <f>$U$9</f>
        <v>-0.10338799999999999</v>
      </c>
      <c r="O16" s="1">
        <f>$U$10</f>
        <v>-8.8824E-2</v>
      </c>
      <c r="P16" s="1">
        <f>$U$11</f>
        <v>-7.2658E-2</v>
      </c>
      <c r="Q16" s="1">
        <f>$U$12</f>
        <v>-0.113908</v>
      </c>
      <c r="R16" s="1">
        <f>$U$13</f>
        <v>-0.12127400000000001</v>
      </c>
      <c r="S16" s="1">
        <f>$U$14</f>
        <v>-0.101504</v>
      </c>
      <c r="T16" s="1">
        <f>$U$15</f>
        <v>-0.104658</v>
      </c>
      <c r="U16" s="1">
        <f>1</f>
        <v>1</v>
      </c>
      <c r="V16" s="1">
        <f>$F$719</f>
        <v>0.64654599999999995</v>
      </c>
      <c r="W16" s="1">
        <f>$F$720</f>
        <v>-5.7077999999999997E-2</v>
      </c>
      <c r="X16" s="1">
        <f>$F$721</f>
        <v>4.6239000000000002E-2</v>
      </c>
      <c r="Y16" s="1">
        <f>$F$722</f>
        <v>-4.4755000000000003E-2</v>
      </c>
      <c r="Z16" s="1">
        <f>$F$723</f>
        <v>-6.3687999999999995E-2</v>
      </c>
      <c r="AA16" s="1">
        <f>$F$724</f>
        <v>-4.3215000000000003E-2</v>
      </c>
      <c r="AB16" s="1">
        <f>$F$725</f>
        <v>-3.4832000000000002E-2</v>
      </c>
      <c r="AC16" s="1">
        <f>$F$726</f>
        <v>-5.9239E-2</v>
      </c>
      <c r="AD16" s="1">
        <f>$F$727</f>
        <v>-6.0408999999999997E-2</v>
      </c>
      <c r="AE16" s="1">
        <f>$F$728</f>
        <v>-5.6661000000000003E-2</v>
      </c>
      <c r="AF16" s="1">
        <f>$F$729</f>
        <v>-4.9979999999999997E-2</v>
      </c>
      <c r="AG16" s="1">
        <f>$F$730</f>
        <v>-6.1406000000000002E-2</v>
      </c>
      <c r="AH16" s="1">
        <f>$F$731</f>
        <v>-5.1316000000000001E-2</v>
      </c>
      <c r="AI16" s="1">
        <f>$F$732</f>
        <v>0.104118</v>
      </c>
      <c r="AJ16" s="1">
        <f>$F$733</f>
        <v>0.15515999999999999</v>
      </c>
      <c r="AK16" s="1">
        <f>$F$734</f>
        <v>6.5242999999999995E-2</v>
      </c>
      <c r="AL16" s="1">
        <f>$F$735</f>
        <v>-5.2989999999999999E-3</v>
      </c>
      <c r="AM16" s="1">
        <f>$F$736</f>
        <v>-6.6534999999999997E-2</v>
      </c>
      <c r="AN16" s="1">
        <f>$F$737</f>
        <v>-0.103184</v>
      </c>
      <c r="AO16" s="1">
        <f>$F$738</f>
        <v>-9.1127E-2</v>
      </c>
      <c r="AP16" s="1">
        <f>$F$739</f>
        <v>-7.9371999999999998E-2</v>
      </c>
      <c r="AQ16" s="1">
        <f>$F$740</f>
        <v>-6.8437999999999999E-2</v>
      </c>
      <c r="AR16" s="1">
        <f>$F$741</f>
        <v>-8.1738000000000005E-2</v>
      </c>
      <c r="AS16" s="1">
        <f>$F$742</f>
        <v>-9.7240999999999994E-2</v>
      </c>
      <c r="AT16" s="1">
        <f>$F$743</f>
        <v>-8.8599999999999998E-2</v>
      </c>
      <c r="AU16" s="1">
        <f>$F$744</f>
        <v>4.7084000000000001E-2</v>
      </c>
      <c r="AV16" s="1">
        <f>$F$745</f>
        <v>-4.9382000000000002E-2</v>
      </c>
      <c r="AW16" s="1">
        <f>$F$746</f>
        <v>3.1620000000000002E-2</v>
      </c>
      <c r="AX16" s="1">
        <f>$F$747</f>
        <v>7.0917999999999995E-2</v>
      </c>
      <c r="AY16" s="1">
        <f>$F$748</f>
        <v>6.5905000000000005E-2</v>
      </c>
      <c r="AZ16" s="1">
        <f>$F$749</f>
        <v>7.4176000000000006E-2</v>
      </c>
      <c r="BA16" s="1">
        <f>$F$750</f>
        <v>4.1876999999999998E-2</v>
      </c>
      <c r="BB16" s="1">
        <f>$F$751</f>
        <v>3.3609E-2</v>
      </c>
      <c r="BC16" s="1">
        <f>$F$752</f>
        <v>4.4212000000000001E-2</v>
      </c>
      <c r="BD16" s="1">
        <f>$F$753</f>
        <v>3.6638999999999998E-2</v>
      </c>
      <c r="BE16" s="1">
        <f>$F$754</f>
        <v>2.1624000000000001E-2</v>
      </c>
      <c r="BF16" s="1">
        <f>$F$755</f>
        <v>1.4809999999999999E-3</v>
      </c>
      <c r="BG16" s="1">
        <f>$F$756</f>
        <v>0.28305799999999998</v>
      </c>
      <c r="BH16" s="1">
        <f>$F$757</f>
        <v>0.111785</v>
      </c>
      <c r="BI16" s="1">
        <f>$F$758</f>
        <v>0.122618</v>
      </c>
      <c r="BJ16" s="1">
        <f>$F$759</f>
        <v>0.131406</v>
      </c>
      <c r="BK16" s="1">
        <f>$F$760</f>
        <v>8.5595000000000004E-2</v>
      </c>
      <c r="BL16" s="1">
        <f>$F$761</f>
        <v>0.114231</v>
      </c>
      <c r="BM16" s="1">
        <f>$F$762</f>
        <v>0.11648799999999999</v>
      </c>
      <c r="BN16" s="1">
        <f>$F$763</f>
        <v>6.7780999999999994E-2</v>
      </c>
      <c r="BO16" s="1">
        <f>$F$764</f>
        <v>8.9026999999999995E-2</v>
      </c>
      <c r="BP16" s="1">
        <f>$F$765</f>
        <v>8.1434999999999994E-2</v>
      </c>
      <c r="BQ16" s="1">
        <f>$F$766</f>
        <v>0.113437</v>
      </c>
      <c r="BR16" s="1">
        <f>$F$767</f>
        <v>0.112216</v>
      </c>
      <c r="BS16" s="1">
        <f>$F$768</f>
        <v>4.9244999999999997E-2</v>
      </c>
      <c r="BT16" s="1">
        <f>$F$769</f>
        <v>0.18751100000000001</v>
      </c>
      <c r="BU16" s="1">
        <f>$F$770</f>
        <v>4.8451000000000001E-2</v>
      </c>
      <c r="BV16" s="1">
        <f>$F$771</f>
        <v>5.4205000000000003E-2</v>
      </c>
    </row>
    <row r="17" spans="2:74" x14ac:dyDescent="0.2">
      <c r="B17" s="1">
        <v>41</v>
      </c>
      <c r="D17" s="1">
        <v>1</v>
      </c>
      <c r="E17" s="1">
        <v>41</v>
      </c>
      <c r="F17" s="1">
        <v>-0.20802699999999999</v>
      </c>
      <c r="H17" s="1">
        <v>41</v>
      </c>
      <c r="I17" s="1">
        <f>$V$4</f>
        <v>-0.20802699999999999</v>
      </c>
      <c r="J17" s="1">
        <f>$V$5</f>
        <v>-0.54971899999999996</v>
      </c>
      <c r="K17" s="1">
        <f>$V$6</f>
        <v>-0.409468</v>
      </c>
      <c r="L17" s="1">
        <f>$V$7</f>
        <v>-0.18127599999999999</v>
      </c>
      <c r="M17" s="1">
        <f>$V$8</f>
        <v>-0.122319</v>
      </c>
      <c r="N17" s="1">
        <f>$V$9</f>
        <v>-0.10004300000000001</v>
      </c>
      <c r="O17" s="1">
        <f>$V$10</f>
        <v>-0.123723</v>
      </c>
      <c r="P17" s="1">
        <f>$V$11</f>
        <v>-7.8095999999999999E-2</v>
      </c>
      <c r="Q17" s="1">
        <f>$V$12</f>
        <v>-0.17705799999999999</v>
      </c>
      <c r="R17" s="1">
        <f>$V$13</f>
        <v>-0.18021799999999999</v>
      </c>
      <c r="S17" s="1">
        <f>$V$14</f>
        <v>-0.164463</v>
      </c>
      <c r="T17" s="1">
        <f>$V$15</f>
        <v>-0.14074300000000001</v>
      </c>
      <c r="U17" s="1">
        <f>$V$16</f>
        <v>0.64654599999999995</v>
      </c>
      <c r="V17" s="1">
        <f>1</f>
        <v>1</v>
      </c>
      <c r="W17" s="1">
        <f>$F$772</f>
        <v>-2.2530999999999999E-2</v>
      </c>
      <c r="X17" s="1">
        <f>$F$773</f>
        <v>0.12916</v>
      </c>
      <c r="Y17" s="1">
        <f>$F$774</f>
        <v>-1.4390999999999999E-2</v>
      </c>
      <c r="Z17" s="1">
        <f>$F$775</f>
        <v>-3.9752999999999997E-2</v>
      </c>
      <c r="AA17" s="1">
        <f>$F$776</f>
        <v>8.5450000000000005E-3</v>
      </c>
      <c r="AB17" s="1">
        <f>$F$777</f>
        <v>7.195E-3</v>
      </c>
      <c r="AC17" s="1">
        <f>$F$778</f>
        <v>-3.6339000000000003E-2</v>
      </c>
      <c r="AD17" s="1">
        <f>$F$779</f>
        <v>-4.8943E-2</v>
      </c>
      <c r="AE17" s="1">
        <f>$F$780</f>
        <v>-4.7839E-2</v>
      </c>
      <c r="AF17" s="1">
        <f>$F$781</f>
        <v>-3.3828999999999998E-2</v>
      </c>
      <c r="AG17" s="1">
        <f>$F$782</f>
        <v>-4.3448000000000001E-2</v>
      </c>
      <c r="AH17" s="1">
        <f>$F$783</f>
        <v>-3.5621E-2</v>
      </c>
      <c r="AI17" s="1">
        <f>$F$784</f>
        <v>0.131659</v>
      </c>
      <c r="AJ17" s="1">
        <f>$F$785</f>
        <v>0.240368</v>
      </c>
      <c r="AK17" s="1">
        <f>$F$786</f>
        <v>5.7246999999999999E-2</v>
      </c>
      <c r="AL17" s="1">
        <f>$F$787</f>
        <v>-3.1140000000000001E-2</v>
      </c>
      <c r="AM17" s="1">
        <f>$F$788</f>
        <v>-0.105471</v>
      </c>
      <c r="AN17" s="1">
        <f>$F$789</f>
        <v>-5.0890999999999999E-2</v>
      </c>
      <c r="AO17" s="1">
        <f>$F$790</f>
        <v>-1.3701E-2</v>
      </c>
      <c r="AP17" s="1">
        <f>$F$791</f>
        <v>3.8140000000000001E-3</v>
      </c>
      <c r="AQ17" s="1">
        <f>$F$792</f>
        <v>1.1108E-2</v>
      </c>
      <c r="AR17" s="1">
        <f>$F$793</f>
        <v>9.7300000000000002E-4</v>
      </c>
      <c r="AS17" s="1">
        <f>$F$794</f>
        <v>-1.3065999999999999E-2</v>
      </c>
      <c r="AT17" s="1">
        <f>$F$795</f>
        <v>-8.3940000000000004E-3</v>
      </c>
      <c r="AU17" s="1">
        <f>$F$796</f>
        <v>9.6515000000000004E-2</v>
      </c>
      <c r="AV17" s="1">
        <f>$F$797</f>
        <v>-4.8341000000000002E-2</v>
      </c>
      <c r="AW17" s="1">
        <f>$F$798</f>
        <v>0.11332200000000001</v>
      </c>
      <c r="AX17" s="1">
        <f>$F$799</f>
        <v>0.11082</v>
      </c>
      <c r="AY17" s="1">
        <f>$F$800</f>
        <v>0.121361</v>
      </c>
      <c r="AZ17" s="1">
        <f>$F$801</f>
        <v>0.14909900000000001</v>
      </c>
      <c r="BA17" s="1">
        <f>$F$802</f>
        <v>0.10549799999999999</v>
      </c>
      <c r="BB17" s="1">
        <f>$F$803</f>
        <v>0.121805</v>
      </c>
      <c r="BC17" s="1">
        <f>$F$804</f>
        <v>0.111707</v>
      </c>
      <c r="BD17" s="1">
        <f>$F$805</f>
        <v>9.0109999999999996E-2</v>
      </c>
      <c r="BE17" s="1">
        <f>$F$806</f>
        <v>6.8587999999999996E-2</v>
      </c>
      <c r="BF17" s="1">
        <f>$F$807</f>
        <v>8.3975999999999995E-2</v>
      </c>
      <c r="BG17" s="1">
        <f>$F$808</f>
        <v>0.37562899999999999</v>
      </c>
      <c r="BH17" s="1">
        <f>$F$809</f>
        <v>0.12662300000000001</v>
      </c>
      <c r="BI17" s="1">
        <f>$F$810</f>
        <v>0.14902399999999999</v>
      </c>
      <c r="BJ17" s="1">
        <f>$F$811</f>
        <v>0.13822200000000001</v>
      </c>
      <c r="BK17" s="1">
        <f>$F$812</f>
        <v>8.4751999999999994E-2</v>
      </c>
      <c r="BL17" s="1">
        <f>$F$813</f>
        <v>7.4021000000000003E-2</v>
      </c>
      <c r="BM17" s="1">
        <f>$F$814</f>
        <v>5.9315E-2</v>
      </c>
      <c r="BN17" s="1">
        <f>$F$815</f>
        <v>5.9012000000000002E-2</v>
      </c>
      <c r="BO17" s="1">
        <f>$F$816</f>
        <v>6.4139000000000002E-2</v>
      </c>
      <c r="BP17" s="1">
        <f>$F$817</f>
        <v>4.3061000000000002E-2</v>
      </c>
      <c r="BQ17" s="1">
        <f>$F$818</f>
        <v>6.7524000000000001E-2</v>
      </c>
      <c r="BR17" s="1">
        <f>$F$819</f>
        <v>7.3000999999999996E-2</v>
      </c>
      <c r="BS17" s="1">
        <f>$F$820</f>
        <v>5.7043999999999997E-2</v>
      </c>
      <c r="BT17" s="1">
        <f>$F$821</f>
        <v>-6.7834000000000005E-2</v>
      </c>
      <c r="BU17" s="1">
        <f>$F$822</f>
        <v>-0.13609499999999999</v>
      </c>
      <c r="BV17" s="1">
        <f>$F$823</f>
        <v>2.3498999999999999E-2</v>
      </c>
    </row>
    <row r="18" spans="2:74" x14ac:dyDescent="0.2">
      <c r="B18" s="1">
        <v>76</v>
      </c>
      <c r="D18" s="1">
        <v>1</v>
      </c>
      <c r="E18" s="1">
        <v>76</v>
      </c>
      <c r="F18" s="1">
        <v>4.7043000000000001E-2</v>
      </c>
      <c r="H18" s="1">
        <v>76</v>
      </c>
      <c r="I18" s="1">
        <f>$W$4</f>
        <v>4.7043000000000001E-2</v>
      </c>
      <c r="J18" s="1">
        <f>$W$5</f>
        <v>1.7111999999999999E-2</v>
      </c>
      <c r="K18" s="1">
        <f>$W$6</f>
        <v>-6.7213999999999996E-2</v>
      </c>
      <c r="L18" s="1">
        <f>$W$7</f>
        <v>-8.4140999999999994E-2</v>
      </c>
      <c r="M18" s="1">
        <f>$W$8</f>
        <v>-0.124124</v>
      </c>
      <c r="N18" s="1">
        <f>$W$9</f>
        <v>-9.4152E-2</v>
      </c>
      <c r="O18" s="1">
        <f>$W$10</f>
        <v>-6.8779000000000007E-2</v>
      </c>
      <c r="P18" s="1">
        <f>$W$11</f>
        <v>5.0332000000000002E-2</v>
      </c>
      <c r="Q18" s="1">
        <f>$W$12</f>
        <v>0.150337</v>
      </c>
      <c r="R18" s="1">
        <f>$W$13</f>
        <v>0.126614</v>
      </c>
      <c r="S18" s="1">
        <f>$W$14</f>
        <v>0.117411</v>
      </c>
      <c r="T18" s="1">
        <f>$W$15</f>
        <v>-9.3682000000000001E-2</v>
      </c>
      <c r="U18" s="1">
        <f>$W$16</f>
        <v>-5.7077999999999997E-2</v>
      </c>
      <c r="V18" s="1">
        <f>$W$17</f>
        <v>-2.2530999999999999E-2</v>
      </c>
      <c r="W18" s="1">
        <f>1</f>
        <v>1</v>
      </c>
      <c r="X18" s="1">
        <f>$F$824</f>
        <v>0.96827700000000005</v>
      </c>
      <c r="Y18" s="1">
        <f>$F$825</f>
        <v>0.936477</v>
      </c>
      <c r="Z18" s="1">
        <f>$F$826</f>
        <v>0.81317700000000004</v>
      </c>
      <c r="AA18" s="1">
        <f>$F$827</f>
        <v>-3.4669999999999999E-2</v>
      </c>
      <c r="AB18" s="1">
        <f>$F$828</f>
        <v>-2.3459000000000001E-2</v>
      </c>
      <c r="AC18" s="1">
        <f>$F$829</f>
        <v>-3.1544000000000003E-2</v>
      </c>
      <c r="AD18" s="1">
        <f>$F$830</f>
        <v>-2.8479999999999998E-2</v>
      </c>
      <c r="AE18" s="1">
        <f>$F$831</f>
        <v>-2.0361000000000001E-2</v>
      </c>
      <c r="AF18" s="1">
        <f>$F$832</f>
        <v>-1.2810999999999999E-2</v>
      </c>
      <c r="AG18" s="1">
        <f>$F$833</f>
        <v>5.9199999999999997E-4</v>
      </c>
      <c r="AH18" s="1">
        <f>$F$834</f>
        <v>-6.0109999999999999E-3</v>
      </c>
      <c r="AI18" s="1">
        <f>$F$835</f>
        <v>-1.8400000000000001E-3</v>
      </c>
      <c r="AJ18" s="1">
        <f>$F$836</f>
        <v>1.9789000000000001E-2</v>
      </c>
      <c r="AK18" s="1">
        <f>$F$837</f>
        <v>-2.9925E-2</v>
      </c>
      <c r="AL18" s="1">
        <f>$F$838</f>
        <v>7.2916999999999996E-2</v>
      </c>
      <c r="AM18" s="1">
        <f>$F$839</f>
        <v>-4.8250000000000003E-3</v>
      </c>
      <c r="AN18" s="1">
        <f>$F$840</f>
        <v>6.6463999999999995E-2</v>
      </c>
      <c r="AO18" s="1">
        <f>$F$841</f>
        <v>6.7651000000000003E-2</v>
      </c>
      <c r="AP18" s="1">
        <f>$F$842</f>
        <v>3.7233000000000002E-2</v>
      </c>
      <c r="AQ18" s="1">
        <f>$F$843</f>
        <v>3.2049999999999999E-3</v>
      </c>
      <c r="AR18" s="1">
        <f>$F$844</f>
        <v>8.8120000000000004E-3</v>
      </c>
      <c r="AS18" s="1">
        <f>$F$845</f>
        <v>2.8470000000000001E-3</v>
      </c>
      <c r="AT18" s="1">
        <f>$F$846</f>
        <v>-2.3163E-2</v>
      </c>
      <c r="AU18" s="1">
        <f>$F$847</f>
        <v>2.8011999999999999E-2</v>
      </c>
      <c r="AV18" s="1">
        <f>$F$848</f>
        <v>4.0140000000000002E-3</v>
      </c>
      <c r="AW18" s="1">
        <f>$F$849</f>
        <v>0.106338</v>
      </c>
      <c r="AX18" s="1">
        <f>$F$850</f>
        <v>0.107447</v>
      </c>
      <c r="AY18" s="1">
        <f>$F$851</f>
        <v>0.13920199999999999</v>
      </c>
      <c r="AZ18" s="1">
        <f>$F$852</f>
        <v>0.110787</v>
      </c>
      <c r="BA18" s="1">
        <f>$F$853</f>
        <v>0.18676599999999999</v>
      </c>
      <c r="BB18" s="1">
        <f>$F$854</f>
        <v>0.18706600000000001</v>
      </c>
      <c r="BC18" s="1">
        <f>$F$855</f>
        <v>0.23371600000000001</v>
      </c>
      <c r="BD18" s="1">
        <f>$F$856</f>
        <v>0.225358</v>
      </c>
      <c r="BE18" s="1">
        <f>$F$857</f>
        <v>0.20716599999999999</v>
      </c>
      <c r="BF18" s="1">
        <f>$F$858</f>
        <v>0.23227800000000001</v>
      </c>
      <c r="BG18" s="1">
        <f>$F$859</f>
        <v>-0.69266099999999997</v>
      </c>
      <c r="BH18" s="1">
        <f>$F$860</f>
        <v>-0.80001699999999998</v>
      </c>
      <c r="BI18" s="1">
        <f>$F$861</f>
        <v>-0.85517799999999999</v>
      </c>
      <c r="BJ18" s="1">
        <f>$F$862</f>
        <v>-0.89099099999999998</v>
      </c>
      <c r="BK18" s="1">
        <f>$F$863</f>
        <v>4.1118000000000002E-2</v>
      </c>
      <c r="BL18" s="1">
        <f>$F$864</f>
        <v>0.129854</v>
      </c>
      <c r="BM18" s="1">
        <f>$F$865</f>
        <v>0.19078999999999999</v>
      </c>
      <c r="BN18" s="1">
        <f>$F$866</f>
        <v>0.24885499999999999</v>
      </c>
      <c r="BO18" s="1">
        <f>$F$867</f>
        <v>0.26817600000000003</v>
      </c>
      <c r="BP18" s="1">
        <f>$F$868</f>
        <v>0.27369900000000003</v>
      </c>
      <c r="BQ18" s="1">
        <f>$F$869</f>
        <v>0.28593299999999999</v>
      </c>
      <c r="BR18" s="1">
        <f>$F$870</f>
        <v>0.31831900000000002</v>
      </c>
      <c r="BS18" s="1">
        <f>$F$871</f>
        <v>-5.1143000000000001E-2</v>
      </c>
      <c r="BT18" s="1">
        <f>$F$872</f>
        <v>-7.2761999999999993E-2</v>
      </c>
      <c r="BU18" s="1">
        <f>$F$873</f>
        <v>-0.116865</v>
      </c>
      <c r="BV18" s="1">
        <f>$F$874</f>
        <v>-1.2855E-2</v>
      </c>
    </row>
    <row r="19" spans="2:74" x14ac:dyDescent="0.2">
      <c r="B19" s="1">
        <v>77</v>
      </c>
      <c r="D19" s="1">
        <v>1</v>
      </c>
      <c r="E19" s="1">
        <v>77</v>
      </c>
      <c r="F19" s="1">
        <v>-4.5339999999999998E-3</v>
      </c>
      <c r="H19" s="1">
        <v>77</v>
      </c>
      <c r="I19" s="1">
        <f>$X$4</f>
        <v>-4.5339999999999998E-3</v>
      </c>
      <c r="J19" s="1">
        <f>$X$5</f>
        <v>-7.6103000000000004E-2</v>
      </c>
      <c r="K19" s="1">
        <f>$X$6</f>
        <v>-0.12883800000000001</v>
      </c>
      <c r="L19" s="1">
        <f>$X$7</f>
        <v>-0.104222</v>
      </c>
      <c r="M19" s="1">
        <f>$X$8</f>
        <v>-0.124831</v>
      </c>
      <c r="N19" s="1">
        <f>$X$9</f>
        <v>-9.1351000000000002E-2</v>
      </c>
      <c r="O19" s="1">
        <f>$X$10</f>
        <v>-6.8427000000000002E-2</v>
      </c>
      <c r="P19" s="1">
        <f>$X$11</f>
        <v>5.1811999999999997E-2</v>
      </c>
      <c r="Q19" s="1">
        <f>$X$12</f>
        <v>0.13487299999999999</v>
      </c>
      <c r="R19" s="1">
        <f>$X$13</f>
        <v>0.109477</v>
      </c>
      <c r="S19" s="1">
        <f>$X$14</f>
        <v>0.10226499999999999</v>
      </c>
      <c r="T19" s="1">
        <f>$X$15</f>
        <v>-9.6175999999999998E-2</v>
      </c>
      <c r="U19" s="1">
        <f>$X$16</f>
        <v>4.6239000000000002E-2</v>
      </c>
      <c r="V19" s="1">
        <f>$X$17</f>
        <v>0.12916</v>
      </c>
      <c r="W19" s="1">
        <f>$X$18</f>
        <v>0.96827700000000005</v>
      </c>
      <c r="X19" s="1">
        <f>1</f>
        <v>1</v>
      </c>
      <c r="Y19" s="1">
        <f>$F$875</f>
        <v>0.95154700000000003</v>
      </c>
      <c r="Z19" s="1">
        <f>$F$876</f>
        <v>0.83798499999999998</v>
      </c>
      <c r="AA19" s="1">
        <f>$F$877</f>
        <v>2.2855E-2</v>
      </c>
      <c r="AB19" s="1">
        <f>$F$878</f>
        <v>3.2405000000000003E-2</v>
      </c>
      <c r="AC19" s="1">
        <f>$F$879</f>
        <v>1.6299000000000001E-2</v>
      </c>
      <c r="AD19" s="1">
        <f>$F$880</f>
        <v>1.5671999999999998E-2</v>
      </c>
      <c r="AE19" s="1">
        <f>$F$881</f>
        <v>1.8533999999999998E-2</v>
      </c>
      <c r="AF19" s="1">
        <f>$F$882</f>
        <v>2.4004999999999999E-2</v>
      </c>
      <c r="AG19" s="1">
        <f>$F$883</f>
        <v>3.2739999999999998E-2</v>
      </c>
      <c r="AH19" s="1">
        <f>$F$884</f>
        <v>2.4913000000000001E-2</v>
      </c>
      <c r="AI19" s="1">
        <f>$F$885</f>
        <v>3.4313999999999997E-2</v>
      </c>
      <c r="AJ19" s="1">
        <f>$F$886</f>
        <v>6.9742999999999999E-2</v>
      </c>
      <c r="AK19" s="1">
        <f>$F$887</f>
        <v>4.4980000000000003E-3</v>
      </c>
      <c r="AL19" s="1">
        <f>$F$888</f>
        <v>0.105684</v>
      </c>
      <c r="AM19" s="1">
        <f>$F$889</f>
        <v>8.0909999999999992E-3</v>
      </c>
      <c r="AN19" s="1">
        <f>$F$890</f>
        <v>9.7963999999999996E-2</v>
      </c>
      <c r="AO19" s="1">
        <f>$F$891</f>
        <v>0.10564</v>
      </c>
      <c r="AP19" s="1">
        <f>$F$892</f>
        <v>7.5104000000000004E-2</v>
      </c>
      <c r="AQ19" s="1">
        <f>$F$893</f>
        <v>4.2250000000000003E-2</v>
      </c>
      <c r="AR19" s="1">
        <f>$F$894</f>
        <v>4.2423000000000002E-2</v>
      </c>
      <c r="AS19" s="1">
        <f>$F$895</f>
        <v>3.3713E-2</v>
      </c>
      <c r="AT19" s="1">
        <f>$F$896</f>
        <v>8.8570000000000003E-3</v>
      </c>
      <c r="AU19" s="1">
        <f>$F$897</f>
        <v>2.4981E-2</v>
      </c>
      <c r="AV19" s="1">
        <f>$F$898</f>
        <v>-1.5779000000000001E-2</v>
      </c>
      <c r="AW19" s="1">
        <f>$F$899</f>
        <v>0.119811</v>
      </c>
      <c r="AX19" s="1">
        <f>$F$900</f>
        <v>0.12547700000000001</v>
      </c>
      <c r="AY19" s="1">
        <f>$F$901</f>
        <v>0.16764599999999999</v>
      </c>
      <c r="AZ19" s="1">
        <f>$F$902</f>
        <v>0.13320499999999999</v>
      </c>
      <c r="BA19" s="1">
        <f>$F$903</f>
        <v>0.19442999999999999</v>
      </c>
      <c r="BB19" s="1">
        <f>$F$904</f>
        <v>0.20110700000000001</v>
      </c>
      <c r="BC19" s="1">
        <f>$F$905</f>
        <v>0.24537900000000001</v>
      </c>
      <c r="BD19" s="1">
        <f>$F$906</f>
        <v>0.2324</v>
      </c>
      <c r="BE19" s="1">
        <f>$F$907</f>
        <v>0.212814</v>
      </c>
      <c r="BF19" s="1">
        <f>$F$908</f>
        <v>0.23868300000000001</v>
      </c>
      <c r="BG19" s="1">
        <f>$F$909</f>
        <v>-0.61173100000000002</v>
      </c>
      <c r="BH19" s="1">
        <f>$F$910</f>
        <v>-0.78251599999999999</v>
      </c>
      <c r="BI19" s="1">
        <f>$F$911</f>
        <v>-0.82926599999999995</v>
      </c>
      <c r="BJ19" s="1">
        <f>$F$912</f>
        <v>-0.86555300000000002</v>
      </c>
      <c r="BK19" s="1">
        <f>$F$913</f>
        <v>4.3687999999999998E-2</v>
      </c>
      <c r="BL19" s="1">
        <f>$F$914</f>
        <v>0.146651</v>
      </c>
      <c r="BM19" s="1">
        <f>$F$915</f>
        <v>0.19595499999999999</v>
      </c>
      <c r="BN19" s="1">
        <f>$F$916</f>
        <v>0.25284699999999999</v>
      </c>
      <c r="BO19" s="1">
        <f>$F$917</f>
        <v>0.27541399999999999</v>
      </c>
      <c r="BP19" s="1">
        <f>$F$918</f>
        <v>0.27972000000000002</v>
      </c>
      <c r="BQ19" s="1">
        <f>$F$919</f>
        <v>0.29678100000000002</v>
      </c>
      <c r="BR19" s="1">
        <f>$F$920</f>
        <v>0.31880900000000001</v>
      </c>
      <c r="BS19" s="1">
        <f>$F$921</f>
        <v>-2.8063999999999999E-2</v>
      </c>
      <c r="BT19" s="1">
        <f>$F$922</f>
        <v>-6.7385E-2</v>
      </c>
      <c r="BU19" s="1">
        <f>$F$923</f>
        <v>-0.12560499999999999</v>
      </c>
      <c r="BV19" s="1">
        <f>$F$924</f>
        <v>-3.5985000000000003E-2</v>
      </c>
    </row>
    <row r="20" spans="2:74" x14ac:dyDescent="0.2">
      <c r="B20" s="1">
        <v>78</v>
      </c>
      <c r="D20" s="1">
        <v>1</v>
      </c>
      <c r="E20" s="1">
        <v>78</v>
      </c>
      <c r="F20" s="1">
        <v>3.3635999999999999E-2</v>
      </c>
      <c r="H20" s="1">
        <v>78</v>
      </c>
      <c r="I20" s="1">
        <f>$Y$4</f>
        <v>3.3635999999999999E-2</v>
      </c>
      <c r="J20" s="1">
        <f>$Y$5</f>
        <v>2.7504000000000001E-2</v>
      </c>
      <c r="K20" s="1">
        <f>$Y$6</f>
        <v>-5.2180999999999998E-2</v>
      </c>
      <c r="L20" s="1">
        <f>$Y$7</f>
        <v>-5.7093999999999999E-2</v>
      </c>
      <c r="M20" s="1">
        <f>$Y$8</f>
        <v>-7.5486999999999999E-2</v>
      </c>
      <c r="N20" s="1">
        <f>$Y$9</f>
        <v>-3.3529000000000003E-2</v>
      </c>
      <c r="O20" s="1">
        <f>$Y$10</f>
        <v>-1.9008000000000001E-2</v>
      </c>
      <c r="P20" s="1">
        <f>$Y$11</f>
        <v>8.8590000000000002E-2</v>
      </c>
      <c r="Q20" s="1">
        <f>$Y$12</f>
        <v>0.19498599999999999</v>
      </c>
      <c r="R20" s="1">
        <f>$Y$13</f>
        <v>0.16554199999999999</v>
      </c>
      <c r="S20" s="1">
        <f>$Y$14</f>
        <v>0.15568299999999999</v>
      </c>
      <c r="T20" s="1">
        <f>$Y$15</f>
        <v>-1.9932999999999999E-2</v>
      </c>
      <c r="U20" s="1">
        <f>$Y$16</f>
        <v>-4.4755000000000003E-2</v>
      </c>
      <c r="V20" s="1">
        <f>$Y$17</f>
        <v>-1.4390999999999999E-2</v>
      </c>
      <c r="W20" s="1">
        <f>$Y$18</f>
        <v>0.936477</v>
      </c>
      <c r="X20" s="1">
        <f>$Y$19</f>
        <v>0.95154700000000003</v>
      </c>
      <c r="Y20" s="1">
        <f>1</f>
        <v>1</v>
      </c>
      <c r="Z20" s="1">
        <f>$F$925</f>
        <v>0.95326699999999998</v>
      </c>
      <c r="AA20" s="1">
        <f>$F$926</f>
        <v>0.23493800000000001</v>
      </c>
      <c r="AB20" s="1">
        <f>$F$927</f>
        <v>0.23966899999999999</v>
      </c>
      <c r="AC20" s="1">
        <f>$F$928</f>
        <v>0.22146399999999999</v>
      </c>
      <c r="AD20" s="1">
        <f>$F$929</f>
        <v>0.210956</v>
      </c>
      <c r="AE20" s="1">
        <f>$F$930</f>
        <v>0.199438</v>
      </c>
      <c r="AF20" s="1">
        <f>$F$931</f>
        <v>0.18942800000000001</v>
      </c>
      <c r="AG20" s="1">
        <f>$F$932</f>
        <v>0.191523</v>
      </c>
      <c r="AH20" s="1">
        <f>$F$933</f>
        <v>0.17144699999999999</v>
      </c>
      <c r="AI20" s="1">
        <f>$F$934</f>
        <v>2.4296000000000002E-2</v>
      </c>
      <c r="AJ20" s="1">
        <f>$F$935</f>
        <v>3.5201000000000003E-2</v>
      </c>
      <c r="AK20" s="1">
        <f>$F$936</f>
        <v>5.5919000000000003E-2</v>
      </c>
      <c r="AL20" s="1">
        <f>$F$937</f>
        <v>0.19611000000000001</v>
      </c>
      <c r="AM20" s="1">
        <f>$F$938</f>
        <v>0.13289100000000001</v>
      </c>
      <c r="AN20" s="1">
        <f>$F$939</f>
        <v>0.25564399999999998</v>
      </c>
      <c r="AO20" s="1">
        <f>$F$940</f>
        <v>0.258797</v>
      </c>
      <c r="AP20" s="1">
        <f>$F$941</f>
        <v>0.22566800000000001</v>
      </c>
      <c r="AQ20" s="1">
        <f>$F$942</f>
        <v>0.183614</v>
      </c>
      <c r="AR20" s="1">
        <f>$F$943</f>
        <v>0.178537</v>
      </c>
      <c r="AS20" s="1">
        <f>$F$944</f>
        <v>0.165354</v>
      </c>
      <c r="AT20" s="1">
        <f>$F$945</f>
        <v>0.118432</v>
      </c>
      <c r="AU20" s="1">
        <f>$F$946</f>
        <v>-2.1576999999999999E-2</v>
      </c>
      <c r="AV20" s="1">
        <f>$F$947</f>
        <v>-2.4399000000000001E-2</v>
      </c>
      <c r="AW20" s="1">
        <f>$F$948</f>
        <v>7.9576999999999995E-2</v>
      </c>
      <c r="AX20" s="1">
        <f>$F$949</f>
        <v>8.9523000000000005E-2</v>
      </c>
      <c r="AY20" s="1">
        <f>$F$950</f>
        <v>0.13730400000000001</v>
      </c>
      <c r="AZ20" s="1">
        <f>$F$951</f>
        <v>9.6740999999999994E-2</v>
      </c>
      <c r="BA20" s="1">
        <f>$F$952</f>
        <v>0.164799</v>
      </c>
      <c r="BB20" s="1">
        <f>$F$953</f>
        <v>0.16828099999999999</v>
      </c>
      <c r="BC20" s="1">
        <f>$F$954</f>
        <v>0.211335</v>
      </c>
      <c r="BD20" s="1">
        <f>$F$955</f>
        <v>0.19447500000000001</v>
      </c>
      <c r="BE20" s="1">
        <f>$F$956</f>
        <v>0.16480500000000001</v>
      </c>
      <c r="BF20" s="1">
        <f>$F$957</f>
        <v>0.204156</v>
      </c>
      <c r="BG20" s="1">
        <f>$F$958</f>
        <v>-0.66369299999999998</v>
      </c>
      <c r="BH20" s="1">
        <f>$F$959</f>
        <v>-0.76445300000000005</v>
      </c>
      <c r="BI20" s="1">
        <f>$F$960</f>
        <v>-0.82645199999999996</v>
      </c>
      <c r="BJ20" s="1">
        <f>$F$961</f>
        <v>-0.86967799999999995</v>
      </c>
      <c r="BK20" s="1">
        <f>$F$962</f>
        <v>-5.6189999999999999E-3</v>
      </c>
      <c r="BL20" s="1">
        <f>$F$963</f>
        <v>0.118046</v>
      </c>
      <c r="BM20" s="1">
        <f>$F$964</f>
        <v>0.17130300000000001</v>
      </c>
      <c r="BN20" s="1">
        <f>$F$965</f>
        <v>0.22839000000000001</v>
      </c>
      <c r="BO20" s="1">
        <f>$F$966</f>
        <v>0.2482</v>
      </c>
      <c r="BP20" s="1">
        <f>$F$967</f>
        <v>0.24658099999999999</v>
      </c>
      <c r="BQ20" s="1">
        <f>$F$968</f>
        <v>0.25872400000000001</v>
      </c>
      <c r="BR20" s="1">
        <f>$F$969</f>
        <v>0.28203299999999998</v>
      </c>
      <c r="BS20" s="1">
        <f>$F$970</f>
        <v>-5.8895999999999997E-2</v>
      </c>
      <c r="BT20" s="1">
        <f>$F$971</f>
        <v>-2.2145000000000001E-2</v>
      </c>
      <c r="BU20" s="1">
        <f>$F$972</f>
        <v>-9.2022999999999994E-2</v>
      </c>
      <c r="BV20" s="1">
        <f>$F$973</f>
        <v>-0.160326</v>
      </c>
    </row>
    <row r="21" spans="2:74" x14ac:dyDescent="0.2">
      <c r="B21" s="1">
        <v>79</v>
      </c>
      <c r="D21" s="1">
        <v>1</v>
      </c>
      <c r="E21" s="1">
        <v>79</v>
      </c>
      <c r="F21" s="1">
        <v>5.4191000000000003E-2</v>
      </c>
      <c r="H21" s="1">
        <v>79</v>
      </c>
      <c r="I21" s="1">
        <f>$Z$4</f>
        <v>5.4191000000000003E-2</v>
      </c>
      <c r="J21" s="1">
        <f>$Z$5</f>
        <v>7.0233000000000004E-2</v>
      </c>
      <c r="K21" s="1">
        <f>$Z$6</f>
        <v>2.3435999999999998E-2</v>
      </c>
      <c r="L21" s="1">
        <f>$Z$7</f>
        <v>2.1454000000000001E-2</v>
      </c>
      <c r="M21" s="1">
        <f>$Z$8</f>
        <v>1.3804E-2</v>
      </c>
      <c r="N21" s="1">
        <f>$Z$9</f>
        <v>6.6596000000000002E-2</v>
      </c>
      <c r="O21" s="1">
        <f>$Z$10</f>
        <v>5.2518000000000002E-2</v>
      </c>
      <c r="P21" s="1">
        <f>$Z$11</f>
        <v>0.14699400000000001</v>
      </c>
      <c r="Q21" s="1">
        <f>$Z$12</f>
        <v>0.25773299999999999</v>
      </c>
      <c r="R21" s="1">
        <f>$Z$13</f>
        <v>0.22587599999999999</v>
      </c>
      <c r="S21" s="1">
        <f>$Z$14</f>
        <v>0.21332899999999999</v>
      </c>
      <c r="T21" s="1">
        <f>$Z$15</f>
        <v>7.7510999999999997E-2</v>
      </c>
      <c r="U21" s="1">
        <f>$Z$16</f>
        <v>-6.3687999999999995E-2</v>
      </c>
      <c r="V21" s="1">
        <f>$Z$17</f>
        <v>-3.9752999999999997E-2</v>
      </c>
      <c r="W21" s="1">
        <f>$Z$18</f>
        <v>0.81317700000000004</v>
      </c>
      <c r="X21" s="1">
        <f>$Z$19</f>
        <v>0.83798499999999998</v>
      </c>
      <c r="Y21" s="1">
        <f>$Z$20</f>
        <v>0.95326699999999998</v>
      </c>
      <c r="Z21" s="1">
        <f>1</f>
        <v>1</v>
      </c>
      <c r="AA21" s="1">
        <f>$F$974</f>
        <v>0.49246800000000002</v>
      </c>
      <c r="AB21" s="1">
        <f>$F$975</f>
        <v>0.494278</v>
      </c>
      <c r="AC21" s="1">
        <f>$F$976</f>
        <v>0.47032200000000002</v>
      </c>
      <c r="AD21" s="1">
        <f>$F$977</f>
        <v>0.44721899999999998</v>
      </c>
      <c r="AE21" s="1">
        <f>$F$978</f>
        <v>0.41971399999999998</v>
      </c>
      <c r="AF21" s="1">
        <f>$F$979</f>
        <v>0.39447599999999999</v>
      </c>
      <c r="AG21" s="1">
        <f>$F$980</f>
        <v>0.38595299999999999</v>
      </c>
      <c r="AH21" s="1">
        <f>$F$981</f>
        <v>0.35302600000000001</v>
      </c>
      <c r="AI21" s="1">
        <f>$F$982</f>
        <v>2.8326E-2</v>
      </c>
      <c r="AJ21" s="1">
        <f>$F$983</f>
        <v>4.2426999999999999E-2</v>
      </c>
      <c r="AK21" s="1">
        <f>$F$984</f>
        <v>0.14910699999999999</v>
      </c>
      <c r="AL21" s="1">
        <f>$F$985</f>
        <v>0.30880999999999997</v>
      </c>
      <c r="AM21" s="1">
        <f>$F$986</f>
        <v>0.26892100000000002</v>
      </c>
      <c r="AN21" s="1">
        <f>$F$987</f>
        <v>0.42927100000000001</v>
      </c>
      <c r="AO21" s="1">
        <f>$F$988</f>
        <v>0.43365700000000001</v>
      </c>
      <c r="AP21" s="1">
        <f>$F$989</f>
        <v>0.40518999999999999</v>
      </c>
      <c r="AQ21" s="1">
        <f>$F$990</f>
        <v>0.36077500000000001</v>
      </c>
      <c r="AR21" s="1">
        <f>$F$991</f>
        <v>0.35157100000000002</v>
      </c>
      <c r="AS21" s="1">
        <f>$F$992</f>
        <v>0.33527899999999999</v>
      </c>
      <c r="AT21" s="1">
        <f>$F$993</f>
        <v>0.27160099999999998</v>
      </c>
      <c r="AU21" s="1">
        <f>$F$994</f>
        <v>-4.1986999999999997E-2</v>
      </c>
      <c r="AV21" s="1">
        <f>$F$995</f>
        <v>-4.0971E-2</v>
      </c>
      <c r="AW21" s="1">
        <f>$F$996</f>
        <v>4.2451999999999997E-2</v>
      </c>
      <c r="AX21" s="1">
        <f>$F$997</f>
        <v>5.3454000000000002E-2</v>
      </c>
      <c r="AY21" s="1">
        <f>$F$998</f>
        <v>0.11333600000000001</v>
      </c>
      <c r="AZ21" s="1">
        <f>$F$999</f>
        <v>7.0250000000000007E-2</v>
      </c>
      <c r="BA21" s="1">
        <f>$F$1000</f>
        <v>0.13681399999999999</v>
      </c>
      <c r="BB21" s="1">
        <f>$F$1001</f>
        <v>0.137766</v>
      </c>
      <c r="BC21" s="1">
        <f>$F$1002</f>
        <v>0.182919</v>
      </c>
      <c r="BD21" s="1">
        <f>$F$1003</f>
        <v>0.15492500000000001</v>
      </c>
      <c r="BE21" s="1">
        <f>$F$1004</f>
        <v>0.125082</v>
      </c>
      <c r="BF21" s="1">
        <f>$F$1005</f>
        <v>0.18077799999999999</v>
      </c>
      <c r="BG21" s="1">
        <f>$F$1006</f>
        <v>-0.58979000000000004</v>
      </c>
      <c r="BH21" s="1">
        <f>$F$1007</f>
        <v>-0.65822400000000003</v>
      </c>
      <c r="BI21" s="1">
        <f>$F$1008</f>
        <v>-0.724908</v>
      </c>
      <c r="BJ21" s="1">
        <f>$F$1009</f>
        <v>-0.77595499999999995</v>
      </c>
      <c r="BK21" s="1">
        <f>$F$1010</f>
        <v>-5.1978000000000003E-2</v>
      </c>
      <c r="BL21" s="1">
        <f>$F$1011</f>
        <v>8.1075999999999995E-2</v>
      </c>
      <c r="BM21" s="1">
        <f>$F$1012</f>
        <v>0.13577900000000001</v>
      </c>
      <c r="BN21" s="1">
        <f>$F$1013</f>
        <v>0.19026699999999999</v>
      </c>
      <c r="BO21" s="1">
        <f>$F$1014</f>
        <v>0.20854500000000001</v>
      </c>
      <c r="BP21" s="1">
        <f>$F$1015</f>
        <v>0.19794300000000001</v>
      </c>
      <c r="BQ21" s="1">
        <f>$F$1016</f>
        <v>0.211537</v>
      </c>
      <c r="BR21" s="1">
        <f>$F$1017</f>
        <v>0.23234299999999999</v>
      </c>
      <c r="BS21" s="1">
        <f>$F$1018</f>
        <v>-7.6186000000000004E-2</v>
      </c>
      <c r="BT21" s="1">
        <f>$F$1019</f>
        <v>-8.5760000000000003E-3</v>
      </c>
      <c r="BU21" s="1">
        <f>$F$1020</f>
        <v>-6.6850000000000007E-2</v>
      </c>
      <c r="BV21" s="1">
        <f>$F$1021</f>
        <v>-0.32574500000000001</v>
      </c>
    </row>
    <row r="22" spans="2:74" x14ac:dyDescent="0.2">
      <c r="B22" s="1">
        <v>80</v>
      </c>
      <c r="D22" s="1">
        <v>1</v>
      </c>
      <c r="E22" s="1">
        <v>80</v>
      </c>
      <c r="F22" s="1">
        <v>0.107359</v>
      </c>
      <c r="H22" s="1">
        <v>80</v>
      </c>
      <c r="I22" s="1">
        <f>$AA$4</f>
        <v>0.107359</v>
      </c>
      <c r="J22" s="1">
        <f>$AA$5</f>
        <v>0.124288</v>
      </c>
      <c r="K22" s="1">
        <f>$AA$6</f>
        <v>0.19820199999999999</v>
      </c>
      <c r="L22" s="1">
        <f>$AA$7</f>
        <v>0.22073200000000001</v>
      </c>
      <c r="M22" s="1">
        <f>$AA$8</f>
        <v>0.24139099999999999</v>
      </c>
      <c r="N22" s="1">
        <f>$AA$9</f>
        <v>0.27866400000000002</v>
      </c>
      <c r="O22" s="1">
        <f>$AA$10</f>
        <v>0.219085</v>
      </c>
      <c r="P22" s="1">
        <f>$AA$11</f>
        <v>0.175479</v>
      </c>
      <c r="Q22" s="1">
        <f>$AA$12</f>
        <v>0.26586100000000001</v>
      </c>
      <c r="R22" s="1">
        <f>$AA$13</f>
        <v>0.242288</v>
      </c>
      <c r="S22" s="1">
        <f>$AA$14</f>
        <v>0.227183</v>
      </c>
      <c r="T22" s="1">
        <f>$AA$15</f>
        <v>0.29386099999999998</v>
      </c>
      <c r="U22" s="1">
        <f>$AA$16</f>
        <v>-4.3215000000000003E-2</v>
      </c>
      <c r="V22" s="1">
        <f>$AA$17</f>
        <v>8.5450000000000005E-3</v>
      </c>
      <c r="W22" s="1">
        <f>$AA$18</f>
        <v>-3.4669999999999999E-2</v>
      </c>
      <c r="X22" s="1">
        <f>$AA$19</f>
        <v>2.2855E-2</v>
      </c>
      <c r="Y22" s="1">
        <f>$AA$20</f>
        <v>0.23493800000000001</v>
      </c>
      <c r="Z22" s="1">
        <f>$AA$21</f>
        <v>0.49246800000000002</v>
      </c>
      <c r="AA22" s="1">
        <f>1</f>
        <v>1</v>
      </c>
      <c r="AB22" s="1">
        <f>$F$1022</f>
        <v>0.96584000000000003</v>
      </c>
      <c r="AC22" s="1">
        <f>$F$1023</f>
        <v>0.92240500000000003</v>
      </c>
      <c r="AD22" s="1">
        <f>$F$1024</f>
        <v>0.86748599999999998</v>
      </c>
      <c r="AE22" s="1">
        <f>$F$1025</f>
        <v>0.80183400000000005</v>
      </c>
      <c r="AF22" s="1">
        <f>$F$1026</f>
        <v>0.74719599999999997</v>
      </c>
      <c r="AG22" s="1">
        <f>$F$1027</f>
        <v>0.71436900000000003</v>
      </c>
      <c r="AH22" s="1">
        <f>$F$1028</f>
        <v>0.66631399999999996</v>
      </c>
      <c r="AI22" s="1">
        <f>$F$1029</f>
        <v>4.4346999999999998E-2</v>
      </c>
      <c r="AJ22" s="1">
        <f>$F$1030</f>
        <v>4.4595000000000003E-2</v>
      </c>
      <c r="AK22" s="1">
        <f>$F$1031</f>
        <v>0.30725599999999997</v>
      </c>
      <c r="AL22" s="1">
        <f>$F$1032</f>
        <v>0.41893599999999998</v>
      </c>
      <c r="AM22" s="1">
        <f>$F$1033</f>
        <v>0.49986000000000003</v>
      </c>
      <c r="AN22" s="1">
        <f>$F$1034</f>
        <v>0.65923299999999996</v>
      </c>
      <c r="AO22" s="1">
        <f>$F$1035</f>
        <v>0.68025899999999995</v>
      </c>
      <c r="AP22" s="1">
        <f>$F$1036</f>
        <v>0.68415199999999998</v>
      </c>
      <c r="AQ22" s="1">
        <f>$F$1037</f>
        <v>0.66065099999999999</v>
      </c>
      <c r="AR22" s="1">
        <f>$F$1038</f>
        <v>0.63492000000000004</v>
      </c>
      <c r="AS22" s="1">
        <f>$F$1039</f>
        <v>0.61902599999999997</v>
      </c>
      <c r="AT22" s="1">
        <f>$F$1040</f>
        <v>0.54576599999999997</v>
      </c>
      <c r="AU22" s="1">
        <f>$F$1041</f>
        <v>-6.4348000000000002E-2</v>
      </c>
      <c r="AV22" s="1">
        <f>$F$1042</f>
        <v>-6.4963999999999994E-2</v>
      </c>
      <c r="AW22" s="1">
        <f>$F$1043</f>
        <v>-7.0066000000000003E-2</v>
      </c>
      <c r="AX22" s="1">
        <f>$F$1044</f>
        <v>-7.1527999999999994E-2</v>
      </c>
      <c r="AY22" s="1">
        <f>$F$1045</f>
        <v>-2.4514999999999999E-2</v>
      </c>
      <c r="AZ22" s="1">
        <f>$F$1046</f>
        <v>-2.4218E-2</v>
      </c>
      <c r="BA22" s="1">
        <f>$F$1047</f>
        <v>-9.2440000000000005E-3</v>
      </c>
      <c r="BB22" s="1">
        <f>$F$1048</f>
        <v>-6.1700000000000001E-3</v>
      </c>
      <c r="BC22" s="1">
        <f>$F$1049</f>
        <v>1.4710000000000001E-2</v>
      </c>
      <c r="BD22" s="1">
        <f>$F$1050</f>
        <v>-3.8041999999999999E-2</v>
      </c>
      <c r="BE22" s="1">
        <f>$F$1051</f>
        <v>-6.4430000000000001E-2</v>
      </c>
      <c r="BF22" s="1">
        <f>$F$1052</f>
        <v>-1.8748000000000001E-2</v>
      </c>
      <c r="BG22" s="1">
        <f>$F$1053</f>
        <v>3.0395999999999999E-2</v>
      </c>
      <c r="BH22" s="1">
        <f>$F$1054</f>
        <v>6.4122999999999999E-2</v>
      </c>
      <c r="BI22" s="1">
        <f>$F$1055</f>
        <v>3.5017E-2</v>
      </c>
      <c r="BJ22" s="1">
        <f>$F$1056</f>
        <v>-4.5329999999999997E-3</v>
      </c>
      <c r="BK22" s="1">
        <f>$F$1057</f>
        <v>-0.199375</v>
      </c>
      <c r="BL22" s="1">
        <f>$F$1058</f>
        <v>-4.6301000000000002E-2</v>
      </c>
      <c r="BM22" s="1">
        <f>$F$1059</f>
        <v>-1.1113E-2</v>
      </c>
      <c r="BN22" s="1">
        <f>$F$1060</f>
        <v>-8.0789999999999994E-3</v>
      </c>
      <c r="BO22" s="1">
        <f>$F$1061</f>
        <v>-4.4799999999999996E-3</v>
      </c>
      <c r="BP22" s="1">
        <f>$F$1062</f>
        <v>-4.4344000000000001E-2</v>
      </c>
      <c r="BQ22" s="1">
        <f>$F$1063</f>
        <v>-4.7571000000000002E-2</v>
      </c>
      <c r="BR22" s="1">
        <f>$F$1064</f>
        <v>-6.4342999999999997E-2</v>
      </c>
      <c r="BS22" s="1">
        <f>$F$1065</f>
        <v>-0.13892299999999999</v>
      </c>
      <c r="BT22" s="1">
        <f>$F$1066</f>
        <v>2.1162E-2</v>
      </c>
      <c r="BU22" s="1">
        <f>$F$1067</f>
        <v>5.1818000000000003E-2</v>
      </c>
      <c r="BV22" s="1">
        <f>$F$1068</f>
        <v>-0.60639900000000002</v>
      </c>
    </row>
    <row r="23" spans="2:74" x14ac:dyDescent="0.2">
      <c r="B23" s="1">
        <v>81</v>
      </c>
      <c r="D23" s="1">
        <v>1</v>
      </c>
      <c r="E23" s="1">
        <v>81</v>
      </c>
      <c r="F23" s="1">
        <v>0.133765</v>
      </c>
      <c r="H23" s="1">
        <v>81</v>
      </c>
      <c r="I23" s="1">
        <f>$AB$4</f>
        <v>0.133765</v>
      </c>
      <c r="J23" s="1">
        <f>$AB$5</f>
        <v>0.152447</v>
      </c>
      <c r="K23" s="1">
        <f>$AB$6</f>
        <v>0.226102</v>
      </c>
      <c r="L23" s="1">
        <f>$AB$7</f>
        <v>0.246084</v>
      </c>
      <c r="M23" s="1">
        <f>$AB$8</f>
        <v>0.26302500000000001</v>
      </c>
      <c r="N23" s="1">
        <f>$AB$9</f>
        <v>0.31121500000000002</v>
      </c>
      <c r="O23" s="1">
        <f>$AB$10</f>
        <v>0.25630999999999998</v>
      </c>
      <c r="P23" s="1">
        <f>$AB$11</f>
        <v>0.21971499999999999</v>
      </c>
      <c r="Q23" s="1">
        <f>$AB$12</f>
        <v>0.30130499999999999</v>
      </c>
      <c r="R23" s="1">
        <f>$AB$13</f>
        <v>0.275893</v>
      </c>
      <c r="S23" s="1">
        <f>$AB$14</f>
        <v>0.23869599999999999</v>
      </c>
      <c r="T23" s="1">
        <f>$AB$15</f>
        <v>0.309504</v>
      </c>
      <c r="U23" s="1">
        <f>$AB$16</f>
        <v>-3.4832000000000002E-2</v>
      </c>
      <c r="V23" s="1">
        <f>$AB$17</f>
        <v>7.195E-3</v>
      </c>
      <c r="W23" s="1">
        <f>$AB$18</f>
        <v>-2.3459000000000001E-2</v>
      </c>
      <c r="X23" s="1">
        <f>$AB$19</f>
        <v>3.2405000000000003E-2</v>
      </c>
      <c r="Y23" s="1">
        <f>$AB$20</f>
        <v>0.23966899999999999</v>
      </c>
      <c r="Z23" s="1">
        <f>$AB$21</f>
        <v>0.494278</v>
      </c>
      <c r="AA23" s="1">
        <f>$AB$22</f>
        <v>0.96584000000000003</v>
      </c>
      <c r="AB23" s="1">
        <f>1</f>
        <v>1</v>
      </c>
      <c r="AC23" s="1">
        <f>$F$1069</f>
        <v>0.96621800000000002</v>
      </c>
      <c r="AD23" s="1">
        <f>$F$1070</f>
        <v>0.92380399999999996</v>
      </c>
      <c r="AE23" s="1">
        <f>$F$1071</f>
        <v>0.86699099999999996</v>
      </c>
      <c r="AF23" s="1">
        <f>$F$1072</f>
        <v>0.81900799999999996</v>
      </c>
      <c r="AG23" s="1">
        <f>$F$1073</f>
        <v>0.78622599999999998</v>
      </c>
      <c r="AH23" s="1">
        <f>$F$1074</f>
        <v>0.74283299999999997</v>
      </c>
      <c r="AI23" s="1">
        <f>$F$1075</f>
        <v>6.5349000000000004E-2</v>
      </c>
      <c r="AJ23" s="1">
        <f>$F$1076</f>
        <v>8.6712999999999998E-2</v>
      </c>
      <c r="AK23" s="1">
        <f>$F$1077</f>
        <v>0.33388299999999999</v>
      </c>
      <c r="AL23" s="1">
        <f>$F$1078</f>
        <v>0.44194899999999998</v>
      </c>
      <c r="AM23" s="1">
        <f>$F$1079</f>
        <v>0.53715400000000002</v>
      </c>
      <c r="AN23" s="1">
        <f>$F$1080</f>
        <v>0.70794599999999996</v>
      </c>
      <c r="AO23" s="1">
        <f>$F$1081</f>
        <v>0.73683600000000005</v>
      </c>
      <c r="AP23" s="1">
        <f>$F$1082</f>
        <v>0.74641400000000002</v>
      </c>
      <c r="AQ23" s="1">
        <f>$F$1083</f>
        <v>0.72719100000000003</v>
      </c>
      <c r="AR23" s="1">
        <f>$F$1084</f>
        <v>0.70488200000000001</v>
      </c>
      <c r="AS23" s="1">
        <f>$F$1085</f>
        <v>0.69118999999999997</v>
      </c>
      <c r="AT23" s="1">
        <f>$F$1086</f>
        <v>0.62207400000000002</v>
      </c>
      <c r="AU23" s="1">
        <f>$F$1087</f>
        <v>-7.8111E-2</v>
      </c>
      <c r="AV23" s="1">
        <f>$F$1088</f>
        <v>-0.107919</v>
      </c>
      <c r="AW23" s="1">
        <f>$F$1089</f>
        <v>-8.1731999999999999E-2</v>
      </c>
      <c r="AX23" s="1">
        <f>$F$1090</f>
        <v>-7.4597999999999998E-2</v>
      </c>
      <c r="AY23" s="1">
        <f>$F$1091</f>
        <v>-3.5053000000000001E-2</v>
      </c>
      <c r="AZ23" s="1">
        <f>$F$1092</f>
        <v>-3.7321E-2</v>
      </c>
      <c r="BA23" s="1">
        <f>$F$1093</f>
        <v>-2.1968000000000001E-2</v>
      </c>
      <c r="BB23" s="1">
        <f>$F$1094</f>
        <v>-1.8346000000000001E-2</v>
      </c>
      <c r="BC23" s="1">
        <f>$F$1095</f>
        <v>2.8990000000000001E-3</v>
      </c>
      <c r="BD23" s="1">
        <f>$F$1096</f>
        <v>-5.2970000000000003E-2</v>
      </c>
      <c r="BE23" s="1">
        <f>$F$1097</f>
        <v>-7.2542999999999996E-2</v>
      </c>
      <c r="BF23" s="1">
        <f>$F$1098</f>
        <v>-2.1912000000000001E-2</v>
      </c>
      <c r="BG23" s="1">
        <f>$F$1099</f>
        <v>1.7861999999999999E-2</v>
      </c>
      <c r="BH23" s="1">
        <f>$F$1100</f>
        <v>4.1716999999999997E-2</v>
      </c>
      <c r="BI23" s="1">
        <f>$F$1101</f>
        <v>1.1283E-2</v>
      </c>
      <c r="BJ23" s="1">
        <f>$F$1102</f>
        <v>-2.3498999999999999E-2</v>
      </c>
      <c r="BK23" s="1">
        <f>$F$1103</f>
        <v>-0.21209900000000001</v>
      </c>
      <c r="BL23" s="1">
        <f>$F$1104</f>
        <v>-7.6609999999999998E-2</v>
      </c>
      <c r="BM23" s="1">
        <f>$F$1105</f>
        <v>-3.4667000000000003E-2</v>
      </c>
      <c r="BN23" s="1">
        <f>$F$1106</f>
        <v>-2.6279E-2</v>
      </c>
      <c r="BO23" s="1">
        <f>$F$1107</f>
        <v>-1.7541999999999999E-2</v>
      </c>
      <c r="BP23" s="1">
        <f>$F$1108</f>
        <v>-5.7803E-2</v>
      </c>
      <c r="BQ23" s="1">
        <f>$F$1109</f>
        <v>-5.4906000000000003E-2</v>
      </c>
      <c r="BR23" s="1">
        <f>$F$1110</f>
        <v>-7.4789999999999995E-2</v>
      </c>
      <c r="BS23" s="1">
        <f>$F$1111</f>
        <v>-0.12754699999999999</v>
      </c>
      <c r="BT23" s="1">
        <f>$F$1112</f>
        <v>7.796E-3</v>
      </c>
      <c r="BU23" s="1">
        <f>$F$1113</f>
        <v>4.3038E-2</v>
      </c>
      <c r="BV23" s="1">
        <f>$F$1114</f>
        <v>-0.67544199999999999</v>
      </c>
    </row>
    <row r="24" spans="2:74" x14ac:dyDescent="0.2">
      <c r="B24" s="1">
        <v>82</v>
      </c>
      <c r="D24" s="1">
        <v>1</v>
      </c>
      <c r="E24" s="1">
        <v>82</v>
      </c>
      <c r="F24" s="1">
        <v>0.15040100000000001</v>
      </c>
      <c r="H24" s="1">
        <v>82</v>
      </c>
      <c r="I24" s="1">
        <f>$AC$4</f>
        <v>0.15040100000000001</v>
      </c>
      <c r="J24" s="1">
        <f>$AC$5</f>
        <v>0.18646599999999999</v>
      </c>
      <c r="K24" s="1">
        <f>$AC$6</f>
        <v>0.24632899999999999</v>
      </c>
      <c r="L24" s="1">
        <f>$AC$7</f>
        <v>0.26581199999999999</v>
      </c>
      <c r="M24" s="1">
        <f>$AC$8</f>
        <v>0.29244300000000001</v>
      </c>
      <c r="N24" s="1">
        <f>$AC$9</f>
        <v>0.34570200000000001</v>
      </c>
      <c r="O24" s="1">
        <f>$AC$10</f>
        <v>0.28939500000000001</v>
      </c>
      <c r="P24" s="1">
        <f>$AC$11</f>
        <v>0.26944099999999999</v>
      </c>
      <c r="Q24" s="1">
        <f>$AC$12</f>
        <v>0.35888999999999999</v>
      </c>
      <c r="R24" s="1">
        <f>$AC$13</f>
        <v>0.328872</v>
      </c>
      <c r="S24" s="1">
        <f>$AC$14</f>
        <v>0.29944100000000001</v>
      </c>
      <c r="T24" s="1">
        <f>$AC$15</f>
        <v>0.379025</v>
      </c>
      <c r="U24" s="1">
        <f>$AC$16</f>
        <v>-5.9239E-2</v>
      </c>
      <c r="V24" s="1">
        <f>$AC$17</f>
        <v>-3.6339000000000003E-2</v>
      </c>
      <c r="W24" s="1">
        <f>$AC$18</f>
        <v>-3.1544000000000003E-2</v>
      </c>
      <c r="X24" s="1">
        <f>$AC$19</f>
        <v>1.6299000000000001E-2</v>
      </c>
      <c r="Y24" s="1">
        <f>$AC$20</f>
        <v>0.22146399999999999</v>
      </c>
      <c r="Z24" s="1">
        <f>$AC$21</f>
        <v>0.47032200000000002</v>
      </c>
      <c r="AA24" s="1">
        <f>$AC$22</f>
        <v>0.92240500000000003</v>
      </c>
      <c r="AB24" s="1">
        <f>$AC$23</f>
        <v>0.96621800000000002</v>
      </c>
      <c r="AC24" s="1">
        <f>1</f>
        <v>1</v>
      </c>
      <c r="AD24" s="1">
        <f>$F$1115</f>
        <v>0.98203700000000005</v>
      </c>
      <c r="AE24" s="1">
        <f>$F$1116</f>
        <v>0.94925800000000005</v>
      </c>
      <c r="AF24" s="1">
        <f>$F$1117</f>
        <v>0.911991</v>
      </c>
      <c r="AG24" s="1">
        <f>$F$1118</f>
        <v>0.88763199999999998</v>
      </c>
      <c r="AH24" s="1">
        <f>$F$1119</f>
        <v>0.85034100000000001</v>
      </c>
      <c r="AI24" s="1">
        <f>$F$1120</f>
        <v>6.3622999999999999E-2</v>
      </c>
      <c r="AJ24" s="1">
        <f>$F$1121</f>
        <v>7.9115000000000005E-2</v>
      </c>
      <c r="AK24" s="1">
        <f>$F$1122</f>
        <v>0.33978999999999998</v>
      </c>
      <c r="AL24" s="1">
        <f>$F$1123</f>
        <v>0.45543299999999998</v>
      </c>
      <c r="AM24" s="1">
        <f>$F$1124</f>
        <v>0.564083</v>
      </c>
      <c r="AN24" s="1">
        <f>$F$1125</f>
        <v>0.75386600000000004</v>
      </c>
      <c r="AO24" s="1">
        <f>$F$1126</f>
        <v>0.79610499999999995</v>
      </c>
      <c r="AP24" s="1">
        <f>$F$1127</f>
        <v>0.81445599999999996</v>
      </c>
      <c r="AQ24" s="1">
        <f>$F$1128</f>
        <v>0.81005499999999997</v>
      </c>
      <c r="AR24" s="1">
        <f>$F$1129</f>
        <v>0.79228600000000005</v>
      </c>
      <c r="AS24" s="1">
        <f>$F$1130</f>
        <v>0.77540399999999998</v>
      </c>
      <c r="AT24" s="1">
        <f>$F$1131</f>
        <v>0.70974099999999996</v>
      </c>
      <c r="AU24" s="1">
        <f>$F$1132</f>
        <v>-7.6946000000000001E-2</v>
      </c>
      <c r="AV24" s="1">
        <f>$F$1133</f>
        <v>-9.8572999999999994E-2</v>
      </c>
      <c r="AW24" s="1">
        <f>$F$1134</f>
        <v>-7.2779999999999997E-2</v>
      </c>
      <c r="AX24" s="1">
        <f>$F$1135</f>
        <v>-6.6427E-2</v>
      </c>
      <c r="AY24" s="1">
        <f>$F$1136</f>
        <v>-2.9319000000000001E-2</v>
      </c>
      <c r="AZ24" s="1">
        <f>$F$1137</f>
        <v>-3.0943999999999999E-2</v>
      </c>
      <c r="BA24" s="1">
        <f>$F$1138</f>
        <v>-2.1738E-2</v>
      </c>
      <c r="BB24" s="1">
        <f>$F$1139</f>
        <v>-1.6930000000000001E-2</v>
      </c>
      <c r="BC24" s="1">
        <f>$F$1140</f>
        <v>-2.7309999999999999E-3</v>
      </c>
      <c r="BD24" s="1">
        <f>$F$1141</f>
        <v>-5.1901999999999997E-2</v>
      </c>
      <c r="BE24" s="1">
        <f>$F$1142</f>
        <v>-7.6970999999999998E-2</v>
      </c>
      <c r="BF24" s="1">
        <f>$F$1143</f>
        <v>-3.7701999999999999E-2</v>
      </c>
      <c r="BG24" s="1">
        <f>$F$1144</f>
        <v>-7.9810000000000002E-3</v>
      </c>
      <c r="BH24" s="1">
        <f>$F$1145</f>
        <v>2.2325999999999999E-2</v>
      </c>
      <c r="BI24" s="1">
        <f>$F$1146</f>
        <v>-5.8760000000000001E-3</v>
      </c>
      <c r="BJ24" s="1">
        <f>$F$1147</f>
        <v>-4.0289999999999999E-2</v>
      </c>
      <c r="BK24" s="1">
        <f>$F$1148</f>
        <v>-0.22901299999999999</v>
      </c>
      <c r="BL24" s="1">
        <f>$F$1149</f>
        <v>-8.3639000000000005E-2</v>
      </c>
      <c r="BM24" s="1">
        <f>$F$1150</f>
        <v>-4.8896000000000002E-2</v>
      </c>
      <c r="BN24" s="1">
        <f>$F$1151</f>
        <v>-3.7554999999999998E-2</v>
      </c>
      <c r="BO24" s="1">
        <f>$F$1152</f>
        <v>-2.7400000000000001E-2</v>
      </c>
      <c r="BP24" s="1">
        <f>$F$1153</f>
        <v>-6.5666000000000002E-2</v>
      </c>
      <c r="BQ24" s="1">
        <f>$F$1154</f>
        <v>-6.3155000000000003E-2</v>
      </c>
      <c r="BR24" s="1">
        <f>$F$1155</f>
        <v>-9.7906000000000007E-2</v>
      </c>
      <c r="BS24" s="1">
        <f>$F$1156</f>
        <v>-0.12751799999999999</v>
      </c>
      <c r="BT24" s="1">
        <f>$F$1157</f>
        <v>-1.003E-3</v>
      </c>
      <c r="BU24" s="1">
        <f>$F$1158</f>
        <v>6.5889000000000003E-2</v>
      </c>
      <c r="BV24" s="1">
        <f>$F$1159</f>
        <v>-0.768957</v>
      </c>
    </row>
    <row r="25" spans="2:74" x14ac:dyDescent="0.2">
      <c r="B25" s="1">
        <v>83</v>
      </c>
      <c r="D25" s="1">
        <v>1</v>
      </c>
      <c r="E25" s="1">
        <v>83</v>
      </c>
      <c r="F25" s="1">
        <v>0.14489099999999999</v>
      </c>
      <c r="H25" s="1">
        <v>83</v>
      </c>
      <c r="I25" s="1">
        <f>$AD$4</f>
        <v>0.14489099999999999</v>
      </c>
      <c r="J25" s="1">
        <f>$AD$5</f>
        <v>0.201573</v>
      </c>
      <c r="K25" s="1">
        <f>$AD$6</f>
        <v>0.26456400000000002</v>
      </c>
      <c r="L25" s="1">
        <f>$AD$7</f>
        <v>0.281198</v>
      </c>
      <c r="M25" s="1">
        <f>$AD$8</f>
        <v>0.30946600000000002</v>
      </c>
      <c r="N25" s="1">
        <f>$AD$9</f>
        <v>0.36244900000000002</v>
      </c>
      <c r="O25" s="1">
        <f>$AD$10</f>
        <v>0.32049899999999998</v>
      </c>
      <c r="P25" s="1">
        <f>$AD$11</f>
        <v>0.30209599999999998</v>
      </c>
      <c r="Q25" s="1">
        <f>$AD$12</f>
        <v>0.370502</v>
      </c>
      <c r="R25" s="1">
        <f>$AD$13</f>
        <v>0.34049099999999999</v>
      </c>
      <c r="S25" s="1">
        <f>$AD$14</f>
        <v>0.31495099999999998</v>
      </c>
      <c r="T25" s="1">
        <f>$AD$15</f>
        <v>0.383135</v>
      </c>
      <c r="U25" s="1">
        <f>$AD$16</f>
        <v>-6.0408999999999997E-2</v>
      </c>
      <c r="V25" s="1">
        <f>$AD$17</f>
        <v>-4.8943E-2</v>
      </c>
      <c r="W25" s="1">
        <f>$AD$18</f>
        <v>-2.8479999999999998E-2</v>
      </c>
      <c r="X25" s="1">
        <f>$AD$19</f>
        <v>1.5671999999999998E-2</v>
      </c>
      <c r="Y25" s="1">
        <f>$AD$20</f>
        <v>0.210956</v>
      </c>
      <c r="Z25" s="1">
        <f>$AD$21</f>
        <v>0.44721899999999998</v>
      </c>
      <c r="AA25" s="1">
        <f>$AD$22</f>
        <v>0.86748599999999998</v>
      </c>
      <c r="AB25" s="1">
        <f>$AD$23</f>
        <v>0.92380399999999996</v>
      </c>
      <c r="AC25" s="1">
        <f>$AD$24</f>
        <v>0.98203700000000005</v>
      </c>
      <c r="AD25" s="1">
        <f>1</f>
        <v>1</v>
      </c>
      <c r="AE25" s="1">
        <f>$F$1160</f>
        <v>0.98349600000000004</v>
      </c>
      <c r="AF25" s="1">
        <f>$F$1161</f>
        <v>0.95909100000000003</v>
      </c>
      <c r="AG25" s="1">
        <f>$F$1162</f>
        <v>0.93937000000000004</v>
      </c>
      <c r="AH25" s="1">
        <f>$F$1163</f>
        <v>0.90723699999999996</v>
      </c>
      <c r="AI25" s="1">
        <f>$F$1164</f>
        <v>6.3604999999999995E-2</v>
      </c>
      <c r="AJ25" s="1">
        <f>$F$1165</f>
        <v>7.2090000000000001E-2</v>
      </c>
      <c r="AK25" s="1">
        <f>$F$1166</f>
        <v>0.330646</v>
      </c>
      <c r="AL25" s="1">
        <f>$F$1167</f>
        <v>0.45844000000000001</v>
      </c>
      <c r="AM25" s="1">
        <f>$F$1168</f>
        <v>0.57199800000000001</v>
      </c>
      <c r="AN25" s="1">
        <f>$F$1169</f>
        <v>0.76974799999999999</v>
      </c>
      <c r="AO25" s="1">
        <f>$F$1170</f>
        <v>0.81991499999999995</v>
      </c>
      <c r="AP25" s="1">
        <f>$F$1171</f>
        <v>0.846132</v>
      </c>
      <c r="AQ25" s="1">
        <f>$F$1172</f>
        <v>0.85202500000000003</v>
      </c>
      <c r="AR25" s="1">
        <f>$F$1173</f>
        <v>0.83713099999999996</v>
      </c>
      <c r="AS25" s="1">
        <f>$F$1174</f>
        <v>0.82050000000000001</v>
      </c>
      <c r="AT25" s="1">
        <f>$F$1175</f>
        <v>0.75922999999999996</v>
      </c>
      <c r="AU25" s="1">
        <f>$F$1176</f>
        <v>-8.7346999999999994E-2</v>
      </c>
      <c r="AV25" s="1">
        <f>$F$1177</f>
        <v>-0.113609</v>
      </c>
      <c r="AW25" s="1">
        <f>$F$1178</f>
        <v>-9.0461E-2</v>
      </c>
      <c r="AX25" s="1">
        <f>$F$1179</f>
        <v>-8.3408999999999997E-2</v>
      </c>
      <c r="AY25" s="1">
        <f>$F$1180</f>
        <v>-4.4386000000000002E-2</v>
      </c>
      <c r="AZ25" s="1">
        <f>$F$1181</f>
        <v>-4.4502E-2</v>
      </c>
      <c r="BA25" s="1">
        <f>$F$1182</f>
        <v>-3.0453999999999998E-2</v>
      </c>
      <c r="BB25" s="1">
        <f>$F$1183</f>
        <v>-2.8554E-2</v>
      </c>
      <c r="BC25" s="1">
        <f>$F$1184</f>
        <v>-1.6889000000000001E-2</v>
      </c>
      <c r="BD25" s="1">
        <f>$F$1185</f>
        <v>-5.9380000000000002E-2</v>
      </c>
      <c r="BE25" s="1">
        <f>$F$1186</f>
        <v>-9.3247999999999998E-2</v>
      </c>
      <c r="BF25" s="1">
        <f>$F$1187</f>
        <v>-5.6145E-2</v>
      </c>
      <c r="BG25" s="1">
        <f>$F$1188</f>
        <v>-4.1451000000000002E-2</v>
      </c>
      <c r="BH25" s="1">
        <f>$F$1189</f>
        <v>-1.3823E-2</v>
      </c>
      <c r="BI25" s="1">
        <f>$F$1190</f>
        <v>-4.0769E-2</v>
      </c>
      <c r="BJ25" s="1">
        <f>$F$1191</f>
        <v>-7.2738999999999998E-2</v>
      </c>
      <c r="BK25" s="1">
        <f>$F$1192</f>
        <v>-0.248359</v>
      </c>
      <c r="BL25" s="1">
        <f>$F$1193</f>
        <v>-0.116221</v>
      </c>
      <c r="BM25" s="1">
        <f>$F$1194</f>
        <v>-8.0140000000000003E-2</v>
      </c>
      <c r="BN25" s="1">
        <f>$F$1195</f>
        <v>-7.6420000000000002E-2</v>
      </c>
      <c r="BO25" s="1">
        <f>$F$1196</f>
        <v>-5.6396000000000002E-2</v>
      </c>
      <c r="BP25" s="1">
        <f>$F$1197</f>
        <v>-9.2038999999999996E-2</v>
      </c>
      <c r="BQ25" s="1">
        <f>$F$1198</f>
        <v>-8.7556999999999996E-2</v>
      </c>
      <c r="BR25" s="1">
        <f>$F$1199</f>
        <v>-0.12687200000000001</v>
      </c>
      <c r="BS25" s="1">
        <f>$F$1200</f>
        <v>-0.110612</v>
      </c>
      <c r="BT25" s="1">
        <f>$F$1201</f>
        <v>-2.8E-3</v>
      </c>
      <c r="BU25" s="1">
        <f>$F$1202</f>
        <v>7.2222999999999996E-2</v>
      </c>
      <c r="BV25" s="1">
        <f>$F$1203</f>
        <v>-0.82086700000000001</v>
      </c>
    </row>
    <row r="26" spans="2:74" x14ac:dyDescent="0.2">
      <c r="B26" s="1">
        <v>84</v>
      </c>
      <c r="D26" s="1">
        <v>1</v>
      </c>
      <c r="E26" s="1">
        <v>84</v>
      </c>
      <c r="F26" s="1">
        <v>0.146007</v>
      </c>
      <c r="H26" s="1">
        <v>84</v>
      </c>
      <c r="I26" s="1">
        <f>$AE$4</f>
        <v>0.146007</v>
      </c>
      <c r="J26" s="1">
        <f>$AE$5</f>
        <v>0.20399900000000001</v>
      </c>
      <c r="K26" s="1">
        <f>$AE$6</f>
        <v>0.26788200000000001</v>
      </c>
      <c r="L26" s="1">
        <f>$AE$7</f>
        <v>0.293153</v>
      </c>
      <c r="M26" s="1">
        <f>$AE$8</f>
        <v>0.31065799999999999</v>
      </c>
      <c r="N26" s="1">
        <f>$AE$9</f>
        <v>0.37253799999999998</v>
      </c>
      <c r="O26" s="1">
        <f>$AE$10</f>
        <v>0.33635399999999999</v>
      </c>
      <c r="P26" s="1">
        <f>$AE$11</f>
        <v>0.32675999999999999</v>
      </c>
      <c r="Q26" s="1">
        <f>$AE$12</f>
        <v>0.39567799999999997</v>
      </c>
      <c r="R26" s="1">
        <f>$AE$13</f>
        <v>0.36213800000000002</v>
      </c>
      <c r="S26" s="1">
        <f>$AE$14</f>
        <v>0.33879300000000001</v>
      </c>
      <c r="T26" s="1">
        <f>$AE$15</f>
        <v>0.398532</v>
      </c>
      <c r="U26" s="1">
        <f>$AE$16</f>
        <v>-5.6661000000000003E-2</v>
      </c>
      <c r="V26" s="1">
        <f>$AE$17</f>
        <v>-4.7839E-2</v>
      </c>
      <c r="W26" s="1">
        <f>$AE$18</f>
        <v>-2.0361000000000001E-2</v>
      </c>
      <c r="X26" s="1">
        <f>$AE$19</f>
        <v>1.8533999999999998E-2</v>
      </c>
      <c r="Y26" s="1">
        <f>$AE$20</f>
        <v>0.199438</v>
      </c>
      <c r="Z26" s="1">
        <f>$AE$21</f>
        <v>0.41971399999999998</v>
      </c>
      <c r="AA26" s="1">
        <f>$AE$22</f>
        <v>0.80183400000000005</v>
      </c>
      <c r="AB26" s="1">
        <f>$AE$23</f>
        <v>0.86699099999999996</v>
      </c>
      <c r="AC26" s="1">
        <f>$AE$24</f>
        <v>0.94925800000000005</v>
      </c>
      <c r="AD26" s="1">
        <f>$AE$25</f>
        <v>0.98349600000000004</v>
      </c>
      <c r="AE26" s="1">
        <f>1</f>
        <v>1</v>
      </c>
      <c r="AF26" s="1">
        <f>$F$1204</f>
        <v>0.98821800000000004</v>
      </c>
      <c r="AG26" s="1">
        <f>$F$1205</f>
        <v>0.97717799999999999</v>
      </c>
      <c r="AH26" s="1">
        <f>$F$1206</f>
        <v>0.955098</v>
      </c>
      <c r="AI26" s="1">
        <f>$F$1207</f>
        <v>7.3768E-2</v>
      </c>
      <c r="AJ26" s="1">
        <f>$F$1208</f>
        <v>7.8445000000000001E-2</v>
      </c>
      <c r="AK26" s="1">
        <f>$F$1209</f>
        <v>0.32356099999999999</v>
      </c>
      <c r="AL26" s="1">
        <f>$F$1210</f>
        <v>0.44644400000000001</v>
      </c>
      <c r="AM26" s="1">
        <f>$F$1211</f>
        <v>0.55771000000000004</v>
      </c>
      <c r="AN26" s="1">
        <f>$F$1212</f>
        <v>0.75972300000000004</v>
      </c>
      <c r="AO26" s="1">
        <f>$F$1213</f>
        <v>0.81870500000000002</v>
      </c>
      <c r="AP26" s="1">
        <f>$F$1214</f>
        <v>0.85261799999999999</v>
      </c>
      <c r="AQ26" s="1">
        <f>$F$1215</f>
        <v>0.86738999999999999</v>
      </c>
      <c r="AR26" s="1">
        <f>$F$1216</f>
        <v>0.85753199999999996</v>
      </c>
      <c r="AS26" s="1">
        <f>$F$1217</f>
        <v>0.83909100000000003</v>
      </c>
      <c r="AT26" s="1">
        <f>$F$1218</f>
        <v>0.78473000000000004</v>
      </c>
      <c r="AU26" s="1">
        <f>$F$1219</f>
        <v>-8.3832000000000004E-2</v>
      </c>
      <c r="AV26" s="1">
        <f>$F$1220</f>
        <v>-0.11604299999999999</v>
      </c>
      <c r="AW26" s="1">
        <f>$F$1221</f>
        <v>-8.3310999999999996E-2</v>
      </c>
      <c r="AX26" s="1">
        <f>$F$1222</f>
        <v>-7.6975000000000002E-2</v>
      </c>
      <c r="AY26" s="1">
        <f>$F$1223</f>
        <v>-4.3503E-2</v>
      </c>
      <c r="AZ26" s="1">
        <f>$F$1224</f>
        <v>-3.2409E-2</v>
      </c>
      <c r="BA26" s="1">
        <f>$F$1225</f>
        <v>-2.2818000000000001E-2</v>
      </c>
      <c r="BB26" s="1">
        <f>$F$1226</f>
        <v>-1.7142999999999999E-2</v>
      </c>
      <c r="BC26" s="1">
        <f>$F$1227</f>
        <v>-1.0928E-2</v>
      </c>
      <c r="BD26" s="1">
        <f>$F$1228</f>
        <v>-5.2478999999999998E-2</v>
      </c>
      <c r="BE26" s="1">
        <f>$F$1229</f>
        <v>-8.3507999999999999E-2</v>
      </c>
      <c r="BF26" s="1">
        <f>$F$1230</f>
        <v>-5.2767000000000001E-2</v>
      </c>
      <c r="BG26" s="1">
        <f>$F$1231</f>
        <v>-4.8619000000000002E-2</v>
      </c>
      <c r="BH26" s="1">
        <f>$F$1232</f>
        <v>-2.6103000000000001E-2</v>
      </c>
      <c r="BI26" s="1">
        <f>$F$1233</f>
        <v>-5.4995000000000002E-2</v>
      </c>
      <c r="BJ26" s="1">
        <f>$F$1234</f>
        <v>-8.6812E-2</v>
      </c>
      <c r="BK26" s="1">
        <f>$F$1235</f>
        <v>-0.23494100000000001</v>
      </c>
      <c r="BL26" s="1">
        <f>$F$1236</f>
        <v>-0.115496</v>
      </c>
      <c r="BM26" s="1">
        <f>$F$1237</f>
        <v>-8.8374999999999995E-2</v>
      </c>
      <c r="BN26" s="1">
        <f>$F$1238</f>
        <v>-7.2838E-2</v>
      </c>
      <c r="BO26" s="1">
        <f>$F$1239</f>
        <v>-5.8560000000000001E-2</v>
      </c>
      <c r="BP26" s="1">
        <f>$F$1240</f>
        <v>-8.6921999999999999E-2</v>
      </c>
      <c r="BQ26" s="1">
        <f>$F$1241</f>
        <v>-8.3857000000000001E-2</v>
      </c>
      <c r="BR26" s="1">
        <f>$F$1242</f>
        <v>-0.12795200000000001</v>
      </c>
      <c r="BS26" s="1">
        <f>$F$1243</f>
        <v>-0.111595</v>
      </c>
      <c r="BT26" s="1">
        <f>$F$1244</f>
        <v>-2.0146000000000001E-2</v>
      </c>
      <c r="BU26" s="1">
        <f>$F$1245</f>
        <v>8.1414E-2</v>
      </c>
      <c r="BV26" s="1">
        <f>$F$1246</f>
        <v>-0.87454399999999999</v>
      </c>
    </row>
    <row r="27" spans="2:74" x14ac:dyDescent="0.2">
      <c r="B27" s="1">
        <v>85</v>
      </c>
      <c r="D27" s="1">
        <v>1</v>
      </c>
      <c r="E27" s="1">
        <v>85</v>
      </c>
      <c r="F27" s="1">
        <v>0.15193499999999999</v>
      </c>
      <c r="H27" s="1">
        <v>85</v>
      </c>
      <c r="I27" s="1">
        <f>$AF$4</f>
        <v>0.15193499999999999</v>
      </c>
      <c r="J27" s="1">
        <f>$AF$5</f>
        <v>0.19763</v>
      </c>
      <c r="K27" s="1">
        <f>$AF$6</f>
        <v>0.265907</v>
      </c>
      <c r="L27" s="1">
        <f>$AF$7</f>
        <v>0.29610599999999998</v>
      </c>
      <c r="M27" s="1">
        <f>$AF$8</f>
        <v>0.30338100000000001</v>
      </c>
      <c r="N27" s="1">
        <f>$AF$9</f>
        <v>0.37036400000000003</v>
      </c>
      <c r="O27" s="1">
        <f>$AF$10</f>
        <v>0.33085399999999998</v>
      </c>
      <c r="P27" s="1">
        <f>$AF$11</f>
        <v>0.321048</v>
      </c>
      <c r="Q27" s="1">
        <f>$AF$12</f>
        <v>0.39247100000000001</v>
      </c>
      <c r="R27" s="1">
        <f>$AF$13</f>
        <v>0.35492499999999999</v>
      </c>
      <c r="S27" s="1">
        <f>$AF$14</f>
        <v>0.33232800000000001</v>
      </c>
      <c r="T27" s="1">
        <f>$AF$15</f>
        <v>0.38404700000000003</v>
      </c>
      <c r="U27" s="1">
        <f>$AF$16</f>
        <v>-4.9979999999999997E-2</v>
      </c>
      <c r="V27" s="1">
        <f>$AF$17</f>
        <v>-3.3828999999999998E-2</v>
      </c>
      <c r="W27" s="1">
        <f>$AF$18</f>
        <v>-1.2810999999999999E-2</v>
      </c>
      <c r="X27" s="1">
        <f>$AF$19</f>
        <v>2.4004999999999999E-2</v>
      </c>
      <c r="Y27" s="1">
        <f>$AF$20</f>
        <v>0.18942800000000001</v>
      </c>
      <c r="Z27" s="1">
        <f>$AF$21</f>
        <v>0.39447599999999999</v>
      </c>
      <c r="AA27" s="1">
        <f>$AF$22</f>
        <v>0.74719599999999997</v>
      </c>
      <c r="AB27" s="1">
        <f>$AF$23</f>
        <v>0.81900799999999996</v>
      </c>
      <c r="AC27" s="1">
        <f>$AF$24</f>
        <v>0.911991</v>
      </c>
      <c r="AD27" s="1">
        <f>$AF$25</f>
        <v>0.95909100000000003</v>
      </c>
      <c r="AE27" s="1">
        <f>$AF$26</f>
        <v>0.98821800000000004</v>
      </c>
      <c r="AF27" s="1">
        <f>1</f>
        <v>1</v>
      </c>
      <c r="AG27" s="1">
        <f>$F$1247</f>
        <v>0.99275800000000003</v>
      </c>
      <c r="AH27" s="1">
        <f>$F$1248</f>
        <v>0.97938499999999995</v>
      </c>
      <c r="AI27" s="1">
        <f>$F$1249</f>
        <v>7.0203000000000002E-2</v>
      </c>
      <c r="AJ27" s="1">
        <f>$F$1250</f>
        <v>7.3462E-2</v>
      </c>
      <c r="AK27" s="1">
        <f>$F$1251</f>
        <v>0.321548</v>
      </c>
      <c r="AL27" s="1">
        <f>$F$1252</f>
        <v>0.433118</v>
      </c>
      <c r="AM27" s="1">
        <f>$F$1253</f>
        <v>0.54065200000000002</v>
      </c>
      <c r="AN27" s="1">
        <f>$F$1254</f>
        <v>0.75225799999999998</v>
      </c>
      <c r="AO27" s="1">
        <f>$F$1255</f>
        <v>0.81560600000000005</v>
      </c>
      <c r="AP27" s="1">
        <f>$F$1256</f>
        <v>0.85355499999999995</v>
      </c>
      <c r="AQ27" s="1">
        <f>$F$1257</f>
        <v>0.87576200000000004</v>
      </c>
      <c r="AR27" s="1">
        <f>$F$1258</f>
        <v>0.86790800000000001</v>
      </c>
      <c r="AS27" s="1">
        <f>$F$1259</f>
        <v>0.84983699999999995</v>
      </c>
      <c r="AT27" s="1">
        <f>$F$1260</f>
        <v>0.80285200000000001</v>
      </c>
      <c r="AU27" s="1">
        <f>$F$1261</f>
        <v>-7.4314000000000005E-2</v>
      </c>
      <c r="AV27" s="1">
        <f>$F$1262</f>
        <v>-0.112071</v>
      </c>
      <c r="AW27" s="1">
        <f>$F$1263</f>
        <v>-8.4711999999999996E-2</v>
      </c>
      <c r="AX27" s="1">
        <f>$F$1264</f>
        <v>-7.7467999999999995E-2</v>
      </c>
      <c r="AY27" s="1">
        <f>$F$1265</f>
        <v>-4.2847999999999997E-2</v>
      </c>
      <c r="AZ27" s="1">
        <f>$F$1266</f>
        <v>-3.1184E-2</v>
      </c>
      <c r="BA27" s="1">
        <f>$F$1267</f>
        <v>-1.8613000000000001E-2</v>
      </c>
      <c r="BB27" s="1">
        <f>$F$1268</f>
        <v>-1.3051E-2</v>
      </c>
      <c r="BC27" s="1">
        <f>$F$1269</f>
        <v>-1.0786E-2</v>
      </c>
      <c r="BD27" s="1">
        <f>$F$1270</f>
        <v>-5.5358999999999998E-2</v>
      </c>
      <c r="BE27" s="1">
        <f>$F$1271</f>
        <v>-8.5183999999999996E-2</v>
      </c>
      <c r="BF27" s="1">
        <f>$F$1272</f>
        <v>-6.4420000000000005E-2</v>
      </c>
      <c r="BG27" s="1">
        <f>$F$1273</f>
        <v>-5.3713999999999998E-2</v>
      </c>
      <c r="BH27" s="1">
        <f>$F$1274</f>
        <v>-3.6138000000000003E-2</v>
      </c>
      <c r="BI27" s="1">
        <f>$F$1275</f>
        <v>-6.2590000000000007E-2</v>
      </c>
      <c r="BJ27" s="1">
        <f>$F$1276</f>
        <v>-9.6395999999999996E-2</v>
      </c>
      <c r="BK27" s="1">
        <f>$F$1277</f>
        <v>-0.22928399999999999</v>
      </c>
      <c r="BL27" s="1">
        <f>$F$1278</f>
        <v>-0.12038</v>
      </c>
      <c r="BM27" s="1">
        <f>$F$1279</f>
        <v>-9.3217999999999995E-2</v>
      </c>
      <c r="BN27" s="1">
        <f>$F$1280</f>
        <v>-7.8745999999999997E-2</v>
      </c>
      <c r="BO27" s="1">
        <f>$F$1281</f>
        <v>-6.1369E-2</v>
      </c>
      <c r="BP27" s="1">
        <f>$F$1282</f>
        <v>-9.1301999999999994E-2</v>
      </c>
      <c r="BQ27" s="1">
        <f>$F$1283</f>
        <v>-8.5901000000000005E-2</v>
      </c>
      <c r="BR27" s="1">
        <f>$F$1284</f>
        <v>-0.136713</v>
      </c>
      <c r="BS27" s="1">
        <f>$F$1285</f>
        <v>-0.11171399999999999</v>
      </c>
      <c r="BT27" s="1">
        <f>$F$1286</f>
        <v>-4.3561000000000002E-2</v>
      </c>
      <c r="BU27" s="1">
        <f>$F$1287</f>
        <v>7.6365000000000002E-2</v>
      </c>
      <c r="BV27" s="1">
        <f>$F$1288</f>
        <v>-0.89063499999999995</v>
      </c>
    </row>
    <row r="28" spans="2:74" x14ac:dyDescent="0.2">
      <c r="B28" s="1">
        <v>86</v>
      </c>
      <c r="D28" s="1">
        <v>1</v>
      </c>
      <c r="E28" s="1">
        <v>86</v>
      </c>
      <c r="F28" s="1">
        <v>0.157472</v>
      </c>
      <c r="H28" s="1">
        <v>86</v>
      </c>
      <c r="I28" s="1">
        <f>$AG$4</f>
        <v>0.157472</v>
      </c>
      <c r="J28" s="1">
        <f>$AG$5</f>
        <v>0.20353399999999999</v>
      </c>
      <c r="K28" s="1">
        <f>$AG$6</f>
        <v>0.25799499999999997</v>
      </c>
      <c r="L28" s="1">
        <f>$AG$7</f>
        <v>0.28695300000000001</v>
      </c>
      <c r="M28" s="1">
        <f>$AG$8</f>
        <v>0.29397600000000002</v>
      </c>
      <c r="N28" s="1">
        <f>$AG$9</f>
        <v>0.35957299999999998</v>
      </c>
      <c r="O28" s="1">
        <f>$AG$10</f>
        <v>0.32142799999999999</v>
      </c>
      <c r="P28" s="1">
        <f>$AG$11</f>
        <v>0.32084600000000002</v>
      </c>
      <c r="Q28" s="1">
        <f>$AG$12</f>
        <v>0.39110499999999998</v>
      </c>
      <c r="R28" s="1">
        <f>$AG$13</f>
        <v>0.34627000000000002</v>
      </c>
      <c r="S28" s="1">
        <f>$AG$14</f>
        <v>0.331177</v>
      </c>
      <c r="T28" s="1">
        <f>$AG$15</f>
        <v>0.38673600000000002</v>
      </c>
      <c r="U28" s="1">
        <f>$AG$16</f>
        <v>-6.1406000000000002E-2</v>
      </c>
      <c r="V28" s="1">
        <f>$AG$17</f>
        <v>-4.3448000000000001E-2</v>
      </c>
      <c r="W28" s="1">
        <f>$AG$18</f>
        <v>5.9199999999999997E-4</v>
      </c>
      <c r="X28" s="1">
        <f>$AG$19</f>
        <v>3.2739999999999998E-2</v>
      </c>
      <c r="Y28" s="1">
        <f>$AG$20</f>
        <v>0.191523</v>
      </c>
      <c r="Z28" s="1">
        <f>$AG$21</f>
        <v>0.38595299999999999</v>
      </c>
      <c r="AA28" s="1">
        <f>$AG$22</f>
        <v>0.71436900000000003</v>
      </c>
      <c r="AB28" s="1">
        <f>$AG$23</f>
        <v>0.78622599999999998</v>
      </c>
      <c r="AC28" s="1">
        <f>$AG$24</f>
        <v>0.88763199999999998</v>
      </c>
      <c r="AD28" s="1">
        <f>$AG$25</f>
        <v>0.93937000000000004</v>
      </c>
      <c r="AE28" s="1">
        <f>$AG$26</f>
        <v>0.97717799999999999</v>
      </c>
      <c r="AF28" s="1">
        <f>$AG$27</f>
        <v>0.99275800000000003</v>
      </c>
      <c r="AG28" s="1">
        <f>1</f>
        <v>1</v>
      </c>
      <c r="AH28" s="1">
        <f>$F$1289</f>
        <v>0.99046999999999996</v>
      </c>
      <c r="AI28" s="1">
        <f>$F$1290</f>
        <v>6.7863999999999994E-2</v>
      </c>
      <c r="AJ28" s="1">
        <f>$F$1291</f>
        <v>6.3381000000000007E-2</v>
      </c>
      <c r="AK28" s="1">
        <f>$F$1292</f>
        <v>0.31170500000000001</v>
      </c>
      <c r="AL28" s="1">
        <f>$F$1293</f>
        <v>0.42346200000000001</v>
      </c>
      <c r="AM28" s="1">
        <f>$F$1294</f>
        <v>0.52906299999999995</v>
      </c>
      <c r="AN28" s="1">
        <f>$F$1295</f>
        <v>0.736537</v>
      </c>
      <c r="AO28" s="1">
        <f>$F$1296</f>
        <v>0.80248900000000001</v>
      </c>
      <c r="AP28" s="1">
        <f>$F$1297</f>
        <v>0.84187599999999996</v>
      </c>
      <c r="AQ28" s="1">
        <f>$F$1298</f>
        <v>0.86988100000000002</v>
      </c>
      <c r="AR28" s="1">
        <f>$F$1299</f>
        <v>0.8639</v>
      </c>
      <c r="AS28" s="1">
        <f>$F$1300</f>
        <v>0.84765699999999999</v>
      </c>
      <c r="AT28" s="1">
        <f>$F$1301</f>
        <v>0.80349800000000005</v>
      </c>
      <c r="AU28" s="1">
        <f>$F$1302</f>
        <v>-7.0891999999999997E-2</v>
      </c>
      <c r="AV28" s="1">
        <f>$F$1303</f>
        <v>-0.107319</v>
      </c>
      <c r="AW28" s="1">
        <f>$F$1304</f>
        <v>-8.3932999999999994E-2</v>
      </c>
      <c r="AX28" s="1">
        <f>$F$1305</f>
        <v>-8.1318000000000001E-2</v>
      </c>
      <c r="AY28" s="1">
        <f>$F$1306</f>
        <v>-4.3114E-2</v>
      </c>
      <c r="AZ28" s="1">
        <f>$F$1307</f>
        <v>-3.0033000000000001E-2</v>
      </c>
      <c r="BA28" s="1">
        <f>$F$1308</f>
        <v>-1.6397999999999999E-2</v>
      </c>
      <c r="BB28" s="1">
        <f>$F$1309</f>
        <v>-9.3729999999999994E-3</v>
      </c>
      <c r="BC28" s="1">
        <f>$F$1310</f>
        <v>-6.6509999999999998E-3</v>
      </c>
      <c r="BD28" s="1">
        <f>$F$1311</f>
        <v>-4.2915000000000002E-2</v>
      </c>
      <c r="BE28" s="1">
        <f>$F$1312</f>
        <v>-8.1322000000000005E-2</v>
      </c>
      <c r="BF28" s="1">
        <f>$F$1313</f>
        <v>-6.0784999999999999E-2</v>
      </c>
      <c r="BG28" s="1">
        <f>$F$1314</f>
        <v>-7.4790999999999996E-2</v>
      </c>
      <c r="BH28" s="1">
        <f>$F$1315</f>
        <v>-5.8118999999999997E-2</v>
      </c>
      <c r="BI28" s="1">
        <f>$F$1316</f>
        <v>-7.9499E-2</v>
      </c>
      <c r="BJ28" s="1">
        <f>$F$1317</f>
        <v>-0.111904</v>
      </c>
      <c r="BK28" s="1">
        <f>$F$1318</f>
        <v>-0.223689</v>
      </c>
      <c r="BL28" s="1">
        <f>$F$1319</f>
        <v>-0.12073399999999999</v>
      </c>
      <c r="BM28" s="1">
        <f>$F$1320</f>
        <v>-9.0253E-2</v>
      </c>
      <c r="BN28" s="1">
        <f>$F$1321</f>
        <v>-7.4123999999999995E-2</v>
      </c>
      <c r="BO28" s="1">
        <f>$F$1322</f>
        <v>-5.4643999999999998E-2</v>
      </c>
      <c r="BP28" s="1">
        <f>$F$1323</f>
        <v>-7.9086000000000004E-2</v>
      </c>
      <c r="BQ28" s="1">
        <f>$F$1324</f>
        <v>-8.3460000000000006E-2</v>
      </c>
      <c r="BR28" s="1">
        <f>$F$1325</f>
        <v>-0.13223199999999999</v>
      </c>
      <c r="BS28" s="1">
        <f>$F$1326</f>
        <v>-0.118823</v>
      </c>
      <c r="BT28" s="1">
        <f>$F$1327</f>
        <v>-6.0625999999999999E-2</v>
      </c>
      <c r="BU28" s="1">
        <f>$F$1328</f>
        <v>7.9916000000000001E-2</v>
      </c>
      <c r="BV28" s="1">
        <f>$F$1329</f>
        <v>-0.90206699999999995</v>
      </c>
    </row>
    <row r="29" spans="2:74" x14ac:dyDescent="0.2">
      <c r="B29" s="1">
        <v>87</v>
      </c>
      <c r="D29" s="1">
        <v>1</v>
      </c>
      <c r="E29" s="1">
        <v>87</v>
      </c>
      <c r="F29" s="1">
        <v>0.15574499999999999</v>
      </c>
      <c r="H29" s="1">
        <v>87</v>
      </c>
      <c r="I29" s="1">
        <f>$AH$4</f>
        <v>0.15574499999999999</v>
      </c>
      <c r="J29" s="1">
        <f>$AH$5</f>
        <v>0.19592300000000001</v>
      </c>
      <c r="K29" s="1">
        <f>$AH$6</f>
        <v>0.24280099999999999</v>
      </c>
      <c r="L29" s="1">
        <f>$AH$7</f>
        <v>0.27412199999999998</v>
      </c>
      <c r="M29" s="1">
        <f>$AH$8</f>
        <v>0.27932499999999999</v>
      </c>
      <c r="N29" s="1">
        <f>$AH$9</f>
        <v>0.34409000000000001</v>
      </c>
      <c r="O29" s="1">
        <f>$AH$10</f>
        <v>0.30687700000000001</v>
      </c>
      <c r="P29" s="1">
        <f>$AH$11</f>
        <v>0.29962699999999998</v>
      </c>
      <c r="Q29" s="1">
        <f>$AH$12</f>
        <v>0.373421</v>
      </c>
      <c r="R29" s="1">
        <f>$AH$13</f>
        <v>0.33181899999999998</v>
      </c>
      <c r="S29" s="1">
        <f>$AH$14</f>
        <v>0.31875399999999998</v>
      </c>
      <c r="T29" s="1">
        <f>$AH$15</f>
        <v>0.37203599999999998</v>
      </c>
      <c r="U29" s="1">
        <f>$AH$16</f>
        <v>-5.1316000000000001E-2</v>
      </c>
      <c r="V29" s="1">
        <f>$AH$17</f>
        <v>-3.5621E-2</v>
      </c>
      <c r="W29" s="1">
        <f>$AH$18</f>
        <v>-6.0109999999999999E-3</v>
      </c>
      <c r="X29" s="1">
        <f>$AH$19</f>
        <v>2.4913000000000001E-2</v>
      </c>
      <c r="Y29" s="1">
        <f>$AH$20</f>
        <v>0.17144699999999999</v>
      </c>
      <c r="Z29" s="1">
        <f>$AH$21</f>
        <v>0.35302600000000001</v>
      </c>
      <c r="AA29" s="1">
        <f>$AH$22</f>
        <v>0.66631399999999996</v>
      </c>
      <c r="AB29" s="1">
        <f>$AH$23</f>
        <v>0.74283299999999997</v>
      </c>
      <c r="AC29" s="1">
        <f>$AH$24</f>
        <v>0.85034100000000001</v>
      </c>
      <c r="AD29" s="1">
        <f>$AH$25</f>
        <v>0.90723699999999996</v>
      </c>
      <c r="AE29" s="1">
        <f>$AH$26</f>
        <v>0.955098</v>
      </c>
      <c r="AF29" s="1">
        <f>$AH$27</f>
        <v>0.97938499999999995</v>
      </c>
      <c r="AG29" s="1">
        <f>$AH$28</f>
        <v>0.99046999999999996</v>
      </c>
      <c r="AH29" s="1">
        <f>1</f>
        <v>1</v>
      </c>
      <c r="AI29" s="1">
        <f>$F$1330</f>
        <v>7.6554999999999998E-2</v>
      </c>
      <c r="AJ29" s="1">
        <f>$F$1331</f>
        <v>7.9368999999999995E-2</v>
      </c>
      <c r="AK29" s="1">
        <f>$F$1332</f>
        <v>0.30601400000000001</v>
      </c>
      <c r="AL29" s="1">
        <f>$F$1333</f>
        <v>0.408443</v>
      </c>
      <c r="AM29" s="1">
        <f>$F$1334</f>
        <v>0.51471500000000003</v>
      </c>
      <c r="AN29" s="1">
        <f>$F$1335</f>
        <v>0.71910799999999997</v>
      </c>
      <c r="AO29" s="1">
        <f>$F$1336</f>
        <v>0.78496699999999997</v>
      </c>
      <c r="AP29" s="1">
        <f>$F$1337</f>
        <v>0.82672999999999996</v>
      </c>
      <c r="AQ29" s="1">
        <f>$F$1338</f>
        <v>0.85702699999999998</v>
      </c>
      <c r="AR29" s="1">
        <f>$F$1339</f>
        <v>0.853715</v>
      </c>
      <c r="AS29" s="1">
        <f>$F$1340</f>
        <v>0.83767499999999995</v>
      </c>
      <c r="AT29" s="1">
        <f>$F$1341</f>
        <v>0.79570200000000002</v>
      </c>
      <c r="AU29" s="1">
        <f>$F$1342</f>
        <v>-6.5822000000000006E-2</v>
      </c>
      <c r="AV29" s="1">
        <f>$F$1343</f>
        <v>-0.11236699999999999</v>
      </c>
      <c r="AW29" s="1">
        <f>$F$1344</f>
        <v>-6.9797999999999999E-2</v>
      </c>
      <c r="AX29" s="1">
        <f>$F$1345</f>
        <v>-6.6614999999999994E-2</v>
      </c>
      <c r="AY29" s="1">
        <f>$F$1346</f>
        <v>-3.4547000000000001E-2</v>
      </c>
      <c r="AZ29" s="1">
        <f>$F$1347</f>
        <v>-8.6569999999999998E-3</v>
      </c>
      <c r="BA29" s="1">
        <f>$F$1348</f>
        <v>-2.2339999999999999E-3</v>
      </c>
      <c r="BB29" s="1">
        <f>$F$1349</f>
        <v>2.2100000000000002E-3</v>
      </c>
      <c r="BC29" s="1">
        <f>$F$1350</f>
        <v>4.3800000000000002E-3</v>
      </c>
      <c r="BD29" s="1">
        <f>$F$1351</f>
        <v>-3.3591000000000003E-2</v>
      </c>
      <c r="BE29" s="1">
        <f>$F$1352</f>
        <v>-7.0341000000000001E-2</v>
      </c>
      <c r="BF29" s="1">
        <f>$F$1353</f>
        <v>-6.1114000000000002E-2</v>
      </c>
      <c r="BG29" s="1">
        <f>$F$1354</f>
        <v>-6.0691000000000002E-2</v>
      </c>
      <c r="BH29" s="1">
        <f>$F$1355</f>
        <v>-4.4660999999999999E-2</v>
      </c>
      <c r="BI29" s="1">
        <f>$F$1356</f>
        <v>-6.5227999999999994E-2</v>
      </c>
      <c r="BJ29" s="1">
        <f>$F$1357</f>
        <v>-9.7206000000000001E-2</v>
      </c>
      <c r="BK29" s="1">
        <f>$F$1358</f>
        <v>-0.20818500000000001</v>
      </c>
      <c r="BL29" s="1">
        <f>$F$1359</f>
        <v>-9.8623000000000002E-2</v>
      </c>
      <c r="BM29" s="1">
        <f>$F$1360</f>
        <v>-7.9390000000000002E-2</v>
      </c>
      <c r="BN29" s="1">
        <f>$F$1361</f>
        <v>-6.1199999999999997E-2</v>
      </c>
      <c r="BO29" s="1">
        <f>$F$1362</f>
        <v>-4.3244999999999999E-2</v>
      </c>
      <c r="BP29" s="1">
        <f>$F$1363</f>
        <v>-6.4449999999999993E-2</v>
      </c>
      <c r="BQ29" s="1">
        <f>$F$1364</f>
        <v>-6.7891999999999994E-2</v>
      </c>
      <c r="BR29" s="1">
        <f>$F$1365</f>
        <v>-0.129525</v>
      </c>
      <c r="BS29" s="1">
        <f>$F$1366</f>
        <v>-0.112431</v>
      </c>
      <c r="BT29" s="1">
        <f>$F$1367</f>
        <v>-7.0084999999999995E-2</v>
      </c>
      <c r="BU29" s="1">
        <f>$F$1368</f>
        <v>8.2439999999999999E-2</v>
      </c>
      <c r="BV29" s="1">
        <f>$F$1369</f>
        <v>-0.90896200000000005</v>
      </c>
    </row>
    <row r="30" spans="2:74" x14ac:dyDescent="0.2">
      <c r="B30" s="1">
        <v>286</v>
      </c>
      <c r="D30" s="1">
        <v>1</v>
      </c>
      <c r="E30" s="1">
        <v>286</v>
      </c>
      <c r="F30" s="1">
        <v>-2.4931999999999999E-2</v>
      </c>
      <c r="H30" s="1">
        <v>286</v>
      </c>
      <c r="I30" s="1">
        <f>$AI$4</f>
        <v>-2.4931999999999999E-2</v>
      </c>
      <c r="J30" s="1">
        <f>$AI$5</f>
        <v>-0.12750400000000001</v>
      </c>
      <c r="K30" s="1">
        <f>$AI$6</f>
        <v>-0.18682499999999999</v>
      </c>
      <c r="L30" s="1">
        <f>$AI$7</f>
        <v>-0.10649699999999999</v>
      </c>
      <c r="M30" s="1">
        <f>$AI$8</f>
        <v>-0.119449</v>
      </c>
      <c r="N30" s="1">
        <f>$AI$9</f>
        <v>-6.4105999999999996E-2</v>
      </c>
      <c r="O30" s="1">
        <f>$AI$10</f>
        <v>-4.4136000000000002E-2</v>
      </c>
      <c r="P30" s="1">
        <f>$AI$11</f>
        <v>-6.8113000000000007E-2</v>
      </c>
      <c r="Q30" s="1">
        <f>$AI$12</f>
        <v>-0.106098</v>
      </c>
      <c r="R30" s="1">
        <f>$AI$13</f>
        <v>-0.14535100000000001</v>
      </c>
      <c r="S30" s="1">
        <f>$AI$14</f>
        <v>-0.149309</v>
      </c>
      <c r="T30" s="1">
        <f>$AI$15</f>
        <v>-0.12249400000000001</v>
      </c>
      <c r="U30" s="1">
        <f>$AI$16</f>
        <v>0.104118</v>
      </c>
      <c r="V30" s="1">
        <f>$AI$17</f>
        <v>0.131659</v>
      </c>
      <c r="W30" s="1">
        <f>$AI$18</f>
        <v>-1.8400000000000001E-3</v>
      </c>
      <c r="X30" s="1">
        <f>$AI$19</f>
        <v>3.4313999999999997E-2</v>
      </c>
      <c r="Y30" s="1">
        <f>$AI$20</f>
        <v>2.4296000000000002E-2</v>
      </c>
      <c r="Z30" s="1">
        <f>$AI$21</f>
        <v>2.8326E-2</v>
      </c>
      <c r="AA30" s="1">
        <f>$AI$22</f>
        <v>4.4346999999999998E-2</v>
      </c>
      <c r="AB30" s="1">
        <f>$AI$23</f>
        <v>6.5349000000000004E-2</v>
      </c>
      <c r="AC30" s="1">
        <f>$AI$24</f>
        <v>6.3622999999999999E-2</v>
      </c>
      <c r="AD30" s="1">
        <f>$AI$25</f>
        <v>6.3604999999999995E-2</v>
      </c>
      <c r="AE30" s="1">
        <f>$AI$26</f>
        <v>7.3768E-2</v>
      </c>
      <c r="AF30" s="1">
        <f>$AI$27</f>
        <v>7.0203000000000002E-2</v>
      </c>
      <c r="AG30" s="1">
        <f>$AI$28</f>
        <v>6.7863999999999994E-2</v>
      </c>
      <c r="AH30" s="1">
        <f>$AI$29</f>
        <v>7.6554999999999998E-2</v>
      </c>
      <c r="AI30" s="1">
        <f>1</f>
        <v>1</v>
      </c>
      <c r="AJ30" s="1">
        <f>$F$1370</f>
        <v>0.754687</v>
      </c>
      <c r="AK30" s="1">
        <f>$F$1371</f>
        <v>0.203347</v>
      </c>
      <c r="AL30" s="1">
        <f>$F$1372</f>
        <v>6.8994E-2</v>
      </c>
      <c r="AM30" s="1">
        <f>$F$1373</f>
        <v>6.9150000000000001E-3</v>
      </c>
      <c r="AN30" s="1">
        <f>$F$1374</f>
        <v>0.107474</v>
      </c>
      <c r="AO30" s="1">
        <f>$F$1375</f>
        <v>0.10165200000000001</v>
      </c>
      <c r="AP30" s="1">
        <f>$F$1376</f>
        <v>0.10410800000000001</v>
      </c>
      <c r="AQ30" s="1">
        <f>$F$1377</f>
        <v>0.108686</v>
      </c>
      <c r="AR30" s="1">
        <f>$F$1378</f>
        <v>0.10574</v>
      </c>
      <c r="AS30" s="1">
        <f>$F$1379</f>
        <v>9.5429E-2</v>
      </c>
      <c r="AT30" s="1">
        <f>$F$1380</f>
        <v>7.0798E-2</v>
      </c>
      <c r="AU30" s="1">
        <f>$F$1381</f>
        <v>-0.70860500000000004</v>
      </c>
      <c r="AV30" s="1">
        <f>$F$1382</f>
        <v>-0.77292000000000005</v>
      </c>
      <c r="AW30" s="1">
        <f>$F$1383</f>
        <v>-0.106347</v>
      </c>
      <c r="AX30" s="1">
        <f>$F$1384</f>
        <v>-2.4381E-2</v>
      </c>
      <c r="AY30" s="1">
        <f>$F$1385</f>
        <v>2.0100000000000001E-4</v>
      </c>
      <c r="AZ30" s="1">
        <f>$F$1386</f>
        <v>-8.7360000000000007E-3</v>
      </c>
      <c r="BA30" s="1">
        <f>$F$1387</f>
        <v>-3.6285999999999999E-2</v>
      </c>
      <c r="BB30" s="1">
        <f>$F$1388</f>
        <v>-4.4527999999999998E-2</v>
      </c>
      <c r="BC30" s="1">
        <f>$F$1389</f>
        <v>-2.1659000000000001E-2</v>
      </c>
      <c r="BD30" s="1">
        <f>$F$1390</f>
        <v>-1.3381000000000001E-2</v>
      </c>
      <c r="BE30" s="1">
        <f>$F$1391</f>
        <v>-2.7379000000000001E-2</v>
      </c>
      <c r="BF30" s="1">
        <f>$F$1392</f>
        <v>-3.7754000000000003E-2</v>
      </c>
      <c r="BG30" s="1">
        <f>$F$1393</f>
        <v>8.8051000000000004E-2</v>
      </c>
      <c r="BH30" s="1">
        <f>$F$1394</f>
        <v>2.1935E-2</v>
      </c>
      <c r="BI30" s="1">
        <f>$F$1395</f>
        <v>-2.0095999999999999E-2</v>
      </c>
      <c r="BJ30" s="1">
        <f>$F$1396</f>
        <v>-2.3108E-2</v>
      </c>
      <c r="BK30" s="1">
        <f>$F$1397</f>
        <v>-8.2519999999999996E-2</v>
      </c>
      <c r="BL30" s="1">
        <f>$F$1398</f>
        <v>-3.9071000000000002E-2</v>
      </c>
      <c r="BM30" s="1">
        <f>$F$1399</f>
        <v>-6.3772999999999996E-2</v>
      </c>
      <c r="BN30" s="1">
        <f>$F$1400</f>
        <v>-3.5732E-2</v>
      </c>
      <c r="BO30" s="1">
        <f>$F$1401</f>
        <v>-3.8100000000000002E-2</v>
      </c>
      <c r="BP30" s="1">
        <f>$F$1402</f>
        <v>-3.6138000000000003E-2</v>
      </c>
      <c r="BQ30" s="1">
        <f>$F$1403</f>
        <v>-4.4118999999999998E-2</v>
      </c>
      <c r="BR30" s="1">
        <f>$F$1404</f>
        <v>-7.7423000000000006E-2</v>
      </c>
      <c r="BS30" s="1">
        <f>$F$1405</f>
        <v>4.7231000000000002E-2</v>
      </c>
      <c r="BT30" s="1">
        <f>$F$1406</f>
        <v>-4.3408000000000002E-2</v>
      </c>
      <c r="BU30" s="1">
        <f>$F$1407</f>
        <v>-6.6422999999999996E-2</v>
      </c>
      <c r="BV30" s="1">
        <f>$F$1408</f>
        <v>-2.1153000000000002E-2</v>
      </c>
    </row>
    <row r="31" spans="2:74" x14ac:dyDescent="0.2">
      <c r="B31" s="1">
        <v>287</v>
      </c>
      <c r="D31" s="1">
        <v>1</v>
      </c>
      <c r="E31" s="1">
        <v>287</v>
      </c>
      <c r="F31" s="1">
        <v>-5.6772000000000003E-2</v>
      </c>
      <c r="H31" s="1">
        <v>287</v>
      </c>
      <c r="I31" s="1">
        <f>$AJ$4</f>
        <v>-5.6772000000000003E-2</v>
      </c>
      <c r="J31" s="1">
        <f>$AJ$5</f>
        <v>-0.236762</v>
      </c>
      <c r="K31" s="1">
        <f>$AJ$6</f>
        <v>-0.212455</v>
      </c>
      <c r="L31" s="1">
        <f>$AJ$7</f>
        <v>-8.0075999999999994E-2</v>
      </c>
      <c r="M31" s="1">
        <f>$AJ$8</f>
        <v>-7.4748999999999996E-2</v>
      </c>
      <c r="N31" s="1">
        <f>$AJ$9</f>
        <v>-1.0893E-2</v>
      </c>
      <c r="O31" s="1">
        <f>$AJ$10</f>
        <v>-5.5029000000000002E-2</v>
      </c>
      <c r="P31" s="1">
        <f>$AJ$11</f>
        <v>-8.0581E-2</v>
      </c>
      <c r="Q31" s="1">
        <f>$AJ$12</f>
        <v>-9.5865000000000006E-2</v>
      </c>
      <c r="R31" s="1">
        <f>$AJ$13</f>
        <v>-0.125613</v>
      </c>
      <c r="S31" s="1">
        <f>$AJ$14</f>
        <v>-0.14138200000000001</v>
      </c>
      <c r="T31" s="1">
        <f>$AJ$15</f>
        <v>-0.11820600000000001</v>
      </c>
      <c r="U31" s="1">
        <f>$AJ$16</f>
        <v>0.15515999999999999</v>
      </c>
      <c r="V31" s="1">
        <f>$AJ$17</f>
        <v>0.240368</v>
      </c>
      <c r="W31" s="1">
        <f>$AJ$18</f>
        <v>1.9789000000000001E-2</v>
      </c>
      <c r="X31" s="1">
        <f>$AJ$19</f>
        <v>6.9742999999999999E-2</v>
      </c>
      <c r="Y31" s="1">
        <f>$AJ$20</f>
        <v>3.5201000000000003E-2</v>
      </c>
      <c r="Z31" s="1">
        <f>$AJ$21</f>
        <v>4.2426999999999999E-2</v>
      </c>
      <c r="AA31" s="1">
        <f>$AJ$22</f>
        <v>4.4595000000000003E-2</v>
      </c>
      <c r="AB31" s="1">
        <f>$AJ$23</f>
        <v>8.6712999999999998E-2</v>
      </c>
      <c r="AC31" s="1">
        <f>$AJ$24</f>
        <v>7.9115000000000005E-2</v>
      </c>
      <c r="AD31" s="1">
        <f>$AJ$25</f>
        <v>7.2090000000000001E-2</v>
      </c>
      <c r="AE31" s="1">
        <f>$AJ$26</f>
        <v>7.8445000000000001E-2</v>
      </c>
      <c r="AF31" s="1">
        <f>$AJ$27</f>
        <v>7.3462E-2</v>
      </c>
      <c r="AG31" s="1">
        <f>$AJ$28</f>
        <v>6.3381000000000007E-2</v>
      </c>
      <c r="AH31" s="1">
        <f>$AJ$29</f>
        <v>7.9368999999999995E-2</v>
      </c>
      <c r="AI31" s="1">
        <f>$AJ$30</f>
        <v>0.754687</v>
      </c>
      <c r="AJ31" s="1">
        <f>1</f>
        <v>1</v>
      </c>
      <c r="AK31" s="1">
        <f>$F$1409</f>
        <v>0.357317</v>
      </c>
      <c r="AL31" s="1">
        <f>$F$1410</f>
        <v>0.14571600000000001</v>
      </c>
      <c r="AM31" s="1">
        <f>$F$1411</f>
        <v>4.1904999999999998E-2</v>
      </c>
      <c r="AN31" s="1">
        <f>$F$1412</f>
        <v>0.15656400000000001</v>
      </c>
      <c r="AO31" s="1">
        <f>$F$1413</f>
        <v>0.132324</v>
      </c>
      <c r="AP31" s="1">
        <f>$F$1414</f>
        <v>0.12715000000000001</v>
      </c>
      <c r="AQ31" s="1">
        <f>$F$1415</f>
        <v>0.112524</v>
      </c>
      <c r="AR31" s="1">
        <f>$F$1416</f>
        <v>0.106099</v>
      </c>
      <c r="AS31" s="1">
        <f>$F$1417</f>
        <v>0.10248699999999999</v>
      </c>
      <c r="AT31" s="1">
        <f>$F$1418</f>
        <v>9.1563000000000005E-2</v>
      </c>
      <c r="AU31" s="1">
        <f>$F$1419</f>
        <v>-0.378799</v>
      </c>
      <c r="AV31" s="1">
        <f>$F$1420</f>
        <v>-0.78375499999999998</v>
      </c>
      <c r="AW31" s="1">
        <f>$F$1421</f>
        <v>8.0883999999999998E-2</v>
      </c>
      <c r="AX31" s="1">
        <f>$F$1422</f>
        <v>0.172013</v>
      </c>
      <c r="AY31" s="1">
        <f>$F$1423</f>
        <v>0.122678</v>
      </c>
      <c r="AZ31" s="1">
        <f>$F$1424</f>
        <v>0.13045799999999999</v>
      </c>
      <c r="BA31" s="1">
        <f>$F$1425</f>
        <v>0.115649</v>
      </c>
      <c r="BB31" s="1">
        <f>$F$1426</f>
        <v>0.10510899999999999</v>
      </c>
      <c r="BC31" s="1">
        <f>$F$1427</f>
        <v>0.12052</v>
      </c>
      <c r="BD31" s="1">
        <f>$F$1428</f>
        <v>8.7309999999999999E-2</v>
      </c>
      <c r="BE31" s="1">
        <f>$F$1429</f>
        <v>8.4439E-2</v>
      </c>
      <c r="BF31" s="1">
        <f>$F$1430</f>
        <v>8.4532999999999997E-2</v>
      </c>
      <c r="BG31" s="1">
        <f>$F$1431</f>
        <v>0.18460399999999999</v>
      </c>
      <c r="BH31" s="1">
        <f>$F$1432</f>
        <v>0.117952</v>
      </c>
      <c r="BI31" s="1">
        <f>$F$1433</f>
        <v>8.5550000000000001E-2</v>
      </c>
      <c r="BJ31" s="1">
        <f>$F$1434</f>
        <v>4.6711000000000003E-2</v>
      </c>
      <c r="BK31" s="1">
        <f>$F$1435</f>
        <v>5.927E-3</v>
      </c>
      <c r="BL31" s="1">
        <f>$F$1436</f>
        <v>0.111082</v>
      </c>
      <c r="BM31" s="1">
        <f>$F$1437</f>
        <v>8.8097999999999996E-2</v>
      </c>
      <c r="BN31" s="1">
        <f>$F$1438</f>
        <v>0.11160399999999999</v>
      </c>
      <c r="BO31" s="1">
        <f>$F$1439</f>
        <v>0.11225300000000001</v>
      </c>
      <c r="BP31" s="1">
        <f>$F$1440</f>
        <v>7.8563999999999995E-2</v>
      </c>
      <c r="BQ31" s="1">
        <f>$F$1441</f>
        <v>8.9580000000000007E-2</v>
      </c>
      <c r="BR31" s="1">
        <f>$F$1442</f>
        <v>6.9114999999999996E-2</v>
      </c>
      <c r="BS31" s="1">
        <f>$F$1443</f>
        <v>2.1543E-2</v>
      </c>
      <c r="BT31" s="1">
        <f>$F$1444</f>
        <v>-8.1034999999999996E-2</v>
      </c>
      <c r="BU31" s="1">
        <f>$F$1445</f>
        <v>-5.5877999999999997E-2</v>
      </c>
      <c r="BV31" s="1">
        <f>$F$1446</f>
        <v>-6.0692000000000003E-2</v>
      </c>
    </row>
    <row r="32" spans="2:74" x14ac:dyDescent="0.2">
      <c r="B32" s="1">
        <v>288</v>
      </c>
      <c r="D32" s="1">
        <v>1</v>
      </c>
      <c r="E32" s="1">
        <v>288</v>
      </c>
      <c r="F32" s="1">
        <v>0.13845499999999999</v>
      </c>
      <c r="H32" s="1">
        <v>288</v>
      </c>
      <c r="I32" s="1">
        <f>$AK$4</f>
        <v>0.13845499999999999</v>
      </c>
      <c r="J32" s="1">
        <f>$AK$5</f>
        <v>6.9786000000000001E-2</v>
      </c>
      <c r="K32" s="1">
        <f>$AK$6</f>
        <v>6.3155000000000003E-2</v>
      </c>
      <c r="L32" s="1">
        <f>$AK$7</f>
        <v>-1.2458E-2</v>
      </c>
      <c r="M32" s="1">
        <f>$AK$8</f>
        <v>2.4549000000000001E-2</v>
      </c>
      <c r="N32" s="1">
        <f>$AK$9</f>
        <v>6.7478999999999997E-2</v>
      </c>
      <c r="O32" s="1">
        <f>$AK$10</f>
        <v>-5.8529999999999997E-3</v>
      </c>
      <c r="P32" s="1">
        <f>$AK$11</f>
        <v>5.042E-2</v>
      </c>
      <c r="Q32" s="1">
        <f>$AK$12</f>
        <v>9.7928000000000001E-2</v>
      </c>
      <c r="R32" s="1">
        <f>$AK$13</f>
        <v>8.9902999999999997E-2</v>
      </c>
      <c r="S32" s="1">
        <f>$AK$14</f>
        <v>8.1630999999999995E-2</v>
      </c>
      <c r="T32" s="1">
        <f>$AK$15</f>
        <v>0.102282</v>
      </c>
      <c r="U32" s="1">
        <f>$AK$16</f>
        <v>6.5242999999999995E-2</v>
      </c>
      <c r="V32" s="1">
        <f>$AK$17</f>
        <v>5.7246999999999999E-2</v>
      </c>
      <c r="W32" s="1">
        <f>$AK$18</f>
        <v>-2.9925E-2</v>
      </c>
      <c r="X32" s="1">
        <f>$AK$19</f>
        <v>4.4980000000000003E-3</v>
      </c>
      <c r="Y32" s="1">
        <f>$AK$20</f>
        <v>5.5919000000000003E-2</v>
      </c>
      <c r="Z32" s="1">
        <f>$AK$21</f>
        <v>0.14910699999999999</v>
      </c>
      <c r="AA32" s="1">
        <f>$AK$22</f>
        <v>0.30725599999999997</v>
      </c>
      <c r="AB32" s="1">
        <f>$AK$23</f>
        <v>0.33388299999999999</v>
      </c>
      <c r="AC32" s="1">
        <f>$AK$24</f>
        <v>0.33978999999999998</v>
      </c>
      <c r="AD32" s="1">
        <f>$AK$25</f>
        <v>0.330646</v>
      </c>
      <c r="AE32" s="1">
        <f>$AK$26</f>
        <v>0.32356099999999999</v>
      </c>
      <c r="AF32" s="1">
        <f>$AK$27</f>
        <v>0.321548</v>
      </c>
      <c r="AG32" s="1">
        <f>$AK$28</f>
        <v>0.31170500000000001</v>
      </c>
      <c r="AH32" s="1">
        <f>$AK$29</f>
        <v>0.30601400000000001</v>
      </c>
      <c r="AI32" s="1">
        <f>$AK$30</f>
        <v>0.203347</v>
      </c>
      <c r="AJ32" s="1">
        <f>$AK$31</f>
        <v>0.357317</v>
      </c>
      <c r="AK32" s="1">
        <f>1</f>
        <v>1</v>
      </c>
      <c r="AL32" s="1">
        <f>$F$1447</f>
        <v>0.71657700000000002</v>
      </c>
      <c r="AM32" s="1">
        <f>$F$1448</f>
        <v>0.59801300000000002</v>
      </c>
      <c r="AN32" s="1">
        <f>$F$1449</f>
        <v>0.49351099999999998</v>
      </c>
      <c r="AO32" s="1">
        <f>$F$1450</f>
        <v>0.41637600000000002</v>
      </c>
      <c r="AP32" s="1">
        <f>$F$1451</f>
        <v>0.388378</v>
      </c>
      <c r="AQ32" s="1">
        <f>$F$1452</f>
        <v>0.37468899999999999</v>
      </c>
      <c r="AR32" s="1">
        <f>$F$1453</f>
        <v>0.33893000000000001</v>
      </c>
      <c r="AS32" s="1">
        <f>$F$1454</f>
        <v>0.32847500000000002</v>
      </c>
      <c r="AT32" s="1">
        <f>$F$1455</f>
        <v>0.30042400000000002</v>
      </c>
      <c r="AU32" s="1">
        <f>$F$1456</f>
        <v>2.5121000000000001E-2</v>
      </c>
      <c r="AV32" s="1">
        <f>$F$1457</f>
        <v>-0.13114300000000001</v>
      </c>
      <c r="AW32" s="1">
        <f>$F$1458</f>
        <v>-0.33287099999999997</v>
      </c>
      <c r="AX32" s="1">
        <f>$F$1459</f>
        <v>-0.26359300000000002</v>
      </c>
      <c r="AY32" s="1">
        <f>$F$1460</f>
        <v>-0.23000100000000001</v>
      </c>
      <c r="AZ32" s="1">
        <f>$F$1461</f>
        <v>-0.201794</v>
      </c>
      <c r="BA32" s="1">
        <f>$F$1462</f>
        <v>-0.218831</v>
      </c>
      <c r="BB32" s="1">
        <f>$F$1463</f>
        <v>-0.25507400000000002</v>
      </c>
      <c r="BC32" s="1">
        <f>$F$1464</f>
        <v>-0.232931</v>
      </c>
      <c r="BD32" s="1">
        <f>$F$1465</f>
        <v>-0.176784</v>
      </c>
      <c r="BE32" s="1">
        <f>$F$1466</f>
        <v>-0.20938300000000001</v>
      </c>
      <c r="BF32" s="1">
        <f>$F$1467</f>
        <v>-0.16506499999999999</v>
      </c>
      <c r="BG32" s="1">
        <f>$F$1468</f>
        <v>7.1980000000000002E-2</v>
      </c>
      <c r="BH32" s="1">
        <f>$F$1469</f>
        <v>7.2762999999999994E-2</v>
      </c>
      <c r="BI32" s="1">
        <f>$F$1470</f>
        <v>6.8489999999999995E-2</v>
      </c>
      <c r="BJ32" s="1">
        <f>$F$1471</f>
        <v>2.5797E-2</v>
      </c>
      <c r="BK32" s="1">
        <f>$F$1472</f>
        <v>-5.3635000000000002E-2</v>
      </c>
      <c r="BL32" s="1">
        <f>$F$1473</f>
        <v>-0.13953499999999999</v>
      </c>
      <c r="BM32" s="1">
        <f>$F$1474</f>
        <v>-0.14552599999999999</v>
      </c>
      <c r="BN32" s="1">
        <f>$F$1475</f>
        <v>-0.159025</v>
      </c>
      <c r="BO32" s="1">
        <f>$F$1476</f>
        <v>-0.124491</v>
      </c>
      <c r="BP32" s="1">
        <f>$F$1477</f>
        <v>-0.131138</v>
      </c>
      <c r="BQ32" s="1">
        <f>$F$1478</f>
        <v>-0.109302</v>
      </c>
      <c r="BR32" s="1">
        <f>$F$1479</f>
        <v>-0.141544</v>
      </c>
      <c r="BS32" s="1">
        <f>$F$1480</f>
        <v>-0.136708</v>
      </c>
      <c r="BT32" s="1">
        <f>$F$1481</f>
        <v>2.2478999999999999E-2</v>
      </c>
      <c r="BU32" s="1">
        <f>$F$1482</f>
        <v>0.11238099999999999</v>
      </c>
      <c r="BV32" s="1">
        <f>$F$1483</f>
        <v>-0.27010899999999999</v>
      </c>
    </row>
    <row r="33" spans="2:74" x14ac:dyDescent="0.2">
      <c r="B33" s="1">
        <v>289</v>
      </c>
      <c r="D33" s="1">
        <v>1</v>
      </c>
      <c r="E33" s="1">
        <v>289</v>
      </c>
      <c r="F33" s="1">
        <v>0.14306099999999999</v>
      </c>
      <c r="H33" s="1">
        <v>289</v>
      </c>
      <c r="I33" s="1">
        <f>$AL$4</f>
        <v>0.14306099999999999</v>
      </c>
      <c r="J33" s="1">
        <f>$AL$5</f>
        <v>0.19298999999999999</v>
      </c>
      <c r="K33" s="1">
        <f>$AL$6</f>
        <v>0.20383299999999999</v>
      </c>
      <c r="L33" s="1">
        <f>$AL$7</f>
        <v>0.107241</v>
      </c>
      <c r="M33" s="1">
        <f>$AL$8</f>
        <v>0.128224</v>
      </c>
      <c r="N33" s="1">
        <f>$AL$9</f>
        <v>0.15851699999999999</v>
      </c>
      <c r="O33" s="1">
        <f>$AL$10</f>
        <v>0.12235699999999999</v>
      </c>
      <c r="P33" s="1">
        <f>$AL$11</f>
        <v>0.10249</v>
      </c>
      <c r="Q33" s="1">
        <f>$AL$12</f>
        <v>0.227519</v>
      </c>
      <c r="R33" s="1">
        <f>$AL$13</f>
        <v>0.23316600000000001</v>
      </c>
      <c r="S33" s="1">
        <f>$AL$14</f>
        <v>0.20253299999999999</v>
      </c>
      <c r="T33" s="1">
        <f>$AL$15</f>
        <v>0.244007</v>
      </c>
      <c r="U33" s="1">
        <f>$AL$16</f>
        <v>-5.2989999999999999E-3</v>
      </c>
      <c r="V33" s="1">
        <f>$AL$17</f>
        <v>-3.1140000000000001E-2</v>
      </c>
      <c r="W33" s="1">
        <f>$AL$18</f>
        <v>7.2916999999999996E-2</v>
      </c>
      <c r="X33" s="1">
        <f>$AL$19</f>
        <v>0.105684</v>
      </c>
      <c r="Y33" s="1">
        <f>$AL$20</f>
        <v>0.19611000000000001</v>
      </c>
      <c r="Z33" s="1">
        <f>$AL$21</f>
        <v>0.30880999999999997</v>
      </c>
      <c r="AA33" s="1">
        <f>$AL$22</f>
        <v>0.41893599999999998</v>
      </c>
      <c r="AB33" s="1">
        <f>$AL$23</f>
        <v>0.44194899999999998</v>
      </c>
      <c r="AC33" s="1">
        <f>$AL$24</f>
        <v>0.45543299999999998</v>
      </c>
      <c r="AD33" s="1">
        <f>$AL$25</f>
        <v>0.45844000000000001</v>
      </c>
      <c r="AE33" s="1">
        <f>$AL$26</f>
        <v>0.44644400000000001</v>
      </c>
      <c r="AF33" s="1">
        <f>$AL$27</f>
        <v>0.433118</v>
      </c>
      <c r="AG33" s="1">
        <f>$AL$28</f>
        <v>0.42346200000000001</v>
      </c>
      <c r="AH33" s="1">
        <f>$AL$29</f>
        <v>0.408443</v>
      </c>
      <c r="AI33" s="1">
        <f>$AL$30</f>
        <v>6.8994E-2</v>
      </c>
      <c r="AJ33" s="1">
        <f>$AL$31</f>
        <v>0.14571600000000001</v>
      </c>
      <c r="AK33" s="1">
        <f>$AL$32</f>
        <v>0.71657700000000002</v>
      </c>
      <c r="AL33" s="1">
        <f>1</f>
        <v>1</v>
      </c>
      <c r="AM33" s="1">
        <f>$F$1484</f>
        <v>0.79021300000000005</v>
      </c>
      <c r="AN33" s="1">
        <f>$F$1485</f>
        <v>0.66691699999999998</v>
      </c>
      <c r="AO33" s="1">
        <f>$F$1486</f>
        <v>0.58463200000000004</v>
      </c>
      <c r="AP33" s="1">
        <f>$F$1487</f>
        <v>0.545767</v>
      </c>
      <c r="AQ33" s="1">
        <f>$F$1488</f>
        <v>0.50827599999999995</v>
      </c>
      <c r="AR33" s="1">
        <f>$F$1489</f>
        <v>0.47429100000000002</v>
      </c>
      <c r="AS33" s="1">
        <f>$F$1490</f>
        <v>0.45605699999999999</v>
      </c>
      <c r="AT33" s="1">
        <f>$F$1491</f>
        <v>0.38929900000000001</v>
      </c>
      <c r="AU33" s="1">
        <f>$F$1492</f>
        <v>2.7636999999999998E-2</v>
      </c>
      <c r="AV33" s="1">
        <f>$F$1493</f>
        <v>-4.6110999999999999E-2</v>
      </c>
      <c r="AW33" s="1">
        <f>$F$1494</f>
        <v>-0.361595</v>
      </c>
      <c r="AX33" s="1">
        <f>$F$1495</f>
        <v>-0.38731900000000002</v>
      </c>
      <c r="AY33" s="1">
        <f>$F$1496</f>
        <v>-0.31458199999999997</v>
      </c>
      <c r="AZ33" s="1">
        <f>$F$1497</f>
        <v>-0.28446300000000002</v>
      </c>
      <c r="BA33" s="1">
        <f>$F$1498</f>
        <v>-0.26456000000000002</v>
      </c>
      <c r="BB33" s="1">
        <f>$F$1499</f>
        <v>-0.29108800000000001</v>
      </c>
      <c r="BC33" s="1">
        <f>$F$1500</f>
        <v>-0.26710099999999998</v>
      </c>
      <c r="BD33" s="1">
        <f>$F$1501</f>
        <v>-0.230294</v>
      </c>
      <c r="BE33" s="1">
        <f>$F$1502</f>
        <v>-0.26189600000000002</v>
      </c>
      <c r="BF33" s="1">
        <f>$F$1503</f>
        <v>-0.19011700000000001</v>
      </c>
      <c r="BG33" s="1">
        <f>$F$1504</f>
        <v>-0.117508</v>
      </c>
      <c r="BH33" s="1">
        <f>$F$1505</f>
        <v>-0.12611700000000001</v>
      </c>
      <c r="BI33" s="1">
        <f>$F$1506</f>
        <v>-0.114466</v>
      </c>
      <c r="BJ33" s="1">
        <f>$F$1507</f>
        <v>-0.12773999999999999</v>
      </c>
      <c r="BK33" s="1">
        <f>$F$1508</f>
        <v>-0.15168200000000001</v>
      </c>
      <c r="BL33" s="1">
        <f>$F$1509</f>
        <v>-0.173928</v>
      </c>
      <c r="BM33" s="1">
        <f>$F$1510</f>
        <v>-0.145929</v>
      </c>
      <c r="BN33" s="1">
        <f>$F$1511</f>
        <v>-0.16309499999999999</v>
      </c>
      <c r="BO33" s="1">
        <f>$F$1512</f>
        <v>-0.13711899999999999</v>
      </c>
      <c r="BP33" s="1">
        <f>$F$1513</f>
        <v>-0.121658</v>
      </c>
      <c r="BQ33" s="1">
        <f>$F$1514</f>
        <v>-0.107068</v>
      </c>
      <c r="BR33" s="1">
        <f>$F$1515</f>
        <v>-0.129856</v>
      </c>
      <c r="BS33" s="1">
        <f>$F$1516</f>
        <v>-5.6722000000000002E-2</v>
      </c>
      <c r="BT33" s="1">
        <f>$F$1517</f>
        <v>4.2837E-2</v>
      </c>
      <c r="BU33" s="1">
        <f>$F$1518</f>
        <v>0.106119</v>
      </c>
      <c r="BV33" s="1">
        <f>$F$1519</f>
        <v>-0.36611100000000002</v>
      </c>
    </row>
    <row r="34" spans="2:74" x14ac:dyDescent="0.2">
      <c r="B34" s="1">
        <v>290</v>
      </c>
      <c r="D34" s="1">
        <v>1</v>
      </c>
      <c r="E34" s="1">
        <v>290</v>
      </c>
      <c r="F34" s="1">
        <v>0.21718599999999999</v>
      </c>
      <c r="H34" s="1">
        <v>290</v>
      </c>
      <c r="I34" s="1">
        <f>$AM$4</f>
        <v>0.21718599999999999</v>
      </c>
      <c r="J34" s="1">
        <f>$AM$5</f>
        <v>0.261106</v>
      </c>
      <c r="K34" s="1">
        <f>$AM$6</f>
        <v>0.26113500000000001</v>
      </c>
      <c r="L34" s="1">
        <f>$AM$7</f>
        <v>0.162135</v>
      </c>
      <c r="M34" s="1">
        <f>$AM$8</f>
        <v>0.19931599999999999</v>
      </c>
      <c r="N34" s="1">
        <f>$AM$9</f>
        <v>0.17949999999999999</v>
      </c>
      <c r="O34" s="1">
        <f>$AM$10</f>
        <v>0.185114</v>
      </c>
      <c r="P34" s="1">
        <f>$AM$11</f>
        <v>0.12033000000000001</v>
      </c>
      <c r="Q34" s="1">
        <f>$AM$12</f>
        <v>0.255492</v>
      </c>
      <c r="R34" s="1">
        <f>$AM$13</f>
        <v>0.25622099999999998</v>
      </c>
      <c r="S34" s="1">
        <f>$AM$14</f>
        <v>0.22104199999999999</v>
      </c>
      <c r="T34" s="1">
        <f>$AM$15</f>
        <v>0.28913299999999997</v>
      </c>
      <c r="U34" s="1">
        <f>$AM$16</f>
        <v>-6.6534999999999997E-2</v>
      </c>
      <c r="V34" s="1">
        <f>$AM$17</f>
        <v>-0.105471</v>
      </c>
      <c r="W34" s="1">
        <f>$AM$18</f>
        <v>-4.8250000000000003E-3</v>
      </c>
      <c r="X34" s="1">
        <f>$AM$19</f>
        <v>8.0909999999999992E-3</v>
      </c>
      <c r="Y34" s="1">
        <f>$AM$20</f>
        <v>0.13289100000000001</v>
      </c>
      <c r="Z34" s="1">
        <f>$AM$21</f>
        <v>0.26892100000000002</v>
      </c>
      <c r="AA34" s="1">
        <f>$AM$22</f>
        <v>0.49986000000000003</v>
      </c>
      <c r="AB34" s="1">
        <f>$AM$23</f>
        <v>0.53715400000000002</v>
      </c>
      <c r="AC34" s="1">
        <f>$AM$24</f>
        <v>0.564083</v>
      </c>
      <c r="AD34" s="1">
        <f>$AM$25</f>
        <v>0.57199800000000001</v>
      </c>
      <c r="AE34" s="1">
        <f>$AM$26</f>
        <v>0.55771000000000004</v>
      </c>
      <c r="AF34" s="1">
        <f>$AM$27</f>
        <v>0.54065200000000002</v>
      </c>
      <c r="AG34" s="1">
        <f>$AM$28</f>
        <v>0.52906299999999995</v>
      </c>
      <c r="AH34" s="1">
        <f>$AM$29</f>
        <v>0.51471500000000003</v>
      </c>
      <c r="AI34" s="1">
        <f>$AM$30</f>
        <v>6.9150000000000001E-3</v>
      </c>
      <c r="AJ34" s="1">
        <f>$AM$31</f>
        <v>4.1904999999999998E-2</v>
      </c>
      <c r="AK34" s="1">
        <f>$AM$32</f>
        <v>0.59801300000000002</v>
      </c>
      <c r="AL34" s="1">
        <f>$AM$33</f>
        <v>0.79021300000000005</v>
      </c>
      <c r="AM34" s="1">
        <f>1</f>
        <v>1</v>
      </c>
      <c r="AN34" s="1">
        <f>$F$1520</f>
        <v>0.77428399999999997</v>
      </c>
      <c r="AO34" s="1">
        <f>$F$1521</f>
        <v>0.7046</v>
      </c>
      <c r="AP34" s="1">
        <f>$F$1522</f>
        <v>0.67559999999999998</v>
      </c>
      <c r="AQ34" s="1">
        <f>$F$1523</f>
        <v>0.63604000000000005</v>
      </c>
      <c r="AR34" s="1">
        <f>$F$1524</f>
        <v>0.60136800000000001</v>
      </c>
      <c r="AS34" s="1">
        <f>$F$1525</f>
        <v>0.58321400000000001</v>
      </c>
      <c r="AT34" s="1">
        <f>$F$1526</f>
        <v>0.52190599999999998</v>
      </c>
      <c r="AU34" s="1">
        <f>$F$1527</f>
        <v>-2.8948000000000002E-2</v>
      </c>
      <c r="AV34" s="1">
        <f>$F$1528</f>
        <v>-6.1393999999999997E-2</v>
      </c>
      <c r="AW34" s="1">
        <f>$F$1529</f>
        <v>-0.25975599999999999</v>
      </c>
      <c r="AX34" s="1">
        <f>$F$1530</f>
        <v>-0.27920299999999998</v>
      </c>
      <c r="AY34" s="1">
        <f>$F$1531</f>
        <v>-0.29331699999999999</v>
      </c>
      <c r="AZ34" s="1">
        <f>$F$1532</f>
        <v>-0.249556</v>
      </c>
      <c r="BA34" s="1">
        <f>$F$1533</f>
        <v>-0.22367999999999999</v>
      </c>
      <c r="BB34" s="1">
        <f>$F$1534</f>
        <v>-0.23624600000000001</v>
      </c>
      <c r="BC34" s="1">
        <f>$F$1535</f>
        <v>-0.21462100000000001</v>
      </c>
      <c r="BD34" s="1">
        <f>$F$1536</f>
        <v>-0.200768</v>
      </c>
      <c r="BE34" s="1">
        <f>$F$1537</f>
        <v>-0.23955499999999999</v>
      </c>
      <c r="BF34" s="1">
        <f>$F$1538</f>
        <v>-0.17010700000000001</v>
      </c>
      <c r="BG34" s="1">
        <f>$F$1539</f>
        <v>-0.111008</v>
      </c>
      <c r="BH34" s="1">
        <f>$F$1540</f>
        <v>-6.966E-2</v>
      </c>
      <c r="BI34" s="1">
        <f>$F$1541</f>
        <v>-4.6184999999999997E-2</v>
      </c>
      <c r="BJ34" s="1">
        <f>$F$1542</f>
        <v>-5.6620999999999998E-2</v>
      </c>
      <c r="BK34" s="1">
        <f>$F$1543</f>
        <v>-0.1711</v>
      </c>
      <c r="BL34" s="1">
        <f>$F$1544</f>
        <v>-0.164219</v>
      </c>
      <c r="BM34" s="1">
        <f>$F$1545</f>
        <v>-0.14550199999999999</v>
      </c>
      <c r="BN34" s="1">
        <f>$F$1546</f>
        <v>-0.16431000000000001</v>
      </c>
      <c r="BO34" s="1">
        <f>$F$1547</f>
        <v>-0.139346</v>
      </c>
      <c r="BP34" s="1">
        <f>$F$1548</f>
        <v>-0.15345400000000001</v>
      </c>
      <c r="BQ34" s="1">
        <f>$F$1549</f>
        <v>-0.13475300000000001</v>
      </c>
      <c r="BR34" s="1">
        <f>$F$1550</f>
        <v>-0.16752700000000001</v>
      </c>
      <c r="BS34" s="1">
        <f>$F$1551</f>
        <v>5.2040000000000003E-3</v>
      </c>
      <c r="BT34" s="1">
        <f>$F$1552</f>
        <v>4.9817E-2</v>
      </c>
      <c r="BU34" s="1">
        <f>$F$1553</f>
        <v>0.13617599999999999</v>
      </c>
      <c r="BV34" s="1">
        <f>$F$1554</f>
        <v>-0.45483800000000002</v>
      </c>
    </row>
    <row r="35" spans="2:74" x14ac:dyDescent="0.2">
      <c r="B35" s="1">
        <v>291</v>
      </c>
      <c r="D35" s="1">
        <v>1</v>
      </c>
      <c r="E35" s="1">
        <v>291</v>
      </c>
      <c r="F35" s="1">
        <v>0.15079799999999999</v>
      </c>
      <c r="H35" s="1">
        <v>291</v>
      </c>
      <c r="I35" s="1">
        <f>$AN$4</f>
        <v>0.15079799999999999</v>
      </c>
      <c r="J35" s="1">
        <f>$AN$5</f>
        <v>0.153637</v>
      </c>
      <c r="K35" s="1">
        <f>$AN$6</f>
        <v>0.20726800000000001</v>
      </c>
      <c r="L35" s="1">
        <f>$AN$7</f>
        <v>0.21379300000000001</v>
      </c>
      <c r="M35" s="1">
        <f>$AN$8</f>
        <v>0.23519899999999999</v>
      </c>
      <c r="N35" s="1">
        <f>$AN$9</f>
        <v>0.26857700000000001</v>
      </c>
      <c r="O35" s="1">
        <f>$AN$10</f>
        <v>0.223381</v>
      </c>
      <c r="P35" s="1">
        <f>$AN$11</f>
        <v>0.18015900000000001</v>
      </c>
      <c r="Q35" s="1">
        <f>$AN$12</f>
        <v>0.27115899999999998</v>
      </c>
      <c r="R35" s="1">
        <f>$AN$13</f>
        <v>0.26484200000000002</v>
      </c>
      <c r="S35" s="1">
        <f>$AN$14</f>
        <v>0.243422</v>
      </c>
      <c r="T35" s="1">
        <f>$AN$15</f>
        <v>0.30033199999999999</v>
      </c>
      <c r="U35" s="1">
        <f>$AN$16</f>
        <v>-0.103184</v>
      </c>
      <c r="V35" s="1">
        <f>$AN$17</f>
        <v>-5.0890999999999999E-2</v>
      </c>
      <c r="W35" s="1">
        <f>$AN$18</f>
        <v>6.6463999999999995E-2</v>
      </c>
      <c r="X35" s="1">
        <f>$AN$19</f>
        <v>9.7963999999999996E-2</v>
      </c>
      <c r="Y35" s="1">
        <f>$AN$20</f>
        <v>0.25564399999999998</v>
      </c>
      <c r="Z35" s="1">
        <f>$AN$21</f>
        <v>0.42927100000000001</v>
      </c>
      <c r="AA35" s="1">
        <f>$AN$22</f>
        <v>0.65923299999999996</v>
      </c>
      <c r="AB35" s="1">
        <f>$AN$23</f>
        <v>0.70794599999999996</v>
      </c>
      <c r="AC35" s="1">
        <f>$AN$24</f>
        <v>0.75386600000000004</v>
      </c>
      <c r="AD35" s="1">
        <f>$AN$25</f>
        <v>0.76974799999999999</v>
      </c>
      <c r="AE35" s="1">
        <f>$AN$26</f>
        <v>0.75972300000000004</v>
      </c>
      <c r="AF35" s="1">
        <f>$AN$27</f>
        <v>0.75225799999999998</v>
      </c>
      <c r="AG35" s="1">
        <f>$AN$28</f>
        <v>0.736537</v>
      </c>
      <c r="AH35" s="1">
        <f>$AN$29</f>
        <v>0.71910799999999997</v>
      </c>
      <c r="AI35" s="1">
        <f>$AN$30</f>
        <v>0.107474</v>
      </c>
      <c r="AJ35" s="1">
        <f>$AN$31</f>
        <v>0.15656400000000001</v>
      </c>
      <c r="AK35" s="1">
        <f>$AN$32</f>
        <v>0.49351099999999998</v>
      </c>
      <c r="AL35" s="1">
        <f>$AN$33</f>
        <v>0.66691699999999998</v>
      </c>
      <c r="AM35" s="1">
        <f>$AN$34</f>
        <v>0.77428399999999997</v>
      </c>
      <c r="AN35" s="1">
        <f>1</f>
        <v>1</v>
      </c>
      <c r="AO35" s="1">
        <f>$F$1555</f>
        <v>0.95785399999999998</v>
      </c>
      <c r="AP35" s="1">
        <f>$F$1556</f>
        <v>0.93237899999999996</v>
      </c>
      <c r="AQ35" s="1">
        <f>$F$1557</f>
        <v>0.877162</v>
      </c>
      <c r="AR35" s="1">
        <f>$F$1558</f>
        <v>0.85809599999999997</v>
      </c>
      <c r="AS35" s="1">
        <f>$F$1559</f>
        <v>0.83616800000000002</v>
      </c>
      <c r="AT35" s="1">
        <f>$F$1560</f>
        <v>0.73629199999999995</v>
      </c>
      <c r="AU35" s="1">
        <f>$F$1561</f>
        <v>-0.10541399999999999</v>
      </c>
      <c r="AV35" s="1">
        <f>$F$1562</f>
        <v>-0.151007</v>
      </c>
      <c r="AW35" s="1">
        <f>$F$1563</f>
        <v>-7.7225000000000002E-2</v>
      </c>
      <c r="AX35" s="1">
        <f>$F$1564</f>
        <v>-6.8585999999999994E-2</v>
      </c>
      <c r="AY35" s="1">
        <f>$F$1565</f>
        <v>-4.4345000000000002E-2</v>
      </c>
      <c r="AZ35" s="1">
        <f>$F$1566</f>
        <v>-3.7893000000000003E-2</v>
      </c>
      <c r="BA35" s="1">
        <f>$F$1567</f>
        <v>-2.4549000000000001E-2</v>
      </c>
      <c r="BB35" s="1">
        <f>$F$1568</f>
        <v>-1.4492E-2</v>
      </c>
      <c r="BC35" s="1">
        <f>$F$1569</f>
        <v>-3.728E-3</v>
      </c>
      <c r="BD35" s="1">
        <f>$F$1570</f>
        <v>-3.2509000000000003E-2</v>
      </c>
      <c r="BE35" s="1">
        <f>$F$1571</f>
        <v>-9.6480999999999997E-2</v>
      </c>
      <c r="BF35" s="1">
        <f>$F$1572</f>
        <v>-3.6538000000000001E-2</v>
      </c>
      <c r="BG35" s="1">
        <f>$F$1573</f>
        <v>-0.119787</v>
      </c>
      <c r="BH35" s="1">
        <f>$F$1574</f>
        <v>-8.2786999999999999E-2</v>
      </c>
      <c r="BI35" s="1">
        <f>$F$1575</f>
        <v>-0.108511</v>
      </c>
      <c r="BJ35" s="1">
        <f>$F$1576</f>
        <v>-0.14202500000000001</v>
      </c>
      <c r="BK35" s="1">
        <f>$F$1577</f>
        <v>-0.208814</v>
      </c>
      <c r="BL35" s="1">
        <f>$F$1578</f>
        <v>-8.8516999999999998E-2</v>
      </c>
      <c r="BM35" s="1">
        <f>$F$1579</f>
        <v>-7.5923000000000004E-2</v>
      </c>
      <c r="BN35" s="1">
        <f>$F$1580</f>
        <v>-6.1696000000000001E-2</v>
      </c>
      <c r="BO35" s="1">
        <f>$F$1581</f>
        <v>-3.8556E-2</v>
      </c>
      <c r="BP35" s="1">
        <f>$F$1582</f>
        <v>-8.2667000000000004E-2</v>
      </c>
      <c r="BQ35" s="1">
        <f>$F$1583</f>
        <v>-6.7040000000000002E-2</v>
      </c>
      <c r="BR35" s="1">
        <f>$F$1584</f>
        <v>-0.11279500000000001</v>
      </c>
      <c r="BS35" s="1">
        <f>$F$1585</f>
        <v>3.5707999999999997E-2</v>
      </c>
      <c r="BT35" s="1">
        <f>$F$1586</f>
        <v>-6.2500000000000001E-4</v>
      </c>
      <c r="BU35" s="1">
        <f>$F$1587</f>
        <v>0.123427</v>
      </c>
      <c r="BV35" s="1">
        <f>$F$1588</f>
        <v>-0.61907299999999998</v>
      </c>
    </row>
    <row r="36" spans="2:74" x14ac:dyDescent="0.2">
      <c r="B36" s="1">
        <v>292</v>
      </c>
      <c r="D36" s="1">
        <v>1</v>
      </c>
      <c r="E36" s="1">
        <v>292</v>
      </c>
      <c r="F36" s="1">
        <v>0.15656500000000001</v>
      </c>
      <c r="H36" s="1">
        <v>292</v>
      </c>
      <c r="I36" s="1">
        <f>$AO$4</f>
        <v>0.15656500000000001</v>
      </c>
      <c r="J36" s="1">
        <f>$AO$5</f>
        <v>0.14524599999999999</v>
      </c>
      <c r="K36" s="1">
        <f>$AO$6</f>
        <v>0.209893</v>
      </c>
      <c r="L36" s="1">
        <f>$AO$7</f>
        <v>0.23916200000000001</v>
      </c>
      <c r="M36" s="1">
        <f>$AO$8</f>
        <v>0.25688</v>
      </c>
      <c r="N36" s="1">
        <f>$AO$9</f>
        <v>0.305809</v>
      </c>
      <c r="O36" s="1">
        <f>$AO$10</f>
        <v>0.26892100000000002</v>
      </c>
      <c r="P36" s="1">
        <f>$AO$11</f>
        <v>0.23558799999999999</v>
      </c>
      <c r="Q36" s="1">
        <f>$AO$12</f>
        <v>0.298454</v>
      </c>
      <c r="R36" s="1">
        <f>$AO$13</f>
        <v>0.29113099999999997</v>
      </c>
      <c r="S36" s="1">
        <f>$AO$14</f>
        <v>0.26964300000000002</v>
      </c>
      <c r="T36" s="1">
        <f>$AO$15</f>
        <v>0.329459</v>
      </c>
      <c r="U36" s="1">
        <f>$AO$16</f>
        <v>-9.1127E-2</v>
      </c>
      <c r="V36" s="1">
        <f>$AO$17</f>
        <v>-1.3701E-2</v>
      </c>
      <c r="W36" s="1">
        <f>$AO$18</f>
        <v>6.7651000000000003E-2</v>
      </c>
      <c r="X36" s="1">
        <f>$AO$19</f>
        <v>0.10564</v>
      </c>
      <c r="Y36" s="1">
        <f>$AO$20</f>
        <v>0.258797</v>
      </c>
      <c r="Z36" s="1">
        <f>$AO$21</f>
        <v>0.43365700000000001</v>
      </c>
      <c r="AA36" s="1">
        <f>$AO$22</f>
        <v>0.68025899999999995</v>
      </c>
      <c r="AB36" s="1">
        <f>$AO$23</f>
        <v>0.73683600000000005</v>
      </c>
      <c r="AC36" s="1">
        <f>$AO$24</f>
        <v>0.79610499999999995</v>
      </c>
      <c r="AD36" s="1">
        <f>$AO$25</f>
        <v>0.81991499999999995</v>
      </c>
      <c r="AE36" s="1">
        <f>$AO$26</f>
        <v>0.81870500000000002</v>
      </c>
      <c r="AF36" s="1">
        <f>$AO$27</f>
        <v>0.81560600000000005</v>
      </c>
      <c r="AG36" s="1">
        <f>$AO$28</f>
        <v>0.80248900000000001</v>
      </c>
      <c r="AH36" s="1">
        <f>$AO$29</f>
        <v>0.78496699999999997</v>
      </c>
      <c r="AI36" s="1">
        <f>$AO$30</f>
        <v>0.10165200000000001</v>
      </c>
      <c r="AJ36" s="1">
        <f>$AO$31</f>
        <v>0.132324</v>
      </c>
      <c r="AK36" s="1">
        <f>$AO$32</f>
        <v>0.41637600000000002</v>
      </c>
      <c r="AL36" s="1">
        <f>$AO$33</f>
        <v>0.58463200000000004</v>
      </c>
      <c r="AM36" s="1">
        <f>$AO$34</f>
        <v>0.7046</v>
      </c>
      <c r="AN36" s="1">
        <f>$AO$35</f>
        <v>0.95785399999999998</v>
      </c>
      <c r="AO36" s="1">
        <f>1</f>
        <v>1</v>
      </c>
      <c r="AP36" s="1">
        <f>$F$1589</f>
        <v>0.98297900000000005</v>
      </c>
      <c r="AQ36" s="1">
        <f>$F$1590</f>
        <v>0.94023299999999999</v>
      </c>
      <c r="AR36" s="1">
        <f>$F$1591</f>
        <v>0.92148699999999995</v>
      </c>
      <c r="AS36" s="1">
        <f>$F$1592</f>
        <v>0.89912199999999998</v>
      </c>
      <c r="AT36" s="1">
        <f>$F$1593</f>
        <v>0.809778</v>
      </c>
      <c r="AU36" s="1">
        <f>$F$1594</f>
        <v>-9.0734999999999996E-2</v>
      </c>
      <c r="AV36" s="1">
        <f>$F$1595</f>
        <v>-0.14083999999999999</v>
      </c>
      <c r="AW36" s="1">
        <f>$F$1596</f>
        <v>-6.1435999999999998E-2</v>
      </c>
      <c r="AX36" s="1">
        <f>$F$1597</f>
        <v>-5.6023000000000003E-2</v>
      </c>
      <c r="AY36" s="1">
        <f>$F$1598</f>
        <v>-2.5388999999999998E-2</v>
      </c>
      <c r="AZ36" s="1">
        <f>$F$1599</f>
        <v>-2.2516000000000001E-2</v>
      </c>
      <c r="BA36" s="1">
        <f>$F$1600</f>
        <v>-6.4520000000000003E-3</v>
      </c>
      <c r="BB36" s="1">
        <f>$F$1601</f>
        <v>5.3099999999999996E-3</v>
      </c>
      <c r="BC36" s="1">
        <f>$F$1602</f>
        <v>1.9290000000000002E-2</v>
      </c>
      <c r="BD36" s="1">
        <f>$F$1603</f>
        <v>-2.2058000000000001E-2</v>
      </c>
      <c r="BE36" s="1">
        <f>$F$1604</f>
        <v>-7.8455999999999998E-2</v>
      </c>
      <c r="BF36" s="1">
        <f>$F$1605</f>
        <v>-3.6223999999999999E-2</v>
      </c>
      <c r="BG36" s="1">
        <f>$F$1606</f>
        <v>-0.112498</v>
      </c>
      <c r="BH36" s="1">
        <f>$F$1607</f>
        <v>-9.9363999999999994E-2</v>
      </c>
      <c r="BI36" s="1">
        <f>$F$1608</f>
        <v>-0.12148299999999999</v>
      </c>
      <c r="BJ36" s="1">
        <f>$F$1609</f>
        <v>-0.15133199999999999</v>
      </c>
      <c r="BK36" s="1">
        <f>$F$1610</f>
        <v>-0.22103500000000001</v>
      </c>
      <c r="BL36" s="1">
        <f>$F$1611</f>
        <v>-9.5135999999999998E-2</v>
      </c>
      <c r="BM36" s="1">
        <f>$F$1612</f>
        <v>-6.8468000000000001E-2</v>
      </c>
      <c r="BN36" s="1">
        <f>$F$1613</f>
        <v>-5.4738000000000002E-2</v>
      </c>
      <c r="BO36" s="1">
        <f>$F$1614</f>
        <v>-3.5623000000000002E-2</v>
      </c>
      <c r="BP36" s="1">
        <f>$F$1615</f>
        <v>-7.8056E-2</v>
      </c>
      <c r="BQ36" s="1">
        <f>$F$1616</f>
        <v>-6.5270999999999996E-2</v>
      </c>
      <c r="BR36" s="1">
        <f>$F$1617</f>
        <v>-0.112562</v>
      </c>
      <c r="BS36" s="1">
        <f>$F$1618</f>
        <v>2.3713999999999999E-2</v>
      </c>
      <c r="BT36" s="1">
        <f>$F$1619</f>
        <v>-1.0895E-2</v>
      </c>
      <c r="BU36" s="1">
        <f>$F$1620</f>
        <v>0.103363</v>
      </c>
      <c r="BV36" s="1">
        <f>$F$1621</f>
        <v>-0.68776899999999996</v>
      </c>
    </row>
    <row r="37" spans="2:74" x14ac:dyDescent="0.2">
      <c r="B37" s="1">
        <v>293</v>
      </c>
      <c r="D37" s="1">
        <v>1</v>
      </c>
      <c r="E37" s="1">
        <v>293</v>
      </c>
      <c r="F37" s="1">
        <v>0.16218099999999999</v>
      </c>
      <c r="H37" s="1">
        <v>293</v>
      </c>
      <c r="I37" s="1">
        <f>$AP$4</f>
        <v>0.16218099999999999</v>
      </c>
      <c r="J37" s="1">
        <f>$AP$5</f>
        <v>0.13847300000000001</v>
      </c>
      <c r="K37" s="1">
        <f>$AP$6</f>
        <v>0.205702</v>
      </c>
      <c r="L37" s="1">
        <f>$AP$7</f>
        <v>0.24912300000000001</v>
      </c>
      <c r="M37" s="1">
        <f>$AP$8</f>
        <v>0.27209</v>
      </c>
      <c r="N37" s="1">
        <f>$AP$9</f>
        <v>0.330036</v>
      </c>
      <c r="O37" s="1">
        <f>$AP$10</f>
        <v>0.30432900000000002</v>
      </c>
      <c r="P37" s="1">
        <f>$AP$11</f>
        <v>0.26532</v>
      </c>
      <c r="Q37" s="1">
        <f>$AP$12</f>
        <v>0.32496000000000003</v>
      </c>
      <c r="R37" s="1">
        <f>$AP$13</f>
        <v>0.31196699999999999</v>
      </c>
      <c r="S37" s="1">
        <f>$AP$14</f>
        <v>0.28111999999999998</v>
      </c>
      <c r="T37" s="1">
        <f>$AP$15</f>
        <v>0.34909899999999999</v>
      </c>
      <c r="U37" s="1">
        <f>$AP$16</f>
        <v>-7.9371999999999998E-2</v>
      </c>
      <c r="V37" s="1">
        <f>$AP$17</f>
        <v>3.8140000000000001E-3</v>
      </c>
      <c r="W37" s="1">
        <f>$AP$18</f>
        <v>3.7233000000000002E-2</v>
      </c>
      <c r="X37" s="1">
        <f>$AP$19</f>
        <v>7.5104000000000004E-2</v>
      </c>
      <c r="Y37" s="1">
        <f>$AP$20</f>
        <v>0.22566800000000001</v>
      </c>
      <c r="Z37" s="1">
        <f>$AP$21</f>
        <v>0.40518999999999999</v>
      </c>
      <c r="AA37" s="1">
        <f>$AP$22</f>
        <v>0.68415199999999998</v>
      </c>
      <c r="AB37" s="1">
        <f>$AP$23</f>
        <v>0.74641400000000002</v>
      </c>
      <c r="AC37" s="1">
        <f>$AP$24</f>
        <v>0.81445599999999996</v>
      </c>
      <c r="AD37" s="1">
        <f>$AP$25</f>
        <v>0.846132</v>
      </c>
      <c r="AE37" s="1">
        <f>$AP$26</f>
        <v>0.85261799999999999</v>
      </c>
      <c r="AF37" s="1">
        <f>$AP$27</f>
        <v>0.85355499999999995</v>
      </c>
      <c r="AG37" s="1">
        <f>$AP$28</f>
        <v>0.84187599999999996</v>
      </c>
      <c r="AH37" s="1">
        <f>$AP$29</f>
        <v>0.82672999999999996</v>
      </c>
      <c r="AI37" s="1">
        <f>$AP$30</f>
        <v>0.10410800000000001</v>
      </c>
      <c r="AJ37" s="1">
        <f>$AP$31</f>
        <v>0.12715000000000001</v>
      </c>
      <c r="AK37" s="1">
        <f>$AP$32</f>
        <v>0.388378</v>
      </c>
      <c r="AL37" s="1">
        <f>$AP$33</f>
        <v>0.545767</v>
      </c>
      <c r="AM37" s="1">
        <f>$AP$34</f>
        <v>0.67559999999999998</v>
      </c>
      <c r="AN37" s="1">
        <f>$AP$35</f>
        <v>0.93237899999999996</v>
      </c>
      <c r="AO37" s="1">
        <f>$AP$36</f>
        <v>0.98297900000000005</v>
      </c>
      <c r="AP37" s="1">
        <f>1</f>
        <v>1</v>
      </c>
      <c r="AQ37" s="1">
        <f>$F$1622</f>
        <v>0.97689000000000004</v>
      </c>
      <c r="AR37" s="1">
        <f>$F$1623</f>
        <v>0.96443400000000001</v>
      </c>
      <c r="AS37" s="1">
        <f>$F$1624</f>
        <v>0.94176400000000005</v>
      </c>
      <c r="AT37" s="1">
        <f>$F$1625</f>
        <v>0.85553400000000002</v>
      </c>
      <c r="AU37" s="1">
        <f>$F$1626</f>
        <v>-9.0245000000000006E-2</v>
      </c>
      <c r="AV37" s="1">
        <f>$F$1627</f>
        <v>-0.13992299999999999</v>
      </c>
      <c r="AW37" s="1">
        <f>$F$1628</f>
        <v>-4.3901000000000003E-2</v>
      </c>
      <c r="AX37" s="1">
        <f>$F$1629</f>
        <v>-4.1723000000000003E-2</v>
      </c>
      <c r="AY37" s="1">
        <f>$F$1630</f>
        <v>-1.5633999999999999E-2</v>
      </c>
      <c r="AZ37" s="1">
        <f>$F$1631</f>
        <v>-1.403E-3</v>
      </c>
      <c r="BA37" s="1">
        <f>$F$1632</f>
        <v>5.0990000000000002E-3</v>
      </c>
      <c r="BB37" s="1">
        <f>$F$1633</f>
        <v>1.8461000000000002E-2</v>
      </c>
      <c r="BC37" s="1">
        <f>$F$1634</f>
        <v>2.7435999999999999E-2</v>
      </c>
      <c r="BD37" s="1">
        <f>$F$1635</f>
        <v>-1.0418999999999999E-2</v>
      </c>
      <c r="BE37" s="1">
        <f>$F$1636</f>
        <v>-6.5985000000000002E-2</v>
      </c>
      <c r="BF37" s="1">
        <f>$F$1637</f>
        <v>-3.1803999999999999E-2</v>
      </c>
      <c r="BG37" s="1">
        <f>$F$1638</f>
        <v>-8.6578000000000002E-2</v>
      </c>
      <c r="BH37" s="1">
        <f>$F$1639</f>
        <v>-7.5805999999999998E-2</v>
      </c>
      <c r="BI37" s="1">
        <f>$F$1640</f>
        <v>-9.5515000000000003E-2</v>
      </c>
      <c r="BJ37" s="1">
        <f>$F$1641</f>
        <v>-0.124778</v>
      </c>
      <c r="BK37" s="1">
        <f>$F$1642</f>
        <v>-0.21881999999999999</v>
      </c>
      <c r="BL37" s="1">
        <f>$F$1643</f>
        <v>-8.2735000000000003E-2</v>
      </c>
      <c r="BM37" s="1">
        <f>$F$1644</f>
        <v>-6.8274000000000001E-2</v>
      </c>
      <c r="BN37" s="1">
        <f>$F$1645</f>
        <v>-5.2256999999999998E-2</v>
      </c>
      <c r="BO37" s="1">
        <f>$F$1646</f>
        <v>-3.6205000000000001E-2</v>
      </c>
      <c r="BP37" s="1">
        <f>$F$1647</f>
        <v>-7.6942999999999998E-2</v>
      </c>
      <c r="BQ37" s="1">
        <f>$F$1648</f>
        <v>-6.4031000000000005E-2</v>
      </c>
      <c r="BR37" s="1">
        <f>$F$1649</f>
        <v>-0.11394899999999999</v>
      </c>
      <c r="BS37" s="1">
        <f>$F$1650</f>
        <v>3.0051999999999999E-2</v>
      </c>
      <c r="BT37" s="1">
        <f>$F$1651</f>
        <v>-7.2979999999999998E-3</v>
      </c>
      <c r="BU37" s="1">
        <f>$F$1652</f>
        <v>0.10904899999999999</v>
      </c>
      <c r="BV37" s="1">
        <f>$F$1653</f>
        <v>-0.73634100000000002</v>
      </c>
    </row>
    <row r="38" spans="2:74" x14ac:dyDescent="0.2">
      <c r="B38" s="1">
        <v>294</v>
      </c>
      <c r="D38" s="1">
        <v>1</v>
      </c>
      <c r="E38" s="1">
        <v>294</v>
      </c>
      <c r="F38" s="1">
        <v>0.16763500000000001</v>
      </c>
      <c r="H38" s="1">
        <v>294</v>
      </c>
      <c r="I38" s="1">
        <f>$AQ$4</f>
        <v>0.16763500000000001</v>
      </c>
      <c r="J38" s="1">
        <f>$AQ$5</f>
        <v>0.14446300000000001</v>
      </c>
      <c r="K38" s="1">
        <f>$AQ$6</f>
        <v>0.20582700000000001</v>
      </c>
      <c r="L38" s="1">
        <f>$AQ$7</f>
        <v>0.24946199999999999</v>
      </c>
      <c r="M38" s="1">
        <f>$AQ$8</f>
        <v>0.282968</v>
      </c>
      <c r="N38" s="1">
        <f>$AQ$9</f>
        <v>0.34223399999999998</v>
      </c>
      <c r="O38" s="1">
        <f>$AQ$10</f>
        <v>0.31544899999999998</v>
      </c>
      <c r="P38" s="1">
        <f>$AQ$11</f>
        <v>0.30195899999999998</v>
      </c>
      <c r="Q38" s="1">
        <f>$AQ$12</f>
        <v>0.35272999999999999</v>
      </c>
      <c r="R38" s="1">
        <f>$AQ$13</f>
        <v>0.33415400000000001</v>
      </c>
      <c r="S38" s="1">
        <f>$AQ$14</f>
        <v>0.299981</v>
      </c>
      <c r="T38" s="1">
        <f>$AQ$15</f>
        <v>0.37718600000000002</v>
      </c>
      <c r="U38" s="1">
        <f>$AQ$16</f>
        <v>-6.8437999999999999E-2</v>
      </c>
      <c r="V38" s="1">
        <f>$AQ$17</f>
        <v>1.1108E-2</v>
      </c>
      <c r="W38" s="1">
        <f>$AQ$18</f>
        <v>3.2049999999999999E-3</v>
      </c>
      <c r="X38" s="1">
        <f>$AQ$19</f>
        <v>4.2250000000000003E-2</v>
      </c>
      <c r="Y38" s="1">
        <f>$AQ$20</f>
        <v>0.183614</v>
      </c>
      <c r="Z38" s="1">
        <f>$AQ$21</f>
        <v>0.36077500000000001</v>
      </c>
      <c r="AA38" s="1">
        <f>$AQ$22</f>
        <v>0.66065099999999999</v>
      </c>
      <c r="AB38" s="1">
        <f>$AQ$23</f>
        <v>0.72719100000000003</v>
      </c>
      <c r="AC38" s="1">
        <f>$AQ$24</f>
        <v>0.81005499999999997</v>
      </c>
      <c r="AD38" s="1">
        <f>$AQ$25</f>
        <v>0.85202500000000003</v>
      </c>
      <c r="AE38" s="1">
        <f>$AQ$26</f>
        <v>0.86738999999999999</v>
      </c>
      <c r="AF38" s="1">
        <f>$AQ$27</f>
        <v>0.87576200000000004</v>
      </c>
      <c r="AG38" s="1">
        <f>$AQ$28</f>
        <v>0.86988100000000002</v>
      </c>
      <c r="AH38" s="1">
        <f>$AQ$29</f>
        <v>0.85702699999999998</v>
      </c>
      <c r="AI38" s="1">
        <f>$AQ$30</f>
        <v>0.108686</v>
      </c>
      <c r="AJ38" s="1">
        <f>$AQ$31</f>
        <v>0.112524</v>
      </c>
      <c r="AK38" s="1">
        <f>$AQ$32</f>
        <v>0.37468899999999999</v>
      </c>
      <c r="AL38" s="1">
        <f>$AQ$33</f>
        <v>0.50827599999999995</v>
      </c>
      <c r="AM38" s="1">
        <f>$AQ$34</f>
        <v>0.63604000000000005</v>
      </c>
      <c r="AN38" s="1">
        <f>$AQ$35</f>
        <v>0.877162</v>
      </c>
      <c r="AO38" s="1">
        <f>$AQ$36</f>
        <v>0.94023299999999999</v>
      </c>
      <c r="AP38" s="1">
        <f>$AQ$37</f>
        <v>0.97689000000000004</v>
      </c>
      <c r="AQ38" s="1">
        <f>1</f>
        <v>1</v>
      </c>
      <c r="AR38" s="1">
        <f>$F$1654</f>
        <v>0.98678600000000005</v>
      </c>
      <c r="AS38" s="1">
        <f>$F$1655</f>
        <v>0.96687800000000002</v>
      </c>
      <c r="AT38" s="1">
        <f>$F$1656</f>
        <v>0.89368400000000003</v>
      </c>
      <c r="AU38" s="1">
        <f>$F$1657</f>
        <v>-8.7998000000000007E-2</v>
      </c>
      <c r="AV38" s="1">
        <f>$F$1658</f>
        <v>-0.14133699999999999</v>
      </c>
      <c r="AW38" s="1">
        <f>$F$1659</f>
        <v>-6.1441999999999997E-2</v>
      </c>
      <c r="AX38" s="1">
        <f>$F$1660</f>
        <v>-6.7669999999999994E-2</v>
      </c>
      <c r="AY38" s="1">
        <f>$F$1661</f>
        <v>-2.7349999999999999E-2</v>
      </c>
      <c r="AZ38" s="1">
        <f>$F$1662</f>
        <v>-1.1407E-2</v>
      </c>
      <c r="BA38" s="1">
        <f>$F$1663</f>
        <v>-1.4369E-2</v>
      </c>
      <c r="BB38" s="1">
        <f>$F$1664</f>
        <v>-1.977E-3</v>
      </c>
      <c r="BC38" s="1">
        <f>$F$1665</f>
        <v>6.0800000000000003E-3</v>
      </c>
      <c r="BD38" s="1">
        <f>$F$1666</f>
        <v>-1.9363999999999999E-2</v>
      </c>
      <c r="BE38" s="1">
        <f>$F$1667</f>
        <v>-6.5902000000000002E-2</v>
      </c>
      <c r="BF38" s="1">
        <f>$F$1668</f>
        <v>-4.9306999999999997E-2</v>
      </c>
      <c r="BG38" s="1">
        <f>$F$1669</f>
        <v>-7.7719999999999997E-2</v>
      </c>
      <c r="BH38" s="1">
        <f>$F$1670</f>
        <v>-7.0482000000000003E-2</v>
      </c>
      <c r="BI38" s="1">
        <f>$F$1671</f>
        <v>-8.0855999999999997E-2</v>
      </c>
      <c r="BJ38" s="1">
        <f>$F$1672</f>
        <v>-0.10381899999999999</v>
      </c>
      <c r="BK38" s="1">
        <f>$F$1673</f>
        <v>-0.21163599999999999</v>
      </c>
      <c r="BL38" s="1">
        <f>$F$1674</f>
        <v>-9.1250999999999999E-2</v>
      </c>
      <c r="BM38" s="1">
        <f>$F$1675</f>
        <v>-8.1794000000000006E-2</v>
      </c>
      <c r="BN38" s="1">
        <f>$F$1676</f>
        <v>-6.6800999999999999E-2</v>
      </c>
      <c r="BO38" s="1">
        <f>$F$1677</f>
        <v>-5.3338000000000003E-2</v>
      </c>
      <c r="BP38" s="1">
        <f>$F$1678</f>
        <v>-8.0354999999999996E-2</v>
      </c>
      <c r="BQ38" s="1">
        <f>$F$1679</f>
        <v>-7.1870000000000003E-2</v>
      </c>
      <c r="BR38" s="1">
        <f>$F$1680</f>
        <v>-0.125139</v>
      </c>
      <c r="BS38" s="1">
        <f>$F$1681</f>
        <v>1.6806000000000001E-2</v>
      </c>
      <c r="BT38" s="1">
        <f>$F$1682</f>
        <v>-1.5987000000000001E-2</v>
      </c>
      <c r="BU38" s="1">
        <f>$F$1683</f>
        <v>0.102213</v>
      </c>
      <c r="BV38" s="1">
        <f>$F$1684</f>
        <v>-0.76271599999999995</v>
      </c>
    </row>
    <row r="39" spans="2:74" x14ac:dyDescent="0.2">
      <c r="B39" s="1">
        <v>295</v>
      </c>
      <c r="D39" s="1">
        <v>1</v>
      </c>
      <c r="E39" s="1">
        <v>295</v>
      </c>
      <c r="F39" s="1">
        <v>0.14744399999999999</v>
      </c>
      <c r="H39" s="1">
        <v>295</v>
      </c>
      <c r="I39" s="1">
        <f>$AR$4</f>
        <v>0.14744399999999999</v>
      </c>
      <c r="J39" s="1">
        <f>$AR$5</f>
        <v>0.120851</v>
      </c>
      <c r="K39" s="1">
        <f>$AR$6</f>
        <v>0.192633</v>
      </c>
      <c r="L39" s="1">
        <f>$AR$7</f>
        <v>0.25360700000000003</v>
      </c>
      <c r="M39" s="1">
        <f>$AR$8</f>
        <v>0.290939</v>
      </c>
      <c r="N39" s="1">
        <f>$AR$9</f>
        <v>0.35754399999999997</v>
      </c>
      <c r="O39" s="1">
        <f>$AR$10</f>
        <v>0.34240900000000002</v>
      </c>
      <c r="P39" s="1">
        <f>$AR$11</f>
        <v>0.32983099999999999</v>
      </c>
      <c r="Q39" s="1">
        <f>$AR$12</f>
        <v>0.35894799999999999</v>
      </c>
      <c r="R39" s="1">
        <f>$AR$13</f>
        <v>0.34572900000000001</v>
      </c>
      <c r="S39" s="1">
        <f>$AR$14</f>
        <v>0.30606800000000001</v>
      </c>
      <c r="T39" s="1">
        <f>$AR$15</f>
        <v>0.37801600000000002</v>
      </c>
      <c r="U39" s="1">
        <f>$AR$16</f>
        <v>-8.1738000000000005E-2</v>
      </c>
      <c r="V39" s="1">
        <f>$AR$17</f>
        <v>9.7300000000000002E-4</v>
      </c>
      <c r="W39" s="1">
        <f>$AR$18</f>
        <v>8.8120000000000004E-3</v>
      </c>
      <c r="X39" s="1">
        <f>$AR$19</f>
        <v>4.2423000000000002E-2</v>
      </c>
      <c r="Y39" s="1">
        <f>$AR$20</f>
        <v>0.178537</v>
      </c>
      <c r="Z39" s="1">
        <f>$AR$21</f>
        <v>0.35157100000000002</v>
      </c>
      <c r="AA39" s="1">
        <f>$AR$22</f>
        <v>0.63492000000000004</v>
      </c>
      <c r="AB39" s="1">
        <f>$AR$23</f>
        <v>0.70488200000000001</v>
      </c>
      <c r="AC39" s="1">
        <f>$AR$24</f>
        <v>0.79228600000000005</v>
      </c>
      <c r="AD39" s="1">
        <f>$AR$25</f>
        <v>0.83713099999999996</v>
      </c>
      <c r="AE39" s="1">
        <f>$AR$26</f>
        <v>0.85753199999999996</v>
      </c>
      <c r="AF39" s="1">
        <f>$AR$27</f>
        <v>0.86790800000000001</v>
      </c>
      <c r="AG39" s="1">
        <f>$AR$28</f>
        <v>0.8639</v>
      </c>
      <c r="AH39" s="1">
        <f>$AR$29</f>
        <v>0.853715</v>
      </c>
      <c r="AI39" s="1">
        <f>$AR$30</f>
        <v>0.10574</v>
      </c>
      <c r="AJ39" s="1">
        <f>$AR$31</f>
        <v>0.106099</v>
      </c>
      <c r="AK39" s="1">
        <f>$AR$32</f>
        <v>0.33893000000000001</v>
      </c>
      <c r="AL39" s="1">
        <f>$AR$33</f>
        <v>0.47429100000000002</v>
      </c>
      <c r="AM39" s="1">
        <f>$AR$34</f>
        <v>0.60136800000000001</v>
      </c>
      <c r="AN39" s="1">
        <f>$AR$35</f>
        <v>0.85809599999999997</v>
      </c>
      <c r="AO39" s="1">
        <f>$AR$36</f>
        <v>0.92148699999999995</v>
      </c>
      <c r="AP39" s="1">
        <f>$AR$37</f>
        <v>0.96443400000000001</v>
      </c>
      <c r="AQ39" s="1">
        <f>$AR$38</f>
        <v>0.98678600000000005</v>
      </c>
      <c r="AR39" s="1">
        <f>1</f>
        <v>1</v>
      </c>
      <c r="AS39" s="1">
        <f>$F$1685</f>
        <v>0.98773999999999995</v>
      </c>
      <c r="AT39" s="1">
        <f>$F$1686</f>
        <v>0.92895000000000005</v>
      </c>
      <c r="AU39" s="1">
        <f>$F$1687</f>
        <v>-8.5668999999999995E-2</v>
      </c>
      <c r="AV39" s="1">
        <f>$F$1688</f>
        <v>-0.136076</v>
      </c>
      <c r="AW39" s="1">
        <f>$F$1689</f>
        <v>-3.1274000000000003E-2</v>
      </c>
      <c r="AX39" s="1">
        <f>$F$1690</f>
        <v>-3.9341000000000001E-2</v>
      </c>
      <c r="AY39" s="1">
        <f>$F$1691</f>
        <v>1.83E-3</v>
      </c>
      <c r="AZ39" s="1">
        <f>$F$1692</f>
        <v>1.8596000000000001E-2</v>
      </c>
      <c r="BA39" s="1">
        <f>$F$1693</f>
        <v>1.2881999999999999E-2</v>
      </c>
      <c r="BB39" s="1">
        <f>$F$1694</f>
        <v>2.7691E-2</v>
      </c>
      <c r="BC39" s="1">
        <f>$F$1695</f>
        <v>3.5007999999999997E-2</v>
      </c>
      <c r="BD39" s="1">
        <f>$F$1696</f>
        <v>3.6319999999999998E-3</v>
      </c>
      <c r="BE39" s="1">
        <f>$F$1697</f>
        <v>-4.3577999999999999E-2</v>
      </c>
      <c r="BF39" s="1">
        <f>$F$1698</f>
        <v>-2.5236999999999999E-2</v>
      </c>
      <c r="BG39" s="1">
        <f>$F$1699</f>
        <v>-7.3455999999999994E-2</v>
      </c>
      <c r="BH39" s="1">
        <f>$F$1700</f>
        <v>-6.4006999999999994E-2</v>
      </c>
      <c r="BI39" s="1">
        <f>$F$1701</f>
        <v>-8.1007999999999997E-2</v>
      </c>
      <c r="BJ39" s="1">
        <f>$F$1702</f>
        <v>-0.106392</v>
      </c>
      <c r="BK39" s="1">
        <f>$F$1703</f>
        <v>-0.20714099999999999</v>
      </c>
      <c r="BL39" s="1">
        <f>$F$1704</f>
        <v>-8.0302999999999999E-2</v>
      </c>
      <c r="BM39" s="1">
        <f>$F$1705</f>
        <v>-6.8357000000000001E-2</v>
      </c>
      <c r="BN39" s="1">
        <f>$F$1706</f>
        <v>-5.0417999999999998E-2</v>
      </c>
      <c r="BO39" s="1">
        <f>$F$1707</f>
        <v>-3.7781000000000002E-2</v>
      </c>
      <c r="BP39" s="1">
        <f>$F$1708</f>
        <v>-6.3300999999999996E-2</v>
      </c>
      <c r="BQ39" s="1">
        <f>$F$1709</f>
        <v>-5.5749E-2</v>
      </c>
      <c r="BR39" s="1">
        <f>$F$1710</f>
        <v>-0.108672</v>
      </c>
      <c r="BS39" s="1">
        <f>$F$1711</f>
        <v>3.6219000000000001E-2</v>
      </c>
      <c r="BT39" s="1">
        <f>$F$1712</f>
        <v>-2.9465000000000002E-2</v>
      </c>
      <c r="BU39" s="1">
        <f>$F$1713</f>
        <v>0.10091700000000001</v>
      </c>
      <c r="BV39" s="1">
        <f>$F$1714</f>
        <v>-0.76183100000000004</v>
      </c>
    </row>
    <row r="40" spans="2:74" x14ac:dyDescent="0.2">
      <c r="B40" s="1">
        <v>297</v>
      </c>
      <c r="D40" s="1">
        <v>1</v>
      </c>
      <c r="E40" s="1">
        <v>297</v>
      </c>
      <c r="F40" s="1">
        <v>0.14942800000000001</v>
      </c>
      <c r="H40" s="1">
        <v>297</v>
      </c>
      <c r="I40" s="1">
        <f>$AS$4</f>
        <v>0.14942800000000001</v>
      </c>
      <c r="J40" s="1">
        <f>$AS$5</f>
        <v>0.124291</v>
      </c>
      <c r="K40" s="1">
        <f>$AS$6</f>
        <v>0.200793</v>
      </c>
      <c r="L40" s="1">
        <f>$AS$7</f>
        <v>0.25812099999999999</v>
      </c>
      <c r="M40" s="1">
        <f>$AS$8</f>
        <v>0.29283700000000001</v>
      </c>
      <c r="N40" s="1">
        <f>$AS$9</f>
        <v>0.36119400000000002</v>
      </c>
      <c r="O40" s="1">
        <f>$AS$10</f>
        <v>0.34913100000000002</v>
      </c>
      <c r="P40" s="1">
        <f>$AS$11</f>
        <v>0.341171</v>
      </c>
      <c r="Q40" s="1">
        <f>$AS$12</f>
        <v>0.35991400000000001</v>
      </c>
      <c r="R40" s="1">
        <f>$AS$13</f>
        <v>0.35095799999999999</v>
      </c>
      <c r="S40" s="1">
        <f>$AS$14</f>
        <v>0.30602699999999999</v>
      </c>
      <c r="T40" s="1">
        <f>$AS$15</f>
        <v>0.37132799999999999</v>
      </c>
      <c r="U40" s="1">
        <f>$AS$16</f>
        <v>-9.7240999999999994E-2</v>
      </c>
      <c r="V40" s="1">
        <f>$AS$17</f>
        <v>-1.3065999999999999E-2</v>
      </c>
      <c r="W40" s="1">
        <f>$AS$18</f>
        <v>2.8470000000000001E-3</v>
      </c>
      <c r="X40" s="1">
        <f>$AS$19</f>
        <v>3.3713E-2</v>
      </c>
      <c r="Y40" s="1">
        <f>$AS$20</f>
        <v>0.165354</v>
      </c>
      <c r="Z40" s="1">
        <f>$AS$21</f>
        <v>0.33527899999999999</v>
      </c>
      <c r="AA40" s="1">
        <f>$AS$22</f>
        <v>0.61902599999999997</v>
      </c>
      <c r="AB40" s="1">
        <f>$AS$23</f>
        <v>0.69118999999999997</v>
      </c>
      <c r="AC40" s="1">
        <f>$AS$24</f>
        <v>0.77540399999999998</v>
      </c>
      <c r="AD40" s="1">
        <f>$AS$25</f>
        <v>0.82050000000000001</v>
      </c>
      <c r="AE40" s="1">
        <f>$AS$26</f>
        <v>0.83909100000000003</v>
      </c>
      <c r="AF40" s="1">
        <f>$AS$27</f>
        <v>0.84983699999999995</v>
      </c>
      <c r="AG40" s="1">
        <f>$AS$28</f>
        <v>0.84765699999999999</v>
      </c>
      <c r="AH40" s="1">
        <f>$AS$29</f>
        <v>0.83767499999999995</v>
      </c>
      <c r="AI40" s="1">
        <f>$AS$30</f>
        <v>9.5429E-2</v>
      </c>
      <c r="AJ40" s="1">
        <f>$AS$31</f>
        <v>0.10248699999999999</v>
      </c>
      <c r="AK40" s="1">
        <f>$AS$32</f>
        <v>0.32847500000000002</v>
      </c>
      <c r="AL40" s="1">
        <f>$AS$33</f>
        <v>0.45605699999999999</v>
      </c>
      <c r="AM40" s="1">
        <f>$AS$34</f>
        <v>0.58321400000000001</v>
      </c>
      <c r="AN40" s="1">
        <f>$AS$35</f>
        <v>0.83616800000000002</v>
      </c>
      <c r="AO40" s="1">
        <f>$AS$36</f>
        <v>0.89912199999999998</v>
      </c>
      <c r="AP40" s="1">
        <f>$AS$37</f>
        <v>0.94176400000000005</v>
      </c>
      <c r="AQ40" s="1">
        <f>$AS$38</f>
        <v>0.96687800000000002</v>
      </c>
      <c r="AR40" s="1">
        <f>$AS$39</f>
        <v>0.98773999999999995</v>
      </c>
      <c r="AS40" s="1">
        <f>1</f>
        <v>1</v>
      </c>
      <c r="AT40" s="1">
        <f>$F$1715</f>
        <v>0.955793</v>
      </c>
      <c r="AU40" s="1">
        <f>$F$1716</f>
        <v>-8.677E-2</v>
      </c>
      <c r="AV40" s="1">
        <f>$F$1717</f>
        <v>-0.14215900000000001</v>
      </c>
      <c r="AW40" s="1">
        <f>$F$1718</f>
        <v>-2.6998999999999999E-2</v>
      </c>
      <c r="AX40" s="1">
        <f>$F$1719</f>
        <v>-3.5915999999999997E-2</v>
      </c>
      <c r="AY40" s="1">
        <f>$F$1720</f>
        <v>-2.0170000000000001E-3</v>
      </c>
      <c r="AZ40" s="1">
        <f>$F$1721</f>
        <v>1.7753000000000001E-2</v>
      </c>
      <c r="BA40" s="1">
        <f>$F$1722</f>
        <v>1.4321E-2</v>
      </c>
      <c r="BB40" s="1">
        <f>$F$1723</f>
        <v>2.8642000000000001E-2</v>
      </c>
      <c r="BC40" s="1">
        <f>$F$1724</f>
        <v>3.4347000000000003E-2</v>
      </c>
      <c r="BD40" s="1">
        <f>$F$1725</f>
        <v>-3.7230000000000002E-3</v>
      </c>
      <c r="BE40" s="1">
        <f>$F$1726</f>
        <v>-5.2886000000000002E-2</v>
      </c>
      <c r="BF40" s="1">
        <f>$F$1727</f>
        <v>-2.6776000000000001E-2</v>
      </c>
      <c r="BG40" s="1">
        <f>$F$1728</f>
        <v>-7.3511000000000007E-2</v>
      </c>
      <c r="BH40" s="1">
        <f>$F$1729</f>
        <v>-5.8145000000000002E-2</v>
      </c>
      <c r="BI40" s="1">
        <f>$F$1730</f>
        <v>-7.1915999999999994E-2</v>
      </c>
      <c r="BJ40" s="1">
        <f>$F$1731</f>
        <v>-9.7876000000000005E-2</v>
      </c>
      <c r="BK40" s="1">
        <f>$F$1732</f>
        <v>-0.193827</v>
      </c>
      <c r="BL40" s="1">
        <f>$F$1733</f>
        <v>-8.0682000000000004E-2</v>
      </c>
      <c r="BM40" s="1">
        <f>$F$1734</f>
        <v>-6.3688999999999996E-2</v>
      </c>
      <c r="BN40" s="1">
        <f>$F$1735</f>
        <v>-4.5791999999999999E-2</v>
      </c>
      <c r="BO40" s="1">
        <f>$F$1736</f>
        <v>-3.3995999999999998E-2</v>
      </c>
      <c r="BP40" s="1">
        <f>$F$1737</f>
        <v>-6.5485000000000002E-2</v>
      </c>
      <c r="BQ40" s="1">
        <f>$F$1738</f>
        <v>-6.1558000000000002E-2</v>
      </c>
      <c r="BR40" s="1">
        <f>$F$1739</f>
        <v>-0.108616</v>
      </c>
      <c r="BS40" s="1">
        <f>$F$1740</f>
        <v>4.3396999999999998E-2</v>
      </c>
      <c r="BT40" s="1">
        <f>$F$1741</f>
        <v>-3.4729000000000003E-2</v>
      </c>
      <c r="BU40" s="1">
        <f>$F$1742</f>
        <v>9.5272999999999997E-2</v>
      </c>
      <c r="BV40" s="1">
        <f>$F$1743</f>
        <v>-0.74379600000000001</v>
      </c>
    </row>
    <row r="41" spans="2:74" x14ac:dyDescent="0.2">
      <c r="B41" s="1">
        <v>298</v>
      </c>
      <c r="D41" s="1">
        <v>1</v>
      </c>
      <c r="E41" s="1">
        <v>298</v>
      </c>
      <c r="F41" s="1">
        <v>0.120369</v>
      </c>
      <c r="H41" s="1">
        <v>298</v>
      </c>
      <c r="I41" s="1">
        <f>$AT$4</f>
        <v>0.120369</v>
      </c>
      <c r="J41" s="1">
        <f>$AT$5</f>
        <v>9.7557000000000005E-2</v>
      </c>
      <c r="K41" s="1">
        <f>$AT$6</f>
        <v>0.17407400000000001</v>
      </c>
      <c r="L41" s="1">
        <f>$AT$7</f>
        <v>0.23497599999999999</v>
      </c>
      <c r="M41" s="1">
        <f>$AT$8</f>
        <v>0.28552699999999998</v>
      </c>
      <c r="N41" s="1">
        <f>$AT$9</f>
        <v>0.34653099999999998</v>
      </c>
      <c r="O41" s="1">
        <f>$AT$10</f>
        <v>0.337312</v>
      </c>
      <c r="P41" s="1">
        <f>$AT$11</f>
        <v>0.326955</v>
      </c>
      <c r="Q41" s="1">
        <f>$AT$12</f>
        <v>0.34437099999999998</v>
      </c>
      <c r="R41" s="1">
        <f>$AT$13</f>
        <v>0.32017299999999999</v>
      </c>
      <c r="S41" s="1">
        <f>$AT$14</f>
        <v>0.26771499999999998</v>
      </c>
      <c r="T41" s="1">
        <f>$AT$15</f>
        <v>0.34328799999999998</v>
      </c>
      <c r="U41" s="1">
        <f>$AT$16</f>
        <v>-8.8599999999999998E-2</v>
      </c>
      <c r="V41" s="1">
        <f>$AT$17</f>
        <v>-8.3940000000000004E-3</v>
      </c>
      <c r="W41" s="1">
        <f>$AT$18</f>
        <v>-2.3163E-2</v>
      </c>
      <c r="X41" s="1">
        <f>$AT$19</f>
        <v>8.8570000000000003E-3</v>
      </c>
      <c r="Y41" s="1">
        <f>$AT$20</f>
        <v>0.118432</v>
      </c>
      <c r="Z41" s="1">
        <f>$AT$21</f>
        <v>0.27160099999999998</v>
      </c>
      <c r="AA41" s="1">
        <f>$AT$22</f>
        <v>0.54576599999999997</v>
      </c>
      <c r="AB41" s="1">
        <f>$AT$23</f>
        <v>0.62207400000000002</v>
      </c>
      <c r="AC41" s="1">
        <f>$AT$24</f>
        <v>0.70974099999999996</v>
      </c>
      <c r="AD41" s="1">
        <f>$AT$25</f>
        <v>0.75922999999999996</v>
      </c>
      <c r="AE41" s="1">
        <f>$AT$26</f>
        <v>0.78473000000000004</v>
      </c>
      <c r="AF41" s="1">
        <f>$AT$27</f>
        <v>0.80285200000000001</v>
      </c>
      <c r="AG41" s="1">
        <f>$AT$28</f>
        <v>0.80349800000000005</v>
      </c>
      <c r="AH41" s="1">
        <f>$AT$29</f>
        <v>0.79570200000000002</v>
      </c>
      <c r="AI41" s="1">
        <f>$AT$30</f>
        <v>7.0798E-2</v>
      </c>
      <c r="AJ41" s="1">
        <f>$AT$31</f>
        <v>9.1563000000000005E-2</v>
      </c>
      <c r="AK41" s="1">
        <f>$AT$32</f>
        <v>0.30042400000000002</v>
      </c>
      <c r="AL41" s="1">
        <f>$AT$33</f>
        <v>0.38929900000000001</v>
      </c>
      <c r="AM41" s="1">
        <f>$AT$34</f>
        <v>0.52190599999999998</v>
      </c>
      <c r="AN41" s="1">
        <f>$AT$35</f>
        <v>0.73629199999999995</v>
      </c>
      <c r="AO41" s="1">
        <f>$AT$36</f>
        <v>0.809778</v>
      </c>
      <c r="AP41" s="1">
        <f>$AT$37</f>
        <v>0.85553400000000002</v>
      </c>
      <c r="AQ41" s="1">
        <f>$AT$38</f>
        <v>0.89368400000000003</v>
      </c>
      <c r="AR41" s="1">
        <f>$AT$39</f>
        <v>0.92895000000000005</v>
      </c>
      <c r="AS41" s="1">
        <f>$AT$40</f>
        <v>0.955793</v>
      </c>
      <c r="AT41" s="1">
        <f>1</f>
        <v>1</v>
      </c>
      <c r="AU41" s="1">
        <f>$F$1744</f>
        <v>-6.2521999999999994E-2</v>
      </c>
      <c r="AV41" s="1">
        <f>$F$1745</f>
        <v>-0.13409599999999999</v>
      </c>
      <c r="AW41" s="1">
        <f>$F$1746</f>
        <v>-3.1870000000000002E-2</v>
      </c>
      <c r="AX41" s="1">
        <f>$F$1747</f>
        <v>-3.9588999999999999E-2</v>
      </c>
      <c r="AY41" s="1">
        <f>$F$1748</f>
        <v>-4.4790000000000003E-3</v>
      </c>
      <c r="AZ41" s="1">
        <f>$F$1749</f>
        <v>1.5310000000000001E-2</v>
      </c>
      <c r="BA41" s="1">
        <f>$F$1750</f>
        <v>4.9630000000000004E-3</v>
      </c>
      <c r="BB41" s="1">
        <f>$F$1751</f>
        <v>2.6081E-2</v>
      </c>
      <c r="BC41" s="1">
        <f>$F$1752</f>
        <v>3.0248000000000001E-2</v>
      </c>
      <c r="BD41" s="1">
        <f>$F$1753</f>
        <v>-1.8124000000000001E-2</v>
      </c>
      <c r="BE41" s="1">
        <f>$F$1754</f>
        <v>-5.8910999999999998E-2</v>
      </c>
      <c r="BF41" s="1">
        <f>$F$1755</f>
        <v>-3.1897000000000002E-2</v>
      </c>
      <c r="BG41" s="1">
        <f>$F$1756</f>
        <v>-5.2222999999999999E-2</v>
      </c>
      <c r="BH41" s="1">
        <f>$F$1757</f>
        <v>-4.2027000000000002E-2</v>
      </c>
      <c r="BI41" s="1">
        <f>$F$1758</f>
        <v>-4.5314E-2</v>
      </c>
      <c r="BJ41" s="1">
        <f>$F$1759</f>
        <v>-6.8418000000000007E-2</v>
      </c>
      <c r="BK41" s="1">
        <f>$F$1760</f>
        <v>-0.172435</v>
      </c>
      <c r="BL41" s="1">
        <f>$F$1761</f>
        <v>-7.8953999999999996E-2</v>
      </c>
      <c r="BM41" s="1">
        <f>$F$1762</f>
        <v>-5.6284000000000001E-2</v>
      </c>
      <c r="BN41" s="1">
        <f>$F$1763</f>
        <v>-4.0766999999999998E-2</v>
      </c>
      <c r="BO41" s="1">
        <f>$F$1764</f>
        <v>-2.5409999999999999E-2</v>
      </c>
      <c r="BP41" s="1">
        <f>$F$1765</f>
        <v>-6.0921999999999997E-2</v>
      </c>
      <c r="BQ41" s="1">
        <f>$F$1766</f>
        <v>-5.4399000000000003E-2</v>
      </c>
      <c r="BR41" s="1">
        <f>$F$1767</f>
        <v>-9.9664000000000003E-2</v>
      </c>
      <c r="BS41" s="1">
        <f>$F$1768</f>
        <v>1.8190999999999999E-2</v>
      </c>
      <c r="BT41" s="1">
        <f>$F$1769</f>
        <v>-5.6299000000000002E-2</v>
      </c>
      <c r="BU41" s="1">
        <f>$F$1770</f>
        <v>7.0079000000000002E-2</v>
      </c>
      <c r="BV41" s="1">
        <f>$F$1771</f>
        <v>-0.72008000000000005</v>
      </c>
    </row>
    <row r="42" spans="2:74" x14ac:dyDescent="0.2">
      <c r="B42" s="1">
        <v>396</v>
      </c>
      <c r="D42" s="1">
        <v>1</v>
      </c>
      <c r="E42" s="1">
        <v>396</v>
      </c>
      <c r="F42" s="1">
        <v>-8.3199999999999996E-2</v>
      </c>
      <c r="H42" s="1">
        <v>396</v>
      </c>
      <c r="I42" s="1">
        <f>$AU$4</f>
        <v>-8.3199999999999996E-2</v>
      </c>
      <c r="J42" s="1">
        <f>$AU$5</f>
        <v>-0.10123600000000001</v>
      </c>
      <c r="K42" s="1">
        <f>$AU$6</f>
        <v>-2.0284E-2</v>
      </c>
      <c r="L42" s="1">
        <f>$AU$7</f>
        <v>1.4175E-2</v>
      </c>
      <c r="M42" s="1">
        <f>$AU$8</f>
        <v>5.3741999999999998E-2</v>
      </c>
      <c r="N42" s="1">
        <f>$AU$9</f>
        <v>3.4290000000000001E-2</v>
      </c>
      <c r="O42" s="1">
        <f>$AU$10</f>
        <v>-4.0704999999999998E-2</v>
      </c>
      <c r="P42" s="1">
        <f>$AU$11</f>
        <v>8.1630000000000001E-3</v>
      </c>
      <c r="Q42" s="1">
        <f>$AU$12</f>
        <v>3.6151999999999997E-2</v>
      </c>
      <c r="R42" s="1">
        <f>$AU$13</f>
        <v>3.5739E-2</v>
      </c>
      <c r="S42" s="1">
        <f>$AU$14</f>
        <v>2.2752999999999999E-2</v>
      </c>
      <c r="T42" s="1">
        <f>$AU$15</f>
        <v>-9.3589999999999993E-3</v>
      </c>
      <c r="U42" s="1">
        <f>$AU$16</f>
        <v>4.7084000000000001E-2</v>
      </c>
      <c r="V42" s="1">
        <f>$AU$17</f>
        <v>9.6515000000000004E-2</v>
      </c>
      <c r="W42" s="1">
        <f>$AU$18</f>
        <v>2.8011999999999999E-2</v>
      </c>
      <c r="X42" s="1">
        <f>$AU$19</f>
        <v>2.4981E-2</v>
      </c>
      <c r="Y42" s="1">
        <f>$AU$20</f>
        <v>-2.1576999999999999E-2</v>
      </c>
      <c r="Z42" s="1">
        <f>$AU$21</f>
        <v>-4.1986999999999997E-2</v>
      </c>
      <c r="AA42" s="1">
        <f>$AU$22</f>
        <v>-6.4348000000000002E-2</v>
      </c>
      <c r="AB42" s="1">
        <f>$AU$23</f>
        <v>-7.8111E-2</v>
      </c>
      <c r="AC42" s="1">
        <f>$AU$24</f>
        <v>-7.6946000000000001E-2</v>
      </c>
      <c r="AD42" s="1">
        <f>$AU$25</f>
        <v>-8.7346999999999994E-2</v>
      </c>
      <c r="AE42" s="1">
        <f>$AU$26</f>
        <v>-8.3832000000000004E-2</v>
      </c>
      <c r="AF42" s="1">
        <f>$AU$27</f>
        <v>-7.4314000000000005E-2</v>
      </c>
      <c r="AG42" s="1">
        <f>$AU$28</f>
        <v>-7.0891999999999997E-2</v>
      </c>
      <c r="AH42" s="1">
        <f>$AU$29</f>
        <v>-6.5822000000000006E-2</v>
      </c>
      <c r="AI42" s="1">
        <f>$AU$30</f>
        <v>-0.70860500000000004</v>
      </c>
      <c r="AJ42" s="1">
        <f>$AU$31</f>
        <v>-0.378799</v>
      </c>
      <c r="AK42" s="1">
        <f>$AU$32</f>
        <v>2.5121000000000001E-2</v>
      </c>
      <c r="AL42" s="1">
        <f>$AU$33</f>
        <v>2.7636999999999998E-2</v>
      </c>
      <c r="AM42" s="1">
        <f>$AU$34</f>
        <v>-2.8948000000000002E-2</v>
      </c>
      <c r="AN42" s="1">
        <f>$AU$35</f>
        <v>-0.10541399999999999</v>
      </c>
      <c r="AO42" s="1">
        <f>$AU$36</f>
        <v>-9.0734999999999996E-2</v>
      </c>
      <c r="AP42" s="1">
        <f>$AU$37</f>
        <v>-9.0245000000000006E-2</v>
      </c>
      <c r="AQ42" s="1">
        <f>$AU$38</f>
        <v>-8.7998000000000007E-2</v>
      </c>
      <c r="AR42" s="1">
        <f>$AU$39</f>
        <v>-8.5668999999999995E-2</v>
      </c>
      <c r="AS42" s="1">
        <f>$AU$40</f>
        <v>-8.677E-2</v>
      </c>
      <c r="AT42" s="1">
        <f>$AU$41</f>
        <v>-6.2521999999999994E-2</v>
      </c>
      <c r="AU42" s="1">
        <f>1</f>
        <v>1</v>
      </c>
      <c r="AV42" s="1">
        <f>$F$1772</f>
        <v>0.70538199999999995</v>
      </c>
      <c r="AW42" s="1">
        <f>$F$1773</f>
        <v>0.29814600000000002</v>
      </c>
      <c r="AX42" s="1">
        <f>$F$1774</f>
        <v>0.236897</v>
      </c>
      <c r="AY42" s="1">
        <f>$F$1775</f>
        <v>0.20915500000000001</v>
      </c>
      <c r="AZ42" s="1">
        <f>$F$1776</f>
        <v>0.20109399999999999</v>
      </c>
      <c r="BA42" s="1">
        <f>$F$1777</f>
        <v>0.15717</v>
      </c>
      <c r="BB42" s="1">
        <f>$F$1778</f>
        <v>0.16306000000000001</v>
      </c>
      <c r="BC42" s="1">
        <f>$F$1779</f>
        <v>0.14507700000000001</v>
      </c>
      <c r="BD42" s="1">
        <f>$F$1780</f>
        <v>0.11769499999999999</v>
      </c>
      <c r="BE42" s="1">
        <f>$F$1781</f>
        <v>0.12898499999999999</v>
      </c>
      <c r="BF42" s="1">
        <f>$F$1782</f>
        <v>0.10959199999999999</v>
      </c>
      <c r="BG42" s="1">
        <f>$F$1783</f>
        <v>0.16111700000000001</v>
      </c>
      <c r="BH42" s="1">
        <f>$F$1784</f>
        <v>0.151089</v>
      </c>
      <c r="BI42" s="1">
        <f>$F$1785</f>
        <v>0.16029599999999999</v>
      </c>
      <c r="BJ42" s="1">
        <f>$F$1786</f>
        <v>0.12593499999999999</v>
      </c>
      <c r="BK42" s="1">
        <f>$F$1787</f>
        <v>0.23381199999999999</v>
      </c>
      <c r="BL42" s="1">
        <f>$F$1788</f>
        <v>0.21073500000000001</v>
      </c>
      <c r="BM42" s="1">
        <f>$F$1789</f>
        <v>0.17308100000000001</v>
      </c>
      <c r="BN42" s="1">
        <f>$F$1790</f>
        <v>0.15405099999999999</v>
      </c>
      <c r="BO42" s="1">
        <f>$F$1791</f>
        <v>0.135744</v>
      </c>
      <c r="BP42" s="1">
        <f>$F$1792</f>
        <v>0.12947900000000001</v>
      </c>
      <c r="BQ42" s="1">
        <f>$F$1793</f>
        <v>0.14019999999999999</v>
      </c>
      <c r="BR42" s="1">
        <f>$F$1794</f>
        <v>0.16139100000000001</v>
      </c>
      <c r="BS42" s="1">
        <f>$F$1795</f>
        <v>-5.7224999999999998E-2</v>
      </c>
      <c r="BT42" s="1">
        <f>$F$1796</f>
        <v>-1.1691999999999999E-2</v>
      </c>
      <c r="BU42" s="1">
        <f>$F$1797</f>
        <v>-3.0460999999999998E-2</v>
      </c>
      <c r="BV42" s="1">
        <f>$F$1798</f>
        <v>1.3469E-2</v>
      </c>
    </row>
    <row r="43" spans="2:74" x14ac:dyDescent="0.2">
      <c r="B43" s="1">
        <v>397</v>
      </c>
      <c r="D43" s="1">
        <v>1</v>
      </c>
      <c r="E43" s="1">
        <v>397</v>
      </c>
      <c r="F43" s="1">
        <v>-5.6522000000000003E-2</v>
      </c>
      <c r="H43" s="1">
        <v>397</v>
      </c>
      <c r="I43" s="1">
        <f>$AV$4</f>
        <v>-5.6522000000000003E-2</v>
      </c>
      <c r="J43" s="1">
        <f>$AV$5</f>
        <v>-2.7119000000000001E-2</v>
      </c>
      <c r="K43" s="1">
        <f>$AV$6</f>
        <v>-1.1265000000000001E-2</v>
      </c>
      <c r="L43" s="1">
        <f>$AV$7</f>
        <v>-4.3522999999999999E-2</v>
      </c>
      <c r="M43" s="1">
        <f>$AV$8</f>
        <v>-1.2236E-2</v>
      </c>
      <c r="N43" s="1">
        <f>$AV$9</f>
        <v>-5.4968999999999997E-2</v>
      </c>
      <c r="O43" s="1">
        <f>$AV$10</f>
        <v>-6.7858000000000002E-2</v>
      </c>
      <c r="P43" s="1">
        <f>$AV$11</f>
        <v>3.9518999999999999E-2</v>
      </c>
      <c r="Q43" s="1">
        <f>$AV$12</f>
        <v>2.1717E-2</v>
      </c>
      <c r="R43" s="1">
        <f>$AV$13</f>
        <v>6.2934000000000004E-2</v>
      </c>
      <c r="S43" s="1">
        <f>$AV$14</f>
        <v>6.7762000000000003E-2</v>
      </c>
      <c r="T43" s="1">
        <f>$AV$15</f>
        <v>4.1449E-2</v>
      </c>
      <c r="U43" s="1">
        <f>$AV$16</f>
        <v>-4.9382000000000002E-2</v>
      </c>
      <c r="V43" s="1">
        <f>$AV$17</f>
        <v>-4.8341000000000002E-2</v>
      </c>
      <c r="W43" s="1">
        <f>$AV$18</f>
        <v>4.0140000000000002E-3</v>
      </c>
      <c r="X43" s="1">
        <f>$AV$19</f>
        <v>-1.5779000000000001E-2</v>
      </c>
      <c r="Y43" s="1">
        <f>$AV$20</f>
        <v>-2.4399000000000001E-2</v>
      </c>
      <c r="Z43" s="1">
        <f>$AV$21</f>
        <v>-4.0971E-2</v>
      </c>
      <c r="AA43" s="1">
        <f>$AV$22</f>
        <v>-6.4963999999999994E-2</v>
      </c>
      <c r="AB43" s="1">
        <f>$AV$23</f>
        <v>-0.107919</v>
      </c>
      <c r="AC43" s="1">
        <f>$AV$24</f>
        <v>-9.8572999999999994E-2</v>
      </c>
      <c r="AD43" s="1">
        <f>$AV$25</f>
        <v>-0.113609</v>
      </c>
      <c r="AE43" s="1">
        <f>$AV$26</f>
        <v>-0.11604299999999999</v>
      </c>
      <c r="AF43" s="1">
        <f>$AV$27</f>
        <v>-0.112071</v>
      </c>
      <c r="AG43" s="1">
        <f>$AV$28</f>
        <v>-0.107319</v>
      </c>
      <c r="AH43" s="1">
        <f>$AV$29</f>
        <v>-0.11236699999999999</v>
      </c>
      <c r="AI43" s="1">
        <f>$AV$30</f>
        <v>-0.77292000000000005</v>
      </c>
      <c r="AJ43" s="1">
        <f>$AV$31</f>
        <v>-0.78375499999999998</v>
      </c>
      <c r="AK43" s="1">
        <f>$AV$32</f>
        <v>-0.13114300000000001</v>
      </c>
      <c r="AL43" s="1">
        <f>$AV$33</f>
        <v>-4.6110999999999999E-2</v>
      </c>
      <c r="AM43" s="1">
        <f>$AV$34</f>
        <v>-6.1393999999999997E-2</v>
      </c>
      <c r="AN43" s="1">
        <f>$AV$35</f>
        <v>-0.151007</v>
      </c>
      <c r="AO43" s="1">
        <f>$AV$36</f>
        <v>-0.14083999999999999</v>
      </c>
      <c r="AP43" s="1">
        <f>$AV$37</f>
        <v>-0.13992299999999999</v>
      </c>
      <c r="AQ43" s="1">
        <f>$AV$38</f>
        <v>-0.14133699999999999</v>
      </c>
      <c r="AR43" s="1">
        <f>$AV$39</f>
        <v>-0.136076</v>
      </c>
      <c r="AS43" s="1">
        <f>$AV$40</f>
        <v>-0.14215900000000001</v>
      </c>
      <c r="AT43" s="1">
        <f>$AV$41</f>
        <v>-0.13409599999999999</v>
      </c>
      <c r="AU43" s="1">
        <f>$AV$42</f>
        <v>0.70538199999999995</v>
      </c>
      <c r="AV43" s="1">
        <f>1</f>
        <v>1</v>
      </c>
      <c r="AW43" s="1">
        <f>$F$1799</f>
        <v>0.233985</v>
      </c>
      <c r="AX43" s="1">
        <f>$F$1800</f>
        <v>0.143952</v>
      </c>
      <c r="AY43" s="1">
        <f>$F$1801</f>
        <v>0.14863599999999999</v>
      </c>
      <c r="AZ43" s="1">
        <f>$F$1802</f>
        <v>0.13003700000000001</v>
      </c>
      <c r="BA43" s="1">
        <f>$F$1803</f>
        <v>8.8829000000000005E-2</v>
      </c>
      <c r="BB43" s="1">
        <f>$F$1804</f>
        <v>9.0075000000000002E-2</v>
      </c>
      <c r="BC43" s="1">
        <f>$F$1805</f>
        <v>6.8304000000000004E-2</v>
      </c>
      <c r="BD43" s="1">
        <f>$F$1806</f>
        <v>9.9013000000000004E-2</v>
      </c>
      <c r="BE43" s="1">
        <f>$F$1807</f>
        <v>8.5965E-2</v>
      </c>
      <c r="BF43" s="1">
        <f>$F$1808</f>
        <v>5.7160999999999997E-2</v>
      </c>
      <c r="BG43" s="1">
        <f>$F$1809</f>
        <v>5.0036999999999998E-2</v>
      </c>
      <c r="BH43" s="1">
        <f>$F$1810</f>
        <v>9.5710000000000003E-2</v>
      </c>
      <c r="BI43" s="1">
        <f>$F$1811</f>
        <v>9.3213000000000004E-2</v>
      </c>
      <c r="BJ43" s="1">
        <f>$F$1812</f>
        <v>8.5610000000000006E-2</v>
      </c>
      <c r="BK43" s="1">
        <f>$F$1813</f>
        <v>0.206841</v>
      </c>
      <c r="BL43" s="1">
        <f>$F$1814</f>
        <v>0.126109</v>
      </c>
      <c r="BM43" s="1">
        <f>$F$1815</f>
        <v>7.2232000000000005E-2</v>
      </c>
      <c r="BN43" s="1">
        <f>$F$1816</f>
        <v>5.5536000000000002E-2</v>
      </c>
      <c r="BO43" s="1">
        <f>$F$1817</f>
        <v>3.4144000000000001E-2</v>
      </c>
      <c r="BP43" s="1">
        <f>$F$1818</f>
        <v>6.3271999999999995E-2</v>
      </c>
      <c r="BQ43" s="1">
        <f>$F$1819</f>
        <v>6.4895999999999995E-2</v>
      </c>
      <c r="BR43" s="1">
        <f>$F$1820</f>
        <v>7.6125999999999999E-2</v>
      </c>
      <c r="BS43" s="1">
        <f>$F$1821</f>
        <v>-0.12734300000000001</v>
      </c>
      <c r="BT43" s="1">
        <f>$F$1822</f>
        <v>5.5919000000000003E-2</v>
      </c>
      <c r="BU43" s="1">
        <f>$F$1823</f>
        <v>1.2637000000000001E-2</v>
      </c>
      <c r="BV43" s="1">
        <f>$F$1824</f>
        <v>8.0156000000000005E-2</v>
      </c>
    </row>
    <row r="44" spans="2:74" x14ac:dyDescent="0.2">
      <c r="B44" s="1">
        <v>398</v>
      </c>
      <c r="D44" s="1">
        <v>1</v>
      </c>
      <c r="E44" s="1">
        <v>398</v>
      </c>
      <c r="F44" s="1">
        <v>-0.208261</v>
      </c>
      <c r="H44" s="1">
        <v>398</v>
      </c>
      <c r="I44" s="1">
        <f>$AW$4</f>
        <v>-0.208261</v>
      </c>
      <c r="J44" s="1">
        <f>$AW$5</f>
        <v>-0.38503100000000001</v>
      </c>
      <c r="K44" s="1">
        <f>$AW$6</f>
        <v>-0.36960300000000001</v>
      </c>
      <c r="L44" s="1">
        <f>$AW$7</f>
        <v>-0.129305</v>
      </c>
      <c r="M44" s="1">
        <f>$AW$8</f>
        <v>-0.133995</v>
      </c>
      <c r="N44" s="1">
        <f>$AW$9</f>
        <v>-0.12706999999999999</v>
      </c>
      <c r="O44" s="1">
        <f>$AW$10</f>
        <v>-0.142149</v>
      </c>
      <c r="P44" s="1">
        <f>$AW$11</f>
        <v>-8.8313000000000003E-2</v>
      </c>
      <c r="Q44" s="1">
        <f>$AW$12</f>
        <v>-9.7960000000000005E-2</v>
      </c>
      <c r="R44" s="1">
        <f>$AW$13</f>
        <v>-0.104585</v>
      </c>
      <c r="S44" s="1">
        <f>$AW$14</f>
        <v>-0.12939700000000001</v>
      </c>
      <c r="T44" s="1">
        <f>$AW$15</f>
        <v>-0.12688099999999999</v>
      </c>
      <c r="U44" s="1">
        <f>$AW$16</f>
        <v>3.1620000000000002E-2</v>
      </c>
      <c r="V44" s="1">
        <f>$AW$17</f>
        <v>0.11332200000000001</v>
      </c>
      <c r="W44" s="1">
        <f>$AW$18</f>
        <v>0.106338</v>
      </c>
      <c r="X44" s="1">
        <f>$AW$19</f>
        <v>0.119811</v>
      </c>
      <c r="Y44" s="1">
        <f>$AW$20</f>
        <v>7.9576999999999995E-2</v>
      </c>
      <c r="Z44" s="1">
        <f>$AW$21</f>
        <v>4.2451999999999997E-2</v>
      </c>
      <c r="AA44" s="1">
        <f>$AW$22</f>
        <v>-7.0066000000000003E-2</v>
      </c>
      <c r="AB44" s="1">
        <f>$AW$23</f>
        <v>-8.1731999999999999E-2</v>
      </c>
      <c r="AC44" s="1">
        <f>$AW$24</f>
        <v>-7.2779999999999997E-2</v>
      </c>
      <c r="AD44" s="1">
        <f>$AW$25</f>
        <v>-9.0461E-2</v>
      </c>
      <c r="AE44" s="1">
        <f>$AW$26</f>
        <v>-8.3310999999999996E-2</v>
      </c>
      <c r="AF44" s="1">
        <f>$AW$27</f>
        <v>-8.4711999999999996E-2</v>
      </c>
      <c r="AG44" s="1">
        <f>$AW$28</f>
        <v>-8.3932999999999994E-2</v>
      </c>
      <c r="AH44" s="1">
        <f>$AW$29</f>
        <v>-6.9797999999999999E-2</v>
      </c>
      <c r="AI44" s="1">
        <f>$AW$30</f>
        <v>-0.106347</v>
      </c>
      <c r="AJ44" s="1">
        <f>$AW$31</f>
        <v>8.0883999999999998E-2</v>
      </c>
      <c r="AK44" s="1">
        <f>$AW$32</f>
        <v>-0.33287099999999997</v>
      </c>
      <c r="AL44" s="1">
        <f>$AW$33</f>
        <v>-0.361595</v>
      </c>
      <c r="AM44" s="1">
        <f>$AW$34</f>
        <v>-0.25975599999999999</v>
      </c>
      <c r="AN44" s="1">
        <f>$AW$35</f>
        <v>-7.7225000000000002E-2</v>
      </c>
      <c r="AO44" s="1">
        <f>$AW$36</f>
        <v>-6.1435999999999998E-2</v>
      </c>
      <c r="AP44" s="1">
        <f>$AW$37</f>
        <v>-4.3901000000000003E-2</v>
      </c>
      <c r="AQ44" s="1">
        <f>$AW$38</f>
        <v>-6.1441999999999997E-2</v>
      </c>
      <c r="AR44" s="1">
        <f>$AW$39</f>
        <v>-3.1274000000000003E-2</v>
      </c>
      <c r="AS44" s="1">
        <f>$AW$40</f>
        <v>-2.6998999999999999E-2</v>
      </c>
      <c r="AT44" s="1">
        <f>$AW$41</f>
        <v>-3.1870000000000002E-2</v>
      </c>
      <c r="AU44" s="1">
        <f>$AW$42</f>
        <v>0.29814600000000002</v>
      </c>
      <c r="AV44" s="1">
        <f>$AW$43</f>
        <v>0.233985</v>
      </c>
      <c r="AW44" s="1">
        <f>1</f>
        <v>1</v>
      </c>
      <c r="AX44" s="1">
        <f>$F$1825</f>
        <v>0.94026600000000005</v>
      </c>
      <c r="AY44" s="1">
        <f>$F$1826</f>
        <v>0.79531399999999997</v>
      </c>
      <c r="AZ44" s="1">
        <f>$F$1827</f>
        <v>0.74355499999999997</v>
      </c>
      <c r="BA44" s="1">
        <f>$F$1828</f>
        <v>0.65464500000000003</v>
      </c>
      <c r="BB44" s="1">
        <f>$F$1829</f>
        <v>0.67801</v>
      </c>
      <c r="BC44" s="1">
        <f>$F$1830</f>
        <v>0.61549500000000001</v>
      </c>
      <c r="BD44" s="1">
        <f>$F$1831</f>
        <v>0.54134700000000002</v>
      </c>
      <c r="BE44" s="1">
        <f>$F$1832</f>
        <v>0.52555799999999997</v>
      </c>
      <c r="BF44" s="1">
        <f>$F$1833</f>
        <v>0.46257700000000002</v>
      </c>
      <c r="BG44" s="1">
        <f>$F$1834</f>
        <v>0.22262100000000001</v>
      </c>
      <c r="BH44" s="1">
        <f>$F$1835</f>
        <v>0.240479</v>
      </c>
      <c r="BI44" s="1">
        <f>$F$1836</f>
        <v>0.20954</v>
      </c>
      <c r="BJ44" s="1">
        <f>$F$1837</f>
        <v>0.16883400000000001</v>
      </c>
      <c r="BK44" s="1">
        <f>$F$1838</f>
        <v>0.433668</v>
      </c>
      <c r="BL44" s="1">
        <f>$F$1839</f>
        <v>0.62845099999999998</v>
      </c>
      <c r="BM44" s="1">
        <f>$F$1840</f>
        <v>0.48913000000000001</v>
      </c>
      <c r="BN44" s="1">
        <f>$F$1841</f>
        <v>0.52535200000000004</v>
      </c>
      <c r="BO44" s="1">
        <f>$F$1842</f>
        <v>0.45226100000000002</v>
      </c>
      <c r="BP44" s="1">
        <f>$F$1843</f>
        <v>0.41365099999999999</v>
      </c>
      <c r="BQ44" s="1">
        <f>$F$1844</f>
        <v>0.41406500000000002</v>
      </c>
      <c r="BR44" s="1">
        <f>$F$1845</f>
        <v>0.39248300000000003</v>
      </c>
      <c r="BS44" s="1">
        <f>$F$1846</f>
        <v>-1.8386E-2</v>
      </c>
      <c r="BT44" s="1">
        <f>$F$1847</f>
        <v>-4.2841999999999998E-2</v>
      </c>
      <c r="BU44" s="1">
        <f>$F$1848</f>
        <v>-0.101063</v>
      </c>
      <c r="BV44" s="1">
        <f>$F$1849</f>
        <v>6.8409999999999999E-2</v>
      </c>
    </row>
    <row r="45" spans="2:74" x14ac:dyDescent="0.2">
      <c r="B45" s="1">
        <v>399</v>
      </c>
      <c r="D45" s="1">
        <v>1</v>
      </c>
      <c r="E45" s="1">
        <v>399</v>
      </c>
      <c r="F45" s="1">
        <v>-0.19494900000000001</v>
      </c>
      <c r="H45" s="1">
        <v>399</v>
      </c>
      <c r="I45" s="1">
        <f>$AX$4</f>
        <v>-0.19494900000000001</v>
      </c>
      <c r="J45" s="1">
        <f>$AX$5</f>
        <v>-0.34496599999999999</v>
      </c>
      <c r="K45" s="1">
        <f>$AX$6</f>
        <v>-0.38074799999999998</v>
      </c>
      <c r="L45" s="1">
        <f>$AX$7</f>
        <v>-0.22584299999999999</v>
      </c>
      <c r="M45" s="1">
        <f>$AX$8</f>
        <v>-0.231324</v>
      </c>
      <c r="N45" s="1">
        <f>$AX$9</f>
        <v>-0.212919</v>
      </c>
      <c r="O45" s="1">
        <f>$AX$10</f>
        <v>-0.21929799999999999</v>
      </c>
      <c r="P45" s="1">
        <f>$AX$11</f>
        <v>-0.128853</v>
      </c>
      <c r="Q45" s="1">
        <f>$AX$12</f>
        <v>-0.119496</v>
      </c>
      <c r="R45" s="1">
        <f>$AX$13</f>
        <v>-0.121182</v>
      </c>
      <c r="S45" s="1">
        <f>$AX$14</f>
        <v>-0.15809599999999999</v>
      </c>
      <c r="T45" s="1">
        <f>$AX$15</f>
        <v>-0.18049599999999999</v>
      </c>
      <c r="U45" s="1">
        <f>$AX$16</f>
        <v>7.0917999999999995E-2</v>
      </c>
      <c r="V45" s="1">
        <f>$AX$17</f>
        <v>0.11082</v>
      </c>
      <c r="W45" s="1">
        <f>$AX$18</f>
        <v>0.107447</v>
      </c>
      <c r="X45" s="1">
        <f>$AX$19</f>
        <v>0.12547700000000001</v>
      </c>
      <c r="Y45" s="1">
        <f>$AX$20</f>
        <v>8.9523000000000005E-2</v>
      </c>
      <c r="Z45" s="1">
        <f>$AX$21</f>
        <v>5.3454000000000002E-2</v>
      </c>
      <c r="AA45" s="1">
        <f>$AX$22</f>
        <v>-7.1527999999999994E-2</v>
      </c>
      <c r="AB45" s="1">
        <f>$AX$23</f>
        <v>-7.4597999999999998E-2</v>
      </c>
      <c r="AC45" s="1">
        <f>$AX$24</f>
        <v>-6.6427E-2</v>
      </c>
      <c r="AD45" s="1">
        <f>$AX$25</f>
        <v>-8.3408999999999997E-2</v>
      </c>
      <c r="AE45" s="1">
        <f>$AX$26</f>
        <v>-7.6975000000000002E-2</v>
      </c>
      <c r="AF45" s="1">
        <f>$AX$27</f>
        <v>-7.7467999999999995E-2</v>
      </c>
      <c r="AG45" s="1">
        <f>$AX$28</f>
        <v>-8.1318000000000001E-2</v>
      </c>
      <c r="AH45" s="1">
        <f>$AX$29</f>
        <v>-6.6614999999999994E-2</v>
      </c>
      <c r="AI45" s="1">
        <f>$AX$30</f>
        <v>-2.4381E-2</v>
      </c>
      <c r="AJ45" s="1">
        <f>$AX$31</f>
        <v>0.172013</v>
      </c>
      <c r="AK45" s="1">
        <f>$AX$32</f>
        <v>-0.26359300000000002</v>
      </c>
      <c r="AL45" s="1">
        <f>$AX$33</f>
        <v>-0.38731900000000002</v>
      </c>
      <c r="AM45" s="1">
        <f>$AX$34</f>
        <v>-0.27920299999999998</v>
      </c>
      <c r="AN45" s="1">
        <f>$AX$35</f>
        <v>-6.8585999999999994E-2</v>
      </c>
      <c r="AO45" s="1">
        <f>$AX$36</f>
        <v>-5.6023000000000003E-2</v>
      </c>
      <c r="AP45" s="1">
        <f>$AX$37</f>
        <v>-4.1723000000000003E-2</v>
      </c>
      <c r="AQ45" s="1">
        <f>$AX$38</f>
        <v>-6.7669999999999994E-2</v>
      </c>
      <c r="AR45" s="1">
        <f>$AX$39</f>
        <v>-3.9341000000000001E-2</v>
      </c>
      <c r="AS45" s="1">
        <f>$AX$40</f>
        <v>-3.5915999999999997E-2</v>
      </c>
      <c r="AT45" s="1">
        <f>$AX$41</f>
        <v>-3.9588999999999999E-2</v>
      </c>
      <c r="AU45" s="1">
        <f>$AX$42</f>
        <v>0.236897</v>
      </c>
      <c r="AV45" s="1">
        <f>$AX$43</f>
        <v>0.143952</v>
      </c>
      <c r="AW45" s="1">
        <f>$AX$44</f>
        <v>0.94026600000000005</v>
      </c>
      <c r="AX45" s="1">
        <f>1</f>
        <v>1</v>
      </c>
      <c r="AY45" s="1">
        <f>$F$1850</f>
        <v>0.85379300000000002</v>
      </c>
      <c r="AZ45" s="1">
        <f>$F$1851</f>
        <v>0.80345599999999995</v>
      </c>
      <c r="BA45" s="1">
        <f>$F$1852</f>
        <v>0.71715799999999996</v>
      </c>
      <c r="BB45" s="1">
        <f>$F$1853</f>
        <v>0.72938899999999995</v>
      </c>
      <c r="BC45" s="1">
        <f>$F$1854</f>
        <v>0.67176999999999998</v>
      </c>
      <c r="BD45" s="1">
        <f>$F$1855</f>
        <v>0.61278600000000005</v>
      </c>
      <c r="BE45" s="1">
        <f>$F$1856</f>
        <v>0.548481</v>
      </c>
      <c r="BF45" s="1">
        <f>$F$1857</f>
        <v>0.49785800000000002</v>
      </c>
      <c r="BG45" s="1">
        <f>$F$1858</f>
        <v>0.229299</v>
      </c>
      <c r="BH45" s="1">
        <f>$F$1859</f>
        <v>0.246284</v>
      </c>
      <c r="BI45" s="1">
        <f>$F$1860</f>
        <v>0.208871</v>
      </c>
      <c r="BJ45" s="1">
        <f>$F$1861</f>
        <v>0.18051900000000001</v>
      </c>
      <c r="BK45" s="1">
        <f>$F$1862</f>
        <v>0.45234600000000003</v>
      </c>
      <c r="BL45" s="1">
        <f>$F$1863</f>
        <v>0.67876899999999996</v>
      </c>
      <c r="BM45" s="1">
        <f>$F$1864</f>
        <v>0.54217499999999996</v>
      </c>
      <c r="BN45" s="1">
        <f>$F$1865</f>
        <v>0.56499200000000005</v>
      </c>
      <c r="BO45" s="1">
        <f>$F$1866</f>
        <v>0.502884</v>
      </c>
      <c r="BP45" s="1">
        <f>$F$1867</f>
        <v>0.45101599999999997</v>
      </c>
      <c r="BQ45" s="1">
        <f>$F$1868</f>
        <v>0.450706</v>
      </c>
      <c r="BR45" s="1">
        <f>$F$1869</f>
        <v>0.42194399999999999</v>
      </c>
      <c r="BS45" s="1">
        <f>$F$1870</f>
        <v>-1.8898999999999999E-2</v>
      </c>
      <c r="BT45" s="1">
        <f>$F$1871</f>
        <v>-3.0710999999999999E-2</v>
      </c>
      <c r="BU45" s="1">
        <f>$F$1872</f>
        <v>-0.10087400000000001</v>
      </c>
      <c r="BV45" s="1">
        <f>$F$1873</f>
        <v>6.6747000000000001E-2</v>
      </c>
    </row>
    <row r="46" spans="2:74" x14ac:dyDescent="0.2">
      <c r="B46" s="1">
        <v>402</v>
      </c>
      <c r="D46" s="1">
        <v>1</v>
      </c>
      <c r="E46" s="1">
        <v>402</v>
      </c>
      <c r="F46" s="1">
        <v>-0.21251600000000001</v>
      </c>
      <c r="H46" s="1">
        <v>402</v>
      </c>
      <c r="I46" s="1">
        <f>$AY$4</f>
        <v>-0.21251600000000001</v>
      </c>
      <c r="J46" s="1">
        <f>$AY$5</f>
        <v>-0.32688600000000001</v>
      </c>
      <c r="K46" s="1">
        <f>$AY$6</f>
        <v>-0.34890500000000002</v>
      </c>
      <c r="L46" s="1">
        <f>$AY$7</f>
        <v>-0.18973899999999999</v>
      </c>
      <c r="M46" s="1">
        <f>$AY$8</f>
        <v>-0.21046999999999999</v>
      </c>
      <c r="N46" s="1">
        <f>$AY$9</f>
        <v>-0.17594000000000001</v>
      </c>
      <c r="O46" s="1">
        <f>$AY$10</f>
        <v>-0.181285</v>
      </c>
      <c r="P46" s="1">
        <f>$AY$11</f>
        <v>-7.1300000000000002E-2</v>
      </c>
      <c r="Q46" s="1">
        <f>$AY$12</f>
        <v>-0.1111</v>
      </c>
      <c r="R46" s="1">
        <f>$AY$13</f>
        <v>-0.103078</v>
      </c>
      <c r="S46" s="1">
        <f>$AY$14</f>
        <v>-0.13391800000000001</v>
      </c>
      <c r="T46" s="1">
        <f>$AY$15</f>
        <v>-0.162936</v>
      </c>
      <c r="U46" s="1">
        <f>$AY$16</f>
        <v>6.5905000000000005E-2</v>
      </c>
      <c r="V46" s="1">
        <f>$AY$17</f>
        <v>0.121361</v>
      </c>
      <c r="W46" s="1">
        <f>$AY$18</f>
        <v>0.13920199999999999</v>
      </c>
      <c r="X46" s="1">
        <f>$AY$19</f>
        <v>0.16764599999999999</v>
      </c>
      <c r="Y46" s="1">
        <f>$AY$20</f>
        <v>0.13730400000000001</v>
      </c>
      <c r="Z46" s="1">
        <f>$AY$21</f>
        <v>0.11333600000000001</v>
      </c>
      <c r="AA46" s="1">
        <f>$AY$22</f>
        <v>-2.4514999999999999E-2</v>
      </c>
      <c r="AB46" s="1">
        <f>$AY$23</f>
        <v>-3.5053000000000001E-2</v>
      </c>
      <c r="AC46" s="1">
        <f>$AY$24</f>
        <v>-2.9319000000000001E-2</v>
      </c>
      <c r="AD46" s="1">
        <f>$AY$25</f>
        <v>-4.4386000000000002E-2</v>
      </c>
      <c r="AE46" s="1">
        <f>$AY$26</f>
        <v>-4.3503E-2</v>
      </c>
      <c r="AF46" s="1">
        <f>$AY$27</f>
        <v>-4.2847999999999997E-2</v>
      </c>
      <c r="AG46" s="1">
        <f>$AY$28</f>
        <v>-4.3114E-2</v>
      </c>
      <c r="AH46" s="1">
        <f>$AY$29</f>
        <v>-3.4547000000000001E-2</v>
      </c>
      <c r="AI46" s="1">
        <f>$AY$30</f>
        <v>2.0100000000000001E-4</v>
      </c>
      <c r="AJ46" s="1">
        <f>$AY$31</f>
        <v>0.122678</v>
      </c>
      <c r="AK46" s="1">
        <f>$AY$32</f>
        <v>-0.23000100000000001</v>
      </c>
      <c r="AL46" s="1">
        <f>$AY$33</f>
        <v>-0.31458199999999997</v>
      </c>
      <c r="AM46" s="1">
        <f>$AY$34</f>
        <v>-0.29331699999999999</v>
      </c>
      <c r="AN46" s="1">
        <f>$AY$35</f>
        <v>-4.4345000000000002E-2</v>
      </c>
      <c r="AO46" s="1">
        <f>$AY$36</f>
        <v>-2.5388999999999998E-2</v>
      </c>
      <c r="AP46" s="1">
        <f>$AY$37</f>
        <v>-1.5633999999999999E-2</v>
      </c>
      <c r="AQ46" s="1">
        <f>$AY$38</f>
        <v>-2.7349999999999999E-2</v>
      </c>
      <c r="AR46" s="1">
        <f>$AY$39</f>
        <v>1.83E-3</v>
      </c>
      <c r="AS46" s="1">
        <f>$AY$40</f>
        <v>-2.0170000000000001E-3</v>
      </c>
      <c r="AT46" s="1">
        <f>$AY$41</f>
        <v>-4.4790000000000003E-3</v>
      </c>
      <c r="AU46" s="1">
        <f>$AY$42</f>
        <v>0.20915500000000001</v>
      </c>
      <c r="AV46" s="1">
        <f>$AY$43</f>
        <v>0.14863599999999999</v>
      </c>
      <c r="AW46" s="1">
        <f>$AY$44</f>
        <v>0.79531399999999997</v>
      </c>
      <c r="AX46" s="1">
        <f>$AY$45</f>
        <v>0.85379300000000002</v>
      </c>
      <c r="AY46" s="1">
        <f>1</f>
        <v>1</v>
      </c>
      <c r="AZ46" s="1">
        <f>$F$1874</f>
        <v>0.90326300000000004</v>
      </c>
      <c r="BA46" s="1">
        <f>$F$1875</f>
        <v>0.85255400000000003</v>
      </c>
      <c r="BB46" s="1">
        <f>$F$1876</f>
        <v>0.830457</v>
      </c>
      <c r="BC46" s="1">
        <f>$F$1877</f>
        <v>0.79884699999999997</v>
      </c>
      <c r="BD46" s="1">
        <f>$F$1878</f>
        <v>0.73643000000000003</v>
      </c>
      <c r="BE46" s="1">
        <f>$F$1879</f>
        <v>0.66840100000000002</v>
      </c>
      <c r="BF46" s="1">
        <f>$F$1880</f>
        <v>0.64288599999999996</v>
      </c>
      <c r="BG46" s="1">
        <f>$F$1881</f>
        <v>0.169376</v>
      </c>
      <c r="BH46" s="1">
        <f>$F$1882</f>
        <v>0.15590899999999999</v>
      </c>
      <c r="BI46" s="1">
        <f>$F$1883</f>
        <v>0.122166</v>
      </c>
      <c r="BJ46" s="1">
        <f>$F$1884</f>
        <v>0.102558</v>
      </c>
      <c r="BK46" s="1">
        <f>$F$1885</f>
        <v>0.52135200000000004</v>
      </c>
      <c r="BL46" s="1">
        <f>$F$1886</f>
        <v>0.75804300000000002</v>
      </c>
      <c r="BM46" s="1">
        <f>$F$1887</f>
        <v>0.68006299999999997</v>
      </c>
      <c r="BN46" s="1">
        <f>$F$1888</f>
        <v>0.67280499999999999</v>
      </c>
      <c r="BO46" s="1">
        <f>$F$1889</f>
        <v>0.63545399999999996</v>
      </c>
      <c r="BP46" s="1">
        <f>$F$1890</f>
        <v>0.59832399999999997</v>
      </c>
      <c r="BQ46" s="1">
        <f>$F$1891</f>
        <v>0.58155199999999996</v>
      </c>
      <c r="BR46" s="1">
        <f>$F$1892</f>
        <v>0.56707799999999997</v>
      </c>
      <c r="BS46" s="1">
        <f>$F$1893</f>
        <v>8.4580000000000002E-3</v>
      </c>
      <c r="BT46" s="1">
        <f>$F$1894</f>
        <v>2.2071E-2</v>
      </c>
      <c r="BU46" s="1">
        <f>$F$1895</f>
        <v>-3.8602999999999998E-2</v>
      </c>
      <c r="BV46" s="1">
        <f>$F$1896</f>
        <v>7.1503999999999998E-2</v>
      </c>
    </row>
    <row r="47" spans="2:74" x14ac:dyDescent="0.2">
      <c r="B47" s="1">
        <v>403</v>
      </c>
      <c r="D47" s="1">
        <v>1</v>
      </c>
      <c r="E47" s="1">
        <v>403</v>
      </c>
      <c r="F47" s="1">
        <v>-0.18670700000000001</v>
      </c>
      <c r="H47" s="1">
        <v>403</v>
      </c>
      <c r="I47" s="1">
        <f>$AZ$4</f>
        <v>-0.18670700000000001</v>
      </c>
      <c r="J47" s="1">
        <f>$AZ$5</f>
        <v>-0.31023200000000001</v>
      </c>
      <c r="K47" s="1">
        <f>$AZ$6</f>
        <v>-0.299653</v>
      </c>
      <c r="L47" s="1">
        <f>$AZ$7</f>
        <v>-0.147318</v>
      </c>
      <c r="M47" s="1">
        <f>$AZ$8</f>
        <v>-0.17629500000000001</v>
      </c>
      <c r="N47" s="1">
        <f>$AZ$9</f>
        <v>-0.15368999999999999</v>
      </c>
      <c r="O47" s="1">
        <f>$AZ$10</f>
        <v>-0.184368</v>
      </c>
      <c r="P47" s="1">
        <f>$AZ$11</f>
        <v>-6.9861999999999994E-2</v>
      </c>
      <c r="Q47" s="1">
        <f>$AZ$12</f>
        <v>-7.9754000000000005E-2</v>
      </c>
      <c r="R47" s="1">
        <f>$AZ$13</f>
        <v>-5.3624999999999999E-2</v>
      </c>
      <c r="S47" s="1">
        <f>$AZ$14</f>
        <v>-8.5720000000000005E-2</v>
      </c>
      <c r="T47" s="1">
        <f>$AZ$15</f>
        <v>-9.9332000000000004E-2</v>
      </c>
      <c r="U47" s="1">
        <f>$AZ$16</f>
        <v>7.4176000000000006E-2</v>
      </c>
      <c r="V47" s="1">
        <f>$AZ$17</f>
        <v>0.14909900000000001</v>
      </c>
      <c r="W47" s="1">
        <f>$AZ$18</f>
        <v>0.110787</v>
      </c>
      <c r="X47" s="1">
        <f>$AZ$19</f>
        <v>0.13320499999999999</v>
      </c>
      <c r="Y47" s="1">
        <f>$AZ$20</f>
        <v>9.6740999999999994E-2</v>
      </c>
      <c r="Z47" s="1">
        <f>$AZ$21</f>
        <v>7.0250000000000007E-2</v>
      </c>
      <c r="AA47" s="1">
        <f>$AZ$22</f>
        <v>-2.4218E-2</v>
      </c>
      <c r="AB47" s="1">
        <f>$AZ$23</f>
        <v>-3.7321E-2</v>
      </c>
      <c r="AC47" s="1">
        <f>$AZ$24</f>
        <v>-3.0943999999999999E-2</v>
      </c>
      <c r="AD47" s="1">
        <f>$AZ$25</f>
        <v>-4.4502E-2</v>
      </c>
      <c r="AE47" s="1">
        <f>$AZ$26</f>
        <v>-3.2409E-2</v>
      </c>
      <c r="AF47" s="1">
        <f>$AZ$27</f>
        <v>-3.1184E-2</v>
      </c>
      <c r="AG47" s="1">
        <f>$AZ$28</f>
        <v>-3.0033000000000001E-2</v>
      </c>
      <c r="AH47" s="1">
        <f>$AZ$29</f>
        <v>-8.6569999999999998E-3</v>
      </c>
      <c r="AI47" s="1">
        <f>$AZ$30</f>
        <v>-8.7360000000000007E-3</v>
      </c>
      <c r="AJ47" s="1">
        <f>$AZ$31</f>
        <v>0.13045799999999999</v>
      </c>
      <c r="AK47" s="1">
        <f>$AZ$32</f>
        <v>-0.201794</v>
      </c>
      <c r="AL47" s="1">
        <f>$AZ$33</f>
        <v>-0.28446300000000002</v>
      </c>
      <c r="AM47" s="1">
        <f>$AZ$34</f>
        <v>-0.249556</v>
      </c>
      <c r="AN47" s="1">
        <f>$AZ$35</f>
        <v>-3.7893000000000003E-2</v>
      </c>
      <c r="AO47" s="1">
        <f>$AZ$36</f>
        <v>-2.2516000000000001E-2</v>
      </c>
      <c r="AP47" s="1">
        <f>$AZ$37</f>
        <v>-1.403E-3</v>
      </c>
      <c r="AQ47" s="1">
        <f>$AZ$38</f>
        <v>-1.1407E-2</v>
      </c>
      <c r="AR47" s="1">
        <f>$AZ$39</f>
        <v>1.8596000000000001E-2</v>
      </c>
      <c r="AS47" s="1">
        <f>$AZ$40</f>
        <v>1.7753000000000001E-2</v>
      </c>
      <c r="AT47" s="1">
        <f>$AZ$41</f>
        <v>1.5310000000000001E-2</v>
      </c>
      <c r="AU47" s="1">
        <f>$AZ$42</f>
        <v>0.20109399999999999</v>
      </c>
      <c r="AV47" s="1">
        <f>$AZ$43</f>
        <v>0.13003700000000001</v>
      </c>
      <c r="AW47" s="1">
        <f>$AZ$44</f>
        <v>0.74355499999999997</v>
      </c>
      <c r="AX47" s="1">
        <f>$AZ$45</f>
        <v>0.80345599999999995</v>
      </c>
      <c r="AY47" s="1">
        <f>$AZ$46</f>
        <v>0.90326300000000004</v>
      </c>
      <c r="AZ47" s="1">
        <f>1</f>
        <v>1</v>
      </c>
      <c r="BA47" s="1">
        <f>$F$1897</f>
        <v>0.90665200000000001</v>
      </c>
      <c r="BB47" s="1">
        <f>$F$1898</f>
        <v>0.89549599999999996</v>
      </c>
      <c r="BC47" s="1">
        <f>$F$1899</f>
        <v>0.86231800000000003</v>
      </c>
      <c r="BD47" s="1">
        <f>$F$1900</f>
        <v>0.799238</v>
      </c>
      <c r="BE47" s="1">
        <f>$F$1901</f>
        <v>0.75091799999999997</v>
      </c>
      <c r="BF47" s="1">
        <f>$F$1902</f>
        <v>0.66547400000000001</v>
      </c>
      <c r="BG47" s="1">
        <f>$F$1903</f>
        <v>0.185782</v>
      </c>
      <c r="BH47" s="1">
        <f>$F$1904</f>
        <v>0.18098</v>
      </c>
      <c r="BI47" s="1">
        <f>$F$1905</f>
        <v>0.13678799999999999</v>
      </c>
      <c r="BJ47" s="1">
        <f>$F$1906</f>
        <v>0.12181</v>
      </c>
      <c r="BK47" s="1">
        <f>$F$1907</f>
        <v>0.43751600000000002</v>
      </c>
      <c r="BL47" s="1">
        <f>$F$1908</f>
        <v>0.820187</v>
      </c>
      <c r="BM47" s="1">
        <f>$F$1909</f>
        <v>0.72827500000000001</v>
      </c>
      <c r="BN47" s="1">
        <f>$F$1910</f>
        <v>0.73131900000000005</v>
      </c>
      <c r="BO47" s="1">
        <f>$F$1911</f>
        <v>0.69419600000000004</v>
      </c>
      <c r="BP47" s="1">
        <f>$F$1912</f>
        <v>0.66576199999999996</v>
      </c>
      <c r="BQ47" s="1">
        <f>$F$1913</f>
        <v>0.655501</v>
      </c>
      <c r="BR47" s="1">
        <f>$F$1914</f>
        <v>0.59686899999999998</v>
      </c>
      <c r="BS47" s="1">
        <f>$F$1915</f>
        <v>7.5040000000000003E-3</v>
      </c>
      <c r="BT47" s="1">
        <f>$F$1916</f>
        <v>-6.2018999999999998E-2</v>
      </c>
      <c r="BU47" s="1">
        <f>$F$1917</f>
        <v>-5.4522000000000001E-2</v>
      </c>
      <c r="BV47" s="1">
        <f>$F$1918</f>
        <v>3.7453E-2</v>
      </c>
    </row>
    <row r="48" spans="2:74" x14ac:dyDescent="0.2">
      <c r="B48" s="1">
        <v>404</v>
      </c>
      <c r="D48" s="1">
        <v>1</v>
      </c>
      <c r="E48" s="1">
        <v>404</v>
      </c>
      <c r="F48" s="1">
        <v>-0.13345499999999999</v>
      </c>
      <c r="H48" s="1">
        <v>404</v>
      </c>
      <c r="I48" s="1">
        <f>$BA$4</f>
        <v>-0.13345499999999999</v>
      </c>
      <c r="J48" s="1">
        <f>$BA$5</f>
        <v>-0.23496300000000001</v>
      </c>
      <c r="K48" s="1">
        <f>$BA$6</f>
        <v>-0.22388</v>
      </c>
      <c r="L48" s="1">
        <f>$BA$7</f>
        <v>-0.11455700000000001</v>
      </c>
      <c r="M48" s="1">
        <f>$BA$8</f>
        <v>-0.16273899999999999</v>
      </c>
      <c r="N48" s="1">
        <f>$BA$9</f>
        <v>-0.14147399999999999</v>
      </c>
      <c r="O48" s="1">
        <f>$BA$10</f>
        <v>-0.121409</v>
      </c>
      <c r="P48" s="1">
        <f>$BA$11</f>
        <v>-3.4112000000000003E-2</v>
      </c>
      <c r="Q48" s="1">
        <f>$BA$12</f>
        <v>-6.3463000000000006E-2</v>
      </c>
      <c r="R48" s="1">
        <f>$BA$13</f>
        <v>-3.3986000000000002E-2</v>
      </c>
      <c r="S48" s="1">
        <f>$BA$14</f>
        <v>-5.5016000000000002E-2</v>
      </c>
      <c r="T48" s="1">
        <f>$BA$15</f>
        <v>-9.3864000000000003E-2</v>
      </c>
      <c r="U48" s="1">
        <f>$BA$16</f>
        <v>4.1876999999999998E-2</v>
      </c>
      <c r="V48" s="1">
        <f>$BA$17</f>
        <v>0.10549799999999999</v>
      </c>
      <c r="W48" s="1">
        <f>$BA$18</f>
        <v>0.18676599999999999</v>
      </c>
      <c r="X48" s="1">
        <f>$BA$19</f>
        <v>0.19442999999999999</v>
      </c>
      <c r="Y48" s="1">
        <f>$BA$20</f>
        <v>0.164799</v>
      </c>
      <c r="Z48" s="1">
        <f>$BA$21</f>
        <v>0.13681399999999999</v>
      </c>
      <c r="AA48" s="1">
        <f>$BA$22</f>
        <v>-9.2440000000000005E-3</v>
      </c>
      <c r="AB48" s="1">
        <f>$BA$23</f>
        <v>-2.1968000000000001E-2</v>
      </c>
      <c r="AC48" s="1">
        <f>$BA$24</f>
        <v>-2.1738E-2</v>
      </c>
      <c r="AD48" s="1">
        <f>$BA$25</f>
        <v>-3.0453999999999998E-2</v>
      </c>
      <c r="AE48" s="1">
        <f>$BA$26</f>
        <v>-2.2818000000000001E-2</v>
      </c>
      <c r="AF48" s="1">
        <f>$BA$27</f>
        <v>-1.8613000000000001E-2</v>
      </c>
      <c r="AG48" s="1">
        <f>$BA$28</f>
        <v>-1.6397999999999999E-2</v>
      </c>
      <c r="AH48" s="1">
        <f>$BA$29</f>
        <v>-2.2339999999999999E-3</v>
      </c>
      <c r="AI48" s="1">
        <f>$BA$30</f>
        <v>-3.6285999999999999E-2</v>
      </c>
      <c r="AJ48" s="1">
        <f>$BA$31</f>
        <v>0.115649</v>
      </c>
      <c r="AK48" s="1">
        <f>$BA$32</f>
        <v>-0.218831</v>
      </c>
      <c r="AL48" s="1">
        <f>$BA$33</f>
        <v>-0.26456000000000002</v>
      </c>
      <c r="AM48" s="1">
        <f>$BA$34</f>
        <v>-0.22367999999999999</v>
      </c>
      <c r="AN48" s="1">
        <f>$BA$35</f>
        <v>-2.4549000000000001E-2</v>
      </c>
      <c r="AO48" s="1">
        <f>$BA$36</f>
        <v>-6.4520000000000003E-3</v>
      </c>
      <c r="AP48" s="1">
        <f>$BA$37</f>
        <v>5.0990000000000002E-3</v>
      </c>
      <c r="AQ48" s="1">
        <f>$BA$38</f>
        <v>-1.4369E-2</v>
      </c>
      <c r="AR48" s="1">
        <f>$BA$39</f>
        <v>1.2881999999999999E-2</v>
      </c>
      <c r="AS48" s="1">
        <f>$BA$40</f>
        <v>1.4321E-2</v>
      </c>
      <c r="AT48" s="1">
        <f>$BA$41</f>
        <v>4.9630000000000004E-3</v>
      </c>
      <c r="AU48" s="1">
        <f>$BA$42</f>
        <v>0.15717</v>
      </c>
      <c r="AV48" s="1">
        <f>$BA$43</f>
        <v>8.8829000000000005E-2</v>
      </c>
      <c r="AW48" s="1">
        <f>$BA$44</f>
        <v>0.65464500000000003</v>
      </c>
      <c r="AX48" s="1">
        <f>$BA$45</f>
        <v>0.71715799999999996</v>
      </c>
      <c r="AY48" s="1">
        <f>$BA$46</f>
        <v>0.85255400000000003</v>
      </c>
      <c r="AZ48" s="1">
        <f>$BA$47</f>
        <v>0.90665200000000001</v>
      </c>
      <c r="BA48" s="1">
        <f>1</f>
        <v>1</v>
      </c>
      <c r="BB48" s="1">
        <f>$F$1919</f>
        <v>0.95872000000000002</v>
      </c>
      <c r="BC48" s="1">
        <f>$F$1920</f>
        <v>0.93581000000000003</v>
      </c>
      <c r="BD48" s="1">
        <f>$F$1921</f>
        <v>0.85358900000000004</v>
      </c>
      <c r="BE48" s="1">
        <f>$F$1922</f>
        <v>0.78823799999999999</v>
      </c>
      <c r="BF48" s="1">
        <f>$F$1923</f>
        <v>0.75526300000000002</v>
      </c>
      <c r="BG48" s="1">
        <f>$F$1924</f>
        <v>3.8280000000000002E-2</v>
      </c>
      <c r="BH48" s="1">
        <f>$F$1925</f>
        <v>4.1972000000000002E-2</v>
      </c>
      <c r="BI48" s="1">
        <f>$F$1926</f>
        <v>6.6569999999999997E-3</v>
      </c>
      <c r="BJ48" s="1">
        <f>$F$1927</f>
        <v>3.5479999999999999E-3</v>
      </c>
      <c r="BK48" s="1">
        <f>$F$1928</f>
        <v>0.37478299999999998</v>
      </c>
      <c r="BL48" s="1">
        <f>$F$1929</f>
        <v>0.75569500000000001</v>
      </c>
      <c r="BM48" s="1">
        <f>$F$1930</f>
        <v>0.81738299999999997</v>
      </c>
      <c r="BN48" s="1">
        <f>$F$1931</f>
        <v>0.80180200000000001</v>
      </c>
      <c r="BO48" s="1">
        <f>$F$1932</f>
        <v>0.78281599999999996</v>
      </c>
      <c r="BP48" s="1">
        <f>$F$1933</f>
        <v>0.73750199999999999</v>
      </c>
      <c r="BQ48" s="1">
        <f>$F$1934</f>
        <v>0.72110799999999997</v>
      </c>
      <c r="BR48" s="1">
        <f>$F$1935</f>
        <v>0.67987799999999998</v>
      </c>
      <c r="BS48" s="1">
        <f>$F$1936</f>
        <v>1.5298000000000001E-2</v>
      </c>
      <c r="BT48" s="1">
        <f>$F$1937</f>
        <v>-4.6138999999999999E-2</v>
      </c>
      <c r="BU48" s="1">
        <f>$F$1938</f>
        <v>-1.1556E-2</v>
      </c>
      <c r="BV48" s="1">
        <f>$F$1939</f>
        <v>2.1212999999999999E-2</v>
      </c>
    </row>
    <row r="49" spans="2:74" x14ac:dyDescent="0.2">
      <c r="B49" s="1">
        <v>405</v>
      </c>
      <c r="D49" s="1">
        <v>1</v>
      </c>
      <c r="E49" s="1">
        <v>405</v>
      </c>
      <c r="F49" s="1">
        <v>-0.13784199999999999</v>
      </c>
      <c r="H49" s="1">
        <v>405</v>
      </c>
      <c r="I49" s="1">
        <f>$BB$4</f>
        <v>-0.13784199999999999</v>
      </c>
      <c r="J49" s="1">
        <f>$BB$5</f>
        <v>-0.24923300000000001</v>
      </c>
      <c r="K49" s="1">
        <f>$BB$6</f>
        <v>-0.22017900000000001</v>
      </c>
      <c r="L49" s="1">
        <f>$BB$7</f>
        <v>-6.8366999999999997E-2</v>
      </c>
      <c r="M49" s="1">
        <f>$BB$8</f>
        <v>-0.129749</v>
      </c>
      <c r="N49" s="1">
        <f>$BB$9</f>
        <v>-0.11264100000000001</v>
      </c>
      <c r="O49" s="1">
        <f>$BB$10</f>
        <v>-0.116465</v>
      </c>
      <c r="P49" s="1">
        <f>$BB$11</f>
        <v>-3.2228E-2</v>
      </c>
      <c r="Q49" s="1">
        <f>$BB$12</f>
        <v>-6.0217E-2</v>
      </c>
      <c r="R49" s="1">
        <f>$BB$13</f>
        <v>-4.6239000000000002E-2</v>
      </c>
      <c r="S49" s="1">
        <f>$BB$14</f>
        <v>-7.2884000000000004E-2</v>
      </c>
      <c r="T49" s="1">
        <f>$BB$15</f>
        <v>-9.5496999999999999E-2</v>
      </c>
      <c r="U49" s="1">
        <f>$BB$16</f>
        <v>3.3609E-2</v>
      </c>
      <c r="V49" s="1">
        <f>$BB$17</f>
        <v>0.121805</v>
      </c>
      <c r="W49" s="1">
        <f>$BB$18</f>
        <v>0.18706600000000001</v>
      </c>
      <c r="X49" s="1">
        <f>$BB$19</f>
        <v>0.20110700000000001</v>
      </c>
      <c r="Y49" s="1">
        <f>$BB$20</f>
        <v>0.16828099999999999</v>
      </c>
      <c r="Z49" s="1">
        <f>$BB$21</f>
        <v>0.137766</v>
      </c>
      <c r="AA49" s="1">
        <f>$BB$22</f>
        <v>-6.1700000000000001E-3</v>
      </c>
      <c r="AB49" s="1">
        <f>$BB$23</f>
        <v>-1.8346000000000001E-2</v>
      </c>
      <c r="AC49" s="1">
        <f>$BB$24</f>
        <v>-1.6930000000000001E-2</v>
      </c>
      <c r="AD49" s="1">
        <f>$BB$25</f>
        <v>-2.8554E-2</v>
      </c>
      <c r="AE49" s="1">
        <f>$BB$26</f>
        <v>-1.7142999999999999E-2</v>
      </c>
      <c r="AF49" s="1">
        <f>$BB$27</f>
        <v>-1.3051E-2</v>
      </c>
      <c r="AG49" s="1">
        <f>$BB$28</f>
        <v>-9.3729999999999994E-3</v>
      </c>
      <c r="AH49" s="1">
        <f>$BB$29</f>
        <v>2.2100000000000002E-3</v>
      </c>
      <c r="AI49" s="1">
        <f>$BB$30</f>
        <v>-4.4527999999999998E-2</v>
      </c>
      <c r="AJ49" s="1">
        <f>$BB$31</f>
        <v>0.10510899999999999</v>
      </c>
      <c r="AK49" s="1">
        <f>$BB$32</f>
        <v>-0.25507400000000002</v>
      </c>
      <c r="AL49" s="1">
        <f>$BB$33</f>
        <v>-0.29108800000000001</v>
      </c>
      <c r="AM49" s="1">
        <f>$BB$34</f>
        <v>-0.23624600000000001</v>
      </c>
      <c r="AN49" s="1">
        <f>$BB$35</f>
        <v>-1.4492E-2</v>
      </c>
      <c r="AO49" s="1">
        <f>$BB$36</f>
        <v>5.3099999999999996E-3</v>
      </c>
      <c r="AP49" s="1">
        <f>$BB$37</f>
        <v>1.8461000000000002E-2</v>
      </c>
      <c r="AQ49" s="1">
        <f>$BB$38</f>
        <v>-1.977E-3</v>
      </c>
      <c r="AR49" s="1">
        <f>$BB$39</f>
        <v>2.7691E-2</v>
      </c>
      <c r="AS49" s="1">
        <f>$BB$40</f>
        <v>2.8642000000000001E-2</v>
      </c>
      <c r="AT49" s="1">
        <f>$BB$41</f>
        <v>2.6081E-2</v>
      </c>
      <c r="AU49" s="1">
        <f>$BB$42</f>
        <v>0.16306000000000001</v>
      </c>
      <c r="AV49" s="1">
        <f>$BB$43</f>
        <v>9.0075000000000002E-2</v>
      </c>
      <c r="AW49" s="1">
        <f>$BB$44</f>
        <v>0.67801</v>
      </c>
      <c r="AX49" s="1">
        <f>$BB$45</f>
        <v>0.72938899999999995</v>
      </c>
      <c r="AY49" s="1">
        <f>$BB$46</f>
        <v>0.830457</v>
      </c>
      <c r="AZ49" s="1">
        <f>$BB$47</f>
        <v>0.89549599999999996</v>
      </c>
      <c r="BA49" s="1">
        <f>$BB$48</f>
        <v>0.95872000000000002</v>
      </c>
      <c r="BB49" s="1">
        <f>1</f>
        <v>1</v>
      </c>
      <c r="BC49" s="1">
        <f>$F$1940</f>
        <v>0.95262400000000003</v>
      </c>
      <c r="BD49" s="1">
        <f>$F$1941</f>
        <v>0.86517500000000003</v>
      </c>
      <c r="BE49" s="1">
        <f>$F$1942</f>
        <v>0.82128400000000001</v>
      </c>
      <c r="BF49" s="1">
        <f>$F$1943</f>
        <v>0.76430399999999998</v>
      </c>
      <c r="BG49" s="1">
        <f>$F$1944</f>
        <v>2.9131000000000001E-2</v>
      </c>
      <c r="BH49" s="1">
        <f>$F$1945</f>
        <v>2.4173E-2</v>
      </c>
      <c r="BI49" s="1">
        <f>$F$1946</f>
        <v>-5.3200000000000001E-3</v>
      </c>
      <c r="BJ49" s="1">
        <f>$F$1947</f>
        <v>-5.8609999999999999E-3</v>
      </c>
      <c r="BK49" s="1">
        <f>$F$1948</f>
        <v>0.33573599999999998</v>
      </c>
      <c r="BL49" s="1">
        <f>$F$1949</f>
        <v>0.73780699999999999</v>
      </c>
      <c r="BM49" s="1">
        <f>$F$1950</f>
        <v>0.77946800000000005</v>
      </c>
      <c r="BN49" s="1">
        <f>$F$1951</f>
        <v>0.81129600000000002</v>
      </c>
      <c r="BO49" s="1">
        <f>$F$1952</f>
        <v>0.79646600000000001</v>
      </c>
      <c r="BP49" s="1">
        <f>$F$1953</f>
        <v>0.75322199999999995</v>
      </c>
      <c r="BQ49" s="1">
        <f>$F$1954</f>
        <v>0.74158599999999997</v>
      </c>
      <c r="BR49" s="1">
        <f>$F$1955</f>
        <v>0.70435400000000004</v>
      </c>
      <c r="BS49" s="1">
        <f>$F$1956</f>
        <v>1.4722000000000001E-2</v>
      </c>
      <c r="BT49" s="1">
        <f>$F$1957</f>
        <v>-6.8595000000000003E-2</v>
      </c>
      <c r="BU49" s="1">
        <f>$F$1958</f>
        <v>-3.0648000000000002E-2</v>
      </c>
      <c r="BV49" s="1">
        <f>$F$1959</f>
        <v>1.137E-3</v>
      </c>
    </row>
    <row r="50" spans="2:74" x14ac:dyDescent="0.2">
      <c r="B50" s="1">
        <v>406</v>
      </c>
      <c r="D50" s="1">
        <v>1</v>
      </c>
      <c r="E50" s="1">
        <v>406</v>
      </c>
      <c r="F50" s="1">
        <v>-0.13245100000000001</v>
      </c>
      <c r="H50" s="1">
        <v>406</v>
      </c>
      <c r="I50" s="1">
        <f>$BC$4</f>
        <v>-0.13245100000000001</v>
      </c>
      <c r="J50" s="1">
        <f>$BC$5</f>
        <v>-0.25739000000000001</v>
      </c>
      <c r="K50" s="1">
        <f>$BC$6</f>
        <v>-0.21921299999999999</v>
      </c>
      <c r="L50" s="1">
        <f>$BC$7</f>
        <v>-7.9200000000000007E-2</v>
      </c>
      <c r="M50" s="1">
        <f>$BC$8</f>
        <v>-0.13062499999999999</v>
      </c>
      <c r="N50" s="1">
        <f>$BC$9</f>
        <v>-0.109624</v>
      </c>
      <c r="O50" s="1">
        <f>$BC$10</f>
        <v>-0.11845</v>
      </c>
      <c r="P50" s="1">
        <f>$BC$11</f>
        <v>-3.0190999999999999E-2</v>
      </c>
      <c r="Q50" s="1">
        <f>$BC$12</f>
        <v>-4.3888000000000003E-2</v>
      </c>
      <c r="R50" s="1">
        <f>$BC$13</f>
        <v>-2.6134000000000001E-2</v>
      </c>
      <c r="S50" s="1">
        <f>$BC$14</f>
        <v>-4.6177999999999997E-2</v>
      </c>
      <c r="T50" s="1">
        <f>$BC$15</f>
        <v>-7.8148999999999996E-2</v>
      </c>
      <c r="U50" s="1">
        <f>$BC$16</f>
        <v>4.4212000000000001E-2</v>
      </c>
      <c r="V50" s="1">
        <f>$BC$17</f>
        <v>0.111707</v>
      </c>
      <c r="W50" s="1">
        <f>$BC$18</f>
        <v>0.23371600000000001</v>
      </c>
      <c r="X50" s="1">
        <f>$BC$19</f>
        <v>0.24537900000000001</v>
      </c>
      <c r="Y50" s="1">
        <f>$BC$20</f>
        <v>0.211335</v>
      </c>
      <c r="Z50" s="1">
        <f>$BC$21</f>
        <v>0.182919</v>
      </c>
      <c r="AA50" s="1">
        <f>$BC$22</f>
        <v>1.4710000000000001E-2</v>
      </c>
      <c r="AB50" s="1">
        <f>$BC$23</f>
        <v>2.8990000000000001E-3</v>
      </c>
      <c r="AC50" s="1">
        <f>$BC$24</f>
        <v>-2.7309999999999999E-3</v>
      </c>
      <c r="AD50" s="1">
        <f>$BC$25</f>
        <v>-1.6889000000000001E-2</v>
      </c>
      <c r="AE50" s="1">
        <f>$BC$26</f>
        <v>-1.0928E-2</v>
      </c>
      <c r="AF50" s="1">
        <f>$BC$27</f>
        <v>-1.0786E-2</v>
      </c>
      <c r="AG50" s="1">
        <f>$BC$28</f>
        <v>-6.6509999999999998E-3</v>
      </c>
      <c r="AH50" s="1">
        <f>$BC$29</f>
        <v>4.3800000000000002E-3</v>
      </c>
      <c r="AI50" s="1">
        <f>$BC$30</f>
        <v>-2.1659000000000001E-2</v>
      </c>
      <c r="AJ50" s="1">
        <f>$BC$31</f>
        <v>0.12052</v>
      </c>
      <c r="AK50" s="1">
        <f>$BC$32</f>
        <v>-0.232931</v>
      </c>
      <c r="AL50" s="1">
        <f>$BC$33</f>
        <v>-0.26710099999999998</v>
      </c>
      <c r="AM50" s="1">
        <f>$BC$34</f>
        <v>-0.21462100000000001</v>
      </c>
      <c r="AN50" s="1">
        <f>$BC$35</f>
        <v>-3.728E-3</v>
      </c>
      <c r="AO50" s="1">
        <f>$BC$36</f>
        <v>1.9290000000000002E-2</v>
      </c>
      <c r="AP50" s="1">
        <f>$BC$37</f>
        <v>2.7435999999999999E-2</v>
      </c>
      <c r="AQ50" s="1">
        <f>$BC$38</f>
        <v>6.0800000000000003E-3</v>
      </c>
      <c r="AR50" s="1">
        <f>$BC$39</f>
        <v>3.5007999999999997E-2</v>
      </c>
      <c r="AS50" s="1">
        <f>$BC$40</f>
        <v>3.4347000000000003E-2</v>
      </c>
      <c r="AT50" s="1">
        <f>$BC$41</f>
        <v>3.0248000000000001E-2</v>
      </c>
      <c r="AU50" s="1">
        <f>$BC$42</f>
        <v>0.14507700000000001</v>
      </c>
      <c r="AV50" s="1">
        <f>$BC$43</f>
        <v>6.8304000000000004E-2</v>
      </c>
      <c r="AW50" s="1">
        <f>$BC$44</f>
        <v>0.61549500000000001</v>
      </c>
      <c r="AX50" s="1">
        <f>$BC$45</f>
        <v>0.67176999999999998</v>
      </c>
      <c r="AY50" s="1">
        <f>$BC$46</f>
        <v>0.79884699999999997</v>
      </c>
      <c r="AZ50" s="1">
        <f>$BC$47</f>
        <v>0.86231800000000003</v>
      </c>
      <c r="BA50" s="1">
        <f>$BC$48</f>
        <v>0.93581000000000003</v>
      </c>
      <c r="BB50" s="1">
        <f>$BC$49</f>
        <v>0.95262400000000003</v>
      </c>
      <c r="BC50" s="1">
        <f>1</f>
        <v>1</v>
      </c>
      <c r="BD50" s="1">
        <f>$F$1960</f>
        <v>0.89779100000000001</v>
      </c>
      <c r="BE50" s="1">
        <f>$F$1961</f>
        <v>0.83828800000000003</v>
      </c>
      <c r="BF50" s="1">
        <f>$F$1962</f>
        <v>0.80892900000000001</v>
      </c>
      <c r="BG50" s="1">
        <f>$F$1963</f>
        <v>6.9300000000000004E-4</v>
      </c>
      <c r="BH50" s="1">
        <f>$F$1964</f>
        <v>-1.9193000000000002E-2</v>
      </c>
      <c r="BI50" s="1">
        <f>$F$1965</f>
        <v>-5.0139000000000003E-2</v>
      </c>
      <c r="BJ50" s="1">
        <f>$F$1966</f>
        <v>-5.4501000000000001E-2</v>
      </c>
      <c r="BK50" s="1">
        <f>$F$1967</f>
        <v>0.29986200000000002</v>
      </c>
      <c r="BL50" s="1">
        <f>$F$1968</f>
        <v>0.71230199999999999</v>
      </c>
      <c r="BM50" s="1">
        <f>$F$1969</f>
        <v>0.77175000000000005</v>
      </c>
      <c r="BN50" s="1">
        <f>$F$1970</f>
        <v>0.800207</v>
      </c>
      <c r="BO50" s="1">
        <f>$F$1971</f>
        <v>0.81471499999999997</v>
      </c>
      <c r="BP50" s="1">
        <f>$F$1972</f>
        <v>0.77807400000000004</v>
      </c>
      <c r="BQ50" s="1">
        <f>$F$1973</f>
        <v>0.76718200000000003</v>
      </c>
      <c r="BR50" s="1">
        <f>$F$1974</f>
        <v>0.732348</v>
      </c>
      <c r="BS50" s="1">
        <f>$F$1975</f>
        <v>-1.0257E-2</v>
      </c>
      <c r="BT50" s="1">
        <f>$F$1976</f>
        <v>-5.6534000000000001E-2</v>
      </c>
      <c r="BU50" s="1">
        <f>$F$1977</f>
        <v>1.6993999999999999E-2</v>
      </c>
      <c r="BV50" s="1">
        <f>$F$1978</f>
        <v>-1.9650000000000002E-3</v>
      </c>
    </row>
    <row r="51" spans="2:74" x14ac:dyDescent="0.2">
      <c r="B51" s="1">
        <v>407</v>
      </c>
      <c r="D51" s="1">
        <v>1</v>
      </c>
      <c r="E51" s="1">
        <v>407</v>
      </c>
      <c r="F51" s="1">
        <v>-0.10714600000000001</v>
      </c>
      <c r="H51" s="1">
        <v>407</v>
      </c>
      <c r="I51" s="1">
        <f>$BD$4</f>
        <v>-0.10714600000000001</v>
      </c>
      <c r="J51" s="1">
        <f>$BD$5</f>
        <v>-0.21013699999999999</v>
      </c>
      <c r="K51" s="1">
        <f>$BD$6</f>
        <v>-0.23918600000000001</v>
      </c>
      <c r="L51" s="1">
        <f>$BD$7</f>
        <v>-0.161134</v>
      </c>
      <c r="M51" s="1">
        <f>$BD$8</f>
        <v>-0.20865600000000001</v>
      </c>
      <c r="N51" s="1">
        <f>$BD$9</f>
        <v>-0.16938300000000001</v>
      </c>
      <c r="O51" s="1">
        <f>$BD$10</f>
        <v>-0.14802199999999999</v>
      </c>
      <c r="P51" s="1">
        <f>$BD$11</f>
        <v>-5.1685000000000002E-2</v>
      </c>
      <c r="Q51" s="1">
        <f>$BD$12</f>
        <v>-8.5749000000000006E-2</v>
      </c>
      <c r="R51" s="1">
        <f>$BD$13</f>
        <v>-4.2818000000000002E-2</v>
      </c>
      <c r="S51" s="1">
        <f>$BD$14</f>
        <v>-7.1596000000000007E-2</v>
      </c>
      <c r="T51" s="1">
        <f>$BD$15</f>
        <v>-9.9132999999999999E-2</v>
      </c>
      <c r="U51" s="1">
        <f>$BD$16</f>
        <v>3.6638999999999998E-2</v>
      </c>
      <c r="V51" s="1">
        <f>$BD$17</f>
        <v>9.0109999999999996E-2</v>
      </c>
      <c r="W51" s="1">
        <f>$BD$18</f>
        <v>0.225358</v>
      </c>
      <c r="X51" s="1">
        <f>$BD$19</f>
        <v>0.2324</v>
      </c>
      <c r="Y51" s="1">
        <f>$BD$20</f>
        <v>0.19447500000000001</v>
      </c>
      <c r="Z51" s="1">
        <f>$BD$21</f>
        <v>0.15492500000000001</v>
      </c>
      <c r="AA51" s="1">
        <f>$BD$22</f>
        <v>-3.8041999999999999E-2</v>
      </c>
      <c r="AB51" s="1">
        <f>$BD$23</f>
        <v>-5.2970000000000003E-2</v>
      </c>
      <c r="AC51" s="1">
        <f>$BD$24</f>
        <v>-5.1901999999999997E-2</v>
      </c>
      <c r="AD51" s="1">
        <f>$BD$25</f>
        <v>-5.9380000000000002E-2</v>
      </c>
      <c r="AE51" s="1">
        <f>$BD$26</f>
        <v>-5.2478999999999998E-2</v>
      </c>
      <c r="AF51" s="1">
        <f>$BD$27</f>
        <v>-5.5358999999999998E-2</v>
      </c>
      <c r="AG51" s="1">
        <f>$BD$28</f>
        <v>-4.2915000000000002E-2</v>
      </c>
      <c r="AH51" s="1">
        <f>$BD$29</f>
        <v>-3.3591000000000003E-2</v>
      </c>
      <c r="AI51" s="1">
        <f>$BD$30</f>
        <v>-1.3381000000000001E-2</v>
      </c>
      <c r="AJ51" s="1">
        <f>$BD$31</f>
        <v>8.7309999999999999E-2</v>
      </c>
      <c r="AK51" s="1">
        <f>$BD$32</f>
        <v>-0.176784</v>
      </c>
      <c r="AL51" s="1">
        <f>$BD$33</f>
        <v>-0.230294</v>
      </c>
      <c r="AM51" s="1">
        <f>$BD$34</f>
        <v>-0.200768</v>
      </c>
      <c r="AN51" s="1">
        <f>$BD$35</f>
        <v>-3.2509000000000003E-2</v>
      </c>
      <c r="AO51" s="1">
        <f>$BD$36</f>
        <v>-2.2058000000000001E-2</v>
      </c>
      <c r="AP51" s="1">
        <f>$BD$37</f>
        <v>-1.0418999999999999E-2</v>
      </c>
      <c r="AQ51" s="1">
        <f>$BD$38</f>
        <v>-1.9363999999999999E-2</v>
      </c>
      <c r="AR51" s="1">
        <f>$BD$39</f>
        <v>3.6319999999999998E-3</v>
      </c>
      <c r="AS51" s="1">
        <f>$BD$40</f>
        <v>-3.7230000000000002E-3</v>
      </c>
      <c r="AT51" s="1">
        <f>$BD$41</f>
        <v>-1.8124000000000001E-2</v>
      </c>
      <c r="AU51" s="1">
        <f>$BD$42</f>
        <v>0.11769499999999999</v>
      </c>
      <c r="AV51" s="1">
        <f>$BD$43</f>
        <v>9.9013000000000004E-2</v>
      </c>
      <c r="AW51" s="1">
        <f>$BD$44</f>
        <v>0.54134700000000002</v>
      </c>
      <c r="AX51" s="1">
        <f>$BD$45</f>
        <v>0.61278600000000005</v>
      </c>
      <c r="AY51" s="1">
        <f>$BD$46</f>
        <v>0.73643000000000003</v>
      </c>
      <c r="AZ51" s="1">
        <f>$BD$47</f>
        <v>0.799238</v>
      </c>
      <c r="BA51" s="1">
        <f>$BD$48</f>
        <v>0.85358900000000004</v>
      </c>
      <c r="BB51" s="1">
        <f>$BD$49</f>
        <v>0.86517500000000003</v>
      </c>
      <c r="BC51" s="1">
        <f>$BD$50</f>
        <v>0.89779100000000001</v>
      </c>
      <c r="BD51" s="1">
        <f>1</f>
        <v>1</v>
      </c>
      <c r="BE51" s="1">
        <f>$F$1979</f>
        <v>0.81801800000000002</v>
      </c>
      <c r="BF51" s="1">
        <f>$F$1980</f>
        <v>0.74447600000000003</v>
      </c>
      <c r="BG51" s="1">
        <f>$F$1981</f>
        <v>-2.8398E-2</v>
      </c>
      <c r="BH51" s="1">
        <f>$F$1982</f>
        <v>-4.8655999999999998E-2</v>
      </c>
      <c r="BI51" s="1">
        <f>$F$1983</f>
        <v>-6.8340999999999999E-2</v>
      </c>
      <c r="BJ51" s="1">
        <f>$F$1984</f>
        <v>-6.2308000000000002E-2</v>
      </c>
      <c r="BK51" s="1">
        <f>$F$1985</f>
        <v>0.30715900000000002</v>
      </c>
      <c r="BL51" s="1">
        <f>$F$1986</f>
        <v>0.64631099999999997</v>
      </c>
      <c r="BM51" s="1">
        <f>$F$1987</f>
        <v>0.69151399999999996</v>
      </c>
      <c r="BN51" s="1">
        <f>$F$1988</f>
        <v>0.72443100000000005</v>
      </c>
      <c r="BO51" s="1">
        <f>$F$1989</f>
        <v>0.74464200000000003</v>
      </c>
      <c r="BP51" s="1">
        <f>$F$1990</f>
        <v>0.77511200000000002</v>
      </c>
      <c r="BQ51" s="1">
        <f>$F$1991</f>
        <v>0.75546999999999997</v>
      </c>
      <c r="BR51" s="1">
        <f>$F$1992</f>
        <v>0.69178200000000001</v>
      </c>
      <c r="BS51" s="1">
        <f>$F$1993</f>
        <v>-3.3942E-2</v>
      </c>
      <c r="BT51" s="1">
        <f>$F$1994</f>
        <v>-6.5257999999999997E-2</v>
      </c>
      <c r="BU51" s="1">
        <f>$F$1995</f>
        <v>1.1298000000000001E-2</v>
      </c>
      <c r="BV51" s="1">
        <f>$F$1996</f>
        <v>3.9722E-2</v>
      </c>
    </row>
    <row r="52" spans="2:74" x14ac:dyDescent="0.2">
      <c r="B52" s="1">
        <v>408</v>
      </c>
      <c r="D52" s="1">
        <v>1</v>
      </c>
      <c r="E52" s="1">
        <v>408</v>
      </c>
      <c r="F52" s="1">
        <v>-0.116281</v>
      </c>
      <c r="H52" s="1">
        <v>408</v>
      </c>
      <c r="I52" s="1">
        <f>$BE$4</f>
        <v>-0.116281</v>
      </c>
      <c r="J52" s="1">
        <f>$BE$5</f>
        <v>-0.22298399999999999</v>
      </c>
      <c r="K52" s="1">
        <f>$BE$6</f>
        <v>-0.20158999999999999</v>
      </c>
      <c r="L52" s="1">
        <f>$BE$7</f>
        <v>-6.7133999999999999E-2</v>
      </c>
      <c r="M52" s="1">
        <f>$BE$8</f>
        <v>-8.5292000000000007E-2</v>
      </c>
      <c r="N52" s="1">
        <f>$BE$9</f>
        <v>-8.7400000000000005E-2</v>
      </c>
      <c r="O52" s="1">
        <f>$BE$10</f>
        <v>-0.11229</v>
      </c>
      <c r="P52" s="1">
        <f>$BE$11</f>
        <v>-2.1517000000000001E-2</v>
      </c>
      <c r="Q52" s="1">
        <f>$BE$12</f>
        <v>-7.2415999999999994E-2</v>
      </c>
      <c r="R52" s="1">
        <f>$BE$13</f>
        <v>-6.4713000000000007E-2</v>
      </c>
      <c r="S52" s="1">
        <f>$BE$14</f>
        <v>-9.9568000000000004E-2</v>
      </c>
      <c r="T52" s="1">
        <f>$BE$15</f>
        <v>-0.12178600000000001</v>
      </c>
      <c r="U52" s="1">
        <f>$BE$16</f>
        <v>2.1624000000000001E-2</v>
      </c>
      <c r="V52" s="1">
        <f>$BE$17</f>
        <v>6.8587999999999996E-2</v>
      </c>
      <c r="W52" s="1">
        <f>$BE$18</f>
        <v>0.20716599999999999</v>
      </c>
      <c r="X52" s="1">
        <f>$BE$19</f>
        <v>0.212814</v>
      </c>
      <c r="Y52" s="1">
        <f>$BE$20</f>
        <v>0.16480500000000001</v>
      </c>
      <c r="Z52" s="1">
        <f>$BE$21</f>
        <v>0.125082</v>
      </c>
      <c r="AA52" s="1">
        <f>$BE$22</f>
        <v>-6.4430000000000001E-2</v>
      </c>
      <c r="AB52" s="1">
        <f>$BE$23</f>
        <v>-7.2542999999999996E-2</v>
      </c>
      <c r="AC52" s="1">
        <f>$BE$24</f>
        <v>-7.6970999999999998E-2</v>
      </c>
      <c r="AD52" s="1">
        <f>$BE$25</f>
        <v>-9.3247999999999998E-2</v>
      </c>
      <c r="AE52" s="1">
        <f>$BE$26</f>
        <v>-8.3507999999999999E-2</v>
      </c>
      <c r="AF52" s="1">
        <f>$BE$27</f>
        <v>-8.5183999999999996E-2</v>
      </c>
      <c r="AG52" s="1">
        <f>$BE$28</f>
        <v>-8.1322000000000005E-2</v>
      </c>
      <c r="AH52" s="1">
        <f>$BE$29</f>
        <v>-7.0341000000000001E-2</v>
      </c>
      <c r="AI52" s="1">
        <f>$BE$30</f>
        <v>-2.7379000000000001E-2</v>
      </c>
      <c r="AJ52" s="1">
        <f>$BE$31</f>
        <v>8.4439E-2</v>
      </c>
      <c r="AK52" s="1">
        <f>$BE$32</f>
        <v>-0.20938300000000001</v>
      </c>
      <c r="AL52" s="1">
        <f>$BE$33</f>
        <v>-0.26189600000000002</v>
      </c>
      <c r="AM52" s="1">
        <f>$BE$34</f>
        <v>-0.23955499999999999</v>
      </c>
      <c r="AN52" s="1">
        <f>$BE$35</f>
        <v>-9.6480999999999997E-2</v>
      </c>
      <c r="AO52" s="1">
        <f>$BE$36</f>
        <v>-7.8455999999999998E-2</v>
      </c>
      <c r="AP52" s="1">
        <f>$BE$37</f>
        <v>-6.5985000000000002E-2</v>
      </c>
      <c r="AQ52" s="1">
        <f>$BE$38</f>
        <v>-6.5902000000000002E-2</v>
      </c>
      <c r="AR52" s="1">
        <f>$BE$39</f>
        <v>-4.3577999999999999E-2</v>
      </c>
      <c r="AS52" s="1">
        <f>$BE$40</f>
        <v>-5.2886000000000002E-2</v>
      </c>
      <c r="AT52" s="1">
        <f>$BE$41</f>
        <v>-5.8910999999999998E-2</v>
      </c>
      <c r="AU52" s="1">
        <f>$BE$42</f>
        <v>0.12898499999999999</v>
      </c>
      <c r="AV52" s="1">
        <f>$BE$43</f>
        <v>8.5965E-2</v>
      </c>
      <c r="AW52" s="1">
        <f>$BE$44</f>
        <v>0.52555799999999997</v>
      </c>
      <c r="AX52" s="1">
        <f>$BE$45</f>
        <v>0.548481</v>
      </c>
      <c r="AY52" s="1">
        <f>$BE$46</f>
        <v>0.66840100000000002</v>
      </c>
      <c r="AZ52" s="1">
        <f>$BE$47</f>
        <v>0.75091799999999997</v>
      </c>
      <c r="BA52" s="1">
        <f>$BE$48</f>
        <v>0.78823799999999999</v>
      </c>
      <c r="BB52" s="1">
        <f>$BE$49</f>
        <v>0.82128400000000001</v>
      </c>
      <c r="BC52" s="1">
        <f>$BE$50</f>
        <v>0.83828800000000003</v>
      </c>
      <c r="BD52" s="1">
        <f>$BE$51</f>
        <v>0.81801800000000002</v>
      </c>
      <c r="BE52" s="1">
        <f>1</f>
        <v>1</v>
      </c>
      <c r="BF52" s="1">
        <f>$F$1997</f>
        <v>0.76580700000000002</v>
      </c>
      <c r="BG52" s="1">
        <f>$F$1998</f>
        <v>-1.2938E-2</v>
      </c>
      <c r="BH52" s="1">
        <f>$F$1999</f>
        <v>-3.3329999999999999E-2</v>
      </c>
      <c r="BI52" s="1">
        <f>$F$2000</f>
        <v>-6.7243999999999998E-2</v>
      </c>
      <c r="BJ52" s="1">
        <f>$F$2001</f>
        <v>-6.5747E-2</v>
      </c>
      <c r="BK52" s="1">
        <f>$F$2002</f>
        <v>0.26107399999999997</v>
      </c>
      <c r="BL52" s="1">
        <f>$F$2003</f>
        <v>0.64309799999999995</v>
      </c>
      <c r="BM52" s="1">
        <f>$F$2004</f>
        <v>0.67548699999999995</v>
      </c>
      <c r="BN52" s="1">
        <f>$F$2005</f>
        <v>0.71764300000000003</v>
      </c>
      <c r="BO52" s="1">
        <f>$F$2006</f>
        <v>0.73656900000000003</v>
      </c>
      <c r="BP52" s="1">
        <f>$F$2007</f>
        <v>0.76500599999999996</v>
      </c>
      <c r="BQ52" s="1">
        <f>$F$2008</f>
        <v>0.78242599999999995</v>
      </c>
      <c r="BR52" s="1">
        <f>$F$2009</f>
        <v>0.74093900000000001</v>
      </c>
      <c r="BS52" s="1">
        <f>$F$2010</f>
        <v>-3.2539999999999999E-2</v>
      </c>
      <c r="BT52" s="1">
        <f>$F$2011</f>
        <v>-5.6798000000000001E-2</v>
      </c>
      <c r="BU52" s="1">
        <f>$F$2012</f>
        <v>1.3879999999999999E-3</v>
      </c>
      <c r="BV52" s="1">
        <f>$F$2013</f>
        <v>7.0471000000000006E-2</v>
      </c>
    </row>
    <row r="53" spans="2:74" x14ac:dyDescent="0.2">
      <c r="B53" s="1">
        <v>409</v>
      </c>
      <c r="D53" s="1">
        <v>1</v>
      </c>
      <c r="E53" s="1">
        <v>409</v>
      </c>
      <c r="F53" s="1">
        <v>-9.7644999999999996E-2</v>
      </c>
      <c r="H53" s="1">
        <v>409</v>
      </c>
      <c r="I53" s="1">
        <f>$BF$4</f>
        <v>-9.7644999999999996E-2</v>
      </c>
      <c r="J53" s="1">
        <f>$BF$5</f>
        <v>-0.22264800000000001</v>
      </c>
      <c r="K53" s="1">
        <f>$BF$6</f>
        <v>-0.201513</v>
      </c>
      <c r="L53" s="1">
        <f>$BF$7</f>
        <v>-8.5795999999999997E-2</v>
      </c>
      <c r="M53" s="1">
        <f>$BF$8</f>
        <v>-0.101938</v>
      </c>
      <c r="N53" s="1">
        <f>$BF$9</f>
        <v>-7.1429999999999993E-2</v>
      </c>
      <c r="O53" s="1">
        <f>$BF$10</f>
        <v>-4.5973E-2</v>
      </c>
      <c r="P53" s="1">
        <f>$BF$11</f>
        <v>-5.339E-3</v>
      </c>
      <c r="Q53" s="1">
        <f>$BF$12</f>
        <v>-4.267E-2</v>
      </c>
      <c r="R53" s="1">
        <f>$BF$13</f>
        <v>-2.7772999999999999E-2</v>
      </c>
      <c r="S53" s="1">
        <f>$BF$14</f>
        <v>-5.935E-2</v>
      </c>
      <c r="T53" s="1">
        <f>$BF$15</f>
        <v>-5.5271000000000001E-2</v>
      </c>
      <c r="U53" s="1">
        <f>$BF$16</f>
        <v>1.4809999999999999E-3</v>
      </c>
      <c r="V53" s="1">
        <f>$BF$17</f>
        <v>8.3975999999999995E-2</v>
      </c>
      <c r="W53" s="1">
        <f>$BF$18</f>
        <v>0.23227800000000001</v>
      </c>
      <c r="X53" s="1">
        <f>$BF$19</f>
        <v>0.23868300000000001</v>
      </c>
      <c r="Y53" s="1">
        <f>$BF$20</f>
        <v>0.204156</v>
      </c>
      <c r="Z53" s="1">
        <f>$BF$21</f>
        <v>0.18077799999999999</v>
      </c>
      <c r="AA53" s="1">
        <f>$BF$22</f>
        <v>-1.8748000000000001E-2</v>
      </c>
      <c r="AB53" s="1">
        <f>$BF$23</f>
        <v>-2.1912000000000001E-2</v>
      </c>
      <c r="AC53" s="1">
        <f>$BF$24</f>
        <v>-3.7701999999999999E-2</v>
      </c>
      <c r="AD53" s="1">
        <f>$BF$25</f>
        <v>-5.6145E-2</v>
      </c>
      <c r="AE53" s="1">
        <f>$BF$26</f>
        <v>-5.2767000000000001E-2</v>
      </c>
      <c r="AF53" s="1">
        <f>$BF$27</f>
        <v>-6.4420000000000005E-2</v>
      </c>
      <c r="AG53" s="1">
        <f>$BF$28</f>
        <v>-6.0784999999999999E-2</v>
      </c>
      <c r="AH53" s="1">
        <f>$BF$29</f>
        <v>-6.1114000000000002E-2</v>
      </c>
      <c r="AI53" s="1">
        <f>$BF$30</f>
        <v>-3.7754000000000003E-2</v>
      </c>
      <c r="AJ53" s="1">
        <f>$BF$31</f>
        <v>8.4532999999999997E-2</v>
      </c>
      <c r="AK53" s="1">
        <f>$BF$32</f>
        <v>-0.16506499999999999</v>
      </c>
      <c r="AL53" s="1">
        <f>$BF$33</f>
        <v>-0.19011700000000001</v>
      </c>
      <c r="AM53" s="1">
        <f>$BF$34</f>
        <v>-0.17010700000000001</v>
      </c>
      <c r="AN53" s="1">
        <f>$BF$35</f>
        <v>-3.6538000000000001E-2</v>
      </c>
      <c r="AO53" s="1">
        <f>$BF$36</f>
        <v>-3.6223999999999999E-2</v>
      </c>
      <c r="AP53" s="1">
        <f>$BF$37</f>
        <v>-3.1803999999999999E-2</v>
      </c>
      <c r="AQ53" s="1">
        <f>$BF$38</f>
        <v>-4.9306999999999997E-2</v>
      </c>
      <c r="AR53" s="1">
        <f>$BF$39</f>
        <v>-2.5236999999999999E-2</v>
      </c>
      <c r="AS53" s="1">
        <f>$BF$40</f>
        <v>-2.6776000000000001E-2</v>
      </c>
      <c r="AT53" s="1">
        <f>$BF$41</f>
        <v>-3.1897000000000002E-2</v>
      </c>
      <c r="AU53" s="1">
        <f>$BF$42</f>
        <v>0.10959199999999999</v>
      </c>
      <c r="AV53" s="1">
        <f>$BF$43</f>
        <v>5.7160999999999997E-2</v>
      </c>
      <c r="AW53" s="1">
        <f>$BF$44</f>
        <v>0.46257700000000002</v>
      </c>
      <c r="AX53" s="1">
        <f>$BF$45</f>
        <v>0.49785800000000002</v>
      </c>
      <c r="AY53" s="1">
        <f>$BF$46</f>
        <v>0.64288599999999996</v>
      </c>
      <c r="AZ53" s="1">
        <f>$BF$47</f>
        <v>0.66547400000000001</v>
      </c>
      <c r="BA53" s="1">
        <f>$BF$48</f>
        <v>0.75526300000000002</v>
      </c>
      <c r="BB53" s="1">
        <f>$BF$49</f>
        <v>0.76430399999999998</v>
      </c>
      <c r="BC53" s="1">
        <f>$BF$50</f>
        <v>0.80892900000000001</v>
      </c>
      <c r="BD53" s="1">
        <f>$BF$51</f>
        <v>0.74447600000000003</v>
      </c>
      <c r="BE53" s="1">
        <f>$BF$52</f>
        <v>0.76580700000000002</v>
      </c>
      <c r="BF53" s="1">
        <f>1</f>
        <v>1</v>
      </c>
      <c r="BG53" s="1">
        <f>$F$2014</f>
        <v>-7.4819999999999998E-2</v>
      </c>
      <c r="BH53" s="1">
        <f>$F$2015</f>
        <v>-7.6835000000000001E-2</v>
      </c>
      <c r="BI53" s="1">
        <f>$F$2016</f>
        <v>-7.9995999999999998E-2</v>
      </c>
      <c r="BJ53" s="1">
        <f>$F$2017</f>
        <v>-9.0457999999999997E-2</v>
      </c>
      <c r="BK53" s="1">
        <f>$F$2018</f>
        <v>0.27387899999999998</v>
      </c>
      <c r="BL53" s="1">
        <f>$F$2019</f>
        <v>0.56808599999999998</v>
      </c>
      <c r="BM53" s="1">
        <f>$F$2020</f>
        <v>0.619197</v>
      </c>
      <c r="BN53" s="1">
        <f>$F$2021</f>
        <v>0.65350699999999995</v>
      </c>
      <c r="BO53" s="1">
        <f>$F$2022</f>
        <v>0.66893999999999998</v>
      </c>
      <c r="BP53" s="1">
        <f>$F$2023</f>
        <v>0.66395099999999996</v>
      </c>
      <c r="BQ53" s="1">
        <f>$F$2024</f>
        <v>0.67042999999999997</v>
      </c>
      <c r="BR53" s="1">
        <f>$F$2025</f>
        <v>0.73583299999999996</v>
      </c>
      <c r="BS53" s="1">
        <f>$F$2026</f>
        <v>-4.9114999999999999E-2</v>
      </c>
      <c r="BT53" s="1">
        <f>$F$2027</f>
        <v>9.7035999999999997E-2</v>
      </c>
      <c r="BU53" s="1">
        <f>$F$2028</f>
        <v>6.7044999999999993E-2</v>
      </c>
      <c r="BV53" s="1">
        <f>$F$2029</f>
        <v>6.2040999999999999E-2</v>
      </c>
    </row>
    <row r="54" spans="2:74" x14ac:dyDescent="0.2">
      <c r="B54" s="1">
        <v>432</v>
      </c>
      <c r="D54" s="1">
        <v>1</v>
      </c>
      <c r="E54" s="1">
        <v>432</v>
      </c>
      <c r="F54" s="1">
        <v>-0.17846300000000001</v>
      </c>
      <c r="H54" s="1">
        <v>432</v>
      </c>
      <c r="I54" s="1">
        <f>$BG$4</f>
        <v>-0.17846300000000001</v>
      </c>
      <c r="J54" s="1">
        <f>$BG$5</f>
        <v>-0.36431599999999997</v>
      </c>
      <c r="K54" s="1">
        <f>$BG$6</f>
        <v>-0.25400200000000001</v>
      </c>
      <c r="L54" s="1">
        <f>$BG$7</f>
        <v>-9.5297000000000007E-2</v>
      </c>
      <c r="M54" s="1">
        <f>$BG$8</f>
        <v>-2.3819E-2</v>
      </c>
      <c r="N54" s="1">
        <f>$BG$9</f>
        <v>-1.384E-2</v>
      </c>
      <c r="O54" s="1">
        <f>$BG$10</f>
        <v>-9.3983999999999998E-2</v>
      </c>
      <c r="P54" s="1">
        <f>$BG$11</f>
        <v>-0.128631</v>
      </c>
      <c r="Q54" s="1">
        <f>$BG$12</f>
        <v>-0.22495799999999999</v>
      </c>
      <c r="R54" s="1">
        <f>$BG$13</f>
        <v>-0.21421399999999999</v>
      </c>
      <c r="S54" s="1">
        <f>$BG$14</f>
        <v>-0.20544000000000001</v>
      </c>
      <c r="T54" s="1">
        <f>$BG$15</f>
        <v>-8.6205000000000004E-2</v>
      </c>
      <c r="U54" s="1">
        <f>$BG$16</f>
        <v>0.28305799999999998</v>
      </c>
      <c r="V54" s="1">
        <f>$BG$17</f>
        <v>0.37562899999999999</v>
      </c>
      <c r="W54" s="1">
        <f>$BG$18</f>
        <v>-0.69266099999999997</v>
      </c>
      <c r="X54" s="1">
        <f>$BG$19</f>
        <v>-0.61173100000000002</v>
      </c>
      <c r="Y54" s="1">
        <f>$BG$20</f>
        <v>-0.66369299999999998</v>
      </c>
      <c r="Z54" s="1">
        <f>$BG$21</f>
        <v>-0.58979000000000004</v>
      </c>
      <c r="AA54" s="1">
        <f>$BG$22</f>
        <v>3.0395999999999999E-2</v>
      </c>
      <c r="AB54" s="1">
        <f>$BG$23</f>
        <v>1.7861999999999999E-2</v>
      </c>
      <c r="AC54" s="1">
        <f>$BG$24</f>
        <v>-7.9810000000000002E-3</v>
      </c>
      <c r="AD54" s="1">
        <f>$BG$25</f>
        <v>-4.1451000000000002E-2</v>
      </c>
      <c r="AE54" s="1">
        <f>$BG$26</f>
        <v>-4.8619000000000002E-2</v>
      </c>
      <c r="AF54" s="1">
        <f>$BG$27</f>
        <v>-5.3713999999999998E-2</v>
      </c>
      <c r="AG54" s="1">
        <f>$BG$28</f>
        <v>-7.4790999999999996E-2</v>
      </c>
      <c r="AH54" s="1">
        <f>$BG$29</f>
        <v>-6.0691000000000002E-2</v>
      </c>
      <c r="AI54" s="1">
        <f>$BG$30</f>
        <v>8.8051000000000004E-2</v>
      </c>
      <c r="AJ54" s="1">
        <f>$BG$31</f>
        <v>0.18460399999999999</v>
      </c>
      <c r="AK54" s="1">
        <f>$BG$32</f>
        <v>7.1980000000000002E-2</v>
      </c>
      <c r="AL54" s="1">
        <f>$BG$33</f>
        <v>-0.117508</v>
      </c>
      <c r="AM54" s="1">
        <f>$BG$34</f>
        <v>-0.111008</v>
      </c>
      <c r="AN54" s="1">
        <f>$BG$35</f>
        <v>-0.119787</v>
      </c>
      <c r="AO54" s="1">
        <f>$BG$36</f>
        <v>-0.112498</v>
      </c>
      <c r="AP54" s="1">
        <f>$BG$37</f>
        <v>-8.6578000000000002E-2</v>
      </c>
      <c r="AQ54" s="1">
        <f>$BG$38</f>
        <v>-7.7719999999999997E-2</v>
      </c>
      <c r="AR54" s="1">
        <f>$BG$39</f>
        <v>-7.3455999999999994E-2</v>
      </c>
      <c r="AS54" s="1">
        <f>$BG$40</f>
        <v>-7.3511000000000007E-2</v>
      </c>
      <c r="AT54" s="1">
        <f>$BG$41</f>
        <v>-5.2222999999999999E-2</v>
      </c>
      <c r="AU54" s="1">
        <f>$BG$42</f>
        <v>0.16111700000000001</v>
      </c>
      <c r="AV54" s="1">
        <f>$BG$43</f>
        <v>5.0036999999999998E-2</v>
      </c>
      <c r="AW54" s="1">
        <f>$BG$44</f>
        <v>0.22262100000000001</v>
      </c>
      <c r="AX54" s="1">
        <f>$BG$45</f>
        <v>0.229299</v>
      </c>
      <c r="AY54" s="1">
        <f>$BG$46</f>
        <v>0.169376</v>
      </c>
      <c r="AZ54" s="1">
        <f>$BG$47</f>
        <v>0.185782</v>
      </c>
      <c r="BA54" s="1">
        <f>$BG$48</f>
        <v>3.8280000000000002E-2</v>
      </c>
      <c r="BB54" s="1">
        <f>$BG$49</f>
        <v>2.9131000000000001E-2</v>
      </c>
      <c r="BC54" s="1">
        <f>$BG$50</f>
        <v>6.9300000000000004E-4</v>
      </c>
      <c r="BD54" s="1">
        <f>$BG$51</f>
        <v>-2.8398E-2</v>
      </c>
      <c r="BE54" s="1">
        <f>$BG$52</f>
        <v>-1.2938E-2</v>
      </c>
      <c r="BF54" s="1">
        <f>$BG$53</f>
        <v>-7.4819999999999998E-2</v>
      </c>
      <c r="BG54" s="1">
        <f>1</f>
        <v>1</v>
      </c>
      <c r="BH54" s="1">
        <f>$F$2030</f>
        <v>0.89007400000000003</v>
      </c>
      <c r="BI54" s="1">
        <f>$F$2031</f>
        <v>0.864645</v>
      </c>
      <c r="BJ54" s="1">
        <f>$F$2032</f>
        <v>0.83080699999999996</v>
      </c>
      <c r="BK54" s="1">
        <f>$F$2033</f>
        <v>0.211426</v>
      </c>
      <c r="BL54" s="1">
        <f>$F$2034</f>
        <v>0.175541</v>
      </c>
      <c r="BM54" s="1">
        <f>$F$2035</f>
        <v>1.8943999999999999E-2</v>
      </c>
      <c r="BN54" s="1">
        <f>$F$2036</f>
        <v>-2.2030000000000001E-2</v>
      </c>
      <c r="BO54" s="1">
        <f>$F$2037</f>
        <v>-5.5655000000000003E-2</v>
      </c>
      <c r="BP54" s="1">
        <f>$F$2038</f>
        <v>-8.8335999999999998E-2</v>
      </c>
      <c r="BQ54" s="1">
        <f>$F$2039</f>
        <v>-7.8677999999999998E-2</v>
      </c>
      <c r="BR54" s="1">
        <f>$F$2040</f>
        <v>-0.123039</v>
      </c>
      <c r="BS54" s="1">
        <f>$F$2041</f>
        <v>2.6162000000000001E-2</v>
      </c>
      <c r="BT54" s="1">
        <f>$F$2042</f>
        <v>-2.7333E-2</v>
      </c>
      <c r="BU54" s="1">
        <f>$F$2043</f>
        <v>-2.2074E-2</v>
      </c>
      <c r="BV54" s="1">
        <f>$F$2044</f>
        <v>7.5069999999999998E-2</v>
      </c>
    </row>
    <row r="55" spans="2:74" x14ac:dyDescent="0.2">
      <c r="B55" s="1">
        <v>433</v>
      </c>
      <c r="D55" s="1">
        <v>1</v>
      </c>
      <c r="E55" s="1">
        <v>433</v>
      </c>
      <c r="F55" s="1">
        <v>-0.15271699999999999</v>
      </c>
      <c r="H55" s="1">
        <v>433</v>
      </c>
      <c r="I55" s="1">
        <f>$BH$4</f>
        <v>-0.15271699999999999</v>
      </c>
      <c r="J55" s="1">
        <f>$BH$5</f>
        <v>-0.25812299999999999</v>
      </c>
      <c r="K55" s="1">
        <f>$BH$6</f>
        <v>-0.17824499999999999</v>
      </c>
      <c r="L55" s="1">
        <f>$BH$7</f>
        <v>-6.3960000000000003E-2</v>
      </c>
      <c r="M55" s="1">
        <f>$BH$8</f>
        <v>-9.9780000000000008E-3</v>
      </c>
      <c r="N55" s="1">
        <f>$BH$9</f>
        <v>-1.5107000000000001E-2</v>
      </c>
      <c r="O55" s="1">
        <f>$BH$10</f>
        <v>-9.7675999999999999E-2</v>
      </c>
      <c r="P55" s="1">
        <f>$BH$11</f>
        <v>-0.15043899999999999</v>
      </c>
      <c r="Q55" s="1">
        <f>$BH$12</f>
        <v>-0.239422</v>
      </c>
      <c r="R55" s="1">
        <f>$BH$13</f>
        <v>-0.20990500000000001</v>
      </c>
      <c r="S55" s="1">
        <f>$BH$14</f>
        <v>-0.21059700000000001</v>
      </c>
      <c r="T55" s="1">
        <f>$BH$15</f>
        <v>-4.8319000000000001E-2</v>
      </c>
      <c r="U55" s="1">
        <f>$BH$16</f>
        <v>0.111785</v>
      </c>
      <c r="V55" s="1">
        <f>$BH$17</f>
        <v>0.12662300000000001</v>
      </c>
      <c r="W55" s="1">
        <f>$BH$18</f>
        <v>-0.80001699999999998</v>
      </c>
      <c r="X55" s="1">
        <f>$BH$19</f>
        <v>-0.78251599999999999</v>
      </c>
      <c r="Y55" s="1">
        <f>$BH$20</f>
        <v>-0.76445300000000005</v>
      </c>
      <c r="Z55" s="1">
        <f>$BH$21</f>
        <v>-0.65822400000000003</v>
      </c>
      <c r="AA55" s="1">
        <f>$BH$22</f>
        <v>6.4122999999999999E-2</v>
      </c>
      <c r="AB55" s="1">
        <f>$BH$23</f>
        <v>4.1716999999999997E-2</v>
      </c>
      <c r="AC55" s="1">
        <f>$BH$24</f>
        <v>2.2325999999999999E-2</v>
      </c>
      <c r="AD55" s="1">
        <f>$BH$25</f>
        <v>-1.3823E-2</v>
      </c>
      <c r="AE55" s="1">
        <f>$BH$26</f>
        <v>-2.6103000000000001E-2</v>
      </c>
      <c r="AF55" s="1">
        <f>$BH$27</f>
        <v>-3.6138000000000003E-2</v>
      </c>
      <c r="AG55" s="1">
        <f>$BH$28</f>
        <v>-5.8118999999999997E-2</v>
      </c>
      <c r="AH55" s="1">
        <f>$BH$29</f>
        <v>-4.4660999999999999E-2</v>
      </c>
      <c r="AI55" s="1">
        <f>$BH$30</f>
        <v>2.1935E-2</v>
      </c>
      <c r="AJ55" s="1">
        <f>$BH$31</f>
        <v>0.117952</v>
      </c>
      <c r="AK55" s="1">
        <f>$BH$32</f>
        <v>7.2762999999999994E-2</v>
      </c>
      <c r="AL55" s="1">
        <f>$BH$33</f>
        <v>-0.12611700000000001</v>
      </c>
      <c r="AM55" s="1">
        <f>$BH$34</f>
        <v>-6.966E-2</v>
      </c>
      <c r="AN55" s="1">
        <f>$BH$35</f>
        <v>-8.2786999999999999E-2</v>
      </c>
      <c r="AO55" s="1">
        <f>$BH$36</f>
        <v>-9.9363999999999994E-2</v>
      </c>
      <c r="AP55" s="1">
        <f>$BH$37</f>
        <v>-7.5805999999999998E-2</v>
      </c>
      <c r="AQ55" s="1">
        <f>$BH$38</f>
        <v>-7.0482000000000003E-2</v>
      </c>
      <c r="AR55" s="1">
        <f>$BH$39</f>
        <v>-6.4006999999999994E-2</v>
      </c>
      <c r="AS55" s="1">
        <f>$BH$40</f>
        <v>-5.8145000000000002E-2</v>
      </c>
      <c r="AT55" s="1">
        <f>$BH$41</f>
        <v>-4.2027000000000002E-2</v>
      </c>
      <c r="AU55" s="1">
        <f>$BH$42</f>
        <v>0.151089</v>
      </c>
      <c r="AV55" s="1">
        <f>$BH$43</f>
        <v>9.5710000000000003E-2</v>
      </c>
      <c r="AW55" s="1">
        <f>$BH$44</f>
        <v>0.240479</v>
      </c>
      <c r="AX55" s="1">
        <f>$BH$45</f>
        <v>0.246284</v>
      </c>
      <c r="AY55" s="1">
        <f>$BH$46</f>
        <v>0.15590899999999999</v>
      </c>
      <c r="AZ55" s="1">
        <f>$BH$47</f>
        <v>0.18098</v>
      </c>
      <c r="BA55" s="1">
        <f>$BH$48</f>
        <v>4.1972000000000002E-2</v>
      </c>
      <c r="BB55" s="1">
        <f>$BH$49</f>
        <v>2.4173E-2</v>
      </c>
      <c r="BC55" s="1">
        <f>$BH$50</f>
        <v>-1.9193000000000002E-2</v>
      </c>
      <c r="BD55" s="1">
        <f>$BH$51</f>
        <v>-4.8655999999999998E-2</v>
      </c>
      <c r="BE55" s="1">
        <f>$BH$52</f>
        <v>-3.3329999999999999E-2</v>
      </c>
      <c r="BF55" s="1">
        <f>$BH$53</f>
        <v>-7.6835000000000001E-2</v>
      </c>
      <c r="BG55" s="1">
        <f>$BH$54</f>
        <v>0.89007400000000003</v>
      </c>
      <c r="BH55" s="1">
        <f>1</f>
        <v>1</v>
      </c>
      <c r="BI55" s="1">
        <f>$F$2045</f>
        <v>0.95741200000000004</v>
      </c>
      <c r="BJ55" s="1">
        <f>$F$2046</f>
        <v>0.92327499999999996</v>
      </c>
      <c r="BK55" s="1">
        <f>$F$2047</f>
        <v>0.23291700000000001</v>
      </c>
      <c r="BL55" s="1">
        <f>$F$2048</f>
        <v>0.18868499999999999</v>
      </c>
      <c r="BM55" s="1">
        <f>$F$2049</f>
        <v>2.6110000000000001E-2</v>
      </c>
      <c r="BN55" s="1">
        <f>$F$2050</f>
        <v>-2.2733E-2</v>
      </c>
      <c r="BO55" s="1">
        <f>$F$2051</f>
        <v>-7.3447999999999999E-2</v>
      </c>
      <c r="BP55" s="1">
        <f>$F$2052</f>
        <v>-0.107321</v>
      </c>
      <c r="BQ55" s="1">
        <f>$F$2053</f>
        <v>-0.111161</v>
      </c>
      <c r="BR55" s="1">
        <f>$F$2054</f>
        <v>-0.15376600000000001</v>
      </c>
      <c r="BS55" s="1">
        <f>$F$2055</f>
        <v>-2.3354E-2</v>
      </c>
      <c r="BT55" s="1">
        <f>$F$2056</f>
        <v>-8.5859999999999999E-3</v>
      </c>
      <c r="BU55" s="1">
        <f>$F$2057</f>
        <v>2.4211E-2</v>
      </c>
      <c r="BV55" s="1">
        <f>$F$2058</f>
        <v>6.9074999999999998E-2</v>
      </c>
    </row>
    <row r="56" spans="2:74" x14ac:dyDescent="0.2">
      <c r="B56" s="1">
        <v>435</v>
      </c>
      <c r="D56" s="1">
        <v>1</v>
      </c>
      <c r="E56" s="1">
        <v>435</v>
      </c>
      <c r="F56" s="1">
        <v>-9.5512E-2</v>
      </c>
      <c r="H56" s="1">
        <v>435</v>
      </c>
      <c r="I56" s="1">
        <f>$BI$4</f>
        <v>-9.5512E-2</v>
      </c>
      <c r="J56" s="1">
        <f>$BI$5</f>
        <v>-0.20112099999999999</v>
      </c>
      <c r="K56" s="1">
        <f>$BI$6</f>
        <v>-0.144041</v>
      </c>
      <c r="L56" s="1">
        <f>$BI$7</f>
        <v>-6.2988000000000002E-2</v>
      </c>
      <c r="M56" s="1">
        <f>$BI$8</f>
        <v>-1.0381E-2</v>
      </c>
      <c r="N56" s="1">
        <f>$BI$9</f>
        <v>-2.6478000000000002E-2</v>
      </c>
      <c r="O56" s="1">
        <f>$BI$10</f>
        <v>-9.9102999999999997E-2</v>
      </c>
      <c r="P56" s="1">
        <f>$BI$11</f>
        <v>-0.17218700000000001</v>
      </c>
      <c r="Q56" s="1">
        <f>$BI$12</f>
        <v>-0.240035</v>
      </c>
      <c r="R56" s="1">
        <f>$BI$13</f>
        <v>-0.210343</v>
      </c>
      <c r="S56" s="1">
        <f>$BI$14</f>
        <v>-0.21412</v>
      </c>
      <c r="T56" s="1">
        <f>$BI$15</f>
        <v>-2.1153000000000002E-2</v>
      </c>
      <c r="U56" s="1">
        <f>$BI$16</f>
        <v>0.122618</v>
      </c>
      <c r="V56" s="1">
        <f>$BI$17</f>
        <v>0.14902399999999999</v>
      </c>
      <c r="W56" s="1">
        <f>$BI$18</f>
        <v>-0.85517799999999999</v>
      </c>
      <c r="X56" s="1">
        <f>$BI$19</f>
        <v>-0.82926599999999995</v>
      </c>
      <c r="Y56" s="1">
        <f>$BI$20</f>
        <v>-0.82645199999999996</v>
      </c>
      <c r="Z56" s="1">
        <f>$BI$21</f>
        <v>-0.724908</v>
      </c>
      <c r="AA56" s="1">
        <f>$BI$22</f>
        <v>3.5017E-2</v>
      </c>
      <c r="AB56" s="1">
        <f>$BI$23</f>
        <v>1.1283E-2</v>
      </c>
      <c r="AC56" s="1">
        <f>$BI$24</f>
        <v>-5.8760000000000001E-3</v>
      </c>
      <c r="AD56" s="1">
        <f>$BI$25</f>
        <v>-4.0769E-2</v>
      </c>
      <c r="AE56" s="1">
        <f>$BI$26</f>
        <v>-5.4995000000000002E-2</v>
      </c>
      <c r="AF56" s="1">
        <f>$BI$27</f>
        <v>-6.2590000000000007E-2</v>
      </c>
      <c r="AG56" s="1">
        <f>$BI$28</f>
        <v>-7.9499E-2</v>
      </c>
      <c r="AH56" s="1">
        <f>$BI$29</f>
        <v>-6.5227999999999994E-2</v>
      </c>
      <c r="AI56" s="1">
        <f>$BI$30</f>
        <v>-2.0095999999999999E-2</v>
      </c>
      <c r="AJ56" s="1">
        <f>$BI$31</f>
        <v>8.5550000000000001E-2</v>
      </c>
      <c r="AK56" s="1">
        <f>$BI$32</f>
        <v>6.8489999999999995E-2</v>
      </c>
      <c r="AL56" s="1">
        <f>$BI$33</f>
        <v>-0.114466</v>
      </c>
      <c r="AM56" s="1">
        <f>$BI$34</f>
        <v>-4.6184999999999997E-2</v>
      </c>
      <c r="AN56" s="1">
        <f>$BI$35</f>
        <v>-0.108511</v>
      </c>
      <c r="AO56" s="1">
        <f>$BI$36</f>
        <v>-0.12148299999999999</v>
      </c>
      <c r="AP56" s="1">
        <f>$BI$37</f>
        <v>-9.5515000000000003E-2</v>
      </c>
      <c r="AQ56" s="1">
        <f>$BI$38</f>
        <v>-8.0855999999999997E-2</v>
      </c>
      <c r="AR56" s="1">
        <f>$BI$39</f>
        <v>-8.1007999999999997E-2</v>
      </c>
      <c r="AS56" s="1">
        <f>$BI$40</f>
        <v>-7.1915999999999994E-2</v>
      </c>
      <c r="AT56" s="1">
        <f>$BI$41</f>
        <v>-4.5314E-2</v>
      </c>
      <c r="AU56" s="1">
        <f>$BI$42</f>
        <v>0.16029599999999999</v>
      </c>
      <c r="AV56" s="1">
        <f>$BI$43</f>
        <v>9.3213000000000004E-2</v>
      </c>
      <c r="AW56" s="1">
        <f>$BI$44</f>
        <v>0.20954</v>
      </c>
      <c r="AX56" s="1">
        <f>$BI$45</f>
        <v>0.208871</v>
      </c>
      <c r="AY56" s="1">
        <f>$BI$46</f>
        <v>0.122166</v>
      </c>
      <c r="AZ56" s="1">
        <f>$BI$47</f>
        <v>0.13678799999999999</v>
      </c>
      <c r="BA56" s="1">
        <f>$BI$48</f>
        <v>6.6569999999999997E-3</v>
      </c>
      <c r="BB56" s="1">
        <f>$BI$49</f>
        <v>-5.3200000000000001E-3</v>
      </c>
      <c r="BC56" s="1">
        <f>$BI$50</f>
        <v>-5.0139000000000003E-2</v>
      </c>
      <c r="BD56" s="1">
        <f>$BI$51</f>
        <v>-6.8340999999999999E-2</v>
      </c>
      <c r="BE56" s="1">
        <f>$BI$52</f>
        <v>-6.7243999999999998E-2</v>
      </c>
      <c r="BF56" s="1">
        <f>$BI$53</f>
        <v>-7.9995999999999998E-2</v>
      </c>
      <c r="BG56" s="1">
        <f>$BI$54</f>
        <v>0.864645</v>
      </c>
      <c r="BH56" s="1">
        <f>$BI$55</f>
        <v>0.95741200000000004</v>
      </c>
      <c r="BI56" s="1">
        <f>1</f>
        <v>1</v>
      </c>
      <c r="BJ56" s="1">
        <f>$F$2059</f>
        <v>0.97926899999999995</v>
      </c>
      <c r="BK56" s="1">
        <f>$F$2060</f>
        <v>0.24179</v>
      </c>
      <c r="BL56" s="1">
        <f>$F$2061</f>
        <v>0.17100599999999999</v>
      </c>
      <c r="BM56" s="1">
        <f>$F$2062</f>
        <v>2.9590000000000002E-2</v>
      </c>
      <c r="BN56" s="1">
        <f>$F$2063</f>
        <v>-2.4989000000000001E-2</v>
      </c>
      <c r="BO56" s="1">
        <f>$F$2064</f>
        <v>-7.0035E-2</v>
      </c>
      <c r="BP56" s="1">
        <f>$F$2065</f>
        <v>-0.10065200000000001</v>
      </c>
      <c r="BQ56" s="1">
        <f>$F$2066</f>
        <v>-0.108346</v>
      </c>
      <c r="BR56" s="1">
        <f>$F$2067</f>
        <v>-0.14426700000000001</v>
      </c>
      <c r="BS56" s="1">
        <f>$F$2068</f>
        <v>-1.1705E-2</v>
      </c>
      <c r="BT56" s="1">
        <f>$F$2069</f>
        <v>2.7669999999999999E-3</v>
      </c>
      <c r="BU56" s="1">
        <f>$F$2070</f>
        <v>1.0168999999999999E-2</v>
      </c>
      <c r="BV56" s="1">
        <f>$F$2071</f>
        <v>7.0010000000000003E-2</v>
      </c>
    </row>
    <row r="57" spans="2:74" x14ac:dyDescent="0.2">
      <c r="B57" s="1">
        <v>436</v>
      </c>
      <c r="D57" s="1">
        <v>1</v>
      </c>
      <c r="E57" s="1">
        <v>436</v>
      </c>
      <c r="F57" s="1">
        <v>-7.3167999999999997E-2</v>
      </c>
      <c r="H57" s="1">
        <v>436</v>
      </c>
      <c r="I57" s="1">
        <f>$BJ$4</f>
        <v>-7.3167999999999997E-2</v>
      </c>
      <c r="J57" s="1">
        <f>$BJ$5</f>
        <v>-0.16026799999999999</v>
      </c>
      <c r="K57" s="1">
        <f>$BJ$6</f>
        <v>-0.12804499999999999</v>
      </c>
      <c r="L57" s="1">
        <f>$BJ$7</f>
        <v>-8.6017999999999997E-2</v>
      </c>
      <c r="M57" s="1">
        <f>$BJ$8</f>
        <v>-3.9319E-2</v>
      </c>
      <c r="N57" s="1">
        <f>$BJ$9</f>
        <v>-6.5532999999999994E-2</v>
      </c>
      <c r="O57" s="1">
        <f>$BJ$10</f>
        <v>-0.11930499999999999</v>
      </c>
      <c r="P57" s="1">
        <f>$BJ$11</f>
        <v>-0.19262899999999999</v>
      </c>
      <c r="Q57" s="1">
        <f>$BJ$12</f>
        <v>-0.248555</v>
      </c>
      <c r="R57" s="1">
        <f>$BJ$13</f>
        <v>-0.22214100000000001</v>
      </c>
      <c r="S57" s="1">
        <f>$BJ$14</f>
        <v>-0.22916500000000001</v>
      </c>
      <c r="T57" s="1">
        <f>$BJ$15</f>
        <v>-2.7452000000000001E-2</v>
      </c>
      <c r="U57" s="1">
        <f>$BJ$16</f>
        <v>0.131406</v>
      </c>
      <c r="V57" s="1">
        <f>$BJ$17</f>
        <v>0.13822200000000001</v>
      </c>
      <c r="W57" s="1">
        <f>$BJ$18</f>
        <v>-0.89099099999999998</v>
      </c>
      <c r="X57" s="1">
        <f>$BJ$19</f>
        <v>-0.86555300000000002</v>
      </c>
      <c r="Y57" s="1">
        <f>$BJ$20</f>
        <v>-0.86967799999999995</v>
      </c>
      <c r="Z57" s="1">
        <f>$BJ$21</f>
        <v>-0.77595499999999995</v>
      </c>
      <c r="AA57" s="1">
        <f>$BJ$22</f>
        <v>-4.5329999999999997E-3</v>
      </c>
      <c r="AB57" s="1">
        <f>$BJ$23</f>
        <v>-2.3498999999999999E-2</v>
      </c>
      <c r="AC57" s="1">
        <f>$BJ$24</f>
        <v>-4.0289999999999999E-2</v>
      </c>
      <c r="AD57" s="1">
        <f>$BJ$25</f>
        <v>-7.2738999999999998E-2</v>
      </c>
      <c r="AE57" s="1">
        <f>$BJ$26</f>
        <v>-8.6812E-2</v>
      </c>
      <c r="AF57" s="1">
        <f>$BJ$27</f>
        <v>-9.6395999999999996E-2</v>
      </c>
      <c r="AG57" s="1">
        <f>$BJ$28</f>
        <v>-0.111904</v>
      </c>
      <c r="AH57" s="1">
        <f>$BJ$29</f>
        <v>-9.7206000000000001E-2</v>
      </c>
      <c r="AI57" s="1">
        <f>$BJ$30</f>
        <v>-2.3108E-2</v>
      </c>
      <c r="AJ57" s="1">
        <f>$BJ$31</f>
        <v>4.6711000000000003E-2</v>
      </c>
      <c r="AK57" s="1">
        <f>$BJ$32</f>
        <v>2.5797E-2</v>
      </c>
      <c r="AL57" s="1">
        <f>$BJ$33</f>
        <v>-0.12773999999999999</v>
      </c>
      <c r="AM57" s="1">
        <f>$BJ$34</f>
        <v>-5.6620999999999998E-2</v>
      </c>
      <c r="AN57" s="1">
        <f>$BJ$35</f>
        <v>-0.14202500000000001</v>
      </c>
      <c r="AO57" s="1">
        <f>$BJ$36</f>
        <v>-0.15133199999999999</v>
      </c>
      <c r="AP57" s="1">
        <f>$BJ$37</f>
        <v>-0.124778</v>
      </c>
      <c r="AQ57" s="1">
        <f>$BJ$38</f>
        <v>-0.10381899999999999</v>
      </c>
      <c r="AR57" s="1">
        <f>$BJ$39</f>
        <v>-0.106392</v>
      </c>
      <c r="AS57" s="1">
        <f>$BJ$40</f>
        <v>-9.7876000000000005E-2</v>
      </c>
      <c r="AT57" s="1">
        <f>$BJ$41</f>
        <v>-6.8418000000000007E-2</v>
      </c>
      <c r="AU57" s="1">
        <f>$BJ$42</f>
        <v>0.12593499999999999</v>
      </c>
      <c r="AV57" s="1">
        <f>$BJ$43</f>
        <v>8.5610000000000006E-2</v>
      </c>
      <c r="AW57" s="1">
        <f>$BJ$44</f>
        <v>0.16883400000000001</v>
      </c>
      <c r="AX57" s="1">
        <f>$BJ$45</f>
        <v>0.18051900000000001</v>
      </c>
      <c r="AY57" s="1">
        <f>$BJ$46</f>
        <v>0.102558</v>
      </c>
      <c r="AZ57" s="1">
        <f>$BJ$47</f>
        <v>0.12181</v>
      </c>
      <c r="BA57" s="1">
        <f>$BJ$48</f>
        <v>3.5479999999999999E-3</v>
      </c>
      <c r="BB57" s="1">
        <f>$BJ$49</f>
        <v>-5.8609999999999999E-3</v>
      </c>
      <c r="BC57" s="1">
        <f>$BJ$50</f>
        <v>-5.4501000000000001E-2</v>
      </c>
      <c r="BD57" s="1">
        <f>$BJ$51</f>
        <v>-6.2308000000000002E-2</v>
      </c>
      <c r="BE57" s="1">
        <f>$BJ$52</f>
        <v>-6.5747E-2</v>
      </c>
      <c r="BF57" s="1">
        <f>$BJ$53</f>
        <v>-9.0457999999999997E-2</v>
      </c>
      <c r="BG57" s="1">
        <f>$BJ$54</f>
        <v>0.83080699999999996</v>
      </c>
      <c r="BH57" s="1">
        <f>$BJ$55</f>
        <v>0.92327499999999996</v>
      </c>
      <c r="BI57" s="1">
        <f>$BJ$56</f>
        <v>0.97926899999999995</v>
      </c>
      <c r="BJ57" s="1">
        <f>1</f>
        <v>1</v>
      </c>
      <c r="BK57" s="1">
        <f>$F$2072</f>
        <v>0.23729700000000001</v>
      </c>
      <c r="BL57" s="1">
        <f>$F$2073</f>
        <v>0.16558100000000001</v>
      </c>
      <c r="BM57" s="1">
        <f>$F$2074</f>
        <v>4.5164999999999997E-2</v>
      </c>
      <c r="BN57" s="1">
        <f>$F$2075</f>
        <v>-1.5944E-2</v>
      </c>
      <c r="BO57" s="1">
        <f>$F$2076</f>
        <v>-6.0044E-2</v>
      </c>
      <c r="BP57" s="1">
        <f>$F$2077</f>
        <v>-8.2580000000000001E-2</v>
      </c>
      <c r="BQ57" s="1">
        <f>$F$2078</f>
        <v>-9.4948000000000005E-2</v>
      </c>
      <c r="BR57" s="1">
        <f>$F$2079</f>
        <v>-0.13311300000000001</v>
      </c>
      <c r="BS57" s="1">
        <f>$F$2080</f>
        <v>8.3789999999999993E-3</v>
      </c>
      <c r="BT57" s="1">
        <f>$F$2081</f>
        <v>-6.4489999999999999E-3</v>
      </c>
      <c r="BU57" s="1">
        <f>$F$2082</f>
        <v>1.4919999999999999E-2</v>
      </c>
      <c r="BV57" s="1">
        <f>$F$2083</f>
        <v>9.4537999999999997E-2</v>
      </c>
    </row>
    <row r="58" spans="2:74" x14ac:dyDescent="0.2">
      <c r="B58" s="1">
        <v>437</v>
      </c>
      <c r="D58" s="1">
        <v>1</v>
      </c>
      <c r="E58" s="1">
        <v>437</v>
      </c>
      <c r="F58" s="1">
        <v>-0.168457</v>
      </c>
      <c r="H58" s="1">
        <v>437</v>
      </c>
      <c r="I58" s="1">
        <f>$BK$4</f>
        <v>-0.168457</v>
      </c>
      <c r="J58" s="1">
        <f>$BK$5</f>
        <v>-0.24892800000000001</v>
      </c>
      <c r="K58" s="1">
        <f>$BK$6</f>
        <v>-0.35300599999999999</v>
      </c>
      <c r="L58" s="1">
        <f>$BK$7</f>
        <v>-0.30394100000000002</v>
      </c>
      <c r="M58" s="1">
        <f>$BK$8</f>
        <v>-0.29496699999999998</v>
      </c>
      <c r="N58" s="1">
        <f>$BK$9</f>
        <v>-0.29188700000000001</v>
      </c>
      <c r="O58" s="1">
        <f>$BK$10</f>
        <v>-0.282113</v>
      </c>
      <c r="P58" s="1">
        <f>$BK$11</f>
        <v>-0.17333799999999999</v>
      </c>
      <c r="Q58" s="1">
        <f>$BK$12</f>
        <v>-0.22170699999999999</v>
      </c>
      <c r="R58" s="1">
        <f>$BK$13</f>
        <v>-0.17255300000000001</v>
      </c>
      <c r="S58" s="1">
        <f>$BK$14</f>
        <v>-0.212647</v>
      </c>
      <c r="T58" s="1">
        <f>$BK$15</f>
        <v>-0.226579</v>
      </c>
      <c r="U58" s="1">
        <f>$BK$16</f>
        <v>8.5595000000000004E-2</v>
      </c>
      <c r="V58" s="1">
        <f>$BK$17</f>
        <v>8.4751999999999994E-2</v>
      </c>
      <c r="W58" s="1">
        <f>$BK$18</f>
        <v>4.1118000000000002E-2</v>
      </c>
      <c r="X58" s="1">
        <f>$BK$19</f>
        <v>4.3687999999999998E-2</v>
      </c>
      <c r="Y58" s="1">
        <f>$BK$20</f>
        <v>-5.6189999999999999E-3</v>
      </c>
      <c r="Z58" s="1">
        <f>$BK$21</f>
        <v>-5.1978000000000003E-2</v>
      </c>
      <c r="AA58" s="1">
        <f>$BK$22</f>
        <v>-0.199375</v>
      </c>
      <c r="AB58" s="1">
        <f>$BK$23</f>
        <v>-0.21209900000000001</v>
      </c>
      <c r="AC58" s="1">
        <f>$BK$24</f>
        <v>-0.22901299999999999</v>
      </c>
      <c r="AD58" s="1">
        <f>$BK$25</f>
        <v>-0.248359</v>
      </c>
      <c r="AE58" s="1">
        <f>$BK$26</f>
        <v>-0.23494100000000001</v>
      </c>
      <c r="AF58" s="1">
        <f>$BK$27</f>
        <v>-0.22928399999999999</v>
      </c>
      <c r="AG58" s="1">
        <f>$BK$28</f>
        <v>-0.223689</v>
      </c>
      <c r="AH58" s="1">
        <f>$BK$29</f>
        <v>-0.20818500000000001</v>
      </c>
      <c r="AI58" s="1">
        <f>$BK$30</f>
        <v>-8.2519999999999996E-2</v>
      </c>
      <c r="AJ58" s="1">
        <f>$BK$31</f>
        <v>5.927E-3</v>
      </c>
      <c r="AK58" s="1">
        <f>$BK$32</f>
        <v>-5.3635000000000002E-2</v>
      </c>
      <c r="AL58" s="1">
        <f>$BK$33</f>
        <v>-0.15168200000000001</v>
      </c>
      <c r="AM58" s="1">
        <f>$BK$34</f>
        <v>-0.1711</v>
      </c>
      <c r="AN58" s="1">
        <f>$BK$35</f>
        <v>-0.208814</v>
      </c>
      <c r="AO58" s="1">
        <f>$BK$36</f>
        <v>-0.22103500000000001</v>
      </c>
      <c r="AP58" s="1">
        <f>$BK$37</f>
        <v>-0.21881999999999999</v>
      </c>
      <c r="AQ58" s="1">
        <f>$BK$38</f>
        <v>-0.21163599999999999</v>
      </c>
      <c r="AR58" s="1">
        <f>$BK$39</f>
        <v>-0.20714099999999999</v>
      </c>
      <c r="AS58" s="1">
        <f>$BK$40</f>
        <v>-0.193827</v>
      </c>
      <c r="AT58" s="1">
        <f>$BK$41</f>
        <v>-0.172435</v>
      </c>
      <c r="AU58" s="1">
        <f>$BK$42</f>
        <v>0.23381199999999999</v>
      </c>
      <c r="AV58" s="1">
        <f>$BK$43</f>
        <v>0.206841</v>
      </c>
      <c r="AW58" s="1">
        <f>$BK$44</f>
        <v>0.433668</v>
      </c>
      <c r="AX58" s="1">
        <f>$BK$45</f>
        <v>0.45234600000000003</v>
      </c>
      <c r="AY58" s="1">
        <f>$BK$46</f>
        <v>0.52135200000000004</v>
      </c>
      <c r="AZ58" s="1">
        <f>$BK$47</f>
        <v>0.43751600000000002</v>
      </c>
      <c r="BA58" s="1">
        <f>$BK$48</f>
        <v>0.37478299999999998</v>
      </c>
      <c r="BB58" s="1">
        <f>$BK$49</f>
        <v>0.33573599999999998</v>
      </c>
      <c r="BC58" s="1">
        <f>$BK$50</f>
        <v>0.29986200000000002</v>
      </c>
      <c r="BD58" s="1">
        <f>$BK$51</f>
        <v>0.30715900000000002</v>
      </c>
      <c r="BE58" s="1">
        <f>$BK$52</f>
        <v>0.26107399999999997</v>
      </c>
      <c r="BF58" s="1">
        <f>$BK$53</f>
        <v>0.27387899999999998</v>
      </c>
      <c r="BG58" s="1">
        <f>$BK$54</f>
        <v>0.211426</v>
      </c>
      <c r="BH58" s="1">
        <f>$BK$55</f>
        <v>0.23291700000000001</v>
      </c>
      <c r="BI58" s="1">
        <f>$BK$56</f>
        <v>0.24179</v>
      </c>
      <c r="BJ58" s="1">
        <f>$BK$57</f>
        <v>0.23729700000000001</v>
      </c>
      <c r="BK58" s="1">
        <f>1</f>
        <v>1</v>
      </c>
      <c r="BL58" s="1">
        <f>$F$2084</f>
        <v>0.61633499999999997</v>
      </c>
      <c r="BM58" s="1">
        <f>$F$2085</f>
        <v>0.48813899999999999</v>
      </c>
      <c r="BN58" s="1">
        <f>$F$2086</f>
        <v>0.47495900000000002</v>
      </c>
      <c r="BO58" s="1">
        <f>$F$2087</f>
        <v>0.42266900000000002</v>
      </c>
      <c r="BP58" s="1">
        <f>$F$2088</f>
        <v>0.41497899999999999</v>
      </c>
      <c r="BQ58" s="1">
        <f>$F$2089</f>
        <v>0.41420099999999999</v>
      </c>
      <c r="BR58" s="1">
        <f>$F$2090</f>
        <v>0.41338200000000003</v>
      </c>
      <c r="BS58" s="1">
        <f>$F$2091</f>
        <v>-3.9605000000000001E-2</v>
      </c>
      <c r="BT58" s="1">
        <f>$F$2092</f>
        <v>3.0703999999999999E-2</v>
      </c>
      <c r="BU58" s="1">
        <f>$F$2093</f>
        <v>-1.5835999999999999E-2</v>
      </c>
      <c r="BV58" s="1">
        <f>$F$2094</f>
        <v>0.175286</v>
      </c>
    </row>
    <row r="59" spans="2:74" x14ac:dyDescent="0.2">
      <c r="B59" s="1">
        <v>438</v>
      </c>
      <c r="D59" s="1">
        <v>1</v>
      </c>
      <c r="E59" s="1">
        <v>438</v>
      </c>
      <c r="F59" s="1">
        <v>-0.15396599999999999</v>
      </c>
      <c r="H59" s="1">
        <v>438</v>
      </c>
      <c r="I59" s="1">
        <f>$BL$4</f>
        <v>-0.15396599999999999</v>
      </c>
      <c r="J59" s="1">
        <f>$BL$5</f>
        <v>-0.235177</v>
      </c>
      <c r="K59" s="1">
        <f>$BL$6</f>
        <v>-0.30612600000000001</v>
      </c>
      <c r="L59" s="1">
        <f>$BL$7</f>
        <v>-0.25623200000000002</v>
      </c>
      <c r="M59" s="1">
        <f>$BL$8</f>
        <v>-0.26450800000000002</v>
      </c>
      <c r="N59" s="1">
        <f>$BL$9</f>
        <v>-0.25411899999999998</v>
      </c>
      <c r="O59" s="1">
        <f>$BL$10</f>
        <v>-0.32191500000000001</v>
      </c>
      <c r="P59" s="1">
        <f>$BL$11</f>
        <v>-0.23061999999999999</v>
      </c>
      <c r="Q59" s="1">
        <f>$BL$12</f>
        <v>-0.148398</v>
      </c>
      <c r="R59" s="1">
        <f>$BL$13</f>
        <v>-0.14918200000000001</v>
      </c>
      <c r="S59" s="1">
        <f>$BL$14</f>
        <v>-0.169348</v>
      </c>
      <c r="T59" s="1">
        <f>$BL$15</f>
        <v>-0.14544899999999999</v>
      </c>
      <c r="U59" s="1">
        <f>$BL$16</f>
        <v>0.114231</v>
      </c>
      <c r="V59" s="1">
        <f>$BL$17</f>
        <v>7.4021000000000003E-2</v>
      </c>
      <c r="W59" s="1">
        <f>$BL$18</f>
        <v>0.129854</v>
      </c>
      <c r="X59" s="1">
        <f>$BL$19</f>
        <v>0.146651</v>
      </c>
      <c r="Y59" s="1">
        <f>$BL$20</f>
        <v>0.118046</v>
      </c>
      <c r="Z59" s="1">
        <f>$BL$21</f>
        <v>8.1075999999999995E-2</v>
      </c>
      <c r="AA59" s="1">
        <f>$BL$22</f>
        <v>-4.6301000000000002E-2</v>
      </c>
      <c r="AB59" s="1">
        <f>$BL$23</f>
        <v>-7.6609999999999998E-2</v>
      </c>
      <c r="AC59" s="1">
        <f>$BL$24</f>
        <v>-8.3639000000000005E-2</v>
      </c>
      <c r="AD59" s="1">
        <f>$BL$25</f>
        <v>-0.116221</v>
      </c>
      <c r="AE59" s="1">
        <f>$BL$26</f>
        <v>-0.115496</v>
      </c>
      <c r="AF59" s="1">
        <f>$BL$27</f>
        <v>-0.12038</v>
      </c>
      <c r="AG59" s="1">
        <f>$BL$28</f>
        <v>-0.12073399999999999</v>
      </c>
      <c r="AH59" s="1">
        <f>$BL$29</f>
        <v>-9.8623000000000002E-2</v>
      </c>
      <c r="AI59" s="1">
        <f>$BL$30</f>
        <v>-3.9071000000000002E-2</v>
      </c>
      <c r="AJ59" s="1">
        <f>$BL$31</f>
        <v>0.111082</v>
      </c>
      <c r="AK59" s="1">
        <f>$BL$32</f>
        <v>-0.13953499999999999</v>
      </c>
      <c r="AL59" s="1">
        <f>$BL$33</f>
        <v>-0.173928</v>
      </c>
      <c r="AM59" s="1">
        <f>$BL$34</f>
        <v>-0.164219</v>
      </c>
      <c r="AN59" s="1">
        <f>$BL$35</f>
        <v>-8.8516999999999998E-2</v>
      </c>
      <c r="AO59" s="1">
        <f>$BL$36</f>
        <v>-9.5135999999999998E-2</v>
      </c>
      <c r="AP59" s="1">
        <f>$BL$37</f>
        <v>-8.2735000000000003E-2</v>
      </c>
      <c r="AQ59" s="1">
        <f>$BL$38</f>
        <v>-9.1250999999999999E-2</v>
      </c>
      <c r="AR59" s="1">
        <f>$BL$39</f>
        <v>-8.0302999999999999E-2</v>
      </c>
      <c r="AS59" s="1">
        <f>$BL$40</f>
        <v>-8.0682000000000004E-2</v>
      </c>
      <c r="AT59" s="1">
        <f>$BL$41</f>
        <v>-7.8953999999999996E-2</v>
      </c>
      <c r="AU59" s="1">
        <f>$BL$42</f>
        <v>0.21073500000000001</v>
      </c>
      <c r="AV59" s="1">
        <f>$BL$43</f>
        <v>0.126109</v>
      </c>
      <c r="AW59" s="1">
        <f>$BL$44</f>
        <v>0.62845099999999998</v>
      </c>
      <c r="AX59" s="1">
        <f>$BL$45</f>
        <v>0.67876899999999996</v>
      </c>
      <c r="AY59" s="1">
        <f>$BL$46</f>
        <v>0.75804300000000002</v>
      </c>
      <c r="AZ59" s="1">
        <f>$BL$47</f>
        <v>0.820187</v>
      </c>
      <c r="BA59" s="1">
        <f>$BL$48</f>
        <v>0.75569500000000001</v>
      </c>
      <c r="BB59" s="1">
        <f>$BL$49</f>
        <v>0.73780699999999999</v>
      </c>
      <c r="BC59" s="1">
        <f>$BL$50</f>
        <v>0.71230199999999999</v>
      </c>
      <c r="BD59" s="1">
        <f>$BL$51</f>
        <v>0.64631099999999997</v>
      </c>
      <c r="BE59" s="1">
        <f>$BL$52</f>
        <v>0.64309799999999995</v>
      </c>
      <c r="BF59" s="1">
        <f>$BL$53</f>
        <v>0.56808599999999998</v>
      </c>
      <c r="BG59" s="1">
        <f>$BL$54</f>
        <v>0.175541</v>
      </c>
      <c r="BH59" s="1">
        <f>$BL$55</f>
        <v>0.18868499999999999</v>
      </c>
      <c r="BI59" s="1">
        <f>$BL$56</f>
        <v>0.17100599999999999</v>
      </c>
      <c r="BJ59" s="1">
        <f>$BL$57</f>
        <v>0.16558100000000001</v>
      </c>
      <c r="BK59" s="1">
        <f>$BL$58</f>
        <v>0.61633499999999997</v>
      </c>
      <c r="BL59" s="1">
        <f>1</f>
        <v>1</v>
      </c>
      <c r="BM59" s="1">
        <f>$F$2095</f>
        <v>0.88348400000000005</v>
      </c>
      <c r="BN59" s="1">
        <f>$F$2096</f>
        <v>0.87537299999999996</v>
      </c>
      <c r="BO59" s="1">
        <f>$F$2097</f>
        <v>0.82823199999999997</v>
      </c>
      <c r="BP59" s="1">
        <f>$F$2098</f>
        <v>0.79460799999999998</v>
      </c>
      <c r="BQ59" s="1">
        <f>$F$2099</f>
        <v>0.77898100000000003</v>
      </c>
      <c r="BR59" s="1">
        <f>$F$2100</f>
        <v>0.71707699999999996</v>
      </c>
      <c r="BS59" s="1">
        <f>$F$2101</f>
        <v>-1.7097999999999999E-2</v>
      </c>
      <c r="BT59" s="1">
        <f>$F$2102</f>
        <v>-5.1957999999999997E-2</v>
      </c>
      <c r="BU59" s="1">
        <f>$F$2103</f>
        <v>-9.1556999999999999E-2</v>
      </c>
      <c r="BV59" s="1">
        <f>$F$2104</f>
        <v>9.8327999999999999E-2</v>
      </c>
    </row>
    <row r="60" spans="2:74" x14ac:dyDescent="0.2">
      <c r="B60" s="1">
        <v>439</v>
      </c>
      <c r="D60" s="1">
        <v>1</v>
      </c>
      <c r="E60" s="1">
        <v>439</v>
      </c>
      <c r="F60" s="1">
        <v>-0.10617600000000001</v>
      </c>
      <c r="H60" s="1">
        <v>439</v>
      </c>
      <c r="I60" s="1">
        <f>$BM$4</f>
        <v>-0.10617600000000001</v>
      </c>
      <c r="J60" s="1">
        <f>$BM$5</f>
        <v>-0.139899</v>
      </c>
      <c r="K60" s="1">
        <f>$BM$6</f>
        <v>-0.190197</v>
      </c>
      <c r="L60" s="1">
        <f>$BM$7</f>
        <v>-0.18284600000000001</v>
      </c>
      <c r="M60" s="1">
        <f>$BM$8</f>
        <v>-0.221355</v>
      </c>
      <c r="N60" s="1">
        <f>$BM$9</f>
        <v>-0.20322899999999999</v>
      </c>
      <c r="O60" s="1">
        <f>$BM$10</f>
        <v>-0.21245800000000001</v>
      </c>
      <c r="P60" s="1">
        <f>$BM$11</f>
        <v>-0.155443</v>
      </c>
      <c r="Q60" s="1">
        <f>$BM$12</f>
        <v>-0.11863600000000001</v>
      </c>
      <c r="R60" s="1">
        <f>$BM$13</f>
        <v>-0.10299999999999999</v>
      </c>
      <c r="S60" s="1">
        <f>$BM$14</f>
        <v>-0.12995100000000001</v>
      </c>
      <c r="T60" s="1">
        <f>$BM$15</f>
        <v>-0.12635099999999999</v>
      </c>
      <c r="U60" s="1">
        <f>$BM$16</f>
        <v>0.11648799999999999</v>
      </c>
      <c r="V60" s="1">
        <f>$BM$17</f>
        <v>5.9315E-2</v>
      </c>
      <c r="W60" s="1">
        <f>$BM$18</f>
        <v>0.19078999999999999</v>
      </c>
      <c r="X60" s="1">
        <f>$BM$19</f>
        <v>0.19595499999999999</v>
      </c>
      <c r="Y60" s="1">
        <f>$BM$20</f>
        <v>0.17130300000000001</v>
      </c>
      <c r="Z60" s="1">
        <f>$BM$21</f>
        <v>0.13577900000000001</v>
      </c>
      <c r="AA60" s="1">
        <f>$BM$22</f>
        <v>-1.1113E-2</v>
      </c>
      <c r="AB60" s="1">
        <f>$BM$23</f>
        <v>-3.4667000000000003E-2</v>
      </c>
      <c r="AC60" s="1">
        <f>$BM$24</f>
        <v>-4.8896000000000002E-2</v>
      </c>
      <c r="AD60" s="1">
        <f>$BM$25</f>
        <v>-8.0140000000000003E-2</v>
      </c>
      <c r="AE60" s="1">
        <f>$BM$26</f>
        <v>-8.8374999999999995E-2</v>
      </c>
      <c r="AF60" s="1">
        <f>$BM$27</f>
        <v>-9.3217999999999995E-2</v>
      </c>
      <c r="AG60" s="1">
        <f>$BM$28</f>
        <v>-9.0253E-2</v>
      </c>
      <c r="AH60" s="1">
        <f>$BM$29</f>
        <v>-7.9390000000000002E-2</v>
      </c>
      <c r="AI60" s="1">
        <f>$BM$30</f>
        <v>-6.3772999999999996E-2</v>
      </c>
      <c r="AJ60" s="1">
        <f>$BM$31</f>
        <v>8.8097999999999996E-2</v>
      </c>
      <c r="AK60" s="1">
        <f>$BM$32</f>
        <v>-0.14552599999999999</v>
      </c>
      <c r="AL60" s="1">
        <f>$BM$33</f>
        <v>-0.145929</v>
      </c>
      <c r="AM60" s="1">
        <f>$BM$34</f>
        <v>-0.14550199999999999</v>
      </c>
      <c r="AN60" s="1">
        <f>$BM$35</f>
        <v>-7.5923000000000004E-2</v>
      </c>
      <c r="AO60" s="1">
        <f>$BM$36</f>
        <v>-6.8468000000000001E-2</v>
      </c>
      <c r="AP60" s="1">
        <f>$BM$37</f>
        <v>-6.8274000000000001E-2</v>
      </c>
      <c r="AQ60" s="1">
        <f>$BM$38</f>
        <v>-8.1794000000000006E-2</v>
      </c>
      <c r="AR60" s="1">
        <f>$BM$39</f>
        <v>-6.8357000000000001E-2</v>
      </c>
      <c r="AS60" s="1">
        <f>$BM$40</f>
        <v>-6.3688999999999996E-2</v>
      </c>
      <c r="AT60" s="1">
        <f>$BM$41</f>
        <v>-5.6284000000000001E-2</v>
      </c>
      <c r="AU60" s="1">
        <f>$BM$42</f>
        <v>0.17308100000000001</v>
      </c>
      <c r="AV60" s="1">
        <f>$BM$43</f>
        <v>7.2232000000000005E-2</v>
      </c>
      <c r="AW60" s="1">
        <f>$BM$44</f>
        <v>0.48913000000000001</v>
      </c>
      <c r="AX60" s="1">
        <f>$BM$45</f>
        <v>0.54217499999999996</v>
      </c>
      <c r="AY60" s="1">
        <f>$BM$46</f>
        <v>0.68006299999999997</v>
      </c>
      <c r="AZ60" s="1">
        <f>$BM$47</f>
        <v>0.72827500000000001</v>
      </c>
      <c r="BA60" s="1">
        <f>$BM$48</f>
        <v>0.81738299999999997</v>
      </c>
      <c r="BB60" s="1">
        <f>$BM$49</f>
        <v>0.77946800000000005</v>
      </c>
      <c r="BC60" s="1">
        <f>$BM$50</f>
        <v>0.77175000000000005</v>
      </c>
      <c r="BD60" s="1">
        <f>$BM$51</f>
        <v>0.69151399999999996</v>
      </c>
      <c r="BE60" s="1">
        <f>$BM$52</f>
        <v>0.67548699999999995</v>
      </c>
      <c r="BF60" s="1">
        <f>$BM$53</f>
        <v>0.619197</v>
      </c>
      <c r="BG60" s="1">
        <f>$BM$54</f>
        <v>1.8943999999999999E-2</v>
      </c>
      <c r="BH60" s="1">
        <f>$BM$55</f>
        <v>2.6110000000000001E-2</v>
      </c>
      <c r="BI60" s="1">
        <f>$BM$56</f>
        <v>2.9590000000000002E-2</v>
      </c>
      <c r="BJ60" s="1">
        <f>$BM$57</f>
        <v>4.5164999999999997E-2</v>
      </c>
      <c r="BK60" s="1">
        <f>$BM$58</f>
        <v>0.48813899999999999</v>
      </c>
      <c r="BL60" s="1">
        <f>$BM$59</f>
        <v>0.88348400000000005</v>
      </c>
      <c r="BM60" s="1">
        <f>1</f>
        <v>1</v>
      </c>
      <c r="BN60" s="1">
        <f>$F$2105</f>
        <v>0.95340400000000003</v>
      </c>
      <c r="BO60" s="1">
        <f>$F$2106</f>
        <v>0.93732800000000005</v>
      </c>
      <c r="BP60" s="1">
        <f>$F$2107</f>
        <v>0.88701799999999997</v>
      </c>
      <c r="BQ60" s="1">
        <f>$F$2108</f>
        <v>0.857626</v>
      </c>
      <c r="BR60" s="1">
        <f>$F$2109</f>
        <v>0.81463099999999999</v>
      </c>
      <c r="BS60" s="1">
        <f>$F$2110</f>
        <v>-1.1096E-2</v>
      </c>
      <c r="BT60" s="1">
        <f>$F$2111</f>
        <v>-6.0755999999999998E-2</v>
      </c>
      <c r="BU60" s="1">
        <f>$F$2112</f>
        <v>-1.6472000000000001E-2</v>
      </c>
      <c r="BV60" s="1">
        <f>$F$2113</f>
        <v>8.1375000000000003E-2</v>
      </c>
    </row>
    <row r="61" spans="2:74" x14ac:dyDescent="0.2">
      <c r="B61" s="1">
        <v>440</v>
      </c>
      <c r="D61" s="1">
        <v>1</v>
      </c>
      <c r="E61" s="1">
        <v>440</v>
      </c>
      <c r="F61" s="1">
        <v>-7.8919000000000003E-2</v>
      </c>
      <c r="H61" s="1">
        <v>440</v>
      </c>
      <c r="I61" s="1">
        <f>$BN$4</f>
        <v>-7.8919000000000003E-2</v>
      </c>
      <c r="J61" s="1">
        <f>$BN$5</f>
        <v>-0.15046300000000001</v>
      </c>
      <c r="K61" s="1">
        <f>$BN$6</f>
        <v>-0.198738</v>
      </c>
      <c r="L61" s="1">
        <f>$BN$7</f>
        <v>-0.15857099999999999</v>
      </c>
      <c r="M61" s="1">
        <f>$BN$8</f>
        <v>-0.210782</v>
      </c>
      <c r="N61" s="1">
        <f>$BN$9</f>
        <v>-0.169907</v>
      </c>
      <c r="O61" s="1">
        <f>$BN$10</f>
        <v>-0.207875</v>
      </c>
      <c r="P61" s="1">
        <f>$BN$11</f>
        <v>-0.13964699999999999</v>
      </c>
      <c r="Q61" s="1">
        <f>$BN$12</f>
        <v>-8.9030999999999999E-2</v>
      </c>
      <c r="R61" s="1">
        <f>$BN$13</f>
        <v>-9.4100000000000003E-2</v>
      </c>
      <c r="S61" s="1">
        <f>$BN$14</f>
        <v>-0.11404599999999999</v>
      </c>
      <c r="T61" s="1">
        <f>$BN$15</f>
        <v>-0.111801</v>
      </c>
      <c r="U61" s="1">
        <f>$BN$16</f>
        <v>6.7780999999999994E-2</v>
      </c>
      <c r="V61" s="1">
        <f>$BN$17</f>
        <v>5.9012000000000002E-2</v>
      </c>
      <c r="W61" s="1">
        <f>$BN$18</f>
        <v>0.24885499999999999</v>
      </c>
      <c r="X61" s="1">
        <f>$BN$19</f>
        <v>0.25284699999999999</v>
      </c>
      <c r="Y61" s="1">
        <f>$BN$20</f>
        <v>0.22839000000000001</v>
      </c>
      <c r="Z61" s="1">
        <f>$BN$21</f>
        <v>0.19026699999999999</v>
      </c>
      <c r="AA61" s="1">
        <f>$BN$22</f>
        <v>-8.0789999999999994E-3</v>
      </c>
      <c r="AB61" s="1">
        <f>$BN$23</f>
        <v>-2.6279E-2</v>
      </c>
      <c r="AC61" s="1">
        <f>$BN$24</f>
        <v>-3.7554999999999998E-2</v>
      </c>
      <c r="AD61" s="1">
        <f>$BN$25</f>
        <v>-7.6420000000000002E-2</v>
      </c>
      <c r="AE61" s="1">
        <f>$BN$26</f>
        <v>-7.2838E-2</v>
      </c>
      <c r="AF61" s="1">
        <f>$BN$27</f>
        <v>-7.8745999999999997E-2</v>
      </c>
      <c r="AG61" s="1">
        <f>$BN$28</f>
        <v>-7.4123999999999995E-2</v>
      </c>
      <c r="AH61" s="1">
        <f>$BN$29</f>
        <v>-6.1199999999999997E-2</v>
      </c>
      <c r="AI61" s="1">
        <f>$BN$30</f>
        <v>-3.5732E-2</v>
      </c>
      <c r="AJ61" s="1">
        <f>$BN$31</f>
        <v>0.11160399999999999</v>
      </c>
      <c r="AK61" s="1">
        <f>$BN$32</f>
        <v>-0.159025</v>
      </c>
      <c r="AL61" s="1">
        <f>$BN$33</f>
        <v>-0.16309499999999999</v>
      </c>
      <c r="AM61" s="1">
        <f>$BN$34</f>
        <v>-0.16431000000000001</v>
      </c>
      <c r="AN61" s="1">
        <f>$BN$35</f>
        <v>-6.1696000000000001E-2</v>
      </c>
      <c r="AO61" s="1">
        <f>$BN$36</f>
        <v>-5.4738000000000002E-2</v>
      </c>
      <c r="AP61" s="1">
        <f>$BN$37</f>
        <v>-5.2256999999999998E-2</v>
      </c>
      <c r="AQ61" s="1">
        <f>$BN$38</f>
        <v>-6.6800999999999999E-2</v>
      </c>
      <c r="AR61" s="1">
        <f>$BN$39</f>
        <v>-5.0417999999999998E-2</v>
      </c>
      <c r="AS61" s="1">
        <f>$BN$40</f>
        <v>-4.5791999999999999E-2</v>
      </c>
      <c r="AT61" s="1">
        <f>$BN$41</f>
        <v>-4.0766999999999998E-2</v>
      </c>
      <c r="AU61" s="1">
        <f>$BN$42</f>
        <v>0.15405099999999999</v>
      </c>
      <c r="AV61" s="1">
        <f>$BN$43</f>
        <v>5.5536000000000002E-2</v>
      </c>
      <c r="AW61" s="1">
        <f>$BN$44</f>
        <v>0.52535200000000004</v>
      </c>
      <c r="AX61" s="1">
        <f>$BN$45</f>
        <v>0.56499200000000005</v>
      </c>
      <c r="AY61" s="1">
        <f>$BN$46</f>
        <v>0.67280499999999999</v>
      </c>
      <c r="AZ61" s="1">
        <f>$BN$47</f>
        <v>0.73131900000000005</v>
      </c>
      <c r="BA61" s="1">
        <f>$BN$48</f>
        <v>0.80180200000000001</v>
      </c>
      <c r="BB61" s="1">
        <f>$BN$49</f>
        <v>0.81129600000000002</v>
      </c>
      <c r="BC61" s="1">
        <f>$BN$50</f>
        <v>0.800207</v>
      </c>
      <c r="BD61" s="1">
        <f>$BN$51</f>
        <v>0.72443100000000005</v>
      </c>
      <c r="BE61" s="1">
        <f>$BN$52</f>
        <v>0.71764300000000003</v>
      </c>
      <c r="BF61" s="1">
        <f>$BN$53</f>
        <v>0.65350699999999995</v>
      </c>
      <c r="BG61" s="1">
        <f>$BN$54</f>
        <v>-2.2030000000000001E-2</v>
      </c>
      <c r="BH61" s="1">
        <f>$BN$55</f>
        <v>-2.2733E-2</v>
      </c>
      <c r="BI61" s="1">
        <f>$BN$56</f>
        <v>-2.4989000000000001E-2</v>
      </c>
      <c r="BJ61" s="1">
        <f>$BN$57</f>
        <v>-1.5944E-2</v>
      </c>
      <c r="BK61" s="1">
        <f>$BN$58</f>
        <v>0.47495900000000002</v>
      </c>
      <c r="BL61" s="1">
        <f>$BN$59</f>
        <v>0.87537299999999996</v>
      </c>
      <c r="BM61" s="1">
        <f>$BN$60</f>
        <v>0.95340400000000003</v>
      </c>
      <c r="BN61" s="1">
        <f>1</f>
        <v>1</v>
      </c>
      <c r="BO61" s="1">
        <f>$F$2114</f>
        <v>0.97101499999999996</v>
      </c>
      <c r="BP61" s="1">
        <f>$F$2115</f>
        <v>0.93303000000000003</v>
      </c>
      <c r="BQ61" s="1">
        <f>$F$2116</f>
        <v>0.90563300000000002</v>
      </c>
      <c r="BR61" s="1">
        <f>$F$2117</f>
        <v>0.86160300000000001</v>
      </c>
      <c r="BS61" s="1">
        <f>$F$2118</f>
        <v>-2.7185999999999998E-2</v>
      </c>
      <c r="BT61" s="1">
        <f>$F$2119</f>
        <v>-6.7080000000000001E-2</v>
      </c>
      <c r="BU61" s="1">
        <f>$F$2120</f>
        <v>-4.0474999999999997E-2</v>
      </c>
      <c r="BV61" s="1">
        <f>$F$2121</f>
        <v>3.8521E-2</v>
      </c>
    </row>
    <row r="62" spans="2:74" x14ac:dyDescent="0.2">
      <c r="B62" s="1">
        <v>441</v>
      </c>
      <c r="D62" s="1">
        <v>1</v>
      </c>
      <c r="E62" s="1">
        <v>441</v>
      </c>
      <c r="F62" s="1">
        <v>-7.2586999999999999E-2</v>
      </c>
      <c r="H62" s="1">
        <v>441</v>
      </c>
      <c r="I62" s="1">
        <f>$BO$4</f>
        <v>-7.2586999999999999E-2</v>
      </c>
      <c r="J62" s="1">
        <f>$BO$5</f>
        <v>-0.13708899999999999</v>
      </c>
      <c r="K62" s="1">
        <f>$BO$6</f>
        <v>-0.182672</v>
      </c>
      <c r="L62" s="1">
        <f>$BO$7</f>
        <v>-0.15563399999999999</v>
      </c>
      <c r="M62" s="1">
        <f>$BO$8</f>
        <v>-0.20074900000000001</v>
      </c>
      <c r="N62" s="1">
        <f>$BO$9</f>
        <v>-0.174037</v>
      </c>
      <c r="O62" s="1">
        <f>$BO$10</f>
        <v>-0.19830900000000001</v>
      </c>
      <c r="P62" s="1">
        <f>$BO$11</f>
        <v>-0.134048</v>
      </c>
      <c r="Q62" s="1">
        <f>$BO$12</f>
        <v>-9.2241000000000004E-2</v>
      </c>
      <c r="R62" s="1">
        <f>$BO$13</f>
        <v>-9.4802999999999998E-2</v>
      </c>
      <c r="S62" s="1">
        <f>$BO$14</f>
        <v>-0.108698</v>
      </c>
      <c r="T62" s="1">
        <f>$BO$15</f>
        <v>-0.11217000000000001</v>
      </c>
      <c r="U62" s="1">
        <f>$BO$16</f>
        <v>8.9026999999999995E-2</v>
      </c>
      <c r="V62" s="1">
        <f>$BO$17</f>
        <v>6.4139000000000002E-2</v>
      </c>
      <c r="W62" s="1">
        <f>$BO$18</f>
        <v>0.26817600000000003</v>
      </c>
      <c r="X62" s="1">
        <f>$BO$19</f>
        <v>0.27541399999999999</v>
      </c>
      <c r="Y62" s="1">
        <f>$BO$20</f>
        <v>0.2482</v>
      </c>
      <c r="Z62" s="1">
        <f>$BO$21</f>
        <v>0.20854500000000001</v>
      </c>
      <c r="AA62" s="1">
        <f>$BO$22</f>
        <v>-4.4799999999999996E-3</v>
      </c>
      <c r="AB62" s="1">
        <f>$BO$23</f>
        <v>-1.7541999999999999E-2</v>
      </c>
      <c r="AC62" s="1">
        <f>$BO$24</f>
        <v>-2.7400000000000001E-2</v>
      </c>
      <c r="AD62" s="1">
        <f>$BO$25</f>
        <v>-5.6396000000000002E-2</v>
      </c>
      <c r="AE62" s="1">
        <f>$BO$26</f>
        <v>-5.8560000000000001E-2</v>
      </c>
      <c r="AF62" s="1">
        <f>$BO$27</f>
        <v>-6.1369E-2</v>
      </c>
      <c r="AG62" s="1">
        <f>$BO$28</f>
        <v>-5.4643999999999998E-2</v>
      </c>
      <c r="AH62" s="1">
        <f>$BO$29</f>
        <v>-4.3244999999999999E-2</v>
      </c>
      <c r="AI62" s="1">
        <f>$BO$30</f>
        <v>-3.8100000000000002E-2</v>
      </c>
      <c r="AJ62" s="1">
        <f>$BO$31</f>
        <v>0.11225300000000001</v>
      </c>
      <c r="AK62" s="1">
        <f>$BO$32</f>
        <v>-0.124491</v>
      </c>
      <c r="AL62" s="1">
        <f>$BO$33</f>
        <v>-0.13711899999999999</v>
      </c>
      <c r="AM62" s="1">
        <f>$BO$34</f>
        <v>-0.139346</v>
      </c>
      <c r="AN62" s="1">
        <f>$BO$35</f>
        <v>-3.8556E-2</v>
      </c>
      <c r="AO62" s="1">
        <f>$BO$36</f>
        <v>-3.5623000000000002E-2</v>
      </c>
      <c r="AP62" s="1">
        <f>$BO$37</f>
        <v>-3.6205000000000001E-2</v>
      </c>
      <c r="AQ62" s="1">
        <f>$BO$38</f>
        <v>-5.3338000000000003E-2</v>
      </c>
      <c r="AR62" s="1">
        <f>$BO$39</f>
        <v>-3.7781000000000002E-2</v>
      </c>
      <c r="AS62" s="1">
        <f>$BO$40</f>
        <v>-3.3995999999999998E-2</v>
      </c>
      <c r="AT62" s="1">
        <f>$BO$41</f>
        <v>-2.5409999999999999E-2</v>
      </c>
      <c r="AU62" s="1">
        <f>$BO$42</f>
        <v>0.135744</v>
      </c>
      <c r="AV62" s="1">
        <f>$BO$43</f>
        <v>3.4144000000000001E-2</v>
      </c>
      <c r="AW62" s="1">
        <f>$BO$44</f>
        <v>0.45226100000000002</v>
      </c>
      <c r="AX62" s="1">
        <f>$BO$45</f>
        <v>0.502884</v>
      </c>
      <c r="AY62" s="1">
        <f>$BO$46</f>
        <v>0.63545399999999996</v>
      </c>
      <c r="AZ62" s="1">
        <f>$BO$47</f>
        <v>0.69419600000000004</v>
      </c>
      <c r="BA62" s="1">
        <f>$BO$48</f>
        <v>0.78281599999999996</v>
      </c>
      <c r="BB62" s="1">
        <f>$BO$49</f>
        <v>0.79646600000000001</v>
      </c>
      <c r="BC62" s="1">
        <f>$BO$50</f>
        <v>0.81471499999999997</v>
      </c>
      <c r="BD62" s="1">
        <f>$BO$51</f>
        <v>0.74464200000000003</v>
      </c>
      <c r="BE62" s="1">
        <f>$BO$52</f>
        <v>0.73656900000000003</v>
      </c>
      <c r="BF62" s="1">
        <f>$BO$53</f>
        <v>0.66893999999999998</v>
      </c>
      <c r="BG62" s="1">
        <f>$BO$54</f>
        <v>-5.5655000000000003E-2</v>
      </c>
      <c r="BH62" s="1">
        <f>$BO$55</f>
        <v>-7.3447999999999999E-2</v>
      </c>
      <c r="BI62" s="1">
        <f>$BO$56</f>
        <v>-7.0035E-2</v>
      </c>
      <c r="BJ62" s="1">
        <f>$BO$57</f>
        <v>-6.0044E-2</v>
      </c>
      <c r="BK62" s="1">
        <f>$BO$58</f>
        <v>0.42266900000000002</v>
      </c>
      <c r="BL62" s="1">
        <f>$BO$59</f>
        <v>0.82823199999999997</v>
      </c>
      <c r="BM62" s="1">
        <f>$BO$60</f>
        <v>0.93732800000000005</v>
      </c>
      <c r="BN62" s="1">
        <f>$BO$61</f>
        <v>0.97101499999999996</v>
      </c>
      <c r="BO62" s="1">
        <f>1</f>
        <v>1</v>
      </c>
      <c r="BP62" s="1">
        <f>$F$2122</f>
        <v>0.95838000000000001</v>
      </c>
      <c r="BQ62" s="1">
        <f>$F$2123</f>
        <v>0.94005799999999995</v>
      </c>
      <c r="BR62" s="1">
        <f>$F$2124</f>
        <v>0.89601699999999995</v>
      </c>
      <c r="BS62" s="1">
        <f>$F$2125</f>
        <v>-4.2845000000000001E-2</v>
      </c>
      <c r="BT62" s="1">
        <f>$F$2126</f>
        <v>-5.2662E-2</v>
      </c>
      <c r="BU62" s="1">
        <f>$F$2127</f>
        <v>-3.1939999999999998E-3</v>
      </c>
      <c r="BV62" s="1">
        <f>$F$2128</f>
        <v>2.4243000000000001E-2</v>
      </c>
    </row>
    <row r="63" spans="2:74" x14ac:dyDescent="0.2">
      <c r="B63" s="1">
        <v>442</v>
      </c>
      <c r="D63" s="1">
        <v>1</v>
      </c>
      <c r="E63" s="1">
        <v>442</v>
      </c>
      <c r="F63" s="1">
        <v>-7.6913999999999996E-2</v>
      </c>
      <c r="H63" s="1">
        <v>442</v>
      </c>
      <c r="I63" s="1">
        <f>$BP$4</f>
        <v>-7.6913999999999996E-2</v>
      </c>
      <c r="J63" s="1">
        <f>$BP$5</f>
        <v>-0.118712</v>
      </c>
      <c r="K63" s="1">
        <f>$BP$6</f>
        <v>-0.17020399999999999</v>
      </c>
      <c r="L63" s="1">
        <f>$BP$7</f>
        <v>-0.156526</v>
      </c>
      <c r="M63" s="1">
        <f>$BP$8</f>
        <v>-0.201958</v>
      </c>
      <c r="N63" s="1">
        <f>$BP$9</f>
        <v>-0.18154600000000001</v>
      </c>
      <c r="O63" s="1">
        <f>$BP$10</f>
        <v>-0.19072</v>
      </c>
      <c r="P63" s="1">
        <f>$BP$11</f>
        <v>-0.105194</v>
      </c>
      <c r="Q63" s="1">
        <f>$BP$12</f>
        <v>-8.6033999999999999E-2</v>
      </c>
      <c r="R63" s="1">
        <f>$BP$13</f>
        <v>-8.7791999999999995E-2</v>
      </c>
      <c r="S63" s="1">
        <f>$BP$14</f>
        <v>-0.107892</v>
      </c>
      <c r="T63" s="1">
        <f>$BP$15</f>
        <v>-0.106298</v>
      </c>
      <c r="U63" s="1">
        <f>$BP$16</f>
        <v>8.1434999999999994E-2</v>
      </c>
      <c r="V63" s="1">
        <f>$BP$17</f>
        <v>4.3061000000000002E-2</v>
      </c>
      <c r="W63" s="1">
        <f>$BP$18</f>
        <v>0.27369900000000003</v>
      </c>
      <c r="X63" s="1">
        <f>$BP$19</f>
        <v>0.27972000000000002</v>
      </c>
      <c r="Y63" s="1">
        <f>$BP$20</f>
        <v>0.24658099999999999</v>
      </c>
      <c r="Z63" s="1">
        <f>$BP$21</f>
        <v>0.19794300000000001</v>
      </c>
      <c r="AA63" s="1">
        <f>$BP$22</f>
        <v>-4.4344000000000001E-2</v>
      </c>
      <c r="AB63" s="1">
        <f>$BP$23</f>
        <v>-5.7803E-2</v>
      </c>
      <c r="AC63" s="1">
        <f>$BP$24</f>
        <v>-6.5666000000000002E-2</v>
      </c>
      <c r="AD63" s="1">
        <f>$BP$25</f>
        <v>-9.2038999999999996E-2</v>
      </c>
      <c r="AE63" s="1">
        <f>$BP$26</f>
        <v>-8.6921999999999999E-2</v>
      </c>
      <c r="AF63" s="1">
        <f>$BP$27</f>
        <v>-9.1301999999999994E-2</v>
      </c>
      <c r="AG63" s="1">
        <f>$BP$28</f>
        <v>-7.9086000000000004E-2</v>
      </c>
      <c r="AH63" s="1">
        <f>$BP$29</f>
        <v>-6.4449999999999993E-2</v>
      </c>
      <c r="AI63" s="1">
        <f>$BP$30</f>
        <v>-3.6138000000000003E-2</v>
      </c>
      <c r="AJ63" s="1">
        <f>$BP$31</f>
        <v>7.8563999999999995E-2</v>
      </c>
      <c r="AK63" s="1">
        <f>$BP$32</f>
        <v>-0.131138</v>
      </c>
      <c r="AL63" s="1">
        <f>$BP$33</f>
        <v>-0.121658</v>
      </c>
      <c r="AM63" s="1">
        <f>$BP$34</f>
        <v>-0.15345400000000001</v>
      </c>
      <c r="AN63" s="1">
        <f>$BP$35</f>
        <v>-8.2667000000000004E-2</v>
      </c>
      <c r="AO63" s="1">
        <f>$BP$36</f>
        <v>-7.8056E-2</v>
      </c>
      <c r="AP63" s="1">
        <f>$BP$37</f>
        <v>-7.6942999999999998E-2</v>
      </c>
      <c r="AQ63" s="1">
        <f>$BP$38</f>
        <v>-8.0354999999999996E-2</v>
      </c>
      <c r="AR63" s="1">
        <f>$BP$39</f>
        <v>-6.3300999999999996E-2</v>
      </c>
      <c r="AS63" s="1">
        <f>$BP$40</f>
        <v>-6.5485000000000002E-2</v>
      </c>
      <c r="AT63" s="1">
        <f>$BP$41</f>
        <v>-6.0921999999999997E-2</v>
      </c>
      <c r="AU63" s="1">
        <f>$BP$42</f>
        <v>0.12947900000000001</v>
      </c>
      <c r="AV63" s="1">
        <f>$BP$43</f>
        <v>6.3271999999999995E-2</v>
      </c>
      <c r="AW63" s="1">
        <f>$BP$44</f>
        <v>0.41365099999999999</v>
      </c>
      <c r="AX63" s="1">
        <f>$BP$45</f>
        <v>0.45101599999999997</v>
      </c>
      <c r="AY63" s="1">
        <f>$BP$46</f>
        <v>0.59832399999999997</v>
      </c>
      <c r="AZ63" s="1">
        <f>$BP$47</f>
        <v>0.66576199999999996</v>
      </c>
      <c r="BA63" s="1">
        <f>$BP$48</f>
        <v>0.73750199999999999</v>
      </c>
      <c r="BB63" s="1">
        <f>$BP$49</f>
        <v>0.75322199999999995</v>
      </c>
      <c r="BC63" s="1">
        <f>$BP$50</f>
        <v>0.77807400000000004</v>
      </c>
      <c r="BD63" s="1">
        <f>$BP$51</f>
        <v>0.77511200000000002</v>
      </c>
      <c r="BE63" s="1">
        <f>$BP$52</f>
        <v>0.76500599999999996</v>
      </c>
      <c r="BF63" s="1">
        <f>$BP$53</f>
        <v>0.66395099999999996</v>
      </c>
      <c r="BG63" s="1">
        <f>$BP$54</f>
        <v>-8.8335999999999998E-2</v>
      </c>
      <c r="BH63" s="1">
        <f>$BP$55</f>
        <v>-0.107321</v>
      </c>
      <c r="BI63" s="1">
        <f>$BP$56</f>
        <v>-0.10065200000000001</v>
      </c>
      <c r="BJ63" s="1">
        <f>$BP$57</f>
        <v>-8.2580000000000001E-2</v>
      </c>
      <c r="BK63" s="1">
        <f>$BP$58</f>
        <v>0.41497899999999999</v>
      </c>
      <c r="BL63" s="1">
        <f>$BP$59</f>
        <v>0.79460799999999998</v>
      </c>
      <c r="BM63" s="1">
        <f>$BP$60</f>
        <v>0.88701799999999997</v>
      </c>
      <c r="BN63" s="1">
        <f>$BP$61</f>
        <v>0.93303000000000003</v>
      </c>
      <c r="BO63" s="1">
        <f>$BP$62</f>
        <v>0.95838000000000001</v>
      </c>
      <c r="BP63" s="1">
        <f>1</f>
        <v>1</v>
      </c>
      <c r="BQ63" s="1">
        <f>$F$2129</f>
        <v>0.97245400000000004</v>
      </c>
      <c r="BR63" s="1">
        <f>$F$2130</f>
        <v>0.91041700000000003</v>
      </c>
      <c r="BS63" s="1">
        <f>$F$2131</f>
        <v>-5.8513000000000003E-2</v>
      </c>
      <c r="BT63" s="1">
        <f>$F$2132</f>
        <v>-6.0718000000000001E-2</v>
      </c>
      <c r="BU63" s="1">
        <f>$F$2133</f>
        <v>-4.7780000000000001E-3</v>
      </c>
      <c r="BV63" s="1">
        <f>$F$2134</f>
        <v>3.6582000000000003E-2</v>
      </c>
    </row>
    <row r="64" spans="2:74" x14ac:dyDescent="0.2">
      <c r="B64" s="1">
        <v>443</v>
      </c>
      <c r="D64" s="1">
        <v>1</v>
      </c>
      <c r="E64" s="1">
        <v>443</v>
      </c>
      <c r="F64" s="1">
        <v>-8.3435999999999996E-2</v>
      </c>
      <c r="H64" s="1">
        <v>443</v>
      </c>
      <c r="I64" s="1">
        <f>$BQ$4</f>
        <v>-8.3435999999999996E-2</v>
      </c>
      <c r="J64" s="1">
        <f>$BQ$5</f>
        <v>-0.12363300000000001</v>
      </c>
      <c r="K64" s="1">
        <f>$BQ$6</f>
        <v>-0.17464199999999999</v>
      </c>
      <c r="L64" s="1">
        <f>$BQ$7</f>
        <v>-0.161881</v>
      </c>
      <c r="M64" s="1">
        <f>$BQ$8</f>
        <v>-0.207064</v>
      </c>
      <c r="N64" s="1">
        <f>$BQ$9</f>
        <v>-0.184113</v>
      </c>
      <c r="O64" s="1">
        <f>$BQ$10</f>
        <v>-0.19037799999999999</v>
      </c>
      <c r="P64" s="1">
        <f>$BQ$11</f>
        <v>-0.110571</v>
      </c>
      <c r="Q64" s="1">
        <f>$BQ$12</f>
        <v>-8.1394999999999995E-2</v>
      </c>
      <c r="R64" s="1">
        <f>$BQ$13</f>
        <v>-7.7013999999999999E-2</v>
      </c>
      <c r="S64" s="1">
        <f>$BQ$14</f>
        <v>-9.5351000000000005E-2</v>
      </c>
      <c r="T64" s="1">
        <f>$BQ$15</f>
        <v>-0.11765399999999999</v>
      </c>
      <c r="U64" s="1">
        <f>$BQ$16</f>
        <v>0.113437</v>
      </c>
      <c r="V64" s="1">
        <f>$BQ$17</f>
        <v>6.7524000000000001E-2</v>
      </c>
      <c r="W64" s="1">
        <f>$BQ$18</f>
        <v>0.28593299999999999</v>
      </c>
      <c r="X64" s="1">
        <f>$BQ$19</f>
        <v>0.29678100000000002</v>
      </c>
      <c r="Y64" s="1">
        <f>$BQ$20</f>
        <v>0.25872400000000001</v>
      </c>
      <c r="Z64" s="1">
        <f>$BQ$21</f>
        <v>0.211537</v>
      </c>
      <c r="AA64" s="1">
        <f>$BQ$22</f>
        <v>-4.7571000000000002E-2</v>
      </c>
      <c r="AB64" s="1">
        <f>$BQ$23</f>
        <v>-5.4906000000000003E-2</v>
      </c>
      <c r="AC64" s="1">
        <f>$BQ$24</f>
        <v>-6.3155000000000003E-2</v>
      </c>
      <c r="AD64" s="1">
        <f>$BQ$25</f>
        <v>-8.7556999999999996E-2</v>
      </c>
      <c r="AE64" s="1">
        <f>$BQ$26</f>
        <v>-8.3857000000000001E-2</v>
      </c>
      <c r="AF64" s="1">
        <f>$BQ$27</f>
        <v>-8.5901000000000005E-2</v>
      </c>
      <c r="AG64" s="1">
        <f>$BQ$28</f>
        <v>-8.3460000000000006E-2</v>
      </c>
      <c r="AH64" s="1">
        <f>$BQ$29</f>
        <v>-6.7891999999999994E-2</v>
      </c>
      <c r="AI64" s="1">
        <f>$BQ$30</f>
        <v>-4.4118999999999998E-2</v>
      </c>
      <c r="AJ64" s="1">
        <f>$BQ$31</f>
        <v>8.9580000000000007E-2</v>
      </c>
      <c r="AK64" s="1">
        <f>$BQ$32</f>
        <v>-0.109302</v>
      </c>
      <c r="AL64" s="1">
        <f>$BQ$33</f>
        <v>-0.107068</v>
      </c>
      <c r="AM64" s="1">
        <f>$BQ$34</f>
        <v>-0.13475300000000001</v>
      </c>
      <c r="AN64" s="1">
        <f>$BQ$35</f>
        <v>-6.7040000000000002E-2</v>
      </c>
      <c r="AO64" s="1">
        <f>$BQ$36</f>
        <v>-6.5270999999999996E-2</v>
      </c>
      <c r="AP64" s="1">
        <f>$BQ$37</f>
        <v>-6.4031000000000005E-2</v>
      </c>
      <c r="AQ64" s="1">
        <f>$BQ$38</f>
        <v>-7.1870000000000003E-2</v>
      </c>
      <c r="AR64" s="1">
        <f>$BQ$39</f>
        <v>-5.5749E-2</v>
      </c>
      <c r="AS64" s="1">
        <f>$BQ$40</f>
        <v>-6.1558000000000002E-2</v>
      </c>
      <c r="AT64" s="1">
        <f>$BQ$41</f>
        <v>-5.4399000000000003E-2</v>
      </c>
      <c r="AU64" s="1">
        <f>$BQ$42</f>
        <v>0.14019999999999999</v>
      </c>
      <c r="AV64" s="1">
        <f>$BQ$43</f>
        <v>6.4895999999999995E-2</v>
      </c>
      <c r="AW64" s="1">
        <f>$BQ$44</f>
        <v>0.41406500000000002</v>
      </c>
      <c r="AX64" s="1">
        <f>$BQ$45</f>
        <v>0.450706</v>
      </c>
      <c r="AY64" s="1">
        <f>$BQ$46</f>
        <v>0.58155199999999996</v>
      </c>
      <c r="AZ64" s="1">
        <f>$BQ$47</f>
        <v>0.655501</v>
      </c>
      <c r="BA64" s="1">
        <f>$BQ$48</f>
        <v>0.72110799999999997</v>
      </c>
      <c r="BB64" s="1">
        <f>$BQ$49</f>
        <v>0.74158599999999997</v>
      </c>
      <c r="BC64" s="1">
        <f>$BQ$50</f>
        <v>0.76718200000000003</v>
      </c>
      <c r="BD64" s="1">
        <f>$BQ$51</f>
        <v>0.75546999999999997</v>
      </c>
      <c r="BE64" s="1">
        <f>$BQ$52</f>
        <v>0.78242599999999995</v>
      </c>
      <c r="BF64" s="1">
        <f>$BQ$53</f>
        <v>0.67042999999999997</v>
      </c>
      <c r="BG64" s="1">
        <f>$BQ$54</f>
        <v>-7.8677999999999998E-2</v>
      </c>
      <c r="BH64" s="1">
        <f>$BQ$55</f>
        <v>-0.111161</v>
      </c>
      <c r="BI64" s="1">
        <f>$BQ$56</f>
        <v>-0.108346</v>
      </c>
      <c r="BJ64" s="1">
        <f>$BQ$57</f>
        <v>-9.4948000000000005E-2</v>
      </c>
      <c r="BK64" s="1">
        <f>$BQ$58</f>
        <v>0.41420099999999999</v>
      </c>
      <c r="BL64" s="1">
        <f>$BQ$59</f>
        <v>0.77898100000000003</v>
      </c>
      <c r="BM64" s="1">
        <f>$BQ$60</f>
        <v>0.857626</v>
      </c>
      <c r="BN64" s="1">
        <f>$BQ$61</f>
        <v>0.90563300000000002</v>
      </c>
      <c r="BO64" s="1">
        <f>$BQ$62</f>
        <v>0.94005799999999995</v>
      </c>
      <c r="BP64" s="1">
        <f>$BQ$63</f>
        <v>0.97245400000000004</v>
      </c>
      <c r="BQ64" s="1">
        <f>1</f>
        <v>1</v>
      </c>
      <c r="BR64" s="1">
        <f>$F$2135</f>
        <v>0.92115800000000003</v>
      </c>
      <c r="BS64" s="1">
        <f>$F$2136</f>
        <v>-5.3282000000000003E-2</v>
      </c>
      <c r="BT64" s="1">
        <f>$F$2137</f>
        <v>-3.6166999999999998E-2</v>
      </c>
      <c r="BU64" s="1">
        <f>$F$2138</f>
        <v>1.4189999999999999E-2</v>
      </c>
      <c r="BV64" s="1">
        <f>$F$2139</f>
        <v>3.4825000000000002E-2</v>
      </c>
    </row>
    <row r="65" spans="2:74" x14ac:dyDescent="0.2">
      <c r="B65" s="1">
        <v>444</v>
      </c>
      <c r="D65" s="1">
        <v>1</v>
      </c>
      <c r="E65" s="1">
        <v>444</v>
      </c>
      <c r="F65" s="1">
        <v>-0.10176200000000001</v>
      </c>
      <c r="H65" s="1">
        <v>444</v>
      </c>
      <c r="I65" s="1">
        <f>$BR$4</f>
        <v>-0.10176200000000001</v>
      </c>
      <c r="J65" s="1">
        <f>$BR$5</f>
        <v>-0.137521</v>
      </c>
      <c r="K65" s="1">
        <f>$BR$6</f>
        <v>-0.179419</v>
      </c>
      <c r="L65" s="1">
        <f>$BR$7</f>
        <v>-0.14364099999999999</v>
      </c>
      <c r="M65" s="1">
        <f>$BR$8</f>
        <v>-0.18714700000000001</v>
      </c>
      <c r="N65" s="1">
        <f>$BR$9</f>
        <v>-0.15773699999999999</v>
      </c>
      <c r="O65" s="1">
        <f>$BR$10</f>
        <v>-0.14261199999999999</v>
      </c>
      <c r="P65" s="1">
        <f>$BR$11</f>
        <v>-6.9954000000000002E-2</v>
      </c>
      <c r="Q65" s="1">
        <f>$BR$12</f>
        <v>-6.8636000000000003E-2</v>
      </c>
      <c r="R65" s="1">
        <f>$BR$13</f>
        <v>-5.7171E-2</v>
      </c>
      <c r="S65" s="1">
        <f>$BR$14</f>
        <v>-8.5285E-2</v>
      </c>
      <c r="T65" s="1">
        <f>$BR$15</f>
        <v>-9.9625000000000005E-2</v>
      </c>
      <c r="U65" s="1">
        <f>$BR$16</f>
        <v>0.112216</v>
      </c>
      <c r="V65" s="1">
        <f>$BR$17</f>
        <v>7.3000999999999996E-2</v>
      </c>
      <c r="W65" s="1">
        <f>$BR$18</f>
        <v>0.31831900000000002</v>
      </c>
      <c r="X65" s="1">
        <f>$BR$19</f>
        <v>0.31880900000000001</v>
      </c>
      <c r="Y65" s="1">
        <f>$BR$20</f>
        <v>0.28203299999999998</v>
      </c>
      <c r="Z65" s="1">
        <f>$BR$21</f>
        <v>0.23234299999999999</v>
      </c>
      <c r="AA65" s="1">
        <f>$BR$22</f>
        <v>-6.4342999999999997E-2</v>
      </c>
      <c r="AB65" s="1">
        <f>$BR$23</f>
        <v>-7.4789999999999995E-2</v>
      </c>
      <c r="AC65" s="1">
        <f>$BR$24</f>
        <v>-9.7906000000000007E-2</v>
      </c>
      <c r="AD65" s="1">
        <f>$BR$25</f>
        <v>-0.12687200000000001</v>
      </c>
      <c r="AE65" s="1">
        <f>$BR$26</f>
        <v>-0.12795200000000001</v>
      </c>
      <c r="AF65" s="1">
        <f>$BR$27</f>
        <v>-0.136713</v>
      </c>
      <c r="AG65" s="1">
        <f>$BR$28</f>
        <v>-0.13223199999999999</v>
      </c>
      <c r="AH65" s="1">
        <f>$BR$29</f>
        <v>-0.129525</v>
      </c>
      <c r="AI65" s="1">
        <f>$BR$30</f>
        <v>-7.7423000000000006E-2</v>
      </c>
      <c r="AJ65" s="1">
        <f>$BR$31</f>
        <v>6.9114999999999996E-2</v>
      </c>
      <c r="AK65" s="1">
        <f>$BR$32</f>
        <v>-0.141544</v>
      </c>
      <c r="AL65" s="1">
        <f>$BR$33</f>
        <v>-0.129856</v>
      </c>
      <c r="AM65" s="1">
        <f>$BR$34</f>
        <v>-0.16752700000000001</v>
      </c>
      <c r="AN65" s="1">
        <f>$BR$35</f>
        <v>-0.11279500000000001</v>
      </c>
      <c r="AO65" s="1">
        <f>$BR$36</f>
        <v>-0.112562</v>
      </c>
      <c r="AP65" s="1">
        <f>$BR$37</f>
        <v>-0.11394899999999999</v>
      </c>
      <c r="AQ65" s="1">
        <f>$BR$38</f>
        <v>-0.125139</v>
      </c>
      <c r="AR65" s="1">
        <f>$BR$39</f>
        <v>-0.108672</v>
      </c>
      <c r="AS65" s="1">
        <f>$BR$40</f>
        <v>-0.108616</v>
      </c>
      <c r="AT65" s="1">
        <f>$BR$41</f>
        <v>-9.9664000000000003E-2</v>
      </c>
      <c r="AU65" s="1">
        <f>$BR$42</f>
        <v>0.16139100000000001</v>
      </c>
      <c r="AV65" s="1">
        <f>$BR$43</f>
        <v>7.6125999999999999E-2</v>
      </c>
      <c r="AW65" s="1">
        <f>$BR$44</f>
        <v>0.39248300000000003</v>
      </c>
      <c r="AX65" s="1">
        <f>$BR$45</f>
        <v>0.42194399999999999</v>
      </c>
      <c r="AY65" s="1">
        <f>$BR$46</f>
        <v>0.56707799999999997</v>
      </c>
      <c r="AZ65" s="1">
        <f>$BR$47</f>
        <v>0.59686899999999998</v>
      </c>
      <c r="BA65" s="1">
        <f>$BR$48</f>
        <v>0.67987799999999998</v>
      </c>
      <c r="BB65" s="1">
        <f>$BR$49</f>
        <v>0.70435400000000004</v>
      </c>
      <c r="BC65" s="1">
        <f>$BR$50</f>
        <v>0.732348</v>
      </c>
      <c r="BD65" s="1">
        <f>$BR$51</f>
        <v>0.69178200000000001</v>
      </c>
      <c r="BE65" s="1">
        <f>$BR$52</f>
        <v>0.74093900000000001</v>
      </c>
      <c r="BF65" s="1">
        <f>$BR$53</f>
        <v>0.73583299999999996</v>
      </c>
      <c r="BG65" s="1">
        <f>$BR$54</f>
        <v>-0.123039</v>
      </c>
      <c r="BH65" s="1">
        <f>$BR$55</f>
        <v>-0.15376600000000001</v>
      </c>
      <c r="BI65" s="1">
        <f>$BR$56</f>
        <v>-0.14426700000000001</v>
      </c>
      <c r="BJ65" s="1">
        <f>$BR$57</f>
        <v>-0.13311300000000001</v>
      </c>
      <c r="BK65" s="1">
        <f>$BR$58</f>
        <v>0.41338200000000003</v>
      </c>
      <c r="BL65" s="1">
        <f>$BR$59</f>
        <v>0.71707699999999996</v>
      </c>
      <c r="BM65" s="1">
        <f>$BR$60</f>
        <v>0.81463099999999999</v>
      </c>
      <c r="BN65" s="1">
        <f>$BR$61</f>
        <v>0.86160300000000001</v>
      </c>
      <c r="BO65" s="1">
        <f>$BR$62</f>
        <v>0.89601699999999995</v>
      </c>
      <c r="BP65" s="1">
        <f>$BR$63</f>
        <v>0.91041700000000003</v>
      </c>
      <c r="BQ65" s="1">
        <f>$BR$64</f>
        <v>0.92115800000000003</v>
      </c>
      <c r="BR65" s="1">
        <f>1</f>
        <v>1</v>
      </c>
      <c r="BS65" s="1">
        <f>$F$2140</f>
        <v>-1.0387E-2</v>
      </c>
      <c r="BT65" s="1">
        <f>$F$2141</f>
        <v>4.6688E-2</v>
      </c>
      <c r="BU65" s="1">
        <f>$F$2142</f>
        <v>3.1961000000000003E-2</v>
      </c>
      <c r="BV65" s="1">
        <f>$F$2143</f>
        <v>7.5009999999999993E-2</v>
      </c>
    </row>
    <row r="66" spans="2:74" x14ac:dyDescent="0.2">
      <c r="B66" s="1">
        <v>660</v>
      </c>
      <c r="D66" s="1">
        <v>1</v>
      </c>
      <c r="E66" s="1">
        <v>660</v>
      </c>
      <c r="F66" s="1">
        <v>-7.5854000000000005E-2</v>
      </c>
      <c r="H66" s="1">
        <v>660</v>
      </c>
      <c r="I66" s="1">
        <f>$BS$4</f>
        <v>-7.5854000000000005E-2</v>
      </c>
      <c r="J66" s="1">
        <f>$BS$5</f>
        <v>-8.0984E-2</v>
      </c>
      <c r="K66" s="1">
        <f>$BS$6</f>
        <v>4.4053000000000002E-2</v>
      </c>
      <c r="L66" s="1">
        <f>$BS$7</f>
        <v>0.105916</v>
      </c>
      <c r="M66" s="1">
        <f>$BS$8</f>
        <v>0.13933499999999999</v>
      </c>
      <c r="N66" s="1">
        <f>$BS$9</f>
        <v>0.152472</v>
      </c>
      <c r="O66" s="1">
        <f>$BS$10</f>
        <v>0.120639</v>
      </c>
      <c r="P66" s="1">
        <f>$BS$11</f>
        <v>9.2054999999999998E-2</v>
      </c>
      <c r="Q66" s="1">
        <f>$BS$12</f>
        <v>4.7731999999999997E-2</v>
      </c>
      <c r="R66" s="1">
        <f>$BS$13</f>
        <v>7.3102E-2</v>
      </c>
      <c r="S66" s="1">
        <f>$BS$14</f>
        <v>6.6423999999999997E-2</v>
      </c>
      <c r="T66" s="1">
        <f>$BS$15</f>
        <v>5.2245E-2</v>
      </c>
      <c r="U66" s="1">
        <f>$BS$16</f>
        <v>4.9244999999999997E-2</v>
      </c>
      <c r="V66" s="1">
        <f>$BS$17</f>
        <v>5.7043999999999997E-2</v>
      </c>
      <c r="W66" s="1">
        <f>$BS$18</f>
        <v>-5.1143000000000001E-2</v>
      </c>
      <c r="X66" s="1">
        <f>$BS$19</f>
        <v>-2.8063999999999999E-2</v>
      </c>
      <c r="Y66" s="1">
        <f>$BS$20</f>
        <v>-5.8895999999999997E-2</v>
      </c>
      <c r="Z66" s="1">
        <f>$BS$21</f>
        <v>-7.6186000000000004E-2</v>
      </c>
      <c r="AA66" s="1">
        <f>$BS$22</f>
        <v>-0.13892299999999999</v>
      </c>
      <c r="AB66" s="1">
        <f>$BS$23</f>
        <v>-0.12754699999999999</v>
      </c>
      <c r="AC66" s="1">
        <f>$BS$24</f>
        <v>-0.12751799999999999</v>
      </c>
      <c r="AD66" s="1">
        <f>$BS$25</f>
        <v>-0.110612</v>
      </c>
      <c r="AE66" s="1">
        <f>$BS$26</f>
        <v>-0.111595</v>
      </c>
      <c r="AF66" s="1">
        <f>$BS$27</f>
        <v>-0.11171399999999999</v>
      </c>
      <c r="AG66" s="1">
        <f>$BS$28</f>
        <v>-0.118823</v>
      </c>
      <c r="AH66" s="1">
        <f>$BS$29</f>
        <v>-0.112431</v>
      </c>
      <c r="AI66" s="1">
        <f>$BS$30</f>
        <v>4.7231000000000002E-2</v>
      </c>
      <c r="AJ66" s="1">
        <f>$BS$31</f>
        <v>2.1543E-2</v>
      </c>
      <c r="AK66" s="1">
        <f>$BS$32</f>
        <v>-0.136708</v>
      </c>
      <c r="AL66" s="1">
        <f>$BS$33</f>
        <v>-5.6722000000000002E-2</v>
      </c>
      <c r="AM66" s="1">
        <f>$BS$34</f>
        <v>5.2040000000000003E-3</v>
      </c>
      <c r="AN66" s="1">
        <f>$BS$35</f>
        <v>3.5707999999999997E-2</v>
      </c>
      <c r="AO66" s="1">
        <f>$BS$36</f>
        <v>2.3713999999999999E-2</v>
      </c>
      <c r="AP66" s="1">
        <f>$BS$37</f>
        <v>3.0051999999999999E-2</v>
      </c>
      <c r="AQ66" s="1">
        <f>$BS$38</f>
        <v>1.6806000000000001E-2</v>
      </c>
      <c r="AR66" s="1">
        <f>$BS$39</f>
        <v>3.6219000000000001E-2</v>
      </c>
      <c r="AS66" s="1">
        <f>$BS$40</f>
        <v>4.3396999999999998E-2</v>
      </c>
      <c r="AT66" s="1">
        <f>$BS$41</f>
        <v>1.8190999999999999E-2</v>
      </c>
      <c r="AU66" s="1">
        <f>$BS$42</f>
        <v>-5.7224999999999998E-2</v>
      </c>
      <c r="AV66" s="1">
        <f>$BS$43</f>
        <v>-0.12734300000000001</v>
      </c>
      <c r="AW66" s="1">
        <f>$BS$44</f>
        <v>-1.8386E-2</v>
      </c>
      <c r="AX66" s="1">
        <f>$BS$45</f>
        <v>-1.8898999999999999E-2</v>
      </c>
      <c r="AY66" s="1">
        <f>$BS$46</f>
        <v>8.4580000000000002E-3</v>
      </c>
      <c r="AZ66" s="1">
        <f>$BS$47</f>
        <v>7.5040000000000003E-3</v>
      </c>
      <c r="BA66" s="1">
        <f>$BS$48</f>
        <v>1.5298000000000001E-2</v>
      </c>
      <c r="BB66" s="1">
        <f>$BS$49</f>
        <v>1.4722000000000001E-2</v>
      </c>
      <c r="BC66" s="1">
        <f>$BS$50</f>
        <v>-1.0257E-2</v>
      </c>
      <c r="BD66" s="1">
        <f>$BS$51</f>
        <v>-3.3942E-2</v>
      </c>
      <c r="BE66" s="1">
        <f>$BS$52</f>
        <v>-3.2539999999999999E-2</v>
      </c>
      <c r="BF66" s="1">
        <f>$BS$53</f>
        <v>-4.9114999999999999E-2</v>
      </c>
      <c r="BG66" s="1">
        <f>$BS$54</f>
        <v>2.6162000000000001E-2</v>
      </c>
      <c r="BH66" s="1">
        <f>$BS$55</f>
        <v>-2.3354E-2</v>
      </c>
      <c r="BI66" s="1">
        <f>$BS$56</f>
        <v>-1.1705E-2</v>
      </c>
      <c r="BJ66" s="1">
        <f>$BS$57</f>
        <v>8.3789999999999993E-3</v>
      </c>
      <c r="BK66" s="1">
        <f>$BS$58</f>
        <v>-3.9605000000000001E-2</v>
      </c>
      <c r="BL66" s="1">
        <f>$BS$59</f>
        <v>-1.7097999999999999E-2</v>
      </c>
      <c r="BM66" s="1">
        <f>$BS$60</f>
        <v>-1.1096E-2</v>
      </c>
      <c r="BN66" s="1">
        <f>$BS$61</f>
        <v>-2.7185999999999998E-2</v>
      </c>
      <c r="BO66" s="1">
        <f>$BS$62</f>
        <v>-4.2845000000000001E-2</v>
      </c>
      <c r="BP66" s="1">
        <f>$BS$63</f>
        <v>-5.8513000000000003E-2</v>
      </c>
      <c r="BQ66" s="1">
        <f>$BS$64</f>
        <v>-5.3282000000000003E-2</v>
      </c>
      <c r="BR66" s="1">
        <f>$BS$65</f>
        <v>-1.0387E-2</v>
      </c>
      <c r="BS66" s="1">
        <f>1</f>
        <v>1</v>
      </c>
      <c r="BT66" s="1">
        <f>$F$2144</f>
        <v>-7.7586000000000002E-2</v>
      </c>
      <c r="BU66" s="1">
        <f>$F$2145</f>
        <v>-4.4531000000000001E-2</v>
      </c>
      <c r="BV66" s="1">
        <f>$F$2146</f>
        <v>0.105505</v>
      </c>
    </row>
    <row r="67" spans="2:74" x14ac:dyDescent="0.2">
      <c r="B67" s="1">
        <v>797</v>
      </c>
      <c r="D67" s="1">
        <v>1</v>
      </c>
      <c r="E67" s="1">
        <v>797</v>
      </c>
      <c r="F67" s="1">
        <v>-0.25003300000000001</v>
      </c>
      <c r="H67" s="1">
        <v>797</v>
      </c>
      <c r="I67" s="1">
        <f>$BT$4</f>
        <v>-0.25003300000000001</v>
      </c>
      <c r="J67" s="1">
        <f>$BT$5</f>
        <v>2.2269999999999998E-3</v>
      </c>
      <c r="K67" s="1">
        <f>$BT$6</f>
        <v>-2.6551999999999999E-2</v>
      </c>
      <c r="L67" s="1">
        <f>$BT$7</f>
        <v>-1.5552E-2</v>
      </c>
      <c r="M67" s="1">
        <f>$BT$8</f>
        <v>6.4451999999999995E-2</v>
      </c>
      <c r="N67" s="1">
        <f>$BT$9</f>
        <v>9.7351999999999994E-2</v>
      </c>
      <c r="O67" s="1">
        <f>$BT$10</f>
        <v>0.18332499999999999</v>
      </c>
      <c r="P67" s="1">
        <f>$BT$11</f>
        <v>0.127606</v>
      </c>
      <c r="Q67" s="1">
        <f>$BT$12</f>
        <v>9.6880999999999995E-2</v>
      </c>
      <c r="R67" s="1">
        <f>$BT$13</f>
        <v>0.119044</v>
      </c>
      <c r="S67" s="1">
        <f>$BT$14</f>
        <v>4.7641999999999997E-2</v>
      </c>
      <c r="T67" s="1">
        <f>$BT$15</f>
        <v>3.6809000000000001E-2</v>
      </c>
      <c r="U67" s="1">
        <f>$BT$16</f>
        <v>0.18751100000000001</v>
      </c>
      <c r="V67" s="1">
        <f>$BT$17</f>
        <v>-6.7834000000000005E-2</v>
      </c>
      <c r="W67" s="1">
        <f>$BT$18</f>
        <v>-7.2761999999999993E-2</v>
      </c>
      <c r="X67" s="1">
        <f>$BT$19</f>
        <v>-6.7385E-2</v>
      </c>
      <c r="Y67" s="1">
        <f>$BT$20</f>
        <v>-2.2145000000000001E-2</v>
      </c>
      <c r="Z67" s="1">
        <f>$BT$21</f>
        <v>-8.5760000000000003E-3</v>
      </c>
      <c r="AA67" s="1">
        <f>$BT$22</f>
        <v>2.1162E-2</v>
      </c>
      <c r="AB67" s="1">
        <f>$BT$23</f>
        <v>7.796E-3</v>
      </c>
      <c r="AC67" s="1">
        <f>$BT$24</f>
        <v>-1.003E-3</v>
      </c>
      <c r="AD67" s="1">
        <f>$BT$25</f>
        <v>-2.8E-3</v>
      </c>
      <c r="AE67" s="1">
        <f>$BT$26</f>
        <v>-2.0146000000000001E-2</v>
      </c>
      <c r="AF67" s="1">
        <f>$BT$27</f>
        <v>-4.3561000000000002E-2</v>
      </c>
      <c r="AG67" s="1">
        <f>$BT$28</f>
        <v>-6.0625999999999999E-2</v>
      </c>
      <c r="AH67" s="1">
        <f>$BT$29</f>
        <v>-7.0084999999999995E-2</v>
      </c>
      <c r="AI67" s="1">
        <f>$BT$30</f>
        <v>-4.3408000000000002E-2</v>
      </c>
      <c r="AJ67" s="1">
        <f>$BT$31</f>
        <v>-8.1034999999999996E-2</v>
      </c>
      <c r="AK67" s="1">
        <f>$BT$32</f>
        <v>2.2478999999999999E-2</v>
      </c>
      <c r="AL67" s="1">
        <f>$BT$33</f>
        <v>4.2837E-2</v>
      </c>
      <c r="AM67" s="1">
        <f>$BT$34</f>
        <v>4.9817E-2</v>
      </c>
      <c r="AN67" s="1">
        <f>$BT$35</f>
        <v>-6.2500000000000001E-4</v>
      </c>
      <c r="AO67" s="1">
        <f>$BT$36</f>
        <v>-1.0895E-2</v>
      </c>
      <c r="AP67" s="1">
        <f>$BT$37</f>
        <v>-7.2979999999999998E-3</v>
      </c>
      <c r="AQ67" s="1">
        <f>$BT$38</f>
        <v>-1.5987000000000001E-2</v>
      </c>
      <c r="AR67" s="1">
        <f>$BT$39</f>
        <v>-2.9465000000000002E-2</v>
      </c>
      <c r="AS67" s="1">
        <f>$BT$40</f>
        <v>-3.4729000000000003E-2</v>
      </c>
      <c r="AT67" s="1">
        <f>$BT$41</f>
        <v>-5.6299000000000002E-2</v>
      </c>
      <c r="AU67" s="1">
        <f>$BT$42</f>
        <v>-1.1691999999999999E-2</v>
      </c>
      <c r="AV67" s="1">
        <f>$BT$43</f>
        <v>5.5919000000000003E-2</v>
      </c>
      <c r="AW67" s="1">
        <f>$BT$44</f>
        <v>-4.2841999999999998E-2</v>
      </c>
      <c r="AX67" s="1">
        <f>$BT$45</f>
        <v>-3.0710999999999999E-2</v>
      </c>
      <c r="AY67" s="1">
        <f>$BT$46</f>
        <v>2.2071E-2</v>
      </c>
      <c r="AZ67" s="1">
        <f>$BT$47</f>
        <v>-6.2018999999999998E-2</v>
      </c>
      <c r="BA67" s="1">
        <f>$BT$48</f>
        <v>-4.6138999999999999E-2</v>
      </c>
      <c r="BB67" s="1">
        <f>$BT$49</f>
        <v>-6.8595000000000003E-2</v>
      </c>
      <c r="BC67" s="1">
        <f>$BT$50</f>
        <v>-5.6534000000000001E-2</v>
      </c>
      <c r="BD67" s="1">
        <f>$BT$51</f>
        <v>-6.5257999999999997E-2</v>
      </c>
      <c r="BE67" s="1">
        <f>$BT$52</f>
        <v>-5.6798000000000001E-2</v>
      </c>
      <c r="BF67" s="1">
        <f>$BT$53</f>
        <v>9.7035999999999997E-2</v>
      </c>
      <c r="BG67" s="1">
        <f>$BT$54</f>
        <v>-2.7333E-2</v>
      </c>
      <c r="BH67" s="1">
        <f>$BT$55</f>
        <v>-8.5859999999999999E-3</v>
      </c>
      <c r="BI67" s="1">
        <f>$BT$56</f>
        <v>2.7669999999999999E-3</v>
      </c>
      <c r="BJ67" s="1">
        <f>$BT$57</f>
        <v>-6.4489999999999999E-3</v>
      </c>
      <c r="BK67" s="1">
        <f>$BT$58</f>
        <v>3.0703999999999999E-2</v>
      </c>
      <c r="BL67" s="1">
        <f>$BT$59</f>
        <v>-5.1957999999999997E-2</v>
      </c>
      <c r="BM67" s="1">
        <f>$BT$60</f>
        <v>-6.0755999999999998E-2</v>
      </c>
      <c r="BN67" s="1">
        <f>$BT$61</f>
        <v>-6.7080000000000001E-2</v>
      </c>
      <c r="BO67" s="1">
        <f>$BT$62</f>
        <v>-5.2662E-2</v>
      </c>
      <c r="BP67" s="1">
        <f>$BT$63</f>
        <v>-6.0718000000000001E-2</v>
      </c>
      <c r="BQ67" s="1">
        <f>$BT$64</f>
        <v>-3.6166999999999998E-2</v>
      </c>
      <c r="BR67" s="1">
        <f>$BT$65</f>
        <v>4.6688E-2</v>
      </c>
      <c r="BS67" s="1">
        <f>$BT$66</f>
        <v>-7.7586000000000002E-2</v>
      </c>
      <c r="BT67" s="1">
        <f>1</f>
        <v>1</v>
      </c>
      <c r="BU67" s="1">
        <f>$F$2147</f>
        <v>0.35376999999999997</v>
      </c>
      <c r="BV67" s="1">
        <f>$F$2148</f>
        <v>0.102617</v>
      </c>
    </row>
    <row r="68" spans="2:74" x14ac:dyDescent="0.2">
      <c r="B68" s="1">
        <v>800</v>
      </c>
      <c r="D68" s="1">
        <v>1</v>
      </c>
      <c r="E68" s="1">
        <v>800</v>
      </c>
      <c r="F68" s="1">
        <v>-9.8178000000000001E-2</v>
      </c>
      <c r="H68" s="1">
        <v>800</v>
      </c>
      <c r="I68" s="1">
        <f>$BU$4</f>
        <v>-9.8178000000000001E-2</v>
      </c>
      <c r="J68" s="1">
        <f>$BU$5</f>
        <v>5.4459E-2</v>
      </c>
      <c r="K68" s="1">
        <f>$BU$6</f>
        <v>0.115587</v>
      </c>
      <c r="L68" s="1">
        <f>$BU$7</f>
        <v>0.14044400000000001</v>
      </c>
      <c r="M68" s="1">
        <f>$BU$8</f>
        <v>0.13887099999999999</v>
      </c>
      <c r="N68" s="1">
        <f>$BU$9</f>
        <v>0.15046699999999999</v>
      </c>
      <c r="O68" s="1">
        <f>$BU$10</f>
        <v>0.187474</v>
      </c>
      <c r="P68" s="1">
        <f>$BU$11</f>
        <v>0.120667</v>
      </c>
      <c r="Q68" s="1">
        <f>$BU$12</f>
        <v>0.13017200000000001</v>
      </c>
      <c r="R68" s="1">
        <f>$BU$13</f>
        <v>0.15557000000000001</v>
      </c>
      <c r="S68" s="1">
        <f>$BU$14</f>
        <v>0.11330900000000001</v>
      </c>
      <c r="T68" s="1">
        <f>$BU$15</f>
        <v>9.6201999999999996E-2</v>
      </c>
      <c r="U68" s="1">
        <f>$BU$16</f>
        <v>4.8451000000000001E-2</v>
      </c>
      <c r="V68" s="1">
        <f>$BU$17</f>
        <v>-0.13609499999999999</v>
      </c>
      <c r="W68" s="1">
        <f>$BU$18</f>
        <v>-0.116865</v>
      </c>
      <c r="X68" s="1">
        <f>$BU$19</f>
        <v>-0.12560499999999999</v>
      </c>
      <c r="Y68" s="1">
        <f>$BU$20</f>
        <v>-9.2022999999999994E-2</v>
      </c>
      <c r="Z68" s="1">
        <f>$BU$21</f>
        <v>-6.6850000000000007E-2</v>
      </c>
      <c r="AA68" s="1">
        <f>$BU$22</f>
        <v>5.1818000000000003E-2</v>
      </c>
      <c r="AB68" s="1">
        <f>$BU$23</f>
        <v>4.3038E-2</v>
      </c>
      <c r="AC68" s="1">
        <f>$BU$24</f>
        <v>6.5889000000000003E-2</v>
      </c>
      <c r="AD68" s="1">
        <f>$BU$25</f>
        <v>7.2222999999999996E-2</v>
      </c>
      <c r="AE68" s="1">
        <f>$BU$26</f>
        <v>8.1414E-2</v>
      </c>
      <c r="AF68" s="1">
        <f>$BU$27</f>
        <v>7.6365000000000002E-2</v>
      </c>
      <c r="AG68" s="1">
        <f>$BU$28</f>
        <v>7.9916000000000001E-2</v>
      </c>
      <c r="AH68" s="1">
        <f>$BU$29</f>
        <v>8.2439999999999999E-2</v>
      </c>
      <c r="AI68" s="1">
        <f>$BU$30</f>
        <v>-6.6422999999999996E-2</v>
      </c>
      <c r="AJ68" s="1">
        <f>$BU$31</f>
        <v>-5.5877999999999997E-2</v>
      </c>
      <c r="AK68" s="1">
        <f>$BU$32</f>
        <v>0.11238099999999999</v>
      </c>
      <c r="AL68" s="1">
        <f>$BU$33</f>
        <v>0.106119</v>
      </c>
      <c r="AM68" s="1">
        <f>$BU$34</f>
        <v>0.13617599999999999</v>
      </c>
      <c r="AN68" s="1">
        <f>$BU$35</f>
        <v>0.123427</v>
      </c>
      <c r="AO68" s="1">
        <f>$BU$36</f>
        <v>0.103363</v>
      </c>
      <c r="AP68" s="1">
        <f>$BU$37</f>
        <v>0.10904899999999999</v>
      </c>
      <c r="AQ68" s="1">
        <f>$BU$38</f>
        <v>0.102213</v>
      </c>
      <c r="AR68" s="1">
        <f>$BU$39</f>
        <v>0.10091700000000001</v>
      </c>
      <c r="AS68" s="1">
        <f>$BU$40</f>
        <v>9.5272999999999997E-2</v>
      </c>
      <c r="AT68" s="1">
        <f>$BU$41</f>
        <v>7.0079000000000002E-2</v>
      </c>
      <c r="AU68" s="1">
        <f>$BU$42</f>
        <v>-3.0460999999999998E-2</v>
      </c>
      <c r="AV68" s="1">
        <f>$BU$43</f>
        <v>1.2637000000000001E-2</v>
      </c>
      <c r="AW68" s="1">
        <f>$BU$44</f>
        <v>-0.101063</v>
      </c>
      <c r="AX68" s="1">
        <f>$BU$45</f>
        <v>-0.10087400000000001</v>
      </c>
      <c r="AY68" s="1">
        <f>$BU$46</f>
        <v>-3.8602999999999998E-2</v>
      </c>
      <c r="AZ68" s="1">
        <f>$BU$47</f>
        <v>-5.4522000000000001E-2</v>
      </c>
      <c r="BA68" s="1">
        <f>$BU$48</f>
        <v>-1.1556E-2</v>
      </c>
      <c r="BB68" s="1">
        <f>$BU$49</f>
        <v>-3.0648000000000002E-2</v>
      </c>
      <c r="BC68" s="1">
        <f>$BU$50</f>
        <v>1.6993999999999999E-2</v>
      </c>
      <c r="BD68" s="1">
        <f>$BU$51</f>
        <v>1.1298000000000001E-2</v>
      </c>
      <c r="BE68" s="1">
        <f>$BU$52</f>
        <v>1.3879999999999999E-3</v>
      </c>
      <c r="BF68" s="1">
        <f>$BU$53</f>
        <v>6.7044999999999993E-2</v>
      </c>
      <c r="BG68" s="1">
        <f>$BU$54</f>
        <v>-2.2074E-2</v>
      </c>
      <c r="BH68" s="1">
        <f>$BU$55</f>
        <v>2.4211E-2</v>
      </c>
      <c r="BI68" s="1">
        <f>$BU$56</f>
        <v>1.0168999999999999E-2</v>
      </c>
      <c r="BJ68" s="1">
        <f>$BU$57</f>
        <v>1.4919999999999999E-2</v>
      </c>
      <c r="BK68" s="1">
        <f>$BU$58</f>
        <v>-1.5835999999999999E-2</v>
      </c>
      <c r="BL68" s="1">
        <f>$BU$59</f>
        <v>-9.1556999999999999E-2</v>
      </c>
      <c r="BM68" s="1">
        <f>$BU$60</f>
        <v>-1.6472000000000001E-2</v>
      </c>
      <c r="BN68" s="1">
        <f>$BU$61</f>
        <v>-4.0474999999999997E-2</v>
      </c>
      <c r="BO68" s="1">
        <f>$BU$62</f>
        <v>-3.1939999999999998E-3</v>
      </c>
      <c r="BP68" s="1">
        <f>$BU$63</f>
        <v>-4.7780000000000001E-3</v>
      </c>
      <c r="BQ68" s="1">
        <f>$BU$64</f>
        <v>1.4189999999999999E-2</v>
      </c>
      <c r="BR68" s="1">
        <f>$BU$65</f>
        <v>3.1961000000000003E-2</v>
      </c>
      <c r="BS68" s="1">
        <f>$BU$66</f>
        <v>-4.4531000000000001E-2</v>
      </c>
      <c r="BT68" s="1">
        <f>$BU$67</f>
        <v>0.35376999999999997</v>
      </c>
      <c r="BU68" s="1">
        <f>1</f>
        <v>1</v>
      </c>
      <c r="BV68" s="1">
        <f>$F$2149</f>
        <v>-4.9431000000000003E-2</v>
      </c>
    </row>
    <row r="69" spans="2:74" x14ac:dyDescent="0.2">
      <c r="B69" s="1">
        <v>990</v>
      </c>
      <c r="D69" s="1">
        <v>1</v>
      </c>
      <c r="E69" s="1">
        <v>990</v>
      </c>
      <c r="F69" s="1">
        <v>-0.180316</v>
      </c>
      <c r="H69" s="1">
        <v>990</v>
      </c>
      <c r="I69" s="1">
        <f>$BV$4</f>
        <v>-0.180316</v>
      </c>
      <c r="J69" s="1">
        <f>$BV$5</f>
        <v>-0.212538</v>
      </c>
      <c r="K69" s="1">
        <f>$BV$6</f>
        <v>-0.25989200000000001</v>
      </c>
      <c r="L69" s="1">
        <f>$BV$7</f>
        <v>-0.27413999999999999</v>
      </c>
      <c r="M69" s="1">
        <f>$BV$8</f>
        <v>-0.27801900000000002</v>
      </c>
      <c r="N69" s="1">
        <f>$BV$9</f>
        <v>-0.34362900000000002</v>
      </c>
      <c r="O69" s="1">
        <f>$BV$10</f>
        <v>-0.30857899999999999</v>
      </c>
      <c r="P69" s="1">
        <f>$BV$11</f>
        <v>-0.29639599999999999</v>
      </c>
      <c r="Q69" s="1">
        <f>$BV$12</f>
        <v>-0.40425800000000001</v>
      </c>
      <c r="R69" s="1">
        <f>$BV$13</f>
        <v>-0.35733700000000002</v>
      </c>
      <c r="S69" s="1">
        <f>$BV$14</f>
        <v>-0.35622799999999999</v>
      </c>
      <c r="T69" s="1">
        <f>$BV$15</f>
        <v>-0.38902100000000001</v>
      </c>
      <c r="U69" s="1">
        <f>$BV$16</f>
        <v>5.4205000000000003E-2</v>
      </c>
      <c r="V69" s="1">
        <f>$BV$17</f>
        <v>2.3498999999999999E-2</v>
      </c>
      <c r="W69" s="1">
        <f>$BV$18</f>
        <v>-1.2855E-2</v>
      </c>
      <c r="X69" s="1">
        <f>$BV$19</f>
        <v>-3.5985000000000003E-2</v>
      </c>
      <c r="Y69" s="1">
        <f>$BV$20</f>
        <v>-0.160326</v>
      </c>
      <c r="Z69" s="1">
        <f>$BV$21</f>
        <v>-0.32574500000000001</v>
      </c>
      <c r="AA69" s="1">
        <f>$BV$22</f>
        <v>-0.60639900000000002</v>
      </c>
      <c r="AB69" s="1">
        <f>$BV$23</f>
        <v>-0.67544199999999999</v>
      </c>
      <c r="AC69" s="1">
        <f>$BV$24</f>
        <v>-0.768957</v>
      </c>
      <c r="AD69" s="1">
        <f>$BV$25</f>
        <v>-0.82086700000000001</v>
      </c>
      <c r="AE69" s="1">
        <f>$BV$26</f>
        <v>-0.87454399999999999</v>
      </c>
      <c r="AF69" s="1">
        <f>$BV$27</f>
        <v>-0.89063499999999995</v>
      </c>
      <c r="AG69" s="1">
        <f>$BV$28</f>
        <v>-0.90206699999999995</v>
      </c>
      <c r="AH69" s="1">
        <f>$BV$29</f>
        <v>-0.90896200000000005</v>
      </c>
      <c r="AI69" s="1">
        <f>$BV$30</f>
        <v>-2.1153000000000002E-2</v>
      </c>
      <c r="AJ69" s="1">
        <f>$BV$31</f>
        <v>-6.0692000000000003E-2</v>
      </c>
      <c r="AK69" s="1">
        <f>$BV$32</f>
        <v>-0.27010899999999999</v>
      </c>
      <c r="AL69" s="1">
        <f>$BV$33</f>
        <v>-0.36611100000000002</v>
      </c>
      <c r="AM69" s="1">
        <f>$BV$34</f>
        <v>-0.45483800000000002</v>
      </c>
      <c r="AN69" s="1">
        <f>$BV$35</f>
        <v>-0.61907299999999998</v>
      </c>
      <c r="AO69" s="1">
        <f>$BV$36</f>
        <v>-0.68776899999999996</v>
      </c>
      <c r="AP69" s="1">
        <f>$BV$37</f>
        <v>-0.73634100000000002</v>
      </c>
      <c r="AQ69" s="1">
        <f>$BV$38</f>
        <v>-0.76271599999999995</v>
      </c>
      <c r="AR69" s="1">
        <f>$BV$39</f>
        <v>-0.76183100000000004</v>
      </c>
      <c r="AS69" s="1">
        <f>$BV$40</f>
        <v>-0.74379600000000001</v>
      </c>
      <c r="AT69" s="1">
        <f>$BV$41</f>
        <v>-0.72008000000000005</v>
      </c>
      <c r="AU69" s="1">
        <f>$BV$42</f>
        <v>1.3469E-2</v>
      </c>
      <c r="AV69" s="1">
        <f>$BV$43</f>
        <v>8.0156000000000005E-2</v>
      </c>
      <c r="AW69" s="1">
        <f>$BV$44</f>
        <v>6.8409999999999999E-2</v>
      </c>
      <c r="AX69" s="1">
        <f>$BV$45</f>
        <v>6.6747000000000001E-2</v>
      </c>
      <c r="AY69" s="1">
        <f>$BV$46</f>
        <v>7.1503999999999998E-2</v>
      </c>
      <c r="AZ69" s="1">
        <f>$BV$47</f>
        <v>3.7453E-2</v>
      </c>
      <c r="BA69" s="1">
        <f>$BV$48</f>
        <v>2.1212999999999999E-2</v>
      </c>
      <c r="BB69" s="1">
        <f>$BV$49</f>
        <v>1.137E-3</v>
      </c>
      <c r="BC69" s="1">
        <f>$BV$50</f>
        <v>-1.9650000000000002E-3</v>
      </c>
      <c r="BD69" s="1">
        <f>$BV$51</f>
        <v>3.9722E-2</v>
      </c>
      <c r="BE69" s="1">
        <f>$BV$52</f>
        <v>7.0471000000000006E-2</v>
      </c>
      <c r="BF69" s="1">
        <f>$BV$53</f>
        <v>6.2040999999999999E-2</v>
      </c>
      <c r="BG69" s="1">
        <f>$BV$54</f>
        <v>7.5069999999999998E-2</v>
      </c>
      <c r="BH69" s="1">
        <f>$BV$55</f>
        <v>6.9074999999999998E-2</v>
      </c>
      <c r="BI69" s="1">
        <f>$BV$56</f>
        <v>7.0010000000000003E-2</v>
      </c>
      <c r="BJ69" s="1">
        <f>$BV$57</f>
        <v>9.4537999999999997E-2</v>
      </c>
      <c r="BK69" s="1">
        <f>$BV$58</f>
        <v>0.175286</v>
      </c>
      <c r="BL69" s="1">
        <f>$BV$59</f>
        <v>9.8327999999999999E-2</v>
      </c>
      <c r="BM69" s="1">
        <f>$BV$60</f>
        <v>8.1375000000000003E-2</v>
      </c>
      <c r="BN69" s="1">
        <f>$BV$61</f>
        <v>3.8521E-2</v>
      </c>
      <c r="BO69" s="1">
        <f>$BV$62</f>
        <v>2.4243000000000001E-2</v>
      </c>
      <c r="BP69" s="1">
        <f>$BV$63</f>
        <v>3.6582000000000003E-2</v>
      </c>
      <c r="BQ69" s="1">
        <f>$BV$64</f>
        <v>3.4825000000000002E-2</v>
      </c>
      <c r="BR69" s="1">
        <f>$BV$65</f>
        <v>7.5009999999999993E-2</v>
      </c>
      <c r="BS69" s="1">
        <f>$BV$66</f>
        <v>0.105505</v>
      </c>
      <c r="BT69" s="1">
        <f>$BV$67</f>
        <v>0.102617</v>
      </c>
      <c r="BU69" s="1">
        <f>$BV$68</f>
        <v>-4.9431000000000003E-2</v>
      </c>
      <c r="BV69" s="1">
        <f>1</f>
        <v>1</v>
      </c>
    </row>
    <row r="70" spans="2:74" x14ac:dyDescent="0.2">
      <c r="D70" s="1">
        <v>2</v>
      </c>
      <c r="E70" s="1">
        <v>3</v>
      </c>
      <c r="F70" s="1">
        <v>0.757853</v>
      </c>
    </row>
    <row r="71" spans="2:74" x14ac:dyDescent="0.2">
      <c r="D71" s="1">
        <v>2</v>
      </c>
      <c r="E71" s="1">
        <v>4</v>
      </c>
      <c r="F71" s="1">
        <v>0.30511100000000002</v>
      </c>
    </row>
    <row r="72" spans="2:74" x14ac:dyDescent="0.2">
      <c r="D72" s="1">
        <v>2</v>
      </c>
      <c r="E72" s="1">
        <v>5</v>
      </c>
      <c r="F72" s="1">
        <v>0.13018099999999999</v>
      </c>
    </row>
    <row r="73" spans="2:74" x14ac:dyDescent="0.2">
      <c r="D73" s="1">
        <v>2</v>
      </c>
      <c r="E73" s="1">
        <v>6</v>
      </c>
      <c r="F73" s="1">
        <v>8.6013999999999993E-2</v>
      </c>
    </row>
    <row r="74" spans="2:74" x14ac:dyDescent="0.2">
      <c r="D74" s="1">
        <v>2</v>
      </c>
      <c r="E74" s="1">
        <v>7</v>
      </c>
      <c r="F74" s="1">
        <v>0.13280900000000001</v>
      </c>
    </row>
    <row r="75" spans="2:74" x14ac:dyDescent="0.2">
      <c r="D75" s="1">
        <v>2</v>
      </c>
      <c r="E75" s="1">
        <v>8</v>
      </c>
      <c r="F75" s="1">
        <v>0.100467</v>
      </c>
    </row>
    <row r="76" spans="2:74" x14ac:dyDescent="0.2">
      <c r="D76" s="1">
        <v>2</v>
      </c>
      <c r="E76" s="1">
        <v>9</v>
      </c>
      <c r="F76" s="1">
        <v>0.307479</v>
      </c>
    </row>
    <row r="77" spans="2:74" x14ac:dyDescent="0.2">
      <c r="D77" s="1">
        <v>2</v>
      </c>
      <c r="E77" s="1">
        <v>10</v>
      </c>
      <c r="F77" s="1">
        <v>0.31969500000000001</v>
      </c>
    </row>
    <row r="78" spans="2:74" x14ac:dyDescent="0.2">
      <c r="D78" s="1">
        <v>2</v>
      </c>
      <c r="E78" s="1">
        <v>11</v>
      </c>
      <c r="F78" s="1">
        <v>0.30579800000000001</v>
      </c>
    </row>
    <row r="79" spans="2:74" x14ac:dyDescent="0.2">
      <c r="D79" s="1">
        <v>2</v>
      </c>
      <c r="E79" s="1">
        <v>12</v>
      </c>
      <c r="F79" s="1">
        <v>0.28882200000000002</v>
      </c>
    </row>
    <row r="80" spans="2:74" x14ac:dyDescent="0.2">
      <c r="D80" s="1">
        <v>2</v>
      </c>
      <c r="E80" s="1">
        <v>40</v>
      </c>
      <c r="F80" s="1">
        <v>-0.383127</v>
      </c>
    </row>
    <row r="81" spans="4:6" x14ac:dyDescent="0.2">
      <c r="D81" s="1">
        <v>2</v>
      </c>
      <c r="E81" s="1">
        <v>41</v>
      </c>
      <c r="F81" s="1">
        <v>-0.54971899999999996</v>
      </c>
    </row>
    <row r="82" spans="4:6" x14ac:dyDescent="0.2">
      <c r="D82" s="1">
        <v>2</v>
      </c>
      <c r="E82" s="1">
        <v>76</v>
      </c>
      <c r="F82" s="1">
        <v>1.7111999999999999E-2</v>
      </c>
    </row>
    <row r="83" spans="4:6" x14ac:dyDescent="0.2">
      <c r="D83" s="1">
        <v>2</v>
      </c>
      <c r="E83" s="1">
        <v>77</v>
      </c>
      <c r="F83" s="1">
        <v>-7.6103000000000004E-2</v>
      </c>
    </row>
    <row r="84" spans="4:6" x14ac:dyDescent="0.2">
      <c r="D84" s="1">
        <v>2</v>
      </c>
      <c r="E84" s="1">
        <v>78</v>
      </c>
      <c r="F84" s="1">
        <v>2.7504000000000001E-2</v>
      </c>
    </row>
    <row r="85" spans="4:6" x14ac:dyDescent="0.2">
      <c r="D85" s="1">
        <v>2</v>
      </c>
      <c r="E85" s="1">
        <v>79</v>
      </c>
      <c r="F85" s="1">
        <v>7.0233000000000004E-2</v>
      </c>
    </row>
    <row r="86" spans="4:6" x14ac:dyDescent="0.2">
      <c r="D86" s="1">
        <v>2</v>
      </c>
      <c r="E86" s="1">
        <v>80</v>
      </c>
      <c r="F86" s="1">
        <v>0.124288</v>
      </c>
    </row>
    <row r="87" spans="4:6" x14ac:dyDescent="0.2">
      <c r="D87" s="1">
        <v>2</v>
      </c>
      <c r="E87" s="1">
        <v>81</v>
      </c>
      <c r="F87" s="1">
        <v>0.152447</v>
      </c>
    </row>
    <row r="88" spans="4:6" x14ac:dyDescent="0.2">
      <c r="D88" s="1">
        <v>2</v>
      </c>
      <c r="E88" s="1">
        <v>82</v>
      </c>
      <c r="F88" s="1">
        <v>0.18646599999999999</v>
      </c>
    </row>
    <row r="89" spans="4:6" x14ac:dyDescent="0.2">
      <c r="D89" s="1">
        <v>2</v>
      </c>
      <c r="E89" s="1">
        <v>83</v>
      </c>
      <c r="F89" s="1">
        <v>0.201573</v>
      </c>
    </row>
    <row r="90" spans="4:6" x14ac:dyDescent="0.2">
      <c r="D90" s="1">
        <v>2</v>
      </c>
      <c r="E90" s="1">
        <v>84</v>
      </c>
      <c r="F90" s="1">
        <v>0.20399900000000001</v>
      </c>
    </row>
    <row r="91" spans="4:6" x14ac:dyDescent="0.2">
      <c r="D91" s="1">
        <v>2</v>
      </c>
      <c r="E91" s="1">
        <v>85</v>
      </c>
      <c r="F91" s="1">
        <v>0.19763</v>
      </c>
    </row>
    <row r="92" spans="4:6" x14ac:dyDescent="0.2">
      <c r="D92" s="1">
        <v>2</v>
      </c>
      <c r="E92" s="1">
        <v>86</v>
      </c>
      <c r="F92" s="1">
        <v>0.20353399999999999</v>
      </c>
    </row>
    <row r="93" spans="4:6" x14ac:dyDescent="0.2">
      <c r="D93" s="1">
        <v>2</v>
      </c>
      <c r="E93" s="1">
        <v>87</v>
      </c>
      <c r="F93" s="1">
        <v>0.19592300000000001</v>
      </c>
    </row>
    <row r="94" spans="4:6" x14ac:dyDescent="0.2">
      <c r="D94" s="1">
        <v>2</v>
      </c>
      <c r="E94" s="1">
        <v>286</v>
      </c>
      <c r="F94" s="1">
        <v>-0.12750400000000001</v>
      </c>
    </row>
    <row r="95" spans="4:6" x14ac:dyDescent="0.2">
      <c r="D95" s="1">
        <v>2</v>
      </c>
      <c r="E95" s="1">
        <v>287</v>
      </c>
      <c r="F95" s="1">
        <v>-0.236762</v>
      </c>
    </row>
    <row r="96" spans="4:6" x14ac:dyDescent="0.2">
      <c r="D96" s="1">
        <v>2</v>
      </c>
      <c r="E96" s="1">
        <v>288</v>
      </c>
      <c r="F96" s="1">
        <v>6.9786000000000001E-2</v>
      </c>
    </row>
    <row r="97" spans="4:6" x14ac:dyDescent="0.2">
      <c r="D97" s="1">
        <v>2</v>
      </c>
      <c r="E97" s="1">
        <v>289</v>
      </c>
      <c r="F97" s="1">
        <v>0.19298999999999999</v>
      </c>
    </row>
    <row r="98" spans="4:6" x14ac:dyDescent="0.2">
      <c r="D98" s="1">
        <v>2</v>
      </c>
      <c r="E98" s="1">
        <v>290</v>
      </c>
      <c r="F98" s="1">
        <v>0.261106</v>
      </c>
    </row>
    <row r="99" spans="4:6" x14ac:dyDescent="0.2">
      <c r="D99" s="1">
        <v>2</v>
      </c>
      <c r="E99" s="1">
        <v>291</v>
      </c>
      <c r="F99" s="1">
        <v>0.153637</v>
      </c>
    </row>
    <row r="100" spans="4:6" x14ac:dyDescent="0.2">
      <c r="D100" s="1">
        <v>2</v>
      </c>
      <c r="E100" s="1">
        <v>292</v>
      </c>
      <c r="F100" s="1">
        <v>0.14524599999999999</v>
      </c>
    </row>
    <row r="101" spans="4:6" x14ac:dyDescent="0.2">
      <c r="D101" s="1">
        <v>2</v>
      </c>
      <c r="E101" s="1">
        <v>293</v>
      </c>
      <c r="F101" s="1">
        <v>0.13847300000000001</v>
      </c>
    </row>
    <row r="102" spans="4:6" x14ac:dyDescent="0.2">
      <c r="D102" s="1">
        <v>2</v>
      </c>
      <c r="E102" s="1">
        <v>294</v>
      </c>
      <c r="F102" s="1">
        <v>0.14446300000000001</v>
      </c>
    </row>
    <row r="103" spans="4:6" x14ac:dyDescent="0.2">
      <c r="D103" s="1">
        <v>2</v>
      </c>
      <c r="E103" s="1">
        <v>295</v>
      </c>
      <c r="F103" s="1">
        <v>0.120851</v>
      </c>
    </row>
    <row r="104" spans="4:6" x14ac:dyDescent="0.2">
      <c r="D104" s="1">
        <v>2</v>
      </c>
      <c r="E104" s="1">
        <v>297</v>
      </c>
      <c r="F104" s="1">
        <v>0.124291</v>
      </c>
    </row>
    <row r="105" spans="4:6" x14ac:dyDescent="0.2">
      <c r="D105" s="1">
        <v>2</v>
      </c>
      <c r="E105" s="1">
        <v>298</v>
      </c>
      <c r="F105" s="1">
        <v>9.7557000000000005E-2</v>
      </c>
    </row>
    <row r="106" spans="4:6" x14ac:dyDescent="0.2">
      <c r="D106" s="1">
        <v>2</v>
      </c>
      <c r="E106" s="1">
        <v>396</v>
      </c>
      <c r="F106" s="1">
        <v>-0.10123600000000001</v>
      </c>
    </row>
    <row r="107" spans="4:6" x14ac:dyDescent="0.2">
      <c r="D107" s="1">
        <v>2</v>
      </c>
      <c r="E107" s="1">
        <v>397</v>
      </c>
      <c r="F107" s="1">
        <v>-2.7119000000000001E-2</v>
      </c>
    </row>
    <row r="108" spans="4:6" x14ac:dyDescent="0.2">
      <c r="D108" s="1">
        <v>2</v>
      </c>
      <c r="E108" s="1">
        <v>398</v>
      </c>
      <c r="F108" s="1">
        <v>-0.38503100000000001</v>
      </c>
    </row>
    <row r="109" spans="4:6" x14ac:dyDescent="0.2">
      <c r="D109" s="1">
        <v>2</v>
      </c>
      <c r="E109" s="1">
        <v>399</v>
      </c>
      <c r="F109" s="1">
        <v>-0.34496599999999999</v>
      </c>
    </row>
    <row r="110" spans="4:6" x14ac:dyDescent="0.2">
      <c r="D110" s="1">
        <v>2</v>
      </c>
      <c r="E110" s="1">
        <v>402</v>
      </c>
      <c r="F110" s="1">
        <v>-0.32688600000000001</v>
      </c>
    </row>
    <row r="111" spans="4:6" x14ac:dyDescent="0.2">
      <c r="D111" s="1">
        <v>2</v>
      </c>
      <c r="E111" s="1">
        <v>403</v>
      </c>
      <c r="F111" s="1">
        <v>-0.31023200000000001</v>
      </c>
    </row>
    <row r="112" spans="4:6" x14ac:dyDescent="0.2">
      <c r="D112" s="1">
        <v>2</v>
      </c>
      <c r="E112" s="1">
        <v>404</v>
      </c>
      <c r="F112" s="1">
        <v>-0.23496300000000001</v>
      </c>
    </row>
    <row r="113" spans="4:6" x14ac:dyDescent="0.2">
      <c r="D113" s="1">
        <v>2</v>
      </c>
      <c r="E113" s="1">
        <v>405</v>
      </c>
      <c r="F113" s="1">
        <v>-0.24923300000000001</v>
      </c>
    </row>
    <row r="114" spans="4:6" x14ac:dyDescent="0.2">
      <c r="D114" s="1">
        <v>2</v>
      </c>
      <c r="E114" s="1">
        <v>406</v>
      </c>
      <c r="F114" s="1">
        <v>-0.25739000000000001</v>
      </c>
    </row>
    <row r="115" spans="4:6" x14ac:dyDescent="0.2">
      <c r="D115" s="1">
        <v>2</v>
      </c>
      <c r="E115" s="1">
        <v>407</v>
      </c>
      <c r="F115" s="1">
        <v>-0.21013699999999999</v>
      </c>
    </row>
    <row r="116" spans="4:6" x14ac:dyDescent="0.2">
      <c r="D116" s="1">
        <v>2</v>
      </c>
      <c r="E116" s="1">
        <v>408</v>
      </c>
      <c r="F116" s="1">
        <v>-0.22298399999999999</v>
      </c>
    </row>
    <row r="117" spans="4:6" x14ac:dyDescent="0.2">
      <c r="D117" s="1">
        <v>2</v>
      </c>
      <c r="E117" s="1">
        <v>409</v>
      </c>
      <c r="F117" s="1">
        <v>-0.22264800000000001</v>
      </c>
    </row>
    <row r="118" spans="4:6" x14ac:dyDescent="0.2">
      <c r="D118" s="1">
        <v>2</v>
      </c>
      <c r="E118" s="1">
        <v>432</v>
      </c>
      <c r="F118" s="1">
        <v>-0.36431599999999997</v>
      </c>
    </row>
    <row r="119" spans="4:6" x14ac:dyDescent="0.2">
      <c r="D119" s="1">
        <v>2</v>
      </c>
      <c r="E119" s="1">
        <v>433</v>
      </c>
      <c r="F119" s="1">
        <v>-0.25812299999999999</v>
      </c>
    </row>
    <row r="120" spans="4:6" x14ac:dyDescent="0.2">
      <c r="D120" s="1">
        <v>2</v>
      </c>
      <c r="E120" s="1">
        <v>435</v>
      </c>
      <c r="F120" s="1">
        <v>-0.20112099999999999</v>
      </c>
    </row>
    <row r="121" spans="4:6" x14ac:dyDescent="0.2">
      <c r="D121" s="1">
        <v>2</v>
      </c>
      <c r="E121" s="1">
        <v>436</v>
      </c>
      <c r="F121" s="1">
        <v>-0.16026799999999999</v>
      </c>
    </row>
    <row r="122" spans="4:6" x14ac:dyDescent="0.2">
      <c r="D122" s="1">
        <v>2</v>
      </c>
      <c r="E122" s="1">
        <v>437</v>
      </c>
      <c r="F122" s="1">
        <v>-0.24892800000000001</v>
      </c>
    </row>
    <row r="123" spans="4:6" x14ac:dyDescent="0.2">
      <c r="D123" s="1">
        <v>2</v>
      </c>
      <c r="E123" s="1">
        <v>438</v>
      </c>
      <c r="F123" s="1">
        <v>-0.235177</v>
      </c>
    </row>
    <row r="124" spans="4:6" x14ac:dyDescent="0.2">
      <c r="D124" s="1">
        <v>2</v>
      </c>
      <c r="E124" s="1">
        <v>439</v>
      </c>
      <c r="F124" s="1">
        <v>-0.139899</v>
      </c>
    </row>
    <row r="125" spans="4:6" x14ac:dyDescent="0.2">
      <c r="D125" s="1">
        <v>2</v>
      </c>
      <c r="E125" s="1">
        <v>440</v>
      </c>
      <c r="F125" s="1">
        <v>-0.15046300000000001</v>
      </c>
    </row>
    <row r="126" spans="4:6" x14ac:dyDescent="0.2">
      <c r="D126" s="1">
        <v>2</v>
      </c>
      <c r="E126" s="1">
        <v>441</v>
      </c>
      <c r="F126" s="1">
        <v>-0.13708899999999999</v>
      </c>
    </row>
    <row r="127" spans="4:6" x14ac:dyDescent="0.2">
      <c r="D127" s="1">
        <v>2</v>
      </c>
      <c r="E127" s="1">
        <v>442</v>
      </c>
      <c r="F127" s="1">
        <v>-0.118712</v>
      </c>
    </row>
    <row r="128" spans="4:6" x14ac:dyDescent="0.2">
      <c r="D128" s="1">
        <v>2</v>
      </c>
      <c r="E128" s="1">
        <v>443</v>
      </c>
      <c r="F128" s="1">
        <v>-0.12363300000000001</v>
      </c>
    </row>
    <row r="129" spans="4:6" x14ac:dyDescent="0.2">
      <c r="D129" s="1">
        <v>2</v>
      </c>
      <c r="E129" s="1">
        <v>444</v>
      </c>
      <c r="F129" s="1">
        <v>-0.137521</v>
      </c>
    </row>
    <row r="130" spans="4:6" x14ac:dyDescent="0.2">
      <c r="D130" s="1">
        <v>2</v>
      </c>
      <c r="E130" s="1">
        <v>660</v>
      </c>
      <c r="F130" s="1">
        <v>-8.0984E-2</v>
      </c>
    </row>
    <row r="131" spans="4:6" x14ac:dyDescent="0.2">
      <c r="D131" s="1">
        <v>2</v>
      </c>
      <c r="E131" s="1">
        <v>797</v>
      </c>
      <c r="F131" s="1">
        <v>2.2269999999999998E-3</v>
      </c>
    </row>
    <row r="132" spans="4:6" x14ac:dyDescent="0.2">
      <c r="D132" s="1">
        <v>2</v>
      </c>
      <c r="E132" s="1">
        <v>800</v>
      </c>
      <c r="F132" s="1">
        <v>5.4459E-2</v>
      </c>
    </row>
    <row r="133" spans="4:6" x14ac:dyDescent="0.2">
      <c r="D133" s="1">
        <v>2</v>
      </c>
      <c r="E133" s="1">
        <v>990</v>
      </c>
      <c r="F133" s="1">
        <v>-0.212538</v>
      </c>
    </row>
    <row r="134" spans="4:6" x14ac:dyDescent="0.2">
      <c r="D134" s="1">
        <v>3</v>
      </c>
      <c r="E134" s="1">
        <v>4</v>
      </c>
      <c r="F134" s="1">
        <v>0.76939500000000005</v>
      </c>
    </row>
    <row r="135" spans="4:6" x14ac:dyDescent="0.2">
      <c r="D135" s="1">
        <v>3</v>
      </c>
      <c r="E135" s="1">
        <v>5</v>
      </c>
      <c r="F135" s="1">
        <v>0.60933899999999996</v>
      </c>
    </row>
    <row r="136" spans="4:6" x14ac:dyDescent="0.2">
      <c r="D136" s="1">
        <v>3</v>
      </c>
      <c r="E136" s="1">
        <v>6</v>
      </c>
      <c r="F136" s="1">
        <v>0.54505000000000003</v>
      </c>
    </row>
    <row r="137" spans="4:6" x14ac:dyDescent="0.2">
      <c r="D137" s="1">
        <v>3</v>
      </c>
      <c r="E137" s="1">
        <v>7</v>
      </c>
      <c r="F137" s="1">
        <v>0.49907899999999999</v>
      </c>
    </row>
    <row r="138" spans="4:6" x14ac:dyDescent="0.2">
      <c r="D138" s="1">
        <v>3</v>
      </c>
      <c r="E138" s="1">
        <v>8</v>
      </c>
      <c r="F138" s="1">
        <v>0.39323799999999998</v>
      </c>
    </row>
    <row r="139" spans="4:6" x14ac:dyDescent="0.2">
      <c r="D139" s="1">
        <v>3</v>
      </c>
      <c r="E139" s="1">
        <v>9</v>
      </c>
      <c r="F139" s="1">
        <v>0.441971</v>
      </c>
    </row>
    <row r="140" spans="4:6" x14ac:dyDescent="0.2">
      <c r="D140" s="1">
        <v>3</v>
      </c>
      <c r="E140" s="1">
        <v>10</v>
      </c>
      <c r="F140" s="1">
        <v>0.46760400000000002</v>
      </c>
    </row>
    <row r="141" spans="4:6" x14ac:dyDescent="0.2">
      <c r="D141" s="1">
        <v>3</v>
      </c>
      <c r="E141" s="1">
        <v>11</v>
      </c>
      <c r="F141" s="1">
        <v>0.45525100000000002</v>
      </c>
    </row>
    <row r="142" spans="4:6" x14ac:dyDescent="0.2">
      <c r="D142" s="1">
        <v>3</v>
      </c>
      <c r="E142" s="1">
        <v>12</v>
      </c>
      <c r="F142" s="1">
        <v>0.38392500000000002</v>
      </c>
    </row>
    <row r="143" spans="4:6" x14ac:dyDescent="0.2">
      <c r="D143" s="1">
        <v>3</v>
      </c>
      <c r="E143" s="1">
        <v>40</v>
      </c>
      <c r="F143" s="1">
        <v>-0.31402200000000002</v>
      </c>
    </row>
    <row r="144" spans="4:6" x14ac:dyDescent="0.2">
      <c r="D144" s="1">
        <v>3</v>
      </c>
      <c r="E144" s="1">
        <v>41</v>
      </c>
      <c r="F144" s="1">
        <v>-0.409468</v>
      </c>
    </row>
    <row r="145" spans="4:6" x14ac:dyDescent="0.2">
      <c r="D145" s="1">
        <v>3</v>
      </c>
      <c r="E145" s="1">
        <v>76</v>
      </c>
      <c r="F145" s="1">
        <v>-6.7213999999999996E-2</v>
      </c>
    </row>
    <row r="146" spans="4:6" x14ac:dyDescent="0.2">
      <c r="D146" s="1">
        <v>3</v>
      </c>
      <c r="E146" s="1">
        <v>77</v>
      </c>
      <c r="F146" s="1">
        <v>-0.12883800000000001</v>
      </c>
    </row>
    <row r="147" spans="4:6" x14ac:dyDescent="0.2">
      <c r="D147" s="1">
        <v>3</v>
      </c>
      <c r="E147" s="1">
        <v>78</v>
      </c>
      <c r="F147" s="1">
        <v>-5.2180999999999998E-2</v>
      </c>
    </row>
    <row r="148" spans="4:6" x14ac:dyDescent="0.2">
      <c r="D148" s="1">
        <v>3</v>
      </c>
      <c r="E148" s="1">
        <v>79</v>
      </c>
      <c r="F148" s="1">
        <v>2.3435999999999998E-2</v>
      </c>
    </row>
    <row r="149" spans="4:6" x14ac:dyDescent="0.2">
      <c r="D149" s="1">
        <v>3</v>
      </c>
      <c r="E149" s="1">
        <v>80</v>
      </c>
      <c r="F149" s="1">
        <v>0.19820199999999999</v>
      </c>
    </row>
    <row r="150" spans="4:6" x14ac:dyDescent="0.2">
      <c r="D150" s="1">
        <v>3</v>
      </c>
      <c r="E150" s="1">
        <v>81</v>
      </c>
      <c r="F150" s="1">
        <v>0.226102</v>
      </c>
    </row>
    <row r="151" spans="4:6" x14ac:dyDescent="0.2">
      <c r="D151" s="1">
        <v>3</v>
      </c>
      <c r="E151" s="1">
        <v>82</v>
      </c>
      <c r="F151" s="1">
        <v>0.24632899999999999</v>
      </c>
    </row>
    <row r="152" spans="4:6" x14ac:dyDescent="0.2">
      <c r="D152" s="1">
        <v>3</v>
      </c>
      <c r="E152" s="1">
        <v>83</v>
      </c>
      <c r="F152" s="1">
        <v>0.26456400000000002</v>
      </c>
    </row>
    <row r="153" spans="4:6" x14ac:dyDescent="0.2">
      <c r="D153" s="1">
        <v>3</v>
      </c>
      <c r="E153" s="1">
        <v>84</v>
      </c>
      <c r="F153" s="1">
        <v>0.26788200000000001</v>
      </c>
    </row>
    <row r="154" spans="4:6" x14ac:dyDescent="0.2">
      <c r="D154" s="1">
        <v>3</v>
      </c>
      <c r="E154" s="1">
        <v>85</v>
      </c>
      <c r="F154" s="1">
        <v>0.265907</v>
      </c>
    </row>
    <row r="155" spans="4:6" x14ac:dyDescent="0.2">
      <c r="D155" s="1">
        <v>3</v>
      </c>
      <c r="E155" s="1">
        <v>86</v>
      </c>
      <c r="F155" s="1">
        <v>0.25799499999999997</v>
      </c>
    </row>
    <row r="156" spans="4:6" x14ac:dyDescent="0.2">
      <c r="D156" s="1">
        <v>3</v>
      </c>
      <c r="E156" s="1">
        <v>87</v>
      </c>
      <c r="F156" s="1">
        <v>0.24280099999999999</v>
      </c>
    </row>
    <row r="157" spans="4:6" x14ac:dyDescent="0.2">
      <c r="D157" s="1">
        <v>3</v>
      </c>
      <c r="E157" s="1">
        <v>286</v>
      </c>
      <c r="F157" s="1">
        <v>-0.18682499999999999</v>
      </c>
    </row>
    <row r="158" spans="4:6" x14ac:dyDescent="0.2">
      <c r="D158" s="1">
        <v>3</v>
      </c>
      <c r="E158" s="1">
        <v>287</v>
      </c>
      <c r="F158" s="1">
        <v>-0.212455</v>
      </c>
    </row>
    <row r="159" spans="4:6" x14ac:dyDescent="0.2">
      <c r="D159" s="1">
        <v>3</v>
      </c>
      <c r="E159" s="1">
        <v>288</v>
      </c>
      <c r="F159" s="1">
        <v>6.3155000000000003E-2</v>
      </c>
    </row>
    <row r="160" spans="4:6" x14ac:dyDescent="0.2">
      <c r="D160" s="1">
        <v>3</v>
      </c>
      <c r="E160" s="1">
        <v>289</v>
      </c>
      <c r="F160" s="1">
        <v>0.20383299999999999</v>
      </c>
    </row>
    <row r="161" spans="4:6" x14ac:dyDescent="0.2">
      <c r="D161" s="1">
        <v>3</v>
      </c>
      <c r="E161" s="1">
        <v>290</v>
      </c>
      <c r="F161" s="1">
        <v>0.26113500000000001</v>
      </c>
    </row>
    <row r="162" spans="4:6" x14ac:dyDescent="0.2">
      <c r="D162" s="1">
        <v>3</v>
      </c>
      <c r="E162" s="1">
        <v>291</v>
      </c>
      <c r="F162" s="1">
        <v>0.20726800000000001</v>
      </c>
    </row>
    <row r="163" spans="4:6" x14ac:dyDescent="0.2">
      <c r="D163" s="1">
        <v>3</v>
      </c>
      <c r="E163" s="1">
        <v>292</v>
      </c>
      <c r="F163" s="1">
        <v>0.209893</v>
      </c>
    </row>
    <row r="164" spans="4:6" x14ac:dyDescent="0.2">
      <c r="D164" s="1">
        <v>3</v>
      </c>
      <c r="E164" s="1">
        <v>293</v>
      </c>
      <c r="F164" s="1">
        <v>0.205702</v>
      </c>
    </row>
    <row r="165" spans="4:6" x14ac:dyDescent="0.2">
      <c r="D165" s="1">
        <v>3</v>
      </c>
      <c r="E165" s="1">
        <v>294</v>
      </c>
      <c r="F165" s="1">
        <v>0.20582700000000001</v>
      </c>
    </row>
    <row r="166" spans="4:6" x14ac:dyDescent="0.2">
      <c r="D166" s="1">
        <v>3</v>
      </c>
      <c r="E166" s="1">
        <v>295</v>
      </c>
      <c r="F166" s="1">
        <v>0.192633</v>
      </c>
    </row>
    <row r="167" spans="4:6" x14ac:dyDescent="0.2">
      <c r="D167" s="1">
        <v>3</v>
      </c>
      <c r="E167" s="1">
        <v>297</v>
      </c>
      <c r="F167" s="1">
        <v>0.200793</v>
      </c>
    </row>
    <row r="168" spans="4:6" x14ac:dyDescent="0.2">
      <c r="D168" s="1">
        <v>3</v>
      </c>
      <c r="E168" s="1">
        <v>298</v>
      </c>
      <c r="F168" s="1">
        <v>0.17407400000000001</v>
      </c>
    </row>
    <row r="169" spans="4:6" x14ac:dyDescent="0.2">
      <c r="D169" s="1">
        <v>3</v>
      </c>
      <c r="E169" s="1">
        <v>396</v>
      </c>
      <c r="F169" s="1">
        <v>-2.0284E-2</v>
      </c>
    </row>
    <row r="170" spans="4:6" x14ac:dyDescent="0.2">
      <c r="D170" s="1">
        <v>3</v>
      </c>
      <c r="E170" s="1">
        <v>397</v>
      </c>
      <c r="F170" s="1">
        <v>-1.1265000000000001E-2</v>
      </c>
    </row>
    <row r="171" spans="4:6" x14ac:dyDescent="0.2">
      <c r="D171" s="1">
        <v>3</v>
      </c>
      <c r="E171" s="1">
        <v>398</v>
      </c>
      <c r="F171" s="1">
        <v>-0.36960300000000001</v>
      </c>
    </row>
    <row r="172" spans="4:6" x14ac:dyDescent="0.2">
      <c r="D172" s="1">
        <v>3</v>
      </c>
      <c r="E172" s="1">
        <v>399</v>
      </c>
      <c r="F172" s="1">
        <v>-0.38074799999999998</v>
      </c>
    </row>
    <row r="173" spans="4:6" x14ac:dyDescent="0.2">
      <c r="D173" s="1">
        <v>3</v>
      </c>
      <c r="E173" s="1">
        <v>402</v>
      </c>
      <c r="F173" s="1">
        <v>-0.34890500000000002</v>
      </c>
    </row>
    <row r="174" spans="4:6" x14ac:dyDescent="0.2">
      <c r="D174" s="1">
        <v>3</v>
      </c>
      <c r="E174" s="1">
        <v>403</v>
      </c>
      <c r="F174" s="1">
        <v>-0.299653</v>
      </c>
    </row>
    <row r="175" spans="4:6" x14ac:dyDescent="0.2">
      <c r="D175" s="1">
        <v>3</v>
      </c>
      <c r="E175" s="1">
        <v>404</v>
      </c>
      <c r="F175" s="1">
        <v>-0.22388</v>
      </c>
    </row>
    <row r="176" spans="4:6" x14ac:dyDescent="0.2">
      <c r="D176" s="1">
        <v>3</v>
      </c>
      <c r="E176" s="1">
        <v>405</v>
      </c>
      <c r="F176" s="1">
        <v>-0.22017900000000001</v>
      </c>
    </row>
    <row r="177" spans="4:6" x14ac:dyDescent="0.2">
      <c r="D177" s="1">
        <v>3</v>
      </c>
      <c r="E177" s="1">
        <v>406</v>
      </c>
      <c r="F177" s="1">
        <v>-0.21921299999999999</v>
      </c>
    </row>
    <row r="178" spans="4:6" x14ac:dyDescent="0.2">
      <c r="D178" s="1">
        <v>3</v>
      </c>
      <c r="E178" s="1">
        <v>407</v>
      </c>
      <c r="F178" s="1">
        <v>-0.23918600000000001</v>
      </c>
    </row>
    <row r="179" spans="4:6" x14ac:dyDescent="0.2">
      <c r="D179" s="1">
        <v>3</v>
      </c>
      <c r="E179" s="1">
        <v>408</v>
      </c>
      <c r="F179" s="1">
        <v>-0.20158999999999999</v>
      </c>
    </row>
    <row r="180" spans="4:6" x14ac:dyDescent="0.2">
      <c r="D180" s="1">
        <v>3</v>
      </c>
      <c r="E180" s="1">
        <v>409</v>
      </c>
      <c r="F180" s="1">
        <v>-0.201513</v>
      </c>
    </row>
    <row r="181" spans="4:6" x14ac:dyDescent="0.2">
      <c r="D181" s="1">
        <v>3</v>
      </c>
      <c r="E181" s="1">
        <v>432</v>
      </c>
      <c r="F181" s="1">
        <v>-0.25400200000000001</v>
      </c>
    </row>
    <row r="182" spans="4:6" x14ac:dyDescent="0.2">
      <c r="D182" s="1">
        <v>3</v>
      </c>
      <c r="E182" s="1">
        <v>433</v>
      </c>
      <c r="F182" s="1">
        <v>-0.17824499999999999</v>
      </c>
    </row>
    <row r="183" spans="4:6" x14ac:dyDescent="0.2">
      <c r="D183" s="1">
        <v>3</v>
      </c>
      <c r="E183" s="1">
        <v>435</v>
      </c>
      <c r="F183" s="1">
        <v>-0.144041</v>
      </c>
    </row>
    <row r="184" spans="4:6" x14ac:dyDescent="0.2">
      <c r="D184" s="1">
        <v>3</v>
      </c>
      <c r="E184" s="1">
        <v>436</v>
      </c>
      <c r="F184" s="1">
        <v>-0.12804499999999999</v>
      </c>
    </row>
    <row r="185" spans="4:6" x14ac:dyDescent="0.2">
      <c r="D185" s="1">
        <v>3</v>
      </c>
      <c r="E185" s="1">
        <v>437</v>
      </c>
      <c r="F185" s="1">
        <v>-0.35300599999999999</v>
      </c>
    </row>
    <row r="186" spans="4:6" x14ac:dyDescent="0.2">
      <c r="D186" s="1">
        <v>3</v>
      </c>
      <c r="E186" s="1">
        <v>438</v>
      </c>
      <c r="F186" s="1">
        <v>-0.30612600000000001</v>
      </c>
    </row>
    <row r="187" spans="4:6" x14ac:dyDescent="0.2">
      <c r="D187" s="1">
        <v>3</v>
      </c>
      <c r="E187" s="1">
        <v>439</v>
      </c>
      <c r="F187" s="1">
        <v>-0.190197</v>
      </c>
    </row>
    <row r="188" spans="4:6" x14ac:dyDescent="0.2">
      <c r="D188" s="1">
        <v>3</v>
      </c>
      <c r="E188" s="1">
        <v>440</v>
      </c>
      <c r="F188" s="1">
        <v>-0.198738</v>
      </c>
    </row>
    <row r="189" spans="4:6" x14ac:dyDescent="0.2">
      <c r="D189" s="1">
        <v>3</v>
      </c>
      <c r="E189" s="1">
        <v>441</v>
      </c>
      <c r="F189" s="1">
        <v>-0.182672</v>
      </c>
    </row>
    <row r="190" spans="4:6" x14ac:dyDescent="0.2">
      <c r="D190" s="1">
        <v>3</v>
      </c>
      <c r="E190" s="1">
        <v>442</v>
      </c>
      <c r="F190" s="1">
        <v>-0.17020399999999999</v>
      </c>
    </row>
    <row r="191" spans="4:6" x14ac:dyDescent="0.2">
      <c r="D191" s="1">
        <v>3</v>
      </c>
      <c r="E191" s="1">
        <v>443</v>
      </c>
      <c r="F191" s="1">
        <v>-0.17464199999999999</v>
      </c>
    </row>
    <row r="192" spans="4:6" x14ac:dyDescent="0.2">
      <c r="D192" s="1">
        <v>3</v>
      </c>
      <c r="E192" s="1">
        <v>444</v>
      </c>
      <c r="F192" s="1">
        <v>-0.179419</v>
      </c>
    </row>
    <row r="193" spans="4:6" x14ac:dyDescent="0.2">
      <c r="D193" s="1">
        <v>3</v>
      </c>
      <c r="E193" s="1">
        <v>660</v>
      </c>
      <c r="F193" s="1">
        <v>4.4053000000000002E-2</v>
      </c>
    </row>
    <row r="194" spans="4:6" x14ac:dyDescent="0.2">
      <c r="D194" s="1">
        <v>3</v>
      </c>
      <c r="E194" s="1">
        <v>797</v>
      </c>
      <c r="F194" s="1">
        <v>-2.6551999999999999E-2</v>
      </c>
    </row>
    <row r="195" spans="4:6" x14ac:dyDescent="0.2">
      <c r="D195" s="1">
        <v>3</v>
      </c>
      <c r="E195" s="1">
        <v>800</v>
      </c>
      <c r="F195" s="1">
        <v>0.115587</v>
      </c>
    </row>
    <row r="196" spans="4:6" x14ac:dyDescent="0.2">
      <c r="D196" s="1">
        <v>3</v>
      </c>
      <c r="E196" s="1">
        <v>990</v>
      </c>
      <c r="F196" s="1">
        <v>-0.25989200000000001</v>
      </c>
    </row>
    <row r="197" spans="4:6" x14ac:dyDescent="0.2">
      <c r="D197" s="1">
        <v>4</v>
      </c>
      <c r="E197" s="1">
        <v>5</v>
      </c>
      <c r="F197" s="1">
        <v>0.82568900000000001</v>
      </c>
    </row>
    <row r="198" spans="4:6" x14ac:dyDescent="0.2">
      <c r="D198" s="1">
        <v>4</v>
      </c>
      <c r="E198" s="1">
        <v>6</v>
      </c>
      <c r="F198" s="1">
        <v>0.79254899999999995</v>
      </c>
    </row>
    <row r="199" spans="4:6" x14ac:dyDescent="0.2">
      <c r="D199" s="1">
        <v>4</v>
      </c>
      <c r="E199" s="1">
        <v>7</v>
      </c>
      <c r="F199" s="1">
        <v>0.66014200000000001</v>
      </c>
    </row>
    <row r="200" spans="4:6" x14ac:dyDescent="0.2">
      <c r="D200" s="1">
        <v>4</v>
      </c>
      <c r="E200" s="1">
        <v>8</v>
      </c>
      <c r="F200" s="1">
        <v>0.50673299999999999</v>
      </c>
    </row>
    <row r="201" spans="4:6" x14ac:dyDescent="0.2">
      <c r="D201" s="1">
        <v>4</v>
      </c>
      <c r="E201" s="1">
        <v>9</v>
      </c>
      <c r="F201" s="1">
        <v>0.424763</v>
      </c>
    </row>
    <row r="202" spans="4:6" x14ac:dyDescent="0.2">
      <c r="D202" s="1">
        <v>4</v>
      </c>
      <c r="E202" s="1">
        <v>10</v>
      </c>
      <c r="F202" s="1">
        <v>0.43345499999999998</v>
      </c>
    </row>
    <row r="203" spans="4:6" x14ac:dyDescent="0.2">
      <c r="D203" s="1">
        <v>4</v>
      </c>
      <c r="E203" s="1">
        <v>11</v>
      </c>
      <c r="F203" s="1">
        <v>0.43602800000000003</v>
      </c>
    </row>
    <row r="204" spans="4:6" x14ac:dyDescent="0.2">
      <c r="D204" s="1">
        <v>4</v>
      </c>
      <c r="E204" s="1">
        <v>12</v>
      </c>
      <c r="F204" s="1">
        <v>0.37021399999999999</v>
      </c>
    </row>
    <row r="205" spans="4:6" x14ac:dyDescent="0.2">
      <c r="D205" s="1">
        <v>4</v>
      </c>
      <c r="E205" s="1">
        <v>40</v>
      </c>
      <c r="F205" s="1">
        <v>-0.18884500000000001</v>
      </c>
    </row>
    <row r="206" spans="4:6" x14ac:dyDescent="0.2">
      <c r="D206" s="1">
        <v>4</v>
      </c>
      <c r="E206" s="1">
        <v>41</v>
      </c>
      <c r="F206" s="1">
        <v>-0.18127599999999999</v>
      </c>
    </row>
    <row r="207" spans="4:6" x14ac:dyDescent="0.2">
      <c r="D207" s="1">
        <v>4</v>
      </c>
      <c r="E207" s="1">
        <v>76</v>
      </c>
      <c r="F207" s="1">
        <v>-8.4140999999999994E-2</v>
      </c>
    </row>
    <row r="208" spans="4:6" x14ac:dyDescent="0.2">
      <c r="D208" s="1">
        <v>4</v>
      </c>
      <c r="E208" s="1">
        <v>77</v>
      </c>
      <c r="F208" s="1">
        <v>-0.104222</v>
      </c>
    </row>
    <row r="209" spans="4:6" x14ac:dyDescent="0.2">
      <c r="D209" s="1">
        <v>4</v>
      </c>
      <c r="E209" s="1">
        <v>78</v>
      </c>
      <c r="F209" s="1">
        <v>-5.7093999999999999E-2</v>
      </c>
    </row>
    <row r="210" spans="4:6" x14ac:dyDescent="0.2">
      <c r="D210" s="1">
        <v>4</v>
      </c>
      <c r="E210" s="1">
        <v>79</v>
      </c>
      <c r="F210" s="1">
        <v>2.1454000000000001E-2</v>
      </c>
    </row>
    <row r="211" spans="4:6" x14ac:dyDescent="0.2">
      <c r="D211" s="1">
        <v>4</v>
      </c>
      <c r="E211" s="1">
        <v>80</v>
      </c>
      <c r="F211" s="1">
        <v>0.22073200000000001</v>
      </c>
    </row>
    <row r="212" spans="4:6" x14ac:dyDescent="0.2">
      <c r="D212" s="1">
        <v>4</v>
      </c>
      <c r="E212" s="1">
        <v>81</v>
      </c>
      <c r="F212" s="1">
        <v>0.246084</v>
      </c>
    </row>
    <row r="213" spans="4:6" x14ac:dyDescent="0.2">
      <c r="D213" s="1">
        <v>4</v>
      </c>
      <c r="E213" s="1">
        <v>82</v>
      </c>
      <c r="F213" s="1">
        <v>0.26581199999999999</v>
      </c>
    </row>
    <row r="214" spans="4:6" x14ac:dyDescent="0.2">
      <c r="D214" s="1">
        <v>4</v>
      </c>
      <c r="E214" s="1">
        <v>83</v>
      </c>
      <c r="F214" s="1">
        <v>0.281198</v>
      </c>
    </row>
    <row r="215" spans="4:6" x14ac:dyDescent="0.2">
      <c r="D215" s="1">
        <v>4</v>
      </c>
      <c r="E215" s="1">
        <v>84</v>
      </c>
      <c r="F215" s="1">
        <v>0.293153</v>
      </c>
    </row>
    <row r="216" spans="4:6" x14ac:dyDescent="0.2">
      <c r="D216" s="1">
        <v>4</v>
      </c>
      <c r="E216" s="1">
        <v>85</v>
      </c>
      <c r="F216" s="1">
        <v>0.29610599999999998</v>
      </c>
    </row>
    <row r="217" spans="4:6" x14ac:dyDescent="0.2">
      <c r="D217" s="1">
        <v>4</v>
      </c>
      <c r="E217" s="1">
        <v>86</v>
      </c>
      <c r="F217" s="1">
        <v>0.28695300000000001</v>
      </c>
    </row>
    <row r="218" spans="4:6" x14ac:dyDescent="0.2">
      <c r="D218" s="1">
        <v>4</v>
      </c>
      <c r="E218" s="1">
        <v>87</v>
      </c>
      <c r="F218" s="1">
        <v>0.27412199999999998</v>
      </c>
    </row>
    <row r="219" spans="4:6" x14ac:dyDescent="0.2">
      <c r="D219" s="1">
        <v>4</v>
      </c>
      <c r="E219" s="1">
        <v>286</v>
      </c>
      <c r="F219" s="1">
        <v>-0.10649699999999999</v>
      </c>
    </row>
    <row r="220" spans="4:6" x14ac:dyDescent="0.2">
      <c r="D220" s="1">
        <v>4</v>
      </c>
      <c r="E220" s="1">
        <v>287</v>
      </c>
      <c r="F220" s="1">
        <v>-8.0075999999999994E-2</v>
      </c>
    </row>
    <row r="221" spans="4:6" x14ac:dyDescent="0.2">
      <c r="D221" s="1">
        <v>4</v>
      </c>
      <c r="E221" s="1">
        <v>288</v>
      </c>
      <c r="F221" s="1">
        <v>-1.2458E-2</v>
      </c>
    </row>
    <row r="222" spans="4:6" x14ac:dyDescent="0.2">
      <c r="D222" s="1">
        <v>4</v>
      </c>
      <c r="E222" s="1">
        <v>289</v>
      </c>
      <c r="F222" s="1">
        <v>0.107241</v>
      </c>
    </row>
    <row r="223" spans="4:6" x14ac:dyDescent="0.2">
      <c r="D223" s="1">
        <v>4</v>
      </c>
      <c r="E223" s="1">
        <v>290</v>
      </c>
      <c r="F223" s="1">
        <v>0.162135</v>
      </c>
    </row>
    <row r="224" spans="4:6" x14ac:dyDescent="0.2">
      <c r="D224" s="1">
        <v>4</v>
      </c>
      <c r="E224" s="1">
        <v>291</v>
      </c>
      <c r="F224" s="1">
        <v>0.21379300000000001</v>
      </c>
    </row>
    <row r="225" spans="4:6" x14ac:dyDescent="0.2">
      <c r="D225" s="1">
        <v>4</v>
      </c>
      <c r="E225" s="1">
        <v>292</v>
      </c>
      <c r="F225" s="1">
        <v>0.23916200000000001</v>
      </c>
    </row>
    <row r="226" spans="4:6" x14ac:dyDescent="0.2">
      <c r="D226" s="1">
        <v>4</v>
      </c>
      <c r="E226" s="1">
        <v>293</v>
      </c>
      <c r="F226" s="1">
        <v>0.24912300000000001</v>
      </c>
    </row>
    <row r="227" spans="4:6" x14ac:dyDescent="0.2">
      <c r="D227" s="1">
        <v>4</v>
      </c>
      <c r="E227" s="1">
        <v>294</v>
      </c>
      <c r="F227" s="1">
        <v>0.24946199999999999</v>
      </c>
    </row>
    <row r="228" spans="4:6" x14ac:dyDescent="0.2">
      <c r="D228" s="1">
        <v>4</v>
      </c>
      <c r="E228" s="1">
        <v>295</v>
      </c>
      <c r="F228" s="1">
        <v>0.25360700000000003</v>
      </c>
    </row>
    <row r="229" spans="4:6" x14ac:dyDescent="0.2">
      <c r="D229" s="1">
        <v>4</v>
      </c>
      <c r="E229" s="1">
        <v>297</v>
      </c>
      <c r="F229" s="1">
        <v>0.25812099999999999</v>
      </c>
    </row>
    <row r="230" spans="4:6" x14ac:dyDescent="0.2">
      <c r="D230" s="1">
        <v>4</v>
      </c>
      <c r="E230" s="1">
        <v>298</v>
      </c>
      <c r="F230" s="1">
        <v>0.23497599999999999</v>
      </c>
    </row>
    <row r="231" spans="4:6" x14ac:dyDescent="0.2">
      <c r="D231" s="1">
        <v>4</v>
      </c>
      <c r="E231" s="1">
        <v>396</v>
      </c>
      <c r="F231" s="1">
        <v>1.4175E-2</v>
      </c>
    </row>
    <row r="232" spans="4:6" x14ac:dyDescent="0.2">
      <c r="D232" s="1">
        <v>4</v>
      </c>
      <c r="E232" s="1">
        <v>397</v>
      </c>
      <c r="F232" s="1">
        <v>-4.3522999999999999E-2</v>
      </c>
    </row>
    <row r="233" spans="4:6" x14ac:dyDescent="0.2">
      <c r="D233" s="1">
        <v>4</v>
      </c>
      <c r="E233" s="1">
        <v>398</v>
      </c>
      <c r="F233" s="1">
        <v>-0.129305</v>
      </c>
    </row>
    <row r="234" spans="4:6" x14ac:dyDescent="0.2">
      <c r="D234" s="1">
        <v>4</v>
      </c>
      <c r="E234" s="1">
        <v>399</v>
      </c>
      <c r="F234" s="1">
        <v>-0.22584299999999999</v>
      </c>
    </row>
    <row r="235" spans="4:6" x14ac:dyDescent="0.2">
      <c r="D235" s="1">
        <v>4</v>
      </c>
      <c r="E235" s="1">
        <v>402</v>
      </c>
      <c r="F235" s="1">
        <v>-0.18973899999999999</v>
      </c>
    </row>
    <row r="236" spans="4:6" x14ac:dyDescent="0.2">
      <c r="D236" s="1">
        <v>4</v>
      </c>
      <c r="E236" s="1">
        <v>403</v>
      </c>
      <c r="F236" s="1">
        <v>-0.147318</v>
      </c>
    </row>
    <row r="237" spans="4:6" x14ac:dyDescent="0.2">
      <c r="D237" s="1">
        <v>4</v>
      </c>
      <c r="E237" s="1">
        <v>404</v>
      </c>
      <c r="F237" s="1">
        <v>-0.11455700000000001</v>
      </c>
    </row>
    <row r="238" spans="4:6" x14ac:dyDescent="0.2">
      <c r="D238" s="1">
        <v>4</v>
      </c>
      <c r="E238" s="1">
        <v>405</v>
      </c>
      <c r="F238" s="1">
        <v>-6.8366999999999997E-2</v>
      </c>
    </row>
    <row r="239" spans="4:6" x14ac:dyDescent="0.2">
      <c r="D239" s="1">
        <v>4</v>
      </c>
      <c r="E239" s="1">
        <v>406</v>
      </c>
      <c r="F239" s="1">
        <v>-7.9200000000000007E-2</v>
      </c>
    </row>
    <row r="240" spans="4:6" x14ac:dyDescent="0.2">
      <c r="D240" s="1">
        <v>4</v>
      </c>
      <c r="E240" s="1">
        <v>407</v>
      </c>
      <c r="F240" s="1">
        <v>-0.161134</v>
      </c>
    </row>
    <row r="241" spans="4:6" x14ac:dyDescent="0.2">
      <c r="D241" s="1">
        <v>4</v>
      </c>
      <c r="E241" s="1">
        <v>408</v>
      </c>
      <c r="F241" s="1">
        <v>-6.7133999999999999E-2</v>
      </c>
    </row>
    <row r="242" spans="4:6" x14ac:dyDescent="0.2">
      <c r="D242" s="1">
        <v>4</v>
      </c>
      <c r="E242" s="1">
        <v>409</v>
      </c>
      <c r="F242" s="1">
        <v>-8.5795999999999997E-2</v>
      </c>
    </row>
    <row r="243" spans="4:6" x14ac:dyDescent="0.2">
      <c r="D243" s="1">
        <v>4</v>
      </c>
      <c r="E243" s="1">
        <v>432</v>
      </c>
      <c r="F243" s="1">
        <v>-9.5297000000000007E-2</v>
      </c>
    </row>
    <row r="244" spans="4:6" x14ac:dyDescent="0.2">
      <c r="D244" s="1">
        <v>4</v>
      </c>
      <c r="E244" s="1">
        <v>433</v>
      </c>
      <c r="F244" s="1">
        <v>-6.3960000000000003E-2</v>
      </c>
    </row>
    <row r="245" spans="4:6" x14ac:dyDescent="0.2">
      <c r="D245" s="1">
        <v>4</v>
      </c>
      <c r="E245" s="1">
        <v>435</v>
      </c>
      <c r="F245" s="1">
        <v>-6.2988000000000002E-2</v>
      </c>
    </row>
    <row r="246" spans="4:6" x14ac:dyDescent="0.2">
      <c r="D246" s="1">
        <v>4</v>
      </c>
      <c r="E246" s="1">
        <v>436</v>
      </c>
      <c r="F246" s="1">
        <v>-8.6017999999999997E-2</v>
      </c>
    </row>
    <row r="247" spans="4:6" x14ac:dyDescent="0.2">
      <c r="D247" s="1">
        <v>4</v>
      </c>
      <c r="E247" s="1">
        <v>437</v>
      </c>
      <c r="F247" s="1">
        <v>-0.30394100000000002</v>
      </c>
    </row>
    <row r="248" spans="4:6" x14ac:dyDescent="0.2">
      <c r="D248" s="1">
        <v>4</v>
      </c>
      <c r="E248" s="1">
        <v>438</v>
      </c>
      <c r="F248" s="1">
        <v>-0.25623200000000002</v>
      </c>
    </row>
    <row r="249" spans="4:6" x14ac:dyDescent="0.2">
      <c r="D249" s="1">
        <v>4</v>
      </c>
      <c r="E249" s="1">
        <v>439</v>
      </c>
      <c r="F249" s="1">
        <v>-0.18284600000000001</v>
      </c>
    </row>
    <row r="250" spans="4:6" x14ac:dyDescent="0.2">
      <c r="D250" s="1">
        <v>4</v>
      </c>
      <c r="E250" s="1">
        <v>440</v>
      </c>
      <c r="F250" s="1">
        <v>-0.15857099999999999</v>
      </c>
    </row>
    <row r="251" spans="4:6" x14ac:dyDescent="0.2">
      <c r="D251" s="1">
        <v>4</v>
      </c>
      <c r="E251" s="1">
        <v>441</v>
      </c>
      <c r="F251" s="1">
        <v>-0.15563399999999999</v>
      </c>
    </row>
    <row r="252" spans="4:6" x14ac:dyDescent="0.2">
      <c r="D252" s="1">
        <v>4</v>
      </c>
      <c r="E252" s="1">
        <v>442</v>
      </c>
      <c r="F252" s="1">
        <v>-0.156526</v>
      </c>
    </row>
    <row r="253" spans="4:6" x14ac:dyDescent="0.2">
      <c r="D253" s="1">
        <v>4</v>
      </c>
      <c r="E253" s="1">
        <v>443</v>
      </c>
      <c r="F253" s="1">
        <v>-0.161881</v>
      </c>
    </row>
    <row r="254" spans="4:6" x14ac:dyDescent="0.2">
      <c r="D254" s="1">
        <v>4</v>
      </c>
      <c r="E254" s="1">
        <v>444</v>
      </c>
      <c r="F254" s="1">
        <v>-0.14364099999999999</v>
      </c>
    </row>
    <row r="255" spans="4:6" x14ac:dyDescent="0.2">
      <c r="D255" s="1">
        <v>4</v>
      </c>
      <c r="E255" s="1">
        <v>660</v>
      </c>
      <c r="F255" s="1">
        <v>0.105916</v>
      </c>
    </row>
    <row r="256" spans="4:6" x14ac:dyDescent="0.2">
      <c r="D256" s="1">
        <v>4</v>
      </c>
      <c r="E256" s="1">
        <v>797</v>
      </c>
      <c r="F256" s="1">
        <v>-1.5552E-2</v>
      </c>
    </row>
    <row r="257" spans="4:6" x14ac:dyDescent="0.2">
      <c r="D257" s="1">
        <v>4</v>
      </c>
      <c r="E257" s="1">
        <v>800</v>
      </c>
      <c r="F257" s="1">
        <v>0.14044400000000001</v>
      </c>
    </row>
    <row r="258" spans="4:6" x14ac:dyDescent="0.2">
      <c r="D258" s="1">
        <v>4</v>
      </c>
      <c r="E258" s="1">
        <v>990</v>
      </c>
      <c r="F258" s="1">
        <v>-0.27413999999999999</v>
      </c>
    </row>
    <row r="259" spans="4:6" x14ac:dyDescent="0.2">
      <c r="D259" s="1">
        <v>5</v>
      </c>
      <c r="E259" s="1">
        <v>6</v>
      </c>
      <c r="F259" s="1">
        <v>0.90230100000000002</v>
      </c>
    </row>
    <row r="260" spans="4:6" x14ac:dyDescent="0.2">
      <c r="D260" s="1">
        <v>5</v>
      </c>
      <c r="E260" s="1">
        <v>7</v>
      </c>
      <c r="F260" s="1">
        <v>0.73947399999999996</v>
      </c>
    </row>
    <row r="261" spans="4:6" x14ac:dyDescent="0.2">
      <c r="D261" s="1">
        <v>5</v>
      </c>
      <c r="E261" s="1">
        <v>8</v>
      </c>
      <c r="F261" s="1">
        <v>0.56145999999999996</v>
      </c>
    </row>
    <row r="262" spans="4:6" x14ac:dyDescent="0.2">
      <c r="D262" s="1">
        <v>5</v>
      </c>
      <c r="E262" s="1">
        <v>9</v>
      </c>
      <c r="F262" s="1">
        <v>0.46152799999999999</v>
      </c>
    </row>
    <row r="263" spans="4:6" x14ac:dyDescent="0.2">
      <c r="D263" s="1">
        <v>5</v>
      </c>
      <c r="E263" s="1">
        <v>10</v>
      </c>
      <c r="F263" s="1">
        <v>0.45037899999999997</v>
      </c>
    </row>
    <row r="264" spans="4:6" x14ac:dyDescent="0.2">
      <c r="D264" s="1">
        <v>5</v>
      </c>
      <c r="E264" s="1">
        <v>11</v>
      </c>
      <c r="F264" s="1">
        <v>0.43910900000000003</v>
      </c>
    </row>
    <row r="265" spans="4:6" x14ac:dyDescent="0.2">
      <c r="D265" s="1">
        <v>5</v>
      </c>
      <c r="E265" s="1">
        <v>12</v>
      </c>
      <c r="F265" s="1">
        <v>0.41652600000000001</v>
      </c>
    </row>
    <row r="266" spans="4:6" x14ac:dyDescent="0.2">
      <c r="D266" s="1">
        <v>5</v>
      </c>
      <c r="E266" s="1">
        <v>40</v>
      </c>
      <c r="F266" s="1">
        <v>-0.12243800000000001</v>
      </c>
    </row>
    <row r="267" spans="4:6" x14ac:dyDescent="0.2">
      <c r="D267" s="1">
        <v>5</v>
      </c>
      <c r="E267" s="1">
        <v>41</v>
      </c>
      <c r="F267" s="1">
        <v>-0.122319</v>
      </c>
    </row>
    <row r="268" spans="4:6" x14ac:dyDescent="0.2">
      <c r="D268" s="1">
        <v>5</v>
      </c>
      <c r="E268" s="1">
        <v>76</v>
      </c>
      <c r="F268" s="1">
        <v>-0.124124</v>
      </c>
    </row>
    <row r="269" spans="4:6" x14ac:dyDescent="0.2">
      <c r="D269" s="1">
        <v>5</v>
      </c>
      <c r="E269" s="1">
        <v>77</v>
      </c>
      <c r="F269" s="1">
        <v>-0.124831</v>
      </c>
    </row>
    <row r="270" spans="4:6" x14ac:dyDescent="0.2">
      <c r="D270" s="1">
        <v>5</v>
      </c>
      <c r="E270" s="1">
        <v>78</v>
      </c>
      <c r="F270" s="1">
        <v>-7.5486999999999999E-2</v>
      </c>
    </row>
    <row r="271" spans="4:6" x14ac:dyDescent="0.2">
      <c r="D271" s="1">
        <v>5</v>
      </c>
      <c r="E271" s="1">
        <v>79</v>
      </c>
      <c r="F271" s="1">
        <v>1.3804E-2</v>
      </c>
    </row>
    <row r="272" spans="4:6" x14ac:dyDescent="0.2">
      <c r="D272" s="1">
        <v>5</v>
      </c>
      <c r="E272" s="1">
        <v>80</v>
      </c>
      <c r="F272" s="1">
        <v>0.24139099999999999</v>
      </c>
    </row>
    <row r="273" spans="4:6" x14ac:dyDescent="0.2">
      <c r="D273" s="1">
        <v>5</v>
      </c>
      <c r="E273" s="1">
        <v>81</v>
      </c>
      <c r="F273" s="1">
        <v>0.26302500000000001</v>
      </c>
    </row>
    <row r="274" spans="4:6" x14ac:dyDescent="0.2">
      <c r="D274" s="1">
        <v>5</v>
      </c>
      <c r="E274" s="1">
        <v>82</v>
      </c>
      <c r="F274" s="1">
        <v>0.29244300000000001</v>
      </c>
    </row>
    <row r="275" spans="4:6" x14ac:dyDescent="0.2">
      <c r="D275" s="1">
        <v>5</v>
      </c>
      <c r="E275" s="1">
        <v>83</v>
      </c>
      <c r="F275" s="1">
        <v>0.30946600000000002</v>
      </c>
    </row>
    <row r="276" spans="4:6" x14ac:dyDescent="0.2">
      <c r="D276" s="1">
        <v>5</v>
      </c>
      <c r="E276" s="1">
        <v>84</v>
      </c>
      <c r="F276" s="1">
        <v>0.31065799999999999</v>
      </c>
    </row>
    <row r="277" spans="4:6" x14ac:dyDescent="0.2">
      <c r="D277" s="1">
        <v>5</v>
      </c>
      <c r="E277" s="1">
        <v>85</v>
      </c>
      <c r="F277" s="1">
        <v>0.30338100000000001</v>
      </c>
    </row>
    <row r="278" spans="4:6" x14ac:dyDescent="0.2">
      <c r="D278" s="1">
        <v>5</v>
      </c>
      <c r="E278" s="1">
        <v>86</v>
      </c>
      <c r="F278" s="1">
        <v>0.29397600000000002</v>
      </c>
    </row>
    <row r="279" spans="4:6" x14ac:dyDescent="0.2">
      <c r="D279" s="1">
        <v>5</v>
      </c>
      <c r="E279" s="1">
        <v>87</v>
      </c>
      <c r="F279" s="1">
        <v>0.27932499999999999</v>
      </c>
    </row>
    <row r="280" spans="4:6" x14ac:dyDescent="0.2">
      <c r="D280" s="1">
        <v>5</v>
      </c>
      <c r="E280" s="1">
        <v>286</v>
      </c>
      <c r="F280" s="1">
        <v>-0.119449</v>
      </c>
    </row>
    <row r="281" spans="4:6" x14ac:dyDescent="0.2">
      <c r="D281" s="1">
        <v>5</v>
      </c>
      <c r="E281" s="1">
        <v>287</v>
      </c>
      <c r="F281" s="1">
        <v>-7.4748999999999996E-2</v>
      </c>
    </row>
    <row r="282" spans="4:6" x14ac:dyDescent="0.2">
      <c r="D282" s="1">
        <v>5</v>
      </c>
      <c r="E282" s="1">
        <v>288</v>
      </c>
      <c r="F282" s="1">
        <v>2.4549000000000001E-2</v>
      </c>
    </row>
    <row r="283" spans="4:6" x14ac:dyDescent="0.2">
      <c r="D283" s="1">
        <v>5</v>
      </c>
      <c r="E283" s="1">
        <v>289</v>
      </c>
      <c r="F283" s="1">
        <v>0.128224</v>
      </c>
    </row>
    <row r="284" spans="4:6" x14ac:dyDescent="0.2">
      <c r="D284" s="1">
        <v>5</v>
      </c>
      <c r="E284" s="1">
        <v>290</v>
      </c>
      <c r="F284" s="1">
        <v>0.19931599999999999</v>
      </c>
    </row>
    <row r="285" spans="4:6" x14ac:dyDescent="0.2">
      <c r="D285" s="1">
        <v>5</v>
      </c>
      <c r="E285" s="1">
        <v>291</v>
      </c>
      <c r="F285" s="1">
        <v>0.23519899999999999</v>
      </c>
    </row>
    <row r="286" spans="4:6" x14ac:dyDescent="0.2">
      <c r="D286" s="1">
        <v>5</v>
      </c>
      <c r="E286" s="1">
        <v>292</v>
      </c>
      <c r="F286" s="1">
        <v>0.25688</v>
      </c>
    </row>
    <row r="287" spans="4:6" x14ac:dyDescent="0.2">
      <c r="D287" s="1">
        <v>5</v>
      </c>
      <c r="E287" s="1">
        <v>293</v>
      </c>
      <c r="F287" s="1">
        <v>0.27209</v>
      </c>
    </row>
    <row r="288" spans="4:6" x14ac:dyDescent="0.2">
      <c r="D288" s="1">
        <v>5</v>
      </c>
      <c r="E288" s="1">
        <v>294</v>
      </c>
      <c r="F288" s="1">
        <v>0.282968</v>
      </c>
    </row>
    <row r="289" spans="4:6" x14ac:dyDescent="0.2">
      <c r="D289" s="1">
        <v>5</v>
      </c>
      <c r="E289" s="1">
        <v>295</v>
      </c>
      <c r="F289" s="1">
        <v>0.290939</v>
      </c>
    </row>
    <row r="290" spans="4:6" x14ac:dyDescent="0.2">
      <c r="D290" s="1">
        <v>5</v>
      </c>
      <c r="E290" s="1">
        <v>297</v>
      </c>
      <c r="F290" s="1">
        <v>0.29283700000000001</v>
      </c>
    </row>
    <row r="291" spans="4:6" x14ac:dyDescent="0.2">
      <c r="D291" s="1">
        <v>5</v>
      </c>
      <c r="E291" s="1">
        <v>298</v>
      </c>
      <c r="F291" s="1">
        <v>0.28552699999999998</v>
      </c>
    </row>
    <row r="292" spans="4:6" x14ac:dyDescent="0.2">
      <c r="D292" s="1">
        <v>5</v>
      </c>
      <c r="E292" s="1">
        <v>396</v>
      </c>
      <c r="F292" s="1">
        <v>5.3741999999999998E-2</v>
      </c>
    </row>
    <row r="293" spans="4:6" x14ac:dyDescent="0.2">
      <c r="D293" s="1">
        <v>5</v>
      </c>
      <c r="E293" s="1">
        <v>397</v>
      </c>
      <c r="F293" s="1">
        <v>-1.2236E-2</v>
      </c>
    </row>
    <row r="294" spans="4:6" x14ac:dyDescent="0.2">
      <c r="D294" s="1">
        <v>5</v>
      </c>
      <c r="E294" s="1">
        <v>398</v>
      </c>
      <c r="F294" s="1">
        <v>-0.133995</v>
      </c>
    </row>
    <row r="295" spans="4:6" x14ac:dyDescent="0.2">
      <c r="D295" s="1">
        <v>5</v>
      </c>
      <c r="E295" s="1">
        <v>399</v>
      </c>
      <c r="F295" s="1">
        <v>-0.231324</v>
      </c>
    </row>
    <row r="296" spans="4:6" x14ac:dyDescent="0.2">
      <c r="D296" s="1">
        <v>5</v>
      </c>
      <c r="E296" s="1">
        <v>402</v>
      </c>
      <c r="F296" s="1">
        <v>-0.21046999999999999</v>
      </c>
    </row>
    <row r="297" spans="4:6" x14ac:dyDescent="0.2">
      <c r="D297" s="1">
        <v>5</v>
      </c>
      <c r="E297" s="1">
        <v>403</v>
      </c>
      <c r="F297" s="1">
        <v>-0.17629500000000001</v>
      </c>
    </row>
    <row r="298" spans="4:6" x14ac:dyDescent="0.2">
      <c r="D298" s="1">
        <v>5</v>
      </c>
      <c r="E298" s="1">
        <v>404</v>
      </c>
      <c r="F298" s="1">
        <v>-0.16273899999999999</v>
      </c>
    </row>
    <row r="299" spans="4:6" x14ac:dyDescent="0.2">
      <c r="D299" s="1">
        <v>5</v>
      </c>
      <c r="E299" s="1">
        <v>405</v>
      </c>
      <c r="F299" s="1">
        <v>-0.129749</v>
      </c>
    </row>
    <row r="300" spans="4:6" x14ac:dyDescent="0.2">
      <c r="D300" s="1">
        <v>5</v>
      </c>
      <c r="E300" s="1">
        <v>406</v>
      </c>
      <c r="F300" s="1">
        <v>-0.13062499999999999</v>
      </c>
    </row>
    <row r="301" spans="4:6" x14ac:dyDescent="0.2">
      <c r="D301" s="1">
        <v>5</v>
      </c>
      <c r="E301" s="1">
        <v>407</v>
      </c>
      <c r="F301" s="1">
        <v>-0.20865600000000001</v>
      </c>
    </row>
    <row r="302" spans="4:6" x14ac:dyDescent="0.2">
      <c r="D302" s="1">
        <v>5</v>
      </c>
      <c r="E302" s="1">
        <v>408</v>
      </c>
      <c r="F302" s="1">
        <v>-8.5292000000000007E-2</v>
      </c>
    </row>
    <row r="303" spans="4:6" x14ac:dyDescent="0.2">
      <c r="D303" s="1">
        <v>5</v>
      </c>
      <c r="E303" s="1">
        <v>409</v>
      </c>
      <c r="F303" s="1">
        <v>-0.101938</v>
      </c>
    </row>
    <row r="304" spans="4:6" x14ac:dyDescent="0.2">
      <c r="D304" s="1">
        <v>5</v>
      </c>
      <c r="E304" s="1">
        <v>432</v>
      </c>
      <c r="F304" s="1">
        <v>-2.3819E-2</v>
      </c>
    </row>
    <row r="305" spans="4:6" x14ac:dyDescent="0.2">
      <c r="D305" s="1">
        <v>5</v>
      </c>
      <c r="E305" s="1">
        <v>433</v>
      </c>
      <c r="F305" s="1">
        <v>-9.9780000000000008E-3</v>
      </c>
    </row>
    <row r="306" spans="4:6" x14ac:dyDescent="0.2">
      <c r="D306" s="1">
        <v>5</v>
      </c>
      <c r="E306" s="1">
        <v>435</v>
      </c>
      <c r="F306" s="1">
        <v>-1.0381E-2</v>
      </c>
    </row>
    <row r="307" spans="4:6" x14ac:dyDescent="0.2">
      <c r="D307" s="1">
        <v>5</v>
      </c>
      <c r="E307" s="1">
        <v>436</v>
      </c>
      <c r="F307" s="1">
        <v>-3.9319E-2</v>
      </c>
    </row>
    <row r="308" spans="4:6" x14ac:dyDescent="0.2">
      <c r="D308" s="1">
        <v>5</v>
      </c>
      <c r="E308" s="1">
        <v>437</v>
      </c>
      <c r="F308" s="1">
        <v>-0.29496699999999998</v>
      </c>
    </row>
    <row r="309" spans="4:6" x14ac:dyDescent="0.2">
      <c r="D309" s="1">
        <v>5</v>
      </c>
      <c r="E309" s="1">
        <v>438</v>
      </c>
      <c r="F309" s="1">
        <v>-0.26450800000000002</v>
      </c>
    </row>
    <row r="310" spans="4:6" x14ac:dyDescent="0.2">
      <c r="D310" s="1">
        <v>5</v>
      </c>
      <c r="E310" s="1">
        <v>439</v>
      </c>
      <c r="F310" s="1">
        <v>-0.221355</v>
      </c>
    </row>
    <row r="311" spans="4:6" x14ac:dyDescent="0.2">
      <c r="D311" s="1">
        <v>5</v>
      </c>
      <c r="E311" s="1">
        <v>440</v>
      </c>
      <c r="F311" s="1">
        <v>-0.210782</v>
      </c>
    </row>
    <row r="312" spans="4:6" x14ac:dyDescent="0.2">
      <c r="D312" s="1">
        <v>5</v>
      </c>
      <c r="E312" s="1">
        <v>441</v>
      </c>
      <c r="F312" s="1">
        <v>-0.20074900000000001</v>
      </c>
    </row>
    <row r="313" spans="4:6" x14ac:dyDescent="0.2">
      <c r="D313" s="1">
        <v>5</v>
      </c>
      <c r="E313" s="1">
        <v>442</v>
      </c>
      <c r="F313" s="1">
        <v>-0.201958</v>
      </c>
    </row>
    <row r="314" spans="4:6" x14ac:dyDescent="0.2">
      <c r="D314" s="1">
        <v>5</v>
      </c>
      <c r="E314" s="1">
        <v>443</v>
      </c>
      <c r="F314" s="1">
        <v>-0.207064</v>
      </c>
    </row>
    <row r="315" spans="4:6" x14ac:dyDescent="0.2">
      <c r="D315" s="1">
        <v>5</v>
      </c>
      <c r="E315" s="1">
        <v>444</v>
      </c>
      <c r="F315" s="1">
        <v>-0.18714700000000001</v>
      </c>
    </row>
    <row r="316" spans="4:6" x14ac:dyDescent="0.2">
      <c r="D316" s="1">
        <v>5</v>
      </c>
      <c r="E316" s="1">
        <v>660</v>
      </c>
      <c r="F316" s="1">
        <v>0.13933499999999999</v>
      </c>
    </row>
    <row r="317" spans="4:6" x14ac:dyDescent="0.2">
      <c r="D317" s="1">
        <v>5</v>
      </c>
      <c r="E317" s="1">
        <v>797</v>
      </c>
      <c r="F317" s="1">
        <v>6.4451999999999995E-2</v>
      </c>
    </row>
    <row r="318" spans="4:6" x14ac:dyDescent="0.2">
      <c r="D318" s="1">
        <v>5</v>
      </c>
      <c r="E318" s="1">
        <v>800</v>
      </c>
      <c r="F318" s="1">
        <v>0.13887099999999999</v>
      </c>
    </row>
    <row r="319" spans="4:6" x14ac:dyDescent="0.2">
      <c r="D319" s="1">
        <v>5</v>
      </c>
      <c r="E319" s="1">
        <v>990</v>
      </c>
      <c r="F319" s="1">
        <v>-0.27801900000000002</v>
      </c>
    </row>
    <row r="320" spans="4:6" x14ac:dyDescent="0.2">
      <c r="D320" s="1">
        <v>6</v>
      </c>
      <c r="E320" s="1">
        <v>7</v>
      </c>
      <c r="F320" s="1">
        <v>0.79568899999999998</v>
      </c>
    </row>
    <row r="321" spans="4:6" x14ac:dyDescent="0.2">
      <c r="D321" s="1">
        <v>6</v>
      </c>
      <c r="E321" s="1">
        <v>8</v>
      </c>
      <c r="F321" s="1">
        <v>0.63177499999999998</v>
      </c>
    </row>
    <row r="322" spans="4:6" x14ac:dyDescent="0.2">
      <c r="D322" s="1">
        <v>6</v>
      </c>
      <c r="E322" s="1">
        <v>9</v>
      </c>
      <c r="F322" s="1">
        <v>0.50041000000000002</v>
      </c>
    </row>
    <row r="323" spans="4:6" x14ac:dyDescent="0.2">
      <c r="D323" s="1">
        <v>6</v>
      </c>
      <c r="E323" s="1">
        <v>10</v>
      </c>
      <c r="F323" s="1">
        <v>0.47724899999999998</v>
      </c>
    </row>
    <row r="324" spans="4:6" x14ac:dyDescent="0.2">
      <c r="D324" s="1">
        <v>6</v>
      </c>
      <c r="E324" s="1">
        <v>11</v>
      </c>
      <c r="F324" s="1">
        <v>0.465972</v>
      </c>
    </row>
    <row r="325" spans="4:6" x14ac:dyDescent="0.2">
      <c r="D325" s="1">
        <v>6</v>
      </c>
      <c r="E325" s="1">
        <v>12</v>
      </c>
      <c r="F325" s="1">
        <v>0.428346</v>
      </c>
    </row>
    <row r="326" spans="4:6" x14ac:dyDescent="0.2">
      <c r="D326" s="1">
        <v>6</v>
      </c>
      <c r="E326" s="1">
        <v>40</v>
      </c>
      <c r="F326" s="1">
        <v>-0.10338799999999999</v>
      </c>
    </row>
    <row r="327" spans="4:6" x14ac:dyDescent="0.2">
      <c r="D327" s="1">
        <v>6</v>
      </c>
      <c r="E327" s="1">
        <v>41</v>
      </c>
      <c r="F327" s="1">
        <v>-0.10004300000000001</v>
      </c>
    </row>
    <row r="328" spans="4:6" x14ac:dyDescent="0.2">
      <c r="D328" s="1">
        <v>6</v>
      </c>
      <c r="E328" s="1">
        <v>76</v>
      </c>
      <c r="F328" s="1">
        <v>-9.4152E-2</v>
      </c>
    </row>
    <row r="329" spans="4:6" x14ac:dyDescent="0.2">
      <c r="D329" s="1">
        <v>6</v>
      </c>
      <c r="E329" s="1">
        <v>77</v>
      </c>
      <c r="F329" s="1">
        <v>-9.1351000000000002E-2</v>
      </c>
    </row>
    <row r="330" spans="4:6" x14ac:dyDescent="0.2">
      <c r="D330" s="1">
        <v>6</v>
      </c>
      <c r="E330" s="1">
        <v>78</v>
      </c>
      <c r="F330" s="1">
        <v>-3.3529000000000003E-2</v>
      </c>
    </row>
    <row r="331" spans="4:6" x14ac:dyDescent="0.2">
      <c r="D331" s="1">
        <v>6</v>
      </c>
      <c r="E331" s="1">
        <v>79</v>
      </c>
      <c r="F331" s="1">
        <v>6.6596000000000002E-2</v>
      </c>
    </row>
    <row r="332" spans="4:6" x14ac:dyDescent="0.2">
      <c r="D332" s="1">
        <v>6</v>
      </c>
      <c r="E332" s="1">
        <v>80</v>
      </c>
      <c r="F332" s="1">
        <v>0.27866400000000002</v>
      </c>
    </row>
    <row r="333" spans="4:6" x14ac:dyDescent="0.2">
      <c r="D333" s="1">
        <v>6</v>
      </c>
      <c r="E333" s="1">
        <v>81</v>
      </c>
      <c r="F333" s="1">
        <v>0.31121500000000002</v>
      </c>
    </row>
    <row r="334" spans="4:6" x14ac:dyDescent="0.2">
      <c r="D334" s="1">
        <v>6</v>
      </c>
      <c r="E334" s="1">
        <v>82</v>
      </c>
      <c r="F334" s="1">
        <v>0.34570200000000001</v>
      </c>
    </row>
    <row r="335" spans="4:6" x14ac:dyDescent="0.2">
      <c r="D335" s="1">
        <v>6</v>
      </c>
      <c r="E335" s="1">
        <v>83</v>
      </c>
      <c r="F335" s="1">
        <v>0.36244900000000002</v>
      </c>
    </row>
    <row r="336" spans="4:6" x14ac:dyDescent="0.2">
      <c r="D336" s="1">
        <v>6</v>
      </c>
      <c r="E336" s="1">
        <v>84</v>
      </c>
      <c r="F336" s="1">
        <v>0.37253799999999998</v>
      </c>
    </row>
    <row r="337" spans="4:6" x14ac:dyDescent="0.2">
      <c r="D337" s="1">
        <v>6</v>
      </c>
      <c r="E337" s="1">
        <v>85</v>
      </c>
      <c r="F337" s="1">
        <v>0.37036400000000003</v>
      </c>
    </row>
    <row r="338" spans="4:6" x14ac:dyDescent="0.2">
      <c r="D338" s="1">
        <v>6</v>
      </c>
      <c r="E338" s="1">
        <v>86</v>
      </c>
      <c r="F338" s="1">
        <v>0.35957299999999998</v>
      </c>
    </row>
    <row r="339" spans="4:6" x14ac:dyDescent="0.2">
      <c r="D339" s="1">
        <v>6</v>
      </c>
      <c r="E339" s="1">
        <v>87</v>
      </c>
      <c r="F339" s="1">
        <v>0.34409000000000001</v>
      </c>
    </row>
    <row r="340" spans="4:6" x14ac:dyDescent="0.2">
      <c r="D340" s="1">
        <v>6</v>
      </c>
      <c r="E340" s="1">
        <v>286</v>
      </c>
      <c r="F340" s="1">
        <v>-6.4105999999999996E-2</v>
      </c>
    </row>
    <row r="341" spans="4:6" x14ac:dyDescent="0.2">
      <c r="D341" s="1">
        <v>6</v>
      </c>
      <c r="E341" s="1">
        <v>287</v>
      </c>
      <c r="F341" s="1">
        <v>-1.0893E-2</v>
      </c>
    </row>
    <row r="342" spans="4:6" x14ac:dyDescent="0.2">
      <c r="D342" s="1">
        <v>6</v>
      </c>
      <c r="E342" s="1">
        <v>288</v>
      </c>
      <c r="F342" s="1">
        <v>6.7478999999999997E-2</v>
      </c>
    </row>
    <row r="343" spans="4:6" x14ac:dyDescent="0.2">
      <c r="D343" s="1">
        <v>6</v>
      </c>
      <c r="E343" s="1">
        <v>289</v>
      </c>
      <c r="F343" s="1">
        <v>0.15851699999999999</v>
      </c>
    </row>
    <row r="344" spans="4:6" x14ac:dyDescent="0.2">
      <c r="D344" s="1">
        <v>6</v>
      </c>
      <c r="E344" s="1">
        <v>290</v>
      </c>
      <c r="F344" s="1">
        <v>0.17949999999999999</v>
      </c>
    </row>
    <row r="345" spans="4:6" x14ac:dyDescent="0.2">
      <c r="D345" s="1">
        <v>6</v>
      </c>
      <c r="E345" s="1">
        <v>291</v>
      </c>
      <c r="F345" s="1">
        <v>0.26857700000000001</v>
      </c>
    </row>
    <row r="346" spans="4:6" x14ac:dyDescent="0.2">
      <c r="D346" s="1">
        <v>6</v>
      </c>
      <c r="E346" s="1">
        <v>292</v>
      </c>
      <c r="F346" s="1">
        <v>0.305809</v>
      </c>
    </row>
    <row r="347" spans="4:6" x14ac:dyDescent="0.2">
      <c r="D347" s="1">
        <v>6</v>
      </c>
      <c r="E347" s="1">
        <v>293</v>
      </c>
      <c r="F347" s="1">
        <v>0.330036</v>
      </c>
    </row>
    <row r="348" spans="4:6" x14ac:dyDescent="0.2">
      <c r="D348" s="1">
        <v>6</v>
      </c>
      <c r="E348" s="1">
        <v>294</v>
      </c>
      <c r="F348" s="1">
        <v>0.34223399999999998</v>
      </c>
    </row>
    <row r="349" spans="4:6" x14ac:dyDescent="0.2">
      <c r="D349" s="1">
        <v>6</v>
      </c>
      <c r="E349" s="1">
        <v>295</v>
      </c>
      <c r="F349" s="1">
        <v>0.35754399999999997</v>
      </c>
    </row>
    <row r="350" spans="4:6" x14ac:dyDescent="0.2">
      <c r="D350" s="1">
        <v>6</v>
      </c>
      <c r="E350" s="1">
        <v>297</v>
      </c>
      <c r="F350" s="1">
        <v>0.36119400000000002</v>
      </c>
    </row>
    <row r="351" spans="4:6" x14ac:dyDescent="0.2">
      <c r="D351" s="1">
        <v>6</v>
      </c>
      <c r="E351" s="1">
        <v>298</v>
      </c>
      <c r="F351" s="1">
        <v>0.34653099999999998</v>
      </c>
    </row>
    <row r="352" spans="4:6" x14ac:dyDescent="0.2">
      <c r="D352" s="1">
        <v>6</v>
      </c>
      <c r="E352" s="1">
        <v>396</v>
      </c>
      <c r="F352" s="1">
        <v>3.4290000000000001E-2</v>
      </c>
    </row>
    <row r="353" spans="4:6" x14ac:dyDescent="0.2">
      <c r="D353" s="1">
        <v>6</v>
      </c>
      <c r="E353" s="1">
        <v>397</v>
      </c>
      <c r="F353" s="1">
        <v>-5.4968999999999997E-2</v>
      </c>
    </row>
    <row r="354" spans="4:6" x14ac:dyDescent="0.2">
      <c r="D354" s="1">
        <v>6</v>
      </c>
      <c r="E354" s="1">
        <v>398</v>
      </c>
      <c r="F354" s="1">
        <v>-0.12706999999999999</v>
      </c>
    </row>
    <row r="355" spans="4:6" x14ac:dyDescent="0.2">
      <c r="D355" s="1">
        <v>6</v>
      </c>
      <c r="E355" s="1">
        <v>399</v>
      </c>
      <c r="F355" s="1">
        <v>-0.212919</v>
      </c>
    </row>
    <row r="356" spans="4:6" x14ac:dyDescent="0.2">
      <c r="D356" s="1">
        <v>6</v>
      </c>
      <c r="E356" s="1">
        <v>402</v>
      </c>
      <c r="F356" s="1">
        <v>-0.17594000000000001</v>
      </c>
    </row>
    <row r="357" spans="4:6" x14ac:dyDescent="0.2">
      <c r="D357" s="1">
        <v>6</v>
      </c>
      <c r="E357" s="1">
        <v>403</v>
      </c>
      <c r="F357" s="1">
        <v>-0.15368999999999999</v>
      </c>
    </row>
    <row r="358" spans="4:6" x14ac:dyDescent="0.2">
      <c r="D358" s="1">
        <v>6</v>
      </c>
      <c r="E358" s="1">
        <v>404</v>
      </c>
      <c r="F358" s="1">
        <v>-0.14147399999999999</v>
      </c>
    </row>
    <row r="359" spans="4:6" x14ac:dyDescent="0.2">
      <c r="D359" s="1">
        <v>6</v>
      </c>
      <c r="E359" s="1">
        <v>405</v>
      </c>
      <c r="F359" s="1">
        <v>-0.11264100000000001</v>
      </c>
    </row>
    <row r="360" spans="4:6" x14ac:dyDescent="0.2">
      <c r="D360" s="1">
        <v>6</v>
      </c>
      <c r="E360" s="1">
        <v>406</v>
      </c>
      <c r="F360" s="1">
        <v>-0.109624</v>
      </c>
    </row>
    <row r="361" spans="4:6" x14ac:dyDescent="0.2">
      <c r="D361" s="1">
        <v>6</v>
      </c>
      <c r="E361" s="1">
        <v>407</v>
      </c>
      <c r="F361" s="1">
        <v>-0.16938300000000001</v>
      </c>
    </row>
    <row r="362" spans="4:6" x14ac:dyDescent="0.2">
      <c r="D362" s="1">
        <v>6</v>
      </c>
      <c r="E362" s="1">
        <v>408</v>
      </c>
      <c r="F362" s="1">
        <v>-8.7400000000000005E-2</v>
      </c>
    </row>
    <row r="363" spans="4:6" x14ac:dyDescent="0.2">
      <c r="D363" s="1">
        <v>6</v>
      </c>
      <c r="E363" s="1">
        <v>409</v>
      </c>
      <c r="F363" s="1">
        <v>-7.1429999999999993E-2</v>
      </c>
    </row>
    <row r="364" spans="4:6" x14ac:dyDescent="0.2">
      <c r="D364" s="1">
        <v>6</v>
      </c>
      <c r="E364" s="1">
        <v>432</v>
      </c>
      <c r="F364" s="1">
        <v>-1.384E-2</v>
      </c>
    </row>
    <row r="365" spans="4:6" x14ac:dyDescent="0.2">
      <c r="D365" s="1">
        <v>6</v>
      </c>
      <c r="E365" s="1">
        <v>433</v>
      </c>
      <c r="F365" s="1">
        <v>-1.5107000000000001E-2</v>
      </c>
    </row>
    <row r="366" spans="4:6" x14ac:dyDescent="0.2">
      <c r="D366" s="1">
        <v>6</v>
      </c>
      <c r="E366" s="1">
        <v>435</v>
      </c>
      <c r="F366" s="1">
        <v>-2.6478000000000002E-2</v>
      </c>
    </row>
    <row r="367" spans="4:6" x14ac:dyDescent="0.2">
      <c r="D367" s="1">
        <v>6</v>
      </c>
      <c r="E367" s="1">
        <v>436</v>
      </c>
      <c r="F367" s="1">
        <v>-6.5532999999999994E-2</v>
      </c>
    </row>
    <row r="368" spans="4:6" x14ac:dyDescent="0.2">
      <c r="D368" s="1">
        <v>6</v>
      </c>
      <c r="E368" s="1">
        <v>437</v>
      </c>
      <c r="F368" s="1">
        <v>-0.29188700000000001</v>
      </c>
    </row>
    <row r="369" spans="4:6" x14ac:dyDescent="0.2">
      <c r="D369" s="1">
        <v>6</v>
      </c>
      <c r="E369" s="1">
        <v>438</v>
      </c>
      <c r="F369" s="1">
        <v>-0.25411899999999998</v>
      </c>
    </row>
    <row r="370" spans="4:6" x14ac:dyDescent="0.2">
      <c r="D370" s="1">
        <v>6</v>
      </c>
      <c r="E370" s="1">
        <v>439</v>
      </c>
      <c r="F370" s="1">
        <v>-0.20322899999999999</v>
      </c>
    </row>
    <row r="371" spans="4:6" x14ac:dyDescent="0.2">
      <c r="D371" s="1">
        <v>6</v>
      </c>
      <c r="E371" s="1">
        <v>440</v>
      </c>
      <c r="F371" s="1">
        <v>-0.169907</v>
      </c>
    </row>
    <row r="372" spans="4:6" x14ac:dyDescent="0.2">
      <c r="D372" s="1">
        <v>6</v>
      </c>
      <c r="E372" s="1">
        <v>441</v>
      </c>
      <c r="F372" s="1">
        <v>-0.174037</v>
      </c>
    </row>
    <row r="373" spans="4:6" x14ac:dyDescent="0.2">
      <c r="D373" s="1">
        <v>6</v>
      </c>
      <c r="E373" s="1">
        <v>442</v>
      </c>
      <c r="F373" s="1">
        <v>-0.18154600000000001</v>
      </c>
    </row>
    <row r="374" spans="4:6" x14ac:dyDescent="0.2">
      <c r="D374" s="1">
        <v>6</v>
      </c>
      <c r="E374" s="1">
        <v>443</v>
      </c>
      <c r="F374" s="1">
        <v>-0.184113</v>
      </c>
    </row>
    <row r="375" spans="4:6" x14ac:dyDescent="0.2">
      <c r="D375" s="1">
        <v>6</v>
      </c>
      <c r="E375" s="1">
        <v>444</v>
      </c>
      <c r="F375" s="1">
        <v>-0.15773699999999999</v>
      </c>
    </row>
    <row r="376" spans="4:6" x14ac:dyDescent="0.2">
      <c r="D376" s="1">
        <v>6</v>
      </c>
      <c r="E376" s="1">
        <v>660</v>
      </c>
      <c r="F376" s="1">
        <v>0.152472</v>
      </c>
    </row>
    <row r="377" spans="4:6" x14ac:dyDescent="0.2">
      <c r="D377" s="1">
        <v>6</v>
      </c>
      <c r="E377" s="1">
        <v>797</v>
      </c>
      <c r="F377" s="1">
        <v>9.7351999999999994E-2</v>
      </c>
    </row>
    <row r="378" spans="4:6" x14ac:dyDescent="0.2">
      <c r="D378" s="1">
        <v>6</v>
      </c>
      <c r="E378" s="1">
        <v>800</v>
      </c>
      <c r="F378" s="1">
        <v>0.15046699999999999</v>
      </c>
    </row>
    <row r="379" spans="4:6" x14ac:dyDescent="0.2">
      <c r="D379" s="1">
        <v>6</v>
      </c>
      <c r="E379" s="1">
        <v>990</v>
      </c>
      <c r="F379" s="1">
        <v>-0.34362900000000002</v>
      </c>
    </row>
    <row r="380" spans="4:6" x14ac:dyDescent="0.2">
      <c r="D380" s="1">
        <v>7</v>
      </c>
      <c r="E380" s="1">
        <v>8</v>
      </c>
      <c r="F380" s="1">
        <v>0.75075099999999995</v>
      </c>
    </row>
    <row r="381" spans="4:6" x14ac:dyDescent="0.2">
      <c r="D381" s="1">
        <v>7</v>
      </c>
      <c r="E381" s="1">
        <v>9</v>
      </c>
      <c r="F381" s="1">
        <v>0.55351799999999995</v>
      </c>
    </row>
    <row r="382" spans="4:6" x14ac:dyDescent="0.2">
      <c r="D382" s="1">
        <v>7</v>
      </c>
      <c r="E382" s="1">
        <v>10</v>
      </c>
      <c r="F382" s="1">
        <v>0.57541600000000004</v>
      </c>
    </row>
    <row r="383" spans="4:6" x14ac:dyDescent="0.2">
      <c r="D383" s="1">
        <v>7</v>
      </c>
      <c r="E383" s="1">
        <v>11</v>
      </c>
      <c r="F383" s="1">
        <v>0.546126</v>
      </c>
    </row>
    <row r="384" spans="4:6" x14ac:dyDescent="0.2">
      <c r="D384" s="1">
        <v>7</v>
      </c>
      <c r="E384" s="1">
        <v>12</v>
      </c>
      <c r="F384" s="1">
        <v>0.483016</v>
      </c>
    </row>
    <row r="385" spans="4:6" x14ac:dyDescent="0.2">
      <c r="D385" s="1">
        <v>7</v>
      </c>
      <c r="E385" s="1">
        <v>40</v>
      </c>
      <c r="F385" s="1">
        <v>-8.8824E-2</v>
      </c>
    </row>
    <row r="386" spans="4:6" x14ac:dyDescent="0.2">
      <c r="D386" s="1">
        <v>7</v>
      </c>
      <c r="E386" s="1">
        <v>41</v>
      </c>
      <c r="F386" s="1">
        <v>-0.123723</v>
      </c>
    </row>
    <row r="387" spans="4:6" x14ac:dyDescent="0.2">
      <c r="D387" s="1">
        <v>7</v>
      </c>
      <c r="E387" s="1">
        <v>76</v>
      </c>
      <c r="F387" s="1">
        <v>-6.8779000000000007E-2</v>
      </c>
    </row>
    <row r="388" spans="4:6" x14ac:dyDescent="0.2">
      <c r="D388" s="1">
        <v>7</v>
      </c>
      <c r="E388" s="1">
        <v>77</v>
      </c>
      <c r="F388" s="1">
        <v>-6.8427000000000002E-2</v>
      </c>
    </row>
    <row r="389" spans="4:6" x14ac:dyDescent="0.2">
      <c r="D389" s="1">
        <v>7</v>
      </c>
      <c r="E389" s="1">
        <v>78</v>
      </c>
      <c r="F389" s="1">
        <v>-1.9008000000000001E-2</v>
      </c>
    </row>
    <row r="390" spans="4:6" x14ac:dyDescent="0.2">
      <c r="D390" s="1">
        <v>7</v>
      </c>
      <c r="E390" s="1">
        <v>79</v>
      </c>
      <c r="F390" s="1">
        <v>5.2518000000000002E-2</v>
      </c>
    </row>
    <row r="391" spans="4:6" x14ac:dyDescent="0.2">
      <c r="D391" s="1">
        <v>7</v>
      </c>
      <c r="E391" s="1">
        <v>80</v>
      </c>
      <c r="F391" s="1">
        <v>0.219085</v>
      </c>
    </row>
    <row r="392" spans="4:6" x14ac:dyDescent="0.2">
      <c r="D392" s="1">
        <v>7</v>
      </c>
      <c r="E392" s="1">
        <v>81</v>
      </c>
      <c r="F392" s="1">
        <v>0.25630999999999998</v>
      </c>
    </row>
    <row r="393" spans="4:6" x14ac:dyDescent="0.2">
      <c r="D393" s="1">
        <v>7</v>
      </c>
      <c r="E393" s="1">
        <v>82</v>
      </c>
      <c r="F393" s="1">
        <v>0.28939500000000001</v>
      </c>
    </row>
    <row r="394" spans="4:6" x14ac:dyDescent="0.2">
      <c r="D394" s="1">
        <v>7</v>
      </c>
      <c r="E394" s="1">
        <v>83</v>
      </c>
      <c r="F394" s="1">
        <v>0.32049899999999998</v>
      </c>
    </row>
    <row r="395" spans="4:6" x14ac:dyDescent="0.2">
      <c r="D395" s="1">
        <v>7</v>
      </c>
      <c r="E395" s="1">
        <v>84</v>
      </c>
      <c r="F395" s="1">
        <v>0.33635399999999999</v>
      </c>
    </row>
    <row r="396" spans="4:6" x14ac:dyDescent="0.2">
      <c r="D396" s="1">
        <v>7</v>
      </c>
      <c r="E396" s="1">
        <v>85</v>
      </c>
      <c r="F396" s="1">
        <v>0.33085399999999998</v>
      </c>
    </row>
    <row r="397" spans="4:6" x14ac:dyDescent="0.2">
      <c r="D397" s="1">
        <v>7</v>
      </c>
      <c r="E397" s="1">
        <v>86</v>
      </c>
      <c r="F397" s="1">
        <v>0.32142799999999999</v>
      </c>
    </row>
    <row r="398" spans="4:6" x14ac:dyDescent="0.2">
      <c r="D398" s="1">
        <v>7</v>
      </c>
      <c r="E398" s="1">
        <v>87</v>
      </c>
      <c r="F398" s="1">
        <v>0.30687700000000001</v>
      </c>
    </row>
    <row r="399" spans="4:6" x14ac:dyDescent="0.2">
      <c r="D399" s="1">
        <v>7</v>
      </c>
      <c r="E399" s="1">
        <v>286</v>
      </c>
      <c r="F399" s="1">
        <v>-4.4136000000000002E-2</v>
      </c>
    </row>
    <row r="400" spans="4:6" x14ac:dyDescent="0.2">
      <c r="D400" s="1">
        <v>7</v>
      </c>
      <c r="E400" s="1">
        <v>287</v>
      </c>
      <c r="F400" s="1">
        <v>-5.5029000000000002E-2</v>
      </c>
    </row>
    <row r="401" spans="4:6" x14ac:dyDescent="0.2">
      <c r="D401" s="1">
        <v>7</v>
      </c>
      <c r="E401" s="1">
        <v>288</v>
      </c>
      <c r="F401" s="1">
        <v>-5.8529999999999997E-3</v>
      </c>
    </row>
    <row r="402" spans="4:6" x14ac:dyDescent="0.2">
      <c r="D402" s="1">
        <v>7</v>
      </c>
      <c r="E402" s="1">
        <v>289</v>
      </c>
      <c r="F402" s="1">
        <v>0.12235699999999999</v>
      </c>
    </row>
    <row r="403" spans="4:6" x14ac:dyDescent="0.2">
      <c r="D403" s="1">
        <v>7</v>
      </c>
      <c r="E403" s="1">
        <v>290</v>
      </c>
      <c r="F403" s="1">
        <v>0.185114</v>
      </c>
    </row>
    <row r="404" spans="4:6" x14ac:dyDescent="0.2">
      <c r="D404" s="1">
        <v>7</v>
      </c>
      <c r="E404" s="1">
        <v>291</v>
      </c>
      <c r="F404" s="1">
        <v>0.223381</v>
      </c>
    </row>
    <row r="405" spans="4:6" x14ac:dyDescent="0.2">
      <c r="D405" s="1">
        <v>7</v>
      </c>
      <c r="E405" s="1">
        <v>292</v>
      </c>
      <c r="F405" s="1">
        <v>0.26892100000000002</v>
      </c>
    </row>
    <row r="406" spans="4:6" x14ac:dyDescent="0.2">
      <c r="D406" s="1">
        <v>7</v>
      </c>
      <c r="E406" s="1">
        <v>293</v>
      </c>
      <c r="F406" s="1">
        <v>0.30432900000000002</v>
      </c>
    </row>
    <row r="407" spans="4:6" x14ac:dyDescent="0.2">
      <c r="D407" s="1">
        <v>7</v>
      </c>
      <c r="E407" s="1">
        <v>294</v>
      </c>
      <c r="F407" s="1">
        <v>0.31544899999999998</v>
      </c>
    </row>
    <row r="408" spans="4:6" x14ac:dyDescent="0.2">
      <c r="D408" s="1">
        <v>7</v>
      </c>
      <c r="E408" s="1">
        <v>295</v>
      </c>
      <c r="F408" s="1">
        <v>0.34240900000000002</v>
      </c>
    </row>
    <row r="409" spans="4:6" x14ac:dyDescent="0.2">
      <c r="D409" s="1">
        <v>7</v>
      </c>
      <c r="E409" s="1">
        <v>297</v>
      </c>
      <c r="F409" s="1">
        <v>0.34913100000000002</v>
      </c>
    </row>
    <row r="410" spans="4:6" x14ac:dyDescent="0.2">
      <c r="D410" s="1">
        <v>7</v>
      </c>
      <c r="E410" s="1">
        <v>298</v>
      </c>
      <c r="F410" s="1">
        <v>0.337312</v>
      </c>
    </row>
    <row r="411" spans="4:6" x14ac:dyDescent="0.2">
      <c r="D411" s="1">
        <v>7</v>
      </c>
      <c r="E411" s="1">
        <v>396</v>
      </c>
      <c r="F411" s="1">
        <v>-4.0704999999999998E-2</v>
      </c>
    </row>
    <row r="412" spans="4:6" x14ac:dyDescent="0.2">
      <c r="D412" s="1">
        <v>7</v>
      </c>
      <c r="E412" s="1">
        <v>397</v>
      </c>
      <c r="F412" s="1">
        <v>-6.7858000000000002E-2</v>
      </c>
    </row>
    <row r="413" spans="4:6" x14ac:dyDescent="0.2">
      <c r="D413" s="1">
        <v>7</v>
      </c>
      <c r="E413" s="1">
        <v>398</v>
      </c>
      <c r="F413" s="1">
        <v>-0.142149</v>
      </c>
    </row>
    <row r="414" spans="4:6" x14ac:dyDescent="0.2">
      <c r="D414" s="1">
        <v>7</v>
      </c>
      <c r="E414" s="1">
        <v>399</v>
      </c>
      <c r="F414" s="1">
        <v>-0.21929799999999999</v>
      </c>
    </row>
    <row r="415" spans="4:6" x14ac:dyDescent="0.2">
      <c r="D415" s="1">
        <v>7</v>
      </c>
      <c r="E415" s="1">
        <v>402</v>
      </c>
      <c r="F415" s="1">
        <v>-0.181285</v>
      </c>
    </row>
    <row r="416" spans="4:6" x14ac:dyDescent="0.2">
      <c r="D416" s="1">
        <v>7</v>
      </c>
      <c r="E416" s="1">
        <v>403</v>
      </c>
      <c r="F416" s="1">
        <v>-0.184368</v>
      </c>
    </row>
    <row r="417" spans="4:6" x14ac:dyDescent="0.2">
      <c r="D417" s="1">
        <v>7</v>
      </c>
      <c r="E417" s="1">
        <v>404</v>
      </c>
      <c r="F417" s="1">
        <v>-0.121409</v>
      </c>
    </row>
    <row r="418" spans="4:6" x14ac:dyDescent="0.2">
      <c r="D418" s="1">
        <v>7</v>
      </c>
      <c r="E418" s="1">
        <v>405</v>
      </c>
      <c r="F418" s="1">
        <v>-0.116465</v>
      </c>
    </row>
    <row r="419" spans="4:6" x14ac:dyDescent="0.2">
      <c r="D419" s="1">
        <v>7</v>
      </c>
      <c r="E419" s="1">
        <v>406</v>
      </c>
      <c r="F419" s="1">
        <v>-0.11845</v>
      </c>
    </row>
    <row r="420" spans="4:6" x14ac:dyDescent="0.2">
      <c r="D420" s="1">
        <v>7</v>
      </c>
      <c r="E420" s="1">
        <v>407</v>
      </c>
      <c r="F420" s="1">
        <v>-0.14802199999999999</v>
      </c>
    </row>
    <row r="421" spans="4:6" x14ac:dyDescent="0.2">
      <c r="D421" s="1">
        <v>7</v>
      </c>
      <c r="E421" s="1">
        <v>408</v>
      </c>
      <c r="F421" s="1">
        <v>-0.11229</v>
      </c>
    </row>
    <row r="422" spans="4:6" x14ac:dyDescent="0.2">
      <c r="D422" s="1">
        <v>7</v>
      </c>
      <c r="E422" s="1">
        <v>409</v>
      </c>
      <c r="F422" s="1">
        <v>-4.5973E-2</v>
      </c>
    </row>
    <row r="423" spans="4:6" x14ac:dyDescent="0.2">
      <c r="D423" s="1">
        <v>7</v>
      </c>
      <c r="E423" s="1">
        <v>432</v>
      </c>
      <c r="F423" s="1">
        <v>-9.3983999999999998E-2</v>
      </c>
    </row>
    <row r="424" spans="4:6" x14ac:dyDescent="0.2">
      <c r="D424" s="1">
        <v>7</v>
      </c>
      <c r="E424" s="1">
        <v>433</v>
      </c>
      <c r="F424" s="1">
        <v>-9.7675999999999999E-2</v>
      </c>
    </row>
    <row r="425" spans="4:6" x14ac:dyDescent="0.2">
      <c r="D425" s="1">
        <v>7</v>
      </c>
      <c r="E425" s="1">
        <v>435</v>
      </c>
      <c r="F425" s="1">
        <v>-9.9102999999999997E-2</v>
      </c>
    </row>
    <row r="426" spans="4:6" x14ac:dyDescent="0.2">
      <c r="D426" s="1">
        <v>7</v>
      </c>
      <c r="E426" s="1">
        <v>436</v>
      </c>
      <c r="F426" s="1">
        <v>-0.11930499999999999</v>
      </c>
    </row>
    <row r="427" spans="4:6" x14ac:dyDescent="0.2">
      <c r="D427" s="1">
        <v>7</v>
      </c>
      <c r="E427" s="1">
        <v>437</v>
      </c>
      <c r="F427" s="1">
        <v>-0.282113</v>
      </c>
    </row>
    <row r="428" spans="4:6" x14ac:dyDescent="0.2">
      <c r="D428" s="1">
        <v>7</v>
      </c>
      <c r="E428" s="1">
        <v>438</v>
      </c>
      <c r="F428" s="1">
        <v>-0.32191500000000001</v>
      </c>
    </row>
    <row r="429" spans="4:6" x14ac:dyDescent="0.2">
      <c r="D429" s="1">
        <v>7</v>
      </c>
      <c r="E429" s="1">
        <v>439</v>
      </c>
      <c r="F429" s="1">
        <v>-0.21245800000000001</v>
      </c>
    </row>
    <row r="430" spans="4:6" x14ac:dyDescent="0.2">
      <c r="D430" s="1">
        <v>7</v>
      </c>
      <c r="E430" s="1">
        <v>440</v>
      </c>
      <c r="F430" s="1">
        <v>-0.207875</v>
      </c>
    </row>
    <row r="431" spans="4:6" x14ac:dyDescent="0.2">
      <c r="D431" s="1">
        <v>7</v>
      </c>
      <c r="E431" s="1">
        <v>441</v>
      </c>
      <c r="F431" s="1">
        <v>-0.19830900000000001</v>
      </c>
    </row>
    <row r="432" spans="4:6" x14ac:dyDescent="0.2">
      <c r="D432" s="1">
        <v>7</v>
      </c>
      <c r="E432" s="1">
        <v>442</v>
      </c>
      <c r="F432" s="1">
        <v>-0.19072</v>
      </c>
    </row>
    <row r="433" spans="4:6" x14ac:dyDescent="0.2">
      <c r="D433" s="1">
        <v>7</v>
      </c>
      <c r="E433" s="1">
        <v>443</v>
      </c>
      <c r="F433" s="1">
        <v>-0.19037799999999999</v>
      </c>
    </row>
    <row r="434" spans="4:6" x14ac:dyDescent="0.2">
      <c r="D434" s="1">
        <v>7</v>
      </c>
      <c r="E434" s="1">
        <v>444</v>
      </c>
      <c r="F434" s="1">
        <v>-0.14261199999999999</v>
      </c>
    </row>
    <row r="435" spans="4:6" x14ac:dyDescent="0.2">
      <c r="D435" s="1">
        <v>7</v>
      </c>
      <c r="E435" s="1">
        <v>660</v>
      </c>
      <c r="F435" s="1">
        <v>0.120639</v>
      </c>
    </row>
    <row r="436" spans="4:6" x14ac:dyDescent="0.2">
      <c r="D436" s="1">
        <v>7</v>
      </c>
      <c r="E436" s="1">
        <v>797</v>
      </c>
      <c r="F436" s="1">
        <v>0.18332499999999999</v>
      </c>
    </row>
    <row r="437" spans="4:6" x14ac:dyDescent="0.2">
      <c r="D437" s="1">
        <v>7</v>
      </c>
      <c r="E437" s="1">
        <v>800</v>
      </c>
      <c r="F437" s="1">
        <v>0.187474</v>
      </c>
    </row>
    <row r="438" spans="4:6" x14ac:dyDescent="0.2">
      <c r="D438" s="1">
        <v>7</v>
      </c>
      <c r="E438" s="1">
        <v>990</v>
      </c>
      <c r="F438" s="1">
        <v>-0.30857899999999999</v>
      </c>
    </row>
    <row r="439" spans="4:6" x14ac:dyDescent="0.2">
      <c r="D439" s="1">
        <v>8</v>
      </c>
      <c r="E439" s="1">
        <v>9</v>
      </c>
      <c r="F439" s="1">
        <v>0.69011900000000004</v>
      </c>
    </row>
    <row r="440" spans="4:6" x14ac:dyDescent="0.2">
      <c r="D440" s="1">
        <v>8</v>
      </c>
      <c r="E440" s="1">
        <v>10</v>
      </c>
      <c r="F440" s="1">
        <v>0.67256400000000005</v>
      </c>
    </row>
    <row r="441" spans="4:6" x14ac:dyDescent="0.2">
      <c r="D441" s="1">
        <v>8</v>
      </c>
      <c r="E441" s="1">
        <v>11</v>
      </c>
      <c r="F441" s="1">
        <v>0.60374799999999995</v>
      </c>
    </row>
    <row r="442" spans="4:6" x14ac:dyDescent="0.2">
      <c r="D442" s="1">
        <v>8</v>
      </c>
      <c r="E442" s="1">
        <v>12</v>
      </c>
      <c r="F442" s="1">
        <v>0.54302099999999998</v>
      </c>
    </row>
    <row r="443" spans="4:6" x14ac:dyDescent="0.2">
      <c r="D443" s="1">
        <v>8</v>
      </c>
      <c r="E443" s="1">
        <v>40</v>
      </c>
      <c r="F443" s="1">
        <v>-7.2658E-2</v>
      </c>
    </row>
    <row r="444" spans="4:6" x14ac:dyDescent="0.2">
      <c r="D444" s="1">
        <v>8</v>
      </c>
      <c r="E444" s="1">
        <v>41</v>
      </c>
      <c r="F444" s="1">
        <v>-7.8095999999999999E-2</v>
      </c>
    </row>
    <row r="445" spans="4:6" x14ac:dyDescent="0.2">
      <c r="D445" s="1">
        <v>8</v>
      </c>
      <c r="E445" s="1">
        <v>76</v>
      </c>
      <c r="F445" s="1">
        <v>5.0332000000000002E-2</v>
      </c>
    </row>
    <row r="446" spans="4:6" x14ac:dyDescent="0.2">
      <c r="D446" s="1">
        <v>8</v>
      </c>
      <c r="E446" s="1">
        <v>77</v>
      </c>
      <c r="F446" s="1">
        <v>5.1811999999999997E-2</v>
      </c>
    </row>
    <row r="447" spans="4:6" x14ac:dyDescent="0.2">
      <c r="D447" s="1">
        <v>8</v>
      </c>
      <c r="E447" s="1">
        <v>78</v>
      </c>
      <c r="F447" s="1">
        <v>8.8590000000000002E-2</v>
      </c>
    </row>
    <row r="448" spans="4:6" x14ac:dyDescent="0.2">
      <c r="D448" s="1">
        <v>8</v>
      </c>
      <c r="E448" s="1">
        <v>79</v>
      </c>
      <c r="F448" s="1">
        <v>0.14699400000000001</v>
      </c>
    </row>
    <row r="449" spans="4:6" x14ac:dyDescent="0.2">
      <c r="D449" s="1">
        <v>8</v>
      </c>
      <c r="E449" s="1">
        <v>80</v>
      </c>
      <c r="F449" s="1">
        <v>0.175479</v>
      </c>
    </row>
    <row r="450" spans="4:6" x14ac:dyDescent="0.2">
      <c r="D450" s="1">
        <v>8</v>
      </c>
      <c r="E450" s="1">
        <v>81</v>
      </c>
      <c r="F450" s="1">
        <v>0.21971499999999999</v>
      </c>
    </row>
    <row r="451" spans="4:6" x14ac:dyDescent="0.2">
      <c r="D451" s="1">
        <v>8</v>
      </c>
      <c r="E451" s="1">
        <v>82</v>
      </c>
      <c r="F451" s="1">
        <v>0.26944099999999999</v>
      </c>
    </row>
    <row r="452" spans="4:6" x14ac:dyDescent="0.2">
      <c r="D452" s="1">
        <v>8</v>
      </c>
      <c r="E452" s="1">
        <v>83</v>
      </c>
      <c r="F452" s="1">
        <v>0.30209599999999998</v>
      </c>
    </row>
    <row r="453" spans="4:6" x14ac:dyDescent="0.2">
      <c r="D453" s="1">
        <v>8</v>
      </c>
      <c r="E453" s="1">
        <v>84</v>
      </c>
      <c r="F453" s="1">
        <v>0.32675999999999999</v>
      </c>
    </row>
    <row r="454" spans="4:6" x14ac:dyDescent="0.2">
      <c r="D454" s="1">
        <v>8</v>
      </c>
      <c r="E454" s="1">
        <v>85</v>
      </c>
      <c r="F454" s="1">
        <v>0.321048</v>
      </c>
    </row>
    <row r="455" spans="4:6" x14ac:dyDescent="0.2">
      <c r="D455" s="1">
        <v>8</v>
      </c>
      <c r="E455" s="1">
        <v>86</v>
      </c>
      <c r="F455" s="1">
        <v>0.32084600000000002</v>
      </c>
    </row>
    <row r="456" spans="4:6" x14ac:dyDescent="0.2">
      <c r="D456" s="1">
        <v>8</v>
      </c>
      <c r="E456" s="1">
        <v>87</v>
      </c>
      <c r="F456" s="1">
        <v>0.29962699999999998</v>
      </c>
    </row>
    <row r="457" spans="4:6" x14ac:dyDescent="0.2">
      <c r="D457" s="1">
        <v>8</v>
      </c>
      <c r="E457" s="1">
        <v>286</v>
      </c>
      <c r="F457" s="1">
        <v>-6.8113000000000007E-2</v>
      </c>
    </row>
    <row r="458" spans="4:6" x14ac:dyDescent="0.2">
      <c r="D458" s="1">
        <v>8</v>
      </c>
      <c r="E458" s="1">
        <v>287</v>
      </c>
      <c r="F458" s="1">
        <v>-8.0581E-2</v>
      </c>
    </row>
    <row r="459" spans="4:6" x14ac:dyDescent="0.2">
      <c r="D459" s="1">
        <v>8</v>
      </c>
      <c r="E459" s="1">
        <v>288</v>
      </c>
      <c r="F459" s="1">
        <v>5.042E-2</v>
      </c>
    </row>
    <row r="460" spans="4:6" x14ac:dyDescent="0.2">
      <c r="D460" s="1">
        <v>8</v>
      </c>
      <c r="E460" s="1">
        <v>289</v>
      </c>
      <c r="F460" s="1">
        <v>0.10249</v>
      </c>
    </row>
    <row r="461" spans="4:6" x14ac:dyDescent="0.2">
      <c r="D461" s="1">
        <v>8</v>
      </c>
      <c r="E461" s="1">
        <v>290</v>
      </c>
      <c r="F461" s="1">
        <v>0.12033000000000001</v>
      </c>
    </row>
    <row r="462" spans="4:6" x14ac:dyDescent="0.2">
      <c r="D462" s="1">
        <v>8</v>
      </c>
      <c r="E462" s="1">
        <v>291</v>
      </c>
      <c r="F462" s="1">
        <v>0.18015900000000001</v>
      </c>
    </row>
    <row r="463" spans="4:6" x14ac:dyDescent="0.2">
      <c r="D463" s="1">
        <v>8</v>
      </c>
      <c r="E463" s="1">
        <v>292</v>
      </c>
      <c r="F463" s="1">
        <v>0.23558799999999999</v>
      </c>
    </row>
    <row r="464" spans="4:6" x14ac:dyDescent="0.2">
      <c r="D464" s="1">
        <v>8</v>
      </c>
      <c r="E464" s="1">
        <v>293</v>
      </c>
      <c r="F464" s="1">
        <v>0.26532</v>
      </c>
    </row>
    <row r="465" spans="4:6" x14ac:dyDescent="0.2">
      <c r="D465" s="1">
        <v>8</v>
      </c>
      <c r="E465" s="1">
        <v>294</v>
      </c>
      <c r="F465" s="1">
        <v>0.30195899999999998</v>
      </c>
    </row>
    <row r="466" spans="4:6" x14ac:dyDescent="0.2">
      <c r="D466" s="1">
        <v>8</v>
      </c>
      <c r="E466" s="1">
        <v>295</v>
      </c>
      <c r="F466" s="1">
        <v>0.32983099999999999</v>
      </c>
    </row>
    <row r="467" spans="4:6" x14ac:dyDescent="0.2">
      <c r="D467" s="1">
        <v>8</v>
      </c>
      <c r="E467" s="1">
        <v>297</v>
      </c>
      <c r="F467" s="1">
        <v>0.341171</v>
      </c>
    </row>
    <row r="468" spans="4:6" x14ac:dyDescent="0.2">
      <c r="D468" s="1">
        <v>8</v>
      </c>
      <c r="E468" s="1">
        <v>298</v>
      </c>
      <c r="F468" s="1">
        <v>0.326955</v>
      </c>
    </row>
    <row r="469" spans="4:6" x14ac:dyDescent="0.2">
      <c r="D469" s="1">
        <v>8</v>
      </c>
      <c r="E469" s="1">
        <v>396</v>
      </c>
      <c r="F469" s="1">
        <v>8.1630000000000001E-3</v>
      </c>
    </row>
    <row r="470" spans="4:6" x14ac:dyDescent="0.2">
      <c r="D470" s="1">
        <v>8</v>
      </c>
      <c r="E470" s="1">
        <v>397</v>
      </c>
      <c r="F470" s="1">
        <v>3.9518999999999999E-2</v>
      </c>
    </row>
    <row r="471" spans="4:6" x14ac:dyDescent="0.2">
      <c r="D471" s="1">
        <v>8</v>
      </c>
      <c r="E471" s="1">
        <v>398</v>
      </c>
      <c r="F471" s="1">
        <v>-8.8313000000000003E-2</v>
      </c>
    </row>
    <row r="472" spans="4:6" x14ac:dyDescent="0.2">
      <c r="D472" s="1">
        <v>8</v>
      </c>
      <c r="E472" s="1">
        <v>399</v>
      </c>
      <c r="F472" s="1">
        <v>-0.128853</v>
      </c>
    </row>
    <row r="473" spans="4:6" x14ac:dyDescent="0.2">
      <c r="D473" s="1">
        <v>8</v>
      </c>
      <c r="E473" s="1">
        <v>402</v>
      </c>
      <c r="F473" s="1">
        <v>-7.1300000000000002E-2</v>
      </c>
    </row>
    <row r="474" spans="4:6" x14ac:dyDescent="0.2">
      <c r="D474" s="1">
        <v>8</v>
      </c>
      <c r="E474" s="1">
        <v>403</v>
      </c>
      <c r="F474" s="1">
        <v>-6.9861999999999994E-2</v>
      </c>
    </row>
    <row r="475" spans="4:6" x14ac:dyDescent="0.2">
      <c r="D475" s="1">
        <v>8</v>
      </c>
      <c r="E475" s="1">
        <v>404</v>
      </c>
      <c r="F475" s="1">
        <v>-3.4112000000000003E-2</v>
      </c>
    </row>
    <row r="476" spans="4:6" x14ac:dyDescent="0.2">
      <c r="D476" s="1">
        <v>8</v>
      </c>
      <c r="E476" s="1">
        <v>405</v>
      </c>
      <c r="F476" s="1">
        <v>-3.2228E-2</v>
      </c>
    </row>
    <row r="477" spans="4:6" x14ac:dyDescent="0.2">
      <c r="D477" s="1">
        <v>8</v>
      </c>
      <c r="E477" s="1">
        <v>406</v>
      </c>
      <c r="F477" s="1">
        <v>-3.0190999999999999E-2</v>
      </c>
    </row>
    <row r="478" spans="4:6" x14ac:dyDescent="0.2">
      <c r="D478" s="1">
        <v>8</v>
      </c>
      <c r="E478" s="1">
        <v>407</v>
      </c>
      <c r="F478" s="1">
        <v>-5.1685000000000002E-2</v>
      </c>
    </row>
    <row r="479" spans="4:6" x14ac:dyDescent="0.2">
      <c r="D479" s="1">
        <v>8</v>
      </c>
      <c r="E479" s="1">
        <v>408</v>
      </c>
      <c r="F479" s="1">
        <v>-2.1517000000000001E-2</v>
      </c>
    </row>
    <row r="480" spans="4:6" x14ac:dyDescent="0.2">
      <c r="D480" s="1">
        <v>8</v>
      </c>
      <c r="E480" s="1">
        <v>409</v>
      </c>
      <c r="F480" s="1">
        <v>-5.339E-3</v>
      </c>
    </row>
    <row r="481" spans="4:6" x14ac:dyDescent="0.2">
      <c r="D481" s="1">
        <v>8</v>
      </c>
      <c r="E481" s="1">
        <v>432</v>
      </c>
      <c r="F481" s="1">
        <v>-0.128631</v>
      </c>
    </row>
    <row r="482" spans="4:6" x14ac:dyDescent="0.2">
      <c r="D482" s="1">
        <v>8</v>
      </c>
      <c r="E482" s="1">
        <v>433</v>
      </c>
      <c r="F482" s="1">
        <v>-0.15043899999999999</v>
      </c>
    </row>
    <row r="483" spans="4:6" x14ac:dyDescent="0.2">
      <c r="D483" s="1">
        <v>8</v>
      </c>
      <c r="E483" s="1">
        <v>435</v>
      </c>
      <c r="F483" s="1">
        <v>-0.17218700000000001</v>
      </c>
    </row>
    <row r="484" spans="4:6" x14ac:dyDescent="0.2">
      <c r="D484" s="1">
        <v>8</v>
      </c>
      <c r="E484" s="1">
        <v>436</v>
      </c>
      <c r="F484" s="1">
        <v>-0.19262899999999999</v>
      </c>
    </row>
    <row r="485" spans="4:6" x14ac:dyDescent="0.2">
      <c r="D485" s="1">
        <v>8</v>
      </c>
      <c r="E485" s="1">
        <v>437</v>
      </c>
      <c r="F485" s="1">
        <v>-0.17333799999999999</v>
      </c>
    </row>
    <row r="486" spans="4:6" x14ac:dyDescent="0.2">
      <c r="D486" s="1">
        <v>8</v>
      </c>
      <c r="E486" s="1">
        <v>438</v>
      </c>
      <c r="F486" s="1">
        <v>-0.23061999999999999</v>
      </c>
    </row>
    <row r="487" spans="4:6" x14ac:dyDescent="0.2">
      <c r="D487" s="1">
        <v>8</v>
      </c>
      <c r="E487" s="1">
        <v>439</v>
      </c>
      <c r="F487" s="1">
        <v>-0.155443</v>
      </c>
    </row>
    <row r="488" spans="4:6" x14ac:dyDescent="0.2">
      <c r="D488" s="1">
        <v>8</v>
      </c>
      <c r="E488" s="1">
        <v>440</v>
      </c>
      <c r="F488" s="1">
        <v>-0.13964699999999999</v>
      </c>
    </row>
    <row r="489" spans="4:6" x14ac:dyDescent="0.2">
      <c r="D489" s="1">
        <v>8</v>
      </c>
      <c r="E489" s="1">
        <v>441</v>
      </c>
      <c r="F489" s="1">
        <v>-0.134048</v>
      </c>
    </row>
    <row r="490" spans="4:6" x14ac:dyDescent="0.2">
      <c r="D490" s="1">
        <v>8</v>
      </c>
      <c r="E490" s="1">
        <v>442</v>
      </c>
      <c r="F490" s="1">
        <v>-0.105194</v>
      </c>
    </row>
    <row r="491" spans="4:6" x14ac:dyDescent="0.2">
      <c r="D491" s="1">
        <v>8</v>
      </c>
      <c r="E491" s="1">
        <v>443</v>
      </c>
      <c r="F491" s="1">
        <v>-0.110571</v>
      </c>
    </row>
    <row r="492" spans="4:6" x14ac:dyDescent="0.2">
      <c r="D492" s="1">
        <v>8</v>
      </c>
      <c r="E492" s="1">
        <v>444</v>
      </c>
      <c r="F492" s="1">
        <v>-6.9954000000000002E-2</v>
      </c>
    </row>
    <row r="493" spans="4:6" x14ac:dyDescent="0.2">
      <c r="D493" s="1">
        <v>8</v>
      </c>
      <c r="E493" s="1">
        <v>660</v>
      </c>
      <c r="F493" s="1">
        <v>9.2054999999999998E-2</v>
      </c>
    </row>
    <row r="494" spans="4:6" x14ac:dyDescent="0.2">
      <c r="D494" s="1">
        <v>8</v>
      </c>
      <c r="E494" s="1">
        <v>797</v>
      </c>
      <c r="F494" s="1">
        <v>0.127606</v>
      </c>
    </row>
    <row r="495" spans="4:6" x14ac:dyDescent="0.2">
      <c r="D495" s="1">
        <v>8</v>
      </c>
      <c r="E495" s="1">
        <v>800</v>
      </c>
      <c r="F495" s="1">
        <v>0.120667</v>
      </c>
    </row>
    <row r="496" spans="4:6" x14ac:dyDescent="0.2">
      <c r="D496" s="1">
        <v>8</v>
      </c>
      <c r="E496" s="1">
        <v>990</v>
      </c>
      <c r="F496" s="1">
        <v>-0.29639599999999999</v>
      </c>
    </row>
    <row r="497" spans="4:6" x14ac:dyDescent="0.2">
      <c r="D497" s="1">
        <v>9</v>
      </c>
      <c r="E497" s="1">
        <v>10</v>
      </c>
      <c r="F497" s="1">
        <v>0.88170199999999999</v>
      </c>
    </row>
    <row r="498" spans="4:6" x14ac:dyDescent="0.2">
      <c r="D498" s="1">
        <v>9</v>
      </c>
      <c r="E498" s="1">
        <v>11</v>
      </c>
      <c r="F498" s="1">
        <v>0.81160299999999996</v>
      </c>
    </row>
    <row r="499" spans="4:6" x14ac:dyDescent="0.2">
      <c r="D499" s="1">
        <v>9</v>
      </c>
      <c r="E499" s="1">
        <v>12</v>
      </c>
      <c r="F499" s="1">
        <v>0.739344</v>
      </c>
    </row>
    <row r="500" spans="4:6" x14ac:dyDescent="0.2">
      <c r="D500" s="1">
        <v>9</v>
      </c>
      <c r="E500" s="1">
        <v>40</v>
      </c>
      <c r="F500" s="1">
        <v>-0.113908</v>
      </c>
    </row>
    <row r="501" spans="4:6" x14ac:dyDescent="0.2">
      <c r="D501" s="1">
        <v>9</v>
      </c>
      <c r="E501" s="1">
        <v>41</v>
      </c>
      <c r="F501" s="1">
        <v>-0.17705799999999999</v>
      </c>
    </row>
    <row r="502" spans="4:6" x14ac:dyDescent="0.2">
      <c r="D502" s="1">
        <v>9</v>
      </c>
      <c r="E502" s="1">
        <v>76</v>
      </c>
      <c r="F502" s="1">
        <v>0.150337</v>
      </c>
    </row>
    <row r="503" spans="4:6" x14ac:dyDescent="0.2">
      <c r="D503" s="1">
        <v>9</v>
      </c>
      <c r="E503" s="1">
        <v>77</v>
      </c>
      <c r="F503" s="1">
        <v>0.13487299999999999</v>
      </c>
    </row>
    <row r="504" spans="4:6" x14ac:dyDescent="0.2">
      <c r="D504" s="1">
        <v>9</v>
      </c>
      <c r="E504" s="1">
        <v>78</v>
      </c>
      <c r="F504" s="1">
        <v>0.19498599999999999</v>
      </c>
    </row>
    <row r="505" spans="4:6" x14ac:dyDescent="0.2">
      <c r="D505" s="1">
        <v>9</v>
      </c>
      <c r="E505" s="1">
        <v>79</v>
      </c>
      <c r="F505" s="1">
        <v>0.25773299999999999</v>
      </c>
    </row>
    <row r="506" spans="4:6" x14ac:dyDescent="0.2">
      <c r="D506" s="1">
        <v>9</v>
      </c>
      <c r="E506" s="1">
        <v>80</v>
      </c>
      <c r="F506" s="1">
        <v>0.26586100000000001</v>
      </c>
    </row>
    <row r="507" spans="4:6" x14ac:dyDescent="0.2">
      <c r="D507" s="1">
        <v>9</v>
      </c>
      <c r="E507" s="1">
        <v>81</v>
      </c>
      <c r="F507" s="1">
        <v>0.30130499999999999</v>
      </c>
    </row>
    <row r="508" spans="4:6" x14ac:dyDescent="0.2">
      <c r="D508" s="1">
        <v>9</v>
      </c>
      <c r="E508" s="1">
        <v>82</v>
      </c>
      <c r="F508" s="1">
        <v>0.35888999999999999</v>
      </c>
    </row>
    <row r="509" spans="4:6" x14ac:dyDescent="0.2">
      <c r="D509" s="1">
        <v>9</v>
      </c>
      <c r="E509" s="1">
        <v>83</v>
      </c>
      <c r="F509" s="1">
        <v>0.370502</v>
      </c>
    </row>
    <row r="510" spans="4:6" x14ac:dyDescent="0.2">
      <c r="D510" s="1">
        <v>9</v>
      </c>
      <c r="E510" s="1">
        <v>84</v>
      </c>
      <c r="F510" s="1">
        <v>0.39567799999999997</v>
      </c>
    </row>
    <row r="511" spans="4:6" x14ac:dyDescent="0.2">
      <c r="D511" s="1">
        <v>9</v>
      </c>
      <c r="E511" s="1">
        <v>85</v>
      </c>
      <c r="F511" s="1">
        <v>0.39247100000000001</v>
      </c>
    </row>
    <row r="512" spans="4:6" x14ac:dyDescent="0.2">
      <c r="D512" s="1">
        <v>9</v>
      </c>
      <c r="E512" s="1">
        <v>86</v>
      </c>
      <c r="F512" s="1">
        <v>0.39110499999999998</v>
      </c>
    </row>
    <row r="513" spans="4:6" x14ac:dyDescent="0.2">
      <c r="D513" s="1">
        <v>9</v>
      </c>
      <c r="E513" s="1">
        <v>87</v>
      </c>
      <c r="F513" s="1">
        <v>0.373421</v>
      </c>
    </row>
    <row r="514" spans="4:6" x14ac:dyDescent="0.2">
      <c r="D514" s="1">
        <v>9</v>
      </c>
      <c r="E514" s="1">
        <v>286</v>
      </c>
      <c r="F514" s="1">
        <v>-0.106098</v>
      </c>
    </row>
    <row r="515" spans="4:6" x14ac:dyDescent="0.2">
      <c r="D515" s="1">
        <v>9</v>
      </c>
      <c r="E515" s="1">
        <v>287</v>
      </c>
      <c r="F515" s="1">
        <v>-9.5865000000000006E-2</v>
      </c>
    </row>
    <row r="516" spans="4:6" x14ac:dyDescent="0.2">
      <c r="D516" s="1">
        <v>9</v>
      </c>
      <c r="E516" s="1">
        <v>288</v>
      </c>
      <c r="F516" s="1">
        <v>9.7928000000000001E-2</v>
      </c>
    </row>
    <row r="517" spans="4:6" x14ac:dyDescent="0.2">
      <c r="D517" s="1">
        <v>9</v>
      </c>
      <c r="E517" s="1">
        <v>289</v>
      </c>
      <c r="F517" s="1">
        <v>0.227519</v>
      </c>
    </row>
    <row r="518" spans="4:6" x14ac:dyDescent="0.2">
      <c r="D518" s="1">
        <v>9</v>
      </c>
      <c r="E518" s="1">
        <v>290</v>
      </c>
      <c r="F518" s="1">
        <v>0.255492</v>
      </c>
    </row>
    <row r="519" spans="4:6" x14ac:dyDescent="0.2">
      <c r="D519" s="1">
        <v>9</v>
      </c>
      <c r="E519" s="1">
        <v>291</v>
      </c>
      <c r="F519" s="1">
        <v>0.27115899999999998</v>
      </c>
    </row>
    <row r="520" spans="4:6" x14ac:dyDescent="0.2">
      <c r="D520" s="1">
        <v>9</v>
      </c>
      <c r="E520" s="1">
        <v>292</v>
      </c>
      <c r="F520" s="1">
        <v>0.298454</v>
      </c>
    </row>
    <row r="521" spans="4:6" x14ac:dyDescent="0.2">
      <c r="D521" s="1">
        <v>9</v>
      </c>
      <c r="E521" s="1">
        <v>293</v>
      </c>
      <c r="F521" s="1">
        <v>0.32496000000000003</v>
      </c>
    </row>
    <row r="522" spans="4:6" x14ac:dyDescent="0.2">
      <c r="D522" s="1">
        <v>9</v>
      </c>
      <c r="E522" s="1">
        <v>294</v>
      </c>
      <c r="F522" s="1">
        <v>0.35272999999999999</v>
      </c>
    </row>
    <row r="523" spans="4:6" x14ac:dyDescent="0.2">
      <c r="D523" s="1">
        <v>9</v>
      </c>
      <c r="E523" s="1">
        <v>295</v>
      </c>
      <c r="F523" s="1">
        <v>0.35894799999999999</v>
      </c>
    </row>
    <row r="524" spans="4:6" x14ac:dyDescent="0.2">
      <c r="D524" s="1">
        <v>9</v>
      </c>
      <c r="E524" s="1">
        <v>297</v>
      </c>
      <c r="F524" s="1">
        <v>0.35991400000000001</v>
      </c>
    </row>
    <row r="525" spans="4:6" x14ac:dyDescent="0.2">
      <c r="D525" s="1">
        <v>9</v>
      </c>
      <c r="E525" s="1">
        <v>298</v>
      </c>
      <c r="F525" s="1">
        <v>0.34437099999999998</v>
      </c>
    </row>
    <row r="526" spans="4:6" x14ac:dyDescent="0.2">
      <c r="D526" s="1">
        <v>9</v>
      </c>
      <c r="E526" s="1">
        <v>396</v>
      </c>
      <c r="F526" s="1">
        <v>3.6151999999999997E-2</v>
      </c>
    </row>
    <row r="527" spans="4:6" x14ac:dyDescent="0.2">
      <c r="D527" s="1">
        <v>9</v>
      </c>
      <c r="E527" s="1">
        <v>397</v>
      </c>
      <c r="F527" s="1">
        <v>2.1717E-2</v>
      </c>
    </row>
    <row r="528" spans="4:6" x14ac:dyDescent="0.2">
      <c r="D528" s="1">
        <v>9</v>
      </c>
      <c r="E528" s="1">
        <v>398</v>
      </c>
      <c r="F528" s="1">
        <v>-9.7960000000000005E-2</v>
      </c>
    </row>
    <row r="529" spans="4:6" x14ac:dyDescent="0.2">
      <c r="D529" s="1">
        <v>9</v>
      </c>
      <c r="E529" s="1">
        <v>399</v>
      </c>
      <c r="F529" s="1">
        <v>-0.119496</v>
      </c>
    </row>
    <row r="530" spans="4:6" x14ac:dyDescent="0.2">
      <c r="D530" s="1">
        <v>9</v>
      </c>
      <c r="E530" s="1">
        <v>402</v>
      </c>
      <c r="F530" s="1">
        <v>-0.1111</v>
      </c>
    </row>
    <row r="531" spans="4:6" x14ac:dyDescent="0.2">
      <c r="D531" s="1">
        <v>9</v>
      </c>
      <c r="E531" s="1">
        <v>403</v>
      </c>
      <c r="F531" s="1">
        <v>-7.9754000000000005E-2</v>
      </c>
    </row>
    <row r="532" spans="4:6" x14ac:dyDescent="0.2">
      <c r="D532" s="1">
        <v>9</v>
      </c>
      <c r="E532" s="1">
        <v>404</v>
      </c>
      <c r="F532" s="1">
        <v>-6.3463000000000006E-2</v>
      </c>
    </row>
    <row r="533" spans="4:6" x14ac:dyDescent="0.2">
      <c r="D533" s="1">
        <v>9</v>
      </c>
      <c r="E533" s="1">
        <v>405</v>
      </c>
      <c r="F533" s="1">
        <v>-6.0217E-2</v>
      </c>
    </row>
    <row r="534" spans="4:6" x14ac:dyDescent="0.2">
      <c r="D534" s="1">
        <v>9</v>
      </c>
      <c r="E534" s="1">
        <v>406</v>
      </c>
      <c r="F534" s="1">
        <v>-4.3888000000000003E-2</v>
      </c>
    </row>
    <row r="535" spans="4:6" x14ac:dyDescent="0.2">
      <c r="D535" s="1">
        <v>9</v>
      </c>
      <c r="E535" s="1">
        <v>407</v>
      </c>
      <c r="F535" s="1">
        <v>-8.5749000000000006E-2</v>
      </c>
    </row>
    <row r="536" spans="4:6" x14ac:dyDescent="0.2">
      <c r="D536" s="1">
        <v>9</v>
      </c>
      <c r="E536" s="1">
        <v>408</v>
      </c>
      <c r="F536" s="1">
        <v>-7.2415999999999994E-2</v>
      </c>
    </row>
    <row r="537" spans="4:6" x14ac:dyDescent="0.2">
      <c r="D537" s="1">
        <v>9</v>
      </c>
      <c r="E537" s="1">
        <v>409</v>
      </c>
      <c r="F537" s="1">
        <v>-4.267E-2</v>
      </c>
    </row>
    <row r="538" spans="4:6" x14ac:dyDescent="0.2">
      <c r="D538" s="1">
        <v>9</v>
      </c>
      <c r="E538" s="1">
        <v>432</v>
      </c>
      <c r="F538" s="1">
        <v>-0.22495799999999999</v>
      </c>
    </row>
    <row r="539" spans="4:6" x14ac:dyDescent="0.2">
      <c r="D539" s="1">
        <v>9</v>
      </c>
      <c r="E539" s="1">
        <v>433</v>
      </c>
      <c r="F539" s="1">
        <v>-0.239422</v>
      </c>
    </row>
    <row r="540" spans="4:6" x14ac:dyDescent="0.2">
      <c r="D540" s="1">
        <v>9</v>
      </c>
      <c r="E540" s="1">
        <v>435</v>
      </c>
      <c r="F540" s="1">
        <v>-0.240035</v>
      </c>
    </row>
    <row r="541" spans="4:6" x14ac:dyDescent="0.2">
      <c r="D541" s="1">
        <v>9</v>
      </c>
      <c r="E541" s="1">
        <v>436</v>
      </c>
      <c r="F541" s="1">
        <v>-0.248555</v>
      </c>
    </row>
    <row r="542" spans="4:6" x14ac:dyDescent="0.2">
      <c r="D542" s="1">
        <v>9</v>
      </c>
      <c r="E542" s="1">
        <v>437</v>
      </c>
      <c r="F542" s="1">
        <v>-0.22170699999999999</v>
      </c>
    </row>
    <row r="543" spans="4:6" x14ac:dyDescent="0.2">
      <c r="D543" s="1">
        <v>9</v>
      </c>
      <c r="E543" s="1">
        <v>438</v>
      </c>
      <c r="F543" s="1">
        <v>-0.148398</v>
      </c>
    </row>
    <row r="544" spans="4:6" x14ac:dyDescent="0.2">
      <c r="D544" s="1">
        <v>9</v>
      </c>
      <c r="E544" s="1">
        <v>439</v>
      </c>
      <c r="F544" s="1">
        <v>-0.11863600000000001</v>
      </c>
    </row>
    <row r="545" spans="4:6" x14ac:dyDescent="0.2">
      <c r="D545" s="1">
        <v>9</v>
      </c>
      <c r="E545" s="1">
        <v>440</v>
      </c>
      <c r="F545" s="1">
        <v>-8.9030999999999999E-2</v>
      </c>
    </row>
    <row r="546" spans="4:6" x14ac:dyDescent="0.2">
      <c r="D546" s="1">
        <v>9</v>
      </c>
      <c r="E546" s="1">
        <v>441</v>
      </c>
      <c r="F546" s="1">
        <v>-9.2241000000000004E-2</v>
      </c>
    </row>
    <row r="547" spans="4:6" x14ac:dyDescent="0.2">
      <c r="D547" s="1">
        <v>9</v>
      </c>
      <c r="E547" s="1">
        <v>442</v>
      </c>
      <c r="F547" s="1">
        <v>-8.6033999999999999E-2</v>
      </c>
    </row>
    <row r="548" spans="4:6" x14ac:dyDescent="0.2">
      <c r="D548" s="1">
        <v>9</v>
      </c>
      <c r="E548" s="1">
        <v>443</v>
      </c>
      <c r="F548" s="1">
        <v>-8.1394999999999995E-2</v>
      </c>
    </row>
    <row r="549" spans="4:6" x14ac:dyDescent="0.2">
      <c r="D549" s="1">
        <v>9</v>
      </c>
      <c r="E549" s="1">
        <v>444</v>
      </c>
      <c r="F549" s="1">
        <v>-6.8636000000000003E-2</v>
      </c>
    </row>
    <row r="550" spans="4:6" x14ac:dyDescent="0.2">
      <c r="D550" s="1">
        <v>9</v>
      </c>
      <c r="E550" s="1">
        <v>660</v>
      </c>
      <c r="F550" s="1">
        <v>4.7731999999999997E-2</v>
      </c>
    </row>
    <row r="551" spans="4:6" x14ac:dyDescent="0.2">
      <c r="D551" s="1">
        <v>9</v>
      </c>
      <c r="E551" s="1">
        <v>797</v>
      </c>
      <c r="F551" s="1">
        <v>9.6880999999999995E-2</v>
      </c>
    </row>
    <row r="552" spans="4:6" x14ac:dyDescent="0.2">
      <c r="D552" s="1">
        <v>9</v>
      </c>
      <c r="E552" s="1">
        <v>800</v>
      </c>
      <c r="F552" s="1">
        <v>0.13017200000000001</v>
      </c>
    </row>
    <row r="553" spans="4:6" x14ac:dyDescent="0.2">
      <c r="D553" s="1">
        <v>9</v>
      </c>
      <c r="E553" s="1">
        <v>990</v>
      </c>
      <c r="F553" s="1">
        <v>-0.40425800000000001</v>
      </c>
    </row>
    <row r="554" spans="4:6" x14ac:dyDescent="0.2">
      <c r="D554" s="1">
        <v>10</v>
      </c>
      <c r="E554" s="1">
        <v>11</v>
      </c>
      <c r="F554" s="1">
        <v>0.906856</v>
      </c>
    </row>
    <row r="555" spans="4:6" x14ac:dyDescent="0.2">
      <c r="D555" s="1">
        <v>10</v>
      </c>
      <c r="E555" s="1">
        <v>12</v>
      </c>
      <c r="F555" s="1">
        <v>0.79254599999999997</v>
      </c>
    </row>
    <row r="556" spans="4:6" x14ac:dyDescent="0.2">
      <c r="D556" s="1">
        <v>10</v>
      </c>
      <c r="E556" s="1">
        <v>40</v>
      </c>
      <c r="F556" s="1">
        <v>-0.12127400000000001</v>
      </c>
    </row>
    <row r="557" spans="4:6" x14ac:dyDescent="0.2">
      <c r="D557" s="1">
        <v>10</v>
      </c>
      <c r="E557" s="1">
        <v>41</v>
      </c>
      <c r="F557" s="1">
        <v>-0.18021799999999999</v>
      </c>
    </row>
    <row r="558" spans="4:6" x14ac:dyDescent="0.2">
      <c r="D558" s="1">
        <v>10</v>
      </c>
      <c r="E558" s="1">
        <v>76</v>
      </c>
      <c r="F558" s="1">
        <v>0.126614</v>
      </c>
    </row>
    <row r="559" spans="4:6" x14ac:dyDescent="0.2">
      <c r="D559" s="1">
        <v>10</v>
      </c>
      <c r="E559" s="1">
        <v>77</v>
      </c>
      <c r="F559" s="1">
        <v>0.109477</v>
      </c>
    </row>
    <row r="560" spans="4:6" x14ac:dyDescent="0.2">
      <c r="D560" s="1">
        <v>10</v>
      </c>
      <c r="E560" s="1">
        <v>78</v>
      </c>
      <c r="F560" s="1">
        <v>0.16554199999999999</v>
      </c>
    </row>
    <row r="561" spans="4:6" x14ac:dyDescent="0.2">
      <c r="D561" s="1">
        <v>10</v>
      </c>
      <c r="E561" s="1">
        <v>79</v>
      </c>
      <c r="F561" s="1">
        <v>0.22587599999999999</v>
      </c>
    </row>
    <row r="562" spans="4:6" x14ac:dyDescent="0.2">
      <c r="D562" s="1">
        <v>10</v>
      </c>
      <c r="E562" s="1">
        <v>80</v>
      </c>
      <c r="F562" s="1">
        <v>0.242288</v>
      </c>
    </row>
    <row r="563" spans="4:6" x14ac:dyDescent="0.2">
      <c r="D563" s="1">
        <v>10</v>
      </c>
      <c r="E563" s="1">
        <v>81</v>
      </c>
      <c r="F563" s="1">
        <v>0.275893</v>
      </c>
    </row>
    <row r="564" spans="4:6" x14ac:dyDescent="0.2">
      <c r="D564" s="1">
        <v>10</v>
      </c>
      <c r="E564" s="1">
        <v>82</v>
      </c>
      <c r="F564" s="1">
        <v>0.328872</v>
      </c>
    </row>
    <row r="565" spans="4:6" x14ac:dyDescent="0.2">
      <c r="D565" s="1">
        <v>10</v>
      </c>
      <c r="E565" s="1">
        <v>83</v>
      </c>
      <c r="F565" s="1">
        <v>0.34049099999999999</v>
      </c>
    </row>
    <row r="566" spans="4:6" x14ac:dyDescent="0.2">
      <c r="D566" s="1">
        <v>10</v>
      </c>
      <c r="E566" s="1">
        <v>84</v>
      </c>
      <c r="F566" s="1">
        <v>0.36213800000000002</v>
      </c>
    </row>
    <row r="567" spans="4:6" x14ac:dyDescent="0.2">
      <c r="D567" s="1">
        <v>10</v>
      </c>
      <c r="E567" s="1">
        <v>85</v>
      </c>
      <c r="F567" s="1">
        <v>0.35492499999999999</v>
      </c>
    </row>
    <row r="568" spans="4:6" x14ac:dyDescent="0.2">
      <c r="D568" s="1">
        <v>10</v>
      </c>
      <c r="E568" s="1">
        <v>86</v>
      </c>
      <c r="F568" s="1">
        <v>0.34627000000000002</v>
      </c>
    </row>
    <row r="569" spans="4:6" x14ac:dyDescent="0.2">
      <c r="D569" s="1">
        <v>10</v>
      </c>
      <c r="E569" s="1">
        <v>87</v>
      </c>
      <c r="F569" s="1">
        <v>0.33181899999999998</v>
      </c>
    </row>
    <row r="570" spans="4:6" x14ac:dyDescent="0.2">
      <c r="D570" s="1">
        <v>10</v>
      </c>
      <c r="E570" s="1">
        <v>286</v>
      </c>
      <c r="F570" s="1">
        <v>-0.14535100000000001</v>
      </c>
    </row>
    <row r="571" spans="4:6" x14ac:dyDescent="0.2">
      <c r="D571" s="1">
        <v>10</v>
      </c>
      <c r="E571" s="1">
        <v>287</v>
      </c>
      <c r="F571" s="1">
        <v>-0.125613</v>
      </c>
    </row>
    <row r="572" spans="4:6" x14ac:dyDescent="0.2">
      <c r="D572" s="1">
        <v>10</v>
      </c>
      <c r="E572" s="1">
        <v>288</v>
      </c>
      <c r="F572" s="1">
        <v>8.9902999999999997E-2</v>
      </c>
    </row>
    <row r="573" spans="4:6" x14ac:dyDescent="0.2">
      <c r="D573" s="1">
        <v>10</v>
      </c>
      <c r="E573" s="1">
        <v>289</v>
      </c>
      <c r="F573" s="1">
        <v>0.23316600000000001</v>
      </c>
    </row>
    <row r="574" spans="4:6" x14ac:dyDescent="0.2">
      <c r="D574" s="1">
        <v>10</v>
      </c>
      <c r="E574" s="1">
        <v>290</v>
      </c>
      <c r="F574" s="1">
        <v>0.25622099999999998</v>
      </c>
    </row>
    <row r="575" spans="4:6" x14ac:dyDescent="0.2">
      <c r="D575" s="1">
        <v>10</v>
      </c>
      <c r="E575" s="1">
        <v>291</v>
      </c>
      <c r="F575" s="1">
        <v>0.26484200000000002</v>
      </c>
    </row>
    <row r="576" spans="4:6" x14ac:dyDescent="0.2">
      <c r="D576" s="1">
        <v>10</v>
      </c>
      <c r="E576" s="1">
        <v>292</v>
      </c>
      <c r="F576" s="1">
        <v>0.29113099999999997</v>
      </c>
    </row>
    <row r="577" spans="4:6" x14ac:dyDescent="0.2">
      <c r="D577" s="1">
        <v>10</v>
      </c>
      <c r="E577" s="1">
        <v>293</v>
      </c>
      <c r="F577" s="1">
        <v>0.31196699999999999</v>
      </c>
    </row>
    <row r="578" spans="4:6" x14ac:dyDescent="0.2">
      <c r="D578" s="1">
        <v>10</v>
      </c>
      <c r="E578" s="1">
        <v>294</v>
      </c>
      <c r="F578" s="1">
        <v>0.33415400000000001</v>
      </c>
    </row>
    <row r="579" spans="4:6" x14ac:dyDescent="0.2">
      <c r="D579" s="1">
        <v>10</v>
      </c>
      <c r="E579" s="1">
        <v>295</v>
      </c>
      <c r="F579" s="1">
        <v>0.34572900000000001</v>
      </c>
    </row>
    <row r="580" spans="4:6" x14ac:dyDescent="0.2">
      <c r="D580" s="1">
        <v>10</v>
      </c>
      <c r="E580" s="1">
        <v>297</v>
      </c>
      <c r="F580" s="1">
        <v>0.35095799999999999</v>
      </c>
    </row>
    <row r="581" spans="4:6" x14ac:dyDescent="0.2">
      <c r="D581" s="1">
        <v>10</v>
      </c>
      <c r="E581" s="1">
        <v>298</v>
      </c>
      <c r="F581" s="1">
        <v>0.32017299999999999</v>
      </c>
    </row>
    <row r="582" spans="4:6" x14ac:dyDescent="0.2">
      <c r="D582" s="1">
        <v>10</v>
      </c>
      <c r="E582" s="1">
        <v>396</v>
      </c>
      <c r="F582" s="1">
        <v>3.5739E-2</v>
      </c>
    </row>
    <row r="583" spans="4:6" x14ac:dyDescent="0.2">
      <c r="D583" s="1">
        <v>10</v>
      </c>
      <c r="E583" s="1">
        <v>397</v>
      </c>
      <c r="F583" s="1">
        <v>6.2934000000000004E-2</v>
      </c>
    </row>
    <row r="584" spans="4:6" x14ac:dyDescent="0.2">
      <c r="D584" s="1">
        <v>10</v>
      </c>
      <c r="E584" s="1">
        <v>398</v>
      </c>
      <c r="F584" s="1">
        <v>-0.104585</v>
      </c>
    </row>
    <row r="585" spans="4:6" x14ac:dyDescent="0.2">
      <c r="D585" s="1">
        <v>10</v>
      </c>
      <c r="E585" s="1">
        <v>399</v>
      </c>
      <c r="F585" s="1">
        <v>-0.121182</v>
      </c>
    </row>
    <row r="586" spans="4:6" x14ac:dyDescent="0.2">
      <c r="D586" s="1">
        <v>10</v>
      </c>
      <c r="E586" s="1">
        <v>402</v>
      </c>
      <c r="F586" s="1">
        <v>-0.103078</v>
      </c>
    </row>
    <row r="587" spans="4:6" x14ac:dyDescent="0.2">
      <c r="D587" s="1">
        <v>10</v>
      </c>
      <c r="E587" s="1">
        <v>403</v>
      </c>
      <c r="F587" s="1">
        <v>-5.3624999999999999E-2</v>
      </c>
    </row>
    <row r="588" spans="4:6" x14ac:dyDescent="0.2">
      <c r="D588" s="1">
        <v>10</v>
      </c>
      <c r="E588" s="1">
        <v>404</v>
      </c>
      <c r="F588" s="1">
        <v>-3.3986000000000002E-2</v>
      </c>
    </row>
    <row r="589" spans="4:6" x14ac:dyDescent="0.2">
      <c r="D589" s="1">
        <v>10</v>
      </c>
      <c r="E589" s="1">
        <v>405</v>
      </c>
      <c r="F589" s="1">
        <v>-4.6239000000000002E-2</v>
      </c>
    </row>
    <row r="590" spans="4:6" x14ac:dyDescent="0.2">
      <c r="D590" s="1">
        <v>10</v>
      </c>
      <c r="E590" s="1">
        <v>406</v>
      </c>
      <c r="F590" s="1">
        <v>-2.6134000000000001E-2</v>
      </c>
    </row>
    <row r="591" spans="4:6" x14ac:dyDescent="0.2">
      <c r="D591" s="1">
        <v>10</v>
      </c>
      <c r="E591" s="1">
        <v>407</v>
      </c>
      <c r="F591" s="1">
        <v>-4.2818000000000002E-2</v>
      </c>
    </row>
    <row r="592" spans="4:6" x14ac:dyDescent="0.2">
      <c r="D592" s="1">
        <v>10</v>
      </c>
      <c r="E592" s="1">
        <v>408</v>
      </c>
      <c r="F592" s="1">
        <v>-6.4713000000000007E-2</v>
      </c>
    </row>
    <row r="593" spans="4:6" x14ac:dyDescent="0.2">
      <c r="D593" s="1">
        <v>10</v>
      </c>
      <c r="E593" s="1">
        <v>409</v>
      </c>
      <c r="F593" s="1">
        <v>-2.7772999999999999E-2</v>
      </c>
    </row>
    <row r="594" spans="4:6" x14ac:dyDescent="0.2">
      <c r="D594" s="1">
        <v>10</v>
      </c>
      <c r="E594" s="1">
        <v>432</v>
      </c>
      <c r="F594" s="1">
        <v>-0.21421399999999999</v>
      </c>
    </row>
    <row r="595" spans="4:6" x14ac:dyDescent="0.2">
      <c r="D595" s="1">
        <v>10</v>
      </c>
      <c r="E595" s="1">
        <v>433</v>
      </c>
      <c r="F595" s="1">
        <v>-0.20990500000000001</v>
      </c>
    </row>
    <row r="596" spans="4:6" x14ac:dyDescent="0.2">
      <c r="D596" s="1">
        <v>10</v>
      </c>
      <c r="E596" s="1">
        <v>435</v>
      </c>
      <c r="F596" s="1">
        <v>-0.210343</v>
      </c>
    </row>
    <row r="597" spans="4:6" x14ac:dyDescent="0.2">
      <c r="D597" s="1">
        <v>10</v>
      </c>
      <c r="E597" s="1">
        <v>436</v>
      </c>
      <c r="F597" s="1">
        <v>-0.22214100000000001</v>
      </c>
    </row>
    <row r="598" spans="4:6" x14ac:dyDescent="0.2">
      <c r="D598" s="1">
        <v>10</v>
      </c>
      <c r="E598" s="1">
        <v>437</v>
      </c>
      <c r="F598" s="1">
        <v>-0.17255300000000001</v>
      </c>
    </row>
    <row r="599" spans="4:6" x14ac:dyDescent="0.2">
      <c r="D599" s="1">
        <v>10</v>
      </c>
      <c r="E599" s="1">
        <v>438</v>
      </c>
      <c r="F599" s="1">
        <v>-0.14918200000000001</v>
      </c>
    </row>
    <row r="600" spans="4:6" x14ac:dyDescent="0.2">
      <c r="D600" s="1">
        <v>10</v>
      </c>
      <c r="E600" s="1">
        <v>439</v>
      </c>
      <c r="F600" s="1">
        <v>-0.10299999999999999</v>
      </c>
    </row>
    <row r="601" spans="4:6" x14ac:dyDescent="0.2">
      <c r="D601" s="1">
        <v>10</v>
      </c>
      <c r="E601" s="1">
        <v>440</v>
      </c>
      <c r="F601" s="1">
        <v>-9.4100000000000003E-2</v>
      </c>
    </row>
    <row r="602" spans="4:6" x14ac:dyDescent="0.2">
      <c r="D602" s="1">
        <v>10</v>
      </c>
      <c r="E602" s="1">
        <v>441</v>
      </c>
      <c r="F602" s="1">
        <v>-9.4802999999999998E-2</v>
      </c>
    </row>
    <row r="603" spans="4:6" x14ac:dyDescent="0.2">
      <c r="D603" s="1">
        <v>10</v>
      </c>
      <c r="E603" s="1">
        <v>442</v>
      </c>
      <c r="F603" s="1">
        <v>-8.7791999999999995E-2</v>
      </c>
    </row>
    <row r="604" spans="4:6" x14ac:dyDescent="0.2">
      <c r="D604" s="1">
        <v>10</v>
      </c>
      <c r="E604" s="1">
        <v>443</v>
      </c>
      <c r="F604" s="1">
        <v>-7.7013999999999999E-2</v>
      </c>
    </row>
    <row r="605" spans="4:6" x14ac:dyDescent="0.2">
      <c r="D605" s="1">
        <v>10</v>
      </c>
      <c r="E605" s="1">
        <v>444</v>
      </c>
      <c r="F605" s="1">
        <v>-5.7171E-2</v>
      </c>
    </row>
    <row r="606" spans="4:6" x14ac:dyDescent="0.2">
      <c r="D606" s="1">
        <v>10</v>
      </c>
      <c r="E606" s="1">
        <v>660</v>
      </c>
      <c r="F606" s="1">
        <v>7.3102E-2</v>
      </c>
    </row>
    <row r="607" spans="4:6" x14ac:dyDescent="0.2">
      <c r="D607" s="1">
        <v>10</v>
      </c>
      <c r="E607" s="1">
        <v>797</v>
      </c>
      <c r="F607" s="1">
        <v>0.119044</v>
      </c>
    </row>
    <row r="608" spans="4:6" x14ac:dyDescent="0.2">
      <c r="D608" s="1">
        <v>10</v>
      </c>
      <c r="E608" s="1">
        <v>800</v>
      </c>
      <c r="F608" s="1">
        <v>0.15557000000000001</v>
      </c>
    </row>
    <row r="609" spans="4:6" x14ac:dyDescent="0.2">
      <c r="D609" s="1">
        <v>10</v>
      </c>
      <c r="E609" s="1">
        <v>990</v>
      </c>
      <c r="F609" s="1">
        <v>-0.35733700000000002</v>
      </c>
    </row>
    <row r="610" spans="4:6" x14ac:dyDescent="0.2">
      <c r="D610" s="1">
        <v>11</v>
      </c>
      <c r="E610" s="1">
        <v>12</v>
      </c>
      <c r="F610" s="1">
        <v>0.82197699999999996</v>
      </c>
    </row>
    <row r="611" spans="4:6" x14ac:dyDescent="0.2">
      <c r="D611" s="1">
        <v>11</v>
      </c>
      <c r="E611" s="1">
        <v>40</v>
      </c>
      <c r="F611" s="1">
        <v>-0.101504</v>
      </c>
    </row>
    <row r="612" spans="4:6" x14ac:dyDescent="0.2">
      <c r="D612" s="1">
        <v>11</v>
      </c>
      <c r="E612" s="1">
        <v>41</v>
      </c>
      <c r="F612" s="1">
        <v>-0.164463</v>
      </c>
    </row>
    <row r="613" spans="4:6" x14ac:dyDescent="0.2">
      <c r="D613" s="1">
        <v>11</v>
      </c>
      <c r="E613" s="1">
        <v>76</v>
      </c>
      <c r="F613" s="1">
        <v>0.117411</v>
      </c>
    </row>
    <row r="614" spans="4:6" x14ac:dyDescent="0.2">
      <c r="D614" s="1">
        <v>11</v>
      </c>
      <c r="E614" s="1">
        <v>77</v>
      </c>
      <c r="F614" s="1">
        <v>0.10226499999999999</v>
      </c>
    </row>
    <row r="615" spans="4:6" x14ac:dyDescent="0.2">
      <c r="D615" s="1">
        <v>11</v>
      </c>
      <c r="E615" s="1">
        <v>78</v>
      </c>
      <c r="F615" s="1">
        <v>0.15568299999999999</v>
      </c>
    </row>
    <row r="616" spans="4:6" x14ac:dyDescent="0.2">
      <c r="D616" s="1">
        <v>11</v>
      </c>
      <c r="E616" s="1">
        <v>79</v>
      </c>
      <c r="F616" s="1">
        <v>0.21332899999999999</v>
      </c>
    </row>
    <row r="617" spans="4:6" x14ac:dyDescent="0.2">
      <c r="D617" s="1">
        <v>11</v>
      </c>
      <c r="E617" s="1">
        <v>80</v>
      </c>
      <c r="F617" s="1">
        <v>0.227183</v>
      </c>
    </row>
    <row r="618" spans="4:6" x14ac:dyDescent="0.2">
      <c r="D618" s="1">
        <v>11</v>
      </c>
      <c r="E618" s="1">
        <v>81</v>
      </c>
      <c r="F618" s="1">
        <v>0.23869599999999999</v>
      </c>
    </row>
    <row r="619" spans="4:6" x14ac:dyDescent="0.2">
      <c r="D619" s="1">
        <v>11</v>
      </c>
      <c r="E619" s="1">
        <v>82</v>
      </c>
      <c r="F619" s="1">
        <v>0.29944100000000001</v>
      </c>
    </row>
    <row r="620" spans="4:6" x14ac:dyDescent="0.2">
      <c r="D620" s="1">
        <v>11</v>
      </c>
      <c r="E620" s="1">
        <v>83</v>
      </c>
      <c r="F620" s="1">
        <v>0.31495099999999998</v>
      </c>
    </row>
    <row r="621" spans="4:6" x14ac:dyDescent="0.2">
      <c r="D621" s="1">
        <v>11</v>
      </c>
      <c r="E621" s="1">
        <v>84</v>
      </c>
      <c r="F621" s="1">
        <v>0.33879300000000001</v>
      </c>
    </row>
    <row r="622" spans="4:6" x14ac:dyDescent="0.2">
      <c r="D622" s="1">
        <v>11</v>
      </c>
      <c r="E622" s="1">
        <v>85</v>
      </c>
      <c r="F622" s="1">
        <v>0.33232800000000001</v>
      </c>
    </row>
    <row r="623" spans="4:6" x14ac:dyDescent="0.2">
      <c r="D623" s="1">
        <v>11</v>
      </c>
      <c r="E623" s="1">
        <v>86</v>
      </c>
      <c r="F623" s="1">
        <v>0.331177</v>
      </c>
    </row>
    <row r="624" spans="4:6" x14ac:dyDescent="0.2">
      <c r="D624" s="1">
        <v>11</v>
      </c>
      <c r="E624" s="1">
        <v>87</v>
      </c>
      <c r="F624" s="1">
        <v>0.31875399999999998</v>
      </c>
    </row>
    <row r="625" spans="4:6" x14ac:dyDescent="0.2">
      <c r="D625" s="1">
        <v>11</v>
      </c>
      <c r="E625" s="1">
        <v>286</v>
      </c>
      <c r="F625" s="1">
        <v>-0.149309</v>
      </c>
    </row>
    <row r="626" spans="4:6" x14ac:dyDescent="0.2">
      <c r="D626" s="1">
        <v>11</v>
      </c>
      <c r="E626" s="1">
        <v>287</v>
      </c>
      <c r="F626" s="1">
        <v>-0.14138200000000001</v>
      </c>
    </row>
    <row r="627" spans="4:6" x14ac:dyDescent="0.2">
      <c r="D627" s="1">
        <v>11</v>
      </c>
      <c r="E627" s="1">
        <v>288</v>
      </c>
      <c r="F627" s="1">
        <v>8.1630999999999995E-2</v>
      </c>
    </row>
    <row r="628" spans="4:6" x14ac:dyDescent="0.2">
      <c r="D628" s="1">
        <v>11</v>
      </c>
      <c r="E628" s="1">
        <v>289</v>
      </c>
      <c r="F628" s="1">
        <v>0.20253299999999999</v>
      </c>
    </row>
    <row r="629" spans="4:6" x14ac:dyDescent="0.2">
      <c r="D629" s="1">
        <v>11</v>
      </c>
      <c r="E629" s="1">
        <v>290</v>
      </c>
      <c r="F629" s="1">
        <v>0.22104199999999999</v>
      </c>
    </row>
    <row r="630" spans="4:6" x14ac:dyDescent="0.2">
      <c r="D630" s="1">
        <v>11</v>
      </c>
      <c r="E630" s="1">
        <v>291</v>
      </c>
      <c r="F630" s="1">
        <v>0.243422</v>
      </c>
    </row>
    <row r="631" spans="4:6" x14ac:dyDescent="0.2">
      <c r="D631" s="1">
        <v>11</v>
      </c>
      <c r="E631" s="1">
        <v>292</v>
      </c>
      <c r="F631" s="1">
        <v>0.26964300000000002</v>
      </c>
    </row>
    <row r="632" spans="4:6" x14ac:dyDescent="0.2">
      <c r="D632" s="1">
        <v>11</v>
      </c>
      <c r="E632" s="1">
        <v>293</v>
      </c>
      <c r="F632" s="1">
        <v>0.28111999999999998</v>
      </c>
    </row>
    <row r="633" spans="4:6" x14ac:dyDescent="0.2">
      <c r="D633" s="1">
        <v>11</v>
      </c>
      <c r="E633" s="1">
        <v>294</v>
      </c>
      <c r="F633" s="1">
        <v>0.299981</v>
      </c>
    </row>
    <row r="634" spans="4:6" x14ac:dyDescent="0.2">
      <c r="D634" s="1">
        <v>11</v>
      </c>
      <c r="E634" s="1">
        <v>295</v>
      </c>
      <c r="F634" s="1">
        <v>0.30606800000000001</v>
      </c>
    </row>
    <row r="635" spans="4:6" x14ac:dyDescent="0.2">
      <c r="D635" s="1">
        <v>11</v>
      </c>
      <c r="E635" s="1">
        <v>297</v>
      </c>
      <c r="F635" s="1">
        <v>0.30602699999999999</v>
      </c>
    </row>
    <row r="636" spans="4:6" x14ac:dyDescent="0.2">
      <c r="D636" s="1">
        <v>11</v>
      </c>
      <c r="E636" s="1">
        <v>298</v>
      </c>
      <c r="F636" s="1">
        <v>0.26771499999999998</v>
      </c>
    </row>
    <row r="637" spans="4:6" x14ac:dyDescent="0.2">
      <c r="D637" s="1">
        <v>11</v>
      </c>
      <c r="E637" s="1">
        <v>396</v>
      </c>
      <c r="F637" s="1">
        <v>2.2752999999999999E-2</v>
      </c>
    </row>
    <row r="638" spans="4:6" x14ac:dyDescent="0.2">
      <c r="D638" s="1">
        <v>11</v>
      </c>
      <c r="E638" s="1">
        <v>397</v>
      </c>
      <c r="F638" s="1">
        <v>6.7762000000000003E-2</v>
      </c>
    </row>
    <row r="639" spans="4:6" x14ac:dyDescent="0.2">
      <c r="D639" s="1">
        <v>11</v>
      </c>
      <c r="E639" s="1">
        <v>398</v>
      </c>
      <c r="F639" s="1">
        <v>-0.12939700000000001</v>
      </c>
    </row>
    <row r="640" spans="4:6" x14ac:dyDescent="0.2">
      <c r="D640" s="1">
        <v>11</v>
      </c>
      <c r="E640" s="1">
        <v>399</v>
      </c>
      <c r="F640" s="1">
        <v>-0.15809599999999999</v>
      </c>
    </row>
    <row r="641" spans="4:6" x14ac:dyDescent="0.2">
      <c r="D641" s="1">
        <v>11</v>
      </c>
      <c r="E641" s="1">
        <v>402</v>
      </c>
      <c r="F641" s="1">
        <v>-0.13391800000000001</v>
      </c>
    </row>
    <row r="642" spans="4:6" x14ac:dyDescent="0.2">
      <c r="D642" s="1">
        <v>11</v>
      </c>
      <c r="E642" s="1">
        <v>403</v>
      </c>
      <c r="F642" s="1">
        <v>-8.5720000000000005E-2</v>
      </c>
    </row>
    <row r="643" spans="4:6" x14ac:dyDescent="0.2">
      <c r="D643" s="1">
        <v>11</v>
      </c>
      <c r="E643" s="1">
        <v>404</v>
      </c>
      <c r="F643" s="1">
        <v>-5.5016000000000002E-2</v>
      </c>
    </row>
    <row r="644" spans="4:6" x14ac:dyDescent="0.2">
      <c r="D644" s="1">
        <v>11</v>
      </c>
      <c r="E644" s="1">
        <v>405</v>
      </c>
      <c r="F644" s="1">
        <v>-7.2884000000000004E-2</v>
      </c>
    </row>
    <row r="645" spans="4:6" x14ac:dyDescent="0.2">
      <c r="D645" s="1">
        <v>11</v>
      </c>
      <c r="E645" s="1">
        <v>406</v>
      </c>
      <c r="F645" s="1">
        <v>-4.6177999999999997E-2</v>
      </c>
    </row>
    <row r="646" spans="4:6" x14ac:dyDescent="0.2">
      <c r="D646" s="1">
        <v>11</v>
      </c>
      <c r="E646" s="1">
        <v>407</v>
      </c>
      <c r="F646" s="1">
        <v>-7.1596000000000007E-2</v>
      </c>
    </row>
    <row r="647" spans="4:6" x14ac:dyDescent="0.2">
      <c r="D647" s="1">
        <v>11</v>
      </c>
      <c r="E647" s="1">
        <v>408</v>
      </c>
      <c r="F647" s="1">
        <v>-9.9568000000000004E-2</v>
      </c>
    </row>
    <row r="648" spans="4:6" x14ac:dyDescent="0.2">
      <c r="D648" s="1">
        <v>11</v>
      </c>
      <c r="E648" s="1">
        <v>409</v>
      </c>
      <c r="F648" s="1">
        <v>-5.935E-2</v>
      </c>
    </row>
    <row r="649" spans="4:6" x14ac:dyDescent="0.2">
      <c r="D649" s="1">
        <v>11</v>
      </c>
      <c r="E649" s="1">
        <v>432</v>
      </c>
      <c r="F649" s="1">
        <v>-0.20544000000000001</v>
      </c>
    </row>
    <row r="650" spans="4:6" x14ac:dyDescent="0.2">
      <c r="D650" s="1">
        <v>11</v>
      </c>
      <c r="E650" s="1">
        <v>433</v>
      </c>
      <c r="F650" s="1">
        <v>-0.21059700000000001</v>
      </c>
    </row>
    <row r="651" spans="4:6" x14ac:dyDescent="0.2">
      <c r="D651" s="1">
        <v>11</v>
      </c>
      <c r="E651" s="1">
        <v>435</v>
      </c>
      <c r="F651" s="1">
        <v>-0.21412</v>
      </c>
    </row>
    <row r="652" spans="4:6" x14ac:dyDescent="0.2">
      <c r="D652" s="1">
        <v>11</v>
      </c>
      <c r="E652" s="1">
        <v>436</v>
      </c>
      <c r="F652" s="1">
        <v>-0.22916500000000001</v>
      </c>
    </row>
    <row r="653" spans="4:6" x14ac:dyDescent="0.2">
      <c r="D653" s="1">
        <v>11</v>
      </c>
      <c r="E653" s="1">
        <v>437</v>
      </c>
      <c r="F653" s="1">
        <v>-0.212647</v>
      </c>
    </row>
    <row r="654" spans="4:6" x14ac:dyDescent="0.2">
      <c r="D654" s="1">
        <v>11</v>
      </c>
      <c r="E654" s="1">
        <v>438</v>
      </c>
      <c r="F654" s="1">
        <v>-0.169348</v>
      </c>
    </row>
    <row r="655" spans="4:6" x14ac:dyDescent="0.2">
      <c r="D655" s="1">
        <v>11</v>
      </c>
      <c r="E655" s="1">
        <v>439</v>
      </c>
      <c r="F655" s="1">
        <v>-0.12995100000000001</v>
      </c>
    </row>
    <row r="656" spans="4:6" x14ac:dyDescent="0.2">
      <c r="D656" s="1">
        <v>11</v>
      </c>
      <c r="E656" s="1">
        <v>440</v>
      </c>
      <c r="F656" s="1">
        <v>-0.11404599999999999</v>
      </c>
    </row>
    <row r="657" spans="4:6" x14ac:dyDescent="0.2">
      <c r="D657" s="1">
        <v>11</v>
      </c>
      <c r="E657" s="1">
        <v>441</v>
      </c>
      <c r="F657" s="1">
        <v>-0.108698</v>
      </c>
    </row>
    <row r="658" spans="4:6" x14ac:dyDescent="0.2">
      <c r="D658" s="1">
        <v>11</v>
      </c>
      <c r="E658" s="1">
        <v>442</v>
      </c>
      <c r="F658" s="1">
        <v>-0.107892</v>
      </c>
    </row>
    <row r="659" spans="4:6" x14ac:dyDescent="0.2">
      <c r="D659" s="1">
        <v>11</v>
      </c>
      <c r="E659" s="1">
        <v>443</v>
      </c>
      <c r="F659" s="1">
        <v>-9.5351000000000005E-2</v>
      </c>
    </row>
    <row r="660" spans="4:6" x14ac:dyDescent="0.2">
      <c r="D660" s="1">
        <v>11</v>
      </c>
      <c r="E660" s="1">
        <v>444</v>
      </c>
      <c r="F660" s="1">
        <v>-8.5285E-2</v>
      </c>
    </row>
    <row r="661" spans="4:6" x14ac:dyDescent="0.2">
      <c r="D661" s="1">
        <v>11</v>
      </c>
      <c r="E661" s="1">
        <v>660</v>
      </c>
      <c r="F661" s="1">
        <v>6.6423999999999997E-2</v>
      </c>
    </row>
    <row r="662" spans="4:6" x14ac:dyDescent="0.2">
      <c r="D662" s="1">
        <v>11</v>
      </c>
      <c r="E662" s="1">
        <v>797</v>
      </c>
      <c r="F662" s="1">
        <v>4.7641999999999997E-2</v>
      </c>
    </row>
    <row r="663" spans="4:6" x14ac:dyDescent="0.2">
      <c r="D663" s="1">
        <v>11</v>
      </c>
      <c r="E663" s="1">
        <v>800</v>
      </c>
      <c r="F663" s="1">
        <v>0.11330900000000001</v>
      </c>
    </row>
    <row r="664" spans="4:6" x14ac:dyDescent="0.2">
      <c r="D664" s="1">
        <v>11</v>
      </c>
      <c r="E664" s="1">
        <v>990</v>
      </c>
      <c r="F664" s="1">
        <v>-0.35622799999999999</v>
      </c>
    </row>
    <row r="665" spans="4:6" x14ac:dyDescent="0.2">
      <c r="D665" s="1">
        <v>12</v>
      </c>
      <c r="E665" s="1">
        <v>40</v>
      </c>
      <c r="F665" s="1">
        <v>-0.104658</v>
      </c>
    </row>
    <row r="666" spans="4:6" x14ac:dyDescent="0.2">
      <c r="D666" s="1">
        <v>12</v>
      </c>
      <c r="E666" s="1">
        <v>41</v>
      </c>
      <c r="F666" s="1">
        <v>-0.14074300000000001</v>
      </c>
    </row>
    <row r="667" spans="4:6" x14ac:dyDescent="0.2">
      <c r="D667" s="1">
        <v>12</v>
      </c>
      <c r="E667" s="1">
        <v>76</v>
      </c>
      <c r="F667" s="1">
        <v>-9.3682000000000001E-2</v>
      </c>
    </row>
    <row r="668" spans="4:6" x14ac:dyDescent="0.2">
      <c r="D668" s="1">
        <v>12</v>
      </c>
      <c r="E668" s="1">
        <v>77</v>
      </c>
      <c r="F668" s="1">
        <v>-9.6175999999999998E-2</v>
      </c>
    </row>
    <row r="669" spans="4:6" x14ac:dyDescent="0.2">
      <c r="D669" s="1">
        <v>12</v>
      </c>
      <c r="E669" s="1">
        <v>78</v>
      </c>
      <c r="F669" s="1">
        <v>-1.9932999999999999E-2</v>
      </c>
    </row>
    <row r="670" spans="4:6" x14ac:dyDescent="0.2">
      <c r="D670" s="1">
        <v>12</v>
      </c>
      <c r="E670" s="1">
        <v>79</v>
      </c>
      <c r="F670" s="1">
        <v>7.7510999999999997E-2</v>
      </c>
    </row>
    <row r="671" spans="4:6" x14ac:dyDescent="0.2">
      <c r="D671" s="1">
        <v>12</v>
      </c>
      <c r="E671" s="1">
        <v>80</v>
      </c>
      <c r="F671" s="1">
        <v>0.29386099999999998</v>
      </c>
    </row>
    <row r="672" spans="4:6" x14ac:dyDescent="0.2">
      <c r="D672" s="1">
        <v>12</v>
      </c>
      <c r="E672" s="1">
        <v>81</v>
      </c>
      <c r="F672" s="1">
        <v>0.309504</v>
      </c>
    </row>
    <row r="673" spans="4:6" x14ac:dyDescent="0.2">
      <c r="D673" s="1">
        <v>12</v>
      </c>
      <c r="E673" s="1">
        <v>82</v>
      </c>
      <c r="F673" s="1">
        <v>0.379025</v>
      </c>
    </row>
    <row r="674" spans="4:6" x14ac:dyDescent="0.2">
      <c r="D674" s="1">
        <v>12</v>
      </c>
      <c r="E674" s="1">
        <v>83</v>
      </c>
      <c r="F674" s="1">
        <v>0.383135</v>
      </c>
    </row>
    <row r="675" spans="4:6" x14ac:dyDescent="0.2">
      <c r="D675" s="1">
        <v>12</v>
      </c>
      <c r="E675" s="1">
        <v>84</v>
      </c>
      <c r="F675" s="1">
        <v>0.398532</v>
      </c>
    </row>
    <row r="676" spans="4:6" x14ac:dyDescent="0.2">
      <c r="D676" s="1">
        <v>12</v>
      </c>
      <c r="E676" s="1">
        <v>85</v>
      </c>
      <c r="F676" s="1">
        <v>0.38404700000000003</v>
      </c>
    </row>
    <row r="677" spans="4:6" x14ac:dyDescent="0.2">
      <c r="D677" s="1">
        <v>12</v>
      </c>
      <c r="E677" s="1">
        <v>86</v>
      </c>
      <c r="F677" s="1">
        <v>0.38673600000000002</v>
      </c>
    </row>
    <row r="678" spans="4:6" x14ac:dyDescent="0.2">
      <c r="D678" s="1">
        <v>12</v>
      </c>
      <c r="E678" s="1">
        <v>87</v>
      </c>
      <c r="F678" s="1">
        <v>0.37203599999999998</v>
      </c>
    </row>
    <row r="679" spans="4:6" x14ac:dyDescent="0.2">
      <c r="D679" s="1">
        <v>12</v>
      </c>
      <c r="E679" s="1">
        <v>286</v>
      </c>
      <c r="F679" s="1">
        <v>-0.12249400000000001</v>
      </c>
    </row>
    <row r="680" spans="4:6" x14ac:dyDescent="0.2">
      <c r="D680" s="1">
        <v>12</v>
      </c>
      <c r="E680" s="1">
        <v>287</v>
      </c>
      <c r="F680" s="1">
        <v>-0.11820600000000001</v>
      </c>
    </row>
    <row r="681" spans="4:6" x14ac:dyDescent="0.2">
      <c r="D681" s="1">
        <v>12</v>
      </c>
      <c r="E681" s="1">
        <v>288</v>
      </c>
      <c r="F681" s="1">
        <v>0.102282</v>
      </c>
    </row>
    <row r="682" spans="4:6" x14ac:dyDescent="0.2">
      <c r="D682" s="1">
        <v>12</v>
      </c>
      <c r="E682" s="1">
        <v>289</v>
      </c>
      <c r="F682" s="1">
        <v>0.244007</v>
      </c>
    </row>
    <row r="683" spans="4:6" x14ac:dyDescent="0.2">
      <c r="D683" s="1">
        <v>12</v>
      </c>
      <c r="E683" s="1">
        <v>290</v>
      </c>
      <c r="F683" s="1">
        <v>0.28913299999999997</v>
      </c>
    </row>
    <row r="684" spans="4:6" x14ac:dyDescent="0.2">
      <c r="D684" s="1">
        <v>12</v>
      </c>
      <c r="E684" s="1">
        <v>291</v>
      </c>
      <c r="F684" s="1">
        <v>0.30033199999999999</v>
      </c>
    </row>
    <row r="685" spans="4:6" x14ac:dyDescent="0.2">
      <c r="D685" s="1">
        <v>12</v>
      </c>
      <c r="E685" s="1">
        <v>292</v>
      </c>
      <c r="F685" s="1">
        <v>0.329459</v>
      </c>
    </row>
    <row r="686" spans="4:6" x14ac:dyDescent="0.2">
      <c r="D686" s="1">
        <v>12</v>
      </c>
      <c r="E686" s="1">
        <v>293</v>
      </c>
      <c r="F686" s="1">
        <v>0.34909899999999999</v>
      </c>
    </row>
    <row r="687" spans="4:6" x14ac:dyDescent="0.2">
      <c r="D687" s="1">
        <v>12</v>
      </c>
      <c r="E687" s="1">
        <v>294</v>
      </c>
      <c r="F687" s="1">
        <v>0.37718600000000002</v>
      </c>
    </row>
    <row r="688" spans="4:6" x14ac:dyDescent="0.2">
      <c r="D688" s="1">
        <v>12</v>
      </c>
      <c r="E688" s="1">
        <v>295</v>
      </c>
      <c r="F688" s="1">
        <v>0.37801600000000002</v>
      </c>
    </row>
    <row r="689" spans="4:6" x14ac:dyDescent="0.2">
      <c r="D689" s="1">
        <v>12</v>
      </c>
      <c r="E689" s="1">
        <v>297</v>
      </c>
      <c r="F689" s="1">
        <v>0.37132799999999999</v>
      </c>
    </row>
    <row r="690" spans="4:6" x14ac:dyDescent="0.2">
      <c r="D690" s="1">
        <v>12</v>
      </c>
      <c r="E690" s="1">
        <v>298</v>
      </c>
      <c r="F690" s="1">
        <v>0.34328799999999998</v>
      </c>
    </row>
    <row r="691" spans="4:6" x14ac:dyDescent="0.2">
      <c r="D691" s="1">
        <v>12</v>
      </c>
      <c r="E691" s="1">
        <v>396</v>
      </c>
      <c r="F691" s="1">
        <v>-9.3589999999999993E-3</v>
      </c>
    </row>
    <row r="692" spans="4:6" x14ac:dyDescent="0.2">
      <c r="D692" s="1">
        <v>12</v>
      </c>
      <c r="E692" s="1">
        <v>397</v>
      </c>
      <c r="F692" s="1">
        <v>4.1449E-2</v>
      </c>
    </row>
    <row r="693" spans="4:6" x14ac:dyDescent="0.2">
      <c r="D693" s="1">
        <v>12</v>
      </c>
      <c r="E693" s="1">
        <v>398</v>
      </c>
      <c r="F693" s="1">
        <v>-0.12688099999999999</v>
      </c>
    </row>
    <row r="694" spans="4:6" x14ac:dyDescent="0.2">
      <c r="D694" s="1">
        <v>12</v>
      </c>
      <c r="E694" s="1">
        <v>399</v>
      </c>
      <c r="F694" s="1">
        <v>-0.18049599999999999</v>
      </c>
    </row>
    <row r="695" spans="4:6" x14ac:dyDescent="0.2">
      <c r="D695" s="1">
        <v>12</v>
      </c>
      <c r="E695" s="1">
        <v>402</v>
      </c>
      <c r="F695" s="1">
        <v>-0.162936</v>
      </c>
    </row>
    <row r="696" spans="4:6" x14ac:dyDescent="0.2">
      <c r="D696" s="1">
        <v>12</v>
      </c>
      <c r="E696" s="1">
        <v>403</v>
      </c>
      <c r="F696" s="1">
        <v>-9.9332000000000004E-2</v>
      </c>
    </row>
    <row r="697" spans="4:6" x14ac:dyDescent="0.2">
      <c r="D697" s="1">
        <v>12</v>
      </c>
      <c r="E697" s="1">
        <v>404</v>
      </c>
      <c r="F697" s="1">
        <v>-9.3864000000000003E-2</v>
      </c>
    </row>
    <row r="698" spans="4:6" x14ac:dyDescent="0.2">
      <c r="D698" s="1">
        <v>12</v>
      </c>
      <c r="E698" s="1">
        <v>405</v>
      </c>
      <c r="F698" s="1">
        <v>-9.5496999999999999E-2</v>
      </c>
    </row>
    <row r="699" spans="4:6" x14ac:dyDescent="0.2">
      <c r="D699" s="1">
        <v>12</v>
      </c>
      <c r="E699" s="1">
        <v>406</v>
      </c>
      <c r="F699" s="1">
        <v>-7.8148999999999996E-2</v>
      </c>
    </row>
    <row r="700" spans="4:6" x14ac:dyDescent="0.2">
      <c r="D700" s="1">
        <v>12</v>
      </c>
      <c r="E700" s="1">
        <v>407</v>
      </c>
      <c r="F700" s="1">
        <v>-9.9132999999999999E-2</v>
      </c>
    </row>
    <row r="701" spans="4:6" x14ac:dyDescent="0.2">
      <c r="D701" s="1">
        <v>12</v>
      </c>
      <c r="E701" s="1">
        <v>408</v>
      </c>
      <c r="F701" s="1">
        <v>-0.12178600000000001</v>
      </c>
    </row>
    <row r="702" spans="4:6" x14ac:dyDescent="0.2">
      <c r="D702" s="1">
        <v>12</v>
      </c>
      <c r="E702" s="1">
        <v>409</v>
      </c>
      <c r="F702" s="1">
        <v>-5.5271000000000001E-2</v>
      </c>
    </row>
    <row r="703" spans="4:6" x14ac:dyDescent="0.2">
      <c r="D703" s="1">
        <v>12</v>
      </c>
      <c r="E703" s="1">
        <v>432</v>
      </c>
      <c r="F703" s="1">
        <v>-8.6205000000000004E-2</v>
      </c>
    </row>
    <row r="704" spans="4:6" x14ac:dyDescent="0.2">
      <c r="D704" s="1">
        <v>12</v>
      </c>
      <c r="E704" s="1">
        <v>433</v>
      </c>
      <c r="F704" s="1">
        <v>-4.8319000000000001E-2</v>
      </c>
    </row>
    <row r="705" spans="4:6" x14ac:dyDescent="0.2">
      <c r="D705" s="1">
        <v>12</v>
      </c>
      <c r="E705" s="1">
        <v>435</v>
      </c>
      <c r="F705" s="1">
        <v>-2.1153000000000002E-2</v>
      </c>
    </row>
    <row r="706" spans="4:6" x14ac:dyDescent="0.2">
      <c r="D706" s="1">
        <v>12</v>
      </c>
      <c r="E706" s="1">
        <v>436</v>
      </c>
      <c r="F706" s="1">
        <v>-2.7452000000000001E-2</v>
      </c>
    </row>
    <row r="707" spans="4:6" x14ac:dyDescent="0.2">
      <c r="D707" s="1">
        <v>12</v>
      </c>
      <c r="E707" s="1">
        <v>437</v>
      </c>
      <c r="F707" s="1">
        <v>-0.226579</v>
      </c>
    </row>
    <row r="708" spans="4:6" x14ac:dyDescent="0.2">
      <c r="D708" s="1">
        <v>12</v>
      </c>
      <c r="E708" s="1">
        <v>438</v>
      </c>
      <c r="F708" s="1">
        <v>-0.14544899999999999</v>
      </c>
    </row>
    <row r="709" spans="4:6" x14ac:dyDescent="0.2">
      <c r="D709" s="1">
        <v>12</v>
      </c>
      <c r="E709" s="1">
        <v>439</v>
      </c>
      <c r="F709" s="1">
        <v>-0.12635099999999999</v>
      </c>
    </row>
    <row r="710" spans="4:6" x14ac:dyDescent="0.2">
      <c r="D710" s="1">
        <v>12</v>
      </c>
      <c r="E710" s="1">
        <v>440</v>
      </c>
      <c r="F710" s="1">
        <v>-0.111801</v>
      </c>
    </row>
    <row r="711" spans="4:6" x14ac:dyDescent="0.2">
      <c r="D711" s="1">
        <v>12</v>
      </c>
      <c r="E711" s="1">
        <v>441</v>
      </c>
      <c r="F711" s="1">
        <v>-0.11217000000000001</v>
      </c>
    </row>
    <row r="712" spans="4:6" x14ac:dyDescent="0.2">
      <c r="D712" s="1">
        <v>12</v>
      </c>
      <c r="E712" s="1">
        <v>442</v>
      </c>
      <c r="F712" s="1">
        <v>-0.106298</v>
      </c>
    </row>
    <row r="713" spans="4:6" x14ac:dyDescent="0.2">
      <c r="D713" s="1">
        <v>12</v>
      </c>
      <c r="E713" s="1">
        <v>443</v>
      </c>
      <c r="F713" s="1">
        <v>-0.11765399999999999</v>
      </c>
    </row>
    <row r="714" spans="4:6" x14ac:dyDescent="0.2">
      <c r="D714" s="1">
        <v>12</v>
      </c>
      <c r="E714" s="1">
        <v>444</v>
      </c>
      <c r="F714" s="1">
        <v>-9.9625000000000005E-2</v>
      </c>
    </row>
    <row r="715" spans="4:6" x14ac:dyDescent="0.2">
      <c r="D715" s="1">
        <v>12</v>
      </c>
      <c r="E715" s="1">
        <v>660</v>
      </c>
      <c r="F715" s="1">
        <v>5.2245E-2</v>
      </c>
    </row>
    <row r="716" spans="4:6" x14ac:dyDescent="0.2">
      <c r="D716" s="1">
        <v>12</v>
      </c>
      <c r="E716" s="1">
        <v>797</v>
      </c>
      <c r="F716" s="1">
        <v>3.6809000000000001E-2</v>
      </c>
    </row>
    <row r="717" spans="4:6" x14ac:dyDescent="0.2">
      <c r="D717" s="1">
        <v>12</v>
      </c>
      <c r="E717" s="1">
        <v>800</v>
      </c>
      <c r="F717" s="1">
        <v>9.6201999999999996E-2</v>
      </c>
    </row>
    <row r="718" spans="4:6" x14ac:dyDescent="0.2">
      <c r="D718" s="1">
        <v>12</v>
      </c>
      <c r="E718" s="1">
        <v>990</v>
      </c>
      <c r="F718" s="1">
        <v>-0.38902100000000001</v>
      </c>
    </row>
    <row r="719" spans="4:6" x14ac:dyDescent="0.2">
      <c r="D719" s="1">
        <v>40</v>
      </c>
      <c r="E719" s="1">
        <v>41</v>
      </c>
      <c r="F719" s="1">
        <v>0.64654599999999995</v>
      </c>
    </row>
    <row r="720" spans="4:6" x14ac:dyDescent="0.2">
      <c r="D720" s="1">
        <v>40</v>
      </c>
      <c r="E720" s="1">
        <v>76</v>
      </c>
      <c r="F720" s="1">
        <v>-5.7077999999999997E-2</v>
      </c>
    </row>
    <row r="721" spans="4:6" x14ac:dyDescent="0.2">
      <c r="D721" s="1">
        <v>40</v>
      </c>
      <c r="E721" s="1">
        <v>77</v>
      </c>
      <c r="F721" s="1">
        <v>4.6239000000000002E-2</v>
      </c>
    </row>
    <row r="722" spans="4:6" x14ac:dyDescent="0.2">
      <c r="D722" s="1">
        <v>40</v>
      </c>
      <c r="E722" s="1">
        <v>78</v>
      </c>
      <c r="F722" s="1">
        <v>-4.4755000000000003E-2</v>
      </c>
    </row>
    <row r="723" spans="4:6" x14ac:dyDescent="0.2">
      <c r="D723" s="1">
        <v>40</v>
      </c>
      <c r="E723" s="1">
        <v>79</v>
      </c>
      <c r="F723" s="1">
        <v>-6.3687999999999995E-2</v>
      </c>
    </row>
    <row r="724" spans="4:6" x14ac:dyDescent="0.2">
      <c r="D724" s="1">
        <v>40</v>
      </c>
      <c r="E724" s="1">
        <v>80</v>
      </c>
      <c r="F724" s="1">
        <v>-4.3215000000000003E-2</v>
      </c>
    </row>
    <row r="725" spans="4:6" x14ac:dyDescent="0.2">
      <c r="D725" s="1">
        <v>40</v>
      </c>
      <c r="E725" s="1">
        <v>81</v>
      </c>
      <c r="F725" s="1">
        <v>-3.4832000000000002E-2</v>
      </c>
    </row>
    <row r="726" spans="4:6" x14ac:dyDescent="0.2">
      <c r="D726" s="1">
        <v>40</v>
      </c>
      <c r="E726" s="1">
        <v>82</v>
      </c>
      <c r="F726" s="1">
        <v>-5.9239E-2</v>
      </c>
    </row>
    <row r="727" spans="4:6" x14ac:dyDescent="0.2">
      <c r="D727" s="1">
        <v>40</v>
      </c>
      <c r="E727" s="1">
        <v>83</v>
      </c>
      <c r="F727" s="1">
        <v>-6.0408999999999997E-2</v>
      </c>
    </row>
    <row r="728" spans="4:6" x14ac:dyDescent="0.2">
      <c r="D728" s="1">
        <v>40</v>
      </c>
      <c r="E728" s="1">
        <v>84</v>
      </c>
      <c r="F728" s="1">
        <v>-5.6661000000000003E-2</v>
      </c>
    </row>
    <row r="729" spans="4:6" x14ac:dyDescent="0.2">
      <c r="D729" s="1">
        <v>40</v>
      </c>
      <c r="E729" s="1">
        <v>85</v>
      </c>
      <c r="F729" s="1">
        <v>-4.9979999999999997E-2</v>
      </c>
    </row>
    <row r="730" spans="4:6" x14ac:dyDescent="0.2">
      <c r="D730" s="1">
        <v>40</v>
      </c>
      <c r="E730" s="1">
        <v>86</v>
      </c>
      <c r="F730" s="1">
        <v>-6.1406000000000002E-2</v>
      </c>
    </row>
    <row r="731" spans="4:6" x14ac:dyDescent="0.2">
      <c r="D731" s="1">
        <v>40</v>
      </c>
      <c r="E731" s="1">
        <v>87</v>
      </c>
      <c r="F731" s="1">
        <v>-5.1316000000000001E-2</v>
      </c>
    </row>
    <row r="732" spans="4:6" x14ac:dyDescent="0.2">
      <c r="D732" s="1">
        <v>40</v>
      </c>
      <c r="E732" s="1">
        <v>286</v>
      </c>
      <c r="F732" s="1">
        <v>0.104118</v>
      </c>
    </row>
    <row r="733" spans="4:6" x14ac:dyDescent="0.2">
      <c r="D733" s="1">
        <v>40</v>
      </c>
      <c r="E733" s="1">
        <v>287</v>
      </c>
      <c r="F733" s="1">
        <v>0.15515999999999999</v>
      </c>
    </row>
    <row r="734" spans="4:6" x14ac:dyDescent="0.2">
      <c r="D734" s="1">
        <v>40</v>
      </c>
      <c r="E734" s="1">
        <v>288</v>
      </c>
      <c r="F734" s="1">
        <v>6.5242999999999995E-2</v>
      </c>
    </row>
    <row r="735" spans="4:6" x14ac:dyDescent="0.2">
      <c r="D735" s="1">
        <v>40</v>
      </c>
      <c r="E735" s="1">
        <v>289</v>
      </c>
      <c r="F735" s="1">
        <v>-5.2989999999999999E-3</v>
      </c>
    </row>
    <row r="736" spans="4:6" x14ac:dyDescent="0.2">
      <c r="D736" s="1">
        <v>40</v>
      </c>
      <c r="E736" s="1">
        <v>290</v>
      </c>
      <c r="F736" s="1">
        <v>-6.6534999999999997E-2</v>
      </c>
    </row>
    <row r="737" spans="4:6" x14ac:dyDescent="0.2">
      <c r="D737" s="1">
        <v>40</v>
      </c>
      <c r="E737" s="1">
        <v>291</v>
      </c>
      <c r="F737" s="1">
        <v>-0.103184</v>
      </c>
    </row>
    <row r="738" spans="4:6" x14ac:dyDescent="0.2">
      <c r="D738" s="1">
        <v>40</v>
      </c>
      <c r="E738" s="1">
        <v>292</v>
      </c>
      <c r="F738" s="1">
        <v>-9.1127E-2</v>
      </c>
    </row>
    <row r="739" spans="4:6" x14ac:dyDescent="0.2">
      <c r="D739" s="1">
        <v>40</v>
      </c>
      <c r="E739" s="1">
        <v>293</v>
      </c>
      <c r="F739" s="1">
        <v>-7.9371999999999998E-2</v>
      </c>
    </row>
    <row r="740" spans="4:6" x14ac:dyDescent="0.2">
      <c r="D740" s="1">
        <v>40</v>
      </c>
      <c r="E740" s="1">
        <v>294</v>
      </c>
      <c r="F740" s="1">
        <v>-6.8437999999999999E-2</v>
      </c>
    </row>
    <row r="741" spans="4:6" x14ac:dyDescent="0.2">
      <c r="D741" s="1">
        <v>40</v>
      </c>
      <c r="E741" s="1">
        <v>295</v>
      </c>
      <c r="F741" s="1">
        <v>-8.1738000000000005E-2</v>
      </c>
    </row>
    <row r="742" spans="4:6" x14ac:dyDescent="0.2">
      <c r="D742" s="1">
        <v>40</v>
      </c>
      <c r="E742" s="1">
        <v>297</v>
      </c>
      <c r="F742" s="1">
        <v>-9.7240999999999994E-2</v>
      </c>
    </row>
    <row r="743" spans="4:6" x14ac:dyDescent="0.2">
      <c r="D743" s="1">
        <v>40</v>
      </c>
      <c r="E743" s="1">
        <v>298</v>
      </c>
      <c r="F743" s="1">
        <v>-8.8599999999999998E-2</v>
      </c>
    </row>
    <row r="744" spans="4:6" x14ac:dyDescent="0.2">
      <c r="D744" s="1">
        <v>40</v>
      </c>
      <c r="E744" s="1">
        <v>396</v>
      </c>
      <c r="F744" s="1">
        <v>4.7084000000000001E-2</v>
      </c>
    </row>
    <row r="745" spans="4:6" x14ac:dyDescent="0.2">
      <c r="D745" s="1">
        <v>40</v>
      </c>
      <c r="E745" s="1">
        <v>397</v>
      </c>
      <c r="F745" s="1">
        <v>-4.9382000000000002E-2</v>
      </c>
    </row>
    <row r="746" spans="4:6" x14ac:dyDescent="0.2">
      <c r="D746" s="1">
        <v>40</v>
      </c>
      <c r="E746" s="1">
        <v>398</v>
      </c>
      <c r="F746" s="1">
        <v>3.1620000000000002E-2</v>
      </c>
    </row>
    <row r="747" spans="4:6" x14ac:dyDescent="0.2">
      <c r="D747" s="1">
        <v>40</v>
      </c>
      <c r="E747" s="1">
        <v>399</v>
      </c>
      <c r="F747" s="1">
        <v>7.0917999999999995E-2</v>
      </c>
    </row>
    <row r="748" spans="4:6" x14ac:dyDescent="0.2">
      <c r="D748" s="1">
        <v>40</v>
      </c>
      <c r="E748" s="1">
        <v>402</v>
      </c>
      <c r="F748" s="1">
        <v>6.5905000000000005E-2</v>
      </c>
    </row>
    <row r="749" spans="4:6" x14ac:dyDescent="0.2">
      <c r="D749" s="1">
        <v>40</v>
      </c>
      <c r="E749" s="1">
        <v>403</v>
      </c>
      <c r="F749" s="1">
        <v>7.4176000000000006E-2</v>
      </c>
    </row>
    <row r="750" spans="4:6" x14ac:dyDescent="0.2">
      <c r="D750" s="1">
        <v>40</v>
      </c>
      <c r="E750" s="1">
        <v>404</v>
      </c>
      <c r="F750" s="1">
        <v>4.1876999999999998E-2</v>
      </c>
    </row>
    <row r="751" spans="4:6" x14ac:dyDescent="0.2">
      <c r="D751" s="1">
        <v>40</v>
      </c>
      <c r="E751" s="1">
        <v>405</v>
      </c>
      <c r="F751" s="1">
        <v>3.3609E-2</v>
      </c>
    </row>
    <row r="752" spans="4:6" x14ac:dyDescent="0.2">
      <c r="D752" s="1">
        <v>40</v>
      </c>
      <c r="E752" s="1">
        <v>406</v>
      </c>
      <c r="F752" s="1">
        <v>4.4212000000000001E-2</v>
      </c>
    </row>
    <row r="753" spans="4:6" x14ac:dyDescent="0.2">
      <c r="D753" s="1">
        <v>40</v>
      </c>
      <c r="E753" s="1">
        <v>407</v>
      </c>
      <c r="F753" s="1">
        <v>3.6638999999999998E-2</v>
      </c>
    </row>
    <row r="754" spans="4:6" x14ac:dyDescent="0.2">
      <c r="D754" s="1">
        <v>40</v>
      </c>
      <c r="E754" s="1">
        <v>408</v>
      </c>
      <c r="F754" s="1">
        <v>2.1624000000000001E-2</v>
      </c>
    </row>
    <row r="755" spans="4:6" x14ac:dyDescent="0.2">
      <c r="D755" s="1">
        <v>40</v>
      </c>
      <c r="E755" s="1">
        <v>409</v>
      </c>
      <c r="F755" s="1">
        <v>1.4809999999999999E-3</v>
      </c>
    </row>
    <row r="756" spans="4:6" x14ac:dyDescent="0.2">
      <c r="D756" s="1">
        <v>40</v>
      </c>
      <c r="E756" s="1">
        <v>432</v>
      </c>
      <c r="F756" s="1">
        <v>0.28305799999999998</v>
      </c>
    </row>
    <row r="757" spans="4:6" x14ac:dyDescent="0.2">
      <c r="D757" s="1">
        <v>40</v>
      </c>
      <c r="E757" s="1">
        <v>433</v>
      </c>
      <c r="F757" s="1">
        <v>0.111785</v>
      </c>
    </row>
    <row r="758" spans="4:6" x14ac:dyDescent="0.2">
      <c r="D758" s="1">
        <v>40</v>
      </c>
      <c r="E758" s="1">
        <v>435</v>
      </c>
      <c r="F758" s="1">
        <v>0.122618</v>
      </c>
    </row>
    <row r="759" spans="4:6" x14ac:dyDescent="0.2">
      <c r="D759" s="1">
        <v>40</v>
      </c>
      <c r="E759" s="1">
        <v>436</v>
      </c>
      <c r="F759" s="1">
        <v>0.131406</v>
      </c>
    </row>
    <row r="760" spans="4:6" x14ac:dyDescent="0.2">
      <c r="D760" s="1">
        <v>40</v>
      </c>
      <c r="E760" s="1">
        <v>437</v>
      </c>
      <c r="F760" s="1">
        <v>8.5595000000000004E-2</v>
      </c>
    </row>
    <row r="761" spans="4:6" x14ac:dyDescent="0.2">
      <c r="D761" s="1">
        <v>40</v>
      </c>
      <c r="E761" s="1">
        <v>438</v>
      </c>
      <c r="F761" s="1">
        <v>0.114231</v>
      </c>
    </row>
    <row r="762" spans="4:6" x14ac:dyDescent="0.2">
      <c r="D762" s="1">
        <v>40</v>
      </c>
      <c r="E762" s="1">
        <v>439</v>
      </c>
      <c r="F762" s="1">
        <v>0.11648799999999999</v>
      </c>
    </row>
    <row r="763" spans="4:6" x14ac:dyDescent="0.2">
      <c r="D763" s="1">
        <v>40</v>
      </c>
      <c r="E763" s="1">
        <v>440</v>
      </c>
      <c r="F763" s="1">
        <v>6.7780999999999994E-2</v>
      </c>
    </row>
    <row r="764" spans="4:6" x14ac:dyDescent="0.2">
      <c r="D764" s="1">
        <v>40</v>
      </c>
      <c r="E764" s="1">
        <v>441</v>
      </c>
      <c r="F764" s="1">
        <v>8.9026999999999995E-2</v>
      </c>
    </row>
    <row r="765" spans="4:6" x14ac:dyDescent="0.2">
      <c r="D765" s="1">
        <v>40</v>
      </c>
      <c r="E765" s="1">
        <v>442</v>
      </c>
      <c r="F765" s="1">
        <v>8.1434999999999994E-2</v>
      </c>
    </row>
    <row r="766" spans="4:6" x14ac:dyDescent="0.2">
      <c r="D766" s="1">
        <v>40</v>
      </c>
      <c r="E766" s="1">
        <v>443</v>
      </c>
      <c r="F766" s="1">
        <v>0.113437</v>
      </c>
    </row>
    <row r="767" spans="4:6" x14ac:dyDescent="0.2">
      <c r="D767" s="1">
        <v>40</v>
      </c>
      <c r="E767" s="1">
        <v>444</v>
      </c>
      <c r="F767" s="1">
        <v>0.112216</v>
      </c>
    </row>
    <row r="768" spans="4:6" x14ac:dyDescent="0.2">
      <c r="D768" s="1">
        <v>40</v>
      </c>
      <c r="E768" s="1">
        <v>660</v>
      </c>
      <c r="F768" s="1">
        <v>4.9244999999999997E-2</v>
      </c>
    </row>
    <row r="769" spans="4:6" x14ac:dyDescent="0.2">
      <c r="D769" s="1">
        <v>40</v>
      </c>
      <c r="E769" s="1">
        <v>797</v>
      </c>
      <c r="F769" s="1">
        <v>0.18751100000000001</v>
      </c>
    </row>
    <row r="770" spans="4:6" x14ac:dyDescent="0.2">
      <c r="D770" s="1">
        <v>40</v>
      </c>
      <c r="E770" s="1">
        <v>800</v>
      </c>
      <c r="F770" s="1">
        <v>4.8451000000000001E-2</v>
      </c>
    </row>
    <row r="771" spans="4:6" x14ac:dyDescent="0.2">
      <c r="D771" s="1">
        <v>40</v>
      </c>
      <c r="E771" s="1">
        <v>990</v>
      </c>
      <c r="F771" s="1">
        <v>5.4205000000000003E-2</v>
      </c>
    </row>
    <row r="772" spans="4:6" x14ac:dyDescent="0.2">
      <c r="D772" s="1">
        <v>41</v>
      </c>
      <c r="E772" s="1">
        <v>76</v>
      </c>
      <c r="F772" s="1">
        <v>-2.2530999999999999E-2</v>
      </c>
    </row>
    <row r="773" spans="4:6" x14ac:dyDescent="0.2">
      <c r="D773" s="1">
        <v>41</v>
      </c>
      <c r="E773" s="1">
        <v>77</v>
      </c>
      <c r="F773" s="1">
        <v>0.12916</v>
      </c>
    </row>
    <row r="774" spans="4:6" x14ac:dyDescent="0.2">
      <c r="D774" s="1">
        <v>41</v>
      </c>
      <c r="E774" s="1">
        <v>78</v>
      </c>
      <c r="F774" s="1">
        <v>-1.4390999999999999E-2</v>
      </c>
    </row>
    <row r="775" spans="4:6" x14ac:dyDescent="0.2">
      <c r="D775" s="1">
        <v>41</v>
      </c>
      <c r="E775" s="1">
        <v>79</v>
      </c>
      <c r="F775" s="1">
        <v>-3.9752999999999997E-2</v>
      </c>
    </row>
    <row r="776" spans="4:6" x14ac:dyDescent="0.2">
      <c r="D776" s="1">
        <v>41</v>
      </c>
      <c r="E776" s="1">
        <v>80</v>
      </c>
      <c r="F776" s="1">
        <v>8.5450000000000005E-3</v>
      </c>
    </row>
    <row r="777" spans="4:6" x14ac:dyDescent="0.2">
      <c r="D777" s="1">
        <v>41</v>
      </c>
      <c r="E777" s="1">
        <v>81</v>
      </c>
      <c r="F777" s="1">
        <v>7.195E-3</v>
      </c>
    </row>
    <row r="778" spans="4:6" x14ac:dyDescent="0.2">
      <c r="D778" s="1">
        <v>41</v>
      </c>
      <c r="E778" s="1">
        <v>82</v>
      </c>
      <c r="F778" s="1">
        <v>-3.6339000000000003E-2</v>
      </c>
    </row>
    <row r="779" spans="4:6" x14ac:dyDescent="0.2">
      <c r="D779" s="1">
        <v>41</v>
      </c>
      <c r="E779" s="1">
        <v>83</v>
      </c>
      <c r="F779" s="1">
        <v>-4.8943E-2</v>
      </c>
    </row>
    <row r="780" spans="4:6" x14ac:dyDescent="0.2">
      <c r="D780" s="1">
        <v>41</v>
      </c>
      <c r="E780" s="1">
        <v>84</v>
      </c>
      <c r="F780" s="1">
        <v>-4.7839E-2</v>
      </c>
    </row>
    <row r="781" spans="4:6" x14ac:dyDescent="0.2">
      <c r="D781" s="1">
        <v>41</v>
      </c>
      <c r="E781" s="1">
        <v>85</v>
      </c>
      <c r="F781" s="1">
        <v>-3.3828999999999998E-2</v>
      </c>
    </row>
    <row r="782" spans="4:6" x14ac:dyDescent="0.2">
      <c r="D782" s="1">
        <v>41</v>
      </c>
      <c r="E782" s="1">
        <v>86</v>
      </c>
      <c r="F782" s="1">
        <v>-4.3448000000000001E-2</v>
      </c>
    </row>
    <row r="783" spans="4:6" x14ac:dyDescent="0.2">
      <c r="D783" s="1">
        <v>41</v>
      </c>
      <c r="E783" s="1">
        <v>87</v>
      </c>
      <c r="F783" s="1">
        <v>-3.5621E-2</v>
      </c>
    </row>
    <row r="784" spans="4:6" x14ac:dyDescent="0.2">
      <c r="D784" s="1">
        <v>41</v>
      </c>
      <c r="E784" s="1">
        <v>286</v>
      </c>
      <c r="F784" s="1">
        <v>0.131659</v>
      </c>
    </row>
    <row r="785" spans="4:6" x14ac:dyDescent="0.2">
      <c r="D785" s="1">
        <v>41</v>
      </c>
      <c r="E785" s="1">
        <v>287</v>
      </c>
      <c r="F785" s="1">
        <v>0.240368</v>
      </c>
    </row>
    <row r="786" spans="4:6" x14ac:dyDescent="0.2">
      <c r="D786" s="1">
        <v>41</v>
      </c>
      <c r="E786" s="1">
        <v>288</v>
      </c>
      <c r="F786" s="1">
        <v>5.7246999999999999E-2</v>
      </c>
    </row>
    <row r="787" spans="4:6" x14ac:dyDescent="0.2">
      <c r="D787" s="1">
        <v>41</v>
      </c>
      <c r="E787" s="1">
        <v>289</v>
      </c>
      <c r="F787" s="1">
        <v>-3.1140000000000001E-2</v>
      </c>
    </row>
    <row r="788" spans="4:6" x14ac:dyDescent="0.2">
      <c r="D788" s="1">
        <v>41</v>
      </c>
      <c r="E788" s="1">
        <v>290</v>
      </c>
      <c r="F788" s="1">
        <v>-0.105471</v>
      </c>
    </row>
    <row r="789" spans="4:6" x14ac:dyDescent="0.2">
      <c r="D789" s="1">
        <v>41</v>
      </c>
      <c r="E789" s="1">
        <v>291</v>
      </c>
      <c r="F789" s="1">
        <v>-5.0890999999999999E-2</v>
      </c>
    </row>
    <row r="790" spans="4:6" x14ac:dyDescent="0.2">
      <c r="D790" s="1">
        <v>41</v>
      </c>
      <c r="E790" s="1">
        <v>292</v>
      </c>
      <c r="F790" s="1">
        <v>-1.3701E-2</v>
      </c>
    </row>
    <row r="791" spans="4:6" x14ac:dyDescent="0.2">
      <c r="D791" s="1">
        <v>41</v>
      </c>
      <c r="E791" s="1">
        <v>293</v>
      </c>
      <c r="F791" s="1">
        <v>3.8140000000000001E-3</v>
      </c>
    </row>
    <row r="792" spans="4:6" x14ac:dyDescent="0.2">
      <c r="D792" s="1">
        <v>41</v>
      </c>
      <c r="E792" s="1">
        <v>294</v>
      </c>
      <c r="F792" s="1">
        <v>1.1108E-2</v>
      </c>
    </row>
    <row r="793" spans="4:6" x14ac:dyDescent="0.2">
      <c r="D793" s="1">
        <v>41</v>
      </c>
      <c r="E793" s="1">
        <v>295</v>
      </c>
      <c r="F793" s="1">
        <v>9.7300000000000002E-4</v>
      </c>
    </row>
    <row r="794" spans="4:6" x14ac:dyDescent="0.2">
      <c r="D794" s="1">
        <v>41</v>
      </c>
      <c r="E794" s="1">
        <v>297</v>
      </c>
      <c r="F794" s="1">
        <v>-1.3065999999999999E-2</v>
      </c>
    </row>
    <row r="795" spans="4:6" x14ac:dyDescent="0.2">
      <c r="D795" s="1">
        <v>41</v>
      </c>
      <c r="E795" s="1">
        <v>298</v>
      </c>
      <c r="F795" s="1">
        <v>-8.3940000000000004E-3</v>
      </c>
    </row>
    <row r="796" spans="4:6" x14ac:dyDescent="0.2">
      <c r="D796" s="1">
        <v>41</v>
      </c>
      <c r="E796" s="1">
        <v>396</v>
      </c>
      <c r="F796" s="1">
        <v>9.6515000000000004E-2</v>
      </c>
    </row>
    <row r="797" spans="4:6" x14ac:dyDescent="0.2">
      <c r="D797" s="1">
        <v>41</v>
      </c>
      <c r="E797" s="1">
        <v>397</v>
      </c>
      <c r="F797" s="1">
        <v>-4.8341000000000002E-2</v>
      </c>
    </row>
    <row r="798" spans="4:6" x14ac:dyDescent="0.2">
      <c r="D798" s="1">
        <v>41</v>
      </c>
      <c r="E798" s="1">
        <v>398</v>
      </c>
      <c r="F798" s="1">
        <v>0.11332200000000001</v>
      </c>
    </row>
    <row r="799" spans="4:6" x14ac:dyDescent="0.2">
      <c r="D799" s="1">
        <v>41</v>
      </c>
      <c r="E799" s="1">
        <v>399</v>
      </c>
      <c r="F799" s="1">
        <v>0.11082</v>
      </c>
    </row>
    <row r="800" spans="4:6" x14ac:dyDescent="0.2">
      <c r="D800" s="1">
        <v>41</v>
      </c>
      <c r="E800" s="1">
        <v>402</v>
      </c>
      <c r="F800" s="1">
        <v>0.121361</v>
      </c>
    </row>
    <row r="801" spans="4:6" x14ac:dyDescent="0.2">
      <c r="D801" s="1">
        <v>41</v>
      </c>
      <c r="E801" s="1">
        <v>403</v>
      </c>
      <c r="F801" s="1">
        <v>0.14909900000000001</v>
      </c>
    </row>
    <row r="802" spans="4:6" x14ac:dyDescent="0.2">
      <c r="D802" s="1">
        <v>41</v>
      </c>
      <c r="E802" s="1">
        <v>404</v>
      </c>
      <c r="F802" s="1">
        <v>0.10549799999999999</v>
      </c>
    </row>
    <row r="803" spans="4:6" x14ac:dyDescent="0.2">
      <c r="D803" s="1">
        <v>41</v>
      </c>
      <c r="E803" s="1">
        <v>405</v>
      </c>
      <c r="F803" s="1">
        <v>0.121805</v>
      </c>
    </row>
    <row r="804" spans="4:6" x14ac:dyDescent="0.2">
      <c r="D804" s="1">
        <v>41</v>
      </c>
      <c r="E804" s="1">
        <v>406</v>
      </c>
      <c r="F804" s="1">
        <v>0.111707</v>
      </c>
    </row>
    <row r="805" spans="4:6" x14ac:dyDescent="0.2">
      <c r="D805" s="1">
        <v>41</v>
      </c>
      <c r="E805" s="1">
        <v>407</v>
      </c>
      <c r="F805" s="1">
        <v>9.0109999999999996E-2</v>
      </c>
    </row>
    <row r="806" spans="4:6" x14ac:dyDescent="0.2">
      <c r="D806" s="1">
        <v>41</v>
      </c>
      <c r="E806" s="1">
        <v>408</v>
      </c>
      <c r="F806" s="1">
        <v>6.8587999999999996E-2</v>
      </c>
    </row>
    <row r="807" spans="4:6" x14ac:dyDescent="0.2">
      <c r="D807" s="1">
        <v>41</v>
      </c>
      <c r="E807" s="1">
        <v>409</v>
      </c>
      <c r="F807" s="1">
        <v>8.3975999999999995E-2</v>
      </c>
    </row>
    <row r="808" spans="4:6" x14ac:dyDescent="0.2">
      <c r="D808" s="1">
        <v>41</v>
      </c>
      <c r="E808" s="1">
        <v>432</v>
      </c>
      <c r="F808" s="1">
        <v>0.37562899999999999</v>
      </c>
    </row>
    <row r="809" spans="4:6" x14ac:dyDescent="0.2">
      <c r="D809" s="1">
        <v>41</v>
      </c>
      <c r="E809" s="1">
        <v>433</v>
      </c>
      <c r="F809" s="1">
        <v>0.12662300000000001</v>
      </c>
    </row>
    <row r="810" spans="4:6" x14ac:dyDescent="0.2">
      <c r="D810" s="1">
        <v>41</v>
      </c>
      <c r="E810" s="1">
        <v>435</v>
      </c>
      <c r="F810" s="1">
        <v>0.14902399999999999</v>
      </c>
    </row>
    <row r="811" spans="4:6" x14ac:dyDescent="0.2">
      <c r="D811" s="1">
        <v>41</v>
      </c>
      <c r="E811" s="1">
        <v>436</v>
      </c>
      <c r="F811" s="1">
        <v>0.13822200000000001</v>
      </c>
    </row>
    <row r="812" spans="4:6" x14ac:dyDescent="0.2">
      <c r="D812" s="1">
        <v>41</v>
      </c>
      <c r="E812" s="1">
        <v>437</v>
      </c>
      <c r="F812" s="1">
        <v>8.4751999999999994E-2</v>
      </c>
    </row>
    <row r="813" spans="4:6" x14ac:dyDescent="0.2">
      <c r="D813" s="1">
        <v>41</v>
      </c>
      <c r="E813" s="1">
        <v>438</v>
      </c>
      <c r="F813" s="1">
        <v>7.4021000000000003E-2</v>
      </c>
    </row>
    <row r="814" spans="4:6" x14ac:dyDescent="0.2">
      <c r="D814" s="1">
        <v>41</v>
      </c>
      <c r="E814" s="1">
        <v>439</v>
      </c>
      <c r="F814" s="1">
        <v>5.9315E-2</v>
      </c>
    </row>
    <row r="815" spans="4:6" x14ac:dyDescent="0.2">
      <c r="D815" s="1">
        <v>41</v>
      </c>
      <c r="E815" s="1">
        <v>440</v>
      </c>
      <c r="F815" s="1">
        <v>5.9012000000000002E-2</v>
      </c>
    </row>
    <row r="816" spans="4:6" x14ac:dyDescent="0.2">
      <c r="D816" s="1">
        <v>41</v>
      </c>
      <c r="E816" s="1">
        <v>441</v>
      </c>
      <c r="F816" s="1">
        <v>6.4139000000000002E-2</v>
      </c>
    </row>
    <row r="817" spans="4:6" x14ac:dyDescent="0.2">
      <c r="D817" s="1">
        <v>41</v>
      </c>
      <c r="E817" s="1">
        <v>442</v>
      </c>
      <c r="F817" s="1">
        <v>4.3061000000000002E-2</v>
      </c>
    </row>
    <row r="818" spans="4:6" x14ac:dyDescent="0.2">
      <c r="D818" s="1">
        <v>41</v>
      </c>
      <c r="E818" s="1">
        <v>443</v>
      </c>
      <c r="F818" s="1">
        <v>6.7524000000000001E-2</v>
      </c>
    </row>
    <row r="819" spans="4:6" x14ac:dyDescent="0.2">
      <c r="D819" s="1">
        <v>41</v>
      </c>
      <c r="E819" s="1">
        <v>444</v>
      </c>
      <c r="F819" s="1">
        <v>7.3000999999999996E-2</v>
      </c>
    </row>
    <row r="820" spans="4:6" x14ac:dyDescent="0.2">
      <c r="D820" s="1">
        <v>41</v>
      </c>
      <c r="E820" s="1">
        <v>660</v>
      </c>
      <c r="F820" s="1">
        <v>5.7043999999999997E-2</v>
      </c>
    </row>
    <row r="821" spans="4:6" x14ac:dyDescent="0.2">
      <c r="D821" s="1">
        <v>41</v>
      </c>
      <c r="E821" s="1">
        <v>797</v>
      </c>
      <c r="F821" s="1">
        <v>-6.7834000000000005E-2</v>
      </c>
    </row>
    <row r="822" spans="4:6" x14ac:dyDescent="0.2">
      <c r="D822" s="1">
        <v>41</v>
      </c>
      <c r="E822" s="1">
        <v>800</v>
      </c>
      <c r="F822" s="1">
        <v>-0.13609499999999999</v>
      </c>
    </row>
    <row r="823" spans="4:6" x14ac:dyDescent="0.2">
      <c r="D823" s="1">
        <v>41</v>
      </c>
      <c r="E823" s="1">
        <v>990</v>
      </c>
      <c r="F823" s="1">
        <v>2.3498999999999999E-2</v>
      </c>
    </row>
    <row r="824" spans="4:6" x14ac:dyDescent="0.2">
      <c r="D824" s="1">
        <v>76</v>
      </c>
      <c r="E824" s="1">
        <v>77</v>
      </c>
      <c r="F824" s="1">
        <v>0.96827700000000005</v>
      </c>
    </row>
    <row r="825" spans="4:6" x14ac:dyDescent="0.2">
      <c r="D825" s="1">
        <v>76</v>
      </c>
      <c r="E825" s="1">
        <v>78</v>
      </c>
      <c r="F825" s="1">
        <v>0.936477</v>
      </c>
    </row>
    <row r="826" spans="4:6" x14ac:dyDescent="0.2">
      <c r="D826" s="1">
        <v>76</v>
      </c>
      <c r="E826" s="1">
        <v>79</v>
      </c>
      <c r="F826" s="1">
        <v>0.81317700000000004</v>
      </c>
    </row>
    <row r="827" spans="4:6" x14ac:dyDescent="0.2">
      <c r="D827" s="1">
        <v>76</v>
      </c>
      <c r="E827" s="1">
        <v>80</v>
      </c>
      <c r="F827" s="1">
        <v>-3.4669999999999999E-2</v>
      </c>
    </row>
    <row r="828" spans="4:6" x14ac:dyDescent="0.2">
      <c r="D828" s="1">
        <v>76</v>
      </c>
      <c r="E828" s="1">
        <v>81</v>
      </c>
      <c r="F828" s="1">
        <v>-2.3459000000000001E-2</v>
      </c>
    </row>
    <row r="829" spans="4:6" x14ac:dyDescent="0.2">
      <c r="D829" s="1">
        <v>76</v>
      </c>
      <c r="E829" s="1">
        <v>82</v>
      </c>
      <c r="F829" s="1">
        <v>-3.1544000000000003E-2</v>
      </c>
    </row>
    <row r="830" spans="4:6" x14ac:dyDescent="0.2">
      <c r="D830" s="1">
        <v>76</v>
      </c>
      <c r="E830" s="1">
        <v>83</v>
      </c>
      <c r="F830" s="1">
        <v>-2.8479999999999998E-2</v>
      </c>
    </row>
    <row r="831" spans="4:6" x14ac:dyDescent="0.2">
      <c r="D831" s="1">
        <v>76</v>
      </c>
      <c r="E831" s="1">
        <v>84</v>
      </c>
      <c r="F831" s="1">
        <v>-2.0361000000000001E-2</v>
      </c>
    </row>
    <row r="832" spans="4:6" x14ac:dyDescent="0.2">
      <c r="D832" s="1">
        <v>76</v>
      </c>
      <c r="E832" s="1">
        <v>85</v>
      </c>
      <c r="F832" s="1">
        <v>-1.2810999999999999E-2</v>
      </c>
    </row>
    <row r="833" spans="4:6" x14ac:dyDescent="0.2">
      <c r="D833" s="1">
        <v>76</v>
      </c>
      <c r="E833" s="1">
        <v>86</v>
      </c>
      <c r="F833" s="1">
        <v>5.9199999999999997E-4</v>
      </c>
    </row>
    <row r="834" spans="4:6" x14ac:dyDescent="0.2">
      <c r="D834" s="1">
        <v>76</v>
      </c>
      <c r="E834" s="1">
        <v>87</v>
      </c>
      <c r="F834" s="1">
        <v>-6.0109999999999999E-3</v>
      </c>
    </row>
    <row r="835" spans="4:6" x14ac:dyDescent="0.2">
      <c r="D835" s="1">
        <v>76</v>
      </c>
      <c r="E835" s="1">
        <v>286</v>
      </c>
      <c r="F835" s="1">
        <v>-1.8400000000000001E-3</v>
      </c>
    </row>
    <row r="836" spans="4:6" x14ac:dyDescent="0.2">
      <c r="D836" s="1">
        <v>76</v>
      </c>
      <c r="E836" s="1">
        <v>287</v>
      </c>
      <c r="F836" s="1">
        <v>1.9789000000000001E-2</v>
      </c>
    </row>
    <row r="837" spans="4:6" x14ac:dyDescent="0.2">
      <c r="D837" s="1">
        <v>76</v>
      </c>
      <c r="E837" s="1">
        <v>288</v>
      </c>
      <c r="F837" s="1">
        <v>-2.9925E-2</v>
      </c>
    </row>
    <row r="838" spans="4:6" x14ac:dyDescent="0.2">
      <c r="D838" s="1">
        <v>76</v>
      </c>
      <c r="E838" s="1">
        <v>289</v>
      </c>
      <c r="F838" s="1">
        <v>7.2916999999999996E-2</v>
      </c>
    </row>
    <row r="839" spans="4:6" x14ac:dyDescent="0.2">
      <c r="D839" s="1">
        <v>76</v>
      </c>
      <c r="E839" s="1">
        <v>290</v>
      </c>
      <c r="F839" s="1">
        <v>-4.8250000000000003E-3</v>
      </c>
    </row>
    <row r="840" spans="4:6" x14ac:dyDescent="0.2">
      <c r="D840" s="1">
        <v>76</v>
      </c>
      <c r="E840" s="1">
        <v>291</v>
      </c>
      <c r="F840" s="1">
        <v>6.6463999999999995E-2</v>
      </c>
    </row>
    <row r="841" spans="4:6" x14ac:dyDescent="0.2">
      <c r="D841" s="1">
        <v>76</v>
      </c>
      <c r="E841" s="1">
        <v>292</v>
      </c>
      <c r="F841" s="1">
        <v>6.7651000000000003E-2</v>
      </c>
    </row>
    <row r="842" spans="4:6" x14ac:dyDescent="0.2">
      <c r="D842" s="1">
        <v>76</v>
      </c>
      <c r="E842" s="1">
        <v>293</v>
      </c>
      <c r="F842" s="1">
        <v>3.7233000000000002E-2</v>
      </c>
    </row>
    <row r="843" spans="4:6" x14ac:dyDescent="0.2">
      <c r="D843" s="1">
        <v>76</v>
      </c>
      <c r="E843" s="1">
        <v>294</v>
      </c>
      <c r="F843" s="1">
        <v>3.2049999999999999E-3</v>
      </c>
    </row>
    <row r="844" spans="4:6" x14ac:dyDescent="0.2">
      <c r="D844" s="1">
        <v>76</v>
      </c>
      <c r="E844" s="1">
        <v>295</v>
      </c>
      <c r="F844" s="1">
        <v>8.8120000000000004E-3</v>
      </c>
    </row>
    <row r="845" spans="4:6" x14ac:dyDescent="0.2">
      <c r="D845" s="1">
        <v>76</v>
      </c>
      <c r="E845" s="1">
        <v>297</v>
      </c>
      <c r="F845" s="1">
        <v>2.8470000000000001E-3</v>
      </c>
    </row>
    <row r="846" spans="4:6" x14ac:dyDescent="0.2">
      <c r="D846" s="1">
        <v>76</v>
      </c>
      <c r="E846" s="1">
        <v>298</v>
      </c>
      <c r="F846" s="1">
        <v>-2.3163E-2</v>
      </c>
    </row>
    <row r="847" spans="4:6" x14ac:dyDescent="0.2">
      <c r="D847" s="1">
        <v>76</v>
      </c>
      <c r="E847" s="1">
        <v>396</v>
      </c>
      <c r="F847" s="1">
        <v>2.8011999999999999E-2</v>
      </c>
    </row>
    <row r="848" spans="4:6" x14ac:dyDescent="0.2">
      <c r="D848" s="1">
        <v>76</v>
      </c>
      <c r="E848" s="1">
        <v>397</v>
      </c>
      <c r="F848" s="1">
        <v>4.0140000000000002E-3</v>
      </c>
    </row>
    <row r="849" spans="4:6" x14ac:dyDescent="0.2">
      <c r="D849" s="1">
        <v>76</v>
      </c>
      <c r="E849" s="1">
        <v>398</v>
      </c>
      <c r="F849" s="1">
        <v>0.106338</v>
      </c>
    </row>
    <row r="850" spans="4:6" x14ac:dyDescent="0.2">
      <c r="D850" s="1">
        <v>76</v>
      </c>
      <c r="E850" s="1">
        <v>399</v>
      </c>
      <c r="F850" s="1">
        <v>0.107447</v>
      </c>
    </row>
    <row r="851" spans="4:6" x14ac:dyDescent="0.2">
      <c r="D851" s="1">
        <v>76</v>
      </c>
      <c r="E851" s="1">
        <v>402</v>
      </c>
      <c r="F851" s="1">
        <v>0.13920199999999999</v>
      </c>
    </row>
    <row r="852" spans="4:6" x14ac:dyDescent="0.2">
      <c r="D852" s="1">
        <v>76</v>
      </c>
      <c r="E852" s="1">
        <v>403</v>
      </c>
      <c r="F852" s="1">
        <v>0.110787</v>
      </c>
    </row>
    <row r="853" spans="4:6" x14ac:dyDescent="0.2">
      <c r="D853" s="1">
        <v>76</v>
      </c>
      <c r="E853" s="1">
        <v>404</v>
      </c>
      <c r="F853" s="1">
        <v>0.18676599999999999</v>
      </c>
    </row>
    <row r="854" spans="4:6" x14ac:dyDescent="0.2">
      <c r="D854" s="1">
        <v>76</v>
      </c>
      <c r="E854" s="1">
        <v>405</v>
      </c>
      <c r="F854" s="1">
        <v>0.18706600000000001</v>
      </c>
    </row>
    <row r="855" spans="4:6" x14ac:dyDescent="0.2">
      <c r="D855" s="1">
        <v>76</v>
      </c>
      <c r="E855" s="1">
        <v>406</v>
      </c>
      <c r="F855" s="1">
        <v>0.23371600000000001</v>
      </c>
    </row>
    <row r="856" spans="4:6" x14ac:dyDescent="0.2">
      <c r="D856" s="1">
        <v>76</v>
      </c>
      <c r="E856" s="1">
        <v>407</v>
      </c>
      <c r="F856" s="1">
        <v>0.225358</v>
      </c>
    </row>
    <row r="857" spans="4:6" x14ac:dyDescent="0.2">
      <c r="D857" s="1">
        <v>76</v>
      </c>
      <c r="E857" s="1">
        <v>408</v>
      </c>
      <c r="F857" s="1">
        <v>0.20716599999999999</v>
      </c>
    </row>
    <row r="858" spans="4:6" x14ac:dyDescent="0.2">
      <c r="D858" s="1">
        <v>76</v>
      </c>
      <c r="E858" s="1">
        <v>409</v>
      </c>
      <c r="F858" s="1">
        <v>0.23227800000000001</v>
      </c>
    </row>
    <row r="859" spans="4:6" x14ac:dyDescent="0.2">
      <c r="D859" s="1">
        <v>76</v>
      </c>
      <c r="E859" s="1">
        <v>432</v>
      </c>
      <c r="F859" s="1">
        <v>-0.69266099999999997</v>
      </c>
    </row>
    <row r="860" spans="4:6" x14ac:dyDescent="0.2">
      <c r="D860" s="1">
        <v>76</v>
      </c>
      <c r="E860" s="1">
        <v>433</v>
      </c>
      <c r="F860" s="1">
        <v>-0.80001699999999998</v>
      </c>
    </row>
    <row r="861" spans="4:6" x14ac:dyDescent="0.2">
      <c r="D861" s="1">
        <v>76</v>
      </c>
      <c r="E861" s="1">
        <v>435</v>
      </c>
      <c r="F861" s="1">
        <v>-0.85517799999999999</v>
      </c>
    </row>
    <row r="862" spans="4:6" x14ac:dyDescent="0.2">
      <c r="D862" s="1">
        <v>76</v>
      </c>
      <c r="E862" s="1">
        <v>436</v>
      </c>
      <c r="F862" s="1">
        <v>-0.89099099999999998</v>
      </c>
    </row>
    <row r="863" spans="4:6" x14ac:dyDescent="0.2">
      <c r="D863" s="1">
        <v>76</v>
      </c>
      <c r="E863" s="1">
        <v>437</v>
      </c>
      <c r="F863" s="1">
        <v>4.1118000000000002E-2</v>
      </c>
    </row>
    <row r="864" spans="4:6" x14ac:dyDescent="0.2">
      <c r="D864" s="1">
        <v>76</v>
      </c>
      <c r="E864" s="1">
        <v>438</v>
      </c>
      <c r="F864" s="1">
        <v>0.129854</v>
      </c>
    </row>
    <row r="865" spans="4:6" x14ac:dyDescent="0.2">
      <c r="D865" s="1">
        <v>76</v>
      </c>
      <c r="E865" s="1">
        <v>439</v>
      </c>
      <c r="F865" s="1">
        <v>0.19078999999999999</v>
      </c>
    </row>
    <row r="866" spans="4:6" x14ac:dyDescent="0.2">
      <c r="D866" s="1">
        <v>76</v>
      </c>
      <c r="E866" s="1">
        <v>440</v>
      </c>
      <c r="F866" s="1">
        <v>0.24885499999999999</v>
      </c>
    </row>
    <row r="867" spans="4:6" x14ac:dyDescent="0.2">
      <c r="D867" s="1">
        <v>76</v>
      </c>
      <c r="E867" s="1">
        <v>441</v>
      </c>
      <c r="F867" s="1">
        <v>0.26817600000000003</v>
      </c>
    </row>
    <row r="868" spans="4:6" x14ac:dyDescent="0.2">
      <c r="D868" s="1">
        <v>76</v>
      </c>
      <c r="E868" s="1">
        <v>442</v>
      </c>
      <c r="F868" s="1">
        <v>0.27369900000000003</v>
      </c>
    </row>
    <row r="869" spans="4:6" x14ac:dyDescent="0.2">
      <c r="D869" s="1">
        <v>76</v>
      </c>
      <c r="E869" s="1">
        <v>443</v>
      </c>
      <c r="F869" s="1">
        <v>0.28593299999999999</v>
      </c>
    </row>
    <row r="870" spans="4:6" x14ac:dyDescent="0.2">
      <c r="D870" s="1">
        <v>76</v>
      </c>
      <c r="E870" s="1">
        <v>444</v>
      </c>
      <c r="F870" s="1">
        <v>0.31831900000000002</v>
      </c>
    </row>
    <row r="871" spans="4:6" x14ac:dyDescent="0.2">
      <c r="D871" s="1">
        <v>76</v>
      </c>
      <c r="E871" s="1">
        <v>660</v>
      </c>
      <c r="F871" s="1">
        <v>-5.1143000000000001E-2</v>
      </c>
    </row>
    <row r="872" spans="4:6" x14ac:dyDescent="0.2">
      <c r="D872" s="1">
        <v>76</v>
      </c>
      <c r="E872" s="1">
        <v>797</v>
      </c>
      <c r="F872" s="1">
        <v>-7.2761999999999993E-2</v>
      </c>
    </row>
    <row r="873" spans="4:6" x14ac:dyDescent="0.2">
      <c r="D873" s="1">
        <v>76</v>
      </c>
      <c r="E873" s="1">
        <v>800</v>
      </c>
      <c r="F873" s="1">
        <v>-0.116865</v>
      </c>
    </row>
    <row r="874" spans="4:6" x14ac:dyDescent="0.2">
      <c r="D874" s="1">
        <v>76</v>
      </c>
      <c r="E874" s="1">
        <v>990</v>
      </c>
      <c r="F874" s="1">
        <v>-1.2855E-2</v>
      </c>
    </row>
    <row r="875" spans="4:6" x14ac:dyDescent="0.2">
      <c r="D875" s="1">
        <v>77</v>
      </c>
      <c r="E875" s="1">
        <v>78</v>
      </c>
      <c r="F875" s="1">
        <v>0.95154700000000003</v>
      </c>
    </row>
    <row r="876" spans="4:6" x14ac:dyDescent="0.2">
      <c r="D876" s="1">
        <v>77</v>
      </c>
      <c r="E876" s="1">
        <v>79</v>
      </c>
      <c r="F876" s="1">
        <v>0.83798499999999998</v>
      </c>
    </row>
    <row r="877" spans="4:6" x14ac:dyDescent="0.2">
      <c r="D877" s="1">
        <v>77</v>
      </c>
      <c r="E877" s="1">
        <v>80</v>
      </c>
      <c r="F877" s="1">
        <v>2.2855E-2</v>
      </c>
    </row>
    <row r="878" spans="4:6" x14ac:dyDescent="0.2">
      <c r="D878" s="1">
        <v>77</v>
      </c>
      <c r="E878" s="1">
        <v>81</v>
      </c>
      <c r="F878" s="1">
        <v>3.2405000000000003E-2</v>
      </c>
    </row>
    <row r="879" spans="4:6" x14ac:dyDescent="0.2">
      <c r="D879" s="1">
        <v>77</v>
      </c>
      <c r="E879" s="1">
        <v>82</v>
      </c>
      <c r="F879" s="1">
        <v>1.6299000000000001E-2</v>
      </c>
    </row>
    <row r="880" spans="4:6" x14ac:dyDescent="0.2">
      <c r="D880" s="1">
        <v>77</v>
      </c>
      <c r="E880" s="1">
        <v>83</v>
      </c>
      <c r="F880" s="1">
        <v>1.5671999999999998E-2</v>
      </c>
    </row>
    <row r="881" spans="4:6" x14ac:dyDescent="0.2">
      <c r="D881" s="1">
        <v>77</v>
      </c>
      <c r="E881" s="1">
        <v>84</v>
      </c>
      <c r="F881" s="1">
        <v>1.8533999999999998E-2</v>
      </c>
    </row>
    <row r="882" spans="4:6" x14ac:dyDescent="0.2">
      <c r="D882" s="1">
        <v>77</v>
      </c>
      <c r="E882" s="1">
        <v>85</v>
      </c>
      <c r="F882" s="1">
        <v>2.4004999999999999E-2</v>
      </c>
    </row>
    <row r="883" spans="4:6" x14ac:dyDescent="0.2">
      <c r="D883" s="1">
        <v>77</v>
      </c>
      <c r="E883" s="1">
        <v>86</v>
      </c>
      <c r="F883" s="1">
        <v>3.2739999999999998E-2</v>
      </c>
    </row>
    <row r="884" spans="4:6" x14ac:dyDescent="0.2">
      <c r="D884" s="1">
        <v>77</v>
      </c>
      <c r="E884" s="1">
        <v>87</v>
      </c>
      <c r="F884" s="1">
        <v>2.4913000000000001E-2</v>
      </c>
    </row>
    <row r="885" spans="4:6" x14ac:dyDescent="0.2">
      <c r="D885" s="1">
        <v>77</v>
      </c>
      <c r="E885" s="1">
        <v>286</v>
      </c>
      <c r="F885" s="1">
        <v>3.4313999999999997E-2</v>
      </c>
    </row>
    <row r="886" spans="4:6" x14ac:dyDescent="0.2">
      <c r="D886" s="1">
        <v>77</v>
      </c>
      <c r="E886" s="1">
        <v>287</v>
      </c>
      <c r="F886" s="1">
        <v>6.9742999999999999E-2</v>
      </c>
    </row>
    <row r="887" spans="4:6" x14ac:dyDescent="0.2">
      <c r="D887" s="1">
        <v>77</v>
      </c>
      <c r="E887" s="1">
        <v>288</v>
      </c>
      <c r="F887" s="1">
        <v>4.4980000000000003E-3</v>
      </c>
    </row>
    <row r="888" spans="4:6" x14ac:dyDescent="0.2">
      <c r="D888" s="1">
        <v>77</v>
      </c>
      <c r="E888" s="1">
        <v>289</v>
      </c>
      <c r="F888" s="1">
        <v>0.105684</v>
      </c>
    </row>
    <row r="889" spans="4:6" x14ac:dyDescent="0.2">
      <c r="D889" s="1">
        <v>77</v>
      </c>
      <c r="E889" s="1">
        <v>290</v>
      </c>
      <c r="F889" s="1">
        <v>8.0909999999999992E-3</v>
      </c>
    </row>
    <row r="890" spans="4:6" x14ac:dyDescent="0.2">
      <c r="D890" s="1">
        <v>77</v>
      </c>
      <c r="E890" s="1">
        <v>291</v>
      </c>
      <c r="F890" s="1">
        <v>9.7963999999999996E-2</v>
      </c>
    </row>
    <row r="891" spans="4:6" x14ac:dyDescent="0.2">
      <c r="D891" s="1">
        <v>77</v>
      </c>
      <c r="E891" s="1">
        <v>292</v>
      </c>
      <c r="F891" s="1">
        <v>0.10564</v>
      </c>
    </row>
    <row r="892" spans="4:6" x14ac:dyDescent="0.2">
      <c r="D892" s="1">
        <v>77</v>
      </c>
      <c r="E892" s="1">
        <v>293</v>
      </c>
      <c r="F892" s="1">
        <v>7.5104000000000004E-2</v>
      </c>
    </row>
    <row r="893" spans="4:6" x14ac:dyDescent="0.2">
      <c r="D893" s="1">
        <v>77</v>
      </c>
      <c r="E893" s="1">
        <v>294</v>
      </c>
      <c r="F893" s="1">
        <v>4.2250000000000003E-2</v>
      </c>
    </row>
    <row r="894" spans="4:6" x14ac:dyDescent="0.2">
      <c r="D894" s="1">
        <v>77</v>
      </c>
      <c r="E894" s="1">
        <v>295</v>
      </c>
      <c r="F894" s="1">
        <v>4.2423000000000002E-2</v>
      </c>
    </row>
    <row r="895" spans="4:6" x14ac:dyDescent="0.2">
      <c r="D895" s="1">
        <v>77</v>
      </c>
      <c r="E895" s="1">
        <v>297</v>
      </c>
      <c r="F895" s="1">
        <v>3.3713E-2</v>
      </c>
    </row>
    <row r="896" spans="4:6" x14ac:dyDescent="0.2">
      <c r="D896" s="1">
        <v>77</v>
      </c>
      <c r="E896" s="1">
        <v>298</v>
      </c>
      <c r="F896" s="1">
        <v>8.8570000000000003E-3</v>
      </c>
    </row>
    <row r="897" spans="4:6" x14ac:dyDescent="0.2">
      <c r="D897" s="1">
        <v>77</v>
      </c>
      <c r="E897" s="1">
        <v>396</v>
      </c>
      <c r="F897" s="1">
        <v>2.4981E-2</v>
      </c>
    </row>
    <row r="898" spans="4:6" x14ac:dyDescent="0.2">
      <c r="D898" s="1">
        <v>77</v>
      </c>
      <c r="E898" s="1">
        <v>397</v>
      </c>
      <c r="F898" s="1">
        <v>-1.5779000000000001E-2</v>
      </c>
    </row>
    <row r="899" spans="4:6" x14ac:dyDescent="0.2">
      <c r="D899" s="1">
        <v>77</v>
      </c>
      <c r="E899" s="1">
        <v>398</v>
      </c>
      <c r="F899" s="1">
        <v>0.119811</v>
      </c>
    </row>
    <row r="900" spans="4:6" x14ac:dyDescent="0.2">
      <c r="D900" s="1">
        <v>77</v>
      </c>
      <c r="E900" s="1">
        <v>399</v>
      </c>
      <c r="F900" s="1">
        <v>0.12547700000000001</v>
      </c>
    </row>
    <row r="901" spans="4:6" x14ac:dyDescent="0.2">
      <c r="D901" s="1">
        <v>77</v>
      </c>
      <c r="E901" s="1">
        <v>402</v>
      </c>
      <c r="F901" s="1">
        <v>0.16764599999999999</v>
      </c>
    </row>
    <row r="902" spans="4:6" x14ac:dyDescent="0.2">
      <c r="D902" s="1">
        <v>77</v>
      </c>
      <c r="E902" s="1">
        <v>403</v>
      </c>
      <c r="F902" s="1">
        <v>0.13320499999999999</v>
      </c>
    </row>
    <row r="903" spans="4:6" x14ac:dyDescent="0.2">
      <c r="D903" s="1">
        <v>77</v>
      </c>
      <c r="E903" s="1">
        <v>404</v>
      </c>
      <c r="F903" s="1">
        <v>0.19442999999999999</v>
      </c>
    </row>
    <row r="904" spans="4:6" x14ac:dyDescent="0.2">
      <c r="D904" s="1">
        <v>77</v>
      </c>
      <c r="E904" s="1">
        <v>405</v>
      </c>
      <c r="F904" s="1">
        <v>0.20110700000000001</v>
      </c>
    </row>
    <row r="905" spans="4:6" x14ac:dyDescent="0.2">
      <c r="D905" s="1">
        <v>77</v>
      </c>
      <c r="E905" s="1">
        <v>406</v>
      </c>
      <c r="F905" s="1">
        <v>0.24537900000000001</v>
      </c>
    </row>
    <row r="906" spans="4:6" x14ac:dyDescent="0.2">
      <c r="D906" s="1">
        <v>77</v>
      </c>
      <c r="E906" s="1">
        <v>407</v>
      </c>
      <c r="F906" s="1">
        <v>0.2324</v>
      </c>
    </row>
    <row r="907" spans="4:6" x14ac:dyDescent="0.2">
      <c r="D907" s="1">
        <v>77</v>
      </c>
      <c r="E907" s="1">
        <v>408</v>
      </c>
      <c r="F907" s="1">
        <v>0.212814</v>
      </c>
    </row>
    <row r="908" spans="4:6" x14ac:dyDescent="0.2">
      <c r="D908" s="1">
        <v>77</v>
      </c>
      <c r="E908" s="1">
        <v>409</v>
      </c>
      <c r="F908" s="1">
        <v>0.23868300000000001</v>
      </c>
    </row>
    <row r="909" spans="4:6" x14ac:dyDescent="0.2">
      <c r="D909" s="1">
        <v>77</v>
      </c>
      <c r="E909" s="1">
        <v>432</v>
      </c>
      <c r="F909" s="1">
        <v>-0.61173100000000002</v>
      </c>
    </row>
    <row r="910" spans="4:6" x14ac:dyDescent="0.2">
      <c r="D910" s="1">
        <v>77</v>
      </c>
      <c r="E910" s="1">
        <v>433</v>
      </c>
      <c r="F910" s="1">
        <v>-0.78251599999999999</v>
      </c>
    </row>
    <row r="911" spans="4:6" x14ac:dyDescent="0.2">
      <c r="D911" s="1">
        <v>77</v>
      </c>
      <c r="E911" s="1">
        <v>435</v>
      </c>
      <c r="F911" s="1">
        <v>-0.82926599999999995</v>
      </c>
    </row>
    <row r="912" spans="4:6" x14ac:dyDescent="0.2">
      <c r="D912" s="1">
        <v>77</v>
      </c>
      <c r="E912" s="1">
        <v>436</v>
      </c>
      <c r="F912" s="1">
        <v>-0.86555300000000002</v>
      </c>
    </row>
    <row r="913" spans="4:6" x14ac:dyDescent="0.2">
      <c r="D913" s="1">
        <v>77</v>
      </c>
      <c r="E913" s="1">
        <v>437</v>
      </c>
      <c r="F913" s="1">
        <v>4.3687999999999998E-2</v>
      </c>
    </row>
    <row r="914" spans="4:6" x14ac:dyDescent="0.2">
      <c r="D914" s="1">
        <v>77</v>
      </c>
      <c r="E914" s="1">
        <v>438</v>
      </c>
      <c r="F914" s="1">
        <v>0.146651</v>
      </c>
    </row>
    <row r="915" spans="4:6" x14ac:dyDescent="0.2">
      <c r="D915" s="1">
        <v>77</v>
      </c>
      <c r="E915" s="1">
        <v>439</v>
      </c>
      <c r="F915" s="1">
        <v>0.19595499999999999</v>
      </c>
    </row>
    <row r="916" spans="4:6" x14ac:dyDescent="0.2">
      <c r="D916" s="1">
        <v>77</v>
      </c>
      <c r="E916" s="1">
        <v>440</v>
      </c>
      <c r="F916" s="1">
        <v>0.25284699999999999</v>
      </c>
    </row>
    <row r="917" spans="4:6" x14ac:dyDescent="0.2">
      <c r="D917" s="1">
        <v>77</v>
      </c>
      <c r="E917" s="1">
        <v>441</v>
      </c>
      <c r="F917" s="1">
        <v>0.27541399999999999</v>
      </c>
    </row>
    <row r="918" spans="4:6" x14ac:dyDescent="0.2">
      <c r="D918" s="1">
        <v>77</v>
      </c>
      <c r="E918" s="1">
        <v>442</v>
      </c>
      <c r="F918" s="1">
        <v>0.27972000000000002</v>
      </c>
    </row>
    <row r="919" spans="4:6" x14ac:dyDescent="0.2">
      <c r="D919" s="1">
        <v>77</v>
      </c>
      <c r="E919" s="1">
        <v>443</v>
      </c>
      <c r="F919" s="1">
        <v>0.29678100000000002</v>
      </c>
    </row>
    <row r="920" spans="4:6" x14ac:dyDescent="0.2">
      <c r="D920" s="1">
        <v>77</v>
      </c>
      <c r="E920" s="1">
        <v>444</v>
      </c>
      <c r="F920" s="1">
        <v>0.31880900000000001</v>
      </c>
    </row>
    <row r="921" spans="4:6" x14ac:dyDescent="0.2">
      <c r="D921" s="1">
        <v>77</v>
      </c>
      <c r="E921" s="1">
        <v>660</v>
      </c>
      <c r="F921" s="1">
        <v>-2.8063999999999999E-2</v>
      </c>
    </row>
    <row r="922" spans="4:6" x14ac:dyDescent="0.2">
      <c r="D922" s="1">
        <v>77</v>
      </c>
      <c r="E922" s="1">
        <v>797</v>
      </c>
      <c r="F922" s="1">
        <v>-6.7385E-2</v>
      </c>
    </row>
    <row r="923" spans="4:6" x14ac:dyDescent="0.2">
      <c r="D923" s="1">
        <v>77</v>
      </c>
      <c r="E923" s="1">
        <v>800</v>
      </c>
      <c r="F923" s="1">
        <v>-0.12560499999999999</v>
      </c>
    </row>
    <row r="924" spans="4:6" x14ac:dyDescent="0.2">
      <c r="D924" s="1">
        <v>77</v>
      </c>
      <c r="E924" s="1">
        <v>990</v>
      </c>
      <c r="F924" s="1">
        <v>-3.5985000000000003E-2</v>
      </c>
    </row>
    <row r="925" spans="4:6" x14ac:dyDescent="0.2">
      <c r="D925" s="1">
        <v>78</v>
      </c>
      <c r="E925" s="1">
        <v>79</v>
      </c>
      <c r="F925" s="1">
        <v>0.95326699999999998</v>
      </c>
    </row>
    <row r="926" spans="4:6" x14ac:dyDescent="0.2">
      <c r="D926" s="1">
        <v>78</v>
      </c>
      <c r="E926" s="1">
        <v>80</v>
      </c>
      <c r="F926" s="1">
        <v>0.23493800000000001</v>
      </c>
    </row>
    <row r="927" spans="4:6" x14ac:dyDescent="0.2">
      <c r="D927" s="1">
        <v>78</v>
      </c>
      <c r="E927" s="1">
        <v>81</v>
      </c>
      <c r="F927" s="1">
        <v>0.23966899999999999</v>
      </c>
    </row>
    <row r="928" spans="4:6" x14ac:dyDescent="0.2">
      <c r="D928" s="1">
        <v>78</v>
      </c>
      <c r="E928" s="1">
        <v>82</v>
      </c>
      <c r="F928" s="1">
        <v>0.22146399999999999</v>
      </c>
    </row>
    <row r="929" spans="4:6" x14ac:dyDescent="0.2">
      <c r="D929" s="1">
        <v>78</v>
      </c>
      <c r="E929" s="1">
        <v>83</v>
      </c>
      <c r="F929" s="1">
        <v>0.210956</v>
      </c>
    </row>
    <row r="930" spans="4:6" x14ac:dyDescent="0.2">
      <c r="D930" s="1">
        <v>78</v>
      </c>
      <c r="E930" s="1">
        <v>84</v>
      </c>
      <c r="F930" s="1">
        <v>0.199438</v>
      </c>
    </row>
    <row r="931" spans="4:6" x14ac:dyDescent="0.2">
      <c r="D931" s="1">
        <v>78</v>
      </c>
      <c r="E931" s="1">
        <v>85</v>
      </c>
      <c r="F931" s="1">
        <v>0.18942800000000001</v>
      </c>
    </row>
    <row r="932" spans="4:6" x14ac:dyDescent="0.2">
      <c r="D932" s="1">
        <v>78</v>
      </c>
      <c r="E932" s="1">
        <v>86</v>
      </c>
      <c r="F932" s="1">
        <v>0.191523</v>
      </c>
    </row>
    <row r="933" spans="4:6" x14ac:dyDescent="0.2">
      <c r="D933" s="1">
        <v>78</v>
      </c>
      <c r="E933" s="1">
        <v>87</v>
      </c>
      <c r="F933" s="1">
        <v>0.17144699999999999</v>
      </c>
    </row>
    <row r="934" spans="4:6" x14ac:dyDescent="0.2">
      <c r="D934" s="1">
        <v>78</v>
      </c>
      <c r="E934" s="1">
        <v>286</v>
      </c>
      <c r="F934" s="1">
        <v>2.4296000000000002E-2</v>
      </c>
    </row>
    <row r="935" spans="4:6" x14ac:dyDescent="0.2">
      <c r="D935" s="1">
        <v>78</v>
      </c>
      <c r="E935" s="1">
        <v>287</v>
      </c>
      <c r="F935" s="1">
        <v>3.5201000000000003E-2</v>
      </c>
    </row>
    <row r="936" spans="4:6" x14ac:dyDescent="0.2">
      <c r="D936" s="1">
        <v>78</v>
      </c>
      <c r="E936" s="1">
        <v>288</v>
      </c>
      <c r="F936" s="1">
        <v>5.5919000000000003E-2</v>
      </c>
    </row>
    <row r="937" spans="4:6" x14ac:dyDescent="0.2">
      <c r="D937" s="1">
        <v>78</v>
      </c>
      <c r="E937" s="1">
        <v>289</v>
      </c>
      <c r="F937" s="1">
        <v>0.19611000000000001</v>
      </c>
    </row>
    <row r="938" spans="4:6" x14ac:dyDescent="0.2">
      <c r="D938" s="1">
        <v>78</v>
      </c>
      <c r="E938" s="1">
        <v>290</v>
      </c>
      <c r="F938" s="1">
        <v>0.13289100000000001</v>
      </c>
    </row>
    <row r="939" spans="4:6" x14ac:dyDescent="0.2">
      <c r="D939" s="1">
        <v>78</v>
      </c>
      <c r="E939" s="1">
        <v>291</v>
      </c>
      <c r="F939" s="1">
        <v>0.25564399999999998</v>
      </c>
    </row>
    <row r="940" spans="4:6" x14ac:dyDescent="0.2">
      <c r="D940" s="1">
        <v>78</v>
      </c>
      <c r="E940" s="1">
        <v>292</v>
      </c>
      <c r="F940" s="1">
        <v>0.258797</v>
      </c>
    </row>
    <row r="941" spans="4:6" x14ac:dyDescent="0.2">
      <c r="D941" s="1">
        <v>78</v>
      </c>
      <c r="E941" s="1">
        <v>293</v>
      </c>
      <c r="F941" s="1">
        <v>0.22566800000000001</v>
      </c>
    </row>
    <row r="942" spans="4:6" x14ac:dyDescent="0.2">
      <c r="D942" s="1">
        <v>78</v>
      </c>
      <c r="E942" s="1">
        <v>294</v>
      </c>
      <c r="F942" s="1">
        <v>0.183614</v>
      </c>
    </row>
    <row r="943" spans="4:6" x14ac:dyDescent="0.2">
      <c r="D943" s="1">
        <v>78</v>
      </c>
      <c r="E943" s="1">
        <v>295</v>
      </c>
      <c r="F943" s="1">
        <v>0.178537</v>
      </c>
    </row>
    <row r="944" spans="4:6" x14ac:dyDescent="0.2">
      <c r="D944" s="1">
        <v>78</v>
      </c>
      <c r="E944" s="1">
        <v>297</v>
      </c>
      <c r="F944" s="1">
        <v>0.165354</v>
      </c>
    </row>
    <row r="945" spans="4:6" x14ac:dyDescent="0.2">
      <c r="D945" s="1">
        <v>78</v>
      </c>
      <c r="E945" s="1">
        <v>298</v>
      </c>
      <c r="F945" s="1">
        <v>0.118432</v>
      </c>
    </row>
    <row r="946" spans="4:6" x14ac:dyDescent="0.2">
      <c r="D946" s="1">
        <v>78</v>
      </c>
      <c r="E946" s="1">
        <v>396</v>
      </c>
      <c r="F946" s="1">
        <v>-2.1576999999999999E-2</v>
      </c>
    </row>
    <row r="947" spans="4:6" x14ac:dyDescent="0.2">
      <c r="D947" s="1">
        <v>78</v>
      </c>
      <c r="E947" s="1">
        <v>397</v>
      </c>
      <c r="F947" s="1">
        <v>-2.4399000000000001E-2</v>
      </c>
    </row>
    <row r="948" spans="4:6" x14ac:dyDescent="0.2">
      <c r="D948" s="1">
        <v>78</v>
      </c>
      <c r="E948" s="1">
        <v>398</v>
      </c>
      <c r="F948" s="1">
        <v>7.9576999999999995E-2</v>
      </c>
    </row>
    <row r="949" spans="4:6" x14ac:dyDescent="0.2">
      <c r="D949" s="1">
        <v>78</v>
      </c>
      <c r="E949" s="1">
        <v>399</v>
      </c>
      <c r="F949" s="1">
        <v>8.9523000000000005E-2</v>
      </c>
    </row>
    <row r="950" spans="4:6" x14ac:dyDescent="0.2">
      <c r="D950" s="1">
        <v>78</v>
      </c>
      <c r="E950" s="1">
        <v>402</v>
      </c>
      <c r="F950" s="1">
        <v>0.13730400000000001</v>
      </c>
    </row>
    <row r="951" spans="4:6" x14ac:dyDescent="0.2">
      <c r="D951" s="1">
        <v>78</v>
      </c>
      <c r="E951" s="1">
        <v>403</v>
      </c>
      <c r="F951" s="1">
        <v>9.6740999999999994E-2</v>
      </c>
    </row>
    <row r="952" spans="4:6" x14ac:dyDescent="0.2">
      <c r="D952" s="1">
        <v>78</v>
      </c>
      <c r="E952" s="1">
        <v>404</v>
      </c>
      <c r="F952" s="1">
        <v>0.164799</v>
      </c>
    </row>
    <row r="953" spans="4:6" x14ac:dyDescent="0.2">
      <c r="D953" s="1">
        <v>78</v>
      </c>
      <c r="E953" s="1">
        <v>405</v>
      </c>
      <c r="F953" s="1">
        <v>0.16828099999999999</v>
      </c>
    </row>
    <row r="954" spans="4:6" x14ac:dyDescent="0.2">
      <c r="D954" s="1">
        <v>78</v>
      </c>
      <c r="E954" s="1">
        <v>406</v>
      </c>
      <c r="F954" s="1">
        <v>0.211335</v>
      </c>
    </row>
    <row r="955" spans="4:6" x14ac:dyDescent="0.2">
      <c r="D955" s="1">
        <v>78</v>
      </c>
      <c r="E955" s="1">
        <v>407</v>
      </c>
      <c r="F955" s="1">
        <v>0.19447500000000001</v>
      </c>
    </row>
    <row r="956" spans="4:6" x14ac:dyDescent="0.2">
      <c r="D956" s="1">
        <v>78</v>
      </c>
      <c r="E956" s="1">
        <v>408</v>
      </c>
      <c r="F956" s="1">
        <v>0.16480500000000001</v>
      </c>
    </row>
    <row r="957" spans="4:6" x14ac:dyDescent="0.2">
      <c r="D957" s="1">
        <v>78</v>
      </c>
      <c r="E957" s="1">
        <v>409</v>
      </c>
      <c r="F957" s="1">
        <v>0.204156</v>
      </c>
    </row>
    <row r="958" spans="4:6" x14ac:dyDescent="0.2">
      <c r="D958" s="1">
        <v>78</v>
      </c>
      <c r="E958" s="1">
        <v>432</v>
      </c>
      <c r="F958" s="1">
        <v>-0.66369299999999998</v>
      </c>
    </row>
    <row r="959" spans="4:6" x14ac:dyDescent="0.2">
      <c r="D959" s="1">
        <v>78</v>
      </c>
      <c r="E959" s="1">
        <v>433</v>
      </c>
      <c r="F959" s="1">
        <v>-0.76445300000000005</v>
      </c>
    </row>
    <row r="960" spans="4:6" x14ac:dyDescent="0.2">
      <c r="D960" s="1">
        <v>78</v>
      </c>
      <c r="E960" s="1">
        <v>435</v>
      </c>
      <c r="F960" s="1">
        <v>-0.82645199999999996</v>
      </c>
    </row>
    <row r="961" spans="4:6" x14ac:dyDescent="0.2">
      <c r="D961" s="1">
        <v>78</v>
      </c>
      <c r="E961" s="1">
        <v>436</v>
      </c>
      <c r="F961" s="1">
        <v>-0.86967799999999995</v>
      </c>
    </row>
    <row r="962" spans="4:6" x14ac:dyDescent="0.2">
      <c r="D962" s="1">
        <v>78</v>
      </c>
      <c r="E962" s="1">
        <v>437</v>
      </c>
      <c r="F962" s="1">
        <v>-5.6189999999999999E-3</v>
      </c>
    </row>
    <row r="963" spans="4:6" x14ac:dyDescent="0.2">
      <c r="D963" s="1">
        <v>78</v>
      </c>
      <c r="E963" s="1">
        <v>438</v>
      </c>
      <c r="F963" s="1">
        <v>0.118046</v>
      </c>
    </row>
    <row r="964" spans="4:6" x14ac:dyDescent="0.2">
      <c r="D964" s="1">
        <v>78</v>
      </c>
      <c r="E964" s="1">
        <v>439</v>
      </c>
      <c r="F964" s="1">
        <v>0.17130300000000001</v>
      </c>
    </row>
    <row r="965" spans="4:6" x14ac:dyDescent="0.2">
      <c r="D965" s="1">
        <v>78</v>
      </c>
      <c r="E965" s="1">
        <v>440</v>
      </c>
      <c r="F965" s="1">
        <v>0.22839000000000001</v>
      </c>
    </row>
    <row r="966" spans="4:6" x14ac:dyDescent="0.2">
      <c r="D966" s="1">
        <v>78</v>
      </c>
      <c r="E966" s="1">
        <v>441</v>
      </c>
      <c r="F966" s="1">
        <v>0.2482</v>
      </c>
    </row>
    <row r="967" spans="4:6" x14ac:dyDescent="0.2">
      <c r="D967" s="1">
        <v>78</v>
      </c>
      <c r="E967" s="1">
        <v>442</v>
      </c>
      <c r="F967" s="1">
        <v>0.24658099999999999</v>
      </c>
    </row>
    <row r="968" spans="4:6" x14ac:dyDescent="0.2">
      <c r="D968" s="1">
        <v>78</v>
      </c>
      <c r="E968" s="1">
        <v>443</v>
      </c>
      <c r="F968" s="1">
        <v>0.25872400000000001</v>
      </c>
    </row>
    <row r="969" spans="4:6" x14ac:dyDescent="0.2">
      <c r="D969" s="1">
        <v>78</v>
      </c>
      <c r="E969" s="1">
        <v>444</v>
      </c>
      <c r="F969" s="1">
        <v>0.28203299999999998</v>
      </c>
    </row>
    <row r="970" spans="4:6" x14ac:dyDescent="0.2">
      <c r="D970" s="1">
        <v>78</v>
      </c>
      <c r="E970" s="1">
        <v>660</v>
      </c>
      <c r="F970" s="1">
        <v>-5.8895999999999997E-2</v>
      </c>
    </row>
    <row r="971" spans="4:6" x14ac:dyDescent="0.2">
      <c r="D971" s="1">
        <v>78</v>
      </c>
      <c r="E971" s="1">
        <v>797</v>
      </c>
      <c r="F971" s="1">
        <v>-2.2145000000000001E-2</v>
      </c>
    </row>
    <row r="972" spans="4:6" x14ac:dyDescent="0.2">
      <c r="D972" s="1">
        <v>78</v>
      </c>
      <c r="E972" s="1">
        <v>800</v>
      </c>
      <c r="F972" s="1">
        <v>-9.2022999999999994E-2</v>
      </c>
    </row>
    <row r="973" spans="4:6" x14ac:dyDescent="0.2">
      <c r="D973" s="1">
        <v>78</v>
      </c>
      <c r="E973" s="1">
        <v>990</v>
      </c>
      <c r="F973" s="1">
        <v>-0.160326</v>
      </c>
    </row>
    <row r="974" spans="4:6" x14ac:dyDescent="0.2">
      <c r="D974" s="1">
        <v>79</v>
      </c>
      <c r="E974" s="1">
        <v>80</v>
      </c>
      <c r="F974" s="1">
        <v>0.49246800000000002</v>
      </c>
    </row>
    <row r="975" spans="4:6" x14ac:dyDescent="0.2">
      <c r="D975" s="1">
        <v>79</v>
      </c>
      <c r="E975" s="1">
        <v>81</v>
      </c>
      <c r="F975" s="1">
        <v>0.494278</v>
      </c>
    </row>
    <row r="976" spans="4:6" x14ac:dyDescent="0.2">
      <c r="D976" s="1">
        <v>79</v>
      </c>
      <c r="E976" s="1">
        <v>82</v>
      </c>
      <c r="F976" s="1">
        <v>0.47032200000000002</v>
      </c>
    </row>
    <row r="977" spans="4:6" x14ac:dyDescent="0.2">
      <c r="D977" s="1">
        <v>79</v>
      </c>
      <c r="E977" s="1">
        <v>83</v>
      </c>
      <c r="F977" s="1">
        <v>0.44721899999999998</v>
      </c>
    </row>
    <row r="978" spans="4:6" x14ac:dyDescent="0.2">
      <c r="D978" s="1">
        <v>79</v>
      </c>
      <c r="E978" s="1">
        <v>84</v>
      </c>
      <c r="F978" s="1">
        <v>0.41971399999999998</v>
      </c>
    </row>
    <row r="979" spans="4:6" x14ac:dyDescent="0.2">
      <c r="D979" s="1">
        <v>79</v>
      </c>
      <c r="E979" s="1">
        <v>85</v>
      </c>
      <c r="F979" s="1">
        <v>0.39447599999999999</v>
      </c>
    </row>
    <row r="980" spans="4:6" x14ac:dyDescent="0.2">
      <c r="D980" s="1">
        <v>79</v>
      </c>
      <c r="E980" s="1">
        <v>86</v>
      </c>
      <c r="F980" s="1">
        <v>0.38595299999999999</v>
      </c>
    </row>
    <row r="981" spans="4:6" x14ac:dyDescent="0.2">
      <c r="D981" s="1">
        <v>79</v>
      </c>
      <c r="E981" s="1">
        <v>87</v>
      </c>
      <c r="F981" s="1">
        <v>0.35302600000000001</v>
      </c>
    </row>
    <row r="982" spans="4:6" x14ac:dyDescent="0.2">
      <c r="D982" s="1">
        <v>79</v>
      </c>
      <c r="E982" s="1">
        <v>286</v>
      </c>
      <c r="F982" s="1">
        <v>2.8326E-2</v>
      </c>
    </row>
    <row r="983" spans="4:6" x14ac:dyDescent="0.2">
      <c r="D983" s="1">
        <v>79</v>
      </c>
      <c r="E983" s="1">
        <v>287</v>
      </c>
      <c r="F983" s="1">
        <v>4.2426999999999999E-2</v>
      </c>
    </row>
    <row r="984" spans="4:6" x14ac:dyDescent="0.2">
      <c r="D984" s="1">
        <v>79</v>
      </c>
      <c r="E984" s="1">
        <v>288</v>
      </c>
      <c r="F984" s="1">
        <v>0.14910699999999999</v>
      </c>
    </row>
    <row r="985" spans="4:6" x14ac:dyDescent="0.2">
      <c r="D985" s="1">
        <v>79</v>
      </c>
      <c r="E985" s="1">
        <v>289</v>
      </c>
      <c r="F985" s="1">
        <v>0.30880999999999997</v>
      </c>
    </row>
    <row r="986" spans="4:6" x14ac:dyDescent="0.2">
      <c r="D986" s="1">
        <v>79</v>
      </c>
      <c r="E986" s="1">
        <v>290</v>
      </c>
      <c r="F986" s="1">
        <v>0.26892100000000002</v>
      </c>
    </row>
    <row r="987" spans="4:6" x14ac:dyDescent="0.2">
      <c r="D987" s="1">
        <v>79</v>
      </c>
      <c r="E987" s="1">
        <v>291</v>
      </c>
      <c r="F987" s="1">
        <v>0.42927100000000001</v>
      </c>
    </row>
    <row r="988" spans="4:6" x14ac:dyDescent="0.2">
      <c r="D988" s="1">
        <v>79</v>
      </c>
      <c r="E988" s="1">
        <v>292</v>
      </c>
      <c r="F988" s="1">
        <v>0.43365700000000001</v>
      </c>
    </row>
    <row r="989" spans="4:6" x14ac:dyDescent="0.2">
      <c r="D989" s="1">
        <v>79</v>
      </c>
      <c r="E989" s="1">
        <v>293</v>
      </c>
      <c r="F989" s="1">
        <v>0.40518999999999999</v>
      </c>
    </row>
    <row r="990" spans="4:6" x14ac:dyDescent="0.2">
      <c r="D990" s="1">
        <v>79</v>
      </c>
      <c r="E990" s="1">
        <v>294</v>
      </c>
      <c r="F990" s="1">
        <v>0.36077500000000001</v>
      </c>
    </row>
    <row r="991" spans="4:6" x14ac:dyDescent="0.2">
      <c r="D991" s="1">
        <v>79</v>
      </c>
      <c r="E991" s="1">
        <v>295</v>
      </c>
      <c r="F991" s="1">
        <v>0.35157100000000002</v>
      </c>
    </row>
    <row r="992" spans="4:6" x14ac:dyDescent="0.2">
      <c r="D992" s="1">
        <v>79</v>
      </c>
      <c r="E992" s="1">
        <v>297</v>
      </c>
      <c r="F992" s="1">
        <v>0.33527899999999999</v>
      </c>
    </row>
    <row r="993" spans="4:6" x14ac:dyDescent="0.2">
      <c r="D993" s="1">
        <v>79</v>
      </c>
      <c r="E993" s="1">
        <v>298</v>
      </c>
      <c r="F993" s="1">
        <v>0.27160099999999998</v>
      </c>
    </row>
    <row r="994" spans="4:6" x14ac:dyDescent="0.2">
      <c r="D994" s="1">
        <v>79</v>
      </c>
      <c r="E994" s="1">
        <v>396</v>
      </c>
      <c r="F994" s="1">
        <v>-4.1986999999999997E-2</v>
      </c>
    </row>
    <row r="995" spans="4:6" x14ac:dyDescent="0.2">
      <c r="D995" s="1">
        <v>79</v>
      </c>
      <c r="E995" s="1">
        <v>397</v>
      </c>
      <c r="F995" s="1">
        <v>-4.0971E-2</v>
      </c>
    </row>
    <row r="996" spans="4:6" x14ac:dyDescent="0.2">
      <c r="D996" s="1">
        <v>79</v>
      </c>
      <c r="E996" s="1">
        <v>398</v>
      </c>
      <c r="F996" s="1">
        <v>4.2451999999999997E-2</v>
      </c>
    </row>
    <row r="997" spans="4:6" x14ac:dyDescent="0.2">
      <c r="D997" s="1">
        <v>79</v>
      </c>
      <c r="E997" s="1">
        <v>399</v>
      </c>
      <c r="F997" s="1">
        <v>5.3454000000000002E-2</v>
      </c>
    </row>
    <row r="998" spans="4:6" x14ac:dyDescent="0.2">
      <c r="D998" s="1">
        <v>79</v>
      </c>
      <c r="E998" s="1">
        <v>402</v>
      </c>
      <c r="F998" s="1">
        <v>0.11333600000000001</v>
      </c>
    </row>
    <row r="999" spans="4:6" x14ac:dyDescent="0.2">
      <c r="D999" s="1">
        <v>79</v>
      </c>
      <c r="E999" s="1">
        <v>403</v>
      </c>
      <c r="F999" s="1">
        <v>7.0250000000000007E-2</v>
      </c>
    </row>
    <row r="1000" spans="4:6" x14ac:dyDescent="0.2">
      <c r="D1000" s="1">
        <v>79</v>
      </c>
      <c r="E1000" s="1">
        <v>404</v>
      </c>
      <c r="F1000" s="1">
        <v>0.13681399999999999</v>
      </c>
    </row>
    <row r="1001" spans="4:6" x14ac:dyDescent="0.2">
      <c r="D1001" s="1">
        <v>79</v>
      </c>
      <c r="E1001" s="1">
        <v>405</v>
      </c>
      <c r="F1001" s="1">
        <v>0.137766</v>
      </c>
    </row>
    <row r="1002" spans="4:6" x14ac:dyDescent="0.2">
      <c r="D1002" s="1">
        <v>79</v>
      </c>
      <c r="E1002" s="1">
        <v>406</v>
      </c>
      <c r="F1002" s="1">
        <v>0.182919</v>
      </c>
    </row>
    <row r="1003" spans="4:6" x14ac:dyDescent="0.2">
      <c r="D1003" s="1">
        <v>79</v>
      </c>
      <c r="E1003" s="1">
        <v>407</v>
      </c>
      <c r="F1003" s="1">
        <v>0.15492500000000001</v>
      </c>
    </row>
    <row r="1004" spans="4:6" x14ac:dyDescent="0.2">
      <c r="D1004" s="1">
        <v>79</v>
      </c>
      <c r="E1004" s="1">
        <v>408</v>
      </c>
      <c r="F1004" s="1">
        <v>0.125082</v>
      </c>
    </row>
    <row r="1005" spans="4:6" x14ac:dyDescent="0.2">
      <c r="D1005" s="1">
        <v>79</v>
      </c>
      <c r="E1005" s="1">
        <v>409</v>
      </c>
      <c r="F1005" s="1">
        <v>0.18077799999999999</v>
      </c>
    </row>
    <row r="1006" spans="4:6" x14ac:dyDescent="0.2">
      <c r="D1006" s="1">
        <v>79</v>
      </c>
      <c r="E1006" s="1">
        <v>432</v>
      </c>
      <c r="F1006" s="1">
        <v>-0.58979000000000004</v>
      </c>
    </row>
    <row r="1007" spans="4:6" x14ac:dyDescent="0.2">
      <c r="D1007" s="1">
        <v>79</v>
      </c>
      <c r="E1007" s="1">
        <v>433</v>
      </c>
      <c r="F1007" s="1">
        <v>-0.65822400000000003</v>
      </c>
    </row>
    <row r="1008" spans="4:6" x14ac:dyDescent="0.2">
      <c r="D1008" s="1">
        <v>79</v>
      </c>
      <c r="E1008" s="1">
        <v>435</v>
      </c>
      <c r="F1008" s="1">
        <v>-0.724908</v>
      </c>
    </row>
    <row r="1009" spans="4:6" x14ac:dyDescent="0.2">
      <c r="D1009" s="1">
        <v>79</v>
      </c>
      <c r="E1009" s="1">
        <v>436</v>
      </c>
      <c r="F1009" s="1">
        <v>-0.77595499999999995</v>
      </c>
    </row>
    <row r="1010" spans="4:6" x14ac:dyDescent="0.2">
      <c r="D1010" s="1">
        <v>79</v>
      </c>
      <c r="E1010" s="1">
        <v>437</v>
      </c>
      <c r="F1010" s="1">
        <v>-5.1978000000000003E-2</v>
      </c>
    </row>
    <row r="1011" spans="4:6" x14ac:dyDescent="0.2">
      <c r="D1011" s="1">
        <v>79</v>
      </c>
      <c r="E1011" s="1">
        <v>438</v>
      </c>
      <c r="F1011" s="1">
        <v>8.1075999999999995E-2</v>
      </c>
    </row>
    <row r="1012" spans="4:6" x14ac:dyDescent="0.2">
      <c r="D1012" s="1">
        <v>79</v>
      </c>
      <c r="E1012" s="1">
        <v>439</v>
      </c>
      <c r="F1012" s="1">
        <v>0.13577900000000001</v>
      </c>
    </row>
    <row r="1013" spans="4:6" x14ac:dyDescent="0.2">
      <c r="D1013" s="1">
        <v>79</v>
      </c>
      <c r="E1013" s="1">
        <v>440</v>
      </c>
      <c r="F1013" s="1">
        <v>0.19026699999999999</v>
      </c>
    </row>
    <row r="1014" spans="4:6" x14ac:dyDescent="0.2">
      <c r="D1014" s="1">
        <v>79</v>
      </c>
      <c r="E1014" s="1">
        <v>441</v>
      </c>
      <c r="F1014" s="1">
        <v>0.20854500000000001</v>
      </c>
    </row>
    <row r="1015" spans="4:6" x14ac:dyDescent="0.2">
      <c r="D1015" s="1">
        <v>79</v>
      </c>
      <c r="E1015" s="1">
        <v>442</v>
      </c>
      <c r="F1015" s="1">
        <v>0.19794300000000001</v>
      </c>
    </row>
    <row r="1016" spans="4:6" x14ac:dyDescent="0.2">
      <c r="D1016" s="1">
        <v>79</v>
      </c>
      <c r="E1016" s="1">
        <v>443</v>
      </c>
      <c r="F1016" s="1">
        <v>0.211537</v>
      </c>
    </row>
    <row r="1017" spans="4:6" x14ac:dyDescent="0.2">
      <c r="D1017" s="1">
        <v>79</v>
      </c>
      <c r="E1017" s="1">
        <v>444</v>
      </c>
      <c r="F1017" s="1">
        <v>0.23234299999999999</v>
      </c>
    </row>
    <row r="1018" spans="4:6" x14ac:dyDescent="0.2">
      <c r="D1018" s="1">
        <v>79</v>
      </c>
      <c r="E1018" s="1">
        <v>660</v>
      </c>
      <c r="F1018" s="1">
        <v>-7.6186000000000004E-2</v>
      </c>
    </row>
    <row r="1019" spans="4:6" x14ac:dyDescent="0.2">
      <c r="D1019" s="1">
        <v>79</v>
      </c>
      <c r="E1019" s="1">
        <v>797</v>
      </c>
      <c r="F1019" s="1">
        <v>-8.5760000000000003E-3</v>
      </c>
    </row>
    <row r="1020" spans="4:6" x14ac:dyDescent="0.2">
      <c r="D1020" s="1">
        <v>79</v>
      </c>
      <c r="E1020" s="1">
        <v>800</v>
      </c>
      <c r="F1020" s="1">
        <v>-6.6850000000000007E-2</v>
      </c>
    </row>
    <row r="1021" spans="4:6" x14ac:dyDescent="0.2">
      <c r="D1021" s="1">
        <v>79</v>
      </c>
      <c r="E1021" s="1">
        <v>990</v>
      </c>
      <c r="F1021" s="1">
        <v>-0.32574500000000001</v>
      </c>
    </row>
    <row r="1022" spans="4:6" x14ac:dyDescent="0.2">
      <c r="D1022" s="1">
        <v>80</v>
      </c>
      <c r="E1022" s="1">
        <v>81</v>
      </c>
      <c r="F1022" s="1">
        <v>0.96584000000000003</v>
      </c>
    </row>
    <row r="1023" spans="4:6" x14ac:dyDescent="0.2">
      <c r="D1023" s="1">
        <v>80</v>
      </c>
      <c r="E1023" s="1">
        <v>82</v>
      </c>
      <c r="F1023" s="1">
        <v>0.92240500000000003</v>
      </c>
    </row>
    <row r="1024" spans="4:6" x14ac:dyDescent="0.2">
      <c r="D1024" s="1">
        <v>80</v>
      </c>
      <c r="E1024" s="1">
        <v>83</v>
      </c>
      <c r="F1024" s="1">
        <v>0.86748599999999998</v>
      </c>
    </row>
    <row r="1025" spans="4:6" x14ac:dyDescent="0.2">
      <c r="D1025" s="1">
        <v>80</v>
      </c>
      <c r="E1025" s="1">
        <v>84</v>
      </c>
      <c r="F1025" s="1">
        <v>0.80183400000000005</v>
      </c>
    </row>
    <row r="1026" spans="4:6" x14ac:dyDescent="0.2">
      <c r="D1026" s="1">
        <v>80</v>
      </c>
      <c r="E1026" s="1">
        <v>85</v>
      </c>
      <c r="F1026" s="1">
        <v>0.74719599999999997</v>
      </c>
    </row>
    <row r="1027" spans="4:6" x14ac:dyDescent="0.2">
      <c r="D1027" s="1">
        <v>80</v>
      </c>
      <c r="E1027" s="1">
        <v>86</v>
      </c>
      <c r="F1027" s="1">
        <v>0.71436900000000003</v>
      </c>
    </row>
    <row r="1028" spans="4:6" x14ac:dyDescent="0.2">
      <c r="D1028" s="1">
        <v>80</v>
      </c>
      <c r="E1028" s="1">
        <v>87</v>
      </c>
      <c r="F1028" s="1">
        <v>0.66631399999999996</v>
      </c>
    </row>
    <row r="1029" spans="4:6" x14ac:dyDescent="0.2">
      <c r="D1029" s="1">
        <v>80</v>
      </c>
      <c r="E1029" s="1">
        <v>286</v>
      </c>
      <c r="F1029" s="1">
        <v>4.4346999999999998E-2</v>
      </c>
    </row>
    <row r="1030" spans="4:6" x14ac:dyDescent="0.2">
      <c r="D1030" s="1">
        <v>80</v>
      </c>
      <c r="E1030" s="1">
        <v>287</v>
      </c>
      <c r="F1030" s="1">
        <v>4.4595000000000003E-2</v>
      </c>
    </row>
    <row r="1031" spans="4:6" x14ac:dyDescent="0.2">
      <c r="D1031" s="1">
        <v>80</v>
      </c>
      <c r="E1031" s="1">
        <v>288</v>
      </c>
      <c r="F1031" s="1">
        <v>0.30725599999999997</v>
      </c>
    </row>
    <row r="1032" spans="4:6" x14ac:dyDescent="0.2">
      <c r="D1032" s="1">
        <v>80</v>
      </c>
      <c r="E1032" s="1">
        <v>289</v>
      </c>
      <c r="F1032" s="1">
        <v>0.41893599999999998</v>
      </c>
    </row>
    <row r="1033" spans="4:6" x14ac:dyDescent="0.2">
      <c r="D1033" s="1">
        <v>80</v>
      </c>
      <c r="E1033" s="1">
        <v>290</v>
      </c>
      <c r="F1033" s="1">
        <v>0.49986000000000003</v>
      </c>
    </row>
    <row r="1034" spans="4:6" x14ac:dyDescent="0.2">
      <c r="D1034" s="1">
        <v>80</v>
      </c>
      <c r="E1034" s="1">
        <v>291</v>
      </c>
      <c r="F1034" s="1">
        <v>0.65923299999999996</v>
      </c>
    </row>
    <row r="1035" spans="4:6" x14ac:dyDescent="0.2">
      <c r="D1035" s="1">
        <v>80</v>
      </c>
      <c r="E1035" s="1">
        <v>292</v>
      </c>
      <c r="F1035" s="1">
        <v>0.68025899999999995</v>
      </c>
    </row>
    <row r="1036" spans="4:6" x14ac:dyDescent="0.2">
      <c r="D1036" s="1">
        <v>80</v>
      </c>
      <c r="E1036" s="1">
        <v>293</v>
      </c>
      <c r="F1036" s="1">
        <v>0.68415199999999998</v>
      </c>
    </row>
    <row r="1037" spans="4:6" x14ac:dyDescent="0.2">
      <c r="D1037" s="1">
        <v>80</v>
      </c>
      <c r="E1037" s="1">
        <v>294</v>
      </c>
      <c r="F1037" s="1">
        <v>0.66065099999999999</v>
      </c>
    </row>
    <row r="1038" spans="4:6" x14ac:dyDescent="0.2">
      <c r="D1038" s="1">
        <v>80</v>
      </c>
      <c r="E1038" s="1">
        <v>295</v>
      </c>
      <c r="F1038" s="1">
        <v>0.63492000000000004</v>
      </c>
    </row>
    <row r="1039" spans="4:6" x14ac:dyDescent="0.2">
      <c r="D1039" s="1">
        <v>80</v>
      </c>
      <c r="E1039" s="1">
        <v>297</v>
      </c>
      <c r="F1039" s="1">
        <v>0.61902599999999997</v>
      </c>
    </row>
    <row r="1040" spans="4:6" x14ac:dyDescent="0.2">
      <c r="D1040" s="1">
        <v>80</v>
      </c>
      <c r="E1040" s="1">
        <v>298</v>
      </c>
      <c r="F1040" s="1">
        <v>0.54576599999999997</v>
      </c>
    </row>
    <row r="1041" spans="4:6" x14ac:dyDescent="0.2">
      <c r="D1041" s="1">
        <v>80</v>
      </c>
      <c r="E1041" s="1">
        <v>396</v>
      </c>
      <c r="F1041" s="1">
        <v>-6.4348000000000002E-2</v>
      </c>
    </row>
    <row r="1042" spans="4:6" x14ac:dyDescent="0.2">
      <c r="D1042" s="1">
        <v>80</v>
      </c>
      <c r="E1042" s="1">
        <v>397</v>
      </c>
      <c r="F1042" s="1">
        <v>-6.4963999999999994E-2</v>
      </c>
    </row>
    <row r="1043" spans="4:6" x14ac:dyDescent="0.2">
      <c r="D1043" s="1">
        <v>80</v>
      </c>
      <c r="E1043" s="1">
        <v>398</v>
      </c>
      <c r="F1043" s="1">
        <v>-7.0066000000000003E-2</v>
      </c>
    </row>
    <row r="1044" spans="4:6" x14ac:dyDescent="0.2">
      <c r="D1044" s="1">
        <v>80</v>
      </c>
      <c r="E1044" s="1">
        <v>399</v>
      </c>
      <c r="F1044" s="1">
        <v>-7.1527999999999994E-2</v>
      </c>
    </row>
    <row r="1045" spans="4:6" x14ac:dyDescent="0.2">
      <c r="D1045" s="1">
        <v>80</v>
      </c>
      <c r="E1045" s="1">
        <v>402</v>
      </c>
      <c r="F1045" s="1">
        <v>-2.4514999999999999E-2</v>
      </c>
    </row>
    <row r="1046" spans="4:6" x14ac:dyDescent="0.2">
      <c r="D1046" s="1">
        <v>80</v>
      </c>
      <c r="E1046" s="1">
        <v>403</v>
      </c>
      <c r="F1046" s="1">
        <v>-2.4218E-2</v>
      </c>
    </row>
    <row r="1047" spans="4:6" x14ac:dyDescent="0.2">
      <c r="D1047" s="1">
        <v>80</v>
      </c>
      <c r="E1047" s="1">
        <v>404</v>
      </c>
      <c r="F1047" s="1">
        <v>-9.2440000000000005E-3</v>
      </c>
    </row>
    <row r="1048" spans="4:6" x14ac:dyDescent="0.2">
      <c r="D1048" s="1">
        <v>80</v>
      </c>
      <c r="E1048" s="1">
        <v>405</v>
      </c>
      <c r="F1048" s="1">
        <v>-6.1700000000000001E-3</v>
      </c>
    </row>
    <row r="1049" spans="4:6" x14ac:dyDescent="0.2">
      <c r="D1049" s="1">
        <v>80</v>
      </c>
      <c r="E1049" s="1">
        <v>406</v>
      </c>
      <c r="F1049" s="1">
        <v>1.4710000000000001E-2</v>
      </c>
    </row>
    <row r="1050" spans="4:6" x14ac:dyDescent="0.2">
      <c r="D1050" s="1">
        <v>80</v>
      </c>
      <c r="E1050" s="1">
        <v>407</v>
      </c>
      <c r="F1050" s="1">
        <v>-3.8041999999999999E-2</v>
      </c>
    </row>
    <row r="1051" spans="4:6" x14ac:dyDescent="0.2">
      <c r="D1051" s="1">
        <v>80</v>
      </c>
      <c r="E1051" s="1">
        <v>408</v>
      </c>
      <c r="F1051" s="1">
        <v>-6.4430000000000001E-2</v>
      </c>
    </row>
    <row r="1052" spans="4:6" x14ac:dyDescent="0.2">
      <c r="D1052" s="1">
        <v>80</v>
      </c>
      <c r="E1052" s="1">
        <v>409</v>
      </c>
      <c r="F1052" s="1">
        <v>-1.8748000000000001E-2</v>
      </c>
    </row>
    <row r="1053" spans="4:6" x14ac:dyDescent="0.2">
      <c r="D1053" s="1">
        <v>80</v>
      </c>
      <c r="E1053" s="1">
        <v>432</v>
      </c>
      <c r="F1053" s="1">
        <v>3.0395999999999999E-2</v>
      </c>
    </row>
    <row r="1054" spans="4:6" x14ac:dyDescent="0.2">
      <c r="D1054" s="1">
        <v>80</v>
      </c>
      <c r="E1054" s="1">
        <v>433</v>
      </c>
      <c r="F1054" s="1">
        <v>6.4122999999999999E-2</v>
      </c>
    </row>
    <row r="1055" spans="4:6" x14ac:dyDescent="0.2">
      <c r="D1055" s="1">
        <v>80</v>
      </c>
      <c r="E1055" s="1">
        <v>435</v>
      </c>
      <c r="F1055" s="1">
        <v>3.5017E-2</v>
      </c>
    </row>
    <row r="1056" spans="4:6" x14ac:dyDescent="0.2">
      <c r="D1056" s="1">
        <v>80</v>
      </c>
      <c r="E1056" s="1">
        <v>436</v>
      </c>
      <c r="F1056" s="1">
        <v>-4.5329999999999997E-3</v>
      </c>
    </row>
    <row r="1057" spans="4:6" x14ac:dyDescent="0.2">
      <c r="D1057" s="1">
        <v>80</v>
      </c>
      <c r="E1057" s="1">
        <v>437</v>
      </c>
      <c r="F1057" s="1">
        <v>-0.199375</v>
      </c>
    </row>
    <row r="1058" spans="4:6" x14ac:dyDescent="0.2">
      <c r="D1058" s="1">
        <v>80</v>
      </c>
      <c r="E1058" s="1">
        <v>438</v>
      </c>
      <c r="F1058" s="1">
        <v>-4.6301000000000002E-2</v>
      </c>
    </row>
    <row r="1059" spans="4:6" x14ac:dyDescent="0.2">
      <c r="D1059" s="1">
        <v>80</v>
      </c>
      <c r="E1059" s="1">
        <v>439</v>
      </c>
      <c r="F1059" s="1">
        <v>-1.1113E-2</v>
      </c>
    </row>
    <row r="1060" spans="4:6" x14ac:dyDescent="0.2">
      <c r="D1060" s="1">
        <v>80</v>
      </c>
      <c r="E1060" s="1">
        <v>440</v>
      </c>
      <c r="F1060" s="1">
        <v>-8.0789999999999994E-3</v>
      </c>
    </row>
    <row r="1061" spans="4:6" x14ac:dyDescent="0.2">
      <c r="D1061" s="1">
        <v>80</v>
      </c>
      <c r="E1061" s="1">
        <v>441</v>
      </c>
      <c r="F1061" s="1">
        <v>-4.4799999999999996E-3</v>
      </c>
    </row>
    <row r="1062" spans="4:6" x14ac:dyDescent="0.2">
      <c r="D1062" s="1">
        <v>80</v>
      </c>
      <c r="E1062" s="1">
        <v>442</v>
      </c>
      <c r="F1062" s="1">
        <v>-4.4344000000000001E-2</v>
      </c>
    </row>
    <row r="1063" spans="4:6" x14ac:dyDescent="0.2">
      <c r="D1063" s="1">
        <v>80</v>
      </c>
      <c r="E1063" s="1">
        <v>443</v>
      </c>
      <c r="F1063" s="1">
        <v>-4.7571000000000002E-2</v>
      </c>
    </row>
    <row r="1064" spans="4:6" x14ac:dyDescent="0.2">
      <c r="D1064" s="1">
        <v>80</v>
      </c>
      <c r="E1064" s="1">
        <v>444</v>
      </c>
      <c r="F1064" s="1">
        <v>-6.4342999999999997E-2</v>
      </c>
    </row>
    <row r="1065" spans="4:6" x14ac:dyDescent="0.2">
      <c r="D1065" s="1">
        <v>80</v>
      </c>
      <c r="E1065" s="1">
        <v>660</v>
      </c>
      <c r="F1065" s="1">
        <v>-0.13892299999999999</v>
      </c>
    </row>
    <row r="1066" spans="4:6" x14ac:dyDescent="0.2">
      <c r="D1066" s="1">
        <v>80</v>
      </c>
      <c r="E1066" s="1">
        <v>797</v>
      </c>
      <c r="F1066" s="1">
        <v>2.1162E-2</v>
      </c>
    </row>
    <row r="1067" spans="4:6" x14ac:dyDescent="0.2">
      <c r="D1067" s="1">
        <v>80</v>
      </c>
      <c r="E1067" s="1">
        <v>800</v>
      </c>
      <c r="F1067" s="1">
        <v>5.1818000000000003E-2</v>
      </c>
    </row>
    <row r="1068" spans="4:6" x14ac:dyDescent="0.2">
      <c r="D1068" s="1">
        <v>80</v>
      </c>
      <c r="E1068" s="1">
        <v>990</v>
      </c>
      <c r="F1068" s="1">
        <v>-0.60639900000000002</v>
      </c>
    </row>
    <row r="1069" spans="4:6" x14ac:dyDescent="0.2">
      <c r="D1069" s="1">
        <v>81</v>
      </c>
      <c r="E1069" s="1">
        <v>82</v>
      </c>
      <c r="F1069" s="1">
        <v>0.96621800000000002</v>
      </c>
    </row>
    <row r="1070" spans="4:6" x14ac:dyDescent="0.2">
      <c r="D1070" s="1">
        <v>81</v>
      </c>
      <c r="E1070" s="1">
        <v>83</v>
      </c>
      <c r="F1070" s="1">
        <v>0.92380399999999996</v>
      </c>
    </row>
    <row r="1071" spans="4:6" x14ac:dyDescent="0.2">
      <c r="D1071" s="1">
        <v>81</v>
      </c>
      <c r="E1071" s="1">
        <v>84</v>
      </c>
      <c r="F1071" s="1">
        <v>0.86699099999999996</v>
      </c>
    </row>
    <row r="1072" spans="4:6" x14ac:dyDescent="0.2">
      <c r="D1072" s="1">
        <v>81</v>
      </c>
      <c r="E1072" s="1">
        <v>85</v>
      </c>
      <c r="F1072" s="1">
        <v>0.81900799999999996</v>
      </c>
    </row>
    <row r="1073" spans="4:6" x14ac:dyDescent="0.2">
      <c r="D1073" s="1">
        <v>81</v>
      </c>
      <c r="E1073" s="1">
        <v>86</v>
      </c>
      <c r="F1073" s="1">
        <v>0.78622599999999998</v>
      </c>
    </row>
    <row r="1074" spans="4:6" x14ac:dyDescent="0.2">
      <c r="D1074" s="1">
        <v>81</v>
      </c>
      <c r="E1074" s="1">
        <v>87</v>
      </c>
      <c r="F1074" s="1">
        <v>0.74283299999999997</v>
      </c>
    </row>
    <row r="1075" spans="4:6" x14ac:dyDescent="0.2">
      <c r="D1075" s="1">
        <v>81</v>
      </c>
      <c r="E1075" s="1">
        <v>286</v>
      </c>
      <c r="F1075" s="1">
        <v>6.5349000000000004E-2</v>
      </c>
    </row>
    <row r="1076" spans="4:6" x14ac:dyDescent="0.2">
      <c r="D1076" s="1">
        <v>81</v>
      </c>
      <c r="E1076" s="1">
        <v>287</v>
      </c>
      <c r="F1076" s="1">
        <v>8.6712999999999998E-2</v>
      </c>
    </row>
    <row r="1077" spans="4:6" x14ac:dyDescent="0.2">
      <c r="D1077" s="1">
        <v>81</v>
      </c>
      <c r="E1077" s="1">
        <v>288</v>
      </c>
      <c r="F1077" s="1">
        <v>0.33388299999999999</v>
      </c>
    </row>
    <row r="1078" spans="4:6" x14ac:dyDescent="0.2">
      <c r="D1078" s="1">
        <v>81</v>
      </c>
      <c r="E1078" s="1">
        <v>289</v>
      </c>
      <c r="F1078" s="1">
        <v>0.44194899999999998</v>
      </c>
    </row>
    <row r="1079" spans="4:6" x14ac:dyDescent="0.2">
      <c r="D1079" s="1">
        <v>81</v>
      </c>
      <c r="E1079" s="1">
        <v>290</v>
      </c>
      <c r="F1079" s="1">
        <v>0.53715400000000002</v>
      </c>
    </row>
    <row r="1080" spans="4:6" x14ac:dyDescent="0.2">
      <c r="D1080" s="1">
        <v>81</v>
      </c>
      <c r="E1080" s="1">
        <v>291</v>
      </c>
      <c r="F1080" s="1">
        <v>0.70794599999999996</v>
      </c>
    </row>
    <row r="1081" spans="4:6" x14ac:dyDescent="0.2">
      <c r="D1081" s="1">
        <v>81</v>
      </c>
      <c r="E1081" s="1">
        <v>292</v>
      </c>
      <c r="F1081" s="1">
        <v>0.73683600000000005</v>
      </c>
    </row>
    <row r="1082" spans="4:6" x14ac:dyDescent="0.2">
      <c r="D1082" s="1">
        <v>81</v>
      </c>
      <c r="E1082" s="1">
        <v>293</v>
      </c>
      <c r="F1082" s="1">
        <v>0.74641400000000002</v>
      </c>
    </row>
    <row r="1083" spans="4:6" x14ac:dyDescent="0.2">
      <c r="D1083" s="1">
        <v>81</v>
      </c>
      <c r="E1083" s="1">
        <v>294</v>
      </c>
      <c r="F1083" s="1">
        <v>0.72719100000000003</v>
      </c>
    </row>
    <row r="1084" spans="4:6" x14ac:dyDescent="0.2">
      <c r="D1084" s="1">
        <v>81</v>
      </c>
      <c r="E1084" s="1">
        <v>295</v>
      </c>
      <c r="F1084" s="1">
        <v>0.70488200000000001</v>
      </c>
    </row>
    <row r="1085" spans="4:6" x14ac:dyDescent="0.2">
      <c r="D1085" s="1">
        <v>81</v>
      </c>
      <c r="E1085" s="1">
        <v>297</v>
      </c>
      <c r="F1085" s="1">
        <v>0.69118999999999997</v>
      </c>
    </row>
    <row r="1086" spans="4:6" x14ac:dyDescent="0.2">
      <c r="D1086" s="1">
        <v>81</v>
      </c>
      <c r="E1086" s="1">
        <v>298</v>
      </c>
      <c r="F1086" s="1">
        <v>0.62207400000000002</v>
      </c>
    </row>
    <row r="1087" spans="4:6" x14ac:dyDescent="0.2">
      <c r="D1087" s="1">
        <v>81</v>
      </c>
      <c r="E1087" s="1">
        <v>396</v>
      </c>
      <c r="F1087" s="1">
        <v>-7.8111E-2</v>
      </c>
    </row>
    <row r="1088" spans="4:6" x14ac:dyDescent="0.2">
      <c r="D1088" s="1">
        <v>81</v>
      </c>
      <c r="E1088" s="1">
        <v>397</v>
      </c>
      <c r="F1088" s="1">
        <v>-0.107919</v>
      </c>
    </row>
    <row r="1089" spans="4:6" x14ac:dyDescent="0.2">
      <c r="D1089" s="1">
        <v>81</v>
      </c>
      <c r="E1089" s="1">
        <v>398</v>
      </c>
      <c r="F1089" s="1">
        <v>-8.1731999999999999E-2</v>
      </c>
    </row>
    <row r="1090" spans="4:6" x14ac:dyDescent="0.2">
      <c r="D1090" s="1">
        <v>81</v>
      </c>
      <c r="E1090" s="1">
        <v>399</v>
      </c>
      <c r="F1090" s="1">
        <v>-7.4597999999999998E-2</v>
      </c>
    </row>
    <row r="1091" spans="4:6" x14ac:dyDescent="0.2">
      <c r="D1091" s="1">
        <v>81</v>
      </c>
      <c r="E1091" s="1">
        <v>402</v>
      </c>
      <c r="F1091" s="1">
        <v>-3.5053000000000001E-2</v>
      </c>
    </row>
    <row r="1092" spans="4:6" x14ac:dyDescent="0.2">
      <c r="D1092" s="1">
        <v>81</v>
      </c>
      <c r="E1092" s="1">
        <v>403</v>
      </c>
      <c r="F1092" s="1">
        <v>-3.7321E-2</v>
      </c>
    </row>
    <row r="1093" spans="4:6" x14ac:dyDescent="0.2">
      <c r="D1093" s="1">
        <v>81</v>
      </c>
      <c r="E1093" s="1">
        <v>404</v>
      </c>
      <c r="F1093" s="1">
        <v>-2.1968000000000001E-2</v>
      </c>
    </row>
    <row r="1094" spans="4:6" x14ac:dyDescent="0.2">
      <c r="D1094" s="1">
        <v>81</v>
      </c>
      <c r="E1094" s="1">
        <v>405</v>
      </c>
      <c r="F1094" s="1">
        <v>-1.8346000000000001E-2</v>
      </c>
    </row>
    <row r="1095" spans="4:6" x14ac:dyDescent="0.2">
      <c r="D1095" s="1">
        <v>81</v>
      </c>
      <c r="E1095" s="1">
        <v>406</v>
      </c>
      <c r="F1095" s="1">
        <v>2.8990000000000001E-3</v>
      </c>
    </row>
    <row r="1096" spans="4:6" x14ac:dyDescent="0.2">
      <c r="D1096" s="1">
        <v>81</v>
      </c>
      <c r="E1096" s="1">
        <v>407</v>
      </c>
      <c r="F1096" s="1">
        <v>-5.2970000000000003E-2</v>
      </c>
    </row>
    <row r="1097" spans="4:6" x14ac:dyDescent="0.2">
      <c r="D1097" s="1">
        <v>81</v>
      </c>
      <c r="E1097" s="1">
        <v>408</v>
      </c>
      <c r="F1097" s="1">
        <v>-7.2542999999999996E-2</v>
      </c>
    </row>
    <row r="1098" spans="4:6" x14ac:dyDescent="0.2">
      <c r="D1098" s="1">
        <v>81</v>
      </c>
      <c r="E1098" s="1">
        <v>409</v>
      </c>
      <c r="F1098" s="1">
        <v>-2.1912000000000001E-2</v>
      </c>
    </row>
    <row r="1099" spans="4:6" x14ac:dyDescent="0.2">
      <c r="D1099" s="1">
        <v>81</v>
      </c>
      <c r="E1099" s="1">
        <v>432</v>
      </c>
      <c r="F1099" s="1">
        <v>1.7861999999999999E-2</v>
      </c>
    </row>
    <row r="1100" spans="4:6" x14ac:dyDescent="0.2">
      <c r="D1100" s="1">
        <v>81</v>
      </c>
      <c r="E1100" s="1">
        <v>433</v>
      </c>
      <c r="F1100" s="1">
        <v>4.1716999999999997E-2</v>
      </c>
    </row>
    <row r="1101" spans="4:6" x14ac:dyDescent="0.2">
      <c r="D1101" s="1">
        <v>81</v>
      </c>
      <c r="E1101" s="1">
        <v>435</v>
      </c>
      <c r="F1101" s="1">
        <v>1.1283E-2</v>
      </c>
    </row>
    <row r="1102" spans="4:6" x14ac:dyDescent="0.2">
      <c r="D1102" s="1">
        <v>81</v>
      </c>
      <c r="E1102" s="1">
        <v>436</v>
      </c>
      <c r="F1102" s="1">
        <v>-2.3498999999999999E-2</v>
      </c>
    </row>
    <row r="1103" spans="4:6" x14ac:dyDescent="0.2">
      <c r="D1103" s="1">
        <v>81</v>
      </c>
      <c r="E1103" s="1">
        <v>437</v>
      </c>
      <c r="F1103" s="1">
        <v>-0.21209900000000001</v>
      </c>
    </row>
    <row r="1104" spans="4:6" x14ac:dyDescent="0.2">
      <c r="D1104" s="1">
        <v>81</v>
      </c>
      <c r="E1104" s="1">
        <v>438</v>
      </c>
      <c r="F1104" s="1">
        <v>-7.6609999999999998E-2</v>
      </c>
    </row>
    <row r="1105" spans="4:6" x14ac:dyDescent="0.2">
      <c r="D1105" s="1">
        <v>81</v>
      </c>
      <c r="E1105" s="1">
        <v>439</v>
      </c>
      <c r="F1105" s="1">
        <v>-3.4667000000000003E-2</v>
      </c>
    </row>
    <row r="1106" spans="4:6" x14ac:dyDescent="0.2">
      <c r="D1106" s="1">
        <v>81</v>
      </c>
      <c r="E1106" s="1">
        <v>440</v>
      </c>
      <c r="F1106" s="1">
        <v>-2.6279E-2</v>
      </c>
    </row>
    <row r="1107" spans="4:6" x14ac:dyDescent="0.2">
      <c r="D1107" s="1">
        <v>81</v>
      </c>
      <c r="E1107" s="1">
        <v>441</v>
      </c>
      <c r="F1107" s="1">
        <v>-1.7541999999999999E-2</v>
      </c>
    </row>
    <row r="1108" spans="4:6" x14ac:dyDescent="0.2">
      <c r="D1108" s="1">
        <v>81</v>
      </c>
      <c r="E1108" s="1">
        <v>442</v>
      </c>
      <c r="F1108" s="1">
        <v>-5.7803E-2</v>
      </c>
    </row>
    <row r="1109" spans="4:6" x14ac:dyDescent="0.2">
      <c r="D1109" s="1">
        <v>81</v>
      </c>
      <c r="E1109" s="1">
        <v>443</v>
      </c>
      <c r="F1109" s="1">
        <v>-5.4906000000000003E-2</v>
      </c>
    </row>
    <row r="1110" spans="4:6" x14ac:dyDescent="0.2">
      <c r="D1110" s="1">
        <v>81</v>
      </c>
      <c r="E1110" s="1">
        <v>444</v>
      </c>
      <c r="F1110" s="1">
        <v>-7.4789999999999995E-2</v>
      </c>
    </row>
    <row r="1111" spans="4:6" x14ac:dyDescent="0.2">
      <c r="D1111" s="1">
        <v>81</v>
      </c>
      <c r="E1111" s="1">
        <v>660</v>
      </c>
      <c r="F1111" s="1">
        <v>-0.12754699999999999</v>
      </c>
    </row>
    <row r="1112" spans="4:6" x14ac:dyDescent="0.2">
      <c r="D1112" s="1">
        <v>81</v>
      </c>
      <c r="E1112" s="1">
        <v>797</v>
      </c>
      <c r="F1112" s="1">
        <v>7.796E-3</v>
      </c>
    </row>
    <row r="1113" spans="4:6" x14ac:dyDescent="0.2">
      <c r="D1113" s="1">
        <v>81</v>
      </c>
      <c r="E1113" s="1">
        <v>800</v>
      </c>
      <c r="F1113" s="1">
        <v>4.3038E-2</v>
      </c>
    </row>
    <row r="1114" spans="4:6" x14ac:dyDescent="0.2">
      <c r="D1114" s="1">
        <v>81</v>
      </c>
      <c r="E1114" s="1">
        <v>990</v>
      </c>
      <c r="F1114" s="1">
        <v>-0.67544199999999999</v>
      </c>
    </row>
    <row r="1115" spans="4:6" x14ac:dyDescent="0.2">
      <c r="D1115" s="1">
        <v>82</v>
      </c>
      <c r="E1115" s="1">
        <v>83</v>
      </c>
      <c r="F1115" s="1">
        <v>0.98203700000000005</v>
      </c>
    </row>
    <row r="1116" spans="4:6" x14ac:dyDescent="0.2">
      <c r="D1116" s="1">
        <v>82</v>
      </c>
      <c r="E1116" s="1">
        <v>84</v>
      </c>
      <c r="F1116" s="1">
        <v>0.94925800000000005</v>
      </c>
    </row>
    <row r="1117" spans="4:6" x14ac:dyDescent="0.2">
      <c r="D1117" s="1">
        <v>82</v>
      </c>
      <c r="E1117" s="1">
        <v>85</v>
      </c>
      <c r="F1117" s="1">
        <v>0.911991</v>
      </c>
    </row>
    <row r="1118" spans="4:6" x14ac:dyDescent="0.2">
      <c r="D1118" s="1">
        <v>82</v>
      </c>
      <c r="E1118" s="1">
        <v>86</v>
      </c>
      <c r="F1118" s="1">
        <v>0.88763199999999998</v>
      </c>
    </row>
    <row r="1119" spans="4:6" x14ac:dyDescent="0.2">
      <c r="D1119" s="1">
        <v>82</v>
      </c>
      <c r="E1119" s="1">
        <v>87</v>
      </c>
      <c r="F1119" s="1">
        <v>0.85034100000000001</v>
      </c>
    </row>
    <row r="1120" spans="4:6" x14ac:dyDescent="0.2">
      <c r="D1120" s="1">
        <v>82</v>
      </c>
      <c r="E1120" s="1">
        <v>286</v>
      </c>
      <c r="F1120" s="1">
        <v>6.3622999999999999E-2</v>
      </c>
    </row>
    <row r="1121" spans="4:6" x14ac:dyDescent="0.2">
      <c r="D1121" s="1">
        <v>82</v>
      </c>
      <c r="E1121" s="1">
        <v>287</v>
      </c>
      <c r="F1121" s="1">
        <v>7.9115000000000005E-2</v>
      </c>
    </row>
    <row r="1122" spans="4:6" x14ac:dyDescent="0.2">
      <c r="D1122" s="1">
        <v>82</v>
      </c>
      <c r="E1122" s="1">
        <v>288</v>
      </c>
      <c r="F1122" s="1">
        <v>0.33978999999999998</v>
      </c>
    </row>
    <row r="1123" spans="4:6" x14ac:dyDescent="0.2">
      <c r="D1123" s="1">
        <v>82</v>
      </c>
      <c r="E1123" s="1">
        <v>289</v>
      </c>
      <c r="F1123" s="1">
        <v>0.45543299999999998</v>
      </c>
    </row>
    <row r="1124" spans="4:6" x14ac:dyDescent="0.2">
      <c r="D1124" s="1">
        <v>82</v>
      </c>
      <c r="E1124" s="1">
        <v>290</v>
      </c>
      <c r="F1124" s="1">
        <v>0.564083</v>
      </c>
    </row>
    <row r="1125" spans="4:6" x14ac:dyDescent="0.2">
      <c r="D1125" s="1">
        <v>82</v>
      </c>
      <c r="E1125" s="1">
        <v>291</v>
      </c>
      <c r="F1125" s="1">
        <v>0.75386600000000004</v>
      </c>
    </row>
    <row r="1126" spans="4:6" x14ac:dyDescent="0.2">
      <c r="D1126" s="1">
        <v>82</v>
      </c>
      <c r="E1126" s="1">
        <v>292</v>
      </c>
      <c r="F1126" s="1">
        <v>0.79610499999999995</v>
      </c>
    </row>
    <row r="1127" spans="4:6" x14ac:dyDescent="0.2">
      <c r="D1127" s="1">
        <v>82</v>
      </c>
      <c r="E1127" s="1">
        <v>293</v>
      </c>
      <c r="F1127" s="1">
        <v>0.81445599999999996</v>
      </c>
    </row>
    <row r="1128" spans="4:6" x14ac:dyDescent="0.2">
      <c r="D1128" s="1">
        <v>82</v>
      </c>
      <c r="E1128" s="1">
        <v>294</v>
      </c>
      <c r="F1128" s="1">
        <v>0.81005499999999997</v>
      </c>
    </row>
    <row r="1129" spans="4:6" x14ac:dyDescent="0.2">
      <c r="D1129" s="1">
        <v>82</v>
      </c>
      <c r="E1129" s="1">
        <v>295</v>
      </c>
      <c r="F1129" s="1">
        <v>0.79228600000000005</v>
      </c>
    </row>
    <row r="1130" spans="4:6" x14ac:dyDescent="0.2">
      <c r="D1130" s="1">
        <v>82</v>
      </c>
      <c r="E1130" s="1">
        <v>297</v>
      </c>
      <c r="F1130" s="1">
        <v>0.77540399999999998</v>
      </c>
    </row>
    <row r="1131" spans="4:6" x14ac:dyDescent="0.2">
      <c r="D1131" s="1">
        <v>82</v>
      </c>
      <c r="E1131" s="1">
        <v>298</v>
      </c>
      <c r="F1131" s="1">
        <v>0.70974099999999996</v>
      </c>
    </row>
    <row r="1132" spans="4:6" x14ac:dyDescent="0.2">
      <c r="D1132" s="1">
        <v>82</v>
      </c>
      <c r="E1132" s="1">
        <v>396</v>
      </c>
      <c r="F1132" s="1">
        <v>-7.6946000000000001E-2</v>
      </c>
    </row>
    <row r="1133" spans="4:6" x14ac:dyDescent="0.2">
      <c r="D1133" s="1">
        <v>82</v>
      </c>
      <c r="E1133" s="1">
        <v>397</v>
      </c>
      <c r="F1133" s="1">
        <v>-9.8572999999999994E-2</v>
      </c>
    </row>
    <row r="1134" spans="4:6" x14ac:dyDescent="0.2">
      <c r="D1134" s="1">
        <v>82</v>
      </c>
      <c r="E1134" s="1">
        <v>398</v>
      </c>
      <c r="F1134" s="1">
        <v>-7.2779999999999997E-2</v>
      </c>
    </row>
    <row r="1135" spans="4:6" x14ac:dyDescent="0.2">
      <c r="D1135" s="1">
        <v>82</v>
      </c>
      <c r="E1135" s="1">
        <v>399</v>
      </c>
      <c r="F1135" s="1">
        <v>-6.6427E-2</v>
      </c>
    </row>
    <row r="1136" spans="4:6" x14ac:dyDescent="0.2">
      <c r="D1136" s="1">
        <v>82</v>
      </c>
      <c r="E1136" s="1">
        <v>402</v>
      </c>
      <c r="F1136" s="1">
        <v>-2.9319000000000001E-2</v>
      </c>
    </row>
    <row r="1137" spans="4:6" x14ac:dyDescent="0.2">
      <c r="D1137" s="1">
        <v>82</v>
      </c>
      <c r="E1137" s="1">
        <v>403</v>
      </c>
      <c r="F1137" s="1">
        <v>-3.0943999999999999E-2</v>
      </c>
    </row>
    <row r="1138" spans="4:6" x14ac:dyDescent="0.2">
      <c r="D1138" s="1">
        <v>82</v>
      </c>
      <c r="E1138" s="1">
        <v>404</v>
      </c>
      <c r="F1138" s="1">
        <v>-2.1738E-2</v>
      </c>
    </row>
    <row r="1139" spans="4:6" x14ac:dyDescent="0.2">
      <c r="D1139" s="1">
        <v>82</v>
      </c>
      <c r="E1139" s="1">
        <v>405</v>
      </c>
      <c r="F1139" s="1">
        <v>-1.6930000000000001E-2</v>
      </c>
    </row>
    <row r="1140" spans="4:6" x14ac:dyDescent="0.2">
      <c r="D1140" s="1">
        <v>82</v>
      </c>
      <c r="E1140" s="1">
        <v>406</v>
      </c>
      <c r="F1140" s="1">
        <v>-2.7309999999999999E-3</v>
      </c>
    </row>
    <row r="1141" spans="4:6" x14ac:dyDescent="0.2">
      <c r="D1141" s="1">
        <v>82</v>
      </c>
      <c r="E1141" s="1">
        <v>407</v>
      </c>
      <c r="F1141" s="1">
        <v>-5.1901999999999997E-2</v>
      </c>
    </row>
    <row r="1142" spans="4:6" x14ac:dyDescent="0.2">
      <c r="D1142" s="1">
        <v>82</v>
      </c>
      <c r="E1142" s="1">
        <v>408</v>
      </c>
      <c r="F1142" s="1">
        <v>-7.6970999999999998E-2</v>
      </c>
    </row>
    <row r="1143" spans="4:6" x14ac:dyDescent="0.2">
      <c r="D1143" s="1">
        <v>82</v>
      </c>
      <c r="E1143" s="1">
        <v>409</v>
      </c>
      <c r="F1143" s="1">
        <v>-3.7701999999999999E-2</v>
      </c>
    </row>
    <row r="1144" spans="4:6" x14ac:dyDescent="0.2">
      <c r="D1144" s="1">
        <v>82</v>
      </c>
      <c r="E1144" s="1">
        <v>432</v>
      </c>
      <c r="F1144" s="1">
        <v>-7.9810000000000002E-3</v>
      </c>
    </row>
    <row r="1145" spans="4:6" x14ac:dyDescent="0.2">
      <c r="D1145" s="1">
        <v>82</v>
      </c>
      <c r="E1145" s="1">
        <v>433</v>
      </c>
      <c r="F1145" s="1">
        <v>2.2325999999999999E-2</v>
      </c>
    </row>
    <row r="1146" spans="4:6" x14ac:dyDescent="0.2">
      <c r="D1146" s="1">
        <v>82</v>
      </c>
      <c r="E1146" s="1">
        <v>435</v>
      </c>
      <c r="F1146" s="1">
        <v>-5.8760000000000001E-3</v>
      </c>
    </row>
    <row r="1147" spans="4:6" x14ac:dyDescent="0.2">
      <c r="D1147" s="1">
        <v>82</v>
      </c>
      <c r="E1147" s="1">
        <v>436</v>
      </c>
      <c r="F1147" s="1">
        <v>-4.0289999999999999E-2</v>
      </c>
    </row>
    <row r="1148" spans="4:6" x14ac:dyDescent="0.2">
      <c r="D1148" s="1">
        <v>82</v>
      </c>
      <c r="E1148" s="1">
        <v>437</v>
      </c>
      <c r="F1148" s="1">
        <v>-0.22901299999999999</v>
      </c>
    </row>
    <row r="1149" spans="4:6" x14ac:dyDescent="0.2">
      <c r="D1149" s="1">
        <v>82</v>
      </c>
      <c r="E1149" s="1">
        <v>438</v>
      </c>
      <c r="F1149" s="1">
        <v>-8.3639000000000005E-2</v>
      </c>
    </row>
    <row r="1150" spans="4:6" x14ac:dyDescent="0.2">
      <c r="D1150" s="1">
        <v>82</v>
      </c>
      <c r="E1150" s="1">
        <v>439</v>
      </c>
      <c r="F1150" s="1">
        <v>-4.8896000000000002E-2</v>
      </c>
    </row>
    <row r="1151" spans="4:6" x14ac:dyDescent="0.2">
      <c r="D1151" s="1">
        <v>82</v>
      </c>
      <c r="E1151" s="1">
        <v>440</v>
      </c>
      <c r="F1151" s="1">
        <v>-3.7554999999999998E-2</v>
      </c>
    </row>
    <row r="1152" spans="4:6" x14ac:dyDescent="0.2">
      <c r="D1152" s="1">
        <v>82</v>
      </c>
      <c r="E1152" s="1">
        <v>441</v>
      </c>
      <c r="F1152" s="1">
        <v>-2.7400000000000001E-2</v>
      </c>
    </row>
    <row r="1153" spans="4:6" x14ac:dyDescent="0.2">
      <c r="D1153" s="1">
        <v>82</v>
      </c>
      <c r="E1153" s="1">
        <v>442</v>
      </c>
      <c r="F1153" s="1">
        <v>-6.5666000000000002E-2</v>
      </c>
    </row>
    <row r="1154" spans="4:6" x14ac:dyDescent="0.2">
      <c r="D1154" s="1">
        <v>82</v>
      </c>
      <c r="E1154" s="1">
        <v>443</v>
      </c>
      <c r="F1154" s="1">
        <v>-6.3155000000000003E-2</v>
      </c>
    </row>
    <row r="1155" spans="4:6" x14ac:dyDescent="0.2">
      <c r="D1155" s="1">
        <v>82</v>
      </c>
      <c r="E1155" s="1">
        <v>444</v>
      </c>
      <c r="F1155" s="1">
        <v>-9.7906000000000007E-2</v>
      </c>
    </row>
    <row r="1156" spans="4:6" x14ac:dyDescent="0.2">
      <c r="D1156" s="1">
        <v>82</v>
      </c>
      <c r="E1156" s="1">
        <v>660</v>
      </c>
      <c r="F1156" s="1">
        <v>-0.12751799999999999</v>
      </c>
    </row>
    <row r="1157" spans="4:6" x14ac:dyDescent="0.2">
      <c r="D1157" s="1">
        <v>82</v>
      </c>
      <c r="E1157" s="1">
        <v>797</v>
      </c>
      <c r="F1157" s="1">
        <v>-1.003E-3</v>
      </c>
    </row>
    <row r="1158" spans="4:6" x14ac:dyDescent="0.2">
      <c r="D1158" s="1">
        <v>82</v>
      </c>
      <c r="E1158" s="1">
        <v>800</v>
      </c>
      <c r="F1158" s="1">
        <v>6.5889000000000003E-2</v>
      </c>
    </row>
    <row r="1159" spans="4:6" x14ac:dyDescent="0.2">
      <c r="D1159" s="1">
        <v>82</v>
      </c>
      <c r="E1159" s="1">
        <v>990</v>
      </c>
      <c r="F1159" s="1">
        <v>-0.768957</v>
      </c>
    </row>
    <row r="1160" spans="4:6" x14ac:dyDescent="0.2">
      <c r="D1160" s="1">
        <v>83</v>
      </c>
      <c r="E1160" s="1">
        <v>84</v>
      </c>
      <c r="F1160" s="1">
        <v>0.98349600000000004</v>
      </c>
    </row>
    <row r="1161" spans="4:6" x14ac:dyDescent="0.2">
      <c r="D1161" s="1">
        <v>83</v>
      </c>
      <c r="E1161" s="1">
        <v>85</v>
      </c>
      <c r="F1161" s="1">
        <v>0.95909100000000003</v>
      </c>
    </row>
    <row r="1162" spans="4:6" x14ac:dyDescent="0.2">
      <c r="D1162" s="1">
        <v>83</v>
      </c>
      <c r="E1162" s="1">
        <v>86</v>
      </c>
      <c r="F1162" s="1">
        <v>0.93937000000000004</v>
      </c>
    </row>
    <row r="1163" spans="4:6" x14ac:dyDescent="0.2">
      <c r="D1163" s="1">
        <v>83</v>
      </c>
      <c r="E1163" s="1">
        <v>87</v>
      </c>
      <c r="F1163" s="1">
        <v>0.90723699999999996</v>
      </c>
    </row>
    <row r="1164" spans="4:6" x14ac:dyDescent="0.2">
      <c r="D1164" s="1">
        <v>83</v>
      </c>
      <c r="E1164" s="1">
        <v>286</v>
      </c>
      <c r="F1164" s="1">
        <v>6.3604999999999995E-2</v>
      </c>
    </row>
    <row r="1165" spans="4:6" x14ac:dyDescent="0.2">
      <c r="D1165" s="1">
        <v>83</v>
      </c>
      <c r="E1165" s="1">
        <v>287</v>
      </c>
      <c r="F1165" s="1">
        <v>7.2090000000000001E-2</v>
      </c>
    </row>
    <row r="1166" spans="4:6" x14ac:dyDescent="0.2">
      <c r="D1166" s="1">
        <v>83</v>
      </c>
      <c r="E1166" s="1">
        <v>288</v>
      </c>
      <c r="F1166" s="1">
        <v>0.330646</v>
      </c>
    </row>
    <row r="1167" spans="4:6" x14ac:dyDescent="0.2">
      <c r="D1167" s="1">
        <v>83</v>
      </c>
      <c r="E1167" s="1">
        <v>289</v>
      </c>
      <c r="F1167" s="1">
        <v>0.45844000000000001</v>
      </c>
    </row>
    <row r="1168" spans="4:6" x14ac:dyDescent="0.2">
      <c r="D1168" s="1">
        <v>83</v>
      </c>
      <c r="E1168" s="1">
        <v>290</v>
      </c>
      <c r="F1168" s="1">
        <v>0.57199800000000001</v>
      </c>
    </row>
    <row r="1169" spans="4:6" x14ac:dyDescent="0.2">
      <c r="D1169" s="1">
        <v>83</v>
      </c>
      <c r="E1169" s="1">
        <v>291</v>
      </c>
      <c r="F1169" s="1">
        <v>0.76974799999999999</v>
      </c>
    </row>
    <row r="1170" spans="4:6" x14ac:dyDescent="0.2">
      <c r="D1170" s="1">
        <v>83</v>
      </c>
      <c r="E1170" s="1">
        <v>292</v>
      </c>
      <c r="F1170" s="1">
        <v>0.81991499999999995</v>
      </c>
    </row>
    <row r="1171" spans="4:6" x14ac:dyDescent="0.2">
      <c r="D1171" s="1">
        <v>83</v>
      </c>
      <c r="E1171" s="1">
        <v>293</v>
      </c>
      <c r="F1171" s="1">
        <v>0.846132</v>
      </c>
    </row>
    <row r="1172" spans="4:6" x14ac:dyDescent="0.2">
      <c r="D1172" s="1">
        <v>83</v>
      </c>
      <c r="E1172" s="1">
        <v>294</v>
      </c>
      <c r="F1172" s="1">
        <v>0.85202500000000003</v>
      </c>
    </row>
    <row r="1173" spans="4:6" x14ac:dyDescent="0.2">
      <c r="D1173" s="1">
        <v>83</v>
      </c>
      <c r="E1173" s="1">
        <v>295</v>
      </c>
      <c r="F1173" s="1">
        <v>0.83713099999999996</v>
      </c>
    </row>
    <row r="1174" spans="4:6" x14ac:dyDescent="0.2">
      <c r="D1174" s="1">
        <v>83</v>
      </c>
      <c r="E1174" s="1">
        <v>297</v>
      </c>
      <c r="F1174" s="1">
        <v>0.82050000000000001</v>
      </c>
    </row>
    <row r="1175" spans="4:6" x14ac:dyDescent="0.2">
      <c r="D1175" s="1">
        <v>83</v>
      </c>
      <c r="E1175" s="1">
        <v>298</v>
      </c>
      <c r="F1175" s="1">
        <v>0.75922999999999996</v>
      </c>
    </row>
    <row r="1176" spans="4:6" x14ac:dyDescent="0.2">
      <c r="D1176" s="1">
        <v>83</v>
      </c>
      <c r="E1176" s="1">
        <v>396</v>
      </c>
      <c r="F1176" s="1">
        <v>-8.7346999999999994E-2</v>
      </c>
    </row>
    <row r="1177" spans="4:6" x14ac:dyDescent="0.2">
      <c r="D1177" s="1">
        <v>83</v>
      </c>
      <c r="E1177" s="1">
        <v>397</v>
      </c>
      <c r="F1177" s="1">
        <v>-0.113609</v>
      </c>
    </row>
    <row r="1178" spans="4:6" x14ac:dyDescent="0.2">
      <c r="D1178" s="1">
        <v>83</v>
      </c>
      <c r="E1178" s="1">
        <v>398</v>
      </c>
      <c r="F1178" s="1">
        <v>-9.0461E-2</v>
      </c>
    </row>
    <row r="1179" spans="4:6" x14ac:dyDescent="0.2">
      <c r="D1179" s="1">
        <v>83</v>
      </c>
      <c r="E1179" s="1">
        <v>399</v>
      </c>
      <c r="F1179" s="1">
        <v>-8.3408999999999997E-2</v>
      </c>
    </row>
    <row r="1180" spans="4:6" x14ac:dyDescent="0.2">
      <c r="D1180" s="1">
        <v>83</v>
      </c>
      <c r="E1180" s="1">
        <v>402</v>
      </c>
      <c r="F1180" s="1">
        <v>-4.4386000000000002E-2</v>
      </c>
    </row>
    <row r="1181" spans="4:6" x14ac:dyDescent="0.2">
      <c r="D1181" s="1">
        <v>83</v>
      </c>
      <c r="E1181" s="1">
        <v>403</v>
      </c>
      <c r="F1181" s="1">
        <v>-4.4502E-2</v>
      </c>
    </row>
    <row r="1182" spans="4:6" x14ac:dyDescent="0.2">
      <c r="D1182" s="1">
        <v>83</v>
      </c>
      <c r="E1182" s="1">
        <v>404</v>
      </c>
      <c r="F1182" s="1">
        <v>-3.0453999999999998E-2</v>
      </c>
    </row>
    <row r="1183" spans="4:6" x14ac:dyDescent="0.2">
      <c r="D1183" s="1">
        <v>83</v>
      </c>
      <c r="E1183" s="1">
        <v>405</v>
      </c>
      <c r="F1183" s="1">
        <v>-2.8554E-2</v>
      </c>
    </row>
    <row r="1184" spans="4:6" x14ac:dyDescent="0.2">
      <c r="D1184" s="1">
        <v>83</v>
      </c>
      <c r="E1184" s="1">
        <v>406</v>
      </c>
      <c r="F1184" s="1">
        <v>-1.6889000000000001E-2</v>
      </c>
    </row>
    <row r="1185" spans="4:6" x14ac:dyDescent="0.2">
      <c r="D1185" s="1">
        <v>83</v>
      </c>
      <c r="E1185" s="1">
        <v>407</v>
      </c>
      <c r="F1185" s="1">
        <v>-5.9380000000000002E-2</v>
      </c>
    </row>
    <row r="1186" spans="4:6" x14ac:dyDescent="0.2">
      <c r="D1186" s="1">
        <v>83</v>
      </c>
      <c r="E1186" s="1">
        <v>408</v>
      </c>
      <c r="F1186" s="1">
        <v>-9.3247999999999998E-2</v>
      </c>
    </row>
    <row r="1187" spans="4:6" x14ac:dyDescent="0.2">
      <c r="D1187" s="1">
        <v>83</v>
      </c>
      <c r="E1187" s="1">
        <v>409</v>
      </c>
      <c r="F1187" s="1">
        <v>-5.6145E-2</v>
      </c>
    </row>
    <row r="1188" spans="4:6" x14ac:dyDescent="0.2">
      <c r="D1188" s="1">
        <v>83</v>
      </c>
      <c r="E1188" s="1">
        <v>432</v>
      </c>
      <c r="F1188" s="1">
        <v>-4.1451000000000002E-2</v>
      </c>
    </row>
    <row r="1189" spans="4:6" x14ac:dyDescent="0.2">
      <c r="D1189" s="1">
        <v>83</v>
      </c>
      <c r="E1189" s="1">
        <v>433</v>
      </c>
      <c r="F1189" s="1">
        <v>-1.3823E-2</v>
      </c>
    </row>
    <row r="1190" spans="4:6" x14ac:dyDescent="0.2">
      <c r="D1190" s="1">
        <v>83</v>
      </c>
      <c r="E1190" s="1">
        <v>435</v>
      </c>
      <c r="F1190" s="1">
        <v>-4.0769E-2</v>
      </c>
    </row>
    <row r="1191" spans="4:6" x14ac:dyDescent="0.2">
      <c r="D1191" s="1">
        <v>83</v>
      </c>
      <c r="E1191" s="1">
        <v>436</v>
      </c>
      <c r="F1191" s="1">
        <v>-7.2738999999999998E-2</v>
      </c>
    </row>
    <row r="1192" spans="4:6" x14ac:dyDescent="0.2">
      <c r="D1192" s="1">
        <v>83</v>
      </c>
      <c r="E1192" s="1">
        <v>437</v>
      </c>
      <c r="F1192" s="1">
        <v>-0.248359</v>
      </c>
    </row>
    <row r="1193" spans="4:6" x14ac:dyDescent="0.2">
      <c r="D1193" s="1">
        <v>83</v>
      </c>
      <c r="E1193" s="1">
        <v>438</v>
      </c>
      <c r="F1193" s="1">
        <v>-0.116221</v>
      </c>
    </row>
    <row r="1194" spans="4:6" x14ac:dyDescent="0.2">
      <c r="D1194" s="1">
        <v>83</v>
      </c>
      <c r="E1194" s="1">
        <v>439</v>
      </c>
      <c r="F1194" s="1">
        <v>-8.0140000000000003E-2</v>
      </c>
    </row>
    <row r="1195" spans="4:6" x14ac:dyDescent="0.2">
      <c r="D1195" s="1">
        <v>83</v>
      </c>
      <c r="E1195" s="1">
        <v>440</v>
      </c>
      <c r="F1195" s="1">
        <v>-7.6420000000000002E-2</v>
      </c>
    </row>
    <row r="1196" spans="4:6" x14ac:dyDescent="0.2">
      <c r="D1196" s="1">
        <v>83</v>
      </c>
      <c r="E1196" s="1">
        <v>441</v>
      </c>
      <c r="F1196" s="1">
        <v>-5.6396000000000002E-2</v>
      </c>
    </row>
    <row r="1197" spans="4:6" x14ac:dyDescent="0.2">
      <c r="D1197" s="1">
        <v>83</v>
      </c>
      <c r="E1197" s="1">
        <v>442</v>
      </c>
      <c r="F1197" s="1">
        <v>-9.2038999999999996E-2</v>
      </c>
    </row>
    <row r="1198" spans="4:6" x14ac:dyDescent="0.2">
      <c r="D1198" s="1">
        <v>83</v>
      </c>
      <c r="E1198" s="1">
        <v>443</v>
      </c>
      <c r="F1198" s="1">
        <v>-8.7556999999999996E-2</v>
      </c>
    </row>
    <row r="1199" spans="4:6" x14ac:dyDescent="0.2">
      <c r="D1199" s="1">
        <v>83</v>
      </c>
      <c r="E1199" s="1">
        <v>444</v>
      </c>
      <c r="F1199" s="1">
        <v>-0.12687200000000001</v>
      </c>
    </row>
    <row r="1200" spans="4:6" x14ac:dyDescent="0.2">
      <c r="D1200" s="1">
        <v>83</v>
      </c>
      <c r="E1200" s="1">
        <v>660</v>
      </c>
      <c r="F1200" s="1">
        <v>-0.110612</v>
      </c>
    </row>
    <row r="1201" spans="4:6" x14ac:dyDescent="0.2">
      <c r="D1201" s="1">
        <v>83</v>
      </c>
      <c r="E1201" s="1">
        <v>797</v>
      </c>
      <c r="F1201" s="1">
        <v>-2.8E-3</v>
      </c>
    </row>
    <row r="1202" spans="4:6" x14ac:dyDescent="0.2">
      <c r="D1202" s="1">
        <v>83</v>
      </c>
      <c r="E1202" s="1">
        <v>800</v>
      </c>
      <c r="F1202" s="1">
        <v>7.2222999999999996E-2</v>
      </c>
    </row>
    <row r="1203" spans="4:6" x14ac:dyDescent="0.2">
      <c r="D1203" s="1">
        <v>83</v>
      </c>
      <c r="E1203" s="1">
        <v>990</v>
      </c>
      <c r="F1203" s="1">
        <v>-0.82086700000000001</v>
      </c>
    </row>
    <row r="1204" spans="4:6" x14ac:dyDescent="0.2">
      <c r="D1204" s="1">
        <v>84</v>
      </c>
      <c r="E1204" s="1">
        <v>85</v>
      </c>
      <c r="F1204" s="1">
        <v>0.98821800000000004</v>
      </c>
    </row>
    <row r="1205" spans="4:6" x14ac:dyDescent="0.2">
      <c r="D1205" s="1">
        <v>84</v>
      </c>
      <c r="E1205" s="1">
        <v>86</v>
      </c>
      <c r="F1205" s="1">
        <v>0.97717799999999999</v>
      </c>
    </row>
    <row r="1206" spans="4:6" x14ac:dyDescent="0.2">
      <c r="D1206" s="1">
        <v>84</v>
      </c>
      <c r="E1206" s="1">
        <v>87</v>
      </c>
      <c r="F1206" s="1">
        <v>0.955098</v>
      </c>
    </row>
    <row r="1207" spans="4:6" x14ac:dyDescent="0.2">
      <c r="D1207" s="1">
        <v>84</v>
      </c>
      <c r="E1207" s="1">
        <v>286</v>
      </c>
      <c r="F1207" s="1">
        <v>7.3768E-2</v>
      </c>
    </row>
    <row r="1208" spans="4:6" x14ac:dyDescent="0.2">
      <c r="D1208" s="1">
        <v>84</v>
      </c>
      <c r="E1208" s="1">
        <v>287</v>
      </c>
      <c r="F1208" s="1">
        <v>7.8445000000000001E-2</v>
      </c>
    </row>
    <row r="1209" spans="4:6" x14ac:dyDescent="0.2">
      <c r="D1209" s="1">
        <v>84</v>
      </c>
      <c r="E1209" s="1">
        <v>288</v>
      </c>
      <c r="F1209" s="1">
        <v>0.32356099999999999</v>
      </c>
    </row>
    <row r="1210" spans="4:6" x14ac:dyDescent="0.2">
      <c r="D1210" s="1">
        <v>84</v>
      </c>
      <c r="E1210" s="1">
        <v>289</v>
      </c>
      <c r="F1210" s="1">
        <v>0.44644400000000001</v>
      </c>
    </row>
    <row r="1211" spans="4:6" x14ac:dyDescent="0.2">
      <c r="D1211" s="1">
        <v>84</v>
      </c>
      <c r="E1211" s="1">
        <v>290</v>
      </c>
      <c r="F1211" s="1">
        <v>0.55771000000000004</v>
      </c>
    </row>
    <row r="1212" spans="4:6" x14ac:dyDescent="0.2">
      <c r="D1212" s="1">
        <v>84</v>
      </c>
      <c r="E1212" s="1">
        <v>291</v>
      </c>
      <c r="F1212" s="1">
        <v>0.75972300000000004</v>
      </c>
    </row>
    <row r="1213" spans="4:6" x14ac:dyDescent="0.2">
      <c r="D1213" s="1">
        <v>84</v>
      </c>
      <c r="E1213" s="1">
        <v>292</v>
      </c>
      <c r="F1213" s="1">
        <v>0.81870500000000002</v>
      </c>
    </row>
    <row r="1214" spans="4:6" x14ac:dyDescent="0.2">
      <c r="D1214" s="1">
        <v>84</v>
      </c>
      <c r="E1214" s="1">
        <v>293</v>
      </c>
      <c r="F1214" s="1">
        <v>0.85261799999999999</v>
      </c>
    </row>
    <row r="1215" spans="4:6" x14ac:dyDescent="0.2">
      <c r="D1215" s="1">
        <v>84</v>
      </c>
      <c r="E1215" s="1">
        <v>294</v>
      </c>
      <c r="F1215" s="1">
        <v>0.86738999999999999</v>
      </c>
    </row>
    <row r="1216" spans="4:6" x14ac:dyDescent="0.2">
      <c r="D1216" s="1">
        <v>84</v>
      </c>
      <c r="E1216" s="1">
        <v>295</v>
      </c>
      <c r="F1216" s="1">
        <v>0.85753199999999996</v>
      </c>
    </row>
    <row r="1217" spans="4:6" x14ac:dyDescent="0.2">
      <c r="D1217" s="1">
        <v>84</v>
      </c>
      <c r="E1217" s="1">
        <v>297</v>
      </c>
      <c r="F1217" s="1">
        <v>0.83909100000000003</v>
      </c>
    </row>
    <row r="1218" spans="4:6" x14ac:dyDescent="0.2">
      <c r="D1218" s="1">
        <v>84</v>
      </c>
      <c r="E1218" s="1">
        <v>298</v>
      </c>
      <c r="F1218" s="1">
        <v>0.78473000000000004</v>
      </c>
    </row>
    <row r="1219" spans="4:6" x14ac:dyDescent="0.2">
      <c r="D1219" s="1">
        <v>84</v>
      </c>
      <c r="E1219" s="1">
        <v>396</v>
      </c>
      <c r="F1219" s="1">
        <v>-8.3832000000000004E-2</v>
      </c>
    </row>
    <row r="1220" spans="4:6" x14ac:dyDescent="0.2">
      <c r="D1220" s="1">
        <v>84</v>
      </c>
      <c r="E1220" s="1">
        <v>397</v>
      </c>
      <c r="F1220" s="1">
        <v>-0.11604299999999999</v>
      </c>
    </row>
    <row r="1221" spans="4:6" x14ac:dyDescent="0.2">
      <c r="D1221" s="1">
        <v>84</v>
      </c>
      <c r="E1221" s="1">
        <v>398</v>
      </c>
      <c r="F1221" s="1">
        <v>-8.3310999999999996E-2</v>
      </c>
    </row>
    <row r="1222" spans="4:6" x14ac:dyDescent="0.2">
      <c r="D1222" s="1">
        <v>84</v>
      </c>
      <c r="E1222" s="1">
        <v>399</v>
      </c>
      <c r="F1222" s="1">
        <v>-7.6975000000000002E-2</v>
      </c>
    </row>
    <row r="1223" spans="4:6" x14ac:dyDescent="0.2">
      <c r="D1223" s="1">
        <v>84</v>
      </c>
      <c r="E1223" s="1">
        <v>402</v>
      </c>
      <c r="F1223" s="1">
        <v>-4.3503E-2</v>
      </c>
    </row>
    <row r="1224" spans="4:6" x14ac:dyDescent="0.2">
      <c r="D1224" s="1">
        <v>84</v>
      </c>
      <c r="E1224" s="1">
        <v>403</v>
      </c>
      <c r="F1224" s="1">
        <v>-3.2409E-2</v>
      </c>
    </row>
    <row r="1225" spans="4:6" x14ac:dyDescent="0.2">
      <c r="D1225" s="1">
        <v>84</v>
      </c>
      <c r="E1225" s="1">
        <v>404</v>
      </c>
      <c r="F1225" s="1">
        <v>-2.2818000000000001E-2</v>
      </c>
    </row>
    <row r="1226" spans="4:6" x14ac:dyDescent="0.2">
      <c r="D1226" s="1">
        <v>84</v>
      </c>
      <c r="E1226" s="1">
        <v>405</v>
      </c>
      <c r="F1226" s="1">
        <v>-1.7142999999999999E-2</v>
      </c>
    </row>
    <row r="1227" spans="4:6" x14ac:dyDescent="0.2">
      <c r="D1227" s="1">
        <v>84</v>
      </c>
      <c r="E1227" s="1">
        <v>406</v>
      </c>
      <c r="F1227" s="1">
        <v>-1.0928E-2</v>
      </c>
    </row>
    <row r="1228" spans="4:6" x14ac:dyDescent="0.2">
      <c r="D1228" s="1">
        <v>84</v>
      </c>
      <c r="E1228" s="1">
        <v>407</v>
      </c>
      <c r="F1228" s="1">
        <v>-5.2478999999999998E-2</v>
      </c>
    </row>
    <row r="1229" spans="4:6" x14ac:dyDescent="0.2">
      <c r="D1229" s="1">
        <v>84</v>
      </c>
      <c r="E1229" s="1">
        <v>408</v>
      </c>
      <c r="F1229" s="1">
        <v>-8.3507999999999999E-2</v>
      </c>
    </row>
    <row r="1230" spans="4:6" x14ac:dyDescent="0.2">
      <c r="D1230" s="1">
        <v>84</v>
      </c>
      <c r="E1230" s="1">
        <v>409</v>
      </c>
      <c r="F1230" s="1">
        <v>-5.2767000000000001E-2</v>
      </c>
    </row>
    <row r="1231" spans="4:6" x14ac:dyDescent="0.2">
      <c r="D1231" s="1">
        <v>84</v>
      </c>
      <c r="E1231" s="1">
        <v>432</v>
      </c>
      <c r="F1231" s="1">
        <v>-4.8619000000000002E-2</v>
      </c>
    </row>
    <row r="1232" spans="4:6" x14ac:dyDescent="0.2">
      <c r="D1232" s="1">
        <v>84</v>
      </c>
      <c r="E1232" s="1">
        <v>433</v>
      </c>
      <c r="F1232" s="1">
        <v>-2.6103000000000001E-2</v>
      </c>
    </row>
    <row r="1233" spans="4:6" x14ac:dyDescent="0.2">
      <c r="D1233" s="1">
        <v>84</v>
      </c>
      <c r="E1233" s="1">
        <v>435</v>
      </c>
      <c r="F1233" s="1">
        <v>-5.4995000000000002E-2</v>
      </c>
    </row>
    <row r="1234" spans="4:6" x14ac:dyDescent="0.2">
      <c r="D1234" s="1">
        <v>84</v>
      </c>
      <c r="E1234" s="1">
        <v>436</v>
      </c>
      <c r="F1234" s="1">
        <v>-8.6812E-2</v>
      </c>
    </row>
    <row r="1235" spans="4:6" x14ac:dyDescent="0.2">
      <c r="D1235" s="1">
        <v>84</v>
      </c>
      <c r="E1235" s="1">
        <v>437</v>
      </c>
      <c r="F1235" s="1">
        <v>-0.23494100000000001</v>
      </c>
    </row>
    <row r="1236" spans="4:6" x14ac:dyDescent="0.2">
      <c r="D1236" s="1">
        <v>84</v>
      </c>
      <c r="E1236" s="1">
        <v>438</v>
      </c>
      <c r="F1236" s="1">
        <v>-0.115496</v>
      </c>
    </row>
    <row r="1237" spans="4:6" x14ac:dyDescent="0.2">
      <c r="D1237" s="1">
        <v>84</v>
      </c>
      <c r="E1237" s="1">
        <v>439</v>
      </c>
      <c r="F1237" s="1">
        <v>-8.8374999999999995E-2</v>
      </c>
    </row>
    <row r="1238" spans="4:6" x14ac:dyDescent="0.2">
      <c r="D1238" s="1">
        <v>84</v>
      </c>
      <c r="E1238" s="1">
        <v>440</v>
      </c>
      <c r="F1238" s="1">
        <v>-7.2838E-2</v>
      </c>
    </row>
    <row r="1239" spans="4:6" x14ac:dyDescent="0.2">
      <c r="D1239" s="1">
        <v>84</v>
      </c>
      <c r="E1239" s="1">
        <v>441</v>
      </c>
      <c r="F1239" s="1">
        <v>-5.8560000000000001E-2</v>
      </c>
    </row>
    <row r="1240" spans="4:6" x14ac:dyDescent="0.2">
      <c r="D1240" s="1">
        <v>84</v>
      </c>
      <c r="E1240" s="1">
        <v>442</v>
      </c>
      <c r="F1240" s="1">
        <v>-8.6921999999999999E-2</v>
      </c>
    </row>
    <row r="1241" spans="4:6" x14ac:dyDescent="0.2">
      <c r="D1241" s="1">
        <v>84</v>
      </c>
      <c r="E1241" s="1">
        <v>443</v>
      </c>
      <c r="F1241" s="1">
        <v>-8.3857000000000001E-2</v>
      </c>
    </row>
    <row r="1242" spans="4:6" x14ac:dyDescent="0.2">
      <c r="D1242" s="1">
        <v>84</v>
      </c>
      <c r="E1242" s="1">
        <v>444</v>
      </c>
      <c r="F1242" s="1">
        <v>-0.12795200000000001</v>
      </c>
    </row>
    <row r="1243" spans="4:6" x14ac:dyDescent="0.2">
      <c r="D1243" s="1">
        <v>84</v>
      </c>
      <c r="E1243" s="1">
        <v>660</v>
      </c>
      <c r="F1243" s="1">
        <v>-0.111595</v>
      </c>
    </row>
    <row r="1244" spans="4:6" x14ac:dyDescent="0.2">
      <c r="D1244" s="1">
        <v>84</v>
      </c>
      <c r="E1244" s="1">
        <v>797</v>
      </c>
      <c r="F1244" s="1">
        <v>-2.0146000000000001E-2</v>
      </c>
    </row>
    <row r="1245" spans="4:6" x14ac:dyDescent="0.2">
      <c r="D1245" s="1">
        <v>84</v>
      </c>
      <c r="E1245" s="1">
        <v>800</v>
      </c>
      <c r="F1245" s="1">
        <v>8.1414E-2</v>
      </c>
    </row>
    <row r="1246" spans="4:6" x14ac:dyDescent="0.2">
      <c r="D1246" s="1">
        <v>84</v>
      </c>
      <c r="E1246" s="1">
        <v>990</v>
      </c>
      <c r="F1246" s="1">
        <v>-0.87454399999999999</v>
      </c>
    </row>
    <row r="1247" spans="4:6" x14ac:dyDescent="0.2">
      <c r="D1247" s="1">
        <v>85</v>
      </c>
      <c r="E1247" s="1">
        <v>86</v>
      </c>
      <c r="F1247" s="1">
        <v>0.99275800000000003</v>
      </c>
    </row>
    <row r="1248" spans="4:6" x14ac:dyDescent="0.2">
      <c r="D1248" s="1">
        <v>85</v>
      </c>
      <c r="E1248" s="1">
        <v>87</v>
      </c>
      <c r="F1248" s="1">
        <v>0.97938499999999995</v>
      </c>
    </row>
    <row r="1249" spans="4:6" x14ac:dyDescent="0.2">
      <c r="D1249" s="1">
        <v>85</v>
      </c>
      <c r="E1249" s="1">
        <v>286</v>
      </c>
      <c r="F1249" s="1">
        <v>7.0203000000000002E-2</v>
      </c>
    </row>
    <row r="1250" spans="4:6" x14ac:dyDescent="0.2">
      <c r="D1250" s="1">
        <v>85</v>
      </c>
      <c r="E1250" s="1">
        <v>287</v>
      </c>
      <c r="F1250" s="1">
        <v>7.3462E-2</v>
      </c>
    </row>
    <row r="1251" spans="4:6" x14ac:dyDescent="0.2">
      <c r="D1251" s="1">
        <v>85</v>
      </c>
      <c r="E1251" s="1">
        <v>288</v>
      </c>
      <c r="F1251" s="1">
        <v>0.321548</v>
      </c>
    </row>
    <row r="1252" spans="4:6" x14ac:dyDescent="0.2">
      <c r="D1252" s="1">
        <v>85</v>
      </c>
      <c r="E1252" s="1">
        <v>289</v>
      </c>
      <c r="F1252" s="1">
        <v>0.433118</v>
      </c>
    </row>
    <row r="1253" spans="4:6" x14ac:dyDescent="0.2">
      <c r="D1253" s="1">
        <v>85</v>
      </c>
      <c r="E1253" s="1">
        <v>290</v>
      </c>
      <c r="F1253" s="1">
        <v>0.54065200000000002</v>
      </c>
    </row>
    <row r="1254" spans="4:6" x14ac:dyDescent="0.2">
      <c r="D1254" s="1">
        <v>85</v>
      </c>
      <c r="E1254" s="1">
        <v>291</v>
      </c>
      <c r="F1254" s="1">
        <v>0.75225799999999998</v>
      </c>
    </row>
    <row r="1255" spans="4:6" x14ac:dyDescent="0.2">
      <c r="D1255" s="1">
        <v>85</v>
      </c>
      <c r="E1255" s="1">
        <v>292</v>
      </c>
      <c r="F1255" s="1">
        <v>0.81560600000000005</v>
      </c>
    </row>
    <row r="1256" spans="4:6" x14ac:dyDescent="0.2">
      <c r="D1256" s="1">
        <v>85</v>
      </c>
      <c r="E1256" s="1">
        <v>293</v>
      </c>
      <c r="F1256" s="1">
        <v>0.85355499999999995</v>
      </c>
    </row>
    <row r="1257" spans="4:6" x14ac:dyDescent="0.2">
      <c r="D1257" s="1">
        <v>85</v>
      </c>
      <c r="E1257" s="1">
        <v>294</v>
      </c>
      <c r="F1257" s="1">
        <v>0.87576200000000004</v>
      </c>
    </row>
    <row r="1258" spans="4:6" x14ac:dyDescent="0.2">
      <c r="D1258" s="1">
        <v>85</v>
      </c>
      <c r="E1258" s="1">
        <v>295</v>
      </c>
      <c r="F1258" s="1">
        <v>0.86790800000000001</v>
      </c>
    </row>
    <row r="1259" spans="4:6" x14ac:dyDescent="0.2">
      <c r="D1259" s="1">
        <v>85</v>
      </c>
      <c r="E1259" s="1">
        <v>297</v>
      </c>
      <c r="F1259" s="1">
        <v>0.84983699999999995</v>
      </c>
    </row>
    <row r="1260" spans="4:6" x14ac:dyDescent="0.2">
      <c r="D1260" s="1">
        <v>85</v>
      </c>
      <c r="E1260" s="1">
        <v>298</v>
      </c>
      <c r="F1260" s="1">
        <v>0.80285200000000001</v>
      </c>
    </row>
    <row r="1261" spans="4:6" x14ac:dyDescent="0.2">
      <c r="D1261" s="1">
        <v>85</v>
      </c>
      <c r="E1261" s="1">
        <v>396</v>
      </c>
      <c r="F1261" s="1">
        <v>-7.4314000000000005E-2</v>
      </c>
    </row>
    <row r="1262" spans="4:6" x14ac:dyDescent="0.2">
      <c r="D1262" s="1">
        <v>85</v>
      </c>
      <c r="E1262" s="1">
        <v>397</v>
      </c>
      <c r="F1262" s="1">
        <v>-0.112071</v>
      </c>
    </row>
    <row r="1263" spans="4:6" x14ac:dyDescent="0.2">
      <c r="D1263" s="1">
        <v>85</v>
      </c>
      <c r="E1263" s="1">
        <v>398</v>
      </c>
      <c r="F1263" s="1">
        <v>-8.4711999999999996E-2</v>
      </c>
    </row>
    <row r="1264" spans="4:6" x14ac:dyDescent="0.2">
      <c r="D1264" s="1">
        <v>85</v>
      </c>
      <c r="E1264" s="1">
        <v>399</v>
      </c>
      <c r="F1264" s="1">
        <v>-7.7467999999999995E-2</v>
      </c>
    </row>
    <row r="1265" spans="4:6" x14ac:dyDescent="0.2">
      <c r="D1265" s="1">
        <v>85</v>
      </c>
      <c r="E1265" s="1">
        <v>402</v>
      </c>
      <c r="F1265" s="1">
        <v>-4.2847999999999997E-2</v>
      </c>
    </row>
    <row r="1266" spans="4:6" x14ac:dyDescent="0.2">
      <c r="D1266" s="1">
        <v>85</v>
      </c>
      <c r="E1266" s="1">
        <v>403</v>
      </c>
      <c r="F1266" s="1">
        <v>-3.1184E-2</v>
      </c>
    </row>
    <row r="1267" spans="4:6" x14ac:dyDescent="0.2">
      <c r="D1267" s="1">
        <v>85</v>
      </c>
      <c r="E1267" s="1">
        <v>404</v>
      </c>
      <c r="F1267" s="1">
        <v>-1.8613000000000001E-2</v>
      </c>
    </row>
    <row r="1268" spans="4:6" x14ac:dyDescent="0.2">
      <c r="D1268" s="1">
        <v>85</v>
      </c>
      <c r="E1268" s="1">
        <v>405</v>
      </c>
      <c r="F1268" s="1">
        <v>-1.3051E-2</v>
      </c>
    </row>
    <row r="1269" spans="4:6" x14ac:dyDescent="0.2">
      <c r="D1269" s="1">
        <v>85</v>
      </c>
      <c r="E1269" s="1">
        <v>406</v>
      </c>
      <c r="F1269" s="1">
        <v>-1.0786E-2</v>
      </c>
    </row>
    <row r="1270" spans="4:6" x14ac:dyDescent="0.2">
      <c r="D1270" s="1">
        <v>85</v>
      </c>
      <c r="E1270" s="1">
        <v>407</v>
      </c>
      <c r="F1270" s="1">
        <v>-5.5358999999999998E-2</v>
      </c>
    </row>
    <row r="1271" spans="4:6" x14ac:dyDescent="0.2">
      <c r="D1271" s="1">
        <v>85</v>
      </c>
      <c r="E1271" s="1">
        <v>408</v>
      </c>
      <c r="F1271" s="1">
        <v>-8.5183999999999996E-2</v>
      </c>
    </row>
    <row r="1272" spans="4:6" x14ac:dyDescent="0.2">
      <c r="D1272" s="1">
        <v>85</v>
      </c>
      <c r="E1272" s="1">
        <v>409</v>
      </c>
      <c r="F1272" s="1">
        <v>-6.4420000000000005E-2</v>
      </c>
    </row>
    <row r="1273" spans="4:6" x14ac:dyDescent="0.2">
      <c r="D1273" s="1">
        <v>85</v>
      </c>
      <c r="E1273" s="1">
        <v>432</v>
      </c>
      <c r="F1273" s="1">
        <v>-5.3713999999999998E-2</v>
      </c>
    </row>
    <row r="1274" spans="4:6" x14ac:dyDescent="0.2">
      <c r="D1274" s="1">
        <v>85</v>
      </c>
      <c r="E1274" s="1">
        <v>433</v>
      </c>
      <c r="F1274" s="1">
        <v>-3.6138000000000003E-2</v>
      </c>
    </row>
    <row r="1275" spans="4:6" x14ac:dyDescent="0.2">
      <c r="D1275" s="1">
        <v>85</v>
      </c>
      <c r="E1275" s="1">
        <v>435</v>
      </c>
      <c r="F1275" s="1">
        <v>-6.2590000000000007E-2</v>
      </c>
    </row>
    <row r="1276" spans="4:6" x14ac:dyDescent="0.2">
      <c r="D1276" s="1">
        <v>85</v>
      </c>
      <c r="E1276" s="1">
        <v>436</v>
      </c>
      <c r="F1276" s="1">
        <v>-9.6395999999999996E-2</v>
      </c>
    </row>
    <row r="1277" spans="4:6" x14ac:dyDescent="0.2">
      <c r="D1277" s="1">
        <v>85</v>
      </c>
      <c r="E1277" s="1">
        <v>437</v>
      </c>
      <c r="F1277" s="1">
        <v>-0.22928399999999999</v>
      </c>
    </row>
    <row r="1278" spans="4:6" x14ac:dyDescent="0.2">
      <c r="D1278" s="1">
        <v>85</v>
      </c>
      <c r="E1278" s="1">
        <v>438</v>
      </c>
      <c r="F1278" s="1">
        <v>-0.12038</v>
      </c>
    </row>
    <row r="1279" spans="4:6" x14ac:dyDescent="0.2">
      <c r="D1279" s="1">
        <v>85</v>
      </c>
      <c r="E1279" s="1">
        <v>439</v>
      </c>
      <c r="F1279" s="1">
        <v>-9.3217999999999995E-2</v>
      </c>
    </row>
    <row r="1280" spans="4:6" x14ac:dyDescent="0.2">
      <c r="D1280" s="1">
        <v>85</v>
      </c>
      <c r="E1280" s="1">
        <v>440</v>
      </c>
      <c r="F1280" s="1">
        <v>-7.8745999999999997E-2</v>
      </c>
    </row>
    <row r="1281" spans="4:6" x14ac:dyDescent="0.2">
      <c r="D1281" s="1">
        <v>85</v>
      </c>
      <c r="E1281" s="1">
        <v>441</v>
      </c>
      <c r="F1281" s="1">
        <v>-6.1369E-2</v>
      </c>
    </row>
    <row r="1282" spans="4:6" x14ac:dyDescent="0.2">
      <c r="D1282" s="1">
        <v>85</v>
      </c>
      <c r="E1282" s="1">
        <v>442</v>
      </c>
      <c r="F1282" s="1">
        <v>-9.1301999999999994E-2</v>
      </c>
    </row>
    <row r="1283" spans="4:6" x14ac:dyDescent="0.2">
      <c r="D1283" s="1">
        <v>85</v>
      </c>
      <c r="E1283" s="1">
        <v>443</v>
      </c>
      <c r="F1283" s="1">
        <v>-8.5901000000000005E-2</v>
      </c>
    </row>
    <row r="1284" spans="4:6" x14ac:dyDescent="0.2">
      <c r="D1284" s="1">
        <v>85</v>
      </c>
      <c r="E1284" s="1">
        <v>444</v>
      </c>
      <c r="F1284" s="1">
        <v>-0.136713</v>
      </c>
    </row>
    <row r="1285" spans="4:6" x14ac:dyDescent="0.2">
      <c r="D1285" s="1">
        <v>85</v>
      </c>
      <c r="E1285" s="1">
        <v>660</v>
      </c>
      <c r="F1285" s="1">
        <v>-0.11171399999999999</v>
      </c>
    </row>
    <row r="1286" spans="4:6" x14ac:dyDescent="0.2">
      <c r="D1286" s="1">
        <v>85</v>
      </c>
      <c r="E1286" s="1">
        <v>797</v>
      </c>
      <c r="F1286" s="1">
        <v>-4.3561000000000002E-2</v>
      </c>
    </row>
    <row r="1287" spans="4:6" x14ac:dyDescent="0.2">
      <c r="D1287" s="1">
        <v>85</v>
      </c>
      <c r="E1287" s="1">
        <v>800</v>
      </c>
      <c r="F1287" s="1">
        <v>7.6365000000000002E-2</v>
      </c>
    </row>
    <row r="1288" spans="4:6" x14ac:dyDescent="0.2">
      <c r="D1288" s="1">
        <v>85</v>
      </c>
      <c r="E1288" s="1">
        <v>990</v>
      </c>
      <c r="F1288" s="1">
        <v>-0.89063499999999995</v>
      </c>
    </row>
    <row r="1289" spans="4:6" x14ac:dyDescent="0.2">
      <c r="D1289" s="1">
        <v>86</v>
      </c>
      <c r="E1289" s="1">
        <v>87</v>
      </c>
      <c r="F1289" s="1">
        <v>0.99046999999999996</v>
      </c>
    </row>
    <row r="1290" spans="4:6" x14ac:dyDescent="0.2">
      <c r="D1290" s="1">
        <v>86</v>
      </c>
      <c r="E1290" s="1">
        <v>286</v>
      </c>
      <c r="F1290" s="1">
        <v>6.7863999999999994E-2</v>
      </c>
    </row>
    <row r="1291" spans="4:6" x14ac:dyDescent="0.2">
      <c r="D1291" s="1">
        <v>86</v>
      </c>
      <c r="E1291" s="1">
        <v>287</v>
      </c>
      <c r="F1291" s="1">
        <v>6.3381000000000007E-2</v>
      </c>
    </row>
    <row r="1292" spans="4:6" x14ac:dyDescent="0.2">
      <c r="D1292" s="1">
        <v>86</v>
      </c>
      <c r="E1292" s="1">
        <v>288</v>
      </c>
      <c r="F1292" s="1">
        <v>0.31170500000000001</v>
      </c>
    </row>
    <row r="1293" spans="4:6" x14ac:dyDescent="0.2">
      <c r="D1293" s="1">
        <v>86</v>
      </c>
      <c r="E1293" s="1">
        <v>289</v>
      </c>
      <c r="F1293" s="1">
        <v>0.42346200000000001</v>
      </c>
    </row>
    <row r="1294" spans="4:6" x14ac:dyDescent="0.2">
      <c r="D1294" s="1">
        <v>86</v>
      </c>
      <c r="E1294" s="1">
        <v>290</v>
      </c>
      <c r="F1294" s="1">
        <v>0.52906299999999995</v>
      </c>
    </row>
    <row r="1295" spans="4:6" x14ac:dyDescent="0.2">
      <c r="D1295" s="1">
        <v>86</v>
      </c>
      <c r="E1295" s="1">
        <v>291</v>
      </c>
      <c r="F1295" s="1">
        <v>0.736537</v>
      </c>
    </row>
    <row r="1296" spans="4:6" x14ac:dyDescent="0.2">
      <c r="D1296" s="1">
        <v>86</v>
      </c>
      <c r="E1296" s="1">
        <v>292</v>
      </c>
      <c r="F1296" s="1">
        <v>0.80248900000000001</v>
      </c>
    </row>
    <row r="1297" spans="4:6" x14ac:dyDescent="0.2">
      <c r="D1297" s="1">
        <v>86</v>
      </c>
      <c r="E1297" s="1">
        <v>293</v>
      </c>
      <c r="F1297" s="1">
        <v>0.84187599999999996</v>
      </c>
    </row>
    <row r="1298" spans="4:6" x14ac:dyDescent="0.2">
      <c r="D1298" s="1">
        <v>86</v>
      </c>
      <c r="E1298" s="1">
        <v>294</v>
      </c>
      <c r="F1298" s="1">
        <v>0.86988100000000002</v>
      </c>
    </row>
    <row r="1299" spans="4:6" x14ac:dyDescent="0.2">
      <c r="D1299" s="1">
        <v>86</v>
      </c>
      <c r="E1299" s="1">
        <v>295</v>
      </c>
      <c r="F1299" s="1">
        <v>0.8639</v>
      </c>
    </row>
    <row r="1300" spans="4:6" x14ac:dyDescent="0.2">
      <c r="D1300" s="1">
        <v>86</v>
      </c>
      <c r="E1300" s="1">
        <v>297</v>
      </c>
      <c r="F1300" s="1">
        <v>0.84765699999999999</v>
      </c>
    </row>
    <row r="1301" spans="4:6" x14ac:dyDescent="0.2">
      <c r="D1301" s="1">
        <v>86</v>
      </c>
      <c r="E1301" s="1">
        <v>298</v>
      </c>
      <c r="F1301" s="1">
        <v>0.80349800000000005</v>
      </c>
    </row>
    <row r="1302" spans="4:6" x14ac:dyDescent="0.2">
      <c r="D1302" s="1">
        <v>86</v>
      </c>
      <c r="E1302" s="1">
        <v>396</v>
      </c>
      <c r="F1302" s="1">
        <v>-7.0891999999999997E-2</v>
      </c>
    </row>
    <row r="1303" spans="4:6" x14ac:dyDescent="0.2">
      <c r="D1303" s="1">
        <v>86</v>
      </c>
      <c r="E1303" s="1">
        <v>397</v>
      </c>
      <c r="F1303" s="1">
        <v>-0.107319</v>
      </c>
    </row>
    <row r="1304" spans="4:6" x14ac:dyDescent="0.2">
      <c r="D1304" s="1">
        <v>86</v>
      </c>
      <c r="E1304" s="1">
        <v>398</v>
      </c>
      <c r="F1304" s="1">
        <v>-8.3932999999999994E-2</v>
      </c>
    </row>
    <row r="1305" spans="4:6" x14ac:dyDescent="0.2">
      <c r="D1305" s="1">
        <v>86</v>
      </c>
      <c r="E1305" s="1">
        <v>399</v>
      </c>
      <c r="F1305" s="1">
        <v>-8.1318000000000001E-2</v>
      </c>
    </row>
    <row r="1306" spans="4:6" x14ac:dyDescent="0.2">
      <c r="D1306" s="1">
        <v>86</v>
      </c>
      <c r="E1306" s="1">
        <v>402</v>
      </c>
      <c r="F1306" s="1">
        <v>-4.3114E-2</v>
      </c>
    </row>
    <row r="1307" spans="4:6" x14ac:dyDescent="0.2">
      <c r="D1307" s="1">
        <v>86</v>
      </c>
      <c r="E1307" s="1">
        <v>403</v>
      </c>
      <c r="F1307" s="1">
        <v>-3.0033000000000001E-2</v>
      </c>
    </row>
    <row r="1308" spans="4:6" x14ac:dyDescent="0.2">
      <c r="D1308" s="1">
        <v>86</v>
      </c>
      <c r="E1308" s="1">
        <v>404</v>
      </c>
      <c r="F1308" s="1">
        <v>-1.6397999999999999E-2</v>
      </c>
    </row>
    <row r="1309" spans="4:6" x14ac:dyDescent="0.2">
      <c r="D1309" s="1">
        <v>86</v>
      </c>
      <c r="E1309" s="1">
        <v>405</v>
      </c>
      <c r="F1309" s="1">
        <v>-9.3729999999999994E-3</v>
      </c>
    </row>
    <row r="1310" spans="4:6" x14ac:dyDescent="0.2">
      <c r="D1310" s="1">
        <v>86</v>
      </c>
      <c r="E1310" s="1">
        <v>406</v>
      </c>
      <c r="F1310" s="1">
        <v>-6.6509999999999998E-3</v>
      </c>
    </row>
    <row r="1311" spans="4:6" x14ac:dyDescent="0.2">
      <c r="D1311" s="1">
        <v>86</v>
      </c>
      <c r="E1311" s="1">
        <v>407</v>
      </c>
      <c r="F1311" s="1">
        <v>-4.2915000000000002E-2</v>
      </c>
    </row>
    <row r="1312" spans="4:6" x14ac:dyDescent="0.2">
      <c r="D1312" s="1">
        <v>86</v>
      </c>
      <c r="E1312" s="1">
        <v>408</v>
      </c>
      <c r="F1312" s="1">
        <v>-8.1322000000000005E-2</v>
      </c>
    </row>
    <row r="1313" spans="4:6" x14ac:dyDescent="0.2">
      <c r="D1313" s="1">
        <v>86</v>
      </c>
      <c r="E1313" s="1">
        <v>409</v>
      </c>
      <c r="F1313" s="1">
        <v>-6.0784999999999999E-2</v>
      </c>
    </row>
    <row r="1314" spans="4:6" x14ac:dyDescent="0.2">
      <c r="D1314" s="1">
        <v>86</v>
      </c>
      <c r="E1314" s="1">
        <v>432</v>
      </c>
      <c r="F1314" s="1">
        <v>-7.4790999999999996E-2</v>
      </c>
    </row>
    <row r="1315" spans="4:6" x14ac:dyDescent="0.2">
      <c r="D1315" s="1">
        <v>86</v>
      </c>
      <c r="E1315" s="1">
        <v>433</v>
      </c>
      <c r="F1315" s="1">
        <v>-5.8118999999999997E-2</v>
      </c>
    </row>
    <row r="1316" spans="4:6" x14ac:dyDescent="0.2">
      <c r="D1316" s="1">
        <v>86</v>
      </c>
      <c r="E1316" s="1">
        <v>435</v>
      </c>
      <c r="F1316" s="1">
        <v>-7.9499E-2</v>
      </c>
    </row>
    <row r="1317" spans="4:6" x14ac:dyDescent="0.2">
      <c r="D1317" s="1">
        <v>86</v>
      </c>
      <c r="E1317" s="1">
        <v>436</v>
      </c>
      <c r="F1317" s="1">
        <v>-0.111904</v>
      </c>
    </row>
    <row r="1318" spans="4:6" x14ac:dyDescent="0.2">
      <c r="D1318" s="1">
        <v>86</v>
      </c>
      <c r="E1318" s="1">
        <v>437</v>
      </c>
      <c r="F1318" s="1">
        <v>-0.223689</v>
      </c>
    </row>
    <row r="1319" spans="4:6" x14ac:dyDescent="0.2">
      <c r="D1319" s="1">
        <v>86</v>
      </c>
      <c r="E1319" s="1">
        <v>438</v>
      </c>
      <c r="F1319" s="1">
        <v>-0.12073399999999999</v>
      </c>
    </row>
    <row r="1320" spans="4:6" x14ac:dyDescent="0.2">
      <c r="D1320" s="1">
        <v>86</v>
      </c>
      <c r="E1320" s="1">
        <v>439</v>
      </c>
      <c r="F1320" s="1">
        <v>-9.0253E-2</v>
      </c>
    </row>
    <row r="1321" spans="4:6" x14ac:dyDescent="0.2">
      <c r="D1321" s="1">
        <v>86</v>
      </c>
      <c r="E1321" s="1">
        <v>440</v>
      </c>
      <c r="F1321" s="1">
        <v>-7.4123999999999995E-2</v>
      </c>
    </row>
    <row r="1322" spans="4:6" x14ac:dyDescent="0.2">
      <c r="D1322" s="1">
        <v>86</v>
      </c>
      <c r="E1322" s="1">
        <v>441</v>
      </c>
      <c r="F1322" s="1">
        <v>-5.4643999999999998E-2</v>
      </c>
    </row>
    <row r="1323" spans="4:6" x14ac:dyDescent="0.2">
      <c r="D1323" s="1">
        <v>86</v>
      </c>
      <c r="E1323" s="1">
        <v>442</v>
      </c>
      <c r="F1323" s="1">
        <v>-7.9086000000000004E-2</v>
      </c>
    </row>
    <row r="1324" spans="4:6" x14ac:dyDescent="0.2">
      <c r="D1324" s="1">
        <v>86</v>
      </c>
      <c r="E1324" s="1">
        <v>443</v>
      </c>
      <c r="F1324" s="1">
        <v>-8.3460000000000006E-2</v>
      </c>
    </row>
    <row r="1325" spans="4:6" x14ac:dyDescent="0.2">
      <c r="D1325" s="1">
        <v>86</v>
      </c>
      <c r="E1325" s="1">
        <v>444</v>
      </c>
      <c r="F1325" s="1">
        <v>-0.13223199999999999</v>
      </c>
    </row>
    <row r="1326" spans="4:6" x14ac:dyDescent="0.2">
      <c r="D1326" s="1">
        <v>86</v>
      </c>
      <c r="E1326" s="1">
        <v>660</v>
      </c>
      <c r="F1326" s="1">
        <v>-0.118823</v>
      </c>
    </row>
    <row r="1327" spans="4:6" x14ac:dyDescent="0.2">
      <c r="D1327" s="1">
        <v>86</v>
      </c>
      <c r="E1327" s="1">
        <v>797</v>
      </c>
      <c r="F1327" s="1">
        <v>-6.0625999999999999E-2</v>
      </c>
    </row>
    <row r="1328" spans="4:6" x14ac:dyDescent="0.2">
      <c r="D1328" s="1">
        <v>86</v>
      </c>
      <c r="E1328" s="1">
        <v>800</v>
      </c>
      <c r="F1328" s="1">
        <v>7.9916000000000001E-2</v>
      </c>
    </row>
    <row r="1329" spans="4:6" x14ac:dyDescent="0.2">
      <c r="D1329" s="1">
        <v>86</v>
      </c>
      <c r="E1329" s="1">
        <v>990</v>
      </c>
      <c r="F1329" s="1">
        <v>-0.90206699999999995</v>
      </c>
    </row>
    <row r="1330" spans="4:6" x14ac:dyDescent="0.2">
      <c r="D1330" s="1">
        <v>87</v>
      </c>
      <c r="E1330" s="1">
        <v>286</v>
      </c>
      <c r="F1330" s="1">
        <v>7.6554999999999998E-2</v>
      </c>
    </row>
    <row r="1331" spans="4:6" x14ac:dyDescent="0.2">
      <c r="D1331" s="1">
        <v>87</v>
      </c>
      <c r="E1331" s="1">
        <v>287</v>
      </c>
      <c r="F1331" s="1">
        <v>7.9368999999999995E-2</v>
      </c>
    </row>
    <row r="1332" spans="4:6" x14ac:dyDescent="0.2">
      <c r="D1332" s="1">
        <v>87</v>
      </c>
      <c r="E1332" s="1">
        <v>288</v>
      </c>
      <c r="F1332" s="1">
        <v>0.30601400000000001</v>
      </c>
    </row>
    <row r="1333" spans="4:6" x14ac:dyDescent="0.2">
      <c r="D1333" s="1">
        <v>87</v>
      </c>
      <c r="E1333" s="1">
        <v>289</v>
      </c>
      <c r="F1333" s="1">
        <v>0.408443</v>
      </c>
    </row>
    <row r="1334" spans="4:6" x14ac:dyDescent="0.2">
      <c r="D1334" s="1">
        <v>87</v>
      </c>
      <c r="E1334" s="1">
        <v>290</v>
      </c>
      <c r="F1334" s="1">
        <v>0.51471500000000003</v>
      </c>
    </row>
    <row r="1335" spans="4:6" x14ac:dyDescent="0.2">
      <c r="D1335" s="1">
        <v>87</v>
      </c>
      <c r="E1335" s="1">
        <v>291</v>
      </c>
      <c r="F1335" s="1">
        <v>0.71910799999999997</v>
      </c>
    </row>
    <row r="1336" spans="4:6" x14ac:dyDescent="0.2">
      <c r="D1336" s="1">
        <v>87</v>
      </c>
      <c r="E1336" s="1">
        <v>292</v>
      </c>
      <c r="F1336" s="1">
        <v>0.78496699999999997</v>
      </c>
    </row>
    <row r="1337" spans="4:6" x14ac:dyDescent="0.2">
      <c r="D1337" s="1">
        <v>87</v>
      </c>
      <c r="E1337" s="1">
        <v>293</v>
      </c>
      <c r="F1337" s="1">
        <v>0.82672999999999996</v>
      </c>
    </row>
    <row r="1338" spans="4:6" x14ac:dyDescent="0.2">
      <c r="D1338" s="1">
        <v>87</v>
      </c>
      <c r="E1338" s="1">
        <v>294</v>
      </c>
      <c r="F1338" s="1">
        <v>0.85702699999999998</v>
      </c>
    </row>
    <row r="1339" spans="4:6" x14ac:dyDescent="0.2">
      <c r="D1339" s="1">
        <v>87</v>
      </c>
      <c r="E1339" s="1">
        <v>295</v>
      </c>
      <c r="F1339" s="1">
        <v>0.853715</v>
      </c>
    </row>
    <row r="1340" spans="4:6" x14ac:dyDescent="0.2">
      <c r="D1340" s="1">
        <v>87</v>
      </c>
      <c r="E1340" s="1">
        <v>297</v>
      </c>
      <c r="F1340" s="1">
        <v>0.83767499999999995</v>
      </c>
    </row>
    <row r="1341" spans="4:6" x14ac:dyDescent="0.2">
      <c r="D1341" s="1">
        <v>87</v>
      </c>
      <c r="E1341" s="1">
        <v>298</v>
      </c>
      <c r="F1341" s="1">
        <v>0.79570200000000002</v>
      </c>
    </row>
    <row r="1342" spans="4:6" x14ac:dyDescent="0.2">
      <c r="D1342" s="1">
        <v>87</v>
      </c>
      <c r="E1342" s="1">
        <v>396</v>
      </c>
      <c r="F1342" s="1">
        <v>-6.5822000000000006E-2</v>
      </c>
    </row>
    <row r="1343" spans="4:6" x14ac:dyDescent="0.2">
      <c r="D1343" s="1">
        <v>87</v>
      </c>
      <c r="E1343" s="1">
        <v>397</v>
      </c>
      <c r="F1343" s="1">
        <v>-0.11236699999999999</v>
      </c>
    </row>
    <row r="1344" spans="4:6" x14ac:dyDescent="0.2">
      <c r="D1344" s="1">
        <v>87</v>
      </c>
      <c r="E1344" s="1">
        <v>398</v>
      </c>
      <c r="F1344" s="1">
        <v>-6.9797999999999999E-2</v>
      </c>
    </row>
    <row r="1345" spans="4:6" x14ac:dyDescent="0.2">
      <c r="D1345" s="1">
        <v>87</v>
      </c>
      <c r="E1345" s="1">
        <v>399</v>
      </c>
      <c r="F1345" s="1">
        <v>-6.6614999999999994E-2</v>
      </c>
    </row>
    <row r="1346" spans="4:6" x14ac:dyDescent="0.2">
      <c r="D1346" s="1">
        <v>87</v>
      </c>
      <c r="E1346" s="1">
        <v>402</v>
      </c>
      <c r="F1346" s="1">
        <v>-3.4547000000000001E-2</v>
      </c>
    </row>
    <row r="1347" spans="4:6" x14ac:dyDescent="0.2">
      <c r="D1347" s="1">
        <v>87</v>
      </c>
      <c r="E1347" s="1">
        <v>403</v>
      </c>
      <c r="F1347" s="1">
        <v>-8.6569999999999998E-3</v>
      </c>
    </row>
    <row r="1348" spans="4:6" x14ac:dyDescent="0.2">
      <c r="D1348" s="1">
        <v>87</v>
      </c>
      <c r="E1348" s="1">
        <v>404</v>
      </c>
      <c r="F1348" s="1">
        <v>-2.2339999999999999E-3</v>
      </c>
    </row>
    <row r="1349" spans="4:6" x14ac:dyDescent="0.2">
      <c r="D1349" s="1">
        <v>87</v>
      </c>
      <c r="E1349" s="1">
        <v>405</v>
      </c>
      <c r="F1349" s="1">
        <v>2.2100000000000002E-3</v>
      </c>
    </row>
    <row r="1350" spans="4:6" x14ac:dyDescent="0.2">
      <c r="D1350" s="1">
        <v>87</v>
      </c>
      <c r="E1350" s="1">
        <v>406</v>
      </c>
      <c r="F1350" s="1">
        <v>4.3800000000000002E-3</v>
      </c>
    </row>
    <row r="1351" spans="4:6" x14ac:dyDescent="0.2">
      <c r="D1351" s="1">
        <v>87</v>
      </c>
      <c r="E1351" s="1">
        <v>407</v>
      </c>
      <c r="F1351" s="1">
        <v>-3.3591000000000003E-2</v>
      </c>
    </row>
    <row r="1352" spans="4:6" x14ac:dyDescent="0.2">
      <c r="D1352" s="1">
        <v>87</v>
      </c>
      <c r="E1352" s="1">
        <v>408</v>
      </c>
      <c r="F1352" s="1">
        <v>-7.0341000000000001E-2</v>
      </c>
    </row>
    <row r="1353" spans="4:6" x14ac:dyDescent="0.2">
      <c r="D1353" s="1">
        <v>87</v>
      </c>
      <c r="E1353" s="1">
        <v>409</v>
      </c>
      <c r="F1353" s="1">
        <v>-6.1114000000000002E-2</v>
      </c>
    </row>
    <row r="1354" spans="4:6" x14ac:dyDescent="0.2">
      <c r="D1354" s="1">
        <v>87</v>
      </c>
      <c r="E1354" s="1">
        <v>432</v>
      </c>
      <c r="F1354" s="1">
        <v>-6.0691000000000002E-2</v>
      </c>
    </row>
    <row r="1355" spans="4:6" x14ac:dyDescent="0.2">
      <c r="D1355" s="1">
        <v>87</v>
      </c>
      <c r="E1355" s="1">
        <v>433</v>
      </c>
      <c r="F1355" s="1">
        <v>-4.4660999999999999E-2</v>
      </c>
    </row>
    <row r="1356" spans="4:6" x14ac:dyDescent="0.2">
      <c r="D1356" s="1">
        <v>87</v>
      </c>
      <c r="E1356" s="1">
        <v>435</v>
      </c>
      <c r="F1356" s="1">
        <v>-6.5227999999999994E-2</v>
      </c>
    </row>
    <row r="1357" spans="4:6" x14ac:dyDescent="0.2">
      <c r="D1357" s="1">
        <v>87</v>
      </c>
      <c r="E1357" s="1">
        <v>436</v>
      </c>
      <c r="F1357" s="1">
        <v>-9.7206000000000001E-2</v>
      </c>
    </row>
    <row r="1358" spans="4:6" x14ac:dyDescent="0.2">
      <c r="D1358" s="1">
        <v>87</v>
      </c>
      <c r="E1358" s="1">
        <v>437</v>
      </c>
      <c r="F1358" s="1">
        <v>-0.20818500000000001</v>
      </c>
    </row>
    <row r="1359" spans="4:6" x14ac:dyDescent="0.2">
      <c r="D1359" s="1">
        <v>87</v>
      </c>
      <c r="E1359" s="1">
        <v>438</v>
      </c>
      <c r="F1359" s="1">
        <v>-9.8623000000000002E-2</v>
      </c>
    </row>
    <row r="1360" spans="4:6" x14ac:dyDescent="0.2">
      <c r="D1360" s="1">
        <v>87</v>
      </c>
      <c r="E1360" s="1">
        <v>439</v>
      </c>
      <c r="F1360" s="1">
        <v>-7.9390000000000002E-2</v>
      </c>
    </row>
    <row r="1361" spans="4:6" x14ac:dyDescent="0.2">
      <c r="D1361" s="1">
        <v>87</v>
      </c>
      <c r="E1361" s="1">
        <v>440</v>
      </c>
      <c r="F1361" s="1">
        <v>-6.1199999999999997E-2</v>
      </c>
    </row>
    <row r="1362" spans="4:6" x14ac:dyDescent="0.2">
      <c r="D1362" s="1">
        <v>87</v>
      </c>
      <c r="E1362" s="1">
        <v>441</v>
      </c>
      <c r="F1362" s="1">
        <v>-4.3244999999999999E-2</v>
      </c>
    </row>
    <row r="1363" spans="4:6" x14ac:dyDescent="0.2">
      <c r="D1363" s="1">
        <v>87</v>
      </c>
      <c r="E1363" s="1">
        <v>442</v>
      </c>
      <c r="F1363" s="1">
        <v>-6.4449999999999993E-2</v>
      </c>
    </row>
    <row r="1364" spans="4:6" x14ac:dyDescent="0.2">
      <c r="D1364" s="1">
        <v>87</v>
      </c>
      <c r="E1364" s="1">
        <v>443</v>
      </c>
      <c r="F1364" s="1">
        <v>-6.7891999999999994E-2</v>
      </c>
    </row>
    <row r="1365" spans="4:6" x14ac:dyDescent="0.2">
      <c r="D1365" s="1">
        <v>87</v>
      </c>
      <c r="E1365" s="1">
        <v>444</v>
      </c>
      <c r="F1365" s="1">
        <v>-0.129525</v>
      </c>
    </row>
    <row r="1366" spans="4:6" x14ac:dyDescent="0.2">
      <c r="D1366" s="1">
        <v>87</v>
      </c>
      <c r="E1366" s="1">
        <v>660</v>
      </c>
      <c r="F1366" s="1">
        <v>-0.112431</v>
      </c>
    </row>
    <row r="1367" spans="4:6" x14ac:dyDescent="0.2">
      <c r="D1367" s="1">
        <v>87</v>
      </c>
      <c r="E1367" s="1">
        <v>797</v>
      </c>
      <c r="F1367" s="1">
        <v>-7.0084999999999995E-2</v>
      </c>
    </row>
    <row r="1368" spans="4:6" x14ac:dyDescent="0.2">
      <c r="D1368" s="1">
        <v>87</v>
      </c>
      <c r="E1368" s="1">
        <v>800</v>
      </c>
      <c r="F1368" s="1">
        <v>8.2439999999999999E-2</v>
      </c>
    </row>
    <row r="1369" spans="4:6" x14ac:dyDescent="0.2">
      <c r="D1369" s="1">
        <v>87</v>
      </c>
      <c r="E1369" s="1">
        <v>990</v>
      </c>
      <c r="F1369" s="1">
        <v>-0.90896200000000005</v>
      </c>
    </row>
    <row r="1370" spans="4:6" x14ac:dyDescent="0.2">
      <c r="D1370" s="1">
        <v>286</v>
      </c>
      <c r="E1370" s="1">
        <v>287</v>
      </c>
      <c r="F1370" s="1">
        <v>0.754687</v>
      </c>
    </row>
    <row r="1371" spans="4:6" x14ac:dyDescent="0.2">
      <c r="D1371" s="1">
        <v>286</v>
      </c>
      <c r="E1371" s="1">
        <v>288</v>
      </c>
      <c r="F1371" s="1">
        <v>0.203347</v>
      </c>
    </row>
    <row r="1372" spans="4:6" x14ac:dyDescent="0.2">
      <c r="D1372" s="1">
        <v>286</v>
      </c>
      <c r="E1372" s="1">
        <v>289</v>
      </c>
      <c r="F1372" s="1">
        <v>6.8994E-2</v>
      </c>
    </row>
    <row r="1373" spans="4:6" x14ac:dyDescent="0.2">
      <c r="D1373" s="1">
        <v>286</v>
      </c>
      <c r="E1373" s="1">
        <v>290</v>
      </c>
      <c r="F1373" s="1">
        <v>6.9150000000000001E-3</v>
      </c>
    </row>
    <row r="1374" spans="4:6" x14ac:dyDescent="0.2">
      <c r="D1374" s="1">
        <v>286</v>
      </c>
      <c r="E1374" s="1">
        <v>291</v>
      </c>
      <c r="F1374" s="1">
        <v>0.107474</v>
      </c>
    </row>
    <row r="1375" spans="4:6" x14ac:dyDescent="0.2">
      <c r="D1375" s="1">
        <v>286</v>
      </c>
      <c r="E1375" s="1">
        <v>292</v>
      </c>
      <c r="F1375" s="1">
        <v>0.10165200000000001</v>
      </c>
    </row>
    <row r="1376" spans="4:6" x14ac:dyDescent="0.2">
      <c r="D1376" s="1">
        <v>286</v>
      </c>
      <c r="E1376" s="1">
        <v>293</v>
      </c>
      <c r="F1376" s="1">
        <v>0.10410800000000001</v>
      </c>
    </row>
    <row r="1377" spans="4:6" x14ac:dyDescent="0.2">
      <c r="D1377" s="1">
        <v>286</v>
      </c>
      <c r="E1377" s="1">
        <v>294</v>
      </c>
      <c r="F1377" s="1">
        <v>0.108686</v>
      </c>
    </row>
    <row r="1378" spans="4:6" x14ac:dyDescent="0.2">
      <c r="D1378" s="1">
        <v>286</v>
      </c>
      <c r="E1378" s="1">
        <v>295</v>
      </c>
      <c r="F1378" s="1">
        <v>0.10574</v>
      </c>
    </row>
    <row r="1379" spans="4:6" x14ac:dyDescent="0.2">
      <c r="D1379" s="1">
        <v>286</v>
      </c>
      <c r="E1379" s="1">
        <v>297</v>
      </c>
      <c r="F1379" s="1">
        <v>9.5429E-2</v>
      </c>
    </row>
    <row r="1380" spans="4:6" x14ac:dyDescent="0.2">
      <c r="D1380" s="1">
        <v>286</v>
      </c>
      <c r="E1380" s="1">
        <v>298</v>
      </c>
      <c r="F1380" s="1">
        <v>7.0798E-2</v>
      </c>
    </row>
    <row r="1381" spans="4:6" x14ac:dyDescent="0.2">
      <c r="D1381" s="1">
        <v>286</v>
      </c>
      <c r="E1381" s="1">
        <v>396</v>
      </c>
      <c r="F1381" s="1">
        <v>-0.70860500000000004</v>
      </c>
    </row>
    <row r="1382" spans="4:6" x14ac:dyDescent="0.2">
      <c r="D1382" s="1">
        <v>286</v>
      </c>
      <c r="E1382" s="1">
        <v>397</v>
      </c>
      <c r="F1382" s="1">
        <v>-0.77292000000000005</v>
      </c>
    </row>
    <row r="1383" spans="4:6" x14ac:dyDescent="0.2">
      <c r="D1383" s="1">
        <v>286</v>
      </c>
      <c r="E1383" s="1">
        <v>398</v>
      </c>
      <c r="F1383" s="1">
        <v>-0.106347</v>
      </c>
    </row>
    <row r="1384" spans="4:6" x14ac:dyDescent="0.2">
      <c r="D1384" s="1">
        <v>286</v>
      </c>
      <c r="E1384" s="1">
        <v>399</v>
      </c>
      <c r="F1384" s="1">
        <v>-2.4381E-2</v>
      </c>
    </row>
    <row r="1385" spans="4:6" x14ac:dyDescent="0.2">
      <c r="D1385" s="1">
        <v>286</v>
      </c>
      <c r="E1385" s="1">
        <v>402</v>
      </c>
      <c r="F1385" s="1">
        <v>2.0100000000000001E-4</v>
      </c>
    </row>
    <row r="1386" spans="4:6" x14ac:dyDescent="0.2">
      <c r="D1386" s="1">
        <v>286</v>
      </c>
      <c r="E1386" s="1">
        <v>403</v>
      </c>
      <c r="F1386" s="1">
        <v>-8.7360000000000007E-3</v>
      </c>
    </row>
    <row r="1387" spans="4:6" x14ac:dyDescent="0.2">
      <c r="D1387" s="1">
        <v>286</v>
      </c>
      <c r="E1387" s="1">
        <v>404</v>
      </c>
      <c r="F1387" s="1">
        <v>-3.6285999999999999E-2</v>
      </c>
    </row>
    <row r="1388" spans="4:6" x14ac:dyDescent="0.2">
      <c r="D1388" s="1">
        <v>286</v>
      </c>
      <c r="E1388" s="1">
        <v>405</v>
      </c>
      <c r="F1388" s="1">
        <v>-4.4527999999999998E-2</v>
      </c>
    </row>
    <row r="1389" spans="4:6" x14ac:dyDescent="0.2">
      <c r="D1389" s="1">
        <v>286</v>
      </c>
      <c r="E1389" s="1">
        <v>406</v>
      </c>
      <c r="F1389" s="1">
        <v>-2.1659000000000001E-2</v>
      </c>
    </row>
    <row r="1390" spans="4:6" x14ac:dyDescent="0.2">
      <c r="D1390" s="1">
        <v>286</v>
      </c>
      <c r="E1390" s="1">
        <v>407</v>
      </c>
      <c r="F1390" s="1">
        <v>-1.3381000000000001E-2</v>
      </c>
    </row>
    <row r="1391" spans="4:6" x14ac:dyDescent="0.2">
      <c r="D1391" s="1">
        <v>286</v>
      </c>
      <c r="E1391" s="1">
        <v>408</v>
      </c>
      <c r="F1391" s="1">
        <v>-2.7379000000000001E-2</v>
      </c>
    </row>
    <row r="1392" spans="4:6" x14ac:dyDescent="0.2">
      <c r="D1392" s="1">
        <v>286</v>
      </c>
      <c r="E1392" s="1">
        <v>409</v>
      </c>
      <c r="F1392" s="1">
        <v>-3.7754000000000003E-2</v>
      </c>
    </row>
    <row r="1393" spans="4:6" x14ac:dyDescent="0.2">
      <c r="D1393" s="1">
        <v>286</v>
      </c>
      <c r="E1393" s="1">
        <v>432</v>
      </c>
      <c r="F1393" s="1">
        <v>8.8051000000000004E-2</v>
      </c>
    </row>
    <row r="1394" spans="4:6" x14ac:dyDescent="0.2">
      <c r="D1394" s="1">
        <v>286</v>
      </c>
      <c r="E1394" s="1">
        <v>433</v>
      </c>
      <c r="F1394" s="1">
        <v>2.1935E-2</v>
      </c>
    </row>
    <row r="1395" spans="4:6" x14ac:dyDescent="0.2">
      <c r="D1395" s="1">
        <v>286</v>
      </c>
      <c r="E1395" s="1">
        <v>435</v>
      </c>
      <c r="F1395" s="1">
        <v>-2.0095999999999999E-2</v>
      </c>
    </row>
    <row r="1396" spans="4:6" x14ac:dyDescent="0.2">
      <c r="D1396" s="1">
        <v>286</v>
      </c>
      <c r="E1396" s="1">
        <v>436</v>
      </c>
      <c r="F1396" s="1">
        <v>-2.3108E-2</v>
      </c>
    </row>
    <row r="1397" spans="4:6" x14ac:dyDescent="0.2">
      <c r="D1397" s="1">
        <v>286</v>
      </c>
      <c r="E1397" s="1">
        <v>437</v>
      </c>
      <c r="F1397" s="1">
        <v>-8.2519999999999996E-2</v>
      </c>
    </row>
    <row r="1398" spans="4:6" x14ac:dyDescent="0.2">
      <c r="D1398" s="1">
        <v>286</v>
      </c>
      <c r="E1398" s="1">
        <v>438</v>
      </c>
      <c r="F1398" s="1">
        <v>-3.9071000000000002E-2</v>
      </c>
    </row>
    <row r="1399" spans="4:6" x14ac:dyDescent="0.2">
      <c r="D1399" s="1">
        <v>286</v>
      </c>
      <c r="E1399" s="1">
        <v>439</v>
      </c>
      <c r="F1399" s="1">
        <v>-6.3772999999999996E-2</v>
      </c>
    </row>
    <row r="1400" spans="4:6" x14ac:dyDescent="0.2">
      <c r="D1400" s="1">
        <v>286</v>
      </c>
      <c r="E1400" s="1">
        <v>440</v>
      </c>
      <c r="F1400" s="1">
        <v>-3.5732E-2</v>
      </c>
    </row>
    <row r="1401" spans="4:6" x14ac:dyDescent="0.2">
      <c r="D1401" s="1">
        <v>286</v>
      </c>
      <c r="E1401" s="1">
        <v>441</v>
      </c>
      <c r="F1401" s="1">
        <v>-3.8100000000000002E-2</v>
      </c>
    </row>
    <row r="1402" spans="4:6" x14ac:dyDescent="0.2">
      <c r="D1402" s="1">
        <v>286</v>
      </c>
      <c r="E1402" s="1">
        <v>442</v>
      </c>
      <c r="F1402" s="1">
        <v>-3.6138000000000003E-2</v>
      </c>
    </row>
    <row r="1403" spans="4:6" x14ac:dyDescent="0.2">
      <c r="D1403" s="1">
        <v>286</v>
      </c>
      <c r="E1403" s="1">
        <v>443</v>
      </c>
      <c r="F1403" s="1">
        <v>-4.4118999999999998E-2</v>
      </c>
    </row>
    <row r="1404" spans="4:6" x14ac:dyDescent="0.2">
      <c r="D1404" s="1">
        <v>286</v>
      </c>
      <c r="E1404" s="1">
        <v>444</v>
      </c>
      <c r="F1404" s="1">
        <v>-7.7423000000000006E-2</v>
      </c>
    </row>
    <row r="1405" spans="4:6" x14ac:dyDescent="0.2">
      <c r="D1405" s="1">
        <v>286</v>
      </c>
      <c r="E1405" s="1">
        <v>660</v>
      </c>
      <c r="F1405" s="1">
        <v>4.7231000000000002E-2</v>
      </c>
    </row>
    <row r="1406" spans="4:6" x14ac:dyDescent="0.2">
      <c r="D1406" s="1">
        <v>286</v>
      </c>
      <c r="E1406" s="1">
        <v>797</v>
      </c>
      <c r="F1406" s="1">
        <v>-4.3408000000000002E-2</v>
      </c>
    </row>
    <row r="1407" spans="4:6" x14ac:dyDescent="0.2">
      <c r="D1407" s="1">
        <v>286</v>
      </c>
      <c r="E1407" s="1">
        <v>800</v>
      </c>
      <c r="F1407" s="1">
        <v>-6.6422999999999996E-2</v>
      </c>
    </row>
    <row r="1408" spans="4:6" x14ac:dyDescent="0.2">
      <c r="D1408" s="1">
        <v>286</v>
      </c>
      <c r="E1408" s="1">
        <v>990</v>
      </c>
      <c r="F1408" s="1">
        <v>-2.1153000000000002E-2</v>
      </c>
    </row>
    <row r="1409" spans="4:6" x14ac:dyDescent="0.2">
      <c r="D1409" s="1">
        <v>287</v>
      </c>
      <c r="E1409" s="1">
        <v>288</v>
      </c>
      <c r="F1409" s="1">
        <v>0.357317</v>
      </c>
    </row>
    <row r="1410" spans="4:6" x14ac:dyDescent="0.2">
      <c r="D1410" s="1">
        <v>287</v>
      </c>
      <c r="E1410" s="1">
        <v>289</v>
      </c>
      <c r="F1410" s="1">
        <v>0.14571600000000001</v>
      </c>
    </row>
    <row r="1411" spans="4:6" x14ac:dyDescent="0.2">
      <c r="D1411" s="1">
        <v>287</v>
      </c>
      <c r="E1411" s="1">
        <v>290</v>
      </c>
      <c r="F1411" s="1">
        <v>4.1904999999999998E-2</v>
      </c>
    </row>
    <row r="1412" spans="4:6" x14ac:dyDescent="0.2">
      <c r="D1412" s="1">
        <v>287</v>
      </c>
      <c r="E1412" s="1">
        <v>291</v>
      </c>
      <c r="F1412" s="1">
        <v>0.15656400000000001</v>
      </c>
    </row>
    <row r="1413" spans="4:6" x14ac:dyDescent="0.2">
      <c r="D1413" s="1">
        <v>287</v>
      </c>
      <c r="E1413" s="1">
        <v>292</v>
      </c>
      <c r="F1413" s="1">
        <v>0.132324</v>
      </c>
    </row>
    <row r="1414" spans="4:6" x14ac:dyDescent="0.2">
      <c r="D1414" s="1">
        <v>287</v>
      </c>
      <c r="E1414" s="1">
        <v>293</v>
      </c>
      <c r="F1414" s="1">
        <v>0.12715000000000001</v>
      </c>
    </row>
    <row r="1415" spans="4:6" x14ac:dyDescent="0.2">
      <c r="D1415" s="1">
        <v>287</v>
      </c>
      <c r="E1415" s="1">
        <v>294</v>
      </c>
      <c r="F1415" s="1">
        <v>0.112524</v>
      </c>
    </row>
    <row r="1416" spans="4:6" x14ac:dyDescent="0.2">
      <c r="D1416" s="1">
        <v>287</v>
      </c>
      <c r="E1416" s="1">
        <v>295</v>
      </c>
      <c r="F1416" s="1">
        <v>0.106099</v>
      </c>
    </row>
    <row r="1417" spans="4:6" x14ac:dyDescent="0.2">
      <c r="D1417" s="1">
        <v>287</v>
      </c>
      <c r="E1417" s="1">
        <v>297</v>
      </c>
      <c r="F1417" s="1">
        <v>0.10248699999999999</v>
      </c>
    </row>
    <row r="1418" spans="4:6" x14ac:dyDescent="0.2">
      <c r="D1418" s="1">
        <v>287</v>
      </c>
      <c r="E1418" s="1">
        <v>298</v>
      </c>
      <c r="F1418" s="1">
        <v>9.1563000000000005E-2</v>
      </c>
    </row>
    <row r="1419" spans="4:6" x14ac:dyDescent="0.2">
      <c r="D1419" s="1">
        <v>287</v>
      </c>
      <c r="E1419" s="1">
        <v>396</v>
      </c>
      <c r="F1419" s="1">
        <v>-0.378799</v>
      </c>
    </row>
    <row r="1420" spans="4:6" x14ac:dyDescent="0.2">
      <c r="D1420" s="1">
        <v>287</v>
      </c>
      <c r="E1420" s="1">
        <v>397</v>
      </c>
      <c r="F1420" s="1">
        <v>-0.78375499999999998</v>
      </c>
    </row>
    <row r="1421" spans="4:6" x14ac:dyDescent="0.2">
      <c r="D1421" s="1">
        <v>287</v>
      </c>
      <c r="E1421" s="1">
        <v>398</v>
      </c>
      <c r="F1421" s="1">
        <v>8.0883999999999998E-2</v>
      </c>
    </row>
    <row r="1422" spans="4:6" x14ac:dyDescent="0.2">
      <c r="D1422" s="1">
        <v>287</v>
      </c>
      <c r="E1422" s="1">
        <v>399</v>
      </c>
      <c r="F1422" s="1">
        <v>0.172013</v>
      </c>
    </row>
    <row r="1423" spans="4:6" x14ac:dyDescent="0.2">
      <c r="D1423" s="1">
        <v>287</v>
      </c>
      <c r="E1423" s="1">
        <v>402</v>
      </c>
      <c r="F1423" s="1">
        <v>0.122678</v>
      </c>
    </row>
    <row r="1424" spans="4:6" x14ac:dyDescent="0.2">
      <c r="D1424" s="1">
        <v>287</v>
      </c>
      <c r="E1424" s="1">
        <v>403</v>
      </c>
      <c r="F1424" s="1">
        <v>0.13045799999999999</v>
      </c>
    </row>
    <row r="1425" spans="4:6" x14ac:dyDescent="0.2">
      <c r="D1425" s="1">
        <v>287</v>
      </c>
      <c r="E1425" s="1">
        <v>404</v>
      </c>
      <c r="F1425" s="1">
        <v>0.115649</v>
      </c>
    </row>
    <row r="1426" spans="4:6" x14ac:dyDescent="0.2">
      <c r="D1426" s="1">
        <v>287</v>
      </c>
      <c r="E1426" s="1">
        <v>405</v>
      </c>
      <c r="F1426" s="1">
        <v>0.10510899999999999</v>
      </c>
    </row>
    <row r="1427" spans="4:6" x14ac:dyDescent="0.2">
      <c r="D1427" s="1">
        <v>287</v>
      </c>
      <c r="E1427" s="1">
        <v>406</v>
      </c>
      <c r="F1427" s="1">
        <v>0.12052</v>
      </c>
    </row>
    <row r="1428" spans="4:6" x14ac:dyDescent="0.2">
      <c r="D1428" s="1">
        <v>287</v>
      </c>
      <c r="E1428" s="1">
        <v>407</v>
      </c>
      <c r="F1428" s="1">
        <v>8.7309999999999999E-2</v>
      </c>
    </row>
    <row r="1429" spans="4:6" x14ac:dyDescent="0.2">
      <c r="D1429" s="1">
        <v>287</v>
      </c>
      <c r="E1429" s="1">
        <v>408</v>
      </c>
      <c r="F1429" s="1">
        <v>8.4439E-2</v>
      </c>
    </row>
    <row r="1430" spans="4:6" x14ac:dyDescent="0.2">
      <c r="D1430" s="1">
        <v>287</v>
      </c>
      <c r="E1430" s="1">
        <v>409</v>
      </c>
      <c r="F1430" s="1">
        <v>8.4532999999999997E-2</v>
      </c>
    </row>
    <row r="1431" spans="4:6" x14ac:dyDescent="0.2">
      <c r="D1431" s="1">
        <v>287</v>
      </c>
      <c r="E1431" s="1">
        <v>432</v>
      </c>
      <c r="F1431" s="1">
        <v>0.18460399999999999</v>
      </c>
    </row>
    <row r="1432" spans="4:6" x14ac:dyDescent="0.2">
      <c r="D1432" s="1">
        <v>287</v>
      </c>
      <c r="E1432" s="1">
        <v>433</v>
      </c>
      <c r="F1432" s="1">
        <v>0.117952</v>
      </c>
    </row>
    <row r="1433" spans="4:6" x14ac:dyDescent="0.2">
      <c r="D1433" s="1">
        <v>287</v>
      </c>
      <c r="E1433" s="1">
        <v>435</v>
      </c>
      <c r="F1433" s="1">
        <v>8.5550000000000001E-2</v>
      </c>
    </row>
    <row r="1434" spans="4:6" x14ac:dyDescent="0.2">
      <c r="D1434" s="1">
        <v>287</v>
      </c>
      <c r="E1434" s="1">
        <v>436</v>
      </c>
      <c r="F1434" s="1">
        <v>4.6711000000000003E-2</v>
      </c>
    </row>
    <row r="1435" spans="4:6" x14ac:dyDescent="0.2">
      <c r="D1435" s="1">
        <v>287</v>
      </c>
      <c r="E1435" s="1">
        <v>437</v>
      </c>
      <c r="F1435" s="1">
        <v>5.927E-3</v>
      </c>
    </row>
    <row r="1436" spans="4:6" x14ac:dyDescent="0.2">
      <c r="D1436" s="1">
        <v>287</v>
      </c>
      <c r="E1436" s="1">
        <v>438</v>
      </c>
      <c r="F1436" s="1">
        <v>0.111082</v>
      </c>
    </row>
    <row r="1437" spans="4:6" x14ac:dyDescent="0.2">
      <c r="D1437" s="1">
        <v>287</v>
      </c>
      <c r="E1437" s="1">
        <v>439</v>
      </c>
      <c r="F1437" s="1">
        <v>8.8097999999999996E-2</v>
      </c>
    </row>
    <row r="1438" spans="4:6" x14ac:dyDescent="0.2">
      <c r="D1438" s="1">
        <v>287</v>
      </c>
      <c r="E1438" s="1">
        <v>440</v>
      </c>
      <c r="F1438" s="1">
        <v>0.11160399999999999</v>
      </c>
    </row>
    <row r="1439" spans="4:6" x14ac:dyDescent="0.2">
      <c r="D1439" s="1">
        <v>287</v>
      </c>
      <c r="E1439" s="1">
        <v>441</v>
      </c>
      <c r="F1439" s="1">
        <v>0.11225300000000001</v>
      </c>
    </row>
    <row r="1440" spans="4:6" x14ac:dyDescent="0.2">
      <c r="D1440" s="1">
        <v>287</v>
      </c>
      <c r="E1440" s="1">
        <v>442</v>
      </c>
      <c r="F1440" s="1">
        <v>7.8563999999999995E-2</v>
      </c>
    </row>
    <row r="1441" spans="4:6" x14ac:dyDescent="0.2">
      <c r="D1441" s="1">
        <v>287</v>
      </c>
      <c r="E1441" s="1">
        <v>443</v>
      </c>
      <c r="F1441" s="1">
        <v>8.9580000000000007E-2</v>
      </c>
    </row>
    <row r="1442" spans="4:6" x14ac:dyDescent="0.2">
      <c r="D1442" s="1">
        <v>287</v>
      </c>
      <c r="E1442" s="1">
        <v>444</v>
      </c>
      <c r="F1442" s="1">
        <v>6.9114999999999996E-2</v>
      </c>
    </row>
    <row r="1443" spans="4:6" x14ac:dyDescent="0.2">
      <c r="D1443" s="1">
        <v>287</v>
      </c>
      <c r="E1443" s="1">
        <v>660</v>
      </c>
      <c r="F1443" s="1">
        <v>2.1543E-2</v>
      </c>
    </row>
    <row r="1444" spans="4:6" x14ac:dyDescent="0.2">
      <c r="D1444" s="1">
        <v>287</v>
      </c>
      <c r="E1444" s="1">
        <v>797</v>
      </c>
      <c r="F1444" s="1">
        <v>-8.1034999999999996E-2</v>
      </c>
    </row>
    <row r="1445" spans="4:6" x14ac:dyDescent="0.2">
      <c r="D1445" s="1">
        <v>287</v>
      </c>
      <c r="E1445" s="1">
        <v>800</v>
      </c>
      <c r="F1445" s="1">
        <v>-5.5877999999999997E-2</v>
      </c>
    </row>
    <row r="1446" spans="4:6" x14ac:dyDescent="0.2">
      <c r="D1446" s="1">
        <v>287</v>
      </c>
      <c r="E1446" s="1">
        <v>990</v>
      </c>
      <c r="F1446" s="1">
        <v>-6.0692000000000003E-2</v>
      </c>
    </row>
    <row r="1447" spans="4:6" x14ac:dyDescent="0.2">
      <c r="D1447" s="1">
        <v>288</v>
      </c>
      <c r="E1447" s="1">
        <v>289</v>
      </c>
      <c r="F1447" s="1">
        <v>0.71657700000000002</v>
      </c>
    </row>
    <row r="1448" spans="4:6" x14ac:dyDescent="0.2">
      <c r="D1448" s="1">
        <v>288</v>
      </c>
      <c r="E1448" s="1">
        <v>290</v>
      </c>
      <c r="F1448" s="1">
        <v>0.59801300000000002</v>
      </c>
    </row>
    <row r="1449" spans="4:6" x14ac:dyDescent="0.2">
      <c r="D1449" s="1">
        <v>288</v>
      </c>
      <c r="E1449" s="1">
        <v>291</v>
      </c>
      <c r="F1449" s="1">
        <v>0.49351099999999998</v>
      </c>
    </row>
    <row r="1450" spans="4:6" x14ac:dyDescent="0.2">
      <c r="D1450" s="1">
        <v>288</v>
      </c>
      <c r="E1450" s="1">
        <v>292</v>
      </c>
      <c r="F1450" s="1">
        <v>0.41637600000000002</v>
      </c>
    </row>
    <row r="1451" spans="4:6" x14ac:dyDescent="0.2">
      <c r="D1451" s="1">
        <v>288</v>
      </c>
      <c r="E1451" s="1">
        <v>293</v>
      </c>
      <c r="F1451" s="1">
        <v>0.388378</v>
      </c>
    </row>
    <row r="1452" spans="4:6" x14ac:dyDescent="0.2">
      <c r="D1452" s="1">
        <v>288</v>
      </c>
      <c r="E1452" s="1">
        <v>294</v>
      </c>
      <c r="F1452" s="1">
        <v>0.37468899999999999</v>
      </c>
    </row>
    <row r="1453" spans="4:6" x14ac:dyDescent="0.2">
      <c r="D1453" s="1">
        <v>288</v>
      </c>
      <c r="E1453" s="1">
        <v>295</v>
      </c>
      <c r="F1453" s="1">
        <v>0.33893000000000001</v>
      </c>
    </row>
    <row r="1454" spans="4:6" x14ac:dyDescent="0.2">
      <c r="D1454" s="1">
        <v>288</v>
      </c>
      <c r="E1454" s="1">
        <v>297</v>
      </c>
      <c r="F1454" s="1">
        <v>0.32847500000000002</v>
      </c>
    </row>
    <row r="1455" spans="4:6" x14ac:dyDescent="0.2">
      <c r="D1455" s="1">
        <v>288</v>
      </c>
      <c r="E1455" s="1">
        <v>298</v>
      </c>
      <c r="F1455" s="1">
        <v>0.30042400000000002</v>
      </c>
    </row>
    <row r="1456" spans="4:6" x14ac:dyDescent="0.2">
      <c r="D1456" s="1">
        <v>288</v>
      </c>
      <c r="E1456" s="1">
        <v>396</v>
      </c>
      <c r="F1456" s="1">
        <v>2.5121000000000001E-2</v>
      </c>
    </row>
    <row r="1457" spans="4:6" x14ac:dyDescent="0.2">
      <c r="D1457" s="1">
        <v>288</v>
      </c>
      <c r="E1457" s="1">
        <v>397</v>
      </c>
      <c r="F1457" s="1">
        <v>-0.13114300000000001</v>
      </c>
    </row>
    <row r="1458" spans="4:6" x14ac:dyDescent="0.2">
      <c r="D1458" s="1">
        <v>288</v>
      </c>
      <c r="E1458" s="1">
        <v>398</v>
      </c>
      <c r="F1458" s="1">
        <v>-0.33287099999999997</v>
      </c>
    </row>
    <row r="1459" spans="4:6" x14ac:dyDescent="0.2">
      <c r="D1459" s="1">
        <v>288</v>
      </c>
      <c r="E1459" s="1">
        <v>399</v>
      </c>
      <c r="F1459" s="1">
        <v>-0.26359300000000002</v>
      </c>
    </row>
    <row r="1460" spans="4:6" x14ac:dyDescent="0.2">
      <c r="D1460" s="1">
        <v>288</v>
      </c>
      <c r="E1460" s="1">
        <v>402</v>
      </c>
      <c r="F1460" s="1">
        <v>-0.23000100000000001</v>
      </c>
    </row>
    <row r="1461" spans="4:6" x14ac:dyDescent="0.2">
      <c r="D1461" s="1">
        <v>288</v>
      </c>
      <c r="E1461" s="1">
        <v>403</v>
      </c>
      <c r="F1461" s="1">
        <v>-0.201794</v>
      </c>
    </row>
    <row r="1462" spans="4:6" x14ac:dyDescent="0.2">
      <c r="D1462" s="1">
        <v>288</v>
      </c>
      <c r="E1462" s="1">
        <v>404</v>
      </c>
      <c r="F1462" s="1">
        <v>-0.218831</v>
      </c>
    </row>
    <row r="1463" spans="4:6" x14ac:dyDescent="0.2">
      <c r="D1463" s="1">
        <v>288</v>
      </c>
      <c r="E1463" s="1">
        <v>405</v>
      </c>
      <c r="F1463" s="1">
        <v>-0.25507400000000002</v>
      </c>
    </row>
    <row r="1464" spans="4:6" x14ac:dyDescent="0.2">
      <c r="D1464" s="1">
        <v>288</v>
      </c>
      <c r="E1464" s="1">
        <v>406</v>
      </c>
      <c r="F1464" s="1">
        <v>-0.232931</v>
      </c>
    </row>
    <row r="1465" spans="4:6" x14ac:dyDescent="0.2">
      <c r="D1465" s="1">
        <v>288</v>
      </c>
      <c r="E1465" s="1">
        <v>407</v>
      </c>
      <c r="F1465" s="1">
        <v>-0.176784</v>
      </c>
    </row>
    <row r="1466" spans="4:6" x14ac:dyDescent="0.2">
      <c r="D1466" s="1">
        <v>288</v>
      </c>
      <c r="E1466" s="1">
        <v>408</v>
      </c>
      <c r="F1466" s="1">
        <v>-0.20938300000000001</v>
      </c>
    </row>
    <row r="1467" spans="4:6" x14ac:dyDescent="0.2">
      <c r="D1467" s="1">
        <v>288</v>
      </c>
      <c r="E1467" s="1">
        <v>409</v>
      </c>
      <c r="F1467" s="1">
        <v>-0.16506499999999999</v>
      </c>
    </row>
    <row r="1468" spans="4:6" x14ac:dyDescent="0.2">
      <c r="D1468" s="1">
        <v>288</v>
      </c>
      <c r="E1468" s="1">
        <v>432</v>
      </c>
      <c r="F1468" s="1">
        <v>7.1980000000000002E-2</v>
      </c>
    </row>
    <row r="1469" spans="4:6" x14ac:dyDescent="0.2">
      <c r="D1469" s="1">
        <v>288</v>
      </c>
      <c r="E1469" s="1">
        <v>433</v>
      </c>
      <c r="F1469" s="1">
        <v>7.2762999999999994E-2</v>
      </c>
    </row>
    <row r="1470" spans="4:6" x14ac:dyDescent="0.2">
      <c r="D1470" s="1">
        <v>288</v>
      </c>
      <c r="E1470" s="1">
        <v>435</v>
      </c>
      <c r="F1470" s="1">
        <v>6.8489999999999995E-2</v>
      </c>
    </row>
    <row r="1471" spans="4:6" x14ac:dyDescent="0.2">
      <c r="D1471" s="1">
        <v>288</v>
      </c>
      <c r="E1471" s="1">
        <v>436</v>
      </c>
      <c r="F1471" s="1">
        <v>2.5797E-2</v>
      </c>
    </row>
    <row r="1472" spans="4:6" x14ac:dyDescent="0.2">
      <c r="D1472" s="1">
        <v>288</v>
      </c>
      <c r="E1472" s="1">
        <v>437</v>
      </c>
      <c r="F1472" s="1">
        <v>-5.3635000000000002E-2</v>
      </c>
    </row>
    <row r="1473" spans="4:6" x14ac:dyDescent="0.2">
      <c r="D1473" s="1">
        <v>288</v>
      </c>
      <c r="E1473" s="1">
        <v>438</v>
      </c>
      <c r="F1473" s="1">
        <v>-0.13953499999999999</v>
      </c>
    </row>
    <row r="1474" spans="4:6" x14ac:dyDescent="0.2">
      <c r="D1474" s="1">
        <v>288</v>
      </c>
      <c r="E1474" s="1">
        <v>439</v>
      </c>
      <c r="F1474" s="1">
        <v>-0.14552599999999999</v>
      </c>
    </row>
    <row r="1475" spans="4:6" x14ac:dyDescent="0.2">
      <c r="D1475" s="1">
        <v>288</v>
      </c>
      <c r="E1475" s="1">
        <v>440</v>
      </c>
      <c r="F1475" s="1">
        <v>-0.159025</v>
      </c>
    </row>
    <row r="1476" spans="4:6" x14ac:dyDescent="0.2">
      <c r="D1476" s="1">
        <v>288</v>
      </c>
      <c r="E1476" s="1">
        <v>441</v>
      </c>
      <c r="F1476" s="1">
        <v>-0.124491</v>
      </c>
    </row>
    <row r="1477" spans="4:6" x14ac:dyDescent="0.2">
      <c r="D1477" s="1">
        <v>288</v>
      </c>
      <c r="E1477" s="1">
        <v>442</v>
      </c>
      <c r="F1477" s="1">
        <v>-0.131138</v>
      </c>
    </row>
    <row r="1478" spans="4:6" x14ac:dyDescent="0.2">
      <c r="D1478" s="1">
        <v>288</v>
      </c>
      <c r="E1478" s="1">
        <v>443</v>
      </c>
      <c r="F1478" s="1">
        <v>-0.109302</v>
      </c>
    </row>
    <row r="1479" spans="4:6" x14ac:dyDescent="0.2">
      <c r="D1479" s="1">
        <v>288</v>
      </c>
      <c r="E1479" s="1">
        <v>444</v>
      </c>
      <c r="F1479" s="1">
        <v>-0.141544</v>
      </c>
    </row>
    <row r="1480" spans="4:6" x14ac:dyDescent="0.2">
      <c r="D1480" s="1">
        <v>288</v>
      </c>
      <c r="E1480" s="1">
        <v>660</v>
      </c>
      <c r="F1480" s="1">
        <v>-0.136708</v>
      </c>
    </row>
    <row r="1481" spans="4:6" x14ac:dyDescent="0.2">
      <c r="D1481" s="1">
        <v>288</v>
      </c>
      <c r="E1481" s="1">
        <v>797</v>
      </c>
      <c r="F1481" s="1">
        <v>2.2478999999999999E-2</v>
      </c>
    </row>
    <row r="1482" spans="4:6" x14ac:dyDescent="0.2">
      <c r="D1482" s="1">
        <v>288</v>
      </c>
      <c r="E1482" s="1">
        <v>800</v>
      </c>
      <c r="F1482" s="1">
        <v>0.11238099999999999</v>
      </c>
    </row>
    <row r="1483" spans="4:6" x14ac:dyDescent="0.2">
      <c r="D1483" s="1">
        <v>288</v>
      </c>
      <c r="E1483" s="1">
        <v>990</v>
      </c>
      <c r="F1483" s="1">
        <v>-0.27010899999999999</v>
      </c>
    </row>
    <row r="1484" spans="4:6" x14ac:dyDescent="0.2">
      <c r="D1484" s="1">
        <v>289</v>
      </c>
      <c r="E1484" s="1">
        <v>290</v>
      </c>
      <c r="F1484" s="1">
        <v>0.79021300000000005</v>
      </c>
    </row>
    <row r="1485" spans="4:6" x14ac:dyDescent="0.2">
      <c r="D1485" s="1">
        <v>289</v>
      </c>
      <c r="E1485" s="1">
        <v>291</v>
      </c>
      <c r="F1485" s="1">
        <v>0.66691699999999998</v>
      </c>
    </row>
    <row r="1486" spans="4:6" x14ac:dyDescent="0.2">
      <c r="D1486" s="1">
        <v>289</v>
      </c>
      <c r="E1486" s="1">
        <v>292</v>
      </c>
      <c r="F1486" s="1">
        <v>0.58463200000000004</v>
      </c>
    </row>
    <row r="1487" spans="4:6" x14ac:dyDescent="0.2">
      <c r="D1487" s="1">
        <v>289</v>
      </c>
      <c r="E1487" s="1">
        <v>293</v>
      </c>
      <c r="F1487" s="1">
        <v>0.545767</v>
      </c>
    </row>
    <row r="1488" spans="4:6" x14ac:dyDescent="0.2">
      <c r="D1488" s="1">
        <v>289</v>
      </c>
      <c r="E1488" s="1">
        <v>294</v>
      </c>
      <c r="F1488" s="1">
        <v>0.50827599999999995</v>
      </c>
    </row>
    <row r="1489" spans="4:6" x14ac:dyDescent="0.2">
      <c r="D1489" s="1">
        <v>289</v>
      </c>
      <c r="E1489" s="1">
        <v>295</v>
      </c>
      <c r="F1489" s="1">
        <v>0.47429100000000002</v>
      </c>
    </row>
    <row r="1490" spans="4:6" x14ac:dyDescent="0.2">
      <c r="D1490" s="1">
        <v>289</v>
      </c>
      <c r="E1490" s="1">
        <v>297</v>
      </c>
      <c r="F1490" s="1">
        <v>0.45605699999999999</v>
      </c>
    </row>
    <row r="1491" spans="4:6" x14ac:dyDescent="0.2">
      <c r="D1491" s="1">
        <v>289</v>
      </c>
      <c r="E1491" s="1">
        <v>298</v>
      </c>
      <c r="F1491" s="1">
        <v>0.38929900000000001</v>
      </c>
    </row>
    <row r="1492" spans="4:6" x14ac:dyDescent="0.2">
      <c r="D1492" s="1">
        <v>289</v>
      </c>
      <c r="E1492" s="1">
        <v>396</v>
      </c>
      <c r="F1492" s="1">
        <v>2.7636999999999998E-2</v>
      </c>
    </row>
    <row r="1493" spans="4:6" x14ac:dyDescent="0.2">
      <c r="D1493" s="1">
        <v>289</v>
      </c>
      <c r="E1493" s="1">
        <v>397</v>
      </c>
      <c r="F1493" s="1">
        <v>-4.6110999999999999E-2</v>
      </c>
    </row>
    <row r="1494" spans="4:6" x14ac:dyDescent="0.2">
      <c r="D1494" s="1">
        <v>289</v>
      </c>
      <c r="E1494" s="1">
        <v>398</v>
      </c>
      <c r="F1494" s="1">
        <v>-0.361595</v>
      </c>
    </row>
    <row r="1495" spans="4:6" x14ac:dyDescent="0.2">
      <c r="D1495" s="1">
        <v>289</v>
      </c>
      <c r="E1495" s="1">
        <v>399</v>
      </c>
      <c r="F1495" s="1">
        <v>-0.38731900000000002</v>
      </c>
    </row>
    <row r="1496" spans="4:6" x14ac:dyDescent="0.2">
      <c r="D1496" s="1">
        <v>289</v>
      </c>
      <c r="E1496" s="1">
        <v>402</v>
      </c>
      <c r="F1496" s="1">
        <v>-0.31458199999999997</v>
      </c>
    </row>
    <row r="1497" spans="4:6" x14ac:dyDescent="0.2">
      <c r="D1497" s="1">
        <v>289</v>
      </c>
      <c r="E1497" s="1">
        <v>403</v>
      </c>
      <c r="F1497" s="1">
        <v>-0.28446300000000002</v>
      </c>
    </row>
    <row r="1498" spans="4:6" x14ac:dyDescent="0.2">
      <c r="D1498" s="1">
        <v>289</v>
      </c>
      <c r="E1498" s="1">
        <v>404</v>
      </c>
      <c r="F1498" s="1">
        <v>-0.26456000000000002</v>
      </c>
    </row>
    <row r="1499" spans="4:6" x14ac:dyDescent="0.2">
      <c r="D1499" s="1">
        <v>289</v>
      </c>
      <c r="E1499" s="1">
        <v>405</v>
      </c>
      <c r="F1499" s="1">
        <v>-0.29108800000000001</v>
      </c>
    </row>
    <row r="1500" spans="4:6" x14ac:dyDescent="0.2">
      <c r="D1500" s="1">
        <v>289</v>
      </c>
      <c r="E1500" s="1">
        <v>406</v>
      </c>
      <c r="F1500" s="1">
        <v>-0.26710099999999998</v>
      </c>
    </row>
    <row r="1501" spans="4:6" x14ac:dyDescent="0.2">
      <c r="D1501" s="1">
        <v>289</v>
      </c>
      <c r="E1501" s="1">
        <v>407</v>
      </c>
      <c r="F1501" s="1">
        <v>-0.230294</v>
      </c>
    </row>
    <row r="1502" spans="4:6" x14ac:dyDescent="0.2">
      <c r="D1502" s="1">
        <v>289</v>
      </c>
      <c r="E1502" s="1">
        <v>408</v>
      </c>
      <c r="F1502" s="1">
        <v>-0.26189600000000002</v>
      </c>
    </row>
    <row r="1503" spans="4:6" x14ac:dyDescent="0.2">
      <c r="D1503" s="1">
        <v>289</v>
      </c>
      <c r="E1503" s="1">
        <v>409</v>
      </c>
      <c r="F1503" s="1">
        <v>-0.19011700000000001</v>
      </c>
    </row>
    <row r="1504" spans="4:6" x14ac:dyDescent="0.2">
      <c r="D1504" s="1">
        <v>289</v>
      </c>
      <c r="E1504" s="1">
        <v>432</v>
      </c>
      <c r="F1504" s="1">
        <v>-0.117508</v>
      </c>
    </row>
    <row r="1505" spans="4:6" x14ac:dyDescent="0.2">
      <c r="D1505" s="1">
        <v>289</v>
      </c>
      <c r="E1505" s="1">
        <v>433</v>
      </c>
      <c r="F1505" s="1">
        <v>-0.12611700000000001</v>
      </c>
    </row>
    <row r="1506" spans="4:6" x14ac:dyDescent="0.2">
      <c r="D1506" s="1">
        <v>289</v>
      </c>
      <c r="E1506" s="1">
        <v>435</v>
      </c>
      <c r="F1506" s="1">
        <v>-0.114466</v>
      </c>
    </row>
    <row r="1507" spans="4:6" x14ac:dyDescent="0.2">
      <c r="D1507" s="1">
        <v>289</v>
      </c>
      <c r="E1507" s="1">
        <v>436</v>
      </c>
      <c r="F1507" s="1">
        <v>-0.12773999999999999</v>
      </c>
    </row>
    <row r="1508" spans="4:6" x14ac:dyDescent="0.2">
      <c r="D1508" s="1">
        <v>289</v>
      </c>
      <c r="E1508" s="1">
        <v>437</v>
      </c>
      <c r="F1508" s="1">
        <v>-0.15168200000000001</v>
      </c>
    </row>
    <row r="1509" spans="4:6" x14ac:dyDescent="0.2">
      <c r="D1509" s="1">
        <v>289</v>
      </c>
      <c r="E1509" s="1">
        <v>438</v>
      </c>
      <c r="F1509" s="1">
        <v>-0.173928</v>
      </c>
    </row>
    <row r="1510" spans="4:6" x14ac:dyDescent="0.2">
      <c r="D1510" s="1">
        <v>289</v>
      </c>
      <c r="E1510" s="1">
        <v>439</v>
      </c>
      <c r="F1510" s="1">
        <v>-0.145929</v>
      </c>
    </row>
    <row r="1511" spans="4:6" x14ac:dyDescent="0.2">
      <c r="D1511" s="1">
        <v>289</v>
      </c>
      <c r="E1511" s="1">
        <v>440</v>
      </c>
      <c r="F1511" s="1">
        <v>-0.16309499999999999</v>
      </c>
    </row>
    <row r="1512" spans="4:6" x14ac:dyDescent="0.2">
      <c r="D1512" s="1">
        <v>289</v>
      </c>
      <c r="E1512" s="1">
        <v>441</v>
      </c>
      <c r="F1512" s="1">
        <v>-0.13711899999999999</v>
      </c>
    </row>
    <row r="1513" spans="4:6" x14ac:dyDescent="0.2">
      <c r="D1513" s="1">
        <v>289</v>
      </c>
      <c r="E1513" s="1">
        <v>442</v>
      </c>
      <c r="F1513" s="1">
        <v>-0.121658</v>
      </c>
    </row>
    <row r="1514" spans="4:6" x14ac:dyDescent="0.2">
      <c r="D1514" s="1">
        <v>289</v>
      </c>
      <c r="E1514" s="1">
        <v>443</v>
      </c>
      <c r="F1514" s="1">
        <v>-0.107068</v>
      </c>
    </row>
    <row r="1515" spans="4:6" x14ac:dyDescent="0.2">
      <c r="D1515" s="1">
        <v>289</v>
      </c>
      <c r="E1515" s="1">
        <v>444</v>
      </c>
      <c r="F1515" s="1">
        <v>-0.129856</v>
      </c>
    </row>
    <row r="1516" spans="4:6" x14ac:dyDescent="0.2">
      <c r="D1516" s="1">
        <v>289</v>
      </c>
      <c r="E1516" s="1">
        <v>660</v>
      </c>
      <c r="F1516" s="1">
        <v>-5.6722000000000002E-2</v>
      </c>
    </row>
    <row r="1517" spans="4:6" x14ac:dyDescent="0.2">
      <c r="D1517" s="1">
        <v>289</v>
      </c>
      <c r="E1517" s="1">
        <v>797</v>
      </c>
      <c r="F1517" s="1">
        <v>4.2837E-2</v>
      </c>
    </row>
    <row r="1518" spans="4:6" x14ac:dyDescent="0.2">
      <c r="D1518" s="1">
        <v>289</v>
      </c>
      <c r="E1518" s="1">
        <v>800</v>
      </c>
      <c r="F1518" s="1">
        <v>0.106119</v>
      </c>
    </row>
    <row r="1519" spans="4:6" x14ac:dyDescent="0.2">
      <c r="D1519" s="1">
        <v>289</v>
      </c>
      <c r="E1519" s="1">
        <v>990</v>
      </c>
      <c r="F1519" s="1">
        <v>-0.36611100000000002</v>
      </c>
    </row>
    <row r="1520" spans="4:6" x14ac:dyDescent="0.2">
      <c r="D1520" s="1">
        <v>290</v>
      </c>
      <c r="E1520" s="1">
        <v>291</v>
      </c>
      <c r="F1520" s="1">
        <v>0.77428399999999997</v>
      </c>
    </row>
    <row r="1521" spans="4:6" x14ac:dyDescent="0.2">
      <c r="D1521" s="1">
        <v>290</v>
      </c>
      <c r="E1521" s="1">
        <v>292</v>
      </c>
      <c r="F1521" s="1">
        <v>0.7046</v>
      </c>
    </row>
    <row r="1522" spans="4:6" x14ac:dyDescent="0.2">
      <c r="D1522" s="1">
        <v>290</v>
      </c>
      <c r="E1522" s="1">
        <v>293</v>
      </c>
      <c r="F1522" s="1">
        <v>0.67559999999999998</v>
      </c>
    </row>
    <row r="1523" spans="4:6" x14ac:dyDescent="0.2">
      <c r="D1523" s="1">
        <v>290</v>
      </c>
      <c r="E1523" s="1">
        <v>294</v>
      </c>
      <c r="F1523" s="1">
        <v>0.63604000000000005</v>
      </c>
    </row>
    <row r="1524" spans="4:6" x14ac:dyDescent="0.2">
      <c r="D1524" s="1">
        <v>290</v>
      </c>
      <c r="E1524" s="1">
        <v>295</v>
      </c>
      <c r="F1524" s="1">
        <v>0.60136800000000001</v>
      </c>
    </row>
    <row r="1525" spans="4:6" x14ac:dyDescent="0.2">
      <c r="D1525" s="1">
        <v>290</v>
      </c>
      <c r="E1525" s="1">
        <v>297</v>
      </c>
      <c r="F1525" s="1">
        <v>0.58321400000000001</v>
      </c>
    </row>
    <row r="1526" spans="4:6" x14ac:dyDescent="0.2">
      <c r="D1526" s="1">
        <v>290</v>
      </c>
      <c r="E1526" s="1">
        <v>298</v>
      </c>
      <c r="F1526" s="1">
        <v>0.52190599999999998</v>
      </c>
    </row>
    <row r="1527" spans="4:6" x14ac:dyDescent="0.2">
      <c r="D1527" s="1">
        <v>290</v>
      </c>
      <c r="E1527" s="1">
        <v>396</v>
      </c>
      <c r="F1527" s="1">
        <v>-2.8948000000000002E-2</v>
      </c>
    </row>
    <row r="1528" spans="4:6" x14ac:dyDescent="0.2">
      <c r="D1528" s="1">
        <v>290</v>
      </c>
      <c r="E1528" s="1">
        <v>397</v>
      </c>
      <c r="F1528" s="1">
        <v>-6.1393999999999997E-2</v>
      </c>
    </row>
    <row r="1529" spans="4:6" x14ac:dyDescent="0.2">
      <c r="D1529" s="1">
        <v>290</v>
      </c>
      <c r="E1529" s="1">
        <v>398</v>
      </c>
      <c r="F1529" s="1">
        <v>-0.25975599999999999</v>
      </c>
    </row>
    <row r="1530" spans="4:6" x14ac:dyDescent="0.2">
      <c r="D1530" s="1">
        <v>290</v>
      </c>
      <c r="E1530" s="1">
        <v>399</v>
      </c>
      <c r="F1530" s="1">
        <v>-0.27920299999999998</v>
      </c>
    </row>
    <row r="1531" spans="4:6" x14ac:dyDescent="0.2">
      <c r="D1531" s="1">
        <v>290</v>
      </c>
      <c r="E1531" s="1">
        <v>402</v>
      </c>
      <c r="F1531" s="1">
        <v>-0.29331699999999999</v>
      </c>
    </row>
    <row r="1532" spans="4:6" x14ac:dyDescent="0.2">
      <c r="D1532" s="1">
        <v>290</v>
      </c>
      <c r="E1532" s="1">
        <v>403</v>
      </c>
      <c r="F1532" s="1">
        <v>-0.249556</v>
      </c>
    </row>
    <row r="1533" spans="4:6" x14ac:dyDescent="0.2">
      <c r="D1533" s="1">
        <v>290</v>
      </c>
      <c r="E1533" s="1">
        <v>404</v>
      </c>
      <c r="F1533" s="1">
        <v>-0.22367999999999999</v>
      </c>
    </row>
    <row r="1534" spans="4:6" x14ac:dyDescent="0.2">
      <c r="D1534" s="1">
        <v>290</v>
      </c>
      <c r="E1534" s="1">
        <v>405</v>
      </c>
      <c r="F1534" s="1">
        <v>-0.23624600000000001</v>
      </c>
    </row>
    <row r="1535" spans="4:6" x14ac:dyDescent="0.2">
      <c r="D1535" s="1">
        <v>290</v>
      </c>
      <c r="E1535" s="1">
        <v>406</v>
      </c>
      <c r="F1535" s="1">
        <v>-0.21462100000000001</v>
      </c>
    </row>
    <row r="1536" spans="4:6" x14ac:dyDescent="0.2">
      <c r="D1536" s="1">
        <v>290</v>
      </c>
      <c r="E1536" s="1">
        <v>407</v>
      </c>
      <c r="F1536" s="1">
        <v>-0.200768</v>
      </c>
    </row>
    <row r="1537" spans="4:6" x14ac:dyDescent="0.2">
      <c r="D1537" s="1">
        <v>290</v>
      </c>
      <c r="E1537" s="1">
        <v>408</v>
      </c>
      <c r="F1537" s="1">
        <v>-0.23955499999999999</v>
      </c>
    </row>
    <row r="1538" spans="4:6" x14ac:dyDescent="0.2">
      <c r="D1538" s="1">
        <v>290</v>
      </c>
      <c r="E1538" s="1">
        <v>409</v>
      </c>
      <c r="F1538" s="1">
        <v>-0.17010700000000001</v>
      </c>
    </row>
    <row r="1539" spans="4:6" x14ac:dyDescent="0.2">
      <c r="D1539" s="1">
        <v>290</v>
      </c>
      <c r="E1539" s="1">
        <v>432</v>
      </c>
      <c r="F1539" s="1">
        <v>-0.111008</v>
      </c>
    </row>
    <row r="1540" spans="4:6" x14ac:dyDescent="0.2">
      <c r="D1540" s="1">
        <v>290</v>
      </c>
      <c r="E1540" s="1">
        <v>433</v>
      </c>
      <c r="F1540" s="1">
        <v>-6.966E-2</v>
      </c>
    </row>
    <row r="1541" spans="4:6" x14ac:dyDescent="0.2">
      <c r="D1541" s="1">
        <v>290</v>
      </c>
      <c r="E1541" s="1">
        <v>435</v>
      </c>
      <c r="F1541" s="1">
        <v>-4.6184999999999997E-2</v>
      </c>
    </row>
    <row r="1542" spans="4:6" x14ac:dyDescent="0.2">
      <c r="D1542" s="1">
        <v>290</v>
      </c>
      <c r="E1542" s="1">
        <v>436</v>
      </c>
      <c r="F1542" s="1">
        <v>-5.6620999999999998E-2</v>
      </c>
    </row>
    <row r="1543" spans="4:6" x14ac:dyDescent="0.2">
      <c r="D1543" s="1">
        <v>290</v>
      </c>
      <c r="E1543" s="1">
        <v>437</v>
      </c>
      <c r="F1543" s="1">
        <v>-0.1711</v>
      </c>
    </row>
    <row r="1544" spans="4:6" x14ac:dyDescent="0.2">
      <c r="D1544" s="1">
        <v>290</v>
      </c>
      <c r="E1544" s="1">
        <v>438</v>
      </c>
      <c r="F1544" s="1">
        <v>-0.164219</v>
      </c>
    </row>
    <row r="1545" spans="4:6" x14ac:dyDescent="0.2">
      <c r="D1545" s="1">
        <v>290</v>
      </c>
      <c r="E1545" s="1">
        <v>439</v>
      </c>
      <c r="F1545" s="1">
        <v>-0.14550199999999999</v>
      </c>
    </row>
    <row r="1546" spans="4:6" x14ac:dyDescent="0.2">
      <c r="D1546" s="1">
        <v>290</v>
      </c>
      <c r="E1546" s="1">
        <v>440</v>
      </c>
      <c r="F1546" s="1">
        <v>-0.16431000000000001</v>
      </c>
    </row>
    <row r="1547" spans="4:6" x14ac:dyDescent="0.2">
      <c r="D1547" s="1">
        <v>290</v>
      </c>
      <c r="E1547" s="1">
        <v>441</v>
      </c>
      <c r="F1547" s="1">
        <v>-0.139346</v>
      </c>
    </row>
    <row r="1548" spans="4:6" x14ac:dyDescent="0.2">
      <c r="D1548" s="1">
        <v>290</v>
      </c>
      <c r="E1548" s="1">
        <v>442</v>
      </c>
      <c r="F1548" s="1">
        <v>-0.15345400000000001</v>
      </c>
    </row>
    <row r="1549" spans="4:6" x14ac:dyDescent="0.2">
      <c r="D1549" s="1">
        <v>290</v>
      </c>
      <c r="E1549" s="1">
        <v>443</v>
      </c>
      <c r="F1549" s="1">
        <v>-0.13475300000000001</v>
      </c>
    </row>
    <row r="1550" spans="4:6" x14ac:dyDescent="0.2">
      <c r="D1550" s="1">
        <v>290</v>
      </c>
      <c r="E1550" s="1">
        <v>444</v>
      </c>
      <c r="F1550" s="1">
        <v>-0.16752700000000001</v>
      </c>
    </row>
    <row r="1551" spans="4:6" x14ac:dyDescent="0.2">
      <c r="D1551" s="1">
        <v>290</v>
      </c>
      <c r="E1551" s="1">
        <v>660</v>
      </c>
      <c r="F1551" s="1">
        <v>5.2040000000000003E-3</v>
      </c>
    </row>
    <row r="1552" spans="4:6" x14ac:dyDescent="0.2">
      <c r="D1552" s="1">
        <v>290</v>
      </c>
      <c r="E1552" s="1">
        <v>797</v>
      </c>
      <c r="F1552" s="1">
        <v>4.9817E-2</v>
      </c>
    </row>
    <row r="1553" spans="4:6" x14ac:dyDescent="0.2">
      <c r="D1553" s="1">
        <v>290</v>
      </c>
      <c r="E1553" s="1">
        <v>800</v>
      </c>
      <c r="F1553" s="1">
        <v>0.13617599999999999</v>
      </c>
    </row>
    <row r="1554" spans="4:6" x14ac:dyDescent="0.2">
      <c r="D1554" s="1">
        <v>290</v>
      </c>
      <c r="E1554" s="1">
        <v>990</v>
      </c>
      <c r="F1554" s="1">
        <v>-0.45483800000000002</v>
      </c>
    </row>
    <row r="1555" spans="4:6" x14ac:dyDescent="0.2">
      <c r="D1555" s="1">
        <v>291</v>
      </c>
      <c r="E1555" s="1">
        <v>292</v>
      </c>
      <c r="F1555" s="1">
        <v>0.95785399999999998</v>
      </c>
    </row>
    <row r="1556" spans="4:6" x14ac:dyDescent="0.2">
      <c r="D1556" s="1">
        <v>291</v>
      </c>
      <c r="E1556" s="1">
        <v>293</v>
      </c>
      <c r="F1556" s="1">
        <v>0.93237899999999996</v>
      </c>
    </row>
    <row r="1557" spans="4:6" x14ac:dyDescent="0.2">
      <c r="D1557" s="1">
        <v>291</v>
      </c>
      <c r="E1557" s="1">
        <v>294</v>
      </c>
      <c r="F1557" s="1">
        <v>0.877162</v>
      </c>
    </row>
    <row r="1558" spans="4:6" x14ac:dyDescent="0.2">
      <c r="D1558" s="1">
        <v>291</v>
      </c>
      <c r="E1558" s="1">
        <v>295</v>
      </c>
      <c r="F1558" s="1">
        <v>0.85809599999999997</v>
      </c>
    </row>
    <row r="1559" spans="4:6" x14ac:dyDescent="0.2">
      <c r="D1559" s="1">
        <v>291</v>
      </c>
      <c r="E1559" s="1">
        <v>297</v>
      </c>
      <c r="F1559" s="1">
        <v>0.83616800000000002</v>
      </c>
    </row>
    <row r="1560" spans="4:6" x14ac:dyDescent="0.2">
      <c r="D1560" s="1">
        <v>291</v>
      </c>
      <c r="E1560" s="1">
        <v>298</v>
      </c>
      <c r="F1560" s="1">
        <v>0.73629199999999995</v>
      </c>
    </row>
    <row r="1561" spans="4:6" x14ac:dyDescent="0.2">
      <c r="D1561" s="1">
        <v>291</v>
      </c>
      <c r="E1561" s="1">
        <v>396</v>
      </c>
      <c r="F1561" s="1">
        <v>-0.10541399999999999</v>
      </c>
    </row>
    <row r="1562" spans="4:6" x14ac:dyDescent="0.2">
      <c r="D1562" s="1">
        <v>291</v>
      </c>
      <c r="E1562" s="1">
        <v>397</v>
      </c>
      <c r="F1562" s="1">
        <v>-0.151007</v>
      </c>
    </row>
    <row r="1563" spans="4:6" x14ac:dyDescent="0.2">
      <c r="D1563" s="1">
        <v>291</v>
      </c>
      <c r="E1563" s="1">
        <v>398</v>
      </c>
      <c r="F1563" s="1">
        <v>-7.7225000000000002E-2</v>
      </c>
    </row>
    <row r="1564" spans="4:6" x14ac:dyDescent="0.2">
      <c r="D1564" s="1">
        <v>291</v>
      </c>
      <c r="E1564" s="1">
        <v>399</v>
      </c>
      <c r="F1564" s="1">
        <v>-6.8585999999999994E-2</v>
      </c>
    </row>
    <row r="1565" spans="4:6" x14ac:dyDescent="0.2">
      <c r="D1565" s="1">
        <v>291</v>
      </c>
      <c r="E1565" s="1">
        <v>402</v>
      </c>
      <c r="F1565" s="1">
        <v>-4.4345000000000002E-2</v>
      </c>
    </row>
    <row r="1566" spans="4:6" x14ac:dyDescent="0.2">
      <c r="D1566" s="1">
        <v>291</v>
      </c>
      <c r="E1566" s="1">
        <v>403</v>
      </c>
      <c r="F1566" s="1">
        <v>-3.7893000000000003E-2</v>
      </c>
    </row>
    <row r="1567" spans="4:6" x14ac:dyDescent="0.2">
      <c r="D1567" s="1">
        <v>291</v>
      </c>
      <c r="E1567" s="1">
        <v>404</v>
      </c>
      <c r="F1567" s="1">
        <v>-2.4549000000000001E-2</v>
      </c>
    </row>
    <row r="1568" spans="4:6" x14ac:dyDescent="0.2">
      <c r="D1568" s="1">
        <v>291</v>
      </c>
      <c r="E1568" s="1">
        <v>405</v>
      </c>
      <c r="F1568" s="1">
        <v>-1.4492E-2</v>
      </c>
    </row>
    <row r="1569" spans="4:6" x14ac:dyDescent="0.2">
      <c r="D1569" s="1">
        <v>291</v>
      </c>
      <c r="E1569" s="1">
        <v>406</v>
      </c>
      <c r="F1569" s="1">
        <v>-3.728E-3</v>
      </c>
    </row>
    <row r="1570" spans="4:6" x14ac:dyDescent="0.2">
      <c r="D1570" s="1">
        <v>291</v>
      </c>
      <c r="E1570" s="1">
        <v>407</v>
      </c>
      <c r="F1570" s="1">
        <v>-3.2509000000000003E-2</v>
      </c>
    </row>
    <row r="1571" spans="4:6" x14ac:dyDescent="0.2">
      <c r="D1571" s="1">
        <v>291</v>
      </c>
      <c r="E1571" s="1">
        <v>408</v>
      </c>
      <c r="F1571" s="1">
        <v>-9.6480999999999997E-2</v>
      </c>
    </row>
    <row r="1572" spans="4:6" x14ac:dyDescent="0.2">
      <c r="D1572" s="1">
        <v>291</v>
      </c>
      <c r="E1572" s="1">
        <v>409</v>
      </c>
      <c r="F1572" s="1">
        <v>-3.6538000000000001E-2</v>
      </c>
    </row>
    <row r="1573" spans="4:6" x14ac:dyDescent="0.2">
      <c r="D1573" s="1">
        <v>291</v>
      </c>
      <c r="E1573" s="1">
        <v>432</v>
      </c>
      <c r="F1573" s="1">
        <v>-0.119787</v>
      </c>
    </row>
    <row r="1574" spans="4:6" x14ac:dyDescent="0.2">
      <c r="D1574" s="1">
        <v>291</v>
      </c>
      <c r="E1574" s="1">
        <v>433</v>
      </c>
      <c r="F1574" s="1">
        <v>-8.2786999999999999E-2</v>
      </c>
    </row>
    <row r="1575" spans="4:6" x14ac:dyDescent="0.2">
      <c r="D1575" s="1">
        <v>291</v>
      </c>
      <c r="E1575" s="1">
        <v>435</v>
      </c>
      <c r="F1575" s="1">
        <v>-0.108511</v>
      </c>
    </row>
    <row r="1576" spans="4:6" x14ac:dyDescent="0.2">
      <c r="D1576" s="1">
        <v>291</v>
      </c>
      <c r="E1576" s="1">
        <v>436</v>
      </c>
      <c r="F1576" s="1">
        <v>-0.14202500000000001</v>
      </c>
    </row>
    <row r="1577" spans="4:6" x14ac:dyDescent="0.2">
      <c r="D1577" s="1">
        <v>291</v>
      </c>
      <c r="E1577" s="1">
        <v>437</v>
      </c>
      <c r="F1577" s="1">
        <v>-0.208814</v>
      </c>
    </row>
    <row r="1578" spans="4:6" x14ac:dyDescent="0.2">
      <c r="D1578" s="1">
        <v>291</v>
      </c>
      <c r="E1578" s="1">
        <v>438</v>
      </c>
      <c r="F1578" s="1">
        <v>-8.8516999999999998E-2</v>
      </c>
    </row>
    <row r="1579" spans="4:6" x14ac:dyDescent="0.2">
      <c r="D1579" s="1">
        <v>291</v>
      </c>
      <c r="E1579" s="1">
        <v>439</v>
      </c>
      <c r="F1579" s="1">
        <v>-7.5923000000000004E-2</v>
      </c>
    </row>
    <row r="1580" spans="4:6" x14ac:dyDescent="0.2">
      <c r="D1580" s="1">
        <v>291</v>
      </c>
      <c r="E1580" s="1">
        <v>440</v>
      </c>
      <c r="F1580" s="1">
        <v>-6.1696000000000001E-2</v>
      </c>
    </row>
    <row r="1581" spans="4:6" x14ac:dyDescent="0.2">
      <c r="D1581" s="1">
        <v>291</v>
      </c>
      <c r="E1581" s="1">
        <v>441</v>
      </c>
      <c r="F1581" s="1">
        <v>-3.8556E-2</v>
      </c>
    </row>
    <row r="1582" spans="4:6" x14ac:dyDescent="0.2">
      <c r="D1582" s="1">
        <v>291</v>
      </c>
      <c r="E1582" s="1">
        <v>442</v>
      </c>
      <c r="F1582" s="1">
        <v>-8.2667000000000004E-2</v>
      </c>
    </row>
    <row r="1583" spans="4:6" x14ac:dyDescent="0.2">
      <c r="D1583" s="1">
        <v>291</v>
      </c>
      <c r="E1583" s="1">
        <v>443</v>
      </c>
      <c r="F1583" s="1">
        <v>-6.7040000000000002E-2</v>
      </c>
    </row>
    <row r="1584" spans="4:6" x14ac:dyDescent="0.2">
      <c r="D1584" s="1">
        <v>291</v>
      </c>
      <c r="E1584" s="1">
        <v>444</v>
      </c>
      <c r="F1584" s="1">
        <v>-0.11279500000000001</v>
      </c>
    </row>
    <row r="1585" spans="4:6" x14ac:dyDescent="0.2">
      <c r="D1585" s="1">
        <v>291</v>
      </c>
      <c r="E1585" s="1">
        <v>660</v>
      </c>
      <c r="F1585" s="1">
        <v>3.5707999999999997E-2</v>
      </c>
    </row>
    <row r="1586" spans="4:6" x14ac:dyDescent="0.2">
      <c r="D1586" s="1">
        <v>291</v>
      </c>
      <c r="E1586" s="1">
        <v>797</v>
      </c>
      <c r="F1586" s="1">
        <v>-6.2500000000000001E-4</v>
      </c>
    </row>
    <row r="1587" spans="4:6" x14ac:dyDescent="0.2">
      <c r="D1587" s="1">
        <v>291</v>
      </c>
      <c r="E1587" s="1">
        <v>800</v>
      </c>
      <c r="F1587" s="1">
        <v>0.123427</v>
      </c>
    </row>
    <row r="1588" spans="4:6" x14ac:dyDescent="0.2">
      <c r="D1588" s="1">
        <v>291</v>
      </c>
      <c r="E1588" s="1">
        <v>990</v>
      </c>
      <c r="F1588" s="1">
        <v>-0.61907299999999998</v>
      </c>
    </row>
    <row r="1589" spans="4:6" x14ac:dyDescent="0.2">
      <c r="D1589" s="1">
        <v>292</v>
      </c>
      <c r="E1589" s="1">
        <v>293</v>
      </c>
      <c r="F1589" s="1">
        <v>0.98297900000000005</v>
      </c>
    </row>
    <row r="1590" spans="4:6" x14ac:dyDescent="0.2">
      <c r="D1590" s="1">
        <v>292</v>
      </c>
      <c r="E1590" s="1">
        <v>294</v>
      </c>
      <c r="F1590" s="1">
        <v>0.94023299999999999</v>
      </c>
    </row>
    <row r="1591" spans="4:6" x14ac:dyDescent="0.2">
      <c r="D1591" s="1">
        <v>292</v>
      </c>
      <c r="E1591" s="1">
        <v>295</v>
      </c>
      <c r="F1591" s="1">
        <v>0.92148699999999995</v>
      </c>
    </row>
    <row r="1592" spans="4:6" x14ac:dyDescent="0.2">
      <c r="D1592" s="1">
        <v>292</v>
      </c>
      <c r="E1592" s="1">
        <v>297</v>
      </c>
      <c r="F1592" s="1">
        <v>0.89912199999999998</v>
      </c>
    </row>
    <row r="1593" spans="4:6" x14ac:dyDescent="0.2">
      <c r="D1593" s="1">
        <v>292</v>
      </c>
      <c r="E1593" s="1">
        <v>298</v>
      </c>
      <c r="F1593" s="1">
        <v>0.809778</v>
      </c>
    </row>
    <row r="1594" spans="4:6" x14ac:dyDescent="0.2">
      <c r="D1594" s="1">
        <v>292</v>
      </c>
      <c r="E1594" s="1">
        <v>396</v>
      </c>
      <c r="F1594" s="1">
        <v>-9.0734999999999996E-2</v>
      </c>
    </row>
    <row r="1595" spans="4:6" x14ac:dyDescent="0.2">
      <c r="D1595" s="1">
        <v>292</v>
      </c>
      <c r="E1595" s="1">
        <v>397</v>
      </c>
      <c r="F1595" s="1">
        <v>-0.14083999999999999</v>
      </c>
    </row>
    <row r="1596" spans="4:6" x14ac:dyDescent="0.2">
      <c r="D1596" s="1">
        <v>292</v>
      </c>
      <c r="E1596" s="1">
        <v>398</v>
      </c>
      <c r="F1596" s="1">
        <v>-6.1435999999999998E-2</v>
      </c>
    </row>
    <row r="1597" spans="4:6" x14ac:dyDescent="0.2">
      <c r="D1597" s="1">
        <v>292</v>
      </c>
      <c r="E1597" s="1">
        <v>399</v>
      </c>
      <c r="F1597" s="1">
        <v>-5.6023000000000003E-2</v>
      </c>
    </row>
    <row r="1598" spans="4:6" x14ac:dyDescent="0.2">
      <c r="D1598" s="1">
        <v>292</v>
      </c>
      <c r="E1598" s="1">
        <v>402</v>
      </c>
      <c r="F1598" s="1">
        <v>-2.5388999999999998E-2</v>
      </c>
    </row>
    <row r="1599" spans="4:6" x14ac:dyDescent="0.2">
      <c r="D1599" s="1">
        <v>292</v>
      </c>
      <c r="E1599" s="1">
        <v>403</v>
      </c>
      <c r="F1599" s="1">
        <v>-2.2516000000000001E-2</v>
      </c>
    </row>
    <row r="1600" spans="4:6" x14ac:dyDescent="0.2">
      <c r="D1600" s="1">
        <v>292</v>
      </c>
      <c r="E1600" s="1">
        <v>404</v>
      </c>
      <c r="F1600" s="1">
        <v>-6.4520000000000003E-3</v>
      </c>
    </row>
    <row r="1601" spans="4:6" x14ac:dyDescent="0.2">
      <c r="D1601" s="1">
        <v>292</v>
      </c>
      <c r="E1601" s="1">
        <v>405</v>
      </c>
      <c r="F1601" s="1">
        <v>5.3099999999999996E-3</v>
      </c>
    </row>
    <row r="1602" spans="4:6" x14ac:dyDescent="0.2">
      <c r="D1602" s="1">
        <v>292</v>
      </c>
      <c r="E1602" s="1">
        <v>406</v>
      </c>
      <c r="F1602" s="1">
        <v>1.9290000000000002E-2</v>
      </c>
    </row>
    <row r="1603" spans="4:6" x14ac:dyDescent="0.2">
      <c r="D1603" s="1">
        <v>292</v>
      </c>
      <c r="E1603" s="1">
        <v>407</v>
      </c>
      <c r="F1603" s="1">
        <v>-2.2058000000000001E-2</v>
      </c>
    </row>
    <row r="1604" spans="4:6" x14ac:dyDescent="0.2">
      <c r="D1604" s="1">
        <v>292</v>
      </c>
      <c r="E1604" s="1">
        <v>408</v>
      </c>
      <c r="F1604" s="1">
        <v>-7.8455999999999998E-2</v>
      </c>
    </row>
    <row r="1605" spans="4:6" x14ac:dyDescent="0.2">
      <c r="D1605" s="1">
        <v>292</v>
      </c>
      <c r="E1605" s="1">
        <v>409</v>
      </c>
      <c r="F1605" s="1">
        <v>-3.6223999999999999E-2</v>
      </c>
    </row>
    <row r="1606" spans="4:6" x14ac:dyDescent="0.2">
      <c r="D1606" s="1">
        <v>292</v>
      </c>
      <c r="E1606" s="1">
        <v>432</v>
      </c>
      <c r="F1606" s="1">
        <v>-0.112498</v>
      </c>
    </row>
    <row r="1607" spans="4:6" x14ac:dyDescent="0.2">
      <c r="D1607" s="1">
        <v>292</v>
      </c>
      <c r="E1607" s="1">
        <v>433</v>
      </c>
      <c r="F1607" s="1">
        <v>-9.9363999999999994E-2</v>
      </c>
    </row>
    <row r="1608" spans="4:6" x14ac:dyDescent="0.2">
      <c r="D1608" s="1">
        <v>292</v>
      </c>
      <c r="E1608" s="1">
        <v>435</v>
      </c>
      <c r="F1608" s="1">
        <v>-0.12148299999999999</v>
      </c>
    </row>
    <row r="1609" spans="4:6" x14ac:dyDescent="0.2">
      <c r="D1609" s="1">
        <v>292</v>
      </c>
      <c r="E1609" s="1">
        <v>436</v>
      </c>
      <c r="F1609" s="1">
        <v>-0.15133199999999999</v>
      </c>
    </row>
    <row r="1610" spans="4:6" x14ac:dyDescent="0.2">
      <c r="D1610" s="1">
        <v>292</v>
      </c>
      <c r="E1610" s="1">
        <v>437</v>
      </c>
      <c r="F1610" s="1">
        <v>-0.22103500000000001</v>
      </c>
    </row>
    <row r="1611" spans="4:6" x14ac:dyDescent="0.2">
      <c r="D1611" s="1">
        <v>292</v>
      </c>
      <c r="E1611" s="1">
        <v>438</v>
      </c>
      <c r="F1611" s="1">
        <v>-9.5135999999999998E-2</v>
      </c>
    </row>
    <row r="1612" spans="4:6" x14ac:dyDescent="0.2">
      <c r="D1612" s="1">
        <v>292</v>
      </c>
      <c r="E1612" s="1">
        <v>439</v>
      </c>
      <c r="F1612" s="1">
        <v>-6.8468000000000001E-2</v>
      </c>
    </row>
    <row r="1613" spans="4:6" x14ac:dyDescent="0.2">
      <c r="D1613" s="1">
        <v>292</v>
      </c>
      <c r="E1613" s="1">
        <v>440</v>
      </c>
      <c r="F1613" s="1">
        <v>-5.4738000000000002E-2</v>
      </c>
    </row>
    <row r="1614" spans="4:6" x14ac:dyDescent="0.2">
      <c r="D1614" s="1">
        <v>292</v>
      </c>
      <c r="E1614" s="1">
        <v>441</v>
      </c>
      <c r="F1614" s="1">
        <v>-3.5623000000000002E-2</v>
      </c>
    </row>
    <row r="1615" spans="4:6" x14ac:dyDescent="0.2">
      <c r="D1615" s="1">
        <v>292</v>
      </c>
      <c r="E1615" s="1">
        <v>442</v>
      </c>
      <c r="F1615" s="1">
        <v>-7.8056E-2</v>
      </c>
    </row>
    <row r="1616" spans="4:6" x14ac:dyDescent="0.2">
      <c r="D1616" s="1">
        <v>292</v>
      </c>
      <c r="E1616" s="1">
        <v>443</v>
      </c>
      <c r="F1616" s="1">
        <v>-6.5270999999999996E-2</v>
      </c>
    </row>
    <row r="1617" spans="4:6" x14ac:dyDescent="0.2">
      <c r="D1617" s="1">
        <v>292</v>
      </c>
      <c r="E1617" s="1">
        <v>444</v>
      </c>
      <c r="F1617" s="1">
        <v>-0.112562</v>
      </c>
    </row>
    <row r="1618" spans="4:6" x14ac:dyDescent="0.2">
      <c r="D1618" s="1">
        <v>292</v>
      </c>
      <c r="E1618" s="1">
        <v>660</v>
      </c>
      <c r="F1618" s="1">
        <v>2.3713999999999999E-2</v>
      </c>
    </row>
    <row r="1619" spans="4:6" x14ac:dyDescent="0.2">
      <c r="D1619" s="1">
        <v>292</v>
      </c>
      <c r="E1619" s="1">
        <v>797</v>
      </c>
      <c r="F1619" s="1">
        <v>-1.0895E-2</v>
      </c>
    </row>
    <row r="1620" spans="4:6" x14ac:dyDescent="0.2">
      <c r="D1620" s="1">
        <v>292</v>
      </c>
      <c r="E1620" s="1">
        <v>800</v>
      </c>
      <c r="F1620" s="1">
        <v>0.103363</v>
      </c>
    </row>
    <row r="1621" spans="4:6" x14ac:dyDescent="0.2">
      <c r="D1621" s="1">
        <v>292</v>
      </c>
      <c r="E1621" s="1">
        <v>990</v>
      </c>
      <c r="F1621" s="1">
        <v>-0.68776899999999996</v>
      </c>
    </row>
    <row r="1622" spans="4:6" x14ac:dyDescent="0.2">
      <c r="D1622" s="1">
        <v>293</v>
      </c>
      <c r="E1622" s="1">
        <v>294</v>
      </c>
      <c r="F1622" s="1">
        <v>0.97689000000000004</v>
      </c>
    </row>
    <row r="1623" spans="4:6" x14ac:dyDescent="0.2">
      <c r="D1623" s="1">
        <v>293</v>
      </c>
      <c r="E1623" s="1">
        <v>295</v>
      </c>
      <c r="F1623" s="1">
        <v>0.96443400000000001</v>
      </c>
    </row>
    <row r="1624" spans="4:6" x14ac:dyDescent="0.2">
      <c r="D1624" s="1">
        <v>293</v>
      </c>
      <c r="E1624" s="1">
        <v>297</v>
      </c>
      <c r="F1624" s="1">
        <v>0.94176400000000005</v>
      </c>
    </row>
    <row r="1625" spans="4:6" x14ac:dyDescent="0.2">
      <c r="D1625" s="1">
        <v>293</v>
      </c>
      <c r="E1625" s="1">
        <v>298</v>
      </c>
      <c r="F1625" s="1">
        <v>0.85553400000000002</v>
      </c>
    </row>
    <row r="1626" spans="4:6" x14ac:dyDescent="0.2">
      <c r="D1626" s="1">
        <v>293</v>
      </c>
      <c r="E1626" s="1">
        <v>396</v>
      </c>
      <c r="F1626" s="1">
        <v>-9.0245000000000006E-2</v>
      </c>
    </row>
    <row r="1627" spans="4:6" x14ac:dyDescent="0.2">
      <c r="D1627" s="1">
        <v>293</v>
      </c>
      <c r="E1627" s="1">
        <v>397</v>
      </c>
      <c r="F1627" s="1">
        <v>-0.13992299999999999</v>
      </c>
    </row>
    <row r="1628" spans="4:6" x14ac:dyDescent="0.2">
      <c r="D1628" s="1">
        <v>293</v>
      </c>
      <c r="E1628" s="1">
        <v>398</v>
      </c>
      <c r="F1628" s="1">
        <v>-4.3901000000000003E-2</v>
      </c>
    </row>
    <row r="1629" spans="4:6" x14ac:dyDescent="0.2">
      <c r="D1629" s="1">
        <v>293</v>
      </c>
      <c r="E1629" s="1">
        <v>399</v>
      </c>
      <c r="F1629" s="1">
        <v>-4.1723000000000003E-2</v>
      </c>
    </row>
    <row r="1630" spans="4:6" x14ac:dyDescent="0.2">
      <c r="D1630" s="1">
        <v>293</v>
      </c>
      <c r="E1630" s="1">
        <v>402</v>
      </c>
      <c r="F1630" s="1">
        <v>-1.5633999999999999E-2</v>
      </c>
    </row>
    <row r="1631" spans="4:6" x14ac:dyDescent="0.2">
      <c r="D1631" s="1">
        <v>293</v>
      </c>
      <c r="E1631" s="1">
        <v>403</v>
      </c>
      <c r="F1631" s="1">
        <v>-1.403E-3</v>
      </c>
    </row>
    <row r="1632" spans="4:6" x14ac:dyDescent="0.2">
      <c r="D1632" s="1">
        <v>293</v>
      </c>
      <c r="E1632" s="1">
        <v>404</v>
      </c>
      <c r="F1632" s="1">
        <v>5.0990000000000002E-3</v>
      </c>
    </row>
    <row r="1633" spans="4:6" x14ac:dyDescent="0.2">
      <c r="D1633" s="1">
        <v>293</v>
      </c>
      <c r="E1633" s="1">
        <v>405</v>
      </c>
      <c r="F1633" s="1">
        <v>1.8461000000000002E-2</v>
      </c>
    </row>
    <row r="1634" spans="4:6" x14ac:dyDescent="0.2">
      <c r="D1634" s="1">
        <v>293</v>
      </c>
      <c r="E1634" s="1">
        <v>406</v>
      </c>
      <c r="F1634" s="1">
        <v>2.7435999999999999E-2</v>
      </c>
    </row>
    <row r="1635" spans="4:6" x14ac:dyDescent="0.2">
      <c r="D1635" s="1">
        <v>293</v>
      </c>
      <c r="E1635" s="1">
        <v>407</v>
      </c>
      <c r="F1635" s="1">
        <v>-1.0418999999999999E-2</v>
      </c>
    </row>
    <row r="1636" spans="4:6" x14ac:dyDescent="0.2">
      <c r="D1636" s="1">
        <v>293</v>
      </c>
      <c r="E1636" s="1">
        <v>408</v>
      </c>
      <c r="F1636" s="1">
        <v>-6.5985000000000002E-2</v>
      </c>
    </row>
    <row r="1637" spans="4:6" x14ac:dyDescent="0.2">
      <c r="D1637" s="1">
        <v>293</v>
      </c>
      <c r="E1637" s="1">
        <v>409</v>
      </c>
      <c r="F1637" s="1">
        <v>-3.1803999999999999E-2</v>
      </c>
    </row>
    <row r="1638" spans="4:6" x14ac:dyDescent="0.2">
      <c r="D1638" s="1">
        <v>293</v>
      </c>
      <c r="E1638" s="1">
        <v>432</v>
      </c>
      <c r="F1638" s="1">
        <v>-8.6578000000000002E-2</v>
      </c>
    </row>
    <row r="1639" spans="4:6" x14ac:dyDescent="0.2">
      <c r="D1639" s="1">
        <v>293</v>
      </c>
      <c r="E1639" s="1">
        <v>433</v>
      </c>
      <c r="F1639" s="1">
        <v>-7.5805999999999998E-2</v>
      </c>
    </row>
    <row r="1640" spans="4:6" x14ac:dyDescent="0.2">
      <c r="D1640" s="1">
        <v>293</v>
      </c>
      <c r="E1640" s="1">
        <v>435</v>
      </c>
      <c r="F1640" s="1">
        <v>-9.5515000000000003E-2</v>
      </c>
    </row>
    <row r="1641" spans="4:6" x14ac:dyDescent="0.2">
      <c r="D1641" s="1">
        <v>293</v>
      </c>
      <c r="E1641" s="1">
        <v>436</v>
      </c>
      <c r="F1641" s="1">
        <v>-0.124778</v>
      </c>
    </row>
    <row r="1642" spans="4:6" x14ac:dyDescent="0.2">
      <c r="D1642" s="1">
        <v>293</v>
      </c>
      <c r="E1642" s="1">
        <v>437</v>
      </c>
      <c r="F1642" s="1">
        <v>-0.21881999999999999</v>
      </c>
    </row>
    <row r="1643" spans="4:6" x14ac:dyDescent="0.2">
      <c r="D1643" s="1">
        <v>293</v>
      </c>
      <c r="E1643" s="1">
        <v>438</v>
      </c>
      <c r="F1643" s="1">
        <v>-8.2735000000000003E-2</v>
      </c>
    </row>
    <row r="1644" spans="4:6" x14ac:dyDescent="0.2">
      <c r="D1644" s="1">
        <v>293</v>
      </c>
      <c r="E1644" s="1">
        <v>439</v>
      </c>
      <c r="F1644" s="1">
        <v>-6.8274000000000001E-2</v>
      </c>
    </row>
    <row r="1645" spans="4:6" x14ac:dyDescent="0.2">
      <c r="D1645" s="1">
        <v>293</v>
      </c>
      <c r="E1645" s="1">
        <v>440</v>
      </c>
      <c r="F1645" s="1">
        <v>-5.2256999999999998E-2</v>
      </c>
    </row>
    <row r="1646" spans="4:6" x14ac:dyDescent="0.2">
      <c r="D1646" s="1">
        <v>293</v>
      </c>
      <c r="E1646" s="1">
        <v>441</v>
      </c>
      <c r="F1646" s="1">
        <v>-3.6205000000000001E-2</v>
      </c>
    </row>
    <row r="1647" spans="4:6" x14ac:dyDescent="0.2">
      <c r="D1647" s="1">
        <v>293</v>
      </c>
      <c r="E1647" s="1">
        <v>442</v>
      </c>
      <c r="F1647" s="1">
        <v>-7.6942999999999998E-2</v>
      </c>
    </row>
    <row r="1648" spans="4:6" x14ac:dyDescent="0.2">
      <c r="D1648" s="1">
        <v>293</v>
      </c>
      <c r="E1648" s="1">
        <v>443</v>
      </c>
      <c r="F1648" s="1">
        <v>-6.4031000000000005E-2</v>
      </c>
    </row>
    <row r="1649" spans="4:6" x14ac:dyDescent="0.2">
      <c r="D1649" s="1">
        <v>293</v>
      </c>
      <c r="E1649" s="1">
        <v>444</v>
      </c>
      <c r="F1649" s="1">
        <v>-0.11394899999999999</v>
      </c>
    </row>
    <row r="1650" spans="4:6" x14ac:dyDescent="0.2">
      <c r="D1650" s="1">
        <v>293</v>
      </c>
      <c r="E1650" s="1">
        <v>660</v>
      </c>
      <c r="F1650" s="1">
        <v>3.0051999999999999E-2</v>
      </c>
    </row>
    <row r="1651" spans="4:6" x14ac:dyDescent="0.2">
      <c r="D1651" s="1">
        <v>293</v>
      </c>
      <c r="E1651" s="1">
        <v>797</v>
      </c>
      <c r="F1651" s="1">
        <v>-7.2979999999999998E-3</v>
      </c>
    </row>
    <row r="1652" spans="4:6" x14ac:dyDescent="0.2">
      <c r="D1652" s="1">
        <v>293</v>
      </c>
      <c r="E1652" s="1">
        <v>800</v>
      </c>
      <c r="F1652" s="1">
        <v>0.10904899999999999</v>
      </c>
    </row>
    <row r="1653" spans="4:6" x14ac:dyDescent="0.2">
      <c r="D1653" s="1">
        <v>293</v>
      </c>
      <c r="E1653" s="1">
        <v>990</v>
      </c>
      <c r="F1653" s="1">
        <v>-0.73634100000000002</v>
      </c>
    </row>
    <row r="1654" spans="4:6" x14ac:dyDescent="0.2">
      <c r="D1654" s="1">
        <v>294</v>
      </c>
      <c r="E1654" s="1">
        <v>295</v>
      </c>
      <c r="F1654" s="1">
        <v>0.98678600000000005</v>
      </c>
    </row>
    <row r="1655" spans="4:6" x14ac:dyDescent="0.2">
      <c r="D1655" s="1">
        <v>294</v>
      </c>
      <c r="E1655" s="1">
        <v>297</v>
      </c>
      <c r="F1655" s="1">
        <v>0.96687800000000002</v>
      </c>
    </row>
    <row r="1656" spans="4:6" x14ac:dyDescent="0.2">
      <c r="D1656" s="1">
        <v>294</v>
      </c>
      <c r="E1656" s="1">
        <v>298</v>
      </c>
      <c r="F1656" s="1">
        <v>0.89368400000000003</v>
      </c>
    </row>
    <row r="1657" spans="4:6" x14ac:dyDescent="0.2">
      <c r="D1657" s="1">
        <v>294</v>
      </c>
      <c r="E1657" s="1">
        <v>396</v>
      </c>
      <c r="F1657" s="1">
        <v>-8.7998000000000007E-2</v>
      </c>
    </row>
    <row r="1658" spans="4:6" x14ac:dyDescent="0.2">
      <c r="D1658" s="1">
        <v>294</v>
      </c>
      <c r="E1658" s="1">
        <v>397</v>
      </c>
      <c r="F1658" s="1">
        <v>-0.14133699999999999</v>
      </c>
    </row>
    <row r="1659" spans="4:6" x14ac:dyDescent="0.2">
      <c r="D1659" s="1">
        <v>294</v>
      </c>
      <c r="E1659" s="1">
        <v>398</v>
      </c>
      <c r="F1659" s="1">
        <v>-6.1441999999999997E-2</v>
      </c>
    </row>
    <row r="1660" spans="4:6" x14ac:dyDescent="0.2">
      <c r="D1660" s="1">
        <v>294</v>
      </c>
      <c r="E1660" s="1">
        <v>399</v>
      </c>
      <c r="F1660" s="1">
        <v>-6.7669999999999994E-2</v>
      </c>
    </row>
    <row r="1661" spans="4:6" x14ac:dyDescent="0.2">
      <c r="D1661" s="1">
        <v>294</v>
      </c>
      <c r="E1661" s="1">
        <v>402</v>
      </c>
      <c r="F1661" s="1">
        <v>-2.7349999999999999E-2</v>
      </c>
    </row>
    <row r="1662" spans="4:6" x14ac:dyDescent="0.2">
      <c r="D1662" s="1">
        <v>294</v>
      </c>
      <c r="E1662" s="1">
        <v>403</v>
      </c>
      <c r="F1662" s="1">
        <v>-1.1407E-2</v>
      </c>
    </row>
    <row r="1663" spans="4:6" x14ac:dyDescent="0.2">
      <c r="D1663" s="1">
        <v>294</v>
      </c>
      <c r="E1663" s="1">
        <v>404</v>
      </c>
      <c r="F1663" s="1">
        <v>-1.4369E-2</v>
      </c>
    </row>
    <row r="1664" spans="4:6" x14ac:dyDescent="0.2">
      <c r="D1664" s="1">
        <v>294</v>
      </c>
      <c r="E1664" s="1">
        <v>405</v>
      </c>
      <c r="F1664" s="1">
        <v>-1.977E-3</v>
      </c>
    </row>
    <row r="1665" spans="4:6" x14ac:dyDescent="0.2">
      <c r="D1665" s="1">
        <v>294</v>
      </c>
      <c r="E1665" s="1">
        <v>406</v>
      </c>
      <c r="F1665" s="1">
        <v>6.0800000000000003E-3</v>
      </c>
    </row>
    <row r="1666" spans="4:6" x14ac:dyDescent="0.2">
      <c r="D1666" s="1">
        <v>294</v>
      </c>
      <c r="E1666" s="1">
        <v>407</v>
      </c>
      <c r="F1666" s="1">
        <v>-1.9363999999999999E-2</v>
      </c>
    </row>
    <row r="1667" spans="4:6" x14ac:dyDescent="0.2">
      <c r="D1667" s="1">
        <v>294</v>
      </c>
      <c r="E1667" s="1">
        <v>408</v>
      </c>
      <c r="F1667" s="1">
        <v>-6.5902000000000002E-2</v>
      </c>
    </row>
    <row r="1668" spans="4:6" x14ac:dyDescent="0.2">
      <c r="D1668" s="1">
        <v>294</v>
      </c>
      <c r="E1668" s="1">
        <v>409</v>
      </c>
      <c r="F1668" s="1">
        <v>-4.9306999999999997E-2</v>
      </c>
    </row>
    <row r="1669" spans="4:6" x14ac:dyDescent="0.2">
      <c r="D1669" s="1">
        <v>294</v>
      </c>
      <c r="E1669" s="1">
        <v>432</v>
      </c>
      <c r="F1669" s="1">
        <v>-7.7719999999999997E-2</v>
      </c>
    </row>
    <row r="1670" spans="4:6" x14ac:dyDescent="0.2">
      <c r="D1670" s="1">
        <v>294</v>
      </c>
      <c r="E1670" s="1">
        <v>433</v>
      </c>
      <c r="F1670" s="1">
        <v>-7.0482000000000003E-2</v>
      </c>
    </row>
    <row r="1671" spans="4:6" x14ac:dyDescent="0.2">
      <c r="D1671" s="1">
        <v>294</v>
      </c>
      <c r="E1671" s="1">
        <v>435</v>
      </c>
      <c r="F1671" s="1">
        <v>-8.0855999999999997E-2</v>
      </c>
    </row>
    <row r="1672" spans="4:6" x14ac:dyDescent="0.2">
      <c r="D1672" s="1">
        <v>294</v>
      </c>
      <c r="E1672" s="1">
        <v>436</v>
      </c>
      <c r="F1672" s="1">
        <v>-0.10381899999999999</v>
      </c>
    </row>
    <row r="1673" spans="4:6" x14ac:dyDescent="0.2">
      <c r="D1673" s="1">
        <v>294</v>
      </c>
      <c r="E1673" s="1">
        <v>437</v>
      </c>
      <c r="F1673" s="1">
        <v>-0.21163599999999999</v>
      </c>
    </row>
    <row r="1674" spans="4:6" x14ac:dyDescent="0.2">
      <c r="D1674" s="1">
        <v>294</v>
      </c>
      <c r="E1674" s="1">
        <v>438</v>
      </c>
      <c r="F1674" s="1">
        <v>-9.1250999999999999E-2</v>
      </c>
    </row>
    <row r="1675" spans="4:6" x14ac:dyDescent="0.2">
      <c r="D1675" s="1">
        <v>294</v>
      </c>
      <c r="E1675" s="1">
        <v>439</v>
      </c>
      <c r="F1675" s="1">
        <v>-8.1794000000000006E-2</v>
      </c>
    </row>
    <row r="1676" spans="4:6" x14ac:dyDescent="0.2">
      <c r="D1676" s="1">
        <v>294</v>
      </c>
      <c r="E1676" s="1">
        <v>440</v>
      </c>
      <c r="F1676" s="1">
        <v>-6.6800999999999999E-2</v>
      </c>
    </row>
    <row r="1677" spans="4:6" x14ac:dyDescent="0.2">
      <c r="D1677" s="1">
        <v>294</v>
      </c>
      <c r="E1677" s="1">
        <v>441</v>
      </c>
      <c r="F1677" s="1">
        <v>-5.3338000000000003E-2</v>
      </c>
    </row>
    <row r="1678" spans="4:6" x14ac:dyDescent="0.2">
      <c r="D1678" s="1">
        <v>294</v>
      </c>
      <c r="E1678" s="1">
        <v>442</v>
      </c>
      <c r="F1678" s="1">
        <v>-8.0354999999999996E-2</v>
      </c>
    </row>
    <row r="1679" spans="4:6" x14ac:dyDescent="0.2">
      <c r="D1679" s="1">
        <v>294</v>
      </c>
      <c r="E1679" s="1">
        <v>443</v>
      </c>
      <c r="F1679" s="1">
        <v>-7.1870000000000003E-2</v>
      </c>
    </row>
    <row r="1680" spans="4:6" x14ac:dyDescent="0.2">
      <c r="D1680" s="1">
        <v>294</v>
      </c>
      <c r="E1680" s="1">
        <v>444</v>
      </c>
      <c r="F1680" s="1">
        <v>-0.125139</v>
      </c>
    </row>
    <row r="1681" spans="4:6" x14ac:dyDescent="0.2">
      <c r="D1681" s="1">
        <v>294</v>
      </c>
      <c r="E1681" s="1">
        <v>660</v>
      </c>
      <c r="F1681" s="1">
        <v>1.6806000000000001E-2</v>
      </c>
    </row>
    <row r="1682" spans="4:6" x14ac:dyDescent="0.2">
      <c r="D1682" s="1">
        <v>294</v>
      </c>
      <c r="E1682" s="1">
        <v>797</v>
      </c>
      <c r="F1682" s="1">
        <v>-1.5987000000000001E-2</v>
      </c>
    </row>
    <row r="1683" spans="4:6" x14ac:dyDescent="0.2">
      <c r="D1683" s="1">
        <v>294</v>
      </c>
      <c r="E1683" s="1">
        <v>800</v>
      </c>
      <c r="F1683" s="1">
        <v>0.102213</v>
      </c>
    </row>
    <row r="1684" spans="4:6" x14ac:dyDescent="0.2">
      <c r="D1684" s="1">
        <v>294</v>
      </c>
      <c r="E1684" s="1">
        <v>990</v>
      </c>
      <c r="F1684" s="1">
        <v>-0.76271599999999995</v>
      </c>
    </row>
    <row r="1685" spans="4:6" x14ac:dyDescent="0.2">
      <c r="D1685" s="1">
        <v>295</v>
      </c>
      <c r="E1685" s="1">
        <v>297</v>
      </c>
      <c r="F1685" s="1">
        <v>0.98773999999999995</v>
      </c>
    </row>
    <row r="1686" spans="4:6" x14ac:dyDescent="0.2">
      <c r="D1686" s="1">
        <v>295</v>
      </c>
      <c r="E1686" s="1">
        <v>298</v>
      </c>
      <c r="F1686" s="1">
        <v>0.92895000000000005</v>
      </c>
    </row>
    <row r="1687" spans="4:6" x14ac:dyDescent="0.2">
      <c r="D1687" s="1">
        <v>295</v>
      </c>
      <c r="E1687" s="1">
        <v>396</v>
      </c>
      <c r="F1687" s="1">
        <v>-8.5668999999999995E-2</v>
      </c>
    </row>
    <row r="1688" spans="4:6" x14ac:dyDescent="0.2">
      <c r="D1688" s="1">
        <v>295</v>
      </c>
      <c r="E1688" s="1">
        <v>397</v>
      </c>
      <c r="F1688" s="1">
        <v>-0.136076</v>
      </c>
    </row>
    <row r="1689" spans="4:6" x14ac:dyDescent="0.2">
      <c r="D1689" s="1">
        <v>295</v>
      </c>
      <c r="E1689" s="1">
        <v>398</v>
      </c>
      <c r="F1689" s="1">
        <v>-3.1274000000000003E-2</v>
      </c>
    </row>
    <row r="1690" spans="4:6" x14ac:dyDescent="0.2">
      <c r="D1690" s="1">
        <v>295</v>
      </c>
      <c r="E1690" s="1">
        <v>399</v>
      </c>
      <c r="F1690" s="1">
        <v>-3.9341000000000001E-2</v>
      </c>
    </row>
    <row r="1691" spans="4:6" x14ac:dyDescent="0.2">
      <c r="D1691" s="1">
        <v>295</v>
      </c>
      <c r="E1691" s="1">
        <v>402</v>
      </c>
      <c r="F1691" s="1">
        <v>1.83E-3</v>
      </c>
    </row>
    <row r="1692" spans="4:6" x14ac:dyDescent="0.2">
      <c r="D1692" s="1">
        <v>295</v>
      </c>
      <c r="E1692" s="1">
        <v>403</v>
      </c>
      <c r="F1692" s="1">
        <v>1.8596000000000001E-2</v>
      </c>
    </row>
    <row r="1693" spans="4:6" x14ac:dyDescent="0.2">
      <c r="D1693" s="1">
        <v>295</v>
      </c>
      <c r="E1693" s="1">
        <v>404</v>
      </c>
      <c r="F1693" s="1">
        <v>1.2881999999999999E-2</v>
      </c>
    </row>
    <row r="1694" spans="4:6" x14ac:dyDescent="0.2">
      <c r="D1694" s="1">
        <v>295</v>
      </c>
      <c r="E1694" s="1">
        <v>405</v>
      </c>
      <c r="F1694" s="1">
        <v>2.7691E-2</v>
      </c>
    </row>
    <row r="1695" spans="4:6" x14ac:dyDescent="0.2">
      <c r="D1695" s="1">
        <v>295</v>
      </c>
      <c r="E1695" s="1">
        <v>406</v>
      </c>
      <c r="F1695" s="1">
        <v>3.5007999999999997E-2</v>
      </c>
    </row>
    <row r="1696" spans="4:6" x14ac:dyDescent="0.2">
      <c r="D1696" s="1">
        <v>295</v>
      </c>
      <c r="E1696" s="1">
        <v>407</v>
      </c>
      <c r="F1696" s="1">
        <v>3.6319999999999998E-3</v>
      </c>
    </row>
    <row r="1697" spans="4:6" x14ac:dyDescent="0.2">
      <c r="D1697" s="1">
        <v>295</v>
      </c>
      <c r="E1697" s="1">
        <v>408</v>
      </c>
      <c r="F1697" s="1">
        <v>-4.3577999999999999E-2</v>
      </c>
    </row>
    <row r="1698" spans="4:6" x14ac:dyDescent="0.2">
      <c r="D1698" s="1">
        <v>295</v>
      </c>
      <c r="E1698" s="1">
        <v>409</v>
      </c>
      <c r="F1698" s="1">
        <v>-2.5236999999999999E-2</v>
      </c>
    </row>
    <row r="1699" spans="4:6" x14ac:dyDescent="0.2">
      <c r="D1699" s="1">
        <v>295</v>
      </c>
      <c r="E1699" s="1">
        <v>432</v>
      </c>
      <c r="F1699" s="1">
        <v>-7.3455999999999994E-2</v>
      </c>
    </row>
    <row r="1700" spans="4:6" x14ac:dyDescent="0.2">
      <c r="D1700" s="1">
        <v>295</v>
      </c>
      <c r="E1700" s="1">
        <v>433</v>
      </c>
      <c r="F1700" s="1">
        <v>-6.4006999999999994E-2</v>
      </c>
    </row>
    <row r="1701" spans="4:6" x14ac:dyDescent="0.2">
      <c r="D1701" s="1">
        <v>295</v>
      </c>
      <c r="E1701" s="1">
        <v>435</v>
      </c>
      <c r="F1701" s="1">
        <v>-8.1007999999999997E-2</v>
      </c>
    </row>
    <row r="1702" spans="4:6" x14ac:dyDescent="0.2">
      <c r="D1702" s="1">
        <v>295</v>
      </c>
      <c r="E1702" s="1">
        <v>436</v>
      </c>
      <c r="F1702" s="1">
        <v>-0.106392</v>
      </c>
    </row>
    <row r="1703" spans="4:6" x14ac:dyDescent="0.2">
      <c r="D1703" s="1">
        <v>295</v>
      </c>
      <c r="E1703" s="1">
        <v>437</v>
      </c>
      <c r="F1703" s="1">
        <v>-0.20714099999999999</v>
      </c>
    </row>
    <row r="1704" spans="4:6" x14ac:dyDescent="0.2">
      <c r="D1704" s="1">
        <v>295</v>
      </c>
      <c r="E1704" s="1">
        <v>438</v>
      </c>
      <c r="F1704" s="1">
        <v>-8.0302999999999999E-2</v>
      </c>
    </row>
    <row r="1705" spans="4:6" x14ac:dyDescent="0.2">
      <c r="D1705" s="1">
        <v>295</v>
      </c>
      <c r="E1705" s="1">
        <v>439</v>
      </c>
      <c r="F1705" s="1">
        <v>-6.8357000000000001E-2</v>
      </c>
    </row>
    <row r="1706" spans="4:6" x14ac:dyDescent="0.2">
      <c r="D1706" s="1">
        <v>295</v>
      </c>
      <c r="E1706" s="1">
        <v>440</v>
      </c>
      <c r="F1706" s="1">
        <v>-5.0417999999999998E-2</v>
      </c>
    </row>
    <row r="1707" spans="4:6" x14ac:dyDescent="0.2">
      <c r="D1707" s="1">
        <v>295</v>
      </c>
      <c r="E1707" s="1">
        <v>441</v>
      </c>
      <c r="F1707" s="1">
        <v>-3.7781000000000002E-2</v>
      </c>
    </row>
    <row r="1708" spans="4:6" x14ac:dyDescent="0.2">
      <c r="D1708" s="1">
        <v>295</v>
      </c>
      <c r="E1708" s="1">
        <v>442</v>
      </c>
      <c r="F1708" s="1">
        <v>-6.3300999999999996E-2</v>
      </c>
    </row>
    <row r="1709" spans="4:6" x14ac:dyDescent="0.2">
      <c r="D1709" s="1">
        <v>295</v>
      </c>
      <c r="E1709" s="1">
        <v>443</v>
      </c>
      <c r="F1709" s="1">
        <v>-5.5749E-2</v>
      </c>
    </row>
    <row r="1710" spans="4:6" x14ac:dyDescent="0.2">
      <c r="D1710" s="1">
        <v>295</v>
      </c>
      <c r="E1710" s="1">
        <v>444</v>
      </c>
      <c r="F1710" s="1">
        <v>-0.108672</v>
      </c>
    </row>
    <row r="1711" spans="4:6" x14ac:dyDescent="0.2">
      <c r="D1711" s="1">
        <v>295</v>
      </c>
      <c r="E1711" s="1">
        <v>660</v>
      </c>
      <c r="F1711" s="1">
        <v>3.6219000000000001E-2</v>
      </c>
    </row>
    <row r="1712" spans="4:6" x14ac:dyDescent="0.2">
      <c r="D1712" s="1">
        <v>295</v>
      </c>
      <c r="E1712" s="1">
        <v>797</v>
      </c>
      <c r="F1712" s="1">
        <v>-2.9465000000000002E-2</v>
      </c>
    </row>
    <row r="1713" spans="4:6" x14ac:dyDescent="0.2">
      <c r="D1713" s="1">
        <v>295</v>
      </c>
      <c r="E1713" s="1">
        <v>800</v>
      </c>
      <c r="F1713" s="1">
        <v>0.10091700000000001</v>
      </c>
    </row>
    <row r="1714" spans="4:6" x14ac:dyDescent="0.2">
      <c r="D1714" s="1">
        <v>295</v>
      </c>
      <c r="E1714" s="1">
        <v>990</v>
      </c>
      <c r="F1714" s="1">
        <v>-0.76183100000000004</v>
      </c>
    </row>
    <row r="1715" spans="4:6" x14ac:dyDescent="0.2">
      <c r="D1715" s="1">
        <v>297</v>
      </c>
      <c r="E1715" s="1">
        <v>298</v>
      </c>
      <c r="F1715" s="1">
        <v>0.955793</v>
      </c>
    </row>
    <row r="1716" spans="4:6" x14ac:dyDescent="0.2">
      <c r="D1716" s="1">
        <v>297</v>
      </c>
      <c r="E1716" s="1">
        <v>396</v>
      </c>
      <c r="F1716" s="1">
        <v>-8.677E-2</v>
      </c>
    </row>
    <row r="1717" spans="4:6" x14ac:dyDescent="0.2">
      <c r="D1717" s="1">
        <v>297</v>
      </c>
      <c r="E1717" s="1">
        <v>397</v>
      </c>
      <c r="F1717" s="1">
        <v>-0.14215900000000001</v>
      </c>
    </row>
    <row r="1718" spans="4:6" x14ac:dyDescent="0.2">
      <c r="D1718" s="1">
        <v>297</v>
      </c>
      <c r="E1718" s="1">
        <v>398</v>
      </c>
      <c r="F1718" s="1">
        <v>-2.6998999999999999E-2</v>
      </c>
    </row>
    <row r="1719" spans="4:6" x14ac:dyDescent="0.2">
      <c r="D1719" s="1">
        <v>297</v>
      </c>
      <c r="E1719" s="1">
        <v>399</v>
      </c>
      <c r="F1719" s="1">
        <v>-3.5915999999999997E-2</v>
      </c>
    </row>
    <row r="1720" spans="4:6" x14ac:dyDescent="0.2">
      <c r="D1720" s="1">
        <v>297</v>
      </c>
      <c r="E1720" s="1">
        <v>402</v>
      </c>
      <c r="F1720" s="1">
        <v>-2.0170000000000001E-3</v>
      </c>
    </row>
    <row r="1721" spans="4:6" x14ac:dyDescent="0.2">
      <c r="D1721" s="1">
        <v>297</v>
      </c>
      <c r="E1721" s="1">
        <v>403</v>
      </c>
      <c r="F1721" s="1">
        <v>1.7753000000000001E-2</v>
      </c>
    </row>
    <row r="1722" spans="4:6" x14ac:dyDescent="0.2">
      <c r="D1722" s="1">
        <v>297</v>
      </c>
      <c r="E1722" s="1">
        <v>404</v>
      </c>
      <c r="F1722" s="1">
        <v>1.4321E-2</v>
      </c>
    </row>
    <row r="1723" spans="4:6" x14ac:dyDescent="0.2">
      <c r="D1723" s="1">
        <v>297</v>
      </c>
      <c r="E1723" s="1">
        <v>405</v>
      </c>
      <c r="F1723" s="1">
        <v>2.8642000000000001E-2</v>
      </c>
    </row>
    <row r="1724" spans="4:6" x14ac:dyDescent="0.2">
      <c r="D1724" s="1">
        <v>297</v>
      </c>
      <c r="E1724" s="1">
        <v>406</v>
      </c>
      <c r="F1724" s="1">
        <v>3.4347000000000003E-2</v>
      </c>
    </row>
    <row r="1725" spans="4:6" x14ac:dyDescent="0.2">
      <c r="D1725" s="1">
        <v>297</v>
      </c>
      <c r="E1725" s="1">
        <v>407</v>
      </c>
      <c r="F1725" s="1">
        <v>-3.7230000000000002E-3</v>
      </c>
    </row>
    <row r="1726" spans="4:6" x14ac:dyDescent="0.2">
      <c r="D1726" s="1">
        <v>297</v>
      </c>
      <c r="E1726" s="1">
        <v>408</v>
      </c>
      <c r="F1726" s="1">
        <v>-5.2886000000000002E-2</v>
      </c>
    </row>
    <row r="1727" spans="4:6" x14ac:dyDescent="0.2">
      <c r="D1727" s="1">
        <v>297</v>
      </c>
      <c r="E1727" s="1">
        <v>409</v>
      </c>
      <c r="F1727" s="1">
        <v>-2.6776000000000001E-2</v>
      </c>
    </row>
    <row r="1728" spans="4:6" x14ac:dyDescent="0.2">
      <c r="D1728" s="1">
        <v>297</v>
      </c>
      <c r="E1728" s="1">
        <v>432</v>
      </c>
      <c r="F1728" s="1">
        <v>-7.3511000000000007E-2</v>
      </c>
    </row>
    <row r="1729" spans="4:6" x14ac:dyDescent="0.2">
      <c r="D1729" s="1">
        <v>297</v>
      </c>
      <c r="E1729" s="1">
        <v>433</v>
      </c>
      <c r="F1729" s="1">
        <v>-5.8145000000000002E-2</v>
      </c>
    </row>
    <row r="1730" spans="4:6" x14ac:dyDescent="0.2">
      <c r="D1730" s="1">
        <v>297</v>
      </c>
      <c r="E1730" s="1">
        <v>435</v>
      </c>
      <c r="F1730" s="1">
        <v>-7.1915999999999994E-2</v>
      </c>
    </row>
    <row r="1731" spans="4:6" x14ac:dyDescent="0.2">
      <c r="D1731" s="1">
        <v>297</v>
      </c>
      <c r="E1731" s="1">
        <v>436</v>
      </c>
      <c r="F1731" s="1">
        <v>-9.7876000000000005E-2</v>
      </c>
    </row>
    <row r="1732" spans="4:6" x14ac:dyDescent="0.2">
      <c r="D1732" s="1">
        <v>297</v>
      </c>
      <c r="E1732" s="1">
        <v>437</v>
      </c>
      <c r="F1732" s="1">
        <v>-0.193827</v>
      </c>
    </row>
    <row r="1733" spans="4:6" x14ac:dyDescent="0.2">
      <c r="D1733" s="1">
        <v>297</v>
      </c>
      <c r="E1733" s="1">
        <v>438</v>
      </c>
      <c r="F1733" s="1">
        <v>-8.0682000000000004E-2</v>
      </c>
    </row>
    <row r="1734" spans="4:6" x14ac:dyDescent="0.2">
      <c r="D1734" s="1">
        <v>297</v>
      </c>
      <c r="E1734" s="1">
        <v>439</v>
      </c>
      <c r="F1734" s="1">
        <v>-6.3688999999999996E-2</v>
      </c>
    </row>
    <row r="1735" spans="4:6" x14ac:dyDescent="0.2">
      <c r="D1735" s="1">
        <v>297</v>
      </c>
      <c r="E1735" s="1">
        <v>440</v>
      </c>
      <c r="F1735" s="1">
        <v>-4.5791999999999999E-2</v>
      </c>
    </row>
    <row r="1736" spans="4:6" x14ac:dyDescent="0.2">
      <c r="D1736" s="1">
        <v>297</v>
      </c>
      <c r="E1736" s="1">
        <v>441</v>
      </c>
      <c r="F1736" s="1">
        <v>-3.3995999999999998E-2</v>
      </c>
    </row>
    <row r="1737" spans="4:6" x14ac:dyDescent="0.2">
      <c r="D1737" s="1">
        <v>297</v>
      </c>
      <c r="E1737" s="1">
        <v>442</v>
      </c>
      <c r="F1737" s="1">
        <v>-6.5485000000000002E-2</v>
      </c>
    </row>
    <row r="1738" spans="4:6" x14ac:dyDescent="0.2">
      <c r="D1738" s="1">
        <v>297</v>
      </c>
      <c r="E1738" s="1">
        <v>443</v>
      </c>
      <c r="F1738" s="1">
        <v>-6.1558000000000002E-2</v>
      </c>
    </row>
    <row r="1739" spans="4:6" x14ac:dyDescent="0.2">
      <c r="D1739" s="1">
        <v>297</v>
      </c>
      <c r="E1739" s="1">
        <v>444</v>
      </c>
      <c r="F1739" s="1">
        <v>-0.108616</v>
      </c>
    </row>
    <row r="1740" spans="4:6" x14ac:dyDescent="0.2">
      <c r="D1740" s="1">
        <v>297</v>
      </c>
      <c r="E1740" s="1">
        <v>660</v>
      </c>
      <c r="F1740" s="1">
        <v>4.3396999999999998E-2</v>
      </c>
    </row>
    <row r="1741" spans="4:6" x14ac:dyDescent="0.2">
      <c r="D1741" s="1">
        <v>297</v>
      </c>
      <c r="E1741" s="1">
        <v>797</v>
      </c>
      <c r="F1741" s="1">
        <v>-3.4729000000000003E-2</v>
      </c>
    </row>
    <row r="1742" spans="4:6" x14ac:dyDescent="0.2">
      <c r="D1742" s="1">
        <v>297</v>
      </c>
      <c r="E1742" s="1">
        <v>800</v>
      </c>
      <c r="F1742" s="1">
        <v>9.5272999999999997E-2</v>
      </c>
    </row>
    <row r="1743" spans="4:6" x14ac:dyDescent="0.2">
      <c r="D1743" s="1">
        <v>297</v>
      </c>
      <c r="E1743" s="1">
        <v>990</v>
      </c>
      <c r="F1743" s="1">
        <v>-0.74379600000000001</v>
      </c>
    </row>
    <row r="1744" spans="4:6" x14ac:dyDescent="0.2">
      <c r="D1744" s="1">
        <v>298</v>
      </c>
      <c r="E1744" s="1">
        <v>396</v>
      </c>
      <c r="F1744" s="1">
        <v>-6.2521999999999994E-2</v>
      </c>
    </row>
    <row r="1745" spans="4:6" x14ac:dyDescent="0.2">
      <c r="D1745" s="1">
        <v>298</v>
      </c>
      <c r="E1745" s="1">
        <v>397</v>
      </c>
      <c r="F1745" s="1">
        <v>-0.13409599999999999</v>
      </c>
    </row>
    <row r="1746" spans="4:6" x14ac:dyDescent="0.2">
      <c r="D1746" s="1">
        <v>298</v>
      </c>
      <c r="E1746" s="1">
        <v>398</v>
      </c>
      <c r="F1746" s="1">
        <v>-3.1870000000000002E-2</v>
      </c>
    </row>
    <row r="1747" spans="4:6" x14ac:dyDescent="0.2">
      <c r="D1747" s="1">
        <v>298</v>
      </c>
      <c r="E1747" s="1">
        <v>399</v>
      </c>
      <c r="F1747" s="1">
        <v>-3.9588999999999999E-2</v>
      </c>
    </row>
    <row r="1748" spans="4:6" x14ac:dyDescent="0.2">
      <c r="D1748" s="1">
        <v>298</v>
      </c>
      <c r="E1748" s="1">
        <v>402</v>
      </c>
      <c r="F1748" s="1">
        <v>-4.4790000000000003E-3</v>
      </c>
    </row>
    <row r="1749" spans="4:6" x14ac:dyDescent="0.2">
      <c r="D1749" s="1">
        <v>298</v>
      </c>
      <c r="E1749" s="1">
        <v>403</v>
      </c>
      <c r="F1749" s="1">
        <v>1.5310000000000001E-2</v>
      </c>
    </row>
    <row r="1750" spans="4:6" x14ac:dyDescent="0.2">
      <c r="D1750" s="1">
        <v>298</v>
      </c>
      <c r="E1750" s="1">
        <v>404</v>
      </c>
      <c r="F1750" s="1">
        <v>4.9630000000000004E-3</v>
      </c>
    </row>
    <row r="1751" spans="4:6" x14ac:dyDescent="0.2">
      <c r="D1751" s="1">
        <v>298</v>
      </c>
      <c r="E1751" s="1">
        <v>405</v>
      </c>
      <c r="F1751" s="1">
        <v>2.6081E-2</v>
      </c>
    </row>
    <row r="1752" spans="4:6" x14ac:dyDescent="0.2">
      <c r="D1752" s="1">
        <v>298</v>
      </c>
      <c r="E1752" s="1">
        <v>406</v>
      </c>
      <c r="F1752" s="1">
        <v>3.0248000000000001E-2</v>
      </c>
    </row>
    <row r="1753" spans="4:6" x14ac:dyDescent="0.2">
      <c r="D1753" s="1">
        <v>298</v>
      </c>
      <c r="E1753" s="1">
        <v>407</v>
      </c>
      <c r="F1753" s="1">
        <v>-1.8124000000000001E-2</v>
      </c>
    </row>
    <row r="1754" spans="4:6" x14ac:dyDescent="0.2">
      <c r="D1754" s="1">
        <v>298</v>
      </c>
      <c r="E1754" s="1">
        <v>408</v>
      </c>
      <c r="F1754" s="1">
        <v>-5.8910999999999998E-2</v>
      </c>
    </row>
    <row r="1755" spans="4:6" x14ac:dyDescent="0.2">
      <c r="D1755" s="1">
        <v>298</v>
      </c>
      <c r="E1755" s="1">
        <v>409</v>
      </c>
      <c r="F1755" s="1">
        <v>-3.1897000000000002E-2</v>
      </c>
    </row>
    <row r="1756" spans="4:6" x14ac:dyDescent="0.2">
      <c r="D1756" s="1">
        <v>298</v>
      </c>
      <c r="E1756" s="1">
        <v>432</v>
      </c>
      <c r="F1756" s="1">
        <v>-5.2222999999999999E-2</v>
      </c>
    </row>
    <row r="1757" spans="4:6" x14ac:dyDescent="0.2">
      <c r="D1757" s="1">
        <v>298</v>
      </c>
      <c r="E1757" s="1">
        <v>433</v>
      </c>
      <c r="F1757" s="1">
        <v>-4.2027000000000002E-2</v>
      </c>
    </row>
    <row r="1758" spans="4:6" x14ac:dyDescent="0.2">
      <c r="D1758" s="1">
        <v>298</v>
      </c>
      <c r="E1758" s="1">
        <v>435</v>
      </c>
      <c r="F1758" s="1">
        <v>-4.5314E-2</v>
      </c>
    </row>
    <row r="1759" spans="4:6" x14ac:dyDescent="0.2">
      <c r="D1759" s="1">
        <v>298</v>
      </c>
      <c r="E1759" s="1">
        <v>436</v>
      </c>
      <c r="F1759" s="1">
        <v>-6.8418000000000007E-2</v>
      </c>
    </row>
    <row r="1760" spans="4:6" x14ac:dyDescent="0.2">
      <c r="D1760" s="1">
        <v>298</v>
      </c>
      <c r="E1760" s="1">
        <v>437</v>
      </c>
      <c r="F1760" s="1">
        <v>-0.172435</v>
      </c>
    </row>
    <row r="1761" spans="4:6" x14ac:dyDescent="0.2">
      <c r="D1761" s="1">
        <v>298</v>
      </c>
      <c r="E1761" s="1">
        <v>438</v>
      </c>
      <c r="F1761" s="1">
        <v>-7.8953999999999996E-2</v>
      </c>
    </row>
    <row r="1762" spans="4:6" x14ac:dyDescent="0.2">
      <c r="D1762" s="1">
        <v>298</v>
      </c>
      <c r="E1762" s="1">
        <v>439</v>
      </c>
      <c r="F1762" s="1">
        <v>-5.6284000000000001E-2</v>
      </c>
    </row>
    <row r="1763" spans="4:6" x14ac:dyDescent="0.2">
      <c r="D1763" s="1">
        <v>298</v>
      </c>
      <c r="E1763" s="1">
        <v>440</v>
      </c>
      <c r="F1763" s="1">
        <v>-4.0766999999999998E-2</v>
      </c>
    </row>
    <row r="1764" spans="4:6" x14ac:dyDescent="0.2">
      <c r="D1764" s="1">
        <v>298</v>
      </c>
      <c r="E1764" s="1">
        <v>441</v>
      </c>
      <c r="F1764" s="1">
        <v>-2.5409999999999999E-2</v>
      </c>
    </row>
    <row r="1765" spans="4:6" x14ac:dyDescent="0.2">
      <c r="D1765" s="1">
        <v>298</v>
      </c>
      <c r="E1765" s="1">
        <v>442</v>
      </c>
      <c r="F1765" s="1">
        <v>-6.0921999999999997E-2</v>
      </c>
    </row>
    <row r="1766" spans="4:6" x14ac:dyDescent="0.2">
      <c r="D1766" s="1">
        <v>298</v>
      </c>
      <c r="E1766" s="1">
        <v>443</v>
      </c>
      <c r="F1766" s="1">
        <v>-5.4399000000000003E-2</v>
      </c>
    </row>
    <row r="1767" spans="4:6" x14ac:dyDescent="0.2">
      <c r="D1767" s="1">
        <v>298</v>
      </c>
      <c r="E1767" s="1">
        <v>444</v>
      </c>
      <c r="F1767" s="1">
        <v>-9.9664000000000003E-2</v>
      </c>
    </row>
    <row r="1768" spans="4:6" x14ac:dyDescent="0.2">
      <c r="D1768" s="1">
        <v>298</v>
      </c>
      <c r="E1768" s="1">
        <v>660</v>
      </c>
      <c r="F1768" s="1">
        <v>1.8190999999999999E-2</v>
      </c>
    </row>
    <row r="1769" spans="4:6" x14ac:dyDescent="0.2">
      <c r="D1769" s="1">
        <v>298</v>
      </c>
      <c r="E1769" s="1">
        <v>797</v>
      </c>
      <c r="F1769" s="1">
        <v>-5.6299000000000002E-2</v>
      </c>
    </row>
    <row r="1770" spans="4:6" x14ac:dyDescent="0.2">
      <c r="D1770" s="1">
        <v>298</v>
      </c>
      <c r="E1770" s="1">
        <v>800</v>
      </c>
      <c r="F1770" s="1">
        <v>7.0079000000000002E-2</v>
      </c>
    </row>
    <row r="1771" spans="4:6" x14ac:dyDescent="0.2">
      <c r="D1771" s="1">
        <v>298</v>
      </c>
      <c r="E1771" s="1">
        <v>990</v>
      </c>
      <c r="F1771" s="1">
        <v>-0.72008000000000005</v>
      </c>
    </row>
    <row r="1772" spans="4:6" x14ac:dyDescent="0.2">
      <c r="D1772" s="1">
        <v>396</v>
      </c>
      <c r="E1772" s="1">
        <v>397</v>
      </c>
      <c r="F1772" s="1">
        <v>0.70538199999999995</v>
      </c>
    </row>
    <row r="1773" spans="4:6" x14ac:dyDescent="0.2">
      <c r="D1773" s="1">
        <v>396</v>
      </c>
      <c r="E1773" s="1">
        <v>398</v>
      </c>
      <c r="F1773" s="1">
        <v>0.29814600000000002</v>
      </c>
    </row>
    <row r="1774" spans="4:6" x14ac:dyDescent="0.2">
      <c r="D1774" s="1">
        <v>396</v>
      </c>
      <c r="E1774" s="1">
        <v>399</v>
      </c>
      <c r="F1774" s="1">
        <v>0.236897</v>
      </c>
    </row>
    <row r="1775" spans="4:6" x14ac:dyDescent="0.2">
      <c r="D1775" s="1">
        <v>396</v>
      </c>
      <c r="E1775" s="1">
        <v>402</v>
      </c>
      <c r="F1775" s="1">
        <v>0.20915500000000001</v>
      </c>
    </row>
    <row r="1776" spans="4:6" x14ac:dyDescent="0.2">
      <c r="D1776" s="1">
        <v>396</v>
      </c>
      <c r="E1776" s="1">
        <v>403</v>
      </c>
      <c r="F1776" s="1">
        <v>0.20109399999999999</v>
      </c>
    </row>
    <row r="1777" spans="4:6" x14ac:dyDescent="0.2">
      <c r="D1777" s="1">
        <v>396</v>
      </c>
      <c r="E1777" s="1">
        <v>404</v>
      </c>
      <c r="F1777" s="1">
        <v>0.15717</v>
      </c>
    </row>
    <row r="1778" spans="4:6" x14ac:dyDescent="0.2">
      <c r="D1778" s="1">
        <v>396</v>
      </c>
      <c r="E1778" s="1">
        <v>405</v>
      </c>
      <c r="F1778" s="1">
        <v>0.16306000000000001</v>
      </c>
    </row>
    <row r="1779" spans="4:6" x14ac:dyDescent="0.2">
      <c r="D1779" s="1">
        <v>396</v>
      </c>
      <c r="E1779" s="1">
        <v>406</v>
      </c>
      <c r="F1779" s="1">
        <v>0.14507700000000001</v>
      </c>
    </row>
    <row r="1780" spans="4:6" x14ac:dyDescent="0.2">
      <c r="D1780" s="1">
        <v>396</v>
      </c>
      <c r="E1780" s="1">
        <v>407</v>
      </c>
      <c r="F1780" s="1">
        <v>0.11769499999999999</v>
      </c>
    </row>
    <row r="1781" spans="4:6" x14ac:dyDescent="0.2">
      <c r="D1781" s="1">
        <v>396</v>
      </c>
      <c r="E1781" s="1">
        <v>408</v>
      </c>
      <c r="F1781" s="1">
        <v>0.12898499999999999</v>
      </c>
    </row>
    <row r="1782" spans="4:6" x14ac:dyDescent="0.2">
      <c r="D1782" s="1">
        <v>396</v>
      </c>
      <c r="E1782" s="1">
        <v>409</v>
      </c>
      <c r="F1782" s="1">
        <v>0.10959199999999999</v>
      </c>
    </row>
    <row r="1783" spans="4:6" x14ac:dyDescent="0.2">
      <c r="D1783" s="1">
        <v>396</v>
      </c>
      <c r="E1783" s="1">
        <v>432</v>
      </c>
      <c r="F1783" s="1">
        <v>0.16111700000000001</v>
      </c>
    </row>
    <row r="1784" spans="4:6" x14ac:dyDescent="0.2">
      <c r="D1784" s="1">
        <v>396</v>
      </c>
      <c r="E1784" s="1">
        <v>433</v>
      </c>
      <c r="F1784" s="1">
        <v>0.151089</v>
      </c>
    </row>
    <row r="1785" spans="4:6" x14ac:dyDescent="0.2">
      <c r="D1785" s="1">
        <v>396</v>
      </c>
      <c r="E1785" s="1">
        <v>435</v>
      </c>
      <c r="F1785" s="1">
        <v>0.16029599999999999</v>
      </c>
    </row>
    <row r="1786" spans="4:6" x14ac:dyDescent="0.2">
      <c r="D1786" s="1">
        <v>396</v>
      </c>
      <c r="E1786" s="1">
        <v>436</v>
      </c>
      <c r="F1786" s="1">
        <v>0.12593499999999999</v>
      </c>
    </row>
    <row r="1787" spans="4:6" x14ac:dyDescent="0.2">
      <c r="D1787" s="1">
        <v>396</v>
      </c>
      <c r="E1787" s="1">
        <v>437</v>
      </c>
      <c r="F1787" s="1">
        <v>0.23381199999999999</v>
      </c>
    </row>
    <row r="1788" spans="4:6" x14ac:dyDescent="0.2">
      <c r="D1788" s="1">
        <v>396</v>
      </c>
      <c r="E1788" s="1">
        <v>438</v>
      </c>
      <c r="F1788" s="1">
        <v>0.21073500000000001</v>
      </c>
    </row>
    <row r="1789" spans="4:6" x14ac:dyDescent="0.2">
      <c r="D1789" s="1">
        <v>396</v>
      </c>
      <c r="E1789" s="1">
        <v>439</v>
      </c>
      <c r="F1789" s="1">
        <v>0.17308100000000001</v>
      </c>
    </row>
    <row r="1790" spans="4:6" x14ac:dyDescent="0.2">
      <c r="D1790" s="1">
        <v>396</v>
      </c>
      <c r="E1790" s="1">
        <v>440</v>
      </c>
      <c r="F1790" s="1">
        <v>0.15405099999999999</v>
      </c>
    </row>
    <row r="1791" spans="4:6" x14ac:dyDescent="0.2">
      <c r="D1791" s="1">
        <v>396</v>
      </c>
      <c r="E1791" s="1">
        <v>441</v>
      </c>
      <c r="F1791" s="1">
        <v>0.135744</v>
      </c>
    </row>
    <row r="1792" spans="4:6" x14ac:dyDescent="0.2">
      <c r="D1792" s="1">
        <v>396</v>
      </c>
      <c r="E1792" s="1">
        <v>442</v>
      </c>
      <c r="F1792" s="1">
        <v>0.12947900000000001</v>
      </c>
    </row>
    <row r="1793" spans="4:6" x14ac:dyDescent="0.2">
      <c r="D1793" s="1">
        <v>396</v>
      </c>
      <c r="E1793" s="1">
        <v>443</v>
      </c>
      <c r="F1793" s="1">
        <v>0.14019999999999999</v>
      </c>
    </row>
    <row r="1794" spans="4:6" x14ac:dyDescent="0.2">
      <c r="D1794" s="1">
        <v>396</v>
      </c>
      <c r="E1794" s="1">
        <v>444</v>
      </c>
      <c r="F1794" s="1">
        <v>0.16139100000000001</v>
      </c>
    </row>
    <row r="1795" spans="4:6" x14ac:dyDescent="0.2">
      <c r="D1795" s="1">
        <v>396</v>
      </c>
      <c r="E1795" s="1">
        <v>660</v>
      </c>
      <c r="F1795" s="1">
        <v>-5.7224999999999998E-2</v>
      </c>
    </row>
    <row r="1796" spans="4:6" x14ac:dyDescent="0.2">
      <c r="D1796" s="1">
        <v>396</v>
      </c>
      <c r="E1796" s="1">
        <v>797</v>
      </c>
      <c r="F1796" s="1">
        <v>-1.1691999999999999E-2</v>
      </c>
    </row>
    <row r="1797" spans="4:6" x14ac:dyDescent="0.2">
      <c r="D1797" s="1">
        <v>396</v>
      </c>
      <c r="E1797" s="1">
        <v>800</v>
      </c>
      <c r="F1797" s="1">
        <v>-3.0460999999999998E-2</v>
      </c>
    </row>
    <row r="1798" spans="4:6" x14ac:dyDescent="0.2">
      <c r="D1798" s="1">
        <v>396</v>
      </c>
      <c r="E1798" s="1">
        <v>990</v>
      </c>
      <c r="F1798" s="1">
        <v>1.3469E-2</v>
      </c>
    </row>
    <row r="1799" spans="4:6" x14ac:dyDescent="0.2">
      <c r="D1799" s="1">
        <v>397</v>
      </c>
      <c r="E1799" s="1">
        <v>398</v>
      </c>
      <c r="F1799" s="1">
        <v>0.233985</v>
      </c>
    </row>
    <row r="1800" spans="4:6" x14ac:dyDescent="0.2">
      <c r="D1800" s="1">
        <v>397</v>
      </c>
      <c r="E1800" s="1">
        <v>399</v>
      </c>
      <c r="F1800" s="1">
        <v>0.143952</v>
      </c>
    </row>
    <row r="1801" spans="4:6" x14ac:dyDescent="0.2">
      <c r="D1801" s="1">
        <v>397</v>
      </c>
      <c r="E1801" s="1">
        <v>402</v>
      </c>
      <c r="F1801" s="1">
        <v>0.14863599999999999</v>
      </c>
    </row>
    <row r="1802" spans="4:6" x14ac:dyDescent="0.2">
      <c r="D1802" s="1">
        <v>397</v>
      </c>
      <c r="E1802" s="1">
        <v>403</v>
      </c>
      <c r="F1802" s="1">
        <v>0.13003700000000001</v>
      </c>
    </row>
    <row r="1803" spans="4:6" x14ac:dyDescent="0.2">
      <c r="D1803" s="1">
        <v>397</v>
      </c>
      <c r="E1803" s="1">
        <v>404</v>
      </c>
      <c r="F1803" s="1">
        <v>8.8829000000000005E-2</v>
      </c>
    </row>
    <row r="1804" spans="4:6" x14ac:dyDescent="0.2">
      <c r="D1804" s="1">
        <v>397</v>
      </c>
      <c r="E1804" s="1">
        <v>405</v>
      </c>
      <c r="F1804" s="1">
        <v>9.0075000000000002E-2</v>
      </c>
    </row>
    <row r="1805" spans="4:6" x14ac:dyDescent="0.2">
      <c r="D1805" s="1">
        <v>397</v>
      </c>
      <c r="E1805" s="1">
        <v>406</v>
      </c>
      <c r="F1805" s="1">
        <v>6.8304000000000004E-2</v>
      </c>
    </row>
    <row r="1806" spans="4:6" x14ac:dyDescent="0.2">
      <c r="D1806" s="1">
        <v>397</v>
      </c>
      <c r="E1806" s="1">
        <v>407</v>
      </c>
      <c r="F1806" s="1">
        <v>9.9013000000000004E-2</v>
      </c>
    </row>
    <row r="1807" spans="4:6" x14ac:dyDescent="0.2">
      <c r="D1807" s="1">
        <v>397</v>
      </c>
      <c r="E1807" s="1">
        <v>408</v>
      </c>
      <c r="F1807" s="1">
        <v>8.5965E-2</v>
      </c>
    </row>
    <row r="1808" spans="4:6" x14ac:dyDescent="0.2">
      <c r="D1808" s="1">
        <v>397</v>
      </c>
      <c r="E1808" s="1">
        <v>409</v>
      </c>
      <c r="F1808" s="1">
        <v>5.7160999999999997E-2</v>
      </c>
    </row>
    <row r="1809" spans="4:6" x14ac:dyDescent="0.2">
      <c r="D1809" s="1">
        <v>397</v>
      </c>
      <c r="E1809" s="1">
        <v>432</v>
      </c>
      <c r="F1809" s="1">
        <v>5.0036999999999998E-2</v>
      </c>
    </row>
    <row r="1810" spans="4:6" x14ac:dyDescent="0.2">
      <c r="D1810" s="1">
        <v>397</v>
      </c>
      <c r="E1810" s="1">
        <v>433</v>
      </c>
      <c r="F1810" s="1">
        <v>9.5710000000000003E-2</v>
      </c>
    </row>
    <row r="1811" spans="4:6" x14ac:dyDescent="0.2">
      <c r="D1811" s="1">
        <v>397</v>
      </c>
      <c r="E1811" s="1">
        <v>435</v>
      </c>
      <c r="F1811" s="1">
        <v>9.3213000000000004E-2</v>
      </c>
    </row>
    <row r="1812" spans="4:6" x14ac:dyDescent="0.2">
      <c r="D1812" s="1">
        <v>397</v>
      </c>
      <c r="E1812" s="1">
        <v>436</v>
      </c>
      <c r="F1812" s="1">
        <v>8.5610000000000006E-2</v>
      </c>
    </row>
    <row r="1813" spans="4:6" x14ac:dyDescent="0.2">
      <c r="D1813" s="1">
        <v>397</v>
      </c>
      <c r="E1813" s="1">
        <v>437</v>
      </c>
      <c r="F1813" s="1">
        <v>0.206841</v>
      </c>
    </row>
    <row r="1814" spans="4:6" x14ac:dyDescent="0.2">
      <c r="D1814" s="1">
        <v>397</v>
      </c>
      <c r="E1814" s="1">
        <v>438</v>
      </c>
      <c r="F1814" s="1">
        <v>0.126109</v>
      </c>
    </row>
    <row r="1815" spans="4:6" x14ac:dyDescent="0.2">
      <c r="D1815" s="1">
        <v>397</v>
      </c>
      <c r="E1815" s="1">
        <v>439</v>
      </c>
      <c r="F1815" s="1">
        <v>7.2232000000000005E-2</v>
      </c>
    </row>
    <row r="1816" spans="4:6" x14ac:dyDescent="0.2">
      <c r="D1816" s="1">
        <v>397</v>
      </c>
      <c r="E1816" s="1">
        <v>440</v>
      </c>
      <c r="F1816" s="1">
        <v>5.5536000000000002E-2</v>
      </c>
    </row>
    <row r="1817" spans="4:6" x14ac:dyDescent="0.2">
      <c r="D1817" s="1">
        <v>397</v>
      </c>
      <c r="E1817" s="1">
        <v>441</v>
      </c>
      <c r="F1817" s="1">
        <v>3.4144000000000001E-2</v>
      </c>
    </row>
    <row r="1818" spans="4:6" x14ac:dyDescent="0.2">
      <c r="D1818" s="1">
        <v>397</v>
      </c>
      <c r="E1818" s="1">
        <v>442</v>
      </c>
      <c r="F1818" s="1">
        <v>6.3271999999999995E-2</v>
      </c>
    </row>
    <row r="1819" spans="4:6" x14ac:dyDescent="0.2">
      <c r="D1819" s="1">
        <v>397</v>
      </c>
      <c r="E1819" s="1">
        <v>443</v>
      </c>
      <c r="F1819" s="1">
        <v>6.4895999999999995E-2</v>
      </c>
    </row>
    <row r="1820" spans="4:6" x14ac:dyDescent="0.2">
      <c r="D1820" s="1">
        <v>397</v>
      </c>
      <c r="E1820" s="1">
        <v>444</v>
      </c>
      <c r="F1820" s="1">
        <v>7.6125999999999999E-2</v>
      </c>
    </row>
    <row r="1821" spans="4:6" x14ac:dyDescent="0.2">
      <c r="D1821" s="1">
        <v>397</v>
      </c>
      <c r="E1821" s="1">
        <v>660</v>
      </c>
      <c r="F1821" s="1">
        <v>-0.12734300000000001</v>
      </c>
    </row>
    <row r="1822" spans="4:6" x14ac:dyDescent="0.2">
      <c r="D1822" s="1">
        <v>397</v>
      </c>
      <c r="E1822" s="1">
        <v>797</v>
      </c>
      <c r="F1822" s="1">
        <v>5.5919000000000003E-2</v>
      </c>
    </row>
    <row r="1823" spans="4:6" x14ac:dyDescent="0.2">
      <c r="D1823" s="1">
        <v>397</v>
      </c>
      <c r="E1823" s="1">
        <v>800</v>
      </c>
      <c r="F1823" s="1">
        <v>1.2637000000000001E-2</v>
      </c>
    </row>
    <row r="1824" spans="4:6" x14ac:dyDescent="0.2">
      <c r="D1824" s="1">
        <v>397</v>
      </c>
      <c r="E1824" s="1">
        <v>990</v>
      </c>
      <c r="F1824" s="1">
        <v>8.0156000000000005E-2</v>
      </c>
    </row>
    <row r="1825" spans="4:6" x14ac:dyDescent="0.2">
      <c r="D1825" s="1">
        <v>398</v>
      </c>
      <c r="E1825" s="1">
        <v>399</v>
      </c>
      <c r="F1825" s="1">
        <v>0.94026600000000005</v>
      </c>
    </row>
    <row r="1826" spans="4:6" x14ac:dyDescent="0.2">
      <c r="D1826" s="1">
        <v>398</v>
      </c>
      <c r="E1826" s="1">
        <v>402</v>
      </c>
      <c r="F1826" s="1">
        <v>0.79531399999999997</v>
      </c>
    </row>
    <row r="1827" spans="4:6" x14ac:dyDescent="0.2">
      <c r="D1827" s="1">
        <v>398</v>
      </c>
      <c r="E1827" s="1">
        <v>403</v>
      </c>
      <c r="F1827" s="1">
        <v>0.74355499999999997</v>
      </c>
    </row>
    <row r="1828" spans="4:6" x14ac:dyDescent="0.2">
      <c r="D1828" s="1">
        <v>398</v>
      </c>
      <c r="E1828" s="1">
        <v>404</v>
      </c>
      <c r="F1828" s="1">
        <v>0.65464500000000003</v>
      </c>
    </row>
    <row r="1829" spans="4:6" x14ac:dyDescent="0.2">
      <c r="D1829" s="1">
        <v>398</v>
      </c>
      <c r="E1829" s="1">
        <v>405</v>
      </c>
      <c r="F1829" s="1">
        <v>0.67801</v>
      </c>
    </row>
    <row r="1830" spans="4:6" x14ac:dyDescent="0.2">
      <c r="D1830" s="1">
        <v>398</v>
      </c>
      <c r="E1830" s="1">
        <v>406</v>
      </c>
      <c r="F1830" s="1">
        <v>0.61549500000000001</v>
      </c>
    </row>
    <row r="1831" spans="4:6" x14ac:dyDescent="0.2">
      <c r="D1831" s="1">
        <v>398</v>
      </c>
      <c r="E1831" s="1">
        <v>407</v>
      </c>
      <c r="F1831" s="1">
        <v>0.54134700000000002</v>
      </c>
    </row>
    <row r="1832" spans="4:6" x14ac:dyDescent="0.2">
      <c r="D1832" s="1">
        <v>398</v>
      </c>
      <c r="E1832" s="1">
        <v>408</v>
      </c>
      <c r="F1832" s="1">
        <v>0.52555799999999997</v>
      </c>
    </row>
    <row r="1833" spans="4:6" x14ac:dyDescent="0.2">
      <c r="D1833" s="1">
        <v>398</v>
      </c>
      <c r="E1833" s="1">
        <v>409</v>
      </c>
      <c r="F1833" s="1">
        <v>0.46257700000000002</v>
      </c>
    </row>
    <row r="1834" spans="4:6" x14ac:dyDescent="0.2">
      <c r="D1834" s="1">
        <v>398</v>
      </c>
      <c r="E1834" s="1">
        <v>432</v>
      </c>
      <c r="F1834" s="1">
        <v>0.22262100000000001</v>
      </c>
    </row>
    <row r="1835" spans="4:6" x14ac:dyDescent="0.2">
      <c r="D1835" s="1">
        <v>398</v>
      </c>
      <c r="E1835" s="1">
        <v>433</v>
      </c>
      <c r="F1835" s="1">
        <v>0.240479</v>
      </c>
    </row>
    <row r="1836" spans="4:6" x14ac:dyDescent="0.2">
      <c r="D1836" s="1">
        <v>398</v>
      </c>
      <c r="E1836" s="1">
        <v>435</v>
      </c>
      <c r="F1836" s="1">
        <v>0.20954</v>
      </c>
    </row>
    <row r="1837" spans="4:6" x14ac:dyDescent="0.2">
      <c r="D1837" s="1">
        <v>398</v>
      </c>
      <c r="E1837" s="1">
        <v>436</v>
      </c>
      <c r="F1837" s="1">
        <v>0.16883400000000001</v>
      </c>
    </row>
    <row r="1838" spans="4:6" x14ac:dyDescent="0.2">
      <c r="D1838" s="1">
        <v>398</v>
      </c>
      <c r="E1838" s="1">
        <v>437</v>
      </c>
      <c r="F1838" s="1">
        <v>0.433668</v>
      </c>
    </row>
    <row r="1839" spans="4:6" x14ac:dyDescent="0.2">
      <c r="D1839" s="1">
        <v>398</v>
      </c>
      <c r="E1839" s="1">
        <v>438</v>
      </c>
      <c r="F1839" s="1">
        <v>0.62845099999999998</v>
      </c>
    </row>
    <row r="1840" spans="4:6" x14ac:dyDescent="0.2">
      <c r="D1840" s="1">
        <v>398</v>
      </c>
      <c r="E1840" s="1">
        <v>439</v>
      </c>
      <c r="F1840" s="1">
        <v>0.48913000000000001</v>
      </c>
    </row>
    <row r="1841" spans="4:6" x14ac:dyDescent="0.2">
      <c r="D1841" s="1">
        <v>398</v>
      </c>
      <c r="E1841" s="1">
        <v>440</v>
      </c>
      <c r="F1841" s="1">
        <v>0.52535200000000004</v>
      </c>
    </row>
    <row r="1842" spans="4:6" x14ac:dyDescent="0.2">
      <c r="D1842" s="1">
        <v>398</v>
      </c>
      <c r="E1842" s="1">
        <v>441</v>
      </c>
      <c r="F1842" s="1">
        <v>0.45226100000000002</v>
      </c>
    </row>
    <row r="1843" spans="4:6" x14ac:dyDescent="0.2">
      <c r="D1843" s="1">
        <v>398</v>
      </c>
      <c r="E1843" s="1">
        <v>442</v>
      </c>
      <c r="F1843" s="1">
        <v>0.41365099999999999</v>
      </c>
    </row>
    <row r="1844" spans="4:6" x14ac:dyDescent="0.2">
      <c r="D1844" s="1">
        <v>398</v>
      </c>
      <c r="E1844" s="1">
        <v>443</v>
      </c>
      <c r="F1844" s="1">
        <v>0.41406500000000002</v>
      </c>
    </row>
    <row r="1845" spans="4:6" x14ac:dyDescent="0.2">
      <c r="D1845" s="1">
        <v>398</v>
      </c>
      <c r="E1845" s="1">
        <v>444</v>
      </c>
      <c r="F1845" s="1">
        <v>0.39248300000000003</v>
      </c>
    </row>
    <row r="1846" spans="4:6" x14ac:dyDescent="0.2">
      <c r="D1846" s="1">
        <v>398</v>
      </c>
      <c r="E1846" s="1">
        <v>660</v>
      </c>
      <c r="F1846" s="1">
        <v>-1.8386E-2</v>
      </c>
    </row>
    <row r="1847" spans="4:6" x14ac:dyDescent="0.2">
      <c r="D1847" s="1">
        <v>398</v>
      </c>
      <c r="E1847" s="1">
        <v>797</v>
      </c>
      <c r="F1847" s="1">
        <v>-4.2841999999999998E-2</v>
      </c>
    </row>
    <row r="1848" spans="4:6" x14ac:dyDescent="0.2">
      <c r="D1848" s="1">
        <v>398</v>
      </c>
      <c r="E1848" s="1">
        <v>800</v>
      </c>
      <c r="F1848" s="1">
        <v>-0.101063</v>
      </c>
    </row>
    <row r="1849" spans="4:6" x14ac:dyDescent="0.2">
      <c r="D1849" s="1">
        <v>398</v>
      </c>
      <c r="E1849" s="1">
        <v>990</v>
      </c>
      <c r="F1849" s="1">
        <v>6.8409999999999999E-2</v>
      </c>
    </row>
    <row r="1850" spans="4:6" x14ac:dyDescent="0.2">
      <c r="D1850" s="1">
        <v>399</v>
      </c>
      <c r="E1850" s="1">
        <v>402</v>
      </c>
      <c r="F1850" s="1">
        <v>0.85379300000000002</v>
      </c>
    </row>
    <row r="1851" spans="4:6" x14ac:dyDescent="0.2">
      <c r="D1851" s="1">
        <v>399</v>
      </c>
      <c r="E1851" s="1">
        <v>403</v>
      </c>
      <c r="F1851" s="1">
        <v>0.80345599999999995</v>
      </c>
    </row>
    <row r="1852" spans="4:6" x14ac:dyDescent="0.2">
      <c r="D1852" s="1">
        <v>399</v>
      </c>
      <c r="E1852" s="1">
        <v>404</v>
      </c>
      <c r="F1852" s="1">
        <v>0.71715799999999996</v>
      </c>
    </row>
    <row r="1853" spans="4:6" x14ac:dyDescent="0.2">
      <c r="D1853" s="1">
        <v>399</v>
      </c>
      <c r="E1853" s="1">
        <v>405</v>
      </c>
      <c r="F1853" s="1">
        <v>0.72938899999999995</v>
      </c>
    </row>
    <row r="1854" spans="4:6" x14ac:dyDescent="0.2">
      <c r="D1854" s="1">
        <v>399</v>
      </c>
      <c r="E1854" s="1">
        <v>406</v>
      </c>
      <c r="F1854" s="1">
        <v>0.67176999999999998</v>
      </c>
    </row>
    <row r="1855" spans="4:6" x14ac:dyDescent="0.2">
      <c r="D1855" s="1">
        <v>399</v>
      </c>
      <c r="E1855" s="1">
        <v>407</v>
      </c>
      <c r="F1855" s="1">
        <v>0.61278600000000005</v>
      </c>
    </row>
    <row r="1856" spans="4:6" x14ac:dyDescent="0.2">
      <c r="D1856" s="1">
        <v>399</v>
      </c>
      <c r="E1856" s="1">
        <v>408</v>
      </c>
      <c r="F1856" s="1">
        <v>0.548481</v>
      </c>
    </row>
    <row r="1857" spans="4:6" x14ac:dyDescent="0.2">
      <c r="D1857" s="1">
        <v>399</v>
      </c>
      <c r="E1857" s="1">
        <v>409</v>
      </c>
      <c r="F1857" s="1">
        <v>0.49785800000000002</v>
      </c>
    </row>
    <row r="1858" spans="4:6" x14ac:dyDescent="0.2">
      <c r="D1858" s="1">
        <v>399</v>
      </c>
      <c r="E1858" s="1">
        <v>432</v>
      </c>
      <c r="F1858" s="1">
        <v>0.229299</v>
      </c>
    </row>
    <row r="1859" spans="4:6" x14ac:dyDescent="0.2">
      <c r="D1859" s="1">
        <v>399</v>
      </c>
      <c r="E1859" s="1">
        <v>433</v>
      </c>
      <c r="F1859" s="1">
        <v>0.246284</v>
      </c>
    </row>
    <row r="1860" spans="4:6" x14ac:dyDescent="0.2">
      <c r="D1860" s="1">
        <v>399</v>
      </c>
      <c r="E1860" s="1">
        <v>435</v>
      </c>
      <c r="F1860" s="1">
        <v>0.208871</v>
      </c>
    </row>
    <row r="1861" spans="4:6" x14ac:dyDescent="0.2">
      <c r="D1861" s="1">
        <v>399</v>
      </c>
      <c r="E1861" s="1">
        <v>436</v>
      </c>
      <c r="F1861" s="1">
        <v>0.18051900000000001</v>
      </c>
    </row>
    <row r="1862" spans="4:6" x14ac:dyDescent="0.2">
      <c r="D1862" s="1">
        <v>399</v>
      </c>
      <c r="E1862" s="1">
        <v>437</v>
      </c>
      <c r="F1862" s="1">
        <v>0.45234600000000003</v>
      </c>
    </row>
    <row r="1863" spans="4:6" x14ac:dyDescent="0.2">
      <c r="D1863" s="1">
        <v>399</v>
      </c>
      <c r="E1863" s="1">
        <v>438</v>
      </c>
      <c r="F1863" s="1">
        <v>0.67876899999999996</v>
      </c>
    </row>
    <row r="1864" spans="4:6" x14ac:dyDescent="0.2">
      <c r="D1864" s="1">
        <v>399</v>
      </c>
      <c r="E1864" s="1">
        <v>439</v>
      </c>
      <c r="F1864" s="1">
        <v>0.54217499999999996</v>
      </c>
    </row>
    <row r="1865" spans="4:6" x14ac:dyDescent="0.2">
      <c r="D1865" s="1">
        <v>399</v>
      </c>
      <c r="E1865" s="1">
        <v>440</v>
      </c>
      <c r="F1865" s="1">
        <v>0.56499200000000005</v>
      </c>
    </row>
    <row r="1866" spans="4:6" x14ac:dyDescent="0.2">
      <c r="D1866" s="1">
        <v>399</v>
      </c>
      <c r="E1866" s="1">
        <v>441</v>
      </c>
      <c r="F1866" s="1">
        <v>0.502884</v>
      </c>
    </row>
    <row r="1867" spans="4:6" x14ac:dyDescent="0.2">
      <c r="D1867" s="1">
        <v>399</v>
      </c>
      <c r="E1867" s="1">
        <v>442</v>
      </c>
      <c r="F1867" s="1">
        <v>0.45101599999999997</v>
      </c>
    </row>
    <row r="1868" spans="4:6" x14ac:dyDescent="0.2">
      <c r="D1868" s="1">
        <v>399</v>
      </c>
      <c r="E1868" s="1">
        <v>443</v>
      </c>
      <c r="F1868" s="1">
        <v>0.450706</v>
      </c>
    </row>
    <row r="1869" spans="4:6" x14ac:dyDescent="0.2">
      <c r="D1869" s="1">
        <v>399</v>
      </c>
      <c r="E1869" s="1">
        <v>444</v>
      </c>
      <c r="F1869" s="1">
        <v>0.42194399999999999</v>
      </c>
    </row>
    <row r="1870" spans="4:6" x14ac:dyDescent="0.2">
      <c r="D1870" s="1">
        <v>399</v>
      </c>
      <c r="E1870" s="1">
        <v>660</v>
      </c>
      <c r="F1870" s="1">
        <v>-1.8898999999999999E-2</v>
      </c>
    </row>
    <row r="1871" spans="4:6" x14ac:dyDescent="0.2">
      <c r="D1871" s="1">
        <v>399</v>
      </c>
      <c r="E1871" s="1">
        <v>797</v>
      </c>
      <c r="F1871" s="1">
        <v>-3.0710999999999999E-2</v>
      </c>
    </row>
    <row r="1872" spans="4:6" x14ac:dyDescent="0.2">
      <c r="D1872" s="1">
        <v>399</v>
      </c>
      <c r="E1872" s="1">
        <v>800</v>
      </c>
      <c r="F1872" s="1">
        <v>-0.10087400000000001</v>
      </c>
    </row>
    <row r="1873" spans="4:6" x14ac:dyDescent="0.2">
      <c r="D1873" s="1">
        <v>399</v>
      </c>
      <c r="E1873" s="1">
        <v>990</v>
      </c>
      <c r="F1873" s="1">
        <v>6.6747000000000001E-2</v>
      </c>
    </row>
    <row r="1874" spans="4:6" x14ac:dyDescent="0.2">
      <c r="D1874" s="1">
        <v>402</v>
      </c>
      <c r="E1874" s="1">
        <v>403</v>
      </c>
      <c r="F1874" s="1">
        <v>0.90326300000000004</v>
      </c>
    </row>
    <row r="1875" spans="4:6" x14ac:dyDescent="0.2">
      <c r="D1875" s="1">
        <v>402</v>
      </c>
      <c r="E1875" s="1">
        <v>404</v>
      </c>
      <c r="F1875" s="1">
        <v>0.85255400000000003</v>
      </c>
    </row>
    <row r="1876" spans="4:6" x14ac:dyDescent="0.2">
      <c r="D1876" s="1">
        <v>402</v>
      </c>
      <c r="E1876" s="1">
        <v>405</v>
      </c>
      <c r="F1876" s="1">
        <v>0.830457</v>
      </c>
    </row>
    <row r="1877" spans="4:6" x14ac:dyDescent="0.2">
      <c r="D1877" s="1">
        <v>402</v>
      </c>
      <c r="E1877" s="1">
        <v>406</v>
      </c>
      <c r="F1877" s="1">
        <v>0.79884699999999997</v>
      </c>
    </row>
    <row r="1878" spans="4:6" x14ac:dyDescent="0.2">
      <c r="D1878" s="1">
        <v>402</v>
      </c>
      <c r="E1878" s="1">
        <v>407</v>
      </c>
      <c r="F1878" s="1">
        <v>0.73643000000000003</v>
      </c>
    </row>
    <row r="1879" spans="4:6" x14ac:dyDescent="0.2">
      <c r="D1879" s="1">
        <v>402</v>
      </c>
      <c r="E1879" s="1">
        <v>408</v>
      </c>
      <c r="F1879" s="1">
        <v>0.66840100000000002</v>
      </c>
    </row>
    <row r="1880" spans="4:6" x14ac:dyDescent="0.2">
      <c r="D1880" s="1">
        <v>402</v>
      </c>
      <c r="E1880" s="1">
        <v>409</v>
      </c>
      <c r="F1880" s="1">
        <v>0.64288599999999996</v>
      </c>
    </row>
    <row r="1881" spans="4:6" x14ac:dyDescent="0.2">
      <c r="D1881" s="1">
        <v>402</v>
      </c>
      <c r="E1881" s="1">
        <v>432</v>
      </c>
      <c r="F1881" s="1">
        <v>0.169376</v>
      </c>
    </row>
    <row r="1882" spans="4:6" x14ac:dyDescent="0.2">
      <c r="D1882" s="1">
        <v>402</v>
      </c>
      <c r="E1882" s="1">
        <v>433</v>
      </c>
      <c r="F1882" s="1">
        <v>0.15590899999999999</v>
      </c>
    </row>
    <row r="1883" spans="4:6" x14ac:dyDescent="0.2">
      <c r="D1883" s="1">
        <v>402</v>
      </c>
      <c r="E1883" s="1">
        <v>435</v>
      </c>
      <c r="F1883" s="1">
        <v>0.122166</v>
      </c>
    </row>
    <row r="1884" spans="4:6" x14ac:dyDescent="0.2">
      <c r="D1884" s="1">
        <v>402</v>
      </c>
      <c r="E1884" s="1">
        <v>436</v>
      </c>
      <c r="F1884" s="1">
        <v>0.102558</v>
      </c>
    </row>
    <row r="1885" spans="4:6" x14ac:dyDescent="0.2">
      <c r="D1885" s="1">
        <v>402</v>
      </c>
      <c r="E1885" s="1">
        <v>437</v>
      </c>
      <c r="F1885" s="1">
        <v>0.52135200000000004</v>
      </c>
    </row>
    <row r="1886" spans="4:6" x14ac:dyDescent="0.2">
      <c r="D1886" s="1">
        <v>402</v>
      </c>
      <c r="E1886" s="1">
        <v>438</v>
      </c>
      <c r="F1886" s="1">
        <v>0.75804300000000002</v>
      </c>
    </row>
    <row r="1887" spans="4:6" x14ac:dyDescent="0.2">
      <c r="D1887" s="1">
        <v>402</v>
      </c>
      <c r="E1887" s="1">
        <v>439</v>
      </c>
      <c r="F1887" s="1">
        <v>0.68006299999999997</v>
      </c>
    </row>
    <row r="1888" spans="4:6" x14ac:dyDescent="0.2">
      <c r="D1888" s="1">
        <v>402</v>
      </c>
      <c r="E1888" s="1">
        <v>440</v>
      </c>
      <c r="F1888" s="1">
        <v>0.67280499999999999</v>
      </c>
    </row>
    <row r="1889" spans="4:6" x14ac:dyDescent="0.2">
      <c r="D1889" s="1">
        <v>402</v>
      </c>
      <c r="E1889" s="1">
        <v>441</v>
      </c>
      <c r="F1889" s="1">
        <v>0.63545399999999996</v>
      </c>
    </row>
    <row r="1890" spans="4:6" x14ac:dyDescent="0.2">
      <c r="D1890" s="1">
        <v>402</v>
      </c>
      <c r="E1890" s="1">
        <v>442</v>
      </c>
      <c r="F1890" s="1">
        <v>0.59832399999999997</v>
      </c>
    </row>
    <row r="1891" spans="4:6" x14ac:dyDescent="0.2">
      <c r="D1891" s="1">
        <v>402</v>
      </c>
      <c r="E1891" s="1">
        <v>443</v>
      </c>
      <c r="F1891" s="1">
        <v>0.58155199999999996</v>
      </c>
    </row>
    <row r="1892" spans="4:6" x14ac:dyDescent="0.2">
      <c r="D1892" s="1">
        <v>402</v>
      </c>
      <c r="E1892" s="1">
        <v>444</v>
      </c>
      <c r="F1892" s="1">
        <v>0.56707799999999997</v>
      </c>
    </row>
    <row r="1893" spans="4:6" x14ac:dyDescent="0.2">
      <c r="D1893" s="1">
        <v>402</v>
      </c>
      <c r="E1893" s="1">
        <v>660</v>
      </c>
      <c r="F1893" s="1">
        <v>8.4580000000000002E-3</v>
      </c>
    </row>
    <row r="1894" spans="4:6" x14ac:dyDescent="0.2">
      <c r="D1894" s="1">
        <v>402</v>
      </c>
      <c r="E1894" s="1">
        <v>797</v>
      </c>
      <c r="F1894" s="1">
        <v>2.2071E-2</v>
      </c>
    </row>
    <row r="1895" spans="4:6" x14ac:dyDescent="0.2">
      <c r="D1895" s="1">
        <v>402</v>
      </c>
      <c r="E1895" s="1">
        <v>800</v>
      </c>
      <c r="F1895" s="1">
        <v>-3.8602999999999998E-2</v>
      </c>
    </row>
    <row r="1896" spans="4:6" x14ac:dyDescent="0.2">
      <c r="D1896" s="1">
        <v>402</v>
      </c>
      <c r="E1896" s="1">
        <v>990</v>
      </c>
      <c r="F1896" s="1">
        <v>7.1503999999999998E-2</v>
      </c>
    </row>
    <row r="1897" spans="4:6" x14ac:dyDescent="0.2">
      <c r="D1897" s="1">
        <v>403</v>
      </c>
      <c r="E1897" s="1">
        <v>404</v>
      </c>
      <c r="F1897" s="1">
        <v>0.90665200000000001</v>
      </c>
    </row>
    <row r="1898" spans="4:6" x14ac:dyDescent="0.2">
      <c r="D1898" s="1">
        <v>403</v>
      </c>
      <c r="E1898" s="1">
        <v>405</v>
      </c>
      <c r="F1898" s="1">
        <v>0.89549599999999996</v>
      </c>
    </row>
    <row r="1899" spans="4:6" x14ac:dyDescent="0.2">
      <c r="D1899" s="1">
        <v>403</v>
      </c>
      <c r="E1899" s="1">
        <v>406</v>
      </c>
      <c r="F1899" s="1">
        <v>0.86231800000000003</v>
      </c>
    </row>
    <row r="1900" spans="4:6" x14ac:dyDescent="0.2">
      <c r="D1900" s="1">
        <v>403</v>
      </c>
      <c r="E1900" s="1">
        <v>407</v>
      </c>
      <c r="F1900" s="1">
        <v>0.799238</v>
      </c>
    </row>
    <row r="1901" spans="4:6" x14ac:dyDescent="0.2">
      <c r="D1901" s="1">
        <v>403</v>
      </c>
      <c r="E1901" s="1">
        <v>408</v>
      </c>
      <c r="F1901" s="1">
        <v>0.75091799999999997</v>
      </c>
    </row>
    <row r="1902" spans="4:6" x14ac:dyDescent="0.2">
      <c r="D1902" s="1">
        <v>403</v>
      </c>
      <c r="E1902" s="1">
        <v>409</v>
      </c>
      <c r="F1902" s="1">
        <v>0.66547400000000001</v>
      </c>
    </row>
    <row r="1903" spans="4:6" x14ac:dyDescent="0.2">
      <c r="D1903" s="1">
        <v>403</v>
      </c>
      <c r="E1903" s="1">
        <v>432</v>
      </c>
      <c r="F1903" s="1">
        <v>0.185782</v>
      </c>
    </row>
    <row r="1904" spans="4:6" x14ac:dyDescent="0.2">
      <c r="D1904" s="1">
        <v>403</v>
      </c>
      <c r="E1904" s="1">
        <v>433</v>
      </c>
      <c r="F1904" s="1">
        <v>0.18098</v>
      </c>
    </row>
    <row r="1905" spans="4:6" x14ac:dyDescent="0.2">
      <c r="D1905" s="1">
        <v>403</v>
      </c>
      <c r="E1905" s="1">
        <v>435</v>
      </c>
      <c r="F1905" s="1">
        <v>0.13678799999999999</v>
      </c>
    </row>
    <row r="1906" spans="4:6" x14ac:dyDescent="0.2">
      <c r="D1906" s="1">
        <v>403</v>
      </c>
      <c r="E1906" s="1">
        <v>436</v>
      </c>
      <c r="F1906" s="1">
        <v>0.12181</v>
      </c>
    </row>
    <row r="1907" spans="4:6" x14ac:dyDescent="0.2">
      <c r="D1907" s="1">
        <v>403</v>
      </c>
      <c r="E1907" s="1">
        <v>437</v>
      </c>
      <c r="F1907" s="1">
        <v>0.43751600000000002</v>
      </c>
    </row>
    <row r="1908" spans="4:6" x14ac:dyDescent="0.2">
      <c r="D1908" s="1">
        <v>403</v>
      </c>
      <c r="E1908" s="1">
        <v>438</v>
      </c>
      <c r="F1908" s="1">
        <v>0.820187</v>
      </c>
    </row>
    <row r="1909" spans="4:6" x14ac:dyDescent="0.2">
      <c r="D1909" s="1">
        <v>403</v>
      </c>
      <c r="E1909" s="1">
        <v>439</v>
      </c>
      <c r="F1909" s="1">
        <v>0.72827500000000001</v>
      </c>
    </row>
    <row r="1910" spans="4:6" x14ac:dyDescent="0.2">
      <c r="D1910" s="1">
        <v>403</v>
      </c>
      <c r="E1910" s="1">
        <v>440</v>
      </c>
      <c r="F1910" s="1">
        <v>0.73131900000000005</v>
      </c>
    </row>
    <row r="1911" spans="4:6" x14ac:dyDescent="0.2">
      <c r="D1911" s="1">
        <v>403</v>
      </c>
      <c r="E1911" s="1">
        <v>441</v>
      </c>
      <c r="F1911" s="1">
        <v>0.69419600000000004</v>
      </c>
    </row>
    <row r="1912" spans="4:6" x14ac:dyDescent="0.2">
      <c r="D1912" s="1">
        <v>403</v>
      </c>
      <c r="E1912" s="1">
        <v>442</v>
      </c>
      <c r="F1912" s="1">
        <v>0.66576199999999996</v>
      </c>
    </row>
    <row r="1913" spans="4:6" x14ac:dyDescent="0.2">
      <c r="D1913" s="1">
        <v>403</v>
      </c>
      <c r="E1913" s="1">
        <v>443</v>
      </c>
      <c r="F1913" s="1">
        <v>0.655501</v>
      </c>
    </row>
    <row r="1914" spans="4:6" x14ac:dyDescent="0.2">
      <c r="D1914" s="1">
        <v>403</v>
      </c>
      <c r="E1914" s="1">
        <v>444</v>
      </c>
      <c r="F1914" s="1">
        <v>0.59686899999999998</v>
      </c>
    </row>
    <row r="1915" spans="4:6" x14ac:dyDescent="0.2">
      <c r="D1915" s="1">
        <v>403</v>
      </c>
      <c r="E1915" s="1">
        <v>660</v>
      </c>
      <c r="F1915" s="1">
        <v>7.5040000000000003E-3</v>
      </c>
    </row>
    <row r="1916" spans="4:6" x14ac:dyDescent="0.2">
      <c r="D1916" s="1">
        <v>403</v>
      </c>
      <c r="E1916" s="1">
        <v>797</v>
      </c>
      <c r="F1916" s="1">
        <v>-6.2018999999999998E-2</v>
      </c>
    </row>
    <row r="1917" spans="4:6" x14ac:dyDescent="0.2">
      <c r="D1917" s="1">
        <v>403</v>
      </c>
      <c r="E1917" s="1">
        <v>800</v>
      </c>
      <c r="F1917" s="1">
        <v>-5.4522000000000001E-2</v>
      </c>
    </row>
    <row r="1918" spans="4:6" x14ac:dyDescent="0.2">
      <c r="D1918" s="1">
        <v>403</v>
      </c>
      <c r="E1918" s="1">
        <v>990</v>
      </c>
      <c r="F1918" s="1">
        <v>3.7453E-2</v>
      </c>
    </row>
    <row r="1919" spans="4:6" x14ac:dyDescent="0.2">
      <c r="D1919" s="1">
        <v>404</v>
      </c>
      <c r="E1919" s="1">
        <v>405</v>
      </c>
      <c r="F1919" s="1">
        <v>0.95872000000000002</v>
      </c>
    </row>
    <row r="1920" spans="4:6" x14ac:dyDescent="0.2">
      <c r="D1920" s="1">
        <v>404</v>
      </c>
      <c r="E1920" s="1">
        <v>406</v>
      </c>
      <c r="F1920" s="1">
        <v>0.93581000000000003</v>
      </c>
    </row>
    <row r="1921" spans="4:6" x14ac:dyDescent="0.2">
      <c r="D1921" s="1">
        <v>404</v>
      </c>
      <c r="E1921" s="1">
        <v>407</v>
      </c>
      <c r="F1921" s="1">
        <v>0.85358900000000004</v>
      </c>
    </row>
    <row r="1922" spans="4:6" x14ac:dyDescent="0.2">
      <c r="D1922" s="1">
        <v>404</v>
      </c>
      <c r="E1922" s="1">
        <v>408</v>
      </c>
      <c r="F1922" s="1">
        <v>0.78823799999999999</v>
      </c>
    </row>
    <row r="1923" spans="4:6" x14ac:dyDescent="0.2">
      <c r="D1923" s="1">
        <v>404</v>
      </c>
      <c r="E1923" s="1">
        <v>409</v>
      </c>
      <c r="F1923" s="1">
        <v>0.75526300000000002</v>
      </c>
    </row>
    <row r="1924" spans="4:6" x14ac:dyDescent="0.2">
      <c r="D1924" s="1">
        <v>404</v>
      </c>
      <c r="E1924" s="1">
        <v>432</v>
      </c>
      <c r="F1924" s="1">
        <v>3.8280000000000002E-2</v>
      </c>
    </row>
    <row r="1925" spans="4:6" x14ac:dyDescent="0.2">
      <c r="D1925" s="1">
        <v>404</v>
      </c>
      <c r="E1925" s="1">
        <v>433</v>
      </c>
      <c r="F1925" s="1">
        <v>4.1972000000000002E-2</v>
      </c>
    </row>
    <row r="1926" spans="4:6" x14ac:dyDescent="0.2">
      <c r="D1926" s="1">
        <v>404</v>
      </c>
      <c r="E1926" s="1">
        <v>435</v>
      </c>
      <c r="F1926" s="1">
        <v>6.6569999999999997E-3</v>
      </c>
    </row>
    <row r="1927" spans="4:6" x14ac:dyDescent="0.2">
      <c r="D1927" s="1">
        <v>404</v>
      </c>
      <c r="E1927" s="1">
        <v>436</v>
      </c>
      <c r="F1927" s="1">
        <v>3.5479999999999999E-3</v>
      </c>
    </row>
    <row r="1928" spans="4:6" x14ac:dyDescent="0.2">
      <c r="D1928" s="1">
        <v>404</v>
      </c>
      <c r="E1928" s="1">
        <v>437</v>
      </c>
      <c r="F1928" s="1">
        <v>0.37478299999999998</v>
      </c>
    </row>
    <row r="1929" spans="4:6" x14ac:dyDescent="0.2">
      <c r="D1929" s="1">
        <v>404</v>
      </c>
      <c r="E1929" s="1">
        <v>438</v>
      </c>
      <c r="F1929" s="1">
        <v>0.75569500000000001</v>
      </c>
    </row>
    <row r="1930" spans="4:6" x14ac:dyDescent="0.2">
      <c r="D1930" s="1">
        <v>404</v>
      </c>
      <c r="E1930" s="1">
        <v>439</v>
      </c>
      <c r="F1930" s="1">
        <v>0.81738299999999997</v>
      </c>
    </row>
    <row r="1931" spans="4:6" x14ac:dyDescent="0.2">
      <c r="D1931" s="1">
        <v>404</v>
      </c>
      <c r="E1931" s="1">
        <v>440</v>
      </c>
      <c r="F1931" s="1">
        <v>0.80180200000000001</v>
      </c>
    </row>
    <row r="1932" spans="4:6" x14ac:dyDescent="0.2">
      <c r="D1932" s="1">
        <v>404</v>
      </c>
      <c r="E1932" s="1">
        <v>441</v>
      </c>
      <c r="F1932" s="1">
        <v>0.78281599999999996</v>
      </c>
    </row>
    <row r="1933" spans="4:6" x14ac:dyDescent="0.2">
      <c r="D1933" s="1">
        <v>404</v>
      </c>
      <c r="E1933" s="1">
        <v>442</v>
      </c>
      <c r="F1933" s="1">
        <v>0.73750199999999999</v>
      </c>
    </row>
    <row r="1934" spans="4:6" x14ac:dyDescent="0.2">
      <c r="D1934" s="1">
        <v>404</v>
      </c>
      <c r="E1934" s="1">
        <v>443</v>
      </c>
      <c r="F1934" s="1">
        <v>0.72110799999999997</v>
      </c>
    </row>
    <row r="1935" spans="4:6" x14ac:dyDescent="0.2">
      <c r="D1935" s="1">
        <v>404</v>
      </c>
      <c r="E1935" s="1">
        <v>444</v>
      </c>
      <c r="F1935" s="1">
        <v>0.67987799999999998</v>
      </c>
    </row>
    <row r="1936" spans="4:6" x14ac:dyDescent="0.2">
      <c r="D1936" s="1">
        <v>404</v>
      </c>
      <c r="E1936" s="1">
        <v>660</v>
      </c>
      <c r="F1936" s="1">
        <v>1.5298000000000001E-2</v>
      </c>
    </row>
    <row r="1937" spans="4:6" x14ac:dyDescent="0.2">
      <c r="D1937" s="1">
        <v>404</v>
      </c>
      <c r="E1937" s="1">
        <v>797</v>
      </c>
      <c r="F1937" s="1">
        <v>-4.6138999999999999E-2</v>
      </c>
    </row>
    <row r="1938" spans="4:6" x14ac:dyDescent="0.2">
      <c r="D1938" s="1">
        <v>404</v>
      </c>
      <c r="E1938" s="1">
        <v>800</v>
      </c>
      <c r="F1938" s="1">
        <v>-1.1556E-2</v>
      </c>
    </row>
    <row r="1939" spans="4:6" x14ac:dyDescent="0.2">
      <c r="D1939" s="1">
        <v>404</v>
      </c>
      <c r="E1939" s="1">
        <v>990</v>
      </c>
      <c r="F1939" s="1">
        <v>2.1212999999999999E-2</v>
      </c>
    </row>
    <row r="1940" spans="4:6" x14ac:dyDescent="0.2">
      <c r="D1940" s="1">
        <v>405</v>
      </c>
      <c r="E1940" s="1">
        <v>406</v>
      </c>
      <c r="F1940" s="1">
        <v>0.95262400000000003</v>
      </c>
    </row>
    <row r="1941" spans="4:6" x14ac:dyDescent="0.2">
      <c r="D1941" s="1">
        <v>405</v>
      </c>
      <c r="E1941" s="1">
        <v>407</v>
      </c>
      <c r="F1941" s="1">
        <v>0.86517500000000003</v>
      </c>
    </row>
    <row r="1942" spans="4:6" x14ac:dyDescent="0.2">
      <c r="D1942" s="1">
        <v>405</v>
      </c>
      <c r="E1942" s="1">
        <v>408</v>
      </c>
      <c r="F1942" s="1">
        <v>0.82128400000000001</v>
      </c>
    </row>
    <row r="1943" spans="4:6" x14ac:dyDescent="0.2">
      <c r="D1943" s="1">
        <v>405</v>
      </c>
      <c r="E1943" s="1">
        <v>409</v>
      </c>
      <c r="F1943" s="1">
        <v>0.76430399999999998</v>
      </c>
    </row>
    <row r="1944" spans="4:6" x14ac:dyDescent="0.2">
      <c r="D1944" s="1">
        <v>405</v>
      </c>
      <c r="E1944" s="1">
        <v>432</v>
      </c>
      <c r="F1944" s="1">
        <v>2.9131000000000001E-2</v>
      </c>
    </row>
    <row r="1945" spans="4:6" x14ac:dyDescent="0.2">
      <c r="D1945" s="1">
        <v>405</v>
      </c>
      <c r="E1945" s="1">
        <v>433</v>
      </c>
      <c r="F1945" s="1">
        <v>2.4173E-2</v>
      </c>
    </row>
    <row r="1946" spans="4:6" x14ac:dyDescent="0.2">
      <c r="D1946" s="1">
        <v>405</v>
      </c>
      <c r="E1946" s="1">
        <v>435</v>
      </c>
      <c r="F1946" s="1">
        <v>-5.3200000000000001E-3</v>
      </c>
    </row>
    <row r="1947" spans="4:6" x14ac:dyDescent="0.2">
      <c r="D1947" s="1">
        <v>405</v>
      </c>
      <c r="E1947" s="1">
        <v>436</v>
      </c>
      <c r="F1947" s="1">
        <v>-5.8609999999999999E-3</v>
      </c>
    </row>
    <row r="1948" spans="4:6" x14ac:dyDescent="0.2">
      <c r="D1948" s="1">
        <v>405</v>
      </c>
      <c r="E1948" s="1">
        <v>437</v>
      </c>
      <c r="F1948" s="1">
        <v>0.33573599999999998</v>
      </c>
    </row>
    <row r="1949" spans="4:6" x14ac:dyDescent="0.2">
      <c r="D1949" s="1">
        <v>405</v>
      </c>
      <c r="E1949" s="1">
        <v>438</v>
      </c>
      <c r="F1949" s="1">
        <v>0.73780699999999999</v>
      </c>
    </row>
    <row r="1950" spans="4:6" x14ac:dyDescent="0.2">
      <c r="D1950" s="1">
        <v>405</v>
      </c>
      <c r="E1950" s="1">
        <v>439</v>
      </c>
      <c r="F1950" s="1">
        <v>0.77946800000000005</v>
      </c>
    </row>
    <row r="1951" spans="4:6" x14ac:dyDescent="0.2">
      <c r="D1951" s="1">
        <v>405</v>
      </c>
      <c r="E1951" s="1">
        <v>440</v>
      </c>
      <c r="F1951" s="1">
        <v>0.81129600000000002</v>
      </c>
    </row>
    <row r="1952" spans="4:6" x14ac:dyDescent="0.2">
      <c r="D1952" s="1">
        <v>405</v>
      </c>
      <c r="E1952" s="1">
        <v>441</v>
      </c>
      <c r="F1952" s="1">
        <v>0.79646600000000001</v>
      </c>
    </row>
    <row r="1953" spans="4:6" x14ac:dyDescent="0.2">
      <c r="D1953" s="1">
        <v>405</v>
      </c>
      <c r="E1953" s="1">
        <v>442</v>
      </c>
      <c r="F1953" s="1">
        <v>0.75322199999999995</v>
      </c>
    </row>
    <row r="1954" spans="4:6" x14ac:dyDescent="0.2">
      <c r="D1954" s="1">
        <v>405</v>
      </c>
      <c r="E1954" s="1">
        <v>443</v>
      </c>
      <c r="F1954" s="1">
        <v>0.74158599999999997</v>
      </c>
    </row>
    <row r="1955" spans="4:6" x14ac:dyDescent="0.2">
      <c r="D1955" s="1">
        <v>405</v>
      </c>
      <c r="E1955" s="1">
        <v>444</v>
      </c>
      <c r="F1955" s="1">
        <v>0.70435400000000004</v>
      </c>
    </row>
    <row r="1956" spans="4:6" x14ac:dyDescent="0.2">
      <c r="D1956" s="1">
        <v>405</v>
      </c>
      <c r="E1956" s="1">
        <v>660</v>
      </c>
      <c r="F1956" s="1">
        <v>1.4722000000000001E-2</v>
      </c>
    </row>
    <row r="1957" spans="4:6" x14ac:dyDescent="0.2">
      <c r="D1957" s="1">
        <v>405</v>
      </c>
      <c r="E1957" s="1">
        <v>797</v>
      </c>
      <c r="F1957" s="1">
        <v>-6.8595000000000003E-2</v>
      </c>
    </row>
    <row r="1958" spans="4:6" x14ac:dyDescent="0.2">
      <c r="D1958" s="1">
        <v>405</v>
      </c>
      <c r="E1958" s="1">
        <v>800</v>
      </c>
      <c r="F1958" s="1">
        <v>-3.0648000000000002E-2</v>
      </c>
    </row>
    <row r="1959" spans="4:6" x14ac:dyDescent="0.2">
      <c r="D1959" s="1">
        <v>405</v>
      </c>
      <c r="E1959" s="1">
        <v>990</v>
      </c>
      <c r="F1959" s="1">
        <v>1.137E-3</v>
      </c>
    </row>
    <row r="1960" spans="4:6" x14ac:dyDescent="0.2">
      <c r="D1960" s="1">
        <v>406</v>
      </c>
      <c r="E1960" s="1">
        <v>407</v>
      </c>
      <c r="F1960" s="1">
        <v>0.89779100000000001</v>
      </c>
    </row>
    <row r="1961" spans="4:6" x14ac:dyDescent="0.2">
      <c r="D1961" s="1">
        <v>406</v>
      </c>
      <c r="E1961" s="1">
        <v>408</v>
      </c>
      <c r="F1961" s="1">
        <v>0.83828800000000003</v>
      </c>
    </row>
    <row r="1962" spans="4:6" x14ac:dyDescent="0.2">
      <c r="D1962" s="1">
        <v>406</v>
      </c>
      <c r="E1962" s="1">
        <v>409</v>
      </c>
      <c r="F1962" s="1">
        <v>0.80892900000000001</v>
      </c>
    </row>
    <row r="1963" spans="4:6" x14ac:dyDescent="0.2">
      <c r="D1963" s="1">
        <v>406</v>
      </c>
      <c r="E1963" s="1">
        <v>432</v>
      </c>
      <c r="F1963" s="1">
        <v>6.9300000000000004E-4</v>
      </c>
    </row>
    <row r="1964" spans="4:6" x14ac:dyDescent="0.2">
      <c r="D1964" s="1">
        <v>406</v>
      </c>
      <c r="E1964" s="1">
        <v>433</v>
      </c>
      <c r="F1964" s="1">
        <v>-1.9193000000000002E-2</v>
      </c>
    </row>
    <row r="1965" spans="4:6" x14ac:dyDescent="0.2">
      <c r="D1965" s="1">
        <v>406</v>
      </c>
      <c r="E1965" s="1">
        <v>435</v>
      </c>
      <c r="F1965" s="1">
        <v>-5.0139000000000003E-2</v>
      </c>
    </row>
    <row r="1966" spans="4:6" x14ac:dyDescent="0.2">
      <c r="D1966" s="1">
        <v>406</v>
      </c>
      <c r="E1966" s="1">
        <v>436</v>
      </c>
      <c r="F1966" s="1">
        <v>-5.4501000000000001E-2</v>
      </c>
    </row>
    <row r="1967" spans="4:6" x14ac:dyDescent="0.2">
      <c r="D1967" s="1">
        <v>406</v>
      </c>
      <c r="E1967" s="1">
        <v>437</v>
      </c>
      <c r="F1967" s="1">
        <v>0.29986200000000002</v>
      </c>
    </row>
    <row r="1968" spans="4:6" x14ac:dyDescent="0.2">
      <c r="D1968" s="1">
        <v>406</v>
      </c>
      <c r="E1968" s="1">
        <v>438</v>
      </c>
      <c r="F1968" s="1">
        <v>0.71230199999999999</v>
      </c>
    </row>
    <row r="1969" spans="4:6" x14ac:dyDescent="0.2">
      <c r="D1969" s="1">
        <v>406</v>
      </c>
      <c r="E1969" s="1">
        <v>439</v>
      </c>
      <c r="F1969" s="1">
        <v>0.77175000000000005</v>
      </c>
    </row>
    <row r="1970" spans="4:6" x14ac:dyDescent="0.2">
      <c r="D1970" s="1">
        <v>406</v>
      </c>
      <c r="E1970" s="1">
        <v>440</v>
      </c>
      <c r="F1970" s="1">
        <v>0.800207</v>
      </c>
    </row>
    <row r="1971" spans="4:6" x14ac:dyDescent="0.2">
      <c r="D1971" s="1">
        <v>406</v>
      </c>
      <c r="E1971" s="1">
        <v>441</v>
      </c>
      <c r="F1971" s="1">
        <v>0.81471499999999997</v>
      </c>
    </row>
    <row r="1972" spans="4:6" x14ac:dyDescent="0.2">
      <c r="D1972" s="1">
        <v>406</v>
      </c>
      <c r="E1972" s="1">
        <v>442</v>
      </c>
      <c r="F1972" s="1">
        <v>0.77807400000000004</v>
      </c>
    </row>
    <row r="1973" spans="4:6" x14ac:dyDescent="0.2">
      <c r="D1973" s="1">
        <v>406</v>
      </c>
      <c r="E1973" s="1">
        <v>443</v>
      </c>
      <c r="F1973" s="1">
        <v>0.76718200000000003</v>
      </c>
    </row>
    <row r="1974" spans="4:6" x14ac:dyDescent="0.2">
      <c r="D1974" s="1">
        <v>406</v>
      </c>
      <c r="E1974" s="1">
        <v>444</v>
      </c>
      <c r="F1974" s="1">
        <v>0.732348</v>
      </c>
    </row>
    <row r="1975" spans="4:6" x14ac:dyDescent="0.2">
      <c r="D1975" s="1">
        <v>406</v>
      </c>
      <c r="E1975" s="1">
        <v>660</v>
      </c>
      <c r="F1975" s="1">
        <v>-1.0257E-2</v>
      </c>
    </row>
    <row r="1976" spans="4:6" x14ac:dyDescent="0.2">
      <c r="D1976" s="1">
        <v>406</v>
      </c>
      <c r="E1976" s="1">
        <v>797</v>
      </c>
      <c r="F1976" s="1">
        <v>-5.6534000000000001E-2</v>
      </c>
    </row>
    <row r="1977" spans="4:6" x14ac:dyDescent="0.2">
      <c r="D1977" s="1">
        <v>406</v>
      </c>
      <c r="E1977" s="1">
        <v>800</v>
      </c>
      <c r="F1977" s="1">
        <v>1.6993999999999999E-2</v>
      </c>
    </row>
    <row r="1978" spans="4:6" x14ac:dyDescent="0.2">
      <c r="D1978" s="1">
        <v>406</v>
      </c>
      <c r="E1978" s="1">
        <v>990</v>
      </c>
      <c r="F1978" s="1">
        <v>-1.9650000000000002E-3</v>
      </c>
    </row>
    <row r="1979" spans="4:6" x14ac:dyDescent="0.2">
      <c r="D1979" s="1">
        <v>407</v>
      </c>
      <c r="E1979" s="1">
        <v>408</v>
      </c>
      <c r="F1979" s="1">
        <v>0.81801800000000002</v>
      </c>
    </row>
    <row r="1980" spans="4:6" x14ac:dyDescent="0.2">
      <c r="D1980" s="1">
        <v>407</v>
      </c>
      <c r="E1980" s="1">
        <v>409</v>
      </c>
      <c r="F1980" s="1">
        <v>0.74447600000000003</v>
      </c>
    </row>
    <row r="1981" spans="4:6" x14ac:dyDescent="0.2">
      <c r="D1981" s="1">
        <v>407</v>
      </c>
      <c r="E1981" s="1">
        <v>432</v>
      </c>
      <c r="F1981" s="1">
        <v>-2.8398E-2</v>
      </c>
    </row>
    <row r="1982" spans="4:6" x14ac:dyDescent="0.2">
      <c r="D1982" s="1">
        <v>407</v>
      </c>
      <c r="E1982" s="1">
        <v>433</v>
      </c>
      <c r="F1982" s="1">
        <v>-4.8655999999999998E-2</v>
      </c>
    </row>
    <row r="1983" spans="4:6" x14ac:dyDescent="0.2">
      <c r="D1983" s="1">
        <v>407</v>
      </c>
      <c r="E1983" s="1">
        <v>435</v>
      </c>
      <c r="F1983" s="1">
        <v>-6.8340999999999999E-2</v>
      </c>
    </row>
    <row r="1984" spans="4:6" x14ac:dyDescent="0.2">
      <c r="D1984" s="1">
        <v>407</v>
      </c>
      <c r="E1984" s="1">
        <v>436</v>
      </c>
      <c r="F1984" s="1">
        <v>-6.2308000000000002E-2</v>
      </c>
    </row>
    <row r="1985" spans="4:6" x14ac:dyDescent="0.2">
      <c r="D1985" s="1">
        <v>407</v>
      </c>
      <c r="E1985" s="1">
        <v>437</v>
      </c>
      <c r="F1985" s="1">
        <v>0.30715900000000002</v>
      </c>
    </row>
    <row r="1986" spans="4:6" x14ac:dyDescent="0.2">
      <c r="D1986" s="1">
        <v>407</v>
      </c>
      <c r="E1986" s="1">
        <v>438</v>
      </c>
      <c r="F1986" s="1">
        <v>0.64631099999999997</v>
      </c>
    </row>
    <row r="1987" spans="4:6" x14ac:dyDescent="0.2">
      <c r="D1987" s="1">
        <v>407</v>
      </c>
      <c r="E1987" s="1">
        <v>439</v>
      </c>
      <c r="F1987" s="1">
        <v>0.69151399999999996</v>
      </c>
    </row>
    <row r="1988" spans="4:6" x14ac:dyDescent="0.2">
      <c r="D1988" s="1">
        <v>407</v>
      </c>
      <c r="E1988" s="1">
        <v>440</v>
      </c>
      <c r="F1988" s="1">
        <v>0.72443100000000005</v>
      </c>
    </row>
    <row r="1989" spans="4:6" x14ac:dyDescent="0.2">
      <c r="D1989" s="1">
        <v>407</v>
      </c>
      <c r="E1989" s="1">
        <v>441</v>
      </c>
      <c r="F1989" s="1">
        <v>0.74464200000000003</v>
      </c>
    </row>
    <row r="1990" spans="4:6" x14ac:dyDescent="0.2">
      <c r="D1990" s="1">
        <v>407</v>
      </c>
      <c r="E1990" s="1">
        <v>442</v>
      </c>
      <c r="F1990" s="1">
        <v>0.77511200000000002</v>
      </c>
    </row>
    <row r="1991" spans="4:6" x14ac:dyDescent="0.2">
      <c r="D1991" s="1">
        <v>407</v>
      </c>
      <c r="E1991" s="1">
        <v>443</v>
      </c>
      <c r="F1991" s="1">
        <v>0.75546999999999997</v>
      </c>
    </row>
    <row r="1992" spans="4:6" x14ac:dyDescent="0.2">
      <c r="D1992" s="1">
        <v>407</v>
      </c>
      <c r="E1992" s="1">
        <v>444</v>
      </c>
      <c r="F1992" s="1">
        <v>0.69178200000000001</v>
      </c>
    </row>
    <row r="1993" spans="4:6" x14ac:dyDescent="0.2">
      <c r="D1993" s="1">
        <v>407</v>
      </c>
      <c r="E1993" s="1">
        <v>660</v>
      </c>
      <c r="F1993" s="1">
        <v>-3.3942E-2</v>
      </c>
    </row>
    <row r="1994" spans="4:6" x14ac:dyDescent="0.2">
      <c r="D1994" s="1">
        <v>407</v>
      </c>
      <c r="E1994" s="1">
        <v>797</v>
      </c>
      <c r="F1994" s="1">
        <v>-6.5257999999999997E-2</v>
      </c>
    </row>
    <row r="1995" spans="4:6" x14ac:dyDescent="0.2">
      <c r="D1995" s="1">
        <v>407</v>
      </c>
      <c r="E1995" s="1">
        <v>800</v>
      </c>
      <c r="F1995" s="1">
        <v>1.1298000000000001E-2</v>
      </c>
    </row>
    <row r="1996" spans="4:6" x14ac:dyDescent="0.2">
      <c r="D1996" s="1">
        <v>407</v>
      </c>
      <c r="E1996" s="1">
        <v>990</v>
      </c>
      <c r="F1996" s="1">
        <v>3.9722E-2</v>
      </c>
    </row>
    <row r="1997" spans="4:6" x14ac:dyDescent="0.2">
      <c r="D1997" s="1">
        <v>408</v>
      </c>
      <c r="E1997" s="1">
        <v>409</v>
      </c>
      <c r="F1997" s="1">
        <v>0.76580700000000002</v>
      </c>
    </row>
    <row r="1998" spans="4:6" x14ac:dyDescent="0.2">
      <c r="D1998" s="1">
        <v>408</v>
      </c>
      <c r="E1998" s="1">
        <v>432</v>
      </c>
      <c r="F1998" s="1">
        <v>-1.2938E-2</v>
      </c>
    </row>
    <row r="1999" spans="4:6" x14ac:dyDescent="0.2">
      <c r="D1999" s="1">
        <v>408</v>
      </c>
      <c r="E1999" s="1">
        <v>433</v>
      </c>
      <c r="F1999" s="1">
        <v>-3.3329999999999999E-2</v>
      </c>
    </row>
    <row r="2000" spans="4:6" x14ac:dyDescent="0.2">
      <c r="D2000" s="1">
        <v>408</v>
      </c>
      <c r="E2000" s="1">
        <v>435</v>
      </c>
      <c r="F2000" s="1">
        <v>-6.7243999999999998E-2</v>
      </c>
    </row>
    <row r="2001" spans="4:6" x14ac:dyDescent="0.2">
      <c r="D2001" s="1">
        <v>408</v>
      </c>
      <c r="E2001" s="1">
        <v>436</v>
      </c>
      <c r="F2001" s="1">
        <v>-6.5747E-2</v>
      </c>
    </row>
    <row r="2002" spans="4:6" x14ac:dyDescent="0.2">
      <c r="D2002" s="1">
        <v>408</v>
      </c>
      <c r="E2002" s="1">
        <v>437</v>
      </c>
      <c r="F2002" s="1">
        <v>0.26107399999999997</v>
      </c>
    </row>
    <row r="2003" spans="4:6" x14ac:dyDescent="0.2">
      <c r="D2003" s="1">
        <v>408</v>
      </c>
      <c r="E2003" s="1">
        <v>438</v>
      </c>
      <c r="F2003" s="1">
        <v>0.64309799999999995</v>
      </c>
    </row>
    <row r="2004" spans="4:6" x14ac:dyDescent="0.2">
      <c r="D2004" s="1">
        <v>408</v>
      </c>
      <c r="E2004" s="1">
        <v>439</v>
      </c>
      <c r="F2004" s="1">
        <v>0.67548699999999995</v>
      </c>
    </row>
    <row r="2005" spans="4:6" x14ac:dyDescent="0.2">
      <c r="D2005" s="1">
        <v>408</v>
      </c>
      <c r="E2005" s="1">
        <v>440</v>
      </c>
      <c r="F2005" s="1">
        <v>0.71764300000000003</v>
      </c>
    </row>
    <row r="2006" spans="4:6" x14ac:dyDescent="0.2">
      <c r="D2006" s="1">
        <v>408</v>
      </c>
      <c r="E2006" s="1">
        <v>441</v>
      </c>
      <c r="F2006" s="1">
        <v>0.73656900000000003</v>
      </c>
    </row>
    <row r="2007" spans="4:6" x14ac:dyDescent="0.2">
      <c r="D2007" s="1">
        <v>408</v>
      </c>
      <c r="E2007" s="1">
        <v>442</v>
      </c>
      <c r="F2007" s="1">
        <v>0.76500599999999996</v>
      </c>
    </row>
    <row r="2008" spans="4:6" x14ac:dyDescent="0.2">
      <c r="D2008" s="1">
        <v>408</v>
      </c>
      <c r="E2008" s="1">
        <v>443</v>
      </c>
      <c r="F2008" s="1">
        <v>0.78242599999999995</v>
      </c>
    </row>
    <row r="2009" spans="4:6" x14ac:dyDescent="0.2">
      <c r="D2009" s="1">
        <v>408</v>
      </c>
      <c r="E2009" s="1">
        <v>444</v>
      </c>
      <c r="F2009" s="1">
        <v>0.74093900000000001</v>
      </c>
    </row>
    <row r="2010" spans="4:6" x14ac:dyDescent="0.2">
      <c r="D2010" s="1">
        <v>408</v>
      </c>
      <c r="E2010" s="1">
        <v>660</v>
      </c>
      <c r="F2010" s="1">
        <v>-3.2539999999999999E-2</v>
      </c>
    </row>
    <row r="2011" spans="4:6" x14ac:dyDescent="0.2">
      <c r="D2011" s="1">
        <v>408</v>
      </c>
      <c r="E2011" s="1">
        <v>797</v>
      </c>
      <c r="F2011" s="1">
        <v>-5.6798000000000001E-2</v>
      </c>
    </row>
    <row r="2012" spans="4:6" x14ac:dyDescent="0.2">
      <c r="D2012" s="1">
        <v>408</v>
      </c>
      <c r="E2012" s="1">
        <v>800</v>
      </c>
      <c r="F2012" s="1">
        <v>1.3879999999999999E-3</v>
      </c>
    </row>
    <row r="2013" spans="4:6" x14ac:dyDescent="0.2">
      <c r="D2013" s="1">
        <v>408</v>
      </c>
      <c r="E2013" s="1">
        <v>990</v>
      </c>
      <c r="F2013" s="1">
        <v>7.0471000000000006E-2</v>
      </c>
    </row>
    <row r="2014" spans="4:6" x14ac:dyDescent="0.2">
      <c r="D2014" s="1">
        <v>409</v>
      </c>
      <c r="E2014" s="1">
        <v>432</v>
      </c>
      <c r="F2014" s="1">
        <v>-7.4819999999999998E-2</v>
      </c>
    </row>
    <row r="2015" spans="4:6" x14ac:dyDescent="0.2">
      <c r="D2015" s="1">
        <v>409</v>
      </c>
      <c r="E2015" s="1">
        <v>433</v>
      </c>
      <c r="F2015" s="1">
        <v>-7.6835000000000001E-2</v>
      </c>
    </row>
    <row r="2016" spans="4:6" x14ac:dyDescent="0.2">
      <c r="D2016" s="1">
        <v>409</v>
      </c>
      <c r="E2016" s="1">
        <v>435</v>
      </c>
      <c r="F2016" s="1">
        <v>-7.9995999999999998E-2</v>
      </c>
    </row>
    <row r="2017" spans="4:6" x14ac:dyDescent="0.2">
      <c r="D2017" s="1">
        <v>409</v>
      </c>
      <c r="E2017" s="1">
        <v>436</v>
      </c>
      <c r="F2017" s="1">
        <v>-9.0457999999999997E-2</v>
      </c>
    </row>
    <row r="2018" spans="4:6" x14ac:dyDescent="0.2">
      <c r="D2018" s="1">
        <v>409</v>
      </c>
      <c r="E2018" s="1">
        <v>437</v>
      </c>
      <c r="F2018" s="1">
        <v>0.27387899999999998</v>
      </c>
    </row>
    <row r="2019" spans="4:6" x14ac:dyDescent="0.2">
      <c r="D2019" s="1">
        <v>409</v>
      </c>
      <c r="E2019" s="1">
        <v>438</v>
      </c>
      <c r="F2019" s="1">
        <v>0.56808599999999998</v>
      </c>
    </row>
    <row r="2020" spans="4:6" x14ac:dyDescent="0.2">
      <c r="D2020" s="1">
        <v>409</v>
      </c>
      <c r="E2020" s="1">
        <v>439</v>
      </c>
      <c r="F2020" s="1">
        <v>0.619197</v>
      </c>
    </row>
    <row r="2021" spans="4:6" x14ac:dyDescent="0.2">
      <c r="D2021" s="1">
        <v>409</v>
      </c>
      <c r="E2021" s="1">
        <v>440</v>
      </c>
      <c r="F2021" s="1">
        <v>0.65350699999999995</v>
      </c>
    </row>
    <row r="2022" spans="4:6" x14ac:dyDescent="0.2">
      <c r="D2022" s="1">
        <v>409</v>
      </c>
      <c r="E2022" s="1">
        <v>441</v>
      </c>
      <c r="F2022" s="1">
        <v>0.66893999999999998</v>
      </c>
    </row>
    <row r="2023" spans="4:6" x14ac:dyDescent="0.2">
      <c r="D2023" s="1">
        <v>409</v>
      </c>
      <c r="E2023" s="1">
        <v>442</v>
      </c>
      <c r="F2023" s="1">
        <v>0.66395099999999996</v>
      </c>
    </row>
    <row r="2024" spans="4:6" x14ac:dyDescent="0.2">
      <c r="D2024" s="1">
        <v>409</v>
      </c>
      <c r="E2024" s="1">
        <v>443</v>
      </c>
      <c r="F2024" s="1">
        <v>0.67042999999999997</v>
      </c>
    </row>
    <row r="2025" spans="4:6" x14ac:dyDescent="0.2">
      <c r="D2025" s="1">
        <v>409</v>
      </c>
      <c r="E2025" s="1">
        <v>444</v>
      </c>
      <c r="F2025" s="1">
        <v>0.73583299999999996</v>
      </c>
    </row>
    <row r="2026" spans="4:6" x14ac:dyDescent="0.2">
      <c r="D2026" s="1">
        <v>409</v>
      </c>
      <c r="E2026" s="1">
        <v>660</v>
      </c>
      <c r="F2026" s="1">
        <v>-4.9114999999999999E-2</v>
      </c>
    </row>
    <row r="2027" spans="4:6" x14ac:dyDescent="0.2">
      <c r="D2027" s="1">
        <v>409</v>
      </c>
      <c r="E2027" s="1">
        <v>797</v>
      </c>
      <c r="F2027" s="1">
        <v>9.7035999999999997E-2</v>
      </c>
    </row>
    <row r="2028" spans="4:6" x14ac:dyDescent="0.2">
      <c r="D2028" s="1">
        <v>409</v>
      </c>
      <c r="E2028" s="1">
        <v>800</v>
      </c>
      <c r="F2028" s="1">
        <v>6.7044999999999993E-2</v>
      </c>
    </row>
    <row r="2029" spans="4:6" x14ac:dyDescent="0.2">
      <c r="D2029" s="1">
        <v>409</v>
      </c>
      <c r="E2029" s="1">
        <v>990</v>
      </c>
      <c r="F2029" s="1">
        <v>6.2040999999999999E-2</v>
      </c>
    </row>
    <row r="2030" spans="4:6" x14ac:dyDescent="0.2">
      <c r="D2030" s="1">
        <v>432</v>
      </c>
      <c r="E2030" s="1">
        <v>433</v>
      </c>
      <c r="F2030" s="1">
        <v>0.89007400000000003</v>
      </c>
    </row>
    <row r="2031" spans="4:6" x14ac:dyDescent="0.2">
      <c r="D2031" s="1">
        <v>432</v>
      </c>
      <c r="E2031" s="1">
        <v>435</v>
      </c>
      <c r="F2031" s="1">
        <v>0.864645</v>
      </c>
    </row>
    <row r="2032" spans="4:6" x14ac:dyDescent="0.2">
      <c r="D2032" s="1">
        <v>432</v>
      </c>
      <c r="E2032" s="1">
        <v>436</v>
      </c>
      <c r="F2032" s="1">
        <v>0.83080699999999996</v>
      </c>
    </row>
    <row r="2033" spans="4:6" x14ac:dyDescent="0.2">
      <c r="D2033" s="1">
        <v>432</v>
      </c>
      <c r="E2033" s="1">
        <v>437</v>
      </c>
      <c r="F2033" s="1">
        <v>0.211426</v>
      </c>
    </row>
    <row r="2034" spans="4:6" x14ac:dyDescent="0.2">
      <c r="D2034" s="1">
        <v>432</v>
      </c>
      <c r="E2034" s="1">
        <v>438</v>
      </c>
      <c r="F2034" s="1">
        <v>0.175541</v>
      </c>
    </row>
    <row r="2035" spans="4:6" x14ac:dyDescent="0.2">
      <c r="D2035" s="1">
        <v>432</v>
      </c>
      <c r="E2035" s="1">
        <v>439</v>
      </c>
      <c r="F2035" s="1">
        <v>1.8943999999999999E-2</v>
      </c>
    </row>
    <row r="2036" spans="4:6" x14ac:dyDescent="0.2">
      <c r="D2036" s="1">
        <v>432</v>
      </c>
      <c r="E2036" s="1">
        <v>440</v>
      </c>
      <c r="F2036" s="1">
        <v>-2.2030000000000001E-2</v>
      </c>
    </row>
    <row r="2037" spans="4:6" x14ac:dyDescent="0.2">
      <c r="D2037" s="1">
        <v>432</v>
      </c>
      <c r="E2037" s="1">
        <v>441</v>
      </c>
      <c r="F2037" s="1">
        <v>-5.5655000000000003E-2</v>
      </c>
    </row>
    <row r="2038" spans="4:6" x14ac:dyDescent="0.2">
      <c r="D2038" s="1">
        <v>432</v>
      </c>
      <c r="E2038" s="1">
        <v>442</v>
      </c>
      <c r="F2038" s="1">
        <v>-8.8335999999999998E-2</v>
      </c>
    </row>
    <row r="2039" spans="4:6" x14ac:dyDescent="0.2">
      <c r="D2039" s="1">
        <v>432</v>
      </c>
      <c r="E2039" s="1">
        <v>443</v>
      </c>
      <c r="F2039" s="1">
        <v>-7.8677999999999998E-2</v>
      </c>
    </row>
    <row r="2040" spans="4:6" x14ac:dyDescent="0.2">
      <c r="D2040" s="1">
        <v>432</v>
      </c>
      <c r="E2040" s="1">
        <v>444</v>
      </c>
      <c r="F2040" s="1">
        <v>-0.123039</v>
      </c>
    </row>
    <row r="2041" spans="4:6" x14ac:dyDescent="0.2">
      <c r="D2041" s="1">
        <v>432</v>
      </c>
      <c r="E2041" s="1">
        <v>660</v>
      </c>
      <c r="F2041" s="1">
        <v>2.6162000000000001E-2</v>
      </c>
    </row>
    <row r="2042" spans="4:6" x14ac:dyDescent="0.2">
      <c r="D2042" s="1">
        <v>432</v>
      </c>
      <c r="E2042" s="1">
        <v>797</v>
      </c>
      <c r="F2042" s="1">
        <v>-2.7333E-2</v>
      </c>
    </row>
    <row r="2043" spans="4:6" x14ac:dyDescent="0.2">
      <c r="D2043" s="1">
        <v>432</v>
      </c>
      <c r="E2043" s="1">
        <v>800</v>
      </c>
      <c r="F2043" s="1">
        <v>-2.2074E-2</v>
      </c>
    </row>
    <row r="2044" spans="4:6" x14ac:dyDescent="0.2">
      <c r="D2044" s="1">
        <v>432</v>
      </c>
      <c r="E2044" s="1">
        <v>990</v>
      </c>
      <c r="F2044" s="1">
        <v>7.5069999999999998E-2</v>
      </c>
    </row>
    <row r="2045" spans="4:6" x14ac:dyDescent="0.2">
      <c r="D2045" s="1">
        <v>433</v>
      </c>
      <c r="E2045" s="1">
        <v>435</v>
      </c>
      <c r="F2045" s="1">
        <v>0.95741200000000004</v>
      </c>
    </row>
    <row r="2046" spans="4:6" x14ac:dyDescent="0.2">
      <c r="D2046" s="1">
        <v>433</v>
      </c>
      <c r="E2046" s="1">
        <v>436</v>
      </c>
      <c r="F2046" s="1">
        <v>0.92327499999999996</v>
      </c>
    </row>
    <row r="2047" spans="4:6" x14ac:dyDescent="0.2">
      <c r="D2047" s="1">
        <v>433</v>
      </c>
      <c r="E2047" s="1">
        <v>437</v>
      </c>
      <c r="F2047" s="1">
        <v>0.23291700000000001</v>
      </c>
    </row>
    <row r="2048" spans="4:6" x14ac:dyDescent="0.2">
      <c r="D2048" s="1">
        <v>433</v>
      </c>
      <c r="E2048" s="1">
        <v>438</v>
      </c>
      <c r="F2048" s="1">
        <v>0.18868499999999999</v>
      </c>
    </row>
    <row r="2049" spans="4:6" x14ac:dyDescent="0.2">
      <c r="D2049" s="1">
        <v>433</v>
      </c>
      <c r="E2049" s="1">
        <v>439</v>
      </c>
      <c r="F2049" s="1">
        <v>2.6110000000000001E-2</v>
      </c>
    </row>
    <row r="2050" spans="4:6" x14ac:dyDescent="0.2">
      <c r="D2050" s="1">
        <v>433</v>
      </c>
      <c r="E2050" s="1">
        <v>440</v>
      </c>
      <c r="F2050" s="1">
        <v>-2.2733E-2</v>
      </c>
    </row>
    <row r="2051" spans="4:6" x14ac:dyDescent="0.2">
      <c r="D2051" s="1">
        <v>433</v>
      </c>
      <c r="E2051" s="1">
        <v>441</v>
      </c>
      <c r="F2051" s="1">
        <v>-7.3447999999999999E-2</v>
      </c>
    </row>
    <row r="2052" spans="4:6" x14ac:dyDescent="0.2">
      <c r="D2052" s="1">
        <v>433</v>
      </c>
      <c r="E2052" s="1">
        <v>442</v>
      </c>
      <c r="F2052" s="1">
        <v>-0.107321</v>
      </c>
    </row>
    <row r="2053" spans="4:6" x14ac:dyDescent="0.2">
      <c r="D2053" s="1">
        <v>433</v>
      </c>
      <c r="E2053" s="1">
        <v>443</v>
      </c>
      <c r="F2053" s="1">
        <v>-0.111161</v>
      </c>
    </row>
    <row r="2054" spans="4:6" x14ac:dyDescent="0.2">
      <c r="D2054" s="1">
        <v>433</v>
      </c>
      <c r="E2054" s="1">
        <v>444</v>
      </c>
      <c r="F2054" s="1">
        <v>-0.15376600000000001</v>
      </c>
    </row>
    <row r="2055" spans="4:6" x14ac:dyDescent="0.2">
      <c r="D2055" s="1">
        <v>433</v>
      </c>
      <c r="E2055" s="1">
        <v>660</v>
      </c>
      <c r="F2055" s="1">
        <v>-2.3354E-2</v>
      </c>
    </row>
    <row r="2056" spans="4:6" x14ac:dyDescent="0.2">
      <c r="D2056" s="1">
        <v>433</v>
      </c>
      <c r="E2056" s="1">
        <v>797</v>
      </c>
      <c r="F2056" s="1">
        <v>-8.5859999999999999E-3</v>
      </c>
    </row>
    <row r="2057" spans="4:6" x14ac:dyDescent="0.2">
      <c r="D2057" s="1">
        <v>433</v>
      </c>
      <c r="E2057" s="1">
        <v>800</v>
      </c>
      <c r="F2057" s="1">
        <v>2.4211E-2</v>
      </c>
    </row>
    <row r="2058" spans="4:6" x14ac:dyDescent="0.2">
      <c r="D2058" s="1">
        <v>433</v>
      </c>
      <c r="E2058" s="1">
        <v>990</v>
      </c>
      <c r="F2058" s="1">
        <v>6.9074999999999998E-2</v>
      </c>
    </row>
    <row r="2059" spans="4:6" x14ac:dyDescent="0.2">
      <c r="D2059" s="1">
        <v>435</v>
      </c>
      <c r="E2059" s="1">
        <v>436</v>
      </c>
      <c r="F2059" s="1">
        <v>0.97926899999999995</v>
      </c>
    </row>
    <row r="2060" spans="4:6" x14ac:dyDescent="0.2">
      <c r="D2060" s="1">
        <v>435</v>
      </c>
      <c r="E2060" s="1">
        <v>437</v>
      </c>
      <c r="F2060" s="1">
        <v>0.24179</v>
      </c>
    </row>
    <row r="2061" spans="4:6" x14ac:dyDescent="0.2">
      <c r="D2061" s="1">
        <v>435</v>
      </c>
      <c r="E2061" s="1">
        <v>438</v>
      </c>
      <c r="F2061" s="1">
        <v>0.17100599999999999</v>
      </c>
    </row>
    <row r="2062" spans="4:6" x14ac:dyDescent="0.2">
      <c r="D2062" s="1">
        <v>435</v>
      </c>
      <c r="E2062" s="1">
        <v>439</v>
      </c>
      <c r="F2062" s="1">
        <v>2.9590000000000002E-2</v>
      </c>
    </row>
    <row r="2063" spans="4:6" x14ac:dyDescent="0.2">
      <c r="D2063" s="1">
        <v>435</v>
      </c>
      <c r="E2063" s="1">
        <v>440</v>
      </c>
      <c r="F2063" s="1">
        <v>-2.4989000000000001E-2</v>
      </c>
    </row>
    <row r="2064" spans="4:6" x14ac:dyDescent="0.2">
      <c r="D2064" s="1">
        <v>435</v>
      </c>
      <c r="E2064" s="1">
        <v>441</v>
      </c>
      <c r="F2064" s="1">
        <v>-7.0035E-2</v>
      </c>
    </row>
    <row r="2065" spans="4:6" x14ac:dyDescent="0.2">
      <c r="D2065" s="1">
        <v>435</v>
      </c>
      <c r="E2065" s="1">
        <v>442</v>
      </c>
      <c r="F2065" s="1">
        <v>-0.10065200000000001</v>
      </c>
    </row>
    <row r="2066" spans="4:6" x14ac:dyDescent="0.2">
      <c r="D2066" s="1">
        <v>435</v>
      </c>
      <c r="E2066" s="1">
        <v>443</v>
      </c>
      <c r="F2066" s="1">
        <v>-0.108346</v>
      </c>
    </row>
    <row r="2067" spans="4:6" x14ac:dyDescent="0.2">
      <c r="D2067" s="1">
        <v>435</v>
      </c>
      <c r="E2067" s="1">
        <v>444</v>
      </c>
      <c r="F2067" s="1">
        <v>-0.14426700000000001</v>
      </c>
    </row>
    <row r="2068" spans="4:6" x14ac:dyDescent="0.2">
      <c r="D2068" s="1">
        <v>435</v>
      </c>
      <c r="E2068" s="1">
        <v>660</v>
      </c>
      <c r="F2068" s="1">
        <v>-1.1705E-2</v>
      </c>
    </row>
    <row r="2069" spans="4:6" x14ac:dyDescent="0.2">
      <c r="D2069" s="1">
        <v>435</v>
      </c>
      <c r="E2069" s="1">
        <v>797</v>
      </c>
      <c r="F2069" s="1">
        <v>2.7669999999999999E-3</v>
      </c>
    </row>
    <row r="2070" spans="4:6" x14ac:dyDescent="0.2">
      <c r="D2070" s="1">
        <v>435</v>
      </c>
      <c r="E2070" s="1">
        <v>800</v>
      </c>
      <c r="F2070" s="1">
        <v>1.0168999999999999E-2</v>
      </c>
    </row>
    <row r="2071" spans="4:6" x14ac:dyDescent="0.2">
      <c r="D2071" s="1">
        <v>435</v>
      </c>
      <c r="E2071" s="1">
        <v>990</v>
      </c>
      <c r="F2071" s="1">
        <v>7.0010000000000003E-2</v>
      </c>
    </row>
    <row r="2072" spans="4:6" x14ac:dyDescent="0.2">
      <c r="D2072" s="1">
        <v>436</v>
      </c>
      <c r="E2072" s="1">
        <v>437</v>
      </c>
      <c r="F2072" s="1">
        <v>0.23729700000000001</v>
      </c>
    </row>
    <row r="2073" spans="4:6" x14ac:dyDescent="0.2">
      <c r="D2073" s="1">
        <v>436</v>
      </c>
      <c r="E2073" s="1">
        <v>438</v>
      </c>
      <c r="F2073" s="1">
        <v>0.16558100000000001</v>
      </c>
    </row>
    <row r="2074" spans="4:6" x14ac:dyDescent="0.2">
      <c r="D2074" s="1">
        <v>436</v>
      </c>
      <c r="E2074" s="1">
        <v>439</v>
      </c>
      <c r="F2074" s="1">
        <v>4.5164999999999997E-2</v>
      </c>
    </row>
    <row r="2075" spans="4:6" x14ac:dyDescent="0.2">
      <c r="D2075" s="1">
        <v>436</v>
      </c>
      <c r="E2075" s="1">
        <v>440</v>
      </c>
      <c r="F2075" s="1">
        <v>-1.5944E-2</v>
      </c>
    </row>
    <row r="2076" spans="4:6" x14ac:dyDescent="0.2">
      <c r="D2076" s="1">
        <v>436</v>
      </c>
      <c r="E2076" s="1">
        <v>441</v>
      </c>
      <c r="F2076" s="1">
        <v>-6.0044E-2</v>
      </c>
    </row>
    <row r="2077" spans="4:6" x14ac:dyDescent="0.2">
      <c r="D2077" s="1">
        <v>436</v>
      </c>
      <c r="E2077" s="1">
        <v>442</v>
      </c>
      <c r="F2077" s="1">
        <v>-8.2580000000000001E-2</v>
      </c>
    </row>
    <row r="2078" spans="4:6" x14ac:dyDescent="0.2">
      <c r="D2078" s="1">
        <v>436</v>
      </c>
      <c r="E2078" s="1">
        <v>443</v>
      </c>
      <c r="F2078" s="1">
        <v>-9.4948000000000005E-2</v>
      </c>
    </row>
    <row r="2079" spans="4:6" x14ac:dyDescent="0.2">
      <c r="D2079" s="1">
        <v>436</v>
      </c>
      <c r="E2079" s="1">
        <v>444</v>
      </c>
      <c r="F2079" s="1">
        <v>-0.13311300000000001</v>
      </c>
    </row>
    <row r="2080" spans="4:6" x14ac:dyDescent="0.2">
      <c r="D2080" s="1">
        <v>436</v>
      </c>
      <c r="E2080" s="1">
        <v>660</v>
      </c>
      <c r="F2080" s="1">
        <v>8.3789999999999993E-3</v>
      </c>
    </row>
    <row r="2081" spans="4:6" x14ac:dyDescent="0.2">
      <c r="D2081" s="1">
        <v>436</v>
      </c>
      <c r="E2081" s="1">
        <v>797</v>
      </c>
      <c r="F2081" s="1">
        <v>-6.4489999999999999E-3</v>
      </c>
    </row>
    <row r="2082" spans="4:6" x14ac:dyDescent="0.2">
      <c r="D2082" s="1">
        <v>436</v>
      </c>
      <c r="E2082" s="1">
        <v>800</v>
      </c>
      <c r="F2082" s="1">
        <v>1.4919999999999999E-2</v>
      </c>
    </row>
    <row r="2083" spans="4:6" x14ac:dyDescent="0.2">
      <c r="D2083" s="1">
        <v>436</v>
      </c>
      <c r="E2083" s="1">
        <v>990</v>
      </c>
      <c r="F2083" s="1">
        <v>9.4537999999999997E-2</v>
      </c>
    </row>
    <row r="2084" spans="4:6" x14ac:dyDescent="0.2">
      <c r="D2084" s="1">
        <v>437</v>
      </c>
      <c r="E2084" s="1">
        <v>438</v>
      </c>
      <c r="F2084" s="1">
        <v>0.61633499999999997</v>
      </c>
    </row>
    <row r="2085" spans="4:6" x14ac:dyDescent="0.2">
      <c r="D2085" s="1">
        <v>437</v>
      </c>
      <c r="E2085" s="1">
        <v>439</v>
      </c>
      <c r="F2085" s="1">
        <v>0.48813899999999999</v>
      </c>
    </row>
    <row r="2086" spans="4:6" x14ac:dyDescent="0.2">
      <c r="D2086" s="1">
        <v>437</v>
      </c>
      <c r="E2086" s="1">
        <v>440</v>
      </c>
      <c r="F2086" s="1">
        <v>0.47495900000000002</v>
      </c>
    </row>
    <row r="2087" spans="4:6" x14ac:dyDescent="0.2">
      <c r="D2087" s="1">
        <v>437</v>
      </c>
      <c r="E2087" s="1">
        <v>441</v>
      </c>
      <c r="F2087" s="1">
        <v>0.42266900000000002</v>
      </c>
    </row>
    <row r="2088" spans="4:6" x14ac:dyDescent="0.2">
      <c r="D2088" s="1">
        <v>437</v>
      </c>
      <c r="E2088" s="1">
        <v>442</v>
      </c>
      <c r="F2088" s="1">
        <v>0.41497899999999999</v>
      </c>
    </row>
    <row r="2089" spans="4:6" x14ac:dyDescent="0.2">
      <c r="D2089" s="1">
        <v>437</v>
      </c>
      <c r="E2089" s="1">
        <v>443</v>
      </c>
      <c r="F2089" s="1">
        <v>0.41420099999999999</v>
      </c>
    </row>
    <row r="2090" spans="4:6" x14ac:dyDescent="0.2">
      <c r="D2090" s="1">
        <v>437</v>
      </c>
      <c r="E2090" s="1">
        <v>444</v>
      </c>
      <c r="F2090" s="1">
        <v>0.41338200000000003</v>
      </c>
    </row>
    <row r="2091" spans="4:6" x14ac:dyDescent="0.2">
      <c r="D2091" s="1">
        <v>437</v>
      </c>
      <c r="E2091" s="1">
        <v>660</v>
      </c>
      <c r="F2091" s="1">
        <v>-3.9605000000000001E-2</v>
      </c>
    </row>
    <row r="2092" spans="4:6" x14ac:dyDescent="0.2">
      <c r="D2092" s="1">
        <v>437</v>
      </c>
      <c r="E2092" s="1">
        <v>797</v>
      </c>
      <c r="F2092" s="1">
        <v>3.0703999999999999E-2</v>
      </c>
    </row>
    <row r="2093" spans="4:6" x14ac:dyDescent="0.2">
      <c r="D2093" s="1">
        <v>437</v>
      </c>
      <c r="E2093" s="1">
        <v>800</v>
      </c>
      <c r="F2093" s="1">
        <v>-1.5835999999999999E-2</v>
      </c>
    </row>
    <row r="2094" spans="4:6" x14ac:dyDescent="0.2">
      <c r="D2094" s="1">
        <v>437</v>
      </c>
      <c r="E2094" s="1">
        <v>990</v>
      </c>
      <c r="F2094" s="1">
        <v>0.175286</v>
      </c>
    </row>
    <row r="2095" spans="4:6" x14ac:dyDescent="0.2">
      <c r="D2095" s="1">
        <v>438</v>
      </c>
      <c r="E2095" s="1">
        <v>439</v>
      </c>
      <c r="F2095" s="1">
        <v>0.88348400000000005</v>
      </c>
    </row>
    <row r="2096" spans="4:6" x14ac:dyDescent="0.2">
      <c r="D2096" s="1">
        <v>438</v>
      </c>
      <c r="E2096" s="1">
        <v>440</v>
      </c>
      <c r="F2096" s="1">
        <v>0.87537299999999996</v>
      </c>
    </row>
    <row r="2097" spans="4:6" x14ac:dyDescent="0.2">
      <c r="D2097" s="1">
        <v>438</v>
      </c>
      <c r="E2097" s="1">
        <v>441</v>
      </c>
      <c r="F2097" s="1">
        <v>0.82823199999999997</v>
      </c>
    </row>
    <row r="2098" spans="4:6" x14ac:dyDescent="0.2">
      <c r="D2098" s="1">
        <v>438</v>
      </c>
      <c r="E2098" s="1">
        <v>442</v>
      </c>
      <c r="F2098" s="1">
        <v>0.79460799999999998</v>
      </c>
    </row>
    <row r="2099" spans="4:6" x14ac:dyDescent="0.2">
      <c r="D2099" s="1">
        <v>438</v>
      </c>
      <c r="E2099" s="1">
        <v>443</v>
      </c>
      <c r="F2099" s="1">
        <v>0.77898100000000003</v>
      </c>
    </row>
    <row r="2100" spans="4:6" x14ac:dyDescent="0.2">
      <c r="D2100" s="1">
        <v>438</v>
      </c>
      <c r="E2100" s="1">
        <v>444</v>
      </c>
      <c r="F2100" s="1">
        <v>0.71707699999999996</v>
      </c>
    </row>
    <row r="2101" spans="4:6" x14ac:dyDescent="0.2">
      <c r="D2101" s="1">
        <v>438</v>
      </c>
      <c r="E2101" s="1">
        <v>660</v>
      </c>
      <c r="F2101" s="1">
        <v>-1.7097999999999999E-2</v>
      </c>
    </row>
    <row r="2102" spans="4:6" x14ac:dyDescent="0.2">
      <c r="D2102" s="1">
        <v>438</v>
      </c>
      <c r="E2102" s="1">
        <v>797</v>
      </c>
      <c r="F2102" s="1">
        <v>-5.1957999999999997E-2</v>
      </c>
    </row>
    <row r="2103" spans="4:6" x14ac:dyDescent="0.2">
      <c r="D2103" s="1">
        <v>438</v>
      </c>
      <c r="E2103" s="1">
        <v>800</v>
      </c>
      <c r="F2103" s="1">
        <v>-9.1556999999999999E-2</v>
      </c>
    </row>
    <row r="2104" spans="4:6" x14ac:dyDescent="0.2">
      <c r="D2104" s="1">
        <v>438</v>
      </c>
      <c r="E2104" s="1">
        <v>990</v>
      </c>
      <c r="F2104" s="1">
        <v>9.8327999999999999E-2</v>
      </c>
    </row>
    <row r="2105" spans="4:6" x14ac:dyDescent="0.2">
      <c r="D2105" s="1">
        <v>439</v>
      </c>
      <c r="E2105" s="1">
        <v>440</v>
      </c>
      <c r="F2105" s="1">
        <v>0.95340400000000003</v>
      </c>
    </row>
    <row r="2106" spans="4:6" x14ac:dyDescent="0.2">
      <c r="D2106" s="1">
        <v>439</v>
      </c>
      <c r="E2106" s="1">
        <v>441</v>
      </c>
      <c r="F2106" s="1">
        <v>0.93732800000000005</v>
      </c>
    </row>
    <row r="2107" spans="4:6" x14ac:dyDescent="0.2">
      <c r="D2107" s="1">
        <v>439</v>
      </c>
      <c r="E2107" s="1">
        <v>442</v>
      </c>
      <c r="F2107" s="1">
        <v>0.88701799999999997</v>
      </c>
    </row>
    <row r="2108" spans="4:6" x14ac:dyDescent="0.2">
      <c r="D2108" s="1">
        <v>439</v>
      </c>
      <c r="E2108" s="1">
        <v>443</v>
      </c>
      <c r="F2108" s="1">
        <v>0.857626</v>
      </c>
    </row>
    <row r="2109" spans="4:6" x14ac:dyDescent="0.2">
      <c r="D2109" s="1">
        <v>439</v>
      </c>
      <c r="E2109" s="1">
        <v>444</v>
      </c>
      <c r="F2109" s="1">
        <v>0.81463099999999999</v>
      </c>
    </row>
    <row r="2110" spans="4:6" x14ac:dyDescent="0.2">
      <c r="D2110" s="1">
        <v>439</v>
      </c>
      <c r="E2110" s="1">
        <v>660</v>
      </c>
      <c r="F2110" s="1">
        <v>-1.1096E-2</v>
      </c>
    </row>
    <row r="2111" spans="4:6" x14ac:dyDescent="0.2">
      <c r="D2111" s="1">
        <v>439</v>
      </c>
      <c r="E2111" s="1">
        <v>797</v>
      </c>
      <c r="F2111" s="1">
        <v>-6.0755999999999998E-2</v>
      </c>
    </row>
    <row r="2112" spans="4:6" x14ac:dyDescent="0.2">
      <c r="D2112" s="1">
        <v>439</v>
      </c>
      <c r="E2112" s="1">
        <v>800</v>
      </c>
      <c r="F2112" s="1">
        <v>-1.6472000000000001E-2</v>
      </c>
    </row>
    <row r="2113" spans="4:6" x14ac:dyDescent="0.2">
      <c r="D2113" s="1">
        <v>439</v>
      </c>
      <c r="E2113" s="1">
        <v>990</v>
      </c>
      <c r="F2113" s="1">
        <v>8.1375000000000003E-2</v>
      </c>
    </row>
    <row r="2114" spans="4:6" x14ac:dyDescent="0.2">
      <c r="D2114" s="1">
        <v>440</v>
      </c>
      <c r="E2114" s="1">
        <v>441</v>
      </c>
      <c r="F2114" s="1">
        <v>0.97101499999999996</v>
      </c>
    </row>
    <row r="2115" spans="4:6" x14ac:dyDescent="0.2">
      <c r="D2115" s="1">
        <v>440</v>
      </c>
      <c r="E2115" s="1">
        <v>442</v>
      </c>
      <c r="F2115" s="1">
        <v>0.93303000000000003</v>
      </c>
    </row>
    <row r="2116" spans="4:6" x14ac:dyDescent="0.2">
      <c r="D2116" s="1">
        <v>440</v>
      </c>
      <c r="E2116" s="1">
        <v>443</v>
      </c>
      <c r="F2116" s="1">
        <v>0.90563300000000002</v>
      </c>
    </row>
    <row r="2117" spans="4:6" x14ac:dyDescent="0.2">
      <c r="D2117" s="1">
        <v>440</v>
      </c>
      <c r="E2117" s="1">
        <v>444</v>
      </c>
      <c r="F2117" s="1">
        <v>0.86160300000000001</v>
      </c>
    </row>
    <row r="2118" spans="4:6" x14ac:dyDescent="0.2">
      <c r="D2118" s="1">
        <v>440</v>
      </c>
      <c r="E2118" s="1">
        <v>660</v>
      </c>
      <c r="F2118" s="1">
        <v>-2.7185999999999998E-2</v>
      </c>
    </row>
    <row r="2119" spans="4:6" x14ac:dyDescent="0.2">
      <c r="D2119" s="1">
        <v>440</v>
      </c>
      <c r="E2119" s="1">
        <v>797</v>
      </c>
      <c r="F2119" s="1">
        <v>-6.7080000000000001E-2</v>
      </c>
    </row>
    <row r="2120" spans="4:6" x14ac:dyDescent="0.2">
      <c r="D2120" s="1">
        <v>440</v>
      </c>
      <c r="E2120" s="1">
        <v>800</v>
      </c>
      <c r="F2120" s="1">
        <v>-4.0474999999999997E-2</v>
      </c>
    </row>
    <row r="2121" spans="4:6" x14ac:dyDescent="0.2">
      <c r="D2121" s="1">
        <v>440</v>
      </c>
      <c r="E2121" s="1">
        <v>990</v>
      </c>
      <c r="F2121" s="1">
        <v>3.8521E-2</v>
      </c>
    </row>
    <row r="2122" spans="4:6" x14ac:dyDescent="0.2">
      <c r="D2122" s="1">
        <v>441</v>
      </c>
      <c r="E2122" s="1">
        <v>442</v>
      </c>
      <c r="F2122" s="1">
        <v>0.95838000000000001</v>
      </c>
    </row>
    <row r="2123" spans="4:6" x14ac:dyDescent="0.2">
      <c r="D2123" s="1">
        <v>441</v>
      </c>
      <c r="E2123" s="1">
        <v>443</v>
      </c>
      <c r="F2123" s="1">
        <v>0.94005799999999995</v>
      </c>
    </row>
    <row r="2124" spans="4:6" x14ac:dyDescent="0.2">
      <c r="D2124" s="1">
        <v>441</v>
      </c>
      <c r="E2124" s="1">
        <v>444</v>
      </c>
      <c r="F2124" s="1">
        <v>0.89601699999999995</v>
      </c>
    </row>
    <row r="2125" spans="4:6" x14ac:dyDescent="0.2">
      <c r="D2125" s="1">
        <v>441</v>
      </c>
      <c r="E2125" s="1">
        <v>660</v>
      </c>
      <c r="F2125" s="1">
        <v>-4.2845000000000001E-2</v>
      </c>
    </row>
    <row r="2126" spans="4:6" x14ac:dyDescent="0.2">
      <c r="D2126" s="1">
        <v>441</v>
      </c>
      <c r="E2126" s="1">
        <v>797</v>
      </c>
      <c r="F2126" s="1">
        <v>-5.2662E-2</v>
      </c>
    </row>
    <row r="2127" spans="4:6" x14ac:dyDescent="0.2">
      <c r="D2127" s="1">
        <v>441</v>
      </c>
      <c r="E2127" s="1">
        <v>800</v>
      </c>
      <c r="F2127" s="1">
        <v>-3.1939999999999998E-3</v>
      </c>
    </row>
    <row r="2128" spans="4:6" x14ac:dyDescent="0.2">
      <c r="D2128" s="1">
        <v>441</v>
      </c>
      <c r="E2128" s="1">
        <v>990</v>
      </c>
      <c r="F2128" s="1">
        <v>2.4243000000000001E-2</v>
      </c>
    </row>
    <row r="2129" spans="4:6" x14ac:dyDescent="0.2">
      <c r="D2129" s="1">
        <v>442</v>
      </c>
      <c r="E2129" s="1">
        <v>443</v>
      </c>
      <c r="F2129" s="1">
        <v>0.97245400000000004</v>
      </c>
    </row>
    <row r="2130" spans="4:6" x14ac:dyDescent="0.2">
      <c r="D2130" s="1">
        <v>442</v>
      </c>
      <c r="E2130" s="1">
        <v>444</v>
      </c>
      <c r="F2130" s="1">
        <v>0.91041700000000003</v>
      </c>
    </row>
    <row r="2131" spans="4:6" x14ac:dyDescent="0.2">
      <c r="D2131" s="1">
        <v>442</v>
      </c>
      <c r="E2131" s="1">
        <v>660</v>
      </c>
      <c r="F2131" s="1">
        <v>-5.8513000000000003E-2</v>
      </c>
    </row>
    <row r="2132" spans="4:6" x14ac:dyDescent="0.2">
      <c r="D2132" s="1">
        <v>442</v>
      </c>
      <c r="E2132" s="1">
        <v>797</v>
      </c>
      <c r="F2132" s="1">
        <v>-6.0718000000000001E-2</v>
      </c>
    </row>
    <row r="2133" spans="4:6" x14ac:dyDescent="0.2">
      <c r="D2133" s="1">
        <v>442</v>
      </c>
      <c r="E2133" s="1">
        <v>800</v>
      </c>
      <c r="F2133" s="1">
        <v>-4.7780000000000001E-3</v>
      </c>
    </row>
    <row r="2134" spans="4:6" x14ac:dyDescent="0.2">
      <c r="D2134" s="1">
        <v>442</v>
      </c>
      <c r="E2134" s="1">
        <v>990</v>
      </c>
      <c r="F2134" s="1">
        <v>3.6582000000000003E-2</v>
      </c>
    </row>
    <row r="2135" spans="4:6" x14ac:dyDescent="0.2">
      <c r="D2135" s="1">
        <v>443</v>
      </c>
      <c r="E2135" s="1">
        <v>444</v>
      </c>
      <c r="F2135" s="1">
        <v>0.92115800000000003</v>
      </c>
    </row>
    <row r="2136" spans="4:6" x14ac:dyDescent="0.2">
      <c r="D2136" s="1">
        <v>443</v>
      </c>
      <c r="E2136" s="1">
        <v>660</v>
      </c>
      <c r="F2136" s="1">
        <v>-5.3282000000000003E-2</v>
      </c>
    </row>
    <row r="2137" spans="4:6" x14ac:dyDescent="0.2">
      <c r="D2137" s="1">
        <v>443</v>
      </c>
      <c r="E2137" s="1">
        <v>797</v>
      </c>
      <c r="F2137" s="1">
        <v>-3.6166999999999998E-2</v>
      </c>
    </row>
    <row r="2138" spans="4:6" x14ac:dyDescent="0.2">
      <c r="D2138" s="1">
        <v>443</v>
      </c>
      <c r="E2138" s="1">
        <v>800</v>
      </c>
      <c r="F2138" s="1">
        <v>1.4189999999999999E-2</v>
      </c>
    </row>
    <row r="2139" spans="4:6" x14ac:dyDescent="0.2">
      <c r="D2139" s="1">
        <v>443</v>
      </c>
      <c r="E2139" s="1">
        <v>990</v>
      </c>
      <c r="F2139" s="1">
        <v>3.4825000000000002E-2</v>
      </c>
    </row>
    <row r="2140" spans="4:6" x14ac:dyDescent="0.2">
      <c r="D2140" s="1">
        <v>444</v>
      </c>
      <c r="E2140" s="1">
        <v>660</v>
      </c>
      <c r="F2140" s="1">
        <v>-1.0387E-2</v>
      </c>
    </row>
    <row r="2141" spans="4:6" x14ac:dyDescent="0.2">
      <c r="D2141" s="1">
        <v>444</v>
      </c>
      <c r="E2141" s="1">
        <v>797</v>
      </c>
      <c r="F2141" s="1">
        <v>4.6688E-2</v>
      </c>
    </row>
    <row r="2142" spans="4:6" x14ac:dyDescent="0.2">
      <c r="D2142" s="1">
        <v>444</v>
      </c>
      <c r="E2142" s="1">
        <v>800</v>
      </c>
      <c r="F2142" s="1">
        <v>3.1961000000000003E-2</v>
      </c>
    </row>
    <row r="2143" spans="4:6" x14ac:dyDescent="0.2">
      <c r="D2143" s="1">
        <v>444</v>
      </c>
      <c r="E2143" s="1">
        <v>990</v>
      </c>
      <c r="F2143" s="1">
        <v>7.5009999999999993E-2</v>
      </c>
    </row>
    <row r="2144" spans="4:6" x14ac:dyDescent="0.2">
      <c r="D2144" s="1">
        <v>660</v>
      </c>
      <c r="E2144" s="1">
        <v>797</v>
      </c>
      <c r="F2144" s="1">
        <v>-7.7586000000000002E-2</v>
      </c>
    </row>
    <row r="2145" spans="4:6" x14ac:dyDescent="0.2">
      <c r="D2145" s="1">
        <v>660</v>
      </c>
      <c r="E2145" s="1">
        <v>800</v>
      </c>
      <c r="F2145" s="1">
        <v>-4.4531000000000001E-2</v>
      </c>
    </row>
    <row r="2146" spans="4:6" x14ac:dyDescent="0.2">
      <c r="D2146" s="1">
        <v>660</v>
      </c>
      <c r="E2146" s="1">
        <v>990</v>
      </c>
      <c r="F2146" s="1">
        <v>0.105505</v>
      </c>
    </row>
    <row r="2147" spans="4:6" x14ac:dyDescent="0.2">
      <c r="D2147" s="1">
        <v>797</v>
      </c>
      <c r="E2147" s="1">
        <v>800</v>
      </c>
      <c r="F2147" s="1">
        <v>0.35376999999999997</v>
      </c>
    </row>
    <row r="2148" spans="4:6" x14ac:dyDescent="0.2">
      <c r="D2148" s="1">
        <v>797</v>
      </c>
      <c r="E2148" s="1">
        <v>990</v>
      </c>
      <c r="F2148" s="1">
        <v>0.102617</v>
      </c>
    </row>
    <row r="2149" spans="4:6" x14ac:dyDescent="0.2">
      <c r="D2149" s="1">
        <v>800</v>
      </c>
      <c r="E2149" s="1">
        <v>990</v>
      </c>
      <c r="F2149" s="1">
        <v>-4.9431000000000003E-2</v>
      </c>
    </row>
  </sheetData>
  <phoneticPr fontId="2"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43"/>
  </sheetPr>
  <dimension ref="A1"/>
  <sheetViews>
    <sheetView workbookViewId="0">
      <selection activeCell="N51" sqref="N51"/>
    </sheetView>
  </sheetViews>
  <sheetFormatPr defaultRowHeight="12.75" x14ac:dyDescent="0.2"/>
  <sheetData/>
  <phoneticPr fontId="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45"/>
  </sheetPr>
  <dimension ref="A1:P34"/>
  <sheetViews>
    <sheetView workbookViewId="0">
      <pane xSplit="1" ySplit="10" topLeftCell="B11" activePane="bottomRight" state="frozen"/>
      <selection activeCell="A5" sqref="A5:A145"/>
      <selection pane="topRight" activeCell="A5" sqref="A5:A145"/>
      <selection pane="bottomLeft" activeCell="A5" sqref="A5:A145"/>
      <selection pane="bottomRight" activeCell="A9" sqref="A9"/>
    </sheetView>
  </sheetViews>
  <sheetFormatPr defaultRowHeight="12.75" x14ac:dyDescent="0.2"/>
  <cols>
    <col min="1" max="1" width="17.5703125" bestFit="1" customWidth="1"/>
    <col min="2" max="8" width="13.42578125" customWidth="1"/>
    <col min="9" max="9" width="10.5703125" style="92" customWidth="1"/>
    <col min="10" max="10" width="10.5703125" style="179" customWidth="1"/>
    <col min="11" max="11" width="13.42578125" customWidth="1"/>
    <col min="12" max="12" width="10.5703125" bestFit="1" customWidth="1"/>
    <col min="14" max="14" width="14.5703125" customWidth="1"/>
    <col min="15" max="15" width="14" customWidth="1"/>
    <col min="16" max="16" width="10.5703125" customWidth="1"/>
    <col min="17" max="17" width="10.5703125" bestFit="1" customWidth="1"/>
  </cols>
  <sheetData>
    <row r="1" spans="1:16" x14ac:dyDescent="0.2">
      <c r="A1" s="1"/>
      <c r="B1" s="1"/>
    </row>
    <row r="2" spans="1:16" x14ac:dyDescent="0.2">
      <c r="A2" s="1"/>
      <c r="B2" s="1"/>
    </row>
    <row r="3" spans="1:16" x14ac:dyDescent="0.2">
      <c r="A3" s="1"/>
      <c r="B3" s="2"/>
      <c r="F3" s="37"/>
    </row>
    <row r="4" spans="1:16" x14ac:dyDescent="0.2">
      <c r="A4" s="1"/>
      <c r="B4" s="2"/>
      <c r="F4" s="37"/>
    </row>
    <row r="5" spans="1:16" x14ac:dyDescent="0.2">
      <c r="O5">
        <v>1</v>
      </c>
    </row>
    <row r="6" spans="1:16" x14ac:dyDescent="0.2">
      <c r="A6" s="30" t="s">
        <v>5</v>
      </c>
      <c r="B6" s="29" t="s">
        <v>23</v>
      </c>
    </row>
    <row r="7" spans="1:16" x14ac:dyDescent="0.2">
      <c r="A7" s="30" t="s">
        <v>22</v>
      </c>
      <c r="B7" s="29" t="s">
        <v>23</v>
      </c>
      <c r="N7" s="4" t="s">
        <v>343</v>
      </c>
      <c r="O7" s="4" t="s">
        <v>344</v>
      </c>
      <c r="P7" s="6"/>
    </row>
    <row r="8" spans="1:16" x14ac:dyDescent="0.2">
      <c r="N8" s="4" t="s">
        <v>15</v>
      </c>
      <c r="O8" s="199">
        <v>42520</v>
      </c>
      <c r="P8" s="17" t="s">
        <v>42</v>
      </c>
    </row>
    <row r="9" spans="1:16" x14ac:dyDescent="0.2">
      <c r="A9" s="4" t="s">
        <v>38</v>
      </c>
      <c r="B9" s="4" t="s">
        <v>6</v>
      </c>
      <c r="C9" s="5"/>
      <c r="D9" s="5"/>
      <c r="E9" s="5"/>
      <c r="F9" s="5"/>
      <c r="G9" s="5"/>
      <c r="H9" s="5"/>
      <c r="I9" s="6"/>
      <c r="J9"/>
      <c r="N9" s="7" t="s">
        <v>16</v>
      </c>
      <c r="O9" s="8">
        <v>1.1138999999999999</v>
      </c>
      <c r="P9" s="34">
        <v>1.1138999999999999</v>
      </c>
    </row>
    <row r="10" spans="1:16" x14ac:dyDescent="0.2">
      <c r="A10" s="4" t="s">
        <v>3</v>
      </c>
      <c r="B10" s="7" t="s">
        <v>24</v>
      </c>
      <c r="C10" s="10" t="s">
        <v>28</v>
      </c>
      <c r="D10" s="10" t="s">
        <v>25</v>
      </c>
      <c r="E10" s="10" t="s">
        <v>520</v>
      </c>
      <c r="F10" s="10" t="s">
        <v>523</v>
      </c>
      <c r="G10" s="10" t="s">
        <v>524</v>
      </c>
      <c r="H10" s="10" t="s">
        <v>531</v>
      </c>
      <c r="I10" s="17" t="s">
        <v>42</v>
      </c>
      <c r="J10"/>
      <c r="N10" s="18" t="s">
        <v>42</v>
      </c>
      <c r="O10" s="32">
        <v>1.1138999999999999</v>
      </c>
      <c r="P10" s="36">
        <v>1.1138999999999999</v>
      </c>
    </row>
    <row r="11" spans="1:16" x14ac:dyDescent="0.2">
      <c r="A11" s="7">
        <v>704</v>
      </c>
      <c r="B11" s="19">
        <v>348100.53</v>
      </c>
      <c r="C11" s="20">
        <v>64982.42</v>
      </c>
      <c r="D11" s="20">
        <v>325902.03999999998</v>
      </c>
      <c r="E11" s="20">
        <v>1691.57</v>
      </c>
      <c r="F11" s="20">
        <v>69699.37</v>
      </c>
      <c r="G11" s="20"/>
      <c r="H11" s="20">
        <v>26303.84</v>
      </c>
      <c r="I11" s="21">
        <v>836679.7699999999</v>
      </c>
      <c r="J11"/>
    </row>
    <row r="12" spans="1:16" x14ac:dyDescent="0.2">
      <c r="A12" s="13">
        <v>795</v>
      </c>
      <c r="B12" s="22">
        <v>362327.4</v>
      </c>
      <c r="C12" s="11"/>
      <c r="D12" s="11">
        <v>347425.98</v>
      </c>
      <c r="E12" s="11"/>
      <c r="F12" s="11">
        <v>81279.92</v>
      </c>
      <c r="G12" s="11"/>
      <c r="H12" s="11">
        <v>30628.74</v>
      </c>
      <c r="I12" s="23">
        <v>821662.04</v>
      </c>
      <c r="J12"/>
    </row>
    <row r="13" spans="1:16" x14ac:dyDescent="0.2">
      <c r="A13" s="13">
        <v>625</v>
      </c>
      <c r="B13" s="22">
        <v>2081785.76</v>
      </c>
      <c r="C13" s="11"/>
      <c r="D13" s="11">
        <v>2010630.01</v>
      </c>
      <c r="E13" s="11"/>
      <c r="F13" s="11">
        <v>537050.87</v>
      </c>
      <c r="G13" s="11"/>
      <c r="H13" s="11">
        <v>153512.38</v>
      </c>
      <c r="I13" s="23">
        <v>4782979.0199999996</v>
      </c>
      <c r="J13"/>
    </row>
    <row r="14" spans="1:16" x14ac:dyDescent="0.2">
      <c r="A14" s="13">
        <v>626</v>
      </c>
      <c r="B14" s="22">
        <v>29385.08</v>
      </c>
      <c r="C14" s="11"/>
      <c r="D14" s="11">
        <v>44116.94</v>
      </c>
      <c r="E14" s="11"/>
      <c r="F14" s="11">
        <v>44352.99</v>
      </c>
      <c r="G14" s="11"/>
      <c r="H14" s="11">
        <v>4864.6499999999996</v>
      </c>
      <c r="I14" s="23">
        <v>122719.66</v>
      </c>
      <c r="J14"/>
    </row>
    <row r="15" spans="1:16" x14ac:dyDescent="0.2">
      <c r="A15" s="13">
        <v>628</v>
      </c>
      <c r="B15" s="22">
        <v>86852</v>
      </c>
      <c r="C15" s="11"/>
      <c r="D15" s="11">
        <v>89244.89</v>
      </c>
      <c r="E15" s="11"/>
      <c r="F15" s="11">
        <v>110607.3</v>
      </c>
      <c r="G15" s="11"/>
      <c r="H15" s="11">
        <v>15015.38</v>
      </c>
      <c r="I15" s="23">
        <v>301719.57</v>
      </c>
      <c r="J15"/>
    </row>
    <row r="16" spans="1:16" x14ac:dyDescent="0.2">
      <c r="A16" s="13">
        <v>629</v>
      </c>
      <c r="B16" s="22">
        <v>2059847.64</v>
      </c>
      <c r="C16" s="11"/>
      <c r="D16" s="11">
        <v>1992262.3</v>
      </c>
      <c r="E16" s="11"/>
      <c r="F16" s="11">
        <v>444765.99</v>
      </c>
      <c r="G16" s="11">
        <v>4587.3900000000003</v>
      </c>
      <c r="H16" s="11">
        <v>146408.92000000001</v>
      </c>
      <c r="I16" s="23">
        <v>4647872.2399999993</v>
      </c>
      <c r="J16"/>
    </row>
    <row r="17" spans="1:10" x14ac:dyDescent="0.2">
      <c r="A17" s="13">
        <v>638</v>
      </c>
      <c r="B17" s="22">
        <v>781333.63</v>
      </c>
      <c r="C17" s="11"/>
      <c r="D17" s="11">
        <v>1018386.16</v>
      </c>
      <c r="E17" s="11"/>
      <c r="F17" s="11">
        <v>1244824.8999999999</v>
      </c>
      <c r="G17" s="11"/>
      <c r="H17" s="11">
        <v>158484.39000000001</v>
      </c>
      <c r="I17" s="23">
        <v>3203029.08</v>
      </c>
      <c r="J17"/>
    </row>
    <row r="18" spans="1:10" x14ac:dyDescent="0.2">
      <c r="A18" s="13">
        <v>675</v>
      </c>
      <c r="B18" s="22">
        <v>353.34</v>
      </c>
      <c r="C18" s="11"/>
      <c r="D18" s="11">
        <v>592.66</v>
      </c>
      <c r="E18" s="11"/>
      <c r="F18" s="11">
        <v>564.49</v>
      </c>
      <c r="G18" s="11"/>
      <c r="H18" s="11">
        <v>93.82</v>
      </c>
      <c r="I18" s="23">
        <v>1604.31</v>
      </c>
      <c r="J18"/>
    </row>
    <row r="19" spans="1:10" x14ac:dyDescent="0.2">
      <c r="A19" s="13">
        <v>677</v>
      </c>
      <c r="B19" s="22">
        <v>877785.26</v>
      </c>
      <c r="C19" s="11"/>
      <c r="D19" s="11">
        <v>845665.09</v>
      </c>
      <c r="E19" s="11"/>
      <c r="F19" s="11">
        <v>184799.95</v>
      </c>
      <c r="G19" s="11"/>
      <c r="H19" s="11">
        <v>65273.99</v>
      </c>
      <c r="I19" s="23">
        <v>1973524.29</v>
      </c>
      <c r="J19"/>
    </row>
    <row r="20" spans="1:10" x14ac:dyDescent="0.2">
      <c r="A20" s="13">
        <v>679</v>
      </c>
      <c r="B20" s="22">
        <v>2248335.7000000002</v>
      </c>
      <c r="C20" s="11"/>
      <c r="D20" s="11">
        <v>2249759.33</v>
      </c>
      <c r="E20" s="11"/>
      <c r="F20" s="11">
        <v>11931.08</v>
      </c>
      <c r="G20" s="11">
        <v>35940.660000000003</v>
      </c>
      <c r="H20" s="11">
        <v>3430.73</v>
      </c>
      <c r="I20" s="23">
        <v>4549397.5000000009</v>
      </c>
      <c r="J20"/>
    </row>
    <row r="21" spans="1:10" x14ac:dyDescent="0.2">
      <c r="A21" s="13">
        <v>699</v>
      </c>
      <c r="B21" s="22">
        <v>479430.37</v>
      </c>
      <c r="C21" s="11"/>
      <c r="D21" s="11">
        <v>482994.87</v>
      </c>
      <c r="E21" s="11"/>
      <c r="F21" s="11">
        <v>424312.47</v>
      </c>
      <c r="G21" s="11"/>
      <c r="H21" s="11">
        <v>77625.789999999994</v>
      </c>
      <c r="I21" s="23">
        <v>1464363.5</v>
      </c>
      <c r="J21"/>
    </row>
    <row r="22" spans="1:10" x14ac:dyDescent="0.2">
      <c r="A22" s="13">
        <v>729</v>
      </c>
      <c r="B22" s="22">
        <v>12313.96</v>
      </c>
      <c r="C22" s="11"/>
      <c r="D22" s="11">
        <v>18323.650000000001</v>
      </c>
      <c r="E22" s="11"/>
      <c r="F22" s="11">
        <v>21172.19</v>
      </c>
      <c r="G22" s="11"/>
      <c r="H22" s="11">
        <v>2305.65</v>
      </c>
      <c r="I22" s="23">
        <v>54115.450000000004</v>
      </c>
      <c r="J22"/>
    </row>
    <row r="23" spans="1:10" x14ac:dyDescent="0.2">
      <c r="A23" s="18" t="s">
        <v>42</v>
      </c>
      <c r="B23" s="24">
        <v>9367850.6699999999</v>
      </c>
      <c r="C23" s="25">
        <v>64982.42</v>
      </c>
      <c r="D23" s="25">
        <v>9425303.9199999999</v>
      </c>
      <c r="E23" s="25">
        <v>1691.57</v>
      </c>
      <c r="F23" s="25">
        <v>3175361.52</v>
      </c>
      <c r="G23" s="25">
        <v>40528.050000000003</v>
      </c>
      <c r="H23" s="25">
        <v>683948.28</v>
      </c>
      <c r="I23" s="26">
        <v>22759666.43</v>
      </c>
      <c r="J23"/>
    </row>
    <row r="24" spans="1:10" x14ac:dyDescent="0.2">
      <c r="I24"/>
      <c r="J24"/>
    </row>
    <row r="25" spans="1:10" x14ac:dyDescent="0.2">
      <c r="I25"/>
      <c r="J25"/>
    </row>
    <row r="26" spans="1:10" x14ac:dyDescent="0.2">
      <c r="I26"/>
      <c r="J26"/>
    </row>
    <row r="27" spans="1:10" x14ac:dyDescent="0.2">
      <c r="I27"/>
      <c r="J27"/>
    </row>
    <row r="28" spans="1:10" x14ac:dyDescent="0.2">
      <c r="I28"/>
      <c r="J28"/>
    </row>
    <row r="29" spans="1:10" x14ac:dyDescent="0.2">
      <c r="I29"/>
      <c r="J29"/>
    </row>
    <row r="30" spans="1:10" x14ac:dyDescent="0.2">
      <c r="I30"/>
      <c r="J30"/>
    </row>
    <row r="31" spans="1:10" x14ac:dyDescent="0.2">
      <c r="I31"/>
      <c r="J31"/>
    </row>
    <row r="32" spans="1:10" x14ac:dyDescent="0.2">
      <c r="I32"/>
      <c r="J32"/>
    </row>
    <row r="33" spans="9:10" x14ac:dyDescent="0.2">
      <c r="I33"/>
      <c r="J33"/>
    </row>
    <row r="34" spans="9:10" x14ac:dyDescent="0.2">
      <c r="I34"/>
      <c r="J34"/>
    </row>
  </sheetData>
  <phoneticPr fontId="2" type="noConversion"/>
  <pageMargins left="0.75" right="0.75" top="1" bottom="1" header="0.5" footer="0.5"/>
  <pageSetup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tabColor indexed="45"/>
  </sheetPr>
  <dimension ref="A1:AW130"/>
  <sheetViews>
    <sheetView topLeftCell="A70" zoomScale="70" workbookViewId="0">
      <selection activeCell="N138" sqref="N138"/>
    </sheetView>
  </sheetViews>
  <sheetFormatPr defaultRowHeight="12.75" x14ac:dyDescent="0.2"/>
  <cols>
    <col min="1" max="1" width="18.28515625" bestFit="1" customWidth="1"/>
    <col min="2" max="2" width="13.85546875" bestFit="1" customWidth="1"/>
    <col min="3" max="3" width="13.85546875" customWidth="1"/>
    <col min="4" max="48" width="13.85546875" bestFit="1" customWidth="1"/>
    <col min="49" max="49" width="11.42578125" bestFit="1" customWidth="1"/>
  </cols>
  <sheetData>
    <row r="1" spans="1:49" x14ac:dyDescent="0.2">
      <c r="A1" s="30" t="s">
        <v>22</v>
      </c>
      <c r="B1" s="29" t="s">
        <v>43</v>
      </c>
    </row>
    <row r="3" spans="1:49" x14ac:dyDescent="0.2">
      <c r="A3" s="4" t="s">
        <v>38</v>
      </c>
      <c r="B3" s="4" t="s">
        <v>3</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6"/>
    </row>
    <row r="4" spans="1:49" x14ac:dyDescent="0.2">
      <c r="A4" s="4" t="s">
        <v>52</v>
      </c>
      <c r="B4" s="7">
        <v>117</v>
      </c>
      <c r="C4" s="10">
        <v>625</v>
      </c>
      <c r="D4" s="10">
        <v>626</v>
      </c>
      <c r="E4" s="10">
        <v>628</v>
      </c>
      <c r="F4" s="10">
        <v>629</v>
      </c>
      <c r="G4" s="10">
        <v>634</v>
      </c>
      <c r="H4" s="10">
        <v>636</v>
      </c>
      <c r="I4" s="10">
        <v>637</v>
      </c>
      <c r="J4" s="10">
        <v>638</v>
      </c>
      <c r="K4" s="10">
        <v>674</v>
      </c>
      <c r="L4" s="10">
        <v>675</v>
      </c>
      <c r="M4" s="10">
        <v>676</v>
      </c>
      <c r="N4" s="10">
        <v>677</v>
      </c>
      <c r="O4" s="10">
        <v>679</v>
      </c>
      <c r="P4" s="10">
        <v>684</v>
      </c>
      <c r="Q4" s="10">
        <v>699</v>
      </c>
      <c r="R4" s="10">
        <v>729</v>
      </c>
      <c r="S4" s="10">
        <v>734</v>
      </c>
      <c r="T4" s="10">
        <v>805</v>
      </c>
      <c r="U4" s="10">
        <v>812</v>
      </c>
      <c r="V4" s="10">
        <v>813</v>
      </c>
      <c r="W4" s="10">
        <v>814</v>
      </c>
      <c r="X4" s="10">
        <v>844</v>
      </c>
      <c r="Y4" s="10">
        <v>918</v>
      </c>
      <c r="Z4" s="10">
        <v>919</v>
      </c>
      <c r="AA4" s="10">
        <v>920</v>
      </c>
      <c r="AB4" s="10">
        <v>921</v>
      </c>
      <c r="AC4" s="10">
        <v>922</v>
      </c>
      <c r="AD4" s="10">
        <v>923</v>
      </c>
      <c r="AE4" s="10">
        <v>924</v>
      </c>
      <c r="AF4" s="10">
        <v>925</v>
      </c>
      <c r="AG4" s="10">
        <v>926</v>
      </c>
      <c r="AH4" s="10">
        <v>927</v>
      </c>
      <c r="AI4" s="10">
        <v>929</v>
      </c>
      <c r="AJ4" s="10">
        <v>931</v>
      </c>
      <c r="AK4" s="10">
        <v>932</v>
      </c>
      <c r="AL4" s="10">
        <v>933</v>
      </c>
      <c r="AM4" s="10">
        <v>934</v>
      </c>
      <c r="AN4" s="10">
        <v>935</v>
      </c>
      <c r="AO4" s="10">
        <v>937</v>
      </c>
      <c r="AP4" s="10">
        <v>956</v>
      </c>
      <c r="AQ4" s="10">
        <v>962</v>
      </c>
      <c r="AR4" s="10">
        <v>967</v>
      </c>
      <c r="AS4" s="10">
        <v>968</v>
      </c>
      <c r="AT4" s="10">
        <v>969</v>
      </c>
      <c r="AU4" s="10">
        <v>970</v>
      </c>
      <c r="AV4" s="10">
        <v>972</v>
      </c>
      <c r="AW4" s="17" t="s">
        <v>42</v>
      </c>
    </row>
    <row r="5" spans="1:49" x14ac:dyDescent="0.2">
      <c r="A5" s="7">
        <v>1</v>
      </c>
      <c r="B5" s="19">
        <v>21636.93</v>
      </c>
      <c r="C5" s="20"/>
      <c r="D5" s="20"/>
      <c r="E5" s="20">
        <v>2679.07</v>
      </c>
      <c r="F5" s="20"/>
      <c r="G5" s="20"/>
      <c r="H5" s="20"/>
      <c r="I5" s="20"/>
      <c r="J5" s="20"/>
      <c r="K5" s="20"/>
      <c r="L5" s="20">
        <v>1816.62</v>
      </c>
      <c r="M5" s="20"/>
      <c r="N5" s="20"/>
      <c r="O5" s="20">
        <v>-171.47</v>
      </c>
      <c r="P5" s="20"/>
      <c r="Q5" s="20"/>
      <c r="R5" s="20"/>
      <c r="S5" s="20"/>
      <c r="T5" s="20">
        <v>-7388.64</v>
      </c>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1">
        <v>18572.509999999998</v>
      </c>
    </row>
    <row r="6" spans="1:49" x14ac:dyDescent="0.2">
      <c r="A6" s="13">
        <v>2</v>
      </c>
      <c r="B6" s="22">
        <v>13735.13</v>
      </c>
      <c r="C6" s="11"/>
      <c r="D6" s="11"/>
      <c r="E6" s="11">
        <v>-9119.2099999999991</v>
      </c>
      <c r="F6" s="11"/>
      <c r="G6" s="11"/>
      <c r="H6" s="11"/>
      <c r="I6" s="11"/>
      <c r="J6" s="11"/>
      <c r="K6" s="11"/>
      <c r="L6" s="11">
        <v>-2557.5700000000002</v>
      </c>
      <c r="M6" s="11"/>
      <c r="N6" s="11"/>
      <c r="O6" s="11">
        <v>-148.69999999999999</v>
      </c>
      <c r="P6" s="11"/>
      <c r="Q6" s="11"/>
      <c r="R6" s="11"/>
      <c r="S6" s="11"/>
      <c r="T6" s="11">
        <v>-894.71</v>
      </c>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23">
        <v>1014.94</v>
      </c>
    </row>
    <row r="7" spans="1:49" x14ac:dyDescent="0.2">
      <c r="A7" s="13">
        <v>3</v>
      </c>
      <c r="B7" s="22"/>
      <c r="C7" s="11"/>
      <c r="D7" s="11"/>
      <c r="E7" s="11">
        <v>-7.59</v>
      </c>
      <c r="F7" s="11"/>
      <c r="G7" s="11"/>
      <c r="H7" s="11"/>
      <c r="I7" s="11"/>
      <c r="J7" s="11"/>
      <c r="K7" s="11"/>
      <c r="L7" s="11">
        <v>8.23</v>
      </c>
      <c r="M7" s="11"/>
      <c r="N7" s="11"/>
      <c r="O7" s="11">
        <v>-612.5</v>
      </c>
      <c r="P7" s="11"/>
      <c r="Q7" s="11"/>
      <c r="R7" s="11"/>
      <c r="S7" s="11"/>
      <c r="T7" s="11">
        <v>-63.91</v>
      </c>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23">
        <v>-675.77</v>
      </c>
    </row>
    <row r="8" spans="1:49" x14ac:dyDescent="0.2">
      <c r="A8" s="13">
        <v>4</v>
      </c>
      <c r="B8" s="22">
        <v>-3.8</v>
      </c>
      <c r="C8" s="11"/>
      <c r="D8" s="11"/>
      <c r="E8" s="11">
        <v>138.57</v>
      </c>
      <c r="F8" s="11"/>
      <c r="G8" s="11"/>
      <c r="H8" s="11"/>
      <c r="I8" s="11"/>
      <c r="J8" s="11"/>
      <c r="K8" s="11"/>
      <c r="L8" s="11">
        <v>51.25</v>
      </c>
      <c r="M8" s="11"/>
      <c r="N8" s="11"/>
      <c r="O8" s="11">
        <v>846.62</v>
      </c>
      <c r="P8" s="11"/>
      <c r="Q8" s="11"/>
      <c r="R8" s="11"/>
      <c r="S8" s="11"/>
      <c r="T8" s="11">
        <v>-15.19</v>
      </c>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23">
        <v>1017.45</v>
      </c>
    </row>
    <row r="9" spans="1:49" x14ac:dyDescent="0.2">
      <c r="A9" s="13">
        <v>5</v>
      </c>
      <c r="B9" s="22">
        <v>-36.700000000000003</v>
      </c>
      <c r="C9" s="11"/>
      <c r="D9" s="11"/>
      <c r="E9" s="11">
        <v>109.46</v>
      </c>
      <c r="F9" s="11"/>
      <c r="G9" s="11"/>
      <c r="H9" s="11"/>
      <c r="I9" s="11"/>
      <c r="J9" s="11"/>
      <c r="K9" s="11"/>
      <c r="L9" s="11">
        <v>-58.21</v>
      </c>
      <c r="M9" s="11"/>
      <c r="N9" s="11"/>
      <c r="O9" s="11">
        <v>161.99</v>
      </c>
      <c r="P9" s="11"/>
      <c r="Q9" s="11"/>
      <c r="R9" s="11"/>
      <c r="S9" s="11"/>
      <c r="T9" s="11">
        <v>461.91</v>
      </c>
      <c r="U9" s="11"/>
      <c r="V9" s="11"/>
      <c r="W9" s="11"/>
      <c r="X9" s="11"/>
      <c r="Y9" s="11"/>
      <c r="Z9" s="11"/>
      <c r="AA9" s="11"/>
      <c r="AB9" s="11"/>
      <c r="AC9" s="11"/>
      <c r="AD9" s="11"/>
      <c r="AE9" s="11"/>
      <c r="AF9" s="11"/>
      <c r="AG9" s="11"/>
      <c r="AH9" s="11"/>
      <c r="AI9" s="11"/>
      <c r="AJ9" s="11"/>
      <c r="AK9" s="11"/>
      <c r="AL9" s="11"/>
      <c r="AM9" s="11"/>
      <c r="AN9" s="11"/>
      <c r="AO9" s="11">
        <v>18.95</v>
      </c>
      <c r="AP9" s="11"/>
      <c r="AQ9" s="11"/>
      <c r="AR9" s="11"/>
      <c r="AS9" s="11"/>
      <c r="AT9" s="11"/>
      <c r="AU9" s="11"/>
      <c r="AV9" s="11"/>
      <c r="AW9" s="23">
        <v>657.4</v>
      </c>
    </row>
    <row r="10" spans="1:49" x14ac:dyDescent="0.2">
      <c r="A10" s="13">
        <v>6</v>
      </c>
      <c r="B10" s="22"/>
      <c r="C10" s="11"/>
      <c r="D10" s="11"/>
      <c r="E10" s="11">
        <v>186.02</v>
      </c>
      <c r="F10" s="11"/>
      <c r="G10" s="11"/>
      <c r="H10" s="11"/>
      <c r="I10" s="11"/>
      <c r="J10" s="11"/>
      <c r="K10" s="11"/>
      <c r="L10" s="11">
        <v>513.79</v>
      </c>
      <c r="M10" s="11"/>
      <c r="N10" s="11"/>
      <c r="O10" s="11">
        <v>-667.56</v>
      </c>
      <c r="P10" s="11"/>
      <c r="Q10" s="11"/>
      <c r="R10" s="11"/>
      <c r="S10" s="11"/>
      <c r="T10" s="11">
        <v>-825.11</v>
      </c>
      <c r="U10" s="11"/>
      <c r="V10" s="11"/>
      <c r="W10" s="11"/>
      <c r="X10" s="11"/>
      <c r="Y10" s="11"/>
      <c r="Z10" s="11"/>
      <c r="AA10" s="11"/>
      <c r="AB10" s="11"/>
      <c r="AC10" s="11"/>
      <c r="AD10" s="11"/>
      <c r="AE10" s="11"/>
      <c r="AF10" s="11"/>
      <c r="AG10" s="11"/>
      <c r="AH10" s="11"/>
      <c r="AI10" s="11"/>
      <c r="AJ10" s="11"/>
      <c r="AK10" s="11"/>
      <c r="AL10" s="11"/>
      <c r="AM10" s="11"/>
      <c r="AN10" s="11"/>
      <c r="AO10" s="11">
        <v>37.520000000000003</v>
      </c>
      <c r="AP10" s="11"/>
      <c r="AQ10" s="11"/>
      <c r="AR10" s="11"/>
      <c r="AS10" s="11"/>
      <c r="AT10" s="11"/>
      <c r="AU10" s="11"/>
      <c r="AV10" s="11"/>
      <c r="AW10" s="23">
        <v>-755.34</v>
      </c>
    </row>
    <row r="11" spans="1:49" x14ac:dyDescent="0.2">
      <c r="A11" s="13">
        <v>7</v>
      </c>
      <c r="B11" s="22"/>
      <c r="C11" s="11"/>
      <c r="D11" s="11"/>
      <c r="E11" s="11">
        <v>-182.23</v>
      </c>
      <c r="F11" s="11"/>
      <c r="G11" s="11"/>
      <c r="H11" s="11"/>
      <c r="I11" s="11"/>
      <c r="J11" s="11"/>
      <c r="K11" s="11"/>
      <c r="L11" s="11">
        <v>-675.78</v>
      </c>
      <c r="M11" s="11"/>
      <c r="N11" s="11"/>
      <c r="O11" s="11">
        <v>1119.97</v>
      </c>
      <c r="P11" s="11"/>
      <c r="Q11" s="11"/>
      <c r="R11" s="11"/>
      <c r="S11" s="11"/>
      <c r="T11" s="11">
        <v>-270.82</v>
      </c>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23">
        <v>-8.8599999999999568</v>
      </c>
    </row>
    <row r="12" spans="1:49" x14ac:dyDescent="0.2">
      <c r="A12" s="13">
        <v>8</v>
      </c>
      <c r="B12" s="22"/>
      <c r="C12" s="11"/>
      <c r="D12" s="11"/>
      <c r="E12" s="11">
        <v>-178.43</v>
      </c>
      <c r="F12" s="11"/>
      <c r="G12" s="11"/>
      <c r="H12" s="11"/>
      <c r="I12" s="11"/>
      <c r="J12" s="11"/>
      <c r="K12" s="11"/>
      <c r="L12" s="11">
        <v>62.64</v>
      </c>
      <c r="M12" s="11"/>
      <c r="N12" s="11"/>
      <c r="O12" s="11">
        <v>2710.71</v>
      </c>
      <c r="P12" s="11"/>
      <c r="Q12" s="11"/>
      <c r="R12" s="11"/>
      <c r="S12" s="11"/>
      <c r="T12" s="11">
        <v>-436.6</v>
      </c>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23">
        <v>2158.3200000000002</v>
      </c>
    </row>
    <row r="13" spans="1:49" x14ac:dyDescent="0.2">
      <c r="A13" s="13">
        <v>9</v>
      </c>
      <c r="B13" s="22"/>
      <c r="C13" s="11"/>
      <c r="D13" s="11"/>
      <c r="E13" s="11">
        <v>77.83</v>
      </c>
      <c r="F13" s="11"/>
      <c r="G13" s="11"/>
      <c r="H13" s="11"/>
      <c r="I13" s="11"/>
      <c r="J13" s="11"/>
      <c r="K13" s="11"/>
      <c r="L13" s="11">
        <v>74.67</v>
      </c>
      <c r="M13" s="11"/>
      <c r="N13" s="11"/>
      <c r="O13" s="11">
        <v>584.66</v>
      </c>
      <c r="P13" s="11"/>
      <c r="Q13" s="11"/>
      <c r="R13" s="11"/>
      <c r="S13" s="11"/>
      <c r="T13" s="11">
        <v>-1058.5899999999999</v>
      </c>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23">
        <v>-321.43</v>
      </c>
    </row>
    <row r="14" spans="1:49" x14ac:dyDescent="0.2">
      <c r="A14" s="13">
        <v>10</v>
      </c>
      <c r="B14" s="22"/>
      <c r="C14" s="11"/>
      <c r="D14" s="11"/>
      <c r="E14" s="11">
        <v>-38.6</v>
      </c>
      <c r="F14" s="11"/>
      <c r="G14" s="11"/>
      <c r="H14" s="11"/>
      <c r="I14" s="11"/>
      <c r="J14" s="11"/>
      <c r="K14" s="11"/>
      <c r="L14" s="11">
        <v>-5.7</v>
      </c>
      <c r="M14" s="11"/>
      <c r="N14" s="11"/>
      <c r="O14" s="11">
        <v>5058.8500000000004</v>
      </c>
      <c r="P14" s="11"/>
      <c r="Q14" s="11"/>
      <c r="R14" s="11"/>
      <c r="S14" s="11"/>
      <c r="T14" s="11">
        <v>-1457.86</v>
      </c>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23">
        <v>3556.69</v>
      </c>
    </row>
    <row r="15" spans="1:49" x14ac:dyDescent="0.2">
      <c r="A15" s="13">
        <v>11</v>
      </c>
      <c r="B15" s="22"/>
      <c r="C15" s="11"/>
      <c r="D15" s="11"/>
      <c r="E15" s="11">
        <v>-88.58</v>
      </c>
      <c r="F15" s="11"/>
      <c r="G15" s="11"/>
      <c r="H15" s="11"/>
      <c r="I15" s="11"/>
      <c r="J15" s="11"/>
      <c r="K15" s="11"/>
      <c r="L15" s="11">
        <v>6.96</v>
      </c>
      <c r="M15" s="11"/>
      <c r="N15" s="11"/>
      <c r="O15" s="11">
        <v>5676.41</v>
      </c>
      <c r="P15" s="11"/>
      <c r="Q15" s="11"/>
      <c r="R15" s="11"/>
      <c r="S15" s="11"/>
      <c r="T15" s="11">
        <v>-1452.8</v>
      </c>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23">
        <v>4141.99</v>
      </c>
    </row>
    <row r="16" spans="1:49" x14ac:dyDescent="0.2">
      <c r="A16" s="13">
        <v>12</v>
      </c>
      <c r="B16" s="22"/>
      <c r="C16" s="11"/>
      <c r="D16" s="11"/>
      <c r="E16" s="11"/>
      <c r="F16" s="11"/>
      <c r="G16" s="11"/>
      <c r="H16" s="11"/>
      <c r="I16" s="11"/>
      <c r="J16" s="11"/>
      <c r="K16" s="11"/>
      <c r="L16" s="11"/>
      <c r="M16" s="11"/>
      <c r="N16" s="11"/>
      <c r="O16" s="11">
        <v>9717.16</v>
      </c>
      <c r="P16" s="11"/>
      <c r="Q16" s="11"/>
      <c r="R16" s="11"/>
      <c r="S16" s="11"/>
      <c r="T16" s="11">
        <v>-1436.35</v>
      </c>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23">
        <v>8280.81</v>
      </c>
    </row>
    <row r="17" spans="1:49" x14ac:dyDescent="0.2">
      <c r="A17" s="13">
        <v>13</v>
      </c>
      <c r="B17" s="22">
        <v>8694.59</v>
      </c>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23">
        <v>8694.59</v>
      </c>
    </row>
    <row r="18" spans="1:49" x14ac:dyDescent="0.2">
      <c r="A18" s="13">
        <v>14</v>
      </c>
      <c r="B18" s="22">
        <v>0.66</v>
      </c>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23">
        <v>0.66</v>
      </c>
    </row>
    <row r="19" spans="1:49" x14ac:dyDescent="0.2">
      <c r="A19" s="13">
        <v>15</v>
      </c>
      <c r="B19" s="22">
        <v>4.63</v>
      </c>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23">
        <v>4.63</v>
      </c>
    </row>
    <row r="20" spans="1:49" x14ac:dyDescent="0.2">
      <c r="A20" s="13">
        <v>16</v>
      </c>
      <c r="B20" s="22">
        <v>12.57</v>
      </c>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23">
        <v>12.57</v>
      </c>
    </row>
    <row r="21" spans="1:49" x14ac:dyDescent="0.2">
      <c r="A21" s="13">
        <v>17</v>
      </c>
      <c r="B21" s="22">
        <v>2.65</v>
      </c>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23">
        <v>2.65</v>
      </c>
    </row>
    <row r="22" spans="1:49" x14ac:dyDescent="0.2">
      <c r="A22" s="13">
        <v>25</v>
      </c>
      <c r="B22" s="22">
        <v>115023</v>
      </c>
      <c r="C22" s="11"/>
      <c r="D22" s="11"/>
      <c r="E22" s="11">
        <v>524</v>
      </c>
      <c r="F22" s="11"/>
      <c r="G22" s="11"/>
      <c r="H22" s="11"/>
      <c r="I22" s="11"/>
      <c r="J22" s="11">
        <v>1775</v>
      </c>
      <c r="K22" s="11"/>
      <c r="L22" s="11">
        <v>-948</v>
      </c>
      <c r="M22" s="11"/>
      <c r="N22" s="11"/>
      <c r="O22" s="11">
        <v>-5</v>
      </c>
      <c r="P22" s="11"/>
      <c r="Q22" s="11">
        <v>-785</v>
      </c>
      <c r="R22" s="11"/>
      <c r="S22" s="11">
        <v>4847</v>
      </c>
      <c r="T22" s="11">
        <v>-12771</v>
      </c>
      <c r="U22" s="11"/>
      <c r="V22" s="11"/>
      <c r="W22" s="11"/>
      <c r="X22" s="11"/>
      <c r="Y22" s="11"/>
      <c r="Z22" s="11"/>
      <c r="AA22" s="11"/>
      <c r="AB22" s="11"/>
      <c r="AC22" s="11"/>
      <c r="AD22" s="11"/>
      <c r="AE22" s="11"/>
      <c r="AF22" s="11"/>
      <c r="AG22" s="11"/>
      <c r="AH22" s="11"/>
      <c r="AI22" s="11">
        <v>128.72999999999999</v>
      </c>
      <c r="AJ22" s="11"/>
      <c r="AK22" s="11"/>
      <c r="AL22" s="11"/>
      <c r="AM22" s="11"/>
      <c r="AN22" s="11"/>
      <c r="AO22" s="11"/>
      <c r="AP22" s="11"/>
      <c r="AQ22" s="11"/>
      <c r="AR22" s="11"/>
      <c r="AS22" s="11"/>
      <c r="AT22" s="11"/>
      <c r="AU22" s="11"/>
      <c r="AV22" s="11"/>
      <c r="AW22" s="23">
        <v>107788.73</v>
      </c>
    </row>
    <row r="23" spans="1:49" x14ac:dyDescent="0.2">
      <c r="A23" s="13">
        <v>26</v>
      </c>
      <c r="B23" s="22">
        <v>362967</v>
      </c>
      <c r="C23" s="11"/>
      <c r="D23" s="11"/>
      <c r="E23" s="11">
        <v>-2261</v>
      </c>
      <c r="F23" s="11"/>
      <c r="G23" s="11"/>
      <c r="H23" s="11"/>
      <c r="I23" s="11"/>
      <c r="J23" s="11">
        <v>-6752</v>
      </c>
      <c r="K23" s="11"/>
      <c r="L23" s="11"/>
      <c r="M23" s="11"/>
      <c r="N23" s="11"/>
      <c r="O23" s="11">
        <v>-4</v>
      </c>
      <c r="P23" s="11"/>
      <c r="Q23" s="11">
        <v>-738</v>
      </c>
      <c r="R23" s="11"/>
      <c r="S23" s="11">
        <v>-14464</v>
      </c>
      <c r="T23" s="11">
        <v>-16484</v>
      </c>
      <c r="U23" s="11"/>
      <c r="V23" s="11"/>
      <c r="W23" s="11"/>
      <c r="X23" s="11"/>
      <c r="Y23" s="11"/>
      <c r="Z23" s="11"/>
      <c r="AA23" s="11"/>
      <c r="AB23" s="11"/>
      <c r="AC23" s="11"/>
      <c r="AD23" s="11"/>
      <c r="AE23" s="11"/>
      <c r="AF23" s="11"/>
      <c r="AG23" s="11"/>
      <c r="AH23" s="11"/>
      <c r="AI23" s="11">
        <v>-131.47</v>
      </c>
      <c r="AJ23" s="11"/>
      <c r="AK23" s="11"/>
      <c r="AL23" s="11"/>
      <c r="AM23" s="11"/>
      <c r="AN23" s="11"/>
      <c r="AO23" s="11"/>
      <c r="AP23" s="11"/>
      <c r="AQ23" s="11"/>
      <c r="AR23" s="11"/>
      <c r="AS23" s="11"/>
      <c r="AT23" s="11"/>
      <c r="AU23" s="11"/>
      <c r="AV23" s="11"/>
      <c r="AW23" s="23">
        <v>322132.53000000003</v>
      </c>
    </row>
    <row r="24" spans="1:49" x14ac:dyDescent="0.2">
      <c r="A24" s="13">
        <v>27</v>
      </c>
      <c r="B24" s="22">
        <v>151655</v>
      </c>
      <c r="C24" s="11"/>
      <c r="D24" s="11"/>
      <c r="E24" s="11">
        <v>-145</v>
      </c>
      <c r="F24" s="11"/>
      <c r="G24" s="11"/>
      <c r="H24" s="11"/>
      <c r="I24" s="11"/>
      <c r="J24" s="11">
        <v>-19</v>
      </c>
      <c r="K24" s="11"/>
      <c r="L24" s="11">
        <v>-5</v>
      </c>
      <c r="M24" s="11"/>
      <c r="N24" s="11"/>
      <c r="O24" s="11">
        <v>-27</v>
      </c>
      <c r="P24" s="11"/>
      <c r="Q24" s="11">
        <v>57</v>
      </c>
      <c r="R24" s="11"/>
      <c r="S24" s="11">
        <v>-10059</v>
      </c>
      <c r="T24" s="11">
        <v>-11295</v>
      </c>
      <c r="U24" s="11"/>
      <c r="V24" s="11"/>
      <c r="W24" s="11"/>
      <c r="X24" s="11"/>
      <c r="Y24" s="11"/>
      <c r="Z24" s="11"/>
      <c r="AA24" s="11"/>
      <c r="AB24" s="11"/>
      <c r="AC24" s="11"/>
      <c r="AD24" s="11"/>
      <c r="AE24" s="11"/>
      <c r="AF24" s="11"/>
      <c r="AG24" s="11"/>
      <c r="AH24" s="11"/>
      <c r="AI24" s="11">
        <v>-322.39999999999998</v>
      </c>
      <c r="AJ24" s="11"/>
      <c r="AK24" s="11"/>
      <c r="AL24" s="11"/>
      <c r="AM24" s="11"/>
      <c r="AN24" s="11"/>
      <c r="AO24" s="11"/>
      <c r="AP24" s="11"/>
      <c r="AQ24" s="11"/>
      <c r="AR24" s="11"/>
      <c r="AS24" s="11"/>
      <c r="AT24" s="11"/>
      <c r="AU24" s="11"/>
      <c r="AV24" s="11"/>
      <c r="AW24" s="23">
        <v>129839.6</v>
      </c>
    </row>
    <row r="25" spans="1:49" x14ac:dyDescent="0.2">
      <c r="A25" s="13">
        <v>28</v>
      </c>
      <c r="B25" s="22">
        <v>-2523</v>
      </c>
      <c r="C25" s="11"/>
      <c r="D25" s="11"/>
      <c r="E25" s="11">
        <v>-30</v>
      </c>
      <c r="F25" s="11"/>
      <c r="G25" s="11"/>
      <c r="H25" s="11"/>
      <c r="I25" s="11"/>
      <c r="J25" s="11">
        <v>7</v>
      </c>
      <c r="K25" s="11"/>
      <c r="L25" s="11">
        <v>-13</v>
      </c>
      <c r="M25" s="11"/>
      <c r="N25" s="11"/>
      <c r="O25" s="11">
        <v>-107</v>
      </c>
      <c r="P25" s="11"/>
      <c r="Q25" s="11">
        <v>-27</v>
      </c>
      <c r="R25" s="11"/>
      <c r="S25" s="11">
        <v>-129</v>
      </c>
      <c r="T25" s="11">
        <v>2329</v>
      </c>
      <c r="U25" s="11"/>
      <c r="V25" s="11"/>
      <c r="W25" s="11"/>
      <c r="X25" s="11"/>
      <c r="Y25" s="11"/>
      <c r="Z25" s="11"/>
      <c r="AA25" s="11"/>
      <c r="AB25" s="11"/>
      <c r="AC25" s="11"/>
      <c r="AD25" s="11"/>
      <c r="AE25" s="11"/>
      <c r="AF25" s="11"/>
      <c r="AG25" s="11"/>
      <c r="AH25" s="11"/>
      <c r="AI25" s="11">
        <v>-2668.9</v>
      </c>
      <c r="AJ25" s="11"/>
      <c r="AK25" s="11"/>
      <c r="AL25" s="11"/>
      <c r="AM25" s="11"/>
      <c r="AN25" s="11"/>
      <c r="AO25" s="11">
        <v>1.31</v>
      </c>
      <c r="AP25" s="11"/>
      <c r="AQ25" s="11"/>
      <c r="AR25" s="11"/>
      <c r="AS25" s="11"/>
      <c r="AT25" s="11"/>
      <c r="AU25" s="11"/>
      <c r="AV25" s="11"/>
      <c r="AW25" s="23">
        <v>-3160.59</v>
      </c>
    </row>
    <row r="26" spans="1:49" x14ac:dyDescent="0.2">
      <c r="A26" s="13">
        <v>29</v>
      </c>
      <c r="B26" s="22">
        <v>11057</v>
      </c>
      <c r="C26" s="11"/>
      <c r="D26" s="11"/>
      <c r="E26" s="11">
        <v>-51</v>
      </c>
      <c r="F26" s="11"/>
      <c r="G26" s="11"/>
      <c r="H26" s="11"/>
      <c r="I26" s="11"/>
      <c r="J26" s="11">
        <v>34</v>
      </c>
      <c r="K26" s="11"/>
      <c r="L26" s="11">
        <v>-1</v>
      </c>
      <c r="M26" s="11"/>
      <c r="N26" s="11"/>
      <c r="O26" s="11">
        <v>-233</v>
      </c>
      <c r="P26" s="11"/>
      <c r="Q26" s="11">
        <v>8</v>
      </c>
      <c r="R26" s="11"/>
      <c r="S26" s="11">
        <v>-265</v>
      </c>
      <c r="T26" s="11">
        <v>655</v>
      </c>
      <c r="U26" s="11"/>
      <c r="V26" s="11"/>
      <c r="W26" s="11"/>
      <c r="X26" s="11"/>
      <c r="Y26" s="11"/>
      <c r="Z26" s="11"/>
      <c r="AA26" s="11"/>
      <c r="AB26" s="11"/>
      <c r="AC26" s="11"/>
      <c r="AD26" s="11"/>
      <c r="AE26" s="11"/>
      <c r="AF26" s="11"/>
      <c r="AG26" s="11"/>
      <c r="AH26" s="11"/>
      <c r="AI26" s="11">
        <v>-3960.08</v>
      </c>
      <c r="AJ26" s="11"/>
      <c r="AK26" s="11"/>
      <c r="AL26" s="11"/>
      <c r="AM26" s="11"/>
      <c r="AN26" s="11"/>
      <c r="AO26" s="11">
        <v>2.65</v>
      </c>
      <c r="AP26" s="11"/>
      <c r="AQ26" s="11"/>
      <c r="AR26" s="11"/>
      <c r="AS26" s="11"/>
      <c r="AT26" s="11"/>
      <c r="AU26" s="11"/>
      <c r="AV26" s="11"/>
      <c r="AW26" s="23">
        <v>7246.57</v>
      </c>
    </row>
    <row r="27" spans="1:49" x14ac:dyDescent="0.2">
      <c r="A27" s="13">
        <v>30</v>
      </c>
      <c r="B27" s="22">
        <v>27921</v>
      </c>
      <c r="C27" s="11"/>
      <c r="D27" s="11"/>
      <c r="E27" s="11">
        <v>-100</v>
      </c>
      <c r="F27" s="11"/>
      <c r="G27" s="11"/>
      <c r="H27" s="11"/>
      <c r="I27" s="11"/>
      <c r="J27" s="11">
        <v>-3</v>
      </c>
      <c r="K27" s="11"/>
      <c r="L27" s="11"/>
      <c r="M27" s="11"/>
      <c r="N27" s="11"/>
      <c r="O27" s="11">
        <v>-626</v>
      </c>
      <c r="P27" s="11"/>
      <c r="Q27" s="11">
        <v>-39</v>
      </c>
      <c r="R27" s="11"/>
      <c r="S27" s="11">
        <v>-634</v>
      </c>
      <c r="T27" s="11">
        <v>13165</v>
      </c>
      <c r="U27" s="11"/>
      <c r="V27" s="11"/>
      <c r="W27" s="11"/>
      <c r="X27" s="11"/>
      <c r="Y27" s="11"/>
      <c r="Z27" s="11"/>
      <c r="AA27" s="11"/>
      <c r="AB27" s="11"/>
      <c r="AC27" s="11"/>
      <c r="AD27" s="11"/>
      <c r="AE27" s="11"/>
      <c r="AF27" s="11"/>
      <c r="AG27" s="11"/>
      <c r="AH27" s="11"/>
      <c r="AI27" s="11">
        <v>-6039.44</v>
      </c>
      <c r="AJ27" s="11"/>
      <c r="AK27" s="11"/>
      <c r="AL27" s="11"/>
      <c r="AM27" s="11"/>
      <c r="AN27" s="11"/>
      <c r="AO27" s="11">
        <v>5.66</v>
      </c>
      <c r="AP27" s="11"/>
      <c r="AQ27" s="11"/>
      <c r="AR27" s="11"/>
      <c r="AS27" s="11"/>
      <c r="AT27" s="11"/>
      <c r="AU27" s="11"/>
      <c r="AV27" s="11"/>
      <c r="AW27" s="23">
        <v>33650.22</v>
      </c>
    </row>
    <row r="28" spans="1:49" x14ac:dyDescent="0.2">
      <c r="A28" s="13">
        <v>31</v>
      </c>
      <c r="B28" s="22">
        <v>52493</v>
      </c>
      <c r="C28" s="11"/>
      <c r="D28" s="11"/>
      <c r="E28" s="11">
        <v>-163</v>
      </c>
      <c r="F28" s="11"/>
      <c r="G28" s="11"/>
      <c r="H28" s="11"/>
      <c r="I28" s="11"/>
      <c r="J28" s="11">
        <v>-44</v>
      </c>
      <c r="K28" s="11"/>
      <c r="L28" s="11"/>
      <c r="M28" s="11"/>
      <c r="N28" s="11"/>
      <c r="O28" s="11">
        <v>-1204</v>
      </c>
      <c r="P28" s="11"/>
      <c r="Q28" s="11">
        <v>-43</v>
      </c>
      <c r="R28" s="11"/>
      <c r="S28" s="11">
        <v>-974</v>
      </c>
      <c r="T28" s="11">
        <v>26860</v>
      </c>
      <c r="U28" s="11"/>
      <c r="V28" s="11"/>
      <c r="W28" s="11"/>
      <c r="X28" s="11"/>
      <c r="Y28" s="11"/>
      <c r="Z28" s="11"/>
      <c r="AA28" s="11"/>
      <c r="AB28" s="11"/>
      <c r="AC28" s="11"/>
      <c r="AD28" s="11"/>
      <c r="AE28" s="11"/>
      <c r="AF28" s="11"/>
      <c r="AG28" s="11"/>
      <c r="AH28" s="11"/>
      <c r="AI28" s="11">
        <v>-5614.17</v>
      </c>
      <c r="AJ28" s="11"/>
      <c r="AK28" s="11"/>
      <c r="AL28" s="11"/>
      <c r="AM28" s="11"/>
      <c r="AN28" s="11"/>
      <c r="AO28" s="11">
        <v>5.42</v>
      </c>
      <c r="AP28" s="11"/>
      <c r="AQ28" s="11"/>
      <c r="AR28" s="11"/>
      <c r="AS28" s="11"/>
      <c r="AT28" s="11"/>
      <c r="AU28" s="11"/>
      <c r="AV28" s="11"/>
      <c r="AW28" s="23">
        <v>71316.25</v>
      </c>
    </row>
    <row r="29" spans="1:49" x14ac:dyDescent="0.2">
      <c r="A29" s="13">
        <v>32</v>
      </c>
      <c r="B29" s="22">
        <v>53051</v>
      </c>
      <c r="C29" s="11"/>
      <c r="D29" s="11"/>
      <c r="E29" s="11">
        <v>-160</v>
      </c>
      <c r="F29" s="11"/>
      <c r="G29" s="11"/>
      <c r="H29" s="11"/>
      <c r="I29" s="11"/>
      <c r="J29" s="11">
        <v>63</v>
      </c>
      <c r="K29" s="11"/>
      <c r="L29" s="11"/>
      <c r="M29" s="11"/>
      <c r="N29" s="11"/>
      <c r="O29" s="11">
        <v>-2097</v>
      </c>
      <c r="P29" s="11"/>
      <c r="Q29" s="11">
        <v>-72</v>
      </c>
      <c r="R29" s="11"/>
      <c r="S29" s="11">
        <v>-1352</v>
      </c>
      <c r="T29" s="11">
        <v>79470</v>
      </c>
      <c r="U29" s="11"/>
      <c r="V29" s="11"/>
      <c r="W29" s="11"/>
      <c r="X29" s="11"/>
      <c r="Y29" s="11"/>
      <c r="Z29" s="11"/>
      <c r="AA29" s="11"/>
      <c r="AB29" s="11"/>
      <c r="AC29" s="11"/>
      <c r="AD29" s="11"/>
      <c r="AE29" s="11"/>
      <c r="AF29" s="11"/>
      <c r="AG29" s="11"/>
      <c r="AH29" s="11"/>
      <c r="AI29" s="11">
        <v>-367.03</v>
      </c>
      <c r="AJ29" s="11"/>
      <c r="AK29" s="11"/>
      <c r="AL29" s="11"/>
      <c r="AM29" s="11"/>
      <c r="AN29" s="11"/>
      <c r="AO29" s="11"/>
      <c r="AP29" s="11"/>
      <c r="AQ29" s="11"/>
      <c r="AR29" s="11"/>
      <c r="AS29" s="11"/>
      <c r="AT29" s="11"/>
      <c r="AU29" s="11"/>
      <c r="AV29" s="11"/>
      <c r="AW29" s="23">
        <v>128535.97</v>
      </c>
    </row>
    <row r="30" spans="1:49" x14ac:dyDescent="0.2">
      <c r="A30" s="13">
        <v>33</v>
      </c>
      <c r="B30" s="22">
        <v>20816</v>
      </c>
      <c r="C30" s="11"/>
      <c r="D30" s="11"/>
      <c r="E30" s="11">
        <v>-22</v>
      </c>
      <c r="F30" s="11"/>
      <c r="G30" s="11"/>
      <c r="H30" s="11"/>
      <c r="I30" s="11"/>
      <c r="J30" s="11">
        <v>26</v>
      </c>
      <c r="K30" s="11"/>
      <c r="L30" s="11"/>
      <c r="M30" s="11"/>
      <c r="N30" s="11"/>
      <c r="O30" s="11">
        <v>-4354</v>
      </c>
      <c r="P30" s="11"/>
      <c r="Q30" s="11">
        <v>-33</v>
      </c>
      <c r="R30" s="11"/>
      <c r="S30" s="11">
        <v>-2450</v>
      </c>
      <c r="T30" s="11">
        <v>50185</v>
      </c>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23">
        <v>64168</v>
      </c>
    </row>
    <row r="31" spans="1:49" x14ac:dyDescent="0.2">
      <c r="A31" s="13">
        <v>34</v>
      </c>
      <c r="B31" s="22">
        <v>2475</v>
      </c>
      <c r="C31" s="11"/>
      <c r="D31" s="11"/>
      <c r="E31" s="11"/>
      <c r="F31" s="11"/>
      <c r="G31" s="11"/>
      <c r="H31" s="11"/>
      <c r="I31" s="11"/>
      <c r="J31" s="11">
        <v>8</v>
      </c>
      <c r="K31" s="11"/>
      <c r="L31" s="11"/>
      <c r="M31" s="11"/>
      <c r="N31" s="11"/>
      <c r="O31" s="11">
        <v>-6137</v>
      </c>
      <c r="P31" s="11"/>
      <c r="Q31" s="11">
        <v>4</v>
      </c>
      <c r="R31" s="11"/>
      <c r="S31" s="11">
        <v>-970</v>
      </c>
      <c r="T31" s="11">
        <v>18477</v>
      </c>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23">
        <v>13857</v>
      </c>
    </row>
    <row r="32" spans="1:49" x14ac:dyDescent="0.2">
      <c r="A32" s="13">
        <v>35</v>
      </c>
      <c r="B32" s="22">
        <v>-9657</v>
      </c>
      <c r="C32" s="11"/>
      <c r="D32" s="11"/>
      <c r="E32" s="11"/>
      <c r="F32" s="11"/>
      <c r="G32" s="11"/>
      <c r="H32" s="11"/>
      <c r="I32" s="11"/>
      <c r="J32" s="11">
        <v>2</v>
      </c>
      <c r="K32" s="11"/>
      <c r="L32" s="11"/>
      <c r="M32" s="11"/>
      <c r="N32" s="11"/>
      <c r="O32" s="11">
        <v>-8807</v>
      </c>
      <c r="P32" s="11"/>
      <c r="Q32" s="11">
        <v>14</v>
      </c>
      <c r="R32" s="11"/>
      <c r="S32" s="11"/>
      <c r="T32" s="11">
        <v>19497</v>
      </c>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23">
        <v>1049</v>
      </c>
    </row>
    <row r="33" spans="1:49" x14ac:dyDescent="0.2">
      <c r="A33" s="13">
        <v>36</v>
      </c>
      <c r="B33" s="22">
        <v>-11485</v>
      </c>
      <c r="C33" s="11"/>
      <c r="D33" s="11"/>
      <c r="E33" s="11"/>
      <c r="F33" s="11"/>
      <c r="G33" s="11"/>
      <c r="H33" s="11"/>
      <c r="I33" s="11"/>
      <c r="J33" s="11">
        <v>5</v>
      </c>
      <c r="K33" s="11"/>
      <c r="L33" s="11"/>
      <c r="M33" s="11"/>
      <c r="N33" s="11"/>
      <c r="O33" s="11">
        <v>-10478</v>
      </c>
      <c r="P33" s="11"/>
      <c r="Q33" s="11">
        <v>-13</v>
      </c>
      <c r="R33" s="11"/>
      <c r="S33" s="11"/>
      <c r="T33" s="11">
        <v>-37522</v>
      </c>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23">
        <v>-59493</v>
      </c>
    </row>
    <row r="34" spans="1:49" x14ac:dyDescent="0.2">
      <c r="A34" s="13">
        <v>37</v>
      </c>
      <c r="B34" s="22">
        <v>88049.82</v>
      </c>
      <c r="C34" s="11"/>
      <c r="D34" s="11"/>
      <c r="E34" s="11">
        <v>49.15</v>
      </c>
      <c r="F34" s="11"/>
      <c r="G34" s="11"/>
      <c r="H34" s="11"/>
      <c r="I34" s="11"/>
      <c r="J34" s="11"/>
      <c r="K34" s="11"/>
      <c r="L34" s="11"/>
      <c r="M34" s="11"/>
      <c r="N34" s="11"/>
      <c r="O34" s="11"/>
      <c r="P34" s="11"/>
      <c r="Q34" s="11"/>
      <c r="R34" s="11"/>
      <c r="S34" s="11">
        <v>779.63</v>
      </c>
      <c r="T34" s="11">
        <v>45791.35</v>
      </c>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23">
        <v>134669.95000000001</v>
      </c>
    </row>
    <row r="35" spans="1:49" x14ac:dyDescent="0.2">
      <c r="A35" s="13">
        <v>38</v>
      </c>
      <c r="B35" s="22">
        <v>26622.37</v>
      </c>
      <c r="C35" s="11"/>
      <c r="D35" s="11"/>
      <c r="E35" s="11">
        <v>-125.1</v>
      </c>
      <c r="F35" s="11"/>
      <c r="G35" s="11"/>
      <c r="H35" s="11"/>
      <c r="I35" s="11"/>
      <c r="J35" s="11"/>
      <c r="K35" s="11"/>
      <c r="L35" s="11"/>
      <c r="M35" s="11"/>
      <c r="N35" s="11"/>
      <c r="O35" s="11"/>
      <c r="P35" s="11"/>
      <c r="Q35" s="11"/>
      <c r="R35" s="11"/>
      <c r="S35" s="11">
        <v>-1836.26</v>
      </c>
      <c r="T35" s="11">
        <v>-86653.64</v>
      </c>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23">
        <v>-61992.63</v>
      </c>
    </row>
    <row r="36" spans="1:49" x14ac:dyDescent="0.2">
      <c r="A36" s="13">
        <v>39</v>
      </c>
      <c r="B36" s="22">
        <v>550.65</v>
      </c>
      <c r="C36" s="11"/>
      <c r="D36" s="11"/>
      <c r="E36" s="11"/>
      <c r="F36" s="11"/>
      <c r="G36" s="11"/>
      <c r="H36" s="11"/>
      <c r="I36" s="11"/>
      <c r="J36" s="11"/>
      <c r="K36" s="11"/>
      <c r="L36" s="11"/>
      <c r="M36" s="11"/>
      <c r="N36" s="11"/>
      <c r="O36" s="11"/>
      <c r="P36" s="11"/>
      <c r="Q36" s="11"/>
      <c r="R36" s="11"/>
      <c r="S36" s="11">
        <v>-4.47</v>
      </c>
      <c r="T36" s="11">
        <v>-68562.490000000005</v>
      </c>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23">
        <v>-68016.31</v>
      </c>
    </row>
    <row r="37" spans="1:49" x14ac:dyDescent="0.2">
      <c r="A37" s="13">
        <v>40</v>
      </c>
      <c r="B37" s="22">
        <v>309.39999999999998</v>
      </c>
      <c r="C37" s="11"/>
      <c r="D37" s="11"/>
      <c r="E37" s="11"/>
      <c r="F37" s="11"/>
      <c r="G37" s="11"/>
      <c r="H37" s="11"/>
      <c r="I37" s="11"/>
      <c r="J37" s="11"/>
      <c r="K37" s="11"/>
      <c r="L37" s="11"/>
      <c r="M37" s="11"/>
      <c r="N37" s="11"/>
      <c r="O37" s="11"/>
      <c r="P37" s="11"/>
      <c r="Q37" s="11"/>
      <c r="R37" s="11"/>
      <c r="S37" s="11">
        <v>-13.4</v>
      </c>
      <c r="T37" s="11">
        <v>-307.16000000000003</v>
      </c>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23">
        <v>-11.16</v>
      </c>
    </row>
    <row r="38" spans="1:49" x14ac:dyDescent="0.2">
      <c r="A38" s="13">
        <v>41</v>
      </c>
      <c r="B38" s="22">
        <v>-72.61</v>
      </c>
      <c r="C38" s="11"/>
      <c r="D38" s="11"/>
      <c r="E38" s="11">
        <v>-1.1200000000000001</v>
      </c>
      <c r="F38" s="11"/>
      <c r="G38" s="11"/>
      <c r="H38" s="11"/>
      <c r="I38" s="11"/>
      <c r="J38" s="11"/>
      <c r="K38" s="11"/>
      <c r="L38" s="11"/>
      <c r="M38" s="11"/>
      <c r="N38" s="11"/>
      <c r="O38" s="11"/>
      <c r="P38" s="11"/>
      <c r="Q38" s="11"/>
      <c r="R38" s="11"/>
      <c r="S38" s="11">
        <v>-36.86</v>
      </c>
      <c r="T38" s="11">
        <v>-852.23</v>
      </c>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23">
        <v>-962.82</v>
      </c>
    </row>
    <row r="39" spans="1:49" x14ac:dyDescent="0.2">
      <c r="A39" s="13">
        <v>42</v>
      </c>
      <c r="B39" s="22">
        <v>-178.71</v>
      </c>
      <c r="C39" s="11"/>
      <c r="D39" s="11"/>
      <c r="E39" s="11"/>
      <c r="F39" s="11"/>
      <c r="G39" s="11"/>
      <c r="H39" s="11"/>
      <c r="I39" s="11"/>
      <c r="J39" s="11"/>
      <c r="K39" s="11"/>
      <c r="L39" s="11"/>
      <c r="M39" s="11"/>
      <c r="N39" s="11"/>
      <c r="O39" s="11"/>
      <c r="P39" s="11"/>
      <c r="Q39" s="11"/>
      <c r="R39" s="11"/>
      <c r="S39" s="11">
        <v>-65.900000000000006</v>
      </c>
      <c r="T39" s="11">
        <v>-701.44</v>
      </c>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23">
        <v>-946.05</v>
      </c>
    </row>
    <row r="40" spans="1:49" x14ac:dyDescent="0.2">
      <c r="A40" s="13">
        <v>43</v>
      </c>
      <c r="B40" s="22">
        <v>-379.76</v>
      </c>
      <c r="C40" s="11"/>
      <c r="D40" s="11"/>
      <c r="E40" s="11"/>
      <c r="F40" s="11"/>
      <c r="G40" s="11"/>
      <c r="H40" s="11"/>
      <c r="I40" s="11"/>
      <c r="J40" s="11"/>
      <c r="K40" s="11"/>
      <c r="L40" s="11"/>
      <c r="M40" s="11"/>
      <c r="N40" s="11"/>
      <c r="O40" s="11"/>
      <c r="P40" s="11"/>
      <c r="Q40" s="11"/>
      <c r="R40" s="11"/>
      <c r="S40" s="11">
        <v>-74.84</v>
      </c>
      <c r="T40" s="11">
        <v>-911.43</v>
      </c>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23">
        <v>-1366.03</v>
      </c>
    </row>
    <row r="41" spans="1:49" x14ac:dyDescent="0.2">
      <c r="A41" s="13">
        <v>44</v>
      </c>
      <c r="B41" s="22">
        <v>-370.82</v>
      </c>
      <c r="C41" s="11"/>
      <c r="D41" s="11"/>
      <c r="E41" s="11"/>
      <c r="F41" s="11"/>
      <c r="G41" s="11"/>
      <c r="H41" s="11"/>
      <c r="I41" s="11"/>
      <c r="J41" s="11"/>
      <c r="K41" s="11"/>
      <c r="L41" s="11"/>
      <c r="M41" s="11"/>
      <c r="N41" s="11"/>
      <c r="O41" s="11"/>
      <c r="P41" s="11"/>
      <c r="Q41" s="11"/>
      <c r="R41" s="11"/>
      <c r="S41" s="11">
        <v>-126.21</v>
      </c>
      <c r="T41" s="11">
        <v>-1335.87</v>
      </c>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23">
        <v>-1832.9</v>
      </c>
    </row>
    <row r="42" spans="1:49" x14ac:dyDescent="0.2">
      <c r="A42" s="13">
        <v>45</v>
      </c>
      <c r="B42" s="22">
        <v>-16.75</v>
      </c>
      <c r="C42" s="11"/>
      <c r="D42" s="11"/>
      <c r="E42" s="11"/>
      <c r="F42" s="11"/>
      <c r="G42" s="11"/>
      <c r="H42" s="11"/>
      <c r="I42" s="11"/>
      <c r="J42" s="11"/>
      <c r="K42" s="11"/>
      <c r="L42" s="11"/>
      <c r="M42" s="11"/>
      <c r="N42" s="11"/>
      <c r="O42" s="11"/>
      <c r="P42" s="11"/>
      <c r="Q42" s="11"/>
      <c r="R42" s="11"/>
      <c r="S42" s="11">
        <v>-384.23</v>
      </c>
      <c r="T42" s="11">
        <v>-2415.9499999999998</v>
      </c>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23">
        <v>-2816.93</v>
      </c>
    </row>
    <row r="43" spans="1:49" x14ac:dyDescent="0.2">
      <c r="A43" s="13">
        <v>46</v>
      </c>
      <c r="B43" s="22"/>
      <c r="C43" s="11"/>
      <c r="D43" s="11"/>
      <c r="E43" s="11"/>
      <c r="F43" s="11"/>
      <c r="G43" s="11"/>
      <c r="H43" s="11"/>
      <c r="I43" s="11"/>
      <c r="J43" s="11"/>
      <c r="K43" s="11"/>
      <c r="L43" s="11"/>
      <c r="M43" s="11"/>
      <c r="N43" s="11"/>
      <c r="O43" s="11"/>
      <c r="P43" s="11"/>
      <c r="Q43" s="11"/>
      <c r="R43" s="11"/>
      <c r="S43" s="11">
        <v>-520.5</v>
      </c>
      <c r="T43" s="11">
        <v>-2610.3000000000002</v>
      </c>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23">
        <v>-3130.8</v>
      </c>
    </row>
    <row r="44" spans="1:49" x14ac:dyDescent="0.2">
      <c r="A44" s="13">
        <v>47</v>
      </c>
      <c r="B44" s="22"/>
      <c r="C44" s="11"/>
      <c r="D44" s="11"/>
      <c r="E44" s="11"/>
      <c r="F44" s="11"/>
      <c r="G44" s="11"/>
      <c r="H44" s="11"/>
      <c r="I44" s="11"/>
      <c r="J44" s="11"/>
      <c r="K44" s="11"/>
      <c r="L44" s="11"/>
      <c r="M44" s="11"/>
      <c r="N44" s="11"/>
      <c r="O44" s="11"/>
      <c r="P44" s="11"/>
      <c r="Q44" s="11"/>
      <c r="R44" s="11"/>
      <c r="S44" s="11">
        <v>1094.6099999999999</v>
      </c>
      <c r="T44" s="11">
        <v>1299.01</v>
      </c>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23">
        <v>2393.62</v>
      </c>
    </row>
    <row r="45" spans="1:49" x14ac:dyDescent="0.2">
      <c r="A45" s="13">
        <v>48</v>
      </c>
      <c r="B45" s="22"/>
      <c r="C45" s="11"/>
      <c r="D45" s="11"/>
      <c r="E45" s="11"/>
      <c r="F45" s="11"/>
      <c r="G45" s="11"/>
      <c r="H45" s="11"/>
      <c r="I45" s="11"/>
      <c r="J45" s="11"/>
      <c r="K45" s="11"/>
      <c r="L45" s="11"/>
      <c r="M45" s="11"/>
      <c r="N45" s="11"/>
      <c r="O45" s="11"/>
      <c r="P45" s="11"/>
      <c r="Q45" s="11"/>
      <c r="R45" s="11"/>
      <c r="S45" s="11">
        <v>-1788.23</v>
      </c>
      <c r="T45" s="11">
        <v>4196.3599999999997</v>
      </c>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23">
        <v>2408.13</v>
      </c>
    </row>
    <row r="46" spans="1:49" x14ac:dyDescent="0.2">
      <c r="A46" s="13">
        <v>49</v>
      </c>
      <c r="B46" s="22">
        <v>46104.6</v>
      </c>
      <c r="C46" s="11"/>
      <c r="D46" s="11"/>
      <c r="E46" s="11">
        <v>1506.53</v>
      </c>
      <c r="F46" s="11"/>
      <c r="G46" s="11"/>
      <c r="H46" s="11"/>
      <c r="I46" s="11"/>
      <c r="J46" s="11"/>
      <c r="K46" s="11"/>
      <c r="L46" s="11"/>
      <c r="M46" s="11"/>
      <c r="N46" s="11"/>
      <c r="O46" s="11"/>
      <c r="P46" s="11"/>
      <c r="Q46" s="11"/>
      <c r="R46" s="11"/>
      <c r="S46" s="11"/>
      <c r="T46" s="11">
        <v>-193.43</v>
      </c>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23">
        <v>47417.7</v>
      </c>
    </row>
    <row r="47" spans="1:49" x14ac:dyDescent="0.2">
      <c r="A47" s="13">
        <v>50</v>
      </c>
      <c r="B47" s="22">
        <v>48391.96</v>
      </c>
      <c r="C47" s="11"/>
      <c r="D47" s="11"/>
      <c r="E47" s="11">
        <v>1.04</v>
      </c>
      <c r="F47" s="11"/>
      <c r="G47" s="11"/>
      <c r="H47" s="11"/>
      <c r="I47" s="11"/>
      <c r="J47" s="11"/>
      <c r="K47" s="11"/>
      <c r="L47" s="11"/>
      <c r="M47" s="11"/>
      <c r="N47" s="11"/>
      <c r="O47" s="11"/>
      <c r="P47" s="11"/>
      <c r="Q47" s="11"/>
      <c r="R47" s="11"/>
      <c r="S47" s="11"/>
      <c r="T47" s="11">
        <v>-2847.13</v>
      </c>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23">
        <v>45545.87</v>
      </c>
    </row>
    <row r="48" spans="1:49" x14ac:dyDescent="0.2">
      <c r="A48" s="13">
        <v>51</v>
      </c>
      <c r="B48" s="22">
        <v>-0.45</v>
      </c>
      <c r="C48" s="11"/>
      <c r="D48" s="11"/>
      <c r="E48" s="11">
        <v>-0.83</v>
      </c>
      <c r="F48" s="11"/>
      <c r="G48" s="11"/>
      <c r="H48" s="11"/>
      <c r="I48" s="11"/>
      <c r="J48" s="11"/>
      <c r="K48" s="11"/>
      <c r="L48" s="11"/>
      <c r="M48" s="11"/>
      <c r="N48" s="11"/>
      <c r="O48" s="11"/>
      <c r="P48" s="11"/>
      <c r="Q48" s="11"/>
      <c r="R48" s="11"/>
      <c r="S48" s="11"/>
      <c r="T48" s="11">
        <v>-1847.29</v>
      </c>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23">
        <v>-1848.57</v>
      </c>
    </row>
    <row r="49" spans="1:49" x14ac:dyDescent="0.2">
      <c r="A49" s="13">
        <v>52</v>
      </c>
      <c r="B49" s="22"/>
      <c r="C49" s="11"/>
      <c r="D49" s="11"/>
      <c r="E49" s="11">
        <v>4.12</v>
      </c>
      <c r="F49" s="11"/>
      <c r="G49" s="11"/>
      <c r="H49" s="11"/>
      <c r="I49" s="11"/>
      <c r="J49" s="11"/>
      <c r="K49" s="11"/>
      <c r="L49" s="11"/>
      <c r="M49" s="11"/>
      <c r="N49" s="11"/>
      <c r="O49" s="11"/>
      <c r="P49" s="11"/>
      <c r="Q49" s="11"/>
      <c r="R49" s="11"/>
      <c r="S49" s="11"/>
      <c r="T49" s="11">
        <v>-39.42</v>
      </c>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23">
        <v>-35.299999999999997</v>
      </c>
    </row>
    <row r="50" spans="1:49" x14ac:dyDescent="0.2">
      <c r="A50" s="13">
        <v>53</v>
      </c>
      <c r="B50" s="22"/>
      <c r="C50" s="11"/>
      <c r="D50" s="11"/>
      <c r="E50" s="11">
        <v>70.25</v>
      </c>
      <c r="F50" s="11"/>
      <c r="G50" s="11"/>
      <c r="H50" s="11"/>
      <c r="I50" s="11"/>
      <c r="J50" s="11"/>
      <c r="K50" s="11"/>
      <c r="L50" s="11"/>
      <c r="M50" s="11"/>
      <c r="N50" s="11"/>
      <c r="O50" s="11"/>
      <c r="P50" s="11"/>
      <c r="Q50" s="11"/>
      <c r="R50" s="11"/>
      <c r="S50" s="11"/>
      <c r="T50" s="11">
        <v>13.13</v>
      </c>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23">
        <v>83.38</v>
      </c>
    </row>
    <row r="51" spans="1:49" x14ac:dyDescent="0.2">
      <c r="A51" s="13">
        <v>54</v>
      </c>
      <c r="B51" s="22"/>
      <c r="C51" s="11"/>
      <c r="D51" s="11"/>
      <c r="E51" s="11">
        <v>3.78</v>
      </c>
      <c r="F51" s="11"/>
      <c r="G51" s="11"/>
      <c r="H51" s="11"/>
      <c r="I51" s="11"/>
      <c r="J51" s="11"/>
      <c r="K51" s="11"/>
      <c r="L51" s="11"/>
      <c r="M51" s="11"/>
      <c r="N51" s="11"/>
      <c r="O51" s="11"/>
      <c r="P51" s="11"/>
      <c r="Q51" s="11"/>
      <c r="R51" s="11"/>
      <c r="S51" s="11"/>
      <c r="T51" s="11">
        <v>-2493.35</v>
      </c>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23">
        <v>-2489.5700000000002</v>
      </c>
    </row>
    <row r="52" spans="1:49" x14ac:dyDescent="0.2">
      <c r="A52" s="13">
        <v>55</v>
      </c>
      <c r="B52" s="22"/>
      <c r="C52" s="11"/>
      <c r="D52" s="11"/>
      <c r="E52" s="11"/>
      <c r="F52" s="11"/>
      <c r="G52" s="11"/>
      <c r="H52" s="11"/>
      <c r="I52" s="11"/>
      <c r="J52" s="11"/>
      <c r="K52" s="11"/>
      <c r="L52" s="11"/>
      <c r="M52" s="11"/>
      <c r="N52" s="11"/>
      <c r="O52" s="11"/>
      <c r="P52" s="11"/>
      <c r="Q52" s="11"/>
      <c r="R52" s="11"/>
      <c r="S52" s="11"/>
      <c r="T52" s="11">
        <v>16268.36</v>
      </c>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23">
        <v>16268.36</v>
      </c>
    </row>
    <row r="53" spans="1:49" x14ac:dyDescent="0.2">
      <c r="A53" s="13">
        <v>56</v>
      </c>
      <c r="B53" s="22"/>
      <c r="C53" s="11"/>
      <c r="D53" s="11"/>
      <c r="E53" s="11"/>
      <c r="F53" s="11"/>
      <c r="G53" s="11"/>
      <c r="H53" s="11"/>
      <c r="I53" s="11"/>
      <c r="J53" s="11"/>
      <c r="K53" s="11"/>
      <c r="L53" s="11"/>
      <c r="M53" s="11"/>
      <c r="N53" s="11"/>
      <c r="O53" s="11"/>
      <c r="P53" s="11"/>
      <c r="Q53" s="11"/>
      <c r="R53" s="11"/>
      <c r="S53" s="11"/>
      <c r="T53" s="11">
        <v>-10208.48</v>
      </c>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23">
        <v>-10208.48</v>
      </c>
    </row>
    <row r="54" spans="1:49" x14ac:dyDescent="0.2">
      <c r="A54" s="13">
        <v>57</v>
      </c>
      <c r="B54" s="22"/>
      <c r="C54" s="11"/>
      <c r="D54" s="11"/>
      <c r="E54" s="11"/>
      <c r="F54" s="11"/>
      <c r="G54" s="11"/>
      <c r="H54" s="11"/>
      <c r="I54" s="11"/>
      <c r="J54" s="11"/>
      <c r="K54" s="11"/>
      <c r="L54" s="11"/>
      <c r="M54" s="11"/>
      <c r="N54" s="11"/>
      <c r="O54" s="11"/>
      <c r="P54" s="11"/>
      <c r="Q54" s="11"/>
      <c r="R54" s="11"/>
      <c r="S54" s="11"/>
      <c r="T54" s="11">
        <v>7573.68</v>
      </c>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23">
        <v>7573.68</v>
      </c>
    </row>
    <row r="55" spans="1:49" x14ac:dyDescent="0.2">
      <c r="A55" s="13">
        <v>58</v>
      </c>
      <c r="B55" s="22"/>
      <c r="C55" s="11"/>
      <c r="D55" s="11"/>
      <c r="E55" s="11"/>
      <c r="F55" s="11"/>
      <c r="G55" s="11"/>
      <c r="H55" s="11"/>
      <c r="I55" s="11"/>
      <c r="J55" s="11"/>
      <c r="K55" s="11"/>
      <c r="L55" s="11"/>
      <c r="M55" s="11"/>
      <c r="N55" s="11"/>
      <c r="O55" s="11"/>
      <c r="P55" s="11"/>
      <c r="Q55" s="11"/>
      <c r="R55" s="11"/>
      <c r="S55" s="11"/>
      <c r="T55" s="11">
        <v>2179.9299999999998</v>
      </c>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23">
        <v>2179.9299999999998</v>
      </c>
    </row>
    <row r="56" spans="1:49" x14ac:dyDescent="0.2">
      <c r="A56" s="13">
        <v>59</v>
      </c>
      <c r="B56" s="22"/>
      <c r="C56" s="11"/>
      <c r="D56" s="11"/>
      <c r="E56" s="11"/>
      <c r="F56" s="11"/>
      <c r="G56" s="11"/>
      <c r="H56" s="11"/>
      <c r="I56" s="11"/>
      <c r="J56" s="11"/>
      <c r="K56" s="11"/>
      <c r="L56" s="11"/>
      <c r="M56" s="11"/>
      <c r="N56" s="11"/>
      <c r="O56" s="11"/>
      <c r="P56" s="11"/>
      <c r="Q56" s="11"/>
      <c r="R56" s="11"/>
      <c r="S56" s="11"/>
      <c r="T56" s="11">
        <v>-1347.74</v>
      </c>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23">
        <v>-1347.74</v>
      </c>
    </row>
    <row r="57" spans="1:49" x14ac:dyDescent="0.2">
      <c r="A57" s="13">
        <v>60</v>
      </c>
      <c r="B57" s="22"/>
      <c r="C57" s="11"/>
      <c r="D57" s="11"/>
      <c r="E57" s="11"/>
      <c r="F57" s="11"/>
      <c r="G57" s="11"/>
      <c r="H57" s="11"/>
      <c r="I57" s="11"/>
      <c r="J57" s="11"/>
      <c r="K57" s="11"/>
      <c r="L57" s="11"/>
      <c r="M57" s="11"/>
      <c r="N57" s="11"/>
      <c r="O57" s="11"/>
      <c r="P57" s="11"/>
      <c r="Q57" s="11"/>
      <c r="R57" s="11"/>
      <c r="S57" s="11"/>
      <c r="T57" s="11">
        <v>-11.39</v>
      </c>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23">
        <v>-11.39</v>
      </c>
    </row>
    <row r="58" spans="1:49" x14ac:dyDescent="0.2">
      <c r="A58" s="13">
        <v>61</v>
      </c>
      <c r="B58" s="22">
        <v>714.64</v>
      </c>
      <c r="C58" s="11"/>
      <c r="D58" s="11"/>
      <c r="E58" s="11"/>
      <c r="F58" s="11"/>
      <c r="G58" s="11"/>
      <c r="H58" s="11"/>
      <c r="I58" s="11"/>
      <c r="J58" s="11"/>
      <c r="K58" s="11"/>
      <c r="L58" s="11"/>
      <c r="M58" s="11"/>
      <c r="N58" s="11"/>
      <c r="O58" s="11"/>
      <c r="P58" s="11"/>
      <c r="Q58" s="11"/>
      <c r="R58" s="11"/>
      <c r="S58" s="11"/>
      <c r="T58" s="11">
        <v>-174.36</v>
      </c>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23">
        <v>540.28</v>
      </c>
    </row>
    <row r="59" spans="1:49" x14ac:dyDescent="0.2">
      <c r="A59" s="13">
        <v>62</v>
      </c>
      <c r="B59" s="22">
        <v>-135.01</v>
      </c>
      <c r="C59" s="11"/>
      <c r="D59" s="11"/>
      <c r="E59" s="11"/>
      <c r="F59" s="11"/>
      <c r="G59" s="11"/>
      <c r="H59" s="11"/>
      <c r="I59" s="11"/>
      <c r="J59" s="11"/>
      <c r="K59" s="11"/>
      <c r="L59" s="11"/>
      <c r="M59" s="11"/>
      <c r="N59" s="11"/>
      <c r="O59" s="11"/>
      <c r="P59" s="11"/>
      <c r="Q59" s="11"/>
      <c r="R59" s="11"/>
      <c r="S59" s="11"/>
      <c r="T59" s="11">
        <v>-128.61000000000001</v>
      </c>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23">
        <v>-263.62</v>
      </c>
    </row>
    <row r="60" spans="1:49" x14ac:dyDescent="0.2">
      <c r="A60" s="13">
        <v>73</v>
      </c>
      <c r="B60" s="22">
        <v>1665.49</v>
      </c>
      <c r="C60" s="11"/>
      <c r="D60" s="11"/>
      <c r="E60" s="11"/>
      <c r="F60" s="11"/>
      <c r="G60" s="11"/>
      <c r="H60" s="11"/>
      <c r="I60" s="11"/>
      <c r="J60" s="11"/>
      <c r="K60" s="11"/>
      <c r="L60" s="11"/>
      <c r="M60" s="11"/>
      <c r="N60" s="11"/>
      <c r="O60" s="11"/>
      <c r="P60" s="11"/>
      <c r="Q60" s="11"/>
      <c r="R60" s="11"/>
      <c r="S60" s="11"/>
      <c r="T60" s="11">
        <v>-347.5</v>
      </c>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23">
        <v>1317.99</v>
      </c>
    </row>
    <row r="61" spans="1:49" x14ac:dyDescent="0.2">
      <c r="A61" s="13">
        <v>74</v>
      </c>
      <c r="B61" s="22">
        <v>1593.26</v>
      </c>
      <c r="C61" s="11"/>
      <c r="D61" s="11"/>
      <c r="E61" s="11"/>
      <c r="F61" s="11"/>
      <c r="G61" s="11"/>
      <c r="H61" s="11"/>
      <c r="I61" s="11"/>
      <c r="J61" s="11"/>
      <c r="K61" s="11"/>
      <c r="L61" s="11"/>
      <c r="M61" s="11"/>
      <c r="N61" s="11"/>
      <c r="O61" s="11"/>
      <c r="P61" s="11"/>
      <c r="Q61" s="11"/>
      <c r="R61" s="11"/>
      <c r="S61" s="11"/>
      <c r="T61" s="11">
        <v>-209.1</v>
      </c>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23">
        <v>1384.16</v>
      </c>
    </row>
    <row r="62" spans="1:49" x14ac:dyDescent="0.2">
      <c r="A62" s="13">
        <v>85</v>
      </c>
      <c r="B62" s="22">
        <v>44645.17</v>
      </c>
      <c r="C62" s="11">
        <v>3993.41</v>
      </c>
      <c r="D62" s="11">
        <v>4758.1899999999996</v>
      </c>
      <c r="E62" s="11">
        <v>3661.81</v>
      </c>
      <c r="F62" s="11">
        <v>4531.51</v>
      </c>
      <c r="G62" s="11">
        <v>270.39999999999998</v>
      </c>
      <c r="H62" s="11">
        <v>-2.69</v>
      </c>
      <c r="I62" s="11">
        <v>555.6</v>
      </c>
      <c r="J62" s="11">
        <v>16963.759999999998</v>
      </c>
      <c r="K62" s="11">
        <v>3643.64</v>
      </c>
      <c r="L62" s="11">
        <v>1.35</v>
      </c>
      <c r="M62" s="11">
        <v>2320.58</v>
      </c>
      <c r="N62" s="11">
        <v>765.45</v>
      </c>
      <c r="O62" s="11">
        <v>282.51</v>
      </c>
      <c r="P62" s="11">
        <v>-35.65</v>
      </c>
      <c r="Q62" s="11">
        <v>5806.82</v>
      </c>
      <c r="R62" s="11">
        <v>9919.2900000000009</v>
      </c>
      <c r="S62" s="11">
        <v>5096.5200000000004</v>
      </c>
      <c r="T62" s="11">
        <v>-11565.21</v>
      </c>
      <c r="U62" s="11">
        <v>-1553.47</v>
      </c>
      <c r="V62" s="11">
        <v>130.72</v>
      </c>
      <c r="W62" s="11">
        <v>9677.7199999999993</v>
      </c>
      <c r="X62" s="11">
        <v>-312.47000000000003</v>
      </c>
      <c r="Y62" s="11">
        <v>2764.89</v>
      </c>
      <c r="Z62" s="11">
        <v>-608.29</v>
      </c>
      <c r="AA62" s="11">
        <v>-3198.52</v>
      </c>
      <c r="AB62" s="11">
        <v>7004.27</v>
      </c>
      <c r="AC62" s="11">
        <v>3592.94</v>
      </c>
      <c r="AD62" s="11">
        <v>1419.42</v>
      </c>
      <c r="AE62" s="11">
        <v>1523.84</v>
      </c>
      <c r="AF62" s="11">
        <v>-26.2</v>
      </c>
      <c r="AG62" s="11">
        <v>-3359.66</v>
      </c>
      <c r="AH62" s="11">
        <v>-1511.34</v>
      </c>
      <c r="AI62" s="11">
        <v>5800.82</v>
      </c>
      <c r="AJ62" s="11">
        <v>26.4</v>
      </c>
      <c r="AK62" s="11"/>
      <c r="AL62" s="11">
        <v>-226.96</v>
      </c>
      <c r="AM62" s="11">
        <v>-38.31</v>
      </c>
      <c r="AN62" s="11">
        <v>-29.65</v>
      </c>
      <c r="AO62" s="11">
        <v>-100.15</v>
      </c>
      <c r="AP62" s="11">
        <v>-20.77</v>
      </c>
      <c r="AQ62" s="11"/>
      <c r="AR62" s="11"/>
      <c r="AS62" s="11"/>
      <c r="AT62" s="11">
        <v>33.69</v>
      </c>
      <c r="AU62" s="11"/>
      <c r="AV62" s="11">
        <v>-28.06</v>
      </c>
      <c r="AW62" s="23">
        <v>116573.32</v>
      </c>
    </row>
    <row r="63" spans="1:49" x14ac:dyDescent="0.2">
      <c r="A63" s="13">
        <v>86</v>
      </c>
      <c r="B63" s="22">
        <v>47383.46</v>
      </c>
      <c r="C63" s="11">
        <v>-15779.24</v>
      </c>
      <c r="D63" s="11">
        <v>-4025.69</v>
      </c>
      <c r="E63" s="11">
        <v>-12734.24</v>
      </c>
      <c r="F63" s="11">
        <v>-228.02</v>
      </c>
      <c r="G63" s="11"/>
      <c r="H63" s="11">
        <v>8.07</v>
      </c>
      <c r="I63" s="11">
        <v>-475.55</v>
      </c>
      <c r="J63" s="11">
        <v>-107961.26</v>
      </c>
      <c r="K63" s="11">
        <v>-186.99</v>
      </c>
      <c r="L63" s="11"/>
      <c r="M63" s="11">
        <v>-4265.82</v>
      </c>
      <c r="N63" s="11">
        <v>235.42</v>
      </c>
      <c r="O63" s="11">
        <v>3229.98</v>
      </c>
      <c r="P63" s="11">
        <v>-32.96</v>
      </c>
      <c r="Q63" s="11">
        <v>-18319.099999999999</v>
      </c>
      <c r="R63" s="11">
        <v>-427.79</v>
      </c>
      <c r="S63" s="11">
        <v>-22796.799999999999</v>
      </c>
      <c r="T63" s="11">
        <v>-8606.98</v>
      </c>
      <c r="U63" s="11">
        <v>-1744.95</v>
      </c>
      <c r="V63" s="11">
        <v>315.2</v>
      </c>
      <c r="W63" s="11">
        <v>-10683.53</v>
      </c>
      <c r="X63" s="11"/>
      <c r="Y63" s="11">
        <v>-3461.58</v>
      </c>
      <c r="Z63" s="11">
        <v>-32.19</v>
      </c>
      <c r="AA63" s="11">
        <v>-5582.43</v>
      </c>
      <c r="AB63" s="11">
        <v>-5998.94</v>
      </c>
      <c r="AC63" s="11">
        <v>126.74</v>
      </c>
      <c r="AD63" s="11">
        <v>-737.14</v>
      </c>
      <c r="AE63" s="11">
        <v>-231.75</v>
      </c>
      <c r="AF63" s="11">
        <v>8.23</v>
      </c>
      <c r="AG63" s="11">
        <v>-73.86</v>
      </c>
      <c r="AH63" s="11">
        <v>-3122.23</v>
      </c>
      <c r="AI63" s="11">
        <v>6661.04</v>
      </c>
      <c r="AJ63" s="11">
        <v>-415.88</v>
      </c>
      <c r="AK63" s="11"/>
      <c r="AL63" s="11">
        <v>2514.81</v>
      </c>
      <c r="AM63" s="11">
        <v>3076.4</v>
      </c>
      <c r="AN63" s="11">
        <v>204.26</v>
      </c>
      <c r="AO63" s="11">
        <v>112.49</v>
      </c>
      <c r="AP63" s="11"/>
      <c r="AQ63" s="11"/>
      <c r="AR63" s="11"/>
      <c r="AS63" s="11"/>
      <c r="AT63" s="11"/>
      <c r="AU63" s="11"/>
      <c r="AV63" s="11"/>
      <c r="AW63" s="23">
        <v>-164048.82</v>
      </c>
    </row>
    <row r="64" spans="1:49" x14ac:dyDescent="0.2">
      <c r="A64" s="13">
        <v>87</v>
      </c>
      <c r="B64" s="22">
        <v>2069.6799999999998</v>
      </c>
      <c r="C64" s="11">
        <v>20.85</v>
      </c>
      <c r="D64" s="11">
        <v>-3765.39</v>
      </c>
      <c r="E64" s="11">
        <v>2.69</v>
      </c>
      <c r="F64" s="11">
        <v>-28.25</v>
      </c>
      <c r="G64" s="11"/>
      <c r="H64" s="11">
        <v>28.25</v>
      </c>
      <c r="I64" s="11">
        <v>257.61</v>
      </c>
      <c r="J64" s="11">
        <v>1074.18</v>
      </c>
      <c r="K64" s="11">
        <v>52.47</v>
      </c>
      <c r="L64" s="11"/>
      <c r="M64" s="11">
        <v>-801.78</v>
      </c>
      <c r="N64" s="11">
        <v>3522.57</v>
      </c>
      <c r="O64" s="11">
        <v>-3242.08</v>
      </c>
      <c r="P64" s="11">
        <v>-130.49</v>
      </c>
      <c r="Q64" s="11">
        <v>-626.22</v>
      </c>
      <c r="R64" s="11">
        <v>-541.47</v>
      </c>
      <c r="S64" s="11">
        <v>-5971.61</v>
      </c>
      <c r="T64" s="11">
        <v>-246.18</v>
      </c>
      <c r="U64" s="11">
        <v>5694.16</v>
      </c>
      <c r="V64" s="11">
        <v>2.1800000000000002</v>
      </c>
      <c r="W64" s="11">
        <v>-11801.23</v>
      </c>
      <c r="X64" s="11"/>
      <c r="Y64" s="11">
        <v>-3456.96</v>
      </c>
      <c r="Z64" s="11">
        <v>-544.67999999999995</v>
      </c>
      <c r="AA64" s="11">
        <v>-2441.77</v>
      </c>
      <c r="AB64" s="11">
        <v>-4690.32</v>
      </c>
      <c r="AC64" s="11">
        <v>-4438.54</v>
      </c>
      <c r="AD64" s="11">
        <v>6.19</v>
      </c>
      <c r="AE64" s="11">
        <v>243.38</v>
      </c>
      <c r="AF64" s="11">
        <v>7.15</v>
      </c>
      <c r="AG64" s="11">
        <v>-606.99</v>
      </c>
      <c r="AH64" s="11">
        <v>-81.819999999999993</v>
      </c>
      <c r="AI64" s="11">
        <v>-57.23</v>
      </c>
      <c r="AJ64" s="11">
        <v>-14.74</v>
      </c>
      <c r="AK64" s="11"/>
      <c r="AL64" s="11">
        <v>70.58</v>
      </c>
      <c r="AM64" s="11">
        <v>777.45</v>
      </c>
      <c r="AN64" s="11">
        <v>409.01</v>
      </c>
      <c r="AO64" s="11">
        <v>59.02</v>
      </c>
      <c r="AP64" s="11"/>
      <c r="AQ64" s="11"/>
      <c r="AR64" s="11"/>
      <c r="AS64" s="11"/>
      <c r="AT64" s="11"/>
      <c r="AU64" s="11"/>
      <c r="AV64" s="11"/>
      <c r="AW64" s="23">
        <v>-29190.33</v>
      </c>
    </row>
    <row r="65" spans="1:49" x14ac:dyDescent="0.2">
      <c r="A65" s="13">
        <v>88</v>
      </c>
      <c r="B65" s="22">
        <v>71.31</v>
      </c>
      <c r="C65" s="11">
        <v>-4.71</v>
      </c>
      <c r="D65" s="11">
        <v>-3610.68</v>
      </c>
      <c r="E65" s="11">
        <v>-4.04</v>
      </c>
      <c r="F65" s="11">
        <v>130.49</v>
      </c>
      <c r="G65" s="11"/>
      <c r="H65" s="11">
        <v>101.57</v>
      </c>
      <c r="I65" s="11">
        <v>-156.72</v>
      </c>
      <c r="J65" s="11">
        <v>-833.39</v>
      </c>
      <c r="K65" s="11">
        <v>121.75</v>
      </c>
      <c r="L65" s="11"/>
      <c r="M65" s="11">
        <v>347.75</v>
      </c>
      <c r="N65" s="11">
        <v>1987.63</v>
      </c>
      <c r="O65" s="11">
        <v>-23072.58</v>
      </c>
      <c r="P65" s="11">
        <v>-460.75</v>
      </c>
      <c r="Q65" s="11">
        <v>-1329.12</v>
      </c>
      <c r="R65" s="11">
        <v>-20.86</v>
      </c>
      <c r="S65" s="11">
        <v>-768.82</v>
      </c>
      <c r="T65" s="11">
        <v>-63.22</v>
      </c>
      <c r="U65" s="11">
        <v>7917.97</v>
      </c>
      <c r="V65" s="11">
        <v>-1.2</v>
      </c>
      <c r="W65" s="11">
        <v>-13341.59</v>
      </c>
      <c r="X65" s="11"/>
      <c r="Y65" s="11">
        <v>-2184.75</v>
      </c>
      <c r="Z65" s="11">
        <v>-377.02</v>
      </c>
      <c r="AA65" s="11">
        <v>678.47</v>
      </c>
      <c r="AB65" s="11">
        <v>-530.21</v>
      </c>
      <c r="AC65" s="11">
        <v>-807.15</v>
      </c>
      <c r="AD65" s="11">
        <v>-1.85</v>
      </c>
      <c r="AE65" s="11">
        <v>-185.44</v>
      </c>
      <c r="AF65" s="11">
        <v>-28.39</v>
      </c>
      <c r="AG65" s="11">
        <v>536.1</v>
      </c>
      <c r="AH65" s="11">
        <v>-23.56</v>
      </c>
      <c r="AI65" s="11">
        <v>-7326.03</v>
      </c>
      <c r="AJ65" s="11">
        <v>-347.67</v>
      </c>
      <c r="AK65" s="11"/>
      <c r="AL65" s="11">
        <v>-2059.4499999999998</v>
      </c>
      <c r="AM65" s="11">
        <v>2978.66</v>
      </c>
      <c r="AN65" s="11">
        <v>300.45</v>
      </c>
      <c r="AO65" s="11">
        <v>-40.880000000000003</v>
      </c>
      <c r="AP65" s="11"/>
      <c r="AQ65" s="11"/>
      <c r="AR65" s="11"/>
      <c r="AS65" s="11"/>
      <c r="AT65" s="11"/>
      <c r="AU65" s="11"/>
      <c r="AV65" s="11"/>
      <c r="AW65" s="23">
        <v>-42407.93</v>
      </c>
    </row>
    <row r="66" spans="1:49" x14ac:dyDescent="0.2">
      <c r="A66" s="13">
        <v>89</v>
      </c>
      <c r="B66" s="22">
        <v>-176.23</v>
      </c>
      <c r="C66" s="11">
        <v>-30.27</v>
      </c>
      <c r="D66" s="11">
        <v>-6420.25</v>
      </c>
      <c r="E66" s="11">
        <v>-0.68</v>
      </c>
      <c r="F66" s="11">
        <v>3056.44</v>
      </c>
      <c r="G66" s="11"/>
      <c r="H66" s="11">
        <v>188.34</v>
      </c>
      <c r="I66" s="11">
        <v>2559.36</v>
      </c>
      <c r="J66" s="11">
        <v>1413.2</v>
      </c>
      <c r="K66" s="11">
        <v>-584.52</v>
      </c>
      <c r="L66" s="11"/>
      <c r="M66" s="11">
        <v>232.06</v>
      </c>
      <c r="N66" s="11">
        <v>3014.06</v>
      </c>
      <c r="O66" s="11">
        <v>15623.86</v>
      </c>
      <c r="P66" s="11">
        <v>-895.94</v>
      </c>
      <c r="Q66" s="11">
        <v>-1553.11</v>
      </c>
      <c r="R66" s="11">
        <v>-20.18</v>
      </c>
      <c r="S66" s="11">
        <v>-867.69</v>
      </c>
      <c r="T66" s="11">
        <v>-465.46</v>
      </c>
      <c r="U66" s="11">
        <v>53787.7</v>
      </c>
      <c r="V66" s="11"/>
      <c r="W66" s="11">
        <v>-34028.839999999997</v>
      </c>
      <c r="X66" s="11"/>
      <c r="Y66" s="11">
        <v>2820.88</v>
      </c>
      <c r="Z66" s="11">
        <v>-618.55999999999995</v>
      </c>
      <c r="AA66" s="11">
        <v>1310.77</v>
      </c>
      <c r="AB66" s="11">
        <v>-6719.69</v>
      </c>
      <c r="AC66" s="11">
        <v>-335.19</v>
      </c>
      <c r="AD66" s="11">
        <v>-28.31</v>
      </c>
      <c r="AE66" s="11">
        <v>-208.14</v>
      </c>
      <c r="AF66" s="11">
        <v>1.07</v>
      </c>
      <c r="AG66" s="11">
        <v>1656.67</v>
      </c>
      <c r="AH66" s="11">
        <v>943.48</v>
      </c>
      <c r="AI66" s="11">
        <v>-15759.65</v>
      </c>
      <c r="AJ66" s="11">
        <v>850.49</v>
      </c>
      <c r="AK66" s="11"/>
      <c r="AL66" s="11">
        <v>-1739.39</v>
      </c>
      <c r="AM66" s="11">
        <v>3320.63</v>
      </c>
      <c r="AN66" s="11">
        <v>407.26</v>
      </c>
      <c r="AO66" s="11">
        <v>74.16</v>
      </c>
      <c r="AP66" s="11"/>
      <c r="AQ66" s="11"/>
      <c r="AR66" s="11"/>
      <c r="AS66" s="11"/>
      <c r="AT66" s="11"/>
      <c r="AU66" s="11"/>
      <c r="AV66" s="11"/>
      <c r="AW66" s="23">
        <v>20808.330000000002</v>
      </c>
    </row>
    <row r="67" spans="1:49" x14ac:dyDescent="0.2">
      <c r="A67" s="13">
        <v>90</v>
      </c>
      <c r="B67" s="22">
        <v>-322.86</v>
      </c>
      <c r="C67" s="11">
        <v>-3.36</v>
      </c>
      <c r="D67" s="11">
        <v>-14224.12</v>
      </c>
      <c r="E67" s="11">
        <v>-6.05</v>
      </c>
      <c r="F67" s="11">
        <v>-1232.26</v>
      </c>
      <c r="G67" s="11"/>
      <c r="H67" s="11">
        <v>162.1</v>
      </c>
      <c r="I67" s="11">
        <v>12154.44</v>
      </c>
      <c r="J67" s="11">
        <v>-1393.01</v>
      </c>
      <c r="K67" s="11">
        <v>1271.94</v>
      </c>
      <c r="L67" s="11"/>
      <c r="M67" s="11">
        <v>272.42</v>
      </c>
      <c r="N67" s="11">
        <v>11644.58</v>
      </c>
      <c r="O67" s="11">
        <v>-1006.93</v>
      </c>
      <c r="P67" s="11">
        <v>-1376.87</v>
      </c>
      <c r="Q67" s="11">
        <v>-3776.82</v>
      </c>
      <c r="R67" s="11">
        <v>-8.08</v>
      </c>
      <c r="S67" s="11">
        <v>-2227.75</v>
      </c>
      <c r="T67" s="11">
        <v>-478.91</v>
      </c>
      <c r="U67" s="11">
        <v>-12255.76</v>
      </c>
      <c r="V67" s="11"/>
      <c r="W67" s="11">
        <v>15115.76</v>
      </c>
      <c r="X67" s="11"/>
      <c r="Y67" s="11">
        <v>367.32</v>
      </c>
      <c r="Z67" s="11">
        <v>-359.14</v>
      </c>
      <c r="AA67" s="11">
        <v>-1629.04</v>
      </c>
      <c r="AB67" s="11">
        <v>10157.76</v>
      </c>
      <c r="AC67" s="11">
        <v>-4212.26</v>
      </c>
      <c r="AD67" s="11"/>
      <c r="AE67" s="11">
        <v>-239.35</v>
      </c>
      <c r="AF67" s="11">
        <v>-53.57</v>
      </c>
      <c r="AG67" s="11">
        <v>-1395.82</v>
      </c>
      <c r="AH67" s="11">
        <v>9416.34</v>
      </c>
      <c r="AI67" s="11">
        <v>-21234.73</v>
      </c>
      <c r="AJ67" s="11"/>
      <c r="AK67" s="11"/>
      <c r="AL67" s="11">
        <v>1565.47</v>
      </c>
      <c r="AM67" s="11">
        <v>3257.49</v>
      </c>
      <c r="AN67" s="11">
        <v>149.74</v>
      </c>
      <c r="AO67" s="11">
        <v>477.56</v>
      </c>
      <c r="AP67" s="11"/>
      <c r="AQ67" s="11"/>
      <c r="AR67" s="11"/>
      <c r="AS67" s="11"/>
      <c r="AT67" s="11"/>
      <c r="AU67" s="11"/>
      <c r="AV67" s="11"/>
      <c r="AW67" s="23">
        <v>-1423.77</v>
      </c>
    </row>
    <row r="68" spans="1:49" x14ac:dyDescent="0.2">
      <c r="A68" s="13">
        <v>91</v>
      </c>
      <c r="B68" s="22">
        <v>-282.5</v>
      </c>
      <c r="C68" s="11">
        <v>28.92</v>
      </c>
      <c r="D68" s="11">
        <v>-21415.89</v>
      </c>
      <c r="E68" s="11">
        <v>2.02</v>
      </c>
      <c r="F68" s="11">
        <v>-4306.8500000000004</v>
      </c>
      <c r="G68" s="11"/>
      <c r="H68" s="11">
        <v>71.3</v>
      </c>
      <c r="I68" s="11">
        <v>-706.26</v>
      </c>
      <c r="J68" s="11">
        <v>-1648.61</v>
      </c>
      <c r="K68" s="11">
        <v>293.27</v>
      </c>
      <c r="L68" s="11"/>
      <c r="M68" s="11">
        <v>-319.5</v>
      </c>
      <c r="N68" s="11">
        <v>18976.25</v>
      </c>
      <c r="O68" s="11">
        <v>6117.58</v>
      </c>
      <c r="P68" s="11">
        <v>-737.88</v>
      </c>
      <c r="Q68" s="11">
        <v>-1415.89</v>
      </c>
      <c r="R68" s="11">
        <v>20.18</v>
      </c>
      <c r="S68" s="11">
        <v>-4398.33</v>
      </c>
      <c r="T68" s="11">
        <v>-49.77</v>
      </c>
      <c r="U68" s="11">
        <v>104581.39</v>
      </c>
      <c r="V68" s="11"/>
      <c r="W68" s="11">
        <v>-107227.97</v>
      </c>
      <c r="X68" s="11"/>
      <c r="Y68" s="11"/>
      <c r="Z68" s="11"/>
      <c r="AA68" s="11">
        <v>-24.87</v>
      </c>
      <c r="AB68" s="11">
        <v>96.95</v>
      </c>
      <c r="AC68" s="11">
        <v>7083.57</v>
      </c>
      <c r="AD68" s="11"/>
      <c r="AE68" s="11">
        <v>-165.41</v>
      </c>
      <c r="AF68" s="11">
        <v>47.7</v>
      </c>
      <c r="AG68" s="11">
        <v>-977.39</v>
      </c>
      <c r="AH68" s="11">
        <v>145937.91</v>
      </c>
      <c r="AI68" s="11">
        <v>-151483.60999999999</v>
      </c>
      <c r="AJ68" s="11"/>
      <c r="AK68" s="11"/>
      <c r="AL68" s="11">
        <v>7067.68</v>
      </c>
      <c r="AM68" s="11">
        <v>2511.0700000000002</v>
      </c>
      <c r="AN68" s="11"/>
      <c r="AO68" s="11">
        <v>62.68</v>
      </c>
      <c r="AP68" s="11"/>
      <c r="AQ68" s="11"/>
      <c r="AR68" s="11"/>
      <c r="AS68" s="11"/>
      <c r="AT68" s="11"/>
      <c r="AU68" s="11"/>
      <c r="AV68" s="11"/>
      <c r="AW68" s="23">
        <v>-2262.2600000000002</v>
      </c>
    </row>
    <row r="69" spans="1:49" x14ac:dyDescent="0.2">
      <c r="A69" s="13">
        <v>92</v>
      </c>
      <c r="B69" s="22">
        <v>-3244.77</v>
      </c>
      <c r="C69" s="11">
        <v>-127.13</v>
      </c>
      <c r="D69" s="11">
        <v>-30304.03</v>
      </c>
      <c r="E69" s="11">
        <v>115.02</v>
      </c>
      <c r="F69" s="11">
        <v>-8832.99</v>
      </c>
      <c r="G69" s="11">
        <v>-0.67</v>
      </c>
      <c r="H69" s="11">
        <v>636.98</v>
      </c>
      <c r="I69" s="11">
        <v>-6557.48</v>
      </c>
      <c r="J69" s="11">
        <v>197.76</v>
      </c>
      <c r="K69" s="11">
        <v>-747.97</v>
      </c>
      <c r="L69" s="11"/>
      <c r="M69" s="11">
        <v>4670.07</v>
      </c>
      <c r="N69" s="11">
        <v>34191.17</v>
      </c>
      <c r="O69" s="11">
        <v>-10623.53</v>
      </c>
      <c r="P69" s="11">
        <v>-371.29</v>
      </c>
      <c r="Q69" s="11">
        <v>-12084.49</v>
      </c>
      <c r="R69" s="11">
        <v>28.92</v>
      </c>
      <c r="S69" s="11">
        <v>-7275.17</v>
      </c>
      <c r="T69" s="11">
        <v>-151.35</v>
      </c>
      <c r="U69" s="11">
        <v>26263.3</v>
      </c>
      <c r="V69" s="11"/>
      <c r="W69" s="11">
        <v>-35778.720000000001</v>
      </c>
      <c r="X69" s="11"/>
      <c r="Y69" s="11"/>
      <c r="Z69" s="11"/>
      <c r="AA69" s="11">
        <v>3323.61</v>
      </c>
      <c r="AB69" s="11">
        <v>132.78</v>
      </c>
      <c r="AC69" s="11">
        <v>-4314.3900000000003</v>
      </c>
      <c r="AD69" s="11"/>
      <c r="AE69" s="11">
        <v>-437.22</v>
      </c>
      <c r="AF69" s="11">
        <v>-322.16000000000003</v>
      </c>
      <c r="AG69" s="11">
        <v>2285.4899999999998</v>
      </c>
      <c r="AH69" s="11">
        <v>107270.38</v>
      </c>
      <c r="AI69" s="11">
        <v>124054.03</v>
      </c>
      <c r="AJ69" s="11"/>
      <c r="AK69" s="11"/>
      <c r="AL69" s="11">
        <v>9446.08</v>
      </c>
      <c r="AM69" s="11">
        <v>4750.9399999999996</v>
      </c>
      <c r="AN69" s="11"/>
      <c r="AO69" s="11">
        <v>1503.78</v>
      </c>
      <c r="AP69" s="11"/>
      <c r="AQ69" s="11"/>
      <c r="AR69" s="11"/>
      <c r="AS69" s="11"/>
      <c r="AT69" s="11"/>
      <c r="AU69" s="11"/>
      <c r="AV69" s="11"/>
      <c r="AW69" s="23">
        <v>197696.95</v>
      </c>
    </row>
    <row r="70" spans="1:49" x14ac:dyDescent="0.2">
      <c r="A70" s="13">
        <v>93</v>
      </c>
      <c r="B70" s="22">
        <v>-2050.85</v>
      </c>
      <c r="C70" s="11">
        <v>-217.26</v>
      </c>
      <c r="D70" s="11">
        <v>-58806.76</v>
      </c>
      <c r="E70" s="11">
        <v>101.57</v>
      </c>
      <c r="F70" s="11">
        <v>-6061.08</v>
      </c>
      <c r="G70" s="11">
        <v>-0.67</v>
      </c>
      <c r="H70" s="11">
        <v>1010.29</v>
      </c>
      <c r="I70" s="11">
        <v>-7509.25</v>
      </c>
      <c r="J70" s="11">
        <v>-13408.22</v>
      </c>
      <c r="K70" s="11">
        <v>-780.25</v>
      </c>
      <c r="L70" s="11"/>
      <c r="M70" s="11">
        <v>-5806.82</v>
      </c>
      <c r="N70" s="11">
        <v>46886.39</v>
      </c>
      <c r="O70" s="11">
        <v>13867.62</v>
      </c>
      <c r="P70" s="11">
        <v>-385.42</v>
      </c>
      <c r="Q70" s="11">
        <v>-13947.67</v>
      </c>
      <c r="R70" s="11">
        <v>47.08</v>
      </c>
      <c r="S70" s="11">
        <v>-10278.469999999999</v>
      </c>
      <c r="T70" s="11">
        <v>-161.43</v>
      </c>
      <c r="U70" s="11">
        <v>-31141.5</v>
      </c>
      <c r="V70" s="11"/>
      <c r="W70" s="11">
        <v>27282.49</v>
      </c>
      <c r="X70" s="11"/>
      <c r="Y70" s="11"/>
      <c r="Z70" s="11"/>
      <c r="AA70" s="11">
        <v>-766.69</v>
      </c>
      <c r="AB70" s="11">
        <v>-123.34</v>
      </c>
      <c r="AC70" s="11">
        <v>5465.32</v>
      </c>
      <c r="AD70" s="11"/>
      <c r="AE70" s="11">
        <v>1224.4100000000001</v>
      </c>
      <c r="AF70" s="11">
        <v>-87.47</v>
      </c>
      <c r="AG70" s="11">
        <v>-2502.4</v>
      </c>
      <c r="AH70" s="11">
        <v>-53.83</v>
      </c>
      <c r="AI70" s="11">
        <v>13222.77</v>
      </c>
      <c r="AJ70" s="11"/>
      <c r="AK70" s="11"/>
      <c r="AL70" s="11">
        <v>618.78</v>
      </c>
      <c r="AM70" s="11">
        <v>-1644.07</v>
      </c>
      <c r="AN70" s="11"/>
      <c r="AO70" s="11">
        <v>2656.94</v>
      </c>
      <c r="AP70" s="11"/>
      <c r="AQ70" s="11"/>
      <c r="AR70" s="11"/>
      <c r="AS70" s="11"/>
      <c r="AT70" s="11"/>
      <c r="AU70" s="11"/>
      <c r="AV70" s="11"/>
      <c r="AW70" s="23">
        <v>-43349.79</v>
      </c>
    </row>
    <row r="71" spans="1:49" x14ac:dyDescent="0.2">
      <c r="A71" s="13">
        <v>94</v>
      </c>
      <c r="B71" s="22">
        <v>-1172.4000000000001</v>
      </c>
      <c r="C71" s="11">
        <v>-20.85</v>
      </c>
      <c r="D71" s="11">
        <v>-58380.98</v>
      </c>
      <c r="E71" s="11">
        <v>21.52</v>
      </c>
      <c r="F71" s="11">
        <v>-5356.83</v>
      </c>
      <c r="G71" s="11">
        <v>-2.02</v>
      </c>
      <c r="H71" s="11">
        <v>743.26</v>
      </c>
      <c r="I71" s="11">
        <v>-5111.99</v>
      </c>
      <c r="J71" s="11">
        <v>-12239.86</v>
      </c>
      <c r="K71" s="11">
        <v>730.48</v>
      </c>
      <c r="L71" s="11"/>
      <c r="M71" s="11">
        <v>570.39</v>
      </c>
      <c r="N71" s="11">
        <v>72537.16</v>
      </c>
      <c r="O71" s="11">
        <v>-3092.08</v>
      </c>
      <c r="P71" s="11">
        <v>-76.680000000000007</v>
      </c>
      <c r="Q71" s="11">
        <v>3104.86</v>
      </c>
      <c r="R71" s="11">
        <v>71.3</v>
      </c>
      <c r="S71" s="11">
        <v>-10352.459999999999</v>
      </c>
      <c r="T71" s="11">
        <v>-188.33</v>
      </c>
      <c r="U71" s="11">
        <v>8670.73</v>
      </c>
      <c r="V71" s="11"/>
      <c r="W71" s="11">
        <v>-433.42</v>
      </c>
      <c r="X71" s="11"/>
      <c r="Y71" s="11"/>
      <c r="Z71" s="11"/>
      <c r="AA71" s="11">
        <v>-226.92</v>
      </c>
      <c r="AB71" s="11">
        <v>-4641.66</v>
      </c>
      <c r="AC71" s="11">
        <v>10368.51</v>
      </c>
      <c r="AD71" s="11"/>
      <c r="AE71" s="11">
        <v>4621.91</v>
      </c>
      <c r="AF71" s="11">
        <v>209.9</v>
      </c>
      <c r="AG71" s="11">
        <v>2843.02</v>
      </c>
      <c r="AH71" s="11"/>
      <c r="AI71" s="11"/>
      <c r="AJ71" s="11"/>
      <c r="AK71" s="11"/>
      <c r="AL71" s="11">
        <v>243.42</v>
      </c>
      <c r="AM71" s="11">
        <v>32.25</v>
      </c>
      <c r="AN71" s="11"/>
      <c r="AO71" s="11"/>
      <c r="AP71" s="11"/>
      <c r="AQ71" s="11"/>
      <c r="AR71" s="11"/>
      <c r="AS71" s="11"/>
      <c r="AT71" s="11"/>
      <c r="AU71" s="11"/>
      <c r="AV71" s="11"/>
      <c r="AW71" s="23">
        <v>3472.2299999999905</v>
      </c>
    </row>
    <row r="72" spans="1:49" x14ac:dyDescent="0.2">
      <c r="A72" s="13">
        <v>95</v>
      </c>
      <c r="B72" s="22">
        <v>-2291.65</v>
      </c>
      <c r="C72" s="11">
        <v>-0.67</v>
      </c>
      <c r="D72" s="11">
        <v>-52917.2</v>
      </c>
      <c r="E72" s="11">
        <v>-6.05</v>
      </c>
      <c r="F72" s="11">
        <v>-2686.49</v>
      </c>
      <c r="G72" s="11">
        <v>-3.36</v>
      </c>
      <c r="H72" s="11">
        <v>28.25</v>
      </c>
      <c r="I72" s="11">
        <v>-1798.61</v>
      </c>
      <c r="J72" s="11">
        <v>445.96</v>
      </c>
      <c r="K72" s="11">
        <v>1204.68</v>
      </c>
      <c r="L72" s="11"/>
      <c r="M72" s="11">
        <v>2545.91</v>
      </c>
      <c r="N72" s="11">
        <v>38223.589999999997</v>
      </c>
      <c r="O72" s="11">
        <v>31883.37</v>
      </c>
      <c r="P72" s="11"/>
      <c r="Q72" s="11">
        <v>-25666.25</v>
      </c>
      <c r="R72" s="11">
        <v>28.92</v>
      </c>
      <c r="S72" s="11">
        <v>-9410.1</v>
      </c>
      <c r="T72" s="11">
        <v>-267.02999999999997</v>
      </c>
      <c r="U72" s="11">
        <v>11810.49</v>
      </c>
      <c r="V72" s="11"/>
      <c r="W72" s="11">
        <v>-9001.14</v>
      </c>
      <c r="X72" s="11"/>
      <c r="Y72" s="11"/>
      <c r="Z72" s="11"/>
      <c r="AA72" s="11">
        <v>884.2</v>
      </c>
      <c r="AB72" s="11">
        <v>-6973.57</v>
      </c>
      <c r="AC72" s="11">
        <v>-7361.18</v>
      </c>
      <c r="AD72" s="11"/>
      <c r="AE72" s="11">
        <v>3618.29</v>
      </c>
      <c r="AF72" s="11">
        <v>221.75</v>
      </c>
      <c r="AG72" s="11">
        <v>970.59</v>
      </c>
      <c r="AH72" s="11"/>
      <c r="AI72" s="11"/>
      <c r="AJ72" s="11"/>
      <c r="AK72" s="11"/>
      <c r="AL72" s="11">
        <v>1465.44</v>
      </c>
      <c r="AM72" s="11"/>
      <c r="AN72" s="11"/>
      <c r="AO72" s="11"/>
      <c r="AP72" s="11"/>
      <c r="AQ72" s="11"/>
      <c r="AR72" s="11"/>
      <c r="AS72" s="11"/>
      <c r="AT72" s="11"/>
      <c r="AU72" s="11"/>
      <c r="AV72" s="11"/>
      <c r="AW72" s="23">
        <v>-25051.86</v>
      </c>
    </row>
    <row r="73" spans="1:49" x14ac:dyDescent="0.2">
      <c r="A73" s="13">
        <v>96</v>
      </c>
      <c r="B73" s="22">
        <v>-2615.19</v>
      </c>
      <c r="C73" s="11"/>
      <c r="D73" s="11">
        <v>-7801.17</v>
      </c>
      <c r="E73" s="11">
        <v>-2.69</v>
      </c>
      <c r="F73" s="11">
        <v>13.46</v>
      </c>
      <c r="G73" s="11">
        <v>-5.38</v>
      </c>
      <c r="H73" s="11"/>
      <c r="I73" s="11">
        <v>-138.57</v>
      </c>
      <c r="J73" s="11">
        <v>-1314.32</v>
      </c>
      <c r="K73" s="11">
        <v>339.01</v>
      </c>
      <c r="L73" s="11"/>
      <c r="M73" s="11">
        <v>-277.12</v>
      </c>
      <c r="N73" s="11">
        <v>23443.200000000001</v>
      </c>
      <c r="O73" s="11">
        <v>-34596.080000000002</v>
      </c>
      <c r="P73" s="11"/>
      <c r="Q73" s="11">
        <v>-10225.33</v>
      </c>
      <c r="R73" s="11"/>
      <c r="S73" s="11">
        <v>-18645.990000000002</v>
      </c>
      <c r="T73" s="11">
        <v>-184.3</v>
      </c>
      <c r="U73" s="11">
        <v>3189.52</v>
      </c>
      <c r="V73" s="11"/>
      <c r="W73" s="11">
        <v>-7200.9</v>
      </c>
      <c r="X73" s="11"/>
      <c r="Y73" s="11"/>
      <c r="Z73" s="11"/>
      <c r="AA73" s="11"/>
      <c r="AB73" s="11">
        <v>-4212.9399999999996</v>
      </c>
      <c r="AC73" s="11">
        <v>5583.69</v>
      </c>
      <c r="AD73" s="11"/>
      <c r="AE73" s="11">
        <v>319.68</v>
      </c>
      <c r="AF73" s="11">
        <v>589.73</v>
      </c>
      <c r="AG73" s="11">
        <v>1815.3</v>
      </c>
      <c r="AH73" s="11"/>
      <c r="AI73" s="11"/>
      <c r="AJ73" s="11"/>
      <c r="AK73" s="11"/>
      <c r="AL73" s="11">
        <v>1222.43</v>
      </c>
      <c r="AM73" s="11"/>
      <c r="AN73" s="11"/>
      <c r="AO73" s="11"/>
      <c r="AP73" s="11"/>
      <c r="AQ73" s="11"/>
      <c r="AR73" s="11"/>
      <c r="AS73" s="11"/>
      <c r="AT73" s="11"/>
      <c r="AU73" s="11"/>
      <c r="AV73" s="11"/>
      <c r="AW73" s="23">
        <v>-50703.96</v>
      </c>
    </row>
    <row r="74" spans="1:49" x14ac:dyDescent="0.2">
      <c r="A74" s="13">
        <v>97</v>
      </c>
      <c r="B74" s="22">
        <v>13187.87</v>
      </c>
      <c r="C74" s="11"/>
      <c r="D74" s="11"/>
      <c r="E74" s="11">
        <v>40.340000000000003</v>
      </c>
      <c r="F74" s="11"/>
      <c r="G74" s="11"/>
      <c r="H74" s="11"/>
      <c r="I74" s="11"/>
      <c r="J74" s="11"/>
      <c r="K74" s="11"/>
      <c r="L74" s="11"/>
      <c r="M74" s="11"/>
      <c r="N74" s="11"/>
      <c r="O74" s="11"/>
      <c r="P74" s="11"/>
      <c r="Q74" s="11"/>
      <c r="R74" s="11"/>
      <c r="S74" s="11"/>
      <c r="T74" s="11">
        <v>-2705.05</v>
      </c>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23">
        <v>10523.16</v>
      </c>
    </row>
    <row r="75" spans="1:49" x14ac:dyDescent="0.2">
      <c r="A75" s="13">
        <v>98</v>
      </c>
      <c r="B75" s="22">
        <v>15077.62</v>
      </c>
      <c r="C75" s="11"/>
      <c r="D75" s="11"/>
      <c r="E75" s="11">
        <v>-1173.45</v>
      </c>
      <c r="F75" s="11"/>
      <c r="G75" s="11"/>
      <c r="H75" s="11"/>
      <c r="I75" s="11"/>
      <c r="J75" s="11"/>
      <c r="K75" s="11"/>
      <c r="L75" s="11"/>
      <c r="M75" s="11"/>
      <c r="N75" s="11"/>
      <c r="O75" s="11"/>
      <c r="P75" s="11"/>
      <c r="Q75" s="11"/>
      <c r="R75" s="11"/>
      <c r="S75" s="11"/>
      <c r="T75" s="11">
        <v>-9433.44</v>
      </c>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23">
        <v>4470.7299999999996</v>
      </c>
    </row>
    <row r="76" spans="1:49" x14ac:dyDescent="0.2">
      <c r="A76" s="13">
        <v>99</v>
      </c>
      <c r="B76" s="22"/>
      <c r="C76" s="11"/>
      <c r="D76" s="11"/>
      <c r="E76" s="11">
        <v>-1.22</v>
      </c>
      <c r="F76" s="11"/>
      <c r="G76" s="11"/>
      <c r="H76" s="11"/>
      <c r="I76" s="11"/>
      <c r="J76" s="11"/>
      <c r="K76" s="11"/>
      <c r="L76" s="11"/>
      <c r="M76" s="11"/>
      <c r="N76" s="11"/>
      <c r="O76" s="11"/>
      <c r="P76" s="11"/>
      <c r="Q76" s="11"/>
      <c r="R76" s="11"/>
      <c r="S76" s="11"/>
      <c r="T76" s="11">
        <v>92.29</v>
      </c>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23">
        <v>91.07</v>
      </c>
    </row>
    <row r="77" spans="1:49" x14ac:dyDescent="0.2">
      <c r="A77" s="13">
        <v>100</v>
      </c>
      <c r="B77" s="22"/>
      <c r="C77" s="11"/>
      <c r="D77" s="11"/>
      <c r="E77" s="11">
        <v>-5.5</v>
      </c>
      <c r="F77" s="11"/>
      <c r="G77" s="11"/>
      <c r="H77" s="11"/>
      <c r="I77" s="11"/>
      <c r="J77" s="11"/>
      <c r="K77" s="11"/>
      <c r="L77" s="11"/>
      <c r="M77" s="11"/>
      <c r="N77" s="11"/>
      <c r="O77" s="11"/>
      <c r="P77" s="11"/>
      <c r="Q77" s="11"/>
      <c r="R77" s="11"/>
      <c r="S77" s="11"/>
      <c r="T77" s="11">
        <v>-490.16</v>
      </c>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23">
        <v>-495.66</v>
      </c>
    </row>
    <row r="78" spans="1:49" x14ac:dyDescent="0.2">
      <c r="A78" s="13">
        <v>101</v>
      </c>
      <c r="B78" s="22"/>
      <c r="C78" s="11"/>
      <c r="D78" s="11"/>
      <c r="E78" s="11">
        <v>-10.39</v>
      </c>
      <c r="F78" s="11"/>
      <c r="G78" s="11"/>
      <c r="H78" s="11"/>
      <c r="I78" s="11"/>
      <c r="J78" s="11"/>
      <c r="K78" s="11"/>
      <c r="L78" s="11"/>
      <c r="M78" s="11"/>
      <c r="N78" s="11"/>
      <c r="O78" s="11"/>
      <c r="P78" s="11"/>
      <c r="Q78" s="11"/>
      <c r="R78" s="11"/>
      <c r="S78" s="11"/>
      <c r="T78" s="11">
        <v>-432.1</v>
      </c>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23">
        <v>-442.49</v>
      </c>
    </row>
    <row r="79" spans="1:49" x14ac:dyDescent="0.2">
      <c r="A79" s="13">
        <v>102</v>
      </c>
      <c r="B79" s="22"/>
      <c r="C79" s="11"/>
      <c r="D79" s="11"/>
      <c r="E79" s="11">
        <v>-90.45</v>
      </c>
      <c r="F79" s="11"/>
      <c r="G79" s="11"/>
      <c r="H79" s="11"/>
      <c r="I79" s="11"/>
      <c r="J79" s="11"/>
      <c r="K79" s="11"/>
      <c r="L79" s="11"/>
      <c r="M79" s="11"/>
      <c r="N79" s="11"/>
      <c r="O79" s="11"/>
      <c r="P79" s="11"/>
      <c r="Q79" s="11"/>
      <c r="R79" s="11"/>
      <c r="S79" s="11"/>
      <c r="T79" s="11">
        <v>-59.28</v>
      </c>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23">
        <v>-149.72999999999999</v>
      </c>
    </row>
    <row r="80" spans="1:49" x14ac:dyDescent="0.2">
      <c r="A80" s="13">
        <v>103</v>
      </c>
      <c r="B80" s="22"/>
      <c r="C80" s="11"/>
      <c r="D80" s="11"/>
      <c r="E80" s="11">
        <v>-41.56</v>
      </c>
      <c r="F80" s="11"/>
      <c r="G80" s="11"/>
      <c r="H80" s="11"/>
      <c r="I80" s="11"/>
      <c r="J80" s="11"/>
      <c r="K80" s="11"/>
      <c r="L80" s="11"/>
      <c r="M80" s="11"/>
      <c r="N80" s="11"/>
      <c r="O80" s="11"/>
      <c r="P80" s="11"/>
      <c r="Q80" s="11"/>
      <c r="R80" s="11"/>
      <c r="S80" s="11"/>
      <c r="T80" s="11">
        <v>-363.04</v>
      </c>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23">
        <v>-404.6</v>
      </c>
    </row>
    <row r="81" spans="1:49" x14ac:dyDescent="0.2">
      <c r="A81" s="13">
        <v>104</v>
      </c>
      <c r="B81" s="22"/>
      <c r="C81" s="11"/>
      <c r="D81" s="11"/>
      <c r="E81" s="11"/>
      <c r="F81" s="11"/>
      <c r="G81" s="11"/>
      <c r="H81" s="11"/>
      <c r="I81" s="11"/>
      <c r="J81" s="11"/>
      <c r="K81" s="11"/>
      <c r="L81" s="11"/>
      <c r="M81" s="11"/>
      <c r="N81" s="11"/>
      <c r="O81" s="11"/>
      <c r="P81" s="11"/>
      <c r="Q81" s="11"/>
      <c r="R81" s="11"/>
      <c r="S81" s="11"/>
      <c r="T81" s="11">
        <v>-163.18</v>
      </c>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23">
        <v>-163.18</v>
      </c>
    </row>
    <row r="82" spans="1:49" x14ac:dyDescent="0.2">
      <c r="A82" s="13">
        <v>105</v>
      </c>
      <c r="B82" s="22"/>
      <c r="C82" s="11"/>
      <c r="D82" s="11"/>
      <c r="E82" s="11"/>
      <c r="F82" s="11"/>
      <c r="G82" s="11"/>
      <c r="H82" s="11"/>
      <c r="I82" s="11"/>
      <c r="J82" s="11"/>
      <c r="K82" s="11"/>
      <c r="L82" s="11"/>
      <c r="M82" s="11"/>
      <c r="N82" s="11"/>
      <c r="O82" s="11"/>
      <c r="P82" s="11"/>
      <c r="Q82" s="11"/>
      <c r="R82" s="11"/>
      <c r="S82" s="11"/>
      <c r="T82" s="11">
        <v>-770.69</v>
      </c>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23">
        <v>-770.69</v>
      </c>
    </row>
    <row r="83" spans="1:49" x14ac:dyDescent="0.2">
      <c r="A83" s="13">
        <v>106</v>
      </c>
      <c r="B83" s="22">
        <v>286.16000000000003</v>
      </c>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23">
        <v>286.16000000000003</v>
      </c>
    </row>
    <row r="84" spans="1:49" x14ac:dyDescent="0.2">
      <c r="A84" s="13">
        <v>107</v>
      </c>
      <c r="B84" s="22">
        <v>-5.14</v>
      </c>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23">
        <v>-5.14</v>
      </c>
    </row>
    <row r="85" spans="1:49" x14ac:dyDescent="0.2">
      <c r="A85" s="13">
        <v>115</v>
      </c>
      <c r="B85" s="22">
        <v>2534.1999999999998</v>
      </c>
      <c r="C85" s="11"/>
      <c r="D85" s="11"/>
      <c r="E85" s="11"/>
      <c r="F85" s="11"/>
      <c r="G85" s="11"/>
      <c r="H85" s="11"/>
      <c r="I85" s="11"/>
      <c r="J85" s="11"/>
      <c r="K85" s="11"/>
      <c r="L85" s="11"/>
      <c r="M85" s="11"/>
      <c r="N85" s="11"/>
      <c r="O85" s="11"/>
      <c r="P85" s="11"/>
      <c r="Q85" s="11"/>
      <c r="R85" s="11"/>
      <c r="S85" s="11"/>
      <c r="T85" s="11">
        <v>-180.21</v>
      </c>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23">
        <v>2353.9899999999998</v>
      </c>
    </row>
    <row r="86" spans="1:49" x14ac:dyDescent="0.2">
      <c r="A86" s="13">
        <v>116</v>
      </c>
      <c r="B86" s="22">
        <v>3595.29</v>
      </c>
      <c r="C86" s="11"/>
      <c r="D86" s="11"/>
      <c r="E86" s="11"/>
      <c r="F86" s="11"/>
      <c r="G86" s="11"/>
      <c r="H86" s="11"/>
      <c r="I86" s="11"/>
      <c r="J86" s="11"/>
      <c r="K86" s="11"/>
      <c r="L86" s="11"/>
      <c r="M86" s="11"/>
      <c r="N86" s="11"/>
      <c r="O86" s="11"/>
      <c r="P86" s="11"/>
      <c r="Q86" s="11"/>
      <c r="R86" s="11"/>
      <c r="S86" s="11"/>
      <c r="T86" s="11">
        <v>-126.59</v>
      </c>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23">
        <v>3468.7</v>
      </c>
    </row>
    <row r="87" spans="1:49" x14ac:dyDescent="0.2">
      <c r="A87" s="13">
        <v>117</v>
      </c>
      <c r="B87" s="22"/>
      <c r="C87" s="11"/>
      <c r="D87" s="11"/>
      <c r="E87" s="11"/>
      <c r="F87" s="11"/>
      <c r="G87" s="11"/>
      <c r="H87" s="11"/>
      <c r="I87" s="11"/>
      <c r="J87" s="11"/>
      <c r="K87" s="11"/>
      <c r="L87" s="11"/>
      <c r="M87" s="11"/>
      <c r="N87" s="11"/>
      <c r="O87" s="11"/>
      <c r="P87" s="11"/>
      <c r="Q87" s="11"/>
      <c r="R87" s="11"/>
      <c r="S87" s="11"/>
      <c r="T87" s="11">
        <v>5.64</v>
      </c>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23">
        <v>5.64</v>
      </c>
    </row>
    <row r="88" spans="1:49" x14ac:dyDescent="0.2">
      <c r="A88" s="13">
        <v>118</v>
      </c>
      <c r="B88" s="22"/>
      <c r="C88" s="11"/>
      <c r="D88" s="11"/>
      <c r="E88" s="11"/>
      <c r="F88" s="11"/>
      <c r="G88" s="11"/>
      <c r="H88" s="11"/>
      <c r="I88" s="11"/>
      <c r="J88" s="11"/>
      <c r="K88" s="11"/>
      <c r="L88" s="11"/>
      <c r="M88" s="11"/>
      <c r="N88" s="11"/>
      <c r="O88" s="11"/>
      <c r="P88" s="11"/>
      <c r="Q88" s="11"/>
      <c r="R88" s="11"/>
      <c r="S88" s="11"/>
      <c r="T88" s="11">
        <v>-6.72</v>
      </c>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23">
        <v>-6.72</v>
      </c>
    </row>
    <row r="89" spans="1:49" x14ac:dyDescent="0.2">
      <c r="A89" s="13">
        <v>119</v>
      </c>
      <c r="B89" s="22"/>
      <c r="C89" s="11"/>
      <c r="D89" s="11"/>
      <c r="E89" s="11"/>
      <c r="F89" s="11"/>
      <c r="G89" s="11"/>
      <c r="H89" s="11"/>
      <c r="I89" s="11"/>
      <c r="J89" s="11"/>
      <c r="K89" s="11"/>
      <c r="L89" s="11"/>
      <c r="M89" s="11"/>
      <c r="N89" s="11"/>
      <c r="O89" s="11"/>
      <c r="P89" s="11"/>
      <c r="Q89" s="11"/>
      <c r="R89" s="11"/>
      <c r="S89" s="11"/>
      <c r="T89" s="11">
        <v>-40.18</v>
      </c>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23">
        <v>-40.18</v>
      </c>
    </row>
    <row r="90" spans="1:49" x14ac:dyDescent="0.2">
      <c r="A90" s="13">
        <v>120</v>
      </c>
      <c r="B90" s="22"/>
      <c r="C90" s="11"/>
      <c r="D90" s="11"/>
      <c r="E90" s="11"/>
      <c r="F90" s="11"/>
      <c r="G90" s="11"/>
      <c r="H90" s="11"/>
      <c r="I90" s="11"/>
      <c r="J90" s="11"/>
      <c r="K90" s="11"/>
      <c r="L90" s="11"/>
      <c r="M90" s="11"/>
      <c r="N90" s="11"/>
      <c r="O90" s="11"/>
      <c r="P90" s="11"/>
      <c r="Q90" s="11"/>
      <c r="R90" s="11"/>
      <c r="S90" s="11"/>
      <c r="T90" s="11">
        <v>41.12</v>
      </c>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23">
        <v>41.12</v>
      </c>
    </row>
    <row r="91" spans="1:49" x14ac:dyDescent="0.2">
      <c r="A91" s="13">
        <v>124</v>
      </c>
      <c r="B91" s="22">
        <v>1.1299999999999999</v>
      </c>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23">
        <v>1.1299999999999999</v>
      </c>
    </row>
    <row r="92" spans="1:49" x14ac:dyDescent="0.2">
      <c r="A92" s="13">
        <v>125</v>
      </c>
      <c r="B92" s="22">
        <v>6.77</v>
      </c>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23">
        <v>6.77</v>
      </c>
    </row>
    <row r="93" spans="1:49" x14ac:dyDescent="0.2">
      <c r="A93" s="13">
        <v>142</v>
      </c>
      <c r="B93" s="22">
        <v>337.28</v>
      </c>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23">
        <v>337.28</v>
      </c>
    </row>
    <row r="94" spans="1:49" x14ac:dyDescent="0.2">
      <c r="A94" s="13">
        <v>151</v>
      </c>
      <c r="B94" s="22">
        <v>229.45</v>
      </c>
      <c r="C94" s="11"/>
      <c r="D94" s="11"/>
      <c r="E94" s="11"/>
      <c r="F94" s="11"/>
      <c r="G94" s="11"/>
      <c r="H94" s="11"/>
      <c r="I94" s="11"/>
      <c r="J94" s="11"/>
      <c r="K94" s="11"/>
      <c r="L94" s="11"/>
      <c r="M94" s="11"/>
      <c r="N94" s="11"/>
      <c r="O94" s="11"/>
      <c r="P94" s="11"/>
      <c r="Q94" s="11"/>
      <c r="R94" s="11"/>
      <c r="S94" s="11"/>
      <c r="T94" s="11">
        <v>-0.47</v>
      </c>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23">
        <v>228.98</v>
      </c>
    </row>
    <row r="95" spans="1:49" x14ac:dyDescent="0.2">
      <c r="A95" s="13">
        <v>152</v>
      </c>
      <c r="B95" s="22">
        <v>-2.6</v>
      </c>
      <c r="C95" s="11"/>
      <c r="D95" s="11"/>
      <c r="E95" s="11"/>
      <c r="F95" s="11"/>
      <c r="G95" s="11"/>
      <c r="H95" s="11"/>
      <c r="I95" s="11"/>
      <c r="J95" s="11"/>
      <c r="K95" s="11"/>
      <c r="L95" s="11"/>
      <c r="M95" s="11"/>
      <c r="N95" s="11"/>
      <c r="O95" s="11"/>
      <c r="P95" s="11"/>
      <c r="Q95" s="11"/>
      <c r="R95" s="11"/>
      <c r="S95" s="11"/>
      <c r="T95" s="11">
        <v>-63.6</v>
      </c>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23">
        <v>-66.2</v>
      </c>
    </row>
    <row r="96" spans="1:49" x14ac:dyDescent="0.2">
      <c r="A96" s="13">
        <v>153</v>
      </c>
      <c r="B96" s="22"/>
      <c r="C96" s="11"/>
      <c r="D96" s="11"/>
      <c r="E96" s="11"/>
      <c r="F96" s="11"/>
      <c r="G96" s="11"/>
      <c r="H96" s="11"/>
      <c r="I96" s="11"/>
      <c r="J96" s="11"/>
      <c r="K96" s="11"/>
      <c r="L96" s="11"/>
      <c r="M96" s="11"/>
      <c r="N96" s="11"/>
      <c r="O96" s="11"/>
      <c r="P96" s="11"/>
      <c r="Q96" s="11"/>
      <c r="R96" s="11"/>
      <c r="S96" s="11"/>
      <c r="T96" s="11">
        <v>-154.06</v>
      </c>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23">
        <v>-154.06</v>
      </c>
    </row>
    <row r="97" spans="1:49" x14ac:dyDescent="0.2">
      <c r="A97" s="13">
        <v>154</v>
      </c>
      <c r="B97" s="22"/>
      <c r="C97" s="11"/>
      <c r="D97" s="11"/>
      <c r="E97" s="11"/>
      <c r="F97" s="11"/>
      <c r="G97" s="11"/>
      <c r="H97" s="11"/>
      <c r="I97" s="11"/>
      <c r="J97" s="11"/>
      <c r="K97" s="11"/>
      <c r="L97" s="11"/>
      <c r="M97" s="11"/>
      <c r="N97" s="11"/>
      <c r="O97" s="11"/>
      <c r="P97" s="11"/>
      <c r="Q97" s="11"/>
      <c r="R97" s="11"/>
      <c r="S97" s="11"/>
      <c r="T97" s="11">
        <v>-22.14</v>
      </c>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23">
        <v>-22.14</v>
      </c>
    </row>
    <row r="98" spans="1:49" x14ac:dyDescent="0.2">
      <c r="A98" s="13">
        <v>155</v>
      </c>
      <c r="B98" s="22"/>
      <c r="C98" s="11"/>
      <c r="D98" s="11"/>
      <c r="E98" s="11"/>
      <c r="F98" s="11"/>
      <c r="G98" s="11"/>
      <c r="H98" s="11"/>
      <c r="I98" s="11"/>
      <c r="J98" s="11"/>
      <c r="K98" s="11"/>
      <c r="L98" s="11"/>
      <c r="M98" s="11"/>
      <c r="N98" s="11"/>
      <c r="O98" s="11"/>
      <c r="P98" s="11"/>
      <c r="Q98" s="11"/>
      <c r="R98" s="11"/>
      <c r="S98" s="11"/>
      <c r="T98" s="11">
        <v>-63.13</v>
      </c>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23">
        <v>-63.13</v>
      </c>
    </row>
    <row r="99" spans="1:49" x14ac:dyDescent="0.2">
      <c r="A99" s="13">
        <v>156</v>
      </c>
      <c r="B99" s="22"/>
      <c r="C99" s="11"/>
      <c r="D99" s="11"/>
      <c r="E99" s="11"/>
      <c r="F99" s="11"/>
      <c r="G99" s="11"/>
      <c r="H99" s="11"/>
      <c r="I99" s="11"/>
      <c r="J99" s="11"/>
      <c r="K99" s="11"/>
      <c r="L99" s="11"/>
      <c r="M99" s="11"/>
      <c r="N99" s="11"/>
      <c r="O99" s="11"/>
      <c r="P99" s="11"/>
      <c r="Q99" s="11"/>
      <c r="R99" s="11"/>
      <c r="S99" s="11"/>
      <c r="T99" s="11">
        <v>-93.52</v>
      </c>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23">
        <v>-93.52</v>
      </c>
    </row>
    <row r="100" spans="1:49" x14ac:dyDescent="0.2">
      <c r="A100" s="13">
        <v>157</v>
      </c>
      <c r="B100" s="22"/>
      <c r="C100" s="11"/>
      <c r="D100" s="11"/>
      <c r="E100" s="11"/>
      <c r="F100" s="11"/>
      <c r="G100" s="11"/>
      <c r="H100" s="11"/>
      <c r="I100" s="11"/>
      <c r="J100" s="11"/>
      <c r="K100" s="11"/>
      <c r="L100" s="11"/>
      <c r="M100" s="11"/>
      <c r="N100" s="11"/>
      <c r="O100" s="11"/>
      <c r="P100" s="11"/>
      <c r="Q100" s="11"/>
      <c r="R100" s="11"/>
      <c r="S100" s="11"/>
      <c r="T100" s="11">
        <v>-149.12</v>
      </c>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23">
        <v>-149.12</v>
      </c>
    </row>
    <row r="101" spans="1:49" x14ac:dyDescent="0.2">
      <c r="A101" s="13">
        <v>158</v>
      </c>
      <c r="B101" s="22"/>
      <c r="C101" s="11"/>
      <c r="D101" s="11"/>
      <c r="E101" s="11"/>
      <c r="F101" s="11"/>
      <c r="G101" s="11"/>
      <c r="H101" s="11"/>
      <c r="I101" s="11"/>
      <c r="J101" s="11"/>
      <c r="K101" s="11"/>
      <c r="L101" s="11"/>
      <c r="M101" s="11"/>
      <c r="N101" s="11"/>
      <c r="O101" s="11"/>
      <c r="P101" s="11"/>
      <c r="Q101" s="11"/>
      <c r="R101" s="11"/>
      <c r="S101" s="11"/>
      <c r="T101" s="11">
        <v>-190.58</v>
      </c>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23">
        <v>-190.58</v>
      </c>
    </row>
    <row r="102" spans="1:49" x14ac:dyDescent="0.2">
      <c r="A102" s="13">
        <v>159</v>
      </c>
      <c r="B102" s="22"/>
      <c r="C102" s="11"/>
      <c r="D102" s="11"/>
      <c r="E102" s="11"/>
      <c r="F102" s="11"/>
      <c r="G102" s="11"/>
      <c r="H102" s="11"/>
      <c r="I102" s="11"/>
      <c r="J102" s="11"/>
      <c r="K102" s="11"/>
      <c r="L102" s="11"/>
      <c r="M102" s="11"/>
      <c r="N102" s="11"/>
      <c r="O102" s="11"/>
      <c r="P102" s="11"/>
      <c r="Q102" s="11"/>
      <c r="R102" s="11"/>
      <c r="S102" s="11"/>
      <c r="T102" s="11">
        <v>-8.01</v>
      </c>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23">
        <v>-8.01</v>
      </c>
    </row>
    <row r="103" spans="1:49" x14ac:dyDescent="0.2">
      <c r="A103" s="13">
        <v>177</v>
      </c>
      <c r="B103" s="22">
        <v>694.83</v>
      </c>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23">
        <v>694.83</v>
      </c>
    </row>
    <row r="104" spans="1:49" x14ac:dyDescent="0.2">
      <c r="A104" s="13">
        <v>185</v>
      </c>
      <c r="B104" s="22">
        <v>3.14</v>
      </c>
      <c r="C104" s="11"/>
      <c r="D104" s="11"/>
      <c r="E104" s="11"/>
      <c r="F104" s="11"/>
      <c r="G104" s="11"/>
      <c r="H104" s="11"/>
      <c r="I104" s="11"/>
      <c r="J104" s="11"/>
      <c r="K104" s="11"/>
      <c r="L104" s="11"/>
      <c r="M104" s="11"/>
      <c r="N104" s="11"/>
      <c r="O104" s="11"/>
      <c r="P104" s="11"/>
      <c r="Q104" s="11"/>
      <c r="R104" s="11"/>
      <c r="S104" s="11">
        <v>73.09</v>
      </c>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23">
        <v>76.23</v>
      </c>
    </row>
    <row r="105" spans="1:49" x14ac:dyDescent="0.2">
      <c r="A105" s="13">
        <v>186</v>
      </c>
      <c r="B105" s="22"/>
      <c r="C105" s="11"/>
      <c r="D105" s="11"/>
      <c r="E105" s="11"/>
      <c r="F105" s="11"/>
      <c r="G105" s="11"/>
      <c r="H105" s="11"/>
      <c r="I105" s="11"/>
      <c r="J105" s="11"/>
      <c r="K105" s="11"/>
      <c r="L105" s="11"/>
      <c r="M105" s="11"/>
      <c r="N105" s="11"/>
      <c r="O105" s="11"/>
      <c r="P105" s="11"/>
      <c r="Q105" s="11"/>
      <c r="R105" s="11"/>
      <c r="S105" s="11">
        <v>0.76</v>
      </c>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23">
        <v>0.76</v>
      </c>
    </row>
    <row r="106" spans="1:49" x14ac:dyDescent="0.2">
      <c r="A106" s="13">
        <v>187</v>
      </c>
      <c r="B106" s="22"/>
      <c r="C106" s="11"/>
      <c r="D106" s="11"/>
      <c r="E106" s="11"/>
      <c r="F106" s="11"/>
      <c r="G106" s="11"/>
      <c r="H106" s="11"/>
      <c r="I106" s="11"/>
      <c r="J106" s="11"/>
      <c r="K106" s="11"/>
      <c r="L106" s="11"/>
      <c r="M106" s="11"/>
      <c r="N106" s="11"/>
      <c r="O106" s="11"/>
      <c r="P106" s="11"/>
      <c r="Q106" s="11"/>
      <c r="R106" s="11"/>
      <c r="S106" s="11">
        <v>-2.89</v>
      </c>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23">
        <v>-2.89</v>
      </c>
    </row>
    <row r="107" spans="1:49" x14ac:dyDescent="0.2">
      <c r="A107" s="13">
        <v>188</v>
      </c>
      <c r="B107" s="22"/>
      <c r="C107" s="11"/>
      <c r="D107" s="11"/>
      <c r="E107" s="11"/>
      <c r="F107" s="11"/>
      <c r="G107" s="11"/>
      <c r="H107" s="11"/>
      <c r="I107" s="11"/>
      <c r="J107" s="11"/>
      <c r="K107" s="11"/>
      <c r="L107" s="11"/>
      <c r="M107" s="11"/>
      <c r="N107" s="11"/>
      <c r="O107" s="11"/>
      <c r="P107" s="11"/>
      <c r="Q107" s="11"/>
      <c r="R107" s="11"/>
      <c r="S107" s="11">
        <v>6.13</v>
      </c>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23">
        <v>6.13</v>
      </c>
    </row>
    <row r="108" spans="1:49" x14ac:dyDescent="0.2">
      <c r="A108" s="13">
        <v>197</v>
      </c>
      <c r="B108" s="22">
        <v>0.48</v>
      </c>
      <c r="C108" s="11"/>
      <c r="D108" s="11"/>
      <c r="E108" s="11"/>
      <c r="F108" s="11"/>
      <c r="G108" s="11"/>
      <c r="H108" s="11"/>
      <c r="I108" s="11"/>
      <c r="J108" s="11"/>
      <c r="K108" s="11"/>
      <c r="L108" s="11"/>
      <c r="M108" s="11"/>
      <c r="N108" s="11"/>
      <c r="O108" s="11"/>
      <c r="P108" s="11"/>
      <c r="Q108" s="11"/>
      <c r="R108" s="11"/>
      <c r="S108" s="11"/>
      <c r="T108" s="11">
        <v>-0.96</v>
      </c>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23">
        <v>-0.48</v>
      </c>
    </row>
    <row r="109" spans="1:49" x14ac:dyDescent="0.2">
      <c r="A109" s="13">
        <v>198</v>
      </c>
      <c r="B109" s="22"/>
      <c r="C109" s="11"/>
      <c r="D109" s="11"/>
      <c r="E109" s="11"/>
      <c r="F109" s="11"/>
      <c r="G109" s="11"/>
      <c r="H109" s="11"/>
      <c r="I109" s="11"/>
      <c r="J109" s="11"/>
      <c r="K109" s="11"/>
      <c r="L109" s="11"/>
      <c r="M109" s="11"/>
      <c r="N109" s="11"/>
      <c r="O109" s="11"/>
      <c r="P109" s="11"/>
      <c r="Q109" s="11"/>
      <c r="R109" s="11"/>
      <c r="S109" s="11"/>
      <c r="T109" s="11">
        <v>-2.89</v>
      </c>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23">
        <v>-2.89</v>
      </c>
    </row>
    <row r="110" spans="1:49" x14ac:dyDescent="0.2">
      <c r="A110" s="13">
        <v>199</v>
      </c>
      <c r="B110" s="22"/>
      <c r="C110" s="11"/>
      <c r="D110" s="11"/>
      <c r="E110" s="11"/>
      <c r="F110" s="11"/>
      <c r="G110" s="11"/>
      <c r="H110" s="11"/>
      <c r="I110" s="11"/>
      <c r="J110" s="11"/>
      <c r="K110" s="11"/>
      <c r="L110" s="11"/>
      <c r="M110" s="11"/>
      <c r="N110" s="11"/>
      <c r="O110" s="11"/>
      <c r="P110" s="11"/>
      <c r="Q110" s="11"/>
      <c r="R110" s="11"/>
      <c r="S110" s="11"/>
      <c r="T110" s="11">
        <v>-20.73</v>
      </c>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23">
        <v>-20.73</v>
      </c>
    </row>
    <row r="111" spans="1:49" x14ac:dyDescent="0.2">
      <c r="A111" s="13">
        <v>200</v>
      </c>
      <c r="B111" s="22"/>
      <c r="C111" s="11"/>
      <c r="D111" s="11"/>
      <c r="E111" s="11"/>
      <c r="F111" s="11"/>
      <c r="G111" s="11"/>
      <c r="H111" s="11"/>
      <c r="I111" s="11"/>
      <c r="J111" s="11"/>
      <c r="K111" s="11"/>
      <c r="L111" s="11"/>
      <c r="M111" s="11"/>
      <c r="N111" s="11"/>
      <c r="O111" s="11"/>
      <c r="P111" s="11"/>
      <c r="Q111" s="11"/>
      <c r="R111" s="11"/>
      <c r="S111" s="11"/>
      <c r="T111" s="11">
        <v>-419</v>
      </c>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23">
        <v>-419</v>
      </c>
    </row>
    <row r="112" spans="1:49" x14ac:dyDescent="0.2">
      <c r="A112" s="13">
        <v>205</v>
      </c>
      <c r="B112" s="22">
        <v>0.04</v>
      </c>
      <c r="C112" s="11"/>
      <c r="D112" s="11"/>
      <c r="E112" s="11"/>
      <c r="F112" s="11"/>
      <c r="G112" s="11"/>
      <c r="H112" s="11"/>
      <c r="I112" s="11"/>
      <c r="J112" s="11"/>
      <c r="K112" s="11"/>
      <c r="L112" s="11"/>
      <c r="M112" s="11"/>
      <c r="N112" s="11"/>
      <c r="O112" s="11"/>
      <c r="P112" s="11"/>
      <c r="Q112" s="11"/>
      <c r="R112" s="11"/>
      <c r="S112" s="11"/>
      <c r="T112" s="11">
        <v>-0.32</v>
      </c>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23">
        <v>-0.28000000000000003</v>
      </c>
    </row>
    <row r="113" spans="1:49" x14ac:dyDescent="0.2">
      <c r="A113" s="13">
        <v>206</v>
      </c>
      <c r="B113" s="22"/>
      <c r="C113" s="11"/>
      <c r="D113" s="11"/>
      <c r="E113" s="11"/>
      <c r="F113" s="11"/>
      <c r="G113" s="11"/>
      <c r="H113" s="11"/>
      <c r="I113" s="11"/>
      <c r="J113" s="11"/>
      <c r="K113" s="11"/>
      <c r="L113" s="11"/>
      <c r="M113" s="11"/>
      <c r="N113" s="11"/>
      <c r="O113" s="11"/>
      <c r="P113" s="11"/>
      <c r="Q113" s="11"/>
      <c r="R113" s="11"/>
      <c r="S113" s="11"/>
      <c r="T113" s="11">
        <v>-4.2300000000000004</v>
      </c>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23">
        <v>-4.2300000000000004</v>
      </c>
    </row>
    <row r="114" spans="1:49" x14ac:dyDescent="0.2">
      <c r="A114" s="13">
        <v>207</v>
      </c>
      <c r="B114" s="22"/>
      <c r="C114" s="11"/>
      <c r="D114" s="11"/>
      <c r="E114" s="11"/>
      <c r="F114" s="11"/>
      <c r="G114" s="11"/>
      <c r="H114" s="11"/>
      <c r="I114" s="11"/>
      <c r="J114" s="11"/>
      <c r="K114" s="11"/>
      <c r="L114" s="11"/>
      <c r="M114" s="11"/>
      <c r="N114" s="11"/>
      <c r="O114" s="11"/>
      <c r="P114" s="11"/>
      <c r="Q114" s="11"/>
      <c r="R114" s="11"/>
      <c r="S114" s="11"/>
      <c r="T114" s="11">
        <v>-24.01</v>
      </c>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23">
        <v>-24.01</v>
      </c>
    </row>
    <row r="115" spans="1:49" x14ac:dyDescent="0.2">
      <c r="A115" s="13">
        <v>208</v>
      </c>
      <c r="B115" s="22"/>
      <c r="C115" s="11"/>
      <c r="D115" s="11"/>
      <c r="E115" s="11"/>
      <c r="F115" s="11"/>
      <c r="G115" s="11"/>
      <c r="H115" s="11"/>
      <c r="I115" s="11"/>
      <c r="J115" s="11"/>
      <c r="K115" s="11"/>
      <c r="L115" s="11"/>
      <c r="M115" s="11"/>
      <c r="N115" s="11"/>
      <c r="O115" s="11"/>
      <c r="P115" s="11"/>
      <c r="Q115" s="11"/>
      <c r="R115" s="11"/>
      <c r="S115" s="11"/>
      <c r="T115" s="11">
        <v>-95.87</v>
      </c>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23">
        <v>-95.87</v>
      </c>
    </row>
    <row r="116" spans="1:49" x14ac:dyDescent="0.2">
      <c r="A116" s="13">
        <v>209</v>
      </c>
      <c r="B116" s="22">
        <v>17.62</v>
      </c>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23">
        <v>17.62</v>
      </c>
    </row>
    <row r="117" spans="1:49" x14ac:dyDescent="0.2">
      <c r="A117" s="13">
        <v>217</v>
      </c>
      <c r="B117" s="22">
        <v>0.27</v>
      </c>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23">
        <v>0.27</v>
      </c>
    </row>
    <row r="118" spans="1:49" x14ac:dyDescent="0.2">
      <c r="A118" s="13">
        <v>224</v>
      </c>
      <c r="B118" s="22"/>
      <c r="C118" s="11"/>
      <c r="D118" s="11"/>
      <c r="E118" s="11"/>
      <c r="F118" s="11"/>
      <c r="G118" s="11"/>
      <c r="H118" s="11"/>
      <c r="I118" s="11"/>
      <c r="J118" s="11"/>
      <c r="K118" s="11"/>
      <c r="L118" s="11"/>
      <c r="M118" s="11"/>
      <c r="N118" s="11"/>
      <c r="O118" s="11"/>
      <c r="P118" s="11"/>
      <c r="Q118" s="11"/>
      <c r="R118" s="11"/>
      <c r="S118" s="11"/>
      <c r="T118" s="11"/>
      <c r="U118" s="11">
        <v>-7918.2</v>
      </c>
      <c r="V118" s="11">
        <v>-1276.42</v>
      </c>
      <c r="W118" s="11">
        <v>7382.07</v>
      </c>
      <c r="X118" s="11">
        <v>-3605.9</v>
      </c>
      <c r="Y118" s="11">
        <v>60168.82</v>
      </c>
      <c r="Z118" s="11">
        <v>-13907.12</v>
      </c>
      <c r="AA118" s="11">
        <v>-499082.91</v>
      </c>
      <c r="AB118" s="11">
        <v>30801.94</v>
      </c>
      <c r="AC118" s="11">
        <v>48539.96</v>
      </c>
      <c r="AD118" s="11">
        <v>-9315.5</v>
      </c>
      <c r="AE118" s="11">
        <v>-44060.32</v>
      </c>
      <c r="AF118" s="11">
        <v>-6456.64</v>
      </c>
      <c r="AG118" s="11">
        <v>-6956.55</v>
      </c>
      <c r="AH118" s="11">
        <v>-2930766.75</v>
      </c>
      <c r="AI118" s="11">
        <v>210752.72</v>
      </c>
      <c r="AJ118" s="11">
        <v>-51140.29</v>
      </c>
      <c r="AK118" s="11">
        <v>67.14</v>
      </c>
      <c r="AL118" s="11">
        <v>-751816.88</v>
      </c>
      <c r="AM118" s="11">
        <v>-290958.96999999997</v>
      </c>
      <c r="AN118" s="11">
        <v>-115456.77</v>
      </c>
      <c r="AO118" s="11">
        <v>-109428.19</v>
      </c>
      <c r="AP118" s="11">
        <v>-30303.78</v>
      </c>
      <c r="AQ118" s="11">
        <v>-29.81</v>
      </c>
      <c r="AR118" s="11">
        <v>20.079999999999998</v>
      </c>
      <c r="AS118" s="11">
        <v>-134.09</v>
      </c>
      <c r="AT118" s="11">
        <v>-27566.79</v>
      </c>
      <c r="AU118" s="11">
        <v>-14581.95</v>
      </c>
      <c r="AV118" s="11">
        <v>-40821.9</v>
      </c>
      <c r="AW118" s="23">
        <v>-4597853</v>
      </c>
    </row>
    <row r="119" spans="1:49" x14ac:dyDescent="0.2">
      <c r="A119" s="13">
        <v>226</v>
      </c>
      <c r="B119" s="22"/>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v>10844.83</v>
      </c>
      <c r="AP119" s="11"/>
      <c r="AQ119" s="11"/>
      <c r="AR119" s="11"/>
      <c r="AS119" s="11"/>
      <c r="AT119" s="11"/>
      <c r="AU119" s="11"/>
      <c r="AV119" s="11"/>
      <c r="AW119" s="23">
        <v>10844.83</v>
      </c>
    </row>
    <row r="120" spans="1:49" x14ac:dyDescent="0.2">
      <c r="A120" s="13">
        <v>353</v>
      </c>
      <c r="B120" s="22"/>
      <c r="C120" s="11"/>
      <c r="D120" s="11"/>
      <c r="E120" s="11"/>
      <c r="F120" s="11"/>
      <c r="G120" s="11"/>
      <c r="H120" s="11">
        <v>-4218.07</v>
      </c>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23">
        <v>-4218.07</v>
      </c>
    </row>
    <row r="121" spans="1:49" x14ac:dyDescent="0.2">
      <c r="A121" s="13">
        <v>619</v>
      </c>
      <c r="B121" s="22"/>
      <c r="C121" s="11"/>
      <c r="D121" s="11"/>
      <c r="E121" s="11"/>
      <c r="F121" s="11"/>
      <c r="G121" s="11"/>
      <c r="H121" s="11"/>
      <c r="I121" s="11"/>
      <c r="J121" s="11"/>
      <c r="K121" s="11"/>
      <c r="L121" s="11"/>
      <c r="M121" s="11"/>
      <c r="N121" s="11">
        <v>-1229</v>
      </c>
      <c r="O121" s="11">
        <v>39999</v>
      </c>
      <c r="P121" s="11"/>
      <c r="Q121" s="11">
        <v>-1111</v>
      </c>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23">
        <v>37659</v>
      </c>
    </row>
    <row r="122" spans="1:49" x14ac:dyDescent="0.2">
      <c r="A122" s="13">
        <v>620</v>
      </c>
      <c r="B122" s="22"/>
      <c r="C122" s="11"/>
      <c r="D122" s="11"/>
      <c r="E122" s="11"/>
      <c r="F122" s="11"/>
      <c r="G122" s="11"/>
      <c r="H122" s="11"/>
      <c r="I122" s="11"/>
      <c r="J122" s="11"/>
      <c r="K122" s="11"/>
      <c r="L122" s="11"/>
      <c r="M122" s="11"/>
      <c r="N122" s="11">
        <v>-59</v>
      </c>
      <c r="O122" s="11">
        <v>-55608</v>
      </c>
      <c r="P122" s="11"/>
      <c r="Q122" s="11">
        <v>570</v>
      </c>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23">
        <v>-55097</v>
      </c>
    </row>
    <row r="123" spans="1:49" x14ac:dyDescent="0.2">
      <c r="A123" s="13">
        <v>622</v>
      </c>
      <c r="B123" s="22"/>
      <c r="C123" s="11"/>
      <c r="D123" s="11"/>
      <c r="E123" s="11"/>
      <c r="F123" s="11"/>
      <c r="G123" s="11"/>
      <c r="H123" s="11"/>
      <c r="I123" s="11"/>
      <c r="J123" s="11"/>
      <c r="K123" s="11"/>
      <c r="L123" s="11"/>
      <c r="M123" s="11"/>
      <c r="N123" s="11">
        <v>-322</v>
      </c>
      <c r="O123" s="11">
        <v>269616</v>
      </c>
      <c r="P123" s="11"/>
      <c r="Q123" s="11">
        <v>26105</v>
      </c>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23">
        <v>295399</v>
      </c>
    </row>
    <row r="124" spans="1:49" x14ac:dyDescent="0.2">
      <c r="A124" s="13">
        <v>623</v>
      </c>
      <c r="B124" s="22"/>
      <c r="C124" s="11"/>
      <c r="D124" s="11"/>
      <c r="E124" s="11"/>
      <c r="F124" s="11"/>
      <c r="G124" s="11"/>
      <c r="H124" s="11"/>
      <c r="I124" s="11"/>
      <c r="J124" s="11"/>
      <c r="K124" s="11"/>
      <c r="L124" s="11"/>
      <c r="M124" s="11"/>
      <c r="N124" s="11">
        <v>7</v>
      </c>
      <c r="O124" s="11">
        <v>-494745</v>
      </c>
      <c r="P124" s="11"/>
      <c r="Q124" s="11">
        <v>-124390</v>
      </c>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23">
        <v>-619128</v>
      </c>
    </row>
    <row r="125" spans="1:49" x14ac:dyDescent="0.2">
      <c r="A125" s="13">
        <v>624</v>
      </c>
      <c r="B125" s="22"/>
      <c r="C125" s="11"/>
      <c r="D125" s="11"/>
      <c r="E125" s="11"/>
      <c r="F125" s="11"/>
      <c r="G125" s="11"/>
      <c r="H125" s="11"/>
      <c r="I125" s="11"/>
      <c r="J125" s="11"/>
      <c r="K125" s="11"/>
      <c r="L125" s="11"/>
      <c r="M125" s="11"/>
      <c r="N125" s="11">
        <v>-984</v>
      </c>
      <c r="O125" s="11">
        <v>355511</v>
      </c>
      <c r="P125" s="11"/>
      <c r="Q125" s="11">
        <v>35500</v>
      </c>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23">
        <v>390027</v>
      </c>
    </row>
    <row r="126" spans="1:49" x14ac:dyDescent="0.2">
      <c r="A126" s="13">
        <v>625</v>
      </c>
      <c r="B126" s="22"/>
      <c r="C126" s="11"/>
      <c r="D126" s="11"/>
      <c r="E126" s="11"/>
      <c r="F126" s="11"/>
      <c r="G126" s="11"/>
      <c r="H126" s="11"/>
      <c r="I126" s="11"/>
      <c r="J126" s="11"/>
      <c r="K126" s="11"/>
      <c r="L126" s="11"/>
      <c r="M126" s="11"/>
      <c r="N126" s="11">
        <v>-1211</v>
      </c>
      <c r="O126" s="11">
        <v>-24091</v>
      </c>
      <c r="P126" s="11"/>
      <c r="Q126" s="11">
        <v>93881</v>
      </c>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23">
        <v>68579</v>
      </c>
    </row>
    <row r="127" spans="1:49" x14ac:dyDescent="0.2">
      <c r="A127" s="13">
        <v>626</v>
      </c>
      <c r="B127" s="22"/>
      <c r="C127" s="11"/>
      <c r="D127" s="11"/>
      <c r="E127" s="11"/>
      <c r="F127" s="11"/>
      <c r="G127" s="11"/>
      <c r="H127" s="11"/>
      <c r="I127" s="11"/>
      <c r="J127" s="11"/>
      <c r="K127" s="11"/>
      <c r="L127" s="11"/>
      <c r="M127" s="11"/>
      <c r="N127" s="11">
        <v>-5847</v>
      </c>
      <c r="O127" s="11">
        <v>-276719</v>
      </c>
      <c r="P127" s="11"/>
      <c r="Q127" s="11">
        <v>-166067</v>
      </c>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23">
        <v>-448633</v>
      </c>
    </row>
    <row r="128" spans="1:49" x14ac:dyDescent="0.2">
      <c r="A128" s="13">
        <v>627</v>
      </c>
      <c r="B128" s="22"/>
      <c r="C128" s="11"/>
      <c r="D128" s="11"/>
      <c r="E128" s="11"/>
      <c r="F128" s="11"/>
      <c r="G128" s="11"/>
      <c r="H128" s="11"/>
      <c r="I128" s="11"/>
      <c r="J128" s="11"/>
      <c r="K128" s="11"/>
      <c r="L128" s="11"/>
      <c r="M128" s="11"/>
      <c r="N128" s="11">
        <v>-18567</v>
      </c>
      <c r="O128" s="11">
        <v>165819</v>
      </c>
      <c r="P128" s="11"/>
      <c r="Q128" s="11">
        <v>236204</v>
      </c>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23">
        <v>383456</v>
      </c>
    </row>
    <row r="129" spans="1:49" x14ac:dyDescent="0.2">
      <c r="A129" s="13">
        <v>912</v>
      </c>
      <c r="B129" s="22"/>
      <c r="C129" s="11"/>
      <c r="D129" s="11"/>
      <c r="E129" s="11"/>
      <c r="F129" s="11"/>
      <c r="G129" s="11"/>
      <c r="H129" s="11">
        <v>-56901.86</v>
      </c>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23">
        <v>-56901.86</v>
      </c>
    </row>
    <row r="130" spans="1:49" x14ac:dyDescent="0.2">
      <c r="A130" s="18" t="s">
        <v>42</v>
      </c>
      <c r="B130" s="24">
        <v>1148665.32</v>
      </c>
      <c r="C130" s="25">
        <v>-12140.31</v>
      </c>
      <c r="D130" s="25">
        <v>-256913.97</v>
      </c>
      <c r="E130" s="25">
        <v>-17455.22</v>
      </c>
      <c r="F130" s="25">
        <v>-21000.87</v>
      </c>
      <c r="G130" s="25">
        <v>258.3</v>
      </c>
      <c r="H130" s="25">
        <v>-58144.21</v>
      </c>
      <c r="I130" s="25">
        <v>-6927.42</v>
      </c>
      <c r="J130" s="25">
        <v>-123601.81</v>
      </c>
      <c r="K130" s="25">
        <v>5357.51</v>
      </c>
      <c r="L130" s="25">
        <v>-1728.75</v>
      </c>
      <c r="M130" s="25">
        <v>-511.86</v>
      </c>
      <c r="N130" s="25">
        <v>227215.47</v>
      </c>
      <c r="O130" s="25">
        <v>-34649.22</v>
      </c>
      <c r="P130" s="25">
        <v>-4503.93</v>
      </c>
      <c r="Q130" s="25">
        <v>18992.68</v>
      </c>
      <c r="R130" s="25">
        <v>9097.31</v>
      </c>
      <c r="S130" s="25">
        <v>-117246.24</v>
      </c>
      <c r="T130" s="25">
        <v>-27521.56</v>
      </c>
      <c r="U130" s="25">
        <v>167301.38</v>
      </c>
      <c r="V130" s="25">
        <v>-829.52</v>
      </c>
      <c r="W130" s="25">
        <v>-170039.3</v>
      </c>
      <c r="X130" s="25">
        <v>-3918.37</v>
      </c>
      <c r="Y130" s="25">
        <v>57018.62</v>
      </c>
      <c r="Z130" s="25">
        <v>-16447</v>
      </c>
      <c r="AA130" s="25">
        <v>-506756.1</v>
      </c>
      <c r="AB130" s="25">
        <v>14303.03</v>
      </c>
      <c r="AC130" s="25">
        <v>59292.02</v>
      </c>
      <c r="AD130" s="25">
        <v>-8657.19</v>
      </c>
      <c r="AE130" s="25">
        <v>-33976.120000000003</v>
      </c>
      <c r="AF130" s="25">
        <v>-5888.9</v>
      </c>
      <c r="AG130" s="25">
        <v>-5765.5</v>
      </c>
      <c r="AH130" s="25">
        <v>-2671991.42</v>
      </c>
      <c r="AI130" s="25">
        <v>145655.37</v>
      </c>
      <c r="AJ130" s="25">
        <v>-51041.69</v>
      </c>
      <c r="AK130" s="25">
        <v>67.14</v>
      </c>
      <c r="AL130" s="25">
        <v>-731627.99</v>
      </c>
      <c r="AM130" s="25">
        <v>-271936.46000000002</v>
      </c>
      <c r="AN130" s="25">
        <v>-114015.7</v>
      </c>
      <c r="AO130" s="25">
        <v>-93706.25</v>
      </c>
      <c r="AP130" s="25">
        <v>-30324.55</v>
      </c>
      <c r="AQ130" s="25">
        <v>-29.81</v>
      </c>
      <c r="AR130" s="25">
        <v>20.079999999999998</v>
      </c>
      <c r="AS130" s="25">
        <v>-134.09</v>
      </c>
      <c r="AT130" s="25">
        <v>-27533.1</v>
      </c>
      <c r="AU130" s="25">
        <v>-14581.95</v>
      </c>
      <c r="AV130" s="25">
        <v>-40849.96</v>
      </c>
      <c r="AW130" s="26">
        <v>-3629152.11</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indexed="45"/>
  </sheetPr>
  <dimension ref="A3:EW152"/>
  <sheetViews>
    <sheetView topLeftCell="A97" zoomScale="70" workbookViewId="0">
      <selection activeCell="A136" sqref="A136:IV136"/>
    </sheetView>
  </sheetViews>
  <sheetFormatPr defaultColWidth="4" defaultRowHeight="12.75" x14ac:dyDescent="0.2"/>
  <cols>
    <col min="1" max="1" width="15.7109375" bestFit="1" customWidth="1"/>
    <col min="2" max="131" width="14" bestFit="1" customWidth="1"/>
    <col min="132" max="134" width="14" customWidth="1"/>
    <col min="135" max="135" width="11.5703125" customWidth="1"/>
    <col min="136" max="140" width="14" bestFit="1" customWidth="1"/>
    <col min="141" max="142" width="14" customWidth="1"/>
    <col min="143" max="143" width="14" bestFit="1" customWidth="1"/>
    <col min="144" max="144" width="12.5703125" customWidth="1"/>
    <col min="145" max="149" width="12.28515625" bestFit="1" customWidth="1"/>
    <col min="150" max="150" width="12" bestFit="1" customWidth="1"/>
  </cols>
  <sheetData>
    <row r="3" spans="1:153" x14ac:dyDescent="0.2">
      <c r="A3" s="4" t="s">
        <v>19</v>
      </c>
      <c r="B3" s="4" t="s">
        <v>21</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6"/>
    </row>
    <row r="4" spans="1:153" x14ac:dyDescent="0.2">
      <c r="A4" s="4" t="s">
        <v>20</v>
      </c>
      <c r="B4" s="7">
        <v>1</v>
      </c>
      <c r="C4" s="10">
        <v>2</v>
      </c>
      <c r="D4" s="10">
        <v>3</v>
      </c>
      <c r="E4" s="10">
        <v>4</v>
      </c>
      <c r="F4" s="10">
        <v>5</v>
      </c>
      <c r="G4" s="10">
        <v>6</v>
      </c>
      <c r="H4" s="10">
        <v>7</v>
      </c>
      <c r="I4" s="10">
        <v>8</v>
      </c>
      <c r="J4" s="10">
        <v>9</v>
      </c>
      <c r="K4" s="10">
        <v>10</v>
      </c>
      <c r="L4" s="10">
        <v>11</v>
      </c>
      <c r="M4" s="10">
        <v>12</v>
      </c>
      <c r="N4" s="10">
        <v>13</v>
      </c>
      <c r="O4" s="10">
        <v>14</v>
      </c>
      <c r="P4" s="10">
        <v>25</v>
      </c>
      <c r="Q4" s="10">
        <v>26</v>
      </c>
      <c r="R4" s="10">
        <v>27</v>
      </c>
      <c r="S4" s="10">
        <v>28</v>
      </c>
      <c r="T4" s="10">
        <v>29</v>
      </c>
      <c r="U4" s="10">
        <v>30</v>
      </c>
      <c r="V4" s="10">
        <v>31</v>
      </c>
      <c r="W4" s="10">
        <v>32</v>
      </c>
      <c r="X4" s="10">
        <v>33</v>
      </c>
      <c r="Y4" s="10">
        <v>34</v>
      </c>
      <c r="Z4" s="10">
        <v>35</v>
      </c>
      <c r="AA4" s="10">
        <v>36</v>
      </c>
      <c r="AB4" s="10">
        <v>37</v>
      </c>
      <c r="AC4" s="10">
        <v>38</v>
      </c>
      <c r="AD4" s="10">
        <v>39</v>
      </c>
      <c r="AE4" s="10">
        <v>40</v>
      </c>
      <c r="AF4" s="10">
        <v>41</v>
      </c>
      <c r="AG4" s="10">
        <v>42</v>
      </c>
      <c r="AH4" s="10">
        <v>43</v>
      </c>
      <c r="AI4" s="10">
        <v>44</v>
      </c>
      <c r="AJ4" s="10">
        <v>45</v>
      </c>
      <c r="AK4" s="10">
        <v>46</v>
      </c>
      <c r="AL4" s="10">
        <v>47</v>
      </c>
      <c r="AM4" s="10">
        <v>48</v>
      </c>
      <c r="AN4" s="10">
        <v>49</v>
      </c>
      <c r="AO4" s="10">
        <v>50</v>
      </c>
      <c r="AP4" s="10">
        <v>51</v>
      </c>
      <c r="AQ4" s="10">
        <v>52</v>
      </c>
      <c r="AR4" s="10">
        <v>53</v>
      </c>
      <c r="AS4" s="10">
        <v>54</v>
      </c>
      <c r="AT4" s="10">
        <v>55</v>
      </c>
      <c r="AU4" s="10">
        <v>56</v>
      </c>
      <c r="AV4" s="10">
        <v>57</v>
      </c>
      <c r="AW4" s="10">
        <v>58</v>
      </c>
      <c r="AX4" s="10">
        <v>59</v>
      </c>
      <c r="AY4" s="10">
        <v>60</v>
      </c>
      <c r="AZ4" s="10">
        <v>61</v>
      </c>
      <c r="BA4" s="10">
        <v>62</v>
      </c>
      <c r="BB4" s="10">
        <v>63</v>
      </c>
      <c r="BC4" s="10">
        <v>66</v>
      </c>
      <c r="BD4" s="10">
        <v>67</v>
      </c>
      <c r="BE4" s="10">
        <v>73</v>
      </c>
      <c r="BF4" s="10">
        <v>74</v>
      </c>
      <c r="BG4" s="10">
        <v>75</v>
      </c>
      <c r="BH4" s="10">
        <v>76</v>
      </c>
      <c r="BI4" s="10">
        <v>77</v>
      </c>
      <c r="BJ4" s="10">
        <v>78</v>
      </c>
      <c r="BK4" s="10">
        <v>79</v>
      </c>
      <c r="BL4" s="10">
        <v>80</v>
      </c>
      <c r="BM4" s="10">
        <v>85</v>
      </c>
      <c r="BN4" s="10">
        <v>86</v>
      </c>
      <c r="BO4" s="10">
        <v>87</v>
      </c>
      <c r="BP4" s="10">
        <v>88</v>
      </c>
      <c r="BQ4" s="10">
        <v>89</v>
      </c>
      <c r="BR4" s="10">
        <v>90</v>
      </c>
      <c r="BS4" s="10">
        <v>91</v>
      </c>
      <c r="BT4" s="10">
        <v>92</v>
      </c>
      <c r="BU4" s="10">
        <v>93</v>
      </c>
      <c r="BV4" s="10">
        <v>94</v>
      </c>
      <c r="BW4" s="10">
        <v>95</v>
      </c>
      <c r="BX4" s="10">
        <v>96</v>
      </c>
      <c r="BY4" s="10">
        <v>97</v>
      </c>
      <c r="BZ4" s="10">
        <v>98</v>
      </c>
      <c r="CA4" s="10">
        <v>99</v>
      </c>
      <c r="CB4" s="10">
        <v>100</v>
      </c>
      <c r="CC4" s="10">
        <v>101</v>
      </c>
      <c r="CD4" s="10">
        <v>102</v>
      </c>
      <c r="CE4" s="10">
        <v>103</v>
      </c>
      <c r="CF4" s="10">
        <v>104</v>
      </c>
      <c r="CG4" s="10">
        <v>105</v>
      </c>
      <c r="CH4" s="10">
        <v>106</v>
      </c>
      <c r="CI4" s="10">
        <v>107</v>
      </c>
      <c r="CJ4" s="10">
        <v>115</v>
      </c>
      <c r="CK4" s="10">
        <v>116</v>
      </c>
      <c r="CL4" s="10">
        <v>117</v>
      </c>
      <c r="CM4" s="10">
        <v>118</v>
      </c>
      <c r="CN4" s="10">
        <v>119</v>
      </c>
      <c r="CO4" s="10">
        <v>124</v>
      </c>
      <c r="CP4" s="10">
        <v>125</v>
      </c>
      <c r="CQ4" s="10">
        <v>133</v>
      </c>
      <c r="CR4" s="10">
        <v>142</v>
      </c>
      <c r="CS4" s="10">
        <v>151</v>
      </c>
      <c r="CT4" s="10">
        <v>152</v>
      </c>
      <c r="CU4" s="10">
        <v>153</v>
      </c>
      <c r="CV4" s="10">
        <v>154</v>
      </c>
      <c r="CW4" s="10">
        <v>155</v>
      </c>
      <c r="CX4" s="10">
        <v>156</v>
      </c>
      <c r="CY4" s="10">
        <v>157</v>
      </c>
      <c r="CZ4" s="10">
        <v>158</v>
      </c>
      <c r="DA4" s="10">
        <v>159</v>
      </c>
      <c r="DB4" s="10">
        <v>185</v>
      </c>
      <c r="DC4" s="10">
        <v>197</v>
      </c>
      <c r="DD4" s="10">
        <v>198</v>
      </c>
      <c r="DE4" s="10">
        <v>199</v>
      </c>
      <c r="DF4" s="10">
        <v>200</v>
      </c>
      <c r="DG4" s="10">
        <v>205</v>
      </c>
      <c r="DH4" s="10">
        <v>206</v>
      </c>
      <c r="DI4" s="10">
        <v>207</v>
      </c>
      <c r="DJ4" s="10">
        <v>208</v>
      </c>
      <c r="DK4" s="10">
        <v>209</v>
      </c>
      <c r="DL4" s="10">
        <v>217</v>
      </c>
      <c r="DM4" s="10">
        <v>222</v>
      </c>
      <c r="DN4" s="10">
        <v>223</v>
      </c>
      <c r="DO4" s="10">
        <v>224</v>
      </c>
      <c r="DP4" s="10">
        <v>226</v>
      </c>
      <c r="DQ4" s="10">
        <v>227</v>
      </c>
      <c r="DR4" s="10">
        <v>228</v>
      </c>
      <c r="DS4" s="10">
        <v>238</v>
      </c>
      <c r="DT4" s="10">
        <v>353</v>
      </c>
      <c r="DU4" s="10">
        <v>619</v>
      </c>
      <c r="DV4" s="10">
        <v>620</v>
      </c>
      <c r="DW4" s="10">
        <v>622</v>
      </c>
      <c r="DX4" s="10">
        <v>623</v>
      </c>
      <c r="DY4" s="10">
        <v>624</v>
      </c>
      <c r="DZ4" s="10">
        <v>625</v>
      </c>
      <c r="EA4" s="10">
        <v>626</v>
      </c>
      <c r="EB4" s="10">
        <v>627</v>
      </c>
      <c r="EC4" s="10">
        <v>660</v>
      </c>
      <c r="ED4" s="10">
        <v>912</v>
      </c>
      <c r="EE4" s="17" t="s">
        <v>42</v>
      </c>
    </row>
    <row r="5" spans="1:153" x14ac:dyDescent="0.2">
      <c r="A5" s="7">
        <v>1</v>
      </c>
      <c r="B5" s="8">
        <v>1</v>
      </c>
      <c r="C5" s="12">
        <v>0.73768599999999995</v>
      </c>
      <c r="D5" s="12">
        <v>0.56405300000000003</v>
      </c>
      <c r="E5" s="12">
        <v>0.420209</v>
      </c>
      <c r="F5" s="12">
        <v>0.10981</v>
      </c>
      <c r="G5" s="12">
        <v>6.3899999999999998E-2</v>
      </c>
      <c r="H5" s="12">
        <v>2.3066E-2</v>
      </c>
      <c r="I5" s="12">
        <v>-9.3869999999999995E-3</v>
      </c>
      <c r="J5" s="12">
        <v>-3.5034999999999997E-2</v>
      </c>
      <c r="K5" s="12">
        <v>-4.3540000000000002E-2</v>
      </c>
      <c r="L5" s="12">
        <v>-2.3064999999999999E-2</v>
      </c>
      <c r="M5" s="12">
        <v>-1.1750999999999999E-2</v>
      </c>
      <c r="N5" s="12">
        <v>3.6537E-2</v>
      </c>
      <c r="O5" s="12">
        <v>8.4151000000000004E-2</v>
      </c>
      <c r="P5" s="12">
        <v>0.18584500000000001</v>
      </c>
      <c r="Q5" s="12">
        <v>0.21595600000000001</v>
      </c>
      <c r="R5" s="12">
        <v>0.20282600000000001</v>
      </c>
      <c r="S5" s="12">
        <v>6.6112000000000004E-2</v>
      </c>
      <c r="T5" s="12">
        <v>7.1545999999999998E-2</v>
      </c>
      <c r="U5" s="12">
        <v>2.1432E-2</v>
      </c>
      <c r="V5" s="12">
        <v>5.195E-3</v>
      </c>
      <c r="W5" s="12">
        <v>1.8008E-2</v>
      </c>
      <c r="X5" s="12">
        <v>2.3703999999999999E-2</v>
      </c>
      <c r="Y5" s="12">
        <v>2.579E-2</v>
      </c>
      <c r="Z5" s="12">
        <v>1.1525000000000001E-2</v>
      </c>
      <c r="AA5" s="12">
        <v>8.3090000000000004E-3</v>
      </c>
      <c r="AB5" s="12">
        <v>-6.3778000000000001E-2</v>
      </c>
      <c r="AC5" s="12">
        <v>-3.6748999999999997E-2</v>
      </c>
      <c r="AD5" s="12">
        <v>-2.9235000000000001E-2</v>
      </c>
      <c r="AE5" s="12">
        <v>-2.1840999999999999E-2</v>
      </c>
      <c r="AF5" s="12">
        <v>3.7296000000000003E-2</v>
      </c>
      <c r="AG5" s="12">
        <v>-3.4940000000000001E-3</v>
      </c>
      <c r="AH5" s="12">
        <v>1.3525000000000001E-2</v>
      </c>
      <c r="AI5" s="12">
        <v>2.768E-2</v>
      </c>
      <c r="AJ5" s="12">
        <v>5.0914000000000001E-2</v>
      </c>
      <c r="AK5" s="12">
        <v>6.3258999999999996E-2</v>
      </c>
      <c r="AL5" s="12">
        <v>5.4815000000000003E-2</v>
      </c>
      <c r="AM5" s="12">
        <v>3.9208E-2</v>
      </c>
      <c r="AN5" s="12">
        <v>0.157389</v>
      </c>
      <c r="AO5" s="12">
        <v>0.14765600000000001</v>
      </c>
      <c r="AP5" s="12">
        <v>0.205292</v>
      </c>
      <c r="AQ5" s="12">
        <v>9.1590000000000005E-3</v>
      </c>
      <c r="AR5" s="12">
        <v>6.2085000000000001E-2</v>
      </c>
      <c r="AS5" s="12">
        <v>4.8343999999999998E-2</v>
      </c>
      <c r="AT5" s="12">
        <v>4.6369E-2</v>
      </c>
      <c r="AU5" s="12">
        <v>4.6342000000000001E-2</v>
      </c>
      <c r="AV5" s="12">
        <v>4.9028000000000002E-2</v>
      </c>
      <c r="AW5" s="12">
        <v>5.7015000000000003E-2</v>
      </c>
      <c r="AX5" s="12">
        <v>6.1225000000000002E-2</v>
      </c>
      <c r="AY5" s="12">
        <v>6.9722999999999993E-2</v>
      </c>
      <c r="AZ5" s="12">
        <v>0.17047000000000001</v>
      </c>
      <c r="BA5" s="12">
        <v>-2.7341000000000001E-2</v>
      </c>
      <c r="BB5" s="12">
        <v>6.9336999999999996E-2</v>
      </c>
      <c r="BC5" s="12">
        <v>7.9193E-2</v>
      </c>
      <c r="BD5" s="12">
        <v>3.9230000000000001E-2</v>
      </c>
      <c r="BE5" s="12">
        <v>9.2172000000000004E-2</v>
      </c>
      <c r="BF5" s="12">
        <v>1.0699999999999999E-2</v>
      </c>
      <c r="BG5" s="12">
        <v>-0.237625</v>
      </c>
      <c r="BH5" s="12">
        <v>-1.5921000000000001E-2</v>
      </c>
      <c r="BI5" s="12">
        <v>9.4339999999999997E-3</v>
      </c>
      <c r="BJ5" s="12">
        <v>3.2157999999999999E-2</v>
      </c>
      <c r="BK5" s="12">
        <v>4.1398999999999998E-2</v>
      </c>
      <c r="BL5" s="12">
        <v>4.6434000000000003E-2</v>
      </c>
      <c r="BM5" s="12">
        <v>0.14658199999999999</v>
      </c>
      <c r="BN5" s="12">
        <v>9.9154000000000006E-2</v>
      </c>
      <c r="BO5" s="12">
        <v>7.6360999999999998E-2</v>
      </c>
      <c r="BP5" s="12">
        <v>3.5686000000000002E-2</v>
      </c>
      <c r="BQ5" s="12">
        <v>3.5120999999999999E-2</v>
      </c>
      <c r="BR5" s="12">
        <v>2.5447000000000001E-2</v>
      </c>
      <c r="BS5" s="12">
        <v>-1.4224000000000001E-2</v>
      </c>
      <c r="BT5" s="12">
        <v>1.1231E-2</v>
      </c>
      <c r="BU5" s="12">
        <v>9.4339999999999997E-3</v>
      </c>
      <c r="BV5" s="12">
        <v>7.0130000000000001E-3</v>
      </c>
      <c r="BW5" s="12">
        <v>9.9369999999999997E-3</v>
      </c>
      <c r="BX5" s="12">
        <v>5.9560000000000004E-3</v>
      </c>
      <c r="BY5" s="12">
        <v>-2.513E-3</v>
      </c>
      <c r="BZ5" s="12">
        <v>-7.8261999999999998E-2</v>
      </c>
      <c r="CA5" s="12">
        <v>-2.8150000000000001E-2</v>
      </c>
      <c r="CB5" s="12">
        <v>-6.7220000000000002E-2</v>
      </c>
      <c r="CC5" s="12">
        <v>2.6692E-2</v>
      </c>
      <c r="CD5" s="12">
        <v>4.369E-2</v>
      </c>
      <c r="CE5" s="12">
        <v>4.7343999999999997E-2</v>
      </c>
      <c r="CF5" s="12">
        <v>8.2163E-2</v>
      </c>
      <c r="CG5" s="12">
        <v>3.2386999999999999E-2</v>
      </c>
      <c r="CH5" s="12">
        <v>5.9748999999999997E-2</v>
      </c>
      <c r="CI5" s="12">
        <v>0.107489</v>
      </c>
      <c r="CJ5" s="12">
        <v>0.145568</v>
      </c>
      <c r="CK5" s="12">
        <v>0.18096000000000001</v>
      </c>
      <c r="CL5" s="12">
        <v>0.17329800000000001</v>
      </c>
      <c r="CM5" s="12">
        <v>0.153337</v>
      </c>
      <c r="CN5" s="12">
        <v>5.6403000000000002E-2</v>
      </c>
      <c r="CO5" s="12">
        <v>0.106852</v>
      </c>
      <c r="CP5" s="12">
        <v>9.5449000000000006E-2</v>
      </c>
      <c r="CQ5" s="12">
        <v>7.7202000000000007E-2</v>
      </c>
      <c r="CR5" s="12">
        <v>0.236456</v>
      </c>
      <c r="CS5" s="12">
        <v>0.15432100000000001</v>
      </c>
      <c r="CT5" s="12">
        <v>0.17727699999999999</v>
      </c>
      <c r="CU5" s="12">
        <v>0.15343799999999999</v>
      </c>
      <c r="CV5" s="12">
        <v>5.7882999999999997E-2</v>
      </c>
      <c r="CW5" s="12">
        <v>2.8257999999999998E-2</v>
      </c>
      <c r="CX5" s="12">
        <v>1.7565000000000001E-2</v>
      </c>
      <c r="CY5" s="12">
        <v>1.9239999999999999E-3</v>
      </c>
      <c r="CZ5" s="12">
        <v>1.1950000000000001E-3</v>
      </c>
      <c r="DA5" s="12">
        <v>1.8034000000000001E-2</v>
      </c>
      <c r="DB5" s="12">
        <v>7.4623999999999996E-2</v>
      </c>
      <c r="DC5" s="12">
        <v>0.1762</v>
      </c>
      <c r="DD5" s="12">
        <v>3.9146E-2</v>
      </c>
      <c r="DE5" s="12">
        <v>1.9712E-2</v>
      </c>
      <c r="DF5" s="12">
        <v>0.102977</v>
      </c>
      <c r="DG5" s="12">
        <v>8.4414000000000003E-2</v>
      </c>
      <c r="DH5" s="12">
        <v>1.8228999999999999E-2</v>
      </c>
      <c r="DI5" s="12">
        <v>7.1159E-2</v>
      </c>
      <c r="DJ5" s="12">
        <v>7.0164000000000004E-2</v>
      </c>
      <c r="DK5" s="12">
        <v>-5.0576999999999997E-2</v>
      </c>
      <c r="DL5" s="12">
        <v>8.1727999999999995E-2</v>
      </c>
      <c r="DM5" s="12">
        <v>3.8951E-2</v>
      </c>
      <c r="DN5" s="12">
        <v>1.6795000000000001E-2</v>
      </c>
      <c r="DO5" s="12">
        <v>-3.8848000000000001E-2</v>
      </c>
      <c r="DP5" s="12">
        <v>-1.2697999999999999E-2</v>
      </c>
      <c r="DQ5" s="12">
        <v>4.1134999999999998E-2</v>
      </c>
      <c r="DR5" s="12">
        <v>-0.114303</v>
      </c>
      <c r="DS5" s="12">
        <v>-4.4250999999999999E-2</v>
      </c>
      <c r="DT5" s="12">
        <v>8.4251000000000006E-2</v>
      </c>
      <c r="DU5" s="12">
        <v>7.2389999999999996E-2</v>
      </c>
      <c r="DV5" s="12">
        <v>2.8694000000000001E-2</v>
      </c>
      <c r="DW5" s="12">
        <v>4.7683000000000003E-2</v>
      </c>
      <c r="DX5" s="12">
        <v>2.9551000000000001E-2</v>
      </c>
      <c r="DY5" s="12">
        <v>1.4069E-2</v>
      </c>
      <c r="DZ5" s="12">
        <v>2.0072E-2</v>
      </c>
      <c r="EA5" s="12">
        <v>2.3095999999999998E-2</v>
      </c>
      <c r="EB5" s="12">
        <v>1.8631000000000002E-2</v>
      </c>
      <c r="EC5" s="12">
        <v>0.111785</v>
      </c>
      <c r="ED5" s="12">
        <v>-9.2422000000000004E-2</v>
      </c>
      <c r="EE5" s="34">
        <v>8.6125930000000039</v>
      </c>
      <c r="EV5">
        <v>1</v>
      </c>
      <c r="EW5">
        <f>EV5-A5</f>
        <v>0</v>
      </c>
    </row>
    <row r="6" spans="1:153" x14ac:dyDescent="0.2">
      <c r="A6" s="13">
        <v>2</v>
      </c>
      <c r="B6" s="9">
        <v>0.73768599999999995</v>
      </c>
      <c r="C6" s="14">
        <v>1</v>
      </c>
      <c r="D6" s="14">
        <v>0.89920500000000003</v>
      </c>
      <c r="E6" s="14">
        <v>0.79749800000000004</v>
      </c>
      <c r="F6" s="14">
        <v>0.27794099999999999</v>
      </c>
      <c r="G6" s="14">
        <v>0.21862799999999999</v>
      </c>
      <c r="H6" s="14">
        <v>0.12569900000000001</v>
      </c>
      <c r="I6" s="14">
        <v>8.3266000000000007E-2</v>
      </c>
      <c r="J6" s="14">
        <v>2.4714E-2</v>
      </c>
      <c r="K6" s="14">
        <v>2.9290000000000002E-3</v>
      </c>
      <c r="L6" s="14">
        <v>-9.3089999999999996E-3</v>
      </c>
      <c r="M6" s="14">
        <v>-9.8890000000000002E-3</v>
      </c>
      <c r="N6" s="14">
        <v>7.4989E-2</v>
      </c>
      <c r="O6" s="14">
        <v>0.13022300000000001</v>
      </c>
      <c r="P6" s="14">
        <v>0.12052599999999999</v>
      </c>
      <c r="Q6" s="14">
        <v>0.167432</v>
      </c>
      <c r="R6" s="14">
        <v>0.14866599999999999</v>
      </c>
      <c r="S6" s="14">
        <v>6.7057000000000005E-2</v>
      </c>
      <c r="T6" s="14">
        <v>6.8773000000000001E-2</v>
      </c>
      <c r="U6" s="14">
        <v>3.0592999999999999E-2</v>
      </c>
      <c r="V6" s="14">
        <v>1.1039999999999999E-2</v>
      </c>
      <c r="W6" s="14">
        <v>2.3126000000000001E-2</v>
      </c>
      <c r="X6" s="14">
        <v>2.8162E-2</v>
      </c>
      <c r="Y6" s="14">
        <v>3.6658999999999997E-2</v>
      </c>
      <c r="Z6" s="14">
        <v>1.6448000000000001E-2</v>
      </c>
      <c r="AA6" s="14">
        <v>1.7534000000000001E-2</v>
      </c>
      <c r="AB6" s="14">
        <v>2.745E-3</v>
      </c>
      <c r="AC6" s="14">
        <v>-4.4088000000000002E-2</v>
      </c>
      <c r="AD6" s="14">
        <v>-8.8520000000000005E-3</v>
      </c>
      <c r="AE6" s="14">
        <v>-9.025E-3</v>
      </c>
      <c r="AF6" s="14">
        <v>4.1692E-2</v>
      </c>
      <c r="AG6" s="14">
        <v>-1.2263E-2</v>
      </c>
      <c r="AH6" s="14">
        <v>-1.2186000000000001E-2</v>
      </c>
      <c r="AI6" s="14">
        <v>-1.7829999999999999E-2</v>
      </c>
      <c r="AJ6" s="14">
        <v>-1.0397999999999999E-2</v>
      </c>
      <c r="AK6" s="14">
        <v>2.7889999999999998E-3</v>
      </c>
      <c r="AL6" s="14">
        <v>1.892E-3</v>
      </c>
      <c r="AM6" s="14">
        <v>1.2571000000000001E-2</v>
      </c>
      <c r="AN6" s="14">
        <v>0.15209700000000001</v>
      </c>
      <c r="AO6" s="14">
        <v>0.196102</v>
      </c>
      <c r="AP6" s="14">
        <v>0.227463</v>
      </c>
      <c r="AQ6" s="14">
        <v>-2.784E-3</v>
      </c>
      <c r="AR6" s="14">
        <v>0.120796</v>
      </c>
      <c r="AS6" s="14">
        <v>0.10295799999999999</v>
      </c>
      <c r="AT6" s="14">
        <v>0.10849399999999999</v>
      </c>
      <c r="AU6" s="14">
        <v>0.117994</v>
      </c>
      <c r="AV6" s="14">
        <v>0.12767100000000001</v>
      </c>
      <c r="AW6" s="14">
        <v>0.131549</v>
      </c>
      <c r="AX6" s="14">
        <v>0.130105</v>
      </c>
      <c r="AY6" s="14">
        <v>0.138405</v>
      </c>
      <c r="AZ6" s="14">
        <v>0.190471</v>
      </c>
      <c r="BA6" s="14">
        <v>6.5715999999999997E-2</v>
      </c>
      <c r="BB6" s="14">
        <v>6.4552999999999999E-2</v>
      </c>
      <c r="BC6" s="14">
        <v>6.3071000000000002E-2</v>
      </c>
      <c r="BD6" s="14">
        <v>4.3042999999999998E-2</v>
      </c>
      <c r="BE6" s="14">
        <v>7.3081999999999994E-2</v>
      </c>
      <c r="BF6" s="14">
        <v>6.9664000000000004E-2</v>
      </c>
      <c r="BG6" s="14">
        <v>-9.5191999999999999E-2</v>
      </c>
      <c r="BH6" s="14">
        <v>3.9992E-2</v>
      </c>
      <c r="BI6" s="14">
        <v>-6.2380999999999999E-2</v>
      </c>
      <c r="BJ6" s="14">
        <v>-1.8072000000000001E-2</v>
      </c>
      <c r="BK6" s="14">
        <v>-1.4442E-2</v>
      </c>
      <c r="BL6" s="14">
        <v>2.2550000000000001E-2</v>
      </c>
      <c r="BM6" s="14">
        <v>0.118461</v>
      </c>
      <c r="BN6" s="14">
        <v>4.6698000000000003E-2</v>
      </c>
      <c r="BO6" s="14">
        <v>1.9484000000000001E-2</v>
      </c>
      <c r="BP6" s="14">
        <v>1.3762999999999999E-2</v>
      </c>
      <c r="BQ6" s="14">
        <v>2.1634E-2</v>
      </c>
      <c r="BR6" s="14">
        <v>1.545E-2</v>
      </c>
      <c r="BS6" s="14">
        <v>-2.4840000000000001E-3</v>
      </c>
      <c r="BT6" s="14">
        <v>3.0010999999999999E-2</v>
      </c>
      <c r="BU6" s="14">
        <v>3.3668999999999998E-2</v>
      </c>
      <c r="BV6" s="14">
        <v>3.1399999999999997E-2</v>
      </c>
      <c r="BW6" s="14">
        <v>3.3827000000000003E-2</v>
      </c>
      <c r="BX6" s="14">
        <v>3.8267000000000002E-2</v>
      </c>
      <c r="BY6" s="14">
        <v>4.4526000000000003E-2</v>
      </c>
      <c r="BZ6" s="14">
        <v>-1.1701E-2</v>
      </c>
      <c r="CA6" s="14">
        <v>3.1479E-2</v>
      </c>
      <c r="CB6" s="14">
        <v>-3.1308000000000002E-2</v>
      </c>
      <c r="CC6" s="14">
        <v>4.0342000000000003E-2</v>
      </c>
      <c r="CD6" s="14">
        <v>5.2235999999999998E-2</v>
      </c>
      <c r="CE6" s="14">
        <v>7.6771000000000006E-2</v>
      </c>
      <c r="CF6" s="14">
        <v>0.12335500000000001</v>
      </c>
      <c r="CG6" s="14">
        <v>9.7294000000000005E-2</v>
      </c>
      <c r="CH6" s="14">
        <v>1.5332999999999999E-2</v>
      </c>
      <c r="CI6" s="14">
        <v>6.0879000000000003E-2</v>
      </c>
      <c r="CJ6" s="14">
        <v>0.14138999999999999</v>
      </c>
      <c r="CK6" s="14">
        <v>0.191026</v>
      </c>
      <c r="CL6" s="14">
        <v>0.168493</v>
      </c>
      <c r="CM6" s="14">
        <v>0.151702</v>
      </c>
      <c r="CN6" s="14">
        <v>6.2536999999999995E-2</v>
      </c>
      <c r="CO6" s="14">
        <v>6.8689E-2</v>
      </c>
      <c r="CP6" s="14">
        <v>0.108557</v>
      </c>
      <c r="CQ6" s="14">
        <v>2.6388999999999999E-2</v>
      </c>
      <c r="CR6" s="14">
        <v>0.19723599999999999</v>
      </c>
      <c r="CS6" s="14">
        <v>0.15909499999999999</v>
      </c>
      <c r="CT6" s="14">
        <v>0.22100900000000001</v>
      </c>
      <c r="CU6" s="14">
        <v>0.189467</v>
      </c>
      <c r="CV6" s="14">
        <v>2.3788E-2</v>
      </c>
      <c r="CW6" s="14">
        <v>0.109752</v>
      </c>
      <c r="CX6" s="14">
        <v>9.1580999999999996E-2</v>
      </c>
      <c r="CY6" s="14">
        <v>6.8895999999999999E-2</v>
      </c>
      <c r="CZ6" s="14">
        <v>5.7275E-2</v>
      </c>
      <c r="DA6" s="14">
        <v>6.8068000000000004E-2</v>
      </c>
      <c r="DB6" s="14">
        <v>4.5744E-2</v>
      </c>
      <c r="DC6" s="14">
        <v>0.15490499999999999</v>
      </c>
      <c r="DD6" s="14">
        <v>7.4110999999999996E-2</v>
      </c>
      <c r="DE6" s="14">
        <v>6.7377999999999993E-2</v>
      </c>
      <c r="DF6" s="14">
        <v>9.7835000000000005E-2</v>
      </c>
      <c r="DG6" s="14">
        <v>0.148399</v>
      </c>
      <c r="DH6" s="14">
        <v>4.8462999999999999E-2</v>
      </c>
      <c r="DI6" s="14">
        <v>0.115395</v>
      </c>
      <c r="DJ6" s="14">
        <v>0.11290600000000001</v>
      </c>
      <c r="DK6" s="14">
        <v>1.2114E-2</v>
      </c>
      <c r="DL6" s="14">
        <v>0.15443100000000001</v>
      </c>
      <c r="DM6" s="14">
        <v>-6.5789999999999998E-3</v>
      </c>
      <c r="DN6" s="14">
        <v>5.6099999999999998E-4</v>
      </c>
      <c r="DO6" s="14">
        <v>-4.2141999999999999E-2</v>
      </c>
      <c r="DP6" s="14">
        <v>-9.6658999999999995E-2</v>
      </c>
      <c r="DQ6" s="14">
        <v>4.3039000000000001E-2</v>
      </c>
      <c r="DR6" s="14">
        <v>-9.6491999999999994E-2</v>
      </c>
      <c r="DS6" s="14">
        <v>-1.7079E-2</v>
      </c>
      <c r="DT6" s="14">
        <v>1.6861000000000001E-2</v>
      </c>
      <c r="DU6" s="14">
        <v>2.9537000000000001E-2</v>
      </c>
      <c r="DV6" s="14">
        <v>2.4073000000000001E-2</v>
      </c>
      <c r="DW6" s="14">
        <v>4.8141000000000003E-2</v>
      </c>
      <c r="DX6" s="14">
        <v>2.8669E-2</v>
      </c>
      <c r="DY6" s="14">
        <v>1.4696000000000001E-2</v>
      </c>
      <c r="DZ6" s="14">
        <v>1.2788000000000001E-2</v>
      </c>
      <c r="EA6" s="14">
        <v>2.4181000000000001E-2</v>
      </c>
      <c r="EB6" s="14">
        <v>1.9504000000000001E-2</v>
      </c>
      <c r="EC6" s="14">
        <v>5.7466999999999997E-2</v>
      </c>
      <c r="ED6" s="14">
        <v>-0.10377400000000001</v>
      </c>
      <c r="EE6" s="35">
        <v>11.022357000000005</v>
      </c>
      <c r="EV6">
        <v>2</v>
      </c>
      <c r="EW6">
        <f t="shared" ref="EW6:EW69" si="0">EV6-A6</f>
        <v>0</v>
      </c>
    </row>
    <row r="7" spans="1:153" x14ac:dyDescent="0.2">
      <c r="A7" s="13">
        <v>3</v>
      </c>
      <c r="B7" s="9">
        <v>0.56405300000000003</v>
      </c>
      <c r="C7" s="14">
        <v>0.89920500000000003</v>
      </c>
      <c r="D7" s="14">
        <v>1</v>
      </c>
      <c r="E7" s="14">
        <v>0.92647599999999997</v>
      </c>
      <c r="F7" s="14">
        <v>0.46606599999999998</v>
      </c>
      <c r="G7" s="14">
        <v>0.39691199999999999</v>
      </c>
      <c r="H7" s="14">
        <v>0.28222900000000001</v>
      </c>
      <c r="I7" s="14">
        <v>0.231464</v>
      </c>
      <c r="J7" s="14">
        <v>0.14802799999999999</v>
      </c>
      <c r="K7" s="14">
        <v>0.124848</v>
      </c>
      <c r="L7" s="14">
        <v>8.9331999999999995E-2</v>
      </c>
      <c r="M7" s="14">
        <v>3.7187999999999999E-2</v>
      </c>
      <c r="N7" s="14">
        <v>0.13211300000000001</v>
      </c>
      <c r="O7" s="14">
        <v>0.15937399999999999</v>
      </c>
      <c r="P7" s="14">
        <v>0.13414599999999999</v>
      </c>
      <c r="Q7" s="14">
        <v>0.168375</v>
      </c>
      <c r="R7" s="14">
        <v>0.167603</v>
      </c>
      <c r="S7" s="14">
        <v>0.17113100000000001</v>
      </c>
      <c r="T7" s="14">
        <v>0.17749000000000001</v>
      </c>
      <c r="U7" s="14">
        <v>0.13664000000000001</v>
      </c>
      <c r="V7" s="14">
        <v>8.4572999999999995E-2</v>
      </c>
      <c r="W7" s="14">
        <v>7.4991000000000002E-2</v>
      </c>
      <c r="X7" s="14">
        <v>5.8035999999999997E-2</v>
      </c>
      <c r="Y7" s="14">
        <v>4.8355000000000002E-2</v>
      </c>
      <c r="Z7" s="14">
        <v>1.7153000000000002E-2</v>
      </c>
      <c r="AA7" s="14">
        <v>-1.379E-3</v>
      </c>
      <c r="AB7" s="14">
        <v>-6.3680000000000004E-3</v>
      </c>
      <c r="AC7" s="14">
        <v>-7.7664999999999998E-2</v>
      </c>
      <c r="AD7" s="14">
        <v>1.1322E-2</v>
      </c>
      <c r="AE7" s="14">
        <v>7.6834E-2</v>
      </c>
      <c r="AF7" s="14">
        <v>0.13169700000000001</v>
      </c>
      <c r="AG7" s="14">
        <v>7.1210999999999997E-2</v>
      </c>
      <c r="AH7" s="14">
        <v>5.0106999999999999E-2</v>
      </c>
      <c r="AI7" s="14">
        <v>2.3005000000000001E-2</v>
      </c>
      <c r="AJ7" s="14">
        <v>1.207E-3</v>
      </c>
      <c r="AK7" s="14">
        <v>2.8249999999999998E-3</v>
      </c>
      <c r="AL7" s="14">
        <v>-3.0850000000000001E-3</v>
      </c>
      <c r="AM7" s="14">
        <v>1.0426E-2</v>
      </c>
      <c r="AN7" s="14">
        <v>0.211258</v>
      </c>
      <c r="AO7" s="14">
        <v>0.255722</v>
      </c>
      <c r="AP7" s="14">
        <v>0.31866</v>
      </c>
      <c r="AQ7" s="14">
        <v>-3.9249999999999997E-3</v>
      </c>
      <c r="AR7" s="14">
        <v>0.21171100000000001</v>
      </c>
      <c r="AS7" s="14">
        <v>0.18839900000000001</v>
      </c>
      <c r="AT7" s="14">
        <v>0.188136</v>
      </c>
      <c r="AU7" s="14">
        <v>0.192465</v>
      </c>
      <c r="AV7" s="14">
        <v>0.19982900000000001</v>
      </c>
      <c r="AW7" s="14">
        <v>0.191945</v>
      </c>
      <c r="AX7" s="14">
        <v>0.18554899999999999</v>
      </c>
      <c r="AY7" s="14">
        <v>0.18290300000000001</v>
      </c>
      <c r="AZ7" s="14">
        <v>0.19122700000000001</v>
      </c>
      <c r="BA7" s="14">
        <v>6.2214999999999999E-2</v>
      </c>
      <c r="BB7" s="14">
        <v>1.6431000000000001E-2</v>
      </c>
      <c r="BC7" s="14">
        <v>8.9580999999999994E-2</v>
      </c>
      <c r="BD7" s="14">
        <v>8.4779999999999994E-2</v>
      </c>
      <c r="BE7" s="14">
        <v>5.2359999999999997E-2</v>
      </c>
      <c r="BF7" s="14">
        <v>5.2544E-2</v>
      </c>
      <c r="BG7" s="14">
        <v>-4.3901000000000003E-2</v>
      </c>
      <c r="BH7" s="14">
        <v>4.3336E-2</v>
      </c>
      <c r="BI7" s="14">
        <v>-2.3907000000000001E-2</v>
      </c>
      <c r="BJ7" s="14">
        <v>3.5050999999999999E-2</v>
      </c>
      <c r="BK7" s="14">
        <v>5.4455000000000003E-2</v>
      </c>
      <c r="BL7" s="14">
        <v>8.8106000000000004E-2</v>
      </c>
      <c r="BM7" s="14">
        <v>0.15734200000000001</v>
      </c>
      <c r="BN7" s="14">
        <v>4.2501999999999998E-2</v>
      </c>
      <c r="BO7" s="14">
        <v>8.0021999999999996E-2</v>
      </c>
      <c r="BP7" s="14">
        <v>0.15138299999999999</v>
      </c>
      <c r="BQ7" s="14">
        <v>0.15947700000000001</v>
      </c>
      <c r="BR7" s="14">
        <v>0.140623</v>
      </c>
      <c r="BS7" s="14">
        <v>0.106957</v>
      </c>
      <c r="BT7" s="14">
        <v>0.14053299999999999</v>
      </c>
      <c r="BU7" s="14">
        <v>0.123254</v>
      </c>
      <c r="BV7" s="14">
        <v>0.121175</v>
      </c>
      <c r="BW7" s="14">
        <v>0.110841</v>
      </c>
      <c r="BX7" s="14">
        <v>0.12199400000000001</v>
      </c>
      <c r="BY7" s="14">
        <v>2.7210999999999999E-2</v>
      </c>
      <c r="BZ7" s="14">
        <v>-9.1579999999999995E-3</v>
      </c>
      <c r="CA7" s="14">
        <v>1.6004999999999998E-2</v>
      </c>
      <c r="CB7" s="14">
        <v>2.5194999999999999E-2</v>
      </c>
      <c r="CC7" s="14">
        <v>6.5837999999999994E-2</v>
      </c>
      <c r="CD7" s="14">
        <v>7.4809E-2</v>
      </c>
      <c r="CE7" s="14">
        <v>0.102575</v>
      </c>
      <c r="CF7" s="14">
        <v>0.15029300000000001</v>
      </c>
      <c r="CG7" s="14">
        <v>0.12603700000000001</v>
      </c>
      <c r="CH7" s="14">
        <v>4.5172999999999998E-2</v>
      </c>
      <c r="CI7" s="14">
        <v>4.3039000000000001E-2</v>
      </c>
      <c r="CJ7" s="14">
        <v>0.151037</v>
      </c>
      <c r="CK7" s="14">
        <v>0.21487100000000001</v>
      </c>
      <c r="CL7" s="14">
        <v>0.18782699999999999</v>
      </c>
      <c r="CM7" s="14">
        <v>0.16478999999999999</v>
      </c>
      <c r="CN7" s="14">
        <v>0.161547</v>
      </c>
      <c r="CO7" s="14">
        <v>2.2048999999999999E-2</v>
      </c>
      <c r="CP7" s="14">
        <v>0.14145099999999999</v>
      </c>
      <c r="CQ7" s="14">
        <v>1.4893999999999999E-2</v>
      </c>
      <c r="CR7" s="14">
        <v>0.21890499999999999</v>
      </c>
      <c r="CS7" s="14">
        <v>0.15826699999999999</v>
      </c>
      <c r="CT7" s="14">
        <v>0.23736299999999999</v>
      </c>
      <c r="CU7" s="14">
        <v>0.20081599999999999</v>
      </c>
      <c r="CV7" s="14">
        <v>1.856E-2</v>
      </c>
      <c r="CW7" s="14">
        <v>4.4151000000000003E-2</v>
      </c>
      <c r="CX7" s="14">
        <v>3.6028999999999999E-2</v>
      </c>
      <c r="CY7" s="14">
        <v>2.1884000000000001E-2</v>
      </c>
      <c r="CZ7" s="14">
        <v>2.1536E-2</v>
      </c>
      <c r="DA7" s="14">
        <v>2.3425000000000001E-2</v>
      </c>
      <c r="DB7" s="14">
        <v>5.0009999999999999E-2</v>
      </c>
      <c r="DC7" s="14">
        <v>0.19314500000000001</v>
      </c>
      <c r="DD7" s="14">
        <v>0.17596400000000001</v>
      </c>
      <c r="DE7" s="14">
        <v>0.133464</v>
      </c>
      <c r="DF7" s="14">
        <v>0.12575600000000001</v>
      </c>
      <c r="DG7" s="14">
        <v>0.14805099999999999</v>
      </c>
      <c r="DH7" s="14">
        <v>7.2071999999999997E-2</v>
      </c>
      <c r="DI7" s="14">
        <v>0.12410400000000001</v>
      </c>
      <c r="DJ7" s="14">
        <v>0.121032</v>
      </c>
      <c r="DK7" s="14">
        <v>4.7548E-2</v>
      </c>
      <c r="DL7" s="14">
        <v>0.15</v>
      </c>
      <c r="DM7" s="14">
        <v>3.1435999999999999E-2</v>
      </c>
      <c r="DN7" s="14">
        <v>2.4212000000000001E-2</v>
      </c>
      <c r="DO7" s="14">
        <v>-3.1223000000000001E-2</v>
      </c>
      <c r="DP7" s="14">
        <v>-0.12923499999999999</v>
      </c>
      <c r="DQ7" s="14">
        <v>6.4735000000000001E-2</v>
      </c>
      <c r="DR7" s="14">
        <v>-5.2547999999999997E-2</v>
      </c>
      <c r="DS7" s="14">
        <v>-1.455E-2</v>
      </c>
      <c r="DT7" s="14">
        <v>-2.8653000000000001E-2</v>
      </c>
      <c r="DU7" s="14">
        <v>1.6993999999999999E-2</v>
      </c>
      <c r="DV7" s="14">
        <v>2.9239999999999999E-3</v>
      </c>
      <c r="DW7" s="14">
        <v>1.2496E-2</v>
      </c>
      <c r="DX7" s="14">
        <v>5.2480000000000001E-3</v>
      </c>
      <c r="DY7" s="14">
        <v>-8.2319999999999997E-3</v>
      </c>
      <c r="DZ7" s="14">
        <v>-1.0129000000000001E-2</v>
      </c>
      <c r="EA7" s="14">
        <v>1.707E-3</v>
      </c>
      <c r="EB7" s="14">
        <v>-3.5839999999999999E-3</v>
      </c>
      <c r="EC7" s="14">
        <v>-4.3434E-2</v>
      </c>
      <c r="ED7" s="14">
        <v>-0.13446900000000001</v>
      </c>
      <c r="EE7" s="35">
        <v>15.218211000000007</v>
      </c>
      <c r="EV7">
        <v>3</v>
      </c>
      <c r="EW7">
        <f t="shared" si="0"/>
        <v>0</v>
      </c>
    </row>
    <row r="8" spans="1:153" x14ac:dyDescent="0.2">
      <c r="A8" s="13">
        <v>4</v>
      </c>
      <c r="B8" s="9">
        <v>0.420209</v>
      </c>
      <c r="C8" s="14">
        <v>0.79749800000000004</v>
      </c>
      <c r="D8" s="14">
        <v>0.92647599999999997</v>
      </c>
      <c r="E8" s="14">
        <v>1</v>
      </c>
      <c r="F8" s="14">
        <v>0.60509900000000005</v>
      </c>
      <c r="G8" s="14">
        <v>0.53540699999999997</v>
      </c>
      <c r="H8" s="14">
        <v>0.40276400000000001</v>
      </c>
      <c r="I8" s="14">
        <v>0.34515899999999999</v>
      </c>
      <c r="J8" s="14">
        <v>0.24138000000000001</v>
      </c>
      <c r="K8" s="14">
        <v>0.216664</v>
      </c>
      <c r="L8" s="14">
        <v>0.162437</v>
      </c>
      <c r="M8" s="14">
        <v>7.9337000000000005E-2</v>
      </c>
      <c r="N8" s="14">
        <v>8.6640999999999996E-2</v>
      </c>
      <c r="O8" s="14">
        <v>9.0046000000000001E-2</v>
      </c>
      <c r="P8" s="14">
        <v>6.9482000000000002E-2</v>
      </c>
      <c r="Q8" s="14">
        <v>7.7234999999999998E-2</v>
      </c>
      <c r="R8" s="14">
        <v>7.1832999999999994E-2</v>
      </c>
      <c r="S8" s="14">
        <v>0.20660000000000001</v>
      </c>
      <c r="T8" s="14">
        <v>0.24288999999999999</v>
      </c>
      <c r="U8" s="14">
        <v>0.228376</v>
      </c>
      <c r="V8" s="14">
        <v>0.17316899999999999</v>
      </c>
      <c r="W8" s="14">
        <v>0.16259699999999999</v>
      </c>
      <c r="X8" s="14">
        <v>0.138929</v>
      </c>
      <c r="Y8" s="14">
        <v>0.122998</v>
      </c>
      <c r="Z8" s="14">
        <v>9.0355000000000005E-2</v>
      </c>
      <c r="AA8" s="14">
        <v>6.2905000000000003E-2</v>
      </c>
      <c r="AB8" s="14">
        <v>1.9019999999999999E-2</v>
      </c>
      <c r="AC8" s="14">
        <v>-4.2334999999999998E-2</v>
      </c>
      <c r="AD8" s="14">
        <v>1.7451000000000001E-2</v>
      </c>
      <c r="AE8" s="14">
        <v>0.17691899999999999</v>
      </c>
      <c r="AF8" s="14">
        <v>0.22009200000000001</v>
      </c>
      <c r="AG8" s="14">
        <v>0.17927699999999999</v>
      </c>
      <c r="AH8" s="14">
        <v>0.15374399999999999</v>
      </c>
      <c r="AI8" s="14">
        <v>0.11543299999999999</v>
      </c>
      <c r="AJ8" s="14">
        <v>8.2100999999999993E-2</v>
      </c>
      <c r="AK8" s="14">
        <v>7.6477000000000003E-2</v>
      </c>
      <c r="AL8" s="14">
        <v>6.8364999999999995E-2</v>
      </c>
      <c r="AM8" s="14">
        <v>7.2175000000000003E-2</v>
      </c>
      <c r="AN8" s="14">
        <v>7.4244000000000004E-2</v>
      </c>
      <c r="AO8" s="14">
        <v>0.113176</v>
      </c>
      <c r="AP8" s="14">
        <v>0.146588</v>
      </c>
      <c r="AQ8" s="14">
        <v>1.0455000000000001E-2</v>
      </c>
      <c r="AR8" s="14">
        <v>0.25482100000000002</v>
      </c>
      <c r="AS8" s="14">
        <v>0.235786</v>
      </c>
      <c r="AT8" s="14">
        <v>0.22527</v>
      </c>
      <c r="AU8" s="14">
        <v>0.21551799999999999</v>
      </c>
      <c r="AV8" s="14">
        <v>0.20544699999999999</v>
      </c>
      <c r="AW8" s="14">
        <v>0.19431699999999999</v>
      </c>
      <c r="AX8" s="14">
        <v>0.18307799999999999</v>
      </c>
      <c r="AY8" s="14">
        <v>0.17688400000000001</v>
      </c>
      <c r="AZ8" s="14">
        <v>0.11611100000000001</v>
      </c>
      <c r="BA8" s="14">
        <v>2.9818999999999998E-2</v>
      </c>
      <c r="BB8" s="14">
        <v>-2.3508000000000001E-2</v>
      </c>
      <c r="BC8" s="14">
        <v>0.15285899999999999</v>
      </c>
      <c r="BD8" s="14">
        <v>0.168958</v>
      </c>
      <c r="BE8" s="14">
        <v>2.4334999999999999E-2</v>
      </c>
      <c r="BF8" s="14">
        <v>5.2056999999999999E-2</v>
      </c>
      <c r="BG8" s="14">
        <v>-3.4729000000000003E-2</v>
      </c>
      <c r="BH8" s="14">
        <v>2.7616000000000002E-2</v>
      </c>
      <c r="BI8" s="14">
        <v>4.4984999999999997E-2</v>
      </c>
      <c r="BJ8" s="14">
        <v>0.106403</v>
      </c>
      <c r="BK8" s="14">
        <v>0.138159</v>
      </c>
      <c r="BL8" s="14">
        <v>0.17538500000000001</v>
      </c>
      <c r="BM8" s="14">
        <v>9.2251E-2</v>
      </c>
      <c r="BN8" s="14">
        <v>1.4285000000000001E-2</v>
      </c>
      <c r="BO8" s="14">
        <v>0.114034</v>
      </c>
      <c r="BP8" s="14">
        <v>0.233181</v>
      </c>
      <c r="BQ8" s="14">
        <v>0.25233299999999997</v>
      </c>
      <c r="BR8" s="14">
        <v>0.235042</v>
      </c>
      <c r="BS8" s="14">
        <v>0.20014799999999999</v>
      </c>
      <c r="BT8" s="14">
        <v>0.21153</v>
      </c>
      <c r="BU8" s="14">
        <v>0.18992000000000001</v>
      </c>
      <c r="BV8" s="14">
        <v>0.19353300000000001</v>
      </c>
      <c r="BW8" s="14">
        <v>0.18404200000000001</v>
      </c>
      <c r="BX8" s="14">
        <v>0.18563499999999999</v>
      </c>
      <c r="BY8" s="14">
        <v>3.4658000000000001E-2</v>
      </c>
      <c r="BZ8" s="14">
        <v>2.4681999999999999E-2</v>
      </c>
      <c r="CA8" s="14">
        <v>1.1068E-2</v>
      </c>
      <c r="CB8" s="14">
        <v>6.5363000000000004E-2</v>
      </c>
      <c r="CC8" s="14">
        <v>0.13417399999999999</v>
      </c>
      <c r="CD8" s="14">
        <v>0.149566</v>
      </c>
      <c r="CE8" s="14">
        <v>0.17522299999999999</v>
      </c>
      <c r="CF8" s="14">
        <v>0.215392</v>
      </c>
      <c r="CG8" s="14">
        <v>0.165218</v>
      </c>
      <c r="CH8" s="14">
        <v>-5.9800000000000001E-4</v>
      </c>
      <c r="CI8" s="14">
        <v>3.7239999999999999E-3</v>
      </c>
      <c r="CJ8" s="14">
        <v>7.3451000000000002E-2</v>
      </c>
      <c r="CK8" s="14">
        <v>0.117603</v>
      </c>
      <c r="CL8" s="14">
        <v>0.10548100000000001</v>
      </c>
      <c r="CM8" s="14">
        <v>0.11916499999999999</v>
      </c>
      <c r="CN8" s="14">
        <v>0.25236199999999998</v>
      </c>
      <c r="CO8" s="14">
        <v>2.469E-2</v>
      </c>
      <c r="CP8" s="14">
        <v>8.4890999999999994E-2</v>
      </c>
      <c r="CQ8" s="14">
        <v>1.8894000000000001E-2</v>
      </c>
      <c r="CR8" s="14">
        <v>9.6669000000000005E-2</v>
      </c>
      <c r="CS8" s="14">
        <v>5.8091999999999998E-2</v>
      </c>
      <c r="CT8" s="14">
        <v>0.12148100000000001</v>
      </c>
      <c r="CU8" s="14">
        <v>0.11004700000000001</v>
      </c>
      <c r="CV8" s="14">
        <v>-9.5460000000000007E-3</v>
      </c>
      <c r="CW8" s="14">
        <v>6.2783000000000005E-2</v>
      </c>
      <c r="CX8" s="14">
        <v>5.7091999999999997E-2</v>
      </c>
      <c r="CY8" s="14">
        <v>4.5678999999999997E-2</v>
      </c>
      <c r="CZ8" s="14">
        <v>3.9843000000000003E-2</v>
      </c>
      <c r="DA8" s="14">
        <v>3.884E-2</v>
      </c>
      <c r="DB8" s="14">
        <v>4.5686999999999998E-2</v>
      </c>
      <c r="DC8" s="14">
        <v>8.3450999999999997E-2</v>
      </c>
      <c r="DD8" s="14">
        <v>9.6394999999999995E-2</v>
      </c>
      <c r="DE8" s="14">
        <v>0.102103</v>
      </c>
      <c r="DF8" s="14">
        <v>0.14962700000000001</v>
      </c>
      <c r="DG8" s="14">
        <v>0.14021500000000001</v>
      </c>
      <c r="DH8" s="14">
        <v>6.2690999999999997E-2</v>
      </c>
      <c r="DI8" s="14">
        <v>0.15660199999999999</v>
      </c>
      <c r="DJ8" s="14">
        <v>0.15460399999999999</v>
      </c>
      <c r="DK8" s="14">
        <v>3.4202000000000003E-2</v>
      </c>
      <c r="DL8" s="14">
        <v>0.16916100000000001</v>
      </c>
      <c r="DM8" s="14">
        <v>7.4669999999999997E-3</v>
      </c>
      <c r="DN8" s="14">
        <v>6.7526000000000003E-2</v>
      </c>
      <c r="DO8" s="14">
        <v>-8.6800000000000002E-3</v>
      </c>
      <c r="DP8" s="14">
        <v>-0.18337200000000001</v>
      </c>
      <c r="DQ8" s="14">
        <v>6.9744E-2</v>
      </c>
      <c r="DR8" s="14">
        <v>-7.3774000000000006E-2</v>
      </c>
      <c r="DS8" s="14">
        <v>-1.5200999999999999E-2</v>
      </c>
      <c r="DT8" s="14">
        <v>-4.5261999999999997E-2</v>
      </c>
      <c r="DU8" s="14">
        <v>-5.5931000000000002E-2</v>
      </c>
      <c r="DV8" s="14">
        <v>-6.0988000000000001E-2</v>
      </c>
      <c r="DW8" s="14">
        <v>-5.1816000000000001E-2</v>
      </c>
      <c r="DX8" s="14">
        <v>-4.7975999999999998E-2</v>
      </c>
      <c r="DY8" s="14">
        <v>-6.0396999999999999E-2</v>
      </c>
      <c r="DZ8" s="14">
        <v>-6.3316999999999998E-2</v>
      </c>
      <c r="EA8" s="14">
        <v>-4.7819E-2</v>
      </c>
      <c r="EB8" s="14">
        <v>-5.5320000000000001E-2</v>
      </c>
      <c r="EC8" s="14">
        <v>-9.3557000000000001E-2</v>
      </c>
      <c r="ED8" s="14">
        <v>-0.16390099999999999</v>
      </c>
      <c r="EE8" s="35">
        <v>16.523324000000006</v>
      </c>
      <c r="EV8">
        <v>4</v>
      </c>
      <c r="EW8">
        <f t="shared" si="0"/>
        <v>0</v>
      </c>
    </row>
    <row r="9" spans="1:153" x14ac:dyDescent="0.2">
      <c r="A9" s="13">
        <v>5</v>
      </c>
      <c r="B9" s="9">
        <v>0.10981</v>
      </c>
      <c r="C9" s="14">
        <v>0.27794099999999999</v>
      </c>
      <c r="D9" s="14">
        <v>0.46606599999999998</v>
      </c>
      <c r="E9" s="14">
        <v>0.60509900000000005</v>
      </c>
      <c r="F9" s="14">
        <v>1</v>
      </c>
      <c r="G9" s="14">
        <v>0.95734300000000006</v>
      </c>
      <c r="H9" s="14">
        <v>0.81449000000000005</v>
      </c>
      <c r="I9" s="14">
        <v>0.76441099999999995</v>
      </c>
      <c r="J9" s="14">
        <v>0.64189499999999999</v>
      </c>
      <c r="K9" s="14">
        <v>0.58515399999999995</v>
      </c>
      <c r="L9" s="14">
        <v>0.51563999999999999</v>
      </c>
      <c r="M9" s="14">
        <v>0.30396000000000001</v>
      </c>
      <c r="N9" s="14">
        <v>6.7878999999999995E-2</v>
      </c>
      <c r="O9" s="14">
        <v>9.0617000000000003E-2</v>
      </c>
      <c r="P9" s="14">
        <v>6.2141000000000002E-2</v>
      </c>
      <c r="Q9" s="14">
        <v>-8.7740000000000005E-3</v>
      </c>
      <c r="R9" s="14">
        <v>3.3370000000000001E-3</v>
      </c>
      <c r="S9" s="14">
        <v>0.32721800000000001</v>
      </c>
      <c r="T9" s="14">
        <v>0.48765599999999998</v>
      </c>
      <c r="U9" s="14">
        <v>0.51022999999999996</v>
      </c>
      <c r="V9" s="14">
        <v>0.45444899999999999</v>
      </c>
      <c r="W9" s="14">
        <v>0.443575</v>
      </c>
      <c r="X9" s="14">
        <v>0.416491</v>
      </c>
      <c r="Y9" s="14">
        <v>0.37426599999999999</v>
      </c>
      <c r="Z9" s="14">
        <v>0.33391900000000002</v>
      </c>
      <c r="AA9" s="14">
        <v>0.27246799999999999</v>
      </c>
      <c r="AB9" s="14">
        <v>7.0500000000000001E-4</v>
      </c>
      <c r="AC9" s="14">
        <v>-1.8735999999999999E-2</v>
      </c>
      <c r="AD9" s="14">
        <v>3.0113000000000001E-2</v>
      </c>
      <c r="AE9" s="14">
        <v>0.33153700000000003</v>
      </c>
      <c r="AF9" s="14">
        <v>0.43881599999999998</v>
      </c>
      <c r="AG9" s="14">
        <v>0.446268</v>
      </c>
      <c r="AH9" s="14">
        <v>0.43992100000000001</v>
      </c>
      <c r="AI9" s="14">
        <v>0.41369699999999998</v>
      </c>
      <c r="AJ9" s="14">
        <v>0.36684800000000001</v>
      </c>
      <c r="AK9" s="14">
        <v>0.34392200000000001</v>
      </c>
      <c r="AL9" s="14">
        <v>0.32199299999999997</v>
      </c>
      <c r="AM9" s="14">
        <v>0.27903800000000001</v>
      </c>
      <c r="AN9" s="14">
        <v>2.0678999999999999E-2</v>
      </c>
      <c r="AO9" s="14">
        <v>6.744E-3</v>
      </c>
      <c r="AP9" s="14">
        <v>5.5306000000000001E-2</v>
      </c>
      <c r="AQ9" s="14">
        <v>-3.9773000000000003E-2</v>
      </c>
      <c r="AR9" s="14">
        <v>0.25553199999999998</v>
      </c>
      <c r="AS9" s="14">
        <v>0.25191999999999998</v>
      </c>
      <c r="AT9" s="14">
        <v>0.248417</v>
      </c>
      <c r="AU9" s="14">
        <v>0.24682299999999999</v>
      </c>
      <c r="AV9" s="14">
        <v>0.24151700000000001</v>
      </c>
      <c r="AW9" s="14">
        <v>0.23309199999999999</v>
      </c>
      <c r="AX9" s="14">
        <v>0.227018</v>
      </c>
      <c r="AY9" s="14">
        <v>0.22394900000000001</v>
      </c>
      <c r="AZ9" s="14">
        <v>1.588E-3</v>
      </c>
      <c r="BA9" s="14">
        <v>-9.0893000000000002E-2</v>
      </c>
      <c r="BB9" s="14">
        <v>-9.0796000000000002E-2</v>
      </c>
      <c r="BC9" s="14">
        <v>0.32963500000000001</v>
      </c>
      <c r="BD9" s="14">
        <v>0.41109699999999999</v>
      </c>
      <c r="BE9" s="14">
        <v>-3.8114000000000002E-2</v>
      </c>
      <c r="BF9" s="14">
        <v>-1.1809999999999999E-2</v>
      </c>
      <c r="BG9" s="14">
        <v>3.2084000000000001E-2</v>
      </c>
      <c r="BH9" s="14">
        <v>3.6450999999999997E-2</v>
      </c>
      <c r="BI9" s="14">
        <v>0.29402899999999998</v>
      </c>
      <c r="BJ9" s="14">
        <v>0.35408099999999998</v>
      </c>
      <c r="BK9" s="14">
        <v>0.40301500000000001</v>
      </c>
      <c r="BL9" s="14">
        <v>0.40742499999999998</v>
      </c>
      <c r="BM9" s="14">
        <v>1.0928999999999999E-2</v>
      </c>
      <c r="BN9" s="14">
        <v>-4.5381999999999999E-2</v>
      </c>
      <c r="BO9" s="14">
        <v>0.231875</v>
      </c>
      <c r="BP9" s="14">
        <v>0.50034599999999996</v>
      </c>
      <c r="BQ9" s="14">
        <v>0.58399999999999996</v>
      </c>
      <c r="BR9" s="14">
        <v>0.58592</v>
      </c>
      <c r="BS9" s="14">
        <v>0.568268</v>
      </c>
      <c r="BT9" s="14">
        <v>0.53740500000000002</v>
      </c>
      <c r="BU9" s="14">
        <v>0.493531</v>
      </c>
      <c r="BV9" s="14">
        <v>0.51913500000000001</v>
      </c>
      <c r="BW9" s="14">
        <v>0.50412699999999999</v>
      </c>
      <c r="BX9" s="14">
        <v>0.48776799999999998</v>
      </c>
      <c r="BY9" s="14">
        <v>9.3237E-2</v>
      </c>
      <c r="BZ9" s="14">
        <v>0.146592</v>
      </c>
      <c r="CA9" s="14">
        <v>-1.3223E-2</v>
      </c>
      <c r="CB9" s="14">
        <v>6.3372999999999999E-2</v>
      </c>
      <c r="CC9" s="14">
        <v>0.35315000000000002</v>
      </c>
      <c r="CD9" s="14">
        <v>0.37285400000000002</v>
      </c>
      <c r="CE9" s="14">
        <v>0.38750000000000001</v>
      </c>
      <c r="CF9" s="14">
        <v>0.41417199999999998</v>
      </c>
      <c r="CG9" s="14">
        <v>0.30537599999999998</v>
      </c>
      <c r="CH9" s="14">
        <v>2.3249999999999998E-3</v>
      </c>
      <c r="CI9" s="14">
        <v>-2.3355999999999998E-2</v>
      </c>
      <c r="CJ9" s="14">
        <v>7.6366000000000003E-2</v>
      </c>
      <c r="CK9" s="14">
        <v>7.2529999999999997E-2</v>
      </c>
      <c r="CL9" s="14">
        <v>9.8791000000000004E-2</v>
      </c>
      <c r="CM9" s="14">
        <v>0.12762999999999999</v>
      </c>
      <c r="CN9" s="14">
        <v>0.497641</v>
      </c>
      <c r="CO9" s="14">
        <v>5.6353E-2</v>
      </c>
      <c r="CP9" s="14">
        <v>7.4607999999999994E-2</v>
      </c>
      <c r="CQ9" s="14">
        <v>2.4261000000000001E-2</v>
      </c>
      <c r="CR9" s="14">
        <v>3.7754000000000003E-2</v>
      </c>
      <c r="CS9" s="14">
        <v>3.8200999999999999E-2</v>
      </c>
      <c r="CT9" s="14">
        <v>7.3024000000000006E-2</v>
      </c>
      <c r="CU9" s="14">
        <v>0.116438</v>
      </c>
      <c r="CV9" s="14">
        <v>9.5235E-2</v>
      </c>
      <c r="CW9" s="14">
        <v>-0.117636</v>
      </c>
      <c r="CX9" s="14">
        <v>-0.12464799999999999</v>
      </c>
      <c r="CY9" s="14">
        <v>-0.13265399999999999</v>
      </c>
      <c r="CZ9" s="14">
        <v>-0.15070500000000001</v>
      </c>
      <c r="DA9" s="14">
        <v>-0.15317600000000001</v>
      </c>
      <c r="DB9" s="14">
        <v>4.9001999999999997E-2</v>
      </c>
      <c r="DC9" s="14">
        <v>2.6069999999999999E-2</v>
      </c>
      <c r="DD9" s="14">
        <v>7.9666000000000001E-2</v>
      </c>
      <c r="DE9" s="14">
        <v>0.112883</v>
      </c>
      <c r="DF9" s="14">
        <v>0.247834</v>
      </c>
      <c r="DG9" s="14">
        <v>6.4900000000000001E-3</v>
      </c>
      <c r="DH9" s="14">
        <v>0.124329</v>
      </c>
      <c r="DI9" s="14">
        <v>0.14601900000000001</v>
      </c>
      <c r="DJ9" s="14">
        <v>0.14455599999999999</v>
      </c>
      <c r="DK9" s="14">
        <v>-1.0735E-2</v>
      </c>
      <c r="DL9" s="14">
        <v>0.124608</v>
      </c>
      <c r="DM9" s="14">
        <v>-1.5278999999999999E-2</v>
      </c>
      <c r="DN9" s="14">
        <v>0.24462600000000001</v>
      </c>
      <c r="DO9" s="14">
        <v>8.0607999999999999E-2</v>
      </c>
      <c r="DP9" s="14">
        <v>-0.33711600000000003</v>
      </c>
      <c r="DQ9" s="14">
        <v>0.13941700000000001</v>
      </c>
      <c r="DR9" s="14">
        <v>-0.189998</v>
      </c>
      <c r="DS9" s="14">
        <v>-0.157331</v>
      </c>
      <c r="DT9" s="14">
        <v>-4.0238999999999997E-2</v>
      </c>
      <c r="DU9" s="14">
        <v>-9.6375000000000002E-2</v>
      </c>
      <c r="DV9" s="14">
        <v>-0.119824</v>
      </c>
      <c r="DW9" s="14">
        <v>-0.16259999999999999</v>
      </c>
      <c r="DX9" s="14">
        <v>-0.14601</v>
      </c>
      <c r="DY9" s="14">
        <v>-0.18088799999999999</v>
      </c>
      <c r="DZ9" s="14">
        <v>-0.17402799999999999</v>
      </c>
      <c r="EA9" s="14">
        <v>-0.17552499999999999</v>
      </c>
      <c r="EB9" s="14">
        <v>-0.176347</v>
      </c>
      <c r="EC9" s="14">
        <v>-0.25071700000000002</v>
      </c>
      <c r="ED9" s="14">
        <v>-0.23838200000000001</v>
      </c>
      <c r="EE9" s="35">
        <v>25.125067999999995</v>
      </c>
      <c r="EV9">
        <v>5</v>
      </c>
      <c r="EW9">
        <f t="shared" si="0"/>
        <v>0</v>
      </c>
    </row>
    <row r="10" spans="1:153" x14ac:dyDescent="0.2">
      <c r="A10" s="13">
        <v>6</v>
      </c>
      <c r="B10" s="9">
        <v>6.3899999999999998E-2</v>
      </c>
      <c r="C10" s="14">
        <v>0.21862799999999999</v>
      </c>
      <c r="D10" s="14">
        <v>0.39691199999999999</v>
      </c>
      <c r="E10" s="14">
        <v>0.53540699999999997</v>
      </c>
      <c r="F10" s="14">
        <v>0.95734300000000006</v>
      </c>
      <c r="G10" s="14">
        <v>1</v>
      </c>
      <c r="H10" s="14">
        <v>0.92292300000000005</v>
      </c>
      <c r="I10" s="14">
        <v>0.88355099999999998</v>
      </c>
      <c r="J10" s="14">
        <v>0.77315800000000001</v>
      </c>
      <c r="K10" s="14">
        <v>0.71040300000000001</v>
      </c>
      <c r="L10" s="14">
        <v>0.63461000000000001</v>
      </c>
      <c r="M10" s="14">
        <v>0.40429599999999999</v>
      </c>
      <c r="N10" s="14">
        <v>6.5852999999999995E-2</v>
      </c>
      <c r="O10" s="14">
        <v>7.5588000000000002E-2</v>
      </c>
      <c r="P10" s="14">
        <v>8.6622000000000005E-2</v>
      </c>
      <c r="Q10" s="14">
        <v>7.4599999999999996E-3</v>
      </c>
      <c r="R10" s="14">
        <v>2.6169000000000001E-2</v>
      </c>
      <c r="S10" s="14">
        <v>0.32755400000000001</v>
      </c>
      <c r="T10" s="14">
        <v>0.49127399999999999</v>
      </c>
      <c r="U10" s="14">
        <v>0.52234000000000003</v>
      </c>
      <c r="V10" s="14">
        <v>0.48274800000000001</v>
      </c>
      <c r="W10" s="14">
        <v>0.47805500000000001</v>
      </c>
      <c r="X10" s="14">
        <v>0.45765600000000001</v>
      </c>
      <c r="Y10" s="14">
        <v>0.41500700000000001</v>
      </c>
      <c r="Z10" s="14">
        <v>0.37292599999999998</v>
      </c>
      <c r="AA10" s="14">
        <v>0.29731400000000002</v>
      </c>
      <c r="AB10" s="14">
        <v>-5.5279999999999999E-3</v>
      </c>
      <c r="AC10" s="14">
        <v>-1.8762999999999998E-2</v>
      </c>
      <c r="AD10" s="14">
        <v>4.2483E-2</v>
      </c>
      <c r="AE10" s="14">
        <v>0.31069200000000002</v>
      </c>
      <c r="AF10" s="14">
        <v>0.43683899999999998</v>
      </c>
      <c r="AG10" s="14">
        <v>0.45089400000000002</v>
      </c>
      <c r="AH10" s="14">
        <v>0.45138</v>
      </c>
      <c r="AI10" s="14">
        <v>0.43053900000000001</v>
      </c>
      <c r="AJ10" s="14">
        <v>0.38733400000000001</v>
      </c>
      <c r="AK10" s="14">
        <v>0.35683300000000001</v>
      </c>
      <c r="AL10" s="14">
        <v>0.33118599999999998</v>
      </c>
      <c r="AM10" s="14">
        <v>0.27770899999999998</v>
      </c>
      <c r="AN10" s="14">
        <v>1.5122E-2</v>
      </c>
      <c r="AO10" s="14">
        <v>-6.9610000000000002E-3</v>
      </c>
      <c r="AP10" s="14">
        <v>3.8767000000000003E-2</v>
      </c>
      <c r="AQ10" s="14">
        <v>-4.7043000000000001E-2</v>
      </c>
      <c r="AR10" s="14">
        <v>0.26060899999999998</v>
      </c>
      <c r="AS10" s="14">
        <v>0.26128699999999999</v>
      </c>
      <c r="AT10" s="14">
        <v>0.266733</v>
      </c>
      <c r="AU10" s="14">
        <v>0.27190999999999999</v>
      </c>
      <c r="AV10" s="14">
        <v>0.26894699999999999</v>
      </c>
      <c r="AW10" s="14">
        <v>0.26332499999999998</v>
      </c>
      <c r="AX10" s="14">
        <v>0.25445299999999998</v>
      </c>
      <c r="AY10" s="14">
        <v>0.249303</v>
      </c>
      <c r="AZ10" s="14">
        <v>-1.441E-3</v>
      </c>
      <c r="BA10" s="14">
        <v>-9.1198000000000001E-2</v>
      </c>
      <c r="BB10" s="14">
        <v>-8.2839999999999997E-2</v>
      </c>
      <c r="BC10" s="14">
        <v>0.34498800000000002</v>
      </c>
      <c r="BD10" s="14">
        <v>0.43220999999999998</v>
      </c>
      <c r="BE10" s="14">
        <v>-4.3261000000000001E-2</v>
      </c>
      <c r="BF10" s="14">
        <v>-6.3140000000000002E-3</v>
      </c>
      <c r="BG10" s="14">
        <v>4.6342000000000001E-2</v>
      </c>
      <c r="BH10" s="14">
        <v>6.0317999999999997E-2</v>
      </c>
      <c r="BI10" s="14">
        <v>0.33868599999999999</v>
      </c>
      <c r="BJ10" s="14">
        <v>0.39782699999999999</v>
      </c>
      <c r="BK10" s="14">
        <v>0.45207900000000001</v>
      </c>
      <c r="BL10" s="14">
        <v>0.46276499999999998</v>
      </c>
      <c r="BM10" s="14">
        <v>2.6377000000000001E-2</v>
      </c>
      <c r="BN10" s="14">
        <v>-4.9402000000000001E-2</v>
      </c>
      <c r="BO10" s="14">
        <v>0.212343</v>
      </c>
      <c r="BP10" s="14">
        <v>0.48359000000000002</v>
      </c>
      <c r="BQ10" s="14">
        <v>0.60028300000000001</v>
      </c>
      <c r="BR10" s="14">
        <v>0.62123899999999999</v>
      </c>
      <c r="BS10" s="14">
        <v>0.62476399999999999</v>
      </c>
      <c r="BT10" s="14">
        <v>0.607348</v>
      </c>
      <c r="BU10" s="14">
        <v>0.56449499999999997</v>
      </c>
      <c r="BV10" s="14">
        <v>0.59031400000000001</v>
      </c>
      <c r="BW10" s="14">
        <v>0.57532899999999998</v>
      </c>
      <c r="BX10" s="14">
        <v>0.55020000000000002</v>
      </c>
      <c r="BY10" s="14">
        <v>9.4490000000000005E-2</v>
      </c>
      <c r="BZ10" s="14">
        <v>0.15306900000000001</v>
      </c>
      <c r="CA10" s="14">
        <v>-6.5950000000000002E-3</v>
      </c>
      <c r="CB10" s="14">
        <v>5.0172000000000001E-2</v>
      </c>
      <c r="CC10" s="14">
        <v>0.36102299999999998</v>
      </c>
      <c r="CD10" s="14">
        <v>0.375226</v>
      </c>
      <c r="CE10" s="14">
        <v>0.41732399999999997</v>
      </c>
      <c r="CF10" s="14">
        <v>0.45185199999999998</v>
      </c>
      <c r="CG10" s="14">
        <v>0.354273</v>
      </c>
      <c r="CH10" s="14">
        <v>8.4810000000000007E-3</v>
      </c>
      <c r="CI10" s="14">
        <v>-3.4896999999999997E-2</v>
      </c>
      <c r="CJ10" s="14">
        <v>8.0504000000000006E-2</v>
      </c>
      <c r="CK10" s="14">
        <v>7.9733999999999999E-2</v>
      </c>
      <c r="CL10" s="14">
        <v>0.133462</v>
      </c>
      <c r="CM10" s="14">
        <v>0.1673</v>
      </c>
      <c r="CN10" s="14">
        <v>0.51362600000000003</v>
      </c>
      <c r="CO10" s="14">
        <v>4.6031000000000002E-2</v>
      </c>
      <c r="CP10" s="14">
        <v>7.4351E-2</v>
      </c>
      <c r="CQ10" s="14">
        <v>3.3249000000000001E-2</v>
      </c>
      <c r="CR10" s="14">
        <v>1.5480000000000001E-2</v>
      </c>
      <c r="CS10" s="14">
        <v>2.6738999999999999E-2</v>
      </c>
      <c r="CT10" s="14">
        <v>6.3184000000000004E-2</v>
      </c>
      <c r="CU10" s="14">
        <v>0.112217</v>
      </c>
      <c r="CV10" s="14">
        <v>9.7348000000000004E-2</v>
      </c>
      <c r="CW10" s="14">
        <v>-0.133546</v>
      </c>
      <c r="CX10" s="14">
        <v>-0.137375</v>
      </c>
      <c r="CY10" s="14">
        <v>-0.146037</v>
      </c>
      <c r="CZ10" s="14">
        <v>-0.16255700000000001</v>
      </c>
      <c r="DA10" s="14">
        <v>-0.163437</v>
      </c>
      <c r="DB10" s="14">
        <v>6.6421999999999995E-2</v>
      </c>
      <c r="DC10" s="14">
        <v>2.2422000000000001E-2</v>
      </c>
      <c r="DD10" s="14">
        <v>9.5041E-2</v>
      </c>
      <c r="DE10" s="14">
        <v>0.11335000000000001</v>
      </c>
      <c r="DF10" s="14">
        <v>0.273733</v>
      </c>
      <c r="DG10" s="14">
        <v>4.9459999999999999E-3</v>
      </c>
      <c r="DH10" s="14">
        <v>0.108985</v>
      </c>
      <c r="DI10" s="14">
        <v>0.159196</v>
      </c>
      <c r="DJ10" s="14">
        <v>0.15799199999999999</v>
      </c>
      <c r="DK10" s="14">
        <v>1.4305999999999999E-2</v>
      </c>
      <c r="DL10" s="14">
        <v>0.122936</v>
      </c>
      <c r="DM10" s="14">
        <v>-4.8780000000000004E-3</v>
      </c>
      <c r="DN10" s="14">
        <v>0.272059</v>
      </c>
      <c r="DO10" s="14">
        <v>7.1905999999999998E-2</v>
      </c>
      <c r="DP10" s="14">
        <v>-0.33098699999999998</v>
      </c>
      <c r="DQ10" s="14">
        <v>0.145256</v>
      </c>
      <c r="DR10" s="14">
        <v>-0.18585699999999999</v>
      </c>
      <c r="DS10" s="14">
        <v>-0.146036</v>
      </c>
      <c r="DT10" s="14">
        <v>-2.2329999999999999E-2</v>
      </c>
      <c r="DU10" s="14">
        <v>-0.115121</v>
      </c>
      <c r="DV10" s="14">
        <v>-0.139846</v>
      </c>
      <c r="DW10" s="14">
        <v>-0.19894000000000001</v>
      </c>
      <c r="DX10" s="14">
        <v>-0.181703</v>
      </c>
      <c r="DY10" s="14">
        <v>-0.22053900000000001</v>
      </c>
      <c r="DZ10" s="14">
        <v>-0.215197</v>
      </c>
      <c r="EA10" s="14">
        <v>-0.21876699999999999</v>
      </c>
      <c r="EB10" s="14">
        <v>-0.216365</v>
      </c>
      <c r="EC10" s="14">
        <v>-0.25708900000000001</v>
      </c>
      <c r="ED10" s="14">
        <v>-0.20291000000000001</v>
      </c>
      <c r="EE10" s="35">
        <v>26.769464000000006</v>
      </c>
      <c r="EV10">
        <v>6</v>
      </c>
      <c r="EW10">
        <f t="shared" si="0"/>
        <v>0</v>
      </c>
    </row>
    <row r="11" spans="1:153" x14ac:dyDescent="0.2">
      <c r="A11" s="13">
        <v>7</v>
      </c>
      <c r="B11" s="9">
        <v>2.3066E-2</v>
      </c>
      <c r="C11" s="14">
        <v>0.12569900000000001</v>
      </c>
      <c r="D11" s="14">
        <v>0.28222900000000001</v>
      </c>
      <c r="E11" s="14">
        <v>0.40276400000000001</v>
      </c>
      <c r="F11" s="14">
        <v>0.81449000000000005</v>
      </c>
      <c r="G11" s="14">
        <v>0.92292300000000005</v>
      </c>
      <c r="H11" s="14">
        <v>1</v>
      </c>
      <c r="I11" s="14">
        <v>0.980271</v>
      </c>
      <c r="J11" s="14">
        <v>0.89558199999999999</v>
      </c>
      <c r="K11" s="14">
        <v>0.83082599999999995</v>
      </c>
      <c r="L11" s="14">
        <v>0.75520900000000002</v>
      </c>
      <c r="M11" s="14">
        <v>0.52139000000000002</v>
      </c>
      <c r="N11" s="14">
        <v>5.4709000000000001E-2</v>
      </c>
      <c r="O11" s="14">
        <v>3.2759999999999997E-2</v>
      </c>
      <c r="P11" s="14">
        <v>5.5104E-2</v>
      </c>
      <c r="Q11" s="14">
        <v>-2.9038000000000001E-2</v>
      </c>
      <c r="R11" s="14">
        <v>8.7259999999999994E-3</v>
      </c>
      <c r="S11" s="14">
        <v>0.32081599999999999</v>
      </c>
      <c r="T11" s="14">
        <v>0.491118</v>
      </c>
      <c r="U11" s="14">
        <v>0.52730399999999999</v>
      </c>
      <c r="V11" s="14">
        <v>0.51851000000000003</v>
      </c>
      <c r="W11" s="14">
        <v>0.52364999999999995</v>
      </c>
      <c r="X11" s="14">
        <v>0.51181699999999997</v>
      </c>
      <c r="Y11" s="14">
        <v>0.46692600000000001</v>
      </c>
      <c r="Z11" s="14">
        <v>0.41925499999999999</v>
      </c>
      <c r="AA11" s="14">
        <v>0.31284299999999998</v>
      </c>
      <c r="AB11" s="14">
        <v>-3.6666999999999998E-2</v>
      </c>
      <c r="AC11" s="14">
        <v>-9.4710000000000003E-3</v>
      </c>
      <c r="AD11" s="14">
        <v>4.0473000000000002E-2</v>
      </c>
      <c r="AE11" s="14">
        <v>0.26059900000000003</v>
      </c>
      <c r="AF11" s="14">
        <v>0.41729899999999998</v>
      </c>
      <c r="AG11" s="14">
        <v>0.44183699999999998</v>
      </c>
      <c r="AH11" s="14">
        <v>0.46046599999999999</v>
      </c>
      <c r="AI11" s="14">
        <v>0.45444499999999999</v>
      </c>
      <c r="AJ11" s="14">
        <v>0.42285800000000001</v>
      </c>
      <c r="AK11" s="14">
        <v>0.384629</v>
      </c>
      <c r="AL11" s="14">
        <v>0.35276400000000002</v>
      </c>
      <c r="AM11" s="14">
        <v>0.28264600000000001</v>
      </c>
      <c r="AN11" s="14">
        <v>-3.0882E-2</v>
      </c>
      <c r="AO11" s="14">
        <v>-5.1204E-2</v>
      </c>
      <c r="AP11" s="14">
        <v>-1.4628E-2</v>
      </c>
      <c r="AQ11" s="14">
        <v>-6.1556E-2</v>
      </c>
      <c r="AR11" s="14">
        <v>0.23730699999999999</v>
      </c>
      <c r="AS11" s="14">
        <v>0.25620100000000001</v>
      </c>
      <c r="AT11" s="14">
        <v>0.28372599999999998</v>
      </c>
      <c r="AU11" s="14">
        <v>0.29776799999999998</v>
      </c>
      <c r="AV11" s="14">
        <v>0.29866500000000001</v>
      </c>
      <c r="AW11" s="14">
        <v>0.29396699999999998</v>
      </c>
      <c r="AX11" s="14">
        <v>0.28065200000000001</v>
      </c>
      <c r="AY11" s="14">
        <v>0.27383999999999997</v>
      </c>
      <c r="AZ11" s="14">
        <v>-9.3609999999999995E-3</v>
      </c>
      <c r="BA11" s="14">
        <v>-0.111707</v>
      </c>
      <c r="BB11" s="14">
        <v>-9.7017999999999993E-2</v>
      </c>
      <c r="BC11" s="14">
        <v>0.35195700000000002</v>
      </c>
      <c r="BD11" s="14">
        <v>0.44936799999999999</v>
      </c>
      <c r="BE11" s="14">
        <v>-4.8915E-2</v>
      </c>
      <c r="BF11" s="14">
        <v>1.5514999999999999E-2</v>
      </c>
      <c r="BG11" s="14">
        <v>4.4018000000000002E-2</v>
      </c>
      <c r="BH11" s="14">
        <v>7.7128000000000002E-2</v>
      </c>
      <c r="BI11" s="14">
        <v>0.36458000000000002</v>
      </c>
      <c r="BJ11" s="14">
        <v>0.41791400000000001</v>
      </c>
      <c r="BK11" s="14">
        <v>0.47292200000000001</v>
      </c>
      <c r="BL11" s="14">
        <v>0.50115299999999996</v>
      </c>
      <c r="BM11" s="14">
        <v>8.9009999999999992E-3</v>
      </c>
      <c r="BN11" s="14">
        <v>-6.8739999999999996E-2</v>
      </c>
      <c r="BO11" s="14">
        <v>0.18502199999999999</v>
      </c>
      <c r="BP11" s="14">
        <v>0.458148</v>
      </c>
      <c r="BQ11" s="14">
        <v>0.61232699999999995</v>
      </c>
      <c r="BR11" s="14">
        <v>0.65717000000000003</v>
      </c>
      <c r="BS11" s="14">
        <v>0.68774400000000002</v>
      </c>
      <c r="BT11" s="14">
        <v>0.68835800000000003</v>
      </c>
      <c r="BU11" s="14">
        <v>0.64674900000000002</v>
      </c>
      <c r="BV11" s="14">
        <v>0.66849000000000003</v>
      </c>
      <c r="BW11" s="14">
        <v>0.65191699999999997</v>
      </c>
      <c r="BX11" s="14">
        <v>0.62102400000000002</v>
      </c>
      <c r="BY11" s="14">
        <v>5.3429999999999998E-2</v>
      </c>
      <c r="BZ11" s="14">
        <v>9.1055999999999998E-2</v>
      </c>
      <c r="CA11" s="14">
        <v>6.9849999999999999E-3</v>
      </c>
      <c r="CB11" s="14">
        <v>4.4671000000000002E-2</v>
      </c>
      <c r="CC11" s="14">
        <v>0.37572899999999998</v>
      </c>
      <c r="CD11" s="14">
        <v>0.38689000000000001</v>
      </c>
      <c r="CE11" s="14">
        <v>0.45856400000000003</v>
      </c>
      <c r="CF11" s="14">
        <v>0.49200899999999997</v>
      </c>
      <c r="CG11" s="14">
        <v>0.39297799999999999</v>
      </c>
      <c r="CH11" s="14">
        <v>3.7938E-2</v>
      </c>
      <c r="CI11" s="14">
        <v>-1.7946E-2</v>
      </c>
      <c r="CJ11" s="14">
        <v>7.6841000000000007E-2</v>
      </c>
      <c r="CK11" s="14">
        <v>8.2544999999999993E-2</v>
      </c>
      <c r="CL11" s="14">
        <v>0.16223000000000001</v>
      </c>
      <c r="CM11" s="14">
        <v>0.21108499999999999</v>
      </c>
      <c r="CN11" s="14">
        <v>0.52656400000000003</v>
      </c>
      <c r="CO11" s="14">
        <v>2.3536999999999999E-2</v>
      </c>
      <c r="CP11" s="14">
        <v>4.6047999999999999E-2</v>
      </c>
      <c r="CQ11" s="14">
        <v>2.4143000000000001E-2</v>
      </c>
      <c r="CR11" s="14">
        <v>-1.9151000000000001E-2</v>
      </c>
      <c r="CS11" s="14">
        <v>1.438E-2</v>
      </c>
      <c r="CT11" s="14">
        <v>3.8780000000000002E-2</v>
      </c>
      <c r="CU11" s="14">
        <v>8.5350999999999996E-2</v>
      </c>
      <c r="CV11" s="14">
        <v>9.2288999999999996E-2</v>
      </c>
      <c r="CW11" s="14">
        <v>-0.165824</v>
      </c>
      <c r="CX11" s="14">
        <v>-0.164045</v>
      </c>
      <c r="CY11" s="14">
        <v>-0.169236</v>
      </c>
      <c r="CZ11" s="14">
        <v>-0.18373999999999999</v>
      </c>
      <c r="DA11" s="14">
        <v>-0.17702000000000001</v>
      </c>
      <c r="DB11" s="14">
        <v>6.6925999999999999E-2</v>
      </c>
      <c r="DC11" s="14">
        <v>-1.4782E-2</v>
      </c>
      <c r="DD11" s="14">
        <v>0.102547</v>
      </c>
      <c r="DE11" s="14">
        <v>9.3551999999999996E-2</v>
      </c>
      <c r="DF11" s="14">
        <v>0.25637799999999999</v>
      </c>
      <c r="DG11" s="14">
        <v>-1.6618000000000001E-2</v>
      </c>
      <c r="DH11" s="14">
        <v>5.9006999999999997E-2</v>
      </c>
      <c r="DI11" s="14">
        <v>0.140565</v>
      </c>
      <c r="DJ11" s="14">
        <v>0.14021</v>
      </c>
      <c r="DK11" s="14">
        <v>4.8129999999999999E-2</v>
      </c>
      <c r="DL11" s="14">
        <v>0.103464</v>
      </c>
      <c r="DM11" s="14">
        <v>-2.0632000000000001E-2</v>
      </c>
      <c r="DN11" s="14">
        <v>0.29499500000000001</v>
      </c>
      <c r="DO11" s="14">
        <v>2.0202000000000001E-2</v>
      </c>
      <c r="DP11" s="14">
        <v>-0.31634299999999999</v>
      </c>
      <c r="DQ11" s="14">
        <v>0.147956</v>
      </c>
      <c r="DR11" s="14">
        <v>-0.166186</v>
      </c>
      <c r="DS11" s="14">
        <v>-0.14740500000000001</v>
      </c>
      <c r="DT11" s="14">
        <v>-8.5850000000000006E-3</v>
      </c>
      <c r="DU11" s="14">
        <v>-0.150084</v>
      </c>
      <c r="DV11" s="14">
        <v>-0.15456300000000001</v>
      </c>
      <c r="DW11" s="14">
        <v>-0.227212</v>
      </c>
      <c r="DX11" s="14">
        <v>-0.21624499999999999</v>
      </c>
      <c r="DY11" s="14">
        <v>-0.26222899999999999</v>
      </c>
      <c r="DZ11" s="14">
        <v>-0.25305299999999997</v>
      </c>
      <c r="EA11" s="14">
        <v>-0.25730799999999998</v>
      </c>
      <c r="EB11" s="14">
        <v>-0.258519</v>
      </c>
      <c r="EC11" s="14">
        <v>-0.28829100000000002</v>
      </c>
      <c r="ED11" s="14">
        <v>-0.134044</v>
      </c>
      <c r="EE11" s="35">
        <v>26.958261</v>
      </c>
      <c r="EV11">
        <v>7</v>
      </c>
      <c r="EW11">
        <f t="shared" si="0"/>
        <v>0</v>
      </c>
    </row>
    <row r="12" spans="1:153" x14ac:dyDescent="0.2">
      <c r="A12" s="13">
        <v>8</v>
      </c>
      <c r="B12" s="9">
        <v>-9.3869999999999995E-3</v>
      </c>
      <c r="C12" s="14">
        <v>8.3266000000000007E-2</v>
      </c>
      <c r="D12" s="14">
        <v>0.231464</v>
      </c>
      <c r="E12" s="14">
        <v>0.34515899999999999</v>
      </c>
      <c r="F12" s="14">
        <v>0.76441099999999995</v>
      </c>
      <c r="G12" s="14">
        <v>0.88355099999999998</v>
      </c>
      <c r="H12" s="14">
        <v>0.980271</v>
      </c>
      <c r="I12" s="14">
        <v>1</v>
      </c>
      <c r="J12" s="14">
        <v>0.95440400000000003</v>
      </c>
      <c r="K12" s="14">
        <v>0.89197199999999999</v>
      </c>
      <c r="L12" s="14">
        <v>0.81865900000000003</v>
      </c>
      <c r="M12" s="14">
        <v>0.58343400000000001</v>
      </c>
      <c r="N12" s="14">
        <v>4.5661E-2</v>
      </c>
      <c r="O12" s="14">
        <v>2.9277999999999998E-2</v>
      </c>
      <c r="P12" s="14">
        <v>6.6684999999999994E-2</v>
      </c>
      <c r="Q12" s="14">
        <v>-5.0310000000000001E-2</v>
      </c>
      <c r="R12" s="14">
        <v>-2.186E-3</v>
      </c>
      <c r="S12" s="14">
        <v>0.30377999999999999</v>
      </c>
      <c r="T12" s="14">
        <v>0.47869699999999998</v>
      </c>
      <c r="U12" s="14">
        <v>0.52263700000000002</v>
      </c>
      <c r="V12" s="14">
        <v>0.53073999999999999</v>
      </c>
      <c r="W12" s="14">
        <v>0.54210400000000003</v>
      </c>
      <c r="X12" s="14">
        <v>0.53688800000000003</v>
      </c>
      <c r="Y12" s="14">
        <v>0.49296299999999998</v>
      </c>
      <c r="Z12" s="14">
        <v>0.44511699999999998</v>
      </c>
      <c r="AA12" s="14">
        <v>0.33047799999999999</v>
      </c>
      <c r="AB12" s="14">
        <v>-5.4253999999999997E-2</v>
      </c>
      <c r="AC12" s="14">
        <v>-1.305E-3</v>
      </c>
      <c r="AD12" s="14">
        <v>5.7321999999999998E-2</v>
      </c>
      <c r="AE12" s="14">
        <v>0.25462699999999999</v>
      </c>
      <c r="AF12" s="14">
        <v>0.41646699999999998</v>
      </c>
      <c r="AG12" s="14">
        <v>0.44399499999999997</v>
      </c>
      <c r="AH12" s="14">
        <v>0.47042</v>
      </c>
      <c r="AI12" s="14">
        <v>0.47183599999999998</v>
      </c>
      <c r="AJ12" s="14">
        <v>0.44708500000000001</v>
      </c>
      <c r="AK12" s="14">
        <v>0.41024699999999997</v>
      </c>
      <c r="AL12" s="14">
        <v>0.37864199999999998</v>
      </c>
      <c r="AM12" s="14">
        <v>0.31042999999999998</v>
      </c>
      <c r="AN12" s="14">
        <v>-4.1588E-2</v>
      </c>
      <c r="AO12" s="14">
        <v>-6.5564999999999998E-2</v>
      </c>
      <c r="AP12" s="14">
        <v>-2.8794E-2</v>
      </c>
      <c r="AQ12" s="14">
        <v>-5.8816E-2</v>
      </c>
      <c r="AR12" s="14">
        <v>0.216447</v>
      </c>
      <c r="AS12" s="14">
        <v>0.240705</v>
      </c>
      <c r="AT12" s="14">
        <v>0.274673</v>
      </c>
      <c r="AU12" s="14">
        <v>0.29204799999999997</v>
      </c>
      <c r="AV12" s="14">
        <v>0.29367300000000002</v>
      </c>
      <c r="AW12" s="14">
        <v>0.28971200000000003</v>
      </c>
      <c r="AX12" s="14">
        <v>0.27794600000000003</v>
      </c>
      <c r="AY12" s="14">
        <v>0.27094000000000001</v>
      </c>
      <c r="AZ12" s="14">
        <v>-5.3610000000000003E-3</v>
      </c>
      <c r="BA12" s="14">
        <v>-0.10373400000000001</v>
      </c>
      <c r="BB12" s="14">
        <v>-7.5698000000000001E-2</v>
      </c>
      <c r="BC12" s="14">
        <v>0.36513200000000001</v>
      </c>
      <c r="BD12" s="14">
        <v>0.46796100000000002</v>
      </c>
      <c r="BE12" s="14">
        <v>-6.2433000000000002E-2</v>
      </c>
      <c r="BF12" s="14">
        <v>5.182E-3</v>
      </c>
      <c r="BG12" s="14">
        <v>5.4891000000000002E-2</v>
      </c>
      <c r="BH12" s="14">
        <v>7.911E-2</v>
      </c>
      <c r="BI12" s="14">
        <v>0.37746200000000002</v>
      </c>
      <c r="BJ12" s="14">
        <v>0.43118499999999998</v>
      </c>
      <c r="BK12" s="14">
        <v>0.482265</v>
      </c>
      <c r="BL12" s="14">
        <v>0.51300900000000005</v>
      </c>
      <c r="BM12" s="14">
        <v>3.5460000000000001E-3</v>
      </c>
      <c r="BN12" s="14">
        <v>-6.0253000000000001E-2</v>
      </c>
      <c r="BO12" s="14">
        <v>0.180703</v>
      </c>
      <c r="BP12" s="14">
        <v>0.45339699999999999</v>
      </c>
      <c r="BQ12" s="14">
        <v>0.61994400000000005</v>
      </c>
      <c r="BR12" s="14">
        <v>0.67307799999999995</v>
      </c>
      <c r="BS12" s="14">
        <v>0.71317200000000003</v>
      </c>
      <c r="BT12" s="14">
        <v>0.72001800000000005</v>
      </c>
      <c r="BU12" s="14">
        <v>0.68729200000000001</v>
      </c>
      <c r="BV12" s="14">
        <v>0.71307900000000002</v>
      </c>
      <c r="BW12" s="14">
        <v>0.69608199999999998</v>
      </c>
      <c r="BX12" s="14">
        <v>0.66324700000000003</v>
      </c>
      <c r="BY12" s="14">
        <v>3.8837000000000003E-2</v>
      </c>
      <c r="BZ12" s="14">
        <v>8.6485999999999993E-2</v>
      </c>
      <c r="CA12" s="14">
        <v>1.162E-2</v>
      </c>
      <c r="CB12" s="14">
        <v>3.5389999999999998E-2</v>
      </c>
      <c r="CC12" s="14">
        <v>0.40053100000000003</v>
      </c>
      <c r="CD12" s="14">
        <v>0.41812100000000002</v>
      </c>
      <c r="CE12" s="14">
        <v>0.49616500000000002</v>
      </c>
      <c r="CF12" s="14">
        <v>0.52826399999999996</v>
      </c>
      <c r="CG12" s="14">
        <v>0.42322399999999999</v>
      </c>
      <c r="CH12" s="14">
        <v>3.9382E-2</v>
      </c>
      <c r="CI12" s="14">
        <v>-2.7706999999999999E-2</v>
      </c>
      <c r="CJ12" s="14">
        <v>7.0625999999999994E-2</v>
      </c>
      <c r="CK12" s="14">
        <v>7.9348000000000002E-2</v>
      </c>
      <c r="CL12" s="14">
        <v>0.16203600000000001</v>
      </c>
      <c r="CM12" s="14">
        <v>0.21342</v>
      </c>
      <c r="CN12" s="14">
        <v>0.52147600000000005</v>
      </c>
      <c r="CO12" s="14">
        <v>3.1996999999999998E-2</v>
      </c>
      <c r="CP12" s="14">
        <v>2.3037999999999999E-2</v>
      </c>
      <c r="CQ12" s="14">
        <v>2.5026E-2</v>
      </c>
      <c r="CR12" s="14">
        <v>-1.9396E-2</v>
      </c>
      <c r="CS12" s="14">
        <v>1.3603000000000001E-2</v>
      </c>
      <c r="CT12" s="14">
        <v>2.6044999999999999E-2</v>
      </c>
      <c r="CU12" s="14">
        <v>6.8200999999999998E-2</v>
      </c>
      <c r="CV12" s="14">
        <v>8.4214999999999998E-2</v>
      </c>
      <c r="CW12" s="14">
        <v>-0.18321100000000001</v>
      </c>
      <c r="CX12" s="14">
        <v>-0.17743900000000001</v>
      </c>
      <c r="CY12" s="14">
        <v>-0.180585</v>
      </c>
      <c r="CZ12" s="14">
        <v>-0.193138</v>
      </c>
      <c r="DA12" s="14">
        <v>-0.186831</v>
      </c>
      <c r="DB12" s="14">
        <v>7.3809E-2</v>
      </c>
      <c r="DC12" s="14">
        <v>-1.1008E-2</v>
      </c>
      <c r="DD12" s="14">
        <v>0.104888</v>
      </c>
      <c r="DE12" s="14">
        <v>9.5658999999999994E-2</v>
      </c>
      <c r="DF12" s="14">
        <v>0.25661200000000001</v>
      </c>
      <c r="DG12" s="14">
        <v>-3.0300000000000001E-2</v>
      </c>
      <c r="DH12" s="14">
        <v>5.6418999999999997E-2</v>
      </c>
      <c r="DI12" s="14">
        <v>0.14050699999999999</v>
      </c>
      <c r="DJ12" s="14">
        <v>0.14019100000000001</v>
      </c>
      <c r="DK12" s="14">
        <v>4.3033000000000002E-2</v>
      </c>
      <c r="DL12" s="14">
        <v>0.122027</v>
      </c>
      <c r="DM12" s="14">
        <v>-4.6829999999999997E-2</v>
      </c>
      <c r="DN12" s="14">
        <v>0.30299599999999999</v>
      </c>
      <c r="DO12" s="14">
        <v>1.1089E-2</v>
      </c>
      <c r="DP12" s="14">
        <v>-0.30604599999999998</v>
      </c>
      <c r="DQ12" s="14">
        <v>0.13913900000000001</v>
      </c>
      <c r="DR12" s="14">
        <v>-0.165684</v>
      </c>
      <c r="DS12" s="14">
        <v>-0.14743500000000001</v>
      </c>
      <c r="DT12" s="14">
        <v>3.6110000000000001E-3</v>
      </c>
      <c r="DU12" s="14">
        <v>-0.17732000000000001</v>
      </c>
      <c r="DV12" s="14">
        <v>-0.17421</v>
      </c>
      <c r="DW12" s="14">
        <v>-0.25374999999999998</v>
      </c>
      <c r="DX12" s="14">
        <v>-0.25054199999999999</v>
      </c>
      <c r="DY12" s="14">
        <v>-0.30216100000000001</v>
      </c>
      <c r="DZ12" s="14">
        <v>-0.28822399999999998</v>
      </c>
      <c r="EA12" s="14">
        <v>-0.28833900000000001</v>
      </c>
      <c r="EB12" s="14">
        <v>-0.294487</v>
      </c>
      <c r="EC12" s="14">
        <v>-0.291744</v>
      </c>
      <c r="ED12" s="14">
        <v>-0.110098</v>
      </c>
      <c r="EE12" s="35">
        <v>27.139450999999998</v>
      </c>
      <c r="EV12">
        <v>8</v>
      </c>
      <c r="EW12">
        <f t="shared" si="0"/>
        <v>0</v>
      </c>
    </row>
    <row r="13" spans="1:153" x14ac:dyDescent="0.2">
      <c r="A13" s="13">
        <v>9</v>
      </c>
      <c r="B13" s="9">
        <v>-3.5034999999999997E-2</v>
      </c>
      <c r="C13" s="14">
        <v>2.4714E-2</v>
      </c>
      <c r="D13" s="14">
        <v>0.14802799999999999</v>
      </c>
      <c r="E13" s="14">
        <v>0.24138000000000001</v>
      </c>
      <c r="F13" s="14">
        <v>0.64189499999999999</v>
      </c>
      <c r="G13" s="14">
        <v>0.77315800000000001</v>
      </c>
      <c r="H13" s="14">
        <v>0.89558199999999999</v>
      </c>
      <c r="I13" s="14">
        <v>0.95440400000000003</v>
      </c>
      <c r="J13" s="14">
        <v>1</v>
      </c>
      <c r="K13" s="14">
        <v>0.95247199999999999</v>
      </c>
      <c r="L13" s="14">
        <v>0.89156400000000002</v>
      </c>
      <c r="M13" s="14">
        <v>0.68082799999999999</v>
      </c>
      <c r="N13" s="14">
        <v>4.0265000000000002E-2</v>
      </c>
      <c r="O13" s="14">
        <v>1.8929999999999999E-2</v>
      </c>
      <c r="P13" s="14">
        <v>8.4017999999999995E-2</v>
      </c>
      <c r="Q13" s="14">
        <v>-5.3884000000000001E-2</v>
      </c>
      <c r="R13" s="14">
        <v>2.0372999999999999E-2</v>
      </c>
      <c r="S13" s="14">
        <v>0.28258699999999998</v>
      </c>
      <c r="T13" s="14">
        <v>0.45148300000000002</v>
      </c>
      <c r="U13" s="14">
        <v>0.50648599999999999</v>
      </c>
      <c r="V13" s="14">
        <v>0.54210199999999997</v>
      </c>
      <c r="W13" s="14">
        <v>0.564303</v>
      </c>
      <c r="X13" s="14">
        <v>0.57135199999999997</v>
      </c>
      <c r="Y13" s="14">
        <v>0.52696699999999996</v>
      </c>
      <c r="Z13" s="14">
        <v>0.47715200000000002</v>
      </c>
      <c r="AA13" s="14">
        <v>0.35757699999999998</v>
      </c>
      <c r="AB13" s="14">
        <v>-4.9997E-2</v>
      </c>
      <c r="AC13" s="14">
        <v>4.1479999999999998E-3</v>
      </c>
      <c r="AD13" s="14">
        <v>8.3690000000000001E-2</v>
      </c>
      <c r="AE13" s="14">
        <v>0.215668</v>
      </c>
      <c r="AF13" s="14">
        <v>0.38588299999999998</v>
      </c>
      <c r="AG13" s="14">
        <v>0.41742000000000001</v>
      </c>
      <c r="AH13" s="14">
        <v>0.46984799999999999</v>
      </c>
      <c r="AI13" s="14">
        <v>0.489286</v>
      </c>
      <c r="AJ13" s="14">
        <v>0.48168499999999997</v>
      </c>
      <c r="AK13" s="14">
        <v>0.45136799999999999</v>
      </c>
      <c r="AL13" s="14">
        <v>0.42280200000000001</v>
      </c>
      <c r="AM13" s="14">
        <v>0.34362500000000001</v>
      </c>
      <c r="AN13" s="14">
        <v>-1.6094000000000001E-2</v>
      </c>
      <c r="AO13" s="14">
        <v>-5.2795000000000002E-2</v>
      </c>
      <c r="AP13" s="14">
        <v>-1.9061999999999999E-2</v>
      </c>
      <c r="AQ13" s="14">
        <v>-6.1907999999999998E-2</v>
      </c>
      <c r="AR13" s="14">
        <v>0.17002</v>
      </c>
      <c r="AS13" s="14">
        <v>0.20082800000000001</v>
      </c>
      <c r="AT13" s="14">
        <v>0.249664</v>
      </c>
      <c r="AU13" s="14">
        <v>0.26886199999999999</v>
      </c>
      <c r="AV13" s="14">
        <v>0.27269100000000002</v>
      </c>
      <c r="AW13" s="14">
        <v>0.26868300000000001</v>
      </c>
      <c r="AX13" s="14">
        <v>0.25822000000000001</v>
      </c>
      <c r="AY13" s="14">
        <v>0.25308599999999998</v>
      </c>
      <c r="AZ13" s="14">
        <v>1.5221E-2</v>
      </c>
      <c r="BA13" s="14">
        <v>-8.0918000000000004E-2</v>
      </c>
      <c r="BB13" s="14">
        <v>-5.3841E-2</v>
      </c>
      <c r="BC13" s="14">
        <v>0.37693599999999999</v>
      </c>
      <c r="BD13" s="14">
        <v>0.47970499999999999</v>
      </c>
      <c r="BE13" s="14">
        <v>-9.0263999999999997E-2</v>
      </c>
      <c r="BF13" s="14">
        <v>-2.9038999999999999E-2</v>
      </c>
      <c r="BG13" s="14">
        <v>8.1088999999999994E-2</v>
      </c>
      <c r="BH13" s="14">
        <v>0.100386</v>
      </c>
      <c r="BI13" s="14">
        <v>0.38928499999999999</v>
      </c>
      <c r="BJ13" s="14">
        <v>0.44294800000000001</v>
      </c>
      <c r="BK13" s="14">
        <v>0.50926700000000003</v>
      </c>
      <c r="BL13" s="14">
        <v>0.54156300000000002</v>
      </c>
      <c r="BM13" s="14">
        <v>3.7799999999999999E-3</v>
      </c>
      <c r="BN13" s="14">
        <v>-4.548E-2</v>
      </c>
      <c r="BO13" s="14">
        <v>0.16083500000000001</v>
      </c>
      <c r="BP13" s="14">
        <v>0.42724400000000001</v>
      </c>
      <c r="BQ13" s="14">
        <v>0.60488500000000001</v>
      </c>
      <c r="BR13" s="14">
        <v>0.66908400000000001</v>
      </c>
      <c r="BS13" s="14">
        <v>0.72804199999999997</v>
      </c>
      <c r="BT13" s="14">
        <v>0.74700699999999998</v>
      </c>
      <c r="BU13" s="14">
        <v>0.72647600000000001</v>
      </c>
      <c r="BV13" s="14">
        <v>0.76511099999999999</v>
      </c>
      <c r="BW13" s="14">
        <v>0.74829000000000001</v>
      </c>
      <c r="BX13" s="14">
        <v>0.72061500000000001</v>
      </c>
      <c r="BY13" s="14">
        <v>1.2969E-2</v>
      </c>
      <c r="BZ13" s="14">
        <v>6.973E-2</v>
      </c>
      <c r="CA13" s="14">
        <v>2.8711E-2</v>
      </c>
      <c r="CB13" s="14">
        <v>2.8570999999999999E-2</v>
      </c>
      <c r="CC13" s="14">
        <v>0.43136000000000002</v>
      </c>
      <c r="CD13" s="14">
        <v>0.44920900000000002</v>
      </c>
      <c r="CE13" s="14">
        <v>0.53298900000000005</v>
      </c>
      <c r="CF13" s="14">
        <v>0.55881899999999995</v>
      </c>
      <c r="CG13" s="14">
        <v>0.45766499999999999</v>
      </c>
      <c r="CH13" s="14">
        <v>5.1851000000000001E-2</v>
      </c>
      <c r="CI13" s="14">
        <v>-7.5950000000000002E-3</v>
      </c>
      <c r="CJ13" s="14">
        <v>8.0707000000000001E-2</v>
      </c>
      <c r="CK13" s="14">
        <v>0.113346</v>
      </c>
      <c r="CL13" s="14">
        <v>0.19595099999999999</v>
      </c>
      <c r="CM13" s="14">
        <v>0.23891899999999999</v>
      </c>
      <c r="CN13" s="14">
        <v>0.51447299999999996</v>
      </c>
      <c r="CO13" s="14">
        <v>4.1411000000000003E-2</v>
      </c>
      <c r="CP13" s="14">
        <v>1.0291E-2</v>
      </c>
      <c r="CQ13" s="14">
        <v>8.9510000000000006E-3</v>
      </c>
      <c r="CR13" s="14">
        <v>-3.6519999999999999E-3</v>
      </c>
      <c r="CS13" s="14">
        <v>3.4419999999999999E-2</v>
      </c>
      <c r="CT13" s="14">
        <v>4.0399999999999998E-2</v>
      </c>
      <c r="CU13" s="14">
        <v>7.6725000000000002E-2</v>
      </c>
      <c r="CV13" s="14">
        <v>8.4002999999999994E-2</v>
      </c>
      <c r="CW13" s="14">
        <v>-0.212174</v>
      </c>
      <c r="CX13" s="14">
        <v>-0.206594</v>
      </c>
      <c r="CY13" s="14">
        <v>-0.20846100000000001</v>
      </c>
      <c r="CZ13" s="14">
        <v>-0.21463399999999999</v>
      </c>
      <c r="DA13" s="14">
        <v>-0.204233</v>
      </c>
      <c r="DB13" s="14">
        <v>5.7518E-2</v>
      </c>
      <c r="DC13" s="14">
        <v>3.8370000000000001E-3</v>
      </c>
      <c r="DD13" s="14">
        <v>0.104079</v>
      </c>
      <c r="DE13" s="14">
        <v>9.6508999999999998E-2</v>
      </c>
      <c r="DF13" s="14">
        <v>0.235044</v>
      </c>
      <c r="DG13" s="14">
        <v>-2.9583000000000002E-2</v>
      </c>
      <c r="DH13" s="14">
        <v>4.6440000000000002E-2</v>
      </c>
      <c r="DI13" s="14">
        <v>0.113359</v>
      </c>
      <c r="DJ13" s="14">
        <v>0.11301799999999999</v>
      </c>
      <c r="DK13" s="14">
        <v>2.9415E-2</v>
      </c>
      <c r="DL13" s="14">
        <v>0.105182</v>
      </c>
      <c r="DM13" s="14">
        <v>-6.6582000000000002E-2</v>
      </c>
      <c r="DN13" s="14">
        <v>0.34166000000000002</v>
      </c>
      <c r="DO13" s="14">
        <v>3.1646000000000001E-2</v>
      </c>
      <c r="DP13" s="14">
        <v>-0.26049800000000001</v>
      </c>
      <c r="DQ13" s="14">
        <v>0.143766</v>
      </c>
      <c r="DR13" s="14">
        <v>-0.19534499999999999</v>
      </c>
      <c r="DS13" s="14">
        <v>-0.15273999999999999</v>
      </c>
      <c r="DT13" s="14">
        <v>1.1003000000000001E-2</v>
      </c>
      <c r="DU13" s="14">
        <v>-0.19037299999999999</v>
      </c>
      <c r="DV13" s="14">
        <v>-0.18398500000000001</v>
      </c>
      <c r="DW13" s="14">
        <v>-0.26747799999999999</v>
      </c>
      <c r="DX13" s="14">
        <v>-0.26822299999999999</v>
      </c>
      <c r="DY13" s="14">
        <v>-0.32327</v>
      </c>
      <c r="DZ13" s="14">
        <v>-0.31303500000000001</v>
      </c>
      <c r="EA13" s="14">
        <v>-0.30918800000000002</v>
      </c>
      <c r="EB13" s="14">
        <v>-0.32039000000000001</v>
      </c>
      <c r="EC13" s="14">
        <v>-0.291408</v>
      </c>
      <c r="ED13" s="14">
        <v>-9.0359999999999996E-2</v>
      </c>
      <c r="EE13" s="35">
        <v>27.178695000000001</v>
      </c>
      <c r="EV13">
        <v>9</v>
      </c>
      <c r="EW13">
        <f t="shared" si="0"/>
        <v>0</v>
      </c>
    </row>
    <row r="14" spans="1:153" x14ac:dyDescent="0.2">
      <c r="A14" s="13">
        <v>10</v>
      </c>
      <c r="B14" s="9">
        <v>-4.3540000000000002E-2</v>
      </c>
      <c r="C14" s="14">
        <v>2.9290000000000002E-3</v>
      </c>
      <c r="D14" s="14">
        <v>0.124848</v>
      </c>
      <c r="E14" s="14">
        <v>0.216664</v>
      </c>
      <c r="F14" s="14">
        <v>0.58515399999999995</v>
      </c>
      <c r="G14" s="14">
        <v>0.71040300000000001</v>
      </c>
      <c r="H14" s="14">
        <v>0.83082599999999995</v>
      </c>
      <c r="I14" s="14">
        <v>0.89197199999999999</v>
      </c>
      <c r="J14" s="14">
        <v>0.95247199999999999</v>
      </c>
      <c r="K14" s="14">
        <v>1</v>
      </c>
      <c r="L14" s="14">
        <v>0.95851799999999998</v>
      </c>
      <c r="M14" s="14">
        <v>0.77494200000000002</v>
      </c>
      <c r="N14" s="14">
        <v>4.0747999999999999E-2</v>
      </c>
      <c r="O14" s="14">
        <v>-3.382E-3</v>
      </c>
      <c r="P14" s="14">
        <v>7.3611999999999997E-2</v>
      </c>
      <c r="Q14" s="14">
        <v>-6.4630999999999994E-2</v>
      </c>
      <c r="R14" s="14">
        <v>3.5660000000000002E-3</v>
      </c>
      <c r="S14" s="14">
        <v>0.248971</v>
      </c>
      <c r="T14" s="14">
        <v>0.41287099999999999</v>
      </c>
      <c r="U14" s="14">
        <v>0.46695500000000001</v>
      </c>
      <c r="V14" s="14">
        <v>0.49375799999999997</v>
      </c>
      <c r="W14" s="14">
        <v>0.51400000000000001</v>
      </c>
      <c r="X14" s="14">
        <v>0.52280099999999996</v>
      </c>
      <c r="Y14" s="14">
        <v>0.48508099999999998</v>
      </c>
      <c r="Z14" s="14">
        <v>0.44280999999999998</v>
      </c>
      <c r="AA14" s="14">
        <v>0.32978099999999999</v>
      </c>
      <c r="AB14" s="14">
        <v>-3.0509000000000001E-2</v>
      </c>
      <c r="AC14" s="14">
        <v>3.3250000000000002E-2</v>
      </c>
      <c r="AD14" s="14">
        <v>0.111027</v>
      </c>
      <c r="AE14" s="14">
        <v>0.20638599999999999</v>
      </c>
      <c r="AF14" s="14">
        <v>0.36598799999999998</v>
      </c>
      <c r="AG14" s="14">
        <v>0.39983000000000002</v>
      </c>
      <c r="AH14" s="14">
        <v>0.44487100000000002</v>
      </c>
      <c r="AI14" s="14">
        <v>0.45959800000000001</v>
      </c>
      <c r="AJ14" s="14">
        <v>0.45768199999999998</v>
      </c>
      <c r="AK14" s="14">
        <v>0.44353799999999999</v>
      </c>
      <c r="AL14" s="14">
        <v>0.42565900000000001</v>
      </c>
      <c r="AM14" s="14">
        <v>0.362674</v>
      </c>
      <c r="AN14" s="14">
        <v>-2.9170999999999999E-2</v>
      </c>
      <c r="AO14" s="14">
        <v>-6.2309999999999997E-2</v>
      </c>
      <c r="AP14" s="14">
        <v>-2.9498E-2</v>
      </c>
      <c r="AQ14" s="14">
        <v>-5.3946000000000001E-2</v>
      </c>
      <c r="AR14" s="14">
        <v>0.156254</v>
      </c>
      <c r="AS14" s="14">
        <v>0.19186700000000001</v>
      </c>
      <c r="AT14" s="14">
        <v>0.23721100000000001</v>
      </c>
      <c r="AU14" s="14">
        <v>0.255969</v>
      </c>
      <c r="AV14" s="14">
        <v>0.25243100000000002</v>
      </c>
      <c r="AW14" s="14">
        <v>0.24204899999999999</v>
      </c>
      <c r="AX14" s="14">
        <v>0.22820799999999999</v>
      </c>
      <c r="AY14" s="14">
        <v>0.21559300000000001</v>
      </c>
      <c r="AZ14" s="14">
        <v>-2.2994000000000001E-2</v>
      </c>
      <c r="BA14" s="14">
        <v>-0.104295</v>
      </c>
      <c r="BB14" s="14">
        <v>-7.7933000000000002E-2</v>
      </c>
      <c r="BC14" s="14">
        <v>0.332959</v>
      </c>
      <c r="BD14" s="14">
        <v>0.44072299999999998</v>
      </c>
      <c r="BE14" s="14">
        <v>-8.4376999999999994E-2</v>
      </c>
      <c r="BF14" s="14">
        <v>-1.7788999999999999E-2</v>
      </c>
      <c r="BG14" s="14">
        <v>8.9219000000000007E-2</v>
      </c>
      <c r="BH14" s="14">
        <v>9.7709000000000004E-2</v>
      </c>
      <c r="BI14" s="14">
        <v>0.36343300000000001</v>
      </c>
      <c r="BJ14" s="14">
        <v>0.41530899999999998</v>
      </c>
      <c r="BK14" s="14">
        <v>0.47492800000000002</v>
      </c>
      <c r="BL14" s="14">
        <v>0.50774300000000006</v>
      </c>
      <c r="BM14" s="14">
        <v>4.1009999999999996E-3</v>
      </c>
      <c r="BN14" s="14">
        <v>-4.1675999999999998E-2</v>
      </c>
      <c r="BO14" s="14">
        <v>0.154895</v>
      </c>
      <c r="BP14" s="14">
        <v>0.40675699999999998</v>
      </c>
      <c r="BQ14" s="14">
        <v>0.57517399999999996</v>
      </c>
      <c r="BR14" s="14">
        <v>0.63643700000000003</v>
      </c>
      <c r="BS14" s="14">
        <v>0.705206</v>
      </c>
      <c r="BT14" s="14">
        <v>0.71933499999999995</v>
      </c>
      <c r="BU14" s="14">
        <v>0.70478600000000002</v>
      </c>
      <c r="BV14" s="14">
        <v>0.74373100000000003</v>
      </c>
      <c r="BW14" s="14">
        <v>0.72777000000000003</v>
      </c>
      <c r="BX14" s="14">
        <v>0.70442800000000005</v>
      </c>
      <c r="BY14" s="14">
        <v>7.1869999999999998E-3</v>
      </c>
      <c r="BZ14" s="14">
        <v>6.9447999999999996E-2</v>
      </c>
      <c r="CA14" s="14">
        <v>2.911E-2</v>
      </c>
      <c r="CB14" s="14">
        <v>2.6425000000000001E-2</v>
      </c>
      <c r="CC14" s="14">
        <v>0.42583500000000002</v>
      </c>
      <c r="CD14" s="14">
        <v>0.44845200000000002</v>
      </c>
      <c r="CE14" s="14">
        <v>0.52750300000000006</v>
      </c>
      <c r="CF14" s="14">
        <v>0.54516299999999995</v>
      </c>
      <c r="CG14" s="14">
        <v>0.45902700000000002</v>
      </c>
      <c r="CH14" s="14">
        <v>6.0447000000000001E-2</v>
      </c>
      <c r="CI14" s="14">
        <v>-2.6124000000000001E-2</v>
      </c>
      <c r="CJ14" s="14">
        <v>7.9505999999999993E-2</v>
      </c>
      <c r="CK14" s="14">
        <v>0.12823899999999999</v>
      </c>
      <c r="CL14" s="14">
        <v>0.20788100000000001</v>
      </c>
      <c r="CM14" s="14">
        <v>0.24449699999999999</v>
      </c>
      <c r="CN14" s="14">
        <v>0.48680800000000002</v>
      </c>
      <c r="CO14" s="14">
        <v>5.8250999999999997E-2</v>
      </c>
      <c r="CP14" s="14">
        <v>9.7429999999999999E-3</v>
      </c>
      <c r="CQ14" s="14">
        <v>1.3984E-2</v>
      </c>
      <c r="CR14" s="14">
        <v>-2.8115999999999999E-2</v>
      </c>
      <c r="CS14" s="14">
        <v>1.7663000000000002E-2</v>
      </c>
      <c r="CT14" s="14">
        <v>2.0112000000000001E-2</v>
      </c>
      <c r="CU14" s="14">
        <v>4.6427000000000003E-2</v>
      </c>
      <c r="CV14" s="14">
        <v>5.0728000000000002E-2</v>
      </c>
      <c r="CW14" s="14">
        <v>-0.18374299999999999</v>
      </c>
      <c r="CX14" s="14">
        <v>-0.18435599999999999</v>
      </c>
      <c r="CY14" s="14">
        <v>-0.187725</v>
      </c>
      <c r="CZ14" s="14">
        <v>-0.197826</v>
      </c>
      <c r="DA14" s="14">
        <v>-0.185811</v>
      </c>
      <c r="DB14" s="14">
        <v>7.2086999999999998E-2</v>
      </c>
      <c r="DC14" s="14">
        <v>-2.2989999999999998E-3</v>
      </c>
      <c r="DD14" s="14">
        <v>9.5922999999999994E-2</v>
      </c>
      <c r="DE14" s="14">
        <v>6.4794000000000004E-2</v>
      </c>
      <c r="DF14" s="14">
        <v>0.22055900000000001</v>
      </c>
      <c r="DG14" s="14">
        <v>-2.8646999999999999E-2</v>
      </c>
      <c r="DH14" s="14">
        <v>3.2811E-2</v>
      </c>
      <c r="DI14" s="14">
        <v>8.6607000000000003E-2</v>
      </c>
      <c r="DJ14" s="14">
        <v>8.6391999999999997E-2</v>
      </c>
      <c r="DK14" s="14">
        <v>6.8859999999999998E-3</v>
      </c>
      <c r="DL14" s="14">
        <v>6.1967000000000001E-2</v>
      </c>
      <c r="DM14" s="14">
        <v>-3.6257999999999999E-2</v>
      </c>
      <c r="DN14" s="14">
        <v>0.34265299999999999</v>
      </c>
      <c r="DO14" s="14">
        <v>4.1443000000000001E-2</v>
      </c>
      <c r="DP14" s="14">
        <v>-0.22805500000000001</v>
      </c>
      <c r="DQ14" s="14">
        <v>0.19770699999999999</v>
      </c>
      <c r="DR14" s="14">
        <v>-0.18884100000000001</v>
      </c>
      <c r="DS14" s="14">
        <v>-0.13072</v>
      </c>
      <c r="DT14" s="14">
        <v>9.4990000000000005E-3</v>
      </c>
      <c r="DU14" s="14">
        <v>-0.19724700000000001</v>
      </c>
      <c r="DV14" s="14">
        <v>-0.216893</v>
      </c>
      <c r="DW14" s="14">
        <v>-0.26627400000000001</v>
      </c>
      <c r="DX14" s="14">
        <v>-0.26691799999999999</v>
      </c>
      <c r="DY14" s="14">
        <v>-0.31025799999999998</v>
      </c>
      <c r="DZ14" s="14">
        <v>-0.29717500000000002</v>
      </c>
      <c r="EA14" s="14">
        <v>-0.29229500000000003</v>
      </c>
      <c r="EB14" s="14">
        <v>-0.29540899999999998</v>
      </c>
      <c r="EC14" s="14">
        <v>-0.28152899999999997</v>
      </c>
      <c r="ED14" s="14">
        <v>-9.7936999999999996E-2</v>
      </c>
      <c r="EE14" s="35">
        <v>25.863666999999982</v>
      </c>
      <c r="EV14">
        <v>10</v>
      </c>
      <c r="EW14">
        <f t="shared" si="0"/>
        <v>0</v>
      </c>
    </row>
    <row r="15" spans="1:153" x14ac:dyDescent="0.2">
      <c r="A15" s="13">
        <v>11</v>
      </c>
      <c r="B15" s="9">
        <v>-2.3064999999999999E-2</v>
      </c>
      <c r="C15" s="14">
        <v>-9.3089999999999996E-3</v>
      </c>
      <c r="D15" s="14">
        <v>8.9331999999999995E-2</v>
      </c>
      <c r="E15" s="14">
        <v>0.162437</v>
      </c>
      <c r="F15" s="14">
        <v>0.51563999999999999</v>
      </c>
      <c r="G15" s="14">
        <v>0.63461000000000001</v>
      </c>
      <c r="H15" s="14">
        <v>0.75520900000000002</v>
      </c>
      <c r="I15" s="14">
        <v>0.81865900000000003</v>
      </c>
      <c r="J15" s="14">
        <v>0.89156400000000002</v>
      </c>
      <c r="K15" s="14">
        <v>0.95851799999999998</v>
      </c>
      <c r="L15" s="14">
        <v>1</v>
      </c>
      <c r="M15" s="14">
        <v>0.84731500000000004</v>
      </c>
      <c r="N15" s="14">
        <v>1.4461999999999999E-2</v>
      </c>
      <c r="O15" s="14">
        <v>-2.7137000000000001E-2</v>
      </c>
      <c r="P15" s="14">
        <v>7.6573000000000002E-2</v>
      </c>
      <c r="Q15" s="14">
        <v>-8.3680000000000004E-2</v>
      </c>
      <c r="R15" s="14">
        <v>-8.2959999999999996E-3</v>
      </c>
      <c r="S15" s="14">
        <v>0.215418</v>
      </c>
      <c r="T15" s="14">
        <v>0.39731300000000003</v>
      </c>
      <c r="U15" s="14">
        <v>0.44863900000000001</v>
      </c>
      <c r="V15" s="14">
        <v>0.473744</v>
      </c>
      <c r="W15" s="14">
        <v>0.49112600000000001</v>
      </c>
      <c r="X15" s="14">
        <v>0.500116</v>
      </c>
      <c r="Y15" s="14">
        <v>0.46242800000000001</v>
      </c>
      <c r="Z15" s="14">
        <v>0.43018000000000001</v>
      </c>
      <c r="AA15" s="14">
        <v>0.331397</v>
      </c>
      <c r="AB15" s="14">
        <v>-2.7276999999999999E-2</v>
      </c>
      <c r="AC15" s="14">
        <v>5.1324000000000002E-2</v>
      </c>
      <c r="AD15" s="14">
        <v>0.121651</v>
      </c>
      <c r="AE15" s="14">
        <v>0.172014</v>
      </c>
      <c r="AF15" s="14">
        <v>0.33803299999999997</v>
      </c>
      <c r="AG15" s="14">
        <v>0.37912499999999999</v>
      </c>
      <c r="AH15" s="14">
        <v>0.42712800000000001</v>
      </c>
      <c r="AI15" s="14">
        <v>0.446573</v>
      </c>
      <c r="AJ15" s="14">
        <v>0.45052300000000001</v>
      </c>
      <c r="AK15" s="14">
        <v>0.43910700000000003</v>
      </c>
      <c r="AL15" s="14">
        <v>0.41982900000000001</v>
      </c>
      <c r="AM15" s="14">
        <v>0.358655</v>
      </c>
      <c r="AN15" s="14">
        <v>-2.5208999999999999E-2</v>
      </c>
      <c r="AO15" s="14">
        <v>-7.8464999999999993E-2</v>
      </c>
      <c r="AP15" s="14">
        <v>-3.0898999999999999E-2</v>
      </c>
      <c r="AQ15" s="14">
        <v>-5.5445000000000001E-2</v>
      </c>
      <c r="AR15" s="14">
        <v>0.13222700000000001</v>
      </c>
      <c r="AS15" s="14">
        <v>0.173813</v>
      </c>
      <c r="AT15" s="14">
        <v>0.21454300000000001</v>
      </c>
      <c r="AU15" s="14">
        <v>0.234461</v>
      </c>
      <c r="AV15" s="14">
        <v>0.231487</v>
      </c>
      <c r="AW15" s="14">
        <v>0.229464</v>
      </c>
      <c r="AX15" s="14">
        <v>0.21993199999999999</v>
      </c>
      <c r="AY15" s="14">
        <v>0.20668300000000001</v>
      </c>
      <c r="AZ15" s="14">
        <v>-1.6123999999999999E-2</v>
      </c>
      <c r="BA15" s="14">
        <v>-0.110932</v>
      </c>
      <c r="BB15" s="14">
        <v>-9.1842999999999994E-2</v>
      </c>
      <c r="BC15" s="14">
        <v>0.35078399999999998</v>
      </c>
      <c r="BD15" s="14">
        <v>0.44676199999999999</v>
      </c>
      <c r="BE15" s="14">
        <v>-0.109263</v>
      </c>
      <c r="BF15" s="14">
        <v>-2.2238000000000001E-2</v>
      </c>
      <c r="BG15" s="14">
        <v>7.7343999999999996E-2</v>
      </c>
      <c r="BH15" s="14">
        <v>0.119736</v>
      </c>
      <c r="BI15" s="14">
        <v>0.38548100000000002</v>
      </c>
      <c r="BJ15" s="14">
        <v>0.43071700000000002</v>
      </c>
      <c r="BK15" s="14">
        <v>0.47300700000000001</v>
      </c>
      <c r="BL15" s="14">
        <v>0.502023</v>
      </c>
      <c r="BM15" s="14">
        <v>-2.5044E-2</v>
      </c>
      <c r="BN15" s="14">
        <v>-6.6744999999999999E-2</v>
      </c>
      <c r="BO15" s="14">
        <v>0.12848399999999999</v>
      </c>
      <c r="BP15" s="14">
        <v>0.354545</v>
      </c>
      <c r="BQ15" s="14">
        <v>0.51983299999999999</v>
      </c>
      <c r="BR15" s="14">
        <v>0.58184000000000002</v>
      </c>
      <c r="BS15" s="14">
        <v>0.65443600000000002</v>
      </c>
      <c r="BT15" s="14">
        <v>0.67009099999999999</v>
      </c>
      <c r="BU15" s="14">
        <v>0.66284600000000005</v>
      </c>
      <c r="BV15" s="14">
        <v>0.70305300000000004</v>
      </c>
      <c r="BW15" s="14">
        <v>0.69034899999999999</v>
      </c>
      <c r="BX15" s="14">
        <v>0.66997200000000001</v>
      </c>
      <c r="BY15" s="14">
        <v>1.1816999999999999E-2</v>
      </c>
      <c r="BZ15" s="14">
        <v>7.1160000000000001E-2</v>
      </c>
      <c r="CA15" s="14">
        <v>-2.5599999999999999E-4</v>
      </c>
      <c r="CB15" s="14">
        <v>2.5793E-2</v>
      </c>
      <c r="CC15" s="14">
        <v>0.42374200000000001</v>
      </c>
      <c r="CD15" s="14">
        <v>0.44810899999999998</v>
      </c>
      <c r="CE15" s="14">
        <v>0.52534199999999998</v>
      </c>
      <c r="CF15" s="14">
        <v>0.53125500000000003</v>
      </c>
      <c r="CG15" s="14">
        <v>0.45663399999999998</v>
      </c>
      <c r="CH15" s="14">
        <v>3.6540000000000003E-2</v>
      </c>
      <c r="CI15" s="14">
        <v>-3.1694E-2</v>
      </c>
      <c r="CJ15" s="14">
        <v>4.4450000000000003E-2</v>
      </c>
      <c r="CK15" s="14">
        <v>0.103197</v>
      </c>
      <c r="CL15" s="14">
        <v>0.18581900000000001</v>
      </c>
      <c r="CM15" s="14">
        <v>0.22032199999999999</v>
      </c>
      <c r="CN15" s="14">
        <v>0.47502800000000001</v>
      </c>
      <c r="CO15" s="14">
        <v>9.7944000000000003E-2</v>
      </c>
      <c r="CP15" s="14">
        <v>7.306E-3</v>
      </c>
      <c r="CQ15" s="14">
        <v>-7.7889999999999999E-3</v>
      </c>
      <c r="CR15" s="14">
        <v>-5.4566000000000003E-2</v>
      </c>
      <c r="CS15" s="14">
        <v>-1.6922E-2</v>
      </c>
      <c r="CT15" s="14">
        <v>-1.6131E-2</v>
      </c>
      <c r="CU15" s="14">
        <v>1.274E-2</v>
      </c>
      <c r="CV15" s="14">
        <v>2.5642999999999999E-2</v>
      </c>
      <c r="CW15" s="14">
        <v>-0.18623200000000001</v>
      </c>
      <c r="CX15" s="14">
        <v>-0.18998699999999999</v>
      </c>
      <c r="CY15" s="14">
        <v>-0.189915</v>
      </c>
      <c r="CZ15" s="14">
        <v>-0.19553499999999999</v>
      </c>
      <c r="DA15" s="14">
        <v>-0.18815499999999999</v>
      </c>
      <c r="DB15" s="14">
        <v>7.5105000000000005E-2</v>
      </c>
      <c r="DC15" s="14">
        <v>-8.9049999999999997E-3</v>
      </c>
      <c r="DD15" s="14">
        <v>9.0412000000000006E-2</v>
      </c>
      <c r="DE15" s="14">
        <v>4.7247999999999998E-2</v>
      </c>
      <c r="DF15" s="14">
        <v>0.210676</v>
      </c>
      <c r="DG15" s="14">
        <v>-3.5611999999999998E-2</v>
      </c>
      <c r="DH15" s="14">
        <v>2.9239999999999999E-2</v>
      </c>
      <c r="DI15" s="14">
        <v>8.9842000000000005E-2</v>
      </c>
      <c r="DJ15" s="14">
        <v>8.9874999999999997E-2</v>
      </c>
      <c r="DK15" s="14">
        <v>1.5446E-2</v>
      </c>
      <c r="DL15" s="14">
        <v>2.2119E-2</v>
      </c>
      <c r="DM15" s="14">
        <v>-4.9963E-2</v>
      </c>
      <c r="DN15" s="14">
        <v>0.36638500000000002</v>
      </c>
      <c r="DO15" s="14">
        <v>8.1244999999999998E-2</v>
      </c>
      <c r="DP15" s="14">
        <v>-0.19747899999999999</v>
      </c>
      <c r="DQ15" s="14">
        <v>0.18287100000000001</v>
      </c>
      <c r="DR15" s="14">
        <v>-0.211562</v>
      </c>
      <c r="DS15" s="14">
        <v>-0.15798300000000001</v>
      </c>
      <c r="DT15" s="14">
        <v>1.5379E-2</v>
      </c>
      <c r="DU15" s="14">
        <v>-0.18912000000000001</v>
      </c>
      <c r="DV15" s="14">
        <v>-0.217724</v>
      </c>
      <c r="DW15" s="14">
        <v>-0.24459</v>
      </c>
      <c r="DX15" s="14">
        <v>-0.23977000000000001</v>
      </c>
      <c r="DY15" s="14">
        <v>-0.28246500000000002</v>
      </c>
      <c r="DZ15" s="14">
        <v>-0.26128499999999999</v>
      </c>
      <c r="EA15" s="14">
        <v>-0.26306600000000002</v>
      </c>
      <c r="EB15" s="14">
        <v>-0.265347</v>
      </c>
      <c r="EC15" s="14">
        <v>-0.26738200000000001</v>
      </c>
      <c r="ED15" s="14">
        <v>-7.9409999999999994E-2</v>
      </c>
      <c r="EE15" s="35">
        <v>24.341422999999995</v>
      </c>
      <c r="EV15">
        <v>11</v>
      </c>
      <c r="EW15">
        <f t="shared" si="0"/>
        <v>0</v>
      </c>
    </row>
    <row r="16" spans="1:153" x14ac:dyDescent="0.2">
      <c r="A16" s="13">
        <v>12</v>
      </c>
      <c r="B16" s="9">
        <v>-1.1750999999999999E-2</v>
      </c>
      <c r="C16" s="14">
        <v>-9.8890000000000002E-3</v>
      </c>
      <c r="D16" s="14">
        <v>3.7187999999999999E-2</v>
      </c>
      <c r="E16" s="14">
        <v>7.9337000000000005E-2</v>
      </c>
      <c r="F16" s="14">
        <v>0.30396000000000001</v>
      </c>
      <c r="G16" s="14">
        <v>0.40429599999999999</v>
      </c>
      <c r="H16" s="14">
        <v>0.52139000000000002</v>
      </c>
      <c r="I16" s="14">
        <v>0.58343400000000001</v>
      </c>
      <c r="J16" s="14">
        <v>0.68082799999999999</v>
      </c>
      <c r="K16" s="14">
        <v>0.77494200000000002</v>
      </c>
      <c r="L16" s="14">
        <v>0.84731500000000004</v>
      </c>
      <c r="M16" s="14">
        <v>1</v>
      </c>
      <c r="N16" s="14">
        <v>2.3441E-2</v>
      </c>
      <c r="O16" s="14">
        <v>-4.8646000000000002E-2</v>
      </c>
      <c r="P16" s="14">
        <v>8.3233000000000001E-2</v>
      </c>
      <c r="Q16" s="14">
        <v>-4.5151999999999998E-2</v>
      </c>
      <c r="R16" s="14">
        <v>-2.2342999999999998E-2</v>
      </c>
      <c r="S16" s="14">
        <v>0.11411300000000001</v>
      </c>
      <c r="T16" s="14">
        <v>0.259162</v>
      </c>
      <c r="U16" s="14">
        <v>0.31248300000000001</v>
      </c>
      <c r="V16" s="14">
        <v>0.33942299999999997</v>
      </c>
      <c r="W16" s="14">
        <v>0.37132300000000001</v>
      </c>
      <c r="X16" s="14">
        <v>0.40021499999999999</v>
      </c>
      <c r="Y16" s="14">
        <v>0.383523</v>
      </c>
      <c r="Z16" s="14">
        <v>0.36419299999999999</v>
      </c>
      <c r="AA16" s="14">
        <v>0.29252499999999998</v>
      </c>
      <c r="AB16" s="14">
        <v>3.9725999999999997E-2</v>
      </c>
      <c r="AC16" s="14">
        <v>4.4822000000000001E-2</v>
      </c>
      <c r="AD16" s="14">
        <v>0.119726</v>
      </c>
      <c r="AE16" s="14">
        <v>7.2390999999999997E-2</v>
      </c>
      <c r="AF16" s="14">
        <v>0.196073</v>
      </c>
      <c r="AG16" s="14">
        <v>0.24255499999999999</v>
      </c>
      <c r="AH16" s="14">
        <v>0.29952899999999999</v>
      </c>
      <c r="AI16" s="14">
        <v>0.32801200000000003</v>
      </c>
      <c r="AJ16" s="14">
        <v>0.343252</v>
      </c>
      <c r="AK16" s="14">
        <v>0.33362000000000003</v>
      </c>
      <c r="AL16" s="14">
        <v>0.31079200000000001</v>
      </c>
      <c r="AM16" s="14">
        <v>0.25584200000000001</v>
      </c>
      <c r="AN16" s="14">
        <v>1.9730000000000001E-2</v>
      </c>
      <c r="AO16" s="14">
        <v>-2.4653999999999999E-2</v>
      </c>
      <c r="AP16" s="14">
        <v>-5.6680000000000003E-3</v>
      </c>
      <c r="AQ16" s="14">
        <v>-6.7297999999999997E-2</v>
      </c>
      <c r="AR16" s="14">
        <v>3.0776000000000001E-2</v>
      </c>
      <c r="AS16" s="14">
        <v>8.2411999999999999E-2</v>
      </c>
      <c r="AT16" s="14">
        <v>0.133412</v>
      </c>
      <c r="AU16" s="14">
        <v>0.157448</v>
      </c>
      <c r="AV16" s="14">
        <v>0.168625</v>
      </c>
      <c r="AW16" s="14">
        <v>0.17294999999999999</v>
      </c>
      <c r="AX16" s="14">
        <v>0.164657</v>
      </c>
      <c r="AY16" s="14">
        <v>0.158022</v>
      </c>
      <c r="AZ16" s="14">
        <v>7.9360000000000003E-3</v>
      </c>
      <c r="BA16" s="14">
        <v>-8.9519000000000001E-2</v>
      </c>
      <c r="BB16" s="14">
        <v>-0.106543</v>
      </c>
      <c r="BC16" s="14">
        <v>0.262573</v>
      </c>
      <c r="BD16" s="14">
        <v>0.31929800000000003</v>
      </c>
      <c r="BE16" s="14">
        <v>-8.2607E-2</v>
      </c>
      <c r="BF16" s="14">
        <v>-1.8846999999999999E-2</v>
      </c>
      <c r="BG16" s="14">
        <v>0.10995199999999999</v>
      </c>
      <c r="BH16" s="14">
        <v>0.114256</v>
      </c>
      <c r="BI16" s="14">
        <v>0.31972400000000001</v>
      </c>
      <c r="BJ16" s="14">
        <v>0.359815</v>
      </c>
      <c r="BK16" s="14">
        <v>0.38919799999999999</v>
      </c>
      <c r="BL16" s="14">
        <v>0.406725</v>
      </c>
      <c r="BM16" s="14">
        <v>-2.1930000000000002E-2</v>
      </c>
      <c r="BN16" s="14">
        <v>-3.4861000000000003E-2</v>
      </c>
      <c r="BO16" s="14">
        <v>3.5362999999999999E-2</v>
      </c>
      <c r="BP16" s="14">
        <v>0.18517</v>
      </c>
      <c r="BQ16" s="14">
        <v>0.34080100000000002</v>
      </c>
      <c r="BR16" s="14">
        <v>0.40616000000000002</v>
      </c>
      <c r="BS16" s="14">
        <v>0.497365</v>
      </c>
      <c r="BT16" s="14">
        <v>0.52498</v>
      </c>
      <c r="BU16" s="14">
        <v>0.54015000000000002</v>
      </c>
      <c r="BV16" s="14">
        <v>0.58718499999999996</v>
      </c>
      <c r="BW16" s="14">
        <v>0.57659499999999997</v>
      </c>
      <c r="BX16" s="14">
        <v>0.57786899999999997</v>
      </c>
      <c r="BY16" s="14">
        <v>2.7929999999999999E-3</v>
      </c>
      <c r="BZ16" s="14">
        <v>4.7071000000000002E-2</v>
      </c>
      <c r="CA16" s="14">
        <v>-2.2171E-2</v>
      </c>
      <c r="CB16" s="14">
        <v>-4.8089999999999999E-3</v>
      </c>
      <c r="CC16" s="14">
        <v>0.33785599999999999</v>
      </c>
      <c r="CD16" s="14">
        <v>0.35217500000000002</v>
      </c>
      <c r="CE16" s="14">
        <v>0.42988900000000002</v>
      </c>
      <c r="CF16" s="14">
        <v>0.42301800000000001</v>
      </c>
      <c r="CG16" s="14">
        <v>0.371286</v>
      </c>
      <c r="CH16" s="14">
        <v>5.3573999999999997E-2</v>
      </c>
      <c r="CI16" s="14">
        <v>-3.7754999999999997E-2</v>
      </c>
      <c r="CJ16" s="14">
        <v>-9.4260000000000004E-3</v>
      </c>
      <c r="CK16" s="14">
        <v>9.0347999999999998E-2</v>
      </c>
      <c r="CL16" s="14">
        <v>0.123934</v>
      </c>
      <c r="CM16" s="14">
        <v>0.15956300000000001</v>
      </c>
      <c r="CN16" s="14">
        <v>0.36041099999999998</v>
      </c>
      <c r="CO16" s="14">
        <v>8.6135000000000003E-2</v>
      </c>
      <c r="CP16" s="14">
        <v>1.0524E-2</v>
      </c>
      <c r="CQ16" s="14">
        <v>3.4640000000000001E-3</v>
      </c>
      <c r="CR16" s="14">
        <v>-2.3533999999999999E-2</v>
      </c>
      <c r="CS16" s="14">
        <v>-2.6728999999999999E-2</v>
      </c>
      <c r="CT16" s="14">
        <v>8.8679999999999991E-3</v>
      </c>
      <c r="CU16" s="14">
        <v>7.195E-3</v>
      </c>
      <c r="CV16" s="14">
        <v>2.069E-2</v>
      </c>
      <c r="CW16" s="14">
        <v>-0.14147399999999999</v>
      </c>
      <c r="CX16" s="14">
        <v>-0.14113999999999999</v>
      </c>
      <c r="CY16" s="14">
        <v>-0.13949800000000001</v>
      </c>
      <c r="CZ16" s="14">
        <v>-0.13972399999999999</v>
      </c>
      <c r="DA16" s="14">
        <v>-0.137262</v>
      </c>
      <c r="DB16" s="14">
        <v>2.8086E-2</v>
      </c>
      <c r="DC16" s="14">
        <v>1.1596E-2</v>
      </c>
      <c r="DD16" s="14">
        <v>9.3978999999999993E-2</v>
      </c>
      <c r="DE16" s="14">
        <v>3.9666E-2</v>
      </c>
      <c r="DF16" s="14">
        <v>0.13175700000000001</v>
      </c>
      <c r="DG16" s="14">
        <v>-3.6500999999999999E-2</v>
      </c>
      <c r="DH16" s="14">
        <v>3.2539999999999999E-3</v>
      </c>
      <c r="DI16" s="14">
        <v>7.0180000000000006E-2</v>
      </c>
      <c r="DJ16" s="14">
        <v>6.9357000000000002E-2</v>
      </c>
      <c r="DK16" s="14">
        <v>2.6280999999999999E-2</v>
      </c>
      <c r="DL16" s="14">
        <v>-2.5561E-2</v>
      </c>
      <c r="DM16" s="14">
        <v>-1.0829999999999999E-2</v>
      </c>
      <c r="DN16" s="14">
        <v>0.312693</v>
      </c>
      <c r="DO16" s="14">
        <v>9.4416E-2</v>
      </c>
      <c r="DP16" s="14">
        <v>-7.7405000000000002E-2</v>
      </c>
      <c r="DQ16" s="14">
        <v>8.6202000000000001E-2</v>
      </c>
      <c r="DR16" s="14">
        <v>-0.16203100000000001</v>
      </c>
      <c r="DS16" s="14">
        <v>-0.13097</v>
      </c>
      <c r="DT16" s="14">
        <v>5.3303999999999997E-2</v>
      </c>
      <c r="DU16" s="14">
        <v>-0.11192199999999999</v>
      </c>
      <c r="DV16" s="14">
        <v>-0.143763</v>
      </c>
      <c r="DW16" s="14">
        <v>-0.14364299999999999</v>
      </c>
      <c r="DX16" s="14">
        <v>-0.13911499999999999</v>
      </c>
      <c r="DY16" s="14">
        <v>-0.186775</v>
      </c>
      <c r="DZ16" s="14">
        <v>-0.184029</v>
      </c>
      <c r="EA16" s="14">
        <v>-0.18739600000000001</v>
      </c>
      <c r="EB16" s="14">
        <v>-0.18790999999999999</v>
      </c>
      <c r="EC16" s="14">
        <v>-0.17708499999999999</v>
      </c>
      <c r="ED16" s="14">
        <v>-9.4718999999999998E-2</v>
      </c>
      <c r="EE16" s="35">
        <v>18.908490999999987</v>
      </c>
      <c r="EV16">
        <v>12</v>
      </c>
      <c r="EW16">
        <f t="shared" si="0"/>
        <v>0</v>
      </c>
    </row>
    <row r="17" spans="1:153" x14ac:dyDescent="0.2">
      <c r="A17" s="13">
        <v>13</v>
      </c>
      <c r="B17" s="9">
        <v>3.6537E-2</v>
      </c>
      <c r="C17" s="14">
        <v>7.4989E-2</v>
      </c>
      <c r="D17" s="14">
        <v>0.13211300000000001</v>
      </c>
      <c r="E17" s="14">
        <v>8.6640999999999996E-2</v>
      </c>
      <c r="F17" s="14">
        <v>6.7878999999999995E-2</v>
      </c>
      <c r="G17" s="14">
        <v>6.5852999999999995E-2</v>
      </c>
      <c r="H17" s="14">
        <v>5.4709000000000001E-2</v>
      </c>
      <c r="I17" s="14">
        <v>4.5661E-2</v>
      </c>
      <c r="J17" s="14">
        <v>4.0265000000000002E-2</v>
      </c>
      <c r="K17" s="14">
        <v>4.0747999999999999E-2</v>
      </c>
      <c r="L17" s="14">
        <v>1.4461999999999999E-2</v>
      </c>
      <c r="M17" s="14">
        <v>2.3441E-2</v>
      </c>
      <c r="N17" s="14">
        <v>1</v>
      </c>
      <c r="O17" s="14">
        <v>0.27667000000000003</v>
      </c>
      <c r="P17" s="14">
        <v>0.17111199999999999</v>
      </c>
      <c r="Q17" s="14">
        <v>0.225133</v>
      </c>
      <c r="R17" s="14">
        <v>0.14191899999999999</v>
      </c>
      <c r="S17" s="14">
        <v>3.326E-3</v>
      </c>
      <c r="T17" s="14">
        <v>2.2107000000000002E-2</v>
      </c>
      <c r="U17" s="14">
        <v>-7.4869999999999997E-3</v>
      </c>
      <c r="V17" s="14">
        <v>-5.104E-3</v>
      </c>
      <c r="W17" s="14">
        <v>-1.2527E-2</v>
      </c>
      <c r="X17" s="14">
        <v>-1.0521000000000001E-2</v>
      </c>
      <c r="Y17" s="14">
        <v>-1.2909E-2</v>
      </c>
      <c r="Z17" s="14">
        <v>-3.397E-2</v>
      </c>
      <c r="AA17" s="14">
        <v>-1.125E-2</v>
      </c>
      <c r="AB17" s="14">
        <v>6.4990999999999993E-2</v>
      </c>
      <c r="AC17" s="14">
        <v>-2.1707000000000001E-2</v>
      </c>
      <c r="AD17" s="14">
        <v>7.7030000000000001E-2</v>
      </c>
      <c r="AE17" s="14">
        <v>-3.2559999999999999E-2</v>
      </c>
      <c r="AF17" s="14">
        <v>-2.2899999999999999E-3</v>
      </c>
      <c r="AG17" s="14">
        <v>-5.6635999999999999E-2</v>
      </c>
      <c r="AH17" s="14">
        <v>-7.1504999999999999E-2</v>
      </c>
      <c r="AI17" s="14">
        <v>-6.8245E-2</v>
      </c>
      <c r="AJ17" s="14">
        <v>-7.6631000000000005E-2</v>
      </c>
      <c r="AK17" s="14">
        <v>-7.3785000000000003E-2</v>
      </c>
      <c r="AL17" s="14">
        <v>-7.8940999999999997E-2</v>
      </c>
      <c r="AM17" s="14">
        <v>-8.8078000000000004E-2</v>
      </c>
      <c r="AN17" s="14">
        <v>0.25370799999999999</v>
      </c>
      <c r="AO17" s="14">
        <v>0.25646799999999997</v>
      </c>
      <c r="AP17" s="14">
        <v>0.206093</v>
      </c>
      <c r="AQ17" s="14">
        <v>4.4079E-2</v>
      </c>
      <c r="AR17" s="14">
        <v>6.5170000000000002E-3</v>
      </c>
      <c r="AS17" s="14">
        <v>-4.4345000000000002E-2</v>
      </c>
      <c r="AT17" s="14">
        <v>-4.2729000000000003E-2</v>
      </c>
      <c r="AU17" s="14">
        <v>-2.1151E-2</v>
      </c>
      <c r="AV17" s="14">
        <v>7.0049999999999999E-3</v>
      </c>
      <c r="AW17" s="14">
        <v>3.6870000000000002E-3</v>
      </c>
      <c r="AX17" s="14">
        <v>6.2040000000000003E-3</v>
      </c>
      <c r="AY17" s="14">
        <v>8.0669999999999995E-3</v>
      </c>
      <c r="AZ17" s="14">
        <v>1.5250000000000001E-3</v>
      </c>
      <c r="BA17" s="14">
        <v>2.3241999999999999E-2</v>
      </c>
      <c r="BB17" s="14">
        <v>-6.1040000000000001E-3</v>
      </c>
      <c r="BC17" s="14">
        <v>-5.9649000000000001E-2</v>
      </c>
      <c r="BD17" s="14">
        <v>-6.6533999999999996E-2</v>
      </c>
      <c r="BE17" s="14">
        <v>0.10259799999999999</v>
      </c>
      <c r="BF17" s="14">
        <v>6.4237000000000002E-2</v>
      </c>
      <c r="BG17" s="14">
        <v>-7.8378000000000003E-2</v>
      </c>
      <c r="BH17" s="14">
        <v>-3.0957999999999999E-2</v>
      </c>
      <c r="BI17" s="14">
        <v>-8.1317E-2</v>
      </c>
      <c r="BJ17" s="14">
        <v>-5.4056E-2</v>
      </c>
      <c r="BK17" s="14">
        <v>-2.6727000000000001E-2</v>
      </c>
      <c r="BL17" s="14">
        <v>-1.5025E-2</v>
      </c>
      <c r="BM17" s="14">
        <v>0.237818</v>
      </c>
      <c r="BN17" s="14">
        <v>6.1551000000000002E-2</v>
      </c>
      <c r="BO17" s="14">
        <v>0.14391399999999999</v>
      </c>
      <c r="BP17" s="14">
        <v>9.2234999999999998E-2</v>
      </c>
      <c r="BQ17" s="14">
        <v>1.5764E-2</v>
      </c>
      <c r="BR17" s="14">
        <v>-1.3332E-2</v>
      </c>
      <c r="BS17" s="14">
        <v>-3.1236E-2</v>
      </c>
      <c r="BT17" s="14">
        <v>-2.0666E-2</v>
      </c>
      <c r="BU17" s="14">
        <v>-2.1351999999999999E-2</v>
      </c>
      <c r="BV17" s="14">
        <v>-3.4250000000000003E-2</v>
      </c>
      <c r="BW17" s="14">
        <v>-3.3952000000000003E-2</v>
      </c>
      <c r="BX17" s="14">
        <v>-5.1003E-2</v>
      </c>
      <c r="BY17" s="14">
        <v>4.5350000000000001E-2</v>
      </c>
      <c r="BZ17" s="14">
        <v>-1.6209999999999999E-2</v>
      </c>
      <c r="CA17" s="14">
        <v>-6.2266000000000002E-2</v>
      </c>
      <c r="CB17" s="14">
        <v>-4.2097000000000002E-2</v>
      </c>
      <c r="CC17" s="14">
        <v>-3.2497999999999999E-2</v>
      </c>
      <c r="CD17" s="14">
        <v>-5.0380000000000001E-2</v>
      </c>
      <c r="CE17" s="14">
        <v>-9.4081999999999999E-2</v>
      </c>
      <c r="CF17" s="14">
        <v>-6.4284999999999995E-2</v>
      </c>
      <c r="CG17" s="14">
        <v>-9.7090999999999997E-2</v>
      </c>
      <c r="CH17" s="14">
        <v>0.256081</v>
      </c>
      <c r="CI17" s="14">
        <v>0.22079699999999999</v>
      </c>
      <c r="CJ17" s="14">
        <v>0.177596</v>
      </c>
      <c r="CK17" s="14">
        <v>0.23408999999999999</v>
      </c>
      <c r="CL17" s="14">
        <v>0.16588</v>
      </c>
      <c r="CM17" s="14">
        <v>0.108206</v>
      </c>
      <c r="CN17" s="14">
        <v>-4.2895000000000003E-2</v>
      </c>
      <c r="CO17" s="14">
        <v>4.3922999999999997E-2</v>
      </c>
      <c r="CP17" s="14">
        <v>0.23776600000000001</v>
      </c>
      <c r="CQ17" s="14">
        <v>0.14175099999999999</v>
      </c>
      <c r="CR17" s="14">
        <v>0.19595399999999999</v>
      </c>
      <c r="CS17" s="14">
        <v>0.22137599999999999</v>
      </c>
      <c r="CT17" s="14">
        <v>0.294041</v>
      </c>
      <c r="CU17" s="14">
        <v>0.21173900000000001</v>
      </c>
      <c r="CV17" s="14">
        <v>0.155864</v>
      </c>
      <c r="CW17" s="14">
        <v>-4.5093000000000001E-2</v>
      </c>
      <c r="CX17" s="14">
        <v>-2.1573999999999999E-2</v>
      </c>
      <c r="CY17" s="14">
        <v>-1.3703E-2</v>
      </c>
      <c r="CZ17" s="14">
        <v>1.5739E-2</v>
      </c>
      <c r="DA17" s="14">
        <v>-6.0099999999999997E-4</v>
      </c>
      <c r="DB17" s="14">
        <v>-0.115379</v>
      </c>
      <c r="DC17" s="14">
        <v>0.26962399999999997</v>
      </c>
      <c r="DD17" s="14">
        <v>0.179563</v>
      </c>
      <c r="DE17" s="14">
        <v>0.13769700000000001</v>
      </c>
      <c r="DF17" s="14">
        <v>-1.3013E-2</v>
      </c>
      <c r="DG17" s="14">
        <v>3.0106999999999998E-2</v>
      </c>
      <c r="DH17" s="14">
        <v>-2.1021000000000001E-2</v>
      </c>
      <c r="DI17" s="14">
        <v>-9.2939999999999995E-2</v>
      </c>
      <c r="DJ17" s="14">
        <v>-9.5387E-2</v>
      </c>
      <c r="DK17" s="14">
        <v>-5.2914999999999997E-2</v>
      </c>
      <c r="DL17" s="14">
        <v>1.4286999999999999E-2</v>
      </c>
      <c r="DM17" s="14">
        <v>5.2989999999999999E-3</v>
      </c>
      <c r="DN17" s="14">
        <v>-0.100355</v>
      </c>
      <c r="DO17" s="14">
        <v>-0.117546</v>
      </c>
      <c r="DP17" s="14">
        <v>8.1961999999999993E-2</v>
      </c>
      <c r="DQ17" s="14">
        <v>-4.9931999999999997E-2</v>
      </c>
      <c r="DR17" s="14">
        <v>7.0574999999999999E-2</v>
      </c>
      <c r="DS17" s="14">
        <v>0.10061199999999999</v>
      </c>
      <c r="DT17" s="14">
        <v>3.6790999999999997E-2</v>
      </c>
      <c r="DU17" s="14">
        <v>1.6968E-2</v>
      </c>
      <c r="DV17" s="14">
        <v>9.7109999999999991E-3</v>
      </c>
      <c r="DW17" s="14">
        <v>2.2429999999999999E-2</v>
      </c>
      <c r="DX17" s="14">
        <v>2.1266E-2</v>
      </c>
      <c r="DY17" s="14">
        <v>4.5258E-2</v>
      </c>
      <c r="DZ17" s="14">
        <v>1.1041E-2</v>
      </c>
      <c r="EA17" s="14">
        <v>1.4491E-2</v>
      </c>
      <c r="EB17" s="14">
        <v>8.9300000000000004E-3</v>
      </c>
      <c r="EC17" s="14">
        <v>-3.1895E-2</v>
      </c>
      <c r="ED17" s="14">
        <v>-8.9511999999999994E-2</v>
      </c>
      <c r="EE17" s="35">
        <v>5.243483000000003</v>
      </c>
      <c r="EV17">
        <v>13</v>
      </c>
      <c r="EW17">
        <f t="shared" si="0"/>
        <v>0</v>
      </c>
    </row>
    <row r="18" spans="1:153" x14ac:dyDescent="0.2">
      <c r="A18" s="13">
        <v>14</v>
      </c>
      <c r="B18" s="9">
        <v>8.4151000000000004E-2</v>
      </c>
      <c r="C18" s="14">
        <v>0.13022300000000001</v>
      </c>
      <c r="D18" s="14">
        <v>0.15937399999999999</v>
      </c>
      <c r="E18" s="14">
        <v>9.0046000000000001E-2</v>
      </c>
      <c r="F18" s="14">
        <v>9.0617000000000003E-2</v>
      </c>
      <c r="G18" s="14">
        <v>7.5588000000000002E-2</v>
      </c>
      <c r="H18" s="14">
        <v>3.2759999999999997E-2</v>
      </c>
      <c r="I18" s="14">
        <v>2.9277999999999998E-2</v>
      </c>
      <c r="J18" s="14">
        <v>1.8929999999999999E-2</v>
      </c>
      <c r="K18" s="14">
        <v>-3.382E-3</v>
      </c>
      <c r="L18" s="14">
        <v>-2.7137000000000001E-2</v>
      </c>
      <c r="M18" s="14">
        <v>-4.8646000000000002E-2</v>
      </c>
      <c r="N18" s="14">
        <v>0.27667000000000003</v>
      </c>
      <c r="O18" s="14">
        <v>1</v>
      </c>
      <c r="P18" s="14">
        <v>0.13081499999999999</v>
      </c>
      <c r="Q18" s="14">
        <v>0.19203200000000001</v>
      </c>
      <c r="R18" s="14">
        <v>-1.2047E-2</v>
      </c>
      <c r="S18" s="14">
        <v>0.107748</v>
      </c>
      <c r="T18" s="14">
        <v>2.7338000000000001E-2</v>
      </c>
      <c r="U18" s="14">
        <v>4.0989999999999999E-2</v>
      </c>
      <c r="V18" s="14">
        <v>1.5478E-2</v>
      </c>
      <c r="W18" s="14">
        <v>2.3607E-2</v>
      </c>
      <c r="X18" s="14">
        <v>3.8352999999999998E-2</v>
      </c>
      <c r="Y18" s="14">
        <v>2.3015000000000001E-2</v>
      </c>
      <c r="Z18" s="14">
        <v>1.9619000000000001E-2</v>
      </c>
      <c r="AA18" s="14">
        <v>8.4001000000000006E-2</v>
      </c>
      <c r="AB18" s="14">
        <v>-9.9773000000000001E-2</v>
      </c>
      <c r="AC18" s="14">
        <v>1.7713E-2</v>
      </c>
      <c r="AD18" s="14">
        <v>3.8700000000000002E-3</v>
      </c>
      <c r="AE18" s="14">
        <v>9.5227000000000006E-2</v>
      </c>
      <c r="AF18" s="14">
        <v>9.7992999999999997E-2</v>
      </c>
      <c r="AG18" s="14">
        <v>6.0162E-2</v>
      </c>
      <c r="AH18" s="14">
        <v>4.4676E-2</v>
      </c>
      <c r="AI18" s="14">
        <v>4.0953000000000003E-2</v>
      </c>
      <c r="AJ18" s="14">
        <v>3.6625999999999999E-2</v>
      </c>
      <c r="AK18" s="14">
        <v>4.1168999999999997E-2</v>
      </c>
      <c r="AL18" s="14">
        <v>3.7717000000000001E-2</v>
      </c>
      <c r="AM18" s="14">
        <v>4.7773999999999997E-2</v>
      </c>
      <c r="AN18" s="14">
        <v>0.18587300000000001</v>
      </c>
      <c r="AO18" s="14">
        <v>0.25480199999999997</v>
      </c>
      <c r="AP18" s="14">
        <v>0.23649600000000001</v>
      </c>
      <c r="AQ18" s="14">
        <v>2.1440000000000001E-2</v>
      </c>
      <c r="AR18" s="14">
        <v>8.2280000000000006E-2</v>
      </c>
      <c r="AS18" s="14">
        <v>2.3886999999999999E-2</v>
      </c>
      <c r="AT18" s="14">
        <v>9.4029999999999999E-3</v>
      </c>
      <c r="AU18" s="14">
        <v>6.5700000000000003E-3</v>
      </c>
      <c r="AV18" s="14">
        <v>1.5365999999999999E-2</v>
      </c>
      <c r="AW18" s="14">
        <v>1.0685E-2</v>
      </c>
      <c r="AX18" s="14">
        <v>1.1627999999999999E-2</v>
      </c>
      <c r="AY18" s="14">
        <v>5.7780000000000001E-3</v>
      </c>
      <c r="AZ18" s="14">
        <v>7.8014E-2</v>
      </c>
      <c r="BA18" s="14">
        <v>3.5174999999999998E-2</v>
      </c>
      <c r="BB18" s="14">
        <v>-9.0970999999999996E-2</v>
      </c>
      <c r="BC18" s="14">
        <v>-2.8941000000000001E-2</v>
      </c>
      <c r="BD18" s="14">
        <v>-6.2911999999999996E-2</v>
      </c>
      <c r="BE18" s="14">
        <v>0.15565399999999999</v>
      </c>
      <c r="BF18" s="14">
        <v>4.8030999999999997E-2</v>
      </c>
      <c r="BG18" s="14">
        <v>8.1670000000000006E-3</v>
      </c>
      <c r="BH18" s="14">
        <v>-2.5315000000000001E-2</v>
      </c>
      <c r="BI18" s="14">
        <v>-1.1320999999999999E-2</v>
      </c>
      <c r="BJ18" s="14">
        <v>-2.1621000000000001E-2</v>
      </c>
      <c r="BK18" s="14">
        <v>1.222E-3</v>
      </c>
      <c r="BL18" s="14">
        <v>-1.5455E-2</v>
      </c>
      <c r="BM18" s="14">
        <v>0.15047199999999999</v>
      </c>
      <c r="BN18" s="14">
        <v>5.5803999999999999E-2</v>
      </c>
      <c r="BO18" s="14">
        <v>0.18492900000000001</v>
      </c>
      <c r="BP18" s="14">
        <v>0.169906</v>
      </c>
      <c r="BQ18" s="14">
        <v>0.111746</v>
      </c>
      <c r="BR18" s="14">
        <v>0.105808</v>
      </c>
      <c r="BS18" s="14">
        <v>9.2929999999999999E-2</v>
      </c>
      <c r="BT18" s="14">
        <v>0.103909</v>
      </c>
      <c r="BU18" s="14">
        <v>8.8956999999999994E-2</v>
      </c>
      <c r="BV18" s="14">
        <v>0.100928</v>
      </c>
      <c r="BW18" s="14">
        <v>8.8904999999999998E-2</v>
      </c>
      <c r="BX18" s="14">
        <v>8.3945000000000006E-2</v>
      </c>
      <c r="BY18" s="14">
        <v>9.3059000000000003E-2</v>
      </c>
      <c r="BZ18" s="14">
        <v>4.2359000000000001E-2</v>
      </c>
      <c r="CA18" s="14">
        <v>3.5200000000000002E-2</v>
      </c>
      <c r="CB18" s="14">
        <v>-5.1830000000000001E-3</v>
      </c>
      <c r="CC18" s="14">
        <v>0.10409599999999999</v>
      </c>
      <c r="CD18" s="14">
        <v>7.9978999999999995E-2</v>
      </c>
      <c r="CE18" s="14">
        <v>3.1484999999999999E-2</v>
      </c>
      <c r="CF18" s="14">
        <v>2.5128000000000001E-2</v>
      </c>
      <c r="CG18" s="14">
        <v>3.4350000000000001E-3</v>
      </c>
      <c r="CH18" s="14">
        <v>0.171213</v>
      </c>
      <c r="CI18" s="14">
        <v>0.122868</v>
      </c>
      <c r="CJ18" s="14">
        <v>4.2995999999999999E-2</v>
      </c>
      <c r="CK18" s="14">
        <v>0.13483700000000001</v>
      </c>
      <c r="CL18" s="14">
        <v>8.5252999999999995E-2</v>
      </c>
      <c r="CM18" s="14">
        <v>5.8083999999999997E-2</v>
      </c>
      <c r="CN18" s="14">
        <v>4.8542000000000002E-2</v>
      </c>
      <c r="CO18" s="14">
        <v>-6.0387000000000003E-2</v>
      </c>
      <c r="CP18" s="14">
        <v>0.13511200000000001</v>
      </c>
      <c r="CQ18" s="14">
        <v>0.14006399999999999</v>
      </c>
      <c r="CR18" s="14">
        <v>0.21082899999999999</v>
      </c>
      <c r="CS18" s="14">
        <v>0.106181</v>
      </c>
      <c r="CT18" s="14">
        <v>0.173239</v>
      </c>
      <c r="CU18" s="14">
        <v>0.11809699999999999</v>
      </c>
      <c r="CV18" s="14">
        <v>1.7425E-2</v>
      </c>
      <c r="CW18" s="14">
        <v>-5.8450000000000004E-3</v>
      </c>
      <c r="CX18" s="14">
        <v>1.6289999999999999E-2</v>
      </c>
      <c r="CY18" s="14">
        <v>8.7779999999999993E-3</v>
      </c>
      <c r="CZ18" s="14">
        <v>9.7520000000000003E-3</v>
      </c>
      <c r="DA18" s="14">
        <v>1.1675E-2</v>
      </c>
      <c r="DB18" s="14">
        <v>0.124334</v>
      </c>
      <c r="DC18" s="14">
        <v>0.180149</v>
      </c>
      <c r="DD18" s="14">
        <v>0.118218</v>
      </c>
      <c r="DE18" s="14">
        <v>6.8921999999999997E-2</v>
      </c>
      <c r="DF18" s="14">
        <v>0.116414</v>
      </c>
      <c r="DG18" s="14">
        <v>-5.0951000000000003E-2</v>
      </c>
      <c r="DH18" s="14">
        <v>-1.6088000000000002E-2</v>
      </c>
      <c r="DI18" s="14">
        <v>-1.2505E-2</v>
      </c>
      <c r="DJ18" s="14">
        <v>-1.2921999999999999E-2</v>
      </c>
      <c r="DK18" s="14">
        <v>-1.8962E-2</v>
      </c>
      <c r="DL18" s="14">
        <v>5.6034E-2</v>
      </c>
      <c r="DM18" s="14">
        <v>6.5088999999999994E-2</v>
      </c>
      <c r="DN18" s="14">
        <v>2.1617000000000001E-2</v>
      </c>
      <c r="DO18" s="14">
        <v>-3.0565999999999999E-2</v>
      </c>
      <c r="DP18" s="14">
        <v>0.19384799999999999</v>
      </c>
      <c r="DQ18" s="14">
        <v>0.101017</v>
      </c>
      <c r="DR18" s="14">
        <v>-2.0827999999999999E-2</v>
      </c>
      <c r="DS18" s="14">
        <v>-2.5349999999999999E-3</v>
      </c>
      <c r="DT18" s="14">
        <v>1.3967E-2</v>
      </c>
      <c r="DU18" s="14">
        <v>9.7739999999999997E-3</v>
      </c>
      <c r="DV18" s="14">
        <v>2.4896999999999999E-2</v>
      </c>
      <c r="DW18" s="14">
        <v>-1.2414E-2</v>
      </c>
      <c r="DX18" s="14">
        <v>4.7939999999999997E-3</v>
      </c>
      <c r="DY18" s="14">
        <v>-8.5850000000000006E-3</v>
      </c>
      <c r="DZ18" s="14">
        <v>2.101E-3</v>
      </c>
      <c r="EA18" s="14">
        <v>1.0748000000000001E-2</v>
      </c>
      <c r="EB18" s="14">
        <v>-1.003E-3</v>
      </c>
      <c r="EC18" s="14">
        <v>-3.5074000000000001E-2</v>
      </c>
      <c r="ED18" s="14">
        <v>5.3252000000000001E-2</v>
      </c>
      <c r="EE18" s="35">
        <v>8.1930049999999977</v>
      </c>
      <c r="EV18">
        <v>14</v>
      </c>
      <c r="EW18">
        <f t="shared" si="0"/>
        <v>0</v>
      </c>
    </row>
    <row r="19" spans="1:153" x14ac:dyDescent="0.2">
      <c r="A19" s="13">
        <v>25</v>
      </c>
      <c r="B19" s="9">
        <v>0.18584500000000001</v>
      </c>
      <c r="C19" s="14">
        <v>0.12052599999999999</v>
      </c>
      <c r="D19" s="14">
        <v>0.13414599999999999</v>
      </c>
      <c r="E19" s="14">
        <v>6.9482000000000002E-2</v>
      </c>
      <c r="F19" s="14">
        <v>6.2141000000000002E-2</v>
      </c>
      <c r="G19" s="14">
        <v>8.6622000000000005E-2</v>
      </c>
      <c r="H19" s="14">
        <v>5.5104E-2</v>
      </c>
      <c r="I19" s="14">
        <v>6.6684999999999994E-2</v>
      </c>
      <c r="J19" s="14">
        <v>8.4017999999999995E-2</v>
      </c>
      <c r="K19" s="14">
        <v>7.3611999999999997E-2</v>
      </c>
      <c r="L19" s="14">
        <v>7.6573000000000002E-2</v>
      </c>
      <c r="M19" s="14">
        <v>8.3233000000000001E-2</v>
      </c>
      <c r="N19" s="14">
        <v>0.17111199999999999</v>
      </c>
      <c r="O19" s="14">
        <v>0.13081499999999999</v>
      </c>
      <c r="P19" s="14">
        <v>1</v>
      </c>
      <c r="Q19" s="14">
        <v>0.55668499999999999</v>
      </c>
      <c r="R19" s="14">
        <v>0.47989500000000002</v>
      </c>
      <c r="S19" s="14">
        <v>0.20179800000000001</v>
      </c>
      <c r="T19" s="14">
        <v>0.12285</v>
      </c>
      <c r="U19" s="14">
        <v>7.6707999999999998E-2</v>
      </c>
      <c r="V19" s="14">
        <v>4.8216000000000002E-2</v>
      </c>
      <c r="W19" s="14">
        <v>3.7324000000000003E-2</v>
      </c>
      <c r="X19" s="14">
        <v>3.3338E-2</v>
      </c>
      <c r="Y19" s="14">
        <v>3.8202E-2</v>
      </c>
      <c r="Z19" s="14">
        <v>2.4413000000000001E-2</v>
      </c>
      <c r="AA19" s="14">
        <v>7.8279999999999999E-3</v>
      </c>
      <c r="AB19" s="14">
        <v>2.2189E-2</v>
      </c>
      <c r="AC19" s="14">
        <v>-3.1080000000000001E-3</v>
      </c>
      <c r="AD19" s="14">
        <v>-4.7683000000000003E-2</v>
      </c>
      <c r="AE19" s="14">
        <v>0.104356</v>
      </c>
      <c r="AF19" s="14">
        <v>0.127526</v>
      </c>
      <c r="AG19" s="14">
        <v>7.7285999999999994E-2</v>
      </c>
      <c r="AH19" s="14">
        <v>7.4098999999999998E-2</v>
      </c>
      <c r="AI19" s="14">
        <v>7.3349999999999999E-2</v>
      </c>
      <c r="AJ19" s="14">
        <v>5.2783999999999998E-2</v>
      </c>
      <c r="AK19" s="14">
        <v>5.8220000000000001E-2</v>
      </c>
      <c r="AL19" s="14">
        <v>4.6233999999999997E-2</v>
      </c>
      <c r="AM19" s="14">
        <v>1.2317E-2</v>
      </c>
      <c r="AN19" s="14">
        <v>0.25690200000000002</v>
      </c>
      <c r="AO19" s="14">
        <v>0.22511</v>
      </c>
      <c r="AP19" s="14">
        <v>0.23321500000000001</v>
      </c>
      <c r="AQ19" s="14">
        <v>-1.9910000000000001E-2</v>
      </c>
      <c r="AR19" s="14">
        <v>-5.3097999999999999E-2</v>
      </c>
      <c r="AS19" s="14">
        <v>-6.5976999999999994E-2</v>
      </c>
      <c r="AT19" s="14">
        <v>-4.7016000000000002E-2</v>
      </c>
      <c r="AU19" s="14">
        <v>-3.0469E-2</v>
      </c>
      <c r="AV19" s="14">
        <v>-7.8560000000000001E-3</v>
      </c>
      <c r="AW19" s="14">
        <v>-8.0000000000000002E-3</v>
      </c>
      <c r="AX19" s="14">
        <v>-3.98E-3</v>
      </c>
      <c r="AY19" s="14">
        <v>-2.1419999999999998E-3</v>
      </c>
      <c r="AZ19" s="14">
        <v>9.8502999999999993E-2</v>
      </c>
      <c r="BA19" s="14">
        <v>-1.1816E-2</v>
      </c>
      <c r="BB19" s="14">
        <v>-4.6678999999999998E-2</v>
      </c>
      <c r="BC19" s="14">
        <v>7.7261999999999997E-2</v>
      </c>
      <c r="BD19" s="14">
        <v>4.4958999999999999E-2</v>
      </c>
      <c r="BE19" s="14">
        <v>1.2031E-2</v>
      </c>
      <c r="BF19" s="14">
        <v>0.109053</v>
      </c>
      <c r="BG19" s="14">
        <v>0.10810699999999999</v>
      </c>
      <c r="BH19" s="14">
        <v>-6.6091999999999998E-2</v>
      </c>
      <c r="BI19" s="14">
        <v>1.2905E-2</v>
      </c>
      <c r="BJ19" s="14">
        <v>1.4498E-2</v>
      </c>
      <c r="BK19" s="14">
        <v>2.8889000000000001E-2</v>
      </c>
      <c r="BL19" s="14">
        <v>2.8268999999999999E-2</v>
      </c>
      <c r="BM19" s="14">
        <v>0.20033200000000001</v>
      </c>
      <c r="BN19" s="14">
        <v>0.10302</v>
      </c>
      <c r="BO19" s="14">
        <v>0.121797</v>
      </c>
      <c r="BP19" s="14">
        <v>0.128968</v>
      </c>
      <c r="BQ19" s="14">
        <v>7.6326000000000005E-2</v>
      </c>
      <c r="BR19" s="14">
        <v>8.8553999999999994E-2</v>
      </c>
      <c r="BS19" s="14">
        <v>8.9141999999999999E-2</v>
      </c>
      <c r="BT19" s="14">
        <v>9.6868999999999997E-2</v>
      </c>
      <c r="BU19" s="14">
        <v>8.5703000000000001E-2</v>
      </c>
      <c r="BV19" s="14">
        <v>7.2234000000000007E-2</v>
      </c>
      <c r="BW19" s="14">
        <v>7.4202000000000004E-2</v>
      </c>
      <c r="BX19" s="14">
        <v>5.1914000000000002E-2</v>
      </c>
      <c r="BY19" s="14">
        <v>1.1587999999999999E-2</v>
      </c>
      <c r="BZ19" s="14">
        <v>4.0443E-2</v>
      </c>
      <c r="CA19" s="14">
        <v>4.2986000000000003E-2</v>
      </c>
      <c r="CB19" s="14">
        <v>9.9915000000000004E-2</v>
      </c>
      <c r="CC19" s="14">
        <v>-1.6133999999999999E-2</v>
      </c>
      <c r="CD19" s="14">
        <v>-3.8372999999999997E-2</v>
      </c>
      <c r="CE19" s="14">
        <v>-9.0299999999999998E-3</v>
      </c>
      <c r="CF19" s="14">
        <v>8.3739999999999995E-3</v>
      </c>
      <c r="CG19" s="14">
        <v>-7.4146000000000004E-2</v>
      </c>
      <c r="CH19" s="14">
        <v>0.13084599999999999</v>
      </c>
      <c r="CI19" s="14">
        <v>6.6250000000000003E-2</v>
      </c>
      <c r="CJ19" s="14">
        <v>0.13523299999999999</v>
      </c>
      <c r="CK19" s="14">
        <v>0.17619299999999999</v>
      </c>
      <c r="CL19" s="14">
        <v>0.13778499999999999</v>
      </c>
      <c r="CM19" s="14">
        <v>7.6159000000000004E-2</v>
      </c>
      <c r="CN19" s="14">
        <v>6.5896999999999997E-2</v>
      </c>
      <c r="CO19" s="14">
        <v>5.6064000000000003E-2</v>
      </c>
      <c r="CP19" s="14">
        <v>8.5649000000000003E-2</v>
      </c>
      <c r="CQ19" s="14">
        <v>0.17890600000000001</v>
      </c>
      <c r="CR19" s="14">
        <v>0.18686800000000001</v>
      </c>
      <c r="CS19" s="14">
        <v>0.214647</v>
      </c>
      <c r="CT19" s="14">
        <v>0.24568899999999999</v>
      </c>
      <c r="CU19" s="14">
        <v>0.16126699999999999</v>
      </c>
      <c r="CV19" s="14">
        <v>9.6321000000000004E-2</v>
      </c>
      <c r="CW19" s="14">
        <v>-2.1573999999999999E-2</v>
      </c>
      <c r="CX19" s="14">
        <v>-1.396E-2</v>
      </c>
      <c r="CY19" s="14">
        <v>-1.3236E-2</v>
      </c>
      <c r="CZ19" s="14">
        <v>5.6239999999999997E-3</v>
      </c>
      <c r="DA19" s="14">
        <v>-1.2191E-2</v>
      </c>
      <c r="DB19" s="14">
        <v>5.2471999999999998E-2</v>
      </c>
      <c r="DC19" s="14">
        <v>0.14999100000000001</v>
      </c>
      <c r="DD19" s="14">
        <v>7.3644000000000001E-2</v>
      </c>
      <c r="DE19" s="14">
        <v>4.9791000000000002E-2</v>
      </c>
      <c r="DF19" s="14">
        <v>0.174821</v>
      </c>
      <c r="DG19" s="14">
        <v>6.3020000000000003E-3</v>
      </c>
      <c r="DH19" s="14">
        <v>-1.8683000000000002E-2</v>
      </c>
      <c r="DI19" s="14">
        <v>2.8105999999999999E-2</v>
      </c>
      <c r="DJ19" s="14">
        <v>2.7320000000000001E-2</v>
      </c>
      <c r="DK19" s="14">
        <v>3.4513000000000002E-2</v>
      </c>
      <c r="DL19" s="14">
        <v>1.634E-3</v>
      </c>
      <c r="DM19" s="14">
        <v>3.9309999999999998E-2</v>
      </c>
      <c r="DN19" s="14">
        <v>-0.109955</v>
      </c>
      <c r="DO19" s="14">
        <v>-2.4996999999999998E-2</v>
      </c>
      <c r="DP19" s="14">
        <v>7.918E-2</v>
      </c>
      <c r="DQ19" s="14">
        <v>-0.14054800000000001</v>
      </c>
      <c r="DR19" s="14">
        <v>8.7709999999999996E-2</v>
      </c>
      <c r="DS19" s="14">
        <v>0.19980000000000001</v>
      </c>
      <c r="DT19" s="14">
        <v>0.38206299999999999</v>
      </c>
      <c r="DU19" s="14">
        <v>6.2969999999999998E-2</v>
      </c>
      <c r="DV19" s="14">
        <v>2.3636999999999998E-2</v>
      </c>
      <c r="DW19" s="14">
        <v>5.2830000000000004E-3</v>
      </c>
      <c r="DX19" s="14">
        <v>1.9043999999999998E-2</v>
      </c>
      <c r="DY19" s="14">
        <v>2.9812000000000002E-2</v>
      </c>
      <c r="DZ19" s="14">
        <v>2.35E-2</v>
      </c>
      <c r="EA19" s="14">
        <v>4.8053999999999999E-2</v>
      </c>
      <c r="EB19" s="14">
        <v>4.3069999999999997E-2</v>
      </c>
      <c r="EC19" s="14">
        <v>-6.1374999999999999E-2</v>
      </c>
      <c r="ED19" s="14">
        <v>2.9505E-2</v>
      </c>
      <c r="EE19" s="35">
        <v>10.040503999999999</v>
      </c>
      <c r="EV19">
        <v>15</v>
      </c>
      <c r="EW19">
        <f t="shared" si="0"/>
        <v>-10</v>
      </c>
    </row>
    <row r="20" spans="1:153" x14ac:dyDescent="0.2">
      <c r="A20" s="13">
        <v>26</v>
      </c>
      <c r="B20" s="9">
        <v>0.21595600000000001</v>
      </c>
      <c r="C20" s="14">
        <v>0.167432</v>
      </c>
      <c r="D20" s="14">
        <v>0.168375</v>
      </c>
      <c r="E20" s="14">
        <v>7.7234999999999998E-2</v>
      </c>
      <c r="F20" s="14">
        <v>-8.7740000000000005E-3</v>
      </c>
      <c r="G20" s="14">
        <v>7.4599999999999996E-3</v>
      </c>
      <c r="H20" s="14">
        <v>-2.9038000000000001E-2</v>
      </c>
      <c r="I20" s="14">
        <v>-5.0310000000000001E-2</v>
      </c>
      <c r="J20" s="14">
        <v>-5.3884000000000001E-2</v>
      </c>
      <c r="K20" s="14">
        <v>-6.4630999999999994E-2</v>
      </c>
      <c r="L20" s="14">
        <v>-8.3680000000000004E-2</v>
      </c>
      <c r="M20" s="14">
        <v>-4.5151999999999998E-2</v>
      </c>
      <c r="N20" s="14">
        <v>0.225133</v>
      </c>
      <c r="O20" s="14">
        <v>0.19203200000000001</v>
      </c>
      <c r="P20" s="14">
        <v>0.55668499999999999</v>
      </c>
      <c r="Q20" s="14">
        <v>1</v>
      </c>
      <c r="R20" s="14">
        <v>0.63656900000000005</v>
      </c>
      <c r="S20" s="14">
        <v>0.17374600000000001</v>
      </c>
      <c r="T20" s="14">
        <v>3.8939999999999999E-3</v>
      </c>
      <c r="U20" s="14">
        <v>-5.7044999999999998E-2</v>
      </c>
      <c r="V20" s="14">
        <v>-8.6890999999999996E-2</v>
      </c>
      <c r="W20" s="14">
        <v>-8.9063000000000003E-2</v>
      </c>
      <c r="X20" s="14">
        <v>-8.1688999999999998E-2</v>
      </c>
      <c r="Y20" s="14">
        <v>-8.3089999999999997E-2</v>
      </c>
      <c r="Z20" s="14">
        <v>-9.2402999999999999E-2</v>
      </c>
      <c r="AA20" s="14">
        <v>-9.2947000000000002E-2</v>
      </c>
      <c r="AB20" s="14">
        <v>8.5508000000000001E-2</v>
      </c>
      <c r="AC20" s="14">
        <v>-0.12933</v>
      </c>
      <c r="AD20" s="14">
        <v>-0.135995</v>
      </c>
      <c r="AE20" s="14">
        <v>-4.5975000000000002E-2</v>
      </c>
      <c r="AF20" s="14">
        <v>4.7229999999999998E-3</v>
      </c>
      <c r="AG20" s="14">
        <v>-3.9705999999999998E-2</v>
      </c>
      <c r="AH20" s="14">
        <v>-4.8375000000000001E-2</v>
      </c>
      <c r="AI20" s="14">
        <v>-5.8337E-2</v>
      </c>
      <c r="AJ20" s="14">
        <v>-7.9911999999999997E-2</v>
      </c>
      <c r="AK20" s="14">
        <v>-7.7370999999999995E-2</v>
      </c>
      <c r="AL20" s="14">
        <v>-8.0444000000000002E-2</v>
      </c>
      <c r="AM20" s="14">
        <v>-0.101896</v>
      </c>
      <c r="AN20" s="14">
        <v>0.26642100000000002</v>
      </c>
      <c r="AO20" s="14">
        <v>0.36856100000000003</v>
      </c>
      <c r="AP20" s="14">
        <v>0.315548</v>
      </c>
      <c r="AQ20" s="14">
        <v>-1.6757999999999999E-2</v>
      </c>
      <c r="AR20" s="14">
        <v>0.10412299999999999</v>
      </c>
      <c r="AS20" s="14">
        <v>6.8212999999999996E-2</v>
      </c>
      <c r="AT20" s="14">
        <v>5.8520999999999997E-2</v>
      </c>
      <c r="AU20" s="14">
        <v>5.2019999999999997E-2</v>
      </c>
      <c r="AV20" s="14">
        <v>6.6306000000000004E-2</v>
      </c>
      <c r="AW20" s="14">
        <v>5.3795000000000003E-2</v>
      </c>
      <c r="AX20" s="14">
        <v>5.4244000000000001E-2</v>
      </c>
      <c r="AY20" s="14">
        <v>4.3173000000000003E-2</v>
      </c>
      <c r="AZ20" s="14">
        <v>7.5680000000000001E-3</v>
      </c>
      <c r="BA20" s="14">
        <v>0.111598</v>
      </c>
      <c r="BB20" s="14">
        <v>4.7065999999999997E-2</v>
      </c>
      <c r="BC20" s="14">
        <v>3.3763000000000001E-2</v>
      </c>
      <c r="BD20" s="14">
        <v>-1.7987E-2</v>
      </c>
      <c r="BE20" s="14">
        <v>6.7052E-2</v>
      </c>
      <c r="BF20" s="14">
        <v>0.16161900000000001</v>
      </c>
      <c r="BG20" s="14">
        <v>1.5938000000000001E-2</v>
      </c>
      <c r="BH20" s="14">
        <v>-0.19692999999999999</v>
      </c>
      <c r="BI20" s="14">
        <v>-3.3028000000000002E-2</v>
      </c>
      <c r="BJ20" s="14">
        <v>-2.8844999999999999E-2</v>
      </c>
      <c r="BK20" s="14">
        <v>-6.0975000000000001E-2</v>
      </c>
      <c r="BL20" s="14">
        <v>-6.5438999999999997E-2</v>
      </c>
      <c r="BM20" s="14">
        <v>0.26825100000000002</v>
      </c>
      <c r="BN20" s="14">
        <v>0.15759500000000001</v>
      </c>
      <c r="BO20" s="14">
        <v>0.10548399999999999</v>
      </c>
      <c r="BP20" s="14">
        <v>3.6920000000000001E-2</v>
      </c>
      <c r="BQ20" s="14">
        <v>1.0921E-2</v>
      </c>
      <c r="BR20" s="14">
        <v>2.7213000000000001E-2</v>
      </c>
      <c r="BS20" s="14">
        <v>2.4579E-2</v>
      </c>
      <c r="BT20" s="14">
        <v>3.8337000000000003E-2</v>
      </c>
      <c r="BU20" s="14">
        <v>3.0263999999999999E-2</v>
      </c>
      <c r="BV20" s="14">
        <v>2.1883E-2</v>
      </c>
      <c r="BW20" s="14">
        <v>2.5139999999999999E-2</v>
      </c>
      <c r="BX20" s="14">
        <v>1.2218E-2</v>
      </c>
      <c r="BY20" s="14">
        <v>0.122129</v>
      </c>
      <c r="BZ20" s="14">
        <v>1.235E-2</v>
      </c>
      <c r="CA20" s="14">
        <v>5.2786E-2</v>
      </c>
      <c r="CB20" s="14">
        <v>2.0339999999999998E-3</v>
      </c>
      <c r="CC20" s="14">
        <v>-1.1372E-2</v>
      </c>
      <c r="CD20" s="14">
        <v>-4.9637000000000001E-2</v>
      </c>
      <c r="CE20" s="14">
        <v>-6.6263000000000002E-2</v>
      </c>
      <c r="CF20" s="14">
        <v>-6.1017000000000002E-2</v>
      </c>
      <c r="CG20" s="14">
        <v>-9.3170000000000003E-2</v>
      </c>
      <c r="CH20" s="14">
        <v>0.13130700000000001</v>
      </c>
      <c r="CI20" s="14">
        <v>0.107007</v>
      </c>
      <c r="CJ20" s="14">
        <v>6.5798999999999996E-2</v>
      </c>
      <c r="CK20" s="14">
        <v>0.24956100000000001</v>
      </c>
      <c r="CL20" s="14">
        <v>0.166135</v>
      </c>
      <c r="CM20" s="14">
        <v>8.4470000000000003E-2</v>
      </c>
      <c r="CN20" s="14">
        <v>-5.6411999999999997E-2</v>
      </c>
      <c r="CO20" s="14">
        <v>-1.518E-3</v>
      </c>
      <c r="CP20" s="14">
        <v>0.27302599999999999</v>
      </c>
      <c r="CQ20" s="14">
        <v>0.272399</v>
      </c>
      <c r="CR20" s="14">
        <v>0.23183699999999999</v>
      </c>
      <c r="CS20" s="14">
        <v>0.212564</v>
      </c>
      <c r="CT20" s="14">
        <v>0.37600600000000001</v>
      </c>
      <c r="CU20" s="14">
        <v>0.24373500000000001</v>
      </c>
      <c r="CV20" s="14">
        <v>0.13533800000000001</v>
      </c>
      <c r="CW20" s="14">
        <v>2.8289999999999999E-3</v>
      </c>
      <c r="CX20" s="14">
        <v>2.0461E-2</v>
      </c>
      <c r="CY20" s="14">
        <v>2.3938999999999998E-2</v>
      </c>
      <c r="CZ20" s="14">
        <v>6.4292000000000002E-2</v>
      </c>
      <c r="DA20" s="14">
        <v>5.8438999999999998E-2</v>
      </c>
      <c r="DB20" s="14">
        <v>-1.8484E-2</v>
      </c>
      <c r="DC20" s="14">
        <v>0.204317</v>
      </c>
      <c r="DD20" s="14">
        <v>9.5197000000000004E-2</v>
      </c>
      <c r="DE20" s="14">
        <v>1.4002000000000001E-2</v>
      </c>
      <c r="DF20" s="14">
        <v>6.1987E-2</v>
      </c>
      <c r="DG20" s="14">
        <v>3.7905000000000001E-2</v>
      </c>
      <c r="DH20" s="14">
        <v>-1.1826E-2</v>
      </c>
      <c r="DI20" s="14">
        <v>7.0734000000000005E-2</v>
      </c>
      <c r="DJ20" s="14">
        <v>6.6757999999999998E-2</v>
      </c>
      <c r="DK20" s="14">
        <v>6.8141999999999994E-2</v>
      </c>
      <c r="DL20" s="14">
        <v>-5.0423000000000003E-2</v>
      </c>
      <c r="DM20" s="14">
        <v>7.8370999999999996E-2</v>
      </c>
      <c r="DN20" s="14">
        <v>-9.4506000000000007E-2</v>
      </c>
      <c r="DO20" s="14">
        <v>-9.7821000000000005E-2</v>
      </c>
      <c r="DP20" s="14">
        <v>2.8025000000000001E-2</v>
      </c>
      <c r="DQ20" s="14">
        <v>5.7499999999999999E-4</v>
      </c>
      <c r="DR20" s="14">
        <v>8.1803000000000001E-2</v>
      </c>
      <c r="DS20" s="14">
        <v>0.110989</v>
      </c>
      <c r="DT20" s="14">
        <v>0.21388599999999999</v>
      </c>
      <c r="DU20" s="14">
        <v>4.9442E-2</v>
      </c>
      <c r="DV20" s="14">
        <v>3.5374999999999997E-2</v>
      </c>
      <c r="DW20" s="14">
        <v>-1.2571000000000001E-2</v>
      </c>
      <c r="DX20" s="14">
        <v>3.3300999999999997E-2</v>
      </c>
      <c r="DY20" s="14">
        <v>3.9313000000000001E-2</v>
      </c>
      <c r="DZ20" s="14">
        <v>3.1708E-2</v>
      </c>
      <c r="EA20" s="14">
        <v>4.2429000000000001E-2</v>
      </c>
      <c r="EB20" s="14">
        <v>4.5276999999999998E-2</v>
      </c>
      <c r="EC20" s="14">
        <v>-1.2244E-2</v>
      </c>
      <c r="ED20" s="14">
        <v>2.988E-2</v>
      </c>
      <c r="EE20" s="35">
        <v>7.7437770000000015</v>
      </c>
      <c r="EV20">
        <v>16</v>
      </c>
      <c r="EW20">
        <f t="shared" si="0"/>
        <v>-10</v>
      </c>
    </row>
    <row r="21" spans="1:153" x14ac:dyDescent="0.2">
      <c r="A21" s="13">
        <v>27</v>
      </c>
      <c r="B21" s="9">
        <v>0.20282600000000001</v>
      </c>
      <c r="C21" s="14">
        <v>0.14866599999999999</v>
      </c>
      <c r="D21" s="14">
        <v>0.167603</v>
      </c>
      <c r="E21" s="14">
        <v>7.1832999999999994E-2</v>
      </c>
      <c r="F21" s="14">
        <v>3.3370000000000001E-3</v>
      </c>
      <c r="G21" s="14">
        <v>2.6169000000000001E-2</v>
      </c>
      <c r="H21" s="14">
        <v>8.7259999999999994E-3</v>
      </c>
      <c r="I21" s="14">
        <v>-2.186E-3</v>
      </c>
      <c r="J21" s="14">
        <v>2.0372999999999999E-2</v>
      </c>
      <c r="K21" s="14">
        <v>3.5660000000000002E-3</v>
      </c>
      <c r="L21" s="14">
        <v>-8.2959999999999996E-3</v>
      </c>
      <c r="M21" s="14">
        <v>-2.2342999999999998E-2</v>
      </c>
      <c r="N21" s="14">
        <v>0.14191899999999999</v>
      </c>
      <c r="O21" s="14">
        <v>-1.2047E-2</v>
      </c>
      <c r="P21" s="14">
        <v>0.47989500000000002</v>
      </c>
      <c r="Q21" s="14">
        <v>0.63656900000000005</v>
      </c>
      <c r="R21" s="14">
        <v>1</v>
      </c>
      <c r="S21" s="14">
        <v>0.33750999999999998</v>
      </c>
      <c r="T21" s="14">
        <v>8.3721000000000004E-2</v>
      </c>
      <c r="U21" s="14">
        <v>1.4989999999999999E-3</v>
      </c>
      <c r="V21" s="14">
        <v>-1.193E-2</v>
      </c>
      <c r="W21" s="14">
        <v>-2.7827000000000001E-2</v>
      </c>
      <c r="X21" s="14">
        <v>-3.4853000000000002E-2</v>
      </c>
      <c r="Y21" s="14">
        <v>-3.4287999999999999E-2</v>
      </c>
      <c r="Z21" s="14">
        <v>-5.4054999999999999E-2</v>
      </c>
      <c r="AA21" s="14">
        <v>-7.6977000000000004E-2</v>
      </c>
      <c r="AB21" s="14">
        <v>4.3380000000000002E-2</v>
      </c>
      <c r="AC21" s="14">
        <v>-8.1380999999999995E-2</v>
      </c>
      <c r="AD21" s="14">
        <v>-0.12803700000000001</v>
      </c>
      <c r="AE21" s="14">
        <v>-4.8036000000000002E-2</v>
      </c>
      <c r="AF21" s="14">
        <v>7.2449999999999997E-3</v>
      </c>
      <c r="AG21" s="14">
        <v>-3.5888999999999997E-2</v>
      </c>
      <c r="AH21" s="14">
        <v>-3.2891999999999998E-2</v>
      </c>
      <c r="AI21" s="14">
        <v>-2.9284000000000001E-2</v>
      </c>
      <c r="AJ21" s="14">
        <v>-4.3328999999999999E-2</v>
      </c>
      <c r="AK21" s="14">
        <v>-4.7049000000000001E-2</v>
      </c>
      <c r="AL21" s="14">
        <v>-5.0388000000000002E-2</v>
      </c>
      <c r="AM21" s="14">
        <v>-5.5787000000000003E-2</v>
      </c>
      <c r="AN21" s="14">
        <v>0.25051400000000001</v>
      </c>
      <c r="AO21" s="14">
        <v>0.302066</v>
      </c>
      <c r="AP21" s="14">
        <v>0.30321500000000001</v>
      </c>
      <c r="AQ21" s="14">
        <v>-3.4546E-2</v>
      </c>
      <c r="AR21" s="14">
        <v>0.10301100000000001</v>
      </c>
      <c r="AS21" s="14">
        <v>6.5976000000000007E-2</v>
      </c>
      <c r="AT21" s="14">
        <v>5.9249999999999997E-2</v>
      </c>
      <c r="AU21" s="14">
        <v>4.0486000000000001E-2</v>
      </c>
      <c r="AV21" s="14">
        <v>5.4833E-2</v>
      </c>
      <c r="AW21" s="14">
        <v>5.2565000000000001E-2</v>
      </c>
      <c r="AX21" s="14">
        <v>5.5710999999999997E-2</v>
      </c>
      <c r="AY21" s="14">
        <v>5.7097000000000002E-2</v>
      </c>
      <c r="AZ21" s="14">
        <v>0.102131</v>
      </c>
      <c r="BA21" s="14">
        <v>0.16247300000000001</v>
      </c>
      <c r="BB21" s="14">
        <v>8.6322999999999997E-2</v>
      </c>
      <c r="BC21" s="14">
        <v>8.6927000000000004E-2</v>
      </c>
      <c r="BD21" s="14">
        <v>6.1374999999999999E-2</v>
      </c>
      <c r="BE21" s="14">
        <v>-0.345503</v>
      </c>
      <c r="BF21" s="14">
        <v>0.15326799999999999</v>
      </c>
      <c r="BG21" s="14">
        <v>0.13930500000000001</v>
      </c>
      <c r="BH21" s="14">
        <v>-9.2410000000000006E-2</v>
      </c>
      <c r="BI21" s="14">
        <v>-2.0636999999999999E-2</v>
      </c>
      <c r="BJ21" s="14">
        <v>-5.2570000000000004E-3</v>
      </c>
      <c r="BK21" s="14">
        <v>6.0359999999999997E-3</v>
      </c>
      <c r="BL21" s="14">
        <v>-1.1230000000000001E-3</v>
      </c>
      <c r="BM21" s="14">
        <v>0.198132</v>
      </c>
      <c r="BN21" s="14">
        <v>0.14644099999999999</v>
      </c>
      <c r="BO21" s="14">
        <v>7.4490000000000001E-2</v>
      </c>
      <c r="BP21" s="14">
        <v>5.7940999999999999E-2</v>
      </c>
      <c r="BQ21" s="14">
        <v>3.6766E-2</v>
      </c>
      <c r="BR21" s="14">
        <v>3.0436999999999999E-2</v>
      </c>
      <c r="BS21" s="14">
        <v>2.9222000000000001E-2</v>
      </c>
      <c r="BT21" s="14">
        <v>4.2226E-2</v>
      </c>
      <c r="BU21" s="14">
        <v>3.1517000000000003E-2</v>
      </c>
      <c r="BV21" s="14">
        <v>4.4555999999999998E-2</v>
      </c>
      <c r="BW21" s="14">
        <v>5.4426000000000002E-2</v>
      </c>
      <c r="BX21" s="14">
        <v>6.0296000000000002E-2</v>
      </c>
      <c r="BY21" s="14">
        <v>6.8818000000000004E-2</v>
      </c>
      <c r="BZ21" s="14">
        <v>4.6639999999999997E-3</v>
      </c>
      <c r="CA21" s="14">
        <v>7.9511999999999999E-2</v>
      </c>
      <c r="CB21" s="14">
        <v>-3.0530000000000002E-3</v>
      </c>
      <c r="CC21" s="14">
        <v>-8.4850999999999996E-2</v>
      </c>
      <c r="CD21" s="14">
        <v>-5.4197000000000002E-2</v>
      </c>
      <c r="CE21" s="14">
        <v>-2.7215E-2</v>
      </c>
      <c r="CF21" s="14">
        <v>-4.8910000000000004E-3</v>
      </c>
      <c r="CG21" s="14">
        <v>-2.8892000000000001E-2</v>
      </c>
      <c r="CH21" s="14">
        <v>0.133107</v>
      </c>
      <c r="CI21" s="14">
        <v>0.10882799999999999</v>
      </c>
      <c r="CJ21" s="14">
        <v>0.10022</v>
      </c>
      <c r="CK21" s="14">
        <v>0.24332300000000001</v>
      </c>
      <c r="CL21" s="14">
        <v>0.20356199999999999</v>
      </c>
      <c r="CM21" s="14">
        <v>0.132161</v>
      </c>
      <c r="CN21" s="14">
        <v>2.0830999999999999E-2</v>
      </c>
      <c r="CO21" s="14">
        <v>7.6124999999999998E-2</v>
      </c>
      <c r="CP21" s="14">
        <v>0.16145399999999999</v>
      </c>
      <c r="CQ21" s="14">
        <v>0.182085</v>
      </c>
      <c r="CR21" s="14">
        <v>0.20363899999999999</v>
      </c>
      <c r="CS21" s="14">
        <v>0.23470299999999999</v>
      </c>
      <c r="CT21" s="14">
        <v>0.30964799999999998</v>
      </c>
      <c r="CU21" s="14">
        <v>0.21973500000000001</v>
      </c>
      <c r="CV21" s="14">
        <v>0.11465</v>
      </c>
      <c r="CW21" s="14">
        <v>5.1869999999999998E-3</v>
      </c>
      <c r="CX21" s="14">
        <v>1.1823999999999999E-2</v>
      </c>
      <c r="CY21" s="14">
        <v>1.3833E-2</v>
      </c>
      <c r="CZ21" s="14">
        <v>3.3259999999999998E-2</v>
      </c>
      <c r="DA21" s="14">
        <v>3.6220000000000002E-2</v>
      </c>
      <c r="DB21" s="14">
        <v>-9.9430000000000004E-3</v>
      </c>
      <c r="DC21" s="14">
        <v>0.164628</v>
      </c>
      <c r="DD21" s="14">
        <v>9.8556000000000005E-2</v>
      </c>
      <c r="DE21" s="14">
        <v>9.6799999999999994E-3</v>
      </c>
      <c r="DF21" s="14">
        <v>7.6032000000000002E-2</v>
      </c>
      <c r="DG21" s="14">
        <v>2.9045999999999999E-2</v>
      </c>
      <c r="DH21" s="14">
        <v>7.0650000000000004E-2</v>
      </c>
      <c r="DI21" s="14">
        <v>0.12709999999999999</v>
      </c>
      <c r="DJ21" s="14">
        <v>0.12360699999999999</v>
      </c>
      <c r="DK21" s="14">
        <v>2.6619999999999999E-3</v>
      </c>
      <c r="DL21" s="14">
        <v>-3.6239E-2</v>
      </c>
      <c r="DM21" s="14">
        <v>3.3624000000000001E-2</v>
      </c>
      <c r="DN21" s="14">
        <v>-6.9928000000000004E-2</v>
      </c>
      <c r="DO21" s="14">
        <v>-8.1960000000000005E-2</v>
      </c>
      <c r="DP21" s="14">
        <v>-3.973E-3</v>
      </c>
      <c r="DQ21" s="14">
        <v>5.3903E-2</v>
      </c>
      <c r="DR21" s="14">
        <v>-4.4279999999999996E-3</v>
      </c>
      <c r="DS21" s="14">
        <v>3.9529000000000002E-2</v>
      </c>
      <c r="DT21" s="14">
        <v>0.241954</v>
      </c>
      <c r="DU21" s="14">
        <v>2.2932999999999999E-2</v>
      </c>
      <c r="DV21" s="14">
        <v>1.1741E-2</v>
      </c>
      <c r="DW21" s="14">
        <v>-1.9813999999999998E-2</v>
      </c>
      <c r="DX21" s="14">
        <v>1.6233000000000001E-2</v>
      </c>
      <c r="DY21" s="14">
        <v>7.136E-3</v>
      </c>
      <c r="DZ21" s="14">
        <v>2.2155999999999999E-2</v>
      </c>
      <c r="EA21" s="14">
        <v>1.7080999999999999E-2</v>
      </c>
      <c r="EB21" s="14">
        <v>1.9200999999999999E-2</v>
      </c>
      <c r="EC21" s="14">
        <v>-1.525E-2</v>
      </c>
      <c r="ED21" s="14">
        <v>9.9539999999999993E-3</v>
      </c>
      <c r="EE21" s="35">
        <v>8.4476600000000008</v>
      </c>
      <c r="EV21">
        <v>17</v>
      </c>
      <c r="EW21">
        <f t="shared" si="0"/>
        <v>-10</v>
      </c>
    </row>
    <row r="22" spans="1:153" x14ac:dyDescent="0.2">
      <c r="A22" s="13">
        <v>28</v>
      </c>
      <c r="B22" s="9">
        <v>6.6112000000000004E-2</v>
      </c>
      <c r="C22" s="14">
        <v>6.7057000000000005E-2</v>
      </c>
      <c r="D22" s="14">
        <v>0.17113100000000001</v>
      </c>
      <c r="E22" s="14">
        <v>0.20660000000000001</v>
      </c>
      <c r="F22" s="14">
        <v>0.32721800000000001</v>
      </c>
      <c r="G22" s="14">
        <v>0.32755400000000001</v>
      </c>
      <c r="H22" s="14">
        <v>0.32081599999999999</v>
      </c>
      <c r="I22" s="14">
        <v>0.30377999999999999</v>
      </c>
      <c r="J22" s="14">
        <v>0.28258699999999998</v>
      </c>
      <c r="K22" s="14">
        <v>0.248971</v>
      </c>
      <c r="L22" s="14">
        <v>0.215418</v>
      </c>
      <c r="M22" s="14">
        <v>0.11411300000000001</v>
      </c>
      <c r="N22" s="14">
        <v>3.326E-3</v>
      </c>
      <c r="O22" s="14">
        <v>0.107748</v>
      </c>
      <c r="P22" s="14">
        <v>0.20179800000000001</v>
      </c>
      <c r="Q22" s="14">
        <v>0.17374600000000001</v>
      </c>
      <c r="R22" s="14">
        <v>0.33750999999999998</v>
      </c>
      <c r="S22" s="14">
        <v>1</v>
      </c>
      <c r="T22" s="14">
        <v>0.72106499999999996</v>
      </c>
      <c r="U22" s="14">
        <v>0.66627800000000004</v>
      </c>
      <c r="V22" s="14">
        <v>0.54158399999999995</v>
      </c>
      <c r="W22" s="14">
        <v>0.44793899999999998</v>
      </c>
      <c r="X22" s="14">
        <v>0.34010800000000002</v>
      </c>
      <c r="Y22" s="14">
        <v>0.28927599999999998</v>
      </c>
      <c r="Z22" s="14">
        <v>0.25258799999999998</v>
      </c>
      <c r="AA22" s="14">
        <v>0.19048100000000001</v>
      </c>
      <c r="AB22" s="14">
        <v>1.8355E-2</v>
      </c>
      <c r="AC22" s="14">
        <v>2.454E-3</v>
      </c>
      <c r="AD22" s="14">
        <v>-4.3649E-2</v>
      </c>
      <c r="AE22" s="14">
        <v>0.42714299999999999</v>
      </c>
      <c r="AF22" s="14">
        <v>0.48870999999999998</v>
      </c>
      <c r="AG22" s="14">
        <v>0.449652</v>
      </c>
      <c r="AH22" s="14">
        <v>0.40048</v>
      </c>
      <c r="AI22" s="14">
        <v>0.34232200000000002</v>
      </c>
      <c r="AJ22" s="14">
        <v>0.26824999999999999</v>
      </c>
      <c r="AK22" s="14">
        <v>0.23332700000000001</v>
      </c>
      <c r="AL22" s="14">
        <v>0.197742</v>
      </c>
      <c r="AM22" s="14">
        <v>0.144228</v>
      </c>
      <c r="AN22" s="14">
        <v>6.7272999999999999E-2</v>
      </c>
      <c r="AO22" s="14">
        <v>0.10555100000000001</v>
      </c>
      <c r="AP22" s="14">
        <v>0.114508</v>
      </c>
      <c r="AQ22" s="14">
        <v>-3.4591999999999998E-2</v>
      </c>
      <c r="AR22" s="14">
        <v>6.3177999999999998E-2</v>
      </c>
      <c r="AS22" s="14">
        <v>6.1828000000000001E-2</v>
      </c>
      <c r="AT22" s="14">
        <v>4.6757E-2</v>
      </c>
      <c r="AU22" s="14">
        <v>2.8247999999999999E-2</v>
      </c>
      <c r="AV22" s="14">
        <v>3.2382000000000001E-2</v>
      </c>
      <c r="AW22" s="14">
        <v>3.5993999999999998E-2</v>
      </c>
      <c r="AX22" s="14">
        <v>4.0344999999999999E-2</v>
      </c>
      <c r="AY22" s="14">
        <v>3.2992E-2</v>
      </c>
      <c r="AZ22" s="14">
        <v>2.1805999999999999E-2</v>
      </c>
      <c r="BA22" s="14">
        <v>1.0892000000000001E-2</v>
      </c>
      <c r="BB22" s="14">
        <v>-3.7444999999999999E-2</v>
      </c>
      <c r="BC22" s="14">
        <v>0.26076300000000002</v>
      </c>
      <c r="BD22" s="14">
        <v>0.28076499999999999</v>
      </c>
      <c r="BE22" s="14">
        <v>-0.284943</v>
      </c>
      <c r="BF22" s="14">
        <v>4.4829000000000001E-2</v>
      </c>
      <c r="BG22" s="14">
        <v>7.7819999999999999E-3</v>
      </c>
      <c r="BH22" s="14">
        <v>8.1367999999999996E-2</v>
      </c>
      <c r="BI22" s="14">
        <v>0.35889399999999999</v>
      </c>
      <c r="BJ22" s="14">
        <v>0.36141899999999999</v>
      </c>
      <c r="BK22" s="14">
        <v>0.34803200000000001</v>
      </c>
      <c r="BL22" s="14">
        <v>0.30810100000000001</v>
      </c>
      <c r="BM22" s="14">
        <v>7.3727000000000001E-2</v>
      </c>
      <c r="BN22" s="14">
        <v>-2.4138E-2</v>
      </c>
      <c r="BO22" s="14">
        <v>0.27459699999999998</v>
      </c>
      <c r="BP22" s="14">
        <v>0.49271100000000001</v>
      </c>
      <c r="BQ22" s="14">
        <v>0.49578899999999998</v>
      </c>
      <c r="BR22" s="14">
        <v>0.46328599999999998</v>
      </c>
      <c r="BS22" s="14">
        <v>0.42560500000000001</v>
      </c>
      <c r="BT22" s="14">
        <v>0.37576300000000001</v>
      </c>
      <c r="BU22" s="14">
        <v>0.32608799999999999</v>
      </c>
      <c r="BV22" s="14">
        <v>0.319824</v>
      </c>
      <c r="BW22" s="14">
        <v>0.312498</v>
      </c>
      <c r="BX22" s="14">
        <v>0.27857700000000002</v>
      </c>
      <c r="BY22" s="14">
        <v>0.107198</v>
      </c>
      <c r="BZ22" s="14">
        <v>-2.7082999999999999E-2</v>
      </c>
      <c r="CA22" s="14">
        <v>1.8095E-2</v>
      </c>
      <c r="CB22" s="14">
        <v>4.5310999999999997E-2</v>
      </c>
      <c r="CC22" s="14">
        <v>0.18188499999999999</v>
      </c>
      <c r="CD22" s="14">
        <v>0.25194699999999998</v>
      </c>
      <c r="CE22" s="14">
        <v>0.217059</v>
      </c>
      <c r="CF22" s="14">
        <v>0.20172300000000001</v>
      </c>
      <c r="CG22" s="14">
        <v>0.12195300000000001</v>
      </c>
      <c r="CH22" s="14">
        <v>0.123863</v>
      </c>
      <c r="CI22" s="14">
        <v>-1.5488999999999999E-2</v>
      </c>
      <c r="CJ22" s="14">
        <v>1.2827E-2</v>
      </c>
      <c r="CK22" s="14">
        <v>8.9438000000000004E-2</v>
      </c>
      <c r="CL22" s="14">
        <v>8.2659999999999997E-2</v>
      </c>
      <c r="CM22" s="14">
        <v>5.9838000000000002E-2</v>
      </c>
      <c r="CN22" s="14">
        <v>0.61604599999999998</v>
      </c>
      <c r="CO22" s="14">
        <v>5.6217000000000003E-2</v>
      </c>
      <c r="CP22" s="14">
        <v>9.2372999999999997E-2</v>
      </c>
      <c r="CQ22" s="14">
        <v>-4.3445999999999999E-2</v>
      </c>
      <c r="CR22" s="14">
        <v>0.120183</v>
      </c>
      <c r="CS22" s="14">
        <v>7.3922000000000002E-2</v>
      </c>
      <c r="CT22" s="14">
        <v>0.119697</v>
      </c>
      <c r="CU22" s="14">
        <v>0.120681</v>
      </c>
      <c r="CV22" s="14">
        <v>7.1443000000000006E-2</v>
      </c>
      <c r="CW22" s="14">
        <v>-5.9200999999999997E-2</v>
      </c>
      <c r="CX22" s="14">
        <v>-6.3751000000000002E-2</v>
      </c>
      <c r="CY22" s="14">
        <v>-8.3032999999999996E-2</v>
      </c>
      <c r="CZ22" s="14">
        <v>-0.106472</v>
      </c>
      <c r="DA22" s="14">
        <v>-0.119113</v>
      </c>
      <c r="DB22" s="14">
        <v>5.8449000000000001E-2</v>
      </c>
      <c r="DC22" s="14">
        <v>5.4476999999999998E-2</v>
      </c>
      <c r="DD22" s="14">
        <v>2.8279999999999998E-3</v>
      </c>
      <c r="DE22" s="14">
        <v>8.0370000000000007E-3</v>
      </c>
      <c r="DF22" s="14">
        <v>0.14574699999999999</v>
      </c>
      <c r="DG22" s="14">
        <v>3.8532999999999998E-2</v>
      </c>
      <c r="DH22" s="14">
        <v>9.4412999999999997E-2</v>
      </c>
      <c r="DI22" s="14">
        <v>2.9023E-2</v>
      </c>
      <c r="DJ22" s="14">
        <v>2.6938E-2</v>
      </c>
      <c r="DK22" s="14">
        <v>2.8972000000000001E-2</v>
      </c>
      <c r="DL22" s="14">
        <v>6.7685999999999996E-2</v>
      </c>
      <c r="DM22" s="14">
        <v>4.4061000000000003E-2</v>
      </c>
      <c r="DN22" s="14">
        <v>0.10720399999999999</v>
      </c>
      <c r="DO22" s="14">
        <v>-2.895E-3</v>
      </c>
      <c r="DP22" s="14">
        <v>7.7712000000000003E-2</v>
      </c>
      <c r="DQ22" s="14">
        <v>0.151282</v>
      </c>
      <c r="DR22" s="14">
        <v>-1.1965999999999999E-2</v>
      </c>
      <c r="DS22" s="14">
        <v>6.8864999999999996E-2</v>
      </c>
      <c r="DT22" s="14">
        <v>-2.7480000000000001E-2</v>
      </c>
      <c r="DU22" s="14">
        <v>-8.1078999999999998E-2</v>
      </c>
      <c r="DV22" s="14">
        <v>-6.5692E-2</v>
      </c>
      <c r="DW22" s="14">
        <v>-0.124489</v>
      </c>
      <c r="DX22" s="14">
        <v>-0.105534</v>
      </c>
      <c r="DY22" s="14">
        <v>-0.144341</v>
      </c>
      <c r="DZ22" s="14">
        <v>-0.126392</v>
      </c>
      <c r="EA22" s="14">
        <v>-0.142732</v>
      </c>
      <c r="EB22" s="14">
        <v>-0.13739000000000001</v>
      </c>
      <c r="EC22" s="14">
        <v>-0.24854899999999999</v>
      </c>
      <c r="ED22" s="14">
        <v>-3.2171999999999999E-2</v>
      </c>
      <c r="EE22" s="35">
        <v>19.045159000000002</v>
      </c>
      <c r="EV22">
        <v>25</v>
      </c>
      <c r="EW22">
        <f t="shared" si="0"/>
        <v>-3</v>
      </c>
    </row>
    <row r="23" spans="1:153" x14ac:dyDescent="0.2">
      <c r="A23" s="13">
        <v>29</v>
      </c>
      <c r="B23" s="9">
        <v>7.1545999999999998E-2</v>
      </c>
      <c r="C23" s="14">
        <v>6.8773000000000001E-2</v>
      </c>
      <c r="D23" s="14">
        <v>0.17749000000000001</v>
      </c>
      <c r="E23" s="14">
        <v>0.24288999999999999</v>
      </c>
      <c r="F23" s="14">
        <v>0.48765599999999998</v>
      </c>
      <c r="G23" s="14">
        <v>0.49127399999999999</v>
      </c>
      <c r="H23" s="14">
        <v>0.491118</v>
      </c>
      <c r="I23" s="14">
        <v>0.47869699999999998</v>
      </c>
      <c r="J23" s="14">
        <v>0.45148300000000002</v>
      </c>
      <c r="K23" s="14">
        <v>0.41287099999999999</v>
      </c>
      <c r="L23" s="14">
        <v>0.39731300000000003</v>
      </c>
      <c r="M23" s="14">
        <v>0.259162</v>
      </c>
      <c r="N23" s="14">
        <v>2.2107000000000002E-2</v>
      </c>
      <c r="O23" s="14">
        <v>2.7338000000000001E-2</v>
      </c>
      <c r="P23" s="14">
        <v>0.12285</v>
      </c>
      <c r="Q23" s="14">
        <v>3.8939999999999999E-3</v>
      </c>
      <c r="R23" s="14">
        <v>8.3721000000000004E-2</v>
      </c>
      <c r="S23" s="14">
        <v>0.72106499999999996</v>
      </c>
      <c r="T23" s="14">
        <v>1</v>
      </c>
      <c r="U23" s="14">
        <v>0.95041399999999998</v>
      </c>
      <c r="V23" s="14">
        <v>0.82302200000000003</v>
      </c>
      <c r="W23" s="14">
        <v>0.731209</v>
      </c>
      <c r="X23" s="14">
        <v>0.61789899999999998</v>
      </c>
      <c r="Y23" s="14">
        <v>0.56344499999999997</v>
      </c>
      <c r="Z23" s="14">
        <v>0.52304600000000001</v>
      </c>
      <c r="AA23" s="14">
        <v>0.42076200000000002</v>
      </c>
      <c r="AB23" s="14">
        <v>-2.0999E-2</v>
      </c>
      <c r="AC23" s="14">
        <v>-2.9459999999999998E-3</v>
      </c>
      <c r="AD23" s="14">
        <v>1.303E-2</v>
      </c>
      <c r="AE23" s="14">
        <v>0.477939</v>
      </c>
      <c r="AF23" s="14">
        <v>0.64817800000000003</v>
      </c>
      <c r="AG23" s="14">
        <v>0.63096200000000002</v>
      </c>
      <c r="AH23" s="14">
        <v>0.61546100000000004</v>
      </c>
      <c r="AI23" s="14">
        <v>0.57728800000000002</v>
      </c>
      <c r="AJ23" s="14">
        <v>0.50479300000000005</v>
      </c>
      <c r="AK23" s="14">
        <v>0.44649800000000001</v>
      </c>
      <c r="AL23" s="14">
        <v>0.39604400000000001</v>
      </c>
      <c r="AM23" s="14">
        <v>0.28463899999999998</v>
      </c>
      <c r="AN23" s="14">
        <v>8.6914000000000005E-2</v>
      </c>
      <c r="AO23" s="14">
        <v>0.101461</v>
      </c>
      <c r="AP23" s="14">
        <v>0.122985</v>
      </c>
      <c r="AQ23" s="14">
        <v>-4.5816000000000003E-2</v>
      </c>
      <c r="AR23" s="14">
        <v>0.18345900000000001</v>
      </c>
      <c r="AS23" s="14">
        <v>0.19386200000000001</v>
      </c>
      <c r="AT23" s="14">
        <v>0.186584</v>
      </c>
      <c r="AU23" s="14">
        <v>0.18174199999999999</v>
      </c>
      <c r="AV23" s="14">
        <v>0.18786900000000001</v>
      </c>
      <c r="AW23" s="14">
        <v>0.19369600000000001</v>
      </c>
      <c r="AX23" s="14">
        <v>0.19150600000000001</v>
      </c>
      <c r="AY23" s="14">
        <v>0.180286</v>
      </c>
      <c r="AZ23" s="14">
        <v>5.6008000000000002E-2</v>
      </c>
      <c r="BA23" s="14">
        <v>-9.8829999999999994E-3</v>
      </c>
      <c r="BB23" s="14">
        <v>-1.6062E-2</v>
      </c>
      <c r="BC23" s="14">
        <v>0.45088800000000001</v>
      </c>
      <c r="BD23" s="14">
        <v>0.51256400000000002</v>
      </c>
      <c r="BE23" s="14">
        <v>-1.8179000000000001E-2</v>
      </c>
      <c r="BF23" s="14">
        <v>5.0674999999999998E-2</v>
      </c>
      <c r="BG23" s="14">
        <v>-1.3335E-2</v>
      </c>
      <c r="BH23" s="14">
        <v>0.182675</v>
      </c>
      <c r="BI23" s="14">
        <v>0.58059700000000003</v>
      </c>
      <c r="BJ23" s="14">
        <v>0.60628700000000002</v>
      </c>
      <c r="BK23" s="14">
        <v>0.60827100000000001</v>
      </c>
      <c r="BL23" s="14">
        <v>0.56630400000000003</v>
      </c>
      <c r="BM23" s="14">
        <v>1.2624E-2</v>
      </c>
      <c r="BN23" s="14">
        <v>-5.6356999999999997E-2</v>
      </c>
      <c r="BO23" s="14">
        <v>0.30902499999999999</v>
      </c>
      <c r="BP23" s="14">
        <v>0.61787700000000001</v>
      </c>
      <c r="BQ23" s="14">
        <v>0.70013099999999995</v>
      </c>
      <c r="BR23" s="14">
        <v>0.67477600000000004</v>
      </c>
      <c r="BS23" s="14">
        <v>0.65358700000000003</v>
      </c>
      <c r="BT23" s="14">
        <v>0.59948199999999996</v>
      </c>
      <c r="BU23" s="14">
        <v>0.55039099999999996</v>
      </c>
      <c r="BV23" s="14">
        <v>0.53314600000000001</v>
      </c>
      <c r="BW23" s="14">
        <v>0.51272799999999996</v>
      </c>
      <c r="BX23" s="14">
        <v>0.46004</v>
      </c>
      <c r="BY23" s="14">
        <v>9.9571999999999994E-2</v>
      </c>
      <c r="BZ23" s="14">
        <v>2.9225999999999999E-2</v>
      </c>
      <c r="CA23" s="14">
        <v>-2.3949000000000002E-2</v>
      </c>
      <c r="CB23" s="14">
        <v>7.4191999999999994E-2</v>
      </c>
      <c r="CC23" s="14">
        <v>0.407661</v>
      </c>
      <c r="CD23" s="14">
        <v>0.44574000000000003</v>
      </c>
      <c r="CE23" s="14">
        <v>0.434527</v>
      </c>
      <c r="CF23" s="14">
        <v>0.41645300000000002</v>
      </c>
      <c r="CG23" s="14">
        <v>0.29664699999999999</v>
      </c>
      <c r="CH23" s="14">
        <v>1.9491999999999999E-2</v>
      </c>
      <c r="CI23" s="14">
        <v>-7.3429999999999997E-3</v>
      </c>
      <c r="CJ23" s="14">
        <v>7.3713000000000001E-2</v>
      </c>
      <c r="CK23" s="14">
        <v>0.122518</v>
      </c>
      <c r="CL23" s="14">
        <v>0.13940900000000001</v>
      </c>
      <c r="CM23" s="14">
        <v>0.134494</v>
      </c>
      <c r="CN23" s="14">
        <v>0.87207299999999999</v>
      </c>
      <c r="CO23" s="14">
        <v>6.8189E-2</v>
      </c>
      <c r="CP23" s="14">
        <v>0.14548</v>
      </c>
      <c r="CQ23" s="14">
        <v>-3.9599000000000002E-2</v>
      </c>
      <c r="CR23" s="14">
        <v>6.5915000000000001E-2</v>
      </c>
      <c r="CS23" s="14">
        <v>-4.2890000000000003E-3</v>
      </c>
      <c r="CT23" s="14">
        <v>6.8948999999999996E-2</v>
      </c>
      <c r="CU23" s="14">
        <v>9.9854999999999999E-2</v>
      </c>
      <c r="CV23" s="14">
        <v>5.9718E-2</v>
      </c>
      <c r="CW23" s="14">
        <v>-0.11014500000000001</v>
      </c>
      <c r="CX23" s="14">
        <v>-0.12770899999999999</v>
      </c>
      <c r="CY23" s="14">
        <v>-0.141903</v>
      </c>
      <c r="CZ23" s="14">
        <v>-0.16520000000000001</v>
      </c>
      <c r="DA23" s="14">
        <v>-0.17033499999999999</v>
      </c>
      <c r="DB23" s="14">
        <v>8.7345999999999993E-2</v>
      </c>
      <c r="DC23" s="14">
        <v>9.6815999999999999E-2</v>
      </c>
      <c r="DD23" s="14">
        <v>4.5938E-2</v>
      </c>
      <c r="DE23" s="14">
        <v>6.6905000000000006E-2</v>
      </c>
      <c r="DF23" s="14">
        <v>0.28114299999999998</v>
      </c>
      <c r="DG23" s="14">
        <v>1.407E-3</v>
      </c>
      <c r="DH23" s="14">
        <v>2.9569000000000002E-2</v>
      </c>
      <c r="DI23" s="14">
        <v>3.4483E-2</v>
      </c>
      <c r="DJ23" s="14">
        <v>3.4512000000000001E-2</v>
      </c>
      <c r="DK23" s="14">
        <v>4.3487999999999999E-2</v>
      </c>
      <c r="DL23" s="14">
        <v>0.11859500000000001</v>
      </c>
      <c r="DM23" s="14">
        <v>-1.6073E-2</v>
      </c>
      <c r="DN23" s="14">
        <v>0.311699</v>
      </c>
      <c r="DO23" s="14">
        <v>9.9330000000000002E-2</v>
      </c>
      <c r="DP23" s="14">
        <v>-4.5626E-2</v>
      </c>
      <c r="DQ23" s="14">
        <v>9.0553999999999996E-2</v>
      </c>
      <c r="DR23" s="14">
        <v>-0.17192299999999999</v>
      </c>
      <c r="DS23" s="14">
        <v>-8.6684999999999998E-2</v>
      </c>
      <c r="DT23" s="14">
        <v>-4.8911000000000003E-2</v>
      </c>
      <c r="DU23" s="14">
        <v>-0.15829799999999999</v>
      </c>
      <c r="DV23" s="14">
        <v>-0.19433800000000001</v>
      </c>
      <c r="DW23" s="14">
        <v>-0.24365999999999999</v>
      </c>
      <c r="DX23" s="14">
        <v>-0.253861</v>
      </c>
      <c r="DY23" s="14">
        <v>-0.28957899999999998</v>
      </c>
      <c r="DZ23" s="14">
        <v>-0.280829</v>
      </c>
      <c r="EA23" s="14">
        <v>-0.286661</v>
      </c>
      <c r="EB23" s="14">
        <v>-0.28016999999999997</v>
      </c>
      <c r="EC23" s="14">
        <v>-0.33234200000000003</v>
      </c>
      <c r="ED23" s="14">
        <v>-6.0387000000000003E-2</v>
      </c>
      <c r="EE23" s="35">
        <v>27.976533</v>
      </c>
      <c r="EV23">
        <v>26</v>
      </c>
      <c r="EW23">
        <f t="shared" si="0"/>
        <v>-3</v>
      </c>
    </row>
    <row r="24" spans="1:153" x14ac:dyDescent="0.2">
      <c r="A24" s="13">
        <v>30</v>
      </c>
      <c r="B24" s="9">
        <v>2.1432E-2</v>
      </c>
      <c r="C24" s="14">
        <v>3.0592999999999999E-2</v>
      </c>
      <c r="D24" s="14">
        <v>0.13664000000000001</v>
      </c>
      <c r="E24" s="14">
        <v>0.228376</v>
      </c>
      <c r="F24" s="14">
        <v>0.51022999999999996</v>
      </c>
      <c r="G24" s="14">
        <v>0.52234000000000003</v>
      </c>
      <c r="H24" s="14">
        <v>0.52730399999999999</v>
      </c>
      <c r="I24" s="14">
        <v>0.52263700000000002</v>
      </c>
      <c r="J24" s="14">
        <v>0.50648599999999999</v>
      </c>
      <c r="K24" s="14">
        <v>0.46695500000000001</v>
      </c>
      <c r="L24" s="14">
        <v>0.44863900000000001</v>
      </c>
      <c r="M24" s="14">
        <v>0.31248300000000001</v>
      </c>
      <c r="N24" s="14">
        <v>-7.4869999999999997E-3</v>
      </c>
      <c r="O24" s="14">
        <v>4.0989999999999999E-2</v>
      </c>
      <c r="P24" s="14">
        <v>7.6707999999999998E-2</v>
      </c>
      <c r="Q24" s="14">
        <v>-5.7044999999999998E-2</v>
      </c>
      <c r="R24" s="14">
        <v>1.4989999999999999E-3</v>
      </c>
      <c r="S24" s="14">
        <v>0.66627800000000004</v>
      </c>
      <c r="T24" s="14">
        <v>0.95041399999999998</v>
      </c>
      <c r="U24" s="14">
        <v>1</v>
      </c>
      <c r="V24" s="14">
        <v>0.92280200000000001</v>
      </c>
      <c r="W24" s="14">
        <v>0.85118000000000005</v>
      </c>
      <c r="X24" s="14">
        <v>0.752417</v>
      </c>
      <c r="Y24" s="14">
        <v>0.69925199999999998</v>
      </c>
      <c r="Z24" s="14">
        <v>0.65282899999999999</v>
      </c>
      <c r="AA24" s="14">
        <v>0.542431</v>
      </c>
      <c r="AB24" s="14">
        <v>-3.6537E-2</v>
      </c>
      <c r="AC24" s="14">
        <v>5.0790000000000002E-3</v>
      </c>
      <c r="AD24" s="14">
        <v>9.3310000000000008E-3</v>
      </c>
      <c r="AE24" s="14">
        <v>0.47037699999999999</v>
      </c>
      <c r="AF24" s="14">
        <v>0.64452299999999996</v>
      </c>
      <c r="AG24" s="14">
        <v>0.66814300000000004</v>
      </c>
      <c r="AH24" s="14">
        <v>0.68007399999999996</v>
      </c>
      <c r="AI24" s="14">
        <v>0.658802</v>
      </c>
      <c r="AJ24" s="14">
        <v>0.59949699999999995</v>
      </c>
      <c r="AK24" s="14">
        <v>0.54002300000000003</v>
      </c>
      <c r="AL24" s="14">
        <v>0.48790699999999998</v>
      </c>
      <c r="AM24" s="14">
        <v>0.36987100000000001</v>
      </c>
      <c r="AN24" s="14">
        <v>-1.6237000000000001E-2</v>
      </c>
      <c r="AO24" s="14">
        <v>-2.3429999999999999E-2</v>
      </c>
      <c r="AP24" s="14">
        <v>-5.0769999999999999E-3</v>
      </c>
      <c r="AQ24" s="14">
        <v>-4.4069999999999998E-2</v>
      </c>
      <c r="AR24" s="14">
        <v>0.17211699999999999</v>
      </c>
      <c r="AS24" s="14">
        <v>0.20386299999999999</v>
      </c>
      <c r="AT24" s="14">
        <v>0.21249499999999999</v>
      </c>
      <c r="AU24" s="14">
        <v>0.215362</v>
      </c>
      <c r="AV24" s="14">
        <v>0.224885</v>
      </c>
      <c r="AW24" s="14">
        <v>0.23591400000000001</v>
      </c>
      <c r="AX24" s="14">
        <v>0.23184099999999999</v>
      </c>
      <c r="AY24" s="14">
        <v>0.22495499999999999</v>
      </c>
      <c r="AZ24" s="14">
        <v>1.5800999999999999E-2</v>
      </c>
      <c r="BA24" s="14">
        <v>-3.9985E-2</v>
      </c>
      <c r="BB24" s="14">
        <v>-3.2776E-2</v>
      </c>
      <c r="BC24" s="14">
        <v>0.52231300000000003</v>
      </c>
      <c r="BD24" s="14">
        <v>0.60838800000000004</v>
      </c>
      <c r="BE24" s="14">
        <v>-1.2591E-2</v>
      </c>
      <c r="BF24" s="14">
        <v>4.5471999999999999E-2</v>
      </c>
      <c r="BG24" s="14">
        <v>-2.4510000000000001E-2</v>
      </c>
      <c r="BH24" s="14">
        <v>0.14780599999999999</v>
      </c>
      <c r="BI24" s="14">
        <v>0.601248</v>
      </c>
      <c r="BJ24" s="14">
        <v>0.63861900000000005</v>
      </c>
      <c r="BK24" s="14">
        <v>0.66993100000000005</v>
      </c>
      <c r="BL24" s="14">
        <v>0.63683199999999995</v>
      </c>
      <c r="BM24" s="14">
        <v>-4.6135000000000002E-2</v>
      </c>
      <c r="BN24" s="14">
        <v>-6.2466000000000001E-2</v>
      </c>
      <c r="BO24" s="14">
        <v>0.27593000000000001</v>
      </c>
      <c r="BP24" s="14">
        <v>0.59748900000000005</v>
      </c>
      <c r="BQ24" s="14">
        <v>0.71525300000000003</v>
      </c>
      <c r="BR24" s="14">
        <v>0.70927399999999996</v>
      </c>
      <c r="BS24" s="14">
        <v>0.71015799999999996</v>
      </c>
      <c r="BT24" s="14">
        <v>0.662408</v>
      </c>
      <c r="BU24" s="14">
        <v>0.615116</v>
      </c>
      <c r="BV24" s="14">
        <v>0.60971900000000001</v>
      </c>
      <c r="BW24" s="14">
        <v>0.58809199999999995</v>
      </c>
      <c r="BX24" s="14">
        <v>0.53160700000000005</v>
      </c>
      <c r="BY24" s="14">
        <v>8.8521000000000002E-2</v>
      </c>
      <c r="BZ24" s="14">
        <v>5.9081000000000002E-2</v>
      </c>
      <c r="CA24" s="14">
        <v>-2.8646000000000001E-2</v>
      </c>
      <c r="CB24" s="14">
        <v>7.8910999999999995E-2</v>
      </c>
      <c r="CC24" s="14">
        <v>0.481238</v>
      </c>
      <c r="CD24" s="14">
        <v>0.51714199999999999</v>
      </c>
      <c r="CE24" s="14">
        <v>0.51714400000000005</v>
      </c>
      <c r="CF24" s="14">
        <v>0.50029500000000005</v>
      </c>
      <c r="CG24" s="14">
        <v>0.36271300000000001</v>
      </c>
      <c r="CH24" s="14">
        <v>-1.2475E-2</v>
      </c>
      <c r="CI24" s="14">
        <v>-2.7529999999999999E-2</v>
      </c>
      <c r="CJ24" s="14">
        <v>3.8625E-2</v>
      </c>
      <c r="CK24" s="14">
        <v>7.7078999999999995E-2</v>
      </c>
      <c r="CL24" s="14">
        <v>0.12665199999999999</v>
      </c>
      <c r="CM24" s="14">
        <v>0.143791</v>
      </c>
      <c r="CN24" s="14">
        <v>0.92220299999999999</v>
      </c>
      <c r="CO24" s="14">
        <v>7.4583999999999998E-2</v>
      </c>
      <c r="CP24" s="14">
        <v>9.0196999999999999E-2</v>
      </c>
      <c r="CQ24" s="14">
        <v>-2.7300999999999999E-2</v>
      </c>
      <c r="CR24" s="14">
        <v>8.8730000000000007E-3</v>
      </c>
      <c r="CS24" s="14">
        <v>-5.9126999999999999E-2</v>
      </c>
      <c r="CT24" s="14">
        <v>-2.2120000000000001E-2</v>
      </c>
      <c r="CU24" s="14">
        <v>2.9985000000000001E-2</v>
      </c>
      <c r="CV24" s="14">
        <v>2.1063999999999999E-2</v>
      </c>
      <c r="CW24" s="14">
        <v>-0.137401</v>
      </c>
      <c r="CX24" s="14">
        <v>-0.15334</v>
      </c>
      <c r="CY24" s="14">
        <v>-0.17058100000000001</v>
      </c>
      <c r="CZ24" s="14">
        <v>-0.195433</v>
      </c>
      <c r="DA24" s="14">
        <v>-0.20152200000000001</v>
      </c>
      <c r="DB24" s="14">
        <v>9.0589000000000003E-2</v>
      </c>
      <c r="DC24" s="14">
        <v>1.9407000000000001E-2</v>
      </c>
      <c r="DD24" s="14">
        <v>5.5500000000000005E-4</v>
      </c>
      <c r="DE24" s="14">
        <v>4.5883E-2</v>
      </c>
      <c r="DF24" s="14">
        <v>0.283723</v>
      </c>
      <c r="DG24" s="14">
        <v>1.8485000000000001E-2</v>
      </c>
      <c r="DH24" s="14">
        <v>3.1630999999999999E-2</v>
      </c>
      <c r="DI24" s="14">
        <v>3.7666999999999999E-2</v>
      </c>
      <c r="DJ24" s="14">
        <v>3.8231000000000001E-2</v>
      </c>
      <c r="DK24" s="14">
        <v>1.5384E-2</v>
      </c>
      <c r="DL24" s="14">
        <v>0.12540699999999999</v>
      </c>
      <c r="DM24" s="14">
        <v>-2.8309999999999998E-2</v>
      </c>
      <c r="DN24" s="14">
        <v>0.402252</v>
      </c>
      <c r="DO24" s="14">
        <v>0.141148</v>
      </c>
      <c r="DP24" s="14">
        <v>-6.2688999999999995E-2</v>
      </c>
      <c r="DQ24" s="14">
        <v>0.127556</v>
      </c>
      <c r="DR24" s="14">
        <v>-0.223935</v>
      </c>
      <c r="DS24" s="14">
        <v>-0.122929</v>
      </c>
      <c r="DT24" s="14">
        <v>-2.5399000000000001E-2</v>
      </c>
      <c r="DU24" s="14">
        <v>-0.184338</v>
      </c>
      <c r="DV24" s="14">
        <v>-0.21854999999999999</v>
      </c>
      <c r="DW24" s="14">
        <v>-0.28447099999999997</v>
      </c>
      <c r="DX24" s="14">
        <v>-0.27859699999999998</v>
      </c>
      <c r="DY24" s="14">
        <v>-0.31525500000000001</v>
      </c>
      <c r="DZ24" s="14">
        <v>-0.30720999999999998</v>
      </c>
      <c r="EA24" s="14">
        <v>-0.30560999999999999</v>
      </c>
      <c r="EB24" s="14">
        <v>-0.30189199999999999</v>
      </c>
      <c r="EC24" s="14">
        <v>-0.32074399999999997</v>
      </c>
      <c r="ED24" s="14">
        <v>-7.1304000000000006E-2</v>
      </c>
      <c r="EE24" s="35">
        <v>29.168390999999986</v>
      </c>
      <c r="EV24">
        <v>27</v>
      </c>
      <c r="EW24">
        <f t="shared" si="0"/>
        <v>-3</v>
      </c>
    </row>
    <row r="25" spans="1:153" x14ac:dyDescent="0.2">
      <c r="A25" s="13">
        <v>31</v>
      </c>
      <c r="B25" s="9">
        <v>5.195E-3</v>
      </c>
      <c r="C25" s="14">
        <v>1.1039999999999999E-2</v>
      </c>
      <c r="D25" s="14">
        <v>8.4572999999999995E-2</v>
      </c>
      <c r="E25" s="14">
        <v>0.17316899999999999</v>
      </c>
      <c r="F25" s="14">
        <v>0.45444899999999999</v>
      </c>
      <c r="G25" s="14">
        <v>0.48274800000000001</v>
      </c>
      <c r="H25" s="14">
        <v>0.51851000000000003</v>
      </c>
      <c r="I25" s="14">
        <v>0.53073999999999999</v>
      </c>
      <c r="J25" s="14">
        <v>0.54210199999999997</v>
      </c>
      <c r="K25" s="14">
        <v>0.49375799999999997</v>
      </c>
      <c r="L25" s="14">
        <v>0.473744</v>
      </c>
      <c r="M25" s="14">
        <v>0.33942299999999997</v>
      </c>
      <c r="N25" s="14">
        <v>-5.104E-3</v>
      </c>
      <c r="O25" s="14">
        <v>1.5478E-2</v>
      </c>
      <c r="P25" s="14">
        <v>4.8216000000000002E-2</v>
      </c>
      <c r="Q25" s="14">
        <v>-8.6890999999999996E-2</v>
      </c>
      <c r="R25" s="14">
        <v>-1.193E-2</v>
      </c>
      <c r="S25" s="14">
        <v>0.54158399999999995</v>
      </c>
      <c r="T25" s="14">
        <v>0.82302200000000003</v>
      </c>
      <c r="U25" s="14">
        <v>0.92280200000000001</v>
      </c>
      <c r="V25" s="14">
        <v>1</v>
      </c>
      <c r="W25" s="14">
        <v>0.97724800000000001</v>
      </c>
      <c r="X25" s="14">
        <v>0.91561400000000004</v>
      </c>
      <c r="Y25" s="14">
        <v>0.87636599999999998</v>
      </c>
      <c r="Z25" s="14">
        <v>0.83269000000000004</v>
      </c>
      <c r="AA25" s="14">
        <v>0.70973900000000001</v>
      </c>
      <c r="AB25" s="14">
        <v>-7.5262999999999997E-2</v>
      </c>
      <c r="AC25" s="14">
        <v>3.5279999999999999E-3</v>
      </c>
      <c r="AD25" s="14">
        <v>-1.03E-4</v>
      </c>
      <c r="AE25" s="14">
        <v>0.37279699999999999</v>
      </c>
      <c r="AF25" s="14">
        <v>0.53537900000000005</v>
      </c>
      <c r="AG25" s="14">
        <v>0.60084599999999999</v>
      </c>
      <c r="AH25" s="14">
        <v>0.67127700000000001</v>
      </c>
      <c r="AI25" s="14">
        <v>0.70039200000000001</v>
      </c>
      <c r="AJ25" s="14">
        <v>0.68798800000000004</v>
      </c>
      <c r="AK25" s="14">
        <v>0.63829899999999995</v>
      </c>
      <c r="AL25" s="14">
        <v>0.59067999999999998</v>
      </c>
      <c r="AM25" s="14">
        <v>0.47238799999999997</v>
      </c>
      <c r="AN25" s="14">
        <v>-6.0224E-2</v>
      </c>
      <c r="AO25" s="14">
        <v>-8.7995000000000004E-2</v>
      </c>
      <c r="AP25" s="14">
        <v>-7.4026999999999996E-2</v>
      </c>
      <c r="AQ25" s="14">
        <v>-5.8229999999999997E-2</v>
      </c>
      <c r="AR25" s="14">
        <v>0.11330999999999999</v>
      </c>
      <c r="AS25" s="14">
        <v>0.14854899999999999</v>
      </c>
      <c r="AT25" s="14">
        <v>0.168099</v>
      </c>
      <c r="AU25" s="14">
        <v>0.17818400000000001</v>
      </c>
      <c r="AV25" s="14">
        <v>0.189864</v>
      </c>
      <c r="AW25" s="14">
        <v>0.20074500000000001</v>
      </c>
      <c r="AX25" s="14">
        <v>0.19228100000000001</v>
      </c>
      <c r="AY25" s="14">
        <v>0.190529</v>
      </c>
      <c r="AZ25" s="14">
        <v>2.4486000000000001E-2</v>
      </c>
      <c r="BA25" s="14">
        <v>-1.9959000000000001E-2</v>
      </c>
      <c r="BB25" s="14">
        <v>3.4533000000000001E-2</v>
      </c>
      <c r="BC25" s="14">
        <v>0.56394699999999998</v>
      </c>
      <c r="BD25" s="14">
        <v>0.66047800000000001</v>
      </c>
      <c r="BE25" s="14">
        <v>-3.9246999999999997E-2</v>
      </c>
      <c r="BF25" s="14">
        <v>6.7011000000000001E-2</v>
      </c>
      <c r="BG25" s="14">
        <v>-3.5494999999999999E-2</v>
      </c>
      <c r="BH25" s="14">
        <v>0.12861700000000001</v>
      </c>
      <c r="BI25" s="14">
        <v>0.55395799999999995</v>
      </c>
      <c r="BJ25" s="14">
        <v>0.60057199999999999</v>
      </c>
      <c r="BK25" s="14">
        <v>0.69212200000000001</v>
      </c>
      <c r="BL25" s="14">
        <v>0.69572100000000003</v>
      </c>
      <c r="BM25" s="14">
        <v>-8.7676000000000004E-2</v>
      </c>
      <c r="BN25" s="14">
        <v>-3.5250999999999998E-2</v>
      </c>
      <c r="BO25" s="14">
        <v>0.217889</v>
      </c>
      <c r="BP25" s="14">
        <v>0.51022000000000001</v>
      </c>
      <c r="BQ25" s="14">
        <v>0.65478000000000003</v>
      </c>
      <c r="BR25" s="14">
        <v>0.67737899999999995</v>
      </c>
      <c r="BS25" s="14">
        <v>0.72781799999999996</v>
      </c>
      <c r="BT25" s="14">
        <v>0.69805499999999998</v>
      </c>
      <c r="BU25" s="14">
        <v>0.65784200000000004</v>
      </c>
      <c r="BV25" s="14">
        <v>0.66861899999999996</v>
      </c>
      <c r="BW25" s="14">
        <v>0.65482200000000002</v>
      </c>
      <c r="BX25" s="14">
        <v>0.59357899999999997</v>
      </c>
      <c r="BY25" s="14">
        <v>8.5210999999999995E-2</v>
      </c>
      <c r="BZ25" s="14">
        <v>5.4475999999999997E-2</v>
      </c>
      <c r="CA25" s="14">
        <v>-2.4958999999999999E-2</v>
      </c>
      <c r="CB25" s="14">
        <v>4.3957000000000003E-2</v>
      </c>
      <c r="CC25" s="14">
        <v>0.50055300000000003</v>
      </c>
      <c r="CD25" s="14">
        <v>0.53915100000000005</v>
      </c>
      <c r="CE25" s="14">
        <v>0.56949099999999997</v>
      </c>
      <c r="CF25" s="14">
        <v>0.55666899999999997</v>
      </c>
      <c r="CG25" s="14">
        <v>0.41578199999999998</v>
      </c>
      <c r="CH25" s="14">
        <v>2.1740000000000002E-3</v>
      </c>
      <c r="CI25" s="14">
        <v>-2.1329999999999999E-3</v>
      </c>
      <c r="CJ25" s="14">
        <v>5.6562000000000001E-2</v>
      </c>
      <c r="CK25" s="14">
        <v>7.1873000000000006E-2</v>
      </c>
      <c r="CL25" s="14">
        <v>0.14814099999999999</v>
      </c>
      <c r="CM25" s="14">
        <v>0.167798</v>
      </c>
      <c r="CN25" s="14">
        <v>0.84603899999999999</v>
      </c>
      <c r="CO25" s="14">
        <v>0.10987</v>
      </c>
      <c r="CP25" s="14">
        <v>3.4646000000000003E-2</v>
      </c>
      <c r="CQ25" s="14">
        <v>7.4570000000000001E-3</v>
      </c>
      <c r="CR25" s="14">
        <v>-4.9056000000000002E-2</v>
      </c>
      <c r="CS25" s="14">
        <v>-6.6233E-2</v>
      </c>
      <c r="CT25" s="14">
        <v>-5.7258999999999997E-2</v>
      </c>
      <c r="CU25" s="14">
        <v>-8.3859999999999994E-3</v>
      </c>
      <c r="CV25" s="14">
        <v>1.3829999999999999E-3</v>
      </c>
      <c r="CW25" s="14">
        <v>-0.14826900000000001</v>
      </c>
      <c r="CX25" s="14">
        <v>-0.16511600000000001</v>
      </c>
      <c r="CY25" s="14">
        <v>-0.180895</v>
      </c>
      <c r="CZ25" s="14">
        <v>-0.20577200000000001</v>
      </c>
      <c r="DA25" s="14">
        <v>-0.20255100000000001</v>
      </c>
      <c r="DB25" s="14">
        <v>4.8374E-2</v>
      </c>
      <c r="DC25" s="14">
        <v>-2.0018000000000001E-2</v>
      </c>
      <c r="DD25" s="14">
        <v>-4.6641000000000002E-2</v>
      </c>
      <c r="DE25" s="14">
        <v>2.3949999999999999E-2</v>
      </c>
      <c r="DF25" s="14">
        <v>0.25384000000000001</v>
      </c>
      <c r="DG25" s="14">
        <v>-3.2222000000000001E-2</v>
      </c>
      <c r="DH25" s="14">
        <v>1.669E-2</v>
      </c>
      <c r="DI25" s="14">
        <v>5.3679999999999999E-2</v>
      </c>
      <c r="DJ25" s="14">
        <v>5.5112000000000001E-2</v>
      </c>
      <c r="DK25" s="14">
        <v>2.3976000000000001E-2</v>
      </c>
      <c r="DL25" s="14">
        <v>0.11422300000000001</v>
      </c>
      <c r="DM25" s="14">
        <v>-5.3421999999999997E-2</v>
      </c>
      <c r="DN25" s="14">
        <v>0.42439100000000002</v>
      </c>
      <c r="DO25" s="14">
        <v>0.13000900000000001</v>
      </c>
      <c r="DP25" s="14">
        <v>-0.105129</v>
      </c>
      <c r="DQ25" s="14">
        <v>0.12346699999999999</v>
      </c>
      <c r="DR25" s="14">
        <v>-0.251002</v>
      </c>
      <c r="DS25" s="14">
        <v>-0.159076</v>
      </c>
      <c r="DT25" s="14">
        <v>1.2156999999999999E-2</v>
      </c>
      <c r="DU25" s="14">
        <v>-0.181974</v>
      </c>
      <c r="DV25" s="14">
        <v>-0.203069</v>
      </c>
      <c r="DW25" s="14">
        <v>-0.27412999999999998</v>
      </c>
      <c r="DX25" s="14">
        <v>-0.26682299999999998</v>
      </c>
      <c r="DY25" s="14">
        <v>-0.305643</v>
      </c>
      <c r="DZ25" s="14">
        <v>-0.30251800000000001</v>
      </c>
      <c r="EA25" s="14">
        <v>-0.29452800000000001</v>
      </c>
      <c r="EB25" s="14">
        <v>-0.30117699999999997</v>
      </c>
      <c r="EC25" s="14">
        <v>-0.296512</v>
      </c>
      <c r="ED25" s="14">
        <v>-3.8066000000000003E-2</v>
      </c>
      <c r="EE25" s="35">
        <v>29.080921000000007</v>
      </c>
      <c r="EV25">
        <v>28</v>
      </c>
      <c r="EW25">
        <f t="shared" si="0"/>
        <v>-3</v>
      </c>
    </row>
    <row r="26" spans="1:153" x14ac:dyDescent="0.2">
      <c r="A26" s="13">
        <v>32</v>
      </c>
      <c r="B26" s="9">
        <v>1.8008E-2</v>
      </c>
      <c r="C26" s="14">
        <v>2.3126000000000001E-2</v>
      </c>
      <c r="D26" s="14">
        <v>7.4991000000000002E-2</v>
      </c>
      <c r="E26" s="14">
        <v>0.16259699999999999</v>
      </c>
      <c r="F26" s="14">
        <v>0.443575</v>
      </c>
      <c r="G26" s="14">
        <v>0.47805500000000001</v>
      </c>
      <c r="H26" s="14">
        <v>0.52364999999999995</v>
      </c>
      <c r="I26" s="14">
        <v>0.54210400000000003</v>
      </c>
      <c r="J26" s="14">
        <v>0.564303</v>
      </c>
      <c r="K26" s="14">
        <v>0.51400000000000001</v>
      </c>
      <c r="L26" s="14">
        <v>0.49112600000000001</v>
      </c>
      <c r="M26" s="14">
        <v>0.37132300000000001</v>
      </c>
      <c r="N26" s="14">
        <v>-1.2527E-2</v>
      </c>
      <c r="O26" s="14">
        <v>2.3607E-2</v>
      </c>
      <c r="P26" s="14">
        <v>3.7324000000000003E-2</v>
      </c>
      <c r="Q26" s="14">
        <v>-8.9063000000000003E-2</v>
      </c>
      <c r="R26" s="14">
        <v>-2.7827000000000001E-2</v>
      </c>
      <c r="S26" s="14">
        <v>0.44793899999999998</v>
      </c>
      <c r="T26" s="14">
        <v>0.731209</v>
      </c>
      <c r="U26" s="14">
        <v>0.85118000000000005</v>
      </c>
      <c r="V26" s="14">
        <v>0.97724800000000001</v>
      </c>
      <c r="W26" s="14">
        <v>1</v>
      </c>
      <c r="X26" s="14">
        <v>0.97746699999999997</v>
      </c>
      <c r="Y26" s="14">
        <v>0.94903700000000002</v>
      </c>
      <c r="Z26" s="14">
        <v>0.90723500000000001</v>
      </c>
      <c r="AA26" s="14">
        <v>0.786385</v>
      </c>
      <c r="AB26" s="14">
        <v>-7.2507000000000002E-2</v>
      </c>
      <c r="AC26" s="14">
        <v>-9.2010000000000008E-3</v>
      </c>
      <c r="AD26" s="14">
        <v>-8.4720000000000004E-3</v>
      </c>
      <c r="AE26" s="14">
        <v>0.32625399999999999</v>
      </c>
      <c r="AF26" s="14">
        <v>0.497583</v>
      </c>
      <c r="AG26" s="14">
        <v>0.58260500000000004</v>
      </c>
      <c r="AH26" s="14">
        <v>0.67753699999999994</v>
      </c>
      <c r="AI26" s="14">
        <v>0.72390900000000002</v>
      </c>
      <c r="AJ26" s="14">
        <v>0.72668699999999997</v>
      </c>
      <c r="AK26" s="14">
        <v>0.68271499999999996</v>
      </c>
      <c r="AL26" s="14">
        <v>0.63712299999999999</v>
      </c>
      <c r="AM26" s="14">
        <v>0.51311099999999998</v>
      </c>
      <c r="AN26" s="14">
        <v>-7.0184999999999997E-2</v>
      </c>
      <c r="AO26" s="14">
        <v>-0.121624</v>
      </c>
      <c r="AP26" s="14">
        <v>-0.110705</v>
      </c>
      <c r="AQ26" s="14">
        <v>-7.3451000000000002E-2</v>
      </c>
      <c r="AR26" s="14">
        <v>9.4039999999999999E-2</v>
      </c>
      <c r="AS26" s="14">
        <v>0.131075</v>
      </c>
      <c r="AT26" s="14">
        <v>0.156862</v>
      </c>
      <c r="AU26" s="14">
        <v>0.170902</v>
      </c>
      <c r="AV26" s="14">
        <v>0.183278</v>
      </c>
      <c r="AW26" s="14">
        <v>0.19392400000000001</v>
      </c>
      <c r="AX26" s="14">
        <v>0.185</v>
      </c>
      <c r="AY26" s="14">
        <v>0.18748300000000001</v>
      </c>
      <c r="AZ26" s="14">
        <v>3.8738000000000002E-2</v>
      </c>
      <c r="BA26" s="14">
        <v>-1.1908999999999999E-2</v>
      </c>
      <c r="BB26" s="14">
        <v>6.2571000000000002E-2</v>
      </c>
      <c r="BC26" s="14">
        <v>0.57670900000000003</v>
      </c>
      <c r="BD26" s="14">
        <v>0.67536499999999999</v>
      </c>
      <c r="BE26" s="14">
        <v>-3.2638E-2</v>
      </c>
      <c r="BF26" s="14">
        <v>7.3633000000000004E-2</v>
      </c>
      <c r="BG26" s="14">
        <v>-2.8868999999999999E-2</v>
      </c>
      <c r="BH26" s="14">
        <v>0.118974</v>
      </c>
      <c r="BI26" s="14">
        <v>0.52768099999999996</v>
      </c>
      <c r="BJ26" s="14">
        <v>0.57735199999999998</v>
      </c>
      <c r="BK26" s="14">
        <v>0.68676999999999999</v>
      </c>
      <c r="BL26" s="14">
        <v>0.71539600000000003</v>
      </c>
      <c r="BM26" s="14">
        <v>-0.10227600000000001</v>
      </c>
      <c r="BN26" s="14">
        <v>-3.8900999999999998E-2</v>
      </c>
      <c r="BO26" s="14">
        <v>0.17812</v>
      </c>
      <c r="BP26" s="14">
        <v>0.45312599999999997</v>
      </c>
      <c r="BQ26" s="14">
        <v>0.61456599999999995</v>
      </c>
      <c r="BR26" s="14">
        <v>0.65540399999999999</v>
      </c>
      <c r="BS26" s="14">
        <v>0.72557099999999997</v>
      </c>
      <c r="BT26" s="14">
        <v>0.70899100000000004</v>
      </c>
      <c r="BU26" s="14">
        <v>0.67770900000000001</v>
      </c>
      <c r="BV26" s="14">
        <v>0.70049499999999998</v>
      </c>
      <c r="BW26" s="14">
        <v>0.69254099999999996</v>
      </c>
      <c r="BX26" s="14">
        <v>0.62923399999999996</v>
      </c>
      <c r="BY26" s="14">
        <v>6.9270999999999999E-2</v>
      </c>
      <c r="BZ26" s="14">
        <v>4.7026999999999999E-2</v>
      </c>
      <c r="CA26" s="14">
        <v>-1.5492000000000001E-2</v>
      </c>
      <c r="CB26" s="14">
        <v>4.1879E-2</v>
      </c>
      <c r="CC26" s="14">
        <v>0.50085500000000005</v>
      </c>
      <c r="CD26" s="14">
        <v>0.53439999999999999</v>
      </c>
      <c r="CE26" s="14">
        <v>0.59185600000000005</v>
      </c>
      <c r="CF26" s="14">
        <v>0.58234600000000003</v>
      </c>
      <c r="CG26" s="14">
        <v>0.43523699999999999</v>
      </c>
      <c r="CH26" s="14">
        <v>-6.6759999999999996E-3</v>
      </c>
      <c r="CI26" s="14">
        <v>-9.3699999999999999E-3</v>
      </c>
      <c r="CJ26" s="14">
        <v>6.2045000000000003E-2</v>
      </c>
      <c r="CK26" s="14">
        <v>7.3425000000000004E-2</v>
      </c>
      <c r="CL26" s="14">
        <v>0.16183700000000001</v>
      </c>
      <c r="CM26" s="14">
        <v>0.18831800000000001</v>
      </c>
      <c r="CN26" s="14">
        <v>0.79080600000000001</v>
      </c>
      <c r="CO26" s="14">
        <v>0.13336899999999999</v>
      </c>
      <c r="CP26" s="14">
        <v>9.7710000000000002E-3</v>
      </c>
      <c r="CQ26" s="14">
        <v>3.0439999999999998E-2</v>
      </c>
      <c r="CR26" s="14">
        <v>-6.6798999999999997E-2</v>
      </c>
      <c r="CS26" s="14">
        <v>-5.9817000000000002E-2</v>
      </c>
      <c r="CT26" s="14">
        <v>-6.7713999999999996E-2</v>
      </c>
      <c r="CU26" s="14">
        <v>-1.5575E-2</v>
      </c>
      <c r="CV26" s="14">
        <v>5.0109999999999998E-3</v>
      </c>
      <c r="CW26" s="14">
        <v>-0.13857800000000001</v>
      </c>
      <c r="CX26" s="14">
        <v>-0.15221699999999999</v>
      </c>
      <c r="CY26" s="14">
        <v>-0.16375700000000001</v>
      </c>
      <c r="CZ26" s="14">
        <v>-0.18357999999999999</v>
      </c>
      <c r="DA26" s="14">
        <v>-0.17199999999999999</v>
      </c>
      <c r="DB26" s="14">
        <v>3.7807E-2</v>
      </c>
      <c r="DC26" s="14">
        <v>-4.6705000000000003E-2</v>
      </c>
      <c r="DD26" s="14">
        <v>-6.2994999999999995E-2</v>
      </c>
      <c r="DE26" s="14">
        <v>1.2066E-2</v>
      </c>
      <c r="DF26" s="14">
        <v>0.22531000000000001</v>
      </c>
      <c r="DG26" s="14">
        <v>-5.6641999999999998E-2</v>
      </c>
      <c r="DH26" s="14">
        <v>-8.1800000000000004E-4</v>
      </c>
      <c r="DI26" s="14">
        <v>6.0950999999999998E-2</v>
      </c>
      <c r="DJ26" s="14">
        <v>6.3032000000000005E-2</v>
      </c>
      <c r="DK26" s="14">
        <v>1.5717999999999999E-2</v>
      </c>
      <c r="DL26" s="14">
        <v>0.13447000000000001</v>
      </c>
      <c r="DM26" s="14">
        <v>-7.9546000000000006E-2</v>
      </c>
      <c r="DN26" s="14">
        <v>0.43636799999999998</v>
      </c>
      <c r="DO26" s="14">
        <v>0.129083</v>
      </c>
      <c r="DP26" s="14">
        <v>-0.123347</v>
      </c>
      <c r="DQ26" s="14">
        <v>0.14762400000000001</v>
      </c>
      <c r="DR26" s="14">
        <v>-0.279501</v>
      </c>
      <c r="DS26" s="14">
        <v>-0.17502400000000001</v>
      </c>
      <c r="DT26" s="14">
        <v>3.3912999999999999E-2</v>
      </c>
      <c r="DU26" s="14">
        <v>-0.17955699999999999</v>
      </c>
      <c r="DV26" s="14">
        <v>-0.189112</v>
      </c>
      <c r="DW26" s="14">
        <v>-0.265793</v>
      </c>
      <c r="DX26" s="14">
        <v>-0.25691399999999998</v>
      </c>
      <c r="DY26" s="14">
        <v>-0.30037900000000001</v>
      </c>
      <c r="DZ26" s="14">
        <v>-0.29666900000000002</v>
      </c>
      <c r="EA26" s="14">
        <v>-0.28556300000000001</v>
      </c>
      <c r="EB26" s="14">
        <v>-0.29945300000000002</v>
      </c>
      <c r="EC26" s="14">
        <v>-0.266453</v>
      </c>
      <c r="ED26" s="14">
        <v>-4.4278999999999999E-2</v>
      </c>
      <c r="EE26" s="35">
        <v>29.138278000000025</v>
      </c>
      <c r="EV26">
        <v>29</v>
      </c>
      <c r="EW26">
        <f t="shared" si="0"/>
        <v>-3</v>
      </c>
    </row>
    <row r="27" spans="1:153" x14ac:dyDescent="0.2">
      <c r="A27" s="13">
        <v>33</v>
      </c>
      <c r="B27" s="9">
        <v>2.3703999999999999E-2</v>
      </c>
      <c r="C27" s="14">
        <v>2.8162E-2</v>
      </c>
      <c r="D27" s="14">
        <v>5.8035999999999997E-2</v>
      </c>
      <c r="E27" s="14">
        <v>0.138929</v>
      </c>
      <c r="F27" s="14">
        <v>0.416491</v>
      </c>
      <c r="G27" s="14">
        <v>0.45765600000000001</v>
      </c>
      <c r="H27" s="14">
        <v>0.51181699999999997</v>
      </c>
      <c r="I27" s="14">
        <v>0.53688800000000003</v>
      </c>
      <c r="J27" s="14">
        <v>0.57135199999999997</v>
      </c>
      <c r="K27" s="14">
        <v>0.52280099999999996</v>
      </c>
      <c r="L27" s="14">
        <v>0.500116</v>
      </c>
      <c r="M27" s="14">
        <v>0.40021499999999999</v>
      </c>
      <c r="N27" s="14">
        <v>-1.0521000000000001E-2</v>
      </c>
      <c r="O27" s="14">
        <v>3.8352999999999998E-2</v>
      </c>
      <c r="P27" s="14">
        <v>3.3338E-2</v>
      </c>
      <c r="Q27" s="14">
        <v>-8.1688999999999998E-2</v>
      </c>
      <c r="R27" s="14">
        <v>-3.4853000000000002E-2</v>
      </c>
      <c r="S27" s="14">
        <v>0.34010800000000002</v>
      </c>
      <c r="T27" s="14">
        <v>0.61789899999999998</v>
      </c>
      <c r="U27" s="14">
        <v>0.752417</v>
      </c>
      <c r="V27" s="14">
        <v>0.91561400000000004</v>
      </c>
      <c r="W27" s="14">
        <v>0.97746699999999997</v>
      </c>
      <c r="X27" s="14">
        <v>1</v>
      </c>
      <c r="Y27" s="14">
        <v>0.98187800000000003</v>
      </c>
      <c r="Z27" s="14">
        <v>0.945743</v>
      </c>
      <c r="AA27" s="14">
        <v>0.83192299999999997</v>
      </c>
      <c r="AB27" s="14">
        <v>-5.9308E-2</v>
      </c>
      <c r="AC27" s="14">
        <v>-1.5579000000000001E-2</v>
      </c>
      <c r="AD27" s="14">
        <v>-1.0664999999999999E-2</v>
      </c>
      <c r="AE27" s="14">
        <v>0.27310000000000001</v>
      </c>
      <c r="AF27" s="14">
        <v>0.45103900000000002</v>
      </c>
      <c r="AG27" s="14">
        <v>0.54852599999999996</v>
      </c>
      <c r="AH27" s="14">
        <v>0.66179299999999996</v>
      </c>
      <c r="AI27" s="14">
        <v>0.72075</v>
      </c>
      <c r="AJ27" s="14">
        <v>0.734124</v>
      </c>
      <c r="AK27" s="14">
        <v>0.69535800000000003</v>
      </c>
      <c r="AL27" s="14">
        <v>0.65329499999999996</v>
      </c>
      <c r="AM27" s="14">
        <v>0.52795499999999995</v>
      </c>
      <c r="AN27" s="14">
        <v>-7.1729000000000001E-2</v>
      </c>
      <c r="AO27" s="14">
        <v>-0.13573199999999999</v>
      </c>
      <c r="AP27" s="14">
        <v>-0.127558</v>
      </c>
      <c r="AQ27" s="14">
        <v>-8.4595000000000004E-2</v>
      </c>
      <c r="AR27" s="14">
        <v>7.5301000000000007E-2</v>
      </c>
      <c r="AS27" s="14">
        <v>0.11171300000000001</v>
      </c>
      <c r="AT27" s="14">
        <v>0.14222000000000001</v>
      </c>
      <c r="AU27" s="14">
        <v>0.160362</v>
      </c>
      <c r="AV27" s="14">
        <v>0.17364599999999999</v>
      </c>
      <c r="AW27" s="14">
        <v>0.185117</v>
      </c>
      <c r="AX27" s="14">
        <v>0.17669799999999999</v>
      </c>
      <c r="AY27" s="14">
        <v>0.18435399999999999</v>
      </c>
      <c r="AZ27" s="14">
        <v>3.8254999999999997E-2</v>
      </c>
      <c r="BA27" s="14">
        <v>-4.1070000000000004E-3</v>
      </c>
      <c r="BB27" s="14">
        <v>7.9325000000000007E-2</v>
      </c>
      <c r="BC27" s="14">
        <v>0.57045999999999997</v>
      </c>
      <c r="BD27" s="14">
        <v>0.66231600000000002</v>
      </c>
      <c r="BE27" s="14">
        <v>-2.6529E-2</v>
      </c>
      <c r="BF27" s="14">
        <v>7.9800999999999997E-2</v>
      </c>
      <c r="BG27" s="14">
        <v>-1.8807000000000001E-2</v>
      </c>
      <c r="BH27" s="14">
        <v>0.11545999999999999</v>
      </c>
      <c r="BI27" s="14">
        <v>0.48663400000000001</v>
      </c>
      <c r="BJ27" s="14">
        <v>0.53766599999999998</v>
      </c>
      <c r="BK27" s="14">
        <v>0.65976000000000001</v>
      </c>
      <c r="BL27" s="14">
        <v>0.70818499999999995</v>
      </c>
      <c r="BM27" s="14">
        <v>-0.113384</v>
      </c>
      <c r="BN27" s="14">
        <v>-4.2532E-2</v>
      </c>
      <c r="BO27" s="14">
        <v>0.138374</v>
      </c>
      <c r="BP27" s="14">
        <v>0.383826</v>
      </c>
      <c r="BQ27" s="14">
        <v>0.553423</v>
      </c>
      <c r="BR27" s="14">
        <v>0.60798300000000005</v>
      </c>
      <c r="BS27" s="14">
        <v>0.69971899999999998</v>
      </c>
      <c r="BT27" s="14">
        <v>0.69780399999999998</v>
      </c>
      <c r="BU27" s="14">
        <v>0.67694200000000004</v>
      </c>
      <c r="BV27" s="14">
        <v>0.710341</v>
      </c>
      <c r="BW27" s="14">
        <v>0.707341</v>
      </c>
      <c r="BX27" s="14">
        <v>0.64840299999999995</v>
      </c>
      <c r="BY27" s="14">
        <v>4.5078E-2</v>
      </c>
      <c r="BZ27" s="14">
        <v>2.8289999999999999E-2</v>
      </c>
      <c r="CA27" s="14">
        <v>-2.1225999999999998E-2</v>
      </c>
      <c r="CB27" s="14">
        <v>3.3550999999999997E-2</v>
      </c>
      <c r="CC27" s="14">
        <v>0.49623899999999999</v>
      </c>
      <c r="CD27" s="14">
        <v>0.52070300000000003</v>
      </c>
      <c r="CE27" s="14">
        <v>0.60060599999999997</v>
      </c>
      <c r="CF27" s="14">
        <v>0.592696</v>
      </c>
      <c r="CG27" s="14">
        <v>0.44781300000000002</v>
      </c>
      <c r="CH27" s="14">
        <v>-8.0520000000000001E-3</v>
      </c>
      <c r="CI27" s="14">
        <v>-8.1910000000000004E-3</v>
      </c>
      <c r="CJ27" s="14">
        <v>7.5660000000000005E-2</v>
      </c>
      <c r="CK27" s="14">
        <v>8.8272000000000003E-2</v>
      </c>
      <c r="CL27" s="14">
        <v>0.18062300000000001</v>
      </c>
      <c r="CM27" s="14">
        <v>0.20932600000000001</v>
      </c>
      <c r="CN27" s="14">
        <v>0.70889999999999997</v>
      </c>
      <c r="CO27" s="14">
        <v>0.134931</v>
      </c>
      <c r="CP27" s="14">
        <v>-1.4586999999999999E-2</v>
      </c>
      <c r="CQ27" s="14">
        <v>4.1085000000000003E-2</v>
      </c>
      <c r="CR27" s="14">
        <v>-7.1539000000000005E-2</v>
      </c>
      <c r="CS27" s="14">
        <v>-4.5936999999999999E-2</v>
      </c>
      <c r="CT27" s="14">
        <v>-6.0622000000000002E-2</v>
      </c>
      <c r="CU27" s="14">
        <v>-1.1651999999999999E-2</v>
      </c>
      <c r="CV27" s="14">
        <v>1.4376999999999999E-2</v>
      </c>
      <c r="CW27" s="14">
        <v>-0.12518000000000001</v>
      </c>
      <c r="CX27" s="14">
        <v>-0.134496</v>
      </c>
      <c r="CY27" s="14">
        <v>-0.14232500000000001</v>
      </c>
      <c r="CZ27" s="14">
        <v>-0.15592500000000001</v>
      </c>
      <c r="DA27" s="14">
        <v>-0.13752700000000001</v>
      </c>
      <c r="DB27" s="14">
        <v>2.7092999999999999E-2</v>
      </c>
      <c r="DC27" s="14">
        <v>-6.2314000000000001E-2</v>
      </c>
      <c r="DD27" s="14">
        <v>-6.7081000000000002E-2</v>
      </c>
      <c r="DE27" s="14">
        <v>1.0383999999999999E-2</v>
      </c>
      <c r="DF27" s="14">
        <v>0.20054</v>
      </c>
      <c r="DG27" s="14">
        <v>-8.3533999999999997E-2</v>
      </c>
      <c r="DH27" s="14">
        <v>-1.9362999999999998E-2</v>
      </c>
      <c r="DI27" s="14">
        <v>6.3764000000000001E-2</v>
      </c>
      <c r="DJ27" s="14">
        <v>6.6186999999999996E-2</v>
      </c>
      <c r="DK27" s="14">
        <v>8.4600000000000005E-3</v>
      </c>
      <c r="DL27" s="14">
        <v>0.147593</v>
      </c>
      <c r="DM27" s="14">
        <v>-0.103519</v>
      </c>
      <c r="DN27" s="14">
        <v>0.43638199999999999</v>
      </c>
      <c r="DO27" s="14">
        <v>0.128388</v>
      </c>
      <c r="DP27" s="14">
        <v>-0.134493</v>
      </c>
      <c r="DQ27" s="14">
        <v>0.16794600000000001</v>
      </c>
      <c r="DR27" s="14">
        <v>-0.29287099999999999</v>
      </c>
      <c r="DS27" s="14">
        <v>-0.18426400000000001</v>
      </c>
      <c r="DT27" s="14">
        <v>5.3393000000000003E-2</v>
      </c>
      <c r="DU27" s="14">
        <v>-0.17735500000000001</v>
      </c>
      <c r="DV27" s="14">
        <v>-0.180586</v>
      </c>
      <c r="DW27" s="14">
        <v>-0.25858199999999998</v>
      </c>
      <c r="DX27" s="14">
        <v>-0.24709200000000001</v>
      </c>
      <c r="DY27" s="14">
        <v>-0.29126800000000003</v>
      </c>
      <c r="DZ27" s="14">
        <v>-0.28676299999999999</v>
      </c>
      <c r="EA27" s="14">
        <v>-0.27346999999999999</v>
      </c>
      <c r="EB27" s="14">
        <v>-0.29131800000000002</v>
      </c>
      <c r="EC27" s="14">
        <v>-0.232103</v>
      </c>
      <c r="ED27" s="14">
        <v>-4.9825000000000001E-2</v>
      </c>
      <c r="EE27" s="35">
        <v>28.355907999999999</v>
      </c>
      <c r="EV27">
        <v>30</v>
      </c>
      <c r="EW27">
        <f t="shared" si="0"/>
        <v>-3</v>
      </c>
    </row>
    <row r="28" spans="1:153" x14ac:dyDescent="0.2">
      <c r="A28" s="13">
        <v>34</v>
      </c>
      <c r="B28" s="9">
        <v>2.579E-2</v>
      </c>
      <c r="C28" s="14">
        <v>3.6658999999999997E-2</v>
      </c>
      <c r="D28" s="14">
        <v>4.8355000000000002E-2</v>
      </c>
      <c r="E28" s="14">
        <v>0.122998</v>
      </c>
      <c r="F28" s="14">
        <v>0.37426599999999999</v>
      </c>
      <c r="G28" s="14">
        <v>0.41500700000000001</v>
      </c>
      <c r="H28" s="14">
        <v>0.46692600000000001</v>
      </c>
      <c r="I28" s="14">
        <v>0.49296299999999998</v>
      </c>
      <c r="J28" s="14">
        <v>0.52696699999999996</v>
      </c>
      <c r="K28" s="14">
        <v>0.48508099999999998</v>
      </c>
      <c r="L28" s="14">
        <v>0.46242800000000001</v>
      </c>
      <c r="M28" s="14">
        <v>0.383523</v>
      </c>
      <c r="N28" s="14">
        <v>-1.2909E-2</v>
      </c>
      <c r="O28" s="14">
        <v>2.3015000000000001E-2</v>
      </c>
      <c r="P28" s="14">
        <v>3.8202E-2</v>
      </c>
      <c r="Q28" s="14">
        <v>-8.3089999999999997E-2</v>
      </c>
      <c r="R28" s="14">
        <v>-3.4287999999999999E-2</v>
      </c>
      <c r="S28" s="14">
        <v>0.28927599999999998</v>
      </c>
      <c r="T28" s="14">
        <v>0.56344499999999997</v>
      </c>
      <c r="U28" s="14">
        <v>0.69925199999999998</v>
      </c>
      <c r="V28" s="14">
        <v>0.87636599999999998</v>
      </c>
      <c r="W28" s="14">
        <v>0.94903700000000002</v>
      </c>
      <c r="X28" s="14">
        <v>0.98187800000000003</v>
      </c>
      <c r="Y28" s="14">
        <v>1</v>
      </c>
      <c r="Z28" s="14">
        <v>0.97875100000000004</v>
      </c>
      <c r="AA28" s="14">
        <v>0.88001399999999996</v>
      </c>
      <c r="AB28" s="14">
        <v>-4.4260000000000001E-2</v>
      </c>
      <c r="AC28" s="14">
        <v>-1.4961E-2</v>
      </c>
      <c r="AD28" s="14">
        <v>-1.8359E-2</v>
      </c>
      <c r="AE28" s="14">
        <v>0.25100499999999998</v>
      </c>
      <c r="AF28" s="14">
        <v>0.415821</v>
      </c>
      <c r="AG28" s="14">
        <v>0.51451999999999998</v>
      </c>
      <c r="AH28" s="14">
        <v>0.631077</v>
      </c>
      <c r="AI28" s="14">
        <v>0.69523400000000002</v>
      </c>
      <c r="AJ28" s="14">
        <v>0.71556299999999995</v>
      </c>
      <c r="AK28" s="14">
        <v>0.68496199999999996</v>
      </c>
      <c r="AL28" s="14">
        <v>0.64916200000000002</v>
      </c>
      <c r="AM28" s="14">
        <v>0.53595000000000004</v>
      </c>
      <c r="AN28" s="14">
        <v>-7.4206999999999995E-2</v>
      </c>
      <c r="AO28" s="14">
        <v>-0.13464100000000001</v>
      </c>
      <c r="AP28" s="14">
        <v>-0.13278100000000001</v>
      </c>
      <c r="AQ28" s="14">
        <v>-8.6697999999999997E-2</v>
      </c>
      <c r="AR28" s="14">
        <v>6.5141000000000004E-2</v>
      </c>
      <c r="AS28" s="14">
        <v>0.104657</v>
      </c>
      <c r="AT28" s="14">
        <v>0.13589000000000001</v>
      </c>
      <c r="AU28" s="14">
        <v>0.156973</v>
      </c>
      <c r="AV28" s="14">
        <v>0.17027999999999999</v>
      </c>
      <c r="AW28" s="14">
        <v>0.180893</v>
      </c>
      <c r="AX28" s="14">
        <v>0.17224700000000001</v>
      </c>
      <c r="AY28" s="14">
        <v>0.18025099999999999</v>
      </c>
      <c r="AZ28" s="14">
        <v>3.7553999999999997E-2</v>
      </c>
      <c r="BA28" s="14">
        <v>-6.5579999999999996E-3</v>
      </c>
      <c r="BB28" s="14">
        <v>9.8220000000000002E-2</v>
      </c>
      <c r="BC28" s="14">
        <v>0.52377700000000005</v>
      </c>
      <c r="BD28" s="14">
        <v>0.61788600000000005</v>
      </c>
      <c r="BE28" s="14">
        <v>-2.7326E-2</v>
      </c>
      <c r="BF28" s="14">
        <v>7.8615000000000004E-2</v>
      </c>
      <c r="BG28" s="14">
        <v>-2.9496000000000001E-2</v>
      </c>
      <c r="BH28" s="14">
        <v>9.6186999999999995E-2</v>
      </c>
      <c r="BI28" s="14">
        <v>0.426541</v>
      </c>
      <c r="BJ28" s="14">
        <v>0.48349500000000001</v>
      </c>
      <c r="BK28" s="14">
        <v>0.60994400000000004</v>
      </c>
      <c r="BL28" s="14">
        <v>0.66782200000000003</v>
      </c>
      <c r="BM28" s="14">
        <v>-0.121889</v>
      </c>
      <c r="BN28" s="14">
        <v>-3.9279000000000001E-2</v>
      </c>
      <c r="BO28" s="14">
        <v>0.107354</v>
      </c>
      <c r="BP28" s="14">
        <v>0.332901</v>
      </c>
      <c r="BQ28" s="14">
        <v>0.49501800000000001</v>
      </c>
      <c r="BR28" s="14">
        <v>0.54974299999999998</v>
      </c>
      <c r="BS28" s="14">
        <v>0.64969100000000002</v>
      </c>
      <c r="BT28" s="14">
        <v>0.65291200000000005</v>
      </c>
      <c r="BU28" s="14">
        <v>0.63963300000000001</v>
      </c>
      <c r="BV28" s="14">
        <v>0.66971400000000003</v>
      </c>
      <c r="BW28" s="14">
        <v>0.66774</v>
      </c>
      <c r="BX28" s="14">
        <v>0.60683399999999998</v>
      </c>
      <c r="BY28" s="14">
        <v>3.9322999999999997E-2</v>
      </c>
      <c r="BZ28" s="14">
        <v>3.5576000000000003E-2</v>
      </c>
      <c r="CA28" s="14">
        <v>-3.235E-3</v>
      </c>
      <c r="CB28" s="14">
        <v>2.1675E-2</v>
      </c>
      <c r="CC28" s="14">
        <v>0.47045700000000001</v>
      </c>
      <c r="CD28" s="14">
        <v>0.494948</v>
      </c>
      <c r="CE28" s="14">
        <v>0.58150900000000005</v>
      </c>
      <c r="CF28" s="14">
        <v>0.56658699999999995</v>
      </c>
      <c r="CG28" s="14">
        <v>0.432093</v>
      </c>
      <c r="CH28" s="14">
        <v>-2.7469E-2</v>
      </c>
      <c r="CI28" s="14">
        <v>-3.9879999999999999E-2</v>
      </c>
      <c r="CJ28" s="14">
        <v>8.3455000000000001E-2</v>
      </c>
      <c r="CK28" s="14">
        <v>0.102746</v>
      </c>
      <c r="CL28" s="14">
        <v>0.19028</v>
      </c>
      <c r="CM28" s="14">
        <v>0.21702099999999999</v>
      </c>
      <c r="CN28" s="14">
        <v>0.657219</v>
      </c>
      <c r="CO28" s="14">
        <v>0.139012</v>
      </c>
      <c r="CP28" s="14">
        <v>-2.521E-2</v>
      </c>
      <c r="CQ28" s="14">
        <v>2.1876E-2</v>
      </c>
      <c r="CR28" s="14">
        <v>-7.5419E-2</v>
      </c>
      <c r="CS28" s="14">
        <v>-3.6457999999999997E-2</v>
      </c>
      <c r="CT28" s="14">
        <v>-5.2630000000000003E-2</v>
      </c>
      <c r="CU28" s="14">
        <v>-2.6329999999999999E-3</v>
      </c>
      <c r="CV28" s="14">
        <v>1.3901E-2</v>
      </c>
      <c r="CW28" s="14">
        <v>-9.8164000000000001E-2</v>
      </c>
      <c r="CX28" s="14">
        <v>-0.10688400000000001</v>
      </c>
      <c r="CY28" s="14">
        <v>-0.114133</v>
      </c>
      <c r="CZ28" s="14">
        <v>-0.12866900000000001</v>
      </c>
      <c r="DA28" s="14">
        <v>-0.10949399999999999</v>
      </c>
      <c r="DB28" s="14">
        <v>-3.418E-3</v>
      </c>
      <c r="DC28" s="14">
        <v>-7.3801000000000005E-2</v>
      </c>
      <c r="DD28" s="14">
        <v>-8.8841000000000003E-2</v>
      </c>
      <c r="DE28" s="14">
        <v>-1.4224000000000001E-2</v>
      </c>
      <c r="DF28" s="14">
        <v>0.18798400000000001</v>
      </c>
      <c r="DG28" s="14">
        <v>-9.1062000000000004E-2</v>
      </c>
      <c r="DH28" s="14">
        <v>-3.7060999999999997E-2</v>
      </c>
      <c r="DI28" s="14">
        <v>3.4625999999999997E-2</v>
      </c>
      <c r="DJ28" s="14">
        <v>3.7168E-2</v>
      </c>
      <c r="DK28" s="14">
        <v>-2.4399999999999999E-4</v>
      </c>
      <c r="DL28" s="14">
        <v>0.13228500000000001</v>
      </c>
      <c r="DM28" s="14">
        <v>-0.10013900000000001</v>
      </c>
      <c r="DN28" s="14">
        <v>0.41381299999999999</v>
      </c>
      <c r="DO28" s="14">
        <v>0.116341</v>
      </c>
      <c r="DP28" s="14">
        <v>-0.13235</v>
      </c>
      <c r="DQ28" s="14">
        <v>0.14399500000000001</v>
      </c>
      <c r="DR28" s="14">
        <v>-0.28149600000000002</v>
      </c>
      <c r="DS28" s="14">
        <v>-0.17052899999999999</v>
      </c>
      <c r="DT28" s="14">
        <v>5.9683E-2</v>
      </c>
      <c r="DU28" s="14">
        <v>-0.16732900000000001</v>
      </c>
      <c r="DV28" s="14">
        <v>-0.17058799999999999</v>
      </c>
      <c r="DW28" s="14">
        <v>-0.24571100000000001</v>
      </c>
      <c r="DX28" s="14">
        <v>-0.23306099999999999</v>
      </c>
      <c r="DY28" s="14">
        <v>-0.27103899999999997</v>
      </c>
      <c r="DZ28" s="14">
        <v>-0.26982899999999999</v>
      </c>
      <c r="EA28" s="14">
        <v>-0.257073</v>
      </c>
      <c r="EB28" s="14">
        <v>-0.27460299999999999</v>
      </c>
      <c r="EC28" s="14">
        <v>-0.19636500000000001</v>
      </c>
      <c r="ED28" s="14">
        <v>-5.1234000000000002E-2</v>
      </c>
      <c r="EE28" s="35">
        <v>26.773962000000004</v>
      </c>
      <c r="EV28">
        <v>31</v>
      </c>
      <c r="EW28">
        <f t="shared" si="0"/>
        <v>-3</v>
      </c>
    </row>
    <row r="29" spans="1:153" x14ac:dyDescent="0.2">
      <c r="A29" s="13">
        <v>35</v>
      </c>
      <c r="B29" s="9">
        <v>1.1525000000000001E-2</v>
      </c>
      <c r="C29" s="14">
        <v>1.6448000000000001E-2</v>
      </c>
      <c r="D29" s="14">
        <v>1.7153000000000002E-2</v>
      </c>
      <c r="E29" s="14">
        <v>9.0355000000000005E-2</v>
      </c>
      <c r="F29" s="14">
        <v>0.33391900000000002</v>
      </c>
      <c r="G29" s="14">
        <v>0.37292599999999998</v>
      </c>
      <c r="H29" s="14">
        <v>0.41925499999999999</v>
      </c>
      <c r="I29" s="14">
        <v>0.44511699999999998</v>
      </c>
      <c r="J29" s="14">
        <v>0.47715200000000002</v>
      </c>
      <c r="K29" s="14">
        <v>0.44280999999999998</v>
      </c>
      <c r="L29" s="14">
        <v>0.43018000000000001</v>
      </c>
      <c r="M29" s="14">
        <v>0.36419299999999999</v>
      </c>
      <c r="N29" s="14">
        <v>-3.397E-2</v>
      </c>
      <c r="O29" s="14">
        <v>1.9619000000000001E-2</v>
      </c>
      <c r="P29" s="14">
        <v>2.4413000000000001E-2</v>
      </c>
      <c r="Q29" s="14">
        <v>-9.2402999999999999E-2</v>
      </c>
      <c r="R29" s="14">
        <v>-5.4054999999999999E-2</v>
      </c>
      <c r="S29" s="14">
        <v>0.25258799999999998</v>
      </c>
      <c r="T29" s="14">
        <v>0.52304600000000001</v>
      </c>
      <c r="U29" s="14">
        <v>0.65282899999999999</v>
      </c>
      <c r="V29" s="14">
        <v>0.83269000000000004</v>
      </c>
      <c r="W29" s="14">
        <v>0.90723500000000001</v>
      </c>
      <c r="X29" s="14">
        <v>0.945743</v>
      </c>
      <c r="Y29" s="14">
        <v>0.97875100000000004</v>
      </c>
      <c r="Z29" s="14">
        <v>1</v>
      </c>
      <c r="AA29" s="14">
        <v>0.93830000000000002</v>
      </c>
      <c r="AB29" s="14">
        <v>-3.8297999999999999E-2</v>
      </c>
      <c r="AC29" s="14">
        <v>-6.5690000000000002E-3</v>
      </c>
      <c r="AD29" s="14">
        <v>-1.0813E-2</v>
      </c>
      <c r="AE29" s="14">
        <v>0.24055199999999999</v>
      </c>
      <c r="AF29" s="14">
        <v>0.393293</v>
      </c>
      <c r="AG29" s="14">
        <v>0.48782700000000001</v>
      </c>
      <c r="AH29" s="14">
        <v>0.59663699999999997</v>
      </c>
      <c r="AI29" s="14">
        <v>0.655138</v>
      </c>
      <c r="AJ29" s="14">
        <v>0.66997600000000002</v>
      </c>
      <c r="AK29" s="14">
        <v>0.643424</v>
      </c>
      <c r="AL29" s="14">
        <v>0.61527200000000004</v>
      </c>
      <c r="AM29" s="14">
        <v>0.52888800000000002</v>
      </c>
      <c r="AN29" s="14">
        <v>-8.4572999999999995E-2</v>
      </c>
      <c r="AO29" s="14">
        <v>-0.13083900000000001</v>
      </c>
      <c r="AP29" s="14">
        <v>-0.12559999999999999</v>
      </c>
      <c r="AQ29" s="14">
        <v>-8.0651E-2</v>
      </c>
      <c r="AR29" s="14">
        <v>6.5076999999999996E-2</v>
      </c>
      <c r="AS29" s="14">
        <v>9.9409999999999998E-2</v>
      </c>
      <c r="AT29" s="14">
        <v>0.118659</v>
      </c>
      <c r="AU29" s="14">
        <v>0.13733400000000001</v>
      </c>
      <c r="AV29" s="14">
        <v>0.147616</v>
      </c>
      <c r="AW29" s="14">
        <v>0.15954499999999999</v>
      </c>
      <c r="AX29" s="14">
        <v>0.15372</v>
      </c>
      <c r="AY29" s="14">
        <v>0.16394800000000001</v>
      </c>
      <c r="AZ29" s="14">
        <v>3.0336999999999999E-2</v>
      </c>
      <c r="BA29" s="14">
        <v>9.2399999999999999E-3</v>
      </c>
      <c r="BB29" s="14">
        <v>0.127854</v>
      </c>
      <c r="BC29" s="14">
        <v>0.514181</v>
      </c>
      <c r="BD29" s="14">
        <v>0.59313099999999996</v>
      </c>
      <c r="BE29" s="14">
        <v>-2.2627999999999999E-2</v>
      </c>
      <c r="BF29" s="14">
        <v>7.5027999999999997E-2</v>
      </c>
      <c r="BG29" s="14">
        <v>-2.6081E-2</v>
      </c>
      <c r="BH29" s="14">
        <v>7.7943999999999999E-2</v>
      </c>
      <c r="BI29" s="14">
        <v>0.39159699999999997</v>
      </c>
      <c r="BJ29" s="14">
        <v>0.44755200000000001</v>
      </c>
      <c r="BK29" s="14">
        <v>0.56657900000000005</v>
      </c>
      <c r="BL29" s="14">
        <v>0.62653300000000001</v>
      </c>
      <c r="BM29" s="14">
        <v>-0.14314299999999999</v>
      </c>
      <c r="BN29" s="14">
        <v>-4.4769000000000003E-2</v>
      </c>
      <c r="BO29" s="14">
        <v>8.8594000000000006E-2</v>
      </c>
      <c r="BP29" s="14">
        <v>0.29747400000000002</v>
      </c>
      <c r="BQ29" s="14">
        <v>0.44855099999999998</v>
      </c>
      <c r="BR29" s="14">
        <v>0.50242500000000001</v>
      </c>
      <c r="BS29" s="14">
        <v>0.60261799999999999</v>
      </c>
      <c r="BT29" s="14">
        <v>0.60753400000000002</v>
      </c>
      <c r="BU29" s="14">
        <v>0.59914900000000004</v>
      </c>
      <c r="BV29" s="14">
        <v>0.62894099999999997</v>
      </c>
      <c r="BW29" s="14">
        <v>0.62862600000000002</v>
      </c>
      <c r="BX29" s="14">
        <v>0.570044</v>
      </c>
      <c r="BY29" s="14">
        <v>2.8201E-2</v>
      </c>
      <c r="BZ29" s="14">
        <v>1.8095E-2</v>
      </c>
      <c r="CA29" s="14">
        <v>6.0769999999999999E-3</v>
      </c>
      <c r="CB29" s="14">
        <v>1.3133000000000001E-2</v>
      </c>
      <c r="CC29" s="14">
        <v>0.43640899999999999</v>
      </c>
      <c r="CD29" s="14">
        <v>0.461117</v>
      </c>
      <c r="CE29" s="14">
        <v>0.55032499999999995</v>
      </c>
      <c r="CF29" s="14">
        <v>0.53117599999999998</v>
      </c>
      <c r="CG29" s="14">
        <v>0.41019699999999998</v>
      </c>
      <c r="CH29" s="14">
        <v>-4.4422000000000003E-2</v>
      </c>
      <c r="CI29" s="14">
        <v>-4.9695000000000003E-2</v>
      </c>
      <c r="CJ29" s="14">
        <v>6.1739000000000002E-2</v>
      </c>
      <c r="CK29" s="14">
        <v>7.2238999999999998E-2</v>
      </c>
      <c r="CL29" s="14">
        <v>0.15287899999999999</v>
      </c>
      <c r="CM29" s="14">
        <v>0.17732400000000001</v>
      </c>
      <c r="CN29" s="14">
        <v>0.61303799999999997</v>
      </c>
      <c r="CO29" s="14">
        <v>0.132878</v>
      </c>
      <c r="CP29" s="14">
        <v>-3.9292000000000001E-2</v>
      </c>
      <c r="CQ29" s="14">
        <v>3.5070000000000001E-3</v>
      </c>
      <c r="CR29" s="14">
        <v>-8.7201000000000001E-2</v>
      </c>
      <c r="CS29" s="14">
        <v>-3.9239000000000003E-2</v>
      </c>
      <c r="CT29" s="14">
        <v>-4.6282999999999998E-2</v>
      </c>
      <c r="CU29" s="14">
        <v>-1.5169999999999999E-3</v>
      </c>
      <c r="CV29" s="14">
        <v>1.2234E-2</v>
      </c>
      <c r="CW29" s="14">
        <v>-7.2742000000000001E-2</v>
      </c>
      <c r="CX29" s="14">
        <v>-8.1564999999999999E-2</v>
      </c>
      <c r="CY29" s="14">
        <v>-9.0726000000000001E-2</v>
      </c>
      <c r="CZ29" s="14">
        <v>-0.111043</v>
      </c>
      <c r="DA29" s="14">
        <v>-9.4097E-2</v>
      </c>
      <c r="DB29" s="14">
        <v>-3.3327000000000002E-2</v>
      </c>
      <c r="DC29" s="14">
        <v>-9.3475000000000003E-2</v>
      </c>
      <c r="DD29" s="14">
        <v>-0.10362200000000001</v>
      </c>
      <c r="DE29" s="14">
        <v>-4.0193E-2</v>
      </c>
      <c r="DF29" s="14">
        <v>0.178316</v>
      </c>
      <c r="DG29" s="14">
        <v>-0.11082</v>
      </c>
      <c r="DH29" s="14">
        <v>-3.8810999999999998E-2</v>
      </c>
      <c r="DI29" s="14">
        <v>4.7910000000000001E-2</v>
      </c>
      <c r="DJ29" s="14">
        <v>5.0550999999999999E-2</v>
      </c>
      <c r="DK29" s="14">
        <v>5.1699999999999999E-4</v>
      </c>
      <c r="DL29" s="14">
        <v>0.12635299999999999</v>
      </c>
      <c r="DM29" s="14">
        <v>-0.116144</v>
      </c>
      <c r="DN29" s="14">
        <v>0.39127000000000001</v>
      </c>
      <c r="DO29" s="14">
        <v>0.110261</v>
      </c>
      <c r="DP29" s="14">
        <v>-0.124305</v>
      </c>
      <c r="DQ29" s="14">
        <v>0.13241</v>
      </c>
      <c r="DR29" s="14">
        <v>-0.248192</v>
      </c>
      <c r="DS29" s="14">
        <v>-0.164994</v>
      </c>
      <c r="DT29" s="14">
        <v>5.2365000000000002E-2</v>
      </c>
      <c r="DU29" s="14">
        <v>-0.15743399999999999</v>
      </c>
      <c r="DV29" s="14">
        <v>-0.157856</v>
      </c>
      <c r="DW29" s="14">
        <v>-0.21829200000000001</v>
      </c>
      <c r="DX29" s="14">
        <v>-0.21020800000000001</v>
      </c>
      <c r="DY29" s="14">
        <v>-0.250807</v>
      </c>
      <c r="DZ29" s="14">
        <v>-0.25064599999999998</v>
      </c>
      <c r="EA29" s="14">
        <v>-0.23642099999999999</v>
      </c>
      <c r="EB29" s="14">
        <v>-0.25182100000000002</v>
      </c>
      <c r="EC29" s="14">
        <v>-0.17419599999999999</v>
      </c>
      <c r="ED29" s="14">
        <v>-4.0962999999999999E-2</v>
      </c>
      <c r="EE29" s="35">
        <v>24.902274999999992</v>
      </c>
      <c r="EV29">
        <v>32</v>
      </c>
      <c r="EW29">
        <f t="shared" si="0"/>
        <v>-3</v>
      </c>
    </row>
    <row r="30" spans="1:153" x14ac:dyDescent="0.2">
      <c r="A30" s="13">
        <v>36</v>
      </c>
      <c r="B30" s="9">
        <v>8.3090000000000004E-3</v>
      </c>
      <c r="C30" s="14">
        <v>1.7534000000000001E-2</v>
      </c>
      <c r="D30" s="14">
        <v>-1.379E-3</v>
      </c>
      <c r="E30" s="14">
        <v>6.2905000000000003E-2</v>
      </c>
      <c r="F30" s="14">
        <v>0.27246799999999999</v>
      </c>
      <c r="G30" s="14">
        <v>0.29731400000000002</v>
      </c>
      <c r="H30" s="14">
        <v>0.31284299999999998</v>
      </c>
      <c r="I30" s="14">
        <v>0.33047799999999999</v>
      </c>
      <c r="J30" s="14">
        <v>0.35757699999999998</v>
      </c>
      <c r="K30" s="14">
        <v>0.32978099999999999</v>
      </c>
      <c r="L30" s="14">
        <v>0.331397</v>
      </c>
      <c r="M30" s="14">
        <v>0.29252499999999998</v>
      </c>
      <c r="N30" s="14">
        <v>-1.125E-2</v>
      </c>
      <c r="O30" s="14">
        <v>8.4001000000000006E-2</v>
      </c>
      <c r="P30" s="14">
        <v>7.8279999999999999E-3</v>
      </c>
      <c r="Q30" s="14">
        <v>-9.2947000000000002E-2</v>
      </c>
      <c r="R30" s="14">
        <v>-7.6977000000000004E-2</v>
      </c>
      <c r="S30" s="14">
        <v>0.19048100000000001</v>
      </c>
      <c r="T30" s="14">
        <v>0.42076200000000002</v>
      </c>
      <c r="U30" s="14">
        <v>0.542431</v>
      </c>
      <c r="V30" s="14">
        <v>0.70973900000000001</v>
      </c>
      <c r="W30" s="14">
        <v>0.786385</v>
      </c>
      <c r="X30" s="14">
        <v>0.83192299999999997</v>
      </c>
      <c r="Y30" s="14">
        <v>0.88001399999999996</v>
      </c>
      <c r="Z30" s="14">
        <v>0.93830000000000002</v>
      </c>
      <c r="AA30" s="14">
        <v>1</v>
      </c>
      <c r="AB30" s="14">
        <v>2.1205999999999999E-2</v>
      </c>
      <c r="AC30" s="14">
        <v>8.6990000000000001E-3</v>
      </c>
      <c r="AD30" s="14">
        <v>-2.3158999999999999E-2</v>
      </c>
      <c r="AE30" s="14">
        <v>0.190946</v>
      </c>
      <c r="AF30" s="14">
        <v>0.31503799999999998</v>
      </c>
      <c r="AG30" s="14">
        <v>0.40298400000000001</v>
      </c>
      <c r="AH30" s="14">
        <v>0.50017</v>
      </c>
      <c r="AI30" s="14">
        <v>0.55333600000000005</v>
      </c>
      <c r="AJ30" s="14">
        <v>0.56867999999999996</v>
      </c>
      <c r="AK30" s="14">
        <v>0.56055100000000002</v>
      </c>
      <c r="AL30" s="14">
        <v>0.55346600000000001</v>
      </c>
      <c r="AM30" s="14">
        <v>0.50617100000000004</v>
      </c>
      <c r="AN30" s="14">
        <v>-6.4960000000000004E-2</v>
      </c>
      <c r="AO30" s="14">
        <v>-0.11290500000000001</v>
      </c>
      <c r="AP30" s="14">
        <v>-0.109196</v>
      </c>
      <c r="AQ30" s="14">
        <v>-6.7176E-2</v>
      </c>
      <c r="AR30" s="14">
        <v>2.3130999999999999E-2</v>
      </c>
      <c r="AS30" s="14">
        <v>5.0798999999999997E-2</v>
      </c>
      <c r="AT30" s="14">
        <v>6.2966999999999995E-2</v>
      </c>
      <c r="AU30" s="14">
        <v>8.1719E-2</v>
      </c>
      <c r="AV30" s="14">
        <v>9.0893000000000002E-2</v>
      </c>
      <c r="AW30" s="14">
        <v>0.10480299999999999</v>
      </c>
      <c r="AX30" s="14">
        <v>0.102407</v>
      </c>
      <c r="AY30" s="14">
        <v>0.116732</v>
      </c>
      <c r="AZ30" s="14">
        <v>2.4178999999999999E-2</v>
      </c>
      <c r="BA30" s="14">
        <v>4.2340999999999997E-2</v>
      </c>
      <c r="BB30" s="14">
        <v>0.17171900000000001</v>
      </c>
      <c r="BC30" s="14">
        <v>0.44531500000000002</v>
      </c>
      <c r="BD30" s="14">
        <v>0.50556699999999999</v>
      </c>
      <c r="BE30" s="14">
        <v>-2.3244999999999998E-2</v>
      </c>
      <c r="BF30" s="14">
        <v>6.1039999999999997E-2</v>
      </c>
      <c r="BG30" s="14">
        <v>-5.3196E-2</v>
      </c>
      <c r="BH30" s="14">
        <v>4.7530999999999997E-2</v>
      </c>
      <c r="BI30" s="14">
        <v>0.29692600000000002</v>
      </c>
      <c r="BJ30" s="14">
        <v>0.34615899999999999</v>
      </c>
      <c r="BK30" s="14">
        <v>0.458347</v>
      </c>
      <c r="BL30" s="14">
        <v>0.521208</v>
      </c>
      <c r="BM30" s="14">
        <v>-0.145563</v>
      </c>
      <c r="BN30" s="14">
        <v>-3.1886999999999999E-2</v>
      </c>
      <c r="BO30" s="14">
        <v>4.5372999999999997E-2</v>
      </c>
      <c r="BP30" s="14">
        <v>0.20455899999999999</v>
      </c>
      <c r="BQ30" s="14">
        <v>0.32752900000000001</v>
      </c>
      <c r="BR30" s="14">
        <v>0.37368800000000002</v>
      </c>
      <c r="BS30" s="14">
        <v>0.467308</v>
      </c>
      <c r="BT30" s="14">
        <v>0.47813299999999997</v>
      </c>
      <c r="BU30" s="14">
        <v>0.48028900000000002</v>
      </c>
      <c r="BV30" s="14">
        <v>0.51642299999999997</v>
      </c>
      <c r="BW30" s="14">
        <v>0.52277300000000004</v>
      </c>
      <c r="BX30" s="14">
        <v>0.47204699999999999</v>
      </c>
      <c r="BY30" s="14">
        <v>3.3709000000000003E-2</v>
      </c>
      <c r="BZ30" s="14">
        <v>6.2290000000000002E-3</v>
      </c>
      <c r="CA30" s="14">
        <v>1.559E-2</v>
      </c>
      <c r="CB30" s="14">
        <v>8.6359999999999996E-3</v>
      </c>
      <c r="CC30" s="14">
        <v>0.37781999999999999</v>
      </c>
      <c r="CD30" s="14">
        <v>0.395341</v>
      </c>
      <c r="CE30" s="14">
        <v>0.46427000000000002</v>
      </c>
      <c r="CF30" s="14">
        <v>0.43080800000000002</v>
      </c>
      <c r="CG30" s="14">
        <v>0.328009</v>
      </c>
      <c r="CH30" s="14">
        <v>-6.5350000000000005E-2</v>
      </c>
      <c r="CI30" s="14">
        <v>-6.5493999999999997E-2</v>
      </c>
      <c r="CJ30" s="14">
        <v>4.1952999999999997E-2</v>
      </c>
      <c r="CK30" s="14">
        <v>6.8848999999999994E-2</v>
      </c>
      <c r="CL30" s="14">
        <v>0.13666200000000001</v>
      </c>
      <c r="CM30" s="14">
        <v>0.154499</v>
      </c>
      <c r="CN30" s="14">
        <v>0.52103600000000005</v>
      </c>
      <c r="CO30" s="14">
        <v>9.8288E-2</v>
      </c>
      <c r="CP30" s="14">
        <v>-6.3280000000000003E-2</v>
      </c>
      <c r="CQ30" s="14">
        <v>-8.7639999999999992E-3</v>
      </c>
      <c r="CR30" s="14">
        <v>-6.7737000000000006E-2</v>
      </c>
      <c r="CS30" s="14">
        <v>-3.8262999999999998E-2</v>
      </c>
      <c r="CT30" s="14">
        <v>-3.5203999999999999E-2</v>
      </c>
      <c r="CU30" s="14">
        <v>7.2880000000000002E-3</v>
      </c>
      <c r="CV30" s="14">
        <v>1.1302E-2</v>
      </c>
      <c r="CW30" s="14">
        <v>-4.9369999999999997E-2</v>
      </c>
      <c r="CX30" s="14">
        <v>-5.7858E-2</v>
      </c>
      <c r="CY30" s="14">
        <v>-6.9741999999999998E-2</v>
      </c>
      <c r="CZ30" s="14">
        <v>-9.5237000000000002E-2</v>
      </c>
      <c r="DA30" s="14">
        <v>-7.3913999999999994E-2</v>
      </c>
      <c r="DB30" s="14">
        <v>-8.6010000000000003E-2</v>
      </c>
      <c r="DC30" s="14">
        <v>-0.101539</v>
      </c>
      <c r="DD30" s="14">
        <v>-0.12389500000000001</v>
      </c>
      <c r="DE30" s="14">
        <v>-6.5151000000000001E-2</v>
      </c>
      <c r="DF30" s="14">
        <v>0.112743</v>
      </c>
      <c r="DG30" s="14">
        <v>-0.102058</v>
      </c>
      <c r="DH30" s="14">
        <v>-3.6542999999999999E-2</v>
      </c>
      <c r="DI30" s="14">
        <v>4.8035000000000001E-2</v>
      </c>
      <c r="DJ30" s="14">
        <v>5.0534000000000003E-2</v>
      </c>
      <c r="DK30" s="14">
        <v>-2.0636999999999999E-2</v>
      </c>
      <c r="DL30" s="14">
        <v>9.1770000000000004E-2</v>
      </c>
      <c r="DM30" s="14">
        <v>-0.11375300000000001</v>
      </c>
      <c r="DN30" s="14">
        <v>0.35575499999999999</v>
      </c>
      <c r="DO30" s="14">
        <v>0.13977100000000001</v>
      </c>
      <c r="DP30" s="14">
        <v>-7.9469999999999999E-2</v>
      </c>
      <c r="DQ30" s="14">
        <v>0.170488</v>
      </c>
      <c r="DR30" s="14">
        <v>-0.229155</v>
      </c>
      <c r="DS30" s="14">
        <v>-0.186302</v>
      </c>
      <c r="DT30" s="14">
        <v>3.8982000000000003E-2</v>
      </c>
      <c r="DU30" s="14">
        <v>-0.126386</v>
      </c>
      <c r="DV30" s="14">
        <v>-0.11794</v>
      </c>
      <c r="DW30" s="14">
        <v>-0.157802</v>
      </c>
      <c r="DX30" s="14">
        <v>-0.158885</v>
      </c>
      <c r="DY30" s="14">
        <v>-0.20111499999999999</v>
      </c>
      <c r="DZ30" s="14">
        <v>-0.20253399999999999</v>
      </c>
      <c r="EA30" s="14">
        <v>-0.18601500000000001</v>
      </c>
      <c r="EB30" s="14">
        <v>-0.2019</v>
      </c>
      <c r="EC30" s="14">
        <v>-0.12723499999999999</v>
      </c>
      <c r="ED30" s="14">
        <v>-6.5318000000000001E-2</v>
      </c>
      <c r="EE30" s="35">
        <v>20.54281799999999</v>
      </c>
      <c r="EV30">
        <v>33</v>
      </c>
      <c r="EW30">
        <f t="shared" si="0"/>
        <v>-3</v>
      </c>
    </row>
    <row r="31" spans="1:153" x14ac:dyDescent="0.2">
      <c r="A31" s="13">
        <v>37</v>
      </c>
      <c r="B31" s="9">
        <v>-6.3778000000000001E-2</v>
      </c>
      <c r="C31" s="14">
        <v>2.745E-3</v>
      </c>
      <c r="D31" s="14">
        <v>-6.3680000000000004E-3</v>
      </c>
      <c r="E31" s="14">
        <v>1.9019999999999999E-2</v>
      </c>
      <c r="F31" s="14">
        <v>7.0500000000000001E-4</v>
      </c>
      <c r="G31" s="14">
        <v>-5.5279999999999999E-3</v>
      </c>
      <c r="H31" s="14">
        <v>-3.6666999999999998E-2</v>
      </c>
      <c r="I31" s="14">
        <v>-5.4253999999999997E-2</v>
      </c>
      <c r="J31" s="14">
        <v>-4.9997E-2</v>
      </c>
      <c r="K31" s="14">
        <v>-3.0509000000000001E-2</v>
      </c>
      <c r="L31" s="14">
        <v>-2.7276999999999999E-2</v>
      </c>
      <c r="M31" s="14">
        <v>3.9725999999999997E-2</v>
      </c>
      <c r="N31" s="14">
        <v>6.4990999999999993E-2</v>
      </c>
      <c r="O31" s="14">
        <v>-9.9773000000000001E-2</v>
      </c>
      <c r="P31" s="14">
        <v>2.2189E-2</v>
      </c>
      <c r="Q31" s="14">
        <v>8.5508000000000001E-2</v>
      </c>
      <c r="R31" s="14">
        <v>4.3380000000000002E-2</v>
      </c>
      <c r="S31" s="14">
        <v>1.8355E-2</v>
      </c>
      <c r="T31" s="14">
        <v>-2.0999E-2</v>
      </c>
      <c r="U31" s="14">
        <v>-3.6537E-2</v>
      </c>
      <c r="V31" s="14">
        <v>-7.5262999999999997E-2</v>
      </c>
      <c r="W31" s="14">
        <v>-7.2507000000000002E-2</v>
      </c>
      <c r="X31" s="14">
        <v>-5.9308E-2</v>
      </c>
      <c r="Y31" s="14">
        <v>-4.4260000000000001E-2</v>
      </c>
      <c r="Z31" s="14">
        <v>-3.8297999999999999E-2</v>
      </c>
      <c r="AA31" s="14">
        <v>2.1205999999999999E-2</v>
      </c>
      <c r="AB31" s="14">
        <v>1</v>
      </c>
      <c r="AC31" s="14">
        <v>0.38864799999999999</v>
      </c>
      <c r="AD31" s="14">
        <v>0.262874</v>
      </c>
      <c r="AE31" s="14">
        <v>0.13916400000000001</v>
      </c>
      <c r="AF31" s="14">
        <v>4.2473999999999998E-2</v>
      </c>
      <c r="AG31" s="14">
        <v>1.6587999999999999E-2</v>
      </c>
      <c r="AH31" s="14">
        <v>-1.3034E-2</v>
      </c>
      <c r="AI31" s="14">
        <v>-3.2280000000000003E-2</v>
      </c>
      <c r="AJ31" s="14">
        <v>-5.5929E-2</v>
      </c>
      <c r="AK31" s="14">
        <v>-5.8290000000000002E-2</v>
      </c>
      <c r="AL31" s="14">
        <v>-4.8481999999999997E-2</v>
      </c>
      <c r="AM31" s="14">
        <v>-7.4702000000000005E-2</v>
      </c>
      <c r="AN31" s="14">
        <v>0.19719999999999999</v>
      </c>
      <c r="AO31" s="14">
        <v>0.13364599999999999</v>
      </c>
      <c r="AP31" s="14">
        <v>4.0058999999999997E-2</v>
      </c>
      <c r="AQ31" s="14">
        <v>-1.6545000000000001E-2</v>
      </c>
      <c r="AR31" s="14">
        <v>-0.121561</v>
      </c>
      <c r="AS31" s="14">
        <v>-0.138795</v>
      </c>
      <c r="AT31" s="14">
        <v>-0.173813</v>
      </c>
      <c r="AU31" s="14">
        <v>-0.17896599999999999</v>
      </c>
      <c r="AV31" s="14">
        <v>-0.157808</v>
      </c>
      <c r="AW31" s="14">
        <v>-0.15301999999999999</v>
      </c>
      <c r="AX31" s="14">
        <v>-0.15906400000000001</v>
      </c>
      <c r="AY31" s="14">
        <v>-0.15181600000000001</v>
      </c>
      <c r="AZ31" s="14">
        <v>-0.10396900000000001</v>
      </c>
      <c r="BA31" s="14">
        <v>-1.0607E-2</v>
      </c>
      <c r="BB31" s="14">
        <v>2.7474999999999999E-2</v>
      </c>
      <c r="BC31" s="14">
        <v>-6.3489000000000004E-2</v>
      </c>
      <c r="BD31" s="14">
        <v>-4.9562000000000002E-2</v>
      </c>
      <c r="BE31" s="14">
        <v>-0.120268</v>
      </c>
      <c r="BF31" s="14">
        <v>5.5914999999999999E-2</v>
      </c>
      <c r="BG31" s="14">
        <v>-2.5943999999999998E-2</v>
      </c>
      <c r="BH31" s="14">
        <v>-2.2190000000000001E-2</v>
      </c>
      <c r="BI31" s="14">
        <v>-6.5614000000000006E-2</v>
      </c>
      <c r="BJ31" s="14">
        <v>-8.6639999999999995E-2</v>
      </c>
      <c r="BK31" s="14">
        <v>-0.10595</v>
      </c>
      <c r="BL31" s="14">
        <v>-0.119659</v>
      </c>
      <c r="BM31" s="14">
        <v>2.3649E-2</v>
      </c>
      <c r="BN31" s="14">
        <v>-4.3548000000000003E-2</v>
      </c>
      <c r="BO31" s="14">
        <v>-4.6210000000000001E-3</v>
      </c>
      <c r="BP31" s="14">
        <v>-2.0660000000000001E-3</v>
      </c>
      <c r="BQ31" s="14">
        <v>9.665E-3</v>
      </c>
      <c r="BR31" s="14">
        <v>1.1903E-2</v>
      </c>
      <c r="BS31" s="14">
        <v>3.284E-3</v>
      </c>
      <c r="BT31" s="14">
        <v>2.4459999999999998E-3</v>
      </c>
      <c r="BU31" s="14">
        <v>2.8816999999999999E-2</v>
      </c>
      <c r="BV31" s="14">
        <v>1.754E-2</v>
      </c>
      <c r="BW31" s="14">
        <v>2.5982000000000002E-2</v>
      </c>
      <c r="BX31" s="14">
        <v>5.5269999999999998E-3</v>
      </c>
      <c r="BY31" s="14">
        <v>5.0132000000000003E-2</v>
      </c>
      <c r="BZ31" s="14">
        <v>9.2493000000000006E-2</v>
      </c>
      <c r="CA31" s="14">
        <v>6.7380999999999996E-2</v>
      </c>
      <c r="CB31" s="14">
        <v>2.4699999999999999E-4</v>
      </c>
      <c r="CC31" s="14">
        <v>-4.8871999999999999E-2</v>
      </c>
      <c r="CD31" s="14">
        <v>-7.4900999999999995E-2</v>
      </c>
      <c r="CE31" s="14">
        <v>-6.6891999999999993E-2</v>
      </c>
      <c r="CF31" s="14">
        <v>-7.6186000000000004E-2</v>
      </c>
      <c r="CG31" s="14">
        <v>-5.3136000000000003E-2</v>
      </c>
      <c r="CH31" s="14">
        <v>-9.826E-2</v>
      </c>
      <c r="CI31" s="14">
        <v>3.3412999999999998E-2</v>
      </c>
      <c r="CJ31" s="14">
        <v>7.0240999999999998E-2</v>
      </c>
      <c r="CK31" s="14">
        <v>4.0204999999999998E-2</v>
      </c>
      <c r="CL31" s="14">
        <v>-1.2885000000000001E-2</v>
      </c>
      <c r="CM31" s="14">
        <v>-5.0039999999999998E-3</v>
      </c>
      <c r="CN31" s="14">
        <v>-4.2009999999999999E-3</v>
      </c>
      <c r="CO31" s="14">
        <v>-9.835E-3</v>
      </c>
      <c r="CP31" s="14">
        <v>4.2833000000000003E-2</v>
      </c>
      <c r="CQ31" s="14">
        <v>-0.153614</v>
      </c>
      <c r="CR31" s="14">
        <v>6.8843000000000001E-2</v>
      </c>
      <c r="CS31" s="14">
        <v>9.9492999999999998E-2</v>
      </c>
      <c r="CT31" s="14">
        <v>0.126467</v>
      </c>
      <c r="CU31" s="14">
        <v>0.11187999999999999</v>
      </c>
      <c r="CV31" s="14">
        <v>9.0964000000000003E-2</v>
      </c>
      <c r="CW31" s="14">
        <v>8.6817000000000005E-2</v>
      </c>
      <c r="CX31" s="14">
        <v>0.108933</v>
      </c>
      <c r="CY31" s="14">
        <v>0.124607</v>
      </c>
      <c r="CZ31" s="14">
        <v>0.14699999999999999</v>
      </c>
      <c r="DA31" s="14">
        <v>0.122104</v>
      </c>
      <c r="DB31" s="14">
        <v>-1.4920000000000001E-3</v>
      </c>
      <c r="DC31" s="14">
        <v>-3.7377000000000001E-2</v>
      </c>
      <c r="DD31" s="14">
        <v>-1.9778E-2</v>
      </c>
      <c r="DE31" s="14">
        <v>-6.6607E-2</v>
      </c>
      <c r="DF31" s="14">
        <v>-8.3248000000000003E-2</v>
      </c>
      <c r="DG31" s="14">
        <v>-2.477E-3</v>
      </c>
      <c r="DH31" s="14">
        <v>4.4131999999999998E-2</v>
      </c>
      <c r="DI31" s="14">
        <v>-6.2766000000000002E-2</v>
      </c>
      <c r="DJ31" s="14">
        <v>-6.5673999999999996E-2</v>
      </c>
      <c r="DK31" s="14">
        <v>3.6473999999999999E-2</v>
      </c>
      <c r="DL31" s="14">
        <v>9.8309999999999995E-3</v>
      </c>
      <c r="DM31" s="14">
        <v>-4.657E-2</v>
      </c>
      <c r="DN31" s="14">
        <v>-5.9225E-2</v>
      </c>
      <c r="DO31" s="14">
        <v>-8.6639999999999995E-2</v>
      </c>
      <c r="DP31" s="14">
        <v>3.5720000000000002E-2</v>
      </c>
      <c r="DQ31" s="14">
        <v>-9.8444000000000004E-2</v>
      </c>
      <c r="DR31" s="14">
        <v>0.131082</v>
      </c>
      <c r="DS31" s="14">
        <v>6.7219000000000001E-2</v>
      </c>
      <c r="DT31" s="14">
        <v>-8.0131999999999995E-2</v>
      </c>
      <c r="DU31" s="14">
        <v>-4.4431999999999999E-2</v>
      </c>
      <c r="DV31" s="14">
        <v>-3.9891000000000003E-2</v>
      </c>
      <c r="DW31" s="14">
        <v>-1.7774999999999999E-2</v>
      </c>
      <c r="DX31" s="14">
        <v>7.3920000000000001E-3</v>
      </c>
      <c r="DY31" s="14">
        <v>-1.3642E-2</v>
      </c>
      <c r="DZ31" s="14">
        <v>-5.1465999999999998E-2</v>
      </c>
      <c r="EA31" s="14">
        <v>-5.3561999999999999E-2</v>
      </c>
      <c r="EB31" s="14">
        <v>-4.4683E-2</v>
      </c>
      <c r="EC31" s="14">
        <v>-8.2714999999999997E-2</v>
      </c>
      <c r="ED31" s="14">
        <v>-4.9204999999999999E-2</v>
      </c>
      <c r="EE31" s="35">
        <v>-0.22455799999999998</v>
      </c>
      <c r="EV31">
        <v>34</v>
      </c>
      <c r="EW31">
        <f t="shared" si="0"/>
        <v>-3</v>
      </c>
    </row>
    <row r="32" spans="1:153" x14ac:dyDescent="0.2">
      <c r="A32" s="13">
        <v>38</v>
      </c>
      <c r="B32" s="9">
        <v>-3.6748999999999997E-2</v>
      </c>
      <c r="C32" s="14">
        <v>-4.4088000000000002E-2</v>
      </c>
      <c r="D32" s="14">
        <v>-7.7664999999999998E-2</v>
      </c>
      <c r="E32" s="14">
        <v>-4.2334999999999998E-2</v>
      </c>
      <c r="F32" s="14">
        <v>-1.8735999999999999E-2</v>
      </c>
      <c r="G32" s="14">
        <v>-1.8762999999999998E-2</v>
      </c>
      <c r="H32" s="14">
        <v>-9.4710000000000003E-3</v>
      </c>
      <c r="I32" s="14">
        <v>-1.305E-3</v>
      </c>
      <c r="J32" s="14">
        <v>4.1479999999999998E-3</v>
      </c>
      <c r="K32" s="14">
        <v>3.3250000000000002E-2</v>
      </c>
      <c r="L32" s="14">
        <v>5.1324000000000002E-2</v>
      </c>
      <c r="M32" s="14">
        <v>4.4822000000000001E-2</v>
      </c>
      <c r="N32" s="14">
        <v>-2.1707000000000001E-2</v>
      </c>
      <c r="O32" s="14">
        <v>1.7713E-2</v>
      </c>
      <c r="P32" s="14">
        <v>-3.1080000000000001E-3</v>
      </c>
      <c r="Q32" s="14">
        <v>-0.12933</v>
      </c>
      <c r="R32" s="14">
        <v>-8.1380999999999995E-2</v>
      </c>
      <c r="S32" s="14">
        <v>2.454E-3</v>
      </c>
      <c r="T32" s="14">
        <v>-2.9459999999999998E-3</v>
      </c>
      <c r="U32" s="14">
        <v>5.0790000000000002E-3</v>
      </c>
      <c r="V32" s="14">
        <v>3.5279999999999999E-3</v>
      </c>
      <c r="W32" s="14">
        <v>-9.2010000000000008E-3</v>
      </c>
      <c r="X32" s="14">
        <v>-1.5579000000000001E-2</v>
      </c>
      <c r="Y32" s="14">
        <v>-1.4961E-2</v>
      </c>
      <c r="Z32" s="14">
        <v>-6.5690000000000002E-3</v>
      </c>
      <c r="AA32" s="14">
        <v>8.6990000000000001E-3</v>
      </c>
      <c r="AB32" s="14">
        <v>0.38864799999999999</v>
      </c>
      <c r="AC32" s="14">
        <v>1</v>
      </c>
      <c r="AD32" s="14">
        <v>0.56039700000000003</v>
      </c>
      <c r="AE32" s="14">
        <v>0.25720500000000002</v>
      </c>
      <c r="AF32" s="14">
        <v>4.0980000000000003E-2</v>
      </c>
      <c r="AG32" s="14">
        <v>4.1428E-2</v>
      </c>
      <c r="AH32" s="14">
        <v>2.9249000000000001E-2</v>
      </c>
      <c r="AI32" s="14">
        <v>5.6272999999999997E-2</v>
      </c>
      <c r="AJ32" s="14">
        <v>8.0724000000000004E-2</v>
      </c>
      <c r="AK32" s="14">
        <v>9.2122999999999997E-2</v>
      </c>
      <c r="AL32" s="14">
        <v>9.6511E-2</v>
      </c>
      <c r="AM32" s="14">
        <v>9.1571E-2</v>
      </c>
      <c r="AN32" s="14">
        <v>-3.3500000000000001E-3</v>
      </c>
      <c r="AO32" s="14">
        <v>-4.0083000000000001E-2</v>
      </c>
      <c r="AP32" s="14">
        <v>-5.9956000000000002E-2</v>
      </c>
      <c r="AQ32" s="14">
        <v>-2.4272999999999999E-2</v>
      </c>
      <c r="AR32" s="14">
        <v>-6.1767000000000002E-2</v>
      </c>
      <c r="AS32" s="14">
        <v>-5.0771999999999998E-2</v>
      </c>
      <c r="AT32" s="14">
        <v>-7.5814999999999994E-2</v>
      </c>
      <c r="AU32" s="14">
        <v>-8.1382999999999997E-2</v>
      </c>
      <c r="AV32" s="14">
        <v>-7.2106000000000003E-2</v>
      </c>
      <c r="AW32" s="14">
        <v>-6.5234E-2</v>
      </c>
      <c r="AX32" s="14">
        <v>-7.1132000000000001E-2</v>
      </c>
      <c r="AY32" s="14">
        <v>-7.3051000000000005E-2</v>
      </c>
      <c r="AZ32" s="14">
        <v>-3.8709999999999999E-3</v>
      </c>
      <c r="BA32" s="14">
        <v>-2.5625999999999999E-2</v>
      </c>
      <c r="BB32" s="14">
        <v>-8.8618000000000002E-2</v>
      </c>
      <c r="BC32" s="14">
        <v>-6.9261000000000003E-2</v>
      </c>
      <c r="BD32" s="14">
        <v>-2.5668E-2</v>
      </c>
      <c r="BE32" s="14">
        <v>-9.7701999999999997E-2</v>
      </c>
      <c r="BF32" s="14">
        <v>1.3901999999999999E-2</v>
      </c>
      <c r="BG32" s="14">
        <v>5.3231000000000001E-2</v>
      </c>
      <c r="BH32" s="14">
        <v>-6.0625999999999999E-2</v>
      </c>
      <c r="BI32" s="14">
        <v>-3.6954000000000001E-2</v>
      </c>
      <c r="BJ32" s="14">
        <v>-5.2798999999999999E-2</v>
      </c>
      <c r="BK32" s="14">
        <v>-5.8321999999999999E-2</v>
      </c>
      <c r="BL32" s="14">
        <v>-9.0905E-2</v>
      </c>
      <c r="BM32" s="14">
        <v>-0.17947299999999999</v>
      </c>
      <c r="BN32" s="14">
        <v>-0.23681099999999999</v>
      </c>
      <c r="BO32" s="14">
        <v>-0.128048</v>
      </c>
      <c r="BP32" s="14">
        <v>-5.2349E-2</v>
      </c>
      <c r="BQ32" s="14">
        <v>-2.4833000000000001E-2</v>
      </c>
      <c r="BR32" s="14">
        <v>-6.6350000000000003E-3</v>
      </c>
      <c r="BS32" s="14">
        <v>2.8969999999999998E-3</v>
      </c>
      <c r="BT32" s="14">
        <v>-2.996E-3</v>
      </c>
      <c r="BU32" s="14">
        <v>1.5302E-2</v>
      </c>
      <c r="BV32" s="14">
        <v>3.9399999999999998E-4</v>
      </c>
      <c r="BW32" s="14">
        <v>1.3792E-2</v>
      </c>
      <c r="BX32" s="14">
        <v>-1.8891999999999999E-2</v>
      </c>
      <c r="BY32" s="14">
        <v>4.7735E-2</v>
      </c>
      <c r="BZ32" s="14">
        <v>0.16515199999999999</v>
      </c>
      <c r="CA32" s="14">
        <v>2.9099E-2</v>
      </c>
      <c r="CB32" s="14">
        <v>-4.4892000000000001E-2</v>
      </c>
      <c r="CC32" s="14">
        <v>-9.9229999999999999E-2</v>
      </c>
      <c r="CD32" s="14">
        <v>-8.1582000000000002E-2</v>
      </c>
      <c r="CE32" s="14">
        <v>-6.4687999999999996E-2</v>
      </c>
      <c r="CF32" s="14">
        <v>-6.216E-2</v>
      </c>
      <c r="CG32" s="14">
        <v>-1.519E-2</v>
      </c>
      <c r="CH32" s="14">
        <v>-0.12307999999999999</v>
      </c>
      <c r="CI32" s="14">
        <v>0.15293599999999999</v>
      </c>
      <c r="CJ32" s="14">
        <v>4.8760999999999999E-2</v>
      </c>
      <c r="CK32" s="14">
        <v>-3.9086999999999997E-2</v>
      </c>
      <c r="CL32" s="14">
        <v>-4.4873000000000003E-2</v>
      </c>
      <c r="CM32" s="14">
        <v>7.0179999999999999E-3</v>
      </c>
      <c r="CN32" s="14">
        <v>1.4213999999999999E-2</v>
      </c>
      <c r="CO32" s="14">
        <v>5.0424999999999998E-2</v>
      </c>
      <c r="CP32" s="14">
        <v>-9.9226999999999996E-2</v>
      </c>
      <c r="CQ32" s="14">
        <v>-0.110719</v>
      </c>
      <c r="CR32" s="14">
        <v>-5.6738999999999998E-2</v>
      </c>
      <c r="CS32" s="14">
        <v>-7.7275999999999997E-2</v>
      </c>
      <c r="CT32" s="14">
        <v>-0.101974</v>
      </c>
      <c r="CU32" s="14">
        <v>-6.4916000000000001E-2</v>
      </c>
      <c r="CV32" s="14">
        <v>1.4997999999999999E-2</v>
      </c>
      <c r="CW32" s="14">
        <v>2.0286999999999999E-2</v>
      </c>
      <c r="CX32" s="14">
        <v>1.4936E-2</v>
      </c>
      <c r="CY32" s="14">
        <v>1.172E-2</v>
      </c>
      <c r="CZ32" s="14">
        <v>4.568E-3</v>
      </c>
      <c r="DA32" s="14">
        <v>-3.0539999999999999E-3</v>
      </c>
      <c r="DB32" s="14">
        <v>8.1592999999999999E-2</v>
      </c>
      <c r="DC32" s="14">
        <v>-3.7862E-2</v>
      </c>
      <c r="DD32" s="14">
        <v>-1.5999999999999999E-5</v>
      </c>
      <c r="DE32" s="14">
        <v>-2.4192999999999999E-2</v>
      </c>
      <c r="DF32" s="14">
        <v>1.0715000000000001E-2</v>
      </c>
      <c r="DG32" s="14">
        <v>-0.116686</v>
      </c>
      <c r="DH32" s="14">
        <v>1.2449E-2</v>
      </c>
      <c r="DI32" s="14">
        <v>-0.112752</v>
      </c>
      <c r="DJ32" s="14">
        <v>-0.11211500000000001</v>
      </c>
      <c r="DK32" s="14">
        <v>6.9877999999999996E-2</v>
      </c>
      <c r="DL32" s="14">
        <v>-7.1029999999999999E-3</v>
      </c>
      <c r="DM32" s="14">
        <v>1.8263999999999999E-2</v>
      </c>
      <c r="DN32" s="14">
        <v>-1.9158999999999999E-2</v>
      </c>
      <c r="DO32" s="14">
        <v>-2.545E-2</v>
      </c>
      <c r="DP32" s="14">
        <v>0.123209</v>
      </c>
      <c r="DQ32" s="14">
        <v>-9.7706000000000001E-2</v>
      </c>
      <c r="DR32" s="14">
        <v>6.5226999999999993E-2</v>
      </c>
      <c r="DS32" s="14">
        <v>1.6449999999999999E-2</v>
      </c>
      <c r="DT32" s="14">
        <v>-0.108281</v>
      </c>
      <c r="DU32" s="14">
        <v>-3.6792999999999999E-2</v>
      </c>
      <c r="DV32" s="14">
        <v>3.6830000000000001E-3</v>
      </c>
      <c r="DW32" s="14">
        <v>-1.1096999999999999E-2</v>
      </c>
      <c r="DX32" s="14">
        <v>-1.4302E-2</v>
      </c>
      <c r="DY32" s="14">
        <v>-3.3208000000000001E-2</v>
      </c>
      <c r="DZ32" s="14">
        <v>-3.2336999999999998E-2</v>
      </c>
      <c r="EA32" s="14">
        <v>-1.0677000000000001E-2</v>
      </c>
      <c r="EB32" s="14">
        <v>-2.1474E-2</v>
      </c>
      <c r="EC32" s="14">
        <v>1.9848999999999999E-2</v>
      </c>
      <c r="ED32" s="14">
        <v>-0.113029</v>
      </c>
      <c r="EE32" s="35">
        <v>-0.48732199999999987</v>
      </c>
      <c r="EV32">
        <v>35</v>
      </c>
      <c r="EW32">
        <f t="shared" si="0"/>
        <v>-3</v>
      </c>
    </row>
    <row r="33" spans="1:153" x14ac:dyDescent="0.2">
      <c r="A33" s="13">
        <v>39</v>
      </c>
      <c r="B33" s="9">
        <v>-2.9235000000000001E-2</v>
      </c>
      <c r="C33" s="14">
        <v>-8.8520000000000005E-3</v>
      </c>
      <c r="D33" s="14">
        <v>1.1322E-2</v>
      </c>
      <c r="E33" s="14">
        <v>1.7451000000000001E-2</v>
      </c>
      <c r="F33" s="14">
        <v>3.0113000000000001E-2</v>
      </c>
      <c r="G33" s="14">
        <v>4.2483E-2</v>
      </c>
      <c r="H33" s="14">
        <v>4.0473000000000002E-2</v>
      </c>
      <c r="I33" s="14">
        <v>5.7321999999999998E-2</v>
      </c>
      <c r="J33" s="14">
        <v>8.3690000000000001E-2</v>
      </c>
      <c r="K33" s="14">
        <v>0.111027</v>
      </c>
      <c r="L33" s="14">
        <v>0.121651</v>
      </c>
      <c r="M33" s="14">
        <v>0.119726</v>
      </c>
      <c r="N33" s="14">
        <v>7.7030000000000001E-2</v>
      </c>
      <c r="O33" s="14">
        <v>3.8700000000000002E-3</v>
      </c>
      <c r="P33" s="14">
        <v>-4.7683000000000003E-2</v>
      </c>
      <c r="Q33" s="14">
        <v>-0.135995</v>
      </c>
      <c r="R33" s="14">
        <v>-0.12803700000000001</v>
      </c>
      <c r="S33" s="14">
        <v>-4.3649E-2</v>
      </c>
      <c r="T33" s="14">
        <v>1.303E-2</v>
      </c>
      <c r="U33" s="14">
        <v>9.3310000000000008E-3</v>
      </c>
      <c r="V33" s="14">
        <v>-1.03E-4</v>
      </c>
      <c r="W33" s="14">
        <v>-8.4720000000000004E-3</v>
      </c>
      <c r="X33" s="14">
        <v>-1.0664999999999999E-2</v>
      </c>
      <c r="Y33" s="14">
        <v>-1.8359E-2</v>
      </c>
      <c r="Z33" s="14">
        <v>-1.0813E-2</v>
      </c>
      <c r="AA33" s="14">
        <v>-2.3158999999999999E-2</v>
      </c>
      <c r="AB33" s="14">
        <v>0.262874</v>
      </c>
      <c r="AC33" s="14">
        <v>0.56039700000000003</v>
      </c>
      <c r="AD33" s="14">
        <v>1</v>
      </c>
      <c r="AE33" s="14">
        <v>0.22975999999999999</v>
      </c>
      <c r="AF33" s="14">
        <v>2.2778E-2</v>
      </c>
      <c r="AG33" s="14">
        <v>-8.2310000000000005E-3</v>
      </c>
      <c r="AH33" s="14">
        <v>-2.0337999999999998E-2</v>
      </c>
      <c r="AI33" s="14">
        <v>-1.7665E-2</v>
      </c>
      <c r="AJ33" s="14">
        <v>-9.2790000000000008E-3</v>
      </c>
      <c r="AK33" s="14">
        <v>-8.3909999999999992E-3</v>
      </c>
      <c r="AL33" s="14">
        <v>-1.6014E-2</v>
      </c>
      <c r="AM33" s="14">
        <v>-4.6558000000000002E-2</v>
      </c>
      <c r="AN33" s="14">
        <v>8.8055999999999995E-2</v>
      </c>
      <c r="AO33" s="14">
        <v>8.7062E-2</v>
      </c>
      <c r="AP33" s="14">
        <v>8.4458000000000005E-2</v>
      </c>
      <c r="AQ33" s="14">
        <v>9.0139999999999994E-3</v>
      </c>
      <c r="AR33" s="14">
        <v>-4.8589999999999996E-3</v>
      </c>
      <c r="AS33" s="14">
        <v>-2.0309000000000001E-2</v>
      </c>
      <c r="AT33" s="14">
        <v>-1.0488000000000001E-2</v>
      </c>
      <c r="AU33" s="14">
        <v>1.92E-4</v>
      </c>
      <c r="AV33" s="14">
        <v>1.3672E-2</v>
      </c>
      <c r="AW33" s="14">
        <v>1.7940999999999999E-2</v>
      </c>
      <c r="AX33" s="14">
        <v>2.0525000000000002E-2</v>
      </c>
      <c r="AY33" s="14">
        <v>1.8395999999999999E-2</v>
      </c>
      <c r="AZ33" s="14">
        <v>4.9214000000000001E-2</v>
      </c>
      <c r="BA33" s="14">
        <v>-1.835E-3</v>
      </c>
      <c r="BB33" s="14">
        <v>-4.6751000000000001E-2</v>
      </c>
      <c r="BC33" s="14">
        <v>2.8601999999999999E-2</v>
      </c>
      <c r="BD33" s="14">
        <v>5.5370000000000003E-2</v>
      </c>
      <c r="BE33" s="14">
        <v>7.9436000000000007E-2</v>
      </c>
      <c r="BF33" s="14">
        <v>6.4085000000000003E-2</v>
      </c>
      <c r="BG33" s="14">
        <v>3.1962999999999998E-2</v>
      </c>
      <c r="BH33" s="14">
        <v>1.3656E-2</v>
      </c>
      <c r="BI33" s="14">
        <v>-1.5671999999999998E-2</v>
      </c>
      <c r="BJ33" s="14">
        <v>-1.9719E-2</v>
      </c>
      <c r="BK33" s="14">
        <v>-3.5444000000000003E-2</v>
      </c>
      <c r="BL33" s="14">
        <v>-5.2273E-2</v>
      </c>
      <c r="BM33" s="14">
        <v>-0.120744</v>
      </c>
      <c r="BN33" s="14">
        <v>-0.24424499999999999</v>
      </c>
      <c r="BO33" s="14">
        <v>-0.15518000000000001</v>
      </c>
      <c r="BP33" s="14">
        <v>-2.9066999999999999E-2</v>
      </c>
      <c r="BQ33" s="14">
        <v>2.409E-2</v>
      </c>
      <c r="BR33" s="14">
        <v>3.5596000000000003E-2</v>
      </c>
      <c r="BS33" s="14">
        <v>2.2922000000000001E-2</v>
      </c>
      <c r="BT33" s="14">
        <v>1.7163000000000001E-2</v>
      </c>
      <c r="BU33" s="14">
        <v>2.4368000000000001E-2</v>
      </c>
      <c r="BV33" s="14">
        <v>3.2327000000000002E-2</v>
      </c>
      <c r="BW33" s="14">
        <v>3.9726999999999998E-2</v>
      </c>
      <c r="BX33" s="14">
        <v>1.8152000000000001E-2</v>
      </c>
      <c r="BY33" s="14">
        <v>0.10759000000000001</v>
      </c>
      <c r="BZ33" s="14">
        <v>0.101518</v>
      </c>
      <c r="CA33" s="14">
        <v>3.1635000000000003E-2</v>
      </c>
      <c r="CB33" s="14">
        <v>-3.3737000000000003E-2</v>
      </c>
      <c r="CC33" s="14">
        <v>-1.5039999999999999E-3</v>
      </c>
      <c r="CD33" s="14">
        <v>-1.6948999999999999E-2</v>
      </c>
      <c r="CE33" s="14">
        <v>-1.8811000000000001E-2</v>
      </c>
      <c r="CF33" s="14">
        <v>-1.6826000000000001E-2</v>
      </c>
      <c r="CG33" s="14">
        <v>-2.0300000000000001E-3</v>
      </c>
      <c r="CH33" s="14">
        <v>-1.7166000000000001E-2</v>
      </c>
      <c r="CI33" s="14">
        <v>0.112149</v>
      </c>
      <c r="CJ33" s="14">
        <v>0.12167500000000001</v>
      </c>
      <c r="CK33" s="14">
        <v>3.6533000000000003E-2</v>
      </c>
      <c r="CL33" s="14">
        <v>3.5909000000000003E-2</v>
      </c>
      <c r="CM33" s="14">
        <v>5.4774999999999997E-2</v>
      </c>
      <c r="CN33" s="14">
        <v>2.4627E-2</v>
      </c>
      <c r="CO33" s="14">
        <v>-3.5153999999999998E-2</v>
      </c>
      <c r="CP33" s="14">
        <v>-3.3896000000000003E-2</v>
      </c>
      <c r="CQ33" s="14">
        <v>-8.2143999999999995E-2</v>
      </c>
      <c r="CR33" s="14">
        <v>-2.8944000000000001E-2</v>
      </c>
      <c r="CS33" s="14">
        <v>1.6951999999999998E-2</v>
      </c>
      <c r="CT33" s="14">
        <v>4.2599999999999999E-2</v>
      </c>
      <c r="CU33" s="14">
        <v>2.6879E-2</v>
      </c>
      <c r="CV33" s="14">
        <v>5.6446999999999997E-2</v>
      </c>
      <c r="CW33" s="14">
        <v>2.666E-2</v>
      </c>
      <c r="CX33" s="14">
        <v>3.5589999999999997E-2</v>
      </c>
      <c r="CY33" s="14">
        <v>3.0587E-2</v>
      </c>
      <c r="CZ33" s="14">
        <v>4.0099000000000003E-2</v>
      </c>
      <c r="DA33" s="14">
        <v>3.1609999999999999E-2</v>
      </c>
      <c r="DB33" s="14">
        <v>0.115801</v>
      </c>
      <c r="DC33" s="14">
        <v>5.5766000000000003E-2</v>
      </c>
      <c r="DD33" s="14">
        <v>2.7674000000000001E-2</v>
      </c>
      <c r="DE33" s="14">
        <v>2.8448999999999999E-2</v>
      </c>
      <c r="DF33" s="14">
        <v>4.4365000000000002E-2</v>
      </c>
      <c r="DG33" s="14">
        <v>-2.513E-3</v>
      </c>
      <c r="DH33" s="14">
        <v>0.16517599999999999</v>
      </c>
      <c r="DI33" s="14">
        <v>-0.111386</v>
      </c>
      <c r="DJ33" s="14">
        <v>-0.114828</v>
      </c>
      <c r="DK33" s="14">
        <v>1.9977000000000002E-2</v>
      </c>
      <c r="DL33" s="14">
        <v>2.1405E-2</v>
      </c>
      <c r="DM33" s="14">
        <v>-2.7841000000000001E-2</v>
      </c>
      <c r="DN33" s="14">
        <v>-6.7080000000000004E-3</v>
      </c>
      <c r="DO33" s="14">
        <v>-2.8502E-2</v>
      </c>
      <c r="DP33" s="14">
        <v>-1.4151E-2</v>
      </c>
      <c r="DQ33" s="14">
        <v>-0.10349800000000001</v>
      </c>
      <c r="DR33" s="14">
        <v>3.0547000000000001E-2</v>
      </c>
      <c r="DS33" s="14">
        <v>2.1742000000000001E-2</v>
      </c>
      <c r="DT33" s="14">
        <v>-0.10694099999999999</v>
      </c>
      <c r="DU33" s="14">
        <v>-6.6123000000000001E-2</v>
      </c>
      <c r="DV33" s="14">
        <v>-8.7024000000000004E-2</v>
      </c>
      <c r="DW33" s="14">
        <v>-5.3466E-2</v>
      </c>
      <c r="DX33" s="14">
        <v>-4.0792000000000002E-2</v>
      </c>
      <c r="DY33" s="14">
        <v>-3.6178000000000002E-2</v>
      </c>
      <c r="DZ33" s="14">
        <v>-5.0791000000000003E-2</v>
      </c>
      <c r="EA33" s="14">
        <v>-3.2750000000000001E-2</v>
      </c>
      <c r="EB33" s="14">
        <v>-4.3825999999999997E-2</v>
      </c>
      <c r="EC33" s="14">
        <v>1.4177E-2</v>
      </c>
      <c r="ED33" s="14">
        <v>1.205E-2</v>
      </c>
      <c r="EE33" s="35">
        <v>2.6187160000000023</v>
      </c>
      <c r="EV33">
        <v>36</v>
      </c>
      <c r="EW33">
        <f t="shared" si="0"/>
        <v>-3</v>
      </c>
    </row>
    <row r="34" spans="1:153" x14ac:dyDescent="0.2">
      <c r="A34" s="13">
        <v>40</v>
      </c>
      <c r="B34" s="9">
        <v>-2.1840999999999999E-2</v>
      </c>
      <c r="C34" s="14">
        <v>-9.025E-3</v>
      </c>
      <c r="D34" s="14">
        <v>7.6834E-2</v>
      </c>
      <c r="E34" s="14">
        <v>0.17691899999999999</v>
      </c>
      <c r="F34" s="14">
        <v>0.33153700000000003</v>
      </c>
      <c r="G34" s="14">
        <v>0.31069200000000002</v>
      </c>
      <c r="H34" s="14">
        <v>0.26059900000000003</v>
      </c>
      <c r="I34" s="14">
        <v>0.25462699999999999</v>
      </c>
      <c r="J34" s="14">
        <v>0.215668</v>
      </c>
      <c r="K34" s="14">
        <v>0.20638599999999999</v>
      </c>
      <c r="L34" s="14">
        <v>0.172014</v>
      </c>
      <c r="M34" s="14">
        <v>7.2390999999999997E-2</v>
      </c>
      <c r="N34" s="14">
        <v>-3.2559999999999999E-2</v>
      </c>
      <c r="O34" s="14">
        <v>9.5227000000000006E-2</v>
      </c>
      <c r="P34" s="14">
        <v>0.104356</v>
      </c>
      <c r="Q34" s="14">
        <v>-4.5975000000000002E-2</v>
      </c>
      <c r="R34" s="14">
        <v>-4.8036000000000002E-2</v>
      </c>
      <c r="S34" s="14">
        <v>0.42714299999999999</v>
      </c>
      <c r="T34" s="14">
        <v>0.477939</v>
      </c>
      <c r="U34" s="14">
        <v>0.47037699999999999</v>
      </c>
      <c r="V34" s="14">
        <v>0.37279699999999999</v>
      </c>
      <c r="W34" s="14">
        <v>0.32625399999999999</v>
      </c>
      <c r="X34" s="14">
        <v>0.27310000000000001</v>
      </c>
      <c r="Y34" s="14">
        <v>0.25100499999999998</v>
      </c>
      <c r="Z34" s="14">
        <v>0.24055199999999999</v>
      </c>
      <c r="AA34" s="14">
        <v>0.190946</v>
      </c>
      <c r="AB34" s="14">
        <v>0.13916400000000001</v>
      </c>
      <c r="AC34" s="14">
        <v>0.25720500000000002</v>
      </c>
      <c r="AD34" s="14">
        <v>0.22975999999999999</v>
      </c>
      <c r="AE34" s="14">
        <v>1</v>
      </c>
      <c r="AF34" s="14">
        <v>0.80066499999999996</v>
      </c>
      <c r="AG34" s="14">
        <v>0.73527900000000002</v>
      </c>
      <c r="AH34" s="14">
        <v>0.61455599999999999</v>
      </c>
      <c r="AI34" s="14">
        <v>0.51072399999999996</v>
      </c>
      <c r="AJ34" s="14">
        <v>0.38868900000000001</v>
      </c>
      <c r="AK34" s="14">
        <v>0.34196100000000001</v>
      </c>
      <c r="AL34" s="14">
        <v>0.30238700000000002</v>
      </c>
      <c r="AM34" s="14">
        <v>0.22281999999999999</v>
      </c>
      <c r="AN34" s="14">
        <v>2.5595E-2</v>
      </c>
      <c r="AO34" s="14">
        <v>7.7723E-2</v>
      </c>
      <c r="AP34" s="14">
        <v>5.0428000000000001E-2</v>
      </c>
      <c r="AQ34" s="14">
        <v>2.4676E-2</v>
      </c>
      <c r="AR34" s="14">
        <v>5.5256E-2</v>
      </c>
      <c r="AS34" s="14">
        <v>3.7083999999999999E-2</v>
      </c>
      <c r="AT34" s="14">
        <v>6.5120000000000004E-3</v>
      </c>
      <c r="AU34" s="14">
        <v>-1.7721000000000001E-2</v>
      </c>
      <c r="AV34" s="14">
        <v>5.953E-3</v>
      </c>
      <c r="AW34" s="14">
        <v>3.1002999999999999E-2</v>
      </c>
      <c r="AX34" s="14">
        <v>4.3956000000000002E-2</v>
      </c>
      <c r="AY34" s="14">
        <v>5.3851999999999997E-2</v>
      </c>
      <c r="AZ34" s="14">
        <v>-1.3475000000000001E-2</v>
      </c>
      <c r="BA34" s="14">
        <v>-3.2111000000000001E-2</v>
      </c>
      <c r="BB34" s="14">
        <v>-5.1735000000000003E-2</v>
      </c>
      <c r="BC34" s="14">
        <v>0.22588800000000001</v>
      </c>
      <c r="BD34" s="14">
        <v>0.23757700000000001</v>
      </c>
      <c r="BE34" s="14">
        <v>-1.1221E-2</v>
      </c>
      <c r="BF34" s="14">
        <v>9.1361999999999999E-2</v>
      </c>
      <c r="BG34" s="14">
        <v>6.3146999999999995E-2</v>
      </c>
      <c r="BH34" s="14">
        <v>0.101715</v>
      </c>
      <c r="BI34" s="14">
        <v>0.33183099999999999</v>
      </c>
      <c r="BJ34" s="14">
        <v>0.31839299999999998</v>
      </c>
      <c r="BK34" s="14">
        <v>0.23691400000000001</v>
      </c>
      <c r="BL34" s="14">
        <v>0.20158000000000001</v>
      </c>
      <c r="BM34" s="14">
        <v>-3.1146E-2</v>
      </c>
      <c r="BN34" s="14">
        <v>-0.141154</v>
      </c>
      <c r="BO34" s="14">
        <v>0.239728</v>
      </c>
      <c r="BP34" s="14">
        <v>0.47453099999999998</v>
      </c>
      <c r="BQ34" s="14">
        <v>0.45461400000000002</v>
      </c>
      <c r="BR34" s="14">
        <v>0.42321999999999999</v>
      </c>
      <c r="BS34" s="14">
        <v>0.36125299999999999</v>
      </c>
      <c r="BT34" s="14">
        <v>0.28417100000000001</v>
      </c>
      <c r="BU34" s="14">
        <v>0.26042900000000002</v>
      </c>
      <c r="BV34" s="14">
        <v>0.21243899999999999</v>
      </c>
      <c r="BW34" s="14">
        <v>0.20427100000000001</v>
      </c>
      <c r="BX34" s="14">
        <v>0.15460099999999999</v>
      </c>
      <c r="BY34" s="14">
        <v>3.9891999999999997E-2</v>
      </c>
      <c r="BZ34" s="14">
        <v>1.2090999999999999E-2</v>
      </c>
      <c r="CA34" s="14">
        <v>-4.6997999999999998E-2</v>
      </c>
      <c r="CB34" s="14">
        <v>7.2930999999999996E-2</v>
      </c>
      <c r="CC34" s="14">
        <v>0.20565600000000001</v>
      </c>
      <c r="CD34" s="14">
        <v>0.23131299999999999</v>
      </c>
      <c r="CE34" s="14">
        <v>0.21581700000000001</v>
      </c>
      <c r="CF34" s="14">
        <v>0.20613500000000001</v>
      </c>
      <c r="CG34" s="14">
        <v>0.133911</v>
      </c>
      <c r="CH34" s="14">
        <v>3.1701E-2</v>
      </c>
      <c r="CI34" s="14">
        <v>-3.0942999999999998E-2</v>
      </c>
      <c r="CJ34" s="14">
        <v>1.1962E-2</v>
      </c>
      <c r="CK34" s="14">
        <v>6.9550000000000002E-3</v>
      </c>
      <c r="CL34" s="14">
        <v>-1.8678E-2</v>
      </c>
      <c r="CM34" s="14">
        <v>-1.2704999999999999E-2</v>
      </c>
      <c r="CN34" s="14">
        <v>0.44678899999999999</v>
      </c>
      <c r="CO34" s="14">
        <v>3.9954000000000003E-2</v>
      </c>
      <c r="CP34" s="14">
        <v>6.4503000000000005E-2</v>
      </c>
      <c r="CQ34" s="14">
        <v>-0.117843</v>
      </c>
      <c r="CR34" s="14">
        <v>9.273E-3</v>
      </c>
      <c r="CS34" s="14">
        <v>1.1037E-2</v>
      </c>
      <c r="CT34" s="14">
        <v>2.8440000000000002E-3</v>
      </c>
      <c r="CU34" s="14">
        <v>4.9959999999999996E-3</v>
      </c>
      <c r="CV34" s="14">
        <v>-9.214E-3</v>
      </c>
      <c r="CW34" s="14">
        <v>7.0539000000000004E-2</v>
      </c>
      <c r="CX34" s="14">
        <v>6.1551000000000002E-2</v>
      </c>
      <c r="CY34" s="14">
        <v>5.2908999999999998E-2</v>
      </c>
      <c r="CZ34" s="14">
        <v>4.2550999999999999E-2</v>
      </c>
      <c r="DA34" s="14">
        <v>1.7527999999999998E-2</v>
      </c>
      <c r="DB34" s="14">
        <v>0.12592800000000001</v>
      </c>
      <c r="DC34" s="14">
        <v>-1.3359999999999999E-3</v>
      </c>
      <c r="DD34" s="14">
        <v>4.6100000000000002E-2</v>
      </c>
      <c r="DE34" s="14">
        <v>4.4463999999999997E-2</v>
      </c>
      <c r="DF34" s="14">
        <v>7.1370000000000003E-2</v>
      </c>
      <c r="DG34" s="14">
        <v>-1.0773E-2</v>
      </c>
      <c r="DH34" s="14">
        <v>3.8544000000000002E-2</v>
      </c>
      <c r="DI34" s="14">
        <v>-2.7355000000000001E-2</v>
      </c>
      <c r="DJ34" s="14">
        <v>-2.7879000000000001E-2</v>
      </c>
      <c r="DK34" s="14">
        <v>-9.358E-3</v>
      </c>
      <c r="DL34" s="14">
        <v>7.4486999999999998E-2</v>
      </c>
      <c r="DM34" s="14">
        <v>-0.22869300000000001</v>
      </c>
      <c r="DN34" s="14">
        <v>5.3650000000000003E-2</v>
      </c>
      <c r="DO34" s="14">
        <v>-9.8044000000000006E-2</v>
      </c>
      <c r="DP34" s="14">
        <v>-6.3080000000000002E-3</v>
      </c>
      <c r="DQ34" s="14">
        <v>6.8310000000000003E-3</v>
      </c>
      <c r="DR34" s="14">
        <v>3.9251000000000001E-2</v>
      </c>
      <c r="DS34" s="14">
        <v>8.9122000000000007E-2</v>
      </c>
      <c r="DT34" s="14">
        <v>-6.9359000000000004E-2</v>
      </c>
      <c r="DU34" s="14">
        <v>-0.15059800000000001</v>
      </c>
      <c r="DV34" s="14">
        <v>-0.17316200000000001</v>
      </c>
      <c r="DW34" s="14">
        <v>-0.20074</v>
      </c>
      <c r="DX34" s="14">
        <v>-0.206818</v>
      </c>
      <c r="DY34" s="14">
        <v>-0.213919</v>
      </c>
      <c r="DZ34" s="14">
        <v>-0.199521</v>
      </c>
      <c r="EA34" s="14">
        <v>-0.182583</v>
      </c>
      <c r="EB34" s="14">
        <v>-0.18134</v>
      </c>
      <c r="EC34" s="14">
        <v>-0.226906</v>
      </c>
      <c r="ED34" s="14">
        <v>-0.12856500000000001</v>
      </c>
      <c r="EE34" s="35">
        <v>15.687222000000004</v>
      </c>
      <c r="EV34">
        <v>37</v>
      </c>
      <c r="EW34">
        <f t="shared" si="0"/>
        <v>-3</v>
      </c>
    </row>
    <row r="35" spans="1:153" x14ac:dyDescent="0.2">
      <c r="A35" s="13">
        <v>41</v>
      </c>
      <c r="B35" s="9">
        <v>3.7296000000000003E-2</v>
      </c>
      <c r="C35" s="14">
        <v>4.1692E-2</v>
      </c>
      <c r="D35" s="14">
        <v>0.13169700000000001</v>
      </c>
      <c r="E35" s="14">
        <v>0.22009200000000001</v>
      </c>
      <c r="F35" s="14">
        <v>0.43881599999999998</v>
      </c>
      <c r="G35" s="14">
        <v>0.43683899999999998</v>
      </c>
      <c r="H35" s="14">
        <v>0.41729899999999998</v>
      </c>
      <c r="I35" s="14">
        <v>0.41646699999999998</v>
      </c>
      <c r="J35" s="14">
        <v>0.38588299999999998</v>
      </c>
      <c r="K35" s="14">
        <v>0.36598799999999998</v>
      </c>
      <c r="L35" s="14">
        <v>0.33803299999999997</v>
      </c>
      <c r="M35" s="14">
        <v>0.196073</v>
      </c>
      <c r="N35" s="14">
        <v>-2.2899999999999999E-3</v>
      </c>
      <c r="O35" s="14">
        <v>9.7992999999999997E-2</v>
      </c>
      <c r="P35" s="14">
        <v>0.127526</v>
      </c>
      <c r="Q35" s="14">
        <v>4.7229999999999998E-3</v>
      </c>
      <c r="R35" s="14">
        <v>7.2449999999999997E-3</v>
      </c>
      <c r="S35" s="14">
        <v>0.48870999999999998</v>
      </c>
      <c r="T35" s="14">
        <v>0.64817800000000003</v>
      </c>
      <c r="U35" s="14">
        <v>0.64452299999999996</v>
      </c>
      <c r="V35" s="14">
        <v>0.53537900000000005</v>
      </c>
      <c r="W35" s="14">
        <v>0.497583</v>
      </c>
      <c r="X35" s="14">
        <v>0.45103900000000002</v>
      </c>
      <c r="Y35" s="14">
        <v>0.415821</v>
      </c>
      <c r="Z35" s="14">
        <v>0.393293</v>
      </c>
      <c r="AA35" s="14">
        <v>0.31503799999999998</v>
      </c>
      <c r="AB35" s="14">
        <v>4.2473999999999998E-2</v>
      </c>
      <c r="AC35" s="14">
        <v>4.0980000000000003E-2</v>
      </c>
      <c r="AD35" s="14">
        <v>2.2778E-2</v>
      </c>
      <c r="AE35" s="14">
        <v>0.80066499999999996</v>
      </c>
      <c r="AF35" s="14">
        <v>1</v>
      </c>
      <c r="AG35" s="14">
        <v>0.95448699999999997</v>
      </c>
      <c r="AH35" s="14">
        <v>0.85852399999999995</v>
      </c>
      <c r="AI35" s="14">
        <v>0.74301099999999998</v>
      </c>
      <c r="AJ35" s="14">
        <v>0.591055</v>
      </c>
      <c r="AK35" s="14">
        <v>0.53125999999999995</v>
      </c>
      <c r="AL35" s="14">
        <v>0.484732</v>
      </c>
      <c r="AM35" s="14">
        <v>0.39266000000000001</v>
      </c>
      <c r="AN35" s="14">
        <v>5.5009000000000002E-2</v>
      </c>
      <c r="AO35" s="14">
        <v>0.10785699999999999</v>
      </c>
      <c r="AP35" s="14">
        <v>0.107574</v>
      </c>
      <c r="AQ35" s="14">
        <v>1.1442000000000001E-2</v>
      </c>
      <c r="AR35" s="14">
        <v>0.13789000000000001</v>
      </c>
      <c r="AS35" s="14">
        <v>0.13406000000000001</v>
      </c>
      <c r="AT35" s="14">
        <v>0.12749199999999999</v>
      </c>
      <c r="AU35" s="14">
        <v>0.109944</v>
      </c>
      <c r="AV35" s="14">
        <v>0.13308800000000001</v>
      </c>
      <c r="AW35" s="14">
        <v>0.156197</v>
      </c>
      <c r="AX35" s="14">
        <v>0.1706</v>
      </c>
      <c r="AY35" s="14">
        <v>0.181369</v>
      </c>
      <c r="AZ35" s="14">
        <v>-5.0206000000000001E-2</v>
      </c>
      <c r="BA35" s="14">
        <v>-7.8700000000000003E-3</v>
      </c>
      <c r="BB35" s="14">
        <v>-2.5370000000000002E-3</v>
      </c>
      <c r="BC35" s="14">
        <v>0.423155</v>
      </c>
      <c r="BD35" s="14">
        <v>0.43672699999999998</v>
      </c>
      <c r="BE35" s="14">
        <v>-2.3270000000000001E-3</v>
      </c>
      <c r="BF35" s="14">
        <v>8.4650000000000003E-2</v>
      </c>
      <c r="BG35" s="14">
        <v>4.5761000000000003E-2</v>
      </c>
      <c r="BH35" s="14">
        <v>0.19953299999999999</v>
      </c>
      <c r="BI35" s="14">
        <v>0.498506</v>
      </c>
      <c r="BJ35" s="14">
        <v>0.50630500000000001</v>
      </c>
      <c r="BK35" s="14">
        <v>0.44567000000000001</v>
      </c>
      <c r="BL35" s="14">
        <v>0.42155199999999998</v>
      </c>
      <c r="BM35" s="14">
        <v>3.4458999999999997E-2</v>
      </c>
      <c r="BN35" s="14">
        <v>-9.0404999999999999E-2</v>
      </c>
      <c r="BO35" s="14">
        <v>0.29608400000000001</v>
      </c>
      <c r="BP35" s="14">
        <v>0.58104199999999995</v>
      </c>
      <c r="BQ35" s="14">
        <v>0.62583200000000005</v>
      </c>
      <c r="BR35" s="14">
        <v>0.61285100000000003</v>
      </c>
      <c r="BS35" s="14">
        <v>0.54796800000000001</v>
      </c>
      <c r="BT35" s="14">
        <v>0.48399399999999998</v>
      </c>
      <c r="BU35" s="14">
        <v>0.45325700000000002</v>
      </c>
      <c r="BV35" s="14">
        <v>0.41401399999999999</v>
      </c>
      <c r="BW35" s="14">
        <v>0.39676</v>
      </c>
      <c r="BX35" s="14">
        <v>0.34195700000000001</v>
      </c>
      <c r="BY35" s="14">
        <v>5.1820999999999999E-2</v>
      </c>
      <c r="BZ35" s="14">
        <v>1.0821000000000001E-2</v>
      </c>
      <c r="CA35" s="14">
        <v>-4.5893999999999997E-2</v>
      </c>
      <c r="CB35" s="14">
        <v>0.101683</v>
      </c>
      <c r="CC35" s="14">
        <v>0.37743700000000002</v>
      </c>
      <c r="CD35" s="14">
        <v>0.39956000000000003</v>
      </c>
      <c r="CE35" s="14">
        <v>0.38383400000000001</v>
      </c>
      <c r="CF35" s="14">
        <v>0.36915799999999999</v>
      </c>
      <c r="CG35" s="14">
        <v>0.262125</v>
      </c>
      <c r="CH35" s="14">
        <v>4.6829999999999997E-2</v>
      </c>
      <c r="CI35" s="14">
        <v>-3.0686000000000001E-2</v>
      </c>
      <c r="CJ35" s="14">
        <v>1.0885000000000001E-2</v>
      </c>
      <c r="CK35" s="14">
        <v>5.6250000000000001E-2</v>
      </c>
      <c r="CL35" s="14">
        <v>4.6726999999999998E-2</v>
      </c>
      <c r="CM35" s="14">
        <v>4.0665E-2</v>
      </c>
      <c r="CN35" s="14">
        <v>0.62063100000000004</v>
      </c>
      <c r="CO35" s="14">
        <v>6.6500000000000001E-4</v>
      </c>
      <c r="CP35" s="14">
        <v>0.117288</v>
      </c>
      <c r="CQ35" s="14">
        <v>-5.0375000000000003E-2</v>
      </c>
      <c r="CR35" s="14">
        <v>4.6081999999999998E-2</v>
      </c>
      <c r="CS35" s="14">
        <v>7.3283000000000001E-2</v>
      </c>
      <c r="CT35" s="14">
        <v>8.3645999999999998E-2</v>
      </c>
      <c r="CU35" s="14">
        <v>8.9587E-2</v>
      </c>
      <c r="CV35" s="14">
        <v>6.1279E-2</v>
      </c>
      <c r="CW35" s="14">
        <v>1.272E-2</v>
      </c>
      <c r="CX35" s="14">
        <v>-4.7949999999999998E-3</v>
      </c>
      <c r="CY35" s="14">
        <v>-1.6972000000000001E-2</v>
      </c>
      <c r="CZ35" s="14">
        <v>-3.3885999999999999E-2</v>
      </c>
      <c r="DA35" s="14">
        <v>-5.2763999999999998E-2</v>
      </c>
      <c r="DB35" s="14">
        <v>9.6851000000000007E-2</v>
      </c>
      <c r="DC35" s="14">
        <v>5.6030000000000003E-3</v>
      </c>
      <c r="DD35" s="14">
        <v>5.1727000000000002E-2</v>
      </c>
      <c r="DE35" s="14">
        <v>4.2741000000000001E-2</v>
      </c>
      <c r="DF35" s="14">
        <v>0.22231799999999999</v>
      </c>
      <c r="DG35" s="14">
        <v>3.6485999999999998E-2</v>
      </c>
      <c r="DH35" s="14">
        <v>2.6453999999999998E-2</v>
      </c>
      <c r="DI35" s="14">
        <v>8.6637000000000006E-2</v>
      </c>
      <c r="DJ35" s="14">
        <v>8.6516999999999997E-2</v>
      </c>
      <c r="DK35" s="14">
        <v>7.8079999999999998E-3</v>
      </c>
      <c r="DL35" s="14">
        <v>0.11371000000000001</v>
      </c>
      <c r="DM35" s="14">
        <v>-0.29753400000000002</v>
      </c>
      <c r="DN35" s="14">
        <v>0.22251799999999999</v>
      </c>
      <c r="DO35" s="14">
        <v>-4.3610999999999997E-2</v>
      </c>
      <c r="DP35" s="14">
        <v>-0.10128</v>
      </c>
      <c r="DQ35" s="14">
        <v>0.10874499999999999</v>
      </c>
      <c r="DR35" s="14">
        <v>-0.106155</v>
      </c>
      <c r="DS35" s="14">
        <v>-3.2284E-2</v>
      </c>
      <c r="DT35" s="14">
        <v>-3.6377E-2</v>
      </c>
      <c r="DU35" s="14">
        <v>-0.23613000000000001</v>
      </c>
      <c r="DV35" s="14">
        <v>-0.26736700000000002</v>
      </c>
      <c r="DW35" s="14">
        <v>-0.28842699999999999</v>
      </c>
      <c r="DX35" s="14">
        <v>-0.30021599999999998</v>
      </c>
      <c r="DY35" s="14">
        <v>-0.31901400000000002</v>
      </c>
      <c r="DZ35" s="14">
        <v>-0.30746099999999998</v>
      </c>
      <c r="EA35" s="14">
        <v>-0.288443</v>
      </c>
      <c r="EB35" s="14">
        <v>-0.28160000000000002</v>
      </c>
      <c r="EC35" s="14">
        <v>-0.31858300000000001</v>
      </c>
      <c r="ED35" s="14">
        <v>-0.10364</v>
      </c>
      <c r="EE35" s="35">
        <v>24.450414000000009</v>
      </c>
      <c r="EV35">
        <v>38</v>
      </c>
      <c r="EW35">
        <f t="shared" si="0"/>
        <v>-3</v>
      </c>
    </row>
    <row r="36" spans="1:153" x14ac:dyDescent="0.2">
      <c r="A36" s="13">
        <v>42</v>
      </c>
      <c r="B36" s="9">
        <v>-3.4940000000000001E-3</v>
      </c>
      <c r="C36" s="14">
        <v>-1.2263E-2</v>
      </c>
      <c r="D36" s="14">
        <v>7.1210999999999997E-2</v>
      </c>
      <c r="E36" s="14">
        <v>0.17927699999999999</v>
      </c>
      <c r="F36" s="14">
        <v>0.446268</v>
      </c>
      <c r="G36" s="14">
        <v>0.45089400000000002</v>
      </c>
      <c r="H36" s="14">
        <v>0.44183699999999998</v>
      </c>
      <c r="I36" s="14">
        <v>0.44399499999999997</v>
      </c>
      <c r="J36" s="14">
        <v>0.41742000000000001</v>
      </c>
      <c r="K36" s="14">
        <v>0.39983000000000002</v>
      </c>
      <c r="L36" s="14">
        <v>0.37912499999999999</v>
      </c>
      <c r="M36" s="14">
        <v>0.24255499999999999</v>
      </c>
      <c r="N36" s="14">
        <v>-5.6635999999999999E-2</v>
      </c>
      <c r="O36" s="14">
        <v>6.0162E-2</v>
      </c>
      <c r="P36" s="14">
        <v>7.7285999999999994E-2</v>
      </c>
      <c r="Q36" s="14">
        <v>-3.9705999999999998E-2</v>
      </c>
      <c r="R36" s="14">
        <v>-3.5888999999999997E-2</v>
      </c>
      <c r="S36" s="14">
        <v>0.449652</v>
      </c>
      <c r="T36" s="14">
        <v>0.63096200000000002</v>
      </c>
      <c r="U36" s="14">
        <v>0.66814300000000004</v>
      </c>
      <c r="V36" s="14">
        <v>0.60084599999999999</v>
      </c>
      <c r="W36" s="14">
        <v>0.58260500000000004</v>
      </c>
      <c r="X36" s="14">
        <v>0.54852599999999996</v>
      </c>
      <c r="Y36" s="14">
        <v>0.51451999999999998</v>
      </c>
      <c r="Z36" s="14">
        <v>0.48782700000000001</v>
      </c>
      <c r="AA36" s="14">
        <v>0.40298400000000001</v>
      </c>
      <c r="AB36" s="14">
        <v>1.6587999999999999E-2</v>
      </c>
      <c r="AC36" s="14">
        <v>4.1428E-2</v>
      </c>
      <c r="AD36" s="14">
        <v>-8.2310000000000005E-3</v>
      </c>
      <c r="AE36" s="14">
        <v>0.73527900000000002</v>
      </c>
      <c r="AF36" s="14">
        <v>0.95448699999999997</v>
      </c>
      <c r="AG36" s="14">
        <v>1</v>
      </c>
      <c r="AH36" s="14">
        <v>0.95344399999999996</v>
      </c>
      <c r="AI36" s="14">
        <v>0.86358100000000004</v>
      </c>
      <c r="AJ36" s="14">
        <v>0.72682400000000003</v>
      </c>
      <c r="AK36" s="14">
        <v>0.67201</v>
      </c>
      <c r="AL36" s="14">
        <v>0.62547299999999995</v>
      </c>
      <c r="AM36" s="14">
        <v>0.52328799999999998</v>
      </c>
      <c r="AN36" s="14">
        <v>-2.8601000000000001E-2</v>
      </c>
      <c r="AO36" s="14">
        <v>6.1029999999999999E-3</v>
      </c>
      <c r="AP36" s="14">
        <v>5.0010000000000002E-3</v>
      </c>
      <c r="AQ36" s="14">
        <v>-8.9879999999999995E-3</v>
      </c>
      <c r="AR36" s="14">
        <v>0.114098</v>
      </c>
      <c r="AS36" s="14">
        <v>0.13191</v>
      </c>
      <c r="AT36" s="14">
        <v>0.14311399999999999</v>
      </c>
      <c r="AU36" s="14">
        <v>0.13513800000000001</v>
      </c>
      <c r="AV36" s="14">
        <v>0.15725</v>
      </c>
      <c r="AW36" s="14">
        <v>0.18296100000000001</v>
      </c>
      <c r="AX36" s="14">
        <v>0.19401499999999999</v>
      </c>
      <c r="AY36" s="14">
        <v>0.204156</v>
      </c>
      <c r="AZ36" s="14">
        <v>-0.104536</v>
      </c>
      <c r="BA36" s="14">
        <v>-5.0865E-2</v>
      </c>
      <c r="BB36" s="14">
        <v>-3.5347000000000003E-2</v>
      </c>
      <c r="BC36" s="14">
        <v>0.44876300000000002</v>
      </c>
      <c r="BD36" s="14">
        <v>0.50398399999999999</v>
      </c>
      <c r="BE36" s="14">
        <v>-1.6596E-2</v>
      </c>
      <c r="BF36" s="14">
        <v>0.102228</v>
      </c>
      <c r="BG36" s="14">
        <v>3.4991000000000001E-2</v>
      </c>
      <c r="BH36" s="14">
        <v>0.19220300000000001</v>
      </c>
      <c r="BI36" s="14">
        <v>0.52563700000000002</v>
      </c>
      <c r="BJ36" s="14">
        <v>0.54411500000000002</v>
      </c>
      <c r="BK36" s="14">
        <v>0.50594899999999998</v>
      </c>
      <c r="BL36" s="14">
        <v>0.49105100000000002</v>
      </c>
      <c r="BM36" s="14">
        <v>-2.5742000000000001E-2</v>
      </c>
      <c r="BN36" s="14">
        <v>-0.101134</v>
      </c>
      <c r="BO36" s="14">
        <v>0.227691</v>
      </c>
      <c r="BP36" s="14">
        <v>0.51499600000000001</v>
      </c>
      <c r="BQ36" s="14">
        <v>0.61646999999999996</v>
      </c>
      <c r="BR36" s="14">
        <v>0.62724199999999997</v>
      </c>
      <c r="BS36" s="14">
        <v>0.59308000000000005</v>
      </c>
      <c r="BT36" s="14">
        <v>0.53456899999999996</v>
      </c>
      <c r="BU36" s="14">
        <v>0.50291200000000003</v>
      </c>
      <c r="BV36" s="14">
        <v>0.47893799999999997</v>
      </c>
      <c r="BW36" s="14">
        <v>0.46953800000000001</v>
      </c>
      <c r="BX36" s="14">
        <v>0.41320899999999999</v>
      </c>
      <c r="BY36" s="14">
        <v>7.2079000000000004E-2</v>
      </c>
      <c r="BZ36" s="14">
        <v>4.2486999999999997E-2</v>
      </c>
      <c r="CA36" s="14">
        <v>-4.4947000000000001E-2</v>
      </c>
      <c r="CB36" s="14">
        <v>0.103035</v>
      </c>
      <c r="CC36" s="14">
        <v>0.43704300000000001</v>
      </c>
      <c r="CD36" s="14">
        <v>0.46354400000000001</v>
      </c>
      <c r="CE36" s="14">
        <v>0.459841</v>
      </c>
      <c r="CF36" s="14">
        <v>0.442214</v>
      </c>
      <c r="CG36" s="14">
        <v>0.34217900000000001</v>
      </c>
      <c r="CH36" s="14">
        <v>-5.7679999999999997E-3</v>
      </c>
      <c r="CI36" s="14">
        <v>-5.5449999999999999E-2</v>
      </c>
      <c r="CJ36" s="14">
        <v>-1.8547999999999999E-2</v>
      </c>
      <c r="CK36" s="14">
        <v>2.2408000000000001E-2</v>
      </c>
      <c r="CL36" s="14">
        <v>4.5252000000000001E-2</v>
      </c>
      <c r="CM36" s="14">
        <v>5.6835999999999998E-2</v>
      </c>
      <c r="CN36" s="14">
        <v>0.64837</v>
      </c>
      <c r="CO36" s="14">
        <v>5.0916000000000003E-2</v>
      </c>
      <c r="CP36" s="14">
        <v>8.0668000000000004E-2</v>
      </c>
      <c r="CQ36" s="14">
        <v>-3.2301000000000003E-2</v>
      </c>
      <c r="CR36" s="14">
        <v>-1.9639E-2</v>
      </c>
      <c r="CS36" s="14">
        <v>-1.3934999999999999E-2</v>
      </c>
      <c r="CT36" s="14">
        <v>-1.333E-3</v>
      </c>
      <c r="CU36" s="14">
        <v>2.5235E-2</v>
      </c>
      <c r="CV36" s="14">
        <v>3.2451000000000001E-2</v>
      </c>
      <c r="CW36" s="14">
        <v>-6.0679999999999996E-3</v>
      </c>
      <c r="CX36" s="14">
        <v>-2.8617E-2</v>
      </c>
      <c r="CY36" s="14">
        <v>-3.7546000000000003E-2</v>
      </c>
      <c r="CZ36" s="14">
        <v>-5.2231E-2</v>
      </c>
      <c r="DA36" s="14">
        <v>-6.2053999999999998E-2</v>
      </c>
      <c r="DB36" s="14">
        <v>0.11762400000000001</v>
      </c>
      <c r="DC36" s="14">
        <v>-5.3873999999999998E-2</v>
      </c>
      <c r="DD36" s="14">
        <v>1.3664000000000001E-2</v>
      </c>
      <c r="DE36" s="14">
        <v>4.993E-3</v>
      </c>
      <c r="DF36" s="14">
        <v>0.22348699999999999</v>
      </c>
      <c r="DG36" s="14">
        <v>3.6801E-2</v>
      </c>
      <c r="DH36" s="14">
        <v>1.1228999999999999E-2</v>
      </c>
      <c r="DI36" s="14">
        <v>8.0153000000000002E-2</v>
      </c>
      <c r="DJ36" s="14">
        <v>8.0726999999999993E-2</v>
      </c>
      <c r="DK36" s="14">
        <v>-1.2E-4</v>
      </c>
      <c r="DL36" s="14">
        <v>8.5431999999999994E-2</v>
      </c>
      <c r="DM36" s="14">
        <v>-0.28680499999999998</v>
      </c>
      <c r="DN36" s="14">
        <v>0.31362600000000002</v>
      </c>
      <c r="DO36" s="14">
        <v>3.1227000000000001E-2</v>
      </c>
      <c r="DP36" s="14">
        <v>-0.122187</v>
      </c>
      <c r="DQ36" s="14">
        <v>0.16708700000000001</v>
      </c>
      <c r="DR36" s="14">
        <v>-0.17868000000000001</v>
      </c>
      <c r="DS36" s="14">
        <v>-0.100657</v>
      </c>
      <c r="DT36" s="14">
        <v>-2.3555E-2</v>
      </c>
      <c r="DU36" s="14">
        <v>-0.25767400000000001</v>
      </c>
      <c r="DV36" s="14">
        <v>-0.30198799999999998</v>
      </c>
      <c r="DW36" s="14">
        <v>-0.32364700000000002</v>
      </c>
      <c r="DX36" s="14">
        <v>-0.32896399999999998</v>
      </c>
      <c r="DY36" s="14">
        <v>-0.34897400000000001</v>
      </c>
      <c r="DZ36" s="14">
        <v>-0.33051799999999998</v>
      </c>
      <c r="EA36" s="14">
        <v>-0.31195800000000001</v>
      </c>
      <c r="EB36" s="14">
        <v>-0.30432700000000001</v>
      </c>
      <c r="EC36" s="14">
        <v>-0.33058999999999999</v>
      </c>
      <c r="ED36" s="14">
        <v>-0.104736</v>
      </c>
      <c r="EE36" s="35">
        <v>25.084527999999981</v>
      </c>
      <c r="EV36">
        <v>39</v>
      </c>
      <c r="EW36">
        <f t="shared" si="0"/>
        <v>-3</v>
      </c>
    </row>
    <row r="37" spans="1:153" x14ac:dyDescent="0.2">
      <c r="A37" s="13">
        <v>43</v>
      </c>
      <c r="B37" s="9">
        <v>1.3525000000000001E-2</v>
      </c>
      <c r="C37" s="14">
        <v>-1.2186000000000001E-2</v>
      </c>
      <c r="D37" s="14">
        <v>5.0106999999999999E-2</v>
      </c>
      <c r="E37" s="14">
        <v>0.15374399999999999</v>
      </c>
      <c r="F37" s="14">
        <v>0.43992100000000001</v>
      </c>
      <c r="G37" s="14">
        <v>0.45138</v>
      </c>
      <c r="H37" s="14">
        <v>0.46046599999999999</v>
      </c>
      <c r="I37" s="14">
        <v>0.47042</v>
      </c>
      <c r="J37" s="14">
        <v>0.46984799999999999</v>
      </c>
      <c r="K37" s="14">
        <v>0.44487100000000002</v>
      </c>
      <c r="L37" s="14">
        <v>0.42712800000000001</v>
      </c>
      <c r="M37" s="14">
        <v>0.29952899999999999</v>
      </c>
      <c r="N37" s="14">
        <v>-7.1504999999999999E-2</v>
      </c>
      <c r="O37" s="14">
        <v>4.4676E-2</v>
      </c>
      <c r="P37" s="14">
        <v>7.4098999999999998E-2</v>
      </c>
      <c r="Q37" s="14">
        <v>-4.8375000000000001E-2</v>
      </c>
      <c r="R37" s="14">
        <v>-3.2891999999999998E-2</v>
      </c>
      <c r="S37" s="14">
        <v>0.40048</v>
      </c>
      <c r="T37" s="14">
        <v>0.61546100000000004</v>
      </c>
      <c r="U37" s="14">
        <v>0.68007399999999996</v>
      </c>
      <c r="V37" s="14">
        <v>0.67127700000000001</v>
      </c>
      <c r="W37" s="14">
        <v>0.67753699999999994</v>
      </c>
      <c r="X37" s="14">
        <v>0.66179299999999996</v>
      </c>
      <c r="Y37" s="14">
        <v>0.631077</v>
      </c>
      <c r="Z37" s="14">
        <v>0.59663699999999997</v>
      </c>
      <c r="AA37" s="14">
        <v>0.50017</v>
      </c>
      <c r="AB37" s="14">
        <v>-1.3034E-2</v>
      </c>
      <c r="AC37" s="14">
        <v>2.9249000000000001E-2</v>
      </c>
      <c r="AD37" s="14">
        <v>-2.0337999999999998E-2</v>
      </c>
      <c r="AE37" s="14">
        <v>0.61455599999999999</v>
      </c>
      <c r="AF37" s="14">
        <v>0.85852399999999995</v>
      </c>
      <c r="AG37" s="14">
        <v>0.95344399999999996</v>
      </c>
      <c r="AH37" s="14">
        <v>1</v>
      </c>
      <c r="AI37" s="14">
        <v>0.96807299999999996</v>
      </c>
      <c r="AJ37" s="14">
        <v>0.87736000000000003</v>
      </c>
      <c r="AK37" s="14">
        <v>0.83370500000000003</v>
      </c>
      <c r="AL37" s="14">
        <v>0.79092200000000001</v>
      </c>
      <c r="AM37" s="14">
        <v>0.67419399999999996</v>
      </c>
      <c r="AN37" s="14">
        <v>-4.8377999999999997E-2</v>
      </c>
      <c r="AO37" s="14">
        <v>-4.8529999999999997E-2</v>
      </c>
      <c r="AP37" s="14">
        <v>-4.3820999999999999E-2</v>
      </c>
      <c r="AQ37" s="14">
        <v>-3.066E-2</v>
      </c>
      <c r="AR37" s="14">
        <v>0.111468</v>
      </c>
      <c r="AS37" s="14">
        <v>0.147651</v>
      </c>
      <c r="AT37" s="14">
        <v>0.17630799999999999</v>
      </c>
      <c r="AU37" s="14">
        <v>0.173732</v>
      </c>
      <c r="AV37" s="14">
        <v>0.194602</v>
      </c>
      <c r="AW37" s="14">
        <v>0.218637</v>
      </c>
      <c r="AX37" s="14">
        <v>0.225102</v>
      </c>
      <c r="AY37" s="14">
        <v>0.235011</v>
      </c>
      <c r="AZ37" s="14">
        <v>-0.10237</v>
      </c>
      <c r="BA37" s="14">
        <v>-5.6936E-2</v>
      </c>
      <c r="BB37" s="14">
        <v>-3.2402E-2</v>
      </c>
      <c r="BC37" s="14">
        <v>0.48283500000000001</v>
      </c>
      <c r="BD37" s="14">
        <v>0.57000899999999999</v>
      </c>
      <c r="BE37" s="14">
        <v>-1.2343E-2</v>
      </c>
      <c r="BF37" s="14">
        <v>0.11222799999999999</v>
      </c>
      <c r="BG37" s="14">
        <v>2.6456E-2</v>
      </c>
      <c r="BH37" s="14">
        <v>0.16703499999999999</v>
      </c>
      <c r="BI37" s="14">
        <v>0.51634599999999997</v>
      </c>
      <c r="BJ37" s="14">
        <v>0.54839400000000005</v>
      </c>
      <c r="BK37" s="14">
        <v>0.56697399999999998</v>
      </c>
      <c r="BL37" s="14">
        <v>0.56687100000000001</v>
      </c>
      <c r="BM37" s="14">
        <v>-5.432E-2</v>
      </c>
      <c r="BN37" s="14">
        <v>-8.1481999999999999E-2</v>
      </c>
      <c r="BO37" s="14">
        <v>0.166881</v>
      </c>
      <c r="BP37" s="14">
        <v>0.45792100000000002</v>
      </c>
      <c r="BQ37" s="14">
        <v>0.60188600000000003</v>
      </c>
      <c r="BR37" s="14">
        <v>0.62902499999999995</v>
      </c>
      <c r="BS37" s="14">
        <v>0.62891200000000003</v>
      </c>
      <c r="BT37" s="14">
        <v>0.58966700000000005</v>
      </c>
      <c r="BU37" s="14">
        <v>0.55931799999999998</v>
      </c>
      <c r="BV37" s="14">
        <v>0.55613000000000001</v>
      </c>
      <c r="BW37" s="14">
        <v>0.54980499999999999</v>
      </c>
      <c r="BX37" s="14">
        <v>0.498838</v>
      </c>
      <c r="BY37" s="14">
        <v>4.9841000000000003E-2</v>
      </c>
      <c r="BZ37" s="14">
        <v>4.2219E-2</v>
      </c>
      <c r="CA37" s="14">
        <v>-5.7023999999999998E-2</v>
      </c>
      <c r="CB37" s="14">
        <v>9.3959000000000001E-2</v>
      </c>
      <c r="CC37" s="14">
        <v>0.478244</v>
      </c>
      <c r="CD37" s="14">
        <v>0.51275599999999999</v>
      </c>
      <c r="CE37" s="14">
        <v>0.52619099999999996</v>
      </c>
      <c r="CF37" s="14">
        <v>0.517899</v>
      </c>
      <c r="CG37" s="14">
        <v>0.397034</v>
      </c>
      <c r="CH37" s="14">
        <v>-3.6003E-2</v>
      </c>
      <c r="CI37" s="14">
        <v>-6.7173999999999998E-2</v>
      </c>
      <c r="CJ37" s="14">
        <v>-7.9760000000000005E-3</v>
      </c>
      <c r="CK37" s="14">
        <v>4.3318000000000002E-2</v>
      </c>
      <c r="CL37" s="14">
        <v>9.1284000000000004E-2</v>
      </c>
      <c r="CM37" s="14">
        <v>0.109109</v>
      </c>
      <c r="CN37" s="14">
        <v>0.66685399999999995</v>
      </c>
      <c r="CO37" s="14">
        <v>7.1633000000000002E-2</v>
      </c>
      <c r="CP37" s="14">
        <v>3.3790000000000001E-2</v>
      </c>
      <c r="CQ37" s="14">
        <v>-9.0830000000000008E-3</v>
      </c>
      <c r="CR37" s="14">
        <v>-4.4332000000000003E-2</v>
      </c>
      <c r="CS37" s="14">
        <v>-3.9822000000000003E-2</v>
      </c>
      <c r="CT37" s="14">
        <v>-2.4448999999999999E-2</v>
      </c>
      <c r="CU37" s="14">
        <v>1.9958E-2</v>
      </c>
      <c r="CV37" s="14">
        <v>3.7484000000000003E-2</v>
      </c>
      <c r="CW37" s="14">
        <v>-5.7881000000000002E-2</v>
      </c>
      <c r="CX37" s="14">
        <v>-8.3937999999999999E-2</v>
      </c>
      <c r="CY37" s="14">
        <v>-8.906E-2</v>
      </c>
      <c r="CZ37" s="14">
        <v>-9.6415000000000001E-2</v>
      </c>
      <c r="DA37" s="14">
        <v>-9.1062000000000004E-2</v>
      </c>
      <c r="DB37" s="14">
        <v>9.9448999999999996E-2</v>
      </c>
      <c r="DC37" s="14">
        <v>-6.0631999999999998E-2</v>
      </c>
      <c r="DD37" s="14">
        <v>-1.2156E-2</v>
      </c>
      <c r="DE37" s="14">
        <v>-4.2009999999999999E-3</v>
      </c>
      <c r="DF37" s="14">
        <v>0.226962</v>
      </c>
      <c r="DG37" s="14">
        <v>1.6357E-2</v>
      </c>
      <c r="DH37" s="14">
        <v>1.1916E-2</v>
      </c>
      <c r="DI37" s="14">
        <v>9.8167000000000004E-2</v>
      </c>
      <c r="DJ37" s="14">
        <v>9.9145999999999998E-2</v>
      </c>
      <c r="DK37" s="14">
        <v>-1.3179999999999999E-3</v>
      </c>
      <c r="DL37" s="14">
        <v>8.2958000000000004E-2</v>
      </c>
      <c r="DM37" s="14">
        <v>-0.27392899999999998</v>
      </c>
      <c r="DN37" s="14">
        <v>0.374199</v>
      </c>
      <c r="DO37" s="14">
        <v>7.6767000000000002E-2</v>
      </c>
      <c r="DP37" s="14">
        <v>-0.131303</v>
      </c>
      <c r="DQ37" s="14">
        <v>0.19260099999999999</v>
      </c>
      <c r="DR37" s="14">
        <v>-0.243453</v>
      </c>
      <c r="DS37" s="14">
        <v>-0.15342800000000001</v>
      </c>
      <c r="DT37" s="14">
        <v>-2.9659999999999999E-3</v>
      </c>
      <c r="DU37" s="14">
        <v>-0.252722</v>
      </c>
      <c r="DV37" s="14">
        <v>-0.30502600000000002</v>
      </c>
      <c r="DW37" s="14">
        <v>-0.342885</v>
      </c>
      <c r="DX37" s="14">
        <v>-0.34346900000000002</v>
      </c>
      <c r="DY37" s="14">
        <v>-0.361377</v>
      </c>
      <c r="DZ37" s="14">
        <v>-0.34043499999999999</v>
      </c>
      <c r="EA37" s="14">
        <v>-0.31970799999999999</v>
      </c>
      <c r="EB37" s="14">
        <v>-0.31844</v>
      </c>
      <c r="EC37" s="14">
        <v>-0.32478600000000002</v>
      </c>
      <c r="ED37" s="14">
        <v>-0.124094</v>
      </c>
      <c r="EE37" s="35">
        <v>26.752264999999987</v>
      </c>
      <c r="EV37">
        <v>40</v>
      </c>
      <c r="EW37">
        <f t="shared" si="0"/>
        <v>-3</v>
      </c>
    </row>
    <row r="38" spans="1:153" x14ac:dyDescent="0.2">
      <c r="A38" s="13">
        <v>44</v>
      </c>
      <c r="B38" s="9">
        <v>2.768E-2</v>
      </c>
      <c r="C38" s="14">
        <v>-1.7829999999999999E-2</v>
      </c>
      <c r="D38" s="14">
        <v>2.3005000000000001E-2</v>
      </c>
      <c r="E38" s="14">
        <v>0.11543299999999999</v>
      </c>
      <c r="F38" s="14">
        <v>0.41369699999999998</v>
      </c>
      <c r="G38" s="14">
        <v>0.43053900000000001</v>
      </c>
      <c r="H38" s="14">
        <v>0.45444499999999999</v>
      </c>
      <c r="I38" s="14">
        <v>0.47183599999999998</v>
      </c>
      <c r="J38" s="14">
        <v>0.489286</v>
      </c>
      <c r="K38" s="14">
        <v>0.45959800000000001</v>
      </c>
      <c r="L38" s="14">
        <v>0.446573</v>
      </c>
      <c r="M38" s="14">
        <v>0.32801200000000003</v>
      </c>
      <c r="N38" s="14">
        <v>-6.8245E-2</v>
      </c>
      <c r="O38" s="14">
        <v>4.0953000000000003E-2</v>
      </c>
      <c r="P38" s="14">
        <v>7.3349999999999999E-2</v>
      </c>
      <c r="Q38" s="14">
        <v>-5.8337E-2</v>
      </c>
      <c r="R38" s="14">
        <v>-2.9284000000000001E-2</v>
      </c>
      <c r="S38" s="14">
        <v>0.34232200000000002</v>
      </c>
      <c r="T38" s="14">
        <v>0.57728800000000002</v>
      </c>
      <c r="U38" s="14">
        <v>0.658802</v>
      </c>
      <c r="V38" s="14">
        <v>0.70039200000000001</v>
      </c>
      <c r="W38" s="14">
        <v>0.72390900000000002</v>
      </c>
      <c r="X38" s="14">
        <v>0.72075</v>
      </c>
      <c r="Y38" s="14">
        <v>0.69523400000000002</v>
      </c>
      <c r="Z38" s="14">
        <v>0.655138</v>
      </c>
      <c r="AA38" s="14">
        <v>0.55333600000000005</v>
      </c>
      <c r="AB38" s="14">
        <v>-3.2280000000000003E-2</v>
      </c>
      <c r="AC38" s="14">
        <v>5.6272999999999997E-2</v>
      </c>
      <c r="AD38" s="14">
        <v>-1.7665E-2</v>
      </c>
      <c r="AE38" s="14">
        <v>0.51072399999999996</v>
      </c>
      <c r="AF38" s="14">
        <v>0.74301099999999998</v>
      </c>
      <c r="AG38" s="14">
        <v>0.86358100000000004</v>
      </c>
      <c r="AH38" s="14">
        <v>0.96807299999999996</v>
      </c>
      <c r="AI38" s="14">
        <v>1</v>
      </c>
      <c r="AJ38" s="14">
        <v>0.96562000000000003</v>
      </c>
      <c r="AK38" s="14">
        <v>0.932778</v>
      </c>
      <c r="AL38" s="14">
        <v>0.89396699999999996</v>
      </c>
      <c r="AM38" s="14">
        <v>0.770509</v>
      </c>
      <c r="AN38" s="14">
        <v>-6.2184000000000003E-2</v>
      </c>
      <c r="AO38" s="14">
        <v>-8.5054000000000005E-2</v>
      </c>
      <c r="AP38" s="14">
        <v>-7.1787000000000004E-2</v>
      </c>
      <c r="AQ38" s="14">
        <v>-3.8205000000000003E-2</v>
      </c>
      <c r="AR38" s="14">
        <v>9.2377000000000001E-2</v>
      </c>
      <c r="AS38" s="14">
        <v>0.136932</v>
      </c>
      <c r="AT38" s="14">
        <v>0.176866</v>
      </c>
      <c r="AU38" s="14">
        <v>0.18074100000000001</v>
      </c>
      <c r="AV38" s="14">
        <v>0.201326</v>
      </c>
      <c r="AW38" s="14">
        <v>0.22350400000000001</v>
      </c>
      <c r="AX38" s="14">
        <v>0.22629099999999999</v>
      </c>
      <c r="AY38" s="14">
        <v>0.235203</v>
      </c>
      <c r="AZ38" s="14">
        <v>-8.1022999999999998E-2</v>
      </c>
      <c r="BA38" s="14">
        <v>-5.0983000000000001E-2</v>
      </c>
      <c r="BB38" s="14">
        <v>-3.0471999999999999E-2</v>
      </c>
      <c r="BC38" s="14">
        <v>0.477798</v>
      </c>
      <c r="BD38" s="14">
        <v>0.58734200000000003</v>
      </c>
      <c r="BE38" s="14">
        <v>-2.1824E-2</v>
      </c>
      <c r="BF38" s="14">
        <v>0.127611</v>
      </c>
      <c r="BG38" s="14">
        <v>1.8041000000000001E-2</v>
      </c>
      <c r="BH38" s="14">
        <v>0.13617499999999999</v>
      </c>
      <c r="BI38" s="14">
        <v>0.48056399999999999</v>
      </c>
      <c r="BJ38" s="14">
        <v>0.52074600000000004</v>
      </c>
      <c r="BK38" s="14">
        <v>0.58146399999999998</v>
      </c>
      <c r="BL38" s="14">
        <v>0.589619</v>
      </c>
      <c r="BM38" s="14">
        <v>-7.1351999999999999E-2</v>
      </c>
      <c r="BN38" s="14">
        <v>-5.5468999999999997E-2</v>
      </c>
      <c r="BO38" s="14">
        <v>0.127611</v>
      </c>
      <c r="BP38" s="14">
        <v>0.40132099999999998</v>
      </c>
      <c r="BQ38" s="14">
        <v>0.56307799999999997</v>
      </c>
      <c r="BR38" s="14">
        <v>0.60061200000000003</v>
      </c>
      <c r="BS38" s="14">
        <v>0.62788699999999997</v>
      </c>
      <c r="BT38" s="14">
        <v>0.60378600000000004</v>
      </c>
      <c r="BU38" s="14">
        <v>0.57492500000000002</v>
      </c>
      <c r="BV38" s="14">
        <v>0.58489899999999995</v>
      </c>
      <c r="BW38" s="14">
        <v>0.58040099999999994</v>
      </c>
      <c r="BX38" s="14">
        <v>0.53053799999999995</v>
      </c>
      <c r="BY38" s="14">
        <v>4.4455000000000001E-2</v>
      </c>
      <c r="BZ38" s="14">
        <v>6.0543E-2</v>
      </c>
      <c r="CA38" s="14">
        <v>-5.2510000000000001E-2</v>
      </c>
      <c r="CB38" s="14">
        <v>7.5624999999999998E-2</v>
      </c>
      <c r="CC38" s="14">
        <v>0.476858</v>
      </c>
      <c r="CD38" s="14">
        <v>0.51302000000000003</v>
      </c>
      <c r="CE38" s="14">
        <v>0.54052800000000001</v>
      </c>
      <c r="CF38" s="14">
        <v>0.53615800000000002</v>
      </c>
      <c r="CG38" s="14">
        <v>0.40496700000000002</v>
      </c>
      <c r="CH38" s="14">
        <v>-5.9035999999999998E-2</v>
      </c>
      <c r="CI38" s="14">
        <v>-6.8791000000000005E-2</v>
      </c>
      <c r="CJ38" s="14">
        <v>2.3762999999999999E-2</v>
      </c>
      <c r="CK38" s="14">
        <v>7.2131000000000001E-2</v>
      </c>
      <c r="CL38" s="14">
        <v>0.134688</v>
      </c>
      <c r="CM38" s="14">
        <v>0.154639</v>
      </c>
      <c r="CN38" s="14">
        <v>0.64358800000000005</v>
      </c>
      <c r="CO38" s="14">
        <v>9.6075999999999995E-2</v>
      </c>
      <c r="CP38" s="14">
        <v>3.5140000000000002E-3</v>
      </c>
      <c r="CQ38" s="14">
        <v>-5.4089999999999997E-3</v>
      </c>
      <c r="CR38" s="14">
        <v>-7.0761000000000004E-2</v>
      </c>
      <c r="CS38" s="14">
        <v>-6.0781000000000002E-2</v>
      </c>
      <c r="CT38" s="14">
        <v>-4.5177000000000002E-2</v>
      </c>
      <c r="CU38" s="14">
        <v>7.2119999999999997E-3</v>
      </c>
      <c r="CV38" s="14">
        <v>3.6506999999999998E-2</v>
      </c>
      <c r="CW38" s="14">
        <v>-9.7688999999999998E-2</v>
      </c>
      <c r="CX38" s="14">
        <v>-0.12770000000000001</v>
      </c>
      <c r="CY38" s="14">
        <v>-0.13146099999999999</v>
      </c>
      <c r="CZ38" s="14">
        <v>-0.135856</v>
      </c>
      <c r="DA38" s="14">
        <v>-0.117827</v>
      </c>
      <c r="DB38" s="14">
        <v>8.2642999999999994E-2</v>
      </c>
      <c r="DC38" s="14">
        <v>-5.9145000000000003E-2</v>
      </c>
      <c r="DD38" s="14">
        <v>-3.1380999999999999E-2</v>
      </c>
      <c r="DE38" s="14">
        <v>-8.7989999999999995E-3</v>
      </c>
      <c r="DF38" s="14">
        <v>0.21551500000000001</v>
      </c>
      <c r="DG38" s="14">
        <v>-6.4859999999999996E-3</v>
      </c>
      <c r="DH38" s="14">
        <v>1.2115000000000001E-2</v>
      </c>
      <c r="DI38" s="14">
        <v>8.8324E-2</v>
      </c>
      <c r="DJ38" s="14">
        <v>8.9623999999999995E-2</v>
      </c>
      <c r="DK38" s="14">
        <v>-8.5300000000000003E-4</v>
      </c>
      <c r="DL38" s="14">
        <v>8.0638000000000001E-2</v>
      </c>
      <c r="DM38" s="14">
        <v>-0.240424</v>
      </c>
      <c r="DN38" s="14">
        <v>0.407995</v>
      </c>
      <c r="DO38" s="14">
        <v>0.103715</v>
      </c>
      <c r="DP38" s="14">
        <v>-0.13916000000000001</v>
      </c>
      <c r="DQ38" s="14">
        <v>0.18121599999999999</v>
      </c>
      <c r="DR38" s="14">
        <v>-0.282883</v>
      </c>
      <c r="DS38" s="14">
        <v>-0.19092000000000001</v>
      </c>
      <c r="DT38" s="14">
        <v>1.0333999999999999E-2</v>
      </c>
      <c r="DU38" s="14">
        <v>-0.24810399999999999</v>
      </c>
      <c r="DV38" s="14">
        <v>-0.30131599999999997</v>
      </c>
      <c r="DW38" s="14">
        <v>-0.35045799999999999</v>
      </c>
      <c r="DX38" s="14">
        <v>-0.345219</v>
      </c>
      <c r="DY38" s="14">
        <v>-0.36181400000000002</v>
      </c>
      <c r="DZ38" s="14">
        <v>-0.33975499999999997</v>
      </c>
      <c r="EA38" s="14">
        <v>-0.31870900000000002</v>
      </c>
      <c r="EB38" s="14">
        <v>-0.322795</v>
      </c>
      <c r="EC38" s="14">
        <v>-0.30633899999999997</v>
      </c>
      <c r="ED38" s="14">
        <v>-0.125941</v>
      </c>
      <c r="EE38" s="35">
        <v>26.644670000000009</v>
      </c>
      <c r="EV38">
        <v>41</v>
      </c>
      <c r="EW38">
        <f t="shared" si="0"/>
        <v>-3</v>
      </c>
    </row>
    <row r="39" spans="1:153" x14ac:dyDescent="0.2">
      <c r="A39" s="13">
        <v>45</v>
      </c>
      <c r="B39" s="9">
        <v>5.0914000000000001E-2</v>
      </c>
      <c r="C39" s="14">
        <v>-1.0397999999999999E-2</v>
      </c>
      <c r="D39" s="14">
        <v>1.207E-3</v>
      </c>
      <c r="E39" s="14">
        <v>8.2100999999999993E-2</v>
      </c>
      <c r="F39" s="14">
        <v>0.36684800000000001</v>
      </c>
      <c r="G39" s="14">
        <v>0.38733400000000001</v>
      </c>
      <c r="H39" s="14">
        <v>0.42285800000000001</v>
      </c>
      <c r="I39" s="14">
        <v>0.44708500000000001</v>
      </c>
      <c r="J39" s="14">
        <v>0.48168499999999997</v>
      </c>
      <c r="K39" s="14">
        <v>0.45768199999999998</v>
      </c>
      <c r="L39" s="14">
        <v>0.45052300000000001</v>
      </c>
      <c r="M39" s="14">
        <v>0.343252</v>
      </c>
      <c r="N39" s="14">
        <v>-7.6631000000000005E-2</v>
      </c>
      <c r="O39" s="14">
        <v>3.6625999999999999E-2</v>
      </c>
      <c r="P39" s="14">
        <v>5.2783999999999998E-2</v>
      </c>
      <c r="Q39" s="14">
        <v>-7.9911999999999997E-2</v>
      </c>
      <c r="R39" s="14">
        <v>-4.3328999999999999E-2</v>
      </c>
      <c r="S39" s="14">
        <v>0.26824999999999999</v>
      </c>
      <c r="T39" s="14">
        <v>0.50479300000000005</v>
      </c>
      <c r="U39" s="14">
        <v>0.59949699999999995</v>
      </c>
      <c r="V39" s="14">
        <v>0.68798800000000004</v>
      </c>
      <c r="W39" s="14">
        <v>0.72668699999999997</v>
      </c>
      <c r="X39" s="14">
        <v>0.734124</v>
      </c>
      <c r="Y39" s="14">
        <v>0.71556299999999995</v>
      </c>
      <c r="Z39" s="14">
        <v>0.66997600000000002</v>
      </c>
      <c r="AA39" s="14">
        <v>0.56867999999999996</v>
      </c>
      <c r="AB39" s="14">
        <v>-5.5929E-2</v>
      </c>
      <c r="AC39" s="14">
        <v>8.0724000000000004E-2</v>
      </c>
      <c r="AD39" s="14">
        <v>-9.2790000000000008E-3</v>
      </c>
      <c r="AE39" s="14">
        <v>0.38868900000000001</v>
      </c>
      <c r="AF39" s="14">
        <v>0.591055</v>
      </c>
      <c r="AG39" s="14">
        <v>0.72682400000000003</v>
      </c>
      <c r="AH39" s="14">
        <v>0.87736000000000003</v>
      </c>
      <c r="AI39" s="14">
        <v>0.96562000000000003</v>
      </c>
      <c r="AJ39" s="14">
        <v>1</v>
      </c>
      <c r="AK39" s="14">
        <v>0.98278799999999999</v>
      </c>
      <c r="AL39" s="14">
        <v>0.95116000000000001</v>
      </c>
      <c r="AM39" s="14">
        <v>0.828704</v>
      </c>
      <c r="AN39" s="14">
        <v>-8.0197000000000004E-2</v>
      </c>
      <c r="AO39" s="14">
        <v>-0.13363700000000001</v>
      </c>
      <c r="AP39" s="14">
        <v>-0.11047</v>
      </c>
      <c r="AQ39" s="14">
        <v>-3.7982000000000002E-2</v>
      </c>
      <c r="AR39" s="14">
        <v>6.4906000000000005E-2</v>
      </c>
      <c r="AS39" s="14">
        <v>0.11967800000000001</v>
      </c>
      <c r="AT39" s="14">
        <v>0.16669300000000001</v>
      </c>
      <c r="AU39" s="14">
        <v>0.17524000000000001</v>
      </c>
      <c r="AV39" s="14">
        <v>0.19125400000000001</v>
      </c>
      <c r="AW39" s="14">
        <v>0.209983</v>
      </c>
      <c r="AX39" s="14">
        <v>0.20871500000000001</v>
      </c>
      <c r="AY39" s="14">
        <v>0.21510499999999999</v>
      </c>
      <c r="AZ39" s="14">
        <v>-6.1756999999999999E-2</v>
      </c>
      <c r="BA39" s="14">
        <v>-5.858E-2</v>
      </c>
      <c r="BB39" s="14">
        <v>-3.6852000000000003E-2</v>
      </c>
      <c r="BC39" s="14">
        <v>0.44157099999999999</v>
      </c>
      <c r="BD39" s="14">
        <v>0.56740900000000005</v>
      </c>
      <c r="BE39" s="14">
        <v>-2.4784E-2</v>
      </c>
      <c r="BF39" s="14">
        <v>0.125417</v>
      </c>
      <c r="BG39" s="14">
        <v>-2.366E-3</v>
      </c>
      <c r="BH39" s="14">
        <v>0.10816000000000001</v>
      </c>
      <c r="BI39" s="14">
        <v>0.42920799999999998</v>
      </c>
      <c r="BJ39" s="14">
        <v>0.47331699999999999</v>
      </c>
      <c r="BK39" s="14">
        <v>0.56462299999999999</v>
      </c>
      <c r="BL39" s="14">
        <v>0.58299999999999996</v>
      </c>
      <c r="BM39" s="14">
        <v>-8.8184999999999999E-2</v>
      </c>
      <c r="BN39" s="14">
        <v>-2.9175E-2</v>
      </c>
      <c r="BO39" s="14">
        <v>7.1300000000000002E-2</v>
      </c>
      <c r="BP39" s="14">
        <v>0.314612</v>
      </c>
      <c r="BQ39" s="14">
        <v>0.48635299999999998</v>
      </c>
      <c r="BR39" s="14">
        <v>0.53132999999999997</v>
      </c>
      <c r="BS39" s="14">
        <v>0.58504299999999998</v>
      </c>
      <c r="BT39" s="14">
        <v>0.57813700000000001</v>
      </c>
      <c r="BU39" s="14">
        <v>0.55496299999999998</v>
      </c>
      <c r="BV39" s="14">
        <v>0.57868299999999995</v>
      </c>
      <c r="BW39" s="14">
        <v>0.57495399999999997</v>
      </c>
      <c r="BX39" s="14">
        <v>0.52851999999999999</v>
      </c>
      <c r="BY39" s="14">
        <v>4.4274000000000001E-2</v>
      </c>
      <c r="BZ39" s="14">
        <v>8.43E-2</v>
      </c>
      <c r="CA39" s="14">
        <v>-4.9662999999999999E-2</v>
      </c>
      <c r="CB39" s="14">
        <v>5.6418999999999997E-2</v>
      </c>
      <c r="CC39" s="14">
        <v>0.45126300000000003</v>
      </c>
      <c r="CD39" s="14">
        <v>0.48860199999999998</v>
      </c>
      <c r="CE39" s="14">
        <v>0.52843200000000001</v>
      </c>
      <c r="CF39" s="14">
        <v>0.52784600000000004</v>
      </c>
      <c r="CG39" s="14">
        <v>0.38764100000000001</v>
      </c>
      <c r="CH39" s="14">
        <v>-8.1049999999999997E-2</v>
      </c>
      <c r="CI39" s="14">
        <v>-7.8042E-2</v>
      </c>
      <c r="CJ39" s="14">
        <v>5.1824000000000002E-2</v>
      </c>
      <c r="CK39" s="14">
        <v>9.2983999999999997E-2</v>
      </c>
      <c r="CL39" s="14">
        <v>0.16852600000000001</v>
      </c>
      <c r="CM39" s="14">
        <v>0.19348799999999999</v>
      </c>
      <c r="CN39" s="14">
        <v>0.587391</v>
      </c>
      <c r="CO39" s="14">
        <v>0.11772100000000001</v>
      </c>
      <c r="CP39" s="14">
        <v>-3.1403E-2</v>
      </c>
      <c r="CQ39" s="14">
        <v>-4.4910000000000002E-3</v>
      </c>
      <c r="CR39" s="14">
        <v>-0.105158</v>
      </c>
      <c r="CS39" s="14">
        <v>-8.8152999999999995E-2</v>
      </c>
      <c r="CT39" s="14">
        <v>-8.3844000000000002E-2</v>
      </c>
      <c r="CU39" s="14">
        <v>-1.8853999999999999E-2</v>
      </c>
      <c r="CV39" s="14">
        <v>2.2419999999999999E-2</v>
      </c>
      <c r="CW39" s="14">
        <v>-0.12316100000000001</v>
      </c>
      <c r="CX39" s="14">
        <v>-0.15840499999999999</v>
      </c>
      <c r="CY39" s="14">
        <v>-0.162749</v>
      </c>
      <c r="CZ39" s="14">
        <v>-0.16525799999999999</v>
      </c>
      <c r="DA39" s="14">
        <v>-0.135074</v>
      </c>
      <c r="DB39" s="14">
        <v>6.9241999999999998E-2</v>
      </c>
      <c r="DC39" s="14">
        <v>-6.7943000000000003E-2</v>
      </c>
      <c r="DD39" s="14">
        <v>-6.7038E-2</v>
      </c>
      <c r="DE39" s="14">
        <v>-2.4753000000000001E-2</v>
      </c>
      <c r="DF39" s="14">
        <v>0.19611600000000001</v>
      </c>
      <c r="DG39" s="14">
        <v>-1.8880999999999998E-2</v>
      </c>
      <c r="DH39" s="14">
        <v>8.6119999999999999E-3</v>
      </c>
      <c r="DI39" s="14">
        <v>6.6427E-2</v>
      </c>
      <c r="DJ39" s="14">
        <v>6.8130999999999997E-2</v>
      </c>
      <c r="DK39" s="14">
        <v>-1.5186E-2</v>
      </c>
      <c r="DL39" s="14">
        <v>7.7357999999999996E-2</v>
      </c>
      <c r="DM39" s="14">
        <v>-0.20120199999999999</v>
      </c>
      <c r="DN39" s="14">
        <v>0.41427799999999998</v>
      </c>
      <c r="DO39" s="14">
        <v>0.117345</v>
      </c>
      <c r="DP39" s="14">
        <v>-0.14403199999999999</v>
      </c>
      <c r="DQ39" s="14">
        <v>0.17079900000000001</v>
      </c>
      <c r="DR39" s="14">
        <v>-0.31076500000000001</v>
      </c>
      <c r="DS39" s="14">
        <v>-0.20647799999999999</v>
      </c>
      <c r="DT39" s="14">
        <v>1.7551000000000001E-2</v>
      </c>
      <c r="DU39" s="14">
        <v>-0.23396500000000001</v>
      </c>
      <c r="DV39" s="14">
        <v>-0.28231099999999998</v>
      </c>
      <c r="DW39" s="14">
        <v>-0.33601300000000001</v>
      </c>
      <c r="DX39" s="14">
        <v>-0.323208</v>
      </c>
      <c r="DY39" s="14">
        <v>-0.33432299999999998</v>
      </c>
      <c r="DZ39" s="14">
        <v>-0.31463200000000002</v>
      </c>
      <c r="EA39" s="14">
        <v>-0.295159</v>
      </c>
      <c r="EB39" s="14">
        <v>-0.30348799999999998</v>
      </c>
      <c r="EC39" s="14">
        <v>-0.25883200000000001</v>
      </c>
      <c r="ED39" s="14">
        <v>-0.117969</v>
      </c>
      <c r="EE39" s="35">
        <v>24.825599000000008</v>
      </c>
      <c r="EV39">
        <v>42</v>
      </c>
      <c r="EW39">
        <f t="shared" si="0"/>
        <v>-3</v>
      </c>
    </row>
    <row r="40" spans="1:153" x14ac:dyDescent="0.2">
      <c r="A40" s="13">
        <v>46</v>
      </c>
      <c r="B40" s="9">
        <v>6.3258999999999996E-2</v>
      </c>
      <c r="C40" s="14">
        <v>2.7889999999999998E-3</v>
      </c>
      <c r="D40" s="14">
        <v>2.8249999999999998E-3</v>
      </c>
      <c r="E40" s="14">
        <v>7.6477000000000003E-2</v>
      </c>
      <c r="F40" s="14">
        <v>0.34392200000000001</v>
      </c>
      <c r="G40" s="14">
        <v>0.35683300000000001</v>
      </c>
      <c r="H40" s="14">
        <v>0.384629</v>
      </c>
      <c r="I40" s="14">
        <v>0.41024699999999997</v>
      </c>
      <c r="J40" s="14">
        <v>0.45136799999999999</v>
      </c>
      <c r="K40" s="14">
        <v>0.44353799999999999</v>
      </c>
      <c r="L40" s="14">
        <v>0.43910700000000003</v>
      </c>
      <c r="M40" s="14">
        <v>0.33362000000000003</v>
      </c>
      <c r="N40" s="14">
        <v>-7.3785000000000003E-2</v>
      </c>
      <c r="O40" s="14">
        <v>4.1168999999999997E-2</v>
      </c>
      <c r="P40" s="14">
        <v>5.8220000000000001E-2</v>
      </c>
      <c r="Q40" s="14">
        <v>-7.7370999999999995E-2</v>
      </c>
      <c r="R40" s="14">
        <v>-4.7049000000000001E-2</v>
      </c>
      <c r="S40" s="14">
        <v>0.23332700000000001</v>
      </c>
      <c r="T40" s="14">
        <v>0.44649800000000001</v>
      </c>
      <c r="U40" s="14">
        <v>0.54002300000000003</v>
      </c>
      <c r="V40" s="14">
        <v>0.63829899999999995</v>
      </c>
      <c r="W40" s="14">
        <v>0.68271499999999996</v>
      </c>
      <c r="X40" s="14">
        <v>0.69535800000000003</v>
      </c>
      <c r="Y40" s="14">
        <v>0.68496199999999996</v>
      </c>
      <c r="Z40" s="14">
        <v>0.643424</v>
      </c>
      <c r="AA40" s="14">
        <v>0.56055100000000002</v>
      </c>
      <c r="AB40" s="14">
        <v>-5.8290000000000002E-2</v>
      </c>
      <c r="AC40" s="14">
        <v>9.2122999999999997E-2</v>
      </c>
      <c r="AD40" s="14">
        <v>-8.3909999999999992E-3</v>
      </c>
      <c r="AE40" s="14">
        <v>0.34196100000000001</v>
      </c>
      <c r="AF40" s="14">
        <v>0.53125999999999995</v>
      </c>
      <c r="AG40" s="14">
        <v>0.67201</v>
      </c>
      <c r="AH40" s="14">
        <v>0.83370500000000003</v>
      </c>
      <c r="AI40" s="14">
        <v>0.932778</v>
      </c>
      <c r="AJ40" s="14">
        <v>0.98278799999999999</v>
      </c>
      <c r="AK40" s="14">
        <v>1</v>
      </c>
      <c r="AL40" s="14">
        <v>0.98544799999999999</v>
      </c>
      <c r="AM40" s="14">
        <v>0.88006600000000001</v>
      </c>
      <c r="AN40" s="14">
        <v>-8.0236000000000002E-2</v>
      </c>
      <c r="AO40" s="14">
        <v>-0.14054</v>
      </c>
      <c r="AP40" s="14">
        <v>-0.117558</v>
      </c>
      <c r="AQ40" s="14">
        <v>-2.5971999999999999E-2</v>
      </c>
      <c r="AR40" s="14">
        <v>4.0090000000000001E-2</v>
      </c>
      <c r="AS40" s="14">
        <v>9.4764000000000001E-2</v>
      </c>
      <c r="AT40" s="14">
        <v>0.141679</v>
      </c>
      <c r="AU40" s="14">
        <v>0.15171200000000001</v>
      </c>
      <c r="AV40" s="14">
        <v>0.16660700000000001</v>
      </c>
      <c r="AW40" s="14">
        <v>0.18487300000000001</v>
      </c>
      <c r="AX40" s="14">
        <v>0.18468399999999999</v>
      </c>
      <c r="AY40" s="14">
        <v>0.19117600000000001</v>
      </c>
      <c r="AZ40" s="14">
        <v>-8.3552000000000001E-2</v>
      </c>
      <c r="BA40" s="14">
        <v>-8.1872E-2</v>
      </c>
      <c r="BB40" s="14">
        <v>-4.2294999999999999E-2</v>
      </c>
      <c r="BC40" s="14">
        <v>0.38608199999999998</v>
      </c>
      <c r="BD40" s="14">
        <v>0.52202700000000002</v>
      </c>
      <c r="BE40" s="14">
        <v>-4.2199E-2</v>
      </c>
      <c r="BF40" s="14">
        <v>0.10162400000000001</v>
      </c>
      <c r="BG40" s="14">
        <v>-2.3654999999999999E-2</v>
      </c>
      <c r="BH40" s="14">
        <v>9.6506999999999996E-2</v>
      </c>
      <c r="BI40" s="14">
        <v>0.37081199999999997</v>
      </c>
      <c r="BJ40" s="14">
        <v>0.41716700000000001</v>
      </c>
      <c r="BK40" s="14">
        <v>0.51217800000000002</v>
      </c>
      <c r="BL40" s="14">
        <v>0.53553899999999999</v>
      </c>
      <c r="BM40" s="14">
        <v>-8.0078999999999997E-2</v>
      </c>
      <c r="BN40" s="14">
        <v>-1.21E-2</v>
      </c>
      <c r="BO40" s="14">
        <v>4.9770000000000002E-2</v>
      </c>
      <c r="BP40" s="14">
        <v>0.27309099999999997</v>
      </c>
      <c r="BQ40" s="14">
        <v>0.43537199999999998</v>
      </c>
      <c r="BR40" s="14">
        <v>0.479466</v>
      </c>
      <c r="BS40" s="14">
        <v>0.53826700000000005</v>
      </c>
      <c r="BT40" s="14">
        <v>0.53175399999999995</v>
      </c>
      <c r="BU40" s="14">
        <v>0.515621</v>
      </c>
      <c r="BV40" s="14">
        <v>0.54269400000000001</v>
      </c>
      <c r="BW40" s="14">
        <v>0.54164000000000001</v>
      </c>
      <c r="BX40" s="14">
        <v>0.49660900000000002</v>
      </c>
      <c r="BY40" s="14">
        <v>2.6422999999999999E-2</v>
      </c>
      <c r="BZ40" s="14">
        <v>8.2864999999999994E-2</v>
      </c>
      <c r="CA40" s="14">
        <v>-4.9554000000000001E-2</v>
      </c>
      <c r="CB40" s="14">
        <v>5.9489E-2</v>
      </c>
      <c r="CC40" s="14">
        <v>0.42202499999999998</v>
      </c>
      <c r="CD40" s="14">
        <v>0.46372999999999998</v>
      </c>
      <c r="CE40" s="14">
        <v>0.50034900000000004</v>
      </c>
      <c r="CF40" s="14">
        <v>0.50289799999999996</v>
      </c>
      <c r="CG40" s="14">
        <v>0.37283100000000002</v>
      </c>
      <c r="CH40" s="14">
        <v>-0.10248400000000001</v>
      </c>
      <c r="CI40" s="14">
        <v>-8.5938000000000001E-2</v>
      </c>
      <c r="CJ40" s="14">
        <v>7.0573999999999998E-2</v>
      </c>
      <c r="CK40" s="14">
        <v>0.121318</v>
      </c>
      <c r="CL40" s="14">
        <v>0.20796300000000001</v>
      </c>
      <c r="CM40" s="14">
        <v>0.23061300000000001</v>
      </c>
      <c r="CN40" s="14">
        <v>0.53772900000000001</v>
      </c>
      <c r="CO40" s="14">
        <v>0.13462199999999999</v>
      </c>
      <c r="CP40" s="14">
        <v>-4.5187999999999999E-2</v>
      </c>
      <c r="CQ40" s="14">
        <v>-5.9760000000000004E-3</v>
      </c>
      <c r="CR40" s="14">
        <v>-9.6044000000000004E-2</v>
      </c>
      <c r="CS40" s="14">
        <v>-8.5028000000000006E-2</v>
      </c>
      <c r="CT40" s="14">
        <v>-8.3655999999999994E-2</v>
      </c>
      <c r="CU40" s="14">
        <v>-8.9949999999999995E-3</v>
      </c>
      <c r="CV40" s="14">
        <v>2.1346E-2</v>
      </c>
      <c r="CW40" s="14">
        <v>-0.137346</v>
      </c>
      <c r="CX40" s="14">
        <v>-0.17471999999999999</v>
      </c>
      <c r="CY40" s="14">
        <v>-0.18015300000000001</v>
      </c>
      <c r="CZ40" s="14">
        <v>-0.18215300000000001</v>
      </c>
      <c r="DA40" s="14">
        <v>-0.14347199999999999</v>
      </c>
      <c r="DB40" s="14">
        <v>7.1148000000000003E-2</v>
      </c>
      <c r="DC40" s="14">
        <v>-6.1609999999999998E-2</v>
      </c>
      <c r="DD40" s="14">
        <v>-7.2606000000000004E-2</v>
      </c>
      <c r="DE40" s="14">
        <v>-3.3069000000000001E-2</v>
      </c>
      <c r="DF40" s="14">
        <v>0.16747699999999999</v>
      </c>
      <c r="DG40" s="14">
        <v>-2.0317000000000002E-2</v>
      </c>
      <c r="DH40" s="14">
        <v>9.9559999999999996E-3</v>
      </c>
      <c r="DI40" s="14">
        <v>4.1759999999999999E-2</v>
      </c>
      <c r="DJ40" s="14">
        <v>4.3401000000000002E-2</v>
      </c>
      <c r="DK40" s="14">
        <v>-4.9657E-2</v>
      </c>
      <c r="DL40" s="14">
        <v>6.8818000000000004E-2</v>
      </c>
      <c r="DM40" s="14">
        <v>-0.17755199999999999</v>
      </c>
      <c r="DN40" s="14">
        <v>0.39124199999999998</v>
      </c>
      <c r="DO40" s="14">
        <v>0.12195300000000001</v>
      </c>
      <c r="DP40" s="14">
        <v>-0.13622899999999999</v>
      </c>
      <c r="DQ40" s="14">
        <v>0.18742300000000001</v>
      </c>
      <c r="DR40" s="14">
        <v>-0.30510399999999999</v>
      </c>
      <c r="DS40" s="14">
        <v>-0.191082</v>
      </c>
      <c r="DT40" s="14">
        <v>1.9446999999999999E-2</v>
      </c>
      <c r="DU40" s="14">
        <v>-0.19903599999999999</v>
      </c>
      <c r="DV40" s="14">
        <v>-0.25306699999999999</v>
      </c>
      <c r="DW40" s="14">
        <v>-0.30532599999999999</v>
      </c>
      <c r="DX40" s="14">
        <v>-0.29535400000000001</v>
      </c>
      <c r="DY40" s="14">
        <v>-0.30632900000000002</v>
      </c>
      <c r="DZ40" s="14">
        <v>-0.28731000000000001</v>
      </c>
      <c r="EA40" s="14">
        <v>-0.26838600000000001</v>
      </c>
      <c r="EB40" s="14">
        <v>-0.28220899999999999</v>
      </c>
      <c r="EC40" s="14">
        <v>-0.23474900000000001</v>
      </c>
      <c r="ED40" s="14">
        <v>-0.12690100000000001</v>
      </c>
      <c r="EE40" s="35">
        <v>23.182959999999987</v>
      </c>
      <c r="EV40">
        <v>43</v>
      </c>
      <c r="EW40">
        <f t="shared" si="0"/>
        <v>-3</v>
      </c>
    </row>
    <row r="41" spans="1:153" x14ac:dyDescent="0.2">
      <c r="A41" s="13">
        <v>47</v>
      </c>
      <c r="B41" s="9">
        <v>5.4815000000000003E-2</v>
      </c>
      <c r="C41" s="14">
        <v>1.892E-3</v>
      </c>
      <c r="D41" s="14">
        <v>-3.0850000000000001E-3</v>
      </c>
      <c r="E41" s="14">
        <v>6.8364999999999995E-2</v>
      </c>
      <c r="F41" s="14">
        <v>0.32199299999999997</v>
      </c>
      <c r="G41" s="14">
        <v>0.33118599999999998</v>
      </c>
      <c r="H41" s="14">
        <v>0.35276400000000002</v>
      </c>
      <c r="I41" s="14">
        <v>0.37864199999999998</v>
      </c>
      <c r="J41" s="14">
        <v>0.42280200000000001</v>
      </c>
      <c r="K41" s="14">
        <v>0.42565900000000001</v>
      </c>
      <c r="L41" s="14">
        <v>0.41982900000000001</v>
      </c>
      <c r="M41" s="14">
        <v>0.31079200000000001</v>
      </c>
      <c r="N41" s="14">
        <v>-7.8940999999999997E-2</v>
      </c>
      <c r="O41" s="14">
        <v>3.7717000000000001E-2</v>
      </c>
      <c r="P41" s="14">
        <v>4.6233999999999997E-2</v>
      </c>
      <c r="Q41" s="14">
        <v>-8.0444000000000002E-2</v>
      </c>
      <c r="R41" s="14">
        <v>-5.0388000000000002E-2</v>
      </c>
      <c r="S41" s="14">
        <v>0.197742</v>
      </c>
      <c r="T41" s="14">
        <v>0.39604400000000001</v>
      </c>
      <c r="U41" s="14">
        <v>0.48790699999999998</v>
      </c>
      <c r="V41" s="14">
        <v>0.59067999999999998</v>
      </c>
      <c r="W41" s="14">
        <v>0.63712299999999999</v>
      </c>
      <c r="X41" s="14">
        <v>0.65329499999999996</v>
      </c>
      <c r="Y41" s="14">
        <v>0.64916200000000002</v>
      </c>
      <c r="Z41" s="14">
        <v>0.61527200000000004</v>
      </c>
      <c r="AA41" s="14">
        <v>0.55346600000000001</v>
      </c>
      <c r="AB41" s="14">
        <v>-4.8481999999999997E-2</v>
      </c>
      <c r="AC41" s="14">
        <v>9.6511E-2</v>
      </c>
      <c r="AD41" s="14">
        <v>-1.6014E-2</v>
      </c>
      <c r="AE41" s="14">
        <v>0.30238700000000002</v>
      </c>
      <c r="AF41" s="14">
        <v>0.484732</v>
      </c>
      <c r="AG41" s="14">
        <v>0.62547299999999995</v>
      </c>
      <c r="AH41" s="14">
        <v>0.79092200000000001</v>
      </c>
      <c r="AI41" s="14">
        <v>0.89396699999999996</v>
      </c>
      <c r="AJ41" s="14">
        <v>0.95116000000000001</v>
      </c>
      <c r="AK41" s="14">
        <v>0.98544799999999999</v>
      </c>
      <c r="AL41" s="14">
        <v>1</v>
      </c>
      <c r="AM41" s="14">
        <v>0.92793099999999995</v>
      </c>
      <c r="AN41" s="14">
        <v>-8.7520000000000001E-2</v>
      </c>
      <c r="AO41" s="14">
        <v>-0.14554600000000001</v>
      </c>
      <c r="AP41" s="14">
        <v>-0.12219099999999999</v>
      </c>
      <c r="AQ41" s="14">
        <v>-1.8380000000000001E-2</v>
      </c>
      <c r="AR41" s="14">
        <v>2.9552999999999999E-2</v>
      </c>
      <c r="AS41" s="14">
        <v>8.1449999999999995E-2</v>
      </c>
      <c r="AT41" s="14">
        <v>0.123339</v>
      </c>
      <c r="AU41" s="14">
        <v>0.13175300000000001</v>
      </c>
      <c r="AV41" s="14">
        <v>0.142569</v>
      </c>
      <c r="AW41" s="14">
        <v>0.15890399999999999</v>
      </c>
      <c r="AX41" s="14">
        <v>0.15862200000000001</v>
      </c>
      <c r="AY41" s="14">
        <v>0.165599</v>
      </c>
      <c r="AZ41" s="14">
        <v>-0.110661</v>
      </c>
      <c r="BA41" s="14">
        <v>-8.3498000000000003E-2</v>
      </c>
      <c r="BB41" s="14">
        <v>-2.9031000000000001E-2</v>
      </c>
      <c r="BC41" s="14">
        <v>0.35524499999999998</v>
      </c>
      <c r="BD41" s="14">
        <v>0.49137900000000001</v>
      </c>
      <c r="BE41" s="14">
        <v>-5.5384000000000003E-2</v>
      </c>
      <c r="BF41" s="14">
        <v>0.103329</v>
      </c>
      <c r="BG41" s="14">
        <v>-2.5849E-2</v>
      </c>
      <c r="BH41" s="14">
        <v>9.3200000000000005E-2</v>
      </c>
      <c r="BI41" s="14">
        <v>0.32793099999999997</v>
      </c>
      <c r="BJ41" s="14">
        <v>0.37617600000000001</v>
      </c>
      <c r="BK41" s="14">
        <v>0.47677700000000001</v>
      </c>
      <c r="BL41" s="14">
        <v>0.50243400000000005</v>
      </c>
      <c r="BM41" s="14">
        <v>-8.8348999999999997E-2</v>
      </c>
      <c r="BN41" s="14">
        <v>-1.6167999999999998E-2</v>
      </c>
      <c r="BO41" s="14">
        <v>1.5167E-2</v>
      </c>
      <c r="BP41" s="14">
        <v>0.227877</v>
      </c>
      <c r="BQ41" s="14">
        <v>0.38779799999999998</v>
      </c>
      <c r="BR41" s="14">
        <v>0.43088500000000002</v>
      </c>
      <c r="BS41" s="14">
        <v>0.49517099999999997</v>
      </c>
      <c r="BT41" s="14">
        <v>0.48666599999999999</v>
      </c>
      <c r="BU41" s="14">
        <v>0.4738</v>
      </c>
      <c r="BV41" s="14">
        <v>0.50555700000000003</v>
      </c>
      <c r="BW41" s="14">
        <v>0.505942</v>
      </c>
      <c r="BX41" s="14">
        <v>0.46551999999999999</v>
      </c>
      <c r="BY41" s="14">
        <v>1.532E-2</v>
      </c>
      <c r="BZ41" s="14">
        <v>7.9500000000000001E-2</v>
      </c>
      <c r="CA41" s="14">
        <v>-2.9176000000000001E-2</v>
      </c>
      <c r="CB41" s="14">
        <v>6.1025999999999997E-2</v>
      </c>
      <c r="CC41" s="14">
        <v>0.40304899999999999</v>
      </c>
      <c r="CD41" s="14">
        <v>0.447293</v>
      </c>
      <c r="CE41" s="14">
        <v>0.47730699999999998</v>
      </c>
      <c r="CF41" s="14">
        <v>0.47780699999999998</v>
      </c>
      <c r="CG41" s="14">
        <v>0.35506399999999999</v>
      </c>
      <c r="CH41" s="14">
        <v>-0.108837</v>
      </c>
      <c r="CI41" s="14">
        <v>-0.101672</v>
      </c>
      <c r="CJ41" s="14">
        <v>8.4675E-2</v>
      </c>
      <c r="CK41" s="14">
        <v>0.13284199999999999</v>
      </c>
      <c r="CL41" s="14">
        <v>0.221806</v>
      </c>
      <c r="CM41" s="14">
        <v>0.245141</v>
      </c>
      <c r="CN41" s="14">
        <v>0.49099399999999999</v>
      </c>
      <c r="CO41" s="14">
        <v>0.111342</v>
      </c>
      <c r="CP41" s="14">
        <v>-7.2022000000000003E-2</v>
      </c>
      <c r="CQ41" s="14">
        <v>-2.7099999999999997E-4</v>
      </c>
      <c r="CR41" s="14">
        <v>-0.101761</v>
      </c>
      <c r="CS41" s="14">
        <v>-9.2231999999999995E-2</v>
      </c>
      <c r="CT41" s="14">
        <v>-9.4440999999999997E-2</v>
      </c>
      <c r="CU41" s="14">
        <v>-1.3533999999999999E-2</v>
      </c>
      <c r="CV41" s="14">
        <v>1.4896E-2</v>
      </c>
      <c r="CW41" s="14">
        <v>-0.15824099999999999</v>
      </c>
      <c r="CX41" s="14">
        <v>-0.19773499999999999</v>
      </c>
      <c r="CY41" s="14">
        <v>-0.203823</v>
      </c>
      <c r="CZ41" s="14">
        <v>-0.20729300000000001</v>
      </c>
      <c r="DA41" s="14">
        <v>-0.16536500000000001</v>
      </c>
      <c r="DB41" s="14">
        <v>6.0332999999999998E-2</v>
      </c>
      <c r="DC41" s="14">
        <v>-6.3737000000000002E-2</v>
      </c>
      <c r="DD41" s="14">
        <v>-8.6674000000000001E-2</v>
      </c>
      <c r="DE41" s="14">
        <v>-5.1093E-2</v>
      </c>
      <c r="DF41" s="14">
        <v>0.153001</v>
      </c>
      <c r="DG41" s="14">
        <v>-2.6356000000000001E-2</v>
      </c>
      <c r="DH41" s="14">
        <v>1.0137999999999999E-2</v>
      </c>
      <c r="DI41" s="14">
        <v>4.3449000000000002E-2</v>
      </c>
      <c r="DJ41" s="14">
        <v>4.5326999999999999E-2</v>
      </c>
      <c r="DK41" s="14">
        <v>-7.1734000000000006E-2</v>
      </c>
      <c r="DL41" s="14">
        <v>5.2252E-2</v>
      </c>
      <c r="DM41" s="14">
        <v>-0.169711</v>
      </c>
      <c r="DN41" s="14">
        <v>0.37602099999999999</v>
      </c>
      <c r="DO41" s="14">
        <v>0.12367300000000001</v>
      </c>
      <c r="DP41" s="14">
        <v>-0.136436</v>
      </c>
      <c r="DQ41" s="14">
        <v>0.21741099999999999</v>
      </c>
      <c r="DR41" s="14">
        <v>-0.31129000000000001</v>
      </c>
      <c r="DS41" s="14">
        <v>-0.18611900000000001</v>
      </c>
      <c r="DT41" s="14">
        <v>2.1807E-2</v>
      </c>
      <c r="DU41" s="14">
        <v>-0.160549</v>
      </c>
      <c r="DV41" s="14">
        <v>-0.21987000000000001</v>
      </c>
      <c r="DW41" s="14">
        <v>-0.27448099999999998</v>
      </c>
      <c r="DX41" s="14">
        <v>-0.26784000000000002</v>
      </c>
      <c r="DY41" s="14">
        <v>-0.27557500000000001</v>
      </c>
      <c r="DZ41" s="14">
        <v>-0.257241</v>
      </c>
      <c r="EA41" s="14">
        <v>-0.23901600000000001</v>
      </c>
      <c r="EB41" s="14">
        <v>-0.25506000000000001</v>
      </c>
      <c r="EC41" s="14">
        <v>-0.19020500000000001</v>
      </c>
      <c r="ED41" s="14">
        <v>-0.123117</v>
      </c>
      <c r="EE41" s="35">
        <v>21.473590999999988</v>
      </c>
      <c r="EV41">
        <v>44</v>
      </c>
      <c r="EW41">
        <f t="shared" si="0"/>
        <v>-3</v>
      </c>
    </row>
    <row r="42" spans="1:153" x14ac:dyDescent="0.2">
      <c r="A42" s="13">
        <v>48</v>
      </c>
      <c r="B42" s="9">
        <v>3.9208E-2</v>
      </c>
      <c r="C42" s="14">
        <v>1.2571000000000001E-2</v>
      </c>
      <c r="D42" s="14">
        <v>1.0426E-2</v>
      </c>
      <c r="E42" s="14">
        <v>7.2175000000000003E-2</v>
      </c>
      <c r="F42" s="14">
        <v>0.27903800000000001</v>
      </c>
      <c r="G42" s="14">
        <v>0.27770899999999998</v>
      </c>
      <c r="H42" s="14">
        <v>0.28264600000000001</v>
      </c>
      <c r="I42" s="14">
        <v>0.31042999999999998</v>
      </c>
      <c r="J42" s="14">
        <v>0.34362500000000001</v>
      </c>
      <c r="K42" s="14">
        <v>0.362674</v>
      </c>
      <c r="L42" s="14">
        <v>0.358655</v>
      </c>
      <c r="M42" s="14">
        <v>0.25584200000000001</v>
      </c>
      <c r="N42" s="14">
        <v>-8.8078000000000004E-2</v>
      </c>
      <c r="O42" s="14">
        <v>4.7773999999999997E-2</v>
      </c>
      <c r="P42" s="14">
        <v>1.2317E-2</v>
      </c>
      <c r="Q42" s="14">
        <v>-0.101896</v>
      </c>
      <c r="R42" s="14">
        <v>-5.5787000000000003E-2</v>
      </c>
      <c r="S42" s="14">
        <v>0.144228</v>
      </c>
      <c r="T42" s="14">
        <v>0.28463899999999998</v>
      </c>
      <c r="U42" s="14">
        <v>0.36987100000000001</v>
      </c>
      <c r="V42" s="14">
        <v>0.47238799999999997</v>
      </c>
      <c r="W42" s="14">
        <v>0.51311099999999998</v>
      </c>
      <c r="X42" s="14">
        <v>0.52795499999999995</v>
      </c>
      <c r="Y42" s="14">
        <v>0.53595000000000004</v>
      </c>
      <c r="Z42" s="14">
        <v>0.52888800000000002</v>
      </c>
      <c r="AA42" s="14">
        <v>0.50617100000000004</v>
      </c>
      <c r="AB42" s="14">
        <v>-7.4702000000000005E-2</v>
      </c>
      <c r="AC42" s="14">
        <v>9.1571E-2</v>
      </c>
      <c r="AD42" s="14">
        <v>-4.6558000000000002E-2</v>
      </c>
      <c r="AE42" s="14">
        <v>0.22281999999999999</v>
      </c>
      <c r="AF42" s="14">
        <v>0.39266000000000001</v>
      </c>
      <c r="AG42" s="14">
        <v>0.52328799999999998</v>
      </c>
      <c r="AH42" s="14">
        <v>0.67419399999999996</v>
      </c>
      <c r="AI42" s="14">
        <v>0.770509</v>
      </c>
      <c r="AJ42" s="14">
        <v>0.828704</v>
      </c>
      <c r="AK42" s="14">
        <v>0.88006600000000001</v>
      </c>
      <c r="AL42" s="14">
        <v>0.92793099999999995</v>
      </c>
      <c r="AM42" s="14">
        <v>1</v>
      </c>
      <c r="AN42" s="14">
        <v>-0.104961</v>
      </c>
      <c r="AO42" s="14">
        <v>-0.16447400000000001</v>
      </c>
      <c r="AP42" s="14">
        <v>-0.13339500000000001</v>
      </c>
      <c r="AQ42" s="14">
        <v>-2.6800000000000001E-4</v>
      </c>
      <c r="AR42" s="14">
        <v>1.4064999999999999E-2</v>
      </c>
      <c r="AS42" s="14">
        <v>6.4944000000000002E-2</v>
      </c>
      <c r="AT42" s="14">
        <v>9.3560000000000004E-2</v>
      </c>
      <c r="AU42" s="14">
        <v>0.102032</v>
      </c>
      <c r="AV42" s="14">
        <v>0.109862</v>
      </c>
      <c r="AW42" s="14">
        <v>0.12862999999999999</v>
      </c>
      <c r="AX42" s="14">
        <v>0.12867400000000001</v>
      </c>
      <c r="AY42" s="14">
        <v>0.13878199999999999</v>
      </c>
      <c r="AZ42" s="14">
        <v>-0.14383000000000001</v>
      </c>
      <c r="BA42" s="14">
        <v>-0.10592699999999999</v>
      </c>
      <c r="BB42" s="14">
        <v>-2.0683E-2</v>
      </c>
      <c r="BC42" s="14">
        <v>0.260797</v>
      </c>
      <c r="BD42" s="14">
        <v>0.39083600000000002</v>
      </c>
      <c r="BE42" s="14">
        <v>-9.8436999999999997E-2</v>
      </c>
      <c r="BF42" s="14">
        <v>0.100297</v>
      </c>
      <c r="BG42" s="14">
        <v>-2.8060999999999999E-2</v>
      </c>
      <c r="BH42" s="14">
        <v>7.4571999999999999E-2</v>
      </c>
      <c r="BI42" s="14">
        <v>0.18778800000000001</v>
      </c>
      <c r="BJ42" s="14">
        <v>0.242143</v>
      </c>
      <c r="BK42" s="14">
        <v>0.35602699999999998</v>
      </c>
      <c r="BL42" s="14">
        <v>0.38150499999999998</v>
      </c>
      <c r="BM42" s="14">
        <v>-7.9203999999999997E-2</v>
      </c>
      <c r="BN42" s="14">
        <v>-1.8558999999999999E-2</v>
      </c>
      <c r="BO42" s="14">
        <v>-9.2619999999999994E-3</v>
      </c>
      <c r="BP42" s="14">
        <v>0.16248899999999999</v>
      </c>
      <c r="BQ42" s="14">
        <v>0.30168499999999998</v>
      </c>
      <c r="BR42" s="14">
        <v>0.33315499999999998</v>
      </c>
      <c r="BS42" s="14">
        <v>0.39325900000000003</v>
      </c>
      <c r="BT42" s="14">
        <v>0.37364900000000001</v>
      </c>
      <c r="BU42" s="14">
        <v>0.37108099999999999</v>
      </c>
      <c r="BV42" s="14">
        <v>0.392849</v>
      </c>
      <c r="BW42" s="14">
        <v>0.39270899999999997</v>
      </c>
      <c r="BX42" s="14">
        <v>0.35908099999999998</v>
      </c>
      <c r="BY42" s="14">
        <v>1.8353000000000001E-2</v>
      </c>
      <c r="BZ42" s="14">
        <v>0.104444</v>
      </c>
      <c r="CA42" s="14">
        <v>6.6100000000000002E-4</v>
      </c>
      <c r="CB42" s="14">
        <v>5.117E-2</v>
      </c>
      <c r="CC42" s="14">
        <v>0.33277400000000001</v>
      </c>
      <c r="CD42" s="14">
        <v>0.39198699999999997</v>
      </c>
      <c r="CE42" s="14">
        <v>0.40782600000000002</v>
      </c>
      <c r="CF42" s="14">
        <v>0.41209299999999999</v>
      </c>
      <c r="CG42" s="14">
        <v>0.303423</v>
      </c>
      <c r="CH42" s="14">
        <v>-0.10101499999999999</v>
      </c>
      <c r="CI42" s="14">
        <v>-0.115163</v>
      </c>
      <c r="CJ42" s="14">
        <v>5.3372999999999997E-2</v>
      </c>
      <c r="CK42" s="14">
        <v>4.4788000000000001E-2</v>
      </c>
      <c r="CL42" s="14">
        <v>0.11327</v>
      </c>
      <c r="CM42" s="14">
        <v>0.12840799999999999</v>
      </c>
      <c r="CN42" s="14">
        <v>0.36474099999999998</v>
      </c>
      <c r="CO42" s="14">
        <v>4.9923000000000002E-2</v>
      </c>
      <c r="CP42" s="14">
        <v>-0.12709200000000001</v>
      </c>
      <c r="CQ42" s="14">
        <v>1.7009E-2</v>
      </c>
      <c r="CR42" s="14">
        <v>-8.8495000000000004E-2</v>
      </c>
      <c r="CS42" s="14">
        <v>-0.1043</v>
      </c>
      <c r="CT42" s="14">
        <v>-0.117824</v>
      </c>
      <c r="CU42" s="14">
        <v>-3.4916000000000003E-2</v>
      </c>
      <c r="CV42" s="14">
        <v>-4.5830000000000003E-3</v>
      </c>
      <c r="CW42" s="14">
        <v>-0.187748</v>
      </c>
      <c r="CX42" s="14">
        <v>-0.220442</v>
      </c>
      <c r="CY42" s="14">
        <v>-0.224688</v>
      </c>
      <c r="CZ42" s="14">
        <v>-0.229384</v>
      </c>
      <c r="DA42" s="14">
        <v>-0.20142699999999999</v>
      </c>
      <c r="DB42" s="14">
        <v>5.2035999999999999E-2</v>
      </c>
      <c r="DC42" s="14">
        <v>-5.4059000000000003E-2</v>
      </c>
      <c r="DD42" s="14">
        <v>-0.101573</v>
      </c>
      <c r="DE42" s="14">
        <v>-8.5468000000000002E-2</v>
      </c>
      <c r="DF42" s="14">
        <v>0.15068999999999999</v>
      </c>
      <c r="DG42" s="14">
        <v>-4.4150000000000002E-2</v>
      </c>
      <c r="DH42" s="14">
        <v>2.6519999999999998E-3</v>
      </c>
      <c r="DI42" s="14">
        <v>7.1780999999999998E-2</v>
      </c>
      <c r="DJ42" s="14">
        <v>7.4261999999999995E-2</v>
      </c>
      <c r="DK42" s="14">
        <v>-9.8047999999999996E-2</v>
      </c>
      <c r="DL42" s="14">
        <v>5.3802999999999997E-2</v>
      </c>
      <c r="DM42" s="14">
        <v>-0.13527700000000001</v>
      </c>
      <c r="DN42" s="14">
        <v>0.31555299999999997</v>
      </c>
      <c r="DO42" s="14">
        <v>0.14393</v>
      </c>
      <c r="DP42" s="14">
        <v>-0.11894399999999999</v>
      </c>
      <c r="DQ42" s="14">
        <v>0.23233100000000001</v>
      </c>
      <c r="DR42" s="14">
        <v>-0.24421499999999999</v>
      </c>
      <c r="DS42" s="14">
        <v>-0.16597999999999999</v>
      </c>
      <c r="DT42" s="14">
        <v>3.4208000000000002E-2</v>
      </c>
      <c r="DU42" s="14">
        <v>-9.2535999999999993E-2</v>
      </c>
      <c r="DV42" s="14">
        <v>-0.13980100000000001</v>
      </c>
      <c r="DW42" s="14">
        <v>-0.18754299999999999</v>
      </c>
      <c r="DX42" s="14">
        <v>-0.19233500000000001</v>
      </c>
      <c r="DY42" s="14">
        <v>-0.20173199999999999</v>
      </c>
      <c r="DZ42" s="14">
        <v>-0.180838</v>
      </c>
      <c r="EA42" s="14">
        <v>-0.16714799999999999</v>
      </c>
      <c r="EB42" s="14">
        <v>-0.177288</v>
      </c>
      <c r="EC42" s="14">
        <v>-9.3802999999999997E-2</v>
      </c>
      <c r="ED42" s="14">
        <v>-9.8465999999999998E-2</v>
      </c>
      <c r="EE42" s="35">
        <v>17.029631000000013</v>
      </c>
      <c r="EV42">
        <v>45</v>
      </c>
      <c r="EW42">
        <f t="shared" si="0"/>
        <v>-3</v>
      </c>
    </row>
    <row r="43" spans="1:153" x14ac:dyDescent="0.2">
      <c r="A43" s="13">
        <v>49</v>
      </c>
      <c r="B43" s="9">
        <v>0.157389</v>
      </c>
      <c r="C43" s="14">
        <v>0.15209700000000001</v>
      </c>
      <c r="D43" s="14">
        <v>0.211258</v>
      </c>
      <c r="E43" s="14">
        <v>7.4244000000000004E-2</v>
      </c>
      <c r="F43" s="14">
        <v>2.0678999999999999E-2</v>
      </c>
      <c r="G43" s="14">
        <v>1.5122E-2</v>
      </c>
      <c r="H43" s="14">
        <v>-3.0882E-2</v>
      </c>
      <c r="I43" s="14">
        <v>-4.1588E-2</v>
      </c>
      <c r="J43" s="14">
        <v>-1.6094000000000001E-2</v>
      </c>
      <c r="K43" s="14">
        <v>-2.9170999999999999E-2</v>
      </c>
      <c r="L43" s="14">
        <v>-2.5208999999999999E-2</v>
      </c>
      <c r="M43" s="14">
        <v>1.9730000000000001E-2</v>
      </c>
      <c r="N43" s="14">
        <v>0.25370799999999999</v>
      </c>
      <c r="O43" s="14">
        <v>0.18587300000000001</v>
      </c>
      <c r="P43" s="14">
        <v>0.25690200000000002</v>
      </c>
      <c r="Q43" s="14">
        <v>0.26642100000000002</v>
      </c>
      <c r="R43" s="14">
        <v>0.25051400000000001</v>
      </c>
      <c r="S43" s="14">
        <v>6.7272999999999999E-2</v>
      </c>
      <c r="T43" s="14">
        <v>8.6914000000000005E-2</v>
      </c>
      <c r="U43" s="14">
        <v>-1.6237000000000001E-2</v>
      </c>
      <c r="V43" s="14">
        <v>-6.0224E-2</v>
      </c>
      <c r="W43" s="14">
        <v>-7.0184999999999997E-2</v>
      </c>
      <c r="X43" s="14">
        <v>-7.1729000000000001E-2</v>
      </c>
      <c r="Y43" s="14">
        <v>-7.4206999999999995E-2</v>
      </c>
      <c r="Z43" s="14">
        <v>-8.4572999999999995E-2</v>
      </c>
      <c r="AA43" s="14">
        <v>-6.4960000000000004E-2</v>
      </c>
      <c r="AB43" s="14">
        <v>0.19719999999999999</v>
      </c>
      <c r="AC43" s="14">
        <v>-3.3500000000000001E-3</v>
      </c>
      <c r="AD43" s="14">
        <v>8.8055999999999995E-2</v>
      </c>
      <c r="AE43" s="14">
        <v>2.5595E-2</v>
      </c>
      <c r="AF43" s="14">
        <v>5.5009000000000002E-2</v>
      </c>
      <c r="AG43" s="14">
        <v>-2.8601000000000001E-2</v>
      </c>
      <c r="AH43" s="14">
        <v>-4.8377999999999997E-2</v>
      </c>
      <c r="AI43" s="14">
        <v>-6.2184000000000003E-2</v>
      </c>
      <c r="AJ43" s="14">
        <v>-8.0197000000000004E-2</v>
      </c>
      <c r="AK43" s="14">
        <v>-8.0236000000000002E-2</v>
      </c>
      <c r="AL43" s="14">
        <v>-8.7520000000000001E-2</v>
      </c>
      <c r="AM43" s="14">
        <v>-0.104961</v>
      </c>
      <c r="AN43" s="14">
        <v>1</v>
      </c>
      <c r="AO43" s="14">
        <v>0.72878699999999996</v>
      </c>
      <c r="AP43" s="14">
        <v>0.70854799999999996</v>
      </c>
      <c r="AQ43" s="14">
        <v>-3.5132999999999998E-2</v>
      </c>
      <c r="AR43" s="14">
        <v>0.15032599999999999</v>
      </c>
      <c r="AS43" s="14">
        <v>8.4662000000000001E-2</v>
      </c>
      <c r="AT43" s="14">
        <v>5.6434999999999999E-2</v>
      </c>
      <c r="AU43" s="14">
        <v>5.8644000000000002E-2</v>
      </c>
      <c r="AV43" s="14">
        <v>8.2607E-2</v>
      </c>
      <c r="AW43" s="14">
        <v>8.7545999999999999E-2</v>
      </c>
      <c r="AX43" s="14">
        <v>9.4711000000000004E-2</v>
      </c>
      <c r="AY43" s="14">
        <v>9.3434000000000003E-2</v>
      </c>
      <c r="AZ43" s="14">
        <v>0.21715999999999999</v>
      </c>
      <c r="BA43" s="14">
        <v>4.4308E-2</v>
      </c>
      <c r="BB43" s="14">
        <v>-5.2525000000000002E-2</v>
      </c>
      <c r="BC43" s="14">
        <v>-3.6403999999999999E-2</v>
      </c>
      <c r="BD43" s="14">
        <v>-9.2088000000000003E-2</v>
      </c>
      <c r="BE43" s="14">
        <v>2.4909000000000001E-2</v>
      </c>
      <c r="BF43" s="14">
        <v>0.10698100000000001</v>
      </c>
      <c r="BG43" s="14">
        <v>2.0480000000000002E-2</v>
      </c>
      <c r="BH43" s="14">
        <v>6.9955000000000003E-2</v>
      </c>
      <c r="BI43" s="14">
        <v>-2.725E-3</v>
      </c>
      <c r="BJ43" s="14">
        <v>1.5445E-2</v>
      </c>
      <c r="BK43" s="14">
        <v>5.0236000000000003E-2</v>
      </c>
      <c r="BL43" s="14">
        <v>3.3342999999999998E-2</v>
      </c>
      <c r="BM43" s="14">
        <v>0.36608099999999999</v>
      </c>
      <c r="BN43" s="14">
        <v>7.9598000000000002E-2</v>
      </c>
      <c r="BO43" s="14">
        <v>0.14660899999999999</v>
      </c>
      <c r="BP43" s="14">
        <v>9.2382000000000006E-2</v>
      </c>
      <c r="BQ43" s="14">
        <v>5.7216999999999997E-2</v>
      </c>
      <c r="BR43" s="14">
        <v>2.1597000000000002E-2</v>
      </c>
      <c r="BS43" s="14">
        <v>-1.5311E-2</v>
      </c>
      <c r="BT43" s="14">
        <v>1.1564E-2</v>
      </c>
      <c r="BU43" s="14">
        <v>1.7877000000000001E-2</v>
      </c>
      <c r="BV43" s="14">
        <v>1.3082E-2</v>
      </c>
      <c r="BW43" s="14">
        <v>1.6344999999999998E-2</v>
      </c>
      <c r="BX43" s="14">
        <v>1.9682000000000002E-2</v>
      </c>
      <c r="BY43" s="14">
        <v>3.4651000000000001E-2</v>
      </c>
      <c r="BZ43" s="14">
        <v>-4.5269999999999998E-2</v>
      </c>
      <c r="CA43" s="14">
        <v>6.2123999999999999E-2</v>
      </c>
      <c r="CB43" s="14">
        <v>4.6141000000000001E-2</v>
      </c>
      <c r="CC43" s="14">
        <v>-1.7350999999999998E-2</v>
      </c>
      <c r="CD43" s="14">
        <v>-5.1180999999999997E-2</v>
      </c>
      <c r="CE43" s="14">
        <v>-3.6872000000000002E-2</v>
      </c>
      <c r="CF43" s="14">
        <v>-2.6134999999999999E-2</v>
      </c>
      <c r="CG43" s="14">
        <v>-5.2519000000000003E-2</v>
      </c>
      <c r="CH43" s="14">
        <v>0.14926800000000001</v>
      </c>
      <c r="CI43" s="14">
        <v>0.19086900000000001</v>
      </c>
      <c r="CJ43" s="14">
        <v>0.423981</v>
      </c>
      <c r="CK43" s="14">
        <v>0.43453000000000003</v>
      </c>
      <c r="CL43" s="14">
        <v>0.31312299999999998</v>
      </c>
      <c r="CM43" s="14">
        <v>0.18668899999999999</v>
      </c>
      <c r="CN43" s="14">
        <v>-4.28E-4</v>
      </c>
      <c r="CO43" s="14">
        <v>-2.9780000000000001E-2</v>
      </c>
      <c r="CP43" s="14">
        <v>0.29039999999999999</v>
      </c>
      <c r="CQ43" s="14">
        <v>-1.9325999999999999E-2</v>
      </c>
      <c r="CR43" s="14">
        <v>0.40776499999999999</v>
      </c>
      <c r="CS43" s="14">
        <v>0.28536299999999998</v>
      </c>
      <c r="CT43" s="14">
        <v>0.42034700000000003</v>
      </c>
      <c r="CU43" s="14">
        <v>0.27413700000000002</v>
      </c>
      <c r="CV43" s="14">
        <v>0.122521</v>
      </c>
      <c r="CW43" s="14">
        <v>-2.0569999999999998E-3</v>
      </c>
      <c r="CX43" s="14">
        <v>1.75E-3</v>
      </c>
      <c r="CY43" s="14">
        <v>1.0156999999999999E-2</v>
      </c>
      <c r="CZ43" s="14">
        <v>3.2469999999999999E-2</v>
      </c>
      <c r="DA43" s="14">
        <v>3.5208999999999997E-2</v>
      </c>
      <c r="DB43" s="14">
        <v>-8.7910000000000002E-3</v>
      </c>
      <c r="DC43" s="14">
        <v>0.33452999999999999</v>
      </c>
      <c r="DD43" s="14">
        <v>0.247174</v>
      </c>
      <c r="DE43" s="14">
        <v>0.12852</v>
      </c>
      <c r="DF43" s="14">
        <v>7.8209000000000001E-2</v>
      </c>
      <c r="DG43" s="14">
        <v>5.8553000000000001E-2</v>
      </c>
      <c r="DH43" s="14">
        <v>8.0140000000000003E-2</v>
      </c>
      <c r="DI43" s="14">
        <v>6.7788000000000001E-2</v>
      </c>
      <c r="DJ43" s="14">
        <v>6.2694E-2</v>
      </c>
      <c r="DK43" s="14">
        <v>0.13589300000000001</v>
      </c>
      <c r="DL43" s="14">
        <v>1.204E-2</v>
      </c>
      <c r="DM43" s="14">
        <v>2.0135E-2</v>
      </c>
      <c r="DN43" s="14">
        <v>-5.2679999999999998E-2</v>
      </c>
      <c r="DO43" s="14">
        <v>-2.8920000000000001E-2</v>
      </c>
      <c r="DP43" s="14">
        <v>0.117269</v>
      </c>
      <c r="DQ43" s="14">
        <v>-0.13303499999999999</v>
      </c>
      <c r="DR43" s="14">
        <v>9.7239999999999993E-2</v>
      </c>
      <c r="DS43" s="14">
        <v>8.4343000000000001E-2</v>
      </c>
      <c r="DT43" s="14">
        <v>-4.2111000000000003E-2</v>
      </c>
      <c r="DU43" s="14">
        <v>3.8621999999999997E-2</v>
      </c>
      <c r="DV43" s="14">
        <v>-1.9659999999999999E-3</v>
      </c>
      <c r="DW43" s="14">
        <v>3.7610999999999999E-2</v>
      </c>
      <c r="DX43" s="14">
        <v>2.1441999999999999E-2</v>
      </c>
      <c r="DY43" s="14">
        <v>2.3163E-2</v>
      </c>
      <c r="DZ43" s="14">
        <v>-2.7012000000000001E-2</v>
      </c>
      <c r="EA43" s="14">
        <v>-2.5708999999999999E-2</v>
      </c>
      <c r="EB43" s="14">
        <v>-2.7200999999999999E-2</v>
      </c>
      <c r="EC43" s="14">
        <v>-0.102205</v>
      </c>
      <c r="ED43" s="14">
        <v>2.9329999999999998E-3</v>
      </c>
      <c r="EE43" s="35">
        <v>10.279108000000003</v>
      </c>
      <c r="EV43">
        <v>46</v>
      </c>
      <c r="EW43">
        <f t="shared" si="0"/>
        <v>-3</v>
      </c>
    </row>
    <row r="44" spans="1:153" x14ac:dyDescent="0.2">
      <c r="A44" s="13">
        <v>50</v>
      </c>
      <c r="B44" s="9">
        <v>0.14765600000000001</v>
      </c>
      <c r="C44" s="14">
        <v>0.196102</v>
      </c>
      <c r="D44" s="14">
        <v>0.255722</v>
      </c>
      <c r="E44" s="14">
        <v>0.113176</v>
      </c>
      <c r="F44" s="14">
        <v>6.744E-3</v>
      </c>
      <c r="G44" s="14">
        <v>-6.9610000000000002E-3</v>
      </c>
      <c r="H44" s="14">
        <v>-5.1204E-2</v>
      </c>
      <c r="I44" s="14">
        <v>-6.5564999999999998E-2</v>
      </c>
      <c r="J44" s="14">
        <v>-5.2795000000000002E-2</v>
      </c>
      <c r="K44" s="14">
        <v>-6.2309999999999997E-2</v>
      </c>
      <c r="L44" s="14">
        <v>-7.8464999999999993E-2</v>
      </c>
      <c r="M44" s="14">
        <v>-2.4653999999999999E-2</v>
      </c>
      <c r="N44" s="14">
        <v>0.25646799999999997</v>
      </c>
      <c r="O44" s="14">
        <v>0.25480199999999997</v>
      </c>
      <c r="P44" s="14">
        <v>0.22511</v>
      </c>
      <c r="Q44" s="14">
        <v>0.36856100000000003</v>
      </c>
      <c r="R44" s="14">
        <v>0.302066</v>
      </c>
      <c r="S44" s="14">
        <v>0.10555100000000001</v>
      </c>
      <c r="T44" s="14">
        <v>0.101461</v>
      </c>
      <c r="U44" s="14">
        <v>-2.3429999999999999E-2</v>
      </c>
      <c r="V44" s="14">
        <v>-8.7995000000000004E-2</v>
      </c>
      <c r="W44" s="14">
        <v>-0.121624</v>
      </c>
      <c r="X44" s="14">
        <v>-0.13573199999999999</v>
      </c>
      <c r="Y44" s="14">
        <v>-0.13464100000000001</v>
      </c>
      <c r="Z44" s="14">
        <v>-0.13083900000000001</v>
      </c>
      <c r="AA44" s="14">
        <v>-0.11290500000000001</v>
      </c>
      <c r="AB44" s="14">
        <v>0.13364599999999999</v>
      </c>
      <c r="AC44" s="14">
        <v>-4.0083000000000001E-2</v>
      </c>
      <c r="AD44" s="14">
        <v>8.7062E-2</v>
      </c>
      <c r="AE44" s="14">
        <v>7.7723E-2</v>
      </c>
      <c r="AF44" s="14">
        <v>0.10785699999999999</v>
      </c>
      <c r="AG44" s="14">
        <v>6.1029999999999999E-3</v>
      </c>
      <c r="AH44" s="14">
        <v>-4.8529999999999997E-2</v>
      </c>
      <c r="AI44" s="14">
        <v>-8.5054000000000005E-2</v>
      </c>
      <c r="AJ44" s="14">
        <v>-0.13363700000000001</v>
      </c>
      <c r="AK44" s="14">
        <v>-0.14054</v>
      </c>
      <c r="AL44" s="14">
        <v>-0.14554600000000001</v>
      </c>
      <c r="AM44" s="14">
        <v>-0.16447400000000001</v>
      </c>
      <c r="AN44" s="14">
        <v>0.72878699999999996</v>
      </c>
      <c r="AO44" s="14">
        <v>1</v>
      </c>
      <c r="AP44" s="14">
        <v>0.87945799999999996</v>
      </c>
      <c r="AQ44" s="14">
        <v>2.971E-2</v>
      </c>
      <c r="AR44" s="14">
        <v>0.19439899999999999</v>
      </c>
      <c r="AS44" s="14">
        <v>8.1807000000000005E-2</v>
      </c>
      <c r="AT44" s="14">
        <v>5.2074000000000002E-2</v>
      </c>
      <c r="AU44" s="14">
        <v>4.2742000000000002E-2</v>
      </c>
      <c r="AV44" s="14">
        <v>7.3854000000000003E-2</v>
      </c>
      <c r="AW44" s="14">
        <v>6.3038999999999998E-2</v>
      </c>
      <c r="AX44" s="14">
        <v>6.6826999999999998E-2</v>
      </c>
      <c r="AY44" s="14">
        <v>5.6307000000000003E-2</v>
      </c>
      <c r="AZ44" s="14">
        <v>5.1129000000000001E-2</v>
      </c>
      <c r="BA44" s="14">
        <v>0.15492600000000001</v>
      </c>
      <c r="BB44" s="14">
        <v>-1.085E-2</v>
      </c>
      <c r="BC44" s="14">
        <v>-4.9839000000000001E-2</v>
      </c>
      <c r="BD44" s="14">
        <v>-0.126055</v>
      </c>
      <c r="BE44" s="14">
        <v>6.2669000000000002E-2</v>
      </c>
      <c r="BF44" s="14">
        <v>9.3667E-2</v>
      </c>
      <c r="BG44" s="14">
        <v>0.10090499999999999</v>
      </c>
      <c r="BH44" s="14">
        <v>6.1545999999999997E-2</v>
      </c>
      <c r="BI44" s="14">
        <v>-2.1746999999999999E-2</v>
      </c>
      <c r="BJ44" s="14">
        <v>-1.0003E-2</v>
      </c>
      <c r="BK44" s="14">
        <v>-3.4651000000000001E-2</v>
      </c>
      <c r="BL44" s="14">
        <v>-7.5264999999999999E-2</v>
      </c>
      <c r="BM44" s="14">
        <v>0.32234600000000002</v>
      </c>
      <c r="BN44" s="14">
        <v>7.2723999999999997E-2</v>
      </c>
      <c r="BO44" s="14">
        <v>0.108417</v>
      </c>
      <c r="BP44" s="14">
        <v>0.105694</v>
      </c>
      <c r="BQ44" s="14">
        <v>7.5617000000000004E-2</v>
      </c>
      <c r="BR44" s="14">
        <v>4.7378000000000003E-2</v>
      </c>
      <c r="BS44" s="14">
        <v>7.0860000000000003E-3</v>
      </c>
      <c r="BT44" s="14">
        <v>5.3150000000000003E-3</v>
      </c>
      <c r="BU44" s="14">
        <v>1.4845000000000001E-2</v>
      </c>
      <c r="BV44" s="14">
        <v>-1.0788000000000001E-2</v>
      </c>
      <c r="BW44" s="14">
        <v>-1.5453E-2</v>
      </c>
      <c r="BX44" s="14">
        <v>-2.4020000000000001E-3</v>
      </c>
      <c r="BY44" s="14">
        <v>8.9546000000000001E-2</v>
      </c>
      <c r="BZ44" s="14">
        <v>4.8450000000000003E-3</v>
      </c>
      <c r="CA44" s="14">
        <v>3.7346999999999998E-2</v>
      </c>
      <c r="CB44" s="14">
        <v>7.8630000000000002E-3</v>
      </c>
      <c r="CC44" s="14">
        <v>4.2379E-2</v>
      </c>
      <c r="CD44" s="14">
        <v>-6.3080000000000002E-3</v>
      </c>
      <c r="CE44" s="14">
        <v>-2.9607000000000001E-2</v>
      </c>
      <c r="CF44" s="14">
        <v>-2.6922000000000001E-2</v>
      </c>
      <c r="CG44" s="14">
        <v>-4.4618999999999999E-2</v>
      </c>
      <c r="CH44" s="14">
        <v>0.18534300000000001</v>
      </c>
      <c r="CI44" s="14">
        <v>0.23358599999999999</v>
      </c>
      <c r="CJ44" s="14">
        <v>0.36385600000000001</v>
      </c>
      <c r="CK44" s="14">
        <v>0.52362200000000003</v>
      </c>
      <c r="CL44" s="14">
        <v>0.31129699999999999</v>
      </c>
      <c r="CM44" s="14">
        <v>0.16148499999999999</v>
      </c>
      <c r="CN44" s="14">
        <v>-2.5035999999999999E-2</v>
      </c>
      <c r="CO44" s="14">
        <v>-2.4161999999999999E-2</v>
      </c>
      <c r="CP44" s="14">
        <v>0.34246100000000002</v>
      </c>
      <c r="CQ44" s="14">
        <v>-4.8689000000000003E-2</v>
      </c>
      <c r="CR44" s="14">
        <v>0.418767</v>
      </c>
      <c r="CS44" s="14">
        <v>0.30243900000000001</v>
      </c>
      <c r="CT44" s="14">
        <v>0.61979099999999998</v>
      </c>
      <c r="CU44" s="14">
        <v>0.42369600000000002</v>
      </c>
      <c r="CV44" s="14">
        <v>0.23635300000000001</v>
      </c>
      <c r="CW44" s="14">
        <v>3.3617000000000001E-2</v>
      </c>
      <c r="CX44" s="14">
        <v>3.5046000000000001E-2</v>
      </c>
      <c r="CY44" s="14">
        <v>3.4549999999999997E-2</v>
      </c>
      <c r="CZ44" s="14">
        <v>5.1950000000000003E-2</v>
      </c>
      <c r="DA44" s="14">
        <v>6.0594000000000002E-2</v>
      </c>
      <c r="DB44" s="14">
        <v>-6.6641000000000006E-2</v>
      </c>
      <c r="DC44" s="14">
        <v>0.41651300000000002</v>
      </c>
      <c r="DD44" s="14">
        <v>0.29450700000000002</v>
      </c>
      <c r="DE44" s="14">
        <v>0.189884</v>
      </c>
      <c r="DF44" s="14">
        <v>0.10384699999999999</v>
      </c>
      <c r="DG44" s="14">
        <v>3.3944000000000002E-2</v>
      </c>
      <c r="DH44" s="14">
        <v>4.5036E-2</v>
      </c>
      <c r="DI44" s="14">
        <v>-2.0618999999999998E-2</v>
      </c>
      <c r="DJ44" s="14">
        <v>-2.9019E-2</v>
      </c>
      <c r="DK44" s="14">
        <v>0.19585</v>
      </c>
      <c r="DL44" s="14">
        <v>-1.9803000000000001E-2</v>
      </c>
      <c r="DM44" s="14">
        <v>5.1764999999999999E-2</v>
      </c>
      <c r="DN44" s="14">
        <v>-5.3784999999999999E-2</v>
      </c>
      <c r="DO44" s="14">
        <v>-2.8663999999999999E-2</v>
      </c>
      <c r="DP44" s="14">
        <v>6.2728000000000006E-2</v>
      </c>
      <c r="DQ44" s="14">
        <v>-0.123818</v>
      </c>
      <c r="DR44" s="14">
        <v>9.4581999999999999E-2</v>
      </c>
      <c r="DS44" s="14">
        <v>8.3681000000000005E-2</v>
      </c>
      <c r="DT44" s="14">
        <v>-0.105362</v>
      </c>
      <c r="DU44" s="14">
        <v>5.5049000000000001E-2</v>
      </c>
      <c r="DV44" s="14">
        <v>-5.7000000000000002E-3</v>
      </c>
      <c r="DW44" s="14">
        <v>1.6174000000000001E-2</v>
      </c>
      <c r="DX44" s="14">
        <v>1.9980999999999999E-2</v>
      </c>
      <c r="DY44" s="14">
        <v>1.2662E-2</v>
      </c>
      <c r="DZ44" s="14">
        <v>-1.1280999999999999E-2</v>
      </c>
      <c r="EA44" s="14">
        <v>-8.914E-3</v>
      </c>
      <c r="EB44" s="14">
        <v>2.3149999999999998E-3</v>
      </c>
      <c r="EC44" s="14">
        <v>-0.112662</v>
      </c>
      <c r="ED44" s="14">
        <v>4.9940000000000002E-3</v>
      </c>
      <c r="EE44" s="35">
        <v>10.507374999999996</v>
      </c>
      <c r="EV44">
        <v>47</v>
      </c>
      <c r="EW44">
        <f t="shared" si="0"/>
        <v>-3</v>
      </c>
    </row>
    <row r="45" spans="1:153" x14ac:dyDescent="0.2">
      <c r="A45" s="13">
        <v>51</v>
      </c>
      <c r="B45" s="9">
        <v>0.205292</v>
      </c>
      <c r="C45" s="14">
        <v>0.227463</v>
      </c>
      <c r="D45" s="14">
        <v>0.31866</v>
      </c>
      <c r="E45" s="14">
        <v>0.146588</v>
      </c>
      <c r="F45" s="14">
        <v>5.5306000000000001E-2</v>
      </c>
      <c r="G45" s="14">
        <v>3.8767000000000003E-2</v>
      </c>
      <c r="H45" s="14">
        <v>-1.4628E-2</v>
      </c>
      <c r="I45" s="14">
        <v>-2.8794E-2</v>
      </c>
      <c r="J45" s="14">
        <v>-1.9061999999999999E-2</v>
      </c>
      <c r="K45" s="14">
        <v>-2.9498E-2</v>
      </c>
      <c r="L45" s="14">
        <v>-3.0898999999999999E-2</v>
      </c>
      <c r="M45" s="14">
        <v>-5.6680000000000003E-3</v>
      </c>
      <c r="N45" s="14">
        <v>0.206093</v>
      </c>
      <c r="O45" s="14">
        <v>0.23649600000000001</v>
      </c>
      <c r="P45" s="14">
        <v>0.23321500000000001</v>
      </c>
      <c r="Q45" s="14">
        <v>0.315548</v>
      </c>
      <c r="R45" s="14">
        <v>0.30321500000000001</v>
      </c>
      <c r="S45" s="14">
        <v>0.114508</v>
      </c>
      <c r="T45" s="14">
        <v>0.122985</v>
      </c>
      <c r="U45" s="14">
        <v>-5.0769999999999999E-3</v>
      </c>
      <c r="V45" s="14">
        <v>-7.4026999999999996E-2</v>
      </c>
      <c r="W45" s="14">
        <v>-0.110705</v>
      </c>
      <c r="X45" s="14">
        <v>-0.127558</v>
      </c>
      <c r="Y45" s="14">
        <v>-0.13278100000000001</v>
      </c>
      <c r="Z45" s="14">
        <v>-0.12559999999999999</v>
      </c>
      <c r="AA45" s="14">
        <v>-0.109196</v>
      </c>
      <c r="AB45" s="14">
        <v>4.0058999999999997E-2</v>
      </c>
      <c r="AC45" s="14">
        <v>-5.9956000000000002E-2</v>
      </c>
      <c r="AD45" s="14">
        <v>8.4458000000000005E-2</v>
      </c>
      <c r="AE45" s="14">
        <v>5.0428000000000001E-2</v>
      </c>
      <c r="AF45" s="14">
        <v>0.107574</v>
      </c>
      <c r="AG45" s="14">
        <v>5.0010000000000002E-3</v>
      </c>
      <c r="AH45" s="14">
        <v>-4.3820999999999999E-2</v>
      </c>
      <c r="AI45" s="14">
        <v>-7.1787000000000004E-2</v>
      </c>
      <c r="AJ45" s="14">
        <v>-0.11047</v>
      </c>
      <c r="AK45" s="14">
        <v>-0.117558</v>
      </c>
      <c r="AL45" s="14">
        <v>-0.12219099999999999</v>
      </c>
      <c r="AM45" s="14">
        <v>-0.13339500000000001</v>
      </c>
      <c r="AN45" s="14">
        <v>0.70854799999999996</v>
      </c>
      <c r="AO45" s="14">
        <v>0.87945799999999996</v>
      </c>
      <c r="AP45" s="14">
        <v>1</v>
      </c>
      <c r="AQ45" s="14">
        <v>-9.018E-3</v>
      </c>
      <c r="AR45" s="14">
        <v>0.22497500000000001</v>
      </c>
      <c r="AS45" s="14">
        <v>0.112925</v>
      </c>
      <c r="AT45" s="14">
        <v>7.4082999999999996E-2</v>
      </c>
      <c r="AU45" s="14">
        <v>6.6543000000000005E-2</v>
      </c>
      <c r="AV45" s="14">
        <v>8.9013999999999996E-2</v>
      </c>
      <c r="AW45" s="14">
        <v>8.2991999999999996E-2</v>
      </c>
      <c r="AX45" s="14">
        <v>8.8748999999999995E-2</v>
      </c>
      <c r="AY45" s="14">
        <v>7.8916E-2</v>
      </c>
      <c r="AZ45" s="14">
        <v>0.115799</v>
      </c>
      <c r="BA45" s="14">
        <v>0.15268000000000001</v>
      </c>
      <c r="BB45" s="14">
        <v>2.7442000000000001E-2</v>
      </c>
      <c r="BC45" s="14">
        <v>-1.9817999999999999E-2</v>
      </c>
      <c r="BD45" s="14">
        <v>-0.103117</v>
      </c>
      <c r="BE45" s="14">
        <v>5.5074999999999999E-2</v>
      </c>
      <c r="BF45" s="14">
        <v>7.0094000000000004E-2</v>
      </c>
      <c r="BG45" s="14">
        <v>8.6528999999999995E-2</v>
      </c>
      <c r="BH45" s="14">
        <v>0.114274</v>
      </c>
      <c r="BI45" s="14">
        <v>1.6740999999999999E-2</v>
      </c>
      <c r="BJ45" s="14">
        <v>2.1267000000000001E-2</v>
      </c>
      <c r="BK45" s="14">
        <v>-2.111E-3</v>
      </c>
      <c r="BL45" s="14">
        <v>-4.1820000000000003E-2</v>
      </c>
      <c r="BM45" s="14">
        <v>0.29964200000000002</v>
      </c>
      <c r="BN45" s="14">
        <v>8.1837999999999994E-2</v>
      </c>
      <c r="BO45" s="14">
        <v>0.104292</v>
      </c>
      <c r="BP45" s="14">
        <v>0.112931</v>
      </c>
      <c r="BQ45" s="14">
        <v>7.1048E-2</v>
      </c>
      <c r="BR45" s="14">
        <v>4.3887000000000002E-2</v>
      </c>
      <c r="BS45" s="14">
        <v>1.0664999999999999E-2</v>
      </c>
      <c r="BT45" s="14">
        <v>1.8977000000000001E-2</v>
      </c>
      <c r="BU45" s="14">
        <v>2.8915E-2</v>
      </c>
      <c r="BV45" s="14">
        <v>1.4104E-2</v>
      </c>
      <c r="BW45" s="14">
        <v>7.4689999999999999E-3</v>
      </c>
      <c r="BX45" s="14">
        <v>2.5548000000000001E-2</v>
      </c>
      <c r="BY45" s="14">
        <v>9.7067000000000001E-2</v>
      </c>
      <c r="BZ45" s="14">
        <v>-5.2602999999999997E-2</v>
      </c>
      <c r="CA45" s="14">
        <v>2.7404000000000001E-2</v>
      </c>
      <c r="CB45" s="14">
        <v>2.2682999999999998E-2</v>
      </c>
      <c r="CC45" s="14">
        <v>-4.0819999999999997E-3</v>
      </c>
      <c r="CD45" s="14">
        <v>-4.2789000000000001E-2</v>
      </c>
      <c r="CE45" s="14">
        <v>-4.5326999999999999E-2</v>
      </c>
      <c r="CF45" s="14">
        <v>-3.4731999999999999E-2</v>
      </c>
      <c r="CG45" s="14">
        <v>-2.6766000000000002E-2</v>
      </c>
      <c r="CH45" s="14">
        <v>0.166604</v>
      </c>
      <c r="CI45" s="14">
        <v>0.16752300000000001</v>
      </c>
      <c r="CJ45" s="14">
        <v>0.41564600000000002</v>
      </c>
      <c r="CK45" s="14">
        <v>0.50566599999999995</v>
      </c>
      <c r="CL45" s="14">
        <v>0.34714299999999998</v>
      </c>
      <c r="CM45" s="14">
        <v>0.182284</v>
      </c>
      <c r="CN45" s="14">
        <v>-1.1516999999999999E-2</v>
      </c>
      <c r="CO45" s="14">
        <v>-5.4812E-2</v>
      </c>
      <c r="CP45" s="14">
        <v>0.269847</v>
      </c>
      <c r="CQ45" s="14">
        <v>-5.9651000000000003E-2</v>
      </c>
      <c r="CR45" s="14">
        <v>0.41629699999999997</v>
      </c>
      <c r="CS45" s="14">
        <v>0.31879000000000002</v>
      </c>
      <c r="CT45" s="14">
        <v>0.56722600000000001</v>
      </c>
      <c r="CU45" s="14">
        <v>0.42588799999999999</v>
      </c>
      <c r="CV45" s="14">
        <v>0.25128099999999998</v>
      </c>
      <c r="CW45" s="14">
        <v>1.7496000000000001E-2</v>
      </c>
      <c r="CX45" s="14">
        <v>3.4789999999999999E-3</v>
      </c>
      <c r="CY45" s="14">
        <v>-4.8989999999999997E-3</v>
      </c>
      <c r="CZ45" s="14">
        <v>2.8040000000000001E-3</v>
      </c>
      <c r="DA45" s="14">
        <v>1.0477E-2</v>
      </c>
      <c r="DB45" s="14">
        <v>-4.1306000000000002E-2</v>
      </c>
      <c r="DC45" s="14">
        <v>0.360595</v>
      </c>
      <c r="DD45" s="14">
        <v>0.249527</v>
      </c>
      <c r="DE45" s="14">
        <v>0.15657599999999999</v>
      </c>
      <c r="DF45" s="14">
        <v>0.11491</v>
      </c>
      <c r="DG45" s="14">
        <v>-1.2220999999999999E-2</v>
      </c>
      <c r="DH45" s="14">
        <v>6.7935999999999996E-2</v>
      </c>
      <c r="DI45" s="14">
        <v>1.9071000000000001E-2</v>
      </c>
      <c r="DJ45" s="14">
        <v>1.2390999999999999E-2</v>
      </c>
      <c r="DK45" s="14">
        <v>0.18042800000000001</v>
      </c>
      <c r="DL45" s="14">
        <v>-3.8639999999999998E-3</v>
      </c>
      <c r="DM45" s="14">
        <v>6.5971000000000002E-2</v>
      </c>
      <c r="DN45" s="14">
        <v>-6.646E-3</v>
      </c>
      <c r="DO45" s="14">
        <v>-8.9449999999999998E-3</v>
      </c>
      <c r="DP45" s="14">
        <v>4.8861000000000002E-2</v>
      </c>
      <c r="DQ45" s="14">
        <v>-7.3498999999999995E-2</v>
      </c>
      <c r="DR45" s="14">
        <v>3.8341E-2</v>
      </c>
      <c r="DS45" s="14">
        <v>4.5137999999999998E-2</v>
      </c>
      <c r="DT45" s="14">
        <v>-0.12686900000000001</v>
      </c>
      <c r="DU45" s="14">
        <v>4.5175E-2</v>
      </c>
      <c r="DV45" s="14">
        <v>-1.1304E-2</v>
      </c>
      <c r="DW45" s="14">
        <v>-7.7460000000000003E-3</v>
      </c>
      <c r="DX45" s="14">
        <v>4.0039999999999997E-3</v>
      </c>
      <c r="DY45" s="14">
        <v>-7.0939999999999996E-3</v>
      </c>
      <c r="DZ45" s="14">
        <v>-3.0064E-2</v>
      </c>
      <c r="EA45" s="14">
        <v>-2.2175E-2</v>
      </c>
      <c r="EB45" s="14">
        <v>-2.1214E-2</v>
      </c>
      <c r="EC45" s="14">
        <v>-9.2499999999999999E-2</v>
      </c>
      <c r="ED45" s="14">
        <v>3.2390000000000001E-3</v>
      </c>
      <c r="EE45" s="35">
        <v>10.873663999999994</v>
      </c>
      <c r="EV45">
        <v>48</v>
      </c>
      <c r="EW45">
        <f t="shared" si="0"/>
        <v>-3</v>
      </c>
    </row>
    <row r="46" spans="1:153" x14ac:dyDescent="0.2">
      <c r="A46" s="13">
        <v>52</v>
      </c>
      <c r="B46" s="9">
        <v>9.1590000000000005E-3</v>
      </c>
      <c r="C46" s="14">
        <v>-2.784E-3</v>
      </c>
      <c r="D46" s="14">
        <v>-3.9249999999999997E-3</v>
      </c>
      <c r="E46" s="14">
        <v>1.0455000000000001E-2</v>
      </c>
      <c r="F46" s="14">
        <v>-3.9773000000000003E-2</v>
      </c>
      <c r="G46" s="14">
        <v>-4.7043000000000001E-2</v>
      </c>
      <c r="H46" s="14">
        <v>-6.1556E-2</v>
      </c>
      <c r="I46" s="14">
        <v>-5.8816E-2</v>
      </c>
      <c r="J46" s="14">
        <v>-6.1907999999999998E-2</v>
      </c>
      <c r="K46" s="14">
        <v>-5.3946000000000001E-2</v>
      </c>
      <c r="L46" s="14">
        <v>-5.5445000000000001E-2</v>
      </c>
      <c r="M46" s="14">
        <v>-6.7297999999999997E-2</v>
      </c>
      <c r="N46" s="14">
        <v>4.4079E-2</v>
      </c>
      <c r="O46" s="14">
        <v>2.1440000000000001E-2</v>
      </c>
      <c r="P46" s="14">
        <v>-1.9910000000000001E-2</v>
      </c>
      <c r="Q46" s="14">
        <v>-1.6757999999999999E-2</v>
      </c>
      <c r="R46" s="14">
        <v>-3.4546E-2</v>
      </c>
      <c r="S46" s="14">
        <v>-3.4591999999999998E-2</v>
      </c>
      <c r="T46" s="14">
        <v>-4.5816000000000003E-2</v>
      </c>
      <c r="U46" s="14">
        <v>-4.4069999999999998E-2</v>
      </c>
      <c r="V46" s="14">
        <v>-5.8229999999999997E-2</v>
      </c>
      <c r="W46" s="14">
        <v>-7.3451000000000002E-2</v>
      </c>
      <c r="X46" s="14">
        <v>-8.4595000000000004E-2</v>
      </c>
      <c r="Y46" s="14">
        <v>-8.6697999999999997E-2</v>
      </c>
      <c r="Z46" s="14">
        <v>-8.0651E-2</v>
      </c>
      <c r="AA46" s="14">
        <v>-6.7176E-2</v>
      </c>
      <c r="AB46" s="14">
        <v>-1.6545000000000001E-2</v>
      </c>
      <c r="AC46" s="14">
        <v>-2.4272999999999999E-2</v>
      </c>
      <c r="AD46" s="14">
        <v>9.0139999999999994E-3</v>
      </c>
      <c r="AE46" s="14">
        <v>2.4676E-2</v>
      </c>
      <c r="AF46" s="14">
        <v>1.1442000000000001E-2</v>
      </c>
      <c r="AG46" s="14">
        <v>-8.9879999999999995E-3</v>
      </c>
      <c r="AH46" s="14">
        <v>-3.066E-2</v>
      </c>
      <c r="AI46" s="14">
        <v>-3.8205000000000003E-2</v>
      </c>
      <c r="AJ46" s="14">
        <v>-3.7982000000000002E-2</v>
      </c>
      <c r="AK46" s="14">
        <v>-2.5971999999999999E-2</v>
      </c>
      <c r="AL46" s="14">
        <v>-1.8380000000000001E-2</v>
      </c>
      <c r="AM46" s="14">
        <v>-2.6800000000000001E-4</v>
      </c>
      <c r="AN46" s="14">
        <v>-3.5132999999999998E-2</v>
      </c>
      <c r="AO46" s="14">
        <v>2.971E-2</v>
      </c>
      <c r="AP46" s="14">
        <v>-9.018E-3</v>
      </c>
      <c r="AQ46" s="14">
        <v>1</v>
      </c>
      <c r="AR46" s="14">
        <v>0.127221</v>
      </c>
      <c r="AS46" s="14">
        <v>5.2179999999999997E-2</v>
      </c>
      <c r="AT46" s="14">
        <v>3.4168999999999998E-2</v>
      </c>
      <c r="AU46" s="14">
        <v>-6.2370000000000004E-3</v>
      </c>
      <c r="AV46" s="14">
        <v>-4.1199E-2</v>
      </c>
      <c r="AW46" s="14">
        <v>-5.7487999999999997E-2</v>
      </c>
      <c r="AX46" s="14">
        <v>-6.3601000000000005E-2</v>
      </c>
      <c r="AY46" s="14">
        <v>-6.3093999999999997E-2</v>
      </c>
      <c r="AZ46" s="14">
        <v>-6.6142000000000006E-2</v>
      </c>
      <c r="BA46" s="14">
        <v>-6.4338000000000006E-2</v>
      </c>
      <c r="BB46" s="14">
        <v>-6.0005999999999997E-2</v>
      </c>
      <c r="BC46" s="14">
        <v>-9.9240999999999996E-2</v>
      </c>
      <c r="BD46" s="14">
        <v>-0.10208200000000001</v>
      </c>
      <c r="BE46" s="14">
        <v>1.3180000000000001E-2</v>
      </c>
      <c r="BF46" s="14">
        <v>-6.7320000000000005E-2</v>
      </c>
      <c r="BG46" s="14">
        <v>-1.0141000000000001E-2</v>
      </c>
      <c r="BH46" s="14">
        <v>-7.3695999999999998E-2</v>
      </c>
      <c r="BI46" s="14">
        <v>-3.125E-2</v>
      </c>
      <c r="BJ46" s="14">
        <v>-2.4701000000000001E-2</v>
      </c>
      <c r="BK46" s="14">
        <v>-2.3009000000000002E-2</v>
      </c>
      <c r="BL46" s="14">
        <v>-2.6735999999999999E-2</v>
      </c>
      <c r="BM46" s="14">
        <v>0.18937699999999999</v>
      </c>
      <c r="BN46" s="14">
        <v>0.30240600000000001</v>
      </c>
      <c r="BO46" s="14">
        <v>0.10091799999999999</v>
      </c>
      <c r="BP46" s="14">
        <v>7.7669999999999996E-3</v>
      </c>
      <c r="BQ46" s="14">
        <v>-3.2959000000000002E-2</v>
      </c>
      <c r="BR46" s="14">
        <v>-3.0466E-2</v>
      </c>
      <c r="BS46" s="14">
        <v>-3.5400000000000001E-2</v>
      </c>
      <c r="BT46" s="14">
        <v>-4.0884999999999998E-2</v>
      </c>
      <c r="BU46" s="14">
        <v>-3.1912999999999997E-2</v>
      </c>
      <c r="BV46" s="14">
        <v>-3.1126999999999998E-2</v>
      </c>
      <c r="BW46" s="14">
        <v>-3.2576000000000001E-2</v>
      </c>
      <c r="BX46" s="14">
        <v>-2.3210999999999999E-2</v>
      </c>
      <c r="BY46" s="14">
        <v>-2.7948000000000001E-2</v>
      </c>
      <c r="BZ46" s="14">
        <v>5.6833000000000002E-2</v>
      </c>
      <c r="CA46" s="14">
        <v>8.1051999999999999E-2</v>
      </c>
      <c r="CB46" s="14">
        <v>6.0738E-2</v>
      </c>
      <c r="CC46" s="14">
        <v>1.7534999999999999E-2</v>
      </c>
      <c r="CD46" s="14">
        <v>2.5468000000000001E-2</v>
      </c>
      <c r="CE46" s="14">
        <v>1.6256E-2</v>
      </c>
      <c r="CF46" s="14">
        <v>2.0268000000000001E-2</v>
      </c>
      <c r="CG46" s="14">
        <v>-4.6493E-2</v>
      </c>
      <c r="CH46" s="14">
        <v>9.8700000000000003E-3</v>
      </c>
      <c r="CI46" s="14">
        <v>1.6497999999999999E-2</v>
      </c>
      <c r="CJ46" s="14">
        <v>-3.2013E-2</v>
      </c>
      <c r="CK46" s="14">
        <v>-1.4106E-2</v>
      </c>
      <c r="CL46" s="14">
        <v>-2.1085E-2</v>
      </c>
      <c r="CM46" s="14">
        <v>-3.8255999999999998E-2</v>
      </c>
      <c r="CN46" s="14">
        <v>-3.6303000000000002E-2</v>
      </c>
      <c r="CO46" s="14">
        <v>-2.0003E-2</v>
      </c>
      <c r="CP46" s="14">
        <v>5.858E-2</v>
      </c>
      <c r="CQ46" s="14">
        <v>-3.5528999999999998E-2</v>
      </c>
      <c r="CR46" s="14">
        <v>-1.048E-2</v>
      </c>
      <c r="CS46" s="14">
        <v>-0.138127</v>
      </c>
      <c r="CT46" s="14">
        <v>-0.143016</v>
      </c>
      <c r="CU46" s="14">
        <v>-0.193578</v>
      </c>
      <c r="CV46" s="14">
        <v>-0.17397399999999999</v>
      </c>
      <c r="CW46" s="14">
        <v>2.6410000000000001E-3</v>
      </c>
      <c r="CX46" s="14">
        <v>5.8849999999999996E-3</v>
      </c>
      <c r="CY46" s="14">
        <v>5.3579999999999999E-3</v>
      </c>
      <c r="CZ46" s="14">
        <v>7.5059999999999997E-3</v>
      </c>
      <c r="DA46" s="14">
        <v>1.3565000000000001E-2</v>
      </c>
      <c r="DB46" s="14">
        <v>-1.8186999999999998E-2</v>
      </c>
      <c r="DC46" s="14">
        <v>8.6009999999999993E-3</v>
      </c>
      <c r="DD46" s="14">
        <v>2.0702000000000002E-2</v>
      </c>
      <c r="DE46" s="14">
        <v>-9.9376999999999993E-2</v>
      </c>
      <c r="DF46" s="14">
        <v>3.9149999999999997E-2</v>
      </c>
      <c r="DG46" s="14">
        <v>3.2290000000000001E-3</v>
      </c>
      <c r="DH46" s="14">
        <v>-7.1488999999999997E-2</v>
      </c>
      <c r="DI46" s="14">
        <v>4.403E-2</v>
      </c>
      <c r="DJ46" s="14">
        <v>4.3788000000000001E-2</v>
      </c>
      <c r="DK46" s="14">
        <v>-0.22570699999999999</v>
      </c>
      <c r="DL46" s="14">
        <v>-1.2926E-2</v>
      </c>
      <c r="DM46" s="14">
        <v>-1.6147000000000002E-2</v>
      </c>
      <c r="DN46" s="14">
        <v>-5.5795999999999998E-2</v>
      </c>
      <c r="DO46" s="14">
        <v>-4.1057999999999997E-2</v>
      </c>
      <c r="DP46" s="14">
        <v>-5.9769999999999997E-3</v>
      </c>
      <c r="DQ46" s="14">
        <v>-1.4531000000000001E-2</v>
      </c>
      <c r="DR46" s="14">
        <v>-2.7000000000000001E-3</v>
      </c>
      <c r="DS46" s="14">
        <v>-1.1401E-2</v>
      </c>
      <c r="DT46" s="14">
        <v>-0.115408</v>
      </c>
      <c r="DU46" s="14">
        <v>-7.5909999999999997E-3</v>
      </c>
      <c r="DV46" s="14">
        <v>1.6133000000000002E-2</v>
      </c>
      <c r="DW46" s="14">
        <v>3.5208000000000003E-2</v>
      </c>
      <c r="DX46" s="14">
        <v>2.8229000000000001E-2</v>
      </c>
      <c r="DY46" s="14">
        <v>2.0636999999999999E-2</v>
      </c>
      <c r="DZ46" s="14">
        <v>3.7524000000000002E-2</v>
      </c>
      <c r="EA46" s="14">
        <v>4.7310999999999999E-2</v>
      </c>
      <c r="EB46" s="14">
        <v>4.7004999999999998E-2</v>
      </c>
      <c r="EC46" s="14">
        <v>-6.0000000000000002E-6</v>
      </c>
      <c r="ED46" s="14">
        <v>9.5982999999999999E-2</v>
      </c>
      <c r="EE46" s="35">
        <v>-1.239665</v>
      </c>
      <c r="EV46">
        <v>49</v>
      </c>
      <c r="EW46">
        <f t="shared" si="0"/>
        <v>-3</v>
      </c>
    </row>
    <row r="47" spans="1:153" x14ac:dyDescent="0.2">
      <c r="A47" s="13">
        <v>53</v>
      </c>
      <c r="B47" s="9">
        <v>6.2085000000000001E-2</v>
      </c>
      <c r="C47" s="14">
        <v>0.120796</v>
      </c>
      <c r="D47" s="14">
        <v>0.21171100000000001</v>
      </c>
      <c r="E47" s="14">
        <v>0.25482100000000002</v>
      </c>
      <c r="F47" s="14">
        <v>0.25553199999999998</v>
      </c>
      <c r="G47" s="14">
        <v>0.26060899999999998</v>
      </c>
      <c r="H47" s="14">
        <v>0.23730699999999999</v>
      </c>
      <c r="I47" s="14">
        <v>0.216447</v>
      </c>
      <c r="J47" s="14">
        <v>0.17002</v>
      </c>
      <c r="K47" s="14">
        <v>0.156254</v>
      </c>
      <c r="L47" s="14">
        <v>0.13222700000000001</v>
      </c>
      <c r="M47" s="14">
        <v>3.0776000000000001E-2</v>
      </c>
      <c r="N47" s="14">
        <v>6.5170000000000002E-3</v>
      </c>
      <c r="O47" s="14">
        <v>8.2280000000000006E-2</v>
      </c>
      <c r="P47" s="14">
        <v>-5.3097999999999999E-2</v>
      </c>
      <c r="Q47" s="14">
        <v>0.10412299999999999</v>
      </c>
      <c r="R47" s="14">
        <v>0.10301100000000001</v>
      </c>
      <c r="S47" s="14">
        <v>6.3177999999999998E-2</v>
      </c>
      <c r="T47" s="14">
        <v>0.18345900000000001</v>
      </c>
      <c r="U47" s="14">
        <v>0.17211699999999999</v>
      </c>
      <c r="V47" s="14">
        <v>0.11330999999999999</v>
      </c>
      <c r="W47" s="14">
        <v>9.4039999999999999E-2</v>
      </c>
      <c r="X47" s="14">
        <v>7.5301000000000007E-2</v>
      </c>
      <c r="Y47" s="14">
        <v>6.5141000000000004E-2</v>
      </c>
      <c r="Z47" s="14">
        <v>6.5076999999999996E-2</v>
      </c>
      <c r="AA47" s="14">
        <v>2.3130999999999999E-2</v>
      </c>
      <c r="AB47" s="14">
        <v>-0.121561</v>
      </c>
      <c r="AC47" s="14">
        <v>-6.1767000000000002E-2</v>
      </c>
      <c r="AD47" s="14">
        <v>-4.8589999999999996E-3</v>
      </c>
      <c r="AE47" s="14">
        <v>5.5256E-2</v>
      </c>
      <c r="AF47" s="14">
        <v>0.13789000000000001</v>
      </c>
      <c r="AG47" s="14">
        <v>0.114098</v>
      </c>
      <c r="AH47" s="14">
        <v>0.111468</v>
      </c>
      <c r="AI47" s="14">
        <v>9.2377000000000001E-2</v>
      </c>
      <c r="AJ47" s="14">
        <v>6.4906000000000005E-2</v>
      </c>
      <c r="AK47" s="14">
        <v>4.0090000000000001E-2</v>
      </c>
      <c r="AL47" s="14">
        <v>2.9552999999999999E-2</v>
      </c>
      <c r="AM47" s="14">
        <v>1.4064999999999999E-2</v>
      </c>
      <c r="AN47" s="14">
        <v>0.15032599999999999</v>
      </c>
      <c r="AO47" s="14">
        <v>0.19439899999999999</v>
      </c>
      <c r="AP47" s="14">
        <v>0.22497500000000001</v>
      </c>
      <c r="AQ47" s="14">
        <v>0.127221</v>
      </c>
      <c r="AR47" s="14">
        <v>1</v>
      </c>
      <c r="AS47" s="14">
        <v>0.924037</v>
      </c>
      <c r="AT47" s="14">
        <v>0.806593</v>
      </c>
      <c r="AU47" s="14">
        <v>0.71178799999999998</v>
      </c>
      <c r="AV47" s="14">
        <v>0.63022800000000001</v>
      </c>
      <c r="AW47" s="14">
        <v>0.57353200000000004</v>
      </c>
      <c r="AX47" s="14">
        <v>0.53962500000000002</v>
      </c>
      <c r="AY47" s="14">
        <v>0.50682300000000002</v>
      </c>
      <c r="AZ47" s="14">
        <v>-2.4528000000000001E-2</v>
      </c>
      <c r="BA47" s="14">
        <v>-3.4227E-2</v>
      </c>
      <c r="BB47" s="14">
        <v>-7.6854000000000006E-2</v>
      </c>
      <c r="BC47" s="14">
        <v>5.4338999999999998E-2</v>
      </c>
      <c r="BD47" s="14">
        <v>7.8243999999999994E-2</v>
      </c>
      <c r="BE47" s="14">
        <v>3.2814000000000003E-2</v>
      </c>
      <c r="BF47" s="14">
        <v>-1.7623E-2</v>
      </c>
      <c r="BG47" s="14">
        <v>1.0845E-2</v>
      </c>
      <c r="BH47" s="14">
        <v>4.1017999999999999E-2</v>
      </c>
      <c r="BI47" s="14">
        <v>9.0834999999999999E-2</v>
      </c>
      <c r="BJ47" s="14">
        <v>0.118627</v>
      </c>
      <c r="BK47" s="14">
        <v>0.12950700000000001</v>
      </c>
      <c r="BL47" s="14">
        <v>0.11941599999999999</v>
      </c>
      <c r="BM47" s="14">
        <v>6.8403000000000005E-2</v>
      </c>
      <c r="BN47" s="14">
        <v>-4.666E-3</v>
      </c>
      <c r="BO47" s="14">
        <v>6.7955000000000002E-2</v>
      </c>
      <c r="BP47" s="14">
        <v>0.16495799999999999</v>
      </c>
      <c r="BQ47" s="14">
        <v>0.24201300000000001</v>
      </c>
      <c r="BR47" s="14">
        <v>0.23209099999999999</v>
      </c>
      <c r="BS47" s="14">
        <v>0.18520200000000001</v>
      </c>
      <c r="BT47" s="14">
        <v>0.194047</v>
      </c>
      <c r="BU47" s="14">
        <v>0.16419900000000001</v>
      </c>
      <c r="BV47" s="14">
        <v>0.150557</v>
      </c>
      <c r="BW47" s="14">
        <v>0.14941099999999999</v>
      </c>
      <c r="BX47" s="14">
        <v>0.145649</v>
      </c>
      <c r="BY47" s="14">
        <v>-6.8025000000000002E-2</v>
      </c>
      <c r="BZ47" s="14">
        <v>-2.8867E-2</v>
      </c>
      <c r="CA47" s="14">
        <v>-4.7840000000000001E-3</v>
      </c>
      <c r="CB47" s="14">
        <v>3.3695000000000003E-2</v>
      </c>
      <c r="CC47" s="14">
        <v>0.21029</v>
      </c>
      <c r="CD47" s="14">
        <v>0.19878799999999999</v>
      </c>
      <c r="CE47" s="14">
        <v>0.207259</v>
      </c>
      <c r="CF47" s="14">
        <v>0.226358</v>
      </c>
      <c r="CG47" s="14">
        <v>0.18316099999999999</v>
      </c>
      <c r="CH47" s="14">
        <v>1.6712000000000001E-2</v>
      </c>
      <c r="CI47" s="14">
        <v>4.0295999999999998E-2</v>
      </c>
      <c r="CJ47" s="14">
        <v>1.6855999999999999E-2</v>
      </c>
      <c r="CK47" s="14">
        <v>6.2398000000000002E-2</v>
      </c>
      <c r="CL47" s="14">
        <v>4.5505999999999998E-2</v>
      </c>
      <c r="CM47" s="14">
        <v>5.7029999999999997E-2</v>
      </c>
      <c r="CN47" s="14">
        <v>0.16389799999999999</v>
      </c>
      <c r="CO47" s="14">
        <v>1.7316999999999999E-2</v>
      </c>
      <c r="CP47" s="14">
        <v>0.19436</v>
      </c>
      <c r="CQ47" s="14">
        <v>5.1082000000000002E-2</v>
      </c>
      <c r="CR47" s="14">
        <v>2.6870000000000002E-3</v>
      </c>
      <c r="CS47" s="14">
        <v>-3.908E-3</v>
      </c>
      <c r="CT47" s="14">
        <v>9.4856999999999997E-2</v>
      </c>
      <c r="CU47" s="14">
        <v>5.0592999999999999E-2</v>
      </c>
      <c r="CV47" s="14">
        <v>-7.8309999999999994E-3</v>
      </c>
      <c r="CW47" s="14">
        <v>5.6399999999999999E-2</v>
      </c>
      <c r="CX47" s="14">
        <v>6.7209000000000005E-2</v>
      </c>
      <c r="CY47" s="14">
        <v>7.3659000000000002E-2</v>
      </c>
      <c r="CZ47" s="14">
        <v>7.6650999999999997E-2</v>
      </c>
      <c r="DA47" s="14">
        <v>9.0470999999999996E-2</v>
      </c>
      <c r="DB47" s="14">
        <v>3.1330999999999998E-2</v>
      </c>
      <c r="DC47" s="14">
        <v>0.12289799999999999</v>
      </c>
      <c r="DD47" s="14">
        <v>8.7755E-2</v>
      </c>
      <c r="DE47" s="14">
        <v>7.4428999999999995E-2</v>
      </c>
      <c r="DF47" s="14">
        <v>0.34332800000000002</v>
      </c>
      <c r="DG47" s="14">
        <v>-5.4126000000000001E-2</v>
      </c>
      <c r="DH47" s="14">
        <v>8.4759000000000001E-2</v>
      </c>
      <c r="DI47" s="14">
        <v>0.15566099999999999</v>
      </c>
      <c r="DJ47" s="14">
        <v>0.15265799999999999</v>
      </c>
      <c r="DK47" s="14">
        <v>-3.6720999999999997E-2</v>
      </c>
      <c r="DL47" s="14">
        <v>0.12755</v>
      </c>
      <c r="DM47" s="14">
        <v>7.5886999999999996E-2</v>
      </c>
      <c r="DN47" s="14">
        <v>0.149921</v>
      </c>
      <c r="DO47" s="14">
        <v>-4.7801000000000003E-2</v>
      </c>
      <c r="DP47" s="14">
        <v>-0.102037</v>
      </c>
      <c r="DQ47" s="14">
        <v>6.4546000000000006E-2</v>
      </c>
      <c r="DR47" s="14">
        <v>-2.1301E-2</v>
      </c>
      <c r="DS47" s="14">
        <v>6.7390000000000002E-3</v>
      </c>
      <c r="DT47" s="14">
        <v>-0.254415</v>
      </c>
      <c r="DU47" s="14">
        <v>-0.111384</v>
      </c>
      <c r="DV47" s="14">
        <v>-0.112945</v>
      </c>
      <c r="DW47" s="14">
        <v>-0.122269</v>
      </c>
      <c r="DX47" s="14">
        <v>-0.101951</v>
      </c>
      <c r="DY47" s="14">
        <v>-0.109178</v>
      </c>
      <c r="DZ47" s="14">
        <v>-0.11341</v>
      </c>
      <c r="EA47" s="14">
        <v>-0.10018299999999999</v>
      </c>
      <c r="EB47" s="14">
        <v>-8.5401000000000005E-2</v>
      </c>
      <c r="EC47" s="14">
        <v>-4.0370999999999997E-2</v>
      </c>
      <c r="ED47" s="14">
        <v>-0.129186</v>
      </c>
      <c r="EE47" s="35">
        <v>14.408367999999999</v>
      </c>
      <c r="EV47">
        <v>50</v>
      </c>
      <c r="EW47">
        <f t="shared" si="0"/>
        <v>-3</v>
      </c>
    </row>
    <row r="48" spans="1:153" x14ac:dyDescent="0.2">
      <c r="A48" s="13">
        <v>54</v>
      </c>
      <c r="B48" s="9">
        <v>4.8343999999999998E-2</v>
      </c>
      <c r="C48" s="14">
        <v>0.10295799999999999</v>
      </c>
      <c r="D48" s="14">
        <v>0.18839900000000001</v>
      </c>
      <c r="E48" s="14">
        <v>0.235786</v>
      </c>
      <c r="F48" s="14">
        <v>0.25191999999999998</v>
      </c>
      <c r="G48" s="14">
        <v>0.26128699999999999</v>
      </c>
      <c r="H48" s="14">
        <v>0.25620100000000001</v>
      </c>
      <c r="I48" s="14">
        <v>0.240705</v>
      </c>
      <c r="J48" s="14">
        <v>0.20082800000000001</v>
      </c>
      <c r="K48" s="14">
        <v>0.19186700000000001</v>
      </c>
      <c r="L48" s="14">
        <v>0.173813</v>
      </c>
      <c r="M48" s="14">
        <v>8.2411999999999999E-2</v>
      </c>
      <c r="N48" s="14">
        <v>-4.4345000000000002E-2</v>
      </c>
      <c r="O48" s="14">
        <v>2.3886999999999999E-2</v>
      </c>
      <c r="P48" s="14">
        <v>-6.5976999999999994E-2</v>
      </c>
      <c r="Q48" s="14">
        <v>6.8212999999999996E-2</v>
      </c>
      <c r="R48" s="14">
        <v>6.5976000000000007E-2</v>
      </c>
      <c r="S48" s="14">
        <v>6.1828000000000001E-2</v>
      </c>
      <c r="T48" s="14">
        <v>0.19386200000000001</v>
      </c>
      <c r="U48" s="14">
        <v>0.20386299999999999</v>
      </c>
      <c r="V48" s="14">
        <v>0.14854899999999999</v>
      </c>
      <c r="W48" s="14">
        <v>0.131075</v>
      </c>
      <c r="X48" s="14">
        <v>0.11171300000000001</v>
      </c>
      <c r="Y48" s="14">
        <v>0.104657</v>
      </c>
      <c r="Z48" s="14">
        <v>9.9409999999999998E-2</v>
      </c>
      <c r="AA48" s="14">
        <v>5.0798999999999997E-2</v>
      </c>
      <c r="AB48" s="14">
        <v>-0.138795</v>
      </c>
      <c r="AC48" s="14">
        <v>-5.0771999999999998E-2</v>
      </c>
      <c r="AD48" s="14">
        <v>-2.0309000000000001E-2</v>
      </c>
      <c r="AE48" s="14">
        <v>3.7083999999999999E-2</v>
      </c>
      <c r="AF48" s="14">
        <v>0.13406000000000001</v>
      </c>
      <c r="AG48" s="14">
        <v>0.13191</v>
      </c>
      <c r="AH48" s="14">
        <v>0.147651</v>
      </c>
      <c r="AI48" s="14">
        <v>0.136932</v>
      </c>
      <c r="AJ48" s="14">
        <v>0.11967800000000001</v>
      </c>
      <c r="AK48" s="14">
        <v>9.4764000000000001E-2</v>
      </c>
      <c r="AL48" s="14">
        <v>8.1449999999999995E-2</v>
      </c>
      <c r="AM48" s="14">
        <v>6.4944000000000002E-2</v>
      </c>
      <c r="AN48" s="14">
        <v>8.4662000000000001E-2</v>
      </c>
      <c r="AO48" s="14">
        <v>8.1807000000000005E-2</v>
      </c>
      <c r="AP48" s="14">
        <v>0.112925</v>
      </c>
      <c r="AQ48" s="14">
        <v>5.2179999999999997E-2</v>
      </c>
      <c r="AR48" s="14">
        <v>0.924037</v>
      </c>
      <c r="AS48" s="14">
        <v>1</v>
      </c>
      <c r="AT48" s="14">
        <v>0.93776400000000004</v>
      </c>
      <c r="AU48" s="14">
        <v>0.86227699999999996</v>
      </c>
      <c r="AV48" s="14">
        <v>0.77879299999999996</v>
      </c>
      <c r="AW48" s="14">
        <v>0.71723499999999996</v>
      </c>
      <c r="AX48" s="14">
        <v>0.67072399999999999</v>
      </c>
      <c r="AY48" s="14">
        <v>0.63175700000000001</v>
      </c>
      <c r="AZ48" s="14">
        <v>-3.6481E-2</v>
      </c>
      <c r="BA48" s="14">
        <v>-6.3312999999999994E-2</v>
      </c>
      <c r="BB48" s="14">
        <v>-9.2190999999999995E-2</v>
      </c>
      <c r="BC48" s="14">
        <v>8.0167000000000002E-2</v>
      </c>
      <c r="BD48" s="14">
        <v>0.115674</v>
      </c>
      <c r="BE48" s="14">
        <v>2.5914E-2</v>
      </c>
      <c r="BF48" s="14">
        <v>2.1291999999999998E-2</v>
      </c>
      <c r="BG48" s="14">
        <v>2.1402000000000001E-2</v>
      </c>
      <c r="BH48" s="14">
        <v>4.0599999999999997E-2</v>
      </c>
      <c r="BI48" s="14">
        <v>0.113466</v>
      </c>
      <c r="BJ48" s="14">
        <v>0.144007</v>
      </c>
      <c r="BK48" s="14">
        <v>0.16213900000000001</v>
      </c>
      <c r="BL48" s="14">
        <v>0.158664</v>
      </c>
      <c r="BM48" s="14">
        <v>3.9206999999999999E-2</v>
      </c>
      <c r="BN48" s="14">
        <v>-2.9399000000000002E-2</v>
      </c>
      <c r="BO48" s="14">
        <v>2.0865999999999999E-2</v>
      </c>
      <c r="BP48" s="14">
        <v>0.13722400000000001</v>
      </c>
      <c r="BQ48" s="14">
        <v>0.24002299999999999</v>
      </c>
      <c r="BR48" s="14">
        <v>0.240208</v>
      </c>
      <c r="BS48" s="14">
        <v>0.210813</v>
      </c>
      <c r="BT48" s="14">
        <v>0.22714799999999999</v>
      </c>
      <c r="BU48" s="14">
        <v>0.200849</v>
      </c>
      <c r="BV48" s="14">
        <v>0.180178</v>
      </c>
      <c r="BW48" s="14">
        <v>0.17813599999999999</v>
      </c>
      <c r="BX48" s="14">
        <v>0.16892499999999999</v>
      </c>
      <c r="BY48" s="14">
        <v>-6.3445000000000001E-2</v>
      </c>
      <c r="BZ48" s="14">
        <v>-3.3374000000000001E-2</v>
      </c>
      <c r="CA48" s="14">
        <v>7.3759999999999997E-3</v>
      </c>
      <c r="CB48" s="14">
        <v>6.5716999999999998E-2</v>
      </c>
      <c r="CC48" s="14">
        <v>0.246861</v>
      </c>
      <c r="CD48" s="14">
        <v>0.246166</v>
      </c>
      <c r="CE48" s="14">
        <v>0.26650800000000002</v>
      </c>
      <c r="CF48" s="14">
        <v>0.26311400000000001</v>
      </c>
      <c r="CG48" s="14">
        <v>0.21232500000000001</v>
      </c>
      <c r="CH48" s="14">
        <v>-1.5866999999999999E-2</v>
      </c>
      <c r="CI48" s="14">
        <v>6.8669999999999998E-3</v>
      </c>
      <c r="CJ48" s="14">
        <v>-3.0065999999999999E-2</v>
      </c>
      <c r="CK48" s="14">
        <v>6.1799999999999997E-3</v>
      </c>
      <c r="CL48" s="14">
        <v>1.0709E-2</v>
      </c>
      <c r="CM48" s="14">
        <v>4.6795999999999997E-2</v>
      </c>
      <c r="CN48" s="14">
        <v>0.199936</v>
      </c>
      <c r="CO48" s="14">
        <v>-2.6411E-2</v>
      </c>
      <c r="CP48" s="14">
        <v>0.13390299999999999</v>
      </c>
      <c r="CQ48" s="14">
        <v>4.4739000000000001E-2</v>
      </c>
      <c r="CR48" s="14">
        <v>-1.2104E-2</v>
      </c>
      <c r="CS48" s="14">
        <v>-5.7986000000000003E-2</v>
      </c>
      <c r="CT48" s="14">
        <v>2.8115000000000001E-2</v>
      </c>
      <c r="CU48" s="14">
        <v>9.6399999999999993E-3</v>
      </c>
      <c r="CV48" s="14">
        <v>-3.7379999999999997E-2</v>
      </c>
      <c r="CW48" s="14">
        <v>5.0915000000000002E-2</v>
      </c>
      <c r="CX48" s="14">
        <v>5.7478000000000001E-2</v>
      </c>
      <c r="CY48" s="14">
        <v>6.1731000000000001E-2</v>
      </c>
      <c r="CZ48" s="14">
        <v>6.4424999999999996E-2</v>
      </c>
      <c r="DA48" s="14">
        <v>7.0902999999999994E-2</v>
      </c>
      <c r="DB48" s="14">
        <v>3.2245000000000003E-2</v>
      </c>
      <c r="DC48" s="14">
        <v>4.3542999999999998E-2</v>
      </c>
      <c r="DD48" s="14">
        <v>2.2644999999999998E-2</v>
      </c>
      <c r="DE48" s="14">
        <v>-6.0829999999999999E-3</v>
      </c>
      <c r="DF48" s="14">
        <v>0.30761500000000003</v>
      </c>
      <c r="DG48" s="14">
        <v>-7.7536999999999995E-2</v>
      </c>
      <c r="DH48" s="14">
        <v>7.7179999999999999E-2</v>
      </c>
      <c r="DI48" s="14">
        <v>0.14361499999999999</v>
      </c>
      <c r="DJ48" s="14">
        <v>0.141293</v>
      </c>
      <c r="DK48" s="14">
        <v>-3.2840000000000001E-2</v>
      </c>
      <c r="DL48" s="14">
        <v>0.125689</v>
      </c>
      <c r="DM48" s="14">
        <v>6.3247999999999999E-2</v>
      </c>
      <c r="DN48" s="14">
        <v>0.20005000000000001</v>
      </c>
      <c r="DO48" s="14">
        <v>-3.0318999999999999E-2</v>
      </c>
      <c r="DP48" s="14">
        <v>-0.13698099999999999</v>
      </c>
      <c r="DQ48" s="14">
        <v>7.5385999999999995E-2</v>
      </c>
      <c r="DR48" s="14">
        <v>-3.9815999999999997E-2</v>
      </c>
      <c r="DS48" s="14">
        <v>3.4129999999999998E-3</v>
      </c>
      <c r="DT48" s="14">
        <v>-0.248359</v>
      </c>
      <c r="DU48" s="14">
        <v>-0.119411</v>
      </c>
      <c r="DV48" s="14">
        <v>-0.129717</v>
      </c>
      <c r="DW48" s="14">
        <v>-0.13329299999999999</v>
      </c>
      <c r="DX48" s="14">
        <v>-0.119409</v>
      </c>
      <c r="DY48" s="14">
        <v>-0.12092600000000001</v>
      </c>
      <c r="DZ48" s="14">
        <v>-0.128917</v>
      </c>
      <c r="EA48" s="14">
        <v>-0.120921</v>
      </c>
      <c r="EB48" s="14">
        <v>-9.8666000000000004E-2</v>
      </c>
      <c r="EC48" s="14">
        <v>-5.0899E-2</v>
      </c>
      <c r="ED48" s="14">
        <v>-0.16267799999999999</v>
      </c>
      <c r="EE48" s="35">
        <v>14.789227000000009</v>
      </c>
      <c r="EV48">
        <v>51</v>
      </c>
      <c r="EW48">
        <f t="shared" si="0"/>
        <v>-3</v>
      </c>
    </row>
    <row r="49" spans="1:153" x14ac:dyDescent="0.2">
      <c r="A49" s="13">
        <v>55</v>
      </c>
      <c r="B49" s="9">
        <v>4.6369E-2</v>
      </c>
      <c r="C49" s="14">
        <v>0.10849399999999999</v>
      </c>
      <c r="D49" s="14">
        <v>0.188136</v>
      </c>
      <c r="E49" s="14">
        <v>0.22527</v>
      </c>
      <c r="F49" s="14">
        <v>0.248417</v>
      </c>
      <c r="G49" s="14">
        <v>0.266733</v>
      </c>
      <c r="H49" s="14">
        <v>0.28372599999999998</v>
      </c>
      <c r="I49" s="14">
        <v>0.274673</v>
      </c>
      <c r="J49" s="14">
        <v>0.249664</v>
      </c>
      <c r="K49" s="14">
        <v>0.23721100000000001</v>
      </c>
      <c r="L49" s="14">
        <v>0.21454300000000001</v>
      </c>
      <c r="M49" s="14">
        <v>0.133412</v>
      </c>
      <c r="N49" s="14">
        <v>-4.2729000000000003E-2</v>
      </c>
      <c r="O49" s="14">
        <v>9.4029999999999999E-3</v>
      </c>
      <c r="P49" s="14">
        <v>-4.7016000000000002E-2</v>
      </c>
      <c r="Q49" s="14">
        <v>5.8520999999999997E-2</v>
      </c>
      <c r="R49" s="14">
        <v>5.9249999999999997E-2</v>
      </c>
      <c r="S49" s="14">
        <v>4.6757E-2</v>
      </c>
      <c r="T49" s="14">
        <v>0.186584</v>
      </c>
      <c r="U49" s="14">
        <v>0.21249499999999999</v>
      </c>
      <c r="V49" s="14">
        <v>0.168099</v>
      </c>
      <c r="W49" s="14">
        <v>0.156862</v>
      </c>
      <c r="X49" s="14">
        <v>0.14222000000000001</v>
      </c>
      <c r="Y49" s="14">
        <v>0.13589000000000001</v>
      </c>
      <c r="Z49" s="14">
        <v>0.118659</v>
      </c>
      <c r="AA49" s="14">
        <v>6.2966999999999995E-2</v>
      </c>
      <c r="AB49" s="14">
        <v>-0.173813</v>
      </c>
      <c r="AC49" s="14">
        <v>-7.5814999999999994E-2</v>
      </c>
      <c r="AD49" s="14">
        <v>-1.0488000000000001E-2</v>
      </c>
      <c r="AE49" s="14">
        <v>6.5120000000000004E-3</v>
      </c>
      <c r="AF49" s="14">
        <v>0.12749199999999999</v>
      </c>
      <c r="AG49" s="14">
        <v>0.14311399999999999</v>
      </c>
      <c r="AH49" s="14">
        <v>0.17630799999999999</v>
      </c>
      <c r="AI49" s="14">
        <v>0.176866</v>
      </c>
      <c r="AJ49" s="14">
        <v>0.16669300000000001</v>
      </c>
      <c r="AK49" s="14">
        <v>0.141679</v>
      </c>
      <c r="AL49" s="14">
        <v>0.123339</v>
      </c>
      <c r="AM49" s="14">
        <v>9.3560000000000004E-2</v>
      </c>
      <c r="AN49" s="14">
        <v>5.6434999999999999E-2</v>
      </c>
      <c r="AO49" s="14">
        <v>5.2074000000000002E-2</v>
      </c>
      <c r="AP49" s="14">
        <v>7.4082999999999996E-2</v>
      </c>
      <c r="AQ49" s="14">
        <v>3.4168999999999998E-2</v>
      </c>
      <c r="AR49" s="14">
        <v>0.806593</v>
      </c>
      <c r="AS49" s="14">
        <v>0.93776400000000004</v>
      </c>
      <c r="AT49" s="14">
        <v>1</v>
      </c>
      <c r="AU49" s="14">
        <v>0.97226500000000005</v>
      </c>
      <c r="AV49" s="14">
        <v>0.91591999999999996</v>
      </c>
      <c r="AW49" s="14">
        <v>0.85950400000000005</v>
      </c>
      <c r="AX49" s="14">
        <v>0.81286599999999998</v>
      </c>
      <c r="AY49" s="14">
        <v>0.77414400000000005</v>
      </c>
      <c r="AZ49" s="14">
        <v>-3.2682999999999997E-2</v>
      </c>
      <c r="BA49" s="14">
        <v>-5.3564000000000001E-2</v>
      </c>
      <c r="BB49" s="14">
        <v>-0.106461</v>
      </c>
      <c r="BC49" s="14">
        <v>8.8762999999999995E-2</v>
      </c>
      <c r="BD49" s="14">
        <v>0.14923600000000001</v>
      </c>
      <c r="BE49" s="14">
        <v>6.9930999999999993E-2</v>
      </c>
      <c r="BF49" s="14">
        <v>1.9824000000000001E-2</v>
      </c>
      <c r="BG49" s="14">
        <v>1.2532E-2</v>
      </c>
      <c r="BH49" s="14">
        <v>2.4797E-2</v>
      </c>
      <c r="BI49" s="14">
        <v>0.120422</v>
      </c>
      <c r="BJ49" s="14">
        <v>0.167047</v>
      </c>
      <c r="BK49" s="14">
        <v>0.19806299999999999</v>
      </c>
      <c r="BL49" s="14">
        <v>0.20397199999999999</v>
      </c>
      <c r="BM49" s="14">
        <v>3.2421999999999999E-2</v>
      </c>
      <c r="BN49" s="14">
        <v>-1.9580000000000001E-3</v>
      </c>
      <c r="BO49" s="14">
        <v>1.1926000000000001E-2</v>
      </c>
      <c r="BP49" s="14">
        <v>0.12529899999999999</v>
      </c>
      <c r="BQ49" s="14">
        <v>0.23907900000000001</v>
      </c>
      <c r="BR49" s="14">
        <v>0.25217499999999998</v>
      </c>
      <c r="BS49" s="14">
        <v>0.24227099999999999</v>
      </c>
      <c r="BT49" s="14">
        <v>0.26983200000000002</v>
      </c>
      <c r="BU49" s="14">
        <v>0.240118</v>
      </c>
      <c r="BV49" s="14">
        <v>0.22581399999999999</v>
      </c>
      <c r="BW49" s="14">
        <v>0.218582</v>
      </c>
      <c r="BX49" s="14">
        <v>0.20929</v>
      </c>
      <c r="BY49" s="14">
        <v>-5.6572999999999998E-2</v>
      </c>
      <c r="BZ49" s="14">
        <v>-3.3689999999999998E-2</v>
      </c>
      <c r="CA49" s="14">
        <v>4.7342000000000002E-2</v>
      </c>
      <c r="CB49" s="14">
        <v>6.8113000000000007E-2</v>
      </c>
      <c r="CC49" s="14">
        <v>0.27732400000000001</v>
      </c>
      <c r="CD49" s="14">
        <v>0.27190199999999998</v>
      </c>
      <c r="CE49" s="14">
        <v>0.31049399999999999</v>
      </c>
      <c r="CF49" s="14">
        <v>0.31134299999999998</v>
      </c>
      <c r="CG49" s="14">
        <v>0.235904</v>
      </c>
      <c r="CH49" s="14">
        <v>2.4940000000000001E-3</v>
      </c>
      <c r="CI49" s="14">
        <v>1.3547999999999999E-2</v>
      </c>
      <c r="CJ49" s="14">
        <v>-2.4381E-2</v>
      </c>
      <c r="CK49" s="14">
        <v>2.7446999999999999E-2</v>
      </c>
      <c r="CL49" s="14">
        <v>4.1894000000000001E-2</v>
      </c>
      <c r="CM49" s="14">
        <v>7.3450000000000001E-2</v>
      </c>
      <c r="CN49" s="14">
        <v>0.215449</v>
      </c>
      <c r="CO49" s="14">
        <v>-3.3893E-2</v>
      </c>
      <c r="CP49" s="14">
        <v>0.11097</v>
      </c>
      <c r="CQ49" s="14">
        <v>3.3257000000000002E-2</v>
      </c>
      <c r="CR49" s="14">
        <v>-3.6221000000000003E-2</v>
      </c>
      <c r="CS49" s="14">
        <v>-5.1938999999999999E-2</v>
      </c>
      <c r="CT49" s="14">
        <v>1.9755999999999999E-2</v>
      </c>
      <c r="CU49" s="14">
        <v>5.5409999999999999E-3</v>
      </c>
      <c r="CV49" s="14">
        <v>-4.8981999999999998E-2</v>
      </c>
      <c r="CW49" s="14">
        <v>2.1708999999999999E-2</v>
      </c>
      <c r="CX49" s="14">
        <v>2.4697E-2</v>
      </c>
      <c r="CY49" s="14">
        <v>3.0186000000000001E-2</v>
      </c>
      <c r="CZ49" s="14">
        <v>3.8136999999999997E-2</v>
      </c>
      <c r="DA49" s="14">
        <v>4.0132000000000001E-2</v>
      </c>
      <c r="DB49" s="14">
        <v>2.5491E-2</v>
      </c>
      <c r="DC49" s="14">
        <v>5.7835999999999999E-2</v>
      </c>
      <c r="DD49" s="14">
        <v>4.0544999999999998E-2</v>
      </c>
      <c r="DE49" s="14">
        <v>1.6271000000000001E-2</v>
      </c>
      <c r="DF49" s="14">
        <v>0.27845999999999999</v>
      </c>
      <c r="DG49" s="14">
        <v>-7.3386999999999994E-2</v>
      </c>
      <c r="DH49" s="14">
        <v>7.0869000000000001E-2</v>
      </c>
      <c r="DI49" s="14">
        <v>0.14050799999999999</v>
      </c>
      <c r="DJ49" s="14">
        <v>0.13860900000000001</v>
      </c>
      <c r="DK49" s="14">
        <v>-4.3622000000000001E-2</v>
      </c>
      <c r="DL49" s="14">
        <v>0.102119</v>
      </c>
      <c r="DM49" s="14">
        <v>1.9661000000000001E-2</v>
      </c>
      <c r="DN49" s="14">
        <v>0.26288400000000001</v>
      </c>
      <c r="DO49" s="14">
        <v>2.3775000000000001E-2</v>
      </c>
      <c r="DP49" s="14">
        <v>-0.172156</v>
      </c>
      <c r="DQ49" s="14">
        <v>8.8970999999999995E-2</v>
      </c>
      <c r="DR49" s="14">
        <v>-8.5900000000000004E-2</v>
      </c>
      <c r="DS49" s="14">
        <v>-4.4332000000000003E-2</v>
      </c>
      <c r="DT49" s="14">
        <v>-0.18518799999999999</v>
      </c>
      <c r="DU49" s="14">
        <v>-0.117324</v>
      </c>
      <c r="DV49" s="14">
        <v>-0.14175199999999999</v>
      </c>
      <c r="DW49" s="14">
        <v>-0.15699399999999999</v>
      </c>
      <c r="DX49" s="14">
        <v>-0.150672</v>
      </c>
      <c r="DY49" s="14">
        <v>-0.155255</v>
      </c>
      <c r="DZ49" s="14">
        <v>-0.168709</v>
      </c>
      <c r="EA49" s="14">
        <v>-0.15704099999999999</v>
      </c>
      <c r="EB49" s="14">
        <v>-0.13734199999999999</v>
      </c>
      <c r="EC49" s="14">
        <v>-7.8246999999999997E-2</v>
      </c>
      <c r="ED49" s="14">
        <v>-0.171541</v>
      </c>
      <c r="EE49" s="35">
        <v>16.024549999999987</v>
      </c>
      <c r="EV49">
        <v>52</v>
      </c>
      <c r="EW49">
        <f t="shared" si="0"/>
        <v>-3</v>
      </c>
    </row>
    <row r="50" spans="1:153" x14ac:dyDescent="0.2">
      <c r="A50" s="13">
        <v>56</v>
      </c>
      <c r="B50" s="9">
        <v>4.6342000000000001E-2</v>
      </c>
      <c r="C50" s="14">
        <v>0.117994</v>
      </c>
      <c r="D50" s="14">
        <v>0.192465</v>
      </c>
      <c r="E50" s="14">
        <v>0.21551799999999999</v>
      </c>
      <c r="F50" s="14">
        <v>0.24682299999999999</v>
      </c>
      <c r="G50" s="14">
        <v>0.27190999999999999</v>
      </c>
      <c r="H50" s="14">
        <v>0.29776799999999998</v>
      </c>
      <c r="I50" s="14">
        <v>0.29204799999999997</v>
      </c>
      <c r="J50" s="14">
        <v>0.26886199999999999</v>
      </c>
      <c r="K50" s="14">
        <v>0.255969</v>
      </c>
      <c r="L50" s="14">
        <v>0.234461</v>
      </c>
      <c r="M50" s="14">
        <v>0.157448</v>
      </c>
      <c r="N50" s="14">
        <v>-2.1151E-2</v>
      </c>
      <c r="O50" s="14">
        <v>6.5700000000000003E-3</v>
      </c>
      <c r="P50" s="14">
        <v>-3.0469E-2</v>
      </c>
      <c r="Q50" s="14">
        <v>5.2019999999999997E-2</v>
      </c>
      <c r="R50" s="14">
        <v>4.0486000000000001E-2</v>
      </c>
      <c r="S50" s="14">
        <v>2.8247999999999999E-2</v>
      </c>
      <c r="T50" s="14">
        <v>0.18174199999999999</v>
      </c>
      <c r="U50" s="14">
        <v>0.215362</v>
      </c>
      <c r="V50" s="14">
        <v>0.17818400000000001</v>
      </c>
      <c r="W50" s="14">
        <v>0.170902</v>
      </c>
      <c r="X50" s="14">
        <v>0.160362</v>
      </c>
      <c r="Y50" s="14">
        <v>0.156973</v>
      </c>
      <c r="Z50" s="14">
        <v>0.13733400000000001</v>
      </c>
      <c r="AA50" s="14">
        <v>8.1719E-2</v>
      </c>
      <c r="AB50" s="14">
        <v>-0.17896599999999999</v>
      </c>
      <c r="AC50" s="14">
        <v>-8.1382999999999997E-2</v>
      </c>
      <c r="AD50" s="14">
        <v>1.92E-4</v>
      </c>
      <c r="AE50" s="14">
        <v>-1.7721000000000001E-2</v>
      </c>
      <c r="AF50" s="14">
        <v>0.109944</v>
      </c>
      <c r="AG50" s="14">
        <v>0.13513800000000001</v>
      </c>
      <c r="AH50" s="14">
        <v>0.173732</v>
      </c>
      <c r="AI50" s="14">
        <v>0.18074100000000001</v>
      </c>
      <c r="AJ50" s="14">
        <v>0.17524000000000001</v>
      </c>
      <c r="AK50" s="14">
        <v>0.15171200000000001</v>
      </c>
      <c r="AL50" s="14">
        <v>0.13175300000000001</v>
      </c>
      <c r="AM50" s="14">
        <v>0.102032</v>
      </c>
      <c r="AN50" s="14">
        <v>5.8644000000000002E-2</v>
      </c>
      <c r="AO50" s="14">
        <v>4.2742000000000002E-2</v>
      </c>
      <c r="AP50" s="14">
        <v>6.6543000000000005E-2</v>
      </c>
      <c r="AQ50" s="14">
        <v>-6.2370000000000004E-3</v>
      </c>
      <c r="AR50" s="14">
        <v>0.71178799999999998</v>
      </c>
      <c r="AS50" s="14">
        <v>0.86227699999999996</v>
      </c>
      <c r="AT50" s="14">
        <v>0.97226500000000005</v>
      </c>
      <c r="AU50" s="14">
        <v>1</v>
      </c>
      <c r="AV50" s="14">
        <v>0.97467499999999996</v>
      </c>
      <c r="AW50" s="14">
        <v>0.93265399999999998</v>
      </c>
      <c r="AX50" s="14">
        <v>0.89313799999999999</v>
      </c>
      <c r="AY50" s="14">
        <v>0.85492299999999999</v>
      </c>
      <c r="AZ50" s="14">
        <v>-2.1552999999999999E-2</v>
      </c>
      <c r="BA50" s="14">
        <v>-4.5353999999999998E-2</v>
      </c>
      <c r="BB50" s="14">
        <v>-9.8363999999999993E-2</v>
      </c>
      <c r="BC50" s="14">
        <v>9.1228000000000004E-2</v>
      </c>
      <c r="BD50" s="14">
        <v>0.161082</v>
      </c>
      <c r="BE50" s="14">
        <v>0.105973</v>
      </c>
      <c r="BF50" s="14">
        <v>3.7948000000000003E-2</v>
      </c>
      <c r="BG50" s="14">
        <v>5.1050000000000002E-3</v>
      </c>
      <c r="BH50" s="14">
        <v>1.6766E-2</v>
      </c>
      <c r="BI50" s="14">
        <v>0.122617</v>
      </c>
      <c r="BJ50" s="14">
        <v>0.17468</v>
      </c>
      <c r="BK50" s="14">
        <v>0.20158100000000001</v>
      </c>
      <c r="BL50" s="14">
        <v>0.209425</v>
      </c>
      <c r="BM50" s="14">
        <v>2.8472999999999998E-2</v>
      </c>
      <c r="BN50" s="14">
        <v>1.2467000000000001E-2</v>
      </c>
      <c r="BO50" s="14">
        <v>2.8189999999999999E-3</v>
      </c>
      <c r="BP50" s="14">
        <v>0.107013</v>
      </c>
      <c r="BQ50" s="14">
        <v>0.23128099999999999</v>
      </c>
      <c r="BR50" s="14">
        <v>0.249501</v>
      </c>
      <c r="BS50" s="14">
        <v>0.25412400000000002</v>
      </c>
      <c r="BT50" s="14">
        <v>0.29044599999999998</v>
      </c>
      <c r="BU50" s="14">
        <v>0.262934</v>
      </c>
      <c r="BV50" s="14">
        <v>0.248025</v>
      </c>
      <c r="BW50" s="14">
        <v>0.237042</v>
      </c>
      <c r="BX50" s="14">
        <v>0.22423199999999999</v>
      </c>
      <c r="BY50" s="14">
        <v>-6.1372000000000003E-2</v>
      </c>
      <c r="BZ50" s="14">
        <v>-2.5276E-2</v>
      </c>
      <c r="CA50" s="14">
        <v>6.4300999999999997E-2</v>
      </c>
      <c r="CB50" s="14">
        <v>6.8847000000000005E-2</v>
      </c>
      <c r="CC50" s="14">
        <v>0.29400199999999999</v>
      </c>
      <c r="CD50" s="14">
        <v>0.277638</v>
      </c>
      <c r="CE50" s="14">
        <v>0.322021</v>
      </c>
      <c r="CF50" s="14">
        <v>0.32233099999999998</v>
      </c>
      <c r="CG50" s="14">
        <v>0.240652</v>
      </c>
      <c r="CH50" s="14">
        <v>7.6439999999999998E-3</v>
      </c>
      <c r="CI50" s="14">
        <v>1.6791E-2</v>
      </c>
      <c r="CJ50" s="14">
        <v>-6.8800000000000003E-4</v>
      </c>
      <c r="CK50" s="14">
        <v>4.7738000000000003E-2</v>
      </c>
      <c r="CL50" s="14">
        <v>7.1711999999999998E-2</v>
      </c>
      <c r="CM50" s="14">
        <v>0.101006</v>
      </c>
      <c r="CN50" s="14">
        <v>0.217581</v>
      </c>
      <c r="CO50" s="14">
        <v>-2.9211999999999998E-2</v>
      </c>
      <c r="CP50" s="14">
        <v>0.107308</v>
      </c>
      <c r="CQ50" s="14">
        <v>1.7777999999999999E-2</v>
      </c>
      <c r="CR50" s="14">
        <v>-2.4285999999999999E-2</v>
      </c>
      <c r="CS50" s="14">
        <v>-4.8425999999999997E-2</v>
      </c>
      <c r="CT50" s="14">
        <v>1.5984999999999999E-2</v>
      </c>
      <c r="CU50" s="14">
        <v>6.1510000000000002E-3</v>
      </c>
      <c r="CV50" s="14">
        <v>-5.4455999999999997E-2</v>
      </c>
      <c r="CW50" s="14">
        <v>1.274E-3</v>
      </c>
      <c r="CX50" s="14">
        <v>1.8580000000000001E-3</v>
      </c>
      <c r="CY50" s="14">
        <v>8.6420000000000004E-3</v>
      </c>
      <c r="CZ50" s="14">
        <v>1.7575E-2</v>
      </c>
      <c r="DA50" s="14">
        <v>2.0348000000000002E-2</v>
      </c>
      <c r="DB50" s="14">
        <v>1.3453E-2</v>
      </c>
      <c r="DC50" s="14">
        <v>7.4288999999999994E-2</v>
      </c>
      <c r="DD50" s="14">
        <v>6.0402999999999998E-2</v>
      </c>
      <c r="DE50" s="14">
        <v>4.1667000000000003E-2</v>
      </c>
      <c r="DF50" s="14">
        <v>0.26978400000000002</v>
      </c>
      <c r="DG50" s="14">
        <v>-7.2469000000000006E-2</v>
      </c>
      <c r="DH50" s="14">
        <v>5.7999000000000002E-2</v>
      </c>
      <c r="DI50" s="14">
        <v>0.133548</v>
      </c>
      <c r="DJ50" s="14">
        <v>0.13183700000000001</v>
      </c>
      <c r="DK50" s="14">
        <v>-1.1452E-2</v>
      </c>
      <c r="DL50" s="14">
        <v>9.3604999999999994E-2</v>
      </c>
      <c r="DM50" s="14">
        <v>9.2060000000000006E-3</v>
      </c>
      <c r="DN50" s="14">
        <v>0.30447400000000002</v>
      </c>
      <c r="DO50" s="14">
        <v>5.3141000000000001E-2</v>
      </c>
      <c r="DP50" s="14">
        <v>-0.163631</v>
      </c>
      <c r="DQ50" s="14">
        <v>8.9844999999999994E-2</v>
      </c>
      <c r="DR50" s="14">
        <v>-0.102878</v>
      </c>
      <c r="DS50" s="14">
        <v>-5.5427999999999998E-2</v>
      </c>
      <c r="DT50" s="14">
        <v>-0.122349</v>
      </c>
      <c r="DU50" s="14">
        <v>-0.108544</v>
      </c>
      <c r="DV50" s="14">
        <v>-0.134661</v>
      </c>
      <c r="DW50" s="14">
        <v>-0.165244</v>
      </c>
      <c r="DX50" s="14">
        <v>-0.16300600000000001</v>
      </c>
      <c r="DY50" s="14">
        <v>-0.17125699999999999</v>
      </c>
      <c r="DZ50" s="14">
        <v>-0.18303800000000001</v>
      </c>
      <c r="EA50" s="14">
        <v>-0.175756</v>
      </c>
      <c r="EB50" s="14">
        <v>-0.15568899999999999</v>
      </c>
      <c r="EC50" s="14">
        <v>-8.3076999999999998E-2</v>
      </c>
      <c r="ED50" s="14">
        <v>-0.19110099999999999</v>
      </c>
      <c r="EE50" s="35">
        <v>16.590344999999999</v>
      </c>
      <c r="EV50">
        <v>53</v>
      </c>
      <c r="EW50">
        <f t="shared" si="0"/>
        <v>-3</v>
      </c>
    </row>
    <row r="51" spans="1:153" x14ac:dyDescent="0.2">
      <c r="A51" s="13">
        <v>57</v>
      </c>
      <c r="B51" s="9">
        <v>4.9028000000000002E-2</v>
      </c>
      <c r="C51" s="14">
        <v>0.12767100000000001</v>
      </c>
      <c r="D51" s="14">
        <v>0.19982900000000001</v>
      </c>
      <c r="E51" s="14">
        <v>0.20544699999999999</v>
      </c>
      <c r="F51" s="14">
        <v>0.24151700000000001</v>
      </c>
      <c r="G51" s="14">
        <v>0.26894699999999999</v>
      </c>
      <c r="H51" s="14">
        <v>0.29866500000000001</v>
      </c>
      <c r="I51" s="14">
        <v>0.29367300000000002</v>
      </c>
      <c r="J51" s="14">
        <v>0.27269100000000002</v>
      </c>
      <c r="K51" s="14">
        <v>0.25243100000000002</v>
      </c>
      <c r="L51" s="14">
        <v>0.231487</v>
      </c>
      <c r="M51" s="14">
        <v>0.168625</v>
      </c>
      <c r="N51" s="14">
        <v>7.0049999999999999E-3</v>
      </c>
      <c r="O51" s="14">
        <v>1.5365999999999999E-2</v>
      </c>
      <c r="P51" s="14">
        <v>-7.8560000000000001E-3</v>
      </c>
      <c r="Q51" s="14">
        <v>6.6306000000000004E-2</v>
      </c>
      <c r="R51" s="14">
        <v>5.4833E-2</v>
      </c>
      <c r="S51" s="14">
        <v>3.2382000000000001E-2</v>
      </c>
      <c r="T51" s="14">
        <v>0.18786900000000001</v>
      </c>
      <c r="U51" s="14">
        <v>0.224885</v>
      </c>
      <c r="V51" s="14">
        <v>0.189864</v>
      </c>
      <c r="W51" s="14">
        <v>0.183278</v>
      </c>
      <c r="X51" s="14">
        <v>0.17364599999999999</v>
      </c>
      <c r="Y51" s="14">
        <v>0.17027999999999999</v>
      </c>
      <c r="Z51" s="14">
        <v>0.147616</v>
      </c>
      <c r="AA51" s="14">
        <v>9.0893000000000002E-2</v>
      </c>
      <c r="AB51" s="14">
        <v>-0.157808</v>
      </c>
      <c r="AC51" s="14">
        <v>-7.2106000000000003E-2</v>
      </c>
      <c r="AD51" s="14">
        <v>1.3672E-2</v>
      </c>
      <c r="AE51" s="14">
        <v>5.953E-3</v>
      </c>
      <c r="AF51" s="14">
        <v>0.13308800000000001</v>
      </c>
      <c r="AG51" s="14">
        <v>0.15725</v>
      </c>
      <c r="AH51" s="14">
        <v>0.194602</v>
      </c>
      <c r="AI51" s="14">
        <v>0.201326</v>
      </c>
      <c r="AJ51" s="14">
        <v>0.19125400000000001</v>
      </c>
      <c r="AK51" s="14">
        <v>0.16660700000000001</v>
      </c>
      <c r="AL51" s="14">
        <v>0.142569</v>
      </c>
      <c r="AM51" s="14">
        <v>0.109862</v>
      </c>
      <c r="AN51" s="14">
        <v>8.2607E-2</v>
      </c>
      <c r="AO51" s="14">
        <v>7.3854000000000003E-2</v>
      </c>
      <c r="AP51" s="14">
        <v>8.9013999999999996E-2</v>
      </c>
      <c r="AQ51" s="14">
        <v>-4.1199E-2</v>
      </c>
      <c r="AR51" s="14">
        <v>0.63022800000000001</v>
      </c>
      <c r="AS51" s="14">
        <v>0.77879299999999996</v>
      </c>
      <c r="AT51" s="14">
        <v>0.91591999999999996</v>
      </c>
      <c r="AU51" s="14">
        <v>0.97467499999999996</v>
      </c>
      <c r="AV51" s="14">
        <v>1</v>
      </c>
      <c r="AW51" s="14">
        <v>0.98334299999999997</v>
      </c>
      <c r="AX51" s="14">
        <v>0.959144</v>
      </c>
      <c r="AY51" s="14">
        <v>0.92947400000000002</v>
      </c>
      <c r="AZ51" s="14">
        <v>-3.1666E-2</v>
      </c>
      <c r="BA51" s="14">
        <v>-5.3928999999999998E-2</v>
      </c>
      <c r="BB51" s="14">
        <v>-0.107375</v>
      </c>
      <c r="BC51" s="14">
        <v>9.7987000000000005E-2</v>
      </c>
      <c r="BD51" s="14">
        <v>0.16855600000000001</v>
      </c>
      <c r="BE51" s="14">
        <v>0.12447900000000001</v>
      </c>
      <c r="BF51" s="14">
        <v>4.0918999999999997E-2</v>
      </c>
      <c r="BG51" s="14">
        <v>1.2821000000000001E-2</v>
      </c>
      <c r="BH51" s="14">
        <v>1.3150999999999999E-2</v>
      </c>
      <c r="BI51" s="14">
        <v>0.13156200000000001</v>
      </c>
      <c r="BJ51" s="14">
        <v>0.18109</v>
      </c>
      <c r="BK51" s="14">
        <v>0.19947799999999999</v>
      </c>
      <c r="BL51" s="14">
        <v>0.20260700000000001</v>
      </c>
      <c r="BM51" s="14">
        <v>2.2154E-2</v>
      </c>
      <c r="BN51" s="14">
        <v>1.2444999999999999E-2</v>
      </c>
      <c r="BO51" s="14">
        <v>1.8304000000000001E-2</v>
      </c>
      <c r="BP51" s="14">
        <v>0.117798</v>
      </c>
      <c r="BQ51" s="14">
        <v>0.23777499999999999</v>
      </c>
      <c r="BR51" s="14">
        <v>0.25877600000000001</v>
      </c>
      <c r="BS51" s="14">
        <v>0.26902199999999998</v>
      </c>
      <c r="BT51" s="14">
        <v>0.30820599999999998</v>
      </c>
      <c r="BU51" s="14">
        <v>0.27835700000000002</v>
      </c>
      <c r="BV51" s="14">
        <v>0.26615100000000003</v>
      </c>
      <c r="BW51" s="14">
        <v>0.25161499999999998</v>
      </c>
      <c r="BX51" s="14">
        <v>0.239567</v>
      </c>
      <c r="BY51" s="14">
        <v>-6.8362999999999993E-2</v>
      </c>
      <c r="BZ51" s="14">
        <v>-2.5343000000000001E-2</v>
      </c>
      <c r="CA51" s="14">
        <v>5.7546E-2</v>
      </c>
      <c r="CB51" s="14">
        <v>6.2142999999999997E-2</v>
      </c>
      <c r="CC51" s="14">
        <v>0.29572900000000002</v>
      </c>
      <c r="CD51" s="14">
        <v>0.271675</v>
      </c>
      <c r="CE51" s="14">
        <v>0.31904300000000002</v>
      </c>
      <c r="CF51" s="14">
        <v>0.32252700000000001</v>
      </c>
      <c r="CG51" s="14">
        <v>0.24432400000000001</v>
      </c>
      <c r="CH51" s="14">
        <v>3.1706999999999999E-2</v>
      </c>
      <c r="CI51" s="14">
        <v>4.1194000000000001E-2</v>
      </c>
      <c r="CJ51" s="14">
        <v>1.7052999999999999E-2</v>
      </c>
      <c r="CK51" s="14">
        <v>7.2359000000000007E-2</v>
      </c>
      <c r="CL51" s="14">
        <v>9.0359999999999996E-2</v>
      </c>
      <c r="CM51" s="14">
        <v>0.10653600000000001</v>
      </c>
      <c r="CN51" s="14">
        <v>0.228912</v>
      </c>
      <c r="CO51" s="14">
        <v>-1.9323E-2</v>
      </c>
      <c r="CP51" s="14">
        <v>0.122998</v>
      </c>
      <c r="CQ51" s="14">
        <v>1.009E-2</v>
      </c>
      <c r="CR51" s="14">
        <v>-1.5249E-2</v>
      </c>
      <c r="CS51" s="14">
        <v>-1.7784999999999999E-2</v>
      </c>
      <c r="CT51" s="14">
        <v>4.3497000000000001E-2</v>
      </c>
      <c r="CU51" s="14">
        <v>2.6824000000000001E-2</v>
      </c>
      <c r="CV51" s="14">
        <v>-4.6501000000000001E-2</v>
      </c>
      <c r="CW51" s="14">
        <v>-7.7739999999999997E-3</v>
      </c>
      <c r="CX51" s="14">
        <v>-4.6449999999999998E-3</v>
      </c>
      <c r="CY51" s="14">
        <v>1.8940000000000001E-3</v>
      </c>
      <c r="CZ51" s="14">
        <v>1.2994E-2</v>
      </c>
      <c r="DA51" s="14">
        <v>1.6133000000000002E-2</v>
      </c>
      <c r="DB51" s="14">
        <v>1.2047E-2</v>
      </c>
      <c r="DC51" s="14">
        <v>7.7112E-2</v>
      </c>
      <c r="DD51" s="14">
        <v>8.4693000000000004E-2</v>
      </c>
      <c r="DE51" s="14">
        <v>5.8167000000000003E-2</v>
      </c>
      <c r="DF51" s="14">
        <v>0.24623700000000001</v>
      </c>
      <c r="DG51" s="14">
        <v>-6.5896999999999997E-2</v>
      </c>
      <c r="DH51" s="14">
        <v>4.9897999999999998E-2</v>
      </c>
      <c r="DI51" s="14">
        <v>0.116789</v>
      </c>
      <c r="DJ51" s="14">
        <v>0.115082</v>
      </c>
      <c r="DK51" s="14">
        <v>4.0730000000000002E-3</v>
      </c>
      <c r="DL51" s="14">
        <v>7.7663999999999997E-2</v>
      </c>
      <c r="DM51" s="14">
        <v>-2.3467999999999999E-2</v>
      </c>
      <c r="DN51" s="14">
        <v>0.318801</v>
      </c>
      <c r="DO51" s="14">
        <v>6.2604000000000007E-2</v>
      </c>
      <c r="DP51" s="14">
        <v>-0.15700800000000001</v>
      </c>
      <c r="DQ51" s="14">
        <v>7.0585999999999996E-2</v>
      </c>
      <c r="DR51" s="14">
        <v>-0.103871</v>
      </c>
      <c r="DS51" s="14">
        <v>-7.0656999999999998E-2</v>
      </c>
      <c r="DT51" s="14">
        <v>-8.0018000000000006E-2</v>
      </c>
      <c r="DU51" s="14">
        <v>-8.6194000000000007E-2</v>
      </c>
      <c r="DV51" s="14">
        <v>-0.11312700000000001</v>
      </c>
      <c r="DW51" s="14">
        <v>-0.16034799999999999</v>
      </c>
      <c r="DX51" s="14">
        <v>-0.162358</v>
      </c>
      <c r="DY51" s="14">
        <v>-0.17780599999999999</v>
      </c>
      <c r="DZ51" s="14">
        <v>-0.19143199999999999</v>
      </c>
      <c r="EA51" s="14">
        <v>-0.19062899999999999</v>
      </c>
      <c r="EB51" s="14">
        <v>-0.17372899999999999</v>
      </c>
      <c r="EC51" s="14">
        <v>-9.3278E-2</v>
      </c>
      <c r="ED51" s="14">
        <v>-0.20432600000000001</v>
      </c>
      <c r="EE51" s="35">
        <v>17.298512000000002</v>
      </c>
      <c r="EV51">
        <v>54</v>
      </c>
      <c r="EW51">
        <f t="shared" si="0"/>
        <v>-3</v>
      </c>
    </row>
    <row r="52" spans="1:153" x14ac:dyDescent="0.2">
      <c r="A52" s="13">
        <v>58</v>
      </c>
      <c r="B52" s="9">
        <v>5.7015000000000003E-2</v>
      </c>
      <c r="C52" s="14">
        <v>0.131549</v>
      </c>
      <c r="D52" s="14">
        <v>0.191945</v>
      </c>
      <c r="E52" s="14">
        <v>0.19431699999999999</v>
      </c>
      <c r="F52" s="14">
        <v>0.23309199999999999</v>
      </c>
      <c r="G52" s="14">
        <v>0.26332499999999998</v>
      </c>
      <c r="H52" s="14">
        <v>0.29396699999999998</v>
      </c>
      <c r="I52" s="14">
        <v>0.28971200000000003</v>
      </c>
      <c r="J52" s="14">
        <v>0.26868300000000001</v>
      </c>
      <c r="K52" s="14">
        <v>0.24204899999999999</v>
      </c>
      <c r="L52" s="14">
        <v>0.229464</v>
      </c>
      <c r="M52" s="14">
        <v>0.17294999999999999</v>
      </c>
      <c r="N52" s="14">
        <v>3.6870000000000002E-3</v>
      </c>
      <c r="O52" s="14">
        <v>1.0685E-2</v>
      </c>
      <c r="P52" s="14">
        <v>-8.0000000000000002E-3</v>
      </c>
      <c r="Q52" s="14">
        <v>5.3795000000000003E-2</v>
      </c>
      <c r="R52" s="14">
        <v>5.2565000000000001E-2</v>
      </c>
      <c r="S52" s="14">
        <v>3.5993999999999998E-2</v>
      </c>
      <c r="T52" s="14">
        <v>0.19369600000000001</v>
      </c>
      <c r="U52" s="14">
        <v>0.23591400000000001</v>
      </c>
      <c r="V52" s="14">
        <v>0.20074500000000001</v>
      </c>
      <c r="W52" s="14">
        <v>0.19392400000000001</v>
      </c>
      <c r="X52" s="14">
        <v>0.185117</v>
      </c>
      <c r="Y52" s="14">
        <v>0.180893</v>
      </c>
      <c r="Z52" s="14">
        <v>0.15954499999999999</v>
      </c>
      <c r="AA52" s="14">
        <v>0.10480299999999999</v>
      </c>
      <c r="AB52" s="14">
        <v>-0.15301999999999999</v>
      </c>
      <c r="AC52" s="14">
        <v>-6.5234E-2</v>
      </c>
      <c r="AD52" s="14">
        <v>1.7940999999999999E-2</v>
      </c>
      <c r="AE52" s="14">
        <v>3.1002999999999999E-2</v>
      </c>
      <c r="AF52" s="14">
        <v>0.156197</v>
      </c>
      <c r="AG52" s="14">
        <v>0.18296100000000001</v>
      </c>
      <c r="AH52" s="14">
        <v>0.218637</v>
      </c>
      <c r="AI52" s="14">
        <v>0.22350400000000001</v>
      </c>
      <c r="AJ52" s="14">
        <v>0.209983</v>
      </c>
      <c r="AK52" s="14">
        <v>0.18487300000000001</v>
      </c>
      <c r="AL52" s="14">
        <v>0.15890399999999999</v>
      </c>
      <c r="AM52" s="14">
        <v>0.12862999999999999</v>
      </c>
      <c r="AN52" s="14">
        <v>8.7545999999999999E-2</v>
      </c>
      <c r="AO52" s="14">
        <v>6.3038999999999998E-2</v>
      </c>
      <c r="AP52" s="14">
        <v>8.2991999999999996E-2</v>
      </c>
      <c r="AQ52" s="14">
        <v>-5.7487999999999997E-2</v>
      </c>
      <c r="AR52" s="14">
        <v>0.57353200000000004</v>
      </c>
      <c r="AS52" s="14">
        <v>0.71723499999999996</v>
      </c>
      <c r="AT52" s="14">
        <v>0.85950400000000005</v>
      </c>
      <c r="AU52" s="14">
        <v>0.93265399999999998</v>
      </c>
      <c r="AV52" s="14">
        <v>0.98334299999999997</v>
      </c>
      <c r="AW52" s="14">
        <v>1</v>
      </c>
      <c r="AX52" s="14">
        <v>0.99120200000000003</v>
      </c>
      <c r="AY52" s="14">
        <v>0.97378299999999995</v>
      </c>
      <c r="AZ52" s="14">
        <v>-3.4660999999999997E-2</v>
      </c>
      <c r="BA52" s="14">
        <v>-6.1976000000000003E-2</v>
      </c>
      <c r="BB52" s="14">
        <v>-0.119162</v>
      </c>
      <c r="BC52" s="14">
        <v>0.114417</v>
      </c>
      <c r="BD52" s="14">
        <v>0.184692</v>
      </c>
      <c r="BE52" s="14">
        <v>0.11753</v>
      </c>
      <c r="BF52" s="14">
        <v>4.2287999999999999E-2</v>
      </c>
      <c r="BG52" s="14">
        <v>7.4339999999999996E-3</v>
      </c>
      <c r="BH52" s="14">
        <v>1.1757999999999999E-2</v>
      </c>
      <c r="BI52" s="14">
        <v>0.144483</v>
      </c>
      <c r="BJ52" s="14">
        <v>0.19320599999999999</v>
      </c>
      <c r="BK52" s="14">
        <v>0.20313999999999999</v>
      </c>
      <c r="BL52" s="14">
        <v>0.201235</v>
      </c>
      <c r="BM52" s="14">
        <v>1.0470999999999999E-2</v>
      </c>
      <c r="BN52" s="14">
        <v>2.1350000000000002E-3</v>
      </c>
      <c r="BO52" s="14">
        <v>1.8259999999999998E-2</v>
      </c>
      <c r="BP52" s="14">
        <v>0.11147600000000001</v>
      </c>
      <c r="BQ52" s="14">
        <v>0.22999</v>
      </c>
      <c r="BR52" s="14">
        <v>0.254911</v>
      </c>
      <c r="BS52" s="14">
        <v>0.26830300000000001</v>
      </c>
      <c r="BT52" s="14">
        <v>0.30522199999999999</v>
      </c>
      <c r="BU52" s="14">
        <v>0.27986699999999998</v>
      </c>
      <c r="BV52" s="14">
        <v>0.26975100000000002</v>
      </c>
      <c r="BW52" s="14">
        <v>0.25575300000000001</v>
      </c>
      <c r="BX52" s="14">
        <v>0.24538299999999999</v>
      </c>
      <c r="BY52" s="14">
        <v>-6.8512000000000003E-2</v>
      </c>
      <c r="BZ52" s="14">
        <v>-2.8146000000000001E-2</v>
      </c>
      <c r="CA52" s="14">
        <v>4.2425999999999998E-2</v>
      </c>
      <c r="CB52" s="14">
        <v>6.3225000000000003E-2</v>
      </c>
      <c r="CC52" s="14">
        <v>0.29673500000000003</v>
      </c>
      <c r="CD52" s="14">
        <v>0.271837</v>
      </c>
      <c r="CE52" s="14">
        <v>0.325797</v>
      </c>
      <c r="CF52" s="14">
        <v>0.33102999999999999</v>
      </c>
      <c r="CG52" s="14">
        <v>0.25921300000000003</v>
      </c>
      <c r="CH52" s="14">
        <v>3.2067999999999999E-2</v>
      </c>
      <c r="CI52" s="14">
        <v>4.1868000000000002E-2</v>
      </c>
      <c r="CJ52" s="14">
        <v>1.7350999999999998E-2</v>
      </c>
      <c r="CK52" s="14">
        <v>6.225E-2</v>
      </c>
      <c r="CL52" s="14">
        <v>8.5020999999999999E-2</v>
      </c>
      <c r="CM52" s="14">
        <v>9.9227999999999997E-2</v>
      </c>
      <c r="CN52" s="14">
        <v>0.24074999999999999</v>
      </c>
      <c r="CO52" s="14">
        <v>-1.0551E-2</v>
      </c>
      <c r="CP52" s="14">
        <v>0.123319</v>
      </c>
      <c r="CQ52" s="14">
        <v>6.38E-4</v>
      </c>
      <c r="CR52" s="14">
        <v>-1.2204E-2</v>
      </c>
      <c r="CS52" s="14">
        <v>-2.6525E-2</v>
      </c>
      <c r="CT52" s="14">
        <v>3.0550999999999998E-2</v>
      </c>
      <c r="CU52" s="14">
        <v>1.2985E-2</v>
      </c>
      <c r="CV52" s="14">
        <v>-5.7201000000000002E-2</v>
      </c>
      <c r="CW52" s="14">
        <v>-1.2756999999999999E-2</v>
      </c>
      <c r="CX52" s="14">
        <v>-8.0260000000000001E-3</v>
      </c>
      <c r="CY52" s="14">
        <v>-2.1129999999999999E-3</v>
      </c>
      <c r="CZ52" s="14">
        <v>8.5459999999999998E-3</v>
      </c>
      <c r="DA52" s="14">
        <v>1.2324999999999999E-2</v>
      </c>
      <c r="DB52" s="14">
        <v>1.7781999999999999E-2</v>
      </c>
      <c r="DC52" s="14">
        <v>5.1773E-2</v>
      </c>
      <c r="DD52" s="14">
        <v>8.2321000000000005E-2</v>
      </c>
      <c r="DE52" s="14">
        <v>5.3359999999999998E-2</v>
      </c>
      <c r="DF52" s="14">
        <v>0.237957</v>
      </c>
      <c r="DG52" s="14">
        <v>-6.9494E-2</v>
      </c>
      <c r="DH52" s="14">
        <v>4.6469000000000003E-2</v>
      </c>
      <c r="DI52" s="14">
        <v>0.10846600000000001</v>
      </c>
      <c r="DJ52" s="14">
        <v>0.10675800000000001</v>
      </c>
      <c r="DK52" s="14">
        <v>3.7290000000000001E-3</v>
      </c>
      <c r="DL52" s="14">
        <v>6.7815E-2</v>
      </c>
      <c r="DM52" s="14">
        <v>-4.5060999999999997E-2</v>
      </c>
      <c r="DN52" s="14">
        <v>0.32994000000000001</v>
      </c>
      <c r="DO52" s="14">
        <v>6.7899000000000001E-2</v>
      </c>
      <c r="DP52" s="14">
        <v>-0.153528</v>
      </c>
      <c r="DQ52" s="14">
        <v>6.2038000000000003E-2</v>
      </c>
      <c r="DR52" s="14">
        <v>-0.102635</v>
      </c>
      <c r="DS52" s="14">
        <v>-8.4995000000000001E-2</v>
      </c>
      <c r="DT52" s="14">
        <v>-6.2179999999999999E-2</v>
      </c>
      <c r="DU52" s="14">
        <v>-7.6493000000000005E-2</v>
      </c>
      <c r="DV52" s="14">
        <v>-0.105532</v>
      </c>
      <c r="DW52" s="14">
        <v>-0.157361</v>
      </c>
      <c r="DX52" s="14">
        <v>-0.16483600000000001</v>
      </c>
      <c r="DY52" s="14">
        <v>-0.181091</v>
      </c>
      <c r="DZ52" s="14">
        <v>-0.19442599999999999</v>
      </c>
      <c r="EA52" s="14">
        <v>-0.19753499999999999</v>
      </c>
      <c r="EB52" s="14">
        <v>-0.182057</v>
      </c>
      <c r="EC52" s="14">
        <v>-8.6934999999999998E-2</v>
      </c>
      <c r="ED52" s="14">
        <v>-0.21174100000000001</v>
      </c>
      <c r="EE52" s="35">
        <v>17.220592999999997</v>
      </c>
      <c r="EV52">
        <v>55</v>
      </c>
      <c r="EW52">
        <f t="shared" si="0"/>
        <v>-3</v>
      </c>
    </row>
    <row r="53" spans="1:153" x14ac:dyDescent="0.2">
      <c r="A53" s="13">
        <v>59</v>
      </c>
      <c r="B53" s="9">
        <v>6.1225000000000002E-2</v>
      </c>
      <c r="C53" s="14">
        <v>0.130105</v>
      </c>
      <c r="D53" s="14">
        <v>0.18554899999999999</v>
      </c>
      <c r="E53" s="14">
        <v>0.18307799999999999</v>
      </c>
      <c r="F53" s="14">
        <v>0.227018</v>
      </c>
      <c r="G53" s="14">
        <v>0.25445299999999998</v>
      </c>
      <c r="H53" s="14">
        <v>0.28065200000000001</v>
      </c>
      <c r="I53" s="14">
        <v>0.27794600000000003</v>
      </c>
      <c r="J53" s="14">
        <v>0.25822000000000001</v>
      </c>
      <c r="K53" s="14">
        <v>0.22820799999999999</v>
      </c>
      <c r="L53" s="14">
        <v>0.21993199999999999</v>
      </c>
      <c r="M53" s="14">
        <v>0.164657</v>
      </c>
      <c r="N53" s="14">
        <v>6.2040000000000003E-3</v>
      </c>
      <c r="O53" s="14">
        <v>1.1627999999999999E-2</v>
      </c>
      <c r="P53" s="14">
        <v>-3.98E-3</v>
      </c>
      <c r="Q53" s="14">
        <v>5.4244000000000001E-2</v>
      </c>
      <c r="R53" s="14">
        <v>5.5710999999999997E-2</v>
      </c>
      <c r="S53" s="14">
        <v>4.0344999999999999E-2</v>
      </c>
      <c r="T53" s="14">
        <v>0.19150600000000001</v>
      </c>
      <c r="U53" s="14">
        <v>0.23184099999999999</v>
      </c>
      <c r="V53" s="14">
        <v>0.19228100000000001</v>
      </c>
      <c r="W53" s="14">
        <v>0.185</v>
      </c>
      <c r="X53" s="14">
        <v>0.17669799999999999</v>
      </c>
      <c r="Y53" s="14">
        <v>0.17224700000000001</v>
      </c>
      <c r="Z53" s="14">
        <v>0.15372</v>
      </c>
      <c r="AA53" s="14">
        <v>0.102407</v>
      </c>
      <c r="AB53" s="14">
        <v>-0.15906400000000001</v>
      </c>
      <c r="AC53" s="14">
        <v>-7.1132000000000001E-2</v>
      </c>
      <c r="AD53" s="14">
        <v>2.0525000000000002E-2</v>
      </c>
      <c r="AE53" s="14">
        <v>4.3956000000000002E-2</v>
      </c>
      <c r="AF53" s="14">
        <v>0.1706</v>
      </c>
      <c r="AG53" s="14">
        <v>0.19401499999999999</v>
      </c>
      <c r="AH53" s="14">
        <v>0.225102</v>
      </c>
      <c r="AI53" s="14">
        <v>0.22629099999999999</v>
      </c>
      <c r="AJ53" s="14">
        <v>0.20871500000000001</v>
      </c>
      <c r="AK53" s="14">
        <v>0.18468399999999999</v>
      </c>
      <c r="AL53" s="14">
        <v>0.15862200000000001</v>
      </c>
      <c r="AM53" s="14">
        <v>0.12867400000000001</v>
      </c>
      <c r="AN53" s="14">
        <v>9.4711000000000004E-2</v>
      </c>
      <c r="AO53" s="14">
        <v>6.6826999999999998E-2</v>
      </c>
      <c r="AP53" s="14">
        <v>8.8748999999999995E-2</v>
      </c>
      <c r="AQ53" s="14">
        <v>-6.3601000000000005E-2</v>
      </c>
      <c r="AR53" s="14">
        <v>0.53962500000000002</v>
      </c>
      <c r="AS53" s="14">
        <v>0.67072399999999999</v>
      </c>
      <c r="AT53" s="14">
        <v>0.81286599999999998</v>
      </c>
      <c r="AU53" s="14">
        <v>0.89313799999999999</v>
      </c>
      <c r="AV53" s="14">
        <v>0.959144</v>
      </c>
      <c r="AW53" s="14">
        <v>0.99120200000000003</v>
      </c>
      <c r="AX53" s="14">
        <v>1</v>
      </c>
      <c r="AY53" s="14">
        <v>0.99079300000000003</v>
      </c>
      <c r="AZ53" s="14">
        <v>-3.4298000000000002E-2</v>
      </c>
      <c r="BA53" s="14">
        <v>-6.1223E-2</v>
      </c>
      <c r="BB53" s="14">
        <v>-0.120313</v>
      </c>
      <c r="BC53" s="14">
        <v>0.123668</v>
      </c>
      <c r="BD53" s="14">
        <v>0.18909100000000001</v>
      </c>
      <c r="BE53" s="14">
        <v>0.121055</v>
      </c>
      <c r="BF53" s="14">
        <v>3.0304000000000001E-2</v>
      </c>
      <c r="BG53" s="14">
        <v>2.7550000000000001E-3</v>
      </c>
      <c r="BH53" s="14">
        <v>9.1090000000000008E-3</v>
      </c>
      <c r="BI53" s="14">
        <v>0.15007400000000001</v>
      </c>
      <c r="BJ53" s="14">
        <v>0.19628399999999999</v>
      </c>
      <c r="BK53" s="14">
        <v>0.19756699999999999</v>
      </c>
      <c r="BL53" s="14">
        <v>0.19380500000000001</v>
      </c>
      <c r="BM53" s="14">
        <v>1.2272E-2</v>
      </c>
      <c r="BN53" s="14">
        <v>2.2889999999999998E-3</v>
      </c>
      <c r="BO53" s="14">
        <v>2.2477E-2</v>
      </c>
      <c r="BP53" s="14">
        <v>0.10655000000000001</v>
      </c>
      <c r="BQ53" s="14">
        <v>0.21736800000000001</v>
      </c>
      <c r="BR53" s="14">
        <v>0.243649</v>
      </c>
      <c r="BS53" s="14">
        <v>0.25536399999999998</v>
      </c>
      <c r="BT53" s="14">
        <v>0.29262300000000002</v>
      </c>
      <c r="BU53" s="14">
        <v>0.27237099999999997</v>
      </c>
      <c r="BV53" s="14">
        <v>0.263129</v>
      </c>
      <c r="BW53" s="14">
        <v>0.24981900000000001</v>
      </c>
      <c r="BX53" s="14">
        <v>0.242757</v>
      </c>
      <c r="BY53" s="14">
        <v>-7.5131000000000003E-2</v>
      </c>
      <c r="BZ53" s="14">
        <v>-3.8607000000000002E-2</v>
      </c>
      <c r="CA53" s="14">
        <v>2.6773000000000002E-2</v>
      </c>
      <c r="CB53" s="14">
        <v>6.5321000000000004E-2</v>
      </c>
      <c r="CC53" s="14">
        <v>0.28378599999999998</v>
      </c>
      <c r="CD53" s="14">
        <v>0.25797900000000001</v>
      </c>
      <c r="CE53" s="14">
        <v>0.31089899999999998</v>
      </c>
      <c r="CF53" s="14">
        <v>0.32003799999999999</v>
      </c>
      <c r="CG53" s="14">
        <v>0.25193900000000002</v>
      </c>
      <c r="CH53" s="14">
        <v>4.0856999999999997E-2</v>
      </c>
      <c r="CI53" s="14">
        <v>5.1763000000000003E-2</v>
      </c>
      <c r="CJ53" s="14">
        <v>2.0136999999999999E-2</v>
      </c>
      <c r="CK53" s="14">
        <v>6.4644999999999994E-2</v>
      </c>
      <c r="CL53" s="14">
        <v>9.171E-2</v>
      </c>
      <c r="CM53" s="14">
        <v>0.105186</v>
      </c>
      <c r="CN53" s="14">
        <v>0.24016999999999999</v>
      </c>
      <c r="CO53" s="14">
        <v>6.1600000000000001E-4</v>
      </c>
      <c r="CP53" s="14">
        <v>0.128918</v>
      </c>
      <c r="CQ53" s="14">
        <v>-1.3200000000000001E-4</v>
      </c>
      <c r="CR53" s="14">
        <v>-1.0629E-2</v>
      </c>
      <c r="CS53" s="14">
        <v>-1.4385999999999999E-2</v>
      </c>
      <c r="CT53" s="14">
        <v>3.2342000000000003E-2</v>
      </c>
      <c r="CU53" s="14">
        <v>1.2168E-2</v>
      </c>
      <c r="CV53" s="14">
        <v>-5.7147000000000003E-2</v>
      </c>
      <c r="CW53" s="14">
        <v>-1.789E-2</v>
      </c>
      <c r="CX53" s="14">
        <v>-1.1958E-2</v>
      </c>
      <c r="CY53" s="14">
        <v>-6.0809999999999996E-3</v>
      </c>
      <c r="CZ53" s="14">
        <v>5.2360000000000002E-3</v>
      </c>
      <c r="DA53" s="14">
        <v>9.4830000000000001E-3</v>
      </c>
      <c r="DB53" s="14">
        <v>1.6388E-2</v>
      </c>
      <c r="DC53" s="14">
        <v>5.7591000000000003E-2</v>
      </c>
      <c r="DD53" s="14">
        <v>9.2991000000000004E-2</v>
      </c>
      <c r="DE53" s="14">
        <v>6.3051999999999997E-2</v>
      </c>
      <c r="DF53" s="14">
        <v>0.22839599999999999</v>
      </c>
      <c r="DG53" s="14">
        <v>-6.6070000000000004E-2</v>
      </c>
      <c r="DH53" s="14">
        <v>4.6675000000000001E-2</v>
      </c>
      <c r="DI53" s="14">
        <v>0.105393</v>
      </c>
      <c r="DJ53" s="14">
        <v>0.10376299999999999</v>
      </c>
      <c r="DK53" s="14">
        <v>6.2820000000000003E-3</v>
      </c>
      <c r="DL53" s="14">
        <v>6.3402E-2</v>
      </c>
      <c r="DM53" s="14">
        <v>-6.8164000000000002E-2</v>
      </c>
      <c r="DN53" s="14">
        <v>0.32740799999999998</v>
      </c>
      <c r="DO53" s="14">
        <v>6.6886000000000001E-2</v>
      </c>
      <c r="DP53" s="14">
        <v>-0.15385799999999999</v>
      </c>
      <c r="DQ53" s="14">
        <v>5.8297000000000002E-2</v>
      </c>
      <c r="DR53" s="14">
        <v>-0.11230999999999999</v>
      </c>
      <c r="DS53" s="14">
        <v>-0.102537</v>
      </c>
      <c r="DT53" s="14">
        <v>-5.5012999999999999E-2</v>
      </c>
      <c r="DU53" s="14">
        <v>-6.7332000000000003E-2</v>
      </c>
      <c r="DV53" s="14">
        <v>-9.5869999999999997E-2</v>
      </c>
      <c r="DW53" s="14">
        <v>-0.15221199999999999</v>
      </c>
      <c r="DX53" s="14">
        <v>-0.16062100000000001</v>
      </c>
      <c r="DY53" s="14">
        <v>-0.176679</v>
      </c>
      <c r="DZ53" s="14">
        <v>-0.19023799999999999</v>
      </c>
      <c r="EA53" s="14">
        <v>-0.19678499999999999</v>
      </c>
      <c r="EB53" s="14">
        <v>-0.182278</v>
      </c>
      <c r="EC53" s="14">
        <v>-8.2225000000000006E-2</v>
      </c>
      <c r="ED53" s="14">
        <v>-0.21357100000000001</v>
      </c>
      <c r="EE53" s="35">
        <v>16.843372999999985</v>
      </c>
      <c r="EV53">
        <v>56</v>
      </c>
      <c r="EW53">
        <f t="shared" si="0"/>
        <v>-3</v>
      </c>
    </row>
    <row r="54" spans="1:153" x14ac:dyDescent="0.2">
      <c r="A54" s="13">
        <v>60</v>
      </c>
      <c r="B54" s="9">
        <v>6.9722999999999993E-2</v>
      </c>
      <c r="C54" s="14">
        <v>0.138405</v>
      </c>
      <c r="D54" s="14">
        <v>0.18290300000000001</v>
      </c>
      <c r="E54" s="14">
        <v>0.17688400000000001</v>
      </c>
      <c r="F54" s="14">
        <v>0.22394900000000001</v>
      </c>
      <c r="G54" s="14">
        <v>0.249303</v>
      </c>
      <c r="H54" s="14">
        <v>0.27383999999999997</v>
      </c>
      <c r="I54" s="14">
        <v>0.27094000000000001</v>
      </c>
      <c r="J54" s="14">
        <v>0.25308599999999998</v>
      </c>
      <c r="K54" s="14">
        <v>0.21559300000000001</v>
      </c>
      <c r="L54" s="14">
        <v>0.20668300000000001</v>
      </c>
      <c r="M54" s="14">
        <v>0.158022</v>
      </c>
      <c r="N54" s="14">
        <v>8.0669999999999995E-3</v>
      </c>
      <c r="O54" s="14">
        <v>5.7780000000000001E-3</v>
      </c>
      <c r="P54" s="14">
        <v>-2.1419999999999998E-3</v>
      </c>
      <c r="Q54" s="14">
        <v>4.3173000000000003E-2</v>
      </c>
      <c r="R54" s="14">
        <v>5.7097000000000002E-2</v>
      </c>
      <c r="S54" s="14">
        <v>3.2992E-2</v>
      </c>
      <c r="T54" s="14">
        <v>0.180286</v>
      </c>
      <c r="U54" s="14">
        <v>0.22495499999999999</v>
      </c>
      <c r="V54" s="14">
        <v>0.190529</v>
      </c>
      <c r="W54" s="14">
        <v>0.18748300000000001</v>
      </c>
      <c r="X54" s="14">
        <v>0.18435399999999999</v>
      </c>
      <c r="Y54" s="14">
        <v>0.18025099999999999</v>
      </c>
      <c r="Z54" s="14">
        <v>0.16394800000000001</v>
      </c>
      <c r="AA54" s="14">
        <v>0.116732</v>
      </c>
      <c r="AB54" s="14">
        <v>-0.15181600000000001</v>
      </c>
      <c r="AC54" s="14">
        <v>-7.3051000000000005E-2</v>
      </c>
      <c r="AD54" s="14">
        <v>1.8395999999999999E-2</v>
      </c>
      <c r="AE54" s="14">
        <v>5.3851999999999997E-2</v>
      </c>
      <c r="AF54" s="14">
        <v>0.181369</v>
      </c>
      <c r="AG54" s="14">
        <v>0.204156</v>
      </c>
      <c r="AH54" s="14">
        <v>0.235011</v>
      </c>
      <c r="AI54" s="14">
        <v>0.235203</v>
      </c>
      <c r="AJ54" s="14">
        <v>0.21510499999999999</v>
      </c>
      <c r="AK54" s="14">
        <v>0.19117600000000001</v>
      </c>
      <c r="AL54" s="14">
        <v>0.165599</v>
      </c>
      <c r="AM54" s="14">
        <v>0.13878199999999999</v>
      </c>
      <c r="AN54" s="14">
        <v>9.3434000000000003E-2</v>
      </c>
      <c r="AO54" s="14">
        <v>5.6307000000000003E-2</v>
      </c>
      <c r="AP54" s="14">
        <v>7.8916E-2</v>
      </c>
      <c r="AQ54" s="14">
        <v>-6.3093999999999997E-2</v>
      </c>
      <c r="AR54" s="14">
        <v>0.50682300000000002</v>
      </c>
      <c r="AS54" s="14">
        <v>0.63175700000000001</v>
      </c>
      <c r="AT54" s="14">
        <v>0.77414400000000005</v>
      </c>
      <c r="AU54" s="14">
        <v>0.85492299999999999</v>
      </c>
      <c r="AV54" s="14">
        <v>0.92947400000000002</v>
      </c>
      <c r="AW54" s="14">
        <v>0.97378299999999995</v>
      </c>
      <c r="AX54" s="14">
        <v>0.99079300000000003</v>
      </c>
      <c r="AY54" s="14">
        <v>1</v>
      </c>
      <c r="AZ54" s="14">
        <v>-2.3734999999999999E-2</v>
      </c>
      <c r="BA54" s="14">
        <v>-4.6882E-2</v>
      </c>
      <c r="BB54" s="14">
        <v>-0.112779</v>
      </c>
      <c r="BC54" s="14">
        <v>0.14275299999999999</v>
      </c>
      <c r="BD54" s="14">
        <v>0.20222699999999999</v>
      </c>
      <c r="BE54" s="14">
        <v>0.10651099999999999</v>
      </c>
      <c r="BF54" s="14">
        <v>2.5090999999999999E-2</v>
      </c>
      <c r="BG54" s="14">
        <v>1.2539999999999999E-3</v>
      </c>
      <c r="BH54" s="14">
        <v>2.0663000000000001E-2</v>
      </c>
      <c r="BI54" s="14">
        <v>0.14249600000000001</v>
      </c>
      <c r="BJ54" s="14">
        <v>0.18802099999999999</v>
      </c>
      <c r="BK54" s="14">
        <v>0.18847</v>
      </c>
      <c r="BL54" s="14">
        <v>0.18412200000000001</v>
      </c>
      <c r="BM54" s="14">
        <v>5.6769999999999998E-3</v>
      </c>
      <c r="BN54" s="14">
        <v>-4.7879999999999997E-3</v>
      </c>
      <c r="BO54" s="14">
        <v>2.0726000000000001E-2</v>
      </c>
      <c r="BP54" s="14">
        <v>9.7883999999999999E-2</v>
      </c>
      <c r="BQ54" s="14">
        <v>0.20786399999999999</v>
      </c>
      <c r="BR54" s="14">
        <v>0.23589099999999999</v>
      </c>
      <c r="BS54" s="14">
        <v>0.24826799999999999</v>
      </c>
      <c r="BT54" s="14">
        <v>0.28502300000000003</v>
      </c>
      <c r="BU54" s="14">
        <v>0.26243100000000003</v>
      </c>
      <c r="BV54" s="14">
        <v>0.25931700000000002</v>
      </c>
      <c r="BW54" s="14">
        <v>0.247672</v>
      </c>
      <c r="BX54" s="14">
        <v>0.24248400000000001</v>
      </c>
      <c r="BY54" s="14">
        <v>-7.1861999999999995E-2</v>
      </c>
      <c r="BZ54" s="14">
        <v>-4.2671000000000001E-2</v>
      </c>
      <c r="CA54" s="14">
        <v>2.5054E-2</v>
      </c>
      <c r="CB54" s="14">
        <v>6.7265000000000005E-2</v>
      </c>
      <c r="CC54" s="14">
        <v>0.27605000000000002</v>
      </c>
      <c r="CD54" s="14">
        <v>0.25311099999999997</v>
      </c>
      <c r="CE54" s="14">
        <v>0.30929099999999998</v>
      </c>
      <c r="CF54" s="14">
        <v>0.32102999999999998</v>
      </c>
      <c r="CG54" s="14">
        <v>0.25989400000000001</v>
      </c>
      <c r="CH54" s="14">
        <v>4.1700000000000001E-2</v>
      </c>
      <c r="CI54" s="14">
        <v>6.5207000000000001E-2</v>
      </c>
      <c r="CJ54" s="14">
        <v>1.3004999999999999E-2</v>
      </c>
      <c r="CK54" s="14">
        <v>5.5043000000000002E-2</v>
      </c>
      <c r="CL54" s="14">
        <v>8.7183999999999998E-2</v>
      </c>
      <c r="CM54" s="14">
        <v>0.103704</v>
      </c>
      <c r="CN54" s="14">
        <v>0.235873</v>
      </c>
      <c r="CO54" s="14">
        <v>2.1610000000000002E-3</v>
      </c>
      <c r="CP54" s="14">
        <v>0.126253</v>
      </c>
      <c r="CQ54" s="14">
        <v>1.916E-3</v>
      </c>
      <c r="CR54" s="14">
        <v>-1.3169E-2</v>
      </c>
      <c r="CS54" s="14">
        <v>-1.0274E-2</v>
      </c>
      <c r="CT54" s="14">
        <v>3.0130000000000001E-2</v>
      </c>
      <c r="CU54" s="14">
        <v>7.7780000000000002E-3</v>
      </c>
      <c r="CV54" s="14">
        <v>-5.6688000000000002E-2</v>
      </c>
      <c r="CW54" s="14">
        <v>-2.2225999999999999E-2</v>
      </c>
      <c r="CX54" s="14">
        <v>-1.2898E-2</v>
      </c>
      <c r="CY54" s="14">
        <v>-5.6140000000000001E-3</v>
      </c>
      <c r="CZ54" s="14">
        <v>7.979E-3</v>
      </c>
      <c r="DA54" s="14">
        <v>1.3431999999999999E-2</v>
      </c>
      <c r="DB54" s="14">
        <v>7.1960000000000001E-3</v>
      </c>
      <c r="DC54" s="14">
        <v>5.3345999999999998E-2</v>
      </c>
      <c r="DD54" s="14">
        <v>9.6699999999999994E-2</v>
      </c>
      <c r="DE54" s="14">
        <v>7.0874999999999994E-2</v>
      </c>
      <c r="DF54" s="14">
        <v>0.22126199999999999</v>
      </c>
      <c r="DG54" s="14">
        <v>-6.8909999999999999E-2</v>
      </c>
      <c r="DH54" s="14">
        <v>4.4657000000000002E-2</v>
      </c>
      <c r="DI54" s="14">
        <v>0.10617799999999999</v>
      </c>
      <c r="DJ54" s="14">
        <v>0.10464900000000001</v>
      </c>
      <c r="DK54" s="14">
        <v>-1.157E-2</v>
      </c>
      <c r="DL54" s="14">
        <v>5.9657000000000002E-2</v>
      </c>
      <c r="DM54" s="14">
        <v>-8.4583000000000005E-2</v>
      </c>
      <c r="DN54" s="14">
        <v>0.32935500000000001</v>
      </c>
      <c r="DO54" s="14">
        <v>7.6160000000000005E-2</v>
      </c>
      <c r="DP54" s="14">
        <v>-0.16254399999999999</v>
      </c>
      <c r="DQ54" s="14">
        <v>5.7113999999999998E-2</v>
      </c>
      <c r="DR54" s="14">
        <v>-0.122903</v>
      </c>
      <c r="DS54" s="14">
        <v>-0.126336</v>
      </c>
      <c r="DT54" s="14">
        <v>-4.2694999999999997E-2</v>
      </c>
      <c r="DU54" s="14">
        <v>-6.4383999999999997E-2</v>
      </c>
      <c r="DV54" s="14">
        <v>-9.3133999999999995E-2</v>
      </c>
      <c r="DW54" s="14">
        <v>-0.152833</v>
      </c>
      <c r="DX54" s="14">
        <v>-0.16467200000000001</v>
      </c>
      <c r="DY54" s="14">
        <v>-0.18162</v>
      </c>
      <c r="DZ54" s="14">
        <v>-0.19506999999999999</v>
      </c>
      <c r="EA54" s="14">
        <v>-0.203568</v>
      </c>
      <c r="EB54" s="14">
        <v>-0.191638</v>
      </c>
      <c r="EC54" s="14">
        <v>-8.1415000000000001E-2</v>
      </c>
      <c r="ED54" s="14">
        <v>-0.22053</v>
      </c>
      <c r="EE54" s="35">
        <v>16.486939000000007</v>
      </c>
      <c r="EV54">
        <v>57</v>
      </c>
      <c r="EW54">
        <f t="shared" si="0"/>
        <v>-3</v>
      </c>
    </row>
    <row r="55" spans="1:153" x14ac:dyDescent="0.2">
      <c r="A55" s="13">
        <v>61</v>
      </c>
      <c r="B55" s="9">
        <v>0.17047000000000001</v>
      </c>
      <c r="C55" s="14">
        <v>0.190471</v>
      </c>
      <c r="D55" s="14">
        <v>0.19122700000000001</v>
      </c>
      <c r="E55" s="14">
        <v>0.11611100000000001</v>
      </c>
      <c r="F55" s="14">
        <v>1.588E-3</v>
      </c>
      <c r="G55" s="14">
        <v>-1.441E-3</v>
      </c>
      <c r="H55" s="14">
        <v>-9.3609999999999995E-3</v>
      </c>
      <c r="I55" s="14">
        <v>-5.3610000000000003E-3</v>
      </c>
      <c r="J55" s="14">
        <v>1.5221E-2</v>
      </c>
      <c r="K55" s="14">
        <v>-2.2994000000000001E-2</v>
      </c>
      <c r="L55" s="14">
        <v>-1.6123999999999999E-2</v>
      </c>
      <c r="M55" s="14">
        <v>7.9360000000000003E-3</v>
      </c>
      <c r="N55" s="14">
        <v>1.5250000000000001E-3</v>
      </c>
      <c r="O55" s="14">
        <v>7.8014E-2</v>
      </c>
      <c r="P55" s="14">
        <v>9.8502999999999993E-2</v>
      </c>
      <c r="Q55" s="14">
        <v>7.5680000000000001E-3</v>
      </c>
      <c r="R55" s="14">
        <v>0.102131</v>
      </c>
      <c r="S55" s="14">
        <v>2.1805999999999999E-2</v>
      </c>
      <c r="T55" s="14">
        <v>5.6008000000000002E-2</v>
      </c>
      <c r="U55" s="14">
        <v>1.5800999999999999E-2</v>
      </c>
      <c r="V55" s="14">
        <v>2.4486000000000001E-2</v>
      </c>
      <c r="W55" s="14">
        <v>3.8738000000000002E-2</v>
      </c>
      <c r="X55" s="14">
        <v>3.8254999999999997E-2</v>
      </c>
      <c r="Y55" s="14">
        <v>3.7553999999999997E-2</v>
      </c>
      <c r="Z55" s="14">
        <v>3.0336999999999999E-2</v>
      </c>
      <c r="AA55" s="14">
        <v>2.4178999999999999E-2</v>
      </c>
      <c r="AB55" s="14">
        <v>-0.10396900000000001</v>
      </c>
      <c r="AC55" s="14">
        <v>-3.8709999999999999E-3</v>
      </c>
      <c r="AD55" s="14">
        <v>4.9214000000000001E-2</v>
      </c>
      <c r="AE55" s="14">
        <v>-1.3475000000000001E-2</v>
      </c>
      <c r="AF55" s="14">
        <v>-5.0206000000000001E-2</v>
      </c>
      <c r="AG55" s="14">
        <v>-0.104536</v>
      </c>
      <c r="AH55" s="14">
        <v>-0.10237</v>
      </c>
      <c r="AI55" s="14">
        <v>-8.1022999999999998E-2</v>
      </c>
      <c r="AJ55" s="14">
        <v>-6.1756999999999999E-2</v>
      </c>
      <c r="AK55" s="14">
        <v>-8.3552000000000001E-2</v>
      </c>
      <c r="AL55" s="14">
        <v>-0.110661</v>
      </c>
      <c r="AM55" s="14">
        <v>-0.14383000000000001</v>
      </c>
      <c r="AN55" s="14">
        <v>0.21715999999999999</v>
      </c>
      <c r="AO55" s="14">
        <v>5.1129000000000001E-2</v>
      </c>
      <c r="AP55" s="14">
        <v>0.115799</v>
      </c>
      <c r="AQ55" s="14">
        <v>-6.6142000000000006E-2</v>
      </c>
      <c r="AR55" s="14">
        <v>-2.4528000000000001E-2</v>
      </c>
      <c r="AS55" s="14">
        <v>-3.6481E-2</v>
      </c>
      <c r="AT55" s="14">
        <v>-3.2682999999999997E-2</v>
      </c>
      <c r="AU55" s="14">
        <v>-2.1552999999999999E-2</v>
      </c>
      <c r="AV55" s="14">
        <v>-3.1666E-2</v>
      </c>
      <c r="AW55" s="14">
        <v>-3.4660999999999997E-2</v>
      </c>
      <c r="AX55" s="14">
        <v>-3.4298000000000002E-2</v>
      </c>
      <c r="AY55" s="14">
        <v>-2.3734999999999999E-2</v>
      </c>
      <c r="AZ55" s="14">
        <v>1</v>
      </c>
      <c r="BA55" s="14">
        <v>0.564639</v>
      </c>
      <c r="BB55" s="14">
        <v>0.462057</v>
      </c>
      <c r="BC55" s="14">
        <v>0.105375</v>
      </c>
      <c r="BD55" s="14">
        <v>1.1823999999999999E-2</v>
      </c>
      <c r="BE55" s="14">
        <v>-1.5039999999999999E-3</v>
      </c>
      <c r="BF55" s="14">
        <v>0.14680799999999999</v>
      </c>
      <c r="BG55" s="14">
        <v>6.6753000000000007E-2</v>
      </c>
      <c r="BH55" s="14">
        <v>0.115714</v>
      </c>
      <c r="BI55" s="14">
        <v>-1.4940999999999999E-2</v>
      </c>
      <c r="BJ55" s="14">
        <v>-4.2306000000000003E-2</v>
      </c>
      <c r="BK55" s="14">
        <v>-1.1636000000000001E-2</v>
      </c>
      <c r="BL55" s="14">
        <v>-6.0599999999999998E-4</v>
      </c>
      <c r="BM55" s="14">
        <v>0.104392</v>
      </c>
      <c r="BN55" s="14">
        <v>3.8329000000000002E-2</v>
      </c>
      <c r="BO55" s="14">
        <v>-5.1538E-2</v>
      </c>
      <c r="BP55" s="14">
        <v>-5.9361999999999998E-2</v>
      </c>
      <c r="BQ55" s="14">
        <v>-3.1899999999999998E-2</v>
      </c>
      <c r="BR55" s="14">
        <v>-2.2133E-2</v>
      </c>
      <c r="BS55" s="14">
        <v>-4.2101E-2</v>
      </c>
      <c r="BT55" s="14">
        <v>-3.8980000000000001E-2</v>
      </c>
      <c r="BU55" s="14">
        <v>-4.3455000000000001E-2</v>
      </c>
      <c r="BV55" s="14">
        <v>-3.5556999999999998E-2</v>
      </c>
      <c r="BW55" s="14">
        <v>-5.0964000000000002E-2</v>
      </c>
      <c r="BX55" s="14">
        <v>-5.4744000000000001E-2</v>
      </c>
      <c r="BY55" s="14">
        <v>-1.2375000000000001E-2</v>
      </c>
      <c r="BZ55" s="14">
        <v>1.2770999999999999E-2</v>
      </c>
      <c r="CA55" s="14">
        <v>8.4911E-2</v>
      </c>
      <c r="CB55" s="14">
        <v>-1.5082999999999999E-2</v>
      </c>
      <c r="CC55" s="14">
        <v>-0.106543</v>
      </c>
      <c r="CD55" s="14">
        <v>-0.106586</v>
      </c>
      <c r="CE55" s="14">
        <v>-1.4511E-2</v>
      </c>
      <c r="CF55" s="14">
        <v>-4.47E-3</v>
      </c>
      <c r="CG55" s="14">
        <v>-1.3298000000000001E-2</v>
      </c>
      <c r="CH55" s="14">
        <v>0.14061100000000001</v>
      </c>
      <c r="CI55" s="14">
        <v>2.4608000000000001E-2</v>
      </c>
      <c r="CJ55" s="14">
        <v>0.119881</v>
      </c>
      <c r="CK55" s="14">
        <v>6.5669000000000005E-2</v>
      </c>
      <c r="CL55" s="14">
        <v>7.7810000000000004E-2</v>
      </c>
      <c r="CM55" s="14">
        <v>7.6494999999999994E-2</v>
      </c>
      <c r="CN55" s="14">
        <v>-1.3727E-2</v>
      </c>
      <c r="CO55" s="14">
        <v>-7.3675000000000004E-2</v>
      </c>
      <c r="CP55" s="14">
        <v>1.2829999999999999E-2</v>
      </c>
      <c r="CQ55" s="14">
        <v>9.5270000000000007E-3</v>
      </c>
      <c r="CR55" s="14">
        <v>0.18910199999999999</v>
      </c>
      <c r="CS55" s="14">
        <v>0.12274599999999999</v>
      </c>
      <c r="CT55" s="14">
        <v>0.107752</v>
      </c>
      <c r="CU55" s="14">
        <v>7.331E-2</v>
      </c>
      <c r="CV55" s="14">
        <v>5.9568000000000003E-2</v>
      </c>
      <c r="CW55" s="14">
        <v>-9.4442999999999999E-2</v>
      </c>
      <c r="CX55" s="14">
        <v>-9.7401000000000001E-2</v>
      </c>
      <c r="CY55" s="14">
        <v>-9.2325000000000004E-2</v>
      </c>
      <c r="CZ55" s="14">
        <v>-6.6158999999999996E-2</v>
      </c>
      <c r="DA55" s="14">
        <v>-7.1117E-2</v>
      </c>
      <c r="DB55" s="14">
        <v>0.102132</v>
      </c>
      <c r="DC55" s="14">
        <v>0.126328</v>
      </c>
      <c r="DD55" s="14">
        <v>0.119336</v>
      </c>
      <c r="DE55" s="14">
        <v>0.103322</v>
      </c>
      <c r="DF55" s="14">
        <v>-4.2380000000000001E-2</v>
      </c>
      <c r="DG55" s="14">
        <v>-4.1531999999999999E-2</v>
      </c>
      <c r="DH55" s="14">
        <v>8.3289000000000002E-2</v>
      </c>
      <c r="DI55" s="14">
        <v>9.6010999999999999E-2</v>
      </c>
      <c r="DJ55" s="14">
        <v>9.6298999999999996E-2</v>
      </c>
      <c r="DK55" s="14">
        <v>0.18470900000000001</v>
      </c>
      <c r="DL55" s="14">
        <v>2.2241E-2</v>
      </c>
      <c r="DM55" s="14">
        <v>3.8140000000000001E-3</v>
      </c>
      <c r="DN55" s="14">
        <v>0.102397</v>
      </c>
      <c r="DO55" s="14">
        <v>0.133908</v>
      </c>
      <c r="DP55" s="14">
        <v>3.5840999999999998E-2</v>
      </c>
      <c r="DQ55" s="14">
        <v>-1.359E-3</v>
      </c>
      <c r="DR55" s="14">
        <v>-0.15795300000000001</v>
      </c>
      <c r="DS55" s="14">
        <v>-0.212923</v>
      </c>
      <c r="DT55" s="14">
        <v>2.7439999999999999E-3</v>
      </c>
      <c r="DU55" s="14">
        <v>-6.1526999999999998E-2</v>
      </c>
      <c r="DV55" s="14">
        <v>3.0322999999999999E-2</v>
      </c>
      <c r="DW55" s="14">
        <v>4.9701000000000002E-2</v>
      </c>
      <c r="DX55" s="14">
        <v>5.1484000000000002E-2</v>
      </c>
      <c r="DY55" s="14">
        <v>7.4283000000000002E-2</v>
      </c>
      <c r="DZ55" s="14">
        <v>7.6834E-2</v>
      </c>
      <c r="EA55" s="14">
        <v>9.8336000000000007E-2</v>
      </c>
      <c r="EB55" s="14">
        <v>9.3088000000000004E-2</v>
      </c>
      <c r="EC55" s="14">
        <v>9.4750000000000001E-2</v>
      </c>
      <c r="ED55" s="14">
        <v>8.1419000000000005E-2</v>
      </c>
      <c r="EE55" s="35">
        <v>4.335910000000001</v>
      </c>
      <c r="EV55">
        <v>58</v>
      </c>
      <c r="EW55">
        <f t="shared" si="0"/>
        <v>-3</v>
      </c>
    </row>
    <row r="56" spans="1:153" x14ac:dyDescent="0.2">
      <c r="A56" s="13">
        <v>62</v>
      </c>
      <c r="B56" s="9">
        <v>-2.7341000000000001E-2</v>
      </c>
      <c r="C56" s="14">
        <v>6.5715999999999997E-2</v>
      </c>
      <c r="D56" s="14">
        <v>6.2214999999999999E-2</v>
      </c>
      <c r="E56" s="14">
        <v>2.9818999999999998E-2</v>
      </c>
      <c r="F56" s="14">
        <v>-9.0893000000000002E-2</v>
      </c>
      <c r="G56" s="14">
        <v>-9.1198000000000001E-2</v>
      </c>
      <c r="H56" s="14">
        <v>-0.111707</v>
      </c>
      <c r="I56" s="14">
        <v>-0.10373400000000001</v>
      </c>
      <c r="J56" s="14">
        <v>-8.0918000000000004E-2</v>
      </c>
      <c r="K56" s="14">
        <v>-0.104295</v>
      </c>
      <c r="L56" s="14">
        <v>-0.110932</v>
      </c>
      <c r="M56" s="14">
        <v>-8.9519000000000001E-2</v>
      </c>
      <c r="N56" s="14">
        <v>2.3241999999999999E-2</v>
      </c>
      <c r="O56" s="14">
        <v>3.5174999999999998E-2</v>
      </c>
      <c r="P56" s="14">
        <v>-1.1816E-2</v>
      </c>
      <c r="Q56" s="14">
        <v>0.111598</v>
      </c>
      <c r="R56" s="14">
        <v>0.16247300000000001</v>
      </c>
      <c r="S56" s="14">
        <v>1.0892000000000001E-2</v>
      </c>
      <c r="T56" s="14">
        <v>-9.8829999999999994E-3</v>
      </c>
      <c r="U56" s="14">
        <v>-3.9985E-2</v>
      </c>
      <c r="V56" s="14">
        <v>-1.9959000000000001E-2</v>
      </c>
      <c r="W56" s="14">
        <v>-1.1908999999999999E-2</v>
      </c>
      <c r="X56" s="14">
        <v>-4.1070000000000004E-3</v>
      </c>
      <c r="Y56" s="14">
        <v>-6.5579999999999996E-3</v>
      </c>
      <c r="Z56" s="14">
        <v>9.2399999999999999E-3</v>
      </c>
      <c r="AA56" s="14">
        <v>4.2340999999999997E-2</v>
      </c>
      <c r="AB56" s="14">
        <v>-1.0607E-2</v>
      </c>
      <c r="AC56" s="14">
        <v>-2.5625999999999999E-2</v>
      </c>
      <c r="AD56" s="14">
        <v>-1.835E-3</v>
      </c>
      <c r="AE56" s="14">
        <v>-3.2111000000000001E-2</v>
      </c>
      <c r="AF56" s="14">
        <v>-7.8700000000000003E-3</v>
      </c>
      <c r="AG56" s="14">
        <v>-5.0865E-2</v>
      </c>
      <c r="AH56" s="14">
        <v>-5.6936E-2</v>
      </c>
      <c r="AI56" s="14">
        <v>-5.0983000000000001E-2</v>
      </c>
      <c r="AJ56" s="14">
        <v>-5.858E-2</v>
      </c>
      <c r="AK56" s="14">
        <v>-8.1872E-2</v>
      </c>
      <c r="AL56" s="14">
        <v>-8.3498000000000003E-2</v>
      </c>
      <c r="AM56" s="14">
        <v>-0.10592699999999999</v>
      </c>
      <c r="AN56" s="14">
        <v>4.4308E-2</v>
      </c>
      <c r="AO56" s="14">
        <v>0.15492600000000001</v>
      </c>
      <c r="AP56" s="14">
        <v>0.15268000000000001</v>
      </c>
      <c r="AQ56" s="14">
        <v>-6.4338000000000006E-2</v>
      </c>
      <c r="AR56" s="14">
        <v>-3.4227E-2</v>
      </c>
      <c r="AS56" s="14">
        <v>-6.3312999999999994E-2</v>
      </c>
      <c r="AT56" s="14">
        <v>-5.3564000000000001E-2</v>
      </c>
      <c r="AU56" s="14">
        <v>-4.5353999999999998E-2</v>
      </c>
      <c r="AV56" s="14">
        <v>-5.3928999999999998E-2</v>
      </c>
      <c r="AW56" s="14">
        <v>-6.1976000000000003E-2</v>
      </c>
      <c r="AX56" s="14">
        <v>-6.1223E-2</v>
      </c>
      <c r="AY56" s="14">
        <v>-4.6882E-2</v>
      </c>
      <c r="AZ56" s="14">
        <v>0.564639</v>
      </c>
      <c r="BA56" s="14">
        <v>1</v>
      </c>
      <c r="BB56" s="14">
        <v>0.73558500000000004</v>
      </c>
      <c r="BC56" s="14">
        <v>0.228269</v>
      </c>
      <c r="BD56" s="14">
        <v>8.9191999999999994E-2</v>
      </c>
      <c r="BE56" s="14">
        <v>2.3904000000000002E-2</v>
      </c>
      <c r="BF56" s="14">
        <v>0.119563</v>
      </c>
      <c r="BG56" s="14">
        <v>0.13102800000000001</v>
      </c>
      <c r="BH56" s="14">
        <v>0.127026</v>
      </c>
      <c r="BI56" s="14">
        <v>-1.173E-3</v>
      </c>
      <c r="BJ56" s="14">
        <v>-2.5682E-2</v>
      </c>
      <c r="BK56" s="14">
        <v>-2.5964999999999998E-2</v>
      </c>
      <c r="BL56" s="14">
        <v>-3.2881000000000001E-2</v>
      </c>
      <c r="BM56" s="14">
        <v>-2.1856E-2</v>
      </c>
      <c r="BN56" s="14">
        <v>-1.214E-2</v>
      </c>
      <c r="BO56" s="14">
        <v>-0.217331</v>
      </c>
      <c r="BP56" s="14">
        <v>-0.16185099999999999</v>
      </c>
      <c r="BQ56" s="14">
        <v>-9.8376000000000005E-2</v>
      </c>
      <c r="BR56" s="14">
        <v>-9.0150999999999995E-2</v>
      </c>
      <c r="BS56" s="14">
        <v>-9.7554000000000002E-2</v>
      </c>
      <c r="BT56" s="14">
        <v>-8.4643999999999997E-2</v>
      </c>
      <c r="BU56" s="14">
        <v>-7.7163999999999996E-2</v>
      </c>
      <c r="BV56" s="14">
        <v>-6.5507999999999997E-2</v>
      </c>
      <c r="BW56" s="14">
        <v>-7.7742000000000006E-2</v>
      </c>
      <c r="BX56" s="14">
        <v>-3.3765999999999997E-2</v>
      </c>
      <c r="BY56" s="14">
        <v>1.223E-2</v>
      </c>
      <c r="BZ56" s="14">
        <v>2.7931000000000001E-2</v>
      </c>
      <c r="CA56" s="14">
        <v>1.6111E-2</v>
      </c>
      <c r="CB56" s="14">
        <v>-9.5368999999999995E-2</v>
      </c>
      <c r="CC56" s="14">
        <v>2.9169999999999999E-3</v>
      </c>
      <c r="CD56" s="14">
        <v>-3.4589999999999998E-3</v>
      </c>
      <c r="CE56" s="14">
        <v>1.7492000000000001E-2</v>
      </c>
      <c r="CF56" s="14">
        <v>5.4180000000000001E-3</v>
      </c>
      <c r="CG56" s="14">
        <v>4.6600000000000001E-3</v>
      </c>
      <c r="CH56" s="14">
        <v>8.0945000000000003E-2</v>
      </c>
      <c r="CI56" s="14">
        <v>3.0349000000000001E-2</v>
      </c>
      <c r="CJ56" s="14">
        <v>5.0603000000000002E-2</v>
      </c>
      <c r="CK56" s="14">
        <v>0.16183900000000001</v>
      </c>
      <c r="CL56" s="14">
        <v>0.12349400000000001</v>
      </c>
      <c r="CM56" s="14">
        <v>0.12191100000000001</v>
      </c>
      <c r="CN56" s="14">
        <v>-3.6889999999999999E-2</v>
      </c>
      <c r="CO56" s="14">
        <v>-7.4064000000000005E-2</v>
      </c>
      <c r="CP56" s="14">
        <v>2.5538999999999999E-2</v>
      </c>
      <c r="CQ56" s="14">
        <v>1.474E-3</v>
      </c>
      <c r="CR56" s="14">
        <v>4.8084000000000002E-2</v>
      </c>
      <c r="CS56" s="14">
        <v>5.2003000000000001E-2</v>
      </c>
      <c r="CT56" s="14">
        <v>0.177589</v>
      </c>
      <c r="CU56" s="14">
        <v>0.107589</v>
      </c>
      <c r="CV56" s="14">
        <v>9.7979999999999998E-2</v>
      </c>
      <c r="CW56" s="14">
        <v>-9.0110999999999997E-2</v>
      </c>
      <c r="CX56" s="14">
        <v>-9.6307000000000004E-2</v>
      </c>
      <c r="CY56" s="14">
        <v>-8.9538999999999994E-2</v>
      </c>
      <c r="CZ56" s="14">
        <v>-7.4593000000000007E-2</v>
      </c>
      <c r="DA56" s="14">
        <v>-7.3515999999999998E-2</v>
      </c>
      <c r="DB56" s="14">
        <v>-5.9462000000000001E-2</v>
      </c>
      <c r="DC56" s="14">
        <v>5.3520999999999999E-2</v>
      </c>
      <c r="DD56" s="14">
        <v>-3.6960000000000001E-3</v>
      </c>
      <c r="DE56" s="14">
        <v>-2.4348000000000002E-2</v>
      </c>
      <c r="DF56" s="14">
        <v>-0.10403</v>
      </c>
      <c r="DG56" s="14">
        <v>-4.8836999999999998E-2</v>
      </c>
      <c r="DH56" s="14">
        <v>8.1253000000000006E-2</v>
      </c>
      <c r="DI56" s="14">
        <v>4.7134000000000002E-2</v>
      </c>
      <c r="DJ56" s="14">
        <v>4.4783000000000003E-2</v>
      </c>
      <c r="DK56" s="14">
        <v>0.15352399999999999</v>
      </c>
      <c r="DL56" s="14">
        <v>-5.9230000000000003E-3</v>
      </c>
      <c r="DM56" s="14">
        <v>-7.3828000000000005E-2</v>
      </c>
      <c r="DN56" s="14">
        <v>8.6447999999999997E-2</v>
      </c>
      <c r="DO56" s="14">
        <v>0.116622</v>
      </c>
      <c r="DP56" s="14">
        <v>-1.8478999999999999E-2</v>
      </c>
      <c r="DQ56" s="14">
        <v>9.5403000000000002E-2</v>
      </c>
      <c r="DR56" s="14">
        <v>-0.14185800000000001</v>
      </c>
      <c r="DS56" s="14">
        <v>-0.23962900000000001</v>
      </c>
      <c r="DT56" s="14">
        <v>-3.1057999999999999E-2</v>
      </c>
      <c r="DU56" s="14">
        <v>-4.0808999999999998E-2</v>
      </c>
      <c r="DV56" s="14">
        <v>-2.8579999999999999E-3</v>
      </c>
      <c r="DW56" s="14">
        <v>-2.5916999999999999E-2</v>
      </c>
      <c r="DX56" s="14">
        <v>-3.4028000000000003E-2</v>
      </c>
      <c r="DY56" s="14">
        <v>-3.2363000000000003E-2</v>
      </c>
      <c r="DZ56" s="14">
        <v>-3.8753999999999997E-2</v>
      </c>
      <c r="EA56" s="14">
        <v>-1.1009E-2</v>
      </c>
      <c r="EB56" s="14">
        <v>-1.3911E-2</v>
      </c>
      <c r="EC56" s="14">
        <v>6.0055999999999998E-2</v>
      </c>
      <c r="ED56" s="14">
        <v>1.1601999999999999E-2</v>
      </c>
      <c r="EE56" s="35">
        <v>1.1656360000000001</v>
      </c>
      <c r="EV56">
        <v>59</v>
      </c>
      <c r="EW56">
        <f t="shared" si="0"/>
        <v>-3</v>
      </c>
    </row>
    <row r="57" spans="1:153" x14ac:dyDescent="0.2">
      <c r="A57" s="13">
        <v>63</v>
      </c>
      <c r="B57" s="9">
        <v>6.9336999999999996E-2</v>
      </c>
      <c r="C57" s="14">
        <v>6.4552999999999999E-2</v>
      </c>
      <c r="D57" s="14">
        <v>1.6431000000000001E-2</v>
      </c>
      <c r="E57" s="14">
        <v>-2.3508000000000001E-2</v>
      </c>
      <c r="F57" s="14">
        <v>-9.0796000000000002E-2</v>
      </c>
      <c r="G57" s="14">
        <v>-8.2839999999999997E-2</v>
      </c>
      <c r="H57" s="14">
        <v>-9.7017999999999993E-2</v>
      </c>
      <c r="I57" s="14">
        <v>-7.5698000000000001E-2</v>
      </c>
      <c r="J57" s="14">
        <v>-5.3841E-2</v>
      </c>
      <c r="K57" s="14">
        <v>-7.7933000000000002E-2</v>
      </c>
      <c r="L57" s="14">
        <v>-9.1842999999999994E-2</v>
      </c>
      <c r="M57" s="14">
        <v>-0.106543</v>
      </c>
      <c r="N57" s="14">
        <v>-6.1040000000000001E-3</v>
      </c>
      <c r="O57" s="14">
        <v>-9.0970999999999996E-2</v>
      </c>
      <c r="P57" s="14">
        <v>-4.6678999999999998E-2</v>
      </c>
      <c r="Q57" s="14">
        <v>4.7065999999999997E-2</v>
      </c>
      <c r="R57" s="14">
        <v>8.6322999999999997E-2</v>
      </c>
      <c r="S57" s="14">
        <v>-3.7444999999999999E-2</v>
      </c>
      <c r="T57" s="14">
        <v>-1.6062E-2</v>
      </c>
      <c r="U57" s="14">
        <v>-3.2776E-2</v>
      </c>
      <c r="V57" s="14">
        <v>3.4533000000000001E-2</v>
      </c>
      <c r="W57" s="14">
        <v>6.2571000000000002E-2</v>
      </c>
      <c r="X57" s="14">
        <v>7.9325000000000007E-2</v>
      </c>
      <c r="Y57" s="14">
        <v>9.8220000000000002E-2</v>
      </c>
      <c r="Z57" s="14">
        <v>0.127854</v>
      </c>
      <c r="AA57" s="14">
        <v>0.17171900000000001</v>
      </c>
      <c r="AB57" s="14">
        <v>2.7474999999999999E-2</v>
      </c>
      <c r="AC57" s="14">
        <v>-8.8618000000000002E-2</v>
      </c>
      <c r="AD57" s="14">
        <v>-4.6751000000000001E-2</v>
      </c>
      <c r="AE57" s="14">
        <v>-5.1735000000000003E-2</v>
      </c>
      <c r="AF57" s="14">
        <v>-2.5370000000000002E-3</v>
      </c>
      <c r="AG57" s="14">
        <v>-3.5347000000000003E-2</v>
      </c>
      <c r="AH57" s="14">
        <v>-3.2402E-2</v>
      </c>
      <c r="AI57" s="14">
        <v>-3.0471999999999999E-2</v>
      </c>
      <c r="AJ57" s="14">
        <v>-3.6852000000000003E-2</v>
      </c>
      <c r="AK57" s="14">
        <v>-4.2294999999999999E-2</v>
      </c>
      <c r="AL57" s="14">
        <v>-2.9031000000000001E-2</v>
      </c>
      <c r="AM57" s="14">
        <v>-2.0683E-2</v>
      </c>
      <c r="AN57" s="14">
        <v>-5.2525000000000002E-2</v>
      </c>
      <c r="AO57" s="14">
        <v>-1.085E-2</v>
      </c>
      <c r="AP57" s="14">
        <v>2.7442000000000001E-2</v>
      </c>
      <c r="AQ57" s="14">
        <v>-6.0005999999999997E-2</v>
      </c>
      <c r="AR57" s="14">
        <v>-7.6854000000000006E-2</v>
      </c>
      <c r="AS57" s="14">
        <v>-9.2190999999999995E-2</v>
      </c>
      <c r="AT57" s="14">
        <v>-0.106461</v>
      </c>
      <c r="AU57" s="14">
        <v>-9.8363999999999993E-2</v>
      </c>
      <c r="AV57" s="14">
        <v>-0.107375</v>
      </c>
      <c r="AW57" s="14">
        <v>-0.119162</v>
      </c>
      <c r="AX57" s="14">
        <v>-0.120313</v>
      </c>
      <c r="AY57" s="14">
        <v>-0.112779</v>
      </c>
      <c r="AZ57" s="14">
        <v>0.462057</v>
      </c>
      <c r="BA57" s="14">
        <v>0.73558500000000004</v>
      </c>
      <c r="BB57" s="14">
        <v>1</v>
      </c>
      <c r="BC57" s="14">
        <v>0.28451399999999999</v>
      </c>
      <c r="BD57" s="14">
        <v>0.15576799999999999</v>
      </c>
      <c r="BE57" s="14">
        <v>1.7436E-2</v>
      </c>
      <c r="BF57" s="14">
        <v>4.6273000000000002E-2</v>
      </c>
      <c r="BG57" s="14">
        <v>-1.1243E-2</v>
      </c>
      <c r="BH57" s="14">
        <v>0.157698</v>
      </c>
      <c r="BI57" s="14">
        <v>1.5346E-2</v>
      </c>
      <c r="BJ57" s="14">
        <v>-1.3942E-2</v>
      </c>
      <c r="BK57" s="14">
        <v>-1.2618000000000001E-2</v>
      </c>
      <c r="BL57" s="14">
        <v>2.7759999999999998E-3</v>
      </c>
      <c r="BM57" s="14">
        <v>-8.5041000000000005E-2</v>
      </c>
      <c r="BN57" s="14">
        <v>-7.8700000000000003E-3</v>
      </c>
      <c r="BO57" s="14">
        <v>-0.169459</v>
      </c>
      <c r="BP57" s="14">
        <v>-0.117037</v>
      </c>
      <c r="BQ57" s="14">
        <v>-4.7560999999999999E-2</v>
      </c>
      <c r="BR57" s="14">
        <v>-3.3736000000000002E-2</v>
      </c>
      <c r="BS57" s="14">
        <v>-4.3152000000000003E-2</v>
      </c>
      <c r="BT57" s="14">
        <v>-3.6320999999999999E-2</v>
      </c>
      <c r="BU57" s="14">
        <v>-1.5502E-2</v>
      </c>
      <c r="BV57" s="14">
        <v>-2.0184000000000001E-2</v>
      </c>
      <c r="BW57" s="14">
        <v>-2.5930999999999999E-2</v>
      </c>
      <c r="BX57" s="14">
        <v>-1.546E-2</v>
      </c>
      <c r="BY57" s="14">
        <v>-2.2137E-2</v>
      </c>
      <c r="BZ57" s="14">
        <v>-1.9821999999999999E-2</v>
      </c>
      <c r="CA57" s="14">
        <v>6.8019999999999999E-3</v>
      </c>
      <c r="CB57" s="14">
        <v>-6.6857E-2</v>
      </c>
      <c r="CC57" s="14">
        <v>-7.7149999999999996E-3</v>
      </c>
      <c r="CD57" s="14">
        <v>1.052E-3</v>
      </c>
      <c r="CE57" s="14">
        <v>3.1614000000000003E-2</v>
      </c>
      <c r="CF57" s="14">
        <v>3.4493000000000003E-2</v>
      </c>
      <c r="CG57" s="14">
        <v>1.9837E-2</v>
      </c>
      <c r="CH57" s="14">
        <v>1.781E-3</v>
      </c>
      <c r="CI57" s="14">
        <v>-6.1835000000000001E-2</v>
      </c>
      <c r="CJ57" s="14">
        <v>3.5772999999999999E-2</v>
      </c>
      <c r="CK57" s="14">
        <v>8.4185999999999997E-2</v>
      </c>
      <c r="CL57" s="14">
        <v>0.12298000000000001</v>
      </c>
      <c r="CM57" s="14">
        <v>0.13012299999999999</v>
      </c>
      <c r="CN57" s="14">
        <v>-3.6700000000000003E-2</v>
      </c>
      <c r="CO57" s="14">
        <v>-7.9232999999999998E-2</v>
      </c>
      <c r="CP57" s="14">
        <v>-6.7559999999999995E-2</v>
      </c>
      <c r="CQ57" s="14">
        <v>2.496E-2</v>
      </c>
      <c r="CR57" s="14">
        <v>2.1576000000000001E-2</v>
      </c>
      <c r="CS57" s="14">
        <v>2.1117E-2</v>
      </c>
      <c r="CT57" s="14">
        <v>4.7784E-2</v>
      </c>
      <c r="CU57" s="14">
        <v>5.3381999999999999E-2</v>
      </c>
      <c r="CV57" s="14">
        <v>6.2135999999999997E-2</v>
      </c>
      <c r="CW57" s="14">
        <v>-5.5941999999999999E-2</v>
      </c>
      <c r="CX57" s="14">
        <v>-6.9765999999999995E-2</v>
      </c>
      <c r="CY57" s="14">
        <v>-7.1112999999999996E-2</v>
      </c>
      <c r="CZ57" s="14">
        <v>-6.9149000000000002E-2</v>
      </c>
      <c r="DA57" s="14">
        <v>-6.2801999999999997E-2</v>
      </c>
      <c r="DB57" s="14">
        <v>-1.6556000000000001E-2</v>
      </c>
      <c r="DC57" s="14">
        <v>1.9165999999999999E-2</v>
      </c>
      <c r="DD57" s="14">
        <v>-0.100329</v>
      </c>
      <c r="DE57" s="14">
        <v>-6.4882999999999996E-2</v>
      </c>
      <c r="DF57" s="14">
        <v>-0.14735899999999999</v>
      </c>
      <c r="DG57" s="14">
        <v>-7.6145000000000004E-2</v>
      </c>
      <c r="DH57" s="14">
        <v>6.7698999999999995E-2</v>
      </c>
      <c r="DI57" s="14">
        <v>4.9752999999999999E-2</v>
      </c>
      <c r="DJ57" s="14">
        <v>4.9572999999999999E-2</v>
      </c>
      <c r="DK57" s="14">
        <v>5.8349999999999999E-2</v>
      </c>
      <c r="DL57" s="14">
        <v>5.5177999999999998E-2</v>
      </c>
      <c r="DM57" s="14">
        <v>-6.1076999999999999E-2</v>
      </c>
      <c r="DN57" s="14">
        <v>8.9092000000000005E-2</v>
      </c>
      <c r="DO57" s="14">
        <v>8.1361000000000003E-2</v>
      </c>
      <c r="DP57" s="14">
        <v>-6.2897999999999996E-2</v>
      </c>
      <c r="DQ57" s="14">
        <v>8.7840000000000001E-2</v>
      </c>
      <c r="DR57" s="14">
        <v>-0.134188</v>
      </c>
      <c r="DS57" s="14">
        <v>-0.262463</v>
      </c>
      <c r="DT57" s="14">
        <v>-1.2160000000000001E-3</v>
      </c>
      <c r="DU57" s="14">
        <v>2.6276000000000001E-2</v>
      </c>
      <c r="DV57" s="14">
        <v>7.8451000000000007E-2</v>
      </c>
      <c r="DW57" s="14">
        <v>4.2465000000000003E-2</v>
      </c>
      <c r="DX57" s="14">
        <v>1.5681E-2</v>
      </c>
      <c r="DY57" s="14">
        <v>1.596E-3</v>
      </c>
      <c r="DZ57" s="14">
        <v>2.1267000000000001E-2</v>
      </c>
      <c r="EA57" s="14">
        <v>3.9380999999999999E-2</v>
      </c>
      <c r="EB57" s="14">
        <v>3.7564E-2</v>
      </c>
      <c r="EC57" s="14">
        <v>0.10201</v>
      </c>
      <c r="ED57" s="14">
        <v>-2.5243999999999999E-2</v>
      </c>
      <c r="EE57" s="35">
        <v>0.81089500000000048</v>
      </c>
      <c r="EV57">
        <v>60</v>
      </c>
      <c r="EW57">
        <f t="shared" si="0"/>
        <v>-3</v>
      </c>
    </row>
    <row r="58" spans="1:153" x14ac:dyDescent="0.2">
      <c r="A58" s="13">
        <v>66</v>
      </c>
      <c r="B58" s="9">
        <v>7.9193E-2</v>
      </c>
      <c r="C58" s="14">
        <v>6.3071000000000002E-2</v>
      </c>
      <c r="D58" s="14">
        <v>8.9580999999999994E-2</v>
      </c>
      <c r="E58" s="14">
        <v>0.15285899999999999</v>
      </c>
      <c r="F58" s="14">
        <v>0.32963500000000001</v>
      </c>
      <c r="G58" s="14">
        <v>0.34498800000000002</v>
      </c>
      <c r="H58" s="14">
        <v>0.35195700000000002</v>
      </c>
      <c r="I58" s="14">
        <v>0.36513200000000001</v>
      </c>
      <c r="J58" s="14">
        <v>0.37693599999999999</v>
      </c>
      <c r="K58" s="14">
        <v>0.332959</v>
      </c>
      <c r="L58" s="14">
        <v>0.35078399999999998</v>
      </c>
      <c r="M58" s="14">
        <v>0.262573</v>
      </c>
      <c r="N58" s="14">
        <v>-5.9649000000000001E-2</v>
      </c>
      <c r="O58" s="14">
        <v>-2.8941000000000001E-2</v>
      </c>
      <c r="P58" s="14">
        <v>7.7261999999999997E-2</v>
      </c>
      <c r="Q58" s="14">
        <v>3.3763000000000001E-2</v>
      </c>
      <c r="R58" s="14">
        <v>8.6927000000000004E-2</v>
      </c>
      <c r="S58" s="14">
        <v>0.26076300000000002</v>
      </c>
      <c r="T58" s="14">
        <v>0.45088800000000001</v>
      </c>
      <c r="U58" s="14">
        <v>0.52231300000000003</v>
      </c>
      <c r="V58" s="14">
        <v>0.56394699999999998</v>
      </c>
      <c r="W58" s="14">
        <v>0.57670900000000003</v>
      </c>
      <c r="X58" s="14">
        <v>0.57045999999999997</v>
      </c>
      <c r="Y58" s="14">
        <v>0.52377700000000005</v>
      </c>
      <c r="Z58" s="14">
        <v>0.514181</v>
      </c>
      <c r="AA58" s="14">
        <v>0.44531500000000002</v>
      </c>
      <c r="AB58" s="14">
        <v>-6.3489000000000004E-2</v>
      </c>
      <c r="AC58" s="14">
        <v>-6.9261000000000003E-2</v>
      </c>
      <c r="AD58" s="14">
        <v>2.8601999999999999E-2</v>
      </c>
      <c r="AE58" s="14">
        <v>0.22588800000000001</v>
      </c>
      <c r="AF58" s="14">
        <v>0.423155</v>
      </c>
      <c r="AG58" s="14">
        <v>0.44876300000000002</v>
      </c>
      <c r="AH58" s="14">
        <v>0.48283500000000001</v>
      </c>
      <c r="AI58" s="14">
        <v>0.477798</v>
      </c>
      <c r="AJ58" s="14">
        <v>0.44157099999999999</v>
      </c>
      <c r="AK58" s="14">
        <v>0.38608199999999998</v>
      </c>
      <c r="AL58" s="14">
        <v>0.35524499999999998</v>
      </c>
      <c r="AM58" s="14">
        <v>0.260797</v>
      </c>
      <c r="AN58" s="14">
        <v>-3.6403999999999999E-2</v>
      </c>
      <c r="AO58" s="14">
        <v>-4.9839000000000001E-2</v>
      </c>
      <c r="AP58" s="14">
        <v>-1.9817999999999999E-2</v>
      </c>
      <c r="AQ58" s="14">
        <v>-9.9240999999999996E-2</v>
      </c>
      <c r="AR58" s="14">
        <v>5.4338999999999998E-2</v>
      </c>
      <c r="AS58" s="14">
        <v>8.0167000000000002E-2</v>
      </c>
      <c r="AT58" s="14">
        <v>8.8762999999999995E-2</v>
      </c>
      <c r="AU58" s="14">
        <v>9.1228000000000004E-2</v>
      </c>
      <c r="AV58" s="14">
        <v>9.7987000000000005E-2</v>
      </c>
      <c r="AW58" s="14">
        <v>0.114417</v>
      </c>
      <c r="AX58" s="14">
        <v>0.123668</v>
      </c>
      <c r="AY58" s="14">
        <v>0.14275299999999999</v>
      </c>
      <c r="AZ58" s="14">
        <v>0.105375</v>
      </c>
      <c r="BA58" s="14">
        <v>0.228269</v>
      </c>
      <c r="BB58" s="14">
        <v>0.28451399999999999</v>
      </c>
      <c r="BC58" s="14">
        <v>1</v>
      </c>
      <c r="BD58" s="14">
        <v>0.90525</v>
      </c>
      <c r="BE58" s="14">
        <v>-3.2720000000000002E-3</v>
      </c>
      <c r="BF58" s="14">
        <v>9.2743999999999993E-2</v>
      </c>
      <c r="BG58" s="14">
        <v>2.7281E-2</v>
      </c>
      <c r="BH58" s="14">
        <v>0.122741</v>
      </c>
      <c r="BI58" s="14">
        <v>0.49980599999999997</v>
      </c>
      <c r="BJ58" s="14">
        <v>0.53573499999999996</v>
      </c>
      <c r="BK58" s="14">
        <v>0.53171500000000005</v>
      </c>
      <c r="BL58" s="14">
        <v>0.51965600000000001</v>
      </c>
      <c r="BM58" s="14">
        <v>-0.15060499999999999</v>
      </c>
      <c r="BN58" s="14">
        <v>-0.10644099999999999</v>
      </c>
      <c r="BO58" s="14">
        <v>3.0911000000000001E-2</v>
      </c>
      <c r="BP58" s="14">
        <v>0.24343600000000001</v>
      </c>
      <c r="BQ58" s="14">
        <v>0.385403</v>
      </c>
      <c r="BR58" s="14">
        <v>0.41864200000000001</v>
      </c>
      <c r="BS58" s="14">
        <v>0.42465700000000001</v>
      </c>
      <c r="BT58" s="14">
        <v>0.42512299999999997</v>
      </c>
      <c r="BU58" s="14">
        <v>0.40536899999999998</v>
      </c>
      <c r="BV58" s="14">
        <v>0.43783300000000003</v>
      </c>
      <c r="BW58" s="14">
        <v>0.42398999999999998</v>
      </c>
      <c r="BX58" s="14">
        <v>0.40090599999999998</v>
      </c>
      <c r="BY58" s="14">
        <v>-3.137E-3</v>
      </c>
      <c r="BZ58" s="14">
        <v>9.282E-2</v>
      </c>
      <c r="CA58" s="14">
        <v>-1.5408E-2</v>
      </c>
      <c r="CB58" s="14">
        <v>5.9520000000000003E-2</v>
      </c>
      <c r="CC58" s="14">
        <v>0.37028699999999998</v>
      </c>
      <c r="CD58" s="14">
        <v>0.37133500000000003</v>
      </c>
      <c r="CE58" s="14">
        <v>0.38536700000000002</v>
      </c>
      <c r="CF58" s="14">
        <v>0.38231999999999999</v>
      </c>
      <c r="CG58" s="14">
        <v>0.32830999999999999</v>
      </c>
      <c r="CH58" s="14">
        <v>3.3574E-2</v>
      </c>
      <c r="CI58" s="14">
        <v>7.1939000000000003E-2</v>
      </c>
      <c r="CJ58" s="14">
        <v>3.7267000000000002E-2</v>
      </c>
      <c r="CK58" s="14">
        <v>6.1402999999999999E-2</v>
      </c>
      <c r="CL58" s="14">
        <v>8.4723000000000007E-2</v>
      </c>
      <c r="CM58" s="14">
        <v>0.11505799999999999</v>
      </c>
      <c r="CN58" s="14">
        <v>0.55313800000000002</v>
      </c>
      <c r="CO58" s="14">
        <v>1.9584000000000001E-2</v>
      </c>
      <c r="CP58" s="14">
        <v>-4.8981999999999998E-2</v>
      </c>
      <c r="CQ58" s="14">
        <v>1.7476999999999999E-2</v>
      </c>
      <c r="CR58" s="14">
        <v>-0.13033900000000001</v>
      </c>
      <c r="CS58" s="14">
        <v>5.3020000000000003E-3</v>
      </c>
      <c r="CT58" s="14">
        <v>3.215E-3</v>
      </c>
      <c r="CU58" s="14">
        <v>3.2752000000000003E-2</v>
      </c>
      <c r="CV58" s="14">
        <v>6.3042000000000001E-2</v>
      </c>
      <c r="CW58" s="14">
        <v>-0.174537</v>
      </c>
      <c r="CX58" s="14">
        <v>-0.185534</v>
      </c>
      <c r="CY58" s="14">
        <v>-0.19755300000000001</v>
      </c>
      <c r="CZ58" s="14">
        <v>-0.210456</v>
      </c>
      <c r="DA58" s="14">
        <v>-0.204292</v>
      </c>
      <c r="DB58" s="14">
        <v>2.9037E-2</v>
      </c>
      <c r="DC58" s="14">
        <v>9.6550000000000004E-3</v>
      </c>
      <c r="DD58" s="14">
        <v>3.3702000000000003E-2</v>
      </c>
      <c r="DE58" s="14">
        <v>6.9073999999999997E-2</v>
      </c>
      <c r="DF58" s="14">
        <v>0.159192</v>
      </c>
      <c r="DG58" s="14">
        <v>1.9847E-2</v>
      </c>
      <c r="DH58" s="14">
        <v>7.9459000000000002E-2</v>
      </c>
      <c r="DI58" s="14">
        <v>6.7753999999999995E-2</v>
      </c>
      <c r="DJ58" s="14">
        <v>6.7687999999999998E-2</v>
      </c>
      <c r="DK58" s="14">
        <v>3.1891000000000003E-2</v>
      </c>
      <c r="DL58" s="14">
        <v>6.9328000000000001E-2</v>
      </c>
      <c r="DM58" s="14">
        <v>-0.19594500000000001</v>
      </c>
      <c r="DN58" s="14">
        <v>0.38339800000000002</v>
      </c>
      <c r="DO58" s="14">
        <v>0.16889299999999999</v>
      </c>
      <c r="DP58" s="14">
        <v>-0.12648100000000001</v>
      </c>
      <c r="DQ58" s="14">
        <v>0.22589600000000001</v>
      </c>
      <c r="DR58" s="14">
        <v>-0.37926500000000002</v>
      </c>
      <c r="DS58" s="14">
        <v>-0.38781399999999999</v>
      </c>
      <c r="DT58" s="14">
        <v>6.6259999999999999E-3</v>
      </c>
      <c r="DU58" s="14">
        <v>-0.15240000000000001</v>
      </c>
      <c r="DV58" s="14">
        <v>-0.201573</v>
      </c>
      <c r="DW58" s="14">
        <v>-0.21764800000000001</v>
      </c>
      <c r="DX58" s="14">
        <v>-0.21043799999999999</v>
      </c>
      <c r="DY58" s="14">
        <v>-0.24190600000000001</v>
      </c>
      <c r="DZ58" s="14">
        <v>-0.23710400000000001</v>
      </c>
      <c r="EA58" s="14">
        <v>-0.22986999999999999</v>
      </c>
      <c r="EB58" s="14">
        <v>-0.233769</v>
      </c>
      <c r="EC58" s="14">
        <v>-0.17042199999999999</v>
      </c>
      <c r="ED58" s="14">
        <v>-4.2365E-2</v>
      </c>
      <c r="EE58" s="35">
        <v>20.125062000000003</v>
      </c>
      <c r="EV58">
        <v>61</v>
      </c>
      <c r="EW58">
        <f t="shared" si="0"/>
        <v>-5</v>
      </c>
    </row>
    <row r="59" spans="1:153" x14ac:dyDescent="0.2">
      <c r="A59" s="13">
        <v>67</v>
      </c>
      <c r="B59" s="9">
        <v>3.9230000000000001E-2</v>
      </c>
      <c r="C59" s="14">
        <v>4.3042999999999998E-2</v>
      </c>
      <c r="D59" s="14">
        <v>8.4779999999999994E-2</v>
      </c>
      <c r="E59" s="14">
        <v>0.168958</v>
      </c>
      <c r="F59" s="14">
        <v>0.41109699999999999</v>
      </c>
      <c r="G59" s="14">
        <v>0.43220999999999998</v>
      </c>
      <c r="H59" s="14">
        <v>0.44936799999999999</v>
      </c>
      <c r="I59" s="14">
        <v>0.46796100000000002</v>
      </c>
      <c r="J59" s="14">
        <v>0.47970499999999999</v>
      </c>
      <c r="K59" s="14">
        <v>0.44072299999999998</v>
      </c>
      <c r="L59" s="14">
        <v>0.44676199999999999</v>
      </c>
      <c r="M59" s="14">
        <v>0.31929800000000003</v>
      </c>
      <c r="N59" s="14">
        <v>-6.6533999999999996E-2</v>
      </c>
      <c r="O59" s="14">
        <v>-6.2911999999999996E-2</v>
      </c>
      <c r="P59" s="14">
        <v>4.4958999999999999E-2</v>
      </c>
      <c r="Q59" s="14">
        <v>-1.7987E-2</v>
      </c>
      <c r="R59" s="14">
        <v>6.1374999999999999E-2</v>
      </c>
      <c r="S59" s="14">
        <v>0.28076499999999999</v>
      </c>
      <c r="T59" s="14">
        <v>0.51256400000000002</v>
      </c>
      <c r="U59" s="14">
        <v>0.60838800000000004</v>
      </c>
      <c r="V59" s="14">
        <v>0.66047800000000001</v>
      </c>
      <c r="W59" s="14">
        <v>0.67536499999999999</v>
      </c>
      <c r="X59" s="14">
        <v>0.66231600000000002</v>
      </c>
      <c r="Y59" s="14">
        <v>0.61788600000000005</v>
      </c>
      <c r="Z59" s="14">
        <v>0.59313099999999996</v>
      </c>
      <c r="AA59" s="14">
        <v>0.50556699999999999</v>
      </c>
      <c r="AB59" s="14">
        <v>-4.9562000000000002E-2</v>
      </c>
      <c r="AC59" s="14">
        <v>-2.5668E-2</v>
      </c>
      <c r="AD59" s="14">
        <v>5.5370000000000003E-2</v>
      </c>
      <c r="AE59" s="14">
        <v>0.23757700000000001</v>
      </c>
      <c r="AF59" s="14">
        <v>0.43672699999999998</v>
      </c>
      <c r="AG59" s="14">
        <v>0.50398399999999999</v>
      </c>
      <c r="AH59" s="14">
        <v>0.57000899999999999</v>
      </c>
      <c r="AI59" s="14">
        <v>0.58734200000000003</v>
      </c>
      <c r="AJ59" s="14">
        <v>0.56740900000000005</v>
      </c>
      <c r="AK59" s="14">
        <v>0.52202700000000002</v>
      </c>
      <c r="AL59" s="14">
        <v>0.49137900000000001</v>
      </c>
      <c r="AM59" s="14">
        <v>0.39083600000000002</v>
      </c>
      <c r="AN59" s="14">
        <v>-9.2088000000000003E-2</v>
      </c>
      <c r="AO59" s="14">
        <v>-0.126055</v>
      </c>
      <c r="AP59" s="14">
        <v>-0.103117</v>
      </c>
      <c r="AQ59" s="14">
        <v>-0.10208200000000001</v>
      </c>
      <c r="AR59" s="14">
        <v>7.8243999999999994E-2</v>
      </c>
      <c r="AS59" s="14">
        <v>0.115674</v>
      </c>
      <c r="AT59" s="14">
        <v>0.14923600000000001</v>
      </c>
      <c r="AU59" s="14">
        <v>0.161082</v>
      </c>
      <c r="AV59" s="14">
        <v>0.16855600000000001</v>
      </c>
      <c r="AW59" s="14">
        <v>0.184692</v>
      </c>
      <c r="AX59" s="14">
        <v>0.18909100000000001</v>
      </c>
      <c r="AY59" s="14">
        <v>0.20222699999999999</v>
      </c>
      <c r="AZ59" s="14">
        <v>1.1823999999999999E-2</v>
      </c>
      <c r="BA59" s="14">
        <v>8.9191999999999994E-2</v>
      </c>
      <c r="BB59" s="14">
        <v>0.15576799999999999</v>
      </c>
      <c r="BC59" s="14">
        <v>0.90525</v>
      </c>
      <c r="BD59" s="14">
        <v>1</v>
      </c>
      <c r="BE59" s="14">
        <v>-1.5049999999999999E-2</v>
      </c>
      <c r="BF59" s="14">
        <v>9.1121999999999995E-2</v>
      </c>
      <c r="BG59" s="14">
        <v>-1.258E-3</v>
      </c>
      <c r="BH59" s="14">
        <v>0.12039</v>
      </c>
      <c r="BI59" s="14">
        <v>0.52653899999999998</v>
      </c>
      <c r="BJ59" s="14">
        <v>0.58146100000000001</v>
      </c>
      <c r="BK59" s="14">
        <v>0.60538099999999995</v>
      </c>
      <c r="BL59" s="14">
        <v>0.61083699999999996</v>
      </c>
      <c r="BM59" s="14">
        <v>-0.16386999999999999</v>
      </c>
      <c r="BN59" s="14">
        <v>-9.1102000000000002E-2</v>
      </c>
      <c r="BO59" s="14">
        <v>4.5127E-2</v>
      </c>
      <c r="BP59" s="14">
        <v>0.27961000000000003</v>
      </c>
      <c r="BQ59" s="14">
        <v>0.44992900000000002</v>
      </c>
      <c r="BR59" s="14">
        <v>0.48972100000000002</v>
      </c>
      <c r="BS59" s="14">
        <v>0.51498600000000005</v>
      </c>
      <c r="BT59" s="14">
        <v>0.51127900000000004</v>
      </c>
      <c r="BU59" s="14">
        <v>0.48444700000000002</v>
      </c>
      <c r="BV59" s="14">
        <v>0.52774699999999997</v>
      </c>
      <c r="BW59" s="14">
        <v>0.51630200000000004</v>
      </c>
      <c r="BX59" s="14">
        <v>0.47991</v>
      </c>
      <c r="BY59" s="14">
        <v>2.6481000000000001E-2</v>
      </c>
      <c r="BZ59" s="14">
        <v>0.12876699999999999</v>
      </c>
      <c r="CA59" s="14">
        <v>-4.7699999999999999E-4</v>
      </c>
      <c r="CB59" s="14">
        <v>6.4366999999999994E-2</v>
      </c>
      <c r="CC59" s="14">
        <v>0.428734</v>
      </c>
      <c r="CD59" s="14">
        <v>0.44654700000000003</v>
      </c>
      <c r="CE59" s="14">
        <v>0.460978</v>
      </c>
      <c r="CF59" s="14">
        <v>0.47311799999999998</v>
      </c>
      <c r="CG59" s="14">
        <v>0.39091999999999999</v>
      </c>
      <c r="CH59" s="14">
        <v>-2.1472999999999999E-2</v>
      </c>
      <c r="CI59" s="14">
        <v>5.0969E-2</v>
      </c>
      <c r="CJ59" s="14">
        <v>4.4674999999999999E-2</v>
      </c>
      <c r="CK59" s="14">
        <v>4.7455999999999998E-2</v>
      </c>
      <c r="CL59" s="14">
        <v>0.109733</v>
      </c>
      <c r="CM59" s="14">
        <v>0.134688</v>
      </c>
      <c r="CN59" s="14">
        <v>0.63556699999999999</v>
      </c>
      <c r="CO59" s="14">
        <v>6.9223000000000007E-2</v>
      </c>
      <c r="CP59" s="14">
        <v>-4.0552999999999999E-2</v>
      </c>
      <c r="CQ59" s="14">
        <v>1.6064999999999999E-2</v>
      </c>
      <c r="CR59" s="14">
        <v>-0.15334700000000001</v>
      </c>
      <c r="CS59" s="14">
        <v>-3.7171999999999997E-2</v>
      </c>
      <c r="CT59" s="14">
        <v>-6.7008999999999999E-2</v>
      </c>
      <c r="CU59" s="14">
        <v>-1.4775999999999999E-2</v>
      </c>
      <c r="CV59" s="14">
        <v>2.8205999999999998E-2</v>
      </c>
      <c r="CW59" s="14">
        <v>-0.213306</v>
      </c>
      <c r="CX59" s="14">
        <v>-0.22536300000000001</v>
      </c>
      <c r="CY59" s="14">
        <v>-0.22992899999999999</v>
      </c>
      <c r="CZ59" s="14">
        <v>-0.23388700000000001</v>
      </c>
      <c r="DA59" s="14">
        <v>-0.223499</v>
      </c>
      <c r="DB59" s="14">
        <v>2.7834000000000001E-2</v>
      </c>
      <c r="DC59" s="14">
        <v>-2.0482E-2</v>
      </c>
      <c r="DD59" s="14">
        <v>2.8760000000000001E-2</v>
      </c>
      <c r="DE59" s="14">
        <v>6.4435999999999993E-2</v>
      </c>
      <c r="DF59" s="14">
        <v>0.20798</v>
      </c>
      <c r="DG59" s="14">
        <v>2.5097000000000001E-2</v>
      </c>
      <c r="DH59" s="14">
        <v>6.5210000000000004E-2</v>
      </c>
      <c r="DI59" s="14">
        <v>6.8721000000000004E-2</v>
      </c>
      <c r="DJ59" s="14">
        <v>6.9441000000000003E-2</v>
      </c>
      <c r="DK59" s="14">
        <v>9.5080000000000008E-3</v>
      </c>
      <c r="DL59" s="14">
        <v>5.2993999999999999E-2</v>
      </c>
      <c r="DM59" s="14">
        <v>-0.18932199999999999</v>
      </c>
      <c r="DN59" s="14">
        <v>0.46901900000000002</v>
      </c>
      <c r="DO59" s="14">
        <v>0.199653</v>
      </c>
      <c r="DP59" s="14">
        <v>-0.165321</v>
      </c>
      <c r="DQ59" s="14">
        <v>0.25667499999999999</v>
      </c>
      <c r="DR59" s="14">
        <v>-0.41952899999999999</v>
      </c>
      <c r="DS59" s="14">
        <v>-0.37479400000000002</v>
      </c>
      <c r="DT59" s="14">
        <v>1.7631000000000001E-2</v>
      </c>
      <c r="DU59" s="14">
        <v>-0.20468</v>
      </c>
      <c r="DV59" s="14">
        <v>-0.25768200000000002</v>
      </c>
      <c r="DW59" s="14">
        <v>-0.27117599999999997</v>
      </c>
      <c r="DX59" s="14">
        <v>-0.263374</v>
      </c>
      <c r="DY59" s="14">
        <v>-0.297398</v>
      </c>
      <c r="DZ59" s="14">
        <v>-0.27938200000000002</v>
      </c>
      <c r="EA59" s="14">
        <v>-0.27969500000000003</v>
      </c>
      <c r="EB59" s="14">
        <v>-0.28065400000000001</v>
      </c>
      <c r="EC59" s="14">
        <v>-0.219748</v>
      </c>
      <c r="ED59" s="14">
        <v>-7.9376000000000002E-2</v>
      </c>
      <c r="EE59" s="35">
        <v>22.752977000000019</v>
      </c>
      <c r="EV59">
        <v>62</v>
      </c>
      <c r="EW59">
        <f t="shared" si="0"/>
        <v>-5</v>
      </c>
    </row>
    <row r="60" spans="1:153" x14ac:dyDescent="0.2">
      <c r="A60" s="13">
        <v>73</v>
      </c>
      <c r="B60" s="9">
        <v>9.2172000000000004E-2</v>
      </c>
      <c r="C60" s="14">
        <v>7.3081999999999994E-2</v>
      </c>
      <c r="D60" s="14">
        <v>5.2359999999999997E-2</v>
      </c>
      <c r="E60" s="14">
        <v>2.4334999999999999E-2</v>
      </c>
      <c r="F60" s="14">
        <v>-3.8114000000000002E-2</v>
      </c>
      <c r="G60" s="14">
        <v>-4.3261000000000001E-2</v>
      </c>
      <c r="H60" s="14">
        <v>-4.8915E-2</v>
      </c>
      <c r="I60" s="14">
        <v>-6.2433000000000002E-2</v>
      </c>
      <c r="J60" s="14">
        <v>-9.0263999999999997E-2</v>
      </c>
      <c r="K60" s="14">
        <v>-8.4376999999999994E-2</v>
      </c>
      <c r="L60" s="14">
        <v>-0.109263</v>
      </c>
      <c r="M60" s="14">
        <v>-8.2607E-2</v>
      </c>
      <c r="N60" s="14">
        <v>0.10259799999999999</v>
      </c>
      <c r="O60" s="14">
        <v>0.15565399999999999</v>
      </c>
      <c r="P60" s="14">
        <v>1.2031E-2</v>
      </c>
      <c r="Q60" s="14">
        <v>6.7052E-2</v>
      </c>
      <c r="R60" s="14">
        <v>-0.345503</v>
      </c>
      <c r="S60" s="14">
        <v>-0.284943</v>
      </c>
      <c r="T60" s="14">
        <v>-1.8179000000000001E-2</v>
      </c>
      <c r="U60" s="14">
        <v>-1.2591E-2</v>
      </c>
      <c r="V60" s="14">
        <v>-3.9246999999999997E-2</v>
      </c>
      <c r="W60" s="14">
        <v>-3.2638E-2</v>
      </c>
      <c r="X60" s="14">
        <v>-2.6529E-2</v>
      </c>
      <c r="Y60" s="14">
        <v>-2.7326E-2</v>
      </c>
      <c r="Z60" s="14">
        <v>-2.2627999999999999E-2</v>
      </c>
      <c r="AA60" s="14">
        <v>-2.3244999999999998E-2</v>
      </c>
      <c r="AB60" s="14">
        <v>-0.120268</v>
      </c>
      <c r="AC60" s="14">
        <v>-9.7701999999999997E-2</v>
      </c>
      <c r="AD60" s="14">
        <v>7.9436000000000007E-2</v>
      </c>
      <c r="AE60" s="14">
        <v>-1.1221E-2</v>
      </c>
      <c r="AF60" s="14">
        <v>-2.3270000000000001E-3</v>
      </c>
      <c r="AG60" s="14">
        <v>-1.6596E-2</v>
      </c>
      <c r="AH60" s="14">
        <v>-1.2343E-2</v>
      </c>
      <c r="AI60" s="14">
        <v>-2.1824E-2</v>
      </c>
      <c r="AJ60" s="14">
        <v>-2.4784E-2</v>
      </c>
      <c r="AK60" s="14">
        <v>-4.2199E-2</v>
      </c>
      <c r="AL60" s="14">
        <v>-5.5384000000000003E-2</v>
      </c>
      <c r="AM60" s="14">
        <v>-9.8436999999999997E-2</v>
      </c>
      <c r="AN60" s="14">
        <v>2.4909000000000001E-2</v>
      </c>
      <c r="AO60" s="14">
        <v>6.2669000000000002E-2</v>
      </c>
      <c r="AP60" s="14">
        <v>5.5074999999999999E-2</v>
      </c>
      <c r="AQ60" s="14">
        <v>1.3180000000000001E-2</v>
      </c>
      <c r="AR60" s="14">
        <v>3.2814000000000003E-2</v>
      </c>
      <c r="AS60" s="14">
        <v>2.5914E-2</v>
      </c>
      <c r="AT60" s="14">
        <v>6.9930999999999993E-2</v>
      </c>
      <c r="AU60" s="14">
        <v>0.105973</v>
      </c>
      <c r="AV60" s="14">
        <v>0.12447900000000001</v>
      </c>
      <c r="AW60" s="14">
        <v>0.11753</v>
      </c>
      <c r="AX60" s="14">
        <v>0.121055</v>
      </c>
      <c r="AY60" s="14">
        <v>0.10651099999999999</v>
      </c>
      <c r="AZ60" s="14">
        <v>-1.5039999999999999E-3</v>
      </c>
      <c r="BA60" s="14">
        <v>2.3904000000000002E-2</v>
      </c>
      <c r="BB60" s="14">
        <v>1.7436E-2</v>
      </c>
      <c r="BC60" s="14">
        <v>-3.2720000000000002E-3</v>
      </c>
      <c r="BD60" s="14">
        <v>-1.5049999999999999E-2</v>
      </c>
      <c r="BE60" s="14">
        <v>1</v>
      </c>
      <c r="BF60" s="14">
        <v>7.4690000000000006E-2</v>
      </c>
      <c r="BG60" s="14">
        <v>-0.19459000000000001</v>
      </c>
      <c r="BH60" s="14">
        <v>-0.152031</v>
      </c>
      <c r="BI60" s="14">
        <v>2.0506E-2</v>
      </c>
      <c r="BJ60" s="14">
        <v>1.1629E-2</v>
      </c>
      <c r="BK60" s="14">
        <v>-6.966E-3</v>
      </c>
      <c r="BL60" s="14">
        <v>-7.2999999999999996E-4</v>
      </c>
      <c r="BM60" s="14">
        <v>5.8690000000000001E-3</v>
      </c>
      <c r="BN60" s="14">
        <v>-7.3410000000000003E-3</v>
      </c>
      <c r="BO60" s="14">
        <v>-3.7703E-2</v>
      </c>
      <c r="BP60" s="14">
        <v>-4.0356999999999997E-2</v>
      </c>
      <c r="BQ60" s="14">
        <v>-2.6168E-2</v>
      </c>
      <c r="BR60" s="14">
        <v>-3.4756000000000002E-2</v>
      </c>
      <c r="BS60" s="14">
        <v>-4.5019999999999998E-2</v>
      </c>
      <c r="BT60" s="14">
        <v>-3.9919999999999997E-2</v>
      </c>
      <c r="BU60" s="14">
        <v>-1.9793999999999999E-2</v>
      </c>
      <c r="BV60" s="14">
        <v>-5.3971999999999999E-2</v>
      </c>
      <c r="BW60" s="14">
        <v>-6.3075999999999993E-2</v>
      </c>
      <c r="BX60" s="14">
        <v>-6.1598E-2</v>
      </c>
      <c r="BY60" s="14">
        <v>5.5374E-2</v>
      </c>
      <c r="BZ60" s="14">
        <v>2.1021000000000001E-2</v>
      </c>
      <c r="CA60" s="14">
        <v>-4.2097000000000002E-2</v>
      </c>
      <c r="CB60" s="14">
        <v>-8.6399999999999997E-4</v>
      </c>
      <c r="CC60" s="14">
        <v>0.101996</v>
      </c>
      <c r="CD60" s="14">
        <v>-3.9219999999999998E-2</v>
      </c>
      <c r="CE60" s="14">
        <v>-5.7509999999999999E-2</v>
      </c>
      <c r="CF60" s="14">
        <v>-4.9911999999999998E-2</v>
      </c>
      <c r="CG60" s="14">
        <v>-5.2484000000000003E-2</v>
      </c>
      <c r="CH60" s="14">
        <v>2.624E-3</v>
      </c>
      <c r="CI60" s="14">
        <v>-1.5120000000000001E-3</v>
      </c>
      <c r="CJ60" s="14">
        <v>8.0783999999999995E-2</v>
      </c>
      <c r="CK60" s="14">
        <v>8.4496000000000002E-2</v>
      </c>
      <c r="CL60" s="14">
        <v>8.7081000000000006E-2</v>
      </c>
      <c r="CM60" s="14">
        <v>6.2838000000000005E-2</v>
      </c>
      <c r="CN60" s="14">
        <v>-3.0771E-2</v>
      </c>
      <c r="CO60" s="14">
        <v>-7.5276999999999997E-2</v>
      </c>
      <c r="CP60" s="14">
        <v>7.1143999999999999E-2</v>
      </c>
      <c r="CQ60" s="14">
        <v>0.10334400000000001</v>
      </c>
      <c r="CR60" s="14">
        <v>-1.7988000000000001E-2</v>
      </c>
      <c r="CS60" s="14">
        <v>6.9089999999999999E-2</v>
      </c>
      <c r="CT60" s="14">
        <v>8.9704999999999993E-2</v>
      </c>
      <c r="CU60" s="14">
        <v>7.4793999999999999E-2</v>
      </c>
      <c r="CV60" s="14">
        <v>9.5069999999999998E-3</v>
      </c>
      <c r="CW60" s="14">
        <v>-1.1969999999999999E-3</v>
      </c>
      <c r="CX60" s="14">
        <v>-9.1200000000000005E-4</v>
      </c>
      <c r="CY60" s="14">
        <v>-7.633E-3</v>
      </c>
      <c r="CZ60" s="14">
        <v>7.6899999999999998E-3</v>
      </c>
      <c r="DA60" s="14">
        <v>8.5170000000000003E-3</v>
      </c>
      <c r="DB60" s="14">
        <v>3.1411000000000001E-2</v>
      </c>
      <c r="DC60" s="14">
        <v>5.4357999999999997E-2</v>
      </c>
      <c r="DD60" s="14">
        <v>3.2668999999999997E-2</v>
      </c>
      <c r="DE60" s="14">
        <v>3.5824000000000002E-2</v>
      </c>
      <c r="DF60" s="14">
        <v>5.5649999999999996E-3</v>
      </c>
      <c r="DG60" s="14">
        <v>-1.7044E-2</v>
      </c>
      <c r="DH60" s="14">
        <v>-0.15511800000000001</v>
      </c>
      <c r="DI60" s="14">
        <v>-4.1388000000000001E-2</v>
      </c>
      <c r="DJ60" s="14">
        <v>-3.9455999999999998E-2</v>
      </c>
      <c r="DK60" s="14">
        <v>6.3569999999999998E-3</v>
      </c>
      <c r="DL60" s="14">
        <v>-8.1340000000000006E-3</v>
      </c>
      <c r="DM60" s="14">
        <v>-7.0957999999999993E-2</v>
      </c>
      <c r="DN60" s="14">
        <v>-6.5234E-2</v>
      </c>
      <c r="DO60" s="14">
        <v>-2.5270000000000001E-2</v>
      </c>
      <c r="DP60" s="14">
        <v>3.8824999999999998E-2</v>
      </c>
      <c r="DQ60" s="14">
        <v>4.2560000000000002E-3</v>
      </c>
      <c r="DR60" s="14">
        <v>-5.5952000000000002E-2</v>
      </c>
      <c r="DS60" s="14">
        <v>-1.9261E-2</v>
      </c>
      <c r="DT60" s="14">
        <v>3.2363999999999997E-2</v>
      </c>
      <c r="DU60" s="14">
        <v>3.9449999999999999E-2</v>
      </c>
      <c r="DV60" s="14">
        <v>-4.7400000000000003E-3</v>
      </c>
      <c r="DW60" s="14">
        <v>-4.0179999999999999E-3</v>
      </c>
      <c r="DX60" s="14">
        <v>-5.0778999999999998E-2</v>
      </c>
      <c r="DY60" s="14">
        <v>2.9E-4</v>
      </c>
      <c r="DZ60" s="14">
        <v>-5.2103999999999998E-2</v>
      </c>
      <c r="EA60" s="14">
        <v>-3.9814000000000002E-2</v>
      </c>
      <c r="EB60" s="14">
        <v>-3.5235000000000002E-2</v>
      </c>
      <c r="EC60" s="14">
        <v>1.3561E-2</v>
      </c>
      <c r="ED60" s="14">
        <v>1.2755000000000001E-2</v>
      </c>
      <c r="EE60" s="35">
        <v>0.14960599999999979</v>
      </c>
      <c r="EV60">
        <v>73</v>
      </c>
      <c r="EW60">
        <f t="shared" si="0"/>
        <v>0</v>
      </c>
    </row>
    <row r="61" spans="1:153" x14ac:dyDescent="0.2">
      <c r="A61" s="13">
        <v>74</v>
      </c>
      <c r="B61" s="9">
        <v>1.0699999999999999E-2</v>
      </c>
      <c r="C61" s="14">
        <v>6.9664000000000004E-2</v>
      </c>
      <c r="D61" s="14">
        <v>5.2544E-2</v>
      </c>
      <c r="E61" s="14">
        <v>5.2056999999999999E-2</v>
      </c>
      <c r="F61" s="14">
        <v>-1.1809999999999999E-2</v>
      </c>
      <c r="G61" s="14">
        <v>-6.3140000000000002E-3</v>
      </c>
      <c r="H61" s="14">
        <v>1.5514999999999999E-2</v>
      </c>
      <c r="I61" s="14">
        <v>5.182E-3</v>
      </c>
      <c r="J61" s="14">
        <v>-2.9038999999999999E-2</v>
      </c>
      <c r="K61" s="14">
        <v>-1.7788999999999999E-2</v>
      </c>
      <c r="L61" s="14">
        <v>-2.2238000000000001E-2</v>
      </c>
      <c r="M61" s="14">
        <v>-1.8846999999999999E-2</v>
      </c>
      <c r="N61" s="14">
        <v>6.4237000000000002E-2</v>
      </c>
      <c r="O61" s="14">
        <v>4.8030999999999997E-2</v>
      </c>
      <c r="P61" s="14">
        <v>0.109053</v>
      </c>
      <c r="Q61" s="14">
        <v>0.16161900000000001</v>
      </c>
      <c r="R61" s="14">
        <v>0.15326799999999999</v>
      </c>
      <c r="S61" s="14">
        <v>4.4829000000000001E-2</v>
      </c>
      <c r="T61" s="14">
        <v>5.0674999999999998E-2</v>
      </c>
      <c r="U61" s="14">
        <v>4.5471999999999999E-2</v>
      </c>
      <c r="V61" s="14">
        <v>6.7011000000000001E-2</v>
      </c>
      <c r="W61" s="14">
        <v>7.3633000000000004E-2</v>
      </c>
      <c r="X61" s="14">
        <v>7.9800999999999997E-2</v>
      </c>
      <c r="Y61" s="14">
        <v>7.8615000000000004E-2</v>
      </c>
      <c r="Z61" s="14">
        <v>7.5027999999999997E-2</v>
      </c>
      <c r="AA61" s="14">
        <v>6.1039999999999997E-2</v>
      </c>
      <c r="AB61" s="14">
        <v>5.5914999999999999E-2</v>
      </c>
      <c r="AC61" s="14">
        <v>1.3901999999999999E-2</v>
      </c>
      <c r="AD61" s="14">
        <v>6.4085000000000003E-2</v>
      </c>
      <c r="AE61" s="14">
        <v>9.1361999999999999E-2</v>
      </c>
      <c r="AF61" s="14">
        <v>8.4650000000000003E-2</v>
      </c>
      <c r="AG61" s="14">
        <v>0.102228</v>
      </c>
      <c r="AH61" s="14">
        <v>0.11222799999999999</v>
      </c>
      <c r="AI61" s="14">
        <v>0.127611</v>
      </c>
      <c r="AJ61" s="14">
        <v>0.125417</v>
      </c>
      <c r="AK61" s="14">
        <v>0.10162400000000001</v>
      </c>
      <c r="AL61" s="14">
        <v>0.103329</v>
      </c>
      <c r="AM61" s="14">
        <v>0.100297</v>
      </c>
      <c r="AN61" s="14">
        <v>0.10698100000000001</v>
      </c>
      <c r="AO61" s="14">
        <v>9.3667E-2</v>
      </c>
      <c r="AP61" s="14">
        <v>7.0094000000000004E-2</v>
      </c>
      <c r="AQ61" s="14">
        <v>-6.7320000000000005E-2</v>
      </c>
      <c r="AR61" s="14">
        <v>-1.7623E-2</v>
      </c>
      <c r="AS61" s="14">
        <v>2.1291999999999998E-2</v>
      </c>
      <c r="AT61" s="14">
        <v>1.9824000000000001E-2</v>
      </c>
      <c r="AU61" s="14">
        <v>3.7948000000000003E-2</v>
      </c>
      <c r="AV61" s="14">
        <v>4.0918999999999997E-2</v>
      </c>
      <c r="AW61" s="14">
        <v>4.2287999999999999E-2</v>
      </c>
      <c r="AX61" s="14">
        <v>3.0304000000000001E-2</v>
      </c>
      <c r="AY61" s="14">
        <v>2.5090999999999999E-2</v>
      </c>
      <c r="AZ61" s="14">
        <v>0.14680799999999999</v>
      </c>
      <c r="BA61" s="14">
        <v>0.119563</v>
      </c>
      <c r="BB61" s="14">
        <v>4.6273000000000002E-2</v>
      </c>
      <c r="BC61" s="14">
        <v>9.2743999999999993E-2</v>
      </c>
      <c r="BD61" s="14">
        <v>9.1121999999999995E-2</v>
      </c>
      <c r="BE61" s="14">
        <v>7.4690000000000006E-2</v>
      </c>
      <c r="BF61" s="14">
        <v>1</v>
      </c>
      <c r="BG61" s="14">
        <v>0.26498899999999997</v>
      </c>
      <c r="BH61" s="14">
        <v>-9.6030000000000004E-3</v>
      </c>
      <c r="BI61" s="14">
        <v>0.118481</v>
      </c>
      <c r="BJ61" s="14">
        <v>0.114964</v>
      </c>
      <c r="BK61" s="14">
        <v>6.2843999999999997E-2</v>
      </c>
      <c r="BL61" s="14">
        <v>6.2829999999999997E-2</v>
      </c>
      <c r="BM61" s="14">
        <v>9.3269000000000005E-2</v>
      </c>
      <c r="BN61" s="14">
        <v>3.1389E-2</v>
      </c>
      <c r="BO61" s="14">
        <v>-6.3555E-2</v>
      </c>
      <c r="BP61" s="14">
        <v>-7.2575000000000001E-2</v>
      </c>
      <c r="BQ61" s="14">
        <v>-3.9510000000000003E-2</v>
      </c>
      <c r="BR61" s="14">
        <v>-2.3923E-2</v>
      </c>
      <c r="BS61" s="14">
        <v>1.6834999999999999E-2</v>
      </c>
      <c r="BT61" s="14">
        <v>-8.8979999999999997E-3</v>
      </c>
      <c r="BU61" s="14">
        <v>4.8370000000000002E-3</v>
      </c>
      <c r="BV61" s="14">
        <v>-1.7364000000000001E-2</v>
      </c>
      <c r="BW61" s="14">
        <v>-2.0050999999999999E-2</v>
      </c>
      <c r="BX61" s="14">
        <v>-6.0160999999999999E-2</v>
      </c>
      <c r="BY61" s="14">
        <v>0.10800800000000001</v>
      </c>
      <c r="BZ61" s="14">
        <v>-5.9100000000000005E-4</v>
      </c>
      <c r="CA61" s="14">
        <v>1.6882999999999999E-2</v>
      </c>
      <c r="CB61" s="14">
        <v>-4.5307E-2</v>
      </c>
      <c r="CC61" s="14">
        <v>0.10501199999999999</v>
      </c>
      <c r="CD61" s="14">
        <v>9.4553999999999999E-2</v>
      </c>
      <c r="CE61" s="14">
        <v>7.8512999999999999E-2</v>
      </c>
      <c r="CF61" s="14">
        <v>4.4919000000000001E-2</v>
      </c>
      <c r="CG61" s="14">
        <v>5.7356999999999998E-2</v>
      </c>
      <c r="CH61" s="14">
        <v>1.7610000000000001E-2</v>
      </c>
      <c r="CI61" s="14">
        <v>0.16008600000000001</v>
      </c>
      <c r="CJ61" s="14">
        <v>9.2580999999999997E-2</v>
      </c>
      <c r="CK61" s="14">
        <v>8.9212E-2</v>
      </c>
      <c r="CL61" s="14">
        <v>5.5919000000000003E-2</v>
      </c>
      <c r="CM61" s="14">
        <v>2.3942999999999999E-2</v>
      </c>
      <c r="CN61" s="14">
        <v>2.2634000000000001E-2</v>
      </c>
      <c r="CO61" s="14">
        <v>-4.5435999999999997E-2</v>
      </c>
      <c r="CP61" s="14">
        <v>6.3694000000000001E-2</v>
      </c>
      <c r="CQ61" s="14">
        <v>0.15908900000000001</v>
      </c>
      <c r="CR61" s="14">
        <v>-5.8780000000000004E-3</v>
      </c>
      <c r="CS61" s="14">
        <v>-2.477E-3</v>
      </c>
      <c r="CT61" s="14">
        <v>8.4134E-2</v>
      </c>
      <c r="CU61" s="14">
        <v>1.5956000000000001E-2</v>
      </c>
      <c r="CV61" s="14">
        <v>3.4259999999999999E-2</v>
      </c>
      <c r="CW61" s="14">
        <v>-1.1006E-2</v>
      </c>
      <c r="CX61" s="14">
        <v>-2.5478000000000001E-2</v>
      </c>
      <c r="CY61" s="14">
        <v>-2.6353000000000001E-2</v>
      </c>
      <c r="CZ61" s="14">
        <v>-2.8223000000000002E-2</v>
      </c>
      <c r="DA61" s="14">
        <v>-3.3918999999999998E-2</v>
      </c>
      <c r="DB61" s="14">
        <v>-1.0119E-2</v>
      </c>
      <c r="DC61" s="14">
        <v>-2.0143000000000001E-2</v>
      </c>
      <c r="DD61" s="14">
        <v>-8.4019999999999997E-3</v>
      </c>
      <c r="DE61" s="14">
        <v>-6.6285999999999998E-2</v>
      </c>
      <c r="DF61" s="14">
        <v>2.5156000000000001E-2</v>
      </c>
      <c r="DG61" s="14">
        <v>8.0540000000000004E-3</v>
      </c>
      <c r="DH61" s="14">
        <v>-1.3018E-2</v>
      </c>
      <c r="DI61" s="14">
        <v>0.10549500000000001</v>
      </c>
      <c r="DJ61" s="14">
        <v>0.104503</v>
      </c>
      <c r="DK61" s="14">
        <v>0.111452</v>
      </c>
      <c r="DL61" s="14">
        <v>2.0256E-2</v>
      </c>
      <c r="DM61" s="14">
        <v>-0.153942</v>
      </c>
      <c r="DN61" s="14">
        <v>3.7954000000000002E-2</v>
      </c>
      <c r="DO61" s="14">
        <v>-8.0009999999999998E-2</v>
      </c>
      <c r="DP61" s="14">
        <v>-0.11788</v>
      </c>
      <c r="DQ61" s="14">
        <v>8.2428000000000001E-2</v>
      </c>
      <c r="DR61" s="14">
        <v>-0.106112</v>
      </c>
      <c r="DS61" s="14">
        <v>-6.6100000000000004E-3</v>
      </c>
      <c r="DT61" s="14">
        <v>0.15612300000000001</v>
      </c>
      <c r="DU61" s="14">
        <v>1.4159E-2</v>
      </c>
      <c r="DV61" s="14">
        <v>-2.617E-3</v>
      </c>
      <c r="DW61" s="14">
        <v>-2.2929999999999999E-3</v>
      </c>
      <c r="DX61" s="14">
        <v>-5.4920000000000004E-3</v>
      </c>
      <c r="DY61" s="14">
        <v>4.7489999999999997E-3</v>
      </c>
      <c r="DZ61" s="14">
        <v>2.0986000000000001E-2</v>
      </c>
      <c r="EA61" s="14">
        <v>9.7560000000000008E-3</v>
      </c>
      <c r="EB61" s="14">
        <v>1.9629000000000001E-2</v>
      </c>
      <c r="EC61" s="14">
        <v>-1.396E-2</v>
      </c>
      <c r="ED61" s="14">
        <v>-2.0660000000000001E-2</v>
      </c>
      <c r="EE61" s="35">
        <v>5.9169000000000009</v>
      </c>
      <c r="EV61">
        <v>74</v>
      </c>
      <c r="EW61">
        <f t="shared" si="0"/>
        <v>0</v>
      </c>
    </row>
    <row r="62" spans="1:153" x14ac:dyDescent="0.2">
      <c r="A62" s="13">
        <v>75</v>
      </c>
      <c r="B62" s="9">
        <v>-0.237625</v>
      </c>
      <c r="C62" s="14">
        <v>-9.5191999999999999E-2</v>
      </c>
      <c r="D62" s="14">
        <v>-4.3901000000000003E-2</v>
      </c>
      <c r="E62" s="14">
        <v>-3.4729000000000003E-2</v>
      </c>
      <c r="F62" s="14">
        <v>3.2084000000000001E-2</v>
      </c>
      <c r="G62" s="14">
        <v>4.6342000000000001E-2</v>
      </c>
      <c r="H62" s="14">
        <v>4.4018000000000002E-2</v>
      </c>
      <c r="I62" s="14">
        <v>5.4891000000000002E-2</v>
      </c>
      <c r="J62" s="14">
        <v>8.1088999999999994E-2</v>
      </c>
      <c r="K62" s="14">
        <v>8.9219000000000007E-2</v>
      </c>
      <c r="L62" s="14">
        <v>7.7343999999999996E-2</v>
      </c>
      <c r="M62" s="14">
        <v>0.10995199999999999</v>
      </c>
      <c r="N62" s="14">
        <v>-7.8378000000000003E-2</v>
      </c>
      <c r="O62" s="14">
        <v>8.1670000000000006E-3</v>
      </c>
      <c r="P62" s="14">
        <v>0.10810699999999999</v>
      </c>
      <c r="Q62" s="14">
        <v>1.5938000000000001E-2</v>
      </c>
      <c r="R62" s="14">
        <v>0.13930500000000001</v>
      </c>
      <c r="S62" s="14">
        <v>7.7819999999999999E-3</v>
      </c>
      <c r="T62" s="14">
        <v>-1.3335E-2</v>
      </c>
      <c r="U62" s="14">
        <v>-2.4510000000000001E-2</v>
      </c>
      <c r="V62" s="14">
        <v>-3.5494999999999999E-2</v>
      </c>
      <c r="W62" s="14">
        <v>-2.8868999999999999E-2</v>
      </c>
      <c r="X62" s="14">
        <v>-1.8807000000000001E-2</v>
      </c>
      <c r="Y62" s="14">
        <v>-2.9496000000000001E-2</v>
      </c>
      <c r="Z62" s="14">
        <v>-2.6081E-2</v>
      </c>
      <c r="AA62" s="14">
        <v>-5.3196E-2</v>
      </c>
      <c r="AB62" s="14">
        <v>-2.5943999999999998E-2</v>
      </c>
      <c r="AC62" s="14">
        <v>5.3231000000000001E-2</v>
      </c>
      <c r="AD62" s="14">
        <v>3.1962999999999998E-2</v>
      </c>
      <c r="AE62" s="14">
        <v>6.3146999999999995E-2</v>
      </c>
      <c r="AF62" s="14">
        <v>4.5761000000000003E-2</v>
      </c>
      <c r="AG62" s="14">
        <v>3.4991000000000001E-2</v>
      </c>
      <c r="AH62" s="14">
        <v>2.6456E-2</v>
      </c>
      <c r="AI62" s="14">
        <v>1.8041000000000001E-2</v>
      </c>
      <c r="AJ62" s="14">
        <v>-2.366E-3</v>
      </c>
      <c r="AK62" s="14">
        <v>-2.3654999999999999E-2</v>
      </c>
      <c r="AL62" s="14">
        <v>-2.5849E-2</v>
      </c>
      <c r="AM62" s="14">
        <v>-2.8060999999999999E-2</v>
      </c>
      <c r="AN62" s="14">
        <v>2.0480000000000002E-2</v>
      </c>
      <c r="AO62" s="14">
        <v>0.10090499999999999</v>
      </c>
      <c r="AP62" s="14">
        <v>8.6528999999999995E-2</v>
      </c>
      <c r="AQ62" s="14">
        <v>-1.0141000000000001E-2</v>
      </c>
      <c r="AR62" s="14">
        <v>1.0845E-2</v>
      </c>
      <c r="AS62" s="14">
        <v>2.1402000000000001E-2</v>
      </c>
      <c r="AT62" s="14">
        <v>1.2532E-2</v>
      </c>
      <c r="AU62" s="14">
        <v>5.1050000000000002E-3</v>
      </c>
      <c r="AV62" s="14">
        <v>1.2821000000000001E-2</v>
      </c>
      <c r="AW62" s="14">
        <v>7.4339999999999996E-3</v>
      </c>
      <c r="AX62" s="14">
        <v>2.7550000000000001E-3</v>
      </c>
      <c r="AY62" s="14">
        <v>1.2539999999999999E-3</v>
      </c>
      <c r="AZ62" s="14">
        <v>6.6753000000000007E-2</v>
      </c>
      <c r="BA62" s="14">
        <v>0.13102800000000001</v>
      </c>
      <c r="BB62" s="14">
        <v>-1.1243E-2</v>
      </c>
      <c r="BC62" s="14">
        <v>2.7281E-2</v>
      </c>
      <c r="BD62" s="14">
        <v>-1.258E-3</v>
      </c>
      <c r="BE62" s="14">
        <v>-0.19459000000000001</v>
      </c>
      <c r="BF62" s="14">
        <v>0.26498899999999997</v>
      </c>
      <c r="BG62" s="14">
        <v>1</v>
      </c>
      <c r="BH62" s="14">
        <v>0.174905</v>
      </c>
      <c r="BI62" s="14">
        <v>4.8573999999999999E-2</v>
      </c>
      <c r="BJ62" s="14">
        <v>1.9043999999999998E-2</v>
      </c>
      <c r="BK62" s="14">
        <v>-2.8410999999999999E-2</v>
      </c>
      <c r="BL62" s="14">
        <v>-5.8970000000000002E-2</v>
      </c>
      <c r="BM62" s="14">
        <v>1.6906999999999998E-2</v>
      </c>
      <c r="BN62" s="14">
        <v>1.6930000000000001E-3</v>
      </c>
      <c r="BO62" s="14">
        <v>-2.1454000000000001E-2</v>
      </c>
      <c r="BP62" s="14">
        <v>-1.6962000000000001E-2</v>
      </c>
      <c r="BQ62" s="14">
        <v>-5.7029000000000003E-2</v>
      </c>
      <c r="BR62" s="14">
        <v>-3.2178999999999999E-2</v>
      </c>
      <c r="BS62" s="14">
        <v>-8.5789999999999998E-3</v>
      </c>
      <c r="BT62" s="14">
        <v>-1.7826999999999999E-2</v>
      </c>
      <c r="BU62" s="14">
        <v>2.5600000000000002E-3</v>
      </c>
      <c r="BV62" s="14">
        <v>1.5044E-2</v>
      </c>
      <c r="BW62" s="14">
        <v>1.438E-2</v>
      </c>
      <c r="BX62" s="14">
        <v>4.2925999999999999E-2</v>
      </c>
      <c r="BY62" s="14">
        <v>-0.115699</v>
      </c>
      <c r="BZ62" s="14">
        <v>4.4852000000000003E-2</v>
      </c>
      <c r="CA62" s="14">
        <v>0.148171</v>
      </c>
      <c r="CB62" s="14">
        <v>1.1773E-2</v>
      </c>
      <c r="CC62" s="14">
        <v>2.1107999999999998E-2</v>
      </c>
      <c r="CD62" s="14">
        <v>2.1486000000000002E-2</v>
      </c>
      <c r="CE62" s="14">
        <v>1.0539E-2</v>
      </c>
      <c r="CF62" s="14">
        <v>-2.3666E-2</v>
      </c>
      <c r="CG62" s="14">
        <v>-2.8067000000000002E-2</v>
      </c>
      <c r="CH62" s="14">
        <v>4.0420999999999999E-2</v>
      </c>
      <c r="CI62" s="14">
        <v>9.3895000000000006E-2</v>
      </c>
      <c r="CJ62" s="14">
        <v>-1.9571000000000002E-2</v>
      </c>
      <c r="CK62" s="14">
        <v>3.9031999999999997E-2</v>
      </c>
      <c r="CL62" s="14">
        <v>1.0208999999999999E-2</v>
      </c>
      <c r="CM62" s="14">
        <v>2.9E-4</v>
      </c>
      <c r="CN62" s="14">
        <v>-5.2100000000000002E-3</v>
      </c>
      <c r="CO62" s="14">
        <v>1.5355000000000001E-2</v>
      </c>
      <c r="CP62" s="14">
        <v>7.7438000000000007E-2</v>
      </c>
      <c r="CQ62" s="14">
        <v>-2.4501999999999999E-2</v>
      </c>
      <c r="CR62" s="14">
        <v>1.3122999999999999E-2</v>
      </c>
      <c r="CS62" s="14">
        <v>-3.8549E-2</v>
      </c>
      <c r="CT62" s="14">
        <v>4.5388999999999999E-2</v>
      </c>
      <c r="CU62" s="14">
        <v>1.4951000000000001E-2</v>
      </c>
      <c r="CV62" s="14">
        <v>1.3194000000000001E-2</v>
      </c>
      <c r="CW62" s="14">
        <v>-3.4173000000000002E-2</v>
      </c>
      <c r="CX62" s="14">
        <v>-5.6684999999999999E-2</v>
      </c>
      <c r="CY62" s="14">
        <v>-4.5582999999999999E-2</v>
      </c>
      <c r="CZ62" s="14">
        <v>-4.8448999999999999E-2</v>
      </c>
      <c r="DA62" s="14">
        <v>-3.9306000000000001E-2</v>
      </c>
      <c r="DB62" s="14">
        <v>-1.3592E-2</v>
      </c>
      <c r="DC62" s="14">
        <v>-7.6299999999999996E-3</v>
      </c>
      <c r="DD62" s="14">
        <v>9.6640000000000004E-2</v>
      </c>
      <c r="DE62" s="14">
        <v>8.3413000000000001E-2</v>
      </c>
      <c r="DF62" s="14">
        <v>3.4229999999999998E-3</v>
      </c>
      <c r="DG62" s="14">
        <v>5.2338000000000003E-2</v>
      </c>
      <c r="DH62" s="14">
        <v>4.2170000000000003E-3</v>
      </c>
      <c r="DI62" s="14">
        <v>-2.4875999999999999E-2</v>
      </c>
      <c r="DJ62" s="14">
        <v>-2.6048000000000002E-2</v>
      </c>
      <c r="DK62" s="14">
        <v>8.5503999999999997E-2</v>
      </c>
      <c r="DL62" s="14">
        <v>3.8070000000000001E-3</v>
      </c>
      <c r="DM62" s="14">
        <v>-6.9815000000000002E-2</v>
      </c>
      <c r="DN62" s="14">
        <v>2.0501999999999999E-2</v>
      </c>
      <c r="DO62" s="14">
        <v>-1.7100000000000001E-2</v>
      </c>
      <c r="DP62" s="14">
        <v>-0.14213400000000001</v>
      </c>
      <c r="DQ62" s="14">
        <v>4.6689000000000001E-2</v>
      </c>
      <c r="DR62" s="14">
        <v>-1.9942999999999999E-2</v>
      </c>
      <c r="DS62" s="14">
        <v>3.5379999999999999E-3</v>
      </c>
      <c r="DT62" s="14">
        <v>1.3773000000000001E-2</v>
      </c>
      <c r="DU62" s="14">
        <v>4.1853000000000001E-2</v>
      </c>
      <c r="DV62" s="14">
        <v>5.5545999999999998E-2</v>
      </c>
      <c r="DW62" s="14">
        <v>4.607E-2</v>
      </c>
      <c r="DX62" s="14">
        <v>8.2695000000000005E-2</v>
      </c>
      <c r="DY62" s="14">
        <v>6.2198000000000003E-2</v>
      </c>
      <c r="DZ62" s="14">
        <v>0.10320500000000001</v>
      </c>
      <c r="EA62" s="14">
        <v>7.3983999999999994E-2</v>
      </c>
      <c r="EB62" s="14">
        <v>8.0975000000000005E-2</v>
      </c>
      <c r="EC62" s="14">
        <v>4.3740000000000003E-3</v>
      </c>
      <c r="ED62" s="14">
        <v>-2.9860000000000001E-2</v>
      </c>
      <c r="EE62" s="35">
        <v>2.667354</v>
      </c>
      <c r="EV62">
        <v>75</v>
      </c>
      <c r="EW62">
        <f t="shared" si="0"/>
        <v>0</v>
      </c>
    </row>
    <row r="63" spans="1:153" x14ac:dyDescent="0.2">
      <c r="A63" s="13">
        <v>76</v>
      </c>
      <c r="B63" s="9">
        <v>-1.5921000000000001E-2</v>
      </c>
      <c r="C63" s="14">
        <v>3.9992E-2</v>
      </c>
      <c r="D63" s="14">
        <v>4.3336E-2</v>
      </c>
      <c r="E63" s="14">
        <v>2.7616000000000002E-2</v>
      </c>
      <c r="F63" s="14">
        <v>3.6450999999999997E-2</v>
      </c>
      <c r="G63" s="14">
        <v>6.0317999999999997E-2</v>
      </c>
      <c r="H63" s="14">
        <v>7.7128000000000002E-2</v>
      </c>
      <c r="I63" s="14">
        <v>7.911E-2</v>
      </c>
      <c r="J63" s="14">
        <v>0.100386</v>
      </c>
      <c r="K63" s="14">
        <v>9.7709000000000004E-2</v>
      </c>
      <c r="L63" s="14">
        <v>0.119736</v>
      </c>
      <c r="M63" s="14">
        <v>0.114256</v>
      </c>
      <c r="N63" s="14">
        <v>-3.0957999999999999E-2</v>
      </c>
      <c r="O63" s="14">
        <v>-2.5315000000000001E-2</v>
      </c>
      <c r="P63" s="14">
        <v>-6.6091999999999998E-2</v>
      </c>
      <c r="Q63" s="14">
        <v>-0.19692999999999999</v>
      </c>
      <c r="R63" s="14">
        <v>-9.2410000000000006E-2</v>
      </c>
      <c r="S63" s="14">
        <v>8.1367999999999996E-2</v>
      </c>
      <c r="T63" s="14">
        <v>0.182675</v>
      </c>
      <c r="U63" s="14">
        <v>0.14780599999999999</v>
      </c>
      <c r="V63" s="14">
        <v>0.12861700000000001</v>
      </c>
      <c r="W63" s="14">
        <v>0.118974</v>
      </c>
      <c r="X63" s="14">
        <v>0.11545999999999999</v>
      </c>
      <c r="Y63" s="14">
        <v>9.6186999999999995E-2</v>
      </c>
      <c r="Z63" s="14">
        <v>7.7943999999999999E-2</v>
      </c>
      <c r="AA63" s="14">
        <v>4.7530999999999997E-2</v>
      </c>
      <c r="AB63" s="14">
        <v>-2.2190000000000001E-2</v>
      </c>
      <c r="AC63" s="14">
        <v>-6.0625999999999999E-2</v>
      </c>
      <c r="AD63" s="14">
        <v>1.3656E-2</v>
      </c>
      <c r="AE63" s="14">
        <v>0.101715</v>
      </c>
      <c r="AF63" s="14">
        <v>0.19953299999999999</v>
      </c>
      <c r="AG63" s="14">
        <v>0.19220300000000001</v>
      </c>
      <c r="AH63" s="14">
        <v>0.16703499999999999</v>
      </c>
      <c r="AI63" s="14">
        <v>0.13617499999999999</v>
      </c>
      <c r="AJ63" s="14">
        <v>0.10816000000000001</v>
      </c>
      <c r="AK63" s="14">
        <v>9.6506999999999996E-2</v>
      </c>
      <c r="AL63" s="14">
        <v>9.3200000000000005E-2</v>
      </c>
      <c r="AM63" s="14">
        <v>7.4571999999999999E-2</v>
      </c>
      <c r="AN63" s="14">
        <v>6.9955000000000003E-2</v>
      </c>
      <c r="AO63" s="14">
        <v>6.1545999999999997E-2</v>
      </c>
      <c r="AP63" s="14">
        <v>0.114274</v>
      </c>
      <c r="AQ63" s="14">
        <v>-7.3695999999999998E-2</v>
      </c>
      <c r="AR63" s="14">
        <v>4.1017999999999999E-2</v>
      </c>
      <c r="AS63" s="14">
        <v>4.0599999999999997E-2</v>
      </c>
      <c r="AT63" s="14">
        <v>2.4797E-2</v>
      </c>
      <c r="AU63" s="14">
        <v>1.6766E-2</v>
      </c>
      <c r="AV63" s="14">
        <v>1.3150999999999999E-2</v>
      </c>
      <c r="AW63" s="14">
        <v>1.1757999999999999E-2</v>
      </c>
      <c r="AX63" s="14">
        <v>9.1090000000000008E-3</v>
      </c>
      <c r="AY63" s="14">
        <v>2.0663000000000001E-2</v>
      </c>
      <c r="AZ63" s="14">
        <v>0.115714</v>
      </c>
      <c r="BA63" s="14">
        <v>0.127026</v>
      </c>
      <c r="BB63" s="14">
        <v>0.157698</v>
      </c>
      <c r="BC63" s="14">
        <v>0.122741</v>
      </c>
      <c r="BD63" s="14">
        <v>0.12039</v>
      </c>
      <c r="BE63" s="14">
        <v>-0.152031</v>
      </c>
      <c r="BF63" s="14">
        <v>-9.6030000000000004E-3</v>
      </c>
      <c r="BG63" s="14">
        <v>0.174905</v>
      </c>
      <c r="BH63" s="14">
        <v>1</v>
      </c>
      <c r="BI63" s="14">
        <v>0.36376199999999997</v>
      </c>
      <c r="BJ63" s="14">
        <v>0.30801000000000001</v>
      </c>
      <c r="BK63" s="14">
        <v>0.16964199999999999</v>
      </c>
      <c r="BL63" s="14">
        <v>0.14852000000000001</v>
      </c>
      <c r="BM63" s="14">
        <v>2.3028E-2</v>
      </c>
      <c r="BN63" s="14">
        <v>-4.9378999999999999E-2</v>
      </c>
      <c r="BO63" s="14">
        <v>-2.9618999999999999E-2</v>
      </c>
      <c r="BP63" s="14">
        <v>3.3591999999999997E-2</v>
      </c>
      <c r="BQ63" s="14">
        <v>9.0203000000000005E-2</v>
      </c>
      <c r="BR63" s="14">
        <v>9.9643999999999996E-2</v>
      </c>
      <c r="BS63" s="14">
        <v>0.104576</v>
      </c>
      <c r="BT63" s="14">
        <v>9.3836000000000003E-2</v>
      </c>
      <c r="BU63" s="14">
        <v>9.5629000000000006E-2</v>
      </c>
      <c r="BV63" s="14">
        <v>8.4776000000000004E-2</v>
      </c>
      <c r="BW63" s="14">
        <v>8.2401000000000002E-2</v>
      </c>
      <c r="BX63" s="14">
        <v>0.10194300000000001</v>
      </c>
      <c r="BY63" s="14">
        <v>2.4896999999999999E-2</v>
      </c>
      <c r="BZ63" s="14">
        <v>4.5345000000000003E-2</v>
      </c>
      <c r="CA63" s="14">
        <v>0.100288</v>
      </c>
      <c r="CB63" s="14">
        <v>5.2111999999999999E-2</v>
      </c>
      <c r="CC63" s="14">
        <v>0.138658</v>
      </c>
      <c r="CD63" s="14">
        <v>0.16003400000000001</v>
      </c>
      <c r="CE63" s="14">
        <v>0.194353</v>
      </c>
      <c r="CF63" s="14">
        <v>0.18224799999999999</v>
      </c>
      <c r="CG63" s="14">
        <v>0.154587</v>
      </c>
      <c r="CH63" s="14">
        <v>-2.4462000000000001E-2</v>
      </c>
      <c r="CI63" s="14">
        <v>3.4192E-2</v>
      </c>
      <c r="CJ63" s="14">
        <v>6.1970999999999998E-2</v>
      </c>
      <c r="CK63" s="14">
        <v>4.6462999999999997E-2</v>
      </c>
      <c r="CL63" s="14">
        <v>4.0037000000000003E-2</v>
      </c>
      <c r="CM63" s="14">
        <v>3.1610000000000002E-3</v>
      </c>
      <c r="CN63" s="14">
        <v>0.13369400000000001</v>
      </c>
      <c r="CO63" s="14">
        <v>-2.9269E-2</v>
      </c>
      <c r="CP63" s="14">
        <v>4.8947999999999998E-2</v>
      </c>
      <c r="CQ63" s="14">
        <v>-0.180893</v>
      </c>
      <c r="CR63" s="14">
        <v>1.1053E-2</v>
      </c>
      <c r="CS63" s="14">
        <v>-4.1239999999999999E-2</v>
      </c>
      <c r="CT63" s="14">
        <v>3.3806999999999997E-2</v>
      </c>
      <c r="CU63" s="14">
        <v>6.9897000000000001E-2</v>
      </c>
      <c r="CV63" s="14">
        <v>8.9929999999999996E-2</v>
      </c>
      <c r="CW63" s="14">
        <v>-7.9286999999999996E-2</v>
      </c>
      <c r="CX63" s="14">
        <v>-0.108295</v>
      </c>
      <c r="CY63" s="14">
        <v>-0.108372</v>
      </c>
      <c r="CZ63" s="14">
        <v>-0.105753</v>
      </c>
      <c r="DA63" s="14">
        <v>-0.112582</v>
      </c>
      <c r="DB63" s="14">
        <v>6.1549999999999999E-3</v>
      </c>
      <c r="DC63" s="14">
        <v>9.5892000000000005E-2</v>
      </c>
      <c r="DD63" s="14">
        <v>3.2271000000000001E-2</v>
      </c>
      <c r="DE63" s="14">
        <v>6.1001E-2</v>
      </c>
      <c r="DF63" s="14">
        <v>7.1828000000000003E-2</v>
      </c>
      <c r="DG63" s="14">
        <v>1.2891E-2</v>
      </c>
      <c r="DH63" s="14">
        <v>2.2123E-2</v>
      </c>
      <c r="DI63" s="14">
        <v>4.3860000000000001E-3</v>
      </c>
      <c r="DJ63" s="14">
        <v>4.6839999999999998E-3</v>
      </c>
      <c r="DK63" s="14">
        <v>4.8972000000000002E-2</v>
      </c>
      <c r="DL63" s="14">
        <v>2.4348999999999999E-2</v>
      </c>
      <c r="DM63" s="14">
        <v>-5.3384000000000001E-2</v>
      </c>
      <c r="DN63" s="14">
        <v>0.115245</v>
      </c>
      <c r="DO63" s="14">
        <v>0.10204100000000001</v>
      </c>
      <c r="DP63" s="14">
        <v>-7.6602000000000003E-2</v>
      </c>
      <c r="DQ63" s="14">
        <v>7.9447000000000004E-2</v>
      </c>
      <c r="DR63" s="14">
        <v>-0.18840100000000001</v>
      </c>
      <c r="DS63" s="14">
        <v>-0.1124</v>
      </c>
      <c r="DT63" s="14">
        <v>-0.174039</v>
      </c>
      <c r="DU63" s="14">
        <v>-6.2146E-2</v>
      </c>
      <c r="DV63" s="14">
        <v>-6.2744999999999995E-2</v>
      </c>
      <c r="DW63" s="14">
        <v>-7.2694999999999996E-2</v>
      </c>
      <c r="DX63" s="14">
        <v>-8.5152000000000005E-2</v>
      </c>
      <c r="DY63" s="14">
        <v>-7.8501000000000001E-2</v>
      </c>
      <c r="DZ63" s="14">
        <v>-3.8107000000000002E-2</v>
      </c>
      <c r="EA63" s="14">
        <v>-4.6332999999999999E-2</v>
      </c>
      <c r="EB63" s="14">
        <v>-3.9780999999999997E-2</v>
      </c>
      <c r="EC63" s="14">
        <v>-2.1780999999999998E-2</v>
      </c>
      <c r="ED63" s="14">
        <v>-3.2351999999999999E-2</v>
      </c>
      <c r="EE63" s="35">
        <v>6.5646469999999981</v>
      </c>
      <c r="EV63">
        <v>76</v>
      </c>
      <c r="EW63">
        <f t="shared" si="0"/>
        <v>0</v>
      </c>
    </row>
    <row r="64" spans="1:153" x14ac:dyDescent="0.2">
      <c r="A64" s="13">
        <v>77</v>
      </c>
      <c r="B64" s="9">
        <v>9.4339999999999997E-3</v>
      </c>
      <c r="C64" s="14">
        <v>-6.2380999999999999E-2</v>
      </c>
      <c r="D64" s="14">
        <v>-2.3907000000000001E-2</v>
      </c>
      <c r="E64" s="14">
        <v>4.4984999999999997E-2</v>
      </c>
      <c r="F64" s="14">
        <v>0.29402899999999998</v>
      </c>
      <c r="G64" s="14">
        <v>0.33868599999999999</v>
      </c>
      <c r="H64" s="14">
        <v>0.36458000000000002</v>
      </c>
      <c r="I64" s="14">
        <v>0.37746200000000002</v>
      </c>
      <c r="J64" s="14">
        <v>0.38928499999999999</v>
      </c>
      <c r="K64" s="14">
        <v>0.36343300000000001</v>
      </c>
      <c r="L64" s="14">
        <v>0.38548100000000002</v>
      </c>
      <c r="M64" s="14">
        <v>0.31972400000000001</v>
      </c>
      <c r="N64" s="14">
        <v>-8.1317E-2</v>
      </c>
      <c r="O64" s="14">
        <v>-1.1320999999999999E-2</v>
      </c>
      <c r="P64" s="14">
        <v>1.2905E-2</v>
      </c>
      <c r="Q64" s="14">
        <v>-3.3028000000000002E-2</v>
      </c>
      <c r="R64" s="14">
        <v>-2.0636999999999999E-2</v>
      </c>
      <c r="S64" s="14">
        <v>0.35889399999999999</v>
      </c>
      <c r="T64" s="14">
        <v>0.58059700000000003</v>
      </c>
      <c r="U64" s="14">
        <v>0.601248</v>
      </c>
      <c r="V64" s="14">
        <v>0.55395799999999995</v>
      </c>
      <c r="W64" s="14">
        <v>0.52768099999999996</v>
      </c>
      <c r="X64" s="14">
        <v>0.48663400000000001</v>
      </c>
      <c r="Y64" s="14">
        <v>0.426541</v>
      </c>
      <c r="Z64" s="14">
        <v>0.39159699999999997</v>
      </c>
      <c r="AA64" s="14">
        <v>0.29692600000000002</v>
      </c>
      <c r="AB64" s="14">
        <v>-6.5614000000000006E-2</v>
      </c>
      <c r="AC64" s="14">
        <v>-3.6954000000000001E-2</v>
      </c>
      <c r="AD64" s="14">
        <v>-1.5671999999999998E-2</v>
      </c>
      <c r="AE64" s="14">
        <v>0.33183099999999999</v>
      </c>
      <c r="AF64" s="14">
        <v>0.498506</v>
      </c>
      <c r="AG64" s="14">
        <v>0.52563700000000002</v>
      </c>
      <c r="AH64" s="14">
        <v>0.51634599999999997</v>
      </c>
      <c r="AI64" s="14">
        <v>0.48056399999999999</v>
      </c>
      <c r="AJ64" s="14">
        <v>0.42920799999999998</v>
      </c>
      <c r="AK64" s="14">
        <v>0.37081199999999997</v>
      </c>
      <c r="AL64" s="14">
        <v>0.32793099999999997</v>
      </c>
      <c r="AM64" s="14">
        <v>0.18778800000000001</v>
      </c>
      <c r="AN64" s="14">
        <v>-2.725E-3</v>
      </c>
      <c r="AO64" s="14">
        <v>-2.1746999999999999E-2</v>
      </c>
      <c r="AP64" s="14">
        <v>1.6740999999999999E-2</v>
      </c>
      <c r="AQ64" s="14">
        <v>-3.125E-2</v>
      </c>
      <c r="AR64" s="14">
        <v>9.0834999999999999E-2</v>
      </c>
      <c r="AS64" s="14">
        <v>0.113466</v>
      </c>
      <c r="AT64" s="14">
        <v>0.120422</v>
      </c>
      <c r="AU64" s="14">
        <v>0.122617</v>
      </c>
      <c r="AV64" s="14">
        <v>0.13156200000000001</v>
      </c>
      <c r="AW64" s="14">
        <v>0.144483</v>
      </c>
      <c r="AX64" s="14">
        <v>0.15007400000000001</v>
      </c>
      <c r="AY64" s="14">
        <v>0.14249600000000001</v>
      </c>
      <c r="AZ64" s="14">
        <v>-1.4940999999999999E-2</v>
      </c>
      <c r="BA64" s="14">
        <v>-1.173E-3</v>
      </c>
      <c r="BB64" s="14">
        <v>1.5346E-2</v>
      </c>
      <c r="BC64" s="14">
        <v>0.49980599999999997</v>
      </c>
      <c r="BD64" s="14">
        <v>0.52653899999999998</v>
      </c>
      <c r="BE64" s="14">
        <v>2.0506E-2</v>
      </c>
      <c r="BF64" s="14">
        <v>0.118481</v>
      </c>
      <c r="BG64" s="14">
        <v>4.8573999999999999E-2</v>
      </c>
      <c r="BH64" s="14">
        <v>0.36376199999999997</v>
      </c>
      <c r="BI64" s="14">
        <v>1</v>
      </c>
      <c r="BJ64" s="14">
        <v>0.96871399999999996</v>
      </c>
      <c r="BK64" s="14">
        <v>0.80781000000000003</v>
      </c>
      <c r="BL64" s="14">
        <v>0.73225799999999996</v>
      </c>
      <c r="BM64" s="14">
        <v>-8.2104999999999997E-2</v>
      </c>
      <c r="BN64" s="14">
        <v>-8.2375000000000004E-2</v>
      </c>
      <c r="BO64" s="14">
        <v>8.1853999999999996E-2</v>
      </c>
      <c r="BP64" s="14">
        <v>0.31190600000000002</v>
      </c>
      <c r="BQ64" s="14">
        <v>0.446075</v>
      </c>
      <c r="BR64" s="14">
        <v>0.47429100000000002</v>
      </c>
      <c r="BS64" s="14">
        <v>0.47737400000000002</v>
      </c>
      <c r="BT64" s="14">
        <v>0.44331900000000002</v>
      </c>
      <c r="BU64" s="14">
        <v>0.41056199999999998</v>
      </c>
      <c r="BV64" s="14">
        <v>0.44082199999999999</v>
      </c>
      <c r="BW64" s="14">
        <v>0.43798900000000002</v>
      </c>
      <c r="BX64" s="14">
        <v>0.39748099999999997</v>
      </c>
      <c r="BY64" s="14">
        <v>6.8657999999999997E-2</v>
      </c>
      <c r="BZ64" s="14">
        <v>1.1488E-2</v>
      </c>
      <c r="CA64" s="14">
        <v>-3.1005999999999999E-2</v>
      </c>
      <c r="CB64" s="14">
        <v>9.2109999999999997E-2</v>
      </c>
      <c r="CC64" s="14">
        <v>0.433784</v>
      </c>
      <c r="CD64" s="14">
        <v>0.42884800000000001</v>
      </c>
      <c r="CE64" s="14">
        <v>0.43075400000000003</v>
      </c>
      <c r="CF64" s="14">
        <v>0.38758399999999998</v>
      </c>
      <c r="CG64" s="14">
        <v>0.32918399999999998</v>
      </c>
      <c r="CH64" s="14">
        <v>-3.4001999999999998E-2</v>
      </c>
      <c r="CI64" s="14">
        <v>4.7365999999999998E-2</v>
      </c>
      <c r="CJ64" s="14">
        <v>-8.83E-4</v>
      </c>
      <c r="CK64" s="14">
        <v>7.345E-3</v>
      </c>
      <c r="CL64" s="14">
        <v>3.9043000000000001E-2</v>
      </c>
      <c r="CM64" s="14">
        <v>4.9030999999999998E-2</v>
      </c>
      <c r="CN64" s="14">
        <v>0.58532399999999996</v>
      </c>
      <c r="CO64" s="14">
        <v>7.5976000000000002E-2</v>
      </c>
      <c r="CP64" s="14">
        <v>3.0754E-2</v>
      </c>
      <c r="CQ64" s="14">
        <v>-4.4879999999999998E-3</v>
      </c>
      <c r="CR64" s="14">
        <v>-5.3370000000000001E-2</v>
      </c>
      <c r="CS64" s="14">
        <v>-5.7591999999999997E-2</v>
      </c>
      <c r="CT64" s="14">
        <v>-3.4983E-2</v>
      </c>
      <c r="CU64" s="14">
        <v>5.0109999999999998E-3</v>
      </c>
      <c r="CV64" s="14">
        <v>4.9106999999999998E-2</v>
      </c>
      <c r="CW64" s="14">
        <v>-0.13450200000000001</v>
      </c>
      <c r="CX64" s="14">
        <v>-0.147614</v>
      </c>
      <c r="CY64" s="14">
        <v>-0.159251</v>
      </c>
      <c r="CZ64" s="14">
        <v>-0.175596</v>
      </c>
      <c r="DA64" s="14">
        <v>-0.181367</v>
      </c>
      <c r="DB64" s="14">
        <v>3.9671999999999999E-2</v>
      </c>
      <c r="DC64" s="14">
        <v>-2.512E-2</v>
      </c>
      <c r="DD64" s="14">
        <v>1.1592E-2</v>
      </c>
      <c r="DE64" s="14">
        <v>1.9588999999999999E-2</v>
      </c>
      <c r="DF64" s="14">
        <v>0.16930000000000001</v>
      </c>
      <c r="DG64" s="14">
        <v>-6.1199999999999996E-3</v>
      </c>
      <c r="DH64" s="14">
        <v>3.0601E-2</v>
      </c>
      <c r="DI64" s="14">
        <v>0.129415</v>
      </c>
      <c r="DJ64" s="14">
        <v>0.130047</v>
      </c>
      <c r="DK64" s="14">
        <v>8.9471999999999996E-2</v>
      </c>
      <c r="DL64" s="14">
        <v>-3.228E-3</v>
      </c>
      <c r="DM64" s="14">
        <v>-0.145676</v>
      </c>
      <c r="DN64" s="14">
        <v>0.329735</v>
      </c>
      <c r="DO64" s="14">
        <v>0.14316200000000001</v>
      </c>
      <c r="DP64" s="14">
        <v>-0.151201</v>
      </c>
      <c r="DQ64" s="14">
        <v>0.15501599999999999</v>
      </c>
      <c r="DR64" s="14">
        <v>-0.42772700000000002</v>
      </c>
      <c r="DS64" s="14">
        <v>-0.21056800000000001</v>
      </c>
      <c r="DT64" s="14">
        <v>-2.1576000000000001E-2</v>
      </c>
      <c r="DU64" s="14">
        <v>-5.9492000000000003E-2</v>
      </c>
      <c r="DV64" s="14">
        <v>-0.11859699999999999</v>
      </c>
      <c r="DW64" s="14">
        <v>-0.17455200000000001</v>
      </c>
      <c r="DX64" s="14">
        <v>-0.18808900000000001</v>
      </c>
      <c r="DY64" s="14">
        <v>-0.22459000000000001</v>
      </c>
      <c r="DZ64" s="14">
        <v>-0.21007799999999999</v>
      </c>
      <c r="EA64" s="14">
        <v>-0.223245</v>
      </c>
      <c r="EB64" s="14">
        <v>-0.231209</v>
      </c>
      <c r="EC64" s="14">
        <v>-0.16350799999999999</v>
      </c>
      <c r="ED64" s="14">
        <v>-4.1964000000000001E-2</v>
      </c>
      <c r="EE64" s="35">
        <v>20.939495000000001</v>
      </c>
      <c r="EV64">
        <v>77</v>
      </c>
      <c r="EW64">
        <f t="shared" si="0"/>
        <v>0</v>
      </c>
    </row>
    <row r="65" spans="1:153" x14ac:dyDescent="0.2">
      <c r="A65" s="13">
        <v>78</v>
      </c>
      <c r="B65" s="9">
        <v>3.2157999999999999E-2</v>
      </c>
      <c r="C65" s="14">
        <v>-1.8072000000000001E-2</v>
      </c>
      <c r="D65" s="14">
        <v>3.5050999999999999E-2</v>
      </c>
      <c r="E65" s="14">
        <v>0.106403</v>
      </c>
      <c r="F65" s="14">
        <v>0.35408099999999998</v>
      </c>
      <c r="G65" s="14">
        <v>0.39782699999999999</v>
      </c>
      <c r="H65" s="14">
        <v>0.41791400000000001</v>
      </c>
      <c r="I65" s="14">
        <v>0.43118499999999998</v>
      </c>
      <c r="J65" s="14">
        <v>0.44294800000000001</v>
      </c>
      <c r="K65" s="14">
        <v>0.41530899999999998</v>
      </c>
      <c r="L65" s="14">
        <v>0.43071700000000002</v>
      </c>
      <c r="M65" s="14">
        <v>0.359815</v>
      </c>
      <c r="N65" s="14">
        <v>-5.4056E-2</v>
      </c>
      <c r="O65" s="14">
        <v>-2.1621000000000001E-2</v>
      </c>
      <c r="P65" s="14">
        <v>1.4498E-2</v>
      </c>
      <c r="Q65" s="14">
        <v>-2.8844999999999999E-2</v>
      </c>
      <c r="R65" s="14">
        <v>-5.2570000000000004E-3</v>
      </c>
      <c r="S65" s="14">
        <v>0.36141899999999999</v>
      </c>
      <c r="T65" s="14">
        <v>0.60628700000000002</v>
      </c>
      <c r="U65" s="14">
        <v>0.63861900000000005</v>
      </c>
      <c r="V65" s="14">
        <v>0.60057199999999999</v>
      </c>
      <c r="W65" s="14">
        <v>0.57735199999999998</v>
      </c>
      <c r="X65" s="14">
        <v>0.53766599999999998</v>
      </c>
      <c r="Y65" s="14">
        <v>0.48349500000000001</v>
      </c>
      <c r="Z65" s="14">
        <v>0.44755200000000001</v>
      </c>
      <c r="AA65" s="14">
        <v>0.34615899999999999</v>
      </c>
      <c r="AB65" s="14">
        <v>-8.6639999999999995E-2</v>
      </c>
      <c r="AC65" s="14">
        <v>-5.2798999999999999E-2</v>
      </c>
      <c r="AD65" s="14">
        <v>-1.9719E-2</v>
      </c>
      <c r="AE65" s="14">
        <v>0.31839299999999998</v>
      </c>
      <c r="AF65" s="14">
        <v>0.50630500000000001</v>
      </c>
      <c r="AG65" s="14">
        <v>0.54411500000000002</v>
      </c>
      <c r="AH65" s="14">
        <v>0.54839400000000005</v>
      </c>
      <c r="AI65" s="14">
        <v>0.52074600000000004</v>
      </c>
      <c r="AJ65" s="14">
        <v>0.47331699999999999</v>
      </c>
      <c r="AK65" s="14">
        <v>0.41716700000000001</v>
      </c>
      <c r="AL65" s="14">
        <v>0.37617600000000001</v>
      </c>
      <c r="AM65" s="14">
        <v>0.242143</v>
      </c>
      <c r="AN65" s="14">
        <v>1.5445E-2</v>
      </c>
      <c r="AO65" s="14">
        <v>-1.0003E-2</v>
      </c>
      <c r="AP65" s="14">
        <v>2.1267000000000001E-2</v>
      </c>
      <c r="AQ65" s="14">
        <v>-2.4701000000000001E-2</v>
      </c>
      <c r="AR65" s="14">
        <v>0.118627</v>
      </c>
      <c r="AS65" s="14">
        <v>0.144007</v>
      </c>
      <c r="AT65" s="14">
        <v>0.167047</v>
      </c>
      <c r="AU65" s="14">
        <v>0.17468</v>
      </c>
      <c r="AV65" s="14">
        <v>0.18109</v>
      </c>
      <c r="AW65" s="14">
        <v>0.19320599999999999</v>
      </c>
      <c r="AX65" s="14">
        <v>0.19628399999999999</v>
      </c>
      <c r="AY65" s="14">
        <v>0.18802099999999999</v>
      </c>
      <c r="AZ65" s="14">
        <v>-4.2306000000000003E-2</v>
      </c>
      <c r="BA65" s="14">
        <v>-2.5682E-2</v>
      </c>
      <c r="BB65" s="14">
        <v>-1.3942E-2</v>
      </c>
      <c r="BC65" s="14">
        <v>0.53573499999999996</v>
      </c>
      <c r="BD65" s="14">
        <v>0.58146100000000001</v>
      </c>
      <c r="BE65" s="14">
        <v>1.1629E-2</v>
      </c>
      <c r="BF65" s="14">
        <v>0.114964</v>
      </c>
      <c r="BG65" s="14">
        <v>1.9043999999999998E-2</v>
      </c>
      <c r="BH65" s="14">
        <v>0.30801000000000001</v>
      </c>
      <c r="BI65" s="14">
        <v>0.96871399999999996</v>
      </c>
      <c r="BJ65" s="14">
        <v>1</v>
      </c>
      <c r="BK65" s="14">
        <v>0.88160400000000005</v>
      </c>
      <c r="BL65" s="14">
        <v>0.81737000000000004</v>
      </c>
      <c r="BM65" s="14">
        <v>-8.0878000000000005E-2</v>
      </c>
      <c r="BN65" s="14">
        <v>-8.8067999999999994E-2</v>
      </c>
      <c r="BO65" s="14">
        <v>7.5898999999999994E-2</v>
      </c>
      <c r="BP65" s="14">
        <v>0.32258900000000001</v>
      </c>
      <c r="BQ65" s="14">
        <v>0.479211</v>
      </c>
      <c r="BR65" s="14">
        <v>0.51217500000000005</v>
      </c>
      <c r="BS65" s="14">
        <v>0.52575400000000005</v>
      </c>
      <c r="BT65" s="14">
        <v>0.49936000000000003</v>
      </c>
      <c r="BU65" s="14">
        <v>0.46754899999999999</v>
      </c>
      <c r="BV65" s="14">
        <v>0.50082800000000005</v>
      </c>
      <c r="BW65" s="14">
        <v>0.49369099999999999</v>
      </c>
      <c r="BX65" s="14">
        <v>0.45319399999999999</v>
      </c>
      <c r="BY65" s="14">
        <v>7.3778999999999997E-2</v>
      </c>
      <c r="BZ65" s="14">
        <v>2.9905000000000001E-2</v>
      </c>
      <c r="CA65" s="14">
        <v>-3.9308999999999997E-2</v>
      </c>
      <c r="CB65" s="14">
        <v>9.8680000000000004E-2</v>
      </c>
      <c r="CC65" s="14">
        <v>0.46789399999999998</v>
      </c>
      <c r="CD65" s="14">
        <v>0.46567199999999997</v>
      </c>
      <c r="CE65" s="14">
        <v>0.47281099999999998</v>
      </c>
      <c r="CF65" s="14">
        <v>0.44755899999999998</v>
      </c>
      <c r="CG65" s="14">
        <v>0.37024800000000002</v>
      </c>
      <c r="CH65" s="14">
        <v>-1.3389999999999999E-3</v>
      </c>
      <c r="CI65" s="14">
        <v>6.4623E-2</v>
      </c>
      <c r="CJ65" s="14">
        <v>5.7229999999999998E-3</v>
      </c>
      <c r="CK65" s="14">
        <v>3.2559999999999999E-2</v>
      </c>
      <c r="CL65" s="14">
        <v>6.7285999999999999E-2</v>
      </c>
      <c r="CM65" s="14">
        <v>7.5288999999999995E-2</v>
      </c>
      <c r="CN65" s="14">
        <v>0.61541999999999997</v>
      </c>
      <c r="CO65" s="14">
        <v>8.9714000000000002E-2</v>
      </c>
      <c r="CP65" s="14">
        <v>5.1825000000000003E-2</v>
      </c>
      <c r="CQ65" s="14">
        <v>-5.8999999999999998E-5</v>
      </c>
      <c r="CR65" s="14">
        <v>-4.9203999999999998E-2</v>
      </c>
      <c r="CS65" s="14">
        <v>-7.3269000000000001E-2</v>
      </c>
      <c r="CT65" s="14">
        <v>-2.7453999999999999E-2</v>
      </c>
      <c r="CU65" s="14">
        <v>2.362E-3</v>
      </c>
      <c r="CV65" s="14">
        <v>4.0441999999999999E-2</v>
      </c>
      <c r="CW65" s="14">
        <v>-0.131247</v>
      </c>
      <c r="CX65" s="14">
        <v>-0.141682</v>
      </c>
      <c r="CY65" s="14">
        <v>-0.15345500000000001</v>
      </c>
      <c r="CZ65" s="14">
        <v>-0.167824</v>
      </c>
      <c r="DA65" s="14">
        <v>-0.17406099999999999</v>
      </c>
      <c r="DB65" s="14">
        <v>1.3259E-2</v>
      </c>
      <c r="DC65" s="14">
        <v>-1.1528E-2</v>
      </c>
      <c r="DD65" s="14">
        <v>4.6662000000000002E-2</v>
      </c>
      <c r="DE65" s="14">
        <v>4.8103E-2</v>
      </c>
      <c r="DF65" s="14">
        <v>0.22037000000000001</v>
      </c>
      <c r="DG65" s="14">
        <v>2.3612999999999999E-2</v>
      </c>
      <c r="DH65" s="14">
        <v>2.3314999999999999E-2</v>
      </c>
      <c r="DI65" s="14">
        <v>0.13863300000000001</v>
      </c>
      <c r="DJ65" s="14">
        <v>0.13897399999999999</v>
      </c>
      <c r="DK65" s="14">
        <v>9.6862000000000004E-2</v>
      </c>
      <c r="DL65" s="14">
        <v>2.385E-3</v>
      </c>
      <c r="DM65" s="14">
        <v>-0.139539</v>
      </c>
      <c r="DN65" s="14">
        <v>0.35580299999999998</v>
      </c>
      <c r="DO65" s="14">
        <v>0.15135000000000001</v>
      </c>
      <c r="DP65" s="14">
        <v>-0.18348400000000001</v>
      </c>
      <c r="DQ65" s="14">
        <v>0.162634</v>
      </c>
      <c r="DR65" s="14">
        <v>-0.44555800000000001</v>
      </c>
      <c r="DS65" s="14">
        <v>-0.21692600000000001</v>
      </c>
      <c r="DT65" s="14">
        <v>-1.4751E-2</v>
      </c>
      <c r="DU65" s="14">
        <v>-8.8866000000000001E-2</v>
      </c>
      <c r="DV65" s="14">
        <v>-0.15623500000000001</v>
      </c>
      <c r="DW65" s="14">
        <v>-0.20186399999999999</v>
      </c>
      <c r="DX65" s="14">
        <v>-0.20558899999999999</v>
      </c>
      <c r="DY65" s="14">
        <v>-0.238339</v>
      </c>
      <c r="DZ65" s="14">
        <v>-0.23474999999999999</v>
      </c>
      <c r="EA65" s="14">
        <v>-0.24895100000000001</v>
      </c>
      <c r="EB65" s="14">
        <v>-0.26159900000000003</v>
      </c>
      <c r="EC65" s="14">
        <v>-0.17210800000000001</v>
      </c>
      <c r="ED65" s="14">
        <v>-7.7751000000000001E-2</v>
      </c>
      <c r="EE65" s="35">
        <v>23.41666300000001</v>
      </c>
      <c r="EV65">
        <v>78</v>
      </c>
      <c r="EW65">
        <f t="shared" si="0"/>
        <v>0</v>
      </c>
    </row>
    <row r="66" spans="1:153" x14ac:dyDescent="0.2">
      <c r="A66" s="13">
        <v>79</v>
      </c>
      <c r="B66" s="9">
        <v>4.1398999999999998E-2</v>
      </c>
      <c r="C66" s="14">
        <v>-1.4442E-2</v>
      </c>
      <c r="D66" s="14">
        <v>5.4455000000000003E-2</v>
      </c>
      <c r="E66" s="14">
        <v>0.138159</v>
      </c>
      <c r="F66" s="14">
        <v>0.40301500000000001</v>
      </c>
      <c r="G66" s="14">
        <v>0.45207900000000001</v>
      </c>
      <c r="H66" s="14">
        <v>0.47292200000000001</v>
      </c>
      <c r="I66" s="14">
        <v>0.482265</v>
      </c>
      <c r="J66" s="14">
        <v>0.50926700000000003</v>
      </c>
      <c r="K66" s="14">
        <v>0.47492800000000002</v>
      </c>
      <c r="L66" s="14">
        <v>0.47300700000000001</v>
      </c>
      <c r="M66" s="14">
        <v>0.38919799999999999</v>
      </c>
      <c r="N66" s="14">
        <v>-2.6727000000000001E-2</v>
      </c>
      <c r="O66" s="14">
        <v>1.222E-3</v>
      </c>
      <c r="P66" s="14">
        <v>2.8889000000000001E-2</v>
      </c>
      <c r="Q66" s="14">
        <v>-6.0975000000000001E-2</v>
      </c>
      <c r="R66" s="14">
        <v>6.0359999999999997E-3</v>
      </c>
      <c r="S66" s="14">
        <v>0.34803200000000001</v>
      </c>
      <c r="T66" s="14">
        <v>0.60827100000000001</v>
      </c>
      <c r="U66" s="14">
        <v>0.66993100000000005</v>
      </c>
      <c r="V66" s="14">
        <v>0.69212200000000001</v>
      </c>
      <c r="W66" s="14">
        <v>0.68676999999999999</v>
      </c>
      <c r="X66" s="14">
        <v>0.65976000000000001</v>
      </c>
      <c r="Y66" s="14">
        <v>0.60994400000000004</v>
      </c>
      <c r="Z66" s="14">
        <v>0.56657900000000005</v>
      </c>
      <c r="AA66" s="14">
        <v>0.458347</v>
      </c>
      <c r="AB66" s="14">
        <v>-0.10595</v>
      </c>
      <c r="AC66" s="14">
        <v>-5.8321999999999999E-2</v>
      </c>
      <c r="AD66" s="14">
        <v>-3.5444000000000003E-2</v>
      </c>
      <c r="AE66" s="14">
        <v>0.23691400000000001</v>
      </c>
      <c r="AF66" s="14">
        <v>0.44567000000000001</v>
      </c>
      <c r="AG66" s="14">
        <v>0.50594899999999998</v>
      </c>
      <c r="AH66" s="14">
        <v>0.56697399999999998</v>
      </c>
      <c r="AI66" s="14">
        <v>0.58146399999999998</v>
      </c>
      <c r="AJ66" s="14">
        <v>0.56462299999999999</v>
      </c>
      <c r="AK66" s="14">
        <v>0.51217800000000002</v>
      </c>
      <c r="AL66" s="14">
        <v>0.47677700000000001</v>
      </c>
      <c r="AM66" s="14">
        <v>0.35602699999999998</v>
      </c>
      <c r="AN66" s="14">
        <v>5.0236000000000003E-2</v>
      </c>
      <c r="AO66" s="14">
        <v>-3.4651000000000001E-2</v>
      </c>
      <c r="AP66" s="14">
        <v>-2.111E-3</v>
      </c>
      <c r="AQ66" s="14">
        <v>-2.3009000000000002E-2</v>
      </c>
      <c r="AR66" s="14">
        <v>0.12950700000000001</v>
      </c>
      <c r="AS66" s="14">
        <v>0.16213900000000001</v>
      </c>
      <c r="AT66" s="14">
        <v>0.19806299999999999</v>
      </c>
      <c r="AU66" s="14">
        <v>0.20158100000000001</v>
      </c>
      <c r="AV66" s="14">
        <v>0.19947799999999999</v>
      </c>
      <c r="AW66" s="14">
        <v>0.20313999999999999</v>
      </c>
      <c r="AX66" s="14">
        <v>0.19756699999999999</v>
      </c>
      <c r="AY66" s="14">
        <v>0.18847</v>
      </c>
      <c r="AZ66" s="14">
        <v>-1.1636000000000001E-2</v>
      </c>
      <c r="BA66" s="14">
        <v>-2.5964999999999998E-2</v>
      </c>
      <c r="BB66" s="14">
        <v>-1.2618000000000001E-2</v>
      </c>
      <c r="BC66" s="14">
        <v>0.53171500000000005</v>
      </c>
      <c r="BD66" s="14">
        <v>0.60538099999999995</v>
      </c>
      <c r="BE66" s="14">
        <v>-6.966E-3</v>
      </c>
      <c r="BF66" s="14">
        <v>6.2843999999999997E-2</v>
      </c>
      <c r="BG66" s="14">
        <v>-2.8410999999999999E-2</v>
      </c>
      <c r="BH66" s="14">
        <v>0.16964199999999999</v>
      </c>
      <c r="BI66" s="14">
        <v>0.80781000000000003</v>
      </c>
      <c r="BJ66" s="14">
        <v>0.88160400000000005</v>
      </c>
      <c r="BK66" s="14">
        <v>1</v>
      </c>
      <c r="BL66" s="14">
        <v>0.96592</v>
      </c>
      <c r="BM66" s="14">
        <v>-5.6000000000000001E-2</v>
      </c>
      <c r="BN66" s="14">
        <v>-5.4434999999999997E-2</v>
      </c>
      <c r="BO66" s="14">
        <v>9.0856999999999993E-2</v>
      </c>
      <c r="BP66" s="14">
        <v>0.34182800000000002</v>
      </c>
      <c r="BQ66" s="14">
        <v>0.51981699999999997</v>
      </c>
      <c r="BR66" s="14">
        <v>0.555253</v>
      </c>
      <c r="BS66" s="14">
        <v>0.60156200000000004</v>
      </c>
      <c r="BT66" s="14">
        <v>0.58003800000000005</v>
      </c>
      <c r="BU66" s="14">
        <v>0.55137800000000003</v>
      </c>
      <c r="BV66" s="14">
        <v>0.59447899999999998</v>
      </c>
      <c r="BW66" s="14">
        <v>0.58617200000000003</v>
      </c>
      <c r="BX66" s="14">
        <v>0.55282299999999995</v>
      </c>
      <c r="BY66" s="14">
        <v>6.6366999999999995E-2</v>
      </c>
      <c r="BZ66" s="14">
        <v>1.3363E-2</v>
      </c>
      <c r="CA66" s="14">
        <v>-4.3841999999999999E-2</v>
      </c>
      <c r="CB66" s="14">
        <v>0.108292</v>
      </c>
      <c r="CC66" s="14">
        <v>0.483765</v>
      </c>
      <c r="CD66" s="14">
        <v>0.49122900000000003</v>
      </c>
      <c r="CE66" s="14">
        <v>0.524729</v>
      </c>
      <c r="CF66" s="14">
        <v>0.51552699999999996</v>
      </c>
      <c r="CG66" s="14">
        <v>0.41090700000000002</v>
      </c>
      <c r="CH66" s="14">
        <v>1.4981E-2</v>
      </c>
      <c r="CI66" s="14">
        <v>7.8530000000000003E-2</v>
      </c>
      <c r="CJ66" s="14">
        <v>5.4686999999999999E-2</v>
      </c>
      <c r="CK66" s="14">
        <v>6.2212999999999997E-2</v>
      </c>
      <c r="CL66" s="14">
        <v>0.125441</v>
      </c>
      <c r="CM66" s="14">
        <v>0.12676899999999999</v>
      </c>
      <c r="CN66" s="14">
        <v>0.65848300000000004</v>
      </c>
      <c r="CO66" s="14">
        <v>7.4580999999999995E-2</v>
      </c>
      <c r="CP66" s="14">
        <v>3.5110000000000002E-2</v>
      </c>
      <c r="CQ66" s="14">
        <v>3.1511999999999998E-2</v>
      </c>
      <c r="CR66" s="14">
        <v>-3.1633000000000001E-2</v>
      </c>
      <c r="CS66" s="14">
        <v>-0.10269499999999999</v>
      </c>
      <c r="CT66" s="14">
        <v>-5.3756999999999999E-2</v>
      </c>
      <c r="CU66" s="14">
        <v>-9.2610000000000001E-3</v>
      </c>
      <c r="CV66" s="14">
        <v>3.2328999999999997E-2</v>
      </c>
      <c r="CW66" s="14">
        <v>-0.130465</v>
      </c>
      <c r="CX66" s="14">
        <v>-0.13830100000000001</v>
      </c>
      <c r="CY66" s="14">
        <v>-0.15043599999999999</v>
      </c>
      <c r="CZ66" s="14">
        <v>-0.17303399999999999</v>
      </c>
      <c r="DA66" s="14">
        <v>-0.17899200000000001</v>
      </c>
      <c r="DB66" s="14">
        <v>-4.6124999999999999E-2</v>
      </c>
      <c r="DC66" s="14">
        <v>-2.7133999999999998E-2</v>
      </c>
      <c r="DD66" s="14">
        <v>1.2181000000000001E-2</v>
      </c>
      <c r="DE66" s="14">
        <v>4.0823999999999999E-2</v>
      </c>
      <c r="DF66" s="14">
        <v>0.22172700000000001</v>
      </c>
      <c r="DG66" s="14">
        <v>1.209E-2</v>
      </c>
      <c r="DH66" s="14">
        <v>1.3410999999999999E-2</v>
      </c>
      <c r="DI66" s="14">
        <v>0.157245</v>
      </c>
      <c r="DJ66" s="14">
        <v>0.15856200000000001</v>
      </c>
      <c r="DK66" s="14">
        <v>9.0414999999999995E-2</v>
      </c>
      <c r="DL66" s="14">
        <v>8.8889999999999993E-3</v>
      </c>
      <c r="DM66" s="14">
        <v>-8.8038000000000005E-2</v>
      </c>
      <c r="DN66" s="14">
        <v>0.42103099999999999</v>
      </c>
      <c r="DO66" s="14">
        <v>0.210896</v>
      </c>
      <c r="DP66" s="14">
        <v>-0.168493</v>
      </c>
      <c r="DQ66" s="14">
        <v>0.18679200000000001</v>
      </c>
      <c r="DR66" s="14">
        <v>-0.44353700000000001</v>
      </c>
      <c r="DS66" s="14">
        <v>-0.24257699999999999</v>
      </c>
      <c r="DT66" s="14">
        <v>5.3839999999999999E-3</v>
      </c>
      <c r="DU66" s="14">
        <v>-9.4370999999999997E-2</v>
      </c>
      <c r="DV66" s="14">
        <v>-0.157413</v>
      </c>
      <c r="DW66" s="14">
        <v>-0.20105500000000001</v>
      </c>
      <c r="DX66" s="14">
        <v>-0.19176399999999999</v>
      </c>
      <c r="DY66" s="14">
        <v>-0.22486900000000001</v>
      </c>
      <c r="DZ66" s="14">
        <v>-0.242315</v>
      </c>
      <c r="EA66" s="14">
        <v>-0.25261899999999998</v>
      </c>
      <c r="EB66" s="14">
        <v>-0.27197900000000003</v>
      </c>
      <c r="EC66" s="14">
        <v>-0.17680199999999999</v>
      </c>
      <c r="ED66" s="14">
        <v>-6.9091E-2</v>
      </c>
      <c r="EE66" s="35">
        <v>25.982478999999998</v>
      </c>
      <c r="EV66">
        <v>79</v>
      </c>
      <c r="EW66">
        <f t="shared" si="0"/>
        <v>0</v>
      </c>
    </row>
    <row r="67" spans="1:153" x14ac:dyDescent="0.2">
      <c r="A67" s="13">
        <v>80</v>
      </c>
      <c r="B67" s="9">
        <v>4.6434000000000003E-2</v>
      </c>
      <c r="C67" s="14">
        <v>2.2550000000000001E-2</v>
      </c>
      <c r="D67" s="14">
        <v>8.8106000000000004E-2</v>
      </c>
      <c r="E67" s="14">
        <v>0.17538500000000001</v>
      </c>
      <c r="F67" s="14">
        <v>0.40742499999999998</v>
      </c>
      <c r="G67" s="14">
        <v>0.46276499999999998</v>
      </c>
      <c r="H67" s="14">
        <v>0.50115299999999996</v>
      </c>
      <c r="I67" s="14">
        <v>0.51300900000000005</v>
      </c>
      <c r="J67" s="14">
        <v>0.54156300000000002</v>
      </c>
      <c r="K67" s="14">
        <v>0.50774300000000006</v>
      </c>
      <c r="L67" s="14">
        <v>0.502023</v>
      </c>
      <c r="M67" s="14">
        <v>0.406725</v>
      </c>
      <c r="N67" s="14">
        <v>-1.5025E-2</v>
      </c>
      <c r="O67" s="14">
        <v>-1.5455E-2</v>
      </c>
      <c r="P67" s="14">
        <v>2.8268999999999999E-2</v>
      </c>
      <c r="Q67" s="14">
        <v>-6.5438999999999997E-2</v>
      </c>
      <c r="R67" s="14">
        <v>-1.1230000000000001E-3</v>
      </c>
      <c r="S67" s="14">
        <v>0.30810100000000001</v>
      </c>
      <c r="T67" s="14">
        <v>0.56630400000000003</v>
      </c>
      <c r="U67" s="14">
        <v>0.63683199999999995</v>
      </c>
      <c r="V67" s="14">
        <v>0.69572100000000003</v>
      </c>
      <c r="W67" s="14">
        <v>0.71539600000000003</v>
      </c>
      <c r="X67" s="14">
        <v>0.70818499999999995</v>
      </c>
      <c r="Y67" s="14">
        <v>0.66782200000000003</v>
      </c>
      <c r="Z67" s="14">
        <v>0.62653300000000001</v>
      </c>
      <c r="AA67" s="14">
        <v>0.521208</v>
      </c>
      <c r="AB67" s="14">
        <v>-0.119659</v>
      </c>
      <c r="AC67" s="14">
        <v>-9.0905E-2</v>
      </c>
      <c r="AD67" s="14">
        <v>-5.2273E-2</v>
      </c>
      <c r="AE67" s="14">
        <v>0.20158000000000001</v>
      </c>
      <c r="AF67" s="14">
        <v>0.42155199999999998</v>
      </c>
      <c r="AG67" s="14">
        <v>0.49105100000000002</v>
      </c>
      <c r="AH67" s="14">
        <v>0.56687100000000001</v>
      </c>
      <c r="AI67" s="14">
        <v>0.589619</v>
      </c>
      <c r="AJ67" s="14">
        <v>0.58299999999999996</v>
      </c>
      <c r="AK67" s="14">
        <v>0.53553899999999999</v>
      </c>
      <c r="AL67" s="14">
        <v>0.50243400000000005</v>
      </c>
      <c r="AM67" s="14">
        <v>0.38150499999999998</v>
      </c>
      <c r="AN67" s="14">
        <v>3.3342999999999998E-2</v>
      </c>
      <c r="AO67" s="14">
        <v>-7.5264999999999999E-2</v>
      </c>
      <c r="AP67" s="14">
        <v>-4.1820000000000003E-2</v>
      </c>
      <c r="AQ67" s="14">
        <v>-2.6735999999999999E-2</v>
      </c>
      <c r="AR67" s="14">
        <v>0.11941599999999999</v>
      </c>
      <c r="AS67" s="14">
        <v>0.158664</v>
      </c>
      <c r="AT67" s="14">
        <v>0.20397199999999999</v>
      </c>
      <c r="AU67" s="14">
        <v>0.209425</v>
      </c>
      <c r="AV67" s="14">
        <v>0.20260700000000001</v>
      </c>
      <c r="AW67" s="14">
        <v>0.201235</v>
      </c>
      <c r="AX67" s="14">
        <v>0.19380500000000001</v>
      </c>
      <c r="AY67" s="14">
        <v>0.18412200000000001</v>
      </c>
      <c r="AZ67" s="14">
        <v>-6.0599999999999998E-4</v>
      </c>
      <c r="BA67" s="14">
        <v>-3.2881000000000001E-2</v>
      </c>
      <c r="BB67" s="14">
        <v>2.7759999999999998E-3</v>
      </c>
      <c r="BC67" s="14">
        <v>0.51965600000000001</v>
      </c>
      <c r="BD67" s="14">
        <v>0.61083699999999996</v>
      </c>
      <c r="BE67" s="14">
        <v>-7.2999999999999996E-4</v>
      </c>
      <c r="BF67" s="14">
        <v>6.2829999999999997E-2</v>
      </c>
      <c r="BG67" s="14">
        <v>-5.8970000000000002E-2</v>
      </c>
      <c r="BH67" s="14">
        <v>0.14852000000000001</v>
      </c>
      <c r="BI67" s="14">
        <v>0.73225799999999996</v>
      </c>
      <c r="BJ67" s="14">
        <v>0.81737000000000004</v>
      </c>
      <c r="BK67" s="14">
        <v>0.96592</v>
      </c>
      <c r="BL67" s="14">
        <v>1</v>
      </c>
      <c r="BM67" s="14">
        <v>-5.8428000000000001E-2</v>
      </c>
      <c r="BN67" s="14">
        <v>-5.7997E-2</v>
      </c>
      <c r="BO67" s="14">
        <v>9.6366999999999994E-2</v>
      </c>
      <c r="BP67" s="14">
        <v>0.32734400000000002</v>
      </c>
      <c r="BQ67" s="14">
        <v>0.50557799999999997</v>
      </c>
      <c r="BR67" s="14">
        <v>0.552234</v>
      </c>
      <c r="BS67" s="14">
        <v>0.61485199999999995</v>
      </c>
      <c r="BT67" s="14">
        <v>0.60786200000000001</v>
      </c>
      <c r="BU67" s="14">
        <v>0.58920600000000001</v>
      </c>
      <c r="BV67" s="14">
        <v>0.63148000000000004</v>
      </c>
      <c r="BW67" s="14">
        <v>0.62253199999999997</v>
      </c>
      <c r="BX67" s="14">
        <v>0.59071600000000002</v>
      </c>
      <c r="BY67" s="14">
        <v>6.0732000000000001E-2</v>
      </c>
      <c r="BZ67" s="14">
        <v>-1.38E-2</v>
      </c>
      <c r="CA67" s="14">
        <v>-3.6777999999999998E-2</v>
      </c>
      <c r="CB67" s="14">
        <v>0.105264</v>
      </c>
      <c r="CC67" s="14">
        <v>0.47134300000000001</v>
      </c>
      <c r="CD67" s="14">
        <v>0.48313299999999998</v>
      </c>
      <c r="CE67" s="14">
        <v>0.54136399999999996</v>
      </c>
      <c r="CF67" s="14">
        <v>0.53866700000000001</v>
      </c>
      <c r="CG67" s="14">
        <v>0.41520299999999999</v>
      </c>
      <c r="CH67" s="14">
        <v>2.7039999999999998E-3</v>
      </c>
      <c r="CI67" s="14">
        <v>4.8162999999999997E-2</v>
      </c>
      <c r="CJ67" s="14">
        <v>5.9902999999999998E-2</v>
      </c>
      <c r="CK67" s="14">
        <v>6.7268999999999995E-2</v>
      </c>
      <c r="CL67" s="14">
        <v>0.14233299999999999</v>
      </c>
      <c r="CM67" s="14">
        <v>0.14921799999999999</v>
      </c>
      <c r="CN67" s="14">
        <v>0.63127999999999995</v>
      </c>
      <c r="CO67" s="14">
        <v>8.5202E-2</v>
      </c>
      <c r="CP67" s="14">
        <v>7.9290000000000003E-3</v>
      </c>
      <c r="CQ67" s="14">
        <v>3.7118999999999999E-2</v>
      </c>
      <c r="CR67" s="14">
        <v>-5.4316000000000003E-2</v>
      </c>
      <c r="CS67" s="14">
        <v>-0.107324</v>
      </c>
      <c r="CT67" s="14">
        <v>-7.3686000000000001E-2</v>
      </c>
      <c r="CU67" s="14">
        <v>-2.1312999999999999E-2</v>
      </c>
      <c r="CV67" s="14">
        <v>2.4316999999999998E-2</v>
      </c>
      <c r="CW67" s="14">
        <v>-0.114347</v>
      </c>
      <c r="CX67" s="14">
        <v>-0.120112</v>
      </c>
      <c r="CY67" s="14">
        <v>-0.12781100000000001</v>
      </c>
      <c r="CZ67" s="14">
        <v>-0.148949</v>
      </c>
      <c r="DA67" s="14">
        <v>-0.15159500000000001</v>
      </c>
      <c r="DB67" s="14">
        <v>-8.0389000000000002E-2</v>
      </c>
      <c r="DC67" s="14">
        <v>-6.2397000000000001E-2</v>
      </c>
      <c r="DD67" s="14">
        <v>-5.8560000000000001E-3</v>
      </c>
      <c r="DE67" s="14">
        <v>2.5791999999999999E-2</v>
      </c>
      <c r="DF67" s="14">
        <v>0.21543599999999999</v>
      </c>
      <c r="DG67" s="14">
        <v>6.2170000000000003E-3</v>
      </c>
      <c r="DH67" s="14">
        <v>-6.3629999999999997E-3</v>
      </c>
      <c r="DI67" s="14">
        <v>0.168124</v>
      </c>
      <c r="DJ67" s="14">
        <v>0.170208</v>
      </c>
      <c r="DK67" s="14">
        <v>6.9650000000000004E-2</v>
      </c>
      <c r="DL67" s="14">
        <v>2.5426000000000001E-2</v>
      </c>
      <c r="DM67" s="14">
        <v>-0.10431699999999999</v>
      </c>
      <c r="DN67" s="14">
        <v>0.40450199999999997</v>
      </c>
      <c r="DO67" s="14">
        <v>0.16122500000000001</v>
      </c>
      <c r="DP67" s="14">
        <v>-0.20231199999999999</v>
      </c>
      <c r="DQ67" s="14">
        <v>0.20147999999999999</v>
      </c>
      <c r="DR67" s="14">
        <v>-0.425122</v>
      </c>
      <c r="DS67" s="14">
        <v>-0.22995699999999999</v>
      </c>
      <c r="DT67" s="14">
        <v>9.0360000000000006E-3</v>
      </c>
      <c r="DU67" s="14">
        <v>-0.13047700000000001</v>
      </c>
      <c r="DV67" s="14">
        <v>-0.176763</v>
      </c>
      <c r="DW67" s="14">
        <v>-0.20813899999999999</v>
      </c>
      <c r="DX67" s="14">
        <v>-0.20361799999999999</v>
      </c>
      <c r="DY67" s="14">
        <v>-0.23235600000000001</v>
      </c>
      <c r="DZ67" s="14">
        <v>-0.254805</v>
      </c>
      <c r="EA67" s="14">
        <v>-0.26172000000000001</v>
      </c>
      <c r="EB67" s="14">
        <v>-0.28413899999999997</v>
      </c>
      <c r="EC67" s="14">
        <v>-0.19244700000000001</v>
      </c>
      <c r="ED67" s="14">
        <v>-3.9584000000000001E-2</v>
      </c>
      <c r="EE67" s="35">
        <v>25.971465000000013</v>
      </c>
      <c r="EV67">
        <v>85</v>
      </c>
      <c r="EW67">
        <f t="shared" si="0"/>
        <v>5</v>
      </c>
    </row>
    <row r="68" spans="1:153" x14ac:dyDescent="0.2">
      <c r="A68" s="13">
        <v>85</v>
      </c>
      <c r="B68" s="9">
        <v>0.14658199999999999</v>
      </c>
      <c r="C68" s="14">
        <v>0.118461</v>
      </c>
      <c r="D68" s="14">
        <v>0.15734200000000001</v>
      </c>
      <c r="E68" s="14">
        <v>9.2251E-2</v>
      </c>
      <c r="F68" s="14">
        <v>1.0928999999999999E-2</v>
      </c>
      <c r="G68" s="14">
        <v>2.6377000000000001E-2</v>
      </c>
      <c r="H68" s="14">
        <v>8.9009999999999992E-3</v>
      </c>
      <c r="I68" s="14">
        <v>3.5460000000000001E-3</v>
      </c>
      <c r="J68" s="14">
        <v>3.7799999999999999E-3</v>
      </c>
      <c r="K68" s="14">
        <v>4.1009999999999996E-3</v>
      </c>
      <c r="L68" s="14">
        <v>-2.5044E-2</v>
      </c>
      <c r="M68" s="14">
        <v>-2.1930000000000002E-2</v>
      </c>
      <c r="N68" s="14">
        <v>0.237818</v>
      </c>
      <c r="O68" s="14">
        <v>0.15047199999999999</v>
      </c>
      <c r="P68" s="14">
        <v>0.20033200000000001</v>
      </c>
      <c r="Q68" s="14">
        <v>0.26825100000000002</v>
      </c>
      <c r="R68" s="14">
        <v>0.198132</v>
      </c>
      <c r="S68" s="14">
        <v>7.3727000000000001E-2</v>
      </c>
      <c r="T68" s="14">
        <v>1.2624E-2</v>
      </c>
      <c r="U68" s="14">
        <v>-4.6135000000000002E-2</v>
      </c>
      <c r="V68" s="14">
        <v>-8.7676000000000004E-2</v>
      </c>
      <c r="W68" s="14">
        <v>-0.10227600000000001</v>
      </c>
      <c r="X68" s="14">
        <v>-0.113384</v>
      </c>
      <c r="Y68" s="14">
        <v>-0.121889</v>
      </c>
      <c r="Z68" s="14">
        <v>-0.14314299999999999</v>
      </c>
      <c r="AA68" s="14">
        <v>-0.145563</v>
      </c>
      <c r="AB68" s="14">
        <v>2.3649E-2</v>
      </c>
      <c r="AC68" s="14">
        <v>-0.17947299999999999</v>
      </c>
      <c r="AD68" s="14">
        <v>-0.120744</v>
      </c>
      <c r="AE68" s="14">
        <v>-3.1146E-2</v>
      </c>
      <c r="AF68" s="14">
        <v>3.4458999999999997E-2</v>
      </c>
      <c r="AG68" s="14">
        <v>-2.5742000000000001E-2</v>
      </c>
      <c r="AH68" s="14">
        <v>-5.432E-2</v>
      </c>
      <c r="AI68" s="14">
        <v>-7.1351999999999999E-2</v>
      </c>
      <c r="AJ68" s="14">
        <v>-8.8184999999999999E-2</v>
      </c>
      <c r="AK68" s="14">
        <v>-8.0078999999999997E-2</v>
      </c>
      <c r="AL68" s="14">
        <v>-8.8348999999999997E-2</v>
      </c>
      <c r="AM68" s="14">
        <v>-7.9203999999999997E-2</v>
      </c>
      <c r="AN68" s="14">
        <v>0.36608099999999999</v>
      </c>
      <c r="AO68" s="14">
        <v>0.32234600000000002</v>
      </c>
      <c r="AP68" s="14">
        <v>0.29964200000000002</v>
      </c>
      <c r="AQ68" s="14">
        <v>0.18937699999999999</v>
      </c>
      <c r="AR68" s="14">
        <v>6.8403000000000005E-2</v>
      </c>
      <c r="AS68" s="14">
        <v>3.9206999999999999E-2</v>
      </c>
      <c r="AT68" s="14">
        <v>3.2421999999999999E-2</v>
      </c>
      <c r="AU68" s="14">
        <v>2.8472999999999998E-2</v>
      </c>
      <c r="AV68" s="14">
        <v>2.2154E-2</v>
      </c>
      <c r="AW68" s="14">
        <v>1.0470999999999999E-2</v>
      </c>
      <c r="AX68" s="14">
        <v>1.2272E-2</v>
      </c>
      <c r="AY68" s="14">
        <v>5.6769999999999998E-3</v>
      </c>
      <c r="AZ68" s="14">
        <v>0.104392</v>
      </c>
      <c r="BA68" s="14">
        <v>-2.1856E-2</v>
      </c>
      <c r="BB68" s="14">
        <v>-8.5041000000000005E-2</v>
      </c>
      <c r="BC68" s="14">
        <v>-0.15060499999999999</v>
      </c>
      <c r="BD68" s="14">
        <v>-0.16386999999999999</v>
      </c>
      <c r="BE68" s="14">
        <v>5.8690000000000001E-3</v>
      </c>
      <c r="BF68" s="14">
        <v>9.3269000000000005E-2</v>
      </c>
      <c r="BG68" s="14">
        <v>1.6906999999999998E-2</v>
      </c>
      <c r="BH68" s="14">
        <v>2.3028E-2</v>
      </c>
      <c r="BI68" s="14">
        <v>-8.2104999999999997E-2</v>
      </c>
      <c r="BJ68" s="14">
        <v>-8.0878000000000005E-2</v>
      </c>
      <c r="BK68" s="14">
        <v>-5.6000000000000001E-2</v>
      </c>
      <c r="BL68" s="14">
        <v>-5.8428000000000001E-2</v>
      </c>
      <c r="BM68" s="14">
        <v>1</v>
      </c>
      <c r="BN68" s="14">
        <v>0.64968700000000001</v>
      </c>
      <c r="BO68" s="14">
        <v>0.43484400000000001</v>
      </c>
      <c r="BP68" s="14">
        <v>0.16615099999999999</v>
      </c>
      <c r="BQ68" s="14">
        <v>5.5598000000000002E-2</v>
      </c>
      <c r="BR68" s="14">
        <v>2.2516000000000001E-2</v>
      </c>
      <c r="BS68" s="14">
        <v>-1.9203999999999999E-2</v>
      </c>
      <c r="BT68" s="14">
        <v>-2.5498E-2</v>
      </c>
      <c r="BU68" s="14">
        <v>-3.5230000000000001E-3</v>
      </c>
      <c r="BV68" s="14">
        <v>-4.2374000000000002E-2</v>
      </c>
      <c r="BW68" s="14">
        <v>-4.9070000000000003E-2</v>
      </c>
      <c r="BX68" s="14">
        <v>-3.4264000000000003E-2</v>
      </c>
      <c r="BY68" s="14">
        <v>3.1385999999999997E-2</v>
      </c>
      <c r="BZ68" s="14">
        <v>-8.5509999999999996E-3</v>
      </c>
      <c r="CA68" s="14">
        <v>0.15439800000000001</v>
      </c>
      <c r="CB68" s="14">
        <v>0.20063300000000001</v>
      </c>
      <c r="CC68" s="14">
        <v>-5.6189000000000003E-2</v>
      </c>
      <c r="CD68" s="14">
        <v>-5.7147999999999997E-2</v>
      </c>
      <c r="CE68" s="14">
        <v>-5.2269999999999997E-2</v>
      </c>
      <c r="CF68" s="14">
        <v>-2.6256999999999999E-2</v>
      </c>
      <c r="CG68" s="14">
        <v>-6.3315999999999997E-2</v>
      </c>
      <c r="CH68" s="14">
        <v>0.16945399999999999</v>
      </c>
      <c r="CI68" s="14">
        <v>6.0914999999999997E-2</v>
      </c>
      <c r="CJ68" s="14">
        <v>0.21148700000000001</v>
      </c>
      <c r="CK68" s="14">
        <v>0.23353499999999999</v>
      </c>
      <c r="CL68" s="14">
        <v>0.15704699999999999</v>
      </c>
      <c r="CM68" s="14">
        <v>0.102954</v>
      </c>
      <c r="CN68" s="14">
        <v>-4.7277E-2</v>
      </c>
      <c r="CO68" s="14">
        <v>8.8597999999999996E-2</v>
      </c>
      <c r="CP68" s="14">
        <v>0.31175999999999998</v>
      </c>
      <c r="CQ68" s="14">
        <v>0.28067599999999998</v>
      </c>
      <c r="CR68" s="14">
        <v>0.30405599999999999</v>
      </c>
      <c r="CS68" s="14">
        <v>0.20666200000000001</v>
      </c>
      <c r="CT68" s="14">
        <v>0.26045299999999999</v>
      </c>
      <c r="CU68" s="14">
        <v>0.21210399999999999</v>
      </c>
      <c r="CV68" s="14">
        <v>0.11564099999999999</v>
      </c>
      <c r="CW68" s="14">
        <v>-4.6002000000000001E-2</v>
      </c>
      <c r="CX68" s="14">
        <v>-2.5455999999999999E-2</v>
      </c>
      <c r="CY68" s="14">
        <v>-1.6798E-2</v>
      </c>
      <c r="CZ68" s="14">
        <v>-5.3499999999999999E-4</v>
      </c>
      <c r="DA68" s="14">
        <v>2.032E-3</v>
      </c>
      <c r="DB68" s="14">
        <v>-5.6279000000000003E-2</v>
      </c>
      <c r="DC68" s="14">
        <v>0.247664</v>
      </c>
      <c r="DD68" s="14">
        <v>0.140876</v>
      </c>
      <c r="DE68" s="14">
        <v>8.9411000000000004E-2</v>
      </c>
      <c r="DF68" s="14">
        <v>4.3375999999999998E-2</v>
      </c>
      <c r="DG68" s="14">
        <v>3.0363999999999999E-2</v>
      </c>
      <c r="DH68" s="14">
        <v>-0.10988100000000001</v>
      </c>
      <c r="DI68" s="14">
        <v>9.4851000000000005E-2</v>
      </c>
      <c r="DJ68" s="14">
        <v>9.1854000000000005E-2</v>
      </c>
      <c r="DK68" s="14">
        <v>1.7905999999999998E-2</v>
      </c>
      <c r="DL68" s="14">
        <v>1.7819999999999999E-3</v>
      </c>
      <c r="DM68" s="14">
        <v>-1.1475000000000001E-2</v>
      </c>
      <c r="DN68" s="14">
        <v>-5.6895000000000001E-2</v>
      </c>
      <c r="DO68" s="14">
        <v>-0.109365</v>
      </c>
      <c r="DP68" s="14">
        <v>6.0367999999999998E-2</v>
      </c>
      <c r="DQ68" s="14">
        <v>2.8205000000000001E-2</v>
      </c>
      <c r="DR68" s="14">
        <v>4.2833000000000003E-2</v>
      </c>
      <c r="DS68" s="14">
        <v>0.134572</v>
      </c>
      <c r="DT68" s="14">
        <v>5.2306999999999999E-2</v>
      </c>
      <c r="DU68" s="14">
        <v>1.6264000000000001E-2</v>
      </c>
      <c r="DV68" s="14">
        <v>1.0810999999999999E-2</v>
      </c>
      <c r="DW68" s="14">
        <v>6.6771999999999998E-2</v>
      </c>
      <c r="DX68" s="14">
        <v>9.1403999999999999E-2</v>
      </c>
      <c r="DY68" s="14">
        <v>9.3482999999999997E-2</v>
      </c>
      <c r="DZ68" s="14">
        <v>0.112415</v>
      </c>
      <c r="EA68" s="14">
        <v>0.12168</v>
      </c>
      <c r="EB68" s="14">
        <v>0.107832</v>
      </c>
      <c r="EC68" s="14">
        <v>-5.4702000000000001E-2</v>
      </c>
      <c r="ED68" s="14">
        <v>0.11464199999999999</v>
      </c>
      <c r="EE68" s="35">
        <v>7.3592370000000011</v>
      </c>
      <c r="EV68">
        <v>86</v>
      </c>
      <c r="EW68">
        <f t="shared" si="0"/>
        <v>1</v>
      </c>
    </row>
    <row r="69" spans="1:153" x14ac:dyDescent="0.2">
      <c r="A69" s="13">
        <v>86</v>
      </c>
      <c r="B69" s="9">
        <v>9.9154000000000006E-2</v>
      </c>
      <c r="C69" s="14">
        <v>4.6698000000000003E-2</v>
      </c>
      <c r="D69" s="14">
        <v>4.2501999999999998E-2</v>
      </c>
      <c r="E69" s="14">
        <v>1.4285000000000001E-2</v>
      </c>
      <c r="F69" s="14">
        <v>-4.5381999999999999E-2</v>
      </c>
      <c r="G69" s="14">
        <v>-4.9402000000000001E-2</v>
      </c>
      <c r="H69" s="14">
        <v>-6.8739999999999996E-2</v>
      </c>
      <c r="I69" s="14">
        <v>-6.0253000000000001E-2</v>
      </c>
      <c r="J69" s="14">
        <v>-4.548E-2</v>
      </c>
      <c r="K69" s="14">
        <v>-4.1675999999999998E-2</v>
      </c>
      <c r="L69" s="14">
        <v>-6.6744999999999999E-2</v>
      </c>
      <c r="M69" s="14">
        <v>-3.4861000000000003E-2</v>
      </c>
      <c r="N69" s="14">
        <v>6.1551000000000002E-2</v>
      </c>
      <c r="O69" s="14">
        <v>5.5803999999999999E-2</v>
      </c>
      <c r="P69" s="14">
        <v>0.10302</v>
      </c>
      <c r="Q69" s="14">
        <v>0.15759500000000001</v>
      </c>
      <c r="R69" s="14">
        <v>0.14644099999999999</v>
      </c>
      <c r="S69" s="14">
        <v>-2.4138E-2</v>
      </c>
      <c r="T69" s="14">
        <v>-5.6356999999999997E-2</v>
      </c>
      <c r="U69" s="14">
        <v>-6.2466000000000001E-2</v>
      </c>
      <c r="V69" s="14">
        <v>-3.5250999999999998E-2</v>
      </c>
      <c r="W69" s="14">
        <v>-3.8900999999999998E-2</v>
      </c>
      <c r="X69" s="14">
        <v>-4.2532E-2</v>
      </c>
      <c r="Y69" s="14">
        <v>-3.9279000000000001E-2</v>
      </c>
      <c r="Z69" s="14">
        <v>-4.4769000000000003E-2</v>
      </c>
      <c r="AA69" s="14">
        <v>-3.1886999999999999E-2</v>
      </c>
      <c r="AB69" s="14">
        <v>-4.3548000000000003E-2</v>
      </c>
      <c r="AC69" s="14">
        <v>-0.23681099999999999</v>
      </c>
      <c r="AD69" s="14">
        <v>-0.24424499999999999</v>
      </c>
      <c r="AE69" s="14">
        <v>-0.141154</v>
      </c>
      <c r="AF69" s="14">
        <v>-9.0404999999999999E-2</v>
      </c>
      <c r="AG69" s="14">
        <v>-0.101134</v>
      </c>
      <c r="AH69" s="14">
        <v>-8.1481999999999999E-2</v>
      </c>
      <c r="AI69" s="14">
        <v>-5.5468999999999997E-2</v>
      </c>
      <c r="AJ69" s="14">
        <v>-2.9175E-2</v>
      </c>
      <c r="AK69" s="14">
        <v>-1.21E-2</v>
      </c>
      <c r="AL69" s="14">
        <v>-1.6167999999999998E-2</v>
      </c>
      <c r="AM69" s="14">
        <v>-1.8558999999999999E-2</v>
      </c>
      <c r="AN69" s="14">
        <v>7.9598000000000002E-2</v>
      </c>
      <c r="AO69" s="14">
        <v>7.2723999999999997E-2</v>
      </c>
      <c r="AP69" s="14">
        <v>8.1837999999999994E-2</v>
      </c>
      <c r="AQ69" s="14">
        <v>0.30240600000000001</v>
      </c>
      <c r="AR69" s="14">
        <v>-4.666E-3</v>
      </c>
      <c r="AS69" s="14">
        <v>-2.9399000000000002E-2</v>
      </c>
      <c r="AT69" s="14">
        <v>-1.9580000000000001E-3</v>
      </c>
      <c r="AU69" s="14">
        <v>1.2467000000000001E-2</v>
      </c>
      <c r="AV69" s="14">
        <v>1.2444999999999999E-2</v>
      </c>
      <c r="AW69" s="14">
        <v>2.1350000000000002E-3</v>
      </c>
      <c r="AX69" s="14">
        <v>2.2889999999999998E-3</v>
      </c>
      <c r="AY69" s="14">
        <v>-4.7879999999999997E-3</v>
      </c>
      <c r="AZ69" s="14">
        <v>3.8329000000000002E-2</v>
      </c>
      <c r="BA69" s="14">
        <v>-1.214E-2</v>
      </c>
      <c r="BB69" s="14">
        <v>-7.8700000000000003E-3</v>
      </c>
      <c r="BC69" s="14">
        <v>-0.10644099999999999</v>
      </c>
      <c r="BD69" s="14">
        <v>-9.1102000000000002E-2</v>
      </c>
      <c r="BE69" s="14">
        <v>-7.3410000000000003E-3</v>
      </c>
      <c r="BF69" s="14">
        <v>3.1389E-2</v>
      </c>
      <c r="BG69" s="14">
        <v>1.6930000000000001E-3</v>
      </c>
      <c r="BH69" s="14">
        <v>-4.9378999999999999E-2</v>
      </c>
      <c r="BI69" s="14">
        <v>-8.2375000000000004E-2</v>
      </c>
      <c r="BJ69" s="14">
        <v>-8.8067999999999994E-2</v>
      </c>
      <c r="BK69" s="14">
        <v>-5.4434999999999997E-2</v>
      </c>
      <c r="BL69" s="14">
        <v>-5.7997E-2</v>
      </c>
      <c r="BM69" s="14">
        <v>0.64968700000000001</v>
      </c>
      <c r="BN69" s="14">
        <v>1</v>
      </c>
      <c r="BO69" s="14">
        <v>0.45365299999999997</v>
      </c>
      <c r="BP69" s="14">
        <v>0.14090900000000001</v>
      </c>
      <c r="BQ69" s="14">
        <v>-6.581E-3</v>
      </c>
      <c r="BR69" s="14">
        <v>-2.0978E-2</v>
      </c>
      <c r="BS69" s="14">
        <v>-2.0489E-2</v>
      </c>
      <c r="BT69" s="14">
        <v>-3.8299999999999999E-4</v>
      </c>
      <c r="BU69" s="14">
        <v>4.8399999999999997E-3</v>
      </c>
      <c r="BV69" s="14">
        <v>-1.0694E-2</v>
      </c>
      <c r="BW69" s="14">
        <v>-1.9602999999999999E-2</v>
      </c>
      <c r="BX69" s="14">
        <v>-7.9999999999999996E-6</v>
      </c>
      <c r="BY69" s="14">
        <v>-0.16384799999999999</v>
      </c>
      <c r="BZ69" s="14">
        <v>-2.5804000000000001E-2</v>
      </c>
      <c r="CA69" s="14">
        <v>9.5890000000000003E-2</v>
      </c>
      <c r="CB69" s="14">
        <v>8.8914999999999994E-2</v>
      </c>
      <c r="CC69" s="14">
        <v>-6.0102000000000003E-2</v>
      </c>
      <c r="CD69" s="14">
        <v>-3.4853000000000002E-2</v>
      </c>
      <c r="CE69" s="14">
        <v>3.0769999999999999E-3</v>
      </c>
      <c r="CF69" s="14">
        <v>2.0478E-2</v>
      </c>
      <c r="CG69" s="14">
        <v>2.601E-3</v>
      </c>
      <c r="CH69" s="14">
        <v>-6.221E-3</v>
      </c>
      <c r="CI69" s="14">
        <v>-3.3482999999999999E-2</v>
      </c>
      <c r="CJ69" s="14">
        <v>7.9948000000000005E-2</v>
      </c>
      <c r="CK69" s="14">
        <v>8.3140000000000006E-2</v>
      </c>
      <c r="CL69" s="14">
        <v>4.4892000000000001E-2</v>
      </c>
      <c r="CM69" s="14">
        <v>1.7821E-2</v>
      </c>
      <c r="CN69" s="14">
        <v>-3.8941000000000003E-2</v>
      </c>
      <c r="CO69" s="14">
        <v>9.1800000000000007E-2</v>
      </c>
      <c r="CP69" s="14">
        <v>0.144761</v>
      </c>
      <c r="CQ69" s="14">
        <v>0.219088</v>
      </c>
      <c r="CR69" s="14">
        <v>4.6164999999999998E-2</v>
      </c>
      <c r="CS69" s="14">
        <v>0.10527300000000001</v>
      </c>
      <c r="CT69" s="14">
        <v>4.9636E-2</v>
      </c>
      <c r="CU69" s="14">
        <v>7.0901000000000006E-2</v>
      </c>
      <c r="CV69" s="14">
        <v>-2.1280000000000001E-3</v>
      </c>
      <c r="CW69" s="14">
        <v>-4.3394000000000002E-2</v>
      </c>
      <c r="CX69" s="14">
        <v>-3.8956999999999999E-2</v>
      </c>
      <c r="CY69" s="14">
        <v>-4.2373000000000001E-2</v>
      </c>
      <c r="CZ69" s="14">
        <v>-3.9239000000000003E-2</v>
      </c>
      <c r="DA69" s="14">
        <v>-4.6137999999999998E-2</v>
      </c>
      <c r="DB69" s="14">
        <v>-4.9598000000000003E-2</v>
      </c>
      <c r="DC69" s="14">
        <v>9.8322000000000007E-2</v>
      </c>
      <c r="DD69" s="14">
        <v>6.003E-2</v>
      </c>
      <c r="DE69" s="14">
        <v>6.3302999999999998E-2</v>
      </c>
      <c r="DF69" s="14">
        <v>-2.9817E-2</v>
      </c>
      <c r="DG69" s="14">
        <v>2.095E-2</v>
      </c>
      <c r="DH69" s="14">
        <v>-6.7086000000000007E-2</v>
      </c>
      <c r="DI69" s="14">
        <v>7.1292999999999995E-2</v>
      </c>
      <c r="DJ69" s="14">
        <v>7.0430000000000006E-2</v>
      </c>
      <c r="DK69" s="14">
        <v>-8.7130000000000003E-3</v>
      </c>
      <c r="DL69" s="14">
        <v>-3.1827000000000001E-2</v>
      </c>
      <c r="DM69" s="14">
        <v>-2.367E-2</v>
      </c>
      <c r="DN69" s="14">
        <v>-3.408E-3</v>
      </c>
      <c r="DO69" s="14">
        <v>-4.5421999999999997E-2</v>
      </c>
      <c r="DP69" s="14">
        <v>-1.1488999999999999E-2</v>
      </c>
      <c r="DQ69" s="14">
        <v>-5.9462000000000001E-2</v>
      </c>
      <c r="DR69" s="14">
        <v>-1.8600999999999999E-2</v>
      </c>
      <c r="DS69" s="14">
        <v>3.6257999999999999E-2</v>
      </c>
      <c r="DT69" s="14">
        <v>0.10688</v>
      </c>
      <c r="DU69" s="14">
        <v>-3.5018000000000001E-2</v>
      </c>
      <c r="DV69" s="14">
        <v>-2.3219E-2</v>
      </c>
      <c r="DW69" s="14">
        <v>6.8100000000000001E-3</v>
      </c>
      <c r="DX69" s="14">
        <v>1.5350000000000001E-2</v>
      </c>
      <c r="DY69" s="14">
        <v>1.2148000000000001E-2</v>
      </c>
      <c r="DZ69" s="14">
        <v>5.4372999999999998E-2</v>
      </c>
      <c r="EA69" s="14">
        <v>9.2309000000000002E-2</v>
      </c>
      <c r="EB69" s="14">
        <v>9.1075000000000003E-2</v>
      </c>
      <c r="EC69" s="14">
        <v>-9.9479999999999999E-2</v>
      </c>
      <c r="ED69" s="14">
        <v>0.110557</v>
      </c>
      <c r="EE69" s="35">
        <v>2.0705709999999997</v>
      </c>
      <c r="EV69">
        <v>87</v>
      </c>
      <c r="EW69">
        <f t="shared" si="0"/>
        <v>1</v>
      </c>
    </row>
    <row r="70" spans="1:153" x14ac:dyDescent="0.2">
      <c r="A70" s="13">
        <v>87</v>
      </c>
      <c r="B70" s="9">
        <v>7.6360999999999998E-2</v>
      </c>
      <c r="C70" s="14">
        <v>1.9484000000000001E-2</v>
      </c>
      <c r="D70" s="14">
        <v>8.0021999999999996E-2</v>
      </c>
      <c r="E70" s="14">
        <v>0.114034</v>
      </c>
      <c r="F70" s="14">
        <v>0.231875</v>
      </c>
      <c r="G70" s="14">
        <v>0.212343</v>
      </c>
      <c r="H70" s="14">
        <v>0.18502199999999999</v>
      </c>
      <c r="I70" s="14">
        <v>0.180703</v>
      </c>
      <c r="J70" s="14">
        <v>0.16083500000000001</v>
      </c>
      <c r="K70" s="14">
        <v>0.154895</v>
      </c>
      <c r="L70" s="14">
        <v>0.12848399999999999</v>
      </c>
      <c r="M70" s="14">
        <v>3.5362999999999999E-2</v>
      </c>
      <c r="N70" s="14">
        <v>0.14391399999999999</v>
      </c>
      <c r="O70" s="14">
        <v>0.18492900000000001</v>
      </c>
      <c r="P70" s="14">
        <v>0.121797</v>
      </c>
      <c r="Q70" s="14">
        <v>0.10548399999999999</v>
      </c>
      <c r="R70" s="14">
        <v>7.4490000000000001E-2</v>
      </c>
      <c r="S70" s="14">
        <v>0.27459699999999998</v>
      </c>
      <c r="T70" s="14">
        <v>0.30902499999999999</v>
      </c>
      <c r="U70" s="14">
        <v>0.27593000000000001</v>
      </c>
      <c r="V70" s="14">
        <v>0.217889</v>
      </c>
      <c r="W70" s="14">
        <v>0.17812</v>
      </c>
      <c r="X70" s="14">
        <v>0.138374</v>
      </c>
      <c r="Y70" s="14">
        <v>0.107354</v>
      </c>
      <c r="Z70" s="14">
        <v>8.8594000000000006E-2</v>
      </c>
      <c r="AA70" s="14">
        <v>4.5372999999999997E-2</v>
      </c>
      <c r="AB70" s="14">
        <v>-4.6210000000000001E-3</v>
      </c>
      <c r="AC70" s="14">
        <v>-0.128048</v>
      </c>
      <c r="AD70" s="14">
        <v>-0.15518000000000001</v>
      </c>
      <c r="AE70" s="14">
        <v>0.239728</v>
      </c>
      <c r="AF70" s="14">
        <v>0.29608400000000001</v>
      </c>
      <c r="AG70" s="14">
        <v>0.227691</v>
      </c>
      <c r="AH70" s="14">
        <v>0.166881</v>
      </c>
      <c r="AI70" s="14">
        <v>0.127611</v>
      </c>
      <c r="AJ70" s="14">
        <v>7.1300000000000002E-2</v>
      </c>
      <c r="AK70" s="14">
        <v>4.9770000000000002E-2</v>
      </c>
      <c r="AL70" s="14">
        <v>1.5167E-2</v>
      </c>
      <c r="AM70" s="14">
        <v>-9.2619999999999994E-3</v>
      </c>
      <c r="AN70" s="14">
        <v>0.14660899999999999</v>
      </c>
      <c r="AO70" s="14">
        <v>0.108417</v>
      </c>
      <c r="AP70" s="14">
        <v>0.104292</v>
      </c>
      <c r="AQ70" s="14">
        <v>0.10091799999999999</v>
      </c>
      <c r="AR70" s="14">
        <v>6.7955000000000002E-2</v>
      </c>
      <c r="AS70" s="14">
        <v>2.0865999999999999E-2</v>
      </c>
      <c r="AT70" s="14">
        <v>1.1926000000000001E-2</v>
      </c>
      <c r="AU70" s="14">
        <v>2.8189999999999999E-3</v>
      </c>
      <c r="AV70" s="14">
        <v>1.8304000000000001E-2</v>
      </c>
      <c r="AW70" s="14">
        <v>1.8259999999999998E-2</v>
      </c>
      <c r="AX70" s="14">
        <v>2.2477E-2</v>
      </c>
      <c r="AY70" s="14">
        <v>2.0726000000000001E-2</v>
      </c>
      <c r="AZ70" s="14">
        <v>-5.1538E-2</v>
      </c>
      <c r="BA70" s="14">
        <v>-0.217331</v>
      </c>
      <c r="BB70" s="14">
        <v>-0.169459</v>
      </c>
      <c r="BC70" s="14">
        <v>3.0911000000000001E-2</v>
      </c>
      <c r="BD70" s="14">
        <v>4.5127E-2</v>
      </c>
      <c r="BE70" s="14">
        <v>-3.7703E-2</v>
      </c>
      <c r="BF70" s="14">
        <v>-6.3555E-2</v>
      </c>
      <c r="BG70" s="14">
        <v>-2.1454000000000001E-2</v>
      </c>
      <c r="BH70" s="14">
        <v>-2.9618999999999999E-2</v>
      </c>
      <c r="BI70" s="14">
        <v>8.1853999999999996E-2</v>
      </c>
      <c r="BJ70" s="14">
        <v>7.5898999999999994E-2</v>
      </c>
      <c r="BK70" s="14">
        <v>9.0856999999999993E-2</v>
      </c>
      <c r="BL70" s="14">
        <v>9.6366999999999994E-2</v>
      </c>
      <c r="BM70" s="14">
        <v>0.43484400000000001</v>
      </c>
      <c r="BN70" s="14">
        <v>0.45365299999999997</v>
      </c>
      <c r="BO70" s="14">
        <v>1</v>
      </c>
      <c r="BP70" s="14">
        <v>0.78215900000000005</v>
      </c>
      <c r="BQ70" s="14">
        <v>0.50761000000000001</v>
      </c>
      <c r="BR70" s="14">
        <v>0.43048599999999998</v>
      </c>
      <c r="BS70" s="14">
        <v>0.34126299999999998</v>
      </c>
      <c r="BT70" s="14">
        <v>0.28799400000000003</v>
      </c>
      <c r="BU70" s="14">
        <v>0.24798500000000001</v>
      </c>
      <c r="BV70" s="14">
        <v>0.21981300000000001</v>
      </c>
      <c r="BW70" s="14">
        <v>0.20543</v>
      </c>
      <c r="BX70" s="14">
        <v>0.16619200000000001</v>
      </c>
      <c r="BY70" s="14">
        <v>-0.17885999999999999</v>
      </c>
      <c r="BZ70" s="14">
        <v>-0.126888</v>
      </c>
      <c r="CA70" s="14">
        <v>-1.2735E-2</v>
      </c>
      <c r="CB70" s="14">
        <v>0.11124299999999999</v>
      </c>
      <c r="CC70" s="14">
        <v>4.0710000000000003E-2</v>
      </c>
      <c r="CD70" s="14">
        <v>8.7571999999999997E-2</v>
      </c>
      <c r="CE70" s="14">
        <v>9.3597E-2</v>
      </c>
      <c r="CF70" s="14">
        <v>0.15164</v>
      </c>
      <c r="CG70" s="14">
        <v>4.0318E-2</v>
      </c>
      <c r="CH70" s="14">
        <v>0.12045500000000001</v>
      </c>
      <c r="CI70" s="14">
        <v>4.5933000000000002E-2</v>
      </c>
      <c r="CJ70" s="14">
        <v>9.3952999999999995E-2</v>
      </c>
      <c r="CK70" s="14">
        <v>0.119892</v>
      </c>
      <c r="CL70" s="14">
        <v>0.109196</v>
      </c>
      <c r="CM70" s="14">
        <v>6.3086000000000003E-2</v>
      </c>
      <c r="CN70" s="14">
        <v>0.27123999999999998</v>
      </c>
      <c r="CO70" s="14">
        <v>5.1068000000000002E-2</v>
      </c>
      <c r="CP70" s="14">
        <v>0.15294199999999999</v>
      </c>
      <c r="CQ70" s="14">
        <v>0.12761400000000001</v>
      </c>
      <c r="CR70" s="14">
        <v>7.4277999999999997E-2</v>
      </c>
      <c r="CS70" s="14">
        <v>0.114968</v>
      </c>
      <c r="CT70" s="14">
        <v>7.7210000000000001E-2</v>
      </c>
      <c r="CU70" s="14">
        <v>5.9180000000000003E-2</v>
      </c>
      <c r="CV70" s="14">
        <v>-8.2990000000000008E-3</v>
      </c>
      <c r="CW70" s="14">
        <v>4.2033000000000001E-2</v>
      </c>
      <c r="CX70" s="14">
        <v>6.3293000000000002E-2</v>
      </c>
      <c r="CY70" s="14">
        <v>6.2733999999999998E-2</v>
      </c>
      <c r="CZ70" s="14">
        <v>5.1152000000000003E-2</v>
      </c>
      <c r="DA70" s="14">
        <v>3.4728000000000002E-2</v>
      </c>
      <c r="DB70" s="14">
        <v>3.9459000000000001E-2</v>
      </c>
      <c r="DC70" s="14">
        <v>0.12659200000000001</v>
      </c>
      <c r="DD70" s="14">
        <v>0.10752299999999999</v>
      </c>
      <c r="DE70" s="14">
        <v>0.13130800000000001</v>
      </c>
      <c r="DF70" s="14">
        <v>0.11540599999999999</v>
      </c>
      <c r="DG70" s="14">
        <v>-1.8031999999999999E-2</v>
      </c>
      <c r="DH70" s="14">
        <v>-5.7679000000000001E-2</v>
      </c>
      <c r="DI70" s="14">
        <v>7.9806000000000002E-2</v>
      </c>
      <c r="DJ70" s="14">
        <v>8.0556000000000003E-2</v>
      </c>
      <c r="DK70" s="14">
        <v>-2.6389999999999999E-3</v>
      </c>
      <c r="DL70" s="14">
        <v>7.3311000000000001E-2</v>
      </c>
      <c r="DM70" s="14">
        <v>1.2551E-2</v>
      </c>
      <c r="DN70" s="14">
        <v>-2.7980999999999999E-2</v>
      </c>
      <c r="DO70" s="14">
        <v>-0.121943</v>
      </c>
      <c r="DP70" s="14">
        <v>0.103085</v>
      </c>
      <c r="DQ70" s="14">
        <v>-7.4398000000000006E-2</v>
      </c>
      <c r="DR70" s="14">
        <v>0.12367499999999999</v>
      </c>
      <c r="DS70" s="14">
        <v>0.124607</v>
      </c>
      <c r="DT70" s="14">
        <v>3.1741999999999999E-2</v>
      </c>
      <c r="DU70" s="14">
        <v>-0.11846</v>
      </c>
      <c r="DV70" s="14">
        <v>-0.119767</v>
      </c>
      <c r="DW70" s="14">
        <v>-9.0120000000000006E-2</v>
      </c>
      <c r="DX70" s="14">
        <v>-8.3298999999999998E-2</v>
      </c>
      <c r="DY70" s="14">
        <v>-0.109151</v>
      </c>
      <c r="DZ70" s="14">
        <v>-7.5014999999999998E-2</v>
      </c>
      <c r="EA70" s="14">
        <v>-6.6348000000000004E-2</v>
      </c>
      <c r="EB70" s="14">
        <v>-7.7148999999999995E-2</v>
      </c>
      <c r="EC70" s="14">
        <v>-0.347862</v>
      </c>
      <c r="ED70" s="14">
        <v>0.18304100000000001</v>
      </c>
      <c r="EE70" s="35">
        <v>12.169838</v>
      </c>
      <c r="EV70">
        <v>88</v>
      </c>
      <c r="EW70">
        <f t="shared" ref="EW70:EW133" si="1">EV70-A70</f>
        <v>1</v>
      </c>
    </row>
    <row r="71" spans="1:153" x14ac:dyDescent="0.2">
      <c r="A71" s="13">
        <v>88</v>
      </c>
      <c r="B71" s="9">
        <v>3.5686000000000002E-2</v>
      </c>
      <c r="C71" s="14">
        <v>1.3762999999999999E-2</v>
      </c>
      <c r="D71" s="14">
        <v>0.15138299999999999</v>
      </c>
      <c r="E71" s="14">
        <v>0.233181</v>
      </c>
      <c r="F71" s="14">
        <v>0.50034599999999996</v>
      </c>
      <c r="G71" s="14">
        <v>0.48359000000000002</v>
      </c>
      <c r="H71" s="14">
        <v>0.458148</v>
      </c>
      <c r="I71" s="14">
        <v>0.45339699999999999</v>
      </c>
      <c r="J71" s="14">
        <v>0.42724400000000001</v>
      </c>
      <c r="K71" s="14">
        <v>0.40675699999999998</v>
      </c>
      <c r="L71" s="14">
        <v>0.354545</v>
      </c>
      <c r="M71" s="14">
        <v>0.18517</v>
      </c>
      <c r="N71" s="14">
        <v>9.2234999999999998E-2</v>
      </c>
      <c r="O71" s="14">
        <v>0.169906</v>
      </c>
      <c r="P71" s="14">
        <v>0.128968</v>
      </c>
      <c r="Q71" s="14">
        <v>3.6920000000000001E-2</v>
      </c>
      <c r="R71" s="14">
        <v>5.7940999999999999E-2</v>
      </c>
      <c r="S71" s="14">
        <v>0.49271100000000001</v>
      </c>
      <c r="T71" s="14">
        <v>0.61787700000000001</v>
      </c>
      <c r="U71" s="14">
        <v>0.59748900000000005</v>
      </c>
      <c r="V71" s="14">
        <v>0.51022000000000001</v>
      </c>
      <c r="W71" s="14">
        <v>0.45312599999999997</v>
      </c>
      <c r="X71" s="14">
        <v>0.383826</v>
      </c>
      <c r="Y71" s="14">
        <v>0.332901</v>
      </c>
      <c r="Z71" s="14">
        <v>0.29747400000000002</v>
      </c>
      <c r="AA71" s="14">
        <v>0.20455899999999999</v>
      </c>
      <c r="AB71" s="14">
        <v>-2.0660000000000001E-3</v>
      </c>
      <c r="AC71" s="14">
        <v>-5.2349E-2</v>
      </c>
      <c r="AD71" s="14">
        <v>-2.9066999999999999E-2</v>
      </c>
      <c r="AE71" s="14">
        <v>0.47453099999999998</v>
      </c>
      <c r="AF71" s="14">
        <v>0.58104199999999995</v>
      </c>
      <c r="AG71" s="14">
        <v>0.51499600000000001</v>
      </c>
      <c r="AH71" s="14">
        <v>0.45792100000000002</v>
      </c>
      <c r="AI71" s="14">
        <v>0.40132099999999998</v>
      </c>
      <c r="AJ71" s="14">
        <v>0.314612</v>
      </c>
      <c r="AK71" s="14">
        <v>0.27309099999999997</v>
      </c>
      <c r="AL71" s="14">
        <v>0.227877</v>
      </c>
      <c r="AM71" s="14">
        <v>0.16248899999999999</v>
      </c>
      <c r="AN71" s="14">
        <v>9.2382000000000006E-2</v>
      </c>
      <c r="AO71" s="14">
        <v>0.105694</v>
      </c>
      <c r="AP71" s="14">
        <v>0.112931</v>
      </c>
      <c r="AQ71" s="14">
        <v>7.7669999999999996E-3</v>
      </c>
      <c r="AR71" s="14">
        <v>0.16495799999999999</v>
      </c>
      <c r="AS71" s="14">
        <v>0.13722400000000001</v>
      </c>
      <c r="AT71" s="14">
        <v>0.12529899999999999</v>
      </c>
      <c r="AU71" s="14">
        <v>0.107013</v>
      </c>
      <c r="AV71" s="14">
        <v>0.117798</v>
      </c>
      <c r="AW71" s="14">
        <v>0.11147600000000001</v>
      </c>
      <c r="AX71" s="14">
        <v>0.10655000000000001</v>
      </c>
      <c r="AY71" s="14">
        <v>9.7883999999999999E-2</v>
      </c>
      <c r="AZ71" s="14">
        <v>-5.9361999999999998E-2</v>
      </c>
      <c r="BA71" s="14">
        <v>-0.16185099999999999</v>
      </c>
      <c r="BB71" s="14">
        <v>-0.117037</v>
      </c>
      <c r="BC71" s="14">
        <v>0.24343600000000001</v>
      </c>
      <c r="BD71" s="14">
        <v>0.27961000000000003</v>
      </c>
      <c r="BE71" s="14">
        <v>-4.0356999999999997E-2</v>
      </c>
      <c r="BF71" s="14">
        <v>-7.2575000000000001E-2</v>
      </c>
      <c r="BG71" s="14">
        <v>-1.6962000000000001E-2</v>
      </c>
      <c r="BH71" s="14">
        <v>3.3591999999999997E-2</v>
      </c>
      <c r="BI71" s="14">
        <v>0.31190600000000002</v>
      </c>
      <c r="BJ71" s="14">
        <v>0.32258900000000001</v>
      </c>
      <c r="BK71" s="14">
        <v>0.34182800000000002</v>
      </c>
      <c r="BL71" s="14">
        <v>0.32734400000000002</v>
      </c>
      <c r="BM71" s="14">
        <v>0.16615099999999999</v>
      </c>
      <c r="BN71" s="14">
        <v>0.14090900000000001</v>
      </c>
      <c r="BO71" s="14">
        <v>0.78215900000000005</v>
      </c>
      <c r="BP71" s="14">
        <v>1</v>
      </c>
      <c r="BQ71" s="14">
        <v>0.882301</v>
      </c>
      <c r="BR71" s="14">
        <v>0.80882299999999996</v>
      </c>
      <c r="BS71" s="14">
        <v>0.69628100000000004</v>
      </c>
      <c r="BT71" s="14">
        <v>0.61565000000000003</v>
      </c>
      <c r="BU71" s="14">
        <v>0.54263600000000001</v>
      </c>
      <c r="BV71" s="14">
        <v>0.50385000000000002</v>
      </c>
      <c r="BW71" s="14">
        <v>0.48176000000000002</v>
      </c>
      <c r="BX71" s="14">
        <v>0.41889599999999999</v>
      </c>
      <c r="BY71" s="14">
        <v>-7.6841000000000007E-2</v>
      </c>
      <c r="BZ71" s="14">
        <v>-5.3957999999999999E-2</v>
      </c>
      <c r="CA71" s="14">
        <v>-2.8615000000000002E-2</v>
      </c>
      <c r="CB71" s="14">
        <v>9.1363E-2</v>
      </c>
      <c r="CC71" s="14">
        <v>0.27995700000000001</v>
      </c>
      <c r="CD71" s="14">
        <v>0.33490700000000001</v>
      </c>
      <c r="CE71" s="14">
        <v>0.328067</v>
      </c>
      <c r="CF71" s="14">
        <v>0.37500499999999998</v>
      </c>
      <c r="CG71" s="14">
        <v>0.22376699999999999</v>
      </c>
      <c r="CH71" s="14">
        <v>8.2525000000000001E-2</v>
      </c>
      <c r="CI71" s="14">
        <v>2.7633000000000001E-2</v>
      </c>
      <c r="CJ71" s="14">
        <v>6.1846999999999999E-2</v>
      </c>
      <c r="CK71" s="14">
        <v>0.107907</v>
      </c>
      <c r="CL71" s="14">
        <v>0.108127</v>
      </c>
      <c r="CM71" s="14">
        <v>8.8215000000000002E-2</v>
      </c>
      <c r="CN71" s="14">
        <v>0.57261600000000001</v>
      </c>
      <c r="CO71" s="14">
        <v>1.3608E-2</v>
      </c>
      <c r="CP71" s="14">
        <v>0.122419</v>
      </c>
      <c r="CQ71" s="14">
        <v>3.8322000000000002E-2</v>
      </c>
      <c r="CR71" s="14">
        <v>3.1532999999999999E-2</v>
      </c>
      <c r="CS71" s="14">
        <v>0.108668</v>
      </c>
      <c r="CT71" s="14">
        <v>9.3911999999999995E-2</v>
      </c>
      <c r="CU71" s="14">
        <v>9.4209000000000001E-2</v>
      </c>
      <c r="CV71" s="14">
        <v>3.2065000000000003E-2</v>
      </c>
      <c r="CW71" s="14">
        <v>1.3370000000000001E-3</v>
      </c>
      <c r="CX71" s="14">
        <v>1.3088000000000001E-2</v>
      </c>
      <c r="CY71" s="14">
        <v>5.7739999999999996E-3</v>
      </c>
      <c r="CZ71" s="14">
        <v>-2.1912000000000001E-2</v>
      </c>
      <c r="DA71" s="14">
        <v>-3.8951E-2</v>
      </c>
      <c r="DB71" s="14">
        <v>7.3908000000000001E-2</v>
      </c>
      <c r="DC71" s="14">
        <v>6.7602999999999996E-2</v>
      </c>
      <c r="DD71" s="14">
        <v>8.2547999999999996E-2</v>
      </c>
      <c r="DE71" s="14">
        <v>0.112487</v>
      </c>
      <c r="DF71" s="14">
        <v>0.237562</v>
      </c>
      <c r="DG71" s="14">
        <v>-7.6600000000000001E-3</v>
      </c>
      <c r="DH71" s="14">
        <v>3.2280000000000003E-2</v>
      </c>
      <c r="DI71" s="14">
        <v>8.2353999999999997E-2</v>
      </c>
      <c r="DJ71" s="14">
        <v>8.2312999999999997E-2</v>
      </c>
      <c r="DK71" s="14">
        <v>2.9090000000000001E-3</v>
      </c>
      <c r="DL71" s="14">
        <v>0.13011</v>
      </c>
      <c r="DM71" s="14">
        <v>-5.5620000000000001E-3</v>
      </c>
      <c r="DN71" s="14">
        <v>0.13761699999999999</v>
      </c>
      <c r="DO71" s="14">
        <v>-8.2164000000000001E-2</v>
      </c>
      <c r="DP71" s="14">
        <v>-3.6990000000000002E-2</v>
      </c>
      <c r="DQ71" s="14">
        <v>8.319E-3</v>
      </c>
      <c r="DR71" s="14">
        <v>3.1234000000000001E-2</v>
      </c>
      <c r="DS71" s="14">
        <v>3.6761000000000002E-2</v>
      </c>
      <c r="DT71" s="14">
        <v>1.6872000000000002E-2</v>
      </c>
      <c r="DU71" s="14">
        <v>-0.118552</v>
      </c>
      <c r="DV71" s="14">
        <v>-0.13134399999999999</v>
      </c>
      <c r="DW71" s="14">
        <v>-0.154279</v>
      </c>
      <c r="DX71" s="14">
        <v>-0.15703</v>
      </c>
      <c r="DY71" s="14">
        <v>-0.19190399999999999</v>
      </c>
      <c r="DZ71" s="14">
        <v>-0.183225</v>
      </c>
      <c r="EA71" s="14">
        <v>-0.179092</v>
      </c>
      <c r="EB71" s="14">
        <v>-0.18679000000000001</v>
      </c>
      <c r="EC71" s="14">
        <v>-0.486348</v>
      </c>
      <c r="ED71" s="14">
        <v>6.6577999999999998E-2</v>
      </c>
      <c r="EE71" s="35">
        <v>23.419423000000005</v>
      </c>
      <c r="EV71">
        <v>89</v>
      </c>
      <c r="EW71">
        <f t="shared" si="1"/>
        <v>1</v>
      </c>
    </row>
    <row r="72" spans="1:153" x14ac:dyDescent="0.2">
      <c r="A72" s="13">
        <v>89</v>
      </c>
      <c r="B72" s="9">
        <v>3.5120999999999999E-2</v>
      </c>
      <c r="C72" s="14">
        <v>2.1634E-2</v>
      </c>
      <c r="D72" s="14">
        <v>0.15947700000000001</v>
      </c>
      <c r="E72" s="14">
        <v>0.25233299999999997</v>
      </c>
      <c r="F72" s="14">
        <v>0.58399999999999996</v>
      </c>
      <c r="G72" s="14">
        <v>0.60028300000000001</v>
      </c>
      <c r="H72" s="14">
        <v>0.61232699999999995</v>
      </c>
      <c r="I72" s="14">
        <v>0.61994400000000005</v>
      </c>
      <c r="J72" s="14">
        <v>0.60488500000000001</v>
      </c>
      <c r="K72" s="14">
        <v>0.57517399999999996</v>
      </c>
      <c r="L72" s="14">
        <v>0.51983299999999999</v>
      </c>
      <c r="M72" s="14">
        <v>0.34080100000000002</v>
      </c>
      <c r="N72" s="14">
        <v>1.5764E-2</v>
      </c>
      <c r="O72" s="14">
        <v>0.111746</v>
      </c>
      <c r="P72" s="14">
        <v>7.6326000000000005E-2</v>
      </c>
      <c r="Q72" s="14">
        <v>1.0921E-2</v>
      </c>
      <c r="R72" s="14">
        <v>3.6766E-2</v>
      </c>
      <c r="S72" s="14">
        <v>0.49578899999999998</v>
      </c>
      <c r="T72" s="14">
        <v>0.70013099999999995</v>
      </c>
      <c r="U72" s="14">
        <v>0.71525300000000003</v>
      </c>
      <c r="V72" s="14">
        <v>0.65478000000000003</v>
      </c>
      <c r="W72" s="14">
        <v>0.61456599999999995</v>
      </c>
      <c r="X72" s="14">
        <v>0.553423</v>
      </c>
      <c r="Y72" s="14">
        <v>0.49501800000000001</v>
      </c>
      <c r="Z72" s="14">
        <v>0.44855099999999998</v>
      </c>
      <c r="AA72" s="14">
        <v>0.32752900000000001</v>
      </c>
      <c r="AB72" s="14">
        <v>9.665E-3</v>
      </c>
      <c r="AC72" s="14">
        <v>-2.4833000000000001E-2</v>
      </c>
      <c r="AD72" s="14">
        <v>2.409E-2</v>
      </c>
      <c r="AE72" s="14">
        <v>0.45461400000000002</v>
      </c>
      <c r="AF72" s="14">
        <v>0.62583200000000005</v>
      </c>
      <c r="AG72" s="14">
        <v>0.61646999999999996</v>
      </c>
      <c r="AH72" s="14">
        <v>0.60188600000000003</v>
      </c>
      <c r="AI72" s="14">
        <v>0.56307799999999997</v>
      </c>
      <c r="AJ72" s="14">
        <v>0.48635299999999998</v>
      </c>
      <c r="AK72" s="14">
        <v>0.43537199999999998</v>
      </c>
      <c r="AL72" s="14">
        <v>0.38779799999999998</v>
      </c>
      <c r="AM72" s="14">
        <v>0.30168499999999998</v>
      </c>
      <c r="AN72" s="14">
        <v>5.7216999999999997E-2</v>
      </c>
      <c r="AO72" s="14">
        <v>7.5617000000000004E-2</v>
      </c>
      <c r="AP72" s="14">
        <v>7.1048E-2</v>
      </c>
      <c r="AQ72" s="14">
        <v>-3.2959000000000002E-2</v>
      </c>
      <c r="AR72" s="14">
        <v>0.24201300000000001</v>
      </c>
      <c r="AS72" s="14">
        <v>0.24002299999999999</v>
      </c>
      <c r="AT72" s="14">
        <v>0.23907900000000001</v>
      </c>
      <c r="AU72" s="14">
        <v>0.23128099999999999</v>
      </c>
      <c r="AV72" s="14">
        <v>0.23777499999999999</v>
      </c>
      <c r="AW72" s="14">
        <v>0.22999</v>
      </c>
      <c r="AX72" s="14">
        <v>0.21736800000000001</v>
      </c>
      <c r="AY72" s="14">
        <v>0.20786399999999999</v>
      </c>
      <c r="AZ72" s="14">
        <v>-3.1899999999999998E-2</v>
      </c>
      <c r="BA72" s="14">
        <v>-9.8376000000000005E-2</v>
      </c>
      <c r="BB72" s="14">
        <v>-4.7560999999999999E-2</v>
      </c>
      <c r="BC72" s="14">
        <v>0.385403</v>
      </c>
      <c r="BD72" s="14">
        <v>0.44992900000000002</v>
      </c>
      <c r="BE72" s="14">
        <v>-2.6168E-2</v>
      </c>
      <c r="BF72" s="14">
        <v>-3.9510000000000003E-2</v>
      </c>
      <c r="BG72" s="14">
        <v>-5.7029000000000003E-2</v>
      </c>
      <c r="BH72" s="14">
        <v>9.0203000000000005E-2</v>
      </c>
      <c r="BI72" s="14">
        <v>0.446075</v>
      </c>
      <c r="BJ72" s="14">
        <v>0.479211</v>
      </c>
      <c r="BK72" s="14">
        <v>0.51981699999999997</v>
      </c>
      <c r="BL72" s="14">
        <v>0.50557799999999997</v>
      </c>
      <c r="BM72" s="14">
        <v>5.5598000000000002E-2</v>
      </c>
      <c r="BN72" s="14">
        <v>-6.581E-3</v>
      </c>
      <c r="BO72" s="14">
        <v>0.50761000000000001</v>
      </c>
      <c r="BP72" s="14">
        <v>0.882301</v>
      </c>
      <c r="BQ72" s="14">
        <v>1</v>
      </c>
      <c r="BR72" s="14">
        <v>0.970611</v>
      </c>
      <c r="BS72" s="14">
        <v>0.88808799999999999</v>
      </c>
      <c r="BT72" s="14">
        <v>0.82146300000000005</v>
      </c>
      <c r="BU72" s="14">
        <v>0.75016899999999997</v>
      </c>
      <c r="BV72" s="14">
        <v>0.71779499999999996</v>
      </c>
      <c r="BW72" s="14">
        <v>0.69428100000000004</v>
      </c>
      <c r="BX72" s="14">
        <v>0.62453700000000001</v>
      </c>
      <c r="BY72" s="14">
        <v>-8.1429999999999992E-3</v>
      </c>
      <c r="BZ72" s="14">
        <v>1.2508E-2</v>
      </c>
      <c r="CA72" s="14">
        <v>9.9710000000000007E-3</v>
      </c>
      <c r="CB72" s="14">
        <v>6.2483999999999998E-2</v>
      </c>
      <c r="CC72" s="14">
        <v>0.445324</v>
      </c>
      <c r="CD72" s="14">
        <v>0.48985000000000001</v>
      </c>
      <c r="CE72" s="14">
        <v>0.50935200000000003</v>
      </c>
      <c r="CF72" s="14">
        <v>0.538331</v>
      </c>
      <c r="CG72" s="14">
        <v>0.37589899999999998</v>
      </c>
      <c r="CH72" s="14">
        <v>3.9919000000000003E-2</v>
      </c>
      <c r="CI72" s="14">
        <v>1.4879E-2</v>
      </c>
      <c r="CJ72" s="14">
        <v>6.6122E-2</v>
      </c>
      <c r="CK72" s="14">
        <v>0.115102</v>
      </c>
      <c r="CL72" s="14">
        <v>0.12611700000000001</v>
      </c>
      <c r="CM72" s="14">
        <v>0.13720299999999999</v>
      </c>
      <c r="CN72" s="14">
        <v>0.68718500000000005</v>
      </c>
      <c r="CO72" s="14">
        <v>4.1838E-2</v>
      </c>
      <c r="CP72" s="14">
        <v>0.130414</v>
      </c>
      <c r="CQ72" s="14">
        <v>2.4736000000000001E-2</v>
      </c>
      <c r="CR72" s="14">
        <v>-5.6639999999999998E-3</v>
      </c>
      <c r="CS72" s="14">
        <v>2.6165000000000001E-2</v>
      </c>
      <c r="CT72" s="14">
        <v>7.1411000000000002E-2</v>
      </c>
      <c r="CU72" s="14">
        <v>6.7146999999999998E-2</v>
      </c>
      <c r="CV72" s="14">
        <v>4.1118000000000002E-2</v>
      </c>
      <c r="CW72" s="14">
        <v>-5.0272999999999998E-2</v>
      </c>
      <c r="CX72" s="14">
        <v>-4.6894999999999999E-2</v>
      </c>
      <c r="CY72" s="14">
        <v>-5.5261999999999999E-2</v>
      </c>
      <c r="CZ72" s="14">
        <v>-8.2021999999999998E-2</v>
      </c>
      <c r="DA72" s="14">
        <v>-8.7428000000000006E-2</v>
      </c>
      <c r="DB72" s="14">
        <v>9.3086000000000002E-2</v>
      </c>
      <c r="DC72" s="14">
        <v>4.1182999999999997E-2</v>
      </c>
      <c r="DD72" s="14">
        <v>6.8261000000000002E-2</v>
      </c>
      <c r="DE72" s="14">
        <v>8.7645000000000001E-2</v>
      </c>
      <c r="DF72" s="14">
        <v>0.31813999999999998</v>
      </c>
      <c r="DG72" s="14">
        <v>-1.1649E-2</v>
      </c>
      <c r="DH72" s="14">
        <v>7.2406999999999999E-2</v>
      </c>
      <c r="DI72" s="14">
        <v>0.10042</v>
      </c>
      <c r="DJ72" s="14">
        <v>9.9659999999999999E-2</v>
      </c>
      <c r="DK72" s="14">
        <v>6.6397999999999999E-2</v>
      </c>
      <c r="DL72" s="14">
        <v>0.134159</v>
      </c>
      <c r="DM72" s="14">
        <v>-2.2277000000000002E-2</v>
      </c>
      <c r="DN72" s="14">
        <v>0.326098</v>
      </c>
      <c r="DO72" s="14">
        <v>-1.55E-4</v>
      </c>
      <c r="DP72" s="14">
        <v>-0.16469300000000001</v>
      </c>
      <c r="DQ72" s="14">
        <v>9.3687999999999994E-2</v>
      </c>
      <c r="DR72" s="14">
        <v>-9.6084000000000003E-2</v>
      </c>
      <c r="DS72" s="14">
        <v>-9.1331999999999997E-2</v>
      </c>
      <c r="DT72" s="14">
        <v>-1.9904000000000002E-2</v>
      </c>
      <c r="DU72" s="14">
        <v>-0.136605</v>
      </c>
      <c r="DV72" s="14">
        <v>-0.16126299999999999</v>
      </c>
      <c r="DW72" s="14">
        <v>-0.213756</v>
      </c>
      <c r="DX72" s="14">
        <v>-0.21321899999999999</v>
      </c>
      <c r="DY72" s="14">
        <v>-0.25614900000000002</v>
      </c>
      <c r="DZ72" s="14">
        <v>-0.26014700000000002</v>
      </c>
      <c r="EA72" s="14">
        <v>-0.259627</v>
      </c>
      <c r="EB72" s="14">
        <v>-0.262658</v>
      </c>
      <c r="EC72" s="14">
        <v>-0.50486299999999995</v>
      </c>
      <c r="ED72" s="14">
        <v>-2.3796999999999999E-2</v>
      </c>
      <c r="EE72" s="35">
        <v>29.662600000000008</v>
      </c>
      <c r="EV72">
        <v>90</v>
      </c>
      <c r="EW72">
        <f t="shared" si="1"/>
        <v>1</v>
      </c>
    </row>
    <row r="73" spans="1:153" x14ac:dyDescent="0.2">
      <c r="A73" s="13">
        <v>90</v>
      </c>
      <c r="B73" s="9">
        <v>2.5447000000000001E-2</v>
      </c>
      <c r="C73" s="14">
        <v>1.545E-2</v>
      </c>
      <c r="D73" s="14">
        <v>0.140623</v>
      </c>
      <c r="E73" s="14">
        <v>0.235042</v>
      </c>
      <c r="F73" s="14">
        <v>0.58592</v>
      </c>
      <c r="G73" s="14">
        <v>0.62123899999999999</v>
      </c>
      <c r="H73" s="14">
        <v>0.65717000000000003</v>
      </c>
      <c r="I73" s="14">
        <v>0.67307799999999995</v>
      </c>
      <c r="J73" s="14">
        <v>0.66908400000000001</v>
      </c>
      <c r="K73" s="14">
        <v>0.63643700000000003</v>
      </c>
      <c r="L73" s="14">
        <v>0.58184000000000002</v>
      </c>
      <c r="M73" s="14">
        <v>0.40616000000000002</v>
      </c>
      <c r="N73" s="14">
        <v>-1.3332E-2</v>
      </c>
      <c r="O73" s="14">
        <v>0.105808</v>
      </c>
      <c r="P73" s="14">
        <v>8.8553999999999994E-2</v>
      </c>
      <c r="Q73" s="14">
        <v>2.7213000000000001E-2</v>
      </c>
      <c r="R73" s="14">
        <v>3.0436999999999999E-2</v>
      </c>
      <c r="S73" s="14">
        <v>0.46328599999999998</v>
      </c>
      <c r="T73" s="14">
        <v>0.67477600000000004</v>
      </c>
      <c r="U73" s="14">
        <v>0.70927399999999996</v>
      </c>
      <c r="V73" s="14">
        <v>0.67737899999999995</v>
      </c>
      <c r="W73" s="14">
        <v>0.65540399999999999</v>
      </c>
      <c r="X73" s="14">
        <v>0.60798300000000005</v>
      </c>
      <c r="Y73" s="14">
        <v>0.54974299999999998</v>
      </c>
      <c r="Z73" s="14">
        <v>0.50242500000000001</v>
      </c>
      <c r="AA73" s="14">
        <v>0.37368800000000002</v>
      </c>
      <c r="AB73" s="14">
        <v>1.1903E-2</v>
      </c>
      <c r="AC73" s="14">
        <v>-6.6350000000000003E-3</v>
      </c>
      <c r="AD73" s="14">
        <v>3.5596000000000003E-2</v>
      </c>
      <c r="AE73" s="14">
        <v>0.42321999999999999</v>
      </c>
      <c r="AF73" s="14">
        <v>0.61285100000000003</v>
      </c>
      <c r="AG73" s="14">
        <v>0.62724199999999997</v>
      </c>
      <c r="AH73" s="14">
        <v>0.62902499999999995</v>
      </c>
      <c r="AI73" s="14">
        <v>0.60061200000000003</v>
      </c>
      <c r="AJ73" s="14">
        <v>0.53132999999999997</v>
      </c>
      <c r="AK73" s="14">
        <v>0.479466</v>
      </c>
      <c r="AL73" s="14">
        <v>0.43088500000000002</v>
      </c>
      <c r="AM73" s="14">
        <v>0.33315499999999998</v>
      </c>
      <c r="AN73" s="14">
        <v>2.1597000000000002E-2</v>
      </c>
      <c r="AO73" s="14">
        <v>4.7378000000000003E-2</v>
      </c>
      <c r="AP73" s="14">
        <v>4.3887000000000002E-2</v>
      </c>
      <c r="AQ73" s="14">
        <v>-3.0466E-2</v>
      </c>
      <c r="AR73" s="14">
        <v>0.23209099999999999</v>
      </c>
      <c r="AS73" s="14">
        <v>0.240208</v>
      </c>
      <c r="AT73" s="14">
        <v>0.25217499999999998</v>
      </c>
      <c r="AU73" s="14">
        <v>0.249501</v>
      </c>
      <c r="AV73" s="14">
        <v>0.25877600000000001</v>
      </c>
      <c r="AW73" s="14">
        <v>0.254911</v>
      </c>
      <c r="AX73" s="14">
        <v>0.243649</v>
      </c>
      <c r="AY73" s="14">
        <v>0.23589099999999999</v>
      </c>
      <c r="AZ73" s="14">
        <v>-2.2133E-2</v>
      </c>
      <c r="BA73" s="14">
        <v>-9.0150999999999995E-2</v>
      </c>
      <c r="BB73" s="14">
        <v>-3.3736000000000002E-2</v>
      </c>
      <c r="BC73" s="14">
        <v>0.41864200000000001</v>
      </c>
      <c r="BD73" s="14">
        <v>0.48972100000000002</v>
      </c>
      <c r="BE73" s="14">
        <v>-3.4756000000000002E-2</v>
      </c>
      <c r="BF73" s="14">
        <v>-2.3923E-2</v>
      </c>
      <c r="BG73" s="14">
        <v>-3.2178999999999999E-2</v>
      </c>
      <c r="BH73" s="14">
        <v>9.9643999999999996E-2</v>
      </c>
      <c r="BI73" s="14">
        <v>0.47429100000000002</v>
      </c>
      <c r="BJ73" s="14">
        <v>0.51217500000000005</v>
      </c>
      <c r="BK73" s="14">
        <v>0.555253</v>
      </c>
      <c r="BL73" s="14">
        <v>0.552234</v>
      </c>
      <c r="BM73" s="14">
        <v>2.2516000000000001E-2</v>
      </c>
      <c r="BN73" s="14">
        <v>-2.0978E-2</v>
      </c>
      <c r="BO73" s="14">
        <v>0.43048599999999998</v>
      </c>
      <c r="BP73" s="14">
        <v>0.80882299999999996</v>
      </c>
      <c r="BQ73" s="14">
        <v>0.970611</v>
      </c>
      <c r="BR73" s="14">
        <v>1</v>
      </c>
      <c r="BS73" s="14">
        <v>0.94625099999999995</v>
      </c>
      <c r="BT73" s="14">
        <v>0.88986399999999999</v>
      </c>
      <c r="BU73" s="14">
        <v>0.82483200000000001</v>
      </c>
      <c r="BV73" s="14">
        <v>0.803894</v>
      </c>
      <c r="BW73" s="14">
        <v>0.78062100000000001</v>
      </c>
      <c r="BX73" s="14">
        <v>0.70734699999999995</v>
      </c>
      <c r="BY73" s="14">
        <v>6.4599999999999996E-3</v>
      </c>
      <c r="BZ73" s="14">
        <v>2.5558000000000001E-2</v>
      </c>
      <c r="CA73" s="14">
        <v>3.2268999999999999E-2</v>
      </c>
      <c r="CB73" s="14">
        <v>6.8999000000000005E-2</v>
      </c>
      <c r="CC73" s="14">
        <v>0.47400300000000001</v>
      </c>
      <c r="CD73" s="14">
        <v>0.51409499999999997</v>
      </c>
      <c r="CE73" s="14">
        <v>0.55112300000000003</v>
      </c>
      <c r="CF73" s="14">
        <v>0.57658299999999996</v>
      </c>
      <c r="CG73" s="14">
        <v>0.40860400000000002</v>
      </c>
      <c r="CH73" s="14">
        <v>4.6940999999999997E-2</v>
      </c>
      <c r="CI73" s="14">
        <v>1.4315E-2</v>
      </c>
      <c r="CJ73" s="14">
        <v>3.9593000000000003E-2</v>
      </c>
      <c r="CK73" s="14">
        <v>8.9374999999999996E-2</v>
      </c>
      <c r="CL73" s="14">
        <v>0.114597</v>
      </c>
      <c r="CM73" s="14">
        <v>0.13644999999999999</v>
      </c>
      <c r="CN73" s="14">
        <v>0.67318299999999998</v>
      </c>
      <c r="CO73" s="14">
        <v>5.0481999999999999E-2</v>
      </c>
      <c r="CP73" s="14">
        <v>0.10674</v>
      </c>
      <c r="CQ73" s="14">
        <v>3.7087000000000002E-2</v>
      </c>
      <c r="CR73" s="14">
        <v>-1.9886000000000001E-2</v>
      </c>
      <c r="CS73" s="14">
        <v>1.3109000000000001E-2</v>
      </c>
      <c r="CT73" s="14">
        <v>6.1225000000000002E-2</v>
      </c>
      <c r="CU73" s="14">
        <v>5.8241000000000001E-2</v>
      </c>
      <c r="CV73" s="14">
        <v>5.6813000000000002E-2</v>
      </c>
      <c r="CW73" s="14">
        <v>-7.5290999999999997E-2</v>
      </c>
      <c r="CX73" s="14">
        <v>-7.5219999999999995E-2</v>
      </c>
      <c r="CY73" s="14">
        <v>-8.4065000000000001E-2</v>
      </c>
      <c r="CZ73" s="14">
        <v>-0.106486</v>
      </c>
      <c r="DA73" s="14">
        <v>-0.111731</v>
      </c>
      <c r="DB73" s="14">
        <v>0.101981</v>
      </c>
      <c r="DC73" s="14">
        <v>2.2356999999999998E-2</v>
      </c>
      <c r="DD73" s="14">
        <v>7.5733999999999996E-2</v>
      </c>
      <c r="DE73" s="14">
        <v>7.6257000000000005E-2</v>
      </c>
      <c r="DF73" s="14">
        <v>0.33135799999999999</v>
      </c>
      <c r="DG73" s="14">
        <v>-1.1724E-2</v>
      </c>
      <c r="DH73" s="14">
        <v>6.4186000000000007E-2</v>
      </c>
      <c r="DI73" s="14">
        <v>0.114008</v>
      </c>
      <c r="DJ73" s="14">
        <v>0.113415</v>
      </c>
      <c r="DK73" s="14">
        <v>7.7882999999999994E-2</v>
      </c>
      <c r="DL73" s="14">
        <v>0.13893</v>
      </c>
      <c r="DM73" s="14">
        <v>-4.8190999999999998E-2</v>
      </c>
      <c r="DN73" s="14">
        <v>0.36684</v>
      </c>
      <c r="DO73" s="14">
        <v>-1.0604000000000001E-2</v>
      </c>
      <c r="DP73" s="14">
        <v>-0.21718100000000001</v>
      </c>
      <c r="DQ73" s="14">
        <v>7.9485E-2</v>
      </c>
      <c r="DR73" s="14">
        <v>-0.12747800000000001</v>
      </c>
      <c r="DS73" s="14">
        <v>-0.106374</v>
      </c>
      <c r="DT73" s="14">
        <v>-1.3514999999999999E-2</v>
      </c>
      <c r="DU73" s="14">
        <v>-0.15151000000000001</v>
      </c>
      <c r="DV73" s="14">
        <v>-0.16997100000000001</v>
      </c>
      <c r="DW73" s="14">
        <v>-0.23433200000000001</v>
      </c>
      <c r="DX73" s="14">
        <v>-0.23827400000000001</v>
      </c>
      <c r="DY73" s="14">
        <v>-0.28831499999999999</v>
      </c>
      <c r="DZ73" s="14">
        <v>-0.29106700000000002</v>
      </c>
      <c r="EA73" s="14">
        <v>-0.28729300000000002</v>
      </c>
      <c r="EB73" s="14">
        <v>-0.28891299999999998</v>
      </c>
      <c r="EC73" s="14">
        <v>-0.50925299999999996</v>
      </c>
      <c r="ED73" s="14">
        <v>-2.6446999999999998E-2</v>
      </c>
      <c r="EE73" s="35">
        <v>30.712883000000009</v>
      </c>
      <c r="EV73">
        <v>91</v>
      </c>
      <c r="EW73">
        <f t="shared" si="1"/>
        <v>1</v>
      </c>
    </row>
    <row r="74" spans="1:153" x14ac:dyDescent="0.2">
      <c r="A74" s="13">
        <v>91</v>
      </c>
      <c r="B74" s="9">
        <v>-1.4224000000000001E-2</v>
      </c>
      <c r="C74" s="14">
        <v>-2.4840000000000001E-3</v>
      </c>
      <c r="D74" s="14">
        <v>0.106957</v>
      </c>
      <c r="E74" s="14">
        <v>0.20014799999999999</v>
      </c>
      <c r="F74" s="14">
        <v>0.568268</v>
      </c>
      <c r="G74" s="14">
        <v>0.62476399999999999</v>
      </c>
      <c r="H74" s="14">
        <v>0.68774400000000002</v>
      </c>
      <c r="I74" s="14">
        <v>0.71317200000000003</v>
      </c>
      <c r="J74" s="14">
        <v>0.72804199999999997</v>
      </c>
      <c r="K74" s="14">
        <v>0.705206</v>
      </c>
      <c r="L74" s="14">
        <v>0.65443600000000002</v>
      </c>
      <c r="M74" s="14">
        <v>0.497365</v>
      </c>
      <c r="N74" s="14">
        <v>-3.1236E-2</v>
      </c>
      <c r="O74" s="14">
        <v>9.2929999999999999E-2</v>
      </c>
      <c r="P74" s="14">
        <v>8.9141999999999999E-2</v>
      </c>
      <c r="Q74" s="14">
        <v>2.4579E-2</v>
      </c>
      <c r="R74" s="14">
        <v>2.9222000000000001E-2</v>
      </c>
      <c r="S74" s="14">
        <v>0.42560500000000001</v>
      </c>
      <c r="T74" s="14">
        <v>0.65358700000000003</v>
      </c>
      <c r="U74" s="14">
        <v>0.71015799999999996</v>
      </c>
      <c r="V74" s="14">
        <v>0.72781799999999996</v>
      </c>
      <c r="W74" s="14">
        <v>0.72557099999999997</v>
      </c>
      <c r="X74" s="14">
        <v>0.69971899999999998</v>
      </c>
      <c r="Y74" s="14">
        <v>0.64969100000000002</v>
      </c>
      <c r="Z74" s="14">
        <v>0.60261799999999999</v>
      </c>
      <c r="AA74" s="14">
        <v>0.467308</v>
      </c>
      <c r="AB74" s="14">
        <v>3.284E-3</v>
      </c>
      <c r="AC74" s="14">
        <v>2.8969999999999998E-3</v>
      </c>
      <c r="AD74" s="14">
        <v>2.2922000000000001E-2</v>
      </c>
      <c r="AE74" s="14">
        <v>0.36125299999999999</v>
      </c>
      <c r="AF74" s="14">
        <v>0.54796800000000001</v>
      </c>
      <c r="AG74" s="14">
        <v>0.59308000000000005</v>
      </c>
      <c r="AH74" s="14">
        <v>0.62891200000000003</v>
      </c>
      <c r="AI74" s="14">
        <v>0.62788699999999997</v>
      </c>
      <c r="AJ74" s="14">
        <v>0.58504299999999998</v>
      </c>
      <c r="AK74" s="14">
        <v>0.53826700000000005</v>
      </c>
      <c r="AL74" s="14">
        <v>0.49517099999999997</v>
      </c>
      <c r="AM74" s="14">
        <v>0.39325900000000003</v>
      </c>
      <c r="AN74" s="14">
        <v>-1.5311E-2</v>
      </c>
      <c r="AO74" s="14">
        <v>7.0860000000000003E-3</v>
      </c>
      <c r="AP74" s="14">
        <v>1.0664999999999999E-2</v>
      </c>
      <c r="AQ74" s="14">
        <v>-3.5400000000000001E-2</v>
      </c>
      <c r="AR74" s="14">
        <v>0.18520200000000001</v>
      </c>
      <c r="AS74" s="14">
        <v>0.210813</v>
      </c>
      <c r="AT74" s="14">
        <v>0.24227099999999999</v>
      </c>
      <c r="AU74" s="14">
        <v>0.25412400000000002</v>
      </c>
      <c r="AV74" s="14">
        <v>0.26902199999999998</v>
      </c>
      <c r="AW74" s="14">
        <v>0.26830300000000001</v>
      </c>
      <c r="AX74" s="14">
        <v>0.25536399999999998</v>
      </c>
      <c r="AY74" s="14">
        <v>0.24826799999999999</v>
      </c>
      <c r="AZ74" s="14">
        <v>-4.2101E-2</v>
      </c>
      <c r="BA74" s="14">
        <v>-9.7554000000000002E-2</v>
      </c>
      <c r="BB74" s="14">
        <v>-4.3152000000000003E-2</v>
      </c>
      <c r="BC74" s="14">
        <v>0.42465700000000001</v>
      </c>
      <c r="BD74" s="14">
        <v>0.51498600000000005</v>
      </c>
      <c r="BE74" s="14">
        <v>-4.5019999999999998E-2</v>
      </c>
      <c r="BF74" s="14">
        <v>1.6834999999999999E-2</v>
      </c>
      <c r="BG74" s="14">
        <v>-8.5789999999999998E-3</v>
      </c>
      <c r="BH74" s="14">
        <v>0.104576</v>
      </c>
      <c r="BI74" s="14">
        <v>0.47737400000000002</v>
      </c>
      <c r="BJ74" s="14">
        <v>0.52575400000000005</v>
      </c>
      <c r="BK74" s="14">
        <v>0.60156200000000004</v>
      </c>
      <c r="BL74" s="14">
        <v>0.61485199999999995</v>
      </c>
      <c r="BM74" s="14">
        <v>-1.9203999999999999E-2</v>
      </c>
      <c r="BN74" s="14">
        <v>-2.0489E-2</v>
      </c>
      <c r="BO74" s="14">
        <v>0.34126299999999998</v>
      </c>
      <c r="BP74" s="14">
        <v>0.69628100000000004</v>
      </c>
      <c r="BQ74" s="14">
        <v>0.88808799999999999</v>
      </c>
      <c r="BR74" s="14">
        <v>0.94625099999999995</v>
      </c>
      <c r="BS74" s="14">
        <v>1</v>
      </c>
      <c r="BT74" s="14">
        <v>0.96413199999999999</v>
      </c>
      <c r="BU74" s="14">
        <v>0.91611100000000001</v>
      </c>
      <c r="BV74" s="14">
        <v>0.91400800000000004</v>
      </c>
      <c r="BW74" s="14">
        <v>0.89170000000000005</v>
      </c>
      <c r="BX74" s="14">
        <v>0.83425000000000005</v>
      </c>
      <c r="BY74" s="14">
        <v>5.6443E-2</v>
      </c>
      <c r="BZ74" s="14">
        <v>4.4789000000000002E-2</v>
      </c>
      <c r="CA74" s="14">
        <v>2.4669E-2</v>
      </c>
      <c r="CB74" s="14">
        <v>5.6128999999999998E-2</v>
      </c>
      <c r="CC74" s="14">
        <v>0.54108699999999998</v>
      </c>
      <c r="CD74" s="14">
        <v>0.58233199999999996</v>
      </c>
      <c r="CE74" s="14">
        <v>0.64232800000000001</v>
      </c>
      <c r="CF74" s="14">
        <v>0.65571299999999999</v>
      </c>
      <c r="CG74" s="14">
        <v>0.50560400000000005</v>
      </c>
      <c r="CH74" s="14">
        <v>2.6372E-2</v>
      </c>
      <c r="CI74" s="14">
        <v>7.3930000000000003E-3</v>
      </c>
      <c r="CJ74" s="14">
        <v>3.9942999999999999E-2</v>
      </c>
      <c r="CK74" s="14">
        <v>9.9465999999999999E-2</v>
      </c>
      <c r="CL74" s="14">
        <v>0.14014299999999999</v>
      </c>
      <c r="CM74" s="14">
        <v>0.16089700000000001</v>
      </c>
      <c r="CN74" s="14">
        <v>0.66981900000000005</v>
      </c>
      <c r="CO74" s="14">
        <v>7.8312999999999994E-2</v>
      </c>
      <c r="CP74" s="14">
        <v>8.8496000000000005E-2</v>
      </c>
      <c r="CQ74" s="14">
        <v>4.4200000000000003E-2</v>
      </c>
      <c r="CR74" s="14">
        <v>-5.1930999999999998E-2</v>
      </c>
      <c r="CS74" s="14">
        <v>1.4829999999999999E-3</v>
      </c>
      <c r="CT74" s="14">
        <v>5.0305999999999997E-2</v>
      </c>
      <c r="CU74" s="14">
        <v>5.5548E-2</v>
      </c>
      <c r="CV74" s="14">
        <v>5.6072999999999998E-2</v>
      </c>
      <c r="CW74" s="14">
        <v>-9.8891999999999994E-2</v>
      </c>
      <c r="CX74" s="14">
        <v>-9.8835000000000006E-2</v>
      </c>
      <c r="CY74" s="14">
        <v>-0.107928</v>
      </c>
      <c r="CZ74" s="14">
        <v>-0.13098599999999999</v>
      </c>
      <c r="DA74" s="14">
        <v>-0.12972400000000001</v>
      </c>
      <c r="DB74" s="14">
        <v>8.7097999999999995E-2</v>
      </c>
      <c r="DC74" s="14">
        <v>-1.4285000000000001E-2</v>
      </c>
      <c r="DD74" s="14">
        <v>3.2478E-2</v>
      </c>
      <c r="DE74" s="14">
        <v>2.5330999999999999E-2</v>
      </c>
      <c r="DF74" s="14">
        <v>0.322579</v>
      </c>
      <c r="DG74" s="14">
        <v>-3.6025000000000001E-2</v>
      </c>
      <c r="DH74" s="14">
        <v>4.4051E-2</v>
      </c>
      <c r="DI74" s="14">
        <v>0.126442</v>
      </c>
      <c r="DJ74" s="14">
        <v>0.12648999999999999</v>
      </c>
      <c r="DK74" s="14">
        <v>9.6346000000000001E-2</v>
      </c>
      <c r="DL74" s="14">
        <v>0.12507799999999999</v>
      </c>
      <c r="DM74" s="14">
        <v>-4.0895000000000001E-2</v>
      </c>
      <c r="DN74" s="14">
        <v>0.41647499999999998</v>
      </c>
      <c r="DO74" s="14">
        <v>4.5180999999999999E-2</v>
      </c>
      <c r="DP74" s="14">
        <v>-0.22600700000000001</v>
      </c>
      <c r="DQ74" s="14">
        <v>0.102562</v>
      </c>
      <c r="DR74" s="14">
        <v>-0.16783699999999999</v>
      </c>
      <c r="DS74" s="14">
        <v>-0.117436</v>
      </c>
      <c r="DT74" s="14">
        <v>4.4790000000000003E-3</v>
      </c>
      <c r="DU74" s="14">
        <v>-0.17142499999999999</v>
      </c>
      <c r="DV74" s="14">
        <v>-0.17504600000000001</v>
      </c>
      <c r="DW74" s="14">
        <v>-0.25733800000000001</v>
      </c>
      <c r="DX74" s="14">
        <v>-0.26593600000000001</v>
      </c>
      <c r="DY74" s="14">
        <v>-0.31600899999999998</v>
      </c>
      <c r="DZ74" s="14">
        <v>-0.322876</v>
      </c>
      <c r="EA74" s="14">
        <v>-0.31495099999999998</v>
      </c>
      <c r="EB74" s="14">
        <v>-0.31895099999999998</v>
      </c>
      <c r="EC74" s="14">
        <v>-0.49879299999999999</v>
      </c>
      <c r="ED74" s="14">
        <v>-2.4157999999999999E-2</v>
      </c>
      <c r="EE74" s="35">
        <v>31.72890899999998</v>
      </c>
      <c r="EV74">
        <v>92</v>
      </c>
      <c r="EW74">
        <f t="shared" si="1"/>
        <v>1</v>
      </c>
    </row>
    <row r="75" spans="1:153" x14ac:dyDescent="0.2">
      <c r="A75" s="13">
        <v>92</v>
      </c>
      <c r="B75" s="9">
        <v>1.1231E-2</v>
      </c>
      <c r="C75" s="14">
        <v>3.0010999999999999E-2</v>
      </c>
      <c r="D75" s="14">
        <v>0.14053299999999999</v>
      </c>
      <c r="E75" s="14">
        <v>0.21153</v>
      </c>
      <c r="F75" s="14">
        <v>0.53740500000000002</v>
      </c>
      <c r="G75" s="14">
        <v>0.607348</v>
      </c>
      <c r="H75" s="14">
        <v>0.68835800000000003</v>
      </c>
      <c r="I75" s="14">
        <v>0.72001800000000005</v>
      </c>
      <c r="J75" s="14">
        <v>0.74700699999999998</v>
      </c>
      <c r="K75" s="14">
        <v>0.71933499999999995</v>
      </c>
      <c r="L75" s="14">
        <v>0.67009099999999999</v>
      </c>
      <c r="M75" s="14">
        <v>0.52498</v>
      </c>
      <c r="N75" s="14">
        <v>-2.0666E-2</v>
      </c>
      <c r="O75" s="14">
        <v>0.103909</v>
      </c>
      <c r="P75" s="14">
        <v>9.6868999999999997E-2</v>
      </c>
      <c r="Q75" s="14">
        <v>3.8337000000000003E-2</v>
      </c>
      <c r="R75" s="14">
        <v>4.2226E-2</v>
      </c>
      <c r="S75" s="14">
        <v>0.37576300000000001</v>
      </c>
      <c r="T75" s="14">
        <v>0.59948199999999996</v>
      </c>
      <c r="U75" s="14">
        <v>0.662408</v>
      </c>
      <c r="V75" s="14">
        <v>0.69805499999999998</v>
      </c>
      <c r="W75" s="14">
        <v>0.70899100000000004</v>
      </c>
      <c r="X75" s="14">
        <v>0.69780399999999998</v>
      </c>
      <c r="Y75" s="14">
        <v>0.65291200000000005</v>
      </c>
      <c r="Z75" s="14">
        <v>0.60753400000000002</v>
      </c>
      <c r="AA75" s="14">
        <v>0.47813299999999997</v>
      </c>
      <c r="AB75" s="14">
        <v>2.4459999999999998E-3</v>
      </c>
      <c r="AC75" s="14">
        <v>-2.996E-3</v>
      </c>
      <c r="AD75" s="14">
        <v>1.7163000000000001E-2</v>
      </c>
      <c r="AE75" s="14">
        <v>0.28417100000000001</v>
      </c>
      <c r="AF75" s="14">
        <v>0.48399399999999998</v>
      </c>
      <c r="AG75" s="14">
        <v>0.53456899999999996</v>
      </c>
      <c r="AH75" s="14">
        <v>0.58966700000000005</v>
      </c>
      <c r="AI75" s="14">
        <v>0.60378600000000004</v>
      </c>
      <c r="AJ75" s="14">
        <v>0.57813700000000001</v>
      </c>
      <c r="AK75" s="14">
        <v>0.53175399999999995</v>
      </c>
      <c r="AL75" s="14">
        <v>0.48666599999999999</v>
      </c>
      <c r="AM75" s="14">
        <v>0.37364900000000001</v>
      </c>
      <c r="AN75" s="14">
        <v>1.1564E-2</v>
      </c>
      <c r="AO75" s="14">
        <v>5.3150000000000003E-3</v>
      </c>
      <c r="AP75" s="14">
        <v>1.8977000000000001E-2</v>
      </c>
      <c r="AQ75" s="14">
        <v>-4.0884999999999998E-2</v>
      </c>
      <c r="AR75" s="14">
        <v>0.194047</v>
      </c>
      <c r="AS75" s="14">
        <v>0.22714799999999999</v>
      </c>
      <c r="AT75" s="14">
        <v>0.26983200000000002</v>
      </c>
      <c r="AU75" s="14">
        <v>0.29044599999999998</v>
      </c>
      <c r="AV75" s="14">
        <v>0.30820599999999998</v>
      </c>
      <c r="AW75" s="14">
        <v>0.30522199999999999</v>
      </c>
      <c r="AX75" s="14">
        <v>0.29262300000000002</v>
      </c>
      <c r="AY75" s="14">
        <v>0.28502300000000003</v>
      </c>
      <c r="AZ75" s="14">
        <v>-3.8980000000000001E-2</v>
      </c>
      <c r="BA75" s="14">
        <v>-8.4643999999999997E-2</v>
      </c>
      <c r="BB75" s="14">
        <v>-3.6320999999999999E-2</v>
      </c>
      <c r="BC75" s="14">
        <v>0.42512299999999997</v>
      </c>
      <c r="BD75" s="14">
        <v>0.51127900000000004</v>
      </c>
      <c r="BE75" s="14">
        <v>-3.9919999999999997E-2</v>
      </c>
      <c r="BF75" s="14">
        <v>-8.8979999999999997E-3</v>
      </c>
      <c r="BG75" s="14">
        <v>-1.7826999999999999E-2</v>
      </c>
      <c r="BH75" s="14">
        <v>9.3836000000000003E-2</v>
      </c>
      <c r="BI75" s="14">
        <v>0.44331900000000002</v>
      </c>
      <c r="BJ75" s="14">
        <v>0.49936000000000003</v>
      </c>
      <c r="BK75" s="14">
        <v>0.58003800000000005</v>
      </c>
      <c r="BL75" s="14">
        <v>0.60786200000000001</v>
      </c>
      <c r="BM75" s="14">
        <v>-2.5498E-2</v>
      </c>
      <c r="BN75" s="14">
        <v>-3.8299999999999999E-4</v>
      </c>
      <c r="BO75" s="14">
        <v>0.28799400000000003</v>
      </c>
      <c r="BP75" s="14">
        <v>0.61565000000000003</v>
      </c>
      <c r="BQ75" s="14">
        <v>0.82146300000000005</v>
      </c>
      <c r="BR75" s="14">
        <v>0.88986399999999999</v>
      </c>
      <c r="BS75" s="14">
        <v>0.96413199999999999</v>
      </c>
      <c r="BT75" s="14">
        <v>1</v>
      </c>
      <c r="BU75" s="14">
        <v>0.93637700000000001</v>
      </c>
      <c r="BV75" s="14">
        <v>0.94874800000000004</v>
      </c>
      <c r="BW75" s="14">
        <v>0.92824899999999999</v>
      </c>
      <c r="BX75" s="14">
        <v>0.88302999999999998</v>
      </c>
      <c r="BY75" s="14">
        <v>3.9565000000000003E-2</v>
      </c>
      <c r="BZ75" s="14">
        <v>2.9481E-2</v>
      </c>
      <c r="CA75" s="14">
        <v>2.8546999999999999E-2</v>
      </c>
      <c r="CB75" s="14">
        <v>4.2287999999999999E-2</v>
      </c>
      <c r="CC75" s="14">
        <v>0.514934</v>
      </c>
      <c r="CD75" s="14">
        <v>0.54862</v>
      </c>
      <c r="CE75" s="14">
        <v>0.62663599999999997</v>
      </c>
      <c r="CF75" s="14">
        <v>0.64935799999999999</v>
      </c>
      <c r="CG75" s="14">
        <v>0.50999000000000005</v>
      </c>
      <c r="CH75" s="14">
        <v>1.5207E-2</v>
      </c>
      <c r="CI75" s="14">
        <v>-1.8393E-2</v>
      </c>
      <c r="CJ75" s="14">
        <v>4.4470000000000003E-2</v>
      </c>
      <c r="CK75" s="14">
        <v>0.12253699999999999</v>
      </c>
      <c r="CL75" s="14">
        <v>0.16350899999999999</v>
      </c>
      <c r="CM75" s="14">
        <v>0.18737899999999999</v>
      </c>
      <c r="CN75" s="14">
        <v>0.63676100000000002</v>
      </c>
      <c r="CO75" s="14">
        <v>8.8703000000000004E-2</v>
      </c>
      <c r="CP75" s="14">
        <v>8.9067999999999994E-2</v>
      </c>
      <c r="CQ75" s="14">
        <v>4.6998999999999999E-2</v>
      </c>
      <c r="CR75" s="14">
        <v>-8.4583000000000005E-2</v>
      </c>
      <c r="CS75" s="14">
        <v>1.0681E-2</v>
      </c>
      <c r="CT75" s="14">
        <v>6.1179999999999998E-2</v>
      </c>
      <c r="CU75" s="14">
        <v>5.4191999999999997E-2</v>
      </c>
      <c r="CV75" s="14">
        <v>4.8512E-2</v>
      </c>
      <c r="CW75" s="14">
        <v>-9.5963000000000007E-2</v>
      </c>
      <c r="CX75" s="14">
        <v>-9.1541999999999998E-2</v>
      </c>
      <c r="CY75" s="14">
        <v>-9.3751000000000001E-2</v>
      </c>
      <c r="CZ75" s="14">
        <v>-0.10628899999999999</v>
      </c>
      <c r="DA75" s="14">
        <v>-9.9525000000000002E-2</v>
      </c>
      <c r="DB75" s="14">
        <v>6.7094000000000001E-2</v>
      </c>
      <c r="DC75" s="14">
        <v>-4.3600000000000003E-4</v>
      </c>
      <c r="DD75" s="14">
        <v>3.9121999999999997E-2</v>
      </c>
      <c r="DE75" s="14">
        <v>2.7039000000000001E-2</v>
      </c>
      <c r="DF75" s="14">
        <v>0.31333499999999997</v>
      </c>
      <c r="DG75" s="14">
        <v>-3.0950999999999999E-2</v>
      </c>
      <c r="DH75" s="14">
        <v>4.2578999999999999E-2</v>
      </c>
      <c r="DI75" s="14">
        <v>0.13825799999999999</v>
      </c>
      <c r="DJ75" s="14">
        <v>0.13842399999999999</v>
      </c>
      <c r="DK75" s="14">
        <v>9.6626000000000004E-2</v>
      </c>
      <c r="DL75" s="14">
        <v>0.12228899999999999</v>
      </c>
      <c r="DM75" s="14">
        <v>-4.3603999999999997E-2</v>
      </c>
      <c r="DN75" s="14">
        <v>0.418771</v>
      </c>
      <c r="DO75" s="14">
        <v>2.5184999999999999E-2</v>
      </c>
      <c r="DP75" s="14">
        <v>-0.21362800000000001</v>
      </c>
      <c r="DQ75" s="14">
        <v>8.7439000000000003E-2</v>
      </c>
      <c r="DR75" s="14">
        <v>-0.16757900000000001</v>
      </c>
      <c r="DS75" s="14">
        <v>-0.104911</v>
      </c>
      <c r="DT75" s="14">
        <v>1.2829E-2</v>
      </c>
      <c r="DU75" s="14">
        <v>-0.18435699999999999</v>
      </c>
      <c r="DV75" s="14">
        <v>-0.17976200000000001</v>
      </c>
      <c r="DW75" s="14">
        <v>-0.274368</v>
      </c>
      <c r="DX75" s="14">
        <v>-0.28094400000000003</v>
      </c>
      <c r="DY75" s="14">
        <v>-0.33516400000000002</v>
      </c>
      <c r="DZ75" s="14">
        <v>-0.34634599999999999</v>
      </c>
      <c r="EA75" s="14">
        <v>-0.33413500000000002</v>
      </c>
      <c r="EB75" s="14">
        <v>-0.33280100000000001</v>
      </c>
      <c r="EC75" s="14">
        <v>-0.50553999999999999</v>
      </c>
      <c r="ED75" s="14">
        <v>-4.8424000000000002E-2</v>
      </c>
      <c r="EE75" s="35">
        <v>31.29859200000001</v>
      </c>
      <c r="EV75">
        <v>93</v>
      </c>
      <c r="EW75">
        <f t="shared" si="1"/>
        <v>1</v>
      </c>
    </row>
    <row r="76" spans="1:153" x14ac:dyDescent="0.2">
      <c r="A76" s="13">
        <v>93</v>
      </c>
      <c r="B76" s="9">
        <v>9.4339999999999997E-3</v>
      </c>
      <c r="C76" s="14">
        <v>3.3668999999999998E-2</v>
      </c>
      <c r="D76" s="14">
        <v>0.123254</v>
      </c>
      <c r="E76" s="14">
        <v>0.18992000000000001</v>
      </c>
      <c r="F76" s="14">
        <v>0.493531</v>
      </c>
      <c r="G76" s="14">
        <v>0.56449499999999997</v>
      </c>
      <c r="H76" s="14">
        <v>0.64674900000000002</v>
      </c>
      <c r="I76" s="14">
        <v>0.68729200000000001</v>
      </c>
      <c r="J76" s="14">
        <v>0.72647600000000001</v>
      </c>
      <c r="K76" s="14">
        <v>0.70478600000000002</v>
      </c>
      <c r="L76" s="14">
        <v>0.66284600000000005</v>
      </c>
      <c r="M76" s="14">
        <v>0.54015000000000002</v>
      </c>
      <c r="N76" s="14">
        <v>-2.1351999999999999E-2</v>
      </c>
      <c r="O76" s="14">
        <v>8.8956999999999994E-2</v>
      </c>
      <c r="P76" s="14">
        <v>8.5703000000000001E-2</v>
      </c>
      <c r="Q76" s="14">
        <v>3.0263999999999999E-2</v>
      </c>
      <c r="R76" s="14">
        <v>3.1517000000000003E-2</v>
      </c>
      <c r="S76" s="14">
        <v>0.32608799999999999</v>
      </c>
      <c r="T76" s="14">
        <v>0.55039099999999996</v>
      </c>
      <c r="U76" s="14">
        <v>0.615116</v>
      </c>
      <c r="V76" s="14">
        <v>0.65784200000000004</v>
      </c>
      <c r="W76" s="14">
        <v>0.67770900000000001</v>
      </c>
      <c r="X76" s="14">
        <v>0.67694200000000004</v>
      </c>
      <c r="Y76" s="14">
        <v>0.63963300000000001</v>
      </c>
      <c r="Z76" s="14">
        <v>0.59914900000000004</v>
      </c>
      <c r="AA76" s="14">
        <v>0.48028900000000002</v>
      </c>
      <c r="AB76" s="14">
        <v>2.8816999999999999E-2</v>
      </c>
      <c r="AC76" s="14">
        <v>1.5302E-2</v>
      </c>
      <c r="AD76" s="14">
        <v>2.4368000000000001E-2</v>
      </c>
      <c r="AE76" s="14">
        <v>0.26042900000000002</v>
      </c>
      <c r="AF76" s="14">
        <v>0.45325700000000002</v>
      </c>
      <c r="AG76" s="14">
        <v>0.50291200000000003</v>
      </c>
      <c r="AH76" s="14">
        <v>0.55931799999999998</v>
      </c>
      <c r="AI76" s="14">
        <v>0.57492500000000002</v>
      </c>
      <c r="AJ76" s="14">
        <v>0.55496299999999998</v>
      </c>
      <c r="AK76" s="14">
        <v>0.515621</v>
      </c>
      <c r="AL76" s="14">
        <v>0.4738</v>
      </c>
      <c r="AM76" s="14">
        <v>0.37108099999999999</v>
      </c>
      <c r="AN76" s="14">
        <v>1.7877000000000001E-2</v>
      </c>
      <c r="AO76" s="14">
        <v>1.4845000000000001E-2</v>
      </c>
      <c r="AP76" s="14">
        <v>2.8915E-2</v>
      </c>
      <c r="AQ76" s="14">
        <v>-3.1912999999999997E-2</v>
      </c>
      <c r="AR76" s="14">
        <v>0.16419900000000001</v>
      </c>
      <c r="AS76" s="14">
        <v>0.200849</v>
      </c>
      <c r="AT76" s="14">
        <v>0.240118</v>
      </c>
      <c r="AU76" s="14">
        <v>0.262934</v>
      </c>
      <c r="AV76" s="14">
        <v>0.27835700000000002</v>
      </c>
      <c r="AW76" s="14">
        <v>0.27986699999999998</v>
      </c>
      <c r="AX76" s="14">
        <v>0.27237099999999997</v>
      </c>
      <c r="AY76" s="14">
        <v>0.26243100000000003</v>
      </c>
      <c r="AZ76" s="14">
        <v>-4.3455000000000001E-2</v>
      </c>
      <c r="BA76" s="14">
        <v>-7.7163999999999996E-2</v>
      </c>
      <c r="BB76" s="14">
        <v>-1.5502E-2</v>
      </c>
      <c r="BC76" s="14">
        <v>0.40536899999999998</v>
      </c>
      <c r="BD76" s="14">
        <v>0.48444700000000002</v>
      </c>
      <c r="BE76" s="14">
        <v>-1.9793999999999999E-2</v>
      </c>
      <c r="BF76" s="14">
        <v>4.8370000000000002E-3</v>
      </c>
      <c r="BG76" s="14">
        <v>2.5600000000000002E-3</v>
      </c>
      <c r="BH76" s="14">
        <v>9.5629000000000006E-2</v>
      </c>
      <c r="BI76" s="14">
        <v>0.41056199999999998</v>
      </c>
      <c r="BJ76" s="14">
        <v>0.46754899999999999</v>
      </c>
      <c r="BK76" s="14">
        <v>0.55137800000000003</v>
      </c>
      <c r="BL76" s="14">
        <v>0.58920600000000001</v>
      </c>
      <c r="BM76" s="14">
        <v>-3.5230000000000001E-3</v>
      </c>
      <c r="BN76" s="14">
        <v>4.8399999999999997E-3</v>
      </c>
      <c r="BO76" s="14">
        <v>0.24798500000000001</v>
      </c>
      <c r="BP76" s="14">
        <v>0.54263600000000001</v>
      </c>
      <c r="BQ76" s="14">
        <v>0.75016899999999997</v>
      </c>
      <c r="BR76" s="14">
        <v>0.82483200000000001</v>
      </c>
      <c r="BS76" s="14">
        <v>0.91611100000000001</v>
      </c>
      <c r="BT76" s="14">
        <v>0.93637700000000001</v>
      </c>
      <c r="BU76" s="14">
        <v>1</v>
      </c>
      <c r="BV76" s="14">
        <v>0.94532499999999997</v>
      </c>
      <c r="BW76" s="14">
        <v>0.92636200000000002</v>
      </c>
      <c r="BX76" s="14">
        <v>0.89510199999999995</v>
      </c>
      <c r="BY76" s="14">
        <v>4.1578999999999998E-2</v>
      </c>
      <c r="BZ76" s="14">
        <v>4.3180000000000003E-2</v>
      </c>
      <c r="CA76" s="14">
        <v>-4.9389999999999998E-3</v>
      </c>
      <c r="CB76" s="14">
        <v>5.2828E-2</v>
      </c>
      <c r="CC76" s="14">
        <v>0.520594</v>
      </c>
      <c r="CD76" s="14">
        <v>0.54902899999999999</v>
      </c>
      <c r="CE76" s="14">
        <v>0.63170899999999996</v>
      </c>
      <c r="CF76" s="14">
        <v>0.64736000000000005</v>
      </c>
      <c r="CG76" s="14">
        <v>0.50895699999999999</v>
      </c>
      <c r="CH76" s="14">
        <v>2.7969999999999998E-2</v>
      </c>
      <c r="CI76" s="14">
        <v>-1.1051999999999999E-2</v>
      </c>
      <c r="CJ76" s="14">
        <v>7.2673000000000001E-2</v>
      </c>
      <c r="CK76" s="14">
        <v>0.13487499999999999</v>
      </c>
      <c r="CL76" s="14">
        <v>0.17127300000000001</v>
      </c>
      <c r="CM76" s="14">
        <v>0.19775400000000001</v>
      </c>
      <c r="CN76" s="14">
        <v>0.58720899999999998</v>
      </c>
      <c r="CO76" s="14">
        <v>0.11874700000000001</v>
      </c>
      <c r="CP76" s="14">
        <v>8.8186E-2</v>
      </c>
      <c r="CQ76" s="14">
        <v>5.0644000000000002E-2</v>
      </c>
      <c r="CR76" s="14">
        <v>-5.6966999999999997E-2</v>
      </c>
      <c r="CS76" s="14">
        <v>3.3477E-2</v>
      </c>
      <c r="CT76" s="14">
        <v>7.4876999999999999E-2</v>
      </c>
      <c r="CU76" s="14">
        <v>7.3296E-2</v>
      </c>
      <c r="CV76" s="14">
        <v>5.4715E-2</v>
      </c>
      <c r="CW76" s="14">
        <v>-8.8183999999999998E-2</v>
      </c>
      <c r="CX76" s="14">
        <v>-8.7476999999999999E-2</v>
      </c>
      <c r="CY76" s="14">
        <v>-9.0832999999999997E-2</v>
      </c>
      <c r="CZ76" s="14">
        <v>-0.11450100000000001</v>
      </c>
      <c r="DA76" s="14">
        <v>-0.112217</v>
      </c>
      <c r="DB76" s="14">
        <v>4.7102999999999999E-2</v>
      </c>
      <c r="DC76" s="14">
        <v>-1.8277000000000002E-2</v>
      </c>
      <c r="DD76" s="14">
        <v>3.4828999999999999E-2</v>
      </c>
      <c r="DE76" s="14">
        <v>1.0845E-2</v>
      </c>
      <c r="DF76" s="14">
        <v>0.29289900000000002</v>
      </c>
      <c r="DG76" s="14">
        <v>-6.5230999999999997E-2</v>
      </c>
      <c r="DH76" s="14">
        <v>5.3489999999999996E-3</v>
      </c>
      <c r="DI76" s="14">
        <v>0.121739</v>
      </c>
      <c r="DJ76" s="14">
        <v>0.12205299999999999</v>
      </c>
      <c r="DK76" s="14">
        <v>9.1863E-2</v>
      </c>
      <c r="DL76" s="14">
        <v>0.14529</v>
      </c>
      <c r="DM76" s="14">
        <v>-4.9703999999999998E-2</v>
      </c>
      <c r="DN76" s="14">
        <v>0.41264800000000001</v>
      </c>
      <c r="DO76" s="14">
        <v>1.8446000000000001E-2</v>
      </c>
      <c r="DP76" s="14">
        <v>-0.187502</v>
      </c>
      <c r="DQ76" s="14">
        <v>0.103716</v>
      </c>
      <c r="DR76" s="14">
        <v>-0.145757</v>
      </c>
      <c r="DS76" s="14">
        <v>-0.10292</v>
      </c>
      <c r="DT76" s="14">
        <v>1.2826000000000001E-2</v>
      </c>
      <c r="DU76" s="14">
        <v>-0.162185</v>
      </c>
      <c r="DV76" s="14">
        <v>-0.15201000000000001</v>
      </c>
      <c r="DW76" s="14">
        <v>-0.24685099999999999</v>
      </c>
      <c r="DX76" s="14">
        <v>-0.27611599999999997</v>
      </c>
      <c r="DY76" s="14">
        <v>-0.33442899999999998</v>
      </c>
      <c r="DZ76" s="14">
        <v>-0.34640599999999999</v>
      </c>
      <c r="EA76" s="14">
        <v>-0.33605400000000002</v>
      </c>
      <c r="EB76" s="14">
        <v>-0.34014899999999998</v>
      </c>
      <c r="EC76" s="14">
        <v>-0.49820999999999999</v>
      </c>
      <c r="ED76" s="14">
        <v>-5.2181999999999999E-2</v>
      </c>
      <c r="EE76" s="35">
        <v>30.208715999999992</v>
      </c>
      <c r="EV76">
        <v>94</v>
      </c>
      <c r="EW76">
        <f t="shared" si="1"/>
        <v>1</v>
      </c>
    </row>
    <row r="77" spans="1:153" x14ac:dyDescent="0.2">
      <c r="A77" s="13">
        <v>94</v>
      </c>
      <c r="B77" s="9">
        <v>7.0130000000000001E-3</v>
      </c>
      <c r="C77" s="14">
        <v>3.1399999999999997E-2</v>
      </c>
      <c r="D77" s="14">
        <v>0.121175</v>
      </c>
      <c r="E77" s="14">
        <v>0.19353300000000001</v>
      </c>
      <c r="F77" s="14">
        <v>0.51913500000000001</v>
      </c>
      <c r="G77" s="14">
        <v>0.59031400000000001</v>
      </c>
      <c r="H77" s="14">
        <v>0.66849000000000003</v>
      </c>
      <c r="I77" s="14">
        <v>0.71307900000000002</v>
      </c>
      <c r="J77" s="14">
        <v>0.76511099999999999</v>
      </c>
      <c r="K77" s="14">
        <v>0.74373100000000003</v>
      </c>
      <c r="L77" s="14">
        <v>0.70305300000000004</v>
      </c>
      <c r="M77" s="14">
        <v>0.58718499999999996</v>
      </c>
      <c r="N77" s="14">
        <v>-3.4250000000000003E-2</v>
      </c>
      <c r="O77" s="14">
        <v>0.100928</v>
      </c>
      <c r="P77" s="14">
        <v>7.2234000000000007E-2</v>
      </c>
      <c r="Q77" s="14">
        <v>2.1883E-2</v>
      </c>
      <c r="R77" s="14">
        <v>4.4555999999999998E-2</v>
      </c>
      <c r="S77" s="14">
        <v>0.319824</v>
      </c>
      <c r="T77" s="14">
        <v>0.53314600000000001</v>
      </c>
      <c r="U77" s="14">
        <v>0.60971900000000001</v>
      </c>
      <c r="V77" s="14">
        <v>0.66861899999999996</v>
      </c>
      <c r="W77" s="14">
        <v>0.70049499999999998</v>
      </c>
      <c r="X77" s="14">
        <v>0.710341</v>
      </c>
      <c r="Y77" s="14">
        <v>0.66971400000000003</v>
      </c>
      <c r="Z77" s="14">
        <v>0.62894099999999997</v>
      </c>
      <c r="AA77" s="14">
        <v>0.51642299999999997</v>
      </c>
      <c r="AB77" s="14">
        <v>1.754E-2</v>
      </c>
      <c r="AC77" s="14">
        <v>3.9399999999999998E-4</v>
      </c>
      <c r="AD77" s="14">
        <v>3.2327000000000002E-2</v>
      </c>
      <c r="AE77" s="14">
        <v>0.21243899999999999</v>
      </c>
      <c r="AF77" s="14">
        <v>0.41401399999999999</v>
      </c>
      <c r="AG77" s="14">
        <v>0.47893799999999997</v>
      </c>
      <c r="AH77" s="14">
        <v>0.55613000000000001</v>
      </c>
      <c r="AI77" s="14">
        <v>0.58489899999999995</v>
      </c>
      <c r="AJ77" s="14">
        <v>0.57868299999999995</v>
      </c>
      <c r="AK77" s="14">
        <v>0.54269400000000001</v>
      </c>
      <c r="AL77" s="14">
        <v>0.50555700000000003</v>
      </c>
      <c r="AM77" s="14">
        <v>0.392849</v>
      </c>
      <c r="AN77" s="14">
        <v>1.3082E-2</v>
      </c>
      <c r="AO77" s="14">
        <v>-1.0788000000000001E-2</v>
      </c>
      <c r="AP77" s="14">
        <v>1.4104E-2</v>
      </c>
      <c r="AQ77" s="14">
        <v>-3.1126999999999998E-2</v>
      </c>
      <c r="AR77" s="14">
        <v>0.150557</v>
      </c>
      <c r="AS77" s="14">
        <v>0.180178</v>
      </c>
      <c r="AT77" s="14">
        <v>0.22581399999999999</v>
      </c>
      <c r="AU77" s="14">
        <v>0.248025</v>
      </c>
      <c r="AV77" s="14">
        <v>0.26615100000000003</v>
      </c>
      <c r="AW77" s="14">
        <v>0.26975100000000002</v>
      </c>
      <c r="AX77" s="14">
        <v>0.263129</v>
      </c>
      <c r="AY77" s="14">
        <v>0.25931700000000002</v>
      </c>
      <c r="AZ77" s="14">
        <v>-3.5556999999999998E-2</v>
      </c>
      <c r="BA77" s="14">
        <v>-6.5507999999999997E-2</v>
      </c>
      <c r="BB77" s="14">
        <v>-2.0184000000000001E-2</v>
      </c>
      <c r="BC77" s="14">
        <v>0.43783300000000003</v>
      </c>
      <c r="BD77" s="14">
        <v>0.52774699999999997</v>
      </c>
      <c r="BE77" s="14">
        <v>-5.3971999999999999E-2</v>
      </c>
      <c r="BF77" s="14">
        <v>-1.7364000000000001E-2</v>
      </c>
      <c r="BG77" s="14">
        <v>1.5044E-2</v>
      </c>
      <c r="BH77" s="14">
        <v>8.4776000000000004E-2</v>
      </c>
      <c r="BI77" s="14">
        <v>0.44082199999999999</v>
      </c>
      <c r="BJ77" s="14">
        <v>0.50082800000000005</v>
      </c>
      <c r="BK77" s="14">
        <v>0.59447899999999998</v>
      </c>
      <c r="BL77" s="14">
        <v>0.63148000000000004</v>
      </c>
      <c r="BM77" s="14">
        <v>-4.2374000000000002E-2</v>
      </c>
      <c r="BN77" s="14">
        <v>-1.0694E-2</v>
      </c>
      <c r="BO77" s="14">
        <v>0.21981300000000001</v>
      </c>
      <c r="BP77" s="14">
        <v>0.50385000000000002</v>
      </c>
      <c r="BQ77" s="14">
        <v>0.71779499999999996</v>
      </c>
      <c r="BR77" s="14">
        <v>0.803894</v>
      </c>
      <c r="BS77" s="14">
        <v>0.91400800000000004</v>
      </c>
      <c r="BT77" s="14">
        <v>0.94874800000000004</v>
      </c>
      <c r="BU77" s="14">
        <v>0.94532499999999997</v>
      </c>
      <c r="BV77" s="14">
        <v>1</v>
      </c>
      <c r="BW77" s="14">
        <v>0.98554299999999995</v>
      </c>
      <c r="BX77" s="14">
        <v>0.95928899999999995</v>
      </c>
      <c r="BY77" s="14">
        <v>6.5627000000000005E-2</v>
      </c>
      <c r="BZ77" s="14">
        <v>5.5757000000000001E-2</v>
      </c>
      <c r="CA77" s="14">
        <v>3.0360000000000002E-2</v>
      </c>
      <c r="CB77" s="14">
        <v>6.0927000000000002E-2</v>
      </c>
      <c r="CC77" s="14">
        <v>0.52499899999999999</v>
      </c>
      <c r="CD77" s="14">
        <v>0.56051499999999999</v>
      </c>
      <c r="CE77" s="14">
        <v>0.64458599999999999</v>
      </c>
      <c r="CF77" s="14">
        <v>0.67437599999999998</v>
      </c>
      <c r="CG77" s="14">
        <v>0.52654999999999996</v>
      </c>
      <c r="CH77" s="14">
        <v>3.7773000000000001E-2</v>
      </c>
      <c r="CI77" s="14">
        <v>-1.3526E-2</v>
      </c>
      <c r="CJ77" s="14">
        <v>4.6386999999999998E-2</v>
      </c>
      <c r="CK77" s="14">
        <v>0.12867600000000001</v>
      </c>
      <c r="CL77" s="14">
        <v>0.18103900000000001</v>
      </c>
      <c r="CM77" s="14">
        <v>0.20980799999999999</v>
      </c>
      <c r="CN77" s="14">
        <v>0.59641900000000003</v>
      </c>
      <c r="CO77" s="14">
        <v>0.100966</v>
      </c>
      <c r="CP77" s="14">
        <v>5.4906000000000003E-2</v>
      </c>
      <c r="CQ77" s="14">
        <v>6.1357000000000002E-2</v>
      </c>
      <c r="CR77" s="14">
        <v>-6.7573999999999995E-2</v>
      </c>
      <c r="CS77" s="14">
        <v>1.542E-2</v>
      </c>
      <c r="CT77" s="14">
        <v>5.6698999999999999E-2</v>
      </c>
      <c r="CU77" s="14">
        <v>5.3747000000000003E-2</v>
      </c>
      <c r="CV77" s="14">
        <v>6.0025000000000002E-2</v>
      </c>
      <c r="CW77" s="14">
        <v>-0.105034</v>
      </c>
      <c r="CX77" s="14">
        <v>-0.10147</v>
      </c>
      <c r="CY77" s="14">
        <v>-0.106544</v>
      </c>
      <c r="CZ77" s="14">
        <v>-0.122943</v>
      </c>
      <c r="DA77" s="14">
        <v>-0.10788</v>
      </c>
      <c r="DB77" s="14">
        <v>2.5049999999999999E-2</v>
      </c>
      <c r="DC77" s="14">
        <v>-3.3096E-2</v>
      </c>
      <c r="DD77" s="14">
        <v>2.1288999999999999E-2</v>
      </c>
      <c r="DE77" s="14">
        <v>-2.9910000000000002E-3</v>
      </c>
      <c r="DF77" s="14">
        <v>0.27687400000000001</v>
      </c>
      <c r="DG77" s="14">
        <v>-5.0820999999999998E-2</v>
      </c>
      <c r="DH77" s="14">
        <v>1.9148999999999999E-2</v>
      </c>
      <c r="DI77" s="14">
        <v>0.118676</v>
      </c>
      <c r="DJ77" s="14">
        <v>0.11908299999999999</v>
      </c>
      <c r="DK77" s="14">
        <v>7.7007000000000006E-2</v>
      </c>
      <c r="DL77" s="14">
        <v>0.121513</v>
      </c>
      <c r="DM77" s="14">
        <v>-3.6152999999999998E-2</v>
      </c>
      <c r="DN77" s="14">
        <v>0.44542999999999999</v>
      </c>
      <c r="DO77" s="14">
        <v>4.3591999999999999E-2</v>
      </c>
      <c r="DP77" s="14">
        <v>-0.21484300000000001</v>
      </c>
      <c r="DQ77" s="14">
        <v>0.136655</v>
      </c>
      <c r="DR77" s="14">
        <v>-0.205902</v>
      </c>
      <c r="DS77" s="14">
        <v>-0.137327</v>
      </c>
      <c r="DT77" s="14">
        <v>1.9151999999999999E-2</v>
      </c>
      <c r="DU77" s="14">
        <v>-0.18149899999999999</v>
      </c>
      <c r="DV77" s="14">
        <v>-0.170684</v>
      </c>
      <c r="DW77" s="14">
        <v>-0.266816</v>
      </c>
      <c r="DX77" s="14">
        <v>-0.27551399999999998</v>
      </c>
      <c r="DY77" s="14">
        <v>-0.33713199999999999</v>
      </c>
      <c r="DZ77" s="14">
        <v>-0.34733999999999998</v>
      </c>
      <c r="EA77" s="14">
        <v>-0.33806900000000001</v>
      </c>
      <c r="EB77" s="14">
        <v>-0.34409200000000001</v>
      </c>
      <c r="EC77" s="14">
        <v>-0.49198599999999998</v>
      </c>
      <c r="ED77" s="14">
        <v>-6.2691999999999998E-2</v>
      </c>
      <c r="EE77" s="35">
        <v>30.404530999999981</v>
      </c>
      <c r="EV77">
        <v>95</v>
      </c>
      <c r="EW77">
        <f t="shared" si="1"/>
        <v>1</v>
      </c>
    </row>
    <row r="78" spans="1:153" x14ac:dyDescent="0.2">
      <c r="A78" s="13">
        <v>95</v>
      </c>
      <c r="B78" s="9">
        <v>9.9369999999999997E-3</v>
      </c>
      <c r="C78" s="14">
        <v>3.3827000000000003E-2</v>
      </c>
      <c r="D78" s="14">
        <v>0.110841</v>
      </c>
      <c r="E78" s="14">
        <v>0.18404200000000001</v>
      </c>
      <c r="F78" s="14">
        <v>0.50412699999999999</v>
      </c>
      <c r="G78" s="14">
        <v>0.57532899999999998</v>
      </c>
      <c r="H78" s="14">
        <v>0.65191699999999997</v>
      </c>
      <c r="I78" s="14">
        <v>0.69608199999999998</v>
      </c>
      <c r="J78" s="14">
        <v>0.74829000000000001</v>
      </c>
      <c r="K78" s="14">
        <v>0.72777000000000003</v>
      </c>
      <c r="L78" s="14">
        <v>0.69034899999999999</v>
      </c>
      <c r="M78" s="14">
        <v>0.57659499999999997</v>
      </c>
      <c r="N78" s="14">
        <v>-3.3952000000000003E-2</v>
      </c>
      <c r="O78" s="14">
        <v>8.8904999999999998E-2</v>
      </c>
      <c r="P78" s="14">
        <v>7.4202000000000004E-2</v>
      </c>
      <c r="Q78" s="14">
        <v>2.5139999999999999E-2</v>
      </c>
      <c r="R78" s="14">
        <v>5.4426000000000002E-2</v>
      </c>
      <c r="S78" s="14">
        <v>0.312498</v>
      </c>
      <c r="T78" s="14">
        <v>0.51272799999999996</v>
      </c>
      <c r="U78" s="14">
        <v>0.58809199999999995</v>
      </c>
      <c r="V78" s="14">
        <v>0.65482200000000002</v>
      </c>
      <c r="W78" s="14">
        <v>0.69254099999999996</v>
      </c>
      <c r="X78" s="14">
        <v>0.707341</v>
      </c>
      <c r="Y78" s="14">
        <v>0.66774</v>
      </c>
      <c r="Z78" s="14">
        <v>0.62862600000000002</v>
      </c>
      <c r="AA78" s="14">
        <v>0.52277300000000004</v>
      </c>
      <c r="AB78" s="14">
        <v>2.5982000000000002E-2</v>
      </c>
      <c r="AC78" s="14">
        <v>1.3792E-2</v>
      </c>
      <c r="AD78" s="14">
        <v>3.9726999999999998E-2</v>
      </c>
      <c r="AE78" s="14">
        <v>0.20427100000000001</v>
      </c>
      <c r="AF78" s="14">
        <v>0.39676</v>
      </c>
      <c r="AG78" s="14">
        <v>0.46953800000000001</v>
      </c>
      <c r="AH78" s="14">
        <v>0.54980499999999999</v>
      </c>
      <c r="AI78" s="14">
        <v>0.58040099999999994</v>
      </c>
      <c r="AJ78" s="14">
        <v>0.57495399999999997</v>
      </c>
      <c r="AK78" s="14">
        <v>0.54164000000000001</v>
      </c>
      <c r="AL78" s="14">
        <v>0.505942</v>
      </c>
      <c r="AM78" s="14">
        <v>0.39270899999999997</v>
      </c>
      <c r="AN78" s="14">
        <v>1.6344999999999998E-2</v>
      </c>
      <c r="AO78" s="14">
        <v>-1.5453E-2</v>
      </c>
      <c r="AP78" s="14">
        <v>7.4689999999999999E-3</v>
      </c>
      <c r="AQ78" s="14">
        <v>-3.2576000000000001E-2</v>
      </c>
      <c r="AR78" s="14">
        <v>0.14941099999999999</v>
      </c>
      <c r="AS78" s="14">
        <v>0.17813599999999999</v>
      </c>
      <c r="AT78" s="14">
        <v>0.218582</v>
      </c>
      <c r="AU78" s="14">
        <v>0.237042</v>
      </c>
      <c r="AV78" s="14">
        <v>0.25161499999999998</v>
      </c>
      <c r="AW78" s="14">
        <v>0.25575300000000001</v>
      </c>
      <c r="AX78" s="14">
        <v>0.24981900000000001</v>
      </c>
      <c r="AY78" s="14">
        <v>0.247672</v>
      </c>
      <c r="AZ78" s="14">
        <v>-5.0964000000000002E-2</v>
      </c>
      <c r="BA78" s="14">
        <v>-7.7742000000000006E-2</v>
      </c>
      <c r="BB78" s="14">
        <v>-2.5930999999999999E-2</v>
      </c>
      <c r="BC78" s="14">
        <v>0.42398999999999998</v>
      </c>
      <c r="BD78" s="14">
        <v>0.51630200000000004</v>
      </c>
      <c r="BE78" s="14">
        <v>-6.3075999999999993E-2</v>
      </c>
      <c r="BF78" s="14">
        <v>-2.0050999999999999E-2</v>
      </c>
      <c r="BG78" s="14">
        <v>1.438E-2</v>
      </c>
      <c r="BH78" s="14">
        <v>8.2401000000000002E-2</v>
      </c>
      <c r="BI78" s="14">
        <v>0.43798900000000002</v>
      </c>
      <c r="BJ78" s="14">
        <v>0.49369099999999999</v>
      </c>
      <c r="BK78" s="14">
        <v>0.58617200000000003</v>
      </c>
      <c r="BL78" s="14">
        <v>0.62253199999999997</v>
      </c>
      <c r="BM78" s="14">
        <v>-4.9070000000000003E-2</v>
      </c>
      <c r="BN78" s="14">
        <v>-1.9602999999999999E-2</v>
      </c>
      <c r="BO78" s="14">
        <v>0.20543</v>
      </c>
      <c r="BP78" s="14">
        <v>0.48176000000000002</v>
      </c>
      <c r="BQ78" s="14">
        <v>0.69428100000000004</v>
      </c>
      <c r="BR78" s="14">
        <v>0.78062100000000001</v>
      </c>
      <c r="BS78" s="14">
        <v>0.89170000000000005</v>
      </c>
      <c r="BT78" s="14">
        <v>0.92824899999999999</v>
      </c>
      <c r="BU78" s="14">
        <v>0.92636200000000002</v>
      </c>
      <c r="BV78" s="14">
        <v>0.98554299999999995</v>
      </c>
      <c r="BW78" s="14">
        <v>1</v>
      </c>
      <c r="BX78" s="14">
        <v>0.96472199999999997</v>
      </c>
      <c r="BY78" s="14">
        <v>9.1190999999999994E-2</v>
      </c>
      <c r="BZ78" s="14">
        <v>7.2436E-2</v>
      </c>
      <c r="CA78" s="14">
        <v>5.2787000000000001E-2</v>
      </c>
      <c r="CB78" s="14">
        <v>7.5830999999999996E-2</v>
      </c>
      <c r="CC78" s="14">
        <v>0.52166599999999996</v>
      </c>
      <c r="CD78" s="14">
        <v>0.55349499999999996</v>
      </c>
      <c r="CE78" s="14">
        <v>0.633772</v>
      </c>
      <c r="CF78" s="14">
        <v>0.66528399999999999</v>
      </c>
      <c r="CG78" s="14">
        <v>0.51747399999999999</v>
      </c>
      <c r="CH78" s="14">
        <v>4.6184999999999997E-2</v>
      </c>
      <c r="CI78" s="14">
        <v>-8.1499999999999997E-4</v>
      </c>
      <c r="CJ78" s="14">
        <v>5.9208999999999998E-2</v>
      </c>
      <c r="CK78" s="14">
        <v>0.131492</v>
      </c>
      <c r="CL78" s="14">
        <v>0.18524299999999999</v>
      </c>
      <c r="CM78" s="14">
        <v>0.212529</v>
      </c>
      <c r="CN78" s="14">
        <v>0.58570699999999998</v>
      </c>
      <c r="CO78" s="14">
        <v>0.108143</v>
      </c>
      <c r="CP78" s="14">
        <v>4.8156999999999998E-2</v>
      </c>
      <c r="CQ78" s="14">
        <v>6.7849000000000007E-2</v>
      </c>
      <c r="CR78" s="14">
        <v>-6.6971000000000003E-2</v>
      </c>
      <c r="CS78" s="14">
        <v>2.1031000000000001E-2</v>
      </c>
      <c r="CT78" s="14">
        <v>5.8857E-2</v>
      </c>
      <c r="CU78" s="14">
        <v>5.1714000000000003E-2</v>
      </c>
      <c r="CV78" s="14">
        <v>6.2341000000000001E-2</v>
      </c>
      <c r="CW78" s="14">
        <v>-9.0232999999999994E-2</v>
      </c>
      <c r="CX78" s="14">
        <v>-8.5503999999999997E-2</v>
      </c>
      <c r="CY78" s="14">
        <v>-8.9855000000000004E-2</v>
      </c>
      <c r="CZ78" s="14">
        <v>-0.10331</v>
      </c>
      <c r="DA78" s="14">
        <v>-8.7013999999999994E-2</v>
      </c>
      <c r="DB78" s="14">
        <v>1.2128999999999999E-2</v>
      </c>
      <c r="DC78" s="14">
        <v>-4.3525000000000001E-2</v>
      </c>
      <c r="DD78" s="14">
        <v>1.2062E-2</v>
      </c>
      <c r="DE78" s="14">
        <v>-1.2302E-2</v>
      </c>
      <c r="DF78" s="14">
        <v>0.25160500000000002</v>
      </c>
      <c r="DG78" s="14">
        <v>-4.8640999999999997E-2</v>
      </c>
      <c r="DH78" s="14">
        <v>2.6647000000000001E-2</v>
      </c>
      <c r="DI78" s="14">
        <v>0.11841500000000001</v>
      </c>
      <c r="DJ78" s="14">
        <v>0.118784</v>
      </c>
      <c r="DK78" s="14">
        <v>6.7822999999999994E-2</v>
      </c>
      <c r="DL78" s="14">
        <v>0.12017700000000001</v>
      </c>
      <c r="DM78" s="14">
        <v>-2.2421E-2</v>
      </c>
      <c r="DN78" s="14">
        <v>0.42343999999999998</v>
      </c>
      <c r="DO78" s="14">
        <v>4.8890999999999997E-2</v>
      </c>
      <c r="DP78" s="14">
        <v>-0.21173500000000001</v>
      </c>
      <c r="DQ78" s="14">
        <v>0.14598900000000001</v>
      </c>
      <c r="DR78" s="14">
        <v>-0.21342700000000001</v>
      </c>
      <c r="DS78" s="14">
        <v>-0.14181099999999999</v>
      </c>
      <c r="DT78" s="14">
        <v>1.9241000000000001E-2</v>
      </c>
      <c r="DU78" s="14">
        <v>-0.17218900000000001</v>
      </c>
      <c r="DV78" s="14">
        <v>-0.15670500000000001</v>
      </c>
      <c r="DW78" s="14">
        <v>-0.24825700000000001</v>
      </c>
      <c r="DX78" s="14">
        <v>-0.250419</v>
      </c>
      <c r="DY78" s="14">
        <v>-0.31556000000000001</v>
      </c>
      <c r="DZ78" s="14">
        <v>-0.32707399999999998</v>
      </c>
      <c r="EA78" s="14">
        <v>-0.31836500000000001</v>
      </c>
      <c r="EB78" s="14">
        <v>-0.325407</v>
      </c>
      <c r="EC78" s="14">
        <v>-0.49744500000000003</v>
      </c>
      <c r="ED78" s="14">
        <v>-9.4316999999999998E-2</v>
      </c>
      <c r="EE78" s="35">
        <v>30.058305999999984</v>
      </c>
      <c r="EV78">
        <v>96</v>
      </c>
      <c r="EW78">
        <f t="shared" si="1"/>
        <v>1</v>
      </c>
    </row>
    <row r="79" spans="1:153" x14ac:dyDescent="0.2">
      <c r="A79" s="13">
        <v>96</v>
      </c>
      <c r="B79" s="9">
        <v>5.9560000000000004E-3</v>
      </c>
      <c r="C79" s="14">
        <v>3.8267000000000002E-2</v>
      </c>
      <c r="D79" s="14">
        <v>0.12199400000000001</v>
      </c>
      <c r="E79" s="14">
        <v>0.18563499999999999</v>
      </c>
      <c r="F79" s="14">
        <v>0.48776799999999998</v>
      </c>
      <c r="G79" s="14">
        <v>0.55020000000000002</v>
      </c>
      <c r="H79" s="14">
        <v>0.62102400000000002</v>
      </c>
      <c r="I79" s="14">
        <v>0.66324700000000003</v>
      </c>
      <c r="J79" s="14">
        <v>0.72061500000000001</v>
      </c>
      <c r="K79" s="14">
        <v>0.70442800000000005</v>
      </c>
      <c r="L79" s="14">
        <v>0.66997200000000001</v>
      </c>
      <c r="M79" s="14">
        <v>0.57786899999999997</v>
      </c>
      <c r="N79" s="14">
        <v>-5.1003E-2</v>
      </c>
      <c r="O79" s="14">
        <v>8.3945000000000006E-2</v>
      </c>
      <c r="P79" s="14">
        <v>5.1914000000000002E-2</v>
      </c>
      <c r="Q79" s="14">
        <v>1.2218E-2</v>
      </c>
      <c r="R79" s="14">
        <v>6.0296000000000002E-2</v>
      </c>
      <c r="S79" s="14">
        <v>0.27857700000000002</v>
      </c>
      <c r="T79" s="14">
        <v>0.46004</v>
      </c>
      <c r="U79" s="14">
        <v>0.53160700000000005</v>
      </c>
      <c r="V79" s="14">
        <v>0.59357899999999997</v>
      </c>
      <c r="W79" s="14">
        <v>0.62923399999999996</v>
      </c>
      <c r="X79" s="14">
        <v>0.64840299999999995</v>
      </c>
      <c r="Y79" s="14">
        <v>0.60683399999999998</v>
      </c>
      <c r="Z79" s="14">
        <v>0.570044</v>
      </c>
      <c r="AA79" s="14">
        <v>0.47204699999999999</v>
      </c>
      <c r="AB79" s="14">
        <v>5.5269999999999998E-3</v>
      </c>
      <c r="AC79" s="14">
        <v>-1.8891999999999999E-2</v>
      </c>
      <c r="AD79" s="14">
        <v>1.8152000000000001E-2</v>
      </c>
      <c r="AE79" s="14">
        <v>0.15460099999999999</v>
      </c>
      <c r="AF79" s="14">
        <v>0.34195700000000001</v>
      </c>
      <c r="AG79" s="14">
        <v>0.41320899999999999</v>
      </c>
      <c r="AH79" s="14">
        <v>0.498838</v>
      </c>
      <c r="AI79" s="14">
        <v>0.53053799999999995</v>
      </c>
      <c r="AJ79" s="14">
        <v>0.52851999999999999</v>
      </c>
      <c r="AK79" s="14">
        <v>0.49660900000000002</v>
      </c>
      <c r="AL79" s="14">
        <v>0.46551999999999999</v>
      </c>
      <c r="AM79" s="14">
        <v>0.35908099999999998</v>
      </c>
      <c r="AN79" s="14">
        <v>1.9682000000000002E-2</v>
      </c>
      <c r="AO79" s="14">
        <v>-2.4020000000000001E-3</v>
      </c>
      <c r="AP79" s="14">
        <v>2.5548000000000001E-2</v>
      </c>
      <c r="AQ79" s="14">
        <v>-2.3210999999999999E-2</v>
      </c>
      <c r="AR79" s="14">
        <v>0.145649</v>
      </c>
      <c r="AS79" s="14">
        <v>0.16892499999999999</v>
      </c>
      <c r="AT79" s="14">
        <v>0.20929</v>
      </c>
      <c r="AU79" s="14">
        <v>0.22423199999999999</v>
      </c>
      <c r="AV79" s="14">
        <v>0.239567</v>
      </c>
      <c r="AW79" s="14">
        <v>0.24538299999999999</v>
      </c>
      <c r="AX79" s="14">
        <v>0.242757</v>
      </c>
      <c r="AY79" s="14">
        <v>0.24248400000000001</v>
      </c>
      <c r="AZ79" s="14">
        <v>-5.4744000000000001E-2</v>
      </c>
      <c r="BA79" s="14">
        <v>-3.3765999999999997E-2</v>
      </c>
      <c r="BB79" s="14">
        <v>-1.546E-2</v>
      </c>
      <c r="BC79" s="14">
        <v>0.40090599999999998</v>
      </c>
      <c r="BD79" s="14">
        <v>0.47991</v>
      </c>
      <c r="BE79" s="14">
        <v>-6.1598E-2</v>
      </c>
      <c r="BF79" s="14">
        <v>-6.0160999999999999E-2</v>
      </c>
      <c r="BG79" s="14">
        <v>4.2925999999999999E-2</v>
      </c>
      <c r="BH79" s="14">
        <v>0.10194300000000001</v>
      </c>
      <c r="BI79" s="14">
        <v>0.39748099999999997</v>
      </c>
      <c r="BJ79" s="14">
        <v>0.45319399999999999</v>
      </c>
      <c r="BK79" s="14">
        <v>0.55282299999999995</v>
      </c>
      <c r="BL79" s="14">
        <v>0.59071600000000002</v>
      </c>
      <c r="BM79" s="14">
        <v>-3.4264000000000003E-2</v>
      </c>
      <c r="BN79" s="14">
        <v>-7.9999999999999996E-6</v>
      </c>
      <c r="BO79" s="14">
        <v>0.16619200000000001</v>
      </c>
      <c r="BP79" s="14">
        <v>0.41889599999999999</v>
      </c>
      <c r="BQ79" s="14">
        <v>0.62453700000000001</v>
      </c>
      <c r="BR79" s="14">
        <v>0.70734699999999995</v>
      </c>
      <c r="BS79" s="14">
        <v>0.83425000000000005</v>
      </c>
      <c r="BT79" s="14">
        <v>0.88302999999999998</v>
      </c>
      <c r="BU79" s="14">
        <v>0.89510199999999995</v>
      </c>
      <c r="BV79" s="14">
        <v>0.95928899999999995</v>
      </c>
      <c r="BW79" s="14">
        <v>0.96472199999999997</v>
      </c>
      <c r="BX79" s="14">
        <v>1</v>
      </c>
      <c r="BY79" s="14">
        <v>9.4475000000000003E-2</v>
      </c>
      <c r="BZ79" s="14">
        <v>7.1577000000000002E-2</v>
      </c>
      <c r="CA79" s="14">
        <v>4.3361999999999998E-2</v>
      </c>
      <c r="CB79" s="14">
        <v>6.5629000000000007E-2</v>
      </c>
      <c r="CC79" s="14">
        <v>0.49678099999999997</v>
      </c>
      <c r="CD79" s="14">
        <v>0.52340500000000001</v>
      </c>
      <c r="CE79" s="14">
        <v>0.60871200000000003</v>
      </c>
      <c r="CF79" s="14">
        <v>0.64189499999999999</v>
      </c>
      <c r="CG79" s="14">
        <v>0.50403299999999995</v>
      </c>
      <c r="CH79" s="14">
        <v>6.1133E-2</v>
      </c>
      <c r="CI79" s="14">
        <v>-2.6268E-2</v>
      </c>
      <c r="CJ79" s="14">
        <v>6.5173999999999996E-2</v>
      </c>
      <c r="CK79" s="14">
        <v>0.14487700000000001</v>
      </c>
      <c r="CL79" s="14">
        <v>0.18782199999999999</v>
      </c>
      <c r="CM79" s="14">
        <v>0.20921899999999999</v>
      </c>
      <c r="CN79" s="14">
        <v>0.53718299999999997</v>
      </c>
      <c r="CO79" s="14">
        <v>9.5512E-2</v>
      </c>
      <c r="CP79" s="14">
        <v>6.5433000000000005E-2</v>
      </c>
      <c r="CQ79" s="14">
        <v>8.4392999999999996E-2</v>
      </c>
      <c r="CR79" s="14">
        <v>-5.8791000000000003E-2</v>
      </c>
      <c r="CS79" s="14">
        <v>4.0570000000000002E-2</v>
      </c>
      <c r="CT79" s="14">
        <v>7.9862000000000002E-2</v>
      </c>
      <c r="CU79" s="14">
        <v>7.4088000000000001E-2</v>
      </c>
      <c r="CV79" s="14">
        <v>7.2205000000000005E-2</v>
      </c>
      <c r="CW79" s="14">
        <v>-8.9480000000000004E-2</v>
      </c>
      <c r="CX79" s="14">
        <v>-8.4994E-2</v>
      </c>
      <c r="CY79" s="14">
        <v>-8.7216000000000002E-2</v>
      </c>
      <c r="CZ79" s="14">
        <v>-9.7997000000000001E-2</v>
      </c>
      <c r="DA79" s="14">
        <v>-7.6976000000000003E-2</v>
      </c>
      <c r="DB79" s="14">
        <v>-2.5534000000000001E-2</v>
      </c>
      <c r="DC79" s="14">
        <v>-6.2279000000000001E-2</v>
      </c>
      <c r="DD79" s="14">
        <v>3.7239999999999999E-3</v>
      </c>
      <c r="DE79" s="14">
        <v>-2.3761999999999998E-2</v>
      </c>
      <c r="DF79" s="14">
        <v>0.22731799999999999</v>
      </c>
      <c r="DG79" s="14">
        <v>-3.9544000000000003E-2</v>
      </c>
      <c r="DH79" s="14">
        <v>2.1968999999999999E-2</v>
      </c>
      <c r="DI79" s="14">
        <v>0.10767699999999999</v>
      </c>
      <c r="DJ79" s="14">
        <v>0.10782600000000001</v>
      </c>
      <c r="DK79" s="14">
        <v>5.2854999999999999E-2</v>
      </c>
      <c r="DL79" s="14">
        <v>0.12325800000000001</v>
      </c>
      <c r="DM79" s="14">
        <v>-1.2834E-2</v>
      </c>
      <c r="DN79" s="14">
        <v>0.40739799999999998</v>
      </c>
      <c r="DO79" s="14">
        <v>7.2186E-2</v>
      </c>
      <c r="DP79" s="14">
        <v>-0.189136</v>
      </c>
      <c r="DQ79" s="14">
        <v>0.14593500000000001</v>
      </c>
      <c r="DR79" s="14">
        <v>-0.21254600000000001</v>
      </c>
      <c r="DS79" s="14">
        <v>-0.152611</v>
      </c>
      <c r="DT79" s="14">
        <v>1.4636E-2</v>
      </c>
      <c r="DU79" s="14">
        <v>-0.17478199999999999</v>
      </c>
      <c r="DV79" s="14">
        <v>-0.14918500000000001</v>
      </c>
      <c r="DW79" s="14">
        <v>-0.240837</v>
      </c>
      <c r="DX79" s="14">
        <v>-0.24881500000000001</v>
      </c>
      <c r="DY79" s="14">
        <v>-0.310778</v>
      </c>
      <c r="DZ79" s="14">
        <v>-0.33506799999999998</v>
      </c>
      <c r="EA79" s="14">
        <v>-0.32338899999999998</v>
      </c>
      <c r="EB79" s="14">
        <v>-0.32661000000000001</v>
      </c>
      <c r="EC79" s="14">
        <v>-0.47047</v>
      </c>
      <c r="ED79" s="14">
        <v>-9.2813000000000007E-2</v>
      </c>
      <c r="EE79" s="35">
        <v>28.178943999999991</v>
      </c>
      <c r="EV79">
        <v>97</v>
      </c>
      <c r="EW79">
        <f t="shared" si="1"/>
        <v>1</v>
      </c>
    </row>
    <row r="80" spans="1:153" x14ac:dyDescent="0.2">
      <c r="A80" s="13">
        <v>97</v>
      </c>
      <c r="B80" s="9">
        <v>-2.513E-3</v>
      </c>
      <c r="C80" s="14">
        <v>4.4526000000000003E-2</v>
      </c>
      <c r="D80" s="14">
        <v>2.7210999999999999E-2</v>
      </c>
      <c r="E80" s="14">
        <v>3.4658000000000001E-2</v>
      </c>
      <c r="F80" s="14">
        <v>9.3237E-2</v>
      </c>
      <c r="G80" s="14">
        <v>9.4490000000000005E-2</v>
      </c>
      <c r="H80" s="14">
        <v>5.3429999999999998E-2</v>
      </c>
      <c r="I80" s="14">
        <v>3.8837000000000003E-2</v>
      </c>
      <c r="J80" s="14">
        <v>1.2969E-2</v>
      </c>
      <c r="K80" s="14">
        <v>7.1869999999999998E-3</v>
      </c>
      <c r="L80" s="14">
        <v>1.1816999999999999E-2</v>
      </c>
      <c r="M80" s="14">
        <v>2.7929999999999999E-3</v>
      </c>
      <c r="N80" s="14">
        <v>4.5350000000000001E-2</v>
      </c>
      <c r="O80" s="14">
        <v>9.3059000000000003E-2</v>
      </c>
      <c r="P80" s="14">
        <v>1.1587999999999999E-2</v>
      </c>
      <c r="Q80" s="14">
        <v>0.122129</v>
      </c>
      <c r="R80" s="14">
        <v>6.8818000000000004E-2</v>
      </c>
      <c r="S80" s="14">
        <v>0.107198</v>
      </c>
      <c r="T80" s="14">
        <v>9.9571999999999994E-2</v>
      </c>
      <c r="U80" s="14">
        <v>8.8521000000000002E-2</v>
      </c>
      <c r="V80" s="14">
        <v>8.5210999999999995E-2</v>
      </c>
      <c r="W80" s="14">
        <v>6.9270999999999999E-2</v>
      </c>
      <c r="X80" s="14">
        <v>4.5078E-2</v>
      </c>
      <c r="Y80" s="14">
        <v>3.9322999999999997E-2</v>
      </c>
      <c r="Z80" s="14">
        <v>2.8201E-2</v>
      </c>
      <c r="AA80" s="14">
        <v>3.3709000000000003E-2</v>
      </c>
      <c r="AB80" s="14">
        <v>5.0132000000000003E-2</v>
      </c>
      <c r="AC80" s="14">
        <v>4.7735E-2</v>
      </c>
      <c r="AD80" s="14">
        <v>0.10759000000000001</v>
      </c>
      <c r="AE80" s="14">
        <v>3.9891999999999997E-2</v>
      </c>
      <c r="AF80" s="14">
        <v>5.1820999999999999E-2</v>
      </c>
      <c r="AG80" s="14">
        <v>7.2079000000000004E-2</v>
      </c>
      <c r="AH80" s="14">
        <v>4.9841000000000003E-2</v>
      </c>
      <c r="AI80" s="14">
        <v>4.4455000000000001E-2</v>
      </c>
      <c r="AJ80" s="14">
        <v>4.4274000000000001E-2</v>
      </c>
      <c r="AK80" s="14">
        <v>2.6422999999999999E-2</v>
      </c>
      <c r="AL80" s="14">
        <v>1.532E-2</v>
      </c>
      <c r="AM80" s="14">
        <v>1.8353000000000001E-2</v>
      </c>
      <c r="AN80" s="14">
        <v>3.4651000000000001E-2</v>
      </c>
      <c r="AO80" s="14">
        <v>8.9546000000000001E-2</v>
      </c>
      <c r="AP80" s="14">
        <v>9.7067000000000001E-2</v>
      </c>
      <c r="AQ80" s="14">
        <v>-2.7948000000000001E-2</v>
      </c>
      <c r="AR80" s="14">
        <v>-6.8025000000000002E-2</v>
      </c>
      <c r="AS80" s="14">
        <v>-6.3445000000000001E-2</v>
      </c>
      <c r="AT80" s="14">
        <v>-5.6572999999999998E-2</v>
      </c>
      <c r="AU80" s="14">
        <v>-6.1372000000000003E-2</v>
      </c>
      <c r="AV80" s="14">
        <v>-6.8362999999999993E-2</v>
      </c>
      <c r="AW80" s="14">
        <v>-6.8512000000000003E-2</v>
      </c>
      <c r="AX80" s="14">
        <v>-7.5131000000000003E-2</v>
      </c>
      <c r="AY80" s="14">
        <v>-7.1861999999999995E-2</v>
      </c>
      <c r="AZ80" s="14">
        <v>-1.2375000000000001E-2</v>
      </c>
      <c r="BA80" s="14">
        <v>1.223E-2</v>
      </c>
      <c r="BB80" s="14">
        <v>-2.2137E-2</v>
      </c>
      <c r="BC80" s="14">
        <v>-3.137E-3</v>
      </c>
      <c r="BD80" s="14">
        <v>2.6481000000000001E-2</v>
      </c>
      <c r="BE80" s="14">
        <v>5.5374E-2</v>
      </c>
      <c r="BF80" s="14">
        <v>0.10800800000000001</v>
      </c>
      <c r="BG80" s="14">
        <v>-0.115699</v>
      </c>
      <c r="BH80" s="14">
        <v>2.4896999999999999E-2</v>
      </c>
      <c r="BI80" s="14">
        <v>6.8657999999999997E-2</v>
      </c>
      <c r="BJ80" s="14">
        <v>7.3778999999999997E-2</v>
      </c>
      <c r="BK80" s="14">
        <v>6.6366999999999995E-2</v>
      </c>
      <c r="BL80" s="14">
        <v>6.0732000000000001E-2</v>
      </c>
      <c r="BM80" s="14">
        <v>3.1385999999999997E-2</v>
      </c>
      <c r="BN80" s="14">
        <v>-0.16384799999999999</v>
      </c>
      <c r="BO80" s="14">
        <v>-0.17885999999999999</v>
      </c>
      <c r="BP80" s="14">
        <v>-7.6841000000000007E-2</v>
      </c>
      <c r="BQ80" s="14">
        <v>-8.1429999999999992E-3</v>
      </c>
      <c r="BR80" s="14">
        <v>6.4599999999999996E-3</v>
      </c>
      <c r="BS80" s="14">
        <v>5.6443E-2</v>
      </c>
      <c r="BT80" s="14">
        <v>3.9565000000000003E-2</v>
      </c>
      <c r="BU80" s="14">
        <v>4.1578999999999998E-2</v>
      </c>
      <c r="BV80" s="14">
        <v>6.5627000000000005E-2</v>
      </c>
      <c r="BW80" s="14">
        <v>9.1190999999999994E-2</v>
      </c>
      <c r="BX80" s="14">
        <v>9.4475000000000003E-2</v>
      </c>
      <c r="BY80" s="14">
        <v>1</v>
      </c>
      <c r="BZ80" s="14">
        <v>0.36270999999999998</v>
      </c>
      <c r="CA80" s="14">
        <v>4.0689000000000003E-2</v>
      </c>
      <c r="CB80" s="14">
        <v>6.9721000000000005E-2</v>
      </c>
      <c r="CC80" s="14">
        <v>0.14521800000000001</v>
      </c>
      <c r="CD80" s="14">
        <v>0.11294</v>
      </c>
      <c r="CE80" s="14">
        <v>6.0146999999999999E-2</v>
      </c>
      <c r="CF80" s="14">
        <v>3.7829999999999999E-3</v>
      </c>
      <c r="CG80" s="14">
        <v>-3.6679999999999997E-2</v>
      </c>
      <c r="CH80" s="14">
        <v>6.0054999999999997E-2</v>
      </c>
      <c r="CI80" s="14">
        <v>8.1833000000000003E-2</v>
      </c>
      <c r="CJ80" s="14">
        <v>2.5579999999999999E-3</v>
      </c>
      <c r="CK80" s="14">
        <v>2.6310000000000001E-3</v>
      </c>
      <c r="CL80" s="14">
        <v>-3.4491000000000001E-2</v>
      </c>
      <c r="CM80" s="14">
        <v>-4.7878999999999998E-2</v>
      </c>
      <c r="CN80" s="14">
        <v>2.9073000000000002E-2</v>
      </c>
      <c r="CO80" s="14">
        <v>8.4207000000000004E-2</v>
      </c>
      <c r="CP80" s="14">
        <v>0.15938099999999999</v>
      </c>
      <c r="CQ80" s="14">
        <v>4.6109999999999996E-3</v>
      </c>
      <c r="CR80" s="14">
        <v>8.9296E-2</v>
      </c>
      <c r="CS80" s="14">
        <v>-0.112563</v>
      </c>
      <c r="CT80" s="14">
        <v>-3.3890000000000001E-3</v>
      </c>
      <c r="CU80" s="14">
        <v>-6.3527E-2</v>
      </c>
      <c r="CV80" s="14">
        <v>-7.6259999999999994E-2</v>
      </c>
      <c r="CW80" s="14">
        <v>-5.1393000000000001E-2</v>
      </c>
      <c r="CX80" s="14">
        <v>-6.3166E-2</v>
      </c>
      <c r="CY80" s="14">
        <v>-7.8828999999999996E-2</v>
      </c>
      <c r="CZ80" s="14">
        <v>-9.6601999999999993E-2</v>
      </c>
      <c r="DA80" s="14">
        <v>-0.10030699999999999</v>
      </c>
      <c r="DB80" s="14">
        <v>4.4928999999999997E-2</v>
      </c>
      <c r="DC80" s="14">
        <v>-1.1739999999999999E-3</v>
      </c>
      <c r="DD80" s="14">
        <v>-0.118881</v>
      </c>
      <c r="DE80" s="14">
        <v>-5.3115000000000002E-2</v>
      </c>
      <c r="DF80" s="14">
        <v>0.100927</v>
      </c>
      <c r="DG80" s="14">
        <v>-9.7940000000000006E-3</v>
      </c>
      <c r="DH80" s="14">
        <v>-2.4965999999999999E-2</v>
      </c>
      <c r="DI80" s="14">
        <v>7.0392999999999997E-2</v>
      </c>
      <c r="DJ80" s="14">
        <v>7.0135000000000003E-2</v>
      </c>
      <c r="DK80" s="14">
        <v>1.8159000000000002E-2</v>
      </c>
      <c r="DL80" s="14">
        <v>-3.0490000000000001E-3</v>
      </c>
      <c r="DM80" s="14">
        <v>2.6043E-2</v>
      </c>
      <c r="DN80" s="14">
        <v>0.13256699999999999</v>
      </c>
      <c r="DO80" s="14">
        <v>8.0435999999999994E-2</v>
      </c>
      <c r="DP80" s="14">
        <v>-4.3609000000000002E-2</v>
      </c>
      <c r="DQ80" s="14">
        <v>0.162767</v>
      </c>
      <c r="DR80" s="14">
        <v>-8.3211999999999994E-2</v>
      </c>
      <c r="DS80" s="14">
        <v>-8.0046000000000006E-2</v>
      </c>
      <c r="DT80" s="14">
        <v>2.9503000000000001E-2</v>
      </c>
      <c r="DU80" s="14">
        <v>-6.1684000000000003E-2</v>
      </c>
      <c r="DV80" s="14">
        <v>-2.0781000000000001E-2</v>
      </c>
      <c r="DW80" s="14">
        <v>-5.5451E-2</v>
      </c>
      <c r="DX80" s="14">
        <v>-1.2917E-2</v>
      </c>
      <c r="DY80" s="14">
        <v>1.7242E-2</v>
      </c>
      <c r="DZ80" s="14">
        <v>-8.7349999999999997E-3</v>
      </c>
      <c r="EA80" s="14">
        <v>-2.4792999999999999E-2</v>
      </c>
      <c r="EB80" s="14">
        <v>-2.4487999999999999E-2</v>
      </c>
      <c r="EC80" s="14">
        <v>-1.3335E-2</v>
      </c>
      <c r="ED80" s="14">
        <v>-1.0673999999999999E-2</v>
      </c>
      <c r="EE80" s="35">
        <v>3.5719940000000028</v>
      </c>
      <c r="EV80">
        <v>98</v>
      </c>
      <c r="EW80">
        <f t="shared" si="1"/>
        <v>1</v>
      </c>
    </row>
    <row r="81" spans="1:153" x14ac:dyDescent="0.2">
      <c r="A81" s="13">
        <v>98</v>
      </c>
      <c r="B81" s="9">
        <v>-7.8261999999999998E-2</v>
      </c>
      <c r="C81" s="14">
        <v>-1.1701E-2</v>
      </c>
      <c r="D81" s="14">
        <v>-9.1579999999999995E-3</v>
      </c>
      <c r="E81" s="14">
        <v>2.4681999999999999E-2</v>
      </c>
      <c r="F81" s="14">
        <v>0.146592</v>
      </c>
      <c r="G81" s="14">
        <v>0.15306900000000001</v>
      </c>
      <c r="H81" s="14">
        <v>9.1055999999999998E-2</v>
      </c>
      <c r="I81" s="14">
        <v>8.6485999999999993E-2</v>
      </c>
      <c r="J81" s="14">
        <v>6.973E-2</v>
      </c>
      <c r="K81" s="14">
        <v>6.9447999999999996E-2</v>
      </c>
      <c r="L81" s="14">
        <v>7.1160000000000001E-2</v>
      </c>
      <c r="M81" s="14">
        <v>4.7071000000000002E-2</v>
      </c>
      <c r="N81" s="14">
        <v>-1.6209999999999999E-2</v>
      </c>
      <c r="O81" s="14">
        <v>4.2359000000000001E-2</v>
      </c>
      <c r="P81" s="14">
        <v>4.0443E-2</v>
      </c>
      <c r="Q81" s="14">
        <v>1.235E-2</v>
      </c>
      <c r="R81" s="14">
        <v>4.6639999999999997E-3</v>
      </c>
      <c r="S81" s="14">
        <v>-2.7082999999999999E-2</v>
      </c>
      <c r="T81" s="14">
        <v>2.9225999999999999E-2</v>
      </c>
      <c r="U81" s="14">
        <v>5.9081000000000002E-2</v>
      </c>
      <c r="V81" s="14">
        <v>5.4475999999999997E-2</v>
      </c>
      <c r="W81" s="14">
        <v>4.7026999999999999E-2</v>
      </c>
      <c r="X81" s="14">
        <v>2.8289999999999999E-2</v>
      </c>
      <c r="Y81" s="14">
        <v>3.5576000000000003E-2</v>
      </c>
      <c r="Z81" s="14">
        <v>1.8095E-2</v>
      </c>
      <c r="AA81" s="14">
        <v>6.2290000000000002E-3</v>
      </c>
      <c r="AB81" s="14">
        <v>9.2493000000000006E-2</v>
      </c>
      <c r="AC81" s="14">
        <v>0.16515199999999999</v>
      </c>
      <c r="AD81" s="14">
        <v>0.101518</v>
      </c>
      <c r="AE81" s="14">
        <v>1.2090999999999999E-2</v>
      </c>
      <c r="AF81" s="14">
        <v>1.0821000000000001E-2</v>
      </c>
      <c r="AG81" s="14">
        <v>4.2486999999999997E-2</v>
      </c>
      <c r="AH81" s="14">
        <v>4.2219E-2</v>
      </c>
      <c r="AI81" s="14">
        <v>6.0543E-2</v>
      </c>
      <c r="AJ81" s="14">
        <v>8.43E-2</v>
      </c>
      <c r="AK81" s="14">
        <v>8.2864999999999994E-2</v>
      </c>
      <c r="AL81" s="14">
        <v>7.9500000000000001E-2</v>
      </c>
      <c r="AM81" s="14">
        <v>0.104444</v>
      </c>
      <c r="AN81" s="14">
        <v>-4.5269999999999998E-2</v>
      </c>
      <c r="AO81" s="14">
        <v>4.8450000000000003E-3</v>
      </c>
      <c r="AP81" s="14">
        <v>-5.2602999999999997E-2</v>
      </c>
      <c r="AQ81" s="14">
        <v>5.6833000000000002E-2</v>
      </c>
      <c r="AR81" s="14">
        <v>-2.8867E-2</v>
      </c>
      <c r="AS81" s="14">
        <v>-3.3374000000000001E-2</v>
      </c>
      <c r="AT81" s="14">
        <v>-3.3689999999999998E-2</v>
      </c>
      <c r="AU81" s="14">
        <v>-2.5276E-2</v>
      </c>
      <c r="AV81" s="14">
        <v>-2.5343000000000001E-2</v>
      </c>
      <c r="AW81" s="14">
        <v>-2.8146000000000001E-2</v>
      </c>
      <c r="AX81" s="14">
        <v>-3.8607000000000002E-2</v>
      </c>
      <c r="AY81" s="14">
        <v>-4.2671000000000001E-2</v>
      </c>
      <c r="AZ81" s="14">
        <v>1.2770999999999999E-2</v>
      </c>
      <c r="BA81" s="14">
        <v>2.7931000000000001E-2</v>
      </c>
      <c r="BB81" s="14">
        <v>-1.9821999999999999E-2</v>
      </c>
      <c r="BC81" s="14">
        <v>9.282E-2</v>
      </c>
      <c r="BD81" s="14">
        <v>0.12876699999999999</v>
      </c>
      <c r="BE81" s="14">
        <v>2.1021000000000001E-2</v>
      </c>
      <c r="BF81" s="14">
        <v>-5.9100000000000005E-4</v>
      </c>
      <c r="BG81" s="14">
        <v>4.4852000000000003E-2</v>
      </c>
      <c r="BH81" s="14">
        <v>4.5345000000000003E-2</v>
      </c>
      <c r="BI81" s="14">
        <v>1.1488E-2</v>
      </c>
      <c r="BJ81" s="14">
        <v>2.9905000000000001E-2</v>
      </c>
      <c r="BK81" s="14">
        <v>1.3363E-2</v>
      </c>
      <c r="BL81" s="14">
        <v>-1.38E-2</v>
      </c>
      <c r="BM81" s="14">
        <v>-8.5509999999999996E-3</v>
      </c>
      <c r="BN81" s="14">
        <v>-2.5804000000000001E-2</v>
      </c>
      <c r="BO81" s="14">
        <v>-0.126888</v>
      </c>
      <c r="BP81" s="14">
        <v>-5.3957999999999999E-2</v>
      </c>
      <c r="BQ81" s="14">
        <v>1.2508E-2</v>
      </c>
      <c r="BR81" s="14">
        <v>2.5558000000000001E-2</v>
      </c>
      <c r="BS81" s="14">
        <v>4.4789000000000002E-2</v>
      </c>
      <c r="BT81" s="14">
        <v>2.9481E-2</v>
      </c>
      <c r="BU81" s="14">
        <v>4.3180000000000003E-2</v>
      </c>
      <c r="BV81" s="14">
        <v>5.5757000000000001E-2</v>
      </c>
      <c r="BW81" s="14">
        <v>7.2436E-2</v>
      </c>
      <c r="BX81" s="14">
        <v>7.1577000000000002E-2</v>
      </c>
      <c r="BY81" s="14">
        <v>0.36270999999999998</v>
      </c>
      <c r="BZ81" s="14">
        <v>1</v>
      </c>
      <c r="CA81" s="14">
        <v>0.29070699999999999</v>
      </c>
      <c r="CB81" s="14">
        <v>0.15635399999999999</v>
      </c>
      <c r="CC81" s="14">
        <v>0.112182</v>
      </c>
      <c r="CD81" s="14">
        <v>7.8508999999999995E-2</v>
      </c>
      <c r="CE81" s="14">
        <v>5.8341999999999998E-2</v>
      </c>
      <c r="CF81" s="14">
        <v>6.4061000000000007E-2</v>
      </c>
      <c r="CG81" s="14">
        <v>0.10195700000000001</v>
      </c>
      <c r="CH81" s="14">
        <v>-6.8875000000000006E-2</v>
      </c>
      <c r="CI81" s="14">
        <v>-5.0280999999999999E-2</v>
      </c>
      <c r="CJ81" s="14">
        <v>-8.6949999999999996E-3</v>
      </c>
      <c r="CK81" s="14">
        <v>-3.5434E-2</v>
      </c>
      <c r="CL81" s="14">
        <v>-5.135E-2</v>
      </c>
      <c r="CM81" s="14">
        <v>-4.2450000000000002E-2</v>
      </c>
      <c r="CN81" s="14">
        <v>4.2154999999999998E-2</v>
      </c>
      <c r="CO81" s="14">
        <v>6.6904000000000005E-2</v>
      </c>
      <c r="CP81" s="14">
        <v>9.2100000000000001E-2</v>
      </c>
      <c r="CQ81" s="14">
        <v>1.8610000000000002E-2</v>
      </c>
      <c r="CR81" s="14">
        <v>-1.8499999999999999E-2</v>
      </c>
      <c r="CS81" s="14">
        <v>-8.0854999999999996E-2</v>
      </c>
      <c r="CT81" s="14">
        <v>-6.2045999999999997E-2</v>
      </c>
      <c r="CU81" s="14">
        <v>-8.6233000000000004E-2</v>
      </c>
      <c r="CV81" s="14">
        <v>-9.8050999999999999E-2</v>
      </c>
      <c r="CW81" s="14">
        <v>-0.10551199999999999</v>
      </c>
      <c r="CX81" s="14">
        <v>-0.11458500000000001</v>
      </c>
      <c r="CY81" s="14">
        <v>-0.11194900000000001</v>
      </c>
      <c r="CZ81" s="14">
        <v>-9.3741000000000005E-2</v>
      </c>
      <c r="DA81" s="14">
        <v>-9.7483E-2</v>
      </c>
      <c r="DB81" s="14">
        <v>1.1264E-2</v>
      </c>
      <c r="DC81" s="14">
        <v>8.4082000000000004E-2</v>
      </c>
      <c r="DD81" s="14">
        <v>3.1398000000000002E-2</v>
      </c>
      <c r="DE81" s="14">
        <v>5.2089999999999997E-2</v>
      </c>
      <c r="DF81" s="14">
        <v>0.101575</v>
      </c>
      <c r="DG81" s="14">
        <v>4.1534000000000001E-2</v>
      </c>
      <c r="DH81" s="14">
        <v>1.684E-3</v>
      </c>
      <c r="DI81" s="14">
        <v>-5.4553999999999998E-2</v>
      </c>
      <c r="DJ81" s="14">
        <v>-5.4260999999999997E-2</v>
      </c>
      <c r="DK81" s="14">
        <v>3.6759E-2</v>
      </c>
      <c r="DL81" s="14">
        <v>2.6266999999999999E-2</v>
      </c>
      <c r="DM81" s="14">
        <v>8.2246E-2</v>
      </c>
      <c r="DN81" s="14">
        <v>5.3572000000000002E-2</v>
      </c>
      <c r="DO81" s="14">
        <v>7.7340999999999993E-2</v>
      </c>
      <c r="DP81" s="14">
        <v>-7.3053999999999994E-2</v>
      </c>
      <c r="DQ81" s="14">
        <v>4.8700000000000002E-4</v>
      </c>
      <c r="DR81" s="14">
        <v>-7.3735999999999996E-2</v>
      </c>
      <c r="DS81" s="14">
        <v>-0.122254</v>
      </c>
      <c r="DT81" s="14">
        <v>-1.1143999999999999E-2</v>
      </c>
      <c r="DU81" s="14">
        <v>-2.2669999999999999E-2</v>
      </c>
      <c r="DV81" s="14">
        <v>2.7643000000000001E-2</v>
      </c>
      <c r="DW81" s="14">
        <v>-4.7170999999999998E-2</v>
      </c>
      <c r="DX81" s="14">
        <v>-1.3457999999999999E-2</v>
      </c>
      <c r="DY81" s="14">
        <v>-6.6600000000000003E-4</v>
      </c>
      <c r="DZ81" s="14">
        <v>-2.0775999999999999E-2</v>
      </c>
      <c r="EA81" s="14">
        <v>-4.1790000000000001E-2</v>
      </c>
      <c r="EB81" s="14">
        <v>-3.5290000000000002E-2</v>
      </c>
      <c r="EC81" s="14">
        <v>2.4199999999999998E-3</v>
      </c>
      <c r="ED81" s="14">
        <v>-6.7183999999999994E-2</v>
      </c>
      <c r="EE81" s="35">
        <v>3.4259999999999988</v>
      </c>
      <c r="EV81">
        <v>99</v>
      </c>
      <c r="EW81">
        <f t="shared" si="1"/>
        <v>1</v>
      </c>
    </row>
    <row r="82" spans="1:153" x14ac:dyDescent="0.2">
      <c r="A82" s="13">
        <v>99</v>
      </c>
      <c r="B82" s="9">
        <v>-2.8150000000000001E-2</v>
      </c>
      <c r="C82" s="14">
        <v>3.1479E-2</v>
      </c>
      <c r="D82" s="14">
        <v>1.6004999999999998E-2</v>
      </c>
      <c r="E82" s="14">
        <v>1.1068E-2</v>
      </c>
      <c r="F82" s="14">
        <v>-1.3223E-2</v>
      </c>
      <c r="G82" s="14">
        <v>-6.5950000000000002E-3</v>
      </c>
      <c r="H82" s="14">
        <v>6.9849999999999999E-3</v>
      </c>
      <c r="I82" s="14">
        <v>1.162E-2</v>
      </c>
      <c r="J82" s="14">
        <v>2.8711E-2</v>
      </c>
      <c r="K82" s="14">
        <v>2.911E-2</v>
      </c>
      <c r="L82" s="14">
        <v>-2.5599999999999999E-4</v>
      </c>
      <c r="M82" s="14">
        <v>-2.2171E-2</v>
      </c>
      <c r="N82" s="14">
        <v>-6.2266000000000002E-2</v>
      </c>
      <c r="O82" s="14">
        <v>3.5200000000000002E-2</v>
      </c>
      <c r="P82" s="14">
        <v>4.2986000000000003E-2</v>
      </c>
      <c r="Q82" s="14">
        <v>5.2786E-2</v>
      </c>
      <c r="R82" s="14">
        <v>7.9511999999999999E-2</v>
      </c>
      <c r="S82" s="14">
        <v>1.8095E-2</v>
      </c>
      <c r="T82" s="14">
        <v>-2.3949000000000002E-2</v>
      </c>
      <c r="U82" s="14">
        <v>-2.8646000000000001E-2</v>
      </c>
      <c r="V82" s="14">
        <v>-2.4958999999999999E-2</v>
      </c>
      <c r="W82" s="14">
        <v>-1.5492000000000001E-2</v>
      </c>
      <c r="X82" s="14">
        <v>-2.1225999999999998E-2</v>
      </c>
      <c r="Y82" s="14">
        <v>-3.235E-3</v>
      </c>
      <c r="Z82" s="14">
        <v>6.0769999999999999E-3</v>
      </c>
      <c r="AA82" s="14">
        <v>1.559E-2</v>
      </c>
      <c r="AB82" s="14">
        <v>6.7380999999999996E-2</v>
      </c>
      <c r="AC82" s="14">
        <v>2.9099E-2</v>
      </c>
      <c r="AD82" s="14">
        <v>3.1635000000000003E-2</v>
      </c>
      <c r="AE82" s="14">
        <v>-4.6997999999999998E-2</v>
      </c>
      <c r="AF82" s="14">
        <v>-4.5893999999999997E-2</v>
      </c>
      <c r="AG82" s="14">
        <v>-4.4947000000000001E-2</v>
      </c>
      <c r="AH82" s="14">
        <v>-5.7023999999999998E-2</v>
      </c>
      <c r="AI82" s="14">
        <v>-5.2510000000000001E-2</v>
      </c>
      <c r="AJ82" s="14">
        <v>-4.9662999999999999E-2</v>
      </c>
      <c r="AK82" s="14">
        <v>-4.9554000000000001E-2</v>
      </c>
      <c r="AL82" s="14">
        <v>-2.9176000000000001E-2</v>
      </c>
      <c r="AM82" s="14">
        <v>6.6100000000000002E-4</v>
      </c>
      <c r="AN82" s="14">
        <v>6.2123999999999999E-2</v>
      </c>
      <c r="AO82" s="14">
        <v>3.7346999999999998E-2</v>
      </c>
      <c r="AP82" s="14">
        <v>2.7404000000000001E-2</v>
      </c>
      <c r="AQ82" s="14">
        <v>8.1051999999999999E-2</v>
      </c>
      <c r="AR82" s="14">
        <v>-4.7840000000000001E-3</v>
      </c>
      <c r="AS82" s="14">
        <v>7.3759999999999997E-3</v>
      </c>
      <c r="AT82" s="14">
        <v>4.7342000000000002E-2</v>
      </c>
      <c r="AU82" s="14">
        <v>6.4300999999999997E-2</v>
      </c>
      <c r="AV82" s="14">
        <v>5.7546E-2</v>
      </c>
      <c r="AW82" s="14">
        <v>4.2425999999999998E-2</v>
      </c>
      <c r="AX82" s="14">
        <v>2.6773000000000002E-2</v>
      </c>
      <c r="AY82" s="14">
        <v>2.5054E-2</v>
      </c>
      <c r="AZ82" s="14">
        <v>8.4911E-2</v>
      </c>
      <c r="BA82" s="14">
        <v>1.6111E-2</v>
      </c>
      <c r="BB82" s="14">
        <v>6.8019999999999999E-3</v>
      </c>
      <c r="BC82" s="14">
        <v>-1.5408E-2</v>
      </c>
      <c r="BD82" s="14">
        <v>-4.7699999999999999E-4</v>
      </c>
      <c r="BE82" s="14">
        <v>-4.2097000000000002E-2</v>
      </c>
      <c r="BF82" s="14">
        <v>1.6882999999999999E-2</v>
      </c>
      <c r="BG82" s="14">
        <v>0.148171</v>
      </c>
      <c r="BH82" s="14">
        <v>0.100288</v>
      </c>
      <c r="BI82" s="14">
        <v>-3.1005999999999999E-2</v>
      </c>
      <c r="BJ82" s="14">
        <v>-3.9308999999999997E-2</v>
      </c>
      <c r="BK82" s="14">
        <v>-4.3841999999999999E-2</v>
      </c>
      <c r="BL82" s="14">
        <v>-3.6777999999999998E-2</v>
      </c>
      <c r="BM82" s="14">
        <v>0.15439800000000001</v>
      </c>
      <c r="BN82" s="14">
        <v>9.5890000000000003E-2</v>
      </c>
      <c r="BO82" s="14">
        <v>-1.2735E-2</v>
      </c>
      <c r="BP82" s="14">
        <v>-2.8615000000000002E-2</v>
      </c>
      <c r="BQ82" s="14">
        <v>9.9710000000000007E-3</v>
      </c>
      <c r="BR82" s="14">
        <v>3.2268999999999999E-2</v>
      </c>
      <c r="BS82" s="14">
        <v>2.4669E-2</v>
      </c>
      <c r="BT82" s="14">
        <v>2.8546999999999999E-2</v>
      </c>
      <c r="BU82" s="14">
        <v>-4.9389999999999998E-3</v>
      </c>
      <c r="BV82" s="14">
        <v>3.0360000000000002E-2</v>
      </c>
      <c r="BW82" s="14">
        <v>5.2787000000000001E-2</v>
      </c>
      <c r="BX82" s="14">
        <v>4.3361999999999998E-2</v>
      </c>
      <c r="BY82" s="14">
        <v>4.0689000000000003E-2</v>
      </c>
      <c r="BZ82" s="14">
        <v>0.29070699999999999</v>
      </c>
      <c r="CA82" s="14">
        <v>1</v>
      </c>
      <c r="CB82" s="14">
        <v>0.30109900000000001</v>
      </c>
      <c r="CC82" s="14">
        <v>4.7169000000000003E-2</v>
      </c>
      <c r="CD82" s="14">
        <v>3.1661000000000002E-2</v>
      </c>
      <c r="CE82" s="14">
        <v>6.7167000000000004E-2</v>
      </c>
      <c r="CF82" s="14">
        <v>5.0888999999999997E-2</v>
      </c>
      <c r="CG82" s="14">
        <v>7.7368000000000006E-2</v>
      </c>
      <c r="CH82" s="14">
        <v>4.3235000000000003E-2</v>
      </c>
      <c r="CI82" s="14">
        <v>1.8703999999999998E-2</v>
      </c>
      <c r="CJ82" s="14">
        <v>5.8799999999999998E-3</v>
      </c>
      <c r="CK82" s="14">
        <v>-1.6070000000000001E-2</v>
      </c>
      <c r="CL82" s="14">
        <v>-2.793E-2</v>
      </c>
      <c r="CM82" s="14">
        <v>-4.3222999999999998E-2</v>
      </c>
      <c r="CN82" s="14">
        <v>-3.7923999999999999E-2</v>
      </c>
      <c r="CO82" s="14">
        <v>7.1827000000000002E-2</v>
      </c>
      <c r="CP82" s="14">
        <v>6.9955000000000003E-2</v>
      </c>
      <c r="CQ82" s="14">
        <v>7.7296000000000004E-2</v>
      </c>
      <c r="CR82" s="14">
        <v>1.7288999999999999E-2</v>
      </c>
      <c r="CS82" s="14">
        <v>6.8118999999999999E-2</v>
      </c>
      <c r="CT82" s="14">
        <v>8.8789999999999994E-2</v>
      </c>
      <c r="CU82" s="14">
        <v>1.9775999999999998E-2</v>
      </c>
      <c r="CV82" s="14">
        <v>1.255E-3</v>
      </c>
      <c r="CW82" s="14">
        <v>-4.2776000000000002E-2</v>
      </c>
      <c r="CX82" s="14">
        <v>-4.5147E-2</v>
      </c>
      <c r="CY82" s="14">
        <v>-2.7574999999999999E-2</v>
      </c>
      <c r="CZ82" s="14">
        <v>-1.4574E-2</v>
      </c>
      <c r="DA82" s="14">
        <v>-2.1491E-2</v>
      </c>
      <c r="DB82" s="14">
        <v>-6.4949999999999994E-2</v>
      </c>
      <c r="DC82" s="14">
        <v>4.0134000000000003E-2</v>
      </c>
      <c r="DD82" s="14">
        <v>2.2894999999999999E-2</v>
      </c>
      <c r="DE82" s="14">
        <v>3.3447999999999999E-2</v>
      </c>
      <c r="DF82" s="14">
        <v>-2.3900000000000001E-4</v>
      </c>
      <c r="DG82" s="14">
        <v>3.1988999999999997E-2</v>
      </c>
      <c r="DH82" s="14">
        <v>-4.8195000000000002E-2</v>
      </c>
      <c r="DI82" s="14">
        <v>-1.9595999999999999E-2</v>
      </c>
      <c r="DJ82" s="14">
        <v>-1.9140999999999998E-2</v>
      </c>
      <c r="DK82" s="14">
        <v>-5.3427000000000002E-2</v>
      </c>
      <c r="DL82" s="14">
        <v>-0.102853</v>
      </c>
      <c r="DM82" s="14">
        <v>3.8501000000000001E-2</v>
      </c>
      <c r="DN82" s="14">
        <v>3.2933999999999998E-2</v>
      </c>
      <c r="DO82" s="14">
        <v>2.0489E-2</v>
      </c>
      <c r="DP82" s="14">
        <v>-8.2819999999999994E-3</v>
      </c>
      <c r="DQ82" s="14">
        <v>4.6635999999999997E-2</v>
      </c>
      <c r="DR82" s="14">
        <v>-5.6892999999999999E-2</v>
      </c>
      <c r="DS82" s="14">
        <v>-2.3164000000000001E-2</v>
      </c>
      <c r="DT82" s="14">
        <v>-3.5444999999999997E-2</v>
      </c>
      <c r="DU82" s="14">
        <v>-2.3820000000000001E-2</v>
      </c>
      <c r="DV82" s="14">
        <v>4.3921000000000002E-2</v>
      </c>
      <c r="DW82" s="14">
        <v>3.78E-2</v>
      </c>
      <c r="DX82" s="14">
        <v>3.814E-2</v>
      </c>
      <c r="DY82" s="14">
        <v>3.8627000000000002E-2</v>
      </c>
      <c r="DZ82" s="14">
        <v>3.4639999999999997E-2</v>
      </c>
      <c r="EA82" s="14">
        <v>4.2113999999999999E-2</v>
      </c>
      <c r="EB82" s="14">
        <v>3.4187000000000002E-2</v>
      </c>
      <c r="EC82" s="14">
        <v>-5.6710000000000003E-2</v>
      </c>
      <c r="ED82" s="14">
        <v>3.8596999999999999E-2</v>
      </c>
      <c r="EE82" s="35">
        <v>3.1267419999999997</v>
      </c>
      <c r="EV82">
        <v>100</v>
      </c>
      <c r="EW82">
        <f t="shared" si="1"/>
        <v>1</v>
      </c>
    </row>
    <row r="83" spans="1:153" x14ac:dyDescent="0.2">
      <c r="A83" s="13">
        <v>100</v>
      </c>
      <c r="B83" s="9">
        <v>-6.7220000000000002E-2</v>
      </c>
      <c r="C83" s="14">
        <v>-3.1308000000000002E-2</v>
      </c>
      <c r="D83" s="14">
        <v>2.5194999999999999E-2</v>
      </c>
      <c r="E83" s="14">
        <v>6.5363000000000004E-2</v>
      </c>
      <c r="F83" s="14">
        <v>6.3372999999999999E-2</v>
      </c>
      <c r="G83" s="14">
        <v>5.0172000000000001E-2</v>
      </c>
      <c r="H83" s="14">
        <v>4.4671000000000002E-2</v>
      </c>
      <c r="I83" s="14">
        <v>3.5389999999999998E-2</v>
      </c>
      <c r="J83" s="14">
        <v>2.8570999999999999E-2</v>
      </c>
      <c r="K83" s="14">
        <v>2.6425000000000001E-2</v>
      </c>
      <c r="L83" s="14">
        <v>2.5793E-2</v>
      </c>
      <c r="M83" s="14">
        <v>-4.8089999999999999E-3</v>
      </c>
      <c r="N83" s="14">
        <v>-4.2097000000000002E-2</v>
      </c>
      <c r="O83" s="14">
        <v>-5.1830000000000001E-3</v>
      </c>
      <c r="P83" s="14">
        <v>9.9915000000000004E-2</v>
      </c>
      <c r="Q83" s="14">
        <v>2.0339999999999998E-3</v>
      </c>
      <c r="R83" s="14">
        <v>-3.0530000000000002E-3</v>
      </c>
      <c r="S83" s="14">
        <v>4.5310999999999997E-2</v>
      </c>
      <c r="T83" s="14">
        <v>7.4191999999999994E-2</v>
      </c>
      <c r="U83" s="14">
        <v>7.8910999999999995E-2</v>
      </c>
      <c r="V83" s="14">
        <v>4.3957000000000003E-2</v>
      </c>
      <c r="W83" s="14">
        <v>4.1879E-2</v>
      </c>
      <c r="X83" s="14">
        <v>3.3550999999999997E-2</v>
      </c>
      <c r="Y83" s="14">
        <v>2.1675E-2</v>
      </c>
      <c r="Z83" s="14">
        <v>1.3133000000000001E-2</v>
      </c>
      <c r="AA83" s="14">
        <v>8.6359999999999996E-3</v>
      </c>
      <c r="AB83" s="14">
        <v>2.4699999999999999E-4</v>
      </c>
      <c r="AC83" s="14">
        <v>-4.4892000000000001E-2</v>
      </c>
      <c r="AD83" s="14">
        <v>-3.3737000000000003E-2</v>
      </c>
      <c r="AE83" s="14">
        <v>7.2930999999999996E-2</v>
      </c>
      <c r="AF83" s="14">
        <v>0.101683</v>
      </c>
      <c r="AG83" s="14">
        <v>0.103035</v>
      </c>
      <c r="AH83" s="14">
        <v>9.3959000000000001E-2</v>
      </c>
      <c r="AI83" s="14">
        <v>7.5624999999999998E-2</v>
      </c>
      <c r="AJ83" s="14">
        <v>5.6418999999999997E-2</v>
      </c>
      <c r="AK83" s="14">
        <v>5.9489E-2</v>
      </c>
      <c r="AL83" s="14">
        <v>6.1025999999999997E-2</v>
      </c>
      <c r="AM83" s="14">
        <v>5.117E-2</v>
      </c>
      <c r="AN83" s="14">
        <v>4.6141000000000001E-2</v>
      </c>
      <c r="AO83" s="14">
        <v>7.8630000000000002E-3</v>
      </c>
      <c r="AP83" s="14">
        <v>2.2682999999999998E-2</v>
      </c>
      <c r="AQ83" s="14">
        <v>6.0738E-2</v>
      </c>
      <c r="AR83" s="14">
        <v>3.3695000000000003E-2</v>
      </c>
      <c r="AS83" s="14">
        <v>6.5716999999999998E-2</v>
      </c>
      <c r="AT83" s="14">
        <v>6.8113000000000007E-2</v>
      </c>
      <c r="AU83" s="14">
        <v>6.8847000000000005E-2</v>
      </c>
      <c r="AV83" s="14">
        <v>6.2142999999999997E-2</v>
      </c>
      <c r="AW83" s="14">
        <v>6.3225000000000003E-2</v>
      </c>
      <c r="AX83" s="14">
        <v>6.5321000000000004E-2</v>
      </c>
      <c r="AY83" s="14">
        <v>6.7265000000000005E-2</v>
      </c>
      <c r="AZ83" s="14">
        <v>-1.5082999999999999E-2</v>
      </c>
      <c r="BA83" s="14">
        <v>-9.5368999999999995E-2</v>
      </c>
      <c r="BB83" s="14">
        <v>-6.6857E-2</v>
      </c>
      <c r="BC83" s="14">
        <v>5.9520000000000003E-2</v>
      </c>
      <c r="BD83" s="14">
        <v>6.4366999999999994E-2</v>
      </c>
      <c r="BE83" s="14">
        <v>-8.6399999999999997E-4</v>
      </c>
      <c r="BF83" s="14">
        <v>-4.5307E-2</v>
      </c>
      <c r="BG83" s="14">
        <v>1.1773E-2</v>
      </c>
      <c r="BH83" s="14">
        <v>5.2111999999999999E-2</v>
      </c>
      <c r="BI83" s="14">
        <v>9.2109999999999997E-2</v>
      </c>
      <c r="BJ83" s="14">
        <v>9.8680000000000004E-2</v>
      </c>
      <c r="BK83" s="14">
        <v>0.108292</v>
      </c>
      <c r="BL83" s="14">
        <v>0.105264</v>
      </c>
      <c r="BM83" s="14">
        <v>0.20063300000000001</v>
      </c>
      <c r="BN83" s="14">
        <v>8.8914999999999994E-2</v>
      </c>
      <c r="BO83" s="14">
        <v>0.11124299999999999</v>
      </c>
      <c r="BP83" s="14">
        <v>9.1363E-2</v>
      </c>
      <c r="BQ83" s="14">
        <v>6.2483999999999998E-2</v>
      </c>
      <c r="BR83" s="14">
        <v>6.8999000000000005E-2</v>
      </c>
      <c r="BS83" s="14">
        <v>5.6128999999999998E-2</v>
      </c>
      <c r="BT83" s="14">
        <v>4.2287999999999999E-2</v>
      </c>
      <c r="BU83" s="14">
        <v>5.2828E-2</v>
      </c>
      <c r="BV83" s="14">
        <v>6.0927000000000002E-2</v>
      </c>
      <c r="BW83" s="14">
        <v>7.5830999999999996E-2</v>
      </c>
      <c r="BX83" s="14">
        <v>6.5629000000000007E-2</v>
      </c>
      <c r="BY83" s="14">
        <v>6.9721000000000005E-2</v>
      </c>
      <c r="BZ83" s="14">
        <v>0.15635399999999999</v>
      </c>
      <c r="CA83" s="14">
        <v>0.30109900000000001</v>
      </c>
      <c r="CB83" s="14">
        <v>1</v>
      </c>
      <c r="CC83" s="14">
        <v>0.114329</v>
      </c>
      <c r="CD83" s="14">
        <v>9.8422999999999997E-2</v>
      </c>
      <c r="CE83" s="14">
        <v>0.13448499999999999</v>
      </c>
      <c r="CF83" s="14">
        <v>0.11695999999999999</v>
      </c>
      <c r="CG83" s="14">
        <v>5.4487000000000001E-2</v>
      </c>
      <c r="CH83" s="14">
        <v>-1.4170000000000001E-3</v>
      </c>
      <c r="CI83" s="14">
        <v>-3.1319E-2</v>
      </c>
      <c r="CJ83" s="14">
        <v>-1.4081E-2</v>
      </c>
      <c r="CK83" s="14">
        <v>-5.1522999999999999E-2</v>
      </c>
      <c r="CL83" s="14">
        <v>1.899E-2</v>
      </c>
      <c r="CM83" s="14">
        <v>-2.1818000000000001E-2</v>
      </c>
      <c r="CN83" s="14">
        <v>6.3586000000000004E-2</v>
      </c>
      <c r="CO83" s="14">
        <v>-1.0815999999999999E-2</v>
      </c>
      <c r="CP83" s="14">
        <v>-3.0619E-2</v>
      </c>
      <c r="CQ83" s="14">
        <v>6.3754000000000005E-2</v>
      </c>
      <c r="CR83" s="14">
        <v>5.0243000000000003E-2</v>
      </c>
      <c r="CS83" s="14">
        <v>-4.2196999999999998E-2</v>
      </c>
      <c r="CT83" s="14">
        <v>-7.5171000000000002E-2</v>
      </c>
      <c r="CU83" s="14">
        <v>-6.5602999999999995E-2</v>
      </c>
      <c r="CV83" s="14">
        <v>-0.111558</v>
      </c>
      <c r="CW83" s="14">
        <v>-4.8760000000000001E-3</v>
      </c>
      <c r="CX83" s="14">
        <v>6.202E-3</v>
      </c>
      <c r="CY83" s="14">
        <v>1.4652999999999999E-2</v>
      </c>
      <c r="CZ83" s="14">
        <v>2.5354999999999999E-2</v>
      </c>
      <c r="DA83" s="14">
        <v>3.0358E-2</v>
      </c>
      <c r="DB83" s="14">
        <v>2.3435999999999998E-2</v>
      </c>
      <c r="DC83" s="14">
        <v>-8.1429999999999992E-3</v>
      </c>
      <c r="DD83" s="14">
        <v>-7.1000000000000005E-5</v>
      </c>
      <c r="DE83" s="14">
        <v>4.6549E-2</v>
      </c>
      <c r="DF83" s="14">
        <v>-2.0181999999999999E-2</v>
      </c>
      <c r="DG83" s="14">
        <v>-5.4747999999999998E-2</v>
      </c>
      <c r="DH83" s="14">
        <v>-0.14034099999999999</v>
      </c>
      <c r="DI83" s="14">
        <v>3.8678999999999998E-2</v>
      </c>
      <c r="DJ83" s="14">
        <v>4.1861000000000002E-2</v>
      </c>
      <c r="DK83" s="14">
        <v>2.078E-3</v>
      </c>
      <c r="DL83" s="14">
        <v>-5.3299999999999997E-3</v>
      </c>
      <c r="DM83" s="14">
        <v>2.3049E-2</v>
      </c>
      <c r="DN83" s="14">
        <v>3.9808999999999997E-2</v>
      </c>
      <c r="DO83" s="14">
        <v>6.3923999999999995E-2</v>
      </c>
      <c r="DP83" s="14">
        <v>4.8945000000000002E-2</v>
      </c>
      <c r="DQ83" s="14">
        <v>7.3011000000000006E-2</v>
      </c>
      <c r="DR83" s="14">
        <v>-9.2659999999999999E-3</v>
      </c>
      <c r="DS83" s="14">
        <v>7.5173000000000004E-2</v>
      </c>
      <c r="DT83" s="14">
        <v>-3.0877999999999999E-2</v>
      </c>
      <c r="DU83" s="14">
        <v>-3.0814999999999999E-2</v>
      </c>
      <c r="DV83" s="14">
        <v>-1.5893000000000001E-2</v>
      </c>
      <c r="DW83" s="14">
        <v>-4.6156999999999997E-2</v>
      </c>
      <c r="DX83" s="14">
        <v>-1.7108000000000002E-2</v>
      </c>
      <c r="DY83" s="14">
        <v>-5.3319999999999999E-3</v>
      </c>
      <c r="DZ83" s="14">
        <v>-9.2980000000000007E-3</v>
      </c>
      <c r="EA83" s="14">
        <v>-1.9890000000000001E-2</v>
      </c>
      <c r="EB83" s="14">
        <v>-3.3688000000000003E-2</v>
      </c>
      <c r="EC83" s="14">
        <v>-6.6087999999999994E-2</v>
      </c>
      <c r="ED83" s="14">
        <v>-2.164E-2</v>
      </c>
      <c r="EE83" s="35">
        <v>5.0487369999999991</v>
      </c>
      <c r="EV83">
        <v>101</v>
      </c>
      <c r="EW83">
        <f t="shared" si="1"/>
        <v>1</v>
      </c>
    </row>
    <row r="84" spans="1:153" x14ac:dyDescent="0.2">
      <c r="A84" s="13">
        <v>101</v>
      </c>
      <c r="B84" s="9">
        <v>2.6692E-2</v>
      </c>
      <c r="C84" s="14">
        <v>4.0342000000000003E-2</v>
      </c>
      <c r="D84" s="14">
        <v>6.5837999999999994E-2</v>
      </c>
      <c r="E84" s="14">
        <v>0.13417399999999999</v>
      </c>
      <c r="F84" s="14">
        <v>0.35315000000000002</v>
      </c>
      <c r="G84" s="14">
        <v>0.36102299999999998</v>
      </c>
      <c r="H84" s="14">
        <v>0.37572899999999998</v>
      </c>
      <c r="I84" s="14">
        <v>0.40053100000000003</v>
      </c>
      <c r="J84" s="14">
        <v>0.43136000000000002</v>
      </c>
      <c r="K84" s="14">
        <v>0.42583500000000002</v>
      </c>
      <c r="L84" s="14">
        <v>0.42374200000000001</v>
      </c>
      <c r="M84" s="14">
        <v>0.33785599999999999</v>
      </c>
      <c r="N84" s="14">
        <v>-3.2497999999999999E-2</v>
      </c>
      <c r="O84" s="14">
        <v>0.10409599999999999</v>
      </c>
      <c r="P84" s="14">
        <v>-1.6133999999999999E-2</v>
      </c>
      <c r="Q84" s="14">
        <v>-1.1372E-2</v>
      </c>
      <c r="R84" s="14">
        <v>-8.4850999999999996E-2</v>
      </c>
      <c r="S84" s="14">
        <v>0.18188499999999999</v>
      </c>
      <c r="T84" s="14">
        <v>0.407661</v>
      </c>
      <c r="U84" s="14">
        <v>0.481238</v>
      </c>
      <c r="V84" s="14">
        <v>0.50055300000000003</v>
      </c>
      <c r="W84" s="14">
        <v>0.50085500000000005</v>
      </c>
      <c r="X84" s="14">
        <v>0.49623899999999999</v>
      </c>
      <c r="Y84" s="14">
        <v>0.47045700000000001</v>
      </c>
      <c r="Z84" s="14">
        <v>0.43640899999999999</v>
      </c>
      <c r="AA84" s="14">
        <v>0.37781999999999999</v>
      </c>
      <c r="AB84" s="14">
        <v>-4.8871999999999999E-2</v>
      </c>
      <c r="AC84" s="14">
        <v>-9.9229999999999999E-2</v>
      </c>
      <c r="AD84" s="14">
        <v>-1.5039999999999999E-3</v>
      </c>
      <c r="AE84" s="14">
        <v>0.20565600000000001</v>
      </c>
      <c r="AF84" s="14">
        <v>0.37743700000000002</v>
      </c>
      <c r="AG84" s="14">
        <v>0.43704300000000001</v>
      </c>
      <c r="AH84" s="14">
        <v>0.478244</v>
      </c>
      <c r="AI84" s="14">
        <v>0.476858</v>
      </c>
      <c r="AJ84" s="14">
        <v>0.45126300000000003</v>
      </c>
      <c r="AK84" s="14">
        <v>0.42202499999999998</v>
      </c>
      <c r="AL84" s="14">
        <v>0.40304899999999999</v>
      </c>
      <c r="AM84" s="14">
        <v>0.33277400000000001</v>
      </c>
      <c r="AN84" s="14">
        <v>-1.7350999999999998E-2</v>
      </c>
      <c r="AO84" s="14">
        <v>4.2379E-2</v>
      </c>
      <c r="AP84" s="14">
        <v>-4.0819999999999997E-3</v>
      </c>
      <c r="AQ84" s="14">
        <v>1.7534999999999999E-2</v>
      </c>
      <c r="AR84" s="14">
        <v>0.21029</v>
      </c>
      <c r="AS84" s="14">
        <v>0.246861</v>
      </c>
      <c r="AT84" s="14">
        <v>0.27732400000000001</v>
      </c>
      <c r="AU84" s="14">
        <v>0.29400199999999999</v>
      </c>
      <c r="AV84" s="14">
        <v>0.29572900000000002</v>
      </c>
      <c r="AW84" s="14">
        <v>0.29673500000000003</v>
      </c>
      <c r="AX84" s="14">
        <v>0.28378599999999998</v>
      </c>
      <c r="AY84" s="14">
        <v>0.27605000000000002</v>
      </c>
      <c r="AZ84" s="14">
        <v>-0.106543</v>
      </c>
      <c r="BA84" s="14">
        <v>2.9169999999999999E-3</v>
      </c>
      <c r="BB84" s="14">
        <v>-7.7149999999999996E-3</v>
      </c>
      <c r="BC84" s="14">
        <v>0.37028699999999998</v>
      </c>
      <c r="BD84" s="14">
        <v>0.428734</v>
      </c>
      <c r="BE84" s="14">
        <v>0.101996</v>
      </c>
      <c r="BF84" s="14">
        <v>0.10501199999999999</v>
      </c>
      <c r="BG84" s="14">
        <v>2.1107999999999998E-2</v>
      </c>
      <c r="BH84" s="14">
        <v>0.138658</v>
      </c>
      <c r="BI84" s="14">
        <v>0.433784</v>
      </c>
      <c r="BJ84" s="14">
        <v>0.46789399999999998</v>
      </c>
      <c r="BK84" s="14">
        <v>0.483765</v>
      </c>
      <c r="BL84" s="14">
        <v>0.47134300000000001</v>
      </c>
      <c r="BM84" s="14">
        <v>-5.6189000000000003E-2</v>
      </c>
      <c r="BN84" s="14">
        <v>-6.0102000000000003E-2</v>
      </c>
      <c r="BO84" s="14">
        <v>4.0710000000000003E-2</v>
      </c>
      <c r="BP84" s="14">
        <v>0.27995700000000001</v>
      </c>
      <c r="BQ84" s="14">
        <v>0.445324</v>
      </c>
      <c r="BR84" s="14">
        <v>0.47400300000000001</v>
      </c>
      <c r="BS84" s="14">
        <v>0.54108699999999998</v>
      </c>
      <c r="BT84" s="14">
        <v>0.514934</v>
      </c>
      <c r="BU84" s="14">
        <v>0.520594</v>
      </c>
      <c r="BV84" s="14">
        <v>0.52499899999999999</v>
      </c>
      <c r="BW84" s="14">
        <v>0.52166599999999996</v>
      </c>
      <c r="BX84" s="14">
        <v>0.49678099999999997</v>
      </c>
      <c r="BY84" s="14">
        <v>0.14521800000000001</v>
      </c>
      <c r="BZ84" s="14">
        <v>0.112182</v>
      </c>
      <c r="CA84" s="14">
        <v>4.7169000000000003E-2</v>
      </c>
      <c r="CB84" s="14">
        <v>0.114329</v>
      </c>
      <c r="CC84" s="14">
        <v>1</v>
      </c>
      <c r="CD84" s="14">
        <v>0.94572800000000001</v>
      </c>
      <c r="CE84" s="14">
        <v>0.83807799999999999</v>
      </c>
      <c r="CF84" s="14">
        <v>0.73045700000000002</v>
      </c>
      <c r="CG84" s="14">
        <v>0.59060000000000001</v>
      </c>
      <c r="CH84" s="14">
        <v>7.7943999999999999E-2</v>
      </c>
      <c r="CI84" s="14">
        <v>8.0882999999999997E-2</v>
      </c>
      <c r="CJ84" s="14">
        <v>-5.2119999999999996E-3</v>
      </c>
      <c r="CK84" s="14">
        <v>2.5409000000000001E-2</v>
      </c>
      <c r="CL84" s="14">
        <v>5.8979999999999998E-2</v>
      </c>
      <c r="CM84" s="14">
        <v>7.5891E-2</v>
      </c>
      <c r="CN84" s="14">
        <v>0.44548399999999999</v>
      </c>
      <c r="CO84" s="14">
        <v>2.2339999999999999E-3</v>
      </c>
      <c r="CP84" s="14">
        <v>3.1292E-2</v>
      </c>
      <c r="CQ84" s="14">
        <v>-5.3047999999999998E-2</v>
      </c>
      <c r="CR84" s="14">
        <v>8.6386000000000004E-2</v>
      </c>
      <c r="CS84" s="14">
        <v>3.1501000000000001E-2</v>
      </c>
      <c r="CT84" s="14">
        <v>8.1118999999999997E-2</v>
      </c>
      <c r="CU84" s="14">
        <v>7.6394000000000004E-2</v>
      </c>
      <c r="CV84" s="14">
        <v>5.7756000000000002E-2</v>
      </c>
      <c r="CW84" s="14">
        <v>-0.146789</v>
      </c>
      <c r="CX84" s="14">
        <v>-0.159417</v>
      </c>
      <c r="CY84" s="14">
        <v>-0.166988</v>
      </c>
      <c r="CZ84" s="14">
        <v>-0.179753</v>
      </c>
      <c r="DA84" s="14">
        <v>-0.17382900000000001</v>
      </c>
      <c r="DB84" s="14">
        <v>-5.1806999999999999E-2</v>
      </c>
      <c r="DC84" s="14">
        <v>-5.3003000000000002E-2</v>
      </c>
      <c r="DD84" s="14">
        <v>-5.6433999999999998E-2</v>
      </c>
      <c r="DE84" s="14">
        <v>-3.6913000000000001E-2</v>
      </c>
      <c r="DF84" s="14">
        <v>0.23178699999999999</v>
      </c>
      <c r="DG84" s="14">
        <v>-5.4184000000000003E-2</v>
      </c>
      <c r="DH84" s="14">
        <v>1.1561999999999999E-2</v>
      </c>
      <c r="DI84" s="14">
        <v>8.3513000000000004E-2</v>
      </c>
      <c r="DJ84" s="14">
        <v>8.3207000000000003E-2</v>
      </c>
      <c r="DK84" s="14">
        <v>6.2441999999999998E-2</v>
      </c>
      <c r="DL84" s="14">
        <v>-3.4231999999999999E-2</v>
      </c>
      <c r="DM84" s="14">
        <v>-0.18966</v>
      </c>
      <c r="DN84" s="14">
        <v>0.423543</v>
      </c>
      <c r="DO84" s="14">
        <v>0.20768900000000001</v>
      </c>
      <c r="DP84" s="14">
        <v>-0.19225</v>
      </c>
      <c r="DQ84" s="14">
        <v>0.214585</v>
      </c>
      <c r="DR84" s="14">
        <v>-0.302678</v>
      </c>
      <c r="DS84" s="14">
        <v>-0.25916600000000001</v>
      </c>
      <c r="DT84" s="14">
        <v>1.9231000000000002E-2</v>
      </c>
      <c r="DU84" s="14">
        <v>-0.116857</v>
      </c>
      <c r="DV84" s="14">
        <v>-0.122114</v>
      </c>
      <c r="DW84" s="14">
        <v>-0.16061500000000001</v>
      </c>
      <c r="DX84" s="14">
        <v>-0.15775500000000001</v>
      </c>
      <c r="DY84" s="14">
        <v>-0.15429000000000001</v>
      </c>
      <c r="DZ84" s="14">
        <v>-0.17735500000000001</v>
      </c>
      <c r="EA84" s="14">
        <v>-0.16867599999999999</v>
      </c>
      <c r="EB84" s="14">
        <v>-0.15881400000000001</v>
      </c>
      <c r="EC84" s="14">
        <v>-0.23711599999999999</v>
      </c>
      <c r="ED84" s="14">
        <v>-7.4416999999999997E-2</v>
      </c>
      <c r="EE84" s="35">
        <v>23.346855999999999</v>
      </c>
      <c r="EV84">
        <v>102</v>
      </c>
      <c r="EW84">
        <f t="shared" si="1"/>
        <v>1</v>
      </c>
    </row>
    <row r="85" spans="1:153" x14ac:dyDescent="0.2">
      <c r="A85" s="13">
        <v>102</v>
      </c>
      <c r="B85" s="9">
        <v>4.369E-2</v>
      </c>
      <c r="C85" s="14">
        <v>5.2235999999999998E-2</v>
      </c>
      <c r="D85" s="14">
        <v>7.4809E-2</v>
      </c>
      <c r="E85" s="14">
        <v>0.149566</v>
      </c>
      <c r="F85" s="14">
        <v>0.37285400000000002</v>
      </c>
      <c r="G85" s="14">
        <v>0.375226</v>
      </c>
      <c r="H85" s="14">
        <v>0.38689000000000001</v>
      </c>
      <c r="I85" s="14">
        <v>0.41812100000000002</v>
      </c>
      <c r="J85" s="14">
        <v>0.44920900000000002</v>
      </c>
      <c r="K85" s="14">
        <v>0.44845200000000002</v>
      </c>
      <c r="L85" s="14">
        <v>0.44810899999999998</v>
      </c>
      <c r="M85" s="14">
        <v>0.35217500000000002</v>
      </c>
      <c r="N85" s="14">
        <v>-5.0380000000000001E-2</v>
      </c>
      <c r="O85" s="14">
        <v>7.9978999999999995E-2</v>
      </c>
      <c r="P85" s="14">
        <v>-3.8372999999999997E-2</v>
      </c>
      <c r="Q85" s="14">
        <v>-4.9637000000000001E-2</v>
      </c>
      <c r="R85" s="14">
        <v>-5.4197000000000002E-2</v>
      </c>
      <c r="S85" s="14">
        <v>0.25194699999999998</v>
      </c>
      <c r="T85" s="14">
        <v>0.44574000000000003</v>
      </c>
      <c r="U85" s="14">
        <v>0.51714199999999999</v>
      </c>
      <c r="V85" s="14">
        <v>0.53915100000000005</v>
      </c>
      <c r="W85" s="14">
        <v>0.53439999999999999</v>
      </c>
      <c r="X85" s="14">
        <v>0.52070300000000003</v>
      </c>
      <c r="Y85" s="14">
        <v>0.494948</v>
      </c>
      <c r="Z85" s="14">
        <v>0.461117</v>
      </c>
      <c r="AA85" s="14">
        <v>0.395341</v>
      </c>
      <c r="AB85" s="14">
        <v>-7.4900999999999995E-2</v>
      </c>
      <c r="AC85" s="14">
        <v>-8.1582000000000002E-2</v>
      </c>
      <c r="AD85" s="14">
        <v>-1.6948999999999999E-2</v>
      </c>
      <c r="AE85" s="14">
        <v>0.23131299999999999</v>
      </c>
      <c r="AF85" s="14">
        <v>0.39956000000000003</v>
      </c>
      <c r="AG85" s="14">
        <v>0.46354400000000001</v>
      </c>
      <c r="AH85" s="14">
        <v>0.51275599999999999</v>
      </c>
      <c r="AI85" s="14">
        <v>0.51302000000000003</v>
      </c>
      <c r="AJ85" s="14">
        <v>0.48860199999999998</v>
      </c>
      <c r="AK85" s="14">
        <v>0.46372999999999998</v>
      </c>
      <c r="AL85" s="14">
        <v>0.447293</v>
      </c>
      <c r="AM85" s="14">
        <v>0.39198699999999997</v>
      </c>
      <c r="AN85" s="14">
        <v>-5.1180999999999997E-2</v>
      </c>
      <c r="AO85" s="14">
        <v>-6.3080000000000002E-3</v>
      </c>
      <c r="AP85" s="14">
        <v>-4.2789000000000001E-2</v>
      </c>
      <c r="AQ85" s="14">
        <v>2.5468000000000001E-2</v>
      </c>
      <c r="AR85" s="14">
        <v>0.19878799999999999</v>
      </c>
      <c r="AS85" s="14">
        <v>0.246166</v>
      </c>
      <c r="AT85" s="14">
        <v>0.27190199999999998</v>
      </c>
      <c r="AU85" s="14">
        <v>0.277638</v>
      </c>
      <c r="AV85" s="14">
        <v>0.271675</v>
      </c>
      <c r="AW85" s="14">
        <v>0.271837</v>
      </c>
      <c r="AX85" s="14">
        <v>0.25797900000000001</v>
      </c>
      <c r="AY85" s="14">
        <v>0.25311099999999997</v>
      </c>
      <c r="AZ85" s="14">
        <v>-0.106586</v>
      </c>
      <c r="BA85" s="14">
        <v>-3.4589999999999998E-3</v>
      </c>
      <c r="BB85" s="14">
        <v>1.052E-3</v>
      </c>
      <c r="BC85" s="14">
        <v>0.37133500000000003</v>
      </c>
      <c r="BD85" s="14">
        <v>0.44654700000000003</v>
      </c>
      <c r="BE85" s="14">
        <v>-3.9219999999999998E-2</v>
      </c>
      <c r="BF85" s="14">
        <v>9.4553999999999999E-2</v>
      </c>
      <c r="BG85" s="14">
        <v>2.1486000000000002E-2</v>
      </c>
      <c r="BH85" s="14">
        <v>0.16003400000000001</v>
      </c>
      <c r="BI85" s="14">
        <v>0.42884800000000001</v>
      </c>
      <c r="BJ85" s="14">
        <v>0.46567199999999997</v>
      </c>
      <c r="BK85" s="14">
        <v>0.49122900000000003</v>
      </c>
      <c r="BL85" s="14">
        <v>0.48313299999999998</v>
      </c>
      <c r="BM85" s="14">
        <v>-5.7147999999999997E-2</v>
      </c>
      <c r="BN85" s="14">
        <v>-3.4853000000000002E-2</v>
      </c>
      <c r="BO85" s="14">
        <v>8.7571999999999997E-2</v>
      </c>
      <c r="BP85" s="14">
        <v>0.33490700000000001</v>
      </c>
      <c r="BQ85" s="14">
        <v>0.48985000000000001</v>
      </c>
      <c r="BR85" s="14">
        <v>0.51409499999999997</v>
      </c>
      <c r="BS85" s="14">
        <v>0.58233199999999996</v>
      </c>
      <c r="BT85" s="14">
        <v>0.54862</v>
      </c>
      <c r="BU85" s="14">
        <v>0.54902899999999999</v>
      </c>
      <c r="BV85" s="14">
        <v>0.56051499999999999</v>
      </c>
      <c r="BW85" s="14">
        <v>0.55349499999999996</v>
      </c>
      <c r="BX85" s="14">
        <v>0.52340500000000001</v>
      </c>
      <c r="BY85" s="14">
        <v>0.11294</v>
      </c>
      <c r="BZ85" s="14">
        <v>7.8508999999999995E-2</v>
      </c>
      <c r="CA85" s="14">
        <v>3.1661000000000002E-2</v>
      </c>
      <c r="CB85" s="14">
        <v>9.8422999999999997E-2</v>
      </c>
      <c r="CC85" s="14">
        <v>0.94572800000000001</v>
      </c>
      <c r="CD85" s="14">
        <v>1</v>
      </c>
      <c r="CE85" s="14">
        <v>0.88164200000000004</v>
      </c>
      <c r="CF85" s="14">
        <v>0.80155299999999996</v>
      </c>
      <c r="CG85" s="14">
        <v>0.62970599999999999</v>
      </c>
      <c r="CH85" s="14">
        <v>4.6411000000000001E-2</v>
      </c>
      <c r="CI85" s="14">
        <v>3.9912000000000003E-2</v>
      </c>
      <c r="CJ85" s="14">
        <v>-5.0226E-2</v>
      </c>
      <c r="CK85" s="14">
        <v>-1.1913999999999999E-2</v>
      </c>
      <c r="CL85" s="14">
        <v>3.2675999999999997E-2</v>
      </c>
      <c r="CM85" s="14">
        <v>6.0782999999999997E-2</v>
      </c>
      <c r="CN85" s="14">
        <v>0.48233799999999999</v>
      </c>
      <c r="CO85" s="14">
        <v>5.3530000000000001E-3</v>
      </c>
      <c r="CP85" s="14">
        <v>5.8589999999999996E-3</v>
      </c>
      <c r="CQ85" s="14">
        <v>-2.1839999999999998E-2</v>
      </c>
      <c r="CR85" s="14">
        <v>4.904E-2</v>
      </c>
      <c r="CS85" s="14">
        <v>-9.0500000000000008E-3</v>
      </c>
      <c r="CT85" s="14">
        <v>3.5335999999999999E-2</v>
      </c>
      <c r="CU85" s="14">
        <v>5.0721000000000002E-2</v>
      </c>
      <c r="CV85" s="14">
        <v>4.6878000000000003E-2</v>
      </c>
      <c r="CW85" s="14">
        <v>-0.15983600000000001</v>
      </c>
      <c r="CX85" s="14">
        <v>-0.17494299999999999</v>
      </c>
      <c r="CY85" s="14">
        <v>-0.184417</v>
      </c>
      <c r="CZ85" s="14">
        <v>-0.207152</v>
      </c>
      <c r="DA85" s="14">
        <v>-0.20186599999999999</v>
      </c>
      <c r="DB85" s="14">
        <v>-3.0595000000000001E-2</v>
      </c>
      <c r="DC85" s="14">
        <v>-3.3708000000000002E-2</v>
      </c>
      <c r="DD85" s="14">
        <v>-3.9912999999999997E-2</v>
      </c>
      <c r="DE85" s="14">
        <v>-2.5825000000000001E-2</v>
      </c>
      <c r="DF85" s="14">
        <v>0.242508</v>
      </c>
      <c r="DG85" s="14">
        <v>-6.1561999999999999E-2</v>
      </c>
      <c r="DH85" s="14">
        <v>5.6115999999999999E-2</v>
      </c>
      <c r="DI85" s="14">
        <v>0.12778400000000001</v>
      </c>
      <c r="DJ85" s="14">
        <v>0.127193</v>
      </c>
      <c r="DK85" s="14">
        <v>1.6704E-2</v>
      </c>
      <c r="DL85" s="14">
        <v>-3.1413999999999997E-2</v>
      </c>
      <c r="DM85" s="14">
        <v>-0.19384199999999999</v>
      </c>
      <c r="DN85" s="14">
        <v>0.43193199999999998</v>
      </c>
      <c r="DO85" s="14">
        <v>0.19853299999999999</v>
      </c>
      <c r="DP85" s="14">
        <v>-0.19644</v>
      </c>
      <c r="DQ85" s="14">
        <v>0.21136099999999999</v>
      </c>
      <c r="DR85" s="14">
        <v>-0.28435899999999997</v>
      </c>
      <c r="DS85" s="14">
        <v>-0.264714</v>
      </c>
      <c r="DT85" s="14">
        <v>3.4965000000000003E-2</v>
      </c>
      <c r="DU85" s="14">
        <v>-0.111136</v>
      </c>
      <c r="DV85" s="14">
        <v>-0.13927999999999999</v>
      </c>
      <c r="DW85" s="14">
        <v>-0.162634</v>
      </c>
      <c r="DX85" s="14">
        <v>-0.17402200000000001</v>
      </c>
      <c r="DY85" s="14">
        <v>-0.16922799999999999</v>
      </c>
      <c r="DZ85" s="14">
        <v>-0.18208099999999999</v>
      </c>
      <c r="EA85" s="14">
        <v>-0.17304900000000001</v>
      </c>
      <c r="EB85" s="14">
        <v>-0.160881</v>
      </c>
      <c r="EC85" s="14">
        <v>-0.26568599999999998</v>
      </c>
      <c r="ED85" s="14">
        <v>-5.8368000000000003E-2</v>
      </c>
      <c r="EE85" s="35">
        <v>23.900905000000005</v>
      </c>
      <c r="EV85">
        <v>103</v>
      </c>
      <c r="EW85">
        <f t="shared" si="1"/>
        <v>1</v>
      </c>
    </row>
    <row r="86" spans="1:153" x14ac:dyDescent="0.2">
      <c r="A86" s="13">
        <v>103</v>
      </c>
      <c r="B86" s="9">
        <v>4.7343999999999997E-2</v>
      </c>
      <c r="C86" s="14">
        <v>7.6771000000000006E-2</v>
      </c>
      <c r="D86" s="14">
        <v>0.102575</v>
      </c>
      <c r="E86" s="14">
        <v>0.17522299999999999</v>
      </c>
      <c r="F86" s="14">
        <v>0.38750000000000001</v>
      </c>
      <c r="G86" s="14">
        <v>0.41732399999999997</v>
      </c>
      <c r="H86" s="14">
        <v>0.45856400000000003</v>
      </c>
      <c r="I86" s="14">
        <v>0.49616500000000002</v>
      </c>
      <c r="J86" s="14">
        <v>0.53298900000000005</v>
      </c>
      <c r="K86" s="14">
        <v>0.52750300000000006</v>
      </c>
      <c r="L86" s="14">
        <v>0.52534199999999998</v>
      </c>
      <c r="M86" s="14">
        <v>0.42988900000000002</v>
      </c>
      <c r="N86" s="14">
        <v>-9.4081999999999999E-2</v>
      </c>
      <c r="O86" s="14">
        <v>3.1484999999999999E-2</v>
      </c>
      <c r="P86" s="14">
        <v>-9.0299999999999998E-3</v>
      </c>
      <c r="Q86" s="14">
        <v>-6.6263000000000002E-2</v>
      </c>
      <c r="R86" s="14">
        <v>-2.7215E-2</v>
      </c>
      <c r="S86" s="14">
        <v>0.217059</v>
      </c>
      <c r="T86" s="14">
        <v>0.434527</v>
      </c>
      <c r="U86" s="14">
        <v>0.51714400000000005</v>
      </c>
      <c r="V86" s="14">
        <v>0.56949099999999997</v>
      </c>
      <c r="W86" s="14">
        <v>0.59185600000000005</v>
      </c>
      <c r="X86" s="14">
        <v>0.60060599999999997</v>
      </c>
      <c r="Y86" s="14">
        <v>0.58150900000000005</v>
      </c>
      <c r="Z86" s="14">
        <v>0.55032499999999995</v>
      </c>
      <c r="AA86" s="14">
        <v>0.46427000000000002</v>
      </c>
      <c r="AB86" s="14">
        <v>-6.6891999999999993E-2</v>
      </c>
      <c r="AC86" s="14">
        <v>-6.4687999999999996E-2</v>
      </c>
      <c r="AD86" s="14">
        <v>-1.8811000000000001E-2</v>
      </c>
      <c r="AE86" s="14">
        <v>0.21581700000000001</v>
      </c>
      <c r="AF86" s="14">
        <v>0.38383400000000001</v>
      </c>
      <c r="AG86" s="14">
        <v>0.459841</v>
      </c>
      <c r="AH86" s="14">
        <v>0.52619099999999996</v>
      </c>
      <c r="AI86" s="14">
        <v>0.54052800000000001</v>
      </c>
      <c r="AJ86" s="14">
        <v>0.52843200000000001</v>
      </c>
      <c r="AK86" s="14">
        <v>0.50034900000000004</v>
      </c>
      <c r="AL86" s="14">
        <v>0.47730699999999998</v>
      </c>
      <c r="AM86" s="14">
        <v>0.40782600000000002</v>
      </c>
      <c r="AN86" s="14">
        <v>-3.6872000000000002E-2</v>
      </c>
      <c r="AO86" s="14">
        <v>-2.9607000000000001E-2</v>
      </c>
      <c r="AP86" s="14">
        <v>-4.5326999999999999E-2</v>
      </c>
      <c r="AQ86" s="14">
        <v>1.6256E-2</v>
      </c>
      <c r="AR86" s="14">
        <v>0.207259</v>
      </c>
      <c r="AS86" s="14">
        <v>0.26650800000000002</v>
      </c>
      <c r="AT86" s="14">
        <v>0.31049399999999999</v>
      </c>
      <c r="AU86" s="14">
        <v>0.322021</v>
      </c>
      <c r="AV86" s="14">
        <v>0.31904300000000002</v>
      </c>
      <c r="AW86" s="14">
        <v>0.325797</v>
      </c>
      <c r="AX86" s="14">
        <v>0.31089899999999998</v>
      </c>
      <c r="AY86" s="14">
        <v>0.30929099999999998</v>
      </c>
      <c r="AZ86" s="14">
        <v>-1.4511E-2</v>
      </c>
      <c r="BA86" s="14">
        <v>1.7492000000000001E-2</v>
      </c>
      <c r="BB86" s="14">
        <v>3.1614000000000003E-2</v>
      </c>
      <c r="BC86" s="14">
        <v>0.38536700000000002</v>
      </c>
      <c r="BD86" s="14">
        <v>0.460978</v>
      </c>
      <c r="BE86" s="14">
        <v>-5.7509999999999999E-2</v>
      </c>
      <c r="BF86" s="14">
        <v>7.8512999999999999E-2</v>
      </c>
      <c r="BG86" s="14">
        <v>1.0539E-2</v>
      </c>
      <c r="BH86" s="14">
        <v>0.194353</v>
      </c>
      <c r="BI86" s="14">
        <v>0.43075400000000003</v>
      </c>
      <c r="BJ86" s="14">
        <v>0.47281099999999998</v>
      </c>
      <c r="BK86" s="14">
        <v>0.524729</v>
      </c>
      <c r="BL86" s="14">
        <v>0.54136399999999996</v>
      </c>
      <c r="BM86" s="14">
        <v>-5.2269999999999997E-2</v>
      </c>
      <c r="BN86" s="14">
        <v>3.0769999999999999E-3</v>
      </c>
      <c r="BO86" s="14">
        <v>9.3597E-2</v>
      </c>
      <c r="BP86" s="14">
        <v>0.328067</v>
      </c>
      <c r="BQ86" s="14">
        <v>0.50935200000000003</v>
      </c>
      <c r="BR86" s="14">
        <v>0.55112300000000003</v>
      </c>
      <c r="BS86" s="14">
        <v>0.64232800000000001</v>
      </c>
      <c r="BT86" s="14">
        <v>0.62663599999999997</v>
      </c>
      <c r="BU86" s="14">
        <v>0.63170899999999996</v>
      </c>
      <c r="BV86" s="14">
        <v>0.64458599999999999</v>
      </c>
      <c r="BW86" s="14">
        <v>0.633772</v>
      </c>
      <c r="BX86" s="14">
        <v>0.60871200000000003</v>
      </c>
      <c r="BY86" s="14">
        <v>6.0146999999999999E-2</v>
      </c>
      <c r="BZ86" s="14">
        <v>5.8341999999999998E-2</v>
      </c>
      <c r="CA86" s="14">
        <v>6.7167000000000004E-2</v>
      </c>
      <c r="CB86" s="14">
        <v>0.13448499999999999</v>
      </c>
      <c r="CC86" s="14">
        <v>0.83807799999999999</v>
      </c>
      <c r="CD86" s="14">
        <v>0.88164200000000004</v>
      </c>
      <c r="CE86" s="14">
        <v>1</v>
      </c>
      <c r="CF86" s="14">
        <v>0.93944899999999998</v>
      </c>
      <c r="CG86" s="14">
        <v>0.74767600000000001</v>
      </c>
      <c r="CH86" s="14">
        <v>-3.8024000000000002E-2</v>
      </c>
      <c r="CI86" s="14">
        <v>-2.5755E-2</v>
      </c>
      <c r="CJ86" s="14">
        <v>-1.8253999999999999E-2</v>
      </c>
      <c r="CK86" s="14">
        <v>1.9453999999999999E-2</v>
      </c>
      <c r="CL86" s="14">
        <v>6.8089999999999998E-2</v>
      </c>
      <c r="CM86" s="14">
        <v>9.5907000000000006E-2</v>
      </c>
      <c r="CN86" s="14">
        <v>0.50095999999999996</v>
      </c>
      <c r="CO86" s="14">
        <v>6.6730999999999999E-2</v>
      </c>
      <c r="CP86" s="14">
        <v>7.6740000000000003E-3</v>
      </c>
      <c r="CQ86" s="14">
        <v>4.7369999999999999E-3</v>
      </c>
      <c r="CR86" s="14">
        <v>3.6755000000000003E-2</v>
      </c>
      <c r="CS86" s="14">
        <v>-1.0557E-2</v>
      </c>
      <c r="CT86" s="14">
        <v>1.4285000000000001E-2</v>
      </c>
      <c r="CU86" s="14">
        <v>4.7879999999999999E-2</v>
      </c>
      <c r="CV86" s="14">
        <v>3.0072000000000002E-2</v>
      </c>
      <c r="CW86" s="14">
        <v>-8.2560999999999996E-2</v>
      </c>
      <c r="CX86" s="14">
        <v>-9.3126E-2</v>
      </c>
      <c r="CY86" s="14">
        <v>-0.101107</v>
      </c>
      <c r="CZ86" s="14">
        <v>-0.125748</v>
      </c>
      <c r="DA86" s="14">
        <v>-0.117273</v>
      </c>
      <c r="DB86" s="14">
        <v>1.8579999999999999E-2</v>
      </c>
      <c r="DC86" s="14">
        <v>-7.3885000000000006E-2</v>
      </c>
      <c r="DD86" s="14">
        <v>-3.6361999999999998E-2</v>
      </c>
      <c r="DE86" s="14">
        <v>-3.5014000000000003E-2</v>
      </c>
      <c r="DF86" s="14">
        <v>0.26738899999999999</v>
      </c>
      <c r="DG86" s="14">
        <v>-0.12338499999999999</v>
      </c>
      <c r="DH86" s="14">
        <v>5.3332999999999998E-2</v>
      </c>
      <c r="DI86" s="14">
        <v>0.14640800000000001</v>
      </c>
      <c r="DJ86" s="14">
        <v>0.14676500000000001</v>
      </c>
      <c r="DK86" s="14">
        <v>2.6138000000000002E-2</v>
      </c>
      <c r="DL86" s="14">
        <v>8.4139999999999996E-3</v>
      </c>
      <c r="DM86" s="14">
        <v>-0.167966</v>
      </c>
      <c r="DN86" s="14">
        <v>0.47179599999999999</v>
      </c>
      <c r="DO86" s="14">
        <v>0.220779</v>
      </c>
      <c r="DP86" s="14">
        <v>-0.23646600000000001</v>
      </c>
      <c r="DQ86" s="14">
        <v>0.18562600000000001</v>
      </c>
      <c r="DR86" s="14">
        <v>-0.28553899999999999</v>
      </c>
      <c r="DS86" s="14">
        <v>-0.24676899999999999</v>
      </c>
      <c r="DT86" s="14">
        <v>5.1604999999999998E-2</v>
      </c>
      <c r="DU86" s="14">
        <v>-0.15703900000000001</v>
      </c>
      <c r="DV86" s="14">
        <v>-0.15831899999999999</v>
      </c>
      <c r="DW86" s="14">
        <v>-0.19591700000000001</v>
      </c>
      <c r="DX86" s="14">
        <v>-0.20807999999999999</v>
      </c>
      <c r="DY86" s="14">
        <v>-0.204343</v>
      </c>
      <c r="DZ86" s="14">
        <v>-0.21471399999999999</v>
      </c>
      <c r="EA86" s="14">
        <v>-0.203122</v>
      </c>
      <c r="EB86" s="14">
        <v>-0.202237</v>
      </c>
      <c r="EC86" s="14">
        <v>-0.264621</v>
      </c>
      <c r="ED86" s="14">
        <v>-3.2398000000000003E-2</v>
      </c>
      <c r="EE86" s="35">
        <v>26.559332000000005</v>
      </c>
      <c r="EV86">
        <v>104</v>
      </c>
      <c r="EW86">
        <f t="shared" si="1"/>
        <v>1</v>
      </c>
    </row>
    <row r="87" spans="1:153" x14ac:dyDescent="0.2">
      <c r="A87" s="13">
        <v>104</v>
      </c>
      <c r="B87" s="9">
        <v>8.2163E-2</v>
      </c>
      <c r="C87" s="14">
        <v>0.12335500000000001</v>
      </c>
      <c r="D87" s="14">
        <v>0.15029300000000001</v>
      </c>
      <c r="E87" s="14">
        <v>0.215392</v>
      </c>
      <c r="F87" s="14">
        <v>0.41417199999999998</v>
      </c>
      <c r="G87" s="14">
        <v>0.45185199999999998</v>
      </c>
      <c r="H87" s="14">
        <v>0.49200899999999997</v>
      </c>
      <c r="I87" s="14">
        <v>0.52826399999999996</v>
      </c>
      <c r="J87" s="14">
        <v>0.55881899999999995</v>
      </c>
      <c r="K87" s="14">
        <v>0.54516299999999995</v>
      </c>
      <c r="L87" s="14">
        <v>0.53125500000000003</v>
      </c>
      <c r="M87" s="14">
        <v>0.42301800000000001</v>
      </c>
      <c r="N87" s="14">
        <v>-6.4284999999999995E-2</v>
      </c>
      <c r="O87" s="14">
        <v>2.5128000000000001E-2</v>
      </c>
      <c r="P87" s="14">
        <v>8.3739999999999995E-3</v>
      </c>
      <c r="Q87" s="14">
        <v>-6.1017000000000002E-2</v>
      </c>
      <c r="R87" s="14">
        <v>-4.8910000000000004E-3</v>
      </c>
      <c r="S87" s="14">
        <v>0.20172300000000001</v>
      </c>
      <c r="T87" s="14">
        <v>0.41645300000000002</v>
      </c>
      <c r="U87" s="14">
        <v>0.50029500000000005</v>
      </c>
      <c r="V87" s="14">
        <v>0.55666899999999997</v>
      </c>
      <c r="W87" s="14">
        <v>0.58234600000000003</v>
      </c>
      <c r="X87" s="14">
        <v>0.592696</v>
      </c>
      <c r="Y87" s="14">
        <v>0.56658699999999995</v>
      </c>
      <c r="Z87" s="14">
        <v>0.53117599999999998</v>
      </c>
      <c r="AA87" s="14">
        <v>0.43080800000000002</v>
      </c>
      <c r="AB87" s="14">
        <v>-7.6186000000000004E-2</v>
      </c>
      <c r="AC87" s="14">
        <v>-6.216E-2</v>
      </c>
      <c r="AD87" s="14">
        <v>-1.6826000000000001E-2</v>
      </c>
      <c r="AE87" s="14">
        <v>0.20613500000000001</v>
      </c>
      <c r="AF87" s="14">
        <v>0.36915799999999999</v>
      </c>
      <c r="AG87" s="14">
        <v>0.442214</v>
      </c>
      <c r="AH87" s="14">
        <v>0.517899</v>
      </c>
      <c r="AI87" s="14">
        <v>0.53615800000000002</v>
      </c>
      <c r="AJ87" s="14">
        <v>0.52784600000000004</v>
      </c>
      <c r="AK87" s="14">
        <v>0.50289799999999996</v>
      </c>
      <c r="AL87" s="14">
        <v>0.47780699999999998</v>
      </c>
      <c r="AM87" s="14">
        <v>0.41209299999999999</v>
      </c>
      <c r="AN87" s="14">
        <v>-2.6134999999999999E-2</v>
      </c>
      <c r="AO87" s="14">
        <v>-2.6922000000000001E-2</v>
      </c>
      <c r="AP87" s="14">
        <v>-3.4731999999999999E-2</v>
      </c>
      <c r="AQ87" s="14">
        <v>2.0268000000000001E-2</v>
      </c>
      <c r="AR87" s="14">
        <v>0.226358</v>
      </c>
      <c r="AS87" s="14">
        <v>0.26311400000000001</v>
      </c>
      <c r="AT87" s="14">
        <v>0.31134299999999998</v>
      </c>
      <c r="AU87" s="14">
        <v>0.32233099999999998</v>
      </c>
      <c r="AV87" s="14">
        <v>0.32252700000000001</v>
      </c>
      <c r="AW87" s="14">
        <v>0.33102999999999999</v>
      </c>
      <c r="AX87" s="14">
        <v>0.32003799999999999</v>
      </c>
      <c r="AY87" s="14">
        <v>0.32102999999999998</v>
      </c>
      <c r="AZ87" s="14">
        <v>-4.47E-3</v>
      </c>
      <c r="BA87" s="14">
        <v>5.4180000000000001E-3</v>
      </c>
      <c r="BB87" s="14">
        <v>3.4493000000000003E-2</v>
      </c>
      <c r="BC87" s="14">
        <v>0.38231999999999999</v>
      </c>
      <c r="BD87" s="14">
        <v>0.47311799999999998</v>
      </c>
      <c r="BE87" s="14">
        <v>-4.9911999999999998E-2</v>
      </c>
      <c r="BF87" s="14">
        <v>4.4919000000000001E-2</v>
      </c>
      <c r="BG87" s="14">
        <v>-2.3666E-2</v>
      </c>
      <c r="BH87" s="14">
        <v>0.18224799999999999</v>
      </c>
      <c r="BI87" s="14">
        <v>0.38758399999999998</v>
      </c>
      <c r="BJ87" s="14">
        <v>0.44755899999999998</v>
      </c>
      <c r="BK87" s="14">
        <v>0.51552699999999996</v>
      </c>
      <c r="BL87" s="14">
        <v>0.53866700000000001</v>
      </c>
      <c r="BM87" s="14">
        <v>-2.6256999999999999E-2</v>
      </c>
      <c r="BN87" s="14">
        <v>2.0478E-2</v>
      </c>
      <c r="BO87" s="14">
        <v>0.15164</v>
      </c>
      <c r="BP87" s="14">
        <v>0.37500499999999998</v>
      </c>
      <c r="BQ87" s="14">
        <v>0.538331</v>
      </c>
      <c r="BR87" s="14">
        <v>0.57658299999999996</v>
      </c>
      <c r="BS87" s="14">
        <v>0.65571299999999999</v>
      </c>
      <c r="BT87" s="14">
        <v>0.64935799999999999</v>
      </c>
      <c r="BU87" s="14">
        <v>0.64736000000000005</v>
      </c>
      <c r="BV87" s="14">
        <v>0.67437599999999998</v>
      </c>
      <c r="BW87" s="14">
        <v>0.66528399999999999</v>
      </c>
      <c r="BX87" s="14">
        <v>0.64189499999999999</v>
      </c>
      <c r="BY87" s="14">
        <v>3.7829999999999999E-3</v>
      </c>
      <c r="BZ87" s="14">
        <v>6.4061000000000007E-2</v>
      </c>
      <c r="CA87" s="14">
        <v>5.0888999999999997E-2</v>
      </c>
      <c r="CB87" s="14">
        <v>0.11695999999999999</v>
      </c>
      <c r="CC87" s="14">
        <v>0.73045700000000002</v>
      </c>
      <c r="CD87" s="14">
        <v>0.80155299999999996</v>
      </c>
      <c r="CE87" s="14">
        <v>0.93944899999999998</v>
      </c>
      <c r="CF87" s="14">
        <v>1</v>
      </c>
      <c r="CG87" s="14">
        <v>0.78543799999999997</v>
      </c>
      <c r="CH87" s="14">
        <v>-2.7830000000000001E-2</v>
      </c>
      <c r="CI87" s="14">
        <v>-5.0875999999999998E-2</v>
      </c>
      <c r="CJ87" s="14">
        <v>-2.7102999999999999E-2</v>
      </c>
      <c r="CK87" s="14">
        <v>3.5452999999999998E-2</v>
      </c>
      <c r="CL87" s="14">
        <v>9.4916E-2</v>
      </c>
      <c r="CM87" s="14">
        <v>0.116978</v>
      </c>
      <c r="CN87" s="14">
        <v>0.48852800000000002</v>
      </c>
      <c r="CO87" s="14">
        <v>9.2531000000000002E-2</v>
      </c>
      <c r="CP87" s="14">
        <v>2.1357000000000001E-2</v>
      </c>
      <c r="CQ87" s="14">
        <v>2.7314999999999999E-2</v>
      </c>
      <c r="CR87" s="14">
        <v>9.9410000000000002E-3</v>
      </c>
      <c r="CS87" s="14">
        <v>1.0265E-2</v>
      </c>
      <c r="CT87" s="14">
        <v>1.1067E-2</v>
      </c>
      <c r="CU87" s="14">
        <v>4.1907E-2</v>
      </c>
      <c r="CV87" s="14">
        <v>2.7671999999999999E-2</v>
      </c>
      <c r="CW87" s="14">
        <v>-6.3589000000000007E-2</v>
      </c>
      <c r="CX87" s="14">
        <v>-7.0258000000000001E-2</v>
      </c>
      <c r="CY87" s="14">
        <v>-7.9575000000000007E-2</v>
      </c>
      <c r="CZ87" s="14">
        <v>-0.10018100000000001</v>
      </c>
      <c r="DA87" s="14">
        <v>-9.2507000000000006E-2</v>
      </c>
      <c r="DB87" s="14">
        <v>1.9928999999999999E-2</v>
      </c>
      <c r="DC87" s="14">
        <v>-2.0566000000000001E-2</v>
      </c>
      <c r="DD87" s="14">
        <v>2.0711E-2</v>
      </c>
      <c r="DE87" s="14">
        <v>1.6483999999999999E-2</v>
      </c>
      <c r="DF87" s="14">
        <v>0.31445200000000001</v>
      </c>
      <c r="DG87" s="14">
        <v>-0.12070400000000001</v>
      </c>
      <c r="DH87" s="14">
        <v>6.2352999999999999E-2</v>
      </c>
      <c r="DI87" s="14">
        <v>0.15152399999999999</v>
      </c>
      <c r="DJ87" s="14">
        <v>0.15191399999999999</v>
      </c>
      <c r="DK87" s="14">
        <v>-3.9119999999999997E-3</v>
      </c>
      <c r="DL87" s="14">
        <v>6.7879999999999996E-2</v>
      </c>
      <c r="DM87" s="14">
        <v>-0.143349</v>
      </c>
      <c r="DN87" s="14">
        <v>0.452764</v>
      </c>
      <c r="DO87" s="14">
        <v>0.18739</v>
      </c>
      <c r="DP87" s="14">
        <v>-0.22545999999999999</v>
      </c>
      <c r="DQ87" s="14">
        <v>0.15179500000000001</v>
      </c>
      <c r="DR87" s="14">
        <v>-0.26783499999999999</v>
      </c>
      <c r="DS87" s="14">
        <v>-0.25927899999999998</v>
      </c>
      <c r="DT87" s="14">
        <v>8.8576000000000002E-2</v>
      </c>
      <c r="DU87" s="14">
        <v>-0.15684300000000001</v>
      </c>
      <c r="DV87" s="14">
        <v>-0.16545399999999999</v>
      </c>
      <c r="DW87" s="14">
        <v>-0.19672500000000001</v>
      </c>
      <c r="DX87" s="14">
        <v>-0.19932</v>
      </c>
      <c r="DY87" s="14">
        <v>-0.20174400000000001</v>
      </c>
      <c r="DZ87" s="14">
        <v>-0.20805899999999999</v>
      </c>
      <c r="EA87" s="14">
        <v>-0.193997</v>
      </c>
      <c r="EB87" s="14">
        <v>-0.19922799999999999</v>
      </c>
      <c r="EC87" s="14">
        <v>-0.29295700000000002</v>
      </c>
      <c r="ED87" s="14">
        <v>-3.6985999999999998E-2</v>
      </c>
      <c r="EE87" s="35">
        <v>27.240628999999995</v>
      </c>
      <c r="EV87">
        <v>105</v>
      </c>
      <c r="EW87">
        <f t="shared" si="1"/>
        <v>1</v>
      </c>
    </row>
    <row r="88" spans="1:153" x14ac:dyDescent="0.2">
      <c r="A88" s="13">
        <v>105</v>
      </c>
      <c r="B88" s="9">
        <v>3.2386999999999999E-2</v>
      </c>
      <c r="C88" s="14">
        <v>9.7294000000000005E-2</v>
      </c>
      <c r="D88" s="14">
        <v>0.12603700000000001</v>
      </c>
      <c r="E88" s="14">
        <v>0.165218</v>
      </c>
      <c r="F88" s="14">
        <v>0.30537599999999998</v>
      </c>
      <c r="G88" s="14">
        <v>0.354273</v>
      </c>
      <c r="H88" s="14">
        <v>0.39297799999999999</v>
      </c>
      <c r="I88" s="14">
        <v>0.42322399999999999</v>
      </c>
      <c r="J88" s="14">
        <v>0.45766499999999999</v>
      </c>
      <c r="K88" s="14">
        <v>0.45902700000000002</v>
      </c>
      <c r="L88" s="14">
        <v>0.45663399999999998</v>
      </c>
      <c r="M88" s="14">
        <v>0.371286</v>
      </c>
      <c r="N88" s="14">
        <v>-9.7090999999999997E-2</v>
      </c>
      <c r="O88" s="14">
        <v>3.4350000000000001E-3</v>
      </c>
      <c r="P88" s="14">
        <v>-7.4146000000000004E-2</v>
      </c>
      <c r="Q88" s="14">
        <v>-9.3170000000000003E-2</v>
      </c>
      <c r="R88" s="14">
        <v>-2.8892000000000001E-2</v>
      </c>
      <c r="S88" s="14">
        <v>0.12195300000000001</v>
      </c>
      <c r="T88" s="14">
        <v>0.29664699999999999</v>
      </c>
      <c r="U88" s="14">
        <v>0.36271300000000001</v>
      </c>
      <c r="V88" s="14">
        <v>0.41578199999999998</v>
      </c>
      <c r="W88" s="14">
        <v>0.43523699999999999</v>
      </c>
      <c r="X88" s="14">
        <v>0.44781300000000002</v>
      </c>
      <c r="Y88" s="14">
        <v>0.432093</v>
      </c>
      <c r="Z88" s="14">
        <v>0.41019699999999998</v>
      </c>
      <c r="AA88" s="14">
        <v>0.328009</v>
      </c>
      <c r="AB88" s="14">
        <v>-5.3136000000000003E-2</v>
      </c>
      <c r="AC88" s="14">
        <v>-1.519E-2</v>
      </c>
      <c r="AD88" s="14">
        <v>-2.0300000000000001E-3</v>
      </c>
      <c r="AE88" s="14">
        <v>0.133911</v>
      </c>
      <c r="AF88" s="14">
        <v>0.262125</v>
      </c>
      <c r="AG88" s="14">
        <v>0.34217900000000001</v>
      </c>
      <c r="AH88" s="14">
        <v>0.397034</v>
      </c>
      <c r="AI88" s="14">
        <v>0.40496700000000002</v>
      </c>
      <c r="AJ88" s="14">
        <v>0.38764100000000001</v>
      </c>
      <c r="AK88" s="14">
        <v>0.37283100000000002</v>
      </c>
      <c r="AL88" s="14">
        <v>0.35506399999999999</v>
      </c>
      <c r="AM88" s="14">
        <v>0.303423</v>
      </c>
      <c r="AN88" s="14">
        <v>-5.2519000000000003E-2</v>
      </c>
      <c r="AO88" s="14">
        <v>-4.4618999999999999E-2</v>
      </c>
      <c r="AP88" s="14">
        <v>-2.6766000000000002E-2</v>
      </c>
      <c r="AQ88" s="14">
        <v>-4.6493E-2</v>
      </c>
      <c r="AR88" s="14">
        <v>0.18316099999999999</v>
      </c>
      <c r="AS88" s="14">
        <v>0.21232500000000001</v>
      </c>
      <c r="AT88" s="14">
        <v>0.235904</v>
      </c>
      <c r="AU88" s="14">
        <v>0.240652</v>
      </c>
      <c r="AV88" s="14">
        <v>0.24432400000000001</v>
      </c>
      <c r="AW88" s="14">
        <v>0.25921300000000003</v>
      </c>
      <c r="AX88" s="14">
        <v>0.25193900000000002</v>
      </c>
      <c r="AY88" s="14">
        <v>0.25989400000000001</v>
      </c>
      <c r="AZ88" s="14">
        <v>-1.3298000000000001E-2</v>
      </c>
      <c r="BA88" s="14">
        <v>4.6600000000000001E-3</v>
      </c>
      <c r="BB88" s="14">
        <v>1.9837E-2</v>
      </c>
      <c r="BC88" s="14">
        <v>0.32830999999999999</v>
      </c>
      <c r="BD88" s="14">
        <v>0.39091999999999999</v>
      </c>
      <c r="BE88" s="14">
        <v>-5.2484000000000003E-2</v>
      </c>
      <c r="BF88" s="14">
        <v>5.7356999999999998E-2</v>
      </c>
      <c r="BG88" s="14">
        <v>-2.8067000000000002E-2</v>
      </c>
      <c r="BH88" s="14">
        <v>0.154587</v>
      </c>
      <c r="BI88" s="14">
        <v>0.32918399999999998</v>
      </c>
      <c r="BJ88" s="14">
        <v>0.37024800000000002</v>
      </c>
      <c r="BK88" s="14">
        <v>0.41090700000000002</v>
      </c>
      <c r="BL88" s="14">
        <v>0.41520299999999999</v>
      </c>
      <c r="BM88" s="14">
        <v>-6.3315999999999997E-2</v>
      </c>
      <c r="BN88" s="14">
        <v>2.601E-3</v>
      </c>
      <c r="BO88" s="14">
        <v>4.0318E-2</v>
      </c>
      <c r="BP88" s="14">
        <v>0.22376699999999999</v>
      </c>
      <c r="BQ88" s="14">
        <v>0.37589899999999998</v>
      </c>
      <c r="BR88" s="14">
        <v>0.40860400000000002</v>
      </c>
      <c r="BS88" s="14">
        <v>0.50560400000000005</v>
      </c>
      <c r="BT88" s="14">
        <v>0.50999000000000005</v>
      </c>
      <c r="BU88" s="14">
        <v>0.50895699999999999</v>
      </c>
      <c r="BV88" s="14">
        <v>0.52654999999999996</v>
      </c>
      <c r="BW88" s="14">
        <v>0.51747399999999999</v>
      </c>
      <c r="BX88" s="14">
        <v>0.50403299999999995</v>
      </c>
      <c r="BY88" s="14">
        <v>-3.6679999999999997E-2</v>
      </c>
      <c r="BZ88" s="14">
        <v>0.10195700000000001</v>
      </c>
      <c r="CA88" s="14">
        <v>7.7368000000000006E-2</v>
      </c>
      <c r="CB88" s="14">
        <v>5.4487000000000001E-2</v>
      </c>
      <c r="CC88" s="14">
        <v>0.59060000000000001</v>
      </c>
      <c r="CD88" s="14">
        <v>0.62970599999999999</v>
      </c>
      <c r="CE88" s="14">
        <v>0.74767600000000001</v>
      </c>
      <c r="CF88" s="14">
        <v>0.78543799999999997</v>
      </c>
      <c r="CG88" s="14">
        <v>1</v>
      </c>
      <c r="CH88" s="14">
        <v>-7.2289999999999993E-2</v>
      </c>
      <c r="CI88" s="14">
        <v>-9.0686000000000003E-2</v>
      </c>
      <c r="CJ88" s="14">
        <v>9.1809999999999999E-3</v>
      </c>
      <c r="CK88" s="14">
        <v>5.4413000000000003E-2</v>
      </c>
      <c r="CL88" s="14">
        <v>0.124818</v>
      </c>
      <c r="CM88" s="14">
        <v>0.153721</v>
      </c>
      <c r="CN88" s="14">
        <v>0.37367600000000001</v>
      </c>
      <c r="CO88" s="14">
        <v>0.120796</v>
      </c>
      <c r="CP88" s="14">
        <v>-1.0947E-2</v>
      </c>
      <c r="CQ88" s="14">
        <v>-2.1870000000000001E-3</v>
      </c>
      <c r="CR88" s="14">
        <v>-1.6299999999999999E-3</v>
      </c>
      <c r="CS88" s="14">
        <v>3.1210999999999999E-2</v>
      </c>
      <c r="CT88" s="14">
        <v>2.3633000000000001E-2</v>
      </c>
      <c r="CU88" s="14">
        <v>7.3293999999999998E-2</v>
      </c>
      <c r="CV88" s="14">
        <v>4.3035999999999998E-2</v>
      </c>
      <c r="CW88" s="14">
        <v>-5.0989E-2</v>
      </c>
      <c r="CX88" s="14">
        <v>-5.3255999999999998E-2</v>
      </c>
      <c r="CY88" s="14">
        <v>-6.1009000000000001E-2</v>
      </c>
      <c r="CZ88" s="14">
        <v>-7.7233999999999997E-2</v>
      </c>
      <c r="DA88" s="14">
        <v>-7.3776999999999995E-2</v>
      </c>
      <c r="DB88" s="14">
        <v>-7.868E-3</v>
      </c>
      <c r="DC88" s="14">
        <v>2.9912000000000001E-2</v>
      </c>
      <c r="DD88" s="14">
        <v>0.111919</v>
      </c>
      <c r="DE88" s="14">
        <v>7.1783E-2</v>
      </c>
      <c r="DF88" s="14">
        <v>0.26837</v>
      </c>
      <c r="DG88" s="14">
        <v>-0.10970299999999999</v>
      </c>
      <c r="DH88" s="14">
        <v>5.8678000000000001E-2</v>
      </c>
      <c r="DI88" s="14">
        <v>4.2804000000000002E-2</v>
      </c>
      <c r="DJ88" s="14">
        <v>4.2700000000000002E-2</v>
      </c>
      <c r="DK88" s="14">
        <v>5.3150000000000003E-3</v>
      </c>
      <c r="DL88" s="14">
        <v>2.1314E-2</v>
      </c>
      <c r="DM88" s="14">
        <v>-0.155082</v>
      </c>
      <c r="DN88" s="14">
        <v>0.385517</v>
      </c>
      <c r="DO88" s="14">
        <v>0.20512</v>
      </c>
      <c r="DP88" s="14">
        <v>-0.22700500000000001</v>
      </c>
      <c r="DQ88" s="14">
        <v>0.142369</v>
      </c>
      <c r="DR88" s="14">
        <v>-0.25430700000000001</v>
      </c>
      <c r="DS88" s="14">
        <v>-0.26859899999999998</v>
      </c>
      <c r="DT88" s="14">
        <v>-5.6806000000000002E-2</v>
      </c>
      <c r="DU88" s="14">
        <v>-9.9194000000000004E-2</v>
      </c>
      <c r="DV88" s="14">
        <v>-0.122124</v>
      </c>
      <c r="DW88" s="14">
        <v>-0.15588199999999999</v>
      </c>
      <c r="DX88" s="14">
        <v>-0.18216299999999999</v>
      </c>
      <c r="DY88" s="14">
        <v>-0.20436799999999999</v>
      </c>
      <c r="DZ88" s="14">
        <v>-0.198881</v>
      </c>
      <c r="EA88" s="14">
        <v>-0.19605700000000001</v>
      </c>
      <c r="EB88" s="14">
        <v>-0.19418199999999999</v>
      </c>
      <c r="EC88" s="14">
        <v>-0.23332900000000001</v>
      </c>
      <c r="ED88" s="14">
        <v>-1.5401E-2</v>
      </c>
      <c r="EE88" s="35">
        <v>20.824833999999999</v>
      </c>
      <c r="EV88">
        <v>106</v>
      </c>
      <c r="EW88">
        <f t="shared" si="1"/>
        <v>1</v>
      </c>
    </row>
    <row r="89" spans="1:153" x14ac:dyDescent="0.2">
      <c r="A89" s="13">
        <v>106</v>
      </c>
      <c r="B89" s="9">
        <v>5.9748999999999997E-2</v>
      </c>
      <c r="C89" s="14">
        <v>1.5332999999999999E-2</v>
      </c>
      <c r="D89" s="14">
        <v>4.5172999999999998E-2</v>
      </c>
      <c r="E89" s="14">
        <v>-5.9800000000000001E-4</v>
      </c>
      <c r="F89" s="14">
        <v>2.3249999999999998E-3</v>
      </c>
      <c r="G89" s="14">
        <v>8.4810000000000007E-3</v>
      </c>
      <c r="H89" s="14">
        <v>3.7938E-2</v>
      </c>
      <c r="I89" s="14">
        <v>3.9382E-2</v>
      </c>
      <c r="J89" s="14">
        <v>5.1851000000000001E-2</v>
      </c>
      <c r="K89" s="14">
        <v>6.0447000000000001E-2</v>
      </c>
      <c r="L89" s="14">
        <v>3.6540000000000003E-2</v>
      </c>
      <c r="M89" s="14">
        <v>5.3573999999999997E-2</v>
      </c>
      <c r="N89" s="14">
        <v>0.256081</v>
      </c>
      <c r="O89" s="14">
        <v>0.171213</v>
      </c>
      <c r="P89" s="14">
        <v>0.13084599999999999</v>
      </c>
      <c r="Q89" s="14">
        <v>0.13130700000000001</v>
      </c>
      <c r="R89" s="14">
        <v>0.133107</v>
      </c>
      <c r="S89" s="14">
        <v>0.123863</v>
      </c>
      <c r="T89" s="14">
        <v>1.9491999999999999E-2</v>
      </c>
      <c r="U89" s="14">
        <v>-1.2475E-2</v>
      </c>
      <c r="V89" s="14">
        <v>2.1740000000000002E-3</v>
      </c>
      <c r="W89" s="14">
        <v>-6.6759999999999996E-3</v>
      </c>
      <c r="X89" s="14">
        <v>-8.0520000000000001E-3</v>
      </c>
      <c r="Y89" s="14">
        <v>-2.7469E-2</v>
      </c>
      <c r="Z89" s="14">
        <v>-4.4422000000000003E-2</v>
      </c>
      <c r="AA89" s="14">
        <v>-6.5350000000000005E-2</v>
      </c>
      <c r="AB89" s="14">
        <v>-9.826E-2</v>
      </c>
      <c r="AC89" s="14">
        <v>-0.12307999999999999</v>
      </c>
      <c r="AD89" s="14">
        <v>-1.7166000000000001E-2</v>
      </c>
      <c r="AE89" s="14">
        <v>3.1701E-2</v>
      </c>
      <c r="AF89" s="14">
        <v>4.6829999999999997E-2</v>
      </c>
      <c r="AG89" s="14">
        <v>-5.7679999999999997E-3</v>
      </c>
      <c r="AH89" s="14">
        <v>-3.6003E-2</v>
      </c>
      <c r="AI89" s="14">
        <v>-5.9035999999999998E-2</v>
      </c>
      <c r="AJ89" s="14">
        <v>-8.1049999999999997E-2</v>
      </c>
      <c r="AK89" s="14">
        <v>-0.10248400000000001</v>
      </c>
      <c r="AL89" s="14">
        <v>-0.108837</v>
      </c>
      <c r="AM89" s="14">
        <v>-0.10101499999999999</v>
      </c>
      <c r="AN89" s="14">
        <v>0.14926800000000001</v>
      </c>
      <c r="AO89" s="14">
        <v>0.18534300000000001</v>
      </c>
      <c r="AP89" s="14">
        <v>0.166604</v>
      </c>
      <c r="AQ89" s="14">
        <v>9.8700000000000003E-3</v>
      </c>
      <c r="AR89" s="14">
        <v>1.6712000000000001E-2</v>
      </c>
      <c r="AS89" s="14">
        <v>-1.5866999999999999E-2</v>
      </c>
      <c r="AT89" s="14">
        <v>2.4940000000000001E-3</v>
      </c>
      <c r="AU89" s="14">
        <v>7.6439999999999998E-3</v>
      </c>
      <c r="AV89" s="14">
        <v>3.1706999999999999E-2</v>
      </c>
      <c r="AW89" s="14">
        <v>3.2067999999999999E-2</v>
      </c>
      <c r="AX89" s="14">
        <v>4.0856999999999997E-2</v>
      </c>
      <c r="AY89" s="14">
        <v>4.1700000000000001E-2</v>
      </c>
      <c r="AZ89" s="14">
        <v>0.14061100000000001</v>
      </c>
      <c r="BA89" s="14">
        <v>8.0945000000000003E-2</v>
      </c>
      <c r="BB89" s="14">
        <v>1.781E-3</v>
      </c>
      <c r="BC89" s="14">
        <v>3.3574E-2</v>
      </c>
      <c r="BD89" s="14">
        <v>-2.1472999999999999E-2</v>
      </c>
      <c r="BE89" s="14">
        <v>2.624E-3</v>
      </c>
      <c r="BF89" s="14">
        <v>1.7610000000000001E-2</v>
      </c>
      <c r="BG89" s="14">
        <v>4.0420999999999999E-2</v>
      </c>
      <c r="BH89" s="14">
        <v>-2.4462000000000001E-2</v>
      </c>
      <c r="BI89" s="14">
        <v>-3.4001999999999998E-2</v>
      </c>
      <c r="BJ89" s="14">
        <v>-1.3389999999999999E-3</v>
      </c>
      <c r="BK89" s="14">
        <v>1.4981E-2</v>
      </c>
      <c r="BL89" s="14">
        <v>2.7039999999999998E-3</v>
      </c>
      <c r="BM89" s="14">
        <v>0.16945399999999999</v>
      </c>
      <c r="BN89" s="14">
        <v>-6.221E-3</v>
      </c>
      <c r="BO89" s="14">
        <v>0.12045500000000001</v>
      </c>
      <c r="BP89" s="14">
        <v>8.2525000000000001E-2</v>
      </c>
      <c r="BQ89" s="14">
        <v>3.9919000000000003E-2</v>
      </c>
      <c r="BR89" s="14">
        <v>4.6940999999999997E-2</v>
      </c>
      <c r="BS89" s="14">
        <v>2.6372E-2</v>
      </c>
      <c r="BT89" s="14">
        <v>1.5207E-2</v>
      </c>
      <c r="BU89" s="14">
        <v>2.7969999999999998E-2</v>
      </c>
      <c r="BV89" s="14">
        <v>3.7773000000000001E-2</v>
      </c>
      <c r="BW89" s="14">
        <v>4.6184999999999997E-2</v>
      </c>
      <c r="BX89" s="14">
        <v>6.1133E-2</v>
      </c>
      <c r="BY89" s="14">
        <v>6.0054999999999997E-2</v>
      </c>
      <c r="BZ89" s="14">
        <v>-6.8875000000000006E-2</v>
      </c>
      <c r="CA89" s="14">
        <v>4.3235000000000003E-2</v>
      </c>
      <c r="CB89" s="14">
        <v>-1.4170000000000001E-3</v>
      </c>
      <c r="CC89" s="14">
        <v>7.7943999999999999E-2</v>
      </c>
      <c r="CD89" s="14">
        <v>4.6411000000000001E-2</v>
      </c>
      <c r="CE89" s="14">
        <v>-3.8024000000000002E-2</v>
      </c>
      <c r="CF89" s="14">
        <v>-2.7830000000000001E-2</v>
      </c>
      <c r="CG89" s="14">
        <v>-7.2289999999999993E-2</v>
      </c>
      <c r="CH89" s="14">
        <v>1</v>
      </c>
      <c r="CI89" s="14">
        <v>0.36555799999999999</v>
      </c>
      <c r="CJ89" s="14">
        <v>4.0150999999999999E-2</v>
      </c>
      <c r="CK89" s="14">
        <v>6.9014000000000006E-2</v>
      </c>
      <c r="CL89" s="14">
        <v>4.9959999999999997E-2</v>
      </c>
      <c r="CM89" s="14">
        <v>1.3114000000000001E-2</v>
      </c>
      <c r="CN89" s="14">
        <v>-2.6905999999999999E-2</v>
      </c>
      <c r="CO89" s="14">
        <v>3.8642000000000003E-2</v>
      </c>
      <c r="CP89" s="14">
        <v>0.159001</v>
      </c>
      <c r="CQ89" s="14">
        <v>8.1001000000000004E-2</v>
      </c>
      <c r="CR89" s="14">
        <v>0.19262899999999999</v>
      </c>
      <c r="CS89" s="14">
        <v>0.21587500000000001</v>
      </c>
      <c r="CT89" s="14">
        <v>0.25864599999999999</v>
      </c>
      <c r="CU89" s="14">
        <v>0.13020599999999999</v>
      </c>
      <c r="CV89" s="14">
        <v>0.10319399999999999</v>
      </c>
      <c r="CW89" s="14">
        <v>-5.6800000000000002E-3</v>
      </c>
      <c r="CX89" s="14">
        <v>-3.1770000000000001E-3</v>
      </c>
      <c r="CY89" s="14">
        <v>-3.8E-3</v>
      </c>
      <c r="CZ89" s="14">
        <v>2.8993999999999999E-2</v>
      </c>
      <c r="DA89" s="14">
        <v>-9.2390000000000007E-3</v>
      </c>
      <c r="DB89" s="14">
        <v>5.1816000000000001E-2</v>
      </c>
      <c r="DC89" s="14">
        <v>0.17945700000000001</v>
      </c>
      <c r="DD89" s="14">
        <v>0.14177100000000001</v>
      </c>
      <c r="DE89" s="14">
        <v>0.106934</v>
      </c>
      <c r="DF89" s="14">
        <v>1.2408000000000001E-2</v>
      </c>
      <c r="DG89" s="14">
        <v>-4.4289000000000002E-2</v>
      </c>
      <c r="DH89" s="14">
        <v>-0.145117</v>
      </c>
      <c r="DI89" s="14">
        <v>-0.11317000000000001</v>
      </c>
      <c r="DJ89" s="14">
        <v>-0.11412</v>
      </c>
      <c r="DK89" s="14">
        <v>6.8543000000000007E-2</v>
      </c>
      <c r="DL89" s="14">
        <v>-1.1423000000000001E-2</v>
      </c>
      <c r="DM89" s="14">
        <v>-3.3980999999999997E-2</v>
      </c>
      <c r="DN89" s="14">
        <v>-4.7773000000000003E-2</v>
      </c>
      <c r="DO89" s="14">
        <v>-6.0616999999999997E-2</v>
      </c>
      <c r="DP89" s="14">
        <v>8.3961999999999995E-2</v>
      </c>
      <c r="DQ89" s="14">
        <v>1.851E-3</v>
      </c>
      <c r="DR89" s="14">
        <v>2.5132000000000002E-2</v>
      </c>
      <c r="DS89" s="14">
        <v>4.0372999999999999E-2</v>
      </c>
      <c r="DT89" s="14">
        <v>1.8593999999999999E-2</v>
      </c>
      <c r="DU89" s="14">
        <v>4.6619000000000001E-2</v>
      </c>
      <c r="DV89" s="14">
        <v>7.0976999999999998E-2</v>
      </c>
      <c r="DW89" s="14">
        <v>0.13517199999999999</v>
      </c>
      <c r="DX89" s="14">
        <v>0.140402</v>
      </c>
      <c r="DY89" s="14">
        <v>0.14583599999999999</v>
      </c>
      <c r="DZ89" s="14">
        <v>0.117613</v>
      </c>
      <c r="EA89" s="14">
        <v>0.121878</v>
      </c>
      <c r="EB89" s="14">
        <v>0.132662</v>
      </c>
      <c r="EC89" s="14">
        <v>-6.5770999999999996E-2</v>
      </c>
      <c r="ED89" s="14">
        <v>4.8142999999999998E-2</v>
      </c>
      <c r="EE89" s="35">
        <v>5.9200279999999994</v>
      </c>
      <c r="EV89">
        <v>107</v>
      </c>
      <c r="EW89">
        <f t="shared" si="1"/>
        <v>1</v>
      </c>
    </row>
    <row r="90" spans="1:153" x14ac:dyDescent="0.2">
      <c r="A90" s="13">
        <v>107</v>
      </c>
      <c r="B90" s="9">
        <v>0.107489</v>
      </c>
      <c r="C90" s="14">
        <v>6.0879000000000003E-2</v>
      </c>
      <c r="D90" s="14">
        <v>4.3039000000000001E-2</v>
      </c>
      <c r="E90" s="14">
        <v>3.7239999999999999E-3</v>
      </c>
      <c r="F90" s="14">
        <v>-2.3355999999999998E-2</v>
      </c>
      <c r="G90" s="14">
        <v>-3.4896999999999997E-2</v>
      </c>
      <c r="H90" s="14">
        <v>-1.7946E-2</v>
      </c>
      <c r="I90" s="14">
        <v>-2.7706999999999999E-2</v>
      </c>
      <c r="J90" s="14">
        <v>-7.5950000000000002E-3</v>
      </c>
      <c r="K90" s="14">
        <v>-2.6124000000000001E-2</v>
      </c>
      <c r="L90" s="14">
        <v>-3.1694E-2</v>
      </c>
      <c r="M90" s="14">
        <v>-3.7754999999999997E-2</v>
      </c>
      <c r="N90" s="14">
        <v>0.22079699999999999</v>
      </c>
      <c r="O90" s="14">
        <v>0.122868</v>
      </c>
      <c r="P90" s="14">
        <v>6.6250000000000003E-2</v>
      </c>
      <c r="Q90" s="14">
        <v>0.107007</v>
      </c>
      <c r="R90" s="14">
        <v>0.10882799999999999</v>
      </c>
      <c r="S90" s="14">
        <v>-1.5488999999999999E-2</v>
      </c>
      <c r="T90" s="14">
        <v>-7.3429999999999997E-3</v>
      </c>
      <c r="U90" s="14">
        <v>-2.7529999999999999E-2</v>
      </c>
      <c r="V90" s="14">
        <v>-2.1329999999999999E-3</v>
      </c>
      <c r="W90" s="14">
        <v>-9.3699999999999999E-3</v>
      </c>
      <c r="X90" s="14">
        <v>-8.1910000000000004E-3</v>
      </c>
      <c r="Y90" s="14">
        <v>-3.9879999999999999E-2</v>
      </c>
      <c r="Z90" s="14">
        <v>-4.9695000000000003E-2</v>
      </c>
      <c r="AA90" s="14">
        <v>-6.5493999999999997E-2</v>
      </c>
      <c r="AB90" s="14">
        <v>3.3412999999999998E-2</v>
      </c>
      <c r="AC90" s="14">
        <v>0.15293599999999999</v>
      </c>
      <c r="AD90" s="14">
        <v>0.112149</v>
      </c>
      <c r="AE90" s="14">
        <v>-3.0942999999999998E-2</v>
      </c>
      <c r="AF90" s="14">
        <v>-3.0686000000000001E-2</v>
      </c>
      <c r="AG90" s="14">
        <v>-5.5449999999999999E-2</v>
      </c>
      <c r="AH90" s="14">
        <v>-6.7173999999999998E-2</v>
      </c>
      <c r="AI90" s="14">
        <v>-6.8791000000000005E-2</v>
      </c>
      <c r="AJ90" s="14">
        <v>-7.8042E-2</v>
      </c>
      <c r="AK90" s="14">
        <v>-8.5938000000000001E-2</v>
      </c>
      <c r="AL90" s="14">
        <v>-0.101672</v>
      </c>
      <c r="AM90" s="14">
        <v>-0.115163</v>
      </c>
      <c r="AN90" s="14">
        <v>0.19086900000000001</v>
      </c>
      <c r="AO90" s="14">
        <v>0.23358599999999999</v>
      </c>
      <c r="AP90" s="14">
        <v>0.16752300000000001</v>
      </c>
      <c r="AQ90" s="14">
        <v>1.6497999999999999E-2</v>
      </c>
      <c r="AR90" s="14">
        <v>4.0295999999999998E-2</v>
      </c>
      <c r="AS90" s="14">
        <v>6.8669999999999998E-3</v>
      </c>
      <c r="AT90" s="14">
        <v>1.3547999999999999E-2</v>
      </c>
      <c r="AU90" s="14">
        <v>1.6791E-2</v>
      </c>
      <c r="AV90" s="14">
        <v>4.1194000000000001E-2</v>
      </c>
      <c r="AW90" s="14">
        <v>4.1868000000000002E-2</v>
      </c>
      <c r="AX90" s="14">
        <v>5.1763000000000003E-2</v>
      </c>
      <c r="AY90" s="14">
        <v>6.5207000000000001E-2</v>
      </c>
      <c r="AZ90" s="14">
        <v>2.4608000000000001E-2</v>
      </c>
      <c r="BA90" s="14">
        <v>3.0349000000000001E-2</v>
      </c>
      <c r="BB90" s="14">
        <v>-6.1835000000000001E-2</v>
      </c>
      <c r="BC90" s="14">
        <v>7.1939000000000003E-2</v>
      </c>
      <c r="BD90" s="14">
        <v>5.0969E-2</v>
      </c>
      <c r="BE90" s="14">
        <v>-1.5120000000000001E-3</v>
      </c>
      <c r="BF90" s="14">
        <v>0.16008600000000001</v>
      </c>
      <c r="BG90" s="14">
        <v>9.3895000000000006E-2</v>
      </c>
      <c r="BH90" s="14">
        <v>3.4192E-2</v>
      </c>
      <c r="BI90" s="14">
        <v>4.7365999999999998E-2</v>
      </c>
      <c r="BJ90" s="14">
        <v>6.4623E-2</v>
      </c>
      <c r="BK90" s="14">
        <v>7.8530000000000003E-2</v>
      </c>
      <c r="BL90" s="14">
        <v>4.8162999999999997E-2</v>
      </c>
      <c r="BM90" s="14">
        <v>6.0914999999999997E-2</v>
      </c>
      <c r="BN90" s="14">
        <v>-3.3482999999999999E-2</v>
      </c>
      <c r="BO90" s="14">
        <v>4.5933000000000002E-2</v>
      </c>
      <c r="BP90" s="14">
        <v>2.7633000000000001E-2</v>
      </c>
      <c r="BQ90" s="14">
        <v>1.4879E-2</v>
      </c>
      <c r="BR90" s="14">
        <v>1.4315E-2</v>
      </c>
      <c r="BS90" s="14">
        <v>7.3930000000000003E-3</v>
      </c>
      <c r="BT90" s="14">
        <v>-1.8393E-2</v>
      </c>
      <c r="BU90" s="14">
        <v>-1.1051999999999999E-2</v>
      </c>
      <c r="BV90" s="14">
        <v>-1.3526E-2</v>
      </c>
      <c r="BW90" s="14">
        <v>-8.1499999999999997E-4</v>
      </c>
      <c r="BX90" s="14">
        <v>-2.6268E-2</v>
      </c>
      <c r="BY90" s="14">
        <v>8.1833000000000003E-2</v>
      </c>
      <c r="BZ90" s="14">
        <v>-5.0280999999999999E-2</v>
      </c>
      <c r="CA90" s="14">
        <v>1.8703999999999998E-2</v>
      </c>
      <c r="CB90" s="14">
        <v>-3.1319E-2</v>
      </c>
      <c r="CC90" s="14">
        <v>8.0882999999999997E-2</v>
      </c>
      <c r="CD90" s="14">
        <v>3.9912000000000003E-2</v>
      </c>
      <c r="CE90" s="14">
        <v>-2.5755E-2</v>
      </c>
      <c r="CF90" s="14">
        <v>-5.0875999999999998E-2</v>
      </c>
      <c r="CG90" s="14">
        <v>-9.0686000000000003E-2</v>
      </c>
      <c r="CH90" s="14">
        <v>0.36555799999999999</v>
      </c>
      <c r="CI90" s="14">
        <v>1</v>
      </c>
      <c r="CJ90" s="14">
        <v>0.13733899999999999</v>
      </c>
      <c r="CK90" s="14">
        <v>0.140183</v>
      </c>
      <c r="CL90" s="14">
        <v>0.10040300000000001</v>
      </c>
      <c r="CM90" s="14">
        <v>7.2260000000000005E-2</v>
      </c>
      <c r="CN90" s="14">
        <v>1.6847999999999998E-2</v>
      </c>
      <c r="CO90" s="14">
        <v>8.4211999999999995E-2</v>
      </c>
      <c r="CP90" s="14">
        <v>0.144927</v>
      </c>
      <c r="CQ90" s="14">
        <v>6.7720000000000002E-2</v>
      </c>
      <c r="CR90" s="14">
        <v>0.10699599999999999</v>
      </c>
      <c r="CS90" s="14">
        <v>0.119514</v>
      </c>
      <c r="CT90" s="14">
        <v>0.189361</v>
      </c>
      <c r="CU90" s="14">
        <v>9.7890000000000005E-2</v>
      </c>
      <c r="CV90" s="14">
        <v>6.6724000000000006E-2</v>
      </c>
      <c r="CW90" s="14">
        <v>-8.2430000000000003E-3</v>
      </c>
      <c r="CX90" s="14">
        <v>5.6400000000000005E-4</v>
      </c>
      <c r="CY90" s="14">
        <v>-3.4380000000000001E-3</v>
      </c>
      <c r="CZ90" s="14">
        <v>7.0060000000000001E-3</v>
      </c>
      <c r="DA90" s="14">
        <v>-1.0931E-2</v>
      </c>
      <c r="DB90" s="14">
        <v>-2.6343999999999999E-2</v>
      </c>
      <c r="DC90" s="14">
        <v>0.12657399999999999</v>
      </c>
      <c r="DD90" s="14">
        <v>0.11591700000000001</v>
      </c>
      <c r="DE90" s="14">
        <v>0.104161</v>
      </c>
      <c r="DF90" s="14">
        <v>0.101407</v>
      </c>
      <c r="DG90" s="14">
        <v>-1.3962E-2</v>
      </c>
      <c r="DH90" s="14">
        <v>-0.100382</v>
      </c>
      <c r="DI90" s="14">
        <v>-5.6679E-2</v>
      </c>
      <c r="DJ90" s="14">
        <v>-5.8897999999999999E-2</v>
      </c>
      <c r="DK90" s="14">
        <v>8.6856000000000003E-2</v>
      </c>
      <c r="DL90" s="14">
        <v>-2.2852000000000001E-2</v>
      </c>
      <c r="DM90" s="14">
        <v>3.4374000000000002E-2</v>
      </c>
      <c r="DN90" s="14">
        <v>1.7786E-2</v>
      </c>
      <c r="DO90" s="14">
        <v>2.4429999999999999E-3</v>
      </c>
      <c r="DP90" s="14">
        <v>-4.9442E-2</v>
      </c>
      <c r="DQ90" s="14">
        <v>-6.0614000000000001E-2</v>
      </c>
      <c r="DR90" s="14">
        <v>-9.7149999999999997E-3</v>
      </c>
      <c r="DS90" s="14">
        <v>-6.7382999999999998E-2</v>
      </c>
      <c r="DT90" s="14">
        <v>-1.67E-3</v>
      </c>
      <c r="DU90" s="14">
        <v>5.1382999999999998E-2</v>
      </c>
      <c r="DV90" s="14">
        <v>9.4985E-2</v>
      </c>
      <c r="DW90" s="14">
        <v>0.13546800000000001</v>
      </c>
      <c r="DX90" s="14">
        <v>0.13817099999999999</v>
      </c>
      <c r="DY90" s="14">
        <v>0.15110599999999999</v>
      </c>
      <c r="DZ90" s="14">
        <v>0.102288</v>
      </c>
      <c r="EA90" s="14">
        <v>0.10334699999999999</v>
      </c>
      <c r="EB90" s="14">
        <v>7.9869999999999997E-2</v>
      </c>
      <c r="EC90" s="14">
        <v>-2.1776E-2</v>
      </c>
      <c r="ED90" s="14">
        <v>-4.6822999999999997E-2</v>
      </c>
      <c r="EE90" s="35">
        <v>5.2451389999999991</v>
      </c>
      <c r="EV90">
        <v>115</v>
      </c>
      <c r="EW90">
        <f t="shared" si="1"/>
        <v>8</v>
      </c>
    </row>
    <row r="91" spans="1:153" x14ac:dyDescent="0.2">
      <c r="A91" s="13">
        <v>115</v>
      </c>
      <c r="B91" s="9">
        <v>0.145568</v>
      </c>
      <c r="C91" s="14">
        <v>0.14138999999999999</v>
      </c>
      <c r="D91" s="14">
        <v>0.151037</v>
      </c>
      <c r="E91" s="14">
        <v>7.3451000000000002E-2</v>
      </c>
      <c r="F91" s="14">
        <v>7.6366000000000003E-2</v>
      </c>
      <c r="G91" s="14">
        <v>8.0504000000000006E-2</v>
      </c>
      <c r="H91" s="14">
        <v>7.6841000000000007E-2</v>
      </c>
      <c r="I91" s="14">
        <v>7.0625999999999994E-2</v>
      </c>
      <c r="J91" s="14">
        <v>8.0707000000000001E-2</v>
      </c>
      <c r="K91" s="14">
        <v>7.9505999999999993E-2</v>
      </c>
      <c r="L91" s="14">
        <v>4.4450000000000003E-2</v>
      </c>
      <c r="M91" s="14">
        <v>-9.4260000000000004E-3</v>
      </c>
      <c r="N91" s="14">
        <v>0.177596</v>
      </c>
      <c r="O91" s="14">
        <v>4.2995999999999999E-2</v>
      </c>
      <c r="P91" s="14">
        <v>0.13523299999999999</v>
      </c>
      <c r="Q91" s="14">
        <v>6.5798999999999996E-2</v>
      </c>
      <c r="R91" s="14">
        <v>0.10022</v>
      </c>
      <c r="S91" s="14">
        <v>1.2827E-2</v>
      </c>
      <c r="T91" s="14">
        <v>7.3713000000000001E-2</v>
      </c>
      <c r="U91" s="14">
        <v>3.8625E-2</v>
      </c>
      <c r="V91" s="14">
        <v>5.6562000000000001E-2</v>
      </c>
      <c r="W91" s="14">
        <v>6.2045000000000003E-2</v>
      </c>
      <c r="X91" s="14">
        <v>7.5660000000000005E-2</v>
      </c>
      <c r="Y91" s="14">
        <v>8.3455000000000001E-2</v>
      </c>
      <c r="Z91" s="14">
        <v>6.1739000000000002E-2</v>
      </c>
      <c r="AA91" s="14">
        <v>4.1952999999999997E-2</v>
      </c>
      <c r="AB91" s="14">
        <v>7.0240999999999998E-2</v>
      </c>
      <c r="AC91" s="14">
        <v>4.8760999999999999E-2</v>
      </c>
      <c r="AD91" s="14">
        <v>0.12167500000000001</v>
      </c>
      <c r="AE91" s="14">
        <v>1.1962E-2</v>
      </c>
      <c r="AF91" s="14">
        <v>1.0885000000000001E-2</v>
      </c>
      <c r="AG91" s="14">
        <v>-1.8547999999999999E-2</v>
      </c>
      <c r="AH91" s="14">
        <v>-7.9760000000000005E-3</v>
      </c>
      <c r="AI91" s="14">
        <v>2.3762999999999999E-2</v>
      </c>
      <c r="AJ91" s="14">
        <v>5.1824000000000002E-2</v>
      </c>
      <c r="AK91" s="14">
        <v>7.0573999999999998E-2</v>
      </c>
      <c r="AL91" s="14">
        <v>8.4675E-2</v>
      </c>
      <c r="AM91" s="14">
        <v>5.3372999999999997E-2</v>
      </c>
      <c r="AN91" s="14">
        <v>0.423981</v>
      </c>
      <c r="AO91" s="14">
        <v>0.36385600000000001</v>
      </c>
      <c r="AP91" s="14">
        <v>0.41564600000000002</v>
      </c>
      <c r="AQ91" s="14">
        <v>-3.2013E-2</v>
      </c>
      <c r="AR91" s="14">
        <v>1.6855999999999999E-2</v>
      </c>
      <c r="AS91" s="14">
        <v>-3.0065999999999999E-2</v>
      </c>
      <c r="AT91" s="14">
        <v>-2.4381E-2</v>
      </c>
      <c r="AU91" s="14">
        <v>-6.8800000000000003E-4</v>
      </c>
      <c r="AV91" s="14">
        <v>1.7052999999999999E-2</v>
      </c>
      <c r="AW91" s="14">
        <v>1.7350999999999998E-2</v>
      </c>
      <c r="AX91" s="14">
        <v>2.0136999999999999E-2</v>
      </c>
      <c r="AY91" s="14">
        <v>1.3004999999999999E-2</v>
      </c>
      <c r="AZ91" s="14">
        <v>0.119881</v>
      </c>
      <c r="BA91" s="14">
        <v>5.0603000000000002E-2</v>
      </c>
      <c r="BB91" s="14">
        <v>3.5772999999999999E-2</v>
      </c>
      <c r="BC91" s="14">
        <v>3.7267000000000002E-2</v>
      </c>
      <c r="BD91" s="14">
        <v>4.4674999999999999E-2</v>
      </c>
      <c r="BE91" s="14">
        <v>8.0783999999999995E-2</v>
      </c>
      <c r="BF91" s="14">
        <v>9.2580999999999997E-2</v>
      </c>
      <c r="BG91" s="14">
        <v>-1.9571000000000002E-2</v>
      </c>
      <c r="BH91" s="14">
        <v>6.1970999999999998E-2</v>
      </c>
      <c r="BI91" s="14">
        <v>-8.83E-4</v>
      </c>
      <c r="BJ91" s="14">
        <v>5.7229999999999998E-3</v>
      </c>
      <c r="BK91" s="14">
        <v>5.4686999999999999E-2</v>
      </c>
      <c r="BL91" s="14">
        <v>5.9902999999999998E-2</v>
      </c>
      <c r="BM91" s="14">
        <v>0.21148700000000001</v>
      </c>
      <c r="BN91" s="14">
        <v>7.9948000000000005E-2</v>
      </c>
      <c r="BO91" s="14">
        <v>9.3952999999999995E-2</v>
      </c>
      <c r="BP91" s="14">
        <v>6.1846999999999999E-2</v>
      </c>
      <c r="BQ91" s="14">
        <v>6.6122E-2</v>
      </c>
      <c r="BR91" s="14">
        <v>3.9593000000000003E-2</v>
      </c>
      <c r="BS91" s="14">
        <v>3.9942999999999999E-2</v>
      </c>
      <c r="BT91" s="14">
        <v>4.4470000000000003E-2</v>
      </c>
      <c r="BU91" s="14">
        <v>7.2673000000000001E-2</v>
      </c>
      <c r="BV91" s="14">
        <v>4.6386999999999998E-2</v>
      </c>
      <c r="BW91" s="14">
        <v>5.9208999999999998E-2</v>
      </c>
      <c r="BX91" s="14">
        <v>6.5173999999999996E-2</v>
      </c>
      <c r="BY91" s="14">
        <v>2.5579999999999999E-3</v>
      </c>
      <c r="BZ91" s="14">
        <v>-8.6949999999999996E-3</v>
      </c>
      <c r="CA91" s="14">
        <v>5.8799999999999998E-3</v>
      </c>
      <c r="CB91" s="14">
        <v>-1.4081E-2</v>
      </c>
      <c r="CC91" s="14">
        <v>-5.2119999999999996E-3</v>
      </c>
      <c r="CD91" s="14">
        <v>-5.0226E-2</v>
      </c>
      <c r="CE91" s="14">
        <v>-1.8253999999999999E-2</v>
      </c>
      <c r="CF91" s="14">
        <v>-2.7102999999999999E-2</v>
      </c>
      <c r="CG91" s="14">
        <v>9.1809999999999999E-3</v>
      </c>
      <c r="CH91" s="14">
        <v>4.0150999999999999E-2</v>
      </c>
      <c r="CI91" s="14">
        <v>0.13733899999999999</v>
      </c>
      <c r="CJ91" s="14">
        <v>1</v>
      </c>
      <c r="CK91" s="14">
        <v>0.73702999999999996</v>
      </c>
      <c r="CL91" s="14">
        <v>0.63311799999999996</v>
      </c>
      <c r="CM91" s="14">
        <v>0.48521300000000001</v>
      </c>
      <c r="CN91" s="14">
        <v>0.113256</v>
      </c>
      <c r="CO91" s="14">
        <v>-2.3141999999999999E-2</v>
      </c>
      <c r="CP91" s="14">
        <v>7.6567999999999997E-2</v>
      </c>
      <c r="CQ91" s="14">
        <v>-1.555E-2</v>
      </c>
      <c r="CR91" s="14">
        <v>0.20946400000000001</v>
      </c>
      <c r="CS91" s="14">
        <v>0.24305399999999999</v>
      </c>
      <c r="CT91" s="14">
        <v>0.32477800000000001</v>
      </c>
      <c r="CU91" s="14">
        <v>0.275613</v>
      </c>
      <c r="CV91" s="14">
        <v>0.208339</v>
      </c>
      <c r="CW91" s="14">
        <v>-8.5039000000000003E-2</v>
      </c>
      <c r="CX91" s="14">
        <v>-0.10453999999999999</v>
      </c>
      <c r="CY91" s="14">
        <v>-0.11541800000000001</v>
      </c>
      <c r="CZ91" s="14">
        <v>-0.113986</v>
      </c>
      <c r="DA91" s="14">
        <v>-8.7220000000000006E-2</v>
      </c>
      <c r="DB91" s="14">
        <v>2.4584999999999999E-2</v>
      </c>
      <c r="DC91" s="14">
        <v>0.18887899999999999</v>
      </c>
      <c r="DD91" s="14">
        <v>7.9960000000000003E-2</v>
      </c>
      <c r="DE91" s="14">
        <v>6.7202999999999999E-2</v>
      </c>
      <c r="DF91" s="14">
        <v>3.5867999999999997E-2</v>
      </c>
      <c r="DG91" s="14">
        <v>-2.3813999999999998E-2</v>
      </c>
      <c r="DH91" s="14">
        <v>-5.0217999999999999E-2</v>
      </c>
      <c r="DI91" s="14">
        <v>-0.111203</v>
      </c>
      <c r="DJ91" s="14">
        <v>-0.11292000000000001</v>
      </c>
      <c r="DK91" s="14">
        <v>9.5406000000000005E-2</v>
      </c>
      <c r="DL91" s="14">
        <v>3.4382000000000003E-2</v>
      </c>
      <c r="DM91" s="14">
        <v>-5.5490000000000001E-3</v>
      </c>
      <c r="DN91" s="14">
        <v>4.7593999999999997E-2</v>
      </c>
      <c r="DO91" s="14">
        <v>3.5145999999999997E-2</v>
      </c>
      <c r="DP91" s="14">
        <v>1.9970000000000002E-2</v>
      </c>
      <c r="DQ91" s="14">
        <v>2.0811E-2</v>
      </c>
      <c r="DR91" s="14">
        <v>-7.7683000000000002E-2</v>
      </c>
      <c r="DS91" s="14">
        <v>-3.9135999999999997E-2</v>
      </c>
      <c r="DT91" s="14">
        <v>-0.102696</v>
      </c>
      <c r="DU91" s="14">
        <v>8.4777000000000005E-2</v>
      </c>
      <c r="DV91" s="14">
        <v>6.0652999999999999E-2</v>
      </c>
      <c r="DW91" s="14">
        <v>6.4193E-2</v>
      </c>
      <c r="DX91" s="14">
        <v>4.6646E-2</v>
      </c>
      <c r="DY91" s="14">
        <v>2.2172999999999998E-2</v>
      </c>
      <c r="DZ91" s="14">
        <v>-1.0468999999999999E-2</v>
      </c>
      <c r="EA91" s="14">
        <v>-1.098E-3</v>
      </c>
      <c r="EB91" s="14">
        <v>-6.6389999999999999E-3</v>
      </c>
      <c r="EC91" s="14">
        <v>-8.0981999999999998E-2</v>
      </c>
      <c r="ED91" s="14">
        <v>6.7664000000000002E-2</v>
      </c>
      <c r="EE91" s="35">
        <v>9.4721680000000035</v>
      </c>
      <c r="EV91">
        <v>116</v>
      </c>
      <c r="EW91">
        <f t="shared" si="1"/>
        <v>1</v>
      </c>
    </row>
    <row r="92" spans="1:153" x14ac:dyDescent="0.2">
      <c r="A92" s="13">
        <v>116</v>
      </c>
      <c r="B92" s="9">
        <v>0.18096000000000001</v>
      </c>
      <c r="C92" s="14">
        <v>0.191026</v>
      </c>
      <c r="D92" s="14">
        <v>0.21487100000000001</v>
      </c>
      <c r="E92" s="14">
        <v>0.117603</v>
      </c>
      <c r="F92" s="14">
        <v>7.2529999999999997E-2</v>
      </c>
      <c r="G92" s="14">
        <v>7.9733999999999999E-2</v>
      </c>
      <c r="H92" s="14">
        <v>8.2544999999999993E-2</v>
      </c>
      <c r="I92" s="14">
        <v>7.9348000000000002E-2</v>
      </c>
      <c r="J92" s="14">
        <v>0.113346</v>
      </c>
      <c r="K92" s="14">
        <v>0.12823899999999999</v>
      </c>
      <c r="L92" s="14">
        <v>0.103197</v>
      </c>
      <c r="M92" s="14">
        <v>9.0347999999999998E-2</v>
      </c>
      <c r="N92" s="14">
        <v>0.23408999999999999</v>
      </c>
      <c r="O92" s="14">
        <v>0.13483700000000001</v>
      </c>
      <c r="P92" s="14">
        <v>0.17619299999999999</v>
      </c>
      <c r="Q92" s="14">
        <v>0.24956100000000001</v>
      </c>
      <c r="R92" s="14">
        <v>0.24332300000000001</v>
      </c>
      <c r="S92" s="14">
        <v>8.9438000000000004E-2</v>
      </c>
      <c r="T92" s="14">
        <v>0.122518</v>
      </c>
      <c r="U92" s="14">
        <v>7.7078999999999995E-2</v>
      </c>
      <c r="V92" s="14">
        <v>7.1873000000000006E-2</v>
      </c>
      <c r="W92" s="14">
        <v>7.3425000000000004E-2</v>
      </c>
      <c r="X92" s="14">
        <v>8.8272000000000003E-2</v>
      </c>
      <c r="Y92" s="14">
        <v>0.102746</v>
      </c>
      <c r="Z92" s="14">
        <v>7.2238999999999998E-2</v>
      </c>
      <c r="AA92" s="14">
        <v>6.8848999999999994E-2</v>
      </c>
      <c r="AB92" s="14">
        <v>4.0204999999999998E-2</v>
      </c>
      <c r="AC92" s="14">
        <v>-3.9086999999999997E-2</v>
      </c>
      <c r="AD92" s="14">
        <v>3.6533000000000003E-2</v>
      </c>
      <c r="AE92" s="14">
        <v>6.9550000000000002E-3</v>
      </c>
      <c r="AF92" s="14">
        <v>5.6250000000000001E-2</v>
      </c>
      <c r="AG92" s="14">
        <v>2.2408000000000001E-2</v>
      </c>
      <c r="AH92" s="14">
        <v>4.3318000000000002E-2</v>
      </c>
      <c r="AI92" s="14">
        <v>7.2131000000000001E-2</v>
      </c>
      <c r="AJ92" s="14">
        <v>9.2983999999999997E-2</v>
      </c>
      <c r="AK92" s="14">
        <v>0.121318</v>
      </c>
      <c r="AL92" s="14">
        <v>0.13284199999999999</v>
      </c>
      <c r="AM92" s="14">
        <v>4.4788000000000001E-2</v>
      </c>
      <c r="AN92" s="14">
        <v>0.43453000000000003</v>
      </c>
      <c r="AO92" s="14">
        <v>0.52362200000000003</v>
      </c>
      <c r="AP92" s="14">
        <v>0.50566599999999995</v>
      </c>
      <c r="AQ92" s="14">
        <v>-1.4106E-2</v>
      </c>
      <c r="AR92" s="14">
        <v>6.2398000000000002E-2</v>
      </c>
      <c r="AS92" s="14">
        <v>6.1799999999999997E-3</v>
      </c>
      <c r="AT92" s="14">
        <v>2.7446999999999999E-2</v>
      </c>
      <c r="AU92" s="14">
        <v>4.7738000000000003E-2</v>
      </c>
      <c r="AV92" s="14">
        <v>7.2359000000000007E-2</v>
      </c>
      <c r="AW92" s="14">
        <v>6.225E-2</v>
      </c>
      <c r="AX92" s="14">
        <v>6.4644999999999994E-2</v>
      </c>
      <c r="AY92" s="14">
        <v>5.5043000000000002E-2</v>
      </c>
      <c r="AZ92" s="14">
        <v>6.5669000000000005E-2</v>
      </c>
      <c r="BA92" s="14">
        <v>0.16183900000000001</v>
      </c>
      <c r="BB92" s="14">
        <v>8.4185999999999997E-2</v>
      </c>
      <c r="BC92" s="14">
        <v>6.1402999999999999E-2</v>
      </c>
      <c r="BD92" s="14">
        <v>4.7455999999999998E-2</v>
      </c>
      <c r="BE92" s="14">
        <v>8.4496000000000002E-2</v>
      </c>
      <c r="BF92" s="14">
        <v>8.9212E-2</v>
      </c>
      <c r="BG92" s="14">
        <v>3.9031999999999997E-2</v>
      </c>
      <c r="BH92" s="14">
        <v>4.6462999999999997E-2</v>
      </c>
      <c r="BI92" s="14">
        <v>7.345E-3</v>
      </c>
      <c r="BJ92" s="14">
        <v>3.2559999999999999E-2</v>
      </c>
      <c r="BK92" s="14">
        <v>6.2212999999999997E-2</v>
      </c>
      <c r="BL92" s="14">
        <v>6.7268999999999995E-2</v>
      </c>
      <c r="BM92" s="14">
        <v>0.23353499999999999</v>
      </c>
      <c r="BN92" s="14">
        <v>8.3140000000000006E-2</v>
      </c>
      <c r="BO92" s="14">
        <v>0.119892</v>
      </c>
      <c r="BP92" s="14">
        <v>0.107907</v>
      </c>
      <c r="BQ92" s="14">
        <v>0.115102</v>
      </c>
      <c r="BR92" s="14">
        <v>8.9374999999999996E-2</v>
      </c>
      <c r="BS92" s="14">
        <v>9.9465999999999999E-2</v>
      </c>
      <c r="BT92" s="14">
        <v>0.12253699999999999</v>
      </c>
      <c r="BU92" s="14">
        <v>0.13487499999999999</v>
      </c>
      <c r="BV92" s="14">
        <v>0.12867600000000001</v>
      </c>
      <c r="BW92" s="14">
        <v>0.131492</v>
      </c>
      <c r="BX92" s="14">
        <v>0.14487700000000001</v>
      </c>
      <c r="BY92" s="14">
        <v>2.6310000000000001E-3</v>
      </c>
      <c r="BZ92" s="14">
        <v>-3.5434E-2</v>
      </c>
      <c r="CA92" s="14">
        <v>-1.6070000000000001E-2</v>
      </c>
      <c r="CB92" s="14">
        <v>-5.1522999999999999E-2</v>
      </c>
      <c r="CC92" s="14">
        <v>2.5409000000000001E-2</v>
      </c>
      <c r="CD92" s="14">
        <v>-1.1913999999999999E-2</v>
      </c>
      <c r="CE92" s="14">
        <v>1.9453999999999999E-2</v>
      </c>
      <c r="CF92" s="14">
        <v>3.5452999999999998E-2</v>
      </c>
      <c r="CG92" s="14">
        <v>5.4413000000000003E-2</v>
      </c>
      <c r="CH92" s="14">
        <v>6.9014000000000006E-2</v>
      </c>
      <c r="CI92" s="14">
        <v>0.140183</v>
      </c>
      <c r="CJ92" s="14">
        <v>0.73702999999999996</v>
      </c>
      <c r="CK92" s="14">
        <v>1</v>
      </c>
      <c r="CL92" s="14">
        <v>0.89766800000000002</v>
      </c>
      <c r="CM92" s="14">
        <v>0.789775</v>
      </c>
      <c r="CN92" s="14">
        <v>0.16364200000000001</v>
      </c>
      <c r="CO92" s="14">
        <v>2.3032E-2</v>
      </c>
      <c r="CP92" s="14">
        <v>0.204877</v>
      </c>
      <c r="CQ92" s="14">
        <v>3.9572000000000003E-2</v>
      </c>
      <c r="CR92" s="14">
        <v>0.270594</v>
      </c>
      <c r="CS92" s="14">
        <v>0.224859</v>
      </c>
      <c r="CT92" s="14">
        <v>0.42441099999999998</v>
      </c>
      <c r="CU92" s="14">
        <v>0.324542</v>
      </c>
      <c r="CV92" s="14">
        <v>0.19158900000000001</v>
      </c>
      <c r="CW92" s="14">
        <v>-5.8837E-2</v>
      </c>
      <c r="CX92" s="14">
        <v>-8.5942000000000005E-2</v>
      </c>
      <c r="CY92" s="14">
        <v>-9.7930000000000003E-2</v>
      </c>
      <c r="CZ92" s="14">
        <v>-9.4565999999999997E-2</v>
      </c>
      <c r="DA92" s="14">
        <v>-4.2691E-2</v>
      </c>
      <c r="DB92" s="14">
        <v>-3.3347000000000002E-2</v>
      </c>
      <c r="DC92" s="14">
        <v>0.29081800000000002</v>
      </c>
      <c r="DD92" s="14">
        <v>0.12898599999999999</v>
      </c>
      <c r="DE92" s="14">
        <v>9.1093999999999994E-2</v>
      </c>
      <c r="DF92" s="14">
        <v>8.5236000000000006E-2</v>
      </c>
      <c r="DG92" s="14">
        <v>1.7087000000000001E-2</v>
      </c>
      <c r="DH92" s="14">
        <v>-6.0295000000000001E-2</v>
      </c>
      <c r="DI92" s="14">
        <v>-9.6807000000000004E-2</v>
      </c>
      <c r="DJ92" s="14">
        <v>-0.101156</v>
      </c>
      <c r="DK92" s="14">
        <v>9.1335E-2</v>
      </c>
      <c r="DL92" s="14">
        <v>7.6034000000000004E-2</v>
      </c>
      <c r="DM92" s="14">
        <v>6.3778000000000001E-2</v>
      </c>
      <c r="DN92" s="14">
        <v>0.10292999999999999</v>
      </c>
      <c r="DO92" s="14">
        <v>2.2169000000000001E-2</v>
      </c>
      <c r="DP92" s="14">
        <v>1.6070999999999998E-2</v>
      </c>
      <c r="DQ92" s="14">
        <v>7.9181000000000001E-2</v>
      </c>
      <c r="DR92" s="14">
        <v>-9.5260999999999998E-2</v>
      </c>
      <c r="DS92" s="14">
        <v>-4.6642000000000003E-2</v>
      </c>
      <c r="DT92" s="14">
        <v>-4.5725000000000002E-2</v>
      </c>
      <c r="DU92" s="14">
        <v>2.6446000000000001E-2</v>
      </c>
      <c r="DV92" s="14">
        <v>-6.8669999999999998E-3</v>
      </c>
      <c r="DW92" s="14">
        <v>-2.8663000000000001E-2</v>
      </c>
      <c r="DX92" s="14">
        <v>-2.7854E-2</v>
      </c>
      <c r="DY92" s="14">
        <v>-5.2776999999999998E-2</v>
      </c>
      <c r="DZ92" s="14">
        <v>-7.3929999999999996E-2</v>
      </c>
      <c r="EA92" s="14">
        <v>-7.7279E-2</v>
      </c>
      <c r="EB92" s="14">
        <v>-9.5119999999999996E-2</v>
      </c>
      <c r="EC92" s="14">
        <v>-0.138235</v>
      </c>
      <c r="ED92" s="14">
        <v>-5.5240000000000003E-3</v>
      </c>
      <c r="EE92" s="35">
        <v>13.345547999999996</v>
      </c>
      <c r="EV92">
        <v>117</v>
      </c>
      <c r="EW92">
        <f t="shared" si="1"/>
        <v>1</v>
      </c>
    </row>
    <row r="93" spans="1:153" x14ac:dyDescent="0.2">
      <c r="A93" s="13">
        <v>117</v>
      </c>
      <c r="B93" s="9">
        <v>0.17329800000000001</v>
      </c>
      <c r="C93" s="14">
        <v>0.168493</v>
      </c>
      <c r="D93" s="14">
        <v>0.18782699999999999</v>
      </c>
      <c r="E93" s="14">
        <v>0.10548100000000001</v>
      </c>
      <c r="F93" s="14">
        <v>9.8791000000000004E-2</v>
      </c>
      <c r="G93" s="14">
        <v>0.133462</v>
      </c>
      <c r="H93" s="14">
        <v>0.16223000000000001</v>
      </c>
      <c r="I93" s="14">
        <v>0.16203600000000001</v>
      </c>
      <c r="J93" s="14">
        <v>0.19595099999999999</v>
      </c>
      <c r="K93" s="14">
        <v>0.20788100000000001</v>
      </c>
      <c r="L93" s="14">
        <v>0.18581900000000001</v>
      </c>
      <c r="M93" s="14">
        <v>0.123934</v>
      </c>
      <c r="N93" s="14">
        <v>0.16588</v>
      </c>
      <c r="O93" s="14">
        <v>8.5252999999999995E-2</v>
      </c>
      <c r="P93" s="14">
        <v>0.13778499999999999</v>
      </c>
      <c r="Q93" s="14">
        <v>0.166135</v>
      </c>
      <c r="R93" s="14">
        <v>0.20356199999999999</v>
      </c>
      <c r="S93" s="14">
        <v>8.2659999999999997E-2</v>
      </c>
      <c r="T93" s="14">
        <v>0.13940900000000001</v>
      </c>
      <c r="U93" s="14">
        <v>0.12665199999999999</v>
      </c>
      <c r="V93" s="14">
        <v>0.14814099999999999</v>
      </c>
      <c r="W93" s="14">
        <v>0.16183700000000001</v>
      </c>
      <c r="X93" s="14">
        <v>0.18062300000000001</v>
      </c>
      <c r="Y93" s="14">
        <v>0.19028</v>
      </c>
      <c r="Z93" s="14">
        <v>0.15287899999999999</v>
      </c>
      <c r="AA93" s="14">
        <v>0.13666200000000001</v>
      </c>
      <c r="AB93" s="14">
        <v>-1.2885000000000001E-2</v>
      </c>
      <c r="AC93" s="14">
        <v>-4.4873000000000003E-2</v>
      </c>
      <c r="AD93" s="14">
        <v>3.5909000000000003E-2</v>
      </c>
      <c r="AE93" s="14">
        <v>-1.8678E-2</v>
      </c>
      <c r="AF93" s="14">
        <v>4.6726999999999998E-2</v>
      </c>
      <c r="AG93" s="14">
        <v>4.5252000000000001E-2</v>
      </c>
      <c r="AH93" s="14">
        <v>9.1284000000000004E-2</v>
      </c>
      <c r="AI93" s="14">
        <v>0.134688</v>
      </c>
      <c r="AJ93" s="14">
        <v>0.16852600000000001</v>
      </c>
      <c r="AK93" s="14">
        <v>0.20796300000000001</v>
      </c>
      <c r="AL93" s="14">
        <v>0.221806</v>
      </c>
      <c r="AM93" s="14">
        <v>0.11327</v>
      </c>
      <c r="AN93" s="14">
        <v>0.31312299999999998</v>
      </c>
      <c r="AO93" s="14">
        <v>0.31129699999999999</v>
      </c>
      <c r="AP93" s="14">
        <v>0.34714299999999998</v>
      </c>
      <c r="AQ93" s="14">
        <v>-2.1085E-2</v>
      </c>
      <c r="AR93" s="14">
        <v>4.5505999999999998E-2</v>
      </c>
      <c r="AS93" s="14">
        <v>1.0709E-2</v>
      </c>
      <c r="AT93" s="14">
        <v>4.1894000000000001E-2</v>
      </c>
      <c r="AU93" s="14">
        <v>7.1711999999999998E-2</v>
      </c>
      <c r="AV93" s="14">
        <v>9.0359999999999996E-2</v>
      </c>
      <c r="AW93" s="14">
        <v>8.5020999999999999E-2</v>
      </c>
      <c r="AX93" s="14">
        <v>9.171E-2</v>
      </c>
      <c r="AY93" s="14">
        <v>8.7183999999999998E-2</v>
      </c>
      <c r="AZ93" s="14">
        <v>7.7810000000000004E-2</v>
      </c>
      <c r="BA93" s="14">
        <v>0.12349400000000001</v>
      </c>
      <c r="BB93" s="14">
        <v>0.12298000000000001</v>
      </c>
      <c r="BC93" s="14">
        <v>8.4723000000000007E-2</v>
      </c>
      <c r="BD93" s="14">
        <v>0.109733</v>
      </c>
      <c r="BE93" s="14">
        <v>8.7081000000000006E-2</v>
      </c>
      <c r="BF93" s="14">
        <v>5.5919000000000003E-2</v>
      </c>
      <c r="BG93" s="14">
        <v>1.0208999999999999E-2</v>
      </c>
      <c r="BH93" s="14">
        <v>4.0037000000000003E-2</v>
      </c>
      <c r="BI93" s="14">
        <v>3.9043000000000001E-2</v>
      </c>
      <c r="BJ93" s="14">
        <v>6.7285999999999999E-2</v>
      </c>
      <c r="BK93" s="14">
        <v>0.125441</v>
      </c>
      <c r="BL93" s="14">
        <v>0.14233299999999999</v>
      </c>
      <c r="BM93" s="14">
        <v>0.15704699999999999</v>
      </c>
      <c r="BN93" s="14">
        <v>4.4892000000000001E-2</v>
      </c>
      <c r="BO93" s="14">
        <v>0.109196</v>
      </c>
      <c r="BP93" s="14">
        <v>0.108127</v>
      </c>
      <c r="BQ93" s="14">
        <v>0.12611700000000001</v>
      </c>
      <c r="BR93" s="14">
        <v>0.114597</v>
      </c>
      <c r="BS93" s="14">
        <v>0.14014299999999999</v>
      </c>
      <c r="BT93" s="14">
        <v>0.16350899999999999</v>
      </c>
      <c r="BU93" s="14">
        <v>0.17127300000000001</v>
      </c>
      <c r="BV93" s="14">
        <v>0.18103900000000001</v>
      </c>
      <c r="BW93" s="14">
        <v>0.18524299999999999</v>
      </c>
      <c r="BX93" s="14">
        <v>0.18782199999999999</v>
      </c>
      <c r="BY93" s="14">
        <v>-3.4491000000000001E-2</v>
      </c>
      <c r="BZ93" s="14">
        <v>-5.135E-2</v>
      </c>
      <c r="CA93" s="14">
        <v>-2.793E-2</v>
      </c>
      <c r="CB93" s="14">
        <v>1.899E-2</v>
      </c>
      <c r="CC93" s="14">
        <v>5.8979999999999998E-2</v>
      </c>
      <c r="CD93" s="14">
        <v>3.2675999999999997E-2</v>
      </c>
      <c r="CE93" s="14">
        <v>6.8089999999999998E-2</v>
      </c>
      <c r="CF93" s="14">
        <v>9.4916E-2</v>
      </c>
      <c r="CG93" s="14">
        <v>0.124818</v>
      </c>
      <c r="CH93" s="14">
        <v>4.9959999999999997E-2</v>
      </c>
      <c r="CI93" s="14">
        <v>0.10040300000000001</v>
      </c>
      <c r="CJ93" s="14">
        <v>0.63311799999999996</v>
      </c>
      <c r="CK93" s="14">
        <v>0.89766800000000002</v>
      </c>
      <c r="CL93" s="14">
        <v>1</v>
      </c>
      <c r="CM93" s="14">
        <v>0.93625499999999995</v>
      </c>
      <c r="CN93" s="14">
        <v>0.21938299999999999</v>
      </c>
      <c r="CO93" s="14">
        <v>3.6291999999999998E-2</v>
      </c>
      <c r="CP93" s="14">
        <v>0.12643399999999999</v>
      </c>
      <c r="CQ93" s="14">
        <v>3.1301000000000002E-2</v>
      </c>
      <c r="CR93" s="14">
        <v>0.20474700000000001</v>
      </c>
      <c r="CS93" s="14">
        <v>0.15773200000000001</v>
      </c>
      <c r="CT93" s="14">
        <v>0.26541599999999999</v>
      </c>
      <c r="CU93" s="14">
        <v>0.23064599999999999</v>
      </c>
      <c r="CV93" s="14">
        <v>0.116879</v>
      </c>
      <c r="CW93" s="14">
        <v>-6.0603999999999998E-2</v>
      </c>
      <c r="CX93" s="14">
        <v>-9.2982999999999996E-2</v>
      </c>
      <c r="CY93" s="14">
        <v>-0.106063</v>
      </c>
      <c r="CZ93" s="14">
        <v>-0.10535600000000001</v>
      </c>
      <c r="DA93" s="14">
        <v>-4.6559000000000003E-2</v>
      </c>
      <c r="DB93" s="14">
        <v>3.4610000000000001E-3</v>
      </c>
      <c r="DC93" s="14">
        <v>0.226074</v>
      </c>
      <c r="DD93" s="14">
        <v>9.8055000000000003E-2</v>
      </c>
      <c r="DE93" s="14">
        <v>0.100703</v>
      </c>
      <c r="DF93" s="14">
        <v>8.4973000000000007E-2</v>
      </c>
      <c r="DG93" s="14">
        <v>2.5947999999999999E-2</v>
      </c>
      <c r="DH93" s="14">
        <v>-7.3100999999999999E-2</v>
      </c>
      <c r="DI93" s="14">
        <v>-5.9041000000000003E-2</v>
      </c>
      <c r="DJ93" s="14">
        <v>-6.0608000000000002E-2</v>
      </c>
      <c r="DK93" s="14">
        <v>4.9831E-2</v>
      </c>
      <c r="DL93" s="14">
        <v>0.121959</v>
      </c>
      <c r="DM93" s="14">
        <v>3.4336999999999999E-2</v>
      </c>
      <c r="DN93" s="14">
        <v>0.12700800000000001</v>
      </c>
      <c r="DO93" s="14">
        <v>-1.3390000000000001E-2</v>
      </c>
      <c r="DP93" s="14">
        <v>-7.6860000000000001E-3</v>
      </c>
      <c r="DQ93" s="14">
        <v>0.15320700000000001</v>
      </c>
      <c r="DR93" s="14">
        <v>-0.139039</v>
      </c>
      <c r="DS93" s="14">
        <v>-8.1170999999999993E-2</v>
      </c>
      <c r="DT93" s="14">
        <v>-1.6449999999999999E-2</v>
      </c>
      <c r="DU93" s="14">
        <v>6.2639999999999996E-3</v>
      </c>
      <c r="DV93" s="14">
        <v>-1.9543999999999999E-2</v>
      </c>
      <c r="DW93" s="14">
        <v>-7.3430999999999996E-2</v>
      </c>
      <c r="DX93" s="14">
        <v>-7.0140999999999995E-2</v>
      </c>
      <c r="DY93" s="14">
        <v>-8.7837999999999999E-2</v>
      </c>
      <c r="DZ93" s="14">
        <v>-0.101674</v>
      </c>
      <c r="EA93" s="14">
        <v>-0.114722</v>
      </c>
      <c r="EB93" s="14">
        <v>-0.136605</v>
      </c>
      <c r="EC93" s="14">
        <v>-0.13599900000000001</v>
      </c>
      <c r="ED93" s="14">
        <v>3.3804000000000001E-2</v>
      </c>
      <c r="EE93" s="35">
        <v>13.976170000000002</v>
      </c>
      <c r="EV93">
        <v>118</v>
      </c>
      <c r="EW93">
        <f t="shared" si="1"/>
        <v>1</v>
      </c>
    </row>
    <row r="94" spans="1:153" x14ac:dyDescent="0.2">
      <c r="A94" s="13">
        <v>118</v>
      </c>
      <c r="B94" s="9">
        <v>0.153337</v>
      </c>
      <c r="C94" s="14">
        <v>0.151702</v>
      </c>
      <c r="D94" s="14">
        <v>0.16478999999999999</v>
      </c>
      <c r="E94" s="14">
        <v>0.11916499999999999</v>
      </c>
      <c r="F94" s="14">
        <v>0.12762999999999999</v>
      </c>
      <c r="G94" s="14">
        <v>0.1673</v>
      </c>
      <c r="H94" s="14">
        <v>0.21108499999999999</v>
      </c>
      <c r="I94" s="14">
        <v>0.21342</v>
      </c>
      <c r="J94" s="14">
        <v>0.23891899999999999</v>
      </c>
      <c r="K94" s="14">
        <v>0.24449699999999999</v>
      </c>
      <c r="L94" s="14">
        <v>0.22032199999999999</v>
      </c>
      <c r="M94" s="14">
        <v>0.15956300000000001</v>
      </c>
      <c r="N94" s="14">
        <v>0.108206</v>
      </c>
      <c r="O94" s="14">
        <v>5.8083999999999997E-2</v>
      </c>
      <c r="P94" s="14">
        <v>7.6159000000000004E-2</v>
      </c>
      <c r="Q94" s="14">
        <v>8.4470000000000003E-2</v>
      </c>
      <c r="R94" s="14">
        <v>0.132161</v>
      </c>
      <c r="S94" s="14">
        <v>5.9838000000000002E-2</v>
      </c>
      <c r="T94" s="14">
        <v>0.134494</v>
      </c>
      <c r="U94" s="14">
        <v>0.143791</v>
      </c>
      <c r="V94" s="14">
        <v>0.167798</v>
      </c>
      <c r="W94" s="14">
        <v>0.18831800000000001</v>
      </c>
      <c r="X94" s="14">
        <v>0.20932600000000001</v>
      </c>
      <c r="Y94" s="14">
        <v>0.21702099999999999</v>
      </c>
      <c r="Z94" s="14">
        <v>0.17732400000000001</v>
      </c>
      <c r="AA94" s="14">
        <v>0.154499</v>
      </c>
      <c r="AB94" s="14">
        <v>-5.0039999999999998E-3</v>
      </c>
      <c r="AC94" s="14">
        <v>7.0179999999999999E-3</v>
      </c>
      <c r="AD94" s="14">
        <v>5.4774999999999997E-2</v>
      </c>
      <c r="AE94" s="14">
        <v>-1.2704999999999999E-2</v>
      </c>
      <c r="AF94" s="14">
        <v>4.0665E-2</v>
      </c>
      <c r="AG94" s="14">
        <v>5.6835999999999998E-2</v>
      </c>
      <c r="AH94" s="14">
        <v>0.109109</v>
      </c>
      <c r="AI94" s="14">
        <v>0.154639</v>
      </c>
      <c r="AJ94" s="14">
        <v>0.19348799999999999</v>
      </c>
      <c r="AK94" s="14">
        <v>0.23061300000000001</v>
      </c>
      <c r="AL94" s="14">
        <v>0.245141</v>
      </c>
      <c r="AM94" s="14">
        <v>0.12840799999999999</v>
      </c>
      <c r="AN94" s="14">
        <v>0.18668899999999999</v>
      </c>
      <c r="AO94" s="14">
        <v>0.16148499999999999</v>
      </c>
      <c r="AP94" s="14">
        <v>0.182284</v>
      </c>
      <c r="AQ94" s="14">
        <v>-3.8255999999999998E-2</v>
      </c>
      <c r="AR94" s="14">
        <v>5.7029999999999997E-2</v>
      </c>
      <c r="AS94" s="14">
        <v>4.6795999999999997E-2</v>
      </c>
      <c r="AT94" s="14">
        <v>7.3450000000000001E-2</v>
      </c>
      <c r="AU94" s="14">
        <v>0.101006</v>
      </c>
      <c r="AV94" s="14">
        <v>0.10653600000000001</v>
      </c>
      <c r="AW94" s="14">
        <v>9.9227999999999997E-2</v>
      </c>
      <c r="AX94" s="14">
        <v>0.105186</v>
      </c>
      <c r="AY94" s="14">
        <v>0.103704</v>
      </c>
      <c r="AZ94" s="14">
        <v>7.6494999999999994E-2</v>
      </c>
      <c r="BA94" s="14">
        <v>0.12191100000000001</v>
      </c>
      <c r="BB94" s="14">
        <v>0.13012299999999999</v>
      </c>
      <c r="BC94" s="14">
        <v>0.11505799999999999</v>
      </c>
      <c r="BD94" s="14">
        <v>0.134688</v>
      </c>
      <c r="BE94" s="14">
        <v>6.2838000000000005E-2</v>
      </c>
      <c r="BF94" s="14">
        <v>2.3942999999999999E-2</v>
      </c>
      <c r="BG94" s="14">
        <v>2.9E-4</v>
      </c>
      <c r="BH94" s="14">
        <v>3.1610000000000002E-3</v>
      </c>
      <c r="BI94" s="14">
        <v>4.9030999999999998E-2</v>
      </c>
      <c r="BJ94" s="14">
        <v>7.5288999999999995E-2</v>
      </c>
      <c r="BK94" s="14">
        <v>0.12676899999999999</v>
      </c>
      <c r="BL94" s="14">
        <v>0.14921799999999999</v>
      </c>
      <c r="BM94" s="14">
        <v>0.102954</v>
      </c>
      <c r="BN94" s="14">
        <v>1.7821E-2</v>
      </c>
      <c r="BO94" s="14">
        <v>6.3086000000000003E-2</v>
      </c>
      <c r="BP94" s="14">
        <v>8.8215000000000002E-2</v>
      </c>
      <c r="BQ94" s="14">
        <v>0.13720299999999999</v>
      </c>
      <c r="BR94" s="14">
        <v>0.13644999999999999</v>
      </c>
      <c r="BS94" s="14">
        <v>0.16089700000000001</v>
      </c>
      <c r="BT94" s="14">
        <v>0.18737899999999999</v>
      </c>
      <c r="BU94" s="14">
        <v>0.19775400000000001</v>
      </c>
      <c r="BV94" s="14">
        <v>0.20980799999999999</v>
      </c>
      <c r="BW94" s="14">
        <v>0.212529</v>
      </c>
      <c r="BX94" s="14">
        <v>0.20921899999999999</v>
      </c>
      <c r="BY94" s="14">
        <v>-4.7878999999999998E-2</v>
      </c>
      <c r="BZ94" s="14">
        <v>-4.2450000000000002E-2</v>
      </c>
      <c r="CA94" s="14">
        <v>-4.3222999999999998E-2</v>
      </c>
      <c r="CB94" s="14">
        <v>-2.1818000000000001E-2</v>
      </c>
      <c r="CC94" s="14">
        <v>7.5891E-2</v>
      </c>
      <c r="CD94" s="14">
        <v>6.0782999999999997E-2</v>
      </c>
      <c r="CE94" s="14">
        <v>9.5907000000000006E-2</v>
      </c>
      <c r="CF94" s="14">
        <v>0.116978</v>
      </c>
      <c r="CG94" s="14">
        <v>0.153721</v>
      </c>
      <c r="CH94" s="14">
        <v>1.3114000000000001E-2</v>
      </c>
      <c r="CI94" s="14">
        <v>7.2260000000000005E-2</v>
      </c>
      <c r="CJ94" s="14">
        <v>0.48521300000000001</v>
      </c>
      <c r="CK94" s="14">
        <v>0.789775</v>
      </c>
      <c r="CL94" s="14">
        <v>0.93625499999999995</v>
      </c>
      <c r="CM94" s="14">
        <v>1</v>
      </c>
      <c r="CN94" s="14">
        <v>0.239958</v>
      </c>
      <c r="CO94" s="14">
        <v>5.3442000000000003E-2</v>
      </c>
      <c r="CP94" s="14">
        <v>7.7181E-2</v>
      </c>
      <c r="CQ94" s="14">
        <v>1.7585E-2</v>
      </c>
      <c r="CR94" s="14">
        <v>0.112401</v>
      </c>
      <c r="CS94" s="14">
        <v>0.10515099999999999</v>
      </c>
      <c r="CT94" s="14">
        <v>0.15887799999999999</v>
      </c>
      <c r="CU94" s="14">
        <v>0.16178200000000001</v>
      </c>
      <c r="CV94" s="14">
        <v>7.6858999999999997E-2</v>
      </c>
      <c r="CW94" s="14">
        <v>-5.6654000000000003E-2</v>
      </c>
      <c r="CX94" s="14">
        <v>-8.9982999999999994E-2</v>
      </c>
      <c r="CY94" s="14">
        <v>-0.103295</v>
      </c>
      <c r="CZ94" s="14">
        <v>-0.110028</v>
      </c>
      <c r="DA94" s="14">
        <v>-4.9875000000000003E-2</v>
      </c>
      <c r="DB94" s="14">
        <v>3.1078000000000001E-2</v>
      </c>
      <c r="DC94" s="14">
        <v>0.16669700000000001</v>
      </c>
      <c r="DD94" s="14">
        <v>7.9230999999999996E-2</v>
      </c>
      <c r="DE94" s="14">
        <v>0.10881299999999999</v>
      </c>
      <c r="DF94" s="14">
        <v>0.12512100000000001</v>
      </c>
      <c r="DG94" s="14">
        <v>2.0799999999999999E-2</v>
      </c>
      <c r="DH94" s="14">
        <v>-6.2739000000000003E-2</v>
      </c>
      <c r="DI94" s="14">
        <v>-3.8457999999999999E-2</v>
      </c>
      <c r="DJ94" s="14">
        <v>-3.9447000000000003E-2</v>
      </c>
      <c r="DK94" s="14">
        <v>5.1111999999999998E-2</v>
      </c>
      <c r="DL94" s="14">
        <v>0.13297</v>
      </c>
      <c r="DM94" s="14">
        <v>1.7388000000000001E-2</v>
      </c>
      <c r="DN94" s="14">
        <v>0.165543</v>
      </c>
      <c r="DO94" s="14">
        <v>-3.0457999999999999E-2</v>
      </c>
      <c r="DP94" s="14">
        <v>-5.2818999999999998E-2</v>
      </c>
      <c r="DQ94" s="14">
        <v>0.179618</v>
      </c>
      <c r="DR94" s="14">
        <v>-0.14402400000000001</v>
      </c>
      <c r="DS94" s="14">
        <v>-0.112153</v>
      </c>
      <c r="DT94" s="14">
        <v>-1.3883E-2</v>
      </c>
      <c r="DU94" s="14">
        <v>-6.3530000000000001E-3</v>
      </c>
      <c r="DV94" s="14">
        <v>-2.7356999999999999E-2</v>
      </c>
      <c r="DW94" s="14">
        <v>-9.6204999999999999E-2</v>
      </c>
      <c r="DX94" s="14">
        <v>-9.0824000000000002E-2</v>
      </c>
      <c r="DY94" s="14">
        <v>-0.107585</v>
      </c>
      <c r="DZ94" s="14">
        <v>-0.114733</v>
      </c>
      <c r="EA94" s="14">
        <v>-0.12426</v>
      </c>
      <c r="EB94" s="14">
        <v>-0.14633499999999999</v>
      </c>
      <c r="EC94" s="14">
        <v>-0.139956</v>
      </c>
      <c r="ED94" s="14">
        <v>2.3907999999999999E-2</v>
      </c>
      <c r="EE94" s="35">
        <v>13.256088000000009</v>
      </c>
      <c r="EV94">
        <v>119</v>
      </c>
      <c r="EW94">
        <f t="shared" si="1"/>
        <v>1</v>
      </c>
    </row>
    <row r="95" spans="1:153" x14ac:dyDescent="0.2">
      <c r="A95" s="13">
        <v>119</v>
      </c>
      <c r="B95" s="9">
        <v>5.6403000000000002E-2</v>
      </c>
      <c r="C95" s="14">
        <v>6.2536999999999995E-2</v>
      </c>
      <c r="D95" s="14">
        <v>0.161547</v>
      </c>
      <c r="E95" s="14">
        <v>0.25236199999999998</v>
      </c>
      <c r="F95" s="14">
        <v>0.497641</v>
      </c>
      <c r="G95" s="14">
        <v>0.51362600000000003</v>
      </c>
      <c r="H95" s="14">
        <v>0.52656400000000003</v>
      </c>
      <c r="I95" s="14">
        <v>0.52147600000000005</v>
      </c>
      <c r="J95" s="14">
        <v>0.51447299999999996</v>
      </c>
      <c r="K95" s="14">
        <v>0.48680800000000002</v>
      </c>
      <c r="L95" s="14">
        <v>0.47502800000000001</v>
      </c>
      <c r="M95" s="14">
        <v>0.36041099999999998</v>
      </c>
      <c r="N95" s="14">
        <v>-4.2895000000000003E-2</v>
      </c>
      <c r="O95" s="14">
        <v>4.8542000000000002E-2</v>
      </c>
      <c r="P95" s="14">
        <v>6.5896999999999997E-2</v>
      </c>
      <c r="Q95" s="14">
        <v>-5.6411999999999997E-2</v>
      </c>
      <c r="R95" s="14">
        <v>2.0830999999999999E-2</v>
      </c>
      <c r="S95" s="14">
        <v>0.61604599999999998</v>
      </c>
      <c r="T95" s="14">
        <v>0.87207299999999999</v>
      </c>
      <c r="U95" s="14">
        <v>0.92220299999999999</v>
      </c>
      <c r="V95" s="14">
        <v>0.84603899999999999</v>
      </c>
      <c r="W95" s="14">
        <v>0.79080600000000001</v>
      </c>
      <c r="X95" s="14">
        <v>0.70889999999999997</v>
      </c>
      <c r="Y95" s="14">
        <v>0.657219</v>
      </c>
      <c r="Z95" s="14">
        <v>0.61303799999999997</v>
      </c>
      <c r="AA95" s="14">
        <v>0.52103600000000005</v>
      </c>
      <c r="AB95" s="14">
        <v>-4.2009999999999999E-3</v>
      </c>
      <c r="AC95" s="14">
        <v>1.4213999999999999E-2</v>
      </c>
      <c r="AD95" s="14">
        <v>2.4627E-2</v>
      </c>
      <c r="AE95" s="14">
        <v>0.44678899999999999</v>
      </c>
      <c r="AF95" s="14">
        <v>0.62063100000000004</v>
      </c>
      <c r="AG95" s="14">
        <v>0.64837</v>
      </c>
      <c r="AH95" s="14">
        <v>0.66685399999999995</v>
      </c>
      <c r="AI95" s="14">
        <v>0.64358800000000005</v>
      </c>
      <c r="AJ95" s="14">
        <v>0.587391</v>
      </c>
      <c r="AK95" s="14">
        <v>0.53772900000000001</v>
      </c>
      <c r="AL95" s="14">
        <v>0.49099399999999999</v>
      </c>
      <c r="AM95" s="14">
        <v>0.36474099999999998</v>
      </c>
      <c r="AN95" s="14">
        <v>-4.28E-4</v>
      </c>
      <c r="AO95" s="14">
        <v>-2.5035999999999999E-2</v>
      </c>
      <c r="AP95" s="14">
        <v>-1.1516999999999999E-2</v>
      </c>
      <c r="AQ95" s="14">
        <v>-3.6303000000000002E-2</v>
      </c>
      <c r="AR95" s="14">
        <v>0.16389799999999999</v>
      </c>
      <c r="AS95" s="14">
        <v>0.199936</v>
      </c>
      <c r="AT95" s="14">
        <v>0.215449</v>
      </c>
      <c r="AU95" s="14">
        <v>0.217581</v>
      </c>
      <c r="AV95" s="14">
        <v>0.228912</v>
      </c>
      <c r="AW95" s="14">
        <v>0.24074999999999999</v>
      </c>
      <c r="AX95" s="14">
        <v>0.24016999999999999</v>
      </c>
      <c r="AY95" s="14">
        <v>0.235873</v>
      </c>
      <c r="AZ95" s="14">
        <v>-1.3727E-2</v>
      </c>
      <c r="BA95" s="14">
        <v>-3.6889999999999999E-2</v>
      </c>
      <c r="BB95" s="14">
        <v>-3.6700000000000003E-2</v>
      </c>
      <c r="BC95" s="14">
        <v>0.55313800000000002</v>
      </c>
      <c r="BD95" s="14">
        <v>0.63556699999999999</v>
      </c>
      <c r="BE95" s="14">
        <v>-3.0771E-2</v>
      </c>
      <c r="BF95" s="14">
        <v>2.2634000000000001E-2</v>
      </c>
      <c r="BG95" s="14">
        <v>-5.2100000000000002E-3</v>
      </c>
      <c r="BH95" s="14">
        <v>0.13369400000000001</v>
      </c>
      <c r="BI95" s="14">
        <v>0.58532399999999996</v>
      </c>
      <c r="BJ95" s="14">
        <v>0.61541999999999997</v>
      </c>
      <c r="BK95" s="14">
        <v>0.65848300000000004</v>
      </c>
      <c r="BL95" s="14">
        <v>0.63127999999999995</v>
      </c>
      <c r="BM95" s="14">
        <v>-4.7277E-2</v>
      </c>
      <c r="BN95" s="14">
        <v>-3.8941000000000003E-2</v>
      </c>
      <c r="BO95" s="14">
        <v>0.27123999999999998</v>
      </c>
      <c r="BP95" s="14">
        <v>0.57261600000000001</v>
      </c>
      <c r="BQ95" s="14">
        <v>0.68718500000000005</v>
      </c>
      <c r="BR95" s="14">
        <v>0.67318299999999998</v>
      </c>
      <c r="BS95" s="14">
        <v>0.66981900000000005</v>
      </c>
      <c r="BT95" s="14">
        <v>0.63676100000000002</v>
      </c>
      <c r="BU95" s="14">
        <v>0.58720899999999998</v>
      </c>
      <c r="BV95" s="14">
        <v>0.59641900000000003</v>
      </c>
      <c r="BW95" s="14">
        <v>0.58570699999999998</v>
      </c>
      <c r="BX95" s="14">
        <v>0.53718299999999997</v>
      </c>
      <c r="BY95" s="14">
        <v>2.9073000000000002E-2</v>
      </c>
      <c r="BZ95" s="14">
        <v>4.2154999999999998E-2</v>
      </c>
      <c r="CA95" s="14">
        <v>-3.7923999999999999E-2</v>
      </c>
      <c r="CB95" s="14">
        <v>6.3586000000000004E-2</v>
      </c>
      <c r="CC95" s="14">
        <v>0.44548399999999999</v>
      </c>
      <c r="CD95" s="14">
        <v>0.48233799999999999</v>
      </c>
      <c r="CE95" s="14">
        <v>0.50095999999999996</v>
      </c>
      <c r="CF95" s="14">
        <v>0.48852800000000002</v>
      </c>
      <c r="CG95" s="14">
        <v>0.37367600000000001</v>
      </c>
      <c r="CH95" s="14">
        <v>-2.6905999999999999E-2</v>
      </c>
      <c r="CI95" s="14">
        <v>1.6847999999999998E-2</v>
      </c>
      <c r="CJ95" s="14">
        <v>0.113256</v>
      </c>
      <c r="CK95" s="14">
        <v>0.16364200000000001</v>
      </c>
      <c r="CL95" s="14">
        <v>0.21938299999999999</v>
      </c>
      <c r="CM95" s="14">
        <v>0.239958</v>
      </c>
      <c r="CN95" s="14">
        <v>1</v>
      </c>
      <c r="CO95" s="14">
        <v>8.4684999999999996E-2</v>
      </c>
      <c r="CP95" s="14">
        <v>7.6185000000000003E-2</v>
      </c>
      <c r="CQ95" s="14">
        <v>-1.0603E-2</v>
      </c>
      <c r="CR95" s="14">
        <v>-2.2408000000000001E-2</v>
      </c>
      <c r="CS95" s="14">
        <v>-4.3890999999999999E-2</v>
      </c>
      <c r="CT95" s="14">
        <v>-2.8808E-2</v>
      </c>
      <c r="CU95" s="14">
        <v>4.0405000000000003E-2</v>
      </c>
      <c r="CV95" s="14">
        <v>2.8364E-2</v>
      </c>
      <c r="CW95" s="14">
        <v>-0.10269300000000001</v>
      </c>
      <c r="CX95" s="14">
        <v>-0.11179</v>
      </c>
      <c r="CY95" s="14">
        <v>-0.12335400000000001</v>
      </c>
      <c r="CZ95" s="14">
        <v>-0.13972200000000001</v>
      </c>
      <c r="DA95" s="14">
        <v>-0.135493</v>
      </c>
      <c r="DB95" s="14">
        <v>0.105839</v>
      </c>
      <c r="DC95" s="14">
        <v>-8.7100000000000003E-4</v>
      </c>
      <c r="DD95" s="14">
        <v>6.1399999999999996E-4</v>
      </c>
      <c r="DE95" s="14">
        <v>3.3507000000000002E-2</v>
      </c>
      <c r="DF95" s="14">
        <v>0.26198500000000002</v>
      </c>
      <c r="DG95" s="14">
        <v>2.3774E-2</v>
      </c>
      <c r="DH95" s="14">
        <v>1.6211E-2</v>
      </c>
      <c r="DI95" s="14">
        <v>4.4835E-2</v>
      </c>
      <c r="DJ95" s="14">
        <v>4.5372999999999997E-2</v>
      </c>
      <c r="DK95" s="14">
        <v>-1.6410000000000001E-2</v>
      </c>
      <c r="DL95" s="14">
        <v>0.115272</v>
      </c>
      <c r="DM95" s="14">
        <v>-2.5759000000000001E-2</v>
      </c>
      <c r="DN95" s="14">
        <v>0.38958999999999999</v>
      </c>
      <c r="DO95" s="14">
        <v>0.14776300000000001</v>
      </c>
      <c r="DP95" s="14">
        <v>-3.2953000000000003E-2</v>
      </c>
      <c r="DQ95" s="14">
        <v>0.174039</v>
      </c>
      <c r="DR95" s="14">
        <v>-0.25776300000000002</v>
      </c>
      <c r="DS95" s="14">
        <v>-0.15786500000000001</v>
      </c>
      <c r="DT95" s="14">
        <v>-3.9244000000000001E-2</v>
      </c>
      <c r="DU95" s="14">
        <v>-0.16353799999999999</v>
      </c>
      <c r="DV95" s="14">
        <v>-0.209397</v>
      </c>
      <c r="DW95" s="14">
        <v>-0.29440100000000002</v>
      </c>
      <c r="DX95" s="14">
        <v>-0.28591499999999997</v>
      </c>
      <c r="DY95" s="14">
        <v>-0.33332299999999998</v>
      </c>
      <c r="DZ95" s="14">
        <v>-0.32657900000000001</v>
      </c>
      <c r="EA95" s="14">
        <v>-0.32957399999999998</v>
      </c>
      <c r="EB95" s="14">
        <v>-0.33279500000000001</v>
      </c>
      <c r="EC95" s="14">
        <v>-0.31183300000000003</v>
      </c>
      <c r="ED95" s="14">
        <v>-7.6034000000000004E-2</v>
      </c>
      <c r="EE95" s="35">
        <v>28.956039000000001</v>
      </c>
      <c r="EV95">
        <v>120</v>
      </c>
      <c r="EW95">
        <f t="shared" si="1"/>
        <v>1</v>
      </c>
    </row>
    <row r="96" spans="1:153" x14ac:dyDescent="0.2">
      <c r="A96" s="13">
        <v>124</v>
      </c>
      <c r="B96" s="9">
        <v>0.106852</v>
      </c>
      <c r="C96" s="14">
        <v>6.8689E-2</v>
      </c>
      <c r="D96" s="14">
        <v>2.2048999999999999E-2</v>
      </c>
      <c r="E96" s="14">
        <v>2.469E-2</v>
      </c>
      <c r="F96" s="14">
        <v>5.6353E-2</v>
      </c>
      <c r="G96" s="14">
        <v>4.6031000000000002E-2</v>
      </c>
      <c r="H96" s="14">
        <v>2.3536999999999999E-2</v>
      </c>
      <c r="I96" s="14">
        <v>3.1996999999999998E-2</v>
      </c>
      <c r="J96" s="14">
        <v>4.1411000000000003E-2</v>
      </c>
      <c r="K96" s="14">
        <v>5.8250999999999997E-2</v>
      </c>
      <c r="L96" s="14">
        <v>9.7944000000000003E-2</v>
      </c>
      <c r="M96" s="14">
        <v>8.6135000000000003E-2</v>
      </c>
      <c r="N96" s="14">
        <v>4.3922999999999997E-2</v>
      </c>
      <c r="O96" s="14">
        <v>-6.0387000000000003E-2</v>
      </c>
      <c r="P96" s="14">
        <v>5.6064000000000003E-2</v>
      </c>
      <c r="Q96" s="14">
        <v>-1.518E-3</v>
      </c>
      <c r="R96" s="14">
        <v>7.6124999999999998E-2</v>
      </c>
      <c r="S96" s="14">
        <v>5.6217000000000003E-2</v>
      </c>
      <c r="T96" s="14">
        <v>6.8189E-2</v>
      </c>
      <c r="U96" s="14">
        <v>7.4583999999999998E-2</v>
      </c>
      <c r="V96" s="14">
        <v>0.10987</v>
      </c>
      <c r="W96" s="14">
        <v>0.13336899999999999</v>
      </c>
      <c r="X96" s="14">
        <v>0.134931</v>
      </c>
      <c r="Y96" s="14">
        <v>0.139012</v>
      </c>
      <c r="Z96" s="14">
        <v>0.132878</v>
      </c>
      <c r="AA96" s="14">
        <v>9.8288E-2</v>
      </c>
      <c r="AB96" s="14">
        <v>-9.835E-3</v>
      </c>
      <c r="AC96" s="14">
        <v>5.0424999999999998E-2</v>
      </c>
      <c r="AD96" s="14">
        <v>-3.5153999999999998E-2</v>
      </c>
      <c r="AE96" s="14">
        <v>3.9954000000000003E-2</v>
      </c>
      <c r="AF96" s="14">
        <v>6.6500000000000001E-4</v>
      </c>
      <c r="AG96" s="14">
        <v>5.0916000000000003E-2</v>
      </c>
      <c r="AH96" s="14">
        <v>7.1633000000000002E-2</v>
      </c>
      <c r="AI96" s="14">
        <v>9.6075999999999995E-2</v>
      </c>
      <c r="AJ96" s="14">
        <v>0.11772100000000001</v>
      </c>
      <c r="AK96" s="14">
        <v>0.13462199999999999</v>
      </c>
      <c r="AL96" s="14">
        <v>0.111342</v>
      </c>
      <c r="AM96" s="14">
        <v>4.9923000000000002E-2</v>
      </c>
      <c r="AN96" s="14">
        <v>-2.9780000000000001E-2</v>
      </c>
      <c r="AO96" s="14">
        <v>-2.4161999999999999E-2</v>
      </c>
      <c r="AP96" s="14">
        <v>-5.4812E-2</v>
      </c>
      <c r="AQ96" s="14">
        <v>-2.0003E-2</v>
      </c>
      <c r="AR96" s="14">
        <v>1.7316999999999999E-2</v>
      </c>
      <c r="AS96" s="14">
        <v>-2.6411E-2</v>
      </c>
      <c r="AT96" s="14">
        <v>-3.3893E-2</v>
      </c>
      <c r="AU96" s="14">
        <v>-2.9211999999999998E-2</v>
      </c>
      <c r="AV96" s="14">
        <v>-1.9323E-2</v>
      </c>
      <c r="AW96" s="14">
        <v>-1.0551E-2</v>
      </c>
      <c r="AX96" s="14">
        <v>6.1600000000000001E-4</v>
      </c>
      <c r="AY96" s="14">
        <v>2.1610000000000002E-3</v>
      </c>
      <c r="AZ96" s="14">
        <v>-7.3675000000000004E-2</v>
      </c>
      <c r="BA96" s="14">
        <v>-7.4064000000000005E-2</v>
      </c>
      <c r="BB96" s="14">
        <v>-7.9232999999999998E-2</v>
      </c>
      <c r="BC96" s="14">
        <v>1.9584000000000001E-2</v>
      </c>
      <c r="BD96" s="14">
        <v>6.9223000000000007E-2</v>
      </c>
      <c r="BE96" s="14">
        <v>-7.5276999999999997E-2</v>
      </c>
      <c r="BF96" s="14">
        <v>-4.5435999999999997E-2</v>
      </c>
      <c r="BG96" s="14">
        <v>1.5355000000000001E-2</v>
      </c>
      <c r="BH96" s="14">
        <v>-2.9269E-2</v>
      </c>
      <c r="BI96" s="14">
        <v>7.5976000000000002E-2</v>
      </c>
      <c r="BJ96" s="14">
        <v>8.9714000000000002E-2</v>
      </c>
      <c r="BK96" s="14">
        <v>7.4580999999999995E-2</v>
      </c>
      <c r="BL96" s="14">
        <v>8.5202E-2</v>
      </c>
      <c r="BM96" s="14">
        <v>8.8597999999999996E-2</v>
      </c>
      <c r="BN96" s="14">
        <v>9.1800000000000007E-2</v>
      </c>
      <c r="BO96" s="14">
        <v>5.1068000000000002E-2</v>
      </c>
      <c r="BP96" s="14">
        <v>1.3608E-2</v>
      </c>
      <c r="BQ96" s="14">
        <v>4.1838E-2</v>
      </c>
      <c r="BR96" s="14">
        <v>5.0481999999999999E-2</v>
      </c>
      <c r="BS96" s="14">
        <v>7.8312999999999994E-2</v>
      </c>
      <c r="BT96" s="14">
        <v>8.8703000000000004E-2</v>
      </c>
      <c r="BU96" s="14">
        <v>0.11874700000000001</v>
      </c>
      <c r="BV96" s="14">
        <v>0.100966</v>
      </c>
      <c r="BW96" s="14">
        <v>0.108143</v>
      </c>
      <c r="BX96" s="14">
        <v>9.5512E-2</v>
      </c>
      <c r="BY96" s="14">
        <v>8.4207000000000004E-2</v>
      </c>
      <c r="BZ96" s="14">
        <v>6.6904000000000005E-2</v>
      </c>
      <c r="CA96" s="14">
        <v>7.1827000000000002E-2</v>
      </c>
      <c r="CB96" s="14">
        <v>-1.0815999999999999E-2</v>
      </c>
      <c r="CC96" s="14">
        <v>2.2339999999999999E-3</v>
      </c>
      <c r="CD96" s="14">
        <v>5.3530000000000001E-3</v>
      </c>
      <c r="CE96" s="14">
        <v>6.6730999999999999E-2</v>
      </c>
      <c r="CF96" s="14">
        <v>9.2531000000000002E-2</v>
      </c>
      <c r="CG96" s="14">
        <v>0.120796</v>
      </c>
      <c r="CH96" s="14">
        <v>3.8642000000000003E-2</v>
      </c>
      <c r="CI96" s="14">
        <v>8.4211999999999995E-2</v>
      </c>
      <c r="CJ96" s="14">
        <v>-2.3141999999999999E-2</v>
      </c>
      <c r="CK96" s="14">
        <v>2.3032E-2</v>
      </c>
      <c r="CL96" s="14">
        <v>3.6291999999999998E-2</v>
      </c>
      <c r="CM96" s="14">
        <v>5.3442000000000003E-2</v>
      </c>
      <c r="CN96" s="14">
        <v>8.4684999999999996E-2</v>
      </c>
      <c r="CO96" s="14">
        <v>1</v>
      </c>
      <c r="CP96" s="14">
        <v>0.47813800000000001</v>
      </c>
      <c r="CQ96" s="14">
        <v>-2.4235E-2</v>
      </c>
      <c r="CR96" s="14">
        <v>-4.8293000000000003E-2</v>
      </c>
      <c r="CS96" s="14">
        <v>-6.7884E-2</v>
      </c>
      <c r="CT96" s="14">
        <v>-6.1594000000000003E-2</v>
      </c>
      <c r="CU96" s="14">
        <v>-8.4681999999999993E-2</v>
      </c>
      <c r="CV96" s="14">
        <v>-0.117065</v>
      </c>
      <c r="CW96" s="14">
        <v>5.0409000000000002E-2</v>
      </c>
      <c r="CX96" s="14">
        <v>4.8016999999999997E-2</v>
      </c>
      <c r="CY96" s="14">
        <v>5.3835000000000001E-2</v>
      </c>
      <c r="CZ96" s="14">
        <v>3.7793E-2</v>
      </c>
      <c r="DA96" s="14">
        <v>4.0328000000000003E-2</v>
      </c>
      <c r="DB96" s="14">
        <v>-3.9179999999999996E-3</v>
      </c>
      <c r="DC96" s="14">
        <v>1.5439E-2</v>
      </c>
      <c r="DD96" s="14">
        <v>2.0816999999999999E-2</v>
      </c>
      <c r="DE96" s="14">
        <v>3.2395E-2</v>
      </c>
      <c r="DF96" s="14">
        <v>4.0738000000000003E-2</v>
      </c>
      <c r="DG96" s="14">
        <v>-1.5472E-2</v>
      </c>
      <c r="DH96" s="14">
        <v>-2.2747E-2</v>
      </c>
      <c r="DI96" s="14">
        <v>-1.9386E-2</v>
      </c>
      <c r="DJ96" s="14">
        <v>-1.9886000000000001E-2</v>
      </c>
      <c r="DK96" s="14">
        <v>-3.7699000000000003E-2</v>
      </c>
      <c r="DL96" s="14">
        <v>0.108296</v>
      </c>
      <c r="DM96" s="14">
        <v>3.8799E-2</v>
      </c>
      <c r="DN96" s="14">
        <v>9.4760999999999998E-2</v>
      </c>
      <c r="DO96" s="14">
        <v>4.6709000000000001E-2</v>
      </c>
      <c r="DP96" s="14">
        <v>-1.5951E-2</v>
      </c>
      <c r="DQ96" s="14">
        <v>-1.2668E-2</v>
      </c>
      <c r="DR96" s="14">
        <v>-7.6312000000000005E-2</v>
      </c>
      <c r="DS96" s="14">
        <v>6.5267000000000006E-2</v>
      </c>
      <c r="DT96" s="14">
        <v>-6.9030000000000003E-3</v>
      </c>
      <c r="DU96" s="14">
        <v>-9.9590999999999999E-2</v>
      </c>
      <c r="DV96" s="14">
        <v>-4.4828E-2</v>
      </c>
      <c r="DW96" s="14">
        <v>-7.4552999999999994E-2</v>
      </c>
      <c r="DX96" s="14">
        <v>-6.3913999999999999E-2</v>
      </c>
      <c r="DY96" s="14">
        <v>-7.1979000000000001E-2</v>
      </c>
      <c r="DZ96" s="14">
        <v>-5.1480999999999999E-2</v>
      </c>
      <c r="EA96" s="14">
        <v>-4.4207999999999997E-2</v>
      </c>
      <c r="EB96" s="14">
        <v>-8.4399000000000002E-2</v>
      </c>
      <c r="EC96" s="14">
        <v>3.7828000000000001E-2</v>
      </c>
      <c r="ED96" s="14">
        <v>-2.2950000000000002E-3</v>
      </c>
      <c r="EE96" s="35">
        <v>4.9907340000000016</v>
      </c>
      <c r="EV96">
        <v>124</v>
      </c>
      <c r="EW96">
        <f t="shared" si="1"/>
        <v>0</v>
      </c>
    </row>
    <row r="97" spans="1:153" x14ac:dyDescent="0.2">
      <c r="A97" s="13">
        <v>125</v>
      </c>
      <c r="B97" s="9">
        <v>9.5449000000000006E-2</v>
      </c>
      <c r="C97" s="14">
        <v>0.108557</v>
      </c>
      <c r="D97" s="14">
        <v>0.14145099999999999</v>
      </c>
      <c r="E97" s="14">
        <v>8.4890999999999994E-2</v>
      </c>
      <c r="F97" s="14">
        <v>7.4607999999999994E-2</v>
      </c>
      <c r="G97" s="14">
        <v>7.4351E-2</v>
      </c>
      <c r="H97" s="14">
        <v>4.6047999999999999E-2</v>
      </c>
      <c r="I97" s="14">
        <v>2.3037999999999999E-2</v>
      </c>
      <c r="J97" s="14">
        <v>1.0291E-2</v>
      </c>
      <c r="K97" s="14">
        <v>9.7429999999999999E-3</v>
      </c>
      <c r="L97" s="14">
        <v>7.306E-3</v>
      </c>
      <c r="M97" s="14">
        <v>1.0524E-2</v>
      </c>
      <c r="N97" s="14">
        <v>0.23776600000000001</v>
      </c>
      <c r="O97" s="14">
        <v>0.13511200000000001</v>
      </c>
      <c r="P97" s="14">
        <v>8.5649000000000003E-2</v>
      </c>
      <c r="Q97" s="14">
        <v>0.27302599999999999</v>
      </c>
      <c r="R97" s="14">
        <v>0.16145399999999999</v>
      </c>
      <c r="S97" s="14">
        <v>9.2372999999999997E-2</v>
      </c>
      <c r="T97" s="14">
        <v>0.14548</v>
      </c>
      <c r="U97" s="14">
        <v>9.0196999999999999E-2</v>
      </c>
      <c r="V97" s="14">
        <v>3.4646000000000003E-2</v>
      </c>
      <c r="W97" s="14">
        <v>9.7710000000000002E-3</v>
      </c>
      <c r="X97" s="14">
        <v>-1.4586999999999999E-2</v>
      </c>
      <c r="Y97" s="14">
        <v>-2.521E-2</v>
      </c>
      <c r="Z97" s="14">
        <v>-3.9292000000000001E-2</v>
      </c>
      <c r="AA97" s="14">
        <v>-6.3280000000000003E-2</v>
      </c>
      <c r="AB97" s="14">
        <v>4.2833000000000003E-2</v>
      </c>
      <c r="AC97" s="14">
        <v>-9.9226999999999996E-2</v>
      </c>
      <c r="AD97" s="14">
        <v>-3.3896000000000003E-2</v>
      </c>
      <c r="AE97" s="14">
        <v>6.4503000000000005E-2</v>
      </c>
      <c r="AF97" s="14">
        <v>0.117288</v>
      </c>
      <c r="AG97" s="14">
        <v>8.0668000000000004E-2</v>
      </c>
      <c r="AH97" s="14">
        <v>3.3790000000000001E-2</v>
      </c>
      <c r="AI97" s="14">
        <v>3.5140000000000002E-3</v>
      </c>
      <c r="AJ97" s="14">
        <v>-3.1403E-2</v>
      </c>
      <c r="AK97" s="14">
        <v>-4.5187999999999999E-2</v>
      </c>
      <c r="AL97" s="14">
        <v>-7.2022000000000003E-2</v>
      </c>
      <c r="AM97" s="14">
        <v>-0.12709200000000001</v>
      </c>
      <c r="AN97" s="14">
        <v>0.29039999999999999</v>
      </c>
      <c r="AO97" s="14">
        <v>0.34246100000000002</v>
      </c>
      <c r="AP97" s="14">
        <v>0.269847</v>
      </c>
      <c r="AQ97" s="14">
        <v>5.858E-2</v>
      </c>
      <c r="AR97" s="14">
        <v>0.19436</v>
      </c>
      <c r="AS97" s="14">
        <v>0.13390299999999999</v>
      </c>
      <c r="AT97" s="14">
        <v>0.11097</v>
      </c>
      <c r="AU97" s="14">
        <v>0.107308</v>
      </c>
      <c r="AV97" s="14">
        <v>0.122998</v>
      </c>
      <c r="AW97" s="14">
        <v>0.123319</v>
      </c>
      <c r="AX97" s="14">
        <v>0.128918</v>
      </c>
      <c r="AY97" s="14">
        <v>0.126253</v>
      </c>
      <c r="AZ97" s="14">
        <v>1.2829999999999999E-2</v>
      </c>
      <c r="BA97" s="14">
        <v>2.5538999999999999E-2</v>
      </c>
      <c r="BB97" s="14">
        <v>-6.7559999999999995E-2</v>
      </c>
      <c r="BC97" s="14">
        <v>-4.8981999999999998E-2</v>
      </c>
      <c r="BD97" s="14">
        <v>-4.0552999999999999E-2</v>
      </c>
      <c r="BE97" s="14">
        <v>7.1143999999999999E-2</v>
      </c>
      <c r="BF97" s="14">
        <v>6.3694000000000001E-2</v>
      </c>
      <c r="BG97" s="14">
        <v>7.7438000000000007E-2</v>
      </c>
      <c r="BH97" s="14">
        <v>4.8947999999999998E-2</v>
      </c>
      <c r="BI97" s="14">
        <v>3.0754E-2</v>
      </c>
      <c r="BJ97" s="14">
        <v>5.1825000000000003E-2</v>
      </c>
      <c r="BK97" s="14">
        <v>3.5110000000000002E-2</v>
      </c>
      <c r="BL97" s="14">
        <v>7.9290000000000003E-3</v>
      </c>
      <c r="BM97" s="14">
        <v>0.31175999999999998</v>
      </c>
      <c r="BN97" s="14">
        <v>0.144761</v>
      </c>
      <c r="BO97" s="14">
        <v>0.15294199999999999</v>
      </c>
      <c r="BP97" s="14">
        <v>0.122419</v>
      </c>
      <c r="BQ97" s="14">
        <v>0.130414</v>
      </c>
      <c r="BR97" s="14">
        <v>0.10674</v>
      </c>
      <c r="BS97" s="14">
        <v>8.8496000000000005E-2</v>
      </c>
      <c r="BT97" s="14">
        <v>8.9067999999999994E-2</v>
      </c>
      <c r="BU97" s="14">
        <v>8.8186E-2</v>
      </c>
      <c r="BV97" s="14">
        <v>5.4906000000000003E-2</v>
      </c>
      <c r="BW97" s="14">
        <v>4.8156999999999998E-2</v>
      </c>
      <c r="BX97" s="14">
        <v>6.5433000000000005E-2</v>
      </c>
      <c r="BY97" s="14">
        <v>0.15938099999999999</v>
      </c>
      <c r="BZ97" s="14">
        <v>9.2100000000000001E-2</v>
      </c>
      <c r="CA97" s="14">
        <v>6.9955000000000003E-2</v>
      </c>
      <c r="CB97" s="14">
        <v>-3.0619E-2</v>
      </c>
      <c r="CC97" s="14">
        <v>3.1292E-2</v>
      </c>
      <c r="CD97" s="14">
        <v>5.8589999999999996E-3</v>
      </c>
      <c r="CE97" s="14">
        <v>7.6740000000000003E-3</v>
      </c>
      <c r="CF97" s="14">
        <v>2.1357000000000001E-2</v>
      </c>
      <c r="CG97" s="14">
        <v>-1.0947E-2</v>
      </c>
      <c r="CH97" s="14">
        <v>0.159001</v>
      </c>
      <c r="CI97" s="14">
        <v>0.144927</v>
      </c>
      <c r="CJ97" s="14">
        <v>7.6567999999999997E-2</v>
      </c>
      <c r="CK97" s="14">
        <v>0.204877</v>
      </c>
      <c r="CL97" s="14">
        <v>0.12643399999999999</v>
      </c>
      <c r="CM97" s="14">
        <v>7.7181E-2</v>
      </c>
      <c r="CN97" s="14">
        <v>7.6185000000000003E-2</v>
      </c>
      <c r="CO97" s="14">
        <v>0.47813800000000001</v>
      </c>
      <c r="CP97" s="14">
        <v>1</v>
      </c>
      <c r="CQ97" s="14">
        <v>8.0667000000000003E-2</v>
      </c>
      <c r="CR97" s="14">
        <v>0.194549</v>
      </c>
      <c r="CS97" s="14">
        <v>3.3092000000000003E-2</v>
      </c>
      <c r="CT97" s="14">
        <v>0.25166100000000002</v>
      </c>
      <c r="CU97" s="14">
        <v>0.122725</v>
      </c>
      <c r="CV97" s="14">
        <v>-1.5736E-2</v>
      </c>
      <c r="CW97" s="14">
        <v>1.259E-2</v>
      </c>
      <c r="CX97" s="14">
        <v>2.0223999999999999E-2</v>
      </c>
      <c r="CY97" s="14">
        <v>1.6088000000000002E-2</v>
      </c>
      <c r="CZ97" s="14">
        <v>2.3560000000000001E-2</v>
      </c>
      <c r="DA97" s="14">
        <v>1.3591000000000001E-2</v>
      </c>
      <c r="DB97" s="14">
        <v>-2.2054000000000001E-2</v>
      </c>
      <c r="DC97" s="14">
        <v>0.246556</v>
      </c>
      <c r="DD97" s="14">
        <v>0.18298700000000001</v>
      </c>
      <c r="DE97" s="14">
        <v>0.114652</v>
      </c>
      <c r="DF97" s="14">
        <v>0.21335100000000001</v>
      </c>
      <c r="DG97" s="14">
        <v>3.9967999999999997E-2</v>
      </c>
      <c r="DH97" s="14">
        <v>4.3179000000000002E-2</v>
      </c>
      <c r="DI97" s="14">
        <v>-3.0155999999999999E-2</v>
      </c>
      <c r="DJ97" s="14">
        <v>-3.5979999999999998E-2</v>
      </c>
      <c r="DK97" s="14">
        <v>2.7873999999999999E-2</v>
      </c>
      <c r="DL97" s="14">
        <v>0.12003999999999999</v>
      </c>
      <c r="DM97" s="14">
        <v>7.4996999999999994E-2</v>
      </c>
      <c r="DN97" s="14">
        <v>5.5687E-2</v>
      </c>
      <c r="DO97" s="14">
        <v>-6.2229E-2</v>
      </c>
      <c r="DP97" s="14">
        <v>-1.3247E-2</v>
      </c>
      <c r="DQ97" s="14">
        <v>-6.6562999999999997E-2</v>
      </c>
      <c r="DR97" s="14">
        <v>3.5445999999999998E-2</v>
      </c>
      <c r="DS97" s="14">
        <v>4.9180000000000001E-2</v>
      </c>
      <c r="DT97" s="14">
        <v>-3.9774999999999998E-2</v>
      </c>
      <c r="DU97" s="14">
        <v>-0.14738999999999999</v>
      </c>
      <c r="DV97" s="14">
        <v>-8.8650000000000007E-2</v>
      </c>
      <c r="DW97" s="14">
        <v>-4.8307000000000003E-2</v>
      </c>
      <c r="DX97" s="14">
        <v>-1.324E-2</v>
      </c>
      <c r="DY97" s="14">
        <v>2.8530000000000001E-3</v>
      </c>
      <c r="DZ97" s="14">
        <v>-1.277E-2</v>
      </c>
      <c r="EA97" s="14">
        <v>-1.3266999999999999E-2</v>
      </c>
      <c r="EB97" s="14">
        <v>2.7039999999999998E-3</v>
      </c>
      <c r="EC97" s="14">
        <v>-2.9321E-2</v>
      </c>
      <c r="ED97" s="14">
        <v>-5.3720999999999998E-2</v>
      </c>
      <c r="EE97" s="35">
        <v>9.3990230000000015</v>
      </c>
      <c r="EV97">
        <v>125</v>
      </c>
      <c r="EW97">
        <f t="shared" si="1"/>
        <v>0</v>
      </c>
    </row>
    <row r="98" spans="1:153" x14ac:dyDescent="0.2">
      <c r="A98" s="13">
        <v>133</v>
      </c>
      <c r="B98" s="9">
        <v>7.7202000000000007E-2</v>
      </c>
      <c r="C98" s="14">
        <v>2.6388999999999999E-2</v>
      </c>
      <c r="D98" s="14">
        <v>1.4893999999999999E-2</v>
      </c>
      <c r="E98" s="14">
        <v>1.8894000000000001E-2</v>
      </c>
      <c r="F98" s="14">
        <v>2.4261000000000001E-2</v>
      </c>
      <c r="G98" s="14">
        <v>3.3249000000000001E-2</v>
      </c>
      <c r="H98" s="14">
        <v>2.4143000000000001E-2</v>
      </c>
      <c r="I98" s="14">
        <v>2.5026E-2</v>
      </c>
      <c r="J98" s="14">
        <v>8.9510000000000006E-3</v>
      </c>
      <c r="K98" s="14">
        <v>1.3984E-2</v>
      </c>
      <c r="L98" s="14">
        <v>-7.7889999999999999E-3</v>
      </c>
      <c r="M98" s="14">
        <v>3.4640000000000001E-3</v>
      </c>
      <c r="N98" s="14">
        <v>0.14175099999999999</v>
      </c>
      <c r="O98" s="14">
        <v>0.14006399999999999</v>
      </c>
      <c r="P98" s="14">
        <v>0.17890600000000001</v>
      </c>
      <c r="Q98" s="14">
        <v>0.272399</v>
      </c>
      <c r="R98" s="14">
        <v>0.182085</v>
      </c>
      <c r="S98" s="14">
        <v>-4.3445999999999999E-2</v>
      </c>
      <c r="T98" s="14">
        <v>-3.9599000000000002E-2</v>
      </c>
      <c r="U98" s="14">
        <v>-2.7300999999999999E-2</v>
      </c>
      <c r="V98" s="14">
        <v>7.4570000000000001E-3</v>
      </c>
      <c r="W98" s="14">
        <v>3.0439999999999998E-2</v>
      </c>
      <c r="X98" s="14">
        <v>4.1085000000000003E-2</v>
      </c>
      <c r="Y98" s="14">
        <v>2.1876E-2</v>
      </c>
      <c r="Z98" s="14">
        <v>3.5070000000000001E-3</v>
      </c>
      <c r="AA98" s="14">
        <v>-8.7639999999999992E-3</v>
      </c>
      <c r="AB98" s="14">
        <v>-0.153614</v>
      </c>
      <c r="AC98" s="14">
        <v>-0.110719</v>
      </c>
      <c r="AD98" s="14">
        <v>-8.2143999999999995E-2</v>
      </c>
      <c r="AE98" s="14">
        <v>-0.117843</v>
      </c>
      <c r="AF98" s="14">
        <v>-5.0375000000000003E-2</v>
      </c>
      <c r="AG98" s="14">
        <v>-3.2301000000000003E-2</v>
      </c>
      <c r="AH98" s="14">
        <v>-9.0830000000000008E-3</v>
      </c>
      <c r="AI98" s="14">
        <v>-5.4089999999999997E-3</v>
      </c>
      <c r="AJ98" s="14">
        <v>-4.4910000000000002E-3</v>
      </c>
      <c r="AK98" s="14">
        <v>-5.9760000000000004E-3</v>
      </c>
      <c r="AL98" s="14">
        <v>-2.7099999999999997E-4</v>
      </c>
      <c r="AM98" s="14">
        <v>1.7009E-2</v>
      </c>
      <c r="AN98" s="14">
        <v>-1.9325999999999999E-2</v>
      </c>
      <c r="AO98" s="14">
        <v>-4.8689000000000003E-2</v>
      </c>
      <c r="AP98" s="14">
        <v>-5.9651000000000003E-2</v>
      </c>
      <c r="AQ98" s="14">
        <v>-3.5528999999999998E-2</v>
      </c>
      <c r="AR98" s="14">
        <v>5.1082000000000002E-2</v>
      </c>
      <c r="AS98" s="14">
        <v>4.4739000000000001E-2</v>
      </c>
      <c r="AT98" s="14">
        <v>3.3257000000000002E-2</v>
      </c>
      <c r="AU98" s="14">
        <v>1.7777999999999999E-2</v>
      </c>
      <c r="AV98" s="14">
        <v>1.009E-2</v>
      </c>
      <c r="AW98" s="14">
        <v>6.38E-4</v>
      </c>
      <c r="AX98" s="14">
        <v>-1.3200000000000001E-4</v>
      </c>
      <c r="AY98" s="14">
        <v>1.916E-3</v>
      </c>
      <c r="AZ98" s="14">
        <v>9.5270000000000007E-3</v>
      </c>
      <c r="BA98" s="14">
        <v>1.474E-3</v>
      </c>
      <c r="BB98" s="14">
        <v>2.496E-2</v>
      </c>
      <c r="BC98" s="14">
        <v>1.7476999999999999E-2</v>
      </c>
      <c r="BD98" s="14">
        <v>1.6064999999999999E-2</v>
      </c>
      <c r="BE98" s="14">
        <v>0.10334400000000001</v>
      </c>
      <c r="BF98" s="14">
        <v>0.15908900000000001</v>
      </c>
      <c r="BG98" s="14">
        <v>-2.4501999999999999E-2</v>
      </c>
      <c r="BH98" s="14">
        <v>-0.180893</v>
      </c>
      <c r="BI98" s="14">
        <v>-4.4879999999999998E-3</v>
      </c>
      <c r="BJ98" s="14">
        <v>-5.8999999999999998E-5</v>
      </c>
      <c r="BK98" s="14">
        <v>3.1511999999999998E-2</v>
      </c>
      <c r="BL98" s="14">
        <v>3.7118999999999999E-2</v>
      </c>
      <c r="BM98" s="14">
        <v>0.28067599999999998</v>
      </c>
      <c r="BN98" s="14">
        <v>0.219088</v>
      </c>
      <c r="BO98" s="14">
        <v>0.12761400000000001</v>
      </c>
      <c r="BP98" s="14">
        <v>3.8322000000000002E-2</v>
      </c>
      <c r="BQ98" s="14">
        <v>2.4736000000000001E-2</v>
      </c>
      <c r="BR98" s="14">
        <v>3.7087000000000002E-2</v>
      </c>
      <c r="BS98" s="14">
        <v>4.4200000000000003E-2</v>
      </c>
      <c r="BT98" s="14">
        <v>4.6998999999999999E-2</v>
      </c>
      <c r="BU98" s="14">
        <v>5.0644000000000002E-2</v>
      </c>
      <c r="BV98" s="14">
        <v>6.1357000000000002E-2</v>
      </c>
      <c r="BW98" s="14">
        <v>6.7849000000000007E-2</v>
      </c>
      <c r="BX98" s="14">
        <v>8.4392999999999996E-2</v>
      </c>
      <c r="BY98" s="14">
        <v>4.6109999999999996E-3</v>
      </c>
      <c r="BZ98" s="14">
        <v>1.8610000000000002E-2</v>
      </c>
      <c r="CA98" s="14">
        <v>7.7296000000000004E-2</v>
      </c>
      <c r="CB98" s="14">
        <v>6.3754000000000005E-2</v>
      </c>
      <c r="CC98" s="14">
        <v>-5.3047999999999998E-2</v>
      </c>
      <c r="CD98" s="14">
        <v>-2.1839999999999998E-2</v>
      </c>
      <c r="CE98" s="14">
        <v>4.7369999999999999E-3</v>
      </c>
      <c r="CF98" s="14">
        <v>2.7314999999999999E-2</v>
      </c>
      <c r="CG98" s="14">
        <v>-2.1870000000000001E-3</v>
      </c>
      <c r="CH98" s="14">
        <v>8.1001000000000004E-2</v>
      </c>
      <c r="CI98" s="14">
        <v>6.7720000000000002E-2</v>
      </c>
      <c r="CJ98" s="14">
        <v>-1.555E-2</v>
      </c>
      <c r="CK98" s="14">
        <v>3.9572000000000003E-2</v>
      </c>
      <c r="CL98" s="14">
        <v>3.1301000000000002E-2</v>
      </c>
      <c r="CM98" s="14">
        <v>1.7585E-2</v>
      </c>
      <c r="CN98" s="14">
        <v>-1.0603E-2</v>
      </c>
      <c r="CO98" s="14">
        <v>-2.4235E-2</v>
      </c>
      <c r="CP98" s="14">
        <v>8.0667000000000003E-2</v>
      </c>
      <c r="CQ98" s="14">
        <v>1</v>
      </c>
      <c r="CR98" s="14">
        <v>-1.219E-3</v>
      </c>
      <c r="CS98" s="14">
        <v>5.9207999999999997E-2</v>
      </c>
      <c r="CT98" s="14">
        <v>2.0305E-2</v>
      </c>
      <c r="CU98" s="14">
        <v>1.7298000000000001E-2</v>
      </c>
      <c r="CV98" s="14">
        <v>4.6859999999999999E-2</v>
      </c>
      <c r="CW98" s="14">
        <v>-3.8307000000000001E-2</v>
      </c>
      <c r="CX98" s="14">
        <v>-7.5820000000000002E-3</v>
      </c>
      <c r="CY98" s="14">
        <v>6.1200000000000002E-4</v>
      </c>
      <c r="CZ98" s="14">
        <v>-2.3410000000000002E-3</v>
      </c>
      <c r="DA98" s="14">
        <v>1.0167000000000001E-2</v>
      </c>
      <c r="DB98" s="14">
        <v>-2.24E-4</v>
      </c>
      <c r="DC98" s="14">
        <v>-7.744E-3</v>
      </c>
      <c r="DD98" s="14">
        <v>1.2926999999999999E-2</v>
      </c>
      <c r="DE98" s="14">
        <v>-3.0757E-2</v>
      </c>
      <c r="DF98" s="14">
        <v>3.0487E-2</v>
      </c>
      <c r="DG98" s="14">
        <v>-9.5213999999999993E-2</v>
      </c>
      <c r="DH98" s="14">
        <v>-1.9470999999999999E-2</v>
      </c>
      <c r="DI98" s="14">
        <v>0.163219</v>
      </c>
      <c r="DJ98" s="14">
        <v>0.164518</v>
      </c>
      <c r="DK98" s="14">
        <v>-0.145757</v>
      </c>
      <c r="DL98" s="14">
        <v>-2.7064999999999999E-2</v>
      </c>
      <c r="DM98" s="14">
        <v>7.3421E-2</v>
      </c>
      <c r="DN98" s="14">
        <v>-3.7518000000000003E-2</v>
      </c>
      <c r="DO98" s="14">
        <v>-6.0678999999999997E-2</v>
      </c>
      <c r="DP98" s="14">
        <v>5.5360000000000001E-3</v>
      </c>
      <c r="DQ98" s="14">
        <v>6.2649999999999997E-2</v>
      </c>
      <c r="DR98" s="14">
        <v>1.8325000000000001E-2</v>
      </c>
      <c r="DS98" s="14">
        <v>2.8027E-2</v>
      </c>
      <c r="DT98" s="14">
        <v>0.37384000000000001</v>
      </c>
      <c r="DU98" s="14">
        <v>4.7800000000000004E-3</v>
      </c>
      <c r="DV98" s="14">
        <v>1.5838999999999999E-2</v>
      </c>
      <c r="DW98" s="14">
        <v>5.1211E-2</v>
      </c>
      <c r="DX98" s="14">
        <v>3.7107000000000001E-2</v>
      </c>
      <c r="DY98" s="14">
        <v>4.6677000000000003E-2</v>
      </c>
      <c r="DZ98" s="14">
        <v>4.0655999999999998E-2</v>
      </c>
      <c r="EA98" s="14">
        <v>5.6175999999999997E-2</v>
      </c>
      <c r="EB98" s="14">
        <v>4.5943999999999999E-2</v>
      </c>
      <c r="EC98" s="14">
        <v>-4.4277999999999998E-2</v>
      </c>
      <c r="ED98" s="14">
        <v>1.0707E-2</v>
      </c>
      <c r="EE98" s="35">
        <v>4.1427209999999999</v>
      </c>
      <c r="EV98">
        <v>142</v>
      </c>
      <c r="EW98">
        <f t="shared" si="1"/>
        <v>9</v>
      </c>
    </row>
    <row r="99" spans="1:153" x14ac:dyDescent="0.2">
      <c r="A99" s="13">
        <v>142</v>
      </c>
      <c r="B99" s="9">
        <v>0.236456</v>
      </c>
      <c r="C99" s="14">
        <v>0.19723599999999999</v>
      </c>
      <c r="D99" s="14">
        <v>0.21890499999999999</v>
      </c>
      <c r="E99" s="14">
        <v>9.6669000000000005E-2</v>
      </c>
      <c r="F99" s="14">
        <v>3.7754000000000003E-2</v>
      </c>
      <c r="G99" s="14">
        <v>1.5480000000000001E-2</v>
      </c>
      <c r="H99" s="14">
        <v>-1.9151000000000001E-2</v>
      </c>
      <c r="I99" s="14">
        <v>-1.9396E-2</v>
      </c>
      <c r="J99" s="14">
        <v>-3.6519999999999999E-3</v>
      </c>
      <c r="K99" s="14">
        <v>-2.8115999999999999E-2</v>
      </c>
      <c r="L99" s="14">
        <v>-5.4566000000000003E-2</v>
      </c>
      <c r="M99" s="14">
        <v>-2.3533999999999999E-2</v>
      </c>
      <c r="N99" s="14">
        <v>0.19595399999999999</v>
      </c>
      <c r="O99" s="14">
        <v>0.21082899999999999</v>
      </c>
      <c r="P99" s="14">
        <v>0.18686800000000001</v>
      </c>
      <c r="Q99" s="14">
        <v>0.23183699999999999</v>
      </c>
      <c r="R99" s="14">
        <v>0.20363899999999999</v>
      </c>
      <c r="S99" s="14">
        <v>0.120183</v>
      </c>
      <c r="T99" s="14">
        <v>6.5915000000000001E-2</v>
      </c>
      <c r="U99" s="14">
        <v>8.8730000000000007E-3</v>
      </c>
      <c r="V99" s="14">
        <v>-4.9056000000000002E-2</v>
      </c>
      <c r="W99" s="14">
        <v>-6.6798999999999997E-2</v>
      </c>
      <c r="X99" s="14">
        <v>-7.1539000000000005E-2</v>
      </c>
      <c r="Y99" s="14">
        <v>-7.5419E-2</v>
      </c>
      <c r="Z99" s="14">
        <v>-8.7201000000000001E-2</v>
      </c>
      <c r="AA99" s="14">
        <v>-6.7737000000000006E-2</v>
      </c>
      <c r="AB99" s="14">
        <v>6.8843000000000001E-2</v>
      </c>
      <c r="AC99" s="14">
        <v>-5.6738999999999998E-2</v>
      </c>
      <c r="AD99" s="14">
        <v>-2.8944000000000001E-2</v>
      </c>
      <c r="AE99" s="14">
        <v>9.273E-3</v>
      </c>
      <c r="AF99" s="14">
        <v>4.6081999999999998E-2</v>
      </c>
      <c r="AG99" s="14">
        <v>-1.9639E-2</v>
      </c>
      <c r="AH99" s="14">
        <v>-4.4332000000000003E-2</v>
      </c>
      <c r="AI99" s="14">
        <v>-7.0761000000000004E-2</v>
      </c>
      <c r="AJ99" s="14">
        <v>-0.105158</v>
      </c>
      <c r="AK99" s="14">
        <v>-9.6044000000000004E-2</v>
      </c>
      <c r="AL99" s="14">
        <v>-0.101761</v>
      </c>
      <c r="AM99" s="14">
        <v>-8.8495000000000004E-2</v>
      </c>
      <c r="AN99" s="14">
        <v>0.40776499999999999</v>
      </c>
      <c r="AO99" s="14">
        <v>0.418767</v>
      </c>
      <c r="AP99" s="14">
        <v>0.41629699999999997</v>
      </c>
      <c r="AQ99" s="14">
        <v>-1.048E-2</v>
      </c>
      <c r="AR99" s="14">
        <v>2.6870000000000002E-3</v>
      </c>
      <c r="AS99" s="14">
        <v>-1.2104E-2</v>
      </c>
      <c r="AT99" s="14">
        <v>-3.6221000000000003E-2</v>
      </c>
      <c r="AU99" s="14">
        <v>-2.4285999999999999E-2</v>
      </c>
      <c r="AV99" s="14">
        <v>-1.5249E-2</v>
      </c>
      <c r="AW99" s="14">
        <v>-1.2204E-2</v>
      </c>
      <c r="AX99" s="14">
        <v>-1.0629E-2</v>
      </c>
      <c r="AY99" s="14">
        <v>-1.3169E-2</v>
      </c>
      <c r="AZ99" s="14">
        <v>0.18910199999999999</v>
      </c>
      <c r="BA99" s="14">
        <v>4.8084000000000002E-2</v>
      </c>
      <c r="BB99" s="14">
        <v>2.1576000000000001E-2</v>
      </c>
      <c r="BC99" s="14">
        <v>-0.13033900000000001</v>
      </c>
      <c r="BD99" s="14">
        <v>-0.15334700000000001</v>
      </c>
      <c r="BE99" s="14">
        <v>-1.7988000000000001E-2</v>
      </c>
      <c r="BF99" s="14">
        <v>-5.8780000000000004E-3</v>
      </c>
      <c r="BG99" s="14">
        <v>1.3122999999999999E-2</v>
      </c>
      <c r="BH99" s="14">
        <v>1.1053E-2</v>
      </c>
      <c r="BI99" s="14">
        <v>-5.3370000000000001E-2</v>
      </c>
      <c r="BJ99" s="14">
        <v>-4.9203999999999998E-2</v>
      </c>
      <c r="BK99" s="14">
        <v>-3.1633000000000001E-2</v>
      </c>
      <c r="BL99" s="14">
        <v>-5.4316000000000003E-2</v>
      </c>
      <c r="BM99" s="14">
        <v>0.30405599999999999</v>
      </c>
      <c r="BN99" s="14">
        <v>4.6164999999999998E-2</v>
      </c>
      <c r="BO99" s="14">
        <v>7.4277999999999997E-2</v>
      </c>
      <c r="BP99" s="14">
        <v>3.1532999999999999E-2</v>
      </c>
      <c r="BQ99" s="14">
        <v>-5.6639999999999998E-3</v>
      </c>
      <c r="BR99" s="14">
        <v>-1.9886000000000001E-2</v>
      </c>
      <c r="BS99" s="14">
        <v>-5.1930999999999998E-2</v>
      </c>
      <c r="BT99" s="14">
        <v>-8.4583000000000005E-2</v>
      </c>
      <c r="BU99" s="14">
        <v>-5.6966999999999997E-2</v>
      </c>
      <c r="BV99" s="14">
        <v>-6.7573999999999995E-2</v>
      </c>
      <c r="BW99" s="14">
        <v>-6.6971000000000003E-2</v>
      </c>
      <c r="BX99" s="14">
        <v>-5.8791000000000003E-2</v>
      </c>
      <c r="BY99" s="14">
        <v>8.9296E-2</v>
      </c>
      <c r="BZ99" s="14">
        <v>-1.8499999999999999E-2</v>
      </c>
      <c r="CA99" s="14">
        <v>1.7288999999999999E-2</v>
      </c>
      <c r="CB99" s="14">
        <v>5.0243000000000003E-2</v>
      </c>
      <c r="CC99" s="14">
        <v>8.6386000000000004E-2</v>
      </c>
      <c r="CD99" s="14">
        <v>4.904E-2</v>
      </c>
      <c r="CE99" s="14">
        <v>3.6755000000000003E-2</v>
      </c>
      <c r="CF99" s="14">
        <v>9.9410000000000002E-3</v>
      </c>
      <c r="CG99" s="14">
        <v>-1.6299999999999999E-3</v>
      </c>
      <c r="CH99" s="14">
        <v>0.19262899999999999</v>
      </c>
      <c r="CI99" s="14">
        <v>0.10699599999999999</v>
      </c>
      <c r="CJ99" s="14">
        <v>0.20946400000000001</v>
      </c>
      <c r="CK99" s="14">
        <v>0.270594</v>
      </c>
      <c r="CL99" s="14">
        <v>0.20474700000000001</v>
      </c>
      <c r="CM99" s="14">
        <v>0.112401</v>
      </c>
      <c r="CN99" s="14">
        <v>-2.2408000000000001E-2</v>
      </c>
      <c r="CO99" s="14">
        <v>-4.8293000000000003E-2</v>
      </c>
      <c r="CP99" s="14">
        <v>0.194549</v>
      </c>
      <c r="CQ99" s="14">
        <v>-1.219E-3</v>
      </c>
      <c r="CR99" s="14">
        <v>1</v>
      </c>
      <c r="CS99" s="14">
        <v>0.19273299999999999</v>
      </c>
      <c r="CT99" s="14">
        <v>0.286331</v>
      </c>
      <c r="CU99" s="14">
        <v>0.19347800000000001</v>
      </c>
      <c r="CV99" s="14">
        <v>2.3637999999999999E-2</v>
      </c>
      <c r="CW99" s="14">
        <v>-4.1522999999999997E-2</v>
      </c>
      <c r="CX99" s="14">
        <v>-3.9372999999999998E-2</v>
      </c>
      <c r="CY99" s="14">
        <v>-3.7698000000000002E-2</v>
      </c>
      <c r="CZ99" s="14">
        <v>-3.0959E-2</v>
      </c>
      <c r="DA99" s="14">
        <v>-3.9821000000000002E-2</v>
      </c>
      <c r="DB99" s="14">
        <v>7.1212999999999999E-2</v>
      </c>
      <c r="DC99" s="14">
        <v>0.23476</v>
      </c>
      <c r="DD99" s="14">
        <v>0.13503000000000001</v>
      </c>
      <c r="DE99" s="14">
        <v>8.2373000000000002E-2</v>
      </c>
      <c r="DF99" s="14">
        <v>1.8530000000000001E-2</v>
      </c>
      <c r="DG99" s="14">
        <v>-1.8381000000000002E-2</v>
      </c>
      <c r="DH99" s="14">
        <v>5.5354E-2</v>
      </c>
      <c r="DI99" s="14">
        <v>-1.8280999999999999E-2</v>
      </c>
      <c r="DJ99" s="14">
        <v>-2.2688E-2</v>
      </c>
      <c r="DK99" s="14">
        <v>0.14929700000000001</v>
      </c>
      <c r="DL99" s="14">
        <v>7.3038000000000006E-2</v>
      </c>
      <c r="DM99" s="14">
        <v>4.9743999999999997E-2</v>
      </c>
      <c r="DN99" s="14">
        <v>-8.0532000000000006E-2</v>
      </c>
      <c r="DO99" s="14">
        <v>-4.0973000000000002E-2</v>
      </c>
      <c r="DP99" s="14">
        <v>5.0708999999999997E-2</v>
      </c>
      <c r="DQ99" s="14">
        <v>-3.5659000000000003E-2</v>
      </c>
      <c r="DR99" s="14">
        <v>3.6331000000000002E-2</v>
      </c>
      <c r="DS99" s="14">
        <v>6.1296000000000003E-2</v>
      </c>
      <c r="DT99" s="14">
        <v>7.2289000000000006E-2</v>
      </c>
      <c r="DU99" s="14">
        <v>-1.0725E-2</v>
      </c>
      <c r="DV99" s="14">
        <v>1.2087000000000001E-2</v>
      </c>
      <c r="DW99" s="14">
        <v>-1.1285E-2</v>
      </c>
      <c r="DX99" s="14">
        <v>2.1444000000000001E-2</v>
      </c>
      <c r="DY99" s="14">
        <v>3.2985E-2</v>
      </c>
      <c r="DZ99" s="14">
        <v>4.4706000000000003E-2</v>
      </c>
      <c r="EA99" s="14">
        <v>4.9988999999999999E-2</v>
      </c>
      <c r="EB99" s="14">
        <v>5.8813999999999998E-2</v>
      </c>
      <c r="EC99" s="14">
        <v>2.7144000000000001E-2</v>
      </c>
      <c r="ED99" s="14">
        <v>-2.9932E-2</v>
      </c>
      <c r="EE99" s="35">
        <v>6.0282219999999986</v>
      </c>
      <c r="EV99">
        <v>151</v>
      </c>
      <c r="EW99">
        <f t="shared" si="1"/>
        <v>9</v>
      </c>
    </row>
    <row r="100" spans="1:153" x14ac:dyDescent="0.2">
      <c r="A100" s="13">
        <v>151</v>
      </c>
      <c r="B100" s="9">
        <v>0.15432100000000001</v>
      </c>
      <c r="C100" s="14">
        <v>0.15909499999999999</v>
      </c>
      <c r="D100" s="14">
        <v>0.15826699999999999</v>
      </c>
      <c r="E100" s="14">
        <v>5.8091999999999998E-2</v>
      </c>
      <c r="F100" s="14">
        <v>3.8200999999999999E-2</v>
      </c>
      <c r="G100" s="14">
        <v>2.6738999999999999E-2</v>
      </c>
      <c r="H100" s="14">
        <v>1.438E-2</v>
      </c>
      <c r="I100" s="14">
        <v>1.3603000000000001E-2</v>
      </c>
      <c r="J100" s="14">
        <v>3.4419999999999999E-2</v>
      </c>
      <c r="K100" s="14">
        <v>1.7663000000000002E-2</v>
      </c>
      <c r="L100" s="14">
        <v>-1.6922E-2</v>
      </c>
      <c r="M100" s="14">
        <v>-2.6728999999999999E-2</v>
      </c>
      <c r="N100" s="14">
        <v>0.22137599999999999</v>
      </c>
      <c r="O100" s="14">
        <v>0.106181</v>
      </c>
      <c r="P100" s="14">
        <v>0.214647</v>
      </c>
      <c r="Q100" s="14">
        <v>0.212564</v>
      </c>
      <c r="R100" s="14">
        <v>0.23470299999999999</v>
      </c>
      <c r="S100" s="14">
        <v>7.3922000000000002E-2</v>
      </c>
      <c r="T100" s="14">
        <v>-4.2890000000000003E-3</v>
      </c>
      <c r="U100" s="14">
        <v>-5.9126999999999999E-2</v>
      </c>
      <c r="V100" s="14">
        <v>-6.6233E-2</v>
      </c>
      <c r="W100" s="14">
        <v>-5.9817000000000002E-2</v>
      </c>
      <c r="X100" s="14">
        <v>-4.5936999999999999E-2</v>
      </c>
      <c r="Y100" s="14">
        <v>-3.6457999999999997E-2</v>
      </c>
      <c r="Z100" s="14">
        <v>-3.9239000000000003E-2</v>
      </c>
      <c r="AA100" s="14">
        <v>-3.8262999999999998E-2</v>
      </c>
      <c r="AB100" s="14">
        <v>9.9492999999999998E-2</v>
      </c>
      <c r="AC100" s="14">
        <v>-7.7275999999999997E-2</v>
      </c>
      <c r="AD100" s="14">
        <v>1.6951999999999998E-2</v>
      </c>
      <c r="AE100" s="14">
        <v>1.1037E-2</v>
      </c>
      <c r="AF100" s="14">
        <v>7.3283000000000001E-2</v>
      </c>
      <c r="AG100" s="14">
        <v>-1.3934999999999999E-2</v>
      </c>
      <c r="AH100" s="14">
        <v>-3.9822000000000003E-2</v>
      </c>
      <c r="AI100" s="14">
        <v>-6.0781000000000002E-2</v>
      </c>
      <c r="AJ100" s="14">
        <v>-8.8152999999999995E-2</v>
      </c>
      <c r="AK100" s="14">
        <v>-8.5028000000000006E-2</v>
      </c>
      <c r="AL100" s="14">
        <v>-9.2231999999999995E-2</v>
      </c>
      <c r="AM100" s="14">
        <v>-0.1043</v>
      </c>
      <c r="AN100" s="14">
        <v>0.28536299999999998</v>
      </c>
      <c r="AO100" s="14">
        <v>0.30243900000000001</v>
      </c>
      <c r="AP100" s="14">
        <v>0.31879000000000002</v>
      </c>
      <c r="AQ100" s="14">
        <v>-0.138127</v>
      </c>
      <c r="AR100" s="14">
        <v>-3.908E-3</v>
      </c>
      <c r="AS100" s="14">
        <v>-5.7986000000000003E-2</v>
      </c>
      <c r="AT100" s="14">
        <v>-5.1938999999999999E-2</v>
      </c>
      <c r="AU100" s="14">
        <v>-4.8425999999999997E-2</v>
      </c>
      <c r="AV100" s="14">
        <v>-1.7784999999999999E-2</v>
      </c>
      <c r="AW100" s="14">
        <v>-2.6525E-2</v>
      </c>
      <c r="AX100" s="14">
        <v>-1.4385999999999999E-2</v>
      </c>
      <c r="AY100" s="14">
        <v>-1.0274E-2</v>
      </c>
      <c r="AZ100" s="14">
        <v>0.12274599999999999</v>
      </c>
      <c r="BA100" s="14">
        <v>5.2003000000000001E-2</v>
      </c>
      <c r="BB100" s="14">
        <v>2.1117E-2</v>
      </c>
      <c r="BC100" s="14">
        <v>5.3020000000000003E-3</v>
      </c>
      <c r="BD100" s="14">
        <v>-3.7171999999999997E-2</v>
      </c>
      <c r="BE100" s="14">
        <v>6.9089999999999999E-2</v>
      </c>
      <c r="BF100" s="14">
        <v>-2.477E-3</v>
      </c>
      <c r="BG100" s="14">
        <v>-3.8549E-2</v>
      </c>
      <c r="BH100" s="14">
        <v>-4.1239999999999999E-2</v>
      </c>
      <c r="BI100" s="14">
        <v>-5.7591999999999997E-2</v>
      </c>
      <c r="BJ100" s="14">
        <v>-7.3269000000000001E-2</v>
      </c>
      <c r="BK100" s="14">
        <v>-0.10269499999999999</v>
      </c>
      <c r="BL100" s="14">
        <v>-0.107324</v>
      </c>
      <c r="BM100" s="14">
        <v>0.20666200000000001</v>
      </c>
      <c r="BN100" s="14">
        <v>0.10527300000000001</v>
      </c>
      <c r="BO100" s="14">
        <v>0.114968</v>
      </c>
      <c r="BP100" s="14">
        <v>0.108668</v>
      </c>
      <c r="BQ100" s="14">
        <v>2.6165000000000001E-2</v>
      </c>
      <c r="BR100" s="14">
        <v>1.3109000000000001E-2</v>
      </c>
      <c r="BS100" s="14">
        <v>1.4829999999999999E-3</v>
      </c>
      <c r="BT100" s="14">
        <v>1.0681E-2</v>
      </c>
      <c r="BU100" s="14">
        <v>3.3477E-2</v>
      </c>
      <c r="BV100" s="14">
        <v>1.542E-2</v>
      </c>
      <c r="BW100" s="14">
        <v>2.1031000000000001E-2</v>
      </c>
      <c r="BX100" s="14">
        <v>4.0570000000000002E-2</v>
      </c>
      <c r="BY100" s="14">
        <v>-0.112563</v>
      </c>
      <c r="BZ100" s="14">
        <v>-8.0854999999999996E-2</v>
      </c>
      <c r="CA100" s="14">
        <v>6.8118999999999999E-2</v>
      </c>
      <c r="CB100" s="14">
        <v>-4.2196999999999998E-2</v>
      </c>
      <c r="CC100" s="14">
        <v>3.1501000000000001E-2</v>
      </c>
      <c r="CD100" s="14">
        <v>-9.0500000000000008E-3</v>
      </c>
      <c r="CE100" s="14">
        <v>-1.0557E-2</v>
      </c>
      <c r="CF100" s="14">
        <v>1.0265E-2</v>
      </c>
      <c r="CG100" s="14">
        <v>3.1210999999999999E-2</v>
      </c>
      <c r="CH100" s="14">
        <v>0.21587500000000001</v>
      </c>
      <c r="CI100" s="14">
        <v>0.119514</v>
      </c>
      <c r="CJ100" s="14">
        <v>0.24305399999999999</v>
      </c>
      <c r="CK100" s="14">
        <v>0.224859</v>
      </c>
      <c r="CL100" s="14">
        <v>0.15773200000000001</v>
      </c>
      <c r="CM100" s="14">
        <v>0.10515099999999999</v>
      </c>
      <c r="CN100" s="14">
        <v>-4.3890999999999999E-2</v>
      </c>
      <c r="CO100" s="14">
        <v>-6.7884E-2</v>
      </c>
      <c r="CP100" s="14">
        <v>3.3092000000000003E-2</v>
      </c>
      <c r="CQ100" s="14">
        <v>5.9207999999999997E-2</v>
      </c>
      <c r="CR100" s="14">
        <v>0.19273299999999999</v>
      </c>
      <c r="CS100" s="14">
        <v>1</v>
      </c>
      <c r="CT100" s="14">
        <v>0.77486900000000003</v>
      </c>
      <c r="CU100" s="14">
        <v>0.739039</v>
      </c>
      <c r="CV100" s="14">
        <v>0.61130700000000004</v>
      </c>
      <c r="CW100" s="14">
        <v>5.9769999999999997E-2</v>
      </c>
      <c r="CX100" s="14">
        <v>6.5726999999999994E-2</v>
      </c>
      <c r="CY100" s="14">
        <v>6.1642000000000002E-2</v>
      </c>
      <c r="CZ100" s="14">
        <v>7.5613E-2</v>
      </c>
      <c r="DA100" s="14">
        <v>5.9346000000000003E-2</v>
      </c>
      <c r="DB100" s="14">
        <v>-0.10190299999999999</v>
      </c>
      <c r="DC100" s="14">
        <v>0.18423700000000001</v>
      </c>
      <c r="DD100" s="14">
        <v>0.10956200000000001</v>
      </c>
      <c r="DE100" s="14">
        <v>7.3637999999999995E-2</v>
      </c>
      <c r="DF100" s="14">
        <v>-6.1115999999999997E-2</v>
      </c>
      <c r="DG100" s="14">
        <v>6.6300999999999999E-2</v>
      </c>
      <c r="DH100" s="14">
        <v>7.7029999999999998E-3</v>
      </c>
      <c r="DI100" s="14">
        <v>-2.6703999999999999E-2</v>
      </c>
      <c r="DJ100" s="14">
        <v>-2.8497999999999999E-2</v>
      </c>
      <c r="DK100" s="14">
        <v>0.106325</v>
      </c>
      <c r="DL100" s="14">
        <v>-3.9870000000000001E-3</v>
      </c>
      <c r="DM100" s="14">
        <v>-0.13187699999999999</v>
      </c>
      <c r="DN100" s="14">
        <v>-0.145734</v>
      </c>
      <c r="DO100" s="14">
        <v>-8.4350999999999995E-2</v>
      </c>
      <c r="DP100" s="14">
        <v>1.8563E-2</v>
      </c>
      <c r="DQ100" s="14">
        <v>-7.9849000000000003E-2</v>
      </c>
      <c r="DR100" s="14">
        <v>-1.7981E-2</v>
      </c>
      <c r="DS100" s="14">
        <v>-2.8249E-2</v>
      </c>
      <c r="DT100" s="14">
        <v>0.10386099999999999</v>
      </c>
      <c r="DU100" s="14">
        <v>1.5262E-2</v>
      </c>
      <c r="DV100" s="14">
        <v>4.0792000000000002E-2</v>
      </c>
      <c r="DW100" s="14">
        <v>7.6562000000000005E-2</v>
      </c>
      <c r="DX100" s="14">
        <v>5.0521000000000003E-2</v>
      </c>
      <c r="DY100" s="14">
        <v>3.8446000000000001E-2</v>
      </c>
      <c r="DZ100" s="14">
        <v>-9.3679999999999996E-3</v>
      </c>
      <c r="EA100" s="14">
        <v>-8.1630000000000001E-3</v>
      </c>
      <c r="EB100" s="14">
        <v>-1.5018E-2</v>
      </c>
      <c r="EC100" s="14">
        <v>-0.12388399999999999</v>
      </c>
      <c r="ED100" s="14">
        <v>0.112304</v>
      </c>
      <c r="EE100" s="35">
        <v>6.7391060000000005</v>
      </c>
      <c r="EV100">
        <v>152</v>
      </c>
      <c r="EW100">
        <f t="shared" si="1"/>
        <v>1</v>
      </c>
    </row>
    <row r="101" spans="1:153" x14ac:dyDescent="0.2">
      <c r="A101" s="13">
        <v>152</v>
      </c>
      <c r="B101" s="9">
        <v>0.17727699999999999</v>
      </c>
      <c r="C101" s="14">
        <v>0.22100900000000001</v>
      </c>
      <c r="D101" s="14">
        <v>0.23736299999999999</v>
      </c>
      <c r="E101" s="14">
        <v>0.12148100000000001</v>
      </c>
      <c r="F101" s="14">
        <v>7.3024000000000006E-2</v>
      </c>
      <c r="G101" s="14">
        <v>6.3184000000000004E-2</v>
      </c>
      <c r="H101" s="14">
        <v>3.8780000000000002E-2</v>
      </c>
      <c r="I101" s="14">
        <v>2.6044999999999999E-2</v>
      </c>
      <c r="J101" s="14">
        <v>4.0399999999999998E-2</v>
      </c>
      <c r="K101" s="14">
        <v>2.0112000000000001E-2</v>
      </c>
      <c r="L101" s="14">
        <v>-1.6131E-2</v>
      </c>
      <c r="M101" s="14">
        <v>8.8679999999999991E-3</v>
      </c>
      <c r="N101" s="14">
        <v>0.294041</v>
      </c>
      <c r="O101" s="14">
        <v>0.173239</v>
      </c>
      <c r="P101" s="14">
        <v>0.24568899999999999</v>
      </c>
      <c r="Q101" s="14">
        <v>0.37600600000000001</v>
      </c>
      <c r="R101" s="14">
        <v>0.30964799999999998</v>
      </c>
      <c r="S101" s="14">
        <v>0.119697</v>
      </c>
      <c r="T101" s="14">
        <v>6.8948999999999996E-2</v>
      </c>
      <c r="U101" s="14">
        <v>-2.2120000000000001E-2</v>
      </c>
      <c r="V101" s="14">
        <v>-5.7258999999999997E-2</v>
      </c>
      <c r="W101" s="14">
        <v>-6.7713999999999996E-2</v>
      </c>
      <c r="X101" s="14">
        <v>-6.0622000000000002E-2</v>
      </c>
      <c r="Y101" s="14">
        <v>-5.2630000000000003E-2</v>
      </c>
      <c r="Z101" s="14">
        <v>-4.6282999999999998E-2</v>
      </c>
      <c r="AA101" s="14">
        <v>-3.5203999999999999E-2</v>
      </c>
      <c r="AB101" s="14">
        <v>0.126467</v>
      </c>
      <c r="AC101" s="14">
        <v>-0.101974</v>
      </c>
      <c r="AD101" s="14">
        <v>4.2599999999999999E-2</v>
      </c>
      <c r="AE101" s="14">
        <v>2.8440000000000002E-3</v>
      </c>
      <c r="AF101" s="14">
        <v>8.3645999999999998E-2</v>
      </c>
      <c r="AG101" s="14">
        <v>-1.333E-3</v>
      </c>
      <c r="AH101" s="14">
        <v>-2.4448999999999999E-2</v>
      </c>
      <c r="AI101" s="14">
        <v>-4.5177000000000002E-2</v>
      </c>
      <c r="AJ101" s="14">
        <v>-8.3844000000000002E-2</v>
      </c>
      <c r="AK101" s="14">
        <v>-8.3655999999999994E-2</v>
      </c>
      <c r="AL101" s="14">
        <v>-9.4440999999999997E-2</v>
      </c>
      <c r="AM101" s="14">
        <v>-0.117824</v>
      </c>
      <c r="AN101" s="14">
        <v>0.42034700000000003</v>
      </c>
      <c r="AO101" s="14">
        <v>0.61979099999999998</v>
      </c>
      <c r="AP101" s="14">
        <v>0.56722600000000001</v>
      </c>
      <c r="AQ101" s="14">
        <v>-0.143016</v>
      </c>
      <c r="AR101" s="14">
        <v>9.4856999999999997E-2</v>
      </c>
      <c r="AS101" s="14">
        <v>2.8115000000000001E-2</v>
      </c>
      <c r="AT101" s="14">
        <v>1.9755999999999999E-2</v>
      </c>
      <c r="AU101" s="14">
        <v>1.5984999999999999E-2</v>
      </c>
      <c r="AV101" s="14">
        <v>4.3497000000000001E-2</v>
      </c>
      <c r="AW101" s="14">
        <v>3.0550999999999998E-2</v>
      </c>
      <c r="AX101" s="14">
        <v>3.2342000000000003E-2</v>
      </c>
      <c r="AY101" s="14">
        <v>3.0130000000000001E-2</v>
      </c>
      <c r="AZ101" s="14">
        <v>0.107752</v>
      </c>
      <c r="BA101" s="14">
        <v>0.177589</v>
      </c>
      <c r="BB101" s="14">
        <v>4.7784E-2</v>
      </c>
      <c r="BC101" s="14">
        <v>3.215E-3</v>
      </c>
      <c r="BD101" s="14">
        <v>-6.7008999999999999E-2</v>
      </c>
      <c r="BE101" s="14">
        <v>8.9704999999999993E-2</v>
      </c>
      <c r="BF101" s="14">
        <v>8.4134E-2</v>
      </c>
      <c r="BG101" s="14">
        <v>4.5388999999999999E-2</v>
      </c>
      <c r="BH101" s="14">
        <v>3.3806999999999997E-2</v>
      </c>
      <c r="BI101" s="14">
        <v>-3.4983E-2</v>
      </c>
      <c r="BJ101" s="14">
        <v>-2.7453999999999999E-2</v>
      </c>
      <c r="BK101" s="14">
        <v>-5.3756999999999999E-2</v>
      </c>
      <c r="BL101" s="14">
        <v>-7.3686000000000001E-2</v>
      </c>
      <c r="BM101" s="14">
        <v>0.26045299999999999</v>
      </c>
      <c r="BN101" s="14">
        <v>4.9636E-2</v>
      </c>
      <c r="BO101" s="14">
        <v>7.7210000000000001E-2</v>
      </c>
      <c r="BP101" s="14">
        <v>9.3911999999999995E-2</v>
      </c>
      <c r="BQ101" s="14">
        <v>7.1411000000000002E-2</v>
      </c>
      <c r="BR101" s="14">
        <v>6.1225000000000002E-2</v>
      </c>
      <c r="BS101" s="14">
        <v>5.0305999999999997E-2</v>
      </c>
      <c r="BT101" s="14">
        <v>6.1179999999999998E-2</v>
      </c>
      <c r="BU101" s="14">
        <v>7.4876999999999999E-2</v>
      </c>
      <c r="BV101" s="14">
        <v>5.6698999999999999E-2</v>
      </c>
      <c r="BW101" s="14">
        <v>5.8857E-2</v>
      </c>
      <c r="BX101" s="14">
        <v>7.9862000000000002E-2</v>
      </c>
      <c r="BY101" s="14">
        <v>-3.3890000000000001E-3</v>
      </c>
      <c r="BZ101" s="14">
        <v>-6.2045999999999997E-2</v>
      </c>
      <c r="CA101" s="14">
        <v>8.8789999999999994E-2</v>
      </c>
      <c r="CB101" s="14">
        <v>-7.5171000000000002E-2</v>
      </c>
      <c r="CC101" s="14">
        <v>8.1118999999999997E-2</v>
      </c>
      <c r="CD101" s="14">
        <v>3.5335999999999999E-2</v>
      </c>
      <c r="CE101" s="14">
        <v>1.4285000000000001E-2</v>
      </c>
      <c r="CF101" s="14">
        <v>1.1067E-2</v>
      </c>
      <c r="CG101" s="14">
        <v>2.3633000000000001E-2</v>
      </c>
      <c r="CH101" s="14">
        <v>0.25864599999999999</v>
      </c>
      <c r="CI101" s="14">
        <v>0.189361</v>
      </c>
      <c r="CJ101" s="14">
        <v>0.32477800000000001</v>
      </c>
      <c r="CK101" s="14">
        <v>0.42441099999999998</v>
      </c>
      <c r="CL101" s="14">
        <v>0.26541599999999999</v>
      </c>
      <c r="CM101" s="14">
        <v>0.15887799999999999</v>
      </c>
      <c r="CN101" s="14">
        <v>-2.8808E-2</v>
      </c>
      <c r="CO101" s="14">
        <v>-6.1594000000000003E-2</v>
      </c>
      <c r="CP101" s="14">
        <v>0.25166100000000002</v>
      </c>
      <c r="CQ101" s="14">
        <v>2.0305E-2</v>
      </c>
      <c r="CR101" s="14">
        <v>0.286331</v>
      </c>
      <c r="CS101" s="14">
        <v>0.77486900000000003</v>
      </c>
      <c r="CT101" s="14">
        <v>1</v>
      </c>
      <c r="CU101" s="14">
        <v>0.87339599999999995</v>
      </c>
      <c r="CV101" s="14">
        <v>0.73675599999999997</v>
      </c>
      <c r="CW101" s="14">
        <v>8.1755999999999995E-2</v>
      </c>
      <c r="CX101" s="14">
        <v>8.7282999999999999E-2</v>
      </c>
      <c r="CY101" s="14">
        <v>8.0947000000000005E-2</v>
      </c>
      <c r="CZ101" s="14">
        <v>9.8089999999999997E-2</v>
      </c>
      <c r="DA101" s="14">
        <v>8.7925000000000003E-2</v>
      </c>
      <c r="DB101" s="14">
        <v>-0.15217900000000001</v>
      </c>
      <c r="DC101" s="14">
        <v>0.32153900000000002</v>
      </c>
      <c r="DD101" s="14">
        <v>0.19294</v>
      </c>
      <c r="DE101" s="14">
        <v>0.124639</v>
      </c>
      <c r="DF101" s="14">
        <v>9.3419999999999996E-3</v>
      </c>
      <c r="DG101" s="14">
        <v>7.1802000000000005E-2</v>
      </c>
      <c r="DH101" s="14">
        <v>4.2081E-2</v>
      </c>
      <c r="DI101" s="14">
        <v>-4.5408999999999998E-2</v>
      </c>
      <c r="DJ101" s="14">
        <v>-5.2365000000000002E-2</v>
      </c>
      <c r="DK101" s="14">
        <v>0.20555799999999999</v>
      </c>
      <c r="DL101" s="14">
        <v>-1.4959E-2</v>
      </c>
      <c r="DM101" s="14">
        <v>-5.2779E-2</v>
      </c>
      <c r="DN101" s="14">
        <v>-0.100524</v>
      </c>
      <c r="DO101" s="14">
        <v>-3.6775000000000002E-2</v>
      </c>
      <c r="DP101" s="14">
        <v>-2.4341999999999999E-2</v>
      </c>
      <c r="DQ101" s="14">
        <v>-0.123629</v>
      </c>
      <c r="DR101" s="14">
        <v>-4.3959999999999997E-3</v>
      </c>
      <c r="DS101" s="14">
        <v>1.4702E-2</v>
      </c>
      <c r="DT101" s="14">
        <v>-3.7019000000000003E-2</v>
      </c>
      <c r="DU101" s="14">
        <v>3.6126999999999999E-2</v>
      </c>
      <c r="DV101" s="14">
        <v>2.8379000000000001E-2</v>
      </c>
      <c r="DW101" s="14">
        <v>9.2760999999999996E-2</v>
      </c>
      <c r="DX101" s="14">
        <v>7.2321999999999997E-2</v>
      </c>
      <c r="DY101" s="14">
        <v>5.5030000000000003E-2</v>
      </c>
      <c r="DZ101" s="14">
        <v>1.5351999999999999E-2</v>
      </c>
      <c r="EA101" s="14">
        <v>1.3646E-2</v>
      </c>
      <c r="EB101" s="14">
        <v>1.3017000000000001E-2</v>
      </c>
      <c r="EC101" s="14">
        <v>-0.16129299999999999</v>
      </c>
      <c r="ED101" s="14">
        <v>2.3220999999999999E-2</v>
      </c>
      <c r="EE101" s="35">
        <v>11.598222999999997</v>
      </c>
      <c r="EV101">
        <v>153</v>
      </c>
      <c r="EW101">
        <f t="shared" si="1"/>
        <v>1</v>
      </c>
    </row>
    <row r="102" spans="1:153" x14ac:dyDescent="0.2">
      <c r="A102" s="13">
        <v>153</v>
      </c>
      <c r="B102" s="9">
        <v>0.15343799999999999</v>
      </c>
      <c r="C102" s="14">
        <v>0.189467</v>
      </c>
      <c r="D102" s="14">
        <v>0.20081599999999999</v>
      </c>
      <c r="E102" s="14">
        <v>0.11004700000000001</v>
      </c>
      <c r="F102" s="14">
        <v>0.116438</v>
      </c>
      <c r="G102" s="14">
        <v>0.112217</v>
      </c>
      <c r="H102" s="14">
        <v>8.5350999999999996E-2</v>
      </c>
      <c r="I102" s="14">
        <v>6.8200999999999998E-2</v>
      </c>
      <c r="J102" s="14">
        <v>7.6725000000000002E-2</v>
      </c>
      <c r="K102" s="14">
        <v>4.6427000000000003E-2</v>
      </c>
      <c r="L102" s="14">
        <v>1.274E-2</v>
      </c>
      <c r="M102" s="14">
        <v>7.195E-3</v>
      </c>
      <c r="N102" s="14">
        <v>0.21173900000000001</v>
      </c>
      <c r="O102" s="14">
        <v>0.11809699999999999</v>
      </c>
      <c r="P102" s="14">
        <v>0.16126699999999999</v>
      </c>
      <c r="Q102" s="14">
        <v>0.24373500000000001</v>
      </c>
      <c r="R102" s="14">
        <v>0.21973500000000001</v>
      </c>
      <c r="S102" s="14">
        <v>0.120681</v>
      </c>
      <c r="T102" s="14">
        <v>9.9854999999999999E-2</v>
      </c>
      <c r="U102" s="14">
        <v>2.9985000000000001E-2</v>
      </c>
      <c r="V102" s="14">
        <v>-8.3859999999999994E-3</v>
      </c>
      <c r="W102" s="14">
        <v>-1.5575E-2</v>
      </c>
      <c r="X102" s="14">
        <v>-1.1651999999999999E-2</v>
      </c>
      <c r="Y102" s="14">
        <v>-2.6329999999999999E-3</v>
      </c>
      <c r="Z102" s="14">
        <v>-1.5169999999999999E-3</v>
      </c>
      <c r="AA102" s="14">
        <v>7.2880000000000002E-3</v>
      </c>
      <c r="AB102" s="14">
        <v>0.11187999999999999</v>
      </c>
      <c r="AC102" s="14">
        <v>-6.4916000000000001E-2</v>
      </c>
      <c r="AD102" s="14">
        <v>2.6879E-2</v>
      </c>
      <c r="AE102" s="14">
        <v>4.9959999999999996E-3</v>
      </c>
      <c r="AF102" s="14">
        <v>8.9587E-2</v>
      </c>
      <c r="AG102" s="14">
        <v>2.5235E-2</v>
      </c>
      <c r="AH102" s="14">
        <v>1.9958E-2</v>
      </c>
      <c r="AI102" s="14">
        <v>7.2119999999999997E-3</v>
      </c>
      <c r="AJ102" s="14">
        <v>-1.8853999999999999E-2</v>
      </c>
      <c r="AK102" s="14">
        <v>-8.9949999999999995E-3</v>
      </c>
      <c r="AL102" s="14">
        <v>-1.3533999999999999E-2</v>
      </c>
      <c r="AM102" s="14">
        <v>-3.4916000000000003E-2</v>
      </c>
      <c r="AN102" s="14">
        <v>0.27413700000000002</v>
      </c>
      <c r="AO102" s="14">
        <v>0.42369600000000002</v>
      </c>
      <c r="AP102" s="14">
        <v>0.42588799999999999</v>
      </c>
      <c r="AQ102" s="14">
        <v>-0.193578</v>
      </c>
      <c r="AR102" s="14">
        <v>5.0592999999999999E-2</v>
      </c>
      <c r="AS102" s="14">
        <v>9.6399999999999993E-3</v>
      </c>
      <c r="AT102" s="14">
        <v>5.5409999999999999E-3</v>
      </c>
      <c r="AU102" s="14">
        <v>6.1510000000000002E-3</v>
      </c>
      <c r="AV102" s="14">
        <v>2.6824000000000001E-2</v>
      </c>
      <c r="AW102" s="14">
        <v>1.2985E-2</v>
      </c>
      <c r="AX102" s="14">
        <v>1.2168E-2</v>
      </c>
      <c r="AY102" s="14">
        <v>7.7780000000000002E-3</v>
      </c>
      <c r="AZ102" s="14">
        <v>7.331E-2</v>
      </c>
      <c r="BA102" s="14">
        <v>0.107589</v>
      </c>
      <c r="BB102" s="14">
        <v>5.3381999999999999E-2</v>
      </c>
      <c r="BC102" s="14">
        <v>3.2752000000000003E-2</v>
      </c>
      <c r="BD102" s="14">
        <v>-1.4775999999999999E-2</v>
      </c>
      <c r="BE102" s="14">
        <v>7.4793999999999999E-2</v>
      </c>
      <c r="BF102" s="14">
        <v>1.5956000000000001E-2</v>
      </c>
      <c r="BG102" s="14">
        <v>1.4951000000000001E-2</v>
      </c>
      <c r="BH102" s="14">
        <v>6.9897000000000001E-2</v>
      </c>
      <c r="BI102" s="14">
        <v>5.0109999999999998E-3</v>
      </c>
      <c r="BJ102" s="14">
        <v>2.362E-3</v>
      </c>
      <c r="BK102" s="14">
        <v>-9.2610000000000001E-3</v>
      </c>
      <c r="BL102" s="14">
        <v>-2.1312999999999999E-2</v>
      </c>
      <c r="BM102" s="14">
        <v>0.21210399999999999</v>
      </c>
      <c r="BN102" s="14">
        <v>7.0901000000000006E-2</v>
      </c>
      <c r="BO102" s="14">
        <v>5.9180000000000003E-2</v>
      </c>
      <c r="BP102" s="14">
        <v>9.4209000000000001E-2</v>
      </c>
      <c r="BQ102" s="14">
        <v>6.7146999999999998E-2</v>
      </c>
      <c r="BR102" s="14">
        <v>5.8241000000000001E-2</v>
      </c>
      <c r="BS102" s="14">
        <v>5.5548E-2</v>
      </c>
      <c r="BT102" s="14">
        <v>5.4191999999999997E-2</v>
      </c>
      <c r="BU102" s="14">
        <v>7.3296E-2</v>
      </c>
      <c r="BV102" s="14">
        <v>5.3747000000000003E-2</v>
      </c>
      <c r="BW102" s="14">
        <v>5.1714000000000003E-2</v>
      </c>
      <c r="BX102" s="14">
        <v>7.4088000000000001E-2</v>
      </c>
      <c r="BY102" s="14">
        <v>-6.3527E-2</v>
      </c>
      <c r="BZ102" s="14">
        <v>-8.6233000000000004E-2</v>
      </c>
      <c r="CA102" s="14">
        <v>1.9775999999999998E-2</v>
      </c>
      <c r="CB102" s="14">
        <v>-6.5602999999999995E-2</v>
      </c>
      <c r="CC102" s="14">
        <v>7.6394000000000004E-2</v>
      </c>
      <c r="CD102" s="14">
        <v>5.0721000000000002E-2</v>
      </c>
      <c r="CE102" s="14">
        <v>4.7879999999999999E-2</v>
      </c>
      <c r="CF102" s="14">
        <v>4.1907E-2</v>
      </c>
      <c r="CG102" s="14">
        <v>7.3293999999999998E-2</v>
      </c>
      <c r="CH102" s="14">
        <v>0.13020599999999999</v>
      </c>
      <c r="CI102" s="14">
        <v>9.7890000000000005E-2</v>
      </c>
      <c r="CJ102" s="14">
        <v>0.275613</v>
      </c>
      <c r="CK102" s="14">
        <v>0.324542</v>
      </c>
      <c r="CL102" s="14">
        <v>0.23064599999999999</v>
      </c>
      <c r="CM102" s="14">
        <v>0.16178200000000001</v>
      </c>
      <c r="CN102" s="14">
        <v>4.0405000000000003E-2</v>
      </c>
      <c r="CO102" s="14">
        <v>-8.4681999999999993E-2</v>
      </c>
      <c r="CP102" s="14">
        <v>0.122725</v>
      </c>
      <c r="CQ102" s="14">
        <v>1.7298000000000001E-2</v>
      </c>
      <c r="CR102" s="14">
        <v>0.19347800000000001</v>
      </c>
      <c r="CS102" s="14">
        <v>0.739039</v>
      </c>
      <c r="CT102" s="14">
        <v>0.87339599999999995</v>
      </c>
      <c r="CU102" s="14">
        <v>1</v>
      </c>
      <c r="CV102" s="14">
        <v>0.87293799999999999</v>
      </c>
      <c r="CW102" s="14">
        <v>7.8938999999999995E-2</v>
      </c>
      <c r="CX102" s="14">
        <v>7.4829000000000007E-2</v>
      </c>
      <c r="CY102" s="14">
        <v>6.2924999999999995E-2</v>
      </c>
      <c r="CZ102" s="14">
        <v>7.4008000000000004E-2</v>
      </c>
      <c r="DA102" s="14">
        <v>6.3002000000000002E-2</v>
      </c>
      <c r="DB102" s="14">
        <v>-0.15942400000000001</v>
      </c>
      <c r="DC102" s="14">
        <v>0.20679</v>
      </c>
      <c r="DD102" s="14">
        <v>0.141296</v>
      </c>
      <c r="DE102" s="14">
        <v>9.5954999999999999E-2</v>
      </c>
      <c r="DF102" s="14">
        <v>-2.7286999999999999E-2</v>
      </c>
      <c r="DG102" s="14">
        <v>6.0891000000000001E-2</v>
      </c>
      <c r="DH102" s="14">
        <v>3.8459E-2</v>
      </c>
      <c r="DI102" s="14">
        <v>-6.6361000000000003E-2</v>
      </c>
      <c r="DJ102" s="14">
        <v>-7.0568000000000006E-2</v>
      </c>
      <c r="DK102" s="14">
        <v>0.11680599999999999</v>
      </c>
      <c r="DL102" s="14">
        <v>-2.222E-2</v>
      </c>
      <c r="DM102" s="14">
        <v>-7.9328999999999997E-2</v>
      </c>
      <c r="DN102" s="14">
        <v>-8.3857000000000001E-2</v>
      </c>
      <c r="DO102" s="14">
        <v>-3.4810000000000002E-3</v>
      </c>
      <c r="DP102" s="14">
        <v>-3.5274E-2</v>
      </c>
      <c r="DQ102" s="14">
        <v>-0.10410800000000001</v>
      </c>
      <c r="DR102" s="14">
        <v>-5.6002999999999997E-2</v>
      </c>
      <c r="DS102" s="14">
        <v>-3.1900999999999999E-2</v>
      </c>
      <c r="DT102" s="14">
        <v>-3.0558999999999999E-2</v>
      </c>
      <c r="DU102" s="14">
        <v>8.4961999999999996E-2</v>
      </c>
      <c r="DV102" s="14">
        <v>6.9034999999999999E-2</v>
      </c>
      <c r="DW102" s="14">
        <v>9.2814999999999995E-2</v>
      </c>
      <c r="DX102" s="14">
        <v>6.9727999999999998E-2</v>
      </c>
      <c r="DY102" s="14">
        <v>5.3284999999999999E-2</v>
      </c>
      <c r="DZ102" s="14">
        <v>1.3754000000000001E-2</v>
      </c>
      <c r="EA102" s="14">
        <v>9.4299999999999991E-3</v>
      </c>
      <c r="EB102" s="14">
        <v>4.4900000000000002E-4</v>
      </c>
      <c r="EC102" s="14">
        <v>-0.13374800000000001</v>
      </c>
      <c r="ED102" s="14">
        <v>3.5896999999999998E-2</v>
      </c>
      <c r="EE102" s="35">
        <v>10.516076999999997</v>
      </c>
      <c r="EV102">
        <v>154</v>
      </c>
      <c r="EW102">
        <f t="shared" si="1"/>
        <v>1</v>
      </c>
    </row>
    <row r="103" spans="1:153" x14ac:dyDescent="0.2">
      <c r="A103" s="13">
        <v>154</v>
      </c>
      <c r="B103" s="9">
        <v>5.7882999999999997E-2</v>
      </c>
      <c r="C103" s="14">
        <v>2.3788E-2</v>
      </c>
      <c r="D103" s="14">
        <v>1.856E-2</v>
      </c>
      <c r="E103" s="14">
        <v>-9.5460000000000007E-3</v>
      </c>
      <c r="F103" s="14">
        <v>9.5235E-2</v>
      </c>
      <c r="G103" s="14">
        <v>9.7348000000000004E-2</v>
      </c>
      <c r="H103" s="14">
        <v>9.2288999999999996E-2</v>
      </c>
      <c r="I103" s="14">
        <v>8.4214999999999998E-2</v>
      </c>
      <c r="J103" s="14">
        <v>8.4002999999999994E-2</v>
      </c>
      <c r="K103" s="14">
        <v>5.0728000000000002E-2</v>
      </c>
      <c r="L103" s="14">
        <v>2.5642999999999999E-2</v>
      </c>
      <c r="M103" s="14">
        <v>2.069E-2</v>
      </c>
      <c r="N103" s="14">
        <v>0.155864</v>
      </c>
      <c r="O103" s="14">
        <v>1.7425E-2</v>
      </c>
      <c r="P103" s="14">
        <v>9.6321000000000004E-2</v>
      </c>
      <c r="Q103" s="14">
        <v>0.13533800000000001</v>
      </c>
      <c r="R103" s="14">
        <v>0.11465</v>
      </c>
      <c r="S103" s="14">
        <v>7.1443000000000006E-2</v>
      </c>
      <c r="T103" s="14">
        <v>5.9718E-2</v>
      </c>
      <c r="U103" s="14">
        <v>2.1063999999999999E-2</v>
      </c>
      <c r="V103" s="14">
        <v>1.3829999999999999E-3</v>
      </c>
      <c r="W103" s="14">
        <v>5.0109999999999998E-3</v>
      </c>
      <c r="X103" s="14">
        <v>1.4376999999999999E-2</v>
      </c>
      <c r="Y103" s="14">
        <v>1.3901E-2</v>
      </c>
      <c r="Z103" s="14">
        <v>1.2234E-2</v>
      </c>
      <c r="AA103" s="14">
        <v>1.1302E-2</v>
      </c>
      <c r="AB103" s="14">
        <v>9.0964000000000003E-2</v>
      </c>
      <c r="AC103" s="14">
        <v>1.4997999999999999E-2</v>
      </c>
      <c r="AD103" s="14">
        <v>5.6446999999999997E-2</v>
      </c>
      <c r="AE103" s="14">
        <v>-9.214E-3</v>
      </c>
      <c r="AF103" s="14">
        <v>6.1279E-2</v>
      </c>
      <c r="AG103" s="14">
        <v>3.2451000000000001E-2</v>
      </c>
      <c r="AH103" s="14">
        <v>3.7484000000000003E-2</v>
      </c>
      <c r="AI103" s="14">
        <v>3.6506999999999998E-2</v>
      </c>
      <c r="AJ103" s="14">
        <v>2.2419999999999999E-2</v>
      </c>
      <c r="AK103" s="14">
        <v>2.1346E-2</v>
      </c>
      <c r="AL103" s="14">
        <v>1.4896E-2</v>
      </c>
      <c r="AM103" s="14">
        <v>-4.5830000000000003E-3</v>
      </c>
      <c r="AN103" s="14">
        <v>0.122521</v>
      </c>
      <c r="AO103" s="14">
        <v>0.23635300000000001</v>
      </c>
      <c r="AP103" s="14">
        <v>0.25128099999999998</v>
      </c>
      <c r="AQ103" s="14">
        <v>-0.17397399999999999</v>
      </c>
      <c r="AR103" s="14">
        <v>-7.8309999999999994E-3</v>
      </c>
      <c r="AS103" s="14">
        <v>-3.7379999999999997E-2</v>
      </c>
      <c r="AT103" s="14">
        <v>-4.8981999999999998E-2</v>
      </c>
      <c r="AU103" s="14">
        <v>-5.4455999999999997E-2</v>
      </c>
      <c r="AV103" s="14">
        <v>-4.6501000000000001E-2</v>
      </c>
      <c r="AW103" s="14">
        <v>-5.7201000000000002E-2</v>
      </c>
      <c r="AX103" s="14">
        <v>-5.7147000000000003E-2</v>
      </c>
      <c r="AY103" s="14">
        <v>-5.6688000000000002E-2</v>
      </c>
      <c r="AZ103" s="14">
        <v>5.9568000000000003E-2</v>
      </c>
      <c r="BA103" s="14">
        <v>9.7979999999999998E-2</v>
      </c>
      <c r="BB103" s="14">
        <v>6.2135999999999997E-2</v>
      </c>
      <c r="BC103" s="14">
        <v>6.3042000000000001E-2</v>
      </c>
      <c r="BD103" s="14">
        <v>2.8205999999999998E-2</v>
      </c>
      <c r="BE103" s="14">
        <v>9.5069999999999998E-3</v>
      </c>
      <c r="BF103" s="14">
        <v>3.4259999999999999E-2</v>
      </c>
      <c r="BG103" s="14">
        <v>1.3194000000000001E-2</v>
      </c>
      <c r="BH103" s="14">
        <v>8.9929999999999996E-2</v>
      </c>
      <c r="BI103" s="14">
        <v>4.9106999999999998E-2</v>
      </c>
      <c r="BJ103" s="14">
        <v>4.0441999999999999E-2</v>
      </c>
      <c r="BK103" s="14">
        <v>3.2328999999999997E-2</v>
      </c>
      <c r="BL103" s="14">
        <v>2.4316999999999998E-2</v>
      </c>
      <c r="BM103" s="14">
        <v>0.11564099999999999</v>
      </c>
      <c r="BN103" s="14">
        <v>-2.1280000000000001E-3</v>
      </c>
      <c r="BO103" s="14">
        <v>-8.2990000000000008E-3</v>
      </c>
      <c r="BP103" s="14">
        <v>3.2065000000000003E-2</v>
      </c>
      <c r="BQ103" s="14">
        <v>4.1118000000000002E-2</v>
      </c>
      <c r="BR103" s="14">
        <v>5.6813000000000002E-2</v>
      </c>
      <c r="BS103" s="14">
        <v>5.6072999999999998E-2</v>
      </c>
      <c r="BT103" s="14">
        <v>4.8512E-2</v>
      </c>
      <c r="BU103" s="14">
        <v>5.4715E-2</v>
      </c>
      <c r="BV103" s="14">
        <v>6.0025000000000002E-2</v>
      </c>
      <c r="BW103" s="14">
        <v>6.2341000000000001E-2</v>
      </c>
      <c r="BX103" s="14">
        <v>7.2205000000000005E-2</v>
      </c>
      <c r="BY103" s="14">
        <v>-7.6259999999999994E-2</v>
      </c>
      <c r="BZ103" s="14">
        <v>-9.8050999999999999E-2</v>
      </c>
      <c r="CA103" s="14">
        <v>1.255E-3</v>
      </c>
      <c r="CB103" s="14">
        <v>-0.111558</v>
      </c>
      <c r="CC103" s="14">
        <v>5.7756000000000002E-2</v>
      </c>
      <c r="CD103" s="14">
        <v>4.6878000000000003E-2</v>
      </c>
      <c r="CE103" s="14">
        <v>3.0072000000000002E-2</v>
      </c>
      <c r="CF103" s="14">
        <v>2.7671999999999999E-2</v>
      </c>
      <c r="CG103" s="14">
        <v>4.3035999999999998E-2</v>
      </c>
      <c r="CH103" s="14">
        <v>0.10319399999999999</v>
      </c>
      <c r="CI103" s="14">
        <v>6.6724000000000006E-2</v>
      </c>
      <c r="CJ103" s="14">
        <v>0.208339</v>
      </c>
      <c r="CK103" s="14">
        <v>0.19158900000000001</v>
      </c>
      <c r="CL103" s="14">
        <v>0.116879</v>
      </c>
      <c r="CM103" s="14">
        <v>7.6858999999999997E-2</v>
      </c>
      <c r="CN103" s="14">
        <v>2.8364E-2</v>
      </c>
      <c r="CO103" s="14">
        <v>-0.117065</v>
      </c>
      <c r="CP103" s="14">
        <v>-1.5736E-2</v>
      </c>
      <c r="CQ103" s="14">
        <v>4.6859999999999999E-2</v>
      </c>
      <c r="CR103" s="14">
        <v>2.3637999999999999E-2</v>
      </c>
      <c r="CS103" s="14">
        <v>0.61130700000000004</v>
      </c>
      <c r="CT103" s="14">
        <v>0.73675599999999997</v>
      </c>
      <c r="CU103" s="14">
        <v>0.87293799999999999</v>
      </c>
      <c r="CV103" s="14">
        <v>1</v>
      </c>
      <c r="CW103" s="14">
        <v>3.9149999999999997E-2</v>
      </c>
      <c r="CX103" s="14">
        <v>3.9695000000000001E-2</v>
      </c>
      <c r="CY103" s="14">
        <v>3.2670999999999999E-2</v>
      </c>
      <c r="CZ103" s="14">
        <v>4.0417000000000002E-2</v>
      </c>
      <c r="DA103" s="14">
        <v>2.5284999999999998E-2</v>
      </c>
      <c r="DB103" s="14">
        <v>-0.227933</v>
      </c>
      <c r="DC103" s="14">
        <v>0.113956</v>
      </c>
      <c r="DD103" s="14">
        <v>6.4871999999999999E-2</v>
      </c>
      <c r="DE103" s="14">
        <v>2.7441E-2</v>
      </c>
      <c r="DF103" s="14">
        <v>-4.7725999999999998E-2</v>
      </c>
      <c r="DG103" s="14">
        <v>4.2478000000000002E-2</v>
      </c>
      <c r="DH103" s="14">
        <v>1.701E-3</v>
      </c>
      <c r="DI103" s="14">
        <v>-4.3508999999999999E-2</v>
      </c>
      <c r="DJ103" s="14">
        <v>-4.5463000000000003E-2</v>
      </c>
      <c r="DK103" s="14">
        <v>8.2197999999999993E-2</v>
      </c>
      <c r="DL103" s="14">
        <v>-4.1924000000000003E-2</v>
      </c>
      <c r="DM103" s="14">
        <v>-0.113583</v>
      </c>
      <c r="DN103" s="14">
        <v>-5.2427000000000001E-2</v>
      </c>
      <c r="DO103" s="14">
        <v>2.4849E-2</v>
      </c>
      <c r="DP103" s="14">
        <v>-7.4084999999999998E-2</v>
      </c>
      <c r="DQ103" s="14">
        <v>-9.8920999999999995E-2</v>
      </c>
      <c r="DR103" s="14">
        <v>-9.1804999999999998E-2</v>
      </c>
      <c r="DS103" s="14">
        <v>-7.4335999999999999E-2</v>
      </c>
      <c r="DT103" s="14">
        <v>-4.7482000000000003E-2</v>
      </c>
      <c r="DU103" s="14">
        <v>3.8364000000000002E-2</v>
      </c>
      <c r="DV103" s="14">
        <v>3.5408000000000002E-2</v>
      </c>
      <c r="DW103" s="14">
        <v>7.5683E-2</v>
      </c>
      <c r="DX103" s="14">
        <v>4.3431999999999998E-2</v>
      </c>
      <c r="DY103" s="14">
        <v>2.2599999999999999E-2</v>
      </c>
      <c r="DZ103" s="14">
        <v>-4.8659999999999997E-3</v>
      </c>
      <c r="EA103" s="14">
        <v>-1.6539999999999999E-2</v>
      </c>
      <c r="EB103" s="14">
        <v>-2.4912E-2</v>
      </c>
      <c r="EC103" s="14">
        <v>-7.6727000000000004E-2</v>
      </c>
      <c r="ED103" s="14">
        <v>3.6941000000000002E-2</v>
      </c>
      <c r="EE103" s="35">
        <v>6.585303999999998</v>
      </c>
      <c r="EV103">
        <v>155</v>
      </c>
      <c r="EW103">
        <f t="shared" si="1"/>
        <v>1</v>
      </c>
    </row>
    <row r="104" spans="1:153" x14ac:dyDescent="0.2">
      <c r="A104" s="13">
        <v>155</v>
      </c>
      <c r="B104" s="9">
        <v>2.8257999999999998E-2</v>
      </c>
      <c r="C104" s="14">
        <v>0.109752</v>
      </c>
      <c r="D104" s="14">
        <v>4.4151000000000003E-2</v>
      </c>
      <c r="E104" s="14">
        <v>6.2783000000000005E-2</v>
      </c>
      <c r="F104" s="14">
        <v>-0.117636</v>
      </c>
      <c r="G104" s="14">
        <v>-0.133546</v>
      </c>
      <c r="H104" s="14">
        <v>-0.165824</v>
      </c>
      <c r="I104" s="14">
        <v>-0.18321100000000001</v>
      </c>
      <c r="J104" s="14">
        <v>-0.212174</v>
      </c>
      <c r="K104" s="14">
        <v>-0.18374299999999999</v>
      </c>
      <c r="L104" s="14">
        <v>-0.18623200000000001</v>
      </c>
      <c r="M104" s="14">
        <v>-0.14147399999999999</v>
      </c>
      <c r="N104" s="14">
        <v>-4.5093000000000001E-2</v>
      </c>
      <c r="O104" s="14">
        <v>-5.8450000000000004E-3</v>
      </c>
      <c r="P104" s="14">
        <v>-2.1573999999999999E-2</v>
      </c>
      <c r="Q104" s="14">
        <v>2.8289999999999999E-3</v>
      </c>
      <c r="R104" s="14">
        <v>5.1869999999999998E-3</v>
      </c>
      <c r="S104" s="14">
        <v>-5.9200999999999997E-2</v>
      </c>
      <c r="T104" s="14">
        <v>-0.11014500000000001</v>
      </c>
      <c r="U104" s="14">
        <v>-0.137401</v>
      </c>
      <c r="V104" s="14">
        <v>-0.14826900000000001</v>
      </c>
      <c r="W104" s="14">
        <v>-0.13857800000000001</v>
      </c>
      <c r="X104" s="14">
        <v>-0.12518000000000001</v>
      </c>
      <c r="Y104" s="14">
        <v>-9.8164000000000001E-2</v>
      </c>
      <c r="Z104" s="14">
        <v>-7.2742000000000001E-2</v>
      </c>
      <c r="AA104" s="14">
        <v>-4.9369999999999997E-2</v>
      </c>
      <c r="AB104" s="14">
        <v>8.6817000000000005E-2</v>
      </c>
      <c r="AC104" s="14">
        <v>2.0286999999999999E-2</v>
      </c>
      <c r="AD104" s="14">
        <v>2.666E-2</v>
      </c>
      <c r="AE104" s="14">
        <v>7.0539000000000004E-2</v>
      </c>
      <c r="AF104" s="14">
        <v>1.272E-2</v>
      </c>
      <c r="AG104" s="14">
        <v>-6.0679999999999996E-3</v>
      </c>
      <c r="AH104" s="14">
        <v>-5.7881000000000002E-2</v>
      </c>
      <c r="AI104" s="14">
        <v>-9.7688999999999998E-2</v>
      </c>
      <c r="AJ104" s="14">
        <v>-0.12316100000000001</v>
      </c>
      <c r="AK104" s="14">
        <v>-0.137346</v>
      </c>
      <c r="AL104" s="14">
        <v>-0.15824099999999999</v>
      </c>
      <c r="AM104" s="14">
        <v>-0.187748</v>
      </c>
      <c r="AN104" s="14">
        <v>-2.0569999999999998E-3</v>
      </c>
      <c r="AO104" s="14">
        <v>3.3617000000000001E-2</v>
      </c>
      <c r="AP104" s="14">
        <v>1.7496000000000001E-2</v>
      </c>
      <c r="AQ104" s="14">
        <v>2.6410000000000001E-3</v>
      </c>
      <c r="AR104" s="14">
        <v>5.6399999999999999E-2</v>
      </c>
      <c r="AS104" s="14">
        <v>5.0915000000000002E-2</v>
      </c>
      <c r="AT104" s="14">
        <v>2.1708999999999999E-2</v>
      </c>
      <c r="AU104" s="14">
        <v>1.274E-3</v>
      </c>
      <c r="AV104" s="14">
        <v>-7.7739999999999997E-3</v>
      </c>
      <c r="AW104" s="14">
        <v>-1.2756999999999999E-2</v>
      </c>
      <c r="AX104" s="14">
        <v>-1.789E-2</v>
      </c>
      <c r="AY104" s="14">
        <v>-2.2225999999999999E-2</v>
      </c>
      <c r="AZ104" s="14">
        <v>-9.4442999999999999E-2</v>
      </c>
      <c r="BA104" s="14">
        <v>-9.0110999999999997E-2</v>
      </c>
      <c r="BB104" s="14">
        <v>-5.5941999999999999E-2</v>
      </c>
      <c r="BC104" s="14">
        <v>-0.174537</v>
      </c>
      <c r="BD104" s="14">
        <v>-0.213306</v>
      </c>
      <c r="BE104" s="14">
        <v>-1.1969999999999999E-3</v>
      </c>
      <c r="BF104" s="14">
        <v>-1.1006E-2</v>
      </c>
      <c r="BG104" s="14">
        <v>-3.4173000000000002E-2</v>
      </c>
      <c r="BH104" s="14">
        <v>-7.9286999999999996E-2</v>
      </c>
      <c r="BI104" s="14">
        <v>-0.13450200000000001</v>
      </c>
      <c r="BJ104" s="14">
        <v>-0.131247</v>
      </c>
      <c r="BK104" s="14">
        <v>-0.130465</v>
      </c>
      <c r="BL104" s="14">
        <v>-0.114347</v>
      </c>
      <c r="BM104" s="14">
        <v>-4.6002000000000001E-2</v>
      </c>
      <c r="BN104" s="14">
        <v>-4.3394000000000002E-2</v>
      </c>
      <c r="BO104" s="14">
        <v>4.2033000000000001E-2</v>
      </c>
      <c r="BP104" s="14">
        <v>1.3370000000000001E-3</v>
      </c>
      <c r="BQ104" s="14">
        <v>-5.0272999999999998E-2</v>
      </c>
      <c r="BR104" s="14">
        <v>-7.5290999999999997E-2</v>
      </c>
      <c r="BS104" s="14">
        <v>-9.8891999999999994E-2</v>
      </c>
      <c r="BT104" s="14">
        <v>-9.5963000000000007E-2</v>
      </c>
      <c r="BU104" s="14">
        <v>-8.8183999999999998E-2</v>
      </c>
      <c r="BV104" s="14">
        <v>-0.105034</v>
      </c>
      <c r="BW104" s="14">
        <v>-9.0232999999999994E-2</v>
      </c>
      <c r="BX104" s="14">
        <v>-8.9480000000000004E-2</v>
      </c>
      <c r="BY104" s="14">
        <v>-5.1393000000000001E-2</v>
      </c>
      <c r="BZ104" s="14">
        <v>-0.10551199999999999</v>
      </c>
      <c r="CA104" s="14">
        <v>-4.2776000000000002E-2</v>
      </c>
      <c r="CB104" s="14">
        <v>-4.8760000000000001E-3</v>
      </c>
      <c r="CC104" s="14">
        <v>-0.146789</v>
      </c>
      <c r="CD104" s="14">
        <v>-0.15983600000000001</v>
      </c>
      <c r="CE104" s="14">
        <v>-8.2560999999999996E-2</v>
      </c>
      <c r="CF104" s="14">
        <v>-6.3589000000000007E-2</v>
      </c>
      <c r="CG104" s="14">
        <v>-5.0989E-2</v>
      </c>
      <c r="CH104" s="14">
        <v>-5.6800000000000002E-3</v>
      </c>
      <c r="CI104" s="14">
        <v>-8.2430000000000003E-3</v>
      </c>
      <c r="CJ104" s="14">
        <v>-8.5039000000000003E-2</v>
      </c>
      <c r="CK104" s="14">
        <v>-5.8837E-2</v>
      </c>
      <c r="CL104" s="14">
        <v>-6.0603999999999998E-2</v>
      </c>
      <c r="CM104" s="14">
        <v>-5.6654000000000003E-2</v>
      </c>
      <c r="CN104" s="14">
        <v>-0.10269300000000001</v>
      </c>
      <c r="CO104" s="14">
        <v>5.0409000000000002E-2</v>
      </c>
      <c r="CP104" s="14">
        <v>1.259E-2</v>
      </c>
      <c r="CQ104" s="14">
        <v>-3.8307000000000001E-2</v>
      </c>
      <c r="CR104" s="14">
        <v>-4.1522999999999997E-2</v>
      </c>
      <c r="CS104" s="14">
        <v>5.9769999999999997E-2</v>
      </c>
      <c r="CT104" s="14">
        <v>8.1755999999999995E-2</v>
      </c>
      <c r="CU104" s="14">
        <v>7.8938999999999995E-2</v>
      </c>
      <c r="CV104" s="14">
        <v>3.9149999999999997E-2</v>
      </c>
      <c r="CW104" s="14">
        <v>1</v>
      </c>
      <c r="CX104" s="14">
        <v>0.98429</v>
      </c>
      <c r="CY104" s="14">
        <v>0.95983399999999996</v>
      </c>
      <c r="CZ104" s="14">
        <v>0.88981500000000002</v>
      </c>
      <c r="DA104" s="14">
        <v>0.86758000000000002</v>
      </c>
      <c r="DB104" s="14">
        <v>6.5527000000000002E-2</v>
      </c>
      <c r="DC104" s="14">
        <v>-0.12332700000000001</v>
      </c>
      <c r="DD104" s="14">
        <v>-0.17439299999999999</v>
      </c>
      <c r="DE104" s="14">
        <v>-0.106854</v>
      </c>
      <c r="DF104" s="14">
        <v>-1.2905E-2</v>
      </c>
      <c r="DG104" s="14">
        <v>-2.5270000000000002E-3</v>
      </c>
      <c r="DH104" s="14">
        <v>-1.9352999999999999E-2</v>
      </c>
      <c r="DI104" s="14">
        <v>-4.1621999999999999E-2</v>
      </c>
      <c r="DJ104" s="14">
        <v>-4.0691999999999999E-2</v>
      </c>
      <c r="DK104" s="14">
        <v>1.2713E-2</v>
      </c>
      <c r="DL104" s="14">
        <v>0.10566</v>
      </c>
      <c r="DM104" s="14">
        <v>5.8051999999999999E-2</v>
      </c>
      <c r="DN104" s="14">
        <v>-0.26263199999999998</v>
      </c>
      <c r="DO104" s="14">
        <v>-0.23131099999999999</v>
      </c>
      <c r="DP104" s="14">
        <v>7.8522999999999996E-2</v>
      </c>
      <c r="DQ104" s="14">
        <v>-0.189723</v>
      </c>
      <c r="DR104" s="14">
        <v>0.240204</v>
      </c>
      <c r="DS104" s="14">
        <v>0.280555</v>
      </c>
      <c r="DT104" s="14">
        <v>-2.0098000000000001E-2</v>
      </c>
      <c r="DU104" s="14">
        <v>-3.0065000000000001E-2</v>
      </c>
      <c r="DV104" s="14">
        <v>-1.5691E-2</v>
      </c>
      <c r="DW104" s="14">
        <v>-2.6289999999999998E-3</v>
      </c>
      <c r="DX104" s="14">
        <v>3.1392000000000003E-2</v>
      </c>
      <c r="DY104" s="14">
        <v>4.1285000000000002E-2</v>
      </c>
      <c r="DZ104" s="14">
        <v>3.0688E-2</v>
      </c>
      <c r="EA104" s="14">
        <v>5.7463E-2</v>
      </c>
      <c r="EB104" s="14">
        <v>5.6361000000000001E-2</v>
      </c>
      <c r="EC104" s="14">
        <v>-8.1788E-2</v>
      </c>
      <c r="ED104" s="14">
        <v>-1.9591000000000001E-2</v>
      </c>
      <c r="EE104" s="35">
        <v>-0.97468999999999872</v>
      </c>
      <c r="EV104">
        <v>156</v>
      </c>
      <c r="EW104">
        <f t="shared" si="1"/>
        <v>1</v>
      </c>
    </row>
    <row r="105" spans="1:153" x14ac:dyDescent="0.2">
      <c r="A105" s="13">
        <v>156</v>
      </c>
      <c r="B105" s="9">
        <v>1.7565000000000001E-2</v>
      </c>
      <c r="C105" s="14">
        <v>9.1580999999999996E-2</v>
      </c>
      <c r="D105" s="14">
        <v>3.6028999999999999E-2</v>
      </c>
      <c r="E105" s="14">
        <v>5.7091999999999997E-2</v>
      </c>
      <c r="F105" s="14">
        <v>-0.12464799999999999</v>
      </c>
      <c r="G105" s="14">
        <v>-0.137375</v>
      </c>
      <c r="H105" s="14">
        <v>-0.164045</v>
      </c>
      <c r="I105" s="14">
        <v>-0.17743900000000001</v>
      </c>
      <c r="J105" s="14">
        <v>-0.206594</v>
      </c>
      <c r="K105" s="14">
        <v>-0.18435599999999999</v>
      </c>
      <c r="L105" s="14">
        <v>-0.18998699999999999</v>
      </c>
      <c r="M105" s="14">
        <v>-0.14113999999999999</v>
      </c>
      <c r="N105" s="14">
        <v>-2.1573999999999999E-2</v>
      </c>
      <c r="O105" s="14">
        <v>1.6289999999999999E-2</v>
      </c>
      <c r="P105" s="14">
        <v>-1.396E-2</v>
      </c>
      <c r="Q105" s="14">
        <v>2.0461E-2</v>
      </c>
      <c r="R105" s="14">
        <v>1.1823999999999999E-2</v>
      </c>
      <c r="S105" s="14">
        <v>-6.3751000000000002E-2</v>
      </c>
      <c r="T105" s="14">
        <v>-0.12770899999999999</v>
      </c>
      <c r="U105" s="14">
        <v>-0.15334</v>
      </c>
      <c r="V105" s="14">
        <v>-0.16511600000000001</v>
      </c>
      <c r="W105" s="14">
        <v>-0.15221699999999999</v>
      </c>
      <c r="X105" s="14">
        <v>-0.134496</v>
      </c>
      <c r="Y105" s="14">
        <v>-0.10688400000000001</v>
      </c>
      <c r="Z105" s="14">
        <v>-8.1564999999999999E-2</v>
      </c>
      <c r="AA105" s="14">
        <v>-5.7858E-2</v>
      </c>
      <c r="AB105" s="14">
        <v>0.108933</v>
      </c>
      <c r="AC105" s="14">
        <v>1.4936E-2</v>
      </c>
      <c r="AD105" s="14">
        <v>3.5589999999999997E-2</v>
      </c>
      <c r="AE105" s="14">
        <v>6.1551000000000002E-2</v>
      </c>
      <c r="AF105" s="14">
        <v>-4.7949999999999998E-3</v>
      </c>
      <c r="AG105" s="14">
        <v>-2.8617E-2</v>
      </c>
      <c r="AH105" s="14">
        <v>-8.3937999999999999E-2</v>
      </c>
      <c r="AI105" s="14">
        <v>-0.12770000000000001</v>
      </c>
      <c r="AJ105" s="14">
        <v>-0.15840499999999999</v>
      </c>
      <c r="AK105" s="14">
        <v>-0.17471999999999999</v>
      </c>
      <c r="AL105" s="14">
        <v>-0.19773499999999999</v>
      </c>
      <c r="AM105" s="14">
        <v>-0.220442</v>
      </c>
      <c r="AN105" s="14">
        <v>1.75E-3</v>
      </c>
      <c r="AO105" s="14">
        <v>3.5046000000000001E-2</v>
      </c>
      <c r="AP105" s="14">
        <v>3.4789999999999999E-3</v>
      </c>
      <c r="AQ105" s="14">
        <v>5.8849999999999996E-3</v>
      </c>
      <c r="AR105" s="14">
        <v>6.7209000000000005E-2</v>
      </c>
      <c r="AS105" s="14">
        <v>5.7478000000000001E-2</v>
      </c>
      <c r="AT105" s="14">
        <v>2.4697E-2</v>
      </c>
      <c r="AU105" s="14">
        <v>1.8580000000000001E-3</v>
      </c>
      <c r="AV105" s="14">
        <v>-4.6449999999999998E-3</v>
      </c>
      <c r="AW105" s="14">
        <v>-8.0260000000000001E-3</v>
      </c>
      <c r="AX105" s="14">
        <v>-1.1958E-2</v>
      </c>
      <c r="AY105" s="14">
        <v>-1.2898E-2</v>
      </c>
      <c r="AZ105" s="14">
        <v>-9.7401000000000001E-2</v>
      </c>
      <c r="BA105" s="14">
        <v>-9.6307000000000004E-2</v>
      </c>
      <c r="BB105" s="14">
        <v>-6.9765999999999995E-2</v>
      </c>
      <c r="BC105" s="14">
        <v>-0.185534</v>
      </c>
      <c r="BD105" s="14">
        <v>-0.22536300000000001</v>
      </c>
      <c r="BE105" s="14">
        <v>-9.1200000000000005E-4</v>
      </c>
      <c r="BF105" s="14">
        <v>-2.5478000000000001E-2</v>
      </c>
      <c r="BG105" s="14">
        <v>-5.6684999999999999E-2</v>
      </c>
      <c r="BH105" s="14">
        <v>-0.108295</v>
      </c>
      <c r="BI105" s="14">
        <v>-0.147614</v>
      </c>
      <c r="BJ105" s="14">
        <v>-0.141682</v>
      </c>
      <c r="BK105" s="14">
        <v>-0.13830100000000001</v>
      </c>
      <c r="BL105" s="14">
        <v>-0.120112</v>
      </c>
      <c r="BM105" s="14">
        <v>-2.5455999999999999E-2</v>
      </c>
      <c r="BN105" s="14">
        <v>-3.8956999999999999E-2</v>
      </c>
      <c r="BO105" s="14">
        <v>6.3293000000000002E-2</v>
      </c>
      <c r="BP105" s="14">
        <v>1.3088000000000001E-2</v>
      </c>
      <c r="BQ105" s="14">
        <v>-4.6894999999999999E-2</v>
      </c>
      <c r="BR105" s="14">
        <v>-7.5219999999999995E-2</v>
      </c>
      <c r="BS105" s="14">
        <v>-9.8835000000000006E-2</v>
      </c>
      <c r="BT105" s="14">
        <v>-9.1541999999999998E-2</v>
      </c>
      <c r="BU105" s="14">
        <v>-8.7476999999999999E-2</v>
      </c>
      <c r="BV105" s="14">
        <v>-0.10147</v>
      </c>
      <c r="BW105" s="14">
        <v>-8.5503999999999997E-2</v>
      </c>
      <c r="BX105" s="14">
        <v>-8.4994E-2</v>
      </c>
      <c r="BY105" s="14">
        <v>-6.3166E-2</v>
      </c>
      <c r="BZ105" s="14">
        <v>-0.11458500000000001</v>
      </c>
      <c r="CA105" s="14">
        <v>-4.5147E-2</v>
      </c>
      <c r="CB105" s="14">
        <v>6.202E-3</v>
      </c>
      <c r="CC105" s="14">
        <v>-0.159417</v>
      </c>
      <c r="CD105" s="14">
        <v>-0.17494299999999999</v>
      </c>
      <c r="CE105" s="14">
        <v>-9.3126E-2</v>
      </c>
      <c r="CF105" s="14">
        <v>-7.0258000000000001E-2</v>
      </c>
      <c r="CG105" s="14">
        <v>-5.3255999999999998E-2</v>
      </c>
      <c r="CH105" s="14">
        <v>-3.1770000000000001E-3</v>
      </c>
      <c r="CI105" s="14">
        <v>5.6400000000000005E-4</v>
      </c>
      <c r="CJ105" s="14">
        <v>-0.10453999999999999</v>
      </c>
      <c r="CK105" s="14">
        <v>-8.5942000000000005E-2</v>
      </c>
      <c r="CL105" s="14">
        <v>-9.2982999999999996E-2</v>
      </c>
      <c r="CM105" s="14">
        <v>-8.9982999999999994E-2</v>
      </c>
      <c r="CN105" s="14">
        <v>-0.11179</v>
      </c>
      <c r="CO105" s="14">
        <v>4.8016999999999997E-2</v>
      </c>
      <c r="CP105" s="14">
        <v>2.0223999999999999E-2</v>
      </c>
      <c r="CQ105" s="14">
        <v>-7.5820000000000002E-3</v>
      </c>
      <c r="CR105" s="14">
        <v>-3.9372999999999998E-2</v>
      </c>
      <c r="CS105" s="14">
        <v>6.5726999999999994E-2</v>
      </c>
      <c r="CT105" s="14">
        <v>8.7282999999999999E-2</v>
      </c>
      <c r="CU105" s="14">
        <v>7.4829000000000007E-2</v>
      </c>
      <c r="CV105" s="14">
        <v>3.9695000000000001E-2</v>
      </c>
      <c r="CW105" s="14">
        <v>0.98429</v>
      </c>
      <c r="CX105" s="14">
        <v>1</v>
      </c>
      <c r="CY105" s="14">
        <v>0.98919400000000002</v>
      </c>
      <c r="CZ105" s="14">
        <v>0.93893000000000004</v>
      </c>
      <c r="DA105" s="14">
        <v>0.91375099999999998</v>
      </c>
      <c r="DB105" s="14">
        <v>4.7524999999999998E-2</v>
      </c>
      <c r="DC105" s="14">
        <v>-0.12324499999999999</v>
      </c>
      <c r="DD105" s="14">
        <v>-0.16639399999999999</v>
      </c>
      <c r="DE105" s="14">
        <v>-0.114373</v>
      </c>
      <c r="DF105" s="14">
        <v>-7.8989999999999998E-3</v>
      </c>
      <c r="DG105" s="14">
        <v>-1.6310999999999999E-2</v>
      </c>
      <c r="DH105" s="14">
        <v>-2.598E-2</v>
      </c>
      <c r="DI105" s="14">
        <v>-3.7094000000000002E-2</v>
      </c>
      <c r="DJ105" s="14">
        <v>-3.6207000000000003E-2</v>
      </c>
      <c r="DK105" s="14">
        <v>-8.0800000000000002E-4</v>
      </c>
      <c r="DL105" s="14">
        <v>9.5230999999999996E-2</v>
      </c>
      <c r="DM105" s="14">
        <v>7.5174000000000005E-2</v>
      </c>
      <c r="DN105" s="14">
        <v>-0.27961399999999997</v>
      </c>
      <c r="DO105" s="14">
        <v>-0.24111199999999999</v>
      </c>
      <c r="DP105" s="14">
        <v>9.3505000000000005E-2</v>
      </c>
      <c r="DQ105" s="14">
        <v>-0.205258</v>
      </c>
      <c r="DR105" s="14">
        <v>0.25817600000000002</v>
      </c>
      <c r="DS105" s="14">
        <v>0.29649999999999999</v>
      </c>
      <c r="DT105" s="14">
        <v>-1.6858000000000001E-2</v>
      </c>
      <c r="DU105" s="14">
        <v>-3.7918E-2</v>
      </c>
      <c r="DV105" s="14">
        <v>-1.6622999999999999E-2</v>
      </c>
      <c r="DW105" s="14">
        <v>-6.2700000000000004E-3</v>
      </c>
      <c r="DX105" s="14">
        <v>2.5819999999999999E-2</v>
      </c>
      <c r="DY105" s="14">
        <v>3.3612000000000003E-2</v>
      </c>
      <c r="DZ105" s="14">
        <v>1.8682000000000001E-2</v>
      </c>
      <c r="EA105" s="14">
        <v>4.4337000000000001E-2</v>
      </c>
      <c r="EB105" s="14">
        <v>3.7947000000000002E-2</v>
      </c>
      <c r="EC105" s="14">
        <v>-8.5028999999999993E-2</v>
      </c>
      <c r="ED105" s="14">
        <v>-1.6979000000000001E-2</v>
      </c>
      <c r="EE105" s="35">
        <v>-1.3901230000000009</v>
      </c>
      <c r="EV105">
        <v>157</v>
      </c>
      <c r="EW105">
        <f t="shared" si="1"/>
        <v>1</v>
      </c>
    </row>
    <row r="106" spans="1:153" x14ac:dyDescent="0.2">
      <c r="A106" s="13">
        <v>157</v>
      </c>
      <c r="B106" s="9">
        <v>1.9239999999999999E-3</v>
      </c>
      <c r="C106" s="14">
        <v>6.8895999999999999E-2</v>
      </c>
      <c r="D106" s="14">
        <v>2.1884000000000001E-2</v>
      </c>
      <c r="E106" s="14">
        <v>4.5678999999999997E-2</v>
      </c>
      <c r="F106" s="14">
        <v>-0.13265399999999999</v>
      </c>
      <c r="G106" s="14">
        <v>-0.146037</v>
      </c>
      <c r="H106" s="14">
        <v>-0.169236</v>
      </c>
      <c r="I106" s="14">
        <v>-0.180585</v>
      </c>
      <c r="J106" s="14">
        <v>-0.20846100000000001</v>
      </c>
      <c r="K106" s="14">
        <v>-0.187725</v>
      </c>
      <c r="L106" s="14">
        <v>-0.189915</v>
      </c>
      <c r="M106" s="14">
        <v>-0.13949800000000001</v>
      </c>
      <c r="N106" s="14">
        <v>-1.3703E-2</v>
      </c>
      <c r="O106" s="14">
        <v>8.7779999999999993E-3</v>
      </c>
      <c r="P106" s="14">
        <v>-1.3236E-2</v>
      </c>
      <c r="Q106" s="14">
        <v>2.3938999999999998E-2</v>
      </c>
      <c r="R106" s="14">
        <v>1.3833E-2</v>
      </c>
      <c r="S106" s="14">
        <v>-8.3032999999999996E-2</v>
      </c>
      <c r="T106" s="14">
        <v>-0.141903</v>
      </c>
      <c r="U106" s="14">
        <v>-0.17058100000000001</v>
      </c>
      <c r="V106" s="14">
        <v>-0.180895</v>
      </c>
      <c r="W106" s="14">
        <v>-0.16375700000000001</v>
      </c>
      <c r="X106" s="14">
        <v>-0.14232500000000001</v>
      </c>
      <c r="Y106" s="14">
        <v>-0.114133</v>
      </c>
      <c r="Z106" s="14">
        <v>-9.0726000000000001E-2</v>
      </c>
      <c r="AA106" s="14">
        <v>-6.9741999999999998E-2</v>
      </c>
      <c r="AB106" s="14">
        <v>0.124607</v>
      </c>
      <c r="AC106" s="14">
        <v>1.172E-2</v>
      </c>
      <c r="AD106" s="14">
        <v>3.0587E-2</v>
      </c>
      <c r="AE106" s="14">
        <v>5.2908999999999998E-2</v>
      </c>
      <c r="AF106" s="14">
        <v>-1.6972000000000001E-2</v>
      </c>
      <c r="AG106" s="14">
        <v>-3.7546000000000003E-2</v>
      </c>
      <c r="AH106" s="14">
        <v>-8.906E-2</v>
      </c>
      <c r="AI106" s="14">
        <v>-0.13146099999999999</v>
      </c>
      <c r="AJ106" s="14">
        <v>-0.162749</v>
      </c>
      <c r="AK106" s="14">
        <v>-0.18015300000000001</v>
      </c>
      <c r="AL106" s="14">
        <v>-0.203823</v>
      </c>
      <c r="AM106" s="14">
        <v>-0.224688</v>
      </c>
      <c r="AN106" s="14">
        <v>1.0156999999999999E-2</v>
      </c>
      <c r="AO106" s="14">
        <v>3.4549999999999997E-2</v>
      </c>
      <c r="AP106" s="14">
        <v>-4.8989999999999997E-3</v>
      </c>
      <c r="AQ106" s="14">
        <v>5.3579999999999999E-3</v>
      </c>
      <c r="AR106" s="14">
        <v>7.3659000000000002E-2</v>
      </c>
      <c r="AS106" s="14">
        <v>6.1731000000000001E-2</v>
      </c>
      <c r="AT106" s="14">
        <v>3.0186000000000001E-2</v>
      </c>
      <c r="AU106" s="14">
        <v>8.6420000000000004E-3</v>
      </c>
      <c r="AV106" s="14">
        <v>1.8940000000000001E-3</v>
      </c>
      <c r="AW106" s="14">
        <v>-2.1129999999999999E-3</v>
      </c>
      <c r="AX106" s="14">
        <v>-6.0809999999999996E-3</v>
      </c>
      <c r="AY106" s="14">
        <v>-5.6140000000000001E-3</v>
      </c>
      <c r="AZ106" s="14">
        <v>-9.2325000000000004E-2</v>
      </c>
      <c r="BA106" s="14">
        <v>-8.9538999999999994E-2</v>
      </c>
      <c r="BB106" s="14">
        <v>-7.1112999999999996E-2</v>
      </c>
      <c r="BC106" s="14">
        <v>-0.19755300000000001</v>
      </c>
      <c r="BD106" s="14">
        <v>-0.22992899999999999</v>
      </c>
      <c r="BE106" s="14">
        <v>-7.633E-3</v>
      </c>
      <c r="BF106" s="14">
        <v>-2.6353000000000001E-2</v>
      </c>
      <c r="BG106" s="14">
        <v>-4.5582999999999999E-2</v>
      </c>
      <c r="BH106" s="14">
        <v>-0.108372</v>
      </c>
      <c r="BI106" s="14">
        <v>-0.159251</v>
      </c>
      <c r="BJ106" s="14">
        <v>-0.15345500000000001</v>
      </c>
      <c r="BK106" s="14">
        <v>-0.15043599999999999</v>
      </c>
      <c r="BL106" s="14">
        <v>-0.12781100000000001</v>
      </c>
      <c r="BM106" s="14">
        <v>-1.6798E-2</v>
      </c>
      <c r="BN106" s="14">
        <v>-4.2373000000000001E-2</v>
      </c>
      <c r="BO106" s="14">
        <v>6.2733999999999998E-2</v>
      </c>
      <c r="BP106" s="14">
        <v>5.7739999999999996E-3</v>
      </c>
      <c r="BQ106" s="14">
        <v>-5.5261999999999999E-2</v>
      </c>
      <c r="BR106" s="14">
        <v>-8.4065000000000001E-2</v>
      </c>
      <c r="BS106" s="14">
        <v>-0.107928</v>
      </c>
      <c r="BT106" s="14">
        <v>-9.3751000000000001E-2</v>
      </c>
      <c r="BU106" s="14">
        <v>-9.0832999999999997E-2</v>
      </c>
      <c r="BV106" s="14">
        <v>-0.106544</v>
      </c>
      <c r="BW106" s="14">
        <v>-8.9855000000000004E-2</v>
      </c>
      <c r="BX106" s="14">
        <v>-8.7216000000000002E-2</v>
      </c>
      <c r="BY106" s="14">
        <v>-7.8828999999999996E-2</v>
      </c>
      <c r="BZ106" s="14">
        <v>-0.11194900000000001</v>
      </c>
      <c r="CA106" s="14">
        <v>-2.7574999999999999E-2</v>
      </c>
      <c r="CB106" s="14">
        <v>1.4652999999999999E-2</v>
      </c>
      <c r="CC106" s="14">
        <v>-0.166988</v>
      </c>
      <c r="CD106" s="14">
        <v>-0.184417</v>
      </c>
      <c r="CE106" s="14">
        <v>-0.101107</v>
      </c>
      <c r="CF106" s="14">
        <v>-7.9575000000000007E-2</v>
      </c>
      <c r="CG106" s="14">
        <v>-6.1009000000000001E-2</v>
      </c>
      <c r="CH106" s="14">
        <v>-3.8E-3</v>
      </c>
      <c r="CI106" s="14">
        <v>-3.4380000000000001E-3</v>
      </c>
      <c r="CJ106" s="14">
        <v>-0.11541800000000001</v>
      </c>
      <c r="CK106" s="14">
        <v>-9.7930000000000003E-2</v>
      </c>
      <c r="CL106" s="14">
        <v>-0.106063</v>
      </c>
      <c r="CM106" s="14">
        <v>-0.103295</v>
      </c>
      <c r="CN106" s="14">
        <v>-0.12335400000000001</v>
      </c>
      <c r="CO106" s="14">
        <v>5.3835000000000001E-2</v>
      </c>
      <c r="CP106" s="14">
        <v>1.6088000000000002E-2</v>
      </c>
      <c r="CQ106" s="14">
        <v>6.1200000000000002E-4</v>
      </c>
      <c r="CR106" s="14">
        <v>-3.7698000000000002E-2</v>
      </c>
      <c r="CS106" s="14">
        <v>6.1642000000000002E-2</v>
      </c>
      <c r="CT106" s="14">
        <v>8.0947000000000005E-2</v>
      </c>
      <c r="CU106" s="14">
        <v>6.2924999999999995E-2</v>
      </c>
      <c r="CV106" s="14">
        <v>3.2670999999999999E-2</v>
      </c>
      <c r="CW106" s="14">
        <v>0.95983399999999996</v>
      </c>
      <c r="CX106" s="14">
        <v>0.98919400000000002</v>
      </c>
      <c r="CY106" s="14">
        <v>1</v>
      </c>
      <c r="CZ106" s="14">
        <v>0.97146999999999994</v>
      </c>
      <c r="DA106" s="14">
        <v>0.94967400000000002</v>
      </c>
      <c r="DB106" s="14">
        <v>4.4004000000000001E-2</v>
      </c>
      <c r="DC106" s="14">
        <v>-0.121003</v>
      </c>
      <c r="DD106" s="14">
        <v>-0.16317799999999999</v>
      </c>
      <c r="DE106" s="14">
        <v>-0.117324</v>
      </c>
      <c r="DF106" s="14">
        <v>-1.1475000000000001E-2</v>
      </c>
      <c r="DG106" s="14">
        <v>-2.3653E-2</v>
      </c>
      <c r="DH106" s="14">
        <v>-3.1549000000000001E-2</v>
      </c>
      <c r="DI106" s="14">
        <v>-3.2488999999999997E-2</v>
      </c>
      <c r="DJ106" s="14">
        <v>-3.1660000000000001E-2</v>
      </c>
      <c r="DK106" s="14">
        <v>9.01E-4</v>
      </c>
      <c r="DL106" s="14">
        <v>8.4795999999999996E-2</v>
      </c>
      <c r="DM106" s="14">
        <v>8.0935000000000007E-2</v>
      </c>
      <c r="DN106" s="14">
        <v>-0.277563</v>
      </c>
      <c r="DO106" s="14">
        <v>-0.23738000000000001</v>
      </c>
      <c r="DP106" s="14">
        <v>9.6823000000000006E-2</v>
      </c>
      <c r="DQ106" s="14">
        <v>-0.20291799999999999</v>
      </c>
      <c r="DR106" s="14">
        <v>0.25845899999999999</v>
      </c>
      <c r="DS106" s="14">
        <v>0.30538100000000001</v>
      </c>
      <c r="DT106" s="14">
        <v>-6.8360000000000001E-3</v>
      </c>
      <c r="DU106" s="14">
        <v>-4.9346000000000001E-2</v>
      </c>
      <c r="DV106" s="14">
        <v>-2.682E-2</v>
      </c>
      <c r="DW106" s="14">
        <v>-1.7708000000000002E-2</v>
      </c>
      <c r="DX106" s="14">
        <v>1.2619999999999999E-2</v>
      </c>
      <c r="DY106" s="14">
        <v>1.9441E-2</v>
      </c>
      <c r="DZ106" s="14">
        <v>9.8219999999999991E-3</v>
      </c>
      <c r="EA106" s="14">
        <v>3.5062999999999997E-2</v>
      </c>
      <c r="EB106" s="14">
        <v>3.0342999999999998E-2</v>
      </c>
      <c r="EC106" s="14">
        <v>-8.2604999999999998E-2</v>
      </c>
      <c r="ED106" s="14">
        <v>-7.1260000000000004E-3</v>
      </c>
      <c r="EE106" s="35">
        <v>-1.8087859999999982</v>
      </c>
      <c r="EV106">
        <v>158</v>
      </c>
      <c r="EW106">
        <f t="shared" si="1"/>
        <v>1</v>
      </c>
    </row>
    <row r="107" spans="1:153" x14ac:dyDescent="0.2">
      <c r="A107" s="13">
        <v>158</v>
      </c>
      <c r="B107" s="9">
        <v>1.1950000000000001E-3</v>
      </c>
      <c r="C107" s="14">
        <v>5.7275E-2</v>
      </c>
      <c r="D107" s="14">
        <v>2.1536E-2</v>
      </c>
      <c r="E107" s="14">
        <v>3.9843000000000003E-2</v>
      </c>
      <c r="F107" s="14">
        <v>-0.15070500000000001</v>
      </c>
      <c r="G107" s="14">
        <v>-0.16255700000000001</v>
      </c>
      <c r="H107" s="14">
        <v>-0.18373999999999999</v>
      </c>
      <c r="I107" s="14">
        <v>-0.193138</v>
      </c>
      <c r="J107" s="14">
        <v>-0.21463399999999999</v>
      </c>
      <c r="K107" s="14">
        <v>-0.197826</v>
      </c>
      <c r="L107" s="14">
        <v>-0.19553499999999999</v>
      </c>
      <c r="M107" s="14">
        <v>-0.13972399999999999</v>
      </c>
      <c r="N107" s="14">
        <v>1.5739E-2</v>
      </c>
      <c r="O107" s="14">
        <v>9.7520000000000003E-3</v>
      </c>
      <c r="P107" s="14">
        <v>5.6239999999999997E-3</v>
      </c>
      <c r="Q107" s="14">
        <v>6.4292000000000002E-2</v>
      </c>
      <c r="R107" s="14">
        <v>3.3259999999999998E-2</v>
      </c>
      <c r="S107" s="14">
        <v>-0.106472</v>
      </c>
      <c r="T107" s="14">
        <v>-0.16520000000000001</v>
      </c>
      <c r="U107" s="14">
        <v>-0.195433</v>
      </c>
      <c r="V107" s="14">
        <v>-0.20577200000000001</v>
      </c>
      <c r="W107" s="14">
        <v>-0.18357999999999999</v>
      </c>
      <c r="X107" s="14">
        <v>-0.15592500000000001</v>
      </c>
      <c r="Y107" s="14">
        <v>-0.12866900000000001</v>
      </c>
      <c r="Z107" s="14">
        <v>-0.111043</v>
      </c>
      <c r="AA107" s="14">
        <v>-9.5237000000000002E-2</v>
      </c>
      <c r="AB107" s="14">
        <v>0.14699999999999999</v>
      </c>
      <c r="AC107" s="14">
        <v>4.568E-3</v>
      </c>
      <c r="AD107" s="14">
        <v>4.0099000000000003E-2</v>
      </c>
      <c r="AE107" s="14">
        <v>4.2550999999999999E-2</v>
      </c>
      <c r="AF107" s="14">
        <v>-3.3885999999999999E-2</v>
      </c>
      <c r="AG107" s="14">
        <v>-5.2231E-2</v>
      </c>
      <c r="AH107" s="14">
        <v>-9.6415000000000001E-2</v>
      </c>
      <c r="AI107" s="14">
        <v>-0.135856</v>
      </c>
      <c r="AJ107" s="14">
        <v>-0.16525799999999999</v>
      </c>
      <c r="AK107" s="14">
        <v>-0.18215300000000001</v>
      </c>
      <c r="AL107" s="14">
        <v>-0.20729300000000001</v>
      </c>
      <c r="AM107" s="14">
        <v>-0.229384</v>
      </c>
      <c r="AN107" s="14">
        <v>3.2469999999999999E-2</v>
      </c>
      <c r="AO107" s="14">
        <v>5.1950000000000003E-2</v>
      </c>
      <c r="AP107" s="14">
        <v>2.8040000000000001E-3</v>
      </c>
      <c r="AQ107" s="14">
        <v>7.5059999999999997E-3</v>
      </c>
      <c r="AR107" s="14">
        <v>7.6650999999999997E-2</v>
      </c>
      <c r="AS107" s="14">
        <v>6.4424999999999996E-2</v>
      </c>
      <c r="AT107" s="14">
        <v>3.8136999999999997E-2</v>
      </c>
      <c r="AU107" s="14">
        <v>1.7575E-2</v>
      </c>
      <c r="AV107" s="14">
        <v>1.2994E-2</v>
      </c>
      <c r="AW107" s="14">
        <v>8.5459999999999998E-3</v>
      </c>
      <c r="AX107" s="14">
        <v>5.2360000000000002E-3</v>
      </c>
      <c r="AY107" s="14">
        <v>7.979E-3</v>
      </c>
      <c r="AZ107" s="14">
        <v>-6.6158999999999996E-2</v>
      </c>
      <c r="BA107" s="14">
        <v>-7.4593000000000007E-2</v>
      </c>
      <c r="BB107" s="14">
        <v>-6.9149000000000002E-2</v>
      </c>
      <c r="BC107" s="14">
        <v>-0.210456</v>
      </c>
      <c r="BD107" s="14">
        <v>-0.23388700000000001</v>
      </c>
      <c r="BE107" s="14">
        <v>7.6899999999999998E-3</v>
      </c>
      <c r="BF107" s="14">
        <v>-2.8223000000000002E-2</v>
      </c>
      <c r="BG107" s="14">
        <v>-4.8448999999999999E-2</v>
      </c>
      <c r="BH107" s="14">
        <v>-0.105753</v>
      </c>
      <c r="BI107" s="14">
        <v>-0.175596</v>
      </c>
      <c r="BJ107" s="14">
        <v>-0.167824</v>
      </c>
      <c r="BK107" s="14">
        <v>-0.17303399999999999</v>
      </c>
      <c r="BL107" s="14">
        <v>-0.148949</v>
      </c>
      <c r="BM107" s="14">
        <v>-5.3499999999999999E-4</v>
      </c>
      <c r="BN107" s="14">
        <v>-3.9239000000000003E-2</v>
      </c>
      <c r="BO107" s="14">
        <v>5.1152000000000003E-2</v>
      </c>
      <c r="BP107" s="14">
        <v>-2.1912000000000001E-2</v>
      </c>
      <c r="BQ107" s="14">
        <v>-8.2021999999999998E-2</v>
      </c>
      <c r="BR107" s="14">
        <v>-0.106486</v>
      </c>
      <c r="BS107" s="14">
        <v>-0.13098599999999999</v>
      </c>
      <c r="BT107" s="14">
        <v>-0.10628899999999999</v>
      </c>
      <c r="BU107" s="14">
        <v>-0.11450100000000001</v>
      </c>
      <c r="BV107" s="14">
        <v>-0.122943</v>
      </c>
      <c r="BW107" s="14">
        <v>-0.10331</v>
      </c>
      <c r="BX107" s="14">
        <v>-9.7997000000000001E-2</v>
      </c>
      <c r="BY107" s="14">
        <v>-9.6601999999999993E-2</v>
      </c>
      <c r="BZ107" s="14">
        <v>-9.3741000000000005E-2</v>
      </c>
      <c r="CA107" s="14">
        <v>-1.4574E-2</v>
      </c>
      <c r="CB107" s="14">
        <v>2.5354999999999999E-2</v>
      </c>
      <c r="CC107" s="14">
        <v>-0.179753</v>
      </c>
      <c r="CD107" s="14">
        <v>-0.207152</v>
      </c>
      <c r="CE107" s="14">
        <v>-0.125748</v>
      </c>
      <c r="CF107" s="14">
        <v>-0.10018100000000001</v>
      </c>
      <c r="CG107" s="14">
        <v>-7.7233999999999997E-2</v>
      </c>
      <c r="CH107" s="14">
        <v>2.8993999999999999E-2</v>
      </c>
      <c r="CI107" s="14">
        <v>7.0060000000000001E-3</v>
      </c>
      <c r="CJ107" s="14">
        <v>-0.113986</v>
      </c>
      <c r="CK107" s="14">
        <v>-9.4565999999999997E-2</v>
      </c>
      <c r="CL107" s="14">
        <v>-0.10535600000000001</v>
      </c>
      <c r="CM107" s="14">
        <v>-0.110028</v>
      </c>
      <c r="CN107" s="14">
        <v>-0.13972200000000001</v>
      </c>
      <c r="CO107" s="14">
        <v>3.7793E-2</v>
      </c>
      <c r="CP107" s="14">
        <v>2.3560000000000001E-2</v>
      </c>
      <c r="CQ107" s="14">
        <v>-2.3410000000000002E-3</v>
      </c>
      <c r="CR107" s="14">
        <v>-3.0959E-2</v>
      </c>
      <c r="CS107" s="14">
        <v>7.5613E-2</v>
      </c>
      <c r="CT107" s="14">
        <v>9.8089999999999997E-2</v>
      </c>
      <c r="CU107" s="14">
        <v>7.4008000000000004E-2</v>
      </c>
      <c r="CV107" s="14">
        <v>4.0417000000000002E-2</v>
      </c>
      <c r="CW107" s="14">
        <v>0.88981500000000002</v>
      </c>
      <c r="CX107" s="14">
        <v>0.93893000000000004</v>
      </c>
      <c r="CY107" s="14">
        <v>0.97146999999999994</v>
      </c>
      <c r="CZ107" s="14">
        <v>1</v>
      </c>
      <c r="DA107" s="14">
        <v>0.97950800000000005</v>
      </c>
      <c r="DB107" s="14">
        <v>3.9059999999999997E-2</v>
      </c>
      <c r="DC107" s="14">
        <v>-7.5022000000000005E-2</v>
      </c>
      <c r="DD107" s="14">
        <v>-0.10829999999999999</v>
      </c>
      <c r="DE107" s="14">
        <v>-8.1223000000000004E-2</v>
      </c>
      <c r="DF107" s="14">
        <v>-1.2788000000000001E-2</v>
      </c>
      <c r="DG107" s="14">
        <v>-1.4102E-2</v>
      </c>
      <c r="DH107" s="14">
        <v>-3.8390000000000001E-2</v>
      </c>
      <c r="DI107" s="14">
        <v>-5.0656E-2</v>
      </c>
      <c r="DJ107" s="14">
        <v>-5.0401000000000001E-2</v>
      </c>
      <c r="DK107" s="14">
        <v>2.66E-3</v>
      </c>
      <c r="DL107" s="14">
        <v>5.3781000000000002E-2</v>
      </c>
      <c r="DM107" s="14">
        <v>8.4653999999999993E-2</v>
      </c>
      <c r="DN107" s="14">
        <v>-0.26316099999999998</v>
      </c>
      <c r="DO107" s="14">
        <v>-0.212806</v>
      </c>
      <c r="DP107" s="14">
        <v>9.5188999999999996E-2</v>
      </c>
      <c r="DQ107" s="14">
        <v>-0.22242100000000001</v>
      </c>
      <c r="DR107" s="14">
        <v>0.24745700000000001</v>
      </c>
      <c r="DS107" s="14">
        <v>0.30920700000000001</v>
      </c>
      <c r="DT107" s="14">
        <v>-2.2335000000000001E-2</v>
      </c>
      <c r="DU107" s="14">
        <v>-5.28E-2</v>
      </c>
      <c r="DV107" s="14">
        <v>-2.9101999999999999E-2</v>
      </c>
      <c r="DW107" s="14">
        <v>-2.7519999999999999E-2</v>
      </c>
      <c r="DX107" s="14">
        <v>7.5180000000000004E-3</v>
      </c>
      <c r="DY107" s="14">
        <v>1.7818000000000001E-2</v>
      </c>
      <c r="DZ107" s="14">
        <v>6.9210000000000001E-3</v>
      </c>
      <c r="EA107" s="14">
        <v>3.1863000000000002E-2</v>
      </c>
      <c r="EB107" s="14">
        <v>3.0164E-2</v>
      </c>
      <c r="EC107" s="14">
        <v>-6.8733000000000002E-2</v>
      </c>
      <c r="ED107" s="14">
        <v>-1.519E-3</v>
      </c>
      <c r="EE107" s="35">
        <v>-2.1544800000000022</v>
      </c>
      <c r="EV107">
        <v>159</v>
      </c>
      <c r="EW107">
        <f t="shared" si="1"/>
        <v>1</v>
      </c>
    </row>
    <row r="108" spans="1:153" x14ac:dyDescent="0.2">
      <c r="A108" s="13">
        <v>159</v>
      </c>
      <c r="B108" s="9">
        <v>1.8034000000000001E-2</v>
      </c>
      <c r="C108" s="14">
        <v>6.8068000000000004E-2</v>
      </c>
      <c r="D108" s="14">
        <v>2.3425000000000001E-2</v>
      </c>
      <c r="E108" s="14">
        <v>3.884E-2</v>
      </c>
      <c r="F108" s="14">
        <v>-0.15317600000000001</v>
      </c>
      <c r="G108" s="14">
        <v>-0.163437</v>
      </c>
      <c r="H108" s="14">
        <v>-0.17702000000000001</v>
      </c>
      <c r="I108" s="14">
        <v>-0.186831</v>
      </c>
      <c r="J108" s="14">
        <v>-0.204233</v>
      </c>
      <c r="K108" s="14">
        <v>-0.185811</v>
      </c>
      <c r="L108" s="14">
        <v>-0.18815499999999999</v>
      </c>
      <c r="M108" s="14">
        <v>-0.137262</v>
      </c>
      <c r="N108" s="14">
        <v>-6.0099999999999997E-4</v>
      </c>
      <c r="O108" s="14">
        <v>1.1675E-2</v>
      </c>
      <c r="P108" s="14">
        <v>-1.2191E-2</v>
      </c>
      <c r="Q108" s="14">
        <v>5.8438999999999998E-2</v>
      </c>
      <c r="R108" s="14">
        <v>3.6220000000000002E-2</v>
      </c>
      <c r="S108" s="14">
        <v>-0.119113</v>
      </c>
      <c r="T108" s="14">
        <v>-0.17033499999999999</v>
      </c>
      <c r="U108" s="14">
        <v>-0.20152200000000001</v>
      </c>
      <c r="V108" s="14">
        <v>-0.20255100000000001</v>
      </c>
      <c r="W108" s="14">
        <v>-0.17199999999999999</v>
      </c>
      <c r="X108" s="14">
        <v>-0.13752700000000001</v>
      </c>
      <c r="Y108" s="14">
        <v>-0.10949399999999999</v>
      </c>
      <c r="Z108" s="14">
        <v>-9.4097E-2</v>
      </c>
      <c r="AA108" s="14">
        <v>-7.3913999999999994E-2</v>
      </c>
      <c r="AB108" s="14">
        <v>0.122104</v>
      </c>
      <c r="AC108" s="14">
        <v>-3.0539999999999999E-3</v>
      </c>
      <c r="AD108" s="14">
        <v>3.1609999999999999E-2</v>
      </c>
      <c r="AE108" s="14">
        <v>1.7527999999999998E-2</v>
      </c>
      <c r="AF108" s="14">
        <v>-5.2763999999999998E-2</v>
      </c>
      <c r="AG108" s="14">
        <v>-6.2053999999999998E-2</v>
      </c>
      <c r="AH108" s="14">
        <v>-9.1062000000000004E-2</v>
      </c>
      <c r="AI108" s="14">
        <v>-0.117827</v>
      </c>
      <c r="AJ108" s="14">
        <v>-0.135074</v>
      </c>
      <c r="AK108" s="14">
        <v>-0.14347199999999999</v>
      </c>
      <c r="AL108" s="14">
        <v>-0.16536500000000001</v>
      </c>
      <c r="AM108" s="14">
        <v>-0.20142699999999999</v>
      </c>
      <c r="AN108" s="14">
        <v>3.5208999999999997E-2</v>
      </c>
      <c r="AO108" s="14">
        <v>6.0594000000000002E-2</v>
      </c>
      <c r="AP108" s="14">
        <v>1.0477E-2</v>
      </c>
      <c r="AQ108" s="14">
        <v>1.3565000000000001E-2</v>
      </c>
      <c r="AR108" s="14">
        <v>9.0470999999999996E-2</v>
      </c>
      <c r="AS108" s="14">
        <v>7.0902999999999994E-2</v>
      </c>
      <c r="AT108" s="14">
        <v>4.0132000000000001E-2</v>
      </c>
      <c r="AU108" s="14">
        <v>2.0348000000000002E-2</v>
      </c>
      <c r="AV108" s="14">
        <v>1.6133000000000002E-2</v>
      </c>
      <c r="AW108" s="14">
        <v>1.2324999999999999E-2</v>
      </c>
      <c r="AX108" s="14">
        <v>9.4830000000000001E-3</v>
      </c>
      <c r="AY108" s="14">
        <v>1.3431999999999999E-2</v>
      </c>
      <c r="AZ108" s="14">
        <v>-7.1117E-2</v>
      </c>
      <c r="BA108" s="14">
        <v>-7.3515999999999998E-2</v>
      </c>
      <c r="BB108" s="14">
        <v>-6.2801999999999997E-2</v>
      </c>
      <c r="BC108" s="14">
        <v>-0.204292</v>
      </c>
      <c r="BD108" s="14">
        <v>-0.223499</v>
      </c>
      <c r="BE108" s="14">
        <v>8.5170000000000003E-3</v>
      </c>
      <c r="BF108" s="14">
        <v>-3.3918999999999998E-2</v>
      </c>
      <c r="BG108" s="14">
        <v>-3.9306000000000001E-2</v>
      </c>
      <c r="BH108" s="14">
        <v>-0.112582</v>
      </c>
      <c r="BI108" s="14">
        <v>-0.181367</v>
      </c>
      <c r="BJ108" s="14">
        <v>-0.17406099999999999</v>
      </c>
      <c r="BK108" s="14">
        <v>-0.17899200000000001</v>
      </c>
      <c r="BL108" s="14">
        <v>-0.15159500000000001</v>
      </c>
      <c r="BM108" s="14">
        <v>2.032E-3</v>
      </c>
      <c r="BN108" s="14">
        <v>-4.6137999999999998E-2</v>
      </c>
      <c r="BO108" s="14">
        <v>3.4728000000000002E-2</v>
      </c>
      <c r="BP108" s="14">
        <v>-3.8951E-2</v>
      </c>
      <c r="BQ108" s="14">
        <v>-8.7428000000000006E-2</v>
      </c>
      <c r="BR108" s="14">
        <v>-0.111731</v>
      </c>
      <c r="BS108" s="14">
        <v>-0.12972400000000001</v>
      </c>
      <c r="BT108" s="14">
        <v>-9.9525000000000002E-2</v>
      </c>
      <c r="BU108" s="14">
        <v>-0.112217</v>
      </c>
      <c r="BV108" s="14">
        <v>-0.10788</v>
      </c>
      <c r="BW108" s="14">
        <v>-8.7013999999999994E-2</v>
      </c>
      <c r="BX108" s="14">
        <v>-7.6976000000000003E-2</v>
      </c>
      <c r="BY108" s="14">
        <v>-0.10030699999999999</v>
      </c>
      <c r="BZ108" s="14">
        <v>-9.7483E-2</v>
      </c>
      <c r="CA108" s="14">
        <v>-2.1491E-2</v>
      </c>
      <c r="CB108" s="14">
        <v>3.0358E-2</v>
      </c>
      <c r="CC108" s="14">
        <v>-0.17382900000000001</v>
      </c>
      <c r="CD108" s="14">
        <v>-0.20186599999999999</v>
      </c>
      <c r="CE108" s="14">
        <v>-0.117273</v>
      </c>
      <c r="CF108" s="14">
        <v>-9.2507000000000006E-2</v>
      </c>
      <c r="CG108" s="14">
        <v>-7.3776999999999995E-2</v>
      </c>
      <c r="CH108" s="14">
        <v>-9.2390000000000007E-3</v>
      </c>
      <c r="CI108" s="14">
        <v>-1.0931E-2</v>
      </c>
      <c r="CJ108" s="14">
        <v>-8.7220000000000006E-2</v>
      </c>
      <c r="CK108" s="14">
        <v>-4.2691E-2</v>
      </c>
      <c r="CL108" s="14">
        <v>-4.6559000000000003E-2</v>
      </c>
      <c r="CM108" s="14">
        <v>-4.9875000000000003E-2</v>
      </c>
      <c r="CN108" s="14">
        <v>-0.135493</v>
      </c>
      <c r="CO108" s="14">
        <v>4.0328000000000003E-2</v>
      </c>
      <c r="CP108" s="14">
        <v>1.3591000000000001E-2</v>
      </c>
      <c r="CQ108" s="14">
        <v>1.0167000000000001E-2</v>
      </c>
      <c r="CR108" s="14">
        <v>-3.9821000000000002E-2</v>
      </c>
      <c r="CS108" s="14">
        <v>5.9346000000000003E-2</v>
      </c>
      <c r="CT108" s="14">
        <v>8.7925000000000003E-2</v>
      </c>
      <c r="CU108" s="14">
        <v>6.3002000000000002E-2</v>
      </c>
      <c r="CV108" s="14">
        <v>2.5284999999999998E-2</v>
      </c>
      <c r="CW108" s="14">
        <v>0.86758000000000002</v>
      </c>
      <c r="CX108" s="14">
        <v>0.91375099999999998</v>
      </c>
      <c r="CY108" s="14">
        <v>0.94967400000000002</v>
      </c>
      <c r="CZ108" s="14">
        <v>0.97950800000000005</v>
      </c>
      <c r="DA108" s="14">
        <v>1</v>
      </c>
      <c r="DB108" s="14">
        <v>4.0698999999999999E-2</v>
      </c>
      <c r="DC108" s="14">
        <v>-7.3380000000000001E-2</v>
      </c>
      <c r="DD108" s="14">
        <v>-0.115813</v>
      </c>
      <c r="DE108" s="14">
        <v>-8.1781000000000006E-2</v>
      </c>
      <c r="DF108" s="14">
        <v>2.905E-3</v>
      </c>
      <c r="DG108" s="14">
        <v>-7.7250000000000001E-3</v>
      </c>
      <c r="DH108" s="14">
        <v>-4.052E-2</v>
      </c>
      <c r="DI108" s="14">
        <v>-5.5846E-2</v>
      </c>
      <c r="DJ108" s="14">
        <v>-5.5974000000000003E-2</v>
      </c>
      <c r="DK108" s="14">
        <v>-5.6490000000000004E-3</v>
      </c>
      <c r="DL108" s="14">
        <v>5.5159E-2</v>
      </c>
      <c r="DM108" s="14">
        <v>0.109612</v>
      </c>
      <c r="DN108" s="14">
        <v>-0.25138899999999997</v>
      </c>
      <c r="DO108" s="14">
        <v>-0.21612300000000001</v>
      </c>
      <c r="DP108" s="14">
        <v>9.6690999999999999E-2</v>
      </c>
      <c r="DQ108" s="14">
        <v>-0.18552199999999999</v>
      </c>
      <c r="DR108" s="14">
        <v>0.22640099999999999</v>
      </c>
      <c r="DS108" s="14">
        <v>0.298236</v>
      </c>
      <c r="DT108" s="14">
        <v>-1.5636000000000001E-2</v>
      </c>
      <c r="DU108" s="14">
        <v>-5.0695999999999998E-2</v>
      </c>
      <c r="DV108" s="14">
        <v>-2.7942999999999999E-2</v>
      </c>
      <c r="DW108" s="14">
        <v>-2.2803E-2</v>
      </c>
      <c r="DX108" s="14">
        <v>1.5692000000000001E-2</v>
      </c>
      <c r="DY108" s="14">
        <v>2.4684000000000001E-2</v>
      </c>
      <c r="DZ108" s="14">
        <v>1.7547E-2</v>
      </c>
      <c r="EA108" s="14">
        <v>3.9731000000000002E-2</v>
      </c>
      <c r="EB108" s="14">
        <v>3.2717999999999997E-2</v>
      </c>
      <c r="EC108" s="14">
        <v>-6.8123000000000003E-2</v>
      </c>
      <c r="ED108" s="14">
        <v>-6.6610000000000003E-3</v>
      </c>
      <c r="EE108" s="35">
        <v>-1.783065000000003</v>
      </c>
      <c r="EV108">
        <v>177</v>
      </c>
      <c r="EW108">
        <f t="shared" si="1"/>
        <v>18</v>
      </c>
    </row>
    <row r="109" spans="1:153" x14ac:dyDescent="0.2">
      <c r="A109" s="13">
        <v>185</v>
      </c>
      <c r="B109" s="9">
        <v>7.4623999999999996E-2</v>
      </c>
      <c r="C109" s="14">
        <v>4.5744E-2</v>
      </c>
      <c r="D109" s="14">
        <v>5.0009999999999999E-2</v>
      </c>
      <c r="E109" s="14">
        <v>4.5686999999999998E-2</v>
      </c>
      <c r="F109" s="14">
        <v>4.9001999999999997E-2</v>
      </c>
      <c r="G109" s="14">
        <v>6.6421999999999995E-2</v>
      </c>
      <c r="H109" s="14">
        <v>6.6925999999999999E-2</v>
      </c>
      <c r="I109" s="14">
        <v>7.3809E-2</v>
      </c>
      <c r="J109" s="14">
        <v>5.7518E-2</v>
      </c>
      <c r="K109" s="14">
        <v>7.2086999999999998E-2</v>
      </c>
      <c r="L109" s="14">
        <v>7.5105000000000005E-2</v>
      </c>
      <c r="M109" s="14">
        <v>2.8086E-2</v>
      </c>
      <c r="N109" s="14">
        <v>-0.115379</v>
      </c>
      <c r="O109" s="14">
        <v>0.124334</v>
      </c>
      <c r="P109" s="14">
        <v>5.2471999999999998E-2</v>
      </c>
      <c r="Q109" s="14">
        <v>-1.8484E-2</v>
      </c>
      <c r="R109" s="14">
        <v>-9.9430000000000004E-3</v>
      </c>
      <c r="S109" s="14">
        <v>5.8449000000000001E-2</v>
      </c>
      <c r="T109" s="14">
        <v>8.7345999999999993E-2</v>
      </c>
      <c r="U109" s="14">
        <v>9.0589000000000003E-2</v>
      </c>
      <c r="V109" s="14">
        <v>4.8374E-2</v>
      </c>
      <c r="W109" s="14">
        <v>3.7807E-2</v>
      </c>
      <c r="X109" s="14">
        <v>2.7092999999999999E-2</v>
      </c>
      <c r="Y109" s="14">
        <v>-3.418E-3</v>
      </c>
      <c r="Z109" s="14">
        <v>-3.3327000000000002E-2</v>
      </c>
      <c r="AA109" s="14">
        <v>-8.6010000000000003E-2</v>
      </c>
      <c r="AB109" s="14">
        <v>-1.4920000000000001E-3</v>
      </c>
      <c r="AC109" s="14">
        <v>8.1592999999999999E-2</v>
      </c>
      <c r="AD109" s="14">
        <v>0.115801</v>
      </c>
      <c r="AE109" s="14">
        <v>0.12592800000000001</v>
      </c>
      <c r="AF109" s="14">
        <v>9.6851000000000007E-2</v>
      </c>
      <c r="AG109" s="14">
        <v>0.11762400000000001</v>
      </c>
      <c r="AH109" s="14">
        <v>9.9448999999999996E-2</v>
      </c>
      <c r="AI109" s="14">
        <v>8.2642999999999994E-2</v>
      </c>
      <c r="AJ109" s="14">
        <v>6.9241999999999998E-2</v>
      </c>
      <c r="AK109" s="14">
        <v>7.1148000000000003E-2</v>
      </c>
      <c r="AL109" s="14">
        <v>6.0332999999999998E-2</v>
      </c>
      <c r="AM109" s="14">
        <v>5.2035999999999999E-2</v>
      </c>
      <c r="AN109" s="14">
        <v>-8.7910000000000002E-3</v>
      </c>
      <c r="AO109" s="14">
        <v>-6.6641000000000006E-2</v>
      </c>
      <c r="AP109" s="14">
        <v>-4.1306000000000002E-2</v>
      </c>
      <c r="AQ109" s="14">
        <v>-1.8186999999999998E-2</v>
      </c>
      <c r="AR109" s="14">
        <v>3.1330999999999998E-2</v>
      </c>
      <c r="AS109" s="14">
        <v>3.2245000000000003E-2</v>
      </c>
      <c r="AT109" s="14">
        <v>2.5491E-2</v>
      </c>
      <c r="AU109" s="14">
        <v>1.3453E-2</v>
      </c>
      <c r="AV109" s="14">
        <v>1.2047E-2</v>
      </c>
      <c r="AW109" s="14">
        <v>1.7781999999999999E-2</v>
      </c>
      <c r="AX109" s="14">
        <v>1.6388E-2</v>
      </c>
      <c r="AY109" s="14">
        <v>7.1960000000000001E-3</v>
      </c>
      <c r="AZ109" s="14">
        <v>0.102132</v>
      </c>
      <c r="BA109" s="14">
        <v>-5.9462000000000001E-2</v>
      </c>
      <c r="BB109" s="14">
        <v>-1.6556000000000001E-2</v>
      </c>
      <c r="BC109" s="14">
        <v>2.9037E-2</v>
      </c>
      <c r="BD109" s="14">
        <v>2.7834000000000001E-2</v>
      </c>
      <c r="BE109" s="14">
        <v>3.1411000000000001E-2</v>
      </c>
      <c r="BF109" s="14">
        <v>-1.0119E-2</v>
      </c>
      <c r="BG109" s="14">
        <v>-1.3592E-2</v>
      </c>
      <c r="BH109" s="14">
        <v>6.1549999999999999E-3</v>
      </c>
      <c r="BI109" s="14">
        <v>3.9671999999999999E-2</v>
      </c>
      <c r="BJ109" s="14">
        <v>1.3259E-2</v>
      </c>
      <c r="BK109" s="14">
        <v>-4.6124999999999999E-2</v>
      </c>
      <c r="BL109" s="14">
        <v>-8.0389000000000002E-2</v>
      </c>
      <c r="BM109" s="14">
        <v>-5.6279000000000003E-2</v>
      </c>
      <c r="BN109" s="14">
        <v>-4.9598000000000003E-2</v>
      </c>
      <c r="BO109" s="14">
        <v>3.9459000000000001E-2</v>
      </c>
      <c r="BP109" s="14">
        <v>7.3908000000000001E-2</v>
      </c>
      <c r="BQ109" s="14">
        <v>9.3086000000000002E-2</v>
      </c>
      <c r="BR109" s="14">
        <v>0.101981</v>
      </c>
      <c r="BS109" s="14">
        <v>8.7097999999999995E-2</v>
      </c>
      <c r="BT109" s="14">
        <v>6.7094000000000001E-2</v>
      </c>
      <c r="BU109" s="14">
        <v>4.7102999999999999E-2</v>
      </c>
      <c r="BV109" s="14">
        <v>2.5049999999999999E-2</v>
      </c>
      <c r="BW109" s="14">
        <v>1.2128999999999999E-2</v>
      </c>
      <c r="BX109" s="14">
        <v>-2.5534000000000001E-2</v>
      </c>
      <c r="BY109" s="14">
        <v>4.4928999999999997E-2</v>
      </c>
      <c r="BZ109" s="14">
        <v>1.1264E-2</v>
      </c>
      <c r="CA109" s="14">
        <v>-6.4949999999999994E-2</v>
      </c>
      <c r="CB109" s="14">
        <v>2.3435999999999998E-2</v>
      </c>
      <c r="CC109" s="14">
        <v>-5.1806999999999999E-2</v>
      </c>
      <c r="CD109" s="14">
        <v>-3.0595000000000001E-2</v>
      </c>
      <c r="CE109" s="14">
        <v>1.8579999999999999E-2</v>
      </c>
      <c r="CF109" s="14">
        <v>1.9928999999999999E-2</v>
      </c>
      <c r="CG109" s="14">
        <v>-7.868E-3</v>
      </c>
      <c r="CH109" s="14">
        <v>5.1816000000000001E-2</v>
      </c>
      <c r="CI109" s="14">
        <v>-2.6343999999999999E-2</v>
      </c>
      <c r="CJ109" s="14">
        <v>2.4584999999999999E-2</v>
      </c>
      <c r="CK109" s="14">
        <v>-3.3347000000000002E-2</v>
      </c>
      <c r="CL109" s="14">
        <v>3.4610000000000001E-3</v>
      </c>
      <c r="CM109" s="14">
        <v>3.1078000000000001E-2</v>
      </c>
      <c r="CN109" s="14">
        <v>0.105839</v>
      </c>
      <c r="CO109" s="14">
        <v>-3.9179999999999996E-3</v>
      </c>
      <c r="CP109" s="14">
        <v>-2.2054000000000001E-2</v>
      </c>
      <c r="CQ109" s="14">
        <v>-2.24E-4</v>
      </c>
      <c r="CR109" s="14">
        <v>7.1212999999999999E-2</v>
      </c>
      <c r="CS109" s="14">
        <v>-0.10190299999999999</v>
      </c>
      <c r="CT109" s="14">
        <v>-0.15217900000000001</v>
      </c>
      <c r="CU109" s="14">
        <v>-0.15942400000000001</v>
      </c>
      <c r="CV109" s="14">
        <v>-0.227933</v>
      </c>
      <c r="CW109" s="14">
        <v>6.5527000000000002E-2</v>
      </c>
      <c r="CX109" s="14">
        <v>4.7524999999999998E-2</v>
      </c>
      <c r="CY109" s="14">
        <v>4.4004000000000001E-2</v>
      </c>
      <c r="CZ109" s="14">
        <v>3.9059999999999997E-2</v>
      </c>
      <c r="DA109" s="14">
        <v>4.0698999999999999E-2</v>
      </c>
      <c r="DB109" s="14">
        <v>1</v>
      </c>
      <c r="DC109" s="14">
        <v>3.4209000000000003E-2</v>
      </c>
      <c r="DD109" s="14">
        <v>5.9568000000000003E-2</v>
      </c>
      <c r="DE109" s="14">
        <v>2.1069000000000001E-2</v>
      </c>
      <c r="DF109" s="14">
        <v>0.15073700000000001</v>
      </c>
      <c r="DG109" s="14">
        <v>-4.3346000000000003E-2</v>
      </c>
      <c r="DH109" s="14">
        <v>-2.7673E-2</v>
      </c>
      <c r="DI109" s="14">
        <v>2.8519999999999999E-3</v>
      </c>
      <c r="DJ109" s="14">
        <v>4.7299999999999998E-3</v>
      </c>
      <c r="DK109" s="14">
        <v>-6.5618999999999997E-2</v>
      </c>
      <c r="DL109" s="14">
        <v>0.15112</v>
      </c>
      <c r="DM109" s="14">
        <v>0.152757</v>
      </c>
      <c r="DN109" s="14">
        <v>-3.0905999999999999E-2</v>
      </c>
      <c r="DO109" s="14">
        <v>-1.1717E-2</v>
      </c>
      <c r="DP109" s="14">
        <v>3.4438999999999997E-2</v>
      </c>
      <c r="DQ109" s="14">
        <v>4.1208000000000002E-2</v>
      </c>
      <c r="DR109" s="14">
        <v>-3.8200999999999999E-2</v>
      </c>
      <c r="DS109" s="14">
        <v>3.6320999999999999E-2</v>
      </c>
      <c r="DT109" s="14">
        <v>2.1623E-2</v>
      </c>
      <c r="DU109" s="14">
        <v>-4.6290000000000003E-3</v>
      </c>
      <c r="DV109" s="14">
        <v>-1.8706E-2</v>
      </c>
      <c r="DW109" s="14">
        <v>-6.5030000000000001E-3</v>
      </c>
      <c r="DX109" s="14">
        <v>-9.7800000000000005E-3</v>
      </c>
      <c r="DY109" s="14">
        <v>-2.4209000000000001E-2</v>
      </c>
      <c r="DZ109" s="14">
        <v>2.7231999999999999E-2</v>
      </c>
      <c r="EA109" s="14">
        <v>4.8076000000000001E-2</v>
      </c>
      <c r="EB109" s="14">
        <v>6.2133000000000001E-2</v>
      </c>
      <c r="EC109" s="14">
        <v>4.0377999999999997E-2</v>
      </c>
      <c r="ED109" s="14">
        <v>0.10241699999999999</v>
      </c>
      <c r="EE109" s="35">
        <v>3.8658200000000007</v>
      </c>
      <c r="EV109">
        <v>185</v>
      </c>
      <c r="EW109">
        <f t="shared" si="1"/>
        <v>0</v>
      </c>
    </row>
    <row r="110" spans="1:153" x14ac:dyDescent="0.2">
      <c r="A110" s="13">
        <v>197</v>
      </c>
      <c r="B110" s="9">
        <v>0.1762</v>
      </c>
      <c r="C110" s="14">
        <v>0.15490499999999999</v>
      </c>
      <c r="D110" s="14">
        <v>0.19314500000000001</v>
      </c>
      <c r="E110" s="14">
        <v>8.3450999999999997E-2</v>
      </c>
      <c r="F110" s="14">
        <v>2.6069999999999999E-2</v>
      </c>
      <c r="G110" s="14">
        <v>2.2422000000000001E-2</v>
      </c>
      <c r="H110" s="14">
        <v>-1.4782E-2</v>
      </c>
      <c r="I110" s="14">
        <v>-1.1008E-2</v>
      </c>
      <c r="J110" s="14">
        <v>3.8370000000000001E-3</v>
      </c>
      <c r="K110" s="14">
        <v>-2.2989999999999998E-3</v>
      </c>
      <c r="L110" s="14">
        <v>-8.9049999999999997E-3</v>
      </c>
      <c r="M110" s="14">
        <v>1.1596E-2</v>
      </c>
      <c r="N110" s="14">
        <v>0.26962399999999997</v>
      </c>
      <c r="O110" s="14">
        <v>0.180149</v>
      </c>
      <c r="P110" s="14">
        <v>0.14999100000000001</v>
      </c>
      <c r="Q110" s="14">
        <v>0.204317</v>
      </c>
      <c r="R110" s="14">
        <v>0.164628</v>
      </c>
      <c r="S110" s="14">
        <v>5.4476999999999998E-2</v>
      </c>
      <c r="T110" s="14">
        <v>9.6815999999999999E-2</v>
      </c>
      <c r="U110" s="14">
        <v>1.9407000000000001E-2</v>
      </c>
      <c r="V110" s="14">
        <v>-2.0018000000000001E-2</v>
      </c>
      <c r="W110" s="14">
        <v>-4.6705000000000003E-2</v>
      </c>
      <c r="X110" s="14">
        <v>-6.2314000000000001E-2</v>
      </c>
      <c r="Y110" s="14">
        <v>-7.3801000000000005E-2</v>
      </c>
      <c r="Z110" s="14">
        <v>-9.3475000000000003E-2</v>
      </c>
      <c r="AA110" s="14">
        <v>-0.101539</v>
      </c>
      <c r="AB110" s="14">
        <v>-3.7377000000000001E-2</v>
      </c>
      <c r="AC110" s="14">
        <v>-3.7862E-2</v>
      </c>
      <c r="AD110" s="14">
        <v>5.5766000000000003E-2</v>
      </c>
      <c r="AE110" s="14">
        <v>-1.3359999999999999E-3</v>
      </c>
      <c r="AF110" s="14">
        <v>5.6030000000000003E-3</v>
      </c>
      <c r="AG110" s="14">
        <v>-5.3873999999999998E-2</v>
      </c>
      <c r="AH110" s="14">
        <v>-6.0631999999999998E-2</v>
      </c>
      <c r="AI110" s="14">
        <v>-5.9145000000000003E-2</v>
      </c>
      <c r="AJ110" s="14">
        <v>-6.7943000000000003E-2</v>
      </c>
      <c r="AK110" s="14">
        <v>-6.1609999999999998E-2</v>
      </c>
      <c r="AL110" s="14">
        <v>-6.3737000000000002E-2</v>
      </c>
      <c r="AM110" s="14">
        <v>-5.4059000000000003E-2</v>
      </c>
      <c r="AN110" s="14">
        <v>0.33452999999999999</v>
      </c>
      <c r="AO110" s="14">
        <v>0.41651300000000002</v>
      </c>
      <c r="AP110" s="14">
        <v>0.360595</v>
      </c>
      <c r="AQ110" s="14">
        <v>8.6009999999999993E-3</v>
      </c>
      <c r="AR110" s="14">
        <v>0.12289799999999999</v>
      </c>
      <c r="AS110" s="14">
        <v>4.3542999999999998E-2</v>
      </c>
      <c r="AT110" s="14">
        <v>5.7835999999999999E-2</v>
      </c>
      <c r="AU110" s="14">
        <v>7.4288999999999994E-2</v>
      </c>
      <c r="AV110" s="14">
        <v>7.7112E-2</v>
      </c>
      <c r="AW110" s="14">
        <v>5.1773E-2</v>
      </c>
      <c r="AX110" s="14">
        <v>5.7591000000000003E-2</v>
      </c>
      <c r="AY110" s="14">
        <v>5.3345999999999998E-2</v>
      </c>
      <c r="AZ110" s="14">
        <v>0.126328</v>
      </c>
      <c r="BA110" s="14">
        <v>5.3520999999999999E-2</v>
      </c>
      <c r="BB110" s="14">
        <v>1.9165999999999999E-2</v>
      </c>
      <c r="BC110" s="14">
        <v>9.6550000000000004E-3</v>
      </c>
      <c r="BD110" s="14">
        <v>-2.0482E-2</v>
      </c>
      <c r="BE110" s="14">
        <v>5.4357999999999997E-2</v>
      </c>
      <c r="BF110" s="14">
        <v>-2.0143000000000001E-2</v>
      </c>
      <c r="BG110" s="14">
        <v>-7.6299999999999996E-3</v>
      </c>
      <c r="BH110" s="14">
        <v>9.5892000000000005E-2</v>
      </c>
      <c r="BI110" s="14">
        <v>-2.512E-2</v>
      </c>
      <c r="BJ110" s="14">
        <v>-1.1528E-2</v>
      </c>
      <c r="BK110" s="14">
        <v>-2.7133999999999998E-2</v>
      </c>
      <c r="BL110" s="14">
        <v>-6.2397000000000001E-2</v>
      </c>
      <c r="BM110" s="14">
        <v>0.247664</v>
      </c>
      <c r="BN110" s="14">
        <v>9.8322000000000007E-2</v>
      </c>
      <c r="BO110" s="14">
        <v>0.12659200000000001</v>
      </c>
      <c r="BP110" s="14">
        <v>6.7602999999999996E-2</v>
      </c>
      <c r="BQ110" s="14">
        <v>4.1182999999999997E-2</v>
      </c>
      <c r="BR110" s="14">
        <v>2.2356999999999998E-2</v>
      </c>
      <c r="BS110" s="14">
        <v>-1.4285000000000001E-2</v>
      </c>
      <c r="BT110" s="14">
        <v>-4.3600000000000003E-4</v>
      </c>
      <c r="BU110" s="14">
        <v>-1.8277000000000002E-2</v>
      </c>
      <c r="BV110" s="14">
        <v>-3.3096E-2</v>
      </c>
      <c r="BW110" s="14">
        <v>-4.3525000000000001E-2</v>
      </c>
      <c r="BX110" s="14">
        <v>-6.2279000000000001E-2</v>
      </c>
      <c r="BY110" s="14">
        <v>-1.1739999999999999E-3</v>
      </c>
      <c r="BZ110" s="14">
        <v>8.4082000000000004E-2</v>
      </c>
      <c r="CA110" s="14">
        <v>4.0134000000000003E-2</v>
      </c>
      <c r="CB110" s="14">
        <v>-8.1429999999999992E-3</v>
      </c>
      <c r="CC110" s="14">
        <v>-5.3003000000000002E-2</v>
      </c>
      <c r="CD110" s="14">
        <v>-3.3708000000000002E-2</v>
      </c>
      <c r="CE110" s="14">
        <v>-7.3885000000000006E-2</v>
      </c>
      <c r="CF110" s="14">
        <v>-2.0566000000000001E-2</v>
      </c>
      <c r="CG110" s="14">
        <v>2.9912000000000001E-2</v>
      </c>
      <c r="CH110" s="14">
        <v>0.17945700000000001</v>
      </c>
      <c r="CI110" s="14">
        <v>0.12657399999999999</v>
      </c>
      <c r="CJ110" s="14">
        <v>0.18887899999999999</v>
      </c>
      <c r="CK110" s="14">
        <v>0.29081800000000002</v>
      </c>
      <c r="CL110" s="14">
        <v>0.226074</v>
      </c>
      <c r="CM110" s="14">
        <v>0.16669700000000001</v>
      </c>
      <c r="CN110" s="14">
        <v>-8.7100000000000003E-4</v>
      </c>
      <c r="CO110" s="14">
        <v>1.5439E-2</v>
      </c>
      <c r="CP110" s="14">
        <v>0.246556</v>
      </c>
      <c r="CQ110" s="14">
        <v>-7.744E-3</v>
      </c>
      <c r="CR110" s="14">
        <v>0.23476</v>
      </c>
      <c r="CS110" s="14">
        <v>0.18423700000000001</v>
      </c>
      <c r="CT110" s="14">
        <v>0.32153900000000002</v>
      </c>
      <c r="CU110" s="14">
        <v>0.20679</v>
      </c>
      <c r="CV110" s="14">
        <v>0.113956</v>
      </c>
      <c r="CW110" s="14">
        <v>-0.12332700000000001</v>
      </c>
      <c r="CX110" s="14">
        <v>-0.12324499999999999</v>
      </c>
      <c r="CY110" s="14">
        <v>-0.121003</v>
      </c>
      <c r="CZ110" s="14">
        <v>-7.5022000000000005E-2</v>
      </c>
      <c r="DA110" s="14">
        <v>-7.3380000000000001E-2</v>
      </c>
      <c r="DB110" s="14">
        <v>3.4209000000000003E-2</v>
      </c>
      <c r="DC110" s="14">
        <v>1</v>
      </c>
      <c r="DD110" s="14">
        <v>0.62244699999999997</v>
      </c>
      <c r="DE110" s="14">
        <v>0.64632500000000004</v>
      </c>
      <c r="DF110" s="14">
        <v>0.102053</v>
      </c>
      <c r="DG110" s="14">
        <v>3.6800000000000001E-3</v>
      </c>
      <c r="DH110" s="14">
        <v>-2.7113999999999999E-2</v>
      </c>
      <c r="DI110" s="14">
        <v>-2.4365999999999999E-2</v>
      </c>
      <c r="DJ110" s="14">
        <v>-2.6391000000000001E-2</v>
      </c>
      <c r="DK110" s="14">
        <v>7.7168E-2</v>
      </c>
      <c r="DL110" s="14">
        <v>6.9405999999999995E-2</v>
      </c>
      <c r="DM110" s="14">
        <v>7.3595999999999995E-2</v>
      </c>
      <c r="DN110" s="14">
        <v>8.2850000000000007E-3</v>
      </c>
      <c r="DO110" s="14">
        <v>-2.8778000000000001E-2</v>
      </c>
      <c r="DP110" s="14">
        <v>7.8746999999999998E-2</v>
      </c>
      <c r="DQ110" s="14">
        <v>-3.6338000000000002E-2</v>
      </c>
      <c r="DR110" s="14">
        <v>2.8743999999999999E-2</v>
      </c>
      <c r="DS110" s="14">
        <v>5.8193000000000002E-2</v>
      </c>
      <c r="DT110" s="14">
        <v>-0.13403000000000001</v>
      </c>
      <c r="DU110" s="14">
        <v>6.7096000000000003E-2</v>
      </c>
      <c r="DV110" s="14">
        <v>1.2999999999999999E-2</v>
      </c>
      <c r="DW110" s="14">
        <v>9.7719999999999994E-3</v>
      </c>
      <c r="DX110" s="14">
        <v>2.9256000000000001E-2</v>
      </c>
      <c r="DY110" s="14">
        <v>5.7949999999999998E-3</v>
      </c>
      <c r="DZ110" s="14">
        <v>4.7805E-2</v>
      </c>
      <c r="EA110" s="14">
        <v>2.5316000000000002E-2</v>
      </c>
      <c r="EB110" s="14">
        <v>1.9222E-2</v>
      </c>
      <c r="EC110" s="14">
        <v>-2.3400000000000001E-2</v>
      </c>
      <c r="ED110" s="14">
        <v>-4.1773999999999999E-2</v>
      </c>
      <c r="EE110" s="35">
        <v>7.8336760000000023</v>
      </c>
      <c r="EV110">
        <v>186</v>
      </c>
      <c r="EW110">
        <f t="shared" si="1"/>
        <v>-11</v>
      </c>
    </row>
    <row r="111" spans="1:153" x14ac:dyDescent="0.2">
      <c r="A111" s="13">
        <v>198</v>
      </c>
      <c r="B111" s="9">
        <v>3.9146E-2</v>
      </c>
      <c r="C111" s="14">
        <v>7.4110999999999996E-2</v>
      </c>
      <c r="D111" s="14">
        <v>0.17596400000000001</v>
      </c>
      <c r="E111" s="14">
        <v>9.6394999999999995E-2</v>
      </c>
      <c r="F111" s="14">
        <v>7.9666000000000001E-2</v>
      </c>
      <c r="G111" s="14">
        <v>9.5041E-2</v>
      </c>
      <c r="H111" s="14">
        <v>0.102547</v>
      </c>
      <c r="I111" s="14">
        <v>0.104888</v>
      </c>
      <c r="J111" s="14">
        <v>0.104079</v>
      </c>
      <c r="K111" s="14">
        <v>9.5922999999999994E-2</v>
      </c>
      <c r="L111" s="14">
        <v>9.0412000000000006E-2</v>
      </c>
      <c r="M111" s="14">
        <v>9.3978999999999993E-2</v>
      </c>
      <c r="N111" s="14">
        <v>0.179563</v>
      </c>
      <c r="O111" s="14">
        <v>0.118218</v>
      </c>
      <c r="P111" s="14">
        <v>7.3644000000000001E-2</v>
      </c>
      <c r="Q111" s="14">
        <v>9.5197000000000004E-2</v>
      </c>
      <c r="R111" s="14">
        <v>9.8556000000000005E-2</v>
      </c>
      <c r="S111" s="14">
        <v>2.8279999999999998E-3</v>
      </c>
      <c r="T111" s="14">
        <v>4.5938E-2</v>
      </c>
      <c r="U111" s="14">
        <v>5.5500000000000005E-4</v>
      </c>
      <c r="V111" s="14">
        <v>-4.6641000000000002E-2</v>
      </c>
      <c r="W111" s="14">
        <v>-6.2994999999999995E-2</v>
      </c>
      <c r="X111" s="14">
        <v>-6.7081000000000002E-2</v>
      </c>
      <c r="Y111" s="14">
        <v>-8.8841000000000003E-2</v>
      </c>
      <c r="Z111" s="14">
        <v>-0.10362200000000001</v>
      </c>
      <c r="AA111" s="14">
        <v>-0.12389500000000001</v>
      </c>
      <c r="AB111" s="14">
        <v>-1.9778E-2</v>
      </c>
      <c r="AC111" s="14">
        <v>-1.5999999999999999E-5</v>
      </c>
      <c r="AD111" s="14">
        <v>2.7674000000000001E-2</v>
      </c>
      <c r="AE111" s="14">
        <v>4.6100000000000002E-2</v>
      </c>
      <c r="AF111" s="14">
        <v>5.1727000000000002E-2</v>
      </c>
      <c r="AG111" s="14">
        <v>1.3664000000000001E-2</v>
      </c>
      <c r="AH111" s="14">
        <v>-1.2156E-2</v>
      </c>
      <c r="AI111" s="14">
        <v>-3.1380999999999999E-2</v>
      </c>
      <c r="AJ111" s="14">
        <v>-6.7038E-2</v>
      </c>
      <c r="AK111" s="14">
        <v>-7.2606000000000004E-2</v>
      </c>
      <c r="AL111" s="14">
        <v>-8.6674000000000001E-2</v>
      </c>
      <c r="AM111" s="14">
        <v>-0.101573</v>
      </c>
      <c r="AN111" s="14">
        <v>0.247174</v>
      </c>
      <c r="AO111" s="14">
        <v>0.29450700000000002</v>
      </c>
      <c r="AP111" s="14">
        <v>0.249527</v>
      </c>
      <c r="AQ111" s="14">
        <v>2.0702000000000002E-2</v>
      </c>
      <c r="AR111" s="14">
        <v>8.7755E-2</v>
      </c>
      <c r="AS111" s="14">
        <v>2.2644999999999998E-2</v>
      </c>
      <c r="AT111" s="14">
        <v>4.0544999999999998E-2</v>
      </c>
      <c r="AU111" s="14">
        <v>6.0402999999999998E-2</v>
      </c>
      <c r="AV111" s="14">
        <v>8.4693000000000004E-2</v>
      </c>
      <c r="AW111" s="14">
        <v>8.2321000000000005E-2</v>
      </c>
      <c r="AX111" s="14">
        <v>9.2991000000000004E-2</v>
      </c>
      <c r="AY111" s="14">
        <v>9.6699999999999994E-2</v>
      </c>
      <c r="AZ111" s="14">
        <v>0.119336</v>
      </c>
      <c r="BA111" s="14">
        <v>-3.6960000000000001E-3</v>
      </c>
      <c r="BB111" s="14">
        <v>-0.100329</v>
      </c>
      <c r="BC111" s="14">
        <v>3.3702000000000003E-2</v>
      </c>
      <c r="BD111" s="14">
        <v>2.8760000000000001E-2</v>
      </c>
      <c r="BE111" s="14">
        <v>3.2668999999999997E-2</v>
      </c>
      <c r="BF111" s="14">
        <v>-8.4019999999999997E-3</v>
      </c>
      <c r="BG111" s="14">
        <v>9.6640000000000004E-2</v>
      </c>
      <c r="BH111" s="14">
        <v>3.2271000000000001E-2</v>
      </c>
      <c r="BI111" s="14">
        <v>1.1592E-2</v>
      </c>
      <c r="BJ111" s="14">
        <v>4.6662000000000002E-2</v>
      </c>
      <c r="BK111" s="14">
        <v>1.2181000000000001E-2</v>
      </c>
      <c r="BL111" s="14">
        <v>-5.8560000000000001E-3</v>
      </c>
      <c r="BM111" s="14">
        <v>0.140876</v>
      </c>
      <c r="BN111" s="14">
        <v>6.003E-2</v>
      </c>
      <c r="BO111" s="14">
        <v>0.10752299999999999</v>
      </c>
      <c r="BP111" s="14">
        <v>8.2547999999999996E-2</v>
      </c>
      <c r="BQ111" s="14">
        <v>6.8261000000000002E-2</v>
      </c>
      <c r="BR111" s="14">
        <v>7.5733999999999996E-2</v>
      </c>
      <c r="BS111" s="14">
        <v>3.2478E-2</v>
      </c>
      <c r="BT111" s="14">
        <v>3.9121999999999997E-2</v>
      </c>
      <c r="BU111" s="14">
        <v>3.4828999999999999E-2</v>
      </c>
      <c r="BV111" s="14">
        <v>2.1288999999999999E-2</v>
      </c>
      <c r="BW111" s="14">
        <v>1.2062E-2</v>
      </c>
      <c r="BX111" s="14">
        <v>3.7239999999999999E-3</v>
      </c>
      <c r="BY111" s="14">
        <v>-0.118881</v>
      </c>
      <c r="BZ111" s="14">
        <v>3.1398000000000002E-2</v>
      </c>
      <c r="CA111" s="14">
        <v>2.2894999999999999E-2</v>
      </c>
      <c r="CB111" s="14">
        <v>-7.1000000000000005E-5</v>
      </c>
      <c r="CC111" s="14">
        <v>-5.6433999999999998E-2</v>
      </c>
      <c r="CD111" s="14">
        <v>-3.9912999999999997E-2</v>
      </c>
      <c r="CE111" s="14">
        <v>-3.6361999999999998E-2</v>
      </c>
      <c r="CF111" s="14">
        <v>2.0711E-2</v>
      </c>
      <c r="CG111" s="14">
        <v>0.111919</v>
      </c>
      <c r="CH111" s="14">
        <v>0.14177100000000001</v>
      </c>
      <c r="CI111" s="14">
        <v>0.11591700000000001</v>
      </c>
      <c r="CJ111" s="14">
        <v>7.9960000000000003E-2</v>
      </c>
      <c r="CK111" s="14">
        <v>0.12898599999999999</v>
      </c>
      <c r="CL111" s="14">
        <v>9.8055000000000003E-2</v>
      </c>
      <c r="CM111" s="14">
        <v>7.9230999999999996E-2</v>
      </c>
      <c r="CN111" s="14">
        <v>6.1399999999999996E-4</v>
      </c>
      <c r="CO111" s="14">
        <v>2.0816999999999999E-2</v>
      </c>
      <c r="CP111" s="14">
        <v>0.18298700000000001</v>
      </c>
      <c r="CQ111" s="14">
        <v>1.2926999999999999E-2</v>
      </c>
      <c r="CR111" s="14">
        <v>0.13503000000000001</v>
      </c>
      <c r="CS111" s="14">
        <v>0.10956200000000001</v>
      </c>
      <c r="CT111" s="14">
        <v>0.19294</v>
      </c>
      <c r="CU111" s="14">
        <v>0.141296</v>
      </c>
      <c r="CV111" s="14">
        <v>6.4871999999999999E-2</v>
      </c>
      <c r="CW111" s="14">
        <v>-0.17439299999999999</v>
      </c>
      <c r="CX111" s="14">
        <v>-0.16639399999999999</v>
      </c>
      <c r="CY111" s="14">
        <v>-0.16317799999999999</v>
      </c>
      <c r="CZ111" s="14">
        <v>-0.10829999999999999</v>
      </c>
      <c r="DA111" s="14">
        <v>-0.115813</v>
      </c>
      <c r="DB111" s="14">
        <v>5.9568000000000003E-2</v>
      </c>
      <c r="DC111" s="14">
        <v>0.62244699999999997</v>
      </c>
      <c r="DD111" s="14">
        <v>1</v>
      </c>
      <c r="DE111" s="14">
        <v>0.83551900000000001</v>
      </c>
      <c r="DF111" s="14">
        <v>0.12431300000000001</v>
      </c>
      <c r="DG111" s="14">
        <v>6.9223999999999994E-2</v>
      </c>
      <c r="DH111" s="14">
        <v>-3.3591000000000003E-2</v>
      </c>
      <c r="DI111" s="14">
        <v>-4.2500000000000003E-2</v>
      </c>
      <c r="DJ111" s="14">
        <v>-4.4422999999999997E-2</v>
      </c>
      <c r="DK111" s="14">
        <v>7.9087000000000005E-2</v>
      </c>
      <c r="DL111" s="14">
        <v>-1.5807999999999999E-2</v>
      </c>
      <c r="DM111" s="14">
        <v>-1.2387E-2</v>
      </c>
      <c r="DN111" s="14">
        <v>1.9269999999999999E-2</v>
      </c>
      <c r="DO111" s="14">
        <v>-4.3461E-2</v>
      </c>
      <c r="DP111" s="14">
        <v>-2.6589999999999999E-3</v>
      </c>
      <c r="DQ111" s="14">
        <v>-3.2298E-2</v>
      </c>
      <c r="DR111" s="14">
        <v>2.4000000000000001E-5</v>
      </c>
      <c r="DS111" s="14">
        <v>-6.1520000000000004E-3</v>
      </c>
      <c r="DT111" s="14">
        <v>-6.8945999999999993E-2</v>
      </c>
      <c r="DU111" s="14">
        <v>7.0639999999999994E-2</v>
      </c>
      <c r="DV111" s="14">
        <v>-2.019E-3</v>
      </c>
      <c r="DW111" s="14">
        <v>2.4719999999999998E-3</v>
      </c>
      <c r="DX111" s="14">
        <v>2.8697E-2</v>
      </c>
      <c r="DY111" s="14">
        <v>3.0079999999999998E-3</v>
      </c>
      <c r="DZ111" s="14">
        <v>2.8490999999999999E-2</v>
      </c>
      <c r="EA111" s="14">
        <v>-3.1700000000000001E-4</v>
      </c>
      <c r="EB111" s="14">
        <v>-3.9880000000000002E-3</v>
      </c>
      <c r="EC111" s="14">
        <v>-4.5581999999999998E-2</v>
      </c>
      <c r="ED111" s="14">
        <v>-5.4146E-2</v>
      </c>
      <c r="EE111" s="35">
        <v>6.6221189999999988</v>
      </c>
      <c r="EV111">
        <v>187</v>
      </c>
      <c r="EW111">
        <f t="shared" si="1"/>
        <v>-11</v>
      </c>
    </row>
    <row r="112" spans="1:153" x14ac:dyDescent="0.2">
      <c r="A112" s="13">
        <v>199</v>
      </c>
      <c r="B112" s="9">
        <v>1.9712E-2</v>
      </c>
      <c r="C112" s="14">
        <v>6.7377999999999993E-2</v>
      </c>
      <c r="D112" s="14">
        <v>0.133464</v>
      </c>
      <c r="E112" s="14">
        <v>0.102103</v>
      </c>
      <c r="F112" s="14">
        <v>0.112883</v>
      </c>
      <c r="G112" s="14">
        <v>0.11335000000000001</v>
      </c>
      <c r="H112" s="14">
        <v>9.3551999999999996E-2</v>
      </c>
      <c r="I112" s="14">
        <v>9.5658999999999994E-2</v>
      </c>
      <c r="J112" s="14">
        <v>9.6508999999999998E-2</v>
      </c>
      <c r="K112" s="14">
        <v>6.4794000000000004E-2</v>
      </c>
      <c r="L112" s="14">
        <v>4.7247999999999998E-2</v>
      </c>
      <c r="M112" s="14">
        <v>3.9666E-2</v>
      </c>
      <c r="N112" s="14">
        <v>0.13769700000000001</v>
      </c>
      <c r="O112" s="14">
        <v>6.8921999999999997E-2</v>
      </c>
      <c r="P112" s="14">
        <v>4.9791000000000002E-2</v>
      </c>
      <c r="Q112" s="14">
        <v>1.4002000000000001E-2</v>
      </c>
      <c r="R112" s="14">
        <v>9.6799999999999994E-3</v>
      </c>
      <c r="S112" s="14">
        <v>8.0370000000000007E-3</v>
      </c>
      <c r="T112" s="14">
        <v>6.6905000000000006E-2</v>
      </c>
      <c r="U112" s="14">
        <v>4.5883E-2</v>
      </c>
      <c r="V112" s="14">
        <v>2.3949999999999999E-2</v>
      </c>
      <c r="W112" s="14">
        <v>1.2066E-2</v>
      </c>
      <c r="X112" s="14">
        <v>1.0383999999999999E-2</v>
      </c>
      <c r="Y112" s="14">
        <v>-1.4224000000000001E-2</v>
      </c>
      <c r="Z112" s="14">
        <v>-4.0193E-2</v>
      </c>
      <c r="AA112" s="14">
        <v>-6.5151000000000001E-2</v>
      </c>
      <c r="AB112" s="14">
        <v>-6.6607E-2</v>
      </c>
      <c r="AC112" s="14">
        <v>-2.4192999999999999E-2</v>
      </c>
      <c r="AD112" s="14">
        <v>2.8448999999999999E-2</v>
      </c>
      <c r="AE112" s="14">
        <v>4.4463999999999997E-2</v>
      </c>
      <c r="AF112" s="14">
        <v>4.2741000000000001E-2</v>
      </c>
      <c r="AG112" s="14">
        <v>4.993E-3</v>
      </c>
      <c r="AH112" s="14">
        <v>-4.2009999999999999E-3</v>
      </c>
      <c r="AI112" s="14">
        <v>-8.7989999999999995E-3</v>
      </c>
      <c r="AJ112" s="14">
        <v>-2.4753000000000001E-2</v>
      </c>
      <c r="AK112" s="14">
        <v>-3.3069000000000001E-2</v>
      </c>
      <c r="AL112" s="14">
        <v>-5.1093E-2</v>
      </c>
      <c r="AM112" s="14">
        <v>-8.5468000000000002E-2</v>
      </c>
      <c r="AN112" s="14">
        <v>0.12852</v>
      </c>
      <c r="AO112" s="14">
        <v>0.189884</v>
      </c>
      <c r="AP112" s="14">
        <v>0.15657599999999999</v>
      </c>
      <c r="AQ112" s="14">
        <v>-9.9376999999999993E-2</v>
      </c>
      <c r="AR112" s="14">
        <v>7.4428999999999995E-2</v>
      </c>
      <c r="AS112" s="14">
        <v>-6.0829999999999999E-3</v>
      </c>
      <c r="AT112" s="14">
        <v>1.6271000000000001E-2</v>
      </c>
      <c r="AU112" s="14">
        <v>4.1667000000000003E-2</v>
      </c>
      <c r="AV112" s="14">
        <v>5.8167000000000003E-2</v>
      </c>
      <c r="AW112" s="14">
        <v>5.3359999999999998E-2</v>
      </c>
      <c r="AX112" s="14">
        <v>6.3051999999999997E-2</v>
      </c>
      <c r="AY112" s="14">
        <v>7.0874999999999994E-2</v>
      </c>
      <c r="AZ112" s="14">
        <v>0.103322</v>
      </c>
      <c r="BA112" s="14">
        <v>-2.4348000000000002E-2</v>
      </c>
      <c r="BB112" s="14">
        <v>-6.4882999999999996E-2</v>
      </c>
      <c r="BC112" s="14">
        <v>6.9073999999999997E-2</v>
      </c>
      <c r="BD112" s="14">
        <v>6.4435999999999993E-2</v>
      </c>
      <c r="BE112" s="14">
        <v>3.5824000000000002E-2</v>
      </c>
      <c r="BF112" s="14">
        <v>-6.6285999999999998E-2</v>
      </c>
      <c r="BG112" s="14">
        <v>8.3413000000000001E-2</v>
      </c>
      <c r="BH112" s="14">
        <v>6.1001E-2</v>
      </c>
      <c r="BI112" s="14">
        <v>1.9588999999999999E-2</v>
      </c>
      <c r="BJ112" s="14">
        <v>4.8103E-2</v>
      </c>
      <c r="BK112" s="14">
        <v>4.0823999999999999E-2</v>
      </c>
      <c r="BL112" s="14">
        <v>2.5791999999999999E-2</v>
      </c>
      <c r="BM112" s="14">
        <v>8.9411000000000004E-2</v>
      </c>
      <c r="BN112" s="14">
        <v>6.3302999999999998E-2</v>
      </c>
      <c r="BO112" s="14">
        <v>0.13130800000000001</v>
      </c>
      <c r="BP112" s="14">
        <v>0.112487</v>
      </c>
      <c r="BQ112" s="14">
        <v>8.7645000000000001E-2</v>
      </c>
      <c r="BR112" s="14">
        <v>7.6257000000000005E-2</v>
      </c>
      <c r="BS112" s="14">
        <v>2.5330999999999999E-2</v>
      </c>
      <c r="BT112" s="14">
        <v>2.7039000000000001E-2</v>
      </c>
      <c r="BU112" s="14">
        <v>1.0845E-2</v>
      </c>
      <c r="BV112" s="14">
        <v>-2.9910000000000002E-3</v>
      </c>
      <c r="BW112" s="14">
        <v>-1.2302E-2</v>
      </c>
      <c r="BX112" s="14">
        <v>-2.3761999999999998E-2</v>
      </c>
      <c r="BY112" s="14">
        <v>-5.3115000000000002E-2</v>
      </c>
      <c r="BZ112" s="14">
        <v>5.2089999999999997E-2</v>
      </c>
      <c r="CA112" s="14">
        <v>3.3447999999999999E-2</v>
      </c>
      <c r="CB112" s="14">
        <v>4.6549E-2</v>
      </c>
      <c r="CC112" s="14">
        <v>-3.6913000000000001E-2</v>
      </c>
      <c r="CD112" s="14">
        <v>-2.5825000000000001E-2</v>
      </c>
      <c r="CE112" s="14">
        <v>-3.5014000000000003E-2</v>
      </c>
      <c r="CF112" s="14">
        <v>1.6483999999999999E-2</v>
      </c>
      <c r="CG112" s="14">
        <v>7.1783E-2</v>
      </c>
      <c r="CH112" s="14">
        <v>0.106934</v>
      </c>
      <c r="CI112" s="14">
        <v>0.104161</v>
      </c>
      <c r="CJ112" s="14">
        <v>6.7202999999999999E-2</v>
      </c>
      <c r="CK112" s="14">
        <v>9.1093999999999994E-2</v>
      </c>
      <c r="CL112" s="14">
        <v>0.100703</v>
      </c>
      <c r="CM112" s="14">
        <v>0.10881299999999999</v>
      </c>
      <c r="CN112" s="14">
        <v>3.3507000000000002E-2</v>
      </c>
      <c r="CO112" s="14">
        <v>3.2395E-2</v>
      </c>
      <c r="CP112" s="14">
        <v>0.114652</v>
      </c>
      <c r="CQ112" s="14">
        <v>-3.0757E-2</v>
      </c>
      <c r="CR112" s="14">
        <v>8.2373000000000002E-2</v>
      </c>
      <c r="CS112" s="14">
        <v>7.3637999999999995E-2</v>
      </c>
      <c r="CT112" s="14">
        <v>0.124639</v>
      </c>
      <c r="CU112" s="14">
        <v>9.5954999999999999E-2</v>
      </c>
      <c r="CV112" s="14">
        <v>2.7441E-2</v>
      </c>
      <c r="CW112" s="14">
        <v>-0.106854</v>
      </c>
      <c r="CX112" s="14">
        <v>-0.114373</v>
      </c>
      <c r="CY112" s="14">
        <v>-0.117324</v>
      </c>
      <c r="CZ112" s="14">
        <v>-8.1223000000000004E-2</v>
      </c>
      <c r="DA112" s="14">
        <v>-8.1781000000000006E-2</v>
      </c>
      <c r="DB112" s="14">
        <v>2.1069000000000001E-2</v>
      </c>
      <c r="DC112" s="14">
        <v>0.64632500000000004</v>
      </c>
      <c r="DD112" s="14">
        <v>0.83551900000000001</v>
      </c>
      <c r="DE112" s="14">
        <v>1</v>
      </c>
      <c r="DF112" s="14">
        <v>0.12509200000000001</v>
      </c>
      <c r="DG112" s="14">
        <v>9.0077000000000004E-2</v>
      </c>
      <c r="DH112" s="14">
        <v>-8.0000000000000002E-3</v>
      </c>
      <c r="DI112" s="14">
        <v>-1.0411999999999999E-2</v>
      </c>
      <c r="DJ112" s="14">
        <v>-1.141E-2</v>
      </c>
      <c r="DK112" s="14">
        <v>0.133712</v>
      </c>
      <c r="DL112" s="14">
        <v>3.1690000000000003E-2</v>
      </c>
      <c r="DM112" s="14">
        <v>7.1840000000000003E-3</v>
      </c>
      <c r="DN112" s="14">
        <v>5.3391000000000001E-2</v>
      </c>
      <c r="DO112" s="14">
        <v>-3.6062999999999998E-2</v>
      </c>
      <c r="DP112" s="14">
        <v>-1.7323000000000002E-2</v>
      </c>
      <c r="DQ112" s="14">
        <v>-7.7549999999999997E-3</v>
      </c>
      <c r="DR112" s="14">
        <v>-3.0898999999999999E-2</v>
      </c>
      <c r="DS112" s="14">
        <v>1.3771E-2</v>
      </c>
      <c r="DT112" s="14">
        <v>-5.2231E-2</v>
      </c>
      <c r="DU112" s="14">
        <v>4.7147000000000001E-2</v>
      </c>
      <c r="DV112" s="14">
        <v>5.3340000000000002E-3</v>
      </c>
      <c r="DW112" s="14">
        <v>-3.1990999999999999E-2</v>
      </c>
      <c r="DX112" s="14">
        <v>2.2445E-2</v>
      </c>
      <c r="DY112" s="14">
        <v>1.9998999999999999E-2</v>
      </c>
      <c r="DZ112" s="14">
        <v>5.0888999999999997E-2</v>
      </c>
      <c r="EA112" s="14">
        <v>3.3888000000000001E-2</v>
      </c>
      <c r="EB112" s="14">
        <v>2.9309999999999999E-2</v>
      </c>
      <c r="EC112" s="14">
        <v>-2.9118000000000002E-2</v>
      </c>
      <c r="ED112" s="14">
        <v>-8.0574000000000007E-2</v>
      </c>
      <c r="EE112" s="35">
        <v>6.4160529999999989</v>
      </c>
      <c r="EV112">
        <v>188</v>
      </c>
      <c r="EW112">
        <f t="shared" si="1"/>
        <v>-11</v>
      </c>
    </row>
    <row r="113" spans="1:153" x14ac:dyDescent="0.2">
      <c r="A113" s="13">
        <v>200</v>
      </c>
      <c r="B113" s="9">
        <v>0.102977</v>
      </c>
      <c r="C113" s="14">
        <v>9.7835000000000005E-2</v>
      </c>
      <c r="D113" s="14">
        <v>0.12575600000000001</v>
      </c>
      <c r="E113" s="14">
        <v>0.14962700000000001</v>
      </c>
      <c r="F113" s="14">
        <v>0.247834</v>
      </c>
      <c r="G113" s="14">
        <v>0.273733</v>
      </c>
      <c r="H113" s="14">
        <v>0.25637799999999999</v>
      </c>
      <c r="I113" s="14">
        <v>0.25661200000000001</v>
      </c>
      <c r="J113" s="14">
        <v>0.235044</v>
      </c>
      <c r="K113" s="14">
        <v>0.22055900000000001</v>
      </c>
      <c r="L113" s="14">
        <v>0.210676</v>
      </c>
      <c r="M113" s="14">
        <v>0.13175700000000001</v>
      </c>
      <c r="N113" s="14">
        <v>-1.3013E-2</v>
      </c>
      <c r="O113" s="14">
        <v>0.116414</v>
      </c>
      <c r="P113" s="14">
        <v>0.174821</v>
      </c>
      <c r="Q113" s="14">
        <v>6.1987E-2</v>
      </c>
      <c r="R113" s="14">
        <v>7.6032000000000002E-2</v>
      </c>
      <c r="S113" s="14">
        <v>0.14574699999999999</v>
      </c>
      <c r="T113" s="14">
        <v>0.28114299999999998</v>
      </c>
      <c r="U113" s="14">
        <v>0.283723</v>
      </c>
      <c r="V113" s="14">
        <v>0.25384000000000001</v>
      </c>
      <c r="W113" s="14">
        <v>0.22531000000000001</v>
      </c>
      <c r="X113" s="14">
        <v>0.20054</v>
      </c>
      <c r="Y113" s="14">
        <v>0.18798400000000001</v>
      </c>
      <c r="Z113" s="14">
        <v>0.178316</v>
      </c>
      <c r="AA113" s="14">
        <v>0.112743</v>
      </c>
      <c r="AB113" s="14">
        <v>-8.3248000000000003E-2</v>
      </c>
      <c r="AC113" s="14">
        <v>1.0715000000000001E-2</v>
      </c>
      <c r="AD113" s="14">
        <v>4.4365000000000002E-2</v>
      </c>
      <c r="AE113" s="14">
        <v>7.1370000000000003E-2</v>
      </c>
      <c r="AF113" s="14">
        <v>0.22231799999999999</v>
      </c>
      <c r="AG113" s="14">
        <v>0.22348699999999999</v>
      </c>
      <c r="AH113" s="14">
        <v>0.226962</v>
      </c>
      <c r="AI113" s="14">
        <v>0.21551500000000001</v>
      </c>
      <c r="AJ113" s="14">
        <v>0.19611600000000001</v>
      </c>
      <c r="AK113" s="14">
        <v>0.16747699999999999</v>
      </c>
      <c r="AL113" s="14">
        <v>0.153001</v>
      </c>
      <c r="AM113" s="14">
        <v>0.15068999999999999</v>
      </c>
      <c r="AN113" s="14">
        <v>7.8209000000000001E-2</v>
      </c>
      <c r="AO113" s="14">
        <v>0.10384699999999999</v>
      </c>
      <c r="AP113" s="14">
        <v>0.11491</v>
      </c>
      <c r="AQ113" s="14">
        <v>3.9149999999999997E-2</v>
      </c>
      <c r="AR113" s="14">
        <v>0.34332800000000002</v>
      </c>
      <c r="AS113" s="14">
        <v>0.30761500000000003</v>
      </c>
      <c r="AT113" s="14">
        <v>0.27845999999999999</v>
      </c>
      <c r="AU113" s="14">
        <v>0.26978400000000002</v>
      </c>
      <c r="AV113" s="14">
        <v>0.24623700000000001</v>
      </c>
      <c r="AW113" s="14">
        <v>0.237957</v>
      </c>
      <c r="AX113" s="14">
        <v>0.22839599999999999</v>
      </c>
      <c r="AY113" s="14">
        <v>0.22126199999999999</v>
      </c>
      <c r="AZ113" s="14">
        <v>-4.2380000000000001E-2</v>
      </c>
      <c r="BA113" s="14">
        <v>-0.10403</v>
      </c>
      <c r="BB113" s="14">
        <v>-0.14735899999999999</v>
      </c>
      <c r="BC113" s="14">
        <v>0.159192</v>
      </c>
      <c r="BD113" s="14">
        <v>0.20798</v>
      </c>
      <c r="BE113" s="14">
        <v>5.5649999999999996E-3</v>
      </c>
      <c r="BF113" s="14">
        <v>2.5156000000000001E-2</v>
      </c>
      <c r="BG113" s="14">
        <v>3.4229999999999998E-3</v>
      </c>
      <c r="BH113" s="14">
        <v>7.1828000000000003E-2</v>
      </c>
      <c r="BI113" s="14">
        <v>0.16930000000000001</v>
      </c>
      <c r="BJ113" s="14">
        <v>0.22037000000000001</v>
      </c>
      <c r="BK113" s="14">
        <v>0.22172700000000001</v>
      </c>
      <c r="BL113" s="14">
        <v>0.21543599999999999</v>
      </c>
      <c r="BM113" s="14">
        <v>4.3375999999999998E-2</v>
      </c>
      <c r="BN113" s="14">
        <v>-2.9817E-2</v>
      </c>
      <c r="BO113" s="14">
        <v>0.11540599999999999</v>
      </c>
      <c r="BP113" s="14">
        <v>0.237562</v>
      </c>
      <c r="BQ113" s="14">
        <v>0.31813999999999998</v>
      </c>
      <c r="BR113" s="14">
        <v>0.33135799999999999</v>
      </c>
      <c r="BS113" s="14">
        <v>0.322579</v>
      </c>
      <c r="BT113" s="14">
        <v>0.31333499999999997</v>
      </c>
      <c r="BU113" s="14">
        <v>0.29289900000000002</v>
      </c>
      <c r="BV113" s="14">
        <v>0.27687400000000001</v>
      </c>
      <c r="BW113" s="14">
        <v>0.25160500000000002</v>
      </c>
      <c r="BX113" s="14">
        <v>0.22731799999999999</v>
      </c>
      <c r="BY113" s="14">
        <v>0.100927</v>
      </c>
      <c r="BZ113" s="14">
        <v>0.101575</v>
      </c>
      <c r="CA113" s="14">
        <v>-2.3900000000000001E-4</v>
      </c>
      <c r="CB113" s="14">
        <v>-2.0181999999999999E-2</v>
      </c>
      <c r="CC113" s="14">
        <v>0.23178699999999999</v>
      </c>
      <c r="CD113" s="14">
        <v>0.242508</v>
      </c>
      <c r="CE113" s="14">
        <v>0.26738899999999999</v>
      </c>
      <c r="CF113" s="14">
        <v>0.31445200000000001</v>
      </c>
      <c r="CG113" s="14">
        <v>0.26837</v>
      </c>
      <c r="CH113" s="14">
        <v>1.2408000000000001E-2</v>
      </c>
      <c r="CI113" s="14">
        <v>0.101407</v>
      </c>
      <c r="CJ113" s="14">
        <v>3.5867999999999997E-2</v>
      </c>
      <c r="CK113" s="14">
        <v>8.5236000000000006E-2</v>
      </c>
      <c r="CL113" s="14">
        <v>8.4973000000000007E-2</v>
      </c>
      <c r="CM113" s="14">
        <v>0.12512100000000001</v>
      </c>
      <c r="CN113" s="14">
        <v>0.26198500000000002</v>
      </c>
      <c r="CO113" s="14">
        <v>4.0738000000000003E-2</v>
      </c>
      <c r="CP113" s="14">
        <v>0.21335100000000001</v>
      </c>
      <c r="CQ113" s="14">
        <v>3.0487E-2</v>
      </c>
      <c r="CR113" s="14">
        <v>1.8530000000000001E-2</v>
      </c>
      <c r="CS113" s="14">
        <v>-6.1115999999999997E-2</v>
      </c>
      <c r="CT113" s="14">
        <v>9.3419999999999996E-3</v>
      </c>
      <c r="CU113" s="14">
        <v>-2.7286999999999999E-2</v>
      </c>
      <c r="CV113" s="14">
        <v>-4.7725999999999998E-2</v>
      </c>
      <c r="CW113" s="14">
        <v>-1.2905E-2</v>
      </c>
      <c r="CX113" s="14">
        <v>-7.8989999999999998E-3</v>
      </c>
      <c r="CY113" s="14">
        <v>-1.1475000000000001E-2</v>
      </c>
      <c r="CZ113" s="14">
        <v>-1.2788000000000001E-2</v>
      </c>
      <c r="DA113" s="14">
        <v>2.905E-3</v>
      </c>
      <c r="DB113" s="14">
        <v>0.15073700000000001</v>
      </c>
      <c r="DC113" s="14">
        <v>0.102053</v>
      </c>
      <c r="DD113" s="14">
        <v>0.12431300000000001</v>
      </c>
      <c r="DE113" s="14">
        <v>0.12509200000000001</v>
      </c>
      <c r="DF113" s="14">
        <v>1</v>
      </c>
      <c r="DG113" s="14">
        <v>5.2992999999999998E-2</v>
      </c>
      <c r="DH113" s="14">
        <v>5.2475000000000001E-2</v>
      </c>
      <c r="DI113" s="14">
        <v>0.10112599999999999</v>
      </c>
      <c r="DJ113" s="14">
        <v>9.9170999999999995E-2</v>
      </c>
      <c r="DK113" s="14">
        <v>1.5805E-2</v>
      </c>
      <c r="DL113" s="14">
        <v>0.15443299999999999</v>
      </c>
      <c r="DM113" s="14">
        <v>9.4248999999999999E-2</v>
      </c>
      <c r="DN113" s="14">
        <v>0.24721699999999999</v>
      </c>
      <c r="DO113" s="14">
        <v>7.8460000000000005E-3</v>
      </c>
      <c r="DP113" s="14">
        <v>-2.6249000000000001E-2</v>
      </c>
      <c r="DQ113" s="14">
        <v>-3.0169000000000001E-2</v>
      </c>
      <c r="DR113" s="14">
        <v>-8.7584999999999996E-2</v>
      </c>
      <c r="DS113" s="14">
        <v>4.3350000000000003E-3</v>
      </c>
      <c r="DT113" s="14">
        <v>-3.431E-3</v>
      </c>
      <c r="DU113" s="14">
        <v>-0.13022300000000001</v>
      </c>
      <c r="DV113" s="14">
        <v>-0.128113</v>
      </c>
      <c r="DW113" s="14">
        <v>-0.110064</v>
      </c>
      <c r="DX113" s="14">
        <v>-8.3308999999999994E-2</v>
      </c>
      <c r="DY113" s="14">
        <v>-7.2399000000000005E-2</v>
      </c>
      <c r="DZ113" s="14">
        <v>-7.8362000000000001E-2</v>
      </c>
      <c r="EA113" s="14">
        <v>-7.1336999999999998E-2</v>
      </c>
      <c r="EB113" s="14">
        <v>-5.6153000000000002E-2</v>
      </c>
      <c r="EC113" s="14">
        <v>-6.9193000000000005E-2</v>
      </c>
      <c r="ED113" s="14">
        <v>-2.7269000000000002E-2</v>
      </c>
      <c r="EE113" s="35">
        <v>16.07487200000001</v>
      </c>
      <c r="EV113">
        <v>197</v>
      </c>
      <c r="EW113">
        <f t="shared" si="1"/>
        <v>-3</v>
      </c>
    </row>
    <row r="114" spans="1:153" x14ac:dyDescent="0.2">
      <c r="A114" s="13">
        <v>205</v>
      </c>
      <c r="B114" s="9">
        <v>8.4414000000000003E-2</v>
      </c>
      <c r="C114" s="14">
        <v>0.148399</v>
      </c>
      <c r="D114" s="14">
        <v>0.14805099999999999</v>
      </c>
      <c r="E114" s="14">
        <v>0.14021500000000001</v>
      </c>
      <c r="F114" s="14">
        <v>6.4900000000000001E-3</v>
      </c>
      <c r="G114" s="14">
        <v>4.9459999999999999E-3</v>
      </c>
      <c r="H114" s="14">
        <v>-1.6618000000000001E-2</v>
      </c>
      <c r="I114" s="14">
        <v>-3.0300000000000001E-2</v>
      </c>
      <c r="J114" s="14">
        <v>-2.9583000000000002E-2</v>
      </c>
      <c r="K114" s="14">
        <v>-2.8646999999999999E-2</v>
      </c>
      <c r="L114" s="14">
        <v>-3.5611999999999998E-2</v>
      </c>
      <c r="M114" s="14">
        <v>-3.6500999999999999E-2</v>
      </c>
      <c r="N114" s="14">
        <v>3.0106999999999998E-2</v>
      </c>
      <c r="O114" s="14">
        <v>-5.0951000000000003E-2</v>
      </c>
      <c r="P114" s="14">
        <v>6.3020000000000003E-3</v>
      </c>
      <c r="Q114" s="14">
        <v>3.7905000000000001E-2</v>
      </c>
      <c r="R114" s="14">
        <v>2.9045999999999999E-2</v>
      </c>
      <c r="S114" s="14">
        <v>3.8532999999999998E-2</v>
      </c>
      <c r="T114" s="14">
        <v>1.407E-3</v>
      </c>
      <c r="U114" s="14">
        <v>1.8485000000000001E-2</v>
      </c>
      <c r="V114" s="14">
        <v>-3.2222000000000001E-2</v>
      </c>
      <c r="W114" s="14">
        <v>-5.6641999999999998E-2</v>
      </c>
      <c r="X114" s="14">
        <v>-8.3533999999999997E-2</v>
      </c>
      <c r="Y114" s="14">
        <v>-9.1062000000000004E-2</v>
      </c>
      <c r="Z114" s="14">
        <v>-0.11082</v>
      </c>
      <c r="AA114" s="14">
        <v>-0.102058</v>
      </c>
      <c r="AB114" s="14">
        <v>-2.477E-3</v>
      </c>
      <c r="AC114" s="14">
        <v>-0.116686</v>
      </c>
      <c r="AD114" s="14">
        <v>-2.513E-3</v>
      </c>
      <c r="AE114" s="14">
        <v>-1.0773E-2</v>
      </c>
      <c r="AF114" s="14">
        <v>3.6485999999999998E-2</v>
      </c>
      <c r="AG114" s="14">
        <v>3.6801E-2</v>
      </c>
      <c r="AH114" s="14">
        <v>1.6357E-2</v>
      </c>
      <c r="AI114" s="14">
        <v>-6.4859999999999996E-3</v>
      </c>
      <c r="AJ114" s="14">
        <v>-1.8880999999999998E-2</v>
      </c>
      <c r="AK114" s="14">
        <v>-2.0317000000000002E-2</v>
      </c>
      <c r="AL114" s="14">
        <v>-2.6356000000000001E-2</v>
      </c>
      <c r="AM114" s="14">
        <v>-4.4150000000000002E-2</v>
      </c>
      <c r="AN114" s="14">
        <v>5.8553000000000001E-2</v>
      </c>
      <c r="AO114" s="14">
        <v>3.3944000000000002E-2</v>
      </c>
      <c r="AP114" s="14">
        <v>-1.2220999999999999E-2</v>
      </c>
      <c r="AQ114" s="14">
        <v>3.2290000000000001E-3</v>
      </c>
      <c r="AR114" s="14">
        <v>-5.4126000000000001E-2</v>
      </c>
      <c r="AS114" s="14">
        <v>-7.7536999999999995E-2</v>
      </c>
      <c r="AT114" s="14">
        <v>-7.3386999999999994E-2</v>
      </c>
      <c r="AU114" s="14">
        <v>-7.2469000000000006E-2</v>
      </c>
      <c r="AV114" s="14">
        <v>-6.5896999999999997E-2</v>
      </c>
      <c r="AW114" s="14">
        <v>-6.9494E-2</v>
      </c>
      <c r="AX114" s="14">
        <v>-6.6070000000000004E-2</v>
      </c>
      <c r="AY114" s="14">
        <v>-6.8909999999999999E-2</v>
      </c>
      <c r="AZ114" s="14">
        <v>-4.1531999999999999E-2</v>
      </c>
      <c r="BA114" s="14">
        <v>-4.8836999999999998E-2</v>
      </c>
      <c r="BB114" s="14">
        <v>-7.6145000000000004E-2</v>
      </c>
      <c r="BC114" s="14">
        <v>1.9847E-2</v>
      </c>
      <c r="BD114" s="14">
        <v>2.5097000000000001E-2</v>
      </c>
      <c r="BE114" s="14">
        <v>-1.7044E-2</v>
      </c>
      <c r="BF114" s="14">
        <v>8.0540000000000004E-3</v>
      </c>
      <c r="BG114" s="14">
        <v>5.2338000000000003E-2</v>
      </c>
      <c r="BH114" s="14">
        <v>1.2891E-2</v>
      </c>
      <c r="BI114" s="14">
        <v>-6.1199999999999996E-3</v>
      </c>
      <c r="BJ114" s="14">
        <v>2.3612999999999999E-2</v>
      </c>
      <c r="BK114" s="14">
        <v>1.209E-2</v>
      </c>
      <c r="BL114" s="14">
        <v>6.2170000000000003E-3</v>
      </c>
      <c r="BM114" s="14">
        <v>3.0363999999999999E-2</v>
      </c>
      <c r="BN114" s="14">
        <v>2.095E-2</v>
      </c>
      <c r="BO114" s="14">
        <v>-1.8031999999999999E-2</v>
      </c>
      <c r="BP114" s="14">
        <v>-7.6600000000000001E-3</v>
      </c>
      <c r="BQ114" s="14">
        <v>-1.1649E-2</v>
      </c>
      <c r="BR114" s="14">
        <v>-1.1724E-2</v>
      </c>
      <c r="BS114" s="14">
        <v>-3.6025000000000001E-2</v>
      </c>
      <c r="BT114" s="14">
        <v>-3.0950999999999999E-2</v>
      </c>
      <c r="BU114" s="14">
        <v>-6.5230999999999997E-2</v>
      </c>
      <c r="BV114" s="14">
        <v>-5.0820999999999998E-2</v>
      </c>
      <c r="BW114" s="14">
        <v>-4.8640999999999997E-2</v>
      </c>
      <c r="BX114" s="14">
        <v>-3.9544000000000003E-2</v>
      </c>
      <c r="BY114" s="14">
        <v>-9.7940000000000006E-3</v>
      </c>
      <c r="BZ114" s="14">
        <v>4.1534000000000001E-2</v>
      </c>
      <c r="CA114" s="14">
        <v>3.1988999999999997E-2</v>
      </c>
      <c r="CB114" s="14">
        <v>-5.4747999999999998E-2</v>
      </c>
      <c r="CC114" s="14">
        <v>-5.4184000000000003E-2</v>
      </c>
      <c r="CD114" s="14">
        <v>-6.1561999999999999E-2</v>
      </c>
      <c r="CE114" s="14">
        <v>-0.12338499999999999</v>
      </c>
      <c r="CF114" s="14">
        <v>-0.12070400000000001</v>
      </c>
      <c r="CG114" s="14">
        <v>-0.10970299999999999</v>
      </c>
      <c r="CH114" s="14">
        <v>-4.4289000000000002E-2</v>
      </c>
      <c r="CI114" s="14">
        <v>-1.3962E-2</v>
      </c>
      <c r="CJ114" s="14">
        <v>-2.3813999999999998E-2</v>
      </c>
      <c r="CK114" s="14">
        <v>1.7087000000000001E-2</v>
      </c>
      <c r="CL114" s="14">
        <v>2.5947999999999999E-2</v>
      </c>
      <c r="CM114" s="14">
        <v>2.0799999999999999E-2</v>
      </c>
      <c r="CN114" s="14">
        <v>2.3774E-2</v>
      </c>
      <c r="CO114" s="14">
        <v>-1.5472E-2</v>
      </c>
      <c r="CP114" s="14">
        <v>3.9967999999999997E-2</v>
      </c>
      <c r="CQ114" s="14">
        <v>-9.5213999999999993E-2</v>
      </c>
      <c r="CR114" s="14">
        <v>-1.8381000000000002E-2</v>
      </c>
      <c r="CS114" s="14">
        <v>6.6300999999999999E-2</v>
      </c>
      <c r="CT114" s="14">
        <v>7.1802000000000005E-2</v>
      </c>
      <c r="CU114" s="14">
        <v>6.0891000000000001E-2</v>
      </c>
      <c r="CV114" s="14">
        <v>4.2478000000000002E-2</v>
      </c>
      <c r="CW114" s="14">
        <v>-2.5270000000000002E-3</v>
      </c>
      <c r="CX114" s="14">
        <v>-1.6310999999999999E-2</v>
      </c>
      <c r="CY114" s="14">
        <v>-2.3653E-2</v>
      </c>
      <c r="CZ114" s="14">
        <v>-1.4102E-2</v>
      </c>
      <c r="DA114" s="14">
        <v>-7.7250000000000001E-3</v>
      </c>
      <c r="DB114" s="14">
        <v>-4.3346000000000003E-2</v>
      </c>
      <c r="DC114" s="14">
        <v>3.6800000000000001E-3</v>
      </c>
      <c r="DD114" s="14">
        <v>6.9223999999999994E-2</v>
      </c>
      <c r="DE114" s="14">
        <v>9.0077000000000004E-2</v>
      </c>
      <c r="DF114" s="14">
        <v>5.2992999999999998E-2</v>
      </c>
      <c r="DG114" s="14">
        <v>1</v>
      </c>
      <c r="DH114" s="14">
        <v>0.168156</v>
      </c>
      <c r="DI114" s="14">
        <v>4.4866000000000003E-2</v>
      </c>
      <c r="DJ114" s="14">
        <v>4.1675999999999998E-2</v>
      </c>
      <c r="DK114" s="14">
        <v>6.7235000000000003E-2</v>
      </c>
      <c r="DL114" s="14">
        <v>-0.122833</v>
      </c>
      <c r="DM114" s="14">
        <v>-1.5640999999999999E-2</v>
      </c>
      <c r="DN114" s="14">
        <v>-1.7908E-2</v>
      </c>
      <c r="DO114" s="14">
        <v>7.149E-3</v>
      </c>
      <c r="DP114" s="14">
        <v>-1.5114000000000001E-2</v>
      </c>
      <c r="DQ114" s="14">
        <v>-6.6105999999999998E-2</v>
      </c>
      <c r="DR114" s="14">
        <v>-9.8444000000000004E-2</v>
      </c>
      <c r="DS114" s="14">
        <v>3.7475000000000001E-2</v>
      </c>
      <c r="DT114" s="14">
        <v>-1.5880999999999999E-2</v>
      </c>
      <c r="DU114" s="14">
        <v>-6.4238000000000003E-2</v>
      </c>
      <c r="DV114" s="14">
        <v>-4.5777999999999999E-2</v>
      </c>
      <c r="DW114" s="14">
        <v>1.7652000000000001E-2</v>
      </c>
      <c r="DX114" s="14">
        <v>1.7731E-2</v>
      </c>
      <c r="DY114" s="14">
        <v>6.2135999999999997E-2</v>
      </c>
      <c r="DZ114" s="14">
        <v>4.1584999999999997E-2</v>
      </c>
      <c r="EA114" s="14">
        <v>4.0516000000000003E-2</v>
      </c>
      <c r="EB114" s="14">
        <v>4.1686000000000001E-2</v>
      </c>
      <c r="EC114" s="14">
        <v>4.5141000000000001E-2</v>
      </c>
      <c r="ED114" s="14">
        <v>5.3452E-2</v>
      </c>
      <c r="EE114" s="35">
        <v>9.8057999999999812E-2</v>
      </c>
      <c r="EV114">
        <v>198</v>
      </c>
      <c r="EW114">
        <f t="shared" si="1"/>
        <v>-7</v>
      </c>
    </row>
    <row r="115" spans="1:153" x14ac:dyDescent="0.2">
      <c r="A115" s="13">
        <v>206</v>
      </c>
      <c r="B115" s="9">
        <v>1.8228999999999999E-2</v>
      </c>
      <c r="C115" s="14">
        <v>4.8462999999999999E-2</v>
      </c>
      <c r="D115" s="14">
        <v>7.2071999999999997E-2</v>
      </c>
      <c r="E115" s="14">
        <v>6.2690999999999997E-2</v>
      </c>
      <c r="F115" s="14">
        <v>0.124329</v>
      </c>
      <c r="G115" s="14">
        <v>0.108985</v>
      </c>
      <c r="H115" s="14">
        <v>5.9006999999999997E-2</v>
      </c>
      <c r="I115" s="14">
        <v>5.6418999999999997E-2</v>
      </c>
      <c r="J115" s="14">
        <v>4.6440000000000002E-2</v>
      </c>
      <c r="K115" s="14">
        <v>3.2811E-2</v>
      </c>
      <c r="L115" s="14">
        <v>2.9239999999999999E-2</v>
      </c>
      <c r="M115" s="14">
        <v>3.2539999999999999E-3</v>
      </c>
      <c r="N115" s="14">
        <v>-2.1021000000000001E-2</v>
      </c>
      <c r="O115" s="14">
        <v>-1.6088000000000002E-2</v>
      </c>
      <c r="P115" s="14">
        <v>-1.8683000000000002E-2</v>
      </c>
      <c r="Q115" s="14">
        <v>-1.1826E-2</v>
      </c>
      <c r="R115" s="14">
        <v>7.0650000000000004E-2</v>
      </c>
      <c r="S115" s="14">
        <v>9.4412999999999997E-2</v>
      </c>
      <c r="T115" s="14">
        <v>2.9569000000000002E-2</v>
      </c>
      <c r="U115" s="14">
        <v>3.1630999999999999E-2</v>
      </c>
      <c r="V115" s="14">
        <v>1.669E-2</v>
      </c>
      <c r="W115" s="14">
        <v>-8.1800000000000004E-4</v>
      </c>
      <c r="X115" s="14">
        <v>-1.9362999999999998E-2</v>
      </c>
      <c r="Y115" s="14">
        <v>-3.7060999999999997E-2</v>
      </c>
      <c r="Z115" s="14">
        <v>-3.8810999999999998E-2</v>
      </c>
      <c r="AA115" s="14">
        <v>-3.6542999999999999E-2</v>
      </c>
      <c r="AB115" s="14">
        <v>4.4131999999999998E-2</v>
      </c>
      <c r="AC115" s="14">
        <v>1.2449E-2</v>
      </c>
      <c r="AD115" s="14">
        <v>0.16517599999999999</v>
      </c>
      <c r="AE115" s="14">
        <v>3.8544000000000002E-2</v>
      </c>
      <c r="AF115" s="14">
        <v>2.6453999999999998E-2</v>
      </c>
      <c r="AG115" s="14">
        <v>1.1228999999999999E-2</v>
      </c>
      <c r="AH115" s="14">
        <v>1.1916E-2</v>
      </c>
      <c r="AI115" s="14">
        <v>1.2115000000000001E-2</v>
      </c>
      <c r="AJ115" s="14">
        <v>8.6119999999999999E-3</v>
      </c>
      <c r="AK115" s="14">
        <v>9.9559999999999996E-3</v>
      </c>
      <c r="AL115" s="14">
        <v>1.0137999999999999E-2</v>
      </c>
      <c r="AM115" s="14">
        <v>2.6519999999999998E-3</v>
      </c>
      <c r="AN115" s="14">
        <v>8.0140000000000003E-2</v>
      </c>
      <c r="AO115" s="14">
        <v>4.5036E-2</v>
      </c>
      <c r="AP115" s="14">
        <v>6.7935999999999996E-2</v>
      </c>
      <c r="AQ115" s="14">
        <v>-7.1488999999999997E-2</v>
      </c>
      <c r="AR115" s="14">
        <v>8.4759000000000001E-2</v>
      </c>
      <c r="AS115" s="14">
        <v>7.7179999999999999E-2</v>
      </c>
      <c r="AT115" s="14">
        <v>7.0869000000000001E-2</v>
      </c>
      <c r="AU115" s="14">
        <v>5.7999000000000002E-2</v>
      </c>
      <c r="AV115" s="14">
        <v>4.9897999999999998E-2</v>
      </c>
      <c r="AW115" s="14">
        <v>4.6469000000000003E-2</v>
      </c>
      <c r="AX115" s="14">
        <v>4.6675000000000001E-2</v>
      </c>
      <c r="AY115" s="14">
        <v>4.4657000000000002E-2</v>
      </c>
      <c r="AZ115" s="14">
        <v>8.3289000000000002E-2</v>
      </c>
      <c r="BA115" s="14">
        <v>8.1253000000000006E-2</v>
      </c>
      <c r="BB115" s="14">
        <v>6.7698999999999995E-2</v>
      </c>
      <c r="BC115" s="14">
        <v>7.9459000000000002E-2</v>
      </c>
      <c r="BD115" s="14">
        <v>6.5210000000000004E-2</v>
      </c>
      <c r="BE115" s="14">
        <v>-0.15511800000000001</v>
      </c>
      <c r="BF115" s="14">
        <v>-1.3018E-2</v>
      </c>
      <c r="BG115" s="14">
        <v>4.2170000000000003E-3</v>
      </c>
      <c r="BH115" s="14">
        <v>2.2123E-2</v>
      </c>
      <c r="BI115" s="14">
        <v>3.0601E-2</v>
      </c>
      <c r="BJ115" s="14">
        <v>2.3314999999999999E-2</v>
      </c>
      <c r="BK115" s="14">
        <v>1.3410999999999999E-2</v>
      </c>
      <c r="BL115" s="14">
        <v>-6.3629999999999997E-3</v>
      </c>
      <c r="BM115" s="14">
        <v>-0.10988100000000001</v>
      </c>
      <c r="BN115" s="14">
        <v>-6.7086000000000007E-2</v>
      </c>
      <c r="BO115" s="14">
        <v>-5.7679000000000001E-2</v>
      </c>
      <c r="BP115" s="14">
        <v>3.2280000000000003E-2</v>
      </c>
      <c r="BQ115" s="14">
        <v>7.2406999999999999E-2</v>
      </c>
      <c r="BR115" s="14">
        <v>6.4186000000000007E-2</v>
      </c>
      <c r="BS115" s="14">
        <v>4.4051E-2</v>
      </c>
      <c r="BT115" s="14">
        <v>4.2578999999999999E-2</v>
      </c>
      <c r="BU115" s="14">
        <v>5.3489999999999996E-3</v>
      </c>
      <c r="BV115" s="14">
        <v>1.9148999999999999E-2</v>
      </c>
      <c r="BW115" s="14">
        <v>2.6647000000000001E-2</v>
      </c>
      <c r="BX115" s="14">
        <v>2.1968999999999999E-2</v>
      </c>
      <c r="BY115" s="14">
        <v>-2.4965999999999999E-2</v>
      </c>
      <c r="BZ115" s="14">
        <v>1.684E-3</v>
      </c>
      <c r="CA115" s="14">
        <v>-4.8195000000000002E-2</v>
      </c>
      <c r="CB115" s="14">
        <v>-0.14034099999999999</v>
      </c>
      <c r="CC115" s="14">
        <v>1.1561999999999999E-2</v>
      </c>
      <c r="CD115" s="14">
        <v>5.6115999999999999E-2</v>
      </c>
      <c r="CE115" s="14">
        <v>5.3332999999999998E-2</v>
      </c>
      <c r="CF115" s="14">
        <v>6.2352999999999999E-2</v>
      </c>
      <c r="CG115" s="14">
        <v>5.8678000000000001E-2</v>
      </c>
      <c r="CH115" s="14">
        <v>-0.145117</v>
      </c>
      <c r="CI115" s="14">
        <v>-0.100382</v>
      </c>
      <c r="CJ115" s="14">
        <v>-5.0217999999999999E-2</v>
      </c>
      <c r="CK115" s="14">
        <v>-6.0295000000000001E-2</v>
      </c>
      <c r="CL115" s="14">
        <v>-7.3100999999999999E-2</v>
      </c>
      <c r="CM115" s="14">
        <v>-6.2739000000000003E-2</v>
      </c>
      <c r="CN115" s="14">
        <v>1.6211E-2</v>
      </c>
      <c r="CO115" s="14">
        <v>-2.2747E-2</v>
      </c>
      <c r="CP115" s="14">
        <v>4.3179000000000002E-2</v>
      </c>
      <c r="CQ115" s="14">
        <v>-1.9470999999999999E-2</v>
      </c>
      <c r="CR115" s="14">
        <v>5.5354E-2</v>
      </c>
      <c r="CS115" s="14">
        <v>7.7029999999999998E-3</v>
      </c>
      <c r="CT115" s="14">
        <v>4.2081E-2</v>
      </c>
      <c r="CU115" s="14">
        <v>3.8459E-2</v>
      </c>
      <c r="CV115" s="14">
        <v>1.701E-3</v>
      </c>
      <c r="CW115" s="14">
        <v>-1.9352999999999999E-2</v>
      </c>
      <c r="CX115" s="14">
        <v>-2.598E-2</v>
      </c>
      <c r="CY115" s="14">
        <v>-3.1549000000000001E-2</v>
      </c>
      <c r="CZ115" s="14">
        <v>-3.8390000000000001E-2</v>
      </c>
      <c r="DA115" s="14">
        <v>-4.052E-2</v>
      </c>
      <c r="DB115" s="14">
        <v>-2.7673E-2</v>
      </c>
      <c r="DC115" s="14">
        <v>-2.7113999999999999E-2</v>
      </c>
      <c r="DD115" s="14">
        <v>-3.3591000000000003E-2</v>
      </c>
      <c r="DE115" s="14">
        <v>-8.0000000000000002E-3</v>
      </c>
      <c r="DF115" s="14">
        <v>5.2475000000000001E-2</v>
      </c>
      <c r="DG115" s="14">
        <v>0.168156</v>
      </c>
      <c r="DH115" s="14">
        <v>1</v>
      </c>
      <c r="DI115" s="14">
        <v>0.173067</v>
      </c>
      <c r="DJ115" s="14">
        <v>0.158831</v>
      </c>
      <c r="DK115" s="14">
        <v>1.6542000000000001E-2</v>
      </c>
      <c r="DL115" s="14">
        <v>-6.3497999999999999E-2</v>
      </c>
      <c r="DM115" s="14">
        <v>-3.8210000000000001E-2</v>
      </c>
      <c r="DN115" s="14">
        <v>4.8642999999999999E-2</v>
      </c>
      <c r="DO115" s="14">
        <v>4.4693999999999998E-2</v>
      </c>
      <c r="DP115" s="14">
        <v>-0.131801</v>
      </c>
      <c r="DQ115" s="14">
        <v>-2.8285000000000001E-2</v>
      </c>
      <c r="DR115" s="14">
        <v>2.2286E-2</v>
      </c>
      <c r="DS115" s="14">
        <v>7.7089000000000005E-2</v>
      </c>
      <c r="DT115" s="14">
        <v>-2.0799000000000002E-2</v>
      </c>
      <c r="DU115" s="14">
        <v>-1.8075999999999998E-2</v>
      </c>
      <c r="DV115" s="14">
        <v>-5.5310999999999999E-2</v>
      </c>
      <c r="DW115" s="14">
        <v>-3.3600999999999999E-2</v>
      </c>
      <c r="DX115" s="14">
        <v>2.0808E-2</v>
      </c>
      <c r="DY115" s="14">
        <v>3.0369E-2</v>
      </c>
      <c r="DZ115" s="14">
        <v>2.5233999999999999E-2</v>
      </c>
      <c r="EA115" s="14">
        <v>3.6406000000000001E-2</v>
      </c>
      <c r="EB115" s="14">
        <v>4.2949000000000001E-2</v>
      </c>
      <c r="EC115" s="14">
        <v>-2.3583E-2</v>
      </c>
      <c r="ED115" s="14">
        <v>-7.3539999999999994E-2</v>
      </c>
      <c r="EE115" s="35">
        <v>2.927747000000001</v>
      </c>
      <c r="EV115">
        <v>199</v>
      </c>
      <c r="EW115">
        <f t="shared" si="1"/>
        <v>-7</v>
      </c>
    </row>
    <row r="116" spans="1:153" x14ac:dyDescent="0.2">
      <c r="A116" s="13">
        <v>207</v>
      </c>
      <c r="B116" s="9">
        <v>7.1159E-2</v>
      </c>
      <c r="C116" s="14">
        <v>0.115395</v>
      </c>
      <c r="D116" s="14">
        <v>0.12410400000000001</v>
      </c>
      <c r="E116" s="14">
        <v>0.15660199999999999</v>
      </c>
      <c r="F116" s="14">
        <v>0.14601900000000001</v>
      </c>
      <c r="G116" s="14">
        <v>0.159196</v>
      </c>
      <c r="H116" s="14">
        <v>0.140565</v>
      </c>
      <c r="I116" s="14">
        <v>0.14050699999999999</v>
      </c>
      <c r="J116" s="14">
        <v>0.113359</v>
      </c>
      <c r="K116" s="14">
        <v>8.6607000000000003E-2</v>
      </c>
      <c r="L116" s="14">
        <v>8.9842000000000005E-2</v>
      </c>
      <c r="M116" s="14">
        <v>7.0180000000000006E-2</v>
      </c>
      <c r="N116" s="14">
        <v>-9.2939999999999995E-2</v>
      </c>
      <c r="O116" s="14">
        <v>-1.2505E-2</v>
      </c>
      <c r="P116" s="14">
        <v>2.8105999999999999E-2</v>
      </c>
      <c r="Q116" s="14">
        <v>7.0734000000000005E-2</v>
      </c>
      <c r="R116" s="14">
        <v>0.12709999999999999</v>
      </c>
      <c r="S116" s="14">
        <v>2.9023E-2</v>
      </c>
      <c r="T116" s="14">
        <v>3.4483E-2</v>
      </c>
      <c r="U116" s="14">
        <v>3.7666999999999999E-2</v>
      </c>
      <c r="V116" s="14">
        <v>5.3679999999999999E-2</v>
      </c>
      <c r="W116" s="14">
        <v>6.0950999999999998E-2</v>
      </c>
      <c r="X116" s="14">
        <v>6.3764000000000001E-2</v>
      </c>
      <c r="Y116" s="14">
        <v>3.4625999999999997E-2</v>
      </c>
      <c r="Z116" s="14">
        <v>4.7910000000000001E-2</v>
      </c>
      <c r="AA116" s="14">
        <v>4.8035000000000001E-2</v>
      </c>
      <c r="AB116" s="14">
        <v>-6.2766000000000002E-2</v>
      </c>
      <c r="AC116" s="14">
        <v>-0.112752</v>
      </c>
      <c r="AD116" s="14">
        <v>-0.111386</v>
      </c>
      <c r="AE116" s="14">
        <v>-2.7355000000000001E-2</v>
      </c>
      <c r="AF116" s="14">
        <v>8.6637000000000006E-2</v>
      </c>
      <c r="AG116" s="14">
        <v>8.0153000000000002E-2</v>
      </c>
      <c r="AH116" s="14">
        <v>9.8167000000000004E-2</v>
      </c>
      <c r="AI116" s="14">
        <v>8.8324E-2</v>
      </c>
      <c r="AJ116" s="14">
        <v>6.6427E-2</v>
      </c>
      <c r="AK116" s="14">
        <v>4.1759999999999999E-2</v>
      </c>
      <c r="AL116" s="14">
        <v>4.3449000000000002E-2</v>
      </c>
      <c r="AM116" s="14">
        <v>7.1780999999999998E-2</v>
      </c>
      <c r="AN116" s="14">
        <v>6.7788000000000001E-2</v>
      </c>
      <c r="AO116" s="14">
        <v>-2.0618999999999998E-2</v>
      </c>
      <c r="AP116" s="14">
        <v>1.9071000000000001E-2</v>
      </c>
      <c r="AQ116" s="14">
        <v>4.403E-2</v>
      </c>
      <c r="AR116" s="14">
        <v>0.15566099999999999</v>
      </c>
      <c r="AS116" s="14">
        <v>0.14361499999999999</v>
      </c>
      <c r="AT116" s="14">
        <v>0.14050799999999999</v>
      </c>
      <c r="AU116" s="14">
        <v>0.133548</v>
      </c>
      <c r="AV116" s="14">
        <v>0.116789</v>
      </c>
      <c r="AW116" s="14">
        <v>0.10846600000000001</v>
      </c>
      <c r="AX116" s="14">
        <v>0.105393</v>
      </c>
      <c r="AY116" s="14">
        <v>0.10617799999999999</v>
      </c>
      <c r="AZ116" s="14">
        <v>9.6010999999999999E-2</v>
      </c>
      <c r="BA116" s="14">
        <v>4.7134000000000002E-2</v>
      </c>
      <c r="BB116" s="14">
        <v>4.9752999999999999E-2</v>
      </c>
      <c r="BC116" s="14">
        <v>6.7753999999999995E-2</v>
      </c>
      <c r="BD116" s="14">
        <v>6.8721000000000004E-2</v>
      </c>
      <c r="BE116" s="14">
        <v>-4.1388000000000001E-2</v>
      </c>
      <c r="BF116" s="14">
        <v>0.10549500000000001</v>
      </c>
      <c r="BG116" s="14">
        <v>-2.4875999999999999E-2</v>
      </c>
      <c r="BH116" s="14">
        <v>4.3860000000000001E-3</v>
      </c>
      <c r="BI116" s="14">
        <v>0.129415</v>
      </c>
      <c r="BJ116" s="14">
        <v>0.13863300000000001</v>
      </c>
      <c r="BK116" s="14">
        <v>0.157245</v>
      </c>
      <c r="BL116" s="14">
        <v>0.168124</v>
      </c>
      <c r="BM116" s="14">
        <v>9.4851000000000005E-2</v>
      </c>
      <c r="BN116" s="14">
        <v>7.1292999999999995E-2</v>
      </c>
      <c r="BO116" s="14">
        <v>7.9806000000000002E-2</v>
      </c>
      <c r="BP116" s="14">
        <v>8.2353999999999997E-2</v>
      </c>
      <c r="BQ116" s="14">
        <v>0.10042</v>
      </c>
      <c r="BR116" s="14">
        <v>0.114008</v>
      </c>
      <c r="BS116" s="14">
        <v>0.126442</v>
      </c>
      <c r="BT116" s="14">
        <v>0.13825799999999999</v>
      </c>
      <c r="BU116" s="14">
        <v>0.121739</v>
      </c>
      <c r="BV116" s="14">
        <v>0.118676</v>
      </c>
      <c r="BW116" s="14">
        <v>0.11841500000000001</v>
      </c>
      <c r="BX116" s="14">
        <v>0.10767699999999999</v>
      </c>
      <c r="BY116" s="14">
        <v>7.0392999999999997E-2</v>
      </c>
      <c r="BZ116" s="14">
        <v>-5.4553999999999998E-2</v>
      </c>
      <c r="CA116" s="14">
        <v>-1.9595999999999999E-2</v>
      </c>
      <c r="CB116" s="14">
        <v>3.8678999999999998E-2</v>
      </c>
      <c r="CC116" s="14">
        <v>8.3513000000000004E-2</v>
      </c>
      <c r="CD116" s="14">
        <v>0.12778400000000001</v>
      </c>
      <c r="CE116" s="14">
        <v>0.14640800000000001</v>
      </c>
      <c r="CF116" s="14">
        <v>0.15152399999999999</v>
      </c>
      <c r="CG116" s="14">
        <v>4.2804000000000002E-2</v>
      </c>
      <c r="CH116" s="14">
        <v>-0.11317000000000001</v>
      </c>
      <c r="CI116" s="14">
        <v>-5.6679E-2</v>
      </c>
      <c r="CJ116" s="14">
        <v>-0.111203</v>
      </c>
      <c r="CK116" s="14">
        <v>-9.6807000000000004E-2</v>
      </c>
      <c r="CL116" s="14">
        <v>-5.9041000000000003E-2</v>
      </c>
      <c r="CM116" s="14">
        <v>-3.8457999999999999E-2</v>
      </c>
      <c r="CN116" s="14">
        <v>4.4835E-2</v>
      </c>
      <c r="CO116" s="14">
        <v>-1.9386E-2</v>
      </c>
      <c r="CP116" s="14">
        <v>-3.0155999999999999E-2</v>
      </c>
      <c r="CQ116" s="14">
        <v>0.163219</v>
      </c>
      <c r="CR116" s="14">
        <v>-1.8280999999999999E-2</v>
      </c>
      <c r="CS116" s="14">
        <v>-2.6703999999999999E-2</v>
      </c>
      <c r="CT116" s="14">
        <v>-4.5408999999999998E-2</v>
      </c>
      <c r="CU116" s="14">
        <v>-6.6361000000000003E-2</v>
      </c>
      <c r="CV116" s="14">
        <v>-4.3508999999999999E-2</v>
      </c>
      <c r="CW116" s="14">
        <v>-4.1621999999999999E-2</v>
      </c>
      <c r="CX116" s="14">
        <v>-3.7094000000000002E-2</v>
      </c>
      <c r="CY116" s="14">
        <v>-3.2488999999999997E-2</v>
      </c>
      <c r="CZ116" s="14">
        <v>-5.0656E-2</v>
      </c>
      <c r="DA116" s="14">
        <v>-5.5846E-2</v>
      </c>
      <c r="DB116" s="14">
        <v>2.8519999999999999E-3</v>
      </c>
      <c r="DC116" s="14">
        <v>-2.4365999999999999E-2</v>
      </c>
      <c r="DD116" s="14">
        <v>-4.2500000000000003E-2</v>
      </c>
      <c r="DE116" s="14">
        <v>-1.0411999999999999E-2</v>
      </c>
      <c r="DF116" s="14">
        <v>0.10112599999999999</v>
      </c>
      <c r="DG116" s="14">
        <v>4.4866000000000003E-2</v>
      </c>
      <c r="DH116" s="14">
        <v>0.173067</v>
      </c>
      <c r="DI116" s="14">
        <v>1</v>
      </c>
      <c r="DJ116" s="14">
        <v>0.999776</v>
      </c>
      <c r="DK116" s="14">
        <v>4.8375000000000001E-2</v>
      </c>
      <c r="DL116" s="14">
        <v>4.4242999999999998E-2</v>
      </c>
      <c r="DM116" s="14">
        <v>-9.9149000000000001E-2</v>
      </c>
      <c r="DN116" s="14">
        <v>3.3612000000000003E-2</v>
      </c>
      <c r="DO116" s="14">
        <v>-2.3297999999999999E-2</v>
      </c>
      <c r="DP116" s="14">
        <v>2.222E-3</v>
      </c>
      <c r="DQ116" s="14">
        <v>4.6733999999999998E-2</v>
      </c>
      <c r="DR116" s="14">
        <v>-5.8414000000000001E-2</v>
      </c>
      <c r="DS116" s="14">
        <v>-6.8709999999999993E-2</v>
      </c>
      <c r="DT116" s="14">
        <v>0.184255</v>
      </c>
      <c r="DU116" s="14">
        <v>-5.0313999999999998E-2</v>
      </c>
      <c r="DV116" s="14">
        <v>-2.4794E-2</v>
      </c>
      <c r="DW116" s="14">
        <v>-5.1256999999999997E-2</v>
      </c>
      <c r="DX116" s="14">
        <v>-7.4379000000000001E-2</v>
      </c>
      <c r="DY116" s="14">
        <v>-8.9291999999999996E-2</v>
      </c>
      <c r="DZ116" s="14">
        <v>-7.4088000000000001E-2</v>
      </c>
      <c r="EA116" s="14">
        <v>-4.3415000000000002E-2</v>
      </c>
      <c r="EB116" s="14">
        <v>-7.1385000000000004E-2</v>
      </c>
      <c r="EC116" s="14">
        <v>-2.4329E-2</v>
      </c>
      <c r="ED116" s="14">
        <v>1.3422999999999999E-2</v>
      </c>
      <c r="EE116" s="35">
        <v>7.2839689999999955</v>
      </c>
      <c r="EV116">
        <v>200</v>
      </c>
      <c r="EW116">
        <f t="shared" si="1"/>
        <v>-7</v>
      </c>
    </row>
    <row r="117" spans="1:153" x14ac:dyDescent="0.2">
      <c r="A117" s="13">
        <v>208</v>
      </c>
      <c r="B117" s="9">
        <v>7.0164000000000004E-2</v>
      </c>
      <c r="C117" s="14">
        <v>0.11290600000000001</v>
      </c>
      <c r="D117" s="14">
        <v>0.121032</v>
      </c>
      <c r="E117" s="14">
        <v>0.15460399999999999</v>
      </c>
      <c r="F117" s="14">
        <v>0.14455599999999999</v>
      </c>
      <c r="G117" s="14">
        <v>0.15799199999999999</v>
      </c>
      <c r="H117" s="14">
        <v>0.14021</v>
      </c>
      <c r="I117" s="14">
        <v>0.14019100000000001</v>
      </c>
      <c r="J117" s="14">
        <v>0.11301799999999999</v>
      </c>
      <c r="K117" s="14">
        <v>8.6391999999999997E-2</v>
      </c>
      <c r="L117" s="14">
        <v>8.9874999999999997E-2</v>
      </c>
      <c r="M117" s="14">
        <v>6.9357000000000002E-2</v>
      </c>
      <c r="N117" s="14">
        <v>-9.5387E-2</v>
      </c>
      <c r="O117" s="14">
        <v>-1.2921999999999999E-2</v>
      </c>
      <c r="P117" s="14">
        <v>2.7320000000000001E-2</v>
      </c>
      <c r="Q117" s="14">
        <v>6.6757999999999998E-2</v>
      </c>
      <c r="R117" s="14">
        <v>0.12360699999999999</v>
      </c>
      <c r="S117" s="14">
        <v>2.6938E-2</v>
      </c>
      <c r="T117" s="14">
        <v>3.4512000000000001E-2</v>
      </c>
      <c r="U117" s="14">
        <v>3.8231000000000001E-2</v>
      </c>
      <c r="V117" s="14">
        <v>5.5112000000000001E-2</v>
      </c>
      <c r="W117" s="14">
        <v>6.3032000000000005E-2</v>
      </c>
      <c r="X117" s="14">
        <v>6.6186999999999996E-2</v>
      </c>
      <c r="Y117" s="14">
        <v>3.7168E-2</v>
      </c>
      <c r="Z117" s="14">
        <v>5.0550999999999999E-2</v>
      </c>
      <c r="AA117" s="14">
        <v>5.0534000000000003E-2</v>
      </c>
      <c r="AB117" s="14">
        <v>-6.5673999999999996E-2</v>
      </c>
      <c r="AC117" s="14">
        <v>-0.11211500000000001</v>
      </c>
      <c r="AD117" s="14">
        <v>-0.114828</v>
      </c>
      <c r="AE117" s="14">
        <v>-2.7879000000000001E-2</v>
      </c>
      <c r="AF117" s="14">
        <v>8.6516999999999997E-2</v>
      </c>
      <c r="AG117" s="14">
        <v>8.0726999999999993E-2</v>
      </c>
      <c r="AH117" s="14">
        <v>9.9145999999999998E-2</v>
      </c>
      <c r="AI117" s="14">
        <v>8.9623999999999995E-2</v>
      </c>
      <c r="AJ117" s="14">
        <v>6.8130999999999997E-2</v>
      </c>
      <c r="AK117" s="14">
        <v>4.3401000000000002E-2</v>
      </c>
      <c r="AL117" s="14">
        <v>4.5326999999999999E-2</v>
      </c>
      <c r="AM117" s="14">
        <v>7.4261999999999995E-2</v>
      </c>
      <c r="AN117" s="14">
        <v>6.2694E-2</v>
      </c>
      <c r="AO117" s="14">
        <v>-2.9019E-2</v>
      </c>
      <c r="AP117" s="14">
        <v>1.2390999999999999E-2</v>
      </c>
      <c r="AQ117" s="14">
        <v>4.3788000000000001E-2</v>
      </c>
      <c r="AR117" s="14">
        <v>0.15265799999999999</v>
      </c>
      <c r="AS117" s="14">
        <v>0.141293</v>
      </c>
      <c r="AT117" s="14">
        <v>0.13860900000000001</v>
      </c>
      <c r="AU117" s="14">
        <v>0.13183700000000001</v>
      </c>
      <c r="AV117" s="14">
        <v>0.115082</v>
      </c>
      <c r="AW117" s="14">
        <v>0.10675800000000001</v>
      </c>
      <c r="AX117" s="14">
        <v>0.10376299999999999</v>
      </c>
      <c r="AY117" s="14">
        <v>0.10464900000000001</v>
      </c>
      <c r="AZ117" s="14">
        <v>9.6298999999999996E-2</v>
      </c>
      <c r="BA117" s="14">
        <v>4.4783000000000003E-2</v>
      </c>
      <c r="BB117" s="14">
        <v>4.9572999999999999E-2</v>
      </c>
      <c r="BC117" s="14">
        <v>6.7687999999999998E-2</v>
      </c>
      <c r="BD117" s="14">
        <v>6.9441000000000003E-2</v>
      </c>
      <c r="BE117" s="14">
        <v>-3.9455999999999998E-2</v>
      </c>
      <c r="BF117" s="14">
        <v>0.104503</v>
      </c>
      <c r="BG117" s="14">
        <v>-2.6048000000000002E-2</v>
      </c>
      <c r="BH117" s="14">
        <v>4.6839999999999998E-3</v>
      </c>
      <c r="BI117" s="14">
        <v>0.130047</v>
      </c>
      <c r="BJ117" s="14">
        <v>0.13897399999999999</v>
      </c>
      <c r="BK117" s="14">
        <v>0.15856200000000001</v>
      </c>
      <c r="BL117" s="14">
        <v>0.170208</v>
      </c>
      <c r="BM117" s="14">
        <v>9.1854000000000005E-2</v>
      </c>
      <c r="BN117" s="14">
        <v>7.0430000000000006E-2</v>
      </c>
      <c r="BO117" s="14">
        <v>8.0556000000000003E-2</v>
      </c>
      <c r="BP117" s="14">
        <v>8.2312999999999997E-2</v>
      </c>
      <c r="BQ117" s="14">
        <v>9.9659999999999999E-2</v>
      </c>
      <c r="BR117" s="14">
        <v>0.113415</v>
      </c>
      <c r="BS117" s="14">
        <v>0.12648999999999999</v>
      </c>
      <c r="BT117" s="14">
        <v>0.13842399999999999</v>
      </c>
      <c r="BU117" s="14">
        <v>0.12205299999999999</v>
      </c>
      <c r="BV117" s="14">
        <v>0.11908299999999999</v>
      </c>
      <c r="BW117" s="14">
        <v>0.118784</v>
      </c>
      <c r="BX117" s="14">
        <v>0.10782600000000001</v>
      </c>
      <c r="BY117" s="14">
        <v>7.0135000000000003E-2</v>
      </c>
      <c r="BZ117" s="14">
        <v>-5.4260999999999997E-2</v>
      </c>
      <c r="CA117" s="14">
        <v>-1.9140999999999998E-2</v>
      </c>
      <c r="CB117" s="14">
        <v>4.1861000000000002E-2</v>
      </c>
      <c r="CC117" s="14">
        <v>8.3207000000000003E-2</v>
      </c>
      <c r="CD117" s="14">
        <v>0.127193</v>
      </c>
      <c r="CE117" s="14">
        <v>0.14676500000000001</v>
      </c>
      <c r="CF117" s="14">
        <v>0.15191399999999999</v>
      </c>
      <c r="CG117" s="14">
        <v>4.2700000000000002E-2</v>
      </c>
      <c r="CH117" s="14">
        <v>-0.11412</v>
      </c>
      <c r="CI117" s="14">
        <v>-5.8897999999999999E-2</v>
      </c>
      <c r="CJ117" s="14">
        <v>-0.11292000000000001</v>
      </c>
      <c r="CK117" s="14">
        <v>-0.101156</v>
      </c>
      <c r="CL117" s="14">
        <v>-6.0608000000000002E-2</v>
      </c>
      <c r="CM117" s="14">
        <v>-3.9447000000000003E-2</v>
      </c>
      <c r="CN117" s="14">
        <v>4.5372999999999997E-2</v>
      </c>
      <c r="CO117" s="14">
        <v>-1.9886000000000001E-2</v>
      </c>
      <c r="CP117" s="14">
        <v>-3.5979999999999998E-2</v>
      </c>
      <c r="CQ117" s="14">
        <v>0.164518</v>
      </c>
      <c r="CR117" s="14">
        <v>-2.2688E-2</v>
      </c>
      <c r="CS117" s="14">
        <v>-2.8497999999999999E-2</v>
      </c>
      <c r="CT117" s="14">
        <v>-5.2365000000000002E-2</v>
      </c>
      <c r="CU117" s="14">
        <v>-7.0568000000000006E-2</v>
      </c>
      <c r="CV117" s="14">
        <v>-4.5463000000000003E-2</v>
      </c>
      <c r="CW117" s="14">
        <v>-4.0691999999999999E-2</v>
      </c>
      <c r="CX117" s="14">
        <v>-3.6207000000000003E-2</v>
      </c>
      <c r="CY117" s="14">
        <v>-3.1660000000000001E-2</v>
      </c>
      <c r="CZ117" s="14">
        <v>-5.0401000000000001E-2</v>
      </c>
      <c r="DA117" s="14">
        <v>-5.5974000000000003E-2</v>
      </c>
      <c r="DB117" s="14">
        <v>4.7299999999999998E-3</v>
      </c>
      <c r="DC117" s="14">
        <v>-2.6391000000000001E-2</v>
      </c>
      <c r="DD117" s="14">
        <v>-4.4422999999999997E-2</v>
      </c>
      <c r="DE117" s="14">
        <v>-1.141E-2</v>
      </c>
      <c r="DF117" s="14">
        <v>9.9170999999999995E-2</v>
      </c>
      <c r="DG117" s="14">
        <v>4.1675999999999998E-2</v>
      </c>
      <c r="DH117" s="14">
        <v>0.158831</v>
      </c>
      <c r="DI117" s="14">
        <v>0.999776</v>
      </c>
      <c r="DJ117" s="14">
        <v>1</v>
      </c>
      <c r="DK117" s="14">
        <v>4.6608999999999998E-2</v>
      </c>
      <c r="DL117" s="14">
        <v>4.5631999999999999E-2</v>
      </c>
      <c r="DM117" s="14">
        <v>-0.10059999999999999</v>
      </c>
      <c r="DN117" s="14">
        <v>3.2925999999999997E-2</v>
      </c>
      <c r="DO117" s="14">
        <v>-2.3687E-2</v>
      </c>
      <c r="DP117" s="14">
        <v>4.7910000000000001E-3</v>
      </c>
      <c r="DQ117" s="14">
        <v>4.8383000000000002E-2</v>
      </c>
      <c r="DR117" s="14">
        <v>-5.9450999999999997E-2</v>
      </c>
      <c r="DS117" s="14">
        <v>-7.0984000000000005E-2</v>
      </c>
      <c r="DT117" s="14">
        <v>0.186499</v>
      </c>
      <c r="DU117" s="14">
        <v>-5.0282E-2</v>
      </c>
      <c r="DV117" s="14">
        <v>-2.3918999999999999E-2</v>
      </c>
      <c r="DW117" s="14">
        <v>-5.1882999999999999E-2</v>
      </c>
      <c r="DX117" s="14">
        <v>-7.5937000000000004E-2</v>
      </c>
      <c r="DY117" s="14">
        <v>-9.0900999999999996E-2</v>
      </c>
      <c r="DZ117" s="14">
        <v>-7.5412000000000007E-2</v>
      </c>
      <c r="EA117" s="14">
        <v>-4.5024000000000002E-2</v>
      </c>
      <c r="EB117" s="14">
        <v>-7.3439000000000004E-2</v>
      </c>
      <c r="EC117" s="14">
        <v>-2.3761000000000001E-2</v>
      </c>
      <c r="ED117" s="14">
        <v>1.4977000000000001E-2</v>
      </c>
      <c r="EE117" s="35">
        <v>7.1824560000000019</v>
      </c>
      <c r="EV117">
        <v>205</v>
      </c>
      <c r="EW117">
        <f t="shared" si="1"/>
        <v>-3</v>
      </c>
    </row>
    <row r="118" spans="1:153" x14ac:dyDescent="0.2">
      <c r="A118" s="13">
        <v>209</v>
      </c>
      <c r="B118" s="9">
        <v>-5.0576999999999997E-2</v>
      </c>
      <c r="C118" s="14">
        <v>1.2114E-2</v>
      </c>
      <c r="D118" s="14">
        <v>4.7548E-2</v>
      </c>
      <c r="E118" s="14">
        <v>3.4202000000000003E-2</v>
      </c>
      <c r="F118" s="14">
        <v>-1.0735E-2</v>
      </c>
      <c r="G118" s="14">
        <v>1.4305999999999999E-2</v>
      </c>
      <c r="H118" s="14">
        <v>4.8129999999999999E-2</v>
      </c>
      <c r="I118" s="14">
        <v>4.3033000000000002E-2</v>
      </c>
      <c r="J118" s="14">
        <v>2.9415E-2</v>
      </c>
      <c r="K118" s="14">
        <v>6.8859999999999998E-3</v>
      </c>
      <c r="L118" s="14">
        <v>1.5446E-2</v>
      </c>
      <c r="M118" s="14">
        <v>2.6280999999999999E-2</v>
      </c>
      <c r="N118" s="14">
        <v>-5.2914999999999997E-2</v>
      </c>
      <c r="O118" s="14">
        <v>-1.8962E-2</v>
      </c>
      <c r="P118" s="14">
        <v>3.4513000000000002E-2</v>
      </c>
      <c r="Q118" s="14">
        <v>6.8141999999999994E-2</v>
      </c>
      <c r="R118" s="14">
        <v>2.6619999999999999E-3</v>
      </c>
      <c r="S118" s="14">
        <v>2.8972000000000001E-2</v>
      </c>
      <c r="T118" s="14">
        <v>4.3487999999999999E-2</v>
      </c>
      <c r="U118" s="14">
        <v>1.5384E-2</v>
      </c>
      <c r="V118" s="14">
        <v>2.3976000000000001E-2</v>
      </c>
      <c r="W118" s="14">
        <v>1.5717999999999999E-2</v>
      </c>
      <c r="X118" s="14">
        <v>8.4600000000000005E-3</v>
      </c>
      <c r="Y118" s="14">
        <v>-2.4399999999999999E-4</v>
      </c>
      <c r="Z118" s="14">
        <v>5.1699999999999999E-4</v>
      </c>
      <c r="AA118" s="14">
        <v>-2.0636999999999999E-2</v>
      </c>
      <c r="AB118" s="14">
        <v>3.6473999999999999E-2</v>
      </c>
      <c r="AC118" s="14">
        <v>6.9877999999999996E-2</v>
      </c>
      <c r="AD118" s="14">
        <v>1.9977000000000002E-2</v>
      </c>
      <c r="AE118" s="14">
        <v>-9.358E-3</v>
      </c>
      <c r="AF118" s="14">
        <v>7.8079999999999998E-3</v>
      </c>
      <c r="AG118" s="14">
        <v>-1.2E-4</v>
      </c>
      <c r="AH118" s="14">
        <v>-1.3179999999999999E-3</v>
      </c>
      <c r="AI118" s="14">
        <v>-8.5300000000000003E-4</v>
      </c>
      <c r="AJ118" s="14">
        <v>-1.5186E-2</v>
      </c>
      <c r="AK118" s="14">
        <v>-4.9657E-2</v>
      </c>
      <c r="AL118" s="14">
        <v>-7.1734000000000006E-2</v>
      </c>
      <c r="AM118" s="14">
        <v>-9.8047999999999996E-2</v>
      </c>
      <c r="AN118" s="14">
        <v>0.13589300000000001</v>
      </c>
      <c r="AO118" s="14">
        <v>0.19585</v>
      </c>
      <c r="AP118" s="14">
        <v>0.18042800000000001</v>
      </c>
      <c r="AQ118" s="14">
        <v>-0.22570699999999999</v>
      </c>
      <c r="AR118" s="14">
        <v>-3.6720999999999997E-2</v>
      </c>
      <c r="AS118" s="14">
        <v>-3.2840000000000001E-2</v>
      </c>
      <c r="AT118" s="14">
        <v>-4.3622000000000001E-2</v>
      </c>
      <c r="AU118" s="14">
        <v>-1.1452E-2</v>
      </c>
      <c r="AV118" s="14">
        <v>4.0730000000000002E-3</v>
      </c>
      <c r="AW118" s="14">
        <v>3.7290000000000001E-3</v>
      </c>
      <c r="AX118" s="14">
        <v>6.2820000000000003E-3</v>
      </c>
      <c r="AY118" s="14">
        <v>-1.157E-2</v>
      </c>
      <c r="AZ118" s="14">
        <v>0.18470900000000001</v>
      </c>
      <c r="BA118" s="14">
        <v>0.15352399999999999</v>
      </c>
      <c r="BB118" s="14">
        <v>5.8349999999999999E-2</v>
      </c>
      <c r="BC118" s="14">
        <v>3.1891000000000003E-2</v>
      </c>
      <c r="BD118" s="14">
        <v>9.5080000000000008E-3</v>
      </c>
      <c r="BE118" s="14">
        <v>6.3569999999999998E-3</v>
      </c>
      <c r="BF118" s="14">
        <v>0.111452</v>
      </c>
      <c r="BG118" s="14">
        <v>8.5503999999999997E-2</v>
      </c>
      <c r="BH118" s="14">
        <v>4.8972000000000002E-2</v>
      </c>
      <c r="BI118" s="14">
        <v>8.9471999999999996E-2</v>
      </c>
      <c r="BJ118" s="14">
        <v>9.6862000000000004E-2</v>
      </c>
      <c r="BK118" s="14">
        <v>9.0414999999999995E-2</v>
      </c>
      <c r="BL118" s="14">
        <v>6.9650000000000004E-2</v>
      </c>
      <c r="BM118" s="14">
        <v>1.7905999999999998E-2</v>
      </c>
      <c r="BN118" s="14">
        <v>-8.7130000000000003E-3</v>
      </c>
      <c r="BO118" s="14">
        <v>-2.6389999999999999E-3</v>
      </c>
      <c r="BP118" s="14">
        <v>2.9090000000000001E-3</v>
      </c>
      <c r="BQ118" s="14">
        <v>6.6397999999999999E-2</v>
      </c>
      <c r="BR118" s="14">
        <v>7.7882999999999994E-2</v>
      </c>
      <c r="BS118" s="14">
        <v>9.6346000000000001E-2</v>
      </c>
      <c r="BT118" s="14">
        <v>9.6626000000000004E-2</v>
      </c>
      <c r="BU118" s="14">
        <v>9.1863E-2</v>
      </c>
      <c r="BV118" s="14">
        <v>7.7007000000000006E-2</v>
      </c>
      <c r="BW118" s="14">
        <v>6.7822999999999994E-2</v>
      </c>
      <c r="BX118" s="14">
        <v>5.2854999999999999E-2</v>
      </c>
      <c r="BY118" s="14">
        <v>1.8159000000000002E-2</v>
      </c>
      <c r="BZ118" s="14">
        <v>3.6759E-2</v>
      </c>
      <c r="CA118" s="14">
        <v>-5.3427000000000002E-2</v>
      </c>
      <c r="CB118" s="14">
        <v>2.078E-3</v>
      </c>
      <c r="CC118" s="14">
        <v>6.2441999999999998E-2</v>
      </c>
      <c r="CD118" s="14">
        <v>1.6704E-2</v>
      </c>
      <c r="CE118" s="14">
        <v>2.6138000000000002E-2</v>
      </c>
      <c r="CF118" s="14">
        <v>-3.9119999999999997E-3</v>
      </c>
      <c r="CG118" s="14">
        <v>5.3150000000000003E-3</v>
      </c>
      <c r="CH118" s="14">
        <v>6.8543000000000007E-2</v>
      </c>
      <c r="CI118" s="14">
        <v>8.6856000000000003E-2</v>
      </c>
      <c r="CJ118" s="14">
        <v>9.5406000000000005E-2</v>
      </c>
      <c r="CK118" s="14">
        <v>9.1335E-2</v>
      </c>
      <c r="CL118" s="14">
        <v>4.9831E-2</v>
      </c>
      <c r="CM118" s="14">
        <v>5.1111999999999998E-2</v>
      </c>
      <c r="CN118" s="14">
        <v>-1.6410000000000001E-2</v>
      </c>
      <c r="CO118" s="14">
        <v>-3.7699000000000003E-2</v>
      </c>
      <c r="CP118" s="14">
        <v>2.7873999999999999E-2</v>
      </c>
      <c r="CQ118" s="14">
        <v>-0.145757</v>
      </c>
      <c r="CR118" s="14">
        <v>0.14929700000000001</v>
      </c>
      <c r="CS118" s="14">
        <v>0.106325</v>
      </c>
      <c r="CT118" s="14">
        <v>0.20555799999999999</v>
      </c>
      <c r="CU118" s="14">
        <v>0.11680599999999999</v>
      </c>
      <c r="CV118" s="14">
        <v>8.2197999999999993E-2</v>
      </c>
      <c r="CW118" s="14">
        <v>1.2713E-2</v>
      </c>
      <c r="CX118" s="14">
        <v>-8.0800000000000002E-4</v>
      </c>
      <c r="CY118" s="14">
        <v>9.01E-4</v>
      </c>
      <c r="CZ118" s="14">
        <v>2.66E-3</v>
      </c>
      <c r="DA118" s="14">
        <v>-5.6490000000000004E-3</v>
      </c>
      <c r="DB118" s="14">
        <v>-6.5618999999999997E-2</v>
      </c>
      <c r="DC118" s="14">
        <v>7.7168E-2</v>
      </c>
      <c r="DD118" s="14">
        <v>7.9087000000000005E-2</v>
      </c>
      <c r="DE118" s="14">
        <v>0.133712</v>
      </c>
      <c r="DF118" s="14">
        <v>1.5805E-2</v>
      </c>
      <c r="DG118" s="14">
        <v>6.7235000000000003E-2</v>
      </c>
      <c r="DH118" s="14">
        <v>1.6542000000000001E-2</v>
      </c>
      <c r="DI118" s="14">
        <v>4.8375000000000001E-2</v>
      </c>
      <c r="DJ118" s="14">
        <v>4.6608999999999998E-2</v>
      </c>
      <c r="DK118" s="14">
        <v>1</v>
      </c>
      <c r="DL118" s="14">
        <v>2.6145999999999999E-2</v>
      </c>
      <c r="DM118" s="14">
        <v>-5.3660000000000001E-3</v>
      </c>
      <c r="DN118" s="14">
        <v>3.5673000000000003E-2</v>
      </c>
      <c r="DO118" s="14">
        <v>8.1251000000000004E-2</v>
      </c>
      <c r="DP118" s="14">
        <v>-7.9155000000000003E-2</v>
      </c>
      <c r="DQ118" s="14">
        <v>-5.8744999999999999E-2</v>
      </c>
      <c r="DR118" s="14">
        <v>7.4640000000000001E-3</v>
      </c>
      <c r="DS118" s="14">
        <v>9.4160000000000008E-3</v>
      </c>
      <c r="DT118" s="14">
        <v>-8.5648000000000002E-2</v>
      </c>
      <c r="DU118" s="14">
        <v>-2.4569000000000001E-2</v>
      </c>
      <c r="DV118" s="14">
        <v>-2.4666E-2</v>
      </c>
      <c r="DW118" s="14">
        <v>-1.1974E-2</v>
      </c>
      <c r="DX118" s="14">
        <v>-2.1080000000000001E-3</v>
      </c>
      <c r="DY118" s="14">
        <v>2.2013999999999999E-2</v>
      </c>
      <c r="DZ118" s="14">
        <v>3.3537999999999998E-2</v>
      </c>
      <c r="EA118" s="14">
        <v>2.1323000000000002E-2</v>
      </c>
      <c r="EB118" s="14">
        <v>3.2511999999999999E-2</v>
      </c>
      <c r="EC118" s="14">
        <v>-9.7238000000000005E-2</v>
      </c>
      <c r="ED118" s="14">
        <v>2.8337999999999999E-2</v>
      </c>
      <c r="EE118" s="35">
        <v>4.4687269999999986</v>
      </c>
      <c r="EV118">
        <v>206</v>
      </c>
      <c r="EW118">
        <f t="shared" si="1"/>
        <v>-3</v>
      </c>
    </row>
    <row r="119" spans="1:153" x14ac:dyDescent="0.2">
      <c r="A119" s="13">
        <v>217</v>
      </c>
      <c r="B119" s="9">
        <v>8.1727999999999995E-2</v>
      </c>
      <c r="C119" s="14">
        <v>0.15443100000000001</v>
      </c>
      <c r="D119" s="14">
        <v>0.15</v>
      </c>
      <c r="E119" s="14">
        <v>0.16916100000000001</v>
      </c>
      <c r="F119" s="14">
        <v>0.124608</v>
      </c>
      <c r="G119" s="14">
        <v>0.122936</v>
      </c>
      <c r="H119" s="14">
        <v>0.103464</v>
      </c>
      <c r="I119" s="14">
        <v>0.122027</v>
      </c>
      <c r="J119" s="14">
        <v>0.105182</v>
      </c>
      <c r="K119" s="14">
        <v>6.1967000000000001E-2</v>
      </c>
      <c r="L119" s="14">
        <v>2.2119E-2</v>
      </c>
      <c r="M119" s="14">
        <v>-2.5561E-2</v>
      </c>
      <c r="N119" s="14">
        <v>1.4286999999999999E-2</v>
      </c>
      <c r="O119" s="14">
        <v>5.6034E-2</v>
      </c>
      <c r="P119" s="14">
        <v>1.634E-3</v>
      </c>
      <c r="Q119" s="14">
        <v>-5.0423000000000003E-2</v>
      </c>
      <c r="R119" s="14">
        <v>-3.6239E-2</v>
      </c>
      <c r="S119" s="14">
        <v>6.7685999999999996E-2</v>
      </c>
      <c r="T119" s="14">
        <v>0.11859500000000001</v>
      </c>
      <c r="U119" s="14">
        <v>0.12540699999999999</v>
      </c>
      <c r="V119" s="14">
        <v>0.11422300000000001</v>
      </c>
      <c r="W119" s="14">
        <v>0.13447000000000001</v>
      </c>
      <c r="X119" s="14">
        <v>0.147593</v>
      </c>
      <c r="Y119" s="14">
        <v>0.13228500000000001</v>
      </c>
      <c r="Z119" s="14">
        <v>0.12635299999999999</v>
      </c>
      <c r="AA119" s="14">
        <v>9.1770000000000004E-2</v>
      </c>
      <c r="AB119" s="14">
        <v>9.8309999999999995E-3</v>
      </c>
      <c r="AC119" s="14">
        <v>-7.1029999999999999E-3</v>
      </c>
      <c r="AD119" s="14">
        <v>2.1405E-2</v>
      </c>
      <c r="AE119" s="14">
        <v>7.4486999999999998E-2</v>
      </c>
      <c r="AF119" s="14">
        <v>0.11371000000000001</v>
      </c>
      <c r="AG119" s="14">
        <v>8.5431999999999994E-2</v>
      </c>
      <c r="AH119" s="14">
        <v>8.2958000000000004E-2</v>
      </c>
      <c r="AI119" s="14">
        <v>8.0638000000000001E-2</v>
      </c>
      <c r="AJ119" s="14">
        <v>7.7357999999999996E-2</v>
      </c>
      <c r="AK119" s="14">
        <v>6.8818000000000004E-2</v>
      </c>
      <c r="AL119" s="14">
        <v>5.2252E-2</v>
      </c>
      <c r="AM119" s="14">
        <v>5.3802999999999997E-2</v>
      </c>
      <c r="AN119" s="14">
        <v>1.204E-2</v>
      </c>
      <c r="AO119" s="14">
        <v>-1.9803000000000001E-2</v>
      </c>
      <c r="AP119" s="14">
        <v>-3.8639999999999998E-3</v>
      </c>
      <c r="AQ119" s="14">
        <v>-1.2926E-2</v>
      </c>
      <c r="AR119" s="14">
        <v>0.12755</v>
      </c>
      <c r="AS119" s="14">
        <v>0.125689</v>
      </c>
      <c r="AT119" s="14">
        <v>0.102119</v>
      </c>
      <c r="AU119" s="14">
        <v>9.3604999999999994E-2</v>
      </c>
      <c r="AV119" s="14">
        <v>7.7663999999999997E-2</v>
      </c>
      <c r="AW119" s="14">
        <v>6.7815E-2</v>
      </c>
      <c r="AX119" s="14">
        <v>6.3402E-2</v>
      </c>
      <c r="AY119" s="14">
        <v>5.9657000000000002E-2</v>
      </c>
      <c r="AZ119" s="14">
        <v>2.2241E-2</v>
      </c>
      <c r="BA119" s="14">
        <v>-5.9230000000000003E-3</v>
      </c>
      <c r="BB119" s="14">
        <v>5.5177999999999998E-2</v>
      </c>
      <c r="BC119" s="14">
        <v>6.9328000000000001E-2</v>
      </c>
      <c r="BD119" s="14">
        <v>5.2993999999999999E-2</v>
      </c>
      <c r="BE119" s="14">
        <v>-8.1340000000000006E-3</v>
      </c>
      <c r="BF119" s="14">
        <v>2.0256E-2</v>
      </c>
      <c r="BG119" s="14">
        <v>3.8070000000000001E-3</v>
      </c>
      <c r="BH119" s="14">
        <v>2.4348999999999999E-2</v>
      </c>
      <c r="BI119" s="14">
        <v>-3.228E-3</v>
      </c>
      <c r="BJ119" s="14">
        <v>2.385E-3</v>
      </c>
      <c r="BK119" s="14">
        <v>8.8889999999999993E-3</v>
      </c>
      <c r="BL119" s="14">
        <v>2.5426000000000001E-2</v>
      </c>
      <c r="BM119" s="14">
        <v>1.7819999999999999E-3</v>
      </c>
      <c r="BN119" s="14">
        <v>-3.1827000000000001E-2</v>
      </c>
      <c r="BO119" s="14">
        <v>7.3311000000000001E-2</v>
      </c>
      <c r="BP119" s="14">
        <v>0.13011</v>
      </c>
      <c r="BQ119" s="14">
        <v>0.134159</v>
      </c>
      <c r="BR119" s="14">
        <v>0.13893</v>
      </c>
      <c r="BS119" s="14">
        <v>0.12507799999999999</v>
      </c>
      <c r="BT119" s="14">
        <v>0.12228899999999999</v>
      </c>
      <c r="BU119" s="14">
        <v>0.14529</v>
      </c>
      <c r="BV119" s="14">
        <v>0.121513</v>
      </c>
      <c r="BW119" s="14">
        <v>0.12017700000000001</v>
      </c>
      <c r="BX119" s="14">
        <v>0.12325800000000001</v>
      </c>
      <c r="BY119" s="14">
        <v>-3.0490000000000001E-3</v>
      </c>
      <c r="BZ119" s="14">
        <v>2.6266999999999999E-2</v>
      </c>
      <c r="CA119" s="14">
        <v>-0.102853</v>
      </c>
      <c r="CB119" s="14">
        <v>-5.3299999999999997E-3</v>
      </c>
      <c r="CC119" s="14">
        <v>-3.4231999999999999E-2</v>
      </c>
      <c r="CD119" s="14">
        <v>-3.1413999999999997E-2</v>
      </c>
      <c r="CE119" s="14">
        <v>8.4139999999999996E-3</v>
      </c>
      <c r="CF119" s="14">
        <v>6.7879999999999996E-2</v>
      </c>
      <c r="CG119" s="14">
        <v>2.1314E-2</v>
      </c>
      <c r="CH119" s="14">
        <v>-1.1423000000000001E-2</v>
      </c>
      <c r="CI119" s="14">
        <v>-2.2852000000000001E-2</v>
      </c>
      <c r="CJ119" s="14">
        <v>3.4382000000000003E-2</v>
      </c>
      <c r="CK119" s="14">
        <v>7.6034000000000004E-2</v>
      </c>
      <c r="CL119" s="14">
        <v>0.121959</v>
      </c>
      <c r="CM119" s="14">
        <v>0.13297</v>
      </c>
      <c r="CN119" s="14">
        <v>0.115272</v>
      </c>
      <c r="CO119" s="14">
        <v>0.108296</v>
      </c>
      <c r="CP119" s="14">
        <v>0.12003999999999999</v>
      </c>
      <c r="CQ119" s="14">
        <v>-2.7064999999999999E-2</v>
      </c>
      <c r="CR119" s="14">
        <v>7.3038000000000006E-2</v>
      </c>
      <c r="CS119" s="14">
        <v>-3.9870000000000001E-3</v>
      </c>
      <c r="CT119" s="14">
        <v>-1.4959E-2</v>
      </c>
      <c r="CU119" s="14">
        <v>-2.222E-2</v>
      </c>
      <c r="CV119" s="14">
        <v>-4.1924000000000003E-2</v>
      </c>
      <c r="CW119" s="14">
        <v>0.10566</v>
      </c>
      <c r="CX119" s="14">
        <v>9.5230999999999996E-2</v>
      </c>
      <c r="CY119" s="14">
        <v>8.4795999999999996E-2</v>
      </c>
      <c r="CZ119" s="14">
        <v>5.3781000000000002E-2</v>
      </c>
      <c r="DA119" s="14">
        <v>5.5159E-2</v>
      </c>
      <c r="DB119" s="14">
        <v>0.15112</v>
      </c>
      <c r="DC119" s="14">
        <v>6.9405999999999995E-2</v>
      </c>
      <c r="DD119" s="14">
        <v>-1.5807999999999999E-2</v>
      </c>
      <c r="DE119" s="14">
        <v>3.1690000000000003E-2</v>
      </c>
      <c r="DF119" s="14">
        <v>0.15443299999999999</v>
      </c>
      <c r="DG119" s="14">
        <v>-0.122833</v>
      </c>
      <c r="DH119" s="14">
        <v>-6.3497999999999999E-2</v>
      </c>
      <c r="DI119" s="14">
        <v>4.4242999999999998E-2</v>
      </c>
      <c r="DJ119" s="14">
        <v>4.5631999999999999E-2</v>
      </c>
      <c r="DK119" s="14">
        <v>2.6145999999999999E-2</v>
      </c>
      <c r="DL119" s="14">
        <v>1</v>
      </c>
      <c r="DM119" s="14">
        <v>1.2935E-2</v>
      </c>
      <c r="DN119" s="14">
        <v>-4.9961999999999999E-2</v>
      </c>
      <c r="DO119" s="14">
        <v>-0.16871900000000001</v>
      </c>
      <c r="DP119" s="14">
        <v>-5.5002000000000002E-2</v>
      </c>
      <c r="DQ119" s="14">
        <v>-1.7080999999999999E-2</v>
      </c>
      <c r="DR119" s="14">
        <v>4.0098000000000002E-2</v>
      </c>
      <c r="DS119" s="14">
        <v>0.113658</v>
      </c>
      <c r="DT119" s="14">
        <v>2.1519999999999998E-3</v>
      </c>
      <c r="DU119" s="14">
        <v>5.3619E-2</v>
      </c>
      <c r="DV119" s="14">
        <v>7.4413000000000007E-2</v>
      </c>
      <c r="DW119" s="14">
        <v>5.7200000000000003E-3</v>
      </c>
      <c r="DX119" s="14">
        <v>-5.9919999999999999E-3</v>
      </c>
      <c r="DY119" s="14">
        <v>-5.8522999999999999E-2</v>
      </c>
      <c r="DZ119" s="14">
        <v>-1.4746E-2</v>
      </c>
      <c r="EA119" s="14">
        <v>-1.2862E-2</v>
      </c>
      <c r="EB119" s="14">
        <v>-1.5094E-2</v>
      </c>
      <c r="EC119" s="14">
        <v>6.9962999999999997E-2</v>
      </c>
      <c r="ED119" s="14">
        <v>-0.100535</v>
      </c>
      <c r="EE119" s="35">
        <v>7.2876700000000012</v>
      </c>
      <c r="EV119">
        <v>207</v>
      </c>
      <c r="EW119">
        <f t="shared" si="1"/>
        <v>-10</v>
      </c>
    </row>
    <row r="120" spans="1:153" x14ac:dyDescent="0.2">
      <c r="A120" s="13">
        <v>222</v>
      </c>
      <c r="B120" s="9">
        <v>3.8951E-2</v>
      </c>
      <c r="C120" s="14">
        <v>-6.5789999999999998E-3</v>
      </c>
      <c r="D120" s="14">
        <v>3.1435999999999999E-2</v>
      </c>
      <c r="E120" s="14">
        <v>7.4669999999999997E-3</v>
      </c>
      <c r="F120" s="14">
        <v>-1.5278999999999999E-2</v>
      </c>
      <c r="G120" s="14">
        <v>-4.8780000000000004E-3</v>
      </c>
      <c r="H120" s="14">
        <v>-2.0632000000000001E-2</v>
      </c>
      <c r="I120" s="14">
        <v>-4.6829999999999997E-2</v>
      </c>
      <c r="J120" s="14">
        <v>-6.6582000000000002E-2</v>
      </c>
      <c r="K120" s="14">
        <v>-3.6257999999999999E-2</v>
      </c>
      <c r="L120" s="14">
        <v>-4.9963E-2</v>
      </c>
      <c r="M120" s="14">
        <v>-1.0829999999999999E-2</v>
      </c>
      <c r="N120" s="14">
        <v>5.2989999999999999E-3</v>
      </c>
      <c r="O120" s="14">
        <v>6.5088999999999994E-2</v>
      </c>
      <c r="P120" s="14">
        <v>3.9309999999999998E-2</v>
      </c>
      <c r="Q120" s="14">
        <v>7.8370999999999996E-2</v>
      </c>
      <c r="R120" s="14">
        <v>3.3624000000000001E-2</v>
      </c>
      <c r="S120" s="14">
        <v>4.4061000000000003E-2</v>
      </c>
      <c r="T120" s="14">
        <v>-1.6073E-2</v>
      </c>
      <c r="U120" s="14">
        <v>-2.8309999999999998E-2</v>
      </c>
      <c r="V120" s="14">
        <v>-5.3421999999999997E-2</v>
      </c>
      <c r="W120" s="14">
        <v>-7.9546000000000006E-2</v>
      </c>
      <c r="X120" s="14">
        <v>-0.103519</v>
      </c>
      <c r="Y120" s="14">
        <v>-0.10013900000000001</v>
      </c>
      <c r="Z120" s="14">
        <v>-0.116144</v>
      </c>
      <c r="AA120" s="14">
        <v>-0.11375300000000001</v>
      </c>
      <c r="AB120" s="14">
        <v>-4.657E-2</v>
      </c>
      <c r="AC120" s="14">
        <v>1.8263999999999999E-2</v>
      </c>
      <c r="AD120" s="14">
        <v>-2.7841000000000001E-2</v>
      </c>
      <c r="AE120" s="14">
        <v>-0.22869300000000001</v>
      </c>
      <c r="AF120" s="14">
        <v>-0.29753400000000002</v>
      </c>
      <c r="AG120" s="14">
        <v>-0.28680499999999998</v>
      </c>
      <c r="AH120" s="14">
        <v>-0.27392899999999998</v>
      </c>
      <c r="AI120" s="14">
        <v>-0.240424</v>
      </c>
      <c r="AJ120" s="14">
        <v>-0.20120199999999999</v>
      </c>
      <c r="AK120" s="14">
        <v>-0.17755199999999999</v>
      </c>
      <c r="AL120" s="14">
        <v>-0.169711</v>
      </c>
      <c r="AM120" s="14">
        <v>-0.13527700000000001</v>
      </c>
      <c r="AN120" s="14">
        <v>2.0135E-2</v>
      </c>
      <c r="AO120" s="14">
        <v>5.1764999999999999E-2</v>
      </c>
      <c r="AP120" s="14">
        <v>6.5971000000000002E-2</v>
      </c>
      <c r="AQ120" s="14">
        <v>-1.6147000000000002E-2</v>
      </c>
      <c r="AR120" s="14">
        <v>7.5886999999999996E-2</v>
      </c>
      <c r="AS120" s="14">
        <v>6.3247999999999999E-2</v>
      </c>
      <c r="AT120" s="14">
        <v>1.9661000000000001E-2</v>
      </c>
      <c r="AU120" s="14">
        <v>9.2060000000000006E-3</v>
      </c>
      <c r="AV120" s="14">
        <v>-2.3467999999999999E-2</v>
      </c>
      <c r="AW120" s="14">
        <v>-4.5060999999999997E-2</v>
      </c>
      <c r="AX120" s="14">
        <v>-6.8164000000000002E-2</v>
      </c>
      <c r="AY120" s="14">
        <v>-8.4583000000000005E-2</v>
      </c>
      <c r="AZ120" s="14">
        <v>3.8140000000000001E-3</v>
      </c>
      <c r="BA120" s="14">
        <v>-7.3828000000000005E-2</v>
      </c>
      <c r="BB120" s="14">
        <v>-6.1076999999999999E-2</v>
      </c>
      <c r="BC120" s="14">
        <v>-0.19594500000000001</v>
      </c>
      <c r="BD120" s="14">
        <v>-0.18932199999999999</v>
      </c>
      <c r="BE120" s="14">
        <v>-7.0957999999999993E-2</v>
      </c>
      <c r="BF120" s="14">
        <v>-0.153942</v>
      </c>
      <c r="BG120" s="14">
        <v>-6.9815000000000002E-2</v>
      </c>
      <c r="BH120" s="14">
        <v>-5.3384000000000001E-2</v>
      </c>
      <c r="BI120" s="14">
        <v>-0.145676</v>
      </c>
      <c r="BJ120" s="14">
        <v>-0.139539</v>
      </c>
      <c r="BK120" s="14">
        <v>-8.8038000000000005E-2</v>
      </c>
      <c r="BL120" s="14">
        <v>-0.10431699999999999</v>
      </c>
      <c r="BM120" s="14">
        <v>-1.1475000000000001E-2</v>
      </c>
      <c r="BN120" s="14">
        <v>-2.367E-2</v>
      </c>
      <c r="BO120" s="14">
        <v>1.2551E-2</v>
      </c>
      <c r="BP120" s="14">
        <v>-5.5620000000000001E-3</v>
      </c>
      <c r="BQ120" s="14">
        <v>-2.2277000000000002E-2</v>
      </c>
      <c r="BR120" s="14">
        <v>-4.8190999999999998E-2</v>
      </c>
      <c r="BS120" s="14">
        <v>-4.0895000000000001E-2</v>
      </c>
      <c r="BT120" s="14">
        <v>-4.3603999999999997E-2</v>
      </c>
      <c r="BU120" s="14">
        <v>-4.9703999999999998E-2</v>
      </c>
      <c r="BV120" s="14">
        <v>-3.6152999999999998E-2</v>
      </c>
      <c r="BW120" s="14">
        <v>-2.2421E-2</v>
      </c>
      <c r="BX120" s="14">
        <v>-1.2834E-2</v>
      </c>
      <c r="BY120" s="14">
        <v>2.6043E-2</v>
      </c>
      <c r="BZ120" s="14">
        <v>8.2246E-2</v>
      </c>
      <c r="CA120" s="14">
        <v>3.8501000000000001E-2</v>
      </c>
      <c r="CB120" s="14">
        <v>2.3049E-2</v>
      </c>
      <c r="CC120" s="14">
        <v>-0.18966</v>
      </c>
      <c r="CD120" s="14">
        <v>-0.19384199999999999</v>
      </c>
      <c r="CE120" s="14">
        <v>-0.167966</v>
      </c>
      <c r="CF120" s="14">
        <v>-0.143349</v>
      </c>
      <c r="CG120" s="14">
        <v>-0.155082</v>
      </c>
      <c r="CH120" s="14">
        <v>-3.3980999999999997E-2</v>
      </c>
      <c r="CI120" s="14">
        <v>3.4374000000000002E-2</v>
      </c>
      <c r="CJ120" s="14">
        <v>-5.5490000000000001E-3</v>
      </c>
      <c r="CK120" s="14">
        <v>6.3778000000000001E-2</v>
      </c>
      <c r="CL120" s="14">
        <v>3.4336999999999999E-2</v>
      </c>
      <c r="CM120" s="14">
        <v>1.7388000000000001E-2</v>
      </c>
      <c r="CN120" s="14">
        <v>-2.5759000000000001E-2</v>
      </c>
      <c r="CO120" s="14">
        <v>3.8799E-2</v>
      </c>
      <c r="CP120" s="14">
        <v>7.4996999999999994E-2</v>
      </c>
      <c r="CQ120" s="14">
        <v>7.3421E-2</v>
      </c>
      <c r="CR120" s="14">
        <v>4.9743999999999997E-2</v>
      </c>
      <c r="CS120" s="14">
        <v>-0.13187699999999999</v>
      </c>
      <c r="CT120" s="14">
        <v>-5.2779E-2</v>
      </c>
      <c r="CU120" s="14">
        <v>-7.9328999999999997E-2</v>
      </c>
      <c r="CV120" s="14">
        <v>-0.113583</v>
      </c>
      <c r="CW120" s="14">
        <v>5.8051999999999999E-2</v>
      </c>
      <c r="CX120" s="14">
        <v>7.5174000000000005E-2</v>
      </c>
      <c r="CY120" s="14">
        <v>8.0935000000000007E-2</v>
      </c>
      <c r="CZ120" s="14">
        <v>8.4653999999999993E-2</v>
      </c>
      <c r="DA120" s="14">
        <v>0.109612</v>
      </c>
      <c r="DB120" s="14">
        <v>0.152757</v>
      </c>
      <c r="DC120" s="14">
        <v>7.3595999999999995E-2</v>
      </c>
      <c r="DD120" s="14">
        <v>-1.2387E-2</v>
      </c>
      <c r="DE120" s="14">
        <v>7.1840000000000003E-3</v>
      </c>
      <c r="DF120" s="14">
        <v>9.4248999999999999E-2</v>
      </c>
      <c r="DG120" s="14">
        <v>-1.5640999999999999E-2</v>
      </c>
      <c r="DH120" s="14">
        <v>-3.8210000000000001E-2</v>
      </c>
      <c r="DI120" s="14">
        <v>-9.9149000000000001E-2</v>
      </c>
      <c r="DJ120" s="14">
        <v>-0.10059999999999999</v>
      </c>
      <c r="DK120" s="14">
        <v>-5.3660000000000001E-3</v>
      </c>
      <c r="DL120" s="14">
        <v>1.2935E-2</v>
      </c>
      <c r="DM120" s="14">
        <v>1</v>
      </c>
      <c r="DN120" s="14">
        <v>-2.1055999999999998E-2</v>
      </c>
      <c r="DO120" s="14">
        <v>0.17330200000000001</v>
      </c>
      <c r="DP120" s="14">
        <v>0.28749599999999997</v>
      </c>
      <c r="DQ120" s="14">
        <v>-4.0542000000000002E-2</v>
      </c>
      <c r="DR120" s="14">
        <v>0.15880900000000001</v>
      </c>
      <c r="DS120" s="14">
        <v>0.18939800000000001</v>
      </c>
      <c r="DT120" s="14">
        <v>-6.5134999999999998E-2</v>
      </c>
      <c r="DU120" s="14">
        <v>0.131187</v>
      </c>
      <c r="DV120" s="14">
        <v>0.171847</v>
      </c>
      <c r="DW120" s="14">
        <v>0.14918999999999999</v>
      </c>
      <c r="DX120" s="14">
        <v>0.18219299999999999</v>
      </c>
      <c r="DY120" s="14">
        <v>0.16266</v>
      </c>
      <c r="DZ120" s="14">
        <v>0.169292</v>
      </c>
      <c r="EA120" s="14">
        <v>0.173624</v>
      </c>
      <c r="EB120" s="14">
        <v>0.16725499999999999</v>
      </c>
      <c r="EC120" s="14">
        <v>4.8958000000000002E-2</v>
      </c>
      <c r="ED120" s="14">
        <v>-9.1007000000000005E-2</v>
      </c>
      <c r="EE120" s="35">
        <v>-1.4810280000000011</v>
      </c>
      <c r="EV120">
        <v>208</v>
      </c>
      <c r="EW120">
        <f t="shared" si="1"/>
        <v>-14</v>
      </c>
    </row>
    <row r="121" spans="1:153" x14ac:dyDescent="0.2">
      <c r="A121" s="13">
        <v>223</v>
      </c>
      <c r="B121" s="9">
        <v>1.6795000000000001E-2</v>
      </c>
      <c r="C121" s="14">
        <v>5.6099999999999998E-4</v>
      </c>
      <c r="D121" s="14">
        <v>2.4212000000000001E-2</v>
      </c>
      <c r="E121" s="14">
        <v>6.7526000000000003E-2</v>
      </c>
      <c r="F121" s="14">
        <v>0.24462600000000001</v>
      </c>
      <c r="G121" s="14">
        <v>0.272059</v>
      </c>
      <c r="H121" s="14">
        <v>0.29499500000000001</v>
      </c>
      <c r="I121" s="14">
        <v>0.30299599999999999</v>
      </c>
      <c r="J121" s="14">
        <v>0.34166000000000002</v>
      </c>
      <c r="K121" s="14">
        <v>0.34265299999999999</v>
      </c>
      <c r="L121" s="14">
        <v>0.36638500000000002</v>
      </c>
      <c r="M121" s="14">
        <v>0.312693</v>
      </c>
      <c r="N121" s="14">
        <v>-0.100355</v>
      </c>
      <c r="O121" s="14">
        <v>2.1617000000000001E-2</v>
      </c>
      <c r="P121" s="14">
        <v>-0.109955</v>
      </c>
      <c r="Q121" s="14">
        <v>-9.4506000000000007E-2</v>
      </c>
      <c r="R121" s="14">
        <v>-6.9928000000000004E-2</v>
      </c>
      <c r="S121" s="14">
        <v>0.10720399999999999</v>
      </c>
      <c r="T121" s="14">
        <v>0.311699</v>
      </c>
      <c r="U121" s="14">
        <v>0.402252</v>
      </c>
      <c r="V121" s="14">
        <v>0.42439100000000002</v>
      </c>
      <c r="W121" s="14">
        <v>0.43636799999999998</v>
      </c>
      <c r="X121" s="14">
        <v>0.43638199999999999</v>
      </c>
      <c r="Y121" s="14">
        <v>0.41381299999999999</v>
      </c>
      <c r="Z121" s="14">
        <v>0.39127000000000001</v>
      </c>
      <c r="AA121" s="14">
        <v>0.35575499999999999</v>
      </c>
      <c r="AB121" s="14">
        <v>-5.9225E-2</v>
      </c>
      <c r="AC121" s="14">
        <v>-1.9158999999999999E-2</v>
      </c>
      <c r="AD121" s="14">
        <v>-6.7080000000000004E-3</v>
      </c>
      <c r="AE121" s="14">
        <v>5.3650000000000003E-2</v>
      </c>
      <c r="AF121" s="14">
        <v>0.22251799999999999</v>
      </c>
      <c r="AG121" s="14">
        <v>0.31362600000000002</v>
      </c>
      <c r="AH121" s="14">
        <v>0.374199</v>
      </c>
      <c r="AI121" s="14">
        <v>0.407995</v>
      </c>
      <c r="AJ121" s="14">
        <v>0.41427799999999998</v>
      </c>
      <c r="AK121" s="14">
        <v>0.39124199999999998</v>
      </c>
      <c r="AL121" s="14">
        <v>0.37602099999999999</v>
      </c>
      <c r="AM121" s="14">
        <v>0.31555299999999997</v>
      </c>
      <c r="AN121" s="14">
        <v>-5.2679999999999998E-2</v>
      </c>
      <c r="AO121" s="14">
        <v>-5.3784999999999999E-2</v>
      </c>
      <c r="AP121" s="14">
        <v>-6.646E-3</v>
      </c>
      <c r="AQ121" s="14">
        <v>-5.5795999999999998E-2</v>
      </c>
      <c r="AR121" s="14">
        <v>0.149921</v>
      </c>
      <c r="AS121" s="14">
        <v>0.20005000000000001</v>
      </c>
      <c r="AT121" s="14">
        <v>0.26288400000000001</v>
      </c>
      <c r="AU121" s="14">
        <v>0.30447400000000002</v>
      </c>
      <c r="AV121" s="14">
        <v>0.318801</v>
      </c>
      <c r="AW121" s="14">
        <v>0.32994000000000001</v>
      </c>
      <c r="AX121" s="14">
        <v>0.32740799999999998</v>
      </c>
      <c r="AY121" s="14">
        <v>0.32935500000000001</v>
      </c>
      <c r="AZ121" s="14">
        <v>0.102397</v>
      </c>
      <c r="BA121" s="14">
        <v>8.6447999999999997E-2</v>
      </c>
      <c r="BB121" s="14">
        <v>8.9092000000000005E-2</v>
      </c>
      <c r="BC121" s="14">
        <v>0.38339800000000002</v>
      </c>
      <c r="BD121" s="14">
        <v>0.46901900000000002</v>
      </c>
      <c r="BE121" s="14">
        <v>-6.5234E-2</v>
      </c>
      <c r="BF121" s="14">
        <v>3.7954000000000002E-2</v>
      </c>
      <c r="BG121" s="14">
        <v>2.0501999999999999E-2</v>
      </c>
      <c r="BH121" s="14">
        <v>0.115245</v>
      </c>
      <c r="BI121" s="14">
        <v>0.329735</v>
      </c>
      <c r="BJ121" s="14">
        <v>0.35580299999999998</v>
      </c>
      <c r="BK121" s="14">
        <v>0.42103099999999999</v>
      </c>
      <c r="BL121" s="14">
        <v>0.40450199999999997</v>
      </c>
      <c r="BM121" s="14">
        <v>-5.6895000000000001E-2</v>
      </c>
      <c r="BN121" s="14">
        <v>-3.408E-3</v>
      </c>
      <c r="BO121" s="14">
        <v>-2.7980999999999999E-2</v>
      </c>
      <c r="BP121" s="14">
        <v>0.13761699999999999</v>
      </c>
      <c r="BQ121" s="14">
        <v>0.326098</v>
      </c>
      <c r="BR121" s="14">
        <v>0.36684</v>
      </c>
      <c r="BS121" s="14">
        <v>0.41647499999999998</v>
      </c>
      <c r="BT121" s="14">
        <v>0.418771</v>
      </c>
      <c r="BU121" s="14">
        <v>0.41264800000000001</v>
      </c>
      <c r="BV121" s="14">
        <v>0.44542999999999999</v>
      </c>
      <c r="BW121" s="14">
        <v>0.42343999999999998</v>
      </c>
      <c r="BX121" s="14">
        <v>0.40739799999999998</v>
      </c>
      <c r="BY121" s="14">
        <v>0.13256699999999999</v>
      </c>
      <c r="BZ121" s="14">
        <v>5.3572000000000002E-2</v>
      </c>
      <c r="CA121" s="14">
        <v>3.2933999999999998E-2</v>
      </c>
      <c r="CB121" s="14">
        <v>3.9808999999999997E-2</v>
      </c>
      <c r="CC121" s="14">
        <v>0.423543</v>
      </c>
      <c r="CD121" s="14">
        <v>0.43193199999999998</v>
      </c>
      <c r="CE121" s="14">
        <v>0.47179599999999999</v>
      </c>
      <c r="CF121" s="14">
        <v>0.452764</v>
      </c>
      <c r="CG121" s="14">
        <v>0.385517</v>
      </c>
      <c r="CH121" s="14">
        <v>-4.7773000000000003E-2</v>
      </c>
      <c r="CI121" s="14">
        <v>1.7786E-2</v>
      </c>
      <c r="CJ121" s="14">
        <v>4.7593999999999997E-2</v>
      </c>
      <c r="CK121" s="14">
        <v>0.10292999999999999</v>
      </c>
      <c r="CL121" s="14">
        <v>0.12700800000000001</v>
      </c>
      <c r="CM121" s="14">
        <v>0.165543</v>
      </c>
      <c r="CN121" s="14">
        <v>0.38958999999999999</v>
      </c>
      <c r="CO121" s="14">
        <v>9.4760999999999998E-2</v>
      </c>
      <c r="CP121" s="14">
        <v>5.5687E-2</v>
      </c>
      <c r="CQ121" s="14">
        <v>-3.7518000000000003E-2</v>
      </c>
      <c r="CR121" s="14">
        <v>-8.0532000000000006E-2</v>
      </c>
      <c r="CS121" s="14">
        <v>-0.145734</v>
      </c>
      <c r="CT121" s="14">
        <v>-0.100524</v>
      </c>
      <c r="CU121" s="14">
        <v>-8.3857000000000001E-2</v>
      </c>
      <c r="CV121" s="14">
        <v>-5.2427000000000001E-2</v>
      </c>
      <c r="CW121" s="14">
        <v>-0.26263199999999998</v>
      </c>
      <c r="CX121" s="14">
        <v>-0.27961399999999997</v>
      </c>
      <c r="CY121" s="14">
        <v>-0.277563</v>
      </c>
      <c r="CZ121" s="14">
        <v>-0.26316099999999998</v>
      </c>
      <c r="DA121" s="14">
        <v>-0.25138899999999997</v>
      </c>
      <c r="DB121" s="14">
        <v>-3.0905999999999999E-2</v>
      </c>
      <c r="DC121" s="14">
        <v>8.2850000000000007E-3</v>
      </c>
      <c r="DD121" s="14">
        <v>1.9269999999999999E-2</v>
      </c>
      <c r="DE121" s="14">
        <v>5.3391000000000001E-2</v>
      </c>
      <c r="DF121" s="14">
        <v>0.24721699999999999</v>
      </c>
      <c r="DG121" s="14">
        <v>-1.7908E-2</v>
      </c>
      <c r="DH121" s="14">
        <v>4.8642999999999999E-2</v>
      </c>
      <c r="DI121" s="14">
        <v>3.3612000000000003E-2</v>
      </c>
      <c r="DJ121" s="14">
        <v>3.2925999999999997E-2</v>
      </c>
      <c r="DK121" s="14">
        <v>3.5673000000000003E-2</v>
      </c>
      <c r="DL121" s="14">
        <v>-4.9961999999999999E-2</v>
      </c>
      <c r="DM121" s="14">
        <v>-2.1055999999999998E-2</v>
      </c>
      <c r="DN121" s="14">
        <v>1</v>
      </c>
      <c r="DO121" s="14">
        <v>0.55652299999999999</v>
      </c>
      <c r="DP121" s="14">
        <v>-0.12769</v>
      </c>
      <c r="DQ121" s="14">
        <v>0.29924699999999999</v>
      </c>
      <c r="DR121" s="14">
        <v>-0.42757299999999998</v>
      </c>
      <c r="DS121" s="14">
        <v>-0.39278299999999999</v>
      </c>
      <c r="DT121" s="14">
        <v>-3.2235E-2</v>
      </c>
      <c r="DU121" s="14">
        <v>-0.169792</v>
      </c>
      <c r="DV121" s="14">
        <v>-0.183588</v>
      </c>
      <c r="DW121" s="14">
        <v>-0.20241100000000001</v>
      </c>
      <c r="DX121" s="14">
        <v>-0.198661</v>
      </c>
      <c r="DY121" s="14">
        <v>-0.202234</v>
      </c>
      <c r="DZ121" s="14">
        <v>-0.193359</v>
      </c>
      <c r="EA121" s="14">
        <v>-0.20732200000000001</v>
      </c>
      <c r="EB121" s="14">
        <v>-0.18057000000000001</v>
      </c>
      <c r="EC121" s="14">
        <v>-0.14380499999999999</v>
      </c>
      <c r="ED121" s="14">
        <v>-7.0787000000000003E-2</v>
      </c>
      <c r="EE121" s="35">
        <v>17.392162999999986</v>
      </c>
      <c r="EV121">
        <v>209</v>
      </c>
      <c r="EW121">
        <f t="shared" si="1"/>
        <v>-14</v>
      </c>
    </row>
    <row r="122" spans="1:153" x14ac:dyDescent="0.2">
      <c r="A122" s="13">
        <v>224</v>
      </c>
      <c r="B122" s="9">
        <v>-3.8848000000000001E-2</v>
      </c>
      <c r="C122" s="14">
        <v>-4.2141999999999999E-2</v>
      </c>
      <c r="D122" s="14">
        <v>-3.1223000000000001E-2</v>
      </c>
      <c r="E122" s="14">
        <v>-8.6800000000000002E-3</v>
      </c>
      <c r="F122" s="14">
        <v>8.0607999999999999E-2</v>
      </c>
      <c r="G122" s="14">
        <v>7.1905999999999998E-2</v>
      </c>
      <c r="H122" s="14">
        <v>2.0202000000000001E-2</v>
      </c>
      <c r="I122" s="14">
        <v>1.1089E-2</v>
      </c>
      <c r="J122" s="14">
        <v>3.1646000000000001E-2</v>
      </c>
      <c r="K122" s="14">
        <v>4.1443000000000001E-2</v>
      </c>
      <c r="L122" s="14">
        <v>8.1244999999999998E-2</v>
      </c>
      <c r="M122" s="14">
        <v>9.4416E-2</v>
      </c>
      <c r="N122" s="14">
        <v>-0.117546</v>
      </c>
      <c r="O122" s="14">
        <v>-3.0565999999999999E-2</v>
      </c>
      <c r="P122" s="14">
        <v>-2.4996999999999998E-2</v>
      </c>
      <c r="Q122" s="14">
        <v>-9.7821000000000005E-2</v>
      </c>
      <c r="R122" s="14">
        <v>-8.1960000000000005E-2</v>
      </c>
      <c r="S122" s="14">
        <v>-2.895E-3</v>
      </c>
      <c r="T122" s="14">
        <v>9.9330000000000002E-2</v>
      </c>
      <c r="U122" s="14">
        <v>0.141148</v>
      </c>
      <c r="V122" s="14">
        <v>0.13000900000000001</v>
      </c>
      <c r="W122" s="14">
        <v>0.129083</v>
      </c>
      <c r="X122" s="14">
        <v>0.128388</v>
      </c>
      <c r="Y122" s="14">
        <v>0.116341</v>
      </c>
      <c r="Z122" s="14">
        <v>0.110261</v>
      </c>
      <c r="AA122" s="14">
        <v>0.13977100000000001</v>
      </c>
      <c r="AB122" s="14">
        <v>-8.6639999999999995E-2</v>
      </c>
      <c r="AC122" s="14">
        <v>-2.545E-2</v>
      </c>
      <c r="AD122" s="14">
        <v>-2.8502E-2</v>
      </c>
      <c r="AE122" s="14">
        <v>-9.8044000000000006E-2</v>
      </c>
      <c r="AF122" s="14">
        <v>-4.3610999999999997E-2</v>
      </c>
      <c r="AG122" s="14">
        <v>3.1227000000000001E-2</v>
      </c>
      <c r="AH122" s="14">
        <v>7.6767000000000002E-2</v>
      </c>
      <c r="AI122" s="14">
        <v>0.103715</v>
      </c>
      <c r="AJ122" s="14">
        <v>0.117345</v>
      </c>
      <c r="AK122" s="14">
        <v>0.12195300000000001</v>
      </c>
      <c r="AL122" s="14">
        <v>0.12367300000000001</v>
      </c>
      <c r="AM122" s="14">
        <v>0.14393</v>
      </c>
      <c r="AN122" s="14">
        <v>-2.8920000000000001E-2</v>
      </c>
      <c r="AO122" s="14">
        <v>-2.8663999999999999E-2</v>
      </c>
      <c r="AP122" s="14">
        <v>-8.9449999999999998E-3</v>
      </c>
      <c r="AQ122" s="14">
        <v>-4.1057999999999997E-2</v>
      </c>
      <c r="AR122" s="14">
        <v>-4.7801000000000003E-2</v>
      </c>
      <c r="AS122" s="14">
        <v>-3.0318999999999999E-2</v>
      </c>
      <c r="AT122" s="14">
        <v>2.3775000000000001E-2</v>
      </c>
      <c r="AU122" s="14">
        <v>5.3141000000000001E-2</v>
      </c>
      <c r="AV122" s="14">
        <v>6.2604000000000007E-2</v>
      </c>
      <c r="AW122" s="14">
        <v>6.7899000000000001E-2</v>
      </c>
      <c r="AX122" s="14">
        <v>6.6886000000000001E-2</v>
      </c>
      <c r="AY122" s="14">
        <v>7.6160000000000005E-2</v>
      </c>
      <c r="AZ122" s="14">
        <v>0.133908</v>
      </c>
      <c r="BA122" s="14">
        <v>0.116622</v>
      </c>
      <c r="BB122" s="14">
        <v>8.1361000000000003E-2</v>
      </c>
      <c r="BC122" s="14">
        <v>0.16889299999999999</v>
      </c>
      <c r="BD122" s="14">
        <v>0.199653</v>
      </c>
      <c r="BE122" s="14">
        <v>-2.5270000000000001E-2</v>
      </c>
      <c r="BF122" s="14">
        <v>-8.0009999999999998E-2</v>
      </c>
      <c r="BG122" s="14">
        <v>-1.7100000000000001E-2</v>
      </c>
      <c r="BH122" s="14">
        <v>0.10204100000000001</v>
      </c>
      <c r="BI122" s="14">
        <v>0.14316200000000001</v>
      </c>
      <c r="BJ122" s="14">
        <v>0.15135000000000001</v>
      </c>
      <c r="BK122" s="14">
        <v>0.210896</v>
      </c>
      <c r="BL122" s="14">
        <v>0.16122500000000001</v>
      </c>
      <c r="BM122" s="14">
        <v>-0.109365</v>
      </c>
      <c r="BN122" s="14">
        <v>-4.5421999999999997E-2</v>
      </c>
      <c r="BO122" s="14">
        <v>-0.121943</v>
      </c>
      <c r="BP122" s="14">
        <v>-8.2164000000000001E-2</v>
      </c>
      <c r="BQ122" s="14">
        <v>-1.55E-4</v>
      </c>
      <c r="BR122" s="14">
        <v>-1.0604000000000001E-2</v>
      </c>
      <c r="BS122" s="14">
        <v>4.5180999999999999E-2</v>
      </c>
      <c r="BT122" s="14">
        <v>2.5184999999999999E-2</v>
      </c>
      <c r="BU122" s="14">
        <v>1.8446000000000001E-2</v>
      </c>
      <c r="BV122" s="14">
        <v>4.3591999999999999E-2</v>
      </c>
      <c r="BW122" s="14">
        <v>4.8890999999999997E-2</v>
      </c>
      <c r="BX122" s="14">
        <v>7.2186E-2</v>
      </c>
      <c r="BY122" s="14">
        <v>8.0435999999999994E-2</v>
      </c>
      <c r="BZ122" s="14">
        <v>7.7340999999999993E-2</v>
      </c>
      <c r="CA122" s="14">
        <v>2.0489E-2</v>
      </c>
      <c r="CB122" s="14">
        <v>6.3923999999999995E-2</v>
      </c>
      <c r="CC122" s="14">
        <v>0.20768900000000001</v>
      </c>
      <c r="CD122" s="14">
        <v>0.19853299999999999</v>
      </c>
      <c r="CE122" s="14">
        <v>0.220779</v>
      </c>
      <c r="CF122" s="14">
        <v>0.18739</v>
      </c>
      <c r="CG122" s="14">
        <v>0.20512</v>
      </c>
      <c r="CH122" s="14">
        <v>-6.0616999999999997E-2</v>
      </c>
      <c r="CI122" s="14">
        <v>2.4429999999999999E-3</v>
      </c>
      <c r="CJ122" s="14">
        <v>3.5145999999999997E-2</v>
      </c>
      <c r="CK122" s="14">
        <v>2.2169000000000001E-2</v>
      </c>
      <c r="CL122" s="14">
        <v>-1.3390000000000001E-2</v>
      </c>
      <c r="CM122" s="14">
        <v>-3.0457999999999999E-2</v>
      </c>
      <c r="CN122" s="14">
        <v>0.14776300000000001</v>
      </c>
      <c r="CO122" s="14">
        <v>4.6709000000000001E-2</v>
      </c>
      <c r="CP122" s="14">
        <v>-6.2229E-2</v>
      </c>
      <c r="CQ122" s="14">
        <v>-6.0678999999999997E-2</v>
      </c>
      <c r="CR122" s="14">
        <v>-4.0973000000000002E-2</v>
      </c>
      <c r="CS122" s="14">
        <v>-8.4350999999999995E-2</v>
      </c>
      <c r="CT122" s="14">
        <v>-3.6775000000000002E-2</v>
      </c>
      <c r="CU122" s="14">
        <v>-3.4810000000000002E-3</v>
      </c>
      <c r="CV122" s="14">
        <v>2.4849E-2</v>
      </c>
      <c r="CW122" s="14">
        <v>-0.23131099999999999</v>
      </c>
      <c r="CX122" s="14">
        <v>-0.24111199999999999</v>
      </c>
      <c r="CY122" s="14">
        <v>-0.23738000000000001</v>
      </c>
      <c r="CZ122" s="14">
        <v>-0.212806</v>
      </c>
      <c r="DA122" s="14">
        <v>-0.21612300000000001</v>
      </c>
      <c r="DB122" s="14">
        <v>-1.1717E-2</v>
      </c>
      <c r="DC122" s="14">
        <v>-2.8778000000000001E-2</v>
      </c>
      <c r="DD122" s="14">
        <v>-4.3461E-2</v>
      </c>
      <c r="DE122" s="14">
        <v>-3.6062999999999998E-2</v>
      </c>
      <c r="DF122" s="14">
        <v>7.8460000000000005E-3</v>
      </c>
      <c r="DG122" s="14">
        <v>7.149E-3</v>
      </c>
      <c r="DH122" s="14">
        <v>4.4693999999999998E-2</v>
      </c>
      <c r="DI122" s="14">
        <v>-2.3297999999999999E-2</v>
      </c>
      <c r="DJ122" s="14">
        <v>-2.3687E-2</v>
      </c>
      <c r="DK122" s="14">
        <v>8.1251000000000004E-2</v>
      </c>
      <c r="DL122" s="14">
        <v>-0.16871900000000001</v>
      </c>
      <c r="DM122" s="14">
        <v>0.17330200000000001</v>
      </c>
      <c r="DN122" s="14">
        <v>0.55652299999999999</v>
      </c>
      <c r="DO122" s="14">
        <v>1</v>
      </c>
      <c r="DP122" s="14">
        <v>0.111847</v>
      </c>
      <c r="DQ122" s="14">
        <v>0.13935</v>
      </c>
      <c r="DR122" s="14">
        <v>-0.34776699999999999</v>
      </c>
      <c r="DS122" s="14">
        <v>-0.35132099999999999</v>
      </c>
      <c r="DT122" s="14">
        <v>-5.4782999999999998E-2</v>
      </c>
      <c r="DU122" s="14">
        <v>-3.9740999999999999E-2</v>
      </c>
      <c r="DV122" s="14">
        <v>-4.9797000000000001E-2</v>
      </c>
      <c r="DW122" s="14">
        <v>-3.5295E-2</v>
      </c>
      <c r="DX122" s="14">
        <v>-4.2188999999999997E-2</v>
      </c>
      <c r="DY122" s="14">
        <v>-3.1154000000000001E-2</v>
      </c>
      <c r="DZ122" s="14">
        <v>-5.4260999999999997E-2</v>
      </c>
      <c r="EA122" s="14">
        <v>-4.4132999999999999E-2</v>
      </c>
      <c r="EB122" s="14">
        <v>-4.8980000000000003E-2</v>
      </c>
      <c r="EC122" s="14">
        <v>4.9771000000000003E-2</v>
      </c>
      <c r="ED122" s="14">
        <v>-2.7969999999999998E-2</v>
      </c>
      <c r="EE122" s="35">
        <v>3.4996020000000003</v>
      </c>
      <c r="EV122">
        <v>217</v>
      </c>
      <c r="EW122">
        <f t="shared" si="1"/>
        <v>-7</v>
      </c>
    </row>
    <row r="123" spans="1:153" x14ac:dyDescent="0.2">
      <c r="A123" s="13">
        <v>226</v>
      </c>
      <c r="B123" s="9">
        <v>-1.2697999999999999E-2</v>
      </c>
      <c r="C123" s="14">
        <v>-9.6658999999999995E-2</v>
      </c>
      <c r="D123" s="14">
        <v>-0.12923499999999999</v>
      </c>
      <c r="E123" s="14">
        <v>-0.18337200000000001</v>
      </c>
      <c r="F123" s="14">
        <v>-0.33711600000000003</v>
      </c>
      <c r="G123" s="14">
        <v>-0.33098699999999998</v>
      </c>
      <c r="H123" s="14">
        <v>-0.31634299999999999</v>
      </c>
      <c r="I123" s="14">
        <v>-0.30604599999999998</v>
      </c>
      <c r="J123" s="14">
        <v>-0.26049800000000001</v>
      </c>
      <c r="K123" s="14">
        <v>-0.22805500000000001</v>
      </c>
      <c r="L123" s="14">
        <v>-0.19747899999999999</v>
      </c>
      <c r="M123" s="14">
        <v>-7.7405000000000002E-2</v>
      </c>
      <c r="N123" s="14">
        <v>8.1961999999999993E-2</v>
      </c>
      <c r="O123" s="14">
        <v>0.19384799999999999</v>
      </c>
      <c r="P123" s="14">
        <v>7.918E-2</v>
      </c>
      <c r="Q123" s="14">
        <v>2.8025000000000001E-2</v>
      </c>
      <c r="R123" s="14">
        <v>-3.973E-3</v>
      </c>
      <c r="S123" s="14">
        <v>7.7712000000000003E-2</v>
      </c>
      <c r="T123" s="14">
        <v>-4.5626E-2</v>
      </c>
      <c r="U123" s="14">
        <v>-6.2688999999999995E-2</v>
      </c>
      <c r="V123" s="14">
        <v>-0.105129</v>
      </c>
      <c r="W123" s="14">
        <v>-0.123347</v>
      </c>
      <c r="X123" s="14">
        <v>-0.134493</v>
      </c>
      <c r="Y123" s="14">
        <v>-0.13235</v>
      </c>
      <c r="Z123" s="14">
        <v>-0.124305</v>
      </c>
      <c r="AA123" s="14">
        <v>-7.9469999999999999E-2</v>
      </c>
      <c r="AB123" s="14">
        <v>3.5720000000000002E-2</v>
      </c>
      <c r="AC123" s="14">
        <v>0.123209</v>
      </c>
      <c r="AD123" s="14">
        <v>-1.4151E-2</v>
      </c>
      <c r="AE123" s="14">
        <v>-6.3080000000000002E-3</v>
      </c>
      <c r="AF123" s="14">
        <v>-0.10128</v>
      </c>
      <c r="AG123" s="14">
        <v>-0.122187</v>
      </c>
      <c r="AH123" s="14">
        <v>-0.131303</v>
      </c>
      <c r="AI123" s="14">
        <v>-0.13916000000000001</v>
      </c>
      <c r="AJ123" s="14">
        <v>-0.14403199999999999</v>
      </c>
      <c r="AK123" s="14">
        <v>-0.13622899999999999</v>
      </c>
      <c r="AL123" s="14">
        <v>-0.136436</v>
      </c>
      <c r="AM123" s="14">
        <v>-0.11894399999999999</v>
      </c>
      <c r="AN123" s="14">
        <v>0.117269</v>
      </c>
      <c r="AO123" s="14">
        <v>6.2728000000000006E-2</v>
      </c>
      <c r="AP123" s="14">
        <v>4.8861000000000002E-2</v>
      </c>
      <c r="AQ123" s="14">
        <v>-5.9769999999999997E-3</v>
      </c>
      <c r="AR123" s="14">
        <v>-0.102037</v>
      </c>
      <c r="AS123" s="14">
        <v>-0.13698099999999999</v>
      </c>
      <c r="AT123" s="14">
        <v>-0.172156</v>
      </c>
      <c r="AU123" s="14">
        <v>-0.163631</v>
      </c>
      <c r="AV123" s="14">
        <v>-0.15700800000000001</v>
      </c>
      <c r="AW123" s="14">
        <v>-0.153528</v>
      </c>
      <c r="AX123" s="14">
        <v>-0.15385799999999999</v>
      </c>
      <c r="AY123" s="14">
        <v>-0.16254399999999999</v>
      </c>
      <c r="AZ123" s="14">
        <v>3.5840999999999998E-2</v>
      </c>
      <c r="BA123" s="14">
        <v>-1.8478999999999999E-2</v>
      </c>
      <c r="BB123" s="14">
        <v>-6.2897999999999996E-2</v>
      </c>
      <c r="BC123" s="14">
        <v>-0.12648100000000001</v>
      </c>
      <c r="BD123" s="14">
        <v>-0.165321</v>
      </c>
      <c r="BE123" s="14">
        <v>3.8824999999999998E-2</v>
      </c>
      <c r="BF123" s="14">
        <v>-0.11788</v>
      </c>
      <c r="BG123" s="14">
        <v>-0.14213400000000001</v>
      </c>
      <c r="BH123" s="14">
        <v>-7.6602000000000003E-2</v>
      </c>
      <c r="BI123" s="14">
        <v>-0.151201</v>
      </c>
      <c r="BJ123" s="14">
        <v>-0.18348400000000001</v>
      </c>
      <c r="BK123" s="14">
        <v>-0.168493</v>
      </c>
      <c r="BL123" s="14">
        <v>-0.20231199999999999</v>
      </c>
      <c r="BM123" s="14">
        <v>6.0367999999999998E-2</v>
      </c>
      <c r="BN123" s="14">
        <v>-1.1488999999999999E-2</v>
      </c>
      <c r="BO123" s="14">
        <v>0.103085</v>
      </c>
      <c r="BP123" s="14">
        <v>-3.6990000000000002E-2</v>
      </c>
      <c r="BQ123" s="14">
        <v>-0.16469300000000001</v>
      </c>
      <c r="BR123" s="14">
        <v>-0.21718100000000001</v>
      </c>
      <c r="BS123" s="14">
        <v>-0.22600700000000001</v>
      </c>
      <c r="BT123" s="14">
        <v>-0.21362800000000001</v>
      </c>
      <c r="BU123" s="14">
        <v>-0.187502</v>
      </c>
      <c r="BV123" s="14">
        <v>-0.21484300000000001</v>
      </c>
      <c r="BW123" s="14">
        <v>-0.21173500000000001</v>
      </c>
      <c r="BX123" s="14">
        <v>-0.189136</v>
      </c>
      <c r="BY123" s="14">
        <v>-4.3609000000000002E-2</v>
      </c>
      <c r="BZ123" s="14">
        <v>-7.3053999999999994E-2</v>
      </c>
      <c r="CA123" s="14">
        <v>-8.2819999999999994E-3</v>
      </c>
      <c r="CB123" s="14">
        <v>4.8945000000000002E-2</v>
      </c>
      <c r="CC123" s="14">
        <v>-0.19225</v>
      </c>
      <c r="CD123" s="14">
        <v>-0.19644</v>
      </c>
      <c r="CE123" s="14">
        <v>-0.23646600000000001</v>
      </c>
      <c r="CF123" s="14">
        <v>-0.22545999999999999</v>
      </c>
      <c r="CG123" s="14">
        <v>-0.22700500000000001</v>
      </c>
      <c r="CH123" s="14">
        <v>8.3961999999999995E-2</v>
      </c>
      <c r="CI123" s="14">
        <v>-4.9442E-2</v>
      </c>
      <c r="CJ123" s="14">
        <v>1.9970000000000002E-2</v>
      </c>
      <c r="CK123" s="14">
        <v>1.6070999999999998E-2</v>
      </c>
      <c r="CL123" s="14">
        <v>-7.6860000000000001E-3</v>
      </c>
      <c r="CM123" s="14">
        <v>-5.2818999999999998E-2</v>
      </c>
      <c r="CN123" s="14">
        <v>-3.2953000000000003E-2</v>
      </c>
      <c r="CO123" s="14">
        <v>-1.5951E-2</v>
      </c>
      <c r="CP123" s="14">
        <v>-1.3247E-2</v>
      </c>
      <c r="CQ123" s="14">
        <v>5.5360000000000001E-3</v>
      </c>
      <c r="CR123" s="14">
        <v>5.0708999999999997E-2</v>
      </c>
      <c r="CS123" s="14">
        <v>1.8563E-2</v>
      </c>
      <c r="CT123" s="14">
        <v>-2.4341999999999999E-2</v>
      </c>
      <c r="CU123" s="14">
        <v>-3.5274E-2</v>
      </c>
      <c r="CV123" s="14">
        <v>-7.4084999999999998E-2</v>
      </c>
      <c r="CW123" s="14">
        <v>7.8522999999999996E-2</v>
      </c>
      <c r="CX123" s="14">
        <v>9.3505000000000005E-2</v>
      </c>
      <c r="CY123" s="14">
        <v>9.6823000000000006E-2</v>
      </c>
      <c r="CZ123" s="14">
        <v>9.5188999999999996E-2</v>
      </c>
      <c r="DA123" s="14">
        <v>9.6690999999999999E-2</v>
      </c>
      <c r="DB123" s="14">
        <v>3.4438999999999997E-2</v>
      </c>
      <c r="DC123" s="14">
        <v>7.8746999999999998E-2</v>
      </c>
      <c r="DD123" s="14">
        <v>-2.6589999999999999E-3</v>
      </c>
      <c r="DE123" s="14">
        <v>-1.7323000000000002E-2</v>
      </c>
      <c r="DF123" s="14">
        <v>-2.6249000000000001E-2</v>
      </c>
      <c r="DG123" s="14">
        <v>-1.5114000000000001E-2</v>
      </c>
      <c r="DH123" s="14">
        <v>-0.131801</v>
      </c>
      <c r="DI123" s="14">
        <v>2.222E-3</v>
      </c>
      <c r="DJ123" s="14">
        <v>4.7910000000000001E-3</v>
      </c>
      <c r="DK123" s="14">
        <v>-7.9155000000000003E-2</v>
      </c>
      <c r="DL123" s="14">
        <v>-5.5002000000000002E-2</v>
      </c>
      <c r="DM123" s="14">
        <v>0.28749599999999997</v>
      </c>
      <c r="DN123" s="14">
        <v>-0.12769</v>
      </c>
      <c r="DO123" s="14">
        <v>0.111847</v>
      </c>
      <c r="DP123" s="14">
        <v>1</v>
      </c>
      <c r="DQ123" s="14">
        <v>-2.4197E-2</v>
      </c>
      <c r="DR123" s="14">
        <v>0.26046000000000002</v>
      </c>
      <c r="DS123" s="14">
        <v>0.284136</v>
      </c>
      <c r="DT123" s="14">
        <v>3.3766999999999998E-2</v>
      </c>
      <c r="DU123" s="14">
        <v>0.10295</v>
      </c>
      <c r="DV123" s="14">
        <v>0.138406</v>
      </c>
      <c r="DW123" s="14">
        <v>0.113652</v>
      </c>
      <c r="DX123" s="14">
        <v>0.12479800000000001</v>
      </c>
      <c r="DY123" s="14">
        <v>0.11214200000000001</v>
      </c>
      <c r="DZ123" s="14">
        <v>0.12074600000000001</v>
      </c>
      <c r="EA123" s="14">
        <v>0.13712299999999999</v>
      </c>
      <c r="EB123" s="14">
        <v>0.124404</v>
      </c>
      <c r="EC123" s="14">
        <v>5.7889000000000003E-2</v>
      </c>
      <c r="ED123" s="14">
        <v>4.3229999999999998E-2</v>
      </c>
      <c r="EE123" s="35">
        <v>-5.656703999999996</v>
      </c>
      <c r="EV123">
        <v>224</v>
      </c>
      <c r="EW123">
        <f t="shared" si="1"/>
        <v>-2</v>
      </c>
    </row>
    <row r="124" spans="1:153" x14ac:dyDescent="0.2">
      <c r="A124" s="13">
        <v>227</v>
      </c>
      <c r="B124" s="9">
        <v>4.1134999999999998E-2</v>
      </c>
      <c r="C124" s="14">
        <v>4.3039000000000001E-2</v>
      </c>
      <c r="D124" s="14">
        <v>6.4735000000000001E-2</v>
      </c>
      <c r="E124" s="14">
        <v>6.9744E-2</v>
      </c>
      <c r="F124" s="14">
        <v>0.13941700000000001</v>
      </c>
      <c r="G124" s="14">
        <v>0.145256</v>
      </c>
      <c r="H124" s="14">
        <v>0.147956</v>
      </c>
      <c r="I124" s="14">
        <v>0.13913900000000001</v>
      </c>
      <c r="J124" s="14">
        <v>0.143766</v>
      </c>
      <c r="K124" s="14">
        <v>0.19770699999999999</v>
      </c>
      <c r="L124" s="14">
        <v>0.18287100000000001</v>
      </c>
      <c r="M124" s="14">
        <v>8.6202000000000001E-2</v>
      </c>
      <c r="N124" s="14">
        <v>-4.9931999999999997E-2</v>
      </c>
      <c r="O124" s="14">
        <v>0.101017</v>
      </c>
      <c r="P124" s="14">
        <v>-0.14054800000000001</v>
      </c>
      <c r="Q124" s="14">
        <v>5.7499999999999999E-4</v>
      </c>
      <c r="R124" s="14">
        <v>5.3903E-2</v>
      </c>
      <c r="S124" s="14">
        <v>0.151282</v>
      </c>
      <c r="T124" s="14">
        <v>9.0553999999999996E-2</v>
      </c>
      <c r="U124" s="14">
        <v>0.127556</v>
      </c>
      <c r="V124" s="14">
        <v>0.12346699999999999</v>
      </c>
      <c r="W124" s="14">
        <v>0.14762400000000001</v>
      </c>
      <c r="X124" s="14">
        <v>0.16794600000000001</v>
      </c>
      <c r="Y124" s="14">
        <v>0.14399500000000001</v>
      </c>
      <c r="Z124" s="14">
        <v>0.13241</v>
      </c>
      <c r="AA124" s="14">
        <v>0.170488</v>
      </c>
      <c r="AB124" s="14">
        <v>-9.8444000000000004E-2</v>
      </c>
      <c r="AC124" s="14">
        <v>-9.7706000000000001E-2</v>
      </c>
      <c r="AD124" s="14">
        <v>-0.10349800000000001</v>
      </c>
      <c r="AE124" s="14">
        <v>6.8310000000000003E-3</v>
      </c>
      <c r="AF124" s="14">
        <v>0.10874499999999999</v>
      </c>
      <c r="AG124" s="14">
        <v>0.16708700000000001</v>
      </c>
      <c r="AH124" s="14">
        <v>0.19260099999999999</v>
      </c>
      <c r="AI124" s="14">
        <v>0.18121599999999999</v>
      </c>
      <c r="AJ124" s="14">
        <v>0.17079900000000001</v>
      </c>
      <c r="AK124" s="14">
        <v>0.18742300000000001</v>
      </c>
      <c r="AL124" s="14">
        <v>0.21741099999999999</v>
      </c>
      <c r="AM124" s="14">
        <v>0.23233100000000001</v>
      </c>
      <c r="AN124" s="14">
        <v>-0.13303499999999999</v>
      </c>
      <c r="AO124" s="14">
        <v>-0.123818</v>
      </c>
      <c r="AP124" s="14">
        <v>-7.3498999999999995E-2</v>
      </c>
      <c r="AQ124" s="14">
        <v>-1.4531000000000001E-2</v>
      </c>
      <c r="AR124" s="14">
        <v>6.4546000000000006E-2</v>
      </c>
      <c r="AS124" s="14">
        <v>7.5385999999999995E-2</v>
      </c>
      <c r="AT124" s="14">
        <v>8.8970999999999995E-2</v>
      </c>
      <c r="AU124" s="14">
        <v>8.9844999999999994E-2</v>
      </c>
      <c r="AV124" s="14">
        <v>7.0585999999999996E-2</v>
      </c>
      <c r="AW124" s="14">
        <v>6.2038000000000003E-2</v>
      </c>
      <c r="AX124" s="14">
        <v>5.8297000000000002E-2</v>
      </c>
      <c r="AY124" s="14">
        <v>5.7113999999999998E-2</v>
      </c>
      <c r="AZ124" s="14">
        <v>-1.359E-3</v>
      </c>
      <c r="BA124" s="14">
        <v>9.5403000000000002E-2</v>
      </c>
      <c r="BB124" s="14">
        <v>8.7840000000000001E-2</v>
      </c>
      <c r="BC124" s="14">
        <v>0.22589600000000001</v>
      </c>
      <c r="BD124" s="14">
        <v>0.25667499999999999</v>
      </c>
      <c r="BE124" s="14">
        <v>4.2560000000000002E-3</v>
      </c>
      <c r="BF124" s="14">
        <v>8.2428000000000001E-2</v>
      </c>
      <c r="BG124" s="14">
        <v>4.6689000000000001E-2</v>
      </c>
      <c r="BH124" s="14">
        <v>7.9447000000000004E-2</v>
      </c>
      <c r="BI124" s="14">
        <v>0.15501599999999999</v>
      </c>
      <c r="BJ124" s="14">
        <v>0.162634</v>
      </c>
      <c r="BK124" s="14">
        <v>0.18679200000000001</v>
      </c>
      <c r="BL124" s="14">
        <v>0.20147999999999999</v>
      </c>
      <c r="BM124" s="14">
        <v>2.8205000000000001E-2</v>
      </c>
      <c r="BN124" s="14">
        <v>-5.9462000000000001E-2</v>
      </c>
      <c r="BO124" s="14">
        <v>-7.4398000000000006E-2</v>
      </c>
      <c r="BP124" s="14">
        <v>8.319E-3</v>
      </c>
      <c r="BQ124" s="14">
        <v>9.3687999999999994E-2</v>
      </c>
      <c r="BR124" s="14">
        <v>7.9485E-2</v>
      </c>
      <c r="BS124" s="14">
        <v>0.102562</v>
      </c>
      <c r="BT124" s="14">
        <v>8.7439000000000003E-2</v>
      </c>
      <c r="BU124" s="14">
        <v>0.103716</v>
      </c>
      <c r="BV124" s="14">
        <v>0.136655</v>
      </c>
      <c r="BW124" s="14">
        <v>0.14598900000000001</v>
      </c>
      <c r="BX124" s="14">
        <v>0.14593500000000001</v>
      </c>
      <c r="BY124" s="14">
        <v>0.162767</v>
      </c>
      <c r="BZ124" s="14">
        <v>4.8700000000000002E-4</v>
      </c>
      <c r="CA124" s="14">
        <v>4.6635999999999997E-2</v>
      </c>
      <c r="CB124" s="14">
        <v>7.3011000000000006E-2</v>
      </c>
      <c r="CC124" s="14">
        <v>0.214585</v>
      </c>
      <c r="CD124" s="14">
        <v>0.21136099999999999</v>
      </c>
      <c r="CE124" s="14">
        <v>0.18562600000000001</v>
      </c>
      <c r="CF124" s="14">
        <v>0.15179500000000001</v>
      </c>
      <c r="CG124" s="14">
        <v>0.142369</v>
      </c>
      <c r="CH124" s="14">
        <v>1.851E-3</v>
      </c>
      <c r="CI124" s="14">
        <v>-6.0614000000000001E-2</v>
      </c>
      <c r="CJ124" s="14">
        <v>2.0811E-2</v>
      </c>
      <c r="CK124" s="14">
        <v>7.9181000000000001E-2</v>
      </c>
      <c r="CL124" s="14">
        <v>0.15320700000000001</v>
      </c>
      <c r="CM124" s="14">
        <v>0.179618</v>
      </c>
      <c r="CN124" s="14">
        <v>0.174039</v>
      </c>
      <c r="CO124" s="14">
        <v>-1.2668E-2</v>
      </c>
      <c r="CP124" s="14">
        <v>-6.6562999999999997E-2</v>
      </c>
      <c r="CQ124" s="14">
        <v>6.2649999999999997E-2</v>
      </c>
      <c r="CR124" s="14">
        <v>-3.5659000000000003E-2</v>
      </c>
      <c r="CS124" s="14">
        <v>-7.9849000000000003E-2</v>
      </c>
      <c r="CT124" s="14">
        <v>-0.123629</v>
      </c>
      <c r="CU124" s="14">
        <v>-0.10410800000000001</v>
      </c>
      <c r="CV124" s="14">
        <v>-9.8920999999999995E-2</v>
      </c>
      <c r="CW124" s="14">
        <v>-0.189723</v>
      </c>
      <c r="CX124" s="14">
        <v>-0.205258</v>
      </c>
      <c r="CY124" s="14">
        <v>-0.20291799999999999</v>
      </c>
      <c r="CZ124" s="14">
        <v>-0.22242100000000001</v>
      </c>
      <c r="DA124" s="14">
        <v>-0.18552199999999999</v>
      </c>
      <c r="DB124" s="14">
        <v>4.1208000000000002E-2</v>
      </c>
      <c r="DC124" s="14">
        <v>-3.6338000000000002E-2</v>
      </c>
      <c r="DD124" s="14">
        <v>-3.2298E-2</v>
      </c>
      <c r="DE124" s="14">
        <v>-7.7549999999999997E-3</v>
      </c>
      <c r="DF124" s="14">
        <v>-3.0169000000000001E-2</v>
      </c>
      <c r="DG124" s="14">
        <v>-6.6105999999999998E-2</v>
      </c>
      <c r="DH124" s="14">
        <v>-2.8285000000000001E-2</v>
      </c>
      <c r="DI124" s="14">
        <v>4.6733999999999998E-2</v>
      </c>
      <c r="DJ124" s="14">
        <v>4.8383000000000002E-2</v>
      </c>
      <c r="DK124" s="14">
        <v>-5.8744999999999999E-2</v>
      </c>
      <c r="DL124" s="14">
        <v>-1.7080999999999999E-2</v>
      </c>
      <c r="DM124" s="14">
        <v>-4.0542000000000002E-2</v>
      </c>
      <c r="DN124" s="14">
        <v>0.29924699999999999</v>
      </c>
      <c r="DO124" s="14">
        <v>0.13935</v>
      </c>
      <c r="DP124" s="14">
        <v>-2.4197E-2</v>
      </c>
      <c r="DQ124" s="14">
        <v>1</v>
      </c>
      <c r="DR124" s="14">
        <v>-0.31689600000000001</v>
      </c>
      <c r="DS124" s="14">
        <v>-0.21770700000000001</v>
      </c>
      <c r="DT124" s="14">
        <v>-5.4130000000000003E-3</v>
      </c>
      <c r="DU124" s="14">
        <v>-4.5614000000000002E-2</v>
      </c>
      <c r="DV124" s="14">
        <v>-3.9730000000000001E-2</v>
      </c>
      <c r="DW124" s="14">
        <v>-0.100406</v>
      </c>
      <c r="DX124" s="14">
        <v>-0.101884</v>
      </c>
      <c r="DY124" s="14">
        <v>-9.4575999999999993E-2</v>
      </c>
      <c r="DZ124" s="14">
        <v>-4.4545000000000001E-2</v>
      </c>
      <c r="EA124" s="14">
        <v>-7.5665999999999997E-2</v>
      </c>
      <c r="EB124" s="14">
        <v>-6.6723000000000005E-2</v>
      </c>
      <c r="EC124" s="14">
        <v>3.2544999999999998E-2</v>
      </c>
      <c r="ED124" s="14">
        <v>-2.0109999999999999E-2</v>
      </c>
      <c r="EE124" s="35">
        <v>6.7981519999999991</v>
      </c>
      <c r="EV124">
        <v>226</v>
      </c>
      <c r="EW124">
        <f t="shared" si="1"/>
        <v>-1</v>
      </c>
    </row>
    <row r="125" spans="1:153" x14ac:dyDescent="0.2">
      <c r="A125" s="13">
        <v>228</v>
      </c>
      <c r="B125" s="9">
        <v>-0.114303</v>
      </c>
      <c r="C125" s="14">
        <v>-9.6491999999999994E-2</v>
      </c>
      <c r="D125" s="14">
        <v>-5.2547999999999997E-2</v>
      </c>
      <c r="E125" s="14">
        <v>-7.3774000000000006E-2</v>
      </c>
      <c r="F125" s="14">
        <v>-0.189998</v>
      </c>
      <c r="G125" s="14">
        <v>-0.18585699999999999</v>
      </c>
      <c r="H125" s="14">
        <v>-0.166186</v>
      </c>
      <c r="I125" s="14">
        <v>-0.165684</v>
      </c>
      <c r="J125" s="14">
        <v>-0.19534499999999999</v>
      </c>
      <c r="K125" s="14">
        <v>-0.18884100000000001</v>
      </c>
      <c r="L125" s="14">
        <v>-0.211562</v>
      </c>
      <c r="M125" s="14">
        <v>-0.16203100000000001</v>
      </c>
      <c r="N125" s="14">
        <v>7.0574999999999999E-2</v>
      </c>
      <c r="O125" s="14">
        <v>-2.0827999999999999E-2</v>
      </c>
      <c r="P125" s="14">
        <v>8.7709999999999996E-2</v>
      </c>
      <c r="Q125" s="14">
        <v>8.1803000000000001E-2</v>
      </c>
      <c r="R125" s="14">
        <v>-4.4279999999999996E-3</v>
      </c>
      <c r="S125" s="14">
        <v>-1.1965999999999999E-2</v>
      </c>
      <c r="T125" s="14">
        <v>-0.17192299999999999</v>
      </c>
      <c r="U125" s="14">
        <v>-0.223935</v>
      </c>
      <c r="V125" s="14">
        <v>-0.251002</v>
      </c>
      <c r="W125" s="14">
        <v>-0.279501</v>
      </c>
      <c r="X125" s="14">
        <v>-0.29287099999999999</v>
      </c>
      <c r="Y125" s="14">
        <v>-0.28149600000000002</v>
      </c>
      <c r="Z125" s="14">
        <v>-0.248192</v>
      </c>
      <c r="AA125" s="14">
        <v>-0.229155</v>
      </c>
      <c r="AB125" s="14">
        <v>0.131082</v>
      </c>
      <c r="AC125" s="14">
        <v>6.5226999999999993E-2</v>
      </c>
      <c r="AD125" s="14">
        <v>3.0547000000000001E-2</v>
      </c>
      <c r="AE125" s="14">
        <v>3.9251000000000001E-2</v>
      </c>
      <c r="AF125" s="14">
        <v>-0.106155</v>
      </c>
      <c r="AG125" s="14">
        <v>-0.17868000000000001</v>
      </c>
      <c r="AH125" s="14">
        <v>-0.243453</v>
      </c>
      <c r="AI125" s="14">
        <v>-0.282883</v>
      </c>
      <c r="AJ125" s="14">
        <v>-0.31076500000000001</v>
      </c>
      <c r="AK125" s="14">
        <v>-0.30510399999999999</v>
      </c>
      <c r="AL125" s="14">
        <v>-0.31129000000000001</v>
      </c>
      <c r="AM125" s="14">
        <v>-0.24421499999999999</v>
      </c>
      <c r="AN125" s="14">
        <v>9.7239999999999993E-2</v>
      </c>
      <c r="AO125" s="14">
        <v>9.4581999999999999E-2</v>
      </c>
      <c r="AP125" s="14">
        <v>3.8341E-2</v>
      </c>
      <c r="AQ125" s="14">
        <v>-2.7000000000000001E-3</v>
      </c>
      <c r="AR125" s="14">
        <v>-2.1301E-2</v>
      </c>
      <c r="AS125" s="14">
        <v>-3.9815999999999997E-2</v>
      </c>
      <c r="AT125" s="14">
        <v>-8.5900000000000004E-2</v>
      </c>
      <c r="AU125" s="14">
        <v>-0.102878</v>
      </c>
      <c r="AV125" s="14">
        <v>-0.103871</v>
      </c>
      <c r="AW125" s="14">
        <v>-0.102635</v>
      </c>
      <c r="AX125" s="14">
        <v>-0.11230999999999999</v>
      </c>
      <c r="AY125" s="14">
        <v>-0.122903</v>
      </c>
      <c r="AZ125" s="14">
        <v>-0.15795300000000001</v>
      </c>
      <c r="BA125" s="14">
        <v>-0.14185800000000001</v>
      </c>
      <c r="BB125" s="14">
        <v>-0.134188</v>
      </c>
      <c r="BC125" s="14">
        <v>-0.37926500000000002</v>
      </c>
      <c r="BD125" s="14">
        <v>-0.41952899999999999</v>
      </c>
      <c r="BE125" s="14">
        <v>-5.5952000000000002E-2</v>
      </c>
      <c r="BF125" s="14">
        <v>-0.106112</v>
      </c>
      <c r="BG125" s="14">
        <v>-1.9942999999999999E-2</v>
      </c>
      <c r="BH125" s="14">
        <v>-0.18840100000000001</v>
      </c>
      <c r="BI125" s="14">
        <v>-0.42772700000000002</v>
      </c>
      <c r="BJ125" s="14">
        <v>-0.44555800000000001</v>
      </c>
      <c r="BK125" s="14">
        <v>-0.44353700000000001</v>
      </c>
      <c r="BL125" s="14">
        <v>-0.425122</v>
      </c>
      <c r="BM125" s="14">
        <v>4.2833000000000003E-2</v>
      </c>
      <c r="BN125" s="14">
        <v>-1.8600999999999999E-2</v>
      </c>
      <c r="BO125" s="14">
        <v>0.12367499999999999</v>
      </c>
      <c r="BP125" s="14">
        <v>3.1234000000000001E-2</v>
      </c>
      <c r="BQ125" s="14">
        <v>-9.6084000000000003E-2</v>
      </c>
      <c r="BR125" s="14">
        <v>-0.12747800000000001</v>
      </c>
      <c r="BS125" s="14">
        <v>-0.16783699999999999</v>
      </c>
      <c r="BT125" s="14">
        <v>-0.16757900000000001</v>
      </c>
      <c r="BU125" s="14">
        <v>-0.145757</v>
      </c>
      <c r="BV125" s="14">
        <v>-0.205902</v>
      </c>
      <c r="BW125" s="14">
        <v>-0.21342700000000001</v>
      </c>
      <c r="BX125" s="14">
        <v>-0.21254600000000001</v>
      </c>
      <c r="BY125" s="14">
        <v>-8.3211999999999994E-2</v>
      </c>
      <c r="BZ125" s="14">
        <v>-7.3735999999999996E-2</v>
      </c>
      <c r="CA125" s="14">
        <v>-5.6892999999999999E-2</v>
      </c>
      <c r="CB125" s="14">
        <v>-9.2659999999999999E-3</v>
      </c>
      <c r="CC125" s="14">
        <v>-0.302678</v>
      </c>
      <c r="CD125" s="14">
        <v>-0.28435899999999997</v>
      </c>
      <c r="CE125" s="14">
        <v>-0.28553899999999999</v>
      </c>
      <c r="CF125" s="14">
        <v>-0.26783499999999999</v>
      </c>
      <c r="CG125" s="14">
        <v>-0.25430700000000001</v>
      </c>
      <c r="CH125" s="14">
        <v>2.5132000000000002E-2</v>
      </c>
      <c r="CI125" s="14">
        <v>-9.7149999999999997E-3</v>
      </c>
      <c r="CJ125" s="14">
        <v>-7.7683000000000002E-2</v>
      </c>
      <c r="CK125" s="14">
        <v>-9.5260999999999998E-2</v>
      </c>
      <c r="CL125" s="14">
        <v>-0.139039</v>
      </c>
      <c r="CM125" s="14">
        <v>-0.14402400000000001</v>
      </c>
      <c r="CN125" s="14">
        <v>-0.25776300000000002</v>
      </c>
      <c r="CO125" s="14">
        <v>-7.6312000000000005E-2</v>
      </c>
      <c r="CP125" s="14">
        <v>3.5445999999999998E-2</v>
      </c>
      <c r="CQ125" s="14">
        <v>1.8325000000000001E-2</v>
      </c>
      <c r="CR125" s="14">
        <v>3.6331000000000002E-2</v>
      </c>
      <c r="CS125" s="14">
        <v>-1.7981E-2</v>
      </c>
      <c r="CT125" s="14">
        <v>-4.3959999999999997E-3</v>
      </c>
      <c r="CU125" s="14">
        <v>-5.6002999999999997E-2</v>
      </c>
      <c r="CV125" s="14">
        <v>-9.1804999999999998E-2</v>
      </c>
      <c r="CW125" s="14">
        <v>0.240204</v>
      </c>
      <c r="CX125" s="14">
        <v>0.25817600000000002</v>
      </c>
      <c r="CY125" s="14">
        <v>0.25845899999999999</v>
      </c>
      <c r="CZ125" s="14">
        <v>0.24745700000000001</v>
      </c>
      <c r="DA125" s="14">
        <v>0.22640099999999999</v>
      </c>
      <c r="DB125" s="14">
        <v>-3.8200999999999999E-2</v>
      </c>
      <c r="DC125" s="14">
        <v>2.8743999999999999E-2</v>
      </c>
      <c r="DD125" s="14">
        <v>2.4000000000000001E-5</v>
      </c>
      <c r="DE125" s="14">
        <v>-3.0898999999999999E-2</v>
      </c>
      <c r="DF125" s="14">
        <v>-8.7584999999999996E-2</v>
      </c>
      <c r="DG125" s="14">
        <v>-9.8444000000000004E-2</v>
      </c>
      <c r="DH125" s="14">
        <v>2.2286E-2</v>
      </c>
      <c r="DI125" s="14">
        <v>-5.8414000000000001E-2</v>
      </c>
      <c r="DJ125" s="14">
        <v>-5.9450999999999997E-2</v>
      </c>
      <c r="DK125" s="14">
        <v>7.4640000000000001E-3</v>
      </c>
      <c r="DL125" s="14">
        <v>4.0098000000000002E-2</v>
      </c>
      <c r="DM125" s="14">
        <v>0.15880900000000001</v>
      </c>
      <c r="DN125" s="14">
        <v>-0.42757299999999998</v>
      </c>
      <c r="DO125" s="14">
        <v>-0.34776699999999999</v>
      </c>
      <c r="DP125" s="14">
        <v>0.26046000000000002</v>
      </c>
      <c r="DQ125" s="14">
        <v>-0.31689600000000001</v>
      </c>
      <c r="DR125" s="14">
        <v>1</v>
      </c>
      <c r="DS125" s="14">
        <v>0.57486199999999998</v>
      </c>
      <c r="DT125" s="14">
        <v>-1.8062999999999999E-2</v>
      </c>
      <c r="DU125" s="14">
        <v>8.5921999999999998E-2</v>
      </c>
      <c r="DV125" s="14">
        <v>0.155419</v>
      </c>
      <c r="DW125" s="14">
        <v>0.165072</v>
      </c>
      <c r="DX125" s="14">
        <v>0.16201199999999999</v>
      </c>
      <c r="DY125" s="14">
        <v>0.133992</v>
      </c>
      <c r="DZ125" s="14">
        <v>0.13083900000000001</v>
      </c>
      <c r="EA125" s="14">
        <v>0.131685</v>
      </c>
      <c r="EB125" s="14">
        <v>0.14446200000000001</v>
      </c>
      <c r="EC125" s="14">
        <v>-0.112677</v>
      </c>
      <c r="ED125" s="14">
        <v>6.1269999999999998E-2</v>
      </c>
      <c r="EE125" s="35">
        <v>-9.8354590000000002</v>
      </c>
      <c r="EV125">
        <v>353</v>
      </c>
      <c r="EW125">
        <f t="shared" si="1"/>
        <v>125</v>
      </c>
    </row>
    <row r="126" spans="1:153" x14ac:dyDescent="0.2">
      <c r="A126" s="13">
        <v>238</v>
      </c>
      <c r="B126" s="9">
        <v>-4.4250999999999999E-2</v>
      </c>
      <c r="C126" s="14">
        <v>-1.7079E-2</v>
      </c>
      <c r="D126" s="14">
        <v>-1.455E-2</v>
      </c>
      <c r="E126" s="14">
        <v>-1.5200999999999999E-2</v>
      </c>
      <c r="F126" s="14">
        <v>-0.157331</v>
      </c>
      <c r="G126" s="14">
        <v>-0.146036</v>
      </c>
      <c r="H126" s="14">
        <v>-0.14740500000000001</v>
      </c>
      <c r="I126" s="14">
        <v>-0.14743500000000001</v>
      </c>
      <c r="J126" s="14">
        <v>-0.15273999999999999</v>
      </c>
      <c r="K126" s="14">
        <v>-0.13072</v>
      </c>
      <c r="L126" s="14">
        <v>-0.15798300000000001</v>
      </c>
      <c r="M126" s="14">
        <v>-0.13097</v>
      </c>
      <c r="N126" s="14">
        <v>0.10061199999999999</v>
      </c>
      <c r="O126" s="14">
        <v>-2.5349999999999999E-3</v>
      </c>
      <c r="P126" s="14">
        <v>0.19980000000000001</v>
      </c>
      <c r="Q126" s="14">
        <v>0.110989</v>
      </c>
      <c r="R126" s="14">
        <v>3.9529000000000002E-2</v>
      </c>
      <c r="S126" s="14">
        <v>6.8864999999999996E-2</v>
      </c>
      <c r="T126" s="14">
        <v>-8.6684999999999998E-2</v>
      </c>
      <c r="U126" s="14">
        <v>-0.122929</v>
      </c>
      <c r="V126" s="14">
        <v>-0.159076</v>
      </c>
      <c r="W126" s="14">
        <v>-0.17502400000000001</v>
      </c>
      <c r="X126" s="14">
        <v>-0.18426400000000001</v>
      </c>
      <c r="Y126" s="14">
        <v>-0.17052899999999999</v>
      </c>
      <c r="Z126" s="14">
        <v>-0.164994</v>
      </c>
      <c r="AA126" s="14">
        <v>-0.186302</v>
      </c>
      <c r="AB126" s="14">
        <v>6.7219000000000001E-2</v>
      </c>
      <c r="AC126" s="14">
        <v>1.6449999999999999E-2</v>
      </c>
      <c r="AD126" s="14">
        <v>2.1742000000000001E-2</v>
      </c>
      <c r="AE126" s="14">
        <v>8.9122000000000007E-2</v>
      </c>
      <c r="AF126" s="14">
        <v>-3.2284E-2</v>
      </c>
      <c r="AG126" s="14">
        <v>-0.100657</v>
      </c>
      <c r="AH126" s="14">
        <v>-0.15342800000000001</v>
      </c>
      <c r="AI126" s="14">
        <v>-0.19092000000000001</v>
      </c>
      <c r="AJ126" s="14">
        <v>-0.20647799999999999</v>
      </c>
      <c r="AK126" s="14">
        <v>-0.191082</v>
      </c>
      <c r="AL126" s="14">
        <v>-0.18611900000000001</v>
      </c>
      <c r="AM126" s="14">
        <v>-0.16597999999999999</v>
      </c>
      <c r="AN126" s="14">
        <v>8.4343000000000001E-2</v>
      </c>
      <c r="AO126" s="14">
        <v>8.3681000000000005E-2</v>
      </c>
      <c r="AP126" s="14">
        <v>4.5137999999999998E-2</v>
      </c>
      <c r="AQ126" s="14">
        <v>-1.1401E-2</v>
      </c>
      <c r="AR126" s="14">
        <v>6.7390000000000002E-3</v>
      </c>
      <c r="AS126" s="14">
        <v>3.4129999999999998E-3</v>
      </c>
      <c r="AT126" s="14">
        <v>-4.4332000000000003E-2</v>
      </c>
      <c r="AU126" s="14">
        <v>-5.5427999999999998E-2</v>
      </c>
      <c r="AV126" s="14">
        <v>-7.0656999999999998E-2</v>
      </c>
      <c r="AW126" s="14">
        <v>-8.4995000000000001E-2</v>
      </c>
      <c r="AX126" s="14">
        <v>-0.102537</v>
      </c>
      <c r="AY126" s="14">
        <v>-0.126336</v>
      </c>
      <c r="AZ126" s="14">
        <v>-0.212923</v>
      </c>
      <c r="BA126" s="14">
        <v>-0.23962900000000001</v>
      </c>
      <c r="BB126" s="14">
        <v>-0.262463</v>
      </c>
      <c r="BC126" s="14">
        <v>-0.38781399999999999</v>
      </c>
      <c r="BD126" s="14">
        <v>-0.37479400000000002</v>
      </c>
      <c r="BE126" s="14">
        <v>-1.9261E-2</v>
      </c>
      <c r="BF126" s="14">
        <v>-6.6100000000000004E-3</v>
      </c>
      <c r="BG126" s="14">
        <v>3.5379999999999999E-3</v>
      </c>
      <c r="BH126" s="14">
        <v>-0.1124</v>
      </c>
      <c r="BI126" s="14">
        <v>-0.21056800000000001</v>
      </c>
      <c r="BJ126" s="14">
        <v>-0.21692600000000001</v>
      </c>
      <c r="BK126" s="14">
        <v>-0.24257699999999999</v>
      </c>
      <c r="BL126" s="14">
        <v>-0.22995699999999999</v>
      </c>
      <c r="BM126" s="14">
        <v>0.134572</v>
      </c>
      <c r="BN126" s="14">
        <v>3.6257999999999999E-2</v>
      </c>
      <c r="BO126" s="14">
        <v>0.124607</v>
      </c>
      <c r="BP126" s="14">
        <v>3.6761000000000002E-2</v>
      </c>
      <c r="BQ126" s="14">
        <v>-9.1331999999999997E-2</v>
      </c>
      <c r="BR126" s="14">
        <v>-0.106374</v>
      </c>
      <c r="BS126" s="14">
        <v>-0.117436</v>
      </c>
      <c r="BT126" s="14">
        <v>-0.104911</v>
      </c>
      <c r="BU126" s="14">
        <v>-0.10292</v>
      </c>
      <c r="BV126" s="14">
        <v>-0.137327</v>
      </c>
      <c r="BW126" s="14">
        <v>-0.14181099999999999</v>
      </c>
      <c r="BX126" s="14">
        <v>-0.152611</v>
      </c>
      <c r="BY126" s="14">
        <v>-8.0046000000000006E-2</v>
      </c>
      <c r="BZ126" s="14">
        <v>-0.122254</v>
      </c>
      <c r="CA126" s="14">
        <v>-2.3164000000000001E-2</v>
      </c>
      <c r="CB126" s="14">
        <v>7.5173000000000004E-2</v>
      </c>
      <c r="CC126" s="14">
        <v>-0.25916600000000001</v>
      </c>
      <c r="CD126" s="14">
        <v>-0.264714</v>
      </c>
      <c r="CE126" s="14">
        <v>-0.24676899999999999</v>
      </c>
      <c r="CF126" s="14">
        <v>-0.25927899999999998</v>
      </c>
      <c r="CG126" s="14">
        <v>-0.26859899999999998</v>
      </c>
      <c r="CH126" s="14">
        <v>4.0372999999999999E-2</v>
      </c>
      <c r="CI126" s="14">
        <v>-6.7382999999999998E-2</v>
      </c>
      <c r="CJ126" s="14">
        <v>-3.9135999999999997E-2</v>
      </c>
      <c r="CK126" s="14">
        <v>-4.6642000000000003E-2</v>
      </c>
      <c r="CL126" s="14">
        <v>-8.1170999999999993E-2</v>
      </c>
      <c r="CM126" s="14">
        <v>-0.112153</v>
      </c>
      <c r="CN126" s="14">
        <v>-0.15786500000000001</v>
      </c>
      <c r="CO126" s="14">
        <v>6.5267000000000006E-2</v>
      </c>
      <c r="CP126" s="14">
        <v>4.9180000000000001E-2</v>
      </c>
      <c r="CQ126" s="14">
        <v>2.8027E-2</v>
      </c>
      <c r="CR126" s="14">
        <v>6.1296000000000003E-2</v>
      </c>
      <c r="CS126" s="14">
        <v>-2.8249E-2</v>
      </c>
      <c r="CT126" s="14">
        <v>1.4702E-2</v>
      </c>
      <c r="CU126" s="14">
        <v>-3.1900999999999999E-2</v>
      </c>
      <c r="CV126" s="14">
        <v>-7.4335999999999999E-2</v>
      </c>
      <c r="CW126" s="14">
        <v>0.280555</v>
      </c>
      <c r="CX126" s="14">
        <v>0.29649999999999999</v>
      </c>
      <c r="CY126" s="14">
        <v>0.30538100000000001</v>
      </c>
      <c r="CZ126" s="14">
        <v>0.30920700000000001</v>
      </c>
      <c r="DA126" s="14">
        <v>0.298236</v>
      </c>
      <c r="DB126" s="14">
        <v>3.6320999999999999E-2</v>
      </c>
      <c r="DC126" s="14">
        <v>5.8193000000000002E-2</v>
      </c>
      <c r="DD126" s="14">
        <v>-6.1520000000000004E-3</v>
      </c>
      <c r="DE126" s="14">
        <v>1.3771E-2</v>
      </c>
      <c r="DF126" s="14">
        <v>4.3350000000000003E-3</v>
      </c>
      <c r="DG126" s="14">
        <v>3.7475000000000001E-2</v>
      </c>
      <c r="DH126" s="14">
        <v>7.7089000000000005E-2</v>
      </c>
      <c r="DI126" s="14">
        <v>-6.8709999999999993E-2</v>
      </c>
      <c r="DJ126" s="14">
        <v>-7.0984000000000005E-2</v>
      </c>
      <c r="DK126" s="14">
        <v>9.4160000000000008E-3</v>
      </c>
      <c r="DL126" s="14">
        <v>0.113658</v>
      </c>
      <c r="DM126" s="14">
        <v>0.18939800000000001</v>
      </c>
      <c r="DN126" s="14">
        <v>-0.39278299999999999</v>
      </c>
      <c r="DO126" s="14">
        <v>-0.35132099999999999</v>
      </c>
      <c r="DP126" s="14">
        <v>0.284136</v>
      </c>
      <c r="DQ126" s="14">
        <v>-0.21770700000000001</v>
      </c>
      <c r="DR126" s="14">
        <v>0.57486199999999998</v>
      </c>
      <c r="DS126" s="14">
        <v>1</v>
      </c>
      <c r="DT126" s="14">
        <v>7.5100000000000002E-3</v>
      </c>
      <c r="DU126" s="14">
        <v>0.10163</v>
      </c>
      <c r="DV126" s="14">
        <v>0.119615</v>
      </c>
      <c r="DW126" s="14">
        <v>9.4926999999999997E-2</v>
      </c>
      <c r="DX126" s="14">
        <v>0.101509</v>
      </c>
      <c r="DY126" s="14">
        <v>9.3334E-2</v>
      </c>
      <c r="DZ126" s="14">
        <v>0.10718900000000001</v>
      </c>
      <c r="EA126" s="14">
        <v>0.120848</v>
      </c>
      <c r="EB126" s="14">
        <v>0.12071999999999999</v>
      </c>
      <c r="EC126" s="14">
        <v>1.8844E-2</v>
      </c>
      <c r="ED126" s="14">
        <v>-4.2902000000000003E-2</v>
      </c>
      <c r="EE126" s="35">
        <v>-4.6386480000000017</v>
      </c>
      <c r="EV126">
        <v>619</v>
      </c>
      <c r="EW126">
        <f t="shared" si="1"/>
        <v>381</v>
      </c>
    </row>
    <row r="127" spans="1:153" x14ac:dyDescent="0.2">
      <c r="A127" s="13">
        <v>353</v>
      </c>
      <c r="B127" s="9">
        <v>8.4251000000000006E-2</v>
      </c>
      <c r="C127" s="14">
        <v>1.6861000000000001E-2</v>
      </c>
      <c r="D127" s="14">
        <v>-2.8653000000000001E-2</v>
      </c>
      <c r="E127" s="14">
        <v>-4.5261999999999997E-2</v>
      </c>
      <c r="F127" s="14">
        <v>-4.0238999999999997E-2</v>
      </c>
      <c r="G127" s="14">
        <v>-2.2329999999999999E-2</v>
      </c>
      <c r="H127" s="14">
        <v>-8.5850000000000006E-3</v>
      </c>
      <c r="I127" s="14">
        <v>3.6110000000000001E-3</v>
      </c>
      <c r="J127" s="14">
        <v>1.1003000000000001E-2</v>
      </c>
      <c r="K127" s="14">
        <v>9.4990000000000005E-3</v>
      </c>
      <c r="L127" s="14">
        <v>1.5379E-2</v>
      </c>
      <c r="M127" s="14">
        <v>5.3303999999999997E-2</v>
      </c>
      <c r="N127" s="14">
        <v>3.6790999999999997E-2</v>
      </c>
      <c r="O127" s="14">
        <v>1.3967E-2</v>
      </c>
      <c r="P127" s="14">
        <v>0.38206299999999999</v>
      </c>
      <c r="Q127" s="14">
        <v>0.21388599999999999</v>
      </c>
      <c r="R127" s="14">
        <v>0.241954</v>
      </c>
      <c r="S127" s="14">
        <v>-2.7480000000000001E-2</v>
      </c>
      <c r="T127" s="14">
        <v>-4.8911000000000003E-2</v>
      </c>
      <c r="U127" s="14">
        <v>-2.5399000000000001E-2</v>
      </c>
      <c r="V127" s="14">
        <v>1.2156999999999999E-2</v>
      </c>
      <c r="W127" s="14">
        <v>3.3912999999999999E-2</v>
      </c>
      <c r="X127" s="14">
        <v>5.3393000000000003E-2</v>
      </c>
      <c r="Y127" s="14">
        <v>5.9683E-2</v>
      </c>
      <c r="Z127" s="14">
        <v>5.2365000000000002E-2</v>
      </c>
      <c r="AA127" s="14">
        <v>3.8982000000000003E-2</v>
      </c>
      <c r="AB127" s="14">
        <v>-8.0131999999999995E-2</v>
      </c>
      <c r="AC127" s="14">
        <v>-0.108281</v>
      </c>
      <c r="AD127" s="14">
        <v>-0.10694099999999999</v>
      </c>
      <c r="AE127" s="14">
        <v>-6.9359000000000004E-2</v>
      </c>
      <c r="AF127" s="14">
        <v>-3.6377E-2</v>
      </c>
      <c r="AG127" s="14">
        <v>-2.3555E-2</v>
      </c>
      <c r="AH127" s="14">
        <v>-2.9659999999999999E-3</v>
      </c>
      <c r="AI127" s="14">
        <v>1.0333999999999999E-2</v>
      </c>
      <c r="AJ127" s="14">
        <v>1.7551000000000001E-2</v>
      </c>
      <c r="AK127" s="14">
        <v>1.9446999999999999E-2</v>
      </c>
      <c r="AL127" s="14">
        <v>2.1807E-2</v>
      </c>
      <c r="AM127" s="14">
        <v>3.4208000000000002E-2</v>
      </c>
      <c r="AN127" s="14">
        <v>-4.2111000000000003E-2</v>
      </c>
      <c r="AO127" s="14">
        <v>-0.105362</v>
      </c>
      <c r="AP127" s="14">
        <v>-0.12686900000000001</v>
      </c>
      <c r="AQ127" s="14">
        <v>-0.115408</v>
      </c>
      <c r="AR127" s="14">
        <v>-0.254415</v>
      </c>
      <c r="AS127" s="14">
        <v>-0.248359</v>
      </c>
      <c r="AT127" s="14">
        <v>-0.18518799999999999</v>
      </c>
      <c r="AU127" s="14">
        <v>-0.122349</v>
      </c>
      <c r="AV127" s="14">
        <v>-8.0018000000000006E-2</v>
      </c>
      <c r="AW127" s="14">
        <v>-6.2179999999999999E-2</v>
      </c>
      <c r="AX127" s="14">
        <v>-5.5012999999999999E-2</v>
      </c>
      <c r="AY127" s="14">
        <v>-4.2694999999999997E-2</v>
      </c>
      <c r="AZ127" s="14">
        <v>2.7439999999999999E-3</v>
      </c>
      <c r="BA127" s="14">
        <v>-3.1057999999999999E-2</v>
      </c>
      <c r="BB127" s="14">
        <v>-1.2160000000000001E-3</v>
      </c>
      <c r="BC127" s="14">
        <v>6.6259999999999999E-3</v>
      </c>
      <c r="BD127" s="14">
        <v>1.7631000000000001E-2</v>
      </c>
      <c r="BE127" s="14">
        <v>3.2363999999999997E-2</v>
      </c>
      <c r="BF127" s="14">
        <v>0.15612300000000001</v>
      </c>
      <c r="BG127" s="14">
        <v>1.3773000000000001E-2</v>
      </c>
      <c r="BH127" s="14">
        <v>-0.174039</v>
      </c>
      <c r="BI127" s="14">
        <v>-2.1576000000000001E-2</v>
      </c>
      <c r="BJ127" s="14">
        <v>-1.4751E-2</v>
      </c>
      <c r="BK127" s="14">
        <v>5.3839999999999999E-3</v>
      </c>
      <c r="BL127" s="14">
        <v>9.0360000000000006E-3</v>
      </c>
      <c r="BM127" s="14">
        <v>5.2306999999999999E-2</v>
      </c>
      <c r="BN127" s="14">
        <v>0.10688</v>
      </c>
      <c r="BO127" s="14">
        <v>3.1741999999999999E-2</v>
      </c>
      <c r="BP127" s="14">
        <v>1.6872000000000002E-2</v>
      </c>
      <c r="BQ127" s="14">
        <v>-1.9904000000000002E-2</v>
      </c>
      <c r="BR127" s="14">
        <v>-1.3514999999999999E-2</v>
      </c>
      <c r="BS127" s="14">
        <v>4.4790000000000003E-3</v>
      </c>
      <c r="BT127" s="14">
        <v>1.2829E-2</v>
      </c>
      <c r="BU127" s="14">
        <v>1.2826000000000001E-2</v>
      </c>
      <c r="BV127" s="14">
        <v>1.9151999999999999E-2</v>
      </c>
      <c r="BW127" s="14">
        <v>1.9241000000000001E-2</v>
      </c>
      <c r="BX127" s="14">
        <v>1.4636E-2</v>
      </c>
      <c r="BY127" s="14">
        <v>2.9503000000000001E-2</v>
      </c>
      <c r="BZ127" s="14">
        <v>-1.1143999999999999E-2</v>
      </c>
      <c r="CA127" s="14">
        <v>-3.5444999999999997E-2</v>
      </c>
      <c r="CB127" s="14">
        <v>-3.0877999999999999E-2</v>
      </c>
      <c r="CC127" s="14">
        <v>1.9231000000000002E-2</v>
      </c>
      <c r="CD127" s="14">
        <v>3.4965000000000003E-2</v>
      </c>
      <c r="CE127" s="14">
        <v>5.1604999999999998E-2</v>
      </c>
      <c r="CF127" s="14">
        <v>8.8576000000000002E-2</v>
      </c>
      <c r="CG127" s="14">
        <v>-5.6806000000000002E-2</v>
      </c>
      <c r="CH127" s="14">
        <v>1.8593999999999999E-2</v>
      </c>
      <c r="CI127" s="14">
        <v>-1.67E-3</v>
      </c>
      <c r="CJ127" s="14">
        <v>-0.102696</v>
      </c>
      <c r="CK127" s="14">
        <v>-4.5725000000000002E-2</v>
      </c>
      <c r="CL127" s="14">
        <v>-1.6449999999999999E-2</v>
      </c>
      <c r="CM127" s="14">
        <v>-1.3883E-2</v>
      </c>
      <c r="CN127" s="14">
        <v>-3.9244000000000001E-2</v>
      </c>
      <c r="CO127" s="14">
        <v>-6.9030000000000003E-3</v>
      </c>
      <c r="CP127" s="14">
        <v>-3.9774999999999998E-2</v>
      </c>
      <c r="CQ127" s="14">
        <v>0.37384000000000001</v>
      </c>
      <c r="CR127" s="14">
        <v>7.2289000000000006E-2</v>
      </c>
      <c r="CS127" s="14">
        <v>0.10386099999999999</v>
      </c>
      <c r="CT127" s="14">
        <v>-3.7019000000000003E-2</v>
      </c>
      <c r="CU127" s="14">
        <v>-3.0558999999999999E-2</v>
      </c>
      <c r="CV127" s="14">
        <v>-4.7482000000000003E-2</v>
      </c>
      <c r="CW127" s="14">
        <v>-2.0098000000000001E-2</v>
      </c>
      <c r="CX127" s="14">
        <v>-1.6858000000000001E-2</v>
      </c>
      <c r="CY127" s="14">
        <v>-6.8360000000000001E-3</v>
      </c>
      <c r="CZ127" s="14">
        <v>-2.2335000000000001E-2</v>
      </c>
      <c r="DA127" s="14">
        <v>-1.5636000000000001E-2</v>
      </c>
      <c r="DB127" s="14">
        <v>2.1623E-2</v>
      </c>
      <c r="DC127" s="14">
        <v>-0.13403000000000001</v>
      </c>
      <c r="DD127" s="14">
        <v>-6.8945999999999993E-2</v>
      </c>
      <c r="DE127" s="14">
        <v>-5.2231E-2</v>
      </c>
      <c r="DF127" s="14">
        <v>-3.431E-3</v>
      </c>
      <c r="DG127" s="14">
        <v>-1.5880999999999999E-2</v>
      </c>
      <c r="DH127" s="14">
        <v>-2.0799000000000002E-2</v>
      </c>
      <c r="DI127" s="14">
        <v>0.184255</v>
      </c>
      <c r="DJ127" s="14">
        <v>0.186499</v>
      </c>
      <c r="DK127" s="14">
        <v>-8.5648000000000002E-2</v>
      </c>
      <c r="DL127" s="14">
        <v>2.1519999999999998E-3</v>
      </c>
      <c r="DM127" s="14">
        <v>-6.5134999999999998E-2</v>
      </c>
      <c r="DN127" s="14">
        <v>-3.2235E-2</v>
      </c>
      <c r="DO127" s="14">
        <v>-5.4782999999999998E-2</v>
      </c>
      <c r="DP127" s="14">
        <v>3.3766999999999998E-2</v>
      </c>
      <c r="DQ127" s="14">
        <v>-5.4130000000000003E-3</v>
      </c>
      <c r="DR127" s="14">
        <v>-1.8062999999999999E-2</v>
      </c>
      <c r="DS127" s="14">
        <v>7.5100000000000002E-3</v>
      </c>
      <c r="DT127" s="14">
        <v>1</v>
      </c>
      <c r="DU127" s="14">
        <v>1.2323000000000001E-2</v>
      </c>
      <c r="DV127" s="14">
        <v>-9.3519999999999992E-3</v>
      </c>
      <c r="DW127" s="14">
        <v>-1.176E-3</v>
      </c>
      <c r="DX127" s="14">
        <v>-1.2737999999999999E-2</v>
      </c>
      <c r="DY127" s="14">
        <v>6.3540000000000003E-3</v>
      </c>
      <c r="DZ127" s="14">
        <v>-3.7360000000000002E-3</v>
      </c>
      <c r="EA127" s="14">
        <v>1.3323E-2</v>
      </c>
      <c r="EB127" s="14">
        <v>9.7260000000000003E-3</v>
      </c>
      <c r="EC127" s="14">
        <v>3.8219999999999999E-3</v>
      </c>
      <c r="ED127" s="14">
        <v>4.7246000000000003E-2</v>
      </c>
      <c r="EE127" s="35">
        <v>0.72058299999999986</v>
      </c>
      <c r="EV127">
        <v>620</v>
      </c>
      <c r="EW127">
        <f t="shared" si="1"/>
        <v>267</v>
      </c>
    </row>
    <row r="128" spans="1:153" x14ac:dyDescent="0.2">
      <c r="A128" s="13">
        <v>619</v>
      </c>
      <c r="B128" s="9">
        <v>7.2389999999999996E-2</v>
      </c>
      <c r="C128" s="14">
        <v>2.9537000000000001E-2</v>
      </c>
      <c r="D128" s="14">
        <v>1.6993999999999999E-2</v>
      </c>
      <c r="E128" s="14">
        <v>-5.5931000000000002E-2</v>
      </c>
      <c r="F128" s="14">
        <v>-9.6375000000000002E-2</v>
      </c>
      <c r="G128" s="14">
        <v>-0.115121</v>
      </c>
      <c r="H128" s="14">
        <v>-0.150084</v>
      </c>
      <c r="I128" s="14">
        <v>-0.17732000000000001</v>
      </c>
      <c r="J128" s="14">
        <v>-0.19037299999999999</v>
      </c>
      <c r="K128" s="14">
        <v>-0.19724700000000001</v>
      </c>
      <c r="L128" s="14">
        <v>-0.18912000000000001</v>
      </c>
      <c r="M128" s="14">
        <v>-0.11192199999999999</v>
      </c>
      <c r="N128" s="14">
        <v>1.6968E-2</v>
      </c>
      <c r="O128" s="14">
        <v>9.7739999999999997E-3</v>
      </c>
      <c r="P128" s="14">
        <v>6.2969999999999998E-2</v>
      </c>
      <c r="Q128" s="14">
        <v>4.9442E-2</v>
      </c>
      <c r="R128" s="14">
        <v>2.2932999999999999E-2</v>
      </c>
      <c r="S128" s="14">
        <v>-8.1078999999999998E-2</v>
      </c>
      <c r="T128" s="14">
        <v>-0.15829799999999999</v>
      </c>
      <c r="U128" s="14">
        <v>-0.184338</v>
      </c>
      <c r="V128" s="14">
        <v>-0.181974</v>
      </c>
      <c r="W128" s="14">
        <v>-0.17955699999999999</v>
      </c>
      <c r="X128" s="14">
        <v>-0.17735500000000001</v>
      </c>
      <c r="Y128" s="14">
        <v>-0.16732900000000001</v>
      </c>
      <c r="Z128" s="14">
        <v>-0.15743399999999999</v>
      </c>
      <c r="AA128" s="14">
        <v>-0.126386</v>
      </c>
      <c r="AB128" s="14">
        <v>-4.4431999999999999E-2</v>
      </c>
      <c r="AC128" s="14">
        <v>-3.6792999999999999E-2</v>
      </c>
      <c r="AD128" s="14">
        <v>-6.6123000000000001E-2</v>
      </c>
      <c r="AE128" s="14">
        <v>-0.15059800000000001</v>
      </c>
      <c r="AF128" s="14">
        <v>-0.23613000000000001</v>
      </c>
      <c r="AG128" s="14">
        <v>-0.25767400000000001</v>
      </c>
      <c r="AH128" s="14">
        <v>-0.252722</v>
      </c>
      <c r="AI128" s="14">
        <v>-0.24810399999999999</v>
      </c>
      <c r="AJ128" s="14">
        <v>-0.23396500000000001</v>
      </c>
      <c r="AK128" s="14">
        <v>-0.19903599999999999</v>
      </c>
      <c r="AL128" s="14">
        <v>-0.160549</v>
      </c>
      <c r="AM128" s="14">
        <v>-9.2535999999999993E-2</v>
      </c>
      <c r="AN128" s="14">
        <v>3.8621999999999997E-2</v>
      </c>
      <c r="AO128" s="14">
        <v>5.5049000000000001E-2</v>
      </c>
      <c r="AP128" s="14">
        <v>4.5175E-2</v>
      </c>
      <c r="AQ128" s="14">
        <v>-7.5909999999999997E-3</v>
      </c>
      <c r="AR128" s="14">
        <v>-0.111384</v>
      </c>
      <c r="AS128" s="14">
        <v>-0.119411</v>
      </c>
      <c r="AT128" s="14">
        <v>-0.117324</v>
      </c>
      <c r="AU128" s="14">
        <v>-0.108544</v>
      </c>
      <c r="AV128" s="14">
        <v>-8.6194000000000007E-2</v>
      </c>
      <c r="AW128" s="14">
        <v>-7.6493000000000005E-2</v>
      </c>
      <c r="AX128" s="14">
        <v>-6.7332000000000003E-2</v>
      </c>
      <c r="AY128" s="14">
        <v>-6.4383999999999997E-2</v>
      </c>
      <c r="AZ128" s="14">
        <v>-6.1526999999999998E-2</v>
      </c>
      <c r="BA128" s="14">
        <v>-4.0808999999999998E-2</v>
      </c>
      <c r="BB128" s="14">
        <v>2.6276000000000001E-2</v>
      </c>
      <c r="BC128" s="14">
        <v>-0.15240000000000001</v>
      </c>
      <c r="BD128" s="14">
        <v>-0.20468</v>
      </c>
      <c r="BE128" s="14">
        <v>3.9449999999999999E-2</v>
      </c>
      <c r="BF128" s="14">
        <v>1.4159E-2</v>
      </c>
      <c r="BG128" s="14">
        <v>4.1853000000000001E-2</v>
      </c>
      <c r="BH128" s="14">
        <v>-6.2146E-2</v>
      </c>
      <c r="BI128" s="14">
        <v>-5.9492000000000003E-2</v>
      </c>
      <c r="BJ128" s="14">
        <v>-8.8866000000000001E-2</v>
      </c>
      <c r="BK128" s="14">
        <v>-9.4370999999999997E-2</v>
      </c>
      <c r="BL128" s="14">
        <v>-0.13047700000000001</v>
      </c>
      <c r="BM128" s="14">
        <v>1.6264000000000001E-2</v>
      </c>
      <c r="BN128" s="14">
        <v>-3.5018000000000001E-2</v>
      </c>
      <c r="BO128" s="14">
        <v>-0.11846</v>
      </c>
      <c r="BP128" s="14">
        <v>-0.118552</v>
      </c>
      <c r="BQ128" s="14">
        <v>-0.136605</v>
      </c>
      <c r="BR128" s="14">
        <v>-0.15151000000000001</v>
      </c>
      <c r="BS128" s="14">
        <v>-0.17142499999999999</v>
      </c>
      <c r="BT128" s="14">
        <v>-0.18435699999999999</v>
      </c>
      <c r="BU128" s="14">
        <v>-0.162185</v>
      </c>
      <c r="BV128" s="14">
        <v>-0.18149899999999999</v>
      </c>
      <c r="BW128" s="14">
        <v>-0.17218900000000001</v>
      </c>
      <c r="BX128" s="14">
        <v>-0.17478199999999999</v>
      </c>
      <c r="BY128" s="14">
        <v>-6.1684000000000003E-2</v>
      </c>
      <c r="BZ128" s="14">
        <v>-2.2669999999999999E-2</v>
      </c>
      <c r="CA128" s="14">
        <v>-2.3820000000000001E-2</v>
      </c>
      <c r="CB128" s="14">
        <v>-3.0814999999999999E-2</v>
      </c>
      <c r="CC128" s="14">
        <v>-0.116857</v>
      </c>
      <c r="CD128" s="14">
        <v>-0.111136</v>
      </c>
      <c r="CE128" s="14">
        <v>-0.15703900000000001</v>
      </c>
      <c r="CF128" s="14">
        <v>-0.15684300000000001</v>
      </c>
      <c r="CG128" s="14">
        <v>-9.9194000000000004E-2</v>
      </c>
      <c r="CH128" s="14">
        <v>4.6619000000000001E-2</v>
      </c>
      <c r="CI128" s="14">
        <v>5.1382999999999998E-2</v>
      </c>
      <c r="CJ128" s="14">
        <v>8.4777000000000005E-2</v>
      </c>
      <c r="CK128" s="14">
        <v>2.6446000000000001E-2</v>
      </c>
      <c r="CL128" s="14">
        <v>6.2639999999999996E-3</v>
      </c>
      <c r="CM128" s="14">
        <v>-6.3530000000000001E-3</v>
      </c>
      <c r="CN128" s="14">
        <v>-0.16353799999999999</v>
      </c>
      <c r="CO128" s="14">
        <v>-9.9590999999999999E-2</v>
      </c>
      <c r="CP128" s="14">
        <v>-0.14738999999999999</v>
      </c>
      <c r="CQ128" s="14">
        <v>4.7800000000000004E-3</v>
      </c>
      <c r="CR128" s="14">
        <v>-1.0725E-2</v>
      </c>
      <c r="CS128" s="14">
        <v>1.5262E-2</v>
      </c>
      <c r="CT128" s="14">
        <v>3.6126999999999999E-2</v>
      </c>
      <c r="CU128" s="14">
        <v>8.4961999999999996E-2</v>
      </c>
      <c r="CV128" s="14">
        <v>3.8364000000000002E-2</v>
      </c>
      <c r="CW128" s="14">
        <v>-3.0065000000000001E-2</v>
      </c>
      <c r="CX128" s="14">
        <v>-3.7918E-2</v>
      </c>
      <c r="CY128" s="14">
        <v>-4.9346000000000001E-2</v>
      </c>
      <c r="CZ128" s="14">
        <v>-5.28E-2</v>
      </c>
      <c r="DA128" s="14">
        <v>-5.0695999999999998E-2</v>
      </c>
      <c r="DB128" s="14">
        <v>-4.6290000000000003E-3</v>
      </c>
      <c r="DC128" s="14">
        <v>6.7096000000000003E-2</v>
      </c>
      <c r="DD128" s="14">
        <v>7.0639999999999994E-2</v>
      </c>
      <c r="DE128" s="14">
        <v>4.7147000000000001E-2</v>
      </c>
      <c r="DF128" s="14">
        <v>-0.13022300000000001</v>
      </c>
      <c r="DG128" s="14">
        <v>-6.4238000000000003E-2</v>
      </c>
      <c r="DH128" s="14">
        <v>-1.8075999999999998E-2</v>
      </c>
      <c r="DI128" s="14">
        <v>-5.0313999999999998E-2</v>
      </c>
      <c r="DJ128" s="14">
        <v>-5.0282E-2</v>
      </c>
      <c r="DK128" s="14">
        <v>-2.4569000000000001E-2</v>
      </c>
      <c r="DL128" s="14">
        <v>5.3619E-2</v>
      </c>
      <c r="DM128" s="14">
        <v>0.131187</v>
      </c>
      <c r="DN128" s="14">
        <v>-0.169792</v>
      </c>
      <c r="DO128" s="14">
        <v>-3.9740999999999999E-2</v>
      </c>
      <c r="DP128" s="14">
        <v>0.10295</v>
      </c>
      <c r="DQ128" s="14">
        <v>-4.5614000000000002E-2</v>
      </c>
      <c r="DR128" s="14">
        <v>8.5921999999999998E-2</v>
      </c>
      <c r="DS128" s="14">
        <v>0.10163</v>
      </c>
      <c r="DT128" s="14">
        <v>1.2323000000000001E-2</v>
      </c>
      <c r="DU128" s="14">
        <v>1</v>
      </c>
      <c r="DV128" s="14">
        <v>0.86863000000000001</v>
      </c>
      <c r="DW128" s="14">
        <v>0.74528300000000003</v>
      </c>
      <c r="DX128" s="14">
        <v>0.67369299999999999</v>
      </c>
      <c r="DY128" s="14">
        <v>0.62656199999999995</v>
      </c>
      <c r="DZ128" s="14">
        <v>0.62114999999999998</v>
      </c>
      <c r="EA128" s="14">
        <v>0.59064499999999998</v>
      </c>
      <c r="EB128" s="14">
        <v>0.56767400000000001</v>
      </c>
      <c r="EC128" s="14">
        <v>0.14560400000000001</v>
      </c>
      <c r="ED128" s="14">
        <v>-7.9894000000000007E-2</v>
      </c>
      <c r="EE128" s="35">
        <v>-2.5771690000000005</v>
      </c>
      <c r="EV128">
        <v>622</v>
      </c>
      <c r="EW128">
        <f t="shared" si="1"/>
        <v>3</v>
      </c>
    </row>
    <row r="129" spans="1:153" x14ac:dyDescent="0.2">
      <c r="A129" s="13">
        <v>620</v>
      </c>
      <c r="B129" s="9">
        <v>2.8694000000000001E-2</v>
      </c>
      <c r="C129" s="14">
        <v>2.4073000000000001E-2</v>
      </c>
      <c r="D129" s="14">
        <v>2.9239999999999999E-3</v>
      </c>
      <c r="E129" s="14">
        <v>-6.0988000000000001E-2</v>
      </c>
      <c r="F129" s="14">
        <v>-0.119824</v>
      </c>
      <c r="G129" s="14">
        <v>-0.139846</v>
      </c>
      <c r="H129" s="14">
        <v>-0.15456300000000001</v>
      </c>
      <c r="I129" s="14">
        <v>-0.17421</v>
      </c>
      <c r="J129" s="14">
        <v>-0.18398500000000001</v>
      </c>
      <c r="K129" s="14">
        <v>-0.216893</v>
      </c>
      <c r="L129" s="14">
        <v>-0.217724</v>
      </c>
      <c r="M129" s="14">
        <v>-0.143763</v>
      </c>
      <c r="N129" s="14">
        <v>9.7109999999999991E-3</v>
      </c>
      <c r="O129" s="14">
        <v>2.4896999999999999E-2</v>
      </c>
      <c r="P129" s="14">
        <v>2.3636999999999998E-2</v>
      </c>
      <c r="Q129" s="14">
        <v>3.5374999999999997E-2</v>
      </c>
      <c r="R129" s="14">
        <v>1.1741E-2</v>
      </c>
      <c r="S129" s="14">
        <v>-6.5692E-2</v>
      </c>
      <c r="T129" s="14">
        <v>-0.19433800000000001</v>
      </c>
      <c r="U129" s="14">
        <v>-0.21854999999999999</v>
      </c>
      <c r="V129" s="14">
        <v>-0.203069</v>
      </c>
      <c r="W129" s="14">
        <v>-0.189112</v>
      </c>
      <c r="X129" s="14">
        <v>-0.180586</v>
      </c>
      <c r="Y129" s="14">
        <v>-0.17058799999999999</v>
      </c>
      <c r="Z129" s="14">
        <v>-0.157856</v>
      </c>
      <c r="AA129" s="14">
        <v>-0.11794</v>
      </c>
      <c r="AB129" s="14">
        <v>-3.9891000000000003E-2</v>
      </c>
      <c r="AC129" s="14">
        <v>3.6830000000000001E-3</v>
      </c>
      <c r="AD129" s="14">
        <v>-8.7024000000000004E-2</v>
      </c>
      <c r="AE129" s="14">
        <v>-0.17316200000000001</v>
      </c>
      <c r="AF129" s="14">
        <v>-0.26736700000000002</v>
      </c>
      <c r="AG129" s="14">
        <v>-0.30198799999999998</v>
      </c>
      <c r="AH129" s="14">
        <v>-0.30502600000000002</v>
      </c>
      <c r="AI129" s="14">
        <v>-0.30131599999999997</v>
      </c>
      <c r="AJ129" s="14">
        <v>-0.28231099999999998</v>
      </c>
      <c r="AK129" s="14">
        <v>-0.25306699999999999</v>
      </c>
      <c r="AL129" s="14">
        <v>-0.21987000000000001</v>
      </c>
      <c r="AM129" s="14">
        <v>-0.13980100000000001</v>
      </c>
      <c r="AN129" s="14">
        <v>-1.9659999999999999E-3</v>
      </c>
      <c r="AO129" s="14">
        <v>-5.7000000000000002E-3</v>
      </c>
      <c r="AP129" s="14">
        <v>-1.1304E-2</v>
      </c>
      <c r="AQ129" s="14">
        <v>1.6133000000000002E-2</v>
      </c>
      <c r="AR129" s="14">
        <v>-0.112945</v>
      </c>
      <c r="AS129" s="14">
        <v>-0.129717</v>
      </c>
      <c r="AT129" s="14">
        <v>-0.14175199999999999</v>
      </c>
      <c r="AU129" s="14">
        <v>-0.134661</v>
      </c>
      <c r="AV129" s="14">
        <v>-0.11312700000000001</v>
      </c>
      <c r="AW129" s="14">
        <v>-0.105532</v>
      </c>
      <c r="AX129" s="14">
        <v>-9.5869999999999997E-2</v>
      </c>
      <c r="AY129" s="14">
        <v>-9.3133999999999995E-2</v>
      </c>
      <c r="AZ129" s="14">
        <v>3.0322999999999999E-2</v>
      </c>
      <c r="BA129" s="14">
        <v>-2.8579999999999999E-3</v>
      </c>
      <c r="BB129" s="14">
        <v>7.8451000000000007E-2</v>
      </c>
      <c r="BC129" s="14">
        <v>-0.201573</v>
      </c>
      <c r="BD129" s="14">
        <v>-0.25768200000000002</v>
      </c>
      <c r="BE129" s="14">
        <v>-4.7400000000000003E-3</v>
      </c>
      <c r="BF129" s="14">
        <v>-2.617E-3</v>
      </c>
      <c r="BG129" s="14">
        <v>5.5545999999999998E-2</v>
      </c>
      <c r="BH129" s="14">
        <v>-6.2744999999999995E-2</v>
      </c>
      <c r="BI129" s="14">
        <v>-0.11859699999999999</v>
      </c>
      <c r="BJ129" s="14">
        <v>-0.15623500000000001</v>
      </c>
      <c r="BK129" s="14">
        <v>-0.157413</v>
      </c>
      <c r="BL129" s="14">
        <v>-0.176763</v>
      </c>
      <c r="BM129" s="14">
        <v>1.0810999999999999E-2</v>
      </c>
      <c r="BN129" s="14">
        <v>-2.3219E-2</v>
      </c>
      <c r="BO129" s="14">
        <v>-0.119767</v>
      </c>
      <c r="BP129" s="14">
        <v>-0.13134399999999999</v>
      </c>
      <c r="BQ129" s="14">
        <v>-0.16126299999999999</v>
      </c>
      <c r="BR129" s="14">
        <v>-0.16997100000000001</v>
      </c>
      <c r="BS129" s="14">
        <v>-0.17504600000000001</v>
      </c>
      <c r="BT129" s="14">
        <v>-0.17976200000000001</v>
      </c>
      <c r="BU129" s="14">
        <v>-0.15201000000000001</v>
      </c>
      <c r="BV129" s="14">
        <v>-0.170684</v>
      </c>
      <c r="BW129" s="14">
        <v>-0.15670500000000001</v>
      </c>
      <c r="BX129" s="14">
        <v>-0.14918500000000001</v>
      </c>
      <c r="BY129" s="14">
        <v>-2.0781000000000001E-2</v>
      </c>
      <c r="BZ129" s="14">
        <v>2.7643000000000001E-2</v>
      </c>
      <c r="CA129" s="14">
        <v>4.3921000000000002E-2</v>
      </c>
      <c r="CB129" s="14">
        <v>-1.5893000000000001E-2</v>
      </c>
      <c r="CC129" s="14">
        <v>-0.122114</v>
      </c>
      <c r="CD129" s="14">
        <v>-0.13927999999999999</v>
      </c>
      <c r="CE129" s="14">
        <v>-0.15831899999999999</v>
      </c>
      <c r="CF129" s="14">
        <v>-0.16545399999999999</v>
      </c>
      <c r="CG129" s="14">
        <v>-0.122124</v>
      </c>
      <c r="CH129" s="14">
        <v>7.0976999999999998E-2</v>
      </c>
      <c r="CI129" s="14">
        <v>9.4985E-2</v>
      </c>
      <c r="CJ129" s="14">
        <v>6.0652999999999999E-2</v>
      </c>
      <c r="CK129" s="14">
        <v>-6.8669999999999998E-3</v>
      </c>
      <c r="CL129" s="14">
        <v>-1.9543999999999999E-2</v>
      </c>
      <c r="CM129" s="14">
        <v>-2.7356999999999999E-2</v>
      </c>
      <c r="CN129" s="14">
        <v>-0.209397</v>
      </c>
      <c r="CO129" s="14">
        <v>-4.4828E-2</v>
      </c>
      <c r="CP129" s="14">
        <v>-8.8650000000000007E-2</v>
      </c>
      <c r="CQ129" s="14">
        <v>1.5838999999999999E-2</v>
      </c>
      <c r="CR129" s="14">
        <v>1.2087000000000001E-2</v>
      </c>
      <c r="CS129" s="14">
        <v>4.0792000000000002E-2</v>
      </c>
      <c r="CT129" s="14">
        <v>2.8379000000000001E-2</v>
      </c>
      <c r="CU129" s="14">
        <v>6.9034999999999999E-2</v>
      </c>
      <c r="CV129" s="14">
        <v>3.5408000000000002E-2</v>
      </c>
      <c r="CW129" s="14">
        <v>-1.5691E-2</v>
      </c>
      <c r="CX129" s="14">
        <v>-1.6622999999999999E-2</v>
      </c>
      <c r="CY129" s="14">
        <v>-2.682E-2</v>
      </c>
      <c r="CZ129" s="14">
        <v>-2.9101999999999999E-2</v>
      </c>
      <c r="DA129" s="14">
        <v>-2.7942999999999999E-2</v>
      </c>
      <c r="DB129" s="14">
        <v>-1.8706E-2</v>
      </c>
      <c r="DC129" s="14">
        <v>1.2999999999999999E-2</v>
      </c>
      <c r="DD129" s="14">
        <v>-2.019E-3</v>
      </c>
      <c r="DE129" s="14">
        <v>5.3340000000000002E-3</v>
      </c>
      <c r="DF129" s="14">
        <v>-0.128113</v>
      </c>
      <c r="DG129" s="14">
        <v>-4.5777999999999999E-2</v>
      </c>
      <c r="DH129" s="14">
        <v>-5.5310999999999999E-2</v>
      </c>
      <c r="DI129" s="14">
        <v>-2.4794E-2</v>
      </c>
      <c r="DJ129" s="14">
        <v>-2.3918999999999999E-2</v>
      </c>
      <c r="DK129" s="14">
        <v>-2.4666E-2</v>
      </c>
      <c r="DL129" s="14">
        <v>7.4413000000000007E-2</v>
      </c>
      <c r="DM129" s="14">
        <v>0.171847</v>
      </c>
      <c r="DN129" s="14">
        <v>-0.183588</v>
      </c>
      <c r="DO129" s="14">
        <v>-4.9797000000000001E-2</v>
      </c>
      <c r="DP129" s="14">
        <v>0.138406</v>
      </c>
      <c r="DQ129" s="14">
        <v>-3.9730000000000001E-2</v>
      </c>
      <c r="DR129" s="14">
        <v>0.155419</v>
      </c>
      <c r="DS129" s="14">
        <v>0.119615</v>
      </c>
      <c r="DT129" s="14">
        <v>-9.3519999999999992E-3</v>
      </c>
      <c r="DU129" s="14">
        <v>0.86863000000000001</v>
      </c>
      <c r="DV129" s="14">
        <v>1</v>
      </c>
      <c r="DW129" s="14">
        <v>0.85692800000000002</v>
      </c>
      <c r="DX129" s="14">
        <v>0.79979800000000001</v>
      </c>
      <c r="DY129" s="14">
        <v>0.73865400000000003</v>
      </c>
      <c r="DZ129" s="14">
        <v>0.73035799999999995</v>
      </c>
      <c r="EA129" s="14">
        <v>0.71011400000000002</v>
      </c>
      <c r="EB129" s="14">
        <v>0.67522899999999997</v>
      </c>
      <c r="EC129" s="14">
        <v>0.14949299999999999</v>
      </c>
      <c r="ED129" s="14">
        <v>-3.0450999999999999E-2</v>
      </c>
      <c r="EE129" s="35">
        <v>-2.7862920000000075</v>
      </c>
      <c r="EV129">
        <v>623</v>
      </c>
      <c r="EW129">
        <f t="shared" si="1"/>
        <v>3</v>
      </c>
    </row>
    <row r="130" spans="1:153" x14ac:dyDescent="0.2">
      <c r="A130" s="13">
        <v>622</v>
      </c>
      <c r="B130" s="9">
        <v>4.7683000000000003E-2</v>
      </c>
      <c r="C130" s="14">
        <v>4.8141000000000003E-2</v>
      </c>
      <c r="D130" s="14">
        <v>1.2496E-2</v>
      </c>
      <c r="E130" s="14">
        <v>-5.1816000000000001E-2</v>
      </c>
      <c r="F130" s="14">
        <v>-0.16259999999999999</v>
      </c>
      <c r="G130" s="14">
        <v>-0.19894000000000001</v>
      </c>
      <c r="H130" s="14">
        <v>-0.227212</v>
      </c>
      <c r="I130" s="14">
        <v>-0.25374999999999998</v>
      </c>
      <c r="J130" s="14">
        <v>-0.26747799999999999</v>
      </c>
      <c r="K130" s="14">
        <v>-0.26627400000000001</v>
      </c>
      <c r="L130" s="14">
        <v>-0.24459</v>
      </c>
      <c r="M130" s="14">
        <v>-0.14364299999999999</v>
      </c>
      <c r="N130" s="14">
        <v>2.2429999999999999E-2</v>
      </c>
      <c r="O130" s="14">
        <v>-1.2414E-2</v>
      </c>
      <c r="P130" s="14">
        <v>5.2830000000000004E-3</v>
      </c>
      <c r="Q130" s="14">
        <v>-1.2571000000000001E-2</v>
      </c>
      <c r="R130" s="14">
        <v>-1.9813999999999998E-2</v>
      </c>
      <c r="S130" s="14">
        <v>-0.124489</v>
      </c>
      <c r="T130" s="14">
        <v>-0.24365999999999999</v>
      </c>
      <c r="U130" s="14">
        <v>-0.28447099999999997</v>
      </c>
      <c r="V130" s="14">
        <v>-0.27412999999999998</v>
      </c>
      <c r="W130" s="14">
        <v>-0.265793</v>
      </c>
      <c r="X130" s="14">
        <v>-0.25858199999999998</v>
      </c>
      <c r="Y130" s="14">
        <v>-0.24571100000000001</v>
      </c>
      <c r="Z130" s="14">
        <v>-0.21829200000000001</v>
      </c>
      <c r="AA130" s="14">
        <v>-0.157802</v>
      </c>
      <c r="AB130" s="14">
        <v>-1.7774999999999999E-2</v>
      </c>
      <c r="AC130" s="14">
        <v>-1.1096999999999999E-2</v>
      </c>
      <c r="AD130" s="14">
        <v>-5.3466E-2</v>
      </c>
      <c r="AE130" s="14">
        <v>-0.20074</v>
      </c>
      <c r="AF130" s="14">
        <v>-0.28842699999999999</v>
      </c>
      <c r="AG130" s="14">
        <v>-0.32364700000000002</v>
      </c>
      <c r="AH130" s="14">
        <v>-0.342885</v>
      </c>
      <c r="AI130" s="14">
        <v>-0.35045799999999999</v>
      </c>
      <c r="AJ130" s="14">
        <v>-0.33601300000000001</v>
      </c>
      <c r="AK130" s="14">
        <v>-0.30532599999999999</v>
      </c>
      <c r="AL130" s="14">
        <v>-0.27448099999999998</v>
      </c>
      <c r="AM130" s="14">
        <v>-0.18754299999999999</v>
      </c>
      <c r="AN130" s="14">
        <v>3.7610999999999999E-2</v>
      </c>
      <c r="AO130" s="14">
        <v>1.6174000000000001E-2</v>
      </c>
      <c r="AP130" s="14">
        <v>-7.7460000000000003E-3</v>
      </c>
      <c r="AQ130" s="14">
        <v>3.5208000000000003E-2</v>
      </c>
      <c r="AR130" s="14">
        <v>-0.122269</v>
      </c>
      <c r="AS130" s="14">
        <v>-0.13329299999999999</v>
      </c>
      <c r="AT130" s="14">
        <v>-0.15699399999999999</v>
      </c>
      <c r="AU130" s="14">
        <v>-0.165244</v>
      </c>
      <c r="AV130" s="14">
        <v>-0.16034799999999999</v>
      </c>
      <c r="AW130" s="14">
        <v>-0.157361</v>
      </c>
      <c r="AX130" s="14">
        <v>-0.15221199999999999</v>
      </c>
      <c r="AY130" s="14">
        <v>-0.152833</v>
      </c>
      <c r="AZ130" s="14">
        <v>4.9701000000000002E-2</v>
      </c>
      <c r="BA130" s="14">
        <v>-2.5916999999999999E-2</v>
      </c>
      <c r="BB130" s="14">
        <v>4.2465000000000003E-2</v>
      </c>
      <c r="BC130" s="14">
        <v>-0.21764800000000001</v>
      </c>
      <c r="BD130" s="14">
        <v>-0.27117599999999997</v>
      </c>
      <c r="BE130" s="14">
        <v>-4.0179999999999999E-3</v>
      </c>
      <c r="BF130" s="14">
        <v>-2.2929999999999999E-3</v>
      </c>
      <c r="BG130" s="14">
        <v>4.607E-2</v>
      </c>
      <c r="BH130" s="14">
        <v>-7.2694999999999996E-2</v>
      </c>
      <c r="BI130" s="14">
        <v>-0.17455200000000001</v>
      </c>
      <c r="BJ130" s="14">
        <v>-0.20186399999999999</v>
      </c>
      <c r="BK130" s="14">
        <v>-0.20105500000000001</v>
      </c>
      <c r="BL130" s="14">
        <v>-0.20813899999999999</v>
      </c>
      <c r="BM130" s="14">
        <v>6.6771999999999998E-2</v>
      </c>
      <c r="BN130" s="14">
        <v>6.8100000000000001E-3</v>
      </c>
      <c r="BO130" s="14">
        <v>-9.0120000000000006E-2</v>
      </c>
      <c r="BP130" s="14">
        <v>-0.154279</v>
      </c>
      <c r="BQ130" s="14">
        <v>-0.213756</v>
      </c>
      <c r="BR130" s="14">
        <v>-0.23433200000000001</v>
      </c>
      <c r="BS130" s="14">
        <v>-0.25733800000000001</v>
      </c>
      <c r="BT130" s="14">
        <v>-0.274368</v>
      </c>
      <c r="BU130" s="14">
        <v>-0.24685099999999999</v>
      </c>
      <c r="BV130" s="14">
        <v>-0.266816</v>
      </c>
      <c r="BW130" s="14">
        <v>-0.24825700000000001</v>
      </c>
      <c r="BX130" s="14">
        <v>-0.240837</v>
      </c>
      <c r="BY130" s="14">
        <v>-5.5451E-2</v>
      </c>
      <c r="BZ130" s="14">
        <v>-4.7170999999999998E-2</v>
      </c>
      <c r="CA130" s="14">
        <v>3.78E-2</v>
      </c>
      <c r="CB130" s="14">
        <v>-4.6156999999999997E-2</v>
      </c>
      <c r="CC130" s="14">
        <v>-0.16061500000000001</v>
      </c>
      <c r="CD130" s="14">
        <v>-0.162634</v>
      </c>
      <c r="CE130" s="14">
        <v>-0.19591700000000001</v>
      </c>
      <c r="CF130" s="14">
        <v>-0.19672500000000001</v>
      </c>
      <c r="CG130" s="14">
        <v>-0.15588199999999999</v>
      </c>
      <c r="CH130" s="14">
        <v>0.13517199999999999</v>
      </c>
      <c r="CI130" s="14">
        <v>0.13546800000000001</v>
      </c>
      <c r="CJ130" s="14">
        <v>6.4193E-2</v>
      </c>
      <c r="CK130" s="14">
        <v>-2.8663000000000001E-2</v>
      </c>
      <c r="CL130" s="14">
        <v>-7.3430999999999996E-2</v>
      </c>
      <c r="CM130" s="14">
        <v>-9.6204999999999999E-2</v>
      </c>
      <c r="CN130" s="14">
        <v>-0.29440100000000002</v>
      </c>
      <c r="CO130" s="14">
        <v>-7.4552999999999994E-2</v>
      </c>
      <c r="CP130" s="14">
        <v>-4.8307000000000003E-2</v>
      </c>
      <c r="CQ130" s="14">
        <v>5.1211E-2</v>
      </c>
      <c r="CR130" s="14">
        <v>-1.1285E-2</v>
      </c>
      <c r="CS130" s="14">
        <v>7.6562000000000005E-2</v>
      </c>
      <c r="CT130" s="14">
        <v>9.2760999999999996E-2</v>
      </c>
      <c r="CU130" s="14">
        <v>9.2814999999999995E-2</v>
      </c>
      <c r="CV130" s="14">
        <v>7.5683E-2</v>
      </c>
      <c r="CW130" s="14">
        <v>-2.6289999999999998E-3</v>
      </c>
      <c r="CX130" s="14">
        <v>-6.2700000000000004E-3</v>
      </c>
      <c r="CY130" s="14">
        <v>-1.7708000000000002E-2</v>
      </c>
      <c r="CZ130" s="14">
        <v>-2.7519999999999999E-2</v>
      </c>
      <c r="DA130" s="14">
        <v>-2.2803E-2</v>
      </c>
      <c r="DB130" s="14">
        <v>-6.5030000000000001E-3</v>
      </c>
      <c r="DC130" s="14">
        <v>9.7719999999999994E-3</v>
      </c>
      <c r="DD130" s="14">
        <v>2.4719999999999998E-3</v>
      </c>
      <c r="DE130" s="14">
        <v>-3.1990999999999999E-2</v>
      </c>
      <c r="DF130" s="14">
        <v>-0.110064</v>
      </c>
      <c r="DG130" s="14">
        <v>1.7652000000000001E-2</v>
      </c>
      <c r="DH130" s="14">
        <v>-3.3600999999999999E-2</v>
      </c>
      <c r="DI130" s="14">
        <v>-5.1256999999999997E-2</v>
      </c>
      <c r="DJ130" s="14">
        <v>-5.1882999999999999E-2</v>
      </c>
      <c r="DK130" s="14">
        <v>-1.1974E-2</v>
      </c>
      <c r="DL130" s="14">
        <v>5.7200000000000003E-3</v>
      </c>
      <c r="DM130" s="14">
        <v>0.14918999999999999</v>
      </c>
      <c r="DN130" s="14">
        <v>-0.20241100000000001</v>
      </c>
      <c r="DO130" s="14">
        <v>-3.5295E-2</v>
      </c>
      <c r="DP130" s="14">
        <v>0.113652</v>
      </c>
      <c r="DQ130" s="14">
        <v>-0.100406</v>
      </c>
      <c r="DR130" s="14">
        <v>0.165072</v>
      </c>
      <c r="DS130" s="14">
        <v>9.4926999999999997E-2</v>
      </c>
      <c r="DT130" s="14">
        <v>-1.176E-3</v>
      </c>
      <c r="DU130" s="14">
        <v>0.74528300000000003</v>
      </c>
      <c r="DV130" s="14">
        <v>0.85692800000000002</v>
      </c>
      <c r="DW130" s="14">
        <v>1</v>
      </c>
      <c r="DX130" s="14">
        <v>0.92898499999999995</v>
      </c>
      <c r="DY130" s="14">
        <v>0.89041700000000001</v>
      </c>
      <c r="DZ130" s="14">
        <v>0.85394300000000001</v>
      </c>
      <c r="EA130" s="14">
        <v>0.828901</v>
      </c>
      <c r="EB130" s="14">
        <v>0.79947000000000001</v>
      </c>
      <c r="EC130" s="14">
        <v>0.13767199999999999</v>
      </c>
      <c r="ED130" s="14">
        <v>1.8707000000000001E-2</v>
      </c>
      <c r="EE130" s="35">
        <v>-4.984117000000003</v>
      </c>
      <c r="EV130">
        <v>624</v>
      </c>
      <c r="EW130">
        <f t="shared" si="1"/>
        <v>2</v>
      </c>
    </row>
    <row r="131" spans="1:153" x14ac:dyDescent="0.2">
      <c r="A131" s="13">
        <v>623</v>
      </c>
      <c r="B131" s="9">
        <v>2.9551000000000001E-2</v>
      </c>
      <c r="C131" s="14">
        <v>2.8669E-2</v>
      </c>
      <c r="D131" s="14">
        <v>5.2480000000000001E-3</v>
      </c>
      <c r="E131" s="14">
        <v>-4.7975999999999998E-2</v>
      </c>
      <c r="F131" s="14">
        <v>-0.14601</v>
      </c>
      <c r="G131" s="14">
        <v>-0.181703</v>
      </c>
      <c r="H131" s="14">
        <v>-0.21624499999999999</v>
      </c>
      <c r="I131" s="14">
        <v>-0.25054199999999999</v>
      </c>
      <c r="J131" s="14">
        <v>-0.26822299999999999</v>
      </c>
      <c r="K131" s="14">
        <v>-0.26691799999999999</v>
      </c>
      <c r="L131" s="14">
        <v>-0.23977000000000001</v>
      </c>
      <c r="M131" s="14">
        <v>-0.13911499999999999</v>
      </c>
      <c r="N131" s="14">
        <v>2.1266E-2</v>
      </c>
      <c r="O131" s="14">
        <v>4.7939999999999997E-3</v>
      </c>
      <c r="P131" s="14">
        <v>1.9043999999999998E-2</v>
      </c>
      <c r="Q131" s="14">
        <v>3.3300999999999997E-2</v>
      </c>
      <c r="R131" s="14">
        <v>1.6233000000000001E-2</v>
      </c>
      <c r="S131" s="14">
        <v>-0.105534</v>
      </c>
      <c r="T131" s="14">
        <v>-0.253861</v>
      </c>
      <c r="U131" s="14">
        <v>-0.27859699999999998</v>
      </c>
      <c r="V131" s="14">
        <v>-0.26682299999999998</v>
      </c>
      <c r="W131" s="14">
        <v>-0.25691399999999998</v>
      </c>
      <c r="X131" s="14">
        <v>-0.24709200000000001</v>
      </c>
      <c r="Y131" s="14">
        <v>-0.23306099999999999</v>
      </c>
      <c r="Z131" s="14">
        <v>-0.21020800000000001</v>
      </c>
      <c r="AA131" s="14">
        <v>-0.158885</v>
      </c>
      <c r="AB131" s="14">
        <v>7.3920000000000001E-3</v>
      </c>
      <c r="AC131" s="14">
        <v>-1.4302E-2</v>
      </c>
      <c r="AD131" s="14">
        <v>-4.0792000000000002E-2</v>
      </c>
      <c r="AE131" s="14">
        <v>-0.206818</v>
      </c>
      <c r="AF131" s="14">
        <v>-0.30021599999999998</v>
      </c>
      <c r="AG131" s="14">
        <v>-0.32896399999999998</v>
      </c>
      <c r="AH131" s="14">
        <v>-0.34346900000000002</v>
      </c>
      <c r="AI131" s="14">
        <v>-0.345219</v>
      </c>
      <c r="AJ131" s="14">
        <v>-0.323208</v>
      </c>
      <c r="AK131" s="14">
        <v>-0.29535400000000001</v>
      </c>
      <c r="AL131" s="14">
        <v>-0.26784000000000002</v>
      </c>
      <c r="AM131" s="14">
        <v>-0.19233500000000001</v>
      </c>
      <c r="AN131" s="14">
        <v>2.1441999999999999E-2</v>
      </c>
      <c r="AO131" s="14">
        <v>1.9980999999999999E-2</v>
      </c>
      <c r="AP131" s="14">
        <v>4.0039999999999997E-3</v>
      </c>
      <c r="AQ131" s="14">
        <v>2.8229000000000001E-2</v>
      </c>
      <c r="AR131" s="14">
        <v>-0.101951</v>
      </c>
      <c r="AS131" s="14">
        <v>-0.119409</v>
      </c>
      <c r="AT131" s="14">
        <v>-0.150672</v>
      </c>
      <c r="AU131" s="14">
        <v>-0.16300600000000001</v>
      </c>
      <c r="AV131" s="14">
        <v>-0.162358</v>
      </c>
      <c r="AW131" s="14">
        <v>-0.16483600000000001</v>
      </c>
      <c r="AX131" s="14">
        <v>-0.16062100000000001</v>
      </c>
      <c r="AY131" s="14">
        <v>-0.16467200000000001</v>
      </c>
      <c r="AZ131" s="14">
        <v>5.1484000000000002E-2</v>
      </c>
      <c r="BA131" s="14">
        <v>-3.4028000000000003E-2</v>
      </c>
      <c r="BB131" s="14">
        <v>1.5681E-2</v>
      </c>
      <c r="BC131" s="14">
        <v>-0.21043799999999999</v>
      </c>
      <c r="BD131" s="14">
        <v>-0.263374</v>
      </c>
      <c r="BE131" s="14">
        <v>-5.0778999999999998E-2</v>
      </c>
      <c r="BF131" s="14">
        <v>-5.4920000000000004E-3</v>
      </c>
      <c r="BG131" s="14">
        <v>8.2695000000000005E-2</v>
      </c>
      <c r="BH131" s="14">
        <v>-8.5152000000000005E-2</v>
      </c>
      <c r="BI131" s="14">
        <v>-0.18808900000000001</v>
      </c>
      <c r="BJ131" s="14">
        <v>-0.20558899999999999</v>
      </c>
      <c r="BK131" s="14">
        <v>-0.19176399999999999</v>
      </c>
      <c r="BL131" s="14">
        <v>-0.20361799999999999</v>
      </c>
      <c r="BM131" s="14">
        <v>9.1403999999999999E-2</v>
      </c>
      <c r="BN131" s="14">
        <v>1.5350000000000001E-2</v>
      </c>
      <c r="BO131" s="14">
        <v>-8.3298999999999998E-2</v>
      </c>
      <c r="BP131" s="14">
        <v>-0.15703</v>
      </c>
      <c r="BQ131" s="14">
        <v>-0.21321899999999999</v>
      </c>
      <c r="BR131" s="14">
        <v>-0.23827400000000001</v>
      </c>
      <c r="BS131" s="14">
        <v>-0.26593600000000001</v>
      </c>
      <c r="BT131" s="14">
        <v>-0.28094400000000003</v>
      </c>
      <c r="BU131" s="14">
        <v>-0.27611599999999997</v>
      </c>
      <c r="BV131" s="14">
        <v>-0.27551399999999998</v>
      </c>
      <c r="BW131" s="14">
        <v>-0.250419</v>
      </c>
      <c r="BX131" s="14">
        <v>-0.24881500000000001</v>
      </c>
      <c r="BY131" s="14">
        <v>-1.2917E-2</v>
      </c>
      <c r="BZ131" s="14">
        <v>-1.3457999999999999E-2</v>
      </c>
      <c r="CA131" s="14">
        <v>3.814E-2</v>
      </c>
      <c r="CB131" s="14">
        <v>-1.7108000000000002E-2</v>
      </c>
      <c r="CC131" s="14">
        <v>-0.15775500000000001</v>
      </c>
      <c r="CD131" s="14">
        <v>-0.17402200000000001</v>
      </c>
      <c r="CE131" s="14">
        <v>-0.20807999999999999</v>
      </c>
      <c r="CF131" s="14">
        <v>-0.19932</v>
      </c>
      <c r="CG131" s="14">
        <v>-0.18216299999999999</v>
      </c>
      <c r="CH131" s="14">
        <v>0.140402</v>
      </c>
      <c r="CI131" s="14">
        <v>0.13817099999999999</v>
      </c>
      <c r="CJ131" s="14">
        <v>4.6646E-2</v>
      </c>
      <c r="CK131" s="14">
        <v>-2.7854E-2</v>
      </c>
      <c r="CL131" s="14">
        <v>-7.0140999999999995E-2</v>
      </c>
      <c r="CM131" s="14">
        <v>-9.0824000000000002E-2</v>
      </c>
      <c r="CN131" s="14">
        <v>-0.28591499999999997</v>
      </c>
      <c r="CO131" s="14">
        <v>-6.3913999999999999E-2</v>
      </c>
      <c r="CP131" s="14">
        <v>-1.324E-2</v>
      </c>
      <c r="CQ131" s="14">
        <v>3.7107000000000001E-2</v>
      </c>
      <c r="CR131" s="14">
        <v>2.1444000000000001E-2</v>
      </c>
      <c r="CS131" s="14">
        <v>5.0521000000000003E-2</v>
      </c>
      <c r="CT131" s="14">
        <v>7.2321999999999997E-2</v>
      </c>
      <c r="CU131" s="14">
        <v>6.9727999999999998E-2</v>
      </c>
      <c r="CV131" s="14">
        <v>4.3431999999999998E-2</v>
      </c>
      <c r="CW131" s="14">
        <v>3.1392000000000003E-2</v>
      </c>
      <c r="CX131" s="14">
        <v>2.5819999999999999E-2</v>
      </c>
      <c r="CY131" s="14">
        <v>1.2619999999999999E-2</v>
      </c>
      <c r="CZ131" s="14">
        <v>7.5180000000000004E-3</v>
      </c>
      <c r="DA131" s="14">
        <v>1.5692000000000001E-2</v>
      </c>
      <c r="DB131" s="14">
        <v>-9.7800000000000005E-3</v>
      </c>
      <c r="DC131" s="14">
        <v>2.9256000000000001E-2</v>
      </c>
      <c r="DD131" s="14">
        <v>2.8697E-2</v>
      </c>
      <c r="DE131" s="14">
        <v>2.2445E-2</v>
      </c>
      <c r="DF131" s="14">
        <v>-8.3308999999999994E-2</v>
      </c>
      <c r="DG131" s="14">
        <v>1.7731E-2</v>
      </c>
      <c r="DH131" s="14">
        <v>2.0808E-2</v>
      </c>
      <c r="DI131" s="14">
        <v>-7.4379000000000001E-2</v>
      </c>
      <c r="DJ131" s="14">
        <v>-7.5937000000000004E-2</v>
      </c>
      <c r="DK131" s="14">
        <v>-2.1080000000000001E-3</v>
      </c>
      <c r="DL131" s="14">
        <v>-5.9919999999999999E-3</v>
      </c>
      <c r="DM131" s="14">
        <v>0.18219299999999999</v>
      </c>
      <c r="DN131" s="14">
        <v>-0.198661</v>
      </c>
      <c r="DO131" s="14">
        <v>-4.2188999999999997E-2</v>
      </c>
      <c r="DP131" s="14">
        <v>0.12479800000000001</v>
      </c>
      <c r="DQ131" s="14">
        <v>-0.101884</v>
      </c>
      <c r="DR131" s="14">
        <v>0.16201199999999999</v>
      </c>
      <c r="DS131" s="14">
        <v>0.101509</v>
      </c>
      <c r="DT131" s="14">
        <v>-1.2737999999999999E-2</v>
      </c>
      <c r="DU131" s="14">
        <v>0.67369299999999999</v>
      </c>
      <c r="DV131" s="14">
        <v>0.79979800000000001</v>
      </c>
      <c r="DW131" s="14">
        <v>0.92898499999999995</v>
      </c>
      <c r="DX131" s="14">
        <v>1</v>
      </c>
      <c r="DY131" s="14">
        <v>0.96083099999999999</v>
      </c>
      <c r="DZ131" s="14">
        <v>0.93663099999999999</v>
      </c>
      <c r="EA131" s="14">
        <v>0.91033399999999998</v>
      </c>
      <c r="EB131" s="14">
        <v>0.87951599999999996</v>
      </c>
      <c r="EC131" s="14">
        <v>0.14636199999999999</v>
      </c>
      <c r="ED131" s="14">
        <v>-9.7190000000000002E-3</v>
      </c>
      <c r="EE131" s="35">
        <v>-4.3024930000000037</v>
      </c>
      <c r="EV131">
        <v>625</v>
      </c>
      <c r="EW131">
        <f t="shared" si="1"/>
        <v>2</v>
      </c>
    </row>
    <row r="132" spans="1:153" x14ac:dyDescent="0.2">
      <c r="A132" s="13">
        <v>624</v>
      </c>
      <c r="B132" s="9">
        <v>1.4069E-2</v>
      </c>
      <c r="C132" s="14">
        <v>1.4696000000000001E-2</v>
      </c>
      <c r="D132" s="14">
        <v>-8.2319999999999997E-3</v>
      </c>
      <c r="E132" s="14">
        <v>-6.0396999999999999E-2</v>
      </c>
      <c r="F132" s="14">
        <v>-0.18088799999999999</v>
      </c>
      <c r="G132" s="14">
        <v>-0.22053900000000001</v>
      </c>
      <c r="H132" s="14">
        <v>-0.26222899999999999</v>
      </c>
      <c r="I132" s="14">
        <v>-0.30216100000000001</v>
      </c>
      <c r="J132" s="14">
        <v>-0.32327</v>
      </c>
      <c r="K132" s="14">
        <v>-0.31025799999999998</v>
      </c>
      <c r="L132" s="14">
        <v>-0.28246500000000002</v>
      </c>
      <c r="M132" s="14">
        <v>-0.186775</v>
      </c>
      <c r="N132" s="14">
        <v>4.5258E-2</v>
      </c>
      <c r="O132" s="14">
        <v>-8.5850000000000006E-3</v>
      </c>
      <c r="P132" s="14">
        <v>2.9812000000000002E-2</v>
      </c>
      <c r="Q132" s="14">
        <v>3.9313000000000001E-2</v>
      </c>
      <c r="R132" s="14">
        <v>7.136E-3</v>
      </c>
      <c r="S132" s="14">
        <v>-0.144341</v>
      </c>
      <c r="T132" s="14">
        <v>-0.28957899999999998</v>
      </c>
      <c r="U132" s="14">
        <v>-0.31525500000000001</v>
      </c>
      <c r="V132" s="14">
        <v>-0.305643</v>
      </c>
      <c r="W132" s="14">
        <v>-0.30037900000000001</v>
      </c>
      <c r="X132" s="14">
        <v>-0.29126800000000003</v>
      </c>
      <c r="Y132" s="14">
        <v>-0.27103899999999997</v>
      </c>
      <c r="Z132" s="14">
        <v>-0.250807</v>
      </c>
      <c r="AA132" s="14">
        <v>-0.20111499999999999</v>
      </c>
      <c r="AB132" s="14">
        <v>-1.3642E-2</v>
      </c>
      <c r="AC132" s="14">
        <v>-3.3208000000000001E-2</v>
      </c>
      <c r="AD132" s="14">
        <v>-3.6178000000000002E-2</v>
      </c>
      <c r="AE132" s="14">
        <v>-0.213919</v>
      </c>
      <c r="AF132" s="14">
        <v>-0.31901400000000002</v>
      </c>
      <c r="AG132" s="14">
        <v>-0.34897400000000001</v>
      </c>
      <c r="AH132" s="14">
        <v>-0.361377</v>
      </c>
      <c r="AI132" s="14">
        <v>-0.36181400000000002</v>
      </c>
      <c r="AJ132" s="14">
        <v>-0.33432299999999998</v>
      </c>
      <c r="AK132" s="14">
        <v>-0.30632900000000002</v>
      </c>
      <c r="AL132" s="14">
        <v>-0.27557500000000001</v>
      </c>
      <c r="AM132" s="14">
        <v>-0.20173199999999999</v>
      </c>
      <c r="AN132" s="14">
        <v>2.3163E-2</v>
      </c>
      <c r="AO132" s="14">
        <v>1.2662E-2</v>
      </c>
      <c r="AP132" s="14">
        <v>-7.0939999999999996E-3</v>
      </c>
      <c r="AQ132" s="14">
        <v>2.0636999999999999E-2</v>
      </c>
      <c r="AR132" s="14">
        <v>-0.109178</v>
      </c>
      <c r="AS132" s="14">
        <v>-0.12092600000000001</v>
      </c>
      <c r="AT132" s="14">
        <v>-0.155255</v>
      </c>
      <c r="AU132" s="14">
        <v>-0.17125699999999999</v>
      </c>
      <c r="AV132" s="14">
        <v>-0.17780599999999999</v>
      </c>
      <c r="AW132" s="14">
        <v>-0.181091</v>
      </c>
      <c r="AX132" s="14">
        <v>-0.176679</v>
      </c>
      <c r="AY132" s="14">
        <v>-0.18162</v>
      </c>
      <c r="AZ132" s="14">
        <v>7.4283000000000002E-2</v>
      </c>
      <c r="BA132" s="14">
        <v>-3.2363000000000003E-2</v>
      </c>
      <c r="BB132" s="14">
        <v>1.596E-3</v>
      </c>
      <c r="BC132" s="14">
        <v>-0.24190600000000001</v>
      </c>
      <c r="BD132" s="14">
        <v>-0.297398</v>
      </c>
      <c r="BE132" s="14">
        <v>2.9E-4</v>
      </c>
      <c r="BF132" s="14">
        <v>4.7489999999999997E-3</v>
      </c>
      <c r="BG132" s="14">
        <v>6.2198000000000003E-2</v>
      </c>
      <c r="BH132" s="14">
        <v>-7.8501000000000001E-2</v>
      </c>
      <c r="BI132" s="14">
        <v>-0.22459000000000001</v>
      </c>
      <c r="BJ132" s="14">
        <v>-0.238339</v>
      </c>
      <c r="BK132" s="14">
        <v>-0.22486900000000001</v>
      </c>
      <c r="BL132" s="14">
        <v>-0.23235600000000001</v>
      </c>
      <c r="BM132" s="14">
        <v>9.3482999999999997E-2</v>
      </c>
      <c r="BN132" s="14">
        <v>1.2148000000000001E-2</v>
      </c>
      <c r="BO132" s="14">
        <v>-0.109151</v>
      </c>
      <c r="BP132" s="14">
        <v>-0.19190399999999999</v>
      </c>
      <c r="BQ132" s="14">
        <v>-0.25614900000000002</v>
      </c>
      <c r="BR132" s="14">
        <v>-0.28831499999999999</v>
      </c>
      <c r="BS132" s="14">
        <v>-0.31600899999999998</v>
      </c>
      <c r="BT132" s="14">
        <v>-0.33516400000000002</v>
      </c>
      <c r="BU132" s="14">
        <v>-0.33442899999999998</v>
      </c>
      <c r="BV132" s="14">
        <v>-0.33713199999999999</v>
      </c>
      <c r="BW132" s="14">
        <v>-0.31556000000000001</v>
      </c>
      <c r="BX132" s="14">
        <v>-0.310778</v>
      </c>
      <c r="BY132" s="14">
        <v>1.7242E-2</v>
      </c>
      <c r="BZ132" s="14">
        <v>-6.6600000000000003E-4</v>
      </c>
      <c r="CA132" s="14">
        <v>3.8627000000000002E-2</v>
      </c>
      <c r="CB132" s="14">
        <v>-5.3319999999999999E-3</v>
      </c>
      <c r="CC132" s="14">
        <v>-0.15429000000000001</v>
      </c>
      <c r="CD132" s="14">
        <v>-0.16922799999999999</v>
      </c>
      <c r="CE132" s="14">
        <v>-0.204343</v>
      </c>
      <c r="CF132" s="14">
        <v>-0.20174400000000001</v>
      </c>
      <c r="CG132" s="14">
        <v>-0.20436799999999999</v>
      </c>
      <c r="CH132" s="14">
        <v>0.14583599999999999</v>
      </c>
      <c r="CI132" s="14">
        <v>0.15110599999999999</v>
      </c>
      <c r="CJ132" s="14">
        <v>2.2172999999999998E-2</v>
      </c>
      <c r="CK132" s="14">
        <v>-5.2776999999999998E-2</v>
      </c>
      <c r="CL132" s="14">
        <v>-8.7837999999999999E-2</v>
      </c>
      <c r="CM132" s="14">
        <v>-0.107585</v>
      </c>
      <c r="CN132" s="14">
        <v>-0.33332299999999998</v>
      </c>
      <c r="CO132" s="14">
        <v>-7.1979000000000001E-2</v>
      </c>
      <c r="CP132" s="14">
        <v>2.8530000000000001E-3</v>
      </c>
      <c r="CQ132" s="14">
        <v>4.6677000000000003E-2</v>
      </c>
      <c r="CR132" s="14">
        <v>3.2985E-2</v>
      </c>
      <c r="CS132" s="14">
        <v>3.8446000000000001E-2</v>
      </c>
      <c r="CT132" s="14">
        <v>5.5030000000000003E-2</v>
      </c>
      <c r="CU132" s="14">
        <v>5.3284999999999999E-2</v>
      </c>
      <c r="CV132" s="14">
        <v>2.2599999999999999E-2</v>
      </c>
      <c r="CW132" s="14">
        <v>4.1285000000000002E-2</v>
      </c>
      <c r="CX132" s="14">
        <v>3.3612000000000003E-2</v>
      </c>
      <c r="CY132" s="14">
        <v>1.9441E-2</v>
      </c>
      <c r="CZ132" s="14">
        <v>1.7818000000000001E-2</v>
      </c>
      <c r="DA132" s="14">
        <v>2.4684000000000001E-2</v>
      </c>
      <c r="DB132" s="14">
        <v>-2.4209000000000001E-2</v>
      </c>
      <c r="DC132" s="14">
        <v>5.7949999999999998E-3</v>
      </c>
      <c r="DD132" s="14">
        <v>3.0079999999999998E-3</v>
      </c>
      <c r="DE132" s="14">
        <v>1.9998999999999999E-2</v>
      </c>
      <c r="DF132" s="14">
        <v>-7.2399000000000005E-2</v>
      </c>
      <c r="DG132" s="14">
        <v>6.2135999999999997E-2</v>
      </c>
      <c r="DH132" s="14">
        <v>3.0369E-2</v>
      </c>
      <c r="DI132" s="14">
        <v>-8.9291999999999996E-2</v>
      </c>
      <c r="DJ132" s="14">
        <v>-9.0900999999999996E-2</v>
      </c>
      <c r="DK132" s="14">
        <v>2.2013999999999999E-2</v>
      </c>
      <c r="DL132" s="14">
        <v>-5.8522999999999999E-2</v>
      </c>
      <c r="DM132" s="14">
        <v>0.16266</v>
      </c>
      <c r="DN132" s="14">
        <v>-0.202234</v>
      </c>
      <c r="DO132" s="14">
        <v>-3.1154000000000001E-2</v>
      </c>
      <c r="DP132" s="14">
        <v>0.11214200000000001</v>
      </c>
      <c r="DQ132" s="14">
        <v>-9.4575999999999993E-2</v>
      </c>
      <c r="DR132" s="14">
        <v>0.133992</v>
      </c>
      <c r="DS132" s="14">
        <v>9.3334E-2</v>
      </c>
      <c r="DT132" s="14">
        <v>6.3540000000000003E-3</v>
      </c>
      <c r="DU132" s="14">
        <v>0.62656199999999995</v>
      </c>
      <c r="DV132" s="14">
        <v>0.73865400000000003</v>
      </c>
      <c r="DW132" s="14">
        <v>0.89041700000000001</v>
      </c>
      <c r="DX132" s="14">
        <v>0.96083099999999999</v>
      </c>
      <c r="DY132" s="14">
        <v>1</v>
      </c>
      <c r="DZ132" s="14">
        <v>0.95201499999999994</v>
      </c>
      <c r="EA132" s="14">
        <v>0.92900099999999997</v>
      </c>
      <c r="EB132" s="14">
        <v>0.90759199999999995</v>
      </c>
      <c r="EC132" s="14">
        <v>0.19169600000000001</v>
      </c>
      <c r="ED132" s="14">
        <v>2.0609999999999999E-3</v>
      </c>
      <c r="EE132" s="35">
        <v>-6.1540649999999975</v>
      </c>
      <c r="EV132">
        <v>626</v>
      </c>
      <c r="EW132">
        <f t="shared" si="1"/>
        <v>2</v>
      </c>
    </row>
    <row r="133" spans="1:153" x14ac:dyDescent="0.2">
      <c r="A133" s="13">
        <v>625</v>
      </c>
      <c r="B133" s="9">
        <v>2.0072E-2</v>
      </c>
      <c r="C133" s="14">
        <v>1.2788000000000001E-2</v>
      </c>
      <c r="D133" s="14">
        <v>-1.0129000000000001E-2</v>
      </c>
      <c r="E133" s="14">
        <v>-6.3316999999999998E-2</v>
      </c>
      <c r="F133" s="14">
        <v>-0.17402799999999999</v>
      </c>
      <c r="G133" s="14">
        <v>-0.215197</v>
      </c>
      <c r="H133" s="14">
        <v>-0.25305299999999997</v>
      </c>
      <c r="I133" s="14">
        <v>-0.28822399999999998</v>
      </c>
      <c r="J133" s="14">
        <v>-0.31303500000000001</v>
      </c>
      <c r="K133" s="14">
        <v>-0.29717500000000002</v>
      </c>
      <c r="L133" s="14">
        <v>-0.26128499999999999</v>
      </c>
      <c r="M133" s="14">
        <v>-0.184029</v>
      </c>
      <c r="N133" s="14">
        <v>1.1041E-2</v>
      </c>
      <c r="O133" s="14">
        <v>2.101E-3</v>
      </c>
      <c r="P133" s="14">
        <v>2.35E-2</v>
      </c>
      <c r="Q133" s="14">
        <v>3.1708E-2</v>
      </c>
      <c r="R133" s="14">
        <v>2.2155999999999999E-2</v>
      </c>
      <c r="S133" s="14">
        <v>-0.126392</v>
      </c>
      <c r="T133" s="14">
        <v>-0.280829</v>
      </c>
      <c r="U133" s="14">
        <v>-0.30720999999999998</v>
      </c>
      <c r="V133" s="14">
        <v>-0.30251800000000001</v>
      </c>
      <c r="W133" s="14">
        <v>-0.29666900000000002</v>
      </c>
      <c r="X133" s="14">
        <v>-0.28676299999999999</v>
      </c>
      <c r="Y133" s="14">
        <v>-0.26982899999999999</v>
      </c>
      <c r="Z133" s="14">
        <v>-0.25064599999999998</v>
      </c>
      <c r="AA133" s="14">
        <v>-0.20253399999999999</v>
      </c>
      <c r="AB133" s="14">
        <v>-5.1465999999999998E-2</v>
      </c>
      <c r="AC133" s="14">
        <v>-3.2336999999999998E-2</v>
      </c>
      <c r="AD133" s="14">
        <v>-5.0791000000000003E-2</v>
      </c>
      <c r="AE133" s="14">
        <v>-0.199521</v>
      </c>
      <c r="AF133" s="14">
        <v>-0.30746099999999998</v>
      </c>
      <c r="AG133" s="14">
        <v>-0.33051799999999998</v>
      </c>
      <c r="AH133" s="14">
        <v>-0.34043499999999999</v>
      </c>
      <c r="AI133" s="14">
        <v>-0.33975499999999997</v>
      </c>
      <c r="AJ133" s="14">
        <v>-0.31463200000000002</v>
      </c>
      <c r="AK133" s="14">
        <v>-0.28731000000000001</v>
      </c>
      <c r="AL133" s="14">
        <v>-0.257241</v>
      </c>
      <c r="AM133" s="14">
        <v>-0.180838</v>
      </c>
      <c r="AN133" s="14">
        <v>-2.7012000000000001E-2</v>
      </c>
      <c r="AO133" s="14">
        <v>-1.1280999999999999E-2</v>
      </c>
      <c r="AP133" s="14">
        <v>-3.0064E-2</v>
      </c>
      <c r="AQ133" s="14">
        <v>3.7524000000000002E-2</v>
      </c>
      <c r="AR133" s="14">
        <v>-0.11341</v>
      </c>
      <c r="AS133" s="14">
        <v>-0.128917</v>
      </c>
      <c r="AT133" s="14">
        <v>-0.168709</v>
      </c>
      <c r="AU133" s="14">
        <v>-0.18303800000000001</v>
      </c>
      <c r="AV133" s="14">
        <v>-0.19143199999999999</v>
      </c>
      <c r="AW133" s="14">
        <v>-0.19442599999999999</v>
      </c>
      <c r="AX133" s="14">
        <v>-0.19023799999999999</v>
      </c>
      <c r="AY133" s="14">
        <v>-0.19506999999999999</v>
      </c>
      <c r="AZ133" s="14">
        <v>7.6834E-2</v>
      </c>
      <c r="BA133" s="14">
        <v>-3.8753999999999997E-2</v>
      </c>
      <c r="BB133" s="14">
        <v>2.1267000000000001E-2</v>
      </c>
      <c r="BC133" s="14">
        <v>-0.23710400000000001</v>
      </c>
      <c r="BD133" s="14">
        <v>-0.27938200000000002</v>
      </c>
      <c r="BE133" s="14">
        <v>-5.2103999999999998E-2</v>
      </c>
      <c r="BF133" s="14">
        <v>2.0986000000000001E-2</v>
      </c>
      <c r="BG133" s="14">
        <v>0.10320500000000001</v>
      </c>
      <c r="BH133" s="14">
        <v>-3.8107000000000002E-2</v>
      </c>
      <c r="BI133" s="14">
        <v>-0.21007799999999999</v>
      </c>
      <c r="BJ133" s="14">
        <v>-0.23474999999999999</v>
      </c>
      <c r="BK133" s="14">
        <v>-0.242315</v>
      </c>
      <c r="BL133" s="14">
        <v>-0.254805</v>
      </c>
      <c r="BM133" s="14">
        <v>0.112415</v>
      </c>
      <c r="BN133" s="14">
        <v>5.4372999999999998E-2</v>
      </c>
      <c r="BO133" s="14">
        <v>-7.5014999999999998E-2</v>
      </c>
      <c r="BP133" s="14">
        <v>-0.183225</v>
      </c>
      <c r="BQ133" s="14">
        <v>-0.26014700000000002</v>
      </c>
      <c r="BR133" s="14">
        <v>-0.29106700000000002</v>
      </c>
      <c r="BS133" s="14">
        <v>-0.322876</v>
      </c>
      <c r="BT133" s="14">
        <v>-0.34634599999999999</v>
      </c>
      <c r="BU133" s="14">
        <v>-0.34640599999999999</v>
      </c>
      <c r="BV133" s="14">
        <v>-0.34733999999999998</v>
      </c>
      <c r="BW133" s="14">
        <v>-0.32707399999999998</v>
      </c>
      <c r="BX133" s="14">
        <v>-0.33506799999999998</v>
      </c>
      <c r="BY133" s="14">
        <v>-8.7349999999999997E-3</v>
      </c>
      <c r="BZ133" s="14">
        <v>-2.0775999999999999E-2</v>
      </c>
      <c r="CA133" s="14">
        <v>3.4639999999999997E-2</v>
      </c>
      <c r="CB133" s="14">
        <v>-9.2980000000000007E-3</v>
      </c>
      <c r="CC133" s="14">
        <v>-0.17735500000000001</v>
      </c>
      <c r="CD133" s="14">
        <v>-0.18208099999999999</v>
      </c>
      <c r="CE133" s="14">
        <v>-0.21471399999999999</v>
      </c>
      <c r="CF133" s="14">
        <v>-0.20805899999999999</v>
      </c>
      <c r="CG133" s="14">
        <v>-0.198881</v>
      </c>
      <c r="CH133" s="14">
        <v>0.117613</v>
      </c>
      <c r="CI133" s="14">
        <v>0.102288</v>
      </c>
      <c r="CJ133" s="14">
        <v>-1.0468999999999999E-2</v>
      </c>
      <c r="CK133" s="14">
        <v>-7.3929999999999996E-2</v>
      </c>
      <c r="CL133" s="14">
        <v>-0.101674</v>
      </c>
      <c r="CM133" s="14">
        <v>-0.114733</v>
      </c>
      <c r="CN133" s="14">
        <v>-0.32657900000000001</v>
      </c>
      <c r="CO133" s="14">
        <v>-5.1480999999999999E-2</v>
      </c>
      <c r="CP133" s="14">
        <v>-1.277E-2</v>
      </c>
      <c r="CQ133" s="14">
        <v>4.0655999999999998E-2</v>
      </c>
      <c r="CR133" s="14">
        <v>4.4706000000000003E-2</v>
      </c>
      <c r="CS133" s="14">
        <v>-9.3679999999999996E-3</v>
      </c>
      <c r="CT133" s="14">
        <v>1.5351999999999999E-2</v>
      </c>
      <c r="CU133" s="14">
        <v>1.3754000000000001E-2</v>
      </c>
      <c r="CV133" s="14">
        <v>-4.8659999999999997E-3</v>
      </c>
      <c r="CW133" s="14">
        <v>3.0688E-2</v>
      </c>
      <c r="CX133" s="14">
        <v>1.8682000000000001E-2</v>
      </c>
      <c r="CY133" s="14">
        <v>9.8219999999999991E-3</v>
      </c>
      <c r="CZ133" s="14">
        <v>6.9210000000000001E-3</v>
      </c>
      <c r="DA133" s="14">
        <v>1.7547E-2</v>
      </c>
      <c r="DB133" s="14">
        <v>2.7231999999999999E-2</v>
      </c>
      <c r="DC133" s="14">
        <v>4.7805E-2</v>
      </c>
      <c r="DD133" s="14">
        <v>2.8490999999999999E-2</v>
      </c>
      <c r="DE133" s="14">
        <v>5.0888999999999997E-2</v>
      </c>
      <c r="DF133" s="14">
        <v>-7.8362000000000001E-2</v>
      </c>
      <c r="DG133" s="14">
        <v>4.1584999999999997E-2</v>
      </c>
      <c r="DH133" s="14">
        <v>2.5233999999999999E-2</v>
      </c>
      <c r="DI133" s="14">
        <v>-7.4088000000000001E-2</v>
      </c>
      <c r="DJ133" s="14">
        <v>-7.5412000000000007E-2</v>
      </c>
      <c r="DK133" s="14">
        <v>3.3537999999999998E-2</v>
      </c>
      <c r="DL133" s="14">
        <v>-1.4746E-2</v>
      </c>
      <c r="DM133" s="14">
        <v>0.169292</v>
      </c>
      <c r="DN133" s="14">
        <v>-0.193359</v>
      </c>
      <c r="DO133" s="14">
        <v>-5.4260999999999997E-2</v>
      </c>
      <c r="DP133" s="14">
        <v>0.12074600000000001</v>
      </c>
      <c r="DQ133" s="14">
        <v>-4.4545000000000001E-2</v>
      </c>
      <c r="DR133" s="14">
        <v>0.13083900000000001</v>
      </c>
      <c r="DS133" s="14">
        <v>0.10718900000000001</v>
      </c>
      <c r="DT133" s="14">
        <v>-3.7360000000000002E-3</v>
      </c>
      <c r="DU133" s="14">
        <v>0.62114999999999998</v>
      </c>
      <c r="DV133" s="14">
        <v>0.73035799999999995</v>
      </c>
      <c r="DW133" s="14">
        <v>0.85394300000000001</v>
      </c>
      <c r="DX133" s="14">
        <v>0.93663099999999999</v>
      </c>
      <c r="DY133" s="14">
        <v>0.95201499999999994</v>
      </c>
      <c r="DZ133" s="14">
        <v>1</v>
      </c>
      <c r="EA133" s="14">
        <v>0.97214800000000001</v>
      </c>
      <c r="EB133" s="14">
        <v>0.95562599999999998</v>
      </c>
      <c r="EC133" s="14">
        <v>0.20020499999999999</v>
      </c>
      <c r="ED133" s="14">
        <v>-2.0739999999999999E-3</v>
      </c>
      <c r="EE133" s="35">
        <v>-6.1895240000000005</v>
      </c>
      <c r="EV133">
        <v>627</v>
      </c>
      <c r="EW133">
        <f t="shared" si="1"/>
        <v>2</v>
      </c>
    </row>
    <row r="134" spans="1:153" x14ac:dyDescent="0.2">
      <c r="A134" s="13">
        <v>626</v>
      </c>
      <c r="B134" s="9">
        <v>2.3095999999999998E-2</v>
      </c>
      <c r="C134" s="14">
        <v>2.4181000000000001E-2</v>
      </c>
      <c r="D134" s="14">
        <v>1.707E-3</v>
      </c>
      <c r="E134" s="14">
        <v>-4.7819E-2</v>
      </c>
      <c r="F134" s="14">
        <v>-0.17552499999999999</v>
      </c>
      <c r="G134" s="14">
        <v>-0.21876699999999999</v>
      </c>
      <c r="H134" s="14">
        <v>-0.25730799999999998</v>
      </c>
      <c r="I134" s="14">
        <v>-0.28833900000000001</v>
      </c>
      <c r="J134" s="14">
        <v>-0.30918800000000002</v>
      </c>
      <c r="K134" s="14">
        <v>-0.29229500000000003</v>
      </c>
      <c r="L134" s="14">
        <v>-0.26306600000000002</v>
      </c>
      <c r="M134" s="14">
        <v>-0.18739600000000001</v>
      </c>
      <c r="N134" s="14">
        <v>1.4491E-2</v>
      </c>
      <c r="O134" s="14">
        <v>1.0748000000000001E-2</v>
      </c>
      <c r="P134" s="14">
        <v>4.8053999999999999E-2</v>
      </c>
      <c r="Q134" s="14">
        <v>4.2429000000000001E-2</v>
      </c>
      <c r="R134" s="14">
        <v>1.7080999999999999E-2</v>
      </c>
      <c r="S134" s="14">
        <v>-0.142732</v>
      </c>
      <c r="T134" s="14">
        <v>-0.286661</v>
      </c>
      <c r="U134" s="14">
        <v>-0.30560999999999999</v>
      </c>
      <c r="V134" s="14">
        <v>-0.29452800000000001</v>
      </c>
      <c r="W134" s="14">
        <v>-0.28556300000000001</v>
      </c>
      <c r="X134" s="14">
        <v>-0.27346999999999999</v>
      </c>
      <c r="Y134" s="14">
        <v>-0.257073</v>
      </c>
      <c r="Z134" s="14">
        <v>-0.23642099999999999</v>
      </c>
      <c r="AA134" s="14">
        <v>-0.18601500000000001</v>
      </c>
      <c r="AB134" s="14">
        <v>-5.3561999999999999E-2</v>
      </c>
      <c r="AC134" s="14">
        <v>-1.0677000000000001E-2</v>
      </c>
      <c r="AD134" s="14">
        <v>-3.2750000000000001E-2</v>
      </c>
      <c r="AE134" s="14">
        <v>-0.182583</v>
      </c>
      <c r="AF134" s="14">
        <v>-0.288443</v>
      </c>
      <c r="AG134" s="14">
        <v>-0.31195800000000001</v>
      </c>
      <c r="AH134" s="14">
        <v>-0.31970799999999999</v>
      </c>
      <c r="AI134" s="14">
        <v>-0.31870900000000002</v>
      </c>
      <c r="AJ134" s="14">
        <v>-0.295159</v>
      </c>
      <c r="AK134" s="14">
        <v>-0.26838600000000001</v>
      </c>
      <c r="AL134" s="14">
        <v>-0.23901600000000001</v>
      </c>
      <c r="AM134" s="14">
        <v>-0.16714799999999999</v>
      </c>
      <c r="AN134" s="14">
        <v>-2.5708999999999999E-2</v>
      </c>
      <c r="AO134" s="14">
        <v>-8.914E-3</v>
      </c>
      <c r="AP134" s="14">
        <v>-2.2175E-2</v>
      </c>
      <c r="AQ134" s="14">
        <v>4.7310999999999999E-2</v>
      </c>
      <c r="AR134" s="14">
        <v>-0.10018299999999999</v>
      </c>
      <c r="AS134" s="14">
        <v>-0.120921</v>
      </c>
      <c r="AT134" s="14">
        <v>-0.15704099999999999</v>
      </c>
      <c r="AU134" s="14">
        <v>-0.175756</v>
      </c>
      <c r="AV134" s="14">
        <v>-0.19062899999999999</v>
      </c>
      <c r="AW134" s="14">
        <v>-0.19753499999999999</v>
      </c>
      <c r="AX134" s="14">
        <v>-0.19678499999999999</v>
      </c>
      <c r="AY134" s="14">
        <v>-0.203568</v>
      </c>
      <c r="AZ134" s="14">
        <v>9.8336000000000007E-2</v>
      </c>
      <c r="BA134" s="14">
        <v>-1.1009E-2</v>
      </c>
      <c r="BB134" s="14">
        <v>3.9380999999999999E-2</v>
      </c>
      <c r="BC134" s="14">
        <v>-0.22986999999999999</v>
      </c>
      <c r="BD134" s="14">
        <v>-0.27969500000000003</v>
      </c>
      <c r="BE134" s="14">
        <v>-3.9814000000000002E-2</v>
      </c>
      <c r="BF134" s="14">
        <v>9.7560000000000008E-3</v>
      </c>
      <c r="BG134" s="14">
        <v>7.3983999999999994E-2</v>
      </c>
      <c r="BH134" s="14">
        <v>-4.6332999999999999E-2</v>
      </c>
      <c r="BI134" s="14">
        <v>-0.223245</v>
      </c>
      <c r="BJ134" s="14">
        <v>-0.24895100000000001</v>
      </c>
      <c r="BK134" s="14">
        <v>-0.25261899999999998</v>
      </c>
      <c r="BL134" s="14">
        <v>-0.26172000000000001</v>
      </c>
      <c r="BM134" s="14">
        <v>0.12168</v>
      </c>
      <c r="BN134" s="14">
        <v>9.2309000000000002E-2</v>
      </c>
      <c r="BO134" s="14">
        <v>-6.6348000000000004E-2</v>
      </c>
      <c r="BP134" s="14">
        <v>-0.179092</v>
      </c>
      <c r="BQ134" s="14">
        <v>-0.259627</v>
      </c>
      <c r="BR134" s="14">
        <v>-0.28729300000000002</v>
      </c>
      <c r="BS134" s="14">
        <v>-0.31495099999999998</v>
      </c>
      <c r="BT134" s="14">
        <v>-0.33413500000000002</v>
      </c>
      <c r="BU134" s="14">
        <v>-0.33605400000000002</v>
      </c>
      <c r="BV134" s="14">
        <v>-0.33806900000000001</v>
      </c>
      <c r="BW134" s="14">
        <v>-0.31836500000000001</v>
      </c>
      <c r="BX134" s="14">
        <v>-0.32338899999999998</v>
      </c>
      <c r="BY134" s="14">
        <v>-2.4792999999999999E-2</v>
      </c>
      <c r="BZ134" s="14">
        <v>-4.1790000000000001E-2</v>
      </c>
      <c r="CA134" s="14">
        <v>4.2113999999999999E-2</v>
      </c>
      <c r="CB134" s="14">
        <v>-1.9890000000000001E-2</v>
      </c>
      <c r="CC134" s="14">
        <v>-0.16867599999999999</v>
      </c>
      <c r="CD134" s="14">
        <v>-0.17304900000000001</v>
      </c>
      <c r="CE134" s="14">
        <v>-0.203122</v>
      </c>
      <c r="CF134" s="14">
        <v>-0.193997</v>
      </c>
      <c r="CG134" s="14">
        <v>-0.19605700000000001</v>
      </c>
      <c r="CH134" s="14">
        <v>0.121878</v>
      </c>
      <c r="CI134" s="14">
        <v>0.10334699999999999</v>
      </c>
      <c r="CJ134" s="14">
        <v>-1.098E-3</v>
      </c>
      <c r="CK134" s="14">
        <v>-7.7279E-2</v>
      </c>
      <c r="CL134" s="14">
        <v>-0.114722</v>
      </c>
      <c r="CM134" s="14">
        <v>-0.12426</v>
      </c>
      <c r="CN134" s="14">
        <v>-0.32957399999999998</v>
      </c>
      <c r="CO134" s="14">
        <v>-4.4207999999999997E-2</v>
      </c>
      <c r="CP134" s="14">
        <v>-1.3266999999999999E-2</v>
      </c>
      <c r="CQ134" s="14">
        <v>5.6175999999999997E-2</v>
      </c>
      <c r="CR134" s="14">
        <v>4.9988999999999999E-2</v>
      </c>
      <c r="CS134" s="14">
        <v>-8.1630000000000001E-3</v>
      </c>
      <c r="CT134" s="14">
        <v>1.3646E-2</v>
      </c>
      <c r="CU134" s="14">
        <v>9.4299999999999991E-3</v>
      </c>
      <c r="CV134" s="14">
        <v>-1.6539999999999999E-2</v>
      </c>
      <c r="CW134" s="14">
        <v>5.7463E-2</v>
      </c>
      <c r="CX134" s="14">
        <v>4.4337000000000001E-2</v>
      </c>
      <c r="CY134" s="14">
        <v>3.5062999999999997E-2</v>
      </c>
      <c r="CZ134" s="14">
        <v>3.1863000000000002E-2</v>
      </c>
      <c r="DA134" s="14">
        <v>3.9731000000000002E-2</v>
      </c>
      <c r="DB134" s="14">
        <v>4.8076000000000001E-2</v>
      </c>
      <c r="DC134" s="14">
        <v>2.5316000000000002E-2</v>
      </c>
      <c r="DD134" s="14">
        <v>-3.1700000000000001E-4</v>
      </c>
      <c r="DE134" s="14">
        <v>3.3888000000000001E-2</v>
      </c>
      <c r="DF134" s="14">
        <v>-7.1336999999999998E-2</v>
      </c>
      <c r="DG134" s="14">
        <v>4.0516000000000003E-2</v>
      </c>
      <c r="DH134" s="14">
        <v>3.6406000000000001E-2</v>
      </c>
      <c r="DI134" s="14">
        <v>-4.3415000000000002E-2</v>
      </c>
      <c r="DJ134" s="14">
        <v>-4.5024000000000002E-2</v>
      </c>
      <c r="DK134" s="14">
        <v>2.1323000000000002E-2</v>
      </c>
      <c r="DL134" s="14">
        <v>-1.2862E-2</v>
      </c>
      <c r="DM134" s="14">
        <v>0.173624</v>
      </c>
      <c r="DN134" s="14">
        <v>-0.20732200000000001</v>
      </c>
      <c r="DO134" s="14">
        <v>-4.4132999999999999E-2</v>
      </c>
      <c r="DP134" s="14">
        <v>0.13712299999999999</v>
      </c>
      <c r="DQ134" s="14">
        <v>-7.5665999999999997E-2</v>
      </c>
      <c r="DR134" s="14">
        <v>0.131685</v>
      </c>
      <c r="DS134" s="14">
        <v>0.120848</v>
      </c>
      <c r="DT134" s="14">
        <v>1.3323E-2</v>
      </c>
      <c r="DU134" s="14">
        <v>0.59064499999999998</v>
      </c>
      <c r="DV134" s="14">
        <v>0.71011400000000002</v>
      </c>
      <c r="DW134" s="14">
        <v>0.828901</v>
      </c>
      <c r="DX134" s="14">
        <v>0.91033399999999998</v>
      </c>
      <c r="DY134" s="14">
        <v>0.92900099999999997</v>
      </c>
      <c r="DZ134" s="14">
        <v>0.97214800000000001</v>
      </c>
      <c r="EA134" s="14">
        <v>1</v>
      </c>
      <c r="EB134" s="14">
        <v>0.97872400000000004</v>
      </c>
      <c r="EC134" s="14">
        <v>0.179342</v>
      </c>
      <c r="ED134" s="14">
        <v>-2.1593999999999999E-2</v>
      </c>
      <c r="EE134" s="35">
        <v>-5.6669070000000099</v>
      </c>
      <c r="EV134">
        <v>660</v>
      </c>
      <c r="EW134">
        <f t="shared" ref="EW134:EW152" si="2">EV134-A134</f>
        <v>34</v>
      </c>
    </row>
    <row r="135" spans="1:153" x14ac:dyDescent="0.2">
      <c r="A135" s="13">
        <v>627</v>
      </c>
      <c r="B135" s="9">
        <v>1.8631000000000002E-2</v>
      </c>
      <c r="C135" s="14">
        <v>1.9504000000000001E-2</v>
      </c>
      <c r="D135" s="14">
        <v>-3.5839999999999999E-3</v>
      </c>
      <c r="E135" s="14">
        <v>-5.5320000000000001E-2</v>
      </c>
      <c r="F135" s="14">
        <v>-0.176347</v>
      </c>
      <c r="G135" s="14">
        <v>-0.216365</v>
      </c>
      <c r="H135" s="14">
        <v>-0.258519</v>
      </c>
      <c r="I135" s="14">
        <v>-0.294487</v>
      </c>
      <c r="J135" s="14">
        <v>-0.32039000000000001</v>
      </c>
      <c r="K135" s="14">
        <v>-0.29540899999999998</v>
      </c>
      <c r="L135" s="14">
        <v>-0.265347</v>
      </c>
      <c r="M135" s="14">
        <v>-0.18790999999999999</v>
      </c>
      <c r="N135" s="14">
        <v>8.9300000000000004E-3</v>
      </c>
      <c r="O135" s="14">
        <v>-1.003E-3</v>
      </c>
      <c r="P135" s="14">
        <v>4.3069999999999997E-2</v>
      </c>
      <c r="Q135" s="14">
        <v>4.5276999999999998E-2</v>
      </c>
      <c r="R135" s="14">
        <v>1.9200999999999999E-2</v>
      </c>
      <c r="S135" s="14">
        <v>-0.13739000000000001</v>
      </c>
      <c r="T135" s="14">
        <v>-0.28016999999999997</v>
      </c>
      <c r="U135" s="14">
        <v>-0.30189199999999999</v>
      </c>
      <c r="V135" s="14">
        <v>-0.30117699999999997</v>
      </c>
      <c r="W135" s="14">
        <v>-0.29945300000000002</v>
      </c>
      <c r="X135" s="14">
        <v>-0.29131800000000002</v>
      </c>
      <c r="Y135" s="14">
        <v>-0.27460299999999999</v>
      </c>
      <c r="Z135" s="14">
        <v>-0.25182100000000002</v>
      </c>
      <c r="AA135" s="14">
        <v>-0.2019</v>
      </c>
      <c r="AB135" s="14">
        <v>-4.4683E-2</v>
      </c>
      <c r="AC135" s="14">
        <v>-2.1474E-2</v>
      </c>
      <c r="AD135" s="14">
        <v>-4.3825999999999997E-2</v>
      </c>
      <c r="AE135" s="14">
        <v>-0.18134</v>
      </c>
      <c r="AF135" s="14">
        <v>-0.28160000000000002</v>
      </c>
      <c r="AG135" s="14">
        <v>-0.30432700000000001</v>
      </c>
      <c r="AH135" s="14">
        <v>-0.31844</v>
      </c>
      <c r="AI135" s="14">
        <v>-0.322795</v>
      </c>
      <c r="AJ135" s="14">
        <v>-0.30348799999999998</v>
      </c>
      <c r="AK135" s="14">
        <v>-0.28220899999999999</v>
      </c>
      <c r="AL135" s="14">
        <v>-0.25506000000000001</v>
      </c>
      <c r="AM135" s="14">
        <v>-0.177288</v>
      </c>
      <c r="AN135" s="14">
        <v>-2.7200999999999999E-2</v>
      </c>
      <c r="AO135" s="14">
        <v>2.3149999999999998E-3</v>
      </c>
      <c r="AP135" s="14">
        <v>-2.1214E-2</v>
      </c>
      <c r="AQ135" s="14">
        <v>4.7004999999999998E-2</v>
      </c>
      <c r="AR135" s="14">
        <v>-8.5401000000000005E-2</v>
      </c>
      <c r="AS135" s="14">
        <v>-9.8666000000000004E-2</v>
      </c>
      <c r="AT135" s="14">
        <v>-0.13734199999999999</v>
      </c>
      <c r="AU135" s="14">
        <v>-0.15568899999999999</v>
      </c>
      <c r="AV135" s="14">
        <v>-0.17372899999999999</v>
      </c>
      <c r="AW135" s="14">
        <v>-0.182057</v>
      </c>
      <c r="AX135" s="14">
        <v>-0.182278</v>
      </c>
      <c r="AY135" s="14">
        <v>-0.191638</v>
      </c>
      <c r="AZ135" s="14">
        <v>9.3088000000000004E-2</v>
      </c>
      <c r="BA135" s="14">
        <v>-1.3911E-2</v>
      </c>
      <c r="BB135" s="14">
        <v>3.7564E-2</v>
      </c>
      <c r="BC135" s="14">
        <v>-0.233769</v>
      </c>
      <c r="BD135" s="14">
        <v>-0.28065400000000001</v>
      </c>
      <c r="BE135" s="14">
        <v>-3.5235000000000002E-2</v>
      </c>
      <c r="BF135" s="14">
        <v>1.9629000000000001E-2</v>
      </c>
      <c r="BG135" s="14">
        <v>8.0975000000000005E-2</v>
      </c>
      <c r="BH135" s="14">
        <v>-3.9780999999999997E-2</v>
      </c>
      <c r="BI135" s="14">
        <v>-0.231209</v>
      </c>
      <c r="BJ135" s="14">
        <v>-0.26159900000000003</v>
      </c>
      <c r="BK135" s="14">
        <v>-0.27197900000000003</v>
      </c>
      <c r="BL135" s="14">
        <v>-0.28413899999999997</v>
      </c>
      <c r="BM135" s="14">
        <v>0.107832</v>
      </c>
      <c r="BN135" s="14">
        <v>9.1075000000000003E-2</v>
      </c>
      <c r="BO135" s="14">
        <v>-7.7148999999999995E-2</v>
      </c>
      <c r="BP135" s="14">
        <v>-0.18679000000000001</v>
      </c>
      <c r="BQ135" s="14">
        <v>-0.262658</v>
      </c>
      <c r="BR135" s="14">
        <v>-0.28891299999999998</v>
      </c>
      <c r="BS135" s="14">
        <v>-0.31895099999999998</v>
      </c>
      <c r="BT135" s="14">
        <v>-0.33280100000000001</v>
      </c>
      <c r="BU135" s="14">
        <v>-0.34014899999999998</v>
      </c>
      <c r="BV135" s="14">
        <v>-0.34409200000000001</v>
      </c>
      <c r="BW135" s="14">
        <v>-0.325407</v>
      </c>
      <c r="BX135" s="14">
        <v>-0.32661000000000001</v>
      </c>
      <c r="BY135" s="14">
        <v>-2.4487999999999999E-2</v>
      </c>
      <c r="BZ135" s="14">
        <v>-3.5290000000000002E-2</v>
      </c>
      <c r="CA135" s="14">
        <v>3.4187000000000002E-2</v>
      </c>
      <c r="CB135" s="14">
        <v>-3.3688000000000003E-2</v>
      </c>
      <c r="CC135" s="14">
        <v>-0.15881400000000001</v>
      </c>
      <c r="CD135" s="14">
        <v>-0.160881</v>
      </c>
      <c r="CE135" s="14">
        <v>-0.202237</v>
      </c>
      <c r="CF135" s="14">
        <v>-0.19922799999999999</v>
      </c>
      <c r="CG135" s="14">
        <v>-0.19418199999999999</v>
      </c>
      <c r="CH135" s="14">
        <v>0.132662</v>
      </c>
      <c r="CI135" s="14">
        <v>7.9869999999999997E-2</v>
      </c>
      <c r="CJ135" s="14">
        <v>-6.6389999999999999E-3</v>
      </c>
      <c r="CK135" s="14">
        <v>-9.5119999999999996E-2</v>
      </c>
      <c r="CL135" s="14">
        <v>-0.136605</v>
      </c>
      <c r="CM135" s="14">
        <v>-0.14633499999999999</v>
      </c>
      <c r="CN135" s="14">
        <v>-0.33279500000000001</v>
      </c>
      <c r="CO135" s="14">
        <v>-8.4399000000000002E-2</v>
      </c>
      <c r="CP135" s="14">
        <v>2.7039999999999998E-3</v>
      </c>
      <c r="CQ135" s="14">
        <v>4.5943999999999999E-2</v>
      </c>
      <c r="CR135" s="14">
        <v>5.8813999999999998E-2</v>
      </c>
      <c r="CS135" s="14">
        <v>-1.5018E-2</v>
      </c>
      <c r="CT135" s="14">
        <v>1.3017000000000001E-2</v>
      </c>
      <c r="CU135" s="14">
        <v>4.4900000000000002E-4</v>
      </c>
      <c r="CV135" s="14">
        <v>-2.4912E-2</v>
      </c>
      <c r="CW135" s="14">
        <v>5.6361000000000001E-2</v>
      </c>
      <c r="CX135" s="14">
        <v>3.7947000000000002E-2</v>
      </c>
      <c r="CY135" s="14">
        <v>3.0342999999999998E-2</v>
      </c>
      <c r="CZ135" s="14">
        <v>3.0164E-2</v>
      </c>
      <c r="DA135" s="14">
        <v>3.2717999999999997E-2</v>
      </c>
      <c r="DB135" s="14">
        <v>6.2133000000000001E-2</v>
      </c>
      <c r="DC135" s="14">
        <v>1.9222E-2</v>
      </c>
      <c r="DD135" s="14">
        <v>-3.9880000000000002E-3</v>
      </c>
      <c r="DE135" s="14">
        <v>2.9309999999999999E-2</v>
      </c>
      <c r="DF135" s="14">
        <v>-5.6153000000000002E-2</v>
      </c>
      <c r="DG135" s="14">
        <v>4.1686000000000001E-2</v>
      </c>
      <c r="DH135" s="14">
        <v>4.2949000000000001E-2</v>
      </c>
      <c r="DI135" s="14">
        <v>-7.1385000000000004E-2</v>
      </c>
      <c r="DJ135" s="14">
        <v>-7.3439000000000004E-2</v>
      </c>
      <c r="DK135" s="14">
        <v>3.2511999999999999E-2</v>
      </c>
      <c r="DL135" s="14">
        <v>-1.5094E-2</v>
      </c>
      <c r="DM135" s="14">
        <v>0.16725499999999999</v>
      </c>
      <c r="DN135" s="14">
        <v>-0.18057000000000001</v>
      </c>
      <c r="DO135" s="14">
        <v>-4.8980000000000003E-2</v>
      </c>
      <c r="DP135" s="14">
        <v>0.124404</v>
      </c>
      <c r="DQ135" s="14">
        <v>-6.6723000000000005E-2</v>
      </c>
      <c r="DR135" s="14">
        <v>0.14446200000000001</v>
      </c>
      <c r="DS135" s="14">
        <v>0.12071999999999999</v>
      </c>
      <c r="DT135" s="14">
        <v>9.7260000000000003E-3</v>
      </c>
      <c r="DU135" s="14">
        <v>0.56767400000000001</v>
      </c>
      <c r="DV135" s="14">
        <v>0.67522899999999997</v>
      </c>
      <c r="DW135" s="14">
        <v>0.79947000000000001</v>
      </c>
      <c r="DX135" s="14">
        <v>0.87951599999999996</v>
      </c>
      <c r="DY135" s="14">
        <v>0.90759199999999995</v>
      </c>
      <c r="DZ135" s="14">
        <v>0.95562599999999998</v>
      </c>
      <c r="EA135" s="14">
        <v>0.97872400000000004</v>
      </c>
      <c r="EB135" s="14">
        <v>1</v>
      </c>
      <c r="EC135" s="14">
        <v>0.18298900000000001</v>
      </c>
      <c r="ED135" s="14">
        <v>-2.895E-2</v>
      </c>
      <c r="EE135" s="35">
        <v>-6.1273839999999948</v>
      </c>
      <c r="EV135">
        <v>912</v>
      </c>
      <c r="EW135">
        <f t="shared" si="2"/>
        <v>285</v>
      </c>
    </row>
    <row r="136" spans="1:153" x14ac:dyDescent="0.2">
      <c r="A136" s="13">
        <v>660</v>
      </c>
      <c r="B136" s="9">
        <v>0.111785</v>
      </c>
      <c r="C136" s="14">
        <v>5.7466999999999997E-2</v>
      </c>
      <c r="D136" s="14">
        <v>-4.3434E-2</v>
      </c>
      <c r="E136" s="14">
        <v>-9.3557000000000001E-2</v>
      </c>
      <c r="F136" s="14">
        <v>-0.25071700000000002</v>
      </c>
      <c r="G136" s="14">
        <v>-0.25708900000000001</v>
      </c>
      <c r="H136" s="14">
        <v>-0.28829100000000002</v>
      </c>
      <c r="I136" s="14">
        <v>-0.291744</v>
      </c>
      <c r="J136" s="14">
        <v>-0.291408</v>
      </c>
      <c r="K136" s="14">
        <v>-0.28152899999999997</v>
      </c>
      <c r="L136" s="14">
        <v>-0.26738200000000001</v>
      </c>
      <c r="M136" s="14">
        <v>-0.17708499999999999</v>
      </c>
      <c r="N136" s="14">
        <v>-3.1895E-2</v>
      </c>
      <c r="O136" s="14">
        <v>-3.5074000000000001E-2</v>
      </c>
      <c r="P136" s="14">
        <v>-6.1374999999999999E-2</v>
      </c>
      <c r="Q136" s="14">
        <v>-1.2244E-2</v>
      </c>
      <c r="R136" s="14">
        <v>-1.525E-2</v>
      </c>
      <c r="S136" s="14">
        <v>-0.24854899999999999</v>
      </c>
      <c r="T136" s="14">
        <v>-0.33234200000000003</v>
      </c>
      <c r="U136" s="14">
        <v>-0.32074399999999997</v>
      </c>
      <c r="V136" s="14">
        <v>-0.296512</v>
      </c>
      <c r="W136" s="14">
        <v>-0.266453</v>
      </c>
      <c r="X136" s="14">
        <v>-0.232103</v>
      </c>
      <c r="Y136" s="14">
        <v>-0.19636500000000001</v>
      </c>
      <c r="Z136" s="14">
        <v>-0.17419599999999999</v>
      </c>
      <c r="AA136" s="14">
        <v>-0.12723499999999999</v>
      </c>
      <c r="AB136" s="14">
        <v>-8.2714999999999997E-2</v>
      </c>
      <c r="AC136" s="14">
        <v>1.9848999999999999E-2</v>
      </c>
      <c r="AD136" s="14">
        <v>1.4177E-2</v>
      </c>
      <c r="AE136" s="14">
        <v>-0.226906</v>
      </c>
      <c r="AF136" s="14">
        <v>-0.31858300000000001</v>
      </c>
      <c r="AG136" s="14">
        <v>-0.33058999999999999</v>
      </c>
      <c r="AH136" s="14">
        <v>-0.32478600000000002</v>
      </c>
      <c r="AI136" s="14">
        <v>-0.30633899999999997</v>
      </c>
      <c r="AJ136" s="14">
        <v>-0.25883200000000001</v>
      </c>
      <c r="AK136" s="14">
        <v>-0.23474900000000001</v>
      </c>
      <c r="AL136" s="14">
        <v>-0.19020500000000001</v>
      </c>
      <c r="AM136" s="14">
        <v>-9.3802999999999997E-2</v>
      </c>
      <c r="AN136" s="14">
        <v>-0.102205</v>
      </c>
      <c r="AO136" s="14">
        <v>-0.112662</v>
      </c>
      <c r="AP136" s="14">
        <v>-9.2499999999999999E-2</v>
      </c>
      <c r="AQ136" s="14">
        <v>-6.0000000000000002E-6</v>
      </c>
      <c r="AR136" s="14">
        <v>-4.0370999999999997E-2</v>
      </c>
      <c r="AS136" s="14">
        <v>-5.0899E-2</v>
      </c>
      <c r="AT136" s="14">
        <v>-7.8246999999999997E-2</v>
      </c>
      <c r="AU136" s="14">
        <v>-8.3076999999999998E-2</v>
      </c>
      <c r="AV136" s="14">
        <v>-9.3278E-2</v>
      </c>
      <c r="AW136" s="14">
        <v>-8.6934999999999998E-2</v>
      </c>
      <c r="AX136" s="14">
        <v>-8.2225000000000006E-2</v>
      </c>
      <c r="AY136" s="14">
        <v>-8.1415000000000001E-2</v>
      </c>
      <c r="AZ136" s="14">
        <v>9.4750000000000001E-2</v>
      </c>
      <c r="BA136" s="14">
        <v>6.0055999999999998E-2</v>
      </c>
      <c r="BB136" s="14">
        <v>0.10201</v>
      </c>
      <c r="BC136" s="14">
        <v>-0.17042199999999999</v>
      </c>
      <c r="BD136" s="14">
        <v>-0.219748</v>
      </c>
      <c r="BE136" s="14">
        <v>1.3561E-2</v>
      </c>
      <c r="BF136" s="14">
        <v>-1.396E-2</v>
      </c>
      <c r="BG136" s="14">
        <v>4.3740000000000003E-3</v>
      </c>
      <c r="BH136" s="14">
        <v>-2.1780999999999998E-2</v>
      </c>
      <c r="BI136" s="14">
        <v>-0.16350799999999999</v>
      </c>
      <c r="BJ136" s="14">
        <v>-0.17210800000000001</v>
      </c>
      <c r="BK136" s="14">
        <v>-0.17680199999999999</v>
      </c>
      <c r="BL136" s="14">
        <v>-0.19244700000000001</v>
      </c>
      <c r="BM136" s="14">
        <v>-5.4702000000000001E-2</v>
      </c>
      <c r="BN136" s="14">
        <v>-9.9479999999999999E-2</v>
      </c>
      <c r="BO136" s="14">
        <v>-0.347862</v>
      </c>
      <c r="BP136" s="14">
        <v>-0.486348</v>
      </c>
      <c r="BQ136" s="14">
        <v>-0.50486299999999995</v>
      </c>
      <c r="BR136" s="14">
        <v>-0.50925299999999996</v>
      </c>
      <c r="BS136" s="14">
        <v>-0.49879299999999999</v>
      </c>
      <c r="BT136" s="14">
        <v>-0.50553999999999999</v>
      </c>
      <c r="BU136" s="14">
        <v>-0.49820999999999999</v>
      </c>
      <c r="BV136" s="14">
        <v>-0.49198599999999998</v>
      </c>
      <c r="BW136" s="14">
        <v>-0.49744500000000003</v>
      </c>
      <c r="BX136" s="14">
        <v>-0.47047</v>
      </c>
      <c r="BY136" s="14">
        <v>-1.3335E-2</v>
      </c>
      <c r="BZ136" s="14">
        <v>2.4199999999999998E-3</v>
      </c>
      <c r="CA136" s="14">
        <v>-5.6710000000000003E-2</v>
      </c>
      <c r="CB136" s="14">
        <v>-6.6087999999999994E-2</v>
      </c>
      <c r="CC136" s="14">
        <v>-0.23711599999999999</v>
      </c>
      <c r="CD136" s="14">
        <v>-0.26568599999999998</v>
      </c>
      <c r="CE136" s="14">
        <v>-0.264621</v>
      </c>
      <c r="CF136" s="14">
        <v>-0.29295700000000002</v>
      </c>
      <c r="CG136" s="14">
        <v>-0.23332900000000001</v>
      </c>
      <c r="CH136" s="14">
        <v>-6.5770999999999996E-2</v>
      </c>
      <c r="CI136" s="14">
        <v>-2.1776E-2</v>
      </c>
      <c r="CJ136" s="14">
        <v>-8.0981999999999998E-2</v>
      </c>
      <c r="CK136" s="14">
        <v>-0.138235</v>
      </c>
      <c r="CL136" s="14">
        <v>-0.13599900000000001</v>
      </c>
      <c r="CM136" s="14">
        <v>-0.139956</v>
      </c>
      <c r="CN136" s="14">
        <v>-0.31183300000000003</v>
      </c>
      <c r="CO136" s="14">
        <v>3.7828000000000001E-2</v>
      </c>
      <c r="CP136" s="14">
        <v>-2.9321E-2</v>
      </c>
      <c r="CQ136" s="14">
        <v>-4.4277999999999998E-2</v>
      </c>
      <c r="CR136" s="14">
        <v>2.7144000000000001E-2</v>
      </c>
      <c r="CS136" s="14">
        <v>-0.12388399999999999</v>
      </c>
      <c r="CT136" s="14">
        <v>-0.16129299999999999</v>
      </c>
      <c r="CU136" s="14">
        <v>-0.13374800000000001</v>
      </c>
      <c r="CV136" s="14">
        <v>-7.6727000000000004E-2</v>
      </c>
      <c r="CW136" s="14">
        <v>-8.1788E-2</v>
      </c>
      <c r="CX136" s="14">
        <v>-8.5028999999999993E-2</v>
      </c>
      <c r="CY136" s="14">
        <v>-8.2604999999999998E-2</v>
      </c>
      <c r="CZ136" s="14">
        <v>-6.8733000000000002E-2</v>
      </c>
      <c r="DA136" s="14">
        <v>-6.8123000000000003E-2</v>
      </c>
      <c r="DB136" s="14">
        <v>4.0377999999999997E-2</v>
      </c>
      <c r="DC136" s="14">
        <v>-2.3400000000000001E-2</v>
      </c>
      <c r="DD136" s="14">
        <v>-4.5581999999999998E-2</v>
      </c>
      <c r="DE136" s="14">
        <v>-2.9118000000000002E-2</v>
      </c>
      <c r="DF136" s="14">
        <v>-6.9193000000000005E-2</v>
      </c>
      <c r="DG136" s="14">
        <v>4.5141000000000001E-2</v>
      </c>
      <c r="DH136" s="14">
        <v>-2.3583E-2</v>
      </c>
      <c r="DI136" s="14">
        <v>-2.4329E-2</v>
      </c>
      <c r="DJ136" s="14">
        <v>-2.3761000000000001E-2</v>
      </c>
      <c r="DK136" s="14">
        <v>-9.7238000000000005E-2</v>
      </c>
      <c r="DL136" s="14">
        <v>6.9962999999999997E-2</v>
      </c>
      <c r="DM136" s="14">
        <v>4.8958000000000002E-2</v>
      </c>
      <c r="DN136" s="14">
        <v>-0.14380499999999999</v>
      </c>
      <c r="DO136" s="14">
        <v>4.9771000000000003E-2</v>
      </c>
      <c r="DP136" s="14">
        <v>5.7889000000000003E-2</v>
      </c>
      <c r="DQ136" s="14">
        <v>3.2544999999999998E-2</v>
      </c>
      <c r="DR136" s="14">
        <v>-0.112677</v>
      </c>
      <c r="DS136" s="14">
        <v>1.8844E-2</v>
      </c>
      <c r="DT136" s="14">
        <v>3.8219999999999999E-3</v>
      </c>
      <c r="DU136" s="14">
        <v>0.14560400000000001</v>
      </c>
      <c r="DV136" s="14">
        <v>0.14949299999999999</v>
      </c>
      <c r="DW136" s="14">
        <v>0.13767199999999999</v>
      </c>
      <c r="DX136" s="14">
        <v>0.14636199999999999</v>
      </c>
      <c r="DY136" s="14">
        <v>0.19169600000000001</v>
      </c>
      <c r="DZ136" s="14">
        <v>0.20020499999999999</v>
      </c>
      <c r="EA136" s="14">
        <v>0.179342</v>
      </c>
      <c r="EB136" s="14">
        <v>0.18298900000000001</v>
      </c>
      <c r="EC136" s="14">
        <v>1</v>
      </c>
      <c r="ED136" s="14">
        <v>-2.0167000000000001E-2</v>
      </c>
      <c r="EE136" s="35">
        <v>-14.606310000000006</v>
      </c>
      <c r="EV136">
        <v>222</v>
      </c>
      <c r="EW136">
        <f t="shared" si="2"/>
        <v>-438</v>
      </c>
    </row>
    <row r="137" spans="1:153" x14ac:dyDescent="0.2">
      <c r="A137" s="13">
        <v>912</v>
      </c>
      <c r="B137" s="9">
        <v>-9.2422000000000004E-2</v>
      </c>
      <c r="C137" s="14">
        <v>-0.10377400000000001</v>
      </c>
      <c r="D137" s="14">
        <v>-0.13446900000000001</v>
      </c>
      <c r="E137" s="14">
        <v>-0.16390099999999999</v>
      </c>
      <c r="F137" s="14">
        <v>-0.23838200000000001</v>
      </c>
      <c r="G137" s="14">
        <v>-0.20291000000000001</v>
      </c>
      <c r="H137" s="14">
        <v>-0.134044</v>
      </c>
      <c r="I137" s="14">
        <v>-0.110098</v>
      </c>
      <c r="J137" s="14">
        <v>-9.0359999999999996E-2</v>
      </c>
      <c r="K137" s="14">
        <v>-9.7936999999999996E-2</v>
      </c>
      <c r="L137" s="14">
        <v>-7.9409999999999994E-2</v>
      </c>
      <c r="M137" s="14">
        <v>-9.4718999999999998E-2</v>
      </c>
      <c r="N137" s="14">
        <v>-8.9511999999999994E-2</v>
      </c>
      <c r="O137" s="14">
        <v>5.3252000000000001E-2</v>
      </c>
      <c r="P137" s="14">
        <v>2.9505E-2</v>
      </c>
      <c r="Q137" s="14">
        <v>2.988E-2</v>
      </c>
      <c r="R137" s="14">
        <v>9.9539999999999993E-3</v>
      </c>
      <c r="S137" s="14">
        <v>-3.2171999999999999E-2</v>
      </c>
      <c r="T137" s="14">
        <v>-6.0387000000000003E-2</v>
      </c>
      <c r="U137" s="14">
        <v>-7.1304000000000006E-2</v>
      </c>
      <c r="V137" s="14">
        <v>-3.8066000000000003E-2</v>
      </c>
      <c r="W137" s="14">
        <v>-4.4278999999999999E-2</v>
      </c>
      <c r="X137" s="14">
        <v>-4.9825000000000001E-2</v>
      </c>
      <c r="Y137" s="14">
        <v>-5.1234000000000002E-2</v>
      </c>
      <c r="Z137" s="14">
        <v>-4.0962999999999999E-2</v>
      </c>
      <c r="AA137" s="14">
        <v>-6.5318000000000001E-2</v>
      </c>
      <c r="AB137" s="14">
        <v>-4.9204999999999999E-2</v>
      </c>
      <c r="AC137" s="14">
        <v>-0.113029</v>
      </c>
      <c r="AD137" s="14">
        <v>1.205E-2</v>
      </c>
      <c r="AE137" s="14">
        <v>-0.12856500000000001</v>
      </c>
      <c r="AF137" s="14">
        <v>-0.10364</v>
      </c>
      <c r="AG137" s="14">
        <v>-0.104736</v>
      </c>
      <c r="AH137" s="14">
        <v>-0.124094</v>
      </c>
      <c r="AI137" s="14">
        <v>-0.125941</v>
      </c>
      <c r="AJ137" s="14">
        <v>-0.117969</v>
      </c>
      <c r="AK137" s="14">
        <v>-0.12690100000000001</v>
      </c>
      <c r="AL137" s="14">
        <v>-0.123117</v>
      </c>
      <c r="AM137" s="14">
        <v>-9.8465999999999998E-2</v>
      </c>
      <c r="AN137" s="14">
        <v>2.9329999999999998E-3</v>
      </c>
      <c r="AO137" s="14">
        <v>4.9940000000000002E-3</v>
      </c>
      <c r="AP137" s="14">
        <v>3.2390000000000001E-3</v>
      </c>
      <c r="AQ137" s="14">
        <v>9.5982999999999999E-2</v>
      </c>
      <c r="AR137" s="14">
        <v>-0.129186</v>
      </c>
      <c r="AS137" s="14">
        <v>-0.16267799999999999</v>
      </c>
      <c r="AT137" s="14">
        <v>-0.171541</v>
      </c>
      <c r="AU137" s="14">
        <v>-0.19110099999999999</v>
      </c>
      <c r="AV137" s="14">
        <v>-0.20432600000000001</v>
      </c>
      <c r="AW137" s="14">
        <v>-0.21174100000000001</v>
      </c>
      <c r="AX137" s="14">
        <v>-0.21357100000000001</v>
      </c>
      <c r="AY137" s="14">
        <v>-0.22053</v>
      </c>
      <c r="AZ137" s="14">
        <v>8.1419000000000005E-2</v>
      </c>
      <c r="BA137" s="14">
        <v>1.1601999999999999E-2</v>
      </c>
      <c r="BB137" s="14">
        <v>-2.5243999999999999E-2</v>
      </c>
      <c r="BC137" s="14">
        <v>-4.2365E-2</v>
      </c>
      <c r="BD137" s="14">
        <v>-7.9376000000000002E-2</v>
      </c>
      <c r="BE137" s="14">
        <v>1.2755000000000001E-2</v>
      </c>
      <c r="BF137" s="14">
        <v>-2.0660000000000001E-2</v>
      </c>
      <c r="BG137" s="14">
        <v>-2.9860000000000001E-2</v>
      </c>
      <c r="BH137" s="14">
        <v>-3.2351999999999999E-2</v>
      </c>
      <c r="BI137" s="14">
        <v>-4.1964000000000001E-2</v>
      </c>
      <c r="BJ137" s="14">
        <v>-7.7751000000000001E-2</v>
      </c>
      <c r="BK137" s="14">
        <v>-6.9091E-2</v>
      </c>
      <c r="BL137" s="14">
        <v>-3.9584000000000001E-2</v>
      </c>
      <c r="BM137" s="14">
        <v>0.11464199999999999</v>
      </c>
      <c r="BN137" s="14">
        <v>0.110557</v>
      </c>
      <c r="BO137" s="14">
        <v>0.18304100000000001</v>
      </c>
      <c r="BP137" s="14">
        <v>6.6577999999999998E-2</v>
      </c>
      <c r="BQ137" s="14">
        <v>-2.3796999999999999E-2</v>
      </c>
      <c r="BR137" s="14">
        <v>-2.6446999999999998E-2</v>
      </c>
      <c r="BS137" s="14">
        <v>-2.4157999999999999E-2</v>
      </c>
      <c r="BT137" s="14">
        <v>-4.8424000000000002E-2</v>
      </c>
      <c r="BU137" s="14">
        <v>-5.2181999999999999E-2</v>
      </c>
      <c r="BV137" s="14">
        <v>-6.2691999999999998E-2</v>
      </c>
      <c r="BW137" s="14">
        <v>-9.4316999999999998E-2</v>
      </c>
      <c r="BX137" s="14">
        <v>-9.2813000000000007E-2</v>
      </c>
      <c r="BY137" s="14">
        <v>-1.0673999999999999E-2</v>
      </c>
      <c r="BZ137" s="14">
        <v>-6.7183999999999994E-2</v>
      </c>
      <c r="CA137" s="14">
        <v>3.8596999999999999E-2</v>
      </c>
      <c r="CB137" s="14">
        <v>-2.164E-2</v>
      </c>
      <c r="CC137" s="14">
        <v>-7.4416999999999997E-2</v>
      </c>
      <c r="CD137" s="14">
        <v>-5.8368000000000003E-2</v>
      </c>
      <c r="CE137" s="14">
        <v>-3.2398000000000003E-2</v>
      </c>
      <c r="CF137" s="14">
        <v>-3.6985999999999998E-2</v>
      </c>
      <c r="CG137" s="14">
        <v>-1.5401E-2</v>
      </c>
      <c r="CH137" s="14">
        <v>4.8142999999999998E-2</v>
      </c>
      <c r="CI137" s="14">
        <v>-4.6822999999999997E-2</v>
      </c>
      <c r="CJ137" s="14">
        <v>6.7664000000000002E-2</v>
      </c>
      <c r="CK137" s="14">
        <v>-5.5240000000000003E-3</v>
      </c>
      <c r="CL137" s="14">
        <v>3.3804000000000001E-2</v>
      </c>
      <c r="CM137" s="14">
        <v>2.3907999999999999E-2</v>
      </c>
      <c r="CN137" s="14">
        <v>-7.6034000000000004E-2</v>
      </c>
      <c r="CO137" s="14">
        <v>-2.2950000000000002E-3</v>
      </c>
      <c r="CP137" s="14">
        <v>-5.3720999999999998E-2</v>
      </c>
      <c r="CQ137" s="14">
        <v>1.0707E-2</v>
      </c>
      <c r="CR137" s="14">
        <v>-2.9932E-2</v>
      </c>
      <c r="CS137" s="14">
        <v>0.112304</v>
      </c>
      <c r="CT137" s="14">
        <v>2.3220999999999999E-2</v>
      </c>
      <c r="CU137" s="14">
        <v>3.5896999999999998E-2</v>
      </c>
      <c r="CV137" s="14">
        <v>3.6941000000000002E-2</v>
      </c>
      <c r="CW137" s="14">
        <v>-1.9591000000000001E-2</v>
      </c>
      <c r="CX137" s="14">
        <v>-1.6979000000000001E-2</v>
      </c>
      <c r="CY137" s="14">
        <v>-7.1260000000000004E-3</v>
      </c>
      <c r="CZ137" s="14">
        <v>-1.519E-3</v>
      </c>
      <c r="DA137" s="14">
        <v>-6.6610000000000003E-3</v>
      </c>
      <c r="DB137" s="14">
        <v>0.10241699999999999</v>
      </c>
      <c r="DC137" s="14">
        <v>-4.1773999999999999E-2</v>
      </c>
      <c r="DD137" s="14">
        <v>-5.4146E-2</v>
      </c>
      <c r="DE137" s="14">
        <v>-8.0574000000000007E-2</v>
      </c>
      <c r="DF137" s="14">
        <v>-2.7269000000000002E-2</v>
      </c>
      <c r="DG137" s="14">
        <v>5.3452E-2</v>
      </c>
      <c r="DH137" s="14">
        <v>-7.3539999999999994E-2</v>
      </c>
      <c r="DI137" s="14">
        <v>1.3422999999999999E-2</v>
      </c>
      <c r="DJ137" s="14">
        <v>1.4977000000000001E-2</v>
      </c>
      <c r="DK137" s="14">
        <v>2.8337999999999999E-2</v>
      </c>
      <c r="DL137" s="14">
        <v>-0.100535</v>
      </c>
      <c r="DM137" s="14">
        <v>-9.1007000000000005E-2</v>
      </c>
      <c r="DN137" s="14">
        <v>-7.0787000000000003E-2</v>
      </c>
      <c r="DO137" s="14">
        <v>-2.7969999999999998E-2</v>
      </c>
      <c r="DP137" s="14">
        <v>4.3229999999999998E-2</v>
      </c>
      <c r="DQ137" s="14">
        <v>-2.0109999999999999E-2</v>
      </c>
      <c r="DR137" s="14">
        <v>6.1269999999999998E-2</v>
      </c>
      <c r="DS137" s="14">
        <v>-4.2902000000000003E-2</v>
      </c>
      <c r="DT137" s="14">
        <v>4.7246000000000003E-2</v>
      </c>
      <c r="DU137" s="14">
        <v>-7.9894000000000007E-2</v>
      </c>
      <c r="DV137" s="14">
        <v>-3.0450999999999999E-2</v>
      </c>
      <c r="DW137" s="14">
        <v>1.8707000000000001E-2</v>
      </c>
      <c r="DX137" s="14">
        <v>-9.7190000000000002E-3</v>
      </c>
      <c r="DY137" s="14">
        <v>2.0609999999999999E-3</v>
      </c>
      <c r="DZ137" s="14">
        <v>-2.0739999999999999E-3</v>
      </c>
      <c r="EA137" s="14">
        <v>-2.1593999999999999E-2</v>
      </c>
      <c r="EB137" s="14">
        <v>-2.895E-2</v>
      </c>
      <c r="EC137" s="14">
        <v>-2.0167000000000001E-2</v>
      </c>
      <c r="ED137" s="14">
        <v>1</v>
      </c>
      <c r="EE137" s="35">
        <v>-4.4569450000000028</v>
      </c>
      <c r="EV137">
        <v>223</v>
      </c>
      <c r="EW137">
        <f t="shared" si="2"/>
        <v>-689</v>
      </c>
    </row>
    <row r="138" spans="1:153" x14ac:dyDescent="0.2">
      <c r="A138" s="18" t="s">
        <v>42</v>
      </c>
      <c r="B138" s="32">
        <v>8.6125930000000039</v>
      </c>
      <c r="C138" s="33">
        <v>11.022357000000005</v>
      </c>
      <c r="D138" s="33">
        <v>15.218211000000007</v>
      </c>
      <c r="E138" s="33">
        <v>16.523324000000006</v>
      </c>
      <c r="F138" s="33">
        <v>25.125067999999995</v>
      </c>
      <c r="G138" s="33">
        <v>26.769464000000006</v>
      </c>
      <c r="H138" s="33">
        <v>26.958261</v>
      </c>
      <c r="I138" s="33">
        <v>27.139450999999998</v>
      </c>
      <c r="J138" s="33">
        <v>27.178695000000001</v>
      </c>
      <c r="K138" s="33">
        <v>25.863666999999982</v>
      </c>
      <c r="L138" s="33">
        <v>24.341422999999995</v>
      </c>
      <c r="M138" s="33">
        <v>18.908490999999987</v>
      </c>
      <c r="N138" s="33">
        <v>5.243483000000003</v>
      </c>
      <c r="O138" s="33">
        <v>8.1930049999999977</v>
      </c>
      <c r="P138" s="33">
        <v>10.040503999999999</v>
      </c>
      <c r="Q138" s="33">
        <v>7.7437770000000015</v>
      </c>
      <c r="R138" s="33">
        <v>8.4476600000000008</v>
      </c>
      <c r="S138" s="33">
        <v>19.045159000000002</v>
      </c>
      <c r="T138" s="33">
        <v>27.976533</v>
      </c>
      <c r="U138" s="33">
        <v>29.168390999999986</v>
      </c>
      <c r="V138" s="33">
        <v>29.080921000000007</v>
      </c>
      <c r="W138" s="33">
        <v>29.138278000000025</v>
      </c>
      <c r="X138" s="33">
        <v>28.355907999999999</v>
      </c>
      <c r="Y138" s="33">
        <v>26.773962000000004</v>
      </c>
      <c r="Z138" s="33">
        <v>24.902274999999992</v>
      </c>
      <c r="AA138" s="33">
        <v>20.54281799999999</v>
      </c>
      <c r="AB138" s="33">
        <v>-0.22455799999999998</v>
      </c>
      <c r="AC138" s="33">
        <v>-0.48732199999999987</v>
      </c>
      <c r="AD138" s="33">
        <v>2.6187160000000023</v>
      </c>
      <c r="AE138" s="33">
        <v>15.687222000000004</v>
      </c>
      <c r="AF138" s="33">
        <v>24.450414000000009</v>
      </c>
      <c r="AG138" s="33">
        <v>25.084527999999981</v>
      </c>
      <c r="AH138" s="33">
        <v>26.752264999999987</v>
      </c>
      <c r="AI138" s="33">
        <v>26.644670000000009</v>
      </c>
      <c r="AJ138" s="33">
        <v>24.825599000000008</v>
      </c>
      <c r="AK138" s="33">
        <v>23.182959999999987</v>
      </c>
      <c r="AL138" s="33">
        <v>21.473590999999988</v>
      </c>
      <c r="AM138" s="33">
        <v>17.029631000000013</v>
      </c>
      <c r="AN138" s="33">
        <v>10.279108000000003</v>
      </c>
      <c r="AO138" s="33">
        <v>10.507374999999996</v>
      </c>
      <c r="AP138" s="33">
        <v>10.873663999999994</v>
      </c>
      <c r="AQ138" s="33">
        <v>-1.239665</v>
      </c>
      <c r="AR138" s="33">
        <v>14.408367999999999</v>
      </c>
      <c r="AS138" s="33">
        <v>14.789227000000009</v>
      </c>
      <c r="AT138" s="33">
        <v>16.024549999999987</v>
      </c>
      <c r="AU138" s="33">
        <v>16.590344999999999</v>
      </c>
      <c r="AV138" s="33">
        <v>17.298512000000002</v>
      </c>
      <c r="AW138" s="33">
        <v>17.220592999999997</v>
      </c>
      <c r="AX138" s="33">
        <v>16.843372999999985</v>
      </c>
      <c r="AY138" s="33">
        <v>16.486939000000007</v>
      </c>
      <c r="AZ138" s="33">
        <v>4.335910000000001</v>
      </c>
      <c r="BA138" s="33">
        <v>1.1656360000000001</v>
      </c>
      <c r="BB138" s="33">
        <v>0.81089500000000048</v>
      </c>
      <c r="BC138" s="33">
        <v>20.125062000000003</v>
      </c>
      <c r="BD138" s="33">
        <v>22.752977000000019</v>
      </c>
      <c r="BE138" s="33">
        <v>0.14960599999999979</v>
      </c>
      <c r="BF138" s="33">
        <v>5.9169000000000009</v>
      </c>
      <c r="BG138" s="33">
        <v>2.667354</v>
      </c>
      <c r="BH138" s="33">
        <v>6.5646469999999981</v>
      </c>
      <c r="BI138" s="33">
        <v>20.939495000000001</v>
      </c>
      <c r="BJ138" s="33">
        <v>23.41666300000001</v>
      </c>
      <c r="BK138" s="33">
        <v>25.982478999999998</v>
      </c>
      <c r="BL138" s="33">
        <v>25.971465000000013</v>
      </c>
      <c r="BM138" s="33">
        <v>7.3592370000000011</v>
      </c>
      <c r="BN138" s="33">
        <v>2.0705709999999997</v>
      </c>
      <c r="BO138" s="33">
        <v>12.169838</v>
      </c>
      <c r="BP138" s="33">
        <v>23.419423000000005</v>
      </c>
      <c r="BQ138" s="33">
        <v>29.662600000000008</v>
      </c>
      <c r="BR138" s="33">
        <v>30.712883000000009</v>
      </c>
      <c r="BS138" s="33">
        <v>31.72890899999998</v>
      </c>
      <c r="BT138" s="33">
        <v>31.29859200000001</v>
      </c>
      <c r="BU138" s="33">
        <v>30.208715999999992</v>
      </c>
      <c r="BV138" s="33">
        <v>30.404530999999981</v>
      </c>
      <c r="BW138" s="33">
        <v>30.058305999999984</v>
      </c>
      <c r="BX138" s="33">
        <v>28.178943999999991</v>
      </c>
      <c r="BY138" s="33">
        <v>3.5719940000000028</v>
      </c>
      <c r="BZ138" s="33">
        <v>3.4259999999999988</v>
      </c>
      <c r="CA138" s="33">
        <v>3.1267419999999997</v>
      </c>
      <c r="CB138" s="33">
        <v>5.0487369999999991</v>
      </c>
      <c r="CC138" s="33">
        <v>23.346855999999999</v>
      </c>
      <c r="CD138" s="33">
        <v>23.900905000000005</v>
      </c>
      <c r="CE138" s="33">
        <v>26.559332000000005</v>
      </c>
      <c r="CF138" s="33">
        <v>27.240628999999995</v>
      </c>
      <c r="CG138" s="33">
        <v>20.824833999999999</v>
      </c>
      <c r="CH138" s="33">
        <v>5.9200279999999994</v>
      </c>
      <c r="CI138" s="33">
        <v>5.2451389999999991</v>
      </c>
      <c r="CJ138" s="33">
        <v>9.4721680000000035</v>
      </c>
      <c r="CK138" s="33">
        <v>13.345547999999996</v>
      </c>
      <c r="CL138" s="33">
        <v>13.976170000000002</v>
      </c>
      <c r="CM138" s="33">
        <v>13.256088000000009</v>
      </c>
      <c r="CN138" s="33">
        <v>28.956039000000001</v>
      </c>
      <c r="CO138" s="33">
        <v>4.9907340000000016</v>
      </c>
      <c r="CP138" s="33">
        <v>9.3990230000000015</v>
      </c>
      <c r="CQ138" s="33">
        <v>4.1427209999999999</v>
      </c>
      <c r="CR138" s="33">
        <v>6.0282219999999986</v>
      </c>
      <c r="CS138" s="33">
        <v>6.7391060000000005</v>
      </c>
      <c r="CT138" s="33">
        <v>11.598222999999997</v>
      </c>
      <c r="CU138" s="33">
        <v>10.516076999999997</v>
      </c>
      <c r="CV138" s="33">
        <v>6.585303999999998</v>
      </c>
      <c r="CW138" s="33">
        <v>-0.97468999999999872</v>
      </c>
      <c r="CX138" s="33">
        <v>-1.3901230000000009</v>
      </c>
      <c r="CY138" s="33">
        <v>-1.8087859999999982</v>
      </c>
      <c r="CZ138" s="33">
        <v>-2.1544800000000022</v>
      </c>
      <c r="DA138" s="33">
        <v>-1.783065000000003</v>
      </c>
      <c r="DB138" s="33">
        <v>3.8658200000000007</v>
      </c>
      <c r="DC138" s="33">
        <v>7.8336760000000023</v>
      </c>
      <c r="DD138" s="33">
        <v>6.6221189999999988</v>
      </c>
      <c r="DE138" s="33">
        <v>6.4160529999999989</v>
      </c>
      <c r="DF138" s="33">
        <v>16.07487200000001</v>
      </c>
      <c r="DG138" s="33">
        <v>9.8057999999999812E-2</v>
      </c>
      <c r="DH138" s="33">
        <v>2.927747000000001</v>
      </c>
      <c r="DI138" s="33">
        <v>7.2839689999999955</v>
      </c>
      <c r="DJ138" s="33">
        <v>7.1824560000000019</v>
      </c>
      <c r="DK138" s="33">
        <v>4.4687269999999986</v>
      </c>
      <c r="DL138" s="33">
        <v>7.2876700000000012</v>
      </c>
      <c r="DM138" s="33">
        <v>-1.4810280000000011</v>
      </c>
      <c r="DN138" s="33">
        <v>17.392162999999986</v>
      </c>
      <c r="DO138" s="33">
        <v>3.4996020000000003</v>
      </c>
      <c r="DP138" s="33">
        <v>-5.656703999999996</v>
      </c>
      <c r="DQ138" s="33">
        <v>6.7981519999999991</v>
      </c>
      <c r="DR138" s="33">
        <v>-9.8354590000000002</v>
      </c>
      <c r="DS138" s="33">
        <v>-4.6386480000000017</v>
      </c>
      <c r="DT138" s="33">
        <v>0.72058299999999986</v>
      </c>
      <c r="DU138" s="33">
        <v>-2.5771690000000005</v>
      </c>
      <c r="DV138" s="33">
        <v>-2.7862920000000075</v>
      </c>
      <c r="DW138" s="33">
        <v>-4.984117000000003</v>
      </c>
      <c r="DX138" s="33">
        <v>-4.3024930000000037</v>
      </c>
      <c r="DY138" s="33">
        <v>-6.1540649999999975</v>
      </c>
      <c r="DZ138" s="33">
        <v>-6.1895240000000005</v>
      </c>
      <c r="EA138" s="33">
        <v>-5.6669070000000099</v>
      </c>
      <c r="EB138" s="33">
        <v>-6.1273839999999948</v>
      </c>
      <c r="EC138" s="33">
        <v>-14.606310000000006</v>
      </c>
      <c r="ED138" s="33">
        <v>-4.4569450000000028</v>
      </c>
      <c r="EE138" s="36">
        <v>1641.6195199999997</v>
      </c>
      <c r="EV138">
        <v>225</v>
      </c>
      <c r="EW138" t="e">
        <f t="shared" si="2"/>
        <v>#VALUE!</v>
      </c>
    </row>
    <row r="139" spans="1:153" x14ac:dyDescent="0.2">
      <c r="EV139">
        <v>227</v>
      </c>
      <c r="EW139">
        <f t="shared" si="2"/>
        <v>227</v>
      </c>
    </row>
    <row r="140" spans="1:153" x14ac:dyDescent="0.2">
      <c r="EV140">
        <v>228</v>
      </c>
      <c r="EW140">
        <f t="shared" si="2"/>
        <v>228</v>
      </c>
    </row>
    <row r="141" spans="1:153" x14ac:dyDescent="0.2">
      <c r="EV141">
        <v>230</v>
      </c>
      <c r="EW141">
        <f t="shared" si="2"/>
        <v>230</v>
      </c>
    </row>
    <row r="142" spans="1:153" x14ac:dyDescent="0.2">
      <c r="EV142">
        <v>231</v>
      </c>
      <c r="EW142">
        <f t="shared" si="2"/>
        <v>231</v>
      </c>
    </row>
    <row r="143" spans="1:153" x14ac:dyDescent="0.2">
      <c r="EV143">
        <v>233</v>
      </c>
      <c r="EW143">
        <f t="shared" si="2"/>
        <v>233</v>
      </c>
    </row>
    <row r="144" spans="1:153" x14ac:dyDescent="0.2">
      <c r="EV144">
        <v>237</v>
      </c>
      <c r="EW144">
        <f t="shared" si="2"/>
        <v>237</v>
      </c>
    </row>
    <row r="145" spans="152:153" x14ac:dyDescent="0.2">
      <c r="EV145">
        <v>238</v>
      </c>
      <c r="EW145">
        <f t="shared" si="2"/>
        <v>238</v>
      </c>
    </row>
    <row r="146" spans="152:153" x14ac:dyDescent="0.2">
      <c r="EV146">
        <v>241</v>
      </c>
      <c r="EW146">
        <f t="shared" si="2"/>
        <v>241</v>
      </c>
    </row>
    <row r="147" spans="152:153" x14ac:dyDescent="0.2">
      <c r="EV147">
        <v>244</v>
      </c>
      <c r="EW147">
        <f t="shared" si="2"/>
        <v>244</v>
      </c>
    </row>
    <row r="148" spans="152:153" x14ac:dyDescent="0.2">
      <c r="EV148">
        <v>645</v>
      </c>
      <c r="EW148">
        <f t="shared" si="2"/>
        <v>645</v>
      </c>
    </row>
    <row r="149" spans="152:153" x14ac:dyDescent="0.2">
      <c r="EV149">
        <v>80</v>
      </c>
      <c r="EW149">
        <f t="shared" si="2"/>
        <v>80</v>
      </c>
    </row>
    <row r="150" spans="152:153" x14ac:dyDescent="0.2">
      <c r="EV150">
        <v>65</v>
      </c>
      <c r="EW150">
        <f t="shared" si="2"/>
        <v>65</v>
      </c>
    </row>
    <row r="151" spans="152:153" x14ac:dyDescent="0.2">
      <c r="EV151">
        <v>66</v>
      </c>
      <c r="EW151">
        <f t="shared" si="2"/>
        <v>66</v>
      </c>
    </row>
    <row r="152" spans="152:153" x14ac:dyDescent="0.2">
      <c r="EV152">
        <v>67</v>
      </c>
      <c r="EW152">
        <f t="shared" si="2"/>
        <v>67</v>
      </c>
    </row>
  </sheetData>
  <phoneticPr fontId="2"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tabColor indexed="45"/>
  </sheetPr>
  <dimension ref="A1:U71"/>
  <sheetViews>
    <sheetView zoomScale="85" workbookViewId="0">
      <selection activeCell="A5" sqref="A5:A71"/>
    </sheetView>
  </sheetViews>
  <sheetFormatPr defaultRowHeight="12.75" x14ac:dyDescent="0.2"/>
  <cols>
    <col min="1" max="1" width="17.5703125" bestFit="1" customWidth="1"/>
    <col min="2" max="2" width="14.5703125" bestFit="1" customWidth="1"/>
    <col min="3" max="3" width="14.42578125" bestFit="1" customWidth="1"/>
    <col min="4" max="4" width="16.85546875" bestFit="1" customWidth="1"/>
    <col min="5" max="6" width="14.42578125" bestFit="1" customWidth="1"/>
    <col min="7" max="7" width="15" bestFit="1" customWidth="1"/>
    <col min="8" max="8" width="10.7109375" bestFit="1" customWidth="1"/>
    <col min="9" max="20" width="12" bestFit="1" customWidth="1"/>
    <col min="21" max="21" width="10.5703125" bestFit="1" customWidth="1"/>
    <col min="22" max="31" width="12" bestFit="1" customWidth="1"/>
    <col min="32" max="32" width="10.5703125" customWidth="1"/>
    <col min="33" max="33" width="11.85546875" bestFit="1" customWidth="1"/>
    <col min="34" max="34" width="10.5703125" customWidth="1"/>
    <col min="35" max="35" width="10.5703125" bestFit="1" customWidth="1"/>
    <col min="36" max="45" width="13.85546875" customWidth="1"/>
    <col min="46" max="48" width="11.42578125" bestFit="1" customWidth="1"/>
    <col min="49" max="49" width="11.42578125" customWidth="1"/>
    <col min="50" max="50" width="13.85546875" bestFit="1" customWidth="1"/>
    <col min="51" max="54" width="11.42578125" bestFit="1" customWidth="1"/>
    <col min="55" max="55" width="11.42578125" customWidth="1"/>
    <col min="56" max="56" width="11.42578125" bestFit="1" customWidth="1"/>
    <col min="57" max="58" width="11.42578125" customWidth="1"/>
    <col min="59" max="59" width="13.85546875" bestFit="1" customWidth="1"/>
    <col min="60" max="60" width="13.85546875" customWidth="1"/>
    <col min="61" max="62" width="13.85546875" bestFit="1" customWidth="1"/>
    <col min="63" max="64" width="11.42578125" bestFit="1" customWidth="1"/>
    <col min="65" max="76" width="13.85546875" bestFit="1" customWidth="1"/>
    <col min="77" max="79" width="11.42578125" bestFit="1" customWidth="1"/>
    <col min="80" max="83" width="13.85546875" bestFit="1" customWidth="1"/>
    <col min="84" max="84" width="11.42578125" customWidth="1"/>
    <col min="85" max="85" width="11.42578125" bestFit="1" customWidth="1"/>
  </cols>
  <sheetData>
    <row r="1" spans="1:21" x14ac:dyDescent="0.2">
      <c r="A1" s="30" t="s">
        <v>22</v>
      </c>
      <c r="B1" s="29" t="s">
        <v>23</v>
      </c>
    </row>
    <row r="3" spans="1:21" x14ac:dyDescent="0.2">
      <c r="A3" s="4" t="s">
        <v>38</v>
      </c>
      <c r="B3" s="5"/>
      <c r="C3" s="5"/>
      <c r="D3" s="5"/>
      <c r="E3" s="5"/>
      <c r="F3" s="5"/>
      <c r="G3" s="5"/>
      <c r="H3" s="5"/>
      <c r="I3" s="4" t="s">
        <v>3</v>
      </c>
      <c r="J3" s="5"/>
      <c r="K3" s="5"/>
      <c r="L3" s="5"/>
      <c r="M3" s="5"/>
      <c r="N3" s="5"/>
      <c r="O3" s="5"/>
      <c r="P3" s="5"/>
      <c r="Q3" s="5"/>
      <c r="R3" s="5"/>
      <c r="S3" s="5"/>
      <c r="T3" s="5"/>
      <c r="U3" s="6"/>
    </row>
    <row r="4" spans="1:21" x14ac:dyDescent="0.2">
      <c r="A4" s="4" t="s">
        <v>52</v>
      </c>
      <c r="B4" s="4" t="s">
        <v>15</v>
      </c>
      <c r="C4" s="4" t="s">
        <v>30</v>
      </c>
      <c r="D4" s="4" t="s">
        <v>29</v>
      </c>
      <c r="E4" s="4" t="s">
        <v>6</v>
      </c>
      <c r="F4" s="4" t="s">
        <v>0</v>
      </c>
      <c r="G4" s="4" t="s">
        <v>1</v>
      </c>
      <c r="H4" s="4" t="s">
        <v>2</v>
      </c>
      <c r="I4" s="7">
        <v>625</v>
      </c>
      <c r="J4" s="10">
        <v>626</v>
      </c>
      <c r="K4" s="10">
        <v>628</v>
      </c>
      <c r="L4" s="10">
        <v>629</v>
      </c>
      <c r="M4" s="10">
        <v>638</v>
      </c>
      <c r="N4" s="10">
        <v>675</v>
      </c>
      <c r="O4" s="10">
        <v>677</v>
      </c>
      <c r="P4" s="10">
        <v>679</v>
      </c>
      <c r="Q4" s="10">
        <v>699</v>
      </c>
      <c r="R4" s="10">
        <v>704</v>
      </c>
      <c r="S4" s="10">
        <v>729</v>
      </c>
      <c r="T4" s="10">
        <v>795</v>
      </c>
      <c r="U4" s="17" t="s">
        <v>42</v>
      </c>
    </row>
    <row r="5" spans="1:21" x14ac:dyDescent="0.2">
      <c r="A5" s="7">
        <v>1</v>
      </c>
      <c r="B5" s="7" t="s">
        <v>18</v>
      </c>
      <c r="C5" s="7" t="s">
        <v>369</v>
      </c>
      <c r="D5" s="7" t="s">
        <v>525</v>
      </c>
      <c r="E5" s="7" t="s">
        <v>531</v>
      </c>
      <c r="F5" s="7" t="s">
        <v>10</v>
      </c>
      <c r="G5" s="7">
        <v>7.4569999999999997E-2</v>
      </c>
      <c r="H5" s="7">
        <v>9.1219999999999999E-3</v>
      </c>
      <c r="I5" s="19">
        <v>-5815.6</v>
      </c>
      <c r="J5" s="20">
        <v>-236.11</v>
      </c>
      <c r="K5" s="20">
        <v>-2743.07</v>
      </c>
      <c r="L5" s="20">
        <v>-553.01</v>
      </c>
      <c r="M5" s="20">
        <v>-19399.259999999998</v>
      </c>
      <c r="N5" s="20"/>
      <c r="O5" s="20">
        <v>-171.47</v>
      </c>
      <c r="P5" s="20">
        <v>4.7</v>
      </c>
      <c r="Q5" s="20">
        <v>-5096.51</v>
      </c>
      <c r="R5" s="20">
        <v>-16.16</v>
      </c>
      <c r="S5" s="20">
        <v>-237.9</v>
      </c>
      <c r="T5" s="20">
        <v>-895.95</v>
      </c>
      <c r="U5" s="21">
        <v>-35160.340000000004</v>
      </c>
    </row>
    <row r="6" spans="1:21" x14ac:dyDescent="0.2">
      <c r="A6" s="7">
        <v>2</v>
      </c>
      <c r="B6" s="7" t="s">
        <v>18</v>
      </c>
      <c r="C6" s="7" t="s">
        <v>369</v>
      </c>
      <c r="D6" s="7" t="s">
        <v>525</v>
      </c>
      <c r="E6" s="7" t="s">
        <v>531</v>
      </c>
      <c r="F6" s="7" t="s">
        <v>11</v>
      </c>
      <c r="G6" s="7">
        <v>9.7599000000000005E-2</v>
      </c>
      <c r="H6" s="7">
        <v>-7.1818000000000007E-2</v>
      </c>
      <c r="I6" s="19">
        <v>-2613.34</v>
      </c>
      <c r="J6" s="20">
        <v>-494.65</v>
      </c>
      <c r="K6" s="20">
        <v>-1472.02</v>
      </c>
      <c r="L6" s="20">
        <v>-87.08</v>
      </c>
      <c r="M6" s="20">
        <v>-23410.3</v>
      </c>
      <c r="N6" s="20">
        <v>-20.66</v>
      </c>
      <c r="O6" s="20">
        <v>4.49</v>
      </c>
      <c r="P6" s="20">
        <v>65.33</v>
      </c>
      <c r="Q6" s="20">
        <v>-7447.71</v>
      </c>
      <c r="R6" s="20">
        <v>-19.75</v>
      </c>
      <c r="S6" s="20">
        <v>-253.16</v>
      </c>
      <c r="T6" s="20">
        <v>-1.8</v>
      </c>
      <c r="U6" s="21">
        <v>-35750.65</v>
      </c>
    </row>
    <row r="7" spans="1:21" x14ac:dyDescent="0.2">
      <c r="A7" s="7">
        <v>3</v>
      </c>
      <c r="B7" s="7" t="s">
        <v>18</v>
      </c>
      <c r="C7" s="7" t="s">
        <v>369</v>
      </c>
      <c r="D7" s="7" t="s">
        <v>525</v>
      </c>
      <c r="E7" s="7" t="s">
        <v>531</v>
      </c>
      <c r="F7" s="7" t="s">
        <v>12</v>
      </c>
      <c r="G7" s="7">
        <v>5.7598999999999997E-2</v>
      </c>
      <c r="H7" s="7">
        <v>-8.4699999999999998E-2</v>
      </c>
      <c r="I7" s="19">
        <v>-127.48</v>
      </c>
      <c r="J7" s="20">
        <v>-1053.5</v>
      </c>
      <c r="K7" s="20">
        <v>1.1399999999999999</v>
      </c>
      <c r="L7" s="20">
        <v>-32.32</v>
      </c>
      <c r="M7" s="20">
        <v>-114.01</v>
      </c>
      <c r="N7" s="20"/>
      <c r="O7" s="20">
        <v>-614.51</v>
      </c>
      <c r="P7" s="20">
        <v>119.54</v>
      </c>
      <c r="Q7" s="20">
        <v>28.72</v>
      </c>
      <c r="R7" s="20">
        <v>74.06</v>
      </c>
      <c r="S7" s="20">
        <v>-281</v>
      </c>
      <c r="T7" s="20">
        <v>-11.22</v>
      </c>
      <c r="U7" s="21">
        <v>-2010.58</v>
      </c>
    </row>
    <row r="8" spans="1:21" x14ac:dyDescent="0.2">
      <c r="A8" s="7">
        <v>4</v>
      </c>
      <c r="B8" s="7" t="s">
        <v>18</v>
      </c>
      <c r="C8" s="7" t="s">
        <v>369</v>
      </c>
      <c r="D8" s="7" t="s">
        <v>525</v>
      </c>
      <c r="E8" s="7" t="s">
        <v>531</v>
      </c>
      <c r="F8" s="7" t="s">
        <v>13</v>
      </c>
      <c r="G8" s="7">
        <v>5.9708999999999998E-2</v>
      </c>
      <c r="H8" s="7">
        <v>-0.10199800000000001</v>
      </c>
      <c r="I8" s="19">
        <v>-560.19000000000005</v>
      </c>
      <c r="J8" s="20">
        <v>39.049999999999997</v>
      </c>
      <c r="K8" s="20">
        <v>-17.72</v>
      </c>
      <c r="L8" s="20">
        <v>-263.94</v>
      </c>
      <c r="M8" s="20">
        <v>108.63</v>
      </c>
      <c r="N8" s="20"/>
      <c r="O8" s="20">
        <v>367.63</v>
      </c>
      <c r="P8" s="20">
        <v>134.86000000000001</v>
      </c>
      <c r="Q8" s="20">
        <v>82.59</v>
      </c>
      <c r="R8" s="20">
        <v>144.99</v>
      </c>
      <c r="S8" s="20">
        <v>2.69</v>
      </c>
      <c r="T8" s="20">
        <v>-41.74</v>
      </c>
      <c r="U8" s="21">
        <v>-3.1500000000001691</v>
      </c>
    </row>
    <row r="9" spans="1:21" x14ac:dyDescent="0.2">
      <c r="A9" s="7">
        <v>5</v>
      </c>
      <c r="B9" s="7" t="s">
        <v>18</v>
      </c>
      <c r="C9" s="7" t="s">
        <v>369</v>
      </c>
      <c r="D9" s="7" t="s">
        <v>525</v>
      </c>
      <c r="E9" s="7" t="s">
        <v>531</v>
      </c>
      <c r="F9" s="7" t="s">
        <v>14</v>
      </c>
      <c r="G9" s="7">
        <v>5.9305999999999998E-2</v>
      </c>
      <c r="H9" s="7">
        <v>-0.11437600000000001</v>
      </c>
      <c r="I9" s="19">
        <v>-1147.32</v>
      </c>
      <c r="J9" s="20">
        <v>68.23</v>
      </c>
      <c r="K9" s="20">
        <v>-29.83</v>
      </c>
      <c r="L9" s="20">
        <v>811.56</v>
      </c>
      <c r="M9" s="20">
        <v>5.39</v>
      </c>
      <c r="N9" s="20"/>
      <c r="O9" s="20">
        <v>152.62</v>
      </c>
      <c r="P9" s="20">
        <v>98.04</v>
      </c>
      <c r="Q9" s="20">
        <v>1019.84</v>
      </c>
      <c r="R9" s="20">
        <v>201.1</v>
      </c>
      <c r="S9" s="20">
        <v>4.49</v>
      </c>
      <c r="T9" s="20">
        <v>-95.17</v>
      </c>
      <c r="U9" s="21">
        <v>1088.95</v>
      </c>
    </row>
    <row r="10" spans="1:21" x14ac:dyDescent="0.2">
      <c r="A10" s="7">
        <v>6</v>
      </c>
      <c r="B10" s="7" t="s">
        <v>18</v>
      </c>
      <c r="C10" s="7" t="s">
        <v>369</v>
      </c>
      <c r="D10" s="7" t="s">
        <v>525</v>
      </c>
      <c r="E10" s="7" t="s">
        <v>531</v>
      </c>
      <c r="F10" s="7" t="s">
        <v>33</v>
      </c>
      <c r="G10" s="7">
        <v>5.4671999999999998E-2</v>
      </c>
      <c r="H10" s="7">
        <v>-0.1197</v>
      </c>
      <c r="I10" s="19">
        <v>-7769.55</v>
      </c>
      <c r="J10" s="20">
        <v>152.16999999999999</v>
      </c>
      <c r="K10" s="20">
        <v>-74.290000000000006</v>
      </c>
      <c r="L10" s="20">
        <v>7743.96</v>
      </c>
      <c r="M10" s="20"/>
      <c r="N10" s="20">
        <v>0.34</v>
      </c>
      <c r="O10" s="20">
        <v>578.6</v>
      </c>
      <c r="P10" s="20">
        <v>198.3</v>
      </c>
      <c r="Q10" s="20">
        <v>3003.86</v>
      </c>
      <c r="R10" s="20">
        <v>238.8</v>
      </c>
      <c r="S10" s="20">
        <v>10.32</v>
      </c>
      <c r="T10" s="20">
        <v>-249.13</v>
      </c>
      <c r="U10" s="21">
        <v>3833.3800000000006</v>
      </c>
    </row>
    <row r="11" spans="1:21" x14ac:dyDescent="0.2">
      <c r="A11" s="7">
        <v>7</v>
      </c>
      <c r="B11" s="7" t="s">
        <v>18</v>
      </c>
      <c r="C11" s="7" t="s">
        <v>369</v>
      </c>
      <c r="D11" s="7" t="s">
        <v>525</v>
      </c>
      <c r="E11" s="7" t="s">
        <v>531</v>
      </c>
      <c r="F11" s="7" t="s">
        <v>34</v>
      </c>
      <c r="G11" s="7">
        <v>5.3830000000000003E-2</v>
      </c>
      <c r="H11" s="7">
        <v>-0.12860099999999999</v>
      </c>
      <c r="I11" s="19">
        <v>-19194.28</v>
      </c>
      <c r="J11" s="20">
        <v>200.2</v>
      </c>
      <c r="K11" s="20">
        <v>-174.03</v>
      </c>
      <c r="L11" s="20">
        <v>19174.52</v>
      </c>
      <c r="M11" s="20">
        <v>-8.98</v>
      </c>
      <c r="N11" s="20">
        <v>0.35</v>
      </c>
      <c r="O11" s="20">
        <v>1690.46</v>
      </c>
      <c r="P11" s="20">
        <v>303.27999999999997</v>
      </c>
      <c r="Q11" s="20">
        <v>2247.96</v>
      </c>
      <c r="R11" s="20">
        <v>877.55</v>
      </c>
      <c r="S11" s="20">
        <v>18.399999999999999</v>
      </c>
      <c r="T11" s="20">
        <v>-474.9</v>
      </c>
      <c r="U11" s="21">
        <v>4660.5300000000034</v>
      </c>
    </row>
    <row r="12" spans="1:21" x14ac:dyDescent="0.2">
      <c r="A12" s="7">
        <v>8</v>
      </c>
      <c r="B12" s="7" t="s">
        <v>18</v>
      </c>
      <c r="C12" s="7" t="s">
        <v>369</v>
      </c>
      <c r="D12" s="7" t="s">
        <v>525</v>
      </c>
      <c r="E12" s="7" t="s">
        <v>531</v>
      </c>
      <c r="F12" s="7" t="s">
        <v>7</v>
      </c>
      <c r="G12" s="7">
        <v>6.0436999999999998E-2</v>
      </c>
      <c r="H12" s="7">
        <v>-0.12739600000000001</v>
      </c>
      <c r="I12" s="19">
        <v>-27636.54</v>
      </c>
      <c r="J12" s="20">
        <v>244.94</v>
      </c>
      <c r="K12" s="20">
        <v>-199.14</v>
      </c>
      <c r="L12" s="20">
        <v>27648.66</v>
      </c>
      <c r="M12" s="20">
        <v>8.98</v>
      </c>
      <c r="N12" s="20">
        <v>0.23</v>
      </c>
      <c r="O12" s="20">
        <v>7560.38</v>
      </c>
      <c r="P12" s="20">
        <v>344</v>
      </c>
      <c r="Q12" s="20">
        <v>6340.18</v>
      </c>
      <c r="R12" s="20">
        <v>249.42</v>
      </c>
      <c r="S12" s="20">
        <v>35.01</v>
      </c>
      <c r="T12" s="20">
        <v>-1300.98</v>
      </c>
      <c r="U12" s="21">
        <v>13295.14</v>
      </c>
    </row>
    <row r="13" spans="1:21" x14ac:dyDescent="0.2">
      <c r="A13" s="7">
        <v>9</v>
      </c>
      <c r="B13" s="7" t="s">
        <v>18</v>
      </c>
      <c r="C13" s="7" t="s">
        <v>369</v>
      </c>
      <c r="D13" s="7" t="s">
        <v>525</v>
      </c>
      <c r="E13" s="7" t="s">
        <v>531</v>
      </c>
      <c r="F13" s="7" t="s">
        <v>8</v>
      </c>
      <c r="G13" s="7">
        <v>7.2090000000000001E-2</v>
      </c>
      <c r="H13" s="7">
        <v>-0.11984599999999999</v>
      </c>
      <c r="I13" s="19">
        <v>-5049.5200000000004</v>
      </c>
      <c r="J13" s="20">
        <v>111.92</v>
      </c>
      <c r="K13" s="20">
        <v>-155.57</v>
      </c>
      <c r="L13" s="20">
        <v>5050.42</v>
      </c>
      <c r="M13" s="20">
        <v>-2.87</v>
      </c>
      <c r="N13" s="20">
        <v>-0.23</v>
      </c>
      <c r="O13" s="20">
        <v>8555.8799999999992</v>
      </c>
      <c r="P13" s="20">
        <v>84.08</v>
      </c>
      <c r="Q13" s="20">
        <v>13533.78</v>
      </c>
      <c r="R13" s="20">
        <v>-983.87</v>
      </c>
      <c r="S13" s="20">
        <v>42.56</v>
      </c>
      <c r="T13" s="20">
        <v>-6803.24</v>
      </c>
      <c r="U13" s="21">
        <v>14383.340000000002</v>
      </c>
    </row>
    <row r="14" spans="1:21" x14ac:dyDescent="0.2">
      <c r="A14" s="7">
        <v>10</v>
      </c>
      <c r="B14" s="7" t="s">
        <v>18</v>
      </c>
      <c r="C14" s="7" t="s">
        <v>369</v>
      </c>
      <c r="D14" s="7" t="s">
        <v>525</v>
      </c>
      <c r="E14" s="7" t="s">
        <v>531</v>
      </c>
      <c r="F14" s="7" t="s">
        <v>35</v>
      </c>
      <c r="G14" s="7">
        <v>6.6474000000000005E-2</v>
      </c>
      <c r="H14" s="7">
        <v>-0.109224</v>
      </c>
      <c r="I14" s="19"/>
      <c r="J14" s="20"/>
      <c r="K14" s="20">
        <v>-3.58</v>
      </c>
      <c r="L14" s="20"/>
      <c r="M14" s="20">
        <v>1.97</v>
      </c>
      <c r="N14" s="20"/>
      <c r="O14" s="20">
        <v>-490.53</v>
      </c>
      <c r="P14" s="20">
        <v>21.68</v>
      </c>
      <c r="Q14" s="20">
        <v>1206.93</v>
      </c>
      <c r="R14" s="20">
        <v>-556.96</v>
      </c>
      <c r="S14" s="20">
        <v>5.0199999999999996</v>
      </c>
      <c r="T14" s="20">
        <v>-1169.95</v>
      </c>
      <c r="U14" s="21">
        <v>-985.42000000000007</v>
      </c>
    </row>
    <row r="15" spans="1:21" x14ac:dyDescent="0.2">
      <c r="A15" s="7">
        <v>11</v>
      </c>
      <c r="B15" s="7" t="s">
        <v>18</v>
      </c>
      <c r="C15" s="7" t="s">
        <v>369</v>
      </c>
      <c r="D15" s="7" t="s">
        <v>525</v>
      </c>
      <c r="E15" s="7" t="s">
        <v>531</v>
      </c>
      <c r="F15" s="7" t="s">
        <v>36</v>
      </c>
      <c r="G15" s="7">
        <v>6.4450999999999994E-2</v>
      </c>
      <c r="H15" s="7">
        <v>-9.6359E-2</v>
      </c>
      <c r="I15" s="19"/>
      <c r="J15" s="20"/>
      <c r="K15" s="20"/>
      <c r="L15" s="20"/>
      <c r="M15" s="20"/>
      <c r="N15" s="20"/>
      <c r="O15" s="20">
        <v>5996.95</v>
      </c>
      <c r="P15" s="20">
        <v>154.57</v>
      </c>
      <c r="Q15" s="20">
        <v>-41.29</v>
      </c>
      <c r="R15" s="20">
        <v>8521.41</v>
      </c>
      <c r="S15" s="20"/>
      <c r="T15" s="20"/>
      <c r="U15" s="21">
        <v>14631.64</v>
      </c>
    </row>
    <row r="16" spans="1:21" x14ac:dyDescent="0.2">
      <c r="A16" s="7">
        <v>12</v>
      </c>
      <c r="B16" s="7" t="s">
        <v>18</v>
      </c>
      <c r="C16" s="7" t="s">
        <v>369</v>
      </c>
      <c r="D16" s="7" t="s">
        <v>525</v>
      </c>
      <c r="E16" s="7" t="s">
        <v>531</v>
      </c>
      <c r="F16" s="7" t="s">
        <v>37</v>
      </c>
      <c r="G16" s="7">
        <v>6.8002999999999994E-2</v>
      </c>
      <c r="H16" s="7">
        <v>-7.3179999999999995E-2</v>
      </c>
      <c r="I16" s="19"/>
      <c r="J16" s="20"/>
      <c r="K16" s="20"/>
      <c r="L16" s="20"/>
      <c r="M16" s="20"/>
      <c r="N16" s="20"/>
      <c r="O16" s="20">
        <v>683.19</v>
      </c>
      <c r="P16" s="20">
        <v>24.44</v>
      </c>
      <c r="Q16" s="20"/>
      <c r="R16" s="20">
        <v>899.54</v>
      </c>
      <c r="S16" s="20"/>
      <c r="T16" s="20"/>
      <c r="U16" s="21">
        <v>1607.17</v>
      </c>
    </row>
    <row r="17" spans="1:21" x14ac:dyDescent="0.2">
      <c r="A17" s="7">
        <v>40</v>
      </c>
      <c r="B17" s="7" t="s">
        <v>18</v>
      </c>
      <c r="C17" s="7" t="s">
        <v>369</v>
      </c>
      <c r="D17" s="7" t="s">
        <v>527</v>
      </c>
      <c r="E17" s="7" t="s">
        <v>25</v>
      </c>
      <c r="F17" s="7" t="s">
        <v>10</v>
      </c>
      <c r="G17" s="7">
        <v>7.5635999999999995E-2</v>
      </c>
      <c r="H17" s="7">
        <v>1.6434230000000001</v>
      </c>
      <c r="I17" s="19"/>
      <c r="J17" s="20"/>
      <c r="K17" s="20"/>
      <c r="L17" s="20"/>
      <c r="M17" s="20">
        <v>-1175</v>
      </c>
      <c r="N17" s="20"/>
      <c r="O17" s="20"/>
      <c r="P17" s="20"/>
      <c r="Q17" s="20"/>
      <c r="R17" s="20"/>
      <c r="S17" s="20"/>
      <c r="T17" s="20"/>
      <c r="U17" s="21">
        <v>-1175</v>
      </c>
    </row>
    <row r="18" spans="1:21" x14ac:dyDescent="0.2">
      <c r="A18" s="7">
        <v>41</v>
      </c>
      <c r="B18" s="7" t="s">
        <v>18</v>
      </c>
      <c r="C18" s="7" t="s">
        <v>369</v>
      </c>
      <c r="D18" s="7" t="s">
        <v>527</v>
      </c>
      <c r="E18" s="7" t="s">
        <v>25</v>
      </c>
      <c r="F18" s="7" t="s">
        <v>11</v>
      </c>
      <c r="G18" s="7">
        <v>6.0235999999999998E-2</v>
      </c>
      <c r="H18" s="7">
        <v>1.723997</v>
      </c>
      <c r="I18" s="19"/>
      <c r="J18" s="20"/>
      <c r="K18" s="20"/>
      <c r="L18" s="20"/>
      <c r="M18" s="20">
        <v>-419</v>
      </c>
      <c r="N18" s="20"/>
      <c r="O18" s="20"/>
      <c r="P18" s="20"/>
      <c r="Q18" s="20"/>
      <c r="R18" s="20"/>
      <c r="S18" s="20"/>
      <c r="T18" s="20"/>
      <c r="U18" s="21">
        <v>-419</v>
      </c>
    </row>
    <row r="19" spans="1:21" x14ac:dyDescent="0.2">
      <c r="A19" s="7">
        <v>76</v>
      </c>
      <c r="B19" s="7" t="s">
        <v>16</v>
      </c>
      <c r="C19" s="7" t="s">
        <v>369</v>
      </c>
      <c r="D19" s="7" t="s">
        <v>532</v>
      </c>
      <c r="E19" s="7" t="s">
        <v>25</v>
      </c>
      <c r="F19" s="7" t="s">
        <v>10</v>
      </c>
      <c r="G19" s="7">
        <v>0.551145</v>
      </c>
      <c r="H19" s="7">
        <v>0.45909800000000001</v>
      </c>
      <c r="I19" s="19">
        <v>-6280.63</v>
      </c>
      <c r="J19" s="20">
        <v>-270.22000000000003</v>
      </c>
      <c r="K19" s="20">
        <v>-1770.36</v>
      </c>
      <c r="L19" s="20">
        <v>-623.94000000000005</v>
      </c>
      <c r="M19" s="20">
        <v>-19807.88</v>
      </c>
      <c r="N19" s="20"/>
      <c r="O19" s="20">
        <v>-194.81</v>
      </c>
      <c r="P19" s="20">
        <v>-1345.72</v>
      </c>
      <c r="Q19" s="20">
        <v>-5373.01</v>
      </c>
      <c r="R19" s="20">
        <v>-13.47</v>
      </c>
      <c r="S19" s="20">
        <v>-259.45</v>
      </c>
      <c r="T19" s="20">
        <v>-964.18</v>
      </c>
      <c r="U19" s="21">
        <v>-36903.670000000006</v>
      </c>
    </row>
    <row r="20" spans="1:21" x14ac:dyDescent="0.2">
      <c r="A20" s="7">
        <v>77</v>
      </c>
      <c r="B20" s="7" t="s">
        <v>16</v>
      </c>
      <c r="C20" s="7" t="s">
        <v>369</v>
      </c>
      <c r="D20" s="7" t="s">
        <v>532</v>
      </c>
      <c r="E20" s="7" t="s">
        <v>25</v>
      </c>
      <c r="F20" s="7" t="s">
        <v>11</v>
      </c>
      <c r="G20" s="7">
        <v>0.48457499999999998</v>
      </c>
      <c r="H20" s="7">
        <v>0.68354499999999996</v>
      </c>
      <c r="I20" s="19">
        <v>-2613.34</v>
      </c>
      <c r="J20" s="20">
        <v>-494.66</v>
      </c>
      <c r="K20" s="20">
        <v>-1078.19</v>
      </c>
      <c r="L20" s="20">
        <v>56.56</v>
      </c>
      <c r="M20" s="20">
        <v>-22991.3</v>
      </c>
      <c r="N20" s="20"/>
      <c r="O20" s="20">
        <v>4.49</v>
      </c>
      <c r="P20" s="20">
        <v>-650.87</v>
      </c>
      <c r="Q20" s="20">
        <v>-7254.69</v>
      </c>
      <c r="R20" s="20">
        <v>-19.75</v>
      </c>
      <c r="S20" s="20">
        <v>-253.16</v>
      </c>
      <c r="T20" s="20">
        <v>-1.8</v>
      </c>
      <c r="U20" s="21">
        <v>-35296.710000000006</v>
      </c>
    </row>
    <row r="21" spans="1:21" x14ac:dyDescent="0.2">
      <c r="A21" s="7">
        <v>78</v>
      </c>
      <c r="B21" s="7" t="s">
        <v>16</v>
      </c>
      <c r="C21" s="7" t="s">
        <v>369</v>
      </c>
      <c r="D21" s="7" t="s">
        <v>532</v>
      </c>
      <c r="E21" s="7" t="s">
        <v>25</v>
      </c>
      <c r="F21" s="7" t="s">
        <v>12</v>
      </c>
      <c r="G21" s="7">
        <v>0.47259000000000001</v>
      </c>
      <c r="H21" s="7">
        <v>0.77804300000000004</v>
      </c>
      <c r="I21" s="19">
        <v>-127.48</v>
      </c>
      <c r="J21" s="20">
        <v>-1053.5</v>
      </c>
      <c r="K21" s="20">
        <v>0.45</v>
      </c>
      <c r="L21" s="20">
        <v>310.62</v>
      </c>
      <c r="M21" s="20">
        <v>-114.01</v>
      </c>
      <c r="N21" s="20"/>
      <c r="O21" s="20">
        <v>-614.51</v>
      </c>
      <c r="P21" s="20">
        <v>8248.9500000000007</v>
      </c>
      <c r="Q21" s="20">
        <v>22.44</v>
      </c>
      <c r="R21" s="20">
        <v>74.06</v>
      </c>
      <c r="S21" s="20">
        <v>-280.99</v>
      </c>
      <c r="T21" s="20">
        <v>-11.22</v>
      </c>
      <c r="U21" s="21">
        <v>6454.81</v>
      </c>
    </row>
    <row r="22" spans="1:21" x14ac:dyDescent="0.2">
      <c r="A22" s="7">
        <v>79</v>
      </c>
      <c r="B22" s="7" t="s">
        <v>16</v>
      </c>
      <c r="C22" s="7" t="s">
        <v>369</v>
      </c>
      <c r="D22" s="7" t="s">
        <v>532</v>
      </c>
      <c r="E22" s="7" t="s">
        <v>25</v>
      </c>
      <c r="F22" s="7" t="s">
        <v>13</v>
      </c>
      <c r="G22" s="7">
        <v>0.51757299999999995</v>
      </c>
      <c r="H22" s="7">
        <v>0.86588299999999996</v>
      </c>
      <c r="I22" s="19">
        <v>-560.20000000000005</v>
      </c>
      <c r="J22" s="20">
        <v>39.049999999999997</v>
      </c>
      <c r="K22" s="20">
        <v>-18.41</v>
      </c>
      <c r="L22" s="20">
        <v>221.74</v>
      </c>
      <c r="M22" s="20">
        <v>108.63</v>
      </c>
      <c r="N22" s="20"/>
      <c r="O22" s="20">
        <v>367.63</v>
      </c>
      <c r="P22" s="20">
        <v>4374.2700000000004</v>
      </c>
      <c r="Q22" s="20">
        <v>54.76</v>
      </c>
      <c r="R22" s="20">
        <v>144.99</v>
      </c>
      <c r="S22" s="20">
        <v>2.69</v>
      </c>
      <c r="T22" s="20">
        <v>-41.74</v>
      </c>
      <c r="U22" s="21">
        <v>4693.41</v>
      </c>
    </row>
    <row r="23" spans="1:21" x14ac:dyDescent="0.2">
      <c r="A23" s="7">
        <v>80</v>
      </c>
      <c r="B23" s="7" t="s">
        <v>16</v>
      </c>
      <c r="C23" s="7" t="s">
        <v>369</v>
      </c>
      <c r="D23" s="7" t="s">
        <v>532</v>
      </c>
      <c r="E23" s="7" t="s">
        <v>25</v>
      </c>
      <c r="F23" s="7" t="s">
        <v>14</v>
      </c>
      <c r="G23" s="7">
        <v>0.50378800000000001</v>
      </c>
      <c r="H23" s="7">
        <v>1.0463899999999999</v>
      </c>
      <c r="I23" s="19">
        <v>-1147.32</v>
      </c>
      <c r="J23" s="20">
        <v>68.23</v>
      </c>
      <c r="K23" s="20">
        <v>-30.53</v>
      </c>
      <c r="L23" s="20">
        <v>904.03</v>
      </c>
      <c r="M23" s="20">
        <v>5.39</v>
      </c>
      <c r="N23" s="20"/>
      <c r="O23" s="20">
        <v>152.62</v>
      </c>
      <c r="P23" s="20">
        <v>216.36</v>
      </c>
      <c r="Q23" s="20">
        <v>923.78</v>
      </c>
      <c r="R23" s="20">
        <v>201.1</v>
      </c>
      <c r="S23" s="20">
        <v>4.49</v>
      </c>
      <c r="T23" s="20">
        <v>-95.17</v>
      </c>
      <c r="U23" s="21">
        <v>1202.9799999999998</v>
      </c>
    </row>
    <row r="24" spans="1:21" x14ac:dyDescent="0.2">
      <c r="A24" s="7">
        <v>81</v>
      </c>
      <c r="B24" s="7" t="s">
        <v>16</v>
      </c>
      <c r="C24" s="7" t="s">
        <v>369</v>
      </c>
      <c r="D24" s="7" t="s">
        <v>532</v>
      </c>
      <c r="E24" s="7" t="s">
        <v>25</v>
      </c>
      <c r="F24" s="7" t="s">
        <v>33</v>
      </c>
      <c r="G24" s="7">
        <v>0.60518700000000003</v>
      </c>
      <c r="H24" s="7">
        <v>1.16421</v>
      </c>
      <c r="I24" s="19">
        <v>-7769.55</v>
      </c>
      <c r="J24" s="20">
        <v>152.16999999999999</v>
      </c>
      <c r="K24" s="20">
        <v>-79.45</v>
      </c>
      <c r="L24" s="20">
        <v>7744.41</v>
      </c>
      <c r="M24" s="20"/>
      <c r="N24" s="20"/>
      <c r="O24" s="20">
        <v>578.6</v>
      </c>
      <c r="P24" s="20">
        <v>561.99</v>
      </c>
      <c r="Q24" s="20">
        <v>1890.65</v>
      </c>
      <c r="R24" s="20">
        <v>238.8</v>
      </c>
      <c r="S24" s="20">
        <v>10.32</v>
      </c>
      <c r="T24" s="20">
        <v>-249.13</v>
      </c>
      <c r="U24" s="21">
        <v>3078.8100000000004</v>
      </c>
    </row>
    <row r="25" spans="1:21" x14ac:dyDescent="0.2">
      <c r="A25" s="7">
        <v>82</v>
      </c>
      <c r="B25" s="7" t="s">
        <v>16</v>
      </c>
      <c r="C25" s="7" t="s">
        <v>369</v>
      </c>
      <c r="D25" s="7" t="s">
        <v>532</v>
      </c>
      <c r="E25" s="7" t="s">
        <v>25</v>
      </c>
      <c r="F25" s="7" t="s">
        <v>34</v>
      </c>
      <c r="G25" s="7">
        <v>0.71015399999999995</v>
      </c>
      <c r="H25" s="7">
        <v>1.3708</v>
      </c>
      <c r="I25" s="19">
        <v>-19194.27</v>
      </c>
      <c r="J25" s="20">
        <v>200.2</v>
      </c>
      <c r="K25" s="20">
        <v>-164.73</v>
      </c>
      <c r="L25" s="20">
        <v>19174.97</v>
      </c>
      <c r="M25" s="20">
        <v>-8.98</v>
      </c>
      <c r="N25" s="20"/>
      <c r="O25" s="20">
        <v>1690.46</v>
      </c>
      <c r="P25" s="20">
        <v>1085.3800000000001</v>
      </c>
      <c r="Q25" s="20">
        <v>514.86</v>
      </c>
      <c r="R25" s="20">
        <v>877.55</v>
      </c>
      <c r="S25" s="20">
        <v>18.399999999999999</v>
      </c>
      <c r="T25" s="20">
        <v>-474.9</v>
      </c>
      <c r="U25" s="21">
        <v>3718.9400000000019</v>
      </c>
    </row>
    <row r="26" spans="1:21" x14ac:dyDescent="0.2">
      <c r="A26" s="7">
        <v>83</v>
      </c>
      <c r="B26" s="7" t="s">
        <v>16</v>
      </c>
      <c r="C26" s="7" t="s">
        <v>369</v>
      </c>
      <c r="D26" s="7" t="s">
        <v>532</v>
      </c>
      <c r="E26" s="7" t="s">
        <v>25</v>
      </c>
      <c r="F26" s="7" t="s">
        <v>7</v>
      </c>
      <c r="G26" s="7">
        <v>0.74883299999999997</v>
      </c>
      <c r="H26" s="7">
        <v>1.5163500000000001</v>
      </c>
      <c r="I26" s="19">
        <v>-27636.53</v>
      </c>
      <c r="J26" s="20">
        <v>244.94</v>
      </c>
      <c r="K26" s="20">
        <v>-220.25</v>
      </c>
      <c r="L26" s="20">
        <v>27648.66</v>
      </c>
      <c r="M26" s="20">
        <v>8.98</v>
      </c>
      <c r="N26" s="20"/>
      <c r="O26" s="20">
        <v>7560.38</v>
      </c>
      <c r="P26" s="20">
        <v>1889.46</v>
      </c>
      <c r="Q26" s="20">
        <v>986.48</v>
      </c>
      <c r="R26" s="20">
        <v>249.42</v>
      </c>
      <c r="S26" s="20">
        <v>35.020000000000003</v>
      </c>
      <c r="T26" s="20">
        <v>-1300.98</v>
      </c>
      <c r="U26" s="21">
        <v>9465.58</v>
      </c>
    </row>
    <row r="27" spans="1:21" x14ac:dyDescent="0.2">
      <c r="A27" s="7">
        <v>84</v>
      </c>
      <c r="B27" s="7" t="s">
        <v>16</v>
      </c>
      <c r="C27" s="7" t="s">
        <v>369</v>
      </c>
      <c r="D27" s="7" t="s">
        <v>532</v>
      </c>
      <c r="E27" s="7" t="s">
        <v>25</v>
      </c>
      <c r="F27" s="7" t="s">
        <v>8</v>
      </c>
      <c r="G27" s="7">
        <v>0.75163899999999995</v>
      </c>
      <c r="H27" s="7">
        <v>1.70431</v>
      </c>
      <c r="I27" s="19">
        <v>-5049.5200000000004</v>
      </c>
      <c r="J27" s="20">
        <v>111.92</v>
      </c>
      <c r="K27" s="20">
        <v>-144.22999999999999</v>
      </c>
      <c r="L27" s="20">
        <v>5050.42</v>
      </c>
      <c r="M27" s="20">
        <v>-2.87</v>
      </c>
      <c r="N27" s="20"/>
      <c r="O27" s="20">
        <v>8555.8799999999992</v>
      </c>
      <c r="P27" s="20">
        <v>12625.85</v>
      </c>
      <c r="Q27" s="20">
        <v>6382.68</v>
      </c>
      <c r="R27" s="20">
        <v>-983.87</v>
      </c>
      <c r="S27" s="20">
        <v>42.55</v>
      </c>
      <c r="T27" s="20">
        <v>-6803.24</v>
      </c>
      <c r="U27" s="21">
        <v>19785.57</v>
      </c>
    </row>
    <row r="28" spans="1:21" x14ac:dyDescent="0.2">
      <c r="A28" s="7">
        <v>85</v>
      </c>
      <c r="B28" s="7" t="s">
        <v>16</v>
      </c>
      <c r="C28" s="7" t="s">
        <v>369</v>
      </c>
      <c r="D28" s="7" t="s">
        <v>532</v>
      </c>
      <c r="E28" s="7" t="s">
        <v>25</v>
      </c>
      <c r="F28" s="7" t="s">
        <v>35</v>
      </c>
      <c r="G28" s="7">
        <v>0.76102199999999998</v>
      </c>
      <c r="H28" s="7">
        <v>1.95662</v>
      </c>
      <c r="I28" s="19"/>
      <c r="J28" s="20"/>
      <c r="K28" s="20"/>
      <c r="L28" s="20"/>
      <c r="M28" s="20">
        <v>1.97</v>
      </c>
      <c r="N28" s="20"/>
      <c r="O28" s="20">
        <v>-490.53</v>
      </c>
      <c r="P28" s="20">
        <v>39413.230000000003</v>
      </c>
      <c r="Q28" s="20">
        <v>1208.3599999999999</v>
      </c>
      <c r="R28" s="20">
        <v>-556.96</v>
      </c>
      <c r="S28" s="20">
        <v>5.0199999999999996</v>
      </c>
      <c r="T28" s="20">
        <v>-1169.95</v>
      </c>
      <c r="U28" s="21">
        <v>38411.140000000007</v>
      </c>
    </row>
    <row r="29" spans="1:21" x14ac:dyDescent="0.2">
      <c r="A29" s="7">
        <v>86</v>
      </c>
      <c r="B29" s="7" t="s">
        <v>16</v>
      </c>
      <c r="C29" s="7" t="s">
        <v>369</v>
      </c>
      <c r="D29" s="7" t="s">
        <v>532</v>
      </c>
      <c r="E29" s="7" t="s">
        <v>25</v>
      </c>
      <c r="F29" s="7" t="s">
        <v>36</v>
      </c>
      <c r="G29" s="7">
        <v>0.76340300000000005</v>
      </c>
      <c r="H29" s="7">
        <v>2.0989200000000001</v>
      </c>
      <c r="I29" s="19"/>
      <c r="J29" s="20"/>
      <c r="K29" s="20"/>
      <c r="L29" s="20"/>
      <c r="M29" s="20"/>
      <c r="N29" s="20"/>
      <c r="O29" s="20">
        <v>5996.95</v>
      </c>
      <c r="P29" s="20"/>
      <c r="Q29" s="20">
        <v>-42.2</v>
      </c>
      <c r="R29" s="20">
        <v>8522.31</v>
      </c>
      <c r="S29" s="20"/>
      <c r="T29" s="20"/>
      <c r="U29" s="21">
        <v>14477.06</v>
      </c>
    </row>
    <row r="30" spans="1:21" x14ac:dyDescent="0.2">
      <c r="A30" s="7">
        <v>87</v>
      </c>
      <c r="B30" s="7" t="s">
        <v>16</v>
      </c>
      <c r="C30" s="7" t="s">
        <v>369</v>
      </c>
      <c r="D30" s="7" t="s">
        <v>532</v>
      </c>
      <c r="E30" s="7" t="s">
        <v>25</v>
      </c>
      <c r="F30" s="7" t="s">
        <v>37</v>
      </c>
      <c r="G30" s="7">
        <v>0.76615900000000003</v>
      </c>
      <c r="H30" s="7">
        <v>2.2057899999999999</v>
      </c>
      <c r="I30" s="19"/>
      <c r="J30" s="20"/>
      <c r="K30" s="20"/>
      <c r="L30" s="20"/>
      <c r="M30" s="20"/>
      <c r="N30" s="20"/>
      <c r="O30" s="20">
        <v>683.19</v>
      </c>
      <c r="P30" s="20"/>
      <c r="Q30" s="20"/>
      <c r="R30" s="20">
        <v>899.54</v>
      </c>
      <c r="S30" s="20"/>
      <c r="T30" s="20"/>
      <c r="U30" s="21">
        <v>1582.73</v>
      </c>
    </row>
    <row r="31" spans="1:21" x14ac:dyDescent="0.2">
      <c r="A31" s="7">
        <v>286</v>
      </c>
      <c r="B31" s="7" t="s">
        <v>9</v>
      </c>
      <c r="C31" s="7" t="s">
        <v>369</v>
      </c>
      <c r="D31" s="7" t="s">
        <v>528</v>
      </c>
      <c r="E31" s="7" t="s">
        <v>25</v>
      </c>
      <c r="F31" s="7" t="s">
        <v>10</v>
      </c>
      <c r="G31" s="7">
        <v>0.71867899999999996</v>
      </c>
      <c r="H31" s="7">
        <v>0.72573399999999999</v>
      </c>
      <c r="I31" s="19"/>
      <c r="J31" s="20"/>
      <c r="K31" s="20">
        <v>-1249.6600000000001</v>
      </c>
      <c r="L31" s="20"/>
      <c r="M31" s="20"/>
      <c r="N31" s="20">
        <v>-0.69</v>
      </c>
      <c r="O31" s="20"/>
      <c r="P31" s="20">
        <v>0.69</v>
      </c>
      <c r="Q31" s="20"/>
      <c r="R31" s="20"/>
      <c r="S31" s="20"/>
      <c r="T31" s="20"/>
      <c r="U31" s="21">
        <v>-1249.6600000000001</v>
      </c>
    </row>
    <row r="32" spans="1:21" x14ac:dyDescent="0.2">
      <c r="A32" s="7">
        <v>287</v>
      </c>
      <c r="B32" s="7" t="s">
        <v>9</v>
      </c>
      <c r="C32" s="7" t="s">
        <v>369</v>
      </c>
      <c r="D32" s="7" t="s">
        <v>528</v>
      </c>
      <c r="E32" s="7" t="s">
        <v>25</v>
      </c>
      <c r="F32" s="7" t="s">
        <v>11</v>
      </c>
      <c r="G32" s="7">
        <v>0.60087599999999997</v>
      </c>
      <c r="H32" s="7">
        <v>0.83213499999999996</v>
      </c>
      <c r="I32" s="19"/>
      <c r="J32" s="20"/>
      <c r="K32" s="20">
        <v>-350.46</v>
      </c>
      <c r="L32" s="20"/>
      <c r="M32" s="20"/>
      <c r="N32" s="20">
        <v>-20.65</v>
      </c>
      <c r="O32" s="20"/>
      <c r="P32" s="20">
        <v>70.23</v>
      </c>
      <c r="Q32" s="20"/>
      <c r="R32" s="20"/>
      <c r="S32" s="20"/>
      <c r="T32" s="20"/>
      <c r="U32" s="21">
        <v>-300.87999999999994</v>
      </c>
    </row>
    <row r="33" spans="1:21" x14ac:dyDescent="0.2">
      <c r="A33" s="7">
        <v>288</v>
      </c>
      <c r="B33" s="7" t="s">
        <v>9</v>
      </c>
      <c r="C33" s="7" t="s">
        <v>369</v>
      </c>
      <c r="D33" s="7" t="s">
        <v>528</v>
      </c>
      <c r="E33" s="7" t="s">
        <v>25</v>
      </c>
      <c r="F33" s="7" t="s">
        <v>12</v>
      </c>
      <c r="G33" s="7">
        <v>0.28931800000000002</v>
      </c>
      <c r="H33" s="7">
        <v>0.87851199999999996</v>
      </c>
      <c r="I33" s="19"/>
      <c r="J33" s="20"/>
      <c r="K33" s="20">
        <v>0.69</v>
      </c>
      <c r="L33" s="20"/>
      <c r="M33" s="20"/>
      <c r="N33" s="20"/>
      <c r="O33" s="20"/>
      <c r="P33" s="20">
        <v>-1.38</v>
      </c>
      <c r="Q33" s="20"/>
      <c r="R33" s="20"/>
      <c r="S33" s="20"/>
      <c r="T33" s="20"/>
      <c r="U33" s="21">
        <v>-0.69</v>
      </c>
    </row>
    <row r="34" spans="1:21" x14ac:dyDescent="0.2">
      <c r="A34" s="7">
        <v>289</v>
      </c>
      <c r="B34" s="7" t="s">
        <v>9</v>
      </c>
      <c r="C34" s="7" t="s">
        <v>369</v>
      </c>
      <c r="D34" s="7" t="s">
        <v>528</v>
      </c>
      <c r="E34" s="7" t="s">
        <v>25</v>
      </c>
      <c r="F34" s="7" t="s">
        <v>13</v>
      </c>
      <c r="G34" s="7">
        <v>0.30314200000000002</v>
      </c>
      <c r="H34" s="7">
        <v>0.97754799999999997</v>
      </c>
      <c r="I34" s="19"/>
      <c r="J34" s="20"/>
      <c r="K34" s="20">
        <v>0.69</v>
      </c>
      <c r="L34" s="20"/>
      <c r="M34" s="20"/>
      <c r="N34" s="20"/>
      <c r="O34" s="20"/>
      <c r="P34" s="20">
        <v>-2.0699999999999998</v>
      </c>
      <c r="Q34" s="20"/>
      <c r="R34" s="20"/>
      <c r="S34" s="20"/>
      <c r="T34" s="20"/>
      <c r="U34" s="21">
        <v>-1.38</v>
      </c>
    </row>
    <row r="35" spans="1:21" x14ac:dyDescent="0.2">
      <c r="A35" s="7">
        <v>290</v>
      </c>
      <c r="B35" s="7" t="s">
        <v>9</v>
      </c>
      <c r="C35" s="7" t="s">
        <v>369</v>
      </c>
      <c r="D35" s="7" t="s">
        <v>528</v>
      </c>
      <c r="E35" s="7" t="s">
        <v>25</v>
      </c>
      <c r="F35" s="7" t="s">
        <v>14</v>
      </c>
      <c r="G35" s="7">
        <v>0.40704699999999999</v>
      </c>
      <c r="H35" s="7">
        <v>1.04806</v>
      </c>
      <c r="I35" s="19"/>
      <c r="J35" s="20"/>
      <c r="K35" s="20">
        <v>0.69</v>
      </c>
      <c r="L35" s="20"/>
      <c r="M35" s="20"/>
      <c r="N35" s="20"/>
      <c r="O35" s="20"/>
      <c r="P35" s="20">
        <v>-3.44</v>
      </c>
      <c r="Q35" s="20"/>
      <c r="R35" s="20"/>
      <c r="S35" s="20"/>
      <c r="T35" s="20"/>
      <c r="U35" s="21">
        <v>-2.75</v>
      </c>
    </row>
    <row r="36" spans="1:21" x14ac:dyDescent="0.2">
      <c r="A36" s="7">
        <v>291</v>
      </c>
      <c r="B36" s="7" t="s">
        <v>9</v>
      </c>
      <c r="C36" s="7" t="s">
        <v>369</v>
      </c>
      <c r="D36" s="7" t="s">
        <v>528</v>
      </c>
      <c r="E36" s="7" t="s">
        <v>25</v>
      </c>
      <c r="F36" s="7" t="s">
        <v>33</v>
      </c>
      <c r="G36" s="7">
        <v>0.46587299999999998</v>
      </c>
      <c r="H36" s="7">
        <v>1.0482100000000001</v>
      </c>
      <c r="I36" s="19"/>
      <c r="J36" s="20"/>
      <c r="K36" s="20">
        <v>5.17</v>
      </c>
      <c r="L36" s="20"/>
      <c r="M36" s="20"/>
      <c r="N36" s="20">
        <v>0.34</v>
      </c>
      <c r="O36" s="20"/>
      <c r="P36" s="20">
        <v>-8.9499999999999993</v>
      </c>
      <c r="Q36" s="20"/>
      <c r="R36" s="20"/>
      <c r="S36" s="20"/>
      <c r="T36" s="20"/>
      <c r="U36" s="21">
        <v>-3.4399999999999995</v>
      </c>
    </row>
    <row r="37" spans="1:21" x14ac:dyDescent="0.2">
      <c r="A37" s="7">
        <v>292</v>
      </c>
      <c r="B37" s="7" t="s">
        <v>9</v>
      </c>
      <c r="C37" s="7" t="s">
        <v>369</v>
      </c>
      <c r="D37" s="7" t="s">
        <v>528</v>
      </c>
      <c r="E37" s="7" t="s">
        <v>25</v>
      </c>
      <c r="F37" s="7" t="s">
        <v>34</v>
      </c>
      <c r="G37" s="7">
        <v>0.63723099999999999</v>
      </c>
      <c r="H37" s="7">
        <v>1.15194</v>
      </c>
      <c r="I37" s="19"/>
      <c r="J37" s="20"/>
      <c r="K37" s="20">
        <v>-9.3000000000000007</v>
      </c>
      <c r="L37" s="20"/>
      <c r="M37" s="20"/>
      <c r="N37" s="20">
        <v>0.35</v>
      </c>
      <c r="O37" s="20"/>
      <c r="P37" s="20">
        <v>-64.38</v>
      </c>
      <c r="Q37" s="20"/>
      <c r="R37" s="20"/>
      <c r="S37" s="20"/>
      <c r="T37" s="20"/>
      <c r="U37" s="21">
        <v>-73.33</v>
      </c>
    </row>
    <row r="38" spans="1:21" x14ac:dyDescent="0.2">
      <c r="A38" s="7">
        <v>293</v>
      </c>
      <c r="B38" s="7" t="s">
        <v>9</v>
      </c>
      <c r="C38" s="7" t="s">
        <v>369</v>
      </c>
      <c r="D38" s="7" t="s">
        <v>528</v>
      </c>
      <c r="E38" s="7" t="s">
        <v>25</v>
      </c>
      <c r="F38" s="7" t="s">
        <v>7</v>
      </c>
      <c r="G38" s="7">
        <v>0.68046200000000001</v>
      </c>
      <c r="H38" s="7">
        <v>1.31335</v>
      </c>
      <c r="I38" s="19"/>
      <c r="J38" s="20"/>
      <c r="K38" s="20">
        <v>21.12</v>
      </c>
      <c r="L38" s="20"/>
      <c r="M38" s="20"/>
      <c r="N38" s="20">
        <v>0.22</v>
      </c>
      <c r="O38" s="20"/>
      <c r="P38" s="20">
        <v>-6993.14</v>
      </c>
      <c r="Q38" s="20"/>
      <c r="R38" s="20"/>
      <c r="S38" s="20"/>
      <c r="T38" s="20"/>
      <c r="U38" s="21">
        <v>-6971.8</v>
      </c>
    </row>
    <row r="39" spans="1:21" x14ac:dyDescent="0.2">
      <c r="A39" s="7">
        <v>294</v>
      </c>
      <c r="B39" s="7" t="s">
        <v>9</v>
      </c>
      <c r="C39" s="7" t="s">
        <v>369</v>
      </c>
      <c r="D39" s="7" t="s">
        <v>528</v>
      </c>
      <c r="E39" s="7" t="s">
        <v>25</v>
      </c>
      <c r="F39" s="7" t="s">
        <v>8</v>
      </c>
      <c r="G39" s="7">
        <v>0.75277400000000005</v>
      </c>
      <c r="H39" s="7">
        <v>1.6130500000000001</v>
      </c>
      <c r="I39" s="19"/>
      <c r="J39" s="20"/>
      <c r="K39" s="20">
        <v>-11.34</v>
      </c>
      <c r="L39" s="20"/>
      <c r="M39" s="20"/>
      <c r="N39" s="20">
        <v>-0.23</v>
      </c>
      <c r="O39" s="20"/>
      <c r="P39" s="20">
        <v>585.61</v>
      </c>
      <c r="Q39" s="20"/>
      <c r="R39" s="20"/>
      <c r="S39" s="20"/>
      <c r="T39" s="20"/>
      <c r="U39" s="21">
        <v>574.04</v>
      </c>
    </row>
    <row r="40" spans="1:21" x14ac:dyDescent="0.2">
      <c r="A40" s="7">
        <v>295</v>
      </c>
      <c r="B40" s="7" t="s">
        <v>9</v>
      </c>
      <c r="C40" s="7" t="s">
        <v>369</v>
      </c>
      <c r="D40" s="7" t="s">
        <v>528</v>
      </c>
      <c r="E40" s="7" t="s">
        <v>25</v>
      </c>
      <c r="F40" s="7" t="s">
        <v>35</v>
      </c>
      <c r="G40" s="7">
        <v>0.74741199999999997</v>
      </c>
      <c r="H40" s="7">
        <v>2.02121</v>
      </c>
      <c r="I40" s="19"/>
      <c r="J40" s="20"/>
      <c r="K40" s="20">
        <v>-3.58</v>
      </c>
      <c r="L40" s="20"/>
      <c r="M40" s="20"/>
      <c r="N40" s="20"/>
      <c r="O40" s="20"/>
      <c r="P40" s="20">
        <v>1244.01</v>
      </c>
      <c r="Q40" s="20"/>
      <c r="R40" s="20"/>
      <c r="S40" s="20"/>
      <c r="T40" s="20"/>
      <c r="U40" s="21">
        <v>1240.43</v>
      </c>
    </row>
    <row r="41" spans="1:21" x14ac:dyDescent="0.2">
      <c r="A41" s="7">
        <v>297</v>
      </c>
      <c r="B41" s="7" t="s">
        <v>9</v>
      </c>
      <c r="C41" s="7" t="s">
        <v>369</v>
      </c>
      <c r="D41" s="7" t="s">
        <v>528</v>
      </c>
      <c r="E41" s="7" t="s">
        <v>25</v>
      </c>
      <c r="F41" s="7" t="s">
        <v>36</v>
      </c>
      <c r="G41" s="7">
        <v>0.72546200000000005</v>
      </c>
      <c r="H41" s="7">
        <v>2.1767099999999999</v>
      </c>
      <c r="I41" s="19"/>
      <c r="J41" s="20"/>
      <c r="K41" s="20"/>
      <c r="L41" s="20"/>
      <c r="M41" s="20"/>
      <c r="N41" s="20"/>
      <c r="O41" s="20"/>
      <c r="P41" s="20">
        <v>9410.9699999999993</v>
      </c>
      <c r="Q41" s="20"/>
      <c r="R41" s="20"/>
      <c r="S41" s="20"/>
      <c r="T41" s="20"/>
      <c r="U41" s="21">
        <v>9410.9699999999993</v>
      </c>
    </row>
    <row r="42" spans="1:21" x14ac:dyDescent="0.2">
      <c r="A42" s="7">
        <v>298</v>
      </c>
      <c r="B42" s="7" t="s">
        <v>9</v>
      </c>
      <c r="C42" s="7" t="s">
        <v>369</v>
      </c>
      <c r="D42" s="7" t="s">
        <v>528</v>
      </c>
      <c r="E42" s="7" t="s">
        <v>25</v>
      </c>
      <c r="F42" s="7" t="s">
        <v>37</v>
      </c>
      <c r="G42" s="7">
        <v>0.67335800000000001</v>
      </c>
      <c r="H42" s="7">
        <v>2.0987900000000002</v>
      </c>
      <c r="I42" s="19"/>
      <c r="J42" s="20"/>
      <c r="K42" s="20"/>
      <c r="L42" s="20"/>
      <c r="M42" s="20"/>
      <c r="N42" s="20"/>
      <c r="O42" s="20"/>
      <c r="P42" s="20">
        <v>2962.34</v>
      </c>
      <c r="Q42" s="20"/>
      <c r="R42" s="20"/>
      <c r="S42" s="20"/>
      <c r="T42" s="20"/>
      <c r="U42" s="21">
        <v>2962.34</v>
      </c>
    </row>
    <row r="43" spans="1:21" x14ac:dyDescent="0.2">
      <c r="A43" s="7">
        <v>396</v>
      </c>
      <c r="B43" s="7" t="s">
        <v>9</v>
      </c>
      <c r="C43" s="7" t="s">
        <v>369</v>
      </c>
      <c r="D43" s="7" t="s">
        <v>526</v>
      </c>
      <c r="E43" s="7" t="s">
        <v>523</v>
      </c>
      <c r="F43" s="7" t="s">
        <v>10</v>
      </c>
      <c r="G43" s="7">
        <v>0.834094</v>
      </c>
      <c r="H43" s="7">
        <v>0.107832</v>
      </c>
      <c r="I43" s="19"/>
      <c r="J43" s="20"/>
      <c r="K43" s="20">
        <v>-1249.6500000000001</v>
      </c>
      <c r="L43" s="20"/>
      <c r="M43" s="20"/>
      <c r="N43" s="20">
        <v>-0.69</v>
      </c>
      <c r="O43" s="20"/>
      <c r="P43" s="20"/>
      <c r="Q43" s="20"/>
      <c r="R43" s="20"/>
      <c r="S43" s="20"/>
      <c r="T43" s="20"/>
      <c r="U43" s="21">
        <v>-1250.3400000000001</v>
      </c>
    </row>
    <row r="44" spans="1:21" x14ac:dyDescent="0.2">
      <c r="A44" s="7">
        <v>397</v>
      </c>
      <c r="B44" s="7" t="s">
        <v>9</v>
      </c>
      <c r="C44" s="7" t="s">
        <v>369</v>
      </c>
      <c r="D44" s="7" t="s">
        <v>526</v>
      </c>
      <c r="E44" s="7" t="s">
        <v>523</v>
      </c>
      <c r="F44" s="7" t="s">
        <v>11</v>
      </c>
      <c r="G44" s="7">
        <v>0.56807700000000005</v>
      </c>
      <c r="H44" s="7">
        <v>0.10090300000000001</v>
      </c>
      <c r="I44" s="19"/>
      <c r="J44" s="20"/>
      <c r="K44" s="20">
        <v>-350.46</v>
      </c>
      <c r="L44" s="20"/>
      <c r="M44" s="20"/>
      <c r="N44" s="20">
        <v>-20.66</v>
      </c>
      <c r="O44" s="20"/>
      <c r="P44" s="20">
        <v>0.69</v>
      </c>
      <c r="Q44" s="20"/>
      <c r="R44" s="20"/>
      <c r="S44" s="20"/>
      <c r="T44" s="20"/>
      <c r="U44" s="21">
        <v>-370.43</v>
      </c>
    </row>
    <row r="45" spans="1:21" x14ac:dyDescent="0.2">
      <c r="A45" s="7">
        <v>398</v>
      </c>
      <c r="B45" s="7" t="s">
        <v>9</v>
      </c>
      <c r="C45" s="7" t="s">
        <v>369</v>
      </c>
      <c r="D45" s="7" t="s">
        <v>526</v>
      </c>
      <c r="E45" s="7" t="s">
        <v>523</v>
      </c>
      <c r="F45" s="7" t="s">
        <v>12</v>
      </c>
      <c r="G45" s="7">
        <v>0.23209299999999999</v>
      </c>
      <c r="H45" s="7">
        <v>0.103986</v>
      </c>
      <c r="I45" s="19"/>
      <c r="J45" s="20"/>
      <c r="K45" s="20">
        <v>0.69</v>
      </c>
      <c r="L45" s="20"/>
      <c r="M45" s="20"/>
      <c r="N45" s="20"/>
      <c r="O45" s="20"/>
      <c r="P45" s="20">
        <v>1.03</v>
      </c>
      <c r="Q45" s="20"/>
      <c r="R45" s="20"/>
      <c r="S45" s="20"/>
      <c r="T45" s="20"/>
      <c r="U45" s="21">
        <v>1.72</v>
      </c>
    </row>
    <row r="46" spans="1:21" x14ac:dyDescent="0.2">
      <c r="A46" s="7">
        <v>399</v>
      </c>
      <c r="B46" s="7" t="s">
        <v>9</v>
      </c>
      <c r="C46" s="7" t="s">
        <v>369</v>
      </c>
      <c r="D46" s="7" t="s">
        <v>526</v>
      </c>
      <c r="E46" s="7" t="s">
        <v>523</v>
      </c>
      <c r="F46" s="7" t="s">
        <v>13</v>
      </c>
      <c r="G46" s="7">
        <v>0.213587</v>
      </c>
      <c r="H46" s="7">
        <v>0.11558599999999999</v>
      </c>
      <c r="I46" s="19"/>
      <c r="J46" s="20"/>
      <c r="K46" s="20">
        <v>0.69</v>
      </c>
      <c r="L46" s="20"/>
      <c r="M46" s="20"/>
      <c r="N46" s="20"/>
      <c r="O46" s="20"/>
      <c r="P46" s="20">
        <v>3.79</v>
      </c>
      <c r="Q46" s="20"/>
      <c r="R46" s="20"/>
      <c r="S46" s="20"/>
      <c r="T46" s="20"/>
      <c r="U46" s="21">
        <v>4.4800000000000004</v>
      </c>
    </row>
    <row r="47" spans="1:21" x14ac:dyDescent="0.2">
      <c r="A47" s="7">
        <v>402</v>
      </c>
      <c r="B47" s="7" t="s">
        <v>9</v>
      </c>
      <c r="C47" s="7" t="s">
        <v>369</v>
      </c>
      <c r="D47" s="7" t="s">
        <v>526</v>
      </c>
      <c r="E47" s="7" t="s">
        <v>523</v>
      </c>
      <c r="F47" s="7" t="s">
        <v>14</v>
      </c>
      <c r="G47" s="7">
        <v>0.20330300000000001</v>
      </c>
      <c r="H47" s="7">
        <v>0.18387600000000001</v>
      </c>
      <c r="I47" s="19"/>
      <c r="J47" s="20"/>
      <c r="K47" s="20">
        <v>0.69</v>
      </c>
      <c r="L47" s="20"/>
      <c r="M47" s="20"/>
      <c r="N47" s="20"/>
      <c r="O47" s="20"/>
      <c r="P47" s="20">
        <v>8.26</v>
      </c>
      <c r="Q47" s="20"/>
      <c r="R47" s="20"/>
      <c r="S47" s="20"/>
      <c r="T47" s="20"/>
      <c r="U47" s="21">
        <v>8.9499999999999993</v>
      </c>
    </row>
    <row r="48" spans="1:21" x14ac:dyDescent="0.2">
      <c r="A48" s="7">
        <v>403</v>
      </c>
      <c r="B48" s="7" t="s">
        <v>9</v>
      </c>
      <c r="C48" s="7" t="s">
        <v>369</v>
      </c>
      <c r="D48" s="7" t="s">
        <v>526</v>
      </c>
      <c r="E48" s="7" t="s">
        <v>523</v>
      </c>
      <c r="F48" s="7" t="s">
        <v>33</v>
      </c>
      <c r="G48" s="7">
        <v>0.203261</v>
      </c>
      <c r="H48" s="7">
        <v>0.24636</v>
      </c>
      <c r="I48" s="19"/>
      <c r="J48" s="20"/>
      <c r="K48" s="20">
        <v>5.17</v>
      </c>
      <c r="L48" s="20"/>
      <c r="M48" s="20"/>
      <c r="N48" s="20">
        <v>0.34</v>
      </c>
      <c r="O48" s="20"/>
      <c r="P48" s="20">
        <v>21</v>
      </c>
      <c r="Q48" s="20"/>
      <c r="R48" s="20"/>
      <c r="S48" s="20"/>
      <c r="T48" s="20"/>
      <c r="U48" s="21">
        <v>26.509999999999998</v>
      </c>
    </row>
    <row r="49" spans="1:21" x14ac:dyDescent="0.2">
      <c r="A49" s="7">
        <v>404</v>
      </c>
      <c r="B49" s="7" t="s">
        <v>9</v>
      </c>
      <c r="C49" s="7" t="s">
        <v>369</v>
      </c>
      <c r="D49" s="7" t="s">
        <v>526</v>
      </c>
      <c r="E49" s="7" t="s">
        <v>523</v>
      </c>
      <c r="F49" s="7" t="s">
        <v>34</v>
      </c>
      <c r="G49" s="7">
        <v>0.21453700000000001</v>
      </c>
      <c r="H49" s="7">
        <v>0.34176099999999998</v>
      </c>
      <c r="I49" s="19"/>
      <c r="J49" s="20"/>
      <c r="K49" s="20">
        <v>-9.3000000000000007</v>
      </c>
      <c r="L49" s="20"/>
      <c r="M49" s="20"/>
      <c r="N49" s="20">
        <v>0.35</v>
      </c>
      <c r="O49" s="20"/>
      <c r="P49" s="20">
        <v>53.7</v>
      </c>
      <c r="Q49" s="20"/>
      <c r="R49" s="20"/>
      <c r="S49" s="20"/>
      <c r="T49" s="20"/>
      <c r="U49" s="21">
        <v>44.75</v>
      </c>
    </row>
    <row r="50" spans="1:21" x14ac:dyDescent="0.2">
      <c r="A50" s="7">
        <v>405</v>
      </c>
      <c r="B50" s="7" t="s">
        <v>9</v>
      </c>
      <c r="C50" s="7" t="s">
        <v>369</v>
      </c>
      <c r="D50" s="7" t="s">
        <v>526</v>
      </c>
      <c r="E50" s="7" t="s">
        <v>523</v>
      </c>
      <c r="F50" s="7" t="s">
        <v>7</v>
      </c>
      <c r="G50" s="7">
        <v>0.22616</v>
      </c>
      <c r="H50" s="7">
        <v>0.40585599999999999</v>
      </c>
      <c r="I50" s="19"/>
      <c r="J50" s="20"/>
      <c r="K50" s="20">
        <v>21.11</v>
      </c>
      <c r="L50" s="20"/>
      <c r="M50" s="20"/>
      <c r="N50" s="20">
        <v>0.23</v>
      </c>
      <c r="O50" s="20"/>
      <c r="P50" s="20">
        <v>87.1</v>
      </c>
      <c r="Q50" s="20"/>
      <c r="R50" s="20"/>
      <c r="S50" s="20"/>
      <c r="T50" s="20"/>
      <c r="U50" s="21">
        <v>108.44</v>
      </c>
    </row>
    <row r="51" spans="1:21" x14ac:dyDescent="0.2">
      <c r="A51" s="7">
        <v>406</v>
      </c>
      <c r="B51" s="7" t="s">
        <v>9</v>
      </c>
      <c r="C51" s="7" t="s">
        <v>369</v>
      </c>
      <c r="D51" s="7" t="s">
        <v>526</v>
      </c>
      <c r="E51" s="7" t="s">
        <v>523</v>
      </c>
      <c r="F51" s="7" t="s">
        <v>8</v>
      </c>
      <c r="G51" s="7">
        <v>0.22253600000000001</v>
      </c>
      <c r="H51" s="7">
        <v>0.42437599999999998</v>
      </c>
      <c r="I51" s="19"/>
      <c r="J51" s="20"/>
      <c r="K51" s="20">
        <v>-11.33</v>
      </c>
      <c r="L51" s="20"/>
      <c r="M51" s="20"/>
      <c r="N51" s="20">
        <v>-0.23</v>
      </c>
      <c r="O51" s="20"/>
      <c r="P51" s="20">
        <v>19.14</v>
      </c>
      <c r="Q51" s="20"/>
      <c r="R51" s="20"/>
      <c r="S51" s="20"/>
      <c r="T51" s="20"/>
      <c r="U51" s="21">
        <v>7.58</v>
      </c>
    </row>
    <row r="52" spans="1:21" x14ac:dyDescent="0.2">
      <c r="A52" s="7">
        <v>407</v>
      </c>
      <c r="B52" s="7" t="s">
        <v>9</v>
      </c>
      <c r="C52" s="7" t="s">
        <v>369</v>
      </c>
      <c r="D52" s="7" t="s">
        <v>526</v>
      </c>
      <c r="E52" s="7" t="s">
        <v>523</v>
      </c>
      <c r="F52" s="7" t="s">
        <v>35</v>
      </c>
      <c r="G52" s="7">
        <v>0.22564999999999999</v>
      </c>
      <c r="H52" s="7">
        <v>0.35858400000000001</v>
      </c>
      <c r="I52" s="19"/>
      <c r="J52" s="20"/>
      <c r="K52" s="20">
        <v>-3.58</v>
      </c>
      <c r="L52" s="20"/>
      <c r="M52" s="20"/>
      <c r="N52" s="20"/>
      <c r="O52" s="20"/>
      <c r="P52" s="20">
        <v>-20.52</v>
      </c>
      <c r="Q52" s="20"/>
      <c r="R52" s="20"/>
      <c r="S52" s="20"/>
      <c r="T52" s="20"/>
      <c r="U52" s="21">
        <v>-24.1</v>
      </c>
    </row>
    <row r="53" spans="1:21" x14ac:dyDescent="0.2">
      <c r="A53" s="7">
        <v>408</v>
      </c>
      <c r="B53" s="7" t="s">
        <v>9</v>
      </c>
      <c r="C53" s="7" t="s">
        <v>369</v>
      </c>
      <c r="D53" s="7" t="s">
        <v>526</v>
      </c>
      <c r="E53" s="7" t="s">
        <v>523</v>
      </c>
      <c r="F53" s="7" t="s">
        <v>36</v>
      </c>
      <c r="G53" s="7">
        <v>0.221994</v>
      </c>
      <c r="H53" s="7">
        <v>0.26371899999999998</v>
      </c>
      <c r="I53" s="19"/>
      <c r="J53" s="20"/>
      <c r="K53" s="20"/>
      <c r="L53" s="20"/>
      <c r="M53" s="20"/>
      <c r="N53" s="20"/>
      <c r="O53" s="20"/>
      <c r="P53" s="20">
        <v>154.57</v>
      </c>
      <c r="Q53" s="20"/>
      <c r="R53" s="20"/>
      <c r="S53" s="20"/>
      <c r="T53" s="20"/>
      <c r="U53" s="21">
        <v>154.57</v>
      </c>
    </row>
    <row r="54" spans="1:21" x14ac:dyDescent="0.2">
      <c r="A54" s="7">
        <v>409</v>
      </c>
      <c r="B54" s="7" t="s">
        <v>9</v>
      </c>
      <c r="C54" s="7" t="s">
        <v>369</v>
      </c>
      <c r="D54" s="7" t="s">
        <v>526</v>
      </c>
      <c r="E54" s="7" t="s">
        <v>523</v>
      </c>
      <c r="F54" s="7" t="s">
        <v>37</v>
      </c>
      <c r="G54" s="7">
        <v>0.224439</v>
      </c>
      <c r="H54" s="7">
        <v>0.15287000000000001</v>
      </c>
      <c r="I54" s="19"/>
      <c r="J54" s="20"/>
      <c r="K54" s="20"/>
      <c r="L54" s="20"/>
      <c r="M54" s="20"/>
      <c r="N54" s="20"/>
      <c r="O54" s="20"/>
      <c r="P54" s="20">
        <v>24.44</v>
      </c>
      <c r="Q54" s="20"/>
      <c r="R54" s="20"/>
      <c r="S54" s="20"/>
      <c r="T54" s="20"/>
      <c r="U54" s="21">
        <v>24.44</v>
      </c>
    </row>
    <row r="55" spans="1:21" x14ac:dyDescent="0.2">
      <c r="A55" s="7">
        <v>432</v>
      </c>
      <c r="B55" s="7" t="s">
        <v>16</v>
      </c>
      <c r="C55" s="7" t="s">
        <v>369</v>
      </c>
      <c r="D55" s="7" t="s">
        <v>526</v>
      </c>
      <c r="E55" s="7" t="s">
        <v>523</v>
      </c>
      <c r="F55" s="7" t="s">
        <v>10</v>
      </c>
      <c r="G55" s="7">
        <v>0.73588799999999999</v>
      </c>
      <c r="H55" s="7">
        <v>0.43052000000000001</v>
      </c>
      <c r="I55" s="19">
        <v>-6280.64</v>
      </c>
      <c r="J55" s="20">
        <v>-270.22000000000003</v>
      </c>
      <c r="K55" s="20">
        <v>-1770.36</v>
      </c>
      <c r="L55" s="20">
        <v>-564.67999999999995</v>
      </c>
      <c r="M55" s="20">
        <v>-19807.88</v>
      </c>
      <c r="N55" s="20"/>
      <c r="O55" s="20">
        <v>-194.81</v>
      </c>
      <c r="P55" s="20">
        <v>9.8800000000000008</v>
      </c>
      <c r="Q55" s="20">
        <v>-5566.92</v>
      </c>
      <c r="R55" s="20">
        <v>-13.47</v>
      </c>
      <c r="S55" s="20">
        <v>-259.45</v>
      </c>
      <c r="T55" s="20">
        <v>-964.18</v>
      </c>
      <c r="U55" s="21">
        <v>-35682.730000000003</v>
      </c>
    </row>
    <row r="56" spans="1:21" x14ac:dyDescent="0.2">
      <c r="A56" s="7">
        <v>433</v>
      </c>
      <c r="B56" s="7" t="s">
        <v>16</v>
      </c>
      <c r="C56" s="7" t="s">
        <v>369</v>
      </c>
      <c r="D56" s="7" t="s">
        <v>526</v>
      </c>
      <c r="E56" s="7" t="s">
        <v>523</v>
      </c>
      <c r="F56" s="7" t="s">
        <v>11</v>
      </c>
      <c r="G56" s="7">
        <v>0.56261700000000003</v>
      </c>
      <c r="H56" s="7">
        <v>0.29132599999999997</v>
      </c>
      <c r="I56" s="19">
        <v>-2613.34</v>
      </c>
      <c r="J56" s="20">
        <v>-494.65</v>
      </c>
      <c r="K56" s="20">
        <v>-1078.19</v>
      </c>
      <c r="L56" s="20">
        <v>-87.08</v>
      </c>
      <c r="M56" s="20">
        <v>-22991.3</v>
      </c>
      <c r="N56" s="20"/>
      <c r="O56" s="20">
        <v>4.49</v>
      </c>
      <c r="P56" s="20">
        <v>64.64</v>
      </c>
      <c r="Q56" s="20">
        <v>-7447.71</v>
      </c>
      <c r="R56" s="20">
        <v>-19.75</v>
      </c>
      <c r="S56" s="20">
        <v>-253.16</v>
      </c>
      <c r="T56" s="20">
        <v>-1.8</v>
      </c>
      <c r="U56" s="21">
        <v>-34917.850000000006</v>
      </c>
    </row>
    <row r="57" spans="1:21" x14ac:dyDescent="0.2">
      <c r="A57" s="7">
        <v>435</v>
      </c>
      <c r="B57" s="7" t="s">
        <v>16</v>
      </c>
      <c r="C57" s="7" t="s">
        <v>369</v>
      </c>
      <c r="D57" s="7" t="s">
        <v>526</v>
      </c>
      <c r="E57" s="7" t="s">
        <v>523</v>
      </c>
      <c r="F57" s="7" t="s">
        <v>12</v>
      </c>
      <c r="G57" s="7">
        <v>0.49225799999999997</v>
      </c>
      <c r="H57" s="7">
        <v>0.29210399999999997</v>
      </c>
      <c r="I57" s="19">
        <v>-127.48</v>
      </c>
      <c r="J57" s="20">
        <v>-1053.5</v>
      </c>
      <c r="K57" s="20">
        <v>0.45</v>
      </c>
      <c r="L57" s="20">
        <v>-32.32</v>
      </c>
      <c r="M57" s="20">
        <v>-114.01</v>
      </c>
      <c r="N57" s="20"/>
      <c r="O57" s="20">
        <v>-614.51</v>
      </c>
      <c r="P57" s="20">
        <v>118.5</v>
      </c>
      <c r="Q57" s="20">
        <v>28.72</v>
      </c>
      <c r="R57" s="20">
        <v>74.06</v>
      </c>
      <c r="S57" s="20">
        <v>-281</v>
      </c>
      <c r="T57" s="20">
        <v>-11.22</v>
      </c>
      <c r="U57" s="21">
        <v>-2012.31</v>
      </c>
    </row>
    <row r="58" spans="1:21" x14ac:dyDescent="0.2">
      <c r="A58" s="7">
        <v>436</v>
      </c>
      <c r="B58" s="7" t="s">
        <v>16</v>
      </c>
      <c r="C58" s="7" t="s">
        <v>369</v>
      </c>
      <c r="D58" s="7" t="s">
        <v>526</v>
      </c>
      <c r="E58" s="7" t="s">
        <v>523</v>
      </c>
      <c r="F58" s="7" t="s">
        <v>13</v>
      </c>
      <c r="G58" s="7">
        <v>0.460984</v>
      </c>
      <c r="H58" s="7">
        <v>0.32369500000000001</v>
      </c>
      <c r="I58" s="19">
        <v>-560.19000000000005</v>
      </c>
      <c r="J58" s="20">
        <v>39.049999999999997</v>
      </c>
      <c r="K58" s="20">
        <v>-18.41</v>
      </c>
      <c r="L58" s="20">
        <v>-263.94</v>
      </c>
      <c r="M58" s="20">
        <v>108.63</v>
      </c>
      <c r="N58" s="20"/>
      <c r="O58" s="20">
        <v>367.63</v>
      </c>
      <c r="P58" s="20">
        <v>131.07</v>
      </c>
      <c r="Q58" s="20">
        <v>82.59</v>
      </c>
      <c r="R58" s="20">
        <v>144.99</v>
      </c>
      <c r="S58" s="20">
        <v>2.69</v>
      </c>
      <c r="T58" s="20">
        <v>-41.74</v>
      </c>
      <c r="U58" s="21">
        <v>-7.6300000000000168</v>
      </c>
    </row>
    <row r="59" spans="1:21" x14ac:dyDescent="0.2">
      <c r="A59" s="7">
        <v>437</v>
      </c>
      <c r="B59" s="7" t="s">
        <v>16</v>
      </c>
      <c r="C59" s="7" t="s">
        <v>369</v>
      </c>
      <c r="D59" s="7" t="s">
        <v>526</v>
      </c>
      <c r="E59" s="7" t="s">
        <v>523</v>
      </c>
      <c r="F59" s="7" t="s">
        <v>14</v>
      </c>
      <c r="G59" s="7">
        <v>0.19539699999999999</v>
      </c>
      <c r="H59" s="7">
        <v>0.345246</v>
      </c>
      <c r="I59" s="19">
        <v>-1147.32</v>
      </c>
      <c r="J59" s="20">
        <v>68.23</v>
      </c>
      <c r="K59" s="20">
        <v>-30.52</v>
      </c>
      <c r="L59" s="20">
        <v>811.56</v>
      </c>
      <c r="M59" s="20">
        <v>5.39</v>
      </c>
      <c r="N59" s="20"/>
      <c r="O59" s="20">
        <v>152.62</v>
      </c>
      <c r="P59" s="20">
        <v>89.77</v>
      </c>
      <c r="Q59" s="20">
        <v>1019.84</v>
      </c>
      <c r="R59" s="20">
        <v>201.1</v>
      </c>
      <c r="S59" s="20">
        <v>4.49</v>
      </c>
      <c r="T59" s="20">
        <v>-95.17</v>
      </c>
      <c r="U59" s="21">
        <v>1079.99</v>
      </c>
    </row>
    <row r="60" spans="1:21" x14ac:dyDescent="0.2">
      <c r="A60" s="7">
        <v>438</v>
      </c>
      <c r="B60" s="7" t="s">
        <v>16</v>
      </c>
      <c r="C60" s="7" t="s">
        <v>369</v>
      </c>
      <c r="D60" s="7" t="s">
        <v>526</v>
      </c>
      <c r="E60" s="7" t="s">
        <v>523</v>
      </c>
      <c r="F60" s="7" t="s">
        <v>33</v>
      </c>
      <c r="G60" s="7">
        <v>0.148288</v>
      </c>
      <c r="H60" s="7">
        <v>0.36593999999999999</v>
      </c>
      <c r="I60" s="19">
        <v>-7769.55</v>
      </c>
      <c r="J60" s="20">
        <v>152.16999999999999</v>
      </c>
      <c r="K60" s="20">
        <v>-79.45</v>
      </c>
      <c r="L60" s="20">
        <v>7743.96</v>
      </c>
      <c r="M60" s="20"/>
      <c r="N60" s="20"/>
      <c r="O60" s="20">
        <v>578.6</v>
      </c>
      <c r="P60" s="20">
        <v>177.3</v>
      </c>
      <c r="Q60" s="20">
        <v>3003.86</v>
      </c>
      <c r="R60" s="20">
        <v>238.8</v>
      </c>
      <c r="S60" s="20">
        <v>10.32</v>
      </c>
      <c r="T60" s="20">
        <v>-249.13</v>
      </c>
      <c r="U60" s="21">
        <v>3806.8800000000006</v>
      </c>
    </row>
    <row r="61" spans="1:21" x14ac:dyDescent="0.2">
      <c r="A61" s="7">
        <v>439</v>
      </c>
      <c r="B61" s="7" t="s">
        <v>16</v>
      </c>
      <c r="C61" s="7" t="s">
        <v>369</v>
      </c>
      <c r="D61" s="7" t="s">
        <v>526</v>
      </c>
      <c r="E61" s="7" t="s">
        <v>523</v>
      </c>
      <c r="F61" s="7" t="s">
        <v>34</v>
      </c>
      <c r="G61" s="7">
        <v>0.160362</v>
      </c>
      <c r="H61" s="7">
        <v>0.39416099999999998</v>
      </c>
      <c r="I61" s="19">
        <v>-19194.28</v>
      </c>
      <c r="J61" s="20">
        <v>200.2</v>
      </c>
      <c r="K61" s="20">
        <v>-164.73</v>
      </c>
      <c r="L61" s="20">
        <v>19174.52</v>
      </c>
      <c r="M61" s="20">
        <v>-8.98</v>
      </c>
      <c r="N61" s="20"/>
      <c r="O61" s="20">
        <v>1690.46</v>
      </c>
      <c r="P61" s="20">
        <v>249.57</v>
      </c>
      <c r="Q61" s="20">
        <v>2247.96</v>
      </c>
      <c r="R61" s="20">
        <v>877.55</v>
      </c>
      <c r="S61" s="20">
        <v>18.399999999999999</v>
      </c>
      <c r="T61" s="20">
        <v>-474.9</v>
      </c>
      <c r="U61" s="21">
        <v>4615.7700000000032</v>
      </c>
    </row>
    <row r="62" spans="1:21" x14ac:dyDescent="0.2">
      <c r="A62" s="7">
        <v>440</v>
      </c>
      <c r="B62" s="7" t="s">
        <v>16</v>
      </c>
      <c r="C62" s="7" t="s">
        <v>369</v>
      </c>
      <c r="D62" s="7" t="s">
        <v>526</v>
      </c>
      <c r="E62" s="7" t="s">
        <v>523</v>
      </c>
      <c r="F62" s="7" t="s">
        <v>7</v>
      </c>
      <c r="G62" s="7">
        <v>0.168266</v>
      </c>
      <c r="H62" s="7">
        <v>0.41123599999999999</v>
      </c>
      <c r="I62" s="19">
        <v>-27636.54</v>
      </c>
      <c r="J62" s="20">
        <v>244.94</v>
      </c>
      <c r="K62" s="20">
        <v>-220.25</v>
      </c>
      <c r="L62" s="20">
        <v>27648.66</v>
      </c>
      <c r="M62" s="20">
        <v>8.98</v>
      </c>
      <c r="N62" s="20"/>
      <c r="O62" s="20">
        <v>7560.38</v>
      </c>
      <c r="P62" s="20">
        <v>256.91000000000003</v>
      </c>
      <c r="Q62" s="20">
        <v>6340.18</v>
      </c>
      <c r="R62" s="20">
        <v>249.42</v>
      </c>
      <c r="S62" s="20">
        <v>35.01</v>
      </c>
      <c r="T62" s="20">
        <v>-1300.98</v>
      </c>
      <c r="U62" s="21">
        <v>13186.71</v>
      </c>
    </row>
    <row r="63" spans="1:21" x14ac:dyDescent="0.2">
      <c r="A63" s="7">
        <v>441</v>
      </c>
      <c r="B63" s="7" t="s">
        <v>16</v>
      </c>
      <c r="C63" s="7" t="s">
        <v>369</v>
      </c>
      <c r="D63" s="7" t="s">
        <v>526</v>
      </c>
      <c r="E63" s="7" t="s">
        <v>523</v>
      </c>
      <c r="F63" s="7" t="s">
        <v>8</v>
      </c>
      <c r="G63" s="7">
        <v>0.16292100000000001</v>
      </c>
      <c r="H63" s="7">
        <v>0.39711600000000002</v>
      </c>
      <c r="I63" s="19">
        <v>-5049.5200000000004</v>
      </c>
      <c r="J63" s="20">
        <v>111.92</v>
      </c>
      <c r="K63" s="20">
        <v>-144.24</v>
      </c>
      <c r="L63" s="20">
        <v>5050.42</v>
      </c>
      <c r="M63" s="20">
        <v>-2.87</v>
      </c>
      <c r="N63" s="20"/>
      <c r="O63" s="20">
        <v>8555.8799999999992</v>
      </c>
      <c r="P63" s="20">
        <v>64.94</v>
      </c>
      <c r="Q63" s="20">
        <v>13533.77</v>
      </c>
      <c r="R63" s="20">
        <v>-983.87</v>
      </c>
      <c r="S63" s="20">
        <v>42.56</v>
      </c>
      <c r="T63" s="20">
        <v>-6803.24</v>
      </c>
      <c r="U63" s="21">
        <v>14375.750000000002</v>
      </c>
    </row>
    <row r="64" spans="1:21" x14ac:dyDescent="0.2">
      <c r="A64" s="7">
        <v>442</v>
      </c>
      <c r="B64" s="7" t="s">
        <v>16</v>
      </c>
      <c r="C64" s="7" t="s">
        <v>369</v>
      </c>
      <c r="D64" s="7" t="s">
        <v>526</v>
      </c>
      <c r="E64" s="7" t="s">
        <v>523</v>
      </c>
      <c r="F64" s="7" t="s">
        <v>35</v>
      </c>
      <c r="G64" s="7">
        <v>0.165104</v>
      </c>
      <c r="H64" s="7">
        <v>0.34028399999999998</v>
      </c>
      <c r="I64" s="19"/>
      <c r="J64" s="20"/>
      <c r="K64" s="20"/>
      <c r="L64" s="20"/>
      <c r="M64" s="20">
        <v>1.97</v>
      </c>
      <c r="N64" s="20"/>
      <c r="O64" s="20">
        <v>-490.53</v>
      </c>
      <c r="P64" s="20">
        <v>42.19</v>
      </c>
      <c r="Q64" s="20">
        <v>1208.73</v>
      </c>
      <c r="R64" s="20">
        <v>-556.96</v>
      </c>
      <c r="S64" s="20">
        <v>5.0199999999999996</v>
      </c>
      <c r="T64" s="20">
        <v>-1169.95</v>
      </c>
      <c r="U64" s="21">
        <v>-959.53</v>
      </c>
    </row>
    <row r="65" spans="1:21" x14ac:dyDescent="0.2">
      <c r="A65" s="7">
        <v>443</v>
      </c>
      <c r="B65" s="7" t="s">
        <v>16</v>
      </c>
      <c r="C65" s="7" t="s">
        <v>369</v>
      </c>
      <c r="D65" s="7" t="s">
        <v>526</v>
      </c>
      <c r="E65" s="7" t="s">
        <v>523</v>
      </c>
      <c r="F65" s="7" t="s">
        <v>36</v>
      </c>
      <c r="G65" s="7">
        <v>0.16415199999999999</v>
      </c>
      <c r="H65" s="7">
        <v>0.279609</v>
      </c>
      <c r="I65" s="19"/>
      <c r="J65" s="20"/>
      <c r="K65" s="20"/>
      <c r="L65" s="20"/>
      <c r="M65" s="20"/>
      <c r="N65" s="20"/>
      <c r="O65" s="20">
        <v>5996.95</v>
      </c>
      <c r="P65" s="20"/>
      <c r="Q65" s="20">
        <v>-42.2</v>
      </c>
      <c r="R65" s="20">
        <v>8522.31</v>
      </c>
      <c r="S65" s="20"/>
      <c r="T65" s="20"/>
      <c r="U65" s="21">
        <v>14477.06</v>
      </c>
    </row>
    <row r="66" spans="1:21" x14ac:dyDescent="0.2">
      <c r="A66" s="7">
        <v>444</v>
      </c>
      <c r="B66" s="7" t="s">
        <v>16</v>
      </c>
      <c r="C66" s="7" t="s">
        <v>369</v>
      </c>
      <c r="D66" s="7" t="s">
        <v>526</v>
      </c>
      <c r="E66" s="7" t="s">
        <v>523</v>
      </c>
      <c r="F66" s="7" t="s">
        <v>37</v>
      </c>
      <c r="G66" s="7">
        <v>0.16548299999999999</v>
      </c>
      <c r="H66" s="7">
        <v>0.20871000000000001</v>
      </c>
      <c r="I66" s="19"/>
      <c r="J66" s="20"/>
      <c r="K66" s="20"/>
      <c r="L66" s="20"/>
      <c r="M66" s="20"/>
      <c r="N66" s="20"/>
      <c r="O66" s="20">
        <v>683.19</v>
      </c>
      <c r="P66" s="20"/>
      <c r="Q66" s="20"/>
      <c r="R66" s="20">
        <v>899.54</v>
      </c>
      <c r="S66" s="20"/>
      <c r="T66" s="20"/>
      <c r="U66" s="21">
        <v>1582.73</v>
      </c>
    </row>
    <row r="67" spans="1:21" x14ac:dyDescent="0.2">
      <c r="A67" s="7">
        <v>660</v>
      </c>
      <c r="B67" s="7" t="s">
        <v>18</v>
      </c>
      <c r="C67" s="7" t="s">
        <v>369</v>
      </c>
      <c r="D67" s="7" t="s">
        <v>512</v>
      </c>
      <c r="E67" s="7" t="s">
        <v>28</v>
      </c>
      <c r="F67" s="7" t="s">
        <v>8</v>
      </c>
      <c r="G67" s="7">
        <v>0.18845799999999999</v>
      </c>
      <c r="H67" s="7">
        <v>0.15975200000000001</v>
      </c>
      <c r="I67" s="19"/>
      <c r="J67" s="20"/>
      <c r="K67" s="20"/>
      <c r="L67" s="20"/>
      <c r="M67" s="20"/>
      <c r="N67" s="20"/>
      <c r="O67" s="20"/>
      <c r="P67" s="20"/>
      <c r="Q67" s="20"/>
      <c r="R67" s="20">
        <v>-7411</v>
      </c>
      <c r="S67" s="20"/>
      <c r="T67" s="20"/>
      <c r="U67" s="21">
        <v>-7411</v>
      </c>
    </row>
    <row r="68" spans="1:21" x14ac:dyDescent="0.2">
      <c r="A68" s="7">
        <v>797</v>
      </c>
      <c r="B68" s="7" t="s">
        <v>16</v>
      </c>
      <c r="C68" s="7" t="s">
        <v>369</v>
      </c>
      <c r="D68" s="7" t="s">
        <v>533</v>
      </c>
      <c r="E68" s="7" t="s">
        <v>524</v>
      </c>
      <c r="F68" s="7" t="s">
        <v>13</v>
      </c>
      <c r="G68" s="7">
        <v>0.100286</v>
      </c>
      <c r="H68" s="7">
        <v>-0.12967400000000001</v>
      </c>
      <c r="I68" s="19"/>
      <c r="J68" s="20"/>
      <c r="K68" s="20"/>
      <c r="L68" s="20">
        <v>979.44</v>
      </c>
      <c r="M68" s="20"/>
      <c r="N68" s="20"/>
      <c r="O68" s="20"/>
      <c r="P68" s="20">
        <v>7702.67</v>
      </c>
      <c r="Q68" s="20"/>
      <c r="R68" s="20"/>
      <c r="S68" s="20"/>
      <c r="T68" s="20"/>
      <c r="U68" s="21">
        <v>8682.11</v>
      </c>
    </row>
    <row r="69" spans="1:21" x14ac:dyDescent="0.2">
      <c r="A69" s="7">
        <v>800</v>
      </c>
      <c r="B69" s="7" t="s">
        <v>16</v>
      </c>
      <c r="C69" s="7" t="s">
        <v>369</v>
      </c>
      <c r="D69" s="7" t="s">
        <v>533</v>
      </c>
      <c r="E69" s="7" t="s">
        <v>524</v>
      </c>
      <c r="F69" s="7" t="s">
        <v>34</v>
      </c>
      <c r="G69" s="7">
        <v>4.4502E-2</v>
      </c>
      <c r="H69" s="7">
        <v>-0.13882</v>
      </c>
      <c r="I69" s="19"/>
      <c r="J69" s="20"/>
      <c r="K69" s="20"/>
      <c r="L69" s="20">
        <v>23.34</v>
      </c>
      <c r="M69" s="20"/>
      <c r="N69" s="20"/>
      <c r="O69" s="20"/>
      <c r="P69" s="20"/>
      <c r="Q69" s="20"/>
      <c r="R69" s="20"/>
      <c r="S69" s="20"/>
      <c r="T69" s="20"/>
      <c r="U69" s="21">
        <v>23.34</v>
      </c>
    </row>
    <row r="70" spans="1:21" x14ac:dyDescent="0.2">
      <c r="A70" s="7">
        <v>990</v>
      </c>
      <c r="B70" s="7" t="s">
        <v>16</v>
      </c>
      <c r="C70" s="7" t="s">
        <v>369</v>
      </c>
      <c r="D70" s="7" t="s">
        <v>522</v>
      </c>
      <c r="E70" s="7" t="s">
        <v>520</v>
      </c>
      <c r="F70" s="7" t="s">
        <v>521</v>
      </c>
      <c r="G70" s="7">
        <v>36.003245</v>
      </c>
      <c r="H70" s="7">
        <v>30.92</v>
      </c>
      <c r="I70" s="19"/>
      <c r="J70" s="20"/>
      <c r="K70" s="20"/>
      <c r="L70" s="20"/>
      <c r="M70" s="20"/>
      <c r="N70" s="20"/>
      <c r="O70" s="20"/>
      <c r="P70" s="20"/>
      <c r="Q70" s="20"/>
      <c r="R70" s="20">
        <v>3</v>
      </c>
      <c r="S70" s="20"/>
      <c r="T70" s="20"/>
      <c r="U70" s="21">
        <v>3</v>
      </c>
    </row>
    <row r="71" spans="1:21" x14ac:dyDescent="0.2">
      <c r="A71" s="18" t="s">
        <v>42</v>
      </c>
      <c r="B71" s="28"/>
      <c r="C71" s="28"/>
      <c r="D71" s="28"/>
      <c r="E71" s="28"/>
      <c r="F71" s="28"/>
      <c r="G71" s="28"/>
      <c r="H71" s="28"/>
      <c r="I71" s="24">
        <v>-210671.52000000002</v>
      </c>
      <c r="J71" s="25">
        <v>-2971.48</v>
      </c>
      <c r="K71" s="25">
        <v>-15071.45999999999</v>
      </c>
      <c r="L71" s="25">
        <v>180464.12000000002</v>
      </c>
      <c r="M71" s="25">
        <v>-130004.58999999998</v>
      </c>
      <c r="N71" s="25">
        <v>-61.289999999999985</v>
      </c>
      <c r="O71" s="25">
        <v>72894.39</v>
      </c>
      <c r="P71" s="25">
        <v>84432.85</v>
      </c>
      <c r="Q71" s="25">
        <v>28601.279999999999</v>
      </c>
      <c r="R71" s="25">
        <v>21489.57</v>
      </c>
      <c r="S71" s="25">
        <v>-2003.7999999999997</v>
      </c>
      <c r="T71" s="25">
        <v>-33268.699999999997</v>
      </c>
      <c r="U71" s="26">
        <v>-6170.6299999999956</v>
      </c>
    </row>
  </sheetData>
  <phoneticPr fontId="2" type="noConversion"/>
  <pageMargins left="0.75" right="0.75" top="1" bottom="1" header="0.5" footer="0.5"/>
  <pageSetup orientation="portrait"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indexed="42"/>
  </sheetPr>
  <dimension ref="A1:DQ68"/>
  <sheetViews>
    <sheetView showGridLines="0" zoomScale="85" workbookViewId="0">
      <selection activeCell="I2" sqref="I2:DQ68"/>
    </sheetView>
  </sheetViews>
  <sheetFormatPr defaultRowHeight="12.75" x14ac:dyDescent="0.2"/>
  <cols>
    <col min="1" max="1" width="8.5703125" bestFit="1" customWidth="1"/>
    <col min="2" max="3" width="12" bestFit="1" customWidth="1"/>
    <col min="4" max="4" width="15.42578125" bestFit="1" customWidth="1"/>
    <col min="5" max="5" width="11.140625" bestFit="1" customWidth="1"/>
    <col min="6" max="6" width="8.85546875" bestFit="1" customWidth="1"/>
    <col min="7" max="7" width="11.85546875" bestFit="1" customWidth="1"/>
    <col min="8" max="8" width="9" bestFit="1" customWidth="1"/>
    <col min="9" max="9" width="10.85546875" bestFit="1" customWidth="1"/>
    <col min="10" max="10" width="4.85546875" bestFit="1" customWidth="1"/>
    <col min="11" max="11" width="15.42578125" bestFit="1" customWidth="1"/>
    <col min="12" max="12" width="19.42578125" bestFit="1" customWidth="1"/>
    <col min="13" max="13" width="14.140625" bestFit="1" customWidth="1"/>
    <col min="14" max="14" width="14" bestFit="1" customWidth="1"/>
    <col min="15" max="15" width="15.5703125" bestFit="1" customWidth="1"/>
    <col min="16" max="16" width="16.140625" bestFit="1" customWidth="1"/>
    <col min="17" max="17" width="15.7109375" bestFit="1" customWidth="1"/>
    <col min="18" max="18" width="14.28515625" bestFit="1" customWidth="1"/>
    <col min="19" max="19" width="13.28515625" bestFit="1" customWidth="1"/>
    <col min="20" max="20" width="14.7109375" bestFit="1" customWidth="1"/>
    <col min="21" max="22" width="12.85546875" bestFit="1" customWidth="1"/>
    <col min="23" max="23" width="12.5703125" bestFit="1" customWidth="1"/>
    <col min="24" max="24" width="14.7109375" bestFit="1" customWidth="1"/>
    <col min="25" max="25" width="14.42578125" bestFit="1" customWidth="1"/>
    <col min="26" max="26" width="6.42578125" bestFit="1" customWidth="1"/>
    <col min="27" max="27" width="11.5703125" bestFit="1" customWidth="1"/>
    <col min="28" max="28" width="11.7109375" bestFit="1" customWidth="1"/>
    <col min="29" max="29" width="11.85546875" bestFit="1" customWidth="1"/>
    <col min="30" max="30" width="12.42578125" bestFit="1" customWidth="1"/>
    <col min="31" max="31" width="11.28515625" bestFit="1" customWidth="1"/>
    <col min="32" max="32" width="14.42578125" bestFit="1" customWidth="1"/>
    <col min="33" max="33" width="17.7109375" bestFit="1" customWidth="1"/>
    <col min="34" max="34" width="18.42578125" bestFit="1" customWidth="1"/>
    <col min="35" max="35" width="12.28515625" bestFit="1" customWidth="1"/>
    <col min="36" max="36" width="25.140625" bestFit="1" customWidth="1"/>
    <col min="37" max="37" width="29.85546875" bestFit="1" customWidth="1"/>
    <col min="38" max="38" width="10.5703125" bestFit="1" customWidth="1"/>
    <col min="39" max="39" width="15" bestFit="1" customWidth="1"/>
    <col min="40" max="40" width="10.42578125" bestFit="1" customWidth="1"/>
    <col min="41" max="41" width="13.7109375" bestFit="1" customWidth="1"/>
    <col min="42" max="42" width="15.42578125" bestFit="1" customWidth="1"/>
    <col min="43" max="43" width="13.85546875" bestFit="1" customWidth="1"/>
    <col min="44" max="44" width="16.85546875" bestFit="1" customWidth="1"/>
    <col min="45" max="45" width="13.42578125" bestFit="1" customWidth="1"/>
    <col min="46" max="46" width="16.140625" bestFit="1" customWidth="1"/>
    <col min="47" max="47" width="10.5703125" bestFit="1" customWidth="1"/>
    <col min="48" max="48" width="10.85546875" bestFit="1" customWidth="1"/>
    <col min="49" max="49" width="10.42578125" bestFit="1" customWidth="1"/>
    <col min="50" max="50" width="20.7109375" bestFit="1" customWidth="1"/>
    <col min="51" max="51" width="16.28515625" bestFit="1" customWidth="1"/>
    <col min="52" max="52" width="15.28515625" bestFit="1" customWidth="1"/>
    <col min="53" max="53" width="6.7109375" bestFit="1" customWidth="1"/>
    <col min="54" max="54" width="10.42578125" bestFit="1" customWidth="1"/>
    <col min="55" max="55" width="10.5703125" bestFit="1" customWidth="1"/>
    <col min="56" max="56" width="18" bestFit="1" customWidth="1"/>
    <col min="57" max="58" width="11.5703125" bestFit="1" customWidth="1"/>
    <col min="59" max="59" width="15.5703125" bestFit="1" customWidth="1"/>
    <col min="60" max="60" width="29.85546875" bestFit="1" customWidth="1"/>
    <col min="61" max="61" width="15.140625" bestFit="1" customWidth="1"/>
    <col min="62" max="62" width="15.5703125" bestFit="1" customWidth="1"/>
    <col min="63" max="63" width="15.7109375" bestFit="1" customWidth="1"/>
    <col min="64" max="64" width="19.28515625" bestFit="1" customWidth="1"/>
    <col min="65" max="65" width="8.5703125" bestFit="1" customWidth="1"/>
    <col min="66" max="66" width="12.140625" bestFit="1" customWidth="1"/>
    <col min="67" max="67" width="19.5703125" bestFit="1" customWidth="1"/>
    <col min="68" max="68" width="22.28515625" bestFit="1" customWidth="1"/>
    <col min="69" max="69" width="27.42578125" bestFit="1" customWidth="1"/>
    <col min="70" max="70" width="8.42578125" bestFit="1" customWidth="1"/>
    <col min="71" max="71" width="12.140625" bestFit="1" customWidth="1"/>
    <col min="72" max="72" width="14.7109375" bestFit="1" customWidth="1"/>
    <col min="73" max="73" width="12" bestFit="1" customWidth="1"/>
    <col min="74" max="74" width="6.85546875" bestFit="1" customWidth="1"/>
    <col min="75" max="75" width="10.5703125" bestFit="1" customWidth="1"/>
    <col min="76" max="76" width="10.7109375" bestFit="1" customWidth="1"/>
    <col min="77" max="77" width="11.7109375" bestFit="1" customWidth="1"/>
    <col min="78" max="78" width="15.85546875" bestFit="1" customWidth="1"/>
    <col min="79" max="79" width="16" bestFit="1" customWidth="1"/>
    <col min="80" max="80" width="13.42578125" bestFit="1" customWidth="1"/>
    <col min="81" max="81" width="16.140625" bestFit="1" customWidth="1"/>
    <col min="82" max="82" width="8.28515625" bestFit="1" customWidth="1"/>
    <col min="83" max="84" width="15.140625" bestFit="1" customWidth="1"/>
    <col min="85" max="85" width="16.140625" bestFit="1" customWidth="1"/>
    <col min="86" max="86" width="33.85546875" bestFit="1" customWidth="1"/>
    <col min="87" max="87" width="12.5703125" bestFit="1" customWidth="1"/>
    <col min="88" max="88" width="15.42578125" bestFit="1" customWidth="1"/>
    <col min="89" max="89" width="11.5703125" bestFit="1" customWidth="1"/>
    <col min="90" max="90" width="15.7109375" bestFit="1" customWidth="1"/>
    <col min="91" max="91" width="9.28515625" bestFit="1" customWidth="1"/>
    <col min="95" max="95" width="9.7109375" bestFit="1" customWidth="1"/>
    <col min="96" max="96" width="20" bestFit="1" customWidth="1"/>
    <col min="97" max="97" width="14.5703125" bestFit="1" customWidth="1"/>
    <col min="98" max="98" width="23.140625" bestFit="1" customWidth="1"/>
    <col min="99" max="99" width="12.7109375" bestFit="1" customWidth="1"/>
    <col min="100" max="100" width="16.28515625" bestFit="1" customWidth="1"/>
    <col min="101" max="103" width="16.140625" bestFit="1" customWidth="1"/>
    <col min="104" max="104" width="16" bestFit="1" customWidth="1"/>
    <col min="105" max="105" width="16.140625" bestFit="1" customWidth="1"/>
    <col min="106" max="106" width="16.42578125" bestFit="1" customWidth="1"/>
    <col min="107" max="108" width="16.28515625" bestFit="1" customWidth="1"/>
    <col min="109" max="109" width="14.5703125" bestFit="1" customWidth="1"/>
    <col min="110" max="111" width="14.42578125" bestFit="1" customWidth="1"/>
    <col min="112" max="112" width="15.28515625" bestFit="1" customWidth="1"/>
    <col min="113" max="113" width="15.140625" bestFit="1" customWidth="1"/>
    <col min="114" max="114" width="15.28515625" bestFit="1" customWidth="1"/>
    <col min="115" max="115" width="14.28515625" bestFit="1" customWidth="1"/>
    <col min="116" max="116" width="14.140625" bestFit="1" customWidth="1"/>
    <col min="117" max="117" width="14.28515625" bestFit="1" customWidth="1"/>
    <col min="118" max="119" width="6" bestFit="1" customWidth="1"/>
    <col min="120" max="120" width="8.85546875" bestFit="1" customWidth="1"/>
    <col min="121" max="121" width="16.28515625" bestFit="1" customWidth="1"/>
  </cols>
  <sheetData>
    <row r="1" spans="1:121" s="60" customFormat="1" ht="16.5" thickBot="1" x14ac:dyDescent="0.25">
      <c r="A1" s="640" t="s">
        <v>310</v>
      </c>
      <c r="B1" s="641"/>
      <c r="C1" s="641"/>
      <c r="D1" s="641"/>
      <c r="E1"/>
      <c r="F1" s="83" t="s">
        <v>26</v>
      </c>
      <c r="G1"/>
      <c r="H1"/>
    </row>
    <row r="2" spans="1:121" ht="13.5" thickBot="1" x14ac:dyDescent="0.25">
      <c r="A2" s="58" t="s">
        <v>52</v>
      </c>
      <c r="B2" s="59" t="s">
        <v>15</v>
      </c>
      <c r="C2" s="59" t="s">
        <v>30</v>
      </c>
      <c r="D2" s="59" t="s">
        <v>29</v>
      </c>
      <c r="E2" s="59" t="s">
        <v>6</v>
      </c>
      <c r="F2" s="59" t="s">
        <v>0</v>
      </c>
      <c r="G2" s="59" t="s">
        <v>1</v>
      </c>
      <c r="H2" s="59" t="s">
        <v>2</v>
      </c>
      <c r="I2" s="177" t="s">
        <v>272</v>
      </c>
      <c r="J2" s="177" t="s">
        <v>24</v>
      </c>
      <c r="K2" s="177" t="s">
        <v>276</v>
      </c>
      <c r="L2" s="177" t="s">
        <v>277</v>
      </c>
      <c r="M2" s="177" t="s">
        <v>278</v>
      </c>
      <c r="N2" s="177" t="s">
        <v>279</v>
      </c>
      <c r="O2" s="177" t="s">
        <v>280</v>
      </c>
      <c r="P2" s="177" t="s">
        <v>67</v>
      </c>
      <c r="Q2" s="177" t="s">
        <v>69</v>
      </c>
      <c r="R2" s="177" t="s">
        <v>72</v>
      </c>
      <c r="S2" s="177" t="s">
        <v>281</v>
      </c>
      <c r="T2" s="177" t="s">
        <v>71</v>
      </c>
      <c r="U2" s="177" t="s">
        <v>135</v>
      </c>
      <c r="V2" s="177" t="s">
        <v>134</v>
      </c>
      <c r="W2" s="177" t="s">
        <v>282</v>
      </c>
      <c r="X2" s="177" t="s">
        <v>68</v>
      </c>
      <c r="Y2" s="177" t="s">
        <v>73</v>
      </c>
      <c r="Z2" s="177" t="s">
        <v>283</v>
      </c>
      <c r="AA2" s="177" t="s">
        <v>70</v>
      </c>
      <c r="AB2" s="177" t="s">
        <v>107</v>
      </c>
      <c r="AC2" s="177" t="s">
        <v>108</v>
      </c>
      <c r="AD2" s="177" t="s">
        <v>103</v>
      </c>
      <c r="AE2" s="177" t="s">
        <v>85</v>
      </c>
      <c r="AF2" s="177" t="s">
        <v>86</v>
      </c>
      <c r="AG2" s="177" t="s">
        <v>104</v>
      </c>
      <c r="AH2" s="177" t="s">
        <v>82</v>
      </c>
      <c r="AI2" s="177" t="s">
        <v>87</v>
      </c>
      <c r="AJ2" s="177" t="s">
        <v>109</v>
      </c>
      <c r="AK2" s="177" t="s">
        <v>83</v>
      </c>
      <c r="AL2" s="177" t="s">
        <v>284</v>
      </c>
      <c r="AM2" s="177" t="s">
        <v>110</v>
      </c>
      <c r="AN2" s="177" t="s">
        <v>88</v>
      </c>
      <c r="AO2" s="177" t="s">
        <v>285</v>
      </c>
      <c r="AP2" s="177" t="s">
        <v>111</v>
      </c>
      <c r="AQ2" s="177" t="s">
        <v>89</v>
      </c>
      <c r="AR2" s="177" t="s">
        <v>286</v>
      </c>
      <c r="AS2" s="177" t="s">
        <v>287</v>
      </c>
      <c r="AT2" s="177" t="s">
        <v>117</v>
      </c>
      <c r="AU2" s="177" t="s">
        <v>105</v>
      </c>
      <c r="AV2" s="177" t="s">
        <v>99</v>
      </c>
      <c r="AW2" s="177" t="s">
        <v>101</v>
      </c>
      <c r="AX2" s="177" t="s">
        <v>90</v>
      </c>
      <c r="AY2" s="177" t="s">
        <v>288</v>
      </c>
      <c r="AZ2" s="177" t="s">
        <v>75</v>
      </c>
      <c r="BA2" s="177" t="s">
        <v>289</v>
      </c>
      <c r="BB2" s="177" t="s">
        <v>76</v>
      </c>
      <c r="BC2" s="177" t="s">
        <v>118</v>
      </c>
      <c r="BD2" s="177" t="s">
        <v>290</v>
      </c>
      <c r="BE2" s="177" t="s">
        <v>291</v>
      </c>
      <c r="BF2" s="177" t="s">
        <v>292</v>
      </c>
      <c r="BG2" s="177" t="s">
        <v>119</v>
      </c>
      <c r="BH2" s="177" t="s">
        <v>121</v>
      </c>
      <c r="BI2" s="177" t="s">
        <v>293</v>
      </c>
      <c r="BJ2" s="177" t="s">
        <v>120</v>
      </c>
      <c r="BK2" s="177" t="s">
        <v>92</v>
      </c>
      <c r="BL2" s="177" t="s">
        <v>294</v>
      </c>
      <c r="BM2" s="177" t="s">
        <v>295</v>
      </c>
      <c r="BN2" s="177" t="s">
        <v>60</v>
      </c>
      <c r="BO2" s="177" t="s">
        <v>94</v>
      </c>
      <c r="BP2" s="177" t="s">
        <v>96</v>
      </c>
      <c r="BQ2" s="177" t="s">
        <v>93</v>
      </c>
      <c r="BR2" s="177" t="s">
        <v>296</v>
      </c>
      <c r="BS2" s="177" t="s">
        <v>63</v>
      </c>
      <c r="BT2" s="177" t="s">
        <v>100</v>
      </c>
      <c r="BU2" s="177" t="s">
        <v>102</v>
      </c>
      <c r="BV2" s="177" t="s">
        <v>297</v>
      </c>
      <c r="BW2" s="177" t="s">
        <v>57</v>
      </c>
      <c r="BX2" s="177" t="s">
        <v>112</v>
      </c>
      <c r="BY2" s="177" t="s">
        <v>298</v>
      </c>
      <c r="BZ2" s="177" t="s">
        <v>58</v>
      </c>
      <c r="CA2" s="177" t="s">
        <v>124</v>
      </c>
      <c r="CB2" s="177" t="s">
        <v>299</v>
      </c>
      <c r="CC2" s="177" t="s">
        <v>59</v>
      </c>
      <c r="CD2" s="177" t="s">
        <v>300</v>
      </c>
      <c r="CE2" s="177" t="s">
        <v>61</v>
      </c>
      <c r="CF2" s="177" t="s">
        <v>114</v>
      </c>
      <c r="CG2" s="177" t="s">
        <v>95</v>
      </c>
      <c r="CH2" s="177" t="s">
        <v>97</v>
      </c>
      <c r="CI2" s="177" t="s">
        <v>301</v>
      </c>
      <c r="CJ2" s="177" t="s">
        <v>62</v>
      </c>
      <c r="CK2" s="177" t="s">
        <v>302</v>
      </c>
      <c r="CL2" s="177" t="s">
        <v>64</v>
      </c>
      <c r="CM2" s="177" t="s">
        <v>303</v>
      </c>
      <c r="CN2" s="177" t="s">
        <v>304</v>
      </c>
      <c r="CO2" s="177" t="s">
        <v>305</v>
      </c>
      <c r="CP2" s="177" t="s">
        <v>306</v>
      </c>
      <c r="CQ2" s="177" t="s">
        <v>307</v>
      </c>
      <c r="CR2" s="177" t="s">
        <v>81</v>
      </c>
      <c r="CS2" s="177" t="s">
        <v>308</v>
      </c>
      <c r="CT2" s="177" t="s">
        <v>79</v>
      </c>
      <c r="CU2" s="177" t="s">
        <v>55</v>
      </c>
      <c r="CV2" s="177" t="s">
        <v>425</v>
      </c>
      <c r="CW2" s="177" t="s">
        <v>426</v>
      </c>
      <c r="CX2" s="177" t="s">
        <v>427</v>
      </c>
      <c r="CY2" s="177" t="s">
        <v>428</v>
      </c>
      <c r="CZ2" s="177" t="s">
        <v>429</v>
      </c>
      <c r="DA2" s="177" t="s">
        <v>430</v>
      </c>
      <c r="DB2" s="177" t="s">
        <v>431</v>
      </c>
      <c r="DC2" s="177" t="s">
        <v>432</v>
      </c>
      <c r="DD2" s="177" t="s">
        <v>433</v>
      </c>
      <c r="DE2" s="177" t="s">
        <v>434</v>
      </c>
      <c r="DF2" s="177" t="s">
        <v>435</v>
      </c>
      <c r="DG2" s="177" t="s">
        <v>436</v>
      </c>
      <c r="DH2" s="177" t="s">
        <v>437</v>
      </c>
      <c r="DI2" s="177" t="s">
        <v>438</v>
      </c>
      <c r="DJ2" s="177" t="s">
        <v>439</v>
      </c>
      <c r="DK2" s="177" t="s">
        <v>440</v>
      </c>
      <c r="DL2" s="177" t="s">
        <v>441</v>
      </c>
      <c r="DM2" s="177" t="s">
        <v>442</v>
      </c>
      <c r="DN2" s="177" t="s">
        <v>518</v>
      </c>
      <c r="DO2" s="177" t="s">
        <v>519</v>
      </c>
      <c r="DP2" s="177" t="s">
        <v>77</v>
      </c>
      <c r="DQ2" s="177" t="s">
        <v>559</v>
      </c>
    </row>
    <row r="3" spans="1:121" x14ac:dyDescent="0.2">
      <c r="A3">
        <v>1</v>
      </c>
      <c r="B3" t="s">
        <v>18</v>
      </c>
      <c r="C3" t="s">
        <v>369</v>
      </c>
      <c r="D3" t="s">
        <v>525</v>
      </c>
      <c r="E3" t="s">
        <v>531</v>
      </c>
      <c r="F3" t="s">
        <v>10</v>
      </c>
      <c r="G3">
        <v>7.4569999999999997E-2</v>
      </c>
      <c r="H3">
        <v>9.1219999999999999E-3</v>
      </c>
      <c r="I3" s="80">
        <f>'MOD Vectors ALL'!I3*($E3=$F$1)</f>
        <v>0</v>
      </c>
      <c r="J3" s="80">
        <f>'MOD Vectors ALL'!J3*($E3=$F$1)</f>
        <v>0</v>
      </c>
      <c r="K3" s="80">
        <f>'MOD Vectors ALL'!K3*($E3=$F$1)</f>
        <v>0</v>
      </c>
      <c r="L3" s="80">
        <f>'MOD Vectors ALL'!L3*($E3=$F$1)</f>
        <v>0</v>
      </c>
      <c r="M3" s="80">
        <f>'MOD Vectors ALL'!M3*($E3=$F$1)</f>
        <v>0</v>
      </c>
      <c r="N3" s="80">
        <f>'MOD Vectors ALL'!N3*($E3=$F$1)</f>
        <v>0</v>
      </c>
      <c r="O3" s="80">
        <f>'MOD Vectors ALL'!O3*($E3=$F$1)</f>
        <v>0</v>
      </c>
      <c r="P3" s="80">
        <f>'MOD Vectors ALL'!P3*($E3=$F$1)</f>
        <v>0</v>
      </c>
      <c r="Q3" s="80">
        <f>'MOD Vectors ALL'!Q3*($E3=$F$1)</f>
        <v>0</v>
      </c>
      <c r="R3" s="80">
        <f>'MOD Vectors ALL'!R3*($E3=$F$1)</f>
        <v>0</v>
      </c>
      <c r="S3" s="80">
        <f>'MOD Vectors ALL'!S3*($E3=$F$1)</f>
        <v>0</v>
      </c>
      <c r="T3" s="80">
        <f>'MOD Vectors ALL'!T3*($E3=$F$1)</f>
        <v>0</v>
      </c>
      <c r="U3" s="80">
        <f>'MOD Vectors ALL'!U3*($E3=$F$1)</f>
        <v>0</v>
      </c>
      <c r="V3" s="80">
        <f>'MOD Vectors ALL'!V3*($E3=$F$1)</f>
        <v>0</v>
      </c>
      <c r="W3" s="80">
        <f>'MOD Vectors ALL'!W3*($E3=$F$1)</f>
        <v>0</v>
      </c>
      <c r="X3" s="80">
        <f>'MOD Vectors ALL'!X3*($E3=$F$1)</f>
        <v>0</v>
      </c>
      <c r="Y3" s="80">
        <f>'MOD Vectors ALL'!Y3*($E3=$F$1)</f>
        <v>0</v>
      </c>
      <c r="Z3" s="80">
        <f>'MOD Vectors ALL'!Z3*($E3=$F$1)</f>
        <v>0</v>
      </c>
      <c r="AA3" s="80">
        <f>'MOD Vectors ALL'!AA3*($E3=$F$1)</f>
        <v>0</v>
      </c>
      <c r="AB3" s="80">
        <f>'MOD Vectors ALL'!AB3*($E3=$F$1)</f>
        <v>0</v>
      </c>
      <c r="AC3" s="80">
        <f>'MOD Vectors ALL'!AC3*($E3=$F$1)</f>
        <v>0</v>
      </c>
      <c r="AD3" s="80">
        <f>'MOD Vectors ALL'!AD3*($E3=$F$1)</f>
        <v>0</v>
      </c>
      <c r="AE3" s="80">
        <f>'MOD Vectors ALL'!AE3*($E3=$F$1)</f>
        <v>0</v>
      </c>
      <c r="AF3" s="80">
        <f>'MOD Vectors ALL'!AF3*($E3=$F$1)</f>
        <v>0</v>
      </c>
      <c r="AG3" s="80">
        <f>'MOD Vectors ALL'!AG3*($E3=$F$1)</f>
        <v>0</v>
      </c>
      <c r="AH3" s="80">
        <f>'MOD Vectors ALL'!AH3*($E3=$F$1)</f>
        <v>0</v>
      </c>
      <c r="AI3" s="80">
        <f>'MOD Vectors ALL'!AI3*($E3=$F$1)</f>
        <v>0</v>
      </c>
      <c r="AJ3" s="80">
        <f>'MOD Vectors ALL'!AJ3*($E3=$F$1)</f>
        <v>0</v>
      </c>
      <c r="AK3" s="80">
        <f>'MOD Vectors ALL'!AK3*($E3=$F$1)</f>
        <v>0</v>
      </c>
      <c r="AL3" s="80">
        <f>'MOD Vectors ALL'!AL3*($E3=$F$1)</f>
        <v>0</v>
      </c>
      <c r="AM3" s="80">
        <f>'MOD Vectors ALL'!AM3*($E3=$F$1)</f>
        <v>0</v>
      </c>
      <c r="AN3" s="80">
        <f>'MOD Vectors ALL'!AN3*($E3=$F$1)</f>
        <v>0</v>
      </c>
      <c r="AO3" s="80">
        <f>'MOD Vectors ALL'!AO3*($E3=$F$1)</f>
        <v>0</v>
      </c>
      <c r="AP3" s="80">
        <f>'MOD Vectors ALL'!AP3*($E3=$F$1)</f>
        <v>0</v>
      </c>
      <c r="AQ3" s="80">
        <f>'MOD Vectors ALL'!AQ3*($E3=$F$1)</f>
        <v>0</v>
      </c>
      <c r="AR3" s="80">
        <f>'MOD Vectors ALL'!AR3*($E3=$F$1)</f>
        <v>0</v>
      </c>
      <c r="AS3" s="80">
        <f>'MOD Vectors ALL'!AS3*($E3=$F$1)</f>
        <v>0</v>
      </c>
      <c r="AT3" s="80">
        <f>'MOD Vectors ALL'!AT3*($E3=$F$1)</f>
        <v>0</v>
      </c>
      <c r="AU3" s="80">
        <f>'MOD Vectors ALL'!AU3*($E3=$F$1)</f>
        <v>0</v>
      </c>
      <c r="AV3" s="80">
        <f>'MOD Vectors ALL'!AV3*($E3=$F$1)</f>
        <v>0</v>
      </c>
      <c r="AW3" s="80">
        <f>'MOD Vectors ALL'!AW3*($E3=$F$1)</f>
        <v>0</v>
      </c>
      <c r="AX3" s="80">
        <f>'MOD Vectors ALL'!AX3*($E3=$F$1)</f>
        <v>0</v>
      </c>
      <c r="AY3" s="80">
        <f>'MOD Vectors ALL'!AY3*($E3=$F$1)</f>
        <v>0</v>
      </c>
      <c r="AZ3" s="80">
        <f>'MOD Vectors ALL'!AZ3*($E3=$F$1)</f>
        <v>0</v>
      </c>
      <c r="BA3" s="80">
        <f>'MOD Vectors ALL'!BA3*($E3=$F$1)</f>
        <v>0</v>
      </c>
      <c r="BB3" s="80">
        <f>'MOD Vectors ALL'!BB3*($E3=$F$1)</f>
        <v>0</v>
      </c>
      <c r="BC3" s="80">
        <f>'MOD Vectors ALL'!BC3*($E3=$F$1)</f>
        <v>0</v>
      </c>
      <c r="BD3" s="80">
        <f>'MOD Vectors ALL'!BD3*($E3=$F$1)</f>
        <v>0</v>
      </c>
      <c r="BE3" s="80">
        <f>'MOD Vectors ALL'!BE3*($E3=$F$1)</f>
        <v>0</v>
      </c>
      <c r="BF3" s="80">
        <f>'MOD Vectors ALL'!BF3*($E3=$F$1)</f>
        <v>0</v>
      </c>
      <c r="BG3" s="80">
        <f>'MOD Vectors ALL'!BG3*($E3=$F$1)</f>
        <v>0</v>
      </c>
      <c r="BH3" s="80">
        <f>'MOD Vectors ALL'!BH3*($E3=$F$1)</f>
        <v>0</v>
      </c>
      <c r="BI3" s="80">
        <f>'MOD Vectors ALL'!BI3*($E3=$F$1)</f>
        <v>0</v>
      </c>
      <c r="BJ3" s="80">
        <f>'MOD Vectors ALL'!BJ3*($E3=$F$1)</f>
        <v>0</v>
      </c>
      <c r="BK3" s="80">
        <f>'MOD Vectors ALL'!BK3*($E3=$F$1)</f>
        <v>0</v>
      </c>
      <c r="BL3" s="80">
        <f>'MOD Vectors ALL'!BL3*($E3=$F$1)</f>
        <v>0</v>
      </c>
      <c r="BM3" s="80">
        <f>'MOD Vectors ALL'!BM3*($E3=$F$1)</f>
        <v>0</v>
      </c>
      <c r="BN3" s="80">
        <f>'MOD Vectors ALL'!BN3*($E3=$F$1)</f>
        <v>0</v>
      </c>
      <c r="BO3" s="80">
        <f>'MOD Vectors ALL'!BO3*($E3=$F$1)</f>
        <v>0</v>
      </c>
      <c r="BP3" s="80">
        <f>'MOD Vectors ALL'!BP3*($E3=$F$1)</f>
        <v>0</v>
      </c>
      <c r="BQ3" s="80">
        <f>'MOD Vectors ALL'!BQ3*($E3=$F$1)</f>
        <v>0</v>
      </c>
      <c r="BR3" s="80">
        <f>'MOD Vectors ALL'!BR3*($E3=$F$1)</f>
        <v>0</v>
      </c>
      <c r="BS3" s="80">
        <f>'MOD Vectors ALL'!BS3*($E3=$F$1)</f>
        <v>0</v>
      </c>
      <c r="BT3" s="80">
        <f>'MOD Vectors ALL'!BT3*($E3=$F$1)</f>
        <v>0</v>
      </c>
      <c r="BU3" s="80">
        <f>'MOD Vectors ALL'!BU3*($E3=$F$1)</f>
        <v>0</v>
      </c>
      <c r="BV3" s="80">
        <f>'MOD Vectors ALL'!BV3*($E3=$F$1)</f>
        <v>0</v>
      </c>
      <c r="BW3" s="80">
        <f>'MOD Vectors ALL'!BW3*($E3=$F$1)</f>
        <v>0</v>
      </c>
      <c r="BX3" s="80">
        <f>'MOD Vectors ALL'!BX3*($E3=$F$1)</f>
        <v>0</v>
      </c>
      <c r="BY3" s="80">
        <f>'MOD Vectors ALL'!BY3*($E3=$F$1)</f>
        <v>0</v>
      </c>
      <c r="BZ3" s="80">
        <f>'MOD Vectors ALL'!BZ3*($E3=$F$1)</f>
        <v>0</v>
      </c>
      <c r="CA3" s="80">
        <f>'MOD Vectors ALL'!CA3*($E3=$F$1)</f>
        <v>0</v>
      </c>
      <c r="CB3" s="80">
        <f>'MOD Vectors ALL'!CB3*($E3=$F$1)</f>
        <v>0</v>
      </c>
      <c r="CC3" s="80">
        <f>'MOD Vectors ALL'!CC3*($E3=$F$1)</f>
        <v>0</v>
      </c>
      <c r="CD3" s="80">
        <f>'MOD Vectors ALL'!CD3*($E3=$F$1)</f>
        <v>0</v>
      </c>
      <c r="CE3" s="80">
        <f>'MOD Vectors ALL'!CE3*($E3=$F$1)</f>
        <v>0</v>
      </c>
      <c r="CF3" s="80">
        <f>'MOD Vectors ALL'!CF3*($E3=$F$1)</f>
        <v>0</v>
      </c>
      <c r="CG3" s="80">
        <f>'MOD Vectors ALL'!CG3*($E3=$F$1)</f>
        <v>0</v>
      </c>
      <c r="CH3" s="80">
        <f>'MOD Vectors ALL'!CH3*($E3=$F$1)</f>
        <v>0</v>
      </c>
      <c r="CI3" s="80">
        <f>'MOD Vectors ALL'!CI3*($E3=$F$1)</f>
        <v>0</v>
      </c>
      <c r="CJ3" s="80">
        <f>'MOD Vectors ALL'!CJ3*($E3=$F$1)</f>
        <v>0</v>
      </c>
      <c r="CK3" s="80">
        <f>'MOD Vectors ALL'!CK3*($E3=$F$1)</f>
        <v>0</v>
      </c>
      <c r="CL3" s="80">
        <f>'MOD Vectors ALL'!CL3*($E3=$F$1)</f>
        <v>0</v>
      </c>
      <c r="CM3" s="80">
        <f>'MOD Vectors ALL'!CM3*($E3=$F$1)</f>
        <v>0</v>
      </c>
      <c r="CN3" s="80">
        <f>'MOD Vectors ALL'!CN3*($E3=$F$1)</f>
        <v>0</v>
      </c>
      <c r="CO3" s="80">
        <f>'MOD Vectors ALL'!CO3*($E3=$F$1)</f>
        <v>0</v>
      </c>
      <c r="CP3" s="80">
        <f>'MOD Vectors ALL'!CP3*($E3=$F$1)</f>
        <v>0</v>
      </c>
      <c r="CQ3" s="80">
        <f>'MOD Vectors ALL'!CQ3*($E3=$F$1)</f>
        <v>0</v>
      </c>
      <c r="CR3" s="80">
        <f>'MOD Vectors ALL'!CR3*($E3=$F$1)</f>
        <v>0</v>
      </c>
      <c r="CS3" s="80">
        <f>'MOD Vectors ALL'!CS3*($E3=$F$1)</f>
        <v>0</v>
      </c>
      <c r="CT3" s="80">
        <f>'MOD Vectors ALL'!CT3*($E3=$F$1)</f>
        <v>0</v>
      </c>
      <c r="CU3" s="80">
        <f>'MOD Vectors ALL'!CU3*($E3=$F$1)</f>
        <v>0</v>
      </c>
      <c r="CV3" s="80">
        <f>'MOD Vectors ALL'!CV3*($E3=$F$1)</f>
        <v>0</v>
      </c>
      <c r="CW3" s="80">
        <f>'MOD Vectors ALL'!CW3*($E3=$F$1)</f>
        <v>0</v>
      </c>
      <c r="CX3" s="80">
        <f>'MOD Vectors ALL'!CX3*($E3=$F$1)</f>
        <v>0</v>
      </c>
      <c r="CY3" s="80">
        <f>'MOD Vectors ALL'!CY3*($E3=$F$1)</f>
        <v>0</v>
      </c>
      <c r="CZ3" s="80">
        <f>'MOD Vectors ALL'!CZ3*($E3=$F$1)</f>
        <v>0</v>
      </c>
      <c r="DA3" s="80">
        <f>'MOD Vectors ALL'!DA3*($E3=$F$1)</f>
        <v>0</v>
      </c>
      <c r="DB3" s="80">
        <f>'MOD Vectors ALL'!DB3*($E3=$F$1)</f>
        <v>0</v>
      </c>
      <c r="DC3" s="80">
        <f>'MOD Vectors ALL'!DC3*($E3=$F$1)</f>
        <v>0</v>
      </c>
      <c r="DD3" s="80">
        <f>'MOD Vectors ALL'!DD3*($E3=$F$1)</f>
        <v>0</v>
      </c>
      <c r="DE3" s="80">
        <f>'MOD Vectors ALL'!DE3*($E3=$F$1)</f>
        <v>0</v>
      </c>
      <c r="DF3" s="80">
        <f>'MOD Vectors ALL'!DF3*($E3=$F$1)</f>
        <v>0</v>
      </c>
      <c r="DG3" s="80">
        <f>'MOD Vectors ALL'!DG3*($E3=$F$1)</f>
        <v>0</v>
      </c>
      <c r="DH3" s="80">
        <f>'MOD Vectors ALL'!DH3*($E3=$F$1)</f>
        <v>0</v>
      </c>
      <c r="DI3" s="80">
        <f>'MOD Vectors ALL'!DI3*($E3=$F$1)</f>
        <v>0</v>
      </c>
      <c r="DJ3" s="80">
        <f>'MOD Vectors ALL'!DJ3*($E3=$F$1)</f>
        <v>0</v>
      </c>
      <c r="DK3" s="80">
        <f>'MOD Vectors ALL'!DK3*($E3=$F$1)</f>
        <v>0</v>
      </c>
      <c r="DL3" s="80">
        <f>'MOD Vectors ALL'!DL3*($E3=$F$1)</f>
        <v>0</v>
      </c>
      <c r="DM3" s="80">
        <f>'MOD Vectors ALL'!DM3*($E3=$F$1)</f>
        <v>0</v>
      </c>
      <c r="DN3" s="80">
        <f>'MOD Vectors ALL'!DN3*($E3=$F$1)</f>
        <v>0</v>
      </c>
      <c r="DO3" s="80">
        <f>'MOD Vectors ALL'!DO3*($E3=$F$1)</f>
        <v>0</v>
      </c>
      <c r="DP3" s="80">
        <f>'MOD Vectors ALL'!DP3*($E3=$F$1)</f>
        <v>0</v>
      </c>
      <c r="DQ3" s="80">
        <f>'MOD Vectors ALL'!DQ3*($E3=$F$1)</f>
        <v>0</v>
      </c>
    </row>
    <row r="4" spans="1:121" x14ac:dyDescent="0.2">
      <c r="A4">
        <v>2</v>
      </c>
      <c r="B4" t="s">
        <v>18</v>
      </c>
      <c r="C4" t="s">
        <v>369</v>
      </c>
      <c r="D4" t="s">
        <v>525</v>
      </c>
      <c r="E4" t="s">
        <v>531</v>
      </c>
      <c r="F4" t="s">
        <v>11</v>
      </c>
      <c r="G4">
        <v>9.7599000000000005E-2</v>
      </c>
      <c r="H4">
        <v>-7.1818000000000007E-2</v>
      </c>
      <c r="I4" s="80">
        <f>'MOD Vectors ALL'!I4*($E4=$F$1)</f>
        <v>0</v>
      </c>
      <c r="J4" s="80">
        <f>'MOD Vectors ALL'!J4*($E4=$F$1)</f>
        <v>0</v>
      </c>
      <c r="K4" s="80">
        <f>'MOD Vectors ALL'!K4*($E4=$F$1)</f>
        <v>0</v>
      </c>
      <c r="L4" s="80">
        <f>'MOD Vectors ALL'!L4*($E4=$F$1)</f>
        <v>0</v>
      </c>
      <c r="M4" s="80">
        <f>'MOD Vectors ALL'!M4*($E4=$F$1)</f>
        <v>0</v>
      </c>
      <c r="N4" s="80">
        <f>'MOD Vectors ALL'!N4*($E4=$F$1)</f>
        <v>0</v>
      </c>
      <c r="O4" s="80">
        <f>'MOD Vectors ALL'!O4*($E4=$F$1)</f>
        <v>0</v>
      </c>
      <c r="P4" s="80">
        <f>'MOD Vectors ALL'!P4*($E4=$F$1)</f>
        <v>0</v>
      </c>
      <c r="Q4" s="80">
        <f>'MOD Vectors ALL'!Q4*($E4=$F$1)</f>
        <v>0</v>
      </c>
      <c r="R4" s="80">
        <f>'MOD Vectors ALL'!R4*($E4=$F$1)</f>
        <v>0</v>
      </c>
      <c r="S4" s="80">
        <f>'MOD Vectors ALL'!S4*($E4=$F$1)</f>
        <v>0</v>
      </c>
      <c r="T4" s="80">
        <f>'MOD Vectors ALL'!T4*($E4=$F$1)</f>
        <v>0</v>
      </c>
      <c r="U4" s="80">
        <f>'MOD Vectors ALL'!U4*($E4=$F$1)</f>
        <v>0</v>
      </c>
      <c r="V4" s="80">
        <f>'MOD Vectors ALL'!V4*($E4=$F$1)</f>
        <v>0</v>
      </c>
      <c r="W4" s="80">
        <f>'MOD Vectors ALL'!W4*($E4=$F$1)</f>
        <v>0</v>
      </c>
      <c r="X4" s="80">
        <f>'MOD Vectors ALL'!X4*($E4=$F$1)</f>
        <v>0</v>
      </c>
      <c r="Y4" s="80">
        <f>'MOD Vectors ALL'!Y4*($E4=$F$1)</f>
        <v>0</v>
      </c>
      <c r="Z4" s="80">
        <f>'MOD Vectors ALL'!Z4*($E4=$F$1)</f>
        <v>0</v>
      </c>
      <c r="AA4" s="80">
        <f>'MOD Vectors ALL'!AA4*($E4=$F$1)</f>
        <v>0</v>
      </c>
      <c r="AB4" s="80">
        <f>'MOD Vectors ALL'!AB4*($E4=$F$1)</f>
        <v>0</v>
      </c>
      <c r="AC4" s="80">
        <f>'MOD Vectors ALL'!AC4*($E4=$F$1)</f>
        <v>0</v>
      </c>
      <c r="AD4" s="80">
        <f>'MOD Vectors ALL'!AD4*($E4=$F$1)</f>
        <v>0</v>
      </c>
      <c r="AE4" s="80">
        <f>'MOD Vectors ALL'!AE4*($E4=$F$1)</f>
        <v>0</v>
      </c>
      <c r="AF4" s="80">
        <f>'MOD Vectors ALL'!AF4*($E4=$F$1)</f>
        <v>0</v>
      </c>
      <c r="AG4" s="80">
        <f>'MOD Vectors ALL'!AG4*($E4=$F$1)</f>
        <v>0</v>
      </c>
      <c r="AH4" s="80">
        <f>'MOD Vectors ALL'!AH4*($E4=$F$1)</f>
        <v>0</v>
      </c>
      <c r="AI4" s="80">
        <f>'MOD Vectors ALL'!AI4*($E4=$F$1)</f>
        <v>0</v>
      </c>
      <c r="AJ4" s="80">
        <f>'MOD Vectors ALL'!AJ4*($E4=$F$1)</f>
        <v>0</v>
      </c>
      <c r="AK4" s="80">
        <f>'MOD Vectors ALL'!AK4*($E4=$F$1)</f>
        <v>0</v>
      </c>
      <c r="AL4" s="80">
        <f>'MOD Vectors ALL'!AL4*($E4=$F$1)</f>
        <v>0</v>
      </c>
      <c r="AM4" s="80">
        <f>'MOD Vectors ALL'!AM4*($E4=$F$1)</f>
        <v>0</v>
      </c>
      <c r="AN4" s="80">
        <f>'MOD Vectors ALL'!AN4*($E4=$F$1)</f>
        <v>0</v>
      </c>
      <c r="AO4" s="80">
        <f>'MOD Vectors ALL'!AO4*($E4=$F$1)</f>
        <v>0</v>
      </c>
      <c r="AP4" s="80">
        <f>'MOD Vectors ALL'!AP4*($E4=$F$1)</f>
        <v>0</v>
      </c>
      <c r="AQ4" s="80">
        <f>'MOD Vectors ALL'!AQ4*($E4=$F$1)</f>
        <v>0</v>
      </c>
      <c r="AR4" s="80">
        <f>'MOD Vectors ALL'!AR4*($E4=$F$1)</f>
        <v>0</v>
      </c>
      <c r="AS4" s="80">
        <f>'MOD Vectors ALL'!AS4*($E4=$F$1)</f>
        <v>0</v>
      </c>
      <c r="AT4" s="80">
        <f>'MOD Vectors ALL'!AT4*($E4=$F$1)</f>
        <v>0</v>
      </c>
      <c r="AU4" s="80">
        <f>'MOD Vectors ALL'!AU4*($E4=$F$1)</f>
        <v>0</v>
      </c>
      <c r="AV4" s="80">
        <f>'MOD Vectors ALL'!AV4*($E4=$F$1)</f>
        <v>0</v>
      </c>
      <c r="AW4" s="80">
        <f>'MOD Vectors ALL'!AW4*($E4=$F$1)</f>
        <v>0</v>
      </c>
      <c r="AX4" s="80">
        <f>'MOD Vectors ALL'!AX4*($E4=$F$1)</f>
        <v>0</v>
      </c>
      <c r="AY4" s="80">
        <f>'MOD Vectors ALL'!AY4*($E4=$F$1)</f>
        <v>0</v>
      </c>
      <c r="AZ4" s="80">
        <f>'MOD Vectors ALL'!AZ4*($E4=$F$1)</f>
        <v>0</v>
      </c>
      <c r="BA4" s="80">
        <f>'MOD Vectors ALL'!BA4*($E4=$F$1)</f>
        <v>0</v>
      </c>
      <c r="BB4" s="80">
        <f>'MOD Vectors ALL'!BB4*($E4=$F$1)</f>
        <v>0</v>
      </c>
      <c r="BC4" s="80">
        <f>'MOD Vectors ALL'!BC4*($E4=$F$1)</f>
        <v>0</v>
      </c>
      <c r="BD4" s="80">
        <f>'MOD Vectors ALL'!BD4*($E4=$F$1)</f>
        <v>0</v>
      </c>
      <c r="BE4" s="80">
        <f>'MOD Vectors ALL'!BE4*($E4=$F$1)</f>
        <v>0</v>
      </c>
      <c r="BF4" s="80">
        <f>'MOD Vectors ALL'!BF4*($E4=$F$1)</f>
        <v>0</v>
      </c>
      <c r="BG4" s="80">
        <f>'MOD Vectors ALL'!BG4*($E4=$F$1)</f>
        <v>0</v>
      </c>
      <c r="BH4" s="80">
        <f>'MOD Vectors ALL'!BH4*($E4=$F$1)</f>
        <v>0</v>
      </c>
      <c r="BI4" s="80">
        <f>'MOD Vectors ALL'!BI4*($E4=$F$1)</f>
        <v>0</v>
      </c>
      <c r="BJ4" s="80">
        <f>'MOD Vectors ALL'!BJ4*($E4=$F$1)</f>
        <v>0</v>
      </c>
      <c r="BK4" s="80">
        <f>'MOD Vectors ALL'!BK4*($E4=$F$1)</f>
        <v>0</v>
      </c>
      <c r="BL4" s="80">
        <f>'MOD Vectors ALL'!BL4*($E4=$F$1)</f>
        <v>0</v>
      </c>
      <c r="BM4" s="80">
        <f>'MOD Vectors ALL'!BM4*($E4=$F$1)</f>
        <v>0</v>
      </c>
      <c r="BN4" s="80">
        <f>'MOD Vectors ALL'!BN4*($E4=$F$1)</f>
        <v>0</v>
      </c>
      <c r="BO4" s="80">
        <f>'MOD Vectors ALL'!BO4*($E4=$F$1)</f>
        <v>0</v>
      </c>
      <c r="BP4" s="80">
        <f>'MOD Vectors ALL'!BP4*($E4=$F$1)</f>
        <v>0</v>
      </c>
      <c r="BQ4" s="80">
        <f>'MOD Vectors ALL'!BQ4*($E4=$F$1)</f>
        <v>0</v>
      </c>
      <c r="BR4" s="80">
        <f>'MOD Vectors ALL'!BR4*($E4=$F$1)</f>
        <v>0</v>
      </c>
      <c r="BS4" s="80">
        <f>'MOD Vectors ALL'!BS4*($E4=$F$1)</f>
        <v>0</v>
      </c>
      <c r="BT4" s="80">
        <f>'MOD Vectors ALL'!BT4*($E4=$F$1)</f>
        <v>0</v>
      </c>
      <c r="BU4" s="80">
        <f>'MOD Vectors ALL'!BU4*($E4=$F$1)</f>
        <v>0</v>
      </c>
      <c r="BV4" s="80">
        <f>'MOD Vectors ALL'!BV4*($E4=$F$1)</f>
        <v>0</v>
      </c>
      <c r="BW4" s="80">
        <f>'MOD Vectors ALL'!BW4*($E4=$F$1)</f>
        <v>0</v>
      </c>
      <c r="BX4" s="80">
        <f>'MOD Vectors ALL'!BX4*($E4=$F$1)</f>
        <v>0</v>
      </c>
      <c r="BY4" s="80">
        <f>'MOD Vectors ALL'!BY4*($E4=$F$1)</f>
        <v>0</v>
      </c>
      <c r="BZ4" s="80">
        <f>'MOD Vectors ALL'!BZ4*($E4=$F$1)</f>
        <v>0</v>
      </c>
      <c r="CA4" s="80">
        <f>'MOD Vectors ALL'!CA4*($E4=$F$1)</f>
        <v>0</v>
      </c>
      <c r="CB4" s="80">
        <f>'MOD Vectors ALL'!CB4*($E4=$F$1)</f>
        <v>0</v>
      </c>
      <c r="CC4" s="80">
        <f>'MOD Vectors ALL'!CC4*($E4=$F$1)</f>
        <v>0</v>
      </c>
      <c r="CD4" s="80">
        <f>'MOD Vectors ALL'!CD4*($E4=$F$1)</f>
        <v>0</v>
      </c>
      <c r="CE4" s="80">
        <f>'MOD Vectors ALL'!CE4*($E4=$F$1)</f>
        <v>0</v>
      </c>
      <c r="CF4" s="80">
        <f>'MOD Vectors ALL'!CF4*($E4=$F$1)</f>
        <v>0</v>
      </c>
      <c r="CG4" s="80">
        <f>'MOD Vectors ALL'!CG4*($E4=$F$1)</f>
        <v>0</v>
      </c>
      <c r="CH4" s="80">
        <f>'MOD Vectors ALL'!CH4*($E4=$F$1)</f>
        <v>0</v>
      </c>
      <c r="CI4" s="80">
        <f>'MOD Vectors ALL'!CI4*($E4=$F$1)</f>
        <v>0</v>
      </c>
      <c r="CJ4" s="80">
        <f>'MOD Vectors ALL'!CJ4*($E4=$F$1)</f>
        <v>0</v>
      </c>
      <c r="CK4" s="80">
        <f>'MOD Vectors ALL'!CK4*($E4=$F$1)</f>
        <v>0</v>
      </c>
      <c r="CL4" s="80">
        <f>'MOD Vectors ALL'!CL4*($E4=$F$1)</f>
        <v>0</v>
      </c>
      <c r="CM4" s="80">
        <f>'MOD Vectors ALL'!CM4*($E4=$F$1)</f>
        <v>0</v>
      </c>
      <c r="CN4" s="80">
        <f>'MOD Vectors ALL'!CN4*($E4=$F$1)</f>
        <v>0</v>
      </c>
      <c r="CO4" s="80">
        <f>'MOD Vectors ALL'!CO4*($E4=$F$1)</f>
        <v>0</v>
      </c>
      <c r="CP4" s="80">
        <f>'MOD Vectors ALL'!CP4*($E4=$F$1)</f>
        <v>0</v>
      </c>
      <c r="CQ4" s="80">
        <f>'MOD Vectors ALL'!CQ4*($E4=$F$1)</f>
        <v>0</v>
      </c>
      <c r="CR4" s="80">
        <f>'MOD Vectors ALL'!CR4*($E4=$F$1)</f>
        <v>0</v>
      </c>
      <c r="CS4" s="80">
        <f>'MOD Vectors ALL'!CS4*($E4=$F$1)</f>
        <v>0</v>
      </c>
      <c r="CT4" s="80">
        <f>'MOD Vectors ALL'!CT4*($E4=$F$1)</f>
        <v>0</v>
      </c>
      <c r="CU4" s="80">
        <f>'MOD Vectors ALL'!CU4*($E4=$F$1)</f>
        <v>0</v>
      </c>
      <c r="CV4" s="80">
        <f>'MOD Vectors ALL'!CV4*($E4=$F$1)</f>
        <v>0</v>
      </c>
      <c r="CW4" s="80">
        <f>'MOD Vectors ALL'!CW4*($E4=$F$1)</f>
        <v>0</v>
      </c>
      <c r="CX4" s="80">
        <f>'MOD Vectors ALL'!CX4*($E4=$F$1)</f>
        <v>0</v>
      </c>
      <c r="CY4" s="80">
        <f>'MOD Vectors ALL'!CY4*($E4=$F$1)</f>
        <v>0</v>
      </c>
      <c r="CZ4" s="80">
        <f>'MOD Vectors ALL'!CZ4*($E4=$F$1)</f>
        <v>0</v>
      </c>
      <c r="DA4" s="80">
        <f>'MOD Vectors ALL'!DA4*($E4=$F$1)</f>
        <v>0</v>
      </c>
      <c r="DB4" s="80">
        <f>'MOD Vectors ALL'!DB4*($E4=$F$1)</f>
        <v>0</v>
      </c>
      <c r="DC4" s="80">
        <f>'MOD Vectors ALL'!DC4*($E4=$F$1)</f>
        <v>0</v>
      </c>
      <c r="DD4" s="80">
        <f>'MOD Vectors ALL'!DD4*($E4=$F$1)</f>
        <v>0</v>
      </c>
      <c r="DE4" s="80">
        <f>'MOD Vectors ALL'!DE4*($E4=$F$1)</f>
        <v>0</v>
      </c>
      <c r="DF4" s="80">
        <f>'MOD Vectors ALL'!DF4*($E4=$F$1)</f>
        <v>0</v>
      </c>
      <c r="DG4" s="80">
        <f>'MOD Vectors ALL'!DG4*($E4=$F$1)</f>
        <v>0</v>
      </c>
      <c r="DH4" s="80">
        <f>'MOD Vectors ALL'!DH4*($E4=$F$1)</f>
        <v>0</v>
      </c>
      <c r="DI4" s="80">
        <f>'MOD Vectors ALL'!DI4*($E4=$F$1)</f>
        <v>0</v>
      </c>
      <c r="DJ4" s="80">
        <f>'MOD Vectors ALL'!DJ4*($E4=$F$1)</f>
        <v>0</v>
      </c>
      <c r="DK4" s="80">
        <f>'MOD Vectors ALL'!DK4*($E4=$F$1)</f>
        <v>0</v>
      </c>
      <c r="DL4" s="80">
        <f>'MOD Vectors ALL'!DL4*($E4=$F$1)</f>
        <v>0</v>
      </c>
      <c r="DM4" s="80">
        <f>'MOD Vectors ALL'!DM4*($E4=$F$1)</f>
        <v>0</v>
      </c>
      <c r="DN4" s="80">
        <f>'MOD Vectors ALL'!DN4*($E4=$F$1)</f>
        <v>0</v>
      </c>
      <c r="DO4" s="80">
        <f>'MOD Vectors ALL'!DO4*($E4=$F$1)</f>
        <v>0</v>
      </c>
      <c r="DP4" s="80">
        <f>'MOD Vectors ALL'!DP4*($E4=$F$1)</f>
        <v>0</v>
      </c>
      <c r="DQ4" s="80">
        <f>'MOD Vectors ALL'!DQ4*($E4=$F$1)</f>
        <v>0</v>
      </c>
    </row>
    <row r="5" spans="1:121" x14ac:dyDescent="0.2">
      <c r="A5">
        <v>3</v>
      </c>
      <c r="B5" t="s">
        <v>18</v>
      </c>
      <c r="C5" t="s">
        <v>369</v>
      </c>
      <c r="D5" t="s">
        <v>525</v>
      </c>
      <c r="E5" t="s">
        <v>531</v>
      </c>
      <c r="F5" t="s">
        <v>12</v>
      </c>
      <c r="G5">
        <v>5.7598999999999997E-2</v>
      </c>
      <c r="H5">
        <v>-8.4699999999999998E-2</v>
      </c>
      <c r="I5" s="80">
        <f>'MOD Vectors ALL'!I5*($E5=$F$1)</f>
        <v>0</v>
      </c>
      <c r="J5" s="80">
        <f>'MOD Vectors ALL'!J5*($E5=$F$1)</f>
        <v>0</v>
      </c>
      <c r="K5" s="80">
        <f>'MOD Vectors ALL'!K5*($E5=$F$1)</f>
        <v>0</v>
      </c>
      <c r="L5" s="80">
        <f>'MOD Vectors ALL'!L5*($E5=$F$1)</f>
        <v>0</v>
      </c>
      <c r="M5" s="80">
        <f>'MOD Vectors ALL'!M5*($E5=$F$1)</f>
        <v>0</v>
      </c>
      <c r="N5" s="80">
        <f>'MOD Vectors ALL'!N5*($E5=$F$1)</f>
        <v>0</v>
      </c>
      <c r="O5" s="80">
        <f>'MOD Vectors ALL'!O5*($E5=$F$1)</f>
        <v>0</v>
      </c>
      <c r="P5" s="80">
        <f>'MOD Vectors ALL'!P5*($E5=$F$1)</f>
        <v>0</v>
      </c>
      <c r="Q5" s="80">
        <f>'MOD Vectors ALL'!Q5*($E5=$F$1)</f>
        <v>0</v>
      </c>
      <c r="R5" s="80">
        <f>'MOD Vectors ALL'!R5*($E5=$F$1)</f>
        <v>0</v>
      </c>
      <c r="S5" s="80">
        <f>'MOD Vectors ALL'!S5*($E5=$F$1)</f>
        <v>0</v>
      </c>
      <c r="T5" s="80">
        <f>'MOD Vectors ALL'!T5*($E5=$F$1)</f>
        <v>0</v>
      </c>
      <c r="U5" s="80">
        <f>'MOD Vectors ALL'!U5*($E5=$F$1)</f>
        <v>0</v>
      </c>
      <c r="V5" s="80">
        <f>'MOD Vectors ALL'!V5*($E5=$F$1)</f>
        <v>0</v>
      </c>
      <c r="W5" s="80">
        <f>'MOD Vectors ALL'!W5*($E5=$F$1)</f>
        <v>0</v>
      </c>
      <c r="X5" s="80">
        <f>'MOD Vectors ALL'!X5*($E5=$F$1)</f>
        <v>0</v>
      </c>
      <c r="Y5" s="80">
        <f>'MOD Vectors ALL'!Y5*($E5=$F$1)</f>
        <v>0</v>
      </c>
      <c r="Z5" s="80">
        <f>'MOD Vectors ALL'!Z5*($E5=$F$1)</f>
        <v>0</v>
      </c>
      <c r="AA5" s="80">
        <f>'MOD Vectors ALL'!AA5*($E5=$F$1)</f>
        <v>0</v>
      </c>
      <c r="AB5" s="80">
        <f>'MOD Vectors ALL'!AB5*($E5=$F$1)</f>
        <v>0</v>
      </c>
      <c r="AC5" s="80">
        <f>'MOD Vectors ALL'!AC5*($E5=$F$1)</f>
        <v>0</v>
      </c>
      <c r="AD5" s="80">
        <f>'MOD Vectors ALL'!AD5*($E5=$F$1)</f>
        <v>0</v>
      </c>
      <c r="AE5" s="80">
        <f>'MOD Vectors ALL'!AE5*($E5=$F$1)</f>
        <v>0</v>
      </c>
      <c r="AF5" s="80">
        <f>'MOD Vectors ALL'!AF5*($E5=$F$1)</f>
        <v>0</v>
      </c>
      <c r="AG5" s="80">
        <f>'MOD Vectors ALL'!AG5*($E5=$F$1)</f>
        <v>0</v>
      </c>
      <c r="AH5" s="80">
        <f>'MOD Vectors ALL'!AH5*($E5=$F$1)</f>
        <v>0</v>
      </c>
      <c r="AI5" s="80">
        <f>'MOD Vectors ALL'!AI5*($E5=$F$1)</f>
        <v>0</v>
      </c>
      <c r="AJ5" s="80">
        <f>'MOD Vectors ALL'!AJ5*($E5=$F$1)</f>
        <v>0</v>
      </c>
      <c r="AK5" s="80">
        <f>'MOD Vectors ALL'!AK5*($E5=$F$1)</f>
        <v>0</v>
      </c>
      <c r="AL5" s="80">
        <f>'MOD Vectors ALL'!AL5*($E5=$F$1)</f>
        <v>0</v>
      </c>
      <c r="AM5" s="80">
        <f>'MOD Vectors ALL'!AM5*($E5=$F$1)</f>
        <v>0</v>
      </c>
      <c r="AN5" s="80">
        <f>'MOD Vectors ALL'!AN5*($E5=$F$1)</f>
        <v>0</v>
      </c>
      <c r="AO5" s="80">
        <f>'MOD Vectors ALL'!AO5*($E5=$F$1)</f>
        <v>0</v>
      </c>
      <c r="AP5" s="80">
        <f>'MOD Vectors ALL'!AP5*($E5=$F$1)</f>
        <v>0</v>
      </c>
      <c r="AQ5" s="80">
        <f>'MOD Vectors ALL'!AQ5*($E5=$F$1)</f>
        <v>0</v>
      </c>
      <c r="AR5" s="80">
        <f>'MOD Vectors ALL'!AR5*($E5=$F$1)</f>
        <v>0</v>
      </c>
      <c r="AS5" s="80">
        <f>'MOD Vectors ALL'!AS5*($E5=$F$1)</f>
        <v>0</v>
      </c>
      <c r="AT5" s="80">
        <f>'MOD Vectors ALL'!AT5*($E5=$F$1)</f>
        <v>0</v>
      </c>
      <c r="AU5" s="80">
        <f>'MOD Vectors ALL'!AU5*($E5=$F$1)</f>
        <v>0</v>
      </c>
      <c r="AV5" s="80">
        <f>'MOD Vectors ALL'!AV5*($E5=$F$1)</f>
        <v>0</v>
      </c>
      <c r="AW5" s="80">
        <f>'MOD Vectors ALL'!AW5*($E5=$F$1)</f>
        <v>0</v>
      </c>
      <c r="AX5" s="80">
        <f>'MOD Vectors ALL'!AX5*($E5=$F$1)</f>
        <v>0</v>
      </c>
      <c r="AY5" s="80">
        <f>'MOD Vectors ALL'!AY5*($E5=$F$1)</f>
        <v>0</v>
      </c>
      <c r="AZ5" s="80">
        <f>'MOD Vectors ALL'!AZ5*($E5=$F$1)</f>
        <v>0</v>
      </c>
      <c r="BA5" s="80">
        <f>'MOD Vectors ALL'!BA5*($E5=$F$1)</f>
        <v>0</v>
      </c>
      <c r="BB5" s="80">
        <f>'MOD Vectors ALL'!BB5*($E5=$F$1)</f>
        <v>0</v>
      </c>
      <c r="BC5" s="80">
        <f>'MOD Vectors ALL'!BC5*($E5=$F$1)</f>
        <v>0</v>
      </c>
      <c r="BD5" s="80">
        <f>'MOD Vectors ALL'!BD5*($E5=$F$1)</f>
        <v>0</v>
      </c>
      <c r="BE5" s="80">
        <f>'MOD Vectors ALL'!BE5*($E5=$F$1)</f>
        <v>0</v>
      </c>
      <c r="BF5" s="80">
        <f>'MOD Vectors ALL'!BF5*($E5=$F$1)</f>
        <v>0</v>
      </c>
      <c r="BG5" s="80">
        <f>'MOD Vectors ALL'!BG5*($E5=$F$1)</f>
        <v>0</v>
      </c>
      <c r="BH5" s="80">
        <f>'MOD Vectors ALL'!BH5*($E5=$F$1)</f>
        <v>0</v>
      </c>
      <c r="BI5" s="80">
        <f>'MOD Vectors ALL'!BI5*($E5=$F$1)</f>
        <v>0</v>
      </c>
      <c r="BJ5" s="80">
        <f>'MOD Vectors ALL'!BJ5*($E5=$F$1)</f>
        <v>0</v>
      </c>
      <c r="BK5" s="80">
        <f>'MOD Vectors ALL'!BK5*($E5=$F$1)</f>
        <v>0</v>
      </c>
      <c r="BL5" s="80">
        <f>'MOD Vectors ALL'!BL5*($E5=$F$1)</f>
        <v>0</v>
      </c>
      <c r="BM5" s="80">
        <f>'MOD Vectors ALL'!BM5*($E5=$F$1)</f>
        <v>0</v>
      </c>
      <c r="BN5" s="80">
        <f>'MOD Vectors ALL'!BN5*($E5=$F$1)</f>
        <v>0</v>
      </c>
      <c r="BO5" s="80">
        <f>'MOD Vectors ALL'!BO5*($E5=$F$1)</f>
        <v>0</v>
      </c>
      <c r="BP5" s="80">
        <f>'MOD Vectors ALL'!BP5*($E5=$F$1)</f>
        <v>0</v>
      </c>
      <c r="BQ5" s="80">
        <f>'MOD Vectors ALL'!BQ5*($E5=$F$1)</f>
        <v>0</v>
      </c>
      <c r="BR5" s="80">
        <f>'MOD Vectors ALL'!BR5*($E5=$F$1)</f>
        <v>0</v>
      </c>
      <c r="BS5" s="80">
        <f>'MOD Vectors ALL'!BS5*($E5=$F$1)</f>
        <v>0</v>
      </c>
      <c r="BT5" s="80">
        <f>'MOD Vectors ALL'!BT5*($E5=$F$1)</f>
        <v>0</v>
      </c>
      <c r="BU5" s="80">
        <f>'MOD Vectors ALL'!BU5*($E5=$F$1)</f>
        <v>0</v>
      </c>
      <c r="BV5" s="80">
        <f>'MOD Vectors ALL'!BV5*($E5=$F$1)</f>
        <v>0</v>
      </c>
      <c r="BW5" s="80">
        <f>'MOD Vectors ALL'!BW5*($E5=$F$1)</f>
        <v>0</v>
      </c>
      <c r="BX5" s="80">
        <f>'MOD Vectors ALL'!BX5*($E5=$F$1)</f>
        <v>0</v>
      </c>
      <c r="BY5" s="80">
        <f>'MOD Vectors ALL'!BY5*($E5=$F$1)</f>
        <v>0</v>
      </c>
      <c r="BZ5" s="80">
        <f>'MOD Vectors ALL'!BZ5*($E5=$F$1)</f>
        <v>0</v>
      </c>
      <c r="CA5" s="80">
        <f>'MOD Vectors ALL'!CA5*($E5=$F$1)</f>
        <v>0</v>
      </c>
      <c r="CB5" s="80">
        <f>'MOD Vectors ALL'!CB5*($E5=$F$1)</f>
        <v>0</v>
      </c>
      <c r="CC5" s="80">
        <f>'MOD Vectors ALL'!CC5*($E5=$F$1)</f>
        <v>0</v>
      </c>
      <c r="CD5" s="80">
        <f>'MOD Vectors ALL'!CD5*($E5=$F$1)</f>
        <v>0</v>
      </c>
      <c r="CE5" s="80">
        <f>'MOD Vectors ALL'!CE5*($E5=$F$1)</f>
        <v>0</v>
      </c>
      <c r="CF5" s="80">
        <f>'MOD Vectors ALL'!CF5*($E5=$F$1)</f>
        <v>0</v>
      </c>
      <c r="CG5" s="80">
        <f>'MOD Vectors ALL'!CG5*($E5=$F$1)</f>
        <v>0</v>
      </c>
      <c r="CH5" s="80">
        <f>'MOD Vectors ALL'!CH5*($E5=$F$1)</f>
        <v>0</v>
      </c>
      <c r="CI5" s="80">
        <f>'MOD Vectors ALL'!CI5*($E5=$F$1)</f>
        <v>0</v>
      </c>
      <c r="CJ5" s="80">
        <f>'MOD Vectors ALL'!CJ5*($E5=$F$1)</f>
        <v>0</v>
      </c>
      <c r="CK5" s="80">
        <f>'MOD Vectors ALL'!CK5*($E5=$F$1)</f>
        <v>0</v>
      </c>
      <c r="CL5" s="80">
        <f>'MOD Vectors ALL'!CL5*($E5=$F$1)</f>
        <v>0</v>
      </c>
      <c r="CM5" s="80">
        <f>'MOD Vectors ALL'!CM5*($E5=$F$1)</f>
        <v>0</v>
      </c>
      <c r="CN5" s="80">
        <f>'MOD Vectors ALL'!CN5*($E5=$F$1)</f>
        <v>0</v>
      </c>
      <c r="CO5" s="80">
        <f>'MOD Vectors ALL'!CO5*($E5=$F$1)</f>
        <v>0</v>
      </c>
      <c r="CP5" s="80">
        <f>'MOD Vectors ALL'!CP5*($E5=$F$1)</f>
        <v>0</v>
      </c>
      <c r="CQ5" s="80">
        <f>'MOD Vectors ALL'!CQ5*($E5=$F$1)</f>
        <v>0</v>
      </c>
      <c r="CR5" s="80">
        <f>'MOD Vectors ALL'!CR5*($E5=$F$1)</f>
        <v>0</v>
      </c>
      <c r="CS5" s="80">
        <f>'MOD Vectors ALL'!CS5*($E5=$F$1)</f>
        <v>0</v>
      </c>
      <c r="CT5" s="80">
        <f>'MOD Vectors ALL'!CT5*($E5=$F$1)</f>
        <v>0</v>
      </c>
      <c r="CU5" s="80">
        <f>'MOD Vectors ALL'!CU5*($E5=$F$1)</f>
        <v>0</v>
      </c>
      <c r="CV5" s="80">
        <f>'MOD Vectors ALL'!CV5*($E5=$F$1)</f>
        <v>0</v>
      </c>
      <c r="CW5" s="80">
        <f>'MOD Vectors ALL'!CW5*($E5=$F$1)</f>
        <v>0</v>
      </c>
      <c r="CX5" s="80">
        <f>'MOD Vectors ALL'!CX5*($E5=$F$1)</f>
        <v>0</v>
      </c>
      <c r="CY5" s="80">
        <f>'MOD Vectors ALL'!CY5*($E5=$F$1)</f>
        <v>0</v>
      </c>
      <c r="CZ5" s="80">
        <f>'MOD Vectors ALL'!CZ5*($E5=$F$1)</f>
        <v>0</v>
      </c>
      <c r="DA5" s="80">
        <f>'MOD Vectors ALL'!DA5*($E5=$F$1)</f>
        <v>0</v>
      </c>
      <c r="DB5" s="80">
        <f>'MOD Vectors ALL'!DB5*($E5=$F$1)</f>
        <v>0</v>
      </c>
      <c r="DC5" s="80">
        <f>'MOD Vectors ALL'!DC5*($E5=$F$1)</f>
        <v>0</v>
      </c>
      <c r="DD5" s="80">
        <f>'MOD Vectors ALL'!DD5*($E5=$F$1)</f>
        <v>0</v>
      </c>
      <c r="DE5" s="80">
        <f>'MOD Vectors ALL'!DE5*($E5=$F$1)</f>
        <v>0</v>
      </c>
      <c r="DF5" s="80">
        <f>'MOD Vectors ALL'!DF5*($E5=$F$1)</f>
        <v>0</v>
      </c>
      <c r="DG5" s="80">
        <f>'MOD Vectors ALL'!DG5*($E5=$F$1)</f>
        <v>0</v>
      </c>
      <c r="DH5" s="80">
        <f>'MOD Vectors ALL'!DH5*($E5=$F$1)</f>
        <v>0</v>
      </c>
      <c r="DI5" s="80">
        <f>'MOD Vectors ALL'!DI5*($E5=$F$1)</f>
        <v>0</v>
      </c>
      <c r="DJ5" s="80">
        <f>'MOD Vectors ALL'!DJ5*($E5=$F$1)</f>
        <v>0</v>
      </c>
      <c r="DK5" s="80">
        <f>'MOD Vectors ALL'!DK5*($E5=$F$1)</f>
        <v>0</v>
      </c>
      <c r="DL5" s="80">
        <f>'MOD Vectors ALL'!DL5*($E5=$F$1)</f>
        <v>0</v>
      </c>
      <c r="DM5" s="80">
        <f>'MOD Vectors ALL'!DM5*($E5=$F$1)</f>
        <v>0</v>
      </c>
      <c r="DN5" s="80">
        <f>'MOD Vectors ALL'!DN5*($E5=$F$1)</f>
        <v>0</v>
      </c>
      <c r="DO5" s="80">
        <f>'MOD Vectors ALL'!DO5*($E5=$F$1)</f>
        <v>0</v>
      </c>
      <c r="DP5" s="80">
        <f>'MOD Vectors ALL'!DP5*($E5=$F$1)</f>
        <v>0</v>
      </c>
      <c r="DQ5" s="80">
        <f>'MOD Vectors ALL'!DQ5*($E5=$F$1)</f>
        <v>0</v>
      </c>
    </row>
    <row r="6" spans="1:121" x14ac:dyDescent="0.2">
      <c r="A6">
        <v>4</v>
      </c>
      <c r="B6" t="s">
        <v>18</v>
      </c>
      <c r="C6" t="s">
        <v>369</v>
      </c>
      <c r="D6" t="s">
        <v>525</v>
      </c>
      <c r="E6" t="s">
        <v>531</v>
      </c>
      <c r="F6" t="s">
        <v>13</v>
      </c>
      <c r="G6">
        <v>5.9708999999999998E-2</v>
      </c>
      <c r="H6">
        <v>-0.10199800000000001</v>
      </c>
      <c r="I6" s="80">
        <f>'MOD Vectors ALL'!I6*($E6=$F$1)</f>
        <v>0</v>
      </c>
      <c r="J6" s="80">
        <f>'MOD Vectors ALL'!J6*($E6=$F$1)</f>
        <v>0</v>
      </c>
      <c r="K6" s="80">
        <f>'MOD Vectors ALL'!K6*($E6=$F$1)</f>
        <v>0</v>
      </c>
      <c r="L6" s="80">
        <f>'MOD Vectors ALL'!L6*($E6=$F$1)</f>
        <v>0</v>
      </c>
      <c r="M6" s="80">
        <f>'MOD Vectors ALL'!M6*($E6=$F$1)</f>
        <v>0</v>
      </c>
      <c r="N6" s="80">
        <f>'MOD Vectors ALL'!N6*($E6=$F$1)</f>
        <v>0</v>
      </c>
      <c r="O6" s="80">
        <f>'MOD Vectors ALL'!O6*($E6=$F$1)</f>
        <v>0</v>
      </c>
      <c r="P6" s="80">
        <f>'MOD Vectors ALL'!P6*($E6=$F$1)</f>
        <v>0</v>
      </c>
      <c r="Q6" s="80">
        <f>'MOD Vectors ALL'!Q6*($E6=$F$1)</f>
        <v>0</v>
      </c>
      <c r="R6" s="80">
        <f>'MOD Vectors ALL'!R6*($E6=$F$1)</f>
        <v>0</v>
      </c>
      <c r="S6" s="80">
        <f>'MOD Vectors ALL'!S6*($E6=$F$1)</f>
        <v>0</v>
      </c>
      <c r="T6" s="80">
        <f>'MOD Vectors ALL'!T6*($E6=$F$1)</f>
        <v>0</v>
      </c>
      <c r="U6" s="80">
        <f>'MOD Vectors ALL'!U6*($E6=$F$1)</f>
        <v>0</v>
      </c>
      <c r="V6" s="80">
        <f>'MOD Vectors ALL'!V6*($E6=$F$1)</f>
        <v>0</v>
      </c>
      <c r="W6" s="80">
        <f>'MOD Vectors ALL'!W6*($E6=$F$1)</f>
        <v>0</v>
      </c>
      <c r="X6" s="80">
        <f>'MOD Vectors ALL'!X6*($E6=$F$1)</f>
        <v>0</v>
      </c>
      <c r="Y6" s="80">
        <f>'MOD Vectors ALL'!Y6*($E6=$F$1)</f>
        <v>0</v>
      </c>
      <c r="Z6" s="80">
        <f>'MOD Vectors ALL'!Z6*($E6=$F$1)</f>
        <v>0</v>
      </c>
      <c r="AA6" s="80">
        <f>'MOD Vectors ALL'!AA6*($E6=$F$1)</f>
        <v>0</v>
      </c>
      <c r="AB6" s="80">
        <f>'MOD Vectors ALL'!AB6*($E6=$F$1)</f>
        <v>0</v>
      </c>
      <c r="AC6" s="80">
        <f>'MOD Vectors ALL'!AC6*($E6=$F$1)</f>
        <v>0</v>
      </c>
      <c r="AD6" s="80">
        <f>'MOD Vectors ALL'!AD6*($E6=$F$1)</f>
        <v>0</v>
      </c>
      <c r="AE6" s="80">
        <f>'MOD Vectors ALL'!AE6*($E6=$F$1)</f>
        <v>0</v>
      </c>
      <c r="AF6" s="80">
        <f>'MOD Vectors ALL'!AF6*($E6=$F$1)</f>
        <v>0</v>
      </c>
      <c r="AG6" s="80">
        <f>'MOD Vectors ALL'!AG6*($E6=$F$1)</f>
        <v>0</v>
      </c>
      <c r="AH6" s="80">
        <f>'MOD Vectors ALL'!AH6*($E6=$F$1)</f>
        <v>0</v>
      </c>
      <c r="AI6" s="80">
        <f>'MOD Vectors ALL'!AI6*($E6=$F$1)</f>
        <v>0</v>
      </c>
      <c r="AJ6" s="80">
        <f>'MOD Vectors ALL'!AJ6*($E6=$F$1)</f>
        <v>0</v>
      </c>
      <c r="AK6" s="80">
        <f>'MOD Vectors ALL'!AK6*($E6=$F$1)</f>
        <v>0</v>
      </c>
      <c r="AL6" s="80">
        <f>'MOD Vectors ALL'!AL6*($E6=$F$1)</f>
        <v>0</v>
      </c>
      <c r="AM6" s="80">
        <f>'MOD Vectors ALL'!AM6*($E6=$F$1)</f>
        <v>0</v>
      </c>
      <c r="AN6" s="80">
        <f>'MOD Vectors ALL'!AN6*($E6=$F$1)</f>
        <v>0</v>
      </c>
      <c r="AO6" s="80">
        <f>'MOD Vectors ALL'!AO6*($E6=$F$1)</f>
        <v>0</v>
      </c>
      <c r="AP6" s="80">
        <f>'MOD Vectors ALL'!AP6*($E6=$F$1)</f>
        <v>0</v>
      </c>
      <c r="AQ6" s="80">
        <f>'MOD Vectors ALL'!AQ6*($E6=$F$1)</f>
        <v>0</v>
      </c>
      <c r="AR6" s="80">
        <f>'MOD Vectors ALL'!AR6*($E6=$F$1)</f>
        <v>0</v>
      </c>
      <c r="AS6" s="80">
        <f>'MOD Vectors ALL'!AS6*($E6=$F$1)</f>
        <v>0</v>
      </c>
      <c r="AT6" s="80">
        <f>'MOD Vectors ALL'!AT6*($E6=$F$1)</f>
        <v>0</v>
      </c>
      <c r="AU6" s="80">
        <f>'MOD Vectors ALL'!AU6*($E6=$F$1)</f>
        <v>0</v>
      </c>
      <c r="AV6" s="80">
        <f>'MOD Vectors ALL'!AV6*($E6=$F$1)</f>
        <v>0</v>
      </c>
      <c r="AW6" s="80">
        <f>'MOD Vectors ALL'!AW6*($E6=$F$1)</f>
        <v>0</v>
      </c>
      <c r="AX6" s="80">
        <f>'MOD Vectors ALL'!AX6*($E6=$F$1)</f>
        <v>0</v>
      </c>
      <c r="AY6" s="80">
        <f>'MOD Vectors ALL'!AY6*($E6=$F$1)</f>
        <v>0</v>
      </c>
      <c r="AZ6" s="80">
        <f>'MOD Vectors ALL'!AZ6*($E6=$F$1)</f>
        <v>0</v>
      </c>
      <c r="BA6" s="80">
        <f>'MOD Vectors ALL'!BA6*($E6=$F$1)</f>
        <v>0</v>
      </c>
      <c r="BB6" s="80">
        <f>'MOD Vectors ALL'!BB6*($E6=$F$1)</f>
        <v>0</v>
      </c>
      <c r="BC6" s="80">
        <f>'MOD Vectors ALL'!BC6*($E6=$F$1)</f>
        <v>0</v>
      </c>
      <c r="BD6" s="80">
        <f>'MOD Vectors ALL'!BD6*($E6=$F$1)</f>
        <v>0</v>
      </c>
      <c r="BE6" s="80">
        <f>'MOD Vectors ALL'!BE6*($E6=$F$1)</f>
        <v>0</v>
      </c>
      <c r="BF6" s="80">
        <f>'MOD Vectors ALL'!BF6*($E6=$F$1)</f>
        <v>0</v>
      </c>
      <c r="BG6" s="80">
        <f>'MOD Vectors ALL'!BG6*($E6=$F$1)</f>
        <v>0</v>
      </c>
      <c r="BH6" s="80">
        <f>'MOD Vectors ALL'!BH6*($E6=$F$1)</f>
        <v>0</v>
      </c>
      <c r="BI6" s="80">
        <f>'MOD Vectors ALL'!BI6*($E6=$F$1)</f>
        <v>0</v>
      </c>
      <c r="BJ6" s="80">
        <f>'MOD Vectors ALL'!BJ6*($E6=$F$1)</f>
        <v>0</v>
      </c>
      <c r="BK6" s="80">
        <f>'MOD Vectors ALL'!BK6*($E6=$F$1)</f>
        <v>0</v>
      </c>
      <c r="BL6" s="80">
        <f>'MOD Vectors ALL'!BL6*($E6=$F$1)</f>
        <v>0</v>
      </c>
      <c r="BM6" s="80">
        <f>'MOD Vectors ALL'!BM6*($E6=$F$1)</f>
        <v>0</v>
      </c>
      <c r="BN6" s="80">
        <f>'MOD Vectors ALL'!BN6*($E6=$F$1)</f>
        <v>0</v>
      </c>
      <c r="BO6" s="80">
        <f>'MOD Vectors ALL'!BO6*($E6=$F$1)</f>
        <v>0</v>
      </c>
      <c r="BP6" s="80">
        <f>'MOD Vectors ALL'!BP6*($E6=$F$1)</f>
        <v>0</v>
      </c>
      <c r="BQ6" s="80">
        <f>'MOD Vectors ALL'!BQ6*($E6=$F$1)</f>
        <v>0</v>
      </c>
      <c r="BR6" s="80">
        <f>'MOD Vectors ALL'!BR6*($E6=$F$1)</f>
        <v>0</v>
      </c>
      <c r="BS6" s="80">
        <f>'MOD Vectors ALL'!BS6*($E6=$F$1)</f>
        <v>0</v>
      </c>
      <c r="BT6" s="80">
        <f>'MOD Vectors ALL'!BT6*($E6=$F$1)</f>
        <v>0</v>
      </c>
      <c r="BU6" s="80">
        <f>'MOD Vectors ALL'!BU6*($E6=$F$1)</f>
        <v>0</v>
      </c>
      <c r="BV6" s="80">
        <f>'MOD Vectors ALL'!BV6*($E6=$F$1)</f>
        <v>0</v>
      </c>
      <c r="BW6" s="80">
        <f>'MOD Vectors ALL'!BW6*($E6=$F$1)</f>
        <v>0</v>
      </c>
      <c r="BX6" s="80">
        <f>'MOD Vectors ALL'!BX6*($E6=$F$1)</f>
        <v>0</v>
      </c>
      <c r="BY6" s="80">
        <f>'MOD Vectors ALL'!BY6*($E6=$F$1)</f>
        <v>0</v>
      </c>
      <c r="BZ6" s="80">
        <f>'MOD Vectors ALL'!BZ6*($E6=$F$1)</f>
        <v>0</v>
      </c>
      <c r="CA6" s="80">
        <f>'MOD Vectors ALL'!CA6*($E6=$F$1)</f>
        <v>0</v>
      </c>
      <c r="CB6" s="80">
        <f>'MOD Vectors ALL'!CB6*($E6=$F$1)</f>
        <v>0</v>
      </c>
      <c r="CC6" s="80">
        <f>'MOD Vectors ALL'!CC6*($E6=$F$1)</f>
        <v>0</v>
      </c>
      <c r="CD6" s="80">
        <f>'MOD Vectors ALL'!CD6*($E6=$F$1)</f>
        <v>0</v>
      </c>
      <c r="CE6" s="80">
        <f>'MOD Vectors ALL'!CE6*($E6=$F$1)</f>
        <v>0</v>
      </c>
      <c r="CF6" s="80">
        <f>'MOD Vectors ALL'!CF6*($E6=$F$1)</f>
        <v>0</v>
      </c>
      <c r="CG6" s="80">
        <f>'MOD Vectors ALL'!CG6*($E6=$F$1)</f>
        <v>0</v>
      </c>
      <c r="CH6" s="80">
        <f>'MOD Vectors ALL'!CH6*($E6=$F$1)</f>
        <v>0</v>
      </c>
      <c r="CI6" s="80">
        <f>'MOD Vectors ALL'!CI6*($E6=$F$1)</f>
        <v>0</v>
      </c>
      <c r="CJ6" s="80">
        <f>'MOD Vectors ALL'!CJ6*($E6=$F$1)</f>
        <v>0</v>
      </c>
      <c r="CK6" s="80">
        <f>'MOD Vectors ALL'!CK6*($E6=$F$1)</f>
        <v>0</v>
      </c>
      <c r="CL6" s="80">
        <f>'MOD Vectors ALL'!CL6*($E6=$F$1)</f>
        <v>0</v>
      </c>
      <c r="CM6" s="80">
        <f>'MOD Vectors ALL'!CM6*($E6=$F$1)</f>
        <v>0</v>
      </c>
      <c r="CN6" s="80">
        <f>'MOD Vectors ALL'!CN6*($E6=$F$1)</f>
        <v>0</v>
      </c>
      <c r="CO6" s="80">
        <f>'MOD Vectors ALL'!CO6*($E6=$F$1)</f>
        <v>0</v>
      </c>
      <c r="CP6" s="80">
        <f>'MOD Vectors ALL'!CP6*($E6=$F$1)</f>
        <v>0</v>
      </c>
      <c r="CQ6" s="80">
        <f>'MOD Vectors ALL'!CQ6*($E6=$F$1)</f>
        <v>0</v>
      </c>
      <c r="CR6" s="80">
        <f>'MOD Vectors ALL'!CR6*($E6=$F$1)</f>
        <v>0</v>
      </c>
      <c r="CS6" s="80">
        <f>'MOD Vectors ALL'!CS6*($E6=$F$1)</f>
        <v>0</v>
      </c>
      <c r="CT6" s="80">
        <f>'MOD Vectors ALL'!CT6*($E6=$F$1)</f>
        <v>0</v>
      </c>
      <c r="CU6" s="80">
        <f>'MOD Vectors ALL'!CU6*($E6=$F$1)</f>
        <v>0</v>
      </c>
      <c r="CV6" s="80">
        <f>'MOD Vectors ALL'!CV6*($E6=$F$1)</f>
        <v>0</v>
      </c>
      <c r="CW6" s="80">
        <f>'MOD Vectors ALL'!CW6*($E6=$F$1)</f>
        <v>0</v>
      </c>
      <c r="CX6" s="80">
        <f>'MOD Vectors ALL'!CX6*($E6=$F$1)</f>
        <v>0</v>
      </c>
      <c r="CY6" s="80">
        <f>'MOD Vectors ALL'!CY6*($E6=$F$1)</f>
        <v>0</v>
      </c>
      <c r="CZ6" s="80">
        <f>'MOD Vectors ALL'!CZ6*($E6=$F$1)</f>
        <v>0</v>
      </c>
      <c r="DA6" s="80">
        <f>'MOD Vectors ALL'!DA6*($E6=$F$1)</f>
        <v>0</v>
      </c>
      <c r="DB6" s="80">
        <f>'MOD Vectors ALL'!DB6*($E6=$F$1)</f>
        <v>0</v>
      </c>
      <c r="DC6" s="80">
        <f>'MOD Vectors ALL'!DC6*($E6=$F$1)</f>
        <v>0</v>
      </c>
      <c r="DD6" s="80">
        <f>'MOD Vectors ALL'!DD6*($E6=$F$1)</f>
        <v>0</v>
      </c>
      <c r="DE6" s="80">
        <f>'MOD Vectors ALL'!DE6*($E6=$F$1)</f>
        <v>0</v>
      </c>
      <c r="DF6" s="80">
        <f>'MOD Vectors ALL'!DF6*($E6=$F$1)</f>
        <v>0</v>
      </c>
      <c r="DG6" s="80">
        <f>'MOD Vectors ALL'!DG6*($E6=$F$1)</f>
        <v>0</v>
      </c>
      <c r="DH6" s="80">
        <f>'MOD Vectors ALL'!DH6*($E6=$F$1)</f>
        <v>0</v>
      </c>
      <c r="DI6" s="80">
        <f>'MOD Vectors ALL'!DI6*($E6=$F$1)</f>
        <v>0</v>
      </c>
      <c r="DJ6" s="80">
        <f>'MOD Vectors ALL'!DJ6*($E6=$F$1)</f>
        <v>0</v>
      </c>
      <c r="DK6" s="80">
        <f>'MOD Vectors ALL'!DK6*($E6=$F$1)</f>
        <v>0</v>
      </c>
      <c r="DL6" s="80">
        <f>'MOD Vectors ALL'!DL6*($E6=$F$1)</f>
        <v>0</v>
      </c>
      <c r="DM6" s="80">
        <f>'MOD Vectors ALL'!DM6*($E6=$F$1)</f>
        <v>0</v>
      </c>
      <c r="DN6" s="80">
        <f>'MOD Vectors ALL'!DN6*($E6=$F$1)</f>
        <v>0</v>
      </c>
      <c r="DO6" s="80">
        <f>'MOD Vectors ALL'!DO6*($E6=$F$1)</f>
        <v>0</v>
      </c>
      <c r="DP6" s="80">
        <f>'MOD Vectors ALL'!DP6*($E6=$F$1)</f>
        <v>0</v>
      </c>
      <c r="DQ6" s="80">
        <f>'MOD Vectors ALL'!DQ6*($E6=$F$1)</f>
        <v>0</v>
      </c>
    </row>
    <row r="7" spans="1:121" x14ac:dyDescent="0.2">
      <c r="A7">
        <v>5</v>
      </c>
      <c r="B7" t="s">
        <v>18</v>
      </c>
      <c r="C7" t="s">
        <v>369</v>
      </c>
      <c r="D7" t="s">
        <v>525</v>
      </c>
      <c r="E7" t="s">
        <v>531</v>
      </c>
      <c r="F7" t="s">
        <v>14</v>
      </c>
      <c r="G7">
        <v>5.9305999999999998E-2</v>
      </c>
      <c r="H7">
        <v>-0.11437600000000001</v>
      </c>
      <c r="I7" s="80">
        <f>'MOD Vectors ALL'!I7*($E7=$F$1)</f>
        <v>0</v>
      </c>
      <c r="J7" s="80">
        <f>'MOD Vectors ALL'!J7*($E7=$F$1)</f>
        <v>0</v>
      </c>
      <c r="K7" s="80">
        <f>'MOD Vectors ALL'!K7*($E7=$F$1)</f>
        <v>0</v>
      </c>
      <c r="L7" s="80">
        <f>'MOD Vectors ALL'!L7*($E7=$F$1)</f>
        <v>0</v>
      </c>
      <c r="M7" s="80">
        <f>'MOD Vectors ALL'!M7*($E7=$F$1)</f>
        <v>0</v>
      </c>
      <c r="N7" s="80">
        <f>'MOD Vectors ALL'!N7*($E7=$F$1)</f>
        <v>0</v>
      </c>
      <c r="O7" s="80">
        <f>'MOD Vectors ALL'!O7*($E7=$F$1)</f>
        <v>0</v>
      </c>
      <c r="P7" s="80">
        <f>'MOD Vectors ALL'!P7*($E7=$F$1)</f>
        <v>0</v>
      </c>
      <c r="Q7" s="80">
        <f>'MOD Vectors ALL'!Q7*($E7=$F$1)</f>
        <v>0</v>
      </c>
      <c r="R7" s="80">
        <f>'MOD Vectors ALL'!R7*($E7=$F$1)</f>
        <v>0</v>
      </c>
      <c r="S7" s="80">
        <f>'MOD Vectors ALL'!S7*($E7=$F$1)</f>
        <v>0</v>
      </c>
      <c r="T7" s="80">
        <f>'MOD Vectors ALL'!T7*($E7=$F$1)</f>
        <v>0</v>
      </c>
      <c r="U7" s="80">
        <f>'MOD Vectors ALL'!U7*($E7=$F$1)</f>
        <v>0</v>
      </c>
      <c r="V7" s="80">
        <f>'MOD Vectors ALL'!V7*($E7=$F$1)</f>
        <v>0</v>
      </c>
      <c r="W7" s="80">
        <f>'MOD Vectors ALL'!W7*($E7=$F$1)</f>
        <v>0</v>
      </c>
      <c r="X7" s="80">
        <f>'MOD Vectors ALL'!X7*($E7=$F$1)</f>
        <v>0</v>
      </c>
      <c r="Y7" s="80">
        <f>'MOD Vectors ALL'!Y7*($E7=$F$1)</f>
        <v>0</v>
      </c>
      <c r="Z7" s="80">
        <f>'MOD Vectors ALL'!Z7*($E7=$F$1)</f>
        <v>0</v>
      </c>
      <c r="AA7" s="80">
        <f>'MOD Vectors ALL'!AA7*($E7=$F$1)</f>
        <v>0</v>
      </c>
      <c r="AB7" s="80">
        <f>'MOD Vectors ALL'!AB7*($E7=$F$1)</f>
        <v>0</v>
      </c>
      <c r="AC7" s="80">
        <f>'MOD Vectors ALL'!AC7*($E7=$F$1)</f>
        <v>0</v>
      </c>
      <c r="AD7" s="80">
        <f>'MOD Vectors ALL'!AD7*($E7=$F$1)</f>
        <v>0</v>
      </c>
      <c r="AE7" s="80">
        <f>'MOD Vectors ALL'!AE7*($E7=$F$1)</f>
        <v>0</v>
      </c>
      <c r="AF7" s="80">
        <f>'MOD Vectors ALL'!AF7*($E7=$F$1)</f>
        <v>0</v>
      </c>
      <c r="AG7" s="80">
        <f>'MOD Vectors ALL'!AG7*($E7=$F$1)</f>
        <v>0</v>
      </c>
      <c r="AH7" s="80">
        <f>'MOD Vectors ALL'!AH7*($E7=$F$1)</f>
        <v>0</v>
      </c>
      <c r="AI7" s="80">
        <f>'MOD Vectors ALL'!AI7*($E7=$F$1)</f>
        <v>0</v>
      </c>
      <c r="AJ7" s="80">
        <f>'MOD Vectors ALL'!AJ7*($E7=$F$1)</f>
        <v>0</v>
      </c>
      <c r="AK7" s="80">
        <f>'MOD Vectors ALL'!AK7*($E7=$F$1)</f>
        <v>0</v>
      </c>
      <c r="AL7" s="80">
        <f>'MOD Vectors ALL'!AL7*($E7=$F$1)</f>
        <v>0</v>
      </c>
      <c r="AM7" s="80">
        <f>'MOD Vectors ALL'!AM7*($E7=$F$1)</f>
        <v>0</v>
      </c>
      <c r="AN7" s="80">
        <f>'MOD Vectors ALL'!AN7*($E7=$F$1)</f>
        <v>0</v>
      </c>
      <c r="AO7" s="80">
        <f>'MOD Vectors ALL'!AO7*($E7=$F$1)</f>
        <v>0</v>
      </c>
      <c r="AP7" s="80">
        <f>'MOD Vectors ALL'!AP7*($E7=$F$1)</f>
        <v>0</v>
      </c>
      <c r="AQ7" s="80">
        <f>'MOD Vectors ALL'!AQ7*($E7=$F$1)</f>
        <v>0</v>
      </c>
      <c r="AR7" s="80">
        <f>'MOD Vectors ALL'!AR7*($E7=$F$1)</f>
        <v>0</v>
      </c>
      <c r="AS7" s="80">
        <f>'MOD Vectors ALL'!AS7*($E7=$F$1)</f>
        <v>0</v>
      </c>
      <c r="AT7" s="80">
        <f>'MOD Vectors ALL'!AT7*($E7=$F$1)</f>
        <v>0</v>
      </c>
      <c r="AU7" s="80">
        <f>'MOD Vectors ALL'!AU7*($E7=$F$1)</f>
        <v>0</v>
      </c>
      <c r="AV7" s="80">
        <f>'MOD Vectors ALL'!AV7*($E7=$F$1)</f>
        <v>0</v>
      </c>
      <c r="AW7" s="80">
        <f>'MOD Vectors ALL'!AW7*($E7=$F$1)</f>
        <v>0</v>
      </c>
      <c r="AX7" s="80">
        <f>'MOD Vectors ALL'!AX7*($E7=$F$1)</f>
        <v>0</v>
      </c>
      <c r="AY7" s="80">
        <f>'MOD Vectors ALL'!AY7*($E7=$F$1)</f>
        <v>0</v>
      </c>
      <c r="AZ7" s="80">
        <f>'MOD Vectors ALL'!AZ7*($E7=$F$1)</f>
        <v>0</v>
      </c>
      <c r="BA7" s="80">
        <f>'MOD Vectors ALL'!BA7*($E7=$F$1)</f>
        <v>0</v>
      </c>
      <c r="BB7" s="80">
        <f>'MOD Vectors ALL'!BB7*($E7=$F$1)</f>
        <v>0</v>
      </c>
      <c r="BC7" s="80">
        <f>'MOD Vectors ALL'!BC7*($E7=$F$1)</f>
        <v>0</v>
      </c>
      <c r="BD7" s="80">
        <f>'MOD Vectors ALL'!BD7*($E7=$F$1)</f>
        <v>0</v>
      </c>
      <c r="BE7" s="80">
        <f>'MOD Vectors ALL'!BE7*($E7=$F$1)</f>
        <v>0</v>
      </c>
      <c r="BF7" s="80">
        <f>'MOD Vectors ALL'!BF7*($E7=$F$1)</f>
        <v>0</v>
      </c>
      <c r="BG7" s="80">
        <f>'MOD Vectors ALL'!BG7*($E7=$F$1)</f>
        <v>0</v>
      </c>
      <c r="BH7" s="80">
        <f>'MOD Vectors ALL'!BH7*($E7=$F$1)</f>
        <v>0</v>
      </c>
      <c r="BI7" s="80">
        <f>'MOD Vectors ALL'!BI7*($E7=$F$1)</f>
        <v>0</v>
      </c>
      <c r="BJ7" s="80">
        <f>'MOD Vectors ALL'!BJ7*($E7=$F$1)</f>
        <v>0</v>
      </c>
      <c r="BK7" s="80">
        <f>'MOD Vectors ALL'!BK7*($E7=$F$1)</f>
        <v>0</v>
      </c>
      <c r="BL7" s="80">
        <f>'MOD Vectors ALL'!BL7*($E7=$F$1)</f>
        <v>0</v>
      </c>
      <c r="BM7" s="80">
        <f>'MOD Vectors ALL'!BM7*($E7=$F$1)</f>
        <v>0</v>
      </c>
      <c r="BN7" s="80">
        <f>'MOD Vectors ALL'!BN7*($E7=$F$1)</f>
        <v>0</v>
      </c>
      <c r="BO7" s="80">
        <f>'MOD Vectors ALL'!BO7*($E7=$F$1)</f>
        <v>0</v>
      </c>
      <c r="BP7" s="80">
        <f>'MOD Vectors ALL'!BP7*($E7=$F$1)</f>
        <v>0</v>
      </c>
      <c r="BQ7" s="80">
        <f>'MOD Vectors ALL'!BQ7*($E7=$F$1)</f>
        <v>0</v>
      </c>
      <c r="BR7" s="80">
        <f>'MOD Vectors ALL'!BR7*($E7=$F$1)</f>
        <v>0</v>
      </c>
      <c r="BS7" s="80">
        <f>'MOD Vectors ALL'!BS7*($E7=$F$1)</f>
        <v>0</v>
      </c>
      <c r="BT7" s="80">
        <f>'MOD Vectors ALL'!BT7*($E7=$F$1)</f>
        <v>0</v>
      </c>
      <c r="BU7" s="80">
        <f>'MOD Vectors ALL'!BU7*($E7=$F$1)</f>
        <v>0</v>
      </c>
      <c r="BV7" s="80">
        <f>'MOD Vectors ALL'!BV7*($E7=$F$1)</f>
        <v>0</v>
      </c>
      <c r="BW7" s="80">
        <f>'MOD Vectors ALL'!BW7*($E7=$F$1)</f>
        <v>0</v>
      </c>
      <c r="BX7" s="80">
        <f>'MOD Vectors ALL'!BX7*($E7=$F$1)</f>
        <v>0</v>
      </c>
      <c r="BY7" s="80">
        <f>'MOD Vectors ALL'!BY7*($E7=$F$1)</f>
        <v>0</v>
      </c>
      <c r="BZ7" s="80">
        <f>'MOD Vectors ALL'!BZ7*($E7=$F$1)</f>
        <v>0</v>
      </c>
      <c r="CA7" s="80">
        <f>'MOD Vectors ALL'!CA7*($E7=$F$1)</f>
        <v>0</v>
      </c>
      <c r="CB7" s="80">
        <f>'MOD Vectors ALL'!CB7*($E7=$F$1)</f>
        <v>0</v>
      </c>
      <c r="CC7" s="80">
        <f>'MOD Vectors ALL'!CC7*($E7=$F$1)</f>
        <v>0</v>
      </c>
      <c r="CD7" s="80">
        <f>'MOD Vectors ALL'!CD7*($E7=$F$1)</f>
        <v>0</v>
      </c>
      <c r="CE7" s="80">
        <f>'MOD Vectors ALL'!CE7*($E7=$F$1)</f>
        <v>0</v>
      </c>
      <c r="CF7" s="80">
        <f>'MOD Vectors ALL'!CF7*($E7=$F$1)</f>
        <v>0</v>
      </c>
      <c r="CG7" s="80">
        <f>'MOD Vectors ALL'!CG7*($E7=$F$1)</f>
        <v>0</v>
      </c>
      <c r="CH7" s="80">
        <f>'MOD Vectors ALL'!CH7*($E7=$F$1)</f>
        <v>0</v>
      </c>
      <c r="CI7" s="80">
        <f>'MOD Vectors ALL'!CI7*($E7=$F$1)</f>
        <v>0</v>
      </c>
      <c r="CJ7" s="80">
        <f>'MOD Vectors ALL'!CJ7*($E7=$F$1)</f>
        <v>0</v>
      </c>
      <c r="CK7" s="80">
        <f>'MOD Vectors ALL'!CK7*($E7=$F$1)</f>
        <v>0</v>
      </c>
      <c r="CL7" s="80">
        <f>'MOD Vectors ALL'!CL7*($E7=$F$1)</f>
        <v>0</v>
      </c>
      <c r="CM7" s="80">
        <f>'MOD Vectors ALL'!CM7*($E7=$F$1)</f>
        <v>0</v>
      </c>
      <c r="CN7" s="80">
        <f>'MOD Vectors ALL'!CN7*($E7=$F$1)</f>
        <v>0</v>
      </c>
      <c r="CO7" s="80">
        <f>'MOD Vectors ALL'!CO7*($E7=$F$1)</f>
        <v>0</v>
      </c>
      <c r="CP7" s="80">
        <f>'MOD Vectors ALL'!CP7*($E7=$F$1)</f>
        <v>0</v>
      </c>
      <c r="CQ7" s="80">
        <f>'MOD Vectors ALL'!CQ7*($E7=$F$1)</f>
        <v>0</v>
      </c>
      <c r="CR7" s="80">
        <f>'MOD Vectors ALL'!CR7*($E7=$F$1)</f>
        <v>0</v>
      </c>
      <c r="CS7" s="80">
        <f>'MOD Vectors ALL'!CS7*($E7=$F$1)</f>
        <v>0</v>
      </c>
      <c r="CT7" s="80">
        <f>'MOD Vectors ALL'!CT7*($E7=$F$1)</f>
        <v>0</v>
      </c>
      <c r="CU7" s="80">
        <f>'MOD Vectors ALL'!CU7*($E7=$F$1)</f>
        <v>0</v>
      </c>
      <c r="CV7" s="80">
        <f>'MOD Vectors ALL'!CV7*($E7=$F$1)</f>
        <v>0</v>
      </c>
      <c r="CW7" s="80">
        <f>'MOD Vectors ALL'!CW7*($E7=$F$1)</f>
        <v>0</v>
      </c>
      <c r="CX7" s="80">
        <f>'MOD Vectors ALL'!CX7*($E7=$F$1)</f>
        <v>0</v>
      </c>
      <c r="CY7" s="80">
        <f>'MOD Vectors ALL'!CY7*($E7=$F$1)</f>
        <v>0</v>
      </c>
      <c r="CZ7" s="80">
        <f>'MOD Vectors ALL'!CZ7*($E7=$F$1)</f>
        <v>0</v>
      </c>
      <c r="DA7" s="80">
        <f>'MOD Vectors ALL'!DA7*($E7=$F$1)</f>
        <v>0</v>
      </c>
      <c r="DB7" s="80">
        <f>'MOD Vectors ALL'!DB7*($E7=$F$1)</f>
        <v>0</v>
      </c>
      <c r="DC7" s="80">
        <f>'MOD Vectors ALL'!DC7*($E7=$F$1)</f>
        <v>0</v>
      </c>
      <c r="DD7" s="80">
        <f>'MOD Vectors ALL'!DD7*($E7=$F$1)</f>
        <v>0</v>
      </c>
      <c r="DE7" s="80">
        <f>'MOD Vectors ALL'!DE7*($E7=$F$1)</f>
        <v>0</v>
      </c>
      <c r="DF7" s="80">
        <f>'MOD Vectors ALL'!DF7*($E7=$F$1)</f>
        <v>0</v>
      </c>
      <c r="DG7" s="80">
        <f>'MOD Vectors ALL'!DG7*($E7=$F$1)</f>
        <v>0</v>
      </c>
      <c r="DH7" s="80">
        <f>'MOD Vectors ALL'!DH7*($E7=$F$1)</f>
        <v>0</v>
      </c>
      <c r="DI7" s="80">
        <f>'MOD Vectors ALL'!DI7*($E7=$F$1)</f>
        <v>0</v>
      </c>
      <c r="DJ7" s="80">
        <f>'MOD Vectors ALL'!DJ7*($E7=$F$1)</f>
        <v>0</v>
      </c>
      <c r="DK7" s="80">
        <f>'MOD Vectors ALL'!DK7*($E7=$F$1)</f>
        <v>0</v>
      </c>
      <c r="DL7" s="80">
        <f>'MOD Vectors ALL'!DL7*($E7=$F$1)</f>
        <v>0</v>
      </c>
      <c r="DM7" s="80">
        <f>'MOD Vectors ALL'!DM7*($E7=$F$1)</f>
        <v>0</v>
      </c>
      <c r="DN7" s="80">
        <f>'MOD Vectors ALL'!DN7*($E7=$F$1)</f>
        <v>0</v>
      </c>
      <c r="DO7" s="80">
        <f>'MOD Vectors ALL'!DO7*($E7=$F$1)</f>
        <v>0</v>
      </c>
      <c r="DP7" s="80">
        <f>'MOD Vectors ALL'!DP7*($E7=$F$1)</f>
        <v>0</v>
      </c>
      <c r="DQ7" s="80">
        <f>'MOD Vectors ALL'!DQ7*($E7=$F$1)</f>
        <v>0</v>
      </c>
    </row>
    <row r="8" spans="1:121" x14ac:dyDescent="0.2">
      <c r="A8">
        <v>6</v>
      </c>
      <c r="B8" t="s">
        <v>18</v>
      </c>
      <c r="C8" t="s">
        <v>369</v>
      </c>
      <c r="D8" t="s">
        <v>525</v>
      </c>
      <c r="E8" t="s">
        <v>531</v>
      </c>
      <c r="F8" t="s">
        <v>33</v>
      </c>
      <c r="G8">
        <v>5.4671999999999998E-2</v>
      </c>
      <c r="H8">
        <v>-0.1197</v>
      </c>
      <c r="I8" s="80">
        <f>'MOD Vectors ALL'!I8*($E8=$F$1)</f>
        <v>0</v>
      </c>
      <c r="J8" s="80">
        <f>'MOD Vectors ALL'!J8*($E8=$F$1)</f>
        <v>0</v>
      </c>
      <c r="K8" s="80">
        <f>'MOD Vectors ALL'!K8*($E8=$F$1)</f>
        <v>0</v>
      </c>
      <c r="L8" s="80">
        <f>'MOD Vectors ALL'!L8*($E8=$F$1)</f>
        <v>0</v>
      </c>
      <c r="M8" s="80">
        <f>'MOD Vectors ALL'!M8*($E8=$F$1)</f>
        <v>0</v>
      </c>
      <c r="N8" s="80">
        <f>'MOD Vectors ALL'!N8*($E8=$F$1)</f>
        <v>0</v>
      </c>
      <c r="O8" s="80">
        <f>'MOD Vectors ALL'!O8*($E8=$F$1)</f>
        <v>0</v>
      </c>
      <c r="P8" s="80">
        <f>'MOD Vectors ALL'!P8*($E8=$F$1)</f>
        <v>0</v>
      </c>
      <c r="Q8" s="80">
        <f>'MOD Vectors ALL'!Q8*($E8=$F$1)</f>
        <v>0</v>
      </c>
      <c r="R8" s="80">
        <f>'MOD Vectors ALL'!R8*($E8=$F$1)</f>
        <v>0</v>
      </c>
      <c r="S8" s="80">
        <f>'MOD Vectors ALL'!S8*($E8=$F$1)</f>
        <v>0</v>
      </c>
      <c r="T8" s="80">
        <f>'MOD Vectors ALL'!T8*($E8=$F$1)</f>
        <v>0</v>
      </c>
      <c r="U8" s="80">
        <f>'MOD Vectors ALL'!U8*($E8=$F$1)</f>
        <v>0</v>
      </c>
      <c r="V8" s="80">
        <f>'MOD Vectors ALL'!V8*($E8=$F$1)</f>
        <v>0</v>
      </c>
      <c r="W8" s="80">
        <f>'MOD Vectors ALL'!W8*($E8=$F$1)</f>
        <v>0</v>
      </c>
      <c r="X8" s="80">
        <f>'MOD Vectors ALL'!X8*($E8=$F$1)</f>
        <v>0</v>
      </c>
      <c r="Y8" s="80">
        <f>'MOD Vectors ALL'!Y8*($E8=$F$1)</f>
        <v>0</v>
      </c>
      <c r="Z8" s="80">
        <f>'MOD Vectors ALL'!Z8*($E8=$F$1)</f>
        <v>0</v>
      </c>
      <c r="AA8" s="80">
        <f>'MOD Vectors ALL'!AA8*($E8=$F$1)</f>
        <v>0</v>
      </c>
      <c r="AB8" s="80">
        <f>'MOD Vectors ALL'!AB8*($E8=$F$1)</f>
        <v>0</v>
      </c>
      <c r="AC8" s="80">
        <f>'MOD Vectors ALL'!AC8*($E8=$F$1)</f>
        <v>0</v>
      </c>
      <c r="AD8" s="80">
        <f>'MOD Vectors ALL'!AD8*($E8=$F$1)</f>
        <v>0</v>
      </c>
      <c r="AE8" s="80">
        <f>'MOD Vectors ALL'!AE8*($E8=$F$1)</f>
        <v>0</v>
      </c>
      <c r="AF8" s="80">
        <f>'MOD Vectors ALL'!AF8*($E8=$F$1)</f>
        <v>0</v>
      </c>
      <c r="AG8" s="80">
        <f>'MOD Vectors ALL'!AG8*($E8=$F$1)</f>
        <v>0</v>
      </c>
      <c r="AH8" s="80">
        <f>'MOD Vectors ALL'!AH8*($E8=$F$1)</f>
        <v>0</v>
      </c>
      <c r="AI8" s="80">
        <f>'MOD Vectors ALL'!AI8*($E8=$F$1)</f>
        <v>0</v>
      </c>
      <c r="AJ8" s="80">
        <f>'MOD Vectors ALL'!AJ8*($E8=$F$1)</f>
        <v>0</v>
      </c>
      <c r="AK8" s="80">
        <f>'MOD Vectors ALL'!AK8*($E8=$F$1)</f>
        <v>0</v>
      </c>
      <c r="AL8" s="80">
        <f>'MOD Vectors ALL'!AL8*($E8=$F$1)</f>
        <v>0</v>
      </c>
      <c r="AM8" s="80">
        <f>'MOD Vectors ALL'!AM8*($E8=$F$1)</f>
        <v>0</v>
      </c>
      <c r="AN8" s="80">
        <f>'MOD Vectors ALL'!AN8*($E8=$F$1)</f>
        <v>0</v>
      </c>
      <c r="AO8" s="80">
        <f>'MOD Vectors ALL'!AO8*($E8=$F$1)</f>
        <v>0</v>
      </c>
      <c r="AP8" s="80">
        <f>'MOD Vectors ALL'!AP8*($E8=$F$1)</f>
        <v>0</v>
      </c>
      <c r="AQ8" s="80">
        <f>'MOD Vectors ALL'!AQ8*($E8=$F$1)</f>
        <v>0</v>
      </c>
      <c r="AR8" s="80">
        <f>'MOD Vectors ALL'!AR8*($E8=$F$1)</f>
        <v>0</v>
      </c>
      <c r="AS8" s="80">
        <f>'MOD Vectors ALL'!AS8*($E8=$F$1)</f>
        <v>0</v>
      </c>
      <c r="AT8" s="80">
        <f>'MOD Vectors ALL'!AT8*($E8=$F$1)</f>
        <v>0</v>
      </c>
      <c r="AU8" s="80">
        <f>'MOD Vectors ALL'!AU8*($E8=$F$1)</f>
        <v>0</v>
      </c>
      <c r="AV8" s="80">
        <f>'MOD Vectors ALL'!AV8*($E8=$F$1)</f>
        <v>0</v>
      </c>
      <c r="AW8" s="80">
        <f>'MOD Vectors ALL'!AW8*($E8=$F$1)</f>
        <v>0</v>
      </c>
      <c r="AX8" s="80">
        <f>'MOD Vectors ALL'!AX8*($E8=$F$1)</f>
        <v>0</v>
      </c>
      <c r="AY8" s="80">
        <f>'MOD Vectors ALL'!AY8*($E8=$F$1)</f>
        <v>0</v>
      </c>
      <c r="AZ8" s="80">
        <f>'MOD Vectors ALL'!AZ8*($E8=$F$1)</f>
        <v>0</v>
      </c>
      <c r="BA8" s="80">
        <f>'MOD Vectors ALL'!BA8*($E8=$F$1)</f>
        <v>0</v>
      </c>
      <c r="BB8" s="80">
        <f>'MOD Vectors ALL'!BB8*($E8=$F$1)</f>
        <v>0</v>
      </c>
      <c r="BC8" s="80">
        <f>'MOD Vectors ALL'!BC8*($E8=$F$1)</f>
        <v>0</v>
      </c>
      <c r="BD8" s="80">
        <f>'MOD Vectors ALL'!BD8*($E8=$F$1)</f>
        <v>0</v>
      </c>
      <c r="BE8" s="80">
        <f>'MOD Vectors ALL'!BE8*($E8=$F$1)</f>
        <v>0</v>
      </c>
      <c r="BF8" s="80">
        <f>'MOD Vectors ALL'!BF8*($E8=$F$1)</f>
        <v>0</v>
      </c>
      <c r="BG8" s="80">
        <f>'MOD Vectors ALL'!BG8*($E8=$F$1)</f>
        <v>0</v>
      </c>
      <c r="BH8" s="80">
        <f>'MOD Vectors ALL'!BH8*($E8=$F$1)</f>
        <v>0</v>
      </c>
      <c r="BI8" s="80">
        <f>'MOD Vectors ALL'!BI8*($E8=$F$1)</f>
        <v>0</v>
      </c>
      <c r="BJ8" s="80">
        <f>'MOD Vectors ALL'!BJ8*($E8=$F$1)</f>
        <v>0</v>
      </c>
      <c r="BK8" s="80">
        <f>'MOD Vectors ALL'!BK8*($E8=$F$1)</f>
        <v>0</v>
      </c>
      <c r="BL8" s="80">
        <f>'MOD Vectors ALL'!BL8*($E8=$F$1)</f>
        <v>0</v>
      </c>
      <c r="BM8" s="80">
        <f>'MOD Vectors ALL'!BM8*($E8=$F$1)</f>
        <v>0</v>
      </c>
      <c r="BN8" s="80">
        <f>'MOD Vectors ALL'!BN8*($E8=$F$1)</f>
        <v>0</v>
      </c>
      <c r="BO8" s="80">
        <f>'MOD Vectors ALL'!BO8*($E8=$F$1)</f>
        <v>0</v>
      </c>
      <c r="BP8" s="80">
        <f>'MOD Vectors ALL'!BP8*($E8=$F$1)</f>
        <v>0</v>
      </c>
      <c r="BQ8" s="80">
        <f>'MOD Vectors ALL'!BQ8*($E8=$F$1)</f>
        <v>0</v>
      </c>
      <c r="BR8" s="80">
        <f>'MOD Vectors ALL'!BR8*($E8=$F$1)</f>
        <v>0</v>
      </c>
      <c r="BS8" s="80">
        <f>'MOD Vectors ALL'!BS8*($E8=$F$1)</f>
        <v>0</v>
      </c>
      <c r="BT8" s="80">
        <f>'MOD Vectors ALL'!BT8*($E8=$F$1)</f>
        <v>0</v>
      </c>
      <c r="BU8" s="80">
        <f>'MOD Vectors ALL'!BU8*($E8=$F$1)</f>
        <v>0</v>
      </c>
      <c r="BV8" s="80">
        <f>'MOD Vectors ALL'!BV8*($E8=$F$1)</f>
        <v>0</v>
      </c>
      <c r="BW8" s="80">
        <f>'MOD Vectors ALL'!BW8*($E8=$F$1)</f>
        <v>0</v>
      </c>
      <c r="BX8" s="80">
        <f>'MOD Vectors ALL'!BX8*($E8=$F$1)</f>
        <v>0</v>
      </c>
      <c r="BY8" s="80">
        <f>'MOD Vectors ALL'!BY8*($E8=$F$1)</f>
        <v>0</v>
      </c>
      <c r="BZ8" s="80">
        <f>'MOD Vectors ALL'!BZ8*($E8=$F$1)</f>
        <v>0</v>
      </c>
      <c r="CA8" s="80">
        <f>'MOD Vectors ALL'!CA8*($E8=$F$1)</f>
        <v>0</v>
      </c>
      <c r="CB8" s="80">
        <f>'MOD Vectors ALL'!CB8*($E8=$F$1)</f>
        <v>0</v>
      </c>
      <c r="CC8" s="80">
        <f>'MOD Vectors ALL'!CC8*($E8=$F$1)</f>
        <v>0</v>
      </c>
      <c r="CD8" s="80">
        <f>'MOD Vectors ALL'!CD8*($E8=$F$1)</f>
        <v>0</v>
      </c>
      <c r="CE8" s="80">
        <f>'MOD Vectors ALL'!CE8*($E8=$F$1)</f>
        <v>0</v>
      </c>
      <c r="CF8" s="80">
        <f>'MOD Vectors ALL'!CF8*($E8=$F$1)</f>
        <v>0</v>
      </c>
      <c r="CG8" s="80">
        <f>'MOD Vectors ALL'!CG8*($E8=$F$1)</f>
        <v>0</v>
      </c>
      <c r="CH8" s="80">
        <f>'MOD Vectors ALL'!CH8*($E8=$F$1)</f>
        <v>0</v>
      </c>
      <c r="CI8" s="80">
        <f>'MOD Vectors ALL'!CI8*($E8=$F$1)</f>
        <v>0</v>
      </c>
      <c r="CJ8" s="80">
        <f>'MOD Vectors ALL'!CJ8*($E8=$F$1)</f>
        <v>0</v>
      </c>
      <c r="CK8" s="80">
        <f>'MOD Vectors ALL'!CK8*($E8=$F$1)</f>
        <v>0</v>
      </c>
      <c r="CL8" s="80">
        <f>'MOD Vectors ALL'!CL8*($E8=$F$1)</f>
        <v>0</v>
      </c>
      <c r="CM8" s="80">
        <f>'MOD Vectors ALL'!CM8*($E8=$F$1)</f>
        <v>0</v>
      </c>
      <c r="CN8" s="80">
        <f>'MOD Vectors ALL'!CN8*($E8=$F$1)</f>
        <v>0</v>
      </c>
      <c r="CO8" s="80">
        <f>'MOD Vectors ALL'!CO8*($E8=$F$1)</f>
        <v>0</v>
      </c>
      <c r="CP8" s="80">
        <f>'MOD Vectors ALL'!CP8*($E8=$F$1)</f>
        <v>0</v>
      </c>
      <c r="CQ8" s="80">
        <f>'MOD Vectors ALL'!CQ8*($E8=$F$1)</f>
        <v>0</v>
      </c>
      <c r="CR8" s="80">
        <f>'MOD Vectors ALL'!CR8*($E8=$F$1)</f>
        <v>0</v>
      </c>
      <c r="CS8" s="80">
        <f>'MOD Vectors ALL'!CS8*($E8=$F$1)</f>
        <v>0</v>
      </c>
      <c r="CT8" s="80">
        <f>'MOD Vectors ALL'!CT8*($E8=$F$1)</f>
        <v>0</v>
      </c>
      <c r="CU8" s="80">
        <f>'MOD Vectors ALL'!CU8*($E8=$F$1)</f>
        <v>0</v>
      </c>
      <c r="CV8" s="80">
        <f>'MOD Vectors ALL'!CV8*($E8=$F$1)</f>
        <v>0</v>
      </c>
      <c r="CW8" s="80">
        <f>'MOD Vectors ALL'!CW8*($E8=$F$1)</f>
        <v>0</v>
      </c>
      <c r="CX8" s="80">
        <f>'MOD Vectors ALL'!CX8*($E8=$F$1)</f>
        <v>0</v>
      </c>
      <c r="CY8" s="80">
        <f>'MOD Vectors ALL'!CY8*($E8=$F$1)</f>
        <v>0</v>
      </c>
      <c r="CZ8" s="80">
        <f>'MOD Vectors ALL'!CZ8*($E8=$F$1)</f>
        <v>0</v>
      </c>
      <c r="DA8" s="80">
        <f>'MOD Vectors ALL'!DA8*($E8=$F$1)</f>
        <v>0</v>
      </c>
      <c r="DB8" s="80">
        <f>'MOD Vectors ALL'!DB8*($E8=$F$1)</f>
        <v>0</v>
      </c>
      <c r="DC8" s="80">
        <f>'MOD Vectors ALL'!DC8*($E8=$F$1)</f>
        <v>0</v>
      </c>
      <c r="DD8" s="80">
        <f>'MOD Vectors ALL'!DD8*($E8=$F$1)</f>
        <v>0</v>
      </c>
      <c r="DE8" s="80">
        <f>'MOD Vectors ALL'!DE8*($E8=$F$1)</f>
        <v>0</v>
      </c>
      <c r="DF8" s="80">
        <f>'MOD Vectors ALL'!DF8*($E8=$F$1)</f>
        <v>0</v>
      </c>
      <c r="DG8" s="80">
        <f>'MOD Vectors ALL'!DG8*($E8=$F$1)</f>
        <v>0</v>
      </c>
      <c r="DH8" s="80">
        <f>'MOD Vectors ALL'!DH8*($E8=$F$1)</f>
        <v>0</v>
      </c>
      <c r="DI8" s="80">
        <f>'MOD Vectors ALL'!DI8*($E8=$F$1)</f>
        <v>0</v>
      </c>
      <c r="DJ8" s="80">
        <f>'MOD Vectors ALL'!DJ8*($E8=$F$1)</f>
        <v>0</v>
      </c>
      <c r="DK8" s="80">
        <f>'MOD Vectors ALL'!DK8*($E8=$F$1)</f>
        <v>0</v>
      </c>
      <c r="DL8" s="80">
        <f>'MOD Vectors ALL'!DL8*($E8=$F$1)</f>
        <v>0</v>
      </c>
      <c r="DM8" s="80">
        <f>'MOD Vectors ALL'!DM8*($E8=$F$1)</f>
        <v>0</v>
      </c>
      <c r="DN8" s="80">
        <f>'MOD Vectors ALL'!DN8*($E8=$F$1)</f>
        <v>0</v>
      </c>
      <c r="DO8" s="80">
        <f>'MOD Vectors ALL'!DO8*($E8=$F$1)</f>
        <v>0</v>
      </c>
      <c r="DP8" s="80">
        <f>'MOD Vectors ALL'!DP8*($E8=$F$1)</f>
        <v>0</v>
      </c>
      <c r="DQ8" s="80">
        <f>'MOD Vectors ALL'!DQ8*($E8=$F$1)</f>
        <v>0</v>
      </c>
    </row>
    <row r="9" spans="1:121" x14ac:dyDescent="0.2">
      <c r="A9">
        <v>7</v>
      </c>
      <c r="B9" t="s">
        <v>18</v>
      </c>
      <c r="C9" t="s">
        <v>369</v>
      </c>
      <c r="D9" t="s">
        <v>525</v>
      </c>
      <c r="E9" t="s">
        <v>531</v>
      </c>
      <c r="F9" t="s">
        <v>34</v>
      </c>
      <c r="G9">
        <v>5.3830000000000003E-2</v>
      </c>
      <c r="H9">
        <v>-0.12860099999999999</v>
      </c>
      <c r="I9" s="80">
        <f>'MOD Vectors ALL'!I9*($E9=$F$1)</f>
        <v>0</v>
      </c>
      <c r="J9" s="80">
        <f>'MOD Vectors ALL'!J9*($E9=$F$1)</f>
        <v>0</v>
      </c>
      <c r="K9" s="80">
        <f>'MOD Vectors ALL'!K9*($E9=$F$1)</f>
        <v>0</v>
      </c>
      <c r="L9" s="80">
        <f>'MOD Vectors ALL'!L9*($E9=$F$1)</f>
        <v>0</v>
      </c>
      <c r="M9" s="80">
        <f>'MOD Vectors ALL'!M9*($E9=$F$1)</f>
        <v>0</v>
      </c>
      <c r="N9" s="80">
        <f>'MOD Vectors ALL'!N9*($E9=$F$1)</f>
        <v>0</v>
      </c>
      <c r="O9" s="80">
        <f>'MOD Vectors ALL'!O9*($E9=$F$1)</f>
        <v>0</v>
      </c>
      <c r="P9" s="80">
        <f>'MOD Vectors ALL'!P9*($E9=$F$1)</f>
        <v>0</v>
      </c>
      <c r="Q9" s="80">
        <f>'MOD Vectors ALL'!Q9*($E9=$F$1)</f>
        <v>0</v>
      </c>
      <c r="R9" s="80">
        <f>'MOD Vectors ALL'!R9*($E9=$F$1)</f>
        <v>0</v>
      </c>
      <c r="S9" s="80">
        <f>'MOD Vectors ALL'!S9*($E9=$F$1)</f>
        <v>0</v>
      </c>
      <c r="T9" s="80">
        <f>'MOD Vectors ALL'!T9*($E9=$F$1)</f>
        <v>0</v>
      </c>
      <c r="U9" s="80">
        <f>'MOD Vectors ALL'!U9*($E9=$F$1)</f>
        <v>0</v>
      </c>
      <c r="V9" s="80">
        <f>'MOD Vectors ALL'!V9*($E9=$F$1)</f>
        <v>0</v>
      </c>
      <c r="W9" s="80">
        <f>'MOD Vectors ALL'!W9*($E9=$F$1)</f>
        <v>0</v>
      </c>
      <c r="X9" s="80">
        <f>'MOD Vectors ALL'!X9*($E9=$F$1)</f>
        <v>0</v>
      </c>
      <c r="Y9" s="80">
        <f>'MOD Vectors ALL'!Y9*($E9=$F$1)</f>
        <v>0</v>
      </c>
      <c r="Z9" s="80">
        <f>'MOD Vectors ALL'!Z9*($E9=$F$1)</f>
        <v>0</v>
      </c>
      <c r="AA9" s="80">
        <f>'MOD Vectors ALL'!AA9*($E9=$F$1)</f>
        <v>0</v>
      </c>
      <c r="AB9" s="80">
        <f>'MOD Vectors ALL'!AB9*($E9=$F$1)</f>
        <v>0</v>
      </c>
      <c r="AC9" s="80">
        <f>'MOD Vectors ALL'!AC9*($E9=$F$1)</f>
        <v>0</v>
      </c>
      <c r="AD9" s="80">
        <f>'MOD Vectors ALL'!AD9*($E9=$F$1)</f>
        <v>0</v>
      </c>
      <c r="AE9" s="80">
        <f>'MOD Vectors ALL'!AE9*($E9=$F$1)</f>
        <v>0</v>
      </c>
      <c r="AF9" s="80">
        <f>'MOD Vectors ALL'!AF9*($E9=$F$1)</f>
        <v>0</v>
      </c>
      <c r="AG9" s="80">
        <f>'MOD Vectors ALL'!AG9*($E9=$F$1)</f>
        <v>0</v>
      </c>
      <c r="AH9" s="80">
        <f>'MOD Vectors ALL'!AH9*($E9=$F$1)</f>
        <v>0</v>
      </c>
      <c r="AI9" s="80">
        <f>'MOD Vectors ALL'!AI9*($E9=$F$1)</f>
        <v>0</v>
      </c>
      <c r="AJ9" s="80">
        <f>'MOD Vectors ALL'!AJ9*($E9=$F$1)</f>
        <v>0</v>
      </c>
      <c r="AK9" s="80">
        <f>'MOD Vectors ALL'!AK9*($E9=$F$1)</f>
        <v>0</v>
      </c>
      <c r="AL9" s="80">
        <f>'MOD Vectors ALL'!AL9*($E9=$F$1)</f>
        <v>0</v>
      </c>
      <c r="AM9" s="80">
        <f>'MOD Vectors ALL'!AM9*($E9=$F$1)</f>
        <v>0</v>
      </c>
      <c r="AN9" s="80">
        <f>'MOD Vectors ALL'!AN9*($E9=$F$1)</f>
        <v>0</v>
      </c>
      <c r="AO9" s="80">
        <f>'MOD Vectors ALL'!AO9*($E9=$F$1)</f>
        <v>0</v>
      </c>
      <c r="AP9" s="80">
        <f>'MOD Vectors ALL'!AP9*($E9=$F$1)</f>
        <v>0</v>
      </c>
      <c r="AQ9" s="80">
        <f>'MOD Vectors ALL'!AQ9*($E9=$F$1)</f>
        <v>0</v>
      </c>
      <c r="AR9" s="80">
        <f>'MOD Vectors ALL'!AR9*($E9=$F$1)</f>
        <v>0</v>
      </c>
      <c r="AS9" s="80">
        <f>'MOD Vectors ALL'!AS9*($E9=$F$1)</f>
        <v>0</v>
      </c>
      <c r="AT9" s="80">
        <f>'MOD Vectors ALL'!AT9*($E9=$F$1)</f>
        <v>0</v>
      </c>
      <c r="AU9" s="80">
        <f>'MOD Vectors ALL'!AU9*($E9=$F$1)</f>
        <v>0</v>
      </c>
      <c r="AV9" s="80">
        <f>'MOD Vectors ALL'!AV9*($E9=$F$1)</f>
        <v>0</v>
      </c>
      <c r="AW9" s="80">
        <f>'MOD Vectors ALL'!AW9*($E9=$F$1)</f>
        <v>0</v>
      </c>
      <c r="AX9" s="80">
        <f>'MOD Vectors ALL'!AX9*($E9=$F$1)</f>
        <v>0</v>
      </c>
      <c r="AY9" s="80">
        <f>'MOD Vectors ALL'!AY9*($E9=$F$1)</f>
        <v>0</v>
      </c>
      <c r="AZ9" s="80">
        <f>'MOD Vectors ALL'!AZ9*($E9=$F$1)</f>
        <v>0</v>
      </c>
      <c r="BA9" s="80">
        <f>'MOD Vectors ALL'!BA9*($E9=$F$1)</f>
        <v>0</v>
      </c>
      <c r="BB9" s="80">
        <f>'MOD Vectors ALL'!BB9*($E9=$F$1)</f>
        <v>0</v>
      </c>
      <c r="BC9" s="80">
        <f>'MOD Vectors ALL'!BC9*($E9=$F$1)</f>
        <v>0</v>
      </c>
      <c r="BD9" s="80">
        <f>'MOD Vectors ALL'!BD9*($E9=$F$1)</f>
        <v>0</v>
      </c>
      <c r="BE9" s="80">
        <f>'MOD Vectors ALL'!BE9*($E9=$F$1)</f>
        <v>0</v>
      </c>
      <c r="BF9" s="80">
        <f>'MOD Vectors ALL'!BF9*($E9=$F$1)</f>
        <v>0</v>
      </c>
      <c r="BG9" s="80">
        <f>'MOD Vectors ALL'!BG9*($E9=$F$1)</f>
        <v>0</v>
      </c>
      <c r="BH9" s="80">
        <f>'MOD Vectors ALL'!BH9*($E9=$F$1)</f>
        <v>0</v>
      </c>
      <c r="BI9" s="80">
        <f>'MOD Vectors ALL'!BI9*($E9=$F$1)</f>
        <v>0</v>
      </c>
      <c r="BJ9" s="80">
        <f>'MOD Vectors ALL'!BJ9*($E9=$F$1)</f>
        <v>0</v>
      </c>
      <c r="BK9" s="80">
        <f>'MOD Vectors ALL'!BK9*($E9=$F$1)</f>
        <v>0</v>
      </c>
      <c r="BL9" s="80">
        <f>'MOD Vectors ALL'!BL9*($E9=$F$1)</f>
        <v>0</v>
      </c>
      <c r="BM9" s="80">
        <f>'MOD Vectors ALL'!BM9*($E9=$F$1)</f>
        <v>0</v>
      </c>
      <c r="BN9" s="80">
        <f>'MOD Vectors ALL'!BN9*($E9=$F$1)</f>
        <v>0</v>
      </c>
      <c r="BO9" s="80">
        <f>'MOD Vectors ALL'!BO9*($E9=$F$1)</f>
        <v>0</v>
      </c>
      <c r="BP9" s="80">
        <f>'MOD Vectors ALL'!BP9*($E9=$F$1)</f>
        <v>0</v>
      </c>
      <c r="BQ9" s="80">
        <f>'MOD Vectors ALL'!BQ9*($E9=$F$1)</f>
        <v>0</v>
      </c>
      <c r="BR9" s="80">
        <f>'MOD Vectors ALL'!BR9*($E9=$F$1)</f>
        <v>0</v>
      </c>
      <c r="BS9" s="80">
        <f>'MOD Vectors ALL'!BS9*($E9=$F$1)</f>
        <v>0</v>
      </c>
      <c r="BT9" s="80">
        <f>'MOD Vectors ALL'!BT9*($E9=$F$1)</f>
        <v>0</v>
      </c>
      <c r="BU9" s="80">
        <f>'MOD Vectors ALL'!BU9*($E9=$F$1)</f>
        <v>0</v>
      </c>
      <c r="BV9" s="80">
        <f>'MOD Vectors ALL'!BV9*($E9=$F$1)</f>
        <v>0</v>
      </c>
      <c r="BW9" s="80">
        <f>'MOD Vectors ALL'!BW9*($E9=$F$1)</f>
        <v>0</v>
      </c>
      <c r="BX9" s="80">
        <f>'MOD Vectors ALL'!BX9*($E9=$F$1)</f>
        <v>0</v>
      </c>
      <c r="BY9" s="80">
        <f>'MOD Vectors ALL'!BY9*($E9=$F$1)</f>
        <v>0</v>
      </c>
      <c r="BZ9" s="80">
        <f>'MOD Vectors ALL'!BZ9*($E9=$F$1)</f>
        <v>0</v>
      </c>
      <c r="CA9" s="80">
        <f>'MOD Vectors ALL'!CA9*($E9=$F$1)</f>
        <v>0</v>
      </c>
      <c r="CB9" s="80">
        <f>'MOD Vectors ALL'!CB9*($E9=$F$1)</f>
        <v>0</v>
      </c>
      <c r="CC9" s="80">
        <f>'MOD Vectors ALL'!CC9*($E9=$F$1)</f>
        <v>0</v>
      </c>
      <c r="CD9" s="80">
        <f>'MOD Vectors ALL'!CD9*($E9=$F$1)</f>
        <v>0</v>
      </c>
      <c r="CE9" s="80">
        <f>'MOD Vectors ALL'!CE9*($E9=$F$1)</f>
        <v>0</v>
      </c>
      <c r="CF9" s="80">
        <f>'MOD Vectors ALL'!CF9*($E9=$F$1)</f>
        <v>0</v>
      </c>
      <c r="CG9" s="80">
        <f>'MOD Vectors ALL'!CG9*($E9=$F$1)</f>
        <v>0</v>
      </c>
      <c r="CH9" s="80">
        <f>'MOD Vectors ALL'!CH9*($E9=$F$1)</f>
        <v>0</v>
      </c>
      <c r="CI9" s="80">
        <f>'MOD Vectors ALL'!CI9*($E9=$F$1)</f>
        <v>0</v>
      </c>
      <c r="CJ9" s="80">
        <f>'MOD Vectors ALL'!CJ9*($E9=$F$1)</f>
        <v>0</v>
      </c>
      <c r="CK9" s="80">
        <f>'MOD Vectors ALL'!CK9*($E9=$F$1)</f>
        <v>0</v>
      </c>
      <c r="CL9" s="80">
        <f>'MOD Vectors ALL'!CL9*($E9=$F$1)</f>
        <v>0</v>
      </c>
      <c r="CM9" s="80">
        <f>'MOD Vectors ALL'!CM9*($E9=$F$1)</f>
        <v>0</v>
      </c>
      <c r="CN9" s="80">
        <f>'MOD Vectors ALL'!CN9*($E9=$F$1)</f>
        <v>0</v>
      </c>
      <c r="CO9" s="80">
        <f>'MOD Vectors ALL'!CO9*($E9=$F$1)</f>
        <v>0</v>
      </c>
      <c r="CP9" s="80">
        <f>'MOD Vectors ALL'!CP9*($E9=$F$1)</f>
        <v>0</v>
      </c>
      <c r="CQ9" s="80">
        <f>'MOD Vectors ALL'!CQ9*($E9=$F$1)</f>
        <v>0</v>
      </c>
      <c r="CR9" s="80">
        <f>'MOD Vectors ALL'!CR9*($E9=$F$1)</f>
        <v>0</v>
      </c>
      <c r="CS9" s="80">
        <f>'MOD Vectors ALL'!CS9*($E9=$F$1)</f>
        <v>0</v>
      </c>
      <c r="CT9" s="80">
        <f>'MOD Vectors ALL'!CT9*($E9=$F$1)</f>
        <v>0</v>
      </c>
      <c r="CU9" s="80">
        <f>'MOD Vectors ALL'!CU9*($E9=$F$1)</f>
        <v>0</v>
      </c>
      <c r="CV9" s="80">
        <f>'MOD Vectors ALL'!CV9*($E9=$F$1)</f>
        <v>0</v>
      </c>
      <c r="CW9" s="80">
        <f>'MOD Vectors ALL'!CW9*($E9=$F$1)</f>
        <v>0</v>
      </c>
      <c r="CX9" s="80">
        <f>'MOD Vectors ALL'!CX9*($E9=$F$1)</f>
        <v>0</v>
      </c>
      <c r="CY9" s="80">
        <f>'MOD Vectors ALL'!CY9*($E9=$F$1)</f>
        <v>0</v>
      </c>
      <c r="CZ9" s="80">
        <f>'MOD Vectors ALL'!CZ9*($E9=$F$1)</f>
        <v>0</v>
      </c>
      <c r="DA9" s="80">
        <f>'MOD Vectors ALL'!DA9*($E9=$F$1)</f>
        <v>0</v>
      </c>
      <c r="DB9" s="80">
        <f>'MOD Vectors ALL'!DB9*($E9=$F$1)</f>
        <v>0</v>
      </c>
      <c r="DC9" s="80">
        <f>'MOD Vectors ALL'!DC9*($E9=$F$1)</f>
        <v>0</v>
      </c>
      <c r="DD9" s="80">
        <f>'MOD Vectors ALL'!DD9*($E9=$F$1)</f>
        <v>0</v>
      </c>
      <c r="DE9" s="80">
        <f>'MOD Vectors ALL'!DE9*($E9=$F$1)</f>
        <v>0</v>
      </c>
      <c r="DF9" s="80">
        <f>'MOD Vectors ALL'!DF9*($E9=$F$1)</f>
        <v>0</v>
      </c>
      <c r="DG9" s="80">
        <f>'MOD Vectors ALL'!DG9*($E9=$F$1)</f>
        <v>0</v>
      </c>
      <c r="DH9" s="80">
        <f>'MOD Vectors ALL'!DH9*($E9=$F$1)</f>
        <v>0</v>
      </c>
      <c r="DI9" s="80">
        <f>'MOD Vectors ALL'!DI9*($E9=$F$1)</f>
        <v>0</v>
      </c>
      <c r="DJ9" s="80">
        <f>'MOD Vectors ALL'!DJ9*($E9=$F$1)</f>
        <v>0</v>
      </c>
      <c r="DK9" s="80">
        <f>'MOD Vectors ALL'!DK9*($E9=$F$1)</f>
        <v>0</v>
      </c>
      <c r="DL9" s="80">
        <f>'MOD Vectors ALL'!DL9*($E9=$F$1)</f>
        <v>0</v>
      </c>
      <c r="DM9" s="80">
        <f>'MOD Vectors ALL'!DM9*($E9=$F$1)</f>
        <v>0</v>
      </c>
      <c r="DN9" s="80">
        <f>'MOD Vectors ALL'!DN9*($E9=$F$1)</f>
        <v>0</v>
      </c>
      <c r="DO9" s="80">
        <f>'MOD Vectors ALL'!DO9*($E9=$F$1)</f>
        <v>0</v>
      </c>
      <c r="DP9" s="80">
        <f>'MOD Vectors ALL'!DP9*($E9=$F$1)</f>
        <v>0</v>
      </c>
      <c r="DQ9" s="80">
        <f>'MOD Vectors ALL'!DQ9*($E9=$F$1)</f>
        <v>0</v>
      </c>
    </row>
    <row r="10" spans="1:121" x14ac:dyDescent="0.2">
      <c r="A10">
        <v>8</v>
      </c>
      <c r="B10" t="s">
        <v>18</v>
      </c>
      <c r="C10" t="s">
        <v>369</v>
      </c>
      <c r="D10" t="s">
        <v>525</v>
      </c>
      <c r="E10" t="s">
        <v>531</v>
      </c>
      <c r="F10" t="s">
        <v>7</v>
      </c>
      <c r="G10">
        <v>6.0436999999999998E-2</v>
      </c>
      <c r="H10">
        <v>-0.12739600000000001</v>
      </c>
      <c r="I10" s="80">
        <f>'MOD Vectors ALL'!I10*($E10=$F$1)</f>
        <v>0</v>
      </c>
      <c r="J10" s="80">
        <f>'MOD Vectors ALL'!J10*($E10=$F$1)</f>
        <v>0</v>
      </c>
      <c r="K10" s="80">
        <f>'MOD Vectors ALL'!K10*($E10=$F$1)</f>
        <v>0</v>
      </c>
      <c r="L10" s="80">
        <f>'MOD Vectors ALL'!L10*($E10=$F$1)</f>
        <v>0</v>
      </c>
      <c r="M10" s="80">
        <f>'MOD Vectors ALL'!M10*($E10=$F$1)</f>
        <v>0</v>
      </c>
      <c r="N10" s="80">
        <f>'MOD Vectors ALL'!N10*($E10=$F$1)</f>
        <v>0</v>
      </c>
      <c r="O10" s="80">
        <f>'MOD Vectors ALL'!O10*($E10=$F$1)</f>
        <v>0</v>
      </c>
      <c r="P10" s="80">
        <f>'MOD Vectors ALL'!P10*($E10=$F$1)</f>
        <v>0</v>
      </c>
      <c r="Q10" s="80">
        <f>'MOD Vectors ALL'!Q10*($E10=$F$1)</f>
        <v>0</v>
      </c>
      <c r="R10" s="80">
        <f>'MOD Vectors ALL'!R10*($E10=$F$1)</f>
        <v>0</v>
      </c>
      <c r="S10" s="80">
        <f>'MOD Vectors ALL'!S10*($E10=$F$1)</f>
        <v>0</v>
      </c>
      <c r="T10" s="80">
        <f>'MOD Vectors ALL'!T10*($E10=$F$1)</f>
        <v>0</v>
      </c>
      <c r="U10" s="80">
        <f>'MOD Vectors ALL'!U10*($E10=$F$1)</f>
        <v>0</v>
      </c>
      <c r="V10" s="80">
        <f>'MOD Vectors ALL'!V10*($E10=$F$1)</f>
        <v>0</v>
      </c>
      <c r="W10" s="80">
        <f>'MOD Vectors ALL'!W10*($E10=$F$1)</f>
        <v>0</v>
      </c>
      <c r="X10" s="80">
        <f>'MOD Vectors ALL'!X10*($E10=$F$1)</f>
        <v>0</v>
      </c>
      <c r="Y10" s="80">
        <f>'MOD Vectors ALL'!Y10*($E10=$F$1)</f>
        <v>0</v>
      </c>
      <c r="Z10" s="80">
        <f>'MOD Vectors ALL'!Z10*($E10=$F$1)</f>
        <v>0</v>
      </c>
      <c r="AA10" s="80">
        <f>'MOD Vectors ALL'!AA10*($E10=$F$1)</f>
        <v>0</v>
      </c>
      <c r="AB10" s="80">
        <f>'MOD Vectors ALL'!AB10*($E10=$F$1)</f>
        <v>0</v>
      </c>
      <c r="AC10" s="80">
        <f>'MOD Vectors ALL'!AC10*($E10=$F$1)</f>
        <v>0</v>
      </c>
      <c r="AD10" s="80">
        <f>'MOD Vectors ALL'!AD10*($E10=$F$1)</f>
        <v>0</v>
      </c>
      <c r="AE10" s="80">
        <f>'MOD Vectors ALL'!AE10*($E10=$F$1)</f>
        <v>0</v>
      </c>
      <c r="AF10" s="80">
        <f>'MOD Vectors ALL'!AF10*($E10=$F$1)</f>
        <v>0</v>
      </c>
      <c r="AG10" s="80">
        <f>'MOD Vectors ALL'!AG10*($E10=$F$1)</f>
        <v>0</v>
      </c>
      <c r="AH10" s="80">
        <f>'MOD Vectors ALL'!AH10*($E10=$F$1)</f>
        <v>0</v>
      </c>
      <c r="AI10" s="80">
        <f>'MOD Vectors ALL'!AI10*($E10=$F$1)</f>
        <v>0</v>
      </c>
      <c r="AJ10" s="80">
        <f>'MOD Vectors ALL'!AJ10*($E10=$F$1)</f>
        <v>0</v>
      </c>
      <c r="AK10" s="80">
        <f>'MOD Vectors ALL'!AK10*($E10=$F$1)</f>
        <v>0</v>
      </c>
      <c r="AL10" s="80">
        <f>'MOD Vectors ALL'!AL10*($E10=$F$1)</f>
        <v>0</v>
      </c>
      <c r="AM10" s="80">
        <f>'MOD Vectors ALL'!AM10*($E10=$F$1)</f>
        <v>0</v>
      </c>
      <c r="AN10" s="80">
        <f>'MOD Vectors ALL'!AN10*($E10=$F$1)</f>
        <v>0</v>
      </c>
      <c r="AO10" s="80">
        <f>'MOD Vectors ALL'!AO10*($E10=$F$1)</f>
        <v>0</v>
      </c>
      <c r="AP10" s="80">
        <f>'MOD Vectors ALL'!AP10*($E10=$F$1)</f>
        <v>0</v>
      </c>
      <c r="AQ10" s="80">
        <f>'MOD Vectors ALL'!AQ10*($E10=$F$1)</f>
        <v>0</v>
      </c>
      <c r="AR10" s="80">
        <f>'MOD Vectors ALL'!AR10*($E10=$F$1)</f>
        <v>0</v>
      </c>
      <c r="AS10" s="80">
        <f>'MOD Vectors ALL'!AS10*($E10=$F$1)</f>
        <v>0</v>
      </c>
      <c r="AT10" s="80">
        <f>'MOD Vectors ALL'!AT10*($E10=$F$1)</f>
        <v>0</v>
      </c>
      <c r="AU10" s="80">
        <f>'MOD Vectors ALL'!AU10*($E10=$F$1)</f>
        <v>0</v>
      </c>
      <c r="AV10" s="80">
        <f>'MOD Vectors ALL'!AV10*($E10=$F$1)</f>
        <v>0</v>
      </c>
      <c r="AW10" s="80">
        <f>'MOD Vectors ALL'!AW10*($E10=$F$1)</f>
        <v>0</v>
      </c>
      <c r="AX10" s="80">
        <f>'MOD Vectors ALL'!AX10*($E10=$F$1)</f>
        <v>0</v>
      </c>
      <c r="AY10" s="80">
        <f>'MOD Vectors ALL'!AY10*($E10=$F$1)</f>
        <v>0</v>
      </c>
      <c r="AZ10" s="80">
        <f>'MOD Vectors ALL'!AZ10*($E10=$F$1)</f>
        <v>0</v>
      </c>
      <c r="BA10" s="80">
        <f>'MOD Vectors ALL'!BA10*($E10=$F$1)</f>
        <v>0</v>
      </c>
      <c r="BB10" s="80">
        <f>'MOD Vectors ALL'!BB10*($E10=$F$1)</f>
        <v>0</v>
      </c>
      <c r="BC10" s="80">
        <f>'MOD Vectors ALL'!BC10*($E10=$F$1)</f>
        <v>0</v>
      </c>
      <c r="BD10" s="80">
        <f>'MOD Vectors ALL'!BD10*($E10=$F$1)</f>
        <v>0</v>
      </c>
      <c r="BE10" s="80">
        <f>'MOD Vectors ALL'!BE10*($E10=$F$1)</f>
        <v>0</v>
      </c>
      <c r="BF10" s="80">
        <f>'MOD Vectors ALL'!BF10*($E10=$F$1)</f>
        <v>0</v>
      </c>
      <c r="BG10" s="80">
        <f>'MOD Vectors ALL'!BG10*($E10=$F$1)</f>
        <v>0</v>
      </c>
      <c r="BH10" s="80">
        <f>'MOD Vectors ALL'!BH10*($E10=$F$1)</f>
        <v>0</v>
      </c>
      <c r="BI10" s="80">
        <f>'MOD Vectors ALL'!BI10*($E10=$F$1)</f>
        <v>0</v>
      </c>
      <c r="BJ10" s="80">
        <f>'MOD Vectors ALL'!BJ10*($E10=$F$1)</f>
        <v>0</v>
      </c>
      <c r="BK10" s="80">
        <f>'MOD Vectors ALL'!BK10*($E10=$F$1)</f>
        <v>0</v>
      </c>
      <c r="BL10" s="80">
        <f>'MOD Vectors ALL'!BL10*($E10=$F$1)</f>
        <v>0</v>
      </c>
      <c r="BM10" s="80">
        <f>'MOD Vectors ALL'!BM10*($E10=$F$1)</f>
        <v>0</v>
      </c>
      <c r="BN10" s="80">
        <f>'MOD Vectors ALL'!BN10*($E10=$F$1)</f>
        <v>0</v>
      </c>
      <c r="BO10" s="80">
        <f>'MOD Vectors ALL'!BO10*($E10=$F$1)</f>
        <v>0</v>
      </c>
      <c r="BP10" s="80">
        <f>'MOD Vectors ALL'!BP10*($E10=$F$1)</f>
        <v>0</v>
      </c>
      <c r="BQ10" s="80">
        <f>'MOD Vectors ALL'!BQ10*($E10=$F$1)</f>
        <v>0</v>
      </c>
      <c r="BR10" s="80">
        <f>'MOD Vectors ALL'!BR10*($E10=$F$1)</f>
        <v>0</v>
      </c>
      <c r="BS10" s="80">
        <f>'MOD Vectors ALL'!BS10*($E10=$F$1)</f>
        <v>0</v>
      </c>
      <c r="BT10" s="80">
        <f>'MOD Vectors ALL'!BT10*($E10=$F$1)</f>
        <v>0</v>
      </c>
      <c r="BU10" s="80">
        <f>'MOD Vectors ALL'!BU10*($E10=$F$1)</f>
        <v>0</v>
      </c>
      <c r="BV10" s="80">
        <f>'MOD Vectors ALL'!BV10*($E10=$F$1)</f>
        <v>0</v>
      </c>
      <c r="BW10" s="80">
        <f>'MOD Vectors ALL'!BW10*($E10=$F$1)</f>
        <v>0</v>
      </c>
      <c r="BX10" s="80">
        <f>'MOD Vectors ALL'!BX10*($E10=$F$1)</f>
        <v>0</v>
      </c>
      <c r="BY10" s="80">
        <f>'MOD Vectors ALL'!BY10*($E10=$F$1)</f>
        <v>0</v>
      </c>
      <c r="BZ10" s="80">
        <f>'MOD Vectors ALL'!BZ10*($E10=$F$1)</f>
        <v>0</v>
      </c>
      <c r="CA10" s="80">
        <f>'MOD Vectors ALL'!CA10*($E10=$F$1)</f>
        <v>0</v>
      </c>
      <c r="CB10" s="80">
        <f>'MOD Vectors ALL'!CB10*($E10=$F$1)</f>
        <v>0</v>
      </c>
      <c r="CC10" s="80">
        <f>'MOD Vectors ALL'!CC10*($E10=$F$1)</f>
        <v>0</v>
      </c>
      <c r="CD10" s="80">
        <f>'MOD Vectors ALL'!CD10*($E10=$F$1)</f>
        <v>0</v>
      </c>
      <c r="CE10" s="80">
        <f>'MOD Vectors ALL'!CE10*($E10=$F$1)</f>
        <v>0</v>
      </c>
      <c r="CF10" s="80">
        <f>'MOD Vectors ALL'!CF10*($E10=$F$1)</f>
        <v>0</v>
      </c>
      <c r="CG10" s="80">
        <f>'MOD Vectors ALL'!CG10*($E10=$F$1)</f>
        <v>0</v>
      </c>
      <c r="CH10" s="80">
        <f>'MOD Vectors ALL'!CH10*($E10=$F$1)</f>
        <v>0</v>
      </c>
      <c r="CI10" s="80">
        <f>'MOD Vectors ALL'!CI10*($E10=$F$1)</f>
        <v>0</v>
      </c>
      <c r="CJ10" s="80">
        <f>'MOD Vectors ALL'!CJ10*($E10=$F$1)</f>
        <v>0</v>
      </c>
      <c r="CK10" s="80">
        <f>'MOD Vectors ALL'!CK10*($E10=$F$1)</f>
        <v>0</v>
      </c>
      <c r="CL10" s="80">
        <f>'MOD Vectors ALL'!CL10*($E10=$F$1)</f>
        <v>0</v>
      </c>
      <c r="CM10" s="80">
        <f>'MOD Vectors ALL'!CM10*($E10=$F$1)</f>
        <v>0</v>
      </c>
      <c r="CN10" s="80">
        <f>'MOD Vectors ALL'!CN10*($E10=$F$1)</f>
        <v>0</v>
      </c>
      <c r="CO10" s="80">
        <f>'MOD Vectors ALL'!CO10*($E10=$F$1)</f>
        <v>0</v>
      </c>
      <c r="CP10" s="80">
        <f>'MOD Vectors ALL'!CP10*($E10=$F$1)</f>
        <v>0</v>
      </c>
      <c r="CQ10" s="80">
        <f>'MOD Vectors ALL'!CQ10*($E10=$F$1)</f>
        <v>0</v>
      </c>
      <c r="CR10" s="80">
        <f>'MOD Vectors ALL'!CR10*($E10=$F$1)</f>
        <v>0</v>
      </c>
      <c r="CS10" s="80">
        <f>'MOD Vectors ALL'!CS10*($E10=$F$1)</f>
        <v>0</v>
      </c>
      <c r="CT10" s="80">
        <f>'MOD Vectors ALL'!CT10*($E10=$F$1)</f>
        <v>0</v>
      </c>
      <c r="CU10" s="80">
        <f>'MOD Vectors ALL'!CU10*($E10=$F$1)</f>
        <v>0</v>
      </c>
      <c r="CV10" s="80">
        <f>'MOD Vectors ALL'!CV10*($E10=$F$1)</f>
        <v>0</v>
      </c>
      <c r="CW10" s="80">
        <f>'MOD Vectors ALL'!CW10*($E10=$F$1)</f>
        <v>0</v>
      </c>
      <c r="CX10" s="80">
        <f>'MOD Vectors ALL'!CX10*($E10=$F$1)</f>
        <v>0</v>
      </c>
      <c r="CY10" s="80">
        <f>'MOD Vectors ALL'!CY10*($E10=$F$1)</f>
        <v>0</v>
      </c>
      <c r="CZ10" s="80">
        <f>'MOD Vectors ALL'!CZ10*($E10=$F$1)</f>
        <v>0</v>
      </c>
      <c r="DA10" s="80">
        <f>'MOD Vectors ALL'!DA10*($E10=$F$1)</f>
        <v>0</v>
      </c>
      <c r="DB10" s="80">
        <f>'MOD Vectors ALL'!DB10*($E10=$F$1)</f>
        <v>0</v>
      </c>
      <c r="DC10" s="80">
        <f>'MOD Vectors ALL'!DC10*($E10=$F$1)</f>
        <v>0</v>
      </c>
      <c r="DD10" s="80">
        <f>'MOD Vectors ALL'!DD10*($E10=$F$1)</f>
        <v>0</v>
      </c>
      <c r="DE10" s="80">
        <f>'MOD Vectors ALL'!DE10*($E10=$F$1)</f>
        <v>0</v>
      </c>
      <c r="DF10" s="80">
        <f>'MOD Vectors ALL'!DF10*($E10=$F$1)</f>
        <v>0</v>
      </c>
      <c r="DG10" s="80">
        <f>'MOD Vectors ALL'!DG10*($E10=$F$1)</f>
        <v>0</v>
      </c>
      <c r="DH10" s="80">
        <f>'MOD Vectors ALL'!DH10*($E10=$F$1)</f>
        <v>0</v>
      </c>
      <c r="DI10" s="80">
        <f>'MOD Vectors ALL'!DI10*($E10=$F$1)</f>
        <v>0</v>
      </c>
      <c r="DJ10" s="80">
        <f>'MOD Vectors ALL'!DJ10*($E10=$F$1)</f>
        <v>0</v>
      </c>
      <c r="DK10" s="80">
        <f>'MOD Vectors ALL'!DK10*($E10=$F$1)</f>
        <v>0</v>
      </c>
      <c r="DL10" s="80">
        <f>'MOD Vectors ALL'!DL10*($E10=$F$1)</f>
        <v>0</v>
      </c>
      <c r="DM10" s="80">
        <f>'MOD Vectors ALL'!DM10*($E10=$F$1)</f>
        <v>0</v>
      </c>
      <c r="DN10" s="80">
        <f>'MOD Vectors ALL'!DN10*($E10=$F$1)</f>
        <v>0</v>
      </c>
      <c r="DO10" s="80">
        <f>'MOD Vectors ALL'!DO10*($E10=$F$1)</f>
        <v>0</v>
      </c>
      <c r="DP10" s="80">
        <f>'MOD Vectors ALL'!DP10*($E10=$F$1)</f>
        <v>0</v>
      </c>
      <c r="DQ10" s="80">
        <f>'MOD Vectors ALL'!DQ10*($E10=$F$1)</f>
        <v>0</v>
      </c>
    </row>
    <row r="11" spans="1:121" x14ac:dyDescent="0.2">
      <c r="A11">
        <v>9</v>
      </c>
      <c r="B11" t="s">
        <v>18</v>
      </c>
      <c r="C11" t="s">
        <v>369</v>
      </c>
      <c r="D11" t="s">
        <v>525</v>
      </c>
      <c r="E11" t="s">
        <v>531</v>
      </c>
      <c r="F11" t="s">
        <v>8</v>
      </c>
      <c r="G11">
        <v>7.2090000000000001E-2</v>
      </c>
      <c r="H11">
        <v>-0.11984599999999999</v>
      </c>
      <c r="I11" s="80">
        <f>'MOD Vectors ALL'!I11*($E11=$F$1)</f>
        <v>0</v>
      </c>
      <c r="J11" s="80">
        <f>'MOD Vectors ALL'!J11*($E11=$F$1)</f>
        <v>0</v>
      </c>
      <c r="K11" s="80">
        <f>'MOD Vectors ALL'!K11*($E11=$F$1)</f>
        <v>0</v>
      </c>
      <c r="L11" s="80">
        <f>'MOD Vectors ALL'!L11*($E11=$F$1)</f>
        <v>0</v>
      </c>
      <c r="M11" s="80">
        <f>'MOD Vectors ALL'!M11*($E11=$F$1)</f>
        <v>0</v>
      </c>
      <c r="N11" s="80">
        <f>'MOD Vectors ALL'!N11*($E11=$F$1)</f>
        <v>0</v>
      </c>
      <c r="O11" s="80">
        <f>'MOD Vectors ALL'!O11*($E11=$F$1)</f>
        <v>0</v>
      </c>
      <c r="P11" s="80">
        <f>'MOD Vectors ALL'!P11*($E11=$F$1)</f>
        <v>0</v>
      </c>
      <c r="Q11" s="80">
        <f>'MOD Vectors ALL'!Q11*($E11=$F$1)</f>
        <v>0</v>
      </c>
      <c r="R11" s="80">
        <f>'MOD Vectors ALL'!R11*($E11=$F$1)</f>
        <v>0</v>
      </c>
      <c r="S11" s="80">
        <f>'MOD Vectors ALL'!S11*($E11=$F$1)</f>
        <v>0</v>
      </c>
      <c r="T11" s="80">
        <f>'MOD Vectors ALL'!T11*($E11=$F$1)</f>
        <v>0</v>
      </c>
      <c r="U11" s="80">
        <f>'MOD Vectors ALL'!U11*($E11=$F$1)</f>
        <v>0</v>
      </c>
      <c r="V11" s="80">
        <f>'MOD Vectors ALL'!V11*($E11=$F$1)</f>
        <v>0</v>
      </c>
      <c r="W11" s="80">
        <f>'MOD Vectors ALL'!W11*($E11=$F$1)</f>
        <v>0</v>
      </c>
      <c r="X11" s="80">
        <f>'MOD Vectors ALL'!X11*($E11=$F$1)</f>
        <v>0</v>
      </c>
      <c r="Y11" s="80">
        <f>'MOD Vectors ALL'!Y11*($E11=$F$1)</f>
        <v>0</v>
      </c>
      <c r="Z11" s="80">
        <f>'MOD Vectors ALL'!Z11*($E11=$F$1)</f>
        <v>0</v>
      </c>
      <c r="AA11" s="80">
        <f>'MOD Vectors ALL'!AA11*($E11=$F$1)</f>
        <v>0</v>
      </c>
      <c r="AB11" s="80">
        <f>'MOD Vectors ALL'!AB11*($E11=$F$1)</f>
        <v>0</v>
      </c>
      <c r="AC11" s="80">
        <f>'MOD Vectors ALL'!AC11*($E11=$F$1)</f>
        <v>0</v>
      </c>
      <c r="AD11" s="80">
        <f>'MOD Vectors ALL'!AD11*($E11=$F$1)</f>
        <v>0</v>
      </c>
      <c r="AE11" s="80">
        <f>'MOD Vectors ALL'!AE11*($E11=$F$1)</f>
        <v>0</v>
      </c>
      <c r="AF11" s="80">
        <f>'MOD Vectors ALL'!AF11*($E11=$F$1)</f>
        <v>0</v>
      </c>
      <c r="AG11" s="80">
        <f>'MOD Vectors ALL'!AG11*($E11=$F$1)</f>
        <v>0</v>
      </c>
      <c r="AH11" s="80">
        <f>'MOD Vectors ALL'!AH11*($E11=$F$1)</f>
        <v>0</v>
      </c>
      <c r="AI11" s="80">
        <f>'MOD Vectors ALL'!AI11*($E11=$F$1)</f>
        <v>0</v>
      </c>
      <c r="AJ11" s="80">
        <f>'MOD Vectors ALL'!AJ11*($E11=$F$1)</f>
        <v>0</v>
      </c>
      <c r="AK11" s="80">
        <f>'MOD Vectors ALL'!AK11*($E11=$F$1)</f>
        <v>0</v>
      </c>
      <c r="AL11" s="80">
        <f>'MOD Vectors ALL'!AL11*($E11=$F$1)</f>
        <v>0</v>
      </c>
      <c r="AM11" s="80">
        <f>'MOD Vectors ALL'!AM11*($E11=$F$1)</f>
        <v>0</v>
      </c>
      <c r="AN11" s="80">
        <f>'MOD Vectors ALL'!AN11*($E11=$F$1)</f>
        <v>0</v>
      </c>
      <c r="AO11" s="80">
        <f>'MOD Vectors ALL'!AO11*($E11=$F$1)</f>
        <v>0</v>
      </c>
      <c r="AP11" s="80">
        <f>'MOD Vectors ALL'!AP11*($E11=$F$1)</f>
        <v>0</v>
      </c>
      <c r="AQ11" s="80">
        <f>'MOD Vectors ALL'!AQ11*($E11=$F$1)</f>
        <v>0</v>
      </c>
      <c r="AR11" s="80">
        <f>'MOD Vectors ALL'!AR11*($E11=$F$1)</f>
        <v>0</v>
      </c>
      <c r="AS11" s="80">
        <f>'MOD Vectors ALL'!AS11*($E11=$F$1)</f>
        <v>0</v>
      </c>
      <c r="AT11" s="80">
        <f>'MOD Vectors ALL'!AT11*($E11=$F$1)</f>
        <v>0</v>
      </c>
      <c r="AU11" s="80">
        <f>'MOD Vectors ALL'!AU11*($E11=$F$1)</f>
        <v>0</v>
      </c>
      <c r="AV11" s="80">
        <f>'MOD Vectors ALL'!AV11*($E11=$F$1)</f>
        <v>0</v>
      </c>
      <c r="AW11" s="80">
        <f>'MOD Vectors ALL'!AW11*($E11=$F$1)</f>
        <v>0</v>
      </c>
      <c r="AX11" s="80">
        <f>'MOD Vectors ALL'!AX11*($E11=$F$1)</f>
        <v>0</v>
      </c>
      <c r="AY11" s="80">
        <f>'MOD Vectors ALL'!AY11*($E11=$F$1)</f>
        <v>0</v>
      </c>
      <c r="AZ11" s="80">
        <f>'MOD Vectors ALL'!AZ11*($E11=$F$1)</f>
        <v>0</v>
      </c>
      <c r="BA11" s="80">
        <f>'MOD Vectors ALL'!BA11*($E11=$F$1)</f>
        <v>0</v>
      </c>
      <c r="BB11" s="80">
        <f>'MOD Vectors ALL'!BB11*($E11=$F$1)</f>
        <v>0</v>
      </c>
      <c r="BC11" s="80">
        <f>'MOD Vectors ALL'!BC11*($E11=$F$1)</f>
        <v>0</v>
      </c>
      <c r="BD11" s="80">
        <f>'MOD Vectors ALL'!BD11*($E11=$F$1)</f>
        <v>0</v>
      </c>
      <c r="BE11" s="80">
        <f>'MOD Vectors ALL'!BE11*($E11=$F$1)</f>
        <v>0</v>
      </c>
      <c r="BF11" s="80">
        <f>'MOD Vectors ALL'!BF11*($E11=$F$1)</f>
        <v>0</v>
      </c>
      <c r="BG11" s="80">
        <f>'MOD Vectors ALL'!BG11*($E11=$F$1)</f>
        <v>0</v>
      </c>
      <c r="BH11" s="80">
        <f>'MOD Vectors ALL'!BH11*($E11=$F$1)</f>
        <v>0</v>
      </c>
      <c r="BI11" s="80">
        <f>'MOD Vectors ALL'!BI11*($E11=$F$1)</f>
        <v>0</v>
      </c>
      <c r="BJ11" s="80">
        <f>'MOD Vectors ALL'!BJ11*($E11=$F$1)</f>
        <v>0</v>
      </c>
      <c r="BK11" s="80">
        <f>'MOD Vectors ALL'!BK11*($E11=$F$1)</f>
        <v>0</v>
      </c>
      <c r="BL11" s="80">
        <f>'MOD Vectors ALL'!BL11*($E11=$F$1)</f>
        <v>0</v>
      </c>
      <c r="BM11" s="80">
        <f>'MOD Vectors ALL'!BM11*($E11=$F$1)</f>
        <v>0</v>
      </c>
      <c r="BN11" s="80">
        <f>'MOD Vectors ALL'!BN11*($E11=$F$1)</f>
        <v>0</v>
      </c>
      <c r="BO11" s="80">
        <f>'MOD Vectors ALL'!BO11*($E11=$F$1)</f>
        <v>0</v>
      </c>
      <c r="BP11" s="80">
        <f>'MOD Vectors ALL'!BP11*($E11=$F$1)</f>
        <v>0</v>
      </c>
      <c r="BQ11" s="80">
        <f>'MOD Vectors ALL'!BQ11*($E11=$F$1)</f>
        <v>0</v>
      </c>
      <c r="BR11" s="80">
        <f>'MOD Vectors ALL'!BR11*($E11=$F$1)</f>
        <v>0</v>
      </c>
      <c r="BS11" s="80">
        <f>'MOD Vectors ALL'!BS11*($E11=$F$1)</f>
        <v>0</v>
      </c>
      <c r="BT11" s="80">
        <f>'MOD Vectors ALL'!BT11*($E11=$F$1)</f>
        <v>0</v>
      </c>
      <c r="BU11" s="80">
        <f>'MOD Vectors ALL'!BU11*($E11=$F$1)</f>
        <v>0</v>
      </c>
      <c r="BV11" s="80">
        <f>'MOD Vectors ALL'!BV11*($E11=$F$1)</f>
        <v>0</v>
      </c>
      <c r="BW11" s="80">
        <f>'MOD Vectors ALL'!BW11*($E11=$F$1)</f>
        <v>0</v>
      </c>
      <c r="BX11" s="80">
        <f>'MOD Vectors ALL'!BX11*($E11=$F$1)</f>
        <v>0</v>
      </c>
      <c r="BY11" s="80">
        <f>'MOD Vectors ALL'!BY11*($E11=$F$1)</f>
        <v>0</v>
      </c>
      <c r="BZ11" s="80">
        <f>'MOD Vectors ALL'!BZ11*($E11=$F$1)</f>
        <v>0</v>
      </c>
      <c r="CA11" s="80">
        <f>'MOD Vectors ALL'!CA11*($E11=$F$1)</f>
        <v>0</v>
      </c>
      <c r="CB11" s="80">
        <f>'MOD Vectors ALL'!CB11*($E11=$F$1)</f>
        <v>0</v>
      </c>
      <c r="CC11" s="80">
        <f>'MOD Vectors ALL'!CC11*($E11=$F$1)</f>
        <v>0</v>
      </c>
      <c r="CD11" s="80">
        <f>'MOD Vectors ALL'!CD11*($E11=$F$1)</f>
        <v>0</v>
      </c>
      <c r="CE11" s="80">
        <f>'MOD Vectors ALL'!CE11*($E11=$F$1)</f>
        <v>0</v>
      </c>
      <c r="CF11" s="80">
        <f>'MOD Vectors ALL'!CF11*($E11=$F$1)</f>
        <v>0</v>
      </c>
      <c r="CG11" s="80">
        <f>'MOD Vectors ALL'!CG11*($E11=$F$1)</f>
        <v>0</v>
      </c>
      <c r="CH11" s="80">
        <f>'MOD Vectors ALL'!CH11*($E11=$F$1)</f>
        <v>0</v>
      </c>
      <c r="CI11" s="80">
        <f>'MOD Vectors ALL'!CI11*($E11=$F$1)</f>
        <v>0</v>
      </c>
      <c r="CJ11" s="80">
        <f>'MOD Vectors ALL'!CJ11*($E11=$F$1)</f>
        <v>0</v>
      </c>
      <c r="CK11" s="80">
        <f>'MOD Vectors ALL'!CK11*($E11=$F$1)</f>
        <v>0</v>
      </c>
      <c r="CL11" s="80">
        <f>'MOD Vectors ALL'!CL11*($E11=$F$1)</f>
        <v>0</v>
      </c>
      <c r="CM11" s="80">
        <f>'MOD Vectors ALL'!CM11*($E11=$F$1)</f>
        <v>0</v>
      </c>
      <c r="CN11" s="80">
        <f>'MOD Vectors ALL'!CN11*($E11=$F$1)</f>
        <v>0</v>
      </c>
      <c r="CO11" s="80">
        <f>'MOD Vectors ALL'!CO11*($E11=$F$1)</f>
        <v>0</v>
      </c>
      <c r="CP11" s="80">
        <f>'MOD Vectors ALL'!CP11*($E11=$F$1)</f>
        <v>0</v>
      </c>
      <c r="CQ11" s="80">
        <f>'MOD Vectors ALL'!CQ11*($E11=$F$1)</f>
        <v>0</v>
      </c>
      <c r="CR11" s="80">
        <f>'MOD Vectors ALL'!CR11*($E11=$F$1)</f>
        <v>0</v>
      </c>
      <c r="CS11" s="80">
        <f>'MOD Vectors ALL'!CS11*($E11=$F$1)</f>
        <v>0</v>
      </c>
      <c r="CT11" s="80">
        <f>'MOD Vectors ALL'!CT11*($E11=$F$1)</f>
        <v>0</v>
      </c>
      <c r="CU11" s="80">
        <f>'MOD Vectors ALL'!CU11*($E11=$F$1)</f>
        <v>0</v>
      </c>
      <c r="CV11" s="80">
        <f>'MOD Vectors ALL'!CV11*($E11=$F$1)</f>
        <v>0</v>
      </c>
      <c r="CW11" s="80">
        <f>'MOD Vectors ALL'!CW11*($E11=$F$1)</f>
        <v>0</v>
      </c>
      <c r="CX11" s="80">
        <f>'MOD Vectors ALL'!CX11*($E11=$F$1)</f>
        <v>0</v>
      </c>
      <c r="CY11" s="80">
        <f>'MOD Vectors ALL'!CY11*($E11=$F$1)</f>
        <v>0</v>
      </c>
      <c r="CZ11" s="80">
        <f>'MOD Vectors ALL'!CZ11*($E11=$F$1)</f>
        <v>0</v>
      </c>
      <c r="DA11" s="80">
        <f>'MOD Vectors ALL'!DA11*($E11=$F$1)</f>
        <v>0</v>
      </c>
      <c r="DB11" s="80">
        <f>'MOD Vectors ALL'!DB11*($E11=$F$1)</f>
        <v>0</v>
      </c>
      <c r="DC11" s="80">
        <f>'MOD Vectors ALL'!DC11*($E11=$F$1)</f>
        <v>0</v>
      </c>
      <c r="DD11" s="80">
        <f>'MOD Vectors ALL'!DD11*($E11=$F$1)</f>
        <v>0</v>
      </c>
      <c r="DE11" s="80">
        <f>'MOD Vectors ALL'!DE11*($E11=$F$1)</f>
        <v>0</v>
      </c>
      <c r="DF11" s="80">
        <f>'MOD Vectors ALL'!DF11*($E11=$F$1)</f>
        <v>0</v>
      </c>
      <c r="DG11" s="80">
        <f>'MOD Vectors ALL'!DG11*($E11=$F$1)</f>
        <v>0</v>
      </c>
      <c r="DH11" s="80">
        <f>'MOD Vectors ALL'!DH11*($E11=$F$1)</f>
        <v>0</v>
      </c>
      <c r="DI11" s="80">
        <f>'MOD Vectors ALL'!DI11*($E11=$F$1)</f>
        <v>0</v>
      </c>
      <c r="DJ11" s="80">
        <f>'MOD Vectors ALL'!DJ11*($E11=$F$1)</f>
        <v>0</v>
      </c>
      <c r="DK11" s="80">
        <f>'MOD Vectors ALL'!DK11*($E11=$F$1)</f>
        <v>0</v>
      </c>
      <c r="DL11" s="80">
        <f>'MOD Vectors ALL'!DL11*($E11=$F$1)</f>
        <v>0</v>
      </c>
      <c r="DM11" s="80">
        <f>'MOD Vectors ALL'!DM11*($E11=$F$1)</f>
        <v>0</v>
      </c>
      <c r="DN11" s="80">
        <f>'MOD Vectors ALL'!DN11*($E11=$F$1)</f>
        <v>0</v>
      </c>
      <c r="DO11" s="80">
        <f>'MOD Vectors ALL'!DO11*($E11=$F$1)</f>
        <v>0</v>
      </c>
      <c r="DP11" s="80">
        <f>'MOD Vectors ALL'!DP11*($E11=$F$1)</f>
        <v>0</v>
      </c>
      <c r="DQ11" s="80">
        <f>'MOD Vectors ALL'!DQ11*($E11=$F$1)</f>
        <v>0</v>
      </c>
    </row>
    <row r="12" spans="1:121" x14ac:dyDescent="0.2">
      <c r="A12">
        <v>10</v>
      </c>
      <c r="B12" t="s">
        <v>18</v>
      </c>
      <c r="C12" t="s">
        <v>369</v>
      </c>
      <c r="D12" t="s">
        <v>525</v>
      </c>
      <c r="E12" t="s">
        <v>531</v>
      </c>
      <c r="F12" t="s">
        <v>35</v>
      </c>
      <c r="G12">
        <v>6.6474000000000005E-2</v>
      </c>
      <c r="H12">
        <v>-0.109224</v>
      </c>
      <c r="I12" s="80">
        <f>'MOD Vectors ALL'!I12*($E12=$F$1)</f>
        <v>0</v>
      </c>
      <c r="J12" s="80">
        <f>'MOD Vectors ALL'!J12*($E12=$F$1)</f>
        <v>0</v>
      </c>
      <c r="K12" s="80">
        <f>'MOD Vectors ALL'!K12*($E12=$F$1)</f>
        <v>0</v>
      </c>
      <c r="L12" s="80">
        <f>'MOD Vectors ALL'!L12*($E12=$F$1)</f>
        <v>0</v>
      </c>
      <c r="M12" s="80">
        <f>'MOD Vectors ALL'!M12*($E12=$F$1)</f>
        <v>0</v>
      </c>
      <c r="N12" s="80">
        <f>'MOD Vectors ALL'!N12*($E12=$F$1)</f>
        <v>0</v>
      </c>
      <c r="O12" s="80">
        <f>'MOD Vectors ALL'!O12*($E12=$F$1)</f>
        <v>0</v>
      </c>
      <c r="P12" s="80">
        <f>'MOD Vectors ALL'!P12*($E12=$F$1)</f>
        <v>0</v>
      </c>
      <c r="Q12" s="80">
        <f>'MOD Vectors ALL'!Q12*($E12=$F$1)</f>
        <v>0</v>
      </c>
      <c r="R12" s="80">
        <f>'MOD Vectors ALL'!R12*($E12=$F$1)</f>
        <v>0</v>
      </c>
      <c r="S12" s="80">
        <f>'MOD Vectors ALL'!S12*($E12=$F$1)</f>
        <v>0</v>
      </c>
      <c r="T12" s="80">
        <f>'MOD Vectors ALL'!T12*($E12=$F$1)</f>
        <v>0</v>
      </c>
      <c r="U12" s="80">
        <f>'MOD Vectors ALL'!U12*($E12=$F$1)</f>
        <v>0</v>
      </c>
      <c r="V12" s="80">
        <f>'MOD Vectors ALL'!V12*($E12=$F$1)</f>
        <v>0</v>
      </c>
      <c r="W12" s="80">
        <f>'MOD Vectors ALL'!W12*($E12=$F$1)</f>
        <v>0</v>
      </c>
      <c r="X12" s="80">
        <f>'MOD Vectors ALL'!X12*($E12=$F$1)</f>
        <v>0</v>
      </c>
      <c r="Y12" s="80">
        <f>'MOD Vectors ALL'!Y12*($E12=$F$1)</f>
        <v>0</v>
      </c>
      <c r="Z12" s="80">
        <f>'MOD Vectors ALL'!Z12*($E12=$F$1)</f>
        <v>0</v>
      </c>
      <c r="AA12" s="80">
        <f>'MOD Vectors ALL'!AA12*($E12=$F$1)</f>
        <v>0</v>
      </c>
      <c r="AB12" s="80">
        <f>'MOD Vectors ALL'!AB12*($E12=$F$1)</f>
        <v>0</v>
      </c>
      <c r="AC12" s="80">
        <f>'MOD Vectors ALL'!AC12*($E12=$F$1)</f>
        <v>0</v>
      </c>
      <c r="AD12" s="80">
        <f>'MOD Vectors ALL'!AD12*($E12=$F$1)</f>
        <v>0</v>
      </c>
      <c r="AE12" s="80">
        <f>'MOD Vectors ALL'!AE12*($E12=$F$1)</f>
        <v>0</v>
      </c>
      <c r="AF12" s="80">
        <f>'MOD Vectors ALL'!AF12*($E12=$F$1)</f>
        <v>0</v>
      </c>
      <c r="AG12" s="80">
        <f>'MOD Vectors ALL'!AG12*($E12=$F$1)</f>
        <v>0</v>
      </c>
      <c r="AH12" s="80">
        <f>'MOD Vectors ALL'!AH12*($E12=$F$1)</f>
        <v>0</v>
      </c>
      <c r="AI12" s="80">
        <f>'MOD Vectors ALL'!AI12*($E12=$F$1)</f>
        <v>0</v>
      </c>
      <c r="AJ12" s="80">
        <f>'MOD Vectors ALL'!AJ12*($E12=$F$1)</f>
        <v>0</v>
      </c>
      <c r="AK12" s="80">
        <f>'MOD Vectors ALL'!AK12*($E12=$F$1)</f>
        <v>0</v>
      </c>
      <c r="AL12" s="80">
        <f>'MOD Vectors ALL'!AL12*($E12=$F$1)</f>
        <v>0</v>
      </c>
      <c r="AM12" s="80">
        <f>'MOD Vectors ALL'!AM12*($E12=$F$1)</f>
        <v>0</v>
      </c>
      <c r="AN12" s="80">
        <f>'MOD Vectors ALL'!AN12*($E12=$F$1)</f>
        <v>0</v>
      </c>
      <c r="AO12" s="80">
        <f>'MOD Vectors ALL'!AO12*($E12=$F$1)</f>
        <v>0</v>
      </c>
      <c r="AP12" s="80">
        <f>'MOD Vectors ALL'!AP12*($E12=$F$1)</f>
        <v>0</v>
      </c>
      <c r="AQ12" s="80">
        <f>'MOD Vectors ALL'!AQ12*($E12=$F$1)</f>
        <v>0</v>
      </c>
      <c r="AR12" s="80">
        <f>'MOD Vectors ALL'!AR12*($E12=$F$1)</f>
        <v>0</v>
      </c>
      <c r="AS12" s="80">
        <f>'MOD Vectors ALL'!AS12*($E12=$F$1)</f>
        <v>0</v>
      </c>
      <c r="AT12" s="80">
        <f>'MOD Vectors ALL'!AT12*($E12=$F$1)</f>
        <v>0</v>
      </c>
      <c r="AU12" s="80">
        <f>'MOD Vectors ALL'!AU12*($E12=$F$1)</f>
        <v>0</v>
      </c>
      <c r="AV12" s="80">
        <f>'MOD Vectors ALL'!AV12*($E12=$F$1)</f>
        <v>0</v>
      </c>
      <c r="AW12" s="80">
        <f>'MOD Vectors ALL'!AW12*($E12=$F$1)</f>
        <v>0</v>
      </c>
      <c r="AX12" s="80">
        <f>'MOD Vectors ALL'!AX12*($E12=$F$1)</f>
        <v>0</v>
      </c>
      <c r="AY12" s="80">
        <f>'MOD Vectors ALL'!AY12*($E12=$F$1)</f>
        <v>0</v>
      </c>
      <c r="AZ12" s="80">
        <f>'MOD Vectors ALL'!AZ12*($E12=$F$1)</f>
        <v>0</v>
      </c>
      <c r="BA12" s="80">
        <f>'MOD Vectors ALL'!BA12*($E12=$F$1)</f>
        <v>0</v>
      </c>
      <c r="BB12" s="80">
        <f>'MOD Vectors ALL'!BB12*($E12=$F$1)</f>
        <v>0</v>
      </c>
      <c r="BC12" s="80">
        <f>'MOD Vectors ALL'!BC12*($E12=$F$1)</f>
        <v>0</v>
      </c>
      <c r="BD12" s="80">
        <f>'MOD Vectors ALL'!BD12*($E12=$F$1)</f>
        <v>0</v>
      </c>
      <c r="BE12" s="80">
        <f>'MOD Vectors ALL'!BE12*($E12=$F$1)</f>
        <v>0</v>
      </c>
      <c r="BF12" s="80">
        <f>'MOD Vectors ALL'!BF12*($E12=$F$1)</f>
        <v>0</v>
      </c>
      <c r="BG12" s="80">
        <f>'MOD Vectors ALL'!BG12*($E12=$F$1)</f>
        <v>0</v>
      </c>
      <c r="BH12" s="80">
        <f>'MOD Vectors ALL'!BH12*($E12=$F$1)</f>
        <v>0</v>
      </c>
      <c r="BI12" s="80">
        <f>'MOD Vectors ALL'!BI12*($E12=$F$1)</f>
        <v>0</v>
      </c>
      <c r="BJ12" s="80">
        <f>'MOD Vectors ALL'!BJ12*($E12=$F$1)</f>
        <v>0</v>
      </c>
      <c r="BK12" s="80">
        <f>'MOD Vectors ALL'!BK12*($E12=$F$1)</f>
        <v>0</v>
      </c>
      <c r="BL12" s="80">
        <f>'MOD Vectors ALL'!BL12*($E12=$F$1)</f>
        <v>0</v>
      </c>
      <c r="BM12" s="80">
        <f>'MOD Vectors ALL'!BM12*($E12=$F$1)</f>
        <v>0</v>
      </c>
      <c r="BN12" s="80">
        <f>'MOD Vectors ALL'!BN12*($E12=$F$1)</f>
        <v>0</v>
      </c>
      <c r="BO12" s="80">
        <f>'MOD Vectors ALL'!BO12*($E12=$F$1)</f>
        <v>0</v>
      </c>
      <c r="BP12" s="80">
        <f>'MOD Vectors ALL'!BP12*($E12=$F$1)</f>
        <v>0</v>
      </c>
      <c r="BQ12" s="80">
        <f>'MOD Vectors ALL'!BQ12*($E12=$F$1)</f>
        <v>0</v>
      </c>
      <c r="BR12" s="80">
        <f>'MOD Vectors ALL'!BR12*($E12=$F$1)</f>
        <v>0</v>
      </c>
      <c r="BS12" s="80">
        <f>'MOD Vectors ALL'!BS12*($E12=$F$1)</f>
        <v>0</v>
      </c>
      <c r="BT12" s="80">
        <f>'MOD Vectors ALL'!BT12*($E12=$F$1)</f>
        <v>0</v>
      </c>
      <c r="BU12" s="80">
        <f>'MOD Vectors ALL'!BU12*($E12=$F$1)</f>
        <v>0</v>
      </c>
      <c r="BV12" s="80">
        <f>'MOD Vectors ALL'!BV12*($E12=$F$1)</f>
        <v>0</v>
      </c>
      <c r="BW12" s="80">
        <f>'MOD Vectors ALL'!BW12*($E12=$F$1)</f>
        <v>0</v>
      </c>
      <c r="BX12" s="80">
        <f>'MOD Vectors ALL'!BX12*($E12=$F$1)</f>
        <v>0</v>
      </c>
      <c r="BY12" s="80">
        <f>'MOD Vectors ALL'!BY12*($E12=$F$1)</f>
        <v>0</v>
      </c>
      <c r="BZ12" s="80">
        <f>'MOD Vectors ALL'!BZ12*($E12=$F$1)</f>
        <v>0</v>
      </c>
      <c r="CA12" s="80">
        <f>'MOD Vectors ALL'!CA12*($E12=$F$1)</f>
        <v>0</v>
      </c>
      <c r="CB12" s="80">
        <f>'MOD Vectors ALL'!CB12*($E12=$F$1)</f>
        <v>0</v>
      </c>
      <c r="CC12" s="80">
        <f>'MOD Vectors ALL'!CC12*($E12=$F$1)</f>
        <v>0</v>
      </c>
      <c r="CD12" s="80">
        <f>'MOD Vectors ALL'!CD12*($E12=$F$1)</f>
        <v>0</v>
      </c>
      <c r="CE12" s="80">
        <f>'MOD Vectors ALL'!CE12*($E12=$F$1)</f>
        <v>0</v>
      </c>
      <c r="CF12" s="80">
        <f>'MOD Vectors ALL'!CF12*($E12=$F$1)</f>
        <v>0</v>
      </c>
      <c r="CG12" s="80">
        <f>'MOD Vectors ALL'!CG12*($E12=$F$1)</f>
        <v>0</v>
      </c>
      <c r="CH12" s="80">
        <f>'MOD Vectors ALL'!CH12*($E12=$F$1)</f>
        <v>0</v>
      </c>
      <c r="CI12" s="80">
        <f>'MOD Vectors ALL'!CI12*($E12=$F$1)</f>
        <v>0</v>
      </c>
      <c r="CJ12" s="80">
        <f>'MOD Vectors ALL'!CJ12*($E12=$F$1)</f>
        <v>0</v>
      </c>
      <c r="CK12" s="80">
        <f>'MOD Vectors ALL'!CK12*($E12=$F$1)</f>
        <v>0</v>
      </c>
      <c r="CL12" s="80">
        <f>'MOD Vectors ALL'!CL12*($E12=$F$1)</f>
        <v>0</v>
      </c>
      <c r="CM12" s="80">
        <f>'MOD Vectors ALL'!CM12*($E12=$F$1)</f>
        <v>0</v>
      </c>
      <c r="CN12" s="80">
        <f>'MOD Vectors ALL'!CN12*($E12=$F$1)</f>
        <v>0</v>
      </c>
      <c r="CO12" s="80">
        <f>'MOD Vectors ALL'!CO12*($E12=$F$1)</f>
        <v>0</v>
      </c>
      <c r="CP12" s="80">
        <f>'MOD Vectors ALL'!CP12*($E12=$F$1)</f>
        <v>0</v>
      </c>
      <c r="CQ12" s="80">
        <f>'MOD Vectors ALL'!CQ12*($E12=$F$1)</f>
        <v>0</v>
      </c>
      <c r="CR12" s="80">
        <f>'MOD Vectors ALL'!CR12*($E12=$F$1)</f>
        <v>0</v>
      </c>
      <c r="CS12" s="80">
        <f>'MOD Vectors ALL'!CS12*($E12=$F$1)</f>
        <v>0</v>
      </c>
      <c r="CT12" s="80">
        <f>'MOD Vectors ALL'!CT12*($E12=$F$1)</f>
        <v>0</v>
      </c>
      <c r="CU12" s="80">
        <f>'MOD Vectors ALL'!CU12*($E12=$F$1)</f>
        <v>0</v>
      </c>
      <c r="CV12" s="80">
        <f>'MOD Vectors ALL'!CV12*($E12=$F$1)</f>
        <v>0</v>
      </c>
      <c r="CW12" s="80">
        <f>'MOD Vectors ALL'!CW12*($E12=$F$1)</f>
        <v>0</v>
      </c>
      <c r="CX12" s="80">
        <f>'MOD Vectors ALL'!CX12*($E12=$F$1)</f>
        <v>0</v>
      </c>
      <c r="CY12" s="80">
        <f>'MOD Vectors ALL'!CY12*($E12=$F$1)</f>
        <v>0</v>
      </c>
      <c r="CZ12" s="80">
        <f>'MOD Vectors ALL'!CZ12*($E12=$F$1)</f>
        <v>0</v>
      </c>
      <c r="DA12" s="80">
        <f>'MOD Vectors ALL'!DA12*($E12=$F$1)</f>
        <v>0</v>
      </c>
      <c r="DB12" s="80">
        <f>'MOD Vectors ALL'!DB12*($E12=$F$1)</f>
        <v>0</v>
      </c>
      <c r="DC12" s="80">
        <f>'MOD Vectors ALL'!DC12*($E12=$F$1)</f>
        <v>0</v>
      </c>
      <c r="DD12" s="80">
        <f>'MOD Vectors ALL'!DD12*($E12=$F$1)</f>
        <v>0</v>
      </c>
      <c r="DE12" s="80">
        <f>'MOD Vectors ALL'!DE12*($E12=$F$1)</f>
        <v>0</v>
      </c>
      <c r="DF12" s="80">
        <f>'MOD Vectors ALL'!DF12*($E12=$F$1)</f>
        <v>0</v>
      </c>
      <c r="DG12" s="80">
        <f>'MOD Vectors ALL'!DG12*($E12=$F$1)</f>
        <v>0</v>
      </c>
      <c r="DH12" s="80">
        <f>'MOD Vectors ALL'!DH12*($E12=$F$1)</f>
        <v>0</v>
      </c>
      <c r="DI12" s="80">
        <f>'MOD Vectors ALL'!DI12*($E12=$F$1)</f>
        <v>0</v>
      </c>
      <c r="DJ12" s="80">
        <f>'MOD Vectors ALL'!DJ12*($E12=$F$1)</f>
        <v>0</v>
      </c>
      <c r="DK12" s="80">
        <f>'MOD Vectors ALL'!DK12*($E12=$F$1)</f>
        <v>0</v>
      </c>
      <c r="DL12" s="80">
        <f>'MOD Vectors ALL'!DL12*($E12=$F$1)</f>
        <v>0</v>
      </c>
      <c r="DM12" s="80">
        <f>'MOD Vectors ALL'!DM12*($E12=$F$1)</f>
        <v>0</v>
      </c>
      <c r="DN12" s="80">
        <f>'MOD Vectors ALL'!DN12*($E12=$F$1)</f>
        <v>0</v>
      </c>
      <c r="DO12" s="80">
        <f>'MOD Vectors ALL'!DO12*($E12=$F$1)</f>
        <v>0</v>
      </c>
      <c r="DP12" s="80">
        <f>'MOD Vectors ALL'!DP12*($E12=$F$1)</f>
        <v>0</v>
      </c>
      <c r="DQ12" s="80">
        <f>'MOD Vectors ALL'!DQ12*($E12=$F$1)</f>
        <v>0</v>
      </c>
    </row>
    <row r="13" spans="1:121" x14ac:dyDescent="0.2">
      <c r="A13">
        <v>11</v>
      </c>
      <c r="B13" t="s">
        <v>18</v>
      </c>
      <c r="C13" t="s">
        <v>369</v>
      </c>
      <c r="D13" t="s">
        <v>525</v>
      </c>
      <c r="E13" t="s">
        <v>531</v>
      </c>
      <c r="F13" t="s">
        <v>36</v>
      </c>
      <c r="G13">
        <v>6.4450999999999994E-2</v>
      </c>
      <c r="H13">
        <v>-9.6359E-2</v>
      </c>
      <c r="I13" s="80">
        <f>'MOD Vectors ALL'!I13*($E13=$F$1)</f>
        <v>0</v>
      </c>
      <c r="J13" s="80">
        <f>'MOD Vectors ALL'!J13*($E13=$F$1)</f>
        <v>0</v>
      </c>
      <c r="K13" s="80">
        <f>'MOD Vectors ALL'!K13*($E13=$F$1)</f>
        <v>0</v>
      </c>
      <c r="L13" s="80">
        <f>'MOD Vectors ALL'!L13*($E13=$F$1)</f>
        <v>0</v>
      </c>
      <c r="M13" s="80">
        <f>'MOD Vectors ALL'!M13*($E13=$F$1)</f>
        <v>0</v>
      </c>
      <c r="N13" s="80">
        <f>'MOD Vectors ALL'!N13*($E13=$F$1)</f>
        <v>0</v>
      </c>
      <c r="O13" s="80">
        <f>'MOD Vectors ALL'!O13*($E13=$F$1)</f>
        <v>0</v>
      </c>
      <c r="P13" s="80">
        <f>'MOD Vectors ALL'!P13*($E13=$F$1)</f>
        <v>0</v>
      </c>
      <c r="Q13" s="80">
        <f>'MOD Vectors ALL'!Q13*($E13=$F$1)</f>
        <v>0</v>
      </c>
      <c r="R13" s="80">
        <f>'MOD Vectors ALL'!R13*($E13=$F$1)</f>
        <v>0</v>
      </c>
      <c r="S13" s="80">
        <f>'MOD Vectors ALL'!S13*($E13=$F$1)</f>
        <v>0</v>
      </c>
      <c r="T13" s="80">
        <f>'MOD Vectors ALL'!T13*($E13=$F$1)</f>
        <v>0</v>
      </c>
      <c r="U13" s="80">
        <f>'MOD Vectors ALL'!U13*($E13=$F$1)</f>
        <v>0</v>
      </c>
      <c r="V13" s="80">
        <f>'MOD Vectors ALL'!V13*($E13=$F$1)</f>
        <v>0</v>
      </c>
      <c r="W13" s="80">
        <f>'MOD Vectors ALL'!W13*($E13=$F$1)</f>
        <v>0</v>
      </c>
      <c r="X13" s="80">
        <f>'MOD Vectors ALL'!X13*($E13=$F$1)</f>
        <v>0</v>
      </c>
      <c r="Y13" s="80">
        <f>'MOD Vectors ALL'!Y13*($E13=$F$1)</f>
        <v>0</v>
      </c>
      <c r="Z13" s="80">
        <f>'MOD Vectors ALL'!Z13*($E13=$F$1)</f>
        <v>0</v>
      </c>
      <c r="AA13" s="80">
        <f>'MOD Vectors ALL'!AA13*($E13=$F$1)</f>
        <v>0</v>
      </c>
      <c r="AB13" s="80">
        <f>'MOD Vectors ALL'!AB13*($E13=$F$1)</f>
        <v>0</v>
      </c>
      <c r="AC13" s="80">
        <f>'MOD Vectors ALL'!AC13*($E13=$F$1)</f>
        <v>0</v>
      </c>
      <c r="AD13" s="80">
        <f>'MOD Vectors ALL'!AD13*($E13=$F$1)</f>
        <v>0</v>
      </c>
      <c r="AE13" s="80">
        <f>'MOD Vectors ALL'!AE13*($E13=$F$1)</f>
        <v>0</v>
      </c>
      <c r="AF13" s="80">
        <f>'MOD Vectors ALL'!AF13*($E13=$F$1)</f>
        <v>0</v>
      </c>
      <c r="AG13" s="80">
        <f>'MOD Vectors ALL'!AG13*($E13=$F$1)</f>
        <v>0</v>
      </c>
      <c r="AH13" s="80">
        <f>'MOD Vectors ALL'!AH13*($E13=$F$1)</f>
        <v>0</v>
      </c>
      <c r="AI13" s="80">
        <f>'MOD Vectors ALL'!AI13*($E13=$F$1)</f>
        <v>0</v>
      </c>
      <c r="AJ13" s="80">
        <f>'MOD Vectors ALL'!AJ13*($E13=$F$1)</f>
        <v>0</v>
      </c>
      <c r="AK13" s="80">
        <f>'MOD Vectors ALL'!AK13*($E13=$F$1)</f>
        <v>0</v>
      </c>
      <c r="AL13" s="80">
        <f>'MOD Vectors ALL'!AL13*($E13=$F$1)</f>
        <v>0</v>
      </c>
      <c r="AM13" s="80">
        <f>'MOD Vectors ALL'!AM13*($E13=$F$1)</f>
        <v>0</v>
      </c>
      <c r="AN13" s="80">
        <f>'MOD Vectors ALL'!AN13*($E13=$F$1)</f>
        <v>0</v>
      </c>
      <c r="AO13" s="80">
        <f>'MOD Vectors ALL'!AO13*($E13=$F$1)</f>
        <v>0</v>
      </c>
      <c r="AP13" s="80">
        <f>'MOD Vectors ALL'!AP13*($E13=$F$1)</f>
        <v>0</v>
      </c>
      <c r="AQ13" s="80">
        <f>'MOD Vectors ALL'!AQ13*($E13=$F$1)</f>
        <v>0</v>
      </c>
      <c r="AR13" s="80">
        <f>'MOD Vectors ALL'!AR13*($E13=$F$1)</f>
        <v>0</v>
      </c>
      <c r="AS13" s="80">
        <f>'MOD Vectors ALL'!AS13*($E13=$F$1)</f>
        <v>0</v>
      </c>
      <c r="AT13" s="80">
        <f>'MOD Vectors ALL'!AT13*($E13=$F$1)</f>
        <v>0</v>
      </c>
      <c r="AU13" s="80">
        <f>'MOD Vectors ALL'!AU13*($E13=$F$1)</f>
        <v>0</v>
      </c>
      <c r="AV13" s="80">
        <f>'MOD Vectors ALL'!AV13*($E13=$F$1)</f>
        <v>0</v>
      </c>
      <c r="AW13" s="80">
        <f>'MOD Vectors ALL'!AW13*($E13=$F$1)</f>
        <v>0</v>
      </c>
      <c r="AX13" s="80">
        <f>'MOD Vectors ALL'!AX13*($E13=$F$1)</f>
        <v>0</v>
      </c>
      <c r="AY13" s="80">
        <f>'MOD Vectors ALL'!AY13*($E13=$F$1)</f>
        <v>0</v>
      </c>
      <c r="AZ13" s="80">
        <f>'MOD Vectors ALL'!AZ13*($E13=$F$1)</f>
        <v>0</v>
      </c>
      <c r="BA13" s="80">
        <f>'MOD Vectors ALL'!BA13*($E13=$F$1)</f>
        <v>0</v>
      </c>
      <c r="BB13" s="80">
        <f>'MOD Vectors ALL'!BB13*($E13=$F$1)</f>
        <v>0</v>
      </c>
      <c r="BC13" s="80">
        <f>'MOD Vectors ALL'!BC13*($E13=$F$1)</f>
        <v>0</v>
      </c>
      <c r="BD13" s="80">
        <f>'MOD Vectors ALL'!BD13*($E13=$F$1)</f>
        <v>0</v>
      </c>
      <c r="BE13" s="80">
        <f>'MOD Vectors ALL'!BE13*($E13=$F$1)</f>
        <v>0</v>
      </c>
      <c r="BF13" s="80">
        <f>'MOD Vectors ALL'!BF13*($E13=$F$1)</f>
        <v>0</v>
      </c>
      <c r="BG13" s="80">
        <f>'MOD Vectors ALL'!BG13*($E13=$F$1)</f>
        <v>0</v>
      </c>
      <c r="BH13" s="80">
        <f>'MOD Vectors ALL'!BH13*($E13=$F$1)</f>
        <v>0</v>
      </c>
      <c r="BI13" s="80">
        <f>'MOD Vectors ALL'!BI13*($E13=$F$1)</f>
        <v>0</v>
      </c>
      <c r="BJ13" s="80">
        <f>'MOD Vectors ALL'!BJ13*($E13=$F$1)</f>
        <v>0</v>
      </c>
      <c r="BK13" s="80">
        <f>'MOD Vectors ALL'!BK13*($E13=$F$1)</f>
        <v>0</v>
      </c>
      <c r="BL13" s="80">
        <f>'MOD Vectors ALL'!BL13*($E13=$F$1)</f>
        <v>0</v>
      </c>
      <c r="BM13" s="80">
        <f>'MOD Vectors ALL'!BM13*($E13=$F$1)</f>
        <v>0</v>
      </c>
      <c r="BN13" s="80">
        <f>'MOD Vectors ALL'!BN13*($E13=$F$1)</f>
        <v>0</v>
      </c>
      <c r="BO13" s="80">
        <f>'MOD Vectors ALL'!BO13*($E13=$F$1)</f>
        <v>0</v>
      </c>
      <c r="BP13" s="80">
        <f>'MOD Vectors ALL'!BP13*($E13=$F$1)</f>
        <v>0</v>
      </c>
      <c r="BQ13" s="80">
        <f>'MOD Vectors ALL'!BQ13*($E13=$F$1)</f>
        <v>0</v>
      </c>
      <c r="BR13" s="80">
        <f>'MOD Vectors ALL'!BR13*($E13=$F$1)</f>
        <v>0</v>
      </c>
      <c r="BS13" s="80">
        <f>'MOD Vectors ALL'!BS13*($E13=$F$1)</f>
        <v>0</v>
      </c>
      <c r="BT13" s="80">
        <f>'MOD Vectors ALL'!BT13*($E13=$F$1)</f>
        <v>0</v>
      </c>
      <c r="BU13" s="80">
        <f>'MOD Vectors ALL'!BU13*($E13=$F$1)</f>
        <v>0</v>
      </c>
      <c r="BV13" s="80">
        <f>'MOD Vectors ALL'!BV13*($E13=$F$1)</f>
        <v>0</v>
      </c>
      <c r="BW13" s="80">
        <f>'MOD Vectors ALL'!BW13*($E13=$F$1)</f>
        <v>0</v>
      </c>
      <c r="BX13" s="80">
        <f>'MOD Vectors ALL'!BX13*($E13=$F$1)</f>
        <v>0</v>
      </c>
      <c r="BY13" s="80">
        <f>'MOD Vectors ALL'!BY13*($E13=$F$1)</f>
        <v>0</v>
      </c>
      <c r="BZ13" s="80">
        <f>'MOD Vectors ALL'!BZ13*($E13=$F$1)</f>
        <v>0</v>
      </c>
      <c r="CA13" s="80">
        <f>'MOD Vectors ALL'!CA13*($E13=$F$1)</f>
        <v>0</v>
      </c>
      <c r="CB13" s="80">
        <f>'MOD Vectors ALL'!CB13*($E13=$F$1)</f>
        <v>0</v>
      </c>
      <c r="CC13" s="80">
        <f>'MOD Vectors ALL'!CC13*($E13=$F$1)</f>
        <v>0</v>
      </c>
      <c r="CD13" s="80">
        <f>'MOD Vectors ALL'!CD13*($E13=$F$1)</f>
        <v>0</v>
      </c>
      <c r="CE13" s="80">
        <f>'MOD Vectors ALL'!CE13*($E13=$F$1)</f>
        <v>0</v>
      </c>
      <c r="CF13" s="80">
        <f>'MOD Vectors ALL'!CF13*($E13=$F$1)</f>
        <v>0</v>
      </c>
      <c r="CG13" s="80">
        <f>'MOD Vectors ALL'!CG13*($E13=$F$1)</f>
        <v>0</v>
      </c>
      <c r="CH13" s="80">
        <f>'MOD Vectors ALL'!CH13*($E13=$F$1)</f>
        <v>0</v>
      </c>
      <c r="CI13" s="80">
        <f>'MOD Vectors ALL'!CI13*($E13=$F$1)</f>
        <v>0</v>
      </c>
      <c r="CJ13" s="80">
        <f>'MOD Vectors ALL'!CJ13*($E13=$F$1)</f>
        <v>0</v>
      </c>
      <c r="CK13" s="80">
        <f>'MOD Vectors ALL'!CK13*($E13=$F$1)</f>
        <v>0</v>
      </c>
      <c r="CL13" s="80">
        <f>'MOD Vectors ALL'!CL13*($E13=$F$1)</f>
        <v>0</v>
      </c>
      <c r="CM13" s="80">
        <f>'MOD Vectors ALL'!CM13*($E13=$F$1)</f>
        <v>0</v>
      </c>
      <c r="CN13" s="80">
        <f>'MOD Vectors ALL'!CN13*($E13=$F$1)</f>
        <v>0</v>
      </c>
      <c r="CO13" s="80">
        <f>'MOD Vectors ALL'!CO13*($E13=$F$1)</f>
        <v>0</v>
      </c>
      <c r="CP13" s="80">
        <f>'MOD Vectors ALL'!CP13*($E13=$F$1)</f>
        <v>0</v>
      </c>
      <c r="CQ13" s="80">
        <f>'MOD Vectors ALL'!CQ13*($E13=$F$1)</f>
        <v>0</v>
      </c>
      <c r="CR13" s="80">
        <f>'MOD Vectors ALL'!CR13*($E13=$F$1)</f>
        <v>0</v>
      </c>
      <c r="CS13" s="80">
        <f>'MOD Vectors ALL'!CS13*($E13=$F$1)</f>
        <v>0</v>
      </c>
      <c r="CT13" s="80">
        <f>'MOD Vectors ALL'!CT13*($E13=$F$1)</f>
        <v>0</v>
      </c>
      <c r="CU13" s="80">
        <f>'MOD Vectors ALL'!CU13*($E13=$F$1)</f>
        <v>0</v>
      </c>
      <c r="CV13" s="80">
        <f>'MOD Vectors ALL'!CV13*($E13=$F$1)</f>
        <v>0</v>
      </c>
      <c r="CW13" s="80">
        <f>'MOD Vectors ALL'!CW13*($E13=$F$1)</f>
        <v>0</v>
      </c>
      <c r="CX13" s="80">
        <f>'MOD Vectors ALL'!CX13*($E13=$F$1)</f>
        <v>0</v>
      </c>
      <c r="CY13" s="80">
        <f>'MOD Vectors ALL'!CY13*($E13=$F$1)</f>
        <v>0</v>
      </c>
      <c r="CZ13" s="80">
        <f>'MOD Vectors ALL'!CZ13*($E13=$F$1)</f>
        <v>0</v>
      </c>
      <c r="DA13" s="80">
        <f>'MOD Vectors ALL'!DA13*($E13=$F$1)</f>
        <v>0</v>
      </c>
      <c r="DB13" s="80">
        <f>'MOD Vectors ALL'!DB13*($E13=$F$1)</f>
        <v>0</v>
      </c>
      <c r="DC13" s="80">
        <f>'MOD Vectors ALL'!DC13*($E13=$F$1)</f>
        <v>0</v>
      </c>
      <c r="DD13" s="80">
        <f>'MOD Vectors ALL'!DD13*($E13=$F$1)</f>
        <v>0</v>
      </c>
      <c r="DE13" s="80">
        <f>'MOD Vectors ALL'!DE13*($E13=$F$1)</f>
        <v>0</v>
      </c>
      <c r="DF13" s="80">
        <f>'MOD Vectors ALL'!DF13*($E13=$F$1)</f>
        <v>0</v>
      </c>
      <c r="DG13" s="80">
        <f>'MOD Vectors ALL'!DG13*($E13=$F$1)</f>
        <v>0</v>
      </c>
      <c r="DH13" s="80">
        <f>'MOD Vectors ALL'!DH13*($E13=$F$1)</f>
        <v>0</v>
      </c>
      <c r="DI13" s="80">
        <f>'MOD Vectors ALL'!DI13*($E13=$F$1)</f>
        <v>0</v>
      </c>
      <c r="DJ13" s="80">
        <f>'MOD Vectors ALL'!DJ13*($E13=$F$1)</f>
        <v>0</v>
      </c>
      <c r="DK13" s="80">
        <f>'MOD Vectors ALL'!DK13*($E13=$F$1)</f>
        <v>0</v>
      </c>
      <c r="DL13" s="80">
        <f>'MOD Vectors ALL'!DL13*($E13=$F$1)</f>
        <v>0</v>
      </c>
      <c r="DM13" s="80">
        <f>'MOD Vectors ALL'!DM13*($E13=$F$1)</f>
        <v>0</v>
      </c>
      <c r="DN13" s="80">
        <f>'MOD Vectors ALL'!DN13*($E13=$F$1)</f>
        <v>0</v>
      </c>
      <c r="DO13" s="80">
        <f>'MOD Vectors ALL'!DO13*($E13=$F$1)</f>
        <v>0</v>
      </c>
      <c r="DP13" s="80">
        <f>'MOD Vectors ALL'!DP13*($E13=$F$1)</f>
        <v>0</v>
      </c>
      <c r="DQ13" s="80">
        <f>'MOD Vectors ALL'!DQ13*($E13=$F$1)</f>
        <v>0</v>
      </c>
    </row>
    <row r="14" spans="1:121" x14ac:dyDescent="0.2">
      <c r="A14">
        <v>12</v>
      </c>
      <c r="B14" t="s">
        <v>18</v>
      </c>
      <c r="C14" t="s">
        <v>369</v>
      </c>
      <c r="D14" t="s">
        <v>525</v>
      </c>
      <c r="E14" t="s">
        <v>531</v>
      </c>
      <c r="F14" t="s">
        <v>37</v>
      </c>
      <c r="G14">
        <v>6.8002999999999994E-2</v>
      </c>
      <c r="H14">
        <v>-7.3179999999999995E-2</v>
      </c>
      <c r="I14" s="80">
        <f>'MOD Vectors ALL'!I14*($E14=$F$1)</f>
        <v>0</v>
      </c>
      <c r="J14" s="80">
        <f>'MOD Vectors ALL'!J14*($E14=$F$1)</f>
        <v>0</v>
      </c>
      <c r="K14" s="80">
        <f>'MOD Vectors ALL'!K14*($E14=$F$1)</f>
        <v>0</v>
      </c>
      <c r="L14" s="80">
        <f>'MOD Vectors ALL'!L14*($E14=$F$1)</f>
        <v>0</v>
      </c>
      <c r="M14" s="80">
        <f>'MOD Vectors ALL'!M14*($E14=$F$1)</f>
        <v>0</v>
      </c>
      <c r="N14" s="80">
        <f>'MOD Vectors ALL'!N14*($E14=$F$1)</f>
        <v>0</v>
      </c>
      <c r="O14" s="80">
        <f>'MOD Vectors ALL'!O14*($E14=$F$1)</f>
        <v>0</v>
      </c>
      <c r="P14" s="80">
        <f>'MOD Vectors ALL'!P14*($E14=$F$1)</f>
        <v>0</v>
      </c>
      <c r="Q14" s="80">
        <f>'MOD Vectors ALL'!Q14*($E14=$F$1)</f>
        <v>0</v>
      </c>
      <c r="R14" s="80">
        <f>'MOD Vectors ALL'!R14*($E14=$F$1)</f>
        <v>0</v>
      </c>
      <c r="S14" s="80">
        <f>'MOD Vectors ALL'!S14*($E14=$F$1)</f>
        <v>0</v>
      </c>
      <c r="T14" s="80">
        <f>'MOD Vectors ALL'!T14*($E14=$F$1)</f>
        <v>0</v>
      </c>
      <c r="U14" s="80">
        <f>'MOD Vectors ALL'!U14*($E14=$F$1)</f>
        <v>0</v>
      </c>
      <c r="V14" s="80">
        <f>'MOD Vectors ALL'!V14*($E14=$F$1)</f>
        <v>0</v>
      </c>
      <c r="W14" s="80">
        <f>'MOD Vectors ALL'!W14*($E14=$F$1)</f>
        <v>0</v>
      </c>
      <c r="X14" s="80">
        <f>'MOD Vectors ALL'!X14*($E14=$F$1)</f>
        <v>0</v>
      </c>
      <c r="Y14" s="80">
        <f>'MOD Vectors ALL'!Y14*($E14=$F$1)</f>
        <v>0</v>
      </c>
      <c r="Z14" s="80">
        <f>'MOD Vectors ALL'!Z14*($E14=$F$1)</f>
        <v>0</v>
      </c>
      <c r="AA14" s="80">
        <f>'MOD Vectors ALL'!AA14*($E14=$F$1)</f>
        <v>0</v>
      </c>
      <c r="AB14" s="80">
        <f>'MOD Vectors ALL'!AB14*($E14=$F$1)</f>
        <v>0</v>
      </c>
      <c r="AC14" s="80">
        <f>'MOD Vectors ALL'!AC14*($E14=$F$1)</f>
        <v>0</v>
      </c>
      <c r="AD14" s="80">
        <f>'MOD Vectors ALL'!AD14*($E14=$F$1)</f>
        <v>0</v>
      </c>
      <c r="AE14" s="80">
        <f>'MOD Vectors ALL'!AE14*($E14=$F$1)</f>
        <v>0</v>
      </c>
      <c r="AF14" s="80">
        <f>'MOD Vectors ALL'!AF14*($E14=$F$1)</f>
        <v>0</v>
      </c>
      <c r="AG14" s="80">
        <f>'MOD Vectors ALL'!AG14*($E14=$F$1)</f>
        <v>0</v>
      </c>
      <c r="AH14" s="80">
        <f>'MOD Vectors ALL'!AH14*($E14=$F$1)</f>
        <v>0</v>
      </c>
      <c r="AI14" s="80">
        <f>'MOD Vectors ALL'!AI14*($E14=$F$1)</f>
        <v>0</v>
      </c>
      <c r="AJ14" s="80">
        <f>'MOD Vectors ALL'!AJ14*($E14=$F$1)</f>
        <v>0</v>
      </c>
      <c r="AK14" s="80">
        <f>'MOD Vectors ALL'!AK14*($E14=$F$1)</f>
        <v>0</v>
      </c>
      <c r="AL14" s="80">
        <f>'MOD Vectors ALL'!AL14*($E14=$F$1)</f>
        <v>0</v>
      </c>
      <c r="AM14" s="80">
        <f>'MOD Vectors ALL'!AM14*($E14=$F$1)</f>
        <v>0</v>
      </c>
      <c r="AN14" s="80">
        <f>'MOD Vectors ALL'!AN14*($E14=$F$1)</f>
        <v>0</v>
      </c>
      <c r="AO14" s="80">
        <f>'MOD Vectors ALL'!AO14*($E14=$F$1)</f>
        <v>0</v>
      </c>
      <c r="AP14" s="80">
        <f>'MOD Vectors ALL'!AP14*($E14=$F$1)</f>
        <v>0</v>
      </c>
      <c r="AQ14" s="80">
        <f>'MOD Vectors ALL'!AQ14*($E14=$F$1)</f>
        <v>0</v>
      </c>
      <c r="AR14" s="80">
        <f>'MOD Vectors ALL'!AR14*($E14=$F$1)</f>
        <v>0</v>
      </c>
      <c r="AS14" s="80">
        <f>'MOD Vectors ALL'!AS14*($E14=$F$1)</f>
        <v>0</v>
      </c>
      <c r="AT14" s="80">
        <f>'MOD Vectors ALL'!AT14*($E14=$F$1)</f>
        <v>0</v>
      </c>
      <c r="AU14" s="80">
        <f>'MOD Vectors ALL'!AU14*($E14=$F$1)</f>
        <v>0</v>
      </c>
      <c r="AV14" s="80">
        <f>'MOD Vectors ALL'!AV14*($E14=$F$1)</f>
        <v>0</v>
      </c>
      <c r="AW14" s="80">
        <f>'MOD Vectors ALL'!AW14*($E14=$F$1)</f>
        <v>0</v>
      </c>
      <c r="AX14" s="80">
        <f>'MOD Vectors ALL'!AX14*($E14=$F$1)</f>
        <v>0</v>
      </c>
      <c r="AY14" s="80">
        <f>'MOD Vectors ALL'!AY14*($E14=$F$1)</f>
        <v>0</v>
      </c>
      <c r="AZ14" s="80">
        <f>'MOD Vectors ALL'!AZ14*($E14=$F$1)</f>
        <v>0</v>
      </c>
      <c r="BA14" s="80">
        <f>'MOD Vectors ALL'!BA14*($E14=$F$1)</f>
        <v>0</v>
      </c>
      <c r="BB14" s="80">
        <f>'MOD Vectors ALL'!BB14*($E14=$F$1)</f>
        <v>0</v>
      </c>
      <c r="BC14" s="80">
        <f>'MOD Vectors ALL'!BC14*($E14=$F$1)</f>
        <v>0</v>
      </c>
      <c r="BD14" s="80">
        <f>'MOD Vectors ALL'!BD14*($E14=$F$1)</f>
        <v>0</v>
      </c>
      <c r="BE14" s="80">
        <f>'MOD Vectors ALL'!BE14*($E14=$F$1)</f>
        <v>0</v>
      </c>
      <c r="BF14" s="80">
        <f>'MOD Vectors ALL'!BF14*($E14=$F$1)</f>
        <v>0</v>
      </c>
      <c r="BG14" s="80">
        <f>'MOD Vectors ALL'!BG14*($E14=$F$1)</f>
        <v>0</v>
      </c>
      <c r="BH14" s="80">
        <f>'MOD Vectors ALL'!BH14*($E14=$F$1)</f>
        <v>0</v>
      </c>
      <c r="BI14" s="80">
        <f>'MOD Vectors ALL'!BI14*($E14=$F$1)</f>
        <v>0</v>
      </c>
      <c r="BJ14" s="80">
        <f>'MOD Vectors ALL'!BJ14*($E14=$F$1)</f>
        <v>0</v>
      </c>
      <c r="BK14" s="80">
        <f>'MOD Vectors ALL'!BK14*($E14=$F$1)</f>
        <v>0</v>
      </c>
      <c r="BL14" s="80">
        <f>'MOD Vectors ALL'!BL14*($E14=$F$1)</f>
        <v>0</v>
      </c>
      <c r="BM14" s="80">
        <f>'MOD Vectors ALL'!BM14*($E14=$F$1)</f>
        <v>0</v>
      </c>
      <c r="BN14" s="80">
        <f>'MOD Vectors ALL'!BN14*($E14=$F$1)</f>
        <v>0</v>
      </c>
      <c r="BO14" s="80">
        <f>'MOD Vectors ALL'!BO14*($E14=$F$1)</f>
        <v>0</v>
      </c>
      <c r="BP14" s="80">
        <f>'MOD Vectors ALL'!BP14*($E14=$F$1)</f>
        <v>0</v>
      </c>
      <c r="BQ14" s="80">
        <f>'MOD Vectors ALL'!BQ14*($E14=$F$1)</f>
        <v>0</v>
      </c>
      <c r="BR14" s="80">
        <f>'MOD Vectors ALL'!BR14*($E14=$F$1)</f>
        <v>0</v>
      </c>
      <c r="BS14" s="80">
        <f>'MOD Vectors ALL'!BS14*($E14=$F$1)</f>
        <v>0</v>
      </c>
      <c r="BT14" s="80">
        <f>'MOD Vectors ALL'!BT14*($E14=$F$1)</f>
        <v>0</v>
      </c>
      <c r="BU14" s="80">
        <f>'MOD Vectors ALL'!BU14*($E14=$F$1)</f>
        <v>0</v>
      </c>
      <c r="BV14" s="80">
        <f>'MOD Vectors ALL'!BV14*($E14=$F$1)</f>
        <v>0</v>
      </c>
      <c r="BW14" s="80">
        <f>'MOD Vectors ALL'!BW14*($E14=$F$1)</f>
        <v>0</v>
      </c>
      <c r="BX14" s="80">
        <f>'MOD Vectors ALL'!BX14*($E14=$F$1)</f>
        <v>0</v>
      </c>
      <c r="BY14" s="80">
        <f>'MOD Vectors ALL'!BY14*($E14=$F$1)</f>
        <v>0</v>
      </c>
      <c r="BZ14" s="80">
        <f>'MOD Vectors ALL'!BZ14*($E14=$F$1)</f>
        <v>0</v>
      </c>
      <c r="CA14" s="80">
        <f>'MOD Vectors ALL'!CA14*($E14=$F$1)</f>
        <v>0</v>
      </c>
      <c r="CB14" s="80">
        <f>'MOD Vectors ALL'!CB14*($E14=$F$1)</f>
        <v>0</v>
      </c>
      <c r="CC14" s="80">
        <f>'MOD Vectors ALL'!CC14*($E14=$F$1)</f>
        <v>0</v>
      </c>
      <c r="CD14" s="80">
        <f>'MOD Vectors ALL'!CD14*($E14=$F$1)</f>
        <v>0</v>
      </c>
      <c r="CE14" s="80">
        <f>'MOD Vectors ALL'!CE14*($E14=$F$1)</f>
        <v>0</v>
      </c>
      <c r="CF14" s="80">
        <f>'MOD Vectors ALL'!CF14*($E14=$F$1)</f>
        <v>0</v>
      </c>
      <c r="CG14" s="80">
        <f>'MOD Vectors ALL'!CG14*($E14=$F$1)</f>
        <v>0</v>
      </c>
      <c r="CH14" s="80">
        <f>'MOD Vectors ALL'!CH14*($E14=$F$1)</f>
        <v>0</v>
      </c>
      <c r="CI14" s="80">
        <f>'MOD Vectors ALL'!CI14*($E14=$F$1)</f>
        <v>0</v>
      </c>
      <c r="CJ14" s="80">
        <f>'MOD Vectors ALL'!CJ14*($E14=$F$1)</f>
        <v>0</v>
      </c>
      <c r="CK14" s="80">
        <f>'MOD Vectors ALL'!CK14*($E14=$F$1)</f>
        <v>0</v>
      </c>
      <c r="CL14" s="80">
        <f>'MOD Vectors ALL'!CL14*($E14=$F$1)</f>
        <v>0</v>
      </c>
      <c r="CM14" s="80">
        <f>'MOD Vectors ALL'!CM14*($E14=$F$1)</f>
        <v>0</v>
      </c>
      <c r="CN14" s="80">
        <f>'MOD Vectors ALL'!CN14*($E14=$F$1)</f>
        <v>0</v>
      </c>
      <c r="CO14" s="80">
        <f>'MOD Vectors ALL'!CO14*($E14=$F$1)</f>
        <v>0</v>
      </c>
      <c r="CP14" s="80">
        <f>'MOD Vectors ALL'!CP14*($E14=$F$1)</f>
        <v>0</v>
      </c>
      <c r="CQ14" s="80">
        <f>'MOD Vectors ALL'!CQ14*($E14=$F$1)</f>
        <v>0</v>
      </c>
      <c r="CR14" s="80">
        <f>'MOD Vectors ALL'!CR14*($E14=$F$1)</f>
        <v>0</v>
      </c>
      <c r="CS14" s="80">
        <f>'MOD Vectors ALL'!CS14*($E14=$F$1)</f>
        <v>0</v>
      </c>
      <c r="CT14" s="80">
        <f>'MOD Vectors ALL'!CT14*($E14=$F$1)</f>
        <v>0</v>
      </c>
      <c r="CU14" s="80">
        <f>'MOD Vectors ALL'!CU14*($E14=$F$1)</f>
        <v>0</v>
      </c>
      <c r="CV14" s="80">
        <f>'MOD Vectors ALL'!CV14*($E14=$F$1)</f>
        <v>0</v>
      </c>
      <c r="CW14" s="80">
        <f>'MOD Vectors ALL'!CW14*($E14=$F$1)</f>
        <v>0</v>
      </c>
      <c r="CX14" s="80">
        <f>'MOD Vectors ALL'!CX14*($E14=$F$1)</f>
        <v>0</v>
      </c>
      <c r="CY14" s="80">
        <f>'MOD Vectors ALL'!CY14*($E14=$F$1)</f>
        <v>0</v>
      </c>
      <c r="CZ14" s="80">
        <f>'MOD Vectors ALL'!CZ14*($E14=$F$1)</f>
        <v>0</v>
      </c>
      <c r="DA14" s="80">
        <f>'MOD Vectors ALL'!DA14*($E14=$F$1)</f>
        <v>0</v>
      </c>
      <c r="DB14" s="80">
        <f>'MOD Vectors ALL'!DB14*($E14=$F$1)</f>
        <v>0</v>
      </c>
      <c r="DC14" s="80">
        <f>'MOD Vectors ALL'!DC14*($E14=$F$1)</f>
        <v>0</v>
      </c>
      <c r="DD14" s="80">
        <f>'MOD Vectors ALL'!DD14*($E14=$F$1)</f>
        <v>0</v>
      </c>
      <c r="DE14" s="80">
        <f>'MOD Vectors ALL'!DE14*($E14=$F$1)</f>
        <v>0</v>
      </c>
      <c r="DF14" s="80">
        <f>'MOD Vectors ALL'!DF14*($E14=$F$1)</f>
        <v>0</v>
      </c>
      <c r="DG14" s="80">
        <f>'MOD Vectors ALL'!DG14*($E14=$F$1)</f>
        <v>0</v>
      </c>
      <c r="DH14" s="80">
        <f>'MOD Vectors ALL'!DH14*($E14=$F$1)</f>
        <v>0</v>
      </c>
      <c r="DI14" s="80">
        <f>'MOD Vectors ALL'!DI14*($E14=$F$1)</f>
        <v>0</v>
      </c>
      <c r="DJ14" s="80">
        <f>'MOD Vectors ALL'!DJ14*($E14=$F$1)</f>
        <v>0</v>
      </c>
      <c r="DK14" s="80">
        <f>'MOD Vectors ALL'!DK14*($E14=$F$1)</f>
        <v>0</v>
      </c>
      <c r="DL14" s="80">
        <f>'MOD Vectors ALL'!DL14*($E14=$F$1)</f>
        <v>0</v>
      </c>
      <c r="DM14" s="80">
        <f>'MOD Vectors ALL'!DM14*($E14=$F$1)</f>
        <v>0</v>
      </c>
      <c r="DN14" s="80">
        <f>'MOD Vectors ALL'!DN14*($E14=$F$1)</f>
        <v>0</v>
      </c>
      <c r="DO14" s="80">
        <f>'MOD Vectors ALL'!DO14*($E14=$F$1)</f>
        <v>0</v>
      </c>
      <c r="DP14" s="80">
        <f>'MOD Vectors ALL'!DP14*($E14=$F$1)</f>
        <v>0</v>
      </c>
      <c r="DQ14" s="80">
        <f>'MOD Vectors ALL'!DQ14*($E14=$F$1)</f>
        <v>0</v>
      </c>
    </row>
    <row r="15" spans="1:121" x14ac:dyDescent="0.2">
      <c r="A15">
        <v>40</v>
      </c>
      <c r="B15" t="s">
        <v>18</v>
      </c>
      <c r="C15" t="s">
        <v>369</v>
      </c>
      <c r="D15" t="s">
        <v>527</v>
      </c>
      <c r="E15" t="s">
        <v>25</v>
      </c>
      <c r="F15" t="s">
        <v>10</v>
      </c>
      <c r="G15">
        <v>7.5635999999999995E-2</v>
      </c>
      <c r="H15">
        <v>1.6434230000000001</v>
      </c>
      <c r="I15" s="80">
        <f>'MOD Vectors ALL'!I15*($E15=$F$1)</f>
        <v>0</v>
      </c>
      <c r="J15" s="80">
        <f>'MOD Vectors ALL'!J15*($E15=$F$1)</f>
        <v>0</v>
      </c>
      <c r="K15" s="80">
        <f>'MOD Vectors ALL'!K15*($E15=$F$1)</f>
        <v>0</v>
      </c>
      <c r="L15" s="80">
        <f>'MOD Vectors ALL'!L15*($E15=$F$1)</f>
        <v>0</v>
      </c>
      <c r="M15" s="80">
        <f>'MOD Vectors ALL'!M15*($E15=$F$1)</f>
        <v>0</v>
      </c>
      <c r="N15" s="80">
        <f>'MOD Vectors ALL'!N15*($E15=$F$1)</f>
        <v>0</v>
      </c>
      <c r="O15" s="80">
        <f>'MOD Vectors ALL'!O15*($E15=$F$1)</f>
        <v>0</v>
      </c>
      <c r="P15" s="80">
        <f>'MOD Vectors ALL'!P15*($E15=$F$1)</f>
        <v>0</v>
      </c>
      <c r="Q15" s="80">
        <f>'MOD Vectors ALL'!Q15*($E15=$F$1)</f>
        <v>0</v>
      </c>
      <c r="R15" s="80">
        <f>'MOD Vectors ALL'!R15*($E15=$F$1)</f>
        <v>0</v>
      </c>
      <c r="S15" s="80">
        <f>'MOD Vectors ALL'!S15*($E15=$F$1)</f>
        <v>0</v>
      </c>
      <c r="T15" s="80">
        <f>'MOD Vectors ALL'!T15*($E15=$F$1)</f>
        <v>0</v>
      </c>
      <c r="U15" s="80">
        <f>'MOD Vectors ALL'!U15*($E15=$F$1)</f>
        <v>0</v>
      </c>
      <c r="V15" s="80">
        <f>'MOD Vectors ALL'!V15*($E15=$F$1)</f>
        <v>0</v>
      </c>
      <c r="W15" s="80">
        <f>'MOD Vectors ALL'!W15*($E15=$F$1)</f>
        <v>0</v>
      </c>
      <c r="X15" s="80">
        <f>'MOD Vectors ALL'!X15*($E15=$F$1)</f>
        <v>0</v>
      </c>
      <c r="Y15" s="80">
        <f>'MOD Vectors ALL'!Y15*($E15=$F$1)</f>
        <v>0</v>
      </c>
      <c r="Z15" s="80">
        <f>'MOD Vectors ALL'!Z15*($E15=$F$1)</f>
        <v>0</v>
      </c>
      <c r="AA15" s="80">
        <f>'MOD Vectors ALL'!AA15*($E15=$F$1)</f>
        <v>0</v>
      </c>
      <c r="AB15" s="80">
        <f>'MOD Vectors ALL'!AB15*($E15=$F$1)</f>
        <v>0</v>
      </c>
      <c r="AC15" s="80">
        <f>'MOD Vectors ALL'!AC15*($E15=$F$1)</f>
        <v>0</v>
      </c>
      <c r="AD15" s="80">
        <f>'MOD Vectors ALL'!AD15*($E15=$F$1)</f>
        <v>0</v>
      </c>
      <c r="AE15" s="80">
        <f>'MOD Vectors ALL'!AE15*($E15=$F$1)</f>
        <v>0</v>
      </c>
      <c r="AF15" s="80">
        <f>'MOD Vectors ALL'!AF15*($E15=$F$1)</f>
        <v>0</v>
      </c>
      <c r="AG15" s="80">
        <f>'MOD Vectors ALL'!AG15*($E15=$F$1)</f>
        <v>0</v>
      </c>
      <c r="AH15" s="80">
        <f>'MOD Vectors ALL'!AH15*($E15=$F$1)</f>
        <v>0</v>
      </c>
      <c r="AI15" s="80">
        <f>'MOD Vectors ALL'!AI15*($E15=$F$1)</f>
        <v>0</v>
      </c>
      <c r="AJ15" s="80">
        <f>'MOD Vectors ALL'!AJ15*($E15=$F$1)</f>
        <v>0</v>
      </c>
      <c r="AK15" s="80">
        <f>'MOD Vectors ALL'!AK15*($E15=$F$1)</f>
        <v>0</v>
      </c>
      <c r="AL15" s="80">
        <f>'MOD Vectors ALL'!AL15*($E15=$F$1)</f>
        <v>0</v>
      </c>
      <c r="AM15" s="80">
        <f>'MOD Vectors ALL'!AM15*($E15=$F$1)</f>
        <v>0</v>
      </c>
      <c r="AN15" s="80">
        <f>'MOD Vectors ALL'!AN15*($E15=$F$1)</f>
        <v>0</v>
      </c>
      <c r="AO15" s="80">
        <f>'MOD Vectors ALL'!AO15*($E15=$F$1)</f>
        <v>0</v>
      </c>
      <c r="AP15" s="80">
        <f>'MOD Vectors ALL'!AP15*($E15=$F$1)</f>
        <v>0</v>
      </c>
      <c r="AQ15" s="80">
        <f>'MOD Vectors ALL'!AQ15*($E15=$F$1)</f>
        <v>0</v>
      </c>
      <c r="AR15" s="80">
        <f>'MOD Vectors ALL'!AR15*($E15=$F$1)</f>
        <v>0</v>
      </c>
      <c r="AS15" s="80">
        <f>'MOD Vectors ALL'!AS15*($E15=$F$1)</f>
        <v>0</v>
      </c>
      <c r="AT15" s="80">
        <f>'MOD Vectors ALL'!AT15*($E15=$F$1)</f>
        <v>0</v>
      </c>
      <c r="AU15" s="80">
        <f>'MOD Vectors ALL'!AU15*($E15=$F$1)</f>
        <v>0</v>
      </c>
      <c r="AV15" s="80">
        <f>'MOD Vectors ALL'!AV15*($E15=$F$1)</f>
        <v>0</v>
      </c>
      <c r="AW15" s="80">
        <f>'MOD Vectors ALL'!AW15*($E15=$F$1)</f>
        <v>0</v>
      </c>
      <c r="AX15" s="80">
        <f>'MOD Vectors ALL'!AX15*($E15=$F$1)</f>
        <v>0</v>
      </c>
      <c r="AY15" s="80">
        <f>'MOD Vectors ALL'!AY15*($E15=$F$1)</f>
        <v>0</v>
      </c>
      <c r="AZ15" s="80">
        <f>'MOD Vectors ALL'!AZ15*($E15=$F$1)</f>
        <v>0</v>
      </c>
      <c r="BA15" s="80">
        <f>'MOD Vectors ALL'!BA15*($E15=$F$1)</f>
        <v>0</v>
      </c>
      <c r="BB15" s="80">
        <f>'MOD Vectors ALL'!BB15*($E15=$F$1)</f>
        <v>0</v>
      </c>
      <c r="BC15" s="80">
        <f>'MOD Vectors ALL'!BC15*($E15=$F$1)</f>
        <v>0</v>
      </c>
      <c r="BD15" s="80">
        <f>'MOD Vectors ALL'!BD15*($E15=$F$1)</f>
        <v>0</v>
      </c>
      <c r="BE15" s="80">
        <f>'MOD Vectors ALL'!BE15*($E15=$F$1)</f>
        <v>0</v>
      </c>
      <c r="BF15" s="80">
        <f>'MOD Vectors ALL'!BF15*($E15=$F$1)</f>
        <v>0</v>
      </c>
      <c r="BG15" s="80">
        <f>'MOD Vectors ALL'!BG15*($E15=$F$1)</f>
        <v>0</v>
      </c>
      <c r="BH15" s="80">
        <f>'MOD Vectors ALL'!BH15*($E15=$F$1)</f>
        <v>0</v>
      </c>
      <c r="BI15" s="80">
        <f>'MOD Vectors ALL'!BI15*($E15=$F$1)</f>
        <v>0</v>
      </c>
      <c r="BJ15" s="80">
        <f>'MOD Vectors ALL'!BJ15*($E15=$F$1)</f>
        <v>0</v>
      </c>
      <c r="BK15" s="80">
        <f>'MOD Vectors ALL'!BK15*($E15=$F$1)</f>
        <v>0</v>
      </c>
      <c r="BL15" s="80">
        <f>'MOD Vectors ALL'!BL15*($E15=$F$1)</f>
        <v>0</v>
      </c>
      <c r="BM15" s="80">
        <f>'MOD Vectors ALL'!BM15*($E15=$F$1)</f>
        <v>0</v>
      </c>
      <c r="BN15" s="80">
        <f>'MOD Vectors ALL'!BN15*($E15=$F$1)</f>
        <v>0</v>
      </c>
      <c r="BO15" s="80">
        <f>'MOD Vectors ALL'!BO15*($E15=$F$1)</f>
        <v>0</v>
      </c>
      <c r="BP15" s="80">
        <f>'MOD Vectors ALL'!BP15*($E15=$F$1)</f>
        <v>0</v>
      </c>
      <c r="BQ15" s="80">
        <f>'MOD Vectors ALL'!BQ15*($E15=$F$1)</f>
        <v>0</v>
      </c>
      <c r="BR15" s="80">
        <f>'MOD Vectors ALL'!BR15*($E15=$F$1)</f>
        <v>0</v>
      </c>
      <c r="BS15" s="80">
        <f>'MOD Vectors ALL'!BS15*($E15=$F$1)</f>
        <v>0</v>
      </c>
      <c r="BT15" s="80">
        <f>'MOD Vectors ALL'!BT15*($E15=$F$1)</f>
        <v>0</v>
      </c>
      <c r="BU15" s="80">
        <f>'MOD Vectors ALL'!BU15*($E15=$F$1)</f>
        <v>0</v>
      </c>
      <c r="BV15" s="80">
        <f>'MOD Vectors ALL'!BV15*($E15=$F$1)</f>
        <v>0</v>
      </c>
      <c r="BW15" s="80">
        <f>'MOD Vectors ALL'!BW15*($E15=$F$1)</f>
        <v>0</v>
      </c>
      <c r="BX15" s="80">
        <f>'MOD Vectors ALL'!BX15*($E15=$F$1)</f>
        <v>0</v>
      </c>
      <c r="BY15" s="80">
        <f>'MOD Vectors ALL'!BY15*($E15=$F$1)</f>
        <v>0</v>
      </c>
      <c r="BZ15" s="80">
        <f>'MOD Vectors ALL'!BZ15*($E15=$F$1)</f>
        <v>0</v>
      </c>
      <c r="CA15" s="80">
        <f>'MOD Vectors ALL'!CA15*($E15=$F$1)</f>
        <v>0</v>
      </c>
      <c r="CB15" s="80">
        <f>'MOD Vectors ALL'!CB15*($E15=$F$1)</f>
        <v>0</v>
      </c>
      <c r="CC15" s="80">
        <f>'MOD Vectors ALL'!CC15*($E15=$F$1)</f>
        <v>0</v>
      </c>
      <c r="CD15" s="80">
        <f>'MOD Vectors ALL'!CD15*($E15=$F$1)</f>
        <v>0</v>
      </c>
      <c r="CE15" s="80">
        <f>'MOD Vectors ALL'!CE15*($E15=$F$1)</f>
        <v>0</v>
      </c>
      <c r="CF15" s="80">
        <f>'MOD Vectors ALL'!CF15*($E15=$F$1)</f>
        <v>0</v>
      </c>
      <c r="CG15" s="80">
        <f>'MOD Vectors ALL'!CG15*($E15=$F$1)</f>
        <v>0</v>
      </c>
      <c r="CH15" s="80">
        <f>'MOD Vectors ALL'!CH15*($E15=$F$1)</f>
        <v>0</v>
      </c>
      <c r="CI15" s="80">
        <f>'MOD Vectors ALL'!CI15*($E15=$F$1)</f>
        <v>0</v>
      </c>
      <c r="CJ15" s="80">
        <f>'MOD Vectors ALL'!CJ15*($E15=$F$1)</f>
        <v>0</v>
      </c>
      <c r="CK15" s="80">
        <f>'MOD Vectors ALL'!CK15*($E15=$F$1)</f>
        <v>0</v>
      </c>
      <c r="CL15" s="80">
        <f>'MOD Vectors ALL'!CL15*($E15=$F$1)</f>
        <v>0</v>
      </c>
      <c r="CM15" s="80">
        <f>'MOD Vectors ALL'!CM15*($E15=$F$1)</f>
        <v>0</v>
      </c>
      <c r="CN15" s="80">
        <f>'MOD Vectors ALL'!CN15*($E15=$F$1)</f>
        <v>0</v>
      </c>
      <c r="CO15" s="80">
        <f>'MOD Vectors ALL'!CO15*($E15=$F$1)</f>
        <v>0</v>
      </c>
      <c r="CP15" s="80">
        <f>'MOD Vectors ALL'!CP15*($E15=$F$1)</f>
        <v>0</v>
      </c>
      <c r="CQ15" s="80">
        <f>'MOD Vectors ALL'!CQ15*($E15=$F$1)</f>
        <v>0</v>
      </c>
      <c r="CR15" s="80">
        <f>'MOD Vectors ALL'!CR15*($E15=$F$1)</f>
        <v>0</v>
      </c>
      <c r="CS15" s="80">
        <f>'MOD Vectors ALL'!CS15*($E15=$F$1)</f>
        <v>0</v>
      </c>
      <c r="CT15" s="80">
        <f>'MOD Vectors ALL'!CT15*($E15=$F$1)</f>
        <v>0</v>
      </c>
      <c r="CU15" s="80">
        <f>'MOD Vectors ALL'!CU15*($E15=$F$1)</f>
        <v>0</v>
      </c>
      <c r="CV15" s="80">
        <f>'MOD Vectors ALL'!CV15*($E15=$F$1)</f>
        <v>0</v>
      </c>
      <c r="CW15" s="80">
        <f>'MOD Vectors ALL'!CW15*($E15=$F$1)</f>
        <v>0</v>
      </c>
      <c r="CX15" s="80">
        <f>'MOD Vectors ALL'!CX15*($E15=$F$1)</f>
        <v>0</v>
      </c>
      <c r="CY15" s="80">
        <f>'MOD Vectors ALL'!CY15*($E15=$F$1)</f>
        <v>0</v>
      </c>
      <c r="CZ15" s="80">
        <f>'MOD Vectors ALL'!CZ15*($E15=$F$1)</f>
        <v>0</v>
      </c>
      <c r="DA15" s="80">
        <f>'MOD Vectors ALL'!DA15*($E15=$F$1)</f>
        <v>0</v>
      </c>
      <c r="DB15" s="80">
        <f>'MOD Vectors ALL'!DB15*($E15=$F$1)</f>
        <v>0</v>
      </c>
      <c r="DC15" s="80">
        <f>'MOD Vectors ALL'!DC15*($E15=$F$1)</f>
        <v>0</v>
      </c>
      <c r="DD15" s="80">
        <f>'MOD Vectors ALL'!DD15*($E15=$F$1)</f>
        <v>0</v>
      </c>
      <c r="DE15" s="80">
        <f>'MOD Vectors ALL'!DE15*($E15=$F$1)</f>
        <v>0</v>
      </c>
      <c r="DF15" s="80">
        <f>'MOD Vectors ALL'!DF15*($E15=$F$1)</f>
        <v>0</v>
      </c>
      <c r="DG15" s="80">
        <f>'MOD Vectors ALL'!DG15*($E15=$F$1)</f>
        <v>0</v>
      </c>
      <c r="DH15" s="80">
        <f>'MOD Vectors ALL'!DH15*($E15=$F$1)</f>
        <v>0</v>
      </c>
      <c r="DI15" s="80">
        <f>'MOD Vectors ALL'!DI15*($E15=$F$1)</f>
        <v>0</v>
      </c>
      <c r="DJ15" s="80">
        <f>'MOD Vectors ALL'!DJ15*($E15=$F$1)</f>
        <v>0</v>
      </c>
      <c r="DK15" s="80">
        <f>'MOD Vectors ALL'!DK15*($E15=$F$1)</f>
        <v>0</v>
      </c>
      <c r="DL15" s="80">
        <f>'MOD Vectors ALL'!DL15*($E15=$F$1)</f>
        <v>0</v>
      </c>
      <c r="DM15" s="80">
        <f>'MOD Vectors ALL'!DM15*($E15=$F$1)</f>
        <v>0</v>
      </c>
      <c r="DN15" s="80">
        <f>'MOD Vectors ALL'!DN15*($E15=$F$1)</f>
        <v>0</v>
      </c>
      <c r="DO15" s="80">
        <f>'MOD Vectors ALL'!DO15*($E15=$F$1)</f>
        <v>0</v>
      </c>
      <c r="DP15" s="80">
        <f>'MOD Vectors ALL'!DP15*($E15=$F$1)</f>
        <v>0</v>
      </c>
      <c r="DQ15" s="80">
        <f>'MOD Vectors ALL'!DQ15*($E15=$F$1)</f>
        <v>0</v>
      </c>
    </row>
    <row r="16" spans="1:121" x14ac:dyDescent="0.2">
      <c r="A16">
        <v>41</v>
      </c>
      <c r="B16" t="s">
        <v>18</v>
      </c>
      <c r="C16" t="s">
        <v>369</v>
      </c>
      <c r="D16" t="s">
        <v>527</v>
      </c>
      <c r="E16" t="s">
        <v>25</v>
      </c>
      <c r="F16" t="s">
        <v>11</v>
      </c>
      <c r="G16">
        <v>6.0235999999999998E-2</v>
      </c>
      <c r="H16">
        <v>1.723997</v>
      </c>
      <c r="I16" s="80">
        <f>'MOD Vectors ALL'!I16*($E16=$F$1)</f>
        <v>0</v>
      </c>
      <c r="J16" s="80">
        <f>'MOD Vectors ALL'!J16*($E16=$F$1)</f>
        <v>0</v>
      </c>
      <c r="K16" s="80">
        <f>'MOD Vectors ALL'!K16*($E16=$F$1)</f>
        <v>0</v>
      </c>
      <c r="L16" s="80">
        <f>'MOD Vectors ALL'!L16*($E16=$F$1)</f>
        <v>0</v>
      </c>
      <c r="M16" s="80">
        <f>'MOD Vectors ALL'!M16*($E16=$F$1)</f>
        <v>0</v>
      </c>
      <c r="N16" s="80">
        <f>'MOD Vectors ALL'!N16*($E16=$F$1)</f>
        <v>0</v>
      </c>
      <c r="O16" s="80">
        <f>'MOD Vectors ALL'!O16*($E16=$F$1)</f>
        <v>0</v>
      </c>
      <c r="P16" s="80">
        <f>'MOD Vectors ALL'!P16*($E16=$F$1)</f>
        <v>0</v>
      </c>
      <c r="Q16" s="80">
        <f>'MOD Vectors ALL'!Q16*($E16=$F$1)</f>
        <v>0</v>
      </c>
      <c r="R16" s="80">
        <f>'MOD Vectors ALL'!R16*($E16=$F$1)</f>
        <v>0</v>
      </c>
      <c r="S16" s="80">
        <f>'MOD Vectors ALL'!S16*($E16=$F$1)</f>
        <v>0</v>
      </c>
      <c r="T16" s="80">
        <f>'MOD Vectors ALL'!T16*($E16=$F$1)</f>
        <v>0</v>
      </c>
      <c r="U16" s="80">
        <f>'MOD Vectors ALL'!U16*($E16=$F$1)</f>
        <v>0</v>
      </c>
      <c r="V16" s="80">
        <f>'MOD Vectors ALL'!V16*($E16=$F$1)</f>
        <v>0</v>
      </c>
      <c r="W16" s="80">
        <f>'MOD Vectors ALL'!W16*($E16=$F$1)</f>
        <v>0</v>
      </c>
      <c r="X16" s="80">
        <f>'MOD Vectors ALL'!X16*($E16=$F$1)</f>
        <v>0</v>
      </c>
      <c r="Y16" s="80">
        <f>'MOD Vectors ALL'!Y16*($E16=$F$1)</f>
        <v>0</v>
      </c>
      <c r="Z16" s="80">
        <f>'MOD Vectors ALL'!Z16*($E16=$F$1)</f>
        <v>0</v>
      </c>
      <c r="AA16" s="80">
        <f>'MOD Vectors ALL'!AA16*($E16=$F$1)</f>
        <v>0</v>
      </c>
      <c r="AB16" s="80">
        <f>'MOD Vectors ALL'!AB16*($E16=$F$1)</f>
        <v>0</v>
      </c>
      <c r="AC16" s="80">
        <f>'MOD Vectors ALL'!AC16*($E16=$F$1)</f>
        <v>0</v>
      </c>
      <c r="AD16" s="80">
        <f>'MOD Vectors ALL'!AD16*($E16=$F$1)</f>
        <v>0</v>
      </c>
      <c r="AE16" s="80">
        <f>'MOD Vectors ALL'!AE16*($E16=$F$1)</f>
        <v>0</v>
      </c>
      <c r="AF16" s="80">
        <f>'MOD Vectors ALL'!AF16*($E16=$F$1)</f>
        <v>0</v>
      </c>
      <c r="AG16" s="80">
        <f>'MOD Vectors ALL'!AG16*($E16=$F$1)</f>
        <v>0</v>
      </c>
      <c r="AH16" s="80">
        <f>'MOD Vectors ALL'!AH16*($E16=$F$1)</f>
        <v>0</v>
      </c>
      <c r="AI16" s="80">
        <f>'MOD Vectors ALL'!AI16*($E16=$F$1)</f>
        <v>0</v>
      </c>
      <c r="AJ16" s="80">
        <f>'MOD Vectors ALL'!AJ16*($E16=$F$1)</f>
        <v>0</v>
      </c>
      <c r="AK16" s="80">
        <f>'MOD Vectors ALL'!AK16*($E16=$F$1)</f>
        <v>0</v>
      </c>
      <c r="AL16" s="80">
        <f>'MOD Vectors ALL'!AL16*($E16=$F$1)</f>
        <v>0</v>
      </c>
      <c r="AM16" s="80">
        <f>'MOD Vectors ALL'!AM16*($E16=$F$1)</f>
        <v>0</v>
      </c>
      <c r="AN16" s="80">
        <f>'MOD Vectors ALL'!AN16*($E16=$F$1)</f>
        <v>0</v>
      </c>
      <c r="AO16" s="80">
        <f>'MOD Vectors ALL'!AO16*($E16=$F$1)</f>
        <v>0</v>
      </c>
      <c r="AP16" s="80">
        <f>'MOD Vectors ALL'!AP16*($E16=$F$1)</f>
        <v>0</v>
      </c>
      <c r="AQ16" s="80">
        <f>'MOD Vectors ALL'!AQ16*($E16=$F$1)</f>
        <v>0</v>
      </c>
      <c r="AR16" s="80">
        <f>'MOD Vectors ALL'!AR16*($E16=$F$1)</f>
        <v>0</v>
      </c>
      <c r="AS16" s="80">
        <f>'MOD Vectors ALL'!AS16*($E16=$F$1)</f>
        <v>0</v>
      </c>
      <c r="AT16" s="80">
        <f>'MOD Vectors ALL'!AT16*($E16=$F$1)</f>
        <v>0</v>
      </c>
      <c r="AU16" s="80">
        <f>'MOD Vectors ALL'!AU16*($E16=$F$1)</f>
        <v>0</v>
      </c>
      <c r="AV16" s="80">
        <f>'MOD Vectors ALL'!AV16*($E16=$F$1)</f>
        <v>0</v>
      </c>
      <c r="AW16" s="80">
        <f>'MOD Vectors ALL'!AW16*($E16=$F$1)</f>
        <v>0</v>
      </c>
      <c r="AX16" s="80">
        <f>'MOD Vectors ALL'!AX16*($E16=$F$1)</f>
        <v>0</v>
      </c>
      <c r="AY16" s="80">
        <f>'MOD Vectors ALL'!AY16*($E16=$F$1)</f>
        <v>0</v>
      </c>
      <c r="AZ16" s="80">
        <f>'MOD Vectors ALL'!AZ16*($E16=$F$1)</f>
        <v>0</v>
      </c>
      <c r="BA16" s="80">
        <f>'MOD Vectors ALL'!BA16*($E16=$F$1)</f>
        <v>0</v>
      </c>
      <c r="BB16" s="80">
        <f>'MOD Vectors ALL'!BB16*($E16=$F$1)</f>
        <v>0</v>
      </c>
      <c r="BC16" s="80">
        <f>'MOD Vectors ALL'!BC16*($E16=$F$1)</f>
        <v>0</v>
      </c>
      <c r="BD16" s="80">
        <f>'MOD Vectors ALL'!BD16*($E16=$F$1)</f>
        <v>0</v>
      </c>
      <c r="BE16" s="80">
        <f>'MOD Vectors ALL'!BE16*($E16=$F$1)</f>
        <v>0</v>
      </c>
      <c r="BF16" s="80">
        <f>'MOD Vectors ALL'!BF16*($E16=$F$1)</f>
        <v>0</v>
      </c>
      <c r="BG16" s="80">
        <f>'MOD Vectors ALL'!BG16*($E16=$F$1)</f>
        <v>0</v>
      </c>
      <c r="BH16" s="80">
        <f>'MOD Vectors ALL'!BH16*($E16=$F$1)</f>
        <v>0</v>
      </c>
      <c r="BI16" s="80">
        <f>'MOD Vectors ALL'!BI16*($E16=$F$1)</f>
        <v>0</v>
      </c>
      <c r="BJ16" s="80">
        <f>'MOD Vectors ALL'!BJ16*($E16=$F$1)</f>
        <v>0</v>
      </c>
      <c r="BK16" s="80">
        <f>'MOD Vectors ALL'!BK16*($E16=$F$1)</f>
        <v>0</v>
      </c>
      <c r="BL16" s="80">
        <f>'MOD Vectors ALL'!BL16*($E16=$F$1)</f>
        <v>0</v>
      </c>
      <c r="BM16" s="80">
        <f>'MOD Vectors ALL'!BM16*($E16=$F$1)</f>
        <v>0</v>
      </c>
      <c r="BN16" s="80">
        <f>'MOD Vectors ALL'!BN16*($E16=$F$1)</f>
        <v>0</v>
      </c>
      <c r="BO16" s="80">
        <f>'MOD Vectors ALL'!BO16*($E16=$F$1)</f>
        <v>0</v>
      </c>
      <c r="BP16" s="80">
        <f>'MOD Vectors ALL'!BP16*($E16=$F$1)</f>
        <v>0</v>
      </c>
      <c r="BQ16" s="80">
        <f>'MOD Vectors ALL'!BQ16*($E16=$F$1)</f>
        <v>0</v>
      </c>
      <c r="BR16" s="80">
        <f>'MOD Vectors ALL'!BR16*($E16=$F$1)</f>
        <v>0</v>
      </c>
      <c r="BS16" s="80">
        <f>'MOD Vectors ALL'!BS16*($E16=$F$1)</f>
        <v>0</v>
      </c>
      <c r="BT16" s="80">
        <f>'MOD Vectors ALL'!BT16*($E16=$F$1)</f>
        <v>0</v>
      </c>
      <c r="BU16" s="80">
        <f>'MOD Vectors ALL'!BU16*($E16=$F$1)</f>
        <v>0</v>
      </c>
      <c r="BV16" s="80">
        <f>'MOD Vectors ALL'!BV16*($E16=$F$1)</f>
        <v>0</v>
      </c>
      <c r="BW16" s="80">
        <f>'MOD Vectors ALL'!BW16*($E16=$F$1)</f>
        <v>0</v>
      </c>
      <c r="BX16" s="80">
        <f>'MOD Vectors ALL'!BX16*($E16=$F$1)</f>
        <v>0</v>
      </c>
      <c r="BY16" s="80">
        <f>'MOD Vectors ALL'!BY16*($E16=$F$1)</f>
        <v>0</v>
      </c>
      <c r="BZ16" s="80">
        <f>'MOD Vectors ALL'!BZ16*($E16=$F$1)</f>
        <v>0</v>
      </c>
      <c r="CA16" s="80">
        <f>'MOD Vectors ALL'!CA16*($E16=$F$1)</f>
        <v>0</v>
      </c>
      <c r="CB16" s="80">
        <f>'MOD Vectors ALL'!CB16*($E16=$F$1)</f>
        <v>0</v>
      </c>
      <c r="CC16" s="80">
        <f>'MOD Vectors ALL'!CC16*($E16=$F$1)</f>
        <v>0</v>
      </c>
      <c r="CD16" s="80">
        <f>'MOD Vectors ALL'!CD16*($E16=$F$1)</f>
        <v>0</v>
      </c>
      <c r="CE16" s="80">
        <f>'MOD Vectors ALL'!CE16*($E16=$F$1)</f>
        <v>0</v>
      </c>
      <c r="CF16" s="80">
        <f>'MOD Vectors ALL'!CF16*($E16=$F$1)</f>
        <v>0</v>
      </c>
      <c r="CG16" s="80">
        <f>'MOD Vectors ALL'!CG16*($E16=$F$1)</f>
        <v>0</v>
      </c>
      <c r="CH16" s="80">
        <f>'MOD Vectors ALL'!CH16*($E16=$F$1)</f>
        <v>0</v>
      </c>
      <c r="CI16" s="80">
        <f>'MOD Vectors ALL'!CI16*($E16=$F$1)</f>
        <v>0</v>
      </c>
      <c r="CJ16" s="80">
        <f>'MOD Vectors ALL'!CJ16*($E16=$F$1)</f>
        <v>0</v>
      </c>
      <c r="CK16" s="80">
        <f>'MOD Vectors ALL'!CK16*($E16=$F$1)</f>
        <v>0</v>
      </c>
      <c r="CL16" s="80">
        <f>'MOD Vectors ALL'!CL16*($E16=$F$1)</f>
        <v>0</v>
      </c>
      <c r="CM16" s="80">
        <f>'MOD Vectors ALL'!CM16*($E16=$F$1)</f>
        <v>0</v>
      </c>
      <c r="CN16" s="80">
        <f>'MOD Vectors ALL'!CN16*($E16=$F$1)</f>
        <v>0</v>
      </c>
      <c r="CO16" s="80">
        <f>'MOD Vectors ALL'!CO16*($E16=$F$1)</f>
        <v>0</v>
      </c>
      <c r="CP16" s="80">
        <f>'MOD Vectors ALL'!CP16*($E16=$F$1)</f>
        <v>0</v>
      </c>
      <c r="CQ16" s="80">
        <f>'MOD Vectors ALL'!CQ16*($E16=$F$1)</f>
        <v>0</v>
      </c>
      <c r="CR16" s="80">
        <f>'MOD Vectors ALL'!CR16*($E16=$F$1)</f>
        <v>0</v>
      </c>
      <c r="CS16" s="80">
        <f>'MOD Vectors ALL'!CS16*($E16=$F$1)</f>
        <v>0</v>
      </c>
      <c r="CT16" s="80">
        <f>'MOD Vectors ALL'!CT16*($E16=$F$1)</f>
        <v>0</v>
      </c>
      <c r="CU16" s="80">
        <f>'MOD Vectors ALL'!CU16*($E16=$F$1)</f>
        <v>0</v>
      </c>
      <c r="CV16" s="80">
        <f>'MOD Vectors ALL'!CV16*($E16=$F$1)</f>
        <v>0</v>
      </c>
      <c r="CW16" s="80">
        <f>'MOD Vectors ALL'!CW16*($E16=$F$1)</f>
        <v>0</v>
      </c>
      <c r="CX16" s="80">
        <f>'MOD Vectors ALL'!CX16*($E16=$F$1)</f>
        <v>0</v>
      </c>
      <c r="CY16" s="80">
        <f>'MOD Vectors ALL'!CY16*($E16=$F$1)</f>
        <v>0</v>
      </c>
      <c r="CZ16" s="80">
        <f>'MOD Vectors ALL'!CZ16*($E16=$F$1)</f>
        <v>0</v>
      </c>
      <c r="DA16" s="80">
        <f>'MOD Vectors ALL'!DA16*($E16=$F$1)</f>
        <v>0</v>
      </c>
      <c r="DB16" s="80">
        <f>'MOD Vectors ALL'!DB16*($E16=$F$1)</f>
        <v>0</v>
      </c>
      <c r="DC16" s="80">
        <f>'MOD Vectors ALL'!DC16*($E16=$F$1)</f>
        <v>0</v>
      </c>
      <c r="DD16" s="80">
        <f>'MOD Vectors ALL'!DD16*($E16=$F$1)</f>
        <v>0</v>
      </c>
      <c r="DE16" s="80">
        <f>'MOD Vectors ALL'!DE16*($E16=$F$1)</f>
        <v>0</v>
      </c>
      <c r="DF16" s="80">
        <f>'MOD Vectors ALL'!DF16*($E16=$F$1)</f>
        <v>0</v>
      </c>
      <c r="DG16" s="80">
        <f>'MOD Vectors ALL'!DG16*($E16=$F$1)</f>
        <v>0</v>
      </c>
      <c r="DH16" s="80">
        <f>'MOD Vectors ALL'!DH16*($E16=$F$1)</f>
        <v>0</v>
      </c>
      <c r="DI16" s="80">
        <f>'MOD Vectors ALL'!DI16*($E16=$F$1)</f>
        <v>0</v>
      </c>
      <c r="DJ16" s="80">
        <f>'MOD Vectors ALL'!DJ16*($E16=$F$1)</f>
        <v>0</v>
      </c>
      <c r="DK16" s="80">
        <f>'MOD Vectors ALL'!DK16*($E16=$F$1)</f>
        <v>0</v>
      </c>
      <c r="DL16" s="80">
        <f>'MOD Vectors ALL'!DL16*($E16=$F$1)</f>
        <v>0</v>
      </c>
      <c r="DM16" s="80">
        <f>'MOD Vectors ALL'!DM16*($E16=$F$1)</f>
        <v>0</v>
      </c>
      <c r="DN16" s="80">
        <f>'MOD Vectors ALL'!DN16*($E16=$F$1)</f>
        <v>0</v>
      </c>
      <c r="DO16" s="80">
        <f>'MOD Vectors ALL'!DO16*($E16=$F$1)</f>
        <v>0</v>
      </c>
      <c r="DP16" s="80">
        <f>'MOD Vectors ALL'!DP16*($E16=$F$1)</f>
        <v>0</v>
      </c>
      <c r="DQ16" s="80">
        <f>'MOD Vectors ALL'!DQ16*($E16=$F$1)</f>
        <v>0</v>
      </c>
    </row>
    <row r="17" spans="1:121" x14ac:dyDescent="0.2">
      <c r="A17">
        <v>76</v>
      </c>
      <c r="B17" t="s">
        <v>16</v>
      </c>
      <c r="C17" t="s">
        <v>369</v>
      </c>
      <c r="D17" t="s">
        <v>532</v>
      </c>
      <c r="E17" t="s">
        <v>25</v>
      </c>
      <c r="F17" t="s">
        <v>10</v>
      </c>
      <c r="G17">
        <v>0.551145</v>
      </c>
      <c r="H17">
        <v>0.45909800000000001</v>
      </c>
      <c r="I17" s="80">
        <f>'MOD Vectors ALL'!I17*($E17=$F$1)</f>
        <v>0</v>
      </c>
      <c r="J17" s="80">
        <f>'MOD Vectors ALL'!J17*($E17=$F$1)</f>
        <v>0</v>
      </c>
      <c r="K17" s="80">
        <f>'MOD Vectors ALL'!K17*($E17=$F$1)</f>
        <v>0</v>
      </c>
      <c r="L17" s="80">
        <f>'MOD Vectors ALL'!L17*($E17=$F$1)</f>
        <v>0</v>
      </c>
      <c r="M17" s="80">
        <f>'MOD Vectors ALL'!M17*($E17=$F$1)</f>
        <v>0</v>
      </c>
      <c r="N17" s="80">
        <f>'MOD Vectors ALL'!N17*($E17=$F$1)</f>
        <v>0</v>
      </c>
      <c r="O17" s="80">
        <f>'MOD Vectors ALL'!O17*($E17=$F$1)</f>
        <v>0</v>
      </c>
      <c r="P17" s="80">
        <f>'MOD Vectors ALL'!P17*($E17=$F$1)</f>
        <v>0</v>
      </c>
      <c r="Q17" s="80">
        <f>'MOD Vectors ALL'!Q17*($E17=$F$1)</f>
        <v>0</v>
      </c>
      <c r="R17" s="80">
        <f>'MOD Vectors ALL'!R17*($E17=$F$1)</f>
        <v>0</v>
      </c>
      <c r="S17" s="80">
        <f>'MOD Vectors ALL'!S17*($E17=$F$1)</f>
        <v>0</v>
      </c>
      <c r="T17" s="80">
        <f>'MOD Vectors ALL'!T17*($E17=$F$1)</f>
        <v>0</v>
      </c>
      <c r="U17" s="80">
        <f>'MOD Vectors ALL'!U17*($E17=$F$1)</f>
        <v>0</v>
      </c>
      <c r="V17" s="80">
        <f>'MOD Vectors ALL'!V17*($E17=$F$1)</f>
        <v>0</v>
      </c>
      <c r="W17" s="80">
        <f>'MOD Vectors ALL'!W17*($E17=$F$1)</f>
        <v>0</v>
      </c>
      <c r="X17" s="80">
        <f>'MOD Vectors ALL'!X17*($E17=$F$1)</f>
        <v>0</v>
      </c>
      <c r="Y17" s="80">
        <f>'MOD Vectors ALL'!Y17*($E17=$F$1)</f>
        <v>0</v>
      </c>
      <c r="Z17" s="80">
        <f>'MOD Vectors ALL'!Z17*($E17=$F$1)</f>
        <v>0</v>
      </c>
      <c r="AA17" s="80">
        <f>'MOD Vectors ALL'!AA17*($E17=$F$1)</f>
        <v>0</v>
      </c>
      <c r="AB17" s="80">
        <f>'MOD Vectors ALL'!AB17*($E17=$F$1)</f>
        <v>0</v>
      </c>
      <c r="AC17" s="80">
        <f>'MOD Vectors ALL'!AC17*($E17=$F$1)</f>
        <v>0</v>
      </c>
      <c r="AD17" s="80">
        <f>'MOD Vectors ALL'!AD17*($E17=$F$1)</f>
        <v>0</v>
      </c>
      <c r="AE17" s="80">
        <f>'MOD Vectors ALL'!AE17*($E17=$F$1)</f>
        <v>0</v>
      </c>
      <c r="AF17" s="80">
        <f>'MOD Vectors ALL'!AF17*($E17=$F$1)</f>
        <v>0</v>
      </c>
      <c r="AG17" s="80">
        <f>'MOD Vectors ALL'!AG17*($E17=$F$1)</f>
        <v>0</v>
      </c>
      <c r="AH17" s="80">
        <f>'MOD Vectors ALL'!AH17*($E17=$F$1)</f>
        <v>0</v>
      </c>
      <c r="AI17" s="80">
        <f>'MOD Vectors ALL'!AI17*($E17=$F$1)</f>
        <v>0</v>
      </c>
      <c r="AJ17" s="80">
        <f>'MOD Vectors ALL'!AJ17*($E17=$F$1)</f>
        <v>0</v>
      </c>
      <c r="AK17" s="80">
        <f>'MOD Vectors ALL'!AK17*($E17=$F$1)</f>
        <v>0</v>
      </c>
      <c r="AL17" s="80">
        <f>'MOD Vectors ALL'!AL17*($E17=$F$1)</f>
        <v>0</v>
      </c>
      <c r="AM17" s="80">
        <f>'MOD Vectors ALL'!AM17*($E17=$F$1)</f>
        <v>0</v>
      </c>
      <c r="AN17" s="80">
        <f>'MOD Vectors ALL'!AN17*($E17=$F$1)</f>
        <v>0</v>
      </c>
      <c r="AO17" s="80">
        <f>'MOD Vectors ALL'!AO17*($E17=$F$1)</f>
        <v>0</v>
      </c>
      <c r="AP17" s="80">
        <f>'MOD Vectors ALL'!AP17*($E17=$F$1)</f>
        <v>0</v>
      </c>
      <c r="AQ17" s="80">
        <f>'MOD Vectors ALL'!AQ17*($E17=$F$1)</f>
        <v>0</v>
      </c>
      <c r="AR17" s="80">
        <f>'MOD Vectors ALL'!AR17*($E17=$F$1)</f>
        <v>0</v>
      </c>
      <c r="AS17" s="80">
        <f>'MOD Vectors ALL'!AS17*($E17=$F$1)</f>
        <v>0</v>
      </c>
      <c r="AT17" s="80">
        <f>'MOD Vectors ALL'!AT17*($E17=$F$1)</f>
        <v>0</v>
      </c>
      <c r="AU17" s="80">
        <f>'MOD Vectors ALL'!AU17*($E17=$F$1)</f>
        <v>0</v>
      </c>
      <c r="AV17" s="80">
        <f>'MOD Vectors ALL'!AV17*($E17=$F$1)</f>
        <v>0</v>
      </c>
      <c r="AW17" s="80">
        <f>'MOD Vectors ALL'!AW17*($E17=$F$1)</f>
        <v>0</v>
      </c>
      <c r="AX17" s="80">
        <f>'MOD Vectors ALL'!AX17*($E17=$F$1)</f>
        <v>0</v>
      </c>
      <c r="AY17" s="80">
        <f>'MOD Vectors ALL'!AY17*($E17=$F$1)</f>
        <v>0</v>
      </c>
      <c r="AZ17" s="80">
        <f>'MOD Vectors ALL'!AZ17*($E17=$F$1)</f>
        <v>0</v>
      </c>
      <c r="BA17" s="80">
        <f>'MOD Vectors ALL'!BA17*($E17=$F$1)</f>
        <v>0</v>
      </c>
      <c r="BB17" s="80">
        <f>'MOD Vectors ALL'!BB17*($E17=$F$1)</f>
        <v>0</v>
      </c>
      <c r="BC17" s="80">
        <f>'MOD Vectors ALL'!BC17*($E17=$F$1)</f>
        <v>0</v>
      </c>
      <c r="BD17" s="80">
        <f>'MOD Vectors ALL'!BD17*($E17=$F$1)</f>
        <v>0</v>
      </c>
      <c r="BE17" s="80">
        <f>'MOD Vectors ALL'!BE17*($E17=$F$1)</f>
        <v>0</v>
      </c>
      <c r="BF17" s="80">
        <f>'MOD Vectors ALL'!BF17*($E17=$F$1)</f>
        <v>0</v>
      </c>
      <c r="BG17" s="80">
        <f>'MOD Vectors ALL'!BG17*($E17=$F$1)</f>
        <v>0</v>
      </c>
      <c r="BH17" s="80">
        <f>'MOD Vectors ALL'!BH17*($E17=$F$1)</f>
        <v>0</v>
      </c>
      <c r="BI17" s="80">
        <f>'MOD Vectors ALL'!BI17*($E17=$F$1)</f>
        <v>0</v>
      </c>
      <c r="BJ17" s="80">
        <f>'MOD Vectors ALL'!BJ17*($E17=$F$1)</f>
        <v>0</v>
      </c>
      <c r="BK17" s="80">
        <f>'MOD Vectors ALL'!BK17*($E17=$F$1)</f>
        <v>0</v>
      </c>
      <c r="BL17" s="80">
        <f>'MOD Vectors ALL'!BL17*($E17=$F$1)</f>
        <v>0</v>
      </c>
      <c r="BM17" s="80">
        <f>'MOD Vectors ALL'!BM17*($E17=$F$1)</f>
        <v>0</v>
      </c>
      <c r="BN17" s="80">
        <f>'MOD Vectors ALL'!BN17*($E17=$F$1)</f>
        <v>0</v>
      </c>
      <c r="BO17" s="80">
        <f>'MOD Vectors ALL'!BO17*($E17=$F$1)</f>
        <v>0</v>
      </c>
      <c r="BP17" s="80">
        <f>'MOD Vectors ALL'!BP17*($E17=$F$1)</f>
        <v>0</v>
      </c>
      <c r="BQ17" s="80">
        <f>'MOD Vectors ALL'!BQ17*($E17=$F$1)</f>
        <v>0</v>
      </c>
      <c r="BR17" s="80">
        <f>'MOD Vectors ALL'!BR17*($E17=$F$1)</f>
        <v>0</v>
      </c>
      <c r="BS17" s="80">
        <f>'MOD Vectors ALL'!BS17*($E17=$F$1)</f>
        <v>0</v>
      </c>
      <c r="BT17" s="80">
        <f>'MOD Vectors ALL'!BT17*($E17=$F$1)</f>
        <v>0</v>
      </c>
      <c r="BU17" s="80">
        <f>'MOD Vectors ALL'!BU17*($E17=$F$1)</f>
        <v>0</v>
      </c>
      <c r="BV17" s="80">
        <f>'MOD Vectors ALL'!BV17*($E17=$F$1)</f>
        <v>0</v>
      </c>
      <c r="BW17" s="80">
        <f>'MOD Vectors ALL'!BW17*($E17=$F$1)</f>
        <v>0</v>
      </c>
      <c r="BX17" s="80">
        <f>'MOD Vectors ALL'!BX17*($E17=$F$1)</f>
        <v>0</v>
      </c>
      <c r="BY17" s="80">
        <f>'MOD Vectors ALL'!BY17*($E17=$F$1)</f>
        <v>0</v>
      </c>
      <c r="BZ17" s="80">
        <f>'MOD Vectors ALL'!BZ17*($E17=$F$1)</f>
        <v>0</v>
      </c>
      <c r="CA17" s="80">
        <f>'MOD Vectors ALL'!CA17*($E17=$F$1)</f>
        <v>0</v>
      </c>
      <c r="CB17" s="80">
        <f>'MOD Vectors ALL'!CB17*($E17=$F$1)</f>
        <v>0</v>
      </c>
      <c r="CC17" s="80">
        <f>'MOD Vectors ALL'!CC17*($E17=$F$1)</f>
        <v>0</v>
      </c>
      <c r="CD17" s="80">
        <f>'MOD Vectors ALL'!CD17*($E17=$F$1)</f>
        <v>0</v>
      </c>
      <c r="CE17" s="80">
        <f>'MOD Vectors ALL'!CE17*($E17=$F$1)</f>
        <v>0</v>
      </c>
      <c r="CF17" s="80">
        <f>'MOD Vectors ALL'!CF17*($E17=$F$1)</f>
        <v>0</v>
      </c>
      <c r="CG17" s="80">
        <f>'MOD Vectors ALL'!CG17*($E17=$F$1)</f>
        <v>0</v>
      </c>
      <c r="CH17" s="80">
        <f>'MOD Vectors ALL'!CH17*($E17=$F$1)</f>
        <v>0</v>
      </c>
      <c r="CI17" s="80">
        <f>'MOD Vectors ALL'!CI17*($E17=$F$1)</f>
        <v>0</v>
      </c>
      <c r="CJ17" s="80">
        <f>'MOD Vectors ALL'!CJ17*($E17=$F$1)</f>
        <v>0</v>
      </c>
      <c r="CK17" s="80">
        <f>'MOD Vectors ALL'!CK17*($E17=$F$1)</f>
        <v>0</v>
      </c>
      <c r="CL17" s="80">
        <f>'MOD Vectors ALL'!CL17*($E17=$F$1)</f>
        <v>0</v>
      </c>
      <c r="CM17" s="80">
        <f>'MOD Vectors ALL'!CM17*($E17=$F$1)</f>
        <v>0</v>
      </c>
      <c r="CN17" s="80">
        <f>'MOD Vectors ALL'!CN17*($E17=$F$1)</f>
        <v>0</v>
      </c>
      <c r="CO17" s="80">
        <f>'MOD Vectors ALL'!CO17*($E17=$F$1)</f>
        <v>0</v>
      </c>
      <c r="CP17" s="80">
        <f>'MOD Vectors ALL'!CP17*($E17=$F$1)</f>
        <v>0</v>
      </c>
      <c r="CQ17" s="80">
        <f>'MOD Vectors ALL'!CQ17*($E17=$F$1)</f>
        <v>0</v>
      </c>
      <c r="CR17" s="80">
        <f>'MOD Vectors ALL'!CR17*($E17=$F$1)</f>
        <v>0</v>
      </c>
      <c r="CS17" s="80">
        <f>'MOD Vectors ALL'!CS17*($E17=$F$1)</f>
        <v>0</v>
      </c>
      <c r="CT17" s="80">
        <f>'MOD Vectors ALL'!CT17*($E17=$F$1)</f>
        <v>0</v>
      </c>
      <c r="CU17" s="80">
        <f>'MOD Vectors ALL'!CU17*($E17=$F$1)</f>
        <v>0</v>
      </c>
      <c r="CV17" s="80">
        <f>'MOD Vectors ALL'!CV17*($E17=$F$1)</f>
        <v>0</v>
      </c>
      <c r="CW17" s="80">
        <f>'MOD Vectors ALL'!CW17*($E17=$F$1)</f>
        <v>0</v>
      </c>
      <c r="CX17" s="80">
        <f>'MOD Vectors ALL'!CX17*($E17=$F$1)</f>
        <v>0</v>
      </c>
      <c r="CY17" s="80">
        <f>'MOD Vectors ALL'!CY17*($E17=$F$1)</f>
        <v>0</v>
      </c>
      <c r="CZ17" s="80">
        <f>'MOD Vectors ALL'!CZ17*($E17=$F$1)</f>
        <v>0</v>
      </c>
      <c r="DA17" s="80">
        <f>'MOD Vectors ALL'!DA17*($E17=$F$1)</f>
        <v>0</v>
      </c>
      <c r="DB17" s="80">
        <f>'MOD Vectors ALL'!DB17*($E17=$F$1)</f>
        <v>0</v>
      </c>
      <c r="DC17" s="80">
        <f>'MOD Vectors ALL'!DC17*($E17=$F$1)</f>
        <v>0</v>
      </c>
      <c r="DD17" s="80">
        <f>'MOD Vectors ALL'!DD17*($E17=$F$1)</f>
        <v>0</v>
      </c>
      <c r="DE17" s="80">
        <f>'MOD Vectors ALL'!DE17*($E17=$F$1)</f>
        <v>0</v>
      </c>
      <c r="DF17" s="80">
        <f>'MOD Vectors ALL'!DF17*($E17=$F$1)</f>
        <v>0</v>
      </c>
      <c r="DG17" s="80">
        <f>'MOD Vectors ALL'!DG17*($E17=$F$1)</f>
        <v>0</v>
      </c>
      <c r="DH17" s="80">
        <f>'MOD Vectors ALL'!DH17*($E17=$F$1)</f>
        <v>0</v>
      </c>
      <c r="DI17" s="80">
        <f>'MOD Vectors ALL'!DI17*($E17=$F$1)</f>
        <v>0</v>
      </c>
      <c r="DJ17" s="80">
        <f>'MOD Vectors ALL'!DJ17*($E17=$F$1)</f>
        <v>0</v>
      </c>
      <c r="DK17" s="80">
        <f>'MOD Vectors ALL'!DK17*($E17=$F$1)</f>
        <v>0</v>
      </c>
      <c r="DL17" s="80">
        <f>'MOD Vectors ALL'!DL17*($E17=$F$1)</f>
        <v>0</v>
      </c>
      <c r="DM17" s="80">
        <f>'MOD Vectors ALL'!DM17*($E17=$F$1)</f>
        <v>0</v>
      </c>
      <c r="DN17" s="80">
        <f>'MOD Vectors ALL'!DN17*($E17=$F$1)</f>
        <v>0</v>
      </c>
      <c r="DO17" s="80">
        <f>'MOD Vectors ALL'!DO17*($E17=$F$1)</f>
        <v>0</v>
      </c>
      <c r="DP17" s="80">
        <f>'MOD Vectors ALL'!DP17*($E17=$F$1)</f>
        <v>0</v>
      </c>
      <c r="DQ17" s="80">
        <f>'MOD Vectors ALL'!DQ17*($E17=$F$1)</f>
        <v>0</v>
      </c>
    </row>
    <row r="18" spans="1:121" x14ac:dyDescent="0.2">
      <c r="A18">
        <v>77</v>
      </c>
      <c r="B18" t="s">
        <v>16</v>
      </c>
      <c r="C18" t="s">
        <v>369</v>
      </c>
      <c r="D18" t="s">
        <v>532</v>
      </c>
      <c r="E18" t="s">
        <v>25</v>
      </c>
      <c r="F18" t="s">
        <v>11</v>
      </c>
      <c r="G18">
        <v>0.48457499999999998</v>
      </c>
      <c r="H18">
        <v>0.68354499999999996</v>
      </c>
      <c r="I18" s="80">
        <f>'MOD Vectors ALL'!I18*($E18=$F$1)</f>
        <v>0</v>
      </c>
      <c r="J18" s="80">
        <f>'MOD Vectors ALL'!J18*($E18=$F$1)</f>
        <v>0</v>
      </c>
      <c r="K18" s="80">
        <f>'MOD Vectors ALL'!K18*($E18=$F$1)</f>
        <v>0</v>
      </c>
      <c r="L18" s="80">
        <f>'MOD Vectors ALL'!L18*($E18=$F$1)</f>
        <v>0</v>
      </c>
      <c r="M18" s="80">
        <f>'MOD Vectors ALL'!M18*($E18=$F$1)</f>
        <v>0</v>
      </c>
      <c r="N18" s="80">
        <f>'MOD Vectors ALL'!N18*($E18=$F$1)</f>
        <v>0</v>
      </c>
      <c r="O18" s="80">
        <f>'MOD Vectors ALL'!O18*($E18=$F$1)</f>
        <v>0</v>
      </c>
      <c r="P18" s="80">
        <f>'MOD Vectors ALL'!P18*($E18=$F$1)</f>
        <v>0</v>
      </c>
      <c r="Q18" s="80">
        <f>'MOD Vectors ALL'!Q18*($E18=$F$1)</f>
        <v>0</v>
      </c>
      <c r="R18" s="80">
        <f>'MOD Vectors ALL'!R18*($E18=$F$1)</f>
        <v>0</v>
      </c>
      <c r="S18" s="80">
        <f>'MOD Vectors ALL'!S18*($E18=$F$1)</f>
        <v>0</v>
      </c>
      <c r="T18" s="80">
        <f>'MOD Vectors ALL'!T18*($E18=$F$1)</f>
        <v>0</v>
      </c>
      <c r="U18" s="80">
        <f>'MOD Vectors ALL'!U18*($E18=$F$1)</f>
        <v>0</v>
      </c>
      <c r="V18" s="80">
        <f>'MOD Vectors ALL'!V18*($E18=$F$1)</f>
        <v>0</v>
      </c>
      <c r="W18" s="80">
        <f>'MOD Vectors ALL'!W18*($E18=$F$1)</f>
        <v>0</v>
      </c>
      <c r="X18" s="80">
        <f>'MOD Vectors ALL'!X18*($E18=$F$1)</f>
        <v>0</v>
      </c>
      <c r="Y18" s="80">
        <f>'MOD Vectors ALL'!Y18*($E18=$F$1)</f>
        <v>0</v>
      </c>
      <c r="Z18" s="80">
        <f>'MOD Vectors ALL'!Z18*($E18=$F$1)</f>
        <v>0</v>
      </c>
      <c r="AA18" s="80">
        <f>'MOD Vectors ALL'!AA18*($E18=$F$1)</f>
        <v>0</v>
      </c>
      <c r="AB18" s="80">
        <f>'MOD Vectors ALL'!AB18*($E18=$F$1)</f>
        <v>0</v>
      </c>
      <c r="AC18" s="80">
        <f>'MOD Vectors ALL'!AC18*($E18=$F$1)</f>
        <v>0</v>
      </c>
      <c r="AD18" s="80">
        <f>'MOD Vectors ALL'!AD18*($E18=$F$1)</f>
        <v>0</v>
      </c>
      <c r="AE18" s="80">
        <f>'MOD Vectors ALL'!AE18*($E18=$F$1)</f>
        <v>0</v>
      </c>
      <c r="AF18" s="80">
        <f>'MOD Vectors ALL'!AF18*($E18=$F$1)</f>
        <v>0</v>
      </c>
      <c r="AG18" s="80">
        <f>'MOD Vectors ALL'!AG18*($E18=$F$1)</f>
        <v>0</v>
      </c>
      <c r="AH18" s="80">
        <f>'MOD Vectors ALL'!AH18*($E18=$F$1)</f>
        <v>0</v>
      </c>
      <c r="AI18" s="80">
        <f>'MOD Vectors ALL'!AI18*($E18=$F$1)</f>
        <v>0</v>
      </c>
      <c r="AJ18" s="80">
        <f>'MOD Vectors ALL'!AJ18*($E18=$F$1)</f>
        <v>0</v>
      </c>
      <c r="AK18" s="80">
        <f>'MOD Vectors ALL'!AK18*($E18=$F$1)</f>
        <v>0</v>
      </c>
      <c r="AL18" s="80">
        <f>'MOD Vectors ALL'!AL18*($E18=$F$1)</f>
        <v>0</v>
      </c>
      <c r="AM18" s="80">
        <f>'MOD Vectors ALL'!AM18*($E18=$F$1)</f>
        <v>0</v>
      </c>
      <c r="AN18" s="80">
        <f>'MOD Vectors ALL'!AN18*($E18=$F$1)</f>
        <v>0</v>
      </c>
      <c r="AO18" s="80">
        <f>'MOD Vectors ALL'!AO18*($E18=$F$1)</f>
        <v>0</v>
      </c>
      <c r="AP18" s="80">
        <f>'MOD Vectors ALL'!AP18*($E18=$F$1)</f>
        <v>0</v>
      </c>
      <c r="AQ18" s="80">
        <f>'MOD Vectors ALL'!AQ18*($E18=$F$1)</f>
        <v>0</v>
      </c>
      <c r="AR18" s="80">
        <f>'MOD Vectors ALL'!AR18*($E18=$F$1)</f>
        <v>0</v>
      </c>
      <c r="AS18" s="80">
        <f>'MOD Vectors ALL'!AS18*($E18=$F$1)</f>
        <v>0</v>
      </c>
      <c r="AT18" s="80">
        <f>'MOD Vectors ALL'!AT18*($E18=$F$1)</f>
        <v>0</v>
      </c>
      <c r="AU18" s="80">
        <f>'MOD Vectors ALL'!AU18*($E18=$F$1)</f>
        <v>0</v>
      </c>
      <c r="AV18" s="80">
        <f>'MOD Vectors ALL'!AV18*($E18=$F$1)</f>
        <v>0</v>
      </c>
      <c r="AW18" s="80">
        <f>'MOD Vectors ALL'!AW18*($E18=$F$1)</f>
        <v>0</v>
      </c>
      <c r="AX18" s="80">
        <f>'MOD Vectors ALL'!AX18*($E18=$F$1)</f>
        <v>0</v>
      </c>
      <c r="AY18" s="80">
        <f>'MOD Vectors ALL'!AY18*($E18=$F$1)</f>
        <v>0</v>
      </c>
      <c r="AZ18" s="80">
        <f>'MOD Vectors ALL'!AZ18*($E18=$F$1)</f>
        <v>0</v>
      </c>
      <c r="BA18" s="80">
        <f>'MOD Vectors ALL'!BA18*($E18=$F$1)</f>
        <v>0</v>
      </c>
      <c r="BB18" s="80">
        <f>'MOD Vectors ALL'!BB18*($E18=$F$1)</f>
        <v>0</v>
      </c>
      <c r="BC18" s="80">
        <f>'MOD Vectors ALL'!BC18*($E18=$F$1)</f>
        <v>0</v>
      </c>
      <c r="BD18" s="80">
        <f>'MOD Vectors ALL'!BD18*($E18=$F$1)</f>
        <v>0</v>
      </c>
      <c r="BE18" s="80">
        <f>'MOD Vectors ALL'!BE18*($E18=$F$1)</f>
        <v>0</v>
      </c>
      <c r="BF18" s="80">
        <f>'MOD Vectors ALL'!BF18*($E18=$F$1)</f>
        <v>0</v>
      </c>
      <c r="BG18" s="80">
        <f>'MOD Vectors ALL'!BG18*($E18=$F$1)</f>
        <v>0</v>
      </c>
      <c r="BH18" s="80">
        <f>'MOD Vectors ALL'!BH18*($E18=$F$1)</f>
        <v>0</v>
      </c>
      <c r="BI18" s="80">
        <f>'MOD Vectors ALL'!BI18*($E18=$F$1)</f>
        <v>0</v>
      </c>
      <c r="BJ18" s="80">
        <f>'MOD Vectors ALL'!BJ18*($E18=$F$1)</f>
        <v>0</v>
      </c>
      <c r="BK18" s="80">
        <f>'MOD Vectors ALL'!BK18*($E18=$F$1)</f>
        <v>0</v>
      </c>
      <c r="BL18" s="80">
        <f>'MOD Vectors ALL'!BL18*($E18=$F$1)</f>
        <v>0</v>
      </c>
      <c r="BM18" s="80">
        <f>'MOD Vectors ALL'!BM18*($E18=$F$1)</f>
        <v>0</v>
      </c>
      <c r="BN18" s="80">
        <f>'MOD Vectors ALL'!BN18*($E18=$F$1)</f>
        <v>0</v>
      </c>
      <c r="BO18" s="80">
        <f>'MOD Vectors ALL'!BO18*($E18=$F$1)</f>
        <v>0</v>
      </c>
      <c r="BP18" s="80">
        <f>'MOD Vectors ALL'!BP18*($E18=$F$1)</f>
        <v>0</v>
      </c>
      <c r="BQ18" s="80">
        <f>'MOD Vectors ALL'!BQ18*($E18=$F$1)</f>
        <v>0</v>
      </c>
      <c r="BR18" s="80">
        <f>'MOD Vectors ALL'!BR18*($E18=$F$1)</f>
        <v>0</v>
      </c>
      <c r="BS18" s="80">
        <f>'MOD Vectors ALL'!BS18*($E18=$F$1)</f>
        <v>0</v>
      </c>
      <c r="BT18" s="80">
        <f>'MOD Vectors ALL'!BT18*($E18=$F$1)</f>
        <v>0</v>
      </c>
      <c r="BU18" s="80">
        <f>'MOD Vectors ALL'!BU18*($E18=$F$1)</f>
        <v>0</v>
      </c>
      <c r="BV18" s="80">
        <f>'MOD Vectors ALL'!BV18*($E18=$F$1)</f>
        <v>0</v>
      </c>
      <c r="BW18" s="80">
        <f>'MOD Vectors ALL'!BW18*($E18=$F$1)</f>
        <v>0</v>
      </c>
      <c r="BX18" s="80">
        <f>'MOD Vectors ALL'!BX18*($E18=$F$1)</f>
        <v>0</v>
      </c>
      <c r="BY18" s="80">
        <f>'MOD Vectors ALL'!BY18*($E18=$F$1)</f>
        <v>0</v>
      </c>
      <c r="BZ18" s="80">
        <f>'MOD Vectors ALL'!BZ18*($E18=$F$1)</f>
        <v>0</v>
      </c>
      <c r="CA18" s="80">
        <f>'MOD Vectors ALL'!CA18*($E18=$F$1)</f>
        <v>0</v>
      </c>
      <c r="CB18" s="80">
        <f>'MOD Vectors ALL'!CB18*($E18=$F$1)</f>
        <v>0</v>
      </c>
      <c r="CC18" s="80">
        <f>'MOD Vectors ALL'!CC18*($E18=$F$1)</f>
        <v>0</v>
      </c>
      <c r="CD18" s="80">
        <f>'MOD Vectors ALL'!CD18*($E18=$F$1)</f>
        <v>0</v>
      </c>
      <c r="CE18" s="80">
        <f>'MOD Vectors ALL'!CE18*($E18=$F$1)</f>
        <v>0</v>
      </c>
      <c r="CF18" s="80">
        <f>'MOD Vectors ALL'!CF18*($E18=$F$1)</f>
        <v>0</v>
      </c>
      <c r="CG18" s="80">
        <f>'MOD Vectors ALL'!CG18*($E18=$F$1)</f>
        <v>0</v>
      </c>
      <c r="CH18" s="80">
        <f>'MOD Vectors ALL'!CH18*($E18=$F$1)</f>
        <v>0</v>
      </c>
      <c r="CI18" s="80">
        <f>'MOD Vectors ALL'!CI18*($E18=$F$1)</f>
        <v>0</v>
      </c>
      <c r="CJ18" s="80">
        <f>'MOD Vectors ALL'!CJ18*($E18=$F$1)</f>
        <v>0</v>
      </c>
      <c r="CK18" s="80">
        <f>'MOD Vectors ALL'!CK18*($E18=$F$1)</f>
        <v>0</v>
      </c>
      <c r="CL18" s="80">
        <f>'MOD Vectors ALL'!CL18*($E18=$F$1)</f>
        <v>0</v>
      </c>
      <c r="CM18" s="80">
        <f>'MOD Vectors ALL'!CM18*($E18=$F$1)</f>
        <v>0</v>
      </c>
      <c r="CN18" s="80">
        <f>'MOD Vectors ALL'!CN18*($E18=$F$1)</f>
        <v>0</v>
      </c>
      <c r="CO18" s="80">
        <f>'MOD Vectors ALL'!CO18*($E18=$F$1)</f>
        <v>0</v>
      </c>
      <c r="CP18" s="80">
        <f>'MOD Vectors ALL'!CP18*($E18=$F$1)</f>
        <v>0</v>
      </c>
      <c r="CQ18" s="80">
        <f>'MOD Vectors ALL'!CQ18*($E18=$F$1)</f>
        <v>0</v>
      </c>
      <c r="CR18" s="80">
        <f>'MOD Vectors ALL'!CR18*($E18=$F$1)</f>
        <v>0</v>
      </c>
      <c r="CS18" s="80">
        <f>'MOD Vectors ALL'!CS18*($E18=$F$1)</f>
        <v>0</v>
      </c>
      <c r="CT18" s="80">
        <f>'MOD Vectors ALL'!CT18*($E18=$F$1)</f>
        <v>0</v>
      </c>
      <c r="CU18" s="80">
        <f>'MOD Vectors ALL'!CU18*($E18=$F$1)</f>
        <v>0</v>
      </c>
      <c r="CV18" s="80">
        <f>'MOD Vectors ALL'!CV18*($E18=$F$1)</f>
        <v>0</v>
      </c>
      <c r="CW18" s="80">
        <f>'MOD Vectors ALL'!CW18*($E18=$F$1)</f>
        <v>0</v>
      </c>
      <c r="CX18" s="80">
        <f>'MOD Vectors ALL'!CX18*($E18=$F$1)</f>
        <v>0</v>
      </c>
      <c r="CY18" s="80">
        <f>'MOD Vectors ALL'!CY18*($E18=$F$1)</f>
        <v>0</v>
      </c>
      <c r="CZ18" s="80">
        <f>'MOD Vectors ALL'!CZ18*($E18=$F$1)</f>
        <v>0</v>
      </c>
      <c r="DA18" s="80">
        <f>'MOD Vectors ALL'!DA18*($E18=$F$1)</f>
        <v>0</v>
      </c>
      <c r="DB18" s="80">
        <f>'MOD Vectors ALL'!DB18*($E18=$F$1)</f>
        <v>0</v>
      </c>
      <c r="DC18" s="80">
        <f>'MOD Vectors ALL'!DC18*($E18=$F$1)</f>
        <v>0</v>
      </c>
      <c r="DD18" s="80">
        <f>'MOD Vectors ALL'!DD18*($E18=$F$1)</f>
        <v>0</v>
      </c>
      <c r="DE18" s="80">
        <f>'MOD Vectors ALL'!DE18*($E18=$F$1)</f>
        <v>0</v>
      </c>
      <c r="DF18" s="80">
        <f>'MOD Vectors ALL'!DF18*($E18=$F$1)</f>
        <v>0</v>
      </c>
      <c r="DG18" s="80">
        <f>'MOD Vectors ALL'!DG18*($E18=$F$1)</f>
        <v>0</v>
      </c>
      <c r="DH18" s="80">
        <f>'MOD Vectors ALL'!DH18*($E18=$F$1)</f>
        <v>0</v>
      </c>
      <c r="DI18" s="80">
        <f>'MOD Vectors ALL'!DI18*($E18=$F$1)</f>
        <v>0</v>
      </c>
      <c r="DJ18" s="80">
        <f>'MOD Vectors ALL'!DJ18*($E18=$F$1)</f>
        <v>0</v>
      </c>
      <c r="DK18" s="80">
        <f>'MOD Vectors ALL'!DK18*($E18=$F$1)</f>
        <v>0</v>
      </c>
      <c r="DL18" s="80">
        <f>'MOD Vectors ALL'!DL18*($E18=$F$1)</f>
        <v>0</v>
      </c>
      <c r="DM18" s="80">
        <f>'MOD Vectors ALL'!DM18*($E18=$F$1)</f>
        <v>0</v>
      </c>
      <c r="DN18" s="80">
        <f>'MOD Vectors ALL'!DN18*($E18=$F$1)</f>
        <v>0</v>
      </c>
      <c r="DO18" s="80">
        <f>'MOD Vectors ALL'!DO18*($E18=$F$1)</f>
        <v>0</v>
      </c>
      <c r="DP18" s="80">
        <f>'MOD Vectors ALL'!DP18*($E18=$F$1)</f>
        <v>0</v>
      </c>
      <c r="DQ18" s="80">
        <f>'MOD Vectors ALL'!DQ18*($E18=$F$1)</f>
        <v>0</v>
      </c>
    </row>
    <row r="19" spans="1:121" x14ac:dyDescent="0.2">
      <c r="A19">
        <v>78</v>
      </c>
      <c r="B19" t="s">
        <v>16</v>
      </c>
      <c r="C19" t="s">
        <v>369</v>
      </c>
      <c r="D19" t="s">
        <v>532</v>
      </c>
      <c r="E19" t="s">
        <v>25</v>
      </c>
      <c r="F19" t="s">
        <v>12</v>
      </c>
      <c r="G19">
        <v>0.47259000000000001</v>
      </c>
      <c r="H19">
        <v>0.77804300000000004</v>
      </c>
      <c r="I19" s="80">
        <f>'MOD Vectors ALL'!I19*($E19=$F$1)</f>
        <v>0</v>
      </c>
      <c r="J19" s="80">
        <f>'MOD Vectors ALL'!J19*($E19=$F$1)</f>
        <v>0</v>
      </c>
      <c r="K19" s="80">
        <f>'MOD Vectors ALL'!K19*($E19=$F$1)</f>
        <v>0</v>
      </c>
      <c r="L19" s="80">
        <f>'MOD Vectors ALL'!L19*($E19=$F$1)</f>
        <v>0</v>
      </c>
      <c r="M19" s="80">
        <f>'MOD Vectors ALL'!M19*($E19=$F$1)</f>
        <v>0</v>
      </c>
      <c r="N19" s="80">
        <f>'MOD Vectors ALL'!N19*($E19=$F$1)</f>
        <v>0</v>
      </c>
      <c r="O19" s="80">
        <f>'MOD Vectors ALL'!O19*($E19=$F$1)</f>
        <v>0</v>
      </c>
      <c r="P19" s="80">
        <f>'MOD Vectors ALL'!P19*($E19=$F$1)</f>
        <v>0</v>
      </c>
      <c r="Q19" s="80">
        <f>'MOD Vectors ALL'!Q19*($E19=$F$1)</f>
        <v>0</v>
      </c>
      <c r="R19" s="80">
        <f>'MOD Vectors ALL'!R19*($E19=$F$1)</f>
        <v>0</v>
      </c>
      <c r="S19" s="80">
        <f>'MOD Vectors ALL'!S19*($E19=$F$1)</f>
        <v>0</v>
      </c>
      <c r="T19" s="80">
        <f>'MOD Vectors ALL'!T19*($E19=$F$1)</f>
        <v>0</v>
      </c>
      <c r="U19" s="80">
        <f>'MOD Vectors ALL'!U19*($E19=$F$1)</f>
        <v>0</v>
      </c>
      <c r="V19" s="80">
        <f>'MOD Vectors ALL'!V19*($E19=$F$1)</f>
        <v>0</v>
      </c>
      <c r="W19" s="80">
        <f>'MOD Vectors ALL'!W19*($E19=$F$1)</f>
        <v>0</v>
      </c>
      <c r="X19" s="80">
        <f>'MOD Vectors ALL'!X19*($E19=$F$1)</f>
        <v>0</v>
      </c>
      <c r="Y19" s="80">
        <f>'MOD Vectors ALL'!Y19*($E19=$F$1)</f>
        <v>0</v>
      </c>
      <c r="Z19" s="80">
        <f>'MOD Vectors ALL'!Z19*($E19=$F$1)</f>
        <v>0</v>
      </c>
      <c r="AA19" s="80">
        <f>'MOD Vectors ALL'!AA19*($E19=$F$1)</f>
        <v>0</v>
      </c>
      <c r="AB19" s="80">
        <f>'MOD Vectors ALL'!AB19*($E19=$F$1)</f>
        <v>0</v>
      </c>
      <c r="AC19" s="80">
        <f>'MOD Vectors ALL'!AC19*($E19=$F$1)</f>
        <v>0</v>
      </c>
      <c r="AD19" s="80">
        <f>'MOD Vectors ALL'!AD19*($E19=$F$1)</f>
        <v>0</v>
      </c>
      <c r="AE19" s="80">
        <f>'MOD Vectors ALL'!AE19*($E19=$F$1)</f>
        <v>0</v>
      </c>
      <c r="AF19" s="80">
        <f>'MOD Vectors ALL'!AF19*($E19=$F$1)</f>
        <v>0</v>
      </c>
      <c r="AG19" s="80">
        <f>'MOD Vectors ALL'!AG19*($E19=$F$1)</f>
        <v>0</v>
      </c>
      <c r="AH19" s="80">
        <f>'MOD Vectors ALL'!AH19*($E19=$F$1)</f>
        <v>0</v>
      </c>
      <c r="AI19" s="80">
        <f>'MOD Vectors ALL'!AI19*($E19=$F$1)</f>
        <v>0</v>
      </c>
      <c r="AJ19" s="80">
        <f>'MOD Vectors ALL'!AJ19*($E19=$F$1)</f>
        <v>0</v>
      </c>
      <c r="AK19" s="80">
        <f>'MOD Vectors ALL'!AK19*($E19=$F$1)</f>
        <v>0</v>
      </c>
      <c r="AL19" s="80">
        <f>'MOD Vectors ALL'!AL19*($E19=$F$1)</f>
        <v>0</v>
      </c>
      <c r="AM19" s="80">
        <f>'MOD Vectors ALL'!AM19*($E19=$F$1)</f>
        <v>0</v>
      </c>
      <c r="AN19" s="80">
        <f>'MOD Vectors ALL'!AN19*($E19=$F$1)</f>
        <v>0</v>
      </c>
      <c r="AO19" s="80">
        <f>'MOD Vectors ALL'!AO19*($E19=$F$1)</f>
        <v>0</v>
      </c>
      <c r="AP19" s="80">
        <f>'MOD Vectors ALL'!AP19*($E19=$F$1)</f>
        <v>0</v>
      </c>
      <c r="AQ19" s="80">
        <f>'MOD Vectors ALL'!AQ19*($E19=$F$1)</f>
        <v>0</v>
      </c>
      <c r="AR19" s="80">
        <f>'MOD Vectors ALL'!AR19*($E19=$F$1)</f>
        <v>0</v>
      </c>
      <c r="AS19" s="80">
        <f>'MOD Vectors ALL'!AS19*($E19=$F$1)</f>
        <v>0</v>
      </c>
      <c r="AT19" s="80">
        <f>'MOD Vectors ALL'!AT19*($E19=$F$1)</f>
        <v>0</v>
      </c>
      <c r="AU19" s="80">
        <f>'MOD Vectors ALL'!AU19*($E19=$F$1)</f>
        <v>0</v>
      </c>
      <c r="AV19" s="80">
        <f>'MOD Vectors ALL'!AV19*($E19=$F$1)</f>
        <v>0</v>
      </c>
      <c r="AW19" s="80">
        <f>'MOD Vectors ALL'!AW19*($E19=$F$1)</f>
        <v>0</v>
      </c>
      <c r="AX19" s="80">
        <f>'MOD Vectors ALL'!AX19*($E19=$F$1)</f>
        <v>0</v>
      </c>
      <c r="AY19" s="80">
        <f>'MOD Vectors ALL'!AY19*($E19=$F$1)</f>
        <v>0</v>
      </c>
      <c r="AZ19" s="80">
        <f>'MOD Vectors ALL'!AZ19*($E19=$F$1)</f>
        <v>0</v>
      </c>
      <c r="BA19" s="80">
        <f>'MOD Vectors ALL'!BA19*($E19=$F$1)</f>
        <v>0</v>
      </c>
      <c r="BB19" s="80">
        <f>'MOD Vectors ALL'!BB19*($E19=$F$1)</f>
        <v>0</v>
      </c>
      <c r="BC19" s="80">
        <f>'MOD Vectors ALL'!BC19*($E19=$F$1)</f>
        <v>0</v>
      </c>
      <c r="BD19" s="80">
        <f>'MOD Vectors ALL'!BD19*($E19=$F$1)</f>
        <v>0</v>
      </c>
      <c r="BE19" s="80">
        <f>'MOD Vectors ALL'!BE19*($E19=$F$1)</f>
        <v>0</v>
      </c>
      <c r="BF19" s="80">
        <f>'MOD Vectors ALL'!BF19*($E19=$F$1)</f>
        <v>0</v>
      </c>
      <c r="BG19" s="80">
        <f>'MOD Vectors ALL'!BG19*($E19=$F$1)</f>
        <v>0</v>
      </c>
      <c r="BH19" s="80">
        <f>'MOD Vectors ALL'!BH19*($E19=$F$1)</f>
        <v>0</v>
      </c>
      <c r="BI19" s="80">
        <f>'MOD Vectors ALL'!BI19*($E19=$F$1)</f>
        <v>0</v>
      </c>
      <c r="BJ19" s="80">
        <f>'MOD Vectors ALL'!BJ19*($E19=$F$1)</f>
        <v>0</v>
      </c>
      <c r="BK19" s="80">
        <f>'MOD Vectors ALL'!BK19*($E19=$F$1)</f>
        <v>0</v>
      </c>
      <c r="BL19" s="80">
        <f>'MOD Vectors ALL'!BL19*($E19=$F$1)</f>
        <v>0</v>
      </c>
      <c r="BM19" s="80">
        <f>'MOD Vectors ALL'!BM19*($E19=$F$1)</f>
        <v>0</v>
      </c>
      <c r="BN19" s="80">
        <f>'MOD Vectors ALL'!BN19*($E19=$F$1)</f>
        <v>0</v>
      </c>
      <c r="BO19" s="80">
        <f>'MOD Vectors ALL'!BO19*($E19=$F$1)</f>
        <v>0</v>
      </c>
      <c r="BP19" s="80">
        <f>'MOD Vectors ALL'!BP19*($E19=$F$1)</f>
        <v>0</v>
      </c>
      <c r="BQ19" s="80">
        <f>'MOD Vectors ALL'!BQ19*($E19=$F$1)</f>
        <v>0</v>
      </c>
      <c r="BR19" s="80">
        <f>'MOD Vectors ALL'!BR19*($E19=$F$1)</f>
        <v>0</v>
      </c>
      <c r="BS19" s="80">
        <f>'MOD Vectors ALL'!BS19*($E19=$F$1)</f>
        <v>0</v>
      </c>
      <c r="BT19" s="80">
        <f>'MOD Vectors ALL'!BT19*($E19=$F$1)</f>
        <v>0</v>
      </c>
      <c r="BU19" s="80">
        <f>'MOD Vectors ALL'!BU19*($E19=$F$1)</f>
        <v>0</v>
      </c>
      <c r="BV19" s="80">
        <f>'MOD Vectors ALL'!BV19*($E19=$F$1)</f>
        <v>0</v>
      </c>
      <c r="BW19" s="80">
        <f>'MOD Vectors ALL'!BW19*($E19=$F$1)</f>
        <v>0</v>
      </c>
      <c r="BX19" s="80">
        <f>'MOD Vectors ALL'!BX19*($E19=$F$1)</f>
        <v>0</v>
      </c>
      <c r="BY19" s="80">
        <f>'MOD Vectors ALL'!BY19*($E19=$F$1)</f>
        <v>0</v>
      </c>
      <c r="BZ19" s="80">
        <f>'MOD Vectors ALL'!BZ19*($E19=$F$1)</f>
        <v>0</v>
      </c>
      <c r="CA19" s="80">
        <f>'MOD Vectors ALL'!CA19*($E19=$F$1)</f>
        <v>0</v>
      </c>
      <c r="CB19" s="80">
        <f>'MOD Vectors ALL'!CB19*($E19=$F$1)</f>
        <v>0</v>
      </c>
      <c r="CC19" s="80">
        <f>'MOD Vectors ALL'!CC19*($E19=$F$1)</f>
        <v>0</v>
      </c>
      <c r="CD19" s="80">
        <f>'MOD Vectors ALL'!CD19*($E19=$F$1)</f>
        <v>0</v>
      </c>
      <c r="CE19" s="80">
        <f>'MOD Vectors ALL'!CE19*($E19=$F$1)</f>
        <v>0</v>
      </c>
      <c r="CF19" s="80">
        <f>'MOD Vectors ALL'!CF19*($E19=$F$1)</f>
        <v>0</v>
      </c>
      <c r="CG19" s="80">
        <f>'MOD Vectors ALL'!CG19*($E19=$F$1)</f>
        <v>0</v>
      </c>
      <c r="CH19" s="80">
        <f>'MOD Vectors ALL'!CH19*($E19=$F$1)</f>
        <v>0</v>
      </c>
      <c r="CI19" s="80">
        <f>'MOD Vectors ALL'!CI19*($E19=$F$1)</f>
        <v>0</v>
      </c>
      <c r="CJ19" s="80">
        <f>'MOD Vectors ALL'!CJ19*($E19=$F$1)</f>
        <v>0</v>
      </c>
      <c r="CK19" s="80">
        <f>'MOD Vectors ALL'!CK19*($E19=$F$1)</f>
        <v>0</v>
      </c>
      <c r="CL19" s="80">
        <f>'MOD Vectors ALL'!CL19*($E19=$F$1)</f>
        <v>0</v>
      </c>
      <c r="CM19" s="80">
        <f>'MOD Vectors ALL'!CM19*($E19=$F$1)</f>
        <v>0</v>
      </c>
      <c r="CN19" s="80">
        <f>'MOD Vectors ALL'!CN19*($E19=$F$1)</f>
        <v>0</v>
      </c>
      <c r="CO19" s="80">
        <f>'MOD Vectors ALL'!CO19*($E19=$F$1)</f>
        <v>0</v>
      </c>
      <c r="CP19" s="80">
        <f>'MOD Vectors ALL'!CP19*($E19=$F$1)</f>
        <v>0</v>
      </c>
      <c r="CQ19" s="80">
        <f>'MOD Vectors ALL'!CQ19*($E19=$F$1)</f>
        <v>0</v>
      </c>
      <c r="CR19" s="80">
        <f>'MOD Vectors ALL'!CR19*($E19=$F$1)</f>
        <v>0</v>
      </c>
      <c r="CS19" s="80">
        <f>'MOD Vectors ALL'!CS19*($E19=$F$1)</f>
        <v>0</v>
      </c>
      <c r="CT19" s="80">
        <f>'MOD Vectors ALL'!CT19*($E19=$F$1)</f>
        <v>0</v>
      </c>
      <c r="CU19" s="80">
        <f>'MOD Vectors ALL'!CU19*($E19=$F$1)</f>
        <v>0</v>
      </c>
      <c r="CV19" s="80">
        <f>'MOD Vectors ALL'!CV19*($E19=$F$1)</f>
        <v>0</v>
      </c>
      <c r="CW19" s="80">
        <f>'MOD Vectors ALL'!CW19*($E19=$F$1)</f>
        <v>0</v>
      </c>
      <c r="CX19" s="80">
        <f>'MOD Vectors ALL'!CX19*($E19=$F$1)</f>
        <v>0</v>
      </c>
      <c r="CY19" s="80">
        <f>'MOD Vectors ALL'!CY19*($E19=$F$1)</f>
        <v>0</v>
      </c>
      <c r="CZ19" s="80">
        <f>'MOD Vectors ALL'!CZ19*($E19=$F$1)</f>
        <v>0</v>
      </c>
      <c r="DA19" s="80">
        <f>'MOD Vectors ALL'!DA19*($E19=$F$1)</f>
        <v>0</v>
      </c>
      <c r="DB19" s="80">
        <f>'MOD Vectors ALL'!DB19*($E19=$F$1)</f>
        <v>0</v>
      </c>
      <c r="DC19" s="80">
        <f>'MOD Vectors ALL'!DC19*($E19=$F$1)</f>
        <v>0</v>
      </c>
      <c r="DD19" s="80">
        <f>'MOD Vectors ALL'!DD19*($E19=$F$1)</f>
        <v>0</v>
      </c>
      <c r="DE19" s="80">
        <f>'MOD Vectors ALL'!DE19*($E19=$F$1)</f>
        <v>0</v>
      </c>
      <c r="DF19" s="80">
        <f>'MOD Vectors ALL'!DF19*($E19=$F$1)</f>
        <v>0</v>
      </c>
      <c r="DG19" s="80">
        <f>'MOD Vectors ALL'!DG19*($E19=$F$1)</f>
        <v>0</v>
      </c>
      <c r="DH19" s="80">
        <f>'MOD Vectors ALL'!DH19*($E19=$F$1)</f>
        <v>0</v>
      </c>
      <c r="DI19" s="80">
        <f>'MOD Vectors ALL'!DI19*($E19=$F$1)</f>
        <v>0</v>
      </c>
      <c r="DJ19" s="80">
        <f>'MOD Vectors ALL'!DJ19*($E19=$F$1)</f>
        <v>0</v>
      </c>
      <c r="DK19" s="80">
        <f>'MOD Vectors ALL'!DK19*($E19=$F$1)</f>
        <v>0</v>
      </c>
      <c r="DL19" s="80">
        <f>'MOD Vectors ALL'!DL19*($E19=$F$1)</f>
        <v>0</v>
      </c>
      <c r="DM19" s="80">
        <f>'MOD Vectors ALL'!DM19*($E19=$F$1)</f>
        <v>0</v>
      </c>
      <c r="DN19" s="80">
        <f>'MOD Vectors ALL'!DN19*($E19=$F$1)</f>
        <v>0</v>
      </c>
      <c r="DO19" s="80">
        <f>'MOD Vectors ALL'!DO19*($E19=$F$1)</f>
        <v>0</v>
      </c>
      <c r="DP19" s="80">
        <f>'MOD Vectors ALL'!DP19*($E19=$F$1)</f>
        <v>0</v>
      </c>
      <c r="DQ19" s="80">
        <f>'MOD Vectors ALL'!DQ19*($E19=$F$1)</f>
        <v>0</v>
      </c>
    </row>
    <row r="20" spans="1:121" x14ac:dyDescent="0.2">
      <c r="A20">
        <v>79</v>
      </c>
      <c r="B20" t="s">
        <v>16</v>
      </c>
      <c r="C20" t="s">
        <v>369</v>
      </c>
      <c r="D20" t="s">
        <v>532</v>
      </c>
      <c r="E20" t="s">
        <v>25</v>
      </c>
      <c r="F20" t="s">
        <v>13</v>
      </c>
      <c r="G20">
        <v>0.51757299999999995</v>
      </c>
      <c r="H20">
        <v>0.86588299999999996</v>
      </c>
      <c r="I20" s="80">
        <f>'MOD Vectors ALL'!I20*($E20=$F$1)</f>
        <v>0</v>
      </c>
      <c r="J20" s="80">
        <f>'MOD Vectors ALL'!J20*($E20=$F$1)</f>
        <v>0</v>
      </c>
      <c r="K20" s="80">
        <f>'MOD Vectors ALL'!K20*($E20=$F$1)</f>
        <v>0</v>
      </c>
      <c r="L20" s="80">
        <f>'MOD Vectors ALL'!L20*($E20=$F$1)</f>
        <v>0</v>
      </c>
      <c r="M20" s="80">
        <f>'MOD Vectors ALL'!M20*($E20=$F$1)</f>
        <v>0</v>
      </c>
      <c r="N20" s="80">
        <f>'MOD Vectors ALL'!N20*($E20=$F$1)</f>
        <v>0</v>
      </c>
      <c r="O20" s="80">
        <f>'MOD Vectors ALL'!O20*($E20=$F$1)</f>
        <v>0</v>
      </c>
      <c r="P20" s="80">
        <f>'MOD Vectors ALL'!P20*($E20=$F$1)</f>
        <v>0</v>
      </c>
      <c r="Q20" s="80">
        <f>'MOD Vectors ALL'!Q20*($E20=$F$1)</f>
        <v>0</v>
      </c>
      <c r="R20" s="80">
        <f>'MOD Vectors ALL'!R20*($E20=$F$1)</f>
        <v>0</v>
      </c>
      <c r="S20" s="80">
        <f>'MOD Vectors ALL'!S20*($E20=$F$1)</f>
        <v>0</v>
      </c>
      <c r="T20" s="80">
        <f>'MOD Vectors ALL'!T20*($E20=$F$1)</f>
        <v>0</v>
      </c>
      <c r="U20" s="80">
        <f>'MOD Vectors ALL'!U20*($E20=$F$1)</f>
        <v>0</v>
      </c>
      <c r="V20" s="80">
        <f>'MOD Vectors ALL'!V20*($E20=$F$1)</f>
        <v>0</v>
      </c>
      <c r="W20" s="80">
        <f>'MOD Vectors ALL'!W20*($E20=$F$1)</f>
        <v>0</v>
      </c>
      <c r="X20" s="80">
        <f>'MOD Vectors ALL'!X20*($E20=$F$1)</f>
        <v>0</v>
      </c>
      <c r="Y20" s="80">
        <f>'MOD Vectors ALL'!Y20*($E20=$F$1)</f>
        <v>0</v>
      </c>
      <c r="Z20" s="80">
        <f>'MOD Vectors ALL'!Z20*($E20=$F$1)</f>
        <v>0</v>
      </c>
      <c r="AA20" s="80">
        <f>'MOD Vectors ALL'!AA20*($E20=$F$1)</f>
        <v>0</v>
      </c>
      <c r="AB20" s="80">
        <f>'MOD Vectors ALL'!AB20*($E20=$F$1)</f>
        <v>0</v>
      </c>
      <c r="AC20" s="80">
        <f>'MOD Vectors ALL'!AC20*($E20=$F$1)</f>
        <v>0</v>
      </c>
      <c r="AD20" s="80">
        <f>'MOD Vectors ALL'!AD20*($E20=$F$1)</f>
        <v>0</v>
      </c>
      <c r="AE20" s="80">
        <f>'MOD Vectors ALL'!AE20*($E20=$F$1)</f>
        <v>0</v>
      </c>
      <c r="AF20" s="80">
        <f>'MOD Vectors ALL'!AF20*($E20=$F$1)</f>
        <v>0</v>
      </c>
      <c r="AG20" s="80">
        <f>'MOD Vectors ALL'!AG20*($E20=$F$1)</f>
        <v>0</v>
      </c>
      <c r="AH20" s="80">
        <f>'MOD Vectors ALL'!AH20*($E20=$F$1)</f>
        <v>0</v>
      </c>
      <c r="AI20" s="80">
        <f>'MOD Vectors ALL'!AI20*($E20=$F$1)</f>
        <v>0</v>
      </c>
      <c r="AJ20" s="80">
        <f>'MOD Vectors ALL'!AJ20*($E20=$F$1)</f>
        <v>0</v>
      </c>
      <c r="AK20" s="80">
        <f>'MOD Vectors ALL'!AK20*($E20=$F$1)</f>
        <v>0</v>
      </c>
      <c r="AL20" s="80">
        <f>'MOD Vectors ALL'!AL20*($E20=$F$1)</f>
        <v>0</v>
      </c>
      <c r="AM20" s="80">
        <f>'MOD Vectors ALL'!AM20*($E20=$F$1)</f>
        <v>0</v>
      </c>
      <c r="AN20" s="80">
        <f>'MOD Vectors ALL'!AN20*($E20=$F$1)</f>
        <v>0</v>
      </c>
      <c r="AO20" s="80">
        <f>'MOD Vectors ALL'!AO20*($E20=$F$1)</f>
        <v>0</v>
      </c>
      <c r="AP20" s="80">
        <f>'MOD Vectors ALL'!AP20*($E20=$F$1)</f>
        <v>0</v>
      </c>
      <c r="AQ20" s="80">
        <f>'MOD Vectors ALL'!AQ20*($E20=$F$1)</f>
        <v>0</v>
      </c>
      <c r="AR20" s="80">
        <f>'MOD Vectors ALL'!AR20*($E20=$F$1)</f>
        <v>0</v>
      </c>
      <c r="AS20" s="80">
        <f>'MOD Vectors ALL'!AS20*($E20=$F$1)</f>
        <v>0</v>
      </c>
      <c r="AT20" s="80">
        <f>'MOD Vectors ALL'!AT20*($E20=$F$1)</f>
        <v>0</v>
      </c>
      <c r="AU20" s="80">
        <f>'MOD Vectors ALL'!AU20*($E20=$F$1)</f>
        <v>0</v>
      </c>
      <c r="AV20" s="80">
        <f>'MOD Vectors ALL'!AV20*($E20=$F$1)</f>
        <v>0</v>
      </c>
      <c r="AW20" s="80">
        <f>'MOD Vectors ALL'!AW20*($E20=$F$1)</f>
        <v>0</v>
      </c>
      <c r="AX20" s="80">
        <f>'MOD Vectors ALL'!AX20*($E20=$F$1)</f>
        <v>0</v>
      </c>
      <c r="AY20" s="80">
        <f>'MOD Vectors ALL'!AY20*($E20=$F$1)</f>
        <v>0</v>
      </c>
      <c r="AZ20" s="80">
        <f>'MOD Vectors ALL'!AZ20*($E20=$F$1)</f>
        <v>0</v>
      </c>
      <c r="BA20" s="80">
        <f>'MOD Vectors ALL'!BA20*($E20=$F$1)</f>
        <v>0</v>
      </c>
      <c r="BB20" s="80">
        <f>'MOD Vectors ALL'!BB20*($E20=$F$1)</f>
        <v>0</v>
      </c>
      <c r="BC20" s="80">
        <f>'MOD Vectors ALL'!BC20*($E20=$F$1)</f>
        <v>0</v>
      </c>
      <c r="BD20" s="80">
        <f>'MOD Vectors ALL'!BD20*($E20=$F$1)</f>
        <v>0</v>
      </c>
      <c r="BE20" s="80">
        <f>'MOD Vectors ALL'!BE20*($E20=$F$1)</f>
        <v>0</v>
      </c>
      <c r="BF20" s="80">
        <f>'MOD Vectors ALL'!BF20*($E20=$F$1)</f>
        <v>0</v>
      </c>
      <c r="BG20" s="80">
        <f>'MOD Vectors ALL'!BG20*($E20=$F$1)</f>
        <v>0</v>
      </c>
      <c r="BH20" s="80">
        <f>'MOD Vectors ALL'!BH20*($E20=$F$1)</f>
        <v>0</v>
      </c>
      <c r="BI20" s="80">
        <f>'MOD Vectors ALL'!BI20*($E20=$F$1)</f>
        <v>0</v>
      </c>
      <c r="BJ20" s="80">
        <f>'MOD Vectors ALL'!BJ20*($E20=$F$1)</f>
        <v>0</v>
      </c>
      <c r="BK20" s="80">
        <f>'MOD Vectors ALL'!BK20*($E20=$F$1)</f>
        <v>0</v>
      </c>
      <c r="BL20" s="80">
        <f>'MOD Vectors ALL'!BL20*($E20=$F$1)</f>
        <v>0</v>
      </c>
      <c r="BM20" s="80">
        <f>'MOD Vectors ALL'!BM20*($E20=$F$1)</f>
        <v>0</v>
      </c>
      <c r="BN20" s="80">
        <f>'MOD Vectors ALL'!BN20*($E20=$F$1)</f>
        <v>0</v>
      </c>
      <c r="BO20" s="80">
        <f>'MOD Vectors ALL'!BO20*($E20=$F$1)</f>
        <v>0</v>
      </c>
      <c r="BP20" s="80">
        <f>'MOD Vectors ALL'!BP20*($E20=$F$1)</f>
        <v>0</v>
      </c>
      <c r="BQ20" s="80">
        <f>'MOD Vectors ALL'!BQ20*($E20=$F$1)</f>
        <v>0</v>
      </c>
      <c r="BR20" s="80">
        <f>'MOD Vectors ALL'!BR20*($E20=$F$1)</f>
        <v>0</v>
      </c>
      <c r="BS20" s="80">
        <f>'MOD Vectors ALL'!BS20*($E20=$F$1)</f>
        <v>0</v>
      </c>
      <c r="BT20" s="80">
        <f>'MOD Vectors ALL'!BT20*($E20=$F$1)</f>
        <v>0</v>
      </c>
      <c r="BU20" s="80">
        <f>'MOD Vectors ALL'!BU20*($E20=$F$1)</f>
        <v>0</v>
      </c>
      <c r="BV20" s="80">
        <f>'MOD Vectors ALL'!BV20*($E20=$F$1)</f>
        <v>0</v>
      </c>
      <c r="BW20" s="80">
        <f>'MOD Vectors ALL'!BW20*($E20=$F$1)</f>
        <v>0</v>
      </c>
      <c r="BX20" s="80">
        <f>'MOD Vectors ALL'!BX20*($E20=$F$1)</f>
        <v>0</v>
      </c>
      <c r="BY20" s="80">
        <f>'MOD Vectors ALL'!BY20*($E20=$F$1)</f>
        <v>0</v>
      </c>
      <c r="BZ20" s="80">
        <f>'MOD Vectors ALL'!BZ20*($E20=$F$1)</f>
        <v>0</v>
      </c>
      <c r="CA20" s="80">
        <f>'MOD Vectors ALL'!CA20*($E20=$F$1)</f>
        <v>0</v>
      </c>
      <c r="CB20" s="80">
        <f>'MOD Vectors ALL'!CB20*($E20=$F$1)</f>
        <v>0</v>
      </c>
      <c r="CC20" s="80">
        <f>'MOD Vectors ALL'!CC20*($E20=$F$1)</f>
        <v>0</v>
      </c>
      <c r="CD20" s="80">
        <f>'MOD Vectors ALL'!CD20*($E20=$F$1)</f>
        <v>0</v>
      </c>
      <c r="CE20" s="80">
        <f>'MOD Vectors ALL'!CE20*($E20=$F$1)</f>
        <v>0</v>
      </c>
      <c r="CF20" s="80">
        <f>'MOD Vectors ALL'!CF20*($E20=$F$1)</f>
        <v>0</v>
      </c>
      <c r="CG20" s="80">
        <f>'MOD Vectors ALL'!CG20*($E20=$F$1)</f>
        <v>0</v>
      </c>
      <c r="CH20" s="80">
        <f>'MOD Vectors ALL'!CH20*($E20=$F$1)</f>
        <v>0</v>
      </c>
      <c r="CI20" s="80">
        <f>'MOD Vectors ALL'!CI20*($E20=$F$1)</f>
        <v>0</v>
      </c>
      <c r="CJ20" s="80">
        <f>'MOD Vectors ALL'!CJ20*($E20=$F$1)</f>
        <v>0</v>
      </c>
      <c r="CK20" s="80">
        <f>'MOD Vectors ALL'!CK20*($E20=$F$1)</f>
        <v>0</v>
      </c>
      <c r="CL20" s="80">
        <f>'MOD Vectors ALL'!CL20*($E20=$F$1)</f>
        <v>0</v>
      </c>
      <c r="CM20" s="80">
        <f>'MOD Vectors ALL'!CM20*($E20=$F$1)</f>
        <v>0</v>
      </c>
      <c r="CN20" s="80">
        <f>'MOD Vectors ALL'!CN20*($E20=$F$1)</f>
        <v>0</v>
      </c>
      <c r="CO20" s="80">
        <f>'MOD Vectors ALL'!CO20*($E20=$F$1)</f>
        <v>0</v>
      </c>
      <c r="CP20" s="80">
        <f>'MOD Vectors ALL'!CP20*($E20=$F$1)</f>
        <v>0</v>
      </c>
      <c r="CQ20" s="80">
        <f>'MOD Vectors ALL'!CQ20*($E20=$F$1)</f>
        <v>0</v>
      </c>
      <c r="CR20" s="80">
        <f>'MOD Vectors ALL'!CR20*($E20=$F$1)</f>
        <v>0</v>
      </c>
      <c r="CS20" s="80">
        <f>'MOD Vectors ALL'!CS20*($E20=$F$1)</f>
        <v>0</v>
      </c>
      <c r="CT20" s="80">
        <f>'MOD Vectors ALL'!CT20*($E20=$F$1)</f>
        <v>0</v>
      </c>
      <c r="CU20" s="80">
        <f>'MOD Vectors ALL'!CU20*($E20=$F$1)</f>
        <v>0</v>
      </c>
      <c r="CV20" s="80">
        <f>'MOD Vectors ALL'!CV20*($E20=$F$1)</f>
        <v>0</v>
      </c>
      <c r="CW20" s="80">
        <f>'MOD Vectors ALL'!CW20*($E20=$F$1)</f>
        <v>0</v>
      </c>
      <c r="CX20" s="80">
        <f>'MOD Vectors ALL'!CX20*($E20=$F$1)</f>
        <v>0</v>
      </c>
      <c r="CY20" s="80">
        <f>'MOD Vectors ALL'!CY20*($E20=$F$1)</f>
        <v>0</v>
      </c>
      <c r="CZ20" s="80">
        <f>'MOD Vectors ALL'!CZ20*($E20=$F$1)</f>
        <v>0</v>
      </c>
      <c r="DA20" s="80">
        <f>'MOD Vectors ALL'!DA20*($E20=$F$1)</f>
        <v>0</v>
      </c>
      <c r="DB20" s="80">
        <f>'MOD Vectors ALL'!DB20*($E20=$F$1)</f>
        <v>0</v>
      </c>
      <c r="DC20" s="80">
        <f>'MOD Vectors ALL'!DC20*($E20=$F$1)</f>
        <v>0</v>
      </c>
      <c r="DD20" s="80">
        <f>'MOD Vectors ALL'!DD20*($E20=$F$1)</f>
        <v>0</v>
      </c>
      <c r="DE20" s="80">
        <f>'MOD Vectors ALL'!DE20*($E20=$F$1)</f>
        <v>0</v>
      </c>
      <c r="DF20" s="80">
        <f>'MOD Vectors ALL'!DF20*($E20=$F$1)</f>
        <v>0</v>
      </c>
      <c r="DG20" s="80">
        <f>'MOD Vectors ALL'!DG20*($E20=$F$1)</f>
        <v>0</v>
      </c>
      <c r="DH20" s="80">
        <f>'MOD Vectors ALL'!DH20*($E20=$F$1)</f>
        <v>0</v>
      </c>
      <c r="DI20" s="80">
        <f>'MOD Vectors ALL'!DI20*($E20=$F$1)</f>
        <v>0</v>
      </c>
      <c r="DJ20" s="80">
        <f>'MOD Vectors ALL'!DJ20*($E20=$F$1)</f>
        <v>0</v>
      </c>
      <c r="DK20" s="80">
        <f>'MOD Vectors ALL'!DK20*($E20=$F$1)</f>
        <v>0</v>
      </c>
      <c r="DL20" s="80">
        <f>'MOD Vectors ALL'!DL20*($E20=$F$1)</f>
        <v>0</v>
      </c>
      <c r="DM20" s="80">
        <f>'MOD Vectors ALL'!DM20*($E20=$F$1)</f>
        <v>0</v>
      </c>
      <c r="DN20" s="80">
        <f>'MOD Vectors ALL'!DN20*($E20=$F$1)</f>
        <v>0</v>
      </c>
      <c r="DO20" s="80">
        <f>'MOD Vectors ALL'!DO20*($E20=$F$1)</f>
        <v>0</v>
      </c>
      <c r="DP20" s="80">
        <f>'MOD Vectors ALL'!DP20*($E20=$F$1)</f>
        <v>0</v>
      </c>
      <c r="DQ20" s="80">
        <f>'MOD Vectors ALL'!DQ20*($E20=$F$1)</f>
        <v>0</v>
      </c>
    </row>
    <row r="21" spans="1:121" x14ac:dyDescent="0.2">
      <c r="A21">
        <v>80</v>
      </c>
      <c r="B21" t="s">
        <v>16</v>
      </c>
      <c r="C21" t="s">
        <v>369</v>
      </c>
      <c r="D21" t="s">
        <v>532</v>
      </c>
      <c r="E21" t="s">
        <v>25</v>
      </c>
      <c r="F21" t="s">
        <v>14</v>
      </c>
      <c r="G21">
        <v>0.50378800000000001</v>
      </c>
      <c r="H21">
        <v>1.0463899999999999</v>
      </c>
      <c r="I21" s="80">
        <f>'MOD Vectors ALL'!I21*($E21=$F$1)</f>
        <v>0</v>
      </c>
      <c r="J21" s="80">
        <f>'MOD Vectors ALL'!J21*($E21=$F$1)</f>
        <v>0</v>
      </c>
      <c r="K21" s="80">
        <f>'MOD Vectors ALL'!K21*($E21=$F$1)</f>
        <v>0</v>
      </c>
      <c r="L21" s="80">
        <f>'MOD Vectors ALL'!L21*($E21=$F$1)</f>
        <v>0</v>
      </c>
      <c r="M21" s="80">
        <f>'MOD Vectors ALL'!M21*($E21=$F$1)</f>
        <v>0</v>
      </c>
      <c r="N21" s="80">
        <f>'MOD Vectors ALL'!N21*($E21=$F$1)</f>
        <v>0</v>
      </c>
      <c r="O21" s="80">
        <f>'MOD Vectors ALL'!O21*($E21=$F$1)</f>
        <v>0</v>
      </c>
      <c r="P21" s="80">
        <f>'MOD Vectors ALL'!P21*($E21=$F$1)</f>
        <v>0</v>
      </c>
      <c r="Q21" s="80">
        <f>'MOD Vectors ALL'!Q21*($E21=$F$1)</f>
        <v>0</v>
      </c>
      <c r="R21" s="80">
        <f>'MOD Vectors ALL'!R21*($E21=$F$1)</f>
        <v>0</v>
      </c>
      <c r="S21" s="80">
        <f>'MOD Vectors ALL'!S21*($E21=$F$1)</f>
        <v>0</v>
      </c>
      <c r="T21" s="80">
        <f>'MOD Vectors ALL'!T21*($E21=$F$1)</f>
        <v>0</v>
      </c>
      <c r="U21" s="80">
        <f>'MOD Vectors ALL'!U21*($E21=$F$1)</f>
        <v>0</v>
      </c>
      <c r="V21" s="80">
        <f>'MOD Vectors ALL'!V21*($E21=$F$1)</f>
        <v>0</v>
      </c>
      <c r="W21" s="80">
        <f>'MOD Vectors ALL'!W21*($E21=$F$1)</f>
        <v>0</v>
      </c>
      <c r="X21" s="80">
        <f>'MOD Vectors ALL'!X21*($E21=$F$1)</f>
        <v>0</v>
      </c>
      <c r="Y21" s="80">
        <f>'MOD Vectors ALL'!Y21*($E21=$F$1)</f>
        <v>0</v>
      </c>
      <c r="Z21" s="80">
        <f>'MOD Vectors ALL'!Z21*($E21=$F$1)</f>
        <v>0</v>
      </c>
      <c r="AA21" s="80">
        <f>'MOD Vectors ALL'!AA21*($E21=$F$1)</f>
        <v>0</v>
      </c>
      <c r="AB21" s="80">
        <f>'MOD Vectors ALL'!AB21*($E21=$F$1)</f>
        <v>0</v>
      </c>
      <c r="AC21" s="80">
        <f>'MOD Vectors ALL'!AC21*($E21=$F$1)</f>
        <v>0</v>
      </c>
      <c r="AD21" s="80">
        <f>'MOD Vectors ALL'!AD21*($E21=$F$1)</f>
        <v>0</v>
      </c>
      <c r="AE21" s="80">
        <f>'MOD Vectors ALL'!AE21*($E21=$F$1)</f>
        <v>0</v>
      </c>
      <c r="AF21" s="80">
        <f>'MOD Vectors ALL'!AF21*($E21=$F$1)</f>
        <v>0</v>
      </c>
      <c r="AG21" s="80">
        <f>'MOD Vectors ALL'!AG21*($E21=$F$1)</f>
        <v>0</v>
      </c>
      <c r="AH21" s="80">
        <f>'MOD Vectors ALL'!AH21*($E21=$F$1)</f>
        <v>0</v>
      </c>
      <c r="AI21" s="80">
        <f>'MOD Vectors ALL'!AI21*($E21=$F$1)</f>
        <v>0</v>
      </c>
      <c r="AJ21" s="80">
        <f>'MOD Vectors ALL'!AJ21*($E21=$F$1)</f>
        <v>0</v>
      </c>
      <c r="AK21" s="80">
        <f>'MOD Vectors ALL'!AK21*($E21=$F$1)</f>
        <v>0</v>
      </c>
      <c r="AL21" s="80">
        <f>'MOD Vectors ALL'!AL21*($E21=$F$1)</f>
        <v>0</v>
      </c>
      <c r="AM21" s="80">
        <f>'MOD Vectors ALL'!AM21*($E21=$F$1)</f>
        <v>0</v>
      </c>
      <c r="AN21" s="80">
        <f>'MOD Vectors ALL'!AN21*($E21=$F$1)</f>
        <v>0</v>
      </c>
      <c r="AO21" s="80">
        <f>'MOD Vectors ALL'!AO21*($E21=$F$1)</f>
        <v>0</v>
      </c>
      <c r="AP21" s="80">
        <f>'MOD Vectors ALL'!AP21*($E21=$F$1)</f>
        <v>0</v>
      </c>
      <c r="AQ21" s="80">
        <f>'MOD Vectors ALL'!AQ21*($E21=$F$1)</f>
        <v>0</v>
      </c>
      <c r="AR21" s="80">
        <f>'MOD Vectors ALL'!AR21*($E21=$F$1)</f>
        <v>0</v>
      </c>
      <c r="AS21" s="80">
        <f>'MOD Vectors ALL'!AS21*($E21=$F$1)</f>
        <v>0</v>
      </c>
      <c r="AT21" s="80">
        <f>'MOD Vectors ALL'!AT21*($E21=$F$1)</f>
        <v>0</v>
      </c>
      <c r="AU21" s="80">
        <f>'MOD Vectors ALL'!AU21*($E21=$F$1)</f>
        <v>0</v>
      </c>
      <c r="AV21" s="80">
        <f>'MOD Vectors ALL'!AV21*($E21=$F$1)</f>
        <v>0</v>
      </c>
      <c r="AW21" s="80">
        <f>'MOD Vectors ALL'!AW21*($E21=$F$1)</f>
        <v>0</v>
      </c>
      <c r="AX21" s="80">
        <f>'MOD Vectors ALL'!AX21*($E21=$F$1)</f>
        <v>0</v>
      </c>
      <c r="AY21" s="80">
        <f>'MOD Vectors ALL'!AY21*($E21=$F$1)</f>
        <v>0</v>
      </c>
      <c r="AZ21" s="80">
        <f>'MOD Vectors ALL'!AZ21*($E21=$F$1)</f>
        <v>0</v>
      </c>
      <c r="BA21" s="80">
        <f>'MOD Vectors ALL'!BA21*($E21=$F$1)</f>
        <v>0</v>
      </c>
      <c r="BB21" s="80">
        <f>'MOD Vectors ALL'!BB21*($E21=$F$1)</f>
        <v>0</v>
      </c>
      <c r="BC21" s="80">
        <f>'MOD Vectors ALL'!BC21*($E21=$F$1)</f>
        <v>0</v>
      </c>
      <c r="BD21" s="80">
        <f>'MOD Vectors ALL'!BD21*($E21=$F$1)</f>
        <v>0</v>
      </c>
      <c r="BE21" s="80">
        <f>'MOD Vectors ALL'!BE21*($E21=$F$1)</f>
        <v>0</v>
      </c>
      <c r="BF21" s="80">
        <f>'MOD Vectors ALL'!BF21*($E21=$F$1)</f>
        <v>0</v>
      </c>
      <c r="BG21" s="80">
        <f>'MOD Vectors ALL'!BG21*($E21=$F$1)</f>
        <v>0</v>
      </c>
      <c r="BH21" s="80">
        <f>'MOD Vectors ALL'!BH21*($E21=$F$1)</f>
        <v>0</v>
      </c>
      <c r="BI21" s="80">
        <f>'MOD Vectors ALL'!BI21*($E21=$F$1)</f>
        <v>0</v>
      </c>
      <c r="BJ21" s="80">
        <f>'MOD Vectors ALL'!BJ21*($E21=$F$1)</f>
        <v>0</v>
      </c>
      <c r="BK21" s="80">
        <f>'MOD Vectors ALL'!BK21*($E21=$F$1)</f>
        <v>0</v>
      </c>
      <c r="BL21" s="80">
        <f>'MOD Vectors ALL'!BL21*($E21=$F$1)</f>
        <v>0</v>
      </c>
      <c r="BM21" s="80">
        <f>'MOD Vectors ALL'!BM21*($E21=$F$1)</f>
        <v>0</v>
      </c>
      <c r="BN21" s="80">
        <f>'MOD Vectors ALL'!BN21*($E21=$F$1)</f>
        <v>0</v>
      </c>
      <c r="BO21" s="80">
        <f>'MOD Vectors ALL'!BO21*($E21=$F$1)</f>
        <v>0</v>
      </c>
      <c r="BP21" s="80">
        <f>'MOD Vectors ALL'!BP21*($E21=$F$1)</f>
        <v>0</v>
      </c>
      <c r="BQ21" s="80">
        <f>'MOD Vectors ALL'!BQ21*($E21=$F$1)</f>
        <v>0</v>
      </c>
      <c r="BR21" s="80">
        <f>'MOD Vectors ALL'!BR21*($E21=$F$1)</f>
        <v>0</v>
      </c>
      <c r="BS21" s="80">
        <f>'MOD Vectors ALL'!BS21*($E21=$F$1)</f>
        <v>0</v>
      </c>
      <c r="BT21" s="80">
        <f>'MOD Vectors ALL'!BT21*($E21=$F$1)</f>
        <v>0</v>
      </c>
      <c r="BU21" s="80">
        <f>'MOD Vectors ALL'!BU21*($E21=$F$1)</f>
        <v>0</v>
      </c>
      <c r="BV21" s="80">
        <f>'MOD Vectors ALL'!BV21*($E21=$F$1)</f>
        <v>0</v>
      </c>
      <c r="BW21" s="80">
        <f>'MOD Vectors ALL'!BW21*($E21=$F$1)</f>
        <v>0</v>
      </c>
      <c r="BX21" s="80">
        <f>'MOD Vectors ALL'!BX21*($E21=$F$1)</f>
        <v>0</v>
      </c>
      <c r="BY21" s="80">
        <f>'MOD Vectors ALL'!BY21*($E21=$F$1)</f>
        <v>0</v>
      </c>
      <c r="BZ21" s="80">
        <f>'MOD Vectors ALL'!BZ21*($E21=$F$1)</f>
        <v>0</v>
      </c>
      <c r="CA21" s="80">
        <f>'MOD Vectors ALL'!CA21*($E21=$F$1)</f>
        <v>0</v>
      </c>
      <c r="CB21" s="80">
        <f>'MOD Vectors ALL'!CB21*($E21=$F$1)</f>
        <v>0</v>
      </c>
      <c r="CC21" s="80">
        <f>'MOD Vectors ALL'!CC21*($E21=$F$1)</f>
        <v>0</v>
      </c>
      <c r="CD21" s="80">
        <f>'MOD Vectors ALL'!CD21*($E21=$F$1)</f>
        <v>0</v>
      </c>
      <c r="CE21" s="80">
        <f>'MOD Vectors ALL'!CE21*($E21=$F$1)</f>
        <v>0</v>
      </c>
      <c r="CF21" s="80">
        <f>'MOD Vectors ALL'!CF21*($E21=$F$1)</f>
        <v>0</v>
      </c>
      <c r="CG21" s="80">
        <f>'MOD Vectors ALL'!CG21*($E21=$F$1)</f>
        <v>0</v>
      </c>
      <c r="CH21" s="80">
        <f>'MOD Vectors ALL'!CH21*($E21=$F$1)</f>
        <v>0</v>
      </c>
      <c r="CI21" s="80">
        <f>'MOD Vectors ALL'!CI21*($E21=$F$1)</f>
        <v>0</v>
      </c>
      <c r="CJ21" s="80">
        <f>'MOD Vectors ALL'!CJ21*($E21=$F$1)</f>
        <v>0</v>
      </c>
      <c r="CK21" s="80">
        <f>'MOD Vectors ALL'!CK21*($E21=$F$1)</f>
        <v>0</v>
      </c>
      <c r="CL21" s="80">
        <f>'MOD Vectors ALL'!CL21*($E21=$F$1)</f>
        <v>0</v>
      </c>
      <c r="CM21" s="80">
        <f>'MOD Vectors ALL'!CM21*($E21=$F$1)</f>
        <v>0</v>
      </c>
      <c r="CN21" s="80">
        <f>'MOD Vectors ALL'!CN21*($E21=$F$1)</f>
        <v>0</v>
      </c>
      <c r="CO21" s="80">
        <f>'MOD Vectors ALL'!CO21*($E21=$F$1)</f>
        <v>0</v>
      </c>
      <c r="CP21" s="80">
        <f>'MOD Vectors ALL'!CP21*($E21=$F$1)</f>
        <v>0</v>
      </c>
      <c r="CQ21" s="80">
        <f>'MOD Vectors ALL'!CQ21*($E21=$F$1)</f>
        <v>0</v>
      </c>
      <c r="CR21" s="80">
        <f>'MOD Vectors ALL'!CR21*($E21=$F$1)</f>
        <v>0</v>
      </c>
      <c r="CS21" s="80">
        <f>'MOD Vectors ALL'!CS21*($E21=$F$1)</f>
        <v>0</v>
      </c>
      <c r="CT21" s="80">
        <f>'MOD Vectors ALL'!CT21*($E21=$F$1)</f>
        <v>0</v>
      </c>
      <c r="CU21" s="80">
        <f>'MOD Vectors ALL'!CU21*($E21=$F$1)</f>
        <v>0</v>
      </c>
      <c r="CV21" s="80">
        <f>'MOD Vectors ALL'!CV21*($E21=$F$1)</f>
        <v>0</v>
      </c>
      <c r="CW21" s="80">
        <f>'MOD Vectors ALL'!CW21*($E21=$F$1)</f>
        <v>0</v>
      </c>
      <c r="CX21" s="80">
        <f>'MOD Vectors ALL'!CX21*($E21=$F$1)</f>
        <v>0</v>
      </c>
      <c r="CY21" s="80">
        <f>'MOD Vectors ALL'!CY21*($E21=$F$1)</f>
        <v>0</v>
      </c>
      <c r="CZ21" s="80">
        <f>'MOD Vectors ALL'!CZ21*($E21=$F$1)</f>
        <v>0</v>
      </c>
      <c r="DA21" s="80">
        <f>'MOD Vectors ALL'!DA21*($E21=$F$1)</f>
        <v>0</v>
      </c>
      <c r="DB21" s="80">
        <f>'MOD Vectors ALL'!DB21*($E21=$F$1)</f>
        <v>0</v>
      </c>
      <c r="DC21" s="80">
        <f>'MOD Vectors ALL'!DC21*($E21=$F$1)</f>
        <v>0</v>
      </c>
      <c r="DD21" s="80">
        <f>'MOD Vectors ALL'!DD21*($E21=$F$1)</f>
        <v>0</v>
      </c>
      <c r="DE21" s="80">
        <f>'MOD Vectors ALL'!DE21*($E21=$F$1)</f>
        <v>0</v>
      </c>
      <c r="DF21" s="80">
        <f>'MOD Vectors ALL'!DF21*($E21=$F$1)</f>
        <v>0</v>
      </c>
      <c r="DG21" s="80">
        <f>'MOD Vectors ALL'!DG21*($E21=$F$1)</f>
        <v>0</v>
      </c>
      <c r="DH21" s="80">
        <f>'MOD Vectors ALL'!DH21*($E21=$F$1)</f>
        <v>0</v>
      </c>
      <c r="DI21" s="80">
        <f>'MOD Vectors ALL'!DI21*($E21=$F$1)</f>
        <v>0</v>
      </c>
      <c r="DJ21" s="80">
        <f>'MOD Vectors ALL'!DJ21*($E21=$F$1)</f>
        <v>0</v>
      </c>
      <c r="DK21" s="80">
        <f>'MOD Vectors ALL'!DK21*($E21=$F$1)</f>
        <v>0</v>
      </c>
      <c r="DL21" s="80">
        <f>'MOD Vectors ALL'!DL21*($E21=$F$1)</f>
        <v>0</v>
      </c>
      <c r="DM21" s="80">
        <f>'MOD Vectors ALL'!DM21*($E21=$F$1)</f>
        <v>0</v>
      </c>
      <c r="DN21" s="80">
        <f>'MOD Vectors ALL'!DN21*($E21=$F$1)</f>
        <v>0</v>
      </c>
      <c r="DO21" s="80">
        <f>'MOD Vectors ALL'!DO21*($E21=$F$1)</f>
        <v>0</v>
      </c>
      <c r="DP21" s="80">
        <f>'MOD Vectors ALL'!DP21*($E21=$F$1)</f>
        <v>0</v>
      </c>
      <c r="DQ21" s="80">
        <f>'MOD Vectors ALL'!DQ21*($E21=$F$1)</f>
        <v>0</v>
      </c>
    </row>
    <row r="22" spans="1:121" x14ac:dyDescent="0.2">
      <c r="A22">
        <v>81</v>
      </c>
      <c r="B22" t="s">
        <v>16</v>
      </c>
      <c r="C22" t="s">
        <v>369</v>
      </c>
      <c r="D22" t="s">
        <v>532</v>
      </c>
      <c r="E22" t="s">
        <v>25</v>
      </c>
      <c r="F22" t="s">
        <v>33</v>
      </c>
      <c r="G22">
        <v>0.60518700000000003</v>
      </c>
      <c r="H22">
        <v>1.16421</v>
      </c>
      <c r="I22" s="80">
        <f>'MOD Vectors ALL'!I22*($E22=$F$1)</f>
        <v>0</v>
      </c>
      <c r="J22" s="80">
        <f>'MOD Vectors ALL'!J22*($E22=$F$1)</f>
        <v>0</v>
      </c>
      <c r="K22" s="80">
        <f>'MOD Vectors ALL'!K22*($E22=$F$1)</f>
        <v>0</v>
      </c>
      <c r="L22" s="80">
        <f>'MOD Vectors ALL'!L22*($E22=$F$1)</f>
        <v>0</v>
      </c>
      <c r="M22" s="80">
        <f>'MOD Vectors ALL'!M22*($E22=$F$1)</f>
        <v>0</v>
      </c>
      <c r="N22" s="80">
        <f>'MOD Vectors ALL'!N22*($E22=$F$1)</f>
        <v>0</v>
      </c>
      <c r="O22" s="80">
        <f>'MOD Vectors ALL'!O22*($E22=$F$1)</f>
        <v>0</v>
      </c>
      <c r="P22" s="80">
        <f>'MOD Vectors ALL'!P22*($E22=$F$1)</f>
        <v>0</v>
      </c>
      <c r="Q22" s="80">
        <f>'MOD Vectors ALL'!Q22*($E22=$F$1)</f>
        <v>0</v>
      </c>
      <c r="R22" s="80">
        <f>'MOD Vectors ALL'!R22*($E22=$F$1)</f>
        <v>0</v>
      </c>
      <c r="S22" s="80">
        <f>'MOD Vectors ALL'!S22*($E22=$F$1)</f>
        <v>0</v>
      </c>
      <c r="T22" s="80">
        <f>'MOD Vectors ALL'!T22*($E22=$F$1)</f>
        <v>0</v>
      </c>
      <c r="U22" s="80">
        <f>'MOD Vectors ALL'!U22*($E22=$F$1)</f>
        <v>0</v>
      </c>
      <c r="V22" s="80">
        <f>'MOD Vectors ALL'!V22*($E22=$F$1)</f>
        <v>0</v>
      </c>
      <c r="W22" s="80">
        <f>'MOD Vectors ALL'!W22*($E22=$F$1)</f>
        <v>0</v>
      </c>
      <c r="X22" s="80">
        <f>'MOD Vectors ALL'!X22*($E22=$F$1)</f>
        <v>0</v>
      </c>
      <c r="Y22" s="80">
        <f>'MOD Vectors ALL'!Y22*($E22=$F$1)</f>
        <v>0</v>
      </c>
      <c r="Z22" s="80">
        <f>'MOD Vectors ALL'!Z22*($E22=$F$1)</f>
        <v>0</v>
      </c>
      <c r="AA22" s="80">
        <f>'MOD Vectors ALL'!AA22*($E22=$F$1)</f>
        <v>0</v>
      </c>
      <c r="AB22" s="80">
        <f>'MOD Vectors ALL'!AB22*($E22=$F$1)</f>
        <v>0</v>
      </c>
      <c r="AC22" s="80">
        <f>'MOD Vectors ALL'!AC22*($E22=$F$1)</f>
        <v>0</v>
      </c>
      <c r="AD22" s="80">
        <f>'MOD Vectors ALL'!AD22*($E22=$F$1)</f>
        <v>0</v>
      </c>
      <c r="AE22" s="80">
        <f>'MOD Vectors ALL'!AE22*($E22=$F$1)</f>
        <v>0</v>
      </c>
      <c r="AF22" s="80">
        <f>'MOD Vectors ALL'!AF22*($E22=$F$1)</f>
        <v>0</v>
      </c>
      <c r="AG22" s="80">
        <f>'MOD Vectors ALL'!AG22*($E22=$F$1)</f>
        <v>0</v>
      </c>
      <c r="AH22" s="80">
        <f>'MOD Vectors ALL'!AH22*($E22=$F$1)</f>
        <v>0</v>
      </c>
      <c r="AI22" s="80">
        <f>'MOD Vectors ALL'!AI22*($E22=$F$1)</f>
        <v>0</v>
      </c>
      <c r="AJ22" s="80">
        <f>'MOD Vectors ALL'!AJ22*($E22=$F$1)</f>
        <v>0</v>
      </c>
      <c r="AK22" s="80">
        <f>'MOD Vectors ALL'!AK22*($E22=$F$1)</f>
        <v>0</v>
      </c>
      <c r="AL22" s="80">
        <f>'MOD Vectors ALL'!AL22*($E22=$F$1)</f>
        <v>0</v>
      </c>
      <c r="AM22" s="80">
        <f>'MOD Vectors ALL'!AM22*($E22=$F$1)</f>
        <v>0</v>
      </c>
      <c r="AN22" s="80">
        <f>'MOD Vectors ALL'!AN22*($E22=$F$1)</f>
        <v>0</v>
      </c>
      <c r="AO22" s="80">
        <f>'MOD Vectors ALL'!AO22*($E22=$F$1)</f>
        <v>0</v>
      </c>
      <c r="AP22" s="80">
        <f>'MOD Vectors ALL'!AP22*($E22=$F$1)</f>
        <v>0</v>
      </c>
      <c r="AQ22" s="80">
        <f>'MOD Vectors ALL'!AQ22*($E22=$F$1)</f>
        <v>0</v>
      </c>
      <c r="AR22" s="80">
        <f>'MOD Vectors ALL'!AR22*($E22=$F$1)</f>
        <v>0</v>
      </c>
      <c r="AS22" s="80">
        <f>'MOD Vectors ALL'!AS22*($E22=$F$1)</f>
        <v>0</v>
      </c>
      <c r="AT22" s="80">
        <f>'MOD Vectors ALL'!AT22*($E22=$F$1)</f>
        <v>0</v>
      </c>
      <c r="AU22" s="80">
        <f>'MOD Vectors ALL'!AU22*($E22=$F$1)</f>
        <v>0</v>
      </c>
      <c r="AV22" s="80">
        <f>'MOD Vectors ALL'!AV22*($E22=$F$1)</f>
        <v>0</v>
      </c>
      <c r="AW22" s="80">
        <f>'MOD Vectors ALL'!AW22*($E22=$F$1)</f>
        <v>0</v>
      </c>
      <c r="AX22" s="80">
        <f>'MOD Vectors ALL'!AX22*($E22=$F$1)</f>
        <v>0</v>
      </c>
      <c r="AY22" s="80">
        <f>'MOD Vectors ALL'!AY22*($E22=$F$1)</f>
        <v>0</v>
      </c>
      <c r="AZ22" s="80">
        <f>'MOD Vectors ALL'!AZ22*($E22=$F$1)</f>
        <v>0</v>
      </c>
      <c r="BA22" s="80">
        <f>'MOD Vectors ALL'!BA22*($E22=$F$1)</f>
        <v>0</v>
      </c>
      <c r="BB22" s="80">
        <f>'MOD Vectors ALL'!BB22*($E22=$F$1)</f>
        <v>0</v>
      </c>
      <c r="BC22" s="80">
        <f>'MOD Vectors ALL'!BC22*($E22=$F$1)</f>
        <v>0</v>
      </c>
      <c r="BD22" s="80">
        <f>'MOD Vectors ALL'!BD22*($E22=$F$1)</f>
        <v>0</v>
      </c>
      <c r="BE22" s="80">
        <f>'MOD Vectors ALL'!BE22*($E22=$F$1)</f>
        <v>0</v>
      </c>
      <c r="BF22" s="80">
        <f>'MOD Vectors ALL'!BF22*($E22=$F$1)</f>
        <v>0</v>
      </c>
      <c r="BG22" s="80">
        <f>'MOD Vectors ALL'!BG22*($E22=$F$1)</f>
        <v>0</v>
      </c>
      <c r="BH22" s="80">
        <f>'MOD Vectors ALL'!BH22*($E22=$F$1)</f>
        <v>0</v>
      </c>
      <c r="BI22" s="80">
        <f>'MOD Vectors ALL'!BI22*($E22=$F$1)</f>
        <v>0</v>
      </c>
      <c r="BJ22" s="80">
        <f>'MOD Vectors ALL'!BJ22*($E22=$F$1)</f>
        <v>0</v>
      </c>
      <c r="BK22" s="80">
        <f>'MOD Vectors ALL'!BK22*($E22=$F$1)</f>
        <v>0</v>
      </c>
      <c r="BL22" s="80">
        <f>'MOD Vectors ALL'!BL22*($E22=$F$1)</f>
        <v>0</v>
      </c>
      <c r="BM22" s="80">
        <f>'MOD Vectors ALL'!BM22*($E22=$F$1)</f>
        <v>0</v>
      </c>
      <c r="BN22" s="80">
        <f>'MOD Vectors ALL'!BN22*($E22=$F$1)</f>
        <v>0</v>
      </c>
      <c r="BO22" s="80">
        <f>'MOD Vectors ALL'!BO22*($E22=$F$1)</f>
        <v>0</v>
      </c>
      <c r="BP22" s="80">
        <f>'MOD Vectors ALL'!BP22*($E22=$F$1)</f>
        <v>0</v>
      </c>
      <c r="BQ22" s="80">
        <f>'MOD Vectors ALL'!BQ22*($E22=$F$1)</f>
        <v>0</v>
      </c>
      <c r="BR22" s="80">
        <f>'MOD Vectors ALL'!BR22*($E22=$F$1)</f>
        <v>0</v>
      </c>
      <c r="BS22" s="80">
        <f>'MOD Vectors ALL'!BS22*($E22=$F$1)</f>
        <v>0</v>
      </c>
      <c r="BT22" s="80">
        <f>'MOD Vectors ALL'!BT22*($E22=$F$1)</f>
        <v>0</v>
      </c>
      <c r="BU22" s="80">
        <f>'MOD Vectors ALL'!BU22*($E22=$F$1)</f>
        <v>0</v>
      </c>
      <c r="BV22" s="80">
        <f>'MOD Vectors ALL'!BV22*($E22=$F$1)</f>
        <v>0</v>
      </c>
      <c r="BW22" s="80">
        <f>'MOD Vectors ALL'!BW22*($E22=$F$1)</f>
        <v>0</v>
      </c>
      <c r="BX22" s="80">
        <f>'MOD Vectors ALL'!BX22*($E22=$F$1)</f>
        <v>0</v>
      </c>
      <c r="BY22" s="80">
        <f>'MOD Vectors ALL'!BY22*($E22=$F$1)</f>
        <v>0</v>
      </c>
      <c r="BZ22" s="80">
        <f>'MOD Vectors ALL'!BZ22*($E22=$F$1)</f>
        <v>0</v>
      </c>
      <c r="CA22" s="80">
        <f>'MOD Vectors ALL'!CA22*($E22=$F$1)</f>
        <v>0</v>
      </c>
      <c r="CB22" s="80">
        <f>'MOD Vectors ALL'!CB22*($E22=$F$1)</f>
        <v>0</v>
      </c>
      <c r="CC22" s="80">
        <f>'MOD Vectors ALL'!CC22*($E22=$F$1)</f>
        <v>0</v>
      </c>
      <c r="CD22" s="80">
        <f>'MOD Vectors ALL'!CD22*($E22=$F$1)</f>
        <v>0</v>
      </c>
      <c r="CE22" s="80">
        <f>'MOD Vectors ALL'!CE22*($E22=$F$1)</f>
        <v>0</v>
      </c>
      <c r="CF22" s="80">
        <f>'MOD Vectors ALL'!CF22*($E22=$F$1)</f>
        <v>0</v>
      </c>
      <c r="CG22" s="80">
        <f>'MOD Vectors ALL'!CG22*($E22=$F$1)</f>
        <v>0</v>
      </c>
      <c r="CH22" s="80">
        <f>'MOD Vectors ALL'!CH22*($E22=$F$1)</f>
        <v>0</v>
      </c>
      <c r="CI22" s="80">
        <f>'MOD Vectors ALL'!CI22*($E22=$F$1)</f>
        <v>0</v>
      </c>
      <c r="CJ22" s="80">
        <f>'MOD Vectors ALL'!CJ22*($E22=$F$1)</f>
        <v>0</v>
      </c>
      <c r="CK22" s="80">
        <f>'MOD Vectors ALL'!CK22*($E22=$F$1)</f>
        <v>0</v>
      </c>
      <c r="CL22" s="80">
        <f>'MOD Vectors ALL'!CL22*($E22=$F$1)</f>
        <v>0</v>
      </c>
      <c r="CM22" s="80">
        <f>'MOD Vectors ALL'!CM22*($E22=$F$1)</f>
        <v>0</v>
      </c>
      <c r="CN22" s="80">
        <f>'MOD Vectors ALL'!CN22*($E22=$F$1)</f>
        <v>0</v>
      </c>
      <c r="CO22" s="80">
        <f>'MOD Vectors ALL'!CO22*($E22=$F$1)</f>
        <v>0</v>
      </c>
      <c r="CP22" s="80">
        <f>'MOD Vectors ALL'!CP22*($E22=$F$1)</f>
        <v>0</v>
      </c>
      <c r="CQ22" s="80">
        <f>'MOD Vectors ALL'!CQ22*($E22=$F$1)</f>
        <v>0</v>
      </c>
      <c r="CR22" s="80">
        <f>'MOD Vectors ALL'!CR22*($E22=$F$1)</f>
        <v>0</v>
      </c>
      <c r="CS22" s="80">
        <f>'MOD Vectors ALL'!CS22*($E22=$F$1)</f>
        <v>0</v>
      </c>
      <c r="CT22" s="80">
        <f>'MOD Vectors ALL'!CT22*($E22=$F$1)</f>
        <v>0</v>
      </c>
      <c r="CU22" s="80">
        <f>'MOD Vectors ALL'!CU22*($E22=$F$1)</f>
        <v>0</v>
      </c>
      <c r="CV22" s="80">
        <f>'MOD Vectors ALL'!CV22*($E22=$F$1)</f>
        <v>0</v>
      </c>
      <c r="CW22" s="80">
        <f>'MOD Vectors ALL'!CW22*($E22=$F$1)</f>
        <v>0</v>
      </c>
      <c r="CX22" s="80">
        <f>'MOD Vectors ALL'!CX22*($E22=$F$1)</f>
        <v>0</v>
      </c>
      <c r="CY22" s="80">
        <f>'MOD Vectors ALL'!CY22*($E22=$F$1)</f>
        <v>0</v>
      </c>
      <c r="CZ22" s="80">
        <f>'MOD Vectors ALL'!CZ22*($E22=$F$1)</f>
        <v>0</v>
      </c>
      <c r="DA22" s="80">
        <f>'MOD Vectors ALL'!DA22*($E22=$F$1)</f>
        <v>0</v>
      </c>
      <c r="DB22" s="80">
        <f>'MOD Vectors ALL'!DB22*($E22=$F$1)</f>
        <v>0</v>
      </c>
      <c r="DC22" s="80">
        <f>'MOD Vectors ALL'!DC22*($E22=$F$1)</f>
        <v>0</v>
      </c>
      <c r="DD22" s="80">
        <f>'MOD Vectors ALL'!DD22*($E22=$F$1)</f>
        <v>0</v>
      </c>
      <c r="DE22" s="80">
        <f>'MOD Vectors ALL'!DE22*($E22=$F$1)</f>
        <v>0</v>
      </c>
      <c r="DF22" s="80">
        <f>'MOD Vectors ALL'!DF22*($E22=$F$1)</f>
        <v>0</v>
      </c>
      <c r="DG22" s="80">
        <f>'MOD Vectors ALL'!DG22*($E22=$F$1)</f>
        <v>0</v>
      </c>
      <c r="DH22" s="80">
        <f>'MOD Vectors ALL'!DH22*($E22=$F$1)</f>
        <v>0</v>
      </c>
      <c r="DI22" s="80">
        <f>'MOD Vectors ALL'!DI22*($E22=$F$1)</f>
        <v>0</v>
      </c>
      <c r="DJ22" s="80">
        <f>'MOD Vectors ALL'!DJ22*($E22=$F$1)</f>
        <v>0</v>
      </c>
      <c r="DK22" s="80">
        <f>'MOD Vectors ALL'!DK22*($E22=$F$1)</f>
        <v>0</v>
      </c>
      <c r="DL22" s="80">
        <f>'MOD Vectors ALL'!DL22*($E22=$F$1)</f>
        <v>0</v>
      </c>
      <c r="DM22" s="80">
        <f>'MOD Vectors ALL'!DM22*($E22=$F$1)</f>
        <v>0</v>
      </c>
      <c r="DN22" s="80">
        <f>'MOD Vectors ALL'!DN22*($E22=$F$1)</f>
        <v>0</v>
      </c>
      <c r="DO22" s="80">
        <f>'MOD Vectors ALL'!DO22*($E22=$F$1)</f>
        <v>0</v>
      </c>
      <c r="DP22" s="80">
        <f>'MOD Vectors ALL'!DP22*($E22=$F$1)</f>
        <v>0</v>
      </c>
      <c r="DQ22" s="80">
        <f>'MOD Vectors ALL'!DQ22*($E22=$F$1)</f>
        <v>0</v>
      </c>
    </row>
    <row r="23" spans="1:121" x14ac:dyDescent="0.2">
      <c r="A23">
        <v>82</v>
      </c>
      <c r="B23" t="s">
        <v>16</v>
      </c>
      <c r="C23" t="s">
        <v>369</v>
      </c>
      <c r="D23" t="s">
        <v>532</v>
      </c>
      <c r="E23" t="s">
        <v>25</v>
      </c>
      <c r="F23" t="s">
        <v>34</v>
      </c>
      <c r="G23">
        <v>0.71015399999999995</v>
      </c>
      <c r="H23">
        <v>1.3708</v>
      </c>
      <c r="I23" s="80">
        <f>'MOD Vectors ALL'!I23*($E23=$F$1)</f>
        <v>0</v>
      </c>
      <c r="J23" s="80">
        <f>'MOD Vectors ALL'!J23*($E23=$F$1)</f>
        <v>0</v>
      </c>
      <c r="K23" s="80">
        <f>'MOD Vectors ALL'!K23*($E23=$F$1)</f>
        <v>0</v>
      </c>
      <c r="L23" s="80">
        <f>'MOD Vectors ALL'!L23*($E23=$F$1)</f>
        <v>0</v>
      </c>
      <c r="M23" s="80">
        <f>'MOD Vectors ALL'!M23*($E23=$F$1)</f>
        <v>0</v>
      </c>
      <c r="N23" s="80">
        <f>'MOD Vectors ALL'!N23*($E23=$F$1)</f>
        <v>0</v>
      </c>
      <c r="O23" s="80">
        <f>'MOD Vectors ALL'!O23*($E23=$F$1)</f>
        <v>0</v>
      </c>
      <c r="P23" s="80">
        <f>'MOD Vectors ALL'!P23*($E23=$F$1)</f>
        <v>0</v>
      </c>
      <c r="Q23" s="80">
        <f>'MOD Vectors ALL'!Q23*($E23=$F$1)</f>
        <v>0</v>
      </c>
      <c r="R23" s="80">
        <f>'MOD Vectors ALL'!R23*($E23=$F$1)</f>
        <v>0</v>
      </c>
      <c r="S23" s="80">
        <f>'MOD Vectors ALL'!S23*($E23=$F$1)</f>
        <v>0</v>
      </c>
      <c r="T23" s="80">
        <f>'MOD Vectors ALL'!T23*($E23=$F$1)</f>
        <v>0</v>
      </c>
      <c r="U23" s="80">
        <f>'MOD Vectors ALL'!U23*($E23=$F$1)</f>
        <v>0</v>
      </c>
      <c r="V23" s="80">
        <f>'MOD Vectors ALL'!V23*($E23=$F$1)</f>
        <v>0</v>
      </c>
      <c r="W23" s="80">
        <f>'MOD Vectors ALL'!W23*($E23=$F$1)</f>
        <v>0</v>
      </c>
      <c r="X23" s="80">
        <f>'MOD Vectors ALL'!X23*($E23=$F$1)</f>
        <v>0</v>
      </c>
      <c r="Y23" s="80">
        <f>'MOD Vectors ALL'!Y23*($E23=$F$1)</f>
        <v>0</v>
      </c>
      <c r="Z23" s="80">
        <f>'MOD Vectors ALL'!Z23*($E23=$F$1)</f>
        <v>0</v>
      </c>
      <c r="AA23" s="80">
        <f>'MOD Vectors ALL'!AA23*($E23=$F$1)</f>
        <v>0</v>
      </c>
      <c r="AB23" s="80">
        <f>'MOD Vectors ALL'!AB23*($E23=$F$1)</f>
        <v>0</v>
      </c>
      <c r="AC23" s="80">
        <f>'MOD Vectors ALL'!AC23*($E23=$F$1)</f>
        <v>0</v>
      </c>
      <c r="AD23" s="80">
        <f>'MOD Vectors ALL'!AD23*($E23=$F$1)</f>
        <v>0</v>
      </c>
      <c r="AE23" s="80">
        <f>'MOD Vectors ALL'!AE23*($E23=$F$1)</f>
        <v>0</v>
      </c>
      <c r="AF23" s="80">
        <f>'MOD Vectors ALL'!AF23*($E23=$F$1)</f>
        <v>0</v>
      </c>
      <c r="AG23" s="80">
        <f>'MOD Vectors ALL'!AG23*($E23=$F$1)</f>
        <v>0</v>
      </c>
      <c r="AH23" s="80">
        <f>'MOD Vectors ALL'!AH23*($E23=$F$1)</f>
        <v>0</v>
      </c>
      <c r="AI23" s="80">
        <f>'MOD Vectors ALL'!AI23*($E23=$F$1)</f>
        <v>0</v>
      </c>
      <c r="AJ23" s="80">
        <f>'MOD Vectors ALL'!AJ23*($E23=$F$1)</f>
        <v>0</v>
      </c>
      <c r="AK23" s="80">
        <f>'MOD Vectors ALL'!AK23*($E23=$F$1)</f>
        <v>0</v>
      </c>
      <c r="AL23" s="80">
        <f>'MOD Vectors ALL'!AL23*($E23=$F$1)</f>
        <v>0</v>
      </c>
      <c r="AM23" s="80">
        <f>'MOD Vectors ALL'!AM23*($E23=$F$1)</f>
        <v>0</v>
      </c>
      <c r="AN23" s="80">
        <f>'MOD Vectors ALL'!AN23*($E23=$F$1)</f>
        <v>0</v>
      </c>
      <c r="AO23" s="80">
        <f>'MOD Vectors ALL'!AO23*($E23=$F$1)</f>
        <v>0</v>
      </c>
      <c r="AP23" s="80">
        <f>'MOD Vectors ALL'!AP23*($E23=$F$1)</f>
        <v>0</v>
      </c>
      <c r="AQ23" s="80">
        <f>'MOD Vectors ALL'!AQ23*($E23=$F$1)</f>
        <v>0</v>
      </c>
      <c r="AR23" s="80">
        <f>'MOD Vectors ALL'!AR23*($E23=$F$1)</f>
        <v>0</v>
      </c>
      <c r="AS23" s="80">
        <f>'MOD Vectors ALL'!AS23*($E23=$F$1)</f>
        <v>0</v>
      </c>
      <c r="AT23" s="80">
        <f>'MOD Vectors ALL'!AT23*($E23=$F$1)</f>
        <v>0</v>
      </c>
      <c r="AU23" s="80">
        <f>'MOD Vectors ALL'!AU23*($E23=$F$1)</f>
        <v>0</v>
      </c>
      <c r="AV23" s="80">
        <f>'MOD Vectors ALL'!AV23*($E23=$F$1)</f>
        <v>0</v>
      </c>
      <c r="AW23" s="80">
        <f>'MOD Vectors ALL'!AW23*($E23=$F$1)</f>
        <v>0</v>
      </c>
      <c r="AX23" s="80">
        <f>'MOD Vectors ALL'!AX23*($E23=$F$1)</f>
        <v>0</v>
      </c>
      <c r="AY23" s="80">
        <f>'MOD Vectors ALL'!AY23*($E23=$F$1)</f>
        <v>0</v>
      </c>
      <c r="AZ23" s="80">
        <f>'MOD Vectors ALL'!AZ23*($E23=$F$1)</f>
        <v>0</v>
      </c>
      <c r="BA23" s="80">
        <f>'MOD Vectors ALL'!BA23*($E23=$F$1)</f>
        <v>0</v>
      </c>
      <c r="BB23" s="80">
        <f>'MOD Vectors ALL'!BB23*($E23=$F$1)</f>
        <v>0</v>
      </c>
      <c r="BC23" s="80">
        <f>'MOD Vectors ALL'!BC23*($E23=$F$1)</f>
        <v>0</v>
      </c>
      <c r="BD23" s="80">
        <f>'MOD Vectors ALL'!BD23*($E23=$F$1)</f>
        <v>0</v>
      </c>
      <c r="BE23" s="80">
        <f>'MOD Vectors ALL'!BE23*($E23=$F$1)</f>
        <v>0</v>
      </c>
      <c r="BF23" s="80">
        <f>'MOD Vectors ALL'!BF23*($E23=$F$1)</f>
        <v>0</v>
      </c>
      <c r="BG23" s="80">
        <f>'MOD Vectors ALL'!BG23*($E23=$F$1)</f>
        <v>0</v>
      </c>
      <c r="BH23" s="80">
        <f>'MOD Vectors ALL'!BH23*($E23=$F$1)</f>
        <v>0</v>
      </c>
      <c r="BI23" s="80">
        <f>'MOD Vectors ALL'!BI23*($E23=$F$1)</f>
        <v>0</v>
      </c>
      <c r="BJ23" s="80">
        <f>'MOD Vectors ALL'!BJ23*($E23=$F$1)</f>
        <v>0</v>
      </c>
      <c r="BK23" s="80">
        <f>'MOD Vectors ALL'!BK23*($E23=$F$1)</f>
        <v>0</v>
      </c>
      <c r="BL23" s="80">
        <f>'MOD Vectors ALL'!BL23*($E23=$F$1)</f>
        <v>0</v>
      </c>
      <c r="BM23" s="80">
        <f>'MOD Vectors ALL'!BM23*($E23=$F$1)</f>
        <v>0</v>
      </c>
      <c r="BN23" s="80">
        <f>'MOD Vectors ALL'!BN23*($E23=$F$1)</f>
        <v>0</v>
      </c>
      <c r="BO23" s="80">
        <f>'MOD Vectors ALL'!BO23*($E23=$F$1)</f>
        <v>0</v>
      </c>
      <c r="BP23" s="80">
        <f>'MOD Vectors ALL'!BP23*($E23=$F$1)</f>
        <v>0</v>
      </c>
      <c r="BQ23" s="80">
        <f>'MOD Vectors ALL'!BQ23*($E23=$F$1)</f>
        <v>0</v>
      </c>
      <c r="BR23" s="80">
        <f>'MOD Vectors ALL'!BR23*($E23=$F$1)</f>
        <v>0</v>
      </c>
      <c r="BS23" s="80">
        <f>'MOD Vectors ALL'!BS23*($E23=$F$1)</f>
        <v>0</v>
      </c>
      <c r="BT23" s="80">
        <f>'MOD Vectors ALL'!BT23*($E23=$F$1)</f>
        <v>0</v>
      </c>
      <c r="BU23" s="80">
        <f>'MOD Vectors ALL'!BU23*($E23=$F$1)</f>
        <v>0</v>
      </c>
      <c r="BV23" s="80">
        <f>'MOD Vectors ALL'!BV23*($E23=$F$1)</f>
        <v>0</v>
      </c>
      <c r="BW23" s="80">
        <f>'MOD Vectors ALL'!BW23*($E23=$F$1)</f>
        <v>0</v>
      </c>
      <c r="BX23" s="80">
        <f>'MOD Vectors ALL'!BX23*($E23=$F$1)</f>
        <v>0</v>
      </c>
      <c r="BY23" s="80">
        <f>'MOD Vectors ALL'!BY23*($E23=$F$1)</f>
        <v>0</v>
      </c>
      <c r="BZ23" s="80">
        <f>'MOD Vectors ALL'!BZ23*($E23=$F$1)</f>
        <v>0</v>
      </c>
      <c r="CA23" s="80">
        <f>'MOD Vectors ALL'!CA23*($E23=$F$1)</f>
        <v>0</v>
      </c>
      <c r="CB23" s="80">
        <f>'MOD Vectors ALL'!CB23*($E23=$F$1)</f>
        <v>0</v>
      </c>
      <c r="CC23" s="80">
        <f>'MOD Vectors ALL'!CC23*($E23=$F$1)</f>
        <v>0</v>
      </c>
      <c r="CD23" s="80">
        <f>'MOD Vectors ALL'!CD23*($E23=$F$1)</f>
        <v>0</v>
      </c>
      <c r="CE23" s="80">
        <f>'MOD Vectors ALL'!CE23*($E23=$F$1)</f>
        <v>0</v>
      </c>
      <c r="CF23" s="80">
        <f>'MOD Vectors ALL'!CF23*($E23=$F$1)</f>
        <v>0</v>
      </c>
      <c r="CG23" s="80">
        <f>'MOD Vectors ALL'!CG23*($E23=$F$1)</f>
        <v>0</v>
      </c>
      <c r="CH23" s="80">
        <f>'MOD Vectors ALL'!CH23*($E23=$F$1)</f>
        <v>0</v>
      </c>
      <c r="CI23" s="80">
        <f>'MOD Vectors ALL'!CI23*($E23=$F$1)</f>
        <v>0</v>
      </c>
      <c r="CJ23" s="80">
        <f>'MOD Vectors ALL'!CJ23*($E23=$F$1)</f>
        <v>0</v>
      </c>
      <c r="CK23" s="80">
        <f>'MOD Vectors ALL'!CK23*($E23=$F$1)</f>
        <v>0</v>
      </c>
      <c r="CL23" s="80">
        <f>'MOD Vectors ALL'!CL23*($E23=$F$1)</f>
        <v>0</v>
      </c>
      <c r="CM23" s="80">
        <f>'MOD Vectors ALL'!CM23*($E23=$F$1)</f>
        <v>0</v>
      </c>
      <c r="CN23" s="80">
        <f>'MOD Vectors ALL'!CN23*($E23=$F$1)</f>
        <v>0</v>
      </c>
      <c r="CO23" s="80">
        <f>'MOD Vectors ALL'!CO23*($E23=$F$1)</f>
        <v>0</v>
      </c>
      <c r="CP23" s="80">
        <f>'MOD Vectors ALL'!CP23*($E23=$F$1)</f>
        <v>0</v>
      </c>
      <c r="CQ23" s="80">
        <f>'MOD Vectors ALL'!CQ23*($E23=$F$1)</f>
        <v>0</v>
      </c>
      <c r="CR23" s="80">
        <f>'MOD Vectors ALL'!CR23*($E23=$F$1)</f>
        <v>0</v>
      </c>
      <c r="CS23" s="80">
        <f>'MOD Vectors ALL'!CS23*($E23=$F$1)</f>
        <v>0</v>
      </c>
      <c r="CT23" s="80">
        <f>'MOD Vectors ALL'!CT23*($E23=$F$1)</f>
        <v>0</v>
      </c>
      <c r="CU23" s="80">
        <f>'MOD Vectors ALL'!CU23*($E23=$F$1)</f>
        <v>0</v>
      </c>
      <c r="CV23" s="80">
        <f>'MOD Vectors ALL'!CV23*($E23=$F$1)</f>
        <v>0</v>
      </c>
      <c r="CW23" s="80">
        <f>'MOD Vectors ALL'!CW23*($E23=$F$1)</f>
        <v>0</v>
      </c>
      <c r="CX23" s="80">
        <f>'MOD Vectors ALL'!CX23*($E23=$F$1)</f>
        <v>0</v>
      </c>
      <c r="CY23" s="80">
        <f>'MOD Vectors ALL'!CY23*($E23=$F$1)</f>
        <v>0</v>
      </c>
      <c r="CZ23" s="80">
        <f>'MOD Vectors ALL'!CZ23*($E23=$F$1)</f>
        <v>0</v>
      </c>
      <c r="DA23" s="80">
        <f>'MOD Vectors ALL'!DA23*($E23=$F$1)</f>
        <v>0</v>
      </c>
      <c r="DB23" s="80">
        <f>'MOD Vectors ALL'!DB23*($E23=$F$1)</f>
        <v>0</v>
      </c>
      <c r="DC23" s="80">
        <f>'MOD Vectors ALL'!DC23*($E23=$F$1)</f>
        <v>0</v>
      </c>
      <c r="DD23" s="80">
        <f>'MOD Vectors ALL'!DD23*($E23=$F$1)</f>
        <v>0</v>
      </c>
      <c r="DE23" s="80">
        <f>'MOD Vectors ALL'!DE23*($E23=$F$1)</f>
        <v>0</v>
      </c>
      <c r="DF23" s="80">
        <f>'MOD Vectors ALL'!DF23*($E23=$F$1)</f>
        <v>0</v>
      </c>
      <c r="DG23" s="80">
        <f>'MOD Vectors ALL'!DG23*($E23=$F$1)</f>
        <v>0</v>
      </c>
      <c r="DH23" s="80">
        <f>'MOD Vectors ALL'!DH23*($E23=$F$1)</f>
        <v>0</v>
      </c>
      <c r="DI23" s="80">
        <f>'MOD Vectors ALL'!DI23*($E23=$F$1)</f>
        <v>0</v>
      </c>
      <c r="DJ23" s="80">
        <f>'MOD Vectors ALL'!DJ23*($E23=$F$1)</f>
        <v>0</v>
      </c>
      <c r="DK23" s="80">
        <f>'MOD Vectors ALL'!DK23*($E23=$F$1)</f>
        <v>0</v>
      </c>
      <c r="DL23" s="80">
        <f>'MOD Vectors ALL'!DL23*($E23=$F$1)</f>
        <v>0</v>
      </c>
      <c r="DM23" s="80">
        <f>'MOD Vectors ALL'!DM23*($E23=$F$1)</f>
        <v>0</v>
      </c>
      <c r="DN23" s="80">
        <f>'MOD Vectors ALL'!DN23*($E23=$F$1)</f>
        <v>0</v>
      </c>
      <c r="DO23" s="80">
        <f>'MOD Vectors ALL'!DO23*($E23=$F$1)</f>
        <v>0</v>
      </c>
      <c r="DP23" s="80">
        <f>'MOD Vectors ALL'!DP23*($E23=$F$1)</f>
        <v>0</v>
      </c>
      <c r="DQ23" s="80">
        <f>'MOD Vectors ALL'!DQ23*($E23=$F$1)</f>
        <v>0</v>
      </c>
    </row>
    <row r="24" spans="1:121" x14ac:dyDescent="0.2">
      <c r="A24">
        <v>83</v>
      </c>
      <c r="B24" t="s">
        <v>16</v>
      </c>
      <c r="C24" t="s">
        <v>369</v>
      </c>
      <c r="D24" t="s">
        <v>532</v>
      </c>
      <c r="E24" t="s">
        <v>25</v>
      </c>
      <c r="F24" t="s">
        <v>7</v>
      </c>
      <c r="G24">
        <v>0.74883299999999997</v>
      </c>
      <c r="H24">
        <v>1.5163500000000001</v>
      </c>
      <c r="I24" s="80">
        <f>'MOD Vectors ALL'!I24*($E24=$F$1)</f>
        <v>0</v>
      </c>
      <c r="J24" s="80">
        <f>'MOD Vectors ALL'!J24*($E24=$F$1)</f>
        <v>0</v>
      </c>
      <c r="K24" s="80">
        <f>'MOD Vectors ALL'!K24*($E24=$F$1)</f>
        <v>0</v>
      </c>
      <c r="L24" s="80">
        <f>'MOD Vectors ALL'!L24*($E24=$F$1)</f>
        <v>0</v>
      </c>
      <c r="M24" s="80">
        <f>'MOD Vectors ALL'!M24*($E24=$F$1)</f>
        <v>0</v>
      </c>
      <c r="N24" s="80">
        <f>'MOD Vectors ALL'!N24*($E24=$F$1)</f>
        <v>0</v>
      </c>
      <c r="O24" s="80">
        <f>'MOD Vectors ALL'!O24*($E24=$F$1)</f>
        <v>0</v>
      </c>
      <c r="P24" s="80">
        <f>'MOD Vectors ALL'!P24*($E24=$F$1)</f>
        <v>0</v>
      </c>
      <c r="Q24" s="80">
        <f>'MOD Vectors ALL'!Q24*($E24=$F$1)</f>
        <v>0</v>
      </c>
      <c r="R24" s="80">
        <f>'MOD Vectors ALL'!R24*($E24=$F$1)</f>
        <v>0</v>
      </c>
      <c r="S24" s="80">
        <f>'MOD Vectors ALL'!S24*($E24=$F$1)</f>
        <v>0</v>
      </c>
      <c r="T24" s="80">
        <f>'MOD Vectors ALL'!T24*($E24=$F$1)</f>
        <v>0</v>
      </c>
      <c r="U24" s="80">
        <f>'MOD Vectors ALL'!U24*($E24=$F$1)</f>
        <v>0</v>
      </c>
      <c r="V24" s="80">
        <f>'MOD Vectors ALL'!V24*($E24=$F$1)</f>
        <v>0</v>
      </c>
      <c r="W24" s="80">
        <f>'MOD Vectors ALL'!W24*($E24=$F$1)</f>
        <v>0</v>
      </c>
      <c r="X24" s="80">
        <f>'MOD Vectors ALL'!X24*($E24=$F$1)</f>
        <v>0</v>
      </c>
      <c r="Y24" s="80">
        <f>'MOD Vectors ALL'!Y24*($E24=$F$1)</f>
        <v>0</v>
      </c>
      <c r="Z24" s="80">
        <f>'MOD Vectors ALL'!Z24*($E24=$F$1)</f>
        <v>0</v>
      </c>
      <c r="AA24" s="80">
        <f>'MOD Vectors ALL'!AA24*($E24=$F$1)</f>
        <v>0</v>
      </c>
      <c r="AB24" s="80">
        <f>'MOD Vectors ALL'!AB24*($E24=$F$1)</f>
        <v>0</v>
      </c>
      <c r="AC24" s="80">
        <f>'MOD Vectors ALL'!AC24*($E24=$F$1)</f>
        <v>0</v>
      </c>
      <c r="AD24" s="80">
        <f>'MOD Vectors ALL'!AD24*($E24=$F$1)</f>
        <v>0</v>
      </c>
      <c r="AE24" s="80">
        <f>'MOD Vectors ALL'!AE24*($E24=$F$1)</f>
        <v>0</v>
      </c>
      <c r="AF24" s="80">
        <f>'MOD Vectors ALL'!AF24*($E24=$F$1)</f>
        <v>0</v>
      </c>
      <c r="AG24" s="80">
        <f>'MOD Vectors ALL'!AG24*($E24=$F$1)</f>
        <v>0</v>
      </c>
      <c r="AH24" s="80">
        <f>'MOD Vectors ALL'!AH24*($E24=$F$1)</f>
        <v>0</v>
      </c>
      <c r="AI24" s="80">
        <f>'MOD Vectors ALL'!AI24*($E24=$F$1)</f>
        <v>0</v>
      </c>
      <c r="AJ24" s="80">
        <f>'MOD Vectors ALL'!AJ24*($E24=$F$1)</f>
        <v>0</v>
      </c>
      <c r="AK24" s="80">
        <f>'MOD Vectors ALL'!AK24*($E24=$F$1)</f>
        <v>0</v>
      </c>
      <c r="AL24" s="80">
        <f>'MOD Vectors ALL'!AL24*($E24=$F$1)</f>
        <v>0</v>
      </c>
      <c r="AM24" s="80">
        <f>'MOD Vectors ALL'!AM24*($E24=$F$1)</f>
        <v>0</v>
      </c>
      <c r="AN24" s="80">
        <f>'MOD Vectors ALL'!AN24*($E24=$F$1)</f>
        <v>0</v>
      </c>
      <c r="AO24" s="80">
        <f>'MOD Vectors ALL'!AO24*($E24=$F$1)</f>
        <v>0</v>
      </c>
      <c r="AP24" s="80">
        <f>'MOD Vectors ALL'!AP24*($E24=$F$1)</f>
        <v>0</v>
      </c>
      <c r="AQ24" s="80">
        <f>'MOD Vectors ALL'!AQ24*($E24=$F$1)</f>
        <v>0</v>
      </c>
      <c r="AR24" s="80">
        <f>'MOD Vectors ALL'!AR24*($E24=$F$1)</f>
        <v>0</v>
      </c>
      <c r="AS24" s="80">
        <f>'MOD Vectors ALL'!AS24*($E24=$F$1)</f>
        <v>0</v>
      </c>
      <c r="AT24" s="80">
        <f>'MOD Vectors ALL'!AT24*($E24=$F$1)</f>
        <v>0</v>
      </c>
      <c r="AU24" s="80">
        <f>'MOD Vectors ALL'!AU24*($E24=$F$1)</f>
        <v>0</v>
      </c>
      <c r="AV24" s="80">
        <f>'MOD Vectors ALL'!AV24*($E24=$F$1)</f>
        <v>0</v>
      </c>
      <c r="AW24" s="80">
        <f>'MOD Vectors ALL'!AW24*($E24=$F$1)</f>
        <v>0</v>
      </c>
      <c r="AX24" s="80">
        <f>'MOD Vectors ALL'!AX24*($E24=$F$1)</f>
        <v>0</v>
      </c>
      <c r="AY24" s="80">
        <f>'MOD Vectors ALL'!AY24*($E24=$F$1)</f>
        <v>0</v>
      </c>
      <c r="AZ24" s="80">
        <f>'MOD Vectors ALL'!AZ24*($E24=$F$1)</f>
        <v>0</v>
      </c>
      <c r="BA24" s="80">
        <f>'MOD Vectors ALL'!BA24*($E24=$F$1)</f>
        <v>0</v>
      </c>
      <c r="BB24" s="80">
        <f>'MOD Vectors ALL'!BB24*($E24=$F$1)</f>
        <v>0</v>
      </c>
      <c r="BC24" s="80">
        <f>'MOD Vectors ALL'!BC24*($E24=$F$1)</f>
        <v>0</v>
      </c>
      <c r="BD24" s="80">
        <f>'MOD Vectors ALL'!BD24*($E24=$F$1)</f>
        <v>0</v>
      </c>
      <c r="BE24" s="80">
        <f>'MOD Vectors ALL'!BE24*($E24=$F$1)</f>
        <v>0</v>
      </c>
      <c r="BF24" s="80">
        <f>'MOD Vectors ALL'!BF24*($E24=$F$1)</f>
        <v>0</v>
      </c>
      <c r="BG24" s="80">
        <f>'MOD Vectors ALL'!BG24*($E24=$F$1)</f>
        <v>0</v>
      </c>
      <c r="BH24" s="80">
        <f>'MOD Vectors ALL'!BH24*($E24=$F$1)</f>
        <v>0</v>
      </c>
      <c r="BI24" s="80">
        <f>'MOD Vectors ALL'!BI24*($E24=$F$1)</f>
        <v>0</v>
      </c>
      <c r="BJ24" s="80">
        <f>'MOD Vectors ALL'!BJ24*($E24=$F$1)</f>
        <v>0</v>
      </c>
      <c r="BK24" s="80">
        <f>'MOD Vectors ALL'!BK24*($E24=$F$1)</f>
        <v>0</v>
      </c>
      <c r="BL24" s="80">
        <f>'MOD Vectors ALL'!BL24*($E24=$F$1)</f>
        <v>0</v>
      </c>
      <c r="BM24" s="80">
        <f>'MOD Vectors ALL'!BM24*($E24=$F$1)</f>
        <v>0</v>
      </c>
      <c r="BN24" s="80">
        <f>'MOD Vectors ALL'!BN24*($E24=$F$1)</f>
        <v>0</v>
      </c>
      <c r="BO24" s="80">
        <f>'MOD Vectors ALL'!BO24*($E24=$F$1)</f>
        <v>0</v>
      </c>
      <c r="BP24" s="80">
        <f>'MOD Vectors ALL'!BP24*($E24=$F$1)</f>
        <v>0</v>
      </c>
      <c r="BQ24" s="80">
        <f>'MOD Vectors ALL'!BQ24*($E24=$F$1)</f>
        <v>0</v>
      </c>
      <c r="BR24" s="80">
        <f>'MOD Vectors ALL'!BR24*($E24=$F$1)</f>
        <v>0</v>
      </c>
      <c r="BS24" s="80">
        <f>'MOD Vectors ALL'!BS24*($E24=$F$1)</f>
        <v>0</v>
      </c>
      <c r="BT24" s="80">
        <f>'MOD Vectors ALL'!BT24*($E24=$F$1)</f>
        <v>0</v>
      </c>
      <c r="BU24" s="80">
        <f>'MOD Vectors ALL'!BU24*($E24=$F$1)</f>
        <v>0</v>
      </c>
      <c r="BV24" s="80">
        <f>'MOD Vectors ALL'!BV24*($E24=$F$1)</f>
        <v>0</v>
      </c>
      <c r="BW24" s="80">
        <f>'MOD Vectors ALL'!BW24*($E24=$F$1)</f>
        <v>0</v>
      </c>
      <c r="BX24" s="80">
        <f>'MOD Vectors ALL'!BX24*($E24=$F$1)</f>
        <v>0</v>
      </c>
      <c r="BY24" s="80">
        <f>'MOD Vectors ALL'!BY24*($E24=$F$1)</f>
        <v>0</v>
      </c>
      <c r="BZ24" s="80">
        <f>'MOD Vectors ALL'!BZ24*($E24=$F$1)</f>
        <v>0</v>
      </c>
      <c r="CA24" s="80">
        <f>'MOD Vectors ALL'!CA24*($E24=$F$1)</f>
        <v>0</v>
      </c>
      <c r="CB24" s="80">
        <f>'MOD Vectors ALL'!CB24*($E24=$F$1)</f>
        <v>0</v>
      </c>
      <c r="CC24" s="80">
        <f>'MOD Vectors ALL'!CC24*($E24=$F$1)</f>
        <v>0</v>
      </c>
      <c r="CD24" s="80">
        <f>'MOD Vectors ALL'!CD24*($E24=$F$1)</f>
        <v>0</v>
      </c>
      <c r="CE24" s="80">
        <f>'MOD Vectors ALL'!CE24*($E24=$F$1)</f>
        <v>0</v>
      </c>
      <c r="CF24" s="80">
        <f>'MOD Vectors ALL'!CF24*($E24=$F$1)</f>
        <v>0</v>
      </c>
      <c r="CG24" s="80">
        <f>'MOD Vectors ALL'!CG24*($E24=$F$1)</f>
        <v>0</v>
      </c>
      <c r="CH24" s="80">
        <f>'MOD Vectors ALL'!CH24*($E24=$F$1)</f>
        <v>0</v>
      </c>
      <c r="CI24" s="80">
        <f>'MOD Vectors ALL'!CI24*($E24=$F$1)</f>
        <v>0</v>
      </c>
      <c r="CJ24" s="80">
        <f>'MOD Vectors ALL'!CJ24*($E24=$F$1)</f>
        <v>0</v>
      </c>
      <c r="CK24" s="80">
        <f>'MOD Vectors ALL'!CK24*($E24=$F$1)</f>
        <v>0</v>
      </c>
      <c r="CL24" s="80">
        <f>'MOD Vectors ALL'!CL24*($E24=$F$1)</f>
        <v>0</v>
      </c>
      <c r="CM24" s="80">
        <f>'MOD Vectors ALL'!CM24*($E24=$F$1)</f>
        <v>0</v>
      </c>
      <c r="CN24" s="80">
        <f>'MOD Vectors ALL'!CN24*($E24=$F$1)</f>
        <v>0</v>
      </c>
      <c r="CO24" s="80">
        <f>'MOD Vectors ALL'!CO24*($E24=$F$1)</f>
        <v>0</v>
      </c>
      <c r="CP24" s="80">
        <f>'MOD Vectors ALL'!CP24*($E24=$F$1)</f>
        <v>0</v>
      </c>
      <c r="CQ24" s="80">
        <f>'MOD Vectors ALL'!CQ24*($E24=$F$1)</f>
        <v>0</v>
      </c>
      <c r="CR24" s="80">
        <f>'MOD Vectors ALL'!CR24*($E24=$F$1)</f>
        <v>0</v>
      </c>
      <c r="CS24" s="80">
        <f>'MOD Vectors ALL'!CS24*($E24=$F$1)</f>
        <v>0</v>
      </c>
      <c r="CT24" s="80">
        <f>'MOD Vectors ALL'!CT24*($E24=$F$1)</f>
        <v>0</v>
      </c>
      <c r="CU24" s="80">
        <f>'MOD Vectors ALL'!CU24*($E24=$F$1)</f>
        <v>0</v>
      </c>
      <c r="CV24" s="80">
        <f>'MOD Vectors ALL'!CV24*($E24=$F$1)</f>
        <v>0</v>
      </c>
      <c r="CW24" s="80">
        <f>'MOD Vectors ALL'!CW24*($E24=$F$1)</f>
        <v>0</v>
      </c>
      <c r="CX24" s="80">
        <f>'MOD Vectors ALL'!CX24*($E24=$F$1)</f>
        <v>0</v>
      </c>
      <c r="CY24" s="80">
        <f>'MOD Vectors ALL'!CY24*($E24=$F$1)</f>
        <v>0</v>
      </c>
      <c r="CZ24" s="80">
        <f>'MOD Vectors ALL'!CZ24*($E24=$F$1)</f>
        <v>0</v>
      </c>
      <c r="DA24" s="80">
        <f>'MOD Vectors ALL'!DA24*($E24=$F$1)</f>
        <v>0</v>
      </c>
      <c r="DB24" s="80">
        <f>'MOD Vectors ALL'!DB24*($E24=$F$1)</f>
        <v>0</v>
      </c>
      <c r="DC24" s="80">
        <f>'MOD Vectors ALL'!DC24*($E24=$F$1)</f>
        <v>0</v>
      </c>
      <c r="DD24" s="80">
        <f>'MOD Vectors ALL'!DD24*($E24=$F$1)</f>
        <v>0</v>
      </c>
      <c r="DE24" s="80">
        <f>'MOD Vectors ALL'!DE24*($E24=$F$1)</f>
        <v>0</v>
      </c>
      <c r="DF24" s="80">
        <f>'MOD Vectors ALL'!DF24*($E24=$F$1)</f>
        <v>0</v>
      </c>
      <c r="DG24" s="80">
        <f>'MOD Vectors ALL'!DG24*($E24=$F$1)</f>
        <v>0</v>
      </c>
      <c r="DH24" s="80">
        <f>'MOD Vectors ALL'!DH24*($E24=$F$1)</f>
        <v>0</v>
      </c>
      <c r="DI24" s="80">
        <f>'MOD Vectors ALL'!DI24*($E24=$F$1)</f>
        <v>0</v>
      </c>
      <c r="DJ24" s="80">
        <f>'MOD Vectors ALL'!DJ24*($E24=$F$1)</f>
        <v>0</v>
      </c>
      <c r="DK24" s="80">
        <f>'MOD Vectors ALL'!DK24*($E24=$F$1)</f>
        <v>0</v>
      </c>
      <c r="DL24" s="80">
        <f>'MOD Vectors ALL'!DL24*($E24=$F$1)</f>
        <v>0</v>
      </c>
      <c r="DM24" s="80">
        <f>'MOD Vectors ALL'!DM24*($E24=$F$1)</f>
        <v>0</v>
      </c>
      <c r="DN24" s="80">
        <f>'MOD Vectors ALL'!DN24*($E24=$F$1)</f>
        <v>0</v>
      </c>
      <c r="DO24" s="80">
        <f>'MOD Vectors ALL'!DO24*($E24=$F$1)</f>
        <v>0</v>
      </c>
      <c r="DP24" s="80">
        <f>'MOD Vectors ALL'!DP24*($E24=$F$1)</f>
        <v>0</v>
      </c>
      <c r="DQ24" s="80">
        <f>'MOD Vectors ALL'!DQ24*($E24=$F$1)</f>
        <v>0</v>
      </c>
    </row>
    <row r="25" spans="1:121" x14ac:dyDescent="0.2">
      <c r="A25">
        <v>84</v>
      </c>
      <c r="B25" t="s">
        <v>16</v>
      </c>
      <c r="C25" t="s">
        <v>369</v>
      </c>
      <c r="D25" t="s">
        <v>532</v>
      </c>
      <c r="E25" t="s">
        <v>25</v>
      </c>
      <c r="F25" t="s">
        <v>8</v>
      </c>
      <c r="G25">
        <v>0.75163899999999995</v>
      </c>
      <c r="H25">
        <v>1.70431</v>
      </c>
      <c r="I25" s="80">
        <f>'MOD Vectors ALL'!I25*($E25=$F$1)</f>
        <v>0</v>
      </c>
      <c r="J25" s="80">
        <f>'MOD Vectors ALL'!J25*($E25=$F$1)</f>
        <v>0</v>
      </c>
      <c r="K25" s="80">
        <f>'MOD Vectors ALL'!K25*($E25=$F$1)</f>
        <v>0</v>
      </c>
      <c r="L25" s="80">
        <f>'MOD Vectors ALL'!L25*($E25=$F$1)</f>
        <v>0</v>
      </c>
      <c r="M25" s="80">
        <f>'MOD Vectors ALL'!M25*($E25=$F$1)</f>
        <v>0</v>
      </c>
      <c r="N25" s="80">
        <f>'MOD Vectors ALL'!N25*($E25=$F$1)</f>
        <v>0</v>
      </c>
      <c r="O25" s="80">
        <f>'MOD Vectors ALL'!O25*($E25=$F$1)</f>
        <v>0</v>
      </c>
      <c r="P25" s="80">
        <f>'MOD Vectors ALL'!P25*($E25=$F$1)</f>
        <v>0</v>
      </c>
      <c r="Q25" s="80">
        <f>'MOD Vectors ALL'!Q25*($E25=$F$1)</f>
        <v>0</v>
      </c>
      <c r="R25" s="80">
        <f>'MOD Vectors ALL'!R25*($E25=$F$1)</f>
        <v>0</v>
      </c>
      <c r="S25" s="80">
        <f>'MOD Vectors ALL'!S25*($E25=$F$1)</f>
        <v>0</v>
      </c>
      <c r="T25" s="80">
        <f>'MOD Vectors ALL'!T25*($E25=$F$1)</f>
        <v>0</v>
      </c>
      <c r="U25" s="80">
        <f>'MOD Vectors ALL'!U25*($E25=$F$1)</f>
        <v>0</v>
      </c>
      <c r="V25" s="80">
        <f>'MOD Vectors ALL'!V25*($E25=$F$1)</f>
        <v>0</v>
      </c>
      <c r="W25" s="80">
        <f>'MOD Vectors ALL'!W25*($E25=$F$1)</f>
        <v>0</v>
      </c>
      <c r="X25" s="80">
        <f>'MOD Vectors ALL'!X25*($E25=$F$1)</f>
        <v>0</v>
      </c>
      <c r="Y25" s="80">
        <f>'MOD Vectors ALL'!Y25*($E25=$F$1)</f>
        <v>0</v>
      </c>
      <c r="Z25" s="80">
        <f>'MOD Vectors ALL'!Z25*($E25=$F$1)</f>
        <v>0</v>
      </c>
      <c r="AA25" s="80">
        <f>'MOD Vectors ALL'!AA25*($E25=$F$1)</f>
        <v>0</v>
      </c>
      <c r="AB25" s="80">
        <f>'MOD Vectors ALL'!AB25*($E25=$F$1)</f>
        <v>0</v>
      </c>
      <c r="AC25" s="80">
        <f>'MOD Vectors ALL'!AC25*($E25=$F$1)</f>
        <v>0</v>
      </c>
      <c r="AD25" s="80">
        <f>'MOD Vectors ALL'!AD25*($E25=$F$1)</f>
        <v>0</v>
      </c>
      <c r="AE25" s="80">
        <f>'MOD Vectors ALL'!AE25*($E25=$F$1)</f>
        <v>0</v>
      </c>
      <c r="AF25" s="80">
        <f>'MOD Vectors ALL'!AF25*($E25=$F$1)</f>
        <v>0</v>
      </c>
      <c r="AG25" s="80">
        <f>'MOD Vectors ALL'!AG25*($E25=$F$1)</f>
        <v>0</v>
      </c>
      <c r="AH25" s="80">
        <f>'MOD Vectors ALL'!AH25*($E25=$F$1)</f>
        <v>0</v>
      </c>
      <c r="AI25" s="80">
        <f>'MOD Vectors ALL'!AI25*($E25=$F$1)</f>
        <v>0</v>
      </c>
      <c r="AJ25" s="80">
        <f>'MOD Vectors ALL'!AJ25*($E25=$F$1)</f>
        <v>0</v>
      </c>
      <c r="AK25" s="80">
        <f>'MOD Vectors ALL'!AK25*($E25=$F$1)</f>
        <v>0</v>
      </c>
      <c r="AL25" s="80">
        <f>'MOD Vectors ALL'!AL25*($E25=$F$1)</f>
        <v>0</v>
      </c>
      <c r="AM25" s="80">
        <f>'MOD Vectors ALL'!AM25*($E25=$F$1)</f>
        <v>0</v>
      </c>
      <c r="AN25" s="80">
        <f>'MOD Vectors ALL'!AN25*($E25=$F$1)</f>
        <v>0</v>
      </c>
      <c r="AO25" s="80">
        <f>'MOD Vectors ALL'!AO25*($E25=$F$1)</f>
        <v>0</v>
      </c>
      <c r="AP25" s="80">
        <f>'MOD Vectors ALL'!AP25*($E25=$F$1)</f>
        <v>0</v>
      </c>
      <c r="AQ25" s="80">
        <f>'MOD Vectors ALL'!AQ25*($E25=$F$1)</f>
        <v>0</v>
      </c>
      <c r="AR25" s="80">
        <f>'MOD Vectors ALL'!AR25*($E25=$F$1)</f>
        <v>0</v>
      </c>
      <c r="AS25" s="80">
        <f>'MOD Vectors ALL'!AS25*($E25=$F$1)</f>
        <v>0</v>
      </c>
      <c r="AT25" s="80">
        <f>'MOD Vectors ALL'!AT25*($E25=$F$1)</f>
        <v>0</v>
      </c>
      <c r="AU25" s="80">
        <f>'MOD Vectors ALL'!AU25*($E25=$F$1)</f>
        <v>0</v>
      </c>
      <c r="AV25" s="80">
        <f>'MOD Vectors ALL'!AV25*($E25=$F$1)</f>
        <v>0</v>
      </c>
      <c r="AW25" s="80">
        <f>'MOD Vectors ALL'!AW25*($E25=$F$1)</f>
        <v>0</v>
      </c>
      <c r="AX25" s="80">
        <f>'MOD Vectors ALL'!AX25*($E25=$F$1)</f>
        <v>0</v>
      </c>
      <c r="AY25" s="80">
        <f>'MOD Vectors ALL'!AY25*($E25=$F$1)</f>
        <v>0</v>
      </c>
      <c r="AZ25" s="80">
        <f>'MOD Vectors ALL'!AZ25*($E25=$F$1)</f>
        <v>0</v>
      </c>
      <c r="BA25" s="80">
        <f>'MOD Vectors ALL'!BA25*($E25=$F$1)</f>
        <v>0</v>
      </c>
      <c r="BB25" s="80">
        <f>'MOD Vectors ALL'!BB25*($E25=$F$1)</f>
        <v>0</v>
      </c>
      <c r="BC25" s="80">
        <f>'MOD Vectors ALL'!BC25*($E25=$F$1)</f>
        <v>0</v>
      </c>
      <c r="BD25" s="80">
        <f>'MOD Vectors ALL'!BD25*($E25=$F$1)</f>
        <v>0</v>
      </c>
      <c r="BE25" s="80">
        <f>'MOD Vectors ALL'!BE25*($E25=$F$1)</f>
        <v>0</v>
      </c>
      <c r="BF25" s="80">
        <f>'MOD Vectors ALL'!BF25*($E25=$F$1)</f>
        <v>0</v>
      </c>
      <c r="BG25" s="80">
        <f>'MOD Vectors ALL'!BG25*($E25=$F$1)</f>
        <v>0</v>
      </c>
      <c r="BH25" s="80">
        <f>'MOD Vectors ALL'!BH25*($E25=$F$1)</f>
        <v>0</v>
      </c>
      <c r="BI25" s="80">
        <f>'MOD Vectors ALL'!BI25*($E25=$F$1)</f>
        <v>0</v>
      </c>
      <c r="BJ25" s="80">
        <f>'MOD Vectors ALL'!BJ25*($E25=$F$1)</f>
        <v>0</v>
      </c>
      <c r="BK25" s="80">
        <f>'MOD Vectors ALL'!BK25*($E25=$F$1)</f>
        <v>0</v>
      </c>
      <c r="BL25" s="80">
        <f>'MOD Vectors ALL'!BL25*($E25=$F$1)</f>
        <v>0</v>
      </c>
      <c r="BM25" s="80">
        <f>'MOD Vectors ALL'!BM25*($E25=$F$1)</f>
        <v>0</v>
      </c>
      <c r="BN25" s="80">
        <f>'MOD Vectors ALL'!BN25*($E25=$F$1)</f>
        <v>0</v>
      </c>
      <c r="BO25" s="80">
        <f>'MOD Vectors ALL'!BO25*($E25=$F$1)</f>
        <v>0</v>
      </c>
      <c r="BP25" s="80">
        <f>'MOD Vectors ALL'!BP25*($E25=$F$1)</f>
        <v>0</v>
      </c>
      <c r="BQ25" s="80">
        <f>'MOD Vectors ALL'!BQ25*($E25=$F$1)</f>
        <v>0</v>
      </c>
      <c r="BR25" s="80">
        <f>'MOD Vectors ALL'!BR25*($E25=$F$1)</f>
        <v>0</v>
      </c>
      <c r="BS25" s="80">
        <f>'MOD Vectors ALL'!BS25*($E25=$F$1)</f>
        <v>0</v>
      </c>
      <c r="BT25" s="80">
        <f>'MOD Vectors ALL'!BT25*($E25=$F$1)</f>
        <v>0</v>
      </c>
      <c r="BU25" s="80">
        <f>'MOD Vectors ALL'!BU25*($E25=$F$1)</f>
        <v>0</v>
      </c>
      <c r="BV25" s="80">
        <f>'MOD Vectors ALL'!BV25*($E25=$F$1)</f>
        <v>0</v>
      </c>
      <c r="BW25" s="80">
        <f>'MOD Vectors ALL'!BW25*($E25=$F$1)</f>
        <v>0</v>
      </c>
      <c r="BX25" s="80">
        <f>'MOD Vectors ALL'!BX25*($E25=$F$1)</f>
        <v>0</v>
      </c>
      <c r="BY25" s="80">
        <f>'MOD Vectors ALL'!BY25*($E25=$F$1)</f>
        <v>0</v>
      </c>
      <c r="BZ25" s="80">
        <f>'MOD Vectors ALL'!BZ25*($E25=$F$1)</f>
        <v>0</v>
      </c>
      <c r="CA25" s="80">
        <f>'MOD Vectors ALL'!CA25*($E25=$F$1)</f>
        <v>0</v>
      </c>
      <c r="CB25" s="80">
        <f>'MOD Vectors ALL'!CB25*($E25=$F$1)</f>
        <v>0</v>
      </c>
      <c r="CC25" s="80">
        <f>'MOD Vectors ALL'!CC25*($E25=$F$1)</f>
        <v>0</v>
      </c>
      <c r="CD25" s="80">
        <f>'MOD Vectors ALL'!CD25*($E25=$F$1)</f>
        <v>0</v>
      </c>
      <c r="CE25" s="80">
        <f>'MOD Vectors ALL'!CE25*($E25=$F$1)</f>
        <v>0</v>
      </c>
      <c r="CF25" s="80">
        <f>'MOD Vectors ALL'!CF25*($E25=$F$1)</f>
        <v>0</v>
      </c>
      <c r="CG25" s="80">
        <f>'MOD Vectors ALL'!CG25*($E25=$F$1)</f>
        <v>0</v>
      </c>
      <c r="CH25" s="80">
        <f>'MOD Vectors ALL'!CH25*($E25=$F$1)</f>
        <v>0</v>
      </c>
      <c r="CI25" s="80">
        <f>'MOD Vectors ALL'!CI25*($E25=$F$1)</f>
        <v>0</v>
      </c>
      <c r="CJ25" s="80">
        <f>'MOD Vectors ALL'!CJ25*($E25=$F$1)</f>
        <v>0</v>
      </c>
      <c r="CK25" s="80">
        <f>'MOD Vectors ALL'!CK25*($E25=$F$1)</f>
        <v>0</v>
      </c>
      <c r="CL25" s="80">
        <f>'MOD Vectors ALL'!CL25*($E25=$F$1)</f>
        <v>0</v>
      </c>
      <c r="CM25" s="80">
        <f>'MOD Vectors ALL'!CM25*($E25=$F$1)</f>
        <v>0</v>
      </c>
      <c r="CN25" s="80">
        <f>'MOD Vectors ALL'!CN25*($E25=$F$1)</f>
        <v>0</v>
      </c>
      <c r="CO25" s="80">
        <f>'MOD Vectors ALL'!CO25*($E25=$F$1)</f>
        <v>0</v>
      </c>
      <c r="CP25" s="80">
        <f>'MOD Vectors ALL'!CP25*($E25=$F$1)</f>
        <v>0</v>
      </c>
      <c r="CQ25" s="80">
        <f>'MOD Vectors ALL'!CQ25*($E25=$F$1)</f>
        <v>0</v>
      </c>
      <c r="CR25" s="80">
        <f>'MOD Vectors ALL'!CR25*($E25=$F$1)</f>
        <v>0</v>
      </c>
      <c r="CS25" s="80">
        <f>'MOD Vectors ALL'!CS25*($E25=$F$1)</f>
        <v>0</v>
      </c>
      <c r="CT25" s="80">
        <f>'MOD Vectors ALL'!CT25*($E25=$F$1)</f>
        <v>0</v>
      </c>
      <c r="CU25" s="80">
        <f>'MOD Vectors ALL'!CU25*($E25=$F$1)</f>
        <v>0</v>
      </c>
      <c r="CV25" s="80">
        <f>'MOD Vectors ALL'!CV25*($E25=$F$1)</f>
        <v>0</v>
      </c>
      <c r="CW25" s="80">
        <f>'MOD Vectors ALL'!CW25*($E25=$F$1)</f>
        <v>0</v>
      </c>
      <c r="CX25" s="80">
        <f>'MOD Vectors ALL'!CX25*($E25=$F$1)</f>
        <v>0</v>
      </c>
      <c r="CY25" s="80">
        <f>'MOD Vectors ALL'!CY25*($E25=$F$1)</f>
        <v>0</v>
      </c>
      <c r="CZ25" s="80">
        <f>'MOD Vectors ALL'!CZ25*($E25=$F$1)</f>
        <v>0</v>
      </c>
      <c r="DA25" s="80">
        <f>'MOD Vectors ALL'!DA25*($E25=$F$1)</f>
        <v>0</v>
      </c>
      <c r="DB25" s="80">
        <f>'MOD Vectors ALL'!DB25*($E25=$F$1)</f>
        <v>0</v>
      </c>
      <c r="DC25" s="80">
        <f>'MOD Vectors ALL'!DC25*($E25=$F$1)</f>
        <v>0</v>
      </c>
      <c r="DD25" s="80">
        <f>'MOD Vectors ALL'!DD25*($E25=$F$1)</f>
        <v>0</v>
      </c>
      <c r="DE25" s="80">
        <f>'MOD Vectors ALL'!DE25*($E25=$F$1)</f>
        <v>0</v>
      </c>
      <c r="DF25" s="80">
        <f>'MOD Vectors ALL'!DF25*($E25=$F$1)</f>
        <v>0</v>
      </c>
      <c r="DG25" s="80">
        <f>'MOD Vectors ALL'!DG25*($E25=$F$1)</f>
        <v>0</v>
      </c>
      <c r="DH25" s="80">
        <f>'MOD Vectors ALL'!DH25*($E25=$F$1)</f>
        <v>0</v>
      </c>
      <c r="DI25" s="80">
        <f>'MOD Vectors ALL'!DI25*($E25=$F$1)</f>
        <v>0</v>
      </c>
      <c r="DJ25" s="80">
        <f>'MOD Vectors ALL'!DJ25*($E25=$F$1)</f>
        <v>0</v>
      </c>
      <c r="DK25" s="80">
        <f>'MOD Vectors ALL'!DK25*($E25=$F$1)</f>
        <v>0</v>
      </c>
      <c r="DL25" s="80">
        <f>'MOD Vectors ALL'!DL25*($E25=$F$1)</f>
        <v>0</v>
      </c>
      <c r="DM25" s="80">
        <f>'MOD Vectors ALL'!DM25*($E25=$F$1)</f>
        <v>0</v>
      </c>
      <c r="DN25" s="80">
        <f>'MOD Vectors ALL'!DN25*($E25=$F$1)</f>
        <v>0</v>
      </c>
      <c r="DO25" s="80">
        <f>'MOD Vectors ALL'!DO25*($E25=$F$1)</f>
        <v>0</v>
      </c>
      <c r="DP25" s="80">
        <f>'MOD Vectors ALL'!DP25*($E25=$F$1)</f>
        <v>0</v>
      </c>
      <c r="DQ25" s="80">
        <f>'MOD Vectors ALL'!DQ25*($E25=$F$1)</f>
        <v>0</v>
      </c>
    </row>
    <row r="26" spans="1:121" x14ac:dyDescent="0.2">
      <c r="A26">
        <v>85</v>
      </c>
      <c r="B26" t="s">
        <v>16</v>
      </c>
      <c r="C26" t="s">
        <v>369</v>
      </c>
      <c r="D26" t="s">
        <v>532</v>
      </c>
      <c r="E26" t="s">
        <v>25</v>
      </c>
      <c r="F26" t="s">
        <v>35</v>
      </c>
      <c r="G26">
        <v>0.76102199999999998</v>
      </c>
      <c r="H26">
        <v>1.95662</v>
      </c>
      <c r="I26" s="80">
        <f>'MOD Vectors ALL'!I26*($E26=$F$1)</f>
        <v>0</v>
      </c>
      <c r="J26" s="80">
        <f>'MOD Vectors ALL'!J26*($E26=$F$1)</f>
        <v>0</v>
      </c>
      <c r="K26" s="80">
        <f>'MOD Vectors ALL'!K26*($E26=$F$1)</f>
        <v>0</v>
      </c>
      <c r="L26" s="80">
        <f>'MOD Vectors ALL'!L26*($E26=$F$1)</f>
        <v>0</v>
      </c>
      <c r="M26" s="80">
        <f>'MOD Vectors ALL'!M26*($E26=$F$1)</f>
        <v>0</v>
      </c>
      <c r="N26" s="80">
        <f>'MOD Vectors ALL'!N26*($E26=$F$1)</f>
        <v>0</v>
      </c>
      <c r="O26" s="80">
        <f>'MOD Vectors ALL'!O26*($E26=$F$1)</f>
        <v>0</v>
      </c>
      <c r="P26" s="80">
        <f>'MOD Vectors ALL'!P26*($E26=$F$1)</f>
        <v>0</v>
      </c>
      <c r="Q26" s="80">
        <f>'MOD Vectors ALL'!Q26*($E26=$F$1)</f>
        <v>0</v>
      </c>
      <c r="R26" s="80">
        <f>'MOD Vectors ALL'!R26*($E26=$F$1)</f>
        <v>0</v>
      </c>
      <c r="S26" s="80">
        <f>'MOD Vectors ALL'!S26*($E26=$F$1)</f>
        <v>0</v>
      </c>
      <c r="T26" s="80">
        <f>'MOD Vectors ALL'!T26*($E26=$F$1)</f>
        <v>0</v>
      </c>
      <c r="U26" s="80">
        <f>'MOD Vectors ALL'!U26*($E26=$F$1)</f>
        <v>0</v>
      </c>
      <c r="V26" s="80">
        <f>'MOD Vectors ALL'!V26*($E26=$F$1)</f>
        <v>0</v>
      </c>
      <c r="W26" s="80">
        <f>'MOD Vectors ALL'!W26*($E26=$F$1)</f>
        <v>0</v>
      </c>
      <c r="X26" s="80">
        <f>'MOD Vectors ALL'!X26*($E26=$F$1)</f>
        <v>0</v>
      </c>
      <c r="Y26" s="80">
        <f>'MOD Vectors ALL'!Y26*($E26=$F$1)</f>
        <v>0</v>
      </c>
      <c r="Z26" s="80">
        <f>'MOD Vectors ALL'!Z26*($E26=$F$1)</f>
        <v>0</v>
      </c>
      <c r="AA26" s="80">
        <f>'MOD Vectors ALL'!AA26*($E26=$F$1)</f>
        <v>0</v>
      </c>
      <c r="AB26" s="80">
        <f>'MOD Vectors ALL'!AB26*($E26=$F$1)</f>
        <v>0</v>
      </c>
      <c r="AC26" s="80">
        <f>'MOD Vectors ALL'!AC26*($E26=$F$1)</f>
        <v>0</v>
      </c>
      <c r="AD26" s="80">
        <f>'MOD Vectors ALL'!AD26*($E26=$F$1)</f>
        <v>0</v>
      </c>
      <c r="AE26" s="80">
        <f>'MOD Vectors ALL'!AE26*($E26=$F$1)</f>
        <v>0</v>
      </c>
      <c r="AF26" s="80">
        <f>'MOD Vectors ALL'!AF26*($E26=$F$1)</f>
        <v>0</v>
      </c>
      <c r="AG26" s="80">
        <f>'MOD Vectors ALL'!AG26*($E26=$F$1)</f>
        <v>0</v>
      </c>
      <c r="AH26" s="80">
        <f>'MOD Vectors ALL'!AH26*($E26=$F$1)</f>
        <v>0</v>
      </c>
      <c r="AI26" s="80">
        <f>'MOD Vectors ALL'!AI26*($E26=$F$1)</f>
        <v>0</v>
      </c>
      <c r="AJ26" s="80">
        <f>'MOD Vectors ALL'!AJ26*($E26=$F$1)</f>
        <v>0</v>
      </c>
      <c r="AK26" s="80">
        <f>'MOD Vectors ALL'!AK26*($E26=$F$1)</f>
        <v>0</v>
      </c>
      <c r="AL26" s="80">
        <f>'MOD Vectors ALL'!AL26*($E26=$F$1)</f>
        <v>0</v>
      </c>
      <c r="AM26" s="80">
        <f>'MOD Vectors ALL'!AM26*($E26=$F$1)</f>
        <v>0</v>
      </c>
      <c r="AN26" s="80">
        <f>'MOD Vectors ALL'!AN26*($E26=$F$1)</f>
        <v>0</v>
      </c>
      <c r="AO26" s="80">
        <f>'MOD Vectors ALL'!AO26*($E26=$F$1)</f>
        <v>0</v>
      </c>
      <c r="AP26" s="80">
        <f>'MOD Vectors ALL'!AP26*($E26=$F$1)</f>
        <v>0</v>
      </c>
      <c r="AQ26" s="80">
        <f>'MOD Vectors ALL'!AQ26*($E26=$F$1)</f>
        <v>0</v>
      </c>
      <c r="AR26" s="80">
        <f>'MOD Vectors ALL'!AR26*($E26=$F$1)</f>
        <v>0</v>
      </c>
      <c r="AS26" s="80">
        <f>'MOD Vectors ALL'!AS26*($E26=$F$1)</f>
        <v>0</v>
      </c>
      <c r="AT26" s="80">
        <f>'MOD Vectors ALL'!AT26*($E26=$F$1)</f>
        <v>0</v>
      </c>
      <c r="AU26" s="80">
        <f>'MOD Vectors ALL'!AU26*($E26=$F$1)</f>
        <v>0</v>
      </c>
      <c r="AV26" s="80">
        <f>'MOD Vectors ALL'!AV26*($E26=$F$1)</f>
        <v>0</v>
      </c>
      <c r="AW26" s="80">
        <f>'MOD Vectors ALL'!AW26*($E26=$F$1)</f>
        <v>0</v>
      </c>
      <c r="AX26" s="80">
        <f>'MOD Vectors ALL'!AX26*($E26=$F$1)</f>
        <v>0</v>
      </c>
      <c r="AY26" s="80">
        <f>'MOD Vectors ALL'!AY26*($E26=$F$1)</f>
        <v>0</v>
      </c>
      <c r="AZ26" s="80">
        <f>'MOD Vectors ALL'!AZ26*($E26=$F$1)</f>
        <v>0</v>
      </c>
      <c r="BA26" s="80">
        <f>'MOD Vectors ALL'!BA26*($E26=$F$1)</f>
        <v>0</v>
      </c>
      <c r="BB26" s="80">
        <f>'MOD Vectors ALL'!BB26*($E26=$F$1)</f>
        <v>0</v>
      </c>
      <c r="BC26" s="80">
        <f>'MOD Vectors ALL'!BC26*($E26=$F$1)</f>
        <v>0</v>
      </c>
      <c r="BD26" s="80">
        <f>'MOD Vectors ALL'!BD26*($E26=$F$1)</f>
        <v>0</v>
      </c>
      <c r="BE26" s="80">
        <f>'MOD Vectors ALL'!BE26*($E26=$F$1)</f>
        <v>0</v>
      </c>
      <c r="BF26" s="80">
        <f>'MOD Vectors ALL'!BF26*($E26=$F$1)</f>
        <v>0</v>
      </c>
      <c r="BG26" s="80">
        <f>'MOD Vectors ALL'!BG26*($E26=$F$1)</f>
        <v>0</v>
      </c>
      <c r="BH26" s="80">
        <f>'MOD Vectors ALL'!BH26*($E26=$F$1)</f>
        <v>0</v>
      </c>
      <c r="BI26" s="80">
        <f>'MOD Vectors ALL'!BI26*($E26=$F$1)</f>
        <v>0</v>
      </c>
      <c r="BJ26" s="80">
        <f>'MOD Vectors ALL'!BJ26*($E26=$F$1)</f>
        <v>0</v>
      </c>
      <c r="BK26" s="80">
        <f>'MOD Vectors ALL'!BK26*($E26=$F$1)</f>
        <v>0</v>
      </c>
      <c r="BL26" s="80">
        <f>'MOD Vectors ALL'!BL26*($E26=$F$1)</f>
        <v>0</v>
      </c>
      <c r="BM26" s="80">
        <f>'MOD Vectors ALL'!BM26*($E26=$F$1)</f>
        <v>0</v>
      </c>
      <c r="BN26" s="80">
        <f>'MOD Vectors ALL'!BN26*($E26=$F$1)</f>
        <v>0</v>
      </c>
      <c r="BO26" s="80">
        <f>'MOD Vectors ALL'!BO26*($E26=$F$1)</f>
        <v>0</v>
      </c>
      <c r="BP26" s="80">
        <f>'MOD Vectors ALL'!BP26*($E26=$F$1)</f>
        <v>0</v>
      </c>
      <c r="BQ26" s="80">
        <f>'MOD Vectors ALL'!BQ26*($E26=$F$1)</f>
        <v>0</v>
      </c>
      <c r="BR26" s="80">
        <f>'MOD Vectors ALL'!BR26*($E26=$F$1)</f>
        <v>0</v>
      </c>
      <c r="BS26" s="80">
        <f>'MOD Vectors ALL'!BS26*($E26=$F$1)</f>
        <v>0</v>
      </c>
      <c r="BT26" s="80">
        <f>'MOD Vectors ALL'!BT26*($E26=$F$1)</f>
        <v>0</v>
      </c>
      <c r="BU26" s="80">
        <f>'MOD Vectors ALL'!BU26*($E26=$F$1)</f>
        <v>0</v>
      </c>
      <c r="BV26" s="80">
        <f>'MOD Vectors ALL'!BV26*($E26=$F$1)</f>
        <v>0</v>
      </c>
      <c r="BW26" s="80">
        <f>'MOD Vectors ALL'!BW26*($E26=$F$1)</f>
        <v>0</v>
      </c>
      <c r="BX26" s="80">
        <f>'MOD Vectors ALL'!BX26*($E26=$F$1)</f>
        <v>0</v>
      </c>
      <c r="BY26" s="80">
        <f>'MOD Vectors ALL'!BY26*($E26=$F$1)</f>
        <v>0</v>
      </c>
      <c r="BZ26" s="80">
        <f>'MOD Vectors ALL'!BZ26*($E26=$F$1)</f>
        <v>0</v>
      </c>
      <c r="CA26" s="80">
        <f>'MOD Vectors ALL'!CA26*($E26=$F$1)</f>
        <v>0</v>
      </c>
      <c r="CB26" s="80">
        <f>'MOD Vectors ALL'!CB26*($E26=$F$1)</f>
        <v>0</v>
      </c>
      <c r="CC26" s="80">
        <f>'MOD Vectors ALL'!CC26*($E26=$F$1)</f>
        <v>0</v>
      </c>
      <c r="CD26" s="80">
        <f>'MOD Vectors ALL'!CD26*($E26=$F$1)</f>
        <v>0</v>
      </c>
      <c r="CE26" s="80">
        <f>'MOD Vectors ALL'!CE26*($E26=$F$1)</f>
        <v>0</v>
      </c>
      <c r="CF26" s="80">
        <f>'MOD Vectors ALL'!CF26*($E26=$F$1)</f>
        <v>0</v>
      </c>
      <c r="CG26" s="80">
        <f>'MOD Vectors ALL'!CG26*($E26=$F$1)</f>
        <v>0</v>
      </c>
      <c r="CH26" s="80">
        <f>'MOD Vectors ALL'!CH26*($E26=$F$1)</f>
        <v>0</v>
      </c>
      <c r="CI26" s="80">
        <f>'MOD Vectors ALL'!CI26*($E26=$F$1)</f>
        <v>0</v>
      </c>
      <c r="CJ26" s="80">
        <f>'MOD Vectors ALL'!CJ26*($E26=$F$1)</f>
        <v>0</v>
      </c>
      <c r="CK26" s="80">
        <f>'MOD Vectors ALL'!CK26*($E26=$F$1)</f>
        <v>0</v>
      </c>
      <c r="CL26" s="80">
        <f>'MOD Vectors ALL'!CL26*($E26=$F$1)</f>
        <v>0</v>
      </c>
      <c r="CM26" s="80">
        <f>'MOD Vectors ALL'!CM26*($E26=$F$1)</f>
        <v>0</v>
      </c>
      <c r="CN26" s="80">
        <f>'MOD Vectors ALL'!CN26*($E26=$F$1)</f>
        <v>0</v>
      </c>
      <c r="CO26" s="80">
        <f>'MOD Vectors ALL'!CO26*($E26=$F$1)</f>
        <v>0</v>
      </c>
      <c r="CP26" s="80">
        <f>'MOD Vectors ALL'!CP26*($E26=$F$1)</f>
        <v>0</v>
      </c>
      <c r="CQ26" s="80">
        <f>'MOD Vectors ALL'!CQ26*($E26=$F$1)</f>
        <v>0</v>
      </c>
      <c r="CR26" s="80">
        <f>'MOD Vectors ALL'!CR26*($E26=$F$1)</f>
        <v>0</v>
      </c>
      <c r="CS26" s="80">
        <f>'MOD Vectors ALL'!CS26*($E26=$F$1)</f>
        <v>0</v>
      </c>
      <c r="CT26" s="80">
        <f>'MOD Vectors ALL'!CT26*($E26=$F$1)</f>
        <v>0</v>
      </c>
      <c r="CU26" s="80">
        <f>'MOD Vectors ALL'!CU26*($E26=$F$1)</f>
        <v>0</v>
      </c>
      <c r="CV26" s="80">
        <f>'MOD Vectors ALL'!CV26*($E26=$F$1)</f>
        <v>0</v>
      </c>
      <c r="CW26" s="80">
        <f>'MOD Vectors ALL'!CW26*($E26=$F$1)</f>
        <v>0</v>
      </c>
      <c r="CX26" s="80">
        <f>'MOD Vectors ALL'!CX26*($E26=$F$1)</f>
        <v>0</v>
      </c>
      <c r="CY26" s="80">
        <f>'MOD Vectors ALL'!CY26*($E26=$F$1)</f>
        <v>0</v>
      </c>
      <c r="CZ26" s="80">
        <f>'MOD Vectors ALL'!CZ26*($E26=$F$1)</f>
        <v>0</v>
      </c>
      <c r="DA26" s="80">
        <f>'MOD Vectors ALL'!DA26*($E26=$F$1)</f>
        <v>0</v>
      </c>
      <c r="DB26" s="80">
        <f>'MOD Vectors ALL'!DB26*($E26=$F$1)</f>
        <v>0</v>
      </c>
      <c r="DC26" s="80">
        <f>'MOD Vectors ALL'!DC26*($E26=$F$1)</f>
        <v>0</v>
      </c>
      <c r="DD26" s="80">
        <f>'MOD Vectors ALL'!DD26*($E26=$F$1)</f>
        <v>0</v>
      </c>
      <c r="DE26" s="80">
        <f>'MOD Vectors ALL'!DE26*($E26=$F$1)</f>
        <v>0</v>
      </c>
      <c r="DF26" s="80">
        <f>'MOD Vectors ALL'!DF26*($E26=$F$1)</f>
        <v>0</v>
      </c>
      <c r="DG26" s="80">
        <f>'MOD Vectors ALL'!DG26*($E26=$F$1)</f>
        <v>0</v>
      </c>
      <c r="DH26" s="80">
        <f>'MOD Vectors ALL'!DH26*($E26=$F$1)</f>
        <v>0</v>
      </c>
      <c r="DI26" s="80">
        <f>'MOD Vectors ALL'!DI26*($E26=$F$1)</f>
        <v>0</v>
      </c>
      <c r="DJ26" s="80">
        <f>'MOD Vectors ALL'!DJ26*($E26=$F$1)</f>
        <v>0</v>
      </c>
      <c r="DK26" s="80">
        <f>'MOD Vectors ALL'!DK26*($E26=$F$1)</f>
        <v>0</v>
      </c>
      <c r="DL26" s="80">
        <f>'MOD Vectors ALL'!DL26*($E26=$F$1)</f>
        <v>0</v>
      </c>
      <c r="DM26" s="80">
        <f>'MOD Vectors ALL'!DM26*($E26=$F$1)</f>
        <v>0</v>
      </c>
      <c r="DN26" s="80">
        <f>'MOD Vectors ALL'!DN26*($E26=$F$1)</f>
        <v>0</v>
      </c>
      <c r="DO26" s="80">
        <f>'MOD Vectors ALL'!DO26*($E26=$F$1)</f>
        <v>0</v>
      </c>
      <c r="DP26" s="80">
        <f>'MOD Vectors ALL'!DP26*($E26=$F$1)</f>
        <v>0</v>
      </c>
      <c r="DQ26" s="80">
        <f>'MOD Vectors ALL'!DQ26*($E26=$F$1)</f>
        <v>0</v>
      </c>
    </row>
    <row r="27" spans="1:121" x14ac:dyDescent="0.2">
      <c r="A27">
        <v>86</v>
      </c>
      <c r="B27" t="s">
        <v>16</v>
      </c>
      <c r="C27" t="s">
        <v>369</v>
      </c>
      <c r="D27" t="s">
        <v>532</v>
      </c>
      <c r="E27" t="s">
        <v>25</v>
      </c>
      <c r="F27" t="s">
        <v>36</v>
      </c>
      <c r="G27">
        <v>0.76340300000000005</v>
      </c>
      <c r="H27">
        <v>2.0989200000000001</v>
      </c>
      <c r="I27" s="80">
        <f>'MOD Vectors ALL'!I27*($E27=$F$1)</f>
        <v>0</v>
      </c>
      <c r="J27" s="80">
        <f>'MOD Vectors ALL'!J27*($E27=$F$1)</f>
        <v>0</v>
      </c>
      <c r="K27" s="80">
        <f>'MOD Vectors ALL'!K27*($E27=$F$1)</f>
        <v>0</v>
      </c>
      <c r="L27" s="80">
        <f>'MOD Vectors ALL'!L27*($E27=$F$1)</f>
        <v>0</v>
      </c>
      <c r="M27" s="80">
        <f>'MOD Vectors ALL'!M27*($E27=$F$1)</f>
        <v>0</v>
      </c>
      <c r="N27" s="80">
        <f>'MOD Vectors ALL'!N27*($E27=$F$1)</f>
        <v>0</v>
      </c>
      <c r="O27" s="80">
        <f>'MOD Vectors ALL'!O27*($E27=$F$1)</f>
        <v>0</v>
      </c>
      <c r="P27" s="80">
        <f>'MOD Vectors ALL'!P27*($E27=$F$1)</f>
        <v>0</v>
      </c>
      <c r="Q27" s="80">
        <f>'MOD Vectors ALL'!Q27*($E27=$F$1)</f>
        <v>0</v>
      </c>
      <c r="R27" s="80">
        <f>'MOD Vectors ALL'!R27*($E27=$F$1)</f>
        <v>0</v>
      </c>
      <c r="S27" s="80">
        <f>'MOD Vectors ALL'!S27*($E27=$F$1)</f>
        <v>0</v>
      </c>
      <c r="T27" s="80">
        <f>'MOD Vectors ALL'!T27*($E27=$F$1)</f>
        <v>0</v>
      </c>
      <c r="U27" s="80">
        <f>'MOD Vectors ALL'!U27*($E27=$F$1)</f>
        <v>0</v>
      </c>
      <c r="V27" s="80">
        <f>'MOD Vectors ALL'!V27*($E27=$F$1)</f>
        <v>0</v>
      </c>
      <c r="W27" s="80">
        <f>'MOD Vectors ALL'!W27*($E27=$F$1)</f>
        <v>0</v>
      </c>
      <c r="X27" s="80">
        <f>'MOD Vectors ALL'!X27*($E27=$F$1)</f>
        <v>0</v>
      </c>
      <c r="Y27" s="80">
        <f>'MOD Vectors ALL'!Y27*($E27=$F$1)</f>
        <v>0</v>
      </c>
      <c r="Z27" s="80">
        <f>'MOD Vectors ALL'!Z27*($E27=$F$1)</f>
        <v>0</v>
      </c>
      <c r="AA27" s="80">
        <f>'MOD Vectors ALL'!AA27*($E27=$F$1)</f>
        <v>0</v>
      </c>
      <c r="AB27" s="80">
        <f>'MOD Vectors ALL'!AB27*($E27=$F$1)</f>
        <v>0</v>
      </c>
      <c r="AC27" s="80">
        <f>'MOD Vectors ALL'!AC27*($E27=$F$1)</f>
        <v>0</v>
      </c>
      <c r="AD27" s="80">
        <f>'MOD Vectors ALL'!AD27*($E27=$F$1)</f>
        <v>0</v>
      </c>
      <c r="AE27" s="80">
        <f>'MOD Vectors ALL'!AE27*($E27=$F$1)</f>
        <v>0</v>
      </c>
      <c r="AF27" s="80">
        <f>'MOD Vectors ALL'!AF27*($E27=$F$1)</f>
        <v>0</v>
      </c>
      <c r="AG27" s="80">
        <f>'MOD Vectors ALL'!AG27*($E27=$F$1)</f>
        <v>0</v>
      </c>
      <c r="AH27" s="80">
        <f>'MOD Vectors ALL'!AH27*($E27=$F$1)</f>
        <v>0</v>
      </c>
      <c r="AI27" s="80">
        <f>'MOD Vectors ALL'!AI27*($E27=$F$1)</f>
        <v>0</v>
      </c>
      <c r="AJ27" s="80">
        <f>'MOD Vectors ALL'!AJ27*($E27=$F$1)</f>
        <v>0</v>
      </c>
      <c r="AK27" s="80">
        <f>'MOD Vectors ALL'!AK27*($E27=$F$1)</f>
        <v>0</v>
      </c>
      <c r="AL27" s="80">
        <f>'MOD Vectors ALL'!AL27*($E27=$F$1)</f>
        <v>0</v>
      </c>
      <c r="AM27" s="80">
        <f>'MOD Vectors ALL'!AM27*($E27=$F$1)</f>
        <v>0</v>
      </c>
      <c r="AN27" s="80">
        <f>'MOD Vectors ALL'!AN27*($E27=$F$1)</f>
        <v>0</v>
      </c>
      <c r="AO27" s="80">
        <f>'MOD Vectors ALL'!AO27*($E27=$F$1)</f>
        <v>0</v>
      </c>
      <c r="AP27" s="80">
        <f>'MOD Vectors ALL'!AP27*($E27=$F$1)</f>
        <v>0</v>
      </c>
      <c r="AQ27" s="80">
        <f>'MOD Vectors ALL'!AQ27*($E27=$F$1)</f>
        <v>0</v>
      </c>
      <c r="AR27" s="80">
        <f>'MOD Vectors ALL'!AR27*($E27=$F$1)</f>
        <v>0</v>
      </c>
      <c r="AS27" s="80">
        <f>'MOD Vectors ALL'!AS27*($E27=$F$1)</f>
        <v>0</v>
      </c>
      <c r="AT27" s="80">
        <f>'MOD Vectors ALL'!AT27*($E27=$F$1)</f>
        <v>0</v>
      </c>
      <c r="AU27" s="80">
        <f>'MOD Vectors ALL'!AU27*($E27=$F$1)</f>
        <v>0</v>
      </c>
      <c r="AV27" s="80">
        <f>'MOD Vectors ALL'!AV27*($E27=$F$1)</f>
        <v>0</v>
      </c>
      <c r="AW27" s="80">
        <f>'MOD Vectors ALL'!AW27*($E27=$F$1)</f>
        <v>0</v>
      </c>
      <c r="AX27" s="80">
        <f>'MOD Vectors ALL'!AX27*($E27=$F$1)</f>
        <v>0</v>
      </c>
      <c r="AY27" s="80">
        <f>'MOD Vectors ALL'!AY27*($E27=$F$1)</f>
        <v>0</v>
      </c>
      <c r="AZ27" s="80">
        <f>'MOD Vectors ALL'!AZ27*($E27=$F$1)</f>
        <v>0</v>
      </c>
      <c r="BA27" s="80">
        <f>'MOD Vectors ALL'!BA27*($E27=$F$1)</f>
        <v>0</v>
      </c>
      <c r="BB27" s="80">
        <f>'MOD Vectors ALL'!BB27*($E27=$F$1)</f>
        <v>0</v>
      </c>
      <c r="BC27" s="80">
        <f>'MOD Vectors ALL'!BC27*($E27=$F$1)</f>
        <v>0</v>
      </c>
      <c r="BD27" s="80">
        <f>'MOD Vectors ALL'!BD27*($E27=$F$1)</f>
        <v>0</v>
      </c>
      <c r="BE27" s="80">
        <f>'MOD Vectors ALL'!BE27*($E27=$F$1)</f>
        <v>0</v>
      </c>
      <c r="BF27" s="80">
        <f>'MOD Vectors ALL'!BF27*($E27=$F$1)</f>
        <v>0</v>
      </c>
      <c r="BG27" s="80">
        <f>'MOD Vectors ALL'!BG27*($E27=$F$1)</f>
        <v>0</v>
      </c>
      <c r="BH27" s="80">
        <f>'MOD Vectors ALL'!BH27*($E27=$F$1)</f>
        <v>0</v>
      </c>
      <c r="BI27" s="80">
        <f>'MOD Vectors ALL'!BI27*($E27=$F$1)</f>
        <v>0</v>
      </c>
      <c r="BJ27" s="80">
        <f>'MOD Vectors ALL'!BJ27*($E27=$F$1)</f>
        <v>0</v>
      </c>
      <c r="BK27" s="80">
        <f>'MOD Vectors ALL'!BK27*($E27=$F$1)</f>
        <v>0</v>
      </c>
      <c r="BL27" s="80">
        <f>'MOD Vectors ALL'!BL27*($E27=$F$1)</f>
        <v>0</v>
      </c>
      <c r="BM27" s="80">
        <f>'MOD Vectors ALL'!BM27*($E27=$F$1)</f>
        <v>0</v>
      </c>
      <c r="BN27" s="80">
        <f>'MOD Vectors ALL'!BN27*($E27=$F$1)</f>
        <v>0</v>
      </c>
      <c r="BO27" s="80">
        <f>'MOD Vectors ALL'!BO27*($E27=$F$1)</f>
        <v>0</v>
      </c>
      <c r="BP27" s="80">
        <f>'MOD Vectors ALL'!BP27*($E27=$F$1)</f>
        <v>0</v>
      </c>
      <c r="BQ27" s="80">
        <f>'MOD Vectors ALL'!BQ27*($E27=$F$1)</f>
        <v>0</v>
      </c>
      <c r="BR27" s="80">
        <f>'MOD Vectors ALL'!BR27*($E27=$F$1)</f>
        <v>0</v>
      </c>
      <c r="BS27" s="80">
        <f>'MOD Vectors ALL'!BS27*($E27=$F$1)</f>
        <v>0</v>
      </c>
      <c r="BT27" s="80">
        <f>'MOD Vectors ALL'!BT27*($E27=$F$1)</f>
        <v>0</v>
      </c>
      <c r="BU27" s="80">
        <f>'MOD Vectors ALL'!BU27*($E27=$F$1)</f>
        <v>0</v>
      </c>
      <c r="BV27" s="80">
        <f>'MOD Vectors ALL'!BV27*($E27=$F$1)</f>
        <v>0</v>
      </c>
      <c r="BW27" s="80">
        <f>'MOD Vectors ALL'!BW27*($E27=$F$1)</f>
        <v>0</v>
      </c>
      <c r="BX27" s="80">
        <f>'MOD Vectors ALL'!BX27*($E27=$F$1)</f>
        <v>0</v>
      </c>
      <c r="BY27" s="80">
        <f>'MOD Vectors ALL'!BY27*($E27=$F$1)</f>
        <v>0</v>
      </c>
      <c r="BZ27" s="80">
        <f>'MOD Vectors ALL'!BZ27*($E27=$F$1)</f>
        <v>0</v>
      </c>
      <c r="CA27" s="80">
        <f>'MOD Vectors ALL'!CA27*($E27=$F$1)</f>
        <v>0</v>
      </c>
      <c r="CB27" s="80">
        <f>'MOD Vectors ALL'!CB27*($E27=$F$1)</f>
        <v>0</v>
      </c>
      <c r="CC27" s="80">
        <f>'MOD Vectors ALL'!CC27*($E27=$F$1)</f>
        <v>0</v>
      </c>
      <c r="CD27" s="80">
        <f>'MOD Vectors ALL'!CD27*($E27=$F$1)</f>
        <v>0</v>
      </c>
      <c r="CE27" s="80">
        <f>'MOD Vectors ALL'!CE27*($E27=$F$1)</f>
        <v>0</v>
      </c>
      <c r="CF27" s="80">
        <f>'MOD Vectors ALL'!CF27*($E27=$F$1)</f>
        <v>0</v>
      </c>
      <c r="CG27" s="80">
        <f>'MOD Vectors ALL'!CG27*($E27=$F$1)</f>
        <v>0</v>
      </c>
      <c r="CH27" s="80">
        <f>'MOD Vectors ALL'!CH27*($E27=$F$1)</f>
        <v>0</v>
      </c>
      <c r="CI27" s="80">
        <f>'MOD Vectors ALL'!CI27*($E27=$F$1)</f>
        <v>0</v>
      </c>
      <c r="CJ27" s="80">
        <f>'MOD Vectors ALL'!CJ27*($E27=$F$1)</f>
        <v>0</v>
      </c>
      <c r="CK27" s="80">
        <f>'MOD Vectors ALL'!CK27*($E27=$F$1)</f>
        <v>0</v>
      </c>
      <c r="CL27" s="80">
        <f>'MOD Vectors ALL'!CL27*($E27=$F$1)</f>
        <v>0</v>
      </c>
      <c r="CM27" s="80">
        <f>'MOD Vectors ALL'!CM27*($E27=$F$1)</f>
        <v>0</v>
      </c>
      <c r="CN27" s="80">
        <f>'MOD Vectors ALL'!CN27*($E27=$F$1)</f>
        <v>0</v>
      </c>
      <c r="CO27" s="80">
        <f>'MOD Vectors ALL'!CO27*($E27=$F$1)</f>
        <v>0</v>
      </c>
      <c r="CP27" s="80">
        <f>'MOD Vectors ALL'!CP27*($E27=$F$1)</f>
        <v>0</v>
      </c>
      <c r="CQ27" s="80">
        <f>'MOD Vectors ALL'!CQ27*($E27=$F$1)</f>
        <v>0</v>
      </c>
      <c r="CR27" s="80">
        <f>'MOD Vectors ALL'!CR27*($E27=$F$1)</f>
        <v>0</v>
      </c>
      <c r="CS27" s="80">
        <f>'MOD Vectors ALL'!CS27*($E27=$F$1)</f>
        <v>0</v>
      </c>
      <c r="CT27" s="80">
        <f>'MOD Vectors ALL'!CT27*($E27=$F$1)</f>
        <v>0</v>
      </c>
      <c r="CU27" s="80">
        <f>'MOD Vectors ALL'!CU27*($E27=$F$1)</f>
        <v>0</v>
      </c>
      <c r="CV27" s="80">
        <f>'MOD Vectors ALL'!CV27*($E27=$F$1)</f>
        <v>0</v>
      </c>
      <c r="CW27" s="80">
        <f>'MOD Vectors ALL'!CW27*($E27=$F$1)</f>
        <v>0</v>
      </c>
      <c r="CX27" s="80">
        <f>'MOD Vectors ALL'!CX27*($E27=$F$1)</f>
        <v>0</v>
      </c>
      <c r="CY27" s="80">
        <f>'MOD Vectors ALL'!CY27*($E27=$F$1)</f>
        <v>0</v>
      </c>
      <c r="CZ27" s="80">
        <f>'MOD Vectors ALL'!CZ27*($E27=$F$1)</f>
        <v>0</v>
      </c>
      <c r="DA27" s="80">
        <f>'MOD Vectors ALL'!DA27*($E27=$F$1)</f>
        <v>0</v>
      </c>
      <c r="DB27" s="80">
        <f>'MOD Vectors ALL'!DB27*($E27=$F$1)</f>
        <v>0</v>
      </c>
      <c r="DC27" s="80">
        <f>'MOD Vectors ALL'!DC27*($E27=$F$1)</f>
        <v>0</v>
      </c>
      <c r="DD27" s="80">
        <f>'MOD Vectors ALL'!DD27*($E27=$F$1)</f>
        <v>0</v>
      </c>
      <c r="DE27" s="80">
        <f>'MOD Vectors ALL'!DE27*($E27=$F$1)</f>
        <v>0</v>
      </c>
      <c r="DF27" s="80">
        <f>'MOD Vectors ALL'!DF27*($E27=$F$1)</f>
        <v>0</v>
      </c>
      <c r="DG27" s="80">
        <f>'MOD Vectors ALL'!DG27*($E27=$F$1)</f>
        <v>0</v>
      </c>
      <c r="DH27" s="80">
        <f>'MOD Vectors ALL'!DH27*($E27=$F$1)</f>
        <v>0</v>
      </c>
      <c r="DI27" s="80">
        <f>'MOD Vectors ALL'!DI27*($E27=$F$1)</f>
        <v>0</v>
      </c>
      <c r="DJ27" s="80">
        <f>'MOD Vectors ALL'!DJ27*($E27=$F$1)</f>
        <v>0</v>
      </c>
      <c r="DK27" s="80">
        <f>'MOD Vectors ALL'!DK27*($E27=$F$1)</f>
        <v>0</v>
      </c>
      <c r="DL27" s="80">
        <f>'MOD Vectors ALL'!DL27*($E27=$F$1)</f>
        <v>0</v>
      </c>
      <c r="DM27" s="80">
        <f>'MOD Vectors ALL'!DM27*($E27=$F$1)</f>
        <v>0</v>
      </c>
      <c r="DN27" s="80">
        <f>'MOD Vectors ALL'!DN27*($E27=$F$1)</f>
        <v>0</v>
      </c>
      <c r="DO27" s="80">
        <f>'MOD Vectors ALL'!DO27*($E27=$F$1)</f>
        <v>0</v>
      </c>
      <c r="DP27" s="80">
        <f>'MOD Vectors ALL'!DP27*($E27=$F$1)</f>
        <v>0</v>
      </c>
      <c r="DQ27" s="80">
        <f>'MOD Vectors ALL'!DQ27*($E27=$F$1)</f>
        <v>0</v>
      </c>
    </row>
    <row r="28" spans="1:121" x14ac:dyDescent="0.2">
      <c r="A28">
        <v>87</v>
      </c>
      <c r="B28" t="s">
        <v>16</v>
      </c>
      <c r="C28" t="s">
        <v>369</v>
      </c>
      <c r="D28" t="s">
        <v>532</v>
      </c>
      <c r="E28" t="s">
        <v>25</v>
      </c>
      <c r="F28" t="s">
        <v>37</v>
      </c>
      <c r="G28">
        <v>0.76615900000000003</v>
      </c>
      <c r="H28">
        <v>2.2057899999999999</v>
      </c>
      <c r="I28" s="80">
        <f>'MOD Vectors ALL'!I28*($E28=$F$1)</f>
        <v>0</v>
      </c>
      <c r="J28" s="80">
        <f>'MOD Vectors ALL'!J28*($E28=$F$1)</f>
        <v>0</v>
      </c>
      <c r="K28" s="80">
        <f>'MOD Vectors ALL'!K28*($E28=$F$1)</f>
        <v>0</v>
      </c>
      <c r="L28" s="80">
        <f>'MOD Vectors ALL'!L28*($E28=$F$1)</f>
        <v>0</v>
      </c>
      <c r="M28" s="80">
        <f>'MOD Vectors ALL'!M28*($E28=$F$1)</f>
        <v>0</v>
      </c>
      <c r="N28" s="80">
        <f>'MOD Vectors ALL'!N28*($E28=$F$1)</f>
        <v>0</v>
      </c>
      <c r="O28" s="80">
        <f>'MOD Vectors ALL'!O28*($E28=$F$1)</f>
        <v>0</v>
      </c>
      <c r="P28" s="80">
        <f>'MOD Vectors ALL'!P28*($E28=$F$1)</f>
        <v>0</v>
      </c>
      <c r="Q28" s="80">
        <f>'MOD Vectors ALL'!Q28*($E28=$F$1)</f>
        <v>0</v>
      </c>
      <c r="R28" s="80">
        <f>'MOD Vectors ALL'!R28*($E28=$F$1)</f>
        <v>0</v>
      </c>
      <c r="S28" s="80">
        <f>'MOD Vectors ALL'!S28*($E28=$F$1)</f>
        <v>0</v>
      </c>
      <c r="T28" s="80">
        <f>'MOD Vectors ALL'!T28*($E28=$F$1)</f>
        <v>0</v>
      </c>
      <c r="U28" s="80">
        <f>'MOD Vectors ALL'!U28*($E28=$F$1)</f>
        <v>0</v>
      </c>
      <c r="V28" s="80">
        <f>'MOD Vectors ALL'!V28*($E28=$F$1)</f>
        <v>0</v>
      </c>
      <c r="W28" s="80">
        <f>'MOD Vectors ALL'!W28*($E28=$F$1)</f>
        <v>0</v>
      </c>
      <c r="X28" s="80">
        <f>'MOD Vectors ALL'!X28*($E28=$F$1)</f>
        <v>0</v>
      </c>
      <c r="Y28" s="80">
        <f>'MOD Vectors ALL'!Y28*($E28=$F$1)</f>
        <v>0</v>
      </c>
      <c r="Z28" s="80">
        <f>'MOD Vectors ALL'!Z28*($E28=$F$1)</f>
        <v>0</v>
      </c>
      <c r="AA28" s="80">
        <f>'MOD Vectors ALL'!AA28*($E28=$F$1)</f>
        <v>0</v>
      </c>
      <c r="AB28" s="80">
        <f>'MOD Vectors ALL'!AB28*($E28=$F$1)</f>
        <v>0</v>
      </c>
      <c r="AC28" s="80">
        <f>'MOD Vectors ALL'!AC28*($E28=$F$1)</f>
        <v>0</v>
      </c>
      <c r="AD28" s="80">
        <f>'MOD Vectors ALL'!AD28*($E28=$F$1)</f>
        <v>0</v>
      </c>
      <c r="AE28" s="80">
        <f>'MOD Vectors ALL'!AE28*($E28=$F$1)</f>
        <v>0</v>
      </c>
      <c r="AF28" s="80">
        <f>'MOD Vectors ALL'!AF28*($E28=$F$1)</f>
        <v>0</v>
      </c>
      <c r="AG28" s="80">
        <f>'MOD Vectors ALL'!AG28*($E28=$F$1)</f>
        <v>0</v>
      </c>
      <c r="AH28" s="80">
        <f>'MOD Vectors ALL'!AH28*($E28=$F$1)</f>
        <v>0</v>
      </c>
      <c r="AI28" s="80">
        <f>'MOD Vectors ALL'!AI28*($E28=$F$1)</f>
        <v>0</v>
      </c>
      <c r="AJ28" s="80">
        <f>'MOD Vectors ALL'!AJ28*($E28=$F$1)</f>
        <v>0</v>
      </c>
      <c r="AK28" s="80">
        <f>'MOD Vectors ALL'!AK28*($E28=$F$1)</f>
        <v>0</v>
      </c>
      <c r="AL28" s="80">
        <f>'MOD Vectors ALL'!AL28*($E28=$F$1)</f>
        <v>0</v>
      </c>
      <c r="AM28" s="80">
        <f>'MOD Vectors ALL'!AM28*($E28=$F$1)</f>
        <v>0</v>
      </c>
      <c r="AN28" s="80">
        <f>'MOD Vectors ALL'!AN28*($E28=$F$1)</f>
        <v>0</v>
      </c>
      <c r="AO28" s="80">
        <f>'MOD Vectors ALL'!AO28*($E28=$F$1)</f>
        <v>0</v>
      </c>
      <c r="AP28" s="80">
        <f>'MOD Vectors ALL'!AP28*($E28=$F$1)</f>
        <v>0</v>
      </c>
      <c r="AQ28" s="80">
        <f>'MOD Vectors ALL'!AQ28*($E28=$F$1)</f>
        <v>0</v>
      </c>
      <c r="AR28" s="80">
        <f>'MOD Vectors ALL'!AR28*($E28=$F$1)</f>
        <v>0</v>
      </c>
      <c r="AS28" s="80">
        <f>'MOD Vectors ALL'!AS28*($E28=$F$1)</f>
        <v>0</v>
      </c>
      <c r="AT28" s="80">
        <f>'MOD Vectors ALL'!AT28*($E28=$F$1)</f>
        <v>0</v>
      </c>
      <c r="AU28" s="80">
        <f>'MOD Vectors ALL'!AU28*($E28=$F$1)</f>
        <v>0</v>
      </c>
      <c r="AV28" s="80">
        <f>'MOD Vectors ALL'!AV28*($E28=$F$1)</f>
        <v>0</v>
      </c>
      <c r="AW28" s="80">
        <f>'MOD Vectors ALL'!AW28*($E28=$F$1)</f>
        <v>0</v>
      </c>
      <c r="AX28" s="80">
        <f>'MOD Vectors ALL'!AX28*($E28=$F$1)</f>
        <v>0</v>
      </c>
      <c r="AY28" s="80">
        <f>'MOD Vectors ALL'!AY28*($E28=$F$1)</f>
        <v>0</v>
      </c>
      <c r="AZ28" s="80">
        <f>'MOD Vectors ALL'!AZ28*($E28=$F$1)</f>
        <v>0</v>
      </c>
      <c r="BA28" s="80">
        <f>'MOD Vectors ALL'!BA28*($E28=$F$1)</f>
        <v>0</v>
      </c>
      <c r="BB28" s="80">
        <f>'MOD Vectors ALL'!BB28*($E28=$F$1)</f>
        <v>0</v>
      </c>
      <c r="BC28" s="80">
        <f>'MOD Vectors ALL'!BC28*($E28=$F$1)</f>
        <v>0</v>
      </c>
      <c r="BD28" s="80">
        <f>'MOD Vectors ALL'!BD28*($E28=$F$1)</f>
        <v>0</v>
      </c>
      <c r="BE28" s="80">
        <f>'MOD Vectors ALL'!BE28*($E28=$F$1)</f>
        <v>0</v>
      </c>
      <c r="BF28" s="80">
        <f>'MOD Vectors ALL'!BF28*($E28=$F$1)</f>
        <v>0</v>
      </c>
      <c r="BG28" s="80">
        <f>'MOD Vectors ALL'!BG28*($E28=$F$1)</f>
        <v>0</v>
      </c>
      <c r="BH28" s="80">
        <f>'MOD Vectors ALL'!BH28*($E28=$F$1)</f>
        <v>0</v>
      </c>
      <c r="BI28" s="80">
        <f>'MOD Vectors ALL'!BI28*($E28=$F$1)</f>
        <v>0</v>
      </c>
      <c r="BJ28" s="80">
        <f>'MOD Vectors ALL'!BJ28*($E28=$F$1)</f>
        <v>0</v>
      </c>
      <c r="BK28" s="80">
        <f>'MOD Vectors ALL'!BK28*($E28=$F$1)</f>
        <v>0</v>
      </c>
      <c r="BL28" s="80">
        <f>'MOD Vectors ALL'!BL28*($E28=$F$1)</f>
        <v>0</v>
      </c>
      <c r="BM28" s="80">
        <f>'MOD Vectors ALL'!BM28*($E28=$F$1)</f>
        <v>0</v>
      </c>
      <c r="BN28" s="80">
        <f>'MOD Vectors ALL'!BN28*($E28=$F$1)</f>
        <v>0</v>
      </c>
      <c r="BO28" s="80">
        <f>'MOD Vectors ALL'!BO28*($E28=$F$1)</f>
        <v>0</v>
      </c>
      <c r="BP28" s="80">
        <f>'MOD Vectors ALL'!BP28*($E28=$F$1)</f>
        <v>0</v>
      </c>
      <c r="BQ28" s="80">
        <f>'MOD Vectors ALL'!BQ28*($E28=$F$1)</f>
        <v>0</v>
      </c>
      <c r="BR28" s="80">
        <f>'MOD Vectors ALL'!BR28*($E28=$F$1)</f>
        <v>0</v>
      </c>
      <c r="BS28" s="80">
        <f>'MOD Vectors ALL'!BS28*($E28=$F$1)</f>
        <v>0</v>
      </c>
      <c r="BT28" s="80">
        <f>'MOD Vectors ALL'!BT28*($E28=$F$1)</f>
        <v>0</v>
      </c>
      <c r="BU28" s="80">
        <f>'MOD Vectors ALL'!BU28*($E28=$F$1)</f>
        <v>0</v>
      </c>
      <c r="BV28" s="80">
        <f>'MOD Vectors ALL'!BV28*($E28=$F$1)</f>
        <v>0</v>
      </c>
      <c r="BW28" s="80">
        <f>'MOD Vectors ALL'!BW28*($E28=$F$1)</f>
        <v>0</v>
      </c>
      <c r="BX28" s="80">
        <f>'MOD Vectors ALL'!BX28*($E28=$F$1)</f>
        <v>0</v>
      </c>
      <c r="BY28" s="80">
        <f>'MOD Vectors ALL'!BY28*($E28=$F$1)</f>
        <v>0</v>
      </c>
      <c r="BZ28" s="80">
        <f>'MOD Vectors ALL'!BZ28*($E28=$F$1)</f>
        <v>0</v>
      </c>
      <c r="CA28" s="80">
        <f>'MOD Vectors ALL'!CA28*($E28=$F$1)</f>
        <v>0</v>
      </c>
      <c r="CB28" s="80">
        <f>'MOD Vectors ALL'!CB28*($E28=$F$1)</f>
        <v>0</v>
      </c>
      <c r="CC28" s="80">
        <f>'MOD Vectors ALL'!CC28*($E28=$F$1)</f>
        <v>0</v>
      </c>
      <c r="CD28" s="80">
        <f>'MOD Vectors ALL'!CD28*($E28=$F$1)</f>
        <v>0</v>
      </c>
      <c r="CE28" s="80">
        <f>'MOD Vectors ALL'!CE28*($E28=$F$1)</f>
        <v>0</v>
      </c>
      <c r="CF28" s="80">
        <f>'MOD Vectors ALL'!CF28*($E28=$F$1)</f>
        <v>0</v>
      </c>
      <c r="CG28" s="80">
        <f>'MOD Vectors ALL'!CG28*($E28=$F$1)</f>
        <v>0</v>
      </c>
      <c r="CH28" s="80">
        <f>'MOD Vectors ALL'!CH28*($E28=$F$1)</f>
        <v>0</v>
      </c>
      <c r="CI28" s="80">
        <f>'MOD Vectors ALL'!CI28*($E28=$F$1)</f>
        <v>0</v>
      </c>
      <c r="CJ28" s="80">
        <f>'MOD Vectors ALL'!CJ28*($E28=$F$1)</f>
        <v>0</v>
      </c>
      <c r="CK28" s="80">
        <f>'MOD Vectors ALL'!CK28*($E28=$F$1)</f>
        <v>0</v>
      </c>
      <c r="CL28" s="80">
        <f>'MOD Vectors ALL'!CL28*($E28=$F$1)</f>
        <v>0</v>
      </c>
      <c r="CM28" s="80">
        <f>'MOD Vectors ALL'!CM28*($E28=$F$1)</f>
        <v>0</v>
      </c>
      <c r="CN28" s="80">
        <f>'MOD Vectors ALL'!CN28*($E28=$F$1)</f>
        <v>0</v>
      </c>
      <c r="CO28" s="80">
        <f>'MOD Vectors ALL'!CO28*($E28=$F$1)</f>
        <v>0</v>
      </c>
      <c r="CP28" s="80">
        <f>'MOD Vectors ALL'!CP28*($E28=$F$1)</f>
        <v>0</v>
      </c>
      <c r="CQ28" s="80">
        <f>'MOD Vectors ALL'!CQ28*($E28=$F$1)</f>
        <v>0</v>
      </c>
      <c r="CR28" s="80">
        <f>'MOD Vectors ALL'!CR28*($E28=$F$1)</f>
        <v>0</v>
      </c>
      <c r="CS28" s="80">
        <f>'MOD Vectors ALL'!CS28*($E28=$F$1)</f>
        <v>0</v>
      </c>
      <c r="CT28" s="80">
        <f>'MOD Vectors ALL'!CT28*($E28=$F$1)</f>
        <v>0</v>
      </c>
      <c r="CU28" s="80">
        <f>'MOD Vectors ALL'!CU28*($E28=$F$1)</f>
        <v>0</v>
      </c>
      <c r="CV28" s="80">
        <f>'MOD Vectors ALL'!CV28*($E28=$F$1)</f>
        <v>0</v>
      </c>
      <c r="CW28" s="80">
        <f>'MOD Vectors ALL'!CW28*($E28=$F$1)</f>
        <v>0</v>
      </c>
      <c r="CX28" s="80">
        <f>'MOD Vectors ALL'!CX28*($E28=$F$1)</f>
        <v>0</v>
      </c>
      <c r="CY28" s="80">
        <f>'MOD Vectors ALL'!CY28*($E28=$F$1)</f>
        <v>0</v>
      </c>
      <c r="CZ28" s="80">
        <f>'MOD Vectors ALL'!CZ28*($E28=$F$1)</f>
        <v>0</v>
      </c>
      <c r="DA28" s="80">
        <f>'MOD Vectors ALL'!DA28*($E28=$F$1)</f>
        <v>0</v>
      </c>
      <c r="DB28" s="80">
        <f>'MOD Vectors ALL'!DB28*($E28=$F$1)</f>
        <v>0</v>
      </c>
      <c r="DC28" s="80">
        <f>'MOD Vectors ALL'!DC28*($E28=$F$1)</f>
        <v>0</v>
      </c>
      <c r="DD28" s="80">
        <f>'MOD Vectors ALL'!DD28*($E28=$F$1)</f>
        <v>0</v>
      </c>
      <c r="DE28" s="80">
        <f>'MOD Vectors ALL'!DE28*($E28=$F$1)</f>
        <v>0</v>
      </c>
      <c r="DF28" s="80">
        <f>'MOD Vectors ALL'!DF28*($E28=$F$1)</f>
        <v>0</v>
      </c>
      <c r="DG28" s="80">
        <f>'MOD Vectors ALL'!DG28*($E28=$F$1)</f>
        <v>0</v>
      </c>
      <c r="DH28" s="80">
        <f>'MOD Vectors ALL'!DH28*($E28=$F$1)</f>
        <v>0</v>
      </c>
      <c r="DI28" s="80">
        <f>'MOD Vectors ALL'!DI28*($E28=$F$1)</f>
        <v>0</v>
      </c>
      <c r="DJ28" s="80">
        <f>'MOD Vectors ALL'!DJ28*($E28=$F$1)</f>
        <v>0</v>
      </c>
      <c r="DK28" s="80">
        <f>'MOD Vectors ALL'!DK28*($E28=$F$1)</f>
        <v>0</v>
      </c>
      <c r="DL28" s="80">
        <f>'MOD Vectors ALL'!DL28*($E28=$F$1)</f>
        <v>0</v>
      </c>
      <c r="DM28" s="80">
        <f>'MOD Vectors ALL'!DM28*($E28=$F$1)</f>
        <v>0</v>
      </c>
      <c r="DN28" s="80">
        <f>'MOD Vectors ALL'!DN28*($E28=$F$1)</f>
        <v>0</v>
      </c>
      <c r="DO28" s="80">
        <f>'MOD Vectors ALL'!DO28*($E28=$F$1)</f>
        <v>0</v>
      </c>
      <c r="DP28" s="80">
        <f>'MOD Vectors ALL'!DP28*($E28=$F$1)</f>
        <v>0</v>
      </c>
      <c r="DQ28" s="80">
        <f>'MOD Vectors ALL'!DQ28*($E28=$F$1)</f>
        <v>0</v>
      </c>
    </row>
    <row r="29" spans="1:121" x14ac:dyDescent="0.2">
      <c r="A29">
        <v>286</v>
      </c>
      <c r="B29" t="s">
        <v>9</v>
      </c>
      <c r="C29" t="s">
        <v>369</v>
      </c>
      <c r="D29" t="s">
        <v>528</v>
      </c>
      <c r="E29" t="s">
        <v>25</v>
      </c>
      <c r="F29" t="s">
        <v>10</v>
      </c>
      <c r="G29">
        <v>0.71867899999999996</v>
      </c>
      <c r="H29">
        <v>0.72573399999999999</v>
      </c>
      <c r="I29" s="80">
        <f>'MOD Vectors ALL'!I29*($E29=$F$1)</f>
        <v>0</v>
      </c>
      <c r="J29" s="80">
        <f>'MOD Vectors ALL'!J29*($E29=$F$1)</f>
        <v>0</v>
      </c>
      <c r="K29" s="80">
        <f>'MOD Vectors ALL'!K29*($E29=$F$1)</f>
        <v>0</v>
      </c>
      <c r="L29" s="80">
        <f>'MOD Vectors ALL'!L29*($E29=$F$1)</f>
        <v>0</v>
      </c>
      <c r="M29" s="80">
        <f>'MOD Vectors ALL'!M29*($E29=$F$1)</f>
        <v>0</v>
      </c>
      <c r="N29" s="80">
        <f>'MOD Vectors ALL'!N29*($E29=$F$1)</f>
        <v>0</v>
      </c>
      <c r="O29" s="80">
        <f>'MOD Vectors ALL'!O29*($E29=$F$1)</f>
        <v>0</v>
      </c>
      <c r="P29" s="80">
        <f>'MOD Vectors ALL'!P29*($E29=$F$1)</f>
        <v>0</v>
      </c>
      <c r="Q29" s="80">
        <f>'MOD Vectors ALL'!Q29*($E29=$F$1)</f>
        <v>0</v>
      </c>
      <c r="R29" s="80">
        <f>'MOD Vectors ALL'!R29*($E29=$F$1)</f>
        <v>0</v>
      </c>
      <c r="S29" s="80">
        <f>'MOD Vectors ALL'!S29*($E29=$F$1)</f>
        <v>0</v>
      </c>
      <c r="T29" s="80">
        <f>'MOD Vectors ALL'!T29*($E29=$F$1)</f>
        <v>0</v>
      </c>
      <c r="U29" s="80">
        <f>'MOD Vectors ALL'!U29*($E29=$F$1)</f>
        <v>0</v>
      </c>
      <c r="V29" s="80">
        <f>'MOD Vectors ALL'!V29*($E29=$F$1)</f>
        <v>0</v>
      </c>
      <c r="W29" s="80">
        <f>'MOD Vectors ALL'!W29*($E29=$F$1)</f>
        <v>0</v>
      </c>
      <c r="X29" s="80">
        <f>'MOD Vectors ALL'!X29*($E29=$F$1)</f>
        <v>0</v>
      </c>
      <c r="Y29" s="80">
        <f>'MOD Vectors ALL'!Y29*($E29=$F$1)</f>
        <v>0</v>
      </c>
      <c r="Z29" s="80">
        <f>'MOD Vectors ALL'!Z29*($E29=$F$1)</f>
        <v>0</v>
      </c>
      <c r="AA29" s="80">
        <f>'MOD Vectors ALL'!AA29*($E29=$F$1)</f>
        <v>0</v>
      </c>
      <c r="AB29" s="80">
        <f>'MOD Vectors ALL'!AB29*($E29=$F$1)</f>
        <v>0</v>
      </c>
      <c r="AC29" s="80">
        <f>'MOD Vectors ALL'!AC29*($E29=$F$1)</f>
        <v>0</v>
      </c>
      <c r="AD29" s="80">
        <f>'MOD Vectors ALL'!AD29*($E29=$F$1)</f>
        <v>0</v>
      </c>
      <c r="AE29" s="80">
        <f>'MOD Vectors ALL'!AE29*($E29=$F$1)</f>
        <v>0</v>
      </c>
      <c r="AF29" s="80">
        <f>'MOD Vectors ALL'!AF29*($E29=$F$1)</f>
        <v>0</v>
      </c>
      <c r="AG29" s="80">
        <f>'MOD Vectors ALL'!AG29*($E29=$F$1)</f>
        <v>0</v>
      </c>
      <c r="AH29" s="80">
        <f>'MOD Vectors ALL'!AH29*($E29=$F$1)</f>
        <v>0</v>
      </c>
      <c r="AI29" s="80">
        <f>'MOD Vectors ALL'!AI29*($E29=$F$1)</f>
        <v>0</v>
      </c>
      <c r="AJ29" s="80">
        <f>'MOD Vectors ALL'!AJ29*($E29=$F$1)</f>
        <v>0</v>
      </c>
      <c r="AK29" s="80">
        <f>'MOD Vectors ALL'!AK29*($E29=$F$1)</f>
        <v>0</v>
      </c>
      <c r="AL29" s="80">
        <f>'MOD Vectors ALL'!AL29*($E29=$F$1)</f>
        <v>0</v>
      </c>
      <c r="AM29" s="80">
        <f>'MOD Vectors ALL'!AM29*($E29=$F$1)</f>
        <v>0</v>
      </c>
      <c r="AN29" s="80">
        <f>'MOD Vectors ALL'!AN29*($E29=$F$1)</f>
        <v>0</v>
      </c>
      <c r="AO29" s="80">
        <f>'MOD Vectors ALL'!AO29*($E29=$F$1)</f>
        <v>0</v>
      </c>
      <c r="AP29" s="80">
        <f>'MOD Vectors ALL'!AP29*($E29=$F$1)</f>
        <v>0</v>
      </c>
      <c r="AQ29" s="80">
        <f>'MOD Vectors ALL'!AQ29*($E29=$F$1)</f>
        <v>0</v>
      </c>
      <c r="AR29" s="80">
        <f>'MOD Vectors ALL'!AR29*($E29=$F$1)</f>
        <v>0</v>
      </c>
      <c r="AS29" s="80">
        <f>'MOD Vectors ALL'!AS29*($E29=$F$1)</f>
        <v>0</v>
      </c>
      <c r="AT29" s="80">
        <f>'MOD Vectors ALL'!AT29*($E29=$F$1)</f>
        <v>0</v>
      </c>
      <c r="AU29" s="80">
        <f>'MOD Vectors ALL'!AU29*($E29=$F$1)</f>
        <v>0</v>
      </c>
      <c r="AV29" s="80">
        <f>'MOD Vectors ALL'!AV29*($E29=$F$1)</f>
        <v>0</v>
      </c>
      <c r="AW29" s="80">
        <f>'MOD Vectors ALL'!AW29*($E29=$F$1)</f>
        <v>0</v>
      </c>
      <c r="AX29" s="80">
        <f>'MOD Vectors ALL'!AX29*($E29=$F$1)</f>
        <v>0</v>
      </c>
      <c r="AY29" s="80">
        <f>'MOD Vectors ALL'!AY29*($E29=$F$1)</f>
        <v>0</v>
      </c>
      <c r="AZ29" s="80">
        <f>'MOD Vectors ALL'!AZ29*($E29=$F$1)</f>
        <v>0</v>
      </c>
      <c r="BA29" s="80">
        <f>'MOD Vectors ALL'!BA29*($E29=$F$1)</f>
        <v>0</v>
      </c>
      <c r="BB29" s="80">
        <f>'MOD Vectors ALL'!BB29*($E29=$F$1)</f>
        <v>0</v>
      </c>
      <c r="BC29" s="80">
        <f>'MOD Vectors ALL'!BC29*($E29=$F$1)</f>
        <v>0</v>
      </c>
      <c r="BD29" s="80">
        <f>'MOD Vectors ALL'!BD29*($E29=$F$1)</f>
        <v>0</v>
      </c>
      <c r="BE29" s="80">
        <f>'MOD Vectors ALL'!BE29*($E29=$F$1)</f>
        <v>0</v>
      </c>
      <c r="BF29" s="80">
        <f>'MOD Vectors ALL'!BF29*($E29=$F$1)</f>
        <v>0</v>
      </c>
      <c r="BG29" s="80">
        <f>'MOD Vectors ALL'!BG29*($E29=$F$1)</f>
        <v>0</v>
      </c>
      <c r="BH29" s="80">
        <f>'MOD Vectors ALL'!BH29*($E29=$F$1)</f>
        <v>0</v>
      </c>
      <c r="BI29" s="80">
        <f>'MOD Vectors ALL'!BI29*($E29=$F$1)</f>
        <v>0</v>
      </c>
      <c r="BJ29" s="80">
        <f>'MOD Vectors ALL'!BJ29*($E29=$F$1)</f>
        <v>0</v>
      </c>
      <c r="BK29" s="80">
        <f>'MOD Vectors ALL'!BK29*($E29=$F$1)</f>
        <v>0</v>
      </c>
      <c r="BL29" s="80">
        <f>'MOD Vectors ALL'!BL29*($E29=$F$1)</f>
        <v>0</v>
      </c>
      <c r="BM29" s="80">
        <f>'MOD Vectors ALL'!BM29*($E29=$F$1)</f>
        <v>0</v>
      </c>
      <c r="BN29" s="80">
        <f>'MOD Vectors ALL'!BN29*($E29=$F$1)</f>
        <v>0</v>
      </c>
      <c r="BO29" s="80">
        <f>'MOD Vectors ALL'!BO29*($E29=$F$1)</f>
        <v>0</v>
      </c>
      <c r="BP29" s="80">
        <f>'MOD Vectors ALL'!BP29*($E29=$F$1)</f>
        <v>0</v>
      </c>
      <c r="BQ29" s="80">
        <f>'MOD Vectors ALL'!BQ29*($E29=$F$1)</f>
        <v>0</v>
      </c>
      <c r="BR29" s="80">
        <f>'MOD Vectors ALL'!BR29*($E29=$F$1)</f>
        <v>0</v>
      </c>
      <c r="BS29" s="80">
        <f>'MOD Vectors ALL'!BS29*($E29=$F$1)</f>
        <v>0</v>
      </c>
      <c r="BT29" s="80">
        <f>'MOD Vectors ALL'!BT29*($E29=$F$1)</f>
        <v>0</v>
      </c>
      <c r="BU29" s="80">
        <f>'MOD Vectors ALL'!BU29*($E29=$F$1)</f>
        <v>0</v>
      </c>
      <c r="BV29" s="80">
        <f>'MOD Vectors ALL'!BV29*($E29=$F$1)</f>
        <v>0</v>
      </c>
      <c r="BW29" s="80">
        <f>'MOD Vectors ALL'!BW29*($E29=$F$1)</f>
        <v>0</v>
      </c>
      <c r="BX29" s="80">
        <f>'MOD Vectors ALL'!BX29*($E29=$F$1)</f>
        <v>0</v>
      </c>
      <c r="BY29" s="80">
        <f>'MOD Vectors ALL'!BY29*($E29=$F$1)</f>
        <v>0</v>
      </c>
      <c r="BZ29" s="80">
        <f>'MOD Vectors ALL'!BZ29*($E29=$F$1)</f>
        <v>0</v>
      </c>
      <c r="CA29" s="80">
        <f>'MOD Vectors ALL'!CA29*($E29=$F$1)</f>
        <v>0</v>
      </c>
      <c r="CB29" s="80">
        <f>'MOD Vectors ALL'!CB29*($E29=$F$1)</f>
        <v>0</v>
      </c>
      <c r="CC29" s="80">
        <f>'MOD Vectors ALL'!CC29*($E29=$F$1)</f>
        <v>0</v>
      </c>
      <c r="CD29" s="80">
        <f>'MOD Vectors ALL'!CD29*($E29=$F$1)</f>
        <v>0</v>
      </c>
      <c r="CE29" s="80">
        <f>'MOD Vectors ALL'!CE29*($E29=$F$1)</f>
        <v>0</v>
      </c>
      <c r="CF29" s="80">
        <f>'MOD Vectors ALL'!CF29*($E29=$F$1)</f>
        <v>0</v>
      </c>
      <c r="CG29" s="80">
        <f>'MOD Vectors ALL'!CG29*($E29=$F$1)</f>
        <v>0</v>
      </c>
      <c r="CH29" s="80">
        <f>'MOD Vectors ALL'!CH29*($E29=$F$1)</f>
        <v>0</v>
      </c>
      <c r="CI29" s="80">
        <f>'MOD Vectors ALL'!CI29*($E29=$F$1)</f>
        <v>0</v>
      </c>
      <c r="CJ29" s="80">
        <f>'MOD Vectors ALL'!CJ29*($E29=$F$1)</f>
        <v>0</v>
      </c>
      <c r="CK29" s="80">
        <f>'MOD Vectors ALL'!CK29*($E29=$F$1)</f>
        <v>0</v>
      </c>
      <c r="CL29" s="80">
        <f>'MOD Vectors ALL'!CL29*($E29=$F$1)</f>
        <v>0</v>
      </c>
      <c r="CM29" s="80">
        <f>'MOD Vectors ALL'!CM29*($E29=$F$1)</f>
        <v>0</v>
      </c>
      <c r="CN29" s="80">
        <f>'MOD Vectors ALL'!CN29*($E29=$F$1)</f>
        <v>0</v>
      </c>
      <c r="CO29" s="80">
        <f>'MOD Vectors ALL'!CO29*($E29=$F$1)</f>
        <v>0</v>
      </c>
      <c r="CP29" s="80">
        <f>'MOD Vectors ALL'!CP29*($E29=$F$1)</f>
        <v>0</v>
      </c>
      <c r="CQ29" s="80">
        <f>'MOD Vectors ALL'!CQ29*($E29=$F$1)</f>
        <v>0</v>
      </c>
      <c r="CR29" s="80">
        <f>'MOD Vectors ALL'!CR29*($E29=$F$1)</f>
        <v>0</v>
      </c>
      <c r="CS29" s="80">
        <f>'MOD Vectors ALL'!CS29*($E29=$F$1)</f>
        <v>0</v>
      </c>
      <c r="CT29" s="80">
        <f>'MOD Vectors ALL'!CT29*($E29=$F$1)</f>
        <v>0</v>
      </c>
      <c r="CU29" s="80">
        <f>'MOD Vectors ALL'!CU29*($E29=$F$1)</f>
        <v>0</v>
      </c>
      <c r="CV29" s="80">
        <f>'MOD Vectors ALL'!CV29*($E29=$F$1)</f>
        <v>0</v>
      </c>
      <c r="CW29" s="80">
        <f>'MOD Vectors ALL'!CW29*($E29=$F$1)</f>
        <v>0</v>
      </c>
      <c r="CX29" s="80">
        <f>'MOD Vectors ALL'!CX29*($E29=$F$1)</f>
        <v>0</v>
      </c>
      <c r="CY29" s="80">
        <f>'MOD Vectors ALL'!CY29*($E29=$F$1)</f>
        <v>0</v>
      </c>
      <c r="CZ29" s="80">
        <f>'MOD Vectors ALL'!CZ29*($E29=$F$1)</f>
        <v>0</v>
      </c>
      <c r="DA29" s="80">
        <f>'MOD Vectors ALL'!DA29*($E29=$F$1)</f>
        <v>0</v>
      </c>
      <c r="DB29" s="80">
        <f>'MOD Vectors ALL'!DB29*($E29=$F$1)</f>
        <v>0</v>
      </c>
      <c r="DC29" s="80">
        <f>'MOD Vectors ALL'!DC29*($E29=$F$1)</f>
        <v>0</v>
      </c>
      <c r="DD29" s="80">
        <f>'MOD Vectors ALL'!DD29*($E29=$F$1)</f>
        <v>0</v>
      </c>
      <c r="DE29" s="80">
        <f>'MOD Vectors ALL'!DE29*($E29=$F$1)</f>
        <v>0</v>
      </c>
      <c r="DF29" s="80">
        <f>'MOD Vectors ALL'!DF29*($E29=$F$1)</f>
        <v>0</v>
      </c>
      <c r="DG29" s="80">
        <f>'MOD Vectors ALL'!DG29*($E29=$F$1)</f>
        <v>0</v>
      </c>
      <c r="DH29" s="80">
        <f>'MOD Vectors ALL'!DH29*($E29=$F$1)</f>
        <v>0</v>
      </c>
      <c r="DI29" s="80">
        <f>'MOD Vectors ALL'!DI29*($E29=$F$1)</f>
        <v>0</v>
      </c>
      <c r="DJ29" s="80">
        <f>'MOD Vectors ALL'!DJ29*($E29=$F$1)</f>
        <v>0</v>
      </c>
      <c r="DK29" s="80">
        <f>'MOD Vectors ALL'!DK29*($E29=$F$1)</f>
        <v>0</v>
      </c>
      <c r="DL29" s="80">
        <f>'MOD Vectors ALL'!DL29*($E29=$F$1)</f>
        <v>0</v>
      </c>
      <c r="DM29" s="80">
        <f>'MOD Vectors ALL'!DM29*($E29=$F$1)</f>
        <v>0</v>
      </c>
      <c r="DN29" s="80">
        <f>'MOD Vectors ALL'!DN29*($E29=$F$1)</f>
        <v>0</v>
      </c>
      <c r="DO29" s="80">
        <f>'MOD Vectors ALL'!DO29*($E29=$F$1)</f>
        <v>0</v>
      </c>
      <c r="DP29" s="80">
        <f>'MOD Vectors ALL'!DP29*($E29=$F$1)</f>
        <v>0</v>
      </c>
      <c r="DQ29" s="80">
        <f>'MOD Vectors ALL'!DQ29*($E29=$F$1)</f>
        <v>0</v>
      </c>
    </row>
    <row r="30" spans="1:121" x14ac:dyDescent="0.2">
      <c r="A30">
        <v>287</v>
      </c>
      <c r="B30" t="s">
        <v>9</v>
      </c>
      <c r="C30" t="s">
        <v>369</v>
      </c>
      <c r="D30" t="s">
        <v>528</v>
      </c>
      <c r="E30" t="s">
        <v>25</v>
      </c>
      <c r="F30" t="s">
        <v>11</v>
      </c>
      <c r="G30">
        <v>0.60087599999999997</v>
      </c>
      <c r="H30">
        <v>0.83213499999999996</v>
      </c>
      <c r="I30" s="80">
        <f>'MOD Vectors ALL'!I30*($E30=$F$1)</f>
        <v>0</v>
      </c>
      <c r="J30" s="80">
        <f>'MOD Vectors ALL'!J30*($E30=$F$1)</f>
        <v>0</v>
      </c>
      <c r="K30" s="80">
        <f>'MOD Vectors ALL'!K30*($E30=$F$1)</f>
        <v>0</v>
      </c>
      <c r="L30" s="80">
        <f>'MOD Vectors ALL'!L30*($E30=$F$1)</f>
        <v>0</v>
      </c>
      <c r="M30" s="80">
        <f>'MOD Vectors ALL'!M30*($E30=$F$1)</f>
        <v>0</v>
      </c>
      <c r="N30" s="80">
        <f>'MOD Vectors ALL'!N30*($E30=$F$1)</f>
        <v>0</v>
      </c>
      <c r="O30" s="80">
        <f>'MOD Vectors ALL'!O30*($E30=$F$1)</f>
        <v>0</v>
      </c>
      <c r="P30" s="80">
        <f>'MOD Vectors ALL'!P30*($E30=$F$1)</f>
        <v>0</v>
      </c>
      <c r="Q30" s="80">
        <f>'MOD Vectors ALL'!Q30*($E30=$F$1)</f>
        <v>0</v>
      </c>
      <c r="R30" s="80">
        <f>'MOD Vectors ALL'!R30*($E30=$F$1)</f>
        <v>0</v>
      </c>
      <c r="S30" s="80">
        <f>'MOD Vectors ALL'!S30*($E30=$F$1)</f>
        <v>0</v>
      </c>
      <c r="T30" s="80">
        <f>'MOD Vectors ALL'!T30*($E30=$F$1)</f>
        <v>0</v>
      </c>
      <c r="U30" s="80">
        <f>'MOD Vectors ALL'!U30*($E30=$F$1)</f>
        <v>0</v>
      </c>
      <c r="V30" s="80">
        <f>'MOD Vectors ALL'!V30*($E30=$F$1)</f>
        <v>0</v>
      </c>
      <c r="W30" s="80">
        <f>'MOD Vectors ALL'!W30*($E30=$F$1)</f>
        <v>0</v>
      </c>
      <c r="X30" s="80">
        <f>'MOD Vectors ALL'!X30*($E30=$F$1)</f>
        <v>0</v>
      </c>
      <c r="Y30" s="80">
        <f>'MOD Vectors ALL'!Y30*($E30=$F$1)</f>
        <v>0</v>
      </c>
      <c r="Z30" s="80">
        <f>'MOD Vectors ALL'!Z30*($E30=$F$1)</f>
        <v>0</v>
      </c>
      <c r="AA30" s="80">
        <f>'MOD Vectors ALL'!AA30*($E30=$F$1)</f>
        <v>0</v>
      </c>
      <c r="AB30" s="80">
        <f>'MOD Vectors ALL'!AB30*($E30=$F$1)</f>
        <v>0</v>
      </c>
      <c r="AC30" s="80">
        <f>'MOD Vectors ALL'!AC30*($E30=$F$1)</f>
        <v>0</v>
      </c>
      <c r="AD30" s="80">
        <f>'MOD Vectors ALL'!AD30*($E30=$F$1)</f>
        <v>0</v>
      </c>
      <c r="AE30" s="80">
        <f>'MOD Vectors ALL'!AE30*($E30=$F$1)</f>
        <v>0</v>
      </c>
      <c r="AF30" s="80">
        <f>'MOD Vectors ALL'!AF30*($E30=$F$1)</f>
        <v>0</v>
      </c>
      <c r="AG30" s="80">
        <f>'MOD Vectors ALL'!AG30*($E30=$F$1)</f>
        <v>0</v>
      </c>
      <c r="AH30" s="80">
        <f>'MOD Vectors ALL'!AH30*($E30=$F$1)</f>
        <v>0</v>
      </c>
      <c r="AI30" s="80">
        <f>'MOD Vectors ALL'!AI30*($E30=$F$1)</f>
        <v>0</v>
      </c>
      <c r="AJ30" s="80">
        <f>'MOD Vectors ALL'!AJ30*($E30=$F$1)</f>
        <v>0</v>
      </c>
      <c r="AK30" s="80">
        <f>'MOD Vectors ALL'!AK30*($E30=$F$1)</f>
        <v>0</v>
      </c>
      <c r="AL30" s="80">
        <f>'MOD Vectors ALL'!AL30*($E30=$F$1)</f>
        <v>0</v>
      </c>
      <c r="AM30" s="80">
        <f>'MOD Vectors ALL'!AM30*($E30=$F$1)</f>
        <v>0</v>
      </c>
      <c r="AN30" s="80">
        <f>'MOD Vectors ALL'!AN30*($E30=$F$1)</f>
        <v>0</v>
      </c>
      <c r="AO30" s="80">
        <f>'MOD Vectors ALL'!AO30*($E30=$F$1)</f>
        <v>0</v>
      </c>
      <c r="AP30" s="80">
        <f>'MOD Vectors ALL'!AP30*($E30=$F$1)</f>
        <v>0</v>
      </c>
      <c r="AQ30" s="80">
        <f>'MOD Vectors ALL'!AQ30*($E30=$F$1)</f>
        <v>0</v>
      </c>
      <c r="AR30" s="80">
        <f>'MOD Vectors ALL'!AR30*($E30=$F$1)</f>
        <v>0</v>
      </c>
      <c r="AS30" s="80">
        <f>'MOD Vectors ALL'!AS30*($E30=$F$1)</f>
        <v>0</v>
      </c>
      <c r="AT30" s="80">
        <f>'MOD Vectors ALL'!AT30*($E30=$F$1)</f>
        <v>0</v>
      </c>
      <c r="AU30" s="80">
        <f>'MOD Vectors ALL'!AU30*($E30=$F$1)</f>
        <v>0</v>
      </c>
      <c r="AV30" s="80">
        <f>'MOD Vectors ALL'!AV30*($E30=$F$1)</f>
        <v>0</v>
      </c>
      <c r="AW30" s="80">
        <f>'MOD Vectors ALL'!AW30*($E30=$F$1)</f>
        <v>0</v>
      </c>
      <c r="AX30" s="80">
        <f>'MOD Vectors ALL'!AX30*($E30=$F$1)</f>
        <v>0</v>
      </c>
      <c r="AY30" s="80">
        <f>'MOD Vectors ALL'!AY30*($E30=$F$1)</f>
        <v>0</v>
      </c>
      <c r="AZ30" s="80">
        <f>'MOD Vectors ALL'!AZ30*($E30=$F$1)</f>
        <v>0</v>
      </c>
      <c r="BA30" s="80">
        <f>'MOD Vectors ALL'!BA30*($E30=$F$1)</f>
        <v>0</v>
      </c>
      <c r="BB30" s="80">
        <f>'MOD Vectors ALL'!BB30*($E30=$F$1)</f>
        <v>0</v>
      </c>
      <c r="BC30" s="80">
        <f>'MOD Vectors ALL'!BC30*($E30=$F$1)</f>
        <v>0</v>
      </c>
      <c r="BD30" s="80">
        <f>'MOD Vectors ALL'!BD30*($E30=$F$1)</f>
        <v>0</v>
      </c>
      <c r="BE30" s="80">
        <f>'MOD Vectors ALL'!BE30*($E30=$F$1)</f>
        <v>0</v>
      </c>
      <c r="BF30" s="80">
        <f>'MOD Vectors ALL'!BF30*($E30=$F$1)</f>
        <v>0</v>
      </c>
      <c r="BG30" s="80">
        <f>'MOD Vectors ALL'!BG30*($E30=$F$1)</f>
        <v>0</v>
      </c>
      <c r="BH30" s="80">
        <f>'MOD Vectors ALL'!BH30*($E30=$F$1)</f>
        <v>0</v>
      </c>
      <c r="BI30" s="80">
        <f>'MOD Vectors ALL'!BI30*($E30=$F$1)</f>
        <v>0</v>
      </c>
      <c r="BJ30" s="80">
        <f>'MOD Vectors ALL'!BJ30*($E30=$F$1)</f>
        <v>0</v>
      </c>
      <c r="BK30" s="80">
        <f>'MOD Vectors ALL'!BK30*($E30=$F$1)</f>
        <v>0</v>
      </c>
      <c r="BL30" s="80">
        <f>'MOD Vectors ALL'!BL30*($E30=$F$1)</f>
        <v>0</v>
      </c>
      <c r="BM30" s="80">
        <f>'MOD Vectors ALL'!BM30*($E30=$F$1)</f>
        <v>0</v>
      </c>
      <c r="BN30" s="80">
        <f>'MOD Vectors ALL'!BN30*($E30=$F$1)</f>
        <v>0</v>
      </c>
      <c r="BO30" s="80">
        <f>'MOD Vectors ALL'!BO30*($E30=$F$1)</f>
        <v>0</v>
      </c>
      <c r="BP30" s="80">
        <f>'MOD Vectors ALL'!BP30*($E30=$F$1)</f>
        <v>0</v>
      </c>
      <c r="BQ30" s="80">
        <f>'MOD Vectors ALL'!BQ30*($E30=$F$1)</f>
        <v>0</v>
      </c>
      <c r="BR30" s="80">
        <f>'MOD Vectors ALL'!BR30*($E30=$F$1)</f>
        <v>0</v>
      </c>
      <c r="BS30" s="80">
        <f>'MOD Vectors ALL'!BS30*($E30=$F$1)</f>
        <v>0</v>
      </c>
      <c r="BT30" s="80">
        <f>'MOD Vectors ALL'!BT30*($E30=$F$1)</f>
        <v>0</v>
      </c>
      <c r="BU30" s="80">
        <f>'MOD Vectors ALL'!BU30*($E30=$F$1)</f>
        <v>0</v>
      </c>
      <c r="BV30" s="80">
        <f>'MOD Vectors ALL'!BV30*($E30=$F$1)</f>
        <v>0</v>
      </c>
      <c r="BW30" s="80">
        <f>'MOD Vectors ALL'!BW30*($E30=$F$1)</f>
        <v>0</v>
      </c>
      <c r="BX30" s="80">
        <f>'MOD Vectors ALL'!BX30*($E30=$F$1)</f>
        <v>0</v>
      </c>
      <c r="BY30" s="80">
        <f>'MOD Vectors ALL'!BY30*($E30=$F$1)</f>
        <v>0</v>
      </c>
      <c r="BZ30" s="80">
        <f>'MOD Vectors ALL'!BZ30*($E30=$F$1)</f>
        <v>0</v>
      </c>
      <c r="CA30" s="80">
        <f>'MOD Vectors ALL'!CA30*($E30=$F$1)</f>
        <v>0</v>
      </c>
      <c r="CB30" s="80">
        <f>'MOD Vectors ALL'!CB30*($E30=$F$1)</f>
        <v>0</v>
      </c>
      <c r="CC30" s="80">
        <f>'MOD Vectors ALL'!CC30*($E30=$F$1)</f>
        <v>0</v>
      </c>
      <c r="CD30" s="80">
        <f>'MOD Vectors ALL'!CD30*($E30=$F$1)</f>
        <v>0</v>
      </c>
      <c r="CE30" s="80">
        <f>'MOD Vectors ALL'!CE30*($E30=$F$1)</f>
        <v>0</v>
      </c>
      <c r="CF30" s="80">
        <f>'MOD Vectors ALL'!CF30*($E30=$F$1)</f>
        <v>0</v>
      </c>
      <c r="CG30" s="80">
        <f>'MOD Vectors ALL'!CG30*($E30=$F$1)</f>
        <v>0</v>
      </c>
      <c r="CH30" s="80">
        <f>'MOD Vectors ALL'!CH30*($E30=$F$1)</f>
        <v>0</v>
      </c>
      <c r="CI30" s="80">
        <f>'MOD Vectors ALL'!CI30*($E30=$F$1)</f>
        <v>0</v>
      </c>
      <c r="CJ30" s="80">
        <f>'MOD Vectors ALL'!CJ30*($E30=$F$1)</f>
        <v>0</v>
      </c>
      <c r="CK30" s="80">
        <f>'MOD Vectors ALL'!CK30*($E30=$F$1)</f>
        <v>0</v>
      </c>
      <c r="CL30" s="80">
        <f>'MOD Vectors ALL'!CL30*($E30=$F$1)</f>
        <v>0</v>
      </c>
      <c r="CM30" s="80">
        <f>'MOD Vectors ALL'!CM30*($E30=$F$1)</f>
        <v>0</v>
      </c>
      <c r="CN30" s="80">
        <f>'MOD Vectors ALL'!CN30*($E30=$F$1)</f>
        <v>0</v>
      </c>
      <c r="CO30" s="80">
        <f>'MOD Vectors ALL'!CO30*($E30=$F$1)</f>
        <v>0</v>
      </c>
      <c r="CP30" s="80">
        <f>'MOD Vectors ALL'!CP30*($E30=$F$1)</f>
        <v>0</v>
      </c>
      <c r="CQ30" s="80">
        <f>'MOD Vectors ALL'!CQ30*($E30=$F$1)</f>
        <v>0</v>
      </c>
      <c r="CR30" s="80">
        <f>'MOD Vectors ALL'!CR30*($E30=$F$1)</f>
        <v>0</v>
      </c>
      <c r="CS30" s="80">
        <f>'MOD Vectors ALL'!CS30*($E30=$F$1)</f>
        <v>0</v>
      </c>
      <c r="CT30" s="80">
        <f>'MOD Vectors ALL'!CT30*($E30=$F$1)</f>
        <v>0</v>
      </c>
      <c r="CU30" s="80">
        <f>'MOD Vectors ALL'!CU30*($E30=$F$1)</f>
        <v>0</v>
      </c>
      <c r="CV30" s="80">
        <f>'MOD Vectors ALL'!CV30*($E30=$F$1)</f>
        <v>0</v>
      </c>
      <c r="CW30" s="80">
        <f>'MOD Vectors ALL'!CW30*($E30=$F$1)</f>
        <v>0</v>
      </c>
      <c r="CX30" s="80">
        <f>'MOD Vectors ALL'!CX30*($E30=$F$1)</f>
        <v>0</v>
      </c>
      <c r="CY30" s="80">
        <f>'MOD Vectors ALL'!CY30*($E30=$F$1)</f>
        <v>0</v>
      </c>
      <c r="CZ30" s="80">
        <f>'MOD Vectors ALL'!CZ30*($E30=$F$1)</f>
        <v>0</v>
      </c>
      <c r="DA30" s="80">
        <f>'MOD Vectors ALL'!DA30*($E30=$F$1)</f>
        <v>0</v>
      </c>
      <c r="DB30" s="80">
        <f>'MOD Vectors ALL'!DB30*($E30=$F$1)</f>
        <v>0</v>
      </c>
      <c r="DC30" s="80">
        <f>'MOD Vectors ALL'!DC30*($E30=$F$1)</f>
        <v>0</v>
      </c>
      <c r="DD30" s="80">
        <f>'MOD Vectors ALL'!DD30*($E30=$F$1)</f>
        <v>0</v>
      </c>
      <c r="DE30" s="80">
        <f>'MOD Vectors ALL'!DE30*($E30=$F$1)</f>
        <v>0</v>
      </c>
      <c r="DF30" s="80">
        <f>'MOD Vectors ALL'!DF30*($E30=$F$1)</f>
        <v>0</v>
      </c>
      <c r="DG30" s="80">
        <f>'MOD Vectors ALL'!DG30*($E30=$F$1)</f>
        <v>0</v>
      </c>
      <c r="DH30" s="80">
        <f>'MOD Vectors ALL'!DH30*($E30=$F$1)</f>
        <v>0</v>
      </c>
      <c r="DI30" s="80">
        <f>'MOD Vectors ALL'!DI30*($E30=$F$1)</f>
        <v>0</v>
      </c>
      <c r="DJ30" s="80">
        <f>'MOD Vectors ALL'!DJ30*($E30=$F$1)</f>
        <v>0</v>
      </c>
      <c r="DK30" s="80">
        <f>'MOD Vectors ALL'!DK30*($E30=$F$1)</f>
        <v>0</v>
      </c>
      <c r="DL30" s="80">
        <f>'MOD Vectors ALL'!DL30*($E30=$F$1)</f>
        <v>0</v>
      </c>
      <c r="DM30" s="80">
        <f>'MOD Vectors ALL'!DM30*($E30=$F$1)</f>
        <v>0</v>
      </c>
      <c r="DN30" s="80">
        <f>'MOD Vectors ALL'!DN30*($E30=$F$1)</f>
        <v>0</v>
      </c>
      <c r="DO30" s="80">
        <f>'MOD Vectors ALL'!DO30*($E30=$F$1)</f>
        <v>0</v>
      </c>
      <c r="DP30" s="80">
        <f>'MOD Vectors ALL'!DP30*($E30=$F$1)</f>
        <v>0</v>
      </c>
      <c r="DQ30" s="80">
        <f>'MOD Vectors ALL'!DQ30*($E30=$F$1)</f>
        <v>0</v>
      </c>
    </row>
    <row r="31" spans="1:121" x14ac:dyDescent="0.2">
      <c r="A31">
        <v>288</v>
      </c>
      <c r="B31" t="s">
        <v>9</v>
      </c>
      <c r="C31" t="s">
        <v>369</v>
      </c>
      <c r="D31" t="s">
        <v>528</v>
      </c>
      <c r="E31" t="s">
        <v>25</v>
      </c>
      <c r="F31" t="s">
        <v>12</v>
      </c>
      <c r="G31">
        <v>0.28931800000000002</v>
      </c>
      <c r="H31">
        <v>0.87851199999999996</v>
      </c>
      <c r="I31" s="80">
        <f>'MOD Vectors ALL'!I31*($E31=$F$1)</f>
        <v>0</v>
      </c>
      <c r="J31" s="80">
        <f>'MOD Vectors ALL'!J31*($E31=$F$1)</f>
        <v>0</v>
      </c>
      <c r="K31" s="80">
        <f>'MOD Vectors ALL'!K31*($E31=$F$1)</f>
        <v>0</v>
      </c>
      <c r="L31" s="80">
        <f>'MOD Vectors ALL'!L31*($E31=$F$1)</f>
        <v>0</v>
      </c>
      <c r="M31" s="80">
        <f>'MOD Vectors ALL'!M31*($E31=$F$1)</f>
        <v>0</v>
      </c>
      <c r="N31" s="80">
        <f>'MOD Vectors ALL'!N31*($E31=$F$1)</f>
        <v>0</v>
      </c>
      <c r="O31" s="80">
        <f>'MOD Vectors ALL'!O31*($E31=$F$1)</f>
        <v>0</v>
      </c>
      <c r="P31" s="80">
        <f>'MOD Vectors ALL'!P31*($E31=$F$1)</f>
        <v>0</v>
      </c>
      <c r="Q31" s="80">
        <f>'MOD Vectors ALL'!Q31*($E31=$F$1)</f>
        <v>0</v>
      </c>
      <c r="R31" s="80">
        <f>'MOD Vectors ALL'!R31*($E31=$F$1)</f>
        <v>0</v>
      </c>
      <c r="S31" s="80">
        <f>'MOD Vectors ALL'!S31*($E31=$F$1)</f>
        <v>0</v>
      </c>
      <c r="T31" s="80">
        <f>'MOD Vectors ALL'!T31*($E31=$F$1)</f>
        <v>0</v>
      </c>
      <c r="U31" s="80">
        <f>'MOD Vectors ALL'!U31*($E31=$F$1)</f>
        <v>0</v>
      </c>
      <c r="V31" s="80">
        <f>'MOD Vectors ALL'!V31*($E31=$F$1)</f>
        <v>0</v>
      </c>
      <c r="W31" s="80">
        <f>'MOD Vectors ALL'!W31*($E31=$F$1)</f>
        <v>0</v>
      </c>
      <c r="X31" s="80">
        <f>'MOD Vectors ALL'!X31*($E31=$F$1)</f>
        <v>0</v>
      </c>
      <c r="Y31" s="80">
        <f>'MOD Vectors ALL'!Y31*($E31=$F$1)</f>
        <v>0</v>
      </c>
      <c r="Z31" s="80">
        <f>'MOD Vectors ALL'!Z31*($E31=$F$1)</f>
        <v>0</v>
      </c>
      <c r="AA31" s="80">
        <f>'MOD Vectors ALL'!AA31*($E31=$F$1)</f>
        <v>0</v>
      </c>
      <c r="AB31" s="80">
        <f>'MOD Vectors ALL'!AB31*($E31=$F$1)</f>
        <v>0</v>
      </c>
      <c r="AC31" s="80">
        <f>'MOD Vectors ALL'!AC31*($E31=$F$1)</f>
        <v>0</v>
      </c>
      <c r="AD31" s="80">
        <f>'MOD Vectors ALL'!AD31*($E31=$F$1)</f>
        <v>0</v>
      </c>
      <c r="AE31" s="80">
        <f>'MOD Vectors ALL'!AE31*($E31=$F$1)</f>
        <v>0</v>
      </c>
      <c r="AF31" s="80">
        <f>'MOD Vectors ALL'!AF31*($E31=$F$1)</f>
        <v>0</v>
      </c>
      <c r="AG31" s="80">
        <f>'MOD Vectors ALL'!AG31*($E31=$F$1)</f>
        <v>0</v>
      </c>
      <c r="AH31" s="80">
        <f>'MOD Vectors ALL'!AH31*($E31=$F$1)</f>
        <v>0</v>
      </c>
      <c r="AI31" s="80">
        <f>'MOD Vectors ALL'!AI31*($E31=$F$1)</f>
        <v>0</v>
      </c>
      <c r="AJ31" s="80">
        <f>'MOD Vectors ALL'!AJ31*($E31=$F$1)</f>
        <v>0</v>
      </c>
      <c r="AK31" s="80">
        <f>'MOD Vectors ALL'!AK31*($E31=$F$1)</f>
        <v>0</v>
      </c>
      <c r="AL31" s="80">
        <f>'MOD Vectors ALL'!AL31*($E31=$F$1)</f>
        <v>0</v>
      </c>
      <c r="AM31" s="80">
        <f>'MOD Vectors ALL'!AM31*($E31=$F$1)</f>
        <v>0</v>
      </c>
      <c r="AN31" s="80">
        <f>'MOD Vectors ALL'!AN31*($E31=$F$1)</f>
        <v>0</v>
      </c>
      <c r="AO31" s="80">
        <f>'MOD Vectors ALL'!AO31*($E31=$F$1)</f>
        <v>0</v>
      </c>
      <c r="AP31" s="80">
        <f>'MOD Vectors ALL'!AP31*($E31=$F$1)</f>
        <v>0</v>
      </c>
      <c r="AQ31" s="80">
        <f>'MOD Vectors ALL'!AQ31*($E31=$F$1)</f>
        <v>0</v>
      </c>
      <c r="AR31" s="80">
        <f>'MOD Vectors ALL'!AR31*($E31=$F$1)</f>
        <v>0</v>
      </c>
      <c r="AS31" s="80">
        <f>'MOD Vectors ALL'!AS31*($E31=$F$1)</f>
        <v>0</v>
      </c>
      <c r="AT31" s="80">
        <f>'MOD Vectors ALL'!AT31*($E31=$F$1)</f>
        <v>0</v>
      </c>
      <c r="AU31" s="80">
        <f>'MOD Vectors ALL'!AU31*($E31=$F$1)</f>
        <v>0</v>
      </c>
      <c r="AV31" s="80">
        <f>'MOD Vectors ALL'!AV31*($E31=$F$1)</f>
        <v>0</v>
      </c>
      <c r="AW31" s="80">
        <f>'MOD Vectors ALL'!AW31*($E31=$F$1)</f>
        <v>0</v>
      </c>
      <c r="AX31" s="80">
        <f>'MOD Vectors ALL'!AX31*($E31=$F$1)</f>
        <v>0</v>
      </c>
      <c r="AY31" s="80">
        <f>'MOD Vectors ALL'!AY31*($E31=$F$1)</f>
        <v>0</v>
      </c>
      <c r="AZ31" s="80">
        <f>'MOD Vectors ALL'!AZ31*($E31=$F$1)</f>
        <v>0</v>
      </c>
      <c r="BA31" s="80">
        <f>'MOD Vectors ALL'!BA31*($E31=$F$1)</f>
        <v>0</v>
      </c>
      <c r="BB31" s="80">
        <f>'MOD Vectors ALL'!BB31*($E31=$F$1)</f>
        <v>0</v>
      </c>
      <c r="BC31" s="80">
        <f>'MOD Vectors ALL'!BC31*($E31=$F$1)</f>
        <v>0</v>
      </c>
      <c r="BD31" s="80">
        <f>'MOD Vectors ALL'!BD31*($E31=$F$1)</f>
        <v>0</v>
      </c>
      <c r="BE31" s="80">
        <f>'MOD Vectors ALL'!BE31*($E31=$F$1)</f>
        <v>0</v>
      </c>
      <c r="BF31" s="80">
        <f>'MOD Vectors ALL'!BF31*($E31=$F$1)</f>
        <v>0</v>
      </c>
      <c r="BG31" s="80">
        <f>'MOD Vectors ALL'!BG31*($E31=$F$1)</f>
        <v>0</v>
      </c>
      <c r="BH31" s="80">
        <f>'MOD Vectors ALL'!BH31*($E31=$F$1)</f>
        <v>0</v>
      </c>
      <c r="BI31" s="80">
        <f>'MOD Vectors ALL'!BI31*($E31=$F$1)</f>
        <v>0</v>
      </c>
      <c r="BJ31" s="80">
        <f>'MOD Vectors ALL'!BJ31*($E31=$F$1)</f>
        <v>0</v>
      </c>
      <c r="BK31" s="80">
        <f>'MOD Vectors ALL'!BK31*($E31=$F$1)</f>
        <v>0</v>
      </c>
      <c r="BL31" s="80">
        <f>'MOD Vectors ALL'!BL31*($E31=$F$1)</f>
        <v>0</v>
      </c>
      <c r="BM31" s="80">
        <f>'MOD Vectors ALL'!BM31*($E31=$F$1)</f>
        <v>0</v>
      </c>
      <c r="BN31" s="80">
        <f>'MOD Vectors ALL'!BN31*($E31=$F$1)</f>
        <v>0</v>
      </c>
      <c r="BO31" s="80">
        <f>'MOD Vectors ALL'!BO31*($E31=$F$1)</f>
        <v>0</v>
      </c>
      <c r="BP31" s="80">
        <f>'MOD Vectors ALL'!BP31*($E31=$F$1)</f>
        <v>0</v>
      </c>
      <c r="BQ31" s="80">
        <f>'MOD Vectors ALL'!BQ31*($E31=$F$1)</f>
        <v>0</v>
      </c>
      <c r="BR31" s="80">
        <f>'MOD Vectors ALL'!BR31*($E31=$F$1)</f>
        <v>0</v>
      </c>
      <c r="BS31" s="80">
        <f>'MOD Vectors ALL'!BS31*($E31=$F$1)</f>
        <v>0</v>
      </c>
      <c r="BT31" s="80">
        <f>'MOD Vectors ALL'!BT31*($E31=$F$1)</f>
        <v>0</v>
      </c>
      <c r="BU31" s="80">
        <f>'MOD Vectors ALL'!BU31*($E31=$F$1)</f>
        <v>0</v>
      </c>
      <c r="BV31" s="80">
        <f>'MOD Vectors ALL'!BV31*($E31=$F$1)</f>
        <v>0</v>
      </c>
      <c r="BW31" s="80">
        <f>'MOD Vectors ALL'!BW31*($E31=$F$1)</f>
        <v>0</v>
      </c>
      <c r="BX31" s="80">
        <f>'MOD Vectors ALL'!BX31*($E31=$F$1)</f>
        <v>0</v>
      </c>
      <c r="BY31" s="80">
        <f>'MOD Vectors ALL'!BY31*($E31=$F$1)</f>
        <v>0</v>
      </c>
      <c r="BZ31" s="80">
        <f>'MOD Vectors ALL'!BZ31*($E31=$F$1)</f>
        <v>0</v>
      </c>
      <c r="CA31" s="80">
        <f>'MOD Vectors ALL'!CA31*($E31=$F$1)</f>
        <v>0</v>
      </c>
      <c r="CB31" s="80">
        <f>'MOD Vectors ALL'!CB31*($E31=$F$1)</f>
        <v>0</v>
      </c>
      <c r="CC31" s="80">
        <f>'MOD Vectors ALL'!CC31*($E31=$F$1)</f>
        <v>0</v>
      </c>
      <c r="CD31" s="80">
        <f>'MOD Vectors ALL'!CD31*($E31=$F$1)</f>
        <v>0</v>
      </c>
      <c r="CE31" s="80">
        <f>'MOD Vectors ALL'!CE31*($E31=$F$1)</f>
        <v>0</v>
      </c>
      <c r="CF31" s="80">
        <f>'MOD Vectors ALL'!CF31*($E31=$F$1)</f>
        <v>0</v>
      </c>
      <c r="CG31" s="80">
        <f>'MOD Vectors ALL'!CG31*($E31=$F$1)</f>
        <v>0</v>
      </c>
      <c r="CH31" s="80">
        <f>'MOD Vectors ALL'!CH31*($E31=$F$1)</f>
        <v>0</v>
      </c>
      <c r="CI31" s="80">
        <f>'MOD Vectors ALL'!CI31*($E31=$F$1)</f>
        <v>0</v>
      </c>
      <c r="CJ31" s="80">
        <f>'MOD Vectors ALL'!CJ31*($E31=$F$1)</f>
        <v>0</v>
      </c>
      <c r="CK31" s="80">
        <f>'MOD Vectors ALL'!CK31*($E31=$F$1)</f>
        <v>0</v>
      </c>
      <c r="CL31" s="80">
        <f>'MOD Vectors ALL'!CL31*($E31=$F$1)</f>
        <v>0</v>
      </c>
      <c r="CM31" s="80">
        <f>'MOD Vectors ALL'!CM31*($E31=$F$1)</f>
        <v>0</v>
      </c>
      <c r="CN31" s="80">
        <f>'MOD Vectors ALL'!CN31*($E31=$F$1)</f>
        <v>0</v>
      </c>
      <c r="CO31" s="80">
        <f>'MOD Vectors ALL'!CO31*($E31=$F$1)</f>
        <v>0</v>
      </c>
      <c r="CP31" s="80">
        <f>'MOD Vectors ALL'!CP31*($E31=$F$1)</f>
        <v>0</v>
      </c>
      <c r="CQ31" s="80">
        <f>'MOD Vectors ALL'!CQ31*($E31=$F$1)</f>
        <v>0</v>
      </c>
      <c r="CR31" s="80">
        <f>'MOD Vectors ALL'!CR31*($E31=$F$1)</f>
        <v>0</v>
      </c>
      <c r="CS31" s="80">
        <f>'MOD Vectors ALL'!CS31*($E31=$F$1)</f>
        <v>0</v>
      </c>
      <c r="CT31" s="80">
        <f>'MOD Vectors ALL'!CT31*($E31=$F$1)</f>
        <v>0</v>
      </c>
      <c r="CU31" s="80">
        <f>'MOD Vectors ALL'!CU31*($E31=$F$1)</f>
        <v>0</v>
      </c>
      <c r="CV31" s="80">
        <f>'MOD Vectors ALL'!CV31*($E31=$F$1)</f>
        <v>0</v>
      </c>
      <c r="CW31" s="80">
        <f>'MOD Vectors ALL'!CW31*($E31=$F$1)</f>
        <v>0</v>
      </c>
      <c r="CX31" s="80">
        <f>'MOD Vectors ALL'!CX31*($E31=$F$1)</f>
        <v>0</v>
      </c>
      <c r="CY31" s="80">
        <f>'MOD Vectors ALL'!CY31*($E31=$F$1)</f>
        <v>0</v>
      </c>
      <c r="CZ31" s="80">
        <f>'MOD Vectors ALL'!CZ31*($E31=$F$1)</f>
        <v>0</v>
      </c>
      <c r="DA31" s="80">
        <f>'MOD Vectors ALL'!DA31*($E31=$F$1)</f>
        <v>0</v>
      </c>
      <c r="DB31" s="80">
        <f>'MOD Vectors ALL'!DB31*($E31=$F$1)</f>
        <v>0</v>
      </c>
      <c r="DC31" s="80">
        <f>'MOD Vectors ALL'!DC31*($E31=$F$1)</f>
        <v>0</v>
      </c>
      <c r="DD31" s="80">
        <f>'MOD Vectors ALL'!DD31*($E31=$F$1)</f>
        <v>0</v>
      </c>
      <c r="DE31" s="80">
        <f>'MOD Vectors ALL'!DE31*($E31=$F$1)</f>
        <v>0</v>
      </c>
      <c r="DF31" s="80">
        <f>'MOD Vectors ALL'!DF31*($E31=$F$1)</f>
        <v>0</v>
      </c>
      <c r="DG31" s="80">
        <f>'MOD Vectors ALL'!DG31*($E31=$F$1)</f>
        <v>0</v>
      </c>
      <c r="DH31" s="80">
        <f>'MOD Vectors ALL'!DH31*($E31=$F$1)</f>
        <v>0</v>
      </c>
      <c r="DI31" s="80">
        <f>'MOD Vectors ALL'!DI31*($E31=$F$1)</f>
        <v>0</v>
      </c>
      <c r="DJ31" s="80">
        <f>'MOD Vectors ALL'!DJ31*($E31=$F$1)</f>
        <v>0</v>
      </c>
      <c r="DK31" s="80">
        <f>'MOD Vectors ALL'!DK31*($E31=$F$1)</f>
        <v>0</v>
      </c>
      <c r="DL31" s="80">
        <f>'MOD Vectors ALL'!DL31*($E31=$F$1)</f>
        <v>0</v>
      </c>
      <c r="DM31" s="80">
        <f>'MOD Vectors ALL'!DM31*($E31=$F$1)</f>
        <v>0</v>
      </c>
      <c r="DN31" s="80">
        <f>'MOD Vectors ALL'!DN31*($E31=$F$1)</f>
        <v>0</v>
      </c>
      <c r="DO31" s="80">
        <f>'MOD Vectors ALL'!DO31*($E31=$F$1)</f>
        <v>0</v>
      </c>
      <c r="DP31" s="80">
        <f>'MOD Vectors ALL'!DP31*($E31=$F$1)</f>
        <v>0</v>
      </c>
      <c r="DQ31" s="80">
        <f>'MOD Vectors ALL'!DQ31*($E31=$F$1)</f>
        <v>0</v>
      </c>
    </row>
    <row r="32" spans="1:121" x14ac:dyDescent="0.2">
      <c r="A32">
        <v>289</v>
      </c>
      <c r="B32" t="s">
        <v>9</v>
      </c>
      <c r="C32" t="s">
        <v>369</v>
      </c>
      <c r="D32" t="s">
        <v>528</v>
      </c>
      <c r="E32" t="s">
        <v>25</v>
      </c>
      <c r="F32" t="s">
        <v>13</v>
      </c>
      <c r="G32">
        <v>0.30314200000000002</v>
      </c>
      <c r="H32">
        <v>0.97754799999999997</v>
      </c>
      <c r="I32" s="80">
        <f>'MOD Vectors ALL'!I32*($E32=$F$1)</f>
        <v>0</v>
      </c>
      <c r="J32" s="80">
        <f>'MOD Vectors ALL'!J32*($E32=$F$1)</f>
        <v>0</v>
      </c>
      <c r="K32" s="80">
        <f>'MOD Vectors ALL'!K32*($E32=$F$1)</f>
        <v>0</v>
      </c>
      <c r="L32" s="80">
        <f>'MOD Vectors ALL'!L32*($E32=$F$1)</f>
        <v>0</v>
      </c>
      <c r="M32" s="80">
        <f>'MOD Vectors ALL'!M32*($E32=$F$1)</f>
        <v>0</v>
      </c>
      <c r="N32" s="80">
        <f>'MOD Vectors ALL'!N32*($E32=$F$1)</f>
        <v>0</v>
      </c>
      <c r="O32" s="80">
        <f>'MOD Vectors ALL'!O32*($E32=$F$1)</f>
        <v>0</v>
      </c>
      <c r="P32" s="80">
        <f>'MOD Vectors ALL'!P32*($E32=$F$1)</f>
        <v>0</v>
      </c>
      <c r="Q32" s="80">
        <f>'MOD Vectors ALL'!Q32*($E32=$F$1)</f>
        <v>0</v>
      </c>
      <c r="R32" s="80">
        <f>'MOD Vectors ALL'!R32*($E32=$F$1)</f>
        <v>0</v>
      </c>
      <c r="S32" s="80">
        <f>'MOD Vectors ALL'!S32*($E32=$F$1)</f>
        <v>0</v>
      </c>
      <c r="T32" s="80">
        <f>'MOD Vectors ALL'!T32*($E32=$F$1)</f>
        <v>0</v>
      </c>
      <c r="U32" s="80">
        <f>'MOD Vectors ALL'!U32*($E32=$F$1)</f>
        <v>0</v>
      </c>
      <c r="V32" s="80">
        <f>'MOD Vectors ALL'!V32*($E32=$F$1)</f>
        <v>0</v>
      </c>
      <c r="W32" s="80">
        <f>'MOD Vectors ALL'!W32*($E32=$F$1)</f>
        <v>0</v>
      </c>
      <c r="X32" s="80">
        <f>'MOD Vectors ALL'!X32*($E32=$F$1)</f>
        <v>0</v>
      </c>
      <c r="Y32" s="80">
        <f>'MOD Vectors ALL'!Y32*($E32=$F$1)</f>
        <v>0</v>
      </c>
      <c r="Z32" s="80">
        <f>'MOD Vectors ALL'!Z32*($E32=$F$1)</f>
        <v>0</v>
      </c>
      <c r="AA32" s="80">
        <f>'MOD Vectors ALL'!AA32*($E32=$F$1)</f>
        <v>0</v>
      </c>
      <c r="AB32" s="80">
        <f>'MOD Vectors ALL'!AB32*($E32=$F$1)</f>
        <v>0</v>
      </c>
      <c r="AC32" s="80">
        <f>'MOD Vectors ALL'!AC32*($E32=$F$1)</f>
        <v>0</v>
      </c>
      <c r="AD32" s="80">
        <f>'MOD Vectors ALL'!AD32*($E32=$F$1)</f>
        <v>0</v>
      </c>
      <c r="AE32" s="80">
        <f>'MOD Vectors ALL'!AE32*($E32=$F$1)</f>
        <v>0</v>
      </c>
      <c r="AF32" s="80">
        <f>'MOD Vectors ALL'!AF32*($E32=$F$1)</f>
        <v>0</v>
      </c>
      <c r="AG32" s="80">
        <f>'MOD Vectors ALL'!AG32*($E32=$F$1)</f>
        <v>0</v>
      </c>
      <c r="AH32" s="80">
        <f>'MOD Vectors ALL'!AH32*($E32=$F$1)</f>
        <v>0</v>
      </c>
      <c r="AI32" s="80">
        <f>'MOD Vectors ALL'!AI32*($E32=$F$1)</f>
        <v>0</v>
      </c>
      <c r="AJ32" s="80">
        <f>'MOD Vectors ALL'!AJ32*($E32=$F$1)</f>
        <v>0</v>
      </c>
      <c r="AK32" s="80">
        <f>'MOD Vectors ALL'!AK32*($E32=$F$1)</f>
        <v>0</v>
      </c>
      <c r="AL32" s="80">
        <f>'MOD Vectors ALL'!AL32*($E32=$F$1)</f>
        <v>0</v>
      </c>
      <c r="AM32" s="80">
        <f>'MOD Vectors ALL'!AM32*($E32=$F$1)</f>
        <v>0</v>
      </c>
      <c r="AN32" s="80">
        <f>'MOD Vectors ALL'!AN32*($E32=$F$1)</f>
        <v>0</v>
      </c>
      <c r="AO32" s="80">
        <f>'MOD Vectors ALL'!AO32*($E32=$F$1)</f>
        <v>0</v>
      </c>
      <c r="AP32" s="80">
        <f>'MOD Vectors ALL'!AP32*($E32=$F$1)</f>
        <v>0</v>
      </c>
      <c r="AQ32" s="80">
        <f>'MOD Vectors ALL'!AQ32*($E32=$F$1)</f>
        <v>0</v>
      </c>
      <c r="AR32" s="80">
        <f>'MOD Vectors ALL'!AR32*($E32=$F$1)</f>
        <v>0</v>
      </c>
      <c r="AS32" s="80">
        <f>'MOD Vectors ALL'!AS32*($E32=$F$1)</f>
        <v>0</v>
      </c>
      <c r="AT32" s="80">
        <f>'MOD Vectors ALL'!AT32*($E32=$F$1)</f>
        <v>0</v>
      </c>
      <c r="AU32" s="80">
        <f>'MOD Vectors ALL'!AU32*($E32=$F$1)</f>
        <v>0</v>
      </c>
      <c r="AV32" s="80">
        <f>'MOD Vectors ALL'!AV32*($E32=$F$1)</f>
        <v>0</v>
      </c>
      <c r="AW32" s="80">
        <f>'MOD Vectors ALL'!AW32*($E32=$F$1)</f>
        <v>0</v>
      </c>
      <c r="AX32" s="80">
        <f>'MOD Vectors ALL'!AX32*($E32=$F$1)</f>
        <v>0</v>
      </c>
      <c r="AY32" s="80">
        <f>'MOD Vectors ALL'!AY32*($E32=$F$1)</f>
        <v>0</v>
      </c>
      <c r="AZ32" s="80">
        <f>'MOD Vectors ALL'!AZ32*($E32=$F$1)</f>
        <v>0</v>
      </c>
      <c r="BA32" s="80">
        <f>'MOD Vectors ALL'!BA32*($E32=$F$1)</f>
        <v>0</v>
      </c>
      <c r="BB32" s="80">
        <f>'MOD Vectors ALL'!BB32*($E32=$F$1)</f>
        <v>0</v>
      </c>
      <c r="BC32" s="80">
        <f>'MOD Vectors ALL'!BC32*($E32=$F$1)</f>
        <v>0</v>
      </c>
      <c r="BD32" s="80">
        <f>'MOD Vectors ALL'!BD32*($E32=$F$1)</f>
        <v>0</v>
      </c>
      <c r="BE32" s="80">
        <f>'MOD Vectors ALL'!BE32*($E32=$F$1)</f>
        <v>0</v>
      </c>
      <c r="BF32" s="80">
        <f>'MOD Vectors ALL'!BF32*($E32=$F$1)</f>
        <v>0</v>
      </c>
      <c r="BG32" s="80">
        <f>'MOD Vectors ALL'!BG32*($E32=$F$1)</f>
        <v>0</v>
      </c>
      <c r="BH32" s="80">
        <f>'MOD Vectors ALL'!BH32*($E32=$F$1)</f>
        <v>0</v>
      </c>
      <c r="BI32" s="80">
        <f>'MOD Vectors ALL'!BI32*($E32=$F$1)</f>
        <v>0</v>
      </c>
      <c r="BJ32" s="80">
        <f>'MOD Vectors ALL'!BJ32*($E32=$F$1)</f>
        <v>0</v>
      </c>
      <c r="BK32" s="80">
        <f>'MOD Vectors ALL'!BK32*($E32=$F$1)</f>
        <v>0</v>
      </c>
      <c r="BL32" s="80">
        <f>'MOD Vectors ALL'!BL32*($E32=$F$1)</f>
        <v>0</v>
      </c>
      <c r="BM32" s="80">
        <f>'MOD Vectors ALL'!BM32*($E32=$F$1)</f>
        <v>0</v>
      </c>
      <c r="BN32" s="80">
        <f>'MOD Vectors ALL'!BN32*($E32=$F$1)</f>
        <v>0</v>
      </c>
      <c r="BO32" s="80">
        <f>'MOD Vectors ALL'!BO32*($E32=$F$1)</f>
        <v>0</v>
      </c>
      <c r="BP32" s="80">
        <f>'MOD Vectors ALL'!BP32*($E32=$F$1)</f>
        <v>0</v>
      </c>
      <c r="BQ32" s="80">
        <f>'MOD Vectors ALL'!BQ32*($E32=$F$1)</f>
        <v>0</v>
      </c>
      <c r="BR32" s="80">
        <f>'MOD Vectors ALL'!BR32*($E32=$F$1)</f>
        <v>0</v>
      </c>
      <c r="BS32" s="80">
        <f>'MOD Vectors ALL'!BS32*($E32=$F$1)</f>
        <v>0</v>
      </c>
      <c r="BT32" s="80">
        <f>'MOD Vectors ALL'!BT32*($E32=$F$1)</f>
        <v>0</v>
      </c>
      <c r="BU32" s="80">
        <f>'MOD Vectors ALL'!BU32*($E32=$F$1)</f>
        <v>0</v>
      </c>
      <c r="BV32" s="80">
        <f>'MOD Vectors ALL'!BV32*($E32=$F$1)</f>
        <v>0</v>
      </c>
      <c r="BW32" s="80">
        <f>'MOD Vectors ALL'!BW32*($E32=$F$1)</f>
        <v>0</v>
      </c>
      <c r="BX32" s="80">
        <f>'MOD Vectors ALL'!BX32*($E32=$F$1)</f>
        <v>0</v>
      </c>
      <c r="BY32" s="80">
        <f>'MOD Vectors ALL'!BY32*($E32=$F$1)</f>
        <v>0</v>
      </c>
      <c r="BZ32" s="80">
        <f>'MOD Vectors ALL'!BZ32*($E32=$F$1)</f>
        <v>0</v>
      </c>
      <c r="CA32" s="80">
        <f>'MOD Vectors ALL'!CA32*($E32=$F$1)</f>
        <v>0</v>
      </c>
      <c r="CB32" s="80">
        <f>'MOD Vectors ALL'!CB32*($E32=$F$1)</f>
        <v>0</v>
      </c>
      <c r="CC32" s="80">
        <f>'MOD Vectors ALL'!CC32*($E32=$F$1)</f>
        <v>0</v>
      </c>
      <c r="CD32" s="80">
        <f>'MOD Vectors ALL'!CD32*($E32=$F$1)</f>
        <v>0</v>
      </c>
      <c r="CE32" s="80">
        <f>'MOD Vectors ALL'!CE32*($E32=$F$1)</f>
        <v>0</v>
      </c>
      <c r="CF32" s="80">
        <f>'MOD Vectors ALL'!CF32*($E32=$F$1)</f>
        <v>0</v>
      </c>
      <c r="CG32" s="80">
        <f>'MOD Vectors ALL'!CG32*($E32=$F$1)</f>
        <v>0</v>
      </c>
      <c r="CH32" s="80">
        <f>'MOD Vectors ALL'!CH32*($E32=$F$1)</f>
        <v>0</v>
      </c>
      <c r="CI32" s="80">
        <f>'MOD Vectors ALL'!CI32*($E32=$F$1)</f>
        <v>0</v>
      </c>
      <c r="CJ32" s="80">
        <f>'MOD Vectors ALL'!CJ32*($E32=$F$1)</f>
        <v>0</v>
      </c>
      <c r="CK32" s="80">
        <f>'MOD Vectors ALL'!CK32*($E32=$F$1)</f>
        <v>0</v>
      </c>
      <c r="CL32" s="80">
        <f>'MOD Vectors ALL'!CL32*($E32=$F$1)</f>
        <v>0</v>
      </c>
      <c r="CM32" s="80">
        <f>'MOD Vectors ALL'!CM32*($E32=$F$1)</f>
        <v>0</v>
      </c>
      <c r="CN32" s="80">
        <f>'MOD Vectors ALL'!CN32*($E32=$F$1)</f>
        <v>0</v>
      </c>
      <c r="CO32" s="80">
        <f>'MOD Vectors ALL'!CO32*($E32=$F$1)</f>
        <v>0</v>
      </c>
      <c r="CP32" s="80">
        <f>'MOD Vectors ALL'!CP32*($E32=$F$1)</f>
        <v>0</v>
      </c>
      <c r="CQ32" s="80">
        <f>'MOD Vectors ALL'!CQ32*($E32=$F$1)</f>
        <v>0</v>
      </c>
      <c r="CR32" s="80">
        <f>'MOD Vectors ALL'!CR32*($E32=$F$1)</f>
        <v>0</v>
      </c>
      <c r="CS32" s="80">
        <f>'MOD Vectors ALL'!CS32*($E32=$F$1)</f>
        <v>0</v>
      </c>
      <c r="CT32" s="80">
        <f>'MOD Vectors ALL'!CT32*($E32=$F$1)</f>
        <v>0</v>
      </c>
      <c r="CU32" s="80">
        <f>'MOD Vectors ALL'!CU32*($E32=$F$1)</f>
        <v>0</v>
      </c>
      <c r="CV32" s="80">
        <f>'MOD Vectors ALL'!CV32*($E32=$F$1)</f>
        <v>0</v>
      </c>
      <c r="CW32" s="80">
        <f>'MOD Vectors ALL'!CW32*($E32=$F$1)</f>
        <v>0</v>
      </c>
      <c r="CX32" s="80">
        <f>'MOD Vectors ALL'!CX32*($E32=$F$1)</f>
        <v>0</v>
      </c>
      <c r="CY32" s="80">
        <f>'MOD Vectors ALL'!CY32*($E32=$F$1)</f>
        <v>0</v>
      </c>
      <c r="CZ32" s="80">
        <f>'MOD Vectors ALL'!CZ32*($E32=$F$1)</f>
        <v>0</v>
      </c>
      <c r="DA32" s="80">
        <f>'MOD Vectors ALL'!DA32*($E32=$F$1)</f>
        <v>0</v>
      </c>
      <c r="DB32" s="80">
        <f>'MOD Vectors ALL'!DB32*($E32=$F$1)</f>
        <v>0</v>
      </c>
      <c r="DC32" s="80">
        <f>'MOD Vectors ALL'!DC32*($E32=$F$1)</f>
        <v>0</v>
      </c>
      <c r="DD32" s="80">
        <f>'MOD Vectors ALL'!DD32*($E32=$F$1)</f>
        <v>0</v>
      </c>
      <c r="DE32" s="80">
        <f>'MOD Vectors ALL'!DE32*($E32=$F$1)</f>
        <v>0</v>
      </c>
      <c r="DF32" s="80">
        <f>'MOD Vectors ALL'!DF32*($E32=$F$1)</f>
        <v>0</v>
      </c>
      <c r="DG32" s="80">
        <f>'MOD Vectors ALL'!DG32*($E32=$F$1)</f>
        <v>0</v>
      </c>
      <c r="DH32" s="80">
        <f>'MOD Vectors ALL'!DH32*($E32=$F$1)</f>
        <v>0</v>
      </c>
      <c r="DI32" s="80">
        <f>'MOD Vectors ALL'!DI32*($E32=$F$1)</f>
        <v>0</v>
      </c>
      <c r="DJ32" s="80">
        <f>'MOD Vectors ALL'!DJ32*($E32=$F$1)</f>
        <v>0</v>
      </c>
      <c r="DK32" s="80">
        <f>'MOD Vectors ALL'!DK32*($E32=$F$1)</f>
        <v>0</v>
      </c>
      <c r="DL32" s="80">
        <f>'MOD Vectors ALL'!DL32*($E32=$F$1)</f>
        <v>0</v>
      </c>
      <c r="DM32" s="80">
        <f>'MOD Vectors ALL'!DM32*($E32=$F$1)</f>
        <v>0</v>
      </c>
      <c r="DN32" s="80">
        <f>'MOD Vectors ALL'!DN32*($E32=$F$1)</f>
        <v>0</v>
      </c>
      <c r="DO32" s="80">
        <f>'MOD Vectors ALL'!DO32*($E32=$F$1)</f>
        <v>0</v>
      </c>
      <c r="DP32" s="80">
        <f>'MOD Vectors ALL'!DP32*($E32=$F$1)</f>
        <v>0</v>
      </c>
      <c r="DQ32" s="80">
        <f>'MOD Vectors ALL'!DQ32*($E32=$F$1)</f>
        <v>0</v>
      </c>
    </row>
    <row r="33" spans="1:121" x14ac:dyDescent="0.2">
      <c r="A33">
        <v>290</v>
      </c>
      <c r="B33" t="s">
        <v>9</v>
      </c>
      <c r="C33" t="s">
        <v>369</v>
      </c>
      <c r="D33" t="s">
        <v>528</v>
      </c>
      <c r="E33" t="s">
        <v>25</v>
      </c>
      <c r="F33" t="s">
        <v>14</v>
      </c>
      <c r="G33">
        <v>0.40704699999999999</v>
      </c>
      <c r="H33">
        <v>1.04806</v>
      </c>
      <c r="I33" s="80">
        <f>'MOD Vectors ALL'!I33*($E33=$F$1)</f>
        <v>0</v>
      </c>
      <c r="J33" s="80">
        <f>'MOD Vectors ALL'!J33*($E33=$F$1)</f>
        <v>0</v>
      </c>
      <c r="K33" s="80">
        <f>'MOD Vectors ALL'!K33*($E33=$F$1)</f>
        <v>0</v>
      </c>
      <c r="L33" s="80">
        <f>'MOD Vectors ALL'!L33*($E33=$F$1)</f>
        <v>0</v>
      </c>
      <c r="M33" s="80">
        <f>'MOD Vectors ALL'!M33*($E33=$F$1)</f>
        <v>0</v>
      </c>
      <c r="N33" s="80">
        <f>'MOD Vectors ALL'!N33*($E33=$F$1)</f>
        <v>0</v>
      </c>
      <c r="O33" s="80">
        <f>'MOD Vectors ALL'!O33*($E33=$F$1)</f>
        <v>0</v>
      </c>
      <c r="P33" s="80">
        <f>'MOD Vectors ALL'!P33*($E33=$F$1)</f>
        <v>0</v>
      </c>
      <c r="Q33" s="80">
        <f>'MOD Vectors ALL'!Q33*($E33=$F$1)</f>
        <v>0</v>
      </c>
      <c r="R33" s="80">
        <f>'MOD Vectors ALL'!R33*($E33=$F$1)</f>
        <v>0</v>
      </c>
      <c r="S33" s="80">
        <f>'MOD Vectors ALL'!S33*($E33=$F$1)</f>
        <v>0</v>
      </c>
      <c r="T33" s="80">
        <f>'MOD Vectors ALL'!T33*($E33=$F$1)</f>
        <v>0</v>
      </c>
      <c r="U33" s="80">
        <f>'MOD Vectors ALL'!U33*($E33=$F$1)</f>
        <v>0</v>
      </c>
      <c r="V33" s="80">
        <f>'MOD Vectors ALL'!V33*($E33=$F$1)</f>
        <v>0</v>
      </c>
      <c r="W33" s="80">
        <f>'MOD Vectors ALL'!W33*($E33=$F$1)</f>
        <v>0</v>
      </c>
      <c r="X33" s="80">
        <f>'MOD Vectors ALL'!X33*($E33=$F$1)</f>
        <v>0</v>
      </c>
      <c r="Y33" s="80">
        <f>'MOD Vectors ALL'!Y33*($E33=$F$1)</f>
        <v>0</v>
      </c>
      <c r="Z33" s="80">
        <f>'MOD Vectors ALL'!Z33*($E33=$F$1)</f>
        <v>0</v>
      </c>
      <c r="AA33" s="80">
        <f>'MOD Vectors ALL'!AA33*($E33=$F$1)</f>
        <v>0</v>
      </c>
      <c r="AB33" s="80">
        <f>'MOD Vectors ALL'!AB33*($E33=$F$1)</f>
        <v>0</v>
      </c>
      <c r="AC33" s="80">
        <f>'MOD Vectors ALL'!AC33*($E33=$F$1)</f>
        <v>0</v>
      </c>
      <c r="AD33" s="80">
        <f>'MOD Vectors ALL'!AD33*($E33=$F$1)</f>
        <v>0</v>
      </c>
      <c r="AE33" s="80">
        <f>'MOD Vectors ALL'!AE33*($E33=$F$1)</f>
        <v>0</v>
      </c>
      <c r="AF33" s="80">
        <f>'MOD Vectors ALL'!AF33*($E33=$F$1)</f>
        <v>0</v>
      </c>
      <c r="AG33" s="80">
        <f>'MOD Vectors ALL'!AG33*($E33=$F$1)</f>
        <v>0</v>
      </c>
      <c r="AH33" s="80">
        <f>'MOD Vectors ALL'!AH33*($E33=$F$1)</f>
        <v>0</v>
      </c>
      <c r="AI33" s="80">
        <f>'MOD Vectors ALL'!AI33*($E33=$F$1)</f>
        <v>0</v>
      </c>
      <c r="AJ33" s="80">
        <f>'MOD Vectors ALL'!AJ33*($E33=$F$1)</f>
        <v>0</v>
      </c>
      <c r="AK33" s="80">
        <f>'MOD Vectors ALL'!AK33*($E33=$F$1)</f>
        <v>0</v>
      </c>
      <c r="AL33" s="80">
        <f>'MOD Vectors ALL'!AL33*($E33=$F$1)</f>
        <v>0</v>
      </c>
      <c r="AM33" s="80">
        <f>'MOD Vectors ALL'!AM33*($E33=$F$1)</f>
        <v>0</v>
      </c>
      <c r="AN33" s="80">
        <f>'MOD Vectors ALL'!AN33*($E33=$F$1)</f>
        <v>0</v>
      </c>
      <c r="AO33" s="80">
        <f>'MOD Vectors ALL'!AO33*($E33=$F$1)</f>
        <v>0</v>
      </c>
      <c r="AP33" s="80">
        <f>'MOD Vectors ALL'!AP33*($E33=$F$1)</f>
        <v>0</v>
      </c>
      <c r="AQ33" s="80">
        <f>'MOD Vectors ALL'!AQ33*($E33=$F$1)</f>
        <v>0</v>
      </c>
      <c r="AR33" s="80">
        <f>'MOD Vectors ALL'!AR33*($E33=$F$1)</f>
        <v>0</v>
      </c>
      <c r="AS33" s="80">
        <f>'MOD Vectors ALL'!AS33*($E33=$F$1)</f>
        <v>0</v>
      </c>
      <c r="AT33" s="80">
        <f>'MOD Vectors ALL'!AT33*($E33=$F$1)</f>
        <v>0</v>
      </c>
      <c r="AU33" s="80">
        <f>'MOD Vectors ALL'!AU33*($E33=$F$1)</f>
        <v>0</v>
      </c>
      <c r="AV33" s="80">
        <f>'MOD Vectors ALL'!AV33*($E33=$F$1)</f>
        <v>0</v>
      </c>
      <c r="AW33" s="80">
        <f>'MOD Vectors ALL'!AW33*($E33=$F$1)</f>
        <v>0</v>
      </c>
      <c r="AX33" s="80">
        <f>'MOD Vectors ALL'!AX33*($E33=$F$1)</f>
        <v>0</v>
      </c>
      <c r="AY33" s="80">
        <f>'MOD Vectors ALL'!AY33*($E33=$F$1)</f>
        <v>0</v>
      </c>
      <c r="AZ33" s="80">
        <f>'MOD Vectors ALL'!AZ33*($E33=$F$1)</f>
        <v>0</v>
      </c>
      <c r="BA33" s="80">
        <f>'MOD Vectors ALL'!BA33*($E33=$F$1)</f>
        <v>0</v>
      </c>
      <c r="BB33" s="80">
        <f>'MOD Vectors ALL'!BB33*($E33=$F$1)</f>
        <v>0</v>
      </c>
      <c r="BC33" s="80">
        <f>'MOD Vectors ALL'!BC33*($E33=$F$1)</f>
        <v>0</v>
      </c>
      <c r="BD33" s="80">
        <f>'MOD Vectors ALL'!BD33*($E33=$F$1)</f>
        <v>0</v>
      </c>
      <c r="BE33" s="80">
        <f>'MOD Vectors ALL'!BE33*($E33=$F$1)</f>
        <v>0</v>
      </c>
      <c r="BF33" s="80">
        <f>'MOD Vectors ALL'!BF33*($E33=$F$1)</f>
        <v>0</v>
      </c>
      <c r="BG33" s="80">
        <f>'MOD Vectors ALL'!BG33*($E33=$F$1)</f>
        <v>0</v>
      </c>
      <c r="BH33" s="80">
        <f>'MOD Vectors ALL'!BH33*($E33=$F$1)</f>
        <v>0</v>
      </c>
      <c r="BI33" s="80">
        <f>'MOD Vectors ALL'!BI33*($E33=$F$1)</f>
        <v>0</v>
      </c>
      <c r="BJ33" s="80">
        <f>'MOD Vectors ALL'!BJ33*($E33=$F$1)</f>
        <v>0</v>
      </c>
      <c r="BK33" s="80">
        <f>'MOD Vectors ALL'!BK33*($E33=$F$1)</f>
        <v>0</v>
      </c>
      <c r="BL33" s="80">
        <f>'MOD Vectors ALL'!BL33*($E33=$F$1)</f>
        <v>0</v>
      </c>
      <c r="BM33" s="80">
        <f>'MOD Vectors ALL'!BM33*($E33=$F$1)</f>
        <v>0</v>
      </c>
      <c r="BN33" s="80">
        <f>'MOD Vectors ALL'!BN33*($E33=$F$1)</f>
        <v>0</v>
      </c>
      <c r="BO33" s="80">
        <f>'MOD Vectors ALL'!BO33*($E33=$F$1)</f>
        <v>0</v>
      </c>
      <c r="BP33" s="80">
        <f>'MOD Vectors ALL'!BP33*($E33=$F$1)</f>
        <v>0</v>
      </c>
      <c r="BQ33" s="80">
        <f>'MOD Vectors ALL'!BQ33*($E33=$F$1)</f>
        <v>0</v>
      </c>
      <c r="BR33" s="80">
        <f>'MOD Vectors ALL'!BR33*($E33=$F$1)</f>
        <v>0</v>
      </c>
      <c r="BS33" s="80">
        <f>'MOD Vectors ALL'!BS33*($E33=$F$1)</f>
        <v>0</v>
      </c>
      <c r="BT33" s="80">
        <f>'MOD Vectors ALL'!BT33*($E33=$F$1)</f>
        <v>0</v>
      </c>
      <c r="BU33" s="80">
        <f>'MOD Vectors ALL'!BU33*($E33=$F$1)</f>
        <v>0</v>
      </c>
      <c r="BV33" s="80">
        <f>'MOD Vectors ALL'!BV33*($E33=$F$1)</f>
        <v>0</v>
      </c>
      <c r="BW33" s="80">
        <f>'MOD Vectors ALL'!BW33*($E33=$F$1)</f>
        <v>0</v>
      </c>
      <c r="BX33" s="80">
        <f>'MOD Vectors ALL'!BX33*($E33=$F$1)</f>
        <v>0</v>
      </c>
      <c r="BY33" s="80">
        <f>'MOD Vectors ALL'!BY33*($E33=$F$1)</f>
        <v>0</v>
      </c>
      <c r="BZ33" s="80">
        <f>'MOD Vectors ALL'!BZ33*($E33=$F$1)</f>
        <v>0</v>
      </c>
      <c r="CA33" s="80">
        <f>'MOD Vectors ALL'!CA33*($E33=$F$1)</f>
        <v>0</v>
      </c>
      <c r="CB33" s="80">
        <f>'MOD Vectors ALL'!CB33*($E33=$F$1)</f>
        <v>0</v>
      </c>
      <c r="CC33" s="80">
        <f>'MOD Vectors ALL'!CC33*($E33=$F$1)</f>
        <v>0</v>
      </c>
      <c r="CD33" s="80">
        <f>'MOD Vectors ALL'!CD33*($E33=$F$1)</f>
        <v>0</v>
      </c>
      <c r="CE33" s="80">
        <f>'MOD Vectors ALL'!CE33*($E33=$F$1)</f>
        <v>0</v>
      </c>
      <c r="CF33" s="80">
        <f>'MOD Vectors ALL'!CF33*($E33=$F$1)</f>
        <v>0</v>
      </c>
      <c r="CG33" s="80">
        <f>'MOD Vectors ALL'!CG33*($E33=$F$1)</f>
        <v>0</v>
      </c>
      <c r="CH33" s="80">
        <f>'MOD Vectors ALL'!CH33*($E33=$F$1)</f>
        <v>0</v>
      </c>
      <c r="CI33" s="80">
        <f>'MOD Vectors ALL'!CI33*($E33=$F$1)</f>
        <v>0</v>
      </c>
      <c r="CJ33" s="80">
        <f>'MOD Vectors ALL'!CJ33*($E33=$F$1)</f>
        <v>0</v>
      </c>
      <c r="CK33" s="80">
        <f>'MOD Vectors ALL'!CK33*($E33=$F$1)</f>
        <v>0</v>
      </c>
      <c r="CL33" s="80">
        <f>'MOD Vectors ALL'!CL33*($E33=$F$1)</f>
        <v>0</v>
      </c>
      <c r="CM33" s="80">
        <f>'MOD Vectors ALL'!CM33*($E33=$F$1)</f>
        <v>0</v>
      </c>
      <c r="CN33" s="80">
        <f>'MOD Vectors ALL'!CN33*($E33=$F$1)</f>
        <v>0</v>
      </c>
      <c r="CO33" s="80">
        <f>'MOD Vectors ALL'!CO33*($E33=$F$1)</f>
        <v>0</v>
      </c>
      <c r="CP33" s="80">
        <f>'MOD Vectors ALL'!CP33*($E33=$F$1)</f>
        <v>0</v>
      </c>
      <c r="CQ33" s="80">
        <f>'MOD Vectors ALL'!CQ33*($E33=$F$1)</f>
        <v>0</v>
      </c>
      <c r="CR33" s="80">
        <f>'MOD Vectors ALL'!CR33*($E33=$F$1)</f>
        <v>0</v>
      </c>
      <c r="CS33" s="80">
        <f>'MOD Vectors ALL'!CS33*($E33=$F$1)</f>
        <v>0</v>
      </c>
      <c r="CT33" s="80">
        <f>'MOD Vectors ALL'!CT33*($E33=$F$1)</f>
        <v>0</v>
      </c>
      <c r="CU33" s="80">
        <f>'MOD Vectors ALL'!CU33*($E33=$F$1)</f>
        <v>0</v>
      </c>
      <c r="CV33" s="80">
        <f>'MOD Vectors ALL'!CV33*($E33=$F$1)</f>
        <v>0</v>
      </c>
      <c r="CW33" s="80">
        <f>'MOD Vectors ALL'!CW33*($E33=$F$1)</f>
        <v>0</v>
      </c>
      <c r="CX33" s="80">
        <f>'MOD Vectors ALL'!CX33*($E33=$F$1)</f>
        <v>0</v>
      </c>
      <c r="CY33" s="80">
        <f>'MOD Vectors ALL'!CY33*($E33=$F$1)</f>
        <v>0</v>
      </c>
      <c r="CZ33" s="80">
        <f>'MOD Vectors ALL'!CZ33*($E33=$F$1)</f>
        <v>0</v>
      </c>
      <c r="DA33" s="80">
        <f>'MOD Vectors ALL'!DA33*($E33=$F$1)</f>
        <v>0</v>
      </c>
      <c r="DB33" s="80">
        <f>'MOD Vectors ALL'!DB33*($E33=$F$1)</f>
        <v>0</v>
      </c>
      <c r="DC33" s="80">
        <f>'MOD Vectors ALL'!DC33*($E33=$F$1)</f>
        <v>0</v>
      </c>
      <c r="DD33" s="80">
        <f>'MOD Vectors ALL'!DD33*($E33=$F$1)</f>
        <v>0</v>
      </c>
      <c r="DE33" s="80">
        <f>'MOD Vectors ALL'!DE33*($E33=$F$1)</f>
        <v>0</v>
      </c>
      <c r="DF33" s="80">
        <f>'MOD Vectors ALL'!DF33*($E33=$F$1)</f>
        <v>0</v>
      </c>
      <c r="DG33" s="80">
        <f>'MOD Vectors ALL'!DG33*($E33=$F$1)</f>
        <v>0</v>
      </c>
      <c r="DH33" s="80">
        <f>'MOD Vectors ALL'!DH33*($E33=$F$1)</f>
        <v>0</v>
      </c>
      <c r="DI33" s="80">
        <f>'MOD Vectors ALL'!DI33*($E33=$F$1)</f>
        <v>0</v>
      </c>
      <c r="DJ33" s="80">
        <f>'MOD Vectors ALL'!DJ33*($E33=$F$1)</f>
        <v>0</v>
      </c>
      <c r="DK33" s="80">
        <f>'MOD Vectors ALL'!DK33*($E33=$F$1)</f>
        <v>0</v>
      </c>
      <c r="DL33" s="80">
        <f>'MOD Vectors ALL'!DL33*($E33=$F$1)</f>
        <v>0</v>
      </c>
      <c r="DM33" s="80">
        <f>'MOD Vectors ALL'!DM33*($E33=$F$1)</f>
        <v>0</v>
      </c>
      <c r="DN33" s="80">
        <f>'MOD Vectors ALL'!DN33*($E33=$F$1)</f>
        <v>0</v>
      </c>
      <c r="DO33" s="80">
        <f>'MOD Vectors ALL'!DO33*($E33=$F$1)</f>
        <v>0</v>
      </c>
      <c r="DP33" s="80">
        <f>'MOD Vectors ALL'!DP33*($E33=$F$1)</f>
        <v>0</v>
      </c>
      <c r="DQ33" s="80">
        <f>'MOD Vectors ALL'!DQ33*($E33=$F$1)</f>
        <v>0</v>
      </c>
    </row>
    <row r="34" spans="1:121" x14ac:dyDescent="0.2">
      <c r="A34">
        <v>291</v>
      </c>
      <c r="B34" t="s">
        <v>9</v>
      </c>
      <c r="C34" t="s">
        <v>369</v>
      </c>
      <c r="D34" t="s">
        <v>528</v>
      </c>
      <c r="E34" t="s">
        <v>25</v>
      </c>
      <c r="F34" t="s">
        <v>33</v>
      </c>
      <c r="G34">
        <v>0.46587299999999998</v>
      </c>
      <c r="H34">
        <v>1.0482100000000001</v>
      </c>
      <c r="I34" s="80">
        <f>'MOD Vectors ALL'!I34*($E34=$F$1)</f>
        <v>0</v>
      </c>
      <c r="J34" s="80">
        <f>'MOD Vectors ALL'!J34*($E34=$F$1)</f>
        <v>0</v>
      </c>
      <c r="K34" s="80">
        <f>'MOD Vectors ALL'!K34*($E34=$F$1)</f>
        <v>0</v>
      </c>
      <c r="L34" s="80">
        <f>'MOD Vectors ALL'!L34*($E34=$F$1)</f>
        <v>0</v>
      </c>
      <c r="M34" s="80">
        <f>'MOD Vectors ALL'!M34*($E34=$F$1)</f>
        <v>0</v>
      </c>
      <c r="N34" s="80">
        <f>'MOD Vectors ALL'!N34*($E34=$F$1)</f>
        <v>0</v>
      </c>
      <c r="O34" s="80">
        <f>'MOD Vectors ALL'!O34*($E34=$F$1)</f>
        <v>0</v>
      </c>
      <c r="P34" s="80">
        <f>'MOD Vectors ALL'!P34*($E34=$F$1)</f>
        <v>0</v>
      </c>
      <c r="Q34" s="80">
        <f>'MOD Vectors ALL'!Q34*($E34=$F$1)</f>
        <v>0</v>
      </c>
      <c r="R34" s="80">
        <f>'MOD Vectors ALL'!R34*($E34=$F$1)</f>
        <v>0</v>
      </c>
      <c r="S34" s="80">
        <f>'MOD Vectors ALL'!S34*($E34=$F$1)</f>
        <v>0</v>
      </c>
      <c r="T34" s="80">
        <f>'MOD Vectors ALL'!T34*($E34=$F$1)</f>
        <v>0</v>
      </c>
      <c r="U34" s="80">
        <f>'MOD Vectors ALL'!U34*($E34=$F$1)</f>
        <v>0</v>
      </c>
      <c r="V34" s="80">
        <f>'MOD Vectors ALL'!V34*($E34=$F$1)</f>
        <v>0</v>
      </c>
      <c r="W34" s="80">
        <f>'MOD Vectors ALL'!W34*($E34=$F$1)</f>
        <v>0</v>
      </c>
      <c r="X34" s="80">
        <f>'MOD Vectors ALL'!X34*($E34=$F$1)</f>
        <v>0</v>
      </c>
      <c r="Y34" s="80">
        <f>'MOD Vectors ALL'!Y34*($E34=$F$1)</f>
        <v>0</v>
      </c>
      <c r="Z34" s="80">
        <f>'MOD Vectors ALL'!Z34*($E34=$F$1)</f>
        <v>0</v>
      </c>
      <c r="AA34" s="80">
        <f>'MOD Vectors ALL'!AA34*($E34=$F$1)</f>
        <v>0</v>
      </c>
      <c r="AB34" s="80">
        <f>'MOD Vectors ALL'!AB34*($E34=$F$1)</f>
        <v>0</v>
      </c>
      <c r="AC34" s="80">
        <f>'MOD Vectors ALL'!AC34*($E34=$F$1)</f>
        <v>0</v>
      </c>
      <c r="AD34" s="80">
        <f>'MOD Vectors ALL'!AD34*($E34=$F$1)</f>
        <v>0</v>
      </c>
      <c r="AE34" s="80">
        <f>'MOD Vectors ALL'!AE34*($E34=$F$1)</f>
        <v>0</v>
      </c>
      <c r="AF34" s="80">
        <f>'MOD Vectors ALL'!AF34*($E34=$F$1)</f>
        <v>0</v>
      </c>
      <c r="AG34" s="80">
        <f>'MOD Vectors ALL'!AG34*($E34=$F$1)</f>
        <v>0</v>
      </c>
      <c r="AH34" s="80">
        <f>'MOD Vectors ALL'!AH34*($E34=$F$1)</f>
        <v>0</v>
      </c>
      <c r="AI34" s="80">
        <f>'MOD Vectors ALL'!AI34*($E34=$F$1)</f>
        <v>0</v>
      </c>
      <c r="AJ34" s="80">
        <f>'MOD Vectors ALL'!AJ34*($E34=$F$1)</f>
        <v>0</v>
      </c>
      <c r="AK34" s="80">
        <f>'MOD Vectors ALL'!AK34*($E34=$F$1)</f>
        <v>0</v>
      </c>
      <c r="AL34" s="80">
        <f>'MOD Vectors ALL'!AL34*($E34=$F$1)</f>
        <v>0</v>
      </c>
      <c r="AM34" s="80">
        <f>'MOD Vectors ALL'!AM34*($E34=$F$1)</f>
        <v>0</v>
      </c>
      <c r="AN34" s="80">
        <f>'MOD Vectors ALL'!AN34*($E34=$F$1)</f>
        <v>0</v>
      </c>
      <c r="AO34" s="80">
        <f>'MOD Vectors ALL'!AO34*($E34=$F$1)</f>
        <v>0</v>
      </c>
      <c r="AP34" s="80">
        <f>'MOD Vectors ALL'!AP34*($E34=$F$1)</f>
        <v>0</v>
      </c>
      <c r="AQ34" s="80">
        <f>'MOD Vectors ALL'!AQ34*($E34=$F$1)</f>
        <v>0</v>
      </c>
      <c r="AR34" s="80">
        <f>'MOD Vectors ALL'!AR34*($E34=$F$1)</f>
        <v>0</v>
      </c>
      <c r="AS34" s="80">
        <f>'MOD Vectors ALL'!AS34*($E34=$F$1)</f>
        <v>0</v>
      </c>
      <c r="AT34" s="80">
        <f>'MOD Vectors ALL'!AT34*($E34=$F$1)</f>
        <v>0</v>
      </c>
      <c r="AU34" s="80">
        <f>'MOD Vectors ALL'!AU34*($E34=$F$1)</f>
        <v>0</v>
      </c>
      <c r="AV34" s="80">
        <f>'MOD Vectors ALL'!AV34*($E34=$F$1)</f>
        <v>0</v>
      </c>
      <c r="AW34" s="80">
        <f>'MOD Vectors ALL'!AW34*($E34=$F$1)</f>
        <v>0</v>
      </c>
      <c r="AX34" s="80">
        <f>'MOD Vectors ALL'!AX34*($E34=$F$1)</f>
        <v>0</v>
      </c>
      <c r="AY34" s="80">
        <f>'MOD Vectors ALL'!AY34*($E34=$F$1)</f>
        <v>0</v>
      </c>
      <c r="AZ34" s="80">
        <f>'MOD Vectors ALL'!AZ34*($E34=$F$1)</f>
        <v>0</v>
      </c>
      <c r="BA34" s="80">
        <f>'MOD Vectors ALL'!BA34*($E34=$F$1)</f>
        <v>0</v>
      </c>
      <c r="BB34" s="80">
        <f>'MOD Vectors ALL'!BB34*($E34=$F$1)</f>
        <v>0</v>
      </c>
      <c r="BC34" s="80">
        <f>'MOD Vectors ALL'!BC34*($E34=$F$1)</f>
        <v>0</v>
      </c>
      <c r="BD34" s="80">
        <f>'MOD Vectors ALL'!BD34*($E34=$F$1)</f>
        <v>0</v>
      </c>
      <c r="BE34" s="80">
        <f>'MOD Vectors ALL'!BE34*($E34=$F$1)</f>
        <v>0</v>
      </c>
      <c r="BF34" s="80">
        <f>'MOD Vectors ALL'!BF34*($E34=$F$1)</f>
        <v>0</v>
      </c>
      <c r="BG34" s="80">
        <f>'MOD Vectors ALL'!BG34*($E34=$F$1)</f>
        <v>0</v>
      </c>
      <c r="BH34" s="80">
        <f>'MOD Vectors ALL'!BH34*($E34=$F$1)</f>
        <v>0</v>
      </c>
      <c r="BI34" s="80">
        <f>'MOD Vectors ALL'!BI34*($E34=$F$1)</f>
        <v>0</v>
      </c>
      <c r="BJ34" s="80">
        <f>'MOD Vectors ALL'!BJ34*($E34=$F$1)</f>
        <v>0</v>
      </c>
      <c r="BK34" s="80">
        <f>'MOD Vectors ALL'!BK34*($E34=$F$1)</f>
        <v>0</v>
      </c>
      <c r="BL34" s="80">
        <f>'MOD Vectors ALL'!BL34*($E34=$F$1)</f>
        <v>0</v>
      </c>
      <c r="BM34" s="80">
        <f>'MOD Vectors ALL'!BM34*($E34=$F$1)</f>
        <v>0</v>
      </c>
      <c r="BN34" s="80">
        <f>'MOD Vectors ALL'!BN34*($E34=$F$1)</f>
        <v>0</v>
      </c>
      <c r="BO34" s="80">
        <f>'MOD Vectors ALL'!BO34*($E34=$F$1)</f>
        <v>0</v>
      </c>
      <c r="BP34" s="80">
        <f>'MOD Vectors ALL'!BP34*($E34=$F$1)</f>
        <v>0</v>
      </c>
      <c r="BQ34" s="80">
        <f>'MOD Vectors ALL'!BQ34*($E34=$F$1)</f>
        <v>0</v>
      </c>
      <c r="BR34" s="80">
        <f>'MOD Vectors ALL'!BR34*($E34=$F$1)</f>
        <v>0</v>
      </c>
      <c r="BS34" s="80">
        <f>'MOD Vectors ALL'!BS34*($E34=$F$1)</f>
        <v>0</v>
      </c>
      <c r="BT34" s="80">
        <f>'MOD Vectors ALL'!BT34*($E34=$F$1)</f>
        <v>0</v>
      </c>
      <c r="BU34" s="80">
        <f>'MOD Vectors ALL'!BU34*($E34=$F$1)</f>
        <v>0</v>
      </c>
      <c r="BV34" s="80">
        <f>'MOD Vectors ALL'!BV34*($E34=$F$1)</f>
        <v>0</v>
      </c>
      <c r="BW34" s="80">
        <f>'MOD Vectors ALL'!BW34*($E34=$F$1)</f>
        <v>0</v>
      </c>
      <c r="BX34" s="80">
        <f>'MOD Vectors ALL'!BX34*($E34=$F$1)</f>
        <v>0</v>
      </c>
      <c r="BY34" s="80">
        <f>'MOD Vectors ALL'!BY34*($E34=$F$1)</f>
        <v>0</v>
      </c>
      <c r="BZ34" s="80">
        <f>'MOD Vectors ALL'!BZ34*($E34=$F$1)</f>
        <v>0</v>
      </c>
      <c r="CA34" s="80">
        <f>'MOD Vectors ALL'!CA34*($E34=$F$1)</f>
        <v>0</v>
      </c>
      <c r="CB34" s="80">
        <f>'MOD Vectors ALL'!CB34*($E34=$F$1)</f>
        <v>0</v>
      </c>
      <c r="CC34" s="80">
        <f>'MOD Vectors ALL'!CC34*($E34=$F$1)</f>
        <v>0</v>
      </c>
      <c r="CD34" s="80">
        <f>'MOD Vectors ALL'!CD34*($E34=$F$1)</f>
        <v>0</v>
      </c>
      <c r="CE34" s="80">
        <f>'MOD Vectors ALL'!CE34*($E34=$F$1)</f>
        <v>0</v>
      </c>
      <c r="CF34" s="80">
        <f>'MOD Vectors ALL'!CF34*($E34=$F$1)</f>
        <v>0</v>
      </c>
      <c r="CG34" s="80">
        <f>'MOD Vectors ALL'!CG34*($E34=$F$1)</f>
        <v>0</v>
      </c>
      <c r="CH34" s="80">
        <f>'MOD Vectors ALL'!CH34*($E34=$F$1)</f>
        <v>0</v>
      </c>
      <c r="CI34" s="80">
        <f>'MOD Vectors ALL'!CI34*($E34=$F$1)</f>
        <v>0</v>
      </c>
      <c r="CJ34" s="80">
        <f>'MOD Vectors ALL'!CJ34*($E34=$F$1)</f>
        <v>0</v>
      </c>
      <c r="CK34" s="80">
        <f>'MOD Vectors ALL'!CK34*($E34=$F$1)</f>
        <v>0</v>
      </c>
      <c r="CL34" s="80">
        <f>'MOD Vectors ALL'!CL34*($E34=$F$1)</f>
        <v>0</v>
      </c>
      <c r="CM34" s="80">
        <f>'MOD Vectors ALL'!CM34*($E34=$F$1)</f>
        <v>0</v>
      </c>
      <c r="CN34" s="80">
        <f>'MOD Vectors ALL'!CN34*($E34=$F$1)</f>
        <v>0</v>
      </c>
      <c r="CO34" s="80">
        <f>'MOD Vectors ALL'!CO34*($E34=$F$1)</f>
        <v>0</v>
      </c>
      <c r="CP34" s="80">
        <f>'MOD Vectors ALL'!CP34*($E34=$F$1)</f>
        <v>0</v>
      </c>
      <c r="CQ34" s="80">
        <f>'MOD Vectors ALL'!CQ34*($E34=$F$1)</f>
        <v>0</v>
      </c>
      <c r="CR34" s="80">
        <f>'MOD Vectors ALL'!CR34*($E34=$F$1)</f>
        <v>0</v>
      </c>
      <c r="CS34" s="80">
        <f>'MOD Vectors ALL'!CS34*($E34=$F$1)</f>
        <v>0</v>
      </c>
      <c r="CT34" s="80">
        <f>'MOD Vectors ALL'!CT34*($E34=$F$1)</f>
        <v>0</v>
      </c>
      <c r="CU34" s="80">
        <f>'MOD Vectors ALL'!CU34*($E34=$F$1)</f>
        <v>0</v>
      </c>
      <c r="CV34" s="80">
        <f>'MOD Vectors ALL'!CV34*($E34=$F$1)</f>
        <v>0</v>
      </c>
      <c r="CW34" s="80">
        <f>'MOD Vectors ALL'!CW34*($E34=$F$1)</f>
        <v>0</v>
      </c>
      <c r="CX34" s="80">
        <f>'MOD Vectors ALL'!CX34*($E34=$F$1)</f>
        <v>0</v>
      </c>
      <c r="CY34" s="80">
        <f>'MOD Vectors ALL'!CY34*($E34=$F$1)</f>
        <v>0</v>
      </c>
      <c r="CZ34" s="80">
        <f>'MOD Vectors ALL'!CZ34*($E34=$F$1)</f>
        <v>0</v>
      </c>
      <c r="DA34" s="80">
        <f>'MOD Vectors ALL'!DA34*($E34=$F$1)</f>
        <v>0</v>
      </c>
      <c r="DB34" s="80">
        <f>'MOD Vectors ALL'!DB34*($E34=$F$1)</f>
        <v>0</v>
      </c>
      <c r="DC34" s="80">
        <f>'MOD Vectors ALL'!DC34*($E34=$F$1)</f>
        <v>0</v>
      </c>
      <c r="DD34" s="80">
        <f>'MOD Vectors ALL'!DD34*($E34=$F$1)</f>
        <v>0</v>
      </c>
      <c r="DE34" s="80">
        <f>'MOD Vectors ALL'!DE34*($E34=$F$1)</f>
        <v>0</v>
      </c>
      <c r="DF34" s="80">
        <f>'MOD Vectors ALL'!DF34*($E34=$F$1)</f>
        <v>0</v>
      </c>
      <c r="DG34" s="80">
        <f>'MOD Vectors ALL'!DG34*($E34=$F$1)</f>
        <v>0</v>
      </c>
      <c r="DH34" s="80">
        <f>'MOD Vectors ALL'!DH34*($E34=$F$1)</f>
        <v>0</v>
      </c>
      <c r="DI34" s="80">
        <f>'MOD Vectors ALL'!DI34*($E34=$F$1)</f>
        <v>0</v>
      </c>
      <c r="DJ34" s="80">
        <f>'MOD Vectors ALL'!DJ34*($E34=$F$1)</f>
        <v>0</v>
      </c>
      <c r="DK34" s="80">
        <f>'MOD Vectors ALL'!DK34*($E34=$F$1)</f>
        <v>0</v>
      </c>
      <c r="DL34" s="80">
        <f>'MOD Vectors ALL'!DL34*($E34=$F$1)</f>
        <v>0</v>
      </c>
      <c r="DM34" s="80">
        <f>'MOD Vectors ALL'!DM34*($E34=$F$1)</f>
        <v>0</v>
      </c>
      <c r="DN34" s="80">
        <f>'MOD Vectors ALL'!DN34*($E34=$F$1)</f>
        <v>0</v>
      </c>
      <c r="DO34" s="80">
        <f>'MOD Vectors ALL'!DO34*($E34=$F$1)</f>
        <v>0</v>
      </c>
      <c r="DP34" s="80">
        <f>'MOD Vectors ALL'!DP34*($E34=$F$1)</f>
        <v>0</v>
      </c>
      <c r="DQ34" s="80">
        <f>'MOD Vectors ALL'!DQ34*($E34=$F$1)</f>
        <v>0</v>
      </c>
    </row>
    <row r="35" spans="1:121" x14ac:dyDescent="0.2">
      <c r="A35">
        <v>292</v>
      </c>
      <c r="B35" t="s">
        <v>9</v>
      </c>
      <c r="C35" t="s">
        <v>369</v>
      </c>
      <c r="D35" t="s">
        <v>528</v>
      </c>
      <c r="E35" t="s">
        <v>25</v>
      </c>
      <c r="F35" t="s">
        <v>34</v>
      </c>
      <c r="G35">
        <v>0.63723099999999999</v>
      </c>
      <c r="H35">
        <v>1.15194</v>
      </c>
      <c r="I35" s="80">
        <f>'MOD Vectors ALL'!I35*($E35=$F$1)</f>
        <v>0</v>
      </c>
      <c r="J35" s="80">
        <f>'MOD Vectors ALL'!J35*($E35=$F$1)</f>
        <v>0</v>
      </c>
      <c r="K35" s="80">
        <f>'MOD Vectors ALL'!K35*($E35=$F$1)</f>
        <v>0</v>
      </c>
      <c r="L35" s="80">
        <f>'MOD Vectors ALL'!L35*($E35=$F$1)</f>
        <v>0</v>
      </c>
      <c r="M35" s="80">
        <f>'MOD Vectors ALL'!M35*($E35=$F$1)</f>
        <v>0</v>
      </c>
      <c r="N35" s="80">
        <f>'MOD Vectors ALL'!N35*($E35=$F$1)</f>
        <v>0</v>
      </c>
      <c r="O35" s="80">
        <f>'MOD Vectors ALL'!O35*($E35=$F$1)</f>
        <v>0</v>
      </c>
      <c r="P35" s="80">
        <f>'MOD Vectors ALL'!P35*($E35=$F$1)</f>
        <v>0</v>
      </c>
      <c r="Q35" s="80">
        <f>'MOD Vectors ALL'!Q35*($E35=$F$1)</f>
        <v>0</v>
      </c>
      <c r="R35" s="80">
        <f>'MOD Vectors ALL'!R35*($E35=$F$1)</f>
        <v>0</v>
      </c>
      <c r="S35" s="80">
        <f>'MOD Vectors ALL'!S35*($E35=$F$1)</f>
        <v>0</v>
      </c>
      <c r="T35" s="80">
        <f>'MOD Vectors ALL'!T35*($E35=$F$1)</f>
        <v>0</v>
      </c>
      <c r="U35" s="80">
        <f>'MOD Vectors ALL'!U35*($E35=$F$1)</f>
        <v>0</v>
      </c>
      <c r="V35" s="80">
        <f>'MOD Vectors ALL'!V35*($E35=$F$1)</f>
        <v>0</v>
      </c>
      <c r="W35" s="80">
        <f>'MOD Vectors ALL'!W35*($E35=$F$1)</f>
        <v>0</v>
      </c>
      <c r="X35" s="80">
        <f>'MOD Vectors ALL'!X35*($E35=$F$1)</f>
        <v>0</v>
      </c>
      <c r="Y35" s="80">
        <f>'MOD Vectors ALL'!Y35*($E35=$F$1)</f>
        <v>0</v>
      </c>
      <c r="Z35" s="80">
        <f>'MOD Vectors ALL'!Z35*($E35=$F$1)</f>
        <v>0</v>
      </c>
      <c r="AA35" s="80">
        <f>'MOD Vectors ALL'!AA35*($E35=$F$1)</f>
        <v>0</v>
      </c>
      <c r="AB35" s="80">
        <f>'MOD Vectors ALL'!AB35*($E35=$F$1)</f>
        <v>0</v>
      </c>
      <c r="AC35" s="80">
        <f>'MOD Vectors ALL'!AC35*($E35=$F$1)</f>
        <v>0</v>
      </c>
      <c r="AD35" s="80">
        <f>'MOD Vectors ALL'!AD35*($E35=$F$1)</f>
        <v>0</v>
      </c>
      <c r="AE35" s="80">
        <f>'MOD Vectors ALL'!AE35*($E35=$F$1)</f>
        <v>0</v>
      </c>
      <c r="AF35" s="80">
        <f>'MOD Vectors ALL'!AF35*($E35=$F$1)</f>
        <v>0</v>
      </c>
      <c r="AG35" s="80">
        <f>'MOD Vectors ALL'!AG35*($E35=$F$1)</f>
        <v>0</v>
      </c>
      <c r="AH35" s="80">
        <f>'MOD Vectors ALL'!AH35*($E35=$F$1)</f>
        <v>0</v>
      </c>
      <c r="AI35" s="80">
        <f>'MOD Vectors ALL'!AI35*($E35=$F$1)</f>
        <v>0</v>
      </c>
      <c r="AJ35" s="80">
        <f>'MOD Vectors ALL'!AJ35*($E35=$F$1)</f>
        <v>0</v>
      </c>
      <c r="AK35" s="80">
        <f>'MOD Vectors ALL'!AK35*($E35=$F$1)</f>
        <v>0</v>
      </c>
      <c r="AL35" s="80">
        <f>'MOD Vectors ALL'!AL35*($E35=$F$1)</f>
        <v>0</v>
      </c>
      <c r="AM35" s="80">
        <f>'MOD Vectors ALL'!AM35*($E35=$F$1)</f>
        <v>0</v>
      </c>
      <c r="AN35" s="80">
        <f>'MOD Vectors ALL'!AN35*($E35=$F$1)</f>
        <v>0</v>
      </c>
      <c r="AO35" s="80">
        <f>'MOD Vectors ALL'!AO35*($E35=$F$1)</f>
        <v>0</v>
      </c>
      <c r="AP35" s="80">
        <f>'MOD Vectors ALL'!AP35*($E35=$F$1)</f>
        <v>0</v>
      </c>
      <c r="AQ35" s="80">
        <f>'MOD Vectors ALL'!AQ35*($E35=$F$1)</f>
        <v>0</v>
      </c>
      <c r="AR35" s="80">
        <f>'MOD Vectors ALL'!AR35*($E35=$F$1)</f>
        <v>0</v>
      </c>
      <c r="AS35" s="80">
        <f>'MOD Vectors ALL'!AS35*($E35=$F$1)</f>
        <v>0</v>
      </c>
      <c r="AT35" s="80">
        <f>'MOD Vectors ALL'!AT35*($E35=$F$1)</f>
        <v>0</v>
      </c>
      <c r="AU35" s="80">
        <f>'MOD Vectors ALL'!AU35*($E35=$F$1)</f>
        <v>0</v>
      </c>
      <c r="AV35" s="80">
        <f>'MOD Vectors ALL'!AV35*($E35=$F$1)</f>
        <v>0</v>
      </c>
      <c r="AW35" s="80">
        <f>'MOD Vectors ALL'!AW35*($E35=$F$1)</f>
        <v>0</v>
      </c>
      <c r="AX35" s="80">
        <f>'MOD Vectors ALL'!AX35*($E35=$F$1)</f>
        <v>0</v>
      </c>
      <c r="AY35" s="80">
        <f>'MOD Vectors ALL'!AY35*($E35=$F$1)</f>
        <v>0</v>
      </c>
      <c r="AZ35" s="80">
        <f>'MOD Vectors ALL'!AZ35*($E35=$F$1)</f>
        <v>0</v>
      </c>
      <c r="BA35" s="80">
        <f>'MOD Vectors ALL'!BA35*($E35=$F$1)</f>
        <v>0</v>
      </c>
      <c r="BB35" s="80">
        <f>'MOD Vectors ALL'!BB35*($E35=$F$1)</f>
        <v>0</v>
      </c>
      <c r="BC35" s="80">
        <f>'MOD Vectors ALL'!BC35*($E35=$F$1)</f>
        <v>0</v>
      </c>
      <c r="BD35" s="80">
        <f>'MOD Vectors ALL'!BD35*($E35=$F$1)</f>
        <v>0</v>
      </c>
      <c r="BE35" s="80">
        <f>'MOD Vectors ALL'!BE35*($E35=$F$1)</f>
        <v>0</v>
      </c>
      <c r="BF35" s="80">
        <f>'MOD Vectors ALL'!BF35*($E35=$F$1)</f>
        <v>0</v>
      </c>
      <c r="BG35" s="80">
        <f>'MOD Vectors ALL'!BG35*($E35=$F$1)</f>
        <v>0</v>
      </c>
      <c r="BH35" s="80">
        <f>'MOD Vectors ALL'!BH35*($E35=$F$1)</f>
        <v>0</v>
      </c>
      <c r="BI35" s="80">
        <f>'MOD Vectors ALL'!BI35*($E35=$F$1)</f>
        <v>0</v>
      </c>
      <c r="BJ35" s="80">
        <f>'MOD Vectors ALL'!BJ35*($E35=$F$1)</f>
        <v>0</v>
      </c>
      <c r="BK35" s="80">
        <f>'MOD Vectors ALL'!BK35*($E35=$F$1)</f>
        <v>0</v>
      </c>
      <c r="BL35" s="80">
        <f>'MOD Vectors ALL'!BL35*($E35=$F$1)</f>
        <v>0</v>
      </c>
      <c r="BM35" s="80">
        <f>'MOD Vectors ALL'!BM35*($E35=$F$1)</f>
        <v>0</v>
      </c>
      <c r="BN35" s="80">
        <f>'MOD Vectors ALL'!BN35*($E35=$F$1)</f>
        <v>0</v>
      </c>
      <c r="BO35" s="80">
        <f>'MOD Vectors ALL'!BO35*($E35=$F$1)</f>
        <v>0</v>
      </c>
      <c r="BP35" s="80">
        <f>'MOD Vectors ALL'!BP35*($E35=$F$1)</f>
        <v>0</v>
      </c>
      <c r="BQ35" s="80">
        <f>'MOD Vectors ALL'!BQ35*($E35=$F$1)</f>
        <v>0</v>
      </c>
      <c r="BR35" s="80">
        <f>'MOD Vectors ALL'!BR35*($E35=$F$1)</f>
        <v>0</v>
      </c>
      <c r="BS35" s="80">
        <f>'MOD Vectors ALL'!BS35*($E35=$F$1)</f>
        <v>0</v>
      </c>
      <c r="BT35" s="80">
        <f>'MOD Vectors ALL'!BT35*($E35=$F$1)</f>
        <v>0</v>
      </c>
      <c r="BU35" s="80">
        <f>'MOD Vectors ALL'!BU35*($E35=$F$1)</f>
        <v>0</v>
      </c>
      <c r="BV35" s="80">
        <f>'MOD Vectors ALL'!BV35*($E35=$F$1)</f>
        <v>0</v>
      </c>
      <c r="BW35" s="80">
        <f>'MOD Vectors ALL'!BW35*($E35=$F$1)</f>
        <v>0</v>
      </c>
      <c r="BX35" s="80">
        <f>'MOD Vectors ALL'!BX35*($E35=$F$1)</f>
        <v>0</v>
      </c>
      <c r="BY35" s="80">
        <f>'MOD Vectors ALL'!BY35*($E35=$F$1)</f>
        <v>0</v>
      </c>
      <c r="BZ35" s="80">
        <f>'MOD Vectors ALL'!BZ35*($E35=$F$1)</f>
        <v>0</v>
      </c>
      <c r="CA35" s="80">
        <f>'MOD Vectors ALL'!CA35*($E35=$F$1)</f>
        <v>0</v>
      </c>
      <c r="CB35" s="80">
        <f>'MOD Vectors ALL'!CB35*($E35=$F$1)</f>
        <v>0</v>
      </c>
      <c r="CC35" s="80">
        <f>'MOD Vectors ALL'!CC35*($E35=$F$1)</f>
        <v>0</v>
      </c>
      <c r="CD35" s="80">
        <f>'MOD Vectors ALL'!CD35*($E35=$F$1)</f>
        <v>0</v>
      </c>
      <c r="CE35" s="80">
        <f>'MOD Vectors ALL'!CE35*($E35=$F$1)</f>
        <v>0</v>
      </c>
      <c r="CF35" s="80">
        <f>'MOD Vectors ALL'!CF35*($E35=$F$1)</f>
        <v>0</v>
      </c>
      <c r="CG35" s="80">
        <f>'MOD Vectors ALL'!CG35*($E35=$F$1)</f>
        <v>0</v>
      </c>
      <c r="CH35" s="80">
        <f>'MOD Vectors ALL'!CH35*($E35=$F$1)</f>
        <v>0</v>
      </c>
      <c r="CI35" s="80">
        <f>'MOD Vectors ALL'!CI35*($E35=$F$1)</f>
        <v>0</v>
      </c>
      <c r="CJ35" s="80">
        <f>'MOD Vectors ALL'!CJ35*($E35=$F$1)</f>
        <v>0</v>
      </c>
      <c r="CK35" s="80">
        <f>'MOD Vectors ALL'!CK35*($E35=$F$1)</f>
        <v>0</v>
      </c>
      <c r="CL35" s="80">
        <f>'MOD Vectors ALL'!CL35*($E35=$F$1)</f>
        <v>0</v>
      </c>
      <c r="CM35" s="80">
        <f>'MOD Vectors ALL'!CM35*($E35=$F$1)</f>
        <v>0</v>
      </c>
      <c r="CN35" s="80">
        <f>'MOD Vectors ALL'!CN35*($E35=$F$1)</f>
        <v>0</v>
      </c>
      <c r="CO35" s="80">
        <f>'MOD Vectors ALL'!CO35*($E35=$F$1)</f>
        <v>0</v>
      </c>
      <c r="CP35" s="80">
        <f>'MOD Vectors ALL'!CP35*($E35=$F$1)</f>
        <v>0</v>
      </c>
      <c r="CQ35" s="80">
        <f>'MOD Vectors ALL'!CQ35*($E35=$F$1)</f>
        <v>0</v>
      </c>
      <c r="CR35" s="80">
        <f>'MOD Vectors ALL'!CR35*($E35=$F$1)</f>
        <v>0</v>
      </c>
      <c r="CS35" s="80">
        <f>'MOD Vectors ALL'!CS35*($E35=$F$1)</f>
        <v>0</v>
      </c>
      <c r="CT35" s="80">
        <f>'MOD Vectors ALL'!CT35*($E35=$F$1)</f>
        <v>0</v>
      </c>
      <c r="CU35" s="80">
        <f>'MOD Vectors ALL'!CU35*($E35=$F$1)</f>
        <v>0</v>
      </c>
      <c r="CV35" s="80">
        <f>'MOD Vectors ALL'!CV35*($E35=$F$1)</f>
        <v>0</v>
      </c>
      <c r="CW35" s="80">
        <f>'MOD Vectors ALL'!CW35*($E35=$F$1)</f>
        <v>0</v>
      </c>
      <c r="CX35" s="80">
        <f>'MOD Vectors ALL'!CX35*($E35=$F$1)</f>
        <v>0</v>
      </c>
      <c r="CY35" s="80">
        <f>'MOD Vectors ALL'!CY35*($E35=$F$1)</f>
        <v>0</v>
      </c>
      <c r="CZ35" s="80">
        <f>'MOD Vectors ALL'!CZ35*($E35=$F$1)</f>
        <v>0</v>
      </c>
      <c r="DA35" s="80">
        <f>'MOD Vectors ALL'!DA35*($E35=$F$1)</f>
        <v>0</v>
      </c>
      <c r="DB35" s="80">
        <f>'MOD Vectors ALL'!DB35*($E35=$F$1)</f>
        <v>0</v>
      </c>
      <c r="DC35" s="80">
        <f>'MOD Vectors ALL'!DC35*($E35=$F$1)</f>
        <v>0</v>
      </c>
      <c r="DD35" s="80">
        <f>'MOD Vectors ALL'!DD35*($E35=$F$1)</f>
        <v>0</v>
      </c>
      <c r="DE35" s="80">
        <f>'MOD Vectors ALL'!DE35*($E35=$F$1)</f>
        <v>0</v>
      </c>
      <c r="DF35" s="80">
        <f>'MOD Vectors ALL'!DF35*($E35=$F$1)</f>
        <v>0</v>
      </c>
      <c r="DG35" s="80">
        <f>'MOD Vectors ALL'!DG35*($E35=$F$1)</f>
        <v>0</v>
      </c>
      <c r="DH35" s="80">
        <f>'MOD Vectors ALL'!DH35*($E35=$F$1)</f>
        <v>0</v>
      </c>
      <c r="DI35" s="80">
        <f>'MOD Vectors ALL'!DI35*($E35=$F$1)</f>
        <v>0</v>
      </c>
      <c r="DJ35" s="80">
        <f>'MOD Vectors ALL'!DJ35*($E35=$F$1)</f>
        <v>0</v>
      </c>
      <c r="DK35" s="80">
        <f>'MOD Vectors ALL'!DK35*($E35=$F$1)</f>
        <v>0</v>
      </c>
      <c r="DL35" s="80">
        <f>'MOD Vectors ALL'!DL35*($E35=$F$1)</f>
        <v>0</v>
      </c>
      <c r="DM35" s="80">
        <f>'MOD Vectors ALL'!DM35*($E35=$F$1)</f>
        <v>0</v>
      </c>
      <c r="DN35" s="80">
        <f>'MOD Vectors ALL'!DN35*($E35=$F$1)</f>
        <v>0</v>
      </c>
      <c r="DO35" s="80">
        <f>'MOD Vectors ALL'!DO35*($E35=$F$1)</f>
        <v>0</v>
      </c>
      <c r="DP35" s="80">
        <f>'MOD Vectors ALL'!DP35*($E35=$F$1)</f>
        <v>0</v>
      </c>
      <c r="DQ35" s="80">
        <f>'MOD Vectors ALL'!DQ35*($E35=$F$1)</f>
        <v>0</v>
      </c>
    </row>
    <row r="36" spans="1:121" x14ac:dyDescent="0.2">
      <c r="A36">
        <v>293</v>
      </c>
      <c r="B36" t="s">
        <v>9</v>
      </c>
      <c r="C36" t="s">
        <v>369</v>
      </c>
      <c r="D36" t="s">
        <v>528</v>
      </c>
      <c r="E36" t="s">
        <v>25</v>
      </c>
      <c r="F36" t="s">
        <v>7</v>
      </c>
      <c r="G36">
        <v>0.68046200000000001</v>
      </c>
      <c r="H36">
        <v>1.31335</v>
      </c>
      <c r="I36" s="80">
        <f>'MOD Vectors ALL'!I36*($E36=$F$1)</f>
        <v>0</v>
      </c>
      <c r="J36" s="80">
        <f>'MOD Vectors ALL'!J36*($E36=$F$1)</f>
        <v>0</v>
      </c>
      <c r="K36" s="80">
        <f>'MOD Vectors ALL'!K36*($E36=$F$1)</f>
        <v>0</v>
      </c>
      <c r="L36" s="80">
        <f>'MOD Vectors ALL'!L36*($E36=$F$1)</f>
        <v>0</v>
      </c>
      <c r="M36" s="80">
        <f>'MOD Vectors ALL'!M36*($E36=$F$1)</f>
        <v>0</v>
      </c>
      <c r="N36" s="80">
        <f>'MOD Vectors ALL'!N36*($E36=$F$1)</f>
        <v>0</v>
      </c>
      <c r="O36" s="80">
        <f>'MOD Vectors ALL'!O36*($E36=$F$1)</f>
        <v>0</v>
      </c>
      <c r="P36" s="80">
        <f>'MOD Vectors ALL'!P36*($E36=$F$1)</f>
        <v>0</v>
      </c>
      <c r="Q36" s="80">
        <f>'MOD Vectors ALL'!Q36*($E36=$F$1)</f>
        <v>0</v>
      </c>
      <c r="R36" s="80">
        <f>'MOD Vectors ALL'!R36*($E36=$F$1)</f>
        <v>0</v>
      </c>
      <c r="S36" s="80">
        <f>'MOD Vectors ALL'!S36*($E36=$F$1)</f>
        <v>0</v>
      </c>
      <c r="T36" s="80">
        <f>'MOD Vectors ALL'!T36*($E36=$F$1)</f>
        <v>0</v>
      </c>
      <c r="U36" s="80">
        <f>'MOD Vectors ALL'!U36*($E36=$F$1)</f>
        <v>0</v>
      </c>
      <c r="V36" s="80">
        <f>'MOD Vectors ALL'!V36*($E36=$F$1)</f>
        <v>0</v>
      </c>
      <c r="W36" s="80">
        <f>'MOD Vectors ALL'!W36*($E36=$F$1)</f>
        <v>0</v>
      </c>
      <c r="X36" s="80">
        <f>'MOD Vectors ALL'!X36*($E36=$F$1)</f>
        <v>0</v>
      </c>
      <c r="Y36" s="80">
        <f>'MOD Vectors ALL'!Y36*($E36=$F$1)</f>
        <v>0</v>
      </c>
      <c r="Z36" s="80">
        <f>'MOD Vectors ALL'!Z36*($E36=$F$1)</f>
        <v>0</v>
      </c>
      <c r="AA36" s="80">
        <f>'MOD Vectors ALL'!AA36*($E36=$F$1)</f>
        <v>0</v>
      </c>
      <c r="AB36" s="80">
        <f>'MOD Vectors ALL'!AB36*($E36=$F$1)</f>
        <v>0</v>
      </c>
      <c r="AC36" s="80">
        <f>'MOD Vectors ALL'!AC36*($E36=$F$1)</f>
        <v>0</v>
      </c>
      <c r="AD36" s="80">
        <f>'MOD Vectors ALL'!AD36*($E36=$F$1)</f>
        <v>0</v>
      </c>
      <c r="AE36" s="80">
        <f>'MOD Vectors ALL'!AE36*($E36=$F$1)</f>
        <v>0</v>
      </c>
      <c r="AF36" s="80">
        <f>'MOD Vectors ALL'!AF36*($E36=$F$1)</f>
        <v>0</v>
      </c>
      <c r="AG36" s="80">
        <f>'MOD Vectors ALL'!AG36*($E36=$F$1)</f>
        <v>0</v>
      </c>
      <c r="AH36" s="80">
        <f>'MOD Vectors ALL'!AH36*($E36=$F$1)</f>
        <v>0</v>
      </c>
      <c r="AI36" s="80">
        <f>'MOD Vectors ALL'!AI36*($E36=$F$1)</f>
        <v>0</v>
      </c>
      <c r="AJ36" s="80">
        <f>'MOD Vectors ALL'!AJ36*($E36=$F$1)</f>
        <v>0</v>
      </c>
      <c r="AK36" s="80">
        <f>'MOD Vectors ALL'!AK36*($E36=$F$1)</f>
        <v>0</v>
      </c>
      <c r="AL36" s="80">
        <f>'MOD Vectors ALL'!AL36*($E36=$F$1)</f>
        <v>0</v>
      </c>
      <c r="AM36" s="80">
        <f>'MOD Vectors ALL'!AM36*($E36=$F$1)</f>
        <v>0</v>
      </c>
      <c r="AN36" s="80">
        <f>'MOD Vectors ALL'!AN36*($E36=$F$1)</f>
        <v>0</v>
      </c>
      <c r="AO36" s="80">
        <f>'MOD Vectors ALL'!AO36*($E36=$F$1)</f>
        <v>0</v>
      </c>
      <c r="AP36" s="80">
        <f>'MOD Vectors ALL'!AP36*($E36=$F$1)</f>
        <v>0</v>
      </c>
      <c r="AQ36" s="80">
        <f>'MOD Vectors ALL'!AQ36*($E36=$F$1)</f>
        <v>0</v>
      </c>
      <c r="AR36" s="80">
        <f>'MOD Vectors ALL'!AR36*($E36=$F$1)</f>
        <v>0</v>
      </c>
      <c r="AS36" s="80">
        <f>'MOD Vectors ALL'!AS36*($E36=$F$1)</f>
        <v>0</v>
      </c>
      <c r="AT36" s="80">
        <f>'MOD Vectors ALL'!AT36*($E36=$F$1)</f>
        <v>0</v>
      </c>
      <c r="AU36" s="80">
        <f>'MOD Vectors ALL'!AU36*($E36=$F$1)</f>
        <v>0</v>
      </c>
      <c r="AV36" s="80">
        <f>'MOD Vectors ALL'!AV36*($E36=$F$1)</f>
        <v>0</v>
      </c>
      <c r="AW36" s="80">
        <f>'MOD Vectors ALL'!AW36*($E36=$F$1)</f>
        <v>0</v>
      </c>
      <c r="AX36" s="80">
        <f>'MOD Vectors ALL'!AX36*($E36=$F$1)</f>
        <v>0</v>
      </c>
      <c r="AY36" s="80">
        <f>'MOD Vectors ALL'!AY36*($E36=$F$1)</f>
        <v>0</v>
      </c>
      <c r="AZ36" s="80">
        <f>'MOD Vectors ALL'!AZ36*($E36=$F$1)</f>
        <v>0</v>
      </c>
      <c r="BA36" s="80">
        <f>'MOD Vectors ALL'!BA36*($E36=$F$1)</f>
        <v>0</v>
      </c>
      <c r="BB36" s="80">
        <f>'MOD Vectors ALL'!BB36*($E36=$F$1)</f>
        <v>0</v>
      </c>
      <c r="BC36" s="80">
        <f>'MOD Vectors ALL'!BC36*($E36=$F$1)</f>
        <v>0</v>
      </c>
      <c r="BD36" s="80">
        <f>'MOD Vectors ALL'!BD36*($E36=$F$1)</f>
        <v>0</v>
      </c>
      <c r="BE36" s="80">
        <f>'MOD Vectors ALL'!BE36*($E36=$F$1)</f>
        <v>0</v>
      </c>
      <c r="BF36" s="80">
        <f>'MOD Vectors ALL'!BF36*($E36=$F$1)</f>
        <v>0</v>
      </c>
      <c r="BG36" s="80">
        <f>'MOD Vectors ALL'!BG36*($E36=$F$1)</f>
        <v>0</v>
      </c>
      <c r="BH36" s="80">
        <f>'MOD Vectors ALL'!BH36*($E36=$F$1)</f>
        <v>0</v>
      </c>
      <c r="BI36" s="80">
        <f>'MOD Vectors ALL'!BI36*($E36=$F$1)</f>
        <v>0</v>
      </c>
      <c r="BJ36" s="80">
        <f>'MOD Vectors ALL'!BJ36*($E36=$F$1)</f>
        <v>0</v>
      </c>
      <c r="BK36" s="80">
        <f>'MOD Vectors ALL'!BK36*($E36=$F$1)</f>
        <v>0</v>
      </c>
      <c r="BL36" s="80">
        <f>'MOD Vectors ALL'!BL36*($E36=$F$1)</f>
        <v>0</v>
      </c>
      <c r="BM36" s="80">
        <f>'MOD Vectors ALL'!BM36*($E36=$F$1)</f>
        <v>0</v>
      </c>
      <c r="BN36" s="80">
        <f>'MOD Vectors ALL'!BN36*($E36=$F$1)</f>
        <v>0</v>
      </c>
      <c r="BO36" s="80">
        <f>'MOD Vectors ALL'!BO36*($E36=$F$1)</f>
        <v>0</v>
      </c>
      <c r="BP36" s="80">
        <f>'MOD Vectors ALL'!BP36*($E36=$F$1)</f>
        <v>0</v>
      </c>
      <c r="BQ36" s="80">
        <f>'MOD Vectors ALL'!BQ36*($E36=$F$1)</f>
        <v>0</v>
      </c>
      <c r="BR36" s="80">
        <f>'MOD Vectors ALL'!BR36*($E36=$F$1)</f>
        <v>0</v>
      </c>
      <c r="BS36" s="80">
        <f>'MOD Vectors ALL'!BS36*($E36=$F$1)</f>
        <v>0</v>
      </c>
      <c r="BT36" s="80">
        <f>'MOD Vectors ALL'!BT36*($E36=$F$1)</f>
        <v>0</v>
      </c>
      <c r="BU36" s="80">
        <f>'MOD Vectors ALL'!BU36*($E36=$F$1)</f>
        <v>0</v>
      </c>
      <c r="BV36" s="80">
        <f>'MOD Vectors ALL'!BV36*($E36=$F$1)</f>
        <v>0</v>
      </c>
      <c r="BW36" s="80">
        <f>'MOD Vectors ALL'!BW36*($E36=$F$1)</f>
        <v>0</v>
      </c>
      <c r="BX36" s="80">
        <f>'MOD Vectors ALL'!BX36*($E36=$F$1)</f>
        <v>0</v>
      </c>
      <c r="BY36" s="80">
        <f>'MOD Vectors ALL'!BY36*($E36=$F$1)</f>
        <v>0</v>
      </c>
      <c r="BZ36" s="80">
        <f>'MOD Vectors ALL'!BZ36*($E36=$F$1)</f>
        <v>0</v>
      </c>
      <c r="CA36" s="80">
        <f>'MOD Vectors ALL'!CA36*($E36=$F$1)</f>
        <v>0</v>
      </c>
      <c r="CB36" s="80">
        <f>'MOD Vectors ALL'!CB36*($E36=$F$1)</f>
        <v>0</v>
      </c>
      <c r="CC36" s="80">
        <f>'MOD Vectors ALL'!CC36*($E36=$F$1)</f>
        <v>0</v>
      </c>
      <c r="CD36" s="80">
        <f>'MOD Vectors ALL'!CD36*($E36=$F$1)</f>
        <v>0</v>
      </c>
      <c r="CE36" s="80">
        <f>'MOD Vectors ALL'!CE36*($E36=$F$1)</f>
        <v>0</v>
      </c>
      <c r="CF36" s="80">
        <f>'MOD Vectors ALL'!CF36*($E36=$F$1)</f>
        <v>0</v>
      </c>
      <c r="CG36" s="80">
        <f>'MOD Vectors ALL'!CG36*($E36=$F$1)</f>
        <v>0</v>
      </c>
      <c r="CH36" s="80">
        <f>'MOD Vectors ALL'!CH36*($E36=$F$1)</f>
        <v>0</v>
      </c>
      <c r="CI36" s="80">
        <f>'MOD Vectors ALL'!CI36*($E36=$F$1)</f>
        <v>0</v>
      </c>
      <c r="CJ36" s="80">
        <f>'MOD Vectors ALL'!CJ36*($E36=$F$1)</f>
        <v>0</v>
      </c>
      <c r="CK36" s="80">
        <f>'MOD Vectors ALL'!CK36*($E36=$F$1)</f>
        <v>0</v>
      </c>
      <c r="CL36" s="80">
        <f>'MOD Vectors ALL'!CL36*($E36=$F$1)</f>
        <v>0</v>
      </c>
      <c r="CM36" s="80">
        <f>'MOD Vectors ALL'!CM36*($E36=$F$1)</f>
        <v>0</v>
      </c>
      <c r="CN36" s="80">
        <f>'MOD Vectors ALL'!CN36*($E36=$F$1)</f>
        <v>0</v>
      </c>
      <c r="CO36" s="80">
        <f>'MOD Vectors ALL'!CO36*($E36=$F$1)</f>
        <v>0</v>
      </c>
      <c r="CP36" s="80">
        <f>'MOD Vectors ALL'!CP36*($E36=$F$1)</f>
        <v>0</v>
      </c>
      <c r="CQ36" s="80">
        <f>'MOD Vectors ALL'!CQ36*($E36=$F$1)</f>
        <v>0</v>
      </c>
      <c r="CR36" s="80">
        <f>'MOD Vectors ALL'!CR36*($E36=$F$1)</f>
        <v>0</v>
      </c>
      <c r="CS36" s="80">
        <f>'MOD Vectors ALL'!CS36*($E36=$F$1)</f>
        <v>0</v>
      </c>
      <c r="CT36" s="80">
        <f>'MOD Vectors ALL'!CT36*($E36=$F$1)</f>
        <v>0</v>
      </c>
      <c r="CU36" s="80">
        <f>'MOD Vectors ALL'!CU36*($E36=$F$1)</f>
        <v>0</v>
      </c>
      <c r="CV36" s="80">
        <f>'MOD Vectors ALL'!CV36*($E36=$F$1)</f>
        <v>0</v>
      </c>
      <c r="CW36" s="80">
        <f>'MOD Vectors ALL'!CW36*($E36=$F$1)</f>
        <v>0</v>
      </c>
      <c r="CX36" s="80">
        <f>'MOD Vectors ALL'!CX36*($E36=$F$1)</f>
        <v>0</v>
      </c>
      <c r="CY36" s="80">
        <f>'MOD Vectors ALL'!CY36*($E36=$F$1)</f>
        <v>0</v>
      </c>
      <c r="CZ36" s="80">
        <f>'MOD Vectors ALL'!CZ36*($E36=$F$1)</f>
        <v>0</v>
      </c>
      <c r="DA36" s="80">
        <f>'MOD Vectors ALL'!DA36*($E36=$F$1)</f>
        <v>0</v>
      </c>
      <c r="DB36" s="80">
        <f>'MOD Vectors ALL'!DB36*($E36=$F$1)</f>
        <v>0</v>
      </c>
      <c r="DC36" s="80">
        <f>'MOD Vectors ALL'!DC36*($E36=$F$1)</f>
        <v>0</v>
      </c>
      <c r="DD36" s="80">
        <f>'MOD Vectors ALL'!DD36*($E36=$F$1)</f>
        <v>0</v>
      </c>
      <c r="DE36" s="80">
        <f>'MOD Vectors ALL'!DE36*($E36=$F$1)</f>
        <v>0</v>
      </c>
      <c r="DF36" s="80">
        <f>'MOD Vectors ALL'!DF36*($E36=$F$1)</f>
        <v>0</v>
      </c>
      <c r="DG36" s="80">
        <f>'MOD Vectors ALL'!DG36*($E36=$F$1)</f>
        <v>0</v>
      </c>
      <c r="DH36" s="80">
        <f>'MOD Vectors ALL'!DH36*($E36=$F$1)</f>
        <v>0</v>
      </c>
      <c r="DI36" s="80">
        <f>'MOD Vectors ALL'!DI36*($E36=$F$1)</f>
        <v>0</v>
      </c>
      <c r="DJ36" s="80">
        <f>'MOD Vectors ALL'!DJ36*($E36=$F$1)</f>
        <v>0</v>
      </c>
      <c r="DK36" s="80">
        <f>'MOD Vectors ALL'!DK36*($E36=$F$1)</f>
        <v>0</v>
      </c>
      <c r="DL36" s="80">
        <f>'MOD Vectors ALL'!DL36*($E36=$F$1)</f>
        <v>0</v>
      </c>
      <c r="DM36" s="80">
        <f>'MOD Vectors ALL'!DM36*($E36=$F$1)</f>
        <v>0</v>
      </c>
      <c r="DN36" s="80">
        <f>'MOD Vectors ALL'!DN36*($E36=$F$1)</f>
        <v>0</v>
      </c>
      <c r="DO36" s="80">
        <f>'MOD Vectors ALL'!DO36*($E36=$F$1)</f>
        <v>0</v>
      </c>
      <c r="DP36" s="80">
        <f>'MOD Vectors ALL'!DP36*($E36=$F$1)</f>
        <v>0</v>
      </c>
      <c r="DQ36" s="80">
        <f>'MOD Vectors ALL'!DQ36*($E36=$F$1)</f>
        <v>0</v>
      </c>
    </row>
    <row r="37" spans="1:121" x14ac:dyDescent="0.2">
      <c r="A37">
        <v>294</v>
      </c>
      <c r="B37" t="s">
        <v>9</v>
      </c>
      <c r="C37" t="s">
        <v>369</v>
      </c>
      <c r="D37" t="s">
        <v>528</v>
      </c>
      <c r="E37" t="s">
        <v>25</v>
      </c>
      <c r="F37" t="s">
        <v>8</v>
      </c>
      <c r="G37">
        <v>0.75277400000000005</v>
      </c>
      <c r="H37">
        <v>1.6130500000000001</v>
      </c>
      <c r="I37" s="80">
        <f>'MOD Vectors ALL'!I37*($E37=$F$1)</f>
        <v>0</v>
      </c>
      <c r="J37" s="80">
        <f>'MOD Vectors ALL'!J37*($E37=$F$1)</f>
        <v>0</v>
      </c>
      <c r="K37" s="80">
        <f>'MOD Vectors ALL'!K37*($E37=$F$1)</f>
        <v>0</v>
      </c>
      <c r="L37" s="80">
        <f>'MOD Vectors ALL'!L37*($E37=$F$1)</f>
        <v>0</v>
      </c>
      <c r="M37" s="80">
        <f>'MOD Vectors ALL'!M37*($E37=$F$1)</f>
        <v>0</v>
      </c>
      <c r="N37" s="80">
        <f>'MOD Vectors ALL'!N37*($E37=$F$1)</f>
        <v>0</v>
      </c>
      <c r="O37" s="80">
        <f>'MOD Vectors ALL'!O37*($E37=$F$1)</f>
        <v>0</v>
      </c>
      <c r="P37" s="80">
        <f>'MOD Vectors ALL'!P37*($E37=$F$1)</f>
        <v>0</v>
      </c>
      <c r="Q37" s="80">
        <f>'MOD Vectors ALL'!Q37*($E37=$F$1)</f>
        <v>0</v>
      </c>
      <c r="R37" s="80">
        <f>'MOD Vectors ALL'!R37*($E37=$F$1)</f>
        <v>0</v>
      </c>
      <c r="S37" s="80">
        <f>'MOD Vectors ALL'!S37*($E37=$F$1)</f>
        <v>0</v>
      </c>
      <c r="T37" s="80">
        <f>'MOD Vectors ALL'!T37*($E37=$F$1)</f>
        <v>0</v>
      </c>
      <c r="U37" s="80">
        <f>'MOD Vectors ALL'!U37*($E37=$F$1)</f>
        <v>0</v>
      </c>
      <c r="V37" s="80">
        <f>'MOD Vectors ALL'!V37*($E37=$F$1)</f>
        <v>0</v>
      </c>
      <c r="W37" s="80">
        <f>'MOD Vectors ALL'!W37*($E37=$F$1)</f>
        <v>0</v>
      </c>
      <c r="X37" s="80">
        <f>'MOD Vectors ALL'!X37*($E37=$F$1)</f>
        <v>0</v>
      </c>
      <c r="Y37" s="80">
        <f>'MOD Vectors ALL'!Y37*($E37=$F$1)</f>
        <v>0</v>
      </c>
      <c r="Z37" s="80">
        <f>'MOD Vectors ALL'!Z37*($E37=$F$1)</f>
        <v>0</v>
      </c>
      <c r="AA37" s="80">
        <f>'MOD Vectors ALL'!AA37*($E37=$F$1)</f>
        <v>0</v>
      </c>
      <c r="AB37" s="80">
        <f>'MOD Vectors ALL'!AB37*($E37=$F$1)</f>
        <v>0</v>
      </c>
      <c r="AC37" s="80">
        <f>'MOD Vectors ALL'!AC37*($E37=$F$1)</f>
        <v>0</v>
      </c>
      <c r="AD37" s="80">
        <f>'MOD Vectors ALL'!AD37*($E37=$F$1)</f>
        <v>0</v>
      </c>
      <c r="AE37" s="80">
        <f>'MOD Vectors ALL'!AE37*($E37=$F$1)</f>
        <v>0</v>
      </c>
      <c r="AF37" s="80">
        <f>'MOD Vectors ALL'!AF37*($E37=$F$1)</f>
        <v>0</v>
      </c>
      <c r="AG37" s="80">
        <f>'MOD Vectors ALL'!AG37*($E37=$F$1)</f>
        <v>0</v>
      </c>
      <c r="AH37" s="80">
        <f>'MOD Vectors ALL'!AH37*($E37=$F$1)</f>
        <v>0</v>
      </c>
      <c r="AI37" s="80">
        <f>'MOD Vectors ALL'!AI37*($E37=$F$1)</f>
        <v>0</v>
      </c>
      <c r="AJ37" s="80">
        <f>'MOD Vectors ALL'!AJ37*($E37=$F$1)</f>
        <v>0</v>
      </c>
      <c r="AK37" s="80">
        <f>'MOD Vectors ALL'!AK37*($E37=$F$1)</f>
        <v>0</v>
      </c>
      <c r="AL37" s="80">
        <f>'MOD Vectors ALL'!AL37*($E37=$F$1)</f>
        <v>0</v>
      </c>
      <c r="AM37" s="80">
        <f>'MOD Vectors ALL'!AM37*($E37=$F$1)</f>
        <v>0</v>
      </c>
      <c r="AN37" s="80">
        <f>'MOD Vectors ALL'!AN37*($E37=$F$1)</f>
        <v>0</v>
      </c>
      <c r="AO37" s="80">
        <f>'MOD Vectors ALL'!AO37*($E37=$F$1)</f>
        <v>0</v>
      </c>
      <c r="AP37" s="80">
        <f>'MOD Vectors ALL'!AP37*($E37=$F$1)</f>
        <v>0</v>
      </c>
      <c r="AQ37" s="80">
        <f>'MOD Vectors ALL'!AQ37*($E37=$F$1)</f>
        <v>0</v>
      </c>
      <c r="AR37" s="80">
        <f>'MOD Vectors ALL'!AR37*($E37=$F$1)</f>
        <v>0</v>
      </c>
      <c r="AS37" s="80">
        <f>'MOD Vectors ALL'!AS37*($E37=$F$1)</f>
        <v>0</v>
      </c>
      <c r="AT37" s="80">
        <f>'MOD Vectors ALL'!AT37*($E37=$F$1)</f>
        <v>0</v>
      </c>
      <c r="AU37" s="80">
        <f>'MOD Vectors ALL'!AU37*($E37=$F$1)</f>
        <v>0</v>
      </c>
      <c r="AV37" s="80">
        <f>'MOD Vectors ALL'!AV37*($E37=$F$1)</f>
        <v>0</v>
      </c>
      <c r="AW37" s="80">
        <f>'MOD Vectors ALL'!AW37*($E37=$F$1)</f>
        <v>0</v>
      </c>
      <c r="AX37" s="80">
        <f>'MOD Vectors ALL'!AX37*($E37=$F$1)</f>
        <v>0</v>
      </c>
      <c r="AY37" s="80">
        <f>'MOD Vectors ALL'!AY37*($E37=$F$1)</f>
        <v>0</v>
      </c>
      <c r="AZ37" s="80">
        <f>'MOD Vectors ALL'!AZ37*($E37=$F$1)</f>
        <v>0</v>
      </c>
      <c r="BA37" s="80">
        <f>'MOD Vectors ALL'!BA37*($E37=$F$1)</f>
        <v>0</v>
      </c>
      <c r="BB37" s="80">
        <f>'MOD Vectors ALL'!BB37*($E37=$F$1)</f>
        <v>0</v>
      </c>
      <c r="BC37" s="80">
        <f>'MOD Vectors ALL'!BC37*($E37=$F$1)</f>
        <v>0</v>
      </c>
      <c r="BD37" s="80">
        <f>'MOD Vectors ALL'!BD37*($E37=$F$1)</f>
        <v>0</v>
      </c>
      <c r="BE37" s="80">
        <f>'MOD Vectors ALL'!BE37*($E37=$F$1)</f>
        <v>0</v>
      </c>
      <c r="BF37" s="80">
        <f>'MOD Vectors ALL'!BF37*($E37=$F$1)</f>
        <v>0</v>
      </c>
      <c r="BG37" s="80">
        <f>'MOD Vectors ALL'!BG37*($E37=$F$1)</f>
        <v>0</v>
      </c>
      <c r="BH37" s="80">
        <f>'MOD Vectors ALL'!BH37*($E37=$F$1)</f>
        <v>0</v>
      </c>
      <c r="BI37" s="80">
        <f>'MOD Vectors ALL'!BI37*($E37=$F$1)</f>
        <v>0</v>
      </c>
      <c r="BJ37" s="80">
        <f>'MOD Vectors ALL'!BJ37*($E37=$F$1)</f>
        <v>0</v>
      </c>
      <c r="BK37" s="80">
        <f>'MOD Vectors ALL'!BK37*($E37=$F$1)</f>
        <v>0</v>
      </c>
      <c r="BL37" s="80">
        <f>'MOD Vectors ALL'!BL37*($E37=$F$1)</f>
        <v>0</v>
      </c>
      <c r="BM37" s="80">
        <f>'MOD Vectors ALL'!BM37*($E37=$F$1)</f>
        <v>0</v>
      </c>
      <c r="BN37" s="80">
        <f>'MOD Vectors ALL'!BN37*($E37=$F$1)</f>
        <v>0</v>
      </c>
      <c r="BO37" s="80">
        <f>'MOD Vectors ALL'!BO37*($E37=$F$1)</f>
        <v>0</v>
      </c>
      <c r="BP37" s="80">
        <f>'MOD Vectors ALL'!BP37*($E37=$F$1)</f>
        <v>0</v>
      </c>
      <c r="BQ37" s="80">
        <f>'MOD Vectors ALL'!BQ37*($E37=$F$1)</f>
        <v>0</v>
      </c>
      <c r="BR37" s="80">
        <f>'MOD Vectors ALL'!BR37*($E37=$F$1)</f>
        <v>0</v>
      </c>
      <c r="BS37" s="80">
        <f>'MOD Vectors ALL'!BS37*($E37=$F$1)</f>
        <v>0</v>
      </c>
      <c r="BT37" s="80">
        <f>'MOD Vectors ALL'!BT37*($E37=$F$1)</f>
        <v>0</v>
      </c>
      <c r="BU37" s="80">
        <f>'MOD Vectors ALL'!BU37*($E37=$F$1)</f>
        <v>0</v>
      </c>
      <c r="BV37" s="80">
        <f>'MOD Vectors ALL'!BV37*($E37=$F$1)</f>
        <v>0</v>
      </c>
      <c r="BW37" s="80">
        <f>'MOD Vectors ALL'!BW37*($E37=$F$1)</f>
        <v>0</v>
      </c>
      <c r="BX37" s="80">
        <f>'MOD Vectors ALL'!BX37*($E37=$F$1)</f>
        <v>0</v>
      </c>
      <c r="BY37" s="80">
        <f>'MOD Vectors ALL'!BY37*($E37=$F$1)</f>
        <v>0</v>
      </c>
      <c r="BZ37" s="80">
        <f>'MOD Vectors ALL'!BZ37*($E37=$F$1)</f>
        <v>0</v>
      </c>
      <c r="CA37" s="80">
        <f>'MOD Vectors ALL'!CA37*($E37=$F$1)</f>
        <v>0</v>
      </c>
      <c r="CB37" s="80">
        <f>'MOD Vectors ALL'!CB37*($E37=$F$1)</f>
        <v>0</v>
      </c>
      <c r="CC37" s="80">
        <f>'MOD Vectors ALL'!CC37*($E37=$F$1)</f>
        <v>0</v>
      </c>
      <c r="CD37" s="80">
        <f>'MOD Vectors ALL'!CD37*($E37=$F$1)</f>
        <v>0</v>
      </c>
      <c r="CE37" s="80">
        <f>'MOD Vectors ALL'!CE37*($E37=$F$1)</f>
        <v>0</v>
      </c>
      <c r="CF37" s="80">
        <f>'MOD Vectors ALL'!CF37*($E37=$F$1)</f>
        <v>0</v>
      </c>
      <c r="CG37" s="80">
        <f>'MOD Vectors ALL'!CG37*($E37=$F$1)</f>
        <v>0</v>
      </c>
      <c r="CH37" s="80">
        <f>'MOD Vectors ALL'!CH37*($E37=$F$1)</f>
        <v>0</v>
      </c>
      <c r="CI37" s="80">
        <f>'MOD Vectors ALL'!CI37*($E37=$F$1)</f>
        <v>0</v>
      </c>
      <c r="CJ37" s="80">
        <f>'MOD Vectors ALL'!CJ37*($E37=$F$1)</f>
        <v>0</v>
      </c>
      <c r="CK37" s="80">
        <f>'MOD Vectors ALL'!CK37*($E37=$F$1)</f>
        <v>0</v>
      </c>
      <c r="CL37" s="80">
        <f>'MOD Vectors ALL'!CL37*($E37=$F$1)</f>
        <v>0</v>
      </c>
      <c r="CM37" s="80">
        <f>'MOD Vectors ALL'!CM37*($E37=$F$1)</f>
        <v>0</v>
      </c>
      <c r="CN37" s="80">
        <f>'MOD Vectors ALL'!CN37*($E37=$F$1)</f>
        <v>0</v>
      </c>
      <c r="CO37" s="80">
        <f>'MOD Vectors ALL'!CO37*($E37=$F$1)</f>
        <v>0</v>
      </c>
      <c r="CP37" s="80">
        <f>'MOD Vectors ALL'!CP37*($E37=$F$1)</f>
        <v>0</v>
      </c>
      <c r="CQ37" s="80">
        <f>'MOD Vectors ALL'!CQ37*($E37=$F$1)</f>
        <v>0</v>
      </c>
      <c r="CR37" s="80">
        <f>'MOD Vectors ALL'!CR37*($E37=$F$1)</f>
        <v>0</v>
      </c>
      <c r="CS37" s="80">
        <f>'MOD Vectors ALL'!CS37*($E37=$F$1)</f>
        <v>0</v>
      </c>
      <c r="CT37" s="80">
        <f>'MOD Vectors ALL'!CT37*($E37=$F$1)</f>
        <v>0</v>
      </c>
      <c r="CU37" s="80">
        <f>'MOD Vectors ALL'!CU37*($E37=$F$1)</f>
        <v>0</v>
      </c>
      <c r="CV37" s="80">
        <f>'MOD Vectors ALL'!CV37*($E37=$F$1)</f>
        <v>0</v>
      </c>
      <c r="CW37" s="80">
        <f>'MOD Vectors ALL'!CW37*($E37=$F$1)</f>
        <v>0</v>
      </c>
      <c r="CX37" s="80">
        <f>'MOD Vectors ALL'!CX37*($E37=$F$1)</f>
        <v>0</v>
      </c>
      <c r="CY37" s="80">
        <f>'MOD Vectors ALL'!CY37*($E37=$F$1)</f>
        <v>0</v>
      </c>
      <c r="CZ37" s="80">
        <f>'MOD Vectors ALL'!CZ37*($E37=$F$1)</f>
        <v>0</v>
      </c>
      <c r="DA37" s="80">
        <f>'MOD Vectors ALL'!DA37*($E37=$F$1)</f>
        <v>0</v>
      </c>
      <c r="DB37" s="80">
        <f>'MOD Vectors ALL'!DB37*($E37=$F$1)</f>
        <v>0</v>
      </c>
      <c r="DC37" s="80">
        <f>'MOD Vectors ALL'!DC37*($E37=$F$1)</f>
        <v>0</v>
      </c>
      <c r="DD37" s="80">
        <f>'MOD Vectors ALL'!DD37*($E37=$F$1)</f>
        <v>0</v>
      </c>
      <c r="DE37" s="80">
        <f>'MOD Vectors ALL'!DE37*($E37=$F$1)</f>
        <v>0</v>
      </c>
      <c r="DF37" s="80">
        <f>'MOD Vectors ALL'!DF37*($E37=$F$1)</f>
        <v>0</v>
      </c>
      <c r="DG37" s="80">
        <f>'MOD Vectors ALL'!DG37*($E37=$F$1)</f>
        <v>0</v>
      </c>
      <c r="DH37" s="80">
        <f>'MOD Vectors ALL'!DH37*($E37=$F$1)</f>
        <v>0</v>
      </c>
      <c r="DI37" s="80">
        <f>'MOD Vectors ALL'!DI37*($E37=$F$1)</f>
        <v>0</v>
      </c>
      <c r="DJ37" s="80">
        <f>'MOD Vectors ALL'!DJ37*($E37=$F$1)</f>
        <v>0</v>
      </c>
      <c r="DK37" s="80">
        <f>'MOD Vectors ALL'!DK37*($E37=$F$1)</f>
        <v>0</v>
      </c>
      <c r="DL37" s="80">
        <f>'MOD Vectors ALL'!DL37*($E37=$F$1)</f>
        <v>0</v>
      </c>
      <c r="DM37" s="80">
        <f>'MOD Vectors ALL'!DM37*($E37=$F$1)</f>
        <v>0</v>
      </c>
      <c r="DN37" s="80">
        <f>'MOD Vectors ALL'!DN37*($E37=$F$1)</f>
        <v>0</v>
      </c>
      <c r="DO37" s="80">
        <f>'MOD Vectors ALL'!DO37*($E37=$F$1)</f>
        <v>0</v>
      </c>
      <c r="DP37" s="80">
        <f>'MOD Vectors ALL'!DP37*($E37=$F$1)</f>
        <v>0</v>
      </c>
      <c r="DQ37" s="80">
        <f>'MOD Vectors ALL'!DQ37*($E37=$F$1)</f>
        <v>0</v>
      </c>
    </row>
    <row r="38" spans="1:121" x14ac:dyDescent="0.2">
      <c r="A38">
        <v>295</v>
      </c>
      <c r="B38" t="s">
        <v>9</v>
      </c>
      <c r="C38" t="s">
        <v>369</v>
      </c>
      <c r="D38" t="s">
        <v>528</v>
      </c>
      <c r="E38" t="s">
        <v>25</v>
      </c>
      <c r="F38" t="s">
        <v>35</v>
      </c>
      <c r="G38">
        <v>0.74741199999999997</v>
      </c>
      <c r="H38">
        <v>2.02121</v>
      </c>
      <c r="I38" s="80">
        <f>'MOD Vectors ALL'!I38*($E38=$F$1)</f>
        <v>0</v>
      </c>
      <c r="J38" s="80">
        <f>'MOD Vectors ALL'!J38*($E38=$F$1)</f>
        <v>0</v>
      </c>
      <c r="K38" s="80">
        <f>'MOD Vectors ALL'!K38*($E38=$F$1)</f>
        <v>0</v>
      </c>
      <c r="L38" s="80">
        <f>'MOD Vectors ALL'!L38*($E38=$F$1)</f>
        <v>0</v>
      </c>
      <c r="M38" s="80">
        <f>'MOD Vectors ALL'!M38*($E38=$F$1)</f>
        <v>0</v>
      </c>
      <c r="N38" s="80">
        <f>'MOD Vectors ALL'!N38*($E38=$F$1)</f>
        <v>0</v>
      </c>
      <c r="O38" s="80">
        <f>'MOD Vectors ALL'!O38*($E38=$F$1)</f>
        <v>0</v>
      </c>
      <c r="P38" s="80">
        <f>'MOD Vectors ALL'!P38*($E38=$F$1)</f>
        <v>0</v>
      </c>
      <c r="Q38" s="80">
        <f>'MOD Vectors ALL'!Q38*($E38=$F$1)</f>
        <v>0</v>
      </c>
      <c r="R38" s="80">
        <f>'MOD Vectors ALL'!R38*($E38=$F$1)</f>
        <v>0</v>
      </c>
      <c r="S38" s="80">
        <f>'MOD Vectors ALL'!S38*($E38=$F$1)</f>
        <v>0</v>
      </c>
      <c r="T38" s="80">
        <f>'MOD Vectors ALL'!T38*($E38=$F$1)</f>
        <v>0</v>
      </c>
      <c r="U38" s="80">
        <f>'MOD Vectors ALL'!U38*($E38=$F$1)</f>
        <v>0</v>
      </c>
      <c r="V38" s="80">
        <f>'MOD Vectors ALL'!V38*($E38=$F$1)</f>
        <v>0</v>
      </c>
      <c r="W38" s="80">
        <f>'MOD Vectors ALL'!W38*($E38=$F$1)</f>
        <v>0</v>
      </c>
      <c r="X38" s="80">
        <f>'MOD Vectors ALL'!X38*($E38=$F$1)</f>
        <v>0</v>
      </c>
      <c r="Y38" s="80">
        <f>'MOD Vectors ALL'!Y38*($E38=$F$1)</f>
        <v>0</v>
      </c>
      <c r="Z38" s="80">
        <f>'MOD Vectors ALL'!Z38*($E38=$F$1)</f>
        <v>0</v>
      </c>
      <c r="AA38" s="80">
        <f>'MOD Vectors ALL'!AA38*($E38=$F$1)</f>
        <v>0</v>
      </c>
      <c r="AB38" s="80">
        <f>'MOD Vectors ALL'!AB38*($E38=$F$1)</f>
        <v>0</v>
      </c>
      <c r="AC38" s="80">
        <f>'MOD Vectors ALL'!AC38*($E38=$F$1)</f>
        <v>0</v>
      </c>
      <c r="AD38" s="80">
        <f>'MOD Vectors ALL'!AD38*($E38=$F$1)</f>
        <v>0</v>
      </c>
      <c r="AE38" s="80">
        <f>'MOD Vectors ALL'!AE38*($E38=$F$1)</f>
        <v>0</v>
      </c>
      <c r="AF38" s="80">
        <f>'MOD Vectors ALL'!AF38*($E38=$F$1)</f>
        <v>0</v>
      </c>
      <c r="AG38" s="80">
        <f>'MOD Vectors ALL'!AG38*($E38=$F$1)</f>
        <v>0</v>
      </c>
      <c r="AH38" s="80">
        <f>'MOD Vectors ALL'!AH38*($E38=$F$1)</f>
        <v>0</v>
      </c>
      <c r="AI38" s="80">
        <f>'MOD Vectors ALL'!AI38*($E38=$F$1)</f>
        <v>0</v>
      </c>
      <c r="AJ38" s="80">
        <f>'MOD Vectors ALL'!AJ38*($E38=$F$1)</f>
        <v>0</v>
      </c>
      <c r="AK38" s="80">
        <f>'MOD Vectors ALL'!AK38*($E38=$F$1)</f>
        <v>0</v>
      </c>
      <c r="AL38" s="80">
        <f>'MOD Vectors ALL'!AL38*($E38=$F$1)</f>
        <v>0</v>
      </c>
      <c r="AM38" s="80">
        <f>'MOD Vectors ALL'!AM38*($E38=$F$1)</f>
        <v>0</v>
      </c>
      <c r="AN38" s="80">
        <f>'MOD Vectors ALL'!AN38*($E38=$F$1)</f>
        <v>0</v>
      </c>
      <c r="AO38" s="80">
        <f>'MOD Vectors ALL'!AO38*($E38=$F$1)</f>
        <v>0</v>
      </c>
      <c r="AP38" s="80">
        <f>'MOD Vectors ALL'!AP38*($E38=$F$1)</f>
        <v>0</v>
      </c>
      <c r="AQ38" s="80">
        <f>'MOD Vectors ALL'!AQ38*($E38=$F$1)</f>
        <v>0</v>
      </c>
      <c r="AR38" s="80">
        <f>'MOD Vectors ALL'!AR38*($E38=$F$1)</f>
        <v>0</v>
      </c>
      <c r="AS38" s="80">
        <f>'MOD Vectors ALL'!AS38*($E38=$F$1)</f>
        <v>0</v>
      </c>
      <c r="AT38" s="80">
        <f>'MOD Vectors ALL'!AT38*($E38=$F$1)</f>
        <v>0</v>
      </c>
      <c r="AU38" s="80">
        <f>'MOD Vectors ALL'!AU38*($E38=$F$1)</f>
        <v>0</v>
      </c>
      <c r="AV38" s="80">
        <f>'MOD Vectors ALL'!AV38*($E38=$F$1)</f>
        <v>0</v>
      </c>
      <c r="AW38" s="80">
        <f>'MOD Vectors ALL'!AW38*($E38=$F$1)</f>
        <v>0</v>
      </c>
      <c r="AX38" s="80">
        <f>'MOD Vectors ALL'!AX38*($E38=$F$1)</f>
        <v>0</v>
      </c>
      <c r="AY38" s="80">
        <f>'MOD Vectors ALL'!AY38*($E38=$F$1)</f>
        <v>0</v>
      </c>
      <c r="AZ38" s="80">
        <f>'MOD Vectors ALL'!AZ38*($E38=$F$1)</f>
        <v>0</v>
      </c>
      <c r="BA38" s="80">
        <f>'MOD Vectors ALL'!BA38*($E38=$F$1)</f>
        <v>0</v>
      </c>
      <c r="BB38" s="80">
        <f>'MOD Vectors ALL'!BB38*($E38=$F$1)</f>
        <v>0</v>
      </c>
      <c r="BC38" s="80">
        <f>'MOD Vectors ALL'!BC38*($E38=$F$1)</f>
        <v>0</v>
      </c>
      <c r="BD38" s="80">
        <f>'MOD Vectors ALL'!BD38*($E38=$F$1)</f>
        <v>0</v>
      </c>
      <c r="BE38" s="80">
        <f>'MOD Vectors ALL'!BE38*($E38=$F$1)</f>
        <v>0</v>
      </c>
      <c r="BF38" s="80">
        <f>'MOD Vectors ALL'!BF38*($E38=$F$1)</f>
        <v>0</v>
      </c>
      <c r="BG38" s="80">
        <f>'MOD Vectors ALL'!BG38*($E38=$F$1)</f>
        <v>0</v>
      </c>
      <c r="BH38" s="80">
        <f>'MOD Vectors ALL'!BH38*($E38=$F$1)</f>
        <v>0</v>
      </c>
      <c r="BI38" s="80">
        <f>'MOD Vectors ALL'!BI38*($E38=$F$1)</f>
        <v>0</v>
      </c>
      <c r="BJ38" s="80">
        <f>'MOD Vectors ALL'!BJ38*($E38=$F$1)</f>
        <v>0</v>
      </c>
      <c r="BK38" s="80">
        <f>'MOD Vectors ALL'!BK38*($E38=$F$1)</f>
        <v>0</v>
      </c>
      <c r="BL38" s="80">
        <f>'MOD Vectors ALL'!BL38*($E38=$F$1)</f>
        <v>0</v>
      </c>
      <c r="BM38" s="80">
        <f>'MOD Vectors ALL'!BM38*($E38=$F$1)</f>
        <v>0</v>
      </c>
      <c r="BN38" s="80">
        <f>'MOD Vectors ALL'!BN38*($E38=$F$1)</f>
        <v>0</v>
      </c>
      <c r="BO38" s="80">
        <f>'MOD Vectors ALL'!BO38*($E38=$F$1)</f>
        <v>0</v>
      </c>
      <c r="BP38" s="80">
        <f>'MOD Vectors ALL'!BP38*($E38=$F$1)</f>
        <v>0</v>
      </c>
      <c r="BQ38" s="80">
        <f>'MOD Vectors ALL'!BQ38*($E38=$F$1)</f>
        <v>0</v>
      </c>
      <c r="BR38" s="80">
        <f>'MOD Vectors ALL'!BR38*($E38=$F$1)</f>
        <v>0</v>
      </c>
      <c r="BS38" s="80">
        <f>'MOD Vectors ALL'!BS38*($E38=$F$1)</f>
        <v>0</v>
      </c>
      <c r="BT38" s="80">
        <f>'MOD Vectors ALL'!BT38*($E38=$F$1)</f>
        <v>0</v>
      </c>
      <c r="BU38" s="80">
        <f>'MOD Vectors ALL'!BU38*($E38=$F$1)</f>
        <v>0</v>
      </c>
      <c r="BV38" s="80">
        <f>'MOD Vectors ALL'!BV38*($E38=$F$1)</f>
        <v>0</v>
      </c>
      <c r="BW38" s="80">
        <f>'MOD Vectors ALL'!BW38*($E38=$F$1)</f>
        <v>0</v>
      </c>
      <c r="BX38" s="80">
        <f>'MOD Vectors ALL'!BX38*($E38=$F$1)</f>
        <v>0</v>
      </c>
      <c r="BY38" s="80">
        <f>'MOD Vectors ALL'!BY38*($E38=$F$1)</f>
        <v>0</v>
      </c>
      <c r="BZ38" s="80">
        <f>'MOD Vectors ALL'!BZ38*($E38=$F$1)</f>
        <v>0</v>
      </c>
      <c r="CA38" s="80">
        <f>'MOD Vectors ALL'!CA38*($E38=$F$1)</f>
        <v>0</v>
      </c>
      <c r="CB38" s="80">
        <f>'MOD Vectors ALL'!CB38*($E38=$F$1)</f>
        <v>0</v>
      </c>
      <c r="CC38" s="80">
        <f>'MOD Vectors ALL'!CC38*($E38=$F$1)</f>
        <v>0</v>
      </c>
      <c r="CD38" s="80">
        <f>'MOD Vectors ALL'!CD38*($E38=$F$1)</f>
        <v>0</v>
      </c>
      <c r="CE38" s="80">
        <f>'MOD Vectors ALL'!CE38*($E38=$F$1)</f>
        <v>0</v>
      </c>
      <c r="CF38" s="80">
        <f>'MOD Vectors ALL'!CF38*($E38=$F$1)</f>
        <v>0</v>
      </c>
      <c r="CG38" s="80">
        <f>'MOD Vectors ALL'!CG38*($E38=$F$1)</f>
        <v>0</v>
      </c>
      <c r="CH38" s="80">
        <f>'MOD Vectors ALL'!CH38*($E38=$F$1)</f>
        <v>0</v>
      </c>
      <c r="CI38" s="80">
        <f>'MOD Vectors ALL'!CI38*($E38=$F$1)</f>
        <v>0</v>
      </c>
      <c r="CJ38" s="80">
        <f>'MOD Vectors ALL'!CJ38*($E38=$F$1)</f>
        <v>0</v>
      </c>
      <c r="CK38" s="80">
        <f>'MOD Vectors ALL'!CK38*($E38=$F$1)</f>
        <v>0</v>
      </c>
      <c r="CL38" s="80">
        <f>'MOD Vectors ALL'!CL38*($E38=$F$1)</f>
        <v>0</v>
      </c>
      <c r="CM38" s="80">
        <f>'MOD Vectors ALL'!CM38*($E38=$F$1)</f>
        <v>0</v>
      </c>
      <c r="CN38" s="80">
        <f>'MOD Vectors ALL'!CN38*($E38=$F$1)</f>
        <v>0</v>
      </c>
      <c r="CO38" s="80">
        <f>'MOD Vectors ALL'!CO38*($E38=$F$1)</f>
        <v>0</v>
      </c>
      <c r="CP38" s="80">
        <f>'MOD Vectors ALL'!CP38*($E38=$F$1)</f>
        <v>0</v>
      </c>
      <c r="CQ38" s="80">
        <f>'MOD Vectors ALL'!CQ38*($E38=$F$1)</f>
        <v>0</v>
      </c>
      <c r="CR38" s="80">
        <f>'MOD Vectors ALL'!CR38*($E38=$F$1)</f>
        <v>0</v>
      </c>
      <c r="CS38" s="80">
        <f>'MOD Vectors ALL'!CS38*($E38=$F$1)</f>
        <v>0</v>
      </c>
      <c r="CT38" s="80">
        <f>'MOD Vectors ALL'!CT38*($E38=$F$1)</f>
        <v>0</v>
      </c>
      <c r="CU38" s="80">
        <f>'MOD Vectors ALL'!CU38*($E38=$F$1)</f>
        <v>0</v>
      </c>
      <c r="CV38" s="80">
        <f>'MOD Vectors ALL'!CV38*($E38=$F$1)</f>
        <v>0</v>
      </c>
      <c r="CW38" s="80">
        <f>'MOD Vectors ALL'!CW38*($E38=$F$1)</f>
        <v>0</v>
      </c>
      <c r="CX38" s="80">
        <f>'MOD Vectors ALL'!CX38*($E38=$F$1)</f>
        <v>0</v>
      </c>
      <c r="CY38" s="80">
        <f>'MOD Vectors ALL'!CY38*($E38=$F$1)</f>
        <v>0</v>
      </c>
      <c r="CZ38" s="80">
        <f>'MOD Vectors ALL'!CZ38*($E38=$F$1)</f>
        <v>0</v>
      </c>
      <c r="DA38" s="80">
        <f>'MOD Vectors ALL'!DA38*($E38=$F$1)</f>
        <v>0</v>
      </c>
      <c r="DB38" s="80">
        <f>'MOD Vectors ALL'!DB38*($E38=$F$1)</f>
        <v>0</v>
      </c>
      <c r="DC38" s="80">
        <f>'MOD Vectors ALL'!DC38*($E38=$F$1)</f>
        <v>0</v>
      </c>
      <c r="DD38" s="80">
        <f>'MOD Vectors ALL'!DD38*($E38=$F$1)</f>
        <v>0</v>
      </c>
      <c r="DE38" s="80">
        <f>'MOD Vectors ALL'!DE38*($E38=$F$1)</f>
        <v>0</v>
      </c>
      <c r="DF38" s="80">
        <f>'MOD Vectors ALL'!DF38*($E38=$F$1)</f>
        <v>0</v>
      </c>
      <c r="DG38" s="80">
        <f>'MOD Vectors ALL'!DG38*($E38=$F$1)</f>
        <v>0</v>
      </c>
      <c r="DH38" s="80">
        <f>'MOD Vectors ALL'!DH38*($E38=$F$1)</f>
        <v>0</v>
      </c>
      <c r="DI38" s="80">
        <f>'MOD Vectors ALL'!DI38*($E38=$F$1)</f>
        <v>0</v>
      </c>
      <c r="DJ38" s="80">
        <f>'MOD Vectors ALL'!DJ38*($E38=$F$1)</f>
        <v>0</v>
      </c>
      <c r="DK38" s="80">
        <f>'MOD Vectors ALL'!DK38*($E38=$F$1)</f>
        <v>0</v>
      </c>
      <c r="DL38" s="80">
        <f>'MOD Vectors ALL'!DL38*($E38=$F$1)</f>
        <v>0</v>
      </c>
      <c r="DM38" s="80">
        <f>'MOD Vectors ALL'!DM38*($E38=$F$1)</f>
        <v>0</v>
      </c>
      <c r="DN38" s="80">
        <f>'MOD Vectors ALL'!DN38*($E38=$F$1)</f>
        <v>0</v>
      </c>
      <c r="DO38" s="80">
        <f>'MOD Vectors ALL'!DO38*($E38=$F$1)</f>
        <v>0</v>
      </c>
      <c r="DP38" s="80">
        <f>'MOD Vectors ALL'!DP38*($E38=$F$1)</f>
        <v>0</v>
      </c>
      <c r="DQ38" s="80">
        <f>'MOD Vectors ALL'!DQ38*($E38=$F$1)</f>
        <v>0</v>
      </c>
    </row>
    <row r="39" spans="1:121" x14ac:dyDescent="0.2">
      <c r="A39">
        <v>297</v>
      </c>
      <c r="B39" t="s">
        <v>9</v>
      </c>
      <c r="C39" t="s">
        <v>369</v>
      </c>
      <c r="D39" t="s">
        <v>528</v>
      </c>
      <c r="E39" t="s">
        <v>25</v>
      </c>
      <c r="F39" t="s">
        <v>36</v>
      </c>
      <c r="G39">
        <v>0.72546200000000005</v>
      </c>
      <c r="H39">
        <v>2.1767099999999999</v>
      </c>
      <c r="I39" s="80">
        <f>'MOD Vectors ALL'!I39*($E39=$F$1)</f>
        <v>0</v>
      </c>
      <c r="J39" s="80">
        <f>'MOD Vectors ALL'!J39*($E39=$F$1)</f>
        <v>0</v>
      </c>
      <c r="K39" s="80">
        <f>'MOD Vectors ALL'!K39*($E39=$F$1)</f>
        <v>0</v>
      </c>
      <c r="L39" s="80">
        <f>'MOD Vectors ALL'!L39*($E39=$F$1)</f>
        <v>0</v>
      </c>
      <c r="M39" s="80">
        <f>'MOD Vectors ALL'!M39*($E39=$F$1)</f>
        <v>0</v>
      </c>
      <c r="N39" s="80">
        <f>'MOD Vectors ALL'!N39*($E39=$F$1)</f>
        <v>0</v>
      </c>
      <c r="O39" s="80">
        <f>'MOD Vectors ALL'!O39*($E39=$F$1)</f>
        <v>0</v>
      </c>
      <c r="P39" s="80">
        <f>'MOD Vectors ALL'!P39*($E39=$F$1)</f>
        <v>0</v>
      </c>
      <c r="Q39" s="80">
        <f>'MOD Vectors ALL'!Q39*($E39=$F$1)</f>
        <v>0</v>
      </c>
      <c r="R39" s="80">
        <f>'MOD Vectors ALL'!R39*($E39=$F$1)</f>
        <v>0</v>
      </c>
      <c r="S39" s="80">
        <f>'MOD Vectors ALL'!S39*($E39=$F$1)</f>
        <v>0</v>
      </c>
      <c r="T39" s="80">
        <f>'MOD Vectors ALL'!T39*($E39=$F$1)</f>
        <v>0</v>
      </c>
      <c r="U39" s="80">
        <f>'MOD Vectors ALL'!U39*($E39=$F$1)</f>
        <v>0</v>
      </c>
      <c r="V39" s="80">
        <f>'MOD Vectors ALL'!V39*($E39=$F$1)</f>
        <v>0</v>
      </c>
      <c r="W39" s="80">
        <f>'MOD Vectors ALL'!W39*($E39=$F$1)</f>
        <v>0</v>
      </c>
      <c r="X39" s="80">
        <f>'MOD Vectors ALL'!X39*($E39=$F$1)</f>
        <v>0</v>
      </c>
      <c r="Y39" s="80">
        <f>'MOD Vectors ALL'!Y39*($E39=$F$1)</f>
        <v>0</v>
      </c>
      <c r="Z39" s="80">
        <f>'MOD Vectors ALL'!Z39*($E39=$F$1)</f>
        <v>0</v>
      </c>
      <c r="AA39" s="80">
        <f>'MOD Vectors ALL'!AA39*($E39=$F$1)</f>
        <v>0</v>
      </c>
      <c r="AB39" s="80">
        <f>'MOD Vectors ALL'!AB39*($E39=$F$1)</f>
        <v>0</v>
      </c>
      <c r="AC39" s="80">
        <f>'MOD Vectors ALL'!AC39*($E39=$F$1)</f>
        <v>0</v>
      </c>
      <c r="AD39" s="80">
        <f>'MOD Vectors ALL'!AD39*($E39=$F$1)</f>
        <v>0</v>
      </c>
      <c r="AE39" s="80">
        <f>'MOD Vectors ALL'!AE39*($E39=$F$1)</f>
        <v>0</v>
      </c>
      <c r="AF39" s="80">
        <f>'MOD Vectors ALL'!AF39*($E39=$F$1)</f>
        <v>0</v>
      </c>
      <c r="AG39" s="80">
        <f>'MOD Vectors ALL'!AG39*($E39=$F$1)</f>
        <v>0</v>
      </c>
      <c r="AH39" s="80">
        <f>'MOD Vectors ALL'!AH39*($E39=$F$1)</f>
        <v>0</v>
      </c>
      <c r="AI39" s="80">
        <f>'MOD Vectors ALL'!AI39*($E39=$F$1)</f>
        <v>0</v>
      </c>
      <c r="AJ39" s="80">
        <f>'MOD Vectors ALL'!AJ39*($E39=$F$1)</f>
        <v>0</v>
      </c>
      <c r="AK39" s="80">
        <f>'MOD Vectors ALL'!AK39*($E39=$F$1)</f>
        <v>0</v>
      </c>
      <c r="AL39" s="80">
        <f>'MOD Vectors ALL'!AL39*($E39=$F$1)</f>
        <v>0</v>
      </c>
      <c r="AM39" s="80">
        <f>'MOD Vectors ALL'!AM39*($E39=$F$1)</f>
        <v>0</v>
      </c>
      <c r="AN39" s="80">
        <f>'MOD Vectors ALL'!AN39*($E39=$F$1)</f>
        <v>0</v>
      </c>
      <c r="AO39" s="80">
        <f>'MOD Vectors ALL'!AO39*($E39=$F$1)</f>
        <v>0</v>
      </c>
      <c r="AP39" s="80">
        <f>'MOD Vectors ALL'!AP39*($E39=$F$1)</f>
        <v>0</v>
      </c>
      <c r="AQ39" s="80">
        <f>'MOD Vectors ALL'!AQ39*($E39=$F$1)</f>
        <v>0</v>
      </c>
      <c r="AR39" s="80">
        <f>'MOD Vectors ALL'!AR39*($E39=$F$1)</f>
        <v>0</v>
      </c>
      <c r="AS39" s="80">
        <f>'MOD Vectors ALL'!AS39*($E39=$F$1)</f>
        <v>0</v>
      </c>
      <c r="AT39" s="80">
        <f>'MOD Vectors ALL'!AT39*($E39=$F$1)</f>
        <v>0</v>
      </c>
      <c r="AU39" s="80">
        <f>'MOD Vectors ALL'!AU39*($E39=$F$1)</f>
        <v>0</v>
      </c>
      <c r="AV39" s="80">
        <f>'MOD Vectors ALL'!AV39*($E39=$F$1)</f>
        <v>0</v>
      </c>
      <c r="AW39" s="80">
        <f>'MOD Vectors ALL'!AW39*($E39=$F$1)</f>
        <v>0</v>
      </c>
      <c r="AX39" s="80">
        <f>'MOD Vectors ALL'!AX39*($E39=$F$1)</f>
        <v>0</v>
      </c>
      <c r="AY39" s="80">
        <f>'MOD Vectors ALL'!AY39*($E39=$F$1)</f>
        <v>0</v>
      </c>
      <c r="AZ39" s="80">
        <f>'MOD Vectors ALL'!AZ39*($E39=$F$1)</f>
        <v>0</v>
      </c>
      <c r="BA39" s="80">
        <f>'MOD Vectors ALL'!BA39*($E39=$F$1)</f>
        <v>0</v>
      </c>
      <c r="BB39" s="80">
        <f>'MOD Vectors ALL'!BB39*($E39=$F$1)</f>
        <v>0</v>
      </c>
      <c r="BC39" s="80">
        <f>'MOD Vectors ALL'!BC39*($E39=$F$1)</f>
        <v>0</v>
      </c>
      <c r="BD39" s="80">
        <f>'MOD Vectors ALL'!BD39*($E39=$F$1)</f>
        <v>0</v>
      </c>
      <c r="BE39" s="80">
        <f>'MOD Vectors ALL'!BE39*($E39=$F$1)</f>
        <v>0</v>
      </c>
      <c r="BF39" s="80">
        <f>'MOD Vectors ALL'!BF39*($E39=$F$1)</f>
        <v>0</v>
      </c>
      <c r="BG39" s="80">
        <f>'MOD Vectors ALL'!BG39*($E39=$F$1)</f>
        <v>0</v>
      </c>
      <c r="BH39" s="80">
        <f>'MOD Vectors ALL'!BH39*($E39=$F$1)</f>
        <v>0</v>
      </c>
      <c r="BI39" s="80">
        <f>'MOD Vectors ALL'!BI39*($E39=$F$1)</f>
        <v>0</v>
      </c>
      <c r="BJ39" s="80">
        <f>'MOD Vectors ALL'!BJ39*($E39=$F$1)</f>
        <v>0</v>
      </c>
      <c r="BK39" s="80">
        <f>'MOD Vectors ALL'!BK39*($E39=$F$1)</f>
        <v>0</v>
      </c>
      <c r="BL39" s="80">
        <f>'MOD Vectors ALL'!BL39*($E39=$F$1)</f>
        <v>0</v>
      </c>
      <c r="BM39" s="80">
        <f>'MOD Vectors ALL'!BM39*($E39=$F$1)</f>
        <v>0</v>
      </c>
      <c r="BN39" s="80">
        <f>'MOD Vectors ALL'!BN39*($E39=$F$1)</f>
        <v>0</v>
      </c>
      <c r="BO39" s="80">
        <f>'MOD Vectors ALL'!BO39*($E39=$F$1)</f>
        <v>0</v>
      </c>
      <c r="BP39" s="80">
        <f>'MOD Vectors ALL'!BP39*($E39=$F$1)</f>
        <v>0</v>
      </c>
      <c r="BQ39" s="80">
        <f>'MOD Vectors ALL'!BQ39*($E39=$F$1)</f>
        <v>0</v>
      </c>
      <c r="BR39" s="80">
        <f>'MOD Vectors ALL'!BR39*($E39=$F$1)</f>
        <v>0</v>
      </c>
      <c r="BS39" s="80">
        <f>'MOD Vectors ALL'!BS39*($E39=$F$1)</f>
        <v>0</v>
      </c>
      <c r="BT39" s="80">
        <f>'MOD Vectors ALL'!BT39*($E39=$F$1)</f>
        <v>0</v>
      </c>
      <c r="BU39" s="80">
        <f>'MOD Vectors ALL'!BU39*($E39=$F$1)</f>
        <v>0</v>
      </c>
      <c r="BV39" s="80">
        <f>'MOD Vectors ALL'!BV39*($E39=$F$1)</f>
        <v>0</v>
      </c>
      <c r="BW39" s="80">
        <f>'MOD Vectors ALL'!BW39*($E39=$F$1)</f>
        <v>0</v>
      </c>
      <c r="BX39" s="80">
        <f>'MOD Vectors ALL'!BX39*($E39=$F$1)</f>
        <v>0</v>
      </c>
      <c r="BY39" s="80">
        <f>'MOD Vectors ALL'!BY39*($E39=$F$1)</f>
        <v>0</v>
      </c>
      <c r="BZ39" s="80">
        <f>'MOD Vectors ALL'!BZ39*($E39=$F$1)</f>
        <v>0</v>
      </c>
      <c r="CA39" s="80">
        <f>'MOD Vectors ALL'!CA39*($E39=$F$1)</f>
        <v>0</v>
      </c>
      <c r="CB39" s="80">
        <f>'MOD Vectors ALL'!CB39*($E39=$F$1)</f>
        <v>0</v>
      </c>
      <c r="CC39" s="80">
        <f>'MOD Vectors ALL'!CC39*($E39=$F$1)</f>
        <v>0</v>
      </c>
      <c r="CD39" s="80">
        <f>'MOD Vectors ALL'!CD39*($E39=$F$1)</f>
        <v>0</v>
      </c>
      <c r="CE39" s="80">
        <f>'MOD Vectors ALL'!CE39*($E39=$F$1)</f>
        <v>0</v>
      </c>
      <c r="CF39" s="80">
        <f>'MOD Vectors ALL'!CF39*($E39=$F$1)</f>
        <v>0</v>
      </c>
      <c r="CG39" s="80">
        <f>'MOD Vectors ALL'!CG39*($E39=$F$1)</f>
        <v>0</v>
      </c>
      <c r="CH39" s="80">
        <f>'MOD Vectors ALL'!CH39*($E39=$F$1)</f>
        <v>0</v>
      </c>
      <c r="CI39" s="80">
        <f>'MOD Vectors ALL'!CI39*($E39=$F$1)</f>
        <v>0</v>
      </c>
      <c r="CJ39" s="80">
        <f>'MOD Vectors ALL'!CJ39*($E39=$F$1)</f>
        <v>0</v>
      </c>
      <c r="CK39" s="80">
        <f>'MOD Vectors ALL'!CK39*($E39=$F$1)</f>
        <v>0</v>
      </c>
      <c r="CL39" s="80">
        <f>'MOD Vectors ALL'!CL39*($E39=$F$1)</f>
        <v>0</v>
      </c>
      <c r="CM39" s="80">
        <f>'MOD Vectors ALL'!CM39*($E39=$F$1)</f>
        <v>0</v>
      </c>
      <c r="CN39" s="80">
        <f>'MOD Vectors ALL'!CN39*($E39=$F$1)</f>
        <v>0</v>
      </c>
      <c r="CO39" s="80">
        <f>'MOD Vectors ALL'!CO39*($E39=$F$1)</f>
        <v>0</v>
      </c>
      <c r="CP39" s="80">
        <f>'MOD Vectors ALL'!CP39*($E39=$F$1)</f>
        <v>0</v>
      </c>
      <c r="CQ39" s="80">
        <f>'MOD Vectors ALL'!CQ39*($E39=$F$1)</f>
        <v>0</v>
      </c>
      <c r="CR39" s="80">
        <f>'MOD Vectors ALL'!CR39*($E39=$F$1)</f>
        <v>0</v>
      </c>
      <c r="CS39" s="80">
        <f>'MOD Vectors ALL'!CS39*($E39=$F$1)</f>
        <v>0</v>
      </c>
      <c r="CT39" s="80">
        <f>'MOD Vectors ALL'!CT39*($E39=$F$1)</f>
        <v>0</v>
      </c>
      <c r="CU39" s="80">
        <f>'MOD Vectors ALL'!CU39*($E39=$F$1)</f>
        <v>0</v>
      </c>
      <c r="CV39" s="80">
        <f>'MOD Vectors ALL'!CV39*($E39=$F$1)</f>
        <v>0</v>
      </c>
      <c r="CW39" s="80">
        <f>'MOD Vectors ALL'!CW39*($E39=$F$1)</f>
        <v>0</v>
      </c>
      <c r="CX39" s="80">
        <f>'MOD Vectors ALL'!CX39*($E39=$F$1)</f>
        <v>0</v>
      </c>
      <c r="CY39" s="80">
        <f>'MOD Vectors ALL'!CY39*($E39=$F$1)</f>
        <v>0</v>
      </c>
      <c r="CZ39" s="80">
        <f>'MOD Vectors ALL'!CZ39*($E39=$F$1)</f>
        <v>0</v>
      </c>
      <c r="DA39" s="80">
        <f>'MOD Vectors ALL'!DA39*($E39=$F$1)</f>
        <v>0</v>
      </c>
      <c r="DB39" s="80">
        <f>'MOD Vectors ALL'!DB39*($E39=$F$1)</f>
        <v>0</v>
      </c>
      <c r="DC39" s="80">
        <f>'MOD Vectors ALL'!DC39*($E39=$F$1)</f>
        <v>0</v>
      </c>
      <c r="DD39" s="80">
        <f>'MOD Vectors ALL'!DD39*($E39=$F$1)</f>
        <v>0</v>
      </c>
      <c r="DE39" s="80">
        <f>'MOD Vectors ALL'!DE39*($E39=$F$1)</f>
        <v>0</v>
      </c>
      <c r="DF39" s="80">
        <f>'MOD Vectors ALL'!DF39*($E39=$F$1)</f>
        <v>0</v>
      </c>
      <c r="DG39" s="80">
        <f>'MOD Vectors ALL'!DG39*($E39=$F$1)</f>
        <v>0</v>
      </c>
      <c r="DH39" s="80">
        <f>'MOD Vectors ALL'!DH39*($E39=$F$1)</f>
        <v>0</v>
      </c>
      <c r="DI39" s="80">
        <f>'MOD Vectors ALL'!DI39*($E39=$F$1)</f>
        <v>0</v>
      </c>
      <c r="DJ39" s="80">
        <f>'MOD Vectors ALL'!DJ39*($E39=$F$1)</f>
        <v>0</v>
      </c>
      <c r="DK39" s="80">
        <f>'MOD Vectors ALL'!DK39*($E39=$F$1)</f>
        <v>0</v>
      </c>
      <c r="DL39" s="80">
        <f>'MOD Vectors ALL'!DL39*($E39=$F$1)</f>
        <v>0</v>
      </c>
      <c r="DM39" s="80">
        <f>'MOD Vectors ALL'!DM39*($E39=$F$1)</f>
        <v>0</v>
      </c>
      <c r="DN39" s="80">
        <f>'MOD Vectors ALL'!DN39*($E39=$F$1)</f>
        <v>0</v>
      </c>
      <c r="DO39" s="80">
        <f>'MOD Vectors ALL'!DO39*($E39=$F$1)</f>
        <v>0</v>
      </c>
      <c r="DP39" s="80">
        <f>'MOD Vectors ALL'!DP39*($E39=$F$1)</f>
        <v>0</v>
      </c>
      <c r="DQ39" s="80">
        <f>'MOD Vectors ALL'!DQ39*($E39=$F$1)</f>
        <v>0</v>
      </c>
    </row>
    <row r="40" spans="1:121" x14ac:dyDescent="0.2">
      <c r="A40">
        <v>298</v>
      </c>
      <c r="B40" t="s">
        <v>9</v>
      </c>
      <c r="C40" t="s">
        <v>369</v>
      </c>
      <c r="D40" t="s">
        <v>528</v>
      </c>
      <c r="E40" t="s">
        <v>25</v>
      </c>
      <c r="F40" t="s">
        <v>37</v>
      </c>
      <c r="G40">
        <v>0.67335800000000001</v>
      </c>
      <c r="H40">
        <v>2.0987900000000002</v>
      </c>
      <c r="I40" s="80">
        <f>'MOD Vectors ALL'!I40*($E40=$F$1)</f>
        <v>0</v>
      </c>
      <c r="J40" s="80">
        <f>'MOD Vectors ALL'!J40*($E40=$F$1)</f>
        <v>0</v>
      </c>
      <c r="K40" s="80">
        <f>'MOD Vectors ALL'!K40*($E40=$F$1)</f>
        <v>0</v>
      </c>
      <c r="L40" s="80">
        <f>'MOD Vectors ALL'!L40*($E40=$F$1)</f>
        <v>0</v>
      </c>
      <c r="M40" s="80">
        <f>'MOD Vectors ALL'!M40*($E40=$F$1)</f>
        <v>0</v>
      </c>
      <c r="N40" s="80">
        <f>'MOD Vectors ALL'!N40*($E40=$F$1)</f>
        <v>0</v>
      </c>
      <c r="O40" s="80">
        <f>'MOD Vectors ALL'!O40*($E40=$F$1)</f>
        <v>0</v>
      </c>
      <c r="P40" s="80">
        <f>'MOD Vectors ALL'!P40*($E40=$F$1)</f>
        <v>0</v>
      </c>
      <c r="Q40" s="80">
        <f>'MOD Vectors ALL'!Q40*($E40=$F$1)</f>
        <v>0</v>
      </c>
      <c r="R40" s="80">
        <f>'MOD Vectors ALL'!R40*($E40=$F$1)</f>
        <v>0</v>
      </c>
      <c r="S40" s="80">
        <f>'MOD Vectors ALL'!S40*($E40=$F$1)</f>
        <v>0</v>
      </c>
      <c r="T40" s="80">
        <f>'MOD Vectors ALL'!T40*($E40=$F$1)</f>
        <v>0</v>
      </c>
      <c r="U40" s="80">
        <f>'MOD Vectors ALL'!U40*($E40=$F$1)</f>
        <v>0</v>
      </c>
      <c r="V40" s="80">
        <f>'MOD Vectors ALL'!V40*($E40=$F$1)</f>
        <v>0</v>
      </c>
      <c r="W40" s="80">
        <f>'MOD Vectors ALL'!W40*($E40=$F$1)</f>
        <v>0</v>
      </c>
      <c r="X40" s="80">
        <f>'MOD Vectors ALL'!X40*($E40=$F$1)</f>
        <v>0</v>
      </c>
      <c r="Y40" s="80">
        <f>'MOD Vectors ALL'!Y40*($E40=$F$1)</f>
        <v>0</v>
      </c>
      <c r="Z40" s="80">
        <f>'MOD Vectors ALL'!Z40*($E40=$F$1)</f>
        <v>0</v>
      </c>
      <c r="AA40" s="80">
        <f>'MOD Vectors ALL'!AA40*($E40=$F$1)</f>
        <v>0</v>
      </c>
      <c r="AB40" s="80">
        <f>'MOD Vectors ALL'!AB40*($E40=$F$1)</f>
        <v>0</v>
      </c>
      <c r="AC40" s="80">
        <f>'MOD Vectors ALL'!AC40*($E40=$F$1)</f>
        <v>0</v>
      </c>
      <c r="AD40" s="80">
        <f>'MOD Vectors ALL'!AD40*($E40=$F$1)</f>
        <v>0</v>
      </c>
      <c r="AE40" s="80">
        <f>'MOD Vectors ALL'!AE40*($E40=$F$1)</f>
        <v>0</v>
      </c>
      <c r="AF40" s="80">
        <f>'MOD Vectors ALL'!AF40*($E40=$F$1)</f>
        <v>0</v>
      </c>
      <c r="AG40" s="80">
        <f>'MOD Vectors ALL'!AG40*($E40=$F$1)</f>
        <v>0</v>
      </c>
      <c r="AH40" s="80">
        <f>'MOD Vectors ALL'!AH40*($E40=$F$1)</f>
        <v>0</v>
      </c>
      <c r="AI40" s="80">
        <f>'MOD Vectors ALL'!AI40*($E40=$F$1)</f>
        <v>0</v>
      </c>
      <c r="AJ40" s="80">
        <f>'MOD Vectors ALL'!AJ40*($E40=$F$1)</f>
        <v>0</v>
      </c>
      <c r="AK40" s="80">
        <f>'MOD Vectors ALL'!AK40*($E40=$F$1)</f>
        <v>0</v>
      </c>
      <c r="AL40" s="80">
        <f>'MOD Vectors ALL'!AL40*($E40=$F$1)</f>
        <v>0</v>
      </c>
      <c r="AM40" s="80">
        <f>'MOD Vectors ALL'!AM40*($E40=$F$1)</f>
        <v>0</v>
      </c>
      <c r="AN40" s="80">
        <f>'MOD Vectors ALL'!AN40*($E40=$F$1)</f>
        <v>0</v>
      </c>
      <c r="AO40" s="80">
        <f>'MOD Vectors ALL'!AO40*($E40=$F$1)</f>
        <v>0</v>
      </c>
      <c r="AP40" s="80">
        <f>'MOD Vectors ALL'!AP40*($E40=$F$1)</f>
        <v>0</v>
      </c>
      <c r="AQ40" s="80">
        <f>'MOD Vectors ALL'!AQ40*($E40=$F$1)</f>
        <v>0</v>
      </c>
      <c r="AR40" s="80">
        <f>'MOD Vectors ALL'!AR40*($E40=$F$1)</f>
        <v>0</v>
      </c>
      <c r="AS40" s="80">
        <f>'MOD Vectors ALL'!AS40*($E40=$F$1)</f>
        <v>0</v>
      </c>
      <c r="AT40" s="80">
        <f>'MOD Vectors ALL'!AT40*($E40=$F$1)</f>
        <v>0</v>
      </c>
      <c r="AU40" s="80">
        <f>'MOD Vectors ALL'!AU40*($E40=$F$1)</f>
        <v>0</v>
      </c>
      <c r="AV40" s="80">
        <f>'MOD Vectors ALL'!AV40*($E40=$F$1)</f>
        <v>0</v>
      </c>
      <c r="AW40" s="80">
        <f>'MOD Vectors ALL'!AW40*($E40=$F$1)</f>
        <v>0</v>
      </c>
      <c r="AX40" s="80">
        <f>'MOD Vectors ALL'!AX40*($E40=$F$1)</f>
        <v>0</v>
      </c>
      <c r="AY40" s="80">
        <f>'MOD Vectors ALL'!AY40*($E40=$F$1)</f>
        <v>0</v>
      </c>
      <c r="AZ40" s="80">
        <f>'MOD Vectors ALL'!AZ40*($E40=$F$1)</f>
        <v>0</v>
      </c>
      <c r="BA40" s="80">
        <f>'MOD Vectors ALL'!BA40*($E40=$F$1)</f>
        <v>0</v>
      </c>
      <c r="BB40" s="80">
        <f>'MOD Vectors ALL'!BB40*($E40=$F$1)</f>
        <v>0</v>
      </c>
      <c r="BC40" s="80">
        <f>'MOD Vectors ALL'!BC40*($E40=$F$1)</f>
        <v>0</v>
      </c>
      <c r="BD40" s="80">
        <f>'MOD Vectors ALL'!BD40*($E40=$F$1)</f>
        <v>0</v>
      </c>
      <c r="BE40" s="80">
        <f>'MOD Vectors ALL'!BE40*($E40=$F$1)</f>
        <v>0</v>
      </c>
      <c r="BF40" s="80">
        <f>'MOD Vectors ALL'!BF40*($E40=$F$1)</f>
        <v>0</v>
      </c>
      <c r="BG40" s="80">
        <f>'MOD Vectors ALL'!BG40*($E40=$F$1)</f>
        <v>0</v>
      </c>
      <c r="BH40" s="80">
        <f>'MOD Vectors ALL'!BH40*($E40=$F$1)</f>
        <v>0</v>
      </c>
      <c r="BI40" s="80">
        <f>'MOD Vectors ALL'!BI40*($E40=$F$1)</f>
        <v>0</v>
      </c>
      <c r="BJ40" s="80">
        <f>'MOD Vectors ALL'!BJ40*($E40=$F$1)</f>
        <v>0</v>
      </c>
      <c r="BK40" s="80">
        <f>'MOD Vectors ALL'!BK40*($E40=$F$1)</f>
        <v>0</v>
      </c>
      <c r="BL40" s="80">
        <f>'MOD Vectors ALL'!BL40*($E40=$F$1)</f>
        <v>0</v>
      </c>
      <c r="BM40" s="80">
        <f>'MOD Vectors ALL'!BM40*($E40=$F$1)</f>
        <v>0</v>
      </c>
      <c r="BN40" s="80">
        <f>'MOD Vectors ALL'!BN40*($E40=$F$1)</f>
        <v>0</v>
      </c>
      <c r="BO40" s="80">
        <f>'MOD Vectors ALL'!BO40*($E40=$F$1)</f>
        <v>0</v>
      </c>
      <c r="BP40" s="80">
        <f>'MOD Vectors ALL'!BP40*($E40=$F$1)</f>
        <v>0</v>
      </c>
      <c r="BQ40" s="80">
        <f>'MOD Vectors ALL'!BQ40*($E40=$F$1)</f>
        <v>0</v>
      </c>
      <c r="BR40" s="80">
        <f>'MOD Vectors ALL'!BR40*($E40=$F$1)</f>
        <v>0</v>
      </c>
      <c r="BS40" s="80">
        <f>'MOD Vectors ALL'!BS40*($E40=$F$1)</f>
        <v>0</v>
      </c>
      <c r="BT40" s="80">
        <f>'MOD Vectors ALL'!BT40*($E40=$F$1)</f>
        <v>0</v>
      </c>
      <c r="BU40" s="80">
        <f>'MOD Vectors ALL'!BU40*($E40=$F$1)</f>
        <v>0</v>
      </c>
      <c r="BV40" s="80">
        <f>'MOD Vectors ALL'!BV40*($E40=$F$1)</f>
        <v>0</v>
      </c>
      <c r="BW40" s="80">
        <f>'MOD Vectors ALL'!BW40*($E40=$F$1)</f>
        <v>0</v>
      </c>
      <c r="BX40" s="80">
        <f>'MOD Vectors ALL'!BX40*($E40=$F$1)</f>
        <v>0</v>
      </c>
      <c r="BY40" s="80">
        <f>'MOD Vectors ALL'!BY40*($E40=$F$1)</f>
        <v>0</v>
      </c>
      <c r="BZ40" s="80">
        <f>'MOD Vectors ALL'!BZ40*($E40=$F$1)</f>
        <v>0</v>
      </c>
      <c r="CA40" s="80">
        <f>'MOD Vectors ALL'!CA40*($E40=$F$1)</f>
        <v>0</v>
      </c>
      <c r="CB40" s="80">
        <f>'MOD Vectors ALL'!CB40*($E40=$F$1)</f>
        <v>0</v>
      </c>
      <c r="CC40" s="80">
        <f>'MOD Vectors ALL'!CC40*($E40=$F$1)</f>
        <v>0</v>
      </c>
      <c r="CD40" s="80">
        <f>'MOD Vectors ALL'!CD40*($E40=$F$1)</f>
        <v>0</v>
      </c>
      <c r="CE40" s="80">
        <f>'MOD Vectors ALL'!CE40*($E40=$F$1)</f>
        <v>0</v>
      </c>
      <c r="CF40" s="80">
        <f>'MOD Vectors ALL'!CF40*($E40=$F$1)</f>
        <v>0</v>
      </c>
      <c r="CG40" s="80">
        <f>'MOD Vectors ALL'!CG40*($E40=$F$1)</f>
        <v>0</v>
      </c>
      <c r="CH40" s="80">
        <f>'MOD Vectors ALL'!CH40*($E40=$F$1)</f>
        <v>0</v>
      </c>
      <c r="CI40" s="80">
        <f>'MOD Vectors ALL'!CI40*($E40=$F$1)</f>
        <v>0</v>
      </c>
      <c r="CJ40" s="80">
        <f>'MOD Vectors ALL'!CJ40*($E40=$F$1)</f>
        <v>0</v>
      </c>
      <c r="CK40" s="80">
        <f>'MOD Vectors ALL'!CK40*($E40=$F$1)</f>
        <v>0</v>
      </c>
      <c r="CL40" s="80">
        <f>'MOD Vectors ALL'!CL40*($E40=$F$1)</f>
        <v>0</v>
      </c>
      <c r="CM40" s="80">
        <f>'MOD Vectors ALL'!CM40*($E40=$F$1)</f>
        <v>0</v>
      </c>
      <c r="CN40" s="80">
        <f>'MOD Vectors ALL'!CN40*($E40=$F$1)</f>
        <v>0</v>
      </c>
      <c r="CO40" s="80">
        <f>'MOD Vectors ALL'!CO40*($E40=$F$1)</f>
        <v>0</v>
      </c>
      <c r="CP40" s="80">
        <f>'MOD Vectors ALL'!CP40*($E40=$F$1)</f>
        <v>0</v>
      </c>
      <c r="CQ40" s="80">
        <f>'MOD Vectors ALL'!CQ40*($E40=$F$1)</f>
        <v>0</v>
      </c>
      <c r="CR40" s="80">
        <f>'MOD Vectors ALL'!CR40*($E40=$F$1)</f>
        <v>0</v>
      </c>
      <c r="CS40" s="80">
        <f>'MOD Vectors ALL'!CS40*($E40=$F$1)</f>
        <v>0</v>
      </c>
      <c r="CT40" s="80">
        <f>'MOD Vectors ALL'!CT40*($E40=$F$1)</f>
        <v>0</v>
      </c>
      <c r="CU40" s="80">
        <f>'MOD Vectors ALL'!CU40*($E40=$F$1)</f>
        <v>0</v>
      </c>
      <c r="CV40" s="80">
        <f>'MOD Vectors ALL'!CV40*($E40=$F$1)</f>
        <v>0</v>
      </c>
      <c r="CW40" s="80">
        <f>'MOD Vectors ALL'!CW40*($E40=$F$1)</f>
        <v>0</v>
      </c>
      <c r="CX40" s="80">
        <f>'MOD Vectors ALL'!CX40*($E40=$F$1)</f>
        <v>0</v>
      </c>
      <c r="CY40" s="80">
        <f>'MOD Vectors ALL'!CY40*($E40=$F$1)</f>
        <v>0</v>
      </c>
      <c r="CZ40" s="80">
        <f>'MOD Vectors ALL'!CZ40*($E40=$F$1)</f>
        <v>0</v>
      </c>
      <c r="DA40" s="80">
        <f>'MOD Vectors ALL'!DA40*($E40=$F$1)</f>
        <v>0</v>
      </c>
      <c r="DB40" s="80">
        <f>'MOD Vectors ALL'!DB40*($E40=$F$1)</f>
        <v>0</v>
      </c>
      <c r="DC40" s="80">
        <f>'MOD Vectors ALL'!DC40*($E40=$F$1)</f>
        <v>0</v>
      </c>
      <c r="DD40" s="80">
        <f>'MOD Vectors ALL'!DD40*($E40=$F$1)</f>
        <v>0</v>
      </c>
      <c r="DE40" s="80">
        <f>'MOD Vectors ALL'!DE40*($E40=$F$1)</f>
        <v>0</v>
      </c>
      <c r="DF40" s="80">
        <f>'MOD Vectors ALL'!DF40*($E40=$F$1)</f>
        <v>0</v>
      </c>
      <c r="DG40" s="80">
        <f>'MOD Vectors ALL'!DG40*($E40=$F$1)</f>
        <v>0</v>
      </c>
      <c r="DH40" s="80">
        <f>'MOD Vectors ALL'!DH40*($E40=$F$1)</f>
        <v>0</v>
      </c>
      <c r="DI40" s="80">
        <f>'MOD Vectors ALL'!DI40*($E40=$F$1)</f>
        <v>0</v>
      </c>
      <c r="DJ40" s="80">
        <f>'MOD Vectors ALL'!DJ40*($E40=$F$1)</f>
        <v>0</v>
      </c>
      <c r="DK40" s="80">
        <f>'MOD Vectors ALL'!DK40*($E40=$F$1)</f>
        <v>0</v>
      </c>
      <c r="DL40" s="80">
        <f>'MOD Vectors ALL'!DL40*($E40=$F$1)</f>
        <v>0</v>
      </c>
      <c r="DM40" s="80">
        <f>'MOD Vectors ALL'!DM40*($E40=$F$1)</f>
        <v>0</v>
      </c>
      <c r="DN40" s="80">
        <f>'MOD Vectors ALL'!DN40*($E40=$F$1)</f>
        <v>0</v>
      </c>
      <c r="DO40" s="80">
        <f>'MOD Vectors ALL'!DO40*($E40=$F$1)</f>
        <v>0</v>
      </c>
      <c r="DP40" s="80">
        <f>'MOD Vectors ALL'!DP40*($E40=$F$1)</f>
        <v>0</v>
      </c>
      <c r="DQ40" s="80">
        <f>'MOD Vectors ALL'!DQ40*($E40=$F$1)</f>
        <v>0</v>
      </c>
    </row>
    <row r="41" spans="1:121" x14ac:dyDescent="0.2">
      <c r="A41">
        <v>396</v>
      </c>
      <c r="B41" t="s">
        <v>9</v>
      </c>
      <c r="C41" t="s">
        <v>369</v>
      </c>
      <c r="D41" t="s">
        <v>526</v>
      </c>
      <c r="E41" t="s">
        <v>523</v>
      </c>
      <c r="F41" t="s">
        <v>10</v>
      </c>
      <c r="G41">
        <v>0.834094</v>
      </c>
      <c r="H41">
        <v>0.107832</v>
      </c>
      <c r="I41" s="80">
        <f>'MOD Vectors ALL'!I41*($E41=$F$1)</f>
        <v>0</v>
      </c>
      <c r="J41" s="80">
        <f>'MOD Vectors ALL'!J41*($E41=$F$1)</f>
        <v>0</v>
      </c>
      <c r="K41" s="80">
        <f>'MOD Vectors ALL'!K41*($E41=$F$1)</f>
        <v>0</v>
      </c>
      <c r="L41" s="80">
        <f>'MOD Vectors ALL'!L41*($E41=$F$1)</f>
        <v>0</v>
      </c>
      <c r="M41" s="80">
        <f>'MOD Vectors ALL'!M41*($E41=$F$1)</f>
        <v>0</v>
      </c>
      <c r="N41" s="80">
        <f>'MOD Vectors ALL'!N41*($E41=$F$1)</f>
        <v>0</v>
      </c>
      <c r="O41" s="80">
        <f>'MOD Vectors ALL'!O41*($E41=$F$1)</f>
        <v>0</v>
      </c>
      <c r="P41" s="80">
        <f>'MOD Vectors ALL'!P41*($E41=$F$1)</f>
        <v>0</v>
      </c>
      <c r="Q41" s="80">
        <f>'MOD Vectors ALL'!Q41*($E41=$F$1)</f>
        <v>0</v>
      </c>
      <c r="R41" s="80">
        <f>'MOD Vectors ALL'!R41*($E41=$F$1)</f>
        <v>0</v>
      </c>
      <c r="S41" s="80">
        <f>'MOD Vectors ALL'!S41*($E41=$F$1)</f>
        <v>0</v>
      </c>
      <c r="T41" s="80">
        <f>'MOD Vectors ALL'!T41*($E41=$F$1)</f>
        <v>0</v>
      </c>
      <c r="U41" s="80">
        <f>'MOD Vectors ALL'!U41*($E41=$F$1)</f>
        <v>0</v>
      </c>
      <c r="V41" s="80">
        <f>'MOD Vectors ALL'!V41*($E41=$F$1)</f>
        <v>0</v>
      </c>
      <c r="W41" s="80">
        <f>'MOD Vectors ALL'!W41*($E41=$F$1)</f>
        <v>0</v>
      </c>
      <c r="X41" s="80">
        <f>'MOD Vectors ALL'!X41*($E41=$F$1)</f>
        <v>0</v>
      </c>
      <c r="Y41" s="80">
        <f>'MOD Vectors ALL'!Y41*($E41=$F$1)</f>
        <v>0</v>
      </c>
      <c r="Z41" s="80">
        <f>'MOD Vectors ALL'!Z41*($E41=$F$1)</f>
        <v>0</v>
      </c>
      <c r="AA41" s="80">
        <f>'MOD Vectors ALL'!AA41*($E41=$F$1)</f>
        <v>0</v>
      </c>
      <c r="AB41" s="80">
        <f>'MOD Vectors ALL'!AB41*($E41=$F$1)</f>
        <v>0</v>
      </c>
      <c r="AC41" s="80">
        <f>'MOD Vectors ALL'!AC41*($E41=$F$1)</f>
        <v>0</v>
      </c>
      <c r="AD41" s="80">
        <f>'MOD Vectors ALL'!AD41*($E41=$F$1)</f>
        <v>0</v>
      </c>
      <c r="AE41" s="80">
        <f>'MOD Vectors ALL'!AE41*($E41=$F$1)</f>
        <v>0</v>
      </c>
      <c r="AF41" s="80">
        <f>'MOD Vectors ALL'!AF41*($E41=$F$1)</f>
        <v>0</v>
      </c>
      <c r="AG41" s="80">
        <f>'MOD Vectors ALL'!AG41*($E41=$F$1)</f>
        <v>0</v>
      </c>
      <c r="AH41" s="80">
        <f>'MOD Vectors ALL'!AH41*($E41=$F$1)</f>
        <v>0</v>
      </c>
      <c r="AI41" s="80">
        <f>'MOD Vectors ALL'!AI41*($E41=$F$1)</f>
        <v>0</v>
      </c>
      <c r="AJ41" s="80">
        <f>'MOD Vectors ALL'!AJ41*($E41=$F$1)</f>
        <v>0</v>
      </c>
      <c r="AK41" s="80">
        <f>'MOD Vectors ALL'!AK41*($E41=$F$1)</f>
        <v>0</v>
      </c>
      <c r="AL41" s="80">
        <f>'MOD Vectors ALL'!AL41*($E41=$F$1)</f>
        <v>0</v>
      </c>
      <c r="AM41" s="80">
        <f>'MOD Vectors ALL'!AM41*($E41=$F$1)</f>
        <v>0</v>
      </c>
      <c r="AN41" s="80">
        <f>'MOD Vectors ALL'!AN41*($E41=$F$1)</f>
        <v>0</v>
      </c>
      <c r="AO41" s="80">
        <f>'MOD Vectors ALL'!AO41*($E41=$F$1)</f>
        <v>0</v>
      </c>
      <c r="AP41" s="80">
        <f>'MOD Vectors ALL'!AP41*($E41=$F$1)</f>
        <v>0</v>
      </c>
      <c r="AQ41" s="80">
        <f>'MOD Vectors ALL'!AQ41*($E41=$F$1)</f>
        <v>0</v>
      </c>
      <c r="AR41" s="80">
        <f>'MOD Vectors ALL'!AR41*($E41=$F$1)</f>
        <v>0</v>
      </c>
      <c r="AS41" s="80">
        <f>'MOD Vectors ALL'!AS41*($E41=$F$1)</f>
        <v>0</v>
      </c>
      <c r="AT41" s="80">
        <f>'MOD Vectors ALL'!AT41*($E41=$F$1)</f>
        <v>0</v>
      </c>
      <c r="AU41" s="80">
        <f>'MOD Vectors ALL'!AU41*($E41=$F$1)</f>
        <v>0</v>
      </c>
      <c r="AV41" s="80">
        <f>'MOD Vectors ALL'!AV41*($E41=$F$1)</f>
        <v>0</v>
      </c>
      <c r="AW41" s="80">
        <f>'MOD Vectors ALL'!AW41*($E41=$F$1)</f>
        <v>0</v>
      </c>
      <c r="AX41" s="80">
        <f>'MOD Vectors ALL'!AX41*($E41=$F$1)</f>
        <v>0</v>
      </c>
      <c r="AY41" s="80">
        <f>'MOD Vectors ALL'!AY41*($E41=$F$1)</f>
        <v>0</v>
      </c>
      <c r="AZ41" s="80">
        <f>'MOD Vectors ALL'!AZ41*($E41=$F$1)</f>
        <v>0</v>
      </c>
      <c r="BA41" s="80">
        <f>'MOD Vectors ALL'!BA41*($E41=$F$1)</f>
        <v>0</v>
      </c>
      <c r="BB41" s="80">
        <f>'MOD Vectors ALL'!BB41*($E41=$F$1)</f>
        <v>0</v>
      </c>
      <c r="BC41" s="80">
        <f>'MOD Vectors ALL'!BC41*($E41=$F$1)</f>
        <v>0</v>
      </c>
      <c r="BD41" s="80">
        <f>'MOD Vectors ALL'!BD41*($E41=$F$1)</f>
        <v>0</v>
      </c>
      <c r="BE41" s="80">
        <f>'MOD Vectors ALL'!BE41*($E41=$F$1)</f>
        <v>0</v>
      </c>
      <c r="BF41" s="80">
        <f>'MOD Vectors ALL'!BF41*($E41=$F$1)</f>
        <v>0</v>
      </c>
      <c r="BG41" s="80">
        <f>'MOD Vectors ALL'!BG41*($E41=$F$1)</f>
        <v>0</v>
      </c>
      <c r="BH41" s="80">
        <f>'MOD Vectors ALL'!BH41*($E41=$F$1)</f>
        <v>0</v>
      </c>
      <c r="BI41" s="80">
        <f>'MOD Vectors ALL'!BI41*($E41=$F$1)</f>
        <v>0</v>
      </c>
      <c r="BJ41" s="80">
        <f>'MOD Vectors ALL'!BJ41*($E41=$F$1)</f>
        <v>0</v>
      </c>
      <c r="BK41" s="80">
        <f>'MOD Vectors ALL'!BK41*($E41=$F$1)</f>
        <v>0</v>
      </c>
      <c r="BL41" s="80">
        <f>'MOD Vectors ALL'!BL41*($E41=$F$1)</f>
        <v>0</v>
      </c>
      <c r="BM41" s="80">
        <f>'MOD Vectors ALL'!BM41*($E41=$F$1)</f>
        <v>0</v>
      </c>
      <c r="BN41" s="80">
        <f>'MOD Vectors ALL'!BN41*($E41=$F$1)</f>
        <v>0</v>
      </c>
      <c r="BO41" s="80">
        <f>'MOD Vectors ALL'!BO41*($E41=$F$1)</f>
        <v>0</v>
      </c>
      <c r="BP41" s="80">
        <f>'MOD Vectors ALL'!BP41*($E41=$F$1)</f>
        <v>0</v>
      </c>
      <c r="BQ41" s="80">
        <f>'MOD Vectors ALL'!BQ41*($E41=$F$1)</f>
        <v>0</v>
      </c>
      <c r="BR41" s="80">
        <f>'MOD Vectors ALL'!BR41*($E41=$F$1)</f>
        <v>0</v>
      </c>
      <c r="BS41" s="80">
        <f>'MOD Vectors ALL'!BS41*($E41=$F$1)</f>
        <v>0</v>
      </c>
      <c r="BT41" s="80">
        <f>'MOD Vectors ALL'!BT41*($E41=$F$1)</f>
        <v>0</v>
      </c>
      <c r="BU41" s="80">
        <f>'MOD Vectors ALL'!BU41*($E41=$F$1)</f>
        <v>0</v>
      </c>
      <c r="BV41" s="80">
        <f>'MOD Vectors ALL'!BV41*($E41=$F$1)</f>
        <v>0</v>
      </c>
      <c r="BW41" s="80">
        <f>'MOD Vectors ALL'!BW41*($E41=$F$1)</f>
        <v>0</v>
      </c>
      <c r="BX41" s="80">
        <f>'MOD Vectors ALL'!BX41*($E41=$F$1)</f>
        <v>0</v>
      </c>
      <c r="BY41" s="80">
        <f>'MOD Vectors ALL'!BY41*($E41=$F$1)</f>
        <v>0</v>
      </c>
      <c r="BZ41" s="80">
        <f>'MOD Vectors ALL'!BZ41*($E41=$F$1)</f>
        <v>0</v>
      </c>
      <c r="CA41" s="80">
        <f>'MOD Vectors ALL'!CA41*($E41=$F$1)</f>
        <v>0</v>
      </c>
      <c r="CB41" s="80">
        <f>'MOD Vectors ALL'!CB41*($E41=$F$1)</f>
        <v>0</v>
      </c>
      <c r="CC41" s="80">
        <f>'MOD Vectors ALL'!CC41*($E41=$F$1)</f>
        <v>0</v>
      </c>
      <c r="CD41" s="80">
        <f>'MOD Vectors ALL'!CD41*($E41=$F$1)</f>
        <v>0</v>
      </c>
      <c r="CE41" s="80">
        <f>'MOD Vectors ALL'!CE41*($E41=$F$1)</f>
        <v>0</v>
      </c>
      <c r="CF41" s="80">
        <f>'MOD Vectors ALL'!CF41*($E41=$F$1)</f>
        <v>0</v>
      </c>
      <c r="CG41" s="80">
        <f>'MOD Vectors ALL'!CG41*($E41=$F$1)</f>
        <v>0</v>
      </c>
      <c r="CH41" s="80">
        <f>'MOD Vectors ALL'!CH41*($E41=$F$1)</f>
        <v>0</v>
      </c>
      <c r="CI41" s="80">
        <f>'MOD Vectors ALL'!CI41*($E41=$F$1)</f>
        <v>0</v>
      </c>
      <c r="CJ41" s="80">
        <f>'MOD Vectors ALL'!CJ41*($E41=$F$1)</f>
        <v>0</v>
      </c>
      <c r="CK41" s="80">
        <f>'MOD Vectors ALL'!CK41*($E41=$F$1)</f>
        <v>0</v>
      </c>
      <c r="CL41" s="80">
        <f>'MOD Vectors ALL'!CL41*($E41=$F$1)</f>
        <v>0</v>
      </c>
      <c r="CM41" s="80">
        <f>'MOD Vectors ALL'!CM41*($E41=$F$1)</f>
        <v>0</v>
      </c>
      <c r="CN41" s="80">
        <f>'MOD Vectors ALL'!CN41*($E41=$F$1)</f>
        <v>0</v>
      </c>
      <c r="CO41" s="80">
        <f>'MOD Vectors ALL'!CO41*($E41=$F$1)</f>
        <v>0</v>
      </c>
      <c r="CP41" s="80">
        <f>'MOD Vectors ALL'!CP41*($E41=$F$1)</f>
        <v>0</v>
      </c>
      <c r="CQ41" s="80">
        <f>'MOD Vectors ALL'!CQ41*($E41=$F$1)</f>
        <v>0</v>
      </c>
      <c r="CR41" s="80">
        <f>'MOD Vectors ALL'!CR41*($E41=$F$1)</f>
        <v>0</v>
      </c>
      <c r="CS41" s="80">
        <f>'MOD Vectors ALL'!CS41*($E41=$F$1)</f>
        <v>0</v>
      </c>
      <c r="CT41" s="80">
        <f>'MOD Vectors ALL'!CT41*($E41=$F$1)</f>
        <v>0</v>
      </c>
      <c r="CU41" s="80">
        <f>'MOD Vectors ALL'!CU41*($E41=$F$1)</f>
        <v>0</v>
      </c>
      <c r="CV41" s="80">
        <f>'MOD Vectors ALL'!CV41*($E41=$F$1)</f>
        <v>0</v>
      </c>
      <c r="CW41" s="80">
        <f>'MOD Vectors ALL'!CW41*($E41=$F$1)</f>
        <v>0</v>
      </c>
      <c r="CX41" s="80">
        <f>'MOD Vectors ALL'!CX41*($E41=$F$1)</f>
        <v>0</v>
      </c>
      <c r="CY41" s="80">
        <f>'MOD Vectors ALL'!CY41*($E41=$F$1)</f>
        <v>0</v>
      </c>
      <c r="CZ41" s="80">
        <f>'MOD Vectors ALL'!CZ41*($E41=$F$1)</f>
        <v>0</v>
      </c>
      <c r="DA41" s="80">
        <f>'MOD Vectors ALL'!DA41*($E41=$F$1)</f>
        <v>0</v>
      </c>
      <c r="DB41" s="80">
        <f>'MOD Vectors ALL'!DB41*($E41=$F$1)</f>
        <v>0</v>
      </c>
      <c r="DC41" s="80">
        <f>'MOD Vectors ALL'!DC41*($E41=$F$1)</f>
        <v>0</v>
      </c>
      <c r="DD41" s="80">
        <f>'MOD Vectors ALL'!DD41*($E41=$F$1)</f>
        <v>0</v>
      </c>
      <c r="DE41" s="80">
        <f>'MOD Vectors ALL'!DE41*($E41=$F$1)</f>
        <v>0</v>
      </c>
      <c r="DF41" s="80">
        <f>'MOD Vectors ALL'!DF41*($E41=$F$1)</f>
        <v>0</v>
      </c>
      <c r="DG41" s="80">
        <f>'MOD Vectors ALL'!DG41*($E41=$F$1)</f>
        <v>0</v>
      </c>
      <c r="DH41" s="80">
        <f>'MOD Vectors ALL'!DH41*($E41=$F$1)</f>
        <v>0</v>
      </c>
      <c r="DI41" s="80">
        <f>'MOD Vectors ALL'!DI41*($E41=$F$1)</f>
        <v>0</v>
      </c>
      <c r="DJ41" s="80">
        <f>'MOD Vectors ALL'!DJ41*($E41=$F$1)</f>
        <v>0</v>
      </c>
      <c r="DK41" s="80">
        <f>'MOD Vectors ALL'!DK41*($E41=$F$1)</f>
        <v>0</v>
      </c>
      <c r="DL41" s="80">
        <f>'MOD Vectors ALL'!DL41*($E41=$F$1)</f>
        <v>0</v>
      </c>
      <c r="DM41" s="80">
        <f>'MOD Vectors ALL'!DM41*($E41=$F$1)</f>
        <v>0</v>
      </c>
      <c r="DN41" s="80">
        <f>'MOD Vectors ALL'!DN41*($E41=$F$1)</f>
        <v>0</v>
      </c>
      <c r="DO41" s="80">
        <f>'MOD Vectors ALL'!DO41*($E41=$F$1)</f>
        <v>0</v>
      </c>
      <c r="DP41" s="80">
        <f>'MOD Vectors ALL'!DP41*($E41=$F$1)</f>
        <v>0</v>
      </c>
      <c r="DQ41" s="80">
        <f>'MOD Vectors ALL'!DQ41*($E41=$F$1)</f>
        <v>0</v>
      </c>
    </row>
    <row r="42" spans="1:121" x14ac:dyDescent="0.2">
      <c r="A42">
        <v>397</v>
      </c>
      <c r="B42" t="s">
        <v>9</v>
      </c>
      <c r="C42" t="s">
        <v>369</v>
      </c>
      <c r="D42" t="s">
        <v>526</v>
      </c>
      <c r="E42" t="s">
        <v>523</v>
      </c>
      <c r="F42" t="s">
        <v>11</v>
      </c>
      <c r="G42">
        <v>0.56807700000000005</v>
      </c>
      <c r="H42">
        <v>0.10090300000000001</v>
      </c>
      <c r="I42" s="80">
        <f>'MOD Vectors ALL'!I42*($E42=$F$1)</f>
        <v>0</v>
      </c>
      <c r="J42" s="80">
        <f>'MOD Vectors ALL'!J42*($E42=$F$1)</f>
        <v>0</v>
      </c>
      <c r="K42" s="80">
        <f>'MOD Vectors ALL'!K42*($E42=$F$1)</f>
        <v>0</v>
      </c>
      <c r="L42" s="80">
        <f>'MOD Vectors ALL'!L42*($E42=$F$1)</f>
        <v>0</v>
      </c>
      <c r="M42" s="80">
        <f>'MOD Vectors ALL'!M42*($E42=$F$1)</f>
        <v>0</v>
      </c>
      <c r="N42" s="80">
        <f>'MOD Vectors ALL'!N42*($E42=$F$1)</f>
        <v>0</v>
      </c>
      <c r="O42" s="80">
        <f>'MOD Vectors ALL'!O42*($E42=$F$1)</f>
        <v>0</v>
      </c>
      <c r="P42" s="80">
        <f>'MOD Vectors ALL'!P42*($E42=$F$1)</f>
        <v>0</v>
      </c>
      <c r="Q42" s="80">
        <f>'MOD Vectors ALL'!Q42*($E42=$F$1)</f>
        <v>0</v>
      </c>
      <c r="R42" s="80">
        <f>'MOD Vectors ALL'!R42*($E42=$F$1)</f>
        <v>0</v>
      </c>
      <c r="S42" s="80">
        <f>'MOD Vectors ALL'!S42*($E42=$F$1)</f>
        <v>0</v>
      </c>
      <c r="T42" s="80">
        <f>'MOD Vectors ALL'!T42*($E42=$F$1)</f>
        <v>0</v>
      </c>
      <c r="U42" s="80">
        <f>'MOD Vectors ALL'!U42*($E42=$F$1)</f>
        <v>0</v>
      </c>
      <c r="V42" s="80">
        <f>'MOD Vectors ALL'!V42*($E42=$F$1)</f>
        <v>0</v>
      </c>
      <c r="W42" s="80">
        <f>'MOD Vectors ALL'!W42*($E42=$F$1)</f>
        <v>0</v>
      </c>
      <c r="X42" s="80">
        <f>'MOD Vectors ALL'!X42*($E42=$F$1)</f>
        <v>0</v>
      </c>
      <c r="Y42" s="80">
        <f>'MOD Vectors ALL'!Y42*($E42=$F$1)</f>
        <v>0</v>
      </c>
      <c r="Z42" s="80">
        <f>'MOD Vectors ALL'!Z42*($E42=$F$1)</f>
        <v>0</v>
      </c>
      <c r="AA42" s="80">
        <f>'MOD Vectors ALL'!AA42*($E42=$F$1)</f>
        <v>0</v>
      </c>
      <c r="AB42" s="80">
        <f>'MOD Vectors ALL'!AB42*($E42=$F$1)</f>
        <v>0</v>
      </c>
      <c r="AC42" s="80">
        <f>'MOD Vectors ALL'!AC42*($E42=$F$1)</f>
        <v>0</v>
      </c>
      <c r="AD42" s="80">
        <f>'MOD Vectors ALL'!AD42*($E42=$F$1)</f>
        <v>0</v>
      </c>
      <c r="AE42" s="80">
        <f>'MOD Vectors ALL'!AE42*($E42=$F$1)</f>
        <v>0</v>
      </c>
      <c r="AF42" s="80">
        <f>'MOD Vectors ALL'!AF42*($E42=$F$1)</f>
        <v>0</v>
      </c>
      <c r="AG42" s="80">
        <f>'MOD Vectors ALL'!AG42*($E42=$F$1)</f>
        <v>0</v>
      </c>
      <c r="AH42" s="80">
        <f>'MOD Vectors ALL'!AH42*($E42=$F$1)</f>
        <v>0</v>
      </c>
      <c r="AI42" s="80">
        <f>'MOD Vectors ALL'!AI42*($E42=$F$1)</f>
        <v>0</v>
      </c>
      <c r="AJ42" s="80">
        <f>'MOD Vectors ALL'!AJ42*($E42=$F$1)</f>
        <v>0</v>
      </c>
      <c r="AK42" s="80">
        <f>'MOD Vectors ALL'!AK42*($E42=$F$1)</f>
        <v>0</v>
      </c>
      <c r="AL42" s="80">
        <f>'MOD Vectors ALL'!AL42*($E42=$F$1)</f>
        <v>0</v>
      </c>
      <c r="AM42" s="80">
        <f>'MOD Vectors ALL'!AM42*($E42=$F$1)</f>
        <v>0</v>
      </c>
      <c r="AN42" s="80">
        <f>'MOD Vectors ALL'!AN42*($E42=$F$1)</f>
        <v>0</v>
      </c>
      <c r="AO42" s="80">
        <f>'MOD Vectors ALL'!AO42*($E42=$F$1)</f>
        <v>0</v>
      </c>
      <c r="AP42" s="80">
        <f>'MOD Vectors ALL'!AP42*($E42=$F$1)</f>
        <v>0</v>
      </c>
      <c r="AQ42" s="80">
        <f>'MOD Vectors ALL'!AQ42*($E42=$F$1)</f>
        <v>0</v>
      </c>
      <c r="AR42" s="80">
        <f>'MOD Vectors ALL'!AR42*($E42=$F$1)</f>
        <v>0</v>
      </c>
      <c r="AS42" s="80">
        <f>'MOD Vectors ALL'!AS42*($E42=$F$1)</f>
        <v>0</v>
      </c>
      <c r="AT42" s="80">
        <f>'MOD Vectors ALL'!AT42*($E42=$F$1)</f>
        <v>0</v>
      </c>
      <c r="AU42" s="80">
        <f>'MOD Vectors ALL'!AU42*($E42=$F$1)</f>
        <v>0</v>
      </c>
      <c r="AV42" s="80">
        <f>'MOD Vectors ALL'!AV42*($E42=$F$1)</f>
        <v>0</v>
      </c>
      <c r="AW42" s="80">
        <f>'MOD Vectors ALL'!AW42*($E42=$F$1)</f>
        <v>0</v>
      </c>
      <c r="AX42" s="80">
        <f>'MOD Vectors ALL'!AX42*($E42=$F$1)</f>
        <v>0</v>
      </c>
      <c r="AY42" s="80">
        <f>'MOD Vectors ALL'!AY42*($E42=$F$1)</f>
        <v>0</v>
      </c>
      <c r="AZ42" s="80">
        <f>'MOD Vectors ALL'!AZ42*($E42=$F$1)</f>
        <v>0</v>
      </c>
      <c r="BA42" s="80">
        <f>'MOD Vectors ALL'!BA42*($E42=$F$1)</f>
        <v>0</v>
      </c>
      <c r="BB42" s="80">
        <f>'MOD Vectors ALL'!BB42*($E42=$F$1)</f>
        <v>0</v>
      </c>
      <c r="BC42" s="80">
        <f>'MOD Vectors ALL'!BC42*($E42=$F$1)</f>
        <v>0</v>
      </c>
      <c r="BD42" s="80">
        <f>'MOD Vectors ALL'!BD42*($E42=$F$1)</f>
        <v>0</v>
      </c>
      <c r="BE42" s="80">
        <f>'MOD Vectors ALL'!BE42*($E42=$F$1)</f>
        <v>0</v>
      </c>
      <c r="BF42" s="80">
        <f>'MOD Vectors ALL'!BF42*($E42=$F$1)</f>
        <v>0</v>
      </c>
      <c r="BG42" s="80">
        <f>'MOD Vectors ALL'!BG42*($E42=$F$1)</f>
        <v>0</v>
      </c>
      <c r="BH42" s="80">
        <f>'MOD Vectors ALL'!BH42*($E42=$F$1)</f>
        <v>0</v>
      </c>
      <c r="BI42" s="80">
        <f>'MOD Vectors ALL'!BI42*($E42=$F$1)</f>
        <v>0</v>
      </c>
      <c r="BJ42" s="80">
        <f>'MOD Vectors ALL'!BJ42*($E42=$F$1)</f>
        <v>0</v>
      </c>
      <c r="BK42" s="80">
        <f>'MOD Vectors ALL'!BK42*($E42=$F$1)</f>
        <v>0</v>
      </c>
      <c r="BL42" s="80">
        <f>'MOD Vectors ALL'!BL42*($E42=$F$1)</f>
        <v>0</v>
      </c>
      <c r="BM42" s="80">
        <f>'MOD Vectors ALL'!BM42*($E42=$F$1)</f>
        <v>0</v>
      </c>
      <c r="BN42" s="80">
        <f>'MOD Vectors ALL'!BN42*($E42=$F$1)</f>
        <v>0</v>
      </c>
      <c r="BO42" s="80">
        <f>'MOD Vectors ALL'!BO42*($E42=$F$1)</f>
        <v>0</v>
      </c>
      <c r="BP42" s="80">
        <f>'MOD Vectors ALL'!BP42*($E42=$F$1)</f>
        <v>0</v>
      </c>
      <c r="BQ42" s="80">
        <f>'MOD Vectors ALL'!BQ42*($E42=$F$1)</f>
        <v>0</v>
      </c>
      <c r="BR42" s="80">
        <f>'MOD Vectors ALL'!BR42*($E42=$F$1)</f>
        <v>0</v>
      </c>
      <c r="BS42" s="80">
        <f>'MOD Vectors ALL'!BS42*($E42=$F$1)</f>
        <v>0</v>
      </c>
      <c r="BT42" s="80">
        <f>'MOD Vectors ALL'!BT42*($E42=$F$1)</f>
        <v>0</v>
      </c>
      <c r="BU42" s="80">
        <f>'MOD Vectors ALL'!BU42*($E42=$F$1)</f>
        <v>0</v>
      </c>
      <c r="BV42" s="80">
        <f>'MOD Vectors ALL'!BV42*($E42=$F$1)</f>
        <v>0</v>
      </c>
      <c r="BW42" s="80">
        <f>'MOD Vectors ALL'!BW42*($E42=$F$1)</f>
        <v>0</v>
      </c>
      <c r="BX42" s="80">
        <f>'MOD Vectors ALL'!BX42*($E42=$F$1)</f>
        <v>0</v>
      </c>
      <c r="BY42" s="80">
        <f>'MOD Vectors ALL'!BY42*($E42=$F$1)</f>
        <v>0</v>
      </c>
      <c r="BZ42" s="80">
        <f>'MOD Vectors ALL'!BZ42*($E42=$F$1)</f>
        <v>0</v>
      </c>
      <c r="CA42" s="80">
        <f>'MOD Vectors ALL'!CA42*($E42=$F$1)</f>
        <v>0</v>
      </c>
      <c r="CB42" s="80">
        <f>'MOD Vectors ALL'!CB42*($E42=$F$1)</f>
        <v>0</v>
      </c>
      <c r="CC42" s="80">
        <f>'MOD Vectors ALL'!CC42*($E42=$F$1)</f>
        <v>0</v>
      </c>
      <c r="CD42" s="80">
        <f>'MOD Vectors ALL'!CD42*($E42=$F$1)</f>
        <v>0</v>
      </c>
      <c r="CE42" s="80">
        <f>'MOD Vectors ALL'!CE42*($E42=$F$1)</f>
        <v>0</v>
      </c>
      <c r="CF42" s="80">
        <f>'MOD Vectors ALL'!CF42*($E42=$F$1)</f>
        <v>0</v>
      </c>
      <c r="CG42" s="80">
        <f>'MOD Vectors ALL'!CG42*($E42=$F$1)</f>
        <v>0</v>
      </c>
      <c r="CH42" s="80">
        <f>'MOD Vectors ALL'!CH42*($E42=$F$1)</f>
        <v>0</v>
      </c>
      <c r="CI42" s="80">
        <f>'MOD Vectors ALL'!CI42*($E42=$F$1)</f>
        <v>0</v>
      </c>
      <c r="CJ42" s="80">
        <f>'MOD Vectors ALL'!CJ42*($E42=$F$1)</f>
        <v>0</v>
      </c>
      <c r="CK42" s="80">
        <f>'MOD Vectors ALL'!CK42*($E42=$F$1)</f>
        <v>0</v>
      </c>
      <c r="CL42" s="80">
        <f>'MOD Vectors ALL'!CL42*($E42=$F$1)</f>
        <v>0</v>
      </c>
      <c r="CM42" s="80">
        <f>'MOD Vectors ALL'!CM42*($E42=$F$1)</f>
        <v>0</v>
      </c>
      <c r="CN42" s="80">
        <f>'MOD Vectors ALL'!CN42*($E42=$F$1)</f>
        <v>0</v>
      </c>
      <c r="CO42" s="80">
        <f>'MOD Vectors ALL'!CO42*($E42=$F$1)</f>
        <v>0</v>
      </c>
      <c r="CP42" s="80">
        <f>'MOD Vectors ALL'!CP42*($E42=$F$1)</f>
        <v>0</v>
      </c>
      <c r="CQ42" s="80">
        <f>'MOD Vectors ALL'!CQ42*($E42=$F$1)</f>
        <v>0</v>
      </c>
      <c r="CR42" s="80">
        <f>'MOD Vectors ALL'!CR42*($E42=$F$1)</f>
        <v>0</v>
      </c>
      <c r="CS42" s="80">
        <f>'MOD Vectors ALL'!CS42*($E42=$F$1)</f>
        <v>0</v>
      </c>
      <c r="CT42" s="80">
        <f>'MOD Vectors ALL'!CT42*($E42=$F$1)</f>
        <v>0</v>
      </c>
      <c r="CU42" s="80">
        <f>'MOD Vectors ALL'!CU42*($E42=$F$1)</f>
        <v>0</v>
      </c>
      <c r="CV42" s="80">
        <f>'MOD Vectors ALL'!CV42*($E42=$F$1)</f>
        <v>0</v>
      </c>
      <c r="CW42" s="80">
        <f>'MOD Vectors ALL'!CW42*($E42=$F$1)</f>
        <v>0</v>
      </c>
      <c r="CX42" s="80">
        <f>'MOD Vectors ALL'!CX42*($E42=$F$1)</f>
        <v>0</v>
      </c>
      <c r="CY42" s="80">
        <f>'MOD Vectors ALL'!CY42*($E42=$F$1)</f>
        <v>0</v>
      </c>
      <c r="CZ42" s="80">
        <f>'MOD Vectors ALL'!CZ42*($E42=$F$1)</f>
        <v>0</v>
      </c>
      <c r="DA42" s="80">
        <f>'MOD Vectors ALL'!DA42*($E42=$F$1)</f>
        <v>0</v>
      </c>
      <c r="DB42" s="80">
        <f>'MOD Vectors ALL'!DB42*($E42=$F$1)</f>
        <v>0</v>
      </c>
      <c r="DC42" s="80">
        <f>'MOD Vectors ALL'!DC42*($E42=$F$1)</f>
        <v>0</v>
      </c>
      <c r="DD42" s="80">
        <f>'MOD Vectors ALL'!DD42*($E42=$F$1)</f>
        <v>0</v>
      </c>
      <c r="DE42" s="80">
        <f>'MOD Vectors ALL'!DE42*($E42=$F$1)</f>
        <v>0</v>
      </c>
      <c r="DF42" s="80">
        <f>'MOD Vectors ALL'!DF42*($E42=$F$1)</f>
        <v>0</v>
      </c>
      <c r="DG42" s="80">
        <f>'MOD Vectors ALL'!DG42*($E42=$F$1)</f>
        <v>0</v>
      </c>
      <c r="DH42" s="80">
        <f>'MOD Vectors ALL'!DH42*($E42=$F$1)</f>
        <v>0</v>
      </c>
      <c r="DI42" s="80">
        <f>'MOD Vectors ALL'!DI42*($E42=$F$1)</f>
        <v>0</v>
      </c>
      <c r="DJ42" s="80">
        <f>'MOD Vectors ALL'!DJ42*($E42=$F$1)</f>
        <v>0</v>
      </c>
      <c r="DK42" s="80">
        <f>'MOD Vectors ALL'!DK42*($E42=$F$1)</f>
        <v>0</v>
      </c>
      <c r="DL42" s="80">
        <f>'MOD Vectors ALL'!DL42*($E42=$F$1)</f>
        <v>0</v>
      </c>
      <c r="DM42" s="80">
        <f>'MOD Vectors ALL'!DM42*($E42=$F$1)</f>
        <v>0</v>
      </c>
      <c r="DN42" s="80">
        <f>'MOD Vectors ALL'!DN42*($E42=$F$1)</f>
        <v>0</v>
      </c>
      <c r="DO42" s="80">
        <f>'MOD Vectors ALL'!DO42*($E42=$F$1)</f>
        <v>0</v>
      </c>
      <c r="DP42" s="80">
        <f>'MOD Vectors ALL'!DP42*($E42=$F$1)</f>
        <v>0</v>
      </c>
      <c r="DQ42" s="80">
        <f>'MOD Vectors ALL'!DQ42*($E42=$F$1)</f>
        <v>0</v>
      </c>
    </row>
    <row r="43" spans="1:121" x14ac:dyDescent="0.2">
      <c r="A43">
        <v>398</v>
      </c>
      <c r="B43" t="s">
        <v>9</v>
      </c>
      <c r="C43" t="s">
        <v>369</v>
      </c>
      <c r="D43" t="s">
        <v>526</v>
      </c>
      <c r="E43" t="s">
        <v>523</v>
      </c>
      <c r="F43" t="s">
        <v>12</v>
      </c>
      <c r="G43">
        <v>0.23209299999999999</v>
      </c>
      <c r="H43">
        <v>0.103986</v>
      </c>
      <c r="I43" s="80">
        <f>'MOD Vectors ALL'!I43*($E43=$F$1)</f>
        <v>0</v>
      </c>
      <c r="J43" s="80">
        <f>'MOD Vectors ALL'!J43*($E43=$F$1)</f>
        <v>0</v>
      </c>
      <c r="K43" s="80">
        <f>'MOD Vectors ALL'!K43*($E43=$F$1)</f>
        <v>0</v>
      </c>
      <c r="L43" s="80">
        <f>'MOD Vectors ALL'!L43*($E43=$F$1)</f>
        <v>0</v>
      </c>
      <c r="M43" s="80">
        <f>'MOD Vectors ALL'!M43*($E43=$F$1)</f>
        <v>0</v>
      </c>
      <c r="N43" s="80">
        <f>'MOD Vectors ALL'!N43*($E43=$F$1)</f>
        <v>0</v>
      </c>
      <c r="O43" s="80">
        <f>'MOD Vectors ALL'!O43*($E43=$F$1)</f>
        <v>0</v>
      </c>
      <c r="P43" s="80">
        <f>'MOD Vectors ALL'!P43*($E43=$F$1)</f>
        <v>0</v>
      </c>
      <c r="Q43" s="80">
        <f>'MOD Vectors ALL'!Q43*($E43=$F$1)</f>
        <v>0</v>
      </c>
      <c r="R43" s="80">
        <f>'MOD Vectors ALL'!R43*($E43=$F$1)</f>
        <v>0</v>
      </c>
      <c r="S43" s="80">
        <f>'MOD Vectors ALL'!S43*($E43=$F$1)</f>
        <v>0</v>
      </c>
      <c r="T43" s="80">
        <f>'MOD Vectors ALL'!T43*($E43=$F$1)</f>
        <v>0</v>
      </c>
      <c r="U43" s="80">
        <f>'MOD Vectors ALL'!U43*($E43=$F$1)</f>
        <v>0</v>
      </c>
      <c r="V43" s="80">
        <f>'MOD Vectors ALL'!V43*($E43=$F$1)</f>
        <v>0</v>
      </c>
      <c r="W43" s="80">
        <f>'MOD Vectors ALL'!W43*($E43=$F$1)</f>
        <v>0</v>
      </c>
      <c r="X43" s="80">
        <f>'MOD Vectors ALL'!X43*($E43=$F$1)</f>
        <v>0</v>
      </c>
      <c r="Y43" s="80">
        <f>'MOD Vectors ALL'!Y43*($E43=$F$1)</f>
        <v>0</v>
      </c>
      <c r="Z43" s="80">
        <f>'MOD Vectors ALL'!Z43*($E43=$F$1)</f>
        <v>0</v>
      </c>
      <c r="AA43" s="80">
        <f>'MOD Vectors ALL'!AA43*($E43=$F$1)</f>
        <v>0</v>
      </c>
      <c r="AB43" s="80">
        <f>'MOD Vectors ALL'!AB43*($E43=$F$1)</f>
        <v>0</v>
      </c>
      <c r="AC43" s="80">
        <f>'MOD Vectors ALL'!AC43*($E43=$F$1)</f>
        <v>0</v>
      </c>
      <c r="AD43" s="80">
        <f>'MOD Vectors ALL'!AD43*($E43=$F$1)</f>
        <v>0</v>
      </c>
      <c r="AE43" s="80">
        <f>'MOD Vectors ALL'!AE43*($E43=$F$1)</f>
        <v>0</v>
      </c>
      <c r="AF43" s="80">
        <f>'MOD Vectors ALL'!AF43*($E43=$F$1)</f>
        <v>0</v>
      </c>
      <c r="AG43" s="80">
        <f>'MOD Vectors ALL'!AG43*($E43=$F$1)</f>
        <v>0</v>
      </c>
      <c r="AH43" s="80">
        <f>'MOD Vectors ALL'!AH43*($E43=$F$1)</f>
        <v>0</v>
      </c>
      <c r="AI43" s="80">
        <f>'MOD Vectors ALL'!AI43*($E43=$F$1)</f>
        <v>0</v>
      </c>
      <c r="AJ43" s="80">
        <f>'MOD Vectors ALL'!AJ43*($E43=$F$1)</f>
        <v>0</v>
      </c>
      <c r="AK43" s="80">
        <f>'MOD Vectors ALL'!AK43*($E43=$F$1)</f>
        <v>0</v>
      </c>
      <c r="AL43" s="80">
        <f>'MOD Vectors ALL'!AL43*($E43=$F$1)</f>
        <v>0</v>
      </c>
      <c r="AM43" s="80">
        <f>'MOD Vectors ALL'!AM43*($E43=$F$1)</f>
        <v>0</v>
      </c>
      <c r="AN43" s="80">
        <f>'MOD Vectors ALL'!AN43*($E43=$F$1)</f>
        <v>0</v>
      </c>
      <c r="AO43" s="80">
        <f>'MOD Vectors ALL'!AO43*($E43=$F$1)</f>
        <v>0</v>
      </c>
      <c r="AP43" s="80">
        <f>'MOD Vectors ALL'!AP43*($E43=$F$1)</f>
        <v>0</v>
      </c>
      <c r="AQ43" s="80">
        <f>'MOD Vectors ALL'!AQ43*($E43=$F$1)</f>
        <v>0</v>
      </c>
      <c r="AR43" s="80">
        <f>'MOD Vectors ALL'!AR43*($E43=$F$1)</f>
        <v>0</v>
      </c>
      <c r="AS43" s="80">
        <f>'MOD Vectors ALL'!AS43*($E43=$F$1)</f>
        <v>0</v>
      </c>
      <c r="AT43" s="80">
        <f>'MOD Vectors ALL'!AT43*($E43=$F$1)</f>
        <v>0</v>
      </c>
      <c r="AU43" s="80">
        <f>'MOD Vectors ALL'!AU43*($E43=$F$1)</f>
        <v>0</v>
      </c>
      <c r="AV43" s="80">
        <f>'MOD Vectors ALL'!AV43*($E43=$F$1)</f>
        <v>0</v>
      </c>
      <c r="AW43" s="80">
        <f>'MOD Vectors ALL'!AW43*($E43=$F$1)</f>
        <v>0</v>
      </c>
      <c r="AX43" s="80">
        <f>'MOD Vectors ALL'!AX43*($E43=$F$1)</f>
        <v>0</v>
      </c>
      <c r="AY43" s="80">
        <f>'MOD Vectors ALL'!AY43*($E43=$F$1)</f>
        <v>0</v>
      </c>
      <c r="AZ43" s="80">
        <f>'MOD Vectors ALL'!AZ43*($E43=$F$1)</f>
        <v>0</v>
      </c>
      <c r="BA43" s="80">
        <f>'MOD Vectors ALL'!BA43*($E43=$F$1)</f>
        <v>0</v>
      </c>
      <c r="BB43" s="80">
        <f>'MOD Vectors ALL'!BB43*($E43=$F$1)</f>
        <v>0</v>
      </c>
      <c r="BC43" s="80">
        <f>'MOD Vectors ALL'!BC43*($E43=$F$1)</f>
        <v>0</v>
      </c>
      <c r="BD43" s="80">
        <f>'MOD Vectors ALL'!BD43*($E43=$F$1)</f>
        <v>0</v>
      </c>
      <c r="BE43" s="80">
        <f>'MOD Vectors ALL'!BE43*($E43=$F$1)</f>
        <v>0</v>
      </c>
      <c r="BF43" s="80">
        <f>'MOD Vectors ALL'!BF43*($E43=$F$1)</f>
        <v>0</v>
      </c>
      <c r="BG43" s="80">
        <f>'MOD Vectors ALL'!BG43*($E43=$F$1)</f>
        <v>0</v>
      </c>
      <c r="BH43" s="80">
        <f>'MOD Vectors ALL'!BH43*($E43=$F$1)</f>
        <v>0</v>
      </c>
      <c r="BI43" s="80">
        <f>'MOD Vectors ALL'!BI43*($E43=$F$1)</f>
        <v>0</v>
      </c>
      <c r="BJ43" s="80">
        <f>'MOD Vectors ALL'!BJ43*($E43=$F$1)</f>
        <v>0</v>
      </c>
      <c r="BK43" s="80">
        <f>'MOD Vectors ALL'!BK43*($E43=$F$1)</f>
        <v>0</v>
      </c>
      <c r="BL43" s="80">
        <f>'MOD Vectors ALL'!BL43*($E43=$F$1)</f>
        <v>0</v>
      </c>
      <c r="BM43" s="80">
        <f>'MOD Vectors ALL'!BM43*($E43=$F$1)</f>
        <v>0</v>
      </c>
      <c r="BN43" s="80">
        <f>'MOD Vectors ALL'!BN43*($E43=$F$1)</f>
        <v>0</v>
      </c>
      <c r="BO43" s="80">
        <f>'MOD Vectors ALL'!BO43*($E43=$F$1)</f>
        <v>0</v>
      </c>
      <c r="BP43" s="80">
        <f>'MOD Vectors ALL'!BP43*($E43=$F$1)</f>
        <v>0</v>
      </c>
      <c r="BQ43" s="80">
        <f>'MOD Vectors ALL'!BQ43*($E43=$F$1)</f>
        <v>0</v>
      </c>
      <c r="BR43" s="80">
        <f>'MOD Vectors ALL'!BR43*($E43=$F$1)</f>
        <v>0</v>
      </c>
      <c r="BS43" s="80">
        <f>'MOD Vectors ALL'!BS43*($E43=$F$1)</f>
        <v>0</v>
      </c>
      <c r="BT43" s="80">
        <f>'MOD Vectors ALL'!BT43*($E43=$F$1)</f>
        <v>0</v>
      </c>
      <c r="BU43" s="80">
        <f>'MOD Vectors ALL'!BU43*($E43=$F$1)</f>
        <v>0</v>
      </c>
      <c r="BV43" s="80">
        <f>'MOD Vectors ALL'!BV43*($E43=$F$1)</f>
        <v>0</v>
      </c>
      <c r="BW43" s="80">
        <f>'MOD Vectors ALL'!BW43*($E43=$F$1)</f>
        <v>0</v>
      </c>
      <c r="BX43" s="80">
        <f>'MOD Vectors ALL'!BX43*($E43=$F$1)</f>
        <v>0</v>
      </c>
      <c r="BY43" s="80">
        <f>'MOD Vectors ALL'!BY43*($E43=$F$1)</f>
        <v>0</v>
      </c>
      <c r="BZ43" s="80">
        <f>'MOD Vectors ALL'!BZ43*($E43=$F$1)</f>
        <v>0</v>
      </c>
      <c r="CA43" s="80">
        <f>'MOD Vectors ALL'!CA43*($E43=$F$1)</f>
        <v>0</v>
      </c>
      <c r="CB43" s="80">
        <f>'MOD Vectors ALL'!CB43*($E43=$F$1)</f>
        <v>0</v>
      </c>
      <c r="CC43" s="80">
        <f>'MOD Vectors ALL'!CC43*($E43=$F$1)</f>
        <v>0</v>
      </c>
      <c r="CD43" s="80">
        <f>'MOD Vectors ALL'!CD43*($E43=$F$1)</f>
        <v>0</v>
      </c>
      <c r="CE43" s="80">
        <f>'MOD Vectors ALL'!CE43*($E43=$F$1)</f>
        <v>0</v>
      </c>
      <c r="CF43" s="80">
        <f>'MOD Vectors ALL'!CF43*($E43=$F$1)</f>
        <v>0</v>
      </c>
      <c r="CG43" s="80">
        <f>'MOD Vectors ALL'!CG43*($E43=$F$1)</f>
        <v>0</v>
      </c>
      <c r="CH43" s="80">
        <f>'MOD Vectors ALL'!CH43*($E43=$F$1)</f>
        <v>0</v>
      </c>
      <c r="CI43" s="80">
        <f>'MOD Vectors ALL'!CI43*($E43=$F$1)</f>
        <v>0</v>
      </c>
      <c r="CJ43" s="80">
        <f>'MOD Vectors ALL'!CJ43*($E43=$F$1)</f>
        <v>0</v>
      </c>
      <c r="CK43" s="80">
        <f>'MOD Vectors ALL'!CK43*($E43=$F$1)</f>
        <v>0</v>
      </c>
      <c r="CL43" s="80">
        <f>'MOD Vectors ALL'!CL43*($E43=$F$1)</f>
        <v>0</v>
      </c>
      <c r="CM43" s="80">
        <f>'MOD Vectors ALL'!CM43*($E43=$F$1)</f>
        <v>0</v>
      </c>
      <c r="CN43" s="80">
        <f>'MOD Vectors ALL'!CN43*($E43=$F$1)</f>
        <v>0</v>
      </c>
      <c r="CO43" s="80">
        <f>'MOD Vectors ALL'!CO43*($E43=$F$1)</f>
        <v>0</v>
      </c>
      <c r="CP43" s="80">
        <f>'MOD Vectors ALL'!CP43*($E43=$F$1)</f>
        <v>0</v>
      </c>
      <c r="CQ43" s="80">
        <f>'MOD Vectors ALL'!CQ43*($E43=$F$1)</f>
        <v>0</v>
      </c>
      <c r="CR43" s="80">
        <f>'MOD Vectors ALL'!CR43*($E43=$F$1)</f>
        <v>0</v>
      </c>
      <c r="CS43" s="80">
        <f>'MOD Vectors ALL'!CS43*($E43=$F$1)</f>
        <v>0</v>
      </c>
      <c r="CT43" s="80">
        <f>'MOD Vectors ALL'!CT43*($E43=$F$1)</f>
        <v>0</v>
      </c>
      <c r="CU43" s="80">
        <f>'MOD Vectors ALL'!CU43*($E43=$F$1)</f>
        <v>0</v>
      </c>
      <c r="CV43" s="80">
        <f>'MOD Vectors ALL'!CV43*($E43=$F$1)</f>
        <v>0</v>
      </c>
      <c r="CW43" s="80">
        <f>'MOD Vectors ALL'!CW43*($E43=$F$1)</f>
        <v>0</v>
      </c>
      <c r="CX43" s="80">
        <f>'MOD Vectors ALL'!CX43*($E43=$F$1)</f>
        <v>0</v>
      </c>
      <c r="CY43" s="80">
        <f>'MOD Vectors ALL'!CY43*($E43=$F$1)</f>
        <v>0</v>
      </c>
      <c r="CZ43" s="80">
        <f>'MOD Vectors ALL'!CZ43*($E43=$F$1)</f>
        <v>0</v>
      </c>
      <c r="DA43" s="80">
        <f>'MOD Vectors ALL'!DA43*($E43=$F$1)</f>
        <v>0</v>
      </c>
      <c r="DB43" s="80">
        <f>'MOD Vectors ALL'!DB43*($E43=$F$1)</f>
        <v>0</v>
      </c>
      <c r="DC43" s="80">
        <f>'MOD Vectors ALL'!DC43*($E43=$F$1)</f>
        <v>0</v>
      </c>
      <c r="DD43" s="80">
        <f>'MOD Vectors ALL'!DD43*($E43=$F$1)</f>
        <v>0</v>
      </c>
      <c r="DE43" s="80">
        <f>'MOD Vectors ALL'!DE43*($E43=$F$1)</f>
        <v>0</v>
      </c>
      <c r="DF43" s="80">
        <f>'MOD Vectors ALL'!DF43*($E43=$F$1)</f>
        <v>0</v>
      </c>
      <c r="DG43" s="80">
        <f>'MOD Vectors ALL'!DG43*($E43=$F$1)</f>
        <v>0</v>
      </c>
      <c r="DH43" s="80">
        <f>'MOD Vectors ALL'!DH43*($E43=$F$1)</f>
        <v>0</v>
      </c>
      <c r="DI43" s="80">
        <f>'MOD Vectors ALL'!DI43*($E43=$F$1)</f>
        <v>0</v>
      </c>
      <c r="DJ43" s="80">
        <f>'MOD Vectors ALL'!DJ43*($E43=$F$1)</f>
        <v>0</v>
      </c>
      <c r="DK43" s="80">
        <f>'MOD Vectors ALL'!DK43*($E43=$F$1)</f>
        <v>0</v>
      </c>
      <c r="DL43" s="80">
        <f>'MOD Vectors ALL'!DL43*($E43=$F$1)</f>
        <v>0</v>
      </c>
      <c r="DM43" s="80">
        <f>'MOD Vectors ALL'!DM43*($E43=$F$1)</f>
        <v>0</v>
      </c>
      <c r="DN43" s="80">
        <f>'MOD Vectors ALL'!DN43*($E43=$F$1)</f>
        <v>0</v>
      </c>
      <c r="DO43" s="80">
        <f>'MOD Vectors ALL'!DO43*($E43=$F$1)</f>
        <v>0</v>
      </c>
      <c r="DP43" s="80">
        <f>'MOD Vectors ALL'!DP43*($E43=$F$1)</f>
        <v>0</v>
      </c>
      <c r="DQ43" s="80">
        <f>'MOD Vectors ALL'!DQ43*($E43=$F$1)</f>
        <v>0</v>
      </c>
    </row>
    <row r="44" spans="1:121" x14ac:dyDescent="0.2">
      <c r="A44">
        <v>399</v>
      </c>
      <c r="B44" t="s">
        <v>9</v>
      </c>
      <c r="C44" t="s">
        <v>369</v>
      </c>
      <c r="D44" t="s">
        <v>526</v>
      </c>
      <c r="E44" t="s">
        <v>523</v>
      </c>
      <c r="F44" t="s">
        <v>13</v>
      </c>
      <c r="G44">
        <v>0.213587</v>
      </c>
      <c r="H44">
        <v>0.11558599999999999</v>
      </c>
      <c r="I44" s="80">
        <f>'MOD Vectors ALL'!I44*($E44=$F$1)</f>
        <v>0</v>
      </c>
      <c r="J44" s="80">
        <f>'MOD Vectors ALL'!J44*($E44=$F$1)</f>
        <v>0</v>
      </c>
      <c r="K44" s="80">
        <f>'MOD Vectors ALL'!K44*($E44=$F$1)</f>
        <v>0</v>
      </c>
      <c r="L44" s="80">
        <f>'MOD Vectors ALL'!L44*($E44=$F$1)</f>
        <v>0</v>
      </c>
      <c r="M44" s="80">
        <f>'MOD Vectors ALL'!M44*($E44=$F$1)</f>
        <v>0</v>
      </c>
      <c r="N44" s="80">
        <f>'MOD Vectors ALL'!N44*($E44=$F$1)</f>
        <v>0</v>
      </c>
      <c r="O44" s="80">
        <f>'MOD Vectors ALL'!O44*($E44=$F$1)</f>
        <v>0</v>
      </c>
      <c r="P44" s="80">
        <f>'MOD Vectors ALL'!P44*($E44=$F$1)</f>
        <v>0</v>
      </c>
      <c r="Q44" s="80">
        <f>'MOD Vectors ALL'!Q44*($E44=$F$1)</f>
        <v>0</v>
      </c>
      <c r="R44" s="80">
        <f>'MOD Vectors ALL'!R44*($E44=$F$1)</f>
        <v>0</v>
      </c>
      <c r="S44" s="80">
        <f>'MOD Vectors ALL'!S44*($E44=$F$1)</f>
        <v>0</v>
      </c>
      <c r="T44" s="80">
        <f>'MOD Vectors ALL'!T44*($E44=$F$1)</f>
        <v>0</v>
      </c>
      <c r="U44" s="80">
        <f>'MOD Vectors ALL'!U44*($E44=$F$1)</f>
        <v>0</v>
      </c>
      <c r="V44" s="80">
        <f>'MOD Vectors ALL'!V44*($E44=$F$1)</f>
        <v>0</v>
      </c>
      <c r="W44" s="80">
        <f>'MOD Vectors ALL'!W44*($E44=$F$1)</f>
        <v>0</v>
      </c>
      <c r="X44" s="80">
        <f>'MOD Vectors ALL'!X44*($E44=$F$1)</f>
        <v>0</v>
      </c>
      <c r="Y44" s="80">
        <f>'MOD Vectors ALL'!Y44*($E44=$F$1)</f>
        <v>0</v>
      </c>
      <c r="Z44" s="80">
        <f>'MOD Vectors ALL'!Z44*($E44=$F$1)</f>
        <v>0</v>
      </c>
      <c r="AA44" s="80">
        <f>'MOD Vectors ALL'!AA44*($E44=$F$1)</f>
        <v>0</v>
      </c>
      <c r="AB44" s="80">
        <f>'MOD Vectors ALL'!AB44*($E44=$F$1)</f>
        <v>0</v>
      </c>
      <c r="AC44" s="80">
        <f>'MOD Vectors ALL'!AC44*($E44=$F$1)</f>
        <v>0</v>
      </c>
      <c r="AD44" s="80">
        <f>'MOD Vectors ALL'!AD44*($E44=$F$1)</f>
        <v>0</v>
      </c>
      <c r="AE44" s="80">
        <f>'MOD Vectors ALL'!AE44*($E44=$F$1)</f>
        <v>0</v>
      </c>
      <c r="AF44" s="80">
        <f>'MOD Vectors ALL'!AF44*($E44=$F$1)</f>
        <v>0</v>
      </c>
      <c r="AG44" s="80">
        <f>'MOD Vectors ALL'!AG44*($E44=$F$1)</f>
        <v>0</v>
      </c>
      <c r="AH44" s="80">
        <f>'MOD Vectors ALL'!AH44*($E44=$F$1)</f>
        <v>0</v>
      </c>
      <c r="AI44" s="80">
        <f>'MOD Vectors ALL'!AI44*($E44=$F$1)</f>
        <v>0</v>
      </c>
      <c r="AJ44" s="80">
        <f>'MOD Vectors ALL'!AJ44*($E44=$F$1)</f>
        <v>0</v>
      </c>
      <c r="AK44" s="80">
        <f>'MOD Vectors ALL'!AK44*($E44=$F$1)</f>
        <v>0</v>
      </c>
      <c r="AL44" s="80">
        <f>'MOD Vectors ALL'!AL44*($E44=$F$1)</f>
        <v>0</v>
      </c>
      <c r="AM44" s="80">
        <f>'MOD Vectors ALL'!AM44*($E44=$F$1)</f>
        <v>0</v>
      </c>
      <c r="AN44" s="80">
        <f>'MOD Vectors ALL'!AN44*($E44=$F$1)</f>
        <v>0</v>
      </c>
      <c r="AO44" s="80">
        <f>'MOD Vectors ALL'!AO44*($E44=$F$1)</f>
        <v>0</v>
      </c>
      <c r="AP44" s="80">
        <f>'MOD Vectors ALL'!AP44*($E44=$F$1)</f>
        <v>0</v>
      </c>
      <c r="AQ44" s="80">
        <f>'MOD Vectors ALL'!AQ44*($E44=$F$1)</f>
        <v>0</v>
      </c>
      <c r="AR44" s="80">
        <f>'MOD Vectors ALL'!AR44*($E44=$F$1)</f>
        <v>0</v>
      </c>
      <c r="AS44" s="80">
        <f>'MOD Vectors ALL'!AS44*($E44=$F$1)</f>
        <v>0</v>
      </c>
      <c r="AT44" s="80">
        <f>'MOD Vectors ALL'!AT44*($E44=$F$1)</f>
        <v>0</v>
      </c>
      <c r="AU44" s="80">
        <f>'MOD Vectors ALL'!AU44*($E44=$F$1)</f>
        <v>0</v>
      </c>
      <c r="AV44" s="80">
        <f>'MOD Vectors ALL'!AV44*($E44=$F$1)</f>
        <v>0</v>
      </c>
      <c r="AW44" s="80">
        <f>'MOD Vectors ALL'!AW44*($E44=$F$1)</f>
        <v>0</v>
      </c>
      <c r="AX44" s="80">
        <f>'MOD Vectors ALL'!AX44*($E44=$F$1)</f>
        <v>0</v>
      </c>
      <c r="AY44" s="80">
        <f>'MOD Vectors ALL'!AY44*($E44=$F$1)</f>
        <v>0</v>
      </c>
      <c r="AZ44" s="80">
        <f>'MOD Vectors ALL'!AZ44*($E44=$F$1)</f>
        <v>0</v>
      </c>
      <c r="BA44" s="80">
        <f>'MOD Vectors ALL'!BA44*($E44=$F$1)</f>
        <v>0</v>
      </c>
      <c r="BB44" s="80">
        <f>'MOD Vectors ALL'!BB44*($E44=$F$1)</f>
        <v>0</v>
      </c>
      <c r="BC44" s="80">
        <f>'MOD Vectors ALL'!BC44*($E44=$F$1)</f>
        <v>0</v>
      </c>
      <c r="BD44" s="80">
        <f>'MOD Vectors ALL'!BD44*($E44=$F$1)</f>
        <v>0</v>
      </c>
      <c r="BE44" s="80">
        <f>'MOD Vectors ALL'!BE44*($E44=$F$1)</f>
        <v>0</v>
      </c>
      <c r="BF44" s="80">
        <f>'MOD Vectors ALL'!BF44*($E44=$F$1)</f>
        <v>0</v>
      </c>
      <c r="BG44" s="80">
        <f>'MOD Vectors ALL'!BG44*($E44=$F$1)</f>
        <v>0</v>
      </c>
      <c r="BH44" s="80">
        <f>'MOD Vectors ALL'!BH44*($E44=$F$1)</f>
        <v>0</v>
      </c>
      <c r="BI44" s="80">
        <f>'MOD Vectors ALL'!BI44*($E44=$F$1)</f>
        <v>0</v>
      </c>
      <c r="BJ44" s="80">
        <f>'MOD Vectors ALL'!BJ44*($E44=$F$1)</f>
        <v>0</v>
      </c>
      <c r="BK44" s="80">
        <f>'MOD Vectors ALL'!BK44*($E44=$F$1)</f>
        <v>0</v>
      </c>
      <c r="BL44" s="80">
        <f>'MOD Vectors ALL'!BL44*($E44=$F$1)</f>
        <v>0</v>
      </c>
      <c r="BM44" s="80">
        <f>'MOD Vectors ALL'!BM44*($E44=$F$1)</f>
        <v>0</v>
      </c>
      <c r="BN44" s="80">
        <f>'MOD Vectors ALL'!BN44*($E44=$F$1)</f>
        <v>0</v>
      </c>
      <c r="BO44" s="80">
        <f>'MOD Vectors ALL'!BO44*($E44=$F$1)</f>
        <v>0</v>
      </c>
      <c r="BP44" s="80">
        <f>'MOD Vectors ALL'!BP44*($E44=$F$1)</f>
        <v>0</v>
      </c>
      <c r="BQ44" s="80">
        <f>'MOD Vectors ALL'!BQ44*($E44=$F$1)</f>
        <v>0</v>
      </c>
      <c r="BR44" s="80">
        <f>'MOD Vectors ALL'!BR44*($E44=$F$1)</f>
        <v>0</v>
      </c>
      <c r="BS44" s="80">
        <f>'MOD Vectors ALL'!BS44*($E44=$F$1)</f>
        <v>0</v>
      </c>
      <c r="BT44" s="80">
        <f>'MOD Vectors ALL'!BT44*($E44=$F$1)</f>
        <v>0</v>
      </c>
      <c r="BU44" s="80">
        <f>'MOD Vectors ALL'!BU44*($E44=$F$1)</f>
        <v>0</v>
      </c>
      <c r="BV44" s="80">
        <f>'MOD Vectors ALL'!BV44*($E44=$F$1)</f>
        <v>0</v>
      </c>
      <c r="BW44" s="80">
        <f>'MOD Vectors ALL'!BW44*($E44=$F$1)</f>
        <v>0</v>
      </c>
      <c r="BX44" s="80">
        <f>'MOD Vectors ALL'!BX44*($E44=$F$1)</f>
        <v>0</v>
      </c>
      <c r="BY44" s="80">
        <f>'MOD Vectors ALL'!BY44*($E44=$F$1)</f>
        <v>0</v>
      </c>
      <c r="BZ44" s="80">
        <f>'MOD Vectors ALL'!BZ44*($E44=$F$1)</f>
        <v>0</v>
      </c>
      <c r="CA44" s="80">
        <f>'MOD Vectors ALL'!CA44*($E44=$F$1)</f>
        <v>0</v>
      </c>
      <c r="CB44" s="80">
        <f>'MOD Vectors ALL'!CB44*($E44=$F$1)</f>
        <v>0</v>
      </c>
      <c r="CC44" s="80">
        <f>'MOD Vectors ALL'!CC44*($E44=$F$1)</f>
        <v>0</v>
      </c>
      <c r="CD44" s="80">
        <f>'MOD Vectors ALL'!CD44*($E44=$F$1)</f>
        <v>0</v>
      </c>
      <c r="CE44" s="80">
        <f>'MOD Vectors ALL'!CE44*($E44=$F$1)</f>
        <v>0</v>
      </c>
      <c r="CF44" s="80">
        <f>'MOD Vectors ALL'!CF44*($E44=$F$1)</f>
        <v>0</v>
      </c>
      <c r="CG44" s="80">
        <f>'MOD Vectors ALL'!CG44*($E44=$F$1)</f>
        <v>0</v>
      </c>
      <c r="CH44" s="80">
        <f>'MOD Vectors ALL'!CH44*($E44=$F$1)</f>
        <v>0</v>
      </c>
      <c r="CI44" s="80">
        <f>'MOD Vectors ALL'!CI44*($E44=$F$1)</f>
        <v>0</v>
      </c>
      <c r="CJ44" s="80">
        <f>'MOD Vectors ALL'!CJ44*($E44=$F$1)</f>
        <v>0</v>
      </c>
      <c r="CK44" s="80">
        <f>'MOD Vectors ALL'!CK44*($E44=$F$1)</f>
        <v>0</v>
      </c>
      <c r="CL44" s="80">
        <f>'MOD Vectors ALL'!CL44*($E44=$F$1)</f>
        <v>0</v>
      </c>
      <c r="CM44" s="80">
        <f>'MOD Vectors ALL'!CM44*($E44=$F$1)</f>
        <v>0</v>
      </c>
      <c r="CN44" s="80">
        <f>'MOD Vectors ALL'!CN44*($E44=$F$1)</f>
        <v>0</v>
      </c>
      <c r="CO44" s="80">
        <f>'MOD Vectors ALL'!CO44*($E44=$F$1)</f>
        <v>0</v>
      </c>
      <c r="CP44" s="80">
        <f>'MOD Vectors ALL'!CP44*($E44=$F$1)</f>
        <v>0</v>
      </c>
      <c r="CQ44" s="80">
        <f>'MOD Vectors ALL'!CQ44*($E44=$F$1)</f>
        <v>0</v>
      </c>
      <c r="CR44" s="80">
        <f>'MOD Vectors ALL'!CR44*($E44=$F$1)</f>
        <v>0</v>
      </c>
      <c r="CS44" s="80">
        <f>'MOD Vectors ALL'!CS44*($E44=$F$1)</f>
        <v>0</v>
      </c>
      <c r="CT44" s="80">
        <f>'MOD Vectors ALL'!CT44*($E44=$F$1)</f>
        <v>0</v>
      </c>
      <c r="CU44" s="80">
        <f>'MOD Vectors ALL'!CU44*($E44=$F$1)</f>
        <v>0</v>
      </c>
      <c r="CV44" s="80">
        <f>'MOD Vectors ALL'!CV44*($E44=$F$1)</f>
        <v>0</v>
      </c>
      <c r="CW44" s="80">
        <f>'MOD Vectors ALL'!CW44*($E44=$F$1)</f>
        <v>0</v>
      </c>
      <c r="CX44" s="80">
        <f>'MOD Vectors ALL'!CX44*($E44=$F$1)</f>
        <v>0</v>
      </c>
      <c r="CY44" s="80">
        <f>'MOD Vectors ALL'!CY44*($E44=$F$1)</f>
        <v>0</v>
      </c>
      <c r="CZ44" s="80">
        <f>'MOD Vectors ALL'!CZ44*($E44=$F$1)</f>
        <v>0</v>
      </c>
      <c r="DA44" s="80">
        <f>'MOD Vectors ALL'!DA44*($E44=$F$1)</f>
        <v>0</v>
      </c>
      <c r="DB44" s="80">
        <f>'MOD Vectors ALL'!DB44*($E44=$F$1)</f>
        <v>0</v>
      </c>
      <c r="DC44" s="80">
        <f>'MOD Vectors ALL'!DC44*($E44=$F$1)</f>
        <v>0</v>
      </c>
      <c r="DD44" s="80">
        <f>'MOD Vectors ALL'!DD44*($E44=$F$1)</f>
        <v>0</v>
      </c>
      <c r="DE44" s="80">
        <f>'MOD Vectors ALL'!DE44*($E44=$F$1)</f>
        <v>0</v>
      </c>
      <c r="DF44" s="80">
        <f>'MOD Vectors ALL'!DF44*($E44=$F$1)</f>
        <v>0</v>
      </c>
      <c r="DG44" s="80">
        <f>'MOD Vectors ALL'!DG44*($E44=$F$1)</f>
        <v>0</v>
      </c>
      <c r="DH44" s="80">
        <f>'MOD Vectors ALL'!DH44*($E44=$F$1)</f>
        <v>0</v>
      </c>
      <c r="DI44" s="80">
        <f>'MOD Vectors ALL'!DI44*($E44=$F$1)</f>
        <v>0</v>
      </c>
      <c r="DJ44" s="80">
        <f>'MOD Vectors ALL'!DJ44*($E44=$F$1)</f>
        <v>0</v>
      </c>
      <c r="DK44" s="80">
        <f>'MOD Vectors ALL'!DK44*($E44=$F$1)</f>
        <v>0</v>
      </c>
      <c r="DL44" s="80">
        <f>'MOD Vectors ALL'!DL44*($E44=$F$1)</f>
        <v>0</v>
      </c>
      <c r="DM44" s="80">
        <f>'MOD Vectors ALL'!DM44*($E44=$F$1)</f>
        <v>0</v>
      </c>
      <c r="DN44" s="80">
        <f>'MOD Vectors ALL'!DN44*($E44=$F$1)</f>
        <v>0</v>
      </c>
      <c r="DO44" s="80">
        <f>'MOD Vectors ALL'!DO44*($E44=$F$1)</f>
        <v>0</v>
      </c>
      <c r="DP44" s="80">
        <f>'MOD Vectors ALL'!DP44*($E44=$F$1)</f>
        <v>0</v>
      </c>
      <c r="DQ44" s="80">
        <f>'MOD Vectors ALL'!DQ44*($E44=$F$1)</f>
        <v>0</v>
      </c>
    </row>
    <row r="45" spans="1:121" x14ac:dyDescent="0.2">
      <c r="A45">
        <v>402</v>
      </c>
      <c r="B45" t="s">
        <v>9</v>
      </c>
      <c r="C45" t="s">
        <v>369</v>
      </c>
      <c r="D45" t="s">
        <v>526</v>
      </c>
      <c r="E45" t="s">
        <v>523</v>
      </c>
      <c r="F45" t="s">
        <v>14</v>
      </c>
      <c r="G45">
        <v>0.20330300000000001</v>
      </c>
      <c r="H45">
        <v>0.18387600000000001</v>
      </c>
      <c r="I45" s="80">
        <f>'MOD Vectors ALL'!I45*($E45=$F$1)</f>
        <v>0</v>
      </c>
      <c r="J45" s="80">
        <f>'MOD Vectors ALL'!J45*($E45=$F$1)</f>
        <v>0</v>
      </c>
      <c r="K45" s="80">
        <f>'MOD Vectors ALL'!K45*($E45=$F$1)</f>
        <v>0</v>
      </c>
      <c r="L45" s="80">
        <f>'MOD Vectors ALL'!L45*($E45=$F$1)</f>
        <v>0</v>
      </c>
      <c r="M45" s="80">
        <f>'MOD Vectors ALL'!M45*($E45=$F$1)</f>
        <v>0</v>
      </c>
      <c r="N45" s="80">
        <f>'MOD Vectors ALL'!N45*($E45=$F$1)</f>
        <v>0</v>
      </c>
      <c r="O45" s="80">
        <f>'MOD Vectors ALL'!O45*($E45=$F$1)</f>
        <v>0</v>
      </c>
      <c r="P45" s="80">
        <f>'MOD Vectors ALL'!P45*($E45=$F$1)</f>
        <v>0</v>
      </c>
      <c r="Q45" s="80">
        <f>'MOD Vectors ALL'!Q45*($E45=$F$1)</f>
        <v>0</v>
      </c>
      <c r="R45" s="80">
        <f>'MOD Vectors ALL'!R45*($E45=$F$1)</f>
        <v>0</v>
      </c>
      <c r="S45" s="80">
        <f>'MOD Vectors ALL'!S45*($E45=$F$1)</f>
        <v>0</v>
      </c>
      <c r="T45" s="80">
        <f>'MOD Vectors ALL'!T45*($E45=$F$1)</f>
        <v>0</v>
      </c>
      <c r="U45" s="80">
        <f>'MOD Vectors ALL'!U45*($E45=$F$1)</f>
        <v>0</v>
      </c>
      <c r="V45" s="80">
        <f>'MOD Vectors ALL'!V45*($E45=$F$1)</f>
        <v>0</v>
      </c>
      <c r="W45" s="80">
        <f>'MOD Vectors ALL'!W45*($E45=$F$1)</f>
        <v>0</v>
      </c>
      <c r="X45" s="80">
        <f>'MOD Vectors ALL'!X45*($E45=$F$1)</f>
        <v>0</v>
      </c>
      <c r="Y45" s="80">
        <f>'MOD Vectors ALL'!Y45*($E45=$F$1)</f>
        <v>0</v>
      </c>
      <c r="Z45" s="80">
        <f>'MOD Vectors ALL'!Z45*($E45=$F$1)</f>
        <v>0</v>
      </c>
      <c r="AA45" s="80">
        <f>'MOD Vectors ALL'!AA45*($E45=$F$1)</f>
        <v>0</v>
      </c>
      <c r="AB45" s="80">
        <f>'MOD Vectors ALL'!AB45*($E45=$F$1)</f>
        <v>0</v>
      </c>
      <c r="AC45" s="80">
        <f>'MOD Vectors ALL'!AC45*($E45=$F$1)</f>
        <v>0</v>
      </c>
      <c r="AD45" s="80">
        <f>'MOD Vectors ALL'!AD45*($E45=$F$1)</f>
        <v>0</v>
      </c>
      <c r="AE45" s="80">
        <f>'MOD Vectors ALL'!AE45*($E45=$F$1)</f>
        <v>0</v>
      </c>
      <c r="AF45" s="80">
        <f>'MOD Vectors ALL'!AF45*($E45=$F$1)</f>
        <v>0</v>
      </c>
      <c r="AG45" s="80">
        <f>'MOD Vectors ALL'!AG45*($E45=$F$1)</f>
        <v>0</v>
      </c>
      <c r="AH45" s="80">
        <f>'MOD Vectors ALL'!AH45*($E45=$F$1)</f>
        <v>0</v>
      </c>
      <c r="AI45" s="80">
        <f>'MOD Vectors ALL'!AI45*($E45=$F$1)</f>
        <v>0</v>
      </c>
      <c r="AJ45" s="80">
        <f>'MOD Vectors ALL'!AJ45*($E45=$F$1)</f>
        <v>0</v>
      </c>
      <c r="AK45" s="80">
        <f>'MOD Vectors ALL'!AK45*($E45=$F$1)</f>
        <v>0</v>
      </c>
      <c r="AL45" s="80">
        <f>'MOD Vectors ALL'!AL45*($E45=$F$1)</f>
        <v>0</v>
      </c>
      <c r="AM45" s="80">
        <f>'MOD Vectors ALL'!AM45*($E45=$F$1)</f>
        <v>0</v>
      </c>
      <c r="AN45" s="80">
        <f>'MOD Vectors ALL'!AN45*($E45=$F$1)</f>
        <v>0</v>
      </c>
      <c r="AO45" s="80">
        <f>'MOD Vectors ALL'!AO45*($E45=$F$1)</f>
        <v>0</v>
      </c>
      <c r="AP45" s="80">
        <f>'MOD Vectors ALL'!AP45*($E45=$F$1)</f>
        <v>0</v>
      </c>
      <c r="AQ45" s="80">
        <f>'MOD Vectors ALL'!AQ45*($E45=$F$1)</f>
        <v>0</v>
      </c>
      <c r="AR45" s="80">
        <f>'MOD Vectors ALL'!AR45*($E45=$F$1)</f>
        <v>0</v>
      </c>
      <c r="AS45" s="80">
        <f>'MOD Vectors ALL'!AS45*($E45=$F$1)</f>
        <v>0</v>
      </c>
      <c r="AT45" s="80">
        <f>'MOD Vectors ALL'!AT45*($E45=$F$1)</f>
        <v>0</v>
      </c>
      <c r="AU45" s="80">
        <f>'MOD Vectors ALL'!AU45*($E45=$F$1)</f>
        <v>0</v>
      </c>
      <c r="AV45" s="80">
        <f>'MOD Vectors ALL'!AV45*($E45=$F$1)</f>
        <v>0</v>
      </c>
      <c r="AW45" s="80">
        <f>'MOD Vectors ALL'!AW45*($E45=$F$1)</f>
        <v>0</v>
      </c>
      <c r="AX45" s="80">
        <f>'MOD Vectors ALL'!AX45*($E45=$F$1)</f>
        <v>0</v>
      </c>
      <c r="AY45" s="80">
        <f>'MOD Vectors ALL'!AY45*($E45=$F$1)</f>
        <v>0</v>
      </c>
      <c r="AZ45" s="80">
        <f>'MOD Vectors ALL'!AZ45*($E45=$F$1)</f>
        <v>0</v>
      </c>
      <c r="BA45" s="80">
        <f>'MOD Vectors ALL'!BA45*($E45=$F$1)</f>
        <v>0</v>
      </c>
      <c r="BB45" s="80">
        <f>'MOD Vectors ALL'!BB45*($E45=$F$1)</f>
        <v>0</v>
      </c>
      <c r="BC45" s="80">
        <f>'MOD Vectors ALL'!BC45*($E45=$F$1)</f>
        <v>0</v>
      </c>
      <c r="BD45" s="80">
        <f>'MOD Vectors ALL'!BD45*($E45=$F$1)</f>
        <v>0</v>
      </c>
      <c r="BE45" s="80">
        <f>'MOD Vectors ALL'!BE45*($E45=$F$1)</f>
        <v>0</v>
      </c>
      <c r="BF45" s="80">
        <f>'MOD Vectors ALL'!BF45*($E45=$F$1)</f>
        <v>0</v>
      </c>
      <c r="BG45" s="80">
        <f>'MOD Vectors ALL'!BG45*($E45=$F$1)</f>
        <v>0</v>
      </c>
      <c r="BH45" s="80">
        <f>'MOD Vectors ALL'!BH45*($E45=$F$1)</f>
        <v>0</v>
      </c>
      <c r="BI45" s="80">
        <f>'MOD Vectors ALL'!BI45*($E45=$F$1)</f>
        <v>0</v>
      </c>
      <c r="BJ45" s="80">
        <f>'MOD Vectors ALL'!BJ45*($E45=$F$1)</f>
        <v>0</v>
      </c>
      <c r="BK45" s="80">
        <f>'MOD Vectors ALL'!BK45*($E45=$F$1)</f>
        <v>0</v>
      </c>
      <c r="BL45" s="80">
        <f>'MOD Vectors ALL'!BL45*($E45=$F$1)</f>
        <v>0</v>
      </c>
      <c r="BM45" s="80">
        <f>'MOD Vectors ALL'!BM45*($E45=$F$1)</f>
        <v>0</v>
      </c>
      <c r="BN45" s="80">
        <f>'MOD Vectors ALL'!BN45*($E45=$F$1)</f>
        <v>0</v>
      </c>
      <c r="BO45" s="80">
        <f>'MOD Vectors ALL'!BO45*($E45=$F$1)</f>
        <v>0</v>
      </c>
      <c r="BP45" s="80">
        <f>'MOD Vectors ALL'!BP45*($E45=$F$1)</f>
        <v>0</v>
      </c>
      <c r="BQ45" s="80">
        <f>'MOD Vectors ALL'!BQ45*($E45=$F$1)</f>
        <v>0</v>
      </c>
      <c r="BR45" s="80">
        <f>'MOD Vectors ALL'!BR45*($E45=$F$1)</f>
        <v>0</v>
      </c>
      <c r="BS45" s="80">
        <f>'MOD Vectors ALL'!BS45*($E45=$F$1)</f>
        <v>0</v>
      </c>
      <c r="BT45" s="80">
        <f>'MOD Vectors ALL'!BT45*($E45=$F$1)</f>
        <v>0</v>
      </c>
      <c r="BU45" s="80">
        <f>'MOD Vectors ALL'!BU45*($E45=$F$1)</f>
        <v>0</v>
      </c>
      <c r="BV45" s="80">
        <f>'MOD Vectors ALL'!BV45*($E45=$F$1)</f>
        <v>0</v>
      </c>
      <c r="BW45" s="80">
        <f>'MOD Vectors ALL'!BW45*($E45=$F$1)</f>
        <v>0</v>
      </c>
      <c r="BX45" s="80">
        <f>'MOD Vectors ALL'!BX45*($E45=$F$1)</f>
        <v>0</v>
      </c>
      <c r="BY45" s="80">
        <f>'MOD Vectors ALL'!BY45*($E45=$F$1)</f>
        <v>0</v>
      </c>
      <c r="BZ45" s="80">
        <f>'MOD Vectors ALL'!BZ45*($E45=$F$1)</f>
        <v>0</v>
      </c>
      <c r="CA45" s="80">
        <f>'MOD Vectors ALL'!CA45*($E45=$F$1)</f>
        <v>0</v>
      </c>
      <c r="CB45" s="80">
        <f>'MOD Vectors ALL'!CB45*($E45=$F$1)</f>
        <v>0</v>
      </c>
      <c r="CC45" s="80">
        <f>'MOD Vectors ALL'!CC45*($E45=$F$1)</f>
        <v>0</v>
      </c>
      <c r="CD45" s="80">
        <f>'MOD Vectors ALL'!CD45*($E45=$F$1)</f>
        <v>0</v>
      </c>
      <c r="CE45" s="80">
        <f>'MOD Vectors ALL'!CE45*($E45=$F$1)</f>
        <v>0</v>
      </c>
      <c r="CF45" s="80">
        <f>'MOD Vectors ALL'!CF45*($E45=$F$1)</f>
        <v>0</v>
      </c>
      <c r="CG45" s="80">
        <f>'MOD Vectors ALL'!CG45*($E45=$F$1)</f>
        <v>0</v>
      </c>
      <c r="CH45" s="80">
        <f>'MOD Vectors ALL'!CH45*($E45=$F$1)</f>
        <v>0</v>
      </c>
      <c r="CI45" s="80">
        <f>'MOD Vectors ALL'!CI45*($E45=$F$1)</f>
        <v>0</v>
      </c>
      <c r="CJ45" s="80">
        <f>'MOD Vectors ALL'!CJ45*($E45=$F$1)</f>
        <v>0</v>
      </c>
      <c r="CK45" s="80">
        <f>'MOD Vectors ALL'!CK45*($E45=$F$1)</f>
        <v>0</v>
      </c>
      <c r="CL45" s="80">
        <f>'MOD Vectors ALL'!CL45*($E45=$F$1)</f>
        <v>0</v>
      </c>
      <c r="CM45" s="80">
        <f>'MOD Vectors ALL'!CM45*($E45=$F$1)</f>
        <v>0</v>
      </c>
      <c r="CN45" s="80">
        <f>'MOD Vectors ALL'!CN45*($E45=$F$1)</f>
        <v>0</v>
      </c>
      <c r="CO45" s="80">
        <f>'MOD Vectors ALL'!CO45*($E45=$F$1)</f>
        <v>0</v>
      </c>
      <c r="CP45" s="80">
        <f>'MOD Vectors ALL'!CP45*($E45=$F$1)</f>
        <v>0</v>
      </c>
      <c r="CQ45" s="80">
        <f>'MOD Vectors ALL'!CQ45*($E45=$F$1)</f>
        <v>0</v>
      </c>
      <c r="CR45" s="80">
        <f>'MOD Vectors ALL'!CR45*($E45=$F$1)</f>
        <v>0</v>
      </c>
      <c r="CS45" s="80">
        <f>'MOD Vectors ALL'!CS45*($E45=$F$1)</f>
        <v>0</v>
      </c>
      <c r="CT45" s="80">
        <f>'MOD Vectors ALL'!CT45*($E45=$F$1)</f>
        <v>0</v>
      </c>
      <c r="CU45" s="80">
        <f>'MOD Vectors ALL'!CU45*($E45=$F$1)</f>
        <v>0</v>
      </c>
      <c r="CV45" s="80">
        <f>'MOD Vectors ALL'!CV45*($E45=$F$1)</f>
        <v>0</v>
      </c>
      <c r="CW45" s="80">
        <f>'MOD Vectors ALL'!CW45*($E45=$F$1)</f>
        <v>0</v>
      </c>
      <c r="CX45" s="80">
        <f>'MOD Vectors ALL'!CX45*($E45=$F$1)</f>
        <v>0</v>
      </c>
      <c r="CY45" s="80">
        <f>'MOD Vectors ALL'!CY45*($E45=$F$1)</f>
        <v>0</v>
      </c>
      <c r="CZ45" s="80">
        <f>'MOD Vectors ALL'!CZ45*($E45=$F$1)</f>
        <v>0</v>
      </c>
      <c r="DA45" s="80">
        <f>'MOD Vectors ALL'!DA45*($E45=$F$1)</f>
        <v>0</v>
      </c>
      <c r="DB45" s="80">
        <f>'MOD Vectors ALL'!DB45*($E45=$F$1)</f>
        <v>0</v>
      </c>
      <c r="DC45" s="80">
        <f>'MOD Vectors ALL'!DC45*($E45=$F$1)</f>
        <v>0</v>
      </c>
      <c r="DD45" s="80">
        <f>'MOD Vectors ALL'!DD45*($E45=$F$1)</f>
        <v>0</v>
      </c>
      <c r="DE45" s="80">
        <f>'MOD Vectors ALL'!DE45*($E45=$F$1)</f>
        <v>0</v>
      </c>
      <c r="DF45" s="80">
        <f>'MOD Vectors ALL'!DF45*($E45=$F$1)</f>
        <v>0</v>
      </c>
      <c r="DG45" s="80">
        <f>'MOD Vectors ALL'!DG45*($E45=$F$1)</f>
        <v>0</v>
      </c>
      <c r="DH45" s="80">
        <f>'MOD Vectors ALL'!DH45*($E45=$F$1)</f>
        <v>0</v>
      </c>
      <c r="DI45" s="80">
        <f>'MOD Vectors ALL'!DI45*($E45=$F$1)</f>
        <v>0</v>
      </c>
      <c r="DJ45" s="80">
        <f>'MOD Vectors ALL'!DJ45*($E45=$F$1)</f>
        <v>0</v>
      </c>
      <c r="DK45" s="80">
        <f>'MOD Vectors ALL'!DK45*($E45=$F$1)</f>
        <v>0</v>
      </c>
      <c r="DL45" s="80">
        <f>'MOD Vectors ALL'!DL45*($E45=$F$1)</f>
        <v>0</v>
      </c>
      <c r="DM45" s="80">
        <f>'MOD Vectors ALL'!DM45*($E45=$F$1)</f>
        <v>0</v>
      </c>
      <c r="DN45" s="80">
        <f>'MOD Vectors ALL'!DN45*($E45=$F$1)</f>
        <v>0</v>
      </c>
      <c r="DO45" s="80">
        <f>'MOD Vectors ALL'!DO45*($E45=$F$1)</f>
        <v>0</v>
      </c>
      <c r="DP45" s="80">
        <f>'MOD Vectors ALL'!DP45*($E45=$F$1)</f>
        <v>0</v>
      </c>
      <c r="DQ45" s="80">
        <f>'MOD Vectors ALL'!DQ45*($E45=$F$1)</f>
        <v>0</v>
      </c>
    </row>
    <row r="46" spans="1:121" x14ac:dyDescent="0.2">
      <c r="A46">
        <v>403</v>
      </c>
      <c r="B46" t="s">
        <v>9</v>
      </c>
      <c r="C46" t="s">
        <v>369</v>
      </c>
      <c r="D46" t="s">
        <v>526</v>
      </c>
      <c r="E46" t="s">
        <v>523</v>
      </c>
      <c r="F46" t="s">
        <v>33</v>
      </c>
      <c r="G46">
        <v>0.203261</v>
      </c>
      <c r="H46">
        <v>0.24636</v>
      </c>
      <c r="I46" s="80">
        <f>'MOD Vectors ALL'!I46*($E46=$F$1)</f>
        <v>0</v>
      </c>
      <c r="J46" s="80">
        <f>'MOD Vectors ALL'!J46*($E46=$F$1)</f>
        <v>0</v>
      </c>
      <c r="K46" s="80">
        <f>'MOD Vectors ALL'!K46*($E46=$F$1)</f>
        <v>0</v>
      </c>
      <c r="L46" s="80">
        <f>'MOD Vectors ALL'!L46*($E46=$F$1)</f>
        <v>0</v>
      </c>
      <c r="M46" s="80">
        <f>'MOD Vectors ALL'!M46*($E46=$F$1)</f>
        <v>0</v>
      </c>
      <c r="N46" s="80">
        <f>'MOD Vectors ALL'!N46*($E46=$F$1)</f>
        <v>0</v>
      </c>
      <c r="O46" s="80">
        <f>'MOD Vectors ALL'!O46*($E46=$F$1)</f>
        <v>0</v>
      </c>
      <c r="P46" s="80">
        <f>'MOD Vectors ALL'!P46*($E46=$F$1)</f>
        <v>0</v>
      </c>
      <c r="Q46" s="80">
        <f>'MOD Vectors ALL'!Q46*($E46=$F$1)</f>
        <v>0</v>
      </c>
      <c r="R46" s="80">
        <f>'MOD Vectors ALL'!R46*($E46=$F$1)</f>
        <v>0</v>
      </c>
      <c r="S46" s="80">
        <f>'MOD Vectors ALL'!S46*($E46=$F$1)</f>
        <v>0</v>
      </c>
      <c r="T46" s="80">
        <f>'MOD Vectors ALL'!T46*($E46=$F$1)</f>
        <v>0</v>
      </c>
      <c r="U46" s="80">
        <f>'MOD Vectors ALL'!U46*($E46=$F$1)</f>
        <v>0</v>
      </c>
      <c r="V46" s="80">
        <f>'MOD Vectors ALL'!V46*($E46=$F$1)</f>
        <v>0</v>
      </c>
      <c r="W46" s="80">
        <f>'MOD Vectors ALL'!W46*($E46=$F$1)</f>
        <v>0</v>
      </c>
      <c r="X46" s="80">
        <f>'MOD Vectors ALL'!X46*($E46=$F$1)</f>
        <v>0</v>
      </c>
      <c r="Y46" s="80">
        <f>'MOD Vectors ALL'!Y46*($E46=$F$1)</f>
        <v>0</v>
      </c>
      <c r="Z46" s="80">
        <f>'MOD Vectors ALL'!Z46*($E46=$F$1)</f>
        <v>0</v>
      </c>
      <c r="AA46" s="80">
        <f>'MOD Vectors ALL'!AA46*($E46=$F$1)</f>
        <v>0</v>
      </c>
      <c r="AB46" s="80">
        <f>'MOD Vectors ALL'!AB46*($E46=$F$1)</f>
        <v>0</v>
      </c>
      <c r="AC46" s="80">
        <f>'MOD Vectors ALL'!AC46*($E46=$F$1)</f>
        <v>0</v>
      </c>
      <c r="AD46" s="80">
        <f>'MOD Vectors ALL'!AD46*($E46=$F$1)</f>
        <v>0</v>
      </c>
      <c r="AE46" s="80">
        <f>'MOD Vectors ALL'!AE46*($E46=$F$1)</f>
        <v>0</v>
      </c>
      <c r="AF46" s="80">
        <f>'MOD Vectors ALL'!AF46*($E46=$F$1)</f>
        <v>0</v>
      </c>
      <c r="AG46" s="80">
        <f>'MOD Vectors ALL'!AG46*($E46=$F$1)</f>
        <v>0</v>
      </c>
      <c r="AH46" s="80">
        <f>'MOD Vectors ALL'!AH46*($E46=$F$1)</f>
        <v>0</v>
      </c>
      <c r="AI46" s="80">
        <f>'MOD Vectors ALL'!AI46*($E46=$F$1)</f>
        <v>0</v>
      </c>
      <c r="AJ46" s="80">
        <f>'MOD Vectors ALL'!AJ46*($E46=$F$1)</f>
        <v>0</v>
      </c>
      <c r="AK46" s="80">
        <f>'MOD Vectors ALL'!AK46*($E46=$F$1)</f>
        <v>0</v>
      </c>
      <c r="AL46" s="80">
        <f>'MOD Vectors ALL'!AL46*($E46=$F$1)</f>
        <v>0</v>
      </c>
      <c r="AM46" s="80">
        <f>'MOD Vectors ALL'!AM46*($E46=$F$1)</f>
        <v>0</v>
      </c>
      <c r="AN46" s="80">
        <f>'MOD Vectors ALL'!AN46*($E46=$F$1)</f>
        <v>0</v>
      </c>
      <c r="AO46" s="80">
        <f>'MOD Vectors ALL'!AO46*($E46=$F$1)</f>
        <v>0</v>
      </c>
      <c r="AP46" s="80">
        <f>'MOD Vectors ALL'!AP46*($E46=$F$1)</f>
        <v>0</v>
      </c>
      <c r="AQ46" s="80">
        <f>'MOD Vectors ALL'!AQ46*($E46=$F$1)</f>
        <v>0</v>
      </c>
      <c r="AR46" s="80">
        <f>'MOD Vectors ALL'!AR46*($E46=$F$1)</f>
        <v>0</v>
      </c>
      <c r="AS46" s="80">
        <f>'MOD Vectors ALL'!AS46*($E46=$F$1)</f>
        <v>0</v>
      </c>
      <c r="AT46" s="80">
        <f>'MOD Vectors ALL'!AT46*($E46=$F$1)</f>
        <v>0</v>
      </c>
      <c r="AU46" s="80">
        <f>'MOD Vectors ALL'!AU46*($E46=$F$1)</f>
        <v>0</v>
      </c>
      <c r="AV46" s="80">
        <f>'MOD Vectors ALL'!AV46*($E46=$F$1)</f>
        <v>0</v>
      </c>
      <c r="AW46" s="80">
        <f>'MOD Vectors ALL'!AW46*($E46=$F$1)</f>
        <v>0</v>
      </c>
      <c r="AX46" s="80">
        <f>'MOD Vectors ALL'!AX46*($E46=$F$1)</f>
        <v>0</v>
      </c>
      <c r="AY46" s="80">
        <f>'MOD Vectors ALL'!AY46*($E46=$F$1)</f>
        <v>0</v>
      </c>
      <c r="AZ46" s="80">
        <f>'MOD Vectors ALL'!AZ46*($E46=$F$1)</f>
        <v>0</v>
      </c>
      <c r="BA46" s="80">
        <f>'MOD Vectors ALL'!BA46*($E46=$F$1)</f>
        <v>0</v>
      </c>
      <c r="BB46" s="80">
        <f>'MOD Vectors ALL'!BB46*($E46=$F$1)</f>
        <v>0</v>
      </c>
      <c r="BC46" s="80">
        <f>'MOD Vectors ALL'!BC46*($E46=$F$1)</f>
        <v>0</v>
      </c>
      <c r="BD46" s="80">
        <f>'MOD Vectors ALL'!BD46*($E46=$F$1)</f>
        <v>0</v>
      </c>
      <c r="BE46" s="80">
        <f>'MOD Vectors ALL'!BE46*($E46=$F$1)</f>
        <v>0</v>
      </c>
      <c r="BF46" s="80">
        <f>'MOD Vectors ALL'!BF46*($E46=$F$1)</f>
        <v>0</v>
      </c>
      <c r="BG46" s="80">
        <f>'MOD Vectors ALL'!BG46*($E46=$F$1)</f>
        <v>0</v>
      </c>
      <c r="BH46" s="80">
        <f>'MOD Vectors ALL'!BH46*($E46=$F$1)</f>
        <v>0</v>
      </c>
      <c r="BI46" s="80">
        <f>'MOD Vectors ALL'!BI46*($E46=$F$1)</f>
        <v>0</v>
      </c>
      <c r="BJ46" s="80">
        <f>'MOD Vectors ALL'!BJ46*($E46=$F$1)</f>
        <v>0</v>
      </c>
      <c r="BK46" s="80">
        <f>'MOD Vectors ALL'!BK46*($E46=$F$1)</f>
        <v>0</v>
      </c>
      <c r="BL46" s="80">
        <f>'MOD Vectors ALL'!BL46*($E46=$F$1)</f>
        <v>0</v>
      </c>
      <c r="BM46" s="80">
        <f>'MOD Vectors ALL'!BM46*($E46=$F$1)</f>
        <v>0</v>
      </c>
      <c r="BN46" s="80">
        <f>'MOD Vectors ALL'!BN46*($E46=$F$1)</f>
        <v>0</v>
      </c>
      <c r="BO46" s="80">
        <f>'MOD Vectors ALL'!BO46*($E46=$F$1)</f>
        <v>0</v>
      </c>
      <c r="BP46" s="80">
        <f>'MOD Vectors ALL'!BP46*($E46=$F$1)</f>
        <v>0</v>
      </c>
      <c r="BQ46" s="80">
        <f>'MOD Vectors ALL'!BQ46*($E46=$F$1)</f>
        <v>0</v>
      </c>
      <c r="BR46" s="80">
        <f>'MOD Vectors ALL'!BR46*($E46=$F$1)</f>
        <v>0</v>
      </c>
      <c r="BS46" s="80">
        <f>'MOD Vectors ALL'!BS46*($E46=$F$1)</f>
        <v>0</v>
      </c>
      <c r="BT46" s="80">
        <f>'MOD Vectors ALL'!BT46*($E46=$F$1)</f>
        <v>0</v>
      </c>
      <c r="BU46" s="80">
        <f>'MOD Vectors ALL'!BU46*($E46=$F$1)</f>
        <v>0</v>
      </c>
      <c r="BV46" s="80">
        <f>'MOD Vectors ALL'!BV46*($E46=$F$1)</f>
        <v>0</v>
      </c>
      <c r="BW46" s="80">
        <f>'MOD Vectors ALL'!BW46*($E46=$F$1)</f>
        <v>0</v>
      </c>
      <c r="BX46" s="80">
        <f>'MOD Vectors ALL'!BX46*($E46=$F$1)</f>
        <v>0</v>
      </c>
      <c r="BY46" s="80">
        <f>'MOD Vectors ALL'!BY46*($E46=$F$1)</f>
        <v>0</v>
      </c>
      <c r="BZ46" s="80">
        <f>'MOD Vectors ALL'!BZ46*($E46=$F$1)</f>
        <v>0</v>
      </c>
      <c r="CA46" s="80">
        <f>'MOD Vectors ALL'!CA46*($E46=$F$1)</f>
        <v>0</v>
      </c>
      <c r="CB46" s="80">
        <f>'MOD Vectors ALL'!CB46*($E46=$F$1)</f>
        <v>0</v>
      </c>
      <c r="CC46" s="80">
        <f>'MOD Vectors ALL'!CC46*($E46=$F$1)</f>
        <v>0</v>
      </c>
      <c r="CD46" s="80">
        <f>'MOD Vectors ALL'!CD46*($E46=$F$1)</f>
        <v>0</v>
      </c>
      <c r="CE46" s="80">
        <f>'MOD Vectors ALL'!CE46*($E46=$F$1)</f>
        <v>0</v>
      </c>
      <c r="CF46" s="80">
        <f>'MOD Vectors ALL'!CF46*($E46=$F$1)</f>
        <v>0</v>
      </c>
      <c r="CG46" s="80">
        <f>'MOD Vectors ALL'!CG46*($E46=$F$1)</f>
        <v>0</v>
      </c>
      <c r="CH46" s="80">
        <f>'MOD Vectors ALL'!CH46*($E46=$F$1)</f>
        <v>0</v>
      </c>
      <c r="CI46" s="80">
        <f>'MOD Vectors ALL'!CI46*($E46=$F$1)</f>
        <v>0</v>
      </c>
      <c r="CJ46" s="80">
        <f>'MOD Vectors ALL'!CJ46*($E46=$F$1)</f>
        <v>0</v>
      </c>
      <c r="CK46" s="80">
        <f>'MOD Vectors ALL'!CK46*($E46=$F$1)</f>
        <v>0</v>
      </c>
      <c r="CL46" s="80">
        <f>'MOD Vectors ALL'!CL46*($E46=$F$1)</f>
        <v>0</v>
      </c>
      <c r="CM46" s="80">
        <f>'MOD Vectors ALL'!CM46*($E46=$F$1)</f>
        <v>0</v>
      </c>
      <c r="CN46" s="80">
        <f>'MOD Vectors ALL'!CN46*($E46=$F$1)</f>
        <v>0</v>
      </c>
      <c r="CO46" s="80">
        <f>'MOD Vectors ALL'!CO46*($E46=$F$1)</f>
        <v>0</v>
      </c>
      <c r="CP46" s="80">
        <f>'MOD Vectors ALL'!CP46*($E46=$F$1)</f>
        <v>0</v>
      </c>
      <c r="CQ46" s="80">
        <f>'MOD Vectors ALL'!CQ46*($E46=$F$1)</f>
        <v>0</v>
      </c>
      <c r="CR46" s="80">
        <f>'MOD Vectors ALL'!CR46*($E46=$F$1)</f>
        <v>0</v>
      </c>
      <c r="CS46" s="80">
        <f>'MOD Vectors ALL'!CS46*($E46=$F$1)</f>
        <v>0</v>
      </c>
      <c r="CT46" s="80">
        <f>'MOD Vectors ALL'!CT46*($E46=$F$1)</f>
        <v>0</v>
      </c>
      <c r="CU46" s="80">
        <f>'MOD Vectors ALL'!CU46*($E46=$F$1)</f>
        <v>0</v>
      </c>
      <c r="CV46" s="80">
        <f>'MOD Vectors ALL'!CV46*($E46=$F$1)</f>
        <v>0</v>
      </c>
      <c r="CW46" s="80">
        <f>'MOD Vectors ALL'!CW46*($E46=$F$1)</f>
        <v>0</v>
      </c>
      <c r="CX46" s="80">
        <f>'MOD Vectors ALL'!CX46*($E46=$F$1)</f>
        <v>0</v>
      </c>
      <c r="CY46" s="80">
        <f>'MOD Vectors ALL'!CY46*($E46=$F$1)</f>
        <v>0</v>
      </c>
      <c r="CZ46" s="80">
        <f>'MOD Vectors ALL'!CZ46*($E46=$F$1)</f>
        <v>0</v>
      </c>
      <c r="DA46" s="80">
        <f>'MOD Vectors ALL'!DA46*($E46=$F$1)</f>
        <v>0</v>
      </c>
      <c r="DB46" s="80">
        <f>'MOD Vectors ALL'!DB46*($E46=$F$1)</f>
        <v>0</v>
      </c>
      <c r="DC46" s="80">
        <f>'MOD Vectors ALL'!DC46*($E46=$F$1)</f>
        <v>0</v>
      </c>
      <c r="DD46" s="80">
        <f>'MOD Vectors ALL'!DD46*($E46=$F$1)</f>
        <v>0</v>
      </c>
      <c r="DE46" s="80">
        <f>'MOD Vectors ALL'!DE46*($E46=$F$1)</f>
        <v>0</v>
      </c>
      <c r="DF46" s="80">
        <f>'MOD Vectors ALL'!DF46*($E46=$F$1)</f>
        <v>0</v>
      </c>
      <c r="DG46" s="80">
        <f>'MOD Vectors ALL'!DG46*($E46=$F$1)</f>
        <v>0</v>
      </c>
      <c r="DH46" s="80">
        <f>'MOD Vectors ALL'!DH46*($E46=$F$1)</f>
        <v>0</v>
      </c>
      <c r="DI46" s="80">
        <f>'MOD Vectors ALL'!DI46*($E46=$F$1)</f>
        <v>0</v>
      </c>
      <c r="DJ46" s="80">
        <f>'MOD Vectors ALL'!DJ46*($E46=$F$1)</f>
        <v>0</v>
      </c>
      <c r="DK46" s="80">
        <f>'MOD Vectors ALL'!DK46*($E46=$F$1)</f>
        <v>0</v>
      </c>
      <c r="DL46" s="80">
        <f>'MOD Vectors ALL'!DL46*($E46=$F$1)</f>
        <v>0</v>
      </c>
      <c r="DM46" s="80">
        <f>'MOD Vectors ALL'!DM46*($E46=$F$1)</f>
        <v>0</v>
      </c>
      <c r="DN46" s="80">
        <f>'MOD Vectors ALL'!DN46*($E46=$F$1)</f>
        <v>0</v>
      </c>
      <c r="DO46" s="80">
        <f>'MOD Vectors ALL'!DO46*($E46=$F$1)</f>
        <v>0</v>
      </c>
      <c r="DP46" s="80">
        <f>'MOD Vectors ALL'!DP46*($E46=$F$1)</f>
        <v>0</v>
      </c>
      <c r="DQ46" s="80">
        <f>'MOD Vectors ALL'!DQ46*($E46=$F$1)</f>
        <v>0</v>
      </c>
    </row>
    <row r="47" spans="1:121" x14ac:dyDescent="0.2">
      <c r="A47">
        <v>404</v>
      </c>
      <c r="B47" t="s">
        <v>9</v>
      </c>
      <c r="C47" t="s">
        <v>369</v>
      </c>
      <c r="D47" t="s">
        <v>526</v>
      </c>
      <c r="E47" t="s">
        <v>523</v>
      </c>
      <c r="F47" t="s">
        <v>34</v>
      </c>
      <c r="G47">
        <v>0.21453700000000001</v>
      </c>
      <c r="H47">
        <v>0.34176099999999998</v>
      </c>
      <c r="I47" s="80">
        <f>'MOD Vectors ALL'!I47*($E47=$F$1)</f>
        <v>0</v>
      </c>
      <c r="J47" s="80">
        <f>'MOD Vectors ALL'!J47*($E47=$F$1)</f>
        <v>0</v>
      </c>
      <c r="K47" s="80">
        <f>'MOD Vectors ALL'!K47*($E47=$F$1)</f>
        <v>0</v>
      </c>
      <c r="L47" s="80">
        <f>'MOD Vectors ALL'!L47*($E47=$F$1)</f>
        <v>0</v>
      </c>
      <c r="M47" s="80">
        <f>'MOD Vectors ALL'!M47*($E47=$F$1)</f>
        <v>0</v>
      </c>
      <c r="N47" s="80">
        <f>'MOD Vectors ALL'!N47*($E47=$F$1)</f>
        <v>0</v>
      </c>
      <c r="O47" s="80">
        <f>'MOD Vectors ALL'!O47*($E47=$F$1)</f>
        <v>0</v>
      </c>
      <c r="P47" s="80">
        <f>'MOD Vectors ALL'!P47*($E47=$F$1)</f>
        <v>0</v>
      </c>
      <c r="Q47" s="80">
        <f>'MOD Vectors ALL'!Q47*($E47=$F$1)</f>
        <v>0</v>
      </c>
      <c r="R47" s="80">
        <f>'MOD Vectors ALL'!R47*($E47=$F$1)</f>
        <v>0</v>
      </c>
      <c r="S47" s="80">
        <f>'MOD Vectors ALL'!S47*($E47=$F$1)</f>
        <v>0</v>
      </c>
      <c r="T47" s="80">
        <f>'MOD Vectors ALL'!T47*($E47=$F$1)</f>
        <v>0</v>
      </c>
      <c r="U47" s="80">
        <f>'MOD Vectors ALL'!U47*($E47=$F$1)</f>
        <v>0</v>
      </c>
      <c r="V47" s="80">
        <f>'MOD Vectors ALL'!V47*($E47=$F$1)</f>
        <v>0</v>
      </c>
      <c r="W47" s="80">
        <f>'MOD Vectors ALL'!W47*($E47=$F$1)</f>
        <v>0</v>
      </c>
      <c r="X47" s="80">
        <f>'MOD Vectors ALL'!X47*($E47=$F$1)</f>
        <v>0</v>
      </c>
      <c r="Y47" s="80">
        <f>'MOD Vectors ALL'!Y47*($E47=$F$1)</f>
        <v>0</v>
      </c>
      <c r="Z47" s="80">
        <f>'MOD Vectors ALL'!Z47*($E47=$F$1)</f>
        <v>0</v>
      </c>
      <c r="AA47" s="80">
        <f>'MOD Vectors ALL'!AA47*($E47=$F$1)</f>
        <v>0</v>
      </c>
      <c r="AB47" s="80">
        <f>'MOD Vectors ALL'!AB47*($E47=$F$1)</f>
        <v>0</v>
      </c>
      <c r="AC47" s="80">
        <f>'MOD Vectors ALL'!AC47*($E47=$F$1)</f>
        <v>0</v>
      </c>
      <c r="AD47" s="80">
        <f>'MOD Vectors ALL'!AD47*($E47=$F$1)</f>
        <v>0</v>
      </c>
      <c r="AE47" s="80">
        <f>'MOD Vectors ALL'!AE47*($E47=$F$1)</f>
        <v>0</v>
      </c>
      <c r="AF47" s="80">
        <f>'MOD Vectors ALL'!AF47*($E47=$F$1)</f>
        <v>0</v>
      </c>
      <c r="AG47" s="80">
        <f>'MOD Vectors ALL'!AG47*($E47=$F$1)</f>
        <v>0</v>
      </c>
      <c r="AH47" s="80">
        <f>'MOD Vectors ALL'!AH47*($E47=$F$1)</f>
        <v>0</v>
      </c>
      <c r="AI47" s="80">
        <f>'MOD Vectors ALL'!AI47*($E47=$F$1)</f>
        <v>0</v>
      </c>
      <c r="AJ47" s="80">
        <f>'MOD Vectors ALL'!AJ47*($E47=$F$1)</f>
        <v>0</v>
      </c>
      <c r="AK47" s="80">
        <f>'MOD Vectors ALL'!AK47*($E47=$F$1)</f>
        <v>0</v>
      </c>
      <c r="AL47" s="80">
        <f>'MOD Vectors ALL'!AL47*($E47=$F$1)</f>
        <v>0</v>
      </c>
      <c r="AM47" s="80">
        <f>'MOD Vectors ALL'!AM47*($E47=$F$1)</f>
        <v>0</v>
      </c>
      <c r="AN47" s="80">
        <f>'MOD Vectors ALL'!AN47*($E47=$F$1)</f>
        <v>0</v>
      </c>
      <c r="AO47" s="80">
        <f>'MOD Vectors ALL'!AO47*($E47=$F$1)</f>
        <v>0</v>
      </c>
      <c r="AP47" s="80">
        <f>'MOD Vectors ALL'!AP47*($E47=$F$1)</f>
        <v>0</v>
      </c>
      <c r="AQ47" s="80">
        <f>'MOD Vectors ALL'!AQ47*($E47=$F$1)</f>
        <v>0</v>
      </c>
      <c r="AR47" s="80">
        <f>'MOD Vectors ALL'!AR47*($E47=$F$1)</f>
        <v>0</v>
      </c>
      <c r="AS47" s="80">
        <f>'MOD Vectors ALL'!AS47*($E47=$F$1)</f>
        <v>0</v>
      </c>
      <c r="AT47" s="80">
        <f>'MOD Vectors ALL'!AT47*($E47=$F$1)</f>
        <v>0</v>
      </c>
      <c r="AU47" s="80">
        <f>'MOD Vectors ALL'!AU47*($E47=$F$1)</f>
        <v>0</v>
      </c>
      <c r="AV47" s="80">
        <f>'MOD Vectors ALL'!AV47*($E47=$F$1)</f>
        <v>0</v>
      </c>
      <c r="AW47" s="80">
        <f>'MOD Vectors ALL'!AW47*($E47=$F$1)</f>
        <v>0</v>
      </c>
      <c r="AX47" s="80">
        <f>'MOD Vectors ALL'!AX47*($E47=$F$1)</f>
        <v>0</v>
      </c>
      <c r="AY47" s="80">
        <f>'MOD Vectors ALL'!AY47*($E47=$F$1)</f>
        <v>0</v>
      </c>
      <c r="AZ47" s="80">
        <f>'MOD Vectors ALL'!AZ47*($E47=$F$1)</f>
        <v>0</v>
      </c>
      <c r="BA47" s="80">
        <f>'MOD Vectors ALL'!BA47*($E47=$F$1)</f>
        <v>0</v>
      </c>
      <c r="BB47" s="80">
        <f>'MOD Vectors ALL'!BB47*($E47=$F$1)</f>
        <v>0</v>
      </c>
      <c r="BC47" s="80">
        <f>'MOD Vectors ALL'!BC47*($E47=$F$1)</f>
        <v>0</v>
      </c>
      <c r="BD47" s="80">
        <f>'MOD Vectors ALL'!BD47*($E47=$F$1)</f>
        <v>0</v>
      </c>
      <c r="BE47" s="80">
        <f>'MOD Vectors ALL'!BE47*($E47=$F$1)</f>
        <v>0</v>
      </c>
      <c r="BF47" s="80">
        <f>'MOD Vectors ALL'!BF47*($E47=$F$1)</f>
        <v>0</v>
      </c>
      <c r="BG47" s="80">
        <f>'MOD Vectors ALL'!BG47*($E47=$F$1)</f>
        <v>0</v>
      </c>
      <c r="BH47" s="80">
        <f>'MOD Vectors ALL'!BH47*($E47=$F$1)</f>
        <v>0</v>
      </c>
      <c r="BI47" s="80">
        <f>'MOD Vectors ALL'!BI47*($E47=$F$1)</f>
        <v>0</v>
      </c>
      <c r="BJ47" s="80">
        <f>'MOD Vectors ALL'!BJ47*($E47=$F$1)</f>
        <v>0</v>
      </c>
      <c r="BK47" s="80">
        <f>'MOD Vectors ALL'!BK47*($E47=$F$1)</f>
        <v>0</v>
      </c>
      <c r="BL47" s="80">
        <f>'MOD Vectors ALL'!BL47*($E47=$F$1)</f>
        <v>0</v>
      </c>
      <c r="BM47" s="80">
        <f>'MOD Vectors ALL'!BM47*($E47=$F$1)</f>
        <v>0</v>
      </c>
      <c r="BN47" s="80">
        <f>'MOD Vectors ALL'!BN47*($E47=$F$1)</f>
        <v>0</v>
      </c>
      <c r="BO47" s="80">
        <f>'MOD Vectors ALL'!BO47*($E47=$F$1)</f>
        <v>0</v>
      </c>
      <c r="BP47" s="80">
        <f>'MOD Vectors ALL'!BP47*($E47=$F$1)</f>
        <v>0</v>
      </c>
      <c r="BQ47" s="80">
        <f>'MOD Vectors ALL'!BQ47*($E47=$F$1)</f>
        <v>0</v>
      </c>
      <c r="BR47" s="80">
        <f>'MOD Vectors ALL'!BR47*($E47=$F$1)</f>
        <v>0</v>
      </c>
      <c r="BS47" s="80">
        <f>'MOD Vectors ALL'!BS47*($E47=$F$1)</f>
        <v>0</v>
      </c>
      <c r="BT47" s="80">
        <f>'MOD Vectors ALL'!BT47*($E47=$F$1)</f>
        <v>0</v>
      </c>
      <c r="BU47" s="80">
        <f>'MOD Vectors ALL'!BU47*($E47=$F$1)</f>
        <v>0</v>
      </c>
      <c r="BV47" s="80">
        <f>'MOD Vectors ALL'!BV47*($E47=$F$1)</f>
        <v>0</v>
      </c>
      <c r="BW47" s="80">
        <f>'MOD Vectors ALL'!BW47*($E47=$F$1)</f>
        <v>0</v>
      </c>
      <c r="BX47" s="80">
        <f>'MOD Vectors ALL'!BX47*($E47=$F$1)</f>
        <v>0</v>
      </c>
      <c r="BY47" s="80">
        <f>'MOD Vectors ALL'!BY47*($E47=$F$1)</f>
        <v>0</v>
      </c>
      <c r="BZ47" s="80">
        <f>'MOD Vectors ALL'!BZ47*($E47=$F$1)</f>
        <v>0</v>
      </c>
      <c r="CA47" s="80">
        <f>'MOD Vectors ALL'!CA47*($E47=$F$1)</f>
        <v>0</v>
      </c>
      <c r="CB47" s="80">
        <f>'MOD Vectors ALL'!CB47*($E47=$F$1)</f>
        <v>0</v>
      </c>
      <c r="CC47" s="80">
        <f>'MOD Vectors ALL'!CC47*($E47=$F$1)</f>
        <v>0</v>
      </c>
      <c r="CD47" s="80">
        <f>'MOD Vectors ALL'!CD47*($E47=$F$1)</f>
        <v>0</v>
      </c>
      <c r="CE47" s="80">
        <f>'MOD Vectors ALL'!CE47*($E47=$F$1)</f>
        <v>0</v>
      </c>
      <c r="CF47" s="80">
        <f>'MOD Vectors ALL'!CF47*($E47=$F$1)</f>
        <v>0</v>
      </c>
      <c r="CG47" s="80">
        <f>'MOD Vectors ALL'!CG47*($E47=$F$1)</f>
        <v>0</v>
      </c>
      <c r="CH47" s="80">
        <f>'MOD Vectors ALL'!CH47*($E47=$F$1)</f>
        <v>0</v>
      </c>
      <c r="CI47" s="80">
        <f>'MOD Vectors ALL'!CI47*($E47=$F$1)</f>
        <v>0</v>
      </c>
      <c r="CJ47" s="80">
        <f>'MOD Vectors ALL'!CJ47*($E47=$F$1)</f>
        <v>0</v>
      </c>
      <c r="CK47" s="80">
        <f>'MOD Vectors ALL'!CK47*($E47=$F$1)</f>
        <v>0</v>
      </c>
      <c r="CL47" s="80">
        <f>'MOD Vectors ALL'!CL47*($E47=$F$1)</f>
        <v>0</v>
      </c>
      <c r="CM47" s="80">
        <f>'MOD Vectors ALL'!CM47*($E47=$F$1)</f>
        <v>0</v>
      </c>
      <c r="CN47" s="80">
        <f>'MOD Vectors ALL'!CN47*($E47=$F$1)</f>
        <v>0</v>
      </c>
      <c r="CO47" s="80">
        <f>'MOD Vectors ALL'!CO47*($E47=$F$1)</f>
        <v>0</v>
      </c>
      <c r="CP47" s="80">
        <f>'MOD Vectors ALL'!CP47*($E47=$F$1)</f>
        <v>0</v>
      </c>
      <c r="CQ47" s="80">
        <f>'MOD Vectors ALL'!CQ47*($E47=$F$1)</f>
        <v>0</v>
      </c>
      <c r="CR47" s="80">
        <f>'MOD Vectors ALL'!CR47*($E47=$F$1)</f>
        <v>0</v>
      </c>
      <c r="CS47" s="80">
        <f>'MOD Vectors ALL'!CS47*($E47=$F$1)</f>
        <v>0</v>
      </c>
      <c r="CT47" s="80">
        <f>'MOD Vectors ALL'!CT47*($E47=$F$1)</f>
        <v>0</v>
      </c>
      <c r="CU47" s="80">
        <f>'MOD Vectors ALL'!CU47*($E47=$F$1)</f>
        <v>0</v>
      </c>
      <c r="CV47" s="80">
        <f>'MOD Vectors ALL'!CV47*($E47=$F$1)</f>
        <v>0</v>
      </c>
      <c r="CW47" s="80">
        <f>'MOD Vectors ALL'!CW47*($E47=$F$1)</f>
        <v>0</v>
      </c>
      <c r="CX47" s="80">
        <f>'MOD Vectors ALL'!CX47*($E47=$F$1)</f>
        <v>0</v>
      </c>
      <c r="CY47" s="80">
        <f>'MOD Vectors ALL'!CY47*($E47=$F$1)</f>
        <v>0</v>
      </c>
      <c r="CZ47" s="80">
        <f>'MOD Vectors ALL'!CZ47*($E47=$F$1)</f>
        <v>0</v>
      </c>
      <c r="DA47" s="80">
        <f>'MOD Vectors ALL'!DA47*($E47=$F$1)</f>
        <v>0</v>
      </c>
      <c r="DB47" s="80">
        <f>'MOD Vectors ALL'!DB47*($E47=$F$1)</f>
        <v>0</v>
      </c>
      <c r="DC47" s="80">
        <f>'MOD Vectors ALL'!DC47*($E47=$F$1)</f>
        <v>0</v>
      </c>
      <c r="DD47" s="80">
        <f>'MOD Vectors ALL'!DD47*($E47=$F$1)</f>
        <v>0</v>
      </c>
      <c r="DE47" s="80">
        <f>'MOD Vectors ALL'!DE47*($E47=$F$1)</f>
        <v>0</v>
      </c>
      <c r="DF47" s="80">
        <f>'MOD Vectors ALL'!DF47*($E47=$F$1)</f>
        <v>0</v>
      </c>
      <c r="DG47" s="80">
        <f>'MOD Vectors ALL'!DG47*($E47=$F$1)</f>
        <v>0</v>
      </c>
      <c r="DH47" s="80">
        <f>'MOD Vectors ALL'!DH47*($E47=$F$1)</f>
        <v>0</v>
      </c>
      <c r="DI47" s="80">
        <f>'MOD Vectors ALL'!DI47*($E47=$F$1)</f>
        <v>0</v>
      </c>
      <c r="DJ47" s="80">
        <f>'MOD Vectors ALL'!DJ47*($E47=$F$1)</f>
        <v>0</v>
      </c>
      <c r="DK47" s="80">
        <f>'MOD Vectors ALL'!DK47*($E47=$F$1)</f>
        <v>0</v>
      </c>
      <c r="DL47" s="80">
        <f>'MOD Vectors ALL'!DL47*($E47=$F$1)</f>
        <v>0</v>
      </c>
      <c r="DM47" s="80">
        <f>'MOD Vectors ALL'!DM47*($E47=$F$1)</f>
        <v>0</v>
      </c>
      <c r="DN47" s="80">
        <f>'MOD Vectors ALL'!DN47*($E47=$F$1)</f>
        <v>0</v>
      </c>
      <c r="DO47" s="80">
        <f>'MOD Vectors ALL'!DO47*($E47=$F$1)</f>
        <v>0</v>
      </c>
      <c r="DP47" s="80">
        <f>'MOD Vectors ALL'!DP47*($E47=$F$1)</f>
        <v>0</v>
      </c>
      <c r="DQ47" s="80">
        <f>'MOD Vectors ALL'!DQ47*($E47=$F$1)</f>
        <v>0</v>
      </c>
    </row>
    <row r="48" spans="1:121" x14ac:dyDescent="0.2">
      <c r="A48">
        <v>405</v>
      </c>
      <c r="B48" t="s">
        <v>9</v>
      </c>
      <c r="C48" t="s">
        <v>369</v>
      </c>
      <c r="D48" t="s">
        <v>526</v>
      </c>
      <c r="E48" t="s">
        <v>523</v>
      </c>
      <c r="F48" t="s">
        <v>7</v>
      </c>
      <c r="G48">
        <v>0.22616</v>
      </c>
      <c r="H48">
        <v>0.40585599999999999</v>
      </c>
      <c r="I48" s="80">
        <f>'MOD Vectors ALL'!I48*($E48=$F$1)</f>
        <v>0</v>
      </c>
      <c r="J48" s="80">
        <f>'MOD Vectors ALL'!J48*($E48=$F$1)</f>
        <v>0</v>
      </c>
      <c r="K48" s="80">
        <f>'MOD Vectors ALL'!K48*($E48=$F$1)</f>
        <v>0</v>
      </c>
      <c r="L48" s="80">
        <f>'MOD Vectors ALL'!L48*($E48=$F$1)</f>
        <v>0</v>
      </c>
      <c r="M48" s="80">
        <f>'MOD Vectors ALL'!M48*($E48=$F$1)</f>
        <v>0</v>
      </c>
      <c r="N48" s="80">
        <f>'MOD Vectors ALL'!N48*($E48=$F$1)</f>
        <v>0</v>
      </c>
      <c r="O48" s="80">
        <f>'MOD Vectors ALL'!O48*($E48=$F$1)</f>
        <v>0</v>
      </c>
      <c r="P48" s="80">
        <f>'MOD Vectors ALL'!P48*($E48=$F$1)</f>
        <v>0</v>
      </c>
      <c r="Q48" s="80">
        <f>'MOD Vectors ALL'!Q48*($E48=$F$1)</f>
        <v>0</v>
      </c>
      <c r="R48" s="80">
        <f>'MOD Vectors ALL'!R48*($E48=$F$1)</f>
        <v>0</v>
      </c>
      <c r="S48" s="80">
        <f>'MOD Vectors ALL'!S48*($E48=$F$1)</f>
        <v>0</v>
      </c>
      <c r="T48" s="80">
        <f>'MOD Vectors ALL'!T48*($E48=$F$1)</f>
        <v>0</v>
      </c>
      <c r="U48" s="80">
        <f>'MOD Vectors ALL'!U48*($E48=$F$1)</f>
        <v>0</v>
      </c>
      <c r="V48" s="80">
        <f>'MOD Vectors ALL'!V48*($E48=$F$1)</f>
        <v>0</v>
      </c>
      <c r="W48" s="80">
        <f>'MOD Vectors ALL'!W48*($E48=$F$1)</f>
        <v>0</v>
      </c>
      <c r="X48" s="80">
        <f>'MOD Vectors ALL'!X48*($E48=$F$1)</f>
        <v>0</v>
      </c>
      <c r="Y48" s="80">
        <f>'MOD Vectors ALL'!Y48*($E48=$F$1)</f>
        <v>0</v>
      </c>
      <c r="Z48" s="80">
        <f>'MOD Vectors ALL'!Z48*($E48=$F$1)</f>
        <v>0</v>
      </c>
      <c r="AA48" s="80">
        <f>'MOD Vectors ALL'!AA48*($E48=$F$1)</f>
        <v>0</v>
      </c>
      <c r="AB48" s="80">
        <f>'MOD Vectors ALL'!AB48*($E48=$F$1)</f>
        <v>0</v>
      </c>
      <c r="AC48" s="80">
        <f>'MOD Vectors ALL'!AC48*($E48=$F$1)</f>
        <v>0</v>
      </c>
      <c r="AD48" s="80">
        <f>'MOD Vectors ALL'!AD48*($E48=$F$1)</f>
        <v>0</v>
      </c>
      <c r="AE48" s="80">
        <f>'MOD Vectors ALL'!AE48*($E48=$F$1)</f>
        <v>0</v>
      </c>
      <c r="AF48" s="80">
        <f>'MOD Vectors ALL'!AF48*($E48=$F$1)</f>
        <v>0</v>
      </c>
      <c r="AG48" s="80">
        <f>'MOD Vectors ALL'!AG48*($E48=$F$1)</f>
        <v>0</v>
      </c>
      <c r="AH48" s="80">
        <f>'MOD Vectors ALL'!AH48*($E48=$F$1)</f>
        <v>0</v>
      </c>
      <c r="AI48" s="80">
        <f>'MOD Vectors ALL'!AI48*($E48=$F$1)</f>
        <v>0</v>
      </c>
      <c r="AJ48" s="80">
        <f>'MOD Vectors ALL'!AJ48*($E48=$F$1)</f>
        <v>0</v>
      </c>
      <c r="AK48" s="80">
        <f>'MOD Vectors ALL'!AK48*($E48=$F$1)</f>
        <v>0</v>
      </c>
      <c r="AL48" s="80">
        <f>'MOD Vectors ALL'!AL48*($E48=$F$1)</f>
        <v>0</v>
      </c>
      <c r="AM48" s="80">
        <f>'MOD Vectors ALL'!AM48*($E48=$F$1)</f>
        <v>0</v>
      </c>
      <c r="AN48" s="80">
        <f>'MOD Vectors ALL'!AN48*($E48=$F$1)</f>
        <v>0</v>
      </c>
      <c r="AO48" s="80">
        <f>'MOD Vectors ALL'!AO48*($E48=$F$1)</f>
        <v>0</v>
      </c>
      <c r="AP48" s="80">
        <f>'MOD Vectors ALL'!AP48*($E48=$F$1)</f>
        <v>0</v>
      </c>
      <c r="AQ48" s="80">
        <f>'MOD Vectors ALL'!AQ48*($E48=$F$1)</f>
        <v>0</v>
      </c>
      <c r="AR48" s="80">
        <f>'MOD Vectors ALL'!AR48*($E48=$F$1)</f>
        <v>0</v>
      </c>
      <c r="AS48" s="80">
        <f>'MOD Vectors ALL'!AS48*($E48=$F$1)</f>
        <v>0</v>
      </c>
      <c r="AT48" s="80">
        <f>'MOD Vectors ALL'!AT48*($E48=$F$1)</f>
        <v>0</v>
      </c>
      <c r="AU48" s="80">
        <f>'MOD Vectors ALL'!AU48*($E48=$F$1)</f>
        <v>0</v>
      </c>
      <c r="AV48" s="80">
        <f>'MOD Vectors ALL'!AV48*($E48=$F$1)</f>
        <v>0</v>
      </c>
      <c r="AW48" s="80">
        <f>'MOD Vectors ALL'!AW48*($E48=$F$1)</f>
        <v>0</v>
      </c>
      <c r="AX48" s="80">
        <f>'MOD Vectors ALL'!AX48*($E48=$F$1)</f>
        <v>0</v>
      </c>
      <c r="AY48" s="80">
        <f>'MOD Vectors ALL'!AY48*($E48=$F$1)</f>
        <v>0</v>
      </c>
      <c r="AZ48" s="80">
        <f>'MOD Vectors ALL'!AZ48*($E48=$F$1)</f>
        <v>0</v>
      </c>
      <c r="BA48" s="80">
        <f>'MOD Vectors ALL'!BA48*($E48=$F$1)</f>
        <v>0</v>
      </c>
      <c r="BB48" s="80">
        <f>'MOD Vectors ALL'!BB48*($E48=$F$1)</f>
        <v>0</v>
      </c>
      <c r="BC48" s="80">
        <f>'MOD Vectors ALL'!BC48*($E48=$F$1)</f>
        <v>0</v>
      </c>
      <c r="BD48" s="80">
        <f>'MOD Vectors ALL'!BD48*($E48=$F$1)</f>
        <v>0</v>
      </c>
      <c r="BE48" s="80">
        <f>'MOD Vectors ALL'!BE48*($E48=$F$1)</f>
        <v>0</v>
      </c>
      <c r="BF48" s="80">
        <f>'MOD Vectors ALL'!BF48*($E48=$F$1)</f>
        <v>0</v>
      </c>
      <c r="BG48" s="80">
        <f>'MOD Vectors ALL'!BG48*($E48=$F$1)</f>
        <v>0</v>
      </c>
      <c r="BH48" s="80">
        <f>'MOD Vectors ALL'!BH48*($E48=$F$1)</f>
        <v>0</v>
      </c>
      <c r="BI48" s="80">
        <f>'MOD Vectors ALL'!BI48*($E48=$F$1)</f>
        <v>0</v>
      </c>
      <c r="BJ48" s="80">
        <f>'MOD Vectors ALL'!BJ48*($E48=$F$1)</f>
        <v>0</v>
      </c>
      <c r="BK48" s="80">
        <f>'MOD Vectors ALL'!BK48*($E48=$F$1)</f>
        <v>0</v>
      </c>
      <c r="BL48" s="80">
        <f>'MOD Vectors ALL'!BL48*($E48=$F$1)</f>
        <v>0</v>
      </c>
      <c r="BM48" s="80">
        <f>'MOD Vectors ALL'!BM48*($E48=$F$1)</f>
        <v>0</v>
      </c>
      <c r="BN48" s="80">
        <f>'MOD Vectors ALL'!BN48*($E48=$F$1)</f>
        <v>0</v>
      </c>
      <c r="BO48" s="80">
        <f>'MOD Vectors ALL'!BO48*($E48=$F$1)</f>
        <v>0</v>
      </c>
      <c r="BP48" s="80">
        <f>'MOD Vectors ALL'!BP48*($E48=$F$1)</f>
        <v>0</v>
      </c>
      <c r="BQ48" s="80">
        <f>'MOD Vectors ALL'!BQ48*($E48=$F$1)</f>
        <v>0</v>
      </c>
      <c r="BR48" s="80">
        <f>'MOD Vectors ALL'!BR48*($E48=$F$1)</f>
        <v>0</v>
      </c>
      <c r="BS48" s="80">
        <f>'MOD Vectors ALL'!BS48*($E48=$F$1)</f>
        <v>0</v>
      </c>
      <c r="BT48" s="80">
        <f>'MOD Vectors ALL'!BT48*($E48=$F$1)</f>
        <v>0</v>
      </c>
      <c r="BU48" s="80">
        <f>'MOD Vectors ALL'!BU48*($E48=$F$1)</f>
        <v>0</v>
      </c>
      <c r="BV48" s="80">
        <f>'MOD Vectors ALL'!BV48*($E48=$F$1)</f>
        <v>0</v>
      </c>
      <c r="BW48" s="80">
        <f>'MOD Vectors ALL'!BW48*($E48=$F$1)</f>
        <v>0</v>
      </c>
      <c r="BX48" s="80">
        <f>'MOD Vectors ALL'!BX48*($E48=$F$1)</f>
        <v>0</v>
      </c>
      <c r="BY48" s="80">
        <f>'MOD Vectors ALL'!BY48*($E48=$F$1)</f>
        <v>0</v>
      </c>
      <c r="BZ48" s="80">
        <f>'MOD Vectors ALL'!BZ48*($E48=$F$1)</f>
        <v>0</v>
      </c>
      <c r="CA48" s="80">
        <f>'MOD Vectors ALL'!CA48*($E48=$F$1)</f>
        <v>0</v>
      </c>
      <c r="CB48" s="80">
        <f>'MOD Vectors ALL'!CB48*($E48=$F$1)</f>
        <v>0</v>
      </c>
      <c r="CC48" s="80">
        <f>'MOD Vectors ALL'!CC48*($E48=$F$1)</f>
        <v>0</v>
      </c>
      <c r="CD48" s="80">
        <f>'MOD Vectors ALL'!CD48*($E48=$F$1)</f>
        <v>0</v>
      </c>
      <c r="CE48" s="80">
        <f>'MOD Vectors ALL'!CE48*($E48=$F$1)</f>
        <v>0</v>
      </c>
      <c r="CF48" s="80">
        <f>'MOD Vectors ALL'!CF48*($E48=$F$1)</f>
        <v>0</v>
      </c>
      <c r="CG48" s="80">
        <f>'MOD Vectors ALL'!CG48*($E48=$F$1)</f>
        <v>0</v>
      </c>
      <c r="CH48" s="80">
        <f>'MOD Vectors ALL'!CH48*($E48=$F$1)</f>
        <v>0</v>
      </c>
      <c r="CI48" s="80">
        <f>'MOD Vectors ALL'!CI48*($E48=$F$1)</f>
        <v>0</v>
      </c>
      <c r="CJ48" s="80">
        <f>'MOD Vectors ALL'!CJ48*($E48=$F$1)</f>
        <v>0</v>
      </c>
      <c r="CK48" s="80">
        <f>'MOD Vectors ALL'!CK48*($E48=$F$1)</f>
        <v>0</v>
      </c>
      <c r="CL48" s="80">
        <f>'MOD Vectors ALL'!CL48*($E48=$F$1)</f>
        <v>0</v>
      </c>
      <c r="CM48" s="80">
        <f>'MOD Vectors ALL'!CM48*($E48=$F$1)</f>
        <v>0</v>
      </c>
      <c r="CN48" s="80">
        <f>'MOD Vectors ALL'!CN48*($E48=$F$1)</f>
        <v>0</v>
      </c>
      <c r="CO48" s="80">
        <f>'MOD Vectors ALL'!CO48*($E48=$F$1)</f>
        <v>0</v>
      </c>
      <c r="CP48" s="80">
        <f>'MOD Vectors ALL'!CP48*($E48=$F$1)</f>
        <v>0</v>
      </c>
      <c r="CQ48" s="80">
        <f>'MOD Vectors ALL'!CQ48*($E48=$F$1)</f>
        <v>0</v>
      </c>
      <c r="CR48" s="80">
        <f>'MOD Vectors ALL'!CR48*($E48=$F$1)</f>
        <v>0</v>
      </c>
      <c r="CS48" s="80">
        <f>'MOD Vectors ALL'!CS48*($E48=$F$1)</f>
        <v>0</v>
      </c>
      <c r="CT48" s="80">
        <f>'MOD Vectors ALL'!CT48*($E48=$F$1)</f>
        <v>0</v>
      </c>
      <c r="CU48" s="80">
        <f>'MOD Vectors ALL'!CU48*($E48=$F$1)</f>
        <v>0</v>
      </c>
      <c r="CV48" s="80">
        <f>'MOD Vectors ALL'!CV48*($E48=$F$1)</f>
        <v>0</v>
      </c>
      <c r="CW48" s="80">
        <f>'MOD Vectors ALL'!CW48*($E48=$F$1)</f>
        <v>0</v>
      </c>
      <c r="CX48" s="80">
        <f>'MOD Vectors ALL'!CX48*($E48=$F$1)</f>
        <v>0</v>
      </c>
      <c r="CY48" s="80">
        <f>'MOD Vectors ALL'!CY48*($E48=$F$1)</f>
        <v>0</v>
      </c>
      <c r="CZ48" s="80">
        <f>'MOD Vectors ALL'!CZ48*($E48=$F$1)</f>
        <v>0</v>
      </c>
      <c r="DA48" s="80">
        <f>'MOD Vectors ALL'!DA48*($E48=$F$1)</f>
        <v>0</v>
      </c>
      <c r="DB48" s="80">
        <f>'MOD Vectors ALL'!DB48*($E48=$F$1)</f>
        <v>0</v>
      </c>
      <c r="DC48" s="80">
        <f>'MOD Vectors ALL'!DC48*($E48=$F$1)</f>
        <v>0</v>
      </c>
      <c r="DD48" s="80">
        <f>'MOD Vectors ALL'!DD48*($E48=$F$1)</f>
        <v>0</v>
      </c>
      <c r="DE48" s="80">
        <f>'MOD Vectors ALL'!DE48*($E48=$F$1)</f>
        <v>0</v>
      </c>
      <c r="DF48" s="80">
        <f>'MOD Vectors ALL'!DF48*($E48=$F$1)</f>
        <v>0</v>
      </c>
      <c r="DG48" s="80">
        <f>'MOD Vectors ALL'!DG48*($E48=$F$1)</f>
        <v>0</v>
      </c>
      <c r="DH48" s="80">
        <f>'MOD Vectors ALL'!DH48*($E48=$F$1)</f>
        <v>0</v>
      </c>
      <c r="DI48" s="80">
        <f>'MOD Vectors ALL'!DI48*($E48=$F$1)</f>
        <v>0</v>
      </c>
      <c r="DJ48" s="80">
        <f>'MOD Vectors ALL'!DJ48*($E48=$F$1)</f>
        <v>0</v>
      </c>
      <c r="DK48" s="80">
        <f>'MOD Vectors ALL'!DK48*($E48=$F$1)</f>
        <v>0</v>
      </c>
      <c r="DL48" s="80">
        <f>'MOD Vectors ALL'!DL48*($E48=$F$1)</f>
        <v>0</v>
      </c>
      <c r="DM48" s="80">
        <f>'MOD Vectors ALL'!DM48*($E48=$F$1)</f>
        <v>0</v>
      </c>
      <c r="DN48" s="80">
        <f>'MOD Vectors ALL'!DN48*($E48=$F$1)</f>
        <v>0</v>
      </c>
      <c r="DO48" s="80">
        <f>'MOD Vectors ALL'!DO48*($E48=$F$1)</f>
        <v>0</v>
      </c>
      <c r="DP48" s="80">
        <f>'MOD Vectors ALL'!DP48*($E48=$F$1)</f>
        <v>0</v>
      </c>
      <c r="DQ48" s="80">
        <f>'MOD Vectors ALL'!DQ48*($E48=$F$1)</f>
        <v>0</v>
      </c>
    </row>
    <row r="49" spans="1:121" x14ac:dyDescent="0.2">
      <c r="A49">
        <v>406</v>
      </c>
      <c r="B49" t="s">
        <v>9</v>
      </c>
      <c r="C49" t="s">
        <v>369</v>
      </c>
      <c r="D49" t="s">
        <v>526</v>
      </c>
      <c r="E49" t="s">
        <v>523</v>
      </c>
      <c r="F49" t="s">
        <v>8</v>
      </c>
      <c r="G49">
        <v>0.22253600000000001</v>
      </c>
      <c r="H49">
        <v>0.42437599999999998</v>
      </c>
      <c r="I49" s="80">
        <f>'MOD Vectors ALL'!I49*($E49=$F$1)</f>
        <v>0</v>
      </c>
      <c r="J49" s="80">
        <f>'MOD Vectors ALL'!J49*($E49=$F$1)</f>
        <v>0</v>
      </c>
      <c r="K49" s="80">
        <f>'MOD Vectors ALL'!K49*($E49=$F$1)</f>
        <v>0</v>
      </c>
      <c r="L49" s="80">
        <f>'MOD Vectors ALL'!L49*($E49=$F$1)</f>
        <v>0</v>
      </c>
      <c r="M49" s="80">
        <f>'MOD Vectors ALL'!M49*($E49=$F$1)</f>
        <v>0</v>
      </c>
      <c r="N49" s="80">
        <f>'MOD Vectors ALL'!N49*($E49=$F$1)</f>
        <v>0</v>
      </c>
      <c r="O49" s="80">
        <f>'MOD Vectors ALL'!O49*($E49=$F$1)</f>
        <v>0</v>
      </c>
      <c r="P49" s="80">
        <f>'MOD Vectors ALL'!P49*($E49=$F$1)</f>
        <v>0</v>
      </c>
      <c r="Q49" s="80">
        <f>'MOD Vectors ALL'!Q49*($E49=$F$1)</f>
        <v>0</v>
      </c>
      <c r="R49" s="80">
        <f>'MOD Vectors ALL'!R49*($E49=$F$1)</f>
        <v>0</v>
      </c>
      <c r="S49" s="80">
        <f>'MOD Vectors ALL'!S49*($E49=$F$1)</f>
        <v>0</v>
      </c>
      <c r="T49" s="80">
        <f>'MOD Vectors ALL'!T49*($E49=$F$1)</f>
        <v>0</v>
      </c>
      <c r="U49" s="80">
        <f>'MOD Vectors ALL'!U49*($E49=$F$1)</f>
        <v>0</v>
      </c>
      <c r="V49" s="80">
        <f>'MOD Vectors ALL'!V49*($E49=$F$1)</f>
        <v>0</v>
      </c>
      <c r="W49" s="80">
        <f>'MOD Vectors ALL'!W49*($E49=$F$1)</f>
        <v>0</v>
      </c>
      <c r="X49" s="80">
        <f>'MOD Vectors ALL'!X49*($E49=$F$1)</f>
        <v>0</v>
      </c>
      <c r="Y49" s="80">
        <f>'MOD Vectors ALL'!Y49*($E49=$F$1)</f>
        <v>0</v>
      </c>
      <c r="Z49" s="80">
        <f>'MOD Vectors ALL'!Z49*($E49=$F$1)</f>
        <v>0</v>
      </c>
      <c r="AA49" s="80">
        <f>'MOD Vectors ALL'!AA49*($E49=$F$1)</f>
        <v>0</v>
      </c>
      <c r="AB49" s="80">
        <f>'MOD Vectors ALL'!AB49*($E49=$F$1)</f>
        <v>0</v>
      </c>
      <c r="AC49" s="80">
        <f>'MOD Vectors ALL'!AC49*($E49=$F$1)</f>
        <v>0</v>
      </c>
      <c r="AD49" s="80">
        <f>'MOD Vectors ALL'!AD49*($E49=$F$1)</f>
        <v>0</v>
      </c>
      <c r="AE49" s="80">
        <f>'MOD Vectors ALL'!AE49*($E49=$F$1)</f>
        <v>0</v>
      </c>
      <c r="AF49" s="80">
        <f>'MOD Vectors ALL'!AF49*($E49=$F$1)</f>
        <v>0</v>
      </c>
      <c r="AG49" s="80">
        <f>'MOD Vectors ALL'!AG49*($E49=$F$1)</f>
        <v>0</v>
      </c>
      <c r="AH49" s="80">
        <f>'MOD Vectors ALL'!AH49*($E49=$F$1)</f>
        <v>0</v>
      </c>
      <c r="AI49" s="80">
        <f>'MOD Vectors ALL'!AI49*($E49=$F$1)</f>
        <v>0</v>
      </c>
      <c r="AJ49" s="80">
        <f>'MOD Vectors ALL'!AJ49*($E49=$F$1)</f>
        <v>0</v>
      </c>
      <c r="AK49" s="80">
        <f>'MOD Vectors ALL'!AK49*($E49=$F$1)</f>
        <v>0</v>
      </c>
      <c r="AL49" s="80">
        <f>'MOD Vectors ALL'!AL49*($E49=$F$1)</f>
        <v>0</v>
      </c>
      <c r="AM49" s="80">
        <f>'MOD Vectors ALL'!AM49*($E49=$F$1)</f>
        <v>0</v>
      </c>
      <c r="AN49" s="80">
        <f>'MOD Vectors ALL'!AN49*($E49=$F$1)</f>
        <v>0</v>
      </c>
      <c r="AO49" s="80">
        <f>'MOD Vectors ALL'!AO49*($E49=$F$1)</f>
        <v>0</v>
      </c>
      <c r="AP49" s="80">
        <f>'MOD Vectors ALL'!AP49*($E49=$F$1)</f>
        <v>0</v>
      </c>
      <c r="AQ49" s="80">
        <f>'MOD Vectors ALL'!AQ49*($E49=$F$1)</f>
        <v>0</v>
      </c>
      <c r="AR49" s="80">
        <f>'MOD Vectors ALL'!AR49*($E49=$F$1)</f>
        <v>0</v>
      </c>
      <c r="AS49" s="80">
        <f>'MOD Vectors ALL'!AS49*($E49=$F$1)</f>
        <v>0</v>
      </c>
      <c r="AT49" s="80">
        <f>'MOD Vectors ALL'!AT49*($E49=$F$1)</f>
        <v>0</v>
      </c>
      <c r="AU49" s="80">
        <f>'MOD Vectors ALL'!AU49*($E49=$F$1)</f>
        <v>0</v>
      </c>
      <c r="AV49" s="80">
        <f>'MOD Vectors ALL'!AV49*($E49=$F$1)</f>
        <v>0</v>
      </c>
      <c r="AW49" s="80">
        <f>'MOD Vectors ALL'!AW49*($E49=$F$1)</f>
        <v>0</v>
      </c>
      <c r="AX49" s="80">
        <f>'MOD Vectors ALL'!AX49*($E49=$F$1)</f>
        <v>0</v>
      </c>
      <c r="AY49" s="80">
        <f>'MOD Vectors ALL'!AY49*($E49=$F$1)</f>
        <v>0</v>
      </c>
      <c r="AZ49" s="80">
        <f>'MOD Vectors ALL'!AZ49*($E49=$F$1)</f>
        <v>0</v>
      </c>
      <c r="BA49" s="80">
        <f>'MOD Vectors ALL'!BA49*($E49=$F$1)</f>
        <v>0</v>
      </c>
      <c r="BB49" s="80">
        <f>'MOD Vectors ALL'!BB49*($E49=$F$1)</f>
        <v>0</v>
      </c>
      <c r="BC49" s="80">
        <f>'MOD Vectors ALL'!BC49*($E49=$F$1)</f>
        <v>0</v>
      </c>
      <c r="BD49" s="80">
        <f>'MOD Vectors ALL'!BD49*($E49=$F$1)</f>
        <v>0</v>
      </c>
      <c r="BE49" s="80">
        <f>'MOD Vectors ALL'!BE49*($E49=$F$1)</f>
        <v>0</v>
      </c>
      <c r="BF49" s="80">
        <f>'MOD Vectors ALL'!BF49*($E49=$F$1)</f>
        <v>0</v>
      </c>
      <c r="BG49" s="80">
        <f>'MOD Vectors ALL'!BG49*($E49=$F$1)</f>
        <v>0</v>
      </c>
      <c r="BH49" s="80">
        <f>'MOD Vectors ALL'!BH49*($E49=$F$1)</f>
        <v>0</v>
      </c>
      <c r="BI49" s="80">
        <f>'MOD Vectors ALL'!BI49*($E49=$F$1)</f>
        <v>0</v>
      </c>
      <c r="BJ49" s="80">
        <f>'MOD Vectors ALL'!BJ49*($E49=$F$1)</f>
        <v>0</v>
      </c>
      <c r="BK49" s="80">
        <f>'MOD Vectors ALL'!BK49*($E49=$F$1)</f>
        <v>0</v>
      </c>
      <c r="BL49" s="80">
        <f>'MOD Vectors ALL'!BL49*($E49=$F$1)</f>
        <v>0</v>
      </c>
      <c r="BM49" s="80">
        <f>'MOD Vectors ALL'!BM49*($E49=$F$1)</f>
        <v>0</v>
      </c>
      <c r="BN49" s="80">
        <f>'MOD Vectors ALL'!BN49*($E49=$F$1)</f>
        <v>0</v>
      </c>
      <c r="BO49" s="80">
        <f>'MOD Vectors ALL'!BO49*($E49=$F$1)</f>
        <v>0</v>
      </c>
      <c r="BP49" s="80">
        <f>'MOD Vectors ALL'!BP49*($E49=$F$1)</f>
        <v>0</v>
      </c>
      <c r="BQ49" s="80">
        <f>'MOD Vectors ALL'!BQ49*($E49=$F$1)</f>
        <v>0</v>
      </c>
      <c r="BR49" s="80">
        <f>'MOD Vectors ALL'!BR49*($E49=$F$1)</f>
        <v>0</v>
      </c>
      <c r="BS49" s="80">
        <f>'MOD Vectors ALL'!BS49*($E49=$F$1)</f>
        <v>0</v>
      </c>
      <c r="BT49" s="80">
        <f>'MOD Vectors ALL'!BT49*($E49=$F$1)</f>
        <v>0</v>
      </c>
      <c r="BU49" s="80">
        <f>'MOD Vectors ALL'!BU49*($E49=$F$1)</f>
        <v>0</v>
      </c>
      <c r="BV49" s="80">
        <f>'MOD Vectors ALL'!BV49*($E49=$F$1)</f>
        <v>0</v>
      </c>
      <c r="BW49" s="80">
        <f>'MOD Vectors ALL'!BW49*($E49=$F$1)</f>
        <v>0</v>
      </c>
      <c r="BX49" s="80">
        <f>'MOD Vectors ALL'!BX49*($E49=$F$1)</f>
        <v>0</v>
      </c>
      <c r="BY49" s="80">
        <f>'MOD Vectors ALL'!BY49*($E49=$F$1)</f>
        <v>0</v>
      </c>
      <c r="BZ49" s="80">
        <f>'MOD Vectors ALL'!BZ49*($E49=$F$1)</f>
        <v>0</v>
      </c>
      <c r="CA49" s="80">
        <f>'MOD Vectors ALL'!CA49*($E49=$F$1)</f>
        <v>0</v>
      </c>
      <c r="CB49" s="80">
        <f>'MOD Vectors ALL'!CB49*($E49=$F$1)</f>
        <v>0</v>
      </c>
      <c r="CC49" s="80">
        <f>'MOD Vectors ALL'!CC49*($E49=$F$1)</f>
        <v>0</v>
      </c>
      <c r="CD49" s="80">
        <f>'MOD Vectors ALL'!CD49*($E49=$F$1)</f>
        <v>0</v>
      </c>
      <c r="CE49" s="80">
        <f>'MOD Vectors ALL'!CE49*($E49=$F$1)</f>
        <v>0</v>
      </c>
      <c r="CF49" s="80">
        <f>'MOD Vectors ALL'!CF49*($E49=$F$1)</f>
        <v>0</v>
      </c>
      <c r="CG49" s="80">
        <f>'MOD Vectors ALL'!CG49*($E49=$F$1)</f>
        <v>0</v>
      </c>
      <c r="CH49" s="80">
        <f>'MOD Vectors ALL'!CH49*($E49=$F$1)</f>
        <v>0</v>
      </c>
      <c r="CI49" s="80">
        <f>'MOD Vectors ALL'!CI49*($E49=$F$1)</f>
        <v>0</v>
      </c>
      <c r="CJ49" s="80">
        <f>'MOD Vectors ALL'!CJ49*($E49=$F$1)</f>
        <v>0</v>
      </c>
      <c r="CK49" s="80">
        <f>'MOD Vectors ALL'!CK49*($E49=$F$1)</f>
        <v>0</v>
      </c>
      <c r="CL49" s="80">
        <f>'MOD Vectors ALL'!CL49*($E49=$F$1)</f>
        <v>0</v>
      </c>
      <c r="CM49" s="80">
        <f>'MOD Vectors ALL'!CM49*($E49=$F$1)</f>
        <v>0</v>
      </c>
      <c r="CN49" s="80">
        <f>'MOD Vectors ALL'!CN49*($E49=$F$1)</f>
        <v>0</v>
      </c>
      <c r="CO49" s="80">
        <f>'MOD Vectors ALL'!CO49*($E49=$F$1)</f>
        <v>0</v>
      </c>
      <c r="CP49" s="80">
        <f>'MOD Vectors ALL'!CP49*($E49=$F$1)</f>
        <v>0</v>
      </c>
      <c r="CQ49" s="80">
        <f>'MOD Vectors ALL'!CQ49*($E49=$F$1)</f>
        <v>0</v>
      </c>
      <c r="CR49" s="80">
        <f>'MOD Vectors ALL'!CR49*($E49=$F$1)</f>
        <v>0</v>
      </c>
      <c r="CS49" s="80">
        <f>'MOD Vectors ALL'!CS49*($E49=$F$1)</f>
        <v>0</v>
      </c>
      <c r="CT49" s="80">
        <f>'MOD Vectors ALL'!CT49*($E49=$F$1)</f>
        <v>0</v>
      </c>
      <c r="CU49" s="80">
        <f>'MOD Vectors ALL'!CU49*($E49=$F$1)</f>
        <v>0</v>
      </c>
      <c r="CV49" s="80">
        <f>'MOD Vectors ALL'!CV49*($E49=$F$1)</f>
        <v>0</v>
      </c>
      <c r="CW49" s="80">
        <f>'MOD Vectors ALL'!CW49*($E49=$F$1)</f>
        <v>0</v>
      </c>
      <c r="CX49" s="80">
        <f>'MOD Vectors ALL'!CX49*($E49=$F$1)</f>
        <v>0</v>
      </c>
      <c r="CY49" s="80">
        <f>'MOD Vectors ALL'!CY49*($E49=$F$1)</f>
        <v>0</v>
      </c>
      <c r="CZ49" s="80">
        <f>'MOD Vectors ALL'!CZ49*($E49=$F$1)</f>
        <v>0</v>
      </c>
      <c r="DA49" s="80">
        <f>'MOD Vectors ALL'!DA49*($E49=$F$1)</f>
        <v>0</v>
      </c>
      <c r="DB49" s="80">
        <f>'MOD Vectors ALL'!DB49*($E49=$F$1)</f>
        <v>0</v>
      </c>
      <c r="DC49" s="80">
        <f>'MOD Vectors ALL'!DC49*($E49=$F$1)</f>
        <v>0</v>
      </c>
      <c r="DD49" s="80">
        <f>'MOD Vectors ALL'!DD49*($E49=$F$1)</f>
        <v>0</v>
      </c>
      <c r="DE49" s="80">
        <f>'MOD Vectors ALL'!DE49*($E49=$F$1)</f>
        <v>0</v>
      </c>
      <c r="DF49" s="80">
        <f>'MOD Vectors ALL'!DF49*($E49=$F$1)</f>
        <v>0</v>
      </c>
      <c r="DG49" s="80">
        <f>'MOD Vectors ALL'!DG49*($E49=$F$1)</f>
        <v>0</v>
      </c>
      <c r="DH49" s="80">
        <f>'MOD Vectors ALL'!DH49*($E49=$F$1)</f>
        <v>0</v>
      </c>
      <c r="DI49" s="80">
        <f>'MOD Vectors ALL'!DI49*($E49=$F$1)</f>
        <v>0</v>
      </c>
      <c r="DJ49" s="80">
        <f>'MOD Vectors ALL'!DJ49*($E49=$F$1)</f>
        <v>0</v>
      </c>
      <c r="DK49" s="80">
        <f>'MOD Vectors ALL'!DK49*($E49=$F$1)</f>
        <v>0</v>
      </c>
      <c r="DL49" s="80">
        <f>'MOD Vectors ALL'!DL49*($E49=$F$1)</f>
        <v>0</v>
      </c>
      <c r="DM49" s="80">
        <f>'MOD Vectors ALL'!DM49*($E49=$F$1)</f>
        <v>0</v>
      </c>
      <c r="DN49" s="80">
        <f>'MOD Vectors ALL'!DN49*($E49=$F$1)</f>
        <v>0</v>
      </c>
      <c r="DO49" s="80">
        <f>'MOD Vectors ALL'!DO49*($E49=$F$1)</f>
        <v>0</v>
      </c>
      <c r="DP49" s="80">
        <f>'MOD Vectors ALL'!DP49*($E49=$F$1)</f>
        <v>0</v>
      </c>
      <c r="DQ49" s="80">
        <f>'MOD Vectors ALL'!DQ49*($E49=$F$1)</f>
        <v>0</v>
      </c>
    </row>
    <row r="50" spans="1:121" x14ac:dyDescent="0.2">
      <c r="A50">
        <v>407</v>
      </c>
      <c r="B50" t="s">
        <v>9</v>
      </c>
      <c r="C50" t="s">
        <v>369</v>
      </c>
      <c r="D50" t="s">
        <v>526</v>
      </c>
      <c r="E50" t="s">
        <v>523</v>
      </c>
      <c r="F50" t="s">
        <v>35</v>
      </c>
      <c r="G50">
        <v>0.22564999999999999</v>
      </c>
      <c r="H50">
        <v>0.35858400000000001</v>
      </c>
      <c r="I50" s="80">
        <f>'MOD Vectors ALL'!I50*($E50=$F$1)</f>
        <v>0</v>
      </c>
      <c r="J50" s="80">
        <f>'MOD Vectors ALL'!J50*($E50=$F$1)</f>
        <v>0</v>
      </c>
      <c r="K50" s="80">
        <f>'MOD Vectors ALL'!K50*($E50=$F$1)</f>
        <v>0</v>
      </c>
      <c r="L50" s="80">
        <f>'MOD Vectors ALL'!L50*($E50=$F$1)</f>
        <v>0</v>
      </c>
      <c r="M50" s="80">
        <f>'MOD Vectors ALL'!M50*($E50=$F$1)</f>
        <v>0</v>
      </c>
      <c r="N50" s="80">
        <f>'MOD Vectors ALL'!N50*($E50=$F$1)</f>
        <v>0</v>
      </c>
      <c r="O50" s="80">
        <f>'MOD Vectors ALL'!O50*($E50=$F$1)</f>
        <v>0</v>
      </c>
      <c r="P50" s="80">
        <f>'MOD Vectors ALL'!P50*($E50=$F$1)</f>
        <v>0</v>
      </c>
      <c r="Q50" s="80">
        <f>'MOD Vectors ALL'!Q50*($E50=$F$1)</f>
        <v>0</v>
      </c>
      <c r="R50" s="80">
        <f>'MOD Vectors ALL'!R50*($E50=$F$1)</f>
        <v>0</v>
      </c>
      <c r="S50" s="80">
        <f>'MOD Vectors ALL'!S50*($E50=$F$1)</f>
        <v>0</v>
      </c>
      <c r="T50" s="80">
        <f>'MOD Vectors ALL'!T50*($E50=$F$1)</f>
        <v>0</v>
      </c>
      <c r="U50" s="80">
        <f>'MOD Vectors ALL'!U50*($E50=$F$1)</f>
        <v>0</v>
      </c>
      <c r="V50" s="80">
        <f>'MOD Vectors ALL'!V50*($E50=$F$1)</f>
        <v>0</v>
      </c>
      <c r="W50" s="80">
        <f>'MOD Vectors ALL'!W50*($E50=$F$1)</f>
        <v>0</v>
      </c>
      <c r="X50" s="80">
        <f>'MOD Vectors ALL'!X50*($E50=$F$1)</f>
        <v>0</v>
      </c>
      <c r="Y50" s="80">
        <f>'MOD Vectors ALL'!Y50*($E50=$F$1)</f>
        <v>0</v>
      </c>
      <c r="Z50" s="80">
        <f>'MOD Vectors ALL'!Z50*($E50=$F$1)</f>
        <v>0</v>
      </c>
      <c r="AA50" s="80">
        <f>'MOD Vectors ALL'!AA50*($E50=$F$1)</f>
        <v>0</v>
      </c>
      <c r="AB50" s="80">
        <f>'MOD Vectors ALL'!AB50*($E50=$F$1)</f>
        <v>0</v>
      </c>
      <c r="AC50" s="80">
        <f>'MOD Vectors ALL'!AC50*($E50=$F$1)</f>
        <v>0</v>
      </c>
      <c r="AD50" s="80">
        <f>'MOD Vectors ALL'!AD50*($E50=$F$1)</f>
        <v>0</v>
      </c>
      <c r="AE50" s="80">
        <f>'MOD Vectors ALL'!AE50*($E50=$F$1)</f>
        <v>0</v>
      </c>
      <c r="AF50" s="80">
        <f>'MOD Vectors ALL'!AF50*($E50=$F$1)</f>
        <v>0</v>
      </c>
      <c r="AG50" s="80">
        <f>'MOD Vectors ALL'!AG50*($E50=$F$1)</f>
        <v>0</v>
      </c>
      <c r="AH50" s="80">
        <f>'MOD Vectors ALL'!AH50*($E50=$F$1)</f>
        <v>0</v>
      </c>
      <c r="AI50" s="80">
        <f>'MOD Vectors ALL'!AI50*($E50=$F$1)</f>
        <v>0</v>
      </c>
      <c r="AJ50" s="80">
        <f>'MOD Vectors ALL'!AJ50*($E50=$F$1)</f>
        <v>0</v>
      </c>
      <c r="AK50" s="80">
        <f>'MOD Vectors ALL'!AK50*($E50=$F$1)</f>
        <v>0</v>
      </c>
      <c r="AL50" s="80">
        <f>'MOD Vectors ALL'!AL50*($E50=$F$1)</f>
        <v>0</v>
      </c>
      <c r="AM50" s="80">
        <f>'MOD Vectors ALL'!AM50*($E50=$F$1)</f>
        <v>0</v>
      </c>
      <c r="AN50" s="80">
        <f>'MOD Vectors ALL'!AN50*($E50=$F$1)</f>
        <v>0</v>
      </c>
      <c r="AO50" s="80">
        <f>'MOD Vectors ALL'!AO50*($E50=$F$1)</f>
        <v>0</v>
      </c>
      <c r="AP50" s="80">
        <f>'MOD Vectors ALL'!AP50*($E50=$F$1)</f>
        <v>0</v>
      </c>
      <c r="AQ50" s="80">
        <f>'MOD Vectors ALL'!AQ50*($E50=$F$1)</f>
        <v>0</v>
      </c>
      <c r="AR50" s="80">
        <f>'MOD Vectors ALL'!AR50*($E50=$F$1)</f>
        <v>0</v>
      </c>
      <c r="AS50" s="80">
        <f>'MOD Vectors ALL'!AS50*($E50=$F$1)</f>
        <v>0</v>
      </c>
      <c r="AT50" s="80">
        <f>'MOD Vectors ALL'!AT50*($E50=$F$1)</f>
        <v>0</v>
      </c>
      <c r="AU50" s="80">
        <f>'MOD Vectors ALL'!AU50*($E50=$F$1)</f>
        <v>0</v>
      </c>
      <c r="AV50" s="80">
        <f>'MOD Vectors ALL'!AV50*($E50=$F$1)</f>
        <v>0</v>
      </c>
      <c r="AW50" s="80">
        <f>'MOD Vectors ALL'!AW50*($E50=$F$1)</f>
        <v>0</v>
      </c>
      <c r="AX50" s="80">
        <f>'MOD Vectors ALL'!AX50*($E50=$F$1)</f>
        <v>0</v>
      </c>
      <c r="AY50" s="80">
        <f>'MOD Vectors ALL'!AY50*($E50=$F$1)</f>
        <v>0</v>
      </c>
      <c r="AZ50" s="80">
        <f>'MOD Vectors ALL'!AZ50*($E50=$F$1)</f>
        <v>0</v>
      </c>
      <c r="BA50" s="80">
        <f>'MOD Vectors ALL'!BA50*($E50=$F$1)</f>
        <v>0</v>
      </c>
      <c r="BB50" s="80">
        <f>'MOD Vectors ALL'!BB50*($E50=$F$1)</f>
        <v>0</v>
      </c>
      <c r="BC50" s="80">
        <f>'MOD Vectors ALL'!BC50*($E50=$F$1)</f>
        <v>0</v>
      </c>
      <c r="BD50" s="80">
        <f>'MOD Vectors ALL'!BD50*($E50=$F$1)</f>
        <v>0</v>
      </c>
      <c r="BE50" s="80">
        <f>'MOD Vectors ALL'!BE50*($E50=$F$1)</f>
        <v>0</v>
      </c>
      <c r="BF50" s="80">
        <f>'MOD Vectors ALL'!BF50*($E50=$F$1)</f>
        <v>0</v>
      </c>
      <c r="BG50" s="80">
        <f>'MOD Vectors ALL'!BG50*($E50=$F$1)</f>
        <v>0</v>
      </c>
      <c r="BH50" s="80">
        <f>'MOD Vectors ALL'!BH50*($E50=$F$1)</f>
        <v>0</v>
      </c>
      <c r="BI50" s="80">
        <f>'MOD Vectors ALL'!BI50*($E50=$F$1)</f>
        <v>0</v>
      </c>
      <c r="BJ50" s="80">
        <f>'MOD Vectors ALL'!BJ50*($E50=$F$1)</f>
        <v>0</v>
      </c>
      <c r="BK50" s="80">
        <f>'MOD Vectors ALL'!BK50*($E50=$F$1)</f>
        <v>0</v>
      </c>
      <c r="BL50" s="80">
        <f>'MOD Vectors ALL'!BL50*($E50=$F$1)</f>
        <v>0</v>
      </c>
      <c r="BM50" s="80">
        <f>'MOD Vectors ALL'!BM50*($E50=$F$1)</f>
        <v>0</v>
      </c>
      <c r="BN50" s="80">
        <f>'MOD Vectors ALL'!BN50*($E50=$F$1)</f>
        <v>0</v>
      </c>
      <c r="BO50" s="80">
        <f>'MOD Vectors ALL'!BO50*($E50=$F$1)</f>
        <v>0</v>
      </c>
      <c r="BP50" s="80">
        <f>'MOD Vectors ALL'!BP50*($E50=$F$1)</f>
        <v>0</v>
      </c>
      <c r="BQ50" s="80">
        <f>'MOD Vectors ALL'!BQ50*($E50=$F$1)</f>
        <v>0</v>
      </c>
      <c r="BR50" s="80">
        <f>'MOD Vectors ALL'!BR50*($E50=$F$1)</f>
        <v>0</v>
      </c>
      <c r="BS50" s="80">
        <f>'MOD Vectors ALL'!BS50*($E50=$F$1)</f>
        <v>0</v>
      </c>
      <c r="BT50" s="80">
        <f>'MOD Vectors ALL'!BT50*($E50=$F$1)</f>
        <v>0</v>
      </c>
      <c r="BU50" s="80">
        <f>'MOD Vectors ALL'!BU50*($E50=$F$1)</f>
        <v>0</v>
      </c>
      <c r="BV50" s="80">
        <f>'MOD Vectors ALL'!BV50*($E50=$F$1)</f>
        <v>0</v>
      </c>
      <c r="BW50" s="80">
        <f>'MOD Vectors ALL'!BW50*($E50=$F$1)</f>
        <v>0</v>
      </c>
      <c r="BX50" s="80">
        <f>'MOD Vectors ALL'!BX50*($E50=$F$1)</f>
        <v>0</v>
      </c>
      <c r="BY50" s="80">
        <f>'MOD Vectors ALL'!BY50*($E50=$F$1)</f>
        <v>0</v>
      </c>
      <c r="BZ50" s="80">
        <f>'MOD Vectors ALL'!BZ50*($E50=$F$1)</f>
        <v>0</v>
      </c>
      <c r="CA50" s="80">
        <f>'MOD Vectors ALL'!CA50*($E50=$F$1)</f>
        <v>0</v>
      </c>
      <c r="CB50" s="80">
        <f>'MOD Vectors ALL'!CB50*($E50=$F$1)</f>
        <v>0</v>
      </c>
      <c r="CC50" s="80">
        <f>'MOD Vectors ALL'!CC50*($E50=$F$1)</f>
        <v>0</v>
      </c>
      <c r="CD50" s="80">
        <f>'MOD Vectors ALL'!CD50*($E50=$F$1)</f>
        <v>0</v>
      </c>
      <c r="CE50" s="80">
        <f>'MOD Vectors ALL'!CE50*($E50=$F$1)</f>
        <v>0</v>
      </c>
      <c r="CF50" s="80">
        <f>'MOD Vectors ALL'!CF50*($E50=$F$1)</f>
        <v>0</v>
      </c>
      <c r="CG50" s="80">
        <f>'MOD Vectors ALL'!CG50*($E50=$F$1)</f>
        <v>0</v>
      </c>
      <c r="CH50" s="80">
        <f>'MOD Vectors ALL'!CH50*($E50=$F$1)</f>
        <v>0</v>
      </c>
      <c r="CI50" s="80">
        <f>'MOD Vectors ALL'!CI50*($E50=$F$1)</f>
        <v>0</v>
      </c>
      <c r="CJ50" s="80">
        <f>'MOD Vectors ALL'!CJ50*($E50=$F$1)</f>
        <v>0</v>
      </c>
      <c r="CK50" s="80">
        <f>'MOD Vectors ALL'!CK50*($E50=$F$1)</f>
        <v>0</v>
      </c>
      <c r="CL50" s="80">
        <f>'MOD Vectors ALL'!CL50*($E50=$F$1)</f>
        <v>0</v>
      </c>
      <c r="CM50" s="80">
        <f>'MOD Vectors ALL'!CM50*($E50=$F$1)</f>
        <v>0</v>
      </c>
      <c r="CN50" s="80">
        <f>'MOD Vectors ALL'!CN50*($E50=$F$1)</f>
        <v>0</v>
      </c>
      <c r="CO50" s="80">
        <f>'MOD Vectors ALL'!CO50*($E50=$F$1)</f>
        <v>0</v>
      </c>
      <c r="CP50" s="80">
        <f>'MOD Vectors ALL'!CP50*($E50=$F$1)</f>
        <v>0</v>
      </c>
      <c r="CQ50" s="80">
        <f>'MOD Vectors ALL'!CQ50*($E50=$F$1)</f>
        <v>0</v>
      </c>
      <c r="CR50" s="80">
        <f>'MOD Vectors ALL'!CR50*($E50=$F$1)</f>
        <v>0</v>
      </c>
      <c r="CS50" s="80">
        <f>'MOD Vectors ALL'!CS50*($E50=$F$1)</f>
        <v>0</v>
      </c>
      <c r="CT50" s="80">
        <f>'MOD Vectors ALL'!CT50*($E50=$F$1)</f>
        <v>0</v>
      </c>
      <c r="CU50" s="80">
        <f>'MOD Vectors ALL'!CU50*($E50=$F$1)</f>
        <v>0</v>
      </c>
      <c r="CV50" s="80">
        <f>'MOD Vectors ALL'!CV50*($E50=$F$1)</f>
        <v>0</v>
      </c>
      <c r="CW50" s="80">
        <f>'MOD Vectors ALL'!CW50*($E50=$F$1)</f>
        <v>0</v>
      </c>
      <c r="CX50" s="80">
        <f>'MOD Vectors ALL'!CX50*($E50=$F$1)</f>
        <v>0</v>
      </c>
      <c r="CY50" s="80">
        <f>'MOD Vectors ALL'!CY50*($E50=$F$1)</f>
        <v>0</v>
      </c>
      <c r="CZ50" s="80">
        <f>'MOD Vectors ALL'!CZ50*($E50=$F$1)</f>
        <v>0</v>
      </c>
      <c r="DA50" s="80">
        <f>'MOD Vectors ALL'!DA50*($E50=$F$1)</f>
        <v>0</v>
      </c>
      <c r="DB50" s="80">
        <f>'MOD Vectors ALL'!DB50*($E50=$F$1)</f>
        <v>0</v>
      </c>
      <c r="DC50" s="80">
        <f>'MOD Vectors ALL'!DC50*($E50=$F$1)</f>
        <v>0</v>
      </c>
      <c r="DD50" s="80">
        <f>'MOD Vectors ALL'!DD50*($E50=$F$1)</f>
        <v>0</v>
      </c>
      <c r="DE50" s="80">
        <f>'MOD Vectors ALL'!DE50*($E50=$F$1)</f>
        <v>0</v>
      </c>
      <c r="DF50" s="80">
        <f>'MOD Vectors ALL'!DF50*($E50=$F$1)</f>
        <v>0</v>
      </c>
      <c r="DG50" s="80">
        <f>'MOD Vectors ALL'!DG50*($E50=$F$1)</f>
        <v>0</v>
      </c>
      <c r="DH50" s="80">
        <f>'MOD Vectors ALL'!DH50*($E50=$F$1)</f>
        <v>0</v>
      </c>
      <c r="DI50" s="80">
        <f>'MOD Vectors ALL'!DI50*($E50=$F$1)</f>
        <v>0</v>
      </c>
      <c r="DJ50" s="80">
        <f>'MOD Vectors ALL'!DJ50*($E50=$F$1)</f>
        <v>0</v>
      </c>
      <c r="DK50" s="80">
        <f>'MOD Vectors ALL'!DK50*($E50=$F$1)</f>
        <v>0</v>
      </c>
      <c r="DL50" s="80">
        <f>'MOD Vectors ALL'!DL50*($E50=$F$1)</f>
        <v>0</v>
      </c>
      <c r="DM50" s="80">
        <f>'MOD Vectors ALL'!DM50*($E50=$F$1)</f>
        <v>0</v>
      </c>
      <c r="DN50" s="80">
        <f>'MOD Vectors ALL'!DN50*($E50=$F$1)</f>
        <v>0</v>
      </c>
      <c r="DO50" s="80">
        <f>'MOD Vectors ALL'!DO50*($E50=$F$1)</f>
        <v>0</v>
      </c>
      <c r="DP50" s="80">
        <f>'MOD Vectors ALL'!DP50*($E50=$F$1)</f>
        <v>0</v>
      </c>
      <c r="DQ50" s="80">
        <f>'MOD Vectors ALL'!DQ50*($E50=$F$1)</f>
        <v>0</v>
      </c>
    </row>
    <row r="51" spans="1:121" x14ac:dyDescent="0.2">
      <c r="A51">
        <v>408</v>
      </c>
      <c r="B51" t="s">
        <v>9</v>
      </c>
      <c r="C51" t="s">
        <v>369</v>
      </c>
      <c r="D51" t="s">
        <v>526</v>
      </c>
      <c r="E51" t="s">
        <v>523</v>
      </c>
      <c r="F51" t="s">
        <v>36</v>
      </c>
      <c r="G51">
        <v>0.221994</v>
      </c>
      <c r="H51">
        <v>0.26371899999999998</v>
      </c>
      <c r="I51" s="80">
        <f>'MOD Vectors ALL'!I51*($E51=$F$1)</f>
        <v>0</v>
      </c>
      <c r="J51" s="80">
        <f>'MOD Vectors ALL'!J51*($E51=$F$1)</f>
        <v>0</v>
      </c>
      <c r="K51" s="80">
        <f>'MOD Vectors ALL'!K51*($E51=$F$1)</f>
        <v>0</v>
      </c>
      <c r="L51" s="80">
        <f>'MOD Vectors ALL'!L51*($E51=$F$1)</f>
        <v>0</v>
      </c>
      <c r="M51" s="80">
        <f>'MOD Vectors ALL'!M51*($E51=$F$1)</f>
        <v>0</v>
      </c>
      <c r="N51" s="80">
        <f>'MOD Vectors ALL'!N51*($E51=$F$1)</f>
        <v>0</v>
      </c>
      <c r="O51" s="80">
        <f>'MOD Vectors ALL'!O51*($E51=$F$1)</f>
        <v>0</v>
      </c>
      <c r="P51" s="80">
        <f>'MOD Vectors ALL'!P51*($E51=$F$1)</f>
        <v>0</v>
      </c>
      <c r="Q51" s="80">
        <f>'MOD Vectors ALL'!Q51*($E51=$F$1)</f>
        <v>0</v>
      </c>
      <c r="R51" s="80">
        <f>'MOD Vectors ALL'!R51*($E51=$F$1)</f>
        <v>0</v>
      </c>
      <c r="S51" s="80">
        <f>'MOD Vectors ALL'!S51*($E51=$F$1)</f>
        <v>0</v>
      </c>
      <c r="T51" s="80">
        <f>'MOD Vectors ALL'!T51*($E51=$F$1)</f>
        <v>0</v>
      </c>
      <c r="U51" s="80">
        <f>'MOD Vectors ALL'!U51*($E51=$F$1)</f>
        <v>0</v>
      </c>
      <c r="V51" s="80">
        <f>'MOD Vectors ALL'!V51*($E51=$F$1)</f>
        <v>0</v>
      </c>
      <c r="W51" s="80">
        <f>'MOD Vectors ALL'!W51*($E51=$F$1)</f>
        <v>0</v>
      </c>
      <c r="X51" s="80">
        <f>'MOD Vectors ALL'!X51*($E51=$F$1)</f>
        <v>0</v>
      </c>
      <c r="Y51" s="80">
        <f>'MOD Vectors ALL'!Y51*($E51=$F$1)</f>
        <v>0</v>
      </c>
      <c r="Z51" s="80">
        <f>'MOD Vectors ALL'!Z51*($E51=$F$1)</f>
        <v>0</v>
      </c>
      <c r="AA51" s="80">
        <f>'MOD Vectors ALL'!AA51*($E51=$F$1)</f>
        <v>0</v>
      </c>
      <c r="AB51" s="80">
        <f>'MOD Vectors ALL'!AB51*($E51=$F$1)</f>
        <v>0</v>
      </c>
      <c r="AC51" s="80">
        <f>'MOD Vectors ALL'!AC51*($E51=$F$1)</f>
        <v>0</v>
      </c>
      <c r="AD51" s="80">
        <f>'MOD Vectors ALL'!AD51*($E51=$F$1)</f>
        <v>0</v>
      </c>
      <c r="AE51" s="80">
        <f>'MOD Vectors ALL'!AE51*($E51=$F$1)</f>
        <v>0</v>
      </c>
      <c r="AF51" s="80">
        <f>'MOD Vectors ALL'!AF51*($E51=$F$1)</f>
        <v>0</v>
      </c>
      <c r="AG51" s="80">
        <f>'MOD Vectors ALL'!AG51*($E51=$F$1)</f>
        <v>0</v>
      </c>
      <c r="AH51" s="80">
        <f>'MOD Vectors ALL'!AH51*($E51=$F$1)</f>
        <v>0</v>
      </c>
      <c r="AI51" s="80">
        <f>'MOD Vectors ALL'!AI51*($E51=$F$1)</f>
        <v>0</v>
      </c>
      <c r="AJ51" s="80">
        <f>'MOD Vectors ALL'!AJ51*($E51=$F$1)</f>
        <v>0</v>
      </c>
      <c r="AK51" s="80">
        <f>'MOD Vectors ALL'!AK51*($E51=$F$1)</f>
        <v>0</v>
      </c>
      <c r="AL51" s="80">
        <f>'MOD Vectors ALL'!AL51*($E51=$F$1)</f>
        <v>0</v>
      </c>
      <c r="AM51" s="80">
        <f>'MOD Vectors ALL'!AM51*($E51=$F$1)</f>
        <v>0</v>
      </c>
      <c r="AN51" s="80">
        <f>'MOD Vectors ALL'!AN51*($E51=$F$1)</f>
        <v>0</v>
      </c>
      <c r="AO51" s="80">
        <f>'MOD Vectors ALL'!AO51*($E51=$F$1)</f>
        <v>0</v>
      </c>
      <c r="AP51" s="80">
        <f>'MOD Vectors ALL'!AP51*($E51=$F$1)</f>
        <v>0</v>
      </c>
      <c r="AQ51" s="80">
        <f>'MOD Vectors ALL'!AQ51*($E51=$F$1)</f>
        <v>0</v>
      </c>
      <c r="AR51" s="80">
        <f>'MOD Vectors ALL'!AR51*($E51=$F$1)</f>
        <v>0</v>
      </c>
      <c r="AS51" s="80">
        <f>'MOD Vectors ALL'!AS51*($E51=$F$1)</f>
        <v>0</v>
      </c>
      <c r="AT51" s="80">
        <f>'MOD Vectors ALL'!AT51*($E51=$F$1)</f>
        <v>0</v>
      </c>
      <c r="AU51" s="80">
        <f>'MOD Vectors ALL'!AU51*($E51=$F$1)</f>
        <v>0</v>
      </c>
      <c r="AV51" s="80">
        <f>'MOD Vectors ALL'!AV51*($E51=$F$1)</f>
        <v>0</v>
      </c>
      <c r="AW51" s="80">
        <f>'MOD Vectors ALL'!AW51*($E51=$F$1)</f>
        <v>0</v>
      </c>
      <c r="AX51" s="80">
        <f>'MOD Vectors ALL'!AX51*($E51=$F$1)</f>
        <v>0</v>
      </c>
      <c r="AY51" s="80">
        <f>'MOD Vectors ALL'!AY51*($E51=$F$1)</f>
        <v>0</v>
      </c>
      <c r="AZ51" s="80">
        <f>'MOD Vectors ALL'!AZ51*($E51=$F$1)</f>
        <v>0</v>
      </c>
      <c r="BA51" s="80">
        <f>'MOD Vectors ALL'!BA51*($E51=$F$1)</f>
        <v>0</v>
      </c>
      <c r="BB51" s="80">
        <f>'MOD Vectors ALL'!BB51*($E51=$F$1)</f>
        <v>0</v>
      </c>
      <c r="BC51" s="80">
        <f>'MOD Vectors ALL'!BC51*($E51=$F$1)</f>
        <v>0</v>
      </c>
      <c r="BD51" s="80">
        <f>'MOD Vectors ALL'!BD51*($E51=$F$1)</f>
        <v>0</v>
      </c>
      <c r="BE51" s="80">
        <f>'MOD Vectors ALL'!BE51*($E51=$F$1)</f>
        <v>0</v>
      </c>
      <c r="BF51" s="80">
        <f>'MOD Vectors ALL'!BF51*($E51=$F$1)</f>
        <v>0</v>
      </c>
      <c r="BG51" s="80">
        <f>'MOD Vectors ALL'!BG51*($E51=$F$1)</f>
        <v>0</v>
      </c>
      <c r="BH51" s="80">
        <f>'MOD Vectors ALL'!BH51*($E51=$F$1)</f>
        <v>0</v>
      </c>
      <c r="BI51" s="80">
        <f>'MOD Vectors ALL'!BI51*($E51=$F$1)</f>
        <v>0</v>
      </c>
      <c r="BJ51" s="80">
        <f>'MOD Vectors ALL'!BJ51*($E51=$F$1)</f>
        <v>0</v>
      </c>
      <c r="BK51" s="80">
        <f>'MOD Vectors ALL'!BK51*($E51=$F$1)</f>
        <v>0</v>
      </c>
      <c r="BL51" s="80">
        <f>'MOD Vectors ALL'!BL51*($E51=$F$1)</f>
        <v>0</v>
      </c>
      <c r="BM51" s="80">
        <f>'MOD Vectors ALL'!BM51*($E51=$F$1)</f>
        <v>0</v>
      </c>
      <c r="BN51" s="80">
        <f>'MOD Vectors ALL'!BN51*($E51=$F$1)</f>
        <v>0</v>
      </c>
      <c r="BO51" s="80">
        <f>'MOD Vectors ALL'!BO51*($E51=$F$1)</f>
        <v>0</v>
      </c>
      <c r="BP51" s="80">
        <f>'MOD Vectors ALL'!BP51*($E51=$F$1)</f>
        <v>0</v>
      </c>
      <c r="BQ51" s="80">
        <f>'MOD Vectors ALL'!BQ51*($E51=$F$1)</f>
        <v>0</v>
      </c>
      <c r="BR51" s="80">
        <f>'MOD Vectors ALL'!BR51*($E51=$F$1)</f>
        <v>0</v>
      </c>
      <c r="BS51" s="80">
        <f>'MOD Vectors ALL'!BS51*($E51=$F$1)</f>
        <v>0</v>
      </c>
      <c r="BT51" s="80">
        <f>'MOD Vectors ALL'!BT51*($E51=$F$1)</f>
        <v>0</v>
      </c>
      <c r="BU51" s="80">
        <f>'MOD Vectors ALL'!BU51*($E51=$F$1)</f>
        <v>0</v>
      </c>
      <c r="BV51" s="80">
        <f>'MOD Vectors ALL'!BV51*($E51=$F$1)</f>
        <v>0</v>
      </c>
      <c r="BW51" s="80">
        <f>'MOD Vectors ALL'!BW51*($E51=$F$1)</f>
        <v>0</v>
      </c>
      <c r="BX51" s="80">
        <f>'MOD Vectors ALL'!BX51*($E51=$F$1)</f>
        <v>0</v>
      </c>
      <c r="BY51" s="80">
        <f>'MOD Vectors ALL'!BY51*($E51=$F$1)</f>
        <v>0</v>
      </c>
      <c r="BZ51" s="80">
        <f>'MOD Vectors ALL'!BZ51*($E51=$F$1)</f>
        <v>0</v>
      </c>
      <c r="CA51" s="80">
        <f>'MOD Vectors ALL'!CA51*($E51=$F$1)</f>
        <v>0</v>
      </c>
      <c r="CB51" s="80">
        <f>'MOD Vectors ALL'!CB51*($E51=$F$1)</f>
        <v>0</v>
      </c>
      <c r="CC51" s="80">
        <f>'MOD Vectors ALL'!CC51*($E51=$F$1)</f>
        <v>0</v>
      </c>
      <c r="CD51" s="80">
        <f>'MOD Vectors ALL'!CD51*($E51=$F$1)</f>
        <v>0</v>
      </c>
      <c r="CE51" s="80">
        <f>'MOD Vectors ALL'!CE51*($E51=$F$1)</f>
        <v>0</v>
      </c>
      <c r="CF51" s="80">
        <f>'MOD Vectors ALL'!CF51*($E51=$F$1)</f>
        <v>0</v>
      </c>
      <c r="CG51" s="80">
        <f>'MOD Vectors ALL'!CG51*($E51=$F$1)</f>
        <v>0</v>
      </c>
      <c r="CH51" s="80">
        <f>'MOD Vectors ALL'!CH51*($E51=$F$1)</f>
        <v>0</v>
      </c>
      <c r="CI51" s="80">
        <f>'MOD Vectors ALL'!CI51*($E51=$F$1)</f>
        <v>0</v>
      </c>
      <c r="CJ51" s="80">
        <f>'MOD Vectors ALL'!CJ51*($E51=$F$1)</f>
        <v>0</v>
      </c>
      <c r="CK51" s="80">
        <f>'MOD Vectors ALL'!CK51*($E51=$F$1)</f>
        <v>0</v>
      </c>
      <c r="CL51" s="80">
        <f>'MOD Vectors ALL'!CL51*($E51=$F$1)</f>
        <v>0</v>
      </c>
      <c r="CM51" s="80">
        <f>'MOD Vectors ALL'!CM51*($E51=$F$1)</f>
        <v>0</v>
      </c>
      <c r="CN51" s="80">
        <f>'MOD Vectors ALL'!CN51*($E51=$F$1)</f>
        <v>0</v>
      </c>
      <c r="CO51" s="80">
        <f>'MOD Vectors ALL'!CO51*($E51=$F$1)</f>
        <v>0</v>
      </c>
      <c r="CP51" s="80">
        <f>'MOD Vectors ALL'!CP51*($E51=$F$1)</f>
        <v>0</v>
      </c>
      <c r="CQ51" s="80">
        <f>'MOD Vectors ALL'!CQ51*($E51=$F$1)</f>
        <v>0</v>
      </c>
      <c r="CR51" s="80">
        <f>'MOD Vectors ALL'!CR51*($E51=$F$1)</f>
        <v>0</v>
      </c>
      <c r="CS51" s="80">
        <f>'MOD Vectors ALL'!CS51*($E51=$F$1)</f>
        <v>0</v>
      </c>
      <c r="CT51" s="80">
        <f>'MOD Vectors ALL'!CT51*($E51=$F$1)</f>
        <v>0</v>
      </c>
      <c r="CU51" s="80">
        <f>'MOD Vectors ALL'!CU51*($E51=$F$1)</f>
        <v>0</v>
      </c>
      <c r="CV51" s="80">
        <f>'MOD Vectors ALL'!CV51*($E51=$F$1)</f>
        <v>0</v>
      </c>
      <c r="CW51" s="80">
        <f>'MOD Vectors ALL'!CW51*($E51=$F$1)</f>
        <v>0</v>
      </c>
      <c r="CX51" s="80">
        <f>'MOD Vectors ALL'!CX51*($E51=$F$1)</f>
        <v>0</v>
      </c>
      <c r="CY51" s="80">
        <f>'MOD Vectors ALL'!CY51*($E51=$F$1)</f>
        <v>0</v>
      </c>
      <c r="CZ51" s="80">
        <f>'MOD Vectors ALL'!CZ51*($E51=$F$1)</f>
        <v>0</v>
      </c>
      <c r="DA51" s="80">
        <f>'MOD Vectors ALL'!DA51*($E51=$F$1)</f>
        <v>0</v>
      </c>
      <c r="DB51" s="80">
        <f>'MOD Vectors ALL'!DB51*($E51=$F$1)</f>
        <v>0</v>
      </c>
      <c r="DC51" s="80">
        <f>'MOD Vectors ALL'!DC51*($E51=$F$1)</f>
        <v>0</v>
      </c>
      <c r="DD51" s="80">
        <f>'MOD Vectors ALL'!DD51*($E51=$F$1)</f>
        <v>0</v>
      </c>
      <c r="DE51" s="80">
        <f>'MOD Vectors ALL'!DE51*($E51=$F$1)</f>
        <v>0</v>
      </c>
      <c r="DF51" s="80">
        <f>'MOD Vectors ALL'!DF51*($E51=$F$1)</f>
        <v>0</v>
      </c>
      <c r="DG51" s="80">
        <f>'MOD Vectors ALL'!DG51*($E51=$F$1)</f>
        <v>0</v>
      </c>
      <c r="DH51" s="80">
        <f>'MOD Vectors ALL'!DH51*($E51=$F$1)</f>
        <v>0</v>
      </c>
      <c r="DI51" s="80">
        <f>'MOD Vectors ALL'!DI51*($E51=$F$1)</f>
        <v>0</v>
      </c>
      <c r="DJ51" s="80">
        <f>'MOD Vectors ALL'!DJ51*($E51=$F$1)</f>
        <v>0</v>
      </c>
      <c r="DK51" s="80">
        <f>'MOD Vectors ALL'!DK51*($E51=$F$1)</f>
        <v>0</v>
      </c>
      <c r="DL51" s="80">
        <f>'MOD Vectors ALL'!DL51*($E51=$F$1)</f>
        <v>0</v>
      </c>
      <c r="DM51" s="80">
        <f>'MOD Vectors ALL'!DM51*($E51=$F$1)</f>
        <v>0</v>
      </c>
      <c r="DN51" s="80">
        <f>'MOD Vectors ALL'!DN51*($E51=$F$1)</f>
        <v>0</v>
      </c>
      <c r="DO51" s="80">
        <f>'MOD Vectors ALL'!DO51*($E51=$F$1)</f>
        <v>0</v>
      </c>
      <c r="DP51" s="80">
        <f>'MOD Vectors ALL'!DP51*($E51=$F$1)</f>
        <v>0</v>
      </c>
      <c r="DQ51" s="80">
        <f>'MOD Vectors ALL'!DQ51*($E51=$F$1)</f>
        <v>0</v>
      </c>
    </row>
    <row r="52" spans="1:121" x14ac:dyDescent="0.2">
      <c r="A52">
        <v>409</v>
      </c>
      <c r="B52" t="s">
        <v>9</v>
      </c>
      <c r="C52" t="s">
        <v>369</v>
      </c>
      <c r="D52" t="s">
        <v>526</v>
      </c>
      <c r="E52" t="s">
        <v>523</v>
      </c>
      <c r="F52" t="s">
        <v>37</v>
      </c>
      <c r="G52">
        <v>0.224439</v>
      </c>
      <c r="H52">
        <v>0.15287000000000001</v>
      </c>
      <c r="I52" s="80">
        <f>'MOD Vectors ALL'!I52*($E52=$F$1)</f>
        <v>0</v>
      </c>
      <c r="J52" s="80">
        <f>'MOD Vectors ALL'!J52*($E52=$F$1)</f>
        <v>0</v>
      </c>
      <c r="K52" s="80">
        <f>'MOD Vectors ALL'!K52*($E52=$F$1)</f>
        <v>0</v>
      </c>
      <c r="L52" s="80">
        <f>'MOD Vectors ALL'!L52*($E52=$F$1)</f>
        <v>0</v>
      </c>
      <c r="M52" s="80">
        <f>'MOD Vectors ALL'!M52*($E52=$F$1)</f>
        <v>0</v>
      </c>
      <c r="N52" s="80">
        <f>'MOD Vectors ALL'!N52*($E52=$F$1)</f>
        <v>0</v>
      </c>
      <c r="O52" s="80">
        <f>'MOD Vectors ALL'!O52*($E52=$F$1)</f>
        <v>0</v>
      </c>
      <c r="P52" s="80">
        <f>'MOD Vectors ALL'!P52*($E52=$F$1)</f>
        <v>0</v>
      </c>
      <c r="Q52" s="80">
        <f>'MOD Vectors ALL'!Q52*($E52=$F$1)</f>
        <v>0</v>
      </c>
      <c r="R52" s="80">
        <f>'MOD Vectors ALL'!R52*($E52=$F$1)</f>
        <v>0</v>
      </c>
      <c r="S52" s="80">
        <f>'MOD Vectors ALL'!S52*($E52=$F$1)</f>
        <v>0</v>
      </c>
      <c r="T52" s="80">
        <f>'MOD Vectors ALL'!T52*($E52=$F$1)</f>
        <v>0</v>
      </c>
      <c r="U52" s="80">
        <f>'MOD Vectors ALL'!U52*($E52=$F$1)</f>
        <v>0</v>
      </c>
      <c r="V52" s="80">
        <f>'MOD Vectors ALL'!V52*($E52=$F$1)</f>
        <v>0</v>
      </c>
      <c r="W52" s="80">
        <f>'MOD Vectors ALL'!W52*($E52=$F$1)</f>
        <v>0</v>
      </c>
      <c r="X52" s="80">
        <f>'MOD Vectors ALL'!X52*($E52=$F$1)</f>
        <v>0</v>
      </c>
      <c r="Y52" s="80">
        <f>'MOD Vectors ALL'!Y52*($E52=$F$1)</f>
        <v>0</v>
      </c>
      <c r="Z52" s="80">
        <f>'MOD Vectors ALL'!Z52*($E52=$F$1)</f>
        <v>0</v>
      </c>
      <c r="AA52" s="80">
        <f>'MOD Vectors ALL'!AA52*($E52=$F$1)</f>
        <v>0</v>
      </c>
      <c r="AB52" s="80">
        <f>'MOD Vectors ALL'!AB52*($E52=$F$1)</f>
        <v>0</v>
      </c>
      <c r="AC52" s="80">
        <f>'MOD Vectors ALL'!AC52*($E52=$F$1)</f>
        <v>0</v>
      </c>
      <c r="AD52" s="80">
        <f>'MOD Vectors ALL'!AD52*($E52=$F$1)</f>
        <v>0</v>
      </c>
      <c r="AE52" s="80">
        <f>'MOD Vectors ALL'!AE52*($E52=$F$1)</f>
        <v>0</v>
      </c>
      <c r="AF52" s="80">
        <f>'MOD Vectors ALL'!AF52*($E52=$F$1)</f>
        <v>0</v>
      </c>
      <c r="AG52" s="80">
        <f>'MOD Vectors ALL'!AG52*($E52=$F$1)</f>
        <v>0</v>
      </c>
      <c r="AH52" s="80">
        <f>'MOD Vectors ALL'!AH52*($E52=$F$1)</f>
        <v>0</v>
      </c>
      <c r="AI52" s="80">
        <f>'MOD Vectors ALL'!AI52*($E52=$F$1)</f>
        <v>0</v>
      </c>
      <c r="AJ52" s="80">
        <f>'MOD Vectors ALL'!AJ52*($E52=$F$1)</f>
        <v>0</v>
      </c>
      <c r="AK52" s="80">
        <f>'MOD Vectors ALL'!AK52*($E52=$F$1)</f>
        <v>0</v>
      </c>
      <c r="AL52" s="80">
        <f>'MOD Vectors ALL'!AL52*($E52=$F$1)</f>
        <v>0</v>
      </c>
      <c r="AM52" s="80">
        <f>'MOD Vectors ALL'!AM52*($E52=$F$1)</f>
        <v>0</v>
      </c>
      <c r="AN52" s="80">
        <f>'MOD Vectors ALL'!AN52*($E52=$F$1)</f>
        <v>0</v>
      </c>
      <c r="AO52" s="80">
        <f>'MOD Vectors ALL'!AO52*($E52=$F$1)</f>
        <v>0</v>
      </c>
      <c r="AP52" s="80">
        <f>'MOD Vectors ALL'!AP52*($E52=$F$1)</f>
        <v>0</v>
      </c>
      <c r="AQ52" s="80">
        <f>'MOD Vectors ALL'!AQ52*($E52=$F$1)</f>
        <v>0</v>
      </c>
      <c r="AR52" s="80">
        <f>'MOD Vectors ALL'!AR52*($E52=$F$1)</f>
        <v>0</v>
      </c>
      <c r="AS52" s="80">
        <f>'MOD Vectors ALL'!AS52*($E52=$F$1)</f>
        <v>0</v>
      </c>
      <c r="AT52" s="80">
        <f>'MOD Vectors ALL'!AT52*($E52=$F$1)</f>
        <v>0</v>
      </c>
      <c r="AU52" s="80">
        <f>'MOD Vectors ALL'!AU52*($E52=$F$1)</f>
        <v>0</v>
      </c>
      <c r="AV52" s="80">
        <f>'MOD Vectors ALL'!AV52*($E52=$F$1)</f>
        <v>0</v>
      </c>
      <c r="AW52" s="80">
        <f>'MOD Vectors ALL'!AW52*($E52=$F$1)</f>
        <v>0</v>
      </c>
      <c r="AX52" s="80">
        <f>'MOD Vectors ALL'!AX52*($E52=$F$1)</f>
        <v>0</v>
      </c>
      <c r="AY52" s="80">
        <f>'MOD Vectors ALL'!AY52*($E52=$F$1)</f>
        <v>0</v>
      </c>
      <c r="AZ52" s="80">
        <f>'MOD Vectors ALL'!AZ52*($E52=$F$1)</f>
        <v>0</v>
      </c>
      <c r="BA52" s="80">
        <f>'MOD Vectors ALL'!BA52*($E52=$F$1)</f>
        <v>0</v>
      </c>
      <c r="BB52" s="80">
        <f>'MOD Vectors ALL'!BB52*($E52=$F$1)</f>
        <v>0</v>
      </c>
      <c r="BC52" s="80">
        <f>'MOD Vectors ALL'!BC52*($E52=$F$1)</f>
        <v>0</v>
      </c>
      <c r="BD52" s="80">
        <f>'MOD Vectors ALL'!BD52*($E52=$F$1)</f>
        <v>0</v>
      </c>
      <c r="BE52" s="80">
        <f>'MOD Vectors ALL'!BE52*($E52=$F$1)</f>
        <v>0</v>
      </c>
      <c r="BF52" s="80">
        <f>'MOD Vectors ALL'!BF52*($E52=$F$1)</f>
        <v>0</v>
      </c>
      <c r="BG52" s="80">
        <f>'MOD Vectors ALL'!BG52*($E52=$F$1)</f>
        <v>0</v>
      </c>
      <c r="BH52" s="80">
        <f>'MOD Vectors ALL'!BH52*($E52=$F$1)</f>
        <v>0</v>
      </c>
      <c r="BI52" s="80">
        <f>'MOD Vectors ALL'!BI52*($E52=$F$1)</f>
        <v>0</v>
      </c>
      <c r="BJ52" s="80">
        <f>'MOD Vectors ALL'!BJ52*($E52=$F$1)</f>
        <v>0</v>
      </c>
      <c r="BK52" s="80">
        <f>'MOD Vectors ALL'!BK52*($E52=$F$1)</f>
        <v>0</v>
      </c>
      <c r="BL52" s="80">
        <f>'MOD Vectors ALL'!BL52*($E52=$F$1)</f>
        <v>0</v>
      </c>
      <c r="BM52" s="80">
        <f>'MOD Vectors ALL'!BM52*($E52=$F$1)</f>
        <v>0</v>
      </c>
      <c r="BN52" s="80">
        <f>'MOD Vectors ALL'!BN52*($E52=$F$1)</f>
        <v>0</v>
      </c>
      <c r="BO52" s="80">
        <f>'MOD Vectors ALL'!BO52*($E52=$F$1)</f>
        <v>0</v>
      </c>
      <c r="BP52" s="80">
        <f>'MOD Vectors ALL'!BP52*($E52=$F$1)</f>
        <v>0</v>
      </c>
      <c r="BQ52" s="80">
        <f>'MOD Vectors ALL'!BQ52*($E52=$F$1)</f>
        <v>0</v>
      </c>
      <c r="BR52" s="80">
        <f>'MOD Vectors ALL'!BR52*($E52=$F$1)</f>
        <v>0</v>
      </c>
      <c r="BS52" s="80">
        <f>'MOD Vectors ALL'!BS52*($E52=$F$1)</f>
        <v>0</v>
      </c>
      <c r="BT52" s="80">
        <f>'MOD Vectors ALL'!BT52*($E52=$F$1)</f>
        <v>0</v>
      </c>
      <c r="BU52" s="80">
        <f>'MOD Vectors ALL'!BU52*($E52=$F$1)</f>
        <v>0</v>
      </c>
      <c r="BV52" s="80">
        <f>'MOD Vectors ALL'!BV52*($E52=$F$1)</f>
        <v>0</v>
      </c>
      <c r="BW52" s="80">
        <f>'MOD Vectors ALL'!BW52*($E52=$F$1)</f>
        <v>0</v>
      </c>
      <c r="BX52" s="80">
        <f>'MOD Vectors ALL'!BX52*($E52=$F$1)</f>
        <v>0</v>
      </c>
      <c r="BY52" s="80">
        <f>'MOD Vectors ALL'!BY52*($E52=$F$1)</f>
        <v>0</v>
      </c>
      <c r="BZ52" s="80">
        <f>'MOD Vectors ALL'!BZ52*($E52=$F$1)</f>
        <v>0</v>
      </c>
      <c r="CA52" s="80">
        <f>'MOD Vectors ALL'!CA52*($E52=$F$1)</f>
        <v>0</v>
      </c>
      <c r="CB52" s="80">
        <f>'MOD Vectors ALL'!CB52*($E52=$F$1)</f>
        <v>0</v>
      </c>
      <c r="CC52" s="80">
        <f>'MOD Vectors ALL'!CC52*($E52=$F$1)</f>
        <v>0</v>
      </c>
      <c r="CD52" s="80">
        <f>'MOD Vectors ALL'!CD52*($E52=$F$1)</f>
        <v>0</v>
      </c>
      <c r="CE52" s="80">
        <f>'MOD Vectors ALL'!CE52*($E52=$F$1)</f>
        <v>0</v>
      </c>
      <c r="CF52" s="80">
        <f>'MOD Vectors ALL'!CF52*($E52=$F$1)</f>
        <v>0</v>
      </c>
      <c r="CG52" s="80">
        <f>'MOD Vectors ALL'!CG52*($E52=$F$1)</f>
        <v>0</v>
      </c>
      <c r="CH52" s="80">
        <f>'MOD Vectors ALL'!CH52*($E52=$F$1)</f>
        <v>0</v>
      </c>
      <c r="CI52" s="80">
        <f>'MOD Vectors ALL'!CI52*($E52=$F$1)</f>
        <v>0</v>
      </c>
      <c r="CJ52" s="80">
        <f>'MOD Vectors ALL'!CJ52*($E52=$F$1)</f>
        <v>0</v>
      </c>
      <c r="CK52" s="80">
        <f>'MOD Vectors ALL'!CK52*($E52=$F$1)</f>
        <v>0</v>
      </c>
      <c r="CL52" s="80">
        <f>'MOD Vectors ALL'!CL52*($E52=$F$1)</f>
        <v>0</v>
      </c>
      <c r="CM52" s="80">
        <f>'MOD Vectors ALL'!CM52*($E52=$F$1)</f>
        <v>0</v>
      </c>
      <c r="CN52" s="80">
        <f>'MOD Vectors ALL'!CN52*($E52=$F$1)</f>
        <v>0</v>
      </c>
      <c r="CO52" s="80">
        <f>'MOD Vectors ALL'!CO52*($E52=$F$1)</f>
        <v>0</v>
      </c>
      <c r="CP52" s="80">
        <f>'MOD Vectors ALL'!CP52*($E52=$F$1)</f>
        <v>0</v>
      </c>
      <c r="CQ52" s="80">
        <f>'MOD Vectors ALL'!CQ52*($E52=$F$1)</f>
        <v>0</v>
      </c>
      <c r="CR52" s="80">
        <f>'MOD Vectors ALL'!CR52*($E52=$F$1)</f>
        <v>0</v>
      </c>
      <c r="CS52" s="80">
        <f>'MOD Vectors ALL'!CS52*($E52=$F$1)</f>
        <v>0</v>
      </c>
      <c r="CT52" s="80">
        <f>'MOD Vectors ALL'!CT52*($E52=$F$1)</f>
        <v>0</v>
      </c>
      <c r="CU52" s="80">
        <f>'MOD Vectors ALL'!CU52*($E52=$F$1)</f>
        <v>0</v>
      </c>
      <c r="CV52" s="80">
        <f>'MOD Vectors ALL'!CV52*($E52=$F$1)</f>
        <v>0</v>
      </c>
      <c r="CW52" s="80">
        <f>'MOD Vectors ALL'!CW52*($E52=$F$1)</f>
        <v>0</v>
      </c>
      <c r="CX52" s="80">
        <f>'MOD Vectors ALL'!CX52*($E52=$F$1)</f>
        <v>0</v>
      </c>
      <c r="CY52" s="80">
        <f>'MOD Vectors ALL'!CY52*($E52=$F$1)</f>
        <v>0</v>
      </c>
      <c r="CZ52" s="80">
        <f>'MOD Vectors ALL'!CZ52*($E52=$F$1)</f>
        <v>0</v>
      </c>
      <c r="DA52" s="80">
        <f>'MOD Vectors ALL'!DA52*($E52=$F$1)</f>
        <v>0</v>
      </c>
      <c r="DB52" s="80">
        <f>'MOD Vectors ALL'!DB52*($E52=$F$1)</f>
        <v>0</v>
      </c>
      <c r="DC52" s="80">
        <f>'MOD Vectors ALL'!DC52*($E52=$F$1)</f>
        <v>0</v>
      </c>
      <c r="DD52" s="80">
        <f>'MOD Vectors ALL'!DD52*($E52=$F$1)</f>
        <v>0</v>
      </c>
      <c r="DE52" s="80">
        <f>'MOD Vectors ALL'!DE52*($E52=$F$1)</f>
        <v>0</v>
      </c>
      <c r="DF52" s="80">
        <f>'MOD Vectors ALL'!DF52*($E52=$F$1)</f>
        <v>0</v>
      </c>
      <c r="DG52" s="80">
        <f>'MOD Vectors ALL'!DG52*($E52=$F$1)</f>
        <v>0</v>
      </c>
      <c r="DH52" s="80">
        <f>'MOD Vectors ALL'!DH52*($E52=$F$1)</f>
        <v>0</v>
      </c>
      <c r="DI52" s="80">
        <f>'MOD Vectors ALL'!DI52*($E52=$F$1)</f>
        <v>0</v>
      </c>
      <c r="DJ52" s="80">
        <f>'MOD Vectors ALL'!DJ52*($E52=$F$1)</f>
        <v>0</v>
      </c>
      <c r="DK52" s="80">
        <f>'MOD Vectors ALL'!DK52*($E52=$F$1)</f>
        <v>0</v>
      </c>
      <c r="DL52" s="80">
        <f>'MOD Vectors ALL'!DL52*($E52=$F$1)</f>
        <v>0</v>
      </c>
      <c r="DM52" s="80">
        <f>'MOD Vectors ALL'!DM52*($E52=$F$1)</f>
        <v>0</v>
      </c>
      <c r="DN52" s="80">
        <f>'MOD Vectors ALL'!DN52*($E52=$F$1)</f>
        <v>0</v>
      </c>
      <c r="DO52" s="80">
        <f>'MOD Vectors ALL'!DO52*($E52=$F$1)</f>
        <v>0</v>
      </c>
      <c r="DP52" s="80">
        <f>'MOD Vectors ALL'!DP52*($E52=$F$1)</f>
        <v>0</v>
      </c>
      <c r="DQ52" s="80">
        <f>'MOD Vectors ALL'!DQ52*($E52=$F$1)</f>
        <v>0</v>
      </c>
    </row>
    <row r="53" spans="1:121" x14ac:dyDescent="0.2">
      <c r="A53">
        <v>432</v>
      </c>
      <c r="B53" t="s">
        <v>16</v>
      </c>
      <c r="C53" t="s">
        <v>369</v>
      </c>
      <c r="D53" t="s">
        <v>526</v>
      </c>
      <c r="E53" t="s">
        <v>523</v>
      </c>
      <c r="F53" t="s">
        <v>10</v>
      </c>
      <c r="G53">
        <v>0.73588799999999999</v>
      </c>
      <c r="H53">
        <v>0.43052000000000001</v>
      </c>
      <c r="I53" s="80">
        <f>'MOD Vectors ALL'!I53*($E53=$F$1)</f>
        <v>0</v>
      </c>
      <c r="J53" s="80">
        <f>'MOD Vectors ALL'!J53*($E53=$F$1)</f>
        <v>0</v>
      </c>
      <c r="K53" s="80">
        <f>'MOD Vectors ALL'!K53*($E53=$F$1)</f>
        <v>0</v>
      </c>
      <c r="L53" s="80">
        <f>'MOD Vectors ALL'!L53*($E53=$F$1)</f>
        <v>0</v>
      </c>
      <c r="M53" s="80">
        <f>'MOD Vectors ALL'!M53*($E53=$F$1)</f>
        <v>0</v>
      </c>
      <c r="N53" s="80">
        <f>'MOD Vectors ALL'!N53*($E53=$F$1)</f>
        <v>0</v>
      </c>
      <c r="O53" s="80">
        <f>'MOD Vectors ALL'!O53*($E53=$F$1)</f>
        <v>0</v>
      </c>
      <c r="P53" s="80">
        <f>'MOD Vectors ALL'!P53*($E53=$F$1)</f>
        <v>0</v>
      </c>
      <c r="Q53" s="80">
        <f>'MOD Vectors ALL'!Q53*($E53=$F$1)</f>
        <v>0</v>
      </c>
      <c r="R53" s="80">
        <f>'MOD Vectors ALL'!R53*($E53=$F$1)</f>
        <v>0</v>
      </c>
      <c r="S53" s="80">
        <f>'MOD Vectors ALL'!S53*($E53=$F$1)</f>
        <v>0</v>
      </c>
      <c r="T53" s="80">
        <f>'MOD Vectors ALL'!T53*($E53=$F$1)</f>
        <v>0</v>
      </c>
      <c r="U53" s="80">
        <f>'MOD Vectors ALL'!U53*($E53=$F$1)</f>
        <v>0</v>
      </c>
      <c r="V53" s="80">
        <f>'MOD Vectors ALL'!V53*($E53=$F$1)</f>
        <v>0</v>
      </c>
      <c r="W53" s="80">
        <f>'MOD Vectors ALL'!W53*($E53=$F$1)</f>
        <v>0</v>
      </c>
      <c r="X53" s="80">
        <f>'MOD Vectors ALL'!X53*($E53=$F$1)</f>
        <v>0</v>
      </c>
      <c r="Y53" s="80">
        <f>'MOD Vectors ALL'!Y53*($E53=$F$1)</f>
        <v>0</v>
      </c>
      <c r="Z53" s="80">
        <f>'MOD Vectors ALL'!Z53*($E53=$F$1)</f>
        <v>0</v>
      </c>
      <c r="AA53" s="80">
        <f>'MOD Vectors ALL'!AA53*($E53=$F$1)</f>
        <v>0</v>
      </c>
      <c r="AB53" s="80">
        <f>'MOD Vectors ALL'!AB53*($E53=$F$1)</f>
        <v>0</v>
      </c>
      <c r="AC53" s="80">
        <f>'MOD Vectors ALL'!AC53*($E53=$F$1)</f>
        <v>0</v>
      </c>
      <c r="AD53" s="80">
        <f>'MOD Vectors ALL'!AD53*($E53=$F$1)</f>
        <v>0</v>
      </c>
      <c r="AE53" s="80">
        <f>'MOD Vectors ALL'!AE53*($E53=$F$1)</f>
        <v>0</v>
      </c>
      <c r="AF53" s="80">
        <f>'MOD Vectors ALL'!AF53*($E53=$F$1)</f>
        <v>0</v>
      </c>
      <c r="AG53" s="80">
        <f>'MOD Vectors ALL'!AG53*($E53=$F$1)</f>
        <v>0</v>
      </c>
      <c r="AH53" s="80">
        <f>'MOD Vectors ALL'!AH53*($E53=$F$1)</f>
        <v>0</v>
      </c>
      <c r="AI53" s="80">
        <f>'MOD Vectors ALL'!AI53*($E53=$F$1)</f>
        <v>0</v>
      </c>
      <c r="AJ53" s="80">
        <f>'MOD Vectors ALL'!AJ53*($E53=$F$1)</f>
        <v>0</v>
      </c>
      <c r="AK53" s="80">
        <f>'MOD Vectors ALL'!AK53*($E53=$F$1)</f>
        <v>0</v>
      </c>
      <c r="AL53" s="80">
        <f>'MOD Vectors ALL'!AL53*($E53=$F$1)</f>
        <v>0</v>
      </c>
      <c r="AM53" s="80">
        <f>'MOD Vectors ALL'!AM53*($E53=$F$1)</f>
        <v>0</v>
      </c>
      <c r="AN53" s="80">
        <f>'MOD Vectors ALL'!AN53*($E53=$F$1)</f>
        <v>0</v>
      </c>
      <c r="AO53" s="80">
        <f>'MOD Vectors ALL'!AO53*($E53=$F$1)</f>
        <v>0</v>
      </c>
      <c r="AP53" s="80">
        <f>'MOD Vectors ALL'!AP53*($E53=$F$1)</f>
        <v>0</v>
      </c>
      <c r="AQ53" s="80">
        <f>'MOD Vectors ALL'!AQ53*($E53=$F$1)</f>
        <v>0</v>
      </c>
      <c r="AR53" s="80">
        <f>'MOD Vectors ALL'!AR53*($E53=$F$1)</f>
        <v>0</v>
      </c>
      <c r="AS53" s="80">
        <f>'MOD Vectors ALL'!AS53*($E53=$F$1)</f>
        <v>0</v>
      </c>
      <c r="AT53" s="80">
        <f>'MOD Vectors ALL'!AT53*($E53=$F$1)</f>
        <v>0</v>
      </c>
      <c r="AU53" s="80">
        <f>'MOD Vectors ALL'!AU53*($E53=$F$1)</f>
        <v>0</v>
      </c>
      <c r="AV53" s="80">
        <f>'MOD Vectors ALL'!AV53*($E53=$F$1)</f>
        <v>0</v>
      </c>
      <c r="AW53" s="80">
        <f>'MOD Vectors ALL'!AW53*($E53=$F$1)</f>
        <v>0</v>
      </c>
      <c r="AX53" s="80">
        <f>'MOD Vectors ALL'!AX53*($E53=$F$1)</f>
        <v>0</v>
      </c>
      <c r="AY53" s="80">
        <f>'MOD Vectors ALL'!AY53*($E53=$F$1)</f>
        <v>0</v>
      </c>
      <c r="AZ53" s="80">
        <f>'MOD Vectors ALL'!AZ53*($E53=$F$1)</f>
        <v>0</v>
      </c>
      <c r="BA53" s="80">
        <f>'MOD Vectors ALL'!BA53*($E53=$F$1)</f>
        <v>0</v>
      </c>
      <c r="BB53" s="80">
        <f>'MOD Vectors ALL'!BB53*($E53=$F$1)</f>
        <v>0</v>
      </c>
      <c r="BC53" s="80">
        <f>'MOD Vectors ALL'!BC53*($E53=$F$1)</f>
        <v>0</v>
      </c>
      <c r="BD53" s="80">
        <f>'MOD Vectors ALL'!BD53*($E53=$F$1)</f>
        <v>0</v>
      </c>
      <c r="BE53" s="80">
        <f>'MOD Vectors ALL'!BE53*($E53=$F$1)</f>
        <v>0</v>
      </c>
      <c r="BF53" s="80">
        <f>'MOD Vectors ALL'!BF53*($E53=$F$1)</f>
        <v>0</v>
      </c>
      <c r="BG53" s="80">
        <f>'MOD Vectors ALL'!BG53*($E53=$F$1)</f>
        <v>0</v>
      </c>
      <c r="BH53" s="80">
        <f>'MOD Vectors ALL'!BH53*($E53=$F$1)</f>
        <v>0</v>
      </c>
      <c r="BI53" s="80">
        <f>'MOD Vectors ALL'!BI53*($E53=$F$1)</f>
        <v>0</v>
      </c>
      <c r="BJ53" s="80">
        <f>'MOD Vectors ALL'!BJ53*($E53=$F$1)</f>
        <v>0</v>
      </c>
      <c r="BK53" s="80">
        <f>'MOD Vectors ALL'!BK53*($E53=$F$1)</f>
        <v>0</v>
      </c>
      <c r="BL53" s="80">
        <f>'MOD Vectors ALL'!BL53*($E53=$F$1)</f>
        <v>0</v>
      </c>
      <c r="BM53" s="80">
        <f>'MOD Vectors ALL'!BM53*($E53=$F$1)</f>
        <v>0</v>
      </c>
      <c r="BN53" s="80">
        <f>'MOD Vectors ALL'!BN53*($E53=$F$1)</f>
        <v>0</v>
      </c>
      <c r="BO53" s="80">
        <f>'MOD Vectors ALL'!BO53*($E53=$F$1)</f>
        <v>0</v>
      </c>
      <c r="BP53" s="80">
        <f>'MOD Vectors ALL'!BP53*($E53=$F$1)</f>
        <v>0</v>
      </c>
      <c r="BQ53" s="80">
        <f>'MOD Vectors ALL'!BQ53*($E53=$F$1)</f>
        <v>0</v>
      </c>
      <c r="BR53" s="80">
        <f>'MOD Vectors ALL'!BR53*($E53=$F$1)</f>
        <v>0</v>
      </c>
      <c r="BS53" s="80">
        <f>'MOD Vectors ALL'!BS53*($E53=$F$1)</f>
        <v>0</v>
      </c>
      <c r="BT53" s="80">
        <f>'MOD Vectors ALL'!BT53*($E53=$F$1)</f>
        <v>0</v>
      </c>
      <c r="BU53" s="80">
        <f>'MOD Vectors ALL'!BU53*($E53=$F$1)</f>
        <v>0</v>
      </c>
      <c r="BV53" s="80">
        <f>'MOD Vectors ALL'!BV53*($E53=$F$1)</f>
        <v>0</v>
      </c>
      <c r="BW53" s="80">
        <f>'MOD Vectors ALL'!BW53*($E53=$F$1)</f>
        <v>0</v>
      </c>
      <c r="BX53" s="80">
        <f>'MOD Vectors ALL'!BX53*($E53=$F$1)</f>
        <v>0</v>
      </c>
      <c r="BY53" s="80">
        <f>'MOD Vectors ALL'!BY53*($E53=$F$1)</f>
        <v>0</v>
      </c>
      <c r="BZ53" s="80">
        <f>'MOD Vectors ALL'!BZ53*($E53=$F$1)</f>
        <v>0</v>
      </c>
      <c r="CA53" s="80">
        <f>'MOD Vectors ALL'!CA53*($E53=$F$1)</f>
        <v>0</v>
      </c>
      <c r="CB53" s="80">
        <f>'MOD Vectors ALL'!CB53*($E53=$F$1)</f>
        <v>0</v>
      </c>
      <c r="CC53" s="80">
        <f>'MOD Vectors ALL'!CC53*($E53=$F$1)</f>
        <v>0</v>
      </c>
      <c r="CD53" s="80">
        <f>'MOD Vectors ALL'!CD53*($E53=$F$1)</f>
        <v>0</v>
      </c>
      <c r="CE53" s="80">
        <f>'MOD Vectors ALL'!CE53*($E53=$F$1)</f>
        <v>0</v>
      </c>
      <c r="CF53" s="80">
        <f>'MOD Vectors ALL'!CF53*($E53=$F$1)</f>
        <v>0</v>
      </c>
      <c r="CG53" s="80">
        <f>'MOD Vectors ALL'!CG53*($E53=$F$1)</f>
        <v>0</v>
      </c>
      <c r="CH53" s="80">
        <f>'MOD Vectors ALL'!CH53*($E53=$F$1)</f>
        <v>0</v>
      </c>
      <c r="CI53" s="80">
        <f>'MOD Vectors ALL'!CI53*($E53=$F$1)</f>
        <v>0</v>
      </c>
      <c r="CJ53" s="80">
        <f>'MOD Vectors ALL'!CJ53*($E53=$F$1)</f>
        <v>0</v>
      </c>
      <c r="CK53" s="80">
        <f>'MOD Vectors ALL'!CK53*($E53=$F$1)</f>
        <v>0</v>
      </c>
      <c r="CL53" s="80">
        <f>'MOD Vectors ALL'!CL53*($E53=$F$1)</f>
        <v>0</v>
      </c>
      <c r="CM53" s="80">
        <f>'MOD Vectors ALL'!CM53*($E53=$F$1)</f>
        <v>0</v>
      </c>
      <c r="CN53" s="80">
        <f>'MOD Vectors ALL'!CN53*($E53=$F$1)</f>
        <v>0</v>
      </c>
      <c r="CO53" s="80">
        <f>'MOD Vectors ALL'!CO53*($E53=$F$1)</f>
        <v>0</v>
      </c>
      <c r="CP53" s="80">
        <f>'MOD Vectors ALL'!CP53*($E53=$F$1)</f>
        <v>0</v>
      </c>
      <c r="CQ53" s="80">
        <f>'MOD Vectors ALL'!CQ53*($E53=$F$1)</f>
        <v>0</v>
      </c>
      <c r="CR53" s="80">
        <f>'MOD Vectors ALL'!CR53*($E53=$F$1)</f>
        <v>0</v>
      </c>
      <c r="CS53" s="80">
        <f>'MOD Vectors ALL'!CS53*($E53=$F$1)</f>
        <v>0</v>
      </c>
      <c r="CT53" s="80">
        <f>'MOD Vectors ALL'!CT53*($E53=$F$1)</f>
        <v>0</v>
      </c>
      <c r="CU53" s="80">
        <f>'MOD Vectors ALL'!CU53*($E53=$F$1)</f>
        <v>0</v>
      </c>
      <c r="CV53" s="80">
        <f>'MOD Vectors ALL'!CV53*($E53=$F$1)</f>
        <v>0</v>
      </c>
      <c r="CW53" s="80">
        <f>'MOD Vectors ALL'!CW53*($E53=$F$1)</f>
        <v>0</v>
      </c>
      <c r="CX53" s="80">
        <f>'MOD Vectors ALL'!CX53*($E53=$F$1)</f>
        <v>0</v>
      </c>
      <c r="CY53" s="80">
        <f>'MOD Vectors ALL'!CY53*($E53=$F$1)</f>
        <v>0</v>
      </c>
      <c r="CZ53" s="80">
        <f>'MOD Vectors ALL'!CZ53*($E53=$F$1)</f>
        <v>0</v>
      </c>
      <c r="DA53" s="80">
        <f>'MOD Vectors ALL'!DA53*($E53=$F$1)</f>
        <v>0</v>
      </c>
      <c r="DB53" s="80">
        <f>'MOD Vectors ALL'!DB53*($E53=$F$1)</f>
        <v>0</v>
      </c>
      <c r="DC53" s="80">
        <f>'MOD Vectors ALL'!DC53*($E53=$F$1)</f>
        <v>0</v>
      </c>
      <c r="DD53" s="80">
        <f>'MOD Vectors ALL'!DD53*($E53=$F$1)</f>
        <v>0</v>
      </c>
      <c r="DE53" s="80">
        <f>'MOD Vectors ALL'!DE53*($E53=$F$1)</f>
        <v>0</v>
      </c>
      <c r="DF53" s="80">
        <f>'MOD Vectors ALL'!DF53*($E53=$F$1)</f>
        <v>0</v>
      </c>
      <c r="DG53" s="80">
        <f>'MOD Vectors ALL'!DG53*($E53=$F$1)</f>
        <v>0</v>
      </c>
      <c r="DH53" s="80">
        <f>'MOD Vectors ALL'!DH53*($E53=$F$1)</f>
        <v>0</v>
      </c>
      <c r="DI53" s="80">
        <f>'MOD Vectors ALL'!DI53*($E53=$F$1)</f>
        <v>0</v>
      </c>
      <c r="DJ53" s="80">
        <f>'MOD Vectors ALL'!DJ53*($E53=$F$1)</f>
        <v>0</v>
      </c>
      <c r="DK53" s="80">
        <f>'MOD Vectors ALL'!DK53*($E53=$F$1)</f>
        <v>0</v>
      </c>
      <c r="DL53" s="80">
        <f>'MOD Vectors ALL'!DL53*($E53=$F$1)</f>
        <v>0</v>
      </c>
      <c r="DM53" s="80">
        <f>'MOD Vectors ALL'!DM53*($E53=$F$1)</f>
        <v>0</v>
      </c>
      <c r="DN53" s="80">
        <f>'MOD Vectors ALL'!DN53*($E53=$F$1)</f>
        <v>0</v>
      </c>
      <c r="DO53" s="80">
        <f>'MOD Vectors ALL'!DO53*($E53=$F$1)</f>
        <v>0</v>
      </c>
      <c r="DP53" s="80">
        <f>'MOD Vectors ALL'!DP53*($E53=$F$1)</f>
        <v>0</v>
      </c>
      <c r="DQ53" s="80">
        <f>'MOD Vectors ALL'!DQ53*($E53=$F$1)</f>
        <v>0</v>
      </c>
    </row>
    <row r="54" spans="1:121" x14ac:dyDescent="0.2">
      <c r="A54">
        <v>433</v>
      </c>
      <c r="B54" t="s">
        <v>16</v>
      </c>
      <c r="C54" t="s">
        <v>369</v>
      </c>
      <c r="D54" t="s">
        <v>526</v>
      </c>
      <c r="E54" t="s">
        <v>523</v>
      </c>
      <c r="F54" t="s">
        <v>11</v>
      </c>
      <c r="G54">
        <v>0.56261700000000003</v>
      </c>
      <c r="H54">
        <v>0.29132599999999997</v>
      </c>
      <c r="I54" s="80">
        <f>'MOD Vectors ALL'!I54*($E54=$F$1)</f>
        <v>0</v>
      </c>
      <c r="J54" s="80">
        <f>'MOD Vectors ALL'!J54*($E54=$F$1)</f>
        <v>0</v>
      </c>
      <c r="K54" s="80">
        <f>'MOD Vectors ALL'!K54*($E54=$F$1)</f>
        <v>0</v>
      </c>
      <c r="L54" s="80">
        <f>'MOD Vectors ALL'!L54*($E54=$F$1)</f>
        <v>0</v>
      </c>
      <c r="M54" s="80">
        <f>'MOD Vectors ALL'!M54*($E54=$F$1)</f>
        <v>0</v>
      </c>
      <c r="N54" s="80">
        <f>'MOD Vectors ALL'!N54*($E54=$F$1)</f>
        <v>0</v>
      </c>
      <c r="O54" s="80">
        <f>'MOD Vectors ALL'!O54*($E54=$F$1)</f>
        <v>0</v>
      </c>
      <c r="P54" s="80">
        <f>'MOD Vectors ALL'!P54*($E54=$F$1)</f>
        <v>0</v>
      </c>
      <c r="Q54" s="80">
        <f>'MOD Vectors ALL'!Q54*($E54=$F$1)</f>
        <v>0</v>
      </c>
      <c r="R54" s="80">
        <f>'MOD Vectors ALL'!R54*($E54=$F$1)</f>
        <v>0</v>
      </c>
      <c r="S54" s="80">
        <f>'MOD Vectors ALL'!S54*($E54=$F$1)</f>
        <v>0</v>
      </c>
      <c r="T54" s="80">
        <f>'MOD Vectors ALL'!T54*($E54=$F$1)</f>
        <v>0</v>
      </c>
      <c r="U54" s="80">
        <f>'MOD Vectors ALL'!U54*($E54=$F$1)</f>
        <v>0</v>
      </c>
      <c r="V54" s="80">
        <f>'MOD Vectors ALL'!V54*($E54=$F$1)</f>
        <v>0</v>
      </c>
      <c r="W54" s="80">
        <f>'MOD Vectors ALL'!W54*($E54=$F$1)</f>
        <v>0</v>
      </c>
      <c r="X54" s="80">
        <f>'MOD Vectors ALL'!X54*($E54=$F$1)</f>
        <v>0</v>
      </c>
      <c r="Y54" s="80">
        <f>'MOD Vectors ALL'!Y54*($E54=$F$1)</f>
        <v>0</v>
      </c>
      <c r="Z54" s="80">
        <f>'MOD Vectors ALL'!Z54*($E54=$F$1)</f>
        <v>0</v>
      </c>
      <c r="AA54" s="80">
        <f>'MOD Vectors ALL'!AA54*($E54=$F$1)</f>
        <v>0</v>
      </c>
      <c r="AB54" s="80">
        <f>'MOD Vectors ALL'!AB54*($E54=$F$1)</f>
        <v>0</v>
      </c>
      <c r="AC54" s="80">
        <f>'MOD Vectors ALL'!AC54*($E54=$F$1)</f>
        <v>0</v>
      </c>
      <c r="AD54" s="80">
        <f>'MOD Vectors ALL'!AD54*($E54=$F$1)</f>
        <v>0</v>
      </c>
      <c r="AE54" s="80">
        <f>'MOD Vectors ALL'!AE54*($E54=$F$1)</f>
        <v>0</v>
      </c>
      <c r="AF54" s="80">
        <f>'MOD Vectors ALL'!AF54*($E54=$F$1)</f>
        <v>0</v>
      </c>
      <c r="AG54" s="80">
        <f>'MOD Vectors ALL'!AG54*($E54=$F$1)</f>
        <v>0</v>
      </c>
      <c r="AH54" s="80">
        <f>'MOD Vectors ALL'!AH54*($E54=$F$1)</f>
        <v>0</v>
      </c>
      <c r="AI54" s="80">
        <f>'MOD Vectors ALL'!AI54*($E54=$F$1)</f>
        <v>0</v>
      </c>
      <c r="AJ54" s="80">
        <f>'MOD Vectors ALL'!AJ54*($E54=$F$1)</f>
        <v>0</v>
      </c>
      <c r="AK54" s="80">
        <f>'MOD Vectors ALL'!AK54*($E54=$F$1)</f>
        <v>0</v>
      </c>
      <c r="AL54" s="80">
        <f>'MOD Vectors ALL'!AL54*($E54=$F$1)</f>
        <v>0</v>
      </c>
      <c r="AM54" s="80">
        <f>'MOD Vectors ALL'!AM54*($E54=$F$1)</f>
        <v>0</v>
      </c>
      <c r="AN54" s="80">
        <f>'MOD Vectors ALL'!AN54*($E54=$F$1)</f>
        <v>0</v>
      </c>
      <c r="AO54" s="80">
        <f>'MOD Vectors ALL'!AO54*($E54=$F$1)</f>
        <v>0</v>
      </c>
      <c r="AP54" s="80">
        <f>'MOD Vectors ALL'!AP54*($E54=$F$1)</f>
        <v>0</v>
      </c>
      <c r="AQ54" s="80">
        <f>'MOD Vectors ALL'!AQ54*($E54=$F$1)</f>
        <v>0</v>
      </c>
      <c r="AR54" s="80">
        <f>'MOD Vectors ALL'!AR54*($E54=$F$1)</f>
        <v>0</v>
      </c>
      <c r="AS54" s="80">
        <f>'MOD Vectors ALL'!AS54*($E54=$F$1)</f>
        <v>0</v>
      </c>
      <c r="AT54" s="80">
        <f>'MOD Vectors ALL'!AT54*($E54=$F$1)</f>
        <v>0</v>
      </c>
      <c r="AU54" s="80">
        <f>'MOD Vectors ALL'!AU54*($E54=$F$1)</f>
        <v>0</v>
      </c>
      <c r="AV54" s="80">
        <f>'MOD Vectors ALL'!AV54*($E54=$F$1)</f>
        <v>0</v>
      </c>
      <c r="AW54" s="80">
        <f>'MOD Vectors ALL'!AW54*($E54=$F$1)</f>
        <v>0</v>
      </c>
      <c r="AX54" s="80">
        <f>'MOD Vectors ALL'!AX54*($E54=$F$1)</f>
        <v>0</v>
      </c>
      <c r="AY54" s="80">
        <f>'MOD Vectors ALL'!AY54*($E54=$F$1)</f>
        <v>0</v>
      </c>
      <c r="AZ54" s="80">
        <f>'MOD Vectors ALL'!AZ54*($E54=$F$1)</f>
        <v>0</v>
      </c>
      <c r="BA54" s="80">
        <f>'MOD Vectors ALL'!BA54*($E54=$F$1)</f>
        <v>0</v>
      </c>
      <c r="BB54" s="80">
        <f>'MOD Vectors ALL'!BB54*($E54=$F$1)</f>
        <v>0</v>
      </c>
      <c r="BC54" s="80">
        <f>'MOD Vectors ALL'!BC54*($E54=$F$1)</f>
        <v>0</v>
      </c>
      <c r="BD54" s="80">
        <f>'MOD Vectors ALL'!BD54*($E54=$F$1)</f>
        <v>0</v>
      </c>
      <c r="BE54" s="80">
        <f>'MOD Vectors ALL'!BE54*($E54=$F$1)</f>
        <v>0</v>
      </c>
      <c r="BF54" s="80">
        <f>'MOD Vectors ALL'!BF54*($E54=$F$1)</f>
        <v>0</v>
      </c>
      <c r="BG54" s="80">
        <f>'MOD Vectors ALL'!BG54*($E54=$F$1)</f>
        <v>0</v>
      </c>
      <c r="BH54" s="80">
        <f>'MOD Vectors ALL'!BH54*($E54=$F$1)</f>
        <v>0</v>
      </c>
      <c r="BI54" s="80">
        <f>'MOD Vectors ALL'!BI54*($E54=$F$1)</f>
        <v>0</v>
      </c>
      <c r="BJ54" s="80">
        <f>'MOD Vectors ALL'!BJ54*($E54=$F$1)</f>
        <v>0</v>
      </c>
      <c r="BK54" s="80">
        <f>'MOD Vectors ALL'!BK54*($E54=$F$1)</f>
        <v>0</v>
      </c>
      <c r="BL54" s="80">
        <f>'MOD Vectors ALL'!BL54*($E54=$F$1)</f>
        <v>0</v>
      </c>
      <c r="BM54" s="80">
        <f>'MOD Vectors ALL'!BM54*($E54=$F$1)</f>
        <v>0</v>
      </c>
      <c r="BN54" s="80">
        <f>'MOD Vectors ALL'!BN54*($E54=$F$1)</f>
        <v>0</v>
      </c>
      <c r="BO54" s="80">
        <f>'MOD Vectors ALL'!BO54*($E54=$F$1)</f>
        <v>0</v>
      </c>
      <c r="BP54" s="80">
        <f>'MOD Vectors ALL'!BP54*($E54=$F$1)</f>
        <v>0</v>
      </c>
      <c r="BQ54" s="80">
        <f>'MOD Vectors ALL'!BQ54*($E54=$F$1)</f>
        <v>0</v>
      </c>
      <c r="BR54" s="80">
        <f>'MOD Vectors ALL'!BR54*($E54=$F$1)</f>
        <v>0</v>
      </c>
      <c r="BS54" s="80">
        <f>'MOD Vectors ALL'!BS54*($E54=$F$1)</f>
        <v>0</v>
      </c>
      <c r="BT54" s="80">
        <f>'MOD Vectors ALL'!BT54*($E54=$F$1)</f>
        <v>0</v>
      </c>
      <c r="BU54" s="80">
        <f>'MOD Vectors ALL'!BU54*($E54=$F$1)</f>
        <v>0</v>
      </c>
      <c r="BV54" s="80">
        <f>'MOD Vectors ALL'!BV54*($E54=$F$1)</f>
        <v>0</v>
      </c>
      <c r="BW54" s="80">
        <f>'MOD Vectors ALL'!BW54*($E54=$F$1)</f>
        <v>0</v>
      </c>
      <c r="BX54" s="80">
        <f>'MOD Vectors ALL'!BX54*($E54=$F$1)</f>
        <v>0</v>
      </c>
      <c r="BY54" s="80">
        <f>'MOD Vectors ALL'!BY54*($E54=$F$1)</f>
        <v>0</v>
      </c>
      <c r="BZ54" s="80">
        <f>'MOD Vectors ALL'!BZ54*($E54=$F$1)</f>
        <v>0</v>
      </c>
      <c r="CA54" s="80">
        <f>'MOD Vectors ALL'!CA54*($E54=$F$1)</f>
        <v>0</v>
      </c>
      <c r="CB54" s="80">
        <f>'MOD Vectors ALL'!CB54*($E54=$F$1)</f>
        <v>0</v>
      </c>
      <c r="CC54" s="80">
        <f>'MOD Vectors ALL'!CC54*($E54=$F$1)</f>
        <v>0</v>
      </c>
      <c r="CD54" s="80">
        <f>'MOD Vectors ALL'!CD54*($E54=$F$1)</f>
        <v>0</v>
      </c>
      <c r="CE54" s="80">
        <f>'MOD Vectors ALL'!CE54*($E54=$F$1)</f>
        <v>0</v>
      </c>
      <c r="CF54" s="80">
        <f>'MOD Vectors ALL'!CF54*($E54=$F$1)</f>
        <v>0</v>
      </c>
      <c r="CG54" s="80">
        <f>'MOD Vectors ALL'!CG54*($E54=$F$1)</f>
        <v>0</v>
      </c>
      <c r="CH54" s="80">
        <f>'MOD Vectors ALL'!CH54*($E54=$F$1)</f>
        <v>0</v>
      </c>
      <c r="CI54" s="80">
        <f>'MOD Vectors ALL'!CI54*($E54=$F$1)</f>
        <v>0</v>
      </c>
      <c r="CJ54" s="80">
        <f>'MOD Vectors ALL'!CJ54*($E54=$F$1)</f>
        <v>0</v>
      </c>
      <c r="CK54" s="80">
        <f>'MOD Vectors ALL'!CK54*($E54=$F$1)</f>
        <v>0</v>
      </c>
      <c r="CL54" s="80">
        <f>'MOD Vectors ALL'!CL54*($E54=$F$1)</f>
        <v>0</v>
      </c>
      <c r="CM54" s="80">
        <f>'MOD Vectors ALL'!CM54*($E54=$F$1)</f>
        <v>0</v>
      </c>
      <c r="CN54" s="80">
        <f>'MOD Vectors ALL'!CN54*($E54=$F$1)</f>
        <v>0</v>
      </c>
      <c r="CO54" s="80">
        <f>'MOD Vectors ALL'!CO54*($E54=$F$1)</f>
        <v>0</v>
      </c>
      <c r="CP54" s="80">
        <f>'MOD Vectors ALL'!CP54*($E54=$F$1)</f>
        <v>0</v>
      </c>
      <c r="CQ54" s="80">
        <f>'MOD Vectors ALL'!CQ54*($E54=$F$1)</f>
        <v>0</v>
      </c>
      <c r="CR54" s="80">
        <f>'MOD Vectors ALL'!CR54*($E54=$F$1)</f>
        <v>0</v>
      </c>
      <c r="CS54" s="80">
        <f>'MOD Vectors ALL'!CS54*($E54=$F$1)</f>
        <v>0</v>
      </c>
      <c r="CT54" s="80">
        <f>'MOD Vectors ALL'!CT54*($E54=$F$1)</f>
        <v>0</v>
      </c>
      <c r="CU54" s="80">
        <f>'MOD Vectors ALL'!CU54*($E54=$F$1)</f>
        <v>0</v>
      </c>
      <c r="CV54" s="80">
        <f>'MOD Vectors ALL'!CV54*($E54=$F$1)</f>
        <v>0</v>
      </c>
      <c r="CW54" s="80">
        <f>'MOD Vectors ALL'!CW54*($E54=$F$1)</f>
        <v>0</v>
      </c>
      <c r="CX54" s="80">
        <f>'MOD Vectors ALL'!CX54*($E54=$F$1)</f>
        <v>0</v>
      </c>
      <c r="CY54" s="80">
        <f>'MOD Vectors ALL'!CY54*($E54=$F$1)</f>
        <v>0</v>
      </c>
      <c r="CZ54" s="80">
        <f>'MOD Vectors ALL'!CZ54*($E54=$F$1)</f>
        <v>0</v>
      </c>
      <c r="DA54" s="80">
        <f>'MOD Vectors ALL'!DA54*($E54=$F$1)</f>
        <v>0</v>
      </c>
      <c r="DB54" s="80">
        <f>'MOD Vectors ALL'!DB54*($E54=$F$1)</f>
        <v>0</v>
      </c>
      <c r="DC54" s="80">
        <f>'MOD Vectors ALL'!DC54*($E54=$F$1)</f>
        <v>0</v>
      </c>
      <c r="DD54" s="80">
        <f>'MOD Vectors ALL'!DD54*($E54=$F$1)</f>
        <v>0</v>
      </c>
      <c r="DE54" s="80">
        <f>'MOD Vectors ALL'!DE54*($E54=$F$1)</f>
        <v>0</v>
      </c>
      <c r="DF54" s="80">
        <f>'MOD Vectors ALL'!DF54*($E54=$F$1)</f>
        <v>0</v>
      </c>
      <c r="DG54" s="80">
        <f>'MOD Vectors ALL'!DG54*($E54=$F$1)</f>
        <v>0</v>
      </c>
      <c r="DH54" s="80">
        <f>'MOD Vectors ALL'!DH54*($E54=$F$1)</f>
        <v>0</v>
      </c>
      <c r="DI54" s="80">
        <f>'MOD Vectors ALL'!DI54*($E54=$F$1)</f>
        <v>0</v>
      </c>
      <c r="DJ54" s="80">
        <f>'MOD Vectors ALL'!DJ54*($E54=$F$1)</f>
        <v>0</v>
      </c>
      <c r="DK54" s="80">
        <f>'MOD Vectors ALL'!DK54*($E54=$F$1)</f>
        <v>0</v>
      </c>
      <c r="DL54" s="80">
        <f>'MOD Vectors ALL'!DL54*($E54=$F$1)</f>
        <v>0</v>
      </c>
      <c r="DM54" s="80">
        <f>'MOD Vectors ALL'!DM54*($E54=$F$1)</f>
        <v>0</v>
      </c>
      <c r="DN54" s="80">
        <f>'MOD Vectors ALL'!DN54*($E54=$F$1)</f>
        <v>0</v>
      </c>
      <c r="DO54" s="80">
        <f>'MOD Vectors ALL'!DO54*($E54=$F$1)</f>
        <v>0</v>
      </c>
      <c r="DP54" s="80">
        <f>'MOD Vectors ALL'!DP54*($E54=$F$1)</f>
        <v>0</v>
      </c>
      <c r="DQ54" s="80">
        <f>'MOD Vectors ALL'!DQ54*($E54=$F$1)</f>
        <v>0</v>
      </c>
    </row>
    <row r="55" spans="1:121" x14ac:dyDescent="0.2">
      <c r="A55">
        <v>435</v>
      </c>
      <c r="B55" t="s">
        <v>16</v>
      </c>
      <c r="C55" t="s">
        <v>369</v>
      </c>
      <c r="D55" t="s">
        <v>526</v>
      </c>
      <c r="E55" t="s">
        <v>523</v>
      </c>
      <c r="F55" t="s">
        <v>12</v>
      </c>
      <c r="G55">
        <v>0.49225799999999997</v>
      </c>
      <c r="H55">
        <v>0.29210399999999997</v>
      </c>
      <c r="I55" s="80">
        <f>'MOD Vectors ALL'!I55*($E55=$F$1)</f>
        <v>0</v>
      </c>
      <c r="J55" s="80">
        <f>'MOD Vectors ALL'!J55*($E55=$F$1)</f>
        <v>0</v>
      </c>
      <c r="K55" s="80">
        <f>'MOD Vectors ALL'!K55*($E55=$F$1)</f>
        <v>0</v>
      </c>
      <c r="L55" s="80">
        <f>'MOD Vectors ALL'!L55*($E55=$F$1)</f>
        <v>0</v>
      </c>
      <c r="M55" s="80">
        <f>'MOD Vectors ALL'!M55*($E55=$F$1)</f>
        <v>0</v>
      </c>
      <c r="N55" s="80">
        <f>'MOD Vectors ALL'!N55*($E55=$F$1)</f>
        <v>0</v>
      </c>
      <c r="O55" s="80">
        <f>'MOD Vectors ALL'!O55*($E55=$F$1)</f>
        <v>0</v>
      </c>
      <c r="P55" s="80">
        <f>'MOD Vectors ALL'!P55*($E55=$F$1)</f>
        <v>0</v>
      </c>
      <c r="Q55" s="80">
        <f>'MOD Vectors ALL'!Q55*($E55=$F$1)</f>
        <v>0</v>
      </c>
      <c r="R55" s="80">
        <f>'MOD Vectors ALL'!R55*($E55=$F$1)</f>
        <v>0</v>
      </c>
      <c r="S55" s="80">
        <f>'MOD Vectors ALL'!S55*($E55=$F$1)</f>
        <v>0</v>
      </c>
      <c r="T55" s="80">
        <f>'MOD Vectors ALL'!T55*($E55=$F$1)</f>
        <v>0</v>
      </c>
      <c r="U55" s="80">
        <f>'MOD Vectors ALL'!U55*($E55=$F$1)</f>
        <v>0</v>
      </c>
      <c r="V55" s="80">
        <f>'MOD Vectors ALL'!V55*($E55=$F$1)</f>
        <v>0</v>
      </c>
      <c r="W55" s="80">
        <f>'MOD Vectors ALL'!W55*($E55=$F$1)</f>
        <v>0</v>
      </c>
      <c r="X55" s="80">
        <f>'MOD Vectors ALL'!X55*($E55=$F$1)</f>
        <v>0</v>
      </c>
      <c r="Y55" s="80">
        <f>'MOD Vectors ALL'!Y55*($E55=$F$1)</f>
        <v>0</v>
      </c>
      <c r="Z55" s="80">
        <f>'MOD Vectors ALL'!Z55*($E55=$F$1)</f>
        <v>0</v>
      </c>
      <c r="AA55" s="80">
        <f>'MOD Vectors ALL'!AA55*($E55=$F$1)</f>
        <v>0</v>
      </c>
      <c r="AB55" s="80">
        <f>'MOD Vectors ALL'!AB55*($E55=$F$1)</f>
        <v>0</v>
      </c>
      <c r="AC55" s="80">
        <f>'MOD Vectors ALL'!AC55*($E55=$F$1)</f>
        <v>0</v>
      </c>
      <c r="AD55" s="80">
        <f>'MOD Vectors ALL'!AD55*($E55=$F$1)</f>
        <v>0</v>
      </c>
      <c r="AE55" s="80">
        <f>'MOD Vectors ALL'!AE55*($E55=$F$1)</f>
        <v>0</v>
      </c>
      <c r="AF55" s="80">
        <f>'MOD Vectors ALL'!AF55*($E55=$F$1)</f>
        <v>0</v>
      </c>
      <c r="AG55" s="80">
        <f>'MOD Vectors ALL'!AG55*($E55=$F$1)</f>
        <v>0</v>
      </c>
      <c r="AH55" s="80">
        <f>'MOD Vectors ALL'!AH55*($E55=$F$1)</f>
        <v>0</v>
      </c>
      <c r="AI55" s="80">
        <f>'MOD Vectors ALL'!AI55*($E55=$F$1)</f>
        <v>0</v>
      </c>
      <c r="AJ55" s="80">
        <f>'MOD Vectors ALL'!AJ55*($E55=$F$1)</f>
        <v>0</v>
      </c>
      <c r="AK55" s="80">
        <f>'MOD Vectors ALL'!AK55*($E55=$F$1)</f>
        <v>0</v>
      </c>
      <c r="AL55" s="80">
        <f>'MOD Vectors ALL'!AL55*($E55=$F$1)</f>
        <v>0</v>
      </c>
      <c r="AM55" s="80">
        <f>'MOD Vectors ALL'!AM55*($E55=$F$1)</f>
        <v>0</v>
      </c>
      <c r="AN55" s="80">
        <f>'MOD Vectors ALL'!AN55*($E55=$F$1)</f>
        <v>0</v>
      </c>
      <c r="AO55" s="80">
        <f>'MOD Vectors ALL'!AO55*($E55=$F$1)</f>
        <v>0</v>
      </c>
      <c r="AP55" s="80">
        <f>'MOD Vectors ALL'!AP55*($E55=$F$1)</f>
        <v>0</v>
      </c>
      <c r="AQ55" s="80">
        <f>'MOD Vectors ALL'!AQ55*($E55=$F$1)</f>
        <v>0</v>
      </c>
      <c r="AR55" s="80">
        <f>'MOD Vectors ALL'!AR55*($E55=$F$1)</f>
        <v>0</v>
      </c>
      <c r="AS55" s="80">
        <f>'MOD Vectors ALL'!AS55*($E55=$F$1)</f>
        <v>0</v>
      </c>
      <c r="AT55" s="80">
        <f>'MOD Vectors ALL'!AT55*($E55=$F$1)</f>
        <v>0</v>
      </c>
      <c r="AU55" s="80">
        <f>'MOD Vectors ALL'!AU55*($E55=$F$1)</f>
        <v>0</v>
      </c>
      <c r="AV55" s="80">
        <f>'MOD Vectors ALL'!AV55*($E55=$F$1)</f>
        <v>0</v>
      </c>
      <c r="AW55" s="80">
        <f>'MOD Vectors ALL'!AW55*($E55=$F$1)</f>
        <v>0</v>
      </c>
      <c r="AX55" s="80">
        <f>'MOD Vectors ALL'!AX55*($E55=$F$1)</f>
        <v>0</v>
      </c>
      <c r="AY55" s="80">
        <f>'MOD Vectors ALL'!AY55*($E55=$F$1)</f>
        <v>0</v>
      </c>
      <c r="AZ55" s="80">
        <f>'MOD Vectors ALL'!AZ55*($E55=$F$1)</f>
        <v>0</v>
      </c>
      <c r="BA55" s="80">
        <f>'MOD Vectors ALL'!BA55*($E55=$F$1)</f>
        <v>0</v>
      </c>
      <c r="BB55" s="80">
        <f>'MOD Vectors ALL'!BB55*($E55=$F$1)</f>
        <v>0</v>
      </c>
      <c r="BC55" s="80">
        <f>'MOD Vectors ALL'!BC55*($E55=$F$1)</f>
        <v>0</v>
      </c>
      <c r="BD55" s="80">
        <f>'MOD Vectors ALL'!BD55*($E55=$F$1)</f>
        <v>0</v>
      </c>
      <c r="BE55" s="80">
        <f>'MOD Vectors ALL'!BE55*($E55=$F$1)</f>
        <v>0</v>
      </c>
      <c r="BF55" s="80">
        <f>'MOD Vectors ALL'!BF55*($E55=$F$1)</f>
        <v>0</v>
      </c>
      <c r="BG55" s="80">
        <f>'MOD Vectors ALL'!BG55*($E55=$F$1)</f>
        <v>0</v>
      </c>
      <c r="BH55" s="80">
        <f>'MOD Vectors ALL'!BH55*($E55=$F$1)</f>
        <v>0</v>
      </c>
      <c r="BI55" s="80">
        <f>'MOD Vectors ALL'!BI55*($E55=$F$1)</f>
        <v>0</v>
      </c>
      <c r="BJ55" s="80">
        <f>'MOD Vectors ALL'!BJ55*($E55=$F$1)</f>
        <v>0</v>
      </c>
      <c r="BK55" s="80">
        <f>'MOD Vectors ALL'!BK55*($E55=$F$1)</f>
        <v>0</v>
      </c>
      <c r="BL55" s="80">
        <f>'MOD Vectors ALL'!BL55*($E55=$F$1)</f>
        <v>0</v>
      </c>
      <c r="BM55" s="80">
        <f>'MOD Vectors ALL'!BM55*($E55=$F$1)</f>
        <v>0</v>
      </c>
      <c r="BN55" s="80">
        <f>'MOD Vectors ALL'!BN55*($E55=$F$1)</f>
        <v>0</v>
      </c>
      <c r="BO55" s="80">
        <f>'MOD Vectors ALL'!BO55*($E55=$F$1)</f>
        <v>0</v>
      </c>
      <c r="BP55" s="80">
        <f>'MOD Vectors ALL'!BP55*($E55=$F$1)</f>
        <v>0</v>
      </c>
      <c r="BQ55" s="80">
        <f>'MOD Vectors ALL'!BQ55*($E55=$F$1)</f>
        <v>0</v>
      </c>
      <c r="BR55" s="80">
        <f>'MOD Vectors ALL'!BR55*($E55=$F$1)</f>
        <v>0</v>
      </c>
      <c r="BS55" s="80">
        <f>'MOD Vectors ALL'!BS55*($E55=$F$1)</f>
        <v>0</v>
      </c>
      <c r="BT55" s="80">
        <f>'MOD Vectors ALL'!BT55*($E55=$F$1)</f>
        <v>0</v>
      </c>
      <c r="BU55" s="80">
        <f>'MOD Vectors ALL'!BU55*($E55=$F$1)</f>
        <v>0</v>
      </c>
      <c r="BV55" s="80">
        <f>'MOD Vectors ALL'!BV55*($E55=$F$1)</f>
        <v>0</v>
      </c>
      <c r="BW55" s="80">
        <f>'MOD Vectors ALL'!BW55*($E55=$F$1)</f>
        <v>0</v>
      </c>
      <c r="BX55" s="80">
        <f>'MOD Vectors ALL'!BX55*($E55=$F$1)</f>
        <v>0</v>
      </c>
      <c r="BY55" s="80">
        <f>'MOD Vectors ALL'!BY55*($E55=$F$1)</f>
        <v>0</v>
      </c>
      <c r="BZ55" s="80">
        <f>'MOD Vectors ALL'!BZ55*($E55=$F$1)</f>
        <v>0</v>
      </c>
      <c r="CA55" s="80">
        <f>'MOD Vectors ALL'!CA55*($E55=$F$1)</f>
        <v>0</v>
      </c>
      <c r="CB55" s="80">
        <f>'MOD Vectors ALL'!CB55*($E55=$F$1)</f>
        <v>0</v>
      </c>
      <c r="CC55" s="80">
        <f>'MOD Vectors ALL'!CC55*($E55=$F$1)</f>
        <v>0</v>
      </c>
      <c r="CD55" s="80">
        <f>'MOD Vectors ALL'!CD55*($E55=$F$1)</f>
        <v>0</v>
      </c>
      <c r="CE55" s="80">
        <f>'MOD Vectors ALL'!CE55*($E55=$F$1)</f>
        <v>0</v>
      </c>
      <c r="CF55" s="80">
        <f>'MOD Vectors ALL'!CF55*($E55=$F$1)</f>
        <v>0</v>
      </c>
      <c r="CG55" s="80">
        <f>'MOD Vectors ALL'!CG55*($E55=$F$1)</f>
        <v>0</v>
      </c>
      <c r="CH55" s="80">
        <f>'MOD Vectors ALL'!CH55*($E55=$F$1)</f>
        <v>0</v>
      </c>
      <c r="CI55" s="80">
        <f>'MOD Vectors ALL'!CI55*($E55=$F$1)</f>
        <v>0</v>
      </c>
      <c r="CJ55" s="80">
        <f>'MOD Vectors ALL'!CJ55*($E55=$F$1)</f>
        <v>0</v>
      </c>
      <c r="CK55" s="80">
        <f>'MOD Vectors ALL'!CK55*($E55=$F$1)</f>
        <v>0</v>
      </c>
      <c r="CL55" s="80">
        <f>'MOD Vectors ALL'!CL55*($E55=$F$1)</f>
        <v>0</v>
      </c>
      <c r="CM55" s="80">
        <f>'MOD Vectors ALL'!CM55*($E55=$F$1)</f>
        <v>0</v>
      </c>
      <c r="CN55" s="80">
        <f>'MOD Vectors ALL'!CN55*($E55=$F$1)</f>
        <v>0</v>
      </c>
      <c r="CO55" s="80">
        <f>'MOD Vectors ALL'!CO55*($E55=$F$1)</f>
        <v>0</v>
      </c>
      <c r="CP55" s="80">
        <f>'MOD Vectors ALL'!CP55*($E55=$F$1)</f>
        <v>0</v>
      </c>
      <c r="CQ55" s="80">
        <f>'MOD Vectors ALL'!CQ55*($E55=$F$1)</f>
        <v>0</v>
      </c>
      <c r="CR55" s="80">
        <f>'MOD Vectors ALL'!CR55*($E55=$F$1)</f>
        <v>0</v>
      </c>
      <c r="CS55" s="80">
        <f>'MOD Vectors ALL'!CS55*($E55=$F$1)</f>
        <v>0</v>
      </c>
      <c r="CT55" s="80">
        <f>'MOD Vectors ALL'!CT55*($E55=$F$1)</f>
        <v>0</v>
      </c>
      <c r="CU55" s="80">
        <f>'MOD Vectors ALL'!CU55*($E55=$F$1)</f>
        <v>0</v>
      </c>
      <c r="CV55" s="80">
        <f>'MOD Vectors ALL'!CV55*($E55=$F$1)</f>
        <v>0</v>
      </c>
      <c r="CW55" s="80">
        <f>'MOD Vectors ALL'!CW55*($E55=$F$1)</f>
        <v>0</v>
      </c>
      <c r="CX55" s="80">
        <f>'MOD Vectors ALL'!CX55*($E55=$F$1)</f>
        <v>0</v>
      </c>
      <c r="CY55" s="80">
        <f>'MOD Vectors ALL'!CY55*($E55=$F$1)</f>
        <v>0</v>
      </c>
      <c r="CZ55" s="80">
        <f>'MOD Vectors ALL'!CZ55*($E55=$F$1)</f>
        <v>0</v>
      </c>
      <c r="DA55" s="80">
        <f>'MOD Vectors ALL'!DA55*($E55=$F$1)</f>
        <v>0</v>
      </c>
      <c r="DB55" s="80">
        <f>'MOD Vectors ALL'!DB55*($E55=$F$1)</f>
        <v>0</v>
      </c>
      <c r="DC55" s="80">
        <f>'MOD Vectors ALL'!DC55*($E55=$F$1)</f>
        <v>0</v>
      </c>
      <c r="DD55" s="80">
        <f>'MOD Vectors ALL'!DD55*($E55=$F$1)</f>
        <v>0</v>
      </c>
      <c r="DE55" s="80">
        <f>'MOD Vectors ALL'!DE55*($E55=$F$1)</f>
        <v>0</v>
      </c>
      <c r="DF55" s="80">
        <f>'MOD Vectors ALL'!DF55*($E55=$F$1)</f>
        <v>0</v>
      </c>
      <c r="DG55" s="80">
        <f>'MOD Vectors ALL'!DG55*($E55=$F$1)</f>
        <v>0</v>
      </c>
      <c r="DH55" s="80">
        <f>'MOD Vectors ALL'!DH55*($E55=$F$1)</f>
        <v>0</v>
      </c>
      <c r="DI55" s="80">
        <f>'MOD Vectors ALL'!DI55*($E55=$F$1)</f>
        <v>0</v>
      </c>
      <c r="DJ55" s="80">
        <f>'MOD Vectors ALL'!DJ55*($E55=$F$1)</f>
        <v>0</v>
      </c>
      <c r="DK55" s="80">
        <f>'MOD Vectors ALL'!DK55*($E55=$F$1)</f>
        <v>0</v>
      </c>
      <c r="DL55" s="80">
        <f>'MOD Vectors ALL'!DL55*($E55=$F$1)</f>
        <v>0</v>
      </c>
      <c r="DM55" s="80">
        <f>'MOD Vectors ALL'!DM55*($E55=$F$1)</f>
        <v>0</v>
      </c>
      <c r="DN55" s="80">
        <f>'MOD Vectors ALL'!DN55*($E55=$F$1)</f>
        <v>0</v>
      </c>
      <c r="DO55" s="80">
        <f>'MOD Vectors ALL'!DO55*($E55=$F$1)</f>
        <v>0</v>
      </c>
      <c r="DP55" s="80">
        <f>'MOD Vectors ALL'!DP55*($E55=$F$1)</f>
        <v>0</v>
      </c>
      <c r="DQ55" s="80">
        <f>'MOD Vectors ALL'!DQ55*($E55=$F$1)</f>
        <v>0</v>
      </c>
    </row>
    <row r="56" spans="1:121" x14ac:dyDescent="0.2">
      <c r="A56">
        <v>436</v>
      </c>
      <c r="B56" t="s">
        <v>16</v>
      </c>
      <c r="C56" t="s">
        <v>369</v>
      </c>
      <c r="D56" t="s">
        <v>526</v>
      </c>
      <c r="E56" t="s">
        <v>523</v>
      </c>
      <c r="F56" t="s">
        <v>13</v>
      </c>
      <c r="G56">
        <v>0.460984</v>
      </c>
      <c r="H56">
        <v>0.32369500000000001</v>
      </c>
      <c r="I56" s="80">
        <f>'MOD Vectors ALL'!I56*($E56=$F$1)</f>
        <v>0</v>
      </c>
      <c r="J56" s="80">
        <f>'MOD Vectors ALL'!J56*($E56=$F$1)</f>
        <v>0</v>
      </c>
      <c r="K56" s="80">
        <f>'MOD Vectors ALL'!K56*($E56=$F$1)</f>
        <v>0</v>
      </c>
      <c r="L56" s="80">
        <f>'MOD Vectors ALL'!L56*($E56=$F$1)</f>
        <v>0</v>
      </c>
      <c r="M56" s="80">
        <f>'MOD Vectors ALL'!M56*($E56=$F$1)</f>
        <v>0</v>
      </c>
      <c r="N56" s="80">
        <f>'MOD Vectors ALL'!N56*($E56=$F$1)</f>
        <v>0</v>
      </c>
      <c r="O56" s="80">
        <f>'MOD Vectors ALL'!O56*($E56=$F$1)</f>
        <v>0</v>
      </c>
      <c r="P56" s="80">
        <f>'MOD Vectors ALL'!P56*($E56=$F$1)</f>
        <v>0</v>
      </c>
      <c r="Q56" s="80">
        <f>'MOD Vectors ALL'!Q56*($E56=$F$1)</f>
        <v>0</v>
      </c>
      <c r="R56" s="80">
        <f>'MOD Vectors ALL'!R56*($E56=$F$1)</f>
        <v>0</v>
      </c>
      <c r="S56" s="80">
        <f>'MOD Vectors ALL'!S56*($E56=$F$1)</f>
        <v>0</v>
      </c>
      <c r="T56" s="80">
        <f>'MOD Vectors ALL'!T56*($E56=$F$1)</f>
        <v>0</v>
      </c>
      <c r="U56" s="80">
        <f>'MOD Vectors ALL'!U56*($E56=$F$1)</f>
        <v>0</v>
      </c>
      <c r="V56" s="80">
        <f>'MOD Vectors ALL'!V56*($E56=$F$1)</f>
        <v>0</v>
      </c>
      <c r="W56" s="80">
        <f>'MOD Vectors ALL'!W56*($E56=$F$1)</f>
        <v>0</v>
      </c>
      <c r="X56" s="80">
        <f>'MOD Vectors ALL'!X56*($E56=$F$1)</f>
        <v>0</v>
      </c>
      <c r="Y56" s="80">
        <f>'MOD Vectors ALL'!Y56*($E56=$F$1)</f>
        <v>0</v>
      </c>
      <c r="Z56" s="80">
        <f>'MOD Vectors ALL'!Z56*($E56=$F$1)</f>
        <v>0</v>
      </c>
      <c r="AA56" s="80">
        <f>'MOD Vectors ALL'!AA56*($E56=$F$1)</f>
        <v>0</v>
      </c>
      <c r="AB56" s="80">
        <f>'MOD Vectors ALL'!AB56*($E56=$F$1)</f>
        <v>0</v>
      </c>
      <c r="AC56" s="80">
        <f>'MOD Vectors ALL'!AC56*($E56=$F$1)</f>
        <v>0</v>
      </c>
      <c r="AD56" s="80">
        <f>'MOD Vectors ALL'!AD56*($E56=$F$1)</f>
        <v>0</v>
      </c>
      <c r="AE56" s="80">
        <f>'MOD Vectors ALL'!AE56*($E56=$F$1)</f>
        <v>0</v>
      </c>
      <c r="AF56" s="80">
        <f>'MOD Vectors ALL'!AF56*($E56=$F$1)</f>
        <v>0</v>
      </c>
      <c r="AG56" s="80">
        <f>'MOD Vectors ALL'!AG56*($E56=$F$1)</f>
        <v>0</v>
      </c>
      <c r="AH56" s="80">
        <f>'MOD Vectors ALL'!AH56*($E56=$F$1)</f>
        <v>0</v>
      </c>
      <c r="AI56" s="80">
        <f>'MOD Vectors ALL'!AI56*($E56=$F$1)</f>
        <v>0</v>
      </c>
      <c r="AJ56" s="80">
        <f>'MOD Vectors ALL'!AJ56*($E56=$F$1)</f>
        <v>0</v>
      </c>
      <c r="AK56" s="80">
        <f>'MOD Vectors ALL'!AK56*($E56=$F$1)</f>
        <v>0</v>
      </c>
      <c r="AL56" s="80">
        <f>'MOD Vectors ALL'!AL56*($E56=$F$1)</f>
        <v>0</v>
      </c>
      <c r="AM56" s="80">
        <f>'MOD Vectors ALL'!AM56*($E56=$F$1)</f>
        <v>0</v>
      </c>
      <c r="AN56" s="80">
        <f>'MOD Vectors ALL'!AN56*($E56=$F$1)</f>
        <v>0</v>
      </c>
      <c r="AO56" s="80">
        <f>'MOD Vectors ALL'!AO56*($E56=$F$1)</f>
        <v>0</v>
      </c>
      <c r="AP56" s="80">
        <f>'MOD Vectors ALL'!AP56*($E56=$F$1)</f>
        <v>0</v>
      </c>
      <c r="AQ56" s="80">
        <f>'MOD Vectors ALL'!AQ56*($E56=$F$1)</f>
        <v>0</v>
      </c>
      <c r="AR56" s="80">
        <f>'MOD Vectors ALL'!AR56*($E56=$F$1)</f>
        <v>0</v>
      </c>
      <c r="AS56" s="80">
        <f>'MOD Vectors ALL'!AS56*($E56=$F$1)</f>
        <v>0</v>
      </c>
      <c r="AT56" s="80">
        <f>'MOD Vectors ALL'!AT56*($E56=$F$1)</f>
        <v>0</v>
      </c>
      <c r="AU56" s="80">
        <f>'MOD Vectors ALL'!AU56*($E56=$F$1)</f>
        <v>0</v>
      </c>
      <c r="AV56" s="80">
        <f>'MOD Vectors ALL'!AV56*($E56=$F$1)</f>
        <v>0</v>
      </c>
      <c r="AW56" s="80">
        <f>'MOD Vectors ALL'!AW56*($E56=$F$1)</f>
        <v>0</v>
      </c>
      <c r="AX56" s="80">
        <f>'MOD Vectors ALL'!AX56*($E56=$F$1)</f>
        <v>0</v>
      </c>
      <c r="AY56" s="80">
        <f>'MOD Vectors ALL'!AY56*($E56=$F$1)</f>
        <v>0</v>
      </c>
      <c r="AZ56" s="80">
        <f>'MOD Vectors ALL'!AZ56*($E56=$F$1)</f>
        <v>0</v>
      </c>
      <c r="BA56" s="80">
        <f>'MOD Vectors ALL'!BA56*($E56=$F$1)</f>
        <v>0</v>
      </c>
      <c r="BB56" s="80">
        <f>'MOD Vectors ALL'!BB56*($E56=$F$1)</f>
        <v>0</v>
      </c>
      <c r="BC56" s="80">
        <f>'MOD Vectors ALL'!BC56*($E56=$F$1)</f>
        <v>0</v>
      </c>
      <c r="BD56" s="80">
        <f>'MOD Vectors ALL'!BD56*($E56=$F$1)</f>
        <v>0</v>
      </c>
      <c r="BE56" s="80">
        <f>'MOD Vectors ALL'!BE56*($E56=$F$1)</f>
        <v>0</v>
      </c>
      <c r="BF56" s="80">
        <f>'MOD Vectors ALL'!BF56*($E56=$F$1)</f>
        <v>0</v>
      </c>
      <c r="BG56" s="80">
        <f>'MOD Vectors ALL'!BG56*($E56=$F$1)</f>
        <v>0</v>
      </c>
      <c r="BH56" s="80">
        <f>'MOD Vectors ALL'!BH56*($E56=$F$1)</f>
        <v>0</v>
      </c>
      <c r="BI56" s="80">
        <f>'MOD Vectors ALL'!BI56*($E56=$F$1)</f>
        <v>0</v>
      </c>
      <c r="BJ56" s="80">
        <f>'MOD Vectors ALL'!BJ56*($E56=$F$1)</f>
        <v>0</v>
      </c>
      <c r="BK56" s="80">
        <f>'MOD Vectors ALL'!BK56*($E56=$F$1)</f>
        <v>0</v>
      </c>
      <c r="BL56" s="80">
        <f>'MOD Vectors ALL'!BL56*($E56=$F$1)</f>
        <v>0</v>
      </c>
      <c r="BM56" s="80">
        <f>'MOD Vectors ALL'!BM56*($E56=$F$1)</f>
        <v>0</v>
      </c>
      <c r="BN56" s="80">
        <f>'MOD Vectors ALL'!BN56*($E56=$F$1)</f>
        <v>0</v>
      </c>
      <c r="BO56" s="80">
        <f>'MOD Vectors ALL'!BO56*($E56=$F$1)</f>
        <v>0</v>
      </c>
      <c r="BP56" s="80">
        <f>'MOD Vectors ALL'!BP56*($E56=$F$1)</f>
        <v>0</v>
      </c>
      <c r="BQ56" s="80">
        <f>'MOD Vectors ALL'!BQ56*($E56=$F$1)</f>
        <v>0</v>
      </c>
      <c r="BR56" s="80">
        <f>'MOD Vectors ALL'!BR56*($E56=$F$1)</f>
        <v>0</v>
      </c>
      <c r="BS56" s="80">
        <f>'MOD Vectors ALL'!BS56*($E56=$F$1)</f>
        <v>0</v>
      </c>
      <c r="BT56" s="80">
        <f>'MOD Vectors ALL'!BT56*($E56=$F$1)</f>
        <v>0</v>
      </c>
      <c r="BU56" s="80">
        <f>'MOD Vectors ALL'!BU56*($E56=$F$1)</f>
        <v>0</v>
      </c>
      <c r="BV56" s="80">
        <f>'MOD Vectors ALL'!BV56*($E56=$F$1)</f>
        <v>0</v>
      </c>
      <c r="BW56" s="80">
        <f>'MOD Vectors ALL'!BW56*($E56=$F$1)</f>
        <v>0</v>
      </c>
      <c r="BX56" s="80">
        <f>'MOD Vectors ALL'!BX56*($E56=$F$1)</f>
        <v>0</v>
      </c>
      <c r="BY56" s="80">
        <f>'MOD Vectors ALL'!BY56*($E56=$F$1)</f>
        <v>0</v>
      </c>
      <c r="BZ56" s="80">
        <f>'MOD Vectors ALL'!BZ56*($E56=$F$1)</f>
        <v>0</v>
      </c>
      <c r="CA56" s="80">
        <f>'MOD Vectors ALL'!CA56*($E56=$F$1)</f>
        <v>0</v>
      </c>
      <c r="CB56" s="80">
        <f>'MOD Vectors ALL'!CB56*($E56=$F$1)</f>
        <v>0</v>
      </c>
      <c r="CC56" s="80">
        <f>'MOD Vectors ALL'!CC56*($E56=$F$1)</f>
        <v>0</v>
      </c>
      <c r="CD56" s="80">
        <f>'MOD Vectors ALL'!CD56*($E56=$F$1)</f>
        <v>0</v>
      </c>
      <c r="CE56" s="80">
        <f>'MOD Vectors ALL'!CE56*($E56=$F$1)</f>
        <v>0</v>
      </c>
      <c r="CF56" s="80">
        <f>'MOD Vectors ALL'!CF56*($E56=$F$1)</f>
        <v>0</v>
      </c>
      <c r="CG56" s="80">
        <f>'MOD Vectors ALL'!CG56*($E56=$F$1)</f>
        <v>0</v>
      </c>
      <c r="CH56" s="80">
        <f>'MOD Vectors ALL'!CH56*($E56=$F$1)</f>
        <v>0</v>
      </c>
      <c r="CI56" s="80">
        <f>'MOD Vectors ALL'!CI56*($E56=$F$1)</f>
        <v>0</v>
      </c>
      <c r="CJ56" s="80">
        <f>'MOD Vectors ALL'!CJ56*($E56=$F$1)</f>
        <v>0</v>
      </c>
      <c r="CK56" s="80">
        <f>'MOD Vectors ALL'!CK56*($E56=$F$1)</f>
        <v>0</v>
      </c>
      <c r="CL56" s="80">
        <f>'MOD Vectors ALL'!CL56*($E56=$F$1)</f>
        <v>0</v>
      </c>
      <c r="CM56" s="80">
        <f>'MOD Vectors ALL'!CM56*($E56=$F$1)</f>
        <v>0</v>
      </c>
      <c r="CN56" s="80">
        <f>'MOD Vectors ALL'!CN56*($E56=$F$1)</f>
        <v>0</v>
      </c>
      <c r="CO56" s="80">
        <f>'MOD Vectors ALL'!CO56*($E56=$F$1)</f>
        <v>0</v>
      </c>
      <c r="CP56" s="80">
        <f>'MOD Vectors ALL'!CP56*($E56=$F$1)</f>
        <v>0</v>
      </c>
      <c r="CQ56" s="80">
        <f>'MOD Vectors ALL'!CQ56*($E56=$F$1)</f>
        <v>0</v>
      </c>
      <c r="CR56" s="80">
        <f>'MOD Vectors ALL'!CR56*($E56=$F$1)</f>
        <v>0</v>
      </c>
      <c r="CS56" s="80">
        <f>'MOD Vectors ALL'!CS56*($E56=$F$1)</f>
        <v>0</v>
      </c>
      <c r="CT56" s="80">
        <f>'MOD Vectors ALL'!CT56*($E56=$F$1)</f>
        <v>0</v>
      </c>
      <c r="CU56" s="80">
        <f>'MOD Vectors ALL'!CU56*($E56=$F$1)</f>
        <v>0</v>
      </c>
      <c r="CV56" s="80">
        <f>'MOD Vectors ALL'!CV56*($E56=$F$1)</f>
        <v>0</v>
      </c>
      <c r="CW56" s="80">
        <f>'MOD Vectors ALL'!CW56*($E56=$F$1)</f>
        <v>0</v>
      </c>
      <c r="CX56" s="80">
        <f>'MOD Vectors ALL'!CX56*($E56=$F$1)</f>
        <v>0</v>
      </c>
      <c r="CY56" s="80">
        <f>'MOD Vectors ALL'!CY56*($E56=$F$1)</f>
        <v>0</v>
      </c>
      <c r="CZ56" s="80">
        <f>'MOD Vectors ALL'!CZ56*($E56=$F$1)</f>
        <v>0</v>
      </c>
      <c r="DA56" s="80">
        <f>'MOD Vectors ALL'!DA56*($E56=$F$1)</f>
        <v>0</v>
      </c>
      <c r="DB56" s="80">
        <f>'MOD Vectors ALL'!DB56*($E56=$F$1)</f>
        <v>0</v>
      </c>
      <c r="DC56" s="80">
        <f>'MOD Vectors ALL'!DC56*($E56=$F$1)</f>
        <v>0</v>
      </c>
      <c r="DD56" s="80">
        <f>'MOD Vectors ALL'!DD56*($E56=$F$1)</f>
        <v>0</v>
      </c>
      <c r="DE56" s="80">
        <f>'MOD Vectors ALL'!DE56*($E56=$F$1)</f>
        <v>0</v>
      </c>
      <c r="DF56" s="80">
        <f>'MOD Vectors ALL'!DF56*($E56=$F$1)</f>
        <v>0</v>
      </c>
      <c r="DG56" s="80">
        <f>'MOD Vectors ALL'!DG56*($E56=$F$1)</f>
        <v>0</v>
      </c>
      <c r="DH56" s="80">
        <f>'MOD Vectors ALL'!DH56*($E56=$F$1)</f>
        <v>0</v>
      </c>
      <c r="DI56" s="80">
        <f>'MOD Vectors ALL'!DI56*($E56=$F$1)</f>
        <v>0</v>
      </c>
      <c r="DJ56" s="80">
        <f>'MOD Vectors ALL'!DJ56*($E56=$F$1)</f>
        <v>0</v>
      </c>
      <c r="DK56" s="80">
        <f>'MOD Vectors ALL'!DK56*($E56=$F$1)</f>
        <v>0</v>
      </c>
      <c r="DL56" s="80">
        <f>'MOD Vectors ALL'!DL56*($E56=$F$1)</f>
        <v>0</v>
      </c>
      <c r="DM56" s="80">
        <f>'MOD Vectors ALL'!DM56*($E56=$F$1)</f>
        <v>0</v>
      </c>
      <c r="DN56" s="80">
        <f>'MOD Vectors ALL'!DN56*($E56=$F$1)</f>
        <v>0</v>
      </c>
      <c r="DO56" s="80">
        <f>'MOD Vectors ALL'!DO56*($E56=$F$1)</f>
        <v>0</v>
      </c>
      <c r="DP56" s="80">
        <f>'MOD Vectors ALL'!DP56*($E56=$F$1)</f>
        <v>0</v>
      </c>
      <c r="DQ56" s="80">
        <f>'MOD Vectors ALL'!DQ56*($E56=$F$1)</f>
        <v>0</v>
      </c>
    </row>
    <row r="57" spans="1:121" x14ac:dyDescent="0.2">
      <c r="A57">
        <v>437</v>
      </c>
      <c r="B57" t="s">
        <v>16</v>
      </c>
      <c r="C57" t="s">
        <v>369</v>
      </c>
      <c r="D57" t="s">
        <v>526</v>
      </c>
      <c r="E57" t="s">
        <v>523</v>
      </c>
      <c r="F57" t="s">
        <v>14</v>
      </c>
      <c r="G57">
        <v>0.19539699999999999</v>
      </c>
      <c r="H57">
        <v>0.345246</v>
      </c>
      <c r="I57" s="80">
        <f>'MOD Vectors ALL'!I57*($E57=$F$1)</f>
        <v>0</v>
      </c>
      <c r="J57" s="80">
        <f>'MOD Vectors ALL'!J57*($E57=$F$1)</f>
        <v>0</v>
      </c>
      <c r="K57" s="80">
        <f>'MOD Vectors ALL'!K57*($E57=$F$1)</f>
        <v>0</v>
      </c>
      <c r="L57" s="80">
        <f>'MOD Vectors ALL'!L57*($E57=$F$1)</f>
        <v>0</v>
      </c>
      <c r="M57" s="80">
        <f>'MOD Vectors ALL'!M57*($E57=$F$1)</f>
        <v>0</v>
      </c>
      <c r="N57" s="80">
        <f>'MOD Vectors ALL'!N57*($E57=$F$1)</f>
        <v>0</v>
      </c>
      <c r="O57" s="80">
        <f>'MOD Vectors ALL'!O57*($E57=$F$1)</f>
        <v>0</v>
      </c>
      <c r="P57" s="80">
        <f>'MOD Vectors ALL'!P57*($E57=$F$1)</f>
        <v>0</v>
      </c>
      <c r="Q57" s="80">
        <f>'MOD Vectors ALL'!Q57*($E57=$F$1)</f>
        <v>0</v>
      </c>
      <c r="R57" s="80">
        <f>'MOD Vectors ALL'!R57*($E57=$F$1)</f>
        <v>0</v>
      </c>
      <c r="S57" s="80">
        <f>'MOD Vectors ALL'!S57*($E57=$F$1)</f>
        <v>0</v>
      </c>
      <c r="T57" s="80">
        <f>'MOD Vectors ALL'!T57*($E57=$F$1)</f>
        <v>0</v>
      </c>
      <c r="U57" s="80">
        <f>'MOD Vectors ALL'!U57*($E57=$F$1)</f>
        <v>0</v>
      </c>
      <c r="V57" s="80">
        <f>'MOD Vectors ALL'!V57*($E57=$F$1)</f>
        <v>0</v>
      </c>
      <c r="W57" s="80">
        <f>'MOD Vectors ALL'!W57*($E57=$F$1)</f>
        <v>0</v>
      </c>
      <c r="X57" s="80">
        <f>'MOD Vectors ALL'!X57*($E57=$F$1)</f>
        <v>0</v>
      </c>
      <c r="Y57" s="80">
        <f>'MOD Vectors ALL'!Y57*($E57=$F$1)</f>
        <v>0</v>
      </c>
      <c r="Z57" s="80">
        <f>'MOD Vectors ALL'!Z57*($E57=$F$1)</f>
        <v>0</v>
      </c>
      <c r="AA57" s="80">
        <f>'MOD Vectors ALL'!AA57*($E57=$F$1)</f>
        <v>0</v>
      </c>
      <c r="AB57" s="80">
        <f>'MOD Vectors ALL'!AB57*($E57=$F$1)</f>
        <v>0</v>
      </c>
      <c r="AC57" s="80">
        <f>'MOD Vectors ALL'!AC57*($E57=$F$1)</f>
        <v>0</v>
      </c>
      <c r="AD57" s="80">
        <f>'MOD Vectors ALL'!AD57*($E57=$F$1)</f>
        <v>0</v>
      </c>
      <c r="AE57" s="80">
        <f>'MOD Vectors ALL'!AE57*($E57=$F$1)</f>
        <v>0</v>
      </c>
      <c r="AF57" s="80">
        <f>'MOD Vectors ALL'!AF57*($E57=$F$1)</f>
        <v>0</v>
      </c>
      <c r="AG57" s="80">
        <f>'MOD Vectors ALL'!AG57*($E57=$F$1)</f>
        <v>0</v>
      </c>
      <c r="AH57" s="80">
        <f>'MOD Vectors ALL'!AH57*($E57=$F$1)</f>
        <v>0</v>
      </c>
      <c r="AI57" s="80">
        <f>'MOD Vectors ALL'!AI57*($E57=$F$1)</f>
        <v>0</v>
      </c>
      <c r="AJ57" s="80">
        <f>'MOD Vectors ALL'!AJ57*($E57=$F$1)</f>
        <v>0</v>
      </c>
      <c r="AK57" s="80">
        <f>'MOD Vectors ALL'!AK57*($E57=$F$1)</f>
        <v>0</v>
      </c>
      <c r="AL57" s="80">
        <f>'MOD Vectors ALL'!AL57*($E57=$F$1)</f>
        <v>0</v>
      </c>
      <c r="AM57" s="80">
        <f>'MOD Vectors ALL'!AM57*($E57=$F$1)</f>
        <v>0</v>
      </c>
      <c r="AN57" s="80">
        <f>'MOD Vectors ALL'!AN57*($E57=$F$1)</f>
        <v>0</v>
      </c>
      <c r="AO57" s="80">
        <f>'MOD Vectors ALL'!AO57*($E57=$F$1)</f>
        <v>0</v>
      </c>
      <c r="AP57" s="80">
        <f>'MOD Vectors ALL'!AP57*($E57=$F$1)</f>
        <v>0</v>
      </c>
      <c r="AQ57" s="80">
        <f>'MOD Vectors ALL'!AQ57*($E57=$F$1)</f>
        <v>0</v>
      </c>
      <c r="AR57" s="80">
        <f>'MOD Vectors ALL'!AR57*($E57=$F$1)</f>
        <v>0</v>
      </c>
      <c r="AS57" s="80">
        <f>'MOD Vectors ALL'!AS57*($E57=$F$1)</f>
        <v>0</v>
      </c>
      <c r="AT57" s="80">
        <f>'MOD Vectors ALL'!AT57*($E57=$F$1)</f>
        <v>0</v>
      </c>
      <c r="AU57" s="80">
        <f>'MOD Vectors ALL'!AU57*($E57=$F$1)</f>
        <v>0</v>
      </c>
      <c r="AV57" s="80">
        <f>'MOD Vectors ALL'!AV57*($E57=$F$1)</f>
        <v>0</v>
      </c>
      <c r="AW57" s="80">
        <f>'MOD Vectors ALL'!AW57*($E57=$F$1)</f>
        <v>0</v>
      </c>
      <c r="AX57" s="80">
        <f>'MOD Vectors ALL'!AX57*($E57=$F$1)</f>
        <v>0</v>
      </c>
      <c r="AY57" s="80">
        <f>'MOD Vectors ALL'!AY57*($E57=$F$1)</f>
        <v>0</v>
      </c>
      <c r="AZ57" s="80">
        <f>'MOD Vectors ALL'!AZ57*($E57=$F$1)</f>
        <v>0</v>
      </c>
      <c r="BA57" s="80">
        <f>'MOD Vectors ALL'!BA57*($E57=$F$1)</f>
        <v>0</v>
      </c>
      <c r="BB57" s="80">
        <f>'MOD Vectors ALL'!BB57*($E57=$F$1)</f>
        <v>0</v>
      </c>
      <c r="BC57" s="80">
        <f>'MOD Vectors ALL'!BC57*($E57=$F$1)</f>
        <v>0</v>
      </c>
      <c r="BD57" s="80">
        <f>'MOD Vectors ALL'!BD57*($E57=$F$1)</f>
        <v>0</v>
      </c>
      <c r="BE57" s="80">
        <f>'MOD Vectors ALL'!BE57*($E57=$F$1)</f>
        <v>0</v>
      </c>
      <c r="BF57" s="80">
        <f>'MOD Vectors ALL'!BF57*($E57=$F$1)</f>
        <v>0</v>
      </c>
      <c r="BG57" s="80">
        <f>'MOD Vectors ALL'!BG57*($E57=$F$1)</f>
        <v>0</v>
      </c>
      <c r="BH57" s="80">
        <f>'MOD Vectors ALL'!BH57*($E57=$F$1)</f>
        <v>0</v>
      </c>
      <c r="BI57" s="80">
        <f>'MOD Vectors ALL'!BI57*($E57=$F$1)</f>
        <v>0</v>
      </c>
      <c r="BJ57" s="80">
        <f>'MOD Vectors ALL'!BJ57*($E57=$F$1)</f>
        <v>0</v>
      </c>
      <c r="BK57" s="80">
        <f>'MOD Vectors ALL'!BK57*($E57=$F$1)</f>
        <v>0</v>
      </c>
      <c r="BL57" s="80">
        <f>'MOD Vectors ALL'!BL57*($E57=$F$1)</f>
        <v>0</v>
      </c>
      <c r="BM57" s="80">
        <f>'MOD Vectors ALL'!BM57*($E57=$F$1)</f>
        <v>0</v>
      </c>
      <c r="BN57" s="80">
        <f>'MOD Vectors ALL'!BN57*($E57=$F$1)</f>
        <v>0</v>
      </c>
      <c r="BO57" s="80">
        <f>'MOD Vectors ALL'!BO57*($E57=$F$1)</f>
        <v>0</v>
      </c>
      <c r="BP57" s="80">
        <f>'MOD Vectors ALL'!BP57*($E57=$F$1)</f>
        <v>0</v>
      </c>
      <c r="BQ57" s="80">
        <f>'MOD Vectors ALL'!BQ57*($E57=$F$1)</f>
        <v>0</v>
      </c>
      <c r="BR57" s="80">
        <f>'MOD Vectors ALL'!BR57*($E57=$F$1)</f>
        <v>0</v>
      </c>
      <c r="BS57" s="80">
        <f>'MOD Vectors ALL'!BS57*($E57=$F$1)</f>
        <v>0</v>
      </c>
      <c r="BT57" s="80">
        <f>'MOD Vectors ALL'!BT57*($E57=$F$1)</f>
        <v>0</v>
      </c>
      <c r="BU57" s="80">
        <f>'MOD Vectors ALL'!BU57*($E57=$F$1)</f>
        <v>0</v>
      </c>
      <c r="BV57" s="80">
        <f>'MOD Vectors ALL'!BV57*($E57=$F$1)</f>
        <v>0</v>
      </c>
      <c r="BW57" s="80">
        <f>'MOD Vectors ALL'!BW57*($E57=$F$1)</f>
        <v>0</v>
      </c>
      <c r="BX57" s="80">
        <f>'MOD Vectors ALL'!BX57*($E57=$F$1)</f>
        <v>0</v>
      </c>
      <c r="BY57" s="80">
        <f>'MOD Vectors ALL'!BY57*($E57=$F$1)</f>
        <v>0</v>
      </c>
      <c r="BZ57" s="80">
        <f>'MOD Vectors ALL'!BZ57*($E57=$F$1)</f>
        <v>0</v>
      </c>
      <c r="CA57" s="80">
        <f>'MOD Vectors ALL'!CA57*($E57=$F$1)</f>
        <v>0</v>
      </c>
      <c r="CB57" s="80">
        <f>'MOD Vectors ALL'!CB57*($E57=$F$1)</f>
        <v>0</v>
      </c>
      <c r="CC57" s="80">
        <f>'MOD Vectors ALL'!CC57*($E57=$F$1)</f>
        <v>0</v>
      </c>
      <c r="CD57" s="80">
        <f>'MOD Vectors ALL'!CD57*($E57=$F$1)</f>
        <v>0</v>
      </c>
      <c r="CE57" s="80">
        <f>'MOD Vectors ALL'!CE57*($E57=$F$1)</f>
        <v>0</v>
      </c>
      <c r="CF57" s="80">
        <f>'MOD Vectors ALL'!CF57*($E57=$F$1)</f>
        <v>0</v>
      </c>
      <c r="CG57" s="80">
        <f>'MOD Vectors ALL'!CG57*($E57=$F$1)</f>
        <v>0</v>
      </c>
      <c r="CH57" s="80">
        <f>'MOD Vectors ALL'!CH57*($E57=$F$1)</f>
        <v>0</v>
      </c>
      <c r="CI57" s="80">
        <f>'MOD Vectors ALL'!CI57*($E57=$F$1)</f>
        <v>0</v>
      </c>
      <c r="CJ57" s="80">
        <f>'MOD Vectors ALL'!CJ57*($E57=$F$1)</f>
        <v>0</v>
      </c>
      <c r="CK57" s="80">
        <f>'MOD Vectors ALL'!CK57*($E57=$F$1)</f>
        <v>0</v>
      </c>
      <c r="CL57" s="80">
        <f>'MOD Vectors ALL'!CL57*($E57=$F$1)</f>
        <v>0</v>
      </c>
      <c r="CM57" s="80">
        <f>'MOD Vectors ALL'!CM57*($E57=$F$1)</f>
        <v>0</v>
      </c>
      <c r="CN57" s="80">
        <f>'MOD Vectors ALL'!CN57*($E57=$F$1)</f>
        <v>0</v>
      </c>
      <c r="CO57" s="80">
        <f>'MOD Vectors ALL'!CO57*($E57=$F$1)</f>
        <v>0</v>
      </c>
      <c r="CP57" s="80">
        <f>'MOD Vectors ALL'!CP57*($E57=$F$1)</f>
        <v>0</v>
      </c>
      <c r="CQ57" s="80">
        <f>'MOD Vectors ALL'!CQ57*($E57=$F$1)</f>
        <v>0</v>
      </c>
      <c r="CR57" s="80">
        <f>'MOD Vectors ALL'!CR57*($E57=$F$1)</f>
        <v>0</v>
      </c>
      <c r="CS57" s="80">
        <f>'MOD Vectors ALL'!CS57*($E57=$F$1)</f>
        <v>0</v>
      </c>
      <c r="CT57" s="80">
        <f>'MOD Vectors ALL'!CT57*($E57=$F$1)</f>
        <v>0</v>
      </c>
      <c r="CU57" s="80">
        <f>'MOD Vectors ALL'!CU57*($E57=$F$1)</f>
        <v>0</v>
      </c>
      <c r="CV57" s="80">
        <f>'MOD Vectors ALL'!CV57*($E57=$F$1)</f>
        <v>0</v>
      </c>
      <c r="CW57" s="80">
        <f>'MOD Vectors ALL'!CW57*($E57=$F$1)</f>
        <v>0</v>
      </c>
      <c r="CX57" s="80">
        <f>'MOD Vectors ALL'!CX57*($E57=$F$1)</f>
        <v>0</v>
      </c>
      <c r="CY57" s="80">
        <f>'MOD Vectors ALL'!CY57*($E57=$F$1)</f>
        <v>0</v>
      </c>
      <c r="CZ57" s="80">
        <f>'MOD Vectors ALL'!CZ57*($E57=$F$1)</f>
        <v>0</v>
      </c>
      <c r="DA57" s="80">
        <f>'MOD Vectors ALL'!DA57*($E57=$F$1)</f>
        <v>0</v>
      </c>
      <c r="DB57" s="80">
        <f>'MOD Vectors ALL'!DB57*($E57=$F$1)</f>
        <v>0</v>
      </c>
      <c r="DC57" s="80">
        <f>'MOD Vectors ALL'!DC57*($E57=$F$1)</f>
        <v>0</v>
      </c>
      <c r="DD57" s="80">
        <f>'MOD Vectors ALL'!DD57*($E57=$F$1)</f>
        <v>0</v>
      </c>
      <c r="DE57" s="80">
        <f>'MOD Vectors ALL'!DE57*($E57=$F$1)</f>
        <v>0</v>
      </c>
      <c r="DF57" s="80">
        <f>'MOD Vectors ALL'!DF57*($E57=$F$1)</f>
        <v>0</v>
      </c>
      <c r="DG57" s="80">
        <f>'MOD Vectors ALL'!DG57*($E57=$F$1)</f>
        <v>0</v>
      </c>
      <c r="DH57" s="80">
        <f>'MOD Vectors ALL'!DH57*($E57=$F$1)</f>
        <v>0</v>
      </c>
      <c r="DI57" s="80">
        <f>'MOD Vectors ALL'!DI57*($E57=$F$1)</f>
        <v>0</v>
      </c>
      <c r="DJ57" s="80">
        <f>'MOD Vectors ALL'!DJ57*($E57=$F$1)</f>
        <v>0</v>
      </c>
      <c r="DK57" s="80">
        <f>'MOD Vectors ALL'!DK57*($E57=$F$1)</f>
        <v>0</v>
      </c>
      <c r="DL57" s="80">
        <f>'MOD Vectors ALL'!DL57*($E57=$F$1)</f>
        <v>0</v>
      </c>
      <c r="DM57" s="80">
        <f>'MOD Vectors ALL'!DM57*($E57=$F$1)</f>
        <v>0</v>
      </c>
      <c r="DN57" s="80">
        <f>'MOD Vectors ALL'!DN57*($E57=$F$1)</f>
        <v>0</v>
      </c>
      <c r="DO57" s="80">
        <f>'MOD Vectors ALL'!DO57*($E57=$F$1)</f>
        <v>0</v>
      </c>
      <c r="DP57" s="80">
        <f>'MOD Vectors ALL'!DP57*($E57=$F$1)</f>
        <v>0</v>
      </c>
      <c r="DQ57" s="80">
        <f>'MOD Vectors ALL'!DQ57*($E57=$F$1)</f>
        <v>0</v>
      </c>
    </row>
    <row r="58" spans="1:121" x14ac:dyDescent="0.2">
      <c r="A58">
        <v>438</v>
      </c>
      <c r="B58" t="s">
        <v>16</v>
      </c>
      <c r="C58" t="s">
        <v>369</v>
      </c>
      <c r="D58" t="s">
        <v>526</v>
      </c>
      <c r="E58" t="s">
        <v>523</v>
      </c>
      <c r="F58" t="s">
        <v>33</v>
      </c>
      <c r="G58">
        <v>0.148288</v>
      </c>
      <c r="H58">
        <v>0.36593999999999999</v>
      </c>
      <c r="I58" s="80">
        <f>'MOD Vectors ALL'!I58*($E58=$F$1)</f>
        <v>0</v>
      </c>
      <c r="J58" s="80">
        <f>'MOD Vectors ALL'!J58*($E58=$F$1)</f>
        <v>0</v>
      </c>
      <c r="K58" s="80">
        <f>'MOD Vectors ALL'!K58*($E58=$F$1)</f>
        <v>0</v>
      </c>
      <c r="L58" s="80">
        <f>'MOD Vectors ALL'!L58*($E58=$F$1)</f>
        <v>0</v>
      </c>
      <c r="M58" s="80">
        <f>'MOD Vectors ALL'!M58*($E58=$F$1)</f>
        <v>0</v>
      </c>
      <c r="N58" s="80">
        <f>'MOD Vectors ALL'!N58*($E58=$F$1)</f>
        <v>0</v>
      </c>
      <c r="O58" s="80">
        <f>'MOD Vectors ALL'!O58*($E58=$F$1)</f>
        <v>0</v>
      </c>
      <c r="P58" s="80">
        <f>'MOD Vectors ALL'!P58*($E58=$F$1)</f>
        <v>0</v>
      </c>
      <c r="Q58" s="80">
        <f>'MOD Vectors ALL'!Q58*($E58=$F$1)</f>
        <v>0</v>
      </c>
      <c r="R58" s="80">
        <f>'MOD Vectors ALL'!R58*($E58=$F$1)</f>
        <v>0</v>
      </c>
      <c r="S58" s="80">
        <f>'MOD Vectors ALL'!S58*($E58=$F$1)</f>
        <v>0</v>
      </c>
      <c r="T58" s="80">
        <f>'MOD Vectors ALL'!T58*($E58=$F$1)</f>
        <v>0</v>
      </c>
      <c r="U58" s="80">
        <f>'MOD Vectors ALL'!U58*($E58=$F$1)</f>
        <v>0</v>
      </c>
      <c r="V58" s="80">
        <f>'MOD Vectors ALL'!V58*($E58=$F$1)</f>
        <v>0</v>
      </c>
      <c r="W58" s="80">
        <f>'MOD Vectors ALL'!W58*($E58=$F$1)</f>
        <v>0</v>
      </c>
      <c r="X58" s="80">
        <f>'MOD Vectors ALL'!X58*($E58=$F$1)</f>
        <v>0</v>
      </c>
      <c r="Y58" s="80">
        <f>'MOD Vectors ALL'!Y58*($E58=$F$1)</f>
        <v>0</v>
      </c>
      <c r="Z58" s="80">
        <f>'MOD Vectors ALL'!Z58*($E58=$F$1)</f>
        <v>0</v>
      </c>
      <c r="AA58" s="80">
        <f>'MOD Vectors ALL'!AA58*($E58=$F$1)</f>
        <v>0</v>
      </c>
      <c r="AB58" s="80">
        <f>'MOD Vectors ALL'!AB58*($E58=$F$1)</f>
        <v>0</v>
      </c>
      <c r="AC58" s="80">
        <f>'MOD Vectors ALL'!AC58*($E58=$F$1)</f>
        <v>0</v>
      </c>
      <c r="AD58" s="80">
        <f>'MOD Vectors ALL'!AD58*($E58=$F$1)</f>
        <v>0</v>
      </c>
      <c r="AE58" s="80">
        <f>'MOD Vectors ALL'!AE58*($E58=$F$1)</f>
        <v>0</v>
      </c>
      <c r="AF58" s="80">
        <f>'MOD Vectors ALL'!AF58*($E58=$F$1)</f>
        <v>0</v>
      </c>
      <c r="AG58" s="80">
        <f>'MOD Vectors ALL'!AG58*($E58=$F$1)</f>
        <v>0</v>
      </c>
      <c r="AH58" s="80">
        <f>'MOD Vectors ALL'!AH58*($E58=$F$1)</f>
        <v>0</v>
      </c>
      <c r="AI58" s="80">
        <f>'MOD Vectors ALL'!AI58*($E58=$F$1)</f>
        <v>0</v>
      </c>
      <c r="AJ58" s="80">
        <f>'MOD Vectors ALL'!AJ58*($E58=$F$1)</f>
        <v>0</v>
      </c>
      <c r="AK58" s="80">
        <f>'MOD Vectors ALL'!AK58*($E58=$F$1)</f>
        <v>0</v>
      </c>
      <c r="AL58" s="80">
        <f>'MOD Vectors ALL'!AL58*($E58=$F$1)</f>
        <v>0</v>
      </c>
      <c r="AM58" s="80">
        <f>'MOD Vectors ALL'!AM58*($E58=$F$1)</f>
        <v>0</v>
      </c>
      <c r="AN58" s="80">
        <f>'MOD Vectors ALL'!AN58*($E58=$F$1)</f>
        <v>0</v>
      </c>
      <c r="AO58" s="80">
        <f>'MOD Vectors ALL'!AO58*($E58=$F$1)</f>
        <v>0</v>
      </c>
      <c r="AP58" s="80">
        <f>'MOD Vectors ALL'!AP58*($E58=$F$1)</f>
        <v>0</v>
      </c>
      <c r="AQ58" s="80">
        <f>'MOD Vectors ALL'!AQ58*($E58=$F$1)</f>
        <v>0</v>
      </c>
      <c r="AR58" s="80">
        <f>'MOD Vectors ALL'!AR58*($E58=$F$1)</f>
        <v>0</v>
      </c>
      <c r="AS58" s="80">
        <f>'MOD Vectors ALL'!AS58*($E58=$F$1)</f>
        <v>0</v>
      </c>
      <c r="AT58" s="80">
        <f>'MOD Vectors ALL'!AT58*($E58=$F$1)</f>
        <v>0</v>
      </c>
      <c r="AU58" s="80">
        <f>'MOD Vectors ALL'!AU58*($E58=$F$1)</f>
        <v>0</v>
      </c>
      <c r="AV58" s="80">
        <f>'MOD Vectors ALL'!AV58*($E58=$F$1)</f>
        <v>0</v>
      </c>
      <c r="AW58" s="80">
        <f>'MOD Vectors ALL'!AW58*($E58=$F$1)</f>
        <v>0</v>
      </c>
      <c r="AX58" s="80">
        <f>'MOD Vectors ALL'!AX58*($E58=$F$1)</f>
        <v>0</v>
      </c>
      <c r="AY58" s="80">
        <f>'MOD Vectors ALL'!AY58*($E58=$F$1)</f>
        <v>0</v>
      </c>
      <c r="AZ58" s="80">
        <f>'MOD Vectors ALL'!AZ58*($E58=$F$1)</f>
        <v>0</v>
      </c>
      <c r="BA58" s="80">
        <f>'MOD Vectors ALL'!BA58*($E58=$F$1)</f>
        <v>0</v>
      </c>
      <c r="BB58" s="80">
        <f>'MOD Vectors ALL'!BB58*($E58=$F$1)</f>
        <v>0</v>
      </c>
      <c r="BC58" s="80">
        <f>'MOD Vectors ALL'!BC58*($E58=$F$1)</f>
        <v>0</v>
      </c>
      <c r="BD58" s="80">
        <f>'MOD Vectors ALL'!BD58*($E58=$F$1)</f>
        <v>0</v>
      </c>
      <c r="BE58" s="80">
        <f>'MOD Vectors ALL'!BE58*($E58=$F$1)</f>
        <v>0</v>
      </c>
      <c r="BF58" s="80">
        <f>'MOD Vectors ALL'!BF58*($E58=$F$1)</f>
        <v>0</v>
      </c>
      <c r="BG58" s="80">
        <f>'MOD Vectors ALL'!BG58*($E58=$F$1)</f>
        <v>0</v>
      </c>
      <c r="BH58" s="80">
        <f>'MOD Vectors ALL'!BH58*($E58=$F$1)</f>
        <v>0</v>
      </c>
      <c r="BI58" s="80">
        <f>'MOD Vectors ALL'!BI58*($E58=$F$1)</f>
        <v>0</v>
      </c>
      <c r="BJ58" s="80">
        <f>'MOD Vectors ALL'!BJ58*($E58=$F$1)</f>
        <v>0</v>
      </c>
      <c r="BK58" s="80">
        <f>'MOD Vectors ALL'!BK58*($E58=$F$1)</f>
        <v>0</v>
      </c>
      <c r="BL58" s="80">
        <f>'MOD Vectors ALL'!BL58*($E58=$F$1)</f>
        <v>0</v>
      </c>
      <c r="BM58" s="80">
        <f>'MOD Vectors ALL'!BM58*($E58=$F$1)</f>
        <v>0</v>
      </c>
      <c r="BN58" s="80">
        <f>'MOD Vectors ALL'!BN58*($E58=$F$1)</f>
        <v>0</v>
      </c>
      <c r="BO58" s="80">
        <f>'MOD Vectors ALL'!BO58*($E58=$F$1)</f>
        <v>0</v>
      </c>
      <c r="BP58" s="80">
        <f>'MOD Vectors ALL'!BP58*($E58=$F$1)</f>
        <v>0</v>
      </c>
      <c r="BQ58" s="80">
        <f>'MOD Vectors ALL'!BQ58*($E58=$F$1)</f>
        <v>0</v>
      </c>
      <c r="BR58" s="80">
        <f>'MOD Vectors ALL'!BR58*($E58=$F$1)</f>
        <v>0</v>
      </c>
      <c r="BS58" s="80">
        <f>'MOD Vectors ALL'!BS58*($E58=$F$1)</f>
        <v>0</v>
      </c>
      <c r="BT58" s="80">
        <f>'MOD Vectors ALL'!BT58*($E58=$F$1)</f>
        <v>0</v>
      </c>
      <c r="BU58" s="80">
        <f>'MOD Vectors ALL'!BU58*($E58=$F$1)</f>
        <v>0</v>
      </c>
      <c r="BV58" s="80">
        <f>'MOD Vectors ALL'!BV58*($E58=$F$1)</f>
        <v>0</v>
      </c>
      <c r="BW58" s="80">
        <f>'MOD Vectors ALL'!BW58*($E58=$F$1)</f>
        <v>0</v>
      </c>
      <c r="BX58" s="80">
        <f>'MOD Vectors ALL'!BX58*($E58=$F$1)</f>
        <v>0</v>
      </c>
      <c r="BY58" s="80">
        <f>'MOD Vectors ALL'!BY58*($E58=$F$1)</f>
        <v>0</v>
      </c>
      <c r="BZ58" s="80">
        <f>'MOD Vectors ALL'!BZ58*($E58=$F$1)</f>
        <v>0</v>
      </c>
      <c r="CA58" s="80">
        <f>'MOD Vectors ALL'!CA58*($E58=$F$1)</f>
        <v>0</v>
      </c>
      <c r="CB58" s="80">
        <f>'MOD Vectors ALL'!CB58*($E58=$F$1)</f>
        <v>0</v>
      </c>
      <c r="CC58" s="80">
        <f>'MOD Vectors ALL'!CC58*($E58=$F$1)</f>
        <v>0</v>
      </c>
      <c r="CD58" s="80">
        <f>'MOD Vectors ALL'!CD58*($E58=$F$1)</f>
        <v>0</v>
      </c>
      <c r="CE58" s="80">
        <f>'MOD Vectors ALL'!CE58*($E58=$F$1)</f>
        <v>0</v>
      </c>
      <c r="CF58" s="80">
        <f>'MOD Vectors ALL'!CF58*($E58=$F$1)</f>
        <v>0</v>
      </c>
      <c r="CG58" s="80">
        <f>'MOD Vectors ALL'!CG58*($E58=$F$1)</f>
        <v>0</v>
      </c>
      <c r="CH58" s="80">
        <f>'MOD Vectors ALL'!CH58*($E58=$F$1)</f>
        <v>0</v>
      </c>
      <c r="CI58" s="80">
        <f>'MOD Vectors ALL'!CI58*($E58=$F$1)</f>
        <v>0</v>
      </c>
      <c r="CJ58" s="80">
        <f>'MOD Vectors ALL'!CJ58*($E58=$F$1)</f>
        <v>0</v>
      </c>
      <c r="CK58" s="80">
        <f>'MOD Vectors ALL'!CK58*($E58=$F$1)</f>
        <v>0</v>
      </c>
      <c r="CL58" s="80">
        <f>'MOD Vectors ALL'!CL58*($E58=$F$1)</f>
        <v>0</v>
      </c>
      <c r="CM58" s="80">
        <f>'MOD Vectors ALL'!CM58*($E58=$F$1)</f>
        <v>0</v>
      </c>
      <c r="CN58" s="80">
        <f>'MOD Vectors ALL'!CN58*($E58=$F$1)</f>
        <v>0</v>
      </c>
      <c r="CO58" s="80">
        <f>'MOD Vectors ALL'!CO58*($E58=$F$1)</f>
        <v>0</v>
      </c>
      <c r="CP58" s="80">
        <f>'MOD Vectors ALL'!CP58*($E58=$F$1)</f>
        <v>0</v>
      </c>
      <c r="CQ58" s="80">
        <f>'MOD Vectors ALL'!CQ58*($E58=$F$1)</f>
        <v>0</v>
      </c>
      <c r="CR58" s="80">
        <f>'MOD Vectors ALL'!CR58*($E58=$F$1)</f>
        <v>0</v>
      </c>
      <c r="CS58" s="80">
        <f>'MOD Vectors ALL'!CS58*($E58=$F$1)</f>
        <v>0</v>
      </c>
      <c r="CT58" s="80">
        <f>'MOD Vectors ALL'!CT58*($E58=$F$1)</f>
        <v>0</v>
      </c>
      <c r="CU58" s="80">
        <f>'MOD Vectors ALL'!CU58*($E58=$F$1)</f>
        <v>0</v>
      </c>
      <c r="CV58" s="80">
        <f>'MOD Vectors ALL'!CV58*($E58=$F$1)</f>
        <v>0</v>
      </c>
      <c r="CW58" s="80">
        <f>'MOD Vectors ALL'!CW58*($E58=$F$1)</f>
        <v>0</v>
      </c>
      <c r="CX58" s="80">
        <f>'MOD Vectors ALL'!CX58*($E58=$F$1)</f>
        <v>0</v>
      </c>
      <c r="CY58" s="80">
        <f>'MOD Vectors ALL'!CY58*($E58=$F$1)</f>
        <v>0</v>
      </c>
      <c r="CZ58" s="80">
        <f>'MOD Vectors ALL'!CZ58*($E58=$F$1)</f>
        <v>0</v>
      </c>
      <c r="DA58" s="80">
        <f>'MOD Vectors ALL'!DA58*($E58=$F$1)</f>
        <v>0</v>
      </c>
      <c r="DB58" s="80">
        <f>'MOD Vectors ALL'!DB58*($E58=$F$1)</f>
        <v>0</v>
      </c>
      <c r="DC58" s="80">
        <f>'MOD Vectors ALL'!DC58*($E58=$F$1)</f>
        <v>0</v>
      </c>
      <c r="DD58" s="80">
        <f>'MOD Vectors ALL'!DD58*($E58=$F$1)</f>
        <v>0</v>
      </c>
      <c r="DE58" s="80">
        <f>'MOD Vectors ALL'!DE58*($E58=$F$1)</f>
        <v>0</v>
      </c>
      <c r="DF58" s="80">
        <f>'MOD Vectors ALL'!DF58*($E58=$F$1)</f>
        <v>0</v>
      </c>
      <c r="DG58" s="80">
        <f>'MOD Vectors ALL'!DG58*($E58=$F$1)</f>
        <v>0</v>
      </c>
      <c r="DH58" s="80">
        <f>'MOD Vectors ALL'!DH58*($E58=$F$1)</f>
        <v>0</v>
      </c>
      <c r="DI58" s="80">
        <f>'MOD Vectors ALL'!DI58*($E58=$F$1)</f>
        <v>0</v>
      </c>
      <c r="DJ58" s="80">
        <f>'MOD Vectors ALL'!DJ58*($E58=$F$1)</f>
        <v>0</v>
      </c>
      <c r="DK58" s="80">
        <f>'MOD Vectors ALL'!DK58*($E58=$F$1)</f>
        <v>0</v>
      </c>
      <c r="DL58" s="80">
        <f>'MOD Vectors ALL'!DL58*($E58=$F$1)</f>
        <v>0</v>
      </c>
      <c r="DM58" s="80">
        <f>'MOD Vectors ALL'!DM58*($E58=$F$1)</f>
        <v>0</v>
      </c>
      <c r="DN58" s="80">
        <f>'MOD Vectors ALL'!DN58*($E58=$F$1)</f>
        <v>0</v>
      </c>
      <c r="DO58" s="80">
        <f>'MOD Vectors ALL'!DO58*($E58=$F$1)</f>
        <v>0</v>
      </c>
      <c r="DP58" s="80">
        <f>'MOD Vectors ALL'!DP58*($E58=$F$1)</f>
        <v>0</v>
      </c>
      <c r="DQ58" s="80">
        <f>'MOD Vectors ALL'!DQ58*($E58=$F$1)</f>
        <v>0</v>
      </c>
    </row>
    <row r="59" spans="1:121" x14ac:dyDescent="0.2">
      <c r="A59">
        <v>439</v>
      </c>
      <c r="B59" t="s">
        <v>16</v>
      </c>
      <c r="C59" t="s">
        <v>369</v>
      </c>
      <c r="D59" t="s">
        <v>526</v>
      </c>
      <c r="E59" t="s">
        <v>523</v>
      </c>
      <c r="F59" t="s">
        <v>34</v>
      </c>
      <c r="G59">
        <v>0.160362</v>
      </c>
      <c r="H59">
        <v>0.39416099999999998</v>
      </c>
      <c r="I59" s="80">
        <f>'MOD Vectors ALL'!I59*($E59=$F$1)</f>
        <v>0</v>
      </c>
      <c r="J59" s="80">
        <f>'MOD Vectors ALL'!J59*($E59=$F$1)</f>
        <v>0</v>
      </c>
      <c r="K59" s="80">
        <f>'MOD Vectors ALL'!K59*($E59=$F$1)</f>
        <v>0</v>
      </c>
      <c r="L59" s="80">
        <f>'MOD Vectors ALL'!L59*($E59=$F$1)</f>
        <v>0</v>
      </c>
      <c r="M59" s="80">
        <f>'MOD Vectors ALL'!M59*($E59=$F$1)</f>
        <v>0</v>
      </c>
      <c r="N59" s="80">
        <f>'MOD Vectors ALL'!N59*($E59=$F$1)</f>
        <v>0</v>
      </c>
      <c r="O59" s="80">
        <f>'MOD Vectors ALL'!O59*($E59=$F$1)</f>
        <v>0</v>
      </c>
      <c r="P59" s="80">
        <f>'MOD Vectors ALL'!P59*($E59=$F$1)</f>
        <v>0</v>
      </c>
      <c r="Q59" s="80">
        <f>'MOD Vectors ALL'!Q59*($E59=$F$1)</f>
        <v>0</v>
      </c>
      <c r="R59" s="80">
        <f>'MOD Vectors ALL'!R59*($E59=$F$1)</f>
        <v>0</v>
      </c>
      <c r="S59" s="80">
        <f>'MOD Vectors ALL'!S59*($E59=$F$1)</f>
        <v>0</v>
      </c>
      <c r="T59" s="80">
        <f>'MOD Vectors ALL'!T59*($E59=$F$1)</f>
        <v>0</v>
      </c>
      <c r="U59" s="80">
        <f>'MOD Vectors ALL'!U59*($E59=$F$1)</f>
        <v>0</v>
      </c>
      <c r="V59" s="80">
        <f>'MOD Vectors ALL'!V59*($E59=$F$1)</f>
        <v>0</v>
      </c>
      <c r="W59" s="80">
        <f>'MOD Vectors ALL'!W59*($E59=$F$1)</f>
        <v>0</v>
      </c>
      <c r="X59" s="80">
        <f>'MOD Vectors ALL'!X59*($E59=$F$1)</f>
        <v>0</v>
      </c>
      <c r="Y59" s="80">
        <f>'MOD Vectors ALL'!Y59*($E59=$F$1)</f>
        <v>0</v>
      </c>
      <c r="Z59" s="80">
        <f>'MOD Vectors ALL'!Z59*($E59=$F$1)</f>
        <v>0</v>
      </c>
      <c r="AA59" s="80">
        <f>'MOD Vectors ALL'!AA59*($E59=$F$1)</f>
        <v>0</v>
      </c>
      <c r="AB59" s="80">
        <f>'MOD Vectors ALL'!AB59*($E59=$F$1)</f>
        <v>0</v>
      </c>
      <c r="AC59" s="80">
        <f>'MOD Vectors ALL'!AC59*($E59=$F$1)</f>
        <v>0</v>
      </c>
      <c r="AD59" s="80">
        <f>'MOD Vectors ALL'!AD59*($E59=$F$1)</f>
        <v>0</v>
      </c>
      <c r="AE59" s="80">
        <f>'MOD Vectors ALL'!AE59*($E59=$F$1)</f>
        <v>0</v>
      </c>
      <c r="AF59" s="80">
        <f>'MOD Vectors ALL'!AF59*($E59=$F$1)</f>
        <v>0</v>
      </c>
      <c r="AG59" s="80">
        <f>'MOD Vectors ALL'!AG59*($E59=$F$1)</f>
        <v>0</v>
      </c>
      <c r="AH59" s="80">
        <f>'MOD Vectors ALL'!AH59*($E59=$F$1)</f>
        <v>0</v>
      </c>
      <c r="AI59" s="80">
        <f>'MOD Vectors ALL'!AI59*($E59=$F$1)</f>
        <v>0</v>
      </c>
      <c r="AJ59" s="80">
        <f>'MOD Vectors ALL'!AJ59*($E59=$F$1)</f>
        <v>0</v>
      </c>
      <c r="AK59" s="80">
        <f>'MOD Vectors ALL'!AK59*($E59=$F$1)</f>
        <v>0</v>
      </c>
      <c r="AL59" s="80">
        <f>'MOD Vectors ALL'!AL59*($E59=$F$1)</f>
        <v>0</v>
      </c>
      <c r="AM59" s="80">
        <f>'MOD Vectors ALL'!AM59*($E59=$F$1)</f>
        <v>0</v>
      </c>
      <c r="AN59" s="80">
        <f>'MOD Vectors ALL'!AN59*($E59=$F$1)</f>
        <v>0</v>
      </c>
      <c r="AO59" s="80">
        <f>'MOD Vectors ALL'!AO59*($E59=$F$1)</f>
        <v>0</v>
      </c>
      <c r="AP59" s="80">
        <f>'MOD Vectors ALL'!AP59*($E59=$F$1)</f>
        <v>0</v>
      </c>
      <c r="AQ59" s="80">
        <f>'MOD Vectors ALL'!AQ59*($E59=$F$1)</f>
        <v>0</v>
      </c>
      <c r="AR59" s="80">
        <f>'MOD Vectors ALL'!AR59*($E59=$F$1)</f>
        <v>0</v>
      </c>
      <c r="AS59" s="80">
        <f>'MOD Vectors ALL'!AS59*($E59=$F$1)</f>
        <v>0</v>
      </c>
      <c r="AT59" s="80">
        <f>'MOD Vectors ALL'!AT59*($E59=$F$1)</f>
        <v>0</v>
      </c>
      <c r="AU59" s="80">
        <f>'MOD Vectors ALL'!AU59*($E59=$F$1)</f>
        <v>0</v>
      </c>
      <c r="AV59" s="80">
        <f>'MOD Vectors ALL'!AV59*($E59=$F$1)</f>
        <v>0</v>
      </c>
      <c r="AW59" s="80">
        <f>'MOD Vectors ALL'!AW59*($E59=$F$1)</f>
        <v>0</v>
      </c>
      <c r="AX59" s="80">
        <f>'MOD Vectors ALL'!AX59*($E59=$F$1)</f>
        <v>0</v>
      </c>
      <c r="AY59" s="80">
        <f>'MOD Vectors ALL'!AY59*($E59=$F$1)</f>
        <v>0</v>
      </c>
      <c r="AZ59" s="80">
        <f>'MOD Vectors ALL'!AZ59*($E59=$F$1)</f>
        <v>0</v>
      </c>
      <c r="BA59" s="80">
        <f>'MOD Vectors ALL'!BA59*($E59=$F$1)</f>
        <v>0</v>
      </c>
      <c r="BB59" s="80">
        <f>'MOD Vectors ALL'!BB59*($E59=$F$1)</f>
        <v>0</v>
      </c>
      <c r="BC59" s="80">
        <f>'MOD Vectors ALL'!BC59*($E59=$F$1)</f>
        <v>0</v>
      </c>
      <c r="BD59" s="80">
        <f>'MOD Vectors ALL'!BD59*($E59=$F$1)</f>
        <v>0</v>
      </c>
      <c r="BE59" s="80">
        <f>'MOD Vectors ALL'!BE59*($E59=$F$1)</f>
        <v>0</v>
      </c>
      <c r="BF59" s="80">
        <f>'MOD Vectors ALL'!BF59*($E59=$F$1)</f>
        <v>0</v>
      </c>
      <c r="BG59" s="80">
        <f>'MOD Vectors ALL'!BG59*($E59=$F$1)</f>
        <v>0</v>
      </c>
      <c r="BH59" s="80">
        <f>'MOD Vectors ALL'!BH59*($E59=$F$1)</f>
        <v>0</v>
      </c>
      <c r="BI59" s="80">
        <f>'MOD Vectors ALL'!BI59*($E59=$F$1)</f>
        <v>0</v>
      </c>
      <c r="BJ59" s="80">
        <f>'MOD Vectors ALL'!BJ59*($E59=$F$1)</f>
        <v>0</v>
      </c>
      <c r="BK59" s="80">
        <f>'MOD Vectors ALL'!BK59*($E59=$F$1)</f>
        <v>0</v>
      </c>
      <c r="BL59" s="80">
        <f>'MOD Vectors ALL'!BL59*($E59=$F$1)</f>
        <v>0</v>
      </c>
      <c r="BM59" s="80">
        <f>'MOD Vectors ALL'!BM59*($E59=$F$1)</f>
        <v>0</v>
      </c>
      <c r="BN59" s="80">
        <f>'MOD Vectors ALL'!BN59*($E59=$F$1)</f>
        <v>0</v>
      </c>
      <c r="BO59" s="80">
        <f>'MOD Vectors ALL'!BO59*($E59=$F$1)</f>
        <v>0</v>
      </c>
      <c r="BP59" s="80">
        <f>'MOD Vectors ALL'!BP59*($E59=$F$1)</f>
        <v>0</v>
      </c>
      <c r="BQ59" s="80">
        <f>'MOD Vectors ALL'!BQ59*($E59=$F$1)</f>
        <v>0</v>
      </c>
      <c r="BR59" s="80">
        <f>'MOD Vectors ALL'!BR59*($E59=$F$1)</f>
        <v>0</v>
      </c>
      <c r="BS59" s="80">
        <f>'MOD Vectors ALL'!BS59*($E59=$F$1)</f>
        <v>0</v>
      </c>
      <c r="BT59" s="80">
        <f>'MOD Vectors ALL'!BT59*($E59=$F$1)</f>
        <v>0</v>
      </c>
      <c r="BU59" s="80">
        <f>'MOD Vectors ALL'!BU59*($E59=$F$1)</f>
        <v>0</v>
      </c>
      <c r="BV59" s="80">
        <f>'MOD Vectors ALL'!BV59*($E59=$F$1)</f>
        <v>0</v>
      </c>
      <c r="BW59" s="80">
        <f>'MOD Vectors ALL'!BW59*($E59=$F$1)</f>
        <v>0</v>
      </c>
      <c r="BX59" s="80">
        <f>'MOD Vectors ALL'!BX59*($E59=$F$1)</f>
        <v>0</v>
      </c>
      <c r="BY59" s="80">
        <f>'MOD Vectors ALL'!BY59*($E59=$F$1)</f>
        <v>0</v>
      </c>
      <c r="BZ59" s="80">
        <f>'MOD Vectors ALL'!BZ59*($E59=$F$1)</f>
        <v>0</v>
      </c>
      <c r="CA59" s="80">
        <f>'MOD Vectors ALL'!CA59*($E59=$F$1)</f>
        <v>0</v>
      </c>
      <c r="CB59" s="80">
        <f>'MOD Vectors ALL'!CB59*($E59=$F$1)</f>
        <v>0</v>
      </c>
      <c r="CC59" s="80">
        <f>'MOD Vectors ALL'!CC59*($E59=$F$1)</f>
        <v>0</v>
      </c>
      <c r="CD59" s="80">
        <f>'MOD Vectors ALL'!CD59*($E59=$F$1)</f>
        <v>0</v>
      </c>
      <c r="CE59" s="80">
        <f>'MOD Vectors ALL'!CE59*($E59=$F$1)</f>
        <v>0</v>
      </c>
      <c r="CF59" s="80">
        <f>'MOD Vectors ALL'!CF59*($E59=$F$1)</f>
        <v>0</v>
      </c>
      <c r="CG59" s="80">
        <f>'MOD Vectors ALL'!CG59*($E59=$F$1)</f>
        <v>0</v>
      </c>
      <c r="CH59" s="80">
        <f>'MOD Vectors ALL'!CH59*($E59=$F$1)</f>
        <v>0</v>
      </c>
      <c r="CI59" s="80">
        <f>'MOD Vectors ALL'!CI59*($E59=$F$1)</f>
        <v>0</v>
      </c>
      <c r="CJ59" s="80">
        <f>'MOD Vectors ALL'!CJ59*($E59=$F$1)</f>
        <v>0</v>
      </c>
      <c r="CK59" s="80">
        <f>'MOD Vectors ALL'!CK59*($E59=$F$1)</f>
        <v>0</v>
      </c>
      <c r="CL59" s="80">
        <f>'MOD Vectors ALL'!CL59*($E59=$F$1)</f>
        <v>0</v>
      </c>
      <c r="CM59" s="80">
        <f>'MOD Vectors ALL'!CM59*($E59=$F$1)</f>
        <v>0</v>
      </c>
      <c r="CN59" s="80">
        <f>'MOD Vectors ALL'!CN59*($E59=$F$1)</f>
        <v>0</v>
      </c>
      <c r="CO59" s="80">
        <f>'MOD Vectors ALL'!CO59*($E59=$F$1)</f>
        <v>0</v>
      </c>
      <c r="CP59" s="80">
        <f>'MOD Vectors ALL'!CP59*($E59=$F$1)</f>
        <v>0</v>
      </c>
      <c r="CQ59" s="80">
        <f>'MOD Vectors ALL'!CQ59*($E59=$F$1)</f>
        <v>0</v>
      </c>
      <c r="CR59" s="80">
        <f>'MOD Vectors ALL'!CR59*($E59=$F$1)</f>
        <v>0</v>
      </c>
      <c r="CS59" s="80">
        <f>'MOD Vectors ALL'!CS59*($E59=$F$1)</f>
        <v>0</v>
      </c>
      <c r="CT59" s="80">
        <f>'MOD Vectors ALL'!CT59*($E59=$F$1)</f>
        <v>0</v>
      </c>
      <c r="CU59" s="80">
        <f>'MOD Vectors ALL'!CU59*($E59=$F$1)</f>
        <v>0</v>
      </c>
      <c r="CV59" s="80">
        <f>'MOD Vectors ALL'!CV59*($E59=$F$1)</f>
        <v>0</v>
      </c>
      <c r="CW59" s="80">
        <f>'MOD Vectors ALL'!CW59*($E59=$F$1)</f>
        <v>0</v>
      </c>
      <c r="CX59" s="80">
        <f>'MOD Vectors ALL'!CX59*($E59=$F$1)</f>
        <v>0</v>
      </c>
      <c r="CY59" s="80">
        <f>'MOD Vectors ALL'!CY59*($E59=$F$1)</f>
        <v>0</v>
      </c>
      <c r="CZ59" s="80">
        <f>'MOD Vectors ALL'!CZ59*($E59=$F$1)</f>
        <v>0</v>
      </c>
      <c r="DA59" s="80">
        <f>'MOD Vectors ALL'!DA59*($E59=$F$1)</f>
        <v>0</v>
      </c>
      <c r="DB59" s="80">
        <f>'MOD Vectors ALL'!DB59*($E59=$F$1)</f>
        <v>0</v>
      </c>
      <c r="DC59" s="80">
        <f>'MOD Vectors ALL'!DC59*($E59=$F$1)</f>
        <v>0</v>
      </c>
      <c r="DD59" s="80">
        <f>'MOD Vectors ALL'!DD59*($E59=$F$1)</f>
        <v>0</v>
      </c>
      <c r="DE59" s="80">
        <f>'MOD Vectors ALL'!DE59*($E59=$F$1)</f>
        <v>0</v>
      </c>
      <c r="DF59" s="80">
        <f>'MOD Vectors ALL'!DF59*($E59=$F$1)</f>
        <v>0</v>
      </c>
      <c r="DG59" s="80">
        <f>'MOD Vectors ALL'!DG59*($E59=$F$1)</f>
        <v>0</v>
      </c>
      <c r="DH59" s="80">
        <f>'MOD Vectors ALL'!DH59*($E59=$F$1)</f>
        <v>0</v>
      </c>
      <c r="DI59" s="80">
        <f>'MOD Vectors ALL'!DI59*($E59=$F$1)</f>
        <v>0</v>
      </c>
      <c r="DJ59" s="80">
        <f>'MOD Vectors ALL'!DJ59*($E59=$F$1)</f>
        <v>0</v>
      </c>
      <c r="DK59" s="80">
        <f>'MOD Vectors ALL'!DK59*($E59=$F$1)</f>
        <v>0</v>
      </c>
      <c r="DL59" s="80">
        <f>'MOD Vectors ALL'!DL59*($E59=$F$1)</f>
        <v>0</v>
      </c>
      <c r="DM59" s="80">
        <f>'MOD Vectors ALL'!DM59*($E59=$F$1)</f>
        <v>0</v>
      </c>
      <c r="DN59" s="80">
        <f>'MOD Vectors ALL'!DN59*($E59=$F$1)</f>
        <v>0</v>
      </c>
      <c r="DO59" s="80">
        <f>'MOD Vectors ALL'!DO59*($E59=$F$1)</f>
        <v>0</v>
      </c>
      <c r="DP59" s="80">
        <f>'MOD Vectors ALL'!DP59*($E59=$F$1)</f>
        <v>0</v>
      </c>
      <c r="DQ59" s="80">
        <f>'MOD Vectors ALL'!DQ59*($E59=$F$1)</f>
        <v>0</v>
      </c>
    </row>
    <row r="60" spans="1:121" x14ac:dyDescent="0.2">
      <c r="A60">
        <v>440</v>
      </c>
      <c r="B60" t="s">
        <v>16</v>
      </c>
      <c r="C60" t="s">
        <v>369</v>
      </c>
      <c r="D60" t="s">
        <v>526</v>
      </c>
      <c r="E60" t="s">
        <v>523</v>
      </c>
      <c r="F60" t="s">
        <v>7</v>
      </c>
      <c r="G60">
        <v>0.168266</v>
      </c>
      <c r="H60">
        <v>0.41123599999999999</v>
      </c>
      <c r="I60" s="80">
        <f>'MOD Vectors ALL'!I60*($E60=$F$1)</f>
        <v>0</v>
      </c>
      <c r="J60" s="80">
        <f>'MOD Vectors ALL'!J60*($E60=$F$1)</f>
        <v>0</v>
      </c>
      <c r="K60" s="80">
        <f>'MOD Vectors ALL'!K60*($E60=$F$1)</f>
        <v>0</v>
      </c>
      <c r="L60" s="80">
        <f>'MOD Vectors ALL'!L60*($E60=$F$1)</f>
        <v>0</v>
      </c>
      <c r="M60" s="80">
        <f>'MOD Vectors ALL'!M60*($E60=$F$1)</f>
        <v>0</v>
      </c>
      <c r="N60" s="80">
        <f>'MOD Vectors ALL'!N60*($E60=$F$1)</f>
        <v>0</v>
      </c>
      <c r="O60" s="80">
        <f>'MOD Vectors ALL'!O60*($E60=$F$1)</f>
        <v>0</v>
      </c>
      <c r="P60" s="80">
        <f>'MOD Vectors ALL'!P60*($E60=$F$1)</f>
        <v>0</v>
      </c>
      <c r="Q60" s="80">
        <f>'MOD Vectors ALL'!Q60*($E60=$F$1)</f>
        <v>0</v>
      </c>
      <c r="R60" s="80">
        <f>'MOD Vectors ALL'!R60*($E60=$F$1)</f>
        <v>0</v>
      </c>
      <c r="S60" s="80">
        <f>'MOD Vectors ALL'!S60*($E60=$F$1)</f>
        <v>0</v>
      </c>
      <c r="T60" s="80">
        <f>'MOD Vectors ALL'!T60*($E60=$F$1)</f>
        <v>0</v>
      </c>
      <c r="U60" s="80">
        <f>'MOD Vectors ALL'!U60*($E60=$F$1)</f>
        <v>0</v>
      </c>
      <c r="V60" s="80">
        <f>'MOD Vectors ALL'!V60*($E60=$F$1)</f>
        <v>0</v>
      </c>
      <c r="W60" s="80">
        <f>'MOD Vectors ALL'!W60*($E60=$F$1)</f>
        <v>0</v>
      </c>
      <c r="X60" s="80">
        <f>'MOD Vectors ALL'!X60*($E60=$F$1)</f>
        <v>0</v>
      </c>
      <c r="Y60" s="80">
        <f>'MOD Vectors ALL'!Y60*($E60=$F$1)</f>
        <v>0</v>
      </c>
      <c r="Z60" s="80">
        <f>'MOD Vectors ALL'!Z60*($E60=$F$1)</f>
        <v>0</v>
      </c>
      <c r="AA60" s="80">
        <f>'MOD Vectors ALL'!AA60*($E60=$F$1)</f>
        <v>0</v>
      </c>
      <c r="AB60" s="80">
        <f>'MOD Vectors ALL'!AB60*($E60=$F$1)</f>
        <v>0</v>
      </c>
      <c r="AC60" s="80">
        <f>'MOD Vectors ALL'!AC60*($E60=$F$1)</f>
        <v>0</v>
      </c>
      <c r="AD60" s="80">
        <f>'MOD Vectors ALL'!AD60*($E60=$F$1)</f>
        <v>0</v>
      </c>
      <c r="AE60" s="80">
        <f>'MOD Vectors ALL'!AE60*($E60=$F$1)</f>
        <v>0</v>
      </c>
      <c r="AF60" s="80">
        <f>'MOD Vectors ALL'!AF60*($E60=$F$1)</f>
        <v>0</v>
      </c>
      <c r="AG60" s="80">
        <f>'MOD Vectors ALL'!AG60*($E60=$F$1)</f>
        <v>0</v>
      </c>
      <c r="AH60" s="80">
        <f>'MOD Vectors ALL'!AH60*($E60=$F$1)</f>
        <v>0</v>
      </c>
      <c r="AI60" s="80">
        <f>'MOD Vectors ALL'!AI60*($E60=$F$1)</f>
        <v>0</v>
      </c>
      <c r="AJ60" s="80">
        <f>'MOD Vectors ALL'!AJ60*($E60=$F$1)</f>
        <v>0</v>
      </c>
      <c r="AK60" s="80">
        <f>'MOD Vectors ALL'!AK60*($E60=$F$1)</f>
        <v>0</v>
      </c>
      <c r="AL60" s="80">
        <f>'MOD Vectors ALL'!AL60*($E60=$F$1)</f>
        <v>0</v>
      </c>
      <c r="AM60" s="80">
        <f>'MOD Vectors ALL'!AM60*($E60=$F$1)</f>
        <v>0</v>
      </c>
      <c r="AN60" s="80">
        <f>'MOD Vectors ALL'!AN60*($E60=$F$1)</f>
        <v>0</v>
      </c>
      <c r="AO60" s="80">
        <f>'MOD Vectors ALL'!AO60*($E60=$F$1)</f>
        <v>0</v>
      </c>
      <c r="AP60" s="80">
        <f>'MOD Vectors ALL'!AP60*($E60=$F$1)</f>
        <v>0</v>
      </c>
      <c r="AQ60" s="80">
        <f>'MOD Vectors ALL'!AQ60*($E60=$F$1)</f>
        <v>0</v>
      </c>
      <c r="AR60" s="80">
        <f>'MOD Vectors ALL'!AR60*($E60=$F$1)</f>
        <v>0</v>
      </c>
      <c r="AS60" s="80">
        <f>'MOD Vectors ALL'!AS60*($E60=$F$1)</f>
        <v>0</v>
      </c>
      <c r="AT60" s="80">
        <f>'MOD Vectors ALL'!AT60*($E60=$F$1)</f>
        <v>0</v>
      </c>
      <c r="AU60" s="80">
        <f>'MOD Vectors ALL'!AU60*($E60=$F$1)</f>
        <v>0</v>
      </c>
      <c r="AV60" s="80">
        <f>'MOD Vectors ALL'!AV60*($E60=$F$1)</f>
        <v>0</v>
      </c>
      <c r="AW60" s="80">
        <f>'MOD Vectors ALL'!AW60*($E60=$F$1)</f>
        <v>0</v>
      </c>
      <c r="AX60" s="80">
        <f>'MOD Vectors ALL'!AX60*($E60=$F$1)</f>
        <v>0</v>
      </c>
      <c r="AY60" s="80">
        <f>'MOD Vectors ALL'!AY60*($E60=$F$1)</f>
        <v>0</v>
      </c>
      <c r="AZ60" s="80">
        <f>'MOD Vectors ALL'!AZ60*($E60=$F$1)</f>
        <v>0</v>
      </c>
      <c r="BA60" s="80">
        <f>'MOD Vectors ALL'!BA60*($E60=$F$1)</f>
        <v>0</v>
      </c>
      <c r="BB60" s="80">
        <f>'MOD Vectors ALL'!BB60*($E60=$F$1)</f>
        <v>0</v>
      </c>
      <c r="BC60" s="80">
        <f>'MOD Vectors ALL'!BC60*($E60=$F$1)</f>
        <v>0</v>
      </c>
      <c r="BD60" s="80">
        <f>'MOD Vectors ALL'!BD60*($E60=$F$1)</f>
        <v>0</v>
      </c>
      <c r="BE60" s="80">
        <f>'MOD Vectors ALL'!BE60*($E60=$F$1)</f>
        <v>0</v>
      </c>
      <c r="BF60" s="80">
        <f>'MOD Vectors ALL'!BF60*($E60=$F$1)</f>
        <v>0</v>
      </c>
      <c r="BG60" s="80">
        <f>'MOD Vectors ALL'!BG60*($E60=$F$1)</f>
        <v>0</v>
      </c>
      <c r="BH60" s="80">
        <f>'MOD Vectors ALL'!BH60*($E60=$F$1)</f>
        <v>0</v>
      </c>
      <c r="BI60" s="80">
        <f>'MOD Vectors ALL'!BI60*($E60=$F$1)</f>
        <v>0</v>
      </c>
      <c r="BJ60" s="80">
        <f>'MOD Vectors ALL'!BJ60*($E60=$F$1)</f>
        <v>0</v>
      </c>
      <c r="BK60" s="80">
        <f>'MOD Vectors ALL'!BK60*($E60=$F$1)</f>
        <v>0</v>
      </c>
      <c r="BL60" s="80">
        <f>'MOD Vectors ALL'!BL60*($E60=$F$1)</f>
        <v>0</v>
      </c>
      <c r="BM60" s="80">
        <f>'MOD Vectors ALL'!BM60*($E60=$F$1)</f>
        <v>0</v>
      </c>
      <c r="BN60" s="80">
        <f>'MOD Vectors ALL'!BN60*($E60=$F$1)</f>
        <v>0</v>
      </c>
      <c r="BO60" s="80">
        <f>'MOD Vectors ALL'!BO60*($E60=$F$1)</f>
        <v>0</v>
      </c>
      <c r="BP60" s="80">
        <f>'MOD Vectors ALL'!BP60*($E60=$F$1)</f>
        <v>0</v>
      </c>
      <c r="BQ60" s="80">
        <f>'MOD Vectors ALL'!BQ60*($E60=$F$1)</f>
        <v>0</v>
      </c>
      <c r="BR60" s="80">
        <f>'MOD Vectors ALL'!BR60*($E60=$F$1)</f>
        <v>0</v>
      </c>
      <c r="BS60" s="80">
        <f>'MOD Vectors ALL'!BS60*($E60=$F$1)</f>
        <v>0</v>
      </c>
      <c r="BT60" s="80">
        <f>'MOD Vectors ALL'!BT60*($E60=$F$1)</f>
        <v>0</v>
      </c>
      <c r="BU60" s="80">
        <f>'MOD Vectors ALL'!BU60*($E60=$F$1)</f>
        <v>0</v>
      </c>
      <c r="BV60" s="80">
        <f>'MOD Vectors ALL'!BV60*($E60=$F$1)</f>
        <v>0</v>
      </c>
      <c r="BW60" s="80">
        <f>'MOD Vectors ALL'!BW60*($E60=$F$1)</f>
        <v>0</v>
      </c>
      <c r="BX60" s="80">
        <f>'MOD Vectors ALL'!BX60*($E60=$F$1)</f>
        <v>0</v>
      </c>
      <c r="BY60" s="80">
        <f>'MOD Vectors ALL'!BY60*($E60=$F$1)</f>
        <v>0</v>
      </c>
      <c r="BZ60" s="80">
        <f>'MOD Vectors ALL'!BZ60*($E60=$F$1)</f>
        <v>0</v>
      </c>
      <c r="CA60" s="80">
        <f>'MOD Vectors ALL'!CA60*($E60=$F$1)</f>
        <v>0</v>
      </c>
      <c r="CB60" s="80">
        <f>'MOD Vectors ALL'!CB60*($E60=$F$1)</f>
        <v>0</v>
      </c>
      <c r="CC60" s="80">
        <f>'MOD Vectors ALL'!CC60*($E60=$F$1)</f>
        <v>0</v>
      </c>
      <c r="CD60" s="80">
        <f>'MOD Vectors ALL'!CD60*($E60=$F$1)</f>
        <v>0</v>
      </c>
      <c r="CE60" s="80">
        <f>'MOD Vectors ALL'!CE60*($E60=$F$1)</f>
        <v>0</v>
      </c>
      <c r="CF60" s="80">
        <f>'MOD Vectors ALL'!CF60*($E60=$F$1)</f>
        <v>0</v>
      </c>
      <c r="CG60" s="80">
        <f>'MOD Vectors ALL'!CG60*($E60=$F$1)</f>
        <v>0</v>
      </c>
      <c r="CH60" s="80">
        <f>'MOD Vectors ALL'!CH60*($E60=$F$1)</f>
        <v>0</v>
      </c>
      <c r="CI60" s="80">
        <f>'MOD Vectors ALL'!CI60*($E60=$F$1)</f>
        <v>0</v>
      </c>
      <c r="CJ60" s="80">
        <f>'MOD Vectors ALL'!CJ60*($E60=$F$1)</f>
        <v>0</v>
      </c>
      <c r="CK60" s="80">
        <f>'MOD Vectors ALL'!CK60*($E60=$F$1)</f>
        <v>0</v>
      </c>
      <c r="CL60" s="80">
        <f>'MOD Vectors ALL'!CL60*($E60=$F$1)</f>
        <v>0</v>
      </c>
      <c r="CM60" s="80">
        <f>'MOD Vectors ALL'!CM60*($E60=$F$1)</f>
        <v>0</v>
      </c>
      <c r="CN60" s="80">
        <f>'MOD Vectors ALL'!CN60*($E60=$F$1)</f>
        <v>0</v>
      </c>
      <c r="CO60" s="80">
        <f>'MOD Vectors ALL'!CO60*($E60=$F$1)</f>
        <v>0</v>
      </c>
      <c r="CP60" s="80">
        <f>'MOD Vectors ALL'!CP60*($E60=$F$1)</f>
        <v>0</v>
      </c>
      <c r="CQ60" s="80">
        <f>'MOD Vectors ALL'!CQ60*($E60=$F$1)</f>
        <v>0</v>
      </c>
      <c r="CR60" s="80">
        <f>'MOD Vectors ALL'!CR60*($E60=$F$1)</f>
        <v>0</v>
      </c>
      <c r="CS60" s="80">
        <f>'MOD Vectors ALL'!CS60*($E60=$F$1)</f>
        <v>0</v>
      </c>
      <c r="CT60" s="80">
        <f>'MOD Vectors ALL'!CT60*($E60=$F$1)</f>
        <v>0</v>
      </c>
      <c r="CU60" s="80">
        <f>'MOD Vectors ALL'!CU60*($E60=$F$1)</f>
        <v>0</v>
      </c>
      <c r="CV60" s="80">
        <f>'MOD Vectors ALL'!CV60*($E60=$F$1)</f>
        <v>0</v>
      </c>
      <c r="CW60" s="80">
        <f>'MOD Vectors ALL'!CW60*($E60=$F$1)</f>
        <v>0</v>
      </c>
      <c r="CX60" s="80">
        <f>'MOD Vectors ALL'!CX60*($E60=$F$1)</f>
        <v>0</v>
      </c>
      <c r="CY60" s="80">
        <f>'MOD Vectors ALL'!CY60*($E60=$F$1)</f>
        <v>0</v>
      </c>
      <c r="CZ60" s="80">
        <f>'MOD Vectors ALL'!CZ60*($E60=$F$1)</f>
        <v>0</v>
      </c>
      <c r="DA60" s="80">
        <f>'MOD Vectors ALL'!DA60*($E60=$F$1)</f>
        <v>0</v>
      </c>
      <c r="DB60" s="80">
        <f>'MOD Vectors ALL'!DB60*($E60=$F$1)</f>
        <v>0</v>
      </c>
      <c r="DC60" s="80">
        <f>'MOD Vectors ALL'!DC60*($E60=$F$1)</f>
        <v>0</v>
      </c>
      <c r="DD60" s="80">
        <f>'MOD Vectors ALL'!DD60*($E60=$F$1)</f>
        <v>0</v>
      </c>
      <c r="DE60" s="80">
        <f>'MOD Vectors ALL'!DE60*($E60=$F$1)</f>
        <v>0</v>
      </c>
      <c r="DF60" s="80">
        <f>'MOD Vectors ALL'!DF60*($E60=$F$1)</f>
        <v>0</v>
      </c>
      <c r="DG60" s="80">
        <f>'MOD Vectors ALL'!DG60*($E60=$F$1)</f>
        <v>0</v>
      </c>
      <c r="DH60" s="80">
        <f>'MOD Vectors ALL'!DH60*($E60=$F$1)</f>
        <v>0</v>
      </c>
      <c r="DI60" s="80">
        <f>'MOD Vectors ALL'!DI60*($E60=$F$1)</f>
        <v>0</v>
      </c>
      <c r="DJ60" s="80">
        <f>'MOD Vectors ALL'!DJ60*($E60=$F$1)</f>
        <v>0</v>
      </c>
      <c r="DK60" s="80">
        <f>'MOD Vectors ALL'!DK60*($E60=$F$1)</f>
        <v>0</v>
      </c>
      <c r="DL60" s="80">
        <f>'MOD Vectors ALL'!DL60*($E60=$F$1)</f>
        <v>0</v>
      </c>
      <c r="DM60" s="80">
        <f>'MOD Vectors ALL'!DM60*($E60=$F$1)</f>
        <v>0</v>
      </c>
      <c r="DN60" s="80">
        <f>'MOD Vectors ALL'!DN60*($E60=$F$1)</f>
        <v>0</v>
      </c>
      <c r="DO60" s="80">
        <f>'MOD Vectors ALL'!DO60*($E60=$F$1)</f>
        <v>0</v>
      </c>
      <c r="DP60" s="80">
        <f>'MOD Vectors ALL'!DP60*($E60=$F$1)</f>
        <v>0</v>
      </c>
      <c r="DQ60" s="80">
        <f>'MOD Vectors ALL'!DQ60*($E60=$F$1)</f>
        <v>0</v>
      </c>
    </row>
    <row r="61" spans="1:121" x14ac:dyDescent="0.2">
      <c r="A61">
        <v>441</v>
      </c>
      <c r="B61" t="s">
        <v>16</v>
      </c>
      <c r="C61" t="s">
        <v>369</v>
      </c>
      <c r="D61" t="s">
        <v>526</v>
      </c>
      <c r="E61" t="s">
        <v>523</v>
      </c>
      <c r="F61" t="s">
        <v>8</v>
      </c>
      <c r="G61">
        <v>0.16292100000000001</v>
      </c>
      <c r="H61">
        <v>0.39711600000000002</v>
      </c>
      <c r="I61" s="80">
        <f>'MOD Vectors ALL'!I61*($E61=$F$1)</f>
        <v>0</v>
      </c>
      <c r="J61" s="80">
        <f>'MOD Vectors ALL'!J61*($E61=$F$1)</f>
        <v>0</v>
      </c>
      <c r="K61" s="80">
        <f>'MOD Vectors ALL'!K61*($E61=$F$1)</f>
        <v>0</v>
      </c>
      <c r="L61" s="80">
        <f>'MOD Vectors ALL'!L61*($E61=$F$1)</f>
        <v>0</v>
      </c>
      <c r="M61" s="80">
        <f>'MOD Vectors ALL'!M61*($E61=$F$1)</f>
        <v>0</v>
      </c>
      <c r="N61" s="80">
        <f>'MOD Vectors ALL'!N61*($E61=$F$1)</f>
        <v>0</v>
      </c>
      <c r="O61" s="80">
        <f>'MOD Vectors ALL'!O61*($E61=$F$1)</f>
        <v>0</v>
      </c>
      <c r="P61" s="80">
        <f>'MOD Vectors ALL'!P61*($E61=$F$1)</f>
        <v>0</v>
      </c>
      <c r="Q61" s="80">
        <f>'MOD Vectors ALL'!Q61*($E61=$F$1)</f>
        <v>0</v>
      </c>
      <c r="R61" s="80">
        <f>'MOD Vectors ALL'!R61*($E61=$F$1)</f>
        <v>0</v>
      </c>
      <c r="S61" s="80">
        <f>'MOD Vectors ALL'!S61*($E61=$F$1)</f>
        <v>0</v>
      </c>
      <c r="T61" s="80">
        <f>'MOD Vectors ALL'!T61*($E61=$F$1)</f>
        <v>0</v>
      </c>
      <c r="U61" s="80">
        <f>'MOD Vectors ALL'!U61*($E61=$F$1)</f>
        <v>0</v>
      </c>
      <c r="V61" s="80">
        <f>'MOD Vectors ALL'!V61*($E61=$F$1)</f>
        <v>0</v>
      </c>
      <c r="W61" s="80">
        <f>'MOD Vectors ALL'!W61*($E61=$F$1)</f>
        <v>0</v>
      </c>
      <c r="X61" s="80">
        <f>'MOD Vectors ALL'!X61*($E61=$F$1)</f>
        <v>0</v>
      </c>
      <c r="Y61" s="80">
        <f>'MOD Vectors ALL'!Y61*($E61=$F$1)</f>
        <v>0</v>
      </c>
      <c r="Z61" s="80">
        <f>'MOD Vectors ALL'!Z61*($E61=$F$1)</f>
        <v>0</v>
      </c>
      <c r="AA61" s="80">
        <f>'MOD Vectors ALL'!AA61*($E61=$F$1)</f>
        <v>0</v>
      </c>
      <c r="AB61" s="80">
        <f>'MOD Vectors ALL'!AB61*($E61=$F$1)</f>
        <v>0</v>
      </c>
      <c r="AC61" s="80">
        <f>'MOD Vectors ALL'!AC61*($E61=$F$1)</f>
        <v>0</v>
      </c>
      <c r="AD61" s="80">
        <f>'MOD Vectors ALL'!AD61*($E61=$F$1)</f>
        <v>0</v>
      </c>
      <c r="AE61" s="80">
        <f>'MOD Vectors ALL'!AE61*($E61=$F$1)</f>
        <v>0</v>
      </c>
      <c r="AF61" s="80">
        <f>'MOD Vectors ALL'!AF61*($E61=$F$1)</f>
        <v>0</v>
      </c>
      <c r="AG61" s="80">
        <f>'MOD Vectors ALL'!AG61*($E61=$F$1)</f>
        <v>0</v>
      </c>
      <c r="AH61" s="80">
        <f>'MOD Vectors ALL'!AH61*($E61=$F$1)</f>
        <v>0</v>
      </c>
      <c r="AI61" s="80">
        <f>'MOD Vectors ALL'!AI61*($E61=$F$1)</f>
        <v>0</v>
      </c>
      <c r="AJ61" s="80">
        <f>'MOD Vectors ALL'!AJ61*($E61=$F$1)</f>
        <v>0</v>
      </c>
      <c r="AK61" s="80">
        <f>'MOD Vectors ALL'!AK61*($E61=$F$1)</f>
        <v>0</v>
      </c>
      <c r="AL61" s="80">
        <f>'MOD Vectors ALL'!AL61*($E61=$F$1)</f>
        <v>0</v>
      </c>
      <c r="AM61" s="80">
        <f>'MOD Vectors ALL'!AM61*($E61=$F$1)</f>
        <v>0</v>
      </c>
      <c r="AN61" s="80">
        <f>'MOD Vectors ALL'!AN61*($E61=$F$1)</f>
        <v>0</v>
      </c>
      <c r="AO61" s="80">
        <f>'MOD Vectors ALL'!AO61*($E61=$F$1)</f>
        <v>0</v>
      </c>
      <c r="AP61" s="80">
        <f>'MOD Vectors ALL'!AP61*($E61=$F$1)</f>
        <v>0</v>
      </c>
      <c r="AQ61" s="80">
        <f>'MOD Vectors ALL'!AQ61*($E61=$F$1)</f>
        <v>0</v>
      </c>
      <c r="AR61" s="80">
        <f>'MOD Vectors ALL'!AR61*($E61=$F$1)</f>
        <v>0</v>
      </c>
      <c r="AS61" s="80">
        <f>'MOD Vectors ALL'!AS61*($E61=$F$1)</f>
        <v>0</v>
      </c>
      <c r="AT61" s="80">
        <f>'MOD Vectors ALL'!AT61*($E61=$F$1)</f>
        <v>0</v>
      </c>
      <c r="AU61" s="80">
        <f>'MOD Vectors ALL'!AU61*($E61=$F$1)</f>
        <v>0</v>
      </c>
      <c r="AV61" s="80">
        <f>'MOD Vectors ALL'!AV61*($E61=$F$1)</f>
        <v>0</v>
      </c>
      <c r="AW61" s="80">
        <f>'MOD Vectors ALL'!AW61*($E61=$F$1)</f>
        <v>0</v>
      </c>
      <c r="AX61" s="80">
        <f>'MOD Vectors ALL'!AX61*($E61=$F$1)</f>
        <v>0</v>
      </c>
      <c r="AY61" s="80">
        <f>'MOD Vectors ALL'!AY61*($E61=$F$1)</f>
        <v>0</v>
      </c>
      <c r="AZ61" s="80">
        <f>'MOD Vectors ALL'!AZ61*($E61=$F$1)</f>
        <v>0</v>
      </c>
      <c r="BA61" s="80">
        <f>'MOD Vectors ALL'!BA61*($E61=$F$1)</f>
        <v>0</v>
      </c>
      <c r="BB61" s="80">
        <f>'MOD Vectors ALL'!BB61*($E61=$F$1)</f>
        <v>0</v>
      </c>
      <c r="BC61" s="80">
        <f>'MOD Vectors ALL'!BC61*($E61=$F$1)</f>
        <v>0</v>
      </c>
      <c r="BD61" s="80">
        <f>'MOD Vectors ALL'!BD61*($E61=$F$1)</f>
        <v>0</v>
      </c>
      <c r="BE61" s="80">
        <f>'MOD Vectors ALL'!BE61*($E61=$F$1)</f>
        <v>0</v>
      </c>
      <c r="BF61" s="80">
        <f>'MOD Vectors ALL'!BF61*($E61=$F$1)</f>
        <v>0</v>
      </c>
      <c r="BG61" s="80">
        <f>'MOD Vectors ALL'!BG61*($E61=$F$1)</f>
        <v>0</v>
      </c>
      <c r="BH61" s="80">
        <f>'MOD Vectors ALL'!BH61*($E61=$F$1)</f>
        <v>0</v>
      </c>
      <c r="BI61" s="80">
        <f>'MOD Vectors ALL'!BI61*($E61=$F$1)</f>
        <v>0</v>
      </c>
      <c r="BJ61" s="80">
        <f>'MOD Vectors ALL'!BJ61*($E61=$F$1)</f>
        <v>0</v>
      </c>
      <c r="BK61" s="80">
        <f>'MOD Vectors ALL'!BK61*($E61=$F$1)</f>
        <v>0</v>
      </c>
      <c r="BL61" s="80">
        <f>'MOD Vectors ALL'!BL61*($E61=$F$1)</f>
        <v>0</v>
      </c>
      <c r="BM61" s="80">
        <f>'MOD Vectors ALL'!BM61*($E61=$F$1)</f>
        <v>0</v>
      </c>
      <c r="BN61" s="80">
        <f>'MOD Vectors ALL'!BN61*($E61=$F$1)</f>
        <v>0</v>
      </c>
      <c r="BO61" s="80">
        <f>'MOD Vectors ALL'!BO61*($E61=$F$1)</f>
        <v>0</v>
      </c>
      <c r="BP61" s="80">
        <f>'MOD Vectors ALL'!BP61*($E61=$F$1)</f>
        <v>0</v>
      </c>
      <c r="BQ61" s="80">
        <f>'MOD Vectors ALL'!BQ61*($E61=$F$1)</f>
        <v>0</v>
      </c>
      <c r="BR61" s="80">
        <f>'MOD Vectors ALL'!BR61*($E61=$F$1)</f>
        <v>0</v>
      </c>
      <c r="BS61" s="80">
        <f>'MOD Vectors ALL'!BS61*($E61=$F$1)</f>
        <v>0</v>
      </c>
      <c r="BT61" s="80">
        <f>'MOD Vectors ALL'!BT61*($E61=$F$1)</f>
        <v>0</v>
      </c>
      <c r="BU61" s="80">
        <f>'MOD Vectors ALL'!BU61*($E61=$F$1)</f>
        <v>0</v>
      </c>
      <c r="BV61" s="80">
        <f>'MOD Vectors ALL'!BV61*($E61=$F$1)</f>
        <v>0</v>
      </c>
      <c r="BW61" s="80">
        <f>'MOD Vectors ALL'!BW61*($E61=$F$1)</f>
        <v>0</v>
      </c>
      <c r="BX61" s="80">
        <f>'MOD Vectors ALL'!BX61*($E61=$F$1)</f>
        <v>0</v>
      </c>
      <c r="BY61" s="80">
        <f>'MOD Vectors ALL'!BY61*($E61=$F$1)</f>
        <v>0</v>
      </c>
      <c r="BZ61" s="80">
        <f>'MOD Vectors ALL'!BZ61*($E61=$F$1)</f>
        <v>0</v>
      </c>
      <c r="CA61" s="80">
        <f>'MOD Vectors ALL'!CA61*($E61=$F$1)</f>
        <v>0</v>
      </c>
      <c r="CB61" s="80">
        <f>'MOD Vectors ALL'!CB61*($E61=$F$1)</f>
        <v>0</v>
      </c>
      <c r="CC61" s="80">
        <f>'MOD Vectors ALL'!CC61*($E61=$F$1)</f>
        <v>0</v>
      </c>
      <c r="CD61" s="80">
        <f>'MOD Vectors ALL'!CD61*($E61=$F$1)</f>
        <v>0</v>
      </c>
      <c r="CE61" s="80">
        <f>'MOD Vectors ALL'!CE61*($E61=$F$1)</f>
        <v>0</v>
      </c>
      <c r="CF61" s="80">
        <f>'MOD Vectors ALL'!CF61*($E61=$F$1)</f>
        <v>0</v>
      </c>
      <c r="CG61" s="80">
        <f>'MOD Vectors ALL'!CG61*($E61=$F$1)</f>
        <v>0</v>
      </c>
      <c r="CH61" s="80">
        <f>'MOD Vectors ALL'!CH61*($E61=$F$1)</f>
        <v>0</v>
      </c>
      <c r="CI61" s="80">
        <f>'MOD Vectors ALL'!CI61*($E61=$F$1)</f>
        <v>0</v>
      </c>
      <c r="CJ61" s="80">
        <f>'MOD Vectors ALL'!CJ61*($E61=$F$1)</f>
        <v>0</v>
      </c>
      <c r="CK61" s="80">
        <f>'MOD Vectors ALL'!CK61*($E61=$F$1)</f>
        <v>0</v>
      </c>
      <c r="CL61" s="80">
        <f>'MOD Vectors ALL'!CL61*($E61=$F$1)</f>
        <v>0</v>
      </c>
      <c r="CM61" s="80">
        <f>'MOD Vectors ALL'!CM61*($E61=$F$1)</f>
        <v>0</v>
      </c>
      <c r="CN61" s="80">
        <f>'MOD Vectors ALL'!CN61*($E61=$F$1)</f>
        <v>0</v>
      </c>
      <c r="CO61" s="80">
        <f>'MOD Vectors ALL'!CO61*($E61=$F$1)</f>
        <v>0</v>
      </c>
      <c r="CP61" s="80">
        <f>'MOD Vectors ALL'!CP61*($E61=$F$1)</f>
        <v>0</v>
      </c>
      <c r="CQ61" s="80">
        <f>'MOD Vectors ALL'!CQ61*($E61=$F$1)</f>
        <v>0</v>
      </c>
      <c r="CR61" s="80">
        <f>'MOD Vectors ALL'!CR61*($E61=$F$1)</f>
        <v>0</v>
      </c>
      <c r="CS61" s="80">
        <f>'MOD Vectors ALL'!CS61*($E61=$F$1)</f>
        <v>0</v>
      </c>
      <c r="CT61" s="80">
        <f>'MOD Vectors ALL'!CT61*($E61=$F$1)</f>
        <v>0</v>
      </c>
      <c r="CU61" s="80">
        <f>'MOD Vectors ALL'!CU61*($E61=$F$1)</f>
        <v>0</v>
      </c>
      <c r="CV61" s="80">
        <f>'MOD Vectors ALL'!CV61*($E61=$F$1)</f>
        <v>0</v>
      </c>
      <c r="CW61" s="80">
        <f>'MOD Vectors ALL'!CW61*($E61=$F$1)</f>
        <v>0</v>
      </c>
      <c r="CX61" s="80">
        <f>'MOD Vectors ALL'!CX61*($E61=$F$1)</f>
        <v>0</v>
      </c>
      <c r="CY61" s="80">
        <f>'MOD Vectors ALL'!CY61*($E61=$F$1)</f>
        <v>0</v>
      </c>
      <c r="CZ61" s="80">
        <f>'MOD Vectors ALL'!CZ61*($E61=$F$1)</f>
        <v>0</v>
      </c>
      <c r="DA61" s="80">
        <f>'MOD Vectors ALL'!DA61*($E61=$F$1)</f>
        <v>0</v>
      </c>
      <c r="DB61" s="80">
        <f>'MOD Vectors ALL'!DB61*($E61=$F$1)</f>
        <v>0</v>
      </c>
      <c r="DC61" s="80">
        <f>'MOD Vectors ALL'!DC61*($E61=$F$1)</f>
        <v>0</v>
      </c>
      <c r="DD61" s="80">
        <f>'MOD Vectors ALL'!DD61*($E61=$F$1)</f>
        <v>0</v>
      </c>
      <c r="DE61" s="80">
        <f>'MOD Vectors ALL'!DE61*($E61=$F$1)</f>
        <v>0</v>
      </c>
      <c r="DF61" s="80">
        <f>'MOD Vectors ALL'!DF61*($E61=$F$1)</f>
        <v>0</v>
      </c>
      <c r="DG61" s="80">
        <f>'MOD Vectors ALL'!DG61*($E61=$F$1)</f>
        <v>0</v>
      </c>
      <c r="DH61" s="80">
        <f>'MOD Vectors ALL'!DH61*($E61=$F$1)</f>
        <v>0</v>
      </c>
      <c r="DI61" s="80">
        <f>'MOD Vectors ALL'!DI61*($E61=$F$1)</f>
        <v>0</v>
      </c>
      <c r="DJ61" s="80">
        <f>'MOD Vectors ALL'!DJ61*($E61=$F$1)</f>
        <v>0</v>
      </c>
      <c r="DK61" s="80">
        <f>'MOD Vectors ALL'!DK61*($E61=$F$1)</f>
        <v>0</v>
      </c>
      <c r="DL61" s="80">
        <f>'MOD Vectors ALL'!DL61*($E61=$F$1)</f>
        <v>0</v>
      </c>
      <c r="DM61" s="80">
        <f>'MOD Vectors ALL'!DM61*($E61=$F$1)</f>
        <v>0</v>
      </c>
      <c r="DN61" s="80">
        <f>'MOD Vectors ALL'!DN61*($E61=$F$1)</f>
        <v>0</v>
      </c>
      <c r="DO61" s="80">
        <f>'MOD Vectors ALL'!DO61*($E61=$F$1)</f>
        <v>0</v>
      </c>
      <c r="DP61" s="80">
        <f>'MOD Vectors ALL'!DP61*($E61=$F$1)</f>
        <v>0</v>
      </c>
      <c r="DQ61" s="80">
        <f>'MOD Vectors ALL'!DQ61*($E61=$F$1)</f>
        <v>0</v>
      </c>
    </row>
    <row r="62" spans="1:121" x14ac:dyDescent="0.2">
      <c r="A62">
        <v>442</v>
      </c>
      <c r="B62" t="s">
        <v>16</v>
      </c>
      <c r="C62" t="s">
        <v>369</v>
      </c>
      <c r="D62" t="s">
        <v>526</v>
      </c>
      <c r="E62" t="s">
        <v>523</v>
      </c>
      <c r="F62" t="s">
        <v>35</v>
      </c>
      <c r="G62">
        <v>0.165104</v>
      </c>
      <c r="H62">
        <v>0.34028399999999998</v>
      </c>
      <c r="I62" s="80">
        <f>'MOD Vectors ALL'!I62*($E62=$F$1)</f>
        <v>0</v>
      </c>
      <c r="J62" s="80">
        <f>'MOD Vectors ALL'!J62*($E62=$F$1)</f>
        <v>0</v>
      </c>
      <c r="K62" s="80">
        <f>'MOD Vectors ALL'!K62*($E62=$F$1)</f>
        <v>0</v>
      </c>
      <c r="L62" s="80">
        <f>'MOD Vectors ALL'!L62*($E62=$F$1)</f>
        <v>0</v>
      </c>
      <c r="M62" s="80">
        <f>'MOD Vectors ALL'!M62*($E62=$F$1)</f>
        <v>0</v>
      </c>
      <c r="N62" s="80">
        <f>'MOD Vectors ALL'!N62*($E62=$F$1)</f>
        <v>0</v>
      </c>
      <c r="O62" s="80">
        <f>'MOD Vectors ALL'!O62*($E62=$F$1)</f>
        <v>0</v>
      </c>
      <c r="P62" s="80">
        <f>'MOD Vectors ALL'!P62*($E62=$F$1)</f>
        <v>0</v>
      </c>
      <c r="Q62" s="80">
        <f>'MOD Vectors ALL'!Q62*($E62=$F$1)</f>
        <v>0</v>
      </c>
      <c r="R62" s="80">
        <f>'MOD Vectors ALL'!R62*($E62=$F$1)</f>
        <v>0</v>
      </c>
      <c r="S62" s="80">
        <f>'MOD Vectors ALL'!S62*($E62=$F$1)</f>
        <v>0</v>
      </c>
      <c r="T62" s="80">
        <f>'MOD Vectors ALL'!T62*($E62=$F$1)</f>
        <v>0</v>
      </c>
      <c r="U62" s="80">
        <f>'MOD Vectors ALL'!U62*($E62=$F$1)</f>
        <v>0</v>
      </c>
      <c r="V62" s="80">
        <f>'MOD Vectors ALL'!V62*($E62=$F$1)</f>
        <v>0</v>
      </c>
      <c r="W62" s="80">
        <f>'MOD Vectors ALL'!W62*($E62=$F$1)</f>
        <v>0</v>
      </c>
      <c r="X62" s="80">
        <f>'MOD Vectors ALL'!X62*($E62=$F$1)</f>
        <v>0</v>
      </c>
      <c r="Y62" s="80">
        <f>'MOD Vectors ALL'!Y62*($E62=$F$1)</f>
        <v>0</v>
      </c>
      <c r="Z62" s="80">
        <f>'MOD Vectors ALL'!Z62*($E62=$F$1)</f>
        <v>0</v>
      </c>
      <c r="AA62" s="80">
        <f>'MOD Vectors ALL'!AA62*($E62=$F$1)</f>
        <v>0</v>
      </c>
      <c r="AB62" s="80">
        <f>'MOD Vectors ALL'!AB62*($E62=$F$1)</f>
        <v>0</v>
      </c>
      <c r="AC62" s="80">
        <f>'MOD Vectors ALL'!AC62*($E62=$F$1)</f>
        <v>0</v>
      </c>
      <c r="AD62" s="80">
        <f>'MOD Vectors ALL'!AD62*($E62=$F$1)</f>
        <v>0</v>
      </c>
      <c r="AE62" s="80">
        <f>'MOD Vectors ALL'!AE62*($E62=$F$1)</f>
        <v>0</v>
      </c>
      <c r="AF62" s="80">
        <f>'MOD Vectors ALL'!AF62*($E62=$F$1)</f>
        <v>0</v>
      </c>
      <c r="AG62" s="80">
        <f>'MOD Vectors ALL'!AG62*($E62=$F$1)</f>
        <v>0</v>
      </c>
      <c r="AH62" s="80">
        <f>'MOD Vectors ALL'!AH62*($E62=$F$1)</f>
        <v>0</v>
      </c>
      <c r="AI62" s="80">
        <f>'MOD Vectors ALL'!AI62*($E62=$F$1)</f>
        <v>0</v>
      </c>
      <c r="AJ62" s="80">
        <f>'MOD Vectors ALL'!AJ62*($E62=$F$1)</f>
        <v>0</v>
      </c>
      <c r="AK62" s="80">
        <f>'MOD Vectors ALL'!AK62*($E62=$F$1)</f>
        <v>0</v>
      </c>
      <c r="AL62" s="80">
        <f>'MOD Vectors ALL'!AL62*($E62=$F$1)</f>
        <v>0</v>
      </c>
      <c r="AM62" s="80">
        <f>'MOD Vectors ALL'!AM62*($E62=$F$1)</f>
        <v>0</v>
      </c>
      <c r="AN62" s="80">
        <f>'MOD Vectors ALL'!AN62*($E62=$F$1)</f>
        <v>0</v>
      </c>
      <c r="AO62" s="80">
        <f>'MOD Vectors ALL'!AO62*($E62=$F$1)</f>
        <v>0</v>
      </c>
      <c r="AP62" s="80">
        <f>'MOD Vectors ALL'!AP62*($E62=$F$1)</f>
        <v>0</v>
      </c>
      <c r="AQ62" s="80">
        <f>'MOD Vectors ALL'!AQ62*($E62=$F$1)</f>
        <v>0</v>
      </c>
      <c r="AR62" s="80">
        <f>'MOD Vectors ALL'!AR62*($E62=$F$1)</f>
        <v>0</v>
      </c>
      <c r="AS62" s="80">
        <f>'MOD Vectors ALL'!AS62*($E62=$F$1)</f>
        <v>0</v>
      </c>
      <c r="AT62" s="80">
        <f>'MOD Vectors ALL'!AT62*($E62=$F$1)</f>
        <v>0</v>
      </c>
      <c r="AU62" s="80">
        <f>'MOD Vectors ALL'!AU62*($E62=$F$1)</f>
        <v>0</v>
      </c>
      <c r="AV62" s="80">
        <f>'MOD Vectors ALL'!AV62*($E62=$F$1)</f>
        <v>0</v>
      </c>
      <c r="AW62" s="80">
        <f>'MOD Vectors ALL'!AW62*($E62=$F$1)</f>
        <v>0</v>
      </c>
      <c r="AX62" s="80">
        <f>'MOD Vectors ALL'!AX62*($E62=$F$1)</f>
        <v>0</v>
      </c>
      <c r="AY62" s="80">
        <f>'MOD Vectors ALL'!AY62*($E62=$F$1)</f>
        <v>0</v>
      </c>
      <c r="AZ62" s="80">
        <f>'MOD Vectors ALL'!AZ62*($E62=$F$1)</f>
        <v>0</v>
      </c>
      <c r="BA62" s="80">
        <f>'MOD Vectors ALL'!BA62*($E62=$F$1)</f>
        <v>0</v>
      </c>
      <c r="BB62" s="80">
        <f>'MOD Vectors ALL'!BB62*($E62=$F$1)</f>
        <v>0</v>
      </c>
      <c r="BC62" s="80">
        <f>'MOD Vectors ALL'!BC62*($E62=$F$1)</f>
        <v>0</v>
      </c>
      <c r="BD62" s="80">
        <f>'MOD Vectors ALL'!BD62*($E62=$F$1)</f>
        <v>0</v>
      </c>
      <c r="BE62" s="80">
        <f>'MOD Vectors ALL'!BE62*($E62=$F$1)</f>
        <v>0</v>
      </c>
      <c r="BF62" s="80">
        <f>'MOD Vectors ALL'!BF62*($E62=$F$1)</f>
        <v>0</v>
      </c>
      <c r="BG62" s="80">
        <f>'MOD Vectors ALL'!BG62*($E62=$F$1)</f>
        <v>0</v>
      </c>
      <c r="BH62" s="80">
        <f>'MOD Vectors ALL'!BH62*($E62=$F$1)</f>
        <v>0</v>
      </c>
      <c r="BI62" s="80">
        <f>'MOD Vectors ALL'!BI62*($E62=$F$1)</f>
        <v>0</v>
      </c>
      <c r="BJ62" s="80">
        <f>'MOD Vectors ALL'!BJ62*($E62=$F$1)</f>
        <v>0</v>
      </c>
      <c r="BK62" s="80">
        <f>'MOD Vectors ALL'!BK62*($E62=$F$1)</f>
        <v>0</v>
      </c>
      <c r="BL62" s="80">
        <f>'MOD Vectors ALL'!BL62*($E62=$F$1)</f>
        <v>0</v>
      </c>
      <c r="BM62" s="80">
        <f>'MOD Vectors ALL'!BM62*($E62=$F$1)</f>
        <v>0</v>
      </c>
      <c r="BN62" s="80">
        <f>'MOD Vectors ALL'!BN62*($E62=$F$1)</f>
        <v>0</v>
      </c>
      <c r="BO62" s="80">
        <f>'MOD Vectors ALL'!BO62*($E62=$F$1)</f>
        <v>0</v>
      </c>
      <c r="BP62" s="80">
        <f>'MOD Vectors ALL'!BP62*($E62=$F$1)</f>
        <v>0</v>
      </c>
      <c r="BQ62" s="80">
        <f>'MOD Vectors ALL'!BQ62*($E62=$F$1)</f>
        <v>0</v>
      </c>
      <c r="BR62" s="80">
        <f>'MOD Vectors ALL'!BR62*($E62=$F$1)</f>
        <v>0</v>
      </c>
      <c r="BS62" s="80">
        <f>'MOD Vectors ALL'!BS62*($E62=$F$1)</f>
        <v>0</v>
      </c>
      <c r="BT62" s="80">
        <f>'MOD Vectors ALL'!BT62*($E62=$F$1)</f>
        <v>0</v>
      </c>
      <c r="BU62" s="80">
        <f>'MOD Vectors ALL'!BU62*($E62=$F$1)</f>
        <v>0</v>
      </c>
      <c r="BV62" s="80">
        <f>'MOD Vectors ALL'!BV62*($E62=$F$1)</f>
        <v>0</v>
      </c>
      <c r="BW62" s="80">
        <f>'MOD Vectors ALL'!BW62*($E62=$F$1)</f>
        <v>0</v>
      </c>
      <c r="BX62" s="80">
        <f>'MOD Vectors ALL'!BX62*($E62=$F$1)</f>
        <v>0</v>
      </c>
      <c r="BY62" s="80">
        <f>'MOD Vectors ALL'!BY62*($E62=$F$1)</f>
        <v>0</v>
      </c>
      <c r="BZ62" s="80">
        <f>'MOD Vectors ALL'!BZ62*($E62=$F$1)</f>
        <v>0</v>
      </c>
      <c r="CA62" s="80">
        <f>'MOD Vectors ALL'!CA62*($E62=$F$1)</f>
        <v>0</v>
      </c>
      <c r="CB62" s="80">
        <f>'MOD Vectors ALL'!CB62*($E62=$F$1)</f>
        <v>0</v>
      </c>
      <c r="CC62" s="80">
        <f>'MOD Vectors ALL'!CC62*($E62=$F$1)</f>
        <v>0</v>
      </c>
      <c r="CD62" s="80">
        <f>'MOD Vectors ALL'!CD62*($E62=$F$1)</f>
        <v>0</v>
      </c>
      <c r="CE62" s="80">
        <f>'MOD Vectors ALL'!CE62*($E62=$F$1)</f>
        <v>0</v>
      </c>
      <c r="CF62" s="80">
        <f>'MOD Vectors ALL'!CF62*($E62=$F$1)</f>
        <v>0</v>
      </c>
      <c r="CG62" s="80">
        <f>'MOD Vectors ALL'!CG62*($E62=$F$1)</f>
        <v>0</v>
      </c>
      <c r="CH62" s="80">
        <f>'MOD Vectors ALL'!CH62*($E62=$F$1)</f>
        <v>0</v>
      </c>
      <c r="CI62" s="80">
        <f>'MOD Vectors ALL'!CI62*($E62=$F$1)</f>
        <v>0</v>
      </c>
      <c r="CJ62" s="80">
        <f>'MOD Vectors ALL'!CJ62*($E62=$F$1)</f>
        <v>0</v>
      </c>
      <c r="CK62" s="80">
        <f>'MOD Vectors ALL'!CK62*($E62=$F$1)</f>
        <v>0</v>
      </c>
      <c r="CL62" s="80">
        <f>'MOD Vectors ALL'!CL62*($E62=$F$1)</f>
        <v>0</v>
      </c>
      <c r="CM62" s="80">
        <f>'MOD Vectors ALL'!CM62*($E62=$F$1)</f>
        <v>0</v>
      </c>
      <c r="CN62" s="80">
        <f>'MOD Vectors ALL'!CN62*($E62=$F$1)</f>
        <v>0</v>
      </c>
      <c r="CO62" s="80">
        <f>'MOD Vectors ALL'!CO62*($E62=$F$1)</f>
        <v>0</v>
      </c>
      <c r="CP62" s="80">
        <f>'MOD Vectors ALL'!CP62*($E62=$F$1)</f>
        <v>0</v>
      </c>
      <c r="CQ62" s="80">
        <f>'MOD Vectors ALL'!CQ62*($E62=$F$1)</f>
        <v>0</v>
      </c>
      <c r="CR62" s="80">
        <f>'MOD Vectors ALL'!CR62*($E62=$F$1)</f>
        <v>0</v>
      </c>
      <c r="CS62" s="80">
        <f>'MOD Vectors ALL'!CS62*($E62=$F$1)</f>
        <v>0</v>
      </c>
      <c r="CT62" s="80">
        <f>'MOD Vectors ALL'!CT62*($E62=$F$1)</f>
        <v>0</v>
      </c>
      <c r="CU62" s="80">
        <f>'MOD Vectors ALL'!CU62*($E62=$F$1)</f>
        <v>0</v>
      </c>
      <c r="CV62" s="80">
        <f>'MOD Vectors ALL'!CV62*($E62=$F$1)</f>
        <v>0</v>
      </c>
      <c r="CW62" s="80">
        <f>'MOD Vectors ALL'!CW62*($E62=$F$1)</f>
        <v>0</v>
      </c>
      <c r="CX62" s="80">
        <f>'MOD Vectors ALL'!CX62*($E62=$F$1)</f>
        <v>0</v>
      </c>
      <c r="CY62" s="80">
        <f>'MOD Vectors ALL'!CY62*($E62=$F$1)</f>
        <v>0</v>
      </c>
      <c r="CZ62" s="80">
        <f>'MOD Vectors ALL'!CZ62*($E62=$F$1)</f>
        <v>0</v>
      </c>
      <c r="DA62" s="80">
        <f>'MOD Vectors ALL'!DA62*($E62=$F$1)</f>
        <v>0</v>
      </c>
      <c r="DB62" s="80">
        <f>'MOD Vectors ALL'!DB62*($E62=$F$1)</f>
        <v>0</v>
      </c>
      <c r="DC62" s="80">
        <f>'MOD Vectors ALL'!DC62*($E62=$F$1)</f>
        <v>0</v>
      </c>
      <c r="DD62" s="80">
        <f>'MOD Vectors ALL'!DD62*($E62=$F$1)</f>
        <v>0</v>
      </c>
      <c r="DE62" s="80">
        <f>'MOD Vectors ALL'!DE62*($E62=$F$1)</f>
        <v>0</v>
      </c>
      <c r="DF62" s="80">
        <f>'MOD Vectors ALL'!DF62*($E62=$F$1)</f>
        <v>0</v>
      </c>
      <c r="DG62" s="80">
        <f>'MOD Vectors ALL'!DG62*($E62=$F$1)</f>
        <v>0</v>
      </c>
      <c r="DH62" s="80">
        <f>'MOD Vectors ALL'!DH62*($E62=$F$1)</f>
        <v>0</v>
      </c>
      <c r="DI62" s="80">
        <f>'MOD Vectors ALL'!DI62*($E62=$F$1)</f>
        <v>0</v>
      </c>
      <c r="DJ62" s="80">
        <f>'MOD Vectors ALL'!DJ62*($E62=$F$1)</f>
        <v>0</v>
      </c>
      <c r="DK62" s="80">
        <f>'MOD Vectors ALL'!DK62*($E62=$F$1)</f>
        <v>0</v>
      </c>
      <c r="DL62" s="80">
        <f>'MOD Vectors ALL'!DL62*($E62=$F$1)</f>
        <v>0</v>
      </c>
      <c r="DM62" s="80">
        <f>'MOD Vectors ALL'!DM62*($E62=$F$1)</f>
        <v>0</v>
      </c>
      <c r="DN62" s="80">
        <f>'MOD Vectors ALL'!DN62*($E62=$F$1)</f>
        <v>0</v>
      </c>
      <c r="DO62" s="80">
        <f>'MOD Vectors ALL'!DO62*($E62=$F$1)</f>
        <v>0</v>
      </c>
      <c r="DP62" s="80">
        <f>'MOD Vectors ALL'!DP62*($E62=$F$1)</f>
        <v>0</v>
      </c>
      <c r="DQ62" s="80">
        <f>'MOD Vectors ALL'!DQ62*($E62=$F$1)</f>
        <v>0</v>
      </c>
    </row>
    <row r="63" spans="1:121" x14ac:dyDescent="0.2">
      <c r="A63">
        <v>443</v>
      </c>
      <c r="B63" t="s">
        <v>16</v>
      </c>
      <c r="C63" t="s">
        <v>369</v>
      </c>
      <c r="D63" t="s">
        <v>526</v>
      </c>
      <c r="E63" t="s">
        <v>523</v>
      </c>
      <c r="F63" t="s">
        <v>36</v>
      </c>
      <c r="G63">
        <v>0.16415199999999999</v>
      </c>
      <c r="H63">
        <v>0.279609</v>
      </c>
      <c r="I63" s="80">
        <f>'MOD Vectors ALL'!I63*($E63=$F$1)</f>
        <v>0</v>
      </c>
      <c r="J63" s="80">
        <f>'MOD Vectors ALL'!J63*($E63=$F$1)</f>
        <v>0</v>
      </c>
      <c r="K63" s="80">
        <f>'MOD Vectors ALL'!K63*($E63=$F$1)</f>
        <v>0</v>
      </c>
      <c r="L63" s="80">
        <f>'MOD Vectors ALL'!L63*($E63=$F$1)</f>
        <v>0</v>
      </c>
      <c r="M63" s="80">
        <f>'MOD Vectors ALL'!M63*($E63=$F$1)</f>
        <v>0</v>
      </c>
      <c r="N63" s="80">
        <f>'MOD Vectors ALL'!N63*($E63=$F$1)</f>
        <v>0</v>
      </c>
      <c r="O63" s="80">
        <f>'MOD Vectors ALL'!O63*($E63=$F$1)</f>
        <v>0</v>
      </c>
      <c r="P63" s="80">
        <f>'MOD Vectors ALL'!P63*($E63=$F$1)</f>
        <v>0</v>
      </c>
      <c r="Q63" s="80">
        <f>'MOD Vectors ALL'!Q63*($E63=$F$1)</f>
        <v>0</v>
      </c>
      <c r="R63" s="80">
        <f>'MOD Vectors ALL'!R63*($E63=$F$1)</f>
        <v>0</v>
      </c>
      <c r="S63" s="80">
        <f>'MOD Vectors ALL'!S63*($E63=$F$1)</f>
        <v>0</v>
      </c>
      <c r="T63" s="80">
        <f>'MOD Vectors ALL'!T63*($E63=$F$1)</f>
        <v>0</v>
      </c>
      <c r="U63" s="80">
        <f>'MOD Vectors ALL'!U63*($E63=$F$1)</f>
        <v>0</v>
      </c>
      <c r="V63" s="80">
        <f>'MOD Vectors ALL'!V63*($E63=$F$1)</f>
        <v>0</v>
      </c>
      <c r="W63" s="80">
        <f>'MOD Vectors ALL'!W63*($E63=$F$1)</f>
        <v>0</v>
      </c>
      <c r="X63" s="80">
        <f>'MOD Vectors ALL'!X63*($E63=$F$1)</f>
        <v>0</v>
      </c>
      <c r="Y63" s="80">
        <f>'MOD Vectors ALL'!Y63*($E63=$F$1)</f>
        <v>0</v>
      </c>
      <c r="Z63" s="80">
        <f>'MOD Vectors ALL'!Z63*($E63=$F$1)</f>
        <v>0</v>
      </c>
      <c r="AA63" s="80">
        <f>'MOD Vectors ALL'!AA63*($E63=$F$1)</f>
        <v>0</v>
      </c>
      <c r="AB63" s="80">
        <f>'MOD Vectors ALL'!AB63*($E63=$F$1)</f>
        <v>0</v>
      </c>
      <c r="AC63" s="80">
        <f>'MOD Vectors ALL'!AC63*($E63=$F$1)</f>
        <v>0</v>
      </c>
      <c r="AD63" s="80">
        <f>'MOD Vectors ALL'!AD63*($E63=$F$1)</f>
        <v>0</v>
      </c>
      <c r="AE63" s="80">
        <f>'MOD Vectors ALL'!AE63*($E63=$F$1)</f>
        <v>0</v>
      </c>
      <c r="AF63" s="80">
        <f>'MOD Vectors ALL'!AF63*($E63=$F$1)</f>
        <v>0</v>
      </c>
      <c r="AG63" s="80">
        <f>'MOD Vectors ALL'!AG63*($E63=$F$1)</f>
        <v>0</v>
      </c>
      <c r="AH63" s="80">
        <f>'MOD Vectors ALL'!AH63*($E63=$F$1)</f>
        <v>0</v>
      </c>
      <c r="AI63" s="80">
        <f>'MOD Vectors ALL'!AI63*($E63=$F$1)</f>
        <v>0</v>
      </c>
      <c r="AJ63" s="80">
        <f>'MOD Vectors ALL'!AJ63*($E63=$F$1)</f>
        <v>0</v>
      </c>
      <c r="AK63" s="80">
        <f>'MOD Vectors ALL'!AK63*($E63=$F$1)</f>
        <v>0</v>
      </c>
      <c r="AL63" s="80">
        <f>'MOD Vectors ALL'!AL63*($E63=$F$1)</f>
        <v>0</v>
      </c>
      <c r="AM63" s="80">
        <f>'MOD Vectors ALL'!AM63*($E63=$F$1)</f>
        <v>0</v>
      </c>
      <c r="AN63" s="80">
        <f>'MOD Vectors ALL'!AN63*($E63=$F$1)</f>
        <v>0</v>
      </c>
      <c r="AO63" s="80">
        <f>'MOD Vectors ALL'!AO63*($E63=$F$1)</f>
        <v>0</v>
      </c>
      <c r="AP63" s="80">
        <f>'MOD Vectors ALL'!AP63*($E63=$F$1)</f>
        <v>0</v>
      </c>
      <c r="AQ63" s="80">
        <f>'MOD Vectors ALL'!AQ63*($E63=$F$1)</f>
        <v>0</v>
      </c>
      <c r="AR63" s="80">
        <f>'MOD Vectors ALL'!AR63*($E63=$F$1)</f>
        <v>0</v>
      </c>
      <c r="AS63" s="80">
        <f>'MOD Vectors ALL'!AS63*($E63=$F$1)</f>
        <v>0</v>
      </c>
      <c r="AT63" s="80">
        <f>'MOD Vectors ALL'!AT63*($E63=$F$1)</f>
        <v>0</v>
      </c>
      <c r="AU63" s="80">
        <f>'MOD Vectors ALL'!AU63*($E63=$F$1)</f>
        <v>0</v>
      </c>
      <c r="AV63" s="80">
        <f>'MOD Vectors ALL'!AV63*($E63=$F$1)</f>
        <v>0</v>
      </c>
      <c r="AW63" s="80">
        <f>'MOD Vectors ALL'!AW63*($E63=$F$1)</f>
        <v>0</v>
      </c>
      <c r="AX63" s="80">
        <f>'MOD Vectors ALL'!AX63*($E63=$F$1)</f>
        <v>0</v>
      </c>
      <c r="AY63" s="80">
        <f>'MOD Vectors ALL'!AY63*($E63=$F$1)</f>
        <v>0</v>
      </c>
      <c r="AZ63" s="80">
        <f>'MOD Vectors ALL'!AZ63*($E63=$F$1)</f>
        <v>0</v>
      </c>
      <c r="BA63" s="80">
        <f>'MOD Vectors ALL'!BA63*($E63=$F$1)</f>
        <v>0</v>
      </c>
      <c r="BB63" s="80">
        <f>'MOD Vectors ALL'!BB63*($E63=$F$1)</f>
        <v>0</v>
      </c>
      <c r="BC63" s="80">
        <f>'MOD Vectors ALL'!BC63*($E63=$F$1)</f>
        <v>0</v>
      </c>
      <c r="BD63" s="80">
        <f>'MOD Vectors ALL'!BD63*($E63=$F$1)</f>
        <v>0</v>
      </c>
      <c r="BE63" s="80">
        <f>'MOD Vectors ALL'!BE63*($E63=$F$1)</f>
        <v>0</v>
      </c>
      <c r="BF63" s="80">
        <f>'MOD Vectors ALL'!BF63*($E63=$F$1)</f>
        <v>0</v>
      </c>
      <c r="BG63" s="80">
        <f>'MOD Vectors ALL'!BG63*($E63=$F$1)</f>
        <v>0</v>
      </c>
      <c r="BH63" s="80">
        <f>'MOD Vectors ALL'!BH63*($E63=$F$1)</f>
        <v>0</v>
      </c>
      <c r="BI63" s="80">
        <f>'MOD Vectors ALL'!BI63*($E63=$F$1)</f>
        <v>0</v>
      </c>
      <c r="BJ63" s="80">
        <f>'MOD Vectors ALL'!BJ63*($E63=$F$1)</f>
        <v>0</v>
      </c>
      <c r="BK63" s="80">
        <f>'MOD Vectors ALL'!BK63*($E63=$F$1)</f>
        <v>0</v>
      </c>
      <c r="BL63" s="80">
        <f>'MOD Vectors ALL'!BL63*($E63=$F$1)</f>
        <v>0</v>
      </c>
      <c r="BM63" s="80">
        <f>'MOD Vectors ALL'!BM63*($E63=$F$1)</f>
        <v>0</v>
      </c>
      <c r="BN63" s="80">
        <f>'MOD Vectors ALL'!BN63*($E63=$F$1)</f>
        <v>0</v>
      </c>
      <c r="BO63" s="80">
        <f>'MOD Vectors ALL'!BO63*($E63=$F$1)</f>
        <v>0</v>
      </c>
      <c r="BP63" s="80">
        <f>'MOD Vectors ALL'!BP63*($E63=$F$1)</f>
        <v>0</v>
      </c>
      <c r="BQ63" s="80">
        <f>'MOD Vectors ALL'!BQ63*($E63=$F$1)</f>
        <v>0</v>
      </c>
      <c r="BR63" s="80">
        <f>'MOD Vectors ALL'!BR63*($E63=$F$1)</f>
        <v>0</v>
      </c>
      <c r="BS63" s="80">
        <f>'MOD Vectors ALL'!BS63*($E63=$F$1)</f>
        <v>0</v>
      </c>
      <c r="BT63" s="80">
        <f>'MOD Vectors ALL'!BT63*($E63=$F$1)</f>
        <v>0</v>
      </c>
      <c r="BU63" s="80">
        <f>'MOD Vectors ALL'!BU63*($E63=$F$1)</f>
        <v>0</v>
      </c>
      <c r="BV63" s="80">
        <f>'MOD Vectors ALL'!BV63*($E63=$F$1)</f>
        <v>0</v>
      </c>
      <c r="BW63" s="80">
        <f>'MOD Vectors ALL'!BW63*($E63=$F$1)</f>
        <v>0</v>
      </c>
      <c r="BX63" s="80">
        <f>'MOD Vectors ALL'!BX63*($E63=$F$1)</f>
        <v>0</v>
      </c>
      <c r="BY63" s="80">
        <f>'MOD Vectors ALL'!BY63*($E63=$F$1)</f>
        <v>0</v>
      </c>
      <c r="BZ63" s="80">
        <f>'MOD Vectors ALL'!BZ63*($E63=$F$1)</f>
        <v>0</v>
      </c>
      <c r="CA63" s="80">
        <f>'MOD Vectors ALL'!CA63*($E63=$F$1)</f>
        <v>0</v>
      </c>
      <c r="CB63" s="80">
        <f>'MOD Vectors ALL'!CB63*($E63=$F$1)</f>
        <v>0</v>
      </c>
      <c r="CC63" s="80">
        <f>'MOD Vectors ALL'!CC63*($E63=$F$1)</f>
        <v>0</v>
      </c>
      <c r="CD63" s="80">
        <f>'MOD Vectors ALL'!CD63*($E63=$F$1)</f>
        <v>0</v>
      </c>
      <c r="CE63" s="80">
        <f>'MOD Vectors ALL'!CE63*($E63=$F$1)</f>
        <v>0</v>
      </c>
      <c r="CF63" s="80">
        <f>'MOD Vectors ALL'!CF63*($E63=$F$1)</f>
        <v>0</v>
      </c>
      <c r="CG63" s="80">
        <f>'MOD Vectors ALL'!CG63*($E63=$F$1)</f>
        <v>0</v>
      </c>
      <c r="CH63" s="80">
        <f>'MOD Vectors ALL'!CH63*($E63=$F$1)</f>
        <v>0</v>
      </c>
      <c r="CI63" s="80">
        <f>'MOD Vectors ALL'!CI63*($E63=$F$1)</f>
        <v>0</v>
      </c>
      <c r="CJ63" s="80">
        <f>'MOD Vectors ALL'!CJ63*($E63=$F$1)</f>
        <v>0</v>
      </c>
      <c r="CK63" s="80">
        <f>'MOD Vectors ALL'!CK63*($E63=$F$1)</f>
        <v>0</v>
      </c>
      <c r="CL63" s="80">
        <f>'MOD Vectors ALL'!CL63*($E63=$F$1)</f>
        <v>0</v>
      </c>
      <c r="CM63" s="80">
        <f>'MOD Vectors ALL'!CM63*($E63=$F$1)</f>
        <v>0</v>
      </c>
      <c r="CN63" s="80">
        <f>'MOD Vectors ALL'!CN63*($E63=$F$1)</f>
        <v>0</v>
      </c>
      <c r="CO63" s="80">
        <f>'MOD Vectors ALL'!CO63*($E63=$F$1)</f>
        <v>0</v>
      </c>
      <c r="CP63" s="80">
        <f>'MOD Vectors ALL'!CP63*($E63=$F$1)</f>
        <v>0</v>
      </c>
      <c r="CQ63" s="80">
        <f>'MOD Vectors ALL'!CQ63*($E63=$F$1)</f>
        <v>0</v>
      </c>
      <c r="CR63" s="80">
        <f>'MOD Vectors ALL'!CR63*($E63=$F$1)</f>
        <v>0</v>
      </c>
      <c r="CS63" s="80">
        <f>'MOD Vectors ALL'!CS63*($E63=$F$1)</f>
        <v>0</v>
      </c>
      <c r="CT63" s="80">
        <f>'MOD Vectors ALL'!CT63*($E63=$F$1)</f>
        <v>0</v>
      </c>
      <c r="CU63" s="80">
        <f>'MOD Vectors ALL'!CU63*($E63=$F$1)</f>
        <v>0</v>
      </c>
      <c r="CV63" s="80">
        <f>'MOD Vectors ALL'!CV63*($E63=$F$1)</f>
        <v>0</v>
      </c>
      <c r="CW63" s="80">
        <f>'MOD Vectors ALL'!CW63*($E63=$F$1)</f>
        <v>0</v>
      </c>
      <c r="CX63" s="80">
        <f>'MOD Vectors ALL'!CX63*($E63=$F$1)</f>
        <v>0</v>
      </c>
      <c r="CY63" s="80">
        <f>'MOD Vectors ALL'!CY63*($E63=$F$1)</f>
        <v>0</v>
      </c>
      <c r="CZ63" s="80">
        <f>'MOD Vectors ALL'!CZ63*($E63=$F$1)</f>
        <v>0</v>
      </c>
      <c r="DA63" s="80">
        <f>'MOD Vectors ALL'!DA63*($E63=$F$1)</f>
        <v>0</v>
      </c>
      <c r="DB63" s="80">
        <f>'MOD Vectors ALL'!DB63*($E63=$F$1)</f>
        <v>0</v>
      </c>
      <c r="DC63" s="80">
        <f>'MOD Vectors ALL'!DC63*($E63=$F$1)</f>
        <v>0</v>
      </c>
      <c r="DD63" s="80">
        <f>'MOD Vectors ALL'!DD63*($E63=$F$1)</f>
        <v>0</v>
      </c>
      <c r="DE63" s="80">
        <f>'MOD Vectors ALL'!DE63*($E63=$F$1)</f>
        <v>0</v>
      </c>
      <c r="DF63" s="80">
        <f>'MOD Vectors ALL'!DF63*($E63=$F$1)</f>
        <v>0</v>
      </c>
      <c r="DG63" s="80">
        <f>'MOD Vectors ALL'!DG63*($E63=$F$1)</f>
        <v>0</v>
      </c>
      <c r="DH63" s="80">
        <f>'MOD Vectors ALL'!DH63*($E63=$F$1)</f>
        <v>0</v>
      </c>
      <c r="DI63" s="80">
        <f>'MOD Vectors ALL'!DI63*($E63=$F$1)</f>
        <v>0</v>
      </c>
      <c r="DJ63" s="80">
        <f>'MOD Vectors ALL'!DJ63*($E63=$F$1)</f>
        <v>0</v>
      </c>
      <c r="DK63" s="80">
        <f>'MOD Vectors ALL'!DK63*($E63=$F$1)</f>
        <v>0</v>
      </c>
      <c r="DL63" s="80">
        <f>'MOD Vectors ALL'!DL63*($E63=$F$1)</f>
        <v>0</v>
      </c>
      <c r="DM63" s="80">
        <f>'MOD Vectors ALL'!DM63*($E63=$F$1)</f>
        <v>0</v>
      </c>
      <c r="DN63" s="80">
        <f>'MOD Vectors ALL'!DN63*($E63=$F$1)</f>
        <v>0</v>
      </c>
      <c r="DO63" s="80">
        <f>'MOD Vectors ALL'!DO63*($E63=$F$1)</f>
        <v>0</v>
      </c>
      <c r="DP63" s="80">
        <f>'MOD Vectors ALL'!DP63*($E63=$F$1)</f>
        <v>0</v>
      </c>
      <c r="DQ63" s="80">
        <f>'MOD Vectors ALL'!DQ63*($E63=$F$1)</f>
        <v>0</v>
      </c>
    </row>
    <row r="64" spans="1:121" x14ac:dyDescent="0.2">
      <c r="A64">
        <v>444</v>
      </c>
      <c r="B64" t="s">
        <v>16</v>
      </c>
      <c r="C64" t="s">
        <v>369</v>
      </c>
      <c r="D64" t="s">
        <v>526</v>
      </c>
      <c r="E64" t="s">
        <v>523</v>
      </c>
      <c r="F64" t="s">
        <v>37</v>
      </c>
      <c r="G64">
        <v>0.16548299999999999</v>
      </c>
      <c r="H64">
        <v>0.20871000000000001</v>
      </c>
      <c r="I64" s="80">
        <f>'MOD Vectors ALL'!I64*($E64=$F$1)</f>
        <v>0</v>
      </c>
      <c r="J64" s="80">
        <f>'MOD Vectors ALL'!J64*($E64=$F$1)</f>
        <v>0</v>
      </c>
      <c r="K64" s="80">
        <f>'MOD Vectors ALL'!K64*($E64=$F$1)</f>
        <v>0</v>
      </c>
      <c r="L64" s="80">
        <f>'MOD Vectors ALL'!L64*($E64=$F$1)</f>
        <v>0</v>
      </c>
      <c r="M64" s="80">
        <f>'MOD Vectors ALL'!M64*($E64=$F$1)</f>
        <v>0</v>
      </c>
      <c r="N64" s="80">
        <f>'MOD Vectors ALL'!N64*($E64=$F$1)</f>
        <v>0</v>
      </c>
      <c r="O64" s="80">
        <f>'MOD Vectors ALL'!O64*($E64=$F$1)</f>
        <v>0</v>
      </c>
      <c r="P64" s="80">
        <f>'MOD Vectors ALL'!P64*($E64=$F$1)</f>
        <v>0</v>
      </c>
      <c r="Q64" s="80">
        <f>'MOD Vectors ALL'!Q64*($E64=$F$1)</f>
        <v>0</v>
      </c>
      <c r="R64" s="80">
        <f>'MOD Vectors ALL'!R64*($E64=$F$1)</f>
        <v>0</v>
      </c>
      <c r="S64" s="80">
        <f>'MOD Vectors ALL'!S64*($E64=$F$1)</f>
        <v>0</v>
      </c>
      <c r="T64" s="80">
        <f>'MOD Vectors ALL'!T64*($E64=$F$1)</f>
        <v>0</v>
      </c>
      <c r="U64" s="80">
        <f>'MOD Vectors ALL'!U64*($E64=$F$1)</f>
        <v>0</v>
      </c>
      <c r="V64" s="80">
        <f>'MOD Vectors ALL'!V64*($E64=$F$1)</f>
        <v>0</v>
      </c>
      <c r="W64" s="80">
        <f>'MOD Vectors ALL'!W64*($E64=$F$1)</f>
        <v>0</v>
      </c>
      <c r="X64" s="80">
        <f>'MOD Vectors ALL'!X64*($E64=$F$1)</f>
        <v>0</v>
      </c>
      <c r="Y64" s="80">
        <f>'MOD Vectors ALL'!Y64*($E64=$F$1)</f>
        <v>0</v>
      </c>
      <c r="Z64" s="80">
        <f>'MOD Vectors ALL'!Z64*($E64=$F$1)</f>
        <v>0</v>
      </c>
      <c r="AA64" s="80">
        <f>'MOD Vectors ALL'!AA64*($E64=$F$1)</f>
        <v>0</v>
      </c>
      <c r="AB64" s="80">
        <f>'MOD Vectors ALL'!AB64*($E64=$F$1)</f>
        <v>0</v>
      </c>
      <c r="AC64" s="80">
        <f>'MOD Vectors ALL'!AC64*($E64=$F$1)</f>
        <v>0</v>
      </c>
      <c r="AD64" s="80">
        <f>'MOD Vectors ALL'!AD64*($E64=$F$1)</f>
        <v>0</v>
      </c>
      <c r="AE64" s="80">
        <f>'MOD Vectors ALL'!AE64*($E64=$F$1)</f>
        <v>0</v>
      </c>
      <c r="AF64" s="80">
        <f>'MOD Vectors ALL'!AF64*($E64=$F$1)</f>
        <v>0</v>
      </c>
      <c r="AG64" s="80">
        <f>'MOD Vectors ALL'!AG64*($E64=$F$1)</f>
        <v>0</v>
      </c>
      <c r="AH64" s="80">
        <f>'MOD Vectors ALL'!AH64*($E64=$F$1)</f>
        <v>0</v>
      </c>
      <c r="AI64" s="80">
        <f>'MOD Vectors ALL'!AI64*($E64=$F$1)</f>
        <v>0</v>
      </c>
      <c r="AJ64" s="80">
        <f>'MOD Vectors ALL'!AJ64*($E64=$F$1)</f>
        <v>0</v>
      </c>
      <c r="AK64" s="80">
        <f>'MOD Vectors ALL'!AK64*($E64=$F$1)</f>
        <v>0</v>
      </c>
      <c r="AL64" s="80">
        <f>'MOD Vectors ALL'!AL64*($E64=$F$1)</f>
        <v>0</v>
      </c>
      <c r="AM64" s="80">
        <f>'MOD Vectors ALL'!AM64*($E64=$F$1)</f>
        <v>0</v>
      </c>
      <c r="AN64" s="80">
        <f>'MOD Vectors ALL'!AN64*($E64=$F$1)</f>
        <v>0</v>
      </c>
      <c r="AO64" s="80">
        <f>'MOD Vectors ALL'!AO64*($E64=$F$1)</f>
        <v>0</v>
      </c>
      <c r="AP64" s="80">
        <f>'MOD Vectors ALL'!AP64*($E64=$F$1)</f>
        <v>0</v>
      </c>
      <c r="AQ64" s="80">
        <f>'MOD Vectors ALL'!AQ64*($E64=$F$1)</f>
        <v>0</v>
      </c>
      <c r="AR64" s="80">
        <f>'MOD Vectors ALL'!AR64*($E64=$F$1)</f>
        <v>0</v>
      </c>
      <c r="AS64" s="80">
        <f>'MOD Vectors ALL'!AS64*($E64=$F$1)</f>
        <v>0</v>
      </c>
      <c r="AT64" s="80">
        <f>'MOD Vectors ALL'!AT64*($E64=$F$1)</f>
        <v>0</v>
      </c>
      <c r="AU64" s="80">
        <f>'MOD Vectors ALL'!AU64*($E64=$F$1)</f>
        <v>0</v>
      </c>
      <c r="AV64" s="80">
        <f>'MOD Vectors ALL'!AV64*($E64=$F$1)</f>
        <v>0</v>
      </c>
      <c r="AW64" s="80">
        <f>'MOD Vectors ALL'!AW64*($E64=$F$1)</f>
        <v>0</v>
      </c>
      <c r="AX64" s="80">
        <f>'MOD Vectors ALL'!AX64*($E64=$F$1)</f>
        <v>0</v>
      </c>
      <c r="AY64" s="80">
        <f>'MOD Vectors ALL'!AY64*($E64=$F$1)</f>
        <v>0</v>
      </c>
      <c r="AZ64" s="80">
        <f>'MOD Vectors ALL'!AZ64*($E64=$F$1)</f>
        <v>0</v>
      </c>
      <c r="BA64" s="80">
        <f>'MOD Vectors ALL'!BA64*($E64=$F$1)</f>
        <v>0</v>
      </c>
      <c r="BB64" s="80">
        <f>'MOD Vectors ALL'!BB64*($E64=$F$1)</f>
        <v>0</v>
      </c>
      <c r="BC64" s="80">
        <f>'MOD Vectors ALL'!BC64*($E64=$F$1)</f>
        <v>0</v>
      </c>
      <c r="BD64" s="80">
        <f>'MOD Vectors ALL'!BD64*($E64=$F$1)</f>
        <v>0</v>
      </c>
      <c r="BE64" s="80">
        <f>'MOD Vectors ALL'!BE64*($E64=$F$1)</f>
        <v>0</v>
      </c>
      <c r="BF64" s="80">
        <f>'MOD Vectors ALL'!BF64*($E64=$F$1)</f>
        <v>0</v>
      </c>
      <c r="BG64" s="80">
        <f>'MOD Vectors ALL'!BG64*($E64=$F$1)</f>
        <v>0</v>
      </c>
      <c r="BH64" s="80">
        <f>'MOD Vectors ALL'!BH64*($E64=$F$1)</f>
        <v>0</v>
      </c>
      <c r="BI64" s="80">
        <f>'MOD Vectors ALL'!BI64*($E64=$F$1)</f>
        <v>0</v>
      </c>
      <c r="BJ64" s="80">
        <f>'MOD Vectors ALL'!BJ64*($E64=$F$1)</f>
        <v>0</v>
      </c>
      <c r="BK64" s="80">
        <f>'MOD Vectors ALL'!BK64*($E64=$F$1)</f>
        <v>0</v>
      </c>
      <c r="BL64" s="80">
        <f>'MOD Vectors ALL'!BL64*($E64=$F$1)</f>
        <v>0</v>
      </c>
      <c r="BM64" s="80">
        <f>'MOD Vectors ALL'!BM64*($E64=$F$1)</f>
        <v>0</v>
      </c>
      <c r="BN64" s="80">
        <f>'MOD Vectors ALL'!BN64*($E64=$F$1)</f>
        <v>0</v>
      </c>
      <c r="BO64" s="80">
        <f>'MOD Vectors ALL'!BO64*($E64=$F$1)</f>
        <v>0</v>
      </c>
      <c r="BP64" s="80">
        <f>'MOD Vectors ALL'!BP64*($E64=$F$1)</f>
        <v>0</v>
      </c>
      <c r="BQ64" s="80">
        <f>'MOD Vectors ALL'!BQ64*($E64=$F$1)</f>
        <v>0</v>
      </c>
      <c r="BR64" s="80">
        <f>'MOD Vectors ALL'!BR64*($E64=$F$1)</f>
        <v>0</v>
      </c>
      <c r="BS64" s="80">
        <f>'MOD Vectors ALL'!BS64*($E64=$F$1)</f>
        <v>0</v>
      </c>
      <c r="BT64" s="80">
        <f>'MOD Vectors ALL'!BT64*($E64=$F$1)</f>
        <v>0</v>
      </c>
      <c r="BU64" s="80">
        <f>'MOD Vectors ALL'!BU64*($E64=$F$1)</f>
        <v>0</v>
      </c>
      <c r="BV64" s="80">
        <f>'MOD Vectors ALL'!BV64*($E64=$F$1)</f>
        <v>0</v>
      </c>
      <c r="BW64" s="80">
        <f>'MOD Vectors ALL'!BW64*($E64=$F$1)</f>
        <v>0</v>
      </c>
      <c r="BX64" s="80">
        <f>'MOD Vectors ALL'!BX64*($E64=$F$1)</f>
        <v>0</v>
      </c>
      <c r="BY64" s="80">
        <f>'MOD Vectors ALL'!BY64*($E64=$F$1)</f>
        <v>0</v>
      </c>
      <c r="BZ64" s="80">
        <f>'MOD Vectors ALL'!BZ64*($E64=$F$1)</f>
        <v>0</v>
      </c>
      <c r="CA64" s="80">
        <f>'MOD Vectors ALL'!CA64*($E64=$F$1)</f>
        <v>0</v>
      </c>
      <c r="CB64" s="80">
        <f>'MOD Vectors ALL'!CB64*($E64=$F$1)</f>
        <v>0</v>
      </c>
      <c r="CC64" s="80">
        <f>'MOD Vectors ALL'!CC64*($E64=$F$1)</f>
        <v>0</v>
      </c>
      <c r="CD64" s="80">
        <f>'MOD Vectors ALL'!CD64*($E64=$F$1)</f>
        <v>0</v>
      </c>
      <c r="CE64" s="80">
        <f>'MOD Vectors ALL'!CE64*($E64=$F$1)</f>
        <v>0</v>
      </c>
      <c r="CF64" s="80">
        <f>'MOD Vectors ALL'!CF64*($E64=$F$1)</f>
        <v>0</v>
      </c>
      <c r="CG64" s="80">
        <f>'MOD Vectors ALL'!CG64*($E64=$F$1)</f>
        <v>0</v>
      </c>
      <c r="CH64" s="80">
        <f>'MOD Vectors ALL'!CH64*($E64=$F$1)</f>
        <v>0</v>
      </c>
      <c r="CI64" s="80">
        <f>'MOD Vectors ALL'!CI64*($E64=$F$1)</f>
        <v>0</v>
      </c>
      <c r="CJ64" s="80">
        <f>'MOD Vectors ALL'!CJ64*($E64=$F$1)</f>
        <v>0</v>
      </c>
      <c r="CK64" s="80">
        <f>'MOD Vectors ALL'!CK64*($E64=$F$1)</f>
        <v>0</v>
      </c>
      <c r="CL64" s="80">
        <f>'MOD Vectors ALL'!CL64*($E64=$F$1)</f>
        <v>0</v>
      </c>
      <c r="CM64" s="80">
        <f>'MOD Vectors ALL'!CM64*($E64=$F$1)</f>
        <v>0</v>
      </c>
      <c r="CN64" s="80">
        <f>'MOD Vectors ALL'!CN64*($E64=$F$1)</f>
        <v>0</v>
      </c>
      <c r="CO64" s="80">
        <f>'MOD Vectors ALL'!CO64*($E64=$F$1)</f>
        <v>0</v>
      </c>
      <c r="CP64" s="80">
        <f>'MOD Vectors ALL'!CP64*($E64=$F$1)</f>
        <v>0</v>
      </c>
      <c r="CQ64" s="80">
        <f>'MOD Vectors ALL'!CQ64*($E64=$F$1)</f>
        <v>0</v>
      </c>
      <c r="CR64" s="80">
        <f>'MOD Vectors ALL'!CR64*($E64=$F$1)</f>
        <v>0</v>
      </c>
      <c r="CS64" s="80">
        <f>'MOD Vectors ALL'!CS64*($E64=$F$1)</f>
        <v>0</v>
      </c>
      <c r="CT64" s="80">
        <f>'MOD Vectors ALL'!CT64*($E64=$F$1)</f>
        <v>0</v>
      </c>
      <c r="CU64" s="80">
        <f>'MOD Vectors ALL'!CU64*($E64=$F$1)</f>
        <v>0</v>
      </c>
      <c r="CV64" s="80">
        <f>'MOD Vectors ALL'!CV64*($E64=$F$1)</f>
        <v>0</v>
      </c>
      <c r="CW64" s="80">
        <f>'MOD Vectors ALL'!CW64*($E64=$F$1)</f>
        <v>0</v>
      </c>
      <c r="CX64" s="80">
        <f>'MOD Vectors ALL'!CX64*($E64=$F$1)</f>
        <v>0</v>
      </c>
      <c r="CY64" s="80">
        <f>'MOD Vectors ALL'!CY64*($E64=$F$1)</f>
        <v>0</v>
      </c>
      <c r="CZ64" s="80">
        <f>'MOD Vectors ALL'!CZ64*($E64=$F$1)</f>
        <v>0</v>
      </c>
      <c r="DA64" s="80">
        <f>'MOD Vectors ALL'!DA64*($E64=$F$1)</f>
        <v>0</v>
      </c>
      <c r="DB64" s="80">
        <f>'MOD Vectors ALL'!DB64*($E64=$F$1)</f>
        <v>0</v>
      </c>
      <c r="DC64" s="80">
        <f>'MOD Vectors ALL'!DC64*($E64=$F$1)</f>
        <v>0</v>
      </c>
      <c r="DD64" s="80">
        <f>'MOD Vectors ALL'!DD64*($E64=$F$1)</f>
        <v>0</v>
      </c>
      <c r="DE64" s="80">
        <f>'MOD Vectors ALL'!DE64*($E64=$F$1)</f>
        <v>0</v>
      </c>
      <c r="DF64" s="80">
        <f>'MOD Vectors ALL'!DF64*($E64=$F$1)</f>
        <v>0</v>
      </c>
      <c r="DG64" s="80">
        <f>'MOD Vectors ALL'!DG64*($E64=$F$1)</f>
        <v>0</v>
      </c>
      <c r="DH64" s="80">
        <f>'MOD Vectors ALL'!DH64*($E64=$F$1)</f>
        <v>0</v>
      </c>
      <c r="DI64" s="80">
        <f>'MOD Vectors ALL'!DI64*($E64=$F$1)</f>
        <v>0</v>
      </c>
      <c r="DJ64" s="80">
        <f>'MOD Vectors ALL'!DJ64*($E64=$F$1)</f>
        <v>0</v>
      </c>
      <c r="DK64" s="80">
        <f>'MOD Vectors ALL'!DK64*($E64=$F$1)</f>
        <v>0</v>
      </c>
      <c r="DL64" s="80">
        <f>'MOD Vectors ALL'!DL64*($E64=$F$1)</f>
        <v>0</v>
      </c>
      <c r="DM64" s="80">
        <f>'MOD Vectors ALL'!DM64*($E64=$F$1)</f>
        <v>0</v>
      </c>
      <c r="DN64" s="80">
        <f>'MOD Vectors ALL'!DN64*($E64=$F$1)</f>
        <v>0</v>
      </c>
      <c r="DO64" s="80">
        <f>'MOD Vectors ALL'!DO64*($E64=$F$1)</f>
        <v>0</v>
      </c>
      <c r="DP64" s="80">
        <f>'MOD Vectors ALL'!DP64*($E64=$F$1)</f>
        <v>0</v>
      </c>
      <c r="DQ64" s="80">
        <f>'MOD Vectors ALL'!DQ64*($E64=$F$1)</f>
        <v>0</v>
      </c>
    </row>
    <row r="65" spans="1:121" x14ac:dyDescent="0.2">
      <c r="A65">
        <v>660</v>
      </c>
      <c r="B65" t="s">
        <v>18</v>
      </c>
      <c r="C65" t="s">
        <v>369</v>
      </c>
      <c r="D65" t="s">
        <v>512</v>
      </c>
      <c r="E65" t="s">
        <v>28</v>
      </c>
      <c r="F65" t="s">
        <v>8</v>
      </c>
      <c r="G65">
        <v>0.18845799999999999</v>
      </c>
      <c r="H65">
        <v>0.15975200000000001</v>
      </c>
      <c r="I65" s="80">
        <f>'MOD Vectors ALL'!I65*($E65=$F$1)</f>
        <v>0</v>
      </c>
      <c r="J65" s="80">
        <f>'MOD Vectors ALL'!J65*($E65=$F$1)</f>
        <v>0</v>
      </c>
      <c r="K65" s="80">
        <f>'MOD Vectors ALL'!K65*($E65=$F$1)</f>
        <v>0</v>
      </c>
      <c r="L65" s="80">
        <f>'MOD Vectors ALL'!L65*($E65=$F$1)</f>
        <v>0</v>
      </c>
      <c r="M65" s="80">
        <f>'MOD Vectors ALL'!M65*($E65=$F$1)</f>
        <v>0</v>
      </c>
      <c r="N65" s="80">
        <f>'MOD Vectors ALL'!N65*($E65=$F$1)</f>
        <v>0</v>
      </c>
      <c r="O65" s="80">
        <f>'MOD Vectors ALL'!O65*($E65=$F$1)</f>
        <v>0</v>
      </c>
      <c r="P65" s="80">
        <f>'MOD Vectors ALL'!P65*($E65=$F$1)</f>
        <v>0</v>
      </c>
      <c r="Q65" s="80">
        <f>'MOD Vectors ALL'!Q65*($E65=$F$1)</f>
        <v>0</v>
      </c>
      <c r="R65" s="80">
        <f>'MOD Vectors ALL'!R65*($E65=$F$1)</f>
        <v>0</v>
      </c>
      <c r="S65" s="80">
        <f>'MOD Vectors ALL'!S65*($E65=$F$1)</f>
        <v>0</v>
      </c>
      <c r="T65" s="80">
        <f>'MOD Vectors ALL'!T65*($E65=$F$1)</f>
        <v>0</v>
      </c>
      <c r="U65" s="80">
        <f>'MOD Vectors ALL'!U65*($E65=$F$1)</f>
        <v>0</v>
      </c>
      <c r="V65" s="80">
        <f>'MOD Vectors ALL'!V65*($E65=$F$1)</f>
        <v>0</v>
      </c>
      <c r="W65" s="80">
        <f>'MOD Vectors ALL'!W65*($E65=$F$1)</f>
        <v>0</v>
      </c>
      <c r="X65" s="80">
        <f>'MOD Vectors ALL'!X65*($E65=$F$1)</f>
        <v>0</v>
      </c>
      <c r="Y65" s="80">
        <f>'MOD Vectors ALL'!Y65*($E65=$F$1)</f>
        <v>0</v>
      </c>
      <c r="Z65" s="80">
        <f>'MOD Vectors ALL'!Z65*($E65=$F$1)</f>
        <v>0</v>
      </c>
      <c r="AA65" s="80">
        <f>'MOD Vectors ALL'!AA65*($E65=$F$1)</f>
        <v>0</v>
      </c>
      <c r="AB65" s="80">
        <f>'MOD Vectors ALL'!AB65*($E65=$F$1)</f>
        <v>0</v>
      </c>
      <c r="AC65" s="80">
        <f>'MOD Vectors ALL'!AC65*($E65=$F$1)</f>
        <v>0</v>
      </c>
      <c r="AD65" s="80">
        <f>'MOD Vectors ALL'!AD65*($E65=$F$1)</f>
        <v>0</v>
      </c>
      <c r="AE65" s="80">
        <f>'MOD Vectors ALL'!AE65*($E65=$F$1)</f>
        <v>0</v>
      </c>
      <c r="AF65" s="80">
        <f>'MOD Vectors ALL'!AF65*($E65=$F$1)</f>
        <v>0</v>
      </c>
      <c r="AG65" s="80">
        <f>'MOD Vectors ALL'!AG65*($E65=$F$1)</f>
        <v>0</v>
      </c>
      <c r="AH65" s="80">
        <f>'MOD Vectors ALL'!AH65*($E65=$F$1)</f>
        <v>0</v>
      </c>
      <c r="AI65" s="80">
        <f>'MOD Vectors ALL'!AI65*($E65=$F$1)</f>
        <v>0</v>
      </c>
      <c r="AJ65" s="80">
        <f>'MOD Vectors ALL'!AJ65*($E65=$F$1)</f>
        <v>0</v>
      </c>
      <c r="AK65" s="80">
        <f>'MOD Vectors ALL'!AK65*($E65=$F$1)</f>
        <v>0</v>
      </c>
      <c r="AL65" s="80">
        <f>'MOD Vectors ALL'!AL65*($E65=$F$1)</f>
        <v>0</v>
      </c>
      <c r="AM65" s="80">
        <f>'MOD Vectors ALL'!AM65*($E65=$F$1)</f>
        <v>0</v>
      </c>
      <c r="AN65" s="80">
        <f>'MOD Vectors ALL'!AN65*($E65=$F$1)</f>
        <v>0</v>
      </c>
      <c r="AO65" s="80">
        <f>'MOD Vectors ALL'!AO65*($E65=$F$1)</f>
        <v>0</v>
      </c>
      <c r="AP65" s="80">
        <f>'MOD Vectors ALL'!AP65*($E65=$F$1)</f>
        <v>0</v>
      </c>
      <c r="AQ65" s="80">
        <f>'MOD Vectors ALL'!AQ65*($E65=$F$1)</f>
        <v>0</v>
      </c>
      <c r="AR65" s="80">
        <f>'MOD Vectors ALL'!AR65*($E65=$F$1)</f>
        <v>0</v>
      </c>
      <c r="AS65" s="80">
        <f>'MOD Vectors ALL'!AS65*($E65=$F$1)</f>
        <v>0</v>
      </c>
      <c r="AT65" s="80">
        <f>'MOD Vectors ALL'!AT65*($E65=$F$1)</f>
        <v>0</v>
      </c>
      <c r="AU65" s="80">
        <f>'MOD Vectors ALL'!AU65*($E65=$F$1)</f>
        <v>0</v>
      </c>
      <c r="AV65" s="80">
        <f>'MOD Vectors ALL'!AV65*($E65=$F$1)</f>
        <v>0</v>
      </c>
      <c r="AW65" s="80">
        <f>'MOD Vectors ALL'!AW65*($E65=$F$1)</f>
        <v>0</v>
      </c>
      <c r="AX65" s="80">
        <f>'MOD Vectors ALL'!AX65*($E65=$F$1)</f>
        <v>0</v>
      </c>
      <c r="AY65" s="80">
        <f>'MOD Vectors ALL'!AY65*($E65=$F$1)</f>
        <v>0</v>
      </c>
      <c r="AZ65" s="80">
        <f>'MOD Vectors ALL'!AZ65*($E65=$F$1)</f>
        <v>0</v>
      </c>
      <c r="BA65" s="80">
        <f>'MOD Vectors ALL'!BA65*($E65=$F$1)</f>
        <v>0</v>
      </c>
      <c r="BB65" s="80">
        <f>'MOD Vectors ALL'!BB65*($E65=$F$1)</f>
        <v>0</v>
      </c>
      <c r="BC65" s="80">
        <f>'MOD Vectors ALL'!BC65*($E65=$F$1)</f>
        <v>0</v>
      </c>
      <c r="BD65" s="80">
        <f>'MOD Vectors ALL'!BD65*($E65=$F$1)</f>
        <v>0</v>
      </c>
      <c r="BE65" s="80">
        <f>'MOD Vectors ALL'!BE65*($E65=$F$1)</f>
        <v>0</v>
      </c>
      <c r="BF65" s="80">
        <f>'MOD Vectors ALL'!BF65*($E65=$F$1)</f>
        <v>0</v>
      </c>
      <c r="BG65" s="80">
        <f>'MOD Vectors ALL'!BG65*($E65=$F$1)</f>
        <v>0</v>
      </c>
      <c r="BH65" s="80">
        <f>'MOD Vectors ALL'!BH65*($E65=$F$1)</f>
        <v>0</v>
      </c>
      <c r="BI65" s="80">
        <f>'MOD Vectors ALL'!BI65*($E65=$F$1)</f>
        <v>0</v>
      </c>
      <c r="BJ65" s="80">
        <f>'MOD Vectors ALL'!BJ65*($E65=$F$1)</f>
        <v>0</v>
      </c>
      <c r="BK65" s="80">
        <f>'MOD Vectors ALL'!BK65*($E65=$F$1)</f>
        <v>0</v>
      </c>
      <c r="BL65" s="80">
        <f>'MOD Vectors ALL'!BL65*($E65=$F$1)</f>
        <v>0</v>
      </c>
      <c r="BM65" s="80">
        <f>'MOD Vectors ALL'!BM65*($E65=$F$1)</f>
        <v>0</v>
      </c>
      <c r="BN65" s="80">
        <f>'MOD Vectors ALL'!BN65*($E65=$F$1)</f>
        <v>0</v>
      </c>
      <c r="BO65" s="80">
        <f>'MOD Vectors ALL'!BO65*($E65=$F$1)</f>
        <v>0</v>
      </c>
      <c r="BP65" s="80">
        <f>'MOD Vectors ALL'!BP65*($E65=$F$1)</f>
        <v>0</v>
      </c>
      <c r="BQ65" s="80">
        <f>'MOD Vectors ALL'!BQ65*($E65=$F$1)</f>
        <v>0</v>
      </c>
      <c r="BR65" s="80">
        <f>'MOD Vectors ALL'!BR65*($E65=$F$1)</f>
        <v>0</v>
      </c>
      <c r="BS65" s="80">
        <f>'MOD Vectors ALL'!BS65*($E65=$F$1)</f>
        <v>0</v>
      </c>
      <c r="BT65" s="80">
        <f>'MOD Vectors ALL'!BT65*($E65=$F$1)</f>
        <v>0</v>
      </c>
      <c r="BU65" s="80">
        <f>'MOD Vectors ALL'!BU65*($E65=$F$1)</f>
        <v>0</v>
      </c>
      <c r="BV65" s="80">
        <f>'MOD Vectors ALL'!BV65*($E65=$F$1)</f>
        <v>0</v>
      </c>
      <c r="BW65" s="80">
        <f>'MOD Vectors ALL'!BW65*($E65=$F$1)</f>
        <v>0</v>
      </c>
      <c r="BX65" s="80">
        <f>'MOD Vectors ALL'!BX65*($E65=$F$1)</f>
        <v>0</v>
      </c>
      <c r="BY65" s="80">
        <f>'MOD Vectors ALL'!BY65*($E65=$F$1)</f>
        <v>0</v>
      </c>
      <c r="BZ65" s="80">
        <f>'MOD Vectors ALL'!BZ65*($E65=$F$1)</f>
        <v>0</v>
      </c>
      <c r="CA65" s="80">
        <f>'MOD Vectors ALL'!CA65*($E65=$F$1)</f>
        <v>0</v>
      </c>
      <c r="CB65" s="80">
        <f>'MOD Vectors ALL'!CB65*($E65=$F$1)</f>
        <v>0</v>
      </c>
      <c r="CC65" s="80">
        <f>'MOD Vectors ALL'!CC65*($E65=$F$1)</f>
        <v>0</v>
      </c>
      <c r="CD65" s="80">
        <f>'MOD Vectors ALL'!CD65*($E65=$F$1)</f>
        <v>0</v>
      </c>
      <c r="CE65" s="80">
        <f>'MOD Vectors ALL'!CE65*($E65=$F$1)</f>
        <v>0</v>
      </c>
      <c r="CF65" s="80">
        <f>'MOD Vectors ALL'!CF65*($E65=$F$1)</f>
        <v>0</v>
      </c>
      <c r="CG65" s="80">
        <f>'MOD Vectors ALL'!CG65*($E65=$F$1)</f>
        <v>0</v>
      </c>
      <c r="CH65" s="80">
        <f>'MOD Vectors ALL'!CH65*($E65=$F$1)</f>
        <v>0</v>
      </c>
      <c r="CI65" s="80">
        <f>'MOD Vectors ALL'!CI65*($E65=$F$1)</f>
        <v>0</v>
      </c>
      <c r="CJ65" s="80">
        <f>'MOD Vectors ALL'!CJ65*($E65=$F$1)</f>
        <v>0</v>
      </c>
      <c r="CK65" s="80">
        <f>'MOD Vectors ALL'!CK65*($E65=$F$1)</f>
        <v>0</v>
      </c>
      <c r="CL65" s="80">
        <f>'MOD Vectors ALL'!CL65*($E65=$F$1)</f>
        <v>0</v>
      </c>
      <c r="CM65" s="80">
        <f>'MOD Vectors ALL'!CM65*($E65=$F$1)</f>
        <v>0</v>
      </c>
      <c r="CN65" s="80">
        <f>'MOD Vectors ALL'!CN65*($E65=$F$1)</f>
        <v>0</v>
      </c>
      <c r="CO65" s="80">
        <f>'MOD Vectors ALL'!CO65*($E65=$F$1)</f>
        <v>0</v>
      </c>
      <c r="CP65" s="80">
        <f>'MOD Vectors ALL'!CP65*($E65=$F$1)</f>
        <v>0</v>
      </c>
      <c r="CQ65" s="80">
        <f>'MOD Vectors ALL'!CQ65*($E65=$F$1)</f>
        <v>0</v>
      </c>
      <c r="CR65" s="80">
        <f>'MOD Vectors ALL'!CR65*($E65=$F$1)</f>
        <v>0</v>
      </c>
      <c r="CS65" s="80">
        <f>'MOD Vectors ALL'!CS65*($E65=$F$1)</f>
        <v>0</v>
      </c>
      <c r="CT65" s="80">
        <f>'MOD Vectors ALL'!CT65*($E65=$F$1)</f>
        <v>0</v>
      </c>
      <c r="CU65" s="80">
        <f>'MOD Vectors ALL'!CU65*($E65=$F$1)</f>
        <v>0</v>
      </c>
      <c r="CV65" s="80">
        <f>'MOD Vectors ALL'!CV65*($E65=$F$1)</f>
        <v>0</v>
      </c>
      <c r="CW65" s="80">
        <f>'MOD Vectors ALL'!CW65*($E65=$F$1)</f>
        <v>0</v>
      </c>
      <c r="CX65" s="80">
        <f>'MOD Vectors ALL'!CX65*($E65=$F$1)</f>
        <v>0</v>
      </c>
      <c r="CY65" s="80">
        <f>'MOD Vectors ALL'!CY65*($E65=$F$1)</f>
        <v>0</v>
      </c>
      <c r="CZ65" s="80">
        <f>'MOD Vectors ALL'!CZ65*($E65=$F$1)</f>
        <v>0</v>
      </c>
      <c r="DA65" s="80">
        <f>'MOD Vectors ALL'!DA65*($E65=$F$1)</f>
        <v>0</v>
      </c>
      <c r="DB65" s="80">
        <f>'MOD Vectors ALL'!DB65*($E65=$F$1)</f>
        <v>0</v>
      </c>
      <c r="DC65" s="80">
        <f>'MOD Vectors ALL'!DC65*($E65=$F$1)</f>
        <v>0</v>
      </c>
      <c r="DD65" s="80">
        <f>'MOD Vectors ALL'!DD65*($E65=$F$1)</f>
        <v>0</v>
      </c>
      <c r="DE65" s="80">
        <f>'MOD Vectors ALL'!DE65*($E65=$F$1)</f>
        <v>0</v>
      </c>
      <c r="DF65" s="80">
        <f>'MOD Vectors ALL'!DF65*($E65=$F$1)</f>
        <v>0</v>
      </c>
      <c r="DG65" s="80">
        <f>'MOD Vectors ALL'!DG65*($E65=$F$1)</f>
        <v>0</v>
      </c>
      <c r="DH65" s="80">
        <f>'MOD Vectors ALL'!DH65*($E65=$F$1)</f>
        <v>0</v>
      </c>
      <c r="DI65" s="80">
        <f>'MOD Vectors ALL'!DI65*($E65=$F$1)</f>
        <v>0</v>
      </c>
      <c r="DJ65" s="80">
        <f>'MOD Vectors ALL'!DJ65*($E65=$F$1)</f>
        <v>0</v>
      </c>
      <c r="DK65" s="80">
        <f>'MOD Vectors ALL'!DK65*($E65=$F$1)</f>
        <v>0</v>
      </c>
      <c r="DL65" s="80">
        <f>'MOD Vectors ALL'!DL65*($E65=$F$1)</f>
        <v>0</v>
      </c>
      <c r="DM65" s="80">
        <f>'MOD Vectors ALL'!DM65*($E65=$F$1)</f>
        <v>0</v>
      </c>
      <c r="DN65" s="80">
        <f>'MOD Vectors ALL'!DN65*($E65=$F$1)</f>
        <v>0</v>
      </c>
      <c r="DO65" s="80">
        <f>'MOD Vectors ALL'!DO65*($E65=$F$1)</f>
        <v>0</v>
      </c>
      <c r="DP65" s="80">
        <f>'MOD Vectors ALL'!DP65*($E65=$F$1)</f>
        <v>0</v>
      </c>
      <c r="DQ65" s="80">
        <f>'MOD Vectors ALL'!DQ65*($E65=$F$1)</f>
        <v>0</v>
      </c>
    </row>
    <row r="66" spans="1:121" x14ac:dyDescent="0.2">
      <c r="A66">
        <v>797</v>
      </c>
      <c r="B66" t="s">
        <v>16</v>
      </c>
      <c r="C66" t="s">
        <v>369</v>
      </c>
      <c r="D66" t="s">
        <v>533</v>
      </c>
      <c r="E66" t="s">
        <v>524</v>
      </c>
      <c r="F66" t="s">
        <v>13</v>
      </c>
      <c r="G66">
        <v>0.100286</v>
      </c>
      <c r="H66">
        <v>-0.12967400000000001</v>
      </c>
      <c r="I66" s="80">
        <f>'MOD Vectors ALL'!I66*($E66=$F$1)</f>
        <v>0</v>
      </c>
      <c r="J66" s="80">
        <f>'MOD Vectors ALL'!J66*($E66=$F$1)</f>
        <v>0</v>
      </c>
      <c r="K66" s="80">
        <f>'MOD Vectors ALL'!K66*($E66=$F$1)</f>
        <v>0</v>
      </c>
      <c r="L66" s="80">
        <f>'MOD Vectors ALL'!L66*($E66=$F$1)</f>
        <v>0</v>
      </c>
      <c r="M66" s="80">
        <f>'MOD Vectors ALL'!M66*($E66=$F$1)</f>
        <v>0</v>
      </c>
      <c r="N66" s="80">
        <f>'MOD Vectors ALL'!N66*($E66=$F$1)</f>
        <v>0</v>
      </c>
      <c r="O66" s="80">
        <f>'MOD Vectors ALL'!O66*($E66=$F$1)</f>
        <v>0</v>
      </c>
      <c r="P66" s="80">
        <f>'MOD Vectors ALL'!P66*($E66=$F$1)</f>
        <v>0</v>
      </c>
      <c r="Q66" s="80">
        <f>'MOD Vectors ALL'!Q66*($E66=$F$1)</f>
        <v>0</v>
      </c>
      <c r="R66" s="80">
        <f>'MOD Vectors ALL'!R66*($E66=$F$1)</f>
        <v>0</v>
      </c>
      <c r="S66" s="80">
        <f>'MOD Vectors ALL'!S66*($E66=$F$1)</f>
        <v>0</v>
      </c>
      <c r="T66" s="80">
        <f>'MOD Vectors ALL'!T66*($E66=$F$1)</f>
        <v>0</v>
      </c>
      <c r="U66" s="80">
        <f>'MOD Vectors ALL'!U66*($E66=$F$1)</f>
        <v>0</v>
      </c>
      <c r="V66" s="80">
        <f>'MOD Vectors ALL'!V66*($E66=$F$1)</f>
        <v>0</v>
      </c>
      <c r="W66" s="80">
        <f>'MOD Vectors ALL'!W66*($E66=$F$1)</f>
        <v>0</v>
      </c>
      <c r="X66" s="80">
        <f>'MOD Vectors ALL'!X66*($E66=$F$1)</f>
        <v>0</v>
      </c>
      <c r="Y66" s="80">
        <f>'MOD Vectors ALL'!Y66*($E66=$F$1)</f>
        <v>0</v>
      </c>
      <c r="Z66" s="80">
        <f>'MOD Vectors ALL'!Z66*($E66=$F$1)</f>
        <v>0</v>
      </c>
      <c r="AA66" s="80">
        <f>'MOD Vectors ALL'!AA66*($E66=$F$1)</f>
        <v>0</v>
      </c>
      <c r="AB66" s="80">
        <f>'MOD Vectors ALL'!AB66*($E66=$F$1)</f>
        <v>0</v>
      </c>
      <c r="AC66" s="80">
        <f>'MOD Vectors ALL'!AC66*($E66=$F$1)</f>
        <v>0</v>
      </c>
      <c r="AD66" s="80">
        <f>'MOD Vectors ALL'!AD66*($E66=$F$1)</f>
        <v>0</v>
      </c>
      <c r="AE66" s="80">
        <f>'MOD Vectors ALL'!AE66*($E66=$F$1)</f>
        <v>0</v>
      </c>
      <c r="AF66" s="80">
        <f>'MOD Vectors ALL'!AF66*($E66=$F$1)</f>
        <v>0</v>
      </c>
      <c r="AG66" s="80">
        <f>'MOD Vectors ALL'!AG66*($E66=$F$1)</f>
        <v>0</v>
      </c>
      <c r="AH66" s="80">
        <f>'MOD Vectors ALL'!AH66*($E66=$F$1)</f>
        <v>0</v>
      </c>
      <c r="AI66" s="80">
        <f>'MOD Vectors ALL'!AI66*($E66=$F$1)</f>
        <v>0</v>
      </c>
      <c r="AJ66" s="80">
        <f>'MOD Vectors ALL'!AJ66*($E66=$F$1)</f>
        <v>0</v>
      </c>
      <c r="AK66" s="80">
        <f>'MOD Vectors ALL'!AK66*($E66=$F$1)</f>
        <v>0</v>
      </c>
      <c r="AL66" s="80">
        <f>'MOD Vectors ALL'!AL66*($E66=$F$1)</f>
        <v>0</v>
      </c>
      <c r="AM66" s="80">
        <f>'MOD Vectors ALL'!AM66*($E66=$F$1)</f>
        <v>0</v>
      </c>
      <c r="AN66" s="80">
        <f>'MOD Vectors ALL'!AN66*($E66=$F$1)</f>
        <v>0</v>
      </c>
      <c r="AO66" s="80">
        <f>'MOD Vectors ALL'!AO66*($E66=$F$1)</f>
        <v>0</v>
      </c>
      <c r="AP66" s="80">
        <f>'MOD Vectors ALL'!AP66*($E66=$F$1)</f>
        <v>0</v>
      </c>
      <c r="AQ66" s="80">
        <f>'MOD Vectors ALL'!AQ66*($E66=$F$1)</f>
        <v>0</v>
      </c>
      <c r="AR66" s="80">
        <f>'MOD Vectors ALL'!AR66*($E66=$F$1)</f>
        <v>0</v>
      </c>
      <c r="AS66" s="80">
        <f>'MOD Vectors ALL'!AS66*($E66=$F$1)</f>
        <v>0</v>
      </c>
      <c r="AT66" s="80">
        <f>'MOD Vectors ALL'!AT66*($E66=$F$1)</f>
        <v>0</v>
      </c>
      <c r="AU66" s="80">
        <f>'MOD Vectors ALL'!AU66*($E66=$F$1)</f>
        <v>0</v>
      </c>
      <c r="AV66" s="80">
        <f>'MOD Vectors ALL'!AV66*($E66=$F$1)</f>
        <v>0</v>
      </c>
      <c r="AW66" s="80">
        <f>'MOD Vectors ALL'!AW66*($E66=$F$1)</f>
        <v>0</v>
      </c>
      <c r="AX66" s="80">
        <f>'MOD Vectors ALL'!AX66*($E66=$F$1)</f>
        <v>0</v>
      </c>
      <c r="AY66" s="80">
        <f>'MOD Vectors ALL'!AY66*($E66=$F$1)</f>
        <v>0</v>
      </c>
      <c r="AZ66" s="80">
        <f>'MOD Vectors ALL'!AZ66*($E66=$F$1)</f>
        <v>0</v>
      </c>
      <c r="BA66" s="80">
        <f>'MOD Vectors ALL'!BA66*($E66=$F$1)</f>
        <v>0</v>
      </c>
      <c r="BB66" s="80">
        <f>'MOD Vectors ALL'!BB66*($E66=$F$1)</f>
        <v>0</v>
      </c>
      <c r="BC66" s="80">
        <f>'MOD Vectors ALL'!BC66*($E66=$F$1)</f>
        <v>0</v>
      </c>
      <c r="BD66" s="80">
        <f>'MOD Vectors ALL'!BD66*($E66=$F$1)</f>
        <v>0</v>
      </c>
      <c r="BE66" s="80">
        <f>'MOD Vectors ALL'!BE66*($E66=$F$1)</f>
        <v>0</v>
      </c>
      <c r="BF66" s="80">
        <f>'MOD Vectors ALL'!BF66*($E66=$F$1)</f>
        <v>0</v>
      </c>
      <c r="BG66" s="80">
        <f>'MOD Vectors ALL'!BG66*($E66=$F$1)</f>
        <v>0</v>
      </c>
      <c r="BH66" s="80">
        <f>'MOD Vectors ALL'!BH66*($E66=$F$1)</f>
        <v>0</v>
      </c>
      <c r="BI66" s="80">
        <f>'MOD Vectors ALL'!BI66*($E66=$F$1)</f>
        <v>0</v>
      </c>
      <c r="BJ66" s="80">
        <f>'MOD Vectors ALL'!BJ66*($E66=$F$1)</f>
        <v>0</v>
      </c>
      <c r="BK66" s="80">
        <f>'MOD Vectors ALL'!BK66*($E66=$F$1)</f>
        <v>0</v>
      </c>
      <c r="BL66" s="80">
        <f>'MOD Vectors ALL'!BL66*($E66=$F$1)</f>
        <v>0</v>
      </c>
      <c r="BM66" s="80">
        <f>'MOD Vectors ALL'!BM66*($E66=$F$1)</f>
        <v>0</v>
      </c>
      <c r="BN66" s="80">
        <f>'MOD Vectors ALL'!BN66*($E66=$F$1)</f>
        <v>0</v>
      </c>
      <c r="BO66" s="80">
        <f>'MOD Vectors ALL'!BO66*($E66=$F$1)</f>
        <v>0</v>
      </c>
      <c r="BP66" s="80">
        <f>'MOD Vectors ALL'!BP66*($E66=$F$1)</f>
        <v>0</v>
      </c>
      <c r="BQ66" s="80">
        <f>'MOD Vectors ALL'!BQ66*($E66=$F$1)</f>
        <v>0</v>
      </c>
      <c r="BR66" s="80">
        <f>'MOD Vectors ALL'!BR66*($E66=$F$1)</f>
        <v>0</v>
      </c>
      <c r="BS66" s="80">
        <f>'MOD Vectors ALL'!BS66*($E66=$F$1)</f>
        <v>0</v>
      </c>
      <c r="BT66" s="80">
        <f>'MOD Vectors ALL'!BT66*($E66=$F$1)</f>
        <v>0</v>
      </c>
      <c r="BU66" s="80">
        <f>'MOD Vectors ALL'!BU66*($E66=$F$1)</f>
        <v>0</v>
      </c>
      <c r="BV66" s="80">
        <f>'MOD Vectors ALL'!BV66*($E66=$F$1)</f>
        <v>0</v>
      </c>
      <c r="BW66" s="80">
        <f>'MOD Vectors ALL'!BW66*($E66=$F$1)</f>
        <v>0</v>
      </c>
      <c r="BX66" s="80">
        <f>'MOD Vectors ALL'!BX66*($E66=$F$1)</f>
        <v>0</v>
      </c>
      <c r="BY66" s="80">
        <f>'MOD Vectors ALL'!BY66*($E66=$F$1)</f>
        <v>0</v>
      </c>
      <c r="BZ66" s="80">
        <f>'MOD Vectors ALL'!BZ66*($E66=$F$1)</f>
        <v>0</v>
      </c>
      <c r="CA66" s="80">
        <f>'MOD Vectors ALL'!CA66*($E66=$F$1)</f>
        <v>0</v>
      </c>
      <c r="CB66" s="80">
        <f>'MOD Vectors ALL'!CB66*($E66=$F$1)</f>
        <v>0</v>
      </c>
      <c r="CC66" s="80">
        <f>'MOD Vectors ALL'!CC66*($E66=$F$1)</f>
        <v>0</v>
      </c>
      <c r="CD66" s="80">
        <f>'MOD Vectors ALL'!CD66*($E66=$F$1)</f>
        <v>0</v>
      </c>
      <c r="CE66" s="80">
        <f>'MOD Vectors ALL'!CE66*($E66=$F$1)</f>
        <v>0</v>
      </c>
      <c r="CF66" s="80">
        <f>'MOD Vectors ALL'!CF66*($E66=$F$1)</f>
        <v>0</v>
      </c>
      <c r="CG66" s="80">
        <f>'MOD Vectors ALL'!CG66*($E66=$F$1)</f>
        <v>0</v>
      </c>
      <c r="CH66" s="80">
        <f>'MOD Vectors ALL'!CH66*($E66=$F$1)</f>
        <v>0</v>
      </c>
      <c r="CI66" s="80">
        <f>'MOD Vectors ALL'!CI66*($E66=$F$1)</f>
        <v>0</v>
      </c>
      <c r="CJ66" s="80">
        <f>'MOD Vectors ALL'!CJ66*($E66=$F$1)</f>
        <v>0</v>
      </c>
      <c r="CK66" s="80">
        <f>'MOD Vectors ALL'!CK66*($E66=$F$1)</f>
        <v>0</v>
      </c>
      <c r="CL66" s="80">
        <f>'MOD Vectors ALL'!CL66*($E66=$F$1)</f>
        <v>0</v>
      </c>
      <c r="CM66" s="80">
        <f>'MOD Vectors ALL'!CM66*($E66=$F$1)</f>
        <v>0</v>
      </c>
      <c r="CN66" s="80">
        <f>'MOD Vectors ALL'!CN66*($E66=$F$1)</f>
        <v>0</v>
      </c>
      <c r="CO66" s="80">
        <f>'MOD Vectors ALL'!CO66*($E66=$F$1)</f>
        <v>0</v>
      </c>
      <c r="CP66" s="80">
        <f>'MOD Vectors ALL'!CP66*($E66=$F$1)</f>
        <v>0</v>
      </c>
      <c r="CQ66" s="80">
        <f>'MOD Vectors ALL'!CQ66*($E66=$F$1)</f>
        <v>0</v>
      </c>
      <c r="CR66" s="80">
        <f>'MOD Vectors ALL'!CR66*($E66=$F$1)</f>
        <v>0</v>
      </c>
      <c r="CS66" s="80">
        <f>'MOD Vectors ALL'!CS66*($E66=$F$1)</f>
        <v>0</v>
      </c>
      <c r="CT66" s="80">
        <f>'MOD Vectors ALL'!CT66*($E66=$F$1)</f>
        <v>0</v>
      </c>
      <c r="CU66" s="80">
        <f>'MOD Vectors ALL'!CU66*($E66=$F$1)</f>
        <v>0</v>
      </c>
      <c r="CV66" s="80">
        <f>'MOD Vectors ALL'!CV66*($E66=$F$1)</f>
        <v>0</v>
      </c>
      <c r="CW66" s="80">
        <f>'MOD Vectors ALL'!CW66*($E66=$F$1)</f>
        <v>0</v>
      </c>
      <c r="CX66" s="80">
        <f>'MOD Vectors ALL'!CX66*($E66=$F$1)</f>
        <v>0</v>
      </c>
      <c r="CY66" s="80">
        <f>'MOD Vectors ALL'!CY66*($E66=$F$1)</f>
        <v>0</v>
      </c>
      <c r="CZ66" s="80">
        <f>'MOD Vectors ALL'!CZ66*($E66=$F$1)</f>
        <v>0</v>
      </c>
      <c r="DA66" s="80">
        <f>'MOD Vectors ALL'!DA66*($E66=$F$1)</f>
        <v>0</v>
      </c>
      <c r="DB66" s="80">
        <f>'MOD Vectors ALL'!DB66*($E66=$F$1)</f>
        <v>0</v>
      </c>
      <c r="DC66" s="80">
        <f>'MOD Vectors ALL'!DC66*($E66=$F$1)</f>
        <v>0</v>
      </c>
      <c r="DD66" s="80">
        <f>'MOD Vectors ALL'!DD66*($E66=$F$1)</f>
        <v>0</v>
      </c>
      <c r="DE66" s="80">
        <f>'MOD Vectors ALL'!DE66*($E66=$F$1)</f>
        <v>0</v>
      </c>
      <c r="DF66" s="80">
        <f>'MOD Vectors ALL'!DF66*($E66=$F$1)</f>
        <v>0</v>
      </c>
      <c r="DG66" s="80">
        <f>'MOD Vectors ALL'!DG66*($E66=$F$1)</f>
        <v>0</v>
      </c>
      <c r="DH66" s="80">
        <f>'MOD Vectors ALL'!DH66*($E66=$F$1)</f>
        <v>0</v>
      </c>
      <c r="DI66" s="80">
        <f>'MOD Vectors ALL'!DI66*($E66=$F$1)</f>
        <v>0</v>
      </c>
      <c r="DJ66" s="80">
        <f>'MOD Vectors ALL'!DJ66*($E66=$F$1)</f>
        <v>0</v>
      </c>
      <c r="DK66" s="80">
        <f>'MOD Vectors ALL'!DK66*($E66=$F$1)</f>
        <v>0</v>
      </c>
      <c r="DL66" s="80">
        <f>'MOD Vectors ALL'!DL66*($E66=$F$1)</f>
        <v>0</v>
      </c>
      <c r="DM66" s="80">
        <f>'MOD Vectors ALL'!DM66*($E66=$F$1)</f>
        <v>0</v>
      </c>
      <c r="DN66" s="80">
        <f>'MOD Vectors ALL'!DN66*($E66=$F$1)</f>
        <v>0</v>
      </c>
      <c r="DO66" s="80">
        <f>'MOD Vectors ALL'!DO66*($E66=$F$1)</f>
        <v>0</v>
      </c>
      <c r="DP66" s="80">
        <f>'MOD Vectors ALL'!DP66*($E66=$F$1)</f>
        <v>0</v>
      </c>
      <c r="DQ66" s="80">
        <f>'MOD Vectors ALL'!DQ66*($E66=$F$1)</f>
        <v>0</v>
      </c>
    </row>
    <row r="67" spans="1:121" x14ac:dyDescent="0.2">
      <c r="A67">
        <v>800</v>
      </c>
      <c r="B67" t="s">
        <v>16</v>
      </c>
      <c r="C67" t="s">
        <v>369</v>
      </c>
      <c r="D67" t="s">
        <v>533</v>
      </c>
      <c r="E67" t="s">
        <v>524</v>
      </c>
      <c r="F67" t="s">
        <v>34</v>
      </c>
      <c r="G67">
        <v>4.4502E-2</v>
      </c>
      <c r="H67">
        <v>-0.13882</v>
      </c>
      <c r="I67" s="80">
        <f>'MOD Vectors ALL'!I67*($E67=$F$1)</f>
        <v>0</v>
      </c>
      <c r="J67" s="80">
        <f>'MOD Vectors ALL'!J67*($E67=$F$1)</f>
        <v>0</v>
      </c>
      <c r="K67" s="80">
        <f>'MOD Vectors ALL'!K67*($E67=$F$1)</f>
        <v>0</v>
      </c>
      <c r="L67" s="80">
        <f>'MOD Vectors ALL'!L67*($E67=$F$1)</f>
        <v>0</v>
      </c>
      <c r="M67" s="80">
        <f>'MOD Vectors ALL'!M67*($E67=$F$1)</f>
        <v>0</v>
      </c>
      <c r="N67" s="80">
        <f>'MOD Vectors ALL'!N67*($E67=$F$1)</f>
        <v>0</v>
      </c>
      <c r="O67" s="80">
        <f>'MOD Vectors ALL'!O67*($E67=$F$1)</f>
        <v>0</v>
      </c>
      <c r="P67" s="80">
        <f>'MOD Vectors ALL'!P67*($E67=$F$1)</f>
        <v>0</v>
      </c>
      <c r="Q67" s="80">
        <f>'MOD Vectors ALL'!Q67*($E67=$F$1)</f>
        <v>0</v>
      </c>
      <c r="R67" s="80">
        <f>'MOD Vectors ALL'!R67*($E67=$F$1)</f>
        <v>0</v>
      </c>
      <c r="S67" s="80">
        <f>'MOD Vectors ALL'!S67*($E67=$F$1)</f>
        <v>0</v>
      </c>
      <c r="T67" s="80">
        <f>'MOD Vectors ALL'!T67*($E67=$F$1)</f>
        <v>0</v>
      </c>
      <c r="U67" s="80">
        <f>'MOD Vectors ALL'!U67*($E67=$F$1)</f>
        <v>0</v>
      </c>
      <c r="V67" s="80">
        <f>'MOD Vectors ALL'!V67*($E67=$F$1)</f>
        <v>0</v>
      </c>
      <c r="W67" s="80">
        <f>'MOD Vectors ALL'!W67*($E67=$F$1)</f>
        <v>0</v>
      </c>
      <c r="X67" s="80">
        <f>'MOD Vectors ALL'!X67*($E67=$F$1)</f>
        <v>0</v>
      </c>
      <c r="Y67" s="80">
        <f>'MOD Vectors ALL'!Y67*($E67=$F$1)</f>
        <v>0</v>
      </c>
      <c r="Z67" s="80">
        <f>'MOD Vectors ALL'!Z67*($E67=$F$1)</f>
        <v>0</v>
      </c>
      <c r="AA67" s="80">
        <f>'MOD Vectors ALL'!AA67*($E67=$F$1)</f>
        <v>0</v>
      </c>
      <c r="AB67" s="80">
        <f>'MOD Vectors ALL'!AB67*($E67=$F$1)</f>
        <v>0</v>
      </c>
      <c r="AC67" s="80">
        <f>'MOD Vectors ALL'!AC67*($E67=$F$1)</f>
        <v>0</v>
      </c>
      <c r="AD67" s="80">
        <f>'MOD Vectors ALL'!AD67*($E67=$F$1)</f>
        <v>0</v>
      </c>
      <c r="AE67" s="80">
        <f>'MOD Vectors ALL'!AE67*($E67=$F$1)</f>
        <v>0</v>
      </c>
      <c r="AF67" s="80">
        <f>'MOD Vectors ALL'!AF67*($E67=$F$1)</f>
        <v>0</v>
      </c>
      <c r="AG67" s="80">
        <f>'MOD Vectors ALL'!AG67*($E67=$F$1)</f>
        <v>0</v>
      </c>
      <c r="AH67" s="80">
        <f>'MOD Vectors ALL'!AH67*($E67=$F$1)</f>
        <v>0</v>
      </c>
      <c r="AI67" s="80">
        <f>'MOD Vectors ALL'!AI67*($E67=$F$1)</f>
        <v>0</v>
      </c>
      <c r="AJ67" s="80">
        <f>'MOD Vectors ALL'!AJ67*($E67=$F$1)</f>
        <v>0</v>
      </c>
      <c r="AK67" s="80">
        <f>'MOD Vectors ALL'!AK67*($E67=$F$1)</f>
        <v>0</v>
      </c>
      <c r="AL67" s="80">
        <f>'MOD Vectors ALL'!AL67*($E67=$F$1)</f>
        <v>0</v>
      </c>
      <c r="AM67" s="80">
        <f>'MOD Vectors ALL'!AM67*($E67=$F$1)</f>
        <v>0</v>
      </c>
      <c r="AN67" s="80">
        <f>'MOD Vectors ALL'!AN67*($E67=$F$1)</f>
        <v>0</v>
      </c>
      <c r="AO67" s="80">
        <f>'MOD Vectors ALL'!AO67*($E67=$F$1)</f>
        <v>0</v>
      </c>
      <c r="AP67" s="80">
        <f>'MOD Vectors ALL'!AP67*($E67=$F$1)</f>
        <v>0</v>
      </c>
      <c r="AQ67" s="80">
        <f>'MOD Vectors ALL'!AQ67*($E67=$F$1)</f>
        <v>0</v>
      </c>
      <c r="AR67" s="80">
        <f>'MOD Vectors ALL'!AR67*($E67=$F$1)</f>
        <v>0</v>
      </c>
      <c r="AS67" s="80">
        <f>'MOD Vectors ALL'!AS67*($E67=$F$1)</f>
        <v>0</v>
      </c>
      <c r="AT67" s="80">
        <f>'MOD Vectors ALL'!AT67*($E67=$F$1)</f>
        <v>0</v>
      </c>
      <c r="AU67" s="80">
        <f>'MOD Vectors ALL'!AU67*($E67=$F$1)</f>
        <v>0</v>
      </c>
      <c r="AV67" s="80">
        <f>'MOD Vectors ALL'!AV67*($E67=$F$1)</f>
        <v>0</v>
      </c>
      <c r="AW67" s="80">
        <f>'MOD Vectors ALL'!AW67*($E67=$F$1)</f>
        <v>0</v>
      </c>
      <c r="AX67" s="80">
        <f>'MOD Vectors ALL'!AX67*($E67=$F$1)</f>
        <v>0</v>
      </c>
      <c r="AY67" s="80">
        <f>'MOD Vectors ALL'!AY67*($E67=$F$1)</f>
        <v>0</v>
      </c>
      <c r="AZ67" s="80">
        <f>'MOD Vectors ALL'!AZ67*($E67=$F$1)</f>
        <v>0</v>
      </c>
      <c r="BA67" s="80">
        <f>'MOD Vectors ALL'!BA67*($E67=$F$1)</f>
        <v>0</v>
      </c>
      <c r="BB67" s="80">
        <f>'MOD Vectors ALL'!BB67*($E67=$F$1)</f>
        <v>0</v>
      </c>
      <c r="BC67" s="80">
        <f>'MOD Vectors ALL'!BC67*($E67=$F$1)</f>
        <v>0</v>
      </c>
      <c r="BD67" s="80">
        <f>'MOD Vectors ALL'!BD67*($E67=$F$1)</f>
        <v>0</v>
      </c>
      <c r="BE67" s="80">
        <f>'MOD Vectors ALL'!BE67*($E67=$F$1)</f>
        <v>0</v>
      </c>
      <c r="BF67" s="80">
        <f>'MOD Vectors ALL'!BF67*($E67=$F$1)</f>
        <v>0</v>
      </c>
      <c r="BG67" s="80">
        <f>'MOD Vectors ALL'!BG67*($E67=$F$1)</f>
        <v>0</v>
      </c>
      <c r="BH67" s="80">
        <f>'MOD Vectors ALL'!BH67*($E67=$F$1)</f>
        <v>0</v>
      </c>
      <c r="BI67" s="80">
        <f>'MOD Vectors ALL'!BI67*($E67=$F$1)</f>
        <v>0</v>
      </c>
      <c r="BJ67" s="80">
        <f>'MOD Vectors ALL'!BJ67*($E67=$F$1)</f>
        <v>0</v>
      </c>
      <c r="BK67" s="80">
        <f>'MOD Vectors ALL'!BK67*($E67=$F$1)</f>
        <v>0</v>
      </c>
      <c r="BL67" s="80">
        <f>'MOD Vectors ALL'!BL67*($E67=$F$1)</f>
        <v>0</v>
      </c>
      <c r="BM67" s="80">
        <f>'MOD Vectors ALL'!BM67*($E67=$F$1)</f>
        <v>0</v>
      </c>
      <c r="BN67" s="80">
        <f>'MOD Vectors ALL'!BN67*($E67=$F$1)</f>
        <v>0</v>
      </c>
      <c r="BO67" s="80">
        <f>'MOD Vectors ALL'!BO67*($E67=$F$1)</f>
        <v>0</v>
      </c>
      <c r="BP67" s="80">
        <f>'MOD Vectors ALL'!BP67*($E67=$F$1)</f>
        <v>0</v>
      </c>
      <c r="BQ67" s="80">
        <f>'MOD Vectors ALL'!BQ67*($E67=$F$1)</f>
        <v>0</v>
      </c>
      <c r="BR67" s="80">
        <f>'MOD Vectors ALL'!BR67*($E67=$F$1)</f>
        <v>0</v>
      </c>
      <c r="BS67" s="80">
        <f>'MOD Vectors ALL'!BS67*($E67=$F$1)</f>
        <v>0</v>
      </c>
      <c r="BT67" s="80">
        <f>'MOD Vectors ALL'!BT67*($E67=$F$1)</f>
        <v>0</v>
      </c>
      <c r="BU67" s="80">
        <f>'MOD Vectors ALL'!BU67*($E67=$F$1)</f>
        <v>0</v>
      </c>
      <c r="BV67" s="80">
        <f>'MOD Vectors ALL'!BV67*($E67=$F$1)</f>
        <v>0</v>
      </c>
      <c r="BW67" s="80">
        <f>'MOD Vectors ALL'!BW67*($E67=$F$1)</f>
        <v>0</v>
      </c>
      <c r="BX67" s="80">
        <f>'MOD Vectors ALL'!BX67*($E67=$F$1)</f>
        <v>0</v>
      </c>
      <c r="BY67" s="80">
        <f>'MOD Vectors ALL'!BY67*($E67=$F$1)</f>
        <v>0</v>
      </c>
      <c r="BZ67" s="80">
        <f>'MOD Vectors ALL'!BZ67*($E67=$F$1)</f>
        <v>0</v>
      </c>
      <c r="CA67" s="80">
        <f>'MOD Vectors ALL'!CA67*($E67=$F$1)</f>
        <v>0</v>
      </c>
      <c r="CB67" s="80">
        <f>'MOD Vectors ALL'!CB67*($E67=$F$1)</f>
        <v>0</v>
      </c>
      <c r="CC67" s="80">
        <f>'MOD Vectors ALL'!CC67*($E67=$F$1)</f>
        <v>0</v>
      </c>
      <c r="CD67" s="80">
        <f>'MOD Vectors ALL'!CD67*($E67=$F$1)</f>
        <v>0</v>
      </c>
      <c r="CE67" s="80">
        <f>'MOD Vectors ALL'!CE67*($E67=$F$1)</f>
        <v>0</v>
      </c>
      <c r="CF67" s="80">
        <f>'MOD Vectors ALL'!CF67*($E67=$F$1)</f>
        <v>0</v>
      </c>
      <c r="CG67" s="80">
        <f>'MOD Vectors ALL'!CG67*($E67=$F$1)</f>
        <v>0</v>
      </c>
      <c r="CH67" s="80">
        <f>'MOD Vectors ALL'!CH67*($E67=$F$1)</f>
        <v>0</v>
      </c>
      <c r="CI67" s="80">
        <f>'MOD Vectors ALL'!CI67*($E67=$F$1)</f>
        <v>0</v>
      </c>
      <c r="CJ67" s="80">
        <f>'MOD Vectors ALL'!CJ67*($E67=$F$1)</f>
        <v>0</v>
      </c>
      <c r="CK67" s="80">
        <f>'MOD Vectors ALL'!CK67*($E67=$F$1)</f>
        <v>0</v>
      </c>
      <c r="CL67" s="80">
        <f>'MOD Vectors ALL'!CL67*($E67=$F$1)</f>
        <v>0</v>
      </c>
      <c r="CM67" s="80">
        <f>'MOD Vectors ALL'!CM67*($E67=$F$1)</f>
        <v>0</v>
      </c>
      <c r="CN67" s="80">
        <f>'MOD Vectors ALL'!CN67*($E67=$F$1)</f>
        <v>0</v>
      </c>
      <c r="CO67" s="80">
        <f>'MOD Vectors ALL'!CO67*($E67=$F$1)</f>
        <v>0</v>
      </c>
      <c r="CP67" s="80">
        <f>'MOD Vectors ALL'!CP67*($E67=$F$1)</f>
        <v>0</v>
      </c>
      <c r="CQ67" s="80">
        <f>'MOD Vectors ALL'!CQ67*($E67=$F$1)</f>
        <v>0</v>
      </c>
      <c r="CR67" s="80">
        <f>'MOD Vectors ALL'!CR67*($E67=$F$1)</f>
        <v>0</v>
      </c>
      <c r="CS67" s="80">
        <f>'MOD Vectors ALL'!CS67*($E67=$F$1)</f>
        <v>0</v>
      </c>
      <c r="CT67" s="80">
        <f>'MOD Vectors ALL'!CT67*($E67=$F$1)</f>
        <v>0</v>
      </c>
      <c r="CU67" s="80">
        <f>'MOD Vectors ALL'!CU67*($E67=$F$1)</f>
        <v>0</v>
      </c>
      <c r="CV67" s="80">
        <f>'MOD Vectors ALL'!CV67*($E67=$F$1)</f>
        <v>0</v>
      </c>
      <c r="CW67" s="80">
        <f>'MOD Vectors ALL'!CW67*($E67=$F$1)</f>
        <v>0</v>
      </c>
      <c r="CX67" s="80">
        <f>'MOD Vectors ALL'!CX67*($E67=$F$1)</f>
        <v>0</v>
      </c>
      <c r="CY67" s="80">
        <f>'MOD Vectors ALL'!CY67*($E67=$F$1)</f>
        <v>0</v>
      </c>
      <c r="CZ67" s="80">
        <f>'MOD Vectors ALL'!CZ67*($E67=$F$1)</f>
        <v>0</v>
      </c>
      <c r="DA67" s="80">
        <f>'MOD Vectors ALL'!DA67*($E67=$F$1)</f>
        <v>0</v>
      </c>
      <c r="DB67" s="80">
        <f>'MOD Vectors ALL'!DB67*($E67=$F$1)</f>
        <v>0</v>
      </c>
      <c r="DC67" s="80">
        <f>'MOD Vectors ALL'!DC67*($E67=$F$1)</f>
        <v>0</v>
      </c>
      <c r="DD67" s="80">
        <f>'MOD Vectors ALL'!DD67*($E67=$F$1)</f>
        <v>0</v>
      </c>
      <c r="DE67" s="80">
        <f>'MOD Vectors ALL'!DE67*($E67=$F$1)</f>
        <v>0</v>
      </c>
      <c r="DF67" s="80">
        <f>'MOD Vectors ALL'!DF67*($E67=$F$1)</f>
        <v>0</v>
      </c>
      <c r="DG67" s="80">
        <f>'MOD Vectors ALL'!DG67*($E67=$F$1)</f>
        <v>0</v>
      </c>
      <c r="DH67" s="80">
        <f>'MOD Vectors ALL'!DH67*($E67=$F$1)</f>
        <v>0</v>
      </c>
      <c r="DI67" s="80">
        <f>'MOD Vectors ALL'!DI67*($E67=$F$1)</f>
        <v>0</v>
      </c>
      <c r="DJ67" s="80">
        <f>'MOD Vectors ALL'!DJ67*($E67=$F$1)</f>
        <v>0</v>
      </c>
      <c r="DK67" s="80">
        <f>'MOD Vectors ALL'!DK67*($E67=$F$1)</f>
        <v>0</v>
      </c>
      <c r="DL67" s="80">
        <f>'MOD Vectors ALL'!DL67*($E67=$F$1)</f>
        <v>0</v>
      </c>
      <c r="DM67" s="80">
        <f>'MOD Vectors ALL'!DM67*($E67=$F$1)</f>
        <v>0</v>
      </c>
      <c r="DN67" s="80">
        <f>'MOD Vectors ALL'!DN67*($E67=$F$1)</f>
        <v>0</v>
      </c>
      <c r="DO67" s="80">
        <f>'MOD Vectors ALL'!DO67*($E67=$F$1)</f>
        <v>0</v>
      </c>
      <c r="DP67" s="80">
        <f>'MOD Vectors ALL'!DP67*($E67=$F$1)</f>
        <v>0</v>
      </c>
      <c r="DQ67" s="80">
        <f>'MOD Vectors ALL'!DQ67*($E67=$F$1)</f>
        <v>0</v>
      </c>
    </row>
    <row r="68" spans="1:121" x14ac:dyDescent="0.2">
      <c r="A68">
        <v>990</v>
      </c>
      <c r="B68" t="s">
        <v>16</v>
      </c>
      <c r="C68" t="s">
        <v>369</v>
      </c>
      <c r="D68" t="s">
        <v>522</v>
      </c>
      <c r="E68" t="s">
        <v>520</v>
      </c>
      <c r="F68" t="s">
        <v>521</v>
      </c>
      <c r="G68">
        <v>36.003245</v>
      </c>
      <c r="H68">
        <v>30.92</v>
      </c>
      <c r="I68" s="80">
        <f>'MOD Vectors ALL'!I68*($E68=$F$1)</f>
        <v>0</v>
      </c>
      <c r="J68" s="80">
        <f>'MOD Vectors ALL'!J68*($E68=$F$1)</f>
        <v>0</v>
      </c>
      <c r="K68" s="80">
        <f>'MOD Vectors ALL'!K68*($E68=$F$1)</f>
        <v>0</v>
      </c>
      <c r="L68" s="80">
        <f>'MOD Vectors ALL'!L68*($E68=$F$1)</f>
        <v>0</v>
      </c>
      <c r="M68" s="80">
        <f>'MOD Vectors ALL'!M68*($E68=$F$1)</f>
        <v>0</v>
      </c>
      <c r="N68" s="80">
        <f>'MOD Vectors ALL'!N68*($E68=$F$1)</f>
        <v>0</v>
      </c>
      <c r="O68" s="80">
        <f>'MOD Vectors ALL'!O68*($E68=$F$1)</f>
        <v>0</v>
      </c>
      <c r="P68" s="80">
        <f>'MOD Vectors ALL'!P68*($E68=$F$1)</f>
        <v>0</v>
      </c>
      <c r="Q68" s="80">
        <f>'MOD Vectors ALL'!Q68*($E68=$F$1)</f>
        <v>0</v>
      </c>
      <c r="R68" s="80">
        <f>'MOD Vectors ALL'!R68*($E68=$F$1)</f>
        <v>0</v>
      </c>
      <c r="S68" s="80">
        <f>'MOD Vectors ALL'!S68*($E68=$F$1)</f>
        <v>0</v>
      </c>
      <c r="T68" s="80">
        <f>'MOD Vectors ALL'!T68*($E68=$F$1)</f>
        <v>0</v>
      </c>
      <c r="U68" s="80">
        <f>'MOD Vectors ALL'!U68*($E68=$F$1)</f>
        <v>0</v>
      </c>
      <c r="V68" s="80">
        <f>'MOD Vectors ALL'!V68*($E68=$F$1)</f>
        <v>0</v>
      </c>
      <c r="W68" s="80">
        <f>'MOD Vectors ALL'!W68*($E68=$F$1)</f>
        <v>0</v>
      </c>
      <c r="X68" s="80">
        <f>'MOD Vectors ALL'!X68*($E68=$F$1)</f>
        <v>0</v>
      </c>
      <c r="Y68" s="80">
        <f>'MOD Vectors ALL'!Y68*($E68=$F$1)</f>
        <v>0</v>
      </c>
      <c r="Z68" s="80">
        <f>'MOD Vectors ALL'!Z68*($E68=$F$1)</f>
        <v>0</v>
      </c>
      <c r="AA68" s="80">
        <f>'MOD Vectors ALL'!AA68*($E68=$F$1)</f>
        <v>0</v>
      </c>
      <c r="AB68" s="80">
        <f>'MOD Vectors ALL'!AB68*($E68=$F$1)</f>
        <v>0</v>
      </c>
      <c r="AC68" s="80">
        <f>'MOD Vectors ALL'!AC68*($E68=$F$1)</f>
        <v>0</v>
      </c>
      <c r="AD68" s="80">
        <f>'MOD Vectors ALL'!AD68*($E68=$F$1)</f>
        <v>0</v>
      </c>
      <c r="AE68" s="80">
        <f>'MOD Vectors ALL'!AE68*($E68=$F$1)</f>
        <v>0</v>
      </c>
      <c r="AF68" s="80">
        <f>'MOD Vectors ALL'!AF68*($E68=$F$1)</f>
        <v>0</v>
      </c>
      <c r="AG68" s="80">
        <f>'MOD Vectors ALL'!AG68*($E68=$F$1)</f>
        <v>0</v>
      </c>
      <c r="AH68" s="80">
        <f>'MOD Vectors ALL'!AH68*($E68=$F$1)</f>
        <v>0</v>
      </c>
      <c r="AI68" s="80">
        <f>'MOD Vectors ALL'!AI68*($E68=$F$1)</f>
        <v>0</v>
      </c>
      <c r="AJ68" s="80">
        <f>'MOD Vectors ALL'!AJ68*($E68=$F$1)</f>
        <v>0</v>
      </c>
      <c r="AK68" s="80">
        <f>'MOD Vectors ALL'!AK68*($E68=$F$1)</f>
        <v>0</v>
      </c>
      <c r="AL68" s="80">
        <f>'MOD Vectors ALL'!AL68*($E68=$F$1)</f>
        <v>0</v>
      </c>
      <c r="AM68" s="80">
        <f>'MOD Vectors ALL'!AM68*($E68=$F$1)</f>
        <v>0</v>
      </c>
      <c r="AN68" s="80">
        <f>'MOD Vectors ALL'!AN68*($E68=$F$1)</f>
        <v>0</v>
      </c>
      <c r="AO68" s="80">
        <f>'MOD Vectors ALL'!AO68*($E68=$F$1)</f>
        <v>0</v>
      </c>
      <c r="AP68" s="80">
        <f>'MOD Vectors ALL'!AP68*($E68=$F$1)</f>
        <v>0</v>
      </c>
      <c r="AQ68" s="80">
        <f>'MOD Vectors ALL'!AQ68*($E68=$F$1)</f>
        <v>0</v>
      </c>
      <c r="AR68" s="80">
        <f>'MOD Vectors ALL'!AR68*($E68=$F$1)</f>
        <v>0</v>
      </c>
      <c r="AS68" s="80">
        <f>'MOD Vectors ALL'!AS68*($E68=$F$1)</f>
        <v>0</v>
      </c>
      <c r="AT68" s="80">
        <f>'MOD Vectors ALL'!AT68*($E68=$F$1)</f>
        <v>0</v>
      </c>
      <c r="AU68" s="80">
        <f>'MOD Vectors ALL'!AU68*($E68=$F$1)</f>
        <v>0</v>
      </c>
      <c r="AV68" s="80">
        <f>'MOD Vectors ALL'!AV68*($E68=$F$1)</f>
        <v>0</v>
      </c>
      <c r="AW68" s="80">
        <f>'MOD Vectors ALL'!AW68*($E68=$F$1)</f>
        <v>0</v>
      </c>
      <c r="AX68" s="80">
        <f>'MOD Vectors ALL'!AX68*($E68=$F$1)</f>
        <v>0</v>
      </c>
      <c r="AY68" s="80">
        <f>'MOD Vectors ALL'!AY68*($E68=$F$1)</f>
        <v>0</v>
      </c>
      <c r="AZ68" s="80">
        <f>'MOD Vectors ALL'!AZ68*($E68=$F$1)</f>
        <v>0</v>
      </c>
      <c r="BA68" s="80">
        <f>'MOD Vectors ALL'!BA68*($E68=$F$1)</f>
        <v>0</v>
      </c>
      <c r="BB68" s="80">
        <f>'MOD Vectors ALL'!BB68*($E68=$F$1)</f>
        <v>0</v>
      </c>
      <c r="BC68" s="80">
        <f>'MOD Vectors ALL'!BC68*($E68=$F$1)</f>
        <v>0</v>
      </c>
      <c r="BD68" s="80">
        <f>'MOD Vectors ALL'!BD68*($E68=$F$1)</f>
        <v>0</v>
      </c>
      <c r="BE68" s="80">
        <f>'MOD Vectors ALL'!BE68*($E68=$F$1)</f>
        <v>0</v>
      </c>
      <c r="BF68" s="80">
        <f>'MOD Vectors ALL'!BF68*($E68=$F$1)</f>
        <v>0</v>
      </c>
      <c r="BG68" s="80">
        <f>'MOD Vectors ALL'!BG68*($E68=$F$1)</f>
        <v>0</v>
      </c>
      <c r="BH68" s="80">
        <f>'MOD Vectors ALL'!BH68*($E68=$F$1)</f>
        <v>0</v>
      </c>
      <c r="BI68" s="80">
        <f>'MOD Vectors ALL'!BI68*($E68=$F$1)</f>
        <v>0</v>
      </c>
      <c r="BJ68" s="80">
        <f>'MOD Vectors ALL'!BJ68*($E68=$F$1)</f>
        <v>0</v>
      </c>
      <c r="BK68" s="80">
        <f>'MOD Vectors ALL'!BK68*($E68=$F$1)</f>
        <v>0</v>
      </c>
      <c r="BL68" s="80">
        <f>'MOD Vectors ALL'!BL68*($E68=$F$1)</f>
        <v>0</v>
      </c>
      <c r="BM68" s="80">
        <f>'MOD Vectors ALL'!BM68*($E68=$F$1)</f>
        <v>0</v>
      </c>
      <c r="BN68" s="80">
        <f>'MOD Vectors ALL'!BN68*($E68=$F$1)</f>
        <v>0</v>
      </c>
      <c r="BO68" s="80">
        <f>'MOD Vectors ALL'!BO68*($E68=$F$1)</f>
        <v>0</v>
      </c>
      <c r="BP68" s="80">
        <f>'MOD Vectors ALL'!BP68*($E68=$F$1)</f>
        <v>0</v>
      </c>
      <c r="BQ68" s="80">
        <f>'MOD Vectors ALL'!BQ68*($E68=$F$1)</f>
        <v>0</v>
      </c>
      <c r="BR68" s="80">
        <f>'MOD Vectors ALL'!BR68*($E68=$F$1)</f>
        <v>0</v>
      </c>
      <c r="BS68" s="80">
        <f>'MOD Vectors ALL'!BS68*($E68=$F$1)</f>
        <v>0</v>
      </c>
      <c r="BT68" s="80">
        <f>'MOD Vectors ALL'!BT68*($E68=$F$1)</f>
        <v>0</v>
      </c>
      <c r="BU68" s="80">
        <f>'MOD Vectors ALL'!BU68*($E68=$F$1)</f>
        <v>0</v>
      </c>
      <c r="BV68" s="80">
        <f>'MOD Vectors ALL'!BV68*($E68=$F$1)</f>
        <v>0</v>
      </c>
      <c r="BW68" s="80">
        <f>'MOD Vectors ALL'!BW68*($E68=$F$1)</f>
        <v>0</v>
      </c>
      <c r="BX68" s="80">
        <f>'MOD Vectors ALL'!BX68*($E68=$F$1)</f>
        <v>0</v>
      </c>
      <c r="BY68" s="80">
        <f>'MOD Vectors ALL'!BY68*($E68=$F$1)</f>
        <v>0</v>
      </c>
      <c r="BZ68" s="80">
        <f>'MOD Vectors ALL'!BZ68*($E68=$F$1)</f>
        <v>0</v>
      </c>
      <c r="CA68" s="80">
        <f>'MOD Vectors ALL'!CA68*($E68=$F$1)</f>
        <v>0</v>
      </c>
      <c r="CB68" s="80">
        <f>'MOD Vectors ALL'!CB68*($E68=$F$1)</f>
        <v>0</v>
      </c>
      <c r="CC68" s="80">
        <f>'MOD Vectors ALL'!CC68*($E68=$F$1)</f>
        <v>0</v>
      </c>
      <c r="CD68" s="80">
        <f>'MOD Vectors ALL'!CD68*($E68=$F$1)</f>
        <v>0</v>
      </c>
      <c r="CE68" s="80">
        <f>'MOD Vectors ALL'!CE68*($E68=$F$1)</f>
        <v>0</v>
      </c>
      <c r="CF68" s="80">
        <f>'MOD Vectors ALL'!CF68*($E68=$F$1)</f>
        <v>0</v>
      </c>
      <c r="CG68" s="80">
        <f>'MOD Vectors ALL'!CG68*($E68=$F$1)</f>
        <v>0</v>
      </c>
      <c r="CH68" s="80">
        <f>'MOD Vectors ALL'!CH68*($E68=$F$1)</f>
        <v>0</v>
      </c>
      <c r="CI68" s="80">
        <f>'MOD Vectors ALL'!CI68*($E68=$F$1)</f>
        <v>0</v>
      </c>
      <c r="CJ68" s="80">
        <f>'MOD Vectors ALL'!CJ68*($E68=$F$1)</f>
        <v>0</v>
      </c>
      <c r="CK68" s="80">
        <f>'MOD Vectors ALL'!CK68*($E68=$F$1)</f>
        <v>0</v>
      </c>
      <c r="CL68" s="80">
        <f>'MOD Vectors ALL'!CL68*($E68=$F$1)</f>
        <v>0</v>
      </c>
      <c r="CM68" s="80">
        <f>'MOD Vectors ALL'!CM68*($E68=$F$1)</f>
        <v>0</v>
      </c>
      <c r="CN68" s="80">
        <f>'MOD Vectors ALL'!CN68*($E68=$F$1)</f>
        <v>0</v>
      </c>
      <c r="CO68" s="80">
        <f>'MOD Vectors ALL'!CO68*($E68=$F$1)</f>
        <v>0</v>
      </c>
      <c r="CP68" s="80">
        <f>'MOD Vectors ALL'!CP68*($E68=$F$1)</f>
        <v>0</v>
      </c>
      <c r="CQ68" s="80">
        <f>'MOD Vectors ALL'!CQ68*($E68=$F$1)</f>
        <v>0</v>
      </c>
      <c r="CR68" s="80">
        <f>'MOD Vectors ALL'!CR68*($E68=$F$1)</f>
        <v>0</v>
      </c>
      <c r="CS68" s="80">
        <f>'MOD Vectors ALL'!CS68*($E68=$F$1)</f>
        <v>0</v>
      </c>
      <c r="CT68" s="80">
        <f>'MOD Vectors ALL'!CT68*($E68=$F$1)</f>
        <v>0</v>
      </c>
      <c r="CU68" s="80">
        <f>'MOD Vectors ALL'!CU68*($E68=$F$1)</f>
        <v>0</v>
      </c>
      <c r="CV68" s="80">
        <f>'MOD Vectors ALL'!CV68*($E68=$F$1)</f>
        <v>0</v>
      </c>
      <c r="CW68" s="80">
        <f>'MOD Vectors ALL'!CW68*($E68=$F$1)</f>
        <v>0</v>
      </c>
      <c r="CX68" s="80">
        <f>'MOD Vectors ALL'!CX68*($E68=$F$1)</f>
        <v>0</v>
      </c>
      <c r="CY68" s="80">
        <f>'MOD Vectors ALL'!CY68*($E68=$F$1)</f>
        <v>0</v>
      </c>
      <c r="CZ68" s="80">
        <f>'MOD Vectors ALL'!CZ68*($E68=$F$1)</f>
        <v>0</v>
      </c>
      <c r="DA68" s="80">
        <f>'MOD Vectors ALL'!DA68*($E68=$F$1)</f>
        <v>0</v>
      </c>
      <c r="DB68" s="80">
        <f>'MOD Vectors ALL'!DB68*($E68=$F$1)</f>
        <v>0</v>
      </c>
      <c r="DC68" s="80">
        <f>'MOD Vectors ALL'!DC68*($E68=$F$1)</f>
        <v>0</v>
      </c>
      <c r="DD68" s="80">
        <f>'MOD Vectors ALL'!DD68*($E68=$F$1)</f>
        <v>0</v>
      </c>
      <c r="DE68" s="80">
        <f>'MOD Vectors ALL'!DE68*($E68=$F$1)</f>
        <v>0</v>
      </c>
      <c r="DF68" s="80">
        <f>'MOD Vectors ALL'!DF68*($E68=$F$1)</f>
        <v>0</v>
      </c>
      <c r="DG68" s="80">
        <f>'MOD Vectors ALL'!DG68*($E68=$F$1)</f>
        <v>0</v>
      </c>
      <c r="DH68" s="80">
        <f>'MOD Vectors ALL'!DH68*($E68=$F$1)</f>
        <v>0</v>
      </c>
      <c r="DI68" s="80">
        <f>'MOD Vectors ALL'!DI68*($E68=$F$1)</f>
        <v>0</v>
      </c>
      <c r="DJ68" s="80">
        <f>'MOD Vectors ALL'!DJ68*($E68=$F$1)</f>
        <v>0</v>
      </c>
      <c r="DK68" s="80">
        <f>'MOD Vectors ALL'!DK68*($E68=$F$1)</f>
        <v>0</v>
      </c>
      <c r="DL68" s="80">
        <f>'MOD Vectors ALL'!DL68*($E68=$F$1)</f>
        <v>0</v>
      </c>
      <c r="DM68" s="80">
        <f>'MOD Vectors ALL'!DM68*($E68=$F$1)</f>
        <v>0</v>
      </c>
      <c r="DN68" s="80">
        <f>'MOD Vectors ALL'!DN68*($E68=$F$1)</f>
        <v>0</v>
      </c>
      <c r="DO68" s="80">
        <f>'MOD Vectors ALL'!DO68*($E68=$F$1)</f>
        <v>0</v>
      </c>
      <c r="DP68" s="80">
        <f>'MOD Vectors ALL'!DP68*($E68=$F$1)</f>
        <v>0</v>
      </c>
      <c r="DQ68" s="80">
        <f>'MOD Vectors ALL'!DQ68*($E68=$F$1)</f>
        <v>0</v>
      </c>
    </row>
  </sheetData>
  <mergeCells count="1">
    <mergeCell ref="A1:D1"/>
  </mergeCells>
  <phoneticPr fontId="2" type="noConversion"/>
  <pageMargins left="0.75" right="0.75" top="1" bottom="1" header="0.5" footer="0.5"/>
  <pageSetup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indexed="42"/>
  </sheetPr>
  <dimension ref="A1:DQ68"/>
  <sheetViews>
    <sheetView showGridLines="0" topLeftCell="CV1" zoomScale="85" workbookViewId="0">
      <selection activeCell="I2" sqref="I2:DQ68"/>
    </sheetView>
  </sheetViews>
  <sheetFormatPr defaultRowHeight="12.75" x14ac:dyDescent="0.2"/>
  <cols>
    <col min="1" max="1" width="8.5703125" bestFit="1" customWidth="1"/>
    <col min="2" max="3" width="12" bestFit="1" customWidth="1"/>
    <col min="4" max="4" width="15.42578125" bestFit="1" customWidth="1"/>
    <col min="5" max="5" width="11.140625" bestFit="1" customWidth="1"/>
    <col min="6" max="6" width="8.85546875" bestFit="1" customWidth="1"/>
    <col min="7" max="7" width="11.85546875" bestFit="1" customWidth="1"/>
    <col min="8" max="8" width="9" bestFit="1" customWidth="1"/>
    <col min="9" max="9" width="10.85546875" bestFit="1" customWidth="1"/>
    <col min="10" max="10" width="4.85546875" bestFit="1" customWidth="1"/>
    <col min="11" max="11" width="15.42578125" bestFit="1" customWidth="1"/>
    <col min="12" max="12" width="19.42578125" bestFit="1" customWidth="1"/>
    <col min="13" max="13" width="14.140625" bestFit="1" customWidth="1"/>
    <col min="14" max="14" width="14" bestFit="1" customWidth="1"/>
    <col min="15" max="15" width="15.5703125" bestFit="1" customWidth="1"/>
    <col min="16" max="16" width="16.140625" bestFit="1" customWidth="1"/>
    <col min="17" max="17" width="15.7109375" bestFit="1" customWidth="1"/>
    <col min="18" max="18" width="14.28515625" bestFit="1" customWidth="1"/>
    <col min="19" max="19" width="13.28515625" bestFit="1" customWidth="1"/>
    <col min="20" max="20" width="14.7109375" bestFit="1" customWidth="1"/>
    <col min="21" max="22" width="12.85546875" bestFit="1" customWidth="1"/>
    <col min="23" max="23" width="12.5703125" bestFit="1" customWidth="1"/>
    <col min="24" max="24" width="14.7109375" bestFit="1" customWidth="1"/>
    <col min="25" max="25" width="14.42578125" bestFit="1" customWidth="1"/>
    <col min="26" max="26" width="6.42578125" bestFit="1" customWidth="1"/>
    <col min="27" max="27" width="11.5703125" bestFit="1" customWidth="1"/>
    <col min="28" max="28" width="11.7109375" bestFit="1" customWidth="1"/>
    <col min="29" max="29" width="11.85546875" bestFit="1" customWidth="1"/>
    <col min="30" max="30" width="12.42578125" bestFit="1" customWidth="1"/>
    <col min="31" max="31" width="11.28515625" bestFit="1" customWidth="1"/>
    <col min="32" max="32" width="14.42578125" bestFit="1" customWidth="1"/>
    <col min="33" max="33" width="17.7109375" bestFit="1" customWidth="1"/>
    <col min="34" max="34" width="18.42578125" bestFit="1" customWidth="1"/>
    <col min="35" max="35" width="12.28515625" bestFit="1" customWidth="1"/>
    <col min="36" max="36" width="25.140625" bestFit="1" customWidth="1"/>
    <col min="37" max="37" width="29.85546875" bestFit="1" customWidth="1"/>
    <col min="38" max="38" width="10.5703125" bestFit="1" customWidth="1"/>
    <col min="39" max="39" width="15" bestFit="1" customWidth="1"/>
    <col min="40" max="40" width="10.42578125" bestFit="1" customWidth="1"/>
    <col min="41" max="41" width="13.7109375" bestFit="1" customWidth="1"/>
    <col min="42" max="42" width="15.42578125" bestFit="1" customWidth="1"/>
    <col min="43" max="43" width="13.85546875" bestFit="1" customWidth="1"/>
    <col min="44" max="44" width="16.85546875" bestFit="1" customWidth="1"/>
    <col min="45" max="45" width="13.42578125" bestFit="1" customWidth="1"/>
    <col min="46" max="46" width="16.140625" bestFit="1" customWidth="1"/>
    <col min="47" max="47" width="10.5703125" bestFit="1" customWidth="1"/>
    <col min="48" max="48" width="10.85546875" bestFit="1" customWidth="1"/>
    <col min="49" max="49" width="10.42578125" bestFit="1" customWidth="1"/>
    <col min="50" max="50" width="20.7109375" bestFit="1" customWidth="1"/>
    <col min="51" max="51" width="16.28515625" bestFit="1" customWidth="1"/>
    <col min="52" max="52" width="15.28515625" bestFit="1" customWidth="1"/>
    <col min="53" max="53" width="6.7109375" bestFit="1" customWidth="1"/>
    <col min="54" max="54" width="10.42578125" bestFit="1" customWidth="1"/>
    <col min="55" max="55" width="10.5703125" bestFit="1" customWidth="1"/>
    <col min="56" max="56" width="18" bestFit="1" customWidth="1"/>
    <col min="57" max="58" width="11.5703125" bestFit="1" customWidth="1"/>
    <col min="59" max="59" width="15.5703125" bestFit="1" customWidth="1"/>
    <col min="60" max="60" width="29.85546875" bestFit="1" customWidth="1"/>
    <col min="61" max="61" width="15.140625" bestFit="1" customWidth="1"/>
    <col min="62" max="62" width="15.5703125" bestFit="1" customWidth="1"/>
    <col min="63" max="63" width="15.7109375" bestFit="1" customWidth="1"/>
    <col min="64" max="64" width="19.28515625" bestFit="1" customWidth="1"/>
    <col min="65" max="65" width="8.5703125" bestFit="1" customWidth="1"/>
    <col min="66" max="66" width="12.140625" bestFit="1" customWidth="1"/>
    <col min="67" max="67" width="19.5703125" bestFit="1" customWidth="1"/>
    <col min="68" max="68" width="22.28515625" bestFit="1" customWidth="1"/>
    <col min="69" max="69" width="27.42578125" bestFit="1" customWidth="1"/>
    <col min="70" max="70" width="8.42578125" bestFit="1" customWidth="1"/>
    <col min="71" max="71" width="12.140625" bestFit="1" customWidth="1"/>
    <col min="72" max="72" width="14.7109375" bestFit="1" customWidth="1"/>
    <col min="73" max="73" width="12" bestFit="1" customWidth="1"/>
    <col min="74" max="74" width="6.85546875" bestFit="1" customWidth="1"/>
    <col min="75" max="75" width="10.5703125" bestFit="1" customWidth="1"/>
    <col min="76" max="76" width="10.7109375" bestFit="1" customWidth="1"/>
    <col min="77" max="77" width="11.7109375" bestFit="1" customWidth="1"/>
    <col min="78" max="78" width="15.85546875" bestFit="1" customWidth="1"/>
    <col min="79" max="79" width="16" bestFit="1" customWidth="1"/>
    <col min="80" max="80" width="13.42578125" bestFit="1" customWidth="1"/>
    <col min="81" max="81" width="16.140625" bestFit="1" customWidth="1"/>
    <col min="82" max="82" width="8.28515625" bestFit="1" customWidth="1"/>
    <col min="83" max="84" width="15.140625" bestFit="1" customWidth="1"/>
    <col min="85" max="85" width="16.140625" bestFit="1" customWidth="1"/>
    <col min="86" max="86" width="33.85546875" bestFit="1" customWidth="1"/>
    <col min="87" max="87" width="12.5703125" bestFit="1" customWidth="1"/>
    <col min="88" max="88" width="15.42578125" bestFit="1" customWidth="1"/>
    <col min="89" max="89" width="11.5703125" bestFit="1" customWidth="1"/>
    <col min="90" max="90" width="15.7109375" bestFit="1" customWidth="1"/>
    <col min="91" max="91" width="9.28515625" bestFit="1" customWidth="1"/>
    <col min="95" max="95" width="9.7109375" bestFit="1" customWidth="1"/>
    <col min="96" max="96" width="20" bestFit="1" customWidth="1"/>
    <col min="97" max="97" width="14.5703125" bestFit="1" customWidth="1"/>
    <col min="98" max="98" width="23.140625" bestFit="1" customWidth="1"/>
    <col min="99" max="99" width="12.7109375" bestFit="1" customWidth="1"/>
    <col min="100" max="100" width="16.28515625" bestFit="1" customWidth="1"/>
    <col min="101" max="103" width="16.140625" bestFit="1" customWidth="1"/>
    <col min="104" max="104" width="16" bestFit="1" customWidth="1"/>
    <col min="105" max="105" width="16.140625" bestFit="1" customWidth="1"/>
    <col min="106" max="106" width="16.42578125" bestFit="1" customWidth="1"/>
    <col min="107" max="108" width="16.28515625" bestFit="1" customWidth="1"/>
    <col min="109" max="109" width="14.5703125" bestFit="1" customWidth="1"/>
    <col min="110" max="111" width="14.42578125" bestFit="1" customWidth="1"/>
    <col min="112" max="112" width="15.28515625" bestFit="1" customWidth="1"/>
    <col min="113" max="113" width="15.140625" bestFit="1" customWidth="1"/>
    <col min="114" max="114" width="15.28515625" bestFit="1" customWidth="1"/>
    <col min="115" max="115" width="14.28515625" bestFit="1" customWidth="1"/>
    <col min="116" max="116" width="14.140625" bestFit="1" customWidth="1"/>
    <col min="117" max="117" width="14.28515625" bestFit="1" customWidth="1"/>
    <col min="118" max="119" width="6" bestFit="1" customWidth="1"/>
    <col min="120" max="120" width="8.85546875" bestFit="1" customWidth="1"/>
    <col min="121" max="121" width="16.28515625" bestFit="1" customWidth="1"/>
  </cols>
  <sheetData>
    <row r="1" spans="1:121" s="60" customFormat="1" ht="16.5" thickBot="1" x14ac:dyDescent="0.25">
      <c r="A1" s="640" t="s">
        <v>310</v>
      </c>
      <c r="B1" s="641"/>
      <c r="C1" s="641"/>
      <c r="D1" s="641"/>
      <c r="E1"/>
      <c r="F1" s="83" t="s">
        <v>27</v>
      </c>
      <c r="G1"/>
      <c r="H1"/>
    </row>
    <row r="2" spans="1:121" ht="13.5" thickBot="1" x14ac:dyDescent="0.25">
      <c r="A2" s="58" t="s">
        <v>52</v>
      </c>
      <c r="B2" s="59" t="s">
        <v>15</v>
      </c>
      <c r="C2" s="59" t="s">
        <v>30</v>
      </c>
      <c r="D2" s="59" t="s">
        <v>29</v>
      </c>
      <c r="E2" s="59" t="s">
        <v>6</v>
      </c>
      <c r="F2" s="59" t="s">
        <v>0</v>
      </c>
      <c r="G2" s="59" t="s">
        <v>1</v>
      </c>
      <c r="H2" s="59" t="s">
        <v>2</v>
      </c>
      <c r="I2" s="177" t="s">
        <v>272</v>
      </c>
      <c r="J2" s="177" t="s">
        <v>24</v>
      </c>
      <c r="K2" s="177" t="s">
        <v>276</v>
      </c>
      <c r="L2" s="177" t="s">
        <v>277</v>
      </c>
      <c r="M2" s="177" t="s">
        <v>278</v>
      </c>
      <c r="N2" s="177" t="s">
        <v>279</v>
      </c>
      <c r="O2" s="177" t="s">
        <v>280</v>
      </c>
      <c r="P2" s="177" t="s">
        <v>67</v>
      </c>
      <c r="Q2" s="177" t="s">
        <v>69</v>
      </c>
      <c r="R2" s="177" t="s">
        <v>72</v>
      </c>
      <c r="S2" s="177" t="s">
        <v>281</v>
      </c>
      <c r="T2" s="177" t="s">
        <v>71</v>
      </c>
      <c r="U2" s="177" t="s">
        <v>135</v>
      </c>
      <c r="V2" s="177" t="s">
        <v>134</v>
      </c>
      <c r="W2" s="177" t="s">
        <v>282</v>
      </c>
      <c r="X2" s="177" t="s">
        <v>68</v>
      </c>
      <c r="Y2" s="177" t="s">
        <v>73</v>
      </c>
      <c r="Z2" s="177" t="s">
        <v>283</v>
      </c>
      <c r="AA2" s="177" t="s">
        <v>70</v>
      </c>
      <c r="AB2" s="177" t="s">
        <v>107</v>
      </c>
      <c r="AC2" s="177" t="s">
        <v>108</v>
      </c>
      <c r="AD2" s="177" t="s">
        <v>103</v>
      </c>
      <c r="AE2" s="177" t="s">
        <v>85</v>
      </c>
      <c r="AF2" s="177" t="s">
        <v>86</v>
      </c>
      <c r="AG2" s="177" t="s">
        <v>104</v>
      </c>
      <c r="AH2" s="177" t="s">
        <v>82</v>
      </c>
      <c r="AI2" s="177" t="s">
        <v>87</v>
      </c>
      <c r="AJ2" s="177" t="s">
        <v>109</v>
      </c>
      <c r="AK2" s="177" t="s">
        <v>83</v>
      </c>
      <c r="AL2" s="177" t="s">
        <v>284</v>
      </c>
      <c r="AM2" s="177" t="s">
        <v>110</v>
      </c>
      <c r="AN2" s="177" t="s">
        <v>88</v>
      </c>
      <c r="AO2" s="177" t="s">
        <v>285</v>
      </c>
      <c r="AP2" s="177" t="s">
        <v>111</v>
      </c>
      <c r="AQ2" s="177" t="s">
        <v>89</v>
      </c>
      <c r="AR2" s="177" t="s">
        <v>286</v>
      </c>
      <c r="AS2" s="177" t="s">
        <v>287</v>
      </c>
      <c r="AT2" s="177" t="s">
        <v>117</v>
      </c>
      <c r="AU2" s="177" t="s">
        <v>105</v>
      </c>
      <c r="AV2" s="177" t="s">
        <v>99</v>
      </c>
      <c r="AW2" s="177" t="s">
        <v>101</v>
      </c>
      <c r="AX2" s="177" t="s">
        <v>90</v>
      </c>
      <c r="AY2" s="177" t="s">
        <v>288</v>
      </c>
      <c r="AZ2" s="177" t="s">
        <v>75</v>
      </c>
      <c r="BA2" s="177" t="s">
        <v>289</v>
      </c>
      <c r="BB2" s="177" t="s">
        <v>76</v>
      </c>
      <c r="BC2" s="177" t="s">
        <v>118</v>
      </c>
      <c r="BD2" s="177" t="s">
        <v>290</v>
      </c>
      <c r="BE2" s="177" t="s">
        <v>291</v>
      </c>
      <c r="BF2" s="177" t="s">
        <v>292</v>
      </c>
      <c r="BG2" s="177" t="s">
        <v>119</v>
      </c>
      <c r="BH2" s="177" t="s">
        <v>121</v>
      </c>
      <c r="BI2" s="177" t="s">
        <v>293</v>
      </c>
      <c r="BJ2" s="177" t="s">
        <v>120</v>
      </c>
      <c r="BK2" s="177" t="s">
        <v>92</v>
      </c>
      <c r="BL2" s="177" t="s">
        <v>294</v>
      </c>
      <c r="BM2" s="177" t="s">
        <v>295</v>
      </c>
      <c r="BN2" s="177" t="s">
        <v>60</v>
      </c>
      <c r="BO2" s="177" t="s">
        <v>94</v>
      </c>
      <c r="BP2" s="177" t="s">
        <v>96</v>
      </c>
      <c r="BQ2" s="177" t="s">
        <v>93</v>
      </c>
      <c r="BR2" s="177" t="s">
        <v>296</v>
      </c>
      <c r="BS2" s="177" t="s">
        <v>63</v>
      </c>
      <c r="BT2" s="177" t="s">
        <v>100</v>
      </c>
      <c r="BU2" s="177" t="s">
        <v>102</v>
      </c>
      <c r="BV2" s="177" t="s">
        <v>297</v>
      </c>
      <c r="BW2" s="177" t="s">
        <v>57</v>
      </c>
      <c r="BX2" s="177" t="s">
        <v>112</v>
      </c>
      <c r="BY2" s="177" t="s">
        <v>298</v>
      </c>
      <c r="BZ2" s="177" t="s">
        <v>58</v>
      </c>
      <c r="CA2" s="177" t="s">
        <v>124</v>
      </c>
      <c r="CB2" s="177" t="s">
        <v>299</v>
      </c>
      <c r="CC2" s="177" t="s">
        <v>59</v>
      </c>
      <c r="CD2" s="177" t="s">
        <v>300</v>
      </c>
      <c r="CE2" s="177" t="s">
        <v>61</v>
      </c>
      <c r="CF2" s="177" t="s">
        <v>114</v>
      </c>
      <c r="CG2" s="177" t="s">
        <v>95</v>
      </c>
      <c r="CH2" s="177" t="s">
        <v>97</v>
      </c>
      <c r="CI2" s="177" t="s">
        <v>301</v>
      </c>
      <c r="CJ2" s="177" t="s">
        <v>62</v>
      </c>
      <c r="CK2" s="177" t="s">
        <v>302</v>
      </c>
      <c r="CL2" s="177" t="s">
        <v>64</v>
      </c>
      <c r="CM2" s="177" t="s">
        <v>303</v>
      </c>
      <c r="CN2" s="177" t="s">
        <v>304</v>
      </c>
      <c r="CO2" s="177" t="s">
        <v>305</v>
      </c>
      <c r="CP2" s="177" t="s">
        <v>306</v>
      </c>
      <c r="CQ2" s="177" t="s">
        <v>307</v>
      </c>
      <c r="CR2" s="177" t="s">
        <v>81</v>
      </c>
      <c r="CS2" s="177" t="s">
        <v>308</v>
      </c>
      <c r="CT2" s="177" t="s">
        <v>79</v>
      </c>
      <c r="CU2" s="177" t="s">
        <v>55</v>
      </c>
      <c r="CV2" s="177" t="s">
        <v>425</v>
      </c>
      <c r="CW2" s="177" t="s">
        <v>426</v>
      </c>
      <c r="CX2" s="177" t="s">
        <v>427</v>
      </c>
      <c r="CY2" s="177" t="s">
        <v>428</v>
      </c>
      <c r="CZ2" s="177" t="s">
        <v>429</v>
      </c>
      <c r="DA2" s="177" t="s">
        <v>430</v>
      </c>
      <c r="DB2" s="177" t="s">
        <v>431</v>
      </c>
      <c r="DC2" s="177" t="s">
        <v>432</v>
      </c>
      <c r="DD2" s="177" t="s">
        <v>433</v>
      </c>
      <c r="DE2" s="177" t="s">
        <v>434</v>
      </c>
      <c r="DF2" s="177" t="s">
        <v>435</v>
      </c>
      <c r="DG2" s="177" t="s">
        <v>436</v>
      </c>
      <c r="DH2" s="177" t="s">
        <v>437</v>
      </c>
      <c r="DI2" s="177" t="s">
        <v>438</v>
      </c>
      <c r="DJ2" s="177" t="s">
        <v>439</v>
      </c>
      <c r="DK2" s="177" t="s">
        <v>440</v>
      </c>
      <c r="DL2" s="177" t="s">
        <v>441</v>
      </c>
      <c r="DM2" s="177" t="s">
        <v>442</v>
      </c>
      <c r="DN2" s="177" t="s">
        <v>518</v>
      </c>
      <c r="DO2" s="177" t="s">
        <v>519</v>
      </c>
      <c r="DP2" s="177" t="s">
        <v>77</v>
      </c>
      <c r="DQ2" s="177" t="s">
        <v>559</v>
      </c>
    </row>
    <row r="3" spans="1:121" x14ac:dyDescent="0.2">
      <c r="A3">
        <v>1</v>
      </c>
      <c r="B3" t="s">
        <v>18</v>
      </c>
      <c r="C3" t="s">
        <v>369</v>
      </c>
      <c r="D3" t="s">
        <v>525</v>
      </c>
      <c r="E3" t="s">
        <v>531</v>
      </c>
      <c r="F3" t="s">
        <v>10</v>
      </c>
      <c r="G3">
        <v>7.4569999999999997E-2</v>
      </c>
      <c r="H3">
        <v>9.1219999999999999E-3</v>
      </c>
      <c r="I3" s="80">
        <f>'MOD Vectors ALL'!I3*($E3=$F$1)</f>
        <v>0</v>
      </c>
      <c r="J3" s="80">
        <f>'MOD Vectors ALL'!J3*($E3=$F$1)</f>
        <v>0</v>
      </c>
      <c r="K3" s="80">
        <f>'MOD Vectors ALL'!K3*($E3=$F$1)</f>
        <v>0</v>
      </c>
      <c r="L3" s="80">
        <f>'MOD Vectors ALL'!L3*($E3=$F$1)</f>
        <v>0</v>
      </c>
      <c r="M3" s="80">
        <f>'MOD Vectors ALL'!M3*($E3=$F$1)</f>
        <v>0</v>
      </c>
      <c r="N3" s="80">
        <f>'MOD Vectors ALL'!N3*($E3=$F$1)</f>
        <v>0</v>
      </c>
      <c r="O3" s="80">
        <f>'MOD Vectors ALL'!O3*($E3=$F$1)</f>
        <v>0</v>
      </c>
      <c r="P3" s="80">
        <f>'MOD Vectors ALL'!P3*($E3=$F$1)</f>
        <v>0</v>
      </c>
      <c r="Q3" s="80">
        <f>'MOD Vectors ALL'!Q3*($E3=$F$1)</f>
        <v>0</v>
      </c>
      <c r="R3" s="80">
        <f>'MOD Vectors ALL'!R3*($E3=$F$1)</f>
        <v>0</v>
      </c>
      <c r="S3" s="80">
        <f>'MOD Vectors ALL'!S3*($E3=$F$1)</f>
        <v>0</v>
      </c>
      <c r="T3" s="80">
        <f>'MOD Vectors ALL'!T3*($E3=$F$1)</f>
        <v>0</v>
      </c>
      <c r="U3" s="80">
        <f>'MOD Vectors ALL'!U3*($E3=$F$1)</f>
        <v>0</v>
      </c>
      <c r="V3" s="80">
        <f>'MOD Vectors ALL'!V3*($E3=$F$1)</f>
        <v>0</v>
      </c>
      <c r="W3" s="80">
        <f>'MOD Vectors ALL'!W3*($E3=$F$1)</f>
        <v>0</v>
      </c>
      <c r="X3" s="80">
        <f>'MOD Vectors ALL'!X3*($E3=$F$1)</f>
        <v>0</v>
      </c>
      <c r="Y3" s="80">
        <f>'MOD Vectors ALL'!Y3*($E3=$F$1)</f>
        <v>0</v>
      </c>
      <c r="Z3" s="80">
        <f>'MOD Vectors ALL'!Z3*($E3=$F$1)</f>
        <v>0</v>
      </c>
      <c r="AA3" s="80">
        <f>'MOD Vectors ALL'!AA3*($E3=$F$1)</f>
        <v>0</v>
      </c>
      <c r="AB3" s="80">
        <f>'MOD Vectors ALL'!AB3*($E3=$F$1)</f>
        <v>0</v>
      </c>
      <c r="AC3" s="80">
        <f>'MOD Vectors ALL'!AC3*($E3=$F$1)</f>
        <v>0</v>
      </c>
      <c r="AD3" s="80">
        <f>'MOD Vectors ALL'!AD3*($E3=$F$1)</f>
        <v>0</v>
      </c>
      <c r="AE3" s="80">
        <f>'MOD Vectors ALL'!AE3*($E3=$F$1)</f>
        <v>0</v>
      </c>
      <c r="AF3" s="80">
        <f>'MOD Vectors ALL'!AF3*($E3=$F$1)</f>
        <v>0</v>
      </c>
      <c r="AG3" s="80">
        <f>'MOD Vectors ALL'!AG3*($E3=$F$1)</f>
        <v>0</v>
      </c>
      <c r="AH3" s="80">
        <f>'MOD Vectors ALL'!AH3*($E3=$F$1)</f>
        <v>0</v>
      </c>
      <c r="AI3" s="80">
        <f>'MOD Vectors ALL'!AI3*($E3=$F$1)</f>
        <v>0</v>
      </c>
      <c r="AJ3" s="80">
        <f>'MOD Vectors ALL'!AJ3*($E3=$F$1)</f>
        <v>0</v>
      </c>
      <c r="AK3" s="80">
        <f>'MOD Vectors ALL'!AK3*($E3=$F$1)</f>
        <v>0</v>
      </c>
      <c r="AL3" s="80">
        <f>'MOD Vectors ALL'!AL3*($E3=$F$1)</f>
        <v>0</v>
      </c>
      <c r="AM3" s="80">
        <f>'MOD Vectors ALL'!AM3*($E3=$F$1)</f>
        <v>0</v>
      </c>
      <c r="AN3" s="80">
        <f>'MOD Vectors ALL'!AN3*($E3=$F$1)</f>
        <v>0</v>
      </c>
      <c r="AO3" s="80">
        <f>'MOD Vectors ALL'!AO3*($E3=$F$1)</f>
        <v>0</v>
      </c>
      <c r="AP3" s="80">
        <f>'MOD Vectors ALL'!AP3*($E3=$F$1)</f>
        <v>0</v>
      </c>
      <c r="AQ3" s="80">
        <f>'MOD Vectors ALL'!AQ3*($E3=$F$1)</f>
        <v>0</v>
      </c>
      <c r="AR3" s="80">
        <f>'MOD Vectors ALL'!AR3*($E3=$F$1)</f>
        <v>0</v>
      </c>
      <c r="AS3" s="80">
        <f>'MOD Vectors ALL'!AS3*($E3=$F$1)</f>
        <v>0</v>
      </c>
      <c r="AT3" s="80">
        <f>'MOD Vectors ALL'!AT3*($E3=$F$1)</f>
        <v>0</v>
      </c>
      <c r="AU3" s="80">
        <f>'MOD Vectors ALL'!AU3*($E3=$F$1)</f>
        <v>0</v>
      </c>
      <c r="AV3" s="80">
        <f>'MOD Vectors ALL'!AV3*($E3=$F$1)</f>
        <v>0</v>
      </c>
      <c r="AW3" s="80">
        <f>'MOD Vectors ALL'!AW3*($E3=$F$1)</f>
        <v>0</v>
      </c>
      <c r="AX3" s="80">
        <f>'MOD Vectors ALL'!AX3*($E3=$F$1)</f>
        <v>0</v>
      </c>
      <c r="AY3" s="80">
        <f>'MOD Vectors ALL'!AY3*($E3=$F$1)</f>
        <v>0</v>
      </c>
      <c r="AZ3" s="80">
        <f>'MOD Vectors ALL'!AZ3*($E3=$F$1)</f>
        <v>0</v>
      </c>
      <c r="BA3" s="80">
        <f>'MOD Vectors ALL'!BA3*($E3=$F$1)</f>
        <v>0</v>
      </c>
      <c r="BB3" s="80">
        <f>'MOD Vectors ALL'!BB3*($E3=$F$1)</f>
        <v>0</v>
      </c>
      <c r="BC3" s="80">
        <f>'MOD Vectors ALL'!BC3*($E3=$F$1)</f>
        <v>0</v>
      </c>
      <c r="BD3" s="80">
        <f>'MOD Vectors ALL'!BD3*($E3=$F$1)</f>
        <v>0</v>
      </c>
      <c r="BE3" s="80">
        <f>'MOD Vectors ALL'!BE3*($E3=$F$1)</f>
        <v>0</v>
      </c>
      <c r="BF3" s="80">
        <f>'MOD Vectors ALL'!BF3*($E3=$F$1)</f>
        <v>0</v>
      </c>
      <c r="BG3" s="80">
        <f>'MOD Vectors ALL'!BG3*($E3=$F$1)</f>
        <v>0</v>
      </c>
      <c r="BH3" s="80">
        <f>'MOD Vectors ALL'!BH3*($E3=$F$1)</f>
        <v>0</v>
      </c>
      <c r="BI3" s="80">
        <f>'MOD Vectors ALL'!BI3*($E3=$F$1)</f>
        <v>0</v>
      </c>
      <c r="BJ3" s="80">
        <f>'MOD Vectors ALL'!BJ3*($E3=$F$1)</f>
        <v>0</v>
      </c>
      <c r="BK3" s="80">
        <f>'MOD Vectors ALL'!BK3*($E3=$F$1)</f>
        <v>0</v>
      </c>
      <c r="BL3" s="80">
        <f>'MOD Vectors ALL'!BL3*($E3=$F$1)</f>
        <v>0</v>
      </c>
      <c r="BM3" s="80">
        <f>'MOD Vectors ALL'!BM3*($E3=$F$1)</f>
        <v>0</v>
      </c>
      <c r="BN3" s="80">
        <f>'MOD Vectors ALL'!BN3*($E3=$F$1)</f>
        <v>0</v>
      </c>
      <c r="BO3" s="80">
        <f>'MOD Vectors ALL'!BO3*($E3=$F$1)</f>
        <v>0</v>
      </c>
      <c r="BP3" s="80">
        <f>'MOD Vectors ALL'!BP3*($E3=$F$1)</f>
        <v>0</v>
      </c>
      <c r="BQ3" s="80">
        <f>'MOD Vectors ALL'!BQ3*($E3=$F$1)</f>
        <v>0</v>
      </c>
      <c r="BR3" s="80">
        <f>'MOD Vectors ALL'!BR3*($E3=$F$1)</f>
        <v>0</v>
      </c>
      <c r="BS3" s="80">
        <f>'MOD Vectors ALL'!BS3*($E3=$F$1)</f>
        <v>0</v>
      </c>
      <c r="BT3" s="80">
        <f>'MOD Vectors ALL'!BT3*($E3=$F$1)</f>
        <v>0</v>
      </c>
      <c r="BU3" s="80">
        <f>'MOD Vectors ALL'!BU3*($E3=$F$1)</f>
        <v>0</v>
      </c>
      <c r="BV3" s="80">
        <f>'MOD Vectors ALL'!BV3*($E3=$F$1)</f>
        <v>0</v>
      </c>
      <c r="BW3" s="80">
        <f>'MOD Vectors ALL'!BW3*($E3=$F$1)</f>
        <v>0</v>
      </c>
      <c r="BX3" s="80">
        <f>'MOD Vectors ALL'!BX3*($E3=$F$1)</f>
        <v>0</v>
      </c>
      <c r="BY3" s="80">
        <f>'MOD Vectors ALL'!BY3*($E3=$F$1)</f>
        <v>0</v>
      </c>
      <c r="BZ3" s="80">
        <f>'MOD Vectors ALL'!BZ3*($E3=$F$1)</f>
        <v>0</v>
      </c>
      <c r="CA3" s="80">
        <f>'MOD Vectors ALL'!CA3*($E3=$F$1)</f>
        <v>0</v>
      </c>
      <c r="CB3" s="80">
        <f>'MOD Vectors ALL'!CB3*($E3=$F$1)</f>
        <v>0</v>
      </c>
      <c r="CC3" s="80">
        <f>'MOD Vectors ALL'!CC3*($E3=$F$1)</f>
        <v>0</v>
      </c>
      <c r="CD3" s="80">
        <f>'MOD Vectors ALL'!CD3*($E3=$F$1)</f>
        <v>0</v>
      </c>
      <c r="CE3" s="80">
        <f>'MOD Vectors ALL'!CE3*($E3=$F$1)</f>
        <v>0</v>
      </c>
      <c r="CF3" s="80">
        <f>'MOD Vectors ALL'!CF3*($E3=$F$1)</f>
        <v>0</v>
      </c>
      <c r="CG3" s="80">
        <f>'MOD Vectors ALL'!CG3*($E3=$F$1)</f>
        <v>0</v>
      </c>
      <c r="CH3" s="80">
        <f>'MOD Vectors ALL'!CH3*($E3=$F$1)</f>
        <v>0</v>
      </c>
      <c r="CI3" s="80">
        <f>'MOD Vectors ALL'!CI3*($E3=$F$1)</f>
        <v>0</v>
      </c>
      <c r="CJ3" s="80">
        <f>'MOD Vectors ALL'!CJ3*($E3=$F$1)</f>
        <v>0</v>
      </c>
      <c r="CK3" s="80">
        <f>'MOD Vectors ALL'!CK3*($E3=$F$1)</f>
        <v>0</v>
      </c>
      <c r="CL3" s="80">
        <f>'MOD Vectors ALL'!CL3*($E3=$F$1)</f>
        <v>0</v>
      </c>
      <c r="CM3" s="80">
        <f>'MOD Vectors ALL'!CM3*($E3=$F$1)</f>
        <v>0</v>
      </c>
      <c r="CN3" s="80">
        <f>'MOD Vectors ALL'!CN3*($E3=$F$1)</f>
        <v>0</v>
      </c>
      <c r="CO3" s="80">
        <f>'MOD Vectors ALL'!CO3*($E3=$F$1)</f>
        <v>0</v>
      </c>
      <c r="CP3" s="80">
        <f>'MOD Vectors ALL'!CP3*($E3=$F$1)</f>
        <v>0</v>
      </c>
      <c r="CQ3" s="80">
        <f>'MOD Vectors ALL'!CQ3*($E3=$F$1)</f>
        <v>0</v>
      </c>
      <c r="CR3" s="80">
        <f>'MOD Vectors ALL'!CR3*($E3=$F$1)</f>
        <v>0</v>
      </c>
      <c r="CS3" s="80">
        <f>'MOD Vectors ALL'!CS3*($E3=$F$1)</f>
        <v>0</v>
      </c>
      <c r="CT3" s="80">
        <f>'MOD Vectors ALL'!CT3*($E3=$F$1)</f>
        <v>0</v>
      </c>
      <c r="CU3" s="80">
        <f>'MOD Vectors ALL'!CU3*($E3=$F$1)</f>
        <v>0</v>
      </c>
      <c r="CV3" s="80">
        <f>'MOD Vectors ALL'!CV3*($E3=$F$1)</f>
        <v>0</v>
      </c>
      <c r="CW3" s="80">
        <f>'MOD Vectors ALL'!CW3*($E3=$F$1)</f>
        <v>0</v>
      </c>
      <c r="CX3" s="80">
        <f>'MOD Vectors ALL'!CX3*($E3=$F$1)</f>
        <v>0</v>
      </c>
      <c r="CY3" s="80">
        <f>'MOD Vectors ALL'!CY3*($E3=$F$1)</f>
        <v>0</v>
      </c>
      <c r="CZ3" s="80">
        <f>'MOD Vectors ALL'!CZ3*($E3=$F$1)</f>
        <v>0</v>
      </c>
      <c r="DA3" s="80">
        <f>'MOD Vectors ALL'!DA3*($E3=$F$1)</f>
        <v>0</v>
      </c>
      <c r="DB3" s="80">
        <f>'MOD Vectors ALL'!DB3*($E3=$F$1)</f>
        <v>0</v>
      </c>
      <c r="DC3" s="80">
        <f>'MOD Vectors ALL'!DC3*($E3=$F$1)</f>
        <v>0</v>
      </c>
      <c r="DD3" s="80">
        <f>'MOD Vectors ALL'!DD3*($E3=$F$1)</f>
        <v>0</v>
      </c>
      <c r="DE3" s="80">
        <f>'MOD Vectors ALL'!DE3*($E3=$F$1)</f>
        <v>0</v>
      </c>
      <c r="DF3" s="80">
        <f>'MOD Vectors ALL'!DF3*($E3=$F$1)</f>
        <v>0</v>
      </c>
      <c r="DG3" s="80">
        <f>'MOD Vectors ALL'!DG3*($E3=$F$1)</f>
        <v>0</v>
      </c>
      <c r="DH3" s="80">
        <f>'MOD Vectors ALL'!DH3*($E3=$F$1)</f>
        <v>0</v>
      </c>
      <c r="DI3" s="80">
        <f>'MOD Vectors ALL'!DI3*($E3=$F$1)</f>
        <v>0</v>
      </c>
      <c r="DJ3" s="80">
        <f>'MOD Vectors ALL'!DJ3*($E3=$F$1)</f>
        <v>0</v>
      </c>
      <c r="DK3" s="80">
        <f>'MOD Vectors ALL'!DK3*($E3=$F$1)</f>
        <v>0</v>
      </c>
      <c r="DL3" s="80">
        <f>'MOD Vectors ALL'!DL3*($E3=$F$1)</f>
        <v>0</v>
      </c>
      <c r="DM3" s="80">
        <f>'MOD Vectors ALL'!DM3*($E3=$F$1)</f>
        <v>0</v>
      </c>
      <c r="DN3" s="80">
        <f>'MOD Vectors ALL'!DN3*($E3=$F$1)</f>
        <v>0</v>
      </c>
      <c r="DO3" s="80">
        <f>'MOD Vectors ALL'!DO3*($E3=$F$1)</f>
        <v>0</v>
      </c>
      <c r="DP3" s="80">
        <f>'MOD Vectors ALL'!DP3*($E3=$F$1)</f>
        <v>0</v>
      </c>
      <c r="DQ3" s="80">
        <f>'MOD Vectors ALL'!DQ3*($E3=$F$1)</f>
        <v>0</v>
      </c>
    </row>
    <row r="4" spans="1:121" x14ac:dyDescent="0.2">
      <c r="A4">
        <v>2</v>
      </c>
      <c r="B4" t="s">
        <v>18</v>
      </c>
      <c r="C4" t="s">
        <v>369</v>
      </c>
      <c r="D4" t="s">
        <v>525</v>
      </c>
      <c r="E4" t="s">
        <v>531</v>
      </c>
      <c r="F4" t="s">
        <v>11</v>
      </c>
      <c r="G4">
        <v>9.7599000000000005E-2</v>
      </c>
      <c r="H4">
        <v>-7.1818000000000007E-2</v>
      </c>
      <c r="I4" s="80">
        <f>'MOD Vectors ALL'!I4*($E4=$F$1)</f>
        <v>0</v>
      </c>
      <c r="J4" s="80">
        <f>'MOD Vectors ALL'!J4*($E4=$F$1)</f>
        <v>0</v>
      </c>
      <c r="K4" s="80">
        <f>'MOD Vectors ALL'!K4*($E4=$F$1)</f>
        <v>0</v>
      </c>
      <c r="L4" s="80">
        <f>'MOD Vectors ALL'!L4*($E4=$F$1)</f>
        <v>0</v>
      </c>
      <c r="M4" s="80">
        <f>'MOD Vectors ALL'!M4*($E4=$F$1)</f>
        <v>0</v>
      </c>
      <c r="N4" s="80">
        <f>'MOD Vectors ALL'!N4*($E4=$F$1)</f>
        <v>0</v>
      </c>
      <c r="O4" s="80">
        <f>'MOD Vectors ALL'!O4*($E4=$F$1)</f>
        <v>0</v>
      </c>
      <c r="P4" s="80">
        <f>'MOD Vectors ALL'!P4*($E4=$F$1)</f>
        <v>0</v>
      </c>
      <c r="Q4" s="80">
        <f>'MOD Vectors ALL'!Q4*($E4=$F$1)</f>
        <v>0</v>
      </c>
      <c r="R4" s="80">
        <f>'MOD Vectors ALL'!R4*($E4=$F$1)</f>
        <v>0</v>
      </c>
      <c r="S4" s="80">
        <f>'MOD Vectors ALL'!S4*($E4=$F$1)</f>
        <v>0</v>
      </c>
      <c r="T4" s="80">
        <f>'MOD Vectors ALL'!T4*($E4=$F$1)</f>
        <v>0</v>
      </c>
      <c r="U4" s="80">
        <f>'MOD Vectors ALL'!U4*($E4=$F$1)</f>
        <v>0</v>
      </c>
      <c r="V4" s="80">
        <f>'MOD Vectors ALL'!V4*($E4=$F$1)</f>
        <v>0</v>
      </c>
      <c r="W4" s="80">
        <f>'MOD Vectors ALL'!W4*($E4=$F$1)</f>
        <v>0</v>
      </c>
      <c r="X4" s="80">
        <f>'MOD Vectors ALL'!X4*($E4=$F$1)</f>
        <v>0</v>
      </c>
      <c r="Y4" s="80">
        <f>'MOD Vectors ALL'!Y4*($E4=$F$1)</f>
        <v>0</v>
      </c>
      <c r="Z4" s="80">
        <f>'MOD Vectors ALL'!Z4*($E4=$F$1)</f>
        <v>0</v>
      </c>
      <c r="AA4" s="80">
        <f>'MOD Vectors ALL'!AA4*($E4=$F$1)</f>
        <v>0</v>
      </c>
      <c r="AB4" s="80">
        <f>'MOD Vectors ALL'!AB4*($E4=$F$1)</f>
        <v>0</v>
      </c>
      <c r="AC4" s="80">
        <f>'MOD Vectors ALL'!AC4*($E4=$F$1)</f>
        <v>0</v>
      </c>
      <c r="AD4" s="80">
        <f>'MOD Vectors ALL'!AD4*($E4=$F$1)</f>
        <v>0</v>
      </c>
      <c r="AE4" s="80">
        <f>'MOD Vectors ALL'!AE4*($E4=$F$1)</f>
        <v>0</v>
      </c>
      <c r="AF4" s="80">
        <f>'MOD Vectors ALL'!AF4*($E4=$F$1)</f>
        <v>0</v>
      </c>
      <c r="AG4" s="80">
        <f>'MOD Vectors ALL'!AG4*($E4=$F$1)</f>
        <v>0</v>
      </c>
      <c r="AH4" s="80">
        <f>'MOD Vectors ALL'!AH4*($E4=$F$1)</f>
        <v>0</v>
      </c>
      <c r="AI4" s="80">
        <f>'MOD Vectors ALL'!AI4*($E4=$F$1)</f>
        <v>0</v>
      </c>
      <c r="AJ4" s="80">
        <f>'MOD Vectors ALL'!AJ4*($E4=$F$1)</f>
        <v>0</v>
      </c>
      <c r="AK4" s="80">
        <f>'MOD Vectors ALL'!AK4*($E4=$F$1)</f>
        <v>0</v>
      </c>
      <c r="AL4" s="80">
        <f>'MOD Vectors ALL'!AL4*($E4=$F$1)</f>
        <v>0</v>
      </c>
      <c r="AM4" s="80">
        <f>'MOD Vectors ALL'!AM4*($E4=$F$1)</f>
        <v>0</v>
      </c>
      <c r="AN4" s="80">
        <f>'MOD Vectors ALL'!AN4*($E4=$F$1)</f>
        <v>0</v>
      </c>
      <c r="AO4" s="80">
        <f>'MOD Vectors ALL'!AO4*($E4=$F$1)</f>
        <v>0</v>
      </c>
      <c r="AP4" s="80">
        <f>'MOD Vectors ALL'!AP4*($E4=$F$1)</f>
        <v>0</v>
      </c>
      <c r="AQ4" s="80">
        <f>'MOD Vectors ALL'!AQ4*($E4=$F$1)</f>
        <v>0</v>
      </c>
      <c r="AR4" s="80">
        <f>'MOD Vectors ALL'!AR4*($E4=$F$1)</f>
        <v>0</v>
      </c>
      <c r="AS4" s="80">
        <f>'MOD Vectors ALL'!AS4*($E4=$F$1)</f>
        <v>0</v>
      </c>
      <c r="AT4" s="80">
        <f>'MOD Vectors ALL'!AT4*($E4=$F$1)</f>
        <v>0</v>
      </c>
      <c r="AU4" s="80">
        <f>'MOD Vectors ALL'!AU4*($E4=$F$1)</f>
        <v>0</v>
      </c>
      <c r="AV4" s="80">
        <f>'MOD Vectors ALL'!AV4*($E4=$F$1)</f>
        <v>0</v>
      </c>
      <c r="AW4" s="80">
        <f>'MOD Vectors ALL'!AW4*($E4=$F$1)</f>
        <v>0</v>
      </c>
      <c r="AX4" s="80">
        <f>'MOD Vectors ALL'!AX4*($E4=$F$1)</f>
        <v>0</v>
      </c>
      <c r="AY4" s="80">
        <f>'MOD Vectors ALL'!AY4*($E4=$F$1)</f>
        <v>0</v>
      </c>
      <c r="AZ4" s="80">
        <f>'MOD Vectors ALL'!AZ4*($E4=$F$1)</f>
        <v>0</v>
      </c>
      <c r="BA4" s="80">
        <f>'MOD Vectors ALL'!BA4*($E4=$F$1)</f>
        <v>0</v>
      </c>
      <c r="BB4" s="80">
        <f>'MOD Vectors ALL'!BB4*($E4=$F$1)</f>
        <v>0</v>
      </c>
      <c r="BC4" s="80">
        <f>'MOD Vectors ALL'!BC4*($E4=$F$1)</f>
        <v>0</v>
      </c>
      <c r="BD4" s="80">
        <f>'MOD Vectors ALL'!BD4*($E4=$F$1)</f>
        <v>0</v>
      </c>
      <c r="BE4" s="80">
        <f>'MOD Vectors ALL'!BE4*($E4=$F$1)</f>
        <v>0</v>
      </c>
      <c r="BF4" s="80">
        <f>'MOD Vectors ALL'!BF4*($E4=$F$1)</f>
        <v>0</v>
      </c>
      <c r="BG4" s="80">
        <f>'MOD Vectors ALL'!BG4*($E4=$F$1)</f>
        <v>0</v>
      </c>
      <c r="BH4" s="80">
        <f>'MOD Vectors ALL'!BH4*($E4=$F$1)</f>
        <v>0</v>
      </c>
      <c r="BI4" s="80">
        <f>'MOD Vectors ALL'!BI4*($E4=$F$1)</f>
        <v>0</v>
      </c>
      <c r="BJ4" s="80">
        <f>'MOD Vectors ALL'!BJ4*($E4=$F$1)</f>
        <v>0</v>
      </c>
      <c r="BK4" s="80">
        <f>'MOD Vectors ALL'!BK4*($E4=$F$1)</f>
        <v>0</v>
      </c>
      <c r="BL4" s="80">
        <f>'MOD Vectors ALL'!BL4*($E4=$F$1)</f>
        <v>0</v>
      </c>
      <c r="BM4" s="80">
        <f>'MOD Vectors ALL'!BM4*($E4=$F$1)</f>
        <v>0</v>
      </c>
      <c r="BN4" s="80">
        <f>'MOD Vectors ALL'!BN4*($E4=$F$1)</f>
        <v>0</v>
      </c>
      <c r="BO4" s="80">
        <f>'MOD Vectors ALL'!BO4*($E4=$F$1)</f>
        <v>0</v>
      </c>
      <c r="BP4" s="80">
        <f>'MOD Vectors ALL'!BP4*($E4=$F$1)</f>
        <v>0</v>
      </c>
      <c r="BQ4" s="80">
        <f>'MOD Vectors ALL'!BQ4*($E4=$F$1)</f>
        <v>0</v>
      </c>
      <c r="BR4" s="80">
        <f>'MOD Vectors ALL'!BR4*($E4=$F$1)</f>
        <v>0</v>
      </c>
      <c r="BS4" s="80">
        <f>'MOD Vectors ALL'!BS4*($E4=$F$1)</f>
        <v>0</v>
      </c>
      <c r="BT4" s="80">
        <f>'MOD Vectors ALL'!BT4*($E4=$F$1)</f>
        <v>0</v>
      </c>
      <c r="BU4" s="80">
        <f>'MOD Vectors ALL'!BU4*($E4=$F$1)</f>
        <v>0</v>
      </c>
      <c r="BV4" s="80">
        <f>'MOD Vectors ALL'!BV4*($E4=$F$1)</f>
        <v>0</v>
      </c>
      <c r="BW4" s="80">
        <f>'MOD Vectors ALL'!BW4*($E4=$F$1)</f>
        <v>0</v>
      </c>
      <c r="BX4" s="80">
        <f>'MOD Vectors ALL'!BX4*($E4=$F$1)</f>
        <v>0</v>
      </c>
      <c r="BY4" s="80">
        <f>'MOD Vectors ALL'!BY4*($E4=$F$1)</f>
        <v>0</v>
      </c>
      <c r="BZ4" s="80">
        <f>'MOD Vectors ALL'!BZ4*($E4=$F$1)</f>
        <v>0</v>
      </c>
      <c r="CA4" s="80">
        <f>'MOD Vectors ALL'!CA4*($E4=$F$1)</f>
        <v>0</v>
      </c>
      <c r="CB4" s="80">
        <f>'MOD Vectors ALL'!CB4*($E4=$F$1)</f>
        <v>0</v>
      </c>
      <c r="CC4" s="80">
        <f>'MOD Vectors ALL'!CC4*($E4=$F$1)</f>
        <v>0</v>
      </c>
      <c r="CD4" s="80">
        <f>'MOD Vectors ALL'!CD4*($E4=$F$1)</f>
        <v>0</v>
      </c>
      <c r="CE4" s="80">
        <f>'MOD Vectors ALL'!CE4*($E4=$F$1)</f>
        <v>0</v>
      </c>
      <c r="CF4" s="80">
        <f>'MOD Vectors ALL'!CF4*($E4=$F$1)</f>
        <v>0</v>
      </c>
      <c r="CG4" s="80">
        <f>'MOD Vectors ALL'!CG4*($E4=$F$1)</f>
        <v>0</v>
      </c>
      <c r="CH4" s="80">
        <f>'MOD Vectors ALL'!CH4*($E4=$F$1)</f>
        <v>0</v>
      </c>
      <c r="CI4" s="80">
        <f>'MOD Vectors ALL'!CI4*($E4=$F$1)</f>
        <v>0</v>
      </c>
      <c r="CJ4" s="80">
        <f>'MOD Vectors ALL'!CJ4*($E4=$F$1)</f>
        <v>0</v>
      </c>
      <c r="CK4" s="80">
        <f>'MOD Vectors ALL'!CK4*($E4=$F$1)</f>
        <v>0</v>
      </c>
      <c r="CL4" s="80">
        <f>'MOD Vectors ALL'!CL4*($E4=$F$1)</f>
        <v>0</v>
      </c>
      <c r="CM4" s="80">
        <f>'MOD Vectors ALL'!CM4*($E4=$F$1)</f>
        <v>0</v>
      </c>
      <c r="CN4" s="80">
        <f>'MOD Vectors ALL'!CN4*($E4=$F$1)</f>
        <v>0</v>
      </c>
      <c r="CO4" s="80">
        <f>'MOD Vectors ALL'!CO4*($E4=$F$1)</f>
        <v>0</v>
      </c>
      <c r="CP4" s="80">
        <f>'MOD Vectors ALL'!CP4*($E4=$F$1)</f>
        <v>0</v>
      </c>
      <c r="CQ4" s="80">
        <f>'MOD Vectors ALL'!CQ4*($E4=$F$1)</f>
        <v>0</v>
      </c>
      <c r="CR4" s="80">
        <f>'MOD Vectors ALL'!CR4*($E4=$F$1)</f>
        <v>0</v>
      </c>
      <c r="CS4" s="80">
        <f>'MOD Vectors ALL'!CS4*($E4=$F$1)</f>
        <v>0</v>
      </c>
      <c r="CT4" s="80">
        <f>'MOD Vectors ALL'!CT4*($E4=$F$1)</f>
        <v>0</v>
      </c>
      <c r="CU4" s="80">
        <f>'MOD Vectors ALL'!CU4*($E4=$F$1)</f>
        <v>0</v>
      </c>
      <c r="CV4" s="80">
        <f>'MOD Vectors ALL'!CV4*($E4=$F$1)</f>
        <v>0</v>
      </c>
      <c r="CW4" s="80">
        <f>'MOD Vectors ALL'!CW4*($E4=$F$1)</f>
        <v>0</v>
      </c>
      <c r="CX4" s="80">
        <f>'MOD Vectors ALL'!CX4*($E4=$F$1)</f>
        <v>0</v>
      </c>
      <c r="CY4" s="80">
        <f>'MOD Vectors ALL'!CY4*($E4=$F$1)</f>
        <v>0</v>
      </c>
      <c r="CZ4" s="80">
        <f>'MOD Vectors ALL'!CZ4*($E4=$F$1)</f>
        <v>0</v>
      </c>
      <c r="DA4" s="80">
        <f>'MOD Vectors ALL'!DA4*($E4=$F$1)</f>
        <v>0</v>
      </c>
      <c r="DB4" s="80">
        <f>'MOD Vectors ALL'!DB4*($E4=$F$1)</f>
        <v>0</v>
      </c>
      <c r="DC4" s="80">
        <f>'MOD Vectors ALL'!DC4*($E4=$F$1)</f>
        <v>0</v>
      </c>
      <c r="DD4" s="80">
        <f>'MOD Vectors ALL'!DD4*($E4=$F$1)</f>
        <v>0</v>
      </c>
      <c r="DE4" s="80">
        <f>'MOD Vectors ALL'!DE4*($E4=$F$1)</f>
        <v>0</v>
      </c>
      <c r="DF4" s="80">
        <f>'MOD Vectors ALL'!DF4*($E4=$F$1)</f>
        <v>0</v>
      </c>
      <c r="DG4" s="80">
        <f>'MOD Vectors ALL'!DG4*($E4=$F$1)</f>
        <v>0</v>
      </c>
      <c r="DH4" s="80">
        <f>'MOD Vectors ALL'!DH4*($E4=$F$1)</f>
        <v>0</v>
      </c>
      <c r="DI4" s="80">
        <f>'MOD Vectors ALL'!DI4*($E4=$F$1)</f>
        <v>0</v>
      </c>
      <c r="DJ4" s="80">
        <f>'MOD Vectors ALL'!DJ4*($E4=$F$1)</f>
        <v>0</v>
      </c>
      <c r="DK4" s="80">
        <f>'MOD Vectors ALL'!DK4*($E4=$F$1)</f>
        <v>0</v>
      </c>
      <c r="DL4" s="80">
        <f>'MOD Vectors ALL'!DL4*($E4=$F$1)</f>
        <v>0</v>
      </c>
      <c r="DM4" s="80">
        <f>'MOD Vectors ALL'!DM4*($E4=$F$1)</f>
        <v>0</v>
      </c>
      <c r="DN4" s="80">
        <f>'MOD Vectors ALL'!DN4*($E4=$F$1)</f>
        <v>0</v>
      </c>
      <c r="DO4" s="80">
        <f>'MOD Vectors ALL'!DO4*($E4=$F$1)</f>
        <v>0</v>
      </c>
      <c r="DP4" s="80">
        <f>'MOD Vectors ALL'!DP4*($E4=$F$1)</f>
        <v>0</v>
      </c>
      <c r="DQ4" s="80">
        <f>'MOD Vectors ALL'!DQ4*($E4=$F$1)</f>
        <v>0</v>
      </c>
    </row>
    <row r="5" spans="1:121" x14ac:dyDescent="0.2">
      <c r="A5">
        <v>3</v>
      </c>
      <c r="B5" t="s">
        <v>18</v>
      </c>
      <c r="C5" t="s">
        <v>369</v>
      </c>
      <c r="D5" t="s">
        <v>525</v>
      </c>
      <c r="E5" t="s">
        <v>531</v>
      </c>
      <c r="F5" t="s">
        <v>12</v>
      </c>
      <c r="G5">
        <v>5.7598999999999997E-2</v>
      </c>
      <c r="H5">
        <v>-8.4699999999999998E-2</v>
      </c>
      <c r="I5" s="80">
        <f>'MOD Vectors ALL'!I5*($E5=$F$1)</f>
        <v>0</v>
      </c>
      <c r="J5" s="80">
        <f>'MOD Vectors ALL'!J5*($E5=$F$1)</f>
        <v>0</v>
      </c>
      <c r="K5" s="80">
        <f>'MOD Vectors ALL'!K5*($E5=$F$1)</f>
        <v>0</v>
      </c>
      <c r="L5" s="80">
        <f>'MOD Vectors ALL'!L5*($E5=$F$1)</f>
        <v>0</v>
      </c>
      <c r="M5" s="80">
        <f>'MOD Vectors ALL'!M5*($E5=$F$1)</f>
        <v>0</v>
      </c>
      <c r="N5" s="80">
        <f>'MOD Vectors ALL'!N5*($E5=$F$1)</f>
        <v>0</v>
      </c>
      <c r="O5" s="80">
        <f>'MOD Vectors ALL'!O5*($E5=$F$1)</f>
        <v>0</v>
      </c>
      <c r="P5" s="80">
        <f>'MOD Vectors ALL'!P5*($E5=$F$1)</f>
        <v>0</v>
      </c>
      <c r="Q5" s="80">
        <f>'MOD Vectors ALL'!Q5*($E5=$F$1)</f>
        <v>0</v>
      </c>
      <c r="R5" s="80">
        <f>'MOD Vectors ALL'!R5*($E5=$F$1)</f>
        <v>0</v>
      </c>
      <c r="S5" s="80">
        <f>'MOD Vectors ALL'!S5*($E5=$F$1)</f>
        <v>0</v>
      </c>
      <c r="T5" s="80">
        <f>'MOD Vectors ALL'!T5*($E5=$F$1)</f>
        <v>0</v>
      </c>
      <c r="U5" s="80">
        <f>'MOD Vectors ALL'!U5*($E5=$F$1)</f>
        <v>0</v>
      </c>
      <c r="V5" s="80">
        <f>'MOD Vectors ALL'!V5*($E5=$F$1)</f>
        <v>0</v>
      </c>
      <c r="W5" s="80">
        <f>'MOD Vectors ALL'!W5*($E5=$F$1)</f>
        <v>0</v>
      </c>
      <c r="X5" s="80">
        <f>'MOD Vectors ALL'!X5*($E5=$F$1)</f>
        <v>0</v>
      </c>
      <c r="Y5" s="80">
        <f>'MOD Vectors ALL'!Y5*($E5=$F$1)</f>
        <v>0</v>
      </c>
      <c r="Z5" s="80">
        <f>'MOD Vectors ALL'!Z5*($E5=$F$1)</f>
        <v>0</v>
      </c>
      <c r="AA5" s="80">
        <f>'MOD Vectors ALL'!AA5*($E5=$F$1)</f>
        <v>0</v>
      </c>
      <c r="AB5" s="80">
        <f>'MOD Vectors ALL'!AB5*($E5=$F$1)</f>
        <v>0</v>
      </c>
      <c r="AC5" s="80">
        <f>'MOD Vectors ALL'!AC5*($E5=$F$1)</f>
        <v>0</v>
      </c>
      <c r="AD5" s="80">
        <f>'MOD Vectors ALL'!AD5*($E5=$F$1)</f>
        <v>0</v>
      </c>
      <c r="AE5" s="80">
        <f>'MOD Vectors ALL'!AE5*($E5=$F$1)</f>
        <v>0</v>
      </c>
      <c r="AF5" s="80">
        <f>'MOD Vectors ALL'!AF5*($E5=$F$1)</f>
        <v>0</v>
      </c>
      <c r="AG5" s="80">
        <f>'MOD Vectors ALL'!AG5*($E5=$F$1)</f>
        <v>0</v>
      </c>
      <c r="AH5" s="80">
        <f>'MOD Vectors ALL'!AH5*($E5=$F$1)</f>
        <v>0</v>
      </c>
      <c r="AI5" s="80">
        <f>'MOD Vectors ALL'!AI5*($E5=$F$1)</f>
        <v>0</v>
      </c>
      <c r="AJ5" s="80">
        <f>'MOD Vectors ALL'!AJ5*($E5=$F$1)</f>
        <v>0</v>
      </c>
      <c r="AK5" s="80">
        <f>'MOD Vectors ALL'!AK5*($E5=$F$1)</f>
        <v>0</v>
      </c>
      <c r="AL5" s="80">
        <f>'MOD Vectors ALL'!AL5*($E5=$F$1)</f>
        <v>0</v>
      </c>
      <c r="AM5" s="80">
        <f>'MOD Vectors ALL'!AM5*($E5=$F$1)</f>
        <v>0</v>
      </c>
      <c r="AN5" s="80">
        <f>'MOD Vectors ALL'!AN5*($E5=$F$1)</f>
        <v>0</v>
      </c>
      <c r="AO5" s="80">
        <f>'MOD Vectors ALL'!AO5*($E5=$F$1)</f>
        <v>0</v>
      </c>
      <c r="AP5" s="80">
        <f>'MOD Vectors ALL'!AP5*($E5=$F$1)</f>
        <v>0</v>
      </c>
      <c r="AQ5" s="80">
        <f>'MOD Vectors ALL'!AQ5*($E5=$F$1)</f>
        <v>0</v>
      </c>
      <c r="AR5" s="80">
        <f>'MOD Vectors ALL'!AR5*($E5=$F$1)</f>
        <v>0</v>
      </c>
      <c r="AS5" s="80">
        <f>'MOD Vectors ALL'!AS5*($E5=$F$1)</f>
        <v>0</v>
      </c>
      <c r="AT5" s="80">
        <f>'MOD Vectors ALL'!AT5*($E5=$F$1)</f>
        <v>0</v>
      </c>
      <c r="AU5" s="80">
        <f>'MOD Vectors ALL'!AU5*($E5=$F$1)</f>
        <v>0</v>
      </c>
      <c r="AV5" s="80">
        <f>'MOD Vectors ALL'!AV5*($E5=$F$1)</f>
        <v>0</v>
      </c>
      <c r="AW5" s="80">
        <f>'MOD Vectors ALL'!AW5*($E5=$F$1)</f>
        <v>0</v>
      </c>
      <c r="AX5" s="80">
        <f>'MOD Vectors ALL'!AX5*($E5=$F$1)</f>
        <v>0</v>
      </c>
      <c r="AY5" s="80">
        <f>'MOD Vectors ALL'!AY5*($E5=$F$1)</f>
        <v>0</v>
      </c>
      <c r="AZ5" s="80">
        <f>'MOD Vectors ALL'!AZ5*($E5=$F$1)</f>
        <v>0</v>
      </c>
      <c r="BA5" s="80">
        <f>'MOD Vectors ALL'!BA5*($E5=$F$1)</f>
        <v>0</v>
      </c>
      <c r="BB5" s="80">
        <f>'MOD Vectors ALL'!BB5*($E5=$F$1)</f>
        <v>0</v>
      </c>
      <c r="BC5" s="80">
        <f>'MOD Vectors ALL'!BC5*($E5=$F$1)</f>
        <v>0</v>
      </c>
      <c r="BD5" s="80">
        <f>'MOD Vectors ALL'!BD5*($E5=$F$1)</f>
        <v>0</v>
      </c>
      <c r="BE5" s="80">
        <f>'MOD Vectors ALL'!BE5*($E5=$F$1)</f>
        <v>0</v>
      </c>
      <c r="BF5" s="80">
        <f>'MOD Vectors ALL'!BF5*($E5=$F$1)</f>
        <v>0</v>
      </c>
      <c r="BG5" s="80">
        <f>'MOD Vectors ALL'!BG5*($E5=$F$1)</f>
        <v>0</v>
      </c>
      <c r="BH5" s="80">
        <f>'MOD Vectors ALL'!BH5*($E5=$F$1)</f>
        <v>0</v>
      </c>
      <c r="BI5" s="80">
        <f>'MOD Vectors ALL'!BI5*($E5=$F$1)</f>
        <v>0</v>
      </c>
      <c r="BJ5" s="80">
        <f>'MOD Vectors ALL'!BJ5*($E5=$F$1)</f>
        <v>0</v>
      </c>
      <c r="BK5" s="80">
        <f>'MOD Vectors ALL'!BK5*($E5=$F$1)</f>
        <v>0</v>
      </c>
      <c r="BL5" s="80">
        <f>'MOD Vectors ALL'!BL5*($E5=$F$1)</f>
        <v>0</v>
      </c>
      <c r="BM5" s="80">
        <f>'MOD Vectors ALL'!BM5*($E5=$F$1)</f>
        <v>0</v>
      </c>
      <c r="BN5" s="80">
        <f>'MOD Vectors ALL'!BN5*($E5=$F$1)</f>
        <v>0</v>
      </c>
      <c r="BO5" s="80">
        <f>'MOD Vectors ALL'!BO5*($E5=$F$1)</f>
        <v>0</v>
      </c>
      <c r="BP5" s="80">
        <f>'MOD Vectors ALL'!BP5*($E5=$F$1)</f>
        <v>0</v>
      </c>
      <c r="BQ5" s="80">
        <f>'MOD Vectors ALL'!BQ5*($E5=$F$1)</f>
        <v>0</v>
      </c>
      <c r="BR5" s="80">
        <f>'MOD Vectors ALL'!BR5*($E5=$F$1)</f>
        <v>0</v>
      </c>
      <c r="BS5" s="80">
        <f>'MOD Vectors ALL'!BS5*($E5=$F$1)</f>
        <v>0</v>
      </c>
      <c r="BT5" s="80">
        <f>'MOD Vectors ALL'!BT5*($E5=$F$1)</f>
        <v>0</v>
      </c>
      <c r="BU5" s="80">
        <f>'MOD Vectors ALL'!BU5*($E5=$F$1)</f>
        <v>0</v>
      </c>
      <c r="BV5" s="80">
        <f>'MOD Vectors ALL'!BV5*($E5=$F$1)</f>
        <v>0</v>
      </c>
      <c r="BW5" s="80">
        <f>'MOD Vectors ALL'!BW5*($E5=$F$1)</f>
        <v>0</v>
      </c>
      <c r="BX5" s="80">
        <f>'MOD Vectors ALL'!BX5*($E5=$F$1)</f>
        <v>0</v>
      </c>
      <c r="BY5" s="80">
        <f>'MOD Vectors ALL'!BY5*($E5=$F$1)</f>
        <v>0</v>
      </c>
      <c r="BZ5" s="80">
        <f>'MOD Vectors ALL'!BZ5*($E5=$F$1)</f>
        <v>0</v>
      </c>
      <c r="CA5" s="80">
        <f>'MOD Vectors ALL'!CA5*($E5=$F$1)</f>
        <v>0</v>
      </c>
      <c r="CB5" s="80">
        <f>'MOD Vectors ALL'!CB5*($E5=$F$1)</f>
        <v>0</v>
      </c>
      <c r="CC5" s="80">
        <f>'MOD Vectors ALL'!CC5*($E5=$F$1)</f>
        <v>0</v>
      </c>
      <c r="CD5" s="80">
        <f>'MOD Vectors ALL'!CD5*($E5=$F$1)</f>
        <v>0</v>
      </c>
      <c r="CE5" s="80">
        <f>'MOD Vectors ALL'!CE5*($E5=$F$1)</f>
        <v>0</v>
      </c>
      <c r="CF5" s="80">
        <f>'MOD Vectors ALL'!CF5*($E5=$F$1)</f>
        <v>0</v>
      </c>
      <c r="CG5" s="80">
        <f>'MOD Vectors ALL'!CG5*($E5=$F$1)</f>
        <v>0</v>
      </c>
      <c r="CH5" s="80">
        <f>'MOD Vectors ALL'!CH5*($E5=$F$1)</f>
        <v>0</v>
      </c>
      <c r="CI5" s="80">
        <f>'MOD Vectors ALL'!CI5*($E5=$F$1)</f>
        <v>0</v>
      </c>
      <c r="CJ5" s="80">
        <f>'MOD Vectors ALL'!CJ5*($E5=$F$1)</f>
        <v>0</v>
      </c>
      <c r="CK5" s="80">
        <f>'MOD Vectors ALL'!CK5*($E5=$F$1)</f>
        <v>0</v>
      </c>
      <c r="CL5" s="80">
        <f>'MOD Vectors ALL'!CL5*($E5=$F$1)</f>
        <v>0</v>
      </c>
      <c r="CM5" s="80">
        <f>'MOD Vectors ALL'!CM5*($E5=$F$1)</f>
        <v>0</v>
      </c>
      <c r="CN5" s="80">
        <f>'MOD Vectors ALL'!CN5*($E5=$F$1)</f>
        <v>0</v>
      </c>
      <c r="CO5" s="80">
        <f>'MOD Vectors ALL'!CO5*($E5=$F$1)</f>
        <v>0</v>
      </c>
      <c r="CP5" s="80">
        <f>'MOD Vectors ALL'!CP5*($E5=$F$1)</f>
        <v>0</v>
      </c>
      <c r="CQ5" s="80">
        <f>'MOD Vectors ALL'!CQ5*($E5=$F$1)</f>
        <v>0</v>
      </c>
      <c r="CR5" s="80">
        <f>'MOD Vectors ALL'!CR5*($E5=$F$1)</f>
        <v>0</v>
      </c>
      <c r="CS5" s="80">
        <f>'MOD Vectors ALL'!CS5*($E5=$F$1)</f>
        <v>0</v>
      </c>
      <c r="CT5" s="80">
        <f>'MOD Vectors ALL'!CT5*($E5=$F$1)</f>
        <v>0</v>
      </c>
      <c r="CU5" s="80">
        <f>'MOD Vectors ALL'!CU5*($E5=$F$1)</f>
        <v>0</v>
      </c>
      <c r="CV5" s="80">
        <f>'MOD Vectors ALL'!CV5*($E5=$F$1)</f>
        <v>0</v>
      </c>
      <c r="CW5" s="80">
        <f>'MOD Vectors ALL'!CW5*($E5=$F$1)</f>
        <v>0</v>
      </c>
      <c r="CX5" s="80">
        <f>'MOD Vectors ALL'!CX5*($E5=$F$1)</f>
        <v>0</v>
      </c>
      <c r="CY5" s="80">
        <f>'MOD Vectors ALL'!CY5*($E5=$F$1)</f>
        <v>0</v>
      </c>
      <c r="CZ5" s="80">
        <f>'MOD Vectors ALL'!CZ5*($E5=$F$1)</f>
        <v>0</v>
      </c>
      <c r="DA5" s="80">
        <f>'MOD Vectors ALL'!DA5*($E5=$F$1)</f>
        <v>0</v>
      </c>
      <c r="DB5" s="80">
        <f>'MOD Vectors ALL'!DB5*($E5=$F$1)</f>
        <v>0</v>
      </c>
      <c r="DC5" s="80">
        <f>'MOD Vectors ALL'!DC5*($E5=$F$1)</f>
        <v>0</v>
      </c>
      <c r="DD5" s="80">
        <f>'MOD Vectors ALL'!DD5*($E5=$F$1)</f>
        <v>0</v>
      </c>
      <c r="DE5" s="80">
        <f>'MOD Vectors ALL'!DE5*($E5=$F$1)</f>
        <v>0</v>
      </c>
      <c r="DF5" s="80">
        <f>'MOD Vectors ALL'!DF5*($E5=$F$1)</f>
        <v>0</v>
      </c>
      <c r="DG5" s="80">
        <f>'MOD Vectors ALL'!DG5*($E5=$F$1)</f>
        <v>0</v>
      </c>
      <c r="DH5" s="80">
        <f>'MOD Vectors ALL'!DH5*($E5=$F$1)</f>
        <v>0</v>
      </c>
      <c r="DI5" s="80">
        <f>'MOD Vectors ALL'!DI5*($E5=$F$1)</f>
        <v>0</v>
      </c>
      <c r="DJ5" s="80">
        <f>'MOD Vectors ALL'!DJ5*($E5=$F$1)</f>
        <v>0</v>
      </c>
      <c r="DK5" s="80">
        <f>'MOD Vectors ALL'!DK5*($E5=$F$1)</f>
        <v>0</v>
      </c>
      <c r="DL5" s="80">
        <f>'MOD Vectors ALL'!DL5*($E5=$F$1)</f>
        <v>0</v>
      </c>
      <c r="DM5" s="80">
        <f>'MOD Vectors ALL'!DM5*($E5=$F$1)</f>
        <v>0</v>
      </c>
      <c r="DN5" s="80">
        <f>'MOD Vectors ALL'!DN5*($E5=$F$1)</f>
        <v>0</v>
      </c>
      <c r="DO5" s="80">
        <f>'MOD Vectors ALL'!DO5*($E5=$F$1)</f>
        <v>0</v>
      </c>
      <c r="DP5" s="80">
        <f>'MOD Vectors ALL'!DP5*($E5=$F$1)</f>
        <v>0</v>
      </c>
      <c r="DQ5" s="80">
        <f>'MOD Vectors ALL'!DQ5*($E5=$F$1)</f>
        <v>0</v>
      </c>
    </row>
    <row r="6" spans="1:121" x14ac:dyDescent="0.2">
      <c r="A6">
        <v>4</v>
      </c>
      <c r="B6" t="s">
        <v>18</v>
      </c>
      <c r="C6" t="s">
        <v>369</v>
      </c>
      <c r="D6" t="s">
        <v>525</v>
      </c>
      <c r="E6" t="s">
        <v>531</v>
      </c>
      <c r="F6" t="s">
        <v>13</v>
      </c>
      <c r="G6">
        <v>5.9708999999999998E-2</v>
      </c>
      <c r="H6">
        <v>-0.10199800000000001</v>
      </c>
      <c r="I6" s="80">
        <f>'MOD Vectors ALL'!I6*($E6=$F$1)</f>
        <v>0</v>
      </c>
      <c r="J6" s="80">
        <f>'MOD Vectors ALL'!J6*($E6=$F$1)</f>
        <v>0</v>
      </c>
      <c r="K6" s="80">
        <f>'MOD Vectors ALL'!K6*($E6=$F$1)</f>
        <v>0</v>
      </c>
      <c r="L6" s="80">
        <f>'MOD Vectors ALL'!L6*($E6=$F$1)</f>
        <v>0</v>
      </c>
      <c r="M6" s="80">
        <f>'MOD Vectors ALL'!M6*($E6=$F$1)</f>
        <v>0</v>
      </c>
      <c r="N6" s="80">
        <f>'MOD Vectors ALL'!N6*($E6=$F$1)</f>
        <v>0</v>
      </c>
      <c r="O6" s="80">
        <f>'MOD Vectors ALL'!O6*($E6=$F$1)</f>
        <v>0</v>
      </c>
      <c r="P6" s="80">
        <f>'MOD Vectors ALL'!P6*($E6=$F$1)</f>
        <v>0</v>
      </c>
      <c r="Q6" s="80">
        <f>'MOD Vectors ALL'!Q6*($E6=$F$1)</f>
        <v>0</v>
      </c>
      <c r="R6" s="80">
        <f>'MOD Vectors ALL'!R6*($E6=$F$1)</f>
        <v>0</v>
      </c>
      <c r="S6" s="80">
        <f>'MOD Vectors ALL'!S6*($E6=$F$1)</f>
        <v>0</v>
      </c>
      <c r="T6" s="80">
        <f>'MOD Vectors ALL'!T6*($E6=$F$1)</f>
        <v>0</v>
      </c>
      <c r="U6" s="80">
        <f>'MOD Vectors ALL'!U6*($E6=$F$1)</f>
        <v>0</v>
      </c>
      <c r="V6" s="80">
        <f>'MOD Vectors ALL'!V6*($E6=$F$1)</f>
        <v>0</v>
      </c>
      <c r="W6" s="80">
        <f>'MOD Vectors ALL'!W6*($E6=$F$1)</f>
        <v>0</v>
      </c>
      <c r="X6" s="80">
        <f>'MOD Vectors ALL'!X6*($E6=$F$1)</f>
        <v>0</v>
      </c>
      <c r="Y6" s="80">
        <f>'MOD Vectors ALL'!Y6*($E6=$F$1)</f>
        <v>0</v>
      </c>
      <c r="Z6" s="80">
        <f>'MOD Vectors ALL'!Z6*($E6=$F$1)</f>
        <v>0</v>
      </c>
      <c r="AA6" s="80">
        <f>'MOD Vectors ALL'!AA6*($E6=$F$1)</f>
        <v>0</v>
      </c>
      <c r="AB6" s="80">
        <f>'MOD Vectors ALL'!AB6*($E6=$F$1)</f>
        <v>0</v>
      </c>
      <c r="AC6" s="80">
        <f>'MOD Vectors ALL'!AC6*($E6=$F$1)</f>
        <v>0</v>
      </c>
      <c r="AD6" s="80">
        <f>'MOD Vectors ALL'!AD6*($E6=$F$1)</f>
        <v>0</v>
      </c>
      <c r="AE6" s="80">
        <f>'MOD Vectors ALL'!AE6*($E6=$F$1)</f>
        <v>0</v>
      </c>
      <c r="AF6" s="80">
        <f>'MOD Vectors ALL'!AF6*($E6=$F$1)</f>
        <v>0</v>
      </c>
      <c r="AG6" s="80">
        <f>'MOD Vectors ALL'!AG6*($E6=$F$1)</f>
        <v>0</v>
      </c>
      <c r="AH6" s="80">
        <f>'MOD Vectors ALL'!AH6*($E6=$F$1)</f>
        <v>0</v>
      </c>
      <c r="AI6" s="80">
        <f>'MOD Vectors ALL'!AI6*($E6=$F$1)</f>
        <v>0</v>
      </c>
      <c r="AJ6" s="80">
        <f>'MOD Vectors ALL'!AJ6*($E6=$F$1)</f>
        <v>0</v>
      </c>
      <c r="AK6" s="80">
        <f>'MOD Vectors ALL'!AK6*($E6=$F$1)</f>
        <v>0</v>
      </c>
      <c r="AL6" s="80">
        <f>'MOD Vectors ALL'!AL6*($E6=$F$1)</f>
        <v>0</v>
      </c>
      <c r="AM6" s="80">
        <f>'MOD Vectors ALL'!AM6*($E6=$F$1)</f>
        <v>0</v>
      </c>
      <c r="AN6" s="80">
        <f>'MOD Vectors ALL'!AN6*($E6=$F$1)</f>
        <v>0</v>
      </c>
      <c r="AO6" s="80">
        <f>'MOD Vectors ALL'!AO6*($E6=$F$1)</f>
        <v>0</v>
      </c>
      <c r="AP6" s="80">
        <f>'MOD Vectors ALL'!AP6*($E6=$F$1)</f>
        <v>0</v>
      </c>
      <c r="AQ6" s="80">
        <f>'MOD Vectors ALL'!AQ6*($E6=$F$1)</f>
        <v>0</v>
      </c>
      <c r="AR6" s="80">
        <f>'MOD Vectors ALL'!AR6*($E6=$F$1)</f>
        <v>0</v>
      </c>
      <c r="AS6" s="80">
        <f>'MOD Vectors ALL'!AS6*($E6=$F$1)</f>
        <v>0</v>
      </c>
      <c r="AT6" s="80">
        <f>'MOD Vectors ALL'!AT6*($E6=$F$1)</f>
        <v>0</v>
      </c>
      <c r="AU6" s="80">
        <f>'MOD Vectors ALL'!AU6*($E6=$F$1)</f>
        <v>0</v>
      </c>
      <c r="AV6" s="80">
        <f>'MOD Vectors ALL'!AV6*($E6=$F$1)</f>
        <v>0</v>
      </c>
      <c r="AW6" s="80">
        <f>'MOD Vectors ALL'!AW6*($E6=$F$1)</f>
        <v>0</v>
      </c>
      <c r="AX6" s="80">
        <f>'MOD Vectors ALL'!AX6*($E6=$F$1)</f>
        <v>0</v>
      </c>
      <c r="AY6" s="80">
        <f>'MOD Vectors ALL'!AY6*($E6=$F$1)</f>
        <v>0</v>
      </c>
      <c r="AZ6" s="80">
        <f>'MOD Vectors ALL'!AZ6*($E6=$F$1)</f>
        <v>0</v>
      </c>
      <c r="BA6" s="80">
        <f>'MOD Vectors ALL'!BA6*($E6=$F$1)</f>
        <v>0</v>
      </c>
      <c r="BB6" s="80">
        <f>'MOD Vectors ALL'!BB6*($E6=$F$1)</f>
        <v>0</v>
      </c>
      <c r="BC6" s="80">
        <f>'MOD Vectors ALL'!BC6*($E6=$F$1)</f>
        <v>0</v>
      </c>
      <c r="BD6" s="80">
        <f>'MOD Vectors ALL'!BD6*($E6=$F$1)</f>
        <v>0</v>
      </c>
      <c r="BE6" s="80">
        <f>'MOD Vectors ALL'!BE6*($E6=$F$1)</f>
        <v>0</v>
      </c>
      <c r="BF6" s="80">
        <f>'MOD Vectors ALL'!BF6*($E6=$F$1)</f>
        <v>0</v>
      </c>
      <c r="BG6" s="80">
        <f>'MOD Vectors ALL'!BG6*($E6=$F$1)</f>
        <v>0</v>
      </c>
      <c r="BH6" s="80">
        <f>'MOD Vectors ALL'!BH6*($E6=$F$1)</f>
        <v>0</v>
      </c>
      <c r="BI6" s="80">
        <f>'MOD Vectors ALL'!BI6*($E6=$F$1)</f>
        <v>0</v>
      </c>
      <c r="BJ6" s="80">
        <f>'MOD Vectors ALL'!BJ6*($E6=$F$1)</f>
        <v>0</v>
      </c>
      <c r="BK6" s="80">
        <f>'MOD Vectors ALL'!BK6*($E6=$F$1)</f>
        <v>0</v>
      </c>
      <c r="BL6" s="80">
        <f>'MOD Vectors ALL'!BL6*($E6=$F$1)</f>
        <v>0</v>
      </c>
      <c r="BM6" s="80">
        <f>'MOD Vectors ALL'!BM6*($E6=$F$1)</f>
        <v>0</v>
      </c>
      <c r="BN6" s="80">
        <f>'MOD Vectors ALL'!BN6*($E6=$F$1)</f>
        <v>0</v>
      </c>
      <c r="BO6" s="80">
        <f>'MOD Vectors ALL'!BO6*($E6=$F$1)</f>
        <v>0</v>
      </c>
      <c r="BP6" s="80">
        <f>'MOD Vectors ALL'!BP6*($E6=$F$1)</f>
        <v>0</v>
      </c>
      <c r="BQ6" s="80">
        <f>'MOD Vectors ALL'!BQ6*($E6=$F$1)</f>
        <v>0</v>
      </c>
      <c r="BR6" s="80">
        <f>'MOD Vectors ALL'!BR6*($E6=$F$1)</f>
        <v>0</v>
      </c>
      <c r="BS6" s="80">
        <f>'MOD Vectors ALL'!BS6*($E6=$F$1)</f>
        <v>0</v>
      </c>
      <c r="BT6" s="80">
        <f>'MOD Vectors ALL'!BT6*($E6=$F$1)</f>
        <v>0</v>
      </c>
      <c r="BU6" s="80">
        <f>'MOD Vectors ALL'!BU6*($E6=$F$1)</f>
        <v>0</v>
      </c>
      <c r="BV6" s="80">
        <f>'MOD Vectors ALL'!BV6*($E6=$F$1)</f>
        <v>0</v>
      </c>
      <c r="BW6" s="80">
        <f>'MOD Vectors ALL'!BW6*($E6=$F$1)</f>
        <v>0</v>
      </c>
      <c r="BX6" s="80">
        <f>'MOD Vectors ALL'!BX6*($E6=$F$1)</f>
        <v>0</v>
      </c>
      <c r="BY6" s="80">
        <f>'MOD Vectors ALL'!BY6*($E6=$F$1)</f>
        <v>0</v>
      </c>
      <c r="BZ6" s="80">
        <f>'MOD Vectors ALL'!BZ6*($E6=$F$1)</f>
        <v>0</v>
      </c>
      <c r="CA6" s="80">
        <f>'MOD Vectors ALL'!CA6*($E6=$F$1)</f>
        <v>0</v>
      </c>
      <c r="CB6" s="80">
        <f>'MOD Vectors ALL'!CB6*($E6=$F$1)</f>
        <v>0</v>
      </c>
      <c r="CC6" s="80">
        <f>'MOD Vectors ALL'!CC6*($E6=$F$1)</f>
        <v>0</v>
      </c>
      <c r="CD6" s="80">
        <f>'MOD Vectors ALL'!CD6*($E6=$F$1)</f>
        <v>0</v>
      </c>
      <c r="CE6" s="80">
        <f>'MOD Vectors ALL'!CE6*($E6=$F$1)</f>
        <v>0</v>
      </c>
      <c r="CF6" s="80">
        <f>'MOD Vectors ALL'!CF6*($E6=$F$1)</f>
        <v>0</v>
      </c>
      <c r="CG6" s="80">
        <f>'MOD Vectors ALL'!CG6*($E6=$F$1)</f>
        <v>0</v>
      </c>
      <c r="CH6" s="80">
        <f>'MOD Vectors ALL'!CH6*($E6=$F$1)</f>
        <v>0</v>
      </c>
      <c r="CI6" s="80">
        <f>'MOD Vectors ALL'!CI6*($E6=$F$1)</f>
        <v>0</v>
      </c>
      <c r="CJ6" s="80">
        <f>'MOD Vectors ALL'!CJ6*($E6=$F$1)</f>
        <v>0</v>
      </c>
      <c r="CK6" s="80">
        <f>'MOD Vectors ALL'!CK6*($E6=$F$1)</f>
        <v>0</v>
      </c>
      <c r="CL6" s="80">
        <f>'MOD Vectors ALL'!CL6*($E6=$F$1)</f>
        <v>0</v>
      </c>
      <c r="CM6" s="80">
        <f>'MOD Vectors ALL'!CM6*($E6=$F$1)</f>
        <v>0</v>
      </c>
      <c r="CN6" s="80">
        <f>'MOD Vectors ALL'!CN6*($E6=$F$1)</f>
        <v>0</v>
      </c>
      <c r="CO6" s="80">
        <f>'MOD Vectors ALL'!CO6*($E6=$F$1)</f>
        <v>0</v>
      </c>
      <c r="CP6" s="80">
        <f>'MOD Vectors ALL'!CP6*($E6=$F$1)</f>
        <v>0</v>
      </c>
      <c r="CQ6" s="80">
        <f>'MOD Vectors ALL'!CQ6*($E6=$F$1)</f>
        <v>0</v>
      </c>
      <c r="CR6" s="80">
        <f>'MOD Vectors ALL'!CR6*($E6=$F$1)</f>
        <v>0</v>
      </c>
      <c r="CS6" s="80">
        <f>'MOD Vectors ALL'!CS6*($E6=$F$1)</f>
        <v>0</v>
      </c>
      <c r="CT6" s="80">
        <f>'MOD Vectors ALL'!CT6*($E6=$F$1)</f>
        <v>0</v>
      </c>
      <c r="CU6" s="80">
        <f>'MOD Vectors ALL'!CU6*($E6=$F$1)</f>
        <v>0</v>
      </c>
      <c r="CV6" s="80">
        <f>'MOD Vectors ALL'!CV6*($E6=$F$1)</f>
        <v>0</v>
      </c>
      <c r="CW6" s="80">
        <f>'MOD Vectors ALL'!CW6*($E6=$F$1)</f>
        <v>0</v>
      </c>
      <c r="CX6" s="80">
        <f>'MOD Vectors ALL'!CX6*($E6=$F$1)</f>
        <v>0</v>
      </c>
      <c r="CY6" s="80">
        <f>'MOD Vectors ALL'!CY6*($E6=$F$1)</f>
        <v>0</v>
      </c>
      <c r="CZ6" s="80">
        <f>'MOD Vectors ALL'!CZ6*($E6=$F$1)</f>
        <v>0</v>
      </c>
      <c r="DA6" s="80">
        <f>'MOD Vectors ALL'!DA6*($E6=$F$1)</f>
        <v>0</v>
      </c>
      <c r="DB6" s="80">
        <f>'MOD Vectors ALL'!DB6*($E6=$F$1)</f>
        <v>0</v>
      </c>
      <c r="DC6" s="80">
        <f>'MOD Vectors ALL'!DC6*($E6=$F$1)</f>
        <v>0</v>
      </c>
      <c r="DD6" s="80">
        <f>'MOD Vectors ALL'!DD6*($E6=$F$1)</f>
        <v>0</v>
      </c>
      <c r="DE6" s="80">
        <f>'MOD Vectors ALL'!DE6*($E6=$F$1)</f>
        <v>0</v>
      </c>
      <c r="DF6" s="80">
        <f>'MOD Vectors ALL'!DF6*($E6=$F$1)</f>
        <v>0</v>
      </c>
      <c r="DG6" s="80">
        <f>'MOD Vectors ALL'!DG6*($E6=$F$1)</f>
        <v>0</v>
      </c>
      <c r="DH6" s="80">
        <f>'MOD Vectors ALL'!DH6*($E6=$F$1)</f>
        <v>0</v>
      </c>
      <c r="DI6" s="80">
        <f>'MOD Vectors ALL'!DI6*($E6=$F$1)</f>
        <v>0</v>
      </c>
      <c r="DJ6" s="80">
        <f>'MOD Vectors ALL'!DJ6*($E6=$F$1)</f>
        <v>0</v>
      </c>
      <c r="DK6" s="80">
        <f>'MOD Vectors ALL'!DK6*($E6=$F$1)</f>
        <v>0</v>
      </c>
      <c r="DL6" s="80">
        <f>'MOD Vectors ALL'!DL6*($E6=$F$1)</f>
        <v>0</v>
      </c>
      <c r="DM6" s="80">
        <f>'MOD Vectors ALL'!DM6*($E6=$F$1)</f>
        <v>0</v>
      </c>
      <c r="DN6" s="80">
        <f>'MOD Vectors ALL'!DN6*($E6=$F$1)</f>
        <v>0</v>
      </c>
      <c r="DO6" s="80">
        <f>'MOD Vectors ALL'!DO6*($E6=$F$1)</f>
        <v>0</v>
      </c>
      <c r="DP6" s="80">
        <f>'MOD Vectors ALL'!DP6*($E6=$F$1)</f>
        <v>0</v>
      </c>
      <c r="DQ6" s="80">
        <f>'MOD Vectors ALL'!DQ6*($E6=$F$1)</f>
        <v>0</v>
      </c>
    </row>
    <row r="7" spans="1:121" x14ac:dyDescent="0.2">
      <c r="A7">
        <v>5</v>
      </c>
      <c r="B7" t="s">
        <v>18</v>
      </c>
      <c r="C7" t="s">
        <v>369</v>
      </c>
      <c r="D7" t="s">
        <v>525</v>
      </c>
      <c r="E7" t="s">
        <v>531</v>
      </c>
      <c r="F7" t="s">
        <v>14</v>
      </c>
      <c r="G7">
        <v>5.9305999999999998E-2</v>
      </c>
      <c r="H7">
        <v>-0.11437600000000001</v>
      </c>
      <c r="I7" s="80">
        <f>'MOD Vectors ALL'!I7*($E7=$F$1)</f>
        <v>0</v>
      </c>
      <c r="J7" s="80">
        <f>'MOD Vectors ALL'!J7*($E7=$F$1)</f>
        <v>0</v>
      </c>
      <c r="K7" s="80">
        <f>'MOD Vectors ALL'!K7*($E7=$F$1)</f>
        <v>0</v>
      </c>
      <c r="L7" s="80">
        <f>'MOD Vectors ALL'!L7*($E7=$F$1)</f>
        <v>0</v>
      </c>
      <c r="M7" s="80">
        <f>'MOD Vectors ALL'!M7*($E7=$F$1)</f>
        <v>0</v>
      </c>
      <c r="N7" s="80">
        <f>'MOD Vectors ALL'!N7*($E7=$F$1)</f>
        <v>0</v>
      </c>
      <c r="O7" s="80">
        <f>'MOD Vectors ALL'!O7*($E7=$F$1)</f>
        <v>0</v>
      </c>
      <c r="P7" s="80">
        <f>'MOD Vectors ALL'!P7*($E7=$F$1)</f>
        <v>0</v>
      </c>
      <c r="Q7" s="80">
        <f>'MOD Vectors ALL'!Q7*($E7=$F$1)</f>
        <v>0</v>
      </c>
      <c r="R7" s="80">
        <f>'MOD Vectors ALL'!R7*($E7=$F$1)</f>
        <v>0</v>
      </c>
      <c r="S7" s="80">
        <f>'MOD Vectors ALL'!S7*($E7=$F$1)</f>
        <v>0</v>
      </c>
      <c r="T7" s="80">
        <f>'MOD Vectors ALL'!T7*($E7=$F$1)</f>
        <v>0</v>
      </c>
      <c r="U7" s="80">
        <f>'MOD Vectors ALL'!U7*($E7=$F$1)</f>
        <v>0</v>
      </c>
      <c r="V7" s="80">
        <f>'MOD Vectors ALL'!V7*($E7=$F$1)</f>
        <v>0</v>
      </c>
      <c r="W7" s="80">
        <f>'MOD Vectors ALL'!W7*($E7=$F$1)</f>
        <v>0</v>
      </c>
      <c r="X7" s="80">
        <f>'MOD Vectors ALL'!X7*($E7=$F$1)</f>
        <v>0</v>
      </c>
      <c r="Y7" s="80">
        <f>'MOD Vectors ALL'!Y7*($E7=$F$1)</f>
        <v>0</v>
      </c>
      <c r="Z7" s="80">
        <f>'MOD Vectors ALL'!Z7*($E7=$F$1)</f>
        <v>0</v>
      </c>
      <c r="AA7" s="80">
        <f>'MOD Vectors ALL'!AA7*($E7=$F$1)</f>
        <v>0</v>
      </c>
      <c r="AB7" s="80">
        <f>'MOD Vectors ALL'!AB7*($E7=$F$1)</f>
        <v>0</v>
      </c>
      <c r="AC7" s="80">
        <f>'MOD Vectors ALL'!AC7*($E7=$F$1)</f>
        <v>0</v>
      </c>
      <c r="AD7" s="80">
        <f>'MOD Vectors ALL'!AD7*($E7=$F$1)</f>
        <v>0</v>
      </c>
      <c r="AE7" s="80">
        <f>'MOD Vectors ALL'!AE7*($E7=$F$1)</f>
        <v>0</v>
      </c>
      <c r="AF7" s="80">
        <f>'MOD Vectors ALL'!AF7*($E7=$F$1)</f>
        <v>0</v>
      </c>
      <c r="AG7" s="80">
        <f>'MOD Vectors ALL'!AG7*($E7=$F$1)</f>
        <v>0</v>
      </c>
      <c r="AH7" s="80">
        <f>'MOD Vectors ALL'!AH7*($E7=$F$1)</f>
        <v>0</v>
      </c>
      <c r="AI7" s="80">
        <f>'MOD Vectors ALL'!AI7*($E7=$F$1)</f>
        <v>0</v>
      </c>
      <c r="AJ7" s="80">
        <f>'MOD Vectors ALL'!AJ7*($E7=$F$1)</f>
        <v>0</v>
      </c>
      <c r="AK7" s="80">
        <f>'MOD Vectors ALL'!AK7*($E7=$F$1)</f>
        <v>0</v>
      </c>
      <c r="AL7" s="80">
        <f>'MOD Vectors ALL'!AL7*($E7=$F$1)</f>
        <v>0</v>
      </c>
      <c r="AM7" s="80">
        <f>'MOD Vectors ALL'!AM7*($E7=$F$1)</f>
        <v>0</v>
      </c>
      <c r="AN7" s="80">
        <f>'MOD Vectors ALL'!AN7*($E7=$F$1)</f>
        <v>0</v>
      </c>
      <c r="AO7" s="80">
        <f>'MOD Vectors ALL'!AO7*($E7=$F$1)</f>
        <v>0</v>
      </c>
      <c r="AP7" s="80">
        <f>'MOD Vectors ALL'!AP7*($E7=$F$1)</f>
        <v>0</v>
      </c>
      <c r="AQ7" s="80">
        <f>'MOD Vectors ALL'!AQ7*($E7=$F$1)</f>
        <v>0</v>
      </c>
      <c r="AR7" s="80">
        <f>'MOD Vectors ALL'!AR7*($E7=$F$1)</f>
        <v>0</v>
      </c>
      <c r="AS7" s="80">
        <f>'MOD Vectors ALL'!AS7*($E7=$F$1)</f>
        <v>0</v>
      </c>
      <c r="AT7" s="80">
        <f>'MOD Vectors ALL'!AT7*($E7=$F$1)</f>
        <v>0</v>
      </c>
      <c r="AU7" s="80">
        <f>'MOD Vectors ALL'!AU7*($E7=$F$1)</f>
        <v>0</v>
      </c>
      <c r="AV7" s="80">
        <f>'MOD Vectors ALL'!AV7*($E7=$F$1)</f>
        <v>0</v>
      </c>
      <c r="AW7" s="80">
        <f>'MOD Vectors ALL'!AW7*($E7=$F$1)</f>
        <v>0</v>
      </c>
      <c r="AX7" s="80">
        <f>'MOD Vectors ALL'!AX7*($E7=$F$1)</f>
        <v>0</v>
      </c>
      <c r="AY7" s="80">
        <f>'MOD Vectors ALL'!AY7*($E7=$F$1)</f>
        <v>0</v>
      </c>
      <c r="AZ7" s="80">
        <f>'MOD Vectors ALL'!AZ7*($E7=$F$1)</f>
        <v>0</v>
      </c>
      <c r="BA7" s="80">
        <f>'MOD Vectors ALL'!BA7*($E7=$F$1)</f>
        <v>0</v>
      </c>
      <c r="BB7" s="80">
        <f>'MOD Vectors ALL'!BB7*($E7=$F$1)</f>
        <v>0</v>
      </c>
      <c r="BC7" s="80">
        <f>'MOD Vectors ALL'!BC7*($E7=$F$1)</f>
        <v>0</v>
      </c>
      <c r="BD7" s="80">
        <f>'MOD Vectors ALL'!BD7*($E7=$F$1)</f>
        <v>0</v>
      </c>
      <c r="BE7" s="80">
        <f>'MOD Vectors ALL'!BE7*($E7=$F$1)</f>
        <v>0</v>
      </c>
      <c r="BF7" s="80">
        <f>'MOD Vectors ALL'!BF7*($E7=$F$1)</f>
        <v>0</v>
      </c>
      <c r="BG7" s="80">
        <f>'MOD Vectors ALL'!BG7*($E7=$F$1)</f>
        <v>0</v>
      </c>
      <c r="BH7" s="80">
        <f>'MOD Vectors ALL'!BH7*($E7=$F$1)</f>
        <v>0</v>
      </c>
      <c r="BI7" s="80">
        <f>'MOD Vectors ALL'!BI7*($E7=$F$1)</f>
        <v>0</v>
      </c>
      <c r="BJ7" s="80">
        <f>'MOD Vectors ALL'!BJ7*($E7=$F$1)</f>
        <v>0</v>
      </c>
      <c r="BK7" s="80">
        <f>'MOD Vectors ALL'!BK7*($E7=$F$1)</f>
        <v>0</v>
      </c>
      <c r="BL7" s="80">
        <f>'MOD Vectors ALL'!BL7*($E7=$F$1)</f>
        <v>0</v>
      </c>
      <c r="BM7" s="80">
        <f>'MOD Vectors ALL'!BM7*($E7=$F$1)</f>
        <v>0</v>
      </c>
      <c r="BN7" s="80">
        <f>'MOD Vectors ALL'!BN7*($E7=$F$1)</f>
        <v>0</v>
      </c>
      <c r="BO7" s="80">
        <f>'MOD Vectors ALL'!BO7*($E7=$F$1)</f>
        <v>0</v>
      </c>
      <c r="BP7" s="80">
        <f>'MOD Vectors ALL'!BP7*($E7=$F$1)</f>
        <v>0</v>
      </c>
      <c r="BQ7" s="80">
        <f>'MOD Vectors ALL'!BQ7*($E7=$F$1)</f>
        <v>0</v>
      </c>
      <c r="BR7" s="80">
        <f>'MOD Vectors ALL'!BR7*($E7=$F$1)</f>
        <v>0</v>
      </c>
      <c r="BS7" s="80">
        <f>'MOD Vectors ALL'!BS7*($E7=$F$1)</f>
        <v>0</v>
      </c>
      <c r="BT7" s="80">
        <f>'MOD Vectors ALL'!BT7*($E7=$F$1)</f>
        <v>0</v>
      </c>
      <c r="BU7" s="80">
        <f>'MOD Vectors ALL'!BU7*($E7=$F$1)</f>
        <v>0</v>
      </c>
      <c r="BV7" s="80">
        <f>'MOD Vectors ALL'!BV7*($E7=$F$1)</f>
        <v>0</v>
      </c>
      <c r="BW7" s="80">
        <f>'MOD Vectors ALL'!BW7*($E7=$F$1)</f>
        <v>0</v>
      </c>
      <c r="BX7" s="80">
        <f>'MOD Vectors ALL'!BX7*($E7=$F$1)</f>
        <v>0</v>
      </c>
      <c r="BY7" s="80">
        <f>'MOD Vectors ALL'!BY7*($E7=$F$1)</f>
        <v>0</v>
      </c>
      <c r="BZ7" s="80">
        <f>'MOD Vectors ALL'!BZ7*($E7=$F$1)</f>
        <v>0</v>
      </c>
      <c r="CA7" s="80">
        <f>'MOD Vectors ALL'!CA7*($E7=$F$1)</f>
        <v>0</v>
      </c>
      <c r="CB7" s="80">
        <f>'MOD Vectors ALL'!CB7*($E7=$F$1)</f>
        <v>0</v>
      </c>
      <c r="CC7" s="80">
        <f>'MOD Vectors ALL'!CC7*($E7=$F$1)</f>
        <v>0</v>
      </c>
      <c r="CD7" s="80">
        <f>'MOD Vectors ALL'!CD7*($E7=$F$1)</f>
        <v>0</v>
      </c>
      <c r="CE7" s="80">
        <f>'MOD Vectors ALL'!CE7*($E7=$F$1)</f>
        <v>0</v>
      </c>
      <c r="CF7" s="80">
        <f>'MOD Vectors ALL'!CF7*($E7=$F$1)</f>
        <v>0</v>
      </c>
      <c r="CG7" s="80">
        <f>'MOD Vectors ALL'!CG7*($E7=$F$1)</f>
        <v>0</v>
      </c>
      <c r="CH7" s="80">
        <f>'MOD Vectors ALL'!CH7*($E7=$F$1)</f>
        <v>0</v>
      </c>
      <c r="CI7" s="80">
        <f>'MOD Vectors ALL'!CI7*($E7=$F$1)</f>
        <v>0</v>
      </c>
      <c r="CJ7" s="80">
        <f>'MOD Vectors ALL'!CJ7*($E7=$F$1)</f>
        <v>0</v>
      </c>
      <c r="CK7" s="80">
        <f>'MOD Vectors ALL'!CK7*($E7=$F$1)</f>
        <v>0</v>
      </c>
      <c r="CL7" s="80">
        <f>'MOD Vectors ALL'!CL7*($E7=$F$1)</f>
        <v>0</v>
      </c>
      <c r="CM7" s="80">
        <f>'MOD Vectors ALL'!CM7*($E7=$F$1)</f>
        <v>0</v>
      </c>
      <c r="CN7" s="80">
        <f>'MOD Vectors ALL'!CN7*($E7=$F$1)</f>
        <v>0</v>
      </c>
      <c r="CO7" s="80">
        <f>'MOD Vectors ALL'!CO7*($E7=$F$1)</f>
        <v>0</v>
      </c>
      <c r="CP7" s="80">
        <f>'MOD Vectors ALL'!CP7*($E7=$F$1)</f>
        <v>0</v>
      </c>
      <c r="CQ7" s="80">
        <f>'MOD Vectors ALL'!CQ7*($E7=$F$1)</f>
        <v>0</v>
      </c>
      <c r="CR7" s="80">
        <f>'MOD Vectors ALL'!CR7*($E7=$F$1)</f>
        <v>0</v>
      </c>
      <c r="CS7" s="80">
        <f>'MOD Vectors ALL'!CS7*($E7=$F$1)</f>
        <v>0</v>
      </c>
      <c r="CT7" s="80">
        <f>'MOD Vectors ALL'!CT7*($E7=$F$1)</f>
        <v>0</v>
      </c>
      <c r="CU7" s="80">
        <f>'MOD Vectors ALL'!CU7*($E7=$F$1)</f>
        <v>0</v>
      </c>
      <c r="CV7" s="80">
        <f>'MOD Vectors ALL'!CV7*($E7=$F$1)</f>
        <v>0</v>
      </c>
      <c r="CW7" s="80">
        <f>'MOD Vectors ALL'!CW7*($E7=$F$1)</f>
        <v>0</v>
      </c>
      <c r="CX7" s="80">
        <f>'MOD Vectors ALL'!CX7*($E7=$F$1)</f>
        <v>0</v>
      </c>
      <c r="CY7" s="80">
        <f>'MOD Vectors ALL'!CY7*($E7=$F$1)</f>
        <v>0</v>
      </c>
      <c r="CZ7" s="80">
        <f>'MOD Vectors ALL'!CZ7*($E7=$F$1)</f>
        <v>0</v>
      </c>
      <c r="DA7" s="80">
        <f>'MOD Vectors ALL'!DA7*($E7=$F$1)</f>
        <v>0</v>
      </c>
      <c r="DB7" s="80">
        <f>'MOD Vectors ALL'!DB7*($E7=$F$1)</f>
        <v>0</v>
      </c>
      <c r="DC7" s="80">
        <f>'MOD Vectors ALL'!DC7*($E7=$F$1)</f>
        <v>0</v>
      </c>
      <c r="DD7" s="80">
        <f>'MOD Vectors ALL'!DD7*($E7=$F$1)</f>
        <v>0</v>
      </c>
      <c r="DE7" s="80">
        <f>'MOD Vectors ALL'!DE7*($E7=$F$1)</f>
        <v>0</v>
      </c>
      <c r="DF7" s="80">
        <f>'MOD Vectors ALL'!DF7*($E7=$F$1)</f>
        <v>0</v>
      </c>
      <c r="DG7" s="80">
        <f>'MOD Vectors ALL'!DG7*($E7=$F$1)</f>
        <v>0</v>
      </c>
      <c r="DH7" s="80">
        <f>'MOD Vectors ALL'!DH7*($E7=$F$1)</f>
        <v>0</v>
      </c>
      <c r="DI7" s="80">
        <f>'MOD Vectors ALL'!DI7*($E7=$F$1)</f>
        <v>0</v>
      </c>
      <c r="DJ7" s="80">
        <f>'MOD Vectors ALL'!DJ7*($E7=$F$1)</f>
        <v>0</v>
      </c>
      <c r="DK7" s="80">
        <f>'MOD Vectors ALL'!DK7*($E7=$F$1)</f>
        <v>0</v>
      </c>
      <c r="DL7" s="80">
        <f>'MOD Vectors ALL'!DL7*($E7=$F$1)</f>
        <v>0</v>
      </c>
      <c r="DM7" s="80">
        <f>'MOD Vectors ALL'!DM7*($E7=$F$1)</f>
        <v>0</v>
      </c>
      <c r="DN7" s="80">
        <f>'MOD Vectors ALL'!DN7*($E7=$F$1)</f>
        <v>0</v>
      </c>
      <c r="DO7" s="80">
        <f>'MOD Vectors ALL'!DO7*($E7=$F$1)</f>
        <v>0</v>
      </c>
      <c r="DP7" s="80">
        <f>'MOD Vectors ALL'!DP7*($E7=$F$1)</f>
        <v>0</v>
      </c>
      <c r="DQ7" s="80">
        <f>'MOD Vectors ALL'!DQ7*($E7=$F$1)</f>
        <v>0</v>
      </c>
    </row>
    <row r="8" spans="1:121" x14ac:dyDescent="0.2">
      <c r="A8">
        <v>6</v>
      </c>
      <c r="B8" t="s">
        <v>18</v>
      </c>
      <c r="C8" t="s">
        <v>369</v>
      </c>
      <c r="D8" t="s">
        <v>525</v>
      </c>
      <c r="E8" t="s">
        <v>531</v>
      </c>
      <c r="F8" t="s">
        <v>33</v>
      </c>
      <c r="G8">
        <v>5.4671999999999998E-2</v>
      </c>
      <c r="H8">
        <v>-0.1197</v>
      </c>
      <c r="I8" s="80">
        <f>'MOD Vectors ALL'!I8*($E8=$F$1)</f>
        <v>0</v>
      </c>
      <c r="J8" s="80">
        <f>'MOD Vectors ALL'!J8*($E8=$F$1)</f>
        <v>0</v>
      </c>
      <c r="K8" s="80">
        <f>'MOD Vectors ALL'!K8*($E8=$F$1)</f>
        <v>0</v>
      </c>
      <c r="L8" s="80">
        <f>'MOD Vectors ALL'!L8*($E8=$F$1)</f>
        <v>0</v>
      </c>
      <c r="M8" s="80">
        <f>'MOD Vectors ALL'!M8*($E8=$F$1)</f>
        <v>0</v>
      </c>
      <c r="N8" s="80">
        <f>'MOD Vectors ALL'!N8*($E8=$F$1)</f>
        <v>0</v>
      </c>
      <c r="O8" s="80">
        <f>'MOD Vectors ALL'!O8*($E8=$F$1)</f>
        <v>0</v>
      </c>
      <c r="P8" s="80">
        <f>'MOD Vectors ALL'!P8*($E8=$F$1)</f>
        <v>0</v>
      </c>
      <c r="Q8" s="80">
        <f>'MOD Vectors ALL'!Q8*($E8=$F$1)</f>
        <v>0</v>
      </c>
      <c r="R8" s="80">
        <f>'MOD Vectors ALL'!R8*($E8=$F$1)</f>
        <v>0</v>
      </c>
      <c r="S8" s="80">
        <f>'MOD Vectors ALL'!S8*($E8=$F$1)</f>
        <v>0</v>
      </c>
      <c r="T8" s="80">
        <f>'MOD Vectors ALL'!T8*($E8=$F$1)</f>
        <v>0</v>
      </c>
      <c r="U8" s="80">
        <f>'MOD Vectors ALL'!U8*($E8=$F$1)</f>
        <v>0</v>
      </c>
      <c r="V8" s="80">
        <f>'MOD Vectors ALL'!V8*($E8=$F$1)</f>
        <v>0</v>
      </c>
      <c r="W8" s="80">
        <f>'MOD Vectors ALL'!W8*($E8=$F$1)</f>
        <v>0</v>
      </c>
      <c r="X8" s="80">
        <f>'MOD Vectors ALL'!X8*($E8=$F$1)</f>
        <v>0</v>
      </c>
      <c r="Y8" s="80">
        <f>'MOD Vectors ALL'!Y8*($E8=$F$1)</f>
        <v>0</v>
      </c>
      <c r="Z8" s="80">
        <f>'MOD Vectors ALL'!Z8*($E8=$F$1)</f>
        <v>0</v>
      </c>
      <c r="AA8" s="80">
        <f>'MOD Vectors ALL'!AA8*($E8=$F$1)</f>
        <v>0</v>
      </c>
      <c r="AB8" s="80">
        <f>'MOD Vectors ALL'!AB8*($E8=$F$1)</f>
        <v>0</v>
      </c>
      <c r="AC8" s="80">
        <f>'MOD Vectors ALL'!AC8*($E8=$F$1)</f>
        <v>0</v>
      </c>
      <c r="AD8" s="80">
        <f>'MOD Vectors ALL'!AD8*($E8=$F$1)</f>
        <v>0</v>
      </c>
      <c r="AE8" s="80">
        <f>'MOD Vectors ALL'!AE8*($E8=$F$1)</f>
        <v>0</v>
      </c>
      <c r="AF8" s="80">
        <f>'MOD Vectors ALL'!AF8*($E8=$F$1)</f>
        <v>0</v>
      </c>
      <c r="AG8" s="80">
        <f>'MOD Vectors ALL'!AG8*($E8=$F$1)</f>
        <v>0</v>
      </c>
      <c r="AH8" s="80">
        <f>'MOD Vectors ALL'!AH8*($E8=$F$1)</f>
        <v>0</v>
      </c>
      <c r="AI8" s="80">
        <f>'MOD Vectors ALL'!AI8*($E8=$F$1)</f>
        <v>0</v>
      </c>
      <c r="AJ8" s="80">
        <f>'MOD Vectors ALL'!AJ8*($E8=$F$1)</f>
        <v>0</v>
      </c>
      <c r="AK8" s="80">
        <f>'MOD Vectors ALL'!AK8*($E8=$F$1)</f>
        <v>0</v>
      </c>
      <c r="AL8" s="80">
        <f>'MOD Vectors ALL'!AL8*($E8=$F$1)</f>
        <v>0</v>
      </c>
      <c r="AM8" s="80">
        <f>'MOD Vectors ALL'!AM8*($E8=$F$1)</f>
        <v>0</v>
      </c>
      <c r="AN8" s="80">
        <f>'MOD Vectors ALL'!AN8*($E8=$F$1)</f>
        <v>0</v>
      </c>
      <c r="AO8" s="80">
        <f>'MOD Vectors ALL'!AO8*($E8=$F$1)</f>
        <v>0</v>
      </c>
      <c r="AP8" s="80">
        <f>'MOD Vectors ALL'!AP8*($E8=$F$1)</f>
        <v>0</v>
      </c>
      <c r="AQ8" s="80">
        <f>'MOD Vectors ALL'!AQ8*($E8=$F$1)</f>
        <v>0</v>
      </c>
      <c r="AR8" s="80">
        <f>'MOD Vectors ALL'!AR8*($E8=$F$1)</f>
        <v>0</v>
      </c>
      <c r="AS8" s="80">
        <f>'MOD Vectors ALL'!AS8*($E8=$F$1)</f>
        <v>0</v>
      </c>
      <c r="AT8" s="80">
        <f>'MOD Vectors ALL'!AT8*($E8=$F$1)</f>
        <v>0</v>
      </c>
      <c r="AU8" s="80">
        <f>'MOD Vectors ALL'!AU8*($E8=$F$1)</f>
        <v>0</v>
      </c>
      <c r="AV8" s="80">
        <f>'MOD Vectors ALL'!AV8*($E8=$F$1)</f>
        <v>0</v>
      </c>
      <c r="AW8" s="80">
        <f>'MOD Vectors ALL'!AW8*($E8=$F$1)</f>
        <v>0</v>
      </c>
      <c r="AX8" s="80">
        <f>'MOD Vectors ALL'!AX8*($E8=$F$1)</f>
        <v>0</v>
      </c>
      <c r="AY8" s="80">
        <f>'MOD Vectors ALL'!AY8*($E8=$F$1)</f>
        <v>0</v>
      </c>
      <c r="AZ8" s="80">
        <f>'MOD Vectors ALL'!AZ8*($E8=$F$1)</f>
        <v>0</v>
      </c>
      <c r="BA8" s="80">
        <f>'MOD Vectors ALL'!BA8*($E8=$F$1)</f>
        <v>0</v>
      </c>
      <c r="BB8" s="80">
        <f>'MOD Vectors ALL'!BB8*($E8=$F$1)</f>
        <v>0</v>
      </c>
      <c r="BC8" s="80">
        <f>'MOD Vectors ALL'!BC8*($E8=$F$1)</f>
        <v>0</v>
      </c>
      <c r="BD8" s="80">
        <f>'MOD Vectors ALL'!BD8*($E8=$F$1)</f>
        <v>0</v>
      </c>
      <c r="BE8" s="80">
        <f>'MOD Vectors ALL'!BE8*($E8=$F$1)</f>
        <v>0</v>
      </c>
      <c r="BF8" s="80">
        <f>'MOD Vectors ALL'!BF8*($E8=$F$1)</f>
        <v>0</v>
      </c>
      <c r="BG8" s="80">
        <f>'MOD Vectors ALL'!BG8*($E8=$F$1)</f>
        <v>0</v>
      </c>
      <c r="BH8" s="80">
        <f>'MOD Vectors ALL'!BH8*($E8=$F$1)</f>
        <v>0</v>
      </c>
      <c r="BI8" s="80">
        <f>'MOD Vectors ALL'!BI8*($E8=$F$1)</f>
        <v>0</v>
      </c>
      <c r="BJ8" s="80">
        <f>'MOD Vectors ALL'!BJ8*($E8=$F$1)</f>
        <v>0</v>
      </c>
      <c r="BK8" s="80">
        <f>'MOD Vectors ALL'!BK8*($E8=$F$1)</f>
        <v>0</v>
      </c>
      <c r="BL8" s="80">
        <f>'MOD Vectors ALL'!BL8*($E8=$F$1)</f>
        <v>0</v>
      </c>
      <c r="BM8" s="80">
        <f>'MOD Vectors ALL'!BM8*($E8=$F$1)</f>
        <v>0</v>
      </c>
      <c r="BN8" s="80">
        <f>'MOD Vectors ALL'!BN8*($E8=$F$1)</f>
        <v>0</v>
      </c>
      <c r="BO8" s="80">
        <f>'MOD Vectors ALL'!BO8*($E8=$F$1)</f>
        <v>0</v>
      </c>
      <c r="BP8" s="80">
        <f>'MOD Vectors ALL'!BP8*($E8=$F$1)</f>
        <v>0</v>
      </c>
      <c r="BQ8" s="80">
        <f>'MOD Vectors ALL'!BQ8*($E8=$F$1)</f>
        <v>0</v>
      </c>
      <c r="BR8" s="80">
        <f>'MOD Vectors ALL'!BR8*($E8=$F$1)</f>
        <v>0</v>
      </c>
      <c r="BS8" s="80">
        <f>'MOD Vectors ALL'!BS8*($E8=$F$1)</f>
        <v>0</v>
      </c>
      <c r="BT8" s="80">
        <f>'MOD Vectors ALL'!BT8*($E8=$F$1)</f>
        <v>0</v>
      </c>
      <c r="BU8" s="80">
        <f>'MOD Vectors ALL'!BU8*($E8=$F$1)</f>
        <v>0</v>
      </c>
      <c r="BV8" s="80">
        <f>'MOD Vectors ALL'!BV8*($E8=$F$1)</f>
        <v>0</v>
      </c>
      <c r="BW8" s="80">
        <f>'MOD Vectors ALL'!BW8*($E8=$F$1)</f>
        <v>0</v>
      </c>
      <c r="BX8" s="80">
        <f>'MOD Vectors ALL'!BX8*($E8=$F$1)</f>
        <v>0</v>
      </c>
      <c r="BY8" s="80">
        <f>'MOD Vectors ALL'!BY8*($E8=$F$1)</f>
        <v>0</v>
      </c>
      <c r="BZ8" s="80">
        <f>'MOD Vectors ALL'!BZ8*($E8=$F$1)</f>
        <v>0</v>
      </c>
      <c r="CA8" s="80">
        <f>'MOD Vectors ALL'!CA8*($E8=$F$1)</f>
        <v>0</v>
      </c>
      <c r="CB8" s="80">
        <f>'MOD Vectors ALL'!CB8*($E8=$F$1)</f>
        <v>0</v>
      </c>
      <c r="CC8" s="80">
        <f>'MOD Vectors ALL'!CC8*($E8=$F$1)</f>
        <v>0</v>
      </c>
      <c r="CD8" s="80">
        <f>'MOD Vectors ALL'!CD8*($E8=$F$1)</f>
        <v>0</v>
      </c>
      <c r="CE8" s="80">
        <f>'MOD Vectors ALL'!CE8*($E8=$F$1)</f>
        <v>0</v>
      </c>
      <c r="CF8" s="80">
        <f>'MOD Vectors ALL'!CF8*($E8=$F$1)</f>
        <v>0</v>
      </c>
      <c r="CG8" s="80">
        <f>'MOD Vectors ALL'!CG8*($E8=$F$1)</f>
        <v>0</v>
      </c>
      <c r="CH8" s="80">
        <f>'MOD Vectors ALL'!CH8*($E8=$F$1)</f>
        <v>0</v>
      </c>
      <c r="CI8" s="80">
        <f>'MOD Vectors ALL'!CI8*($E8=$F$1)</f>
        <v>0</v>
      </c>
      <c r="CJ8" s="80">
        <f>'MOD Vectors ALL'!CJ8*($E8=$F$1)</f>
        <v>0</v>
      </c>
      <c r="CK8" s="80">
        <f>'MOD Vectors ALL'!CK8*($E8=$F$1)</f>
        <v>0</v>
      </c>
      <c r="CL8" s="80">
        <f>'MOD Vectors ALL'!CL8*($E8=$F$1)</f>
        <v>0</v>
      </c>
      <c r="CM8" s="80">
        <f>'MOD Vectors ALL'!CM8*($E8=$F$1)</f>
        <v>0</v>
      </c>
      <c r="CN8" s="80">
        <f>'MOD Vectors ALL'!CN8*($E8=$F$1)</f>
        <v>0</v>
      </c>
      <c r="CO8" s="80">
        <f>'MOD Vectors ALL'!CO8*($E8=$F$1)</f>
        <v>0</v>
      </c>
      <c r="CP8" s="80">
        <f>'MOD Vectors ALL'!CP8*($E8=$F$1)</f>
        <v>0</v>
      </c>
      <c r="CQ8" s="80">
        <f>'MOD Vectors ALL'!CQ8*($E8=$F$1)</f>
        <v>0</v>
      </c>
      <c r="CR8" s="80">
        <f>'MOD Vectors ALL'!CR8*($E8=$F$1)</f>
        <v>0</v>
      </c>
      <c r="CS8" s="80">
        <f>'MOD Vectors ALL'!CS8*($E8=$F$1)</f>
        <v>0</v>
      </c>
      <c r="CT8" s="80">
        <f>'MOD Vectors ALL'!CT8*($E8=$F$1)</f>
        <v>0</v>
      </c>
      <c r="CU8" s="80">
        <f>'MOD Vectors ALL'!CU8*($E8=$F$1)</f>
        <v>0</v>
      </c>
      <c r="CV8" s="80">
        <f>'MOD Vectors ALL'!CV8*($E8=$F$1)</f>
        <v>0</v>
      </c>
      <c r="CW8" s="80">
        <f>'MOD Vectors ALL'!CW8*($E8=$F$1)</f>
        <v>0</v>
      </c>
      <c r="CX8" s="80">
        <f>'MOD Vectors ALL'!CX8*($E8=$F$1)</f>
        <v>0</v>
      </c>
      <c r="CY8" s="80">
        <f>'MOD Vectors ALL'!CY8*($E8=$F$1)</f>
        <v>0</v>
      </c>
      <c r="CZ8" s="80">
        <f>'MOD Vectors ALL'!CZ8*($E8=$F$1)</f>
        <v>0</v>
      </c>
      <c r="DA8" s="80">
        <f>'MOD Vectors ALL'!DA8*($E8=$F$1)</f>
        <v>0</v>
      </c>
      <c r="DB8" s="80">
        <f>'MOD Vectors ALL'!DB8*($E8=$F$1)</f>
        <v>0</v>
      </c>
      <c r="DC8" s="80">
        <f>'MOD Vectors ALL'!DC8*($E8=$F$1)</f>
        <v>0</v>
      </c>
      <c r="DD8" s="80">
        <f>'MOD Vectors ALL'!DD8*($E8=$F$1)</f>
        <v>0</v>
      </c>
      <c r="DE8" s="80">
        <f>'MOD Vectors ALL'!DE8*($E8=$F$1)</f>
        <v>0</v>
      </c>
      <c r="DF8" s="80">
        <f>'MOD Vectors ALL'!DF8*($E8=$F$1)</f>
        <v>0</v>
      </c>
      <c r="DG8" s="80">
        <f>'MOD Vectors ALL'!DG8*($E8=$F$1)</f>
        <v>0</v>
      </c>
      <c r="DH8" s="80">
        <f>'MOD Vectors ALL'!DH8*($E8=$F$1)</f>
        <v>0</v>
      </c>
      <c r="DI8" s="80">
        <f>'MOD Vectors ALL'!DI8*($E8=$F$1)</f>
        <v>0</v>
      </c>
      <c r="DJ8" s="80">
        <f>'MOD Vectors ALL'!DJ8*($E8=$F$1)</f>
        <v>0</v>
      </c>
      <c r="DK8" s="80">
        <f>'MOD Vectors ALL'!DK8*($E8=$F$1)</f>
        <v>0</v>
      </c>
      <c r="DL8" s="80">
        <f>'MOD Vectors ALL'!DL8*($E8=$F$1)</f>
        <v>0</v>
      </c>
      <c r="DM8" s="80">
        <f>'MOD Vectors ALL'!DM8*($E8=$F$1)</f>
        <v>0</v>
      </c>
      <c r="DN8" s="80">
        <f>'MOD Vectors ALL'!DN8*($E8=$F$1)</f>
        <v>0</v>
      </c>
      <c r="DO8" s="80">
        <f>'MOD Vectors ALL'!DO8*($E8=$F$1)</f>
        <v>0</v>
      </c>
      <c r="DP8" s="80">
        <f>'MOD Vectors ALL'!DP8*($E8=$F$1)</f>
        <v>0</v>
      </c>
      <c r="DQ8" s="80">
        <f>'MOD Vectors ALL'!DQ8*($E8=$F$1)</f>
        <v>0</v>
      </c>
    </row>
    <row r="9" spans="1:121" x14ac:dyDescent="0.2">
      <c r="A9">
        <v>7</v>
      </c>
      <c r="B9" t="s">
        <v>18</v>
      </c>
      <c r="C9" t="s">
        <v>369</v>
      </c>
      <c r="D9" t="s">
        <v>525</v>
      </c>
      <c r="E9" t="s">
        <v>531</v>
      </c>
      <c r="F9" t="s">
        <v>34</v>
      </c>
      <c r="G9">
        <v>5.3830000000000003E-2</v>
      </c>
      <c r="H9">
        <v>-0.12860099999999999</v>
      </c>
      <c r="I9" s="80">
        <f>'MOD Vectors ALL'!I9*($E9=$F$1)</f>
        <v>0</v>
      </c>
      <c r="J9" s="80">
        <f>'MOD Vectors ALL'!J9*($E9=$F$1)</f>
        <v>0</v>
      </c>
      <c r="K9" s="80">
        <f>'MOD Vectors ALL'!K9*($E9=$F$1)</f>
        <v>0</v>
      </c>
      <c r="L9" s="80">
        <f>'MOD Vectors ALL'!L9*($E9=$F$1)</f>
        <v>0</v>
      </c>
      <c r="M9" s="80">
        <f>'MOD Vectors ALL'!M9*($E9=$F$1)</f>
        <v>0</v>
      </c>
      <c r="N9" s="80">
        <f>'MOD Vectors ALL'!N9*($E9=$F$1)</f>
        <v>0</v>
      </c>
      <c r="O9" s="80">
        <f>'MOD Vectors ALL'!O9*($E9=$F$1)</f>
        <v>0</v>
      </c>
      <c r="P9" s="80">
        <f>'MOD Vectors ALL'!P9*($E9=$F$1)</f>
        <v>0</v>
      </c>
      <c r="Q9" s="80">
        <f>'MOD Vectors ALL'!Q9*($E9=$F$1)</f>
        <v>0</v>
      </c>
      <c r="R9" s="80">
        <f>'MOD Vectors ALL'!R9*($E9=$F$1)</f>
        <v>0</v>
      </c>
      <c r="S9" s="80">
        <f>'MOD Vectors ALL'!S9*($E9=$F$1)</f>
        <v>0</v>
      </c>
      <c r="T9" s="80">
        <f>'MOD Vectors ALL'!T9*($E9=$F$1)</f>
        <v>0</v>
      </c>
      <c r="U9" s="80">
        <f>'MOD Vectors ALL'!U9*($E9=$F$1)</f>
        <v>0</v>
      </c>
      <c r="V9" s="80">
        <f>'MOD Vectors ALL'!V9*($E9=$F$1)</f>
        <v>0</v>
      </c>
      <c r="W9" s="80">
        <f>'MOD Vectors ALL'!W9*($E9=$F$1)</f>
        <v>0</v>
      </c>
      <c r="X9" s="80">
        <f>'MOD Vectors ALL'!X9*($E9=$F$1)</f>
        <v>0</v>
      </c>
      <c r="Y9" s="80">
        <f>'MOD Vectors ALL'!Y9*($E9=$F$1)</f>
        <v>0</v>
      </c>
      <c r="Z9" s="80">
        <f>'MOD Vectors ALL'!Z9*($E9=$F$1)</f>
        <v>0</v>
      </c>
      <c r="AA9" s="80">
        <f>'MOD Vectors ALL'!AA9*($E9=$F$1)</f>
        <v>0</v>
      </c>
      <c r="AB9" s="80">
        <f>'MOD Vectors ALL'!AB9*($E9=$F$1)</f>
        <v>0</v>
      </c>
      <c r="AC9" s="80">
        <f>'MOD Vectors ALL'!AC9*($E9=$F$1)</f>
        <v>0</v>
      </c>
      <c r="AD9" s="80">
        <f>'MOD Vectors ALL'!AD9*($E9=$F$1)</f>
        <v>0</v>
      </c>
      <c r="AE9" s="80">
        <f>'MOD Vectors ALL'!AE9*($E9=$F$1)</f>
        <v>0</v>
      </c>
      <c r="AF9" s="80">
        <f>'MOD Vectors ALL'!AF9*($E9=$F$1)</f>
        <v>0</v>
      </c>
      <c r="AG9" s="80">
        <f>'MOD Vectors ALL'!AG9*($E9=$F$1)</f>
        <v>0</v>
      </c>
      <c r="AH9" s="80">
        <f>'MOD Vectors ALL'!AH9*($E9=$F$1)</f>
        <v>0</v>
      </c>
      <c r="AI9" s="80">
        <f>'MOD Vectors ALL'!AI9*($E9=$F$1)</f>
        <v>0</v>
      </c>
      <c r="AJ9" s="80">
        <f>'MOD Vectors ALL'!AJ9*($E9=$F$1)</f>
        <v>0</v>
      </c>
      <c r="AK9" s="80">
        <f>'MOD Vectors ALL'!AK9*($E9=$F$1)</f>
        <v>0</v>
      </c>
      <c r="AL9" s="80">
        <f>'MOD Vectors ALL'!AL9*($E9=$F$1)</f>
        <v>0</v>
      </c>
      <c r="AM9" s="80">
        <f>'MOD Vectors ALL'!AM9*($E9=$F$1)</f>
        <v>0</v>
      </c>
      <c r="AN9" s="80">
        <f>'MOD Vectors ALL'!AN9*($E9=$F$1)</f>
        <v>0</v>
      </c>
      <c r="AO9" s="80">
        <f>'MOD Vectors ALL'!AO9*($E9=$F$1)</f>
        <v>0</v>
      </c>
      <c r="AP9" s="80">
        <f>'MOD Vectors ALL'!AP9*($E9=$F$1)</f>
        <v>0</v>
      </c>
      <c r="AQ9" s="80">
        <f>'MOD Vectors ALL'!AQ9*($E9=$F$1)</f>
        <v>0</v>
      </c>
      <c r="AR9" s="80">
        <f>'MOD Vectors ALL'!AR9*($E9=$F$1)</f>
        <v>0</v>
      </c>
      <c r="AS9" s="80">
        <f>'MOD Vectors ALL'!AS9*($E9=$F$1)</f>
        <v>0</v>
      </c>
      <c r="AT9" s="80">
        <f>'MOD Vectors ALL'!AT9*($E9=$F$1)</f>
        <v>0</v>
      </c>
      <c r="AU9" s="80">
        <f>'MOD Vectors ALL'!AU9*($E9=$F$1)</f>
        <v>0</v>
      </c>
      <c r="AV9" s="80">
        <f>'MOD Vectors ALL'!AV9*($E9=$F$1)</f>
        <v>0</v>
      </c>
      <c r="AW9" s="80">
        <f>'MOD Vectors ALL'!AW9*($E9=$F$1)</f>
        <v>0</v>
      </c>
      <c r="AX9" s="80">
        <f>'MOD Vectors ALL'!AX9*($E9=$F$1)</f>
        <v>0</v>
      </c>
      <c r="AY9" s="80">
        <f>'MOD Vectors ALL'!AY9*($E9=$F$1)</f>
        <v>0</v>
      </c>
      <c r="AZ9" s="80">
        <f>'MOD Vectors ALL'!AZ9*($E9=$F$1)</f>
        <v>0</v>
      </c>
      <c r="BA9" s="80">
        <f>'MOD Vectors ALL'!BA9*($E9=$F$1)</f>
        <v>0</v>
      </c>
      <c r="BB9" s="80">
        <f>'MOD Vectors ALL'!BB9*($E9=$F$1)</f>
        <v>0</v>
      </c>
      <c r="BC9" s="80">
        <f>'MOD Vectors ALL'!BC9*($E9=$F$1)</f>
        <v>0</v>
      </c>
      <c r="BD9" s="80">
        <f>'MOD Vectors ALL'!BD9*($E9=$F$1)</f>
        <v>0</v>
      </c>
      <c r="BE9" s="80">
        <f>'MOD Vectors ALL'!BE9*($E9=$F$1)</f>
        <v>0</v>
      </c>
      <c r="BF9" s="80">
        <f>'MOD Vectors ALL'!BF9*($E9=$F$1)</f>
        <v>0</v>
      </c>
      <c r="BG9" s="80">
        <f>'MOD Vectors ALL'!BG9*($E9=$F$1)</f>
        <v>0</v>
      </c>
      <c r="BH9" s="80">
        <f>'MOD Vectors ALL'!BH9*($E9=$F$1)</f>
        <v>0</v>
      </c>
      <c r="BI9" s="80">
        <f>'MOD Vectors ALL'!BI9*($E9=$F$1)</f>
        <v>0</v>
      </c>
      <c r="BJ9" s="80">
        <f>'MOD Vectors ALL'!BJ9*($E9=$F$1)</f>
        <v>0</v>
      </c>
      <c r="BK9" s="80">
        <f>'MOD Vectors ALL'!BK9*($E9=$F$1)</f>
        <v>0</v>
      </c>
      <c r="BL9" s="80">
        <f>'MOD Vectors ALL'!BL9*($E9=$F$1)</f>
        <v>0</v>
      </c>
      <c r="BM9" s="80">
        <f>'MOD Vectors ALL'!BM9*($E9=$F$1)</f>
        <v>0</v>
      </c>
      <c r="BN9" s="80">
        <f>'MOD Vectors ALL'!BN9*($E9=$F$1)</f>
        <v>0</v>
      </c>
      <c r="BO9" s="80">
        <f>'MOD Vectors ALL'!BO9*($E9=$F$1)</f>
        <v>0</v>
      </c>
      <c r="BP9" s="80">
        <f>'MOD Vectors ALL'!BP9*($E9=$F$1)</f>
        <v>0</v>
      </c>
      <c r="BQ9" s="80">
        <f>'MOD Vectors ALL'!BQ9*($E9=$F$1)</f>
        <v>0</v>
      </c>
      <c r="BR9" s="80">
        <f>'MOD Vectors ALL'!BR9*($E9=$F$1)</f>
        <v>0</v>
      </c>
      <c r="BS9" s="80">
        <f>'MOD Vectors ALL'!BS9*($E9=$F$1)</f>
        <v>0</v>
      </c>
      <c r="BT9" s="80">
        <f>'MOD Vectors ALL'!BT9*($E9=$F$1)</f>
        <v>0</v>
      </c>
      <c r="BU9" s="80">
        <f>'MOD Vectors ALL'!BU9*($E9=$F$1)</f>
        <v>0</v>
      </c>
      <c r="BV9" s="80">
        <f>'MOD Vectors ALL'!BV9*($E9=$F$1)</f>
        <v>0</v>
      </c>
      <c r="BW9" s="80">
        <f>'MOD Vectors ALL'!BW9*($E9=$F$1)</f>
        <v>0</v>
      </c>
      <c r="BX9" s="80">
        <f>'MOD Vectors ALL'!BX9*($E9=$F$1)</f>
        <v>0</v>
      </c>
      <c r="BY9" s="80">
        <f>'MOD Vectors ALL'!BY9*($E9=$F$1)</f>
        <v>0</v>
      </c>
      <c r="BZ9" s="80">
        <f>'MOD Vectors ALL'!BZ9*($E9=$F$1)</f>
        <v>0</v>
      </c>
      <c r="CA9" s="80">
        <f>'MOD Vectors ALL'!CA9*($E9=$F$1)</f>
        <v>0</v>
      </c>
      <c r="CB9" s="80">
        <f>'MOD Vectors ALL'!CB9*($E9=$F$1)</f>
        <v>0</v>
      </c>
      <c r="CC9" s="80">
        <f>'MOD Vectors ALL'!CC9*($E9=$F$1)</f>
        <v>0</v>
      </c>
      <c r="CD9" s="80">
        <f>'MOD Vectors ALL'!CD9*($E9=$F$1)</f>
        <v>0</v>
      </c>
      <c r="CE9" s="80">
        <f>'MOD Vectors ALL'!CE9*($E9=$F$1)</f>
        <v>0</v>
      </c>
      <c r="CF9" s="80">
        <f>'MOD Vectors ALL'!CF9*($E9=$F$1)</f>
        <v>0</v>
      </c>
      <c r="CG9" s="80">
        <f>'MOD Vectors ALL'!CG9*($E9=$F$1)</f>
        <v>0</v>
      </c>
      <c r="CH9" s="80">
        <f>'MOD Vectors ALL'!CH9*($E9=$F$1)</f>
        <v>0</v>
      </c>
      <c r="CI9" s="80">
        <f>'MOD Vectors ALL'!CI9*($E9=$F$1)</f>
        <v>0</v>
      </c>
      <c r="CJ9" s="80">
        <f>'MOD Vectors ALL'!CJ9*($E9=$F$1)</f>
        <v>0</v>
      </c>
      <c r="CK9" s="80">
        <f>'MOD Vectors ALL'!CK9*($E9=$F$1)</f>
        <v>0</v>
      </c>
      <c r="CL9" s="80">
        <f>'MOD Vectors ALL'!CL9*($E9=$F$1)</f>
        <v>0</v>
      </c>
      <c r="CM9" s="80">
        <f>'MOD Vectors ALL'!CM9*($E9=$F$1)</f>
        <v>0</v>
      </c>
      <c r="CN9" s="80">
        <f>'MOD Vectors ALL'!CN9*($E9=$F$1)</f>
        <v>0</v>
      </c>
      <c r="CO9" s="80">
        <f>'MOD Vectors ALL'!CO9*($E9=$F$1)</f>
        <v>0</v>
      </c>
      <c r="CP9" s="80">
        <f>'MOD Vectors ALL'!CP9*($E9=$F$1)</f>
        <v>0</v>
      </c>
      <c r="CQ9" s="80">
        <f>'MOD Vectors ALL'!CQ9*($E9=$F$1)</f>
        <v>0</v>
      </c>
      <c r="CR9" s="80">
        <f>'MOD Vectors ALL'!CR9*($E9=$F$1)</f>
        <v>0</v>
      </c>
      <c r="CS9" s="80">
        <f>'MOD Vectors ALL'!CS9*($E9=$F$1)</f>
        <v>0</v>
      </c>
      <c r="CT9" s="80">
        <f>'MOD Vectors ALL'!CT9*($E9=$F$1)</f>
        <v>0</v>
      </c>
      <c r="CU9" s="80">
        <f>'MOD Vectors ALL'!CU9*($E9=$F$1)</f>
        <v>0</v>
      </c>
      <c r="CV9" s="80">
        <f>'MOD Vectors ALL'!CV9*($E9=$F$1)</f>
        <v>0</v>
      </c>
      <c r="CW9" s="80">
        <f>'MOD Vectors ALL'!CW9*($E9=$F$1)</f>
        <v>0</v>
      </c>
      <c r="CX9" s="80">
        <f>'MOD Vectors ALL'!CX9*($E9=$F$1)</f>
        <v>0</v>
      </c>
      <c r="CY9" s="80">
        <f>'MOD Vectors ALL'!CY9*($E9=$F$1)</f>
        <v>0</v>
      </c>
      <c r="CZ9" s="80">
        <f>'MOD Vectors ALL'!CZ9*($E9=$F$1)</f>
        <v>0</v>
      </c>
      <c r="DA9" s="80">
        <f>'MOD Vectors ALL'!DA9*($E9=$F$1)</f>
        <v>0</v>
      </c>
      <c r="DB9" s="80">
        <f>'MOD Vectors ALL'!DB9*($E9=$F$1)</f>
        <v>0</v>
      </c>
      <c r="DC9" s="80">
        <f>'MOD Vectors ALL'!DC9*($E9=$F$1)</f>
        <v>0</v>
      </c>
      <c r="DD9" s="80">
        <f>'MOD Vectors ALL'!DD9*($E9=$F$1)</f>
        <v>0</v>
      </c>
      <c r="DE9" s="80">
        <f>'MOD Vectors ALL'!DE9*($E9=$F$1)</f>
        <v>0</v>
      </c>
      <c r="DF9" s="80">
        <f>'MOD Vectors ALL'!DF9*($E9=$F$1)</f>
        <v>0</v>
      </c>
      <c r="DG9" s="80">
        <f>'MOD Vectors ALL'!DG9*($E9=$F$1)</f>
        <v>0</v>
      </c>
      <c r="DH9" s="80">
        <f>'MOD Vectors ALL'!DH9*($E9=$F$1)</f>
        <v>0</v>
      </c>
      <c r="DI9" s="80">
        <f>'MOD Vectors ALL'!DI9*($E9=$F$1)</f>
        <v>0</v>
      </c>
      <c r="DJ9" s="80">
        <f>'MOD Vectors ALL'!DJ9*($E9=$F$1)</f>
        <v>0</v>
      </c>
      <c r="DK9" s="80">
        <f>'MOD Vectors ALL'!DK9*($E9=$F$1)</f>
        <v>0</v>
      </c>
      <c r="DL9" s="80">
        <f>'MOD Vectors ALL'!DL9*($E9=$F$1)</f>
        <v>0</v>
      </c>
      <c r="DM9" s="80">
        <f>'MOD Vectors ALL'!DM9*($E9=$F$1)</f>
        <v>0</v>
      </c>
      <c r="DN9" s="80">
        <f>'MOD Vectors ALL'!DN9*($E9=$F$1)</f>
        <v>0</v>
      </c>
      <c r="DO9" s="80">
        <f>'MOD Vectors ALL'!DO9*($E9=$F$1)</f>
        <v>0</v>
      </c>
      <c r="DP9" s="80">
        <f>'MOD Vectors ALL'!DP9*($E9=$F$1)</f>
        <v>0</v>
      </c>
      <c r="DQ9" s="80">
        <f>'MOD Vectors ALL'!DQ9*($E9=$F$1)</f>
        <v>0</v>
      </c>
    </row>
    <row r="10" spans="1:121" x14ac:dyDescent="0.2">
      <c r="A10">
        <v>8</v>
      </c>
      <c r="B10" t="s">
        <v>18</v>
      </c>
      <c r="C10" t="s">
        <v>369</v>
      </c>
      <c r="D10" t="s">
        <v>525</v>
      </c>
      <c r="E10" t="s">
        <v>531</v>
      </c>
      <c r="F10" t="s">
        <v>7</v>
      </c>
      <c r="G10">
        <v>6.0436999999999998E-2</v>
      </c>
      <c r="H10">
        <v>-0.12739600000000001</v>
      </c>
      <c r="I10" s="80">
        <f>'MOD Vectors ALL'!I10*($E10=$F$1)</f>
        <v>0</v>
      </c>
      <c r="J10" s="80">
        <f>'MOD Vectors ALL'!J10*($E10=$F$1)</f>
        <v>0</v>
      </c>
      <c r="K10" s="80">
        <f>'MOD Vectors ALL'!K10*($E10=$F$1)</f>
        <v>0</v>
      </c>
      <c r="L10" s="80">
        <f>'MOD Vectors ALL'!L10*($E10=$F$1)</f>
        <v>0</v>
      </c>
      <c r="M10" s="80">
        <f>'MOD Vectors ALL'!M10*($E10=$F$1)</f>
        <v>0</v>
      </c>
      <c r="N10" s="80">
        <f>'MOD Vectors ALL'!N10*($E10=$F$1)</f>
        <v>0</v>
      </c>
      <c r="O10" s="80">
        <f>'MOD Vectors ALL'!O10*($E10=$F$1)</f>
        <v>0</v>
      </c>
      <c r="P10" s="80">
        <f>'MOD Vectors ALL'!P10*($E10=$F$1)</f>
        <v>0</v>
      </c>
      <c r="Q10" s="80">
        <f>'MOD Vectors ALL'!Q10*($E10=$F$1)</f>
        <v>0</v>
      </c>
      <c r="R10" s="80">
        <f>'MOD Vectors ALL'!R10*($E10=$F$1)</f>
        <v>0</v>
      </c>
      <c r="S10" s="80">
        <f>'MOD Vectors ALL'!S10*($E10=$F$1)</f>
        <v>0</v>
      </c>
      <c r="T10" s="80">
        <f>'MOD Vectors ALL'!T10*($E10=$F$1)</f>
        <v>0</v>
      </c>
      <c r="U10" s="80">
        <f>'MOD Vectors ALL'!U10*($E10=$F$1)</f>
        <v>0</v>
      </c>
      <c r="V10" s="80">
        <f>'MOD Vectors ALL'!V10*($E10=$F$1)</f>
        <v>0</v>
      </c>
      <c r="W10" s="80">
        <f>'MOD Vectors ALL'!W10*($E10=$F$1)</f>
        <v>0</v>
      </c>
      <c r="X10" s="80">
        <f>'MOD Vectors ALL'!X10*($E10=$F$1)</f>
        <v>0</v>
      </c>
      <c r="Y10" s="80">
        <f>'MOD Vectors ALL'!Y10*($E10=$F$1)</f>
        <v>0</v>
      </c>
      <c r="Z10" s="80">
        <f>'MOD Vectors ALL'!Z10*($E10=$F$1)</f>
        <v>0</v>
      </c>
      <c r="AA10" s="80">
        <f>'MOD Vectors ALL'!AA10*($E10=$F$1)</f>
        <v>0</v>
      </c>
      <c r="AB10" s="80">
        <f>'MOD Vectors ALL'!AB10*($E10=$F$1)</f>
        <v>0</v>
      </c>
      <c r="AC10" s="80">
        <f>'MOD Vectors ALL'!AC10*($E10=$F$1)</f>
        <v>0</v>
      </c>
      <c r="AD10" s="80">
        <f>'MOD Vectors ALL'!AD10*($E10=$F$1)</f>
        <v>0</v>
      </c>
      <c r="AE10" s="80">
        <f>'MOD Vectors ALL'!AE10*($E10=$F$1)</f>
        <v>0</v>
      </c>
      <c r="AF10" s="80">
        <f>'MOD Vectors ALL'!AF10*($E10=$F$1)</f>
        <v>0</v>
      </c>
      <c r="AG10" s="80">
        <f>'MOD Vectors ALL'!AG10*($E10=$F$1)</f>
        <v>0</v>
      </c>
      <c r="AH10" s="80">
        <f>'MOD Vectors ALL'!AH10*($E10=$F$1)</f>
        <v>0</v>
      </c>
      <c r="AI10" s="80">
        <f>'MOD Vectors ALL'!AI10*($E10=$F$1)</f>
        <v>0</v>
      </c>
      <c r="AJ10" s="80">
        <f>'MOD Vectors ALL'!AJ10*($E10=$F$1)</f>
        <v>0</v>
      </c>
      <c r="AK10" s="80">
        <f>'MOD Vectors ALL'!AK10*($E10=$F$1)</f>
        <v>0</v>
      </c>
      <c r="AL10" s="80">
        <f>'MOD Vectors ALL'!AL10*($E10=$F$1)</f>
        <v>0</v>
      </c>
      <c r="AM10" s="80">
        <f>'MOD Vectors ALL'!AM10*($E10=$F$1)</f>
        <v>0</v>
      </c>
      <c r="AN10" s="80">
        <f>'MOD Vectors ALL'!AN10*($E10=$F$1)</f>
        <v>0</v>
      </c>
      <c r="AO10" s="80">
        <f>'MOD Vectors ALL'!AO10*($E10=$F$1)</f>
        <v>0</v>
      </c>
      <c r="AP10" s="80">
        <f>'MOD Vectors ALL'!AP10*($E10=$F$1)</f>
        <v>0</v>
      </c>
      <c r="AQ10" s="80">
        <f>'MOD Vectors ALL'!AQ10*($E10=$F$1)</f>
        <v>0</v>
      </c>
      <c r="AR10" s="80">
        <f>'MOD Vectors ALL'!AR10*($E10=$F$1)</f>
        <v>0</v>
      </c>
      <c r="AS10" s="80">
        <f>'MOD Vectors ALL'!AS10*($E10=$F$1)</f>
        <v>0</v>
      </c>
      <c r="AT10" s="80">
        <f>'MOD Vectors ALL'!AT10*($E10=$F$1)</f>
        <v>0</v>
      </c>
      <c r="AU10" s="80">
        <f>'MOD Vectors ALL'!AU10*($E10=$F$1)</f>
        <v>0</v>
      </c>
      <c r="AV10" s="80">
        <f>'MOD Vectors ALL'!AV10*($E10=$F$1)</f>
        <v>0</v>
      </c>
      <c r="AW10" s="80">
        <f>'MOD Vectors ALL'!AW10*($E10=$F$1)</f>
        <v>0</v>
      </c>
      <c r="AX10" s="80">
        <f>'MOD Vectors ALL'!AX10*($E10=$F$1)</f>
        <v>0</v>
      </c>
      <c r="AY10" s="80">
        <f>'MOD Vectors ALL'!AY10*($E10=$F$1)</f>
        <v>0</v>
      </c>
      <c r="AZ10" s="80">
        <f>'MOD Vectors ALL'!AZ10*($E10=$F$1)</f>
        <v>0</v>
      </c>
      <c r="BA10" s="80">
        <f>'MOD Vectors ALL'!BA10*($E10=$F$1)</f>
        <v>0</v>
      </c>
      <c r="BB10" s="80">
        <f>'MOD Vectors ALL'!BB10*($E10=$F$1)</f>
        <v>0</v>
      </c>
      <c r="BC10" s="80">
        <f>'MOD Vectors ALL'!BC10*($E10=$F$1)</f>
        <v>0</v>
      </c>
      <c r="BD10" s="80">
        <f>'MOD Vectors ALL'!BD10*($E10=$F$1)</f>
        <v>0</v>
      </c>
      <c r="BE10" s="80">
        <f>'MOD Vectors ALL'!BE10*($E10=$F$1)</f>
        <v>0</v>
      </c>
      <c r="BF10" s="80">
        <f>'MOD Vectors ALL'!BF10*($E10=$F$1)</f>
        <v>0</v>
      </c>
      <c r="BG10" s="80">
        <f>'MOD Vectors ALL'!BG10*($E10=$F$1)</f>
        <v>0</v>
      </c>
      <c r="BH10" s="80">
        <f>'MOD Vectors ALL'!BH10*($E10=$F$1)</f>
        <v>0</v>
      </c>
      <c r="BI10" s="80">
        <f>'MOD Vectors ALL'!BI10*($E10=$F$1)</f>
        <v>0</v>
      </c>
      <c r="BJ10" s="80">
        <f>'MOD Vectors ALL'!BJ10*($E10=$F$1)</f>
        <v>0</v>
      </c>
      <c r="BK10" s="80">
        <f>'MOD Vectors ALL'!BK10*($E10=$F$1)</f>
        <v>0</v>
      </c>
      <c r="BL10" s="80">
        <f>'MOD Vectors ALL'!BL10*($E10=$F$1)</f>
        <v>0</v>
      </c>
      <c r="BM10" s="80">
        <f>'MOD Vectors ALL'!BM10*($E10=$F$1)</f>
        <v>0</v>
      </c>
      <c r="BN10" s="80">
        <f>'MOD Vectors ALL'!BN10*($E10=$F$1)</f>
        <v>0</v>
      </c>
      <c r="BO10" s="80">
        <f>'MOD Vectors ALL'!BO10*($E10=$F$1)</f>
        <v>0</v>
      </c>
      <c r="BP10" s="80">
        <f>'MOD Vectors ALL'!BP10*($E10=$F$1)</f>
        <v>0</v>
      </c>
      <c r="BQ10" s="80">
        <f>'MOD Vectors ALL'!BQ10*($E10=$F$1)</f>
        <v>0</v>
      </c>
      <c r="BR10" s="80">
        <f>'MOD Vectors ALL'!BR10*($E10=$F$1)</f>
        <v>0</v>
      </c>
      <c r="BS10" s="80">
        <f>'MOD Vectors ALL'!BS10*($E10=$F$1)</f>
        <v>0</v>
      </c>
      <c r="BT10" s="80">
        <f>'MOD Vectors ALL'!BT10*($E10=$F$1)</f>
        <v>0</v>
      </c>
      <c r="BU10" s="80">
        <f>'MOD Vectors ALL'!BU10*($E10=$F$1)</f>
        <v>0</v>
      </c>
      <c r="BV10" s="80">
        <f>'MOD Vectors ALL'!BV10*($E10=$F$1)</f>
        <v>0</v>
      </c>
      <c r="BW10" s="80">
        <f>'MOD Vectors ALL'!BW10*($E10=$F$1)</f>
        <v>0</v>
      </c>
      <c r="BX10" s="80">
        <f>'MOD Vectors ALL'!BX10*($E10=$F$1)</f>
        <v>0</v>
      </c>
      <c r="BY10" s="80">
        <f>'MOD Vectors ALL'!BY10*($E10=$F$1)</f>
        <v>0</v>
      </c>
      <c r="BZ10" s="80">
        <f>'MOD Vectors ALL'!BZ10*($E10=$F$1)</f>
        <v>0</v>
      </c>
      <c r="CA10" s="80">
        <f>'MOD Vectors ALL'!CA10*($E10=$F$1)</f>
        <v>0</v>
      </c>
      <c r="CB10" s="80">
        <f>'MOD Vectors ALL'!CB10*($E10=$F$1)</f>
        <v>0</v>
      </c>
      <c r="CC10" s="80">
        <f>'MOD Vectors ALL'!CC10*($E10=$F$1)</f>
        <v>0</v>
      </c>
      <c r="CD10" s="80">
        <f>'MOD Vectors ALL'!CD10*($E10=$F$1)</f>
        <v>0</v>
      </c>
      <c r="CE10" s="80">
        <f>'MOD Vectors ALL'!CE10*($E10=$F$1)</f>
        <v>0</v>
      </c>
      <c r="CF10" s="80">
        <f>'MOD Vectors ALL'!CF10*($E10=$F$1)</f>
        <v>0</v>
      </c>
      <c r="CG10" s="80">
        <f>'MOD Vectors ALL'!CG10*($E10=$F$1)</f>
        <v>0</v>
      </c>
      <c r="CH10" s="80">
        <f>'MOD Vectors ALL'!CH10*($E10=$F$1)</f>
        <v>0</v>
      </c>
      <c r="CI10" s="80">
        <f>'MOD Vectors ALL'!CI10*($E10=$F$1)</f>
        <v>0</v>
      </c>
      <c r="CJ10" s="80">
        <f>'MOD Vectors ALL'!CJ10*($E10=$F$1)</f>
        <v>0</v>
      </c>
      <c r="CK10" s="80">
        <f>'MOD Vectors ALL'!CK10*($E10=$F$1)</f>
        <v>0</v>
      </c>
      <c r="CL10" s="80">
        <f>'MOD Vectors ALL'!CL10*($E10=$F$1)</f>
        <v>0</v>
      </c>
      <c r="CM10" s="80">
        <f>'MOD Vectors ALL'!CM10*($E10=$F$1)</f>
        <v>0</v>
      </c>
      <c r="CN10" s="80">
        <f>'MOD Vectors ALL'!CN10*($E10=$F$1)</f>
        <v>0</v>
      </c>
      <c r="CO10" s="80">
        <f>'MOD Vectors ALL'!CO10*($E10=$F$1)</f>
        <v>0</v>
      </c>
      <c r="CP10" s="80">
        <f>'MOD Vectors ALL'!CP10*($E10=$F$1)</f>
        <v>0</v>
      </c>
      <c r="CQ10" s="80">
        <f>'MOD Vectors ALL'!CQ10*($E10=$F$1)</f>
        <v>0</v>
      </c>
      <c r="CR10" s="80">
        <f>'MOD Vectors ALL'!CR10*($E10=$F$1)</f>
        <v>0</v>
      </c>
      <c r="CS10" s="80">
        <f>'MOD Vectors ALL'!CS10*($E10=$F$1)</f>
        <v>0</v>
      </c>
      <c r="CT10" s="80">
        <f>'MOD Vectors ALL'!CT10*($E10=$F$1)</f>
        <v>0</v>
      </c>
      <c r="CU10" s="80">
        <f>'MOD Vectors ALL'!CU10*($E10=$F$1)</f>
        <v>0</v>
      </c>
      <c r="CV10" s="80">
        <f>'MOD Vectors ALL'!CV10*($E10=$F$1)</f>
        <v>0</v>
      </c>
      <c r="CW10" s="80">
        <f>'MOD Vectors ALL'!CW10*($E10=$F$1)</f>
        <v>0</v>
      </c>
      <c r="CX10" s="80">
        <f>'MOD Vectors ALL'!CX10*($E10=$F$1)</f>
        <v>0</v>
      </c>
      <c r="CY10" s="80">
        <f>'MOD Vectors ALL'!CY10*($E10=$F$1)</f>
        <v>0</v>
      </c>
      <c r="CZ10" s="80">
        <f>'MOD Vectors ALL'!CZ10*($E10=$F$1)</f>
        <v>0</v>
      </c>
      <c r="DA10" s="80">
        <f>'MOD Vectors ALL'!DA10*($E10=$F$1)</f>
        <v>0</v>
      </c>
      <c r="DB10" s="80">
        <f>'MOD Vectors ALL'!DB10*($E10=$F$1)</f>
        <v>0</v>
      </c>
      <c r="DC10" s="80">
        <f>'MOD Vectors ALL'!DC10*($E10=$F$1)</f>
        <v>0</v>
      </c>
      <c r="DD10" s="80">
        <f>'MOD Vectors ALL'!DD10*($E10=$F$1)</f>
        <v>0</v>
      </c>
      <c r="DE10" s="80">
        <f>'MOD Vectors ALL'!DE10*($E10=$F$1)</f>
        <v>0</v>
      </c>
      <c r="DF10" s="80">
        <f>'MOD Vectors ALL'!DF10*($E10=$F$1)</f>
        <v>0</v>
      </c>
      <c r="DG10" s="80">
        <f>'MOD Vectors ALL'!DG10*($E10=$F$1)</f>
        <v>0</v>
      </c>
      <c r="DH10" s="80">
        <f>'MOD Vectors ALL'!DH10*($E10=$F$1)</f>
        <v>0</v>
      </c>
      <c r="DI10" s="80">
        <f>'MOD Vectors ALL'!DI10*($E10=$F$1)</f>
        <v>0</v>
      </c>
      <c r="DJ10" s="80">
        <f>'MOD Vectors ALL'!DJ10*($E10=$F$1)</f>
        <v>0</v>
      </c>
      <c r="DK10" s="80">
        <f>'MOD Vectors ALL'!DK10*($E10=$F$1)</f>
        <v>0</v>
      </c>
      <c r="DL10" s="80">
        <f>'MOD Vectors ALL'!DL10*($E10=$F$1)</f>
        <v>0</v>
      </c>
      <c r="DM10" s="80">
        <f>'MOD Vectors ALL'!DM10*($E10=$F$1)</f>
        <v>0</v>
      </c>
      <c r="DN10" s="80">
        <f>'MOD Vectors ALL'!DN10*($E10=$F$1)</f>
        <v>0</v>
      </c>
      <c r="DO10" s="80">
        <f>'MOD Vectors ALL'!DO10*($E10=$F$1)</f>
        <v>0</v>
      </c>
      <c r="DP10" s="80">
        <f>'MOD Vectors ALL'!DP10*($E10=$F$1)</f>
        <v>0</v>
      </c>
      <c r="DQ10" s="80">
        <f>'MOD Vectors ALL'!DQ10*($E10=$F$1)</f>
        <v>0</v>
      </c>
    </row>
    <row r="11" spans="1:121" x14ac:dyDescent="0.2">
      <c r="A11">
        <v>9</v>
      </c>
      <c r="B11" t="s">
        <v>18</v>
      </c>
      <c r="C11" t="s">
        <v>369</v>
      </c>
      <c r="D11" t="s">
        <v>525</v>
      </c>
      <c r="E11" t="s">
        <v>531</v>
      </c>
      <c r="F11" t="s">
        <v>8</v>
      </c>
      <c r="G11">
        <v>7.2090000000000001E-2</v>
      </c>
      <c r="H11">
        <v>-0.11984599999999999</v>
      </c>
      <c r="I11" s="80">
        <f>'MOD Vectors ALL'!I11*($E11=$F$1)</f>
        <v>0</v>
      </c>
      <c r="J11" s="80">
        <f>'MOD Vectors ALL'!J11*($E11=$F$1)</f>
        <v>0</v>
      </c>
      <c r="K11" s="80">
        <f>'MOD Vectors ALL'!K11*($E11=$F$1)</f>
        <v>0</v>
      </c>
      <c r="L11" s="80">
        <f>'MOD Vectors ALL'!L11*($E11=$F$1)</f>
        <v>0</v>
      </c>
      <c r="M11" s="80">
        <f>'MOD Vectors ALL'!M11*($E11=$F$1)</f>
        <v>0</v>
      </c>
      <c r="N11" s="80">
        <f>'MOD Vectors ALL'!N11*($E11=$F$1)</f>
        <v>0</v>
      </c>
      <c r="O11" s="80">
        <f>'MOD Vectors ALL'!O11*($E11=$F$1)</f>
        <v>0</v>
      </c>
      <c r="P11" s="80">
        <f>'MOD Vectors ALL'!P11*($E11=$F$1)</f>
        <v>0</v>
      </c>
      <c r="Q11" s="80">
        <f>'MOD Vectors ALL'!Q11*($E11=$F$1)</f>
        <v>0</v>
      </c>
      <c r="R11" s="80">
        <f>'MOD Vectors ALL'!R11*($E11=$F$1)</f>
        <v>0</v>
      </c>
      <c r="S11" s="80">
        <f>'MOD Vectors ALL'!S11*($E11=$F$1)</f>
        <v>0</v>
      </c>
      <c r="T11" s="80">
        <f>'MOD Vectors ALL'!T11*($E11=$F$1)</f>
        <v>0</v>
      </c>
      <c r="U11" s="80">
        <f>'MOD Vectors ALL'!U11*($E11=$F$1)</f>
        <v>0</v>
      </c>
      <c r="V11" s="80">
        <f>'MOD Vectors ALL'!V11*($E11=$F$1)</f>
        <v>0</v>
      </c>
      <c r="W11" s="80">
        <f>'MOD Vectors ALL'!W11*($E11=$F$1)</f>
        <v>0</v>
      </c>
      <c r="X11" s="80">
        <f>'MOD Vectors ALL'!X11*($E11=$F$1)</f>
        <v>0</v>
      </c>
      <c r="Y11" s="80">
        <f>'MOD Vectors ALL'!Y11*($E11=$F$1)</f>
        <v>0</v>
      </c>
      <c r="Z11" s="80">
        <f>'MOD Vectors ALL'!Z11*($E11=$F$1)</f>
        <v>0</v>
      </c>
      <c r="AA11" s="80">
        <f>'MOD Vectors ALL'!AA11*($E11=$F$1)</f>
        <v>0</v>
      </c>
      <c r="AB11" s="80">
        <f>'MOD Vectors ALL'!AB11*($E11=$F$1)</f>
        <v>0</v>
      </c>
      <c r="AC11" s="80">
        <f>'MOD Vectors ALL'!AC11*($E11=$F$1)</f>
        <v>0</v>
      </c>
      <c r="AD11" s="80">
        <f>'MOD Vectors ALL'!AD11*($E11=$F$1)</f>
        <v>0</v>
      </c>
      <c r="AE11" s="80">
        <f>'MOD Vectors ALL'!AE11*($E11=$F$1)</f>
        <v>0</v>
      </c>
      <c r="AF11" s="80">
        <f>'MOD Vectors ALL'!AF11*($E11=$F$1)</f>
        <v>0</v>
      </c>
      <c r="AG11" s="80">
        <f>'MOD Vectors ALL'!AG11*($E11=$F$1)</f>
        <v>0</v>
      </c>
      <c r="AH11" s="80">
        <f>'MOD Vectors ALL'!AH11*($E11=$F$1)</f>
        <v>0</v>
      </c>
      <c r="AI11" s="80">
        <f>'MOD Vectors ALL'!AI11*($E11=$F$1)</f>
        <v>0</v>
      </c>
      <c r="AJ11" s="80">
        <f>'MOD Vectors ALL'!AJ11*($E11=$F$1)</f>
        <v>0</v>
      </c>
      <c r="AK11" s="80">
        <f>'MOD Vectors ALL'!AK11*($E11=$F$1)</f>
        <v>0</v>
      </c>
      <c r="AL11" s="80">
        <f>'MOD Vectors ALL'!AL11*($E11=$F$1)</f>
        <v>0</v>
      </c>
      <c r="AM11" s="80">
        <f>'MOD Vectors ALL'!AM11*($E11=$F$1)</f>
        <v>0</v>
      </c>
      <c r="AN11" s="80">
        <f>'MOD Vectors ALL'!AN11*($E11=$F$1)</f>
        <v>0</v>
      </c>
      <c r="AO11" s="80">
        <f>'MOD Vectors ALL'!AO11*($E11=$F$1)</f>
        <v>0</v>
      </c>
      <c r="AP11" s="80">
        <f>'MOD Vectors ALL'!AP11*($E11=$F$1)</f>
        <v>0</v>
      </c>
      <c r="AQ11" s="80">
        <f>'MOD Vectors ALL'!AQ11*($E11=$F$1)</f>
        <v>0</v>
      </c>
      <c r="AR11" s="80">
        <f>'MOD Vectors ALL'!AR11*($E11=$F$1)</f>
        <v>0</v>
      </c>
      <c r="AS11" s="80">
        <f>'MOD Vectors ALL'!AS11*($E11=$F$1)</f>
        <v>0</v>
      </c>
      <c r="AT11" s="80">
        <f>'MOD Vectors ALL'!AT11*($E11=$F$1)</f>
        <v>0</v>
      </c>
      <c r="AU11" s="80">
        <f>'MOD Vectors ALL'!AU11*($E11=$F$1)</f>
        <v>0</v>
      </c>
      <c r="AV11" s="80">
        <f>'MOD Vectors ALL'!AV11*($E11=$F$1)</f>
        <v>0</v>
      </c>
      <c r="AW11" s="80">
        <f>'MOD Vectors ALL'!AW11*($E11=$F$1)</f>
        <v>0</v>
      </c>
      <c r="AX11" s="80">
        <f>'MOD Vectors ALL'!AX11*($E11=$F$1)</f>
        <v>0</v>
      </c>
      <c r="AY11" s="80">
        <f>'MOD Vectors ALL'!AY11*($E11=$F$1)</f>
        <v>0</v>
      </c>
      <c r="AZ11" s="80">
        <f>'MOD Vectors ALL'!AZ11*($E11=$F$1)</f>
        <v>0</v>
      </c>
      <c r="BA11" s="80">
        <f>'MOD Vectors ALL'!BA11*($E11=$F$1)</f>
        <v>0</v>
      </c>
      <c r="BB11" s="80">
        <f>'MOD Vectors ALL'!BB11*($E11=$F$1)</f>
        <v>0</v>
      </c>
      <c r="BC11" s="80">
        <f>'MOD Vectors ALL'!BC11*($E11=$F$1)</f>
        <v>0</v>
      </c>
      <c r="BD11" s="80">
        <f>'MOD Vectors ALL'!BD11*($E11=$F$1)</f>
        <v>0</v>
      </c>
      <c r="BE11" s="80">
        <f>'MOD Vectors ALL'!BE11*($E11=$F$1)</f>
        <v>0</v>
      </c>
      <c r="BF11" s="80">
        <f>'MOD Vectors ALL'!BF11*($E11=$F$1)</f>
        <v>0</v>
      </c>
      <c r="BG11" s="80">
        <f>'MOD Vectors ALL'!BG11*($E11=$F$1)</f>
        <v>0</v>
      </c>
      <c r="BH11" s="80">
        <f>'MOD Vectors ALL'!BH11*($E11=$F$1)</f>
        <v>0</v>
      </c>
      <c r="BI11" s="80">
        <f>'MOD Vectors ALL'!BI11*($E11=$F$1)</f>
        <v>0</v>
      </c>
      <c r="BJ11" s="80">
        <f>'MOD Vectors ALL'!BJ11*($E11=$F$1)</f>
        <v>0</v>
      </c>
      <c r="BK11" s="80">
        <f>'MOD Vectors ALL'!BK11*($E11=$F$1)</f>
        <v>0</v>
      </c>
      <c r="BL11" s="80">
        <f>'MOD Vectors ALL'!BL11*($E11=$F$1)</f>
        <v>0</v>
      </c>
      <c r="BM11" s="80">
        <f>'MOD Vectors ALL'!BM11*($E11=$F$1)</f>
        <v>0</v>
      </c>
      <c r="BN11" s="80">
        <f>'MOD Vectors ALL'!BN11*($E11=$F$1)</f>
        <v>0</v>
      </c>
      <c r="BO11" s="80">
        <f>'MOD Vectors ALL'!BO11*($E11=$F$1)</f>
        <v>0</v>
      </c>
      <c r="BP11" s="80">
        <f>'MOD Vectors ALL'!BP11*($E11=$F$1)</f>
        <v>0</v>
      </c>
      <c r="BQ11" s="80">
        <f>'MOD Vectors ALL'!BQ11*($E11=$F$1)</f>
        <v>0</v>
      </c>
      <c r="BR11" s="80">
        <f>'MOD Vectors ALL'!BR11*($E11=$F$1)</f>
        <v>0</v>
      </c>
      <c r="BS11" s="80">
        <f>'MOD Vectors ALL'!BS11*($E11=$F$1)</f>
        <v>0</v>
      </c>
      <c r="BT11" s="80">
        <f>'MOD Vectors ALL'!BT11*($E11=$F$1)</f>
        <v>0</v>
      </c>
      <c r="BU11" s="80">
        <f>'MOD Vectors ALL'!BU11*($E11=$F$1)</f>
        <v>0</v>
      </c>
      <c r="BV11" s="80">
        <f>'MOD Vectors ALL'!BV11*($E11=$F$1)</f>
        <v>0</v>
      </c>
      <c r="BW11" s="80">
        <f>'MOD Vectors ALL'!BW11*($E11=$F$1)</f>
        <v>0</v>
      </c>
      <c r="BX11" s="80">
        <f>'MOD Vectors ALL'!BX11*($E11=$F$1)</f>
        <v>0</v>
      </c>
      <c r="BY11" s="80">
        <f>'MOD Vectors ALL'!BY11*($E11=$F$1)</f>
        <v>0</v>
      </c>
      <c r="BZ11" s="80">
        <f>'MOD Vectors ALL'!BZ11*($E11=$F$1)</f>
        <v>0</v>
      </c>
      <c r="CA11" s="80">
        <f>'MOD Vectors ALL'!CA11*($E11=$F$1)</f>
        <v>0</v>
      </c>
      <c r="CB11" s="80">
        <f>'MOD Vectors ALL'!CB11*($E11=$F$1)</f>
        <v>0</v>
      </c>
      <c r="CC11" s="80">
        <f>'MOD Vectors ALL'!CC11*($E11=$F$1)</f>
        <v>0</v>
      </c>
      <c r="CD11" s="80">
        <f>'MOD Vectors ALL'!CD11*($E11=$F$1)</f>
        <v>0</v>
      </c>
      <c r="CE11" s="80">
        <f>'MOD Vectors ALL'!CE11*($E11=$F$1)</f>
        <v>0</v>
      </c>
      <c r="CF11" s="80">
        <f>'MOD Vectors ALL'!CF11*($E11=$F$1)</f>
        <v>0</v>
      </c>
      <c r="CG11" s="80">
        <f>'MOD Vectors ALL'!CG11*($E11=$F$1)</f>
        <v>0</v>
      </c>
      <c r="CH11" s="80">
        <f>'MOD Vectors ALL'!CH11*($E11=$F$1)</f>
        <v>0</v>
      </c>
      <c r="CI11" s="80">
        <f>'MOD Vectors ALL'!CI11*($E11=$F$1)</f>
        <v>0</v>
      </c>
      <c r="CJ11" s="80">
        <f>'MOD Vectors ALL'!CJ11*($E11=$F$1)</f>
        <v>0</v>
      </c>
      <c r="CK11" s="80">
        <f>'MOD Vectors ALL'!CK11*($E11=$F$1)</f>
        <v>0</v>
      </c>
      <c r="CL11" s="80">
        <f>'MOD Vectors ALL'!CL11*($E11=$F$1)</f>
        <v>0</v>
      </c>
      <c r="CM11" s="80">
        <f>'MOD Vectors ALL'!CM11*($E11=$F$1)</f>
        <v>0</v>
      </c>
      <c r="CN11" s="80">
        <f>'MOD Vectors ALL'!CN11*($E11=$F$1)</f>
        <v>0</v>
      </c>
      <c r="CO11" s="80">
        <f>'MOD Vectors ALL'!CO11*($E11=$F$1)</f>
        <v>0</v>
      </c>
      <c r="CP11" s="80">
        <f>'MOD Vectors ALL'!CP11*($E11=$F$1)</f>
        <v>0</v>
      </c>
      <c r="CQ11" s="80">
        <f>'MOD Vectors ALL'!CQ11*($E11=$F$1)</f>
        <v>0</v>
      </c>
      <c r="CR11" s="80">
        <f>'MOD Vectors ALL'!CR11*($E11=$F$1)</f>
        <v>0</v>
      </c>
      <c r="CS11" s="80">
        <f>'MOD Vectors ALL'!CS11*($E11=$F$1)</f>
        <v>0</v>
      </c>
      <c r="CT11" s="80">
        <f>'MOD Vectors ALL'!CT11*($E11=$F$1)</f>
        <v>0</v>
      </c>
      <c r="CU11" s="80">
        <f>'MOD Vectors ALL'!CU11*($E11=$F$1)</f>
        <v>0</v>
      </c>
      <c r="CV11" s="80">
        <f>'MOD Vectors ALL'!CV11*($E11=$F$1)</f>
        <v>0</v>
      </c>
      <c r="CW11" s="80">
        <f>'MOD Vectors ALL'!CW11*($E11=$F$1)</f>
        <v>0</v>
      </c>
      <c r="CX11" s="80">
        <f>'MOD Vectors ALL'!CX11*($E11=$F$1)</f>
        <v>0</v>
      </c>
      <c r="CY11" s="80">
        <f>'MOD Vectors ALL'!CY11*($E11=$F$1)</f>
        <v>0</v>
      </c>
      <c r="CZ11" s="80">
        <f>'MOD Vectors ALL'!CZ11*($E11=$F$1)</f>
        <v>0</v>
      </c>
      <c r="DA11" s="80">
        <f>'MOD Vectors ALL'!DA11*($E11=$F$1)</f>
        <v>0</v>
      </c>
      <c r="DB11" s="80">
        <f>'MOD Vectors ALL'!DB11*($E11=$F$1)</f>
        <v>0</v>
      </c>
      <c r="DC11" s="80">
        <f>'MOD Vectors ALL'!DC11*($E11=$F$1)</f>
        <v>0</v>
      </c>
      <c r="DD11" s="80">
        <f>'MOD Vectors ALL'!DD11*($E11=$F$1)</f>
        <v>0</v>
      </c>
      <c r="DE11" s="80">
        <f>'MOD Vectors ALL'!DE11*($E11=$F$1)</f>
        <v>0</v>
      </c>
      <c r="DF11" s="80">
        <f>'MOD Vectors ALL'!DF11*($E11=$F$1)</f>
        <v>0</v>
      </c>
      <c r="DG11" s="80">
        <f>'MOD Vectors ALL'!DG11*($E11=$F$1)</f>
        <v>0</v>
      </c>
      <c r="DH11" s="80">
        <f>'MOD Vectors ALL'!DH11*($E11=$F$1)</f>
        <v>0</v>
      </c>
      <c r="DI11" s="80">
        <f>'MOD Vectors ALL'!DI11*($E11=$F$1)</f>
        <v>0</v>
      </c>
      <c r="DJ11" s="80">
        <f>'MOD Vectors ALL'!DJ11*($E11=$F$1)</f>
        <v>0</v>
      </c>
      <c r="DK11" s="80">
        <f>'MOD Vectors ALL'!DK11*($E11=$F$1)</f>
        <v>0</v>
      </c>
      <c r="DL11" s="80">
        <f>'MOD Vectors ALL'!DL11*($E11=$F$1)</f>
        <v>0</v>
      </c>
      <c r="DM11" s="80">
        <f>'MOD Vectors ALL'!DM11*($E11=$F$1)</f>
        <v>0</v>
      </c>
      <c r="DN11" s="80">
        <f>'MOD Vectors ALL'!DN11*($E11=$F$1)</f>
        <v>0</v>
      </c>
      <c r="DO11" s="80">
        <f>'MOD Vectors ALL'!DO11*($E11=$F$1)</f>
        <v>0</v>
      </c>
      <c r="DP11" s="80">
        <f>'MOD Vectors ALL'!DP11*($E11=$F$1)</f>
        <v>0</v>
      </c>
      <c r="DQ11" s="80">
        <f>'MOD Vectors ALL'!DQ11*($E11=$F$1)</f>
        <v>0</v>
      </c>
    </row>
    <row r="12" spans="1:121" x14ac:dyDescent="0.2">
      <c r="A12">
        <v>10</v>
      </c>
      <c r="B12" t="s">
        <v>18</v>
      </c>
      <c r="C12" t="s">
        <v>369</v>
      </c>
      <c r="D12" t="s">
        <v>525</v>
      </c>
      <c r="E12" t="s">
        <v>531</v>
      </c>
      <c r="F12" t="s">
        <v>35</v>
      </c>
      <c r="G12">
        <v>6.6474000000000005E-2</v>
      </c>
      <c r="H12">
        <v>-0.109224</v>
      </c>
      <c r="I12" s="80">
        <f>'MOD Vectors ALL'!I12*($E12=$F$1)</f>
        <v>0</v>
      </c>
      <c r="J12" s="80">
        <f>'MOD Vectors ALL'!J12*($E12=$F$1)</f>
        <v>0</v>
      </c>
      <c r="K12" s="80">
        <f>'MOD Vectors ALL'!K12*($E12=$F$1)</f>
        <v>0</v>
      </c>
      <c r="L12" s="80">
        <f>'MOD Vectors ALL'!L12*($E12=$F$1)</f>
        <v>0</v>
      </c>
      <c r="M12" s="80">
        <f>'MOD Vectors ALL'!M12*($E12=$F$1)</f>
        <v>0</v>
      </c>
      <c r="N12" s="80">
        <f>'MOD Vectors ALL'!N12*($E12=$F$1)</f>
        <v>0</v>
      </c>
      <c r="O12" s="80">
        <f>'MOD Vectors ALL'!O12*($E12=$F$1)</f>
        <v>0</v>
      </c>
      <c r="P12" s="80">
        <f>'MOD Vectors ALL'!P12*($E12=$F$1)</f>
        <v>0</v>
      </c>
      <c r="Q12" s="80">
        <f>'MOD Vectors ALL'!Q12*($E12=$F$1)</f>
        <v>0</v>
      </c>
      <c r="R12" s="80">
        <f>'MOD Vectors ALL'!R12*($E12=$F$1)</f>
        <v>0</v>
      </c>
      <c r="S12" s="80">
        <f>'MOD Vectors ALL'!S12*($E12=$F$1)</f>
        <v>0</v>
      </c>
      <c r="T12" s="80">
        <f>'MOD Vectors ALL'!T12*($E12=$F$1)</f>
        <v>0</v>
      </c>
      <c r="U12" s="80">
        <f>'MOD Vectors ALL'!U12*($E12=$F$1)</f>
        <v>0</v>
      </c>
      <c r="V12" s="80">
        <f>'MOD Vectors ALL'!V12*($E12=$F$1)</f>
        <v>0</v>
      </c>
      <c r="W12" s="80">
        <f>'MOD Vectors ALL'!W12*($E12=$F$1)</f>
        <v>0</v>
      </c>
      <c r="X12" s="80">
        <f>'MOD Vectors ALL'!X12*($E12=$F$1)</f>
        <v>0</v>
      </c>
      <c r="Y12" s="80">
        <f>'MOD Vectors ALL'!Y12*($E12=$F$1)</f>
        <v>0</v>
      </c>
      <c r="Z12" s="80">
        <f>'MOD Vectors ALL'!Z12*($E12=$F$1)</f>
        <v>0</v>
      </c>
      <c r="AA12" s="80">
        <f>'MOD Vectors ALL'!AA12*($E12=$F$1)</f>
        <v>0</v>
      </c>
      <c r="AB12" s="80">
        <f>'MOD Vectors ALL'!AB12*($E12=$F$1)</f>
        <v>0</v>
      </c>
      <c r="AC12" s="80">
        <f>'MOD Vectors ALL'!AC12*($E12=$F$1)</f>
        <v>0</v>
      </c>
      <c r="AD12" s="80">
        <f>'MOD Vectors ALL'!AD12*($E12=$F$1)</f>
        <v>0</v>
      </c>
      <c r="AE12" s="80">
        <f>'MOD Vectors ALL'!AE12*($E12=$F$1)</f>
        <v>0</v>
      </c>
      <c r="AF12" s="80">
        <f>'MOD Vectors ALL'!AF12*($E12=$F$1)</f>
        <v>0</v>
      </c>
      <c r="AG12" s="80">
        <f>'MOD Vectors ALL'!AG12*($E12=$F$1)</f>
        <v>0</v>
      </c>
      <c r="AH12" s="80">
        <f>'MOD Vectors ALL'!AH12*($E12=$F$1)</f>
        <v>0</v>
      </c>
      <c r="AI12" s="80">
        <f>'MOD Vectors ALL'!AI12*($E12=$F$1)</f>
        <v>0</v>
      </c>
      <c r="AJ12" s="80">
        <f>'MOD Vectors ALL'!AJ12*($E12=$F$1)</f>
        <v>0</v>
      </c>
      <c r="AK12" s="80">
        <f>'MOD Vectors ALL'!AK12*($E12=$F$1)</f>
        <v>0</v>
      </c>
      <c r="AL12" s="80">
        <f>'MOD Vectors ALL'!AL12*($E12=$F$1)</f>
        <v>0</v>
      </c>
      <c r="AM12" s="80">
        <f>'MOD Vectors ALL'!AM12*($E12=$F$1)</f>
        <v>0</v>
      </c>
      <c r="AN12" s="80">
        <f>'MOD Vectors ALL'!AN12*($E12=$F$1)</f>
        <v>0</v>
      </c>
      <c r="AO12" s="80">
        <f>'MOD Vectors ALL'!AO12*($E12=$F$1)</f>
        <v>0</v>
      </c>
      <c r="AP12" s="80">
        <f>'MOD Vectors ALL'!AP12*($E12=$F$1)</f>
        <v>0</v>
      </c>
      <c r="AQ12" s="80">
        <f>'MOD Vectors ALL'!AQ12*($E12=$F$1)</f>
        <v>0</v>
      </c>
      <c r="AR12" s="80">
        <f>'MOD Vectors ALL'!AR12*($E12=$F$1)</f>
        <v>0</v>
      </c>
      <c r="AS12" s="80">
        <f>'MOD Vectors ALL'!AS12*($E12=$F$1)</f>
        <v>0</v>
      </c>
      <c r="AT12" s="80">
        <f>'MOD Vectors ALL'!AT12*($E12=$F$1)</f>
        <v>0</v>
      </c>
      <c r="AU12" s="80">
        <f>'MOD Vectors ALL'!AU12*($E12=$F$1)</f>
        <v>0</v>
      </c>
      <c r="AV12" s="80">
        <f>'MOD Vectors ALL'!AV12*($E12=$F$1)</f>
        <v>0</v>
      </c>
      <c r="AW12" s="80">
        <f>'MOD Vectors ALL'!AW12*($E12=$F$1)</f>
        <v>0</v>
      </c>
      <c r="AX12" s="80">
        <f>'MOD Vectors ALL'!AX12*($E12=$F$1)</f>
        <v>0</v>
      </c>
      <c r="AY12" s="80">
        <f>'MOD Vectors ALL'!AY12*($E12=$F$1)</f>
        <v>0</v>
      </c>
      <c r="AZ12" s="80">
        <f>'MOD Vectors ALL'!AZ12*($E12=$F$1)</f>
        <v>0</v>
      </c>
      <c r="BA12" s="80">
        <f>'MOD Vectors ALL'!BA12*($E12=$F$1)</f>
        <v>0</v>
      </c>
      <c r="BB12" s="80">
        <f>'MOD Vectors ALL'!BB12*($E12=$F$1)</f>
        <v>0</v>
      </c>
      <c r="BC12" s="80">
        <f>'MOD Vectors ALL'!BC12*($E12=$F$1)</f>
        <v>0</v>
      </c>
      <c r="BD12" s="80">
        <f>'MOD Vectors ALL'!BD12*($E12=$F$1)</f>
        <v>0</v>
      </c>
      <c r="BE12" s="80">
        <f>'MOD Vectors ALL'!BE12*($E12=$F$1)</f>
        <v>0</v>
      </c>
      <c r="BF12" s="80">
        <f>'MOD Vectors ALL'!BF12*($E12=$F$1)</f>
        <v>0</v>
      </c>
      <c r="BG12" s="80">
        <f>'MOD Vectors ALL'!BG12*($E12=$F$1)</f>
        <v>0</v>
      </c>
      <c r="BH12" s="80">
        <f>'MOD Vectors ALL'!BH12*($E12=$F$1)</f>
        <v>0</v>
      </c>
      <c r="BI12" s="80">
        <f>'MOD Vectors ALL'!BI12*($E12=$F$1)</f>
        <v>0</v>
      </c>
      <c r="BJ12" s="80">
        <f>'MOD Vectors ALL'!BJ12*($E12=$F$1)</f>
        <v>0</v>
      </c>
      <c r="BK12" s="80">
        <f>'MOD Vectors ALL'!BK12*($E12=$F$1)</f>
        <v>0</v>
      </c>
      <c r="BL12" s="80">
        <f>'MOD Vectors ALL'!BL12*($E12=$F$1)</f>
        <v>0</v>
      </c>
      <c r="BM12" s="80">
        <f>'MOD Vectors ALL'!BM12*($E12=$F$1)</f>
        <v>0</v>
      </c>
      <c r="BN12" s="80">
        <f>'MOD Vectors ALL'!BN12*($E12=$F$1)</f>
        <v>0</v>
      </c>
      <c r="BO12" s="80">
        <f>'MOD Vectors ALL'!BO12*($E12=$F$1)</f>
        <v>0</v>
      </c>
      <c r="BP12" s="80">
        <f>'MOD Vectors ALL'!BP12*($E12=$F$1)</f>
        <v>0</v>
      </c>
      <c r="BQ12" s="80">
        <f>'MOD Vectors ALL'!BQ12*($E12=$F$1)</f>
        <v>0</v>
      </c>
      <c r="BR12" s="80">
        <f>'MOD Vectors ALL'!BR12*($E12=$F$1)</f>
        <v>0</v>
      </c>
      <c r="BS12" s="80">
        <f>'MOD Vectors ALL'!BS12*($E12=$F$1)</f>
        <v>0</v>
      </c>
      <c r="BT12" s="80">
        <f>'MOD Vectors ALL'!BT12*($E12=$F$1)</f>
        <v>0</v>
      </c>
      <c r="BU12" s="80">
        <f>'MOD Vectors ALL'!BU12*($E12=$F$1)</f>
        <v>0</v>
      </c>
      <c r="BV12" s="80">
        <f>'MOD Vectors ALL'!BV12*($E12=$F$1)</f>
        <v>0</v>
      </c>
      <c r="BW12" s="80">
        <f>'MOD Vectors ALL'!BW12*($E12=$F$1)</f>
        <v>0</v>
      </c>
      <c r="BX12" s="80">
        <f>'MOD Vectors ALL'!BX12*($E12=$F$1)</f>
        <v>0</v>
      </c>
      <c r="BY12" s="80">
        <f>'MOD Vectors ALL'!BY12*($E12=$F$1)</f>
        <v>0</v>
      </c>
      <c r="BZ12" s="80">
        <f>'MOD Vectors ALL'!BZ12*($E12=$F$1)</f>
        <v>0</v>
      </c>
      <c r="CA12" s="80">
        <f>'MOD Vectors ALL'!CA12*($E12=$F$1)</f>
        <v>0</v>
      </c>
      <c r="CB12" s="80">
        <f>'MOD Vectors ALL'!CB12*($E12=$F$1)</f>
        <v>0</v>
      </c>
      <c r="CC12" s="80">
        <f>'MOD Vectors ALL'!CC12*($E12=$F$1)</f>
        <v>0</v>
      </c>
      <c r="CD12" s="80">
        <f>'MOD Vectors ALL'!CD12*($E12=$F$1)</f>
        <v>0</v>
      </c>
      <c r="CE12" s="80">
        <f>'MOD Vectors ALL'!CE12*($E12=$F$1)</f>
        <v>0</v>
      </c>
      <c r="CF12" s="80">
        <f>'MOD Vectors ALL'!CF12*($E12=$F$1)</f>
        <v>0</v>
      </c>
      <c r="CG12" s="80">
        <f>'MOD Vectors ALL'!CG12*($E12=$F$1)</f>
        <v>0</v>
      </c>
      <c r="CH12" s="80">
        <f>'MOD Vectors ALL'!CH12*($E12=$F$1)</f>
        <v>0</v>
      </c>
      <c r="CI12" s="80">
        <f>'MOD Vectors ALL'!CI12*($E12=$F$1)</f>
        <v>0</v>
      </c>
      <c r="CJ12" s="80">
        <f>'MOD Vectors ALL'!CJ12*($E12=$F$1)</f>
        <v>0</v>
      </c>
      <c r="CK12" s="80">
        <f>'MOD Vectors ALL'!CK12*($E12=$F$1)</f>
        <v>0</v>
      </c>
      <c r="CL12" s="80">
        <f>'MOD Vectors ALL'!CL12*($E12=$F$1)</f>
        <v>0</v>
      </c>
      <c r="CM12" s="80">
        <f>'MOD Vectors ALL'!CM12*($E12=$F$1)</f>
        <v>0</v>
      </c>
      <c r="CN12" s="80">
        <f>'MOD Vectors ALL'!CN12*($E12=$F$1)</f>
        <v>0</v>
      </c>
      <c r="CO12" s="80">
        <f>'MOD Vectors ALL'!CO12*($E12=$F$1)</f>
        <v>0</v>
      </c>
      <c r="CP12" s="80">
        <f>'MOD Vectors ALL'!CP12*($E12=$F$1)</f>
        <v>0</v>
      </c>
      <c r="CQ12" s="80">
        <f>'MOD Vectors ALL'!CQ12*($E12=$F$1)</f>
        <v>0</v>
      </c>
      <c r="CR12" s="80">
        <f>'MOD Vectors ALL'!CR12*($E12=$F$1)</f>
        <v>0</v>
      </c>
      <c r="CS12" s="80">
        <f>'MOD Vectors ALL'!CS12*($E12=$F$1)</f>
        <v>0</v>
      </c>
      <c r="CT12" s="80">
        <f>'MOD Vectors ALL'!CT12*($E12=$F$1)</f>
        <v>0</v>
      </c>
      <c r="CU12" s="80">
        <f>'MOD Vectors ALL'!CU12*($E12=$F$1)</f>
        <v>0</v>
      </c>
      <c r="CV12" s="80">
        <f>'MOD Vectors ALL'!CV12*($E12=$F$1)</f>
        <v>0</v>
      </c>
      <c r="CW12" s="80">
        <f>'MOD Vectors ALL'!CW12*($E12=$F$1)</f>
        <v>0</v>
      </c>
      <c r="CX12" s="80">
        <f>'MOD Vectors ALL'!CX12*($E12=$F$1)</f>
        <v>0</v>
      </c>
      <c r="CY12" s="80">
        <f>'MOD Vectors ALL'!CY12*($E12=$F$1)</f>
        <v>0</v>
      </c>
      <c r="CZ12" s="80">
        <f>'MOD Vectors ALL'!CZ12*($E12=$F$1)</f>
        <v>0</v>
      </c>
      <c r="DA12" s="80">
        <f>'MOD Vectors ALL'!DA12*($E12=$F$1)</f>
        <v>0</v>
      </c>
      <c r="DB12" s="80">
        <f>'MOD Vectors ALL'!DB12*($E12=$F$1)</f>
        <v>0</v>
      </c>
      <c r="DC12" s="80">
        <f>'MOD Vectors ALL'!DC12*($E12=$F$1)</f>
        <v>0</v>
      </c>
      <c r="DD12" s="80">
        <f>'MOD Vectors ALL'!DD12*($E12=$F$1)</f>
        <v>0</v>
      </c>
      <c r="DE12" s="80">
        <f>'MOD Vectors ALL'!DE12*($E12=$F$1)</f>
        <v>0</v>
      </c>
      <c r="DF12" s="80">
        <f>'MOD Vectors ALL'!DF12*($E12=$F$1)</f>
        <v>0</v>
      </c>
      <c r="DG12" s="80">
        <f>'MOD Vectors ALL'!DG12*($E12=$F$1)</f>
        <v>0</v>
      </c>
      <c r="DH12" s="80">
        <f>'MOD Vectors ALL'!DH12*($E12=$F$1)</f>
        <v>0</v>
      </c>
      <c r="DI12" s="80">
        <f>'MOD Vectors ALL'!DI12*($E12=$F$1)</f>
        <v>0</v>
      </c>
      <c r="DJ12" s="80">
        <f>'MOD Vectors ALL'!DJ12*($E12=$F$1)</f>
        <v>0</v>
      </c>
      <c r="DK12" s="80">
        <f>'MOD Vectors ALL'!DK12*($E12=$F$1)</f>
        <v>0</v>
      </c>
      <c r="DL12" s="80">
        <f>'MOD Vectors ALL'!DL12*($E12=$F$1)</f>
        <v>0</v>
      </c>
      <c r="DM12" s="80">
        <f>'MOD Vectors ALL'!DM12*($E12=$F$1)</f>
        <v>0</v>
      </c>
      <c r="DN12" s="80">
        <f>'MOD Vectors ALL'!DN12*($E12=$F$1)</f>
        <v>0</v>
      </c>
      <c r="DO12" s="80">
        <f>'MOD Vectors ALL'!DO12*($E12=$F$1)</f>
        <v>0</v>
      </c>
      <c r="DP12" s="80">
        <f>'MOD Vectors ALL'!DP12*($E12=$F$1)</f>
        <v>0</v>
      </c>
      <c r="DQ12" s="80">
        <f>'MOD Vectors ALL'!DQ12*($E12=$F$1)</f>
        <v>0</v>
      </c>
    </row>
    <row r="13" spans="1:121" x14ac:dyDescent="0.2">
      <c r="A13">
        <v>11</v>
      </c>
      <c r="B13" t="s">
        <v>18</v>
      </c>
      <c r="C13" t="s">
        <v>369</v>
      </c>
      <c r="D13" t="s">
        <v>525</v>
      </c>
      <c r="E13" t="s">
        <v>531</v>
      </c>
      <c r="F13" t="s">
        <v>36</v>
      </c>
      <c r="G13">
        <v>6.4450999999999994E-2</v>
      </c>
      <c r="H13">
        <v>-9.6359E-2</v>
      </c>
      <c r="I13" s="80">
        <f>'MOD Vectors ALL'!I13*($E13=$F$1)</f>
        <v>0</v>
      </c>
      <c r="J13" s="80">
        <f>'MOD Vectors ALL'!J13*($E13=$F$1)</f>
        <v>0</v>
      </c>
      <c r="K13" s="80">
        <f>'MOD Vectors ALL'!K13*($E13=$F$1)</f>
        <v>0</v>
      </c>
      <c r="L13" s="80">
        <f>'MOD Vectors ALL'!L13*($E13=$F$1)</f>
        <v>0</v>
      </c>
      <c r="M13" s="80">
        <f>'MOD Vectors ALL'!M13*($E13=$F$1)</f>
        <v>0</v>
      </c>
      <c r="N13" s="80">
        <f>'MOD Vectors ALL'!N13*($E13=$F$1)</f>
        <v>0</v>
      </c>
      <c r="O13" s="80">
        <f>'MOD Vectors ALL'!O13*($E13=$F$1)</f>
        <v>0</v>
      </c>
      <c r="P13" s="80">
        <f>'MOD Vectors ALL'!P13*($E13=$F$1)</f>
        <v>0</v>
      </c>
      <c r="Q13" s="80">
        <f>'MOD Vectors ALL'!Q13*($E13=$F$1)</f>
        <v>0</v>
      </c>
      <c r="R13" s="80">
        <f>'MOD Vectors ALL'!R13*($E13=$F$1)</f>
        <v>0</v>
      </c>
      <c r="S13" s="80">
        <f>'MOD Vectors ALL'!S13*($E13=$F$1)</f>
        <v>0</v>
      </c>
      <c r="T13" s="80">
        <f>'MOD Vectors ALL'!T13*($E13=$F$1)</f>
        <v>0</v>
      </c>
      <c r="U13" s="80">
        <f>'MOD Vectors ALL'!U13*($E13=$F$1)</f>
        <v>0</v>
      </c>
      <c r="V13" s="80">
        <f>'MOD Vectors ALL'!V13*($E13=$F$1)</f>
        <v>0</v>
      </c>
      <c r="W13" s="80">
        <f>'MOD Vectors ALL'!W13*($E13=$F$1)</f>
        <v>0</v>
      </c>
      <c r="X13" s="80">
        <f>'MOD Vectors ALL'!X13*($E13=$F$1)</f>
        <v>0</v>
      </c>
      <c r="Y13" s="80">
        <f>'MOD Vectors ALL'!Y13*($E13=$F$1)</f>
        <v>0</v>
      </c>
      <c r="Z13" s="80">
        <f>'MOD Vectors ALL'!Z13*($E13=$F$1)</f>
        <v>0</v>
      </c>
      <c r="AA13" s="80">
        <f>'MOD Vectors ALL'!AA13*($E13=$F$1)</f>
        <v>0</v>
      </c>
      <c r="AB13" s="80">
        <f>'MOD Vectors ALL'!AB13*($E13=$F$1)</f>
        <v>0</v>
      </c>
      <c r="AC13" s="80">
        <f>'MOD Vectors ALL'!AC13*($E13=$F$1)</f>
        <v>0</v>
      </c>
      <c r="AD13" s="80">
        <f>'MOD Vectors ALL'!AD13*($E13=$F$1)</f>
        <v>0</v>
      </c>
      <c r="AE13" s="80">
        <f>'MOD Vectors ALL'!AE13*($E13=$F$1)</f>
        <v>0</v>
      </c>
      <c r="AF13" s="80">
        <f>'MOD Vectors ALL'!AF13*($E13=$F$1)</f>
        <v>0</v>
      </c>
      <c r="AG13" s="80">
        <f>'MOD Vectors ALL'!AG13*($E13=$F$1)</f>
        <v>0</v>
      </c>
      <c r="AH13" s="80">
        <f>'MOD Vectors ALL'!AH13*($E13=$F$1)</f>
        <v>0</v>
      </c>
      <c r="AI13" s="80">
        <f>'MOD Vectors ALL'!AI13*($E13=$F$1)</f>
        <v>0</v>
      </c>
      <c r="AJ13" s="80">
        <f>'MOD Vectors ALL'!AJ13*($E13=$F$1)</f>
        <v>0</v>
      </c>
      <c r="AK13" s="80">
        <f>'MOD Vectors ALL'!AK13*($E13=$F$1)</f>
        <v>0</v>
      </c>
      <c r="AL13" s="80">
        <f>'MOD Vectors ALL'!AL13*($E13=$F$1)</f>
        <v>0</v>
      </c>
      <c r="AM13" s="80">
        <f>'MOD Vectors ALL'!AM13*($E13=$F$1)</f>
        <v>0</v>
      </c>
      <c r="AN13" s="80">
        <f>'MOD Vectors ALL'!AN13*($E13=$F$1)</f>
        <v>0</v>
      </c>
      <c r="AO13" s="80">
        <f>'MOD Vectors ALL'!AO13*($E13=$F$1)</f>
        <v>0</v>
      </c>
      <c r="AP13" s="80">
        <f>'MOD Vectors ALL'!AP13*($E13=$F$1)</f>
        <v>0</v>
      </c>
      <c r="AQ13" s="80">
        <f>'MOD Vectors ALL'!AQ13*($E13=$F$1)</f>
        <v>0</v>
      </c>
      <c r="AR13" s="80">
        <f>'MOD Vectors ALL'!AR13*($E13=$F$1)</f>
        <v>0</v>
      </c>
      <c r="AS13" s="80">
        <f>'MOD Vectors ALL'!AS13*($E13=$F$1)</f>
        <v>0</v>
      </c>
      <c r="AT13" s="80">
        <f>'MOD Vectors ALL'!AT13*($E13=$F$1)</f>
        <v>0</v>
      </c>
      <c r="AU13" s="80">
        <f>'MOD Vectors ALL'!AU13*($E13=$F$1)</f>
        <v>0</v>
      </c>
      <c r="AV13" s="80">
        <f>'MOD Vectors ALL'!AV13*($E13=$F$1)</f>
        <v>0</v>
      </c>
      <c r="AW13" s="80">
        <f>'MOD Vectors ALL'!AW13*($E13=$F$1)</f>
        <v>0</v>
      </c>
      <c r="AX13" s="80">
        <f>'MOD Vectors ALL'!AX13*($E13=$F$1)</f>
        <v>0</v>
      </c>
      <c r="AY13" s="80">
        <f>'MOD Vectors ALL'!AY13*($E13=$F$1)</f>
        <v>0</v>
      </c>
      <c r="AZ13" s="80">
        <f>'MOD Vectors ALL'!AZ13*($E13=$F$1)</f>
        <v>0</v>
      </c>
      <c r="BA13" s="80">
        <f>'MOD Vectors ALL'!BA13*($E13=$F$1)</f>
        <v>0</v>
      </c>
      <c r="BB13" s="80">
        <f>'MOD Vectors ALL'!BB13*($E13=$F$1)</f>
        <v>0</v>
      </c>
      <c r="BC13" s="80">
        <f>'MOD Vectors ALL'!BC13*($E13=$F$1)</f>
        <v>0</v>
      </c>
      <c r="BD13" s="80">
        <f>'MOD Vectors ALL'!BD13*($E13=$F$1)</f>
        <v>0</v>
      </c>
      <c r="BE13" s="80">
        <f>'MOD Vectors ALL'!BE13*($E13=$F$1)</f>
        <v>0</v>
      </c>
      <c r="BF13" s="80">
        <f>'MOD Vectors ALL'!BF13*($E13=$F$1)</f>
        <v>0</v>
      </c>
      <c r="BG13" s="80">
        <f>'MOD Vectors ALL'!BG13*($E13=$F$1)</f>
        <v>0</v>
      </c>
      <c r="BH13" s="80">
        <f>'MOD Vectors ALL'!BH13*($E13=$F$1)</f>
        <v>0</v>
      </c>
      <c r="BI13" s="80">
        <f>'MOD Vectors ALL'!BI13*($E13=$F$1)</f>
        <v>0</v>
      </c>
      <c r="BJ13" s="80">
        <f>'MOD Vectors ALL'!BJ13*($E13=$F$1)</f>
        <v>0</v>
      </c>
      <c r="BK13" s="80">
        <f>'MOD Vectors ALL'!BK13*($E13=$F$1)</f>
        <v>0</v>
      </c>
      <c r="BL13" s="80">
        <f>'MOD Vectors ALL'!BL13*($E13=$F$1)</f>
        <v>0</v>
      </c>
      <c r="BM13" s="80">
        <f>'MOD Vectors ALL'!BM13*($E13=$F$1)</f>
        <v>0</v>
      </c>
      <c r="BN13" s="80">
        <f>'MOD Vectors ALL'!BN13*($E13=$F$1)</f>
        <v>0</v>
      </c>
      <c r="BO13" s="80">
        <f>'MOD Vectors ALL'!BO13*($E13=$F$1)</f>
        <v>0</v>
      </c>
      <c r="BP13" s="80">
        <f>'MOD Vectors ALL'!BP13*($E13=$F$1)</f>
        <v>0</v>
      </c>
      <c r="BQ13" s="80">
        <f>'MOD Vectors ALL'!BQ13*($E13=$F$1)</f>
        <v>0</v>
      </c>
      <c r="BR13" s="80">
        <f>'MOD Vectors ALL'!BR13*($E13=$F$1)</f>
        <v>0</v>
      </c>
      <c r="BS13" s="80">
        <f>'MOD Vectors ALL'!BS13*($E13=$F$1)</f>
        <v>0</v>
      </c>
      <c r="BT13" s="80">
        <f>'MOD Vectors ALL'!BT13*($E13=$F$1)</f>
        <v>0</v>
      </c>
      <c r="BU13" s="80">
        <f>'MOD Vectors ALL'!BU13*($E13=$F$1)</f>
        <v>0</v>
      </c>
      <c r="BV13" s="80">
        <f>'MOD Vectors ALL'!BV13*($E13=$F$1)</f>
        <v>0</v>
      </c>
      <c r="BW13" s="80">
        <f>'MOD Vectors ALL'!BW13*($E13=$F$1)</f>
        <v>0</v>
      </c>
      <c r="BX13" s="80">
        <f>'MOD Vectors ALL'!BX13*($E13=$F$1)</f>
        <v>0</v>
      </c>
      <c r="BY13" s="80">
        <f>'MOD Vectors ALL'!BY13*($E13=$F$1)</f>
        <v>0</v>
      </c>
      <c r="BZ13" s="80">
        <f>'MOD Vectors ALL'!BZ13*($E13=$F$1)</f>
        <v>0</v>
      </c>
      <c r="CA13" s="80">
        <f>'MOD Vectors ALL'!CA13*($E13=$F$1)</f>
        <v>0</v>
      </c>
      <c r="CB13" s="80">
        <f>'MOD Vectors ALL'!CB13*($E13=$F$1)</f>
        <v>0</v>
      </c>
      <c r="CC13" s="80">
        <f>'MOD Vectors ALL'!CC13*($E13=$F$1)</f>
        <v>0</v>
      </c>
      <c r="CD13" s="80">
        <f>'MOD Vectors ALL'!CD13*($E13=$F$1)</f>
        <v>0</v>
      </c>
      <c r="CE13" s="80">
        <f>'MOD Vectors ALL'!CE13*($E13=$F$1)</f>
        <v>0</v>
      </c>
      <c r="CF13" s="80">
        <f>'MOD Vectors ALL'!CF13*($E13=$F$1)</f>
        <v>0</v>
      </c>
      <c r="CG13" s="80">
        <f>'MOD Vectors ALL'!CG13*($E13=$F$1)</f>
        <v>0</v>
      </c>
      <c r="CH13" s="80">
        <f>'MOD Vectors ALL'!CH13*($E13=$F$1)</f>
        <v>0</v>
      </c>
      <c r="CI13" s="80">
        <f>'MOD Vectors ALL'!CI13*($E13=$F$1)</f>
        <v>0</v>
      </c>
      <c r="CJ13" s="80">
        <f>'MOD Vectors ALL'!CJ13*($E13=$F$1)</f>
        <v>0</v>
      </c>
      <c r="CK13" s="80">
        <f>'MOD Vectors ALL'!CK13*($E13=$F$1)</f>
        <v>0</v>
      </c>
      <c r="CL13" s="80">
        <f>'MOD Vectors ALL'!CL13*($E13=$F$1)</f>
        <v>0</v>
      </c>
      <c r="CM13" s="80">
        <f>'MOD Vectors ALL'!CM13*($E13=$F$1)</f>
        <v>0</v>
      </c>
      <c r="CN13" s="80">
        <f>'MOD Vectors ALL'!CN13*($E13=$F$1)</f>
        <v>0</v>
      </c>
      <c r="CO13" s="80">
        <f>'MOD Vectors ALL'!CO13*($E13=$F$1)</f>
        <v>0</v>
      </c>
      <c r="CP13" s="80">
        <f>'MOD Vectors ALL'!CP13*($E13=$F$1)</f>
        <v>0</v>
      </c>
      <c r="CQ13" s="80">
        <f>'MOD Vectors ALL'!CQ13*($E13=$F$1)</f>
        <v>0</v>
      </c>
      <c r="CR13" s="80">
        <f>'MOD Vectors ALL'!CR13*($E13=$F$1)</f>
        <v>0</v>
      </c>
      <c r="CS13" s="80">
        <f>'MOD Vectors ALL'!CS13*($E13=$F$1)</f>
        <v>0</v>
      </c>
      <c r="CT13" s="80">
        <f>'MOD Vectors ALL'!CT13*($E13=$F$1)</f>
        <v>0</v>
      </c>
      <c r="CU13" s="80">
        <f>'MOD Vectors ALL'!CU13*($E13=$F$1)</f>
        <v>0</v>
      </c>
      <c r="CV13" s="80">
        <f>'MOD Vectors ALL'!CV13*($E13=$F$1)</f>
        <v>0</v>
      </c>
      <c r="CW13" s="80">
        <f>'MOD Vectors ALL'!CW13*($E13=$F$1)</f>
        <v>0</v>
      </c>
      <c r="CX13" s="80">
        <f>'MOD Vectors ALL'!CX13*($E13=$F$1)</f>
        <v>0</v>
      </c>
      <c r="CY13" s="80">
        <f>'MOD Vectors ALL'!CY13*($E13=$F$1)</f>
        <v>0</v>
      </c>
      <c r="CZ13" s="80">
        <f>'MOD Vectors ALL'!CZ13*($E13=$F$1)</f>
        <v>0</v>
      </c>
      <c r="DA13" s="80">
        <f>'MOD Vectors ALL'!DA13*($E13=$F$1)</f>
        <v>0</v>
      </c>
      <c r="DB13" s="80">
        <f>'MOD Vectors ALL'!DB13*($E13=$F$1)</f>
        <v>0</v>
      </c>
      <c r="DC13" s="80">
        <f>'MOD Vectors ALL'!DC13*($E13=$F$1)</f>
        <v>0</v>
      </c>
      <c r="DD13" s="80">
        <f>'MOD Vectors ALL'!DD13*($E13=$F$1)</f>
        <v>0</v>
      </c>
      <c r="DE13" s="80">
        <f>'MOD Vectors ALL'!DE13*($E13=$F$1)</f>
        <v>0</v>
      </c>
      <c r="DF13" s="80">
        <f>'MOD Vectors ALL'!DF13*($E13=$F$1)</f>
        <v>0</v>
      </c>
      <c r="DG13" s="80">
        <f>'MOD Vectors ALL'!DG13*($E13=$F$1)</f>
        <v>0</v>
      </c>
      <c r="DH13" s="80">
        <f>'MOD Vectors ALL'!DH13*($E13=$F$1)</f>
        <v>0</v>
      </c>
      <c r="DI13" s="80">
        <f>'MOD Vectors ALL'!DI13*($E13=$F$1)</f>
        <v>0</v>
      </c>
      <c r="DJ13" s="80">
        <f>'MOD Vectors ALL'!DJ13*($E13=$F$1)</f>
        <v>0</v>
      </c>
      <c r="DK13" s="80">
        <f>'MOD Vectors ALL'!DK13*($E13=$F$1)</f>
        <v>0</v>
      </c>
      <c r="DL13" s="80">
        <f>'MOD Vectors ALL'!DL13*($E13=$F$1)</f>
        <v>0</v>
      </c>
      <c r="DM13" s="80">
        <f>'MOD Vectors ALL'!DM13*($E13=$F$1)</f>
        <v>0</v>
      </c>
      <c r="DN13" s="80">
        <f>'MOD Vectors ALL'!DN13*($E13=$F$1)</f>
        <v>0</v>
      </c>
      <c r="DO13" s="80">
        <f>'MOD Vectors ALL'!DO13*($E13=$F$1)</f>
        <v>0</v>
      </c>
      <c r="DP13" s="80">
        <f>'MOD Vectors ALL'!DP13*($E13=$F$1)</f>
        <v>0</v>
      </c>
      <c r="DQ13" s="80">
        <f>'MOD Vectors ALL'!DQ13*($E13=$F$1)</f>
        <v>0</v>
      </c>
    </row>
    <row r="14" spans="1:121" x14ac:dyDescent="0.2">
      <c r="A14">
        <v>12</v>
      </c>
      <c r="B14" t="s">
        <v>18</v>
      </c>
      <c r="C14" t="s">
        <v>369</v>
      </c>
      <c r="D14" t="s">
        <v>525</v>
      </c>
      <c r="E14" t="s">
        <v>531</v>
      </c>
      <c r="F14" t="s">
        <v>37</v>
      </c>
      <c r="G14">
        <v>6.8002999999999994E-2</v>
      </c>
      <c r="H14">
        <v>-7.3179999999999995E-2</v>
      </c>
      <c r="I14" s="80">
        <f>'MOD Vectors ALL'!I14*($E14=$F$1)</f>
        <v>0</v>
      </c>
      <c r="J14" s="80">
        <f>'MOD Vectors ALL'!J14*($E14=$F$1)</f>
        <v>0</v>
      </c>
      <c r="K14" s="80">
        <f>'MOD Vectors ALL'!K14*($E14=$F$1)</f>
        <v>0</v>
      </c>
      <c r="L14" s="80">
        <f>'MOD Vectors ALL'!L14*($E14=$F$1)</f>
        <v>0</v>
      </c>
      <c r="M14" s="80">
        <f>'MOD Vectors ALL'!M14*($E14=$F$1)</f>
        <v>0</v>
      </c>
      <c r="N14" s="80">
        <f>'MOD Vectors ALL'!N14*($E14=$F$1)</f>
        <v>0</v>
      </c>
      <c r="O14" s="80">
        <f>'MOD Vectors ALL'!O14*($E14=$F$1)</f>
        <v>0</v>
      </c>
      <c r="P14" s="80">
        <f>'MOD Vectors ALL'!P14*($E14=$F$1)</f>
        <v>0</v>
      </c>
      <c r="Q14" s="80">
        <f>'MOD Vectors ALL'!Q14*($E14=$F$1)</f>
        <v>0</v>
      </c>
      <c r="R14" s="80">
        <f>'MOD Vectors ALL'!R14*($E14=$F$1)</f>
        <v>0</v>
      </c>
      <c r="S14" s="80">
        <f>'MOD Vectors ALL'!S14*($E14=$F$1)</f>
        <v>0</v>
      </c>
      <c r="T14" s="80">
        <f>'MOD Vectors ALL'!T14*($E14=$F$1)</f>
        <v>0</v>
      </c>
      <c r="U14" s="80">
        <f>'MOD Vectors ALL'!U14*($E14=$F$1)</f>
        <v>0</v>
      </c>
      <c r="V14" s="80">
        <f>'MOD Vectors ALL'!V14*($E14=$F$1)</f>
        <v>0</v>
      </c>
      <c r="W14" s="80">
        <f>'MOD Vectors ALL'!W14*($E14=$F$1)</f>
        <v>0</v>
      </c>
      <c r="X14" s="80">
        <f>'MOD Vectors ALL'!X14*($E14=$F$1)</f>
        <v>0</v>
      </c>
      <c r="Y14" s="80">
        <f>'MOD Vectors ALL'!Y14*($E14=$F$1)</f>
        <v>0</v>
      </c>
      <c r="Z14" s="80">
        <f>'MOD Vectors ALL'!Z14*($E14=$F$1)</f>
        <v>0</v>
      </c>
      <c r="AA14" s="80">
        <f>'MOD Vectors ALL'!AA14*($E14=$F$1)</f>
        <v>0</v>
      </c>
      <c r="AB14" s="80">
        <f>'MOD Vectors ALL'!AB14*($E14=$F$1)</f>
        <v>0</v>
      </c>
      <c r="AC14" s="80">
        <f>'MOD Vectors ALL'!AC14*($E14=$F$1)</f>
        <v>0</v>
      </c>
      <c r="AD14" s="80">
        <f>'MOD Vectors ALL'!AD14*($E14=$F$1)</f>
        <v>0</v>
      </c>
      <c r="AE14" s="80">
        <f>'MOD Vectors ALL'!AE14*($E14=$F$1)</f>
        <v>0</v>
      </c>
      <c r="AF14" s="80">
        <f>'MOD Vectors ALL'!AF14*($E14=$F$1)</f>
        <v>0</v>
      </c>
      <c r="AG14" s="80">
        <f>'MOD Vectors ALL'!AG14*($E14=$F$1)</f>
        <v>0</v>
      </c>
      <c r="AH14" s="80">
        <f>'MOD Vectors ALL'!AH14*($E14=$F$1)</f>
        <v>0</v>
      </c>
      <c r="AI14" s="80">
        <f>'MOD Vectors ALL'!AI14*($E14=$F$1)</f>
        <v>0</v>
      </c>
      <c r="AJ14" s="80">
        <f>'MOD Vectors ALL'!AJ14*($E14=$F$1)</f>
        <v>0</v>
      </c>
      <c r="AK14" s="80">
        <f>'MOD Vectors ALL'!AK14*($E14=$F$1)</f>
        <v>0</v>
      </c>
      <c r="AL14" s="80">
        <f>'MOD Vectors ALL'!AL14*($E14=$F$1)</f>
        <v>0</v>
      </c>
      <c r="AM14" s="80">
        <f>'MOD Vectors ALL'!AM14*($E14=$F$1)</f>
        <v>0</v>
      </c>
      <c r="AN14" s="80">
        <f>'MOD Vectors ALL'!AN14*($E14=$F$1)</f>
        <v>0</v>
      </c>
      <c r="AO14" s="80">
        <f>'MOD Vectors ALL'!AO14*($E14=$F$1)</f>
        <v>0</v>
      </c>
      <c r="AP14" s="80">
        <f>'MOD Vectors ALL'!AP14*($E14=$F$1)</f>
        <v>0</v>
      </c>
      <c r="AQ14" s="80">
        <f>'MOD Vectors ALL'!AQ14*($E14=$F$1)</f>
        <v>0</v>
      </c>
      <c r="AR14" s="80">
        <f>'MOD Vectors ALL'!AR14*($E14=$F$1)</f>
        <v>0</v>
      </c>
      <c r="AS14" s="80">
        <f>'MOD Vectors ALL'!AS14*($E14=$F$1)</f>
        <v>0</v>
      </c>
      <c r="AT14" s="80">
        <f>'MOD Vectors ALL'!AT14*($E14=$F$1)</f>
        <v>0</v>
      </c>
      <c r="AU14" s="80">
        <f>'MOD Vectors ALL'!AU14*($E14=$F$1)</f>
        <v>0</v>
      </c>
      <c r="AV14" s="80">
        <f>'MOD Vectors ALL'!AV14*($E14=$F$1)</f>
        <v>0</v>
      </c>
      <c r="AW14" s="80">
        <f>'MOD Vectors ALL'!AW14*($E14=$F$1)</f>
        <v>0</v>
      </c>
      <c r="AX14" s="80">
        <f>'MOD Vectors ALL'!AX14*($E14=$F$1)</f>
        <v>0</v>
      </c>
      <c r="AY14" s="80">
        <f>'MOD Vectors ALL'!AY14*($E14=$F$1)</f>
        <v>0</v>
      </c>
      <c r="AZ14" s="80">
        <f>'MOD Vectors ALL'!AZ14*($E14=$F$1)</f>
        <v>0</v>
      </c>
      <c r="BA14" s="80">
        <f>'MOD Vectors ALL'!BA14*($E14=$F$1)</f>
        <v>0</v>
      </c>
      <c r="BB14" s="80">
        <f>'MOD Vectors ALL'!BB14*($E14=$F$1)</f>
        <v>0</v>
      </c>
      <c r="BC14" s="80">
        <f>'MOD Vectors ALL'!BC14*($E14=$F$1)</f>
        <v>0</v>
      </c>
      <c r="BD14" s="80">
        <f>'MOD Vectors ALL'!BD14*($E14=$F$1)</f>
        <v>0</v>
      </c>
      <c r="BE14" s="80">
        <f>'MOD Vectors ALL'!BE14*($E14=$F$1)</f>
        <v>0</v>
      </c>
      <c r="BF14" s="80">
        <f>'MOD Vectors ALL'!BF14*($E14=$F$1)</f>
        <v>0</v>
      </c>
      <c r="BG14" s="80">
        <f>'MOD Vectors ALL'!BG14*($E14=$F$1)</f>
        <v>0</v>
      </c>
      <c r="BH14" s="80">
        <f>'MOD Vectors ALL'!BH14*($E14=$F$1)</f>
        <v>0</v>
      </c>
      <c r="BI14" s="80">
        <f>'MOD Vectors ALL'!BI14*($E14=$F$1)</f>
        <v>0</v>
      </c>
      <c r="BJ14" s="80">
        <f>'MOD Vectors ALL'!BJ14*($E14=$F$1)</f>
        <v>0</v>
      </c>
      <c r="BK14" s="80">
        <f>'MOD Vectors ALL'!BK14*($E14=$F$1)</f>
        <v>0</v>
      </c>
      <c r="BL14" s="80">
        <f>'MOD Vectors ALL'!BL14*($E14=$F$1)</f>
        <v>0</v>
      </c>
      <c r="BM14" s="80">
        <f>'MOD Vectors ALL'!BM14*($E14=$F$1)</f>
        <v>0</v>
      </c>
      <c r="BN14" s="80">
        <f>'MOD Vectors ALL'!BN14*($E14=$F$1)</f>
        <v>0</v>
      </c>
      <c r="BO14" s="80">
        <f>'MOD Vectors ALL'!BO14*($E14=$F$1)</f>
        <v>0</v>
      </c>
      <c r="BP14" s="80">
        <f>'MOD Vectors ALL'!BP14*($E14=$F$1)</f>
        <v>0</v>
      </c>
      <c r="BQ14" s="80">
        <f>'MOD Vectors ALL'!BQ14*($E14=$F$1)</f>
        <v>0</v>
      </c>
      <c r="BR14" s="80">
        <f>'MOD Vectors ALL'!BR14*($E14=$F$1)</f>
        <v>0</v>
      </c>
      <c r="BS14" s="80">
        <f>'MOD Vectors ALL'!BS14*($E14=$F$1)</f>
        <v>0</v>
      </c>
      <c r="BT14" s="80">
        <f>'MOD Vectors ALL'!BT14*($E14=$F$1)</f>
        <v>0</v>
      </c>
      <c r="BU14" s="80">
        <f>'MOD Vectors ALL'!BU14*($E14=$F$1)</f>
        <v>0</v>
      </c>
      <c r="BV14" s="80">
        <f>'MOD Vectors ALL'!BV14*($E14=$F$1)</f>
        <v>0</v>
      </c>
      <c r="BW14" s="80">
        <f>'MOD Vectors ALL'!BW14*($E14=$F$1)</f>
        <v>0</v>
      </c>
      <c r="BX14" s="80">
        <f>'MOD Vectors ALL'!BX14*($E14=$F$1)</f>
        <v>0</v>
      </c>
      <c r="BY14" s="80">
        <f>'MOD Vectors ALL'!BY14*($E14=$F$1)</f>
        <v>0</v>
      </c>
      <c r="BZ14" s="80">
        <f>'MOD Vectors ALL'!BZ14*($E14=$F$1)</f>
        <v>0</v>
      </c>
      <c r="CA14" s="80">
        <f>'MOD Vectors ALL'!CA14*($E14=$F$1)</f>
        <v>0</v>
      </c>
      <c r="CB14" s="80">
        <f>'MOD Vectors ALL'!CB14*($E14=$F$1)</f>
        <v>0</v>
      </c>
      <c r="CC14" s="80">
        <f>'MOD Vectors ALL'!CC14*($E14=$F$1)</f>
        <v>0</v>
      </c>
      <c r="CD14" s="80">
        <f>'MOD Vectors ALL'!CD14*($E14=$F$1)</f>
        <v>0</v>
      </c>
      <c r="CE14" s="80">
        <f>'MOD Vectors ALL'!CE14*($E14=$F$1)</f>
        <v>0</v>
      </c>
      <c r="CF14" s="80">
        <f>'MOD Vectors ALL'!CF14*($E14=$F$1)</f>
        <v>0</v>
      </c>
      <c r="CG14" s="80">
        <f>'MOD Vectors ALL'!CG14*($E14=$F$1)</f>
        <v>0</v>
      </c>
      <c r="CH14" s="80">
        <f>'MOD Vectors ALL'!CH14*($E14=$F$1)</f>
        <v>0</v>
      </c>
      <c r="CI14" s="80">
        <f>'MOD Vectors ALL'!CI14*($E14=$F$1)</f>
        <v>0</v>
      </c>
      <c r="CJ14" s="80">
        <f>'MOD Vectors ALL'!CJ14*($E14=$F$1)</f>
        <v>0</v>
      </c>
      <c r="CK14" s="80">
        <f>'MOD Vectors ALL'!CK14*($E14=$F$1)</f>
        <v>0</v>
      </c>
      <c r="CL14" s="80">
        <f>'MOD Vectors ALL'!CL14*($E14=$F$1)</f>
        <v>0</v>
      </c>
      <c r="CM14" s="80">
        <f>'MOD Vectors ALL'!CM14*($E14=$F$1)</f>
        <v>0</v>
      </c>
      <c r="CN14" s="80">
        <f>'MOD Vectors ALL'!CN14*($E14=$F$1)</f>
        <v>0</v>
      </c>
      <c r="CO14" s="80">
        <f>'MOD Vectors ALL'!CO14*($E14=$F$1)</f>
        <v>0</v>
      </c>
      <c r="CP14" s="80">
        <f>'MOD Vectors ALL'!CP14*($E14=$F$1)</f>
        <v>0</v>
      </c>
      <c r="CQ14" s="80">
        <f>'MOD Vectors ALL'!CQ14*($E14=$F$1)</f>
        <v>0</v>
      </c>
      <c r="CR14" s="80">
        <f>'MOD Vectors ALL'!CR14*($E14=$F$1)</f>
        <v>0</v>
      </c>
      <c r="CS14" s="80">
        <f>'MOD Vectors ALL'!CS14*($E14=$F$1)</f>
        <v>0</v>
      </c>
      <c r="CT14" s="80">
        <f>'MOD Vectors ALL'!CT14*($E14=$F$1)</f>
        <v>0</v>
      </c>
      <c r="CU14" s="80">
        <f>'MOD Vectors ALL'!CU14*($E14=$F$1)</f>
        <v>0</v>
      </c>
      <c r="CV14" s="80">
        <f>'MOD Vectors ALL'!CV14*($E14=$F$1)</f>
        <v>0</v>
      </c>
      <c r="CW14" s="80">
        <f>'MOD Vectors ALL'!CW14*($E14=$F$1)</f>
        <v>0</v>
      </c>
      <c r="CX14" s="80">
        <f>'MOD Vectors ALL'!CX14*($E14=$F$1)</f>
        <v>0</v>
      </c>
      <c r="CY14" s="80">
        <f>'MOD Vectors ALL'!CY14*($E14=$F$1)</f>
        <v>0</v>
      </c>
      <c r="CZ14" s="80">
        <f>'MOD Vectors ALL'!CZ14*($E14=$F$1)</f>
        <v>0</v>
      </c>
      <c r="DA14" s="80">
        <f>'MOD Vectors ALL'!DA14*($E14=$F$1)</f>
        <v>0</v>
      </c>
      <c r="DB14" s="80">
        <f>'MOD Vectors ALL'!DB14*($E14=$F$1)</f>
        <v>0</v>
      </c>
      <c r="DC14" s="80">
        <f>'MOD Vectors ALL'!DC14*($E14=$F$1)</f>
        <v>0</v>
      </c>
      <c r="DD14" s="80">
        <f>'MOD Vectors ALL'!DD14*($E14=$F$1)</f>
        <v>0</v>
      </c>
      <c r="DE14" s="80">
        <f>'MOD Vectors ALL'!DE14*($E14=$F$1)</f>
        <v>0</v>
      </c>
      <c r="DF14" s="80">
        <f>'MOD Vectors ALL'!DF14*($E14=$F$1)</f>
        <v>0</v>
      </c>
      <c r="DG14" s="80">
        <f>'MOD Vectors ALL'!DG14*($E14=$F$1)</f>
        <v>0</v>
      </c>
      <c r="DH14" s="80">
        <f>'MOD Vectors ALL'!DH14*($E14=$F$1)</f>
        <v>0</v>
      </c>
      <c r="DI14" s="80">
        <f>'MOD Vectors ALL'!DI14*($E14=$F$1)</f>
        <v>0</v>
      </c>
      <c r="DJ14" s="80">
        <f>'MOD Vectors ALL'!DJ14*($E14=$F$1)</f>
        <v>0</v>
      </c>
      <c r="DK14" s="80">
        <f>'MOD Vectors ALL'!DK14*($E14=$F$1)</f>
        <v>0</v>
      </c>
      <c r="DL14" s="80">
        <f>'MOD Vectors ALL'!DL14*($E14=$F$1)</f>
        <v>0</v>
      </c>
      <c r="DM14" s="80">
        <f>'MOD Vectors ALL'!DM14*($E14=$F$1)</f>
        <v>0</v>
      </c>
      <c r="DN14" s="80">
        <f>'MOD Vectors ALL'!DN14*($E14=$F$1)</f>
        <v>0</v>
      </c>
      <c r="DO14" s="80">
        <f>'MOD Vectors ALL'!DO14*($E14=$F$1)</f>
        <v>0</v>
      </c>
      <c r="DP14" s="80">
        <f>'MOD Vectors ALL'!DP14*($E14=$F$1)</f>
        <v>0</v>
      </c>
      <c r="DQ14" s="80">
        <f>'MOD Vectors ALL'!DQ14*($E14=$F$1)</f>
        <v>0</v>
      </c>
    </row>
    <row r="15" spans="1:121" x14ac:dyDescent="0.2">
      <c r="A15">
        <v>40</v>
      </c>
      <c r="B15" t="s">
        <v>18</v>
      </c>
      <c r="C15" t="s">
        <v>369</v>
      </c>
      <c r="D15" t="s">
        <v>527</v>
      </c>
      <c r="E15" t="s">
        <v>25</v>
      </c>
      <c r="F15" t="s">
        <v>10</v>
      </c>
      <c r="G15">
        <v>7.5635999999999995E-2</v>
      </c>
      <c r="H15">
        <v>1.6434230000000001</v>
      </c>
      <c r="I15" s="80">
        <f>'MOD Vectors ALL'!I15*($E15=$F$1)</f>
        <v>0</v>
      </c>
      <c r="J15" s="80">
        <f>'MOD Vectors ALL'!J15*($E15=$F$1)</f>
        <v>0</v>
      </c>
      <c r="K15" s="80">
        <f>'MOD Vectors ALL'!K15*($E15=$F$1)</f>
        <v>0</v>
      </c>
      <c r="L15" s="80">
        <f>'MOD Vectors ALL'!L15*($E15=$F$1)</f>
        <v>0</v>
      </c>
      <c r="M15" s="80">
        <f>'MOD Vectors ALL'!M15*($E15=$F$1)</f>
        <v>0</v>
      </c>
      <c r="N15" s="80">
        <f>'MOD Vectors ALL'!N15*($E15=$F$1)</f>
        <v>0</v>
      </c>
      <c r="O15" s="80">
        <f>'MOD Vectors ALL'!O15*($E15=$F$1)</f>
        <v>0</v>
      </c>
      <c r="P15" s="80">
        <f>'MOD Vectors ALL'!P15*($E15=$F$1)</f>
        <v>0</v>
      </c>
      <c r="Q15" s="80">
        <f>'MOD Vectors ALL'!Q15*($E15=$F$1)</f>
        <v>0</v>
      </c>
      <c r="R15" s="80">
        <f>'MOD Vectors ALL'!R15*($E15=$F$1)</f>
        <v>0</v>
      </c>
      <c r="S15" s="80">
        <f>'MOD Vectors ALL'!S15*($E15=$F$1)</f>
        <v>0</v>
      </c>
      <c r="T15" s="80">
        <f>'MOD Vectors ALL'!T15*($E15=$F$1)</f>
        <v>0</v>
      </c>
      <c r="U15" s="80">
        <f>'MOD Vectors ALL'!U15*($E15=$F$1)</f>
        <v>0</v>
      </c>
      <c r="V15" s="80">
        <f>'MOD Vectors ALL'!V15*($E15=$F$1)</f>
        <v>0</v>
      </c>
      <c r="W15" s="80">
        <f>'MOD Vectors ALL'!W15*($E15=$F$1)</f>
        <v>0</v>
      </c>
      <c r="X15" s="80">
        <f>'MOD Vectors ALL'!X15*($E15=$F$1)</f>
        <v>0</v>
      </c>
      <c r="Y15" s="80">
        <f>'MOD Vectors ALL'!Y15*($E15=$F$1)</f>
        <v>0</v>
      </c>
      <c r="Z15" s="80">
        <f>'MOD Vectors ALL'!Z15*($E15=$F$1)</f>
        <v>0</v>
      </c>
      <c r="AA15" s="80">
        <f>'MOD Vectors ALL'!AA15*($E15=$F$1)</f>
        <v>0</v>
      </c>
      <c r="AB15" s="80">
        <f>'MOD Vectors ALL'!AB15*($E15=$F$1)</f>
        <v>0</v>
      </c>
      <c r="AC15" s="80">
        <f>'MOD Vectors ALL'!AC15*($E15=$F$1)</f>
        <v>0</v>
      </c>
      <c r="AD15" s="80">
        <f>'MOD Vectors ALL'!AD15*($E15=$F$1)</f>
        <v>0</v>
      </c>
      <c r="AE15" s="80">
        <f>'MOD Vectors ALL'!AE15*($E15=$F$1)</f>
        <v>0</v>
      </c>
      <c r="AF15" s="80">
        <f>'MOD Vectors ALL'!AF15*($E15=$F$1)</f>
        <v>0</v>
      </c>
      <c r="AG15" s="80">
        <f>'MOD Vectors ALL'!AG15*($E15=$F$1)</f>
        <v>0</v>
      </c>
      <c r="AH15" s="80">
        <f>'MOD Vectors ALL'!AH15*($E15=$F$1)</f>
        <v>0</v>
      </c>
      <c r="AI15" s="80">
        <f>'MOD Vectors ALL'!AI15*($E15=$F$1)</f>
        <v>0</v>
      </c>
      <c r="AJ15" s="80">
        <f>'MOD Vectors ALL'!AJ15*($E15=$F$1)</f>
        <v>0</v>
      </c>
      <c r="AK15" s="80">
        <f>'MOD Vectors ALL'!AK15*($E15=$F$1)</f>
        <v>0</v>
      </c>
      <c r="AL15" s="80">
        <f>'MOD Vectors ALL'!AL15*($E15=$F$1)</f>
        <v>0</v>
      </c>
      <c r="AM15" s="80">
        <f>'MOD Vectors ALL'!AM15*($E15=$F$1)</f>
        <v>0</v>
      </c>
      <c r="AN15" s="80">
        <f>'MOD Vectors ALL'!AN15*($E15=$F$1)</f>
        <v>0</v>
      </c>
      <c r="AO15" s="80">
        <f>'MOD Vectors ALL'!AO15*($E15=$F$1)</f>
        <v>0</v>
      </c>
      <c r="AP15" s="80">
        <f>'MOD Vectors ALL'!AP15*($E15=$F$1)</f>
        <v>0</v>
      </c>
      <c r="AQ15" s="80">
        <f>'MOD Vectors ALL'!AQ15*($E15=$F$1)</f>
        <v>0</v>
      </c>
      <c r="AR15" s="80">
        <f>'MOD Vectors ALL'!AR15*($E15=$F$1)</f>
        <v>0</v>
      </c>
      <c r="AS15" s="80">
        <f>'MOD Vectors ALL'!AS15*($E15=$F$1)</f>
        <v>0</v>
      </c>
      <c r="AT15" s="80">
        <f>'MOD Vectors ALL'!AT15*($E15=$F$1)</f>
        <v>0</v>
      </c>
      <c r="AU15" s="80">
        <f>'MOD Vectors ALL'!AU15*($E15=$F$1)</f>
        <v>0</v>
      </c>
      <c r="AV15" s="80">
        <f>'MOD Vectors ALL'!AV15*($E15=$F$1)</f>
        <v>0</v>
      </c>
      <c r="AW15" s="80">
        <f>'MOD Vectors ALL'!AW15*($E15=$F$1)</f>
        <v>0</v>
      </c>
      <c r="AX15" s="80">
        <f>'MOD Vectors ALL'!AX15*($E15=$F$1)</f>
        <v>0</v>
      </c>
      <c r="AY15" s="80">
        <f>'MOD Vectors ALL'!AY15*($E15=$F$1)</f>
        <v>0</v>
      </c>
      <c r="AZ15" s="80">
        <f>'MOD Vectors ALL'!AZ15*($E15=$F$1)</f>
        <v>0</v>
      </c>
      <c r="BA15" s="80">
        <f>'MOD Vectors ALL'!BA15*($E15=$F$1)</f>
        <v>0</v>
      </c>
      <c r="BB15" s="80">
        <f>'MOD Vectors ALL'!BB15*($E15=$F$1)</f>
        <v>0</v>
      </c>
      <c r="BC15" s="80">
        <f>'MOD Vectors ALL'!BC15*($E15=$F$1)</f>
        <v>0</v>
      </c>
      <c r="BD15" s="80">
        <f>'MOD Vectors ALL'!BD15*($E15=$F$1)</f>
        <v>0</v>
      </c>
      <c r="BE15" s="80">
        <f>'MOD Vectors ALL'!BE15*($E15=$F$1)</f>
        <v>0</v>
      </c>
      <c r="BF15" s="80">
        <f>'MOD Vectors ALL'!BF15*($E15=$F$1)</f>
        <v>0</v>
      </c>
      <c r="BG15" s="80">
        <f>'MOD Vectors ALL'!BG15*($E15=$F$1)</f>
        <v>0</v>
      </c>
      <c r="BH15" s="80">
        <f>'MOD Vectors ALL'!BH15*($E15=$F$1)</f>
        <v>0</v>
      </c>
      <c r="BI15" s="80">
        <f>'MOD Vectors ALL'!BI15*($E15=$F$1)</f>
        <v>0</v>
      </c>
      <c r="BJ15" s="80">
        <f>'MOD Vectors ALL'!BJ15*($E15=$F$1)</f>
        <v>0</v>
      </c>
      <c r="BK15" s="80">
        <f>'MOD Vectors ALL'!BK15*($E15=$F$1)</f>
        <v>0</v>
      </c>
      <c r="BL15" s="80">
        <f>'MOD Vectors ALL'!BL15*($E15=$F$1)</f>
        <v>0</v>
      </c>
      <c r="BM15" s="80">
        <f>'MOD Vectors ALL'!BM15*($E15=$F$1)</f>
        <v>0</v>
      </c>
      <c r="BN15" s="80">
        <f>'MOD Vectors ALL'!BN15*($E15=$F$1)</f>
        <v>0</v>
      </c>
      <c r="BO15" s="80">
        <f>'MOD Vectors ALL'!BO15*($E15=$F$1)</f>
        <v>0</v>
      </c>
      <c r="BP15" s="80">
        <f>'MOD Vectors ALL'!BP15*($E15=$F$1)</f>
        <v>0</v>
      </c>
      <c r="BQ15" s="80">
        <f>'MOD Vectors ALL'!BQ15*($E15=$F$1)</f>
        <v>0</v>
      </c>
      <c r="BR15" s="80">
        <f>'MOD Vectors ALL'!BR15*($E15=$F$1)</f>
        <v>0</v>
      </c>
      <c r="BS15" s="80">
        <f>'MOD Vectors ALL'!BS15*($E15=$F$1)</f>
        <v>0</v>
      </c>
      <c r="BT15" s="80">
        <f>'MOD Vectors ALL'!BT15*($E15=$F$1)</f>
        <v>0</v>
      </c>
      <c r="BU15" s="80">
        <f>'MOD Vectors ALL'!BU15*($E15=$F$1)</f>
        <v>0</v>
      </c>
      <c r="BV15" s="80">
        <f>'MOD Vectors ALL'!BV15*($E15=$F$1)</f>
        <v>0</v>
      </c>
      <c r="BW15" s="80">
        <f>'MOD Vectors ALL'!BW15*($E15=$F$1)</f>
        <v>0</v>
      </c>
      <c r="BX15" s="80">
        <f>'MOD Vectors ALL'!BX15*($E15=$F$1)</f>
        <v>0</v>
      </c>
      <c r="BY15" s="80">
        <f>'MOD Vectors ALL'!BY15*($E15=$F$1)</f>
        <v>0</v>
      </c>
      <c r="BZ15" s="80">
        <f>'MOD Vectors ALL'!BZ15*($E15=$F$1)</f>
        <v>0</v>
      </c>
      <c r="CA15" s="80">
        <f>'MOD Vectors ALL'!CA15*($E15=$F$1)</f>
        <v>0</v>
      </c>
      <c r="CB15" s="80">
        <f>'MOD Vectors ALL'!CB15*($E15=$F$1)</f>
        <v>0</v>
      </c>
      <c r="CC15" s="80">
        <f>'MOD Vectors ALL'!CC15*($E15=$F$1)</f>
        <v>0</v>
      </c>
      <c r="CD15" s="80">
        <f>'MOD Vectors ALL'!CD15*($E15=$F$1)</f>
        <v>0</v>
      </c>
      <c r="CE15" s="80">
        <f>'MOD Vectors ALL'!CE15*($E15=$F$1)</f>
        <v>0</v>
      </c>
      <c r="CF15" s="80">
        <f>'MOD Vectors ALL'!CF15*($E15=$F$1)</f>
        <v>0</v>
      </c>
      <c r="CG15" s="80">
        <f>'MOD Vectors ALL'!CG15*($E15=$F$1)</f>
        <v>0</v>
      </c>
      <c r="CH15" s="80">
        <f>'MOD Vectors ALL'!CH15*($E15=$F$1)</f>
        <v>0</v>
      </c>
      <c r="CI15" s="80">
        <f>'MOD Vectors ALL'!CI15*($E15=$F$1)</f>
        <v>0</v>
      </c>
      <c r="CJ15" s="80">
        <f>'MOD Vectors ALL'!CJ15*($E15=$F$1)</f>
        <v>0</v>
      </c>
      <c r="CK15" s="80">
        <f>'MOD Vectors ALL'!CK15*($E15=$F$1)</f>
        <v>0</v>
      </c>
      <c r="CL15" s="80">
        <f>'MOD Vectors ALL'!CL15*($E15=$F$1)</f>
        <v>0</v>
      </c>
      <c r="CM15" s="80">
        <f>'MOD Vectors ALL'!CM15*($E15=$F$1)</f>
        <v>0</v>
      </c>
      <c r="CN15" s="80">
        <f>'MOD Vectors ALL'!CN15*($E15=$F$1)</f>
        <v>0</v>
      </c>
      <c r="CO15" s="80">
        <f>'MOD Vectors ALL'!CO15*($E15=$F$1)</f>
        <v>0</v>
      </c>
      <c r="CP15" s="80">
        <f>'MOD Vectors ALL'!CP15*($E15=$F$1)</f>
        <v>0</v>
      </c>
      <c r="CQ15" s="80">
        <f>'MOD Vectors ALL'!CQ15*($E15=$F$1)</f>
        <v>0</v>
      </c>
      <c r="CR15" s="80">
        <f>'MOD Vectors ALL'!CR15*($E15=$F$1)</f>
        <v>0</v>
      </c>
      <c r="CS15" s="80">
        <f>'MOD Vectors ALL'!CS15*($E15=$F$1)</f>
        <v>0</v>
      </c>
      <c r="CT15" s="80">
        <f>'MOD Vectors ALL'!CT15*($E15=$F$1)</f>
        <v>0</v>
      </c>
      <c r="CU15" s="80">
        <f>'MOD Vectors ALL'!CU15*($E15=$F$1)</f>
        <v>0</v>
      </c>
      <c r="CV15" s="80">
        <f>'MOD Vectors ALL'!CV15*($E15=$F$1)</f>
        <v>0</v>
      </c>
      <c r="CW15" s="80">
        <f>'MOD Vectors ALL'!CW15*($E15=$F$1)</f>
        <v>0</v>
      </c>
      <c r="CX15" s="80">
        <f>'MOD Vectors ALL'!CX15*($E15=$F$1)</f>
        <v>0</v>
      </c>
      <c r="CY15" s="80">
        <f>'MOD Vectors ALL'!CY15*($E15=$F$1)</f>
        <v>0</v>
      </c>
      <c r="CZ15" s="80">
        <f>'MOD Vectors ALL'!CZ15*($E15=$F$1)</f>
        <v>0</v>
      </c>
      <c r="DA15" s="80">
        <f>'MOD Vectors ALL'!DA15*($E15=$F$1)</f>
        <v>0</v>
      </c>
      <c r="DB15" s="80">
        <f>'MOD Vectors ALL'!DB15*($E15=$F$1)</f>
        <v>0</v>
      </c>
      <c r="DC15" s="80">
        <f>'MOD Vectors ALL'!DC15*($E15=$F$1)</f>
        <v>0</v>
      </c>
      <c r="DD15" s="80">
        <f>'MOD Vectors ALL'!DD15*($E15=$F$1)</f>
        <v>0</v>
      </c>
      <c r="DE15" s="80">
        <f>'MOD Vectors ALL'!DE15*($E15=$F$1)</f>
        <v>0</v>
      </c>
      <c r="DF15" s="80">
        <f>'MOD Vectors ALL'!DF15*($E15=$F$1)</f>
        <v>0</v>
      </c>
      <c r="DG15" s="80">
        <f>'MOD Vectors ALL'!DG15*($E15=$F$1)</f>
        <v>0</v>
      </c>
      <c r="DH15" s="80">
        <f>'MOD Vectors ALL'!DH15*($E15=$F$1)</f>
        <v>0</v>
      </c>
      <c r="DI15" s="80">
        <f>'MOD Vectors ALL'!DI15*($E15=$F$1)</f>
        <v>0</v>
      </c>
      <c r="DJ15" s="80">
        <f>'MOD Vectors ALL'!DJ15*($E15=$F$1)</f>
        <v>0</v>
      </c>
      <c r="DK15" s="80">
        <f>'MOD Vectors ALL'!DK15*($E15=$F$1)</f>
        <v>0</v>
      </c>
      <c r="DL15" s="80">
        <f>'MOD Vectors ALL'!DL15*($E15=$F$1)</f>
        <v>0</v>
      </c>
      <c r="DM15" s="80">
        <f>'MOD Vectors ALL'!DM15*($E15=$F$1)</f>
        <v>0</v>
      </c>
      <c r="DN15" s="80">
        <f>'MOD Vectors ALL'!DN15*($E15=$F$1)</f>
        <v>0</v>
      </c>
      <c r="DO15" s="80">
        <f>'MOD Vectors ALL'!DO15*($E15=$F$1)</f>
        <v>0</v>
      </c>
      <c r="DP15" s="80">
        <f>'MOD Vectors ALL'!DP15*($E15=$F$1)</f>
        <v>0</v>
      </c>
      <c r="DQ15" s="80">
        <f>'MOD Vectors ALL'!DQ15*($E15=$F$1)</f>
        <v>0</v>
      </c>
    </row>
    <row r="16" spans="1:121" x14ac:dyDescent="0.2">
      <c r="A16">
        <v>41</v>
      </c>
      <c r="B16" t="s">
        <v>18</v>
      </c>
      <c r="C16" t="s">
        <v>369</v>
      </c>
      <c r="D16" t="s">
        <v>527</v>
      </c>
      <c r="E16" t="s">
        <v>25</v>
      </c>
      <c r="F16" t="s">
        <v>11</v>
      </c>
      <c r="G16">
        <v>6.0235999999999998E-2</v>
      </c>
      <c r="H16">
        <v>1.723997</v>
      </c>
      <c r="I16" s="80">
        <f>'MOD Vectors ALL'!I16*($E16=$F$1)</f>
        <v>0</v>
      </c>
      <c r="J16" s="80">
        <f>'MOD Vectors ALL'!J16*($E16=$F$1)</f>
        <v>0</v>
      </c>
      <c r="K16" s="80">
        <f>'MOD Vectors ALL'!K16*($E16=$F$1)</f>
        <v>0</v>
      </c>
      <c r="L16" s="80">
        <f>'MOD Vectors ALL'!L16*($E16=$F$1)</f>
        <v>0</v>
      </c>
      <c r="M16" s="80">
        <f>'MOD Vectors ALL'!M16*($E16=$F$1)</f>
        <v>0</v>
      </c>
      <c r="N16" s="80">
        <f>'MOD Vectors ALL'!N16*($E16=$F$1)</f>
        <v>0</v>
      </c>
      <c r="O16" s="80">
        <f>'MOD Vectors ALL'!O16*($E16=$F$1)</f>
        <v>0</v>
      </c>
      <c r="P16" s="80">
        <f>'MOD Vectors ALL'!P16*($E16=$F$1)</f>
        <v>0</v>
      </c>
      <c r="Q16" s="80">
        <f>'MOD Vectors ALL'!Q16*($E16=$F$1)</f>
        <v>0</v>
      </c>
      <c r="R16" s="80">
        <f>'MOD Vectors ALL'!R16*($E16=$F$1)</f>
        <v>0</v>
      </c>
      <c r="S16" s="80">
        <f>'MOD Vectors ALL'!S16*($E16=$F$1)</f>
        <v>0</v>
      </c>
      <c r="T16" s="80">
        <f>'MOD Vectors ALL'!T16*($E16=$F$1)</f>
        <v>0</v>
      </c>
      <c r="U16" s="80">
        <f>'MOD Vectors ALL'!U16*($E16=$F$1)</f>
        <v>0</v>
      </c>
      <c r="V16" s="80">
        <f>'MOD Vectors ALL'!V16*($E16=$F$1)</f>
        <v>0</v>
      </c>
      <c r="W16" s="80">
        <f>'MOD Vectors ALL'!W16*($E16=$F$1)</f>
        <v>0</v>
      </c>
      <c r="X16" s="80">
        <f>'MOD Vectors ALL'!X16*($E16=$F$1)</f>
        <v>0</v>
      </c>
      <c r="Y16" s="80">
        <f>'MOD Vectors ALL'!Y16*($E16=$F$1)</f>
        <v>0</v>
      </c>
      <c r="Z16" s="80">
        <f>'MOD Vectors ALL'!Z16*($E16=$F$1)</f>
        <v>0</v>
      </c>
      <c r="AA16" s="80">
        <f>'MOD Vectors ALL'!AA16*($E16=$F$1)</f>
        <v>0</v>
      </c>
      <c r="AB16" s="80">
        <f>'MOD Vectors ALL'!AB16*($E16=$F$1)</f>
        <v>0</v>
      </c>
      <c r="AC16" s="80">
        <f>'MOD Vectors ALL'!AC16*($E16=$F$1)</f>
        <v>0</v>
      </c>
      <c r="AD16" s="80">
        <f>'MOD Vectors ALL'!AD16*($E16=$F$1)</f>
        <v>0</v>
      </c>
      <c r="AE16" s="80">
        <f>'MOD Vectors ALL'!AE16*($E16=$F$1)</f>
        <v>0</v>
      </c>
      <c r="AF16" s="80">
        <f>'MOD Vectors ALL'!AF16*($E16=$F$1)</f>
        <v>0</v>
      </c>
      <c r="AG16" s="80">
        <f>'MOD Vectors ALL'!AG16*($E16=$F$1)</f>
        <v>0</v>
      </c>
      <c r="AH16" s="80">
        <f>'MOD Vectors ALL'!AH16*($E16=$F$1)</f>
        <v>0</v>
      </c>
      <c r="AI16" s="80">
        <f>'MOD Vectors ALL'!AI16*($E16=$F$1)</f>
        <v>0</v>
      </c>
      <c r="AJ16" s="80">
        <f>'MOD Vectors ALL'!AJ16*($E16=$F$1)</f>
        <v>0</v>
      </c>
      <c r="AK16" s="80">
        <f>'MOD Vectors ALL'!AK16*($E16=$F$1)</f>
        <v>0</v>
      </c>
      <c r="AL16" s="80">
        <f>'MOD Vectors ALL'!AL16*($E16=$F$1)</f>
        <v>0</v>
      </c>
      <c r="AM16" s="80">
        <f>'MOD Vectors ALL'!AM16*($E16=$F$1)</f>
        <v>0</v>
      </c>
      <c r="AN16" s="80">
        <f>'MOD Vectors ALL'!AN16*($E16=$F$1)</f>
        <v>0</v>
      </c>
      <c r="AO16" s="80">
        <f>'MOD Vectors ALL'!AO16*($E16=$F$1)</f>
        <v>0</v>
      </c>
      <c r="AP16" s="80">
        <f>'MOD Vectors ALL'!AP16*($E16=$F$1)</f>
        <v>0</v>
      </c>
      <c r="AQ16" s="80">
        <f>'MOD Vectors ALL'!AQ16*($E16=$F$1)</f>
        <v>0</v>
      </c>
      <c r="AR16" s="80">
        <f>'MOD Vectors ALL'!AR16*($E16=$F$1)</f>
        <v>0</v>
      </c>
      <c r="AS16" s="80">
        <f>'MOD Vectors ALL'!AS16*($E16=$F$1)</f>
        <v>0</v>
      </c>
      <c r="AT16" s="80">
        <f>'MOD Vectors ALL'!AT16*($E16=$F$1)</f>
        <v>0</v>
      </c>
      <c r="AU16" s="80">
        <f>'MOD Vectors ALL'!AU16*($E16=$F$1)</f>
        <v>0</v>
      </c>
      <c r="AV16" s="80">
        <f>'MOD Vectors ALL'!AV16*($E16=$F$1)</f>
        <v>0</v>
      </c>
      <c r="AW16" s="80">
        <f>'MOD Vectors ALL'!AW16*($E16=$F$1)</f>
        <v>0</v>
      </c>
      <c r="AX16" s="80">
        <f>'MOD Vectors ALL'!AX16*($E16=$F$1)</f>
        <v>0</v>
      </c>
      <c r="AY16" s="80">
        <f>'MOD Vectors ALL'!AY16*($E16=$F$1)</f>
        <v>0</v>
      </c>
      <c r="AZ16" s="80">
        <f>'MOD Vectors ALL'!AZ16*($E16=$F$1)</f>
        <v>0</v>
      </c>
      <c r="BA16" s="80">
        <f>'MOD Vectors ALL'!BA16*($E16=$F$1)</f>
        <v>0</v>
      </c>
      <c r="BB16" s="80">
        <f>'MOD Vectors ALL'!BB16*($E16=$F$1)</f>
        <v>0</v>
      </c>
      <c r="BC16" s="80">
        <f>'MOD Vectors ALL'!BC16*($E16=$F$1)</f>
        <v>0</v>
      </c>
      <c r="BD16" s="80">
        <f>'MOD Vectors ALL'!BD16*($E16=$F$1)</f>
        <v>0</v>
      </c>
      <c r="BE16" s="80">
        <f>'MOD Vectors ALL'!BE16*($E16=$F$1)</f>
        <v>0</v>
      </c>
      <c r="BF16" s="80">
        <f>'MOD Vectors ALL'!BF16*($E16=$F$1)</f>
        <v>0</v>
      </c>
      <c r="BG16" s="80">
        <f>'MOD Vectors ALL'!BG16*($E16=$F$1)</f>
        <v>0</v>
      </c>
      <c r="BH16" s="80">
        <f>'MOD Vectors ALL'!BH16*($E16=$F$1)</f>
        <v>0</v>
      </c>
      <c r="BI16" s="80">
        <f>'MOD Vectors ALL'!BI16*($E16=$F$1)</f>
        <v>0</v>
      </c>
      <c r="BJ16" s="80">
        <f>'MOD Vectors ALL'!BJ16*($E16=$F$1)</f>
        <v>0</v>
      </c>
      <c r="BK16" s="80">
        <f>'MOD Vectors ALL'!BK16*($E16=$F$1)</f>
        <v>0</v>
      </c>
      <c r="BL16" s="80">
        <f>'MOD Vectors ALL'!BL16*($E16=$F$1)</f>
        <v>0</v>
      </c>
      <c r="BM16" s="80">
        <f>'MOD Vectors ALL'!BM16*($E16=$F$1)</f>
        <v>0</v>
      </c>
      <c r="BN16" s="80">
        <f>'MOD Vectors ALL'!BN16*($E16=$F$1)</f>
        <v>0</v>
      </c>
      <c r="BO16" s="80">
        <f>'MOD Vectors ALL'!BO16*($E16=$F$1)</f>
        <v>0</v>
      </c>
      <c r="BP16" s="80">
        <f>'MOD Vectors ALL'!BP16*($E16=$F$1)</f>
        <v>0</v>
      </c>
      <c r="BQ16" s="80">
        <f>'MOD Vectors ALL'!BQ16*($E16=$F$1)</f>
        <v>0</v>
      </c>
      <c r="BR16" s="80">
        <f>'MOD Vectors ALL'!BR16*($E16=$F$1)</f>
        <v>0</v>
      </c>
      <c r="BS16" s="80">
        <f>'MOD Vectors ALL'!BS16*($E16=$F$1)</f>
        <v>0</v>
      </c>
      <c r="BT16" s="80">
        <f>'MOD Vectors ALL'!BT16*($E16=$F$1)</f>
        <v>0</v>
      </c>
      <c r="BU16" s="80">
        <f>'MOD Vectors ALL'!BU16*($E16=$F$1)</f>
        <v>0</v>
      </c>
      <c r="BV16" s="80">
        <f>'MOD Vectors ALL'!BV16*($E16=$F$1)</f>
        <v>0</v>
      </c>
      <c r="BW16" s="80">
        <f>'MOD Vectors ALL'!BW16*($E16=$F$1)</f>
        <v>0</v>
      </c>
      <c r="BX16" s="80">
        <f>'MOD Vectors ALL'!BX16*($E16=$F$1)</f>
        <v>0</v>
      </c>
      <c r="BY16" s="80">
        <f>'MOD Vectors ALL'!BY16*($E16=$F$1)</f>
        <v>0</v>
      </c>
      <c r="BZ16" s="80">
        <f>'MOD Vectors ALL'!BZ16*($E16=$F$1)</f>
        <v>0</v>
      </c>
      <c r="CA16" s="80">
        <f>'MOD Vectors ALL'!CA16*($E16=$F$1)</f>
        <v>0</v>
      </c>
      <c r="CB16" s="80">
        <f>'MOD Vectors ALL'!CB16*($E16=$F$1)</f>
        <v>0</v>
      </c>
      <c r="CC16" s="80">
        <f>'MOD Vectors ALL'!CC16*($E16=$F$1)</f>
        <v>0</v>
      </c>
      <c r="CD16" s="80">
        <f>'MOD Vectors ALL'!CD16*($E16=$F$1)</f>
        <v>0</v>
      </c>
      <c r="CE16" s="80">
        <f>'MOD Vectors ALL'!CE16*($E16=$F$1)</f>
        <v>0</v>
      </c>
      <c r="CF16" s="80">
        <f>'MOD Vectors ALL'!CF16*($E16=$F$1)</f>
        <v>0</v>
      </c>
      <c r="CG16" s="80">
        <f>'MOD Vectors ALL'!CG16*($E16=$F$1)</f>
        <v>0</v>
      </c>
      <c r="CH16" s="80">
        <f>'MOD Vectors ALL'!CH16*($E16=$F$1)</f>
        <v>0</v>
      </c>
      <c r="CI16" s="80">
        <f>'MOD Vectors ALL'!CI16*($E16=$F$1)</f>
        <v>0</v>
      </c>
      <c r="CJ16" s="80">
        <f>'MOD Vectors ALL'!CJ16*($E16=$F$1)</f>
        <v>0</v>
      </c>
      <c r="CK16" s="80">
        <f>'MOD Vectors ALL'!CK16*($E16=$F$1)</f>
        <v>0</v>
      </c>
      <c r="CL16" s="80">
        <f>'MOD Vectors ALL'!CL16*($E16=$F$1)</f>
        <v>0</v>
      </c>
      <c r="CM16" s="80">
        <f>'MOD Vectors ALL'!CM16*($E16=$F$1)</f>
        <v>0</v>
      </c>
      <c r="CN16" s="80">
        <f>'MOD Vectors ALL'!CN16*($E16=$F$1)</f>
        <v>0</v>
      </c>
      <c r="CO16" s="80">
        <f>'MOD Vectors ALL'!CO16*($E16=$F$1)</f>
        <v>0</v>
      </c>
      <c r="CP16" s="80">
        <f>'MOD Vectors ALL'!CP16*($E16=$F$1)</f>
        <v>0</v>
      </c>
      <c r="CQ16" s="80">
        <f>'MOD Vectors ALL'!CQ16*($E16=$F$1)</f>
        <v>0</v>
      </c>
      <c r="CR16" s="80">
        <f>'MOD Vectors ALL'!CR16*($E16=$F$1)</f>
        <v>0</v>
      </c>
      <c r="CS16" s="80">
        <f>'MOD Vectors ALL'!CS16*($E16=$F$1)</f>
        <v>0</v>
      </c>
      <c r="CT16" s="80">
        <f>'MOD Vectors ALL'!CT16*($E16=$F$1)</f>
        <v>0</v>
      </c>
      <c r="CU16" s="80">
        <f>'MOD Vectors ALL'!CU16*($E16=$F$1)</f>
        <v>0</v>
      </c>
      <c r="CV16" s="80">
        <f>'MOD Vectors ALL'!CV16*($E16=$F$1)</f>
        <v>0</v>
      </c>
      <c r="CW16" s="80">
        <f>'MOD Vectors ALL'!CW16*($E16=$F$1)</f>
        <v>0</v>
      </c>
      <c r="CX16" s="80">
        <f>'MOD Vectors ALL'!CX16*($E16=$F$1)</f>
        <v>0</v>
      </c>
      <c r="CY16" s="80">
        <f>'MOD Vectors ALL'!CY16*($E16=$F$1)</f>
        <v>0</v>
      </c>
      <c r="CZ16" s="80">
        <f>'MOD Vectors ALL'!CZ16*($E16=$F$1)</f>
        <v>0</v>
      </c>
      <c r="DA16" s="80">
        <f>'MOD Vectors ALL'!DA16*($E16=$F$1)</f>
        <v>0</v>
      </c>
      <c r="DB16" s="80">
        <f>'MOD Vectors ALL'!DB16*($E16=$F$1)</f>
        <v>0</v>
      </c>
      <c r="DC16" s="80">
        <f>'MOD Vectors ALL'!DC16*($E16=$F$1)</f>
        <v>0</v>
      </c>
      <c r="DD16" s="80">
        <f>'MOD Vectors ALL'!DD16*($E16=$F$1)</f>
        <v>0</v>
      </c>
      <c r="DE16" s="80">
        <f>'MOD Vectors ALL'!DE16*($E16=$F$1)</f>
        <v>0</v>
      </c>
      <c r="DF16" s="80">
        <f>'MOD Vectors ALL'!DF16*($E16=$F$1)</f>
        <v>0</v>
      </c>
      <c r="DG16" s="80">
        <f>'MOD Vectors ALL'!DG16*($E16=$F$1)</f>
        <v>0</v>
      </c>
      <c r="DH16" s="80">
        <f>'MOD Vectors ALL'!DH16*($E16=$F$1)</f>
        <v>0</v>
      </c>
      <c r="DI16" s="80">
        <f>'MOD Vectors ALL'!DI16*($E16=$F$1)</f>
        <v>0</v>
      </c>
      <c r="DJ16" s="80">
        <f>'MOD Vectors ALL'!DJ16*($E16=$F$1)</f>
        <v>0</v>
      </c>
      <c r="DK16" s="80">
        <f>'MOD Vectors ALL'!DK16*($E16=$F$1)</f>
        <v>0</v>
      </c>
      <c r="DL16" s="80">
        <f>'MOD Vectors ALL'!DL16*($E16=$F$1)</f>
        <v>0</v>
      </c>
      <c r="DM16" s="80">
        <f>'MOD Vectors ALL'!DM16*($E16=$F$1)</f>
        <v>0</v>
      </c>
      <c r="DN16" s="80">
        <f>'MOD Vectors ALL'!DN16*($E16=$F$1)</f>
        <v>0</v>
      </c>
      <c r="DO16" s="80">
        <f>'MOD Vectors ALL'!DO16*($E16=$F$1)</f>
        <v>0</v>
      </c>
      <c r="DP16" s="80">
        <f>'MOD Vectors ALL'!DP16*($E16=$F$1)</f>
        <v>0</v>
      </c>
      <c r="DQ16" s="80">
        <f>'MOD Vectors ALL'!DQ16*($E16=$F$1)</f>
        <v>0</v>
      </c>
    </row>
    <row r="17" spans="1:121" x14ac:dyDescent="0.2">
      <c r="A17">
        <v>76</v>
      </c>
      <c r="B17" t="s">
        <v>16</v>
      </c>
      <c r="C17" t="s">
        <v>369</v>
      </c>
      <c r="D17" t="s">
        <v>532</v>
      </c>
      <c r="E17" t="s">
        <v>25</v>
      </c>
      <c r="F17" t="s">
        <v>10</v>
      </c>
      <c r="G17">
        <v>0.551145</v>
      </c>
      <c r="H17">
        <v>0.45909800000000001</v>
      </c>
      <c r="I17" s="80">
        <f>'MOD Vectors ALL'!I17*($E17=$F$1)</f>
        <v>0</v>
      </c>
      <c r="J17" s="80">
        <f>'MOD Vectors ALL'!J17*($E17=$F$1)</f>
        <v>0</v>
      </c>
      <c r="K17" s="80">
        <f>'MOD Vectors ALL'!K17*($E17=$F$1)</f>
        <v>0</v>
      </c>
      <c r="L17" s="80">
        <f>'MOD Vectors ALL'!L17*($E17=$F$1)</f>
        <v>0</v>
      </c>
      <c r="M17" s="80">
        <f>'MOD Vectors ALL'!M17*($E17=$F$1)</f>
        <v>0</v>
      </c>
      <c r="N17" s="80">
        <f>'MOD Vectors ALL'!N17*($E17=$F$1)</f>
        <v>0</v>
      </c>
      <c r="O17" s="80">
        <f>'MOD Vectors ALL'!O17*($E17=$F$1)</f>
        <v>0</v>
      </c>
      <c r="P17" s="80">
        <f>'MOD Vectors ALL'!P17*($E17=$F$1)</f>
        <v>0</v>
      </c>
      <c r="Q17" s="80">
        <f>'MOD Vectors ALL'!Q17*($E17=$F$1)</f>
        <v>0</v>
      </c>
      <c r="R17" s="80">
        <f>'MOD Vectors ALL'!R17*($E17=$F$1)</f>
        <v>0</v>
      </c>
      <c r="S17" s="80">
        <f>'MOD Vectors ALL'!S17*($E17=$F$1)</f>
        <v>0</v>
      </c>
      <c r="T17" s="80">
        <f>'MOD Vectors ALL'!T17*($E17=$F$1)</f>
        <v>0</v>
      </c>
      <c r="U17" s="80">
        <f>'MOD Vectors ALL'!U17*($E17=$F$1)</f>
        <v>0</v>
      </c>
      <c r="V17" s="80">
        <f>'MOD Vectors ALL'!V17*($E17=$F$1)</f>
        <v>0</v>
      </c>
      <c r="W17" s="80">
        <f>'MOD Vectors ALL'!W17*($E17=$F$1)</f>
        <v>0</v>
      </c>
      <c r="X17" s="80">
        <f>'MOD Vectors ALL'!X17*($E17=$F$1)</f>
        <v>0</v>
      </c>
      <c r="Y17" s="80">
        <f>'MOD Vectors ALL'!Y17*($E17=$F$1)</f>
        <v>0</v>
      </c>
      <c r="Z17" s="80">
        <f>'MOD Vectors ALL'!Z17*($E17=$F$1)</f>
        <v>0</v>
      </c>
      <c r="AA17" s="80">
        <f>'MOD Vectors ALL'!AA17*($E17=$F$1)</f>
        <v>0</v>
      </c>
      <c r="AB17" s="80">
        <f>'MOD Vectors ALL'!AB17*($E17=$F$1)</f>
        <v>0</v>
      </c>
      <c r="AC17" s="80">
        <f>'MOD Vectors ALL'!AC17*($E17=$F$1)</f>
        <v>0</v>
      </c>
      <c r="AD17" s="80">
        <f>'MOD Vectors ALL'!AD17*($E17=$F$1)</f>
        <v>0</v>
      </c>
      <c r="AE17" s="80">
        <f>'MOD Vectors ALL'!AE17*($E17=$F$1)</f>
        <v>0</v>
      </c>
      <c r="AF17" s="80">
        <f>'MOD Vectors ALL'!AF17*($E17=$F$1)</f>
        <v>0</v>
      </c>
      <c r="AG17" s="80">
        <f>'MOD Vectors ALL'!AG17*($E17=$F$1)</f>
        <v>0</v>
      </c>
      <c r="AH17" s="80">
        <f>'MOD Vectors ALL'!AH17*($E17=$F$1)</f>
        <v>0</v>
      </c>
      <c r="AI17" s="80">
        <f>'MOD Vectors ALL'!AI17*($E17=$F$1)</f>
        <v>0</v>
      </c>
      <c r="AJ17" s="80">
        <f>'MOD Vectors ALL'!AJ17*($E17=$F$1)</f>
        <v>0</v>
      </c>
      <c r="AK17" s="80">
        <f>'MOD Vectors ALL'!AK17*($E17=$F$1)</f>
        <v>0</v>
      </c>
      <c r="AL17" s="80">
        <f>'MOD Vectors ALL'!AL17*($E17=$F$1)</f>
        <v>0</v>
      </c>
      <c r="AM17" s="80">
        <f>'MOD Vectors ALL'!AM17*($E17=$F$1)</f>
        <v>0</v>
      </c>
      <c r="AN17" s="80">
        <f>'MOD Vectors ALL'!AN17*($E17=$F$1)</f>
        <v>0</v>
      </c>
      <c r="AO17" s="80">
        <f>'MOD Vectors ALL'!AO17*($E17=$F$1)</f>
        <v>0</v>
      </c>
      <c r="AP17" s="80">
        <f>'MOD Vectors ALL'!AP17*($E17=$F$1)</f>
        <v>0</v>
      </c>
      <c r="AQ17" s="80">
        <f>'MOD Vectors ALL'!AQ17*($E17=$F$1)</f>
        <v>0</v>
      </c>
      <c r="AR17" s="80">
        <f>'MOD Vectors ALL'!AR17*($E17=$F$1)</f>
        <v>0</v>
      </c>
      <c r="AS17" s="80">
        <f>'MOD Vectors ALL'!AS17*($E17=$F$1)</f>
        <v>0</v>
      </c>
      <c r="AT17" s="80">
        <f>'MOD Vectors ALL'!AT17*($E17=$F$1)</f>
        <v>0</v>
      </c>
      <c r="AU17" s="80">
        <f>'MOD Vectors ALL'!AU17*($E17=$F$1)</f>
        <v>0</v>
      </c>
      <c r="AV17" s="80">
        <f>'MOD Vectors ALL'!AV17*($E17=$F$1)</f>
        <v>0</v>
      </c>
      <c r="AW17" s="80">
        <f>'MOD Vectors ALL'!AW17*($E17=$F$1)</f>
        <v>0</v>
      </c>
      <c r="AX17" s="80">
        <f>'MOD Vectors ALL'!AX17*($E17=$F$1)</f>
        <v>0</v>
      </c>
      <c r="AY17" s="80">
        <f>'MOD Vectors ALL'!AY17*($E17=$F$1)</f>
        <v>0</v>
      </c>
      <c r="AZ17" s="80">
        <f>'MOD Vectors ALL'!AZ17*($E17=$F$1)</f>
        <v>0</v>
      </c>
      <c r="BA17" s="80">
        <f>'MOD Vectors ALL'!BA17*($E17=$F$1)</f>
        <v>0</v>
      </c>
      <c r="BB17" s="80">
        <f>'MOD Vectors ALL'!BB17*($E17=$F$1)</f>
        <v>0</v>
      </c>
      <c r="BC17" s="80">
        <f>'MOD Vectors ALL'!BC17*($E17=$F$1)</f>
        <v>0</v>
      </c>
      <c r="BD17" s="80">
        <f>'MOD Vectors ALL'!BD17*($E17=$F$1)</f>
        <v>0</v>
      </c>
      <c r="BE17" s="80">
        <f>'MOD Vectors ALL'!BE17*($E17=$F$1)</f>
        <v>0</v>
      </c>
      <c r="BF17" s="80">
        <f>'MOD Vectors ALL'!BF17*($E17=$F$1)</f>
        <v>0</v>
      </c>
      <c r="BG17" s="80">
        <f>'MOD Vectors ALL'!BG17*($E17=$F$1)</f>
        <v>0</v>
      </c>
      <c r="BH17" s="80">
        <f>'MOD Vectors ALL'!BH17*($E17=$F$1)</f>
        <v>0</v>
      </c>
      <c r="BI17" s="80">
        <f>'MOD Vectors ALL'!BI17*($E17=$F$1)</f>
        <v>0</v>
      </c>
      <c r="BJ17" s="80">
        <f>'MOD Vectors ALL'!BJ17*($E17=$F$1)</f>
        <v>0</v>
      </c>
      <c r="BK17" s="80">
        <f>'MOD Vectors ALL'!BK17*($E17=$F$1)</f>
        <v>0</v>
      </c>
      <c r="BL17" s="80">
        <f>'MOD Vectors ALL'!BL17*($E17=$F$1)</f>
        <v>0</v>
      </c>
      <c r="BM17" s="80">
        <f>'MOD Vectors ALL'!BM17*($E17=$F$1)</f>
        <v>0</v>
      </c>
      <c r="BN17" s="80">
        <f>'MOD Vectors ALL'!BN17*($E17=$F$1)</f>
        <v>0</v>
      </c>
      <c r="BO17" s="80">
        <f>'MOD Vectors ALL'!BO17*($E17=$F$1)</f>
        <v>0</v>
      </c>
      <c r="BP17" s="80">
        <f>'MOD Vectors ALL'!BP17*($E17=$F$1)</f>
        <v>0</v>
      </c>
      <c r="BQ17" s="80">
        <f>'MOD Vectors ALL'!BQ17*($E17=$F$1)</f>
        <v>0</v>
      </c>
      <c r="BR17" s="80">
        <f>'MOD Vectors ALL'!BR17*($E17=$F$1)</f>
        <v>0</v>
      </c>
      <c r="BS17" s="80">
        <f>'MOD Vectors ALL'!BS17*($E17=$F$1)</f>
        <v>0</v>
      </c>
      <c r="BT17" s="80">
        <f>'MOD Vectors ALL'!BT17*($E17=$F$1)</f>
        <v>0</v>
      </c>
      <c r="BU17" s="80">
        <f>'MOD Vectors ALL'!BU17*($E17=$F$1)</f>
        <v>0</v>
      </c>
      <c r="BV17" s="80">
        <f>'MOD Vectors ALL'!BV17*($E17=$F$1)</f>
        <v>0</v>
      </c>
      <c r="BW17" s="80">
        <f>'MOD Vectors ALL'!BW17*($E17=$F$1)</f>
        <v>0</v>
      </c>
      <c r="BX17" s="80">
        <f>'MOD Vectors ALL'!BX17*($E17=$F$1)</f>
        <v>0</v>
      </c>
      <c r="BY17" s="80">
        <f>'MOD Vectors ALL'!BY17*($E17=$F$1)</f>
        <v>0</v>
      </c>
      <c r="BZ17" s="80">
        <f>'MOD Vectors ALL'!BZ17*($E17=$F$1)</f>
        <v>0</v>
      </c>
      <c r="CA17" s="80">
        <f>'MOD Vectors ALL'!CA17*($E17=$F$1)</f>
        <v>0</v>
      </c>
      <c r="CB17" s="80">
        <f>'MOD Vectors ALL'!CB17*($E17=$F$1)</f>
        <v>0</v>
      </c>
      <c r="CC17" s="80">
        <f>'MOD Vectors ALL'!CC17*($E17=$F$1)</f>
        <v>0</v>
      </c>
      <c r="CD17" s="80">
        <f>'MOD Vectors ALL'!CD17*($E17=$F$1)</f>
        <v>0</v>
      </c>
      <c r="CE17" s="80">
        <f>'MOD Vectors ALL'!CE17*($E17=$F$1)</f>
        <v>0</v>
      </c>
      <c r="CF17" s="80">
        <f>'MOD Vectors ALL'!CF17*($E17=$F$1)</f>
        <v>0</v>
      </c>
      <c r="CG17" s="80">
        <f>'MOD Vectors ALL'!CG17*($E17=$F$1)</f>
        <v>0</v>
      </c>
      <c r="CH17" s="80">
        <f>'MOD Vectors ALL'!CH17*($E17=$F$1)</f>
        <v>0</v>
      </c>
      <c r="CI17" s="80">
        <f>'MOD Vectors ALL'!CI17*($E17=$F$1)</f>
        <v>0</v>
      </c>
      <c r="CJ17" s="80">
        <f>'MOD Vectors ALL'!CJ17*($E17=$F$1)</f>
        <v>0</v>
      </c>
      <c r="CK17" s="80">
        <f>'MOD Vectors ALL'!CK17*($E17=$F$1)</f>
        <v>0</v>
      </c>
      <c r="CL17" s="80">
        <f>'MOD Vectors ALL'!CL17*($E17=$F$1)</f>
        <v>0</v>
      </c>
      <c r="CM17" s="80">
        <f>'MOD Vectors ALL'!CM17*($E17=$F$1)</f>
        <v>0</v>
      </c>
      <c r="CN17" s="80">
        <f>'MOD Vectors ALL'!CN17*($E17=$F$1)</f>
        <v>0</v>
      </c>
      <c r="CO17" s="80">
        <f>'MOD Vectors ALL'!CO17*($E17=$F$1)</f>
        <v>0</v>
      </c>
      <c r="CP17" s="80">
        <f>'MOD Vectors ALL'!CP17*($E17=$F$1)</f>
        <v>0</v>
      </c>
      <c r="CQ17" s="80">
        <f>'MOD Vectors ALL'!CQ17*($E17=$F$1)</f>
        <v>0</v>
      </c>
      <c r="CR17" s="80">
        <f>'MOD Vectors ALL'!CR17*($E17=$F$1)</f>
        <v>0</v>
      </c>
      <c r="CS17" s="80">
        <f>'MOD Vectors ALL'!CS17*($E17=$F$1)</f>
        <v>0</v>
      </c>
      <c r="CT17" s="80">
        <f>'MOD Vectors ALL'!CT17*($E17=$F$1)</f>
        <v>0</v>
      </c>
      <c r="CU17" s="80">
        <f>'MOD Vectors ALL'!CU17*($E17=$F$1)</f>
        <v>0</v>
      </c>
      <c r="CV17" s="80">
        <f>'MOD Vectors ALL'!CV17*($E17=$F$1)</f>
        <v>0</v>
      </c>
      <c r="CW17" s="80">
        <f>'MOD Vectors ALL'!CW17*($E17=$F$1)</f>
        <v>0</v>
      </c>
      <c r="CX17" s="80">
        <f>'MOD Vectors ALL'!CX17*($E17=$F$1)</f>
        <v>0</v>
      </c>
      <c r="CY17" s="80">
        <f>'MOD Vectors ALL'!CY17*($E17=$F$1)</f>
        <v>0</v>
      </c>
      <c r="CZ17" s="80">
        <f>'MOD Vectors ALL'!CZ17*($E17=$F$1)</f>
        <v>0</v>
      </c>
      <c r="DA17" s="80">
        <f>'MOD Vectors ALL'!DA17*($E17=$F$1)</f>
        <v>0</v>
      </c>
      <c r="DB17" s="80">
        <f>'MOD Vectors ALL'!DB17*($E17=$F$1)</f>
        <v>0</v>
      </c>
      <c r="DC17" s="80">
        <f>'MOD Vectors ALL'!DC17*($E17=$F$1)</f>
        <v>0</v>
      </c>
      <c r="DD17" s="80">
        <f>'MOD Vectors ALL'!DD17*($E17=$F$1)</f>
        <v>0</v>
      </c>
      <c r="DE17" s="80">
        <f>'MOD Vectors ALL'!DE17*($E17=$F$1)</f>
        <v>0</v>
      </c>
      <c r="DF17" s="80">
        <f>'MOD Vectors ALL'!DF17*($E17=$F$1)</f>
        <v>0</v>
      </c>
      <c r="DG17" s="80">
        <f>'MOD Vectors ALL'!DG17*($E17=$F$1)</f>
        <v>0</v>
      </c>
      <c r="DH17" s="80">
        <f>'MOD Vectors ALL'!DH17*($E17=$F$1)</f>
        <v>0</v>
      </c>
      <c r="DI17" s="80">
        <f>'MOD Vectors ALL'!DI17*($E17=$F$1)</f>
        <v>0</v>
      </c>
      <c r="DJ17" s="80">
        <f>'MOD Vectors ALL'!DJ17*($E17=$F$1)</f>
        <v>0</v>
      </c>
      <c r="DK17" s="80">
        <f>'MOD Vectors ALL'!DK17*($E17=$F$1)</f>
        <v>0</v>
      </c>
      <c r="DL17" s="80">
        <f>'MOD Vectors ALL'!DL17*($E17=$F$1)</f>
        <v>0</v>
      </c>
      <c r="DM17" s="80">
        <f>'MOD Vectors ALL'!DM17*($E17=$F$1)</f>
        <v>0</v>
      </c>
      <c r="DN17" s="80">
        <f>'MOD Vectors ALL'!DN17*($E17=$F$1)</f>
        <v>0</v>
      </c>
      <c r="DO17" s="80">
        <f>'MOD Vectors ALL'!DO17*($E17=$F$1)</f>
        <v>0</v>
      </c>
      <c r="DP17" s="80">
        <f>'MOD Vectors ALL'!DP17*($E17=$F$1)</f>
        <v>0</v>
      </c>
      <c r="DQ17" s="80">
        <f>'MOD Vectors ALL'!DQ17*($E17=$F$1)</f>
        <v>0</v>
      </c>
    </row>
    <row r="18" spans="1:121" x14ac:dyDescent="0.2">
      <c r="A18">
        <v>77</v>
      </c>
      <c r="B18" t="s">
        <v>16</v>
      </c>
      <c r="C18" t="s">
        <v>369</v>
      </c>
      <c r="D18" t="s">
        <v>532</v>
      </c>
      <c r="E18" t="s">
        <v>25</v>
      </c>
      <c r="F18" t="s">
        <v>11</v>
      </c>
      <c r="G18">
        <v>0.48457499999999998</v>
      </c>
      <c r="H18">
        <v>0.68354499999999996</v>
      </c>
      <c r="I18" s="80">
        <f>'MOD Vectors ALL'!I18*($E18=$F$1)</f>
        <v>0</v>
      </c>
      <c r="J18" s="80">
        <f>'MOD Vectors ALL'!J18*($E18=$F$1)</f>
        <v>0</v>
      </c>
      <c r="K18" s="80">
        <f>'MOD Vectors ALL'!K18*($E18=$F$1)</f>
        <v>0</v>
      </c>
      <c r="L18" s="80">
        <f>'MOD Vectors ALL'!L18*($E18=$F$1)</f>
        <v>0</v>
      </c>
      <c r="M18" s="80">
        <f>'MOD Vectors ALL'!M18*($E18=$F$1)</f>
        <v>0</v>
      </c>
      <c r="N18" s="80">
        <f>'MOD Vectors ALL'!N18*($E18=$F$1)</f>
        <v>0</v>
      </c>
      <c r="O18" s="80">
        <f>'MOD Vectors ALL'!O18*($E18=$F$1)</f>
        <v>0</v>
      </c>
      <c r="P18" s="80">
        <f>'MOD Vectors ALL'!P18*($E18=$F$1)</f>
        <v>0</v>
      </c>
      <c r="Q18" s="80">
        <f>'MOD Vectors ALL'!Q18*($E18=$F$1)</f>
        <v>0</v>
      </c>
      <c r="R18" s="80">
        <f>'MOD Vectors ALL'!R18*($E18=$F$1)</f>
        <v>0</v>
      </c>
      <c r="S18" s="80">
        <f>'MOD Vectors ALL'!S18*($E18=$F$1)</f>
        <v>0</v>
      </c>
      <c r="T18" s="80">
        <f>'MOD Vectors ALL'!T18*($E18=$F$1)</f>
        <v>0</v>
      </c>
      <c r="U18" s="80">
        <f>'MOD Vectors ALL'!U18*($E18=$F$1)</f>
        <v>0</v>
      </c>
      <c r="V18" s="80">
        <f>'MOD Vectors ALL'!V18*($E18=$F$1)</f>
        <v>0</v>
      </c>
      <c r="W18" s="80">
        <f>'MOD Vectors ALL'!W18*($E18=$F$1)</f>
        <v>0</v>
      </c>
      <c r="X18" s="80">
        <f>'MOD Vectors ALL'!X18*($E18=$F$1)</f>
        <v>0</v>
      </c>
      <c r="Y18" s="80">
        <f>'MOD Vectors ALL'!Y18*($E18=$F$1)</f>
        <v>0</v>
      </c>
      <c r="Z18" s="80">
        <f>'MOD Vectors ALL'!Z18*($E18=$F$1)</f>
        <v>0</v>
      </c>
      <c r="AA18" s="80">
        <f>'MOD Vectors ALL'!AA18*($E18=$F$1)</f>
        <v>0</v>
      </c>
      <c r="AB18" s="80">
        <f>'MOD Vectors ALL'!AB18*($E18=$F$1)</f>
        <v>0</v>
      </c>
      <c r="AC18" s="80">
        <f>'MOD Vectors ALL'!AC18*($E18=$F$1)</f>
        <v>0</v>
      </c>
      <c r="AD18" s="80">
        <f>'MOD Vectors ALL'!AD18*($E18=$F$1)</f>
        <v>0</v>
      </c>
      <c r="AE18" s="80">
        <f>'MOD Vectors ALL'!AE18*($E18=$F$1)</f>
        <v>0</v>
      </c>
      <c r="AF18" s="80">
        <f>'MOD Vectors ALL'!AF18*($E18=$F$1)</f>
        <v>0</v>
      </c>
      <c r="AG18" s="80">
        <f>'MOD Vectors ALL'!AG18*($E18=$F$1)</f>
        <v>0</v>
      </c>
      <c r="AH18" s="80">
        <f>'MOD Vectors ALL'!AH18*($E18=$F$1)</f>
        <v>0</v>
      </c>
      <c r="AI18" s="80">
        <f>'MOD Vectors ALL'!AI18*($E18=$F$1)</f>
        <v>0</v>
      </c>
      <c r="AJ18" s="80">
        <f>'MOD Vectors ALL'!AJ18*($E18=$F$1)</f>
        <v>0</v>
      </c>
      <c r="AK18" s="80">
        <f>'MOD Vectors ALL'!AK18*($E18=$F$1)</f>
        <v>0</v>
      </c>
      <c r="AL18" s="80">
        <f>'MOD Vectors ALL'!AL18*($E18=$F$1)</f>
        <v>0</v>
      </c>
      <c r="AM18" s="80">
        <f>'MOD Vectors ALL'!AM18*($E18=$F$1)</f>
        <v>0</v>
      </c>
      <c r="AN18" s="80">
        <f>'MOD Vectors ALL'!AN18*($E18=$F$1)</f>
        <v>0</v>
      </c>
      <c r="AO18" s="80">
        <f>'MOD Vectors ALL'!AO18*($E18=$F$1)</f>
        <v>0</v>
      </c>
      <c r="AP18" s="80">
        <f>'MOD Vectors ALL'!AP18*($E18=$F$1)</f>
        <v>0</v>
      </c>
      <c r="AQ18" s="80">
        <f>'MOD Vectors ALL'!AQ18*($E18=$F$1)</f>
        <v>0</v>
      </c>
      <c r="AR18" s="80">
        <f>'MOD Vectors ALL'!AR18*($E18=$F$1)</f>
        <v>0</v>
      </c>
      <c r="AS18" s="80">
        <f>'MOD Vectors ALL'!AS18*($E18=$F$1)</f>
        <v>0</v>
      </c>
      <c r="AT18" s="80">
        <f>'MOD Vectors ALL'!AT18*($E18=$F$1)</f>
        <v>0</v>
      </c>
      <c r="AU18" s="80">
        <f>'MOD Vectors ALL'!AU18*($E18=$F$1)</f>
        <v>0</v>
      </c>
      <c r="AV18" s="80">
        <f>'MOD Vectors ALL'!AV18*($E18=$F$1)</f>
        <v>0</v>
      </c>
      <c r="AW18" s="80">
        <f>'MOD Vectors ALL'!AW18*($E18=$F$1)</f>
        <v>0</v>
      </c>
      <c r="AX18" s="80">
        <f>'MOD Vectors ALL'!AX18*($E18=$F$1)</f>
        <v>0</v>
      </c>
      <c r="AY18" s="80">
        <f>'MOD Vectors ALL'!AY18*($E18=$F$1)</f>
        <v>0</v>
      </c>
      <c r="AZ18" s="80">
        <f>'MOD Vectors ALL'!AZ18*($E18=$F$1)</f>
        <v>0</v>
      </c>
      <c r="BA18" s="80">
        <f>'MOD Vectors ALL'!BA18*($E18=$F$1)</f>
        <v>0</v>
      </c>
      <c r="BB18" s="80">
        <f>'MOD Vectors ALL'!BB18*($E18=$F$1)</f>
        <v>0</v>
      </c>
      <c r="BC18" s="80">
        <f>'MOD Vectors ALL'!BC18*($E18=$F$1)</f>
        <v>0</v>
      </c>
      <c r="BD18" s="80">
        <f>'MOD Vectors ALL'!BD18*($E18=$F$1)</f>
        <v>0</v>
      </c>
      <c r="BE18" s="80">
        <f>'MOD Vectors ALL'!BE18*($E18=$F$1)</f>
        <v>0</v>
      </c>
      <c r="BF18" s="80">
        <f>'MOD Vectors ALL'!BF18*($E18=$F$1)</f>
        <v>0</v>
      </c>
      <c r="BG18" s="80">
        <f>'MOD Vectors ALL'!BG18*($E18=$F$1)</f>
        <v>0</v>
      </c>
      <c r="BH18" s="80">
        <f>'MOD Vectors ALL'!BH18*($E18=$F$1)</f>
        <v>0</v>
      </c>
      <c r="BI18" s="80">
        <f>'MOD Vectors ALL'!BI18*($E18=$F$1)</f>
        <v>0</v>
      </c>
      <c r="BJ18" s="80">
        <f>'MOD Vectors ALL'!BJ18*($E18=$F$1)</f>
        <v>0</v>
      </c>
      <c r="BK18" s="80">
        <f>'MOD Vectors ALL'!BK18*($E18=$F$1)</f>
        <v>0</v>
      </c>
      <c r="BL18" s="80">
        <f>'MOD Vectors ALL'!BL18*($E18=$F$1)</f>
        <v>0</v>
      </c>
      <c r="BM18" s="80">
        <f>'MOD Vectors ALL'!BM18*($E18=$F$1)</f>
        <v>0</v>
      </c>
      <c r="BN18" s="80">
        <f>'MOD Vectors ALL'!BN18*($E18=$F$1)</f>
        <v>0</v>
      </c>
      <c r="BO18" s="80">
        <f>'MOD Vectors ALL'!BO18*($E18=$F$1)</f>
        <v>0</v>
      </c>
      <c r="BP18" s="80">
        <f>'MOD Vectors ALL'!BP18*($E18=$F$1)</f>
        <v>0</v>
      </c>
      <c r="BQ18" s="80">
        <f>'MOD Vectors ALL'!BQ18*($E18=$F$1)</f>
        <v>0</v>
      </c>
      <c r="BR18" s="80">
        <f>'MOD Vectors ALL'!BR18*($E18=$F$1)</f>
        <v>0</v>
      </c>
      <c r="BS18" s="80">
        <f>'MOD Vectors ALL'!BS18*($E18=$F$1)</f>
        <v>0</v>
      </c>
      <c r="BT18" s="80">
        <f>'MOD Vectors ALL'!BT18*($E18=$F$1)</f>
        <v>0</v>
      </c>
      <c r="BU18" s="80">
        <f>'MOD Vectors ALL'!BU18*($E18=$F$1)</f>
        <v>0</v>
      </c>
      <c r="BV18" s="80">
        <f>'MOD Vectors ALL'!BV18*($E18=$F$1)</f>
        <v>0</v>
      </c>
      <c r="BW18" s="80">
        <f>'MOD Vectors ALL'!BW18*($E18=$F$1)</f>
        <v>0</v>
      </c>
      <c r="BX18" s="80">
        <f>'MOD Vectors ALL'!BX18*($E18=$F$1)</f>
        <v>0</v>
      </c>
      <c r="BY18" s="80">
        <f>'MOD Vectors ALL'!BY18*($E18=$F$1)</f>
        <v>0</v>
      </c>
      <c r="BZ18" s="80">
        <f>'MOD Vectors ALL'!BZ18*($E18=$F$1)</f>
        <v>0</v>
      </c>
      <c r="CA18" s="80">
        <f>'MOD Vectors ALL'!CA18*($E18=$F$1)</f>
        <v>0</v>
      </c>
      <c r="CB18" s="80">
        <f>'MOD Vectors ALL'!CB18*($E18=$F$1)</f>
        <v>0</v>
      </c>
      <c r="CC18" s="80">
        <f>'MOD Vectors ALL'!CC18*($E18=$F$1)</f>
        <v>0</v>
      </c>
      <c r="CD18" s="80">
        <f>'MOD Vectors ALL'!CD18*($E18=$F$1)</f>
        <v>0</v>
      </c>
      <c r="CE18" s="80">
        <f>'MOD Vectors ALL'!CE18*($E18=$F$1)</f>
        <v>0</v>
      </c>
      <c r="CF18" s="80">
        <f>'MOD Vectors ALL'!CF18*($E18=$F$1)</f>
        <v>0</v>
      </c>
      <c r="CG18" s="80">
        <f>'MOD Vectors ALL'!CG18*($E18=$F$1)</f>
        <v>0</v>
      </c>
      <c r="CH18" s="80">
        <f>'MOD Vectors ALL'!CH18*($E18=$F$1)</f>
        <v>0</v>
      </c>
      <c r="CI18" s="80">
        <f>'MOD Vectors ALL'!CI18*($E18=$F$1)</f>
        <v>0</v>
      </c>
      <c r="CJ18" s="80">
        <f>'MOD Vectors ALL'!CJ18*($E18=$F$1)</f>
        <v>0</v>
      </c>
      <c r="CK18" s="80">
        <f>'MOD Vectors ALL'!CK18*($E18=$F$1)</f>
        <v>0</v>
      </c>
      <c r="CL18" s="80">
        <f>'MOD Vectors ALL'!CL18*($E18=$F$1)</f>
        <v>0</v>
      </c>
      <c r="CM18" s="80">
        <f>'MOD Vectors ALL'!CM18*($E18=$F$1)</f>
        <v>0</v>
      </c>
      <c r="CN18" s="80">
        <f>'MOD Vectors ALL'!CN18*($E18=$F$1)</f>
        <v>0</v>
      </c>
      <c r="CO18" s="80">
        <f>'MOD Vectors ALL'!CO18*($E18=$F$1)</f>
        <v>0</v>
      </c>
      <c r="CP18" s="80">
        <f>'MOD Vectors ALL'!CP18*($E18=$F$1)</f>
        <v>0</v>
      </c>
      <c r="CQ18" s="80">
        <f>'MOD Vectors ALL'!CQ18*($E18=$F$1)</f>
        <v>0</v>
      </c>
      <c r="CR18" s="80">
        <f>'MOD Vectors ALL'!CR18*($E18=$F$1)</f>
        <v>0</v>
      </c>
      <c r="CS18" s="80">
        <f>'MOD Vectors ALL'!CS18*($E18=$F$1)</f>
        <v>0</v>
      </c>
      <c r="CT18" s="80">
        <f>'MOD Vectors ALL'!CT18*($E18=$F$1)</f>
        <v>0</v>
      </c>
      <c r="CU18" s="80">
        <f>'MOD Vectors ALL'!CU18*($E18=$F$1)</f>
        <v>0</v>
      </c>
      <c r="CV18" s="80">
        <f>'MOD Vectors ALL'!CV18*($E18=$F$1)</f>
        <v>0</v>
      </c>
      <c r="CW18" s="80">
        <f>'MOD Vectors ALL'!CW18*($E18=$F$1)</f>
        <v>0</v>
      </c>
      <c r="CX18" s="80">
        <f>'MOD Vectors ALL'!CX18*($E18=$F$1)</f>
        <v>0</v>
      </c>
      <c r="CY18" s="80">
        <f>'MOD Vectors ALL'!CY18*($E18=$F$1)</f>
        <v>0</v>
      </c>
      <c r="CZ18" s="80">
        <f>'MOD Vectors ALL'!CZ18*($E18=$F$1)</f>
        <v>0</v>
      </c>
      <c r="DA18" s="80">
        <f>'MOD Vectors ALL'!DA18*($E18=$F$1)</f>
        <v>0</v>
      </c>
      <c r="DB18" s="80">
        <f>'MOD Vectors ALL'!DB18*($E18=$F$1)</f>
        <v>0</v>
      </c>
      <c r="DC18" s="80">
        <f>'MOD Vectors ALL'!DC18*($E18=$F$1)</f>
        <v>0</v>
      </c>
      <c r="DD18" s="80">
        <f>'MOD Vectors ALL'!DD18*($E18=$F$1)</f>
        <v>0</v>
      </c>
      <c r="DE18" s="80">
        <f>'MOD Vectors ALL'!DE18*($E18=$F$1)</f>
        <v>0</v>
      </c>
      <c r="DF18" s="80">
        <f>'MOD Vectors ALL'!DF18*($E18=$F$1)</f>
        <v>0</v>
      </c>
      <c r="DG18" s="80">
        <f>'MOD Vectors ALL'!DG18*($E18=$F$1)</f>
        <v>0</v>
      </c>
      <c r="DH18" s="80">
        <f>'MOD Vectors ALL'!DH18*($E18=$F$1)</f>
        <v>0</v>
      </c>
      <c r="DI18" s="80">
        <f>'MOD Vectors ALL'!DI18*($E18=$F$1)</f>
        <v>0</v>
      </c>
      <c r="DJ18" s="80">
        <f>'MOD Vectors ALL'!DJ18*($E18=$F$1)</f>
        <v>0</v>
      </c>
      <c r="DK18" s="80">
        <f>'MOD Vectors ALL'!DK18*($E18=$F$1)</f>
        <v>0</v>
      </c>
      <c r="DL18" s="80">
        <f>'MOD Vectors ALL'!DL18*($E18=$F$1)</f>
        <v>0</v>
      </c>
      <c r="DM18" s="80">
        <f>'MOD Vectors ALL'!DM18*($E18=$F$1)</f>
        <v>0</v>
      </c>
      <c r="DN18" s="80">
        <f>'MOD Vectors ALL'!DN18*($E18=$F$1)</f>
        <v>0</v>
      </c>
      <c r="DO18" s="80">
        <f>'MOD Vectors ALL'!DO18*($E18=$F$1)</f>
        <v>0</v>
      </c>
      <c r="DP18" s="80">
        <f>'MOD Vectors ALL'!DP18*($E18=$F$1)</f>
        <v>0</v>
      </c>
      <c r="DQ18" s="80">
        <f>'MOD Vectors ALL'!DQ18*($E18=$F$1)</f>
        <v>0</v>
      </c>
    </row>
    <row r="19" spans="1:121" x14ac:dyDescent="0.2">
      <c r="A19">
        <v>78</v>
      </c>
      <c r="B19" t="s">
        <v>16</v>
      </c>
      <c r="C19" t="s">
        <v>369</v>
      </c>
      <c r="D19" t="s">
        <v>532</v>
      </c>
      <c r="E19" t="s">
        <v>25</v>
      </c>
      <c r="F19" t="s">
        <v>12</v>
      </c>
      <c r="G19">
        <v>0.47259000000000001</v>
      </c>
      <c r="H19">
        <v>0.77804300000000004</v>
      </c>
      <c r="I19" s="80">
        <f>'MOD Vectors ALL'!I19*($E19=$F$1)</f>
        <v>0</v>
      </c>
      <c r="J19" s="80">
        <f>'MOD Vectors ALL'!J19*($E19=$F$1)</f>
        <v>0</v>
      </c>
      <c r="K19" s="80">
        <f>'MOD Vectors ALL'!K19*($E19=$F$1)</f>
        <v>0</v>
      </c>
      <c r="L19" s="80">
        <f>'MOD Vectors ALL'!L19*($E19=$F$1)</f>
        <v>0</v>
      </c>
      <c r="M19" s="80">
        <f>'MOD Vectors ALL'!M19*($E19=$F$1)</f>
        <v>0</v>
      </c>
      <c r="N19" s="80">
        <f>'MOD Vectors ALL'!N19*($E19=$F$1)</f>
        <v>0</v>
      </c>
      <c r="O19" s="80">
        <f>'MOD Vectors ALL'!O19*($E19=$F$1)</f>
        <v>0</v>
      </c>
      <c r="P19" s="80">
        <f>'MOD Vectors ALL'!P19*($E19=$F$1)</f>
        <v>0</v>
      </c>
      <c r="Q19" s="80">
        <f>'MOD Vectors ALL'!Q19*($E19=$F$1)</f>
        <v>0</v>
      </c>
      <c r="R19" s="80">
        <f>'MOD Vectors ALL'!R19*($E19=$F$1)</f>
        <v>0</v>
      </c>
      <c r="S19" s="80">
        <f>'MOD Vectors ALL'!S19*($E19=$F$1)</f>
        <v>0</v>
      </c>
      <c r="T19" s="80">
        <f>'MOD Vectors ALL'!T19*($E19=$F$1)</f>
        <v>0</v>
      </c>
      <c r="U19" s="80">
        <f>'MOD Vectors ALL'!U19*($E19=$F$1)</f>
        <v>0</v>
      </c>
      <c r="V19" s="80">
        <f>'MOD Vectors ALL'!V19*($E19=$F$1)</f>
        <v>0</v>
      </c>
      <c r="W19" s="80">
        <f>'MOD Vectors ALL'!W19*($E19=$F$1)</f>
        <v>0</v>
      </c>
      <c r="X19" s="80">
        <f>'MOD Vectors ALL'!X19*($E19=$F$1)</f>
        <v>0</v>
      </c>
      <c r="Y19" s="80">
        <f>'MOD Vectors ALL'!Y19*($E19=$F$1)</f>
        <v>0</v>
      </c>
      <c r="Z19" s="80">
        <f>'MOD Vectors ALL'!Z19*($E19=$F$1)</f>
        <v>0</v>
      </c>
      <c r="AA19" s="80">
        <f>'MOD Vectors ALL'!AA19*($E19=$F$1)</f>
        <v>0</v>
      </c>
      <c r="AB19" s="80">
        <f>'MOD Vectors ALL'!AB19*($E19=$F$1)</f>
        <v>0</v>
      </c>
      <c r="AC19" s="80">
        <f>'MOD Vectors ALL'!AC19*($E19=$F$1)</f>
        <v>0</v>
      </c>
      <c r="AD19" s="80">
        <f>'MOD Vectors ALL'!AD19*($E19=$F$1)</f>
        <v>0</v>
      </c>
      <c r="AE19" s="80">
        <f>'MOD Vectors ALL'!AE19*($E19=$F$1)</f>
        <v>0</v>
      </c>
      <c r="AF19" s="80">
        <f>'MOD Vectors ALL'!AF19*($E19=$F$1)</f>
        <v>0</v>
      </c>
      <c r="AG19" s="80">
        <f>'MOD Vectors ALL'!AG19*($E19=$F$1)</f>
        <v>0</v>
      </c>
      <c r="AH19" s="80">
        <f>'MOD Vectors ALL'!AH19*($E19=$F$1)</f>
        <v>0</v>
      </c>
      <c r="AI19" s="80">
        <f>'MOD Vectors ALL'!AI19*($E19=$F$1)</f>
        <v>0</v>
      </c>
      <c r="AJ19" s="80">
        <f>'MOD Vectors ALL'!AJ19*($E19=$F$1)</f>
        <v>0</v>
      </c>
      <c r="AK19" s="80">
        <f>'MOD Vectors ALL'!AK19*($E19=$F$1)</f>
        <v>0</v>
      </c>
      <c r="AL19" s="80">
        <f>'MOD Vectors ALL'!AL19*($E19=$F$1)</f>
        <v>0</v>
      </c>
      <c r="AM19" s="80">
        <f>'MOD Vectors ALL'!AM19*($E19=$F$1)</f>
        <v>0</v>
      </c>
      <c r="AN19" s="80">
        <f>'MOD Vectors ALL'!AN19*($E19=$F$1)</f>
        <v>0</v>
      </c>
      <c r="AO19" s="80">
        <f>'MOD Vectors ALL'!AO19*($E19=$F$1)</f>
        <v>0</v>
      </c>
      <c r="AP19" s="80">
        <f>'MOD Vectors ALL'!AP19*($E19=$F$1)</f>
        <v>0</v>
      </c>
      <c r="AQ19" s="80">
        <f>'MOD Vectors ALL'!AQ19*($E19=$F$1)</f>
        <v>0</v>
      </c>
      <c r="AR19" s="80">
        <f>'MOD Vectors ALL'!AR19*($E19=$F$1)</f>
        <v>0</v>
      </c>
      <c r="AS19" s="80">
        <f>'MOD Vectors ALL'!AS19*($E19=$F$1)</f>
        <v>0</v>
      </c>
      <c r="AT19" s="80">
        <f>'MOD Vectors ALL'!AT19*($E19=$F$1)</f>
        <v>0</v>
      </c>
      <c r="AU19" s="80">
        <f>'MOD Vectors ALL'!AU19*($E19=$F$1)</f>
        <v>0</v>
      </c>
      <c r="AV19" s="80">
        <f>'MOD Vectors ALL'!AV19*($E19=$F$1)</f>
        <v>0</v>
      </c>
      <c r="AW19" s="80">
        <f>'MOD Vectors ALL'!AW19*($E19=$F$1)</f>
        <v>0</v>
      </c>
      <c r="AX19" s="80">
        <f>'MOD Vectors ALL'!AX19*($E19=$F$1)</f>
        <v>0</v>
      </c>
      <c r="AY19" s="80">
        <f>'MOD Vectors ALL'!AY19*($E19=$F$1)</f>
        <v>0</v>
      </c>
      <c r="AZ19" s="80">
        <f>'MOD Vectors ALL'!AZ19*($E19=$F$1)</f>
        <v>0</v>
      </c>
      <c r="BA19" s="80">
        <f>'MOD Vectors ALL'!BA19*($E19=$F$1)</f>
        <v>0</v>
      </c>
      <c r="BB19" s="80">
        <f>'MOD Vectors ALL'!BB19*($E19=$F$1)</f>
        <v>0</v>
      </c>
      <c r="BC19" s="80">
        <f>'MOD Vectors ALL'!BC19*($E19=$F$1)</f>
        <v>0</v>
      </c>
      <c r="BD19" s="80">
        <f>'MOD Vectors ALL'!BD19*($E19=$F$1)</f>
        <v>0</v>
      </c>
      <c r="BE19" s="80">
        <f>'MOD Vectors ALL'!BE19*($E19=$F$1)</f>
        <v>0</v>
      </c>
      <c r="BF19" s="80">
        <f>'MOD Vectors ALL'!BF19*($E19=$F$1)</f>
        <v>0</v>
      </c>
      <c r="BG19" s="80">
        <f>'MOD Vectors ALL'!BG19*($E19=$F$1)</f>
        <v>0</v>
      </c>
      <c r="BH19" s="80">
        <f>'MOD Vectors ALL'!BH19*($E19=$F$1)</f>
        <v>0</v>
      </c>
      <c r="BI19" s="80">
        <f>'MOD Vectors ALL'!BI19*($E19=$F$1)</f>
        <v>0</v>
      </c>
      <c r="BJ19" s="80">
        <f>'MOD Vectors ALL'!BJ19*($E19=$F$1)</f>
        <v>0</v>
      </c>
      <c r="BK19" s="80">
        <f>'MOD Vectors ALL'!BK19*($E19=$F$1)</f>
        <v>0</v>
      </c>
      <c r="BL19" s="80">
        <f>'MOD Vectors ALL'!BL19*($E19=$F$1)</f>
        <v>0</v>
      </c>
      <c r="BM19" s="80">
        <f>'MOD Vectors ALL'!BM19*($E19=$F$1)</f>
        <v>0</v>
      </c>
      <c r="BN19" s="80">
        <f>'MOD Vectors ALL'!BN19*($E19=$F$1)</f>
        <v>0</v>
      </c>
      <c r="BO19" s="80">
        <f>'MOD Vectors ALL'!BO19*($E19=$F$1)</f>
        <v>0</v>
      </c>
      <c r="BP19" s="80">
        <f>'MOD Vectors ALL'!BP19*($E19=$F$1)</f>
        <v>0</v>
      </c>
      <c r="BQ19" s="80">
        <f>'MOD Vectors ALL'!BQ19*($E19=$F$1)</f>
        <v>0</v>
      </c>
      <c r="BR19" s="80">
        <f>'MOD Vectors ALL'!BR19*($E19=$F$1)</f>
        <v>0</v>
      </c>
      <c r="BS19" s="80">
        <f>'MOD Vectors ALL'!BS19*($E19=$F$1)</f>
        <v>0</v>
      </c>
      <c r="BT19" s="80">
        <f>'MOD Vectors ALL'!BT19*($E19=$F$1)</f>
        <v>0</v>
      </c>
      <c r="BU19" s="80">
        <f>'MOD Vectors ALL'!BU19*($E19=$F$1)</f>
        <v>0</v>
      </c>
      <c r="BV19" s="80">
        <f>'MOD Vectors ALL'!BV19*($E19=$F$1)</f>
        <v>0</v>
      </c>
      <c r="BW19" s="80">
        <f>'MOD Vectors ALL'!BW19*($E19=$F$1)</f>
        <v>0</v>
      </c>
      <c r="BX19" s="80">
        <f>'MOD Vectors ALL'!BX19*($E19=$F$1)</f>
        <v>0</v>
      </c>
      <c r="BY19" s="80">
        <f>'MOD Vectors ALL'!BY19*($E19=$F$1)</f>
        <v>0</v>
      </c>
      <c r="BZ19" s="80">
        <f>'MOD Vectors ALL'!BZ19*($E19=$F$1)</f>
        <v>0</v>
      </c>
      <c r="CA19" s="80">
        <f>'MOD Vectors ALL'!CA19*($E19=$F$1)</f>
        <v>0</v>
      </c>
      <c r="CB19" s="80">
        <f>'MOD Vectors ALL'!CB19*($E19=$F$1)</f>
        <v>0</v>
      </c>
      <c r="CC19" s="80">
        <f>'MOD Vectors ALL'!CC19*($E19=$F$1)</f>
        <v>0</v>
      </c>
      <c r="CD19" s="80">
        <f>'MOD Vectors ALL'!CD19*($E19=$F$1)</f>
        <v>0</v>
      </c>
      <c r="CE19" s="80">
        <f>'MOD Vectors ALL'!CE19*($E19=$F$1)</f>
        <v>0</v>
      </c>
      <c r="CF19" s="80">
        <f>'MOD Vectors ALL'!CF19*($E19=$F$1)</f>
        <v>0</v>
      </c>
      <c r="CG19" s="80">
        <f>'MOD Vectors ALL'!CG19*($E19=$F$1)</f>
        <v>0</v>
      </c>
      <c r="CH19" s="80">
        <f>'MOD Vectors ALL'!CH19*($E19=$F$1)</f>
        <v>0</v>
      </c>
      <c r="CI19" s="80">
        <f>'MOD Vectors ALL'!CI19*($E19=$F$1)</f>
        <v>0</v>
      </c>
      <c r="CJ19" s="80">
        <f>'MOD Vectors ALL'!CJ19*($E19=$F$1)</f>
        <v>0</v>
      </c>
      <c r="CK19" s="80">
        <f>'MOD Vectors ALL'!CK19*($E19=$F$1)</f>
        <v>0</v>
      </c>
      <c r="CL19" s="80">
        <f>'MOD Vectors ALL'!CL19*($E19=$F$1)</f>
        <v>0</v>
      </c>
      <c r="CM19" s="80">
        <f>'MOD Vectors ALL'!CM19*($E19=$F$1)</f>
        <v>0</v>
      </c>
      <c r="CN19" s="80">
        <f>'MOD Vectors ALL'!CN19*($E19=$F$1)</f>
        <v>0</v>
      </c>
      <c r="CO19" s="80">
        <f>'MOD Vectors ALL'!CO19*($E19=$F$1)</f>
        <v>0</v>
      </c>
      <c r="CP19" s="80">
        <f>'MOD Vectors ALL'!CP19*($E19=$F$1)</f>
        <v>0</v>
      </c>
      <c r="CQ19" s="80">
        <f>'MOD Vectors ALL'!CQ19*($E19=$F$1)</f>
        <v>0</v>
      </c>
      <c r="CR19" s="80">
        <f>'MOD Vectors ALL'!CR19*($E19=$F$1)</f>
        <v>0</v>
      </c>
      <c r="CS19" s="80">
        <f>'MOD Vectors ALL'!CS19*($E19=$F$1)</f>
        <v>0</v>
      </c>
      <c r="CT19" s="80">
        <f>'MOD Vectors ALL'!CT19*($E19=$F$1)</f>
        <v>0</v>
      </c>
      <c r="CU19" s="80">
        <f>'MOD Vectors ALL'!CU19*($E19=$F$1)</f>
        <v>0</v>
      </c>
      <c r="CV19" s="80">
        <f>'MOD Vectors ALL'!CV19*($E19=$F$1)</f>
        <v>0</v>
      </c>
      <c r="CW19" s="80">
        <f>'MOD Vectors ALL'!CW19*($E19=$F$1)</f>
        <v>0</v>
      </c>
      <c r="CX19" s="80">
        <f>'MOD Vectors ALL'!CX19*($E19=$F$1)</f>
        <v>0</v>
      </c>
      <c r="CY19" s="80">
        <f>'MOD Vectors ALL'!CY19*($E19=$F$1)</f>
        <v>0</v>
      </c>
      <c r="CZ19" s="80">
        <f>'MOD Vectors ALL'!CZ19*($E19=$F$1)</f>
        <v>0</v>
      </c>
      <c r="DA19" s="80">
        <f>'MOD Vectors ALL'!DA19*($E19=$F$1)</f>
        <v>0</v>
      </c>
      <c r="DB19" s="80">
        <f>'MOD Vectors ALL'!DB19*($E19=$F$1)</f>
        <v>0</v>
      </c>
      <c r="DC19" s="80">
        <f>'MOD Vectors ALL'!DC19*($E19=$F$1)</f>
        <v>0</v>
      </c>
      <c r="DD19" s="80">
        <f>'MOD Vectors ALL'!DD19*($E19=$F$1)</f>
        <v>0</v>
      </c>
      <c r="DE19" s="80">
        <f>'MOD Vectors ALL'!DE19*($E19=$F$1)</f>
        <v>0</v>
      </c>
      <c r="DF19" s="80">
        <f>'MOD Vectors ALL'!DF19*($E19=$F$1)</f>
        <v>0</v>
      </c>
      <c r="DG19" s="80">
        <f>'MOD Vectors ALL'!DG19*($E19=$F$1)</f>
        <v>0</v>
      </c>
      <c r="DH19" s="80">
        <f>'MOD Vectors ALL'!DH19*($E19=$F$1)</f>
        <v>0</v>
      </c>
      <c r="DI19" s="80">
        <f>'MOD Vectors ALL'!DI19*($E19=$F$1)</f>
        <v>0</v>
      </c>
      <c r="DJ19" s="80">
        <f>'MOD Vectors ALL'!DJ19*($E19=$F$1)</f>
        <v>0</v>
      </c>
      <c r="DK19" s="80">
        <f>'MOD Vectors ALL'!DK19*($E19=$F$1)</f>
        <v>0</v>
      </c>
      <c r="DL19" s="80">
        <f>'MOD Vectors ALL'!DL19*($E19=$F$1)</f>
        <v>0</v>
      </c>
      <c r="DM19" s="80">
        <f>'MOD Vectors ALL'!DM19*($E19=$F$1)</f>
        <v>0</v>
      </c>
      <c r="DN19" s="80">
        <f>'MOD Vectors ALL'!DN19*($E19=$F$1)</f>
        <v>0</v>
      </c>
      <c r="DO19" s="80">
        <f>'MOD Vectors ALL'!DO19*($E19=$F$1)</f>
        <v>0</v>
      </c>
      <c r="DP19" s="80">
        <f>'MOD Vectors ALL'!DP19*($E19=$F$1)</f>
        <v>0</v>
      </c>
      <c r="DQ19" s="80">
        <f>'MOD Vectors ALL'!DQ19*($E19=$F$1)</f>
        <v>0</v>
      </c>
    </row>
    <row r="20" spans="1:121" x14ac:dyDescent="0.2">
      <c r="A20">
        <v>79</v>
      </c>
      <c r="B20" t="s">
        <v>16</v>
      </c>
      <c r="C20" t="s">
        <v>369</v>
      </c>
      <c r="D20" t="s">
        <v>532</v>
      </c>
      <c r="E20" t="s">
        <v>25</v>
      </c>
      <c r="F20" t="s">
        <v>13</v>
      </c>
      <c r="G20">
        <v>0.51757299999999995</v>
      </c>
      <c r="H20">
        <v>0.86588299999999996</v>
      </c>
      <c r="I20" s="80">
        <f>'MOD Vectors ALL'!I20*($E20=$F$1)</f>
        <v>0</v>
      </c>
      <c r="J20" s="80">
        <f>'MOD Vectors ALL'!J20*($E20=$F$1)</f>
        <v>0</v>
      </c>
      <c r="K20" s="80">
        <f>'MOD Vectors ALL'!K20*($E20=$F$1)</f>
        <v>0</v>
      </c>
      <c r="L20" s="80">
        <f>'MOD Vectors ALL'!L20*($E20=$F$1)</f>
        <v>0</v>
      </c>
      <c r="M20" s="80">
        <f>'MOD Vectors ALL'!M20*($E20=$F$1)</f>
        <v>0</v>
      </c>
      <c r="N20" s="80">
        <f>'MOD Vectors ALL'!N20*($E20=$F$1)</f>
        <v>0</v>
      </c>
      <c r="O20" s="80">
        <f>'MOD Vectors ALL'!O20*($E20=$F$1)</f>
        <v>0</v>
      </c>
      <c r="P20" s="80">
        <f>'MOD Vectors ALL'!P20*($E20=$F$1)</f>
        <v>0</v>
      </c>
      <c r="Q20" s="80">
        <f>'MOD Vectors ALL'!Q20*($E20=$F$1)</f>
        <v>0</v>
      </c>
      <c r="R20" s="80">
        <f>'MOD Vectors ALL'!R20*($E20=$F$1)</f>
        <v>0</v>
      </c>
      <c r="S20" s="80">
        <f>'MOD Vectors ALL'!S20*($E20=$F$1)</f>
        <v>0</v>
      </c>
      <c r="T20" s="80">
        <f>'MOD Vectors ALL'!T20*($E20=$F$1)</f>
        <v>0</v>
      </c>
      <c r="U20" s="80">
        <f>'MOD Vectors ALL'!U20*($E20=$F$1)</f>
        <v>0</v>
      </c>
      <c r="V20" s="80">
        <f>'MOD Vectors ALL'!V20*($E20=$F$1)</f>
        <v>0</v>
      </c>
      <c r="W20" s="80">
        <f>'MOD Vectors ALL'!W20*($E20=$F$1)</f>
        <v>0</v>
      </c>
      <c r="X20" s="80">
        <f>'MOD Vectors ALL'!X20*($E20=$F$1)</f>
        <v>0</v>
      </c>
      <c r="Y20" s="80">
        <f>'MOD Vectors ALL'!Y20*($E20=$F$1)</f>
        <v>0</v>
      </c>
      <c r="Z20" s="80">
        <f>'MOD Vectors ALL'!Z20*($E20=$F$1)</f>
        <v>0</v>
      </c>
      <c r="AA20" s="80">
        <f>'MOD Vectors ALL'!AA20*($E20=$F$1)</f>
        <v>0</v>
      </c>
      <c r="AB20" s="80">
        <f>'MOD Vectors ALL'!AB20*($E20=$F$1)</f>
        <v>0</v>
      </c>
      <c r="AC20" s="80">
        <f>'MOD Vectors ALL'!AC20*($E20=$F$1)</f>
        <v>0</v>
      </c>
      <c r="AD20" s="80">
        <f>'MOD Vectors ALL'!AD20*($E20=$F$1)</f>
        <v>0</v>
      </c>
      <c r="AE20" s="80">
        <f>'MOD Vectors ALL'!AE20*($E20=$F$1)</f>
        <v>0</v>
      </c>
      <c r="AF20" s="80">
        <f>'MOD Vectors ALL'!AF20*($E20=$F$1)</f>
        <v>0</v>
      </c>
      <c r="AG20" s="80">
        <f>'MOD Vectors ALL'!AG20*($E20=$F$1)</f>
        <v>0</v>
      </c>
      <c r="AH20" s="80">
        <f>'MOD Vectors ALL'!AH20*($E20=$F$1)</f>
        <v>0</v>
      </c>
      <c r="AI20" s="80">
        <f>'MOD Vectors ALL'!AI20*($E20=$F$1)</f>
        <v>0</v>
      </c>
      <c r="AJ20" s="80">
        <f>'MOD Vectors ALL'!AJ20*($E20=$F$1)</f>
        <v>0</v>
      </c>
      <c r="AK20" s="80">
        <f>'MOD Vectors ALL'!AK20*($E20=$F$1)</f>
        <v>0</v>
      </c>
      <c r="AL20" s="80">
        <f>'MOD Vectors ALL'!AL20*($E20=$F$1)</f>
        <v>0</v>
      </c>
      <c r="AM20" s="80">
        <f>'MOD Vectors ALL'!AM20*($E20=$F$1)</f>
        <v>0</v>
      </c>
      <c r="AN20" s="80">
        <f>'MOD Vectors ALL'!AN20*($E20=$F$1)</f>
        <v>0</v>
      </c>
      <c r="AO20" s="80">
        <f>'MOD Vectors ALL'!AO20*($E20=$F$1)</f>
        <v>0</v>
      </c>
      <c r="AP20" s="80">
        <f>'MOD Vectors ALL'!AP20*($E20=$F$1)</f>
        <v>0</v>
      </c>
      <c r="AQ20" s="80">
        <f>'MOD Vectors ALL'!AQ20*($E20=$F$1)</f>
        <v>0</v>
      </c>
      <c r="AR20" s="80">
        <f>'MOD Vectors ALL'!AR20*($E20=$F$1)</f>
        <v>0</v>
      </c>
      <c r="AS20" s="80">
        <f>'MOD Vectors ALL'!AS20*($E20=$F$1)</f>
        <v>0</v>
      </c>
      <c r="AT20" s="80">
        <f>'MOD Vectors ALL'!AT20*($E20=$F$1)</f>
        <v>0</v>
      </c>
      <c r="AU20" s="80">
        <f>'MOD Vectors ALL'!AU20*($E20=$F$1)</f>
        <v>0</v>
      </c>
      <c r="AV20" s="80">
        <f>'MOD Vectors ALL'!AV20*($E20=$F$1)</f>
        <v>0</v>
      </c>
      <c r="AW20" s="80">
        <f>'MOD Vectors ALL'!AW20*($E20=$F$1)</f>
        <v>0</v>
      </c>
      <c r="AX20" s="80">
        <f>'MOD Vectors ALL'!AX20*($E20=$F$1)</f>
        <v>0</v>
      </c>
      <c r="AY20" s="80">
        <f>'MOD Vectors ALL'!AY20*($E20=$F$1)</f>
        <v>0</v>
      </c>
      <c r="AZ20" s="80">
        <f>'MOD Vectors ALL'!AZ20*($E20=$F$1)</f>
        <v>0</v>
      </c>
      <c r="BA20" s="80">
        <f>'MOD Vectors ALL'!BA20*($E20=$F$1)</f>
        <v>0</v>
      </c>
      <c r="BB20" s="80">
        <f>'MOD Vectors ALL'!BB20*($E20=$F$1)</f>
        <v>0</v>
      </c>
      <c r="BC20" s="80">
        <f>'MOD Vectors ALL'!BC20*($E20=$F$1)</f>
        <v>0</v>
      </c>
      <c r="BD20" s="80">
        <f>'MOD Vectors ALL'!BD20*($E20=$F$1)</f>
        <v>0</v>
      </c>
      <c r="BE20" s="80">
        <f>'MOD Vectors ALL'!BE20*($E20=$F$1)</f>
        <v>0</v>
      </c>
      <c r="BF20" s="80">
        <f>'MOD Vectors ALL'!BF20*($E20=$F$1)</f>
        <v>0</v>
      </c>
      <c r="BG20" s="80">
        <f>'MOD Vectors ALL'!BG20*($E20=$F$1)</f>
        <v>0</v>
      </c>
      <c r="BH20" s="80">
        <f>'MOD Vectors ALL'!BH20*($E20=$F$1)</f>
        <v>0</v>
      </c>
      <c r="BI20" s="80">
        <f>'MOD Vectors ALL'!BI20*($E20=$F$1)</f>
        <v>0</v>
      </c>
      <c r="BJ20" s="80">
        <f>'MOD Vectors ALL'!BJ20*($E20=$F$1)</f>
        <v>0</v>
      </c>
      <c r="BK20" s="80">
        <f>'MOD Vectors ALL'!BK20*($E20=$F$1)</f>
        <v>0</v>
      </c>
      <c r="BL20" s="80">
        <f>'MOD Vectors ALL'!BL20*($E20=$F$1)</f>
        <v>0</v>
      </c>
      <c r="BM20" s="80">
        <f>'MOD Vectors ALL'!BM20*($E20=$F$1)</f>
        <v>0</v>
      </c>
      <c r="BN20" s="80">
        <f>'MOD Vectors ALL'!BN20*($E20=$F$1)</f>
        <v>0</v>
      </c>
      <c r="BO20" s="80">
        <f>'MOD Vectors ALL'!BO20*($E20=$F$1)</f>
        <v>0</v>
      </c>
      <c r="BP20" s="80">
        <f>'MOD Vectors ALL'!BP20*($E20=$F$1)</f>
        <v>0</v>
      </c>
      <c r="BQ20" s="80">
        <f>'MOD Vectors ALL'!BQ20*($E20=$F$1)</f>
        <v>0</v>
      </c>
      <c r="BR20" s="80">
        <f>'MOD Vectors ALL'!BR20*($E20=$F$1)</f>
        <v>0</v>
      </c>
      <c r="BS20" s="80">
        <f>'MOD Vectors ALL'!BS20*($E20=$F$1)</f>
        <v>0</v>
      </c>
      <c r="BT20" s="80">
        <f>'MOD Vectors ALL'!BT20*($E20=$F$1)</f>
        <v>0</v>
      </c>
      <c r="BU20" s="80">
        <f>'MOD Vectors ALL'!BU20*($E20=$F$1)</f>
        <v>0</v>
      </c>
      <c r="BV20" s="80">
        <f>'MOD Vectors ALL'!BV20*($E20=$F$1)</f>
        <v>0</v>
      </c>
      <c r="BW20" s="80">
        <f>'MOD Vectors ALL'!BW20*($E20=$F$1)</f>
        <v>0</v>
      </c>
      <c r="BX20" s="80">
        <f>'MOD Vectors ALL'!BX20*($E20=$F$1)</f>
        <v>0</v>
      </c>
      <c r="BY20" s="80">
        <f>'MOD Vectors ALL'!BY20*($E20=$F$1)</f>
        <v>0</v>
      </c>
      <c r="BZ20" s="80">
        <f>'MOD Vectors ALL'!BZ20*($E20=$F$1)</f>
        <v>0</v>
      </c>
      <c r="CA20" s="80">
        <f>'MOD Vectors ALL'!CA20*($E20=$F$1)</f>
        <v>0</v>
      </c>
      <c r="CB20" s="80">
        <f>'MOD Vectors ALL'!CB20*($E20=$F$1)</f>
        <v>0</v>
      </c>
      <c r="CC20" s="80">
        <f>'MOD Vectors ALL'!CC20*($E20=$F$1)</f>
        <v>0</v>
      </c>
      <c r="CD20" s="80">
        <f>'MOD Vectors ALL'!CD20*($E20=$F$1)</f>
        <v>0</v>
      </c>
      <c r="CE20" s="80">
        <f>'MOD Vectors ALL'!CE20*($E20=$F$1)</f>
        <v>0</v>
      </c>
      <c r="CF20" s="80">
        <f>'MOD Vectors ALL'!CF20*($E20=$F$1)</f>
        <v>0</v>
      </c>
      <c r="CG20" s="80">
        <f>'MOD Vectors ALL'!CG20*($E20=$F$1)</f>
        <v>0</v>
      </c>
      <c r="CH20" s="80">
        <f>'MOD Vectors ALL'!CH20*($E20=$F$1)</f>
        <v>0</v>
      </c>
      <c r="CI20" s="80">
        <f>'MOD Vectors ALL'!CI20*($E20=$F$1)</f>
        <v>0</v>
      </c>
      <c r="CJ20" s="80">
        <f>'MOD Vectors ALL'!CJ20*($E20=$F$1)</f>
        <v>0</v>
      </c>
      <c r="CK20" s="80">
        <f>'MOD Vectors ALL'!CK20*($E20=$F$1)</f>
        <v>0</v>
      </c>
      <c r="CL20" s="80">
        <f>'MOD Vectors ALL'!CL20*($E20=$F$1)</f>
        <v>0</v>
      </c>
      <c r="CM20" s="80">
        <f>'MOD Vectors ALL'!CM20*($E20=$F$1)</f>
        <v>0</v>
      </c>
      <c r="CN20" s="80">
        <f>'MOD Vectors ALL'!CN20*($E20=$F$1)</f>
        <v>0</v>
      </c>
      <c r="CO20" s="80">
        <f>'MOD Vectors ALL'!CO20*($E20=$F$1)</f>
        <v>0</v>
      </c>
      <c r="CP20" s="80">
        <f>'MOD Vectors ALL'!CP20*($E20=$F$1)</f>
        <v>0</v>
      </c>
      <c r="CQ20" s="80">
        <f>'MOD Vectors ALL'!CQ20*($E20=$F$1)</f>
        <v>0</v>
      </c>
      <c r="CR20" s="80">
        <f>'MOD Vectors ALL'!CR20*($E20=$F$1)</f>
        <v>0</v>
      </c>
      <c r="CS20" s="80">
        <f>'MOD Vectors ALL'!CS20*($E20=$F$1)</f>
        <v>0</v>
      </c>
      <c r="CT20" s="80">
        <f>'MOD Vectors ALL'!CT20*($E20=$F$1)</f>
        <v>0</v>
      </c>
      <c r="CU20" s="80">
        <f>'MOD Vectors ALL'!CU20*($E20=$F$1)</f>
        <v>0</v>
      </c>
      <c r="CV20" s="80">
        <f>'MOD Vectors ALL'!CV20*($E20=$F$1)</f>
        <v>0</v>
      </c>
      <c r="CW20" s="80">
        <f>'MOD Vectors ALL'!CW20*($E20=$F$1)</f>
        <v>0</v>
      </c>
      <c r="CX20" s="80">
        <f>'MOD Vectors ALL'!CX20*($E20=$F$1)</f>
        <v>0</v>
      </c>
      <c r="CY20" s="80">
        <f>'MOD Vectors ALL'!CY20*($E20=$F$1)</f>
        <v>0</v>
      </c>
      <c r="CZ20" s="80">
        <f>'MOD Vectors ALL'!CZ20*($E20=$F$1)</f>
        <v>0</v>
      </c>
      <c r="DA20" s="80">
        <f>'MOD Vectors ALL'!DA20*($E20=$F$1)</f>
        <v>0</v>
      </c>
      <c r="DB20" s="80">
        <f>'MOD Vectors ALL'!DB20*($E20=$F$1)</f>
        <v>0</v>
      </c>
      <c r="DC20" s="80">
        <f>'MOD Vectors ALL'!DC20*($E20=$F$1)</f>
        <v>0</v>
      </c>
      <c r="DD20" s="80">
        <f>'MOD Vectors ALL'!DD20*($E20=$F$1)</f>
        <v>0</v>
      </c>
      <c r="DE20" s="80">
        <f>'MOD Vectors ALL'!DE20*($E20=$F$1)</f>
        <v>0</v>
      </c>
      <c r="DF20" s="80">
        <f>'MOD Vectors ALL'!DF20*($E20=$F$1)</f>
        <v>0</v>
      </c>
      <c r="DG20" s="80">
        <f>'MOD Vectors ALL'!DG20*($E20=$F$1)</f>
        <v>0</v>
      </c>
      <c r="DH20" s="80">
        <f>'MOD Vectors ALL'!DH20*($E20=$F$1)</f>
        <v>0</v>
      </c>
      <c r="DI20" s="80">
        <f>'MOD Vectors ALL'!DI20*($E20=$F$1)</f>
        <v>0</v>
      </c>
      <c r="DJ20" s="80">
        <f>'MOD Vectors ALL'!DJ20*($E20=$F$1)</f>
        <v>0</v>
      </c>
      <c r="DK20" s="80">
        <f>'MOD Vectors ALL'!DK20*($E20=$F$1)</f>
        <v>0</v>
      </c>
      <c r="DL20" s="80">
        <f>'MOD Vectors ALL'!DL20*($E20=$F$1)</f>
        <v>0</v>
      </c>
      <c r="DM20" s="80">
        <f>'MOD Vectors ALL'!DM20*($E20=$F$1)</f>
        <v>0</v>
      </c>
      <c r="DN20" s="80">
        <f>'MOD Vectors ALL'!DN20*($E20=$F$1)</f>
        <v>0</v>
      </c>
      <c r="DO20" s="80">
        <f>'MOD Vectors ALL'!DO20*($E20=$F$1)</f>
        <v>0</v>
      </c>
      <c r="DP20" s="80">
        <f>'MOD Vectors ALL'!DP20*($E20=$F$1)</f>
        <v>0</v>
      </c>
      <c r="DQ20" s="80">
        <f>'MOD Vectors ALL'!DQ20*($E20=$F$1)</f>
        <v>0</v>
      </c>
    </row>
    <row r="21" spans="1:121" x14ac:dyDescent="0.2">
      <c r="A21">
        <v>80</v>
      </c>
      <c r="B21" t="s">
        <v>16</v>
      </c>
      <c r="C21" t="s">
        <v>369</v>
      </c>
      <c r="D21" t="s">
        <v>532</v>
      </c>
      <c r="E21" t="s">
        <v>25</v>
      </c>
      <c r="F21" t="s">
        <v>14</v>
      </c>
      <c r="G21">
        <v>0.50378800000000001</v>
      </c>
      <c r="H21">
        <v>1.0463899999999999</v>
      </c>
      <c r="I21" s="80">
        <f>'MOD Vectors ALL'!I21*($E21=$F$1)</f>
        <v>0</v>
      </c>
      <c r="J21" s="80">
        <f>'MOD Vectors ALL'!J21*($E21=$F$1)</f>
        <v>0</v>
      </c>
      <c r="K21" s="80">
        <f>'MOD Vectors ALL'!K21*($E21=$F$1)</f>
        <v>0</v>
      </c>
      <c r="L21" s="80">
        <f>'MOD Vectors ALL'!L21*($E21=$F$1)</f>
        <v>0</v>
      </c>
      <c r="M21" s="80">
        <f>'MOD Vectors ALL'!M21*($E21=$F$1)</f>
        <v>0</v>
      </c>
      <c r="N21" s="80">
        <f>'MOD Vectors ALL'!N21*($E21=$F$1)</f>
        <v>0</v>
      </c>
      <c r="O21" s="80">
        <f>'MOD Vectors ALL'!O21*($E21=$F$1)</f>
        <v>0</v>
      </c>
      <c r="P21" s="80">
        <f>'MOD Vectors ALL'!P21*($E21=$F$1)</f>
        <v>0</v>
      </c>
      <c r="Q21" s="80">
        <f>'MOD Vectors ALL'!Q21*($E21=$F$1)</f>
        <v>0</v>
      </c>
      <c r="R21" s="80">
        <f>'MOD Vectors ALL'!R21*($E21=$F$1)</f>
        <v>0</v>
      </c>
      <c r="S21" s="80">
        <f>'MOD Vectors ALL'!S21*($E21=$F$1)</f>
        <v>0</v>
      </c>
      <c r="T21" s="80">
        <f>'MOD Vectors ALL'!T21*($E21=$F$1)</f>
        <v>0</v>
      </c>
      <c r="U21" s="80">
        <f>'MOD Vectors ALL'!U21*($E21=$F$1)</f>
        <v>0</v>
      </c>
      <c r="V21" s="80">
        <f>'MOD Vectors ALL'!V21*($E21=$F$1)</f>
        <v>0</v>
      </c>
      <c r="W21" s="80">
        <f>'MOD Vectors ALL'!W21*($E21=$F$1)</f>
        <v>0</v>
      </c>
      <c r="X21" s="80">
        <f>'MOD Vectors ALL'!X21*($E21=$F$1)</f>
        <v>0</v>
      </c>
      <c r="Y21" s="80">
        <f>'MOD Vectors ALL'!Y21*($E21=$F$1)</f>
        <v>0</v>
      </c>
      <c r="Z21" s="80">
        <f>'MOD Vectors ALL'!Z21*($E21=$F$1)</f>
        <v>0</v>
      </c>
      <c r="AA21" s="80">
        <f>'MOD Vectors ALL'!AA21*($E21=$F$1)</f>
        <v>0</v>
      </c>
      <c r="AB21" s="80">
        <f>'MOD Vectors ALL'!AB21*($E21=$F$1)</f>
        <v>0</v>
      </c>
      <c r="AC21" s="80">
        <f>'MOD Vectors ALL'!AC21*($E21=$F$1)</f>
        <v>0</v>
      </c>
      <c r="AD21" s="80">
        <f>'MOD Vectors ALL'!AD21*($E21=$F$1)</f>
        <v>0</v>
      </c>
      <c r="AE21" s="80">
        <f>'MOD Vectors ALL'!AE21*($E21=$F$1)</f>
        <v>0</v>
      </c>
      <c r="AF21" s="80">
        <f>'MOD Vectors ALL'!AF21*($E21=$F$1)</f>
        <v>0</v>
      </c>
      <c r="AG21" s="80">
        <f>'MOD Vectors ALL'!AG21*($E21=$F$1)</f>
        <v>0</v>
      </c>
      <c r="AH21" s="80">
        <f>'MOD Vectors ALL'!AH21*($E21=$F$1)</f>
        <v>0</v>
      </c>
      <c r="AI21" s="80">
        <f>'MOD Vectors ALL'!AI21*($E21=$F$1)</f>
        <v>0</v>
      </c>
      <c r="AJ21" s="80">
        <f>'MOD Vectors ALL'!AJ21*($E21=$F$1)</f>
        <v>0</v>
      </c>
      <c r="AK21" s="80">
        <f>'MOD Vectors ALL'!AK21*($E21=$F$1)</f>
        <v>0</v>
      </c>
      <c r="AL21" s="80">
        <f>'MOD Vectors ALL'!AL21*($E21=$F$1)</f>
        <v>0</v>
      </c>
      <c r="AM21" s="80">
        <f>'MOD Vectors ALL'!AM21*($E21=$F$1)</f>
        <v>0</v>
      </c>
      <c r="AN21" s="80">
        <f>'MOD Vectors ALL'!AN21*($E21=$F$1)</f>
        <v>0</v>
      </c>
      <c r="AO21" s="80">
        <f>'MOD Vectors ALL'!AO21*($E21=$F$1)</f>
        <v>0</v>
      </c>
      <c r="AP21" s="80">
        <f>'MOD Vectors ALL'!AP21*($E21=$F$1)</f>
        <v>0</v>
      </c>
      <c r="AQ21" s="80">
        <f>'MOD Vectors ALL'!AQ21*($E21=$F$1)</f>
        <v>0</v>
      </c>
      <c r="AR21" s="80">
        <f>'MOD Vectors ALL'!AR21*($E21=$F$1)</f>
        <v>0</v>
      </c>
      <c r="AS21" s="80">
        <f>'MOD Vectors ALL'!AS21*($E21=$F$1)</f>
        <v>0</v>
      </c>
      <c r="AT21" s="80">
        <f>'MOD Vectors ALL'!AT21*($E21=$F$1)</f>
        <v>0</v>
      </c>
      <c r="AU21" s="80">
        <f>'MOD Vectors ALL'!AU21*($E21=$F$1)</f>
        <v>0</v>
      </c>
      <c r="AV21" s="80">
        <f>'MOD Vectors ALL'!AV21*($E21=$F$1)</f>
        <v>0</v>
      </c>
      <c r="AW21" s="80">
        <f>'MOD Vectors ALL'!AW21*($E21=$F$1)</f>
        <v>0</v>
      </c>
      <c r="AX21" s="80">
        <f>'MOD Vectors ALL'!AX21*($E21=$F$1)</f>
        <v>0</v>
      </c>
      <c r="AY21" s="80">
        <f>'MOD Vectors ALL'!AY21*($E21=$F$1)</f>
        <v>0</v>
      </c>
      <c r="AZ21" s="80">
        <f>'MOD Vectors ALL'!AZ21*($E21=$F$1)</f>
        <v>0</v>
      </c>
      <c r="BA21" s="80">
        <f>'MOD Vectors ALL'!BA21*($E21=$F$1)</f>
        <v>0</v>
      </c>
      <c r="BB21" s="80">
        <f>'MOD Vectors ALL'!BB21*($E21=$F$1)</f>
        <v>0</v>
      </c>
      <c r="BC21" s="80">
        <f>'MOD Vectors ALL'!BC21*($E21=$F$1)</f>
        <v>0</v>
      </c>
      <c r="BD21" s="80">
        <f>'MOD Vectors ALL'!BD21*($E21=$F$1)</f>
        <v>0</v>
      </c>
      <c r="BE21" s="80">
        <f>'MOD Vectors ALL'!BE21*($E21=$F$1)</f>
        <v>0</v>
      </c>
      <c r="BF21" s="80">
        <f>'MOD Vectors ALL'!BF21*($E21=$F$1)</f>
        <v>0</v>
      </c>
      <c r="BG21" s="80">
        <f>'MOD Vectors ALL'!BG21*($E21=$F$1)</f>
        <v>0</v>
      </c>
      <c r="BH21" s="80">
        <f>'MOD Vectors ALL'!BH21*($E21=$F$1)</f>
        <v>0</v>
      </c>
      <c r="BI21" s="80">
        <f>'MOD Vectors ALL'!BI21*($E21=$F$1)</f>
        <v>0</v>
      </c>
      <c r="BJ21" s="80">
        <f>'MOD Vectors ALL'!BJ21*($E21=$F$1)</f>
        <v>0</v>
      </c>
      <c r="BK21" s="80">
        <f>'MOD Vectors ALL'!BK21*($E21=$F$1)</f>
        <v>0</v>
      </c>
      <c r="BL21" s="80">
        <f>'MOD Vectors ALL'!BL21*($E21=$F$1)</f>
        <v>0</v>
      </c>
      <c r="BM21" s="80">
        <f>'MOD Vectors ALL'!BM21*($E21=$F$1)</f>
        <v>0</v>
      </c>
      <c r="BN21" s="80">
        <f>'MOD Vectors ALL'!BN21*($E21=$F$1)</f>
        <v>0</v>
      </c>
      <c r="BO21" s="80">
        <f>'MOD Vectors ALL'!BO21*($E21=$F$1)</f>
        <v>0</v>
      </c>
      <c r="BP21" s="80">
        <f>'MOD Vectors ALL'!BP21*($E21=$F$1)</f>
        <v>0</v>
      </c>
      <c r="BQ21" s="80">
        <f>'MOD Vectors ALL'!BQ21*($E21=$F$1)</f>
        <v>0</v>
      </c>
      <c r="BR21" s="80">
        <f>'MOD Vectors ALL'!BR21*($E21=$F$1)</f>
        <v>0</v>
      </c>
      <c r="BS21" s="80">
        <f>'MOD Vectors ALL'!BS21*($E21=$F$1)</f>
        <v>0</v>
      </c>
      <c r="BT21" s="80">
        <f>'MOD Vectors ALL'!BT21*($E21=$F$1)</f>
        <v>0</v>
      </c>
      <c r="BU21" s="80">
        <f>'MOD Vectors ALL'!BU21*($E21=$F$1)</f>
        <v>0</v>
      </c>
      <c r="BV21" s="80">
        <f>'MOD Vectors ALL'!BV21*($E21=$F$1)</f>
        <v>0</v>
      </c>
      <c r="BW21" s="80">
        <f>'MOD Vectors ALL'!BW21*($E21=$F$1)</f>
        <v>0</v>
      </c>
      <c r="BX21" s="80">
        <f>'MOD Vectors ALL'!BX21*($E21=$F$1)</f>
        <v>0</v>
      </c>
      <c r="BY21" s="80">
        <f>'MOD Vectors ALL'!BY21*($E21=$F$1)</f>
        <v>0</v>
      </c>
      <c r="BZ21" s="80">
        <f>'MOD Vectors ALL'!BZ21*($E21=$F$1)</f>
        <v>0</v>
      </c>
      <c r="CA21" s="80">
        <f>'MOD Vectors ALL'!CA21*($E21=$F$1)</f>
        <v>0</v>
      </c>
      <c r="CB21" s="80">
        <f>'MOD Vectors ALL'!CB21*($E21=$F$1)</f>
        <v>0</v>
      </c>
      <c r="CC21" s="80">
        <f>'MOD Vectors ALL'!CC21*($E21=$F$1)</f>
        <v>0</v>
      </c>
      <c r="CD21" s="80">
        <f>'MOD Vectors ALL'!CD21*($E21=$F$1)</f>
        <v>0</v>
      </c>
      <c r="CE21" s="80">
        <f>'MOD Vectors ALL'!CE21*($E21=$F$1)</f>
        <v>0</v>
      </c>
      <c r="CF21" s="80">
        <f>'MOD Vectors ALL'!CF21*($E21=$F$1)</f>
        <v>0</v>
      </c>
      <c r="CG21" s="80">
        <f>'MOD Vectors ALL'!CG21*($E21=$F$1)</f>
        <v>0</v>
      </c>
      <c r="CH21" s="80">
        <f>'MOD Vectors ALL'!CH21*($E21=$F$1)</f>
        <v>0</v>
      </c>
      <c r="CI21" s="80">
        <f>'MOD Vectors ALL'!CI21*($E21=$F$1)</f>
        <v>0</v>
      </c>
      <c r="CJ21" s="80">
        <f>'MOD Vectors ALL'!CJ21*($E21=$F$1)</f>
        <v>0</v>
      </c>
      <c r="CK21" s="80">
        <f>'MOD Vectors ALL'!CK21*($E21=$F$1)</f>
        <v>0</v>
      </c>
      <c r="CL21" s="80">
        <f>'MOD Vectors ALL'!CL21*($E21=$F$1)</f>
        <v>0</v>
      </c>
      <c r="CM21" s="80">
        <f>'MOD Vectors ALL'!CM21*($E21=$F$1)</f>
        <v>0</v>
      </c>
      <c r="CN21" s="80">
        <f>'MOD Vectors ALL'!CN21*($E21=$F$1)</f>
        <v>0</v>
      </c>
      <c r="CO21" s="80">
        <f>'MOD Vectors ALL'!CO21*($E21=$F$1)</f>
        <v>0</v>
      </c>
      <c r="CP21" s="80">
        <f>'MOD Vectors ALL'!CP21*($E21=$F$1)</f>
        <v>0</v>
      </c>
      <c r="CQ21" s="80">
        <f>'MOD Vectors ALL'!CQ21*($E21=$F$1)</f>
        <v>0</v>
      </c>
      <c r="CR21" s="80">
        <f>'MOD Vectors ALL'!CR21*($E21=$F$1)</f>
        <v>0</v>
      </c>
      <c r="CS21" s="80">
        <f>'MOD Vectors ALL'!CS21*($E21=$F$1)</f>
        <v>0</v>
      </c>
      <c r="CT21" s="80">
        <f>'MOD Vectors ALL'!CT21*($E21=$F$1)</f>
        <v>0</v>
      </c>
      <c r="CU21" s="80">
        <f>'MOD Vectors ALL'!CU21*($E21=$F$1)</f>
        <v>0</v>
      </c>
      <c r="CV21" s="80">
        <f>'MOD Vectors ALL'!CV21*($E21=$F$1)</f>
        <v>0</v>
      </c>
      <c r="CW21" s="80">
        <f>'MOD Vectors ALL'!CW21*($E21=$F$1)</f>
        <v>0</v>
      </c>
      <c r="CX21" s="80">
        <f>'MOD Vectors ALL'!CX21*($E21=$F$1)</f>
        <v>0</v>
      </c>
      <c r="CY21" s="80">
        <f>'MOD Vectors ALL'!CY21*($E21=$F$1)</f>
        <v>0</v>
      </c>
      <c r="CZ21" s="80">
        <f>'MOD Vectors ALL'!CZ21*($E21=$F$1)</f>
        <v>0</v>
      </c>
      <c r="DA21" s="80">
        <f>'MOD Vectors ALL'!DA21*($E21=$F$1)</f>
        <v>0</v>
      </c>
      <c r="DB21" s="80">
        <f>'MOD Vectors ALL'!DB21*($E21=$F$1)</f>
        <v>0</v>
      </c>
      <c r="DC21" s="80">
        <f>'MOD Vectors ALL'!DC21*($E21=$F$1)</f>
        <v>0</v>
      </c>
      <c r="DD21" s="80">
        <f>'MOD Vectors ALL'!DD21*($E21=$F$1)</f>
        <v>0</v>
      </c>
      <c r="DE21" s="80">
        <f>'MOD Vectors ALL'!DE21*($E21=$F$1)</f>
        <v>0</v>
      </c>
      <c r="DF21" s="80">
        <f>'MOD Vectors ALL'!DF21*($E21=$F$1)</f>
        <v>0</v>
      </c>
      <c r="DG21" s="80">
        <f>'MOD Vectors ALL'!DG21*($E21=$F$1)</f>
        <v>0</v>
      </c>
      <c r="DH21" s="80">
        <f>'MOD Vectors ALL'!DH21*($E21=$F$1)</f>
        <v>0</v>
      </c>
      <c r="DI21" s="80">
        <f>'MOD Vectors ALL'!DI21*($E21=$F$1)</f>
        <v>0</v>
      </c>
      <c r="DJ21" s="80">
        <f>'MOD Vectors ALL'!DJ21*($E21=$F$1)</f>
        <v>0</v>
      </c>
      <c r="DK21" s="80">
        <f>'MOD Vectors ALL'!DK21*($E21=$F$1)</f>
        <v>0</v>
      </c>
      <c r="DL21" s="80">
        <f>'MOD Vectors ALL'!DL21*($E21=$F$1)</f>
        <v>0</v>
      </c>
      <c r="DM21" s="80">
        <f>'MOD Vectors ALL'!DM21*($E21=$F$1)</f>
        <v>0</v>
      </c>
      <c r="DN21" s="80">
        <f>'MOD Vectors ALL'!DN21*($E21=$F$1)</f>
        <v>0</v>
      </c>
      <c r="DO21" s="80">
        <f>'MOD Vectors ALL'!DO21*($E21=$F$1)</f>
        <v>0</v>
      </c>
      <c r="DP21" s="80">
        <f>'MOD Vectors ALL'!DP21*($E21=$F$1)</f>
        <v>0</v>
      </c>
      <c r="DQ21" s="80">
        <f>'MOD Vectors ALL'!DQ21*($E21=$F$1)</f>
        <v>0</v>
      </c>
    </row>
    <row r="22" spans="1:121" x14ac:dyDescent="0.2">
      <c r="A22">
        <v>81</v>
      </c>
      <c r="B22" t="s">
        <v>16</v>
      </c>
      <c r="C22" t="s">
        <v>369</v>
      </c>
      <c r="D22" t="s">
        <v>532</v>
      </c>
      <c r="E22" t="s">
        <v>25</v>
      </c>
      <c r="F22" t="s">
        <v>33</v>
      </c>
      <c r="G22">
        <v>0.60518700000000003</v>
      </c>
      <c r="H22">
        <v>1.16421</v>
      </c>
      <c r="I22" s="80">
        <f>'MOD Vectors ALL'!I22*($E22=$F$1)</f>
        <v>0</v>
      </c>
      <c r="J22" s="80">
        <f>'MOD Vectors ALL'!J22*($E22=$F$1)</f>
        <v>0</v>
      </c>
      <c r="K22" s="80">
        <f>'MOD Vectors ALL'!K22*($E22=$F$1)</f>
        <v>0</v>
      </c>
      <c r="L22" s="80">
        <f>'MOD Vectors ALL'!L22*($E22=$F$1)</f>
        <v>0</v>
      </c>
      <c r="M22" s="80">
        <f>'MOD Vectors ALL'!M22*($E22=$F$1)</f>
        <v>0</v>
      </c>
      <c r="N22" s="80">
        <f>'MOD Vectors ALL'!N22*($E22=$F$1)</f>
        <v>0</v>
      </c>
      <c r="O22" s="80">
        <f>'MOD Vectors ALL'!O22*($E22=$F$1)</f>
        <v>0</v>
      </c>
      <c r="P22" s="80">
        <f>'MOD Vectors ALL'!P22*($E22=$F$1)</f>
        <v>0</v>
      </c>
      <c r="Q22" s="80">
        <f>'MOD Vectors ALL'!Q22*($E22=$F$1)</f>
        <v>0</v>
      </c>
      <c r="R22" s="80">
        <f>'MOD Vectors ALL'!R22*($E22=$F$1)</f>
        <v>0</v>
      </c>
      <c r="S22" s="80">
        <f>'MOD Vectors ALL'!S22*($E22=$F$1)</f>
        <v>0</v>
      </c>
      <c r="T22" s="80">
        <f>'MOD Vectors ALL'!T22*($E22=$F$1)</f>
        <v>0</v>
      </c>
      <c r="U22" s="80">
        <f>'MOD Vectors ALL'!U22*($E22=$F$1)</f>
        <v>0</v>
      </c>
      <c r="V22" s="80">
        <f>'MOD Vectors ALL'!V22*($E22=$F$1)</f>
        <v>0</v>
      </c>
      <c r="W22" s="80">
        <f>'MOD Vectors ALL'!W22*($E22=$F$1)</f>
        <v>0</v>
      </c>
      <c r="X22" s="80">
        <f>'MOD Vectors ALL'!X22*($E22=$F$1)</f>
        <v>0</v>
      </c>
      <c r="Y22" s="80">
        <f>'MOD Vectors ALL'!Y22*($E22=$F$1)</f>
        <v>0</v>
      </c>
      <c r="Z22" s="80">
        <f>'MOD Vectors ALL'!Z22*($E22=$F$1)</f>
        <v>0</v>
      </c>
      <c r="AA22" s="80">
        <f>'MOD Vectors ALL'!AA22*($E22=$F$1)</f>
        <v>0</v>
      </c>
      <c r="AB22" s="80">
        <f>'MOD Vectors ALL'!AB22*($E22=$F$1)</f>
        <v>0</v>
      </c>
      <c r="AC22" s="80">
        <f>'MOD Vectors ALL'!AC22*($E22=$F$1)</f>
        <v>0</v>
      </c>
      <c r="AD22" s="80">
        <f>'MOD Vectors ALL'!AD22*($E22=$F$1)</f>
        <v>0</v>
      </c>
      <c r="AE22" s="80">
        <f>'MOD Vectors ALL'!AE22*($E22=$F$1)</f>
        <v>0</v>
      </c>
      <c r="AF22" s="80">
        <f>'MOD Vectors ALL'!AF22*($E22=$F$1)</f>
        <v>0</v>
      </c>
      <c r="AG22" s="80">
        <f>'MOD Vectors ALL'!AG22*($E22=$F$1)</f>
        <v>0</v>
      </c>
      <c r="AH22" s="80">
        <f>'MOD Vectors ALL'!AH22*($E22=$F$1)</f>
        <v>0</v>
      </c>
      <c r="AI22" s="80">
        <f>'MOD Vectors ALL'!AI22*($E22=$F$1)</f>
        <v>0</v>
      </c>
      <c r="AJ22" s="80">
        <f>'MOD Vectors ALL'!AJ22*($E22=$F$1)</f>
        <v>0</v>
      </c>
      <c r="AK22" s="80">
        <f>'MOD Vectors ALL'!AK22*($E22=$F$1)</f>
        <v>0</v>
      </c>
      <c r="AL22" s="80">
        <f>'MOD Vectors ALL'!AL22*($E22=$F$1)</f>
        <v>0</v>
      </c>
      <c r="AM22" s="80">
        <f>'MOD Vectors ALL'!AM22*($E22=$F$1)</f>
        <v>0</v>
      </c>
      <c r="AN22" s="80">
        <f>'MOD Vectors ALL'!AN22*($E22=$F$1)</f>
        <v>0</v>
      </c>
      <c r="AO22" s="80">
        <f>'MOD Vectors ALL'!AO22*($E22=$F$1)</f>
        <v>0</v>
      </c>
      <c r="AP22" s="80">
        <f>'MOD Vectors ALL'!AP22*($E22=$F$1)</f>
        <v>0</v>
      </c>
      <c r="AQ22" s="80">
        <f>'MOD Vectors ALL'!AQ22*($E22=$F$1)</f>
        <v>0</v>
      </c>
      <c r="AR22" s="80">
        <f>'MOD Vectors ALL'!AR22*($E22=$F$1)</f>
        <v>0</v>
      </c>
      <c r="AS22" s="80">
        <f>'MOD Vectors ALL'!AS22*($E22=$F$1)</f>
        <v>0</v>
      </c>
      <c r="AT22" s="80">
        <f>'MOD Vectors ALL'!AT22*($E22=$F$1)</f>
        <v>0</v>
      </c>
      <c r="AU22" s="80">
        <f>'MOD Vectors ALL'!AU22*($E22=$F$1)</f>
        <v>0</v>
      </c>
      <c r="AV22" s="80">
        <f>'MOD Vectors ALL'!AV22*($E22=$F$1)</f>
        <v>0</v>
      </c>
      <c r="AW22" s="80">
        <f>'MOD Vectors ALL'!AW22*($E22=$F$1)</f>
        <v>0</v>
      </c>
      <c r="AX22" s="80">
        <f>'MOD Vectors ALL'!AX22*($E22=$F$1)</f>
        <v>0</v>
      </c>
      <c r="AY22" s="80">
        <f>'MOD Vectors ALL'!AY22*($E22=$F$1)</f>
        <v>0</v>
      </c>
      <c r="AZ22" s="80">
        <f>'MOD Vectors ALL'!AZ22*($E22=$F$1)</f>
        <v>0</v>
      </c>
      <c r="BA22" s="80">
        <f>'MOD Vectors ALL'!BA22*($E22=$F$1)</f>
        <v>0</v>
      </c>
      <c r="BB22" s="80">
        <f>'MOD Vectors ALL'!BB22*($E22=$F$1)</f>
        <v>0</v>
      </c>
      <c r="BC22" s="80">
        <f>'MOD Vectors ALL'!BC22*($E22=$F$1)</f>
        <v>0</v>
      </c>
      <c r="BD22" s="80">
        <f>'MOD Vectors ALL'!BD22*($E22=$F$1)</f>
        <v>0</v>
      </c>
      <c r="BE22" s="80">
        <f>'MOD Vectors ALL'!BE22*($E22=$F$1)</f>
        <v>0</v>
      </c>
      <c r="BF22" s="80">
        <f>'MOD Vectors ALL'!BF22*($E22=$F$1)</f>
        <v>0</v>
      </c>
      <c r="BG22" s="80">
        <f>'MOD Vectors ALL'!BG22*($E22=$F$1)</f>
        <v>0</v>
      </c>
      <c r="BH22" s="80">
        <f>'MOD Vectors ALL'!BH22*($E22=$F$1)</f>
        <v>0</v>
      </c>
      <c r="BI22" s="80">
        <f>'MOD Vectors ALL'!BI22*($E22=$F$1)</f>
        <v>0</v>
      </c>
      <c r="BJ22" s="80">
        <f>'MOD Vectors ALL'!BJ22*($E22=$F$1)</f>
        <v>0</v>
      </c>
      <c r="BK22" s="80">
        <f>'MOD Vectors ALL'!BK22*($E22=$F$1)</f>
        <v>0</v>
      </c>
      <c r="BL22" s="80">
        <f>'MOD Vectors ALL'!BL22*($E22=$F$1)</f>
        <v>0</v>
      </c>
      <c r="BM22" s="80">
        <f>'MOD Vectors ALL'!BM22*($E22=$F$1)</f>
        <v>0</v>
      </c>
      <c r="BN22" s="80">
        <f>'MOD Vectors ALL'!BN22*($E22=$F$1)</f>
        <v>0</v>
      </c>
      <c r="BO22" s="80">
        <f>'MOD Vectors ALL'!BO22*($E22=$F$1)</f>
        <v>0</v>
      </c>
      <c r="BP22" s="80">
        <f>'MOD Vectors ALL'!BP22*($E22=$F$1)</f>
        <v>0</v>
      </c>
      <c r="BQ22" s="80">
        <f>'MOD Vectors ALL'!BQ22*($E22=$F$1)</f>
        <v>0</v>
      </c>
      <c r="BR22" s="80">
        <f>'MOD Vectors ALL'!BR22*($E22=$F$1)</f>
        <v>0</v>
      </c>
      <c r="BS22" s="80">
        <f>'MOD Vectors ALL'!BS22*($E22=$F$1)</f>
        <v>0</v>
      </c>
      <c r="BT22" s="80">
        <f>'MOD Vectors ALL'!BT22*($E22=$F$1)</f>
        <v>0</v>
      </c>
      <c r="BU22" s="80">
        <f>'MOD Vectors ALL'!BU22*($E22=$F$1)</f>
        <v>0</v>
      </c>
      <c r="BV22" s="80">
        <f>'MOD Vectors ALL'!BV22*($E22=$F$1)</f>
        <v>0</v>
      </c>
      <c r="BW22" s="80">
        <f>'MOD Vectors ALL'!BW22*($E22=$F$1)</f>
        <v>0</v>
      </c>
      <c r="BX22" s="80">
        <f>'MOD Vectors ALL'!BX22*($E22=$F$1)</f>
        <v>0</v>
      </c>
      <c r="BY22" s="80">
        <f>'MOD Vectors ALL'!BY22*($E22=$F$1)</f>
        <v>0</v>
      </c>
      <c r="BZ22" s="80">
        <f>'MOD Vectors ALL'!BZ22*($E22=$F$1)</f>
        <v>0</v>
      </c>
      <c r="CA22" s="80">
        <f>'MOD Vectors ALL'!CA22*($E22=$F$1)</f>
        <v>0</v>
      </c>
      <c r="CB22" s="80">
        <f>'MOD Vectors ALL'!CB22*($E22=$F$1)</f>
        <v>0</v>
      </c>
      <c r="CC22" s="80">
        <f>'MOD Vectors ALL'!CC22*($E22=$F$1)</f>
        <v>0</v>
      </c>
      <c r="CD22" s="80">
        <f>'MOD Vectors ALL'!CD22*($E22=$F$1)</f>
        <v>0</v>
      </c>
      <c r="CE22" s="80">
        <f>'MOD Vectors ALL'!CE22*($E22=$F$1)</f>
        <v>0</v>
      </c>
      <c r="CF22" s="80">
        <f>'MOD Vectors ALL'!CF22*($E22=$F$1)</f>
        <v>0</v>
      </c>
      <c r="CG22" s="80">
        <f>'MOD Vectors ALL'!CG22*($E22=$F$1)</f>
        <v>0</v>
      </c>
      <c r="CH22" s="80">
        <f>'MOD Vectors ALL'!CH22*($E22=$F$1)</f>
        <v>0</v>
      </c>
      <c r="CI22" s="80">
        <f>'MOD Vectors ALL'!CI22*($E22=$F$1)</f>
        <v>0</v>
      </c>
      <c r="CJ22" s="80">
        <f>'MOD Vectors ALL'!CJ22*($E22=$F$1)</f>
        <v>0</v>
      </c>
      <c r="CK22" s="80">
        <f>'MOD Vectors ALL'!CK22*($E22=$F$1)</f>
        <v>0</v>
      </c>
      <c r="CL22" s="80">
        <f>'MOD Vectors ALL'!CL22*($E22=$F$1)</f>
        <v>0</v>
      </c>
      <c r="CM22" s="80">
        <f>'MOD Vectors ALL'!CM22*($E22=$F$1)</f>
        <v>0</v>
      </c>
      <c r="CN22" s="80">
        <f>'MOD Vectors ALL'!CN22*($E22=$F$1)</f>
        <v>0</v>
      </c>
      <c r="CO22" s="80">
        <f>'MOD Vectors ALL'!CO22*($E22=$F$1)</f>
        <v>0</v>
      </c>
      <c r="CP22" s="80">
        <f>'MOD Vectors ALL'!CP22*($E22=$F$1)</f>
        <v>0</v>
      </c>
      <c r="CQ22" s="80">
        <f>'MOD Vectors ALL'!CQ22*($E22=$F$1)</f>
        <v>0</v>
      </c>
      <c r="CR22" s="80">
        <f>'MOD Vectors ALL'!CR22*($E22=$F$1)</f>
        <v>0</v>
      </c>
      <c r="CS22" s="80">
        <f>'MOD Vectors ALL'!CS22*($E22=$F$1)</f>
        <v>0</v>
      </c>
      <c r="CT22" s="80">
        <f>'MOD Vectors ALL'!CT22*($E22=$F$1)</f>
        <v>0</v>
      </c>
      <c r="CU22" s="80">
        <f>'MOD Vectors ALL'!CU22*($E22=$F$1)</f>
        <v>0</v>
      </c>
      <c r="CV22" s="80">
        <f>'MOD Vectors ALL'!CV22*($E22=$F$1)</f>
        <v>0</v>
      </c>
      <c r="CW22" s="80">
        <f>'MOD Vectors ALL'!CW22*($E22=$F$1)</f>
        <v>0</v>
      </c>
      <c r="CX22" s="80">
        <f>'MOD Vectors ALL'!CX22*($E22=$F$1)</f>
        <v>0</v>
      </c>
      <c r="CY22" s="80">
        <f>'MOD Vectors ALL'!CY22*($E22=$F$1)</f>
        <v>0</v>
      </c>
      <c r="CZ22" s="80">
        <f>'MOD Vectors ALL'!CZ22*($E22=$F$1)</f>
        <v>0</v>
      </c>
      <c r="DA22" s="80">
        <f>'MOD Vectors ALL'!DA22*($E22=$F$1)</f>
        <v>0</v>
      </c>
      <c r="DB22" s="80">
        <f>'MOD Vectors ALL'!DB22*($E22=$F$1)</f>
        <v>0</v>
      </c>
      <c r="DC22" s="80">
        <f>'MOD Vectors ALL'!DC22*($E22=$F$1)</f>
        <v>0</v>
      </c>
      <c r="DD22" s="80">
        <f>'MOD Vectors ALL'!DD22*($E22=$F$1)</f>
        <v>0</v>
      </c>
      <c r="DE22" s="80">
        <f>'MOD Vectors ALL'!DE22*($E22=$F$1)</f>
        <v>0</v>
      </c>
      <c r="DF22" s="80">
        <f>'MOD Vectors ALL'!DF22*($E22=$F$1)</f>
        <v>0</v>
      </c>
      <c r="DG22" s="80">
        <f>'MOD Vectors ALL'!DG22*($E22=$F$1)</f>
        <v>0</v>
      </c>
      <c r="DH22" s="80">
        <f>'MOD Vectors ALL'!DH22*($E22=$F$1)</f>
        <v>0</v>
      </c>
      <c r="DI22" s="80">
        <f>'MOD Vectors ALL'!DI22*($E22=$F$1)</f>
        <v>0</v>
      </c>
      <c r="DJ22" s="80">
        <f>'MOD Vectors ALL'!DJ22*($E22=$F$1)</f>
        <v>0</v>
      </c>
      <c r="DK22" s="80">
        <f>'MOD Vectors ALL'!DK22*($E22=$F$1)</f>
        <v>0</v>
      </c>
      <c r="DL22" s="80">
        <f>'MOD Vectors ALL'!DL22*($E22=$F$1)</f>
        <v>0</v>
      </c>
      <c r="DM22" s="80">
        <f>'MOD Vectors ALL'!DM22*($E22=$F$1)</f>
        <v>0</v>
      </c>
      <c r="DN22" s="80">
        <f>'MOD Vectors ALL'!DN22*($E22=$F$1)</f>
        <v>0</v>
      </c>
      <c r="DO22" s="80">
        <f>'MOD Vectors ALL'!DO22*($E22=$F$1)</f>
        <v>0</v>
      </c>
      <c r="DP22" s="80">
        <f>'MOD Vectors ALL'!DP22*($E22=$F$1)</f>
        <v>0</v>
      </c>
      <c r="DQ22" s="80">
        <f>'MOD Vectors ALL'!DQ22*($E22=$F$1)</f>
        <v>0</v>
      </c>
    </row>
    <row r="23" spans="1:121" x14ac:dyDescent="0.2">
      <c r="A23">
        <v>82</v>
      </c>
      <c r="B23" t="s">
        <v>16</v>
      </c>
      <c r="C23" t="s">
        <v>369</v>
      </c>
      <c r="D23" t="s">
        <v>532</v>
      </c>
      <c r="E23" t="s">
        <v>25</v>
      </c>
      <c r="F23" t="s">
        <v>34</v>
      </c>
      <c r="G23">
        <v>0.71015399999999995</v>
      </c>
      <c r="H23">
        <v>1.3708</v>
      </c>
      <c r="I23" s="80">
        <f>'MOD Vectors ALL'!I23*($E23=$F$1)</f>
        <v>0</v>
      </c>
      <c r="J23" s="80">
        <f>'MOD Vectors ALL'!J23*($E23=$F$1)</f>
        <v>0</v>
      </c>
      <c r="K23" s="80">
        <f>'MOD Vectors ALL'!K23*($E23=$F$1)</f>
        <v>0</v>
      </c>
      <c r="L23" s="80">
        <f>'MOD Vectors ALL'!L23*($E23=$F$1)</f>
        <v>0</v>
      </c>
      <c r="M23" s="80">
        <f>'MOD Vectors ALL'!M23*($E23=$F$1)</f>
        <v>0</v>
      </c>
      <c r="N23" s="80">
        <f>'MOD Vectors ALL'!N23*($E23=$F$1)</f>
        <v>0</v>
      </c>
      <c r="O23" s="80">
        <f>'MOD Vectors ALL'!O23*($E23=$F$1)</f>
        <v>0</v>
      </c>
      <c r="P23" s="80">
        <f>'MOD Vectors ALL'!P23*($E23=$F$1)</f>
        <v>0</v>
      </c>
      <c r="Q23" s="80">
        <f>'MOD Vectors ALL'!Q23*($E23=$F$1)</f>
        <v>0</v>
      </c>
      <c r="R23" s="80">
        <f>'MOD Vectors ALL'!R23*($E23=$F$1)</f>
        <v>0</v>
      </c>
      <c r="S23" s="80">
        <f>'MOD Vectors ALL'!S23*($E23=$F$1)</f>
        <v>0</v>
      </c>
      <c r="T23" s="80">
        <f>'MOD Vectors ALL'!T23*($E23=$F$1)</f>
        <v>0</v>
      </c>
      <c r="U23" s="80">
        <f>'MOD Vectors ALL'!U23*($E23=$F$1)</f>
        <v>0</v>
      </c>
      <c r="V23" s="80">
        <f>'MOD Vectors ALL'!V23*($E23=$F$1)</f>
        <v>0</v>
      </c>
      <c r="W23" s="80">
        <f>'MOD Vectors ALL'!W23*($E23=$F$1)</f>
        <v>0</v>
      </c>
      <c r="X23" s="80">
        <f>'MOD Vectors ALL'!X23*($E23=$F$1)</f>
        <v>0</v>
      </c>
      <c r="Y23" s="80">
        <f>'MOD Vectors ALL'!Y23*($E23=$F$1)</f>
        <v>0</v>
      </c>
      <c r="Z23" s="80">
        <f>'MOD Vectors ALL'!Z23*($E23=$F$1)</f>
        <v>0</v>
      </c>
      <c r="AA23" s="80">
        <f>'MOD Vectors ALL'!AA23*($E23=$F$1)</f>
        <v>0</v>
      </c>
      <c r="AB23" s="80">
        <f>'MOD Vectors ALL'!AB23*($E23=$F$1)</f>
        <v>0</v>
      </c>
      <c r="AC23" s="80">
        <f>'MOD Vectors ALL'!AC23*($E23=$F$1)</f>
        <v>0</v>
      </c>
      <c r="AD23" s="80">
        <f>'MOD Vectors ALL'!AD23*($E23=$F$1)</f>
        <v>0</v>
      </c>
      <c r="AE23" s="80">
        <f>'MOD Vectors ALL'!AE23*($E23=$F$1)</f>
        <v>0</v>
      </c>
      <c r="AF23" s="80">
        <f>'MOD Vectors ALL'!AF23*($E23=$F$1)</f>
        <v>0</v>
      </c>
      <c r="AG23" s="80">
        <f>'MOD Vectors ALL'!AG23*($E23=$F$1)</f>
        <v>0</v>
      </c>
      <c r="AH23" s="80">
        <f>'MOD Vectors ALL'!AH23*($E23=$F$1)</f>
        <v>0</v>
      </c>
      <c r="AI23" s="80">
        <f>'MOD Vectors ALL'!AI23*($E23=$F$1)</f>
        <v>0</v>
      </c>
      <c r="AJ23" s="80">
        <f>'MOD Vectors ALL'!AJ23*($E23=$F$1)</f>
        <v>0</v>
      </c>
      <c r="AK23" s="80">
        <f>'MOD Vectors ALL'!AK23*($E23=$F$1)</f>
        <v>0</v>
      </c>
      <c r="AL23" s="80">
        <f>'MOD Vectors ALL'!AL23*($E23=$F$1)</f>
        <v>0</v>
      </c>
      <c r="AM23" s="80">
        <f>'MOD Vectors ALL'!AM23*($E23=$F$1)</f>
        <v>0</v>
      </c>
      <c r="AN23" s="80">
        <f>'MOD Vectors ALL'!AN23*($E23=$F$1)</f>
        <v>0</v>
      </c>
      <c r="AO23" s="80">
        <f>'MOD Vectors ALL'!AO23*($E23=$F$1)</f>
        <v>0</v>
      </c>
      <c r="AP23" s="80">
        <f>'MOD Vectors ALL'!AP23*($E23=$F$1)</f>
        <v>0</v>
      </c>
      <c r="AQ23" s="80">
        <f>'MOD Vectors ALL'!AQ23*($E23=$F$1)</f>
        <v>0</v>
      </c>
      <c r="AR23" s="80">
        <f>'MOD Vectors ALL'!AR23*($E23=$F$1)</f>
        <v>0</v>
      </c>
      <c r="AS23" s="80">
        <f>'MOD Vectors ALL'!AS23*($E23=$F$1)</f>
        <v>0</v>
      </c>
      <c r="AT23" s="80">
        <f>'MOD Vectors ALL'!AT23*($E23=$F$1)</f>
        <v>0</v>
      </c>
      <c r="AU23" s="80">
        <f>'MOD Vectors ALL'!AU23*($E23=$F$1)</f>
        <v>0</v>
      </c>
      <c r="AV23" s="80">
        <f>'MOD Vectors ALL'!AV23*($E23=$F$1)</f>
        <v>0</v>
      </c>
      <c r="AW23" s="80">
        <f>'MOD Vectors ALL'!AW23*($E23=$F$1)</f>
        <v>0</v>
      </c>
      <c r="AX23" s="80">
        <f>'MOD Vectors ALL'!AX23*($E23=$F$1)</f>
        <v>0</v>
      </c>
      <c r="AY23" s="80">
        <f>'MOD Vectors ALL'!AY23*($E23=$F$1)</f>
        <v>0</v>
      </c>
      <c r="AZ23" s="80">
        <f>'MOD Vectors ALL'!AZ23*($E23=$F$1)</f>
        <v>0</v>
      </c>
      <c r="BA23" s="80">
        <f>'MOD Vectors ALL'!BA23*($E23=$F$1)</f>
        <v>0</v>
      </c>
      <c r="BB23" s="80">
        <f>'MOD Vectors ALL'!BB23*($E23=$F$1)</f>
        <v>0</v>
      </c>
      <c r="BC23" s="80">
        <f>'MOD Vectors ALL'!BC23*($E23=$F$1)</f>
        <v>0</v>
      </c>
      <c r="BD23" s="80">
        <f>'MOD Vectors ALL'!BD23*($E23=$F$1)</f>
        <v>0</v>
      </c>
      <c r="BE23" s="80">
        <f>'MOD Vectors ALL'!BE23*($E23=$F$1)</f>
        <v>0</v>
      </c>
      <c r="BF23" s="80">
        <f>'MOD Vectors ALL'!BF23*($E23=$F$1)</f>
        <v>0</v>
      </c>
      <c r="BG23" s="80">
        <f>'MOD Vectors ALL'!BG23*($E23=$F$1)</f>
        <v>0</v>
      </c>
      <c r="BH23" s="80">
        <f>'MOD Vectors ALL'!BH23*($E23=$F$1)</f>
        <v>0</v>
      </c>
      <c r="BI23" s="80">
        <f>'MOD Vectors ALL'!BI23*($E23=$F$1)</f>
        <v>0</v>
      </c>
      <c r="BJ23" s="80">
        <f>'MOD Vectors ALL'!BJ23*($E23=$F$1)</f>
        <v>0</v>
      </c>
      <c r="BK23" s="80">
        <f>'MOD Vectors ALL'!BK23*($E23=$F$1)</f>
        <v>0</v>
      </c>
      <c r="BL23" s="80">
        <f>'MOD Vectors ALL'!BL23*($E23=$F$1)</f>
        <v>0</v>
      </c>
      <c r="BM23" s="80">
        <f>'MOD Vectors ALL'!BM23*($E23=$F$1)</f>
        <v>0</v>
      </c>
      <c r="BN23" s="80">
        <f>'MOD Vectors ALL'!BN23*($E23=$F$1)</f>
        <v>0</v>
      </c>
      <c r="BO23" s="80">
        <f>'MOD Vectors ALL'!BO23*($E23=$F$1)</f>
        <v>0</v>
      </c>
      <c r="BP23" s="80">
        <f>'MOD Vectors ALL'!BP23*($E23=$F$1)</f>
        <v>0</v>
      </c>
      <c r="BQ23" s="80">
        <f>'MOD Vectors ALL'!BQ23*($E23=$F$1)</f>
        <v>0</v>
      </c>
      <c r="BR23" s="80">
        <f>'MOD Vectors ALL'!BR23*($E23=$F$1)</f>
        <v>0</v>
      </c>
      <c r="BS23" s="80">
        <f>'MOD Vectors ALL'!BS23*($E23=$F$1)</f>
        <v>0</v>
      </c>
      <c r="BT23" s="80">
        <f>'MOD Vectors ALL'!BT23*($E23=$F$1)</f>
        <v>0</v>
      </c>
      <c r="BU23" s="80">
        <f>'MOD Vectors ALL'!BU23*($E23=$F$1)</f>
        <v>0</v>
      </c>
      <c r="BV23" s="80">
        <f>'MOD Vectors ALL'!BV23*($E23=$F$1)</f>
        <v>0</v>
      </c>
      <c r="BW23" s="80">
        <f>'MOD Vectors ALL'!BW23*($E23=$F$1)</f>
        <v>0</v>
      </c>
      <c r="BX23" s="80">
        <f>'MOD Vectors ALL'!BX23*($E23=$F$1)</f>
        <v>0</v>
      </c>
      <c r="BY23" s="80">
        <f>'MOD Vectors ALL'!BY23*($E23=$F$1)</f>
        <v>0</v>
      </c>
      <c r="BZ23" s="80">
        <f>'MOD Vectors ALL'!BZ23*($E23=$F$1)</f>
        <v>0</v>
      </c>
      <c r="CA23" s="80">
        <f>'MOD Vectors ALL'!CA23*($E23=$F$1)</f>
        <v>0</v>
      </c>
      <c r="CB23" s="80">
        <f>'MOD Vectors ALL'!CB23*($E23=$F$1)</f>
        <v>0</v>
      </c>
      <c r="CC23" s="80">
        <f>'MOD Vectors ALL'!CC23*($E23=$F$1)</f>
        <v>0</v>
      </c>
      <c r="CD23" s="80">
        <f>'MOD Vectors ALL'!CD23*($E23=$F$1)</f>
        <v>0</v>
      </c>
      <c r="CE23" s="80">
        <f>'MOD Vectors ALL'!CE23*($E23=$F$1)</f>
        <v>0</v>
      </c>
      <c r="CF23" s="80">
        <f>'MOD Vectors ALL'!CF23*($E23=$F$1)</f>
        <v>0</v>
      </c>
      <c r="CG23" s="80">
        <f>'MOD Vectors ALL'!CG23*($E23=$F$1)</f>
        <v>0</v>
      </c>
      <c r="CH23" s="80">
        <f>'MOD Vectors ALL'!CH23*($E23=$F$1)</f>
        <v>0</v>
      </c>
      <c r="CI23" s="80">
        <f>'MOD Vectors ALL'!CI23*($E23=$F$1)</f>
        <v>0</v>
      </c>
      <c r="CJ23" s="80">
        <f>'MOD Vectors ALL'!CJ23*($E23=$F$1)</f>
        <v>0</v>
      </c>
      <c r="CK23" s="80">
        <f>'MOD Vectors ALL'!CK23*($E23=$F$1)</f>
        <v>0</v>
      </c>
      <c r="CL23" s="80">
        <f>'MOD Vectors ALL'!CL23*($E23=$F$1)</f>
        <v>0</v>
      </c>
      <c r="CM23" s="80">
        <f>'MOD Vectors ALL'!CM23*($E23=$F$1)</f>
        <v>0</v>
      </c>
      <c r="CN23" s="80">
        <f>'MOD Vectors ALL'!CN23*($E23=$F$1)</f>
        <v>0</v>
      </c>
      <c r="CO23" s="80">
        <f>'MOD Vectors ALL'!CO23*($E23=$F$1)</f>
        <v>0</v>
      </c>
      <c r="CP23" s="80">
        <f>'MOD Vectors ALL'!CP23*($E23=$F$1)</f>
        <v>0</v>
      </c>
      <c r="CQ23" s="80">
        <f>'MOD Vectors ALL'!CQ23*($E23=$F$1)</f>
        <v>0</v>
      </c>
      <c r="CR23" s="80">
        <f>'MOD Vectors ALL'!CR23*($E23=$F$1)</f>
        <v>0</v>
      </c>
      <c r="CS23" s="80">
        <f>'MOD Vectors ALL'!CS23*($E23=$F$1)</f>
        <v>0</v>
      </c>
      <c r="CT23" s="80">
        <f>'MOD Vectors ALL'!CT23*($E23=$F$1)</f>
        <v>0</v>
      </c>
      <c r="CU23" s="80">
        <f>'MOD Vectors ALL'!CU23*($E23=$F$1)</f>
        <v>0</v>
      </c>
      <c r="CV23" s="80">
        <f>'MOD Vectors ALL'!CV23*($E23=$F$1)</f>
        <v>0</v>
      </c>
      <c r="CW23" s="80">
        <f>'MOD Vectors ALL'!CW23*($E23=$F$1)</f>
        <v>0</v>
      </c>
      <c r="CX23" s="80">
        <f>'MOD Vectors ALL'!CX23*($E23=$F$1)</f>
        <v>0</v>
      </c>
      <c r="CY23" s="80">
        <f>'MOD Vectors ALL'!CY23*($E23=$F$1)</f>
        <v>0</v>
      </c>
      <c r="CZ23" s="80">
        <f>'MOD Vectors ALL'!CZ23*($E23=$F$1)</f>
        <v>0</v>
      </c>
      <c r="DA23" s="80">
        <f>'MOD Vectors ALL'!DA23*($E23=$F$1)</f>
        <v>0</v>
      </c>
      <c r="DB23" s="80">
        <f>'MOD Vectors ALL'!DB23*($E23=$F$1)</f>
        <v>0</v>
      </c>
      <c r="DC23" s="80">
        <f>'MOD Vectors ALL'!DC23*($E23=$F$1)</f>
        <v>0</v>
      </c>
      <c r="DD23" s="80">
        <f>'MOD Vectors ALL'!DD23*($E23=$F$1)</f>
        <v>0</v>
      </c>
      <c r="DE23" s="80">
        <f>'MOD Vectors ALL'!DE23*($E23=$F$1)</f>
        <v>0</v>
      </c>
      <c r="DF23" s="80">
        <f>'MOD Vectors ALL'!DF23*($E23=$F$1)</f>
        <v>0</v>
      </c>
      <c r="DG23" s="80">
        <f>'MOD Vectors ALL'!DG23*($E23=$F$1)</f>
        <v>0</v>
      </c>
      <c r="DH23" s="80">
        <f>'MOD Vectors ALL'!DH23*($E23=$F$1)</f>
        <v>0</v>
      </c>
      <c r="DI23" s="80">
        <f>'MOD Vectors ALL'!DI23*($E23=$F$1)</f>
        <v>0</v>
      </c>
      <c r="DJ23" s="80">
        <f>'MOD Vectors ALL'!DJ23*($E23=$F$1)</f>
        <v>0</v>
      </c>
      <c r="DK23" s="80">
        <f>'MOD Vectors ALL'!DK23*($E23=$F$1)</f>
        <v>0</v>
      </c>
      <c r="DL23" s="80">
        <f>'MOD Vectors ALL'!DL23*($E23=$F$1)</f>
        <v>0</v>
      </c>
      <c r="DM23" s="80">
        <f>'MOD Vectors ALL'!DM23*($E23=$F$1)</f>
        <v>0</v>
      </c>
      <c r="DN23" s="80">
        <f>'MOD Vectors ALL'!DN23*($E23=$F$1)</f>
        <v>0</v>
      </c>
      <c r="DO23" s="80">
        <f>'MOD Vectors ALL'!DO23*($E23=$F$1)</f>
        <v>0</v>
      </c>
      <c r="DP23" s="80">
        <f>'MOD Vectors ALL'!DP23*($E23=$F$1)</f>
        <v>0</v>
      </c>
      <c r="DQ23" s="80">
        <f>'MOD Vectors ALL'!DQ23*($E23=$F$1)</f>
        <v>0</v>
      </c>
    </row>
    <row r="24" spans="1:121" x14ac:dyDescent="0.2">
      <c r="A24">
        <v>83</v>
      </c>
      <c r="B24" t="s">
        <v>16</v>
      </c>
      <c r="C24" t="s">
        <v>369</v>
      </c>
      <c r="D24" t="s">
        <v>532</v>
      </c>
      <c r="E24" t="s">
        <v>25</v>
      </c>
      <c r="F24" t="s">
        <v>7</v>
      </c>
      <c r="G24">
        <v>0.74883299999999997</v>
      </c>
      <c r="H24">
        <v>1.5163500000000001</v>
      </c>
      <c r="I24" s="80">
        <f>'MOD Vectors ALL'!I24*($E24=$F$1)</f>
        <v>0</v>
      </c>
      <c r="J24" s="80">
        <f>'MOD Vectors ALL'!J24*($E24=$F$1)</f>
        <v>0</v>
      </c>
      <c r="K24" s="80">
        <f>'MOD Vectors ALL'!K24*($E24=$F$1)</f>
        <v>0</v>
      </c>
      <c r="L24" s="80">
        <f>'MOD Vectors ALL'!L24*($E24=$F$1)</f>
        <v>0</v>
      </c>
      <c r="M24" s="80">
        <f>'MOD Vectors ALL'!M24*($E24=$F$1)</f>
        <v>0</v>
      </c>
      <c r="N24" s="80">
        <f>'MOD Vectors ALL'!N24*($E24=$F$1)</f>
        <v>0</v>
      </c>
      <c r="O24" s="80">
        <f>'MOD Vectors ALL'!O24*($E24=$F$1)</f>
        <v>0</v>
      </c>
      <c r="P24" s="80">
        <f>'MOD Vectors ALL'!P24*($E24=$F$1)</f>
        <v>0</v>
      </c>
      <c r="Q24" s="80">
        <f>'MOD Vectors ALL'!Q24*($E24=$F$1)</f>
        <v>0</v>
      </c>
      <c r="R24" s="80">
        <f>'MOD Vectors ALL'!R24*($E24=$F$1)</f>
        <v>0</v>
      </c>
      <c r="S24" s="80">
        <f>'MOD Vectors ALL'!S24*($E24=$F$1)</f>
        <v>0</v>
      </c>
      <c r="T24" s="80">
        <f>'MOD Vectors ALL'!T24*($E24=$F$1)</f>
        <v>0</v>
      </c>
      <c r="U24" s="80">
        <f>'MOD Vectors ALL'!U24*($E24=$F$1)</f>
        <v>0</v>
      </c>
      <c r="V24" s="80">
        <f>'MOD Vectors ALL'!V24*($E24=$F$1)</f>
        <v>0</v>
      </c>
      <c r="W24" s="80">
        <f>'MOD Vectors ALL'!W24*($E24=$F$1)</f>
        <v>0</v>
      </c>
      <c r="X24" s="80">
        <f>'MOD Vectors ALL'!X24*($E24=$F$1)</f>
        <v>0</v>
      </c>
      <c r="Y24" s="80">
        <f>'MOD Vectors ALL'!Y24*($E24=$F$1)</f>
        <v>0</v>
      </c>
      <c r="Z24" s="80">
        <f>'MOD Vectors ALL'!Z24*($E24=$F$1)</f>
        <v>0</v>
      </c>
      <c r="AA24" s="80">
        <f>'MOD Vectors ALL'!AA24*($E24=$F$1)</f>
        <v>0</v>
      </c>
      <c r="AB24" s="80">
        <f>'MOD Vectors ALL'!AB24*($E24=$F$1)</f>
        <v>0</v>
      </c>
      <c r="AC24" s="80">
        <f>'MOD Vectors ALL'!AC24*($E24=$F$1)</f>
        <v>0</v>
      </c>
      <c r="AD24" s="80">
        <f>'MOD Vectors ALL'!AD24*($E24=$F$1)</f>
        <v>0</v>
      </c>
      <c r="AE24" s="80">
        <f>'MOD Vectors ALL'!AE24*($E24=$F$1)</f>
        <v>0</v>
      </c>
      <c r="AF24" s="80">
        <f>'MOD Vectors ALL'!AF24*($E24=$F$1)</f>
        <v>0</v>
      </c>
      <c r="AG24" s="80">
        <f>'MOD Vectors ALL'!AG24*($E24=$F$1)</f>
        <v>0</v>
      </c>
      <c r="AH24" s="80">
        <f>'MOD Vectors ALL'!AH24*($E24=$F$1)</f>
        <v>0</v>
      </c>
      <c r="AI24" s="80">
        <f>'MOD Vectors ALL'!AI24*($E24=$F$1)</f>
        <v>0</v>
      </c>
      <c r="AJ24" s="80">
        <f>'MOD Vectors ALL'!AJ24*($E24=$F$1)</f>
        <v>0</v>
      </c>
      <c r="AK24" s="80">
        <f>'MOD Vectors ALL'!AK24*($E24=$F$1)</f>
        <v>0</v>
      </c>
      <c r="AL24" s="80">
        <f>'MOD Vectors ALL'!AL24*($E24=$F$1)</f>
        <v>0</v>
      </c>
      <c r="AM24" s="80">
        <f>'MOD Vectors ALL'!AM24*($E24=$F$1)</f>
        <v>0</v>
      </c>
      <c r="AN24" s="80">
        <f>'MOD Vectors ALL'!AN24*($E24=$F$1)</f>
        <v>0</v>
      </c>
      <c r="AO24" s="80">
        <f>'MOD Vectors ALL'!AO24*($E24=$F$1)</f>
        <v>0</v>
      </c>
      <c r="AP24" s="80">
        <f>'MOD Vectors ALL'!AP24*($E24=$F$1)</f>
        <v>0</v>
      </c>
      <c r="AQ24" s="80">
        <f>'MOD Vectors ALL'!AQ24*($E24=$F$1)</f>
        <v>0</v>
      </c>
      <c r="AR24" s="80">
        <f>'MOD Vectors ALL'!AR24*($E24=$F$1)</f>
        <v>0</v>
      </c>
      <c r="AS24" s="80">
        <f>'MOD Vectors ALL'!AS24*($E24=$F$1)</f>
        <v>0</v>
      </c>
      <c r="AT24" s="80">
        <f>'MOD Vectors ALL'!AT24*($E24=$F$1)</f>
        <v>0</v>
      </c>
      <c r="AU24" s="80">
        <f>'MOD Vectors ALL'!AU24*($E24=$F$1)</f>
        <v>0</v>
      </c>
      <c r="AV24" s="80">
        <f>'MOD Vectors ALL'!AV24*($E24=$F$1)</f>
        <v>0</v>
      </c>
      <c r="AW24" s="80">
        <f>'MOD Vectors ALL'!AW24*($E24=$F$1)</f>
        <v>0</v>
      </c>
      <c r="AX24" s="80">
        <f>'MOD Vectors ALL'!AX24*($E24=$F$1)</f>
        <v>0</v>
      </c>
      <c r="AY24" s="80">
        <f>'MOD Vectors ALL'!AY24*($E24=$F$1)</f>
        <v>0</v>
      </c>
      <c r="AZ24" s="80">
        <f>'MOD Vectors ALL'!AZ24*($E24=$F$1)</f>
        <v>0</v>
      </c>
      <c r="BA24" s="80">
        <f>'MOD Vectors ALL'!BA24*($E24=$F$1)</f>
        <v>0</v>
      </c>
      <c r="BB24" s="80">
        <f>'MOD Vectors ALL'!BB24*($E24=$F$1)</f>
        <v>0</v>
      </c>
      <c r="BC24" s="80">
        <f>'MOD Vectors ALL'!BC24*($E24=$F$1)</f>
        <v>0</v>
      </c>
      <c r="BD24" s="80">
        <f>'MOD Vectors ALL'!BD24*($E24=$F$1)</f>
        <v>0</v>
      </c>
      <c r="BE24" s="80">
        <f>'MOD Vectors ALL'!BE24*($E24=$F$1)</f>
        <v>0</v>
      </c>
      <c r="BF24" s="80">
        <f>'MOD Vectors ALL'!BF24*($E24=$F$1)</f>
        <v>0</v>
      </c>
      <c r="BG24" s="80">
        <f>'MOD Vectors ALL'!BG24*($E24=$F$1)</f>
        <v>0</v>
      </c>
      <c r="BH24" s="80">
        <f>'MOD Vectors ALL'!BH24*($E24=$F$1)</f>
        <v>0</v>
      </c>
      <c r="BI24" s="80">
        <f>'MOD Vectors ALL'!BI24*($E24=$F$1)</f>
        <v>0</v>
      </c>
      <c r="BJ24" s="80">
        <f>'MOD Vectors ALL'!BJ24*($E24=$F$1)</f>
        <v>0</v>
      </c>
      <c r="BK24" s="80">
        <f>'MOD Vectors ALL'!BK24*($E24=$F$1)</f>
        <v>0</v>
      </c>
      <c r="BL24" s="80">
        <f>'MOD Vectors ALL'!BL24*($E24=$F$1)</f>
        <v>0</v>
      </c>
      <c r="BM24" s="80">
        <f>'MOD Vectors ALL'!BM24*($E24=$F$1)</f>
        <v>0</v>
      </c>
      <c r="BN24" s="80">
        <f>'MOD Vectors ALL'!BN24*($E24=$F$1)</f>
        <v>0</v>
      </c>
      <c r="BO24" s="80">
        <f>'MOD Vectors ALL'!BO24*($E24=$F$1)</f>
        <v>0</v>
      </c>
      <c r="BP24" s="80">
        <f>'MOD Vectors ALL'!BP24*($E24=$F$1)</f>
        <v>0</v>
      </c>
      <c r="BQ24" s="80">
        <f>'MOD Vectors ALL'!BQ24*($E24=$F$1)</f>
        <v>0</v>
      </c>
      <c r="BR24" s="80">
        <f>'MOD Vectors ALL'!BR24*($E24=$F$1)</f>
        <v>0</v>
      </c>
      <c r="BS24" s="80">
        <f>'MOD Vectors ALL'!BS24*($E24=$F$1)</f>
        <v>0</v>
      </c>
      <c r="BT24" s="80">
        <f>'MOD Vectors ALL'!BT24*($E24=$F$1)</f>
        <v>0</v>
      </c>
      <c r="BU24" s="80">
        <f>'MOD Vectors ALL'!BU24*($E24=$F$1)</f>
        <v>0</v>
      </c>
      <c r="BV24" s="80">
        <f>'MOD Vectors ALL'!BV24*($E24=$F$1)</f>
        <v>0</v>
      </c>
      <c r="BW24" s="80">
        <f>'MOD Vectors ALL'!BW24*($E24=$F$1)</f>
        <v>0</v>
      </c>
      <c r="BX24" s="80">
        <f>'MOD Vectors ALL'!BX24*($E24=$F$1)</f>
        <v>0</v>
      </c>
      <c r="BY24" s="80">
        <f>'MOD Vectors ALL'!BY24*($E24=$F$1)</f>
        <v>0</v>
      </c>
      <c r="BZ24" s="80">
        <f>'MOD Vectors ALL'!BZ24*($E24=$F$1)</f>
        <v>0</v>
      </c>
      <c r="CA24" s="80">
        <f>'MOD Vectors ALL'!CA24*($E24=$F$1)</f>
        <v>0</v>
      </c>
      <c r="CB24" s="80">
        <f>'MOD Vectors ALL'!CB24*($E24=$F$1)</f>
        <v>0</v>
      </c>
      <c r="CC24" s="80">
        <f>'MOD Vectors ALL'!CC24*($E24=$F$1)</f>
        <v>0</v>
      </c>
      <c r="CD24" s="80">
        <f>'MOD Vectors ALL'!CD24*($E24=$F$1)</f>
        <v>0</v>
      </c>
      <c r="CE24" s="80">
        <f>'MOD Vectors ALL'!CE24*($E24=$F$1)</f>
        <v>0</v>
      </c>
      <c r="CF24" s="80">
        <f>'MOD Vectors ALL'!CF24*($E24=$F$1)</f>
        <v>0</v>
      </c>
      <c r="CG24" s="80">
        <f>'MOD Vectors ALL'!CG24*($E24=$F$1)</f>
        <v>0</v>
      </c>
      <c r="CH24" s="80">
        <f>'MOD Vectors ALL'!CH24*($E24=$F$1)</f>
        <v>0</v>
      </c>
      <c r="CI24" s="80">
        <f>'MOD Vectors ALL'!CI24*($E24=$F$1)</f>
        <v>0</v>
      </c>
      <c r="CJ24" s="80">
        <f>'MOD Vectors ALL'!CJ24*($E24=$F$1)</f>
        <v>0</v>
      </c>
      <c r="CK24" s="80">
        <f>'MOD Vectors ALL'!CK24*($E24=$F$1)</f>
        <v>0</v>
      </c>
      <c r="CL24" s="80">
        <f>'MOD Vectors ALL'!CL24*($E24=$F$1)</f>
        <v>0</v>
      </c>
      <c r="CM24" s="80">
        <f>'MOD Vectors ALL'!CM24*($E24=$F$1)</f>
        <v>0</v>
      </c>
      <c r="CN24" s="80">
        <f>'MOD Vectors ALL'!CN24*($E24=$F$1)</f>
        <v>0</v>
      </c>
      <c r="CO24" s="80">
        <f>'MOD Vectors ALL'!CO24*($E24=$F$1)</f>
        <v>0</v>
      </c>
      <c r="CP24" s="80">
        <f>'MOD Vectors ALL'!CP24*($E24=$F$1)</f>
        <v>0</v>
      </c>
      <c r="CQ24" s="80">
        <f>'MOD Vectors ALL'!CQ24*($E24=$F$1)</f>
        <v>0</v>
      </c>
      <c r="CR24" s="80">
        <f>'MOD Vectors ALL'!CR24*($E24=$F$1)</f>
        <v>0</v>
      </c>
      <c r="CS24" s="80">
        <f>'MOD Vectors ALL'!CS24*($E24=$F$1)</f>
        <v>0</v>
      </c>
      <c r="CT24" s="80">
        <f>'MOD Vectors ALL'!CT24*($E24=$F$1)</f>
        <v>0</v>
      </c>
      <c r="CU24" s="80">
        <f>'MOD Vectors ALL'!CU24*($E24=$F$1)</f>
        <v>0</v>
      </c>
      <c r="CV24" s="80">
        <f>'MOD Vectors ALL'!CV24*($E24=$F$1)</f>
        <v>0</v>
      </c>
      <c r="CW24" s="80">
        <f>'MOD Vectors ALL'!CW24*($E24=$F$1)</f>
        <v>0</v>
      </c>
      <c r="CX24" s="80">
        <f>'MOD Vectors ALL'!CX24*($E24=$F$1)</f>
        <v>0</v>
      </c>
      <c r="CY24" s="80">
        <f>'MOD Vectors ALL'!CY24*($E24=$F$1)</f>
        <v>0</v>
      </c>
      <c r="CZ24" s="80">
        <f>'MOD Vectors ALL'!CZ24*($E24=$F$1)</f>
        <v>0</v>
      </c>
      <c r="DA24" s="80">
        <f>'MOD Vectors ALL'!DA24*($E24=$F$1)</f>
        <v>0</v>
      </c>
      <c r="DB24" s="80">
        <f>'MOD Vectors ALL'!DB24*($E24=$F$1)</f>
        <v>0</v>
      </c>
      <c r="DC24" s="80">
        <f>'MOD Vectors ALL'!DC24*($E24=$F$1)</f>
        <v>0</v>
      </c>
      <c r="DD24" s="80">
        <f>'MOD Vectors ALL'!DD24*($E24=$F$1)</f>
        <v>0</v>
      </c>
      <c r="DE24" s="80">
        <f>'MOD Vectors ALL'!DE24*($E24=$F$1)</f>
        <v>0</v>
      </c>
      <c r="DF24" s="80">
        <f>'MOD Vectors ALL'!DF24*($E24=$F$1)</f>
        <v>0</v>
      </c>
      <c r="DG24" s="80">
        <f>'MOD Vectors ALL'!DG24*($E24=$F$1)</f>
        <v>0</v>
      </c>
      <c r="DH24" s="80">
        <f>'MOD Vectors ALL'!DH24*($E24=$F$1)</f>
        <v>0</v>
      </c>
      <c r="DI24" s="80">
        <f>'MOD Vectors ALL'!DI24*($E24=$F$1)</f>
        <v>0</v>
      </c>
      <c r="DJ24" s="80">
        <f>'MOD Vectors ALL'!DJ24*($E24=$F$1)</f>
        <v>0</v>
      </c>
      <c r="DK24" s="80">
        <f>'MOD Vectors ALL'!DK24*($E24=$F$1)</f>
        <v>0</v>
      </c>
      <c r="DL24" s="80">
        <f>'MOD Vectors ALL'!DL24*($E24=$F$1)</f>
        <v>0</v>
      </c>
      <c r="DM24" s="80">
        <f>'MOD Vectors ALL'!DM24*($E24=$F$1)</f>
        <v>0</v>
      </c>
      <c r="DN24" s="80">
        <f>'MOD Vectors ALL'!DN24*($E24=$F$1)</f>
        <v>0</v>
      </c>
      <c r="DO24" s="80">
        <f>'MOD Vectors ALL'!DO24*($E24=$F$1)</f>
        <v>0</v>
      </c>
      <c r="DP24" s="80">
        <f>'MOD Vectors ALL'!DP24*($E24=$F$1)</f>
        <v>0</v>
      </c>
      <c r="DQ24" s="80">
        <f>'MOD Vectors ALL'!DQ24*($E24=$F$1)</f>
        <v>0</v>
      </c>
    </row>
    <row r="25" spans="1:121" x14ac:dyDescent="0.2">
      <c r="A25">
        <v>84</v>
      </c>
      <c r="B25" t="s">
        <v>16</v>
      </c>
      <c r="C25" t="s">
        <v>369</v>
      </c>
      <c r="D25" t="s">
        <v>532</v>
      </c>
      <c r="E25" t="s">
        <v>25</v>
      </c>
      <c r="F25" t="s">
        <v>8</v>
      </c>
      <c r="G25">
        <v>0.75163899999999995</v>
      </c>
      <c r="H25">
        <v>1.70431</v>
      </c>
      <c r="I25" s="80">
        <f>'MOD Vectors ALL'!I25*($E25=$F$1)</f>
        <v>0</v>
      </c>
      <c r="J25" s="80">
        <f>'MOD Vectors ALL'!J25*($E25=$F$1)</f>
        <v>0</v>
      </c>
      <c r="K25" s="80">
        <f>'MOD Vectors ALL'!K25*($E25=$F$1)</f>
        <v>0</v>
      </c>
      <c r="L25" s="80">
        <f>'MOD Vectors ALL'!L25*($E25=$F$1)</f>
        <v>0</v>
      </c>
      <c r="M25" s="80">
        <f>'MOD Vectors ALL'!M25*($E25=$F$1)</f>
        <v>0</v>
      </c>
      <c r="N25" s="80">
        <f>'MOD Vectors ALL'!N25*($E25=$F$1)</f>
        <v>0</v>
      </c>
      <c r="O25" s="80">
        <f>'MOD Vectors ALL'!O25*($E25=$F$1)</f>
        <v>0</v>
      </c>
      <c r="P25" s="80">
        <f>'MOD Vectors ALL'!P25*($E25=$F$1)</f>
        <v>0</v>
      </c>
      <c r="Q25" s="80">
        <f>'MOD Vectors ALL'!Q25*($E25=$F$1)</f>
        <v>0</v>
      </c>
      <c r="R25" s="80">
        <f>'MOD Vectors ALL'!R25*($E25=$F$1)</f>
        <v>0</v>
      </c>
      <c r="S25" s="80">
        <f>'MOD Vectors ALL'!S25*($E25=$F$1)</f>
        <v>0</v>
      </c>
      <c r="T25" s="80">
        <f>'MOD Vectors ALL'!T25*($E25=$F$1)</f>
        <v>0</v>
      </c>
      <c r="U25" s="80">
        <f>'MOD Vectors ALL'!U25*($E25=$F$1)</f>
        <v>0</v>
      </c>
      <c r="V25" s="80">
        <f>'MOD Vectors ALL'!V25*($E25=$F$1)</f>
        <v>0</v>
      </c>
      <c r="W25" s="80">
        <f>'MOD Vectors ALL'!W25*($E25=$F$1)</f>
        <v>0</v>
      </c>
      <c r="X25" s="80">
        <f>'MOD Vectors ALL'!X25*($E25=$F$1)</f>
        <v>0</v>
      </c>
      <c r="Y25" s="80">
        <f>'MOD Vectors ALL'!Y25*($E25=$F$1)</f>
        <v>0</v>
      </c>
      <c r="Z25" s="80">
        <f>'MOD Vectors ALL'!Z25*($E25=$F$1)</f>
        <v>0</v>
      </c>
      <c r="AA25" s="80">
        <f>'MOD Vectors ALL'!AA25*($E25=$F$1)</f>
        <v>0</v>
      </c>
      <c r="AB25" s="80">
        <f>'MOD Vectors ALL'!AB25*($E25=$F$1)</f>
        <v>0</v>
      </c>
      <c r="AC25" s="80">
        <f>'MOD Vectors ALL'!AC25*($E25=$F$1)</f>
        <v>0</v>
      </c>
      <c r="AD25" s="80">
        <f>'MOD Vectors ALL'!AD25*($E25=$F$1)</f>
        <v>0</v>
      </c>
      <c r="AE25" s="80">
        <f>'MOD Vectors ALL'!AE25*($E25=$F$1)</f>
        <v>0</v>
      </c>
      <c r="AF25" s="80">
        <f>'MOD Vectors ALL'!AF25*($E25=$F$1)</f>
        <v>0</v>
      </c>
      <c r="AG25" s="80">
        <f>'MOD Vectors ALL'!AG25*($E25=$F$1)</f>
        <v>0</v>
      </c>
      <c r="AH25" s="80">
        <f>'MOD Vectors ALL'!AH25*($E25=$F$1)</f>
        <v>0</v>
      </c>
      <c r="AI25" s="80">
        <f>'MOD Vectors ALL'!AI25*($E25=$F$1)</f>
        <v>0</v>
      </c>
      <c r="AJ25" s="80">
        <f>'MOD Vectors ALL'!AJ25*($E25=$F$1)</f>
        <v>0</v>
      </c>
      <c r="AK25" s="80">
        <f>'MOD Vectors ALL'!AK25*($E25=$F$1)</f>
        <v>0</v>
      </c>
      <c r="AL25" s="80">
        <f>'MOD Vectors ALL'!AL25*($E25=$F$1)</f>
        <v>0</v>
      </c>
      <c r="AM25" s="80">
        <f>'MOD Vectors ALL'!AM25*($E25=$F$1)</f>
        <v>0</v>
      </c>
      <c r="AN25" s="80">
        <f>'MOD Vectors ALL'!AN25*($E25=$F$1)</f>
        <v>0</v>
      </c>
      <c r="AO25" s="80">
        <f>'MOD Vectors ALL'!AO25*($E25=$F$1)</f>
        <v>0</v>
      </c>
      <c r="AP25" s="80">
        <f>'MOD Vectors ALL'!AP25*($E25=$F$1)</f>
        <v>0</v>
      </c>
      <c r="AQ25" s="80">
        <f>'MOD Vectors ALL'!AQ25*($E25=$F$1)</f>
        <v>0</v>
      </c>
      <c r="AR25" s="80">
        <f>'MOD Vectors ALL'!AR25*($E25=$F$1)</f>
        <v>0</v>
      </c>
      <c r="AS25" s="80">
        <f>'MOD Vectors ALL'!AS25*($E25=$F$1)</f>
        <v>0</v>
      </c>
      <c r="AT25" s="80">
        <f>'MOD Vectors ALL'!AT25*($E25=$F$1)</f>
        <v>0</v>
      </c>
      <c r="AU25" s="80">
        <f>'MOD Vectors ALL'!AU25*($E25=$F$1)</f>
        <v>0</v>
      </c>
      <c r="AV25" s="80">
        <f>'MOD Vectors ALL'!AV25*($E25=$F$1)</f>
        <v>0</v>
      </c>
      <c r="AW25" s="80">
        <f>'MOD Vectors ALL'!AW25*($E25=$F$1)</f>
        <v>0</v>
      </c>
      <c r="AX25" s="80">
        <f>'MOD Vectors ALL'!AX25*($E25=$F$1)</f>
        <v>0</v>
      </c>
      <c r="AY25" s="80">
        <f>'MOD Vectors ALL'!AY25*($E25=$F$1)</f>
        <v>0</v>
      </c>
      <c r="AZ25" s="80">
        <f>'MOD Vectors ALL'!AZ25*($E25=$F$1)</f>
        <v>0</v>
      </c>
      <c r="BA25" s="80">
        <f>'MOD Vectors ALL'!BA25*($E25=$F$1)</f>
        <v>0</v>
      </c>
      <c r="BB25" s="80">
        <f>'MOD Vectors ALL'!BB25*($E25=$F$1)</f>
        <v>0</v>
      </c>
      <c r="BC25" s="80">
        <f>'MOD Vectors ALL'!BC25*($E25=$F$1)</f>
        <v>0</v>
      </c>
      <c r="BD25" s="80">
        <f>'MOD Vectors ALL'!BD25*($E25=$F$1)</f>
        <v>0</v>
      </c>
      <c r="BE25" s="80">
        <f>'MOD Vectors ALL'!BE25*($E25=$F$1)</f>
        <v>0</v>
      </c>
      <c r="BF25" s="80">
        <f>'MOD Vectors ALL'!BF25*($E25=$F$1)</f>
        <v>0</v>
      </c>
      <c r="BG25" s="80">
        <f>'MOD Vectors ALL'!BG25*($E25=$F$1)</f>
        <v>0</v>
      </c>
      <c r="BH25" s="80">
        <f>'MOD Vectors ALL'!BH25*($E25=$F$1)</f>
        <v>0</v>
      </c>
      <c r="BI25" s="80">
        <f>'MOD Vectors ALL'!BI25*($E25=$F$1)</f>
        <v>0</v>
      </c>
      <c r="BJ25" s="80">
        <f>'MOD Vectors ALL'!BJ25*($E25=$F$1)</f>
        <v>0</v>
      </c>
      <c r="BK25" s="80">
        <f>'MOD Vectors ALL'!BK25*($E25=$F$1)</f>
        <v>0</v>
      </c>
      <c r="BL25" s="80">
        <f>'MOD Vectors ALL'!BL25*($E25=$F$1)</f>
        <v>0</v>
      </c>
      <c r="BM25" s="80">
        <f>'MOD Vectors ALL'!BM25*($E25=$F$1)</f>
        <v>0</v>
      </c>
      <c r="BN25" s="80">
        <f>'MOD Vectors ALL'!BN25*($E25=$F$1)</f>
        <v>0</v>
      </c>
      <c r="BO25" s="80">
        <f>'MOD Vectors ALL'!BO25*($E25=$F$1)</f>
        <v>0</v>
      </c>
      <c r="BP25" s="80">
        <f>'MOD Vectors ALL'!BP25*($E25=$F$1)</f>
        <v>0</v>
      </c>
      <c r="BQ25" s="80">
        <f>'MOD Vectors ALL'!BQ25*($E25=$F$1)</f>
        <v>0</v>
      </c>
      <c r="BR25" s="80">
        <f>'MOD Vectors ALL'!BR25*($E25=$F$1)</f>
        <v>0</v>
      </c>
      <c r="BS25" s="80">
        <f>'MOD Vectors ALL'!BS25*($E25=$F$1)</f>
        <v>0</v>
      </c>
      <c r="BT25" s="80">
        <f>'MOD Vectors ALL'!BT25*($E25=$F$1)</f>
        <v>0</v>
      </c>
      <c r="BU25" s="80">
        <f>'MOD Vectors ALL'!BU25*($E25=$F$1)</f>
        <v>0</v>
      </c>
      <c r="BV25" s="80">
        <f>'MOD Vectors ALL'!BV25*($E25=$F$1)</f>
        <v>0</v>
      </c>
      <c r="BW25" s="80">
        <f>'MOD Vectors ALL'!BW25*($E25=$F$1)</f>
        <v>0</v>
      </c>
      <c r="BX25" s="80">
        <f>'MOD Vectors ALL'!BX25*($E25=$F$1)</f>
        <v>0</v>
      </c>
      <c r="BY25" s="80">
        <f>'MOD Vectors ALL'!BY25*($E25=$F$1)</f>
        <v>0</v>
      </c>
      <c r="BZ25" s="80">
        <f>'MOD Vectors ALL'!BZ25*($E25=$F$1)</f>
        <v>0</v>
      </c>
      <c r="CA25" s="80">
        <f>'MOD Vectors ALL'!CA25*($E25=$F$1)</f>
        <v>0</v>
      </c>
      <c r="CB25" s="80">
        <f>'MOD Vectors ALL'!CB25*($E25=$F$1)</f>
        <v>0</v>
      </c>
      <c r="CC25" s="80">
        <f>'MOD Vectors ALL'!CC25*($E25=$F$1)</f>
        <v>0</v>
      </c>
      <c r="CD25" s="80">
        <f>'MOD Vectors ALL'!CD25*($E25=$F$1)</f>
        <v>0</v>
      </c>
      <c r="CE25" s="80">
        <f>'MOD Vectors ALL'!CE25*($E25=$F$1)</f>
        <v>0</v>
      </c>
      <c r="CF25" s="80">
        <f>'MOD Vectors ALL'!CF25*($E25=$F$1)</f>
        <v>0</v>
      </c>
      <c r="CG25" s="80">
        <f>'MOD Vectors ALL'!CG25*($E25=$F$1)</f>
        <v>0</v>
      </c>
      <c r="CH25" s="80">
        <f>'MOD Vectors ALL'!CH25*($E25=$F$1)</f>
        <v>0</v>
      </c>
      <c r="CI25" s="80">
        <f>'MOD Vectors ALL'!CI25*($E25=$F$1)</f>
        <v>0</v>
      </c>
      <c r="CJ25" s="80">
        <f>'MOD Vectors ALL'!CJ25*($E25=$F$1)</f>
        <v>0</v>
      </c>
      <c r="CK25" s="80">
        <f>'MOD Vectors ALL'!CK25*($E25=$F$1)</f>
        <v>0</v>
      </c>
      <c r="CL25" s="80">
        <f>'MOD Vectors ALL'!CL25*($E25=$F$1)</f>
        <v>0</v>
      </c>
      <c r="CM25" s="80">
        <f>'MOD Vectors ALL'!CM25*($E25=$F$1)</f>
        <v>0</v>
      </c>
      <c r="CN25" s="80">
        <f>'MOD Vectors ALL'!CN25*($E25=$F$1)</f>
        <v>0</v>
      </c>
      <c r="CO25" s="80">
        <f>'MOD Vectors ALL'!CO25*($E25=$F$1)</f>
        <v>0</v>
      </c>
      <c r="CP25" s="80">
        <f>'MOD Vectors ALL'!CP25*($E25=$F$1)</f>
        <v>0</v>
      </c>
      <c r="CQ25" s="80">
        <f>'MOD Vectors ALL'!CQ25*($E25=$F$1)</f>
        <v>0</v>
      </c>
      <c r="CR25" s="80">
        <f>'MOD Vectors ALL'!CR25*($E25=$F$1)</f>
        <v>0</v>
      </c>
      <c r="CS25" s="80">
        <f>'MOD Vectors ALL'!CS25*($E25=$F$1)</f>
        <v>0</v>
      </c>
      <c r="CT25" s="80">
        <f>'MOD Vectors ALL'!CT25*($E25=$F$1)</f>
        <v>0</v>
      </c>
      <c r="CU25" s="80">
        <f>'MOD Vectors ALL'!CU25*($E25=$F$1)</f>
        <v>0</v>
      </c>
      <c r="CV25" s="80">
        <f>'MOD Vectors ALL'!CV25*($E25=$F$1)</f>
        <v>0</v>
      </c>
      <c r="CW25" s="80">
        <f>'MOD Vectors ALL'!CW25*($E25=$F$1)</f>
        <v>0</v>
      </c>
      <c r="CX25" s="80">
        <f>'MOD Vectors ALL'!CX25*($E25=$F$1)</f>
        <v>0</v>
      </c>
      <c r="CY25" s="80">
        <f>'MOD Vectors ALL'!CY25*($E25=$F$1)</f>
        <v>0</v>
      </c>
      <c r="CZ25" s="80">
        <f>'MOD Vectors ALL'!CZ25*($E25=$F$1)</f>
        <v>0</v>
      </c>
      <c r="DA25" s="80">
        <f>'MOD Vectors ALL'!DA25*($E25=$F$1)</f>
        <v>0</v>
      </c>
      <c r="DB25" s="80">
        <f>'MOD Vectors ALL'!DB25*($E25=$F$1)</f>
        <v>0</v>
      </c>
      <c r="DC25" s="80">
        <f>'MOD Vectors ALL'!DC25*($E25=$F$1)</f>
        <v>0</v>
      </c>
      <c r="DD25" s="80">
        <f>'MOD Vectors ALL'!DD25*($E25=$F$1)</f>
        <v>0</v>
      </c>
      <c r="DE25" s="80">
        <f>'MOD Vectors ALL'!DE25*($E25=$F$1)</f>
        <v>0</v>
      </c>
      <c r="DF25" s="80">
        <f>'MOD Vectors ALL'!DF25*($E25=$F$1)</f>
        <v>0</v>
      </c>
      <c r="DG25" s="80">
        <f>'MOD Vectors ALL'!DG25*($E25=$F$1)</f>
        <v>0</v>
      </c>
      <c r="DH25" s="80">
        <f>'MOD Vectors ALL'!DH25*($E25=$F$1)</f>
        <v>0</v>
      </c>
      <c r="DI25" s="80">
        <f>'MOD Vectors ALL'!DI25*($E25=$F$1)</f>
        <v>0</v>
      </c>
      <c r="DJ25" s="80">
        <f>'MOD Vectors ALL'!DJ25*($E25=$F$1)</f>
        <v>0</v>
      </c>
      <c r="DK25" s="80">
        <f>'MOD Vectors ALL'!DK25*($E25=$F$1)</f>
        <v>0</v>
      </c>
      <c r="DL25" s="80">
        <f>'MOD Vectors ALL'!DL25*($E25=$F$1)</f>
        <v>0</v>
      </c>
      <c r="DM25" s="80">
        <f>'MOD Vectors ALL'!DM25*($E25=$F$1)</f>
        <v>0</v>
      </c>
      <c r="DN25" s="80">
        <f>'MOD Vectors ALL'!DN25*($E25=$F$1)</f>
        <v>0</v>
      </c>
      <c r="DO25" s="80">
        <f>'MOD Vectors ALL'!DO25*($E25=$F$1)</f>
        <v>0</v>
      </c>
      <c r="DP25" s="80">
        <f>'MOD Vectors ALL'!DP25*($E25=$F$1)</f>
        <v>0</v>
      </c>
      <c r="DQ25" s="80">
        <f>'MOD Vectors ALL'!DQ25*($E25=$F$1)</f>
        <v>0</v>
      </c>
    </row>
    <row r="26" spans="1:121" x14ac:dyDescent="0.2">
      <c r="A26">
        <v>85</v>
      </c>
      <c r="B26" t="s">
        <v>16</v>
      </c>
      <c r="C26" t="s">
        <v>369</v>
      </c>
      <c r="D26" t="s">
        <v>532</v>
      </c>
      <c r="E26" t="s">
        <v>25</v>
      </c>
      <c r="F26" t="s">
        <v>35</v>
      </c>
      <c r="G26">
        <v>0.76102199999999998</v>
      </c>
      <c r="H26">
        <v>1.95662</v>
      </c>
      <c r="I26" s="80">
        <f>'MOD Vectors ALL'!I26*($E26=$F$1)</f>
        <v>0</v>
      </c>
      <c r="J26" s="80">
        <f>'MOD Vectors ALL'!J26*($E26=$F$1)</f>
        <v>0</v>
      </c>
      <c r="K26" s="80">
        <f>'MOD Vectors ALL'!K26*($E26=$F$1)</f>
        <v>0</v>
      </c>
      <c r="L26" s="80">
        <f>'MOD Vectors ALL'!L26*($E26=$F$1)</f>
        <v>0</v>
      </c>
      <c r="M26" s="80">
        <f>'MOD Vectors ALL'!M26*($E26=$F$1)</f>
        <v>0</v>
      </c>
      <c r="N26" s="80">
        <f>'MOD Vectors ALL'!N26*($E26=$F$1)</f>
        <v>0</v>
      </c>
      <c r="O26" s="80">
        <f>'MOD Vectors ALL'!O26*($E26=$F$1)</f>
        <v>0</v>
      </c>
      <c r="P26" s="80">
        <f>'MOD Vectors ALL'!P26*($E26=$F$1)</f>
        <v>0</v>
      </c>
      <c r="Q26" s="80">
        <f>'MOD Vectors ALL'!Q26*($E26=$F$1)</f>
        <v>0</v>
      </c>
      <c r="R26" s="80">
        <f>'MOD Vectors ALL'!R26*($E26=$F$1)</f>
        <v>0</v>
      </c>
      <c r="S26" s="80">
        <f>'MOD Vectors ALL'!S26*($E26=$F$1)</f>
        <v>0</v>
      </c>
      <c r="T26" s="80">
        <f>'MOD Vectors ALL'!T26*($E26=$F$1)</f>
        <v>0</v>
      </c>
      <c r="U26" s="80">
        <f>'MOD Vectors ALL'!U26*($E26=$F$1)</f>
        <v>0</v>
      </c>
      <c r="V26" s="80">
        <f>'MOD Vectors ALL'!V26*($E26=$F$1)</f>
        <v>0</v>
      </c>
      <c r="W26" s="80">
        <f>'MOD Vectors ALL'!W26*($E26=$F$1)</f>
        <v>0</v>
      </c>
      <c r="X26" s="80">
        <f>'MOD Vectors ALL'!X26*($E26=$F$1)</f>
        <v>0</v>
      </c>
      <c r="Y26" s="80">
        <f>'MOD Vectors ALL'!Y26*($E26=$F$1)</f>
        <v>0</v>
      </c>
      <c r="Z26" s="80">
        <f>'MOD Vectors ALL'!Z26*($E26=$F$1)</f>
        <v>0</v>
      </c>
      <c r="AA26" s="80">
        <f>'MOD Vectors ALL'!AA26*($E26=$F$1)</f>
        <v>0</v>
      </c>
      <c r="AB26" s="80">
        <f>'MOD Vectors ALL'!AB26*($E26=$F$1)</f>
        <v>0</v>
      </c>
      <c r="AC26" s="80">
        <f>'MOD Vectors ALL'!AC26*($E26=$F$1)</f>
        <v>0</v>
      </c>
      <c r="AD26" s="80">
        <f>'MOD Vectors ALL'!AD26*($E26=$F$1)</f>
        <v>0</v>
      </c>
      <c r="AE26" s="80">
        <f>'MOD Vectors ALL'!AE26*($E26=$F$1)</f>
        <v>0</v>
      </c>
      <c r="AF26" s="80">
        <f>'MOD Vectors ALL'!AF26*($E26=$F$1)</f>
        <v>0</v>
      </c>
      <c r="AG26" s="80">
        <f>'MOD Vectors ALL'!AG26*($E26=$F$1)</f>
        <v>0</v>
      </c>
      <c r="AH26" s="80">
        <f>'MOD Vectors ALL'!AH26*($E26=$F$1)</f>
        <v>0</v>
      </c>
      <c r="AI26" s="80">
        <f>'MOD Vectors ALL'!AI26*($E26=$F$1)</f>
        <v>0</v>
      </c>
      <c r="AJ26" s="80">
        <f>'MOD Vectors ALL'!AJ26*($E26=$F$1)</f>
        <v>0</v>
      </c>
      <c r="AK26" s="80">
        <f>'MOD Vectors ALL'!AK26*($E26=$F$1)</f>
        <v>0</v>
      </c>
      <c r="AL26" s="80">
        <f>'MOD Vectors ALL'!AL26*($E26=$F$1)</f>
        <v>0</v>
      </c>
      <c r="AM26" s="80">
        <f>'MOD Vectors ALL'!AM26*($E26=$F$1)</f>
        <v>0</v>
      </c>
      <c r="AN26" s="80">
        <f>'MOD Vectors ALL'!AN26*($E26=$F$1)</f>
        <v>0</v>
      </c>
      <c r="AO26" s="80">
        <f>'MOD Vectors ALL'!AO26*($E26=$F$1)</f>
        <v>0</v>
      </c>
      <c r="AP26" s="80">
        <f>'MOD Vectors ALL'!AP26*($E26=$F$1)</f>
        <v>0</v>
      </c>
      <c r="AQ26" s="80">
        <f>'MOD Vectors ALL'!AQ26*($E26=$F$1)</f>
        <v>0</v>
      </c>
      <c r="AR26" s="80">
        <f>'MOD Vectors ALL'!AR26*($E26=$F$1)</f>
        <v>0</v>
      </c>
      <c r="AS26" s="80">
        <f>'MOD Vectors ALL'!AS26*($E26=$F$1)</f>
        <v>0</v>
      </c>
      <c r="AT26" s="80">
        <f>'MOD Vectors ALL'!AT26*($E26=$F$1)</f>
        <v>0</v>
      </c>
      <c r="AU26" s="80">
        <f>'MOD Vectors ALL'!AU26*($E26=$F$1)</f>
        <v>0</v>
      </c>
      <c r="AV26" s="80">
        <f>'MOD Vectors ALL'!AV26*($E26=$F$1)</f>
        <v>0</v>
      </c>
      <c r="AW26" s="80">
        <f>'MOD Vectors ALL'!AW26*($E26=$F$1)</f>
        <v>0</v>
      </c>
      <c r="AX26" s="80">
        <f>'MOD Vectors ALL'!AX26*($E26=$F$1)</f>
        <v>0</v>
      </c>
      <c r="AY26" s="80">
        <f>'MOD Vectors ALL'!AY26*($E26=$F$1)</f>
        <v>0</v>
      </c>
      <c r="AZ26" s="80">
        <f>'MOD Vectors ALL'!AZ26*($E26=$F$1)</f>
        <v>0</v>
      </c>
      <c r="BA26" s="80">
        <f>'MOD Vectors ALL'!BA26*($E26=$F$1)</f>
        <v>0</v>
      </c>
      <c r="BB26" s="80">
        <f>'MOD Vectors ALL'!BB26*($E26=$F$1)</f>
        <v>0</v>
      </c>
      <c r="BC26" s="80">
        <f>'MOD Vectors ALL'!BC26*($E26=$F$1)</f>
        <v>0</v>
      </c>
      <c r="BD26" s="80">
        <f>'MOD Vectors ALL'!BD26*($E26=$F$1)</f>
        <v>0</v>
      </c>
      <c r="BE26" s="80">
        <f>'MOD Vectors ALL'!BE26*($E26=$F$1)</f>
        <v>0</v>
      </c>
      <c r="BF26" s="80">
        <f>'MOD Vectors ALL'!BF26*($E26=$F$1)</f>
        <v>0</v>
      </c>
      <c r="BG26" s="80">
        <f>'MOD Vectors ALL'!BG26*($E26=$F$1)</f>
        <v>0</v>
      </c>
      <c r="BH26" s="80">
        <f>'MOD Vectors ALL'!BH26*($E26=$F$1)</f>
        <v>0</v>
      </c>
      <c r="BI26" s="80">
        <f>'MOD Vectors ALL'!BI26*($E26=$F$1)</f>
        <v>0</v>
      </c>
      <c r="BJ26" s="80">
        <f>'MOD Vectors ALL'!BJ26*($E26=$F$1)</f>
        <v>0</v>
      </c>
      <c r="BK26" s="80">
        <f>'MOD Vectors ALL'!BK26*($E26=$F$1)</f>
        <v>0</v>
      </c>
      <c r="BL26" s="80">
        <f>'MOD Vectors ALL'!BL26*($E26=$F$1)</f>
        <v>0</v>
      </c>
      <c r="BM26" s="80">
        <f>'MOD Vectors ALL'!BM26*($E26=$F$1)</f>
        <v>0</v>
      </c>
      <c r="BN26" s="80">
        <f>'MOD Vectors ALL'!BN26*($E26=$F$1)</f>
        <v>0</v>
      </c>
      <c r="BO26" s="80">
        <f>'MOD Vectors ALL'!BO26*($E26=$F$1)</f>
        <v>0</v>
      </c>
      <c r="BP26" s="80">
        <f>'MOD Vectors ALL'!BP26*($E26=$F$1)</f>
        <v>0</v>
      </c>
      <c r="BQ26" s="80">
        <f>'MOD Vectors ALL'!BQ26*($E26=$F$1)</f>
        <v>0</v>
      </c>
      <c r="BR26" s="80">
        <f>'MOD Vectors ALL'!BR26*($E26=$F$1)</f>
        <v>0</v>
      </c>
      <c r="BS26" s="80">
        <f>'MOD Vectors ALL'!BS26*($E26=$F$1)</f>
        <v>0</v>
      </c>
      <c r="BT26" s="80">
        <f>'MOD Vectors ALL'!BT26*($E26=$F$1)</f>
        <v>0</v>
      </c>
      <c r="BU26" s="80">
        <f>'MOD Vectors ALL'!BU26*($E26=$F$1)</f>
        <v>0</v>
      </c>
      <c r="BV26" s="80">
        <f>'MOD Vectors ALL'!BV26*($E26=$F$1)</f>
        <v>0</v>
      </c>
      <c r="BW26" s="80">
        <f>'MOD Vectors ALL'!BW26*($E26=$F$1)</f>
        <v>0</v>
      </c>
      <c r="BX26" s="80">
        <f>'MOD Vectors ALL'!BX26*($E26=$F$1)</f>
        <v>0</v>
      </c>
      <c r="BY26" s="80">
        <f>'MOD Vectors ALL'!BY26*($E26=$F$1)</f>
        <v>0</v>
      </c>
      <c r="BZ26" s="80">
        <f>'MOD Vectors ALL'!BZ26*($E26=$F$1)</f>
        <v>0</v>
      </c>
      <c r="CA26" s="80">
        <f>'MOD Vectors ALL'!CA26*($E26=$F$1)</f>
        <v>0</v>
      </c>
      <c r="CB26" s="80">
        <f>'MOD Vectors ALL'!CB26*($E26=$F$1)</f>
        <v>0</v>
      </c>
      <c r="CC26" s="80">
        <f>'MOD Vectors ALL'!CC26*($E26=$F$1)</f>
        <v>0</v>
      </c>
      <c r="CD26" s="80">
        <f>'MOD Vectors ALL'!CD26*($E26=$F$1)</f>
        <v>0</v>
      </c>
      <c r="CE26" s="80">
        <f>'MOD Vectors ALL'!CE26*($E26=$F$1)</f>
        <v>0</v>
      </c>
      <c r="CF26" s="80">
        <f>'MOD Vectors ALL'!CF26*($E26=$F$1)</f>
        <v>0</v>
      </c>
      <c r="CG26" s="80">
        <f>'MOD Vectors ALL'!CG26*($E26=$F$1)</f>
        <v>0</v>
      </c>
      <c r="CH26" s="80">
        <f>'MOD Vectors ALL'!CH26*($E26=$F$1)</f>
        <v>0</v>
      </c>
      <c r="CI26" s="80">
        <f>'MOD Vectors ALL'!CI26*($E26=$F$1)</f>
        <v>0</v>
      </c>
      <c r="CJ26" s="80">
        <f>'MOD Vectors ALL'!CJ26*($E26=$F$1)</f>
        <v>0</v>
      </c>
      <c r="CK26" s="80">
        <f>'MOD Vectors ALL'!CK26*($E26=$F$1)</f>
        <v>0</v>
      </c>
      <c r="CL26" s="80">
        <f>'MOD Vectors ALL'!CL26*($E26=$F$1)</f>
        <v>0</v>
      </c>
      <c r="CM26" s="80">
        <f>'MOD Vectors ALL'!CM26*($E26=$F$1)</f>
        <v>0</v>
      </c>
      <c r="CN26" s="80">
        <f>'MOD Vectors ALL'!CN26*($E26=$F$1)</f>
        <v>0</v>
      </c>
      <c r="CO26" s="80">
        <f>'MOD Vectors ALL'!CO26*($E26=$F$1)</f>
        <v>0</v>
      </c>
      <c r="CP26" s="80">
        <f>'MOD Vectors ALL'!CP26*($E26=$F$1)</f>
        <v>0</v>
      </c>
      <c r="CQ26" s="80">
        <f>'MOD Vectors ALL'!CQ26*($E26=$F$1)</f>
        <v>0</v>
      </c>
      <c r="CR26" s="80">
        <f>'MOD Vectors ALL'!CR26*($E26=$F$1)</f>
        <v>0</v>
      </c>
      <c r="CS26" s="80">
        <f>'MOD Vectors ALL'!CS26*($E26=$F$1)</f>
        <v>0</v>
      </c>
      <c r="CT26" s="80">
        <f>'MOD Vectors ALL'!CT26*($E26=$F$1)</f>
        <v>0</v>
      </c>
      <c r="CU26" s="80">
        <f>'MOD Vectors ALL'!CU26*($E26=$F$1)</f>
        <v>0</v>
      </c>
      <c r="CV26" s="80">
        <f>'MOD Vectors ALL'!CV26*($E26=$F$1)</f>
        <v>0</v>
      </c>
      <c r="CW26" s="80">
        <f>'MOD Vectors ALL'!CW26*($E26=$F$1)</f>
        <v>0</v>
      </c>
      <c r="CX26" s="80">
        <f>'MOD Vectors ALL'!CX26*($E26=$F$1)</f>
        <v>0</v>
      </c>
      <c r="CY26" s="80">
        <f>'MOD Vectors ALL'!CY26*($E26=$F$1)</f>
        <v>0</v>
      </c>
      <c r="CZ26" s="80">
        <f>'MOD Vectors ALL'!CZ26*($E26=$F$1)</f>
        <v>0</v>
      </c>
      <c r="DA26" s="80">
        <f>'MOD Vectors ALL'!DA26*($E26=$F$1)</f>
        <v>0</v>
      </c>
      <c r="DB26" s="80">
        <f>'MOD Vectors ALL'!DB26*($E26=$F$1)</f>
        <v>0</v>
      </c>
      <c r="DC26" s="80">
        <f>'MOD Vectors ALL'!DC26*($E26=$F$1)</f>
        <v>0</v>
      </c>
      <c r="DD26" s="80">
        <f>'MOD Vectors ALL'!DD26*($E26=$F$1)</f>
        <v>0</v>
      </c>
      <c r="DE26" s="80">
        <f>'MOD Vectors ALL'!DE26*($E26=$F$1)</f>
        <v>0</v>
      </c>
      <c r="DF26" s="80">
        <f>'MOD Vectors ALL'!DF26*($E26=$F$1)</f>
        <v>0</v>
      </c>
      <c r="DG26" s="80">
        <f>'MOD Vectors ALL'!DG26*($E26=$F$1)</f>
        <v>0</v>
      </c>
      <c r="DH26" s="80">
        <f>'MOD Vectors ALL'!DH26*($E26=$F$1)</f>
        <v>0</v>
      </c>
      <c r="DI26" s="80">
        <f>'MOD Vectors ALL'!DI26*($E26=$F$1)</f>
        <v>0</v>
      </c>
      <c r="DJ26" s="80">
        <f>'MOD Vectors ALL'!DJ26*($E26=$F$1)</f>
        <v>0</v>
      </c>
      <c r="DK26" s="80">
        <f>'MOD Vectors ALL'!DK26*($E26=$F$1)</f>
        <v>0</v>
      </c>
      <c r="DL26" s="80">
        <f>'MOD Vectors ALL'!DL26*($E26=$F$1)</f>
        <v>0</v>
      </c>
      <c r="DM26" s="80">
        <f>'MOD Vectors ALL'!DM26*($E26=$F$1)</f>
        <v>0</v>
      </c>
      <c r="DN26" s="80">
        <f>'MOD Vectors ALL'!DN26*($E26=$F$1)</f>
        <v>0</v>
      </c>
      <c r="DO26" s="80">
        <f>'MOD Vectors ALL'!DO26*($E26=$F$1)</f>
        <v>0</v>
      </c>
      <c r="DP26" s="80">
        <f>'MOD Vectors ALL'!DP26*($E26=$F$1)</f>
        <v>0</v>
      </c>
      <c r="DQ26" s="80">
        <f>'MOD Vectors ALL'!DQ26*($E26=$F$1)</f>
        <v>0</v>
      </c>
    </row>
    <row r="27" spans="1:121" x14ac:dyDescent="0.2">
      <c r="A27">
        <v>86</v>
      </c>
      <c r="B27" t="s">
        <v>16</v>
      </c>
      <c r="C27" t="s">
        <v>369</v>
      </c>
      <c r="D27" t="s">
        <v>532</v>
      </c>
      <c r="E27" t="s">
        <v>25</v>
      </c>
      <c r="F27" t="s">
        <v>36</v>
      </c>
      <c r="G27">
        <v>0.76340300000000005</v>
      </c>
      <c r="H27">
        <v>2.0989200000000001</v>
      </c>
      <c r="I27" s="80">
        <f>'MOD Vectors ALL'!I27*($E27=$F$1)</f>
        <v>0</v>
      </c>
      <c r="J27" s="80">
        <f>'MOD Vectors ALL'!J27*($E27=$F$1)</f>
        <v>0</v>
      </c>
      <c r="K27" s="80">
        <f>'MOD Vectors ALL'!K27*($E27=$F$1)</f>
        <v>0</v>
      </c>
      <c r="L27" s="80">
        <f>'MOD Vectors ALL'!L27*($E27=$F$1)</f>
        <v>0</v>
      </c>
      <c r="M27" s="80">
        <f>'MOD Vectors ALL'!M27*($E27=$F$1)</f>
        <v>0</v>
      </c>
      <c r="N27" s="80">
        <f>'MOD Vectors ALL'!N27*($E27=$F$1)</f>
        <v>0</v>
      </c>
      <c r="O27" s="80">
        <f>'MOD Vectors ALL'!O27*($E27=$F$1)</f>
        <v>0</v>
      </c>
      <c r="P27" s="80">
        <f>'MOD Vectors ALL'!P27*($E27=$F$1)</f>
        <v>0</v>
      </c>
      <c r="Q27" s="80">
        <f>'MOD Vectors ALL'!Q27*($E27=$F$1)</f>
        <v>0</v>
      </c>
      <c r="R27" s="80">
        <f>'MOD Vectors ALL'!R27*($E27=$F$1)</f>
        <v>0</v>
      </c>
      <c r="S27" s="80">
        <f>'MOD Vectors ALL'!S27*($E27=$F$1)</f>
        <v>0</v>
      </c>
      <c r="T27" s="80">
        <f>'MOD Vectors ALL'!T27*($E27=$F$1)</f>
        <v>0</v>
      </c>
      <c r="U27" s="80">
        <f>'MOD Vectors ALL'!U27*($E27=$F$1)</f>
        <v>0</v>
      </c>
      <c r="V27" s="80">
        <f>'MOD Vectors ALL'!V27*($E27=$F$1)</f>
        <v>0</v>
      </c>
      <c r="W27" s="80">
        <f>'MOD Vectors ALL'!W27*($E27=$F$1)</f>
        <v>0</v>
      </c>
      <c r="X27" s="80">
        <f>'MOD Vectors ALL'!X27*($E27=$F$1)</f>
        <v>0</v>
      </c>
      <c r="Y27" s="80">
        <f>'MOD Vectors ALL'!Y27*($E27=$F$1)</f>
        <v>0</v>
      </c>
      <c r="Z27" s="80">
        <f>'MOD Vectors ALL'!Z27*($E27=$F$1)</f>
        <v>0</v>
      </c>
      <c r="AA27" s="80">
        <f>'MOD Vectors ALL'!AA27*($E27=$F$1)</f>
        <v>0</v>
      </c>
      <c r="AB27" s="80">
        <f>'MOD Vectors ALL'!AB27*($E27=$F$1)</f>
        <v>0</v>
      </c>
      <c r="AC27" s="80">
        <f>'MOD Vectors ALL'!AC27*($E27=$F$1)</f>
        <v>0</v>
      </c>
      <c r="AD27" s="80">
        <f>'MOD Vectors ALL'!AD27*($E27=$F$1)</f>
        <v>0</v>
      </c>
      <c r="AE27" s="80">
        <f>'MOD Vectors ALL'!AE27*($E27=$F$1)</f>
        <v>0</v>
      </c>
      <c r="AF27" s="80">
        <f>'MOD Vectors ALL'!AF27*($E27=$F$1)</f>
        <v>0</v>
      </c>
      <c r="AG27" s="80">
        <f>'MOD Vectors ALL'!AG27*($E27=$F$1)</f>
        <v>0</v>
      </c>
      <c r="AH27" s="80">
        <f>'MOD Vectors ALL'!AH27*($E27=$F$1)</f>
        <v>0</v>
      </c>
      <c r="AI27" s="80">
        <f>'MOD Vectors ALL'!AI27*($E27=$F$1)</f>
        <v>0</v>
      </c>
      <c r="AJ27" s="80">
        <f>'MOD Vectors ALL'!AJ27*($E27=$F$1)</f>
        <v>0</v>
      </c>
      <c r="AK27" s="80">
        <f>'MOD Vectors ALL'!AK27*($E27=$F$1)</f>
        <v>0</v>
      </c>
      <c r="AL27" s="80">
        <f>'MOD Vectors ALL'!AL27*($E27=$F$1)</f>
        <v>0</v>
      </c>
      <c r="AM27" s="80">
        <f>'MOD Vectors ALL'!AM27*($E27=$F$1)</f>
        <v>0</v>
      </c>
      <c r="AN27" s="80">
        <f>'MOD Vectors ALL'!AN27*($E27=$F$1)</f>
        <v>0</v>
      </c>
      <c r="AO27" s="80">
        <f>'MOD Vectors ALL'!AO27*($E27=$F$1)</f>
        <v>0</v>
      </c>
      <c r="AP27" s="80">
        <f>'MOD Vectors ALL'!AP27*($E27=$F$1)</f>
        <v>0</v>
      </c>
      <c r="AQ27" s="80">
        <f>'MOD Vectors ALL'!AQ27*($E27=$F$1)</f>
        <v>0</v>
      </c>
      <c r="AR27" s="80">
        <f>'MOD Vectors ALL'!AR27*($E27=$F$1)</f>
        <v>0</v>
      </c>
      <c r="AS27" s="80">
        <f>'MOD Vectors ALL'!AS27*($E27=$F$1)</f>
        <v>0</v>
      </c>
      <c r="AT27" s="80">
        <f>'MOD Vectors ALL'!AT27*($E27=$F$1)</f>
        <v>0</v>
      </c>
      <c r="AU27" s="80">
        <f>'MOD Vectors ALL'!AU27*($E27=$F$1)</f>
        <v>0</v>
      </c>
      <c r="AV27" s="80">
        <f>'MOD Vectors ALL'!AV27*($E27=$F$1)</f>
        <v>0</v>
      </c>
      <c r="AW27" s="80">
        <f>'MOD Vectors ALL'!AW27*($E27=$F$1)</f>
        <v>0</v>
      </c>
      <c r="AX27" s="80">
        <f>'MOD Vectors ALL'!AX27*($E27=$F$1)</f>
        <v>0</v>
      </c>
      <c r="AY27" s="80">
        <f>'MOD Vectors ALL'!AY27*($E27=$F$1)</f>
        <v>0</v>
      </c>
      <c r="AZ27" s="80">
        <f>'MOD Vectors ALL'!AZ27*($E27=$F$1)</f>
        <v>0</v>
      </c>
      <c r="BA27" s="80">
        <f>'MOD Vectors ALL'!BA27*($E27=$F$1)</f>
        <v>0</v>
      </c>
      <c r="BB27" s="80">
        <f>'MOD Vectors ALL'!BB27*($E27=$F$1)</f>
        <v>0</v>
      </c>
      <c r="BC27" s="80">
        <f>'MOD Vectors ALL'!BC27*($E27=$F$1)</f>
        <v>0</v>
      </c>
      <c r="BD27" s="80">
        <f>'MOD Vectors ALL'!BD27*($E27=$F$1)</f>
        <v>0</v>
      </c>
      <c r="BE27" s="80">
        <f>'MOD Vectors ALL'!BE27*($E27=$F$1)</f>
        <v>0</v>
      </c>
      <c r="BF27" s="80">
        <f>'MOD Vectors ALL'!BF27*($E27=$F$1)</f>
        <v>0</v>
      </c>
      <c r="BG27" s="80">
        <f>'MOD Vectors ALL'!BG27*($E27=$F$1)</f>
        <v>0</v>
      </c>
      <c r="BH27" s="80">
        <f>'MOD Vectors ALL'!BH27*($E27=$F$1)</f>
        <v>0</v>
      </c>
      <c r="BI27" s="80">
        <f>'MOD Vectors ALL'!BI27*($E27=$F$1)</f>
        <v>0</v>
      </c>
      <c r="BJ27" s="80">
        <f>'MOD Vectors ALL'!BJ27*($E27=$F$1)</f>
        <v>0</v>
      </c>
      <c r="BK27" s="80">
        <f>'MOD Vectors ALL'!BK27*($E27=$F$1)</f>
        <v>0</v>
      </c>
      <c r="BL27" s="80">
        <f>'MOD Vectors ALL'!BL27*($E27=$F$1)</f>
        <v>0</v>
      </c>
      <c r="BM27" s="80">
        <f>'MOD Vectors ALL'!BM27*($E27=$F$1)</f>
        <v>0</v>
      </c>
      <c r="BN27" s="80">
        <f>'MOD Vectors ALL'!BN27*($E27=$F$1)</f>
        <v>0</v>
      </c>
      <c r="BO27" s="80">
        <f>'MOD Vectors ALL'!BO27*($E27=$F$1)</f>
        <v>0</v>
      </c>
      <c r="BP27" s="80">
        <f>'MOD Vectors ALL'!BP27*($E27=$F$1)</f>
        <v>0</v>
      </c>
      <c r="BQ27" s="80">
        <f>'MOD Vectors ALL'!BQ27*($E27=$F$1)</f>
        <v>0</v>
      </c>
      <c r="BR27" s="80">
        <f>'MOD Vectors ALL'!BR27*($E27=$F$1)</f>
        <v>0</v>
      </c>
      <c r="BS27" s="80">
        <f>'MOD Vectors ALL'!BS27*($E27=$F$1)</f>
        <v>0</v>
      </c>
      <c r="BT27" s="80">
        <f>'MOD Vectors ALL'!BT27*($E27=$F$1)</f>
        <v>0</v>
      </c>
      <c r="BU27" s="80">
        <f>'MOD Vectors ALL'!BU27*($E27=$F$1)</f>
        <v>0</v>
      </c>
      <c r="BV27" s="80">
        <f>'MOD Vectors ALL'!BV27*($E27=$F$1)</f>
        <v>0</v>
      </c>
      <c r="BW27" s="80">
        <f>'MOD Vectors ALL'!BW27*($E27=$F$1)</f>
        <v>0</v>
      </c>
      <c r="BX27" s="80">
        <f>'MOD Vectors ALL'!BX27*($E27=$F$1)</f>
        <v>0</v>
      </c>
      <c r="BY27" s="80">
        <f>'MOD Vectors ALL'!BY27*($E27=$F$1)</f>
        <v>0</v>
      </c>
      <c r="BZ27" s="80">
        <f>'MOD Vectors ALL'!BZ27*($E27=$F$1)</f>
        <v>0</v>
      </c>
      <c r="CA27" s="80">
        <f>'MOD Vectors ALL'!CA27*($E27=$F$1)</f>
        <v>0</v>
      </c>
      <c r="CB27" s="80">
        <f>'MOD Vectors ALL'!CB27*($E27=$F$1)</f>
        <v>0</v>
      </c>
      <c r="CC27" s="80">
        <f>'MOD Vectors ALL'!CC27*($E27=$F$1)</f>
        <v>0</v>
      </c>
      <c r="CD27" s="80">
        <f>'MOD Vectors ALL'!CD27*($E27=$F$1)</f>
        <v>0</v>
      </c>
      <c r="CE27" s="80">
        <f>'MOD Vectors ALL'!CE27*($E27=$F$1)</f>
        <v>0</v>
      </c>
      <c r="CF27" s="80">
        <f>'MOD Vectors ALL'!CF27*($E27=$F$1)</f>
        <v>0</v>
      </c>
      <c r="CG27" s="80">
        <f>'MOD Vectors ALL'!CG27*($E27=$F$1)</f>
        <v>0</v>
      </c>
      <c r="CH27" s="80">
        <f>'MOD Vectors ALL'!CH27*($E27=$F$1)</f>
        <v>0</v>
      </c>
      <c r="CI27" s="80">
        <f>'MOD Vectors ALL'!CI27*($E27=$F$1)</f>
        <v>0</v>
      </c>
      <c r="CJ27" s="80">
        <f>'MOD Vectors ALL'!CJ27*($E27=$F$1)</f>
        <v>0</v>
      </c>
      <c r="CK27" s="80">
        <f>'MOD Vectors ALL'!CK27*($E27=$F$1)</f>
        <v>0</v>
      </c>
      <c r="CL27" s="80">
        <f>'MOD Vectors ALL'!CL27*($E27=$F$1)</f>
        <v>0</v>
      </c>
      <c r="CM27" s="80">
        <f>'MOD Vectors ALL'!CM27*($E27=$F$1)</f>
        <v>0</v>
      </c>
      <c r="CN27" s="80">
        <f>'MOD Vectors ALL'!CN27*($E27=$F$1)</f>
        <v>0</v>
      </c>
      <c r="CO27" s="80">
        <f>'MOD Vectors ALL'!CO27*($E27=$F$1)</f>
        <v>0</v>
      </c>
      <c r="CP27" s="80">
        <f>'MOD Vectors ALL'!CP27*($E27=$F$1)</f>
        <v>0</v>
      </c>
      <c r="CQ27" s="80">
        <f>'MOD Vectors ALL'!CQ27*($E27=$F$1)</f>
        <v>0</v>
      </c>
      <c r="CR27" s="80">
        <f>'MOD Vectors ALL'!CR27*($E27=$F$1)</f>
        <v>0</v>
      </c>
      <c r="CS27" s="80">
        <f>'MOD Vectors ALL'!CS27*($E27=$F$1)</f>
        <v>0</v>
      </c>
      <c r="CT27" s="80">
        <f>'MOD Vectors ALL'!CT27*($E27=$F$1)</f>
        <v>0</v>
      </c>
      <c r="CU27" s="80">
        <f>'MOD Vectors ALL'!CU27*($E27=$F$1)</f>
        <v>0</v>
      </c>
      <c r="CV27" s="80">
        <f>'MOD Vectors ALL'!CV27*($E27=$F$1)</f>
        <v>0</v>
      </c>
      <c r="CW27" s="80">
        <f>'MOD Vectors ALL'!CW27*($E27=$F$1)</f>
        <v>0</v>
      </c>
      <c r="CX27" s="80">
        <f>'MOD Vectors ALL'!CX27*($E27=$F$1)</f>
        <v>0</v>
      </c>
      <c r="CY27" s="80">
        <f>'MOD Vectors ALL'!CY27*($E27=$F$1)</f>
        <v>0</v>
      </c>
      <c r="CZ27" s="80">
        <f>'MOD Vectors ALL'!CZ27*($E27=$F$1)</f>
        <v>0</v>
      </c>
      <c r="DA27" s="80">
        <f>'MOD Vectors ALL'!DA27*($E27=$F$1)</f>
        <v>0</v>
      </c>
      <c r="DB27" s="80">
        <f>'MOD Vectors ALL'!DB27*($E27=$F$1)</f>
        <v>0</v>
      </c>
      <c r="DC27" s="80">
        <f>'MOD Vectors ALL'!DC27*($E27=$F$1)</f>
        <v>0</v>
      </c>
      <c r="DD27" s="80">
        <f>'MOD Vectors ALL'!DD27*($E27=$F$1)</f>
        <v>0</v>
      </c>
      <c r="DE27" s="80">
        <f>'MOD Vectors ALL'!DE27*($E27=$F$1)</f>
        <v>0</v>
      </c>
      <c r="DF27" s="80">
        <f>'MOD Vectors ALL'!DF27*($E27=$F$1)</f>
        <v>0</v>
      </c>
      <c r="DG27" s="80">
        <f>'MOD Vectors ALL'!DG27*($E27=$F$1)</f>
        <v>0</v>
      </c>
      <c r="DH27" s="80">
        <f>'MOD Vectors ALL'!DH27*($E27=$F$1)</f>
        <v>0</v>
      </c>
      <c r="DI27" s="80">
        <f>'MOD Vectors ALL'!DI27*($E27=$F$1)</f>
        <v>0</v>
      </c>
      <c r="DJ27" s="80">
        <f>'MOD Vectors ALL'!DJ27*($E27=$F$1)</f>
        <v>0</v>
      </c>
      <c r="DK27" s="80">
        <f>'MOD Vectors ALL'!DK27*($E27=$F$1)</f>
        <v>0</v>
      </c>
      <c r="DL27" s="80">
        <f>'MOD Vectors ALL'!DL27*($E27=$F$1)</f>
        <v>0</v>
      </c>
      <c r="DM27" s="80">
        <f>'MOD Vectors ALL'!DM27*($E27=$F$1)</f>
        <v>0</v>
      </c>
      <c r="DN27" s="80">
        <f>'MOD Vectors ALL'!DN27*($E27=$F$1)</f>
        <v>0</v>
      </c>
      <c r="DO27" s="80">
        <f>'MOD Vectors ALL'!DO27*($E27=$F$1)</f>
        <v>0</v>
      </c>
      <c r="DP27" s="80">
        <f>'MOD Vectors ALL'!DP27*($E27=$F$1)</f>
        <v>0</v>
      </c>
      <c r="DQ27" s="80">
        <f>'MOD Vectors ALL'!DQ27*($E27=$F$1)</f>
        <v>0</v>
      </c>
    </row>
    <row r="28" spans="1:121" x14ac:dyDescent="0.2">
      <c r="A28">
        <v>87</v>
      </c>
      <c r="B28" t="s">
        <v>16</v>
      </c>
      <c r="C28" t="s">
        <v>369</v>
      </c>
      <c r="D28" t="s">
        <v>532</v>
      </c>
      <c r="E28" t="s">
        <v>25</v>
      </c>
      <c r="F28" t="s">
        <v>37</v>
      </c>
      <c r="G28">
        <v>0.76615900000000003</v>
      </c>
      <c r="H28">
        <v>2.2057899999999999</v>
      </c>
      <c r="I28" s="80">
        <f>'MOD Vectors ALL'!I28*($E28=$F$1)</f>
        <v>0</v>
      </c>
      <c r="J28" s="80">
        <f>'MOD Vectors ALL'!J28*($E28=$F$1)</f>
        <v>0</v>
      </c>
      <c r="K28" s="80">
        <f>'MOD Vectors ALL'!K28*($E28=$F$1)</f>
        <v>0</v>
      </c>
      <c r="L28" s="80">
        <f>'MOD Vectors ALL'!L28*($E28=$F$1)</f>
        <v>0</v>
      </c>
      <c r="M28" s="80">
        <f>'MOD Vectors ALL'!M28*($E28=$F$1)</f>
        <v>0</v>
      </c>
      <c r="N28" s="80">
        <f>'MOD Vectors ALL'!N28*($E28=$F$1)</f>
        <v>0</v>
      </c>
      <c r="O28" s="80">
        <f>'MOD Vectors ALL'!O28*($E28=$F$1)</f>
        <v>0</v>
      </c>
      <c r="P28" s="80">
        <f>'MOD Vectors ALL'!P28*($E28=$F$1)</f>
        <v>0</v>
      </c>
      <c r="Q28" s="80">
        <f>'MOD Vectors ALL'!Q28*($E28=$F$1)</f>
        <v>0</v>
      </c>
      <c r="R28" s="80">
        <f>'MOD Vectors ALL'!R28*($E28=$F$1)</f>
        <v>0</v>
      </c>
      <c r="S28" s="80">
        <f>'MOD Vectors ALL'!S28*($E28=$F$1)</f>
        <v>0</v>
      </c>
      <c r="T28" s="80">
        <f>'MOD Vectors ALL'!T28*($E28=$F$1)</f>
        <v>0</v>
      </c>
      <c r="U28" s="80">
        <f>'MOD Vectors ALL'!U28*($E28=$F$1)</f>
        <v>0</v>
      </c>
      <c r="V28" s="80">
        <f>'MOD Vectors ALL'!V28*($E28=$F$1)</f>
        <v>0</v>
      </c>
      <c r="W28" s="80">
        <f>'MOD Vectors ALL'!W28*($E28=$F$1)</f>
        <v>0</v>
      </c>
      <c r="X28" s="80">
        <f>'MOD Vectors ALL'!X28*($E28=$F$1)</f>
        <v>0</v>
      </c>
      <c r="Y28" s="80">
        <f>'MOD Vectors ALL'!Y28*($E28=$F$1)</f>
        <v>0</v>
      </c>
      <c r="Z28" s="80">
        <f>'MOD Vectors ALL'!Z28*($E28=$F$1)</f>
        <v>0</v>
      </c>
      <c r="AA28" s="80">
        <f>'MOD Vectors ALL'!AA28*($E28=$F$1)</f>
        <v>0</v>
      </c>
      <c r="AB28" s="80">
        <f>'MOD Vectors ALL'!AB28*($E28=$F$1)</f>
        <v>0</v>
      </c>
      <c r="AC28" s="80">
        <f>'MOD Vectors ALL'!AC28*($E28=$F$1)</f>
        <v>0</v>
      </c>
      <c r="AD28" s="80">
        <f>'MOD Vectors ALL'!AD28*($E28=$F$1)</f>
        <v>0</v>
      </c>
      <c r="AE28" s="80">
        <f>'MOD Vectors ALL'!AE28*($E28=$F$1)</f>
        <v>0</v>
      </c>
      <c r="AF28" s="80">
        <f>'MOD Vectors ALL'!AF28*($E28=$F$1)</f>
        <v>0</v>
      </c>
      <c r="AG28" s="80">
        <f>'MOD Vectors ALL'!AG28*($E28=$F$1)</f>
        <v>0</v>
      </c>
      <c r="AH28" s="80">
        <f>'MOD Vectors ALL'!AH28*($E28=$F$1)</f>
        <v>0</v>
      </c>
      <c r="AI28" s="80">
        <f>'MOD Vectors ALL'!AI28*($E28=$F$1)</f>
        <v>0</v>
      </c>
      <c r="AJ28" s="80">
        <f>'MOD Vectors ALL'!AJ28*($E28=$F$1)</f>
        <v>0</v>
      </c>
      <c r="AK28" s="80">
        <f>'MOD Vectors ALL'!AK28*($E28=$F$1)</f>
        <v>0</v>
      </c>
      <c r="AL28" s="80">
        <f>'MOD Vectors ALL'!AL28*($E28=$F$1)</f>
        <v>0</v>
      </c>
      <c r="AM28" s="80">
        <f>'MOD Vectors ALL'!AM28*($E28=$F$1)</f>
        <v>0</v>
      </c>
      <c r="AN28" s="80">
        <f>'MOD Vectors ALL'!AN28*($E28=$F$1)</f>
        <v>0</v>
      </c>
      <c r="AO28" s="80">
        <f>'MOD Vectors ALL'!AO28*($E28=$F$1)</f>
        <v>0</v>
      </c>
      <c r="AP28" s="80">
        <f>'MOD Vectors ALL'!AP28*($E28=$F$1)</f>
        <v>0</v>
      </c>
      <c r="AQ28" s="80">
        <f>'MOD Vectors ALL'!AQ28*($E28=$F$1)</f>
        <v>0</v>
      </c>
      <c r="AR28" s="80">
        <f>'MOD Vectors ALL'!AR28*($E28=$F$1)</f>
        <v>0</v>
      </c>
      <c r="AS28" s="80">
        <f>'MOD Vectors ALL'!AS28*($E28=$F$1)</f>
        <v>0</v>
      </c>
      <c r="AT28" s="80">
        <f>'MOD Vectors ALL'!AT28*($E28=$F$1)</f>
        <v>0</v>
      </c>
      <c r="AU28" s="80">
        <f>'MOD Vectors ALL'!AU28*($E28=$F$1)</f>
        <v>0</v>
      </c>
      <c r="AV28" s="80">
        <f>'MOD Vectors ALL'!AV28*($E28=$F$1)</f>
        <v>0</v>
      </c>
      <c r="AW28" s="80">
        <f>'MOD Vectors ALL'!AW28*($E28=$F$1)</f>
        <v>0</v>
      </c>
      <c r="AX28" s="80">
        <f>'MOD Vectors ALL'!AX28*($E28=$F$1)</f>
        <v>0</v>
      </c>
      <c r="AY28" s="80">
        <f>'MOD Vectors ALL'!AY28*($E28=$F$1)</f>
        <v>0</v>
      </c>
      <c r="AZ28" s="80">
        <f>'MOD Vectors ALL'!AZ28*($E28=$F$1)</f>
        <v>0</v>
      </c>
      <c r="BA28" s="80">
        <f>'MOD Vectors ALL'!BA28*($E28=$F$1)</f>
        <v>0</v>
      </c>
      <c r="BB28" s="80">
        <f>'MOD Vectors ALL'!BB28*($E28=$F$1)</f>
        <v>0</v>
      </c>
      <c r="BC28" s="80">
        <f>'MOD Vectors ALL'!BC28*($E28=$F$1)</f>
        <v>0</v>
      </c>
      <c r="BD28" s="80">
        <f>'MOD Vectors ALL'!BD28*($E28=$F$1)</f>
        <v>0</v>
      </c>
      <c r="BE28" s="80">
        <f>'MOD Vectors ALL'!BE28*($E28=$F$1)</f>
        <v>0</v>
      </c>
      <c r="BF28" s="80">
        <f>'MOD Vectors ALL'!BF28*($E28=$F$1)</f>
        <v>0</v>
      </c>
      <c r="BG28" s="80">
        <f>'MOD Vectors ALL'!BG28*($E28=$F$1)</f>
        <v>0</v>
      </c>
      <c r="BH28" s="80">
        <f>'MOD Vectors ALL'!BH28*($E28=$F$1)</f>
        <v>0</v>
      </c>
      <c r="BI28" s="80">
        <f>'MOD Vectors ALL'!BI28*($E28=$F$1)</f>
        <v>0</v>
      </c>
      <c r="BJ28" s="80">
        <f>'MOD Vectors ALL'!BJ28*($E28=$F$1)</f>
        <v>0</v>
      </c>
      <c r="BK28" s="80">
        <f>'MOD Vectors ALL'!BK28*($E28=$F$1)</f>
        <v>0</v>
      </c>
      <c r="BL28" s="80">
        <f>'MOD Vectors ALL'!BL28*($E28=$F$1)</f>
        <v>0</v>
      </c>
      <c r="BM28" s="80">
        <f>'MOD Vectors ALL'!BM28*($E28=$F$1)</f>
        <v>0</v>
      </c>
      <c r="BN28" s="80">
        <f>'MOD Vectors ALL'!BN28*($E28=$F$1)</f>
        <v>0</v>
      </c>
      <c r="BO28" s="80">
        <f>'MOD Vectors ALL'!BO28*($E28=$F$1)</f>
        <v>0</v>
      </c>
      <c r="BP28" s="80">
        <f>'MOD Vectors ALL'!BP28*($E28=$F$1)</f>
        <v>0</v>
      </c>
      <c r="BQ28" s="80">
        <f>'MOD Vectors ALL'!BQ28*($E28=$F$1)</f>
        <v>0</v>
      </c>
      <c r="BR28" s="80">
        <f>'MOD Vectors ALL'!BR28*($E28=$F$1)</f>
        <v>0</v>
      </c>
      <c r="BS28" s="80">
        <f>'MOD Vectors ALL'!BS28*($E28=$F$1)</f>
        <v>0</v>
      </c>
      <c r="BT28" s="80">
        <f>'MOD Vectors ALL'!BT28*($E28=$F$1)</f>
        <v>0</v>
      </c>
      <c r="BU28" s="80">
        <f>'MOD Vectors ALL'!BU28*($E28=$F$1)</f>
        <v>0</v>
      </c>
      <c r="BV28" s="80">
        <f>'MOD Vectors ALL'!BV28*($E28=$F$1)</f>
        <v>0</v>
      </c>
      <c r="BW28" s="80">
        <f>'MOD Vectors ALL'!BW28*($E28=$F$1)</f>
        <v>0</v>
      </c>
      <c r="BX28" s="80">
        <f>'MOD Vectors ALL'!BX28*($E28=$F$1)</f>
        <v>0</v>
      </c>
      <c r="BY28" s="80">
        <f>'MOD Vectors ALL'!BY28*($E28=$F$1)</f>
        <v>0</v>
      </c>
      <c r="BZ28" s="80">
        <f>'MOD Vectors ALL'!BZ28*($E28=$F$1)</f>
        <v>0</v>
      </c>
      <c r="CA28" s="80">
        <f>'MOD Vectors ALL'!CA28*($E28=$F$1)</f>
        <v>0</v>
      </c>
      <c r="CB28" s="80">
        <f>'MOD Vectors ALL'!CB28*($E28=$F$1)</f>
        <v>0</v>
      </c>
      <c r="CC28" s="80">
        <f>'MOD Vectors ALL'!CC28*($E28=$F$1)</f>
        <v>0</v>
      </c>
      <c r="CD28" s="80">
        <f>'MOD Vectors ALL'!CD28*($E28=$F$1)</f>
        <v>0</v>
      </c>
      <c r="CE28" s="80">
        <f>'MOD Vectors ALL'!CE28*($E28=$F$1)</f>
        <v>0</v>
      </c>
      <c r="CF28" s="80">
        <f>'MOD Vectors ALL'!CF28*($E28=$F$1)</f>
        <v>0</v>
      </c>
      <c r="CG28" s="80">
        <f>'MOD Vectors ALL'!CG28*($E28=$F$1)</f>
        <v>0</v>
      </c>
      <c r="CH28" s="80">
        <f>'MOD Vectors ALL'!CH28*($E28=$F$1)</f>
        <v>0</v>
      </c>
      <c r="CI28" s="80">
        <f>'MOD Vectors ALL'!CI28*($E28=$F$1)</f>
        <v>0</v>
      </c>
      <c r="CJ28" s="80">
        <f>'MOD Vectors ALL'!CJ28*($E28=$F$1)</f>
        <v>0</v>
      </c>
      <c r="CK28" s="80">
        <f>'MOD Vectors ALL'!CK28*($E28=$F$1)</f>
        <v>0</v>
      </c>
      <c r="CL28" s="80">
        <f>'MOD Vectors ALL'!CL28*($E28=$F$1)</f>
        <v>0</v>
      </c>
      <c r="CM28" s="80">
        <f>'MOD Vectors ALL'!CM28*($E28=$F$1)</f>
        <v>0</v>
      </c>
      <c r="CN28" s="80">
        <f>'MOD Vectors ALL'!CN28*($E28=$F$1)</f>
        <v>0</v>
      </c>
      <c r="CO28" s="80">
        <f>'MOD Vectors ALL'!CO28*($E28=$F$1)</f>
        <v>0</v>
      </c>
      <c r="CP28" s="80">
        <f>'MOD Vectors ALL'!CP28*($E28=$F$1)</f>
        <v>0</v>
      </c>
      <c r="CQ28" s="80">
        <f>'MOD Vectors ALL'!CQ28*($E28=$F$1)</f>
        <v>0</v>
      </c>
      <c r="CR28" s="80">
        <f>'MOD Vectors ALL'!CR28*($E28=$F$1)</f>
        <v>0</v>
      </c>
      <c r="CS28" s="80">
        <f>'MOD Vectors ALL'!CS28*($E28=$F$1)</f>
        <v>0</v>
      </c>
      <c r="CT28" s="80">
        <f>'MOD Vectors ALL'!CT28*($E28=$F$1)</f>
        <v>0</v>
      </c>
      <c r="CU28" s="80">
        <f>'MOD Vectors ALL'!CU28*($E28=$F$1)</f>
        <v>0</v>
      </c>
      <c r="CV28" s="80">
        <f>'MOD Vectors ALL'!CV28*($E28=$F$1)</f>
        <v>0</v>
      </c>
      <c r="CW28" s="80">
        <f>'MOD Vectors ALL'!CW28*($E28=$F$1)</f>
        <v>0</v>
      </c>
      <c r="CX28" s="80">
        <f>'MOD Vectors ALL'!CX28*($E28=$F$1)</f>
        <v>0</v>
      </c>
      <c r="CY28" s="80">
        <f>'MOD Vectors ALL'!CY28*($E28=$F$1)</f>
        <v>0</v>
      </c>
      <c r="CZ28" s="80">
        <f>'MOD Vectors ALL'!CZ28*($E28=$F$1)</f>
        <v>0</v>
      </c>
      <c r="DA28" s="80">
        <f>'MOD Vectors ALL'!DA28*($E28=$F$1)</f>
        <v>0</v>
      </c>
      <c r="DB28" s="80">
        <f>'MOD Vectors ALL'!DB28*($E28=$F$1)</f>
        <v>0</v>
      </c>
      <c r="DC28" s="80">
        <f>'MOD Vectors ALL'!DC28*($E28=$F$1)</f>
        <v>0</v>
      </c>
      <c r="DD28" s="80">
        <f>'MOD Vectors ALL'!DD28*($E28=$F$1)</f>
        <v>0</v>
      </c>
      <c r="DE28" s="80">
        <f>'MOD Vectors ALL'!DE28*($E28=$F$1)</f>
        <v>0</v>
      </c>
      <c r="DF28" s="80">
        <f>'MOD Vectors ALL'!DF28*($E28=$F$1)</f>
        <v>0</v>
      </c>
      <c r="DG28" s="80">
        <f>'MOD Vectors ALL'!DG28*($E28=$F$1)</f>
        <v>0</v>
      </c>
      <c r="DH28" s="80">
        <f>'MOD Vectors ALL'!DH28*($E28=$F$1)</f>
        <v>0</v>
      </c>
      <c r="DI28" s="80">
        <f>'MOD Vectors ALL'!DI28*($E28=$F$1)</f>
        <v>0</v>
      </c>
      <c r="DJ28" s="80">
        <f>'MOD Vectors ALL'!DJ28*($E28=$F$1)</f>
        <v>0</v>
      </c>
      <c r="DK28" s="80">
        <f>'MOD Vectors ALL'!DK28*($E28=$F$1)</f>
        <v>0</v>
      </c>
      <c r="DL28" s="80">
        <f>'MOD Vectors ALL'!DL28*($E28=$F$1)</f>
        <v>0</v>
      </c>
      <c r="DM28" s="80">
        <f>'MOD Vectors ALL'!DM28*($E28=$F$1)</f>
        <v>0</v>
      </c>
      <c r="DN28" s="80">
        <f>'MOD Vectors ALL'!DN28*($E28=$F$1)</f>
        <v>0</v>
      </c>
      <c r="DO28" s="80">
        <f>'MOD Vectors ALL'!DO28*($E28=$F$1)</f>
        <v>0</v>
      </c>
      <c r="DP28" s="80">
        <f>'MOD Vectors ALL'!DP28*($E28=$F$1)</f>
        <v>0</v>
      </c>
      <c r="DQ28" s="80">
        <f>'MOD Vectors ALL'!DQ28*($E28=$F$1)</f>
        <v>0</v>
      </c>
    </row>
    <row r="29" spans="1:121" x14ac:dyDescent="0.2">
      <c r="A29">
        <v>286</v>
      </c>
      <c r="B29" t="s">
        <v>9</v>
      </c>
      <c r="C29" t="s">
        <v>369</v>
      </c>
      <c r="D29" t="s">
        <v>528</v>
      </c>
      <c r="E29" t="s">
        <v>25</v>
      </c>
      <c r="F29" t="s">
        <v>10</v>
      </c>
      <c r="G29">
        <v>0.71867899999999996</v>
      </c>
      <c r="H29">
        <v>0.72573399999999999</v>
      </c>
      <c r="I29" s="80">
        <f>'MOD Vectors ALL'!I29*($E29=$F$1)</f>
        <v>0</v>
      </c>
      <c r="J29" s="80">
        <f>'MOD Vectors ALL'!J29*($E29=$F$1)</f>
        <v>0</v>
      </c>
      <c r="K29" s="80">
        <f>'MOD Vectors ALL'!K29*($E29=$F$1)</f>
        <v>0</v>
      </c>
      <c r="L29" s="80">
        <f>'MOD Vectors ALL'!L29*($E29=$F$1)</f>
        <v>0</v>
      </c>
      <c r="M29" s="80">
        <f>'MOD Vectors ALL'!M29*($E29=$F$1)</f>
        <v>0</v>
      </c>
      <c r="N29" s="80">
        <f>'MOD Vectors ALL'!N29*($E29=$F$1)</f>
        <v>0</v>
      </c>
      <c r="O29" s="80">
        <f>'MOD Vectors ALL'!O29*($E29=$F$1)</f>
        <v>0</v>
      </c>
      <c r="P29" s="80">
        <f>'MOD Vectors ALL'!P29*($E29=$F$1)</f>
        <v>0</v>
      </c>
      <c r="Q29" s="80">
        <f>'MOD Vectors ALL'!Q29*($E29=$F$1)</f>
        <v>0</v>
      </c>
      <c r="R29" s="80">
        <f>'MOD Vectors ALL'!R29*($E29=$F$1)</f>
        <v>0</v>
      </c>
      <c r="S29" s="80">
        <f>'MOD Vectors ALL'!S29*($E29=$F$1)</f>
        <v>0</v>
      </c>
      <c r="T29" s="80">
        <f>'MOD Vectors ALL'!T29*($E29=$F$1)</f>
        <v>0</v>
      </c>
      <c r="U29" s="80">
        <f>'MOD Vectors ALL'!U29*($E29=$F$1)</f>
        <v>0</v>
      </c>
      <c r="V29" s="80">
        <f>'MOD Vectors ALL'!V29*($E29=$F$1)</f>
        <v>0</v>
      </c>
      <c r="W29" s="80">
        <f>'MOD Vectors ALL'!W29*($E29=$F$1)</f>
        <v>0</v>
      </c>
      <c r="X29" s="80">
        <f>'MOD Vectors ALL'!X29*($E29=$F$1)</f>
        <v>0</v>
      </c>
      <c r="Y29" s="80">
        <f>'MOD Vectors ALL'!Y29*($E29=$F$1)</f>
        <v>0</v>
      </c>
      <c r="Z29" s="80">
        <f>'MOD Vectors ALL'!Z29*($E29=$F$1)</f>
        <v>0</v>
      </c>
      <c r="AA29" s="80">
        <f>'MOD Vectors ALL'!AA29*($E29=$F$1)</f>
        <v>0</v>
      </c>
      <c r="AB29" s="80">
        <f>'MOD Vectors ALL'!AB29*($E29=$F$1)</f>
        <v>0</v>
      </c>
      <c r="AC29" s="80">
        <f>'MOD Vectors ALL'!AC29*($E29=$F$1)</f>
        <v>0</v>
      </c>
      <c r="AD29" s="80">
        <f>'MOD Vectors ALL'!AD29*($E29=$F$1)</f>
        <v>0</v>
      </c>
      <c r="AE29" s="80">
        <f>'MOD Vectors ALL'!AE29*($E29=$F$1)</f>
        <v>0</v>
      </c>
      <c r="AF29" s="80">
        <f>'MOD Vectors ALL'!AF29*($E29=$F$1)</f>
        <v>0</v>
      </c>
      <c r="AG29" s="80">
        <f>'MOD Vectors ALL'!AG29*($E29=$F$1)</f>
        <v>0</v>
      </c>
      <c r="AH29" s="80">
        <f>'MOD Vectors ALL'!AH29*($E29=$F$1)</f>
        <v>0</v>
      </c>
      <c r="AI29" s="80">
        <f>'MOD Vectors ALL'!AI29*($E29=$F$1)</f>
        <v>0</v>
      </c>
      <c r="AJ29" s="80">
        <f>'MOD Vectors ALL'!AJ29*($E29=$F$1)</f>
        <v>0</v>
      </c>
      <c r="AK29" s="80">
        <f>'MOD Vectors ALL'!AK29*($E29=$F$1)</f>
        <v>0</v>
      </c>
      <c r="AL29" s="80">
        <f>'MOD Vectors ALL'!AL29*($E29=$F$1)</f>
        <v>0</v>
      </c>
      <c r="AM29" s="80">
        <f>'MOD Vectors ALL'!AM29*($E29=$F$1)</f>
        <v>0</v>
      </c>
      <c r="AN29" s="80">
        <f>'MOD Vectors ALL'!AN29*($E29=$F$1)</f>
        <v>0</v>
      </c>
      <c r="AO29" s="80">
        <f>'MOD Vectors ALL'!AO29*($E29=$F$1)</f>
        <v>0</v>
      </c>
      <c r="AP29" s="80">
        <f>'MOD Vectors ALL'!AP29*($E29=$F$1)</f>
        <v>0</v>
      </c>
      <c r="AQ29" s="80">
        <f>'MOD Vectors ALL'!AQ29*($E29=$F$1)</f>
        <v>0</v>
      </c>
      <c r="AR29" s="80">
        <f>'MOD Vectors ALL'!AR29*($E29=$F$1)</f>
        <v>0</v>
      </c>
      <c r="AS29" s="80">
        <f>'MOD Vectors ALL'!AS29*($E29=$F$1)</f>
        <v>0</v>
      </c>
      <c r="AT29" s="80">
        <f>'MOD Vectors ALL'!AT29*($E29=$F$1)</f>
        <v>0</v>
      </c>
      <c r="AU29" s="80">
        <f>'MOD Vectors ALL'!AU29*($E29=$F$1)</f>
        <v>0</v>
      </c>
      <c r="AV29" s="80">
        <f>'MOD Vectors ALL'!AV29*($E29=$F$1)</f>
        <v>0</v>
      </c>
      <c r="AW29" s="80">
        <f>'MOD Vectors ALL'!AW29*($E29=$F$1)</f>
        <v>0</v>
      </c>
      <c r="AX29" s="80">
        <f>'MOD Vectors ALL'!AX29*($E29=$F$1)</f>
        <v>0</v>
      </c>
      <c r="AY29" s="80">
        <f>'MOD Vectors ALL'!AY29*($E29=$F$1)</f>
        <v>0</v>
      </c>
      <c r="AZ29" s="80">
        <f>'MOD Vectors ALL'!AZ29*($E29=$F$1)</f>
        <v>0</v>
      </c>
      <c r="BA29" s="80">
        <f>'MOD Vectors ALL'!BA29*($E29=$F$1)</f>
        <v>0</v>
      </c>
      <c r="BB29" s="80">
        <f>'MOD Vectors ALL'!BB29*($E29=$F$1)</f>
        <v>0</v>
      </c>
      <c r="BC29" s="80">
        <f>'MOD Vectors ALL'!BC29*($E29=$F$1)</f>
        <v>0</v>
      </c>
      <c r="BD29" s="80">
        <f>'MOD Vectors ALL'!BD29*($E29=$F$1)</f>
        <v>0</v>
      </c>
      <c r="BE29" s="80">
        <f>'MOD Vectors ALL'!BE29*($E29=$F$1)</f>
        <v>0</v>
      </c>
      <c r="BF29" s="80">
        <f>'MOD Vectors ALL'!BF29*($E29=$F$1)</f>
        <v>0</v>
      </c>
      <c r="BG29" s="80">
        <f>'MOD Vectors ALL'!BG29*($E29=$F$1)</f>
        <v>0</v>
      </c>
      <c r="BH29" s="80">
        <f>'MOD Vectors ALL'!BH29*($E29=$F$1)</f>
        <v>0</v>
      </c>
      <c r="BI29" s="80">
        <f>'MOD Vectors ALL'!BI29*($E29=$F$1)</f>
        <v>0</v>
      </c>
      <c r="BJ29" s="80">
        <f>'MOD Vectors ALL'!BJ29*($E29=$F$1)</f>
        <v>0</v>
      </c>
      <c r="BK29" s="80">
        <f>'MOD Vectors ALL'!BK29*($E29=$F$1)</f>
        <v>0</v>
      </c>
      <c r="BL29" s="80">
        <f>'MOD Vectors ALL'!BL29*($E29=$F$1)</f>
        <v>0</v>
      </c>
      <c r="BM29" s="80">
        <f>'MOD Vectors ALL'!BM29*($E29=$F$1)</f>
        <v>0</v>
      </c>
      <c r="BN29" s="80">
        <f>'MOD Vectors ALL'!BN29*($E29=$F$1)</f>
        <v>0</v>
      </c>
      <c r="BO29" s="80">
        <f>'MOD Vectors ALL'!BO29*($E29=$F$1)</f>
        <v>0</v>
      </c>
      <c r="BP29" s="80">
        <f>'MOD Vectors ALL'!BP29*($E29=$F$1)</f>
        <v>0</v>
      </c>
      <c r="BQ29" s="80">
        <f>'MOD Vectors ALL'!BQ29*($E29=$F$1)</f>
        <v>0</v>
      </c>
      <c r="BR29" s="80">
        <f>'MOD Vectors ALL'!BR29*($E29=$F$1)</f>
        <v>0</v>
      </c>
      <c r="BS29" s="80">
        <f>'MOD Vectors ALL'!BS29*($E29=$F$1)</f>
        <v>0</v>
      </c>
      <c r="BT29" s="80">
        <f>'MOD Vectors ALL'!BT29*($E29=$F$1)</f>
        <v>0</v>
      </c>
      <c r="BU29" s="80">
        <f>'MOD Vectors ALL'!BU29*($E29=$F$1)</f>
        <v>0</v>
      </c>
      <c r="BV29" s="80">
        <f>'MOD Vectors ALL'!BV29*($E29=$F$1)</f>
        <v>0</v>
      </c>
      <c r="BW29" s="80">
        <f>'MOD Vectors ALL'!BW29*($E29=$F$1)</f>
        <v>0</v>
      </c>
      <c r="BX29" s="80">
        <f>'MOD Vectors ALL'!BX29*($E29=$F$1)</f>
        <v>0</v>
      </c>
      <c r="BY29" s="80">
        <f>'MOD Vectors ALL'!BY29*($E29=$F$1)</f>
        <v>0</v>
      </c>
      <c r="BZ29" s="80">
        <f>'MOD Vectors ALL'!BZ29*($E29=$F$1)</f>
        <v>0</v>
      </c>
      <c r="CA29" s="80">
        <f>'MOD Vectors ALL'!CA29*($E29=$F$1)</f>
        <v>0</v>
      </c>
      <c r="CB29" s="80">
        <f>'MOD Vectors ALL'!CB29*($E29=$F$1)</f>
        <v>0</v>
      </c>
      <c r="CC29" s="80">
        <f>'MOD Vectors ALL'!CC29*($E29=$F$1)</f>
        <v>0</v>
      </c>
      <c r="CD29" s="80">
        <f>'MOD Vectors ALL'!CD29*($E29=$F$1)</f>
        <v>0</v>
      </c>
      <c r="CE29" s="80">
        <f>'MOD Vectors ALL'!CE29*($E29=$F$1)</f>
        <v>0</v>
      </c>
      <c r="CF29" s="80">
        <f>'MOD Vectors ALL'!CF29*($E29=$F$1)</f>
        <v>0</v>
      </c>
      <c r="CG29" s="80">
        <f>'MOD Vectors ALL'!CG29*($E29=$F$1)</f>
        <v>0</v>
      </c>
      <c r="CH29" s="80">
        <f>'MOD Vectors ALL'!CH29*($E29=$F$1)</f>
        <v>0</v>
      </c>
      <c r="CI29" s="80">
        <f>'MOD Vectors ALL'!CI29*($E29=$F$1)</f>
        <v>0</v>
      </c>
      <c r="CJ29" s="80">
        <f>'MOD Vectors ALL'!CJ29*($E29=$F$1)</f>
        <v>0</v>
      </c>
      <c r="CK29" s="80">
        <f>'MOD Vectors ALL'!CK29*($E29=$F$1)</f>
        <v>0</v>
      </c>
      <c r="CL29" s="80">
        <f>'MOD Vectors ALL'!CL29*($E29=$F$1)</f>
        <v>0</v>
      </c>
      <c r="CM29" s="80">
        <f>'MOD Vectors ALL'!CM29*($E29=$F$1)</f>
        <v>0</v>
      </c>
      <c r="CN29" s="80">
        <f>'MOD Vectors ALL'!CN29*($E29=$F$1)</f>
        <v>0</v>
      </c>
      <c r="CO29" s="80">
        <f>'MOD Vectors ALL'!CO29*($E29=$F$1)</f>
        <v>0</v>
      </c>
      <c r="CP29" s="80">
        <f>'MOD Vectors ALL'!CP29*($E29=$F$1)</f>
        <v>0</v>
      </c>
      <c r="CQ29" s="80">
        <f>'MOD Vectors ALL'!CQ29*($E29=$F$1)</f>
        <v>0</v>
      </c>
      <c r="CR29" s="80">
        <f>'MOD Vectors ALL'!CR29*($E29=$F$1)</f>
        <v>0</v>
      </c>
      <c r="CS29" s="80">
        <f>'MOD Vectors ALL'!CS29*($E29=$F$1)</f>
        <v>0</v>
      </c>
      <c r="CT29" s="80">
        <f>'MOD Vectors ALL'!CT29*($E29=$F$1)</f>
        <v>0</v>
      </c>
      <c r="CU29" s="80">
        <f>'MOD Vectors ALL'!CU29*($E29=$F$1)</f>
        <v>0</v>
      </c>
      <c r="CV29" s="80">
        <f>'MOD Vectors ALL'!CV29*($E29=$F$1)</f>
        <v>0</v>
      </c>
      <c r="CW29" s="80">
        <f>'MOD Vectors ALL'!CW29*($E29=$F$1)</f>
        <v>0</v>
      </c>
      <c r="CX29" s="80">
        <f>'MOD Vectors ALL'!CX29*($E29=$F$1)</f>
        <v>0</v>
      </c>
      <c r="CY29" s="80">
        <f>'MOD Vectors ALL'!CY29*($E29=$F$1)</f>
        <v>0</v>
      </c>
      <c r="CZ29" s="80">
        <f>'MOD Vectors ALL'!CZ29*($E29=$F$1)</f>
        <v>0</v>
      </c>
      <c r="DA29" s="80">
        <f>'MOD Vectors ALL'!DA29*($E29=$F$1)</f>
        <v>0</v>
      </c>
      <c r="DB29" s="80">
        <f>'MOD Vectors ALL'!DB29*($E29=$F$1)</f>
        <v>0</v>
      </c>
      <c r="DC29" s="80">
        <f>'MOD Vectors ALL'!DC29*($E29=$F$1)</f>
        <v>0</v>
      </c>
      <c r="DD29" s="80">
        <f>'MOD Vectors ALL'!DD29*($E29=$F$1)</f>
        <v>0</v>
      </c>
      <c r="DE29" s="80">
        <f>'MOD Vectors ALL'!DE29*($E29=$F$1)</f>
        <v>0</v>
      </c>
      <c r="DF29" s="80">
        <f>'MOD Vectors ALL'!DF29*($E29=$F$1)</f>
        <v>0</v>
      </c>
      <c r="DG29" s="80">
        <f>'MOD Vectors ALL'!DG29*($E29=$F$1)</f>
        <v>0</v>
      </c>
      <c r="DH29" s="80">
        <f>'MOD Vectors ALL'!DH29*($E29=$F$1)</f>
        <v>0</v>
      </c>
      <c r="DI29" s="80">
        <f>'MOD Vectors ALL'!DI29*($E29=$F$1)</f>
        <v>0</v>
      </c>
      <c r="DJ29" s="80">
        <f>'MOD Vectors ALL'!DJ29*($E29=$F$1)</f>
        <v>0</v>
      </c>
      <c r="DK29" s="80">
        <f>'MOD Vectors ALL'!DK29*($E29=$F$1)</f>
        <v>0</v>
      </c>
      <c r="DL29" s="80">
        <f>'MOD Vectors ALL'!DL29*($E29=$F$1)</f>
        <v>0</v>
      </c>
      <c r="DM29" s="80">
        <f>'MOD Vectors ALL'!DM29*($E29=$F$1)</f>
        <v>0</v>
      </c>
      <c r="DN29" s="80">
        <f>'MOD Vectors ALL'!DN29*($E29=$F$1)</f>
        <v>0</v>
      </c>
      <c r="DO29" s="80">
        <f>'MOD Vectors ALL'!DO29*($E29=$F$1)</f>
        <v>0</v>
      </c>
      <c r="DP29" s="80">
        <f>'MOD Vectors ALL'!DP29*($E29=$F$1)</f>
        <v>0</v>
      </c>
      <c r="DQ29" s="80">
        <f>'MOD Vectors ALL'!DQ29*($E29=$F$1)</f>
        <v>0</v>
      </c>
    </row>
    <row r="30" spans="1:121" x14ac:dyDescent="0.2">
      <c r="A30">
        <v>287</v>
      </c>
      <c r="B30" t="s">
        <v>9</v>
      </c>
      <c r="C30" t="s">
        <v>369</v>
      </c>
      <c r="D30" t="s">
        <v>528</v>
      </c>
      <c r="E30" t="s">
        <v>25</v>
      </c>
      <c r="F30" t="s">
        <v>11</v>
      </c>
      <c r="G30">
        <v>0.60087599999999997</v>
      </c>
      <c r="H30">
        <v>0.83213499999999996</v>
      </c>
      <c r="I30" s="80">
        <f>'MOD Vectors ALL'!I30*($E30=$F$1)</f>
        <v>0</v>
      </c>
      <c r="J30" s="80">
        <f>'MOD Vectors ALL'!J30*($E30=$F$1)</f>
        <v>0</v>
      </c>
      <c r="K30" s="80">
        <f>'MOD Vectors ALL'!K30*($E30=$F$1)</f>
        <v>0</v>
      </c>
      <c r="L30" s="80">
        <f>'MOD Vectors ALL'!L30*($E30=$F$1)</f>
        <v>0</v>
      </c>
      <c r="M30" s="80">
        <f>'MOD Vectors ALL'!M30*($E30=$F$1)</f>
        <v>0</v>
      </c>
      <c r="N30" s="80">
        <f>'MOD Vectors ALL'!N30*($E30=$F$1)</f>
        <v>0</v>
      </c>
      <c r="O30" s="80">
        <f>'MOD Vectors ALL'!O30*($E30=$F$1)</f>
        <v>0</v>
      </c>
      <c r="P30" s="80">
        <f>'MOD Vectors ALL'!P30*($E30=$F$1)</f>
        <v>0</v>
      </c>
      <c r="Q30" s="80">
        <f>'MOD Vectors ALL'!Q30*($E30=$F$1)</f>
        <v>0</v>
      </c>
      <c r="R30" s="80">
        <f>'MOD Vectors ALL'!R30*($E30=$F$1)</f>
        <v>0</v>
      </c>
      <c r="S30" s="80">
        <f>'MOD Vectors ALL'!S30*($E30=$F$1)</f>
        <v>0</v>
      </c>
      <c r="T30" s="80">
        <f>'MOD Vectors ALL'!T30*($E30=$F$1)</f>
        <v>0</v>
      </c>
      <c r="U30" s="80">
        <f>'MOD Vectors ALL'!U30*($E30=$F$1)</f>
        <v>0</v>
      </c>
      <c r="V30" s="80">
        <f>'MOD Vectors ALL'!V30*($E30=$F$1)</f>
        <v>0</v>
      </c>
      <c r="W30" s="80">
        <f>'MOD Vectors ALL'!W30*($E30=$F$1)</f>
        <v>0</v>
      </c>
      <c r="X30" s="80">
        <f>'MOD Vectors ALL'!X30*($E30=$F$1)</f>
        <v>0</v>
      </c>
      <c r="Y30" s="80">
        <f>'MOD Vectors ALL'!Y30*($E30=$F$1)</f>
        <v>0</v>
      </c>
      <c r="Z30" s="80">
        <f>'MOD Vectors ALL'!Z30*($E30=$F$1)</f>
        <v>0</v>
      </c>
      <c r="AA30" s="80">
        <f>'MOD Vectors ALL'!AA30*($E30=$F$1)</f>
        <v>0</v>
      </c>
      <c r="AB30" s="80">
        <f>'MOD Vectors ALL'!AB30*($E30=$F$1)</f>
        <v>0</v>
      </c>
      <c r="AC30" s="80">
        <f>'MOD Vectors ALL'!AC30*($E30=$F$1)</f>
        <v>0</v>
      </c>
      <c r="AD30" s="80">
        <f>'MOD Vectors ALL'!AD30*($E30=$F$1)</f>
        <v>0</v>
      </c>
      <c r="AE30" s="80">
        <f>'MOD Vectors ALL'!AE30*($E30=$F$1)</f>
        <v>0</v>
      </c>
      <c r="AF30" s="80">
        <f>'MOD Vectors ALL'!AF30*($E30=$F$1)</f>
        <v>0</v>
      </c>
      <c r="AG30" s="80">
        <f>'MOD Vectors ALL'!AG30*($E30=$F$1)</f>
        <v>0</v>
      </c>
      <c r="AH30" s="80">
        <f>'MOD Vectors ALL'!AH30*($E30=$F$1)</f>
        <v>0</v>
      </c>
      <c r="AI30" s="80">
        <f>'MOD Vectors ALL'!AI30*($E30=$F$1)</f>
        <v>0</v>
      </c>
      <c r="AJ30" s="80">
        <f>'MOD Vectors ALL'!AJ30*($E30=$F$1)</f>
        <v>0</v>
      </c>
      <c r="AK30" s="80">
        <f>'MOD Vectors ALL'!AK30*($E30=$F$1)</f>
        <v>0</v>
      </c>
      <c r="AL30" s="80">
        <f>'MOD Vectors ALL'!AL30*($E30=$F$1)</f>
        <v>0</v>
      </c>
      <c r="AM30" s="80">
        <f>'MOD Vectors ALL'!AM30*($E30=$F$1)</f>
        <v>0</v>
      </c>
      <c r="AN30" s="80">
        <f>'MOD Vectors ALL'!AN30*($E30=$F$1)</f>
        <v>0</v>
      </c>
      <c r="AO30" s="80">
        <f>'MOD Vectors ALL'!AO30*($E30=$F$1)</f>
        <v>0</v>
      </c>
      <c r="AP30" s="80">
        <f>'MOD Vectors ALL'!AP30*($E30=$F$1)</f>
        <v>0</v>
      </c>
      <c r="AQ30" s="80">
        <f>'MOD Vectors ALL'!AQ30*($E30=$F$1)</f>
        <v>0</v>
      </c>
      <c r="AR30" s="80">
        <f>'MOD Vectors ALL'!AR30*($E30=$F$1)</f>
        <v>0</v>
      </c>
      <c r="AS30" s="80">
        <f>'MOD Vectors ALL'!AS30*($E30=$F$1)</f>
        <v>0</v>
      </c>
      <c r="AT30" s="80">
        <f>'MOD Vectors ALL'!AT30*($E30=$F$1)</f>
        <v>0</v>
      </c>
      <c r="AU30" s="80">
        <f>'MOD Vectors ALL'!AU30*($E30=$F$1)</f>
        <v>0</v>
      </c>
      <c r="AV30" s="80">
        <f>'MOD Vectors ALL'!AV30*($E30=$F$1)</f>
        <v>0</v>
      </c>
      <c r="AW30" s="80">
        <f>'MOD Vectors ALL'!AW30*($E30=$F$1)</f>
        <v>0</v>
      </c>
      <c r="AX30" s="80">
        <f>'MOD Vectors ALL'!AX30*($E30=$F$1)</f>
        <v>0</v>
      </c>
      <c r="AY30" s="80">
        <f>'MOD Vectors ALL'!AY30*($E30=$F$1)</f>
        <v>0</v>
      </c>
      <c r="AZ30" s="80">
        <f>'MOD Vectors ALL'!AZ30*($E30=$F$1)</f>
        <v>0</v>
      </c>
      <c r="BA30" s="80">
        <f>'MOD Vectors ALL'!BA30*($E30=$F$1)</f>
        <v>0</v>
      </c>
      <c r="BB30" s="80">
        <f>'MOD Vectors ALL'!BB30*($E30=$F$1)</f>
        <v>0</v>
      </c>
      <c r="BC30" s="80">
        <f>'MOD Vectors ALL'!BC30*($E30=$F$1)</f>
        <v>0</v>
      </c>
      <c r="BD30" s="80">
        <f>'MOD Vectors ALL'!BD30*($E30=$F$1)</f>
        <v>0</v>
      </c>
      <c r="BE30" s="80">
        <f>'MOD Vectors ALL'!BE30*($E30=$F$1)</f>
        <v>0</v>
      </c>
      <c r="BF30" s="80">
        <f>'MOD Vectors ALL'!BF30*($E30=$F$1)</f>
        <v>0</v>
      </c>
      <c r="BG30" s="80">
        <f>'MOD Vectors ALL'!BG30*($E30=$F$1)</f>
        <v>0</v>
      </c>
      <c r="BH30" s="80">
        <f>'MOD Vectors ALL'!BH30*($E30=$F$1)</f>
        <v>0</v>
      </c>
      <c r="BI30" s="80">
        <f>'MOD Vectors ALL'!BI30*($E30=$F$1)</f>
        <v>0</v>
      </c>
      <c r="BJ30" s="80">
        <f>'MOD Vectors ALL'!BJ30*($E30=$F$1)</f>
        <v>0</v>
      </c>
      <c r="BK30" s="80">
        <f>'MOD Vectors ALL'!BK30*($E30=$F$1)</f>
        <v>0</v>
      </c>
      <c r="BL30" s="80">
        <f>'MOD Vectors ALL'!BL30*($E30=$F$1)</f>
        <v>0</v>
      </c>
      <c r="BM30" s="80">
        <f>'MOD Vectors ALL'!BM30*($E30=$F$1)</f>
        <v>0</v>
      </c>
      <c r="BN30" s="80">
        <f>'MOD Vectors ALL'!BN30*($E30=$F$1)</f>
        <v>0</v>
      </c>
      <c r="BO30" s="80">
        <f>'MOD Vectors ALL'!BO30*($E30=$F$1)</f>
        <v>0</v>
      </c>
      <c r="BP30" s="80">
        <f>'MOD Vectors ALL'!BP30*($E30=$F$1)</f>
        <v>0</v>
      </c>
      <c r="BQ30" s="80">
        <f>'MOD Vectors ALL'!BQ30*($E30=$F$1)</f>
        <v>0</v>
      </c>
      <c r="BR30" s="80">
        <f>'MOD Vectors ALL'!BR30*($E30=$F$1)</f>
        <v>0</v>
      </c>
      <c r="BS30" s="80">
        <f>'MOD Vectors ALL'!BS30*($E30=$F$1)</f>
        <v>0</v>
      </c>
      <c r="BT30" s="80">
        <f>'MOD Vectors ALL'!BT30*($E30=$F$1)</f>
        <v>0</v>
      </c>
      <c r="BU30" s="80">
        <f>'MOD Vectors ALL'!BU30*($E30=$F$1)</f>
        <v>0</v>
      </c>
      <c r="BV30" s="80">
        <f>'MOD Vectors ALL'!BV30*($E30=$F$1)</f>
        <v>0</v>
      </c>
      <c r="BW30" s="80">
        <f>'MOD Vectors ALL'!BW30*($E30=$F$1)</f>
        <v>0</v>
      </c>
      <c r="BX30" s="80">
        <f>'MOD Vectors ALL'!BX30*($E30=$F$1)</f>
        <v>0</v>
      </c>
      <c r="BY30" s="80">
        <f>'MOD Vectors ALL'!BY30*($E30=$F$1)</f>
        <v>0</v>
      </c>
      <c r="BZ30" s="80">
        <f>'MOD Vectors ALL'!BZ30*($E30=$F$1)</f>
        <v>0</v>
      </c>
      <c r="CA30" s="80">
        <f>'MOD Vectors ALL'!CA30*($E30=$F$1)</f>
        <v>0</v>
      </c>
      <c r="CB30" s="80">
        <f>'MOD Vectors ALL'!CB30*($E30=$F$1)</f>
        <v>0</v>
      </c>
      <c r="CC30" s="80">
        <f>'MOD Vectors ALL'!CC30*($E30=$F$1)</f>
        <v>0</v>
      </c>
      <c r="CD30" s="80">
        <f>'MOD Vectors ALL'!CD30*($E30=$F$1)</f>
        <v>0</v>
      </c>
      <c r="CE30" s="80">
        <f>'MOD Vectors ALL'!CE30*($E30=$F$1)</f>
        <v>0</v>
      </c>
      <c r="CF30" s="80">
        <f>'MOD Vectors ALL'!CF30*($E30=$F$1)</f>
        <v>0</v>
      </c>
      <c r="CG30" s="80">
        <f>'MOD Vectors ALL'!CG30*($E30=$F$1)</f>
        <v>0</v>
      </c>
      <c r="CH30" s="80">
        <f>'MOD Vectors ALL'!CH30*($E30=$F$1)</f>
        <v>0</v>
      </c>
      <c r="CI30" s="80">
        <f>'MOD Vectors ALL'!CI30*($E30=$F$1)</f>
        <v>0</v>
      </c>
      <c r="CJ30" s="80">
        <f>'MOD Vectors ALL'!CJ30*($E30=$F$1)</f>
        <v>0</v>
      </c>
      <c r="CK30" s="80">
        <f>'MOD Vectors ALL'!CK30*($E30=$F$1)</f>
        <v>0</v>
      </c>
      <c r="CL30" s="80">
        <f>'MOD Vectors ALL'!CL30*($E30=$F$1)</f>
        <v>0</v>
      </c>
      <c r="CM30" s="80">
        <f>'MOD Vectors ALL'!CM30*($E30=$F$1)</f>
        <v>0</v>
      </c>
      <c r="CN30" s="80">
        <f>'MOD Vectors ALL'!CN30*($E30=$F$1)</f>
        <v>0</v>
      </c>
      <c r="CO30" s="80">
        <f>'MOD Vectors ALL'!CO30*($E30=$F$1)</f>
        <v>0</v>
      </c>
      <c r="CP30" s="80">
        <f>'MOD Vectors ALL'!CP30*($E30=$F$1)</f>
        <v>0</v>
      </c>
      <c r="CQ30" s="80">
        <f>'MOD Vectors ALL'!CQ30*($E30=$F$1)</f>
        <v>0</v>
      </c>
      <c r="CR30" s="80">
        <f>'MOD Vectors ALL'!CR30*($E30=$F$1)</f>
        <v>0</v>
      </c>
      <c r="CS30" s="80">
        <f>'MOD Vectors ALL'!CS30*($E30=$F$1)</f>
        <v>0</v>
      </c>
      <c r="CT30" s="80">
        <f>'MOD Vectors ALL'!CT30*($E30=$F$1)</f>
        <v>0</v>
      </c>
      <c r="CU30" s="80">
        <f>'MOD Vectors ALL'!CU30*($E30=$F$1)</f>
        <v>0</v>
      </c>
      <c r="CV30" s="80">
        <f>'MOD Vectors ALL'!CV30*($E30=$F$1)</f>
        <v>0</v>
      </c>
      <c r="CW30" s="80">
        <f>'MOD Vectors ALL'!CW30*($E30=$F$1)</f>
        <v>0</v>
      </c>
      <c r="CX30" s="80">
        <f>'MOD Vectors ALL'!CX30*($E30=$F$1)</f>
        <v>0</v>
      </c>
      <c r="CY30" s="80">
        <f>'MOD Vectors ALL'!CY30*($E30=$F$1)</f>
        <v>0</v>
      </c>
      <c r="CZ30" s="80">
        <f>'MOD Vectors ALL'!CZ30*($E30=$F$1)</f>
        <v>0</v>
      </c>
      <c r="DA30" s="80">
        <f>'MOD Vectors ALL'!DA30*($E30=$F$1)</f>
        <v>0</v>
      </c>
      <c r="DB30" s="80">
        <f>'MOD Vectors ALL'!DB30*($E30=$F$1)</f>
        <v>0</v>
      </c>
      <c r="DC30" s="80">
        <f>'MOD Vectors ALL'!DC30*($E30=$F$1)</f>
        <v>0</v>
      </c>
      <c r="DD30" s="80">
        <f>'MOD Vectors ALL'!DD30*($E30=$F$1)</f>
        <v>0</v>
      </c>
      <c r="DE30" s="80">
        <f>'MOD Vectors ALL'!DE30*($E30=$F$1)</f>
        <v>0</v>
      </c>
      <c r="DF30" s="80">
        <f>'MOD Vectors ALL'!DF30*($E30=$F$1)</f>
        <v>0</v>
      </c>
      <c r="DG30" s="80">
        <f>'MOD Vectors ALL'!DG30*($E30=$F$1)</f>
        <v>0</v>
      </c>
      <c r="DH30" s="80">
        <f>'MOD Vectors ALL'!DH30*($E30=$F$1)</f>
        <v>0</v>
      </c>
      <c r="DI30" s="80">
        <f>'MOD Vectors ALL'!DI30*($E30=$F$1)</f>
        <v>0</v>
      </c>
      <c r="DJ30" s="80">
        <f>'MOD Vectors ALL'!DJ30*($E30=$F$1)</f>
        <v>0</v>
      </c>
      <c r="DK30" s="80">
        <f>'MOD Vectors ALL'!DK30*($E30=$F$1)</f>
        <v>0</v>
      </c>
      <c r="DL30" s="80">
        <f>'MOD Vectors ALL'!DL30*($E30=$F$1)</f>
        <v>0</v>
      </c>
      <c r="DM30" s="80">
        <f>'MOD Vectors ALL'!DM30*($E30=$F$1)</f>
        <v>0</v>
      </c>
      <c r="DN30" s="80">
        <f>'MOD Vectors ALL'!DN30*($E30=$F$1)</f>
        <v>0</v>
      </c>
      <c r="DO30" s="80">
        <f>'MOD Vectors ALL'!DO30*($E30=$F$1)</f>
        <v>0</v>
      </c>
      <c r="DP30" s="80">
        <f>'MOD Vectors ALL'!DP30*($E30=$F$1)</f>
        <v>0</v>
      </c>
      <c r="DQ30" s="80">
        <f>'MOD Vectors ALL'!DQ30*($E30=$F$1)</f>
        <v>0</v>
      </c>
    </row>
    <row r="31" spans="1:121" x14ac:dyDescent="0.2">
      <c r="A31">
        <v>288</v>
      </c>
      <c r="B31" t="s">
        <v>9</v>
      </c>
      <c r="C31" t="s">
        <v>369</v>
      </c>
      <c r="D31" t="s">
        <v>528</v>
      </c>
      <c r="E31" t="s">
        <v>25</v>
      </c>
      <c r="F31" t="s">
        <v>12</v>
      </c>
      <c r="G31">
        <v>0.28931800000000002</v>
      </c>
      <c r="H31">
        <v>0.87851199999999996</v>
      </c>
      <c r="I31" s="80">
        <f>'MOD Vectors ALL'!I31*($E31=$F$1)</f>
        <v>0</v>
      </c>
      <c r="J31" s="80">
        <f>'MOD Vectors ALL'!J31*($E31=$F$1)</f>
        <v>0</v>
      </c>
      <c r="K31" s="80">
        <f>'MOD Vectors ALL'!K31*($E31=$F$1)</f>
        <v>0</v>
      </c>
      <c r="L31" s="80">
        <f>'MOD Vectors ALL'!L31*($E31=$F$1)</f>
        <v>0</v>
      </c>
      <c r="M31" s="80">
        <f>'MOD Vectors ALL'!M31*($E31=$F$1)</f>
        <v>0</v>
      </c>
      <c r="N31" s="80">
        <f>'MOD Vectors ALL'!N31*($E31=$F$1)</f>
        <v>0</v>
      </c>
      <c r="O31" s="80">
        <f>'MOD Vectors ALL'!O31*($E31=$F$1)</f>
        <v>0</v>
      </c>
      <c r="P31" s="80">
        <f>'MOD Vectors ALL'!P31*($E31=$F$1)</f>
        <v>0</v>
      </c>
      <c r="Q31" s="80">
        <f>'MOD Vectors ALL'!Q31*($E31=$F$1)</f>
        <v>0</v>
      </c>
      <c r="R31" s="80">
        <f>'MOD Vectors ALL'!R31*($E31=$F$1)</f>
        <v>0</v>
      </c>
      <c r="S31" s="80">
        <f>'MOD Vectors ALL'!S31*($E31=$F$1)</f>
        <v>0</v>
      </c>
      <c r="T31" s="80">
        <f>'MOD Vectors ALL'!T31*($E31=$F$1)</f>
        <v>0</v>
      </c>
      <c r="U31" s="80">
        <f>'MOD Vectors ALL'!U31*($E31=$F$1)</f>
        <v>0</v>
      </c>
      <c r="V31" s="80">
        <f>'MOD Vectors ALL'!V31*($E31=$F$1)</f>
        <v>0</v>
      </c>
      <c r="W31" s="80">
        <f>'MOD Vectors ALL'!W31*($E31=$F$1)</f>
        <v>0</v>
      </c>
      <c r="X31" s="80">
        <f>'MOD Vectors ALL'!X31*($E31=$F$1)</f>
        <v>0</v>
      </c>
      <c r="Y31" s="80">
        <f>'MOD Vectors ALL'!Y31*($E31=$F$1)</f>
        <v>0</v>
      </c>
      <c r="Z31" s="80">
        <f>'MOD Vectors ALL'!Z31*($E31=$F$1)</f>
        <v>0</v>
      </c>
      <c r="AA31" s="80">
        <f>'MOD Vectors ALL'!AA31*($E31=$F$1)</f>
        <v>0</v>
      </c>
      <c r="AB31" s="80">
        <f>'MOD Vectors ALL'!AB31*($E31=$F$1)</f>
        <v>0</v>
      </c>
      <c r="AC31" s="80">
        <f>'MOD Vectors ALL'!AC31*($E31=$F$1)</f>
        <v>0</v>
      </c>
      <c r="AD31" s="80">
        <f>'MOD Vectors ALL'!AD31*($E31=$F$1)</f>
        <v>0</v>
      </c>
      <c r="AE31" s="80">
        <f>'MOD Vectors ALL'!AE31*($E31=$F$1)</f>
        <v>0</v>
      </c>
      <c r="AF31" s="80">
        <f>'MOD Vectors ALL'!AF31*($E31=$F$1)</f>
        <v>0</v>
      </c>
      <c r="AG31" s="80">
        <f>'MOD Vectors ALL'!AG31*($E31=$F$1)</f>
        <v>0</v>
      </c>
      <c r="AH31" s="80">
        <f>'MOD Vectors ALL'!AH31*($E31=$F$1)</f>
        <v>0</v>
      </c>
      <c r="AI31" s="80">
        <f>'MOD Vectors ALL'!AI31*($E31=$F$1)</f>
        <v>0</v>
      </c>
      <c r="AJ31" s="80">
        <f>'MOD Vectors ALL'!AJ31*($E31=$F$1)</f>
        <v>0</v>
      </c>
      <c r="AK31" s="80">
        <f>'MOD Vectors ALL'!AK31*($E31=$F$1)</f>
        <v>0</v>
      </c>
      <c r="AL31" s="80">
        <f>'MOD Vectors ALL'!AL31*($E31=$F$1)</f>
        <v>0</v>
      </c>
      <c r="AM31" s="80">
        <f>'MOD Vectors ALL'!AM31*($E31=$F$1)</f>
        <v>0</v>
      </c>
      <c r="AN31" s="80">
        <f>'MOD Vectors ALL'!AN31*($E31=$F$1)</f>
        <v>0</v>
      </c>
      <c r="AO31" s="80">
        <f>'MOD Vectors ALL'!AO31*($E31=$F$1)</f>
        <v>0</v>
      </c>
      <c r="AP31" s="80">
        <f>'MOD Vectors ALL'!AP31*($E31=$F$1)</f>
        <v>0</v>
      </c>
      <c r="AQ31" s="80">
        <f>'MOD Vectors ALL'!AQ31*($E31=$F$1)</f>
        <v>0</v>
      </c>
      <c r="AR31" s="80">
        <f>'MOD Vectors ALL'!AR31*($E31=$F$1)</f>
        <v>0</v>
      </c>
      <c r="AS31" s="80">
        <f>'MOD Vectors ALL'!AS31*($E31=$F$1)</f>
        <v>0</v>
      </c>
      <c r="AT31" s="80">
        <f>'MOD Vectors ALL'!AT31*($E31=$F$1)</f>
        <v>0</v>
      </c>
      <c r="AU31" s="80">
        <f>'MOD Vectors ALL'!AU31*($E31=$F$1)</f>
        <v>0</v>
      </c>
      <c r="AV31" s="80">
        <f>'MOD Vectors ALL'!AV31*($E31=$F$1)</f>
        <v>0</v>
      </c>
      <c r="AW31" s="80">
        <f>'MOD Vectors ALL'!AW31*($E31=$F$1)</f>
        <v>0</v>
      </c>
      <c r="AX31" s="80">
        <f>'MOD Vectors ALL'!AX31*($E31=$F$1)</f>
        <v>0</v>
      </c>
      <c r="AY31" s="80">
        <f>'MOD Vectors ALL'!AY31*($E31=$F$1)</f>
        <v>0</v>
      </c>
      <c r="AZ31" s="80">
        <f>'MOD Vectors ALL'!AZ31*($E31=$F$1)</f>
        <v>0</v>
      </c>
      <c r="BA31" s="80">
        <f>'MOD Vectors ALL'!BA31*($E31=$F$1)</f>
        <v>0</v>
      </c>
      <c r="BB31" s="80">
        <f>'MOD Vectors ALL'!BB31*($E31=$F$1)</f>
        <v>0</v>
      </c>
      <c r="BC31" s="80">
        <f>'MOD Vectors ALL'!BC31*($E31=$F$1)</f>
        <v>0</v>
      </c>
      <c r="BD31" s="80">
        <f>'MOD Vectors ALL'!BD31*($E31=$F$1)</f>
        <v>0</v>
      </c>
      <c r="BE31" s="80">
        <f>'MOD Vectors ALL'!BE31*($E31=$F$1)</f>
        <v>0</v>
      </c>
      <c r="BF31" s="80">
        <f>'MOD Vectors ALL'!BF31*($E31=$F$1)</f>
        <v>0</v>
      </c>
      <c r="BG31" s="80">
        <f>'MOD Vectors ALL'!BG31*($E31=$F$1)</f>
        <v>0</v>
      </c>
      <c r="BH31" s="80">
        <f>'MOD Vectors ALL'!BH31*($E31=$F$1)</f>
        <v>0</v>
      </c>
      <c r="BI31" s="80">
        <f>'MOD Vectors ALL'!BI31*($E31=$F$1)</f>
        <v>0</v>
      </c>
      <c r="BJ31" s="80">
        <f>'MOD Vectors ALL'!BJ31*($E31=$F$1)</f>
        <v>0</v>
      </c>
      <c r="BK31" s="80">
        <f>'MOD Vectors ALL'!BK31*($E31=$F$1)</f>
        <v>0</v>
      </c>
      <c r="BL31" s="80">
        <f>'MOD Vectors ALL'!BL31*($E31=$F$1)</f>
        <v>0</v>
      </c>
      <c r="BM31" s="80">
        <f>'MOD Vectors ALL'!BM31*($E31=$F$1)</f>
        <v>0</v>
      </c>
      <c r="BN31" s="80">
        <f>'MOD Vectors ALL'!BN31*($E31=$F$1)</f>
        <v>0</v>
      </c>
      <c r="BO31" s="80">
        <f>'MOD Vectors ALL'!BO31*($E31=$F$1)</f>
        <v>0</v>
      </c>
      <c r="BP31" s="80">
        <f>'MOD Vectors ALL'!BP31*($E31=$F$1)</f>
        <v>0</v>
      </c>
      <c r="BQ31" s="80">
        <f>'MOD Vectors ALL'!BQ31*($E31=$F$1)</f>
        <v>0</v>
      </c>
      <c r="BR31" s="80">
        <f>'MOD Vectors ALL'!BR31*($E31=$F$1)</f>
        <v>0</v>
      </c>
      <c r="BS31" s="80">
        <f>'MOD Vectors ALL'!BS31*($E31=$F$1)</f>
        <v>0</v>
      </c>
      <c r="BT31" s="80">
        <f>'MOD Vectors ALL'!BT31*($E31=$F$1)</f>
        <v>0</v>
      </c>
      <c r="BU31" s="80">
        <f>'MOD Vectors ALL'!BU31*($E31=$F$1)</f>
        <v>0</v>
      </c>
      <c r="BV31" s="80">
        <f>'MOD Vectors ALL'!BV31*($E31=$F$1)</f>
        <v>0</v>
      </c>
      <c r="BW31" s="80">
        <f>'MOD Vectors ALL'!BW31*($E31=$F$1)</f>
        <v>0</v>
      </c>
      <c r="BX31" s="80">
        <f>'MOD Vectors ALL'!BX31*($E31=$F$1)</f>
        <v>0</v>
      </c>
      <c r="BY31" s="80">
        <f>'MOD Vectors ALL'!BY31*($E31=$F$1)</f>
        <v>0</v>
      </c>
      <c r="BZ31" s="80">
        <f>'MOD Vectors ALL'!BZ31*($E31=$F$1)</f>
        <v>0</v>
      </c>
      <c r="CA31" s="80">
        <f>'MOD Vectors ALL'!CA31*($E31=$F$1)</f>
        <v>0</v>
      </c>
      <c r="CB31" s="80">
        <f>'MOD Vectors ALL'!CB31*($E31=$F$1)</f>
        <v>0</v>
      </c>
      <c r="CC31" s="80">
        <f>'MOD Vectors ALL'!CC31*($E31=$F$1)</f>
        <v>0</v>
      </c>
      <c r="CD31" s="80">
        <f>'MOD Vectors ALL'!CD31*($E31=$F$1)</f>
        <v>0</v>
      </c>
      <c r="CE31" s="80">
        <f>'MOD Vectors ALL'!CE31*($E31=$F$1)</f>
        <v>0</v>
      </c>
      <c r="CF31" s="80">
        <f>'MOD Vectors ALL'!CF31*($E31=$F$1)</f>
        <v>0</v>
      </c>
      <c r="CG31" s="80">
        <f>'MOD Vectors ALL'!CG31*($E31=$F$1)</f>
        <v>0</v>
      </c>
      <c r="CH31" s="80">
        <f>'MOD Vectors ALL'!CH31*($E31=$F$1)</f>
        <v>0</v>
      </c>
      <c r="CI31" s="80">
        <f>'MOD Vectors ALL'!CI31*($E31=$F$1)</f>
        <v>0</v>
      </c>
      <c r="CJ31" s="80">
        <f>'MOD Vectors ALL'!CJ31*($E31=$F$1)</f>
        <v>0</v>
      </c>
      <c r="CK31" s="80">
        <f>'MOD Vectors ALL'!CK31*($E31=$F$1)</f>
        <v>0</v>
      </c>
      <c r="CL31" s="80">
        <f>'MOD Vectors ALL'!CL31*($E31=$F$1)</f>
        <v>0</v>
      </c>
      <c r="CM31" s="80">
        <f>'MOD Vectors ALL'!CM31*($E31=$F$1)</f>
        <v>0</v>
      </c>
      <c r="CN31" s="80">
        <f>'MOD Vectors ALL'!CN31*($E31=$F$1)</f>
        <v>0</v>
      </c>
      <c r="CO31" s="80">
        <f>'MOD Vectors ALL'!CO31*($E31=$F$1)</f>
        <v>0</v>
      </c>
      <c r="CP31" s="80">
        <f>'MOD Vectors ALL'!CP31*($E31=$F$1)</f>
        <v>0</v>
      </c>
      <c r="CQ31" s="80">
        <f>'MOD Vectors ALL'!CQ31*($E31=$F$1)</f>
        <v>0</v>
      </c>
      <c r="CR31" s="80">
        <f>'MOD Vectors ALL'!CR31*($E31=$F$1)</f>
        <v>0</v>
      </c>
      <c r="CS31" s="80">
        <f>'MOD Vectors ALL'!CS31*($E31=$F$1)</f>
        <v>0</v>
      </c>
      <c r="CT31" s="80">
        <f>'MOD Vectors ALL'!CT31*($E31=$F$1)</f>
        <v>0</v>
      </c>
      <c r="CU31" s="80">
        <f>'MOD Vectors ALL'!CU31*($E31=$F$1)</f>
        <v>0</v>
      </c>
      <c r="CV31" s="80">
        <f>'MOD Vectors ALL'!CV31*($E31=$F$1)</f>
        <v>0</v>
      </c>
      <c r="CW31" s="80">
        <f>'MOD Vectors ALL'!CW31*($E31=$F$1)</f>
        <v>0</v>
      </c>
      <c r="CX31" s="80">
        <f>'MOD Vectors ALL'!CX31*($E31=$F$1)</f>
        <v>0</v>
      </c>
      <c r="CY31" s="80">
        <f>'MOD Vectors ALL'!CY31*($E31=$F$1)</f>
        <v>0</v>
      </c>
      <c r="CZ31" s="80">
        <f>'MOD Vectors ALL'!CZ31*($E31=$F$1)</f>
        <v>0</v>
      </c>
      <c r="DA31" s="80">
        <f>'MOD Vectors ALL'!DA31*($E31=$F$1)</f>
        <v>0</v>
      </c>
      <c r="DB31" s="80">
        <f>'MOD Vectors ALL'!DB31*($E31=$F$1)</f>
        <v>0</v>
      </c>
      <c r="DC31" s="80">
        <f>'MOD Vectors ALL'!DC31*($E31=$F$1)</f>
        <v>0</v>
      </c>
      <c r="DD31" s="80">
        <f>'MOD Vectors ALL'!DD31*($E31=$F$1)</f>
        <v>0</v>
      </c>
      <c r="DE31" s="80">
        <f>'MOD Vectors ALL'!DE31*($E31=$F$1)</f>
        <v>0</v>
      </c>
      <c r="DF31" s="80">
        <f>'MOD Vectors ALL'!DF31*($E31=$F$1)</f>
        <v>0</v>
      </c>
      <c r="DG31" s="80">
        <f>'MOD Vectors ALL'!DG31*($E31=$F$1)</f>
        <v>0</v>
      </c>
      <c r="DH31" s="80">
        <f>'MOD Vectors ALL'!DH31*($E31=$F$1)</f>
        <v>0</v>
      </c>
      <c r="DI31" s="80">
        <f>'MOD Vectors ALL'!DI31*($E31=$F$1)</f>
        <v>0</v>
      </c>
      <c r="DJ31" s="80">
        <f>'MOD Vectors ALL'!DJ31*($E31=$F$1)</f>
        <v>0</v>
      </c>
      <c r="DK31" s="80">
        <f>'MOD Vectors ALL'!DK31*($E31=$F$1)</f>
        <v>0</v>
      </c>
      <c r="DL31" s="80">
        <f>'MOD Vectors ALL'!DL31*($E31=$F$1)</f>
        <v>0</v>
      </c>
      <c r="DM31" s="80">
        <f>'MOD Vectors ALL'!DM31*($E31=$F$1)</f>
        <v>0</v>
      </c>
      <c r="DN31" s="80">
        <f>'MOD Vectors ALL'!DN31*($E31=$F$1)</f>
        <v>0</v>
      </c>
      <c r="DO31" s="80">
        <f>'MOD Vectors ALL'!DO31*($E31=$F$1)</f>
        <v>0</v>
      </c>
      <c r="DP31" s="80">
        <f>'MOD Vectors ALL'!DP31*($E31=$F$1)</f>
        <v>0</v>
      </c>
      <c r="DQ31" s="80">
        <f>'MOD Vectors ALL'!DQ31*($E31=$F$1)</f>
        <v>0</v>
      </c>
    </row>
    <row r="32" spans="1:121" x14ac:dyDescent="0.2">
      <c r="A32">
        <v>289</v>
      </c>
      <c r="B32" t="s">
        <v>9</v>
      </c>
      <c r="C32" t="s">
        <v>369</v>
      </c>
      <c r="D32" t="s">
        <v>528</v>
      </c>
      <c r="E32" t="s">
        <v>25</v>
      </c>
      <c r="F32" t="s">
        <v>13</v>
      </c>
      <c r="G32">
        <v>0.30314200000000002</v>
      </c>
      <c r="H32">
        <v>0.97754799999999997</v>
      </c>
      <c r="I32" s="80">
        <f>'MOD Vectors ALL'!I32*($E32=$F$1)</f>
        <v>0</v>
      </c>
      <c r="J32" s="80">
        <f>'MOD Vectors ALL'!J32*($E32=$F$1)</f>
        <v>0</v>
      </c>
      <c r="K32" s="80">
        <f>'MOD Vectors ALL'!K32*($E32=$F$1)</f>
        <v>0</v>
      </c>
      <c r="L32" s="80">
        <f>'MOD Vectors ALL'!L32*($E32=$F$1)</f>
        <v>0</v>
      </c>
      <c r="M32" s="80">
        <f>'MOD Vectors ALL'!M32*($E32=$F$1)</f>
        <v>0</v>
      </c>
      <c r="N32" s="80">
        <f>'MOD Vectors ALL'!N32*($E32=$F$1)</f>
        <v>0</v>
      </c>
      <c r="O32" s="80">
        <f>'MOD Vectors ALL'!O32*($E32=$F$1)</f>
        <v>0</v>
      </c>
      <c r="P32" s="80">
        <f>'MOD Vectors ALL'!P32*($E32=$F$1)</f>
        <v>0</v>
      </c>
      <c r="Q32" s="80">
        <f>'MOD Vectors ALL'!Q32*($E32=$F$1)</f>
        <v>0</v>
      </c>
      <c r="R32" s="80">
        <f>'MOD Vectors ALL'!R32*($E32=$F$1)</f>
        <v>0</v>
      </c>
      <c r="S32" s="80">
        <f>'MOD Vectors ALL'!S32*($E32=$F$1)</f>
        <v>0</v>
      </c>
      <c r="T32" s="80">
        <f>'MOD Vectors ALL'!T32*($E32=$F$1)</f>
        <v>0</v>
      </c>
      <c r="U32" s="80">
        <f>'MOD Vectors ALL'!U32*($E32=$F$1)</f>
        <v>0</v>
      </c>
      <c r="V32" s="80">
        <f>'MOD Vectors ALL'!V32*($E32=$F$1)</f>
        <v>0</v>
      </c>
      <c r="W32" s="80">
        <f>'MOD Vectors ALL'!W32*($E32=$F$1)</f>
        <v>0</v>
      </c>
      <c r="X32" s="80">
        <f>'MOD Vectors ALL'!X32*($E32=$F$1)</f>
        <v>0</v>
      </c>
      <c r="Y32" s="80">
        <f>'MOD Vectors ALL'!Y32*($E32=$F$1)</f>
        <v>0</v>
      </c>
      <c r="Z32" s="80">
        <f>'MOD Vectors ALL'!Z32*($E32=$F$1)</f>
        <v>0</v>
      </c>
      <c r="AA32" s="80">
        <f>'MOD Vectors ALL'!AA32*($E32=$F$1)</f>
        <v>0</v>
      </c>
      <c r="AB32" s="80">
        <f>'MOD Vectors ALL'!AB32*($E32=$F$1)</f>
        <v>0</v>
      </c>
      <c r="AC32" s="80">
        <f>'MOD Vectors ALL'!AC32*($E32=$F$1)</f>
        <v>0</v>
      </c>
      <c r="AD32" s="80">
        <f>'MOD Vectors ALL'!AD32*($E32=$F$1)</f>
        <v>0</v>
      </c>
      <c r="AE32" s="80">
        <f>'MOD Vectors ALL'!AE32*($E32=$F$1)</f>
        <v>0</v>
      </c>
      <c r="AF32" s="80">
        <f>'MOD Vectors ALL'!AF32*($E32=$F$1)</f>
        <v>0</v>
      </c>
      <c r="AG32" s="80">
        <f>'MOD Vectors ALL'!AG32*($E32=$F$1)</f>
        <v>0</v>
      </c>
      <c r="AH32" s="80">
        <f>'MOD Vectors ALL'!AH32*($E32=$F$1)</f>
        <v>0</v>
      </c>
      <c r="AI32" s="80">
        <f>'MOD Vectors ALL'!AI32*($E32=$F$1)</f>
        <v>0</v>
      </c>
      <c r="AJ32" s="80">
        <f>'MOD Vectors ALL'!AJ32*($E32=$F$1)</f>
        <v>0</v>
      </c>
      <c r="AK32" s="80">
        <f>'MOD Vectors ALL'!AK32*($E32=$F$1)</f>
        <v>0</v>
      </c>
      <c r="AL32" s="80">
        <f>'MOD Vectors ALL'!AL32*($E32=$F$1)</f>
        <v>0</v>
      </c>
      <c r="AM32" s="80">
        <f>'MOD Vectors ALL'!AM32*($E32=$F$1)</f>
        <v>0</v>
      </c>
      <c r="AN32" s="80">
        <f>'MOD Vectors ALL'!AN32*($E32=$F$1)</f>
        <v>0</v>
      </c>
      <c r="AO32" s="80">
        <f>'MOD Vectors ALL'!AO32*($E32=$F$1)</f>
        <v>0</v>
      </c>
      <c r="AP32" s="80">
        <f>'MOD Vectors ALL'!AP32*($E32=$F$1)</f>
        <v>0</v>
      </c>
      <c r="AQ32" s="80">
        <f>'MOD Vectors ALL'!AQ32*($E32=$F$1)</f>
        <v>0</v>
      </c>
      <c r="AR32" s="80">
        <f>'MOD Vectors ALL'!AR32*($E32=$F$1)</f>
        <v>0</v>
      </c>
      <c r="AS32" s="80">
        <f>'MOD Vectors ALL'!AS32*($E32=$F$1)</f>
        <v>0</v>
      </c>
      <c r="AT32" s="80">
        <f>'MOD Vectors ALL'!AT32*($E32=$F$1)</f>
        <v>0</v>
      </c>
      <c r="AU32" s="80">
        <f>'MOD Vectors ALL'!AU32*($E32=$F$1)</f>
        <v>0</v>
      </c>
      <c r="AV32" s="80">
        <f>'MOD Vectors ALL'!AV32*($E32=$F$1)</f>
        <v>0</v>
      </c>
      <c r="AW32" s="80">
        <f>'MOD Vectors ALL'!AW32*($E32=$F$1)</f>
        <v>0</v>
      </c>
      <c r="AX32" s="80">
        <f>'MOD Vectors ALL'!AX32*($E32=$F$1)</f>
        <v>0</v>
      </c>
      <c r="AY32" s="80">
        <f>'MOD Vectors ALL'!AY32*($E32=$F$1)</f>
        <v>0</v>
      </c>
      <c r="AZ32" s="80">
        <f>'MOD Vectors ALL'!AZ32*($E32=$F$1)</f>
        <v>0</v>
      </c>
      <c r="BA32" s="80">
        <f>'MOD Vectors ALL'!BA32*($E32=$F$1)</f>
        <v>0</v>
      </c>
      <c r="BB32" s="80">
        <f>'MOD Vectors ALL'!BB32*($E32=$F$1)</f>
        <v>0</v>
      </c>
      <c r="BC32" s="80">
        <f>'MOD Vectors ALL'!BC32*($E32=$F$1)</f>
        <v>0</v>
      </c>
      <c r="BD32" s="80">
        <f>'MOD Vectors ALL'!BD32*($E32=$F$1)</f>
        <v>0</v>
      </c>
      <c r="BE32" s="80">
        <f>'MOD Vectors ALL'!BE32*($E32=$F$1)</f>
        <v>0</v>
      </c>
      <c r="BF32" s="80">
        <f>'MOD Vectors ALL'!BF32*($E32=$F$1)</f>
        <v>0</v>
      </c>
      <c r="BG32" s="80">
        <f>'MOD Vectors ALL'!BG32*($E32=$F$1)</f>
        <v>0</v>
      </c>
      <c r="BH32" s="80">
        <f>'MOD Vectors ALL'!BH32*($E32=$F$1)</f>
        <v>0</v>
      </c>
      <c r="BI32" s="80">
        <f>'MOD Vectors ALL'!BI32*($E32=$F$1)</f>
        <v>0</v>
      </c>
      <c r="BJ32" s="80">
        <f>'MOD Vectors ALL'!BJ32*($E32=$F$1)</f>
        <v>0</v>
      </c>
      <c r="BK32" s="80">
        <f>'MOD Vectors ALL'!BK32*($E32=$F$1)</f>
        <v>0</v>
      </c>
      <c r="BL32" s="80">
        <f>'MOD Vectors ALL'!BL32*($E32=$F$1)</f>
        <v>0</v>
      </c>
      <c r="BM32" s="80">
        <f>'MOD Vectors ALL'!BM32*($E32=$F$1)</f>
        <v>0</v>
      </c>
      <c r="BN32" s="80">
        <f>'MOD Vectors ALL'!BN32*($E32=$F$1)</f>
        <v>0</v>
      </c>
      <c r="BO32" s="80">
        <f>'MOD Vectors ALL'!BO32*($E32=$F$1)</f>
        <v>0</v>
      </c>
      <c r="BP32" s="80">
        <f>'MOD Vectors ALL'!BP32*($E32=$F$1)</f>
        <v>0</v>
      </c>
      <c r="BQ32" s="80">
        <f>'MOD Vectors ALL'!BQ32*($E32=$F$1)</f>
        <v>0</v>
      </c>
      <c r="BR32" s="80">
        <f>'MOD Vectors ALL'!BR32*($E32=$F$1)</f>
        <v>0</v>
      </c>
      <c r="BS32" s="80">
        <f>'MOD Vectors ALL'!BS32*($E32=$F$1)</f>
        <v>0</v>
      </c>
      <c r="BT32" s="80">
        <f>'MOD Vectors ALL'!BT32*($E32=$F$1)</f>
        <v>0</v>
      </c>
      <c r="BU32" s="80">
        <f>'MOD Vectors ALL'!BU32*($E32=$F$1)</f>
        <v>0</v>
      </c>
      <c r="BV32" s="80">
        <f>'MOD Vectors ALL'!BV32*($E32=$F$1)</f>
        <v>0</v>
      </c>
      <c r="BW32" s="80">
        <f>'MOD Vectors ALL'!BW32*($E32=$F$1)</f>
        <v>0</v>
      </c>
      <c r="BX32" s="80">
        <f>'MOD Vectors ALL'!BX32*($E32=$F$1)</f>
        <v>0</v>
      </c>
      <c r="BY32" s="80">
        <f>'MOD Vectors ALL'!BY32*($E32=$F$1)</f>
        <v>0</v>
      </c>
      <c r="BZ32" s="80">
        <f>'MOD Vectors ALL'!BZ32*($E32=$F$1)</f>
        <v>0</v>
      </c>
      <c r="CA32" s="80">
        <f>'MOD Vectors ALL'!CA32*($E32=$F$1)</f>
        <v>0</v>
      </c>
      <c r="CB32" s="80">
        <f>'MOD Vectors ALL'!CB32*($E32=$F$1)</f>
        <v>0</v>
      </c>
      <c r="CC32" s="80">
        <f>'MOD Vectors ALL'!CC32*($E32=$F$1)</f>
        <v>0</v>
      </c>
      <c r="CD32" s="80">
        <f>'MOD Vectors ALL'!CD32*($E32=$F$1)</f>
        <v>0</v>
      </c>
      <c r="CE32" s="80">
        <f>'MOD Vectors ALL'!CE32*($E32=$F$1)</f>
        <v>0</v>
      </c>
      <c r="CF32" s="80">
        <f>'MOD Vectors ALL'!CF32*($E32=$F$1)</f>
        <v>0</v>
      </c>
      <c r="CG32" s="80">
        <f>'MOD Vectors ALL'!CG32*($E32=$F$1)</f>
        <v>0</v>
      </c>
      <c r="CH32" s="80">
        <f>'MOD Vectors ALL'!CH32*($E32=$F$1)</f>
        <v>0</v>
      </c>
      <c r="CI32" s="80">
        <f>'MOD Vectors ALL'!CI32*($E32=$F$1)</f>
        <v>0</v>
      </c>
      <c r="CJ32" s="80">
        <f>'MOD Vectors ALL'!CJ32*($E32=$F$1)</f>
        <v>0</v>
      </c>
      <c r="CK32" s="80">
        <f>'MOD Vectors ALL'!CK32*($E32=$F$1)</f>
        <v>0</v>
      </c>
      <c r="CL32" s="80">
        <f>'MOD Vectors ALL'!CL32*($E32=$F$1)</f>
        <v>0</v>
      </c>
      <c r="CM32" s="80">
        <f>'MOD Vectors ALL'!CM32*($E32=$F$1)</f>
        <v>0</v>
      </c>
      <c r="CN32" s="80">
        <f>'MOD Vectors ALL'!CN32*($E32=$F$1)</f>
        <v>0</v>
      </c>
      <c r="CO32" s="80">
        <f>'MOD Vectors ALL'!CO32*($E32=$F$1)</f>
        <v>0</v>
      </c>
      <c r="CP32" s="80">
        <f>'MOD Vectors ALL'!CP32*($E32=$F$1)</f>
        <v>0</v>
      </c>
      <c r="CQ32" s="80">
        <f>'MOD Vectors ALL'!CQ32*($E32=$F$1)</f>
        <v>0</v>
      </c>
      <c r="CR32" s="80">
        <f>'MOD Vectors ALL'!CR32*($E32=$F$1)</f>
        <v>0</v>
      </c>
      <c r="CS32" s="80">
        <f>'MOD Vectors ALL'!CS32*($E32=$F$1)</f>
        <v>0</v>
      </c>
      <c r="CT32" s="80">
        <f>'MOD Vectors ALL'!CT32*($E32=$F$1)</f>
        <v>0</v>
      </c>
      <c r="CU32" s="80">
        <f>'MOD Vectors ALL'!CU32*($E32=$F$1)</f>
        <v>0</v>
      </c>
      <c r="CV32" s="80">
        <f>'MOD Vectors ALL'!CV32*($E32=$F$1)</f>
        <v>0</v>
      </c>
      <c r="CW32" s="80">
        <f>'MOD Vectors ALL'!CW32*($E32=$F$1)</f>
        <v>0</v>
      </c>
      <c r="CX32" s="80">
        <f>'MOD Vectors ALL'!CX32*($E32=$F$1)</f>
        <v>0</v>
      </c>
      <c r="CY32" s="80">
        <f>'MOD Vectors ALL'!CY32*($E32=$F$1)</f>
        <v>0</v>
      </c>
      <c r="CZ32" s="80">
        <f>'MOD Vectors ALL'!CZ32*($E32=$F$1)</f>
        <v>0</v>
      </c>
      <c r="DA32" s="80">
        <f>'MOD Vectors ALL'!DA32*($E32=$F$1)</f>
        <v>0</v>
      </c>
      <c r="DB32" s="80">
        <f>'MOD Vectors ALL'!DB32*($E32=$F$1)</f>
        <v>0</v>
      </c>
      <c r="DC32" s="80">
        <f>'MOD Vectors ALL'!DC32*($E32=$F$1)</f>
        <v>0</v>
      </c>
      <c r="DD32" s="80">
        <f>'MOD Vectors ALL'!DD32*($E32=$F$1)</f>
        <v>0</v>
      </c>
      <c r="DE32" s="80">
        <f>'MOD Vectors ALL'!DE32*($E32=$F$1)</f>
        <v>0</v>
      </c>
      <c r="DF32" s="80">
        <f>'MOD Vectors ALL'!DF32*($E32=$F$1)</f>
        <v>0</v>
      </c>
      <c r="DG32" s="80">
        <f>'MOD Vectors ALL'!DG32*($E32=$F$1)</f>
        <v>0</v>
      </c>
      <c r="DH32" s="80">
        <f>'MOD Vectors ALL'!DH32*($E32=$F$1)</f>
        <v>0</v>
      </c>
      <c r="DI32" s="80">
        <f>'MOD Vectors ALL'!DI32*($E32=$F$1)</f>
        <v>0</v>
      </c>
      <c r="DJ32" s="80">
        <f>'MOD Vectors ALL'!DJ32*($E32=$F$1)</f>
        <v>0</v>
      </c>
      <c r="DK32" s="80">
        <f>'MOD Vectors ALL'!DK32*($E32=$F$1)</f>
        <v>0</v>
      </c>
      <c r="DL32" s="80">
        <f>'MOD Vectors ALL'!DL32*($E32=$F$1)</f>
        <v>0</v>
      </c>
      <c r="DM32" s="80">
        <f>'MOD Vectors ALL'!DM32*($E32=$F$1)</f>
        <v>0</v>
      </c>
      <c r="DN32" s="80">
        <f>'MOD Vectors ALL'!DN32*($E32=$F$1)</f>
        <v>0</v>
      </c>
      <c r="DO32" s="80">
        <f>'MOD Vectors ALL'!DO32*($E32=$F$1)</f>
        <v>0</v>
      </c>
      <c r="DP32" s="80">
        <f>'MOD Vectors ALL'!DP32*($E32=$F$1)</f>
        <v>0</v>
      </c>
      <c r="DQ32" s="80">
        <f>'MOD Vectors ALL'!DQ32*($E32=$F$1)</f>
        <v>0</v>
      </c>
    </row>
    <row r="33" spans="1:121" x14ac:dyDescent="0.2">
      <c r="A33">
        <v>290</v>
      </c>
      <c r="B33" t="s">
        <v>9</v>
      </c>
      <c r="C33" t="s">
        <v>369</v>
      </c>
      <c r="D33" t="s">
        <v>528</v>
      </c>
      <c r="E33" t="s">
        <v>25</v>
      </c>
      <c r="F33" t="s">
        <v>14</v>
      </c>
      <c r="G33">
        <v>0.40704699999999999</v>
      </c>
      <c r="H33">
        <v>1.04806</v>
      </c>
      <c r="I33" s="80">
        <f>'MOD Vectors ALL'!I33*($E33=$F$1)</f>
        <v>0</v>
      </c>
      <c r="J33" s="80">
        <f>'MOD Vectors ALL'!J33*($E33=$F$1)</f>
        <v>0</v>
      </c>
      <c r="K33" s="80">
        <f>'MOD Vectors ALL'!K33*($E33=$F$1)</f>
        <v>0</v>
      </c>
      <c r="L33" s="80">
        <f>'MOD Vectors ALL'!L33*($E33=$F$1)</f>
        <v>0</v>
      </c>
      <c r="M33" s="80">
        <f>'MOD Vectors ALL'!M33*($E33=$F$1)</f>
        <v>0</v>
      </c>
      <c r="N33" s="80">
        <f>'MOD Vectors ALL'!N33*($E33=$F$1)</f>
        <v>0</v>
      </c>
      <c r="O33" s="80">
        <f>'MOD Vectors ALL'!O33*($E33=$F$1)</f>
        <v>0</v>
      </c>
      <c r="P33" s="80">
        <f>'MOD Vectors ALL'!P33*($E33=$F$1)</f>
        <v>0</v>
      </c>
      <c r="Q33" s="80">
        <f>'MOD Vectors ALL'!Q33*($E33=$F$1)</f>
        <v>0</v>
      </c>
      <c r="R33" s="80">
        <f>'MOD Vectors ALL'!R33*($E33=$F$1)</f>
        <v>0</v>
      </c>
      <c r="S33" s="80">
        <f>'MOD Vectors ALL'!S33*($E33=$F$1)</f>
        <v>0</v>
      </c>
      <c r="T33" s="80">
        <f>'MOD Vectors ALL'!T33*($E33=$F$1)</f>
        <v>0</v>
      </c>
      <c r="U33" s="80">
        <f>'MOD Vectors ALL'!U33*($E33=$F$1)</f>
        <v>0</v>
      </c>
      <c r="V33" s="80">
        <f>'MOD Vectors ALL'!V33*($E33=$F$1)</f>
        <v>0</v>
      </c>
      <c r="W33" s="80">
        <f>'MOD Vectors ALL'!W33*($E33=$F$1)</f>
        <v>0</v>
      </c>
      <c r="X33" s="80">
        <f>'MOD Vectors ALL'!X33*($E33=$F$1)</f>
        <v>0</v>
      </c>
      <c r="Y33" s="80">
        <f>'MOD Vectors ALL'!Y33*($E33=$F$1)</f>
        <v>0</v>
      </c>
      <c r="Z33" s="80">
        <f>'MOD Vectors ALL'!Z33*($E33=$F$1)</f>
        <v>0</v>
      </c>
      <c r="AA33" s="80">
        <f>'MOD Vectors ALL'!AA33*($E33=$F$1)</f>
        <v>0</v>
      </c>
      <c r="AB33" s="80">
        <f>'MOD Vectors ALL'!AB33*($E33=$F$1)</f>
        <v>0</v>
      </c>
      <c r="AC33" s="80">
        <f>'MOD Vectors ALL'!AC33*($E33=$F$1)</f>
        <v>0</v>
      </c>
      <c r="AD33" s="80">
        <f>'MOD Vectors ALL'!AD33*($E33=$F$1)</f>
        <v>0</v>
      </c>
      <c r="AE33" s="80">
        <f>'MOD Vectors ALL'!AE33*($E33=$F$1)</f>
        <v>0</v>
      </c>
      <c r="AF33" s="80">
        <f>'MOD Vectors ALL'!AF33*($E33=$F$1)</f>
        <v>0</v>
      </c>
      <c r="AG33" s="80">
        <f>'MOD Vectors ALL'!AG33*($E33=$F$1)</f>
        <v>0</v>
      </c>
      <c r="AH33" s="80">
        <f>'MOD Vectors ALL'!AH33*($E33=$F$1)</f>
        <v>0</v>
      </c>
      <c r="AI33" s="80">
        <f>'MOD Vectors ALL'!AI33*($E33=$F$1)</f>
        <v>0</v>
      </c>
      <c r="AJ33" s="80">
        <f>'MOD Vectors ALL'!AJ33*($E33=$F$1)</f>
        <v>0</v>
      </c>
      <c r="AK33" s="80">
        <f>'MOD Vectors ALL'!AK33*($E33=$F$1)</f>
        <v>0</v>
      </c>
      <c r="AL33" s="80">
        <f>'MOD Vectors ALL'!AL33*($E33=$F$1)</f>
        <v>0</v>
      </c>
      <c r="AM33" s="80">
        <f>'MOD Vectors ALL'!AM33*($E33=$F$1)</f>
        <v>0</v>
      </c>
      <c r="AN33" s="80">
        <f>'MOD Vectors ALL'!AN33*($E33=$F$1)</f>
        <v>0</v>
      </c>
      <c r="AO33" s="80">
        <f>'MOD Vectors ALL'!AO33*($E33=$F$1)</f>
        <v>0</v>
      </c>
      <c r="AP33" s="80">
        <f>'MOD Vectors ALL'!AP33*($E33=$F$1)</f>
        <v>0</v>
      </c>
      <c r="AQ33" s="80">
        <f>'MOD Vectors ALL'!AQ33*($E33=$F$1)</f>
        <v>0</v>
      </c>
      <c r="AR33" s="80">
        <f>'MOD Vectors ALL'!AR33*($E33=$F$1)</f>
        <v>0</v>
      </c>
      <c r="AS33" s="80">
        <f>'MOD Vectors ALL'!AS33*($E33=$F$1)</f>
        <v>0</v>
      </c>
      <c r="AT33" s="80">
        <f>'MOD Vectors ALL'!AT33*($E33=$F$1)</f>
        <v>0</v>
      </c>
      <c r="AU33" s="80">
        <f>'MOD Vectors ALL'!AU33*($E33=$F$1)</f>
        <v>0</v>
      </c>
      <c r="AV33" s="80">
        <f>'MOD Vectors ALL'!AV33*($E33=$F$1)</f>
        <v>0</v>
      </c>
      <c r="AW33" s="80">
        <f>'MOD Vectors ALL'!AW33*($E33=$F$1)</f>
        <v>0</v>
      </c>
      <c r="AX33" s="80">
        <f>'MOD Vectors ALL'!AX33*($E33=$F$1)</f>
        <v>0</v>
      </c>
      <c r="AY33" s="80">
        <f>'MOD Vectors ALL'!AY33*($E33=$F$1)</f>
        <v>0</v>
      </c>
      <c r="AZ33" s="80">
        <f>'MOD Vectors ALL'!AZ33*($E33=$F$1)</f>
        <v>0</v>
      </c>
      <c r="BA33" s="80">
        <f>'MOD Vectors ALL'!BA33*($E33=$F$1)</f>
        <v>0</v>
      </c>
      <c r="BB33" s="80">
        <f>'MOD Vectors ALL'!BB33*($E33=$F$1)</f>
        <v>0</v>
      </c>
      <c r="BC33" s="80">
        <f>'MOD Vectors ALL'!BC33*($E33=$F$1)</f>
        <v>0</v>
      </c>
      <c r="BD33" s="80">
        <f>'MOD Vectors ALL'!BD33*($E33=$F$1)</f>
        <v>0</v>
      </c>
      <c r="BE33" s="80">
        <f>'MOD Vectors ALL'!BE33*($E33=$F$1)</f>
        <v>0</v>
      </c>
      <c r="BF33" s="80">
        <f>'MOD Vectors ALL'!BF33*($E33=$F$1)</f>
        <v>0</v>
      </c>
      <c r="BG33" s="80">
        <f>'MOD Vectors ALL'!BG33*($E33=$F$1)</f>
        <v>0</v>
      </c>
      <c r="BH33" s="80">
        <f>'MOD Vectors ALL'!BH33*($E33=$F$1)</f>
        <v>0</v>
      </c>
      <c r="BI33" s="80">
        <f>'MOD Vectors ALL'!BI33*($E33=$F$1)</f>
        <v>0</v>
      </c>
      <c r="BJ33" s="80">
        <f>'MOD Vectors ALL'!BJ33*($E33=$F$1)</f>
        <v>0</v>
      </c>
      <c r="BK33" s="80">
        <f>'MOD Vectors ALL'!BK33*($E33=$F$1)</f>
        <v>0</v>
      </c>
      <c r="BL33" s="80">
        <f>'MOD Vectors ALL'!BL33*($E33=$F$1)</f>
        <v>0</v>
      </c>
      <c r="BM33" s="80">
        <f>'MOD Vectors ALL'!BM33*($E33=$F$1)</f>
        <v>0</v>
      </c>
      <c r="BN33" s="80">
        <f>'MOD Vectors ALL'!BN33*($E33=$F$1)</f>
        <v>0</v>
      </c>
      <c r="BO33" s="80">
        <f>'MOD Vectors ALL'!BO33*($E33=$F$1)</f>
        <v>0</v>
      </c>
      <c r="BP33" s="80">
        <f>'MOD Vectors ALL'!BP33*($E33=$F$1)</f>
        <v>0</v>
      </c>
      <c r="BQ33" s="80">
        <f>'MOD Vectors ALL'!BQ33*($E33=$F$1)</f>
        <v>0</v>
      </c>
      <c r="BR33" s="80">
        <f>'MOD Vectors ALL'!BR33*($E33=$F$1)</f>
        <v>0</v>
      </c>
      <c r="BS33" s="80">
        <f>'MOD Vectors ALL'!BS33*($E33=$F$1)</f>
        <v>0</v>
      </c>
      <c r="BT33" s="80">
        <f>'MOD Vectors ALL'!BT33*($E33=$F$1)</f>
        <v>0</v>
      </c>
      <c r="BU33" s="80">
        <f>'MOD Vectors ALL'!BU33*($E33=$F$1)</f>
        <v>0</v>
      </c>
      <c r="BV33" s="80">
        <f>'MOD Vectors ALL'!BV33*($E33=$F$1)</f>
        <v>0</v>
      </c>
      <c r="BW33" s="80">
        <f>'MOD Vectors ALL'!BW33*($E33=$F$1)</f>
        <v>0</v>
      </c>
      <c r="BX33" s="80">
        <f>'MOD Vectors ALL'!BX33*($E33=$F$1)</f>
        <v>0</v>
      </c>
      <c r="BY33" s="80">
        <f>'MOD Vectors ALL'!BY33*($E33=$F$1)</f>
        <v>0</v>
      </c>
      <c r="BZ33" s="80">
        <f>'MOD Vectors ALL'!BZ33*($E33=$F$1)</f>
        <v>0</v>
      </c>
      <c r="CA33" s="80">
        <f>'MOD Vectors ALL'!CA33*($E33=$F$1)</f>
        <v>0</v>
      </c>
      <c r="CB33" s="80">
        <f>'MOD Vectors ALL'!CB33*($E33=$F$1)</f>
        <v>0</v>
      </c>
      <c r="CC33" s="80">
        <f>'MOD Vectors ALL'!CC33*($E33=$F$1)</f>
        <v>0</v>
      </c>
      <c r="CD33" s="80">
        <f>'MOD Vectors ALL'!CD33*($E33=$F$1)</f>
        <v>0</v>
      </c>
      <c r="CE33" s="80">
        <f>'MOD Vectors ALL'!CE33*($E33=$F$1)</f>
        <v>0</v>
      </c>
      <c r="CF33" s="80">
        <f>'MOD Vectors ALL'!CF33*($E33=$F$1)</f>
        <v>0</v>
      </c>
      <c r="CG33" s="80">
        <f>'MOD Vectors ALL'!CG33*($E33=$F$1)</f>
        <v>0</v>
      </c>
      <c r="CH33" s="80">
        <f>'MOD Vectors ALL'!CH33*($E33=$F$1)</f>
        <v>0</v>
      </c>
      <c r="CI33" s="80">
        <f>'MOD Vectors ALL'!CI33*($E33=$F$1)</f>
        <v>0</v>
      </c>
      <c r="CJ33" s="80">
        <f>'MOD Vectors ALL'!CJ33*($E33=$F$1)</f>
        <v>0</v>
      </c>
      <c r="CK33" s="80">
        <f>'MOD Vectors ALL'!CK33*($E33=$F$1)</f>
        <v>0</v>
      </c>
      <c r="CL33" s="80">
        <f>'MOD Vectors ALL'!CL33*($E33=$F$1)</f>
        <v>0</v>
      </c>
      <c r="CM33" s="80">
        <f>'MOD Vectors ALL'!CM33*($E33=$F$1)</f>
        <v>0</v>
      </c>
      <c r="CN33" s="80">
        <f>'MOD Vectors ALL'!CN33*($E33=$F$1)</f>
        <v>0</v>
      </c>
      <c r="CO33" s="80">
        <f>'MOD Vectors ALL'!CO33*($E33=$F$1)</f>
        <v>0</v>
      </c>
      <c r="CP33" s="80">
        <f>'MOD Vectors ALL'!CP33*($E33=$F$1)</f>
        <v>0</v>
      </c>
      <c r="CQ33" s="80">
        <f>'MOD Vectors ALL'!CQ33*($E33=$F$1)</f>
        <v>0</v>
      </c>
      <c r="CR33" s="80">
        <f>'MOD Vectors ALL'!CR33*($E33=$F$1)</f>
        <v>0</v>
      </c>
      <c r="CS33" s="80">
        <f>'MOD Vectors ALL'!CS33*($E33=$F$1)</f>
        <v>0</v>
      </c>
      <c r="CT33" s="80">
        <f>'MOD Vectors ALL'!CT33*($E33=$F$1)</f>
        <v>0</v>
      </c>
      <c r="CU33" s="80">
        <f>'MOD Vectors ALL'!CU33*($E33=$F$1)</f>
        <v>0</v>
      </c>
      <c r="CV33" s="80">
        <f>'MOD Vectors ALL'!CV33*($E33=$F$1)</f>
        <v>0</v>
      </c>
      <c r="CW33" s="80">
        <f>'MOD Vectors ALL'!CW33*($E33=$F$1)</f>
        <v>0</v>
      </c>
      <c r="CX33" s="80">
        <f>'MOD Vectors ALL'!CX33*($E33=$F$1)</f>
        <v>0</v>
      </c>
      <c r="CY33" s="80">
        <f>'MOD Vectors ALL'!CY33*($E33=$F$1)</f>
        <v>0</v>
      </c>
      <c r="CZ33" s="80">
        <f>'MOD Vectors ALL'!CZ33*($E33=$F$1)</f>
        <v>0</v>
      </c>
      <c r="DA33" s="80">
        <f>'MOD Vectors ALL'!DA33*($E33=$F$1)</f>
        <v>0</v>
      </c>
      <c r="DB33" s="80">
        <f>'MOD Vectors ALL'!DB33*($E33=$F$1)</f>
        <v>0</v>
      </c>
      <c r="DC33" s="80">
        <f>'MOD Vectors ALL'!DC33*($E33=$F$1)</f>
        <v>0</v>
      </c>
      <c r="DD33" s="80">
        <f>'MOD Vectors ALL'!DD33*($E33=$F$1)</f>
        <v>0</v>
      </c>
      <c r="DE33" s="80">
        <f>'MOD Vectors ALL'!DE33*($E33=$F$1)</f>
        <v>0</v>
      </c>
      <c r="DF33" s="80">
        <f>'MOD Vectors ALL'!DF33*($E33=$F$1)</f>
        <v>0</v>
      </c>
      <c r="DG33" s="80">
        <f>'MOD Vectors ALL'!DG33*($E33=$F$1)</f>
        <v>0</v>
      </c>
      <c r="DH33" s="80">
        <f>'MOD Vectors ALL'!DH33*($E33=$F$1)</f>
        <v>0</v>
      </c>
      <c r="DI33" s="80">
        <f>'MOD Vectors ALL'!DI33*($E33=$F$1)</f>
        <v>0</v>
      </c>
      <c r="DJ33" s="80">
        <f>'MOD Vectors ALL'!DJ33*($E33=$F$1)</f>
        <v>0</v>
      </c>
      <c r="DK33" s="80">
        <f>'MOD Vectors ALL'!DK33*($E33=$F$1)</f>
        <v>0</v>
      </c>
      <c r="DL33" s="80">
        <f>'MOD Vectors ALL'!DL33*($E33=$F$1)</f>
        <v>0</v>
      </c>
      <c r="DM33" s="80">
        <f>'MOD Vectors ALL'!DM33*($E33=$F$1)</f>
        <v>0</v>
      </c>
      <c r="DN33" s="80">
        <f>'MOD Vectors ALL'!DN33*($E33=$F$1)</f>
        <v>0</v>
      </c>
      <c r="DO33" s="80">
        <f>'MOD Vectors ALL'!DO33*($E33=$F$1)</f>
        <v>0</v>
      </c>
      <c r="DP33" s="80">
        <f>'MOD Vectors ALL'!DP33*($E33=$F$1)</f>
        <v>0</v>
      </c>
      <c r="DQ33" s="80">
        <f>'MOD Vectors ALL'!DQ33*($E33=$F$1)</f>
        <v>0</v>
      </c>
    </row>
    <row r="34" spans="1:121" x14ac:dyDescent="0.2">
      <c r="A34">
        <v>291</v>
      </c>
      <c r="B34" t="s">
        <v>9</v>
      </c>
      <c r="C34" t="s">
        <v>369</v>
      </c>
      <c r="D34" t="s">
        <v>528</v>
      </c>
      <c r="E34" t="s">
        <v>25</v>
      </c>
      <c r="F34" t="s">
        <v>33</v>
      </c>
      <c r="G34">
        <v>0.46587299999999998</v>
      </c>
      <c r="H34">
        <v>1.0482100000000001</v>
      </c>
      <c r="I34" s="80">
        <f>'MOD Vectors ALL'!I34*($E34=$F$1)</f>
        <v>0</v>
      </c>
      <c r="J34" s="80">
        <f>'MOD Vectors ALL'!J34*($E34=$F$1)</f>
        <v>0</v>
      </c>
      <c r="K34" s="80">
        <f>'MOD Vectors ALL'!K34*($E34=$F$1)</f>
        <v>0</v>
      </c>
      <c r="L34" s="80">
        <f>'MOD Vectors ALL'!L34*($E34=$F$1)</f>
        <v>0</v>
      </c>
      <c r="M34" s="80">
        <f>'MOD Vectors ALL'!M34*($E34=$F$1)</f>
        <v>0</v>
      </c>
      <c r="N34" s="80">
        <f>'MOD Vectors ALL'!N34*($E34=$F$1)</f>
        <v>0</v>
      </c>
      <c r="O34" s="80">
        <f>'MOD Vectors ALL'!O34*($E34=$F$1)</f>
        <v>0</v>
      </c>
      <c r="P34" s="80">
        <f>'MOD Vectors ALL'!P34*($E34=$F$1)</f>
        <v>0</v>
      </c>
      <c r="Q34" s="80">
        <f>'MOD Vectors ALL'!Q34*($E34=$F$1)</f>
        <v>0</v>
      </c>
      <c r="R34" s="80">
        <f>'MOD Vectors ALL'!R34*($E34=$F$1)</f>
        <v>0</v>
      </c>
      <c r="S34" s="80">
        <f>'MOD Vectors ALL'!S34*($E34=$F$1)</f>
        <v>0</v>
      </c>
      <c r="T34" s="80">
        <f>'MOD Vectors ALL'!T34*($E34=$F$1)</f>
        <v>0</v>
      </c>
      <c r="U34" s="80">
        <f>'MOD Vectors ALL'!U34*($E34=$F$1)</f>
        <v>0</v>
      </c>
      <c r="V34" s="80">
        <f>'MOD Vectors ALL'!V34*($E34=$F$1)</f>
        <v>0</v>
      </c>
      <c r="W34" s="80">
        <f>'MOD Vectors ALL'!W34*($E34=$F$1)</f>
        <v>0</v>
      </c>
      <c r="X34" s="80">
        <f>'MOD Vectors ALL'!X34*($E34=$F$1)</f>
        <v>0</v>
      </c>
      <c r="Y34" s="80">
        <f>'MOD Vectors ALL'!Y34*($E34=$F$1)</f>
        <v>0</v>
      </c>
      <c r="Z34" s="80">
        <f>'MOD Vectors ALL'!Z34*($E34=$F$1)</f>
        <v>0</v>
      </c>
      <c r="AA34" s="80">
        <f>'MOD Vectors ALL'!AA34*($E34=$F$1)</f>
        <v>0</v>
      </c>
      <c r="AB34" s="80">
        <f>'MOD Vectors ALL'!AB34*($E34=$F$1)</f>
        <v>0</v>
      </c>
      <c r="AC34" s="80">
        <f>'MOD Vectors ALL'!AC34*($E34=$F$1)</f>
        <v>0</v>
      </c>
      <c r="AD34" s="80">
        <f>'MOD Vectors ALL'!AD34*($E34=$F$1)</f>
        <v>0</v>
      </c>
      <c r="AE34" s="80">
        <f>'MOD Vectors ALL'!AE34*($E34=$F$1)</f>
        <v>0</v>
      </c>
      <c r="AF34" s="80">
        <f>'MOD Vectors ALL'!AF34*($E34=$F$1)</f>
        <v>0</v>
      </c>
      <c r="AG34" s="80">
        <f>'MOD Vectors ALL'!AG34*($E34=$F$1)</f>
        <v>0</v>
      </c>
      <c r="AH34" s="80">
        <f>'MOD Vectors ALL'!AH34*($E34=$F$1)</f>
        <v>0</v>
      </c>
      <c r="AI34" s="80">
        <f>'MOD Vectors ALL'!AI34*($E34=$F$1)</f>
        <v>0</v>
      </c>
      <c r="AJ34" s="80">
        <f>'MOD Vectors ALL'!AJ34*($E34=$F$1)</f>
        <v>0</v>
      </c>
      <c r="AK34" s="80">
        <f>'MOD Vectors ALL'!AK34*($E34=$F$1)</f>
        <v>0</v>
      </c>
      <c r="AL34" s="80">
        <f>'MOD Vectors ALL'!AL34*($E34=$F$1)</f>
        <v>0</v>
      </c>
      <c r="AM34" s="80">
        <f>'MOD Vectors ALL'!AM34*($E34=$F$1)</f>
        <v>0</v>
      </c>
      <c r="AN34" s="80">
        <f>'MOD Vectors ALL'!AN34*($E34=$F$1)</f>
        <v>0</v>
      </c>
      <c r="AO34" s="80">
        <f>'MOD Vectors ALL'!AO34*($E34=$F$1)</f>
        <v>0</v>
      </c>
      <c r="AP34" s="80">
        <f>'MOD Vectors ALL'!AP34*($E34=$F$1)</f>
        <v>0</v>
      </c>
      <c r="AQ34" s="80">
        <f>'MOD Vectors ALL'!AQ34*($E34=$F$1)</f>
        <v>0</v>
      </c>
      <c r="AR34" s="80">
        <f>'MOD Vectors ALL'!AR34*($E34=$F$1)</f>
        <v>0</v>
      </c>
      <c r="AS34" s="80">
        <f>'MOD Vectors ALL'!AS34*($E34=$F$1)</f>
        <v>0</v>
      </c>
      <c r="AT34" s="80">
        <f>'MOD Vectors ALL'!AT34*($E34=$F$1)</f>
        <v>0</v>
      </c>
      <c r="AU34" s="80">
        <f>'MOD Vectors ALL'!AU34*($E34=$F$1)</f>
        <v>0</v>
      </c>
      <c r="AV34" s="80">
        <f>'MOD Vectors ALL'!AV34*($E34=$F$1)</f>
        <v>0</v>
      </c>
      <c r="AW34" s="80">
        <f>'MOD Vectors ALL'!AW34*($E34=$F$1)</f>
        <v>0</v>
      </c>
      <c r="AX34" s="80">
        <f>'MOD Vectors ALL'!AX34*($E34=$F$1)</f>
        <v>0</v>
      </c>
      <c r="AY34" s="80">
        <f>'MOD Vectors ALL'!AY34*($E34=$F$1)</f>
        <v>0</v>
      </c>
      <c r="AZ34" s="80">
        <f>'MOD Vectors ALL'!AZ34*($E34=$F$1)</f>
        <v>0</v>
      </c>
      <c r="BA34" s="80">
        <f>'MOD Vectors ALL'!BA34*($E34=$F$1)</f>
        <v>0</v>
      </c>
      <c r="BB34" s="80">
        <f>'MOD Vectors ALL'!BB34*($E34=$F$1)</f>
        <v>0</v>
      </c>
      <c r="BC34" s="80">
        <f>'MOD Vectors ALL'!BC34*($E34=$F$1)</f>
        <v>0</v>
      </c>
      <c r="BD34" s="80">
        <f>'MOD Vectors ALL'!BD34*($E34=$F$1)</f>
        <v>0</v>
      </c>
      <c r="BE34" s="80">
        <f>'MOD Vectors ALL'!BE34*($E34=$F$1)</f>
        <v>0</v>
      </c>
      <c r="BF34" s="80">
        <f>'MOD Vectors ALL'!BF34*($E34=$F$1)</f>
        <v>0</v>
      </c>
      <c r="BG34" s="80">
        <f>'MOD Vectors ALL'!BG34*($E34=$F$1)</f>
        <v>0</v>
      </c>
      <c r="BH34" s="80">
        <f>'MOD Vectors ALL'!BH34*($E34=$F$1)</f>
        <v>0</v>
      </c>
      <c r="BI34" s="80">
        <f>'MOD Vectors ALL'!BI34*($E34=$F$1)</f>
        <v>0</v>
      </c>
      <c r="BJ34" s="80">
        <f>'MOD Vectors ALL'!BJ34*($E34=$F$1)</f>
        <v>0</v>
      </c>
      <c r="BK34" s="80">
        <f>'MOD Vectors ALL'!BK34*($E34=$F$1)</f>
        <v>0</v>
      </c>
      <c r="BL34" s="80">
        <f>'MOD Vectors ALL'!BL34*($E34=$F$1)</f>
        <v>0</v>
      </c>
      <c r="BM34" s="80">
        <f>'MOD Vectors ALL'!BM34*($E34=$F$1)</f>
        <v>0</v>
      </c>
      <c r="BN34" s="80">
        <f>'MOD Vectors ALL'!BN34*($E34=$F$1)</f>
        <v>0</v>
      </c>
      <c r="BO34" s="80">
        <f>'MOD Vectors ALL'!BO34*($E34=$F$1)</f>
        <v>0</v>
      </c>
      <c r="BP34" s="80">
        <f>'MOD Vectors ALL'!BP34*($E34=$F$1)</f>
        <v>0</v>
      </c>
      <c r="BQ34" s="80">
        <f>'MOD Vectors ALL'!BQ34*($E34=$F$1)</f>
        <v>0</v>
      </c>
      <c r="BR34" s="80">
        <f>'MOD Vectors ALL'!BR34*($E34=$F$1)</f>
        <v>0</v>
      </c>
      <c r="BS34" s="80">
        <f>'MOD Vectors ALL'!BS34*($E34=$F$1)</f>
        <v>0</v>
      </c>
      <c r="BT34" s="80">
        <f>'MOD Vectors ALL'!BT34*($E34=$F$1)</f>
        <v>0</v>
      </c>
      <c r="BU34" s="80">
        <f>'MOD Vectors ALL'!BU34*($E34=$F$1)</f>
        <v>0</v>
      </c>
      <c r="BV34" s="80">
        <f>'MOD Vectors ALL'!BV34*($E34=$F$1)</f>
        <v>0</v>
      </c>
      <c r="BW34" s="80">
        <f>'MOD Vectors ALL'!BW34*($E34=$F$1)</f>
        <v>0</v>
      </c>
      <c r="BX34" s="80">
        <f>'MOD Vectors ALL'!BX34*($E34=$F$1)</f>
        <v>0</v>
      </c>
      <c r="BY34" s="80">
        <f>'MOD Vectors ALL'!BY34*($E34=$F$1)</f>
        <v>0</v>
      </c>
      <c r="BZ34" s="80">
        <f>'MOD Vectors ALL'!BZ34*($E34=$F$1)</f>
        <v>0</v>
      </c>
      <c r="CA34" s="80">
        <f>'MOD Vectors ALL'!CA34*($E34=$F$1)</f>
        <v>0</v>
      </c>
      <c r="CB34" s="80">
        <f>'MOD Vectors ALL'!CB34*($E34=$F$1)</f>
        <v>0</v>
      </c>
      <c r="CC34" s="80">
        <f>'MOD Vectors ALL'!CC34*($E34=$F$1)</f>
        <v>0</v>
      </c>
      <c r="CD34" s="80">
        <f>'MOD Vectors ALL'!CD34*($E34=$F$1)</f>
        <v>0</v>
      </c>
      <c r="CE34" s="80">
        <f>'MOD Vectors ALL'!CE34*($E34=$F$1)</f>
        <v>0</v>
      </c>
      <c r="CF34" s="80">
        <f>'MOD Vectors ALL'!CF34*($E34=$F$1)</f>
        <v>0</v>
      </c>
      <c r="CG34" s="80">
        <f>'MOD Vectors ALL'!CG34*($E34=$F$1)</f>
        <v>0</v>
      </c>
      <c r="CH34" s="80">
        <f>'MOD Vectors ALL'!CH34*($E34=$F$1)</f>
        <v>0</v>
      </c>
      <c r="CI34" s="80">
        <f>'MOD Vectors ALL'!CI34*($E34=$F$1)</f>
        <v>0</v>
      </c>
      <c r="CJ34" s="80">
        <f>'MOD Vectors ALL'!CJ34*($E34=$F$1)</f>
        <v>0</v>
      </c>
      <c r="CK34" s="80">
        <f>'MOD Vectors ALL'!CK34*($E34=$F$1)</f>
        <v>0</v>
      </c>
      <c r="CL34" s="80">
        <f>'MOD Vectors ALL'!CL34*($E34=$F$1)</f>
        <v>0</v>
      </c>
      <c r="CM34" s="80">
        <f>'MOD Vectors ALL'!CM34*($E34=$F$1)</f>
        <v>0</v>
      </c>
      <c r="CN34" s="80">
        <f>'MOD Vectors ALL'!CN34*($E34=$F$1)</f>
        <v>0</v>
      </c>
      <c r="CO34" s="80">
        <f>'MOD Vectors ALL'!CO34*($E34=$F$1)</f>
        <v>0</v>
      </c>
      <c r="CP34" s="80">
        <f>'MOD Vectors ALL'!CP34*($E34=$F$1)</f>
        <v>0</v>
      </c>
      <c r="CQ34" s="80">
        <f>'MOD Vectors ALL'!CQ34*($E34=$F$1)</f>
        <v>0</v>
      </c>
      <c r="CR34" s="80">
        <f>'MOD Vectors ALL'!CR34*($E34=$F$1)</f>
        <v>0</v>
      </c>
      <c r="CS34" s="80">
        <f>'MOD Vectors ALL'!CS34*($E34=$F$1)</f>
        <v>0</v>
      </c>
      <c r="CT34" s="80">
        <f>'MOD Vectors ALL'!CT34*($E34=$F$1)</f>
        <v>0</v>
      </c>
      <c r="CU34" s="80">
        <f>'MOD Vectors ALL'!CU34*($E34=$F$1)</f>
        <v>0</v>
      </c>
      <c r="CV34" s="80">
        <f>'MOD Vectors ALL'!CV34*($E34=$F$1)</f>
        <v>0</v>
      </c>
      <c r="CW34" s="80">
        <f>'MOD Vectors ALL'!CW34*($E34=$F$1)</f>
        <v>0</v>
      </c>
      <c r="CX34" s="80">
        <f>'MOD Vectors ALL'!CX34*($E34=$F$1)</f>
        <v>0</v>
      </c>
      <c r="CY34" s="80">
        <f>'MOD Vectors ALL'!CY34*($E34=$F$1)</f>
        <v>0</v>
      </c>
      <c r="CZ34" s="80">
        <f>'MOD Vectors ALL'!CZ34*($E34=$F$1)</f>
        <v>0</v>
      </c>
      <c r="DA34" s="80">
        <f>'MOD Vectors ALL'!DA34*($E34=$F$1)</f>
        <v>0</v>
      </c>
      <c r="DB34" s="80">
        <f>'MOD Vectors ALL'!DB34*($E34=$F$1)</f>
        <v>0</v>
      </c>
      <c r="DC34" s="80">
        <f>'MOD Vectors ALL'!DC34*($E34=$F$1)</f>
        <v>0</v>
      </c>
      <c r="DD34" s="80">
        <f>'MOD Vectors ALL'!DD34*($E34=$F$1)</f>
        <v>0</v>
      </c>
      <c r="DE34" s="80">
        <f>'MOD Vectors ALL'!DE34*($E34=$F$1)</f>
        <v>0</v>
      </c>
      <c r="DF34" s="80">
        <f>'MOD Vectors ALL'!DF34*($E34=$F$1)</f>
        <v>0</v>
      </c>
      <c r="DG34" s="80">
        <f>'MOD Vectors ALL'!DG34*($E34=$F$1)</f>
        <v>0</v>
      </c>
      <c r="DH34" s="80">
        <f>'MOD Vectors ALL'!DH34*($E34=$F$1)</f>
        <v>0</v>
      </c>
      <c r="DI34" s="80">
        <f>'MOD Vectors ALL'!DI34*($E34=$F$1)</f>
        <v>0</v>
      </c>
      <c r="DJ34" s="80">
        <f>'MOD Vectors ALL'!DJ34*($E34=$F$1)</f>
        <v>0</v>
      </c>
      <c r="DK34" s="80">
        <f>'MOD Vectors ALL'!DK34*($E34=$F$1)</f>
        <v>0</v>
      </c>
      <c r="DL34" s="80">
        <f>'MOD Vectors ALL'!DL34*($E34=$F$1)</f>
        <v>0</v>
      </c>
      <c r="DM34" s="80">
        <f>'MOD Vectors ALL'!DM34*($E34=$F$1)</f>
        <v>0</v>
      </c>
      <c r="DN34" s="80">
        <f>'MOD Vectors ALL'!DN34*($E34=$F$1)</f>
        <v>0</v>
      </c>
      <c r="DO34" s="80">
        <f>'MOD Vectors ALL'!DO34*($E34=$F$1)</f>
        <v>0</v>
      </c>
      <c r="DP34" s="80">
        <f>'MOD Vectors ALL'!DP34*($E34=$F$1)</f>
        <v>0</v>
      </c>
      <c r="DQ34" s="80">
        <f>'MOD Vectors ALL'!DQ34*($E34=$F$1)</f>
        <v>0</v>
      </c>
    </row>
    <row r="35" spans="1:121" x14ac:dyDescent="0.2">
      <c r="A35">
        <v>292</v>
      </c>
      <c r="B35" t="s">
        <v>9</v>
      </c>
      <c r="C35" t="s">
        <v>369</v>
      </c>
      <c r="D35" t="s">
        <v>528</v>
      </c>
      <c r="E35" t="s">
        <v>25</v>
      </c>
      <c r="F35" t="s">
        <v>34</v>
      </c>
      <c r="G35">
        <v>0.63723099999999999</v>
      </c>
      <c r="H35">
        <v>1.15194</v>
      </c>
      <c r="I35" s="80">
        <f>'MOD Vectors ALL'!I35*($E35=$F$1)</f>
        <v>0</v>
      </c>
      <c r="J35" s="80">
        <f>'MOD Vectors ALL'!J35*($E35=$F$1)</f>
        <v>0</v>
      </c>
      <c r="K35" s="80">
        <f>'MOD Vectors ALL'!K35*($E35=$F$1)</f>
        <v>0</v>
      </c>
      <c r="L35" s="80">
        <f>'MOD Vectors ALL'!L35*($E35=$F$1)</f>
        <v>0</v>
      </c>
      <c r="M35" s="80">
        <f>'MOD Vectors ALL'!M35*($E35=$F$1)</f>
        <v>0</v>
      </c>
      <c r="N35" s="80">
        <f>'MOD Vectors ALL'!N35*($E35=$F$1)</f>
        <v>0</v>
      </c>
      <c r="O35" s="80">
        <f>'MOD Vectors ALL'!O35*($E35=$F$1)</f>
        <v>0</v>
      </c>
      <c r="P35" s="80">
        <f>'MOD Vectors ALL'!P35*($E35=$F$1)</f>
        <v>0</v>
      </c>
      <c r="Q35" s="80">
        <f>'MOD Vectors ALL'!Q35*($E35=$F$1)</f>
        <v>0</v>
      </c>
      <c r="R35" s="80">
        <f>'MOD Vectors ALL'!R35*($E35=$F$1)</f>
        <v>0</v>
      </c>
      <c r="S35" s="80">
        <f>'MOD Vectors ALL'!S35*($E35=$F$1)</f>
        <v>0</v>
      </c>
      <c r="T35" s="80">
        <f>'MOD Vectors ALL'!T35*($E35=$F$1)</f>
        <v>0</v>
      </c>
      <c r="U35" s="80">
        <f>'MOD Vectors ALL'!U35*($E35=$F$1)</f>
        <v>0</v>
      </c>
      <c r="V35" s="80">
        <f>'MOD Vectors ALL'!V35*($E35=$F$1)</f>
        <v>0</v>
      </c>
      <c r="W35" s="80">
        <f>'MOD Vectors ALL'!W35*($E35=$F$1)</f>
        <v>0</v>
      </c>
      <c r="X35" s="80">
        <f>'MOD Vectors ALL'!X35*($E35=$F$1)</f>
        <v>0</v>
      </c>
      <c r="Y35" s="80">
        <f>'MOD Vectors ALL'!Y35*($E35=$F$1)</f>
        <v>0</v>
      </c>
      <c r="Z35" s="80">
        <f>'MOD Vectors ALL'!Z35*($E35=$F$1)</f>
        <v>0</v>
      </c>
      <c r="AA35" s="80">
        <f>'MOD Vectors ALL'!AA35*($E35=$F$1)</f>
        <v>0</v>
      </c>
      <c r="AB35" s="80">
        <f>'MOD Vectors ALL'!AB35*($E35=$F$1)</f>
        <v>0</v>
      </c>
      <c r="AC35" s="80">
        <f>'MOD Vectors ALL'!AC35*($E35=$F$1)</f>
        <v>0</v>
      </c>
      <c r="AD35" s="80">
        <f>'MOD Vectors ALL'!AD35*($E35=$F$1)</f>
        <v>0</v>
      </c>
      <c r="AE35" s="80">
        <f>'MOD Vectors ALL'!AE35*($E35=$F$1)</f>
        <v>0</v>
      </c>
      <c r="AF35" s="80">
        <f>'MOD Vectors ALL'!AF35*($E35=$F$1)</f>
        <v>0</v>
      </c>
      <c r="AG35" s="80">
        <f>'MOD Vectors ALL'!AG35*($E35=$F$1)</f>
        <v>0</v>
      </c>
      <c r="AH35" s="80">
        <f>'MOD Vectors ALL'!AH35*($E35=$F$1)</f>
        <v>0</v>
      </c>
      <c r="AI35" s="80">
        <f>'MOD Vectors ALL'!AI35*($E35=$F$1)</f>
        <v>0</v>
      </c>
      <c r="AJ35" s="80">
        <f>'MOD Vectors ALL'!AJ35*($E35=$F$1)</f>
        <v>0</v>
      </c>
      <c r="AK35" s="80">
        <f>'MOD Vectors ALL'!AK35*($E35=$F$1)</f>
        <v>0</v>
      </c>
      <c r="AL35" s="80">
        <f>'MOD Vectors ALL'!AL35*($E35=$F$1)</f>
        <v>0</v>
      </c>
      <c r="AM35" s="80">
        <f>'MOD Vectors ALL'!AM35*($E35=$F$1)</f>
        <v>0</v>
      </c>
      <c r="AN35" s="80">
        <f>'MOD Vectors ALL'!AN35*($E35=$F$1)</f>
        <v>0</v>
      </c>
      <c r="AO35" s="80">
        <f>'MOD Vectors ALL'!AO35*($E35=$F$1)</f>
        <v>0</v>
      </c>
      <c r="AP35" s="80">
        <f>'MOD Vectors ALL'!AP35*($E35=$F$1)</f>
        <v>0</v>
      </c>
      <c r="AQ35" s="80">
        <f>'MOD Vectors ALL'!AQ35*($E35=$F$1)</f>
        <v>0</v>
      </c>
      <c r="AR35" s="80">
        <f>'MOD Vectors ALL'!AR35*($E35=$F$1)</f>
        <v>0</v>
      </c>
      <c r="AS35" s="80">
        <f>'MOD Vectors ALL'!AS35*($E35=$F$1)</f>
        <v>0</v>
      </c>
      <c r="AT35" s="80">
        <f>'MOD Vectors ALL'!AT35*($E35=$F$1)</f>
        <v>0</v>
      </c>
      <c r="AU35" s="80">
        <f>'MOD Vectors ALL'!AU35*($E35=$F$1)</f>
        <v>0</v>
      </c>
      <c r="AV35" s="80">
        <f>'MOD Vectors ALL'!AV35*($E35=$F$1)</f>
        <v>0</v>
      </c>
      <c r="AW35" s="80">
        <f>'MOD Vectors ALL'!AW35*($E35=$F$1)</f>
        <v>0</v>
      </c>
      <c r="AX35" s="80">
        <f>'MOD Vectors ALL'!AX35*($E35=$F$1)</f>
        <v>0</v>
      </c>
      <c r="AY35" s="80">
        <f>'MOD Vectors ALL'!AY35*($E35=$F$1)</f>
        <v>0</v>
      </c>
      <c r="AZ35" s="80">
        <f>'MOD Vectors ALL'!AZ35*($E35=$F$1)</f>
        <v>0</v>
      </c>
      <c r="BA35" s="80">
        <f>'MOD Vectors ALL'!BA35*($E35=$F$1)</f>
        <v>0</v>
      </c>
      <c r="BB35" s="80">
        <f>'MOD Vectors ALL'!BB35*($E35=$F$1)</f>
        <v>0</v>
      </c>
      <c r="BC35" s="80">
        <f>'MOD Vectors ALL'!BC35*($E35=$F$1)</f>
        <v>0</v>
      </c>
      <c r="BD35" s="80">
        <f>'MOD Vectors ALL'!BD35*($E35=$F$1)</f>
        <v>0</v>
      </c>
      <c r="BE35" s="80">
        <f>'MOD Vectors ALL'!BE35*($E35=$F$1)</f>
        <v>0</v>
      </c>
      <c r="BF35" s="80">
        <f>'MOD Vectors ALL'!BF35*($E35=$F$1)</f>
        <v>0</v>
      </c>
      <c r="BG35" s="80">
        <f>'MOD Vectors ALL'!BG35*($E35=$F$1)</f>
        <v>0</v>
      </c>
      <c r="BH35" s="80">
        <f>'MOD Vectors ALL'!BH35*($E35=$F$1)</f>
        <v>0</v>
      </c>
      <c r="BI35" s="80">
        <f>'MOD Vectors ALL'!BI35*($E35=$F$1)</f>
        <v>0</v>
      </c>
      <c r="BJ35" s="80">
        <f>'MOD Vectors ALL'!BJ35*($E35=$F$1)</f>
        <v>0</v>
      </c>
      <c r="BK35" s="80">
        <f>'MOD Vectors ALL'!BK35*($E35=$F$1)</f>
        <v>0</v>
      </c>
      <c r="BL35" s="80">
        <f>'MOD Vectors ALL'!BL35*($E35=$F$1)</f>
        <v>0</v>
      </c>
      <c r="BM35" s="80">
        <f>'MOD Vectors ALL'!BM35*($E35=$F$1)</f>
        <v>0</v>
      </c>
      <c r="BN35" s="80">
        <f>'MOD Vectors ALL'!BN35*($E35=$F$1)</f>
        <v>0</v>
      </c>
      <c r="BO35" s="80">
        <f>'MOD Vectors ALL'!BO35*($E35=$F$1)</f>
        <v>0</v>
      </c>
      <c r="BP35" s="80">
        <f>'MOD Vectors ALL'!BP35*($E35=$F$1)</f>
        <v>0</v>
      </c>
      <c r="BQ35" s="80">
        <f>'MOD Vectors ALL'!BQ35*($E35=$F$1)</f>
        <v>0</v>
      </c>
      <c r="BR35" s="80">
        <f>'MOD Vectors ALL'!BR35*($E35=$F$1)</f>
        <v>0</v>
      </c>
      <c r="BS35" s="80">
        <f>'MOD Vectors ALL'!BS35*($E35=$F$1)</f>
        <v>0</v>
      </c>
      <c r="BT35" s="80">
        <f>'MOD Vectors ALL'!BT35*($E35=$F$1)</f>
        <v>0</v>
      </c>
      <c r="BU35" s="80">
        <f>'MOD Vectors ALL'!BU35*($E35=$F$1)</f>
        <v>0</v>
      </c>
      <c r="BV35" s="80">
        <f>'MOD Vectors ALL'!BV35*($E35=$F$1)</f>
        <v>0</v>
      </c>
      <c r="BW35" s="80">
        <f>'MOD Vectors ALL'!BW35*($E35=$F$1)</f>
        <v>0</v>
      </c>
      <c r="BX35" s="80">
        <f>'MOD Vectors ALL'!BX35*($E35=$F$1)</f>
        <v>0</v>
      </c>
      <c r="BY35" s="80">
        <f>'MOD Vectors ALL'!BY35*($E35=$F$1)</f>
        <v>0</v>
      </c>
      <c r="BZ35" s="80">
        <f>'MOD Vectors ALL'!BZ35*($E35=$F$1)</f>
        <v>0</v>
      </c>
      <c r="CA35" s="80">
        <f>'MOD Vectors ALL'!CA35*($E35=$F$1)</f>
        <v>0</v>
      </c>
      <c r="CB35" s="80">
        <f>'MOD Vectors ALL'!CB35*($E35=$F$1)</f>
        <v>0</v>
      </c>
      <c r="CC35" s="80">
        <f>'MOD Vectors ALL'!CC35*($E35=$F$1)</f>
        <v>0</v>
      </c>
      <c r="CD35" s="80">
        <f>'MOD Vectors ALL'!CD35*($E35=$F$1)</f>
        <v>0</v>
      </c>
      <c r="CE35" s="80">
        <f>'MOD Vectors ALL'!CE35*($E35=$F$1)</f>
        <v>0</v>
      </c>
      <c r="CF35" s="80">
        <f>'MOD Vectors ALL'!CF35*($E35=$F$1)</f>
        <v>0</v>
      </c>
      <c r="CG35" s="80">
        <f>'MOD Vectors ALL'!CG35*($E35=$F$1)</f>
        <v>0</v>
      </c>
      <c r="CH35" s="80">
        <f>'MOD Vectors ALL'!CH35*($E35=$F$1)</f>
        <v>0</v>
      </c>
      <c r="CI35" s="80">
        <f>'MOD Vectors ALL'!CI35*($E35=$F$1)</f>
        <v>0</v>
      </c>
      <c r="CJ35" s="80">
        <f>'MOD Vectors ALL'!CJ35*($E35=$F$1)</f>
        <v>0</v>
      </c>
      <c r="CK35" s="80">
        <f>'MOD Vectors ALL'!CK35*($E35=$F$1)</f>
        <v>0</v>
      </c>
      <c r="CL35" s="80">
        <f>'MOD Vectors ALL'!CL35*($E35=$F$1)</f>
        <v>0</v>
      </c>
      <c r="CM35" s="80">
        <f>'MOD Vectors ALL'!CM35*($E35=$F$1)</f>
        <v>0</v>
      </c>
      <c r="CN35" s="80">
        <f>'MOD Vectors ALL'!CN35*($E35=$F$1)</f>
        <v>0</v>
      </c>
      <c r="CO35" s="80">
        <f>'MOD Vectors ALL'!CO35*($E35=$F$1)</f>
        <v>0</v>
      </c>
      <c r="CP35" s="80">
        <f>'MOD Vectors ALL'!CP35*($E35=$F$1)</f>
        <v>0</v>
      </c>
      <c r="CQ35" s="80">
        <f>'MOD Vectors ALL'!CQ35*($E35=$F$1)</f>
        <v>0</v>
      </c>
      <c r="CR35" s="80">
        <f>'MOD Vectors ALL'!CR35*($E35=$F$1)</f>
        <v>0</v>
      </c>
      <c r="CS35" s="80">
        <f>'MOD Vectors ALL'!CS35*($E35=$F$1)</f>
        <v>0</v>
      </c>
      <c r="CT35" s="80">
        <f>'MOD Vectors ALL'!CT35*($E35=$F$1)</f>
        <v>0</v>
      </c>
      <c r="CU35" s="80">
        <f>'MOD Vectors ALL'!CU35*($E35=$F$1)</f>
        <v>0</v>
      </c>
      <c r="CV35" s="80">
        <f>'MOD Vectors ALL'!CV35*($E35=$F$1)</f>
        <v>0</v>
      </c>
      <c r="CW35" s="80">
        <f>'MOD Vectors ALL'!CW35*($E35=$F$1)</f>
        <v>0</v>
      </c>
      <c r="CX35" s="80">
        <f>'MOD Vectors ALL'!CX35*($E35=$F$1)</f>
        <v>0</v>
      </c>
      <c r="CY35" s="80">
        <f>'MOD Vectors ALL'!CY35*($E35=$F$1)</f>
        <v>0</v>
      </c>
      <c r="CZ35" s="80">
        <f>'MOD Vectors ALL'!CZ35*($E35=$F$1)</f>
        <v>0</v>
      </c>
      <c r="DA35" s="80">
        <f>'MOD Vectors ALL'!DA35*($E35=$F$1)</f>
        <v>0</v>
      </c>
      <c r="DB35" s="80">
        <f>'MOD Vectors ALL'!DB35*($E35=$F$1)</f>
        <v>0</v>
      </c>
      <c r="DC35" s="80">
        <f>'MOD Vectors ALL'!DC35*($E35=$F$1)</f>
        <v>0</v>
      </c>
      <c r="DD35" s="80">
        <f>'MOD Vectors ALL'!DD35*($E35=$F$1)</f>
        <v>0</v>
      </c>
      <c r="DE35" s="80">
        <f>'MOD Vectors ALL'!DE35*($E35=$F$1)</f>
        <v>0</v>
      </c>
      <c r="DF35" s="80">
        <f>'MOD Vectors ALL'!DF35*($E35=$F$1)</f>
        <v>0</v>
      </c>
      <c r="DG35" s="80">
        <f>'MOD Vectors ALL'!DG35*($E35=$F$1)</f>
        <v>0</v>
      </c>
      <c r="DH35" s="80">
        <f>'MOD Vectors ALL'!DH35*($E35=$F$1)</f>
        <v>0</v>
      </c>
      <c r="DI35" s="80">
        <f>'MOD Vectors ALL'!DI35*($E35=$F$1)</f>
        <v>0</v>
      </c>
      <c r="DJ35" s="80">
        <f>'MOD Vectors ALL'!DJ35*($E35=$F$1)</f>
        <v>0</v>
      </c>
      <c r="DK35" s="80">
        <f>'MOD Vectors ALL'!DK35*($E35=$F$1)</f>
        <v>0</v>
      </c>
      <c r="DL35" s="80">
        <f>'MOD Vectors ALL'!DL35*($E35=$F$1)</f>
        <v>0</v>
      </c>
      <c r="DM35" s="80">
        <f>'MOD Vectors ALL'!DM35*($E35=$F$1)</f>
        <v>0</v>
      </c>
      <c r="DN35" s="80">
        <f>'MOD Vectors ALL'!DN35*($E35=$F$1)</f>
        <v>0</v>
      </c>
      <c r="DO35" s="80">
        <f>'MOD Vectors ALL'!DO35*($E35=$F$1)</f>
        <v>0</v>
      </c>
      <c r="DP35" s="80">
        <f>'MOD Vectors ALL'!DP35*($E35=$F$1)</f>
        <v>0</v>
      </c>
      <c r="DQ35" s="80">
        <f>'MOD Vectors ALL'!DQ35*($E35=$F$1)</f>
        <v>0</v>
      </c>
    </row>
    <row r="36" spans="1:121" x14ac:dyDescent="0.2">
      <c r="A36">
        <v>293</v>
      </c>
      <c r="B36" t="s">
        <v>9</v>
      </c>
      <c r="C36" t="s">
        <v>369</v>
      </c>
      <c r="D36" t="s">
        <v>528</v>
      </c>
      <c r="E36" t="s">
        <v>25</v>
      </c>
      <c r="F36" t="s">
        <v>7</v>
      </c>
      <c r="G36">
        <v>0.68046200000000001</v>
      </c>
      <c r="H36">
        <v>1.31335</v>
      </c>
      <c r="I36" s="80">
        <f>'MOD Vectors ALL'!I36*($E36=$F$1)</f>
        <v>0</v>
      </c>
      <c r="J36" s="80">
        <f>'MOD Vectors ALL'!J36*($E36=$F$1)</f>
        <v>0</v>
      </c>
      <c r="K36" s="80">
        <f>'MOD Vectors ALL'!K36*($E36=$F$1)</f>
        <v>0</v>
      </c>
      <c r="L36" s="80">
        <f>'MOD Vectors ALL'!L36*($E36=$F$1)</f>
        <v>0</v>
      </c>
      <c r="M36" s="80">
        <f>'MOD Vectors ALL'!M36*($E36=$F$1)</f>
        <v>0</v>
      </c>
      <c r="N36" s="80">
        <f>'MOD Vectors ALL'!N36*($E36=$F$1)</f>
        <v>0</v>
      </c>
      <c r="O36" s="80">
        <f>'MOD Vectors ALL'!O36*($E36=$F$1)</f>
        <v>0</v>
      </c>
      <c r="P36" s="80">
        <f>'MOD Vectors ALL'!P36*($E36=$F$1)</f>
        <v>0</v>
      </c>
      <c r="Q36" s="80">
        <f>'MOD Vectors ALL'!Q36*($E36=$F$1)</f>
        <v>0</v>
      </c>
      <c r="R36" s="80">
        <f>'MOD Vectors ALL'!R36*($E36=$F$1)</f>
        <v>0</v>
      </c>
      <c r="S36" s="80">
        <f>'MOD Vectors ALL'!S36*($E36=$F$1)</f>
        <v>0</v>
      </c>
      <c r="T36" s="80">
        <f>'MOD Vectors ALL'!T36*($E36=$F$1)</f>
        <v>0</v>
      </c>
      <c r="U36" s="80">
        <f>'MOD Vectors ALL'!U36*($E36=$F$1)</f>
        <v>0</v>
      </c>
      <c r="V36" s="80">
        <f>'MOD Vectors ALL'!V36*($E36=$F$1)</f>
        <v>0</v>
      </c>
      <c r="W36" s="80">
        <f>'MOD Vectors ALL'!W36*($E36=$F$1)</f>
        <v>0</v>
      </c>
      <c r="X36" s="80">
        <f>'MOD Vectors ALL'!X36*($E36=$F$1)</f>
        <v>0</v>
      </c>
      <c r="Y36" s="80">
        <f>'MOD Vectors ALL'!Y36*($E36=$F$1)</f>
        <v>0</v>
      </c>
      <c r="Z36" s="80">
        <f>'MOD Vectors ALL'!Z36*($E36=$F$1)</f>
        <v>0</v>
      </c>
      <c r="AA36" s="80">
        <f>'MOD Vectors ALL'!AA36*($E36=$F$1)</f>
        <v>0</v>
      </c>
      <c r="AB36" s="80">
        <f>'MOD Vectors ALL'!AB36*($E36=$F$1)</f>
        <v>0</v>
      </c>
      <c r="AC36" s="80">
        <f>'MOD Vectors ALL'!AC36*($E36=$F$1)</f>
        <v>0</v>
      </c>
      <c r="AD36" s="80">
        <f>'MOD Vectors ALL'!AD36*($E36=$F$1)</f>
        <v>0</v>
      </c>
      <c r="AE36" s="80">
        <f>'MOD Vectors ALL'!AE36*($E36=$F$1)</f>
        <v>0</v>
      </c>
      <c r="AF36" s="80">
        <f>'MOD Vectors ALL'!AF36*($E36=$F$1)</f>
        <v>0</v>
      </c>
      <c r="AG36" s="80">
        <f>'MOD Vectors ALL'!AG36*($E36=$F$1)</f>
        <v>0</v>
      </c>
      <c r="AH36" s="80">
        <f>'MOD Vectors ALL'!AH36*($E36=$F$1)</f>
        <v>0</v>
      </c>
      <c r="AI36" s="80">
        <f>'MOD Vectors ALL'!AI36*($E36=$F$1)</f>
        <v>0</v>
      </c>
      <c r="AJ36" s="80">
        <f>'MOD Vectors ALL'!AJ36*($E36=$F$1)</f>
        <v>0</v>
      </c>
      <c r="AK36" s="80">
        <f>'MOD Vectors ALL'!AK36*($E36=$F$1)</f>
        <v>0</v>
      </c>
      <c r="AL36" s="80">
        <f>'MOD Vectors ALL'!AL36*($E36=$F$1)</f>
        <v>0</v>
      </c>
      <c r="AM36" s="80">
        <f>'MOD Vectors ALL'!AM36*($E36=$F$1)</f>
        <v>0</v>
      </c>
      <c r="AN36" s="80">
        <f>'MOD Vectors ALL'!AN36*($E36=$F$1)</f>
        <v>0</v>
      </c>
      <c r="AO36" s="80">
        <f>'MOD Vectors ALL'!AO36*($E36=$F$1)</f>
        <v>0</v>
      </c>
      <c r="AP36" s="80">
        <f>'MOD Vectors ALL'!AP36*($E36=$F$1)</f>
        <v>0</v>
      </c>
      <c r="AQ36" s="80">
        <f>'MOD Vectors ALL'!AQ36*($E36=$F$1)</f>
        <v>0</v>
      </c>
      <c r="AR36" s="80">
        <f>'MOD Vectors ALL'!AR36*($E36=$F$1)</f>
        <v>0</v>
      </c>
      <c r="AS36" s="80">
        <f>'MOD Vectors ALL'!AS36*($E36=$F$1)</f>
        <v>0</v>
      </c>
      <c r="AT36" s="80">
        <f>'MOD Vectors ALL'!AT36*($E36=$F$1)</f>
        <v>0</v>
      </c>
      <c r="AU36" s="80">
        <f>'MOD Vectors ALL'!AU36*($E36=$F$1)</f>
        <v>0</v>
      </c>
      <c r="AV36" s="80">
        <f>'MOD Vectors ALL'!AV36*($E36=$F$1)</f>
        <v>0</v>
      </c>
      <c r="AW36" s="80">
        <f>'MOD Vectors ALL'!AW36*($E36=$F$1)</f>
        <v>0</v>
      </c>
      <c r="AX36" s="80">
        <f>'MOD Vectors ALL'!AX36*($E36=$F$1)</f>
        <v>0</v>
      </c>
      <c r="AY36" s="80">
        <f>'MOD Vectors ALL'!AY36*($E36=$F$1)</f>
        <v>0</v>
      </c>
      <c r="AZ36" s="80">
        <f>'MOD Vectors ALL'!AZ36*($E36=$F$1)</f>
        <v>0</v>
      </c>
      <c r="BA36" s="80">
        <f>'MOD Vectors ALL'!BA36*($E36=$F$1)</f>
        <v>0</v>
      </c>
      <c r="BB36" s="80">
        <f>'MOD Vectors ALL'!BB36*($E36=$F$1)</f>
        <v>0</v>
      </c>
      <c r="BC36" s="80">
        <f>'MOD Vectors ALL'!BC36*($E36=$F$1)</f>
        <v>0</v>
      </c>
      <c r="BD36" s="80">
        <f>'MOD Vectors ALL'!BD36*($E36=$F$1)</f>
        <v>0</v>
      </c>
      <c r="BE36" s="80">
        <f>'MOD Vectors ALL'!BE36*($E36=$F$1)</f>
        <v>0</v>
      </c>
      <c r="BF36" s="80">
        <f>'MOD Vectors ALL'!BF36*($E36=$F$1)</f>
        <v>0</v>
      </c>
      <c r="BG36" s="80">
        <f>'MOD Vectors ALL'!BG36*($E36=$F$1)</f>
        <v>0</v>
      </c>
      <c r="BH36" s="80">
        <f>'MOD Vectors ALL'!BH36*($E36=$F$1)</f>
        <v>0</v>
      </c>
      <c r="BI36" s="80">
        <f>'MOD Vectors ALL'!BI36*($E36=$F$1)</f>
        <v>0</v>
      </c>
      <c r="BJ36" s="80">
        <f>'MOD Vectors ALL'!BJ36*($E36=$F$1)</f>
        <v>0</v>
      </c>
      <c r="BK36" s="80">
        <f>'MOD Vectors ALL'!BK36*($E36=$F$1)</f>
        <v>0</v>
      </c>
      <c r="BL36" s="80">
        <f>'MOD Vectors ALL'!BL36*($E36=$F$1)</f>
        <v>0</v>
      </c>
      <c r="BM36" s="80">
        <f>'MOD Vectors ALL'!BM36*($E36=$F$1)</f>
        <v>0</v>
      </c>
      <c r="BN36" s="80">
        <f>'MOD Vectors ALL'!BN36*($E36=$F$1)</f>
        <v>0</v>
      </c>
      <c r="BO36" s="80">
        <f>'MOD Vectors ALL'!BO36*($E36=$F$1)</f>
        <v>0</v>
      </c>
      <c r="BP36" s="80">
        <f>'MOD Vectors ALL'!BP36*($E36=$F$1)</f>
        <v>0</v>
      </c>
      <c r="BQ36" s="80">
        <f>'MOD Vectors ALL'!BQ36*($E36=$F$1)</f>
        <v>0</v>
      </c>
      <c r="BR36" s="80">
        <f>'MOD Vectors ALL'!BR36*($E36=$F$1)</f>
        <v>0</v>
      </c>
      <c r="BS36" s="80">
        <f>'MOD Vectors ALL'!BS36*($E36=$F$1)</f>
        <v>0</v>
      </c>
      <c r="BT36" s="80">
        <f>'MOD Vectors ALL'!BT36*($E36=$F$1)</f>
        <v>0</v>
      </c>
      <c r="BU36" s="80">
        <f>'MOD Vectors ALL'!BU36*($E36=$F$1)</f>
        <v>0</v>
      </c>
      <c r="BV36" s="80">
        <f>'MOD Vectors ALL'!BV36*($E36=$F$1)</f>
        <v>0</v>
      </c>
      <c r="BW36" s="80">
        <f>'MOD Vectors ALL'!BW36*($E36=$F$1)</f>
        <v>0</v>
      </c>
      <c r="BX36" s="80">
        <f>'MOD Vectors ALL'!BX36*($E36=$F$1)</f>
        <v>0</v>
      </c>
      <c r="BY36" s="80">
        <f>'MOD Vectors ALL'!BY36*($E36=$F$1)</f>
        <v>0</v>
      </c>
      <c r="BZ36" s="80">
        <f>'MOD Vectors ALL'!BZ36*($E36=$F$1)</f>
        <v>0</v>
      </c>
      <c r="CA36" s="80">
        <f>'MOD Vectors ALL'!CA36*($E36=$F$1)</f>
        <v>0</v>
      </c>
      <c r="CB36" s="80">
        <f>'MOD Vectors ALL'!CB36*($E36=$F$1)</f>
        <v>0</v>
      </c>
      <c r="CC36" s="80">
        <f>'MOD Vectors ALL'!CC36*($E36=$F$1)</f>
        <v>0</v>
      </c>
      <c r="CD36" s="80">
        <f>'MOD Vectors ALL'!CD36*($E36=$F$1)</f>
        <v>0</v>
      </c>
      <c r="CE36" s="80">
        <f>'MOD Vectors ALL'!CE36*($E36=$F$1)</f>
        <v>0</v>
      </c>
      <c r="CF36" s="80">
        <f>'MOD Vectors ALL'!CF36*($E36=$F$1)</f>
        <v>0</v>
      </c>
      <c r="CG36" s="80">
        <f>'MOD Vectors ALL'!CG36*($E36=$F$1)</f>
        <v>0</v>
      </c>
      <c r="CH36" s="80">
        <f>'MOD Vectors ALL'!CH36*($E36=$F$1)</f>
        <v>0</v>
      </c>
      <c r="CI36" s="80">
        <f>'MOD Vectors ALL'!CI36*($E36=$F$1)</f>
        <v>0</v>
      </c>
      <c r="CJ36" s="80">
        <f>'MOD Vectors ALL'!CJ36*($E36=$F$1)</f>
        <v>0</v>
      </c>
      <c r="CK36" s="80">
        <f>'MOD Vectors ALL'!CK36*($E36=$F$1)</f>
        <v>0</v>
      </c>
      <c r="CL36" s="80">
        <f>'MOD Vectors ALL'!CL36*($E36=$F$1)</f>
        <v>0</v>
      </c>
      <c r="CM36" s="80">
        <f>'MOD Vectors ALL'!CM36*($E36=$F$1)</f>
        <v>0</v>
      </c>
      <c r="CN36" s="80">
        <f>'MOD Vectors ALL'!CN36*($E36=$F$1)</f>
        <v>0</v>
      </c>
      <c r="CO36" s="80">
        <f>'MOD Vectors ALL'!CO36*($E36=$F$1)</f>
        <v>0</v>
      </c>
      <c r="CP36" s="80">
        <f>'MOD Vectors ALL'!CP36*($E36=$F$1)</f>
        <v>0</v>
      </c>
      <c r="CQ36" s="80">
        <f>'MOD Vectors ALL'!CQ36*($E36=$F$1)</f>
        <v>0</v>
      </c>
      <c r="CR36" s="80">
        <f>'MOD Vectors ALL'!CR36*($E36=$F$1)</f>
        <v>0</v>
      </c>
      <c r="CS36" s="80">
        <f>'MOD Vectors ALL'!CS36*($E36=$F$1)</f>
        <v>0</v>
      </c>
      <c r="CT36" s="80">
        <f>'MOD Vectors ALL'!CT36*($E36=$F$1)</f>
        <v>0</v>
      </c>
      <c r="CU36" s="80">
        <f>'MOD Vectors ALL'!CU36*($E36=$F$1)</f>
        <v>0</v>
      </c>
      <c r="CV36" s="80">
        <f>'MOD Vectors ALL'!CV36*($E36=$F$1)</f>
        <v>0</v>
      </c>
      <c r="CW36" s="80">
        <f>'MOD Vectors ALL'!CW36*($E36=$F$1)</f>
        <v>0</v>
      </c>
      <c r="CX36" s="80">
        <f>'MOD Vectors ALL'!CX36*($E36=$F$1)</f>
        <v>0</v>
      </c>
      <c r="CY36" s="80">
        <f>'MOD Vectors ALL'!CY36*($E36=$F$1)</f>
        <v>0</v>
      </c>
      <c r="CZ36" s="80">
        <f>'MOD Vectors ALL'!CZ36*($E36=$F$1)</f>
        <v>0</v>
      </c>
      <c r="DA36" s="80">
        <f>'MOD Vectors ALL'!DA36*($E36=$F$1)</f>
        <v>0</v>
      </c>
      <c r="DB36" s="80">
        <f>'MOD Vectors ALL'!DB36*($E36=$F$1)</f>
        <v>0</v>
      </c>
      <c r="DC36" s="80">
        <f>'MOD Vectors ALL'!DC36*($E36=$F$1)</f>
        <v>0</v>
      </c>
      <c r="DD36" s="80">
        <f>'MOD Vectors ALL'!DD36*($E36=$F$1)</f>
        <v>0</v>
      </c>
      <c r="DE36" s="80">
        <f>'MOD Vectors ALL'!DE36*($E36=$F$1)</f>
        <v>0</v>
      </c>
      <c r="DF36" s="80">
        <f>'MOD Vectors ALL'!DF36*($E36=$F$1)</f>
        <v>0</v>
      </c>
      <c r="DG36" s="80">
        <f>'MOD Vectors ALL'!DG36*($E36=$F$1)</f>
        <v>0</v>
      </c>
      <c r="DH36" s="80">
        <f>'MOD Vectors ALL'!DH36*($E36=$F$1)</f>
        <v>0</v>
      </c>
      <c r="DI36" s="80">
        <f>'MOD Vectors ALL'!DI36*($E36=$F$1)</f>
        <v>0</v>
      </c>
      <c r="DJ36" s="80">
        <f>'MOD Vectors ALL'!DJ36*($E36=$F$1)</f>
        <v>0</v>
      </c>
      <c r="DK36" s="80">
        <f>'MOD Vectors ALL'!DK36*($E36=$F$1)</f>
        <v>0</v>
      </c>
      <c r="DL36" s="80">
        <f>'MOD Vectors ALL'!DL36*($E36=$F$1)</f>
        <v>0</v>
      </c>
      <c r="DM36" s="80">
        <f>'MOD Vectors ALL'!DM36*($E36=$F$1)</f>
        <v>0</v>
      </c>
      <c r="DN36" s="80">
        <f>'MOD Vectors ALL'!DN36*($E36=$F$1)</f>
        <v>0</v>
      </c>
      <c r="DO36" s="80">
        <f>'MOD Vectors ALL'!DO36*($E36=$F$1)</f>
        <v>0</v>
      </c>
      <c r="DP36" s="80">
        <f>'MOD Vectors ALL'!DP36*($E36=$F$1)</f>
        <v>0</v>
      </c>
      <c r="DQ36" s="80">
        <f>'MOD Vectors ALL'!DQ36*($E36=$F$1)</f>
        <v>0</v>
      </c>
    </row>
    <row r="37" spans="1:121" x14ac:dyDescent="0.2">
      <c r="A37">
        <v>294</v>
      </c>
      <c r="B37" t="s">
        <v>9</v>
      </c>
      <c r="C37" t="s">
        <v>369</v>
      </c>
      <c r="D37" t="s">
        <v>528</v>
      </c>
      <c r="E37" t="s">
        <v>25</v>
      </c>
      <c r="F37" t="s">
        <v>8</v>
      </c>
      <c r="G37">
        <v>0.75277400000000005</v>
      </c>
      <c r="H37">
        <v>1.6130500000000001</v>
      </c>
      <c r="I37" s="80">
        <f>'MOD Vectors ALL'!I37*($E37=$F$1)</f>
        <v>0</v>
      </c>
      <c r="J37" s="80">
        <f>'MOD Vectors ALL'!J37*($E37=$F$1)</f>
        <v>0</v>
      </c>
      <c r="K37" s="80">
        <f>'MOD Vectors ALL'!K37*($E37=$F$1)</f>
        <v>0</v>
      </c>
      <c r="L37" s="80">
        <f>'MOD Vectors ALL'!L37*($E37=$F$1)</f>
        <v>0</v>
      </c>
      <c r="M37" s="80">
        <f>'MOD Vectors ALL'!M37*($E37=$F$1)</f>
        <v>0</v>
      </c>
      <c r="N37" s="80">
        <f>'MOD Vectors ALL'!N37*($E37=$F$1)</f>
        <v>0</v>
      </c>
      <c r="O37" s="80">
        <f>'MOD Vectors ALL'!O37*($E37=$F$1)</f>
        <v>0</v>
      </c>
      <c r="P37" s="80">
        <f>'MOD Vectors ALL'!P37*($E37=$F$1)</f>
        <v>0</v>
      </c>
      <c r="Q37" s="80">
        <f>'MOD Vectors ALL'!Q37*($E37=$F$1)</f>
        <v>0</v>
      </c>
      <c r="R37" s="80">
        <f>'MOD Vectors ALL'!R37*($E37=$F$1)</f>
        <v>0</v>
      </c>
      <c r="S37" s="80">
        <f>'MOD Vectors ALL'!S37*($E37=$F$1)</f>
        <v>0</v>
      </c>
      <c r="T37" s="80">
        <f>'MOD Vectors ALL'!T37*($E37=$F$1)</f>
        <v>0</v>
      </c>
      <c r="U37" s="80">
        <f>'MOD Vectors ALL'!U37*($E37=$F$1)</f>
        <v>0</v>
      </c>
      <c r="V37" s="80">
        <f>'MOD Vectors ALL'!V37*($E37=$F$1)</f>
        <v>0</v>
      </c>
      <c r="W37" s="80">
        <f>'MOD Vectors ALL'!W37*($E37=$F$1)</f>
        <v>0</v>
      </c>
      <c r="X37" s="80">
        <f>'MOD Vectors ALL'!X37*($E37=$F$1)</f>
        <v>0</v>
      </c>
      <c r="Y37" s="80">
        <f>'MOD Vectors ALL'!Y37*($E37=$F$1)</f>
        <v>0</v>
      </c>
      <c r="Z37" s="80">
        <f>'MOD Vectors ALL'!Z37*($E37=$F$1)</f>
        <v>0</v>
      </c>
      <c r="AA37" s="80">
        <f>'MOD Vectors ALL'!AA37*($E37=$F$1)</f>
        <v>0</v>
      </c>
      <c r="AB37" s="80">
        <f>'MOD Vectors ALL'!AB37*($E37=$F$1)</f>
        <v>0</v>
      </c>
      <c r="AC37" s="80">
        <f>'MOD Vectors ALL'!AC37*($E37=$F$1)</f>
        <v>0</v>
      </c>
      <c r="AD37" s="80">
        <f>'MOD Vectors ALL'!AD37*($E37=$F$1)</f>
        <v>0</v>
      </c>
      <c r="AE37" s="80">
        <f>'MOD Vectors ALL'!AE37*($E37=$F$1)</f>
        <v>0</v>
      </c>
      <c r="AF37" s="80">
        <f>'MOD Vectors ALL'!AF37*($E37=$F$1)</f>
        <v>0</v>
      </c>
      <c r="AG37" s="80">
        <f>'MOD Vectors ALL'!AG37*($E37=$F$1)</f>
        <v>0</v>
      </c>
      <c r="AH37" s="80">
        <f>'MOD Vectors ALL'!AH37*($E37=$F$1)</f>
        <v>0</v>
      </c>
      <c r="AI37" s="80">
        <f>'MOD Vectors ALL'!AI37*($E37=$F$1)</f>
        <v>0</v>
      </c>
      <c r="AJ37" s="80">
        <f>'MOD Vectors ALL'!AJ37*($E37=$F$1)</f>
        <v>0</v>
      </c>
      <c r="AK37" s="80">
        <f>'MOD Vectors ALL'!AK37*($E37=$F$1)</f>
        <v>0</v>
      </c>
      <c r="AL37" s="80">
        <f>'MOD Vectors ALL'!AL37*($E37=$F$1)</f>
        <v>0</v>
      </c>
      <c r="AM37" s="80">
        <f>'MOD Vectors ALL'!AM37*($E37=$F$1)</f>
        <v>0</v>
      </c>
      <c r="AN37" s="80">
        <f>'MOD Vectors ALL'!AN37*($E37=$F$1)</f>
        <v>0</v>
      </c>
      <c r="AO37" s="80">
        <f>'MOD Vectors ALL'!AO37*($E37=$F$1)</f>
        <v>0</v>
      </c>
      <c r="AP37" s="80">
        <f>'MOD Vectors ALL'!AP37*($E37=$F$1)</f>
        <v>0</v>
      </c>
      <c r="AQ37" s="80">
        <f>'MOD Vectors ALL'!AQ37*($E37=$F$1)</f>
        <v>0</v>
      </c>
      <c r="AR37" s="80">
        <f>'MOD Vectors ALL'!AR37*($E37=$F$1)</f>
        <v>0</v>
      </c>
      <c r="AS37" s="80">
        <f>'MOD Vectors ALL'!AS37*($E37=$F$1)</f>
        <v>0</v>
      </c>
      <c r="AT37" s="80">
        <f>'MOD Vectors ALL'!AT37*($E37=$F$1)</f>
        <v>0</v>
      </c>
      <c r="AU37" s="80">
        <f>'MOD Vectors ALL'!AU37*($E37=$F$1)</f>
        <v>0</v>
      </c>
      <c r="AV37" s="80">
        <f>'MOD Vectors ALL'!AV37*($E37=$F$1)</f>
        <v>0</v>
      </c>
      <c r="AW37" s="80">
        <f>'MOD Vectors ALL'!AW37*($E37=$F$1)</f>
        <v>0</v>
      </c>
      <c r="AX37" s="80">
        <f>'MOD Vectors ALL'!AX37*($E37=$F$1)</f>
        <v>0</v>
      </c>
      <c r="AY37" s="80">
        <f>'MOD Vectors ALL'!AY37*($E37=$F$1)</f>
        <v>0</v>
      </c>
      <c r="AZ37" s="80">
        <f>'MOD Vectors ALL'!AZ37*($E37=$F$1)</f>
        <v>0</v>
      </c>
      <c r="BA37" s="80">
        <f>'MOD Vectors ALL'!BA37*($E37=$F$1)</f>
        <v>0</v>
      </c>
      <c r="BB37" s="80">
        <f>'MOD Vectors ALL'!BB37*($E37=$F$1)</f>
        <v>0</v>
      </c>
      <c r="BC37" s="80">
        <f>'MOD Vectors ALL'!BC37*($E37=$F$1)</f>
        <v>0</v>
      </c>
      <c r="BD37" s="80">
        <f>'MOD Vectors ALL'!BD37*($E37=$F$1)</f>
        <v>0</v>
      </c>
      <c r="BE37" s="80">
        <f>'MOD Vectors ALL'!BE37*($E37=$F$1)</f>
        <v>0</v>
      </c>
      <c r="BF37" s="80">
        <f>'MOD Vectors ALL'!BF37*($E37=$F$1)</f>
        <v>0</v>
      </c>
      <c r="BG37" s="80">
        <f>'MOD Vectors ALL'!BG37*($E37=$F$1)</f>
        <v>0</v>
      </c>
      <c r="BH37" s="80">
        <f>'MOD Vectors ALL'!BH37*($E37=$F$1)</f>
        <v>0</v>
      </c>
      <c r="BI37" s="80">
        <f>'MOD Vectors ALL'!BI37*($E37=$F$1)</f>
        <v>0</v>
      </c>
      <c r="BJ37" s="80">
        <f>'MOD Vectors ALL'!BJ37*($E37=$F$1)</f>
        <v>0</v>
      </c>
      <c r="BK37" s="80">
        <f>'MOD Vectors ALL'!BK37*($E37=$F$1)</f>
        <v>0</v>
      </c>
      <c r="BL37" s="80">
        <f>'MOD Vectors ALL'!BL37*($E37=$F$1)</f>
        <v>0</v>
      </c>
      <c r="BM37" s="80">
        <f>'MOD Vectors ALL'!BM37*($E37=$F$1)</f>
        <v>0</v>
      </c>
      <c r="BN37" s="80">
        <f>'MOD Vectors ALL'!BN37*($E37=$F$1)</f>
        <v>0</v>
      </c>
      <c r="BO37" s="80">
        <f>'MOD Vectors ALL'!BO37*($E37=$F$1)</f>
        <v>0</v>
      </c>
      <c r="BP37" s="80">
        <f>'MOD Vectors ALL'!BP37*($E37=$F$1)</f>
        <v>0</v>
      </c>
      <c r="BQ37" s="80">
        <f>'MOD Vectors ALL'!BQ37*($E37=$F$1)</f>
        <v>0</v>
      </c>
      <c r="BR37" s="80">
        <f>'MOD Vectors ALL'!BR37*($E37=$F$1)</f>
        <v>0</v>
      </c>
      <c r="BS37" s="80">
        <f>'MOD Vectors ALL'!BS37*($E37=$F$1)</f>
        <v>0</v>
      </c>
      <c r="BT37" s="80">
        <f>'MOD Vectors ALL'!BT37*($E37=$F$1)</f>
        <v>0</v>
      </c>
      <c r="BU37" s="80">
        <f>'MOD Vectors ALL'!BU37*($E37=$F$1)</f>
        <v>0</v>
      </c>
      <c r="BV37" s="80">
        <f>'MOD Vectors ALL'!BV37*($E37=$F$1)</f>
        <v>0</v>
      </c>
      <c r="BW37" s="80">
        <f>'MOD Vectors ALL'!BW37*($E37=$F$1)</f>
        <v>0</v>
      </c>
      <c r="BX37" s="80">
        <f>'MOD Vectors ALL'!BX37*($E37=$F$1)</f>
        <v>0</v>
      </c>
      <c r="BY37" s="80">
        <f>'MOD Vectors ALL'!BY37*($E37=$F$1)</f>
        <v>0</v>
      </c>
      <c r="BZ37" s="80">
        <f>'MOD Vectors ALL'!BZ37*($E37=$F$1)</f>
        <v>0</v>
      </c>
      <c r="CA37" s="80">
        <f>'MOD Vectors ALL'!CA37*($E37=$F$1)</f>
        <v>0</v>
      </c>
      <c r="CB37" s="80">
        <f>'MOD Vectors ALL'!CB37*($E37=$F$1)</f>
        <v>0</v>
      </c>
      <c r="CC37" s="80">
        <f>'MOD Vectors ALL'!CC37*($E37=$F$1)</f>
        <v>0</v>
      </c>
      <c r="CD37" s="80">
        <f>'MOD Vectors ALL'!CD37*($E37=$F$1)</f>
        <v>0</v>
      </c>
      <c r="CE37" s="80">
        <f>'MOD Vectors ALL'!CE37*($E37=$F$1)</f>
        <v>0</v>
      </c>
      <c r="CF37" s="80">
        <f>'MOD Vectors ALL'!CF37*($E37=$F$1)</f>
        <v>0</v>
      </c>
      <c r="CG37" s="80">
        <f>'MOD Vectors ALL'!CG37*($E37=$F$1)</f>
        <v>0</v>
      </c>
      <c r="CH37" s="80">
        <f>'MOD Vectors ALL'!CH37*($E37=$F$1)</f>
        <v>0</v>
      </c>
      <c r="CI37" s="80">
        <f>'MOD Vectors ALL'!CI37*($E37=$F$1)</f>
        <v>0</v>
      </c>
      <c r="CJ37" s="80">
        <f>'MOD Vectors ALL'!CJ37*($E37=$F$1)</f>
        <v>0</v>
      </c>
      <c r="CK37" s="80">
        <f>'MOD Vectors ALL'!CK37*($E37=$F$1)</f>
        <v>0</v>
      </c>
      <c r="CL37" s="80">
        <f>'MOD Vectors ALL'!CL37*($E37=$F$1)</f>
        <v>0</v>
      </c>
      <c r="CM37" s="80">
        <f>'MOD Vectors ALL'!CM37*($E37=$F$1)</f>
        <v>0</v>
      </c>
      <c r="CN37" s="80">
        <f>'MOD Vectors ALL'!CN37*($E37=$F$1)</f>
        <v>0</v>
      </c>
      <c r="CO37" s="80">
        <f>'MOD Vectors ALL'!CO37*($E37=$F$1)</f>
        <v>0</v>
      </c>
      <c r="CP37" s="80">
        <f>'MOD Vectors ALL'!CP37*($E37=$F$1)</f>
        <v>0</v>
      </c>
      <c r="CQ37" s="80">
        <f>'MOD Vectors ALL'!CQ37*($E37=$F$1)</f>
        <v>0</v>
      </c>
      <c r="CR37" s="80">
        <f>'MOD Vectors ALL'!CR37*($E37=$F$1)</f>
        <v>0</v>
      </c>
      <c r="CS37" s="80">
        <f>'MOD Vectors ALL'!CS37*($E37=$F$1)</f>
        <v>0</v>
      </c>
      <c r="CT37" s="80">
        <f>'MOD Vectors ALL'!CT37*($E37=$F$1)</f>
        <v>0</v>
      </c>
      <c r="CU37" s="80">
        <f>'MOD Vectors ALL'!CU37*($E37=$F$1)</f>
        <v>0</v>
      </c>
      <c r="CV37" s="80">
        <f>'MOD Vectors ALL'!CV37*($E37=$F$1)</f>
        <v>0</v>
      </c>
      <c r="CW37" s="80">
        <f>'MOD Vectors ALL'!CW37*($E37=$F$1)</f>
        <v>0</v>
      </c>
      <c r="CX37" s="80">
        <f>'MOD Vectors ALL'!CX37*($E37=$F$1)</f>
        <v>0</v>
      </c>
      <c r="CY37" s="80">
        <f>'MOD Vectors ALL'!CY37*($E37=$F$1)</f>
        <v>0</v>
      </c>
      <c r="CZ37" s="80">
        <f>'MOD Vectors ALL'!CZ37*($E37=$F$1)</f>
        <v>0</v>
      </c>
      <c r="DA37" s="80">
        <f>'MOD Vectors ALL'!DA37*($E37=$F$1)</f>
        <v>0</v>
      </c>
      <c r="DB37" s="80">
        <f>'MOD Vectors ALL'!DB37*($E37=$F$1)</f>
        <v>0</v>
      </c>
      <c r="DC37" s="80">
        <f>'MOD Vectors ALL'!DC37*($E37=$F$1)</f>
        <v>0</v>
      </c>
      <c r="DD37" s="80">
        <f>'MOD Vectors ALL'!DD37*($E37=$F$1)</f>
        <v>0</v>
      </c>
      <c r="DE37" s="80">
        <f>'MOD Vectors ALL'!DE37*($E37=$F$1)</f>
        <v>0</v>
      </c>
      <c r="DF37" s="80">
        <f>'MOD Vectors ALL'!DF37*($E37=$F$1)</f>
        <v>0</v>
      </c>
      <c r="DG37" s="80">
        <f>'MOD Vectors ALL'!DG37*($E37=$F$1)</f>
        <v>0</v>
      </c>
      <c r="DH37" s="80">
        <f>'MOD Vectors ALL'!DH37*($E37=$F$1)</f>
        <v>0</v>
      </c>
      <c r="DI37" s="80">
        <f>'MOD Vectors ALL'!DI37*($E37=$F$1)</f>
        <v>0</v>
      </c>
      <c r="DJ37" s="80">
        <f>'MOD Vectors ALL'!DJ37*($E37=$F$1)</f>
        <v>0</v>
      </c>
      <c r="DK37" s="80">
        <f>'MOD Vectors ALL'!DK37*($E37=$F$1)</f>
        <v>0</v>
      </c>
      <c r="DL37" s="80">
        <f>'MOD Vectors ALL'!DL37*($E37=$F$1)</f>
        <v>0</v>
      </c>
      <c r="DM37" s="80">
        <f>'MOD Vectors ALL'!DM37*($E37=$F$1)</f>
        <v>0</v>
      </c>
      <c r="DN37" s="80">
        <f>'MOD Vectors ALL'!DN37*($E37=$F$1)</f>
        <v>0</v>
      </c>
      <c r="DO37" s="80">
        <f>'MOD Vectors ALL'!DO37*($E37=$F$1)</f>
        <v>0</v>
      </c>
      <c r="DP37" s="80">
        <f>'MOD Vectors ALL'!DP37*($E37=$F$1)</f>
        <v>0</v>
      </c>
      <c r="DQ37" s="80">
        <f>'MOD Vectors ALL'!DQ37*($E37=$F$1)</f>
        <v>0</v>
      </c>
    </row>
    <row r="38" spans="1:121" x14ac:dyDescent="0.2">
      <c r="A38">
        <v>295</v>
      </c>
      <c r="B38" t="s">
        <v>9</v>
      </c>
      <c r="C38" t="s">
        <v>369</v>
      </c>
      <c r="D38" t="s">
        <v>528</v>
      </c>
      <c r="E38" t="s">
        <v>25</v>
      </c>
      <c r="F38" t="s">
        <v>35</v>
      </c>
      <c r="G38">
        <v>0.74741199999999997</v>
      </c>
      <c r="H38">
        <v>2.02121</v>
      </c>
      <c r="I38" s="80">
        <f>'MOD Vectors ALL'!I38*($E38=$F$1)</f>
        <v>0</v>
      </c>
      <c r="J38" s="80">
        <f>'MOD Vectors ALL'!J38*($E38=$F$1)</f>
        <v>0</v>
      </c>
      <c r="K38" s="80">
        <f>'MOD Vectors ALL'!K38*($E38=$F$1)</f>
        <v>0</v>
      </c>
      <c r="L38" s="80">
        <f>'MOD Vectors ALL'!L38*($E38=$F$1)</f>
        <v>0</v>
      </c>
      <c r="M38" s="80">
        <f>'MOD Vectors ALL'!M38*($E38=$F$1)</f>
        <v>0</v>
      </c>
      <c r="N38" s="80">
        <f>'MOD Vectors ALL'!N38*($E38=$F$1)</f>
        <v>0</v>
      </c>
      <c r="O38" s="80">
        <f>'MOD Vectors ALL'!O38*($E38=$F$1)</f>
        <v>0</v>
      </c>
      <c r="P38" s="80">
        <f>'MOD Vectors ALL'!P38*($E38=$F$1)</f>
        <v>0</v>
      </c>
      <c r="Q38" s="80">
        <f>'MOD Vectors ALL'!Q38*($E38=$F$1)</f>
        <v>0</v>
      </c>
      <c r="R38" s="80">
        <f>'MOD Vectors ALL'!R38*($E38=$F$1)</f>
        <v>0</v>
      </c>
      <c r="S38" s="80">
        <f>'MOD Vectors ALL'!S38*($E38=$F$1)</f>
        <v>0</v>
      </c>
      <c r="T38" s="80">
        <f>'MOD Vectors ALL'!T38*($E38=$F$1)</f>
        <v>0</v>
      </c>
      <c r="U38" s="80">
        <f>'MOD Vectors ALL'!U38*($E38=$F$1)</f>
        <v>0</v>
      </c>
      <c r="V38" s="80">
        <f>'MOD Vectors ALL'!V38*($E38=$F$1)</f>
        <v>0</v>
      </c>
      <c r="W38" s="80">
        <f>'MOD Vectors ALL'!W38*($E38=$F$1)</f>
        <v>0</v>
      </c>
      <c r="X38" s="80">
        <f>'MOD Vectors ALL'!X38*($E38=$F$1)</f>
        <v>0</v>
      </c>
      <c r="Y38" s="80">
        <f>'MOD Vectors ALL'!Y38*($E38=$F$1)</f>
        <v>0</v>
      </c>
      <c r="Z38" s="80">
        <f>'MOD Vectors ALL'!Z38*($E38=$F$1)</f>
        <v>0</v>
      </c>
      <c r="AA38" s="80">
        <f>'MOD Vectors ALL'!AA38*($E38=$F$1)</f>
        <v>0</v>
      </c>
      <c r="AB38" s="80">
        <f>'MOD Vectors ALL'!AB38*($E38=$F$1)</f>
        <v>0</v>
      </c>
      <c r="AC38" s="80">
        <f>'MOD Vectors ALL'!AC38*($E38=$F$1)</f>
        <v>0</v>
      </c>
      <c r="AD38" s="80">
        <f>'MOD Vectors ALL'!AD38*($E38=$F$1)</f>
        <v>0</v>
      </c>
      <c r="AE38" s="80">
        <f>'MOD Vectors ALL'!AE38*($E38=$F$1)</f>
        <v>0</v>
      </c>
      <c r="AF38" s="80">
        <f>'MOD Vectors ALL'!AF38*($E38=$F$1)</f>
        <v>0</v>
      </c>
      <c r="AG38" s="80">
        <f>'MOD Vectors ALL'!AG38*($E38=$F$1)</f>
        <v>0</v>
      </c>
      <c r="AH38" s="80">
        <f>'MOD Vectors ALL'!AH38*($E38=$F$1)</f>
        <v>0</v>
      </c>
      <c r="AI38" s="80">
        <f>'MOD Vectors ALL'!AI38*($E38=$F$1)</f>
        <v>0</v>
      </c>
      <c r="AJ38" s="80">
        <f>'MOD Vectors ALL'!AJ38*($E38=$F$1)</f>
        <v>0</v>
      </c>
      <c r="AK38" s="80">
        <f>'MOD Vectors ALL'!AK38*($E38=$F$1)</f>
        <v>0</v>
      </c>
      <c r="AL38" s="80">
        <f>'MOD Vectors ALL'!AL38*($E38=$F$1)</f>
        <v>0</v>
      </c>
      <c r="AM38" s="80">
        <f>'MOD Vectors ALL'!AM38*($E38=$F$1)</f>
        <v>0</v>
      </c>
      <c r="AN38" s="80">
        <f>'MOD Vectors ALL'!AN38*($E38=$F$1)</f>
        <v>0</v>
      </c>
      <c r="AO38" s="80">
        <f>'MOD Vectors ALL'!AO38*($E38=$F$1)</f>
        <v>0</v>
      </c>
      <c r="AP38" s="80">
        <f>'MOD Vectors ALL'!AP38*($E38=$F$1)</f>
        <v>0</v>
      </c>
      <c r="AQ38" s="80">
        <f>'MOD Vectors ALL'!AQ38*($E38=$F$1)</f>
        <v>0</v>
      </c>
      <c r="AR38" s="80">
        <f>'MOD Vectors ALL'!AR38*($E38=$F$1)</f>
        <v>0</v>
      </c>
      <c r="AS38" s="80">
        <f>'MOD Vectors ALL'!AS38*($E38=$F$1)</f>
        <v>0</v>
      </c>
      <c r="AT38" s="80">
        <f>'MOD Vectors ALL'!AT38*($E38=$F$1)</f>
        <v>0</v>
      </c>
      <c r="AU38" s="80">
        <f>'MOD Vectors ALL'!AU38*($E38=$F$1)</f>
        <v>0</v>
      </c>
      <c r="AV38" s="80">
        <f>'MOD Vectors ALL'!AV38*($E38=$F$1)</f>
        <v>0</v>
      </c>
      <c r="AW38" s="80">
        <f>'MOD Vectors ALL'!AW38*($E38=$F$1)</f>
        <v>0</v>
      </c>
      <c r="AX38" s="80">
        <f>'MOD Vectors ALL'!AX38*($E38=$F$1)</f>
        <v>0</v>
      </c>
      <c r="AY38" s="80">
        <f>'MOD Vectors ALL'!AY38*($E38=$F$1)</f>
        <v>0</v>
      </c>
      <c r="AZ38" s="80">
        <f>'MOD Vectors ALL'!AZ38*($E38=$F$1)</f>
        <v>0</v>
      </c>
      <c r="BA38" s="80">
        <f>'MOD Vectors ALL'!BA38*($E38=$F$1)</f>
        <v>0</v>
      </c>
      <c r="BB38" s="80">
        <f>'MOD Vectors ALL'!BB38*($E38=$F$1)</f>
        <v>0</v>
      </c>
      <c r="BC38" s="80">
        <f>'MOD Vectors ALL'!BC38*($E38=$F$1)</f>
        <v>0</v>
      </c>
      <c r="BD38" s="80">
        <f>'MOD Vectors ALL'!BD38*($E38=$F$1)</f>
        <v>0</v>
      </c>
      <c r="BE38" s="80">
        <f>'MOD Vectors ALL'!BE38*($E38=$F$1)</f>
        <v>0</v>
      </c>
      <c r="BF38" s="80">
        <f>'MOD Vectors ALL'!BF38*($E38=$F$1)</f>
        <v>0</v>
      </c>
      <c r="BG38" s="80">
        <f>'MOD Vectors ALL'!BG38*($E38=$F$1)</f>
        <v>0</v>
      </c>
      <c r="BH38" s="80">
        <f>'MOD Vectors ALL'!BH38*($E38=$F$1)</f>
        <v>0</v>
      </c>
      <c r="BI38" s="80">
        <f>'MOD Vectors ALL'!BI38*($E38=$F$1)</f>
        <v>0</v>
      </c>
      <c r="BJ38" s="80">
        <f>'MOD Vectors ALL'!BJ38*($E38=$F$1)</f>
        <v>0</v>
      </c>
      <c r="BK38" s="80">
        <f>'MOD Vectors ALL'!BK38*($E38=$F$1)</f>
        <v>0</v>
      </c>
      <c r="BL38" s="80">
        <f>'MOD Vectors ALL'!BL38*($E38=$F$1)</f>
        <v>0</v>
      </c>
      <c r="BM38" s="80">
        <f>'MOD Vectors ALL'!BM38*($E38=$F$1)</f>
        <v>0</v>
      </c>
      <c r="BN38" s="80">
        <f>'MOD Vectors ALL'!BN38*($E38=$F$1)</f>
        <v>0</v>
      </c>
      <c r="BO38" s="80">
        <f>'MOD Vectors ALL'!BO38*($E38=$F$1)</f>
        <v>0</v>
      </c>
      <c r="BP38" s="80">
        <f>'MOD Vectors ALL'!BP38*($E38=$F$1)</f>
        <v>0</v>
      </c>
      <c r="BQ38" s="80">
        <f>'MOD Vectors ALL'!BQ38*($E38=$F$1)</f>
        <v>0</v>
      </c>
      <c r="BR38" s="80">
        <f>'MOD Vectors ALL'!BR38*($E38=$F$1)</f>
        <v>0</v>
      </c>
      <c r="BS38" s="80">
        <f>'MOD Vectors ALL'!BS38*($E38=$F$1)</f>
        <v>0</v>
      </c>
      <c r="BT38" s="80">
        <f>'MOD Vectors ALL'!BT38*($E38=$F$1)</f>
        <v>0</v>
      </c>
      <c r="BU38" s="80">
        <f>'MOD Vectors ALL'!BU38*($E38=$F$1)</f>
        <v>0</v>
      </c>
      <c r="BV38" s="80">
        <f>'MOD Vectors ALL'!BV38*($E38=$F$1)</f>
        <v>0</v>
      </c>
      <c r="BW38" s="80">
        <f>'MOD Vectors ALL'!BW38*($E38=$F$1)</f>
        <v>0</v>
      </c>
      <c r="BX38" s="80">
        <f>'MOD Vectors ALL'!BX38*($E38=$F$1)</f>
        <v>0</v>
      </c>
      <c r="BY38" s="80">
        <f>'MOD Vectors ALL'!BY38*($E38=$F$1)</f>
        <v>0</v>
      </c>
      <c r="BZ38" s="80">
        <f>'MOD Vectors ALL'!BZ38*($E38=$F$1)</f>
        <v>0</v>
      </c>
      <c r="CA38" s="80">
        <f>'MOD Vectors ALL'!CA38*($E38=$F$1)</f>
        <v>0</v>
      </c>
      <c r="CB38" s="80">
        <f>'MOD Vectors ALL'!CB38*($E38=$F$1)</f>
        <v>0</v>
      </c>
      <c r="CC38" s="80">
        <f>'MOD Vectors ALL'!CC38*($E38=$F$1)</f>
        <v>0</v>
      </c>
      <c r="CD38" s="80">
        <f>'MOD Vectors ALL'!CD38*($E38=$F$1)</f>
        <v>0</v>
      </c>
      <c r="CE38" s="80">
        <f>'MOD Vectors ALL'!CE38*($E38=$F$1)</f>
        <v>0</v>
      </c>
      <c r="CF38" s="80">
        <f>'MOD Vectors ALL'!CF38*($E38=$F$1)</f>
        <v>0</v>
      </c>
      <c r="CG38" s="80">
        <f>'MOD Vectors ALL'!CG38*($E38=$F$1)</f>
        <v>0</v>
      </c>
      <c r="CH38" s="80">
        <f>'MOD Vectors ALL'!CH38*($E38=$F$1)</f>
        <v>0</v>
      </c>
      <c r="CI38" s="80">
        <f>'MOD Vectors ALL'!CI38*($E38=$F$1)</f>
        <v>0</v>
      </c>
      <c r="CJ38" s="80">
        <f>'MOD Vectors ALL'!CJ38*($E38=$F$1)</f>
        <v>0</v>
      </c>
      <c r="CK38" s="80">
        <f>'MOD Vectors ALL'!CK38*($E38=$F$1)</f>
        <v>0</v>
      </c>
      <c r="CL38" s="80">
        <f>'MOD Vectors ALL'!CL38*($E38=$F$1)</f>
        <v>0</v>
      </c>
      <c r="CM38" s="80">
        <f>'MOD Vectors ALL'!CM38*($E38=$F$1)</f>
        <v>0</v>
      </c>
      <c r="CN38" s="80">
        <f>'MOD Vectors ALL'!CN38*($E38=$F$1)</f>
        <v>0</v>
      </c>
      <c r="CO38" s="80">
        <f>'MOD Vectors ALL'!CO38*($E38=$F$1)</f>
        <v>0</v>
      </c>
      <c r="CP38" s="80">
        <f>'MOD Vectors ALL'!CP38*($E38=$F$1)</f>
        <v>0</v>
      </c>
      <c r="CQ38" s="80">
        <f>'MOD Vectors ALL'!CQ38*($E38=$F$1)</f>
        <v>0</v>
      </c>
      <c r="CR38" s="80">
        <f>'MOD Vectors ALL'!CR38*($E38=$F$1)</f>
        <v>0</v>
      </c>
      <c r="CS38" s="80">
        <f>'MOD Vectors ALL'!CS38*($E38=$F$1)</f>
        <v>0</v>
      </c>
      <c r="CT38" s="80">
        <f>'MOD Vectors ALL'!CT38*($E38=$F$1)</f>
        <v>0</v>
      </c>
      <c r="CU38" s="80">
        <f>'MOD Vectors ALL'!CU38*($E38=$F$1)</f>
        <v>0</v>
      </c>
      <c r="CV38" s="80">
        <f>'MOD Vectors ALL'!CV38*($E38=$F$1)</f>
        <v>0</v>
      </c>
      <c r="CW38" s="80">
        <f>'MOD Vectors ALL'!CW38*($E38=$F$1)</f>
        <v>0</v>
      </c>
      <c r="CX38" s="80">
        <f>'MOD Vectors ALL'!CX38*($E38=$F$1)</f>
        <v>0</v>
      </c>
      <c r="CY38" s="80">
        <f>'MOD Vectors ALL'!CY38*($E38=$F$1)</f>
        <v>0</v>
      </c>
      <c r="CZ38" s="80">
        <f>'MOD Vectors ALL'!CZ38*($E38=$F$1)</f>
        <v>0</v>
      </c>
      <c r="DA38" s="80">
        <f>'MOD Vectors ALL'!DA38*($E38=$F$1)</f>
        <v>0</v>
      </c>
      <c r="DB38" s="80">
        <f>'MOD Vectors ALL'!DB38*($E38=$F$1)</f>
        <v>0</v>
      </c>
      <c r="DC38" s="80">
        <f>'MOD Vectors ALL'!DC38*($E38=$F$1)</f>
        <v>0</v>
      </c>
      <c r="DD38" s="80">
        <f>'MOD Vectors ALL'!DD38*($E38=$F$1)</f>
        <v>0</v>
      </c>
      <c r="DE38" s="80">
        <f>'MOD Vectors ALL'!DE38*($E38=$F$1)</f>
        <v>0</v>
      </c>
      <c r="DF38" s="80">
        <f>'MOD Vectors ALL'!DF38*($E38=$F$1)</f>
        <v>0</v>
      </c>
      <c r="DG38" s="80">
        <f>'MOD Vectors ALL'!DG38*($E38=$F$1)</f>
        <v>0</v>
      </c>
      <c r="DH38" s="80">
        <f>'MOD Vectors ALL'!DH38*($E38=$F$1)</f>
        <v>0</v>
      </c>
      <c r="DI38" s="80">
        <f>'MOD Vectors ALL'!DI38*($E38=$F$1)</f>
        <v>0</v>
      </c>
      <c r="DJ38" s="80">
        <f>'MOD Vectors ALL'!DJ38*($E38=$F$1)</f>
        <v>0</v>
      </c>
      <c r="DK38" s="80">
        <f>'MOD Vectors ALL'!DK38*($E38=$F$1)</f>
        <v>0</v>
      </c>
      <c r="DL38" s="80">
        <f>'MOD Vectors ALL'!DL38*($E38=$F$1)</f>
        <v>0</v>
      </c>
      <c r="DM38" s="80">
        <f>'MOD Vectors ALL'!DM38*($E38=$F$1)</f>
        <v>0</v>
      </c>
      <c r="DN38" s="80">
        <f>'MOD Vectors ALL'!DN38*($E38=$F$1)</f>
        <v>0</v>
      </c>
      <c r="DO38" s="80">
        <f>'MOD Vectors ALL'!DO38*($E38=$F$1)</f>
        <v>0</v>
      </c>
      <c r="DP38" s="80">
        <f>'MOD Vectors ALL'!DP38*($E38=$F$1)</f>
        <v>0</v>
      </c>
      <c r="DQ38" s="80">
        <f>'MOD Vectors ALL'!DQ38*($E38=$F$1)</f>
        <v>0</v>
      </c>
    </row>
    <row r="39" spans="1:121" x14ac:dyDescent="0.2">
      <c r="A39">
        <v>297</v>
      </c>
      <c r="B39" t="s">
        <v>9</v>
      </c>
      <c r="C39" t="s">
        <v>369</v>
      </c>
      <c r="D39" t="s">
        <v>528</v>
      </c>
      <c r="E39" t="s">
        <v>25</v>
      </c>
      <c r="F39" t="s">
        <v>36</v>
      </c>
      <c r="G39">
        <v>0.72546200000000005</v>
      </c>
      <c r="H39">
        <v>2.1767099999999999</v>
      </c>
      <c r="I39" s="80">
        <f>'MOD Vectors ALL'!I39*($E39=$F$1)</f>
        <v>0</v>
      </c>
      <c r="J39" s="80">
        <f>'MOD Vectors ALL'!J39*($E39=$F$1)</f>
        <v>0</v>
      </c>
      <c r="K39" s="80">
        <f>'MOD Vectors ALL'!K39*($E39=$F$1)</f>
        <v>0</v>
      </c>
      <c r="L39" s="80">
        <f>'MOD Vectors ALL'!L39*($E39=$F$1)</f>
        <v>0</v>
      </c>
      <c r="M39" s="80">
        <f>'MOD Vectors ALL'!M39*($E39=$F$1)</f>
        <v>0</v>
      </c>
      <c r="N39" s="80">
        <f>'MOD Vectors ALL'!N39*($E39=$F$1)</f>
        <v>0</v>
      </c>
      <c r="O39" s="80">
        <f>'MOD Vectors ALL'!O39*($E39=$F$1)</f>
        <v>0</v>
      </c>
      <c r="P39" s="80">
        <f>'MOD Vectors ALL'!P39*($E39=$F$1)</f>
        <v>0</v>
      </c>
      <c r="Q39" s="80">
        <f>'MOD Vectors ALL'!Q39*($E39=$F$1)</f>
        <v>0</v>
      </c>
      <c r="R39" s="80">
        <f>'MOD Vectors ALL'!R39*($E39=$F$1)</f>
        <v>0</v>
      </c>
      <c r="S39" s="80">
        <f>'MOD Vectors ALL'!S39*($E39=$F$1)</f>
        <v>0</v>
      </c>
      <c r="T39" s="80">
        <f>'MOD Vectors ALL'!T39*($E39=$F$1)</f>
        <v>0</v>
      </c>
      <c r="U39" s="80">
        <f>'MOD Vectors ALL'!U39*($E39=$F$1)</f>
        <v>0</v>
      </c>
      <c r="V39" s="80">
        <f>'MOD Vectors ALL'!V39*($E39=$F$1)</f>
        <v>0</v>
      </c>
      <c r="W39" s="80">
        <f>'MOD Vectors ALL'!W39*($E39=$F$1)</f>
        <v>0</v>
      </c>
      <c r="X39" s="80">
        <f>'MOD Vectors ALL'!X39*($E39=$F$1)</f>
        <v>0</v>
      </c>
      <c r="Y39" s="80">
        <f>'MOD Vectors ALL'!Y39*($E39=$F$1)</f>
        <v>0</v>
      </c>
      <c r="Z39" s="80">
        <f>'MOD Vectors ALL'!Z39*($E39=$F$1)</f>
        <v>0</v>
      </c>
      <c r="AA39" s="80">
        <f>'MOD Vectors ALL'!AA39*($E39=$F$1)</f>
        <v>0</v>
      </c>
      <c r="AB39" s="80">
        <f>'MOD Vectors ALL'!AB39*($E39=$F$1)</f>
        <v>0</v>
      </c>
      <c r="AC39" s="80">
        <f>'MOD Vectors ALL'!AC39*($E39=$F$1)</f>
        <v>0</v>
      </c>
      <c r="AD39" s="80">
        <f>'MOD Vectors ALL'!AD39*($E39=$F$1)</f>
        <v>0</v>
      </c>
      <c r="AE39" s="80">
        <f>'MOD Vectors ALL'!AE39*($E39=$F$1)</f>
        <v>0</v>
      </c>
      <c r="AF39" s="80">
        <f>'MOD Vectors ALL'!AF39*($E39=$F$1)</f>
        <v>0</v>
      </c>
      <c r="AG39" s="80">
        <f>'MOD Vectors ALL'!AG39*($E39=$F$1)</f>
        <v>0</v>
      </c>
      <c r="AH39" s="80">
        <f>'MOD Vectors ALL'!AH39*($E39=$F$1)</f>
        <v>0</v>
      </c>
      <c r="AI39" s="80">
        <f>'MOD Vectors ALL'!AI39*($E39=$F$1)</f>
        <v>0</v>
      </c>
      <c r="AJ39" s="80">
        <f>'MOD Vectors ALL'!AJ39*($E39=$F$1)</f>
        <v>0</v>
      </c>
      <c r="AK39" s="80">
        <f>'MOD Vectors ALL'!AK39*($E39=$F$1)</f>
        <v>0</v>
      </c>
      <c r="AL39" s="80">
        <f>'MOD Vectors ALL'!AL39*($E39=$F$1)</f>
        <v>0</v>
      </c>
      <c r="AM39" s="80">
        <f>'MOD Vectors ALL'!AM39*($E39=$F$1)</f>
        <v>0</v>
      </c>
      <c r="AN39" s="80">
        <f>'MOD Vectors ALL'!AN39*($E39=$F$1)</f>
        <v>0</v>
      </c>
      <c r="AO39" s="80">
        <f>'MOD Vectors ALL'!AO39*($E39=$F$1)</f>
        <v>0</v>
      </c>
      <c r="AP39" s="80">
        <f>'MOD Vectors ALL'!AP39*($E39=$F$1)</f>
        <v>0</v>
      </c>
      <c r="AQ39" s="80">
        <f>'MOD Vectors ALL'!AQ39*($E39=$F$1)</f>
        <v>0</v>
      </c>
      <c r="AR39" s="80">
        <f>'MOD Vectors ALL'!AR39*($E39=$F$1)</f>
        <v>0</v>
      </c>
      <c r="AS39" s="80">
        <f>'MOD Vectors ALL'!AS39*($E39=$F$1)</f>
        <v>0</v>
      </c>
      <c r="AT39" s="80">
        <f>'MOD Vectors ALL'!AT39*($E39=$F$1)</f>
        <v>0</v>
      </c>
      <c r="AU39" s="80">
        <f>'MOD Vectors ALL'!AU39*($E39=$F$1)</f>
        <v>0</v>
      </c>
      <c r="AV39" s="80">
        <f>'MOD Vectors ALL'!AV39*($E39=$F$1)</f>
        <v>0</v>
      </c>
      <c r="AW39" s="80">
        <f>'MOD Vectors ALL'!AW39*($E39=$F$1)</f>
        <v>0</v>
      </c>
      <c r="AX39" s="80">
        <f>'MOD Vectors ALL'!AX39*($E39=$F$1)</f>
        <v>0</v>
      </c>
      <c r="AY39" s="80">
        <f>'MOD Vectors ALL'!AY39*($E39=$F$1)</f>
        <v>0</v>
      </c>
      <c r="AZ39" s="80">
        <f>'MOD Vectors ALL'!AZ39*($E39=$F$1)</f>
        <v>0</v>
      </c>
      <c r="BA39" s="80">
        <f>'MOD Vectors ALL'!BA39*($E39=$F$1)</f>
        <v>0</v>
      </c>
      <c r="BB39" s="80">
        <f>'MOD Vectors ALL'!BB39*($E39=$F$1)</f>
        <v>0</v>
      </c>
      <c r="BC39" s="80">
        <f>'MOD Vectors ALL'!BC39*($E39=$F$1)</f>
        <v>0</v>
      </c>
      <c r="BD39" s="80">
        <f>'MOD Vectors ALL'!BD39*($E39=$F$1)</f>
        <v>0</v>
      </c>
      <c r="BE39" s="80">
        <f>'MOD Vectors ALL'!BE39*($E39=$F$1)</f>
        <v>0</v>
      </c>
      <c r="BF39" s="80">
        <f>'MOD Vectors ALL'!BF39*($E39=$F$1)</f>
        <v>0</v>
      </c>
      <c r="BG39" s="80">
        <f>'MOD Vectors ALL'!BG39*($E39=$F$1)</f>
        <v>0</v>
      </c>
      <c r="BH39" s="80">
        <f>'MOD Vectors ALL'!BH39*($E39=$F$1)</f>
        <v>0</v>
      </c>
      <c r="BI39" s="80">
        <f>'MOD Vectors ALL'!BI39*($E39=$F$1)</f>
        <v>0</v>
      </c>
      <c r="BJ39" s="80">
        <f>'MOD Vectors ALL'!BJ39*($E39=$F$1)</f>
        <v>0</v>
      </c>
      <c r="BK39" s="80">
        <f>'MOD Vectors ALL'!BK39*($E39=$F$1)</f>
        <v>0</v>
      </c>
      <c r="BL39" s="80">
        <f>'MOD Vectors ALL'!BL39*($E39=$F$1)</f>
        <v>0</v>
      </c>
      <c r="BM39" s="80">
        <f>'MOD Vectors ALL'!BM39*($E39=$F$1)</f>
        <v>0</v>
      </c>
      <c r="BN39" s="80">
        <f>'MOD Vectors ALL'!BN39*($E39=$F$1)</f>
        <v>0</v>
      </c>
      <c r="BO39" s="80">
        <f>'MOD Vectors ALL'!BO39*($E39=$F$1)</f>
        <v>0</v>
      </c>
      <c r="BP39" s="80">
        <f>'MOD Vectors ALL'!BP39*($E39=$F$1)</f>
        <v>0</v>
      </c>
      <c r="BQ39" s="80">
        <f>'MOD Vectors ALL'!BQ39*($E39=$F$1)</f>
        <v>0</v>
      </c>
      <c r="BR39" s="80">
        <f>'MOD Vectors ALL'!BR39*($E39=$F$1)</f>
        <v>0</v>
      </c>
      <c r="BS39" s="80">
        <f>'MOD Vectors ALL'!BS39*($E39=$F$1)</f>
        <v>0</v>
      </c>
      <c r="BT39" s="80">
        <f>'MOD Vectors ALL'!BT39*($E39=$F$1)</f>
        <v>0</v>
      </c>
      <c r="BU39" s="80">
        <f>'MOD Vectors ALL'!BU39*($E39=$F$1)</f>
        <v>0</v>
      </c>
      <c r="BV39" s="80">
        <f>'MOD Vectors ALL'!BV39*($E39=$F$1)</f>
        <v>0</v>
      </c>
      <c r="BW39" s="80">
        <f>'MOD Vectors ALL'!BW39*($E39=$F$1)</f>
        <v>0</v>
      </c>
      <c r="BX39" s="80">
        <f>'MOD Vectors ALL'!BX39*($E39=$F$1)</f>
        <v>0</v>
      </c>
      <c r="BY39" s="80">
        <f>'MOD Vectors ALL'!BY39*($E39=$F$1)</f>
        <v>0</v>
      </c>
      <c r="BZ39" s="80">
        <f>'MOD Vectors ALL'!BZ39*($E39=$F$1)</f>
        <v>0</v>
      </c>
      <c r="CA39" s="80">
        <f>'MOD Vectors ALL'!CA39*($E39=$F$1)</f>
        <v>0</v>
      </c>
      <c r="CB39" s="80">
        <f>'MOD Vectors ALL'!CB39*($E39=$F$1)</f>
        <v>0</v>
      </c>
      <c r="CC39" s="80">
        <f>'MOD Vectors ALL'!CC39*($E39=$F$1)</f>
        <v>0</v>
      </c>
      <c r="CD39" s="80">
        <f>'MOD Vectors ALL'!CD39*($E39=$F$1)</f>
        <v>0</v>
      </c>
      <c r="CE39" s="80">
        <f>'MOD Vectors ALL'!CE39*($E39=$F$1)</f>
        <v>0</v>
      </c>
      <c r="CF39" s="80">
        <f>'MOD Vectors ALL'!CF39*($E39=$F$1)</f>
        <v>0</v>
      </c>
      <c r="CG39" s="80">
        <f>'MOD Vectors ALL'!CG39*($E39=$F$1)</f>
        <v>0</v>
      </c>
      <c r="CH39" s="80">
        <f>'MOD Vectors ALL'!CH39*($E39=$F$1)</f>
        <v>0</v>
      </c>
      <c r="CI39" s="80">
        <f>'MOD Vectors ALL'!CI39*($E39=$F$1)</f>
        <v>0</v>
      </c>
      <c r="CJ39" s="80">
        <f>'MOD Vectors ALL'!CJ39*($E39=$F$1)</f>
        <v>0</v>
      </c>
      <c r="CK39" s="80">
        <f>'MOD Vectors ALL'!CK39*($E39=$F$1)</f>
        <v>0</v>
      </c>
      <c r="CL39" s="80">
        <f>'MOD Vectors ALL'!CL39*($E39=$F$1)</f>
        <v>0</v>
      </c>
      <c r="CM39" s="80">
        <f>'MOD Vectors ALL'!CM39*($E39=$F$1)</f>
        <v>0</v>
      </c>
      <c r="CN39" s="80">
        <f>'MOD Vectors ALL'!CN39*($E39=$F$1)</f>
        <v>0</v>
      </c>
      <c r="CO39" s="80">
        <f>'MOD Vectors ALL'!CO39*($E39=$F$1)</f>
        <v>0</v>
      </c>
      <c r="CP39" s="80">
        <f>'MOD Vectors ALL'!CP39*($E39=$F$1)</f>
        <v>0</v>
      </c>
      <c r="CQ39" s="80">
        <f>'MOD Vectors ALL'!CQ39*($E39=$F$1)</f>
        <v>0</v>
      </c>
      <c r="CR39" s="80">
        <f>'MOD Vectors ALL'!CR39*($E39=$F$1)</f>
        <v>0</v>
      </c>
      <c r="CS39" s="80">
        <f>'MOD Vectors ALL'!CS39*($E39=$F$1)</f>
        <v>0</v>
      </c>
      <c r="CT39" s="80">
        <f>'MOD Vectors ALL'!CT39*($E39=$F$1)</f>
        <v>0</v>
      </c>
      <c r="CU39" s="80">
        <f>'MOD Vectors ALL'!CU39*($E39=$F$1)</f>
        <v>0</v>
      </c>
      <c r="CV39" s="80">
        <f>'MOD Vectors ALL'!CV39*($E39=$F$1)</f>
        <v>0</v>
      </c>
      <c r="CW39" s="80">
        <f>'MOD Vectors ALL'!CW39*($E39=$F$1)</f>
        <v>0</v>
      </c>
      <c r="CX39" s="80">
        <f>'MOD Vectors ALL'!CX39*($E39=$F$1)</f>
        <v>0</v>
      </c>
      <c r="CY39" s="80">
        <f>'MOD Vectors ALL'!CY39*($E39=$F$1)</f>
        <v>0</v>
      </c>
      <c r="CZ39" s="80">
        <f>'MOD Vectors ALL'!CZ39*($E39=$F$1)</f>
        <v>0</v>
      </c>
      <c r="DA39" s="80">
        <f>'MOD Vectors ALL'!DA39*($E39=$F$1)</f>
        <v>0</v>
      </c>
      <c r="DB39" s="80">
        <f>'MOD Vectors ALL'!DB39*($E39=$F$1)</f>
        <v>0</v>
      </c>
      <c r="DC39" s="80">
        <f>'MOD Vectors ALL'!DC39*($E39=$F$1)</f>
        <v>0</v>
      </c>
      <c r="DD39" s="80">
        <f>'MOD Vectors ALL'!DD39*($E39=$F$1)</f>
        <v>0</v>
      </c>
      <c r="DE39" s="80">
        <f>'MOD Vectors ALL'!DE39*($E39=$F$1)</f>
        <v>0</v>
      </c>
      <c r="DF39" s="80">
        <f>'MOD Vectors ALL'!DF39*($E39=$F$1)</f>
        <v>0</v>
      </c>
      <c r="DG39" s="80">
        <f>'MOD Vectors ALL'!DG39*($E39=$F$1)</f>
        <v>0</v>
      </c>
      <c r="DH39" s="80">
        <f>'MOD Vectors ALL'!DH39*($E39=$F$1)</f>
        <v>0</v>
      </c>
      <c r="DI39" s="80">
        <f>'MOD Vectors ALL'!DI39*($E39=$F$1)</f>
        <v>0</v>
      </c>
      <c r="DJ39" s="80">
        <f>'MOD Vectors ALL'!DJ39*($E39=$F$1)</f>
        <v>0</v>
      </c>
      <c r="DK39" s="80">
        <f>'MOD Vectors ALL'!DK39*($E39=$F$1)</f>
        <v>0</v>
      </c>
      <c r="DL39" s="80">
        <f>'MOD Vectors ALL'!DL39*($E39=$F$1)</f>
        <v>0</v>
      </c>
      <c r="DM39" s="80">
        <f>'MOD Vectors ALL'!DM39*($E39=$F$1)</f>
        <v>0</v>
      </c>
      <c r="DN39" s="80">
        <f>'MOD Vectors ALL'!DN39*($E39=$F$1)</f>
        <v>0</v>
      </c>
      <c r="DO39" s="80">
        <f>'MOD Vectors ALL'!DO39*($E39=$F$1)</f>
        <v>0</v>
      </c>
      <c r="DP39" s="80">
        <f>'MOD Vectors ALL'!DP39*($E39=$F$1)</f>
        <v>0</v>
      </c>
      <c r="DQ39" s="80">
        <f>'MOD Vectors ALL'!DQ39*($E39=$F$1)</f>
        <v>0</v>
      </c>
    </row>
    <row r="40" spans="1:121" x14ac:dyDescent="0.2">
      <c r="A40">
        <v>298</v>
      </c>
      <c r="B40" t="s">
        <v>9</v>
      </c>
      <c r="C40" t="s">
        <v>369</v>
      </c>
      <c r="D40" t="s">
        <v>528</v>
      </c>
      <c r="E40" t="s">
        <v>25</v>
      </c>
      <c r="F40" t="s">
        <v>37</v>
      </c>
      <c r="G40">
        <v>0.67335800000000001</v>
      </c>
      <c r="H40">
        <v>2.0987900000000002</v>
      </c>
      <c r="I40" s="80">
        <f>'MOD Vectors ALL'!I40*($E40=$F$1)</f>
        <v>0</v>
      </c>
      <c r="J40" s="80">
        <f>'MOD Vectors ALL'!J40*($E40=$F$1)</f>
        <v>0</v>
      </c>
      <c r="K40" s="80">
        <f>'MOD Vectors ALL'!K40*($E40=$F$1)</f>
        <v>0</v>
      </c>
      <c r="L40" s="80">
        <f>'MOD Vectors ALL'!L40*($E40=$F$1)</f>
        <v>0</v>
      </c>
      <c r="M40" s="80">
        <f>'MOD Vectors ALL'!M40*($E40=$F$1)</f>
        <v>0</v>
      </c>
      <c r="N40" s="80">
        <f>'MOD Vectors ALL'!N40*($E40=$F$1)</f>
        <v>0</v>
      </c>
      <c r="O40" s="80">
        <f>'MOD Vectors ALL'!O40*($E40=$F$1)</f>
        <v>0</v>
      </c>
      <c r="P40" s="80">
        <f>'MOD Vectors ALL'!P40*($E40=$F$1)</f>
        <v>0</v>
      </c>
      <c r="Q40" s="80">
        <f>'MOD Vectors ALL'!Q40*($E40=$F$1)</f>
        <v>0</v>
      </c>
      <c r="R40" s="80">
        <f>'MOD Vectors ALL'!R40*($E40=$F$1)</f>
        <v>0</v>
      </c>
      <c r="S40" s="80">
        <f>'MOD Vectors ALL'!S40*($E40=$F$1)</f>
        <v>0</v>
      </c>
      <c r="T40" s="80">
        <f>'MOD Vectors ALL'!T40*($E40=$F$1)</f>
        <v>0</v>
      </c>
      <c r="U40" s="80">
        <f>'MOD Vectors ALL'!U40*($E40=$F$1)</f>
        <v>0</v>
      </c>
      <c r="V40" s="80">
        <f>'MOD Vectors ALL'!V40*($E40=$F$1)</f>
        <v>0</v>
      </c>
      <c r="W40" s="80">
        <f>'MOD Vectors ALL'!W40*($E40=$F$1)</f>
        <v>0</v>
      </c>
      <c r="X40" s="80">
        <f>'MOD Vectors ALL'!X40*($E40=$F$1)</f>
        <v>0</v>
      </c>
      <c r="Y40" s="80">
        <f>'MOD Vectors ALL'!Y40*($E40=$F$1)</f>
        <v>0</v>
      </c>
      <c r="Z40" s="80">
        <f>'MOD Vectors ALL'!Z40*($E40=$F$1)</f>
        <v>0</v>
      </c>
      <c r="AA40" s="80">
        <f>'MOD Vectors ALL'!AA40*($E40=$F$1)</f>
        <v>0</v>
      </c>
      <c r="AB40" s="80">
        <f>'MOD Vectors ALL'!AB40*($E40=$F$1)</f>
        <v>0</v>
      </c>
      <c r="AC40" s="80">
        <f>'MOD Vectors ALL'!AC40*($E40=$F$1)</f>
        <v>0</v>
      </c>
      <c r="AD40" s="80">
        <f>'MOD Vectors ALL'!AD40*($E40=$F$1)</f>
        <v>0</v>
      </c>
      <c r="AE40" s="80">
        <f>'MOD Vectors ALL'!AE40*($E40=$F$1)</f>
        <v>0</v>
      </c>
      <c r="AF40" s="80">
        <f>'MOD Vectors ALL'!AF40*($E40=$F$1)</f>
        <v>0</v>
      </c>
      <c r="AG40" s="80">
        <f>'MOD Vectors ALL'!AG40*($E40=$F$1)</f>
        <v>0</v>
      </c>
      <c r="AH40" s="80">
        <f>'MOD Vectors ALL'!AH40*($E40=$F$1)</f>
        <v>0</v>
      </c>
      <c r="AI40" s="80">
        <f>'MOD Vectors ALL'!AI40*($E40=$F$1)</f>
        <v>0</v>
      </c>
      <c r="AJ40" s="80">
        <f>'MOD Vectors ALL'!AJ40*($E40=$F$1)</f>
        <v>0</v>
      </c>
      <c r="AK40" s="80">
        <f>'MOD Vectors ALL'!AK40*($E40=$F$1)</f>
        <v>0</v>
      </c>
      <c r="AL40" s="80">
        <f>'MOD Vectors ALL'!AL40*($E40=$F$1)</f>
        <v>0</v>
      </c>
      <c r="AM40" s="80">
        <f>'MOD Vectors ALL'!AM40*($E40=$F$1)</f>
        <v>0</v>
      </c>
      <c r="AN40" s="80">
        <f>'MOD Vectors ALL'!AN40*($E40=$F$1)</f>
        <v>0</v>
      </c>
      <c r="AO40" s="80">
        <f>'MOD Vectors ALL'!AO40*($E40=$F$1)</f>
        <v>0</v>
      </c>
      <c r="AP40" s="80">
        <f>'MOD Vectors ALL'!AP40*($E40=$F$1)</f>
        <v>0</v>
      </c>
      <c r="AQ40" s="80">
        <f>'MOD Vectors ALL'!AQ40*($E40=$F$1)</f>
        <v>0</v>
      </c>
      <c r="AR40" s="80">
        <f>'MOD Vectors ALL'!AR40*($E40=$F$1)</f>
        <v>0</v>
      </c>
      <c r="AS40" s="80">
        <f>'MOD Vectors ALL'!AS40*($E40=$F$1)</f>
        <v>0</v>
      </c>
      <c r="AT40" s="80">
        <f>'MOD Vectors ALL'!AT40*($E40=$F$1)</f>
        <v>0</v>
      </c>
      <c r="AU40" s="80">
        <f>'MOD Vectors ALL'!AU40*($E40=$F$1)</f>
        <v>0</v>
      </c>
      <c r="AV40" s="80">
        <f>'MOD Vectors ALL'!AV40*($E40=$F$1)</f>
        <v>0</v>
      </c>
      <c r="AW40" s="80">
        <f>'MOD Vectors ALL'!AW40*($E40=$F$1)</f>
        <v>0</v>
      </c>
      <c r="AX40" s="80">
        <f>'MOD Vectors ALL'!AX40*($E40=$F$1)</f>
        <v>0</v>
      </c>
      <c r="AY40" s="80">
        <f>'MOD Vectors ALL'!AY40*($E40=$F$1)</f>
        <v>0</v>
      </c>
      <c r="AZ40" s="80">
        <f>'MOD Vectors ALL'!AZ40*($E40=$F$1)</f>
        <v>0</v>
      </c>
      <c r="BA40" s="80">
        <f>'MOD Vectors ALL'!BA40*($E40=$F$1)</f>
        <v>0</v>
      </c>
      <c r="BB40" s="80">
        <f>'MOD Vectors ALL'!BB40*($E40=$F$1)</f>
        <v>0</v>
      </c>
      <c r="BC40" s="80">
        <f>'MOD Vectors ALL'!BC40*($E40=$F$1)</f>
        <v>0</v>
      </c>
      <c r="BD40" s="80">
        <f>'MOD Vectors ALL'!BD40*($E40=$F$1)</f>
        <v>0</v>
      </c>
      <c r="BE40" s="80">
        <f>'MOD Vectors ALL'!BE40*($E40=$F$1)</f>
        <v>0</v>
      </c>
      <c r="BF40" s="80">
        <f>'MOD Vectors ALL'!BF40*($E40=$F$1)</f>
        <v>0</v>
      </c>
      <c r="BG40" s="80">
        <f>'MOD Vectors ALL'!BG40*($E40=$F$1)</f>
        <v>0</v>
      </c>
      <c r="BH40" s="80">
        <f>'MOD Vectors ALL'!BH40*($E40=$F$1)</f>
        <v>0</v>
      </c>
      <c r="BI40" s="80">
        <f>'MOD Vectors ALL'!BI40*($E40=$F$1)</f>
        <v>0</v>
      </c>
      <c r="BJ40" s="80">
        <f>'MOD Vectors ALL'!BJ40*($E40=$F$1)</f>
        <v>0</v>
      </c>
      <c r="BK40" s="80">
        <f>'MOD Vectors ALL'!BK40*($E40=$F$1)</f>
        <v>0</v>
      </c>
      <c r="BL40" s="80">
        <f>'MOD Vectors ALL'!BL40*($E40=$F$1)</f>
        <v>0</v>
      </c>
      <c r="BM40" s="80">
        <f>'MOD Vectors ALL'!BM40*($E40=$F$1)</f>
        <v>0</v>
      </c>
      <c r="BN40" s="80">
        <f>'MOD Vectors ALL'!BN40*($E40=$F$1)</f>
        <v>0</v>
      </c>
      <c r="BO40" s="80">
        <f>'MOD Vectors ALL'!BO40*($E40=$F$1)</f>
        <v>0</v>
      </c>
      <c r="BP40" s="80">
        <f>'MOD Vectors ALL'!BP40*($E40=$F$1)</f>
        <v>0</v>
      </c>
      <c r="BQ40" s="80">
        <f>'MOD Vectors ALL'!BQ40*($E40=$F$1)</f>
        <v>0</v>
      </c>
      <c r="BR40" s="80">
        <f>'MOD Vectors ALL'!BR40*($E40=$F$1)</f>
        <v>0</v>
      </c>
      <c r="BS40" s="80">
        <f>'MOD Vectors ALL'!BS40*($E40=$F$1)</f>
        <v>0</v>
      </c>
      <c r="BT40" s="80">
        <f>'MOD Vectors ALL'!BT40*($E40=$F$1)</f>
        <v>0</v>
      </c>
      <c r="BU40" s="80">
        <f>'MOD Vectors ALL'!BU40*($E40=$F$1)</f>
        <v>0</v>
      </c>
      <c r="BV40" s="80">
        <f>'MOD Vectors ALL'!BV40*($E40=$F$1)</f>
        <v>0</v>
      </c>
      <c r="BW40" s="80">
        <f>'MOD Vectors ALL'!BW40*($E40=$F$1)</f>
        <v>0</v>
      </c>
      <c r="BX40" s="80">
        <f>'MOD Vectors ALL'!BX40*($E40=$F$1)</f>
        <v>0</v>
      </c>
      <c r="BY40" s="80">
        <f>'MOD Vectors ALL'!BY40*($E40=$F$1)</f>
        <v>0</v>
      </c>
      <c r="BZ40" s="80">
        <f>'MOD Vectors ALL'!BZ40*($E40=$F$1)</f>
        <v>0</v>
      </c>
      <c r="CA40" s="80">
        <f>'MOD Vectors ALL'!CA40*($E40=$F$1)</f>
        <v>0</v>
      </c>
      <c r="CB40" s="80">
        <f>'MOD Vectors ALL'!CB40*($E40=$F$1)</f>
        <v>0</v>
      </c>
      <c r="CC40" s="80">
        <f>'MOD Vectors ALL'!CC40*($E40=$F$1)</f>
        <v>0</v>
      </c>
      <c r="CD40" s="80">
        <f>'MOD Vectors ALL'!CD40*($E40=$F$1)</f>
        <v>0</v>
      </c>
      <c r="CE40" s="80">
        <f>'MOD Vectors ALL'!CE40*($E40=$F$1)</f>
        <v>0</v>
      </c>
      <c r="CF40" s="80">
        <f>'MOD Vectors ALL'!CF40*($E40=$F$1)</f>
        <v>0</v>
      </c>
      <c r="CG40" s="80">
        <f>'MOD Vectors ALL'!CG40*($E40=$F$1)</f>
        <v>0</v>
      </c>
      <c r="CH40" s="80">
        <f>'MOD Vectors ALL'!CH40*($E40=$F$1)</f>
        <v>0</v>
      </c>
      <c r="CI40" s="80">
        <f>'MOD Vectors ALL'!CI40*($E40=$F$1)</f>
        <v>0</v>
      </c>
      <c r="CJ40" s="80">
        <f>'MOD Vectors ALL'!CJ40*($E40=$F$1)</f>
        <v>0</v>
      </c>
      <c r="CK40" s="80">
        <f>'MOD Vectors ALL'!CK40*($E40=$F$1)</f>
        <v>0</v>
      </c>
      <c r="CL40" s="80">
        <f>'MOD Vectors ALL'!CL40*($E40=$F$1)</f>
        <v>0</v>
      </c>
      <c r="CM40" s="80">
        <f>'MOD Vectors ALL'!CM40*($E40=$F$1)</f>
        <v>0</v>
      </c>
      <c r="CN40" s="80">
        <f>'MOD Vectors ALL'!CN40*($E40=$F$1)</f>
        <v>0</v>
      </c>
      <c r="CO40" s="80">
        <f>'MOD Vectors ALL'!CO40*($E40=$F$1)</f>
        <v>0</v>
      </c>
      <c r="CP40" s="80">
        <f>'MOD Vectors ALL'!CP40*($E40=$F$1)</f>
        <v>0</v>
      </c>
      <c r="CQ40" s="80">
        <f>'MOD Vectors ALL'!CQ40*($E40=$F$1)</f>
        <v>0</v>
      </c>
      <c r="CR40" s="80">
        <f>'MOD Vectors ALL'!CR40*($E40=$F$1)</f>
        <v>0</v>
      </c>
      <c r="CS40" s="80">
        <f>'MOD Vectors ALL'!CS40*($E40=$F$1)</f>
        <v>0</v>
      </c>
      <c r="CT40" s="80">
        <f>'MOD Vectors ALL'!CT40*($E40=$F$1)</f>
        <v>0</v>
      </c>
      <c r="CU40" s="80">
        <f>'MOD Vectors ALL'!CU40*($E40=$F$1)</f>
        <v>0</v>
      </c>
      <c r="CV40" s="80">
        <f>'MOD Vectors ALL'!CV40*($E40=$F$1)</f>
        <v>0</v>
      </c>
      <c r="CW40" s="80">
        <f>'MOD Vectors ALL'!CW40*($E40=$F$1)</f>
        <v>0</v>
      </c>
      <c r="CX40" s="80">
        <f>'MOD Vectors ALL'!CX40*($E40=$F$1)</f>
        <v>0</v>
      </c>
      <c r="CY40" s="80">
        <f>'MOD Vectors ALL'!CY40*($E40=$F$1)</f>
        <v>0</v>
      </c>
      <c r="CZ40" s="80">
        <f>'MOD Vectors ALL'!CZ40*($E40=$F$1)</f>
        <v>0</v>
      </c>
      <c r="DA40" s="80">
        <f>'MOD Vectors ALL'!DA40*($E40=$F$1)</f>
        <v>0</v>
      </c>
      <c r="DB40" s="80">
        <f>'MOD Vectors ALL'!DB40*($E40=$F$1)</f>
        <v>0</v>
      </c>
      <c r="DC40" s="80">
        <f>'MOD Vectors ALL'!DC40*($E40=$F$1)</f>
        <v>0</v>
      </c>
      <c r="DD40" s="80">
        <f>'MOD Vectors ALL'!DD40*($E40=$F$1)</f>
        <v>0</v>
      </c>
      <c r="DE40" s="80">
        <f>'MOD Vectors ALL'!DE40*($E40=$F$1)</f>
        <v>0</v>
      </c>
      <c r="DF40" s="80">
        <f>'MOD Vectors ALL'!DF40*($E40=$F$1)</f>
        <v>0</v>
      </c>
      <c r="DG40" s="80">
        <f>'MOD Vectors ALL'!DG40*($E40=$F$1)</f>
        <v>0</v>
      </c>
      <c r="DH40" s="80">
        <f>'MOD Vectors ALL'!DH40*($E40=$F$1)</f>
        <v>0</v>
      </c>
      <c r="DI40" s="80">
        <f>'MOD Vectors ALL'!DI40*($E40=$F$1)</f>
        <v>0</v>
      </c>
      <c r="DJ40" s="80">
        <f>'MOD Vectors ALL'!DJ40*($E40=$F$1)</f>
        <v>0</v>
      </c>
      <c r="DK40" s="80">
        <f>'MOD Vectors ALL'!DK40*($E40=$F$1)</f>
        <v>0</v>
      </c>
      <c r="DL40" s="80">
        <f>'MOD Vectors ALL'!DL40*($E40=$F$1)</f>
        <v>0</v>
      </c>
      <c r="DM40" s="80">
        <f>'MOD Vectors ALL'!DM40*($E40=$F$1)</f>
        <v>0</v>
      </c>
      <c r="DN40" s="80">
        <f>'MOD Vectors ALL'!DN40*($E40=$F$1)</f>
        <v>0</v>
      </c>
      <c r="DO40" s="80">
        <f>'MOD Vectors ALL'!DO40*($E40=$F$1)</f>
        <v>0</v>
      </c>
      <c r="DP40" s="80">
        <f>'MOD Vectors ALL'!DP40*($E40=$F$1)</f>
        <v>0</v>
      </c>
      <c r="DQ40" s="80">
        <f>'MOD Vectors ALL'!DQ40*($E40=$F$1)</f>
        <v>0</v>
      </c>
    </row>
    <row r="41" spans="1:121" x14ac:dyDescent="0.2">
      <c r="A41">
        <v>396</v>
      </c>
      <c r="B41" t="s">
        <v>9</v>
      </c>
      <c r="C41" t="s">
        <v>369</v>
      </c>
      <c r="D41" t="s">
        <v>526</v>
      </c>
      <c r="E41" t="s">
        <v>523</v>
      </c>
      <c r="F41" t="s">
        <v>10</v>
      </c>
      <c r="G41">
        <v>0.834094</v>
      </c>
      <c r="H41">
        <v>0.107832</v>
      </c>
      <c r="I41" s="80">
        <f>'MOD Vectors ALL'!I41*($E41=$F$1)</f>
        <v>0</v>
      </c>
      <c r="J41" s="80">
        <f>'MOD Vectors ALL'!J41*($E41=$F$1)</f>
        <v>0</v>
      </c>
      <c r="K41" s="80">
        <f>'MOD Vectors ALL'!K41*($E41=$F$1)</f>
        <v>0</v>
      </c>
      <c r="L41" s="80">
        <f>'MOD Vectors ALL'!L41*($E41=$F$1)</f>
        <v>0</v>
      </c>
      <c r="M41" s="80">
        <f>'MOD Vectors ALL'!M41*($E41=$F$1)</f>
        <v>0</v>
      </c>
      <c r="N41" s="80">
        <f>'MOD Vectors ALL'!N41*($E41=$F$1)</f>
        <v>0</v>
      </c>
      <c r="O41" s="80">
        <f>'MOD Vectors ALL'!O41*($E41=$F$1)</f>
        <v>0</v>
      </c>
      <c r="P41" s="80">
        <f>'MOD Vectors ALL'!P41*($E41=$F$1)</f>
        <v>0</v>
      </c>
      <c r="Q41" s="80">
        <f>'MOD Vectors ALL'!Q41*($E41=$F$1)</f>
        <v>0</v>
      </c>
      <c r="R41" s="80">
        <f>'MOD Vectors ALL'!R41*($E41=$F$1)</f>
        <v>0</v>
      </c>
      <c r="S41" s="80">
        <f>'MOD Vectors ALL'!S41*($E41=$F$1)</f>
        <v>0</v>
      </c>
      <c r="T41" s="80">
        <f>'MOD Vectors ALL'!T41*($E41=$F$1)</f>
        <v>0</v>
      </c>
      <c r="U41" s="80">
        <f>'MOD Vectors ALL'!U41*($E41=$F$1)</f>
        <v>0</v>
      </c>
      <c r="V41" s="80">
        <f>'MOD Vectors ALL'!V41*($E41=$F$1)</f>
        <v>0</v>
      </c>
      <c r="W41" s="80">
        <f>'MOD Vectors ALL'!W41*($E41=$F$1)</f>
        <v>0</v>
      </c>
      <c r="X41" s="80">
        <f>'MOD Vectors ALL'!X41*($E41=$F$1)</f>
        <v>0</v>
      </c>
      <c r="Y41" s="80">
        <f>'MOD Vectors ALL'!Y41*($E41=$F$1)</f>
        <v>0</v>
      </c>
      <c r="Z41" s="80">
        <f>'MOD Vectors ALL'!Z41*($E41=$F$1)</f>
        <v>0</v>
      </c>
      <c r="AA41" s="80">
        <f>'MOD Vectors ALL'!AA41*($E41=$F$1)</f>
        <v>0</v>
      </c>
      <c r="AB41" s="80">
        <f>'MOD Vectors ALL'!AB41*($E41=$F$1)</f>
        <v>0</v>
      </c>
      <c r="AC41" s="80">
        <f>'MOD Vectors ALL'!AC41*($E41=$F$1)</f>
        <v>0</v>
      </c>
      <c r="AD41" s="80">
        <f>'MOD Vectors ALL'!AD41*($E41=$F$1)</f>
        <v>0</v>
      </c>
      <c r="AE41" s="80">
        <f>'MOD Vectors ALL'!AE41*($E41=$F$1)</f>
        <v>0</v>
      </c>
      <c r="AF41" s="80">
        <f>'MOD Vectors ALL'!AF41*($E41=$F$1)</f>
        <v>0</v>
      </c>
      <c r="AG41" s="80">
        <f>'MOD Vectors ALL'!AG41*($E41=$F$1)</f>
        <v>0</v>
      </c>
      <c r="AH41" s="80">
        <f>'MOD Vectors ALL'!AH41*($E41=$F$1)</f>
        <v>0</v>
      </c>
      <c r="AI41" s="80">
        <f>'MOD Vectors ALL'!AI41*($E41=$F$1)</f>
        <v>0</v>
      </c>
      <c r="AJ41" s="80">
        <f>'MOD Vectors ALL'!AJ41*($E41=$F$1)</f>
        <v>0</v>
      </c>
      <c r="AK41" s="80">
        <f>'MOD Vectors ALL'!AK41*($E41=$F$1)</f>
        <v>0</v>
      </c>
      <c r="AL41" s="80">
        <f>'MOD Vectors ALL'!AL41*($E41=$F$1)</f>
        <v>0</v>
      </c>
      <c r="AM41" s="80">
        <f>'MOD Vectors ALL'!AM41*($E41=$F$1)</f>
        <v>0</v>
      </c>
      <c r="AN41" s="80">
        <f>'MOD Vectors ALL'!AN41*($E41=$F$1)</f>
        <v>0</v>
      </c>
      <c r="AO41" s="80">
        <f>'MOD Vectors ALL'!AO41*($E41=$F$1)</f>
        <v>0</v>
      </c>
      <c r="AP41" s="80">
        <f>'MOD Vectors ALL'!AP41*($E41=$F$1)</f>
        <v>0</v>
      </c>
      <c r="AQ41" s="80">
        <f>'MOD Vectors ALL'!AQ41*($E41=$F$1)</f>
        <v>0</v>
      </c>
      <c r="AR41" s="80">
        <f>'MOD Vectors ALL'!AR41*($E41=$F$1)</f>
        <v>0</v>
      </c>
      <c r="AS41" s="80">
        <f>'MOD Vectors ALL'!AS41*($E41=$F$1)</f>
        <v>0</v>
      </c>
      <c r="AT41" s="80">
        <f>'MOD Vectors ALL'!AT41*($E41=$F$1)</f>
        <v>0</v>
      </c>
      <c r="AU41" s="80">
        <f>'MOD Vectors ALL'!AU41*($E41=$F$1)</f>
        <v>0</v>
      </c>
      <c r="AV41" s="80">
        <f>'MOD Vectors ALL'!AV41*($E41=$F$1)</f>
        <v>0</v>
      </c>
      <c r="AW41" s="80">
        <f>'MOD Vectors ALL'!AW41*($E41=$F$1)</f>
        <v>0</v>
      </c>
      <c r="AX41" s="80">
        <f>'MOD Vectors ALL'!AX41*($E41=$F$1)</f>
        <v>0</v>
      </c>
      <c r="AY41" s="80">
        <f>'MOD Vectors ALL'!AY41*($E41=$F$1)</f>
        <v>0</v>
      </c>
      <c r="AZ41" s="80">
        <f>'MOD Vectors ALL'!AZ41*($E41=$F$1)</f>
        <v>0</v>
      </c>
      <c r="BA41" s="80">
        <f>'MOD Vectors ALL'!BA41*($E41=$F$1)</f>
        <v>0</v>
      </c>
      <c r="BB41" s="80">
        <f>'MOD Vectors ALL'!BB41*($E41=$F$1)</f>
        <v>0</v>
      </c>
      <c r="BC41" s="80">
        <f>'MOD Vectors ALL'!BC41*($E41=$F$1)</f>
        <v>0</v>
      </c>
      <c r="BD41" s="80">
        <f>'MOD Vectors ALL'!BD41*($E41=$F$1)</f>
        <v>0</v>
      </c>
      <c r="BE41" s="80">
        <f>'MOD Vectors ALL'!BE41*($E41=$F$1)</f>
        <v>0</v>
      </c>
      <c r="BF41" s="80">
        <f>'MOD Vectors ALL'!BF41*($E41=$F$1)</f>
        <v>0</v>
      </c>
      <c r="BG41" s="80">
        <f>'MOD Vectors ALL'!BG41*($E41=$F$1)</f>
        <v>0</v>
      </c>
      <c r="BH41" s="80">
        <f>'MOD Vectors ALL'!BH41*($E41=$F$1)</f>
        <v>0</v>
      </c>
      <c r="BI41" s="80">
        <f>'MOD Vectors ALL'!BI41*($E41=$F$1)</f>
        <v>0</v>
      </c>
      <c r="BJ41" s="80">
        <f>'MOD Vectors ALL'!BJ41*($E41=$F$1)</f>
        <v>0</v>
      </c>
      <c r="BK41" s="80">
        <f>'MOD Vectors ALL'!BK41*($E41=$F$1)</f>
        <v>0</v>
      </c>
      <c r="BL41" s="80">
        <f>'MOD Vectors ALL'!BL41*($E41=$F$1)</f>
        <v>0</v>
      </c>
      <c r="BM41" s="80">
        <f>'MOD Vectors ALL'!BM41*($E41=$F$1)</f>
        <v>0</v>
      </c>
      <c r="BN41" s="80">
        <f>'MOD Vectors ALL'!BN41*($E41=$F$1)</f>
        <v>0</v>
      </c>
      <c r="BO41" s="80">
        <f>'MOD Vectors ALL'!BO41*($E41=$F$1)</f>
        <v>0</v>
      </c>
      <c r="BP41" s="80">
        <f>'MOD Vectors ALL'!BP41*($E41=$F$1)</f>
        <v>0</v>
      </c>
      <c r="BQ41" s="80">
        <f>'MOD Vectors ALL'!BQ41*($E41=$F$1)</f>
        <v>0</v>
      </c>
      <c r="BR41" s="80">
        <f>'MOD Vectors ALL'!BR41*($E41=$F$1)</f>
        <v>0</v>
      </c>
      <c r="BS41" s="80">
        <f>'MOD Vectors ALL'!BS41*($E41=$F$1)</f>
        <v>0</v>
      </c>
      <c r="BT41" s="80">
        <f>'MOD Vectors ALL'!BT41*($E41=$F$1)</f>
        <v>0</v>
      </c>
      <c r="BU41" s="80">
        <f>'MOD Vectors ALL'!BU41*($E41=$F$1)</f>
        <v>0</v>
      </c>
      <c r="BV41" s="80">
        <f>'MOD Vectors ALL'!BV41*($E41=$F$1)</f>
        <v>0</v>
      </c>
      <c r="BW41" s="80">
        <f>'MOD Vectors ALL'!BW41*($E41=$F$1)</f>
        <v>0</v>
      </c>
      <c r="BX41" s="80">
        <f>'MOD Vectors ALL'!BX41*($E41=$F$1)</f>
        <v>0</v>
      </c>
      <c r="BY41" s="80">
        <f>'MOD Vectors ALL'!BY41*($E41=$F$1)</f>
        <v>0</v>
      </c>
      <c r="BZ41" s="80">
        <f>'MOD Vectors ALL'!BZ41*($E41=$F$1)</f>
        <v>0</v>
      </c>
      <c r="CA41" s="80">
        <f>'MOD Vectors ALL'!CA41*($E41=$F$1)</f>
        <v>0</v>
      </c>
      <c r="CB41" s="80">
        <f>'MOD Vectors ALL'!CB41*($E41=$F$1)</f>
        <v>0</v>
      </c>
      <c r="CC41" s="80">
        <f>'MOD Vectors ALL'!CC41*($E41=$F$1)</f>
        <v>0</v>
      </c>
      <c r="CD41" s="80">
        <f>'MOD Vectors ALL'!CD41*($E41=$F$1)</f>
        <v>0</v>
      </c>
      <c r="CE41" s="80">
        <f>'MOD Vectors ALL'!CE41*($E41=$F$1)</f>
        <v>0</v>
      </c>
      <c r="CF41" s="80">
        <f>'MOD Vectors ALL'!CF41*($E41=$F$1)</f>
        <v>0</v>
      </c>
      <c r="CG41" s="80">
        <f>'MOD Vectors ALL'!CG41*($E41=$F$1)</f>
        <v>0</v>
      </c>
      <c r="CH41" s="80">
        <f>'MOD Vectors ALL'!CH41*($E41=$F$1)</f>
        <v>0</v>
      </c>
      <c r="CI41" s="80">
        <f>'MOD Vectors ALL'!CI41*($E41=$F$1)</f>
        <v>0</v>
      </c>
      <c r="CJ41" s="80">
        <f>'MOD Vectors ALL'!CJ41*($E41=$F$1)</f>
        <v>0</v>
      </c>
      <c r="CK41" s="80">
        <f>'MOD Vectors ALL'!CK41*($E41=$F$1)</f>
        <v>0</v>
      </c>
      <c r="CL41" s="80">
        <f>'MOD Vectors ALL'!CL41*($E41=$F$1)</f>
        <v>0</v>
      </c>
      <c r="CM41" s="80">
        <f>'MOD Vectors ALL'!CM41*($E41=$F$1)</f>
        <v>0</v>
      </c>
      <c r="CN41" s="80">
        <f>'MOD Vectors ALL'!CN41*($E41=$F$1)</f>
        <v>0</v>
      </c>
      <c r="CO41" s="80">
        <f>'MOD Vectors ALL'!CO41*($E41=$F$1)</f>
        <v>0</v>
      </c>
      <c r="CP41" s="80">
        <f>'MOD Vectors ALL'!CP41*($E41=$F$1)</f>
        <v>0</v>
      </c>
      <c r="CQ41" s="80">
        <f>'MOD Vectors ALL'!CQ41*($E41=$F$1)</f>
        <v>0</v>
      </c>
      <c r="CR41" s="80">
        <f>'MOD Vectors ALL'!CR41*($E41=$F$1)</f>
        <v>0</v>
      </c>
      <c r="CS41" s="80">
        <f>'MOD Vectors ALL'!CS41*($E41=$F$1)</f>
        <v>0</v>
      </c>
      <c r="CT41" s="80">
        <f>'MOD Vectors ALL'!CT41*($E41=$F$1)</f>
        <v>0</v>
      </c>
      <c r="CU41" s="80">
        <f>'MOD Vectors ALL'!CU41*($E41=$F$1)</f>
        <v>0</v>
      </c>
      <c r="CV41" s="80">
        <f>'MOD Vectors ALL'!CV41*($E41=$F$1)</f>
        <v>0</v>
      </c>
      <c r="CW41" s="80">
        <f>'MOD Vectors ALL'!CW41*($E41=$F$1)</f>
        <v>0</v>
      </c>
      <c r="CX41" s="80">
        <f>'MOD Vectors ALL'!CX41*($E41=$F$1)</f>
        <v>0</v>
      </c>
      <c r="CY41" s="80">
        <f>'MOD Vectors ALL'!CY41*($E41=$F$1)</f>
        <v>0</v>
      </c>
      <c r="CZ41" s="80">
        <f>'MOD Vectors ALL'!CZ41*($E41=$F$1)</f>
        <v>0</v>
      </c>
      <c r="DA41" s="80">
        <f>'MOD Vectors ALL'!DA41*($E41=$F$1)</f>
        <v>0</v>
      </c>
      <c r="DB41" s="80">
        <f>'MOD Vectors ALL'!DB41*($E41=$F$1)</f>
        <v>0</v>
      </c>
      <c r="DC41" s="80">
        <f>'MOD Vectors ALL'!DC41*($E41=$F$1)</f>
        <v>0</v>
      </c>
      <c r="DD41" s="80">
        <f>'MOD Vectors ALL'!DD41*($E41=$F$1)</f>
        <v>0</v>
      </c>
      <c r="DE41" s="80">
        <f>'MOD Vectors ALL'!DE41*($E41=$F$1)</f>
        <v>0</v>
      </c>
      <c r="DF41" s="80">
        <f>'MOD Vectors ALL'!DF41*($E41=$F$1)</f>
        <v>0</v>
      </c>
      <c r="DG41" s="80">
        <f>'MOD Vectors ALL'!DG41*($E41=$F$1)</f>
        <v>0</v>
      </c>
      <c r="DH41" s="80">
        <f>'MOD Vectors ALL'!DH41*($E41=$F$1)</f>
        <v>0</v>
      </c>
      <c r="DI41" s="80">
        <f>'MOD Vectors ALL'!DI41*($E41=$F$1)</f>
        <v>0</v>
      </c>
      <c r="DJ41" s="80">
        <f>'MOD Vectors ALL'!DJ41*($E41=$F$1)</f>
        <v>0</v>
      </c>
      <c r="DK41" s="80">
        <f>'MOD Vectors ALL'!DK41*($E41=$F$1)</f>
        <v>0</v>
      </c>
      <c r="DL41" s="80">
        <f>'MOD Vectors ALL'!DL41*($E41=$F$1)</f>
        <v>0</v>
      </c>
      <c r="DM41" s="80">
        <f>'MOD Vectors ALL'!DM41*($E41=$F$1)</f>
        <v>0</v>
      </c>
      <c r="DN41" s="80">
        <f>'MOD Vectors ALL'!DN41*($E41=$F$1)</f>
        <v>0</v>
      </c>
      <c r="DO41" s="80">
        <f>'MOD Vectors ALL'!DO41*($E41=$F$1)</f>
        <v>0</v>
      </c>
      <c r="DP41" s="80">
        <f>'MOD Vectors ALL'!DP41*($E41=$F$1)</f>
        <v>0</v>
      </c>
      <c r="DQ41" s="80">
        <f>'MOD Vectors ALL'!DQ41*($E41=$F$1)</f>
        <v>0</v>
      </c>
    </row>
    <row r="42" spans="1:121" x14ac:dyDescent="0.2">
      <c r="A42">
        <v>397</v>
      </c>
      <c r="B42" t="s">
        <v>9</v>
      </c>
      <c r="C42" t="s">
        <v>369</v>
      </c>
      <c r="D42" t="s">
        <v>526</v>
      </c>
      <c r="E42" t="s">
        <v>523</v>
      </c>
      <c r="F42" t="s">
        <v>11</v>
      </c>
      <c r="G42">
        <v>0.56807700000000005</v>
      </c>
      <c r="H42">
        <v>0.10090300000000001</v>
      </c>
      <c r="I42" s="80">
        <f>'MOD Vectors ALL'!I42*($E42=$F$1)</f>
        <v>0</v>
      </c>
      <c r="J42" s="80">
        <f>'MOD Vectors ALL'!J42*($E42=$F$1)</f>
        <v>0</v>
      </c>
      <c r="K42" s="80">
        <f>'MOD Vectors ALL'!K42*($E42=$F$1)</f>
        <v>0</v>
      </c>
      <c r="L42" s="80">
        <f>'MOD Vectors ALL'!L42*($E42=$F$1)</f>
        <v>0</v>
      </c>
      <c r="M42" s="80">
        <f>'MOD Vectors ALL'!M42*($E42=$F$1)</f>
        <v>0</v>
      </c>
      <c r="N42" s="80">
        <f>'MOD Vectors ALL'!N42*($E42=$F$1)</f>
        <v>0</v>
      </c>
      <c r="O42" s="80">
        <f>'MOD Vectors ALL'!O42*($E42=$F$1)</f>
        <v>0</v>
      </c>
      <c r="P42" s="80">
        <f>'MOD Vectors ALL'!P42*($E42=$F$1)</f>
        <v>0</v>
      </c>
      <c r="Q42" s="80">
        <f>'MOD Vectors ALL'!Q42*($E42=$F$1)</f>
        <v>0</v>
      </c>
      <c r="R42" s="80">
        <f>'MOD Vectors ALL'!R42*($E42=$F$1)</f>
        <v>0</v>
      </c>
      <c r="S42" s="80">
        <f>'MOD Vectors ALL'!S42*($E42=$F$1)</f>
        <v>0</v>
      </c>
      <c r="T42" s="80">
        <f>'MOD Vectors ALL'!T42*($E42=$F$1)</f>
        <v>0</v>
      </c>
      <c r="U42" s="80">
        <f>'MOD Vectors ALL'!U42*($E42=$F$1)</f>
        <v>0</v>
      </c>
      <c r="V42" s="80">
        <f>'MOD Vectors ALL'!V42*($E42=$F$1)</f>
        <v>0</v>
      </c>
      <c r="W42" s="80">
        <f>'MOD Vectors ALL'!W42*($E42=$F$1)</f>
        <v>0</v>
      </c>
      <c r="X42" s="80">
        <f>'MOD Vectors ALL'!X42*($E42=$F$1)</f>
        <v>0</v>
      </c>
      <c r="Y42" s="80">
        <f>'MOD Vectors ALL'!Y42*($E42=$F$1)</f>
        <v>0</v>
      </c>
      <c r="Z42" s="80">
        <f>'MOD Vectors ALL'!Z42*($E42=$F$1)</f>
        <v>0</v>
      </c>
      <c r="AA42" s="80">
        <f>'MOD Vectors ALL'!AA42*($E42=$F$1)</f>
        <v>0</v>
      </c>
      <c r="AB42" s="80">
        <f>'MOD Vectors ALL'!AB42*($E42=$F$1)</f>
        <v>0</v>
      </c>
      <c r="AC42" s="80">
        <f>'MOD Vectors ALL'!AC42*($E42=$F$1)</f>
        <v>0</v>
      </c>
      <c r="AD42" s="80">
        <f>'MOD Vectors ALL'!AD42*($E42=$F$1)</f>
        <v>0</v>
      </c>
      <c r="AE42" s="80">
        <f>'MOD Vectors ALL'!AE42*($E42=$F$1)</f>
        <v>0</v>
      </c>
      <c r="AF42" s="80">
        <f>'MOD Vectors ALL'!AF42*($E42=$F$1)</f>
        <v>0</v>
      </c>
      <c r="AG42" s="80">
        <f>'MOD Vectors ALL'!AG42*($E42=$F$1)</f>
        <v>0</v>
      </c>
      <c r="AH42" s="80">
        <f>'MOD Vectors ALL'!AH42*($E42=$F$1)</f>
        <v>0</v>
      </c>
      <c r="AI42" s="80">
        <f>'MOD Vectors ALL'!AI42*($E42=$F$1)</f>
        <v>0</v>
      </c>
      <c r="AJ42" s="80">
        <f>'MOD Vectors ALL'!AJ42*($E42=$F$1)</f>
        <v>0</v>
      </c>
      <c r="AK42" s="80">
        <f>'MOD Vectors ALL'!AK42*($E42=$F$1)</f>
        <v>0</v>
      </c>
      <c r="AL42" s="80">
        <f>'MOD Vectors ALL'!AL42*($E42=$F$1)</f>
        <v>0</v>
      </c>
      <c r="AM42" s="80">
        <f>'MOD Vectors ALL'!AM42*($E42=$F$1)</f>
        <v>0</v>
      </c>
      <c r="AN42" s="80">
        <f>'MOD Vectors ALL'!AN42*($E42=$F$1)</f>
        <v>0</v>
      </c>
      <c r="AO42" s="80">
        <f>'MOD Vectors ALL'!AO42*($E42=$F$1)</f>
        <v>0</v>
      </c>
      <c r="AP42" s="80">
        <f>'MOD Vectors ALL'!AP42*($E42=$F$1)</f>
        <v>0</v>
      </c>
      <c r="AQ42" s="80">
        <f>'MOD Vectors ALL'!AQ42*($E42=$F$1)</f>
        <v>0</v>
      </c>
      <c r="AR42" s="80">
        <f>'MOD Vectors ALL'!AR42*($E42=$F$1)</f>
        <v>0</v>
      </c>
      <c r="AS42" s="80">
        <f>'MOD Vectors ALL'!AS42*($E42=$F$1)</f>
        <v>0</v>
      </c>
      <c r="AT42" s="80">
        <f>'MOD Vectors ALL'!AT42*($E42=$F$1)</f>
        <v>0</v>
      </c>
      <c r="AU42" s="80">
        <f>'MOD Vectors ALL'!AU42*($E42=$F$1)</f>
        <v>0</v>
      </c>
      <c r="AV42" s="80">
        <f>'MOD Vectors ALL'!AV42*($E42=$F$1)</f>
        <v>0</v>
      </c>
      <c r="AW42" s="80">
        <f>'MOD Vectors ALL'!AW42*($E42=$F$1)</f>
        <v>0</v>
      </c>
      <c r="AX42" s="80">
        <f>'MOD Vectors ALL'!AX42*($E42=$F$1)</f>
        <v>0</v>
      </c>
      <c r="AY42" s="80">
        <f>'MOD Vectors ALL'!AY42*($E42=$F$1)</f>
        <v>0</v>
      </c>
      <c r="AZ42" s="80">
        <f>'MOD Vectors ALL'!AZ42*($E42=$F$1)</f>
        <v>0</v>
      </c>
      <c r="BA42" s="80">
        <f>'MOD Vectors ALL'!BA42*($E42=$F$1)</f>
        <v>0</v>
      </c>
      <c r="BB42" s="80">
        <f>'MOD Vectors ALL'!BB42*($E42=$F$1)</f>
        <v>0</v>
      </c>
      <c r="BC42" s="80">
        <f>'MOD Vectors ALL'!BC42*($E42=$F$1)</f>
        <v>0</v>
      </c>
      <c r="BD42" s="80">
        <f>'MOD Vectors ALL'!BD42*($E42=$F$1)</f>
        <v>0</v>
      </c>
      <c r="BE42" s="80">
        <f>'MOD Vectors ALL'!BE42*($E42=$F$1)</f>
        <v>0</v>
      </c>
      <c r="BF42" s="80">
        <f>'MOD Vectors ALL'!BF42*($E42=$F$1)</f>
        <v>0</v>
      </c>
      <c r="BG42" s="80">
        <f>'MOD Vectors ALL'!BG42*($E42=$F$1)</f>
        <v>0</v>
      </c>
      <c r="BH42" s="80">
        <f>'MOD Vectors ALL'!BH42*($E42=$F$1)</f>
        <v>0</v>
      </c>
      <c r="BI42" s="80">
        <f>'MOD Vectors ALL'!BI42*($E42=$F$1)</f>
        <v>0</v>
      </c>
      <c r="BJ42" s="80">
        <f>'MOD Vectors ALL'!BJ42*($E42=$F$1)</f>
        <v>0</v>
      </c>
      <c r="BK42" s="80">
        <f>'MOD Vectors ALL'!BK42*($E42=$F$1)</f>
        <v>0</v>
      </c>
      <c r="BL42" s="80">
        <f>'MOD Vectors ALL'!BL42*($E42=$F$1)</f>
        <v>0</v>
      </c>
      <c r="BM42" s="80">
        <f>'MOD Vectors ALL'!BM42*($E42=$F$1)</f>
        <v>0</v>
      </c>
      <c r="BN42" s="80">
        <f>'MOD Vectors ALL'!BN42*($E42=$F$1)</f>
        <v>0</v>
      </c>
      <c r="BO42" s="80">
        <f>'MOD Vectors ALL'!BO42*($E42=$F$1)</f>
        <v>0</v>
      </c>
      <c r="BP42" s="80">
        <f>'MOD Vectors ALL'!BP42*($E42=$F$1)</f>
        <v>0</v>
      </c>
      <c r="BQ42" s="80">
        <f>'MOD Vectors ALL'!BQ42*($E42=$F$1)</f>
        <v>0</v>
      </c>
      <c r="BR42" s="80">
        <f>'MOD Vectors ALL'!BR42*($E42=$F$1)</f>
        <v>0</v>
      </c>
      <c r="BS42" s="80">
        <f>'MOD Vectors ALL'!BS42*($E42=$F$1)</f>
        <v>0</v>
      </c>
      <c r="BT42" s="80">
        <f>'MOD Vectors ALL'!BT42*($E42=$F$1)</f>
        <v>0</v>
      </c>
      <c r="BU42" s="80">
        <f>'MOD Vectors ALL'!BU42*($E42=$F$1)</f>
        <v>0</v>
      </c>
      <c r="BV42" s="80">
        <f>'MOD Vectors ALL'!BV42*($E42=$F$1)</f>
        <v>0</v>
      </c>
      <c r="BW42" s="80">
        <f>'MOD Vectors ALL'!BW42*($E42=$F$1)</f>
        <v>0</v>
      </c>
      <c r="BX42" s="80">
        <f>'MOD Vectors ALL'!BX42*($E42=$F$1)</f>
        <v>0</v>
      </c>
      <c r="BY42" s="80">
        <f>'MOD Vectors ALL'!BY42*($E42=$F$1)</f>
        <v>0</v>
      </c>
      <c r="BZ42" s="80">
        <f>'MOD Vectors ALL'!BZ42*($E42=$F$1)</f>
        <v>0</v>
      </c>
      <c r="CA42" s="80">
        <f>'MOD Vectors ALL'!CA42*($E42=$F$1)</f>
        <v>0</v>
      </c>
      <c r="CB42" s="80">
        <f>'MOD Vectors ALL'!CB42*($E42=$F$1)</f>
        <v>0</v>
      </c>
      <c r="CC42" s="80">
        <f>'MOD Vectors ALL'!CC42*($E42=$F$1)</f>
        <v>0</v>
      </c>
      <c r="CD42" s="80">
        <f>'MOD Vectors ALL'!CD42*($E42=$F$1)</f>
        <v>0</v>
      </c>
      <c r="CE42" s="80">
        <f>'MOD Vectors ALL'!CE42*($E42=$F$1)</f>
        <v>0</v>
      </c>
      <c r="CF42" s="80">
        <f>'MOD Vectors ALL'!CF42*($E42=$F$1)</f>
        <v>0</v>
      </c>
      <c r="CG42" s="80">
        <f>'MOD Vectors ALL'!CG42*($E42=$F$1)</f>
        <v>0</v>
      </c>
      <c r="CH42" s="80">
        <f>'MOD Vectors ALL'!CH42*($E42=$F$1)</f>
        <v>0</v>
      </c>
      <c r="CI42" s="80">
        <f>'MOD Vectors ALL'!CI42*($E42=$F$1)</f>
        <v>0</v>
      </c>
      <c r="CJ42" s="80">
        <f>'MOD Vectors ALL'!CJ42*($E42=$F$1)</f>
        <v>0</v>
      </c>
      <c r="CK42" s="80">
        <f>'MOD Vectors ALL'!CK42*($E42=$F$1)</f>
        <v>0</v>
      </c>
      <c r="CL42" s="80">
        <f>'MOD Vectors ALL'!CL42*($E42=$F$1)</f>
        <v>0</v>
      </c>
      <c r="CM42" s="80">
        <f>'MOD Vectors ALL'!CM42*($E42=$F$1)</f>
        <v>0</v>
      </c>
      <c r="CN42" s="80">
        <f>'MOD Vectors ALL'!CN42*($E42=$F$1)</f>
        <v>0</v>
      </c>
      <c r="CO42" s="80">
        <f>'MOD Vectors ALL'!CO42*($E42=$F$1)</f>
        <v>0</v>
      </c>
      <c r="CP42" s="80">
        <f>'MOD Vectors ALL'!CP42*($E42=$F$1)</f>
        <v>0</v>
      </c>
      <c r="CQ42" s="80">
        <f>'MOD Vectors ALL'!CQ42*($E42=$F$1)</f>
        <v>0</v>
      </c>
      <c r="CR42" s="80">
        <f>'MOD Vectors ALL'!CR42*($E42=$F$1)</f>
        <v>0</v>
      </c>
      <c r="CS42" s="80">
        <f>'MOD Vectors ALL'!CS42*($E42=$F$1)</f>
        <v>0</v>
      </c>
      <c r="CT42" s="80">
        <f>'MOD Vectors ALL'!CT42*($E42=$F$1)</f>
        <v>0</v>
      </c>
      <c r="CU42" s="80">
        <f>'MOD Vectors ALL'!CU42*($E42=$F$1)</f>
        <v>0</v>
      </c>
      <c r="CV42" s="80">
        <f>'MOD Vectors ALL'!CV42*($E42=$F$1)</f>
        <v>0</v>
      </c>
      <c r="CW42" s="80">
        <f>'MOD Vectors ALL'!CW42*($E42=$F$1)</f>
        <v>0</v>
      </c>
      <c r="CX42" s="80">
        <f>'MOD Vectors ALL'!CX42*($E42=$F$1)</f>
        <v>0</v>
      </c>
      <c r="CY42" s="80">
        <f>'MOD Vectors ALL'!CY42*($E42=$F$1)</f>
        <v>0</v>
      </c>
      <c r="CZ42" s="80">
        <f>'MOD Vectors ALL'!CZ42*($E42=$F$1)</f>
        <v>0</v>
      </c>
      <c r="DA42" s="80">
        <f>'MOD Vectors ALL'!DA42*($E42=$F$1)</f>
        <v>0</v>
      </c>
      <c r="DB42" s="80">
        <f>'MOD Vectors ALL'!DB42*($E42=$F$1)</f>
        <v>0</v>
      </c>
      <c r="DC42" s="80">
        <f>'MOD Vectors ALL'!DC42*($E42=$F$1)</f>
        <v>0</v>
      </c>
      <c r="DD42" s="80">
        <f>'MOD Vectors ALL'!DD42*($E42=$F$1)</f>
        <v>0</v>
      </c>
      <c r="DE42" s="80">
        <f>'MOD Vectors ALL'!DE42*($E42=$F$1)</f>
        <v>0</v>
      </c>
      <c r="DF42" s="80">
        <f>'MOD Vectors ALL'!DF42*($E42=$F$1)</f>
        <v>0</v>
      </c>
      <c r="DG42" s="80">
        <f>'MOD Vectors ALL'!DG42*($E42=$F$1)</f>
        <v>0</v>
      </c>
      <c r="DH42" s="80">
        <f>'MOD Vectors ALL'!DH42*($E42=$F$1)</f>
        <v>0</v>
      </c>
      <c r="DI42" s="80">
        <f>'MOD Vectors ALL'!DI42*($E42=$F$1)</f>
        <v>0</v>
      </c>
      <c r="DJ42" s="80">
        <f>'MOD Vectors ALL'!DJ42*($E42=$F$1)</f>
        <v>0</v>
      </c>
      <c r="DK42" s="80">
        <f>'MOD Vectors ALL'!DK42*($E42=$F$1)</f>
        <v>0</v>
      </c>
      <c r="DL42" s="80">
        <f>'MOD Vectors ALL'!DL42*($E42=$F$1)</f>
        <v>0</v>
      </c>
      <c r="DM42" s="80">
        <f>'MOD Vectors ALL'!DM42*($E42=$F$1)</f>
        <v>0</v>
      </c>
      <c r="DN42" s="80">
        <f>'MOD Vectors ALL'!DN42*($E42=$F$1)</f>
        <v>0</v>
      </c>
      <c r="DO42" s="80">
        <f>'MOD Vectors ALL'!DO42*($E42=$F$1)</f>
        <v>0</v>
      </c>
      <c r="DP42" s="80">
        <f>'MOD Vectors ALL'!DP42*($E42=$F$1)</f>
        <v>0</v>
      </c>
      <c r="DQ42" s="80">
        <f>'MOD Vectors ALL'!DQ42*($E42=$F$1)</f>
        <v>0</v>
      </c>
    </row>
    <row r="43" spans="1:121" x14ac:dyDescent="0.2">
      <c r="A43">
        <v>398</v>
      </c>
      <c r="B43" t="s">
        <v>9</v>
      </c>
      <c r="C43" t="s">
        <v>369</v>
      </c>
      <c r="D43" t="s">
        <v>526</v>
      </c>
      <c r="E43" t="s">
        <v>523</v>
      </c>
      <c r="F43" t="s">
        <v>12</v>
      </c>
      <c r="G43">
        <v>0.23209299999999999</v>
      </c>
      <c r="H43">
        <v>0.103986</v>
      </c>
      <c r="I43" s="80">
        <f>'MOD Vectors ALL'!I43*($E43=$F$1)</f>
        <v>0</v>
      </c>
      <c r="J43" s="80">
        <f>'MOD Vectors ALL'!J43*($E43=$F$1)</f>
        <v>0</v>
      </c>
      <c r="K43" s="80">
        <f>'MOD Vectors ALL'!K43*($E43=$F$1)</f>
        <v>0</v>
      </c>
      <c r="L43" s="80">
        <f>'MOD Vectors ALL'!L43*($E43=$F$1)</f>
        <v>0</v>
      </c>
      <c r="M43" s="80">
        <f>'MOD Vectors ALL'!M43*($E43=$F$1)</f>
        <v>0</v>
      </c>
      <c r="N43" s="80">
        <f>'MOD Vectors ALL'!N43*($E43=$F$1)</f>
        <v>0</v>
      </c>
      <c r="O43" s="80">
        <f>'MOD Vectors ALL'!O43*($E43=$F$1)</f>
        <v>0</v>
      </c>
      <c r="P43" s="80">
        <f>'MOD Vectors ALL'!P43*($E43=$F$1)</f>
        <v>0</v>
      </c>
      <c r="Q43" s="80">
        <f>'MOD Vectors ALL'!Q43*($E43=$F$1)</f>
        <v>0</v>
      </c>
      <c r="R43" s="80">
        <f>'MOD Vectors ALL'!R43*($E43=$F$1)</f>
        <v>0</v>
      </c>
      <c r="S43" s="80">
        <f>'MOD Vectors ALL'!S43*($E43=$F$1)</f>
        <v>0</v>
      </c>
      <c r="T43" s="80">
        <f>'MOD Vectors ALL'!T43*($E43=$F$1)</f>
        <v>0</v>
      </c>
      <c r="U43" s="80">
        <f>'MOD Vectors ALL'!U43*($E43=$F$1)</f>
        <v>0</v>
      </c>
      <c r="V43" s="80">
        <f>'MOD Vectors ALL'!V43*($E43=$F$1)</f>
        <v>0</v>
      </c>
      <c r="W43" s="80">
        <f>'MOD Vectors ALL'!W43*($E43=$F$1)</f>
        <v>0</v>
      </c>
      <c r="X43" s="80">
        <f>'MOD Vectors ALL'!X43*($E43=$F$1)</f>
        <v>0</v>
      </c>
      <c r="Y43" s="80">
        <f>'MOD Vectors ALL'!Y43*($E43=$F$1)</f>
        <v>0</v>
      </c>
      <c r="Z43" s="80">
        <f>'MOD Vectors ALL'!Z43*($E43=$F$1)</f>
        <v>0</v>
      </c>
      <c r="AA43" s="80">
        <f>'MOD Vectors ALL'!AA43*($E43=$F$1)</f>
        <v>0</v>
      </c>
      <c r="AB43" s="80">
        <f>'MOD Vectors ALL'!AB43*($E43=$F$1)</f>
        <v>0</v>
      </c>
      <c r="AC43" s="80">
        <f>'MOD Vectors ALL'!AC43*($E43=$F$1)</f>
        <v>0</v>
      </c>
      <c r="AD43" s="80">
        <f>'MOD Vectors ALL'!AD43*($E43=$F$1)</f>
        <v>0</v>
      </c>
      <c r="AE43" s="80">
        <f>'MOD Vectors ALL'!AE43*($E43=$F$1)</f>
        <v>0</v>
      </c>
      <c r="AF43" s="80">
        <f>'MOD Vectors ALL'!AF43*($E43=$F$1)</f>
        <v>0</v>
      </c>
      <c r="AG43" s="80">
        <f>'MOD Vectors ALL'!AG43*($E43=$F$1)</f>
        <v>0</v>
      </c>
      <c r="AH43" s="80">
        <f>'MOD Vectors ALL'!AH43*($E43=$F$1)</f>
        <v>0</v>
      </c>
      <c r="AI43" s="80">
        <f>'MOD Vectors ALL'!AI43*($E43=$F$1)</f>
        <v>0</v>
      </c>
      <c r="AJ43" s="80">
        <f>'MOD Vectors ALL'!AJ43*($E43=$F$1)</f>
        <v>0</v>
      </c>
      <c r="AK43" s="80">
        <f>'MOD Vectors ALL'!AK43*($E43=$F$1)</f>
        <v>0</v>
      </c>
      <c r="AL43" s="80">
        <f>'MOD Vectors ALL'!AL43*($E43=$F$1)</f>
        <v>0</v>
      </c>
      <c r="AM43" s="80">
        <f>'MOD Vectors ALL'!AM43*($E43=$F$1)</f>
        <v>0</v>
      </c>
      <c r="AN43" s="80">
        <f>'MOD Vectors ALL'!AN43*($E43=$F$1)</f>
        <v>0</v>
      </c>
      <c r="AO43" s="80">
        <f>'MOD Vectors ALL'!AO43*($E43=$F$1)</f>
        <v>0</v>
      </c>
      <c r="AP43" s="80">
        <f>'MOD Vectors ALL'!AP43*($E43=$F$1)</f>
        <v>0</v>
      </c>
      <c r="AQ43" s="80">
        <f>'MOD Vectors ALL'!AQ43*($E43=$F$1)</f>
        <v>0</v>
      </c>
      <c r="AR43" s="80">
        <f>'MOD Vectors ALL'!AR43*($E43=$F$1)</f>
        <v>0</v>
      </c>
      <c r="AS43" s="80">
        <f>'MOD Vectors ALL'!AS43*($E43=$F$1)</f>
        <v>0</v>
      </c>
      <c r="AT43" s="80">
        <f>'MOD Vectors ALL'!AT43*($E43=$F$1)</f>
        <v>0</v>
      </c>
      <c r="AU43" s="80">
        <f>'MOD Vectors ALL'!AU43*($E43=$F$1)</f>
        <v>0</v>
      </c>
      <c r="AV43" s="80">
        <f>'MOD Vectors ALL'!AV43*($E43=$F$1)</f>
        <v>0</v>
      </c>
      <c r="AW43" s="80">
        <f>'MOD Vectors ALL'!AW43*($E43=$F$1)</f>
        <v>0</v>
      </c>
      <c r="AX43" s="80">
        <f>'MOD Vectors ALL'!AX43*($E43=$F$1)</f>
        <v>0</v>
      </c>
      <c r="AY43" s="80">
        <f>'MOD Vectors ALL'!AY43*($E43=$F$1)</f>
        <v>0</v>
      </c>
      <c r="AZ43" s="80">
        <f>'MOD Vectors ALL'!AZ43*($E43=$F$1)</f>
        <v>0</v>
      </c>
      <c r="BA43" s="80">
        <f>'MOD Vectors ALL'!BA43*($E43=$F$1)</f>
        <v>0</v>
      </c>
      <c r="BB43" s="80">
        <f>'MOD Vectors ALL'!BB43*($E43=$F$1)</f>
        <v>0</v>
      </c>
      <c r="BC43" s="80">
        <f>'MOD Vectors ALL'!BC43*($E43=$F$1)</f>
        <v>0</v>
      </c>
      <c r="BD43" s="80">
        <f>'MOD Vectors ALL'!BD43*($E43=$F$1)</f>
        <v>0</v>
      </c>
      <c r="BE43" s="80">
        <f>'MOD Vectors ALL'!BE43*($E43=$F$1)</f>
        <v>0</v>
      </c>
      <c r="BF43" s="80">
        <f>'MOD Vectors ALL'!BF43*($E43=$F$1)</f>
        <v>0</v>
      </c>
      <c r="BG43" s="80">
        <f>'MOD Vectors ALL'!BG43*($E43=$F$1)</f>
        <v>0</v>
      </c>
      <c r="BH43" s="80">
        <f>'MOD Vectors ALL'!BH43*($E43=$F$1)</f>
        <v>0</v>
      </c>
      <c r="BI43" s="80">
        <f>'MOD Vectors ALL'!BI43*($E43=$F$1)</f>
        <v>0</v>
      </c>
      <c r="BJ43" s="80">
        <f>'MOD Vectors ALL'!BJ43*($E43=$F$1)</f>
        <v>0</v>
      </c>
      <c r="BK43" s="80">
        <f>'MOD Vectors ALL'!BK43*($E43=$F$1)</f>
        <v>0</v>
      </c>
      <c r="BL43" s="80">
        <f>'MOD Vectors ALL'!BL43*($E43=$F$1)</f>
        <v>0</v>
      </c>
      <c r="BM43" s="80">
        <f>'MOD Vectors ALL'!BM43*($E43=$F$1)</f>
        <v>0</v>
      </c>
      <c r="BN43" s="80">
        <f>'MOD Vectors ALL'!BN43*($E43=$F$1)</f>
        <v>0</v>
      </c>
      <c r="BO43" s="80">
        <f>'MOD Vectors ALL'!BO43*($E43=$F$1)</f>
        <v>0</v>
      </c>
      <c r="BP43" s="80">
        <f>'MOD Vectors ALL'!BP43*($E43=$F$1)</f>
        <v>0</v>
      </c>
      <c r="BQ43" s="80">
        <f>'MOD Vectors ALL'!BQ43*($E43=$F$1)</f>
        <v>0</v>
      </c>
      <c r="BR43" s="80">
        <f>'MOD Vectors ALL'!BR43*($E43=$F$1)</f>
        <v>0</v>
      </c>
      <c r="BS43" s="80">
        <f>'MOD Vectors ALL'!BS43*($E43=$F$1)</f>
        <v>0</v>
      </c>
      <c r="BT43" s="80">
        <f>'MOD Vectors ALL'!BT43*($E43=$F$1)</f>
        <v>0</v>
      </c>
      <c r="BU43" s="80">
        <f>'MOD Vectors ALL'!BU43*($E43=$F$1)</f>
        <v>0</v>
      </c>
      <c r="BV43" s="80">
        <f>'MOD Vectors ALL'!BV43*($E43=$F$1)</f>
        <v>0</v>
      </c>
      <c r="BW43" s="80">
        <f>'MOD Vectors ALL'!BW43*($E43=$F$1)</f>
        <v>0</v>
      </c>
      <c r="BX43" s="80">
        <f>'MOD Vectors ALL'!BX43*($E43=$F$1)</f>
        <v>0</v>
      </c>
      <c r="BY43" s="80">
        <f>'MOD Vectors ALL'!BY43*($E43=$F$1)</f>
        <v>0</v>
      </c>
      <c r="BZ43" s="80">
        <f>'MOD Vectors ALL'!BZ43*($E43=$F$1)</f>
        <v>0</v>
      </c>
      <c r="CA43" s="80">
        <f>'MOD Vectors ALL'!CA43*($E43=$F$1)</f>
        <v>0</v>
      </c>
      <c r="CB43" s="80">
        <f>'MOD Vectors ALL'!CB43*($E43=$F$1)</f>
        <v>0</v>
      </c>
      <c r="CC43" s="80">
        <f>'MOD Vectors ALL'!CC43*($E43=$F$1)</f>
        <v>0</v>
      </c>
      <c r="CD43" s="80">
        <f>'MOD Vectors ALL'!CD43*($E43=$F$1)</f>
        <v>0</v>
      </c>
      <c r="CE43" s="80">
        <f>'MOD Vectors ALL'!CE43*($E43=$F$1)</f>
        <v>0</v>
      </c>
      <c r="CF43" s="80">
        <f>'MOD Vectors ALL'!CF43*($E43=$F$1)</f>
        <v>0</v>
      </c>
      <c r="CG43" s="80">
        <f>'MOD Vectors ALL'!CG43*($E43=$F$1)</f>
        <v>0</v>
      </c>
      <c r="CH43" s="80">
        <f>'MOD Vectors ALL'!CH43*($E43=$F$1)</f>
        <v>0</v>
      </c>
      <c r="CI43" s="80">
        <f>'MOD Vectors ALL'!CI43*($E43=$F$1)</f>
        <v>0</v>
      </c>
      <c r="CJ43" s="80">
        <f>'MOD Vectors ALL'!CJ43*($E43=$F$1)</f>
        <v>0</v>
      </c>
      <c r="CK43" s="80">
        <f>'MOD Vectors ALL'!CK43*($E43=$F$1)</f>
        <v>0</v>
      </c>
      <c r="CL43" s="80">
        <f>'MOD Vectors ALL'!CL43*($E43=$F$1)</f>
        <v>0</v>
      </c>
      <c r="CM43" s="80">
        <f>'MOD Vectors ALL'!CM43*($E43=$F$1)</f>
        <v>0</v>
      </c>
      <c r="CN43" s="80">
        <f>'MOD Vectors ALL'!CN43*($E43=$F$1)</f>
        <v>0</v>
      </c>
      <c r="CO43" s="80">
        <f>'MOD Vectors ALL'!CO43*($E43=$F$1)</f>
        <v>0</v>
      </c>
      <c r="CP43" s="80">
        <f>'MOD Vectors ALL'!CP43*($E43=$F$1)</f>
        <v>0</v>
      </c>
      <c r="CQ43" s="80">
        <f>'MOD Vectors ALL'!CQ43*($E43=$F$1)</f>
        <v>0</v>
      </c>
      <c r="CR43" s="80">
        <f>'MOD Vectors ALL'!CR43*($E43=$F$1)</f>
        <v>0</v>
      </c>
      <c r="CS43" s="80">
        <f>'MOD Vectors ALL'!CS43*($E43=$F$1)</f>
        <v>0</v>
      </c>
      <c r="CT43" s="80">
        <f>'MOD Vectors ALL'!CT43*($E43=$F$1)</f>
        <v>0</v>
      </c>
      <c r="CU43" s="80">
        <f>'MOD Vectors ALL'!CU43*($E43=$F$1)</f>
        <v>0</v>
      </c>
      <c r="CV43" s="80">
        <f>'MOD Vectors ALL'!CV43*($E43=$F$1)</f>
        <v>0</v>
      </c>
      <c r="CW43" s="80">
        <f>'MOD Vectors ALL'!CW43*($E43=$F$1)</f>
        <v>0</v>
      </c>
      <c r="CX43" s="80">
        <f>'MOD Vectors ALL'!CX43*($E43=$F$1)</f>
        <v>0</v>
      </c>
      <c r="CY43" s="80">
        <f>'MOD Vectors ALL'!CY43*($E43=$F$1)</f>
        <v>0</v>
      </c>
      <c r="CZ43" s="80">
        <f>'MOD Vectors ALL'!CZ43*($E43=$F$1)</f>
        <v>0</v>
      </c>
      <c r="DA43" s="80">
        <f>'MOD Vectors ALL'!DA43*($E43=$F$1)</f>
        <v>0</v>
      </c>
      <c r="DB43" s="80">
        <f>'MOD Vectors ALL'!DB43*($E43=$F$1)</f>
        <v>0</v>
      </c>
      <c r="DC43" s="80">
        <f>'MOD Vectors ALL'!DC43*($E43=$F$1)</f>
        <v>0</v>
      </c>
      <c r="DD43" s="80">
        <f>'MOD Vectors ALL'!DD43*($E43=$F$1)</f>
        <v>0</v>
      </c>
      <c r="DE43" s="80">
        <f>'MOD Vectors ALL'!DE43*($E43=$F$1)</f>
        <v>0</v>
      </c>
      <c r="DF43" s="80">
        <f>'MOD Vectors ALL'!DF43*($E43=$F$1)</f>
        <v>0</v>
      </c>
      <c r="DG43" s="80">
        <f>'MOD Vectors ALL'!DG43*($E43=$F$1)</f>
        <v>0</v>
      </c>
      <c r="DH43" s="80">
        <f>'MOD Vectors ALL'!DH43*($E43=$F$1)</f>
        <v>0</v>
      </c>
      <c r="DI43" s="80">
        <f>'MOD Vectors ALL'!DI43*($E43=$F$1)</f>
        <v>0</v>
      </c>
      <c r="DJ43" s="80">
        <f>'MOD Vectors ALL'!DJ43*($E43=$F$1)</f>
        <v>0</v>
      </c>
      <c r="DK43" s="80">
        <f>'MOD Vectors ALL'!DK43*($E43=$F$1)</f>
        <v>0</v>
      </c>
      <c r="DL43" s="80">
        <f>'MOD Vectors ALL'!DL43*($E43=$F$1)</f>
        <v>0</v>
      </c>
      <c r="DM43" s="80">
        <f>'MOD Vectors ALL'!DM43*($E43=$F$1)</f>
        <v>0</v>
      </c>
      <c r="DN43" s="80">
        <f>'MOD Vectors ALL'!DN43*($E43=$F$1)</f>
        <v>0</v>
      </c>
      <c r="DO43" s="80">
        <f>'MOD Vectors ALL'!DO43*($E43=$F$1)</f>
        <v>0</v>
      </c>
      <c r="DP43" s="80">
        <f>'MOD Vectors ALL'!DP43*($E43=$F$1)</f>
        <v>0</v>
      </c>
      <c r="DQ43" s="80">
        <f>'MOD Vectors ALL'!DQ43*($E43=$F$1)</f>
        <v>0</v>
      </c>
    </row>
    <row r="44" spans="1:121" x14ac:dyDescent="0.2">
      <c r="A44">
        <v>399</v>
      </c>
      <c r="B44" t="s">
        <v>9</v>
      </c>
      <c r="C44" t="s">
        <v>369</v>
      </c>
      <c r="D44" t="s">
        <v>526</v>
      </c>
      <c r="E44" t="s">
        <v>523</v>
      </c>
      <c r="F44" t="s">
        <v>13</v>
      </c>
      <c r="G44">
        <v>0.213587</v>
      </c>
      <c r="H44">
        <v>0.11558599999999999</v>
      </c>
      <c r="I44" s="80">
        <f>'MOD Vectors ALL'!I44*($E44=$F$1)</f>
        <v>0</v>
      </c>
      <c r="J44" s="80">
        <f>'MOD Vectors ALL'!J44*($E44=$F$1)</f>
        <v>0</v>
      </c>
      <c r="K44" s="80">
        <f>'MOD Vectors ALL'!K44*($E44=$F$1)</f>
        <v>0</v>
      </c>
      <c r="L44" s="80">
        <f>'MOD Vectors ALL'!L44*($E44=$F$1)</f>
        <v>0</v>
      </c>
      <c r="M44" s="80">
        <f>'MOD Vectors ALL'!M44*($E44=$F$1)</f>
        <v>0</v>
      </c>
      <c r="N44" s="80">
        <f>'MOD Vectors ALL'!N44*($E44=$F$1)</f>
        <v>0</v>
      </c>
      <c r="O44" s="80">
        <f>'MOD Vectors ALL'!O44*($E44=$F$1)</f>
        <v>0</v>
      </c>
      <c r="P44" s="80">
        <f>'MOD Vectors ALL'!P44*($E44=$F$1)</f>
        <v>0</v>
      </c>
      <c r="Q44" s="80">
        <f>'MOD Vectors ALL'!Q44*($E44=$F$1)</f>
        <v>0</v>
      </c>
      <c r="R44" s="80">
        <f>'MOD Vectors ALL'!R44*($E44=$F$1)</f>
        <v>0</v>
      </c>
      <c r="S44" s="80">
        <f>'MOD Vectors ALL'!S44*($E44=$F$1)</f>
        <v>0</v>
      </c>
      <c r="T44" s="80">
        <f>'MOD Vectors ALL'!T44*($E44=$F$1)</f>
        <v>0</v>
      </c>
      <c r="U44" s="80">
        <f>'MOD Vectors ALL'!U44*($E44=$F$1)</f>
        <v>0</v>
      </c>
      <c r="V44" s="80">
        <f>'MOD Vectors ALL'!V44*($E44=$F$1)</f>
        <v>0</v>
      </c>
      <c r="W44" s="80">
        <f>'MOD Vectors ALL'!W44*($E44=$F$1)</f>
        <v>0</v>
      </c>
      <c r="X44" s="80">
        <f>'MOD Vectors ALL'!X44*($E44=$F$1)</f>
        <v>0</v>
      </c>
      <c r="Y44" s="80">
        <f>'MOD Vectors ALL'!Y44*($E44=$F$1)</f>
        <v>0</v>
      </c>
      <c r="Z44" s="80">
        <f>'MOD Vectors ALL'!Z44*($E44=$F$1)</f>
        <v>0</v>
      </c>
      <c r="AA44" s="80">
        <f>'MOD Vectors ALL'!AA44*($E44=$F$1)</f>
        <v>0</v>
      </c>
      <c r="AB44" s="80">
        <f>'MOD Vectors ALL'!AB44*($E44=$F$1)</f>
        <v>0</v>
      </c>
      <c r="AC44" s="80">
        <f>'MOD Vectors ALL'!AC44*($E44=$F$1)</f>
        <v>0</v>
      </c>
      <c r="AD44" s="80">
        <f>'MOD Vectors ALL'!AD44*($E44=$F$1)</f>
        <v>0</v>
      </c>
      <c r="AE44" s="80">
        <f>'MOD Vectors ALL'!AE44*($E44=$F$1)</f>
        <v>0</v>
      </c>
      <c r="AF44" s="80">
        <f>'MOD Vectors ALL'!AF44*($E44=$F$1)</f>
        <v>0</v>
      </c>
      <c r="AG44" s="80">
        <f>'MOD Vectors ALL'!AG44*($E44=$F$1)</f>
        <v>0</v>
      </c>
      <c r="AH44" s="80">
        <f>'MOD Vectors ALL'!AH44*($E44=$F$1)</f>
        <v>0</v>
      </c>
      <c r="AI44" s="80">
        <f>'MOD Vectors ALL'!AI44*($E44=$F$1)</f>
        <v>0</v>
      </c>
      <c r="AJ44" s="80">
        <f>'MOD Vectors ALL'!AJ44*($E44=$F$1)</f>
        <v>0</v>
      </c>
      <c r="AK44" s="80">
        <f>'MOD Vectors ALL'!AK44*($E44=$F$1)</f>
        <v>0</v>
      </c>
      <c r="AL44" s="80">
        <f>'MOD Vectors ALL'!AL44*($E44=$F$1)</f>
        <v>0</v>
      </c>
      <c r="AM44" s="80">
        <f>'MOD Vectors ALL'!AM44*($E44=$F$1)</f>
        <v>0</v>
      </c>
      <c r="AN44" s="80">
        <f>'MOD Vectors ALL'!AN44*($E44=$F$1)</f>
        <v>0</v>
      </c>
      <c r="AO44" s="80">
        <f>'MOD Vectors ALL'!AO44*($E44=$F$1)</f>
        <v>0</v>
      </c>
      <c r="AP44" s="80">
        <f>'MOD Vectors ALL'!AP44*($E44=$F$1)</f>
        <v>0</v>
      </c>
      <c r="AQ44" s="80">
        <f>'MOD Vectors ALL'!AQ44*($E44=$F$1)</f>
        <v>0</v>
      </c>
      <c r="AR44" s="80">
        <f>'MOD Vectors ALL'!AR44*($E44=$F$1)</f>
        <v>0</v>
      </c>
      <c r="AS44" s="80">
        <f>'MOD Vectors ALL'!AS44*($E44=$F$1)</f>
        <v>0</v>
      </c>
      <c r="AT44" s="80">
        <f>'MOD Vectors ALL'!AT44*($E44=$F$1)</f>
        <v>0</v>
      </c>
      <c r="AU44" s="80">
        <f>'MOD Vectors ALL'!AU44*($E44=$F$1)</f>
        <v>0</v>
      </c>
      <c r="AV44" s="80">
        <f>'MOD Vectors ALL'!AV44*($E44=$F$1)</f>
        <v>0</v>
      </c>
      <c r="AW44" s="80">
        <f>'MOD Vectors ALL'!AW44*($E44=$F$1)</f>
        <v>0</v>
      </c>
      <c r="AX44" s="80">
        <f>'MOD Vectors ALL'!AX44*($E44=$F$1)</f>
        <v>0</v>
      </c>
      <c r="AY44" s="80">
        <f>'MOD Vectors ALL'!AY44*($E44=$F$1)</f>
        <v>0</v>
      </c>
      <c r="AZ44" s="80">
        <f>'MOD Vectors ALL'!AZ44*($E44=$F$1)</f>
        <v>0</v>
      </c>
      <c r="BA44" s="80">
        <f>'MOD Vectors ALL'!BA44*($E44=$F$1)</f>
        <v>0</v>
      </c>
      <c r="BB44" s="80">
        <f>'MOD Vectors ALL'!BB44*($E44=$F$1)</f>
        <v>0</v>
      </c>
      <c r="BC44" s="80">
        <f>'MOD Vectors ALL'!BC44*($E44=$F$1)</f>
        <v>0</v>
      </c>
      <c r="BD44" s="80">
        <f>'MOD Vectors ALL'!BD44*($E44=$F$1)</f>
        <v>0</v>
      </c>
      <c r="BE44" s="80">
        <f>'MOD Vectors ALL'!BE44*($E44=$F$1)</f>
        <v>0</v>
      </c>
      <c r="BF44" s="80">
        <f>'MOD Vectors ALL'!BF44*($E44=$F$1)</f>
        <v>0</v>
      </c>
      <c r="BG44" s="80">
        <f>'MOD Vectors ALL'!BG44*($E44=$F$1)</f>
        <v>0</v>
      </c>
      <c r="BH44" s="80">
        <f>'MOD Vectors ALL'!BH44*($E44=$F$1)</f>
        <v>0</v>
      </c>
      <c r="BI44" s="80">
        <f>'MOD Vectors ALL'!BI44*($E44=$F$1)</f>
        <v>0</v>
      </c>
      <c r="BJ44" s="80">
        <f>'MOD Vectors ALL'!BJ44*($E44=$F$1)</f>
        <v>0</v>
      </c>
      <c r="BK44" s="80">
        <f>'MOD Vectors ALL'!BK44*($E44=$F$1)</f>
        <v>0</v>
      </c>
      <c r="BL44" s="80">
        <f>'MOD Vectors ALL'!BL44*($E44=$F$1)</f>
        <v>0</v>
      </c>
      <c r="BM44" s="80">
        <f>'MOD Vectors ALL'!BM44*($E44=$F$1)</f>
        <v>0</v>
      </c>
      <c r="BN44" s="80">
        <f>'MOD Vectors ALL'!BN44*($E44=$F$1)</f>
        <v>0</v>
      </c>
      <c r="BO44" s="80">
        <f>'MOD Vectors ALL'!BO44*($E44=$F$1)</f>
        <v>0</v>
      </c>
      <c r="BP44" s="80">
        <f>'MOD Vectors ALL'!BP44*($E44=$F$1)</f>
        <v>0</v>
      </c>
      <c r="BQ44" s="80">
        <f>'MOD Vectors ALL'!BQ44*($E44=$F$1)</f>
        <v>0</v>
      </c>
      <c r="BR44" s="80">
        <f>'MOD Vectors ALL'!BR44*($E44=$F$1)</f>
        <v>0</v>
      </c>
      <c r="BS44" s="80">
        <f>'MOD Vectors ALL'!BS44*($E44=$F$1)</f>
        <v>0</v>
      </c>
      <c r="BT44" s="80">
        <f>'MOD Vectors ALL'!BT44*($E44=$F$1)</f>
        <v>0</v>
      </c>
      <c r="BU44" s="80">
        <f>'MOD Vectors ALL'!BU44*($E44=$F$1)</f>
        <v>0</v>
      </c>
      <c r="BV44" s="80">
        <f>'MOD Vectors ALL'!BV44*($E44=$F$1)</f>
        <v>0</v>
      </c>
      <c r="BW44" s="80">
        <f>'MOD Vectors ALL'!BW44*($E44=$F$1)</f>
        <v>0</v>
      </c>
      <c r="BX44" s="80">
        <f>'MOD Vectors ALL'!BX44*($E44=$F$1)</f>
        <v>0</v>
      </c>
      <c r="BY44" s="80">
        <f>'MOD Vectors ALL'!BY44*($E44=$F$1)</f>
        <v>0</v>
      </c>
      <c r="BZ44" s="80">
        <f>'MOD Vectors ALL'!BZ44*($E44=$F$1)</f>
        <v>0</v>
      </c>
      <c r="CA44" s="80">
        <f>'MOD Vectors ALL'!CA44*($E44=$F$1)</f>
        <v>0</v>
      </c>
      <c r="CB44" s="80">
        <f>'MOD Vectors ALL'!CB44*($E44=$F$1)</f>
        <v>0</v>
      </c>
      <c r="CC44" s="80">
        <f>'MOD Vectors ALL'!CC44*($E44=$F$1)</f>
        <v>0</v>
      </c>
      <c r="CD44" s="80">
        <f>'MOD Vectors ALL'!CD44*($E44=$F$1)</f>
        <v>0</v>
      </c>
      <c r="CE44" s="80">
        <f>'MOD Vectors ALL'!CE44*($E44=$F$1)</f>
        <v>0</v>
      </c>
      <c r="CF44" s="80">
        <f>'MOD Vectors ALL'!CF44*($E44=$F$1)</f>
        <v>0</v>
      </c>
      <c r="CG44" s="80">
        <f>'MOD Vectors ALL'!CG44*($E44=$F$1)</f>
        <v>0</v>
      </c>
      <c r="CH44" s="80">
        <f>'MOD Vectors ALL'!CH44*($E44=$F$1)</f>
        <v>0</v>
      </c>
      <c r="CI44" s="80">
        <f>'MOD Vectors ALL'!CI44*($E44=$F$1)</f>
        <v>0</v>
      </c>
      <c r="CJ44" s="80">
        <f>'MOD Vectors ALL'!CJ44*($E44=$F$1)</f>
        <v>0</v>
      </c>
      <c r="CK44" s="80">
        <f>'MOD Vectors ALL'!CK44*($E44=$F$1)</f>
        <v>0</v>
      </c>
      <c r="CL44" s="80">
        <f>'MOD Vectors ALL'!CL44*($E44=$F$1)</f>
        <v>0</v>
      </c>
      <c r="CM44" s="80">
        <f>'MOD Vectors ALL'!CM44*($E44=$F$1)</f>
        <v>0</v>
      </c>
      <c r="CN44" s="80">
        <f>'MOD Vectors ALL'!CN44*($E44=$F$1)</f>
        <v>0</v>
      </c>
      <c r="CO44" s="80">
        <f>'MOD Vectors ALL'!CO44*($E44=$F$1)</f>
        <v>0</v>
      </c>
      <c r="CP44" s="80">
        <f>'MOD Vectors ALL'!CP44*($E44=$F$1)</f>
        <v>0</v>
      </c>
      <c r="CQ44" s="80">
        <f>'MOD Vectors ALL'!CQ44*($E44=$F$1)</f>
        <v>0</v>
      </c>
      <c r="CR44" s="80">
        <f>'MOD Vectors ALL'!CR44*($E44=$F$1)</f>
        <v>0</v>
      </c>
      <c r="CS44" s="80">
        <f>'MOD Vectors ALL'!CS44*($E44=$F$1)</f>
        <v>0</v>
      </c>
      <c r="CT44" s="80">
        <f>'MOD Vectors ALL'!CT44*($E44=$F$1)</f>
        <v>0</v>
      </c>
      <c r="CU44" s="80">
        <f>'MOD Vectors ALL'!CU44*($E44=$F$1)</f>
        <v>0</v>
      </c>
      <c r="CV44" s="80">
        <f>'MOD Vectors ALL'!CV44*($E44=$F$1)</f>
        <v>0</v>
      </c>
      <c r="CW44" s="80">
        <f>'MOD Vectors ALL'!CW44*($E44=$F$1)</f>
        <v>0</v>
      </c>
      <c r="CX44" s="80">
        <f>'MOD Vectors ALL'!CX44*($E44=$F$1)</f>
        <v>0</v>
      </c>
      <c r="CY44" s="80">
        <f>'MOD Vectors ALL'!CY44*($E44=$F$1)</f>
        <v>0</v>
      </c>
      <c r="CZ44" s="80">
        <f>'MOD Vectors ALL'!CZ44*($E44=$F$1)</f>
        <v>0</v>
      </c>
      <c r="DA44" s="80">
        <f>'MOD Vectors ALL'!DA44*($E44=$F$1)</f>
        <v>0</v>
      </c>
      <c r="DB44" s="80">
        <f>'MOD Vectors ALL'!DB44*($E44=$F$1)</f>
        <v>0</v>
      </c>
      <c r="DC44" s="80">
        <f>'MOD Vectors ALL'!DC44*($E44=$F$1)</f>
        <v>0</v>
      </c>
      <c r="DD44" s="80">
        <f>'MOD Vectors ALL'!DD44*($E44=$F$1)</f>
        <v>0</v>
      </c>
      <c r="DE44" s="80">
        <f>'MOD Vectors ALL'!DE44*($E44=$F$1)</f>
        <v>0</v>
      </c>
      <c r="DF44" s="80">
        <f>'MOD Vectors ALL'!DF44*($E44=$F$1)</f>
        <v>0</v>
      </c>
      <c r="DG44" s="80">
        <f>'MOD Vectors ALL'!DG44*($E44=$F$1)</f>
        <v>0</v>
      </c>
      <c r="DH44" s="80">
        <f>'MOD Vectors ALL'!DH44*($E44=$F$1)</f>
        <v>0</v>
      </c>
      <c r="DI44" s="80">
        <f>'MOD Vectors ALL'!DI44*($E44=$F$1)</f>
        <v>0</v>
      </c>
      <c r="DJ44" s="80">
        <f>'MOD Vectors ALL'!DJ44*($E44=$F$1)</f>
        <v>0</v>
      </c>
      <c r="DK44" s="80">
        <f>'MOD Vectors ALL'!DK44*($E44=$F$1)</f>
        <v>0</v>
      </c>
      <c r="DL44" s="80">
        <f>'MOD Vectors ALL'!DL44*($E44=$F$1)</f>
        <v>0</v>
      </c>
      <c r="DM44" s="80">
        <f>'MOD Vectors ALL'!DM44*($E44=$F$1)</f>
        <v>0</v>
      </c>
      <c r="DN44" s="80">
        <f>'MOD Vectors ALL'!DN44*($E44=$F$1)</f>
        <v>0</v>
      </c>
      <c r="DO44" s="80">
        <f>'MOD Vectors ALL'!DO44*($E44=$F$1)</f>
        <v>0</v>
      </c>
      <c r="DP44" s="80">
        <f>'MOD Vectors ALL'!DP44*($E44=$F$1)</f>
        <v>0</v>
      </c>
      <c r="DQ44" s="80">
        <f>'MOD Vectors ALL'!DQ44*($E44=$F$1)</f>
        <v>0</v>
      </c>
    </row>
    <row r="45" spans="1:121" x14ac:dyDescent="0.2">
      <c r="A45">
        <v>402</v>
      </c>
      <c r="B45" t="s">
        <v>9</v>
      </c>
      <c r="C45" t="s">
        <v>369</v>
      </c>
      <c r="D45" t="s">
        <v>526</v>
      </c>
      <c r="E45" t="s">
        <v>523</v>
      </c>
      <c r="F45" t="s">
        <v>14</v>
      </c>
      <c r="G45">
        <v>0.20330300000000001</v>
      </c>
      <c r="H45">
        <v>0.18387600000000001</v>
      </c>
      <c r="I45" s="80">
        <f>'MOD Vectors ALL'!I45*($E45=$F$1)</f>
        <v>0</v>
      </c>
      <c r="J45" s="80">
        <f>'MOD Vectors ALL'!J45*($E45=$F$1)</f>
        <v>0</v>
      </c>
      <c r="K45" s="80">
        <f>'MOD Vectors ALL'!K45*($E45=$F$1)</f>
        <v>0</v>
      </c>
      <c r="L45" s="80">
        <f>'MOD Vectors ALL'!L45*($E45=$F$1)</f>
        <v>0</v>
      </c>
      <c r="M45" s="80">
        <f>'MOD Vectors ALL'!M45*($E45=$F$1)</f>
        <v>0</v>
      </c>
      <c r="N45" s="80">
        <f>'MOD Vectors ALL'!N45*($E45=$F$1)</f>
        <v>0</v>
      </c>
      <c r="O45" s="80">
        <f>'MOD Vectors ALL'!O45*($E45=$F$1)</f>
        <v>0</v>
      </c>
      <c r="P45" s="80">
        <f>'MOD Vectors ALL'!P45*($E45=$F$1)</f>
        <v>0</v>
      </c>
      <c r="Q45" s="80">
        <f>'MOD Vectors ALL'!Q45*($E45=$F$1)</f>
        <v>0</v>
      </c>
      <c r="R45" s="80">
        <f>'MOD Vectors ALL'!R45*($E45=$F$1)</f>
        <v>0</v>
      </c>
      <c r="S45" s="80">
        <f>'MOD Vectors ALL'!S45*($E45=$F$1)</f>
        <v>0</v>
      </c>
      <c r="T45" s="80">
        <f>'MOD Vectors ALL'!T45*($E45=$F$1)</f>
        <v>0</v>
      </c>
      <c r="U45" s="80">
        <f>'MOD Vectors ALL'!U45*($E45=$F$1)</f>
        <v>0</v>
      </c>
      <c r="V45" s="80">
        <f>'MOD Vectors ALL'!V45*($E45=$F$1)</f>
        <v>0</v>
      </c>
      <c r="W45" s="80">
        <f>'MOD Vectors ALL'!W45*($E45=$F$1)</f>
        <v>0</v>
      </c>
      <c r="X45" s="80">
        <f>'MOD Vectors ALL'!X45*($E45=$F$1)</f>
        <v>0</v>
      </c>
      <c r="Y45" s="80">
        <f>'MOD Vectors ALL'!Y45*($E45=$F$1)</f>
        <v>0</v>
      </c>
      <c r="Z45" s="80">
        <f>'MOD Vectors ALL'!Z45*($E45=$F$1)</f>
        <v>0</v>
      </c>
      <c r="AA45" s="80">
        <f>'MOD Vectors ALL'!AA45*($E45=$F$1)</f>
        <v>0</v>
      </c>
      <c r="AB45" s="80">
        <f>'MOD Vectors ALL'!AB45*($E45=$F$1)</f>
        <v>0</v>
      </c>
      <c r="AC45" s="80">
        <f>'MOD Vectors ALL'!AC45*($E45=$F$1)</f>
        <v>0</v>
      </c>
      <c r="AD45" s="80">
        <f>'MOD Vectors ALL'!AD45*($E45=$F$1)</f>
        <v>0</v>
      </c>
      <c r="AE45" s="80">
        <f>'MOD Vectors ALL'!AE45*($E45=$F$1)</f>
        <v>0</v>
      </c>
      <c r="AF45" s="80">
        <f>'MOD Vectors ALL'!AF45*($E45=$F$1)</f>
        <v>0</v>
      </c>
      <c r="AG45" s="80">
        <f>'MOD Vectors ALL'!AG45*($E45=$F$1)</f>
        <v>0</v>
      </c>
      <c r="AH45" s="80">
        <f>'MOD Vectors ALL'!AH45*($E45=$F$1)</f>
        <v>0</v>
      </c>
      <c r="AI45" s="80">
        <f>'MOD Vectors ALL'!AI45*($E45=$F$1)</f>
        <v>0</v>
      </c>
      <c r="AJ45" s="80">
        <f>'MOD Vectors ALL'!AJ45*($E45=$F$1)</f>
        <v>0</v>
      </c>
      <c r="AK45" s="80">
        <f>'MOD Vectors ALL'!AK45*($E45=$F$1)</f>
        <v>0</v>
      </c>
      <c r="AL45" s="80">
        <f>'MOD Vectors ALL'!AL45*($E45=$F$1)</f>
        <v>0</v>
      </c>
      <c r="AM45" s="80">
        <f>'MOD Vectors ALL'!AM45*($E45=$F$1)</f>
        <v>0</v>
      </c>
      <c r="AN45" s="80">
        <f>'MOD Vectors ALL'!AN45*($E45=$F$1)</f>
        <v>0</v>
      </c>
      <c r="AO45" s="80">
        <f>'MOD Vectors ALL'!AO45*($E45=$F$1)</f>
        <v>0</v>
      </c>
      <c r="AP45" s="80">
        <f>'MOD Vectors ALL'!AP45*($E45=$F$1)</f>
        <v>0</v>
      </c>
      <c r="AQ45" s="80">
        <f>'MOD Vectors ALL'!AQ45*($E45=$F$1)</f>
        <v>0</v>
      </c>
      <c r="AR45" s="80">
        <f>'MOD Vectors ALL'!AR45*($E45=$F$1)</f>
        <v>0</v>
      </c>
      <c r="AS45" s="80">
        <f>'MOD Vectors ALL'!AS45*($E45=$F$1)</f>
        <v>0</v>
      </c>
      <c r="AT45" s="80">
        <f>'MOD Vectors ALL'!AT45*($E45=$F$1)</f>
        <v>0</v>
      </c>
      <c r="AU45" s="80">
        <f>'MOD Vectors ALL'!AU45*($E45=$F$1)</f>
        <v>0</v>
      </c>
      <c r="AV45" s="80">
        <f>'MOD Vectors ALL'!AV45*($E45=$F$1)</f>
        <v>0</v>
      </c>
      <c r="AW45" s="80">
        <f>'MOD Vectors ALL'!AW45*($E45=$F$1)</f>
        <v>0</v>
      </c>
      <c r="AX45" s="80">
        <f>'MOD Vectors ALL'!AX45*($E45=$F$1)</f>
        <v>0</v>
      </c>
      <c r="AY45" s="80">
        <f>'MOD Vectors ALL'!AY45*($E45=$F$1)</f>
        <v>0</v>
      </c>
      <c r="AZ45" s="80">
        <f>'MOD Vectors ALL'!AZ45*($E45=$F$1)</f>
        <v>0</v>
      </c>
      <c r="BA45" s="80">
        <f>'MOD Vectors ALL'!BA45*($E45=$F$1)</f>
        <v>0</v>
      </c>
      <c r="BB45" s="80">
        <f>'MOD Vectors ALL'!BB45*($E45=$F$1)</f>
        <v>0</v>
      </c>
      <c r="BC45" s="80">
        <f>'MOD Vectors ALL'!BC45*($E45=$F$1)</f>
        <v>0</v>
      </c>
      <c r="BD45" s="80">
        <f>'MOD Vectors ALL'!BD45*($E45=$F$1)</f>
        <v>0</v>
      </c>
      <c r="BE45" s="80">
        <f>'MOD Vectors ALL'!BE45*($E45=$F$1)</f>
        <v>0</v>
      </c>
      <c r="BF45" s="80">
        <f>'MOD Vectors ALL'!BF45*($E45=$F$1)</f>
        <v>0</v>
      </c>
      <c r="BG45" s="80">
        <f>'MOD Vectors ALL'!BG45*($E45=$F$1)</f>
        <v>0</v>
      </c>
      <c r="BH45" s="80">
        <f>'MOD Vectors ALL'!BH45*($E45=$F$1)</f>
        <v>0</v>
      </c>
      <c r="BI45" s="80">
        <f>'MOD Vectors ALL'!BI45*($E45=$F$1)</f>
        <v>0</v>
      </c>
      <c r="BJ45" s="80">
        <f>'MOD Vectors ALL'!BJ45*($E45=$F$1)</f>
        <v>0</v>
      </c>
      <c r="BK45" s="80">
        <f>'MOD Vectors ALL'!BK45*($E45=$F$1)</f>
        <v>0</v>
      </c>
      <c r="BL45" s="80">
        <f>'MOD Vectors ALL'!BL45*($E45=$F$1)</f>
        <v>0</v>
      </c>
      <c r="BM45" s="80">
        <f>'MOD Vectors ALL'!BM45*($E45=$F$1)</f>
        <v>0</v>
      </c>
      <c r="BN45" s="80">
        <f>'MOD Vectors ALL'!BN45*($E45=$F$1)</f>
        <v>0</v>
      </c>
      <c r="BO45" s="80">
        <f>'MOD Vectors ALL'!BO45*($E45=$F$1)</f>
        <v>0</v>
      </c>
      <c r="BP45" s="80">
        <f>'MOD Vectors ALL'!BP45*($E45=$F$1)</f>
        <v>0</v>
      </c>
      <c r="BQ45" s="80">
        <f>'MOD Vectors ALL'!BQ45*($E45=$F$1)</f>
        <v>0</v>
      </c>
      <c r="BR45" s="80">
        <f>'MOD Vectors ALL'!BR45*($E45=$F$1)</f>
        <v>0</v>
      </c>
      <c r="BS45" s="80">
        <f>'MOD Vectors ALL'!BS45*($E45=$F$1)</f>
        <v>0</v>
      </c>
      <c r="BT45" s="80">
        <f>'MOD Vectors ALL'!BT45*($E45=$F$1)</f>
        <v>0</v>
      </c>
      <c r="BU45" s="80">
        <f>'MOD Vectors ALL'!BU45*($E45=$F$1)</f>
        <v>0</v>
      </c>
      <c r="BV45" s="80">
        <f>'MOD Vectors ALL'!BV45*($E45=$F$1)</f>
        <v>0</v>
      </c>
      <c r="BW45" s="80">
        <f>'MOD Vectors ALL'!BW45*($E45=$F$1)</f>
        <v>0</v>
      </c>
      <c r="BX45" s="80">
        <f>'MOD Vectors ALL'!BX45*($E45=$F$1)</f>
        <v>0</v>
      </c>
      <c r="BY45" s="80">
        <f>'MOD Vectors ALL'!BY45*($E45=$F$1)</f>
        <v>0</v>
      </c>
      <c r="BZ45" s="80">
        <f>'MOD Vectors ALL'!BZ45*($E45=$F$1)</f>
        <v>0</v>
      </c>
      <c r="CA45" s="80">
        <f>'MOD Vectors ALL'!CA45*($E45=$F$1)</f>
        <v>0</v>
      </c>
      <c r="CB45" s="80">
        <f>'MOD Vectors ALL'!CB45*($E45=$F$1)</f>
        <v>0</v>
      </c>
      <c r="CC45" s="80">
        <f>'MOD Vectors ALL'!CC45*($E45=$F$1)</f>
        <v>0</v>
      </c>
      <c r="CD45" s="80">
        <f>'MOD Vectors ALL'!CD45*($E45=$F$1)</f>
        <v>0</v>
      </c>
      <c r="CE45" s="80">
        <f>'MOD Vectors ALL'!CE45*($E45=$F$1)</f>
        <v>0</v>
      </c>
      <c r="CF45" s="80">
        <f>'MOD Vectors ALL'!CF45*($E45=$F$1)</f>
        <v>0</v>
      </c>
      <c r="CG45" s="80">
        <f>'MOD Vectors ALL'!CG45*($E45=$F$1)</f>
        <v>0</v>
      </c>
      <c r="CH45" s="80">
        <f>'MOD Vectors ALL'!CH45*($E45=$F$1)</f>
        <v>0</v>
      </c>
      <c r="CI45" s="80">
        <f>'MOD Vectors ALL'!CI45*($E45=$F$1)</f>
        <v>0</v>
      </c>
      <c r="CJ45" s="80">
        <f>'MOD Vectors ALL'!CJ45*($E45=$F$1)</f>
        <v>0</v>
      </c>
      <c r="CK45" s="80">
        <f>'MOD Vectors ALL'!CK45*($E45=$F$1)</f>
        <v>0</v>
      </c>
      <c r="CL45" s="80">
        <f>'MOD Vectors ALL'!CL45*($E45=$F$1)</f>
        <v>0</v>
      </c>
      <c r="CM45" s="80">
        <f>'MOD Vectors ALL'!CM45*($E45=$F$1)</f>
        <v>0</v>
      </c>
      <c r="CN45" s="80">
        <f>'MOD Vectors ALL'!CN45*($E45=$F$1)</f>
        <v>0</v>
      </c>
      <c r="CO45" s="80">
        <f>'MOD Vectors ALL'!CO45*($E45=$F$1)</f>
        <v>0</v>
      </c>
      <c r="CP45" s="80">
        <f>'MOD Vectors ALL'!CP45*($E45=$F$1)</f>
        <v>0</v>
      </c>
      <c r="CQ45" s="80">
        <f>'MOD Vectors ALL'!CQ45*($E45=$F$1)</f>
        <v>0</v>
      </c>
      <c r="CR45" s="80">
        <f>'MOD Vectors ALL'!CR45*($E45=$F$1)</f>
        <v>0</v>
      </c>
      <c r="CS45" s="80">
        <f>'MOD Vectors ALL'!CS45*($E45=$F$1)</f>
        <v>0</v>
      </c>
      <c r="CT45" s="80">
        <f>'MOD Vectors ALL'!CT45*($E45=$F$1)</f>
        <v>0</v>
      </c>
      <c r="CU45" s="80">
        <f>'MOD Vectors ALL'!CU45*($E45=$F$1)</f>
        <v>0</v>
      </c>
      <c r="CV45" s="80">
        <f>'MOD Vectors ALL'!CV45*($E45=$F$1)</f>
        <v>0</v>
      </c>
      <c r="CW45" s="80">
        <f>'MOD Vectors ALL'!CW45*($E45=$F$1)</f>
        <v>0</v>
      </c>
      <c r="CX45" s="80">
        <f>'MOD Vectors ALL'!CX45*($E45=$F$1)</f>
        <v>0</v>
      </c>
      <c r="CY45" s="80">
        <f>'MOD Vectors ALL'!CY45*($E45=$F$1)</f>
        <v>0</v>
      </c>
      <c r="CZ45" s="80">
        <f>'MOD Vectors ALL'!CZ45*($E45=$F$1)</f>
        <v>0</v>
      </c>
      <c r="DA45" s="80">
        <f>'MOD Vectors ALL'!DA45*($E45=$F$1)</f>
        <v>0</v>
      </c>
      <c r="DB45" s="80">
        <f>'MOD Vectors ALL'!DB45*($E45=$F$1)</f>
        <v>0</v>
      </c>
      <c r="DC45" s="80">
        <f>'MOD Vectors ALL'!DC45*($E45=$F$1)</f>
        <v>0</v>
      </c>
      <c r="DD45" s="80">
        <f>'MOD Vectors ALL'!DD45*($E45=$F$1)</f>
        <v>0</v>
      </c>
      <c r="DE45" s="80">
        <f>'MOD Vectors ALL'!DE45*($E45=$F$1)</f>
        <v>0</v>
      </c>
      <c r="DF45" s="80">
        <f>'MOD Vectors ALL'!DF45*($E45=$F$1)</f>
        <v>0</v>
      </c>
      <c r="DG45" s="80">
        <f>'MOD Vectors ALL'!DG45*($E45=$F$1)</f>
        <v>0</v>
      </c>
      <c r="DH45" s="80">
        <f>'MOD Vectors ALL'!DH45*($E45=$F$1)</f>
        <v>0</v>
      </c>
      <c r="DI45" s="80">
        <f>'MOD Vectors ALL'!DI45*($E45=$F$1)</f>
        <v>0</v>
      </c>
      <c r="DJ45" s="80">
        <f>'MOD Vectors ALL'!DJ45*($E45=$F$1)</f>
        <v>0</v>
      </c>
      <c r="DK45" s="80">
        <f>'MOD Vectors ALL'!DK45*($E45=$F$1)</f>
        <v>0</v>
      </c>
      <c r="DL45" s="80">
        <f>'MOD Vectors ALL'!DL45*($E45=$F$1)</f>
        <v>0</v>
      </c>
      <c r="DM45" s="80">
        <f>'MOD Vectors ALL'!DM45*($E45=$F$1)</f>
        <v>0</v>
      </c>
      <c r="DN45" s="80">
        <f>'MOD Vectors ALL'!DN45*($E45=$F$1)</f>
        <v>0</v>
      </c>
      <c r="DO45" s="80">
        <f>'MOD Vectors ALL'!DO45*($E45=$F$1)</f>
        <v>0</v>
      </c>
      <c r="DP45" s="80">
        <f>'MOD Vectors ALL'!DP45*($E45=$F$1)</f>
        <v>0</v>
      </c>
      <c r="DQ45" s="80">
        <f>'MOD Vectors ALL'!DQ45*($E45=$F$1)</f>
        <v>0</v>
      </c>
    </row>
    <row r="46" spans="1:121" x14ac:dyDescent="0.2">
      <c r="A46">
        <v>403</v>
      </c>
      <c r="B46" t="s">
        <v>9</v>
      </c>
      <c r="C46" t="s">
        <v>369</v>
      </c>
      <c r="D46" t="s">
        <v>526</v>
      </c>
      <c r="E46" t="s">
        <v>523</v>
      </c>
      <c r="F46" t="s">
        <v>33</v>
      </c>
      <c r="G46">
        <v>0.203261</v>
      </c>
      <c r="H46">
        <v>0.24636</v>
      </c>
      <c r="I46" s="80">
        <f>'MOD Vectors ALL'!I46*($E46=$F$1)</f>
        <v>0</v>
      </c>
      <c r="J46" s="80">
        <f>'MOD Vectors ALL'!J46*($E46=$F$1)</f>
        <v>0</v>
      </c>
      <c r="K46" s="80">
        <f>'MOD Vectors ALL'!K46*($E46=$F$1)</f>
        <v>0</v>
      </c>
      <c r="L46" s="80">
        <f>'MOD Vectors ALL'!L46*($E46=$F$1)</f>
        <v>0</v>
      </c>
      <c r="M46" s="80">
        <f>'MOD Vectors ALL'!M46*($E46=$F$1)</f>
        <v>0</v>
      </c>
      <c r="N46" s="80">
        <f>'MOD Vectors ALL'!N46*($E46=$F$1)</f>
        <v>0</v>
      </c>
      <c r="O46" s="80">
        <f>'MOD Vectors ALL'!O46*($E46=$F$1)</f>
        <v>0</v>
      </c>
      <c r="P46" s="80">
        <f>'MOD Vectors ALL'!P46*($E46=$F$1)</f>
        <v>0</v>
      </c>
      <c r="Q46" s="80">
        <f>'MOD Vectors ALL'!Q46*($E46=$F$1)</f>
        <v>0</v>
      </c>
      <c r="R46" s="80">
        <f>'MOD Vectors ALL'!R46*($E46=$F$1)</f>
        <v>0</v>
      </c>
      <c r="S46" s="80">
        <f>'MOD Vectors ALL'!S46*($E46=$F$1)</f>
        <v>0</v>
      </c>
      <c r="T46" s="80">
        <f>'MOD Vectors ALL'!T46*($E46=$F$1)</f>
        <v>0</v>
      </c>
      <c r="U46" s="80">
        <f>'MOD Vectors ALL'!U46*($E46=$F$1)</f>
        <v>0</v>
      </c>
      <c r="V46" s="80">
        <f>'MOD Vectors ALL'!V46*($E46=$F$1)</f>
        <v>0</v>
      </c>
      <c r="W46" s="80">
        <f>'MOD Vectors ALL'!W46*($E46=$F$1)</f>
        <v>0</v>
      </c>
      <c r="X46" s="80">
        <f>'MOD Vectors ALL'!X46*($E46=$F$1)</f>
        <v>0</v>
      </c>
      <c r="Y46" s="80">
        <f>'MOD Vectors ALL'!Y46*($E46=$F$1)</f>
        <v>0</v>
      </c>
      <c r="Z46" s="80">
        <f>'MOD Vectors ALL'!Z46*($E46=$F$1)</f>
        <v>0</v>
      </c>
      <c r="AA46" s="80">
        <f>'MOD Vectors ALL'!AA46*($E46=$F$1)</f>
        <v>0</v>
      </c>
      <c r="AB46" s="80">
        <f>'MOD Vectors ALL'!AB46*($E46=$F$1)</f>
        <v>0</v>
      </c>
      <c r="AC46" s="80">
        <f>'MOD Vectors ALL'!AC46*($E46=$F$1)</f>
        <v>0</v>
      </c>
      <c r="AD46" s="80">
        <f>'MOD Vectors ALL'!AD46*($E46=$F$1)</f>
        <v>0</v>
      </c>
      <c r="AE46" s="80">
        <f>'MOD Vectors ALL'!AE46*($E46=$F$1)</f>
        <v>0</v>
      </c>
      <c r="AF46" s="80">
        <f>'MOD Vectors ALL'!AF46*($E46=$F$1)</f>
        <v>0</v>
      </c>
      <c r="AG46" s="80">
        <f>'MOD Vectors ALL'!AG46*($E46=$F$1)</f>
        <v>0</v>
      </c>
      <c r="AH46" s="80">
        <f>'MOD Vectors ALL'!AH46*($E46=$F$1)</f>
        <v>0</v>
      </c>
      <c r="AI46" s="80">
        <f>'MOD Vectors ALL'!AI46*($E46=$F$1)</f>
        <v>0</v>
      </c>
      <c r="AJ46" s="80">
        <f>'MOD Vectors ALL'!AJ46*($E46=$F$1)</f>
        <v>0</v>
      </c>
      <c r="AK46" s="80">
        <f>'MOD Vectors ALL'!AK46*($E46=$F$1)</f>
        <v>0</v>
      </c>
      <c r="AL46" s="80">
        <f>'MOD Vectors ALL'!AL46*($E46=$F$1)</f>
        <v>0</v>
      </c>
      <c r="AM46" s="80">
        <f>'MOD Vectors ALL'!AM46*($E46=$F$1)</f>
        <v>0</v>
      </c>
      <c r="AN46" s="80">
        <f>'MOD Vectors ALL'!AN46*($E46=$F$1)</f>
        <v>0</v>
      </c>
      <c r="AO46" s="80">
        <f>'MOD Vectors ALL'!AO46*($E46=$F$1)</f>
        <v>0</v>
      </c>
      <c r="AP46" s="80">
        <f>'MOD Vectors ALL'!AP46*($E46=$F$1)</f>
        <v>0</v>
      </c>
      <c r="AQ46" s="80">
        <f>'MOD Vectors ALL'!AQ46*($E46=$F$1)</f>
        <v>0</v>
      </c>
      <c r="AR46" s="80">
        <f>'MOD Vectors ALL'!AR46*($E46=$F$1)</f>
        <v>0</v>
      </c>
      <c r="AS46" s="80">
        <f>'MOD Vectors ALL'!AS46*($E46=$F$1)</f>
        <v>0</v>
      </c>
      <c r="AT46" s="80">
        <f>'MOD Vectors ALL'!AT46*($E46=$F$1)</f>
        <v>0</v>
      </c>
      <c r="AU46" s="80">
        <f>'MOD Vectors ALL'!AU46*($E46=$F$1)</f>
        <v>0</v>
      </c>
      <c r="AV46" s="80">
        <f>'MOD Vectors ALL'!AV46*($E46=$F$1)</f>
        <v>0</v>
      </c>
      <c r="AW46" s="80">
        <f>'MOD Vectors ALL'!AW46*($E46=$F$1)</f>
        <v>0</v>
      </c>
      <c r="AX46" s="80">
        <f>'MOD Vectors ALL'!AX46*($E46=$F$1)</f>
        <v>0</v>
      </c>
      <c r="AY46" s="80">
        <f>'MOD Vectors ALL'!AY46*($E46=$F$1)</f>
        <v>0</v>
      </c>
      <c r="AZ46" s="80">
        <f>'MOD Vectors ALL'!AZ46*($E46=$F$1)</f>
        <v>0</v>
      </c>
      <c r="BA46" s="80">
        <f>'MOD Vectors ALL'!BA46*($E46=$F$1)</f>
        <v>0</v>
      </c>
      <c r="BB46" s="80">
        <f>'MOD Vectors ALL'!BB46*($E46=$F$1)</f>
        <v>0</v>
      </c>
      <c r="BC46" s="80">
        <f>'MOD Vectors ALL'!BC46*($E46=$F$1)</f>
        <v>0</v>
      </c>
      <c r="BD46" s="80">
        <f>'MOD Vectors ALL'!BD46*($E46=$F$1)</f>
        <v>0</v>
      </c>
      <c r="BE46" s="80">
        <f>'MOD Vectors ALL'!BE46*($E46=$F$1)</f>
        <v>0</v>
      </c>
      <c r="BF46" s="80">
        <f>'MOD Vectors ALL'!BF46*($E46=$F$1)</f>
        <v>0</v>
      </c>
      <c r="BG46" s="80">
        <f>'MOD Vectors ALL'!BG46*($E46=$F$1)</f>
        <v>0</v>
      </c>
      <c r="BH46" s="80">
        <f>'MOD Vectors ALL'!BH46*($E46=$F$1)</f>
        <v>0</v>
      </c>
      <c r="BI46" s="80">
        <f>'MOD Vectors ALL'!BI46*($E46=$F$1)</f>
        <v>0</v>
      </c>
      <c r="BJ46" s="80">
        <f>'MOD Vectors ALL'!BJ46*($E46=$F$1)</f>
        <v>0</v>
      </c>
      <c r="BK46" s="80">
        <f>'MOD Vectors ALL'!BK46*($E46=$F$1)</f>
        <v>0</v>
      </c>
      <c r="BL46" s="80">
        <f>'MOD Vectors ALL'!BL46*($E46=$F$1)</f>
        <v>0</v>
      </c>
      <c r="BM46" s="80">
        <f>'MOD Vectors ALL'!BM46*($E46=$F$1)</f>
        <v>0</v>
      </c>
      <c r="BN46" s="80">
        <f>'MOD Vectors ALL'!BN46*($E46=$F$1)</f>
        <v>0</v>
      </c>
      <c r="BO46" s="80">
        <f>'MOD Vectors ALL'!BO46*($E46=$F$1)</f>
        <v>0</v>
      </c>
      <c r="BP46" s="80">
        <f>'MOD Vectors ALL'!BP46*($E46=$F$1)</f>
        <v>0</v>
      </c>
      <c r="BQ46" s="80">
        <f>'MOD Vectors ALL'!BQ46*($E46=$F$1)</f>
        <v>0</v>
      </c>
      <c r="BR46" s="80">
        <f>'MOD Vectors ALL'!BR46*($E46=$F$1)</f>
        <v>0</v>
      </c>
      <c r="BS46" s="80">
        <f>'MOD Vectors ALL'!BS46*($E46=$F$1)</f>
        <v>0</v>
      </c>
      <c r="BT46" s="80">
        <f>'MOD Vectors ALL'!BT46*($E46=$F$1)</f>
        <v>0</v>
      </c>
      <c r="BU46" s="80">
        <f>'MOD Vectors ALL'!BU46*($E46=$F$1)</f>
        <v>0</v>
      </c>
      <c r="BV46" s="80">
        <f>'MOD Vectors ALL'!BV46*($E46=$F$1)</f>
        <v>0</v>
      </c>
      <c r="BW46" s="80">
        <f>'MOD Vectors ALL'!BW46*($E46=$F$1)</f>
        <v>0</v>
      </c>
      <c r="BX46" s="80">
        <f>'MOD Vectors ALL'!BX46*($E46=$F$1)</f>
        <v>0</v>
      </c>
      <c r="BY46" s="80">
        <f>'MOD Vectors ALL'!BY46*($E46=$F$1)</f>
        <v>0</v>
      </c>
      <c r="BZ46" s="80">
        <f>'MOD Vectors ALL'!BZ46*($E46=$F$1)</f>
        <v>0</v>
      </c>
      <c r="CA46" s="80">
        <f>'MOD Vectors ALL'!CA46*($E46=$F$1)</f>
        <v>0</v>
      </c>
      <c r="CB46" s="80">
        <f>'MOD Vectors ALL'!CB46*($E46=$F$1)</f>
        <v>0</v>
      </c>
      <c r="CC46" s="80">
        <f>'MOD Vectors ALL'!CC46*($E46=$F$1)</f>
        <v>0</v>
      </c>
      <c r="CD46" s="80">
        <f>'MOD Vectors ALL'!CD46*($E46=$F$1)</f>
        <v>0</v>
      </c>
      <c r="CE46" s="80">
        <f>'MOD Vectors ALL'!CE46*($E46=$F$1)</f>
        <v>0</v>
      </c>
      <c r="CF46" s="80">
        <f>'MOD Vectors ALL'!CF46*($E46=$F$1)</f>
        <v>0</v>
      </c>
      <c r="CG46" s="80">
        <f>'MOD Vectors ALL'!CG46*($E46=$F$1)</f>
        <v>0</v>
      </c>
      <c r="CH46" s="80">
        <f>'MOD Vectors ALL'!CH46*($E46=$F$1)</f>
        <v>0</v>
      </c>
      <c r="CI46" s="80">
        <f>'MOD Vectors ALL'!CI46*($E46=$F$1)</f>
        <v>0</v>
      </c>
      <c r="CJ46" s="80">
        <f>'MOD Vectors ALL'!CJ46*($E46=$F$1)</f>
        <v>0</v>
      </c>
      <c r="CK46" s="80">
        <f>'MOD Vectors ALL'!CK46*($E46=$F$1)</f>
        <v>0</v>
      </c>
      <c r="CL46" s="80">
        <f>'MOD Vectors ALL'!CL46*($E46=$F$1)</f>
        <v>0</v>
      </c>
      <c r="CM46" s="80">
        <f>'MOD Vectors ALL'!CM46*($E46=$F$1)</f>
        <v>0</v>
      </c>
      <c r="CN46" s="80">
        <f>'MOD Vectors ALL'!CN46*($E46=$F$1)</f>
        <v>0</v>
      </c>
      <c r="CO46" s="80">
        <f>'MOD Vectors ALL'!CO46*($E46=$F$1)</f>
        <v>0</v>
      </c>
      <c r="CP46" s="80">
        <f>'MOD Vectors ALL'!CP46*($E46=$F$1)</f>
        <v>0</v>
      </c>
      <c r="CQ46" s="80">
        <f>'MOD Vectors ALL'!CQ46*($E46=$F$1)</f>
        <v>0</v>
      </c>
      <c r="CR46" s="80">
        <f>'MOD Vectors ALL'!CR46*($E46=$F$1)</f>
        <v>0</v>
      </c>
      <c r="CS46" s="80">
        <f>'MOD Vectors ALL'!CS46*($E46=$F$1)</f>
        <v>0</v>
      </c>
      <c r="CT46" s="80">
        <f>'MOD Vectors ALL'!CT46*($E46=$F$1)</f>
        <v>0</v>
      </c>
      <c r="CU46" s="80">
        <f>'MOD Vectors ALL'!CU46*($E46=$F$1)</f>
        <v>0</v>
      </c>
      <c r="CV46" s="80">
        <f>'MOD Vectors ALL'!CV46*($E46=$F$1)</f>
        <v>0</v>
      </c>
      <c r="CW46" s="80">
        <f>'MOD Vectors ALL'!CW46*($E46=$F$1)</f>
        <v>0</v>
      </c>
      <c r="CX46" s="80">
        <f>'MOD Vectors ALL'!CX46*($E46=$F$1)</f>
        <v>0</v>
      </c>
      <c r="CY46" s="80">
        <f>'MOD Vectors ALL'!CY46*($E46=$F$1)</f>
        <v>0</v>
      </c>
      <c r="CZ46" s="80">
        <f>'MOD Vectors ALL'!CZ46*($E46=$F$1)</f>
        <v>0</v>
      </c>
      <c r="DA46" s="80">
        <f>'MOD Vectors ALL'!DA46*($E46=$F$1)</f>
        <v>0</v>
      </c>
      <c r="DB46" s="80">
        <f>'MOD Vectors ALL'!DB46*($E46=$F$1)</f>
        <v>0</v>
      </c>
      <c r="DC46" s="80">
        <f>'MOD Vectors ALL'!DC46*($E46=$F$1)</f>
        <v>0</v>
      </c>
      <c r="DD46" s="80">
        <f>'MOD Vectors ALL'!DD46*($E46=$F$1)</f>
        <v>0</v>
      </c>
      <c r="DE46" s="80">
        <f>'MOD Vectors ALL'!DE46*($E46=$F$1)</f>
        <v>0</v>
      </c>
      <c r="DF46" s="80">
        <f>'MOD Vectors ALL'!DF46*($E46=$F$1)</f>
        <v>0</v>
      </c>
      <c r="DG46" s="80">
        <f>'MOD Vectors ALL'!DG46*($E46=$F$1)</f>
        <v>0</v>
      </c>
      <c r="DH46" s="80">
        <f>'MOD Vectors ALL'!DH46*($E46=$F$1)</f>
        <v>0</v>
      </c>
      <c r="DI46" s="80">
        <f>'MOD Vectors ALL'!DI46*($E46=$F$1)</f>
        <v>0</v>
      </c>
      <c r="DJ46" s="80">
        <f>'MOD Vectors ALL'!DJ46*($E46=$F$1)</f>
        <v>0</v>
      </c>
      <c r="DK46" s="80">
        <f>'MOD Vectors ALL'!DK46*($E46=$F$1)</f>
        <v>0</v>
      </c>
      <c r="DL46" s="80">
        <f>'MOD Vectors ALL'!DL46*($E46=$F$1)</f>
        <v>0</v>
      </c>
      <c r="DM46" s="80">
        <f>'MOD Vectors ALL'!DM46*($E46=$F$1)</f>
        <v>0</v>
      </c>
      <c r="DN46" s="80">
        <f>'MOD Vectors ALL'!DN46*($E46=$F$1)</f>
        <v>0</v>
      </c>
      <c r="DO46" s="80">
        <f>'MOD Vectors ALL'!DO46*($E46=$F$1)</f>
        <v>0</v>
      </c>
      <c r="DP46" s="80">
        <f>'MOD Vectors ALL'!DP46*($E46=$F$1)</f>
        <v>0</v>
      </c>
      <c r="DQ46" s="80">
        <f>'MOD Vectors ALL'!DQ46*($E46=$F$1)</f>
        <v>0</v>
      </c>
    </row>
    <row r="47" spans="1:121" x14ac:dyDescent="0.2">
      <c r="A47">
        <v>404</v>
      </c>
      <c r="B47" t="s">
        <v>9</v>
      </c>
      <c r="C47" t="s">
        <v>369</v>
      </c>
      <c r="D47" t="s">
        <v>526</v>
      </c>
      <c r="E47" t="s">
        <v>523</v>
      </c>
      <c r="F47" t="s">
        <v>34</v>
      </c>
      <c r="G47">
        <v>0.21453700000000001</v>
      </c>
      <c r="H47">
        <v>0.34176099999999998</v>
      </c>
      <c r="I47" s="80">
        <f>'MOD Vectors ALL'!I47*($E47=$F$1)</f>
        <v>0</v>
      </c>
      <c r="J47" s="80">
        <f>'MOD Vectors ALL'!J47*($E47=$F$1)</f>
        <v>0</v>
      </c>
      <c r="K47" s="80">
        <f>'MOD Vectors ALL'!K47*($E47=$F$1)</f>
        <v>0</v>
      </c>
      <c r="L47" s="80">
        <f>'MOD Vectors ALL'!L47*($E47=$F$1)</f>
        <v>0</v>
      </c>
      <c r="M47" s="80">
        <f>'MOD Vectors ALL'!M47*($E47=$F$1)</f>
        <v>0</v>
      </c>
      <c r="N47" s="80">
        <f>'MOD Vectors ALL'!N47*($E47=$F$1)</f>
        <v>0</v>
      </c>
      <c r="O47" s="80">
        <f>'MOD Vectors ALL'!O47*($E47=$F$1)</f>
        <v>0</v>
      </c>
      <c r="P47" s="80">
        <f>'MOD Vectors ALL'!P47*($E47=$F$1)</f>
        <v>0</v>
      </c>
      <c r="Q47" s="80">
        <f>'MOD Vectors ALL'!Q47*($E47=$F$1)</f>
        <v>0</v>
      </c>
      <c r="R47" s="80">
        <f>'MOD Vectors ALL'!R47*($E47=$F$1)</f>
        <v>0</v>
      </c>
      <c r="S47" s="80">
        <f>'MOD Vectors ALL'!S47*($E47=$F$1)</f>
        <v>0</v>
      </c>
      <c r="T47" s="80">
        <f>'MOD Vectors ALL'!T47*($E47=$F$1)</f>
        <v>0</v>
      </c>
      <c r="U47" s="80">
        <f>'MOD Vectors ALL'!U47*($E47=$F$1)</f>
        <v>0</v>
      </c>
      <c r="V47" s="80">
        <f>'MOD Vectors ALL'!V47*($E47=$F$1)</f>
        <v>0</v>
      </c>
      <c r="W47" s="80">
        <f>'MOD Vectors ALL'!W47*($E47=$F$1)</f>
        <v>0</v>
      </c>
      <c r="X47" s="80">
        <f>'MOD Vectors ALL'!X47*($E47=$F$1)</f>
        <v>0</v>
      </c>
      <c r="Y47" s="80">
        <f>'MOD Vectors ALL'!Y47*($E47=$F$1)</f>
        <v>0</v>
      </c>
      <c r="Z47" s="80">
        <f>'MOD Vectors ALL'!Z47*($E47=$F$1)</f>
        <v>0</v>
      </c>
      <c r="AA47" s="80">
        <f>'MOD Vectors ALL'!AA47*($E47=$F$1)</f>
        <v>0</v>
      </c>
      <c r="AB47" s="80">
        <f>'MOD Vectors ALL'!AB47*($E47=$F$1)</f>
        <v>0</v>
      </c>
      <c r="AC47" s="80">
        <f>'MOD Vectors ALL'!AC47*($E47=$F$1)</f>
        <v>0</v>
      </c>
      <c r="AD47" s="80">
        <f>'MOD Vectors ALL'!AD47*($E47=$F$1)</f>
        <v>0</v>
      </c>
      <c r="AE47" s="80">
        <f>'MOD Vectors ALL'!AE47*($E47=$F$1)</f>
        <v>0</v>
      </c>
      <c r="AF47" s="80">
        <f>'MOD Vectors ALL'!AF47*($E47=$F$1)</f>
        <v>0</v>
      </c>
      <c r="AG47" s="80">
        <f>'MOD Vectors ALL'!AG47*($E47=$F$1)</f>
        <v>0</v>
      </c>
      <c r="AH47" s="80">
        <f>'MOD Vectors ALL'!AH47*($E47=$F$1)</f>
        <v>0</v>
      </c>
      <c r="AI47" s="80">
        <f>'MOD Vectors ALL'!AI47*($E47=$F$1)</f>
        <v>0</v>
      </c>
      <c r="AJ47" s="80">
        <f>'MOD Vectors ALL'!AJ47*($E47=$F$1)</f>
        <v>0</v>
      </c>
      <c r="AK47" s="80">
        <f>'MOD Vectors ALL'!AK47*($E47=$F$1)</f>
        <v>0</v>
      </c>
      <c r="AL47" s="80">
        <f>'MOD Vectors ALL'!AL47*($E47=$F$1)</f>
        <v>0</v>
      </c>
      <c r="AM47" s="80">
        <f>'MOD Vectors ALL'!AM47*($E47=$F$1)</f>
        <v>0</v>
      </c>
      <c r="AN47" s="80">
        <f>'MOD Vectors ALL'!AN47*($E47=$F$1)</f>
        <v>0</v>
      </c>
      <c r="AO47" s="80">
        <f>'MOD Vectors ALL'!AO47*($E47=$F$1)</f>
        <v>0</v>
      </c>
      <c r="AP47" s="80">
        <f>'MOD Vectors ALL'!AP47*($E47=$F$1)</f>
        <v>0</v>
      </c>
      <c r="AQ47" s="80">
        <f>'MOD Vectors ALL'!AQ47*($E47=$F$1)</f>
        <v>0</v>
      </c>
      <c r="AR47" s="80">
        <f>'MOD Vectors ALL'!AR47*($E47=$F$1)</f>
        <v>0</v>
      </c>
      <c r="AS47" s="80">
        <f>'MOD Vectors ALL'!AS47*($E47=$F$1)</f>
        <v>0</v>
      </c>
      <c r="AT47" s="80">
        <f>'MOD Vectors ALL'!AT47*($E47=$F$1)</f>
        <v>0</v>
      </c>
      <c r="AU47" s="80">
        <f>'MOD Vectors ALL'!AU47*($E47=$F$1)</f>
        <v>0</v>
      </c>
      <c r="AV47" s="80">
        <f>'MOD Vectors ALL'!AV47*($E47=$F$1)</f>
        <v>0</v>
      </c>
      <c r="AW47" s="80">
        <f>'MOD Vectors ALL'!AW47*($E47=$F$1)</f>
        <v>0</v>
      </c>
      <c r="AX47" s="80">
        <f>'MOD Vectors ALL'!AX47*($E47=$F$1)</f>
        <v>0</v>
      </c>
      <c r="AY47" s="80">
        <f>'MOD Vectors ALL'!AY47*($E47=$F$1)</f>
        <v>0</v>
      </c>
      <c r="AZ47" s="80">
        <f>'MOD Vectors ALL'!AZ47*($E47=$F$1)</f>
        <v>0</v>
      </c>
      <c r="BA47" s="80">
        <f>'MOD Vectors ALL'!BA47*($E47=$F$1)</f>
        <v>0</v>
      </c>
      <c r="BB47" s="80">
        <f>'MOD Vectors ALL'!BB47*($E47=$F$1)</f>
        <v>0</v>
      </c>
      <c r="BC47" s="80">
        <f>'MOD Vectors ALL'!BC47*($E47=$F$1)</f>
        <v>0</v>
      </c>
      <c r="BD47" s="80">
        <f>'MOD Vectors ALL'!BD47*($E47=$F$1)</f>
        <v>0</v>
      </c>
      <c r="BE47" s="80">
        <f>'MOD Vectors ALL'!BE47*($E47=$F$1)</f>
        <v>0</v>
      </c>
      <c r="BF47" s="80">
        <f>'MOD Vectors ALL'!BF47*($E47=$F$1)</f>
        <v>0</v>
      </c>
      <c r="BG47" s="80">
        <f>'MOD Vectors ALL'!BG47*($E47=$F$1)</f>
        <v>0</v>
      </c>
      <c r="BH47" s="80">
        <f>'MOD Vectors ALL'!BH47*($E47=$F$1)</f>
        <v>0</v>
      </c>
      <c r="BI47" s="80">
        <f>'MOD Vectors ALL'!BI47*($E47=$F$1)</f>
        <v>0</v>
      </c>
      <c r="BJ47" s="80">
        <f>'MOD Vectors ALL'!BJ47*($E47=$F$1)</f>
        <v>0</v>
      </c>
      <c r="BK47" s="80">
        <f>'MOD Vectors ALL'!BK47*($E47=$F$1)</f>
        <v>0</v>
      </c>
      <c r="BL47" s="80">
        <f>'MOD Vectors ALL'!BL47*($E47=$F$1)</f>
        <v>0</v>
      </c>
      <c r="BM47" s="80">
        <f>'MOD Vectors ALL'!BM47*($E47=$F$1)</f>
        <v>0</v>
      </c>
      <c r="BN47" s="80">
        <f>'MOD Vectors ALL'!BN47*($E47=$F$1)</f>
        <v>0</v>
      </c>
      <c r="BO47" s="80">
        <f>'MOD Vectors ALL'!BO47*($E47=$F$1)</f>
        <v>0</v>
      </c>
      <c r="BP47" s="80">
        <f>'MOD Vectors ALL'!BP47*($E47=$F$1)</f>
        <v>0</v>
      </c>
      <c r="BQ47" s="80">
        <f>'MOD Vectors ALL'!BQ47*($E47=$F$1)</f>
        <v>0</v>
      </c>
      <c r="BR47" s="80">
        <f>'MOD Vectors ALL'!BR47*($E47=$F$1)</f>
        <v>0</v>
      </c>
      <c r="BS47" s="80">
        <f>'MOD Vectors ALL'!BS47*($E47=$F$1)</f>
        <v>0</v>
      </c>
      <c r="BT47" s="80">
        <f>'MOD Vectors ALL'!BT47*($E47=$F$1)</f>
        <v>0</v>
      </c>
      <c r="BU47" s="80">
        <f>'MOD Vectors ALL'!BU47*($E47=$F$1)</f>
        <v>0</v>
      </c>
      <c r="BV47" s="80">
        <f>'MOD Vectors ALL'!BV47*($E47=$F$1)</f>
        <v>0</v>
      </c>
      <c r="BW47" s="80">
        <f>'MOD Vectors ALL'!BW47*($E47=$F$1)</f>
        <v>0</v>
      </c>
      <c r="BX47" s="80">
        <f>'MOD Vectors ALL'!BX47*($E47=$F$1)</f>
        <v>0</v>
      </c>
      <c r="BY47" s="80">
        <f>'MOD Vectors ALL'!BY47*($E47=$F$1)</f>
        <v>0</v>
      </c>
      <c r="BZ47" s="80">
        <f>'MOD Vectors ALL'!BZ47*($E47=$F$1)</f>
        <v>0</v>
      </c>
      <c r="CA47" s="80">
        <f>'MOD Vectors ALL'!CA47*($E47=$F$1)</f>
        <v>0</v>
      </c>
      <c r="CB47" s="80">
        <f>'MOD Vectors ALL'!CB47*($E47=$F$1)</f>
        <v>0</v>
      </c>
      <c r="CC47" s="80">
        <f>'MOD Vectors ALL'!CC47*($E47=$F$1)</f>
        <v>0</v>
      </c>
      <c r="CD47" s="80">
        <f>'MOD Vectors ALL'!CD47*($E47=$F$1)</f>
        <v>0</v>
      </c>
      <c r="CE47" s="80">
        <f>'MOD Vectors ALL'!CE47*($E47=$F$1)</f>
        <v>0</v>
      </c>
      <c r="CF47" s="80">
        <f>'MOD Vectors ALL'!CF47*($E47=$F$1)</f>
        <v>0</v>
      </c>
      <c r="CG47" s="80">
        <f>'MOD Vectors ALL'!CG47*($E47=$F$1)</f>
        <v>0</v>
      </c>
      <c r="CH47" s="80">
        <f>'MOD Vectors ALL'!CH47*($E47=$F$1)</f>
        <v>0</v>
      </c>
      <c r="CI47" s="80">
        <f>'MOD Vectors ALL'!CI47*($E47=$F$1)</f>
        <v>0</v>
      </c>
      <c r="CJ47" s="80">
        <f>'MOD Vectors ALL'!CJ47*($E47=$F$1)</f>
        <v>0</v>
      </c>
      <c r="CK47" s="80">
        <f>'MOD Vectors ALL'!CK47*($E47=$F$1)</f>
        <v>0</v>
      </c>
      <c r="CL47" s="80">
        <f>'MOD Vectors ALL'!CL47*($E47=$F$1)</f>
        <v>0</v>
      </c>
      <c r="CM47" s="80">
        <f>'MOD Vectors ALL'!CM47*($E47=$F$1)</f>
        <v>0</v>
      </c>
      <c r="CN47" s="80">
        <f>'MOD Vectors ALL'!CN47*($E47=$F$1)</f>
        <v>0</v>
      </c>
      <c r="CO47" s="80">
        <f>'MOD Vectors ALL'!CO47*($E47=$F$1)</f>
        <v>0</v>
      </c>
      <c r="CP47" s="80">
        <f>'MOD Vectors ALL'!CP47*($E47=$F$1)</f>
        <v>0</v>
      </c>
      <c r="CQ47" s="80">
        <f>'MOD Vectors ALL'!CQ47*($E47=$F$1)</f>
        <v>0</v>
      </c>
      <c r="CR47" s="80">
        <f>'MOD Vectors ALL'!CR47*($E47=$F$1)</f>
        <v>0</v>
      </c>
      <c r="CS47" s="80">
        <f>'MOD Vectors ALL'!CS47*($E47=$F$1)</f>
        <v>0</v>
      </c>
      <c r="CT47" s="80">
        <f>'MOD Vectors ALL'!CT47*($E47=$F$1)</f>
        <v>0</v>
      </c>
      <c r="CU47" s="80">
        <f>'MOD Vectors ALL'!CU47*($E47=$F$1)</f>
        <v>0</v>
      </c>
      <c r="CV47" s="80">
        <f>'MOD Vectors ALL'!CV47*($E47=$F$1)</f>
        <v>0</v>
      </c>
      <c r="CW47" s="80">
        <f>'MOD Vectors ALL'!CW47*($E47=$F$1)</f>
        <v>0</v>
      </c>
      <c r="CX47" s="80">
        <f>'MOD Vectors ALL'!CX47*($E47=$F$1)</f>
        <v>0</v>
      </c>
      <c r="CY47" s="80">
        <f>'MOD Vectors ALL'!CY47*($E47=$F$1)</f>
        <v>0</v>
      </c>
      <c r="CZ47" s="80">
        <f>'MOD Vectors ALL'!CZ47*($E47=$F$1)</f>
        <v>0</v>
      </c>
      <c r="DA47" s="80">
        <f>'MOD Vectors ALL'!DA47*($E47=$F$1)</f>
        <v>0</v>
      </c>
      <c r="DB47" s="80">
        <f>'MOD Vectors ALL'!DB47*($E47=$F$1)</f>
        <v>0</v>
      </c>
      <c r="DC47" s="80">
        <f>'MOD Vectors ALL'!DC47*($E47=$F$1)</f>
        <v>0</v>
      </c>
      <c r="DD47" s="80">
        <f>'MOD Vectors ALL'!DD47*($E47=$F$1)</f>
        <v>0</v>
      </c>
      <c r="DE47" s="80">
        <f>'MOD Vectors ALL'!DE47*($E47=$F$1)</f>
        <v>0</v>
      </c>
      <c r="DF47" s="80">
        <f>'MOD Vectors ALL'!DF47*($E47=$F$1)</f>
        <v>0</v>
      </c>
      <c r="DG47" s="80">
        <f>'MOD Vectors ALL'!DG47*($E47=$F$1)</f>
        <v>0</v>
      </c>
      <c r="DH47" s="80">
        <f>'MOD Vectors ALL'!DH47*($E47=$F$1)</f>
        <v>0</v>
      </c>
      <c r="DI47" s="80">
        <f>'MOD Vectors ALL'!DI47*($E47=$F$1)</f>
        <v>0</v>
      </c>
      <c r="DJ47" s="80">
        <f>'MOD Vectors ALL'!DJ47*($E47=$F$1)</f>
        <v>0</v>
      </c>
      <c r="DK47" s="80">
        <f>'MOD Vectors ALL'!DK47*($E47=$F$1)</f>
        <v>0</v>
      </c>
      <c r="DL47" s="80">
        <f>'MOD Vectors ALL'!DL47*($E47=$F$1)</f>
        <v>0</v>
      </c>
      <c r="DM47" s="80">
        <f>'MOD Vectors ALL'!DM47*($E47=$F$1)</f>
        <v>0</v>
      </c>
      <c r="DN47" s="80">
        <f>'MOD Vectors ALL'!DN47*($E47=$F$1)</f>
        <v>0</v>
      </c>
      <c r="DO47" s="80">
        <f>'MOD Vectors ALL'!DO47*($E47=$F$1)</f>
        <v>0</v>
      </c>
      <c r="DP47" s="80">
        <f>'MOD Vectors ALL'!DP47*($E47=$F$1)</f>
        <v>0</v>
      </c>
      <c r="DQ47" s="80">
        <f>'MOD Vectors ALL'!DQ47*($E47=$F$1)</f>
        <v>0</v>
      </c>
    </row>
    <row r="48" spans="1:121" x14ac:dyDescent="0.2">
      <c r="A48">
        <v>405</v>
      </c>
      <c r="B48" t="s">
        <v>9</v>
      </c>
      <c r="C48" t="s">
        <v>369</v>
      </c>
      <c r="D48" t="s">
        <v>526</v>
      </c>
      <c r="E48" t="s">
        <v>523</v>
      </c>
      <c r="F48" t="s">
        <v>7</v>
      </c>
      <c r="G48">
        <v>0.22616</v>
      </c>
      <c r="H48">
        <v>0.40585599999999999</v>
      </c>
      <c r="I48" s="80">
        <f>'MOD Vectors ALL'!I48*($E48=$F$1)</f>
        <v>0</v>
      </c>
      <c r="J48" s="80">
        <f>'MOD Vectors ALL'!J48*($E48=$F$1)</f>
        <v>0</v>
      </c>
      <c r="K48" s="80">
        <f>'MOD Vectors ALL'!K48*($E48=$F$1)</f>
        <v>0</v>
      </c>
      <c r="L48" s="80">
        <f>'MOD Vectors ALL'!L48*($E48=$F$1)</f>
        <v>0</v>
      </c>
      <c r="M48" s="80">
        <f>'MOD Vectors ALL'!M48*($E48=$F$1)</f>
        <v>0</v>
      </c>
      <c r="N48" s="80">
        <f>'MOD Vectors ALL'!N48*($E48=$F$1)</f>
        <v>0</v>
      </c>
      <c r="O48" s="80">
        <f>'MOD Vectors ALL'!O48*($E48=$F$1)</f>
        <v>0</v>
      </c>
      <c r="P48" s="80">
        <f>'MOD Vectors ALL'!P48*($E48=$F$1)</f>
        <v>0</v>
      </c>
      <c r="Q48" s="80">
        <f>'MOD Vectors ALL'!Q48*($E48=$F$1)</f>
        <v>0</v>
      </c>
      <c r="R48" s="80">
        <f>'MOD Vectors ALL'!R48*($E48=$F$1)</f>
        <v>0</v>
      </c>
      <c r="S48" s="80">
        <f>'MOD Vectors ALL'!S48*($E48=$F$1)</f>
        <v>0</v>
      </c>
      <c r="T48" s="80">
        <f>'MOD Vectors ALL'!T48*($E48=$F$1)</f>
        <v>0</v>
      </c>
      <c r="U48" s="80">
        <f>'MOD Vectors ALL'!U48*($E48=$F$1)</f>
        <v>0</v>
      </c>
      <c r="V48" s="80">
        <f>'MOD Vectors ALL'!V48*($E48=$F$1)</f>
        <v>0</v>
      </c>
      <c r="W48" s="80">
        <f>'MOD Vectors ALL'!W48*($E48=$F$1)</f>
        <v>0</v>
      </c>
      <c r="X48" s="80">
        <f>'MOD Vectors ALL'!X48*($E48=$F$1)</f>
        <v>0</v>
      </c>
      <c r="Y48" s="80">
        <f>'MOD Vectors ALL'!Y48*($E48=$F$1)</f>
        <v>0</v>
      </c>
      <c r="Z48" s="80">
        <f>'MOD Vectors ALL'!Z48*($E48=$F$1)</f>
        <v>0</v>
      </c>
      <c r="AA48" s="80">
        <f>'MOD Vectors ALL'!AA48*($E48=$F$1)</f>
        <v>0</v>
      </c>
      <c r="AB48" s="80">
        <f>'MOD Vectors ALL'!AB48*($E48=$F$1)</f>
        <v>0</v>
      </c>
      <c r="AC48" s="80">
        <f>'MOD Vectors ALL'!AC48*($E48=$F$1)</f>
        <v>0</v>
      </c>
      <c r="AD48" s="80">
        <f>'MOD Vectors ALL'!AD48*($E48=$F$1)</f>
        <v>0</v>
      </c>
      <c r="AE48" s="80">
        <f>'MOD Vectors ALL'!AE48*($E48=$F$1)</f>
        <v>0</v>
      </c>
      <c r="AF48" s="80">
        <f>'MOD Vectors ALL'!AF48*($E48=$F$1)</f>
        <v>0</v>
      </c>
      <c r="AG48" s="80">
        <f>'MOD Vectors ALL'!AG48*($E48=$F$1)</f>
        <v>0</v>
      </c>
      <c r="AH48" s="80">
        <f>'MOD Vectors ALL'!AH48*($E48=$F$1)</f>
        <v>0</v>
      </c>
      <c r="AI48" s="80">
        <f>'MOD Vectors ALL'!AI48*($E48=$F$1)</f>
        <v>0</v>
      </c>
      <c r="AJ48" s="80">
        <f>'MOD Vectors ALL'!AJ48*($E48=$F$1)</f>
        <v>0</v>
      </c>
      <c r="AK48" s="80">
        <f>'MOD Vectors ALL'!AK48*($E48=$F$1)</f>
        <v>0</v>
      </c>
      <c r="AL48" s="80">
        <f>'MOD Vectors ALL'!AL48*($E48=$F$1)</f>
        <v>0</v>
      </c>
      <c r="AM48" s="80">
        <f>'MOD Vectors ALL'!AM48*($E48=$F$1)</f>
        <v>0</v>
      </c>
      <c r="AN48" s="80">
        <f>'MOD Vectors ALL'!AN48*($E48=$F$1)</f>
        <v>0</v>
      </c>
      <c r="AO48" s="80">
        <f>'MOD Vectors ALL'!AO48*($E48=$F$1)</f>
        <v>0</v>
      </c>
      <c r="AP48" s="80">
        <f>'MOD Vectors ALL'!AP48*($E48=$F$1)</f>
        <v>0</v>
      </c>
      <c r="AQ48" s="80">
        <f>'MOD Vectors ALL'!AQ48*($E48=$F$1)</f>
        <v>0</v>
      </c>
      <c r="AR48" s="80">
        <f>'MOD Vectors ALL'!AR48*($E48=$F$1)</f>
        <v>0</v>
      </c>
      <c r="AS48" s="80">
        <f>'MOD Vectors ALL'!AS48*($E48=$F$1)</f>
        <v>0</v>
      </c>
      <c r="AT48" s="80">
        <f>'MOD Vectors ALL'!AT48*($E48=$F$1)</f>
        <v>0</v>
      </c>
      <c r="AU48" s="80">
        <f>'MOD Vectors ALL'!AU48*($E48=$F$1)</f>
        <v>0</v>
      </c>
      <c r="AV48" s="80">
        <f>'MOD Vectors ALL'!AV48*($E48=$F$1)</f>
        <v>0</v>
      </c>
      <c r="AW48" s="80">
        <f>'MOD Vectors ALL'!AW48*($E48=$F$1)</f>
        <v>0</v>
      </c>
      <c r="AX48" s="80">
        <f>'MOD Vectors ALL'!AX48*($E48=$F$1)</f>
        <v>0</v>
      </c>
      <c r="AY48" s="80">
        <f>'MOD Vectors ALL'!AY48*($E48=$F$1)</f>
        <v>0</v>
      </c>
      <c r="AZ48" s="80">
        <f>'MOD Vectors ALL'!AZ48*($E48=$F$1)</f>
        <v>0</v>
      </c>
      <c r="BA48" s="80">
        <f>'MOD Vectors ALL'!BA48*($E48=$F$1)</f>
        <v>0</v>
      </c>
      <c r="BB48" s="80">
        <f>'MOD Vectors ALL'!BB48*($E48=$F$1)</f>
        <v>0</v>
      </c>
      <c r="BC48" s="80">
        <f>'MOD Vectors ALL'!BC48*($E48=$F$1)</f>
        <v>0</v>
      </c>
      <c r="BD48" s="80">
        <f>'MOD Vectors ALL'!BD48*($E48=$F$1)</f>
        <v>0</v>
      </c>
      <c r="BE48" s="80">
        <f>'MOD Vectors ALL'!BE48*($E48=$F$1)</f>
        <v>0</v>
      </c>
      <c r="BF48" s="80">
        <f>'MOD Vectors ALL'!BF48*($E48=$F$1)</f>
        <v>0</v>
      </c>
      <c r="BG48" s="80">
        <f>'MOD Vectors ALL'!BG48*($E48=$F$1)</f>
        <v>0</v>
      </c>
      <c r="BH48" s="80">
        <f>'MOD Vectors ALL'!BH48*($E48=$F$1)</f>
        <v>0</v>
      </c>
      <c r="BI48" s="80">
        <f>'MOD Vectors ALL'!BI48*($E48=$F$1)</f>
        <v>0</v>
      </c>
      <c r="BJ48" s="80">
        <f>'MOD Vectors ALL'!BJ48*($E48=$F$1)</f>
        <v>0</v>
      </c>
      <c r="BK48" s="80">
        <f>'MOD Vectors ALL'!BK48*($E48=$F$1)</f>
        <v>0</v>
      </c>
      <c r="BL48" s="80">
        <f>'MOD Vectors ALL'!BL48*($E48=$F$1)</f>
        <v>0</v>
      </c>
      <c r="BM48" s="80">
        <f>'MOD Vectors ALL'!BM48*($E48=$F$1)</f>
        <v>0</v>
      </c>
      <c r="BN48" s="80">
        <f>'MOD Vectors ALL'!BN48*($E48=$F$1)</f>
        <v>0</v>
      </c>
      <c r="BO48" s="80">
        <f>'MOD Vectors ALL'!BO48*($E48=$F$1)</f>
        <v>0</v>
      </c>
      <c r="BP48" s="80">
        <f>'MOD Vectors ALL'!BP48*($E48=$F$1)</f>
        <v>0</v>
      </c>
      <c r="BQ48" s="80">
        <f>'MOD Vectors ALL'!BQ48*($E48=$F$1)</f>
        <v>0</v>
      </c>
      <c r="BR48" s="80">
        <f>'MOD Vectors ALL'!BR48*($E48=$F$1)</f>
        <v>0</v>
      </c>
      <c r="BS48" s="80">
        <f>'MOD Vectors ALL'!BS48*($E48=$F$1)</f>
        <v>0</v>
      </c>
      <c r="BT48" s="80">
        <f>'MOD Vectors ALL'!BT48*($E48=$F$1)</f>
        <v>0</v>
      </c>
      <c r="BU48" s="80">
        <f>'MOD Vectors ALL'!BU48*($E48=$F$1)</f>
        <v>0</v>
      </c>
      <c r="BV48" s="80">
        <f>'MOD Vectors ALL'!BV48*($E48=$F$1)</f>
        <v>0</v>
      </c>
      <c r="BW48" s="80">
        <f>'MOD Vectors ALL'!BW48*($E48=$F$1)</f>
        <v>0</v>
      </c>
      <c r="BX48" s="80">
        <f>'MOD Vectors ALL'!BX48*($E48=$F$1)</f>
        <v>0</v>
      </c>
      <c r="BY48" s="80">
        <f>'MOD Vectors ALL'!BY48*($E48=$F$1)</f>
        <v>0</v>
      </c>
      <c r="BZ48" s="80">
        <f>'MOD Vectors ALL'!BZ48*($E48=$F$1)</f>
        <v>0</v>
      </c>
      <c r="CA48" s="80">
        <f>'MOD Vectors ALL'!CA48*($E48=$F$1)</f>
        <v>0</v>
      </c>
      <c r="CB48" s="80">
        <f>'MOD Vectors ALL'!CB48*($E48=$F$1)</f>
        <v>0</v>
      </c>
      <c r="CC48" s="80">
        <f>'MOD Vectors ALL'!CC48*($E48=$F$1)</f>
        <v>0</v>
      </c>
      <c r="CD48" s="80">
        <f>'MOD Vectors ALL'!CD48*($E48=$F$1)</f>
        <v>0</v>
      </c>
      <c r="CE48" s="80">
        <f>'MOD Vectors ALL'!CE48*($E48=$F$1)</f>
        <v>0</v>
      </c>
      <c r="CF48" s="80">
        <f>'MOD Vectors ALL'!CF48*($E48=$F$1)</f>
        <v>0</v>
      </c>
      <c r="CG48" s="80">
        <f>'MOD Vectors ALL'!CG48*($E48=$F$1)</f>
        <v>0</v>
      </c>
      <c r="CH48" s="80">
        <f>'MOD Vectors ALL'!CH48*($E48=$F$1)</f>
        <v>0</v>
      </c>
      <c r="CI48" s="80">
        <f>'MOD Vectors ALL'!CI48*($E48=$F$1)</f>
        <v>0</v>
      </c>
      <c r="CJ48" s="80">
        <f>'MOD Vectors ALL'!CJ48*($E48=$F$1)</f>
        <v>0</v>
      </c>
      <c r="CK48" s="80">
        <f>'MOD Vectors ALL'!CK48*($E48=$F$1)</f>
        <v>0</v>
      </c>
      <c r="CL48" s="80">
        <f>'MOD Vectors ALL'!CL48*($E48=$F$1)</f>
        <v>0</v>
      </c>
      <c r="CM48" s="80">
        <f>'MOD Vectors ALL'!CM48*($E48=$F$1)</f>
        <v>0</v>
      </c>
      <c r="CN48" s="80">
        <f>'MOD Vectors ALL'!CN48*($E48=$F$1)</f>
        <v>0</v>
      </c>
      <c r="CO48" s="80">
        <f>'MOD Vectors ALL'!CO48*($E48=$F$1)</f>
        <v>0</v>
      </c>
      <c r="CP48" s="80">
        <f>'MOD Vectors ALL'!CP48*($E48=$F$1)</f>
        <v>0</v>
      </c>
      <c r="CQ48" s="80">
        <f>'MOD Vectors ALL'!CQ48*($E48=$F$1)</f>
        <v>0</v>
      </c>
      <c r="CR48" s="80">
        <f>'MOD Vectors ALL'!CR48*($E48=$F$1)</f>
        <v>0</v>
      </c>
      <c r="CS48" s="80">
        <f>'MOD Vectors ALL'!CS48*($E48=$F$1)</f>
        <v>0</v>
      </c>
      <c r="CT48" s="80">
        <f>'MOD Vectors ALL'!CT48*($E48=$F$1)</f>
        <v>0</v>
      </c>
      <c r="CU48" s="80">
        <f>'MOD Vectors ALL'!CU48*($E48=$F$1)</f>
        <v>0</v>
      </c>
      <c r="CV48" s="80">
        <f>'MOD Vectors ALL'!CV48*($E48=$F$1)</f>
        <v>0</v>
      </c>
      <c r="CW48" s="80">
        <f>'MOD Vectors ALL'!CW48*($E48=$F$1)</f>
        <v>0</v>
      </c>
      <c r="CX48" s="80">
        <f>'MOD Vectors ALL'!CX48*($E48=$F$1)</f>
        <v>0</v>
      </c>
      <c r="CY48" s="80">
        <f>'MOD Vectors ALL'!CY48*($E48=$F$1)</f>
        <v>0</v>
      </c>
      <c r="CZ48" s="80">
        <f>'MOD Vectors ALL'!CZ48*($E48=$F$1)</f>
        <v>0</v>
      </c>
      <c r="DA48" s="80">
        <f>'MOD Vectors ALL'!DA48*($E48=$F$1)</f>
        <v>0</v>
      </c>
      <c r="DB48" s="80">
        <f>'MOD Vectors ALL'!DB48*($E48=$F$1)</f>
        <v>0</v>
      </c>
      <c r="DC48" s="80">
        <f>'MOD Vectors ALL'!DC48*($E48=$F$1)</f>
        <v>0</v>
      </c>
      <c r="DD48" s="80">
        <f>'MOD Vectors ALL'!DD48*($E48=$F$1)</f>
        <v>0</v>
      </c>
      <c r="DE48" s="80">
        <f>'MOD Vectors ALL'!DE48*($E48=$F$1)</f>
        <v>0</v>
      </c>
      <c r="DF48" s="80">
        <f>'MOD Vectors ALL'!DF48*($E48=$F$1)</f>
        <v>0</v>
      </c>
      <c r="DG48" s="80">
        <f>'MOD Vectors ALL'!DG48*($E48=$F$1)</f>
        <v>0</v>
      </c>
      <c r="DH48" s="80">
        <f>'MOD Vectors ALL'!DH48*($E48=$F$1)</f>
        <v>0</v>
      </c>
      <c r="DI48" s="80">
        <f>'MOD Vectors ALL'!DI48*($E48=$F$1)</f>
        <v>0</v>
      </c>
      <c r="DJ48" s="80">
        <f>'MOD Vectors ALL'!DJ48*($E48=$F$1)</f>
        <v>0</v>
      </c>
      <c r="DK48" s="80">
        <f>'MOD Vectors ALL'!DK48*($E48=$F$1)</f>
        <v>0</v>
      </c>
      <c r="DL48" s="80">
        <f>'MOD Vectors ALL'!DL48*($E48=$F$1)</f>
        <v>0</v>
      </c>
      <c r="DM48" s="80">
        <f>'MOD Vectors ALL'!DM48*($E48=$F$1)</f>
        <v>0</v>
      </c>
      <c r="DN48" s="80">
        <f>'MOD Vectors ALL'!DN48*($E48=$F$1)</f>
        <v>0</v>
      </c>
      <c r="DO48" s="80">
        <f>'MOD Vectors ALL'!DO48*($E48=$F$1)</f>
        <v>0</v>
      </c>
      <c r="DP48" s="80">
        <f>'MOD Vectors ALL'!DP48*($E48=$F$1)</f>
        <v>0</v>
      </c>
      <c r="DQ48" s="80">
        <f>'MOD Vectors ALL'!DQ48*($E48=$F$1)</f>
        <v>0</v>
      </c>
    </row>
    <row r="49" spans="1:121" x14ac:dyDescent="0.2">
      <c r="A49">
        <v>406</v>
      </c>
      <c r="B49" t="s">
        <v>9</v>
      </c>
      <c r="C49" t="s">
        <v>369</v>
      </c>
      <c r="D49" t="s">
        <v>526</v>
      </c>
      <c r="E49" t="s">
        <v>523</v>
      </c>
      <c r="F49" t="s">
        <v>8</v>
      </c>
      <c r="G49">
        <v>0.22253600000000001</v>
      </c>
      <c r="H49">
        <v>0.42437599999999998</v>
      </c>
      <c r="I49" s="80">
        <f>'MOD Vectors ALL'!I49*($E49=$F$1)</f>
        <v>0</v>
      </c>
      <c r="J49" s="80">
        <f>'MOD Vectors ALL'!J49*($E49=$F$1)</f>
        <v>0</v>
      </c>
      <c r="K49" s="80">
        <f>'MOD Vectors ALL'!K49*($E49=$F$1)</f>
        <v>0</v>
      </c>
      <c r="L49" s="80">
        <f>'MOD Vectors ALL'!L49*($E49=$F$1)</f>
        <v>0</v>
      </c>
      <c r="M49" s="80">
        <f>'MOD Vectors ALL'!M49*($E49=$F$1)</f>
        <v>0</v>
      </c>
      <c r="N49" s="80">
        <f>'MOD Vectors ALL'!N49*($E49=$F$1)</f>
        <v>0</v>
      </c>
      <c r="O49" s="80">
        <f>'MOD Vectors ALL'!O49*($E49=$F$1)</f>
        <v>0</v>
      </c>
      <c r="P49" s="80">
        <f>'MOD Vectors ALL'!P49*($E49=$F$1)</f>
        <v>0</v>
      </c>
      <c r="Q49" s="80">
        <f>'MOD Vectors ALL'!Q49*($E49=$F$1)</f>
        <v>0</v>
      </c>
      <c r="R49" s="80">
        <f>'MOD Vectors ALL'!R49*($E49=$F$1)</f>
        <v>0</v>
      </c>
      <c r="S49" s="80">
        <f>'MOD Vectors ALL'!S49*($E49=$F$1)</f>
        <v>0</v>
      </c>
      <c r="T49" s="80">
        <f>'MOD Vectors ALL'!T49*($E49=$F$1)</f>
        <v>0</v>
      </c>
      <c r="U49" s="80">
        <f>'MOD Vectors ALL'!U49*($E49=$F$1)</f>
        <v>0</v>
      </c>
      <c r="V49" s="80">
        <f>'MOD Vectors ALL'!V49*($E49=$F$1)</f>
        <v>0</v>
      </c>
      <c r="W49" s="80">
        <f>'MOD Vectors ALL'!W49*($E49=$F$1)</f>
        <v>0</v>
      </c>
      <c r="X49" s="80">
        <f>'MOD Vectors ALL'!X49*($E49=$F$1)</f>
        <v>0</v>
      </c>
      <c r="Y49" s="80">
        <f>'MOD Vectors ALL'!Y49*($E49=$F$1)</f>
        <v>0</v>
      </c>
      <c r="Z49" s="80">
        <f>'MOD Vectors ALL'!Z49*($E49=$F$1)</f>
        <v>0</v>
      </c>
      <c r="AA49" s="80">
        <f>'MOD Vectors ALL'!AA49*($E49=$F$1)</f>
        <v>0</v>
      </c>
      <c r="AB49" s="80">
        <f>'MOD Vectors ALL'!AB49*($E49=$F$1)</f>
        <v>0</v>
      </c>
      <c r="AC49" s="80">
        <f>'MOD Vectors ALL'!AC49*($E49=$F$1)</f>
        <v>0</v>
      </c>
      <c r="AD49" s="80">
        <f>'MOD Vectors ALL'!AD49*($E49=$F$1)</f>
        <v>0</v>
      </c>
      <c r="AE49" s="80">
        <f>'MOD Vectors ALL'!AE49*($E49=$F$1)</f>
        <v>0</v>
      </c>
      <c r="AF49" s="80">
        <f>'MOD Vectors ALL'!AF49*($E49=$F$1)</f>
        <v>0</v>
      </c>
      <c r="AG49" s="80">
        <f>'MOD Vectors ALL'!AG49*($E49=$F$1)</f>
        <v>0</v>
      </c>
      <c r="AH49" s="80">
        <f>'MOD Vectors ALL'!AH49*($E49=$F$1)</f>
        <v>0</v>
      </c>
      <c r="AI49" s="80">
        <f>'MOD Vectors ALL'!AI49*($E49=$F$1)</f>
        <v>0</v>
      </c>
      <c r="AJ49" s="80">
        <f>'MOD Vectors ALL'!AJ49*($E49=$F$1)</f>
        <v>0</v>
      </c>
      <c r="AK49" s="80">
        <f>'MOD Vectors ALL'!AK49*($E49=$F$1)</f>
        <v>0</v>
      </c>
      <c r="AL49" s="80">
        <f>'MOD Vectors ALL'!AL49*($E49=$F$1)</f>
        <v>0</v>
      </c>
      <c r="AM49" s="80">
        <f>'MOD Vectors ALL'!AM49*($E49=$F$1)</f>
        <v>0</v>
      </c>
      <c r="AN49" s="80">
        <f>'MOD Vectors ALL'!AN49*($E49=$F$1)</f>
        <v>0</v>
      </c>
      <c r="AO49" s="80">
        <f>'MOD Vectors ALL'!AO49*($E49=$F$1)</f>
        <v>0</v>
      </c>
      <c r="AP49" s="80">
        <f>'MOD Vectors ALL'!AP49*($E49=$F$1)</f>
        <v>0</v>
      </c>
      <c r="AQ49" s="80">
        <f>'MOD Vectors ALL'!AQ49*($E49=$F$1)</f>
        <v>0</v>
      </c>
      <c r="AR49" s="80">
        <f>'MOD Vectors ALL'!AR49*($E49=$F$1)</f>
        <v>0</v>
      </c>
      <c r="AS49" s="80">
        <f>'MOD Vectors ALL'!AS49*($E49=$F$1)</f>
        <v>0</v>
      </c>
      <c r="AT49" s="80">
        <f>'MOD Vectors ALL'!AT49*($E49=$F$1)</f>
        <v>0</v>
      </c>
      <c r="AU49" s="80">
        <f>'MOD Vectors ALL'!AU49*($E49=$F$1)</f>
        <v>0</v>
      </c>
      <c r="AV49" s="80">
        <f>'MOD Vectors ALL'!AV49*($E49=$F$1)</f>
        <v>0</v>
      </c>
      <c r="AW49" s="80">
        <f>'MOD Vectors ALL'!AW49*($E49=$F$1)</f>
        <v>0</v>
      </c>
      <c r="AX49" s="80">
        <f>'MOD Vectors ALL'!AX49*($E49=$F$1)</f>
        <v>0</v>
      </c>
      <c r="AY49" s="80">
        <f>'MOD Vectors ALL'!AY49*($E49=$F$1)</f>
        <v>0</v>
      </c>
      <c r="AZ49" s="80">
        <f>'MOD Vectors ALL'!AZ49*($E49=$F$1)</f>
        <v>0</v>
      </c>
      <c r="BA49" s="80">
        <f>'MOD Vectors ALL'!BA49*($E49=$F$1)</f>
        <v>0</v>
      </c>
      <c r="BB49" s="80">
        <f>'MOD Vectors ALL'!BB49*($E49=$F$1)</f>
        <v>0</v>
      </c>
      <c r="BC49" s="80">
        <f>'MOD Vectors ALL'!BC49*($E49=$F$1)</f>
        <v>0</v>
      </c>
      <c r="BD49" s="80">
        <f>'MOD Vectors ALL'!BD49*($E49=$F$1)</f>
        <v>0</v>
      </c>
      <c r="BE49" s="80">
        <f>'MOD Vectors ALL'!BE49*($E49=$F$1)</f>
        <v>0</v>
      </c>
      <c r="BF49" s="80">
        <f>'MOD Vectors ALL'!BF49*($E49=$F$1)</f>
        <v>0</v>
      </c>
      <c r="BG49" s="80">
        <f>'MOD Vectors ALL'!BG49*($E49=$F$1)</f>
        <v>0</v>
      </c>
      <c r="BH49" s="80">
        <f>'MOD Vectors ALL'!BH49*($E49=$F$1)</f>
        <v>0</v>
      </c>
      <c r="BI49" s="80">
        <f>'MOD Vectors ALL'!BI49*($E49=$F$1)</f>
        <v>0</v>
      </c>
      <c r="BJ49" s="80">
        <f>'MOD Vectors ALL'!BJ49*($E49=$F$1)</f>
        <v>0</v>
      </c>
      <c r="BK49" s="80">
        <f>'MOD Vectors ALL'!BK49*($E49=$F$1)</f>
        <v>0</v>
      </c>
      <c r="BL49" s="80">
        <f>'MOD Vectors ALL'!BL49*($E49=$F$1)</f>
        <v>0</v>
      </c>
      <c r="BM49" s="80">
        <f>'MOD Vectors ALL'!BM49*($E49=$F$1)</f>
        <v>0</v>
      </c>
      <c r="BN49" s="80">
        <f>'MOD Vectors ALL'!BN49*($E49=$F$1)</f>
        <v>0</v>
      </c>
      <c r="BO49" s="80">
        <f>'MOD Vectors ALL'!BO49*($E49=$F$1)</f>
        <v>0</v>
      </c>
      <c r="BP49" s="80">
        <f>'MOD Vectors ALL'!BP49*($E49=$F$1)</f>
        <v>0</v>
      </c>
      <c r="BQ49" s="80">
        <f>'MOD Vectors ALL'!BQ49*($E49=$F$1)</f>
        <v>0</v>
      </c>
      <c r="BR49" s="80">
        <f>'MOD Vectors ALL'!BR49*($E49=$F$1)</f>
        <v>0</v>
      </c>
      <c r="BS49" s="80">
        <f>'MOD Vectors ALL'!BS49*($E49=$F$1)</f>
        <v>0</v>
      </c>
      <c r="BT49" s="80">
        <f>'MOD Vectors ALL'!BT49*($E49=$F$1)</f>
        <v>0</v>
      </c>
      <c r="BU49" s="80">
        <f>'MOD Vectors ALL'!BU49*($E49=$F$1)</f>
        <v>0</v>
      </c>
      <c r="BV49" s="80">
        <f>'MOD Vectors ALL'!BV49*($E49=$F$1)</f>
        <v>0</v>
      </c>
      <c r="BW49" s="80">
        <f>'MOD Vectors ALL'!BW49*($E49=$F$1)</f>
        <v>0</v>
      </c>
      <c r="BX49" s="80">
        <f>'MOD Vectors ALL'!BX49*($E49=$F$1)</f>
        <v>0</v>
      </c>
      <c r="BY49" s="80">
        <f>'MOD Vectors ALL'!BY49*($E49=$F$1)</f>
        <v>0</v>
      </c>
      <c r="BZ49" s="80">
        <f>'MOD Vectors ALL'!BZ49*($E49=$F$1)</f>
        <v>0</v>
      </c>
      <c r="CA49" s="80">
        <f>'MOD Vectors ALL'!CA49*($E49=$F$1)</f>
        <v>0</v>
      </c>
      <c r="CB49" s="80">
        <f>'MOD Vectors ALL'!CB49*($E49=$F$1)</f>
        <v>0</v>
      </c>
      <c r="CC49" s="80">
        <f>'MOD Vectors ALL'!CC49*($E49=$F$1)</f>
        <v>0</v>
      </c>
      <c r="CD49" s="80">
        <f>'MOD Vectors ALL'!CD49*($E49=$F$1)</f>
        <v>0</v>
      </c>
      <c r="CE49" s="80">
        <f>'MOD Vectors ALL'!CE49*($E49=$F$1)</f>
        <v>0</v>
      </c>
      <c r="CF49" s="80">
        <f>'MOD Vectors ALL'!CF49*($E49=$F$1)</f>
        <v>0</v>
      </c>
      <c r="CG49" s="80">
        <f>'MOD Vectors ALL'!CG49*($E49=$F$1)</f>
        <v>0</v>
      </c>
      <c r="CH49" s="80">
        <f>'MOD Vectors ALL'!CH49*($E49=$F$1)</f>
        <v>0</v>
      </c>
      <c r="CI49" s="80">
        <f>'MOD Vectors ALL'!CI49*($E49=$F$1)</f>
        <v>0</v>
      </c>
      <c r="CJ49" s="80">
        <f>'MOD Vectors ALL'!CJ49*($E49=$F$1)</f>
        <v>0</v>
      </c>
      <c r="CK49" s="80">
        <f>'MOD Vectors ALL'!CK49*($E49=$F$1)</f>
        <v>0</v>
      </c>
      <c r="CL49" s="80">
        <f>'MOD Vectors ALL'!CL49*($E49=$F$1)</f>
        <v>0</v>
      </c>
      <c r="CM49" s="80">
        <f>'MOD Vectors ALL'!CM49*($E49=$F$1)</f>
        <v>0</v>
      </c>
      <c r="CN49" s="80">
        <f>'MOD Vectors ALL'!CN49*($E49=$F$1)</f>
        <v>0</v>
      </c>
      <c r="CO49" s="80">
        <f>'MOD Vectors ALL'!CO49*($E49=$F$1)</f>
        <v>0</v>
      </c>
      <c r="CP49" s="80">
        <f>'MOD Vectors ALL'!CP49*($E49=$F$1)</f>
        <v>0</v>
      </c>
      <c r="CQ49" s="80">
        <f>'MOD Vectors ALL'!CQ49*($E49=$F$1)</f>
        <v>0</v>
      </c>
      <c r="CR49" s="80">
        <f>'MOD Vectors ALL'!CR49*($E49=$F$1)</f>
        <v>0</v>
      </c>
      <c r="CS49" s="80">
        <f>'MOD Vectors ALL'!CS49*($E49=$F$1)</f>
        <v>0</v>
      </c>
      <c r="CT49" s="80">
        <f>'MOD Vectors ALL'!CT49*($E49=$F$1)</f>
        <v>0</v>
      </c>
      <c r="CU49" s="80">
        <f>'MOD Vectors ALL'!CU49*($E49=$F$1)</f>
        <v>0</v>
      </c>
      <c r="CV49" s="80">
        <f>'MOD Vectors ALL'!CV49*($E49=$F$1)</f>
        <v>0</v>
      </c>
      <c r="CW49" s="80">
        <f>'MOD Vectors ALL'!CW49*($E49=$F$1)</f>
        <v>0</v>
      </c>
      <c r="CX49" s="80">
        <f>'MOD Vectors ALL'!CX49*($E49=$F$1)</f>
        <v>0</v>
      </c>
      <c r="CY49" s="80">
        <f>'MOD Vectors ALL'!CY49*($E49=$F$1)</f>
        <v>0</v>
      </c>
      <c r="CZ49" s="80">
        <f>'MOD Vectors ALL'!CZ49*($E49=$F$1)</f>
        <v>0</v>
      </c>
      <c r="DA49" s="80">
        <f>'MOD Vectors ALL'!DA49*($E49=$F$1)</f>
        <v>0</v>
      </c>
      <c r="DB49" s="80">
        <f>'MOD Vectors ALL'!DB49*($E49=$F$1)</f>
        <v>0</v>
      </c>
      <c r="DC49" s="80">
        <f>'MOD Vectors ALL'!DC49*($E49=$F$1)</f>
        <v>0</v>
      </c>
      <c r="DD49" s="80">
        <f>'MOD Vectors ALL'!DD49*($E49=$F$1)</f>
        <v>0</v>
      </c>
      <c r="DE49" s="80">
        <f>'MOD Vectors ALL'!DE49*($E49=$F$1)</f>
        <v>0</v>
      </c>
      <c r="DF49" s="80">
        <f>'MOD Vectors ALL'!DF49*($E49=$F$1)</f>
        <v>0</v>
      </c>
      <c r="DG49" s="80">
        <f>'MOD Vectors ALL'!DG49*($E49=$F$1)</f>
        <v>0</v>
      </c>
      <c r="DH49" s="80">
        <f>'MOD Vectors ALL'!DH49*($E49=$F$1)</f>
        <v>0</v>
      </c>
      <c r="DI49" s="80">
        <f>'MOD Vectors ALL'!DI49*($E49=$F$1)</f>
        <v>0</v>
      </c>
      <c r="DJ49" s="80">
        <f>'MOD Vectors ALL'!DJ49*($E49=$F$1)</f>
        <v>0</v>
      </c>
      <c r="DK49" s="80">
        <f>'MOD Vectors ALL'!DK49*($E49=$F$1)</f>
        <v>0</v>
      </c>
      <c r="DL49" s="80">
        <f>'MOD Vectors ALL'!DL49*($E49=$F$1)</f>
        <v>0</v>
      </c>
      <c r="DM49" s="80">
        <f>'MOD Vectors ALL'!DM49*($E49=$F$1)</f>
        <v>0</v>
      </c>
      <c r="DN49" s="80">
        <f>'MOD Vectors ALL'!DN49*($E49=$F$1)</f>
        <v>0</v>
      </c>
      <c r="DO49" s="80">
        <f>'MOD Vectors ALL'!DO49*($E49=$F$1)</f>
        <v>0</v>
      </c>
      <c r="DP49" s="80">
        <f>'MOD Vectors ALL'!DP49*($E49=$F$1)</f>
        <v>0</v>
      </c>
      <c r="DQ49" s="80">
        <f>'MOD Vectors ALL'!DQ49*($E49=$F$1)</f>
        <v>0</v>
      </c>
    </row>
    <row r="50" spans="1:121" x14ac:dyDescent="0.2">
      <c r="A50">
        <v>407</v>
      </c>
      <c r="B50" t="s">
        <v>9</v>
      </c>
      <c r="C50" t="s">
        <v>369</v>
      </c>
      <c r="D50" t="s">
        <v>526</v>
      </c>
      <c r="E50" t="s">
        <v>523</v>
      </c>
      <c r="F50" t="s">
        <v>35</v>
      </c>
      <c r="G50">
        <v>0.22564999999999999</v>
      </c>
      <c r="H50">
        <v>0.35858400000000001</v>
      </c>
      <c r="I50" s="80">
        <f>'MOD Vectors ALL'!I50*($E50=$F$1)</f>
        <v>0</v>
      </c>
      <c r="J50" s="80">
        <f>'MOD Vectors ALL'!J50*($E50=$F$1)</f>
        <v>0</v>
      </c>
      <c r="K50" s="80">
        <f>'MOD Vectors ALL'!K50*($E50=$F$1)</f>
        <v>0</v>
      </c>
      <c r="L50" s="80">
        <f>'MOD Vectors ALL'!L50*($E50=$F$1)</f>
        <v>0</v>
      </c>
      <c r="M50" s="80">
        <f>'MOD Vectors ALL'!M50*($E50=$F$1)</f>
        <v>0</v>
      </c>
      <c r="N50" s="80">
        <f>'MOD Vectors ALL'!N50*($E50=$F$1)</f>
        <v>0</v>
      </c>
      <c r="O50" s="80">
        <f>'MOD Vectors ALL'!O50*($E50=$F$1)</f>
        <v>0</v>
      </c>
      <c r="P50" s="80">
        <f>'MOD Vectors ALL'!P50*($E50=$F$1)</f>
        <v>0</v>
      </c>
      <c r="Q50" s="80">
        <f>'MOD Vectors ALL'!Q50*($E50=$F$1)</f>
        <v>0</v>
      </c>
      <c r="R50" s="80">
        <f>'MOD Vectors ALL'!R50*($E50=$F$1)</f>
        <v>0</v>
      </c>
      <c r="S50" s="80">
        <f>'MOD Vectors ALL'!S50*($E50=$F$1)</f>
        <v>0</v>
      </c>
      <c r="T50" s="80">
        <f>'MOD Vectors ALL'!T50*($E50=$F$1)</f>
        <v>0</v>
      </c>
      <c r="U50" s="80">
        <f>'MOD Vectors ALL'!U50*($E50=$F$1)</f>
        <v>0</v>
      </c>
      <c r="V50" s="80">
        <f>'MOD Vectors ALL'!V50*($E50=$F$1)</f>
        <v>0</v>
      </c>
      <c r="W50" s="80">
        <f>'MOD Vectors ALL'!W50*($E50=$F$1)</f>
        <v>0</v>
      </c>
      <c r="X50" s="80">
        <f>'MOD Vectors ALL'!X50*($E50=$F$1)</f>
        <v>0</v>
      </c>
      <c r="Y50" s="80">
        <f>'MOD Vectors ALL'!Y50*($E50=$F$1)</f>
        <v>0</v>
      </c>
      <c r="Z50" s="80">
        <f>'MOD Vectors ALL'!Z50*($E50=$F$1)</f>
        <v>0</v>
      </c>
      <c r="AA50" s="80">
        <f>'MOD Vectors ALL'!AA50*($E50=$F$1)</f>
        <v>0</v>
      </c>
      <c r="AB50" s="80">
        <f>'MOD Vectors ALL'!AB50*($E50=$F$1)</f>
        <v>0</v>
      </c>
      <c r="AC50" s="80">
        <f>'MOD Vectors ALL'!AC50*($E50=$F$1)</f>
        <v>0</v>
      </c>
      <c r="AD50" s="80">
        <f>'MOD Vectors ALL'!AD50*($E50=$F$1)</f>
        <v>0</v>
      </c>
      <c r="AE50" s="80">
        <f>'MOD Vectors ALL'!AE50*($E50=$F$1)</f>
        <v>0</v>
      </c>
      <c r="AF50" s="80">
        <f>'MOD Vectors ALL'!AF50*($E50=$F$1)</f>
        <v>0</v>
      </c>
      <c r="AG50" s="80">
        <f>'MOD Vectors ALL'!AG50*($E50=$F$1)</f>
        <v>0</v>
      </c>
      <c r="AH50" s="80">
        <f>'MOD Vectors ALL'!AH50*($E50=$F$1)</f>
        <v>0</v>
      </c>
      <c r="AI50" s="80">
        <f>'MOD Vectors ALL'!AI50*($E50=$F$1)</f>
        <v>0</v>
      </c>
      <c r="AJ50" s="80">
        <f>'MOD Vectors ALL'!AJ50*($E50=$F$1)</f>
        <v>0</v>
      </c>
      <c r="AK50" s="80">
        <f>'MOD Vectors ALL'!AK50*($E50=$F$1)</f>
        <v>0</v>
      </c>
      <c r="AL50" s="80">
        <f>'MOD Vectors ALL'!AL50*($E50=$F$1)</f>
        <v>0</v>
      </c>
      <c r="AM50" s="80">
        <f>'MOD Vectors ALL'!AM50*($E50=$F$1)</f>
        <v>0</v>
      </c>
      <c r="AN50" s="80">
        <f>'MOD Vectors ALL'!AN50*($E50=$F$1)</f>
        <v>0</v>
      </c>
      <c r="AO50" s="80">
        <f>'MOD Vectors ALL'!AO50*($E50=$F$1)</f>
        <v>0</v>
      </c>
      <c r="AP50" s="80">
        <f>'MOD Vectors ALL'!AP50*($E50=$F$1)</f>
        <v>0</v>
      </c>
      <c r="AQ50" s="80">
        <f>'MOD Vectors ALL'!AQ50*($E50=$F$1)</f>
        <v>0</v>
      </c>
      <c r="AR50" s="80">
        <f>'MOD Vectors ALL'!AR50*($E50=$F$1)</f>
        <v>0</v>
      </c>
      <c r="AS50" s="80">
        <f>'MOD Vectors ALL'!AS50*($E50=$F$1)</f>
        <v>0</v>
      </c>
      <c r="AT50" s="80">
        <f>'MOD Vectors ALL'!AT50*($E50=$F$1)</f>
        <v>0</v>
      </c>
      <c r="AU50" s="80">
        <f>'MOD Vectors ALL'!AU50*($E50=$F$1)</f>
        <v>0</v>
      </c>
      <c r="AV50" s="80">
        <f>'MOD Vectors ALL'!AV50*($E50=$F$1)</f>
        <v>0</v>
      </c>
      <c r="AW50" s="80">
        <f>'MOD Vectors ALL'!AW50*($E50=$F$1)</f>
        <v>0</v>
      </c>
      <c r="AX50" s="80">
        <f>'MOD Vectors ALL'!AX50*($E50=$F$1)</f>
        <v>0</v>
      </c>
      <c r="AY50" s="80">
        <f>'MOD Vectors ALL'!AY50*($E50=$F$1)</f>
        <v>0</v>
      </c>
      <c r="AZ50" s="80">
        <f>'MOD Vectors ALL'!AZ50*($E50=$F$1)</f>
        <v>0</v>
      </c>
      <c r="BA50" s="80">
        <f>'MOD Vectors ALL'!BA50*($E50=$F$1)</f>
        <v>0</v>
      </c>
      <c r="BB50" s="80">
        <f>'MOD Vectors ALL'!BB50*($E50=$F$1)</f>
        <v>0</v>
      </c>
      <c r="BC50" s="80">
        <f>'MOD Vectors ALL'!BC50*($E50=$F$1)</f>
        <v>0</v>
      </c>
      <c r="BD50" s="80">
        <f>'MOD Vectors ALL'!BD50*($E50=$F$1)</f>
        <v>0</v>
      </c>
      <c r="BE50" s="80">
        <f>'MOD Vectors ALL'!BE50*($E50=$F$1)</f>
        <v>0</v>
      </c>
      <c r="BF50" s="80">
        <f>'MOD Vectors ALL'!BF50*($E50=$F$1)</f>
        <v>0</v>
      </c>
      <c r="BG50" s="80">
        <f>'MOD Vectors ALL'!BG50*($E50=$F$1)</f>
        <v>0</v>
      </c>
      <c r="BH50" s="80">
        <f>'MOD Vectors ALL'!BH50*($E50=$F$1)</f>
        <v>0</v>
      </c>
      <c r="BI50" s="80">
        <f>'MOD Vectors ALL'!BI50*($E50=$F$1)</f>
        <v>0</v>
      </c>
      <c r="BJ50" s="80">
        <f>'MOD Vectors ALL'!BJ50*($E50=$F$1)</f>
        <v>0</v>
      </c>
      <c r="BK50" s="80">
        <f>'MOD Vectors ALL'!BK50*($E50=$F$1)</f>
        <v>0</v>
      </c>
      <c r="BL50" s="80">
        <f>'MOD Vectors ALL'!BL50*($E50=$F$1)</f>
        <v>0</v>
      </c>
      <c r="BM50" s="80">
        <f>'MOD Vectors ALL'!BM50*($E50=$F$1)</f>
        <v>0</v>
      </c>
      <c r="BN50" s="80">
        <f>'MOD Vectors ALL'!BN50*($E50=$F$1)</f>
        <v>0</v>
      </c>
      <c r="BO50" s="80">
        <f>'MOD Vectors ALL'!BO50*($E50=$F$1)</f>
        <v>0</v>
      </c>
      <c r="BP50" s="80">
        <f>'MOD Vectors ALL'!BP50*($E50=$F$1)</f>
        <v>0</v>
      </c>
      <c r="BQ50" s="80">
        <f>'MOD Vectors ALL'!BQ50*($E50=$F$1)</f>
        <v>0</v>
      </c>
      <c r="BR50" s="80">
        <f>'MOD Vectors ALL'!BR50*($E50=$F$1)</f>
        <v>0</v>
      </c>
      <c r="BS50" s="80">
        <f>'MOD Vectors ALL'!BS50*($E50=$F$1)</f>
        <v>0</v>
      </c>
      <c r="BT50" s="80">
        <f>'MOD Vectors ALL'!BT50*($E50=$F$1)</f>
        <v>0</v>
      </c>
      <c r="BU50" s="80">
        <f>'MOD Vectors ALL'!BU50*($E50=$F$1)</f>
        <v>0</v>
      </c>
      <c r="BV50" s="80">
        <f>'MOD Vectors ALL'!BV50*($E50=$F$1)</f>
        <v>0</v>
      </c>
      <c r="BW50" s="80">
        <f>'MOD Vectors ALL'!BW50*($E50=$F$1)</f>
        <v>0</v>
      </c>
      <c r="BX50" s="80">
        <f>'MOD Vectors ALL'!BX50*($E50=$F$1)</f>
        <v>0</v>
      </c>
      <c r="BY50" s="80">
        <f>'MOD Vectors ALL'!BY50*($E50=$F$1)</f>
        <v>0</v>
      </c>
      <c r="BZ50" s="80">
        <f>'MOD Vectors ALL'!BZ50*($E50=$F$1)</f>
        <v>0</v>
      </c>
      <c r="CA50" s="80">
        <f>'MOD Vectors ALL'!CA50*($E50=$F$1)</f>
        <v>0</v>
      </c>
      <c r="CB50" s="80">
        <f>'MOD Vectors ALL'!CB50*($E50=$F$1)</f>
        <v>0</v>
      </c>
      <c r="CC50" s="80">
        <f>'MOD Vectors ALL'!CC50*($E50=$F$1)</f>
        <v>0</v>
      </c>
      <c r="CD50" s="80">
        <f>'MOD Vectors ALL'!CD50*($E50=$F$1)</f>
        <v>0</v>
      </c>
      <c r="CE50" s="80">
        <f>'MOD Vectors ALL'!CE50*($E50=$F$1)</f>
        <v>0</v>
      </c>
      <c r="CF50" s="80">
        <f>'MOD Vectors ALL'!CF50*($E50=$F$1)</f>
        <v>0</v>
      </c>
      <c r="CG50" s="80">
        <f>'MOD Vectors ALL'!CG50*($E50=$F$1)</f>
        <v>0</v>
      </c>
      <c r="CH50" s="80">
        <f>'MOD Vectors ALL'!CH50*($E50=$F$1)</f>
        <v>0</v>
      </c>
      <c r="CI50" s="80">
        <f>'MOD Vectors ALL'!CI50*($E50=$F$1)</f>
        <v>0</v>
      </c>
      <c r="CJ50" s="80">
        <f>'MOD Vectors ALL'!CJ50*($E50=$F$1)</f>
        <v>0</v>
      </c>
      <c r="CK50" s="80">
        <f>'MOD Vectors ALL'!CK50*($E50=$F$1)</f>
        <v>0</v>
      </c>
      <c r="CL50" s="80">
        <f>'MOD Vectors ALL'!CL50*($E50=$F$1)</f>
        <v>0</v>
      </c>
      <c r="CM50" s="80">
        <f>'MOD Vectors ALL'!CM50*($E50=$F$1)</f>
        <v>0</v>
      </c>
      <c r="CN50" s="80">
        <f>'MOD Vectors ALL'!CN50*($E50=$F$1)</f>
        <v>0</v>
      </c>
      <c r="CO50" s="80">
        <f>'MOD Vectors ALL'!CO50*($E50=$F$1)</f>
        <v>0</v>
      </c>
      <c r="CP50" s="80">
        <f>'MOD Vectors ALL'!CP50*($E50=$F$1)</f>
        <v>0</v>
      </c>
      <c r="CQ50" s="80">
        <f>'MOD Vectors ALL'!CQ50*($E50=$F$1)</f>
        <v>0</v>
      </c>
      <c r="CR50" s="80">
        <f>'MOD Vectors ALL'!CR50*($E50=$F$1)</f>
        <v>0</v>
      </c>
      <c r="CS50" s="80">
        <f>'MOD Vectors ALL'!CS50*($E50=$F$1)</f>
        <v>0</v>
      </c>
      <c r="CT50" s="80">
        <f>'MOD Vectors ALL'!CT50*($E50=$F$1)</f>
        <v>0</v>
      </c>
      <c r="CU50" s="80">
        <f>'MOD Vectors ALL'!CU50*($E50=$F$1)</f>
        <v>0</v>
      </c>
      <c r="CV50" s="80">
        <f>'MOD Vectors ALL'!CV50*($E50=$F$1)</f>
        <v>0</v>
      </c>
      <c r="CW50" s="80">
        <f>'MOD Vectors ALL'!CW50*($E50=$F$1)</f>
        <v>0</v>
      </c>
      <c r="CX50" s="80">
        <f>'MOD Vectors ALL'!CX50*($E50=$F$1)</f>
        <v>0</v>
      </c>
      <c r="CY50" s="80">
        <f>'MOD Vectors ALL'!CY50*($E50=$F$1)</f>
        <v>0</v>
      </c>
      <c r="CZ50" s="80">
        <f>'MOD Vectors ALL'!CZ50*($E50=$F$1)</f>
        <v>0</v>
      </c>
      <c r="DA50" s="80">
        <f>'MOD Vectors ALL'!DA50*($E50=$F$1)</f>
        <v>0</v>
      </c>
      <c r="DB50" s="80">
        <f>'MOD Vectors ALL'!DB50*($E50=$F$1)</f>
        <v>0</v>
      </c>
      <c r="DC50" s="80">
        <f>'MOD Vectors ALL'!DC50*($E50=$F$1)</f>
        <v>0</v>
      </c>
      <c r="DD50" s="80">
        <f>'MOD Vectors ALL'!DD50*($E50=$F$1)</f>
        <v>0</v>
      </c>
      <c r="DE50" s="80">
        <f>'MOD Vectors ALL'!DE50*($E50=$F$1)</f>
        <v>0</v>
      </c>
      <c r="DF50" s="80">
        <f>'MOD Vectors ALL'!DF50*($E50=$F$1)</f>
        <v>0</v>
      </c>
      <c r="DG50" s="80">
        <f>'MOD Vectors ALL'!DG50*($E50=$F$1)</f>
        <v>0</v>
      </c>
      <c r="DH50" s="80">
        <f>'MOD Vectors ALL'!DH50*($E50=$F$1)</f>
        <v>0</v>
      </c>
      <c r="DI50" s="80">
        <f>'MOD Vectors ALL'!DI50*($E50=$F$1)</f>
        <v>0</v>
      </c>
      <c r="DJ50" s="80">
        <f>'MOD Vectors ALL'!DJ50*($E50=$F$1)</f>
        <v>0</v>
      </c>
      <c r="DK50" s="80">
        <f>'MOD Vectors ALL'!DK50*($E50=$F$1)</f>
        <v>0</v>
      </c>
      <c r="DL50" s="80">
        <f>'MOD Vectors ALL'!DL50*($E50=$F$1)</f>
        <v>0</v>
      </c>
      <c r="DM50" s="80">
        <f>'MOD Vectors ALL'!DM50*($E50=$F$1)</f>
        <v>0</v>
      </c>
      <c r="DN50" s="80">
        <f>'MOD Vectors ALL'!DN50*($E50=$F$1)</f>
        <v>0</v>
      </c>
      <c r="DO50" s="80">
        <f>'MOD Vectors ALL'!DO50*($E50=$F$1)</f>
        <v>0</v>
      </c>
      <c r="DP50" s="80">
        <f>'MOD Vectors ALL'!DP50*($E50=$F$1)</f>
        <v>0</v>
      </c>
      <c r="DQ50" s="80">
        <f>'MOD Vectors ALL'!DQ50*($E50=$F$1)</f>
        <v>0</v>
      </c>
    </row>
    <row r="51" spans="1:121" x14ac:dyDescent="0.2">
      <c r="A51">
        <v>408</v>
      </c>
      <c r="B51" t="s">
        <v>9</v>
      </c>
      <c r="C51" t="s">
        <v>369</v>
      </c>
      <c r="D51" t="s">
        <v>526</v>
      </c>
      <c r="E51" t="s">
        <v>523</v>
      </c>
      <c r="F51" t="s">
        <v>36</v>
      </c>
      <c r="G51">
        <v>0.221994</v>
      </c>
      <c r="H51">
        <v>0.26371899999999998</v>
      </c>
      <c r="I51" s="80">
        <f>'MOD Vectors ALL'!I51*($E51=$F$1)</f>
        <v>0</v>
      </c>
      <c r="J51" s="80">
        <f>'MOD Vectors ALL'!J51*($E51=$F$1)</f>
        <v>0</v>
      </c>
      <c r="K51" s="80">
        <f>'MOD Vectors ALL'!K51*($E51=$F$1)</f>
        <v>0</v>
      </c>
      <c r="L51" s="80">
        <f>'MOD Vectors ALL'!L51*($E51=$F$1)</f>
        <v>0</v>
      </c>
      <c r="M51" s="80">
        <f>'MOD Vectors ALL'!M51*($E51=$F$1)</f>
        <v>0</v>
      </c>
      <c r="N51" s="80">
        <f>'MOD Vectors ALL'!N51*($E51=$F$1)</f>
        <v>0</v>
      </c>
      <c r="O51" s="80">
        <f>'MOD Vectors ALL'!O51*($E51=$F$1)</f>
        <v>0</v>
      </c>
      <c r="P51" s="80">
        <f>'MOD Vectors ALL'!P51*($E51=$F$1)</f>
        <v>0</v>
      </c>
      <c r="Q51" s="80">
        <f>'MOD Vectors ALL'!Q51*($E51=$F$1)</f>
        <v>0</v>
      </c>
      <c r="R51" s="80">
        <f>'MOD Vectors ALL'!R51*($E51=$F$1)</f>
        <v>0</v>
      </c>
      <c r="S51" s="80">
        <f>'MOD Vectors ALL'!S51*($E51=$F$1)</f>
        <v>0</v>
      </c>
      <c r="T51" s="80">
        <f>'MOD Vectors ALL'!T51*($E51=$F$1)</f>
        <v>0</v>
      </c>
      <c r="U51" s="80">
        <f>'MOD Vectors ALL'!U51*($E51=$F$1)</f>
        <v>0</v>
      </c>
      <c r="V51" s="80">
        <f>'MOD Vectors ALL'!V51*($E51=$F$1)</f>
        <v>0</v>
      </c>
      <c r="W51" s="80">
        <f>'MOD Vectors ALL'!W51*($E51=$F$1)</f>
        <v>0</v>
      </c>
      <c r="X51" s="80">
        <f>'MOD Vectors ALL'!X51*($E51=$F$1)</f>
        <v>0</v>
      </c>
      <c r="Y51" s="80">
        <f>'MOD Vectors ALL'!Y51*($E51=$F$1)</f>
        <v>0</v>
      </c>
      <c r="Z51" s="80">
        <f>'MOD Vectors ALL'!Z51*($E51=$F$1)</f>
        <v>0</v>
      </c>
      <c r="AA51" s="80">
        <f>'MOD Vectors ALL'!AA51*($E51=$F$1)</f>
        <v>0</v>
      </c>
      <c r="AB51" s="80">
        <f>'MOD Vectors ALL'!AB51*($E51=$F$1)</f>
        <v>0</v>
      </c>
      <c r="AC51" s="80">
        <f>'MOD Vectors ALL'!AC51*($E51=$F$1)</f>
        <v>0</v>
      </c>
      <c r="AD51" s="80">
        <f>'MOD Vectors ALL'!AD51*($E51=$F$1)</f>
        <v>0</v>
      </c>
      <c r="AE51" s="80">
        <f>'MOD Vectors ALL'!AE51*($E51=$F$1)</f>
        <v>0</v>
      </c>
      <c r="AF51" s="80">
        <f>'MOD Vectors ALL'!AF51*($E51=$F$1)</f>
        <v>0</v>
      </c>
      <c r="AG51" s="80">
        <f>'MOD Vectors ALL'!AG51*($E51=$F$1)</f>
        <v>0</v>
      </c>
      <c r="AH51" s="80">
        <f>'MOD Vectors ALL'!AH51*($E51=$F$1)</f>
        <v>0</v>
      </c>
      <c r="AI51" s="80">
        <f>'MOD Vectors ALL'!AI51*($E51=$F$1)</f>
        <v>0</v>
      </c>
      <c r="AJ51" s="80">
        <f>'MOD Vectors ALL'!AJ51*($E51=$F$1)</f>
        <v>0</v>
      </c>
      <c r="AK51" s="80">
        <f>'MOD Vectors ALL'!AK51*($E51=$F$1)</f>
        <v>0</v>
      </c>
      <c r="AL51" s="80">
        <f>'MOD Vectors ALL'!AL51*($E51=$F$1)</f>
        <v>0</v>
      </c>
      <c r="AM51" s="80">
        <f>'MOD Vectors ALL'!AM51*($E51=$F$1)</f>
        <v>0</v>
      </c>
      <c r="AN51" s="80">
        <f>'MOD Vectors ALL'!AN51*($E51=$F$1)</f>
        <v>0</v>
      </c>
      <c r="AO51" s="80">
        <f>'MOD Vectors ALL'!AO51*($E51=$F$1)</f>
        <v>0</v>
      </c>
      <c r="AP51" s="80">
        <f>'MOD Vectors ALL'!AP51*($E51=$F$1)</f>
        <v>0</v>
      </c>
      <c r="AQ51" s="80">
        <f>'MOD Vectors ALL'!AQ51*($E51=$F$1)</f>
        <v>0</v>
      </c>
      <c r="AR51" s="80">
        <f>'MOD Vectors ALL'!AR51*($E51=$F$1)</f>
        <v>0</v>
      </c>
      <c r="AS51" s="80">
        <f>'MOD Vectors ALL'!AS51*($E51=$F$1)</f>
        <v>0</v>
      </c>
      <c r="AT51" s="80">
        <f>'MOD Vectors ALL'!AT51*($E51=$F$1)</f>
        <v>0</v>
      </c>
      <c r="AU51" s="80">
        <f>'MOD Vectors ALL'!AU51*($E51=$F$1)</f>
        <v>0</v>
      </c>
      <c r="AV51" s="80">
        <f>'MOD Vectors ALL'!AV51*($E51=$F$1)</f>
        <v>0</v>
      </c>
      <c r="AW51" s="80">
        <f>'MOD Vectors ALL'!AW51*($E51=$F$1)</f>
        <v>0</v>
      </c>
      <c r="AX51" s="80">
        <f>'MOD Vectors ALL'!AX51*($E51=$F$1)</f>
        <v>0</v>
      </c>
      <c r="AY51" s="80">
        <f>'MOD Vectors ALL'!AY51*($E51=$F$1)</f>
        <v>0</v>
      </c>
      <c r="AZ51" s="80">
        <f>'MOD Vectors ALL'!AZ51*($E51=$F$1)</f>
        <v>0</v>
      </c>
      <c r="BA51" s="80">
        <f>'MOD Vectors ALL'!BA51*($E51=$F$1)</f>
        <v>0</v>
      </c>
      <c r="BB51" s="80">
        <f>'MOD Vectors ALL'!BB51*($E51=$F$1)</f>
        <v>0</v>
      </c>
      <c r="BC51" s="80">
        <f>'MOD Vectors ALL'!BC51*($E51=$F$1)</f>
        <v>0</v>
      </c>
      <c r="BD51" s="80">
        <f>'MOD Vectors ALL'!BD51*($E51=$F$1)</f>
        <v>0</v>
      </c>
      <c r="BE51" s="80">
        <f>'MOD Vectors ALL'!BE51*($E51=$F$1)</f>
        <v>0</v>
      </c>
      <c r="BF51" s="80">
        <f>'MOD Vectors ALL'!BF51*($E51=$F$1)</f>
        <v>0</v>
      </c>
      <c r="BG51" s="80">
        <f>'MOD Vectors ALL'!BG51*($E51=$F$1)</f>
        <v>0</v>
      </c>
      <c r="BH51" s="80">
        <f>'MOD Vectors ALL'!BH51*($E51=$F$1)</f>
        <v>0</v>
      </c>
      <c r="BI51" s="80">
        <f>'MOD Vectors ALL'!BI51*($E51=$F$1)</f>
        <v>0</v>
      </c>
      <c r="BJ51" s="80">
        <f>'MOD Vectors ALL'!BJ51*($E51=$F$1)</f>
        <v>0</v>
      </c>
      <c r="BK51" s="80">
        <f>'MOD Vectors ALL'!BK51*($E51=$F$1)</f>
        <v>0</v>
      </c>
      <c r="BL51" s="80">
        <f>'MOD Vectors ALL'!BL51*($E51=$F$1)</f>
        <v>0</v>
      </c>
      <c r="BM51" s="80">
        <f>'MOD Vectors ALL'!BM51*($E51=$F$1)</f>
        <v>0</v>
      </c>
      <c r="BN51" s="80">
        <f>'MOD Vectors ALL'!BN51*($E51=$F$1)</f>
        <v>0</v>
      </c>
      <c r="BO51" s="80">
        <f>'MOD Vectors ALL'!BO51*($E51=$F$1)</f>
        <v>0</v>
      </c>
      <c r="BP51" s="80">
        <f>'MOD Vectors ALL'!BP51*($E51=$F$1)</f>
        <v>0</v>
      </c>
      <c r="BQ51" s="80">
        <f>'MOD Vectors ALL'!BQ51*($E51=$F$1)</f>
        <v>0</v>
      </c>
      <c r="BR51" s="80">
        <f>'MOD Vectors ALL'!BR51*($E51=$F$1)</f>
        <v>0</v>
      </c>
      <c r="BS51" s="80">
        <f>'MOD Vectors ALL'!BS51*($E51=$F$1)</f>
        <v>0</v>
      </c>
      <c r="BT51" s="80">
        <f>'MOD Vectors ALL'!BT51*($E51=$F$1)</f>
        <v>0</v>
      </c>
      <c r="BU51" s="80">
        <f>'MOD Vectors ALL'!BU51*($E51=$F$1)</f>
        <v>0</v>
      </c>
      <c r="BV51" s="80">
        <f>'MOD Vectors ALL'!BV51*($E51=$F$1)</f>
        <v>0</v>
      </c>
      <c r="BW51" s="80">
        <f>'MOD Vectors ALL'!BW51*($E51=$F$1)</f>
        <v>0</v>
      </c>
      <c r="BX51" s="80">
        <f>'MOD Vectors ALL'!BX51*($E51=$F$1)</f>
        <v>0</v>
      </c>
      <c r="BY51" s="80">
        <f>'MOD Vectors ALL'!BY51*($E51=$F$1)</f>
        <v>0</v>
      </c>
      <c r="BZ51" s="80">
        <f>'MOD Vectors ALL'!BZ51*($E51=$F$1)</f>
        <v>0</v>
      </c>
      <c r="CA51" s="80">
        <f>'MOD Vectors ALL'!CA51*($E51=$F$1)</f>
        <v>0</v>
      </c>
      <c r="CB51" s="80">
        <f>'MOD Vectors ALL'!CB51*($E51=$F$1)</f>
        <v>0</v>
      </c>
      <c r="CC51" s="80">
        <f>'MOD Vectors ALL'!CC51*($E51=$F$1)</f>
        <v>0</v>
      </c>
      <c r="CD51" s="80">
        <f>'MOD Vectors ALL'!CD51*($E51=$F$1)</f>
        <v>0</v>
      </c>
      <c r="CE51" s="80">
        <f>'MOD Vectors ALL'!CE51*($E51=$F$1)</f>
        <v>0</v>
      </c>
      <c r="CF51" s="80">
        <f>'MOD Vectors ALL'!CF51*($E51=$F$1)</f>
        <v>0</v>
      </c>
      <c r="CG51" s="80">
        <f>'MOD Vectors ALL'!CG51*($E51=$F$1)</f>
        <v>0</v>
      </c>
      <c r="CH51" s="80">
        <f>'MOD Vectors ALL'!CH51*($E51=$F$1)</f>
        <v>0</v>
      </c>
      <c r="CI51" s="80">
        <f>'MOD Vectors ALL'!CI51*($E51=$F$1)</f>
        <v>0</v>
      </c>
      <c r="CJ51" s="80">
        <f>'MOD Vectors ALL'!CJ51*($E51=$F$1)</f>
        <v>0</v>
      </c>
      <c r="CK51" s="80">
        <f>'MOD Vectors ALL'!CK51*($E51=$F$1)</f>
        <v>0</v>
      </c>
      <c r="CL51" s="80">
        <f>'MOD Vectors ALL'!CL51*($E51=$F$1)</f>
        <v>0</v>
      </c>
      <c r="CM51" s="80">
        <f>'MOD Vectors ALL'!CM51*($E51=$F$1)</f>
        <v>0</v>
      </c>
      <c r="CN51" s="80">
        <f>'MOD Vectors ALL'!CN51*($E51=$F$1)</f>
        <v>0</v>
      </c>
      <c r="CO51" s="80">
        <f>'MOD Vectors ALL'!CO51*($E51=$F$1)</f>
        <v>0</v>
      </c>
      <c r="CP51" s="80">
        <f>'MOD Vectors ALL'!CP51*($E51=$F$1)</f>
        <v>0</v>
      </c>
      <c r="CQ51" s="80">
        <f>'MOD Vectors ALL'!CQ51*($E51=$F$1)</f>
        <v>0</v>
      </c>
      <c r="CR51" s="80">
        <f>'MOD Vectors ALL'!CR51*($E51=$F$1)</f>
        <v>0</v>
      </c>
      <c r="CS51" s="80">
        <f>'MOD Vectors ALL'!CS51*($E51=$F$1)</f>
        <v>0</v>
      </c>
      <c r="CT51" s="80">
        <f>'MOD Vectors ALL'!CT51*($E51=$F$1)</f>
        <v>0</v>
      </c>
      <c r="CU51" s="80">
        <f>'MOD Vectors ALL'!CU51*($E51=$F$1)</f>
        <v>0</v>
      </c>
      <c r="CV51" s="80">
        <f>'MOD Vectors ALL'!CV51*($E51=$F$1)</f>
        <v>0</v>
      </c>
      <c r="CW51" s="80">
        <f>'MOD Vectors ALL'!CW51*($E51=$F$1)</f>
        <v>0</v>
      </c>
      <c r="CX51" s="80">
        <f>'MOD Vectors ALL'!CX51*($E51=$F$1)</f>
        <v>0</v>
      </c>
      <c r="CY51" s="80">
        <f>'MOD Vectors ALL'!CY51*($E51=$F$1)</f>
        <v>0</v>
      </c>
      <c r="CZ51" s="80">
        <f>'MOD Vectors ALL'!CZ51*($E51=$F$1)</f>
        <v>0</v>
      </c>
      <c r="DA51" s="80">
        <f>'MOD Vectors ALL'!DA51*($E51=$F$1)</f>
        <v>0</v>
      </c>
      <c r="DB51" s="80">
        <f>'MOD Vectors ALL'!DB51*($E51=$F$1)</f>
        <v>0</v>
      </c>
      <c r="DC51" s="80">
        <f>'MOD Vectors ALL'!DC51*($E51=$F$1)</f>
        <v>0</v>
      </c>
      <c r="DD51" s="80">
        <f>'MOD Vectors ALL'!DD51*($E51=$F$1)</f>
        <v>0</v>
      </c>
      <c r="DE51" s="80">
        <f>'MOD Vectors ALL'!DE51*($E51=$F$1)</f>
        <v>0</v>
      </c>
      <c r="DF51" s="80">
        <f>'MOD Vectors ALL'!DF51*($E51=$F$1)</f>
        <v>0</v>
      </c>
      <c r="DG51" s="80">
        <f>'MOD Vectors ALL'!DG51*($E51=$F$1)</f>
        <v>0</v>
      </c>
      <c r="DH51" s="80">
        <f>'MOD Vectors ALL'!DH51*($E51=$F$1)</f>
        <v>0</v>
      </c>
      <c r="DI51" s="80">
        <f>'MOD Vectors ALL'!DI51*($E51=$F$1)</f>
        <v>0</v>
      </c>
      <c r="DJ51" s="80">
        <f>'MOD Vectors ALL'!DJ51*($E51=$F$1)</f>
        <v>0</v>
      </c>
      <c r="DK51" s="80">
        <f>'MOD Vectors ALL'!DK51*($E51=$F$1)</f>
        <v>0</v>
      </c>
      <c r="DL51" s="80">
        <f>'MOD Vectors ALL'!DL51*($E51=$F$1)</f>
        <v>0</v>
      </c>
      <c r="DM51" s="80">
        <f>'MOD Vectors ALL'!DM51*($E51=$F$1)</f>
        <v>0</v>
      </c>
      <c r="DN51" s="80">
        <f>'MOD Vectors ALL'!DN51*($E51=$F$1)</f>
        <v>0</v>
      </c>
      <c r="DO51" s="80">
        <f>'MOD Vectors ALL'!DO51*($E51=$F$1)</f>
        <v>0</v>
      </c>
      <c r="DP51" s="80">
        <f>'MOD Vectors ALL'!DP51*($E51=$F$1)</f>
        <v>0</v>
      </c>
      <c r="DQ51" s="80">
        <f>'MOD Vectors ALL'!DQ51*($E51=$F$1)</f>
        <v>0</v>
      </c>
    </row>
    <row r="52" spans="1:121" x14ac:dyDescent="0.2">
      <c r="A52">
        <v>409</v>
      </c>
      <c r="B52" t="s">
        <v>9</v>
      </c>
      <c r="C52" t="s">
        <v>369</v>
      </c>
      <c r="D52" t="s">
        <v>526</v>
      </c>
      <c r="E52" t="s">
        <v>523</v>
      </c>
      <c r="F52" t="s">
        <v>37</v>
      </c>
      <c r="G52">
        <v>0.224439</v>
      </c>
      <c r="H52">
        <v>0.15287000000000001</v>
      </c>
      <c r="I52" s="80">
        <f>'MOD Vectors ALL'!I52*($E52=$F$1)</f>
        <v>0</v>
      </c>
      <c r="J52" s="80">
        <f>'MOD Vectors ALL'!J52*($E52=$F$1)</f>
        <v>0</v>
      </c>
      <c r="K52" s="80">
        <f>'MOD Vectors ALL'!K52*($E52=$F$1)</f>
        <v>0</v>
      </c>
      <c r="L52" s="80">
        <f>'MOD Vectors ALL'!L52*($E52=$F$1)</f>
        <v>0</v>
      </c>
      <c r="M52" s="80">
        <f>'MOD Vectors ALL'!M52*($E52=$F$1)</f>
        <v>0</v>
      </c>
      <c r="N52" s="80">
        <f>'MOD Vectors ALL'!N52*($E52=$F$1)</f>
        <v>0</v>
      </c>
      <c r="O52" s="80">
        <f>'MOD Vectors ALL'!O52*($E52=$F$1)</f>
        <v>0</v>
      </c>
      <c r="P52" s="80">
        <f>'MOD Vectors ALL'!P52*($E52=$F$1)</f>
        <v>0</v>
      </c>
      <c r="Q52" s="80">
        <f>'MOD Vectors ALL'!Q52*($E52=$F$1)</f>
        <v>0</v>
      </c>
      <c r="R52" s="80">
        <f>'MOD Vectors ALL'!R52*($E52=$F$1)</f>
        <v>0</v>
      </c>
      <c r="S52" s="80">
        <f>'MOD Vectors ALL'!S52*($E52=$F$1)</f>
        <v>0</v>
      </c>
      <c r="T52" s="80">
        <f>'MOD Vectors ALL'!T52*($E52=$F$1)</f>
        <v>0</v>
      </c>
      <c r="U52" s="80">
        <f>'MOD Vectors ALL'!U52*($E52=$F$1)</f>
        <v>0</v>
      </c>
      <c r="V52" s="80">
        <f>'MOD Vectors ALL'!V52*($E52=$F$1)</f>
        <v>0</v>
      </c>
      <c r="W52" s="80">
        <f>'MOD Vectors ALL'!W52*($E52=$F$1)</f>
        <v>0</v>
      </c>
      <c r="X52" s="80">
        <f>'MOD Vectors ALL'!X52*($E52=$F$1)</f>
        <v>0</v>
      </c>
      <c r="Y52" s="80">
        <f>'MOD Vectors ALL'!Y52*($E52=$F$1)</f>
        <v>0</v>
      </c>
      <c r="Z52" s="80">
        <f>'MOD Vectors ALL'!Z52*($E52=$F$1)</f>
        <v>0</v>
      </c>
      <c r="AA52" s="80">
        <f>'MOD Vectors ALL'!AA52*($E52=$F$1)</f>
        <v>0</v>
      </c>
      <c r="AB52" s="80">
        <f>'MOD Vectors ALL'!AB52*($E52=$F$1)</f>
        <v>0</v>
      </c>
      <c r="AC52" s="80">
        <f>'MOD Vectors ALL'!AC52*($E52=$F$1)</f>
        <v>0</v>
      </c>
      <c r="AD52" s="80">
        <f>'MOD Vectors ALL'!AD52*($E52=$F$1)</f>
        <v>0</v>
      </c>
      <c r="AE52" s="80">
        <f>'MOD Vectors ALL'!AE52*($E52=$F$1)</f>
        <v>0</v>
      </c>
      <c r="AF52" s="80">
        <f>'MOD Vectors ALL'!AF52*($E52=$F$1)</f>
        <v>0</v>
      </c>
      <c r="AG52" s="80">
        <f>'MOD Vectors ALL'!AG52*($E52=$F$1)</f>
        <v>0</v>
      </c>
      <c r="AH52" s="80">
        <f>'MOD Vectors ALL'!AH52*($E52=$F$1)</f>
        <v>0</v>
      </c>
      <c r="AI52" s="80">
        <f>'MOD Vectors ALL'!AI52*($E52=$F$1)</f>
        <v>0</v>
      </c>
      <c r="AJ52" s="80">
        <f>'MOD Vectors ALL'!AJ52*($E52=$F$1)</f>
        <v>0</v>
      </c>
      <c r="AK52" s="80">
        <f>'MOD Vectors ALL'!AK52*($E52=$F$1)</f>
        <v>0</v>
      </c>
      <c r="AL52" s="80">
        <f>'MOD Vectors ALL'!AL52*($E52=$F$1)</f>
        <v>0</v>
      </c>
      <c r="AM52" s="80">
        <f>'MOD Vectors ALL'!AM52*($E52=$F$1)</f>
        <v>0</v>
      </c>
      <c r="AN52" s="80">
        <f>'MOD Vectors ALL'!AN52*($E52=$F$1)</f>
        <v>0</v>
      </c>
      <c r="AO52" s="80">
        <f>'MOD Vectors ALL'!AO52*($E52=$F$1)</f>
        <v>0</v>
      </c>
      <c r="AP52" s="80">
        <f>'MOD Vectors ALL'!AP52*($E52=$F$1)</f>
        <v>0</v>
      </c>
      <c r="AQ52" s="80">
        <f>'MOD Vectors ALL'!AQ52*($E52=$F$1)</f>
        <v>0</v>
      </c>
      <c r="AR52" s="80">
        <f>'MOD Vectors ALL'!AR52*($E52=$F$1)</f>
        <v>0</v>
      </c>
      <c r="AS52" s="80">
        <f>'MOD Vectors ALL'!AS52*($E52=$F$1)</f>
        <v>0</v>
      </c>
      <c r="AT52" s="80">
        <f>'MOD Vectors ALL'!AT52*($E52=$F$1)</f>
        <v>0</v>
      </c>
      <c r="AU52" s="80">
        <f>'MOD Vectors ALL'!AU52*($E52=$F$1)</f>
        <v>0</v>
      </c>
      <c r="AV52" s="80">
        <f>'MOD Vectors ALL'!AV52*($E52=$F$1)</f>
        <v>0</v>
      </c>
      <c r="AW52" s="80">
        <f>'MOD Vectors ALL'!AW52*($E52=$F$1)</f>
        <v>0</v>
      </c>
      <c r="AX52" s="80">
        <f>'MOD Vectors ALL'!AX52*($E52=$F$1)</f>
        <v>0</v>
      </c>
      <c r="AY52" s="80">
        <f>'MOD Vectors ALL'!AY52*($E52=$F$1)</f>
        <v>0</v>
      </c>
      <c r="AZ52" s="80">
        <f>'MOD Vectors ALL'!AZ52*($E52=$F$1)</f>
        <v>0</v>
      </c>
      <c r="BA52" s="80">
        <f>'MOD Vectors ALL'!BA52*($E52=$F$1)</f>
        <v>0</v>
      </c>
      <c r="BB52" s="80">
        <f>'MOD Vectors ALL'!BB52*($E52=$F$1)</f>
        <v>0</v>
      </c>
      <c r="BC52" s="80">
        <f>'MOD Vectors ALL'!BC52*($E52=$F$1)</f>
        <v>0</v>
      </c>
      <c r="BD52" s="80">
        <f>'MOD Vectors ALL'!BD52*($E52=$F$1)</f>
        <v>0</v>
      </c>
      <c r="BE52" s="80">
        <f>'MOD Vectors ALL'!BE52*($E52=$F$1)</f>
        <v>0</v>
      </c>
      <c r="BF52" s="80">
        <f>'MOD Vectors ALL'!BF52*($E52=$F$1)</f>
        <v>0</v>
      </c>
      <c r="BG52" s="80">
        <f>'MOD Vectors ALL'!BG52*($E52=$F$1)</f>
        <v>0</v>
      </c>
      <c r="BH52" s="80">
        <f>'MOD Vectors ALL'!BH52*($E52=$F$1)</f>
        <v>0</v>
      </c>
      <c r="BI52" s="80">
        <f>'MOD Vectors ALL'!BI52*($E52=$F$1)</f>
        <v>0</v>
      </c>
      <c r="BJ52" s="80">
        <f>'MOD Vectors ALL'!BJ52*($E52=$F$1)</f>
        <v>0</v>
      </c>
      <c r="BK52" s="80">
        <f>'MOD Vectors ALL'!BK52*($E52=$F$1)</f>
        <v>0</v>
      </c>
      <c r="BL52" s="80">
        <f>'MOD Vectors ALL'!BL52*($E52=$F$1)</f>
        <v>0</v>
      </c>
      <c r="BM52" s="80">
        <f>'MOD Vectors ALL'!BM52*($E52=$F$1)</f>
        <v>0</v>
      </c>
      <c r="BN52" s="80">
        <f>'MOD Vectors ALL'!BN52*($E52=$F$1)</f>
        <v>0</v>
      </c>
      <c r="BO52" s="80">
        <f>'MOD Vectors ALL'!BO52*($E52=$F$1)</f>
        <v>0</v>
      </c>
      <c r="BP52" s="80">
        <f>'MOD Vectors ALL'!BP52*($E52=$F$1)</f>
        <v>0</v>
      </c>
      <c r="BQ52" s="80">
        <f>'MOD Vectors ALL'!BQ52*($E52=$F$1)</f>
        <v>0</v>
      </c>
      <c r="BR52" s="80">
        <f>'MOD Vectors ALL'!BR52*($E52=$F$1)</f>
        <v>0</v>
      </c>
      <c r="BS52" s="80">
        <f>'MOD Vectors ALL'!BS52*($E52=$F$1)</f>
        <v>0</v>
      </c>
      <c r="BT52" s="80">
        <f>'MOD Vectors ALL'!BT52*($E52=$F$1)</f>
        <v>0</v>
      </c>
      <c r="BU52" s="80">
        <f>'MOD Vectors ALL'!BU52*($E52=$F$1)</f>
        <v>0</v>
      </c>
      <c r="BV52" s="80">
        <f>'MOD Vectors ALL'!BV52*($E52=$F$1)</f>
        <v>0</v>
      </c>
      <c r="BW52" s="80">
        <f>'MOD Vectors ALL'!BW52*($E52=$F$1)</f>
        <v>0</v>
      </c>
      <c r="BX52" s="80">
        <f>'MOD Vectors ALL'!BX52*($E52=$F$1)</f>
        <v>0</v>
      </c>
      <c r="BY52" s="80">
        <f>'MOD Vectors ALL'!BY52*($E52=$F$1)</f>
        <v>0</v>
      </c>
      <c r="BZ52" s="80">
        <f>'MOD Vectors ALL'!BZ52*($E52=$F$1)</f>
        <v>0</v>
      </c>
      <c r="CA52" s="80">
        <f>'MOD Vectors ALL'!CA52*($E52=$F$1)</f>
        <v>0</v>
      </c>
      <c r="CB52" s="80">
        <f>'MOD Vectors ALL'!CB52*($E52=$F$1)</f>
        <v>0</v>
      </c>
      <c r="CC52" s="80">
        <f>'MOD Vectors ALL'!CC52*($E52=$F$1)</f>
        <v>0</v>
      </c>
      <c r="CD52" s="80">
        <f>'MOD Vectors ALL'!CD52*($E52=$F$1)</f>
        <v>0</v>
      </c>
      <c r="CE52" s="80">
        <f>'MOD Vectors ALL'!CE52*($E52=$F$1)</f>
        <v>0</v>
      </c>
      <c r="CF52" s="80">
        <f>'MOD Vectors ALL'!CF52*($E52=$F$1)</f>
        <v>0</v>
      </c>
      <c r="CG52" s="80">
        <f>'MOD Vectors ALL'!CG52*($E52=$F$1)</f>
        <v>0</v>
      </c>
      <c r="CH52" s="80">
        <f>'MOD Vectors ALL'!CH52*($E52=$F$1)</f>
        <v>0</v>
      </c>
      <c r="CI52" s="80">
        <f>'MOD Vectors ALL'!CI52*($E52=$F$1)</f>
        <v>0</v>
      </c>
      <c r="CJ52" s="80">
        <f>'MOD Vectors ALL'!CJ52*($E52=$F$1)</f>
        <v>0</v>
      </c>
      <c r="CK52" s="80">
        <f>'MOD Vectors ALL'!CK52*($E52=$F$1)</f>
        <v>0</v>
      </c>
      <c r="CL52" s="80">
        <f>'MOD Vectors ALL'!CL52*($E52=$F$1)</f>
        <v>0</v>
      </c>
      <c r="CM52" s="80">
        <f>'MOD Vectors ALL'!CM52*($E52=$F$1)</f>
        <v>0</v>
      </c>
      <c r="CN52" s="80">
        <f>'MOD Vectors ALL'!CN52*($E52=$F$1)</f>
        <v>0</v>
      </c>
      <c r="CO52" s="80">
        <f>'MOD Vectors ALL'!CO52*($E52=$F$1)</f>
        <v>0</v>
      </c>
      <c r="CP52" s="80">
        <f>'MOD Vectors ALL'!CP52*($E52=$F$1)</f>
        <v>0</v>
      </c>
      <c r="CQ52" s="80">
        <f>'MOD Vectors ALL'!CQ52*($E52=$F$1)</f>
        <v>0</v>
      </c>
      <c r="CR52" s="80">
        <f>'MOD Vectors ALL'!CR52*($E52=$F$1)</f>
        <v>0</v>
      </c>
      <c r="CS52" s="80">
        <f>'MOD Vectors ALL'!CS52*($E52=$F$1)</f>
        <v>0</v>
      </c>
      <c r="CT52" s="80">
        <f>'MOD Vectors ALL'!CT52*($E52=$F$1)</f>
        <v>0</v>
      </c>
      <c r="CU52" s="80">
        <f>'MOD Vectors ALL'!CU52*($E52=$F$1)</f>
        <v>0</v>
      </c>
      <c r="CV52" s="80">
        <f>'MOD Vectors ALL'!CV52*($E52=$F$1)</f>
        <v>0</v>
      </c>
      <c r="CW52" s="80">
        <f>'MOD Vectors ALL'!CW52*($E52=$F$1)</f>
        <v>0</v>
      </c>
      <c r="CX52" s="80">
        <f>'MOD Vectors ALL'!CX52*($E52=$F$1)</f>
        <v>0</v>
      </c>
      <c r="CY52" s="80">
        <f>'MOD Vectors ALL'!CY52*($E52=$F$1)</f>
        <v>0</v>
      </c>
      <c r="CZ52" s="80">
        <f>'MOD Vectors ALL'!CZ52*($E52=$F$1)</f>
        <v>0</v>
      </c>
      <c r="DA52" s="80">
        <f>'MOD Vectors ALL'!DA52*($E52=$F$1)</f>
        <v>0</v>
      </c>
      <c r="DB52" s="80">
        <f>'MOD Vectors ALL'!DB52*($E52=$F$1)</f>
        <v>0</v>
      </c>
      <c r="DC52" s="80">
        <f>'MOD Vectors ALL'!DC52*($E52=$F$1)</f>
        <v>0</v>
      </c>
      <c r="DD52" s="80">
        <f>'MOD Vectors ALL'!DD52*($E52=$F$1)</f>
        <v>0</v>
      </c>
      <c r="DE52" s="80">
        <f>'MOD Vectors ALL'!DE52*($E52=$F$1)</f>
        <v>0</v>
      </c>
      <c r="DF52" s="80">
        <f>'MOD Vectors ALL'!DF52*($E52=$F$1)</f>
        <v>0</v>
      </c>
      <c r="DG52" s="80">
        <f>'MOD Vectors ALL'!DG52*($E52=$F$1)</f>
        <v>0</v>
      </c>
      <c r="DH52" s="80">
        <f>'MOD Vectors ALL'!DH52*($E52=$F$1)</f>
        <v>0</v>
      </c>
      <c r="DI52" s="80">
        <f>'MOD Vectors ALL'!DI52*($E52=$F$1)</f>
        <v>0</v>
      </c>
      <c r="DJ52" s="80">
        <f>'MOD Vectors ALL'!DJ52*($E52=$F$1)</f>
        <v>0</v>
      </c>
      <c r="DK52" s="80">
        <f>'MOD Vectors ALL'!DK52*($E52=$F$1)</f>
        <v>0</v>
      </c>
      <c r="DL52" s="80">
        <f>'MOD Vectors ALL'!DL52*($E52=$F$1)</f>
        <v>0</v>
      </c>
      <c r="DM52" s="80">
        <f>'MOD Vectors ALL'!DM52*($E52=$F$1)</f>
        <v>0</v>
      </c>
      <c r="DN52" s="80">
        <f>'MOD Vectors ALL'!DN52*($E52=$F$1)</f>
        <v>0</v>
      </c>
      <c r="DO52" s="80">
        <f>'MOD Vectors ALL'!DO52*($E52=$F$1)</f>
        <v>0</v>
      </c>
      <c r="DP52" s="80">
        <f>'MOD Vectors ALL'!DP52*($E52=$F$1)</f>
        <v>0</v>
      </c>
      <c r="DQ52" s="80">
        <f>'MOD Vectors ALL'!DQ52*($E52=$F$1)</f>
        <v>0</v>
      </c>
    </row>
    <row r="53" spans="1:121" x14ac:dyDescent="0.2">
      <c r="A53">
        <v>432</v>
      </c>
      <c r="B53" t="s">
        <v>16</v>
      </c>
      <c r="C53" t="s">
        <v>369</v>
      </c>
      <c r="D53" t="s">
        <v>526</v>
      </c>
      <c r="E53" t="s">
        <v>523</v>
      </c>
      <c r="F53" t="s">
        <v>10</v>
      </c>
      <c r="G53">
        <v>0.73588799999999999</v>
      </c>
      <c r="H53">
        <v>0.43052000000000001</v>
      </c>
      <c r="I53" s="80">
        <f>'MOD Vectors ALL'!I53*($E53=$F$1)</f>
        <v>0</v>
      </c>
      <c r="J53" s="80">
        <f>'MOD Vectors ALL'!J53*($E53=$F$1)</f>
        <v>0</v>
      </c>
      <c r="K53" s="80">
        <f>'MOD Vectors ALL'!K53*($E53=$F$1)</f>
        <v>0</v>
      </c>
      <c r="L53" s="80">
        <f>'MOD Vectors ALL'!L53*($E53=$F$1)</f>
        <v>0</v>
      </c>
      <c r="M53" s="80">
        <f>'MOD Vectors ALL'!M53*($E53=$F$1)</f>
        <v>0</v>
      </c>
      <c r="N53" s="80">
        <f>'MOD Vectors ALL'!N53*($E53=$F$1)</f>
        <v>0</v>
      </c>
      <c r="O53" s="80">
        <f>'MOD Vectors ALL'!O53*($E53=$F$1)</f>
        <v>0</v>
      </c>
      <c r="P53" s="80">
        <f>'MOD Vectors ALL'!P53*($E53=$F$1)</f>
        <v>0</v>
      </c>
      <c r="Q53" s="80">
        <f>'MOD Vectors ALL'!Q53*($E53=$F$1)</f>
        <v>0</v>
      </c>
      <c r="R53" s="80">
        <f>'MOD Vectors ALL'!R53*($E53=$F$1)</f>
        <v>0</v>
      </c>
      <c r="S53" s="80">
        <f>'MOD Vectors ALL'!S53*($E53=$F$1)</f>
        <v>0</v>
      </c>
      <c r="T53" s="80">
        <f>'MOD Vectors ALL'!T53*($E53=$F$1)</f>
        <v>0</v>
      </c>
      <c r="U53" s="80">
        <f>'MOD Vectors ALL'!U53*($E53=$F$1)</f>
        <v>0</v>
      </c>
      <c r="V53" s="80">
        <f>'MOD Vectors ALL'!V53*($E53=$F$1)</f>
        <v>0</v>
      </c>
      <c r="W53" s="80">
        <f>'MOD Vectors ALL'!W53*($E53=$F$1)</f>
        <v>0</v>
      </c>
      <c r="X53" s="80">
        <f>'MOD Vectors ALL'!X53*($E53=$F$1)</f>
        <v>0</v>
      </c>
      <c r="Y53" s="80">
        <f>'MOD Vectors ALL'!Y53*($E53=$F$1)</f>
        <v>0</v>
      </c>
      <c r="Z53" s="80">
        <f>'MOD Vectors ALL'!Z53*($E53=$F$1)</f>
        <v>0</v>
      </c>
      <c r="AA53" s="80">
        <f>'MOD Vectors ALL'!AA53*($E53=$F$1)</f>
        <v>0</v>
      </c>
      <c r="AB53" s="80">
        <f>'MOD Vectors ALL'!AB53*($E53=$F$1)</f>
        <v>0</v>
      </c>
      <c r="AC53" s="80">
        <f>'MOD Vectors ALL'!AC53*($E53=$F$1)</f>
        <v>0</v>
      </c>
      <c r="AD53" s="80">
        <f>'MOD Vectors ALL'!AD53*($E53=$F$1)</f>
        <v>0</v>
      </c>
      <c r="AE53" s="80">
        <f>'MOD Vectors ALL'!AE53*($E53=$F$1)</f>
        <v>0</v>
      </c>
      <c r="AF53" s="80">
        <f>'MOD Vectors ALL'!AF53*($E53=$F$1)</f>
        <v>0</v>
      </c>
      <c r="AG53" s="80">
        <f>'MOD Vectors ALL'!AG53*($E53=$F$1)</f>
        <v>0</v>
      </c>
      <c r="AH53" s="80">
        <f>'MOD Vectors ALL'!AH53*($E53=$F$1)</f>
        <v>0</v>
      </c>
      <c r="AI53" s="80">
        <f>'MOD Vectors ALL'!AI53*($E53=$F$1)</f>
        <v>0</v>
      </c>
      <c r="AJ53" s="80">
        <f>'MOD Vectors ALL'!AJ53*($E53=$F$1)</f>
        <v>0</v>
      </c>
      <c r="AK53" s="80">
        <f>'MOD Vectors ALL'!AK53*($E53=$F$1)</f>
        <v>0</v>
      </c>
      <c r="AL53" s="80">
        <f>'MOD Vectors ALL'!AL53*($E53=$F$1)</f>
        <v>0</v>
      </c>
      <c r="AM53" s="80">
        <f>'MOD Vectors ALL'!AM53*($E53=$F$1)</f>
        <v>0</v>
      </c>
      <c r="AN53" s="80">
        <f>'MOD Vectors ALL'!AN53*($E53=$F$1)</f>
        <v>0</v>
      </c>
      <c r="AO53" s="80">
        <f>'MOD Vectors ALL'!AO53*($E53=$F$1)</f>
        <v>0</v>
      </c>
      <c r="AP53" s="80">
        <f>'MOD Vectors ALL'!AP53*($E53=$F$1)</f>
        <v>0</v>
      </c>
      <c r="AQ53" s="80">
        <f>'MOD Vectors ALL'!AQ53*($E53=$F$1)</f>
        <v>0</v>
      </c>
      <c r="AR53" s="80">
        <f>'MOD Vectors ALL'!AR53*($E53=$F$1)</f>
        <v>0</v>
      </c>
      <c r="AS53" s="80">
        <f>'MOD Vectors ALL'!AS53*($E53=$F$1)</f>
        <v>0</v>
      </c>
      <c r="AT53" s="80">
        <f>'MOD Vectors ALL'!AT53*($E53=$F$1)</f>
        <v>0</v>
      </c>
      <c r="AU53" s="80">
        <f>'MOD Vectors ALL'!AU53*($E53=$F$1)</f>
        <v>0</v>
      </c>
      <c r="AV53" s="80">
        <f>'MOD Vectors ALL'!AV53*($E53=$F$1)</f>
        <v>0</v>
      </c>
      <c r="AW53" s="80">
        <f>'MOD Vectors ALL'!AW53*($E53=$F$1)</f>
        <v>0</v>
      </c>
      <c r="AX53" s="80">
        <f>'MOD Vectors ALL'!AX53*($E53=$F$1)</f>
        <v>0</v>
      </c>
      <c r="AY53" s="80">
        <f>'MOD Vectors ALL'!AY53*($E53=$F$1)</f>
        <v>0</v>
      </c>
      <c r="AZ53" s="80">
        <f>'MOD Vectors ALL'!AZ53*($E53=$F$1)</f>
        <v>0</v>
      </c>
      <c r="BA53" s="80">
        <f>'MOD Vectors ALL'!BA53*($E53=$F$1)</f>
        <v>0</v>
      </c>
      <c r="BB53" s="80">
        <f>'MOD Vectors ALL'!BB53*($E53=$F$1)</f>
        <v>0</v>
      </c>
      <c r="BC53" s="80">
        <f>'MOD Vectors ALL'!BC53*($E53=$F$1)</f>
        <v>0</v>
      </c>
      <c r="BD53" s="80">
        <f>'MOD Vectors ALL'!BD53*($E53=$F$1)</f>
        <v>0</v>
      </c>
      <c r="BE53" s="80">
        <f>'MOD Vectors ALL'!BE53*($E53=$F$1)</f>
        <v>0</v>
      </c>
      <c r="BF53" s="80">
        <f>'MOD Vectors ALL'!BF53*($E53=$F$1)</f>
        <v>0</v>
      </c>
      <c r="BG53" s="80">
        <f>'MOD Vectors ALL'!BG53*($E53=$F$1)</f>
        <v>0</v>
      </c>
      <c r="BH53" s="80">
        <f>'MOD Vectors ALL'!BH53*($E53=$F$1)</f>
        <v>0</v>
      </c>
      <c r="BI53" s="80">
        <f>'MOD Vectors ALL'!BI53*($E53=$F$1)</f>
        <v>0</v>
      </c>
      <c r="BJ53" s="80">
        <f>'MOD Vectors ALL'!BJ53*($E53=$F$1)</f>
        <v>0</v>
      </c>
      <c r="BK53" s="80">
        <f>'MOD Vectors ALL'!BK53*($E53=$F$1)</f>
        <v>0</v>
      </c>
      <c r="BL53" s="80">
        <f>'MOD Vectors ALL'!BL53*($E53=$F$1)</f>
        <v>0</v>
      </c>
      <c r="BM53" s="80">
        <f>'MOD Vectors ALL'!BM53*($E53=$F$1)</f>
        <v>0</v>
      </c>
      <c r="BN53" s="80">
        <f>'MOD Vectors ALL'!BN53*($E53=$F$1)</f>
        <v>0</v>
      </c>
      <c r="BO53" s="80">
        <f>'MOD Vectors ALL'!BO53*($E53=$F$1)</f>
        <v>0</v>
      </c>
      <c r="BP53" s="80">
        <f>'MOD Vectors ALL'!BP53*($E53=$F$1)</f>
        <v>0</v>
      </c>
      <c r="BQ53" s="80">
        <f>'MOD Vectors ALL'!BQ53*($E53=$F$1)</f>
        <v>0</v>
      </c>
      <c r="BR53" s="80">
        <f>'MOD Vectors ALL'!BR53*($E53=$F$1)</f>
        <v>0</v>
      </c>
      <c r="BS53" s="80">
        <f>'MOD Vectors ALL'!BS53*($E53=$F$1)</f>
        <v>0</v>
      </c>
      <c r="BT53" s="80">
        <f>'MOD Vectors ALL'!BT53*($E53=$F$1)</f>
        <v>0</v>
      </c>
      <c r="BU53" s="80">
        <f>'MOD Vectors ALL'!BU53*($E53=$F$1)</f>
        <v>0</v>
      </c>
      <c r="BV53" s="80">
        <f>'MOD Vectors ALL'!BV53*($E53=$F$1)</f>
        <v>0</v>
      </c>
      <c r="BW53" s="80">
        <f>'MOD Vectors ALL'!BW53*($E53=$F$1)</f>
        <v>0</v>
      </c>
      <c r="BX53" s="80">
        <f>'MOD Vectors ALL'!BX53*($E53=$F$1)</f>
        <v>0</v>
      </c>
      <c r="BY53" s="80">
        <f>'MOD Vectors ALL'!BY53*($E53=$F$1)</f>
        <v>0</v>
      </c>
      <c r="BZ53" s="80">
        <f>'MOD Vectors ALL'!BZ53*($E53=$F$1)</f>
        <v>0</v>
      </c>
      <c r="CA53" s="80">
        <f>'MOD Vectors ALL'!CA53*($E53=$F$1)</f>
        <v>0</v>
      </c>
      <c r="CB53" s="80">
        <f>'MOD Vectors ALL'!CB53*($E53=$F$1)</f>
        <v>0</v>
      </c>
      <c r="CC53" s="80">
        <f>'MOD Vectors ALL'!CC53*($E53=$F$1)</f>
        <v>0</v>
      </c>
      <c r="CD53" s="80">
        <f>'MOD Vectors ALL'!CD53*($E53=$F$1)</f>
        <v>0</v>
      </c>
      <c r="CE53" s="80">
        <f>'MOD Vectors ALL'!CE53*($E53=$F$1)</f>
        <v>0</v>
      </c>
      <c r="CF53" s="80">
        <f>'MOD Vectors ALL'!CF53*($E53=$F$1)</f>
        <v>0</v>
      </c>
      <c r="CG53" s="80">
        <f>'MOD Vectors ALL'!CG53*($E53=$F$1)</f>
        <v>0</v>
      </c>
      <c r="CH53" s="80">
        <f>'MOD Vectors ALL'!CH53*($E53=$F$1)</f>
        <v>0</v>
      </c>
      <c r="CI53" s="80">
        <f>'MOD Vectors ALL'!CI53*($E53=$F$1)</f>
        <v>0</v>
      </c>
      <c r="CJ53" s="80">
        <f>'MOD Vectors ALL'!CJ53*($E53=$F$1)</f>
        <v>0</v>
      </c>
      <c r="CK53" s="80">
        <f>'MOD Vectors ALL'!CK53*($E53=$F$1)</f>
        <v>0</v>
      </c>
      <c r="CL53" s="80">
        <f>'MOD Vectors ALL'!CL53*($E53=$F$1)</f>
        <v>0</v>
      </c>
      <c r="CM53" s="80">
        <f>'MOD Vectors ALL'!CM53*($E53=$F$1)</f>
        <v>0</v>
      </c>
      <c r="CN53" s="80">
        <f>'MOD Vectors ALL'!CN53*($E53=$F$1)</f>
        <v>0</v>
      </c>
      <c r="CO53" s="80">
        <f>'MOD Vectors ALL'!CO53*($E53=$F$1)</f>
        <v>0</v>
      </c>
      <c r="CP53" s="80">
        <f>'MOD Vectors ALL'!CP53*($E53=$F$1)</f>
        <v>0</v>
      </c>
      <c r="CQ53" s="80">
        <f>'MOD Vectors ALL'!CQ53*($E53=$F$1)</f>
        <v>0</v>
      </c>
      <c r="CR53" s="80">
        <f>'MOD Vectors ALL'!CR53*($E53=$F$1)</f>
        <v>0</v>
      </c>
      <c r="CS53" s="80">
        <f>'MOD Vectors ALL'!CS53*($E53=$F$1)</f>
        <v>0</v>
      </c>
      <c r="CT53" s="80">
        <f>'MOD Vectors ALL'!CT53*($E53=$F$1)</f>
        <v>0</v>
      </c>
      <c r="CU53" s="80">
        <f>'MOD Vectors ALL'!CU53*($E53=$F$1)</f>
        <v>0</v>
      </c>
      <c r="CV53" s="80">
        <f>'MOD Vectors ALL'!CV53*($E53=$F$1)</f>
        <v>0</v>
      </c>
      <c r="CW53" s="80">
        <f>'MOD Vectors ALL'!CW53*($E53=$F$1)</f>
        <v>0</v>
      </c>
      <c r="CX53" s="80">
        <f>'MOD Vectors ALL'!CX53*($E53=$F$1)</f>
        <v>0</v>
      </c>
      <c r="CY53" s="80">
        <f>'MOD Vectors ALL'!CY53*($E53=$F$1)</f>
        <v>0</v>
      </c>
      <c r="CZ53" s="80">
        <f>'MOD Vectors ALL'!CZ53*($E53=$F$1)</f>
        <v>0</v>
      </c>
      <c r="DA53" s="80">
        <f>'MOD Vectors ALL'!DA53*($E53=$F$1)</f>
        <v>0</v>
      </c>
      <c r="DB53" s="80">
        <f>'MOD Vectors ALL'!DB53*($E53=$F$1)</f>
        <v>0</v>
      </c>
      <c r="DC53" s="80">
        <f>'MOD Vectors ALL'!DC53*($E53=$F$1)</f>
        <v>0</v>
      </c>
      <c r="DD53" s="80">
        <f>'MOD Vectors ALL'!DD53*($E53=$F$1)</f>
        <v>0</v>
      </c>
      <c r="DE53" s="80">
        <f>'MOD Vectors ALL'!DE53*($E53=$F$1)</f>
        <v>0</v>
      </c>
      <c r="DF53" s="80">
        <f>'MOD Vectors ALL'!DF53*($E53=$F$1)</f>
        <v>0</v>
      </c>
      <c r="DG53" s="80">
        <f>'MOD Vectors ALL'!DG53*($E53=$F$1)</f>
        <v>0</v>
      </c>
      <c r="DH53" s="80">
        <f>'MOD Vectors ALL'!DH53*($E53=$F$1)</f>
        <v>0</v>
      </c>
      <c r="DI53" s="80">
        <f>'MOD Vectors ALL'!DI53*($E53=$F$1)</f>
        <v>0</v>
      </c>
      <c r="DJ53" s="80">
        <f>'MOD Vectors ALL'!DJ53*($E53=$F$1)</f>
        <v>0</v>
      </c>
      <c r="DK53" s="80">
        <f>'MOD Vectors ALL'!DK53*($E53=$F$1)</f>
        <v>0</v>
      </c>
      <c r="DL53" s="80">
        <f>'MOD Vectors ALL'!DL53*($E53=$F$1)</f>
        <v>0</v>
      </c>
      <c r="DM53" s="80">
        <f>'MOD Vectors ALL'!DM53*($E53=$F$1)</f>
        <v>0</v>
      </c>
      <c r="DN53" s="80">
        <f>'MOD Vectors ALL'!DN53*($E53=$F$1)</f>
        <v>0</v>
      </c>
      <c r="DO53" s="80">
        <f>'MOD Vectors ALL'!DO53*($E53=$F$1)</f>
        <v>0</v>
      </c>
      <c r="DP53" s="80">
        <f>'MOD Vectors ALL'!DP53*($E53=$F$1)</f>
        <v>0</v>
      </c>
      <c r="DQ53" s="80">
        <f>'MOD Vectors ALL'!DQ53*($E53=$F$1)</f>
        <v>0</v>
      </c>
    </row>
    <row r="54" spans="1:121" x14ac:dyDescent="0.2">
      <c r="A54">
        <v>433</v>
      </c>
      <c r="B54" t="s">
        <v>16</v>
      </c>
      <c r="C54" t="s">
        <v>369</v>
      </c>
      <c r="D54" t="s">
        <v>526</v>
      </c>
      <c r="E54" t="s">
        <v>523</v>
      </c>
      <c r="F54" t="s">
        <v>11</v>
      </c>
      <c r="G54">
        <v>0.56261700000000003</v>
      </c>
      <c r="H54">
        <v>0.29132599999999997</v>
      </c>
      <c r="I54" s="80">
        <f>'MOD Vectors ALL'!I54*($E54=$F$1)</f>
        <v>0</v>
      </c>
      <c r="J54" s="80">
        <f>'MOD Vectors ALL'!J54*($E54=$F$1)</f>
        <v>0</v>
      </c>
      <c r="K54" s="80">
        <f>'MOD Vectors ALL'!K54*($E54=$F$1)</f>
        <v>0</v>
      </c>
      <c r="L54" s="80">
        <f>'MOD Vectors ALL'!L54*($E54=$F$1)</f>
        <v>0</v>
      </c>
      <c r="M54" s="80">
        <f>'MOD Vectors ALL'!M54*($E54=$F$1)</f>
        <v>0</v>
      </c>
      <c r="N54" s="80">
        <f>'MOD Vectors ALL'!N54*($E54=$F$1)</f>
        <v>0</v>
      </c>
      <c r="O54" s="80">
        <f>'MOD Vectors ALL'!O54*($E54=$F$1)</f>
        <v>0</v>
      </c>
      <c r="P54" s="80">
        <f>'MOD Vectors ALL'!P54*($E54=$F$1)</f>
        <v>0</v>
      </c>
      <c r="Q54" s="80">
        <f>'MOD Vectors ALL'!Q54*($E54=$F$1)</f>
        <v>0</v>
      </c>
      <c r="R54" s="80">
        <f>'MOD Vectors ALL'!R54*($E54=$F$1)</f>
        <v>0</v>
      </c>
      <c r="S54" s="80">
        <f>'MOD Vectors ALL'!S54*($E54=$F$1)</f>
        <v>0</v>
      </c>
      <c r="T54" s="80">
        <f>'MOD Vectors ALL'!T54*($E54=$F$1)</f>
        <v>0</v>
      </c>
      <c r="U54" s="80">
        <f>'MOD Vectors ALL'!U54*($E54=$F$1)</f>
        <v>0</v>
      </c>
      <c r="V54" s="80">
        <f>'MOD Vectors ALL'!V54*($E54=$F$1)</f>
        <v>0</v>
      </c>
      <c r="W54" s="80">
        <f>'MOD Vectors ALL'!W54*($E54=$F$1)</f>
        <v>0</v>
      </c>
      <c r="X54" s="80">
        <f>'MOD Vectors ALL'!X54*($E54=$F$1)</f>
        <v>0</v>
      </c>
      <c r="Y54" s="80">
        <f>'MOD Vectors ALL'!Y54*($E54=$F$1)</f>
        <v>0</v>
      </c>
      <c r="Z54" s="80">
        <f>'MOD Vectors ALL'!Z54*($E54=$F$1)</f>
        <v>0</v>
      </c>
      <c r="AA54" s="80">
        <f>'MOD Vectors ALL'!AA54*($E54=$F$1)</f>
        <v>0</v>
      </c>
      <c r="AB54" s="80">
        <f>'MOD Vectors ALL'!AB54*($E54=$F$1)</f>
        <v>0</v>
      </c>
      <c r="AC54" s="80">
        <f>'MOD Vectors ALL'!AC54*($E54=$F$1)</f>
        <v>0</v>
      </c>
      <c r="AD54" s="80">
        <f>'MOD Vectors ALL'!AD54*($E54=$F$1)</f>
        <v>0</v>
      </c>
      <c r="AE54" s="80">
        <f>'MOD Vectors ALL'!AE54*($E54=$F$1)</f>
        <v>0</v>
      </c>
      <c r="AF54" s="80">
        <f>'MOD Vectors ALL'!AF54*($E54=$F$1)</f>
        <v>0</v>
      </c>
      <c r="AG54" s="80">
        <f>'MOD Vectors ALL'!AG54*($E54=$F$1)</f>
        <v>0</v>
      </c>
      <c r="AH54" s="80">
        <f>'MOD Vectors ALL'!AH54*($E54=$F$1)</f>
        <v>0</v>
      </c>
      <c r="AI54" s="80">
        <f>'MOD Vectors ALL'!AI54*($E54=$F$1)</f>
        <v>0</v>
      </c>
      <c r="AJ54" s="80">
        <f>'MOD Vectors ALL'!AJ54*($E54=$F$1)</f>
        <v>0</v>
      </c>
      <c r="AK54" s="80">
        <f>'MOD Vectors ALL'!AK54*($E54=$F$1)</f>
        <v>0</v>
      </c>
      <c r="AL54" s="80">
        <f>'MOD Vectors ALL'!AL54*($E54=$F$1)</f>
        <v>0</v>
      </c>
      <c r="AM54" s="80">
        <f>'MOD Vectors ALL'!AM54*($E54=$F$1)</f>
        <v>0</v>
      </c>
      <c r="AN54" s="80">
        <f>'MOD Vectors ALL'!AN54*($E54=$F$1)</f>
        <v>0</v>
      </c>
      <c r="AO54" s="80">
        <f>'MOD Vectors ALL'!AO54*($E54=$F$1)</f>
        <v>0</v>
      </c>
      <c r="AP54" s="80">
        <f>'MOD Vectors ALL'!AP54*($E54=$F$1)</f>
        <v>0</v>
      </c>
      <c r="AQ54" s="80">
        <f>'MOD Vectors ALL'!AQ54*($E54=$F$1)</f>
        <v>0</v>
      </c>
      <c r="AR54" s="80">
        <f>'MOD Vectors ALL'!AR54*($E54=$F$1)</f>
        <v>0</v>
      </c>
      <c r="AS54" s="80">
        <f>'MOD Vectors ALL'!AS54*($E54=$F$1)</f>
        <v>0</v>
      </c>
      <c r="AT54" s="80">
        <f>'MOD Vectors ALL'!AT54*($E54=$F$1)</f>
        <v>0</v>
      </c>
      <c r="AU54" s="80">
        <f>'MOD Vectors ALL'!AU54*($E54=$F$1)</f>
        <v>0</v>
      </c>
      <c r="AV54" s="80">
        <f>'MOD Vectors ALL'!AV54*($E54=$F$1)</f>
        <v>0</v>
      </c>
      <c r="AW54" s="80">
        <f>'MOD Vectors ALL'!AW54*($E54=$F$1)</f>
        <v>0</v>
      </c>
      <c r="AX54" s="80">
        <f>'MOD Vectors ALL'!AX54*($E54=$F$1)</f>
        <v>0</v>
      </c>
      <c r="AY54" s="80">
        <f>'MOD Vectors ALL'!AY54*($E54=$F$1)</f>
        <v>0</v>
      </c>
      <c r="AZ54" s="80">
        <f>'MOD Vectors ALL'!AZ54*($E54=$F$1)</f>
        <v>0</v>
      </c>
      <c r="BA54" s="80">
        <f>'MOD Vectors ALL'!BA54*($E54=$F$1)</f>
        <v>0</v>
      </c>
      <c r="BB54" s="80">
        <f>'MOD Vectors ALL'!BB54*($E54=$F$1)</f>
        <v>0</v>
      </c>
      <c r="BC54" s="80">
        <f>'MOD Vectors ALL'!BC54*($E54=$F$1)</f>
        <v>0</v>
      </c>
      <c r="BD54" s="80">
        <f>'MOD Vectors ALL'!BD54*($E54=$F$1)</f>
        <v>0</v>
      </c>
      <c r="BE54" s="80">
        <f>'MOD Vectors ALL'!BE54*($E54=$F$1)</f>
        <v>0</v>
      </c>
      <c r="BF54" s="80">
        <f>'MOD Vectors ALL'!BF54*($E54=$F$1)</f>
        <v>0</v>
      </c>
      <c r="BG54" s="80">
        <f>'MOD Vectors ALL'!BG54*($E54=$F$1)</f>
        <v>0</v>
      </c>
      <c r="BH54" s="80">
        <f>'MOD Vectors ALL'!BH54*($E54=$F$1)</f>
        <v>0</v>
      </c>
      <c r="BI54" s="80">
        <f>'MOD Vectors ALL'!BI54*($E54=$F$1)</f>
        <v>0</v>
      </c>
      <c r="BJ54" s="80">
        <f>'MOD Vectors ALL'!BJ54*($E54=$F$1)</f>
        <v>0</v>
      </c>
      <c r="BK54" s="80">
        <f>'MOD Vectors ALL'!BK54*($E54=$F$1)</f>
        <v>0</v>
      </c>
      <c r="BL54" s="80">
        <f>'MOD Vectors ALL'!BL54*($E54=$F$1)</f>
        <v>0</v>
      </c>
      <c r="BM54" s="80">
        <f>'MOD Vectors ALL'!BM54*($E54=$F$1)</f>
        <v>0</v>
      </c>
      <c r="BN54" s="80">
        <f>'MOD Vectors ALL'!BN54*($E54=$F$1)</f>
        <v>0</v>
      </c>
      <c r="BO54" s="80">
        <f>'MOD Vectors ALL'!BO54*($E54=$F$1)</f>
        <v>0</v>
      </c>
      <c r="BP54" s="80">
        <f>'MOD Vectors ALL'!BP54*($E54=$F$1)</f>
        <v>0</v>
      </c>
      <c r="BQ54" s="80">
        <f>'MOD Vectors ALL'!BQ54*($E54=$F$1)</f>
        <v>0</v>
      </c>
      <c r="BR54" s="80">
        <f>'MOD Vectors ALL'!BR54*($E54=$F$1)</f>
        <v>0</v>
      </c>
      <c r="BS54" s="80">
        <f>'MOD Vectors ALL'!BS54*($E54=$F$1)</f>
        <v>0</v>
      </c>
      <c r="BT54" s="80">
        <f>'MOD Vectors ALL'!BT54*($E54=$F$1)</f>
        <v>0</v>
      </c>
      <c r="BU54" s="80">
        <f>'MOD Vectors ALL'!BU54*($E54=$F$1)</f>
        <v>0</v>
      </c>
      <c r="BV54" s="80">
        <f>'MOD Vectors ALL'!BV54*($E54=$F$1)</f>
        <v>0</v>
      </c>
      <c r="BW54" s="80">
        <f>'MOD Vectors ALL'!BW54*($E54=$F$1)</f>
        <v>0</v>
      </c>
      <c r="BX54" s="80">
        <f>'MOD Vectors ALL'!BX54*($E54=$F$1)</f>
        <v>0</v>
      </c>
      <c r="BY54" s="80">
        <f>'MOD Vectors ALL'!BY54*($E54=$F$1)</f>
        <v>0</v>
      </c>
      <c r="BZ54" s="80">
        <f>'MOD Vectors ALL'!BZ54*($E54=$F$1)</f>
        <v>0</v>
      </c>
      <c r="CA54" s="80">
        <f>'MOD Vectors ALL'!CA54*($E54=$F$1)</f>
        <v>0</v>
      </c>
      <c r="CB54" s="80">
        <f>'MOD Vectors ALL'!CB54*($E54=$F$1)</f>
        <v>0</v>
      </c>
      <c r="CC54" s="80">
        <f>'MOD Vectors ALL'!CC54*($E54=$F$1)</f>
        <v>0</v>
      </c>
      <c r="CD54" s="80">
        <f>'MOD Vectors ALL'!CD54*($E54=$F$1)</f>
        <v>0</v>
      </c>
      <c r="CE54" s="80">
        <f>'MOD Vectors ALL'!CE54*($E54=$F$1)</f>
        <v>0</v>
      </c>
      <c r="CF54" s="80">
        <f>'MOD Vectors ALL'!CF54*($E54=$F$1)</f>
        <v>0</v>
      </c>
      <c r="CG54" s="80">
        <f>'MOD Vectors ALL'!CG54*($E54=$F$1)</f>
        <v>0</v>
      </c>
      <c r="CH54" s="80">
        <f>'MOD Vectors ALL'!CH54*($E54=$F$1)</f>
        <v>0</v>
      </c>
      <c r="CI54" s="80">
        <f>'MOD Vectors ALL'!CI54*($E54=$F$1)</f>
        <v>0</v>
      </c>
      <c r="CJ54" s="80">
        <f>'MOD Vectors ALL'!CJ54*($E54=$F$1)</f>
        <v>0</v>
      </c>
      <c r="CK54" s="80">
        <f>'MOD Vectors ALL'!CK54*($E54=$F$1)</f>
        <v>0</v>
      </c>
      <c r="CL54" s="80">
        <f>'MOD Vectors ALL'!CL54*($E54=$F$1)</f>
        <v>0</v>
      </c>
      <c r="CM54" s="80">
        <f>'MOD Vectors ALL'!CM54*($E54=$F$1)</f>
        <v>0</v>
      </c>
      <c r="CN54" s="80">
        <f>'MOD Vectors ALL'!CN54*($E54=$F$1)</f>
        <v>0</v>
      </c>
      <c r="CO54" s="80">
        <f>'MOD Vectors ALL'!CO54*($E54=$F$1)</f>
        <v>0</v>
      </c>
      <c r="CP54" s="80">
        <f>'MOD Vectors ALL'!CP54*($E54=$F$1)</f>
        <v>0</v>
      </c>
      <c r="CQ54" s="80">
        <f>'MOD Vectors ALL'!CQ54*($E54=$F$1)</f>
        <v>0</v>
      </c>
      <c r="CR54" s="80">
        <f>'MOD Vectors ALL'!CR54*($E54=$F$1)</f>
        <v>0</v>
      </c>
      <c r="CS54" s="80">
        <f>'MOD Vectors ALL'!CS54*($E54=$F$1)</f>
        <v>0</v>
      </c>
      <c r="CT54" s="80">
        <f>'MOD Vectors ALL'!CT54*($E54=$F$1)</f>
        <v>0</v>
      </c>
      <c r="CU54" s="80">
        <f>'MOD Vectors ALL'!CU54*($E54=$F$1)</f>
        <v>0</v>
      </c>
      <c r="CV54" s="80">
        <f>'MOD Vectors ALL'!CV54*($E54=$F$1)</f>
        <v>0</v>
      </c>
      <c r="CW54" s="80">
        <f>'MOD Vectors ALL'!CW54*($E54=$F$1)</f>
        <v>0</v>
      </c>
      <c r="CX54" s="80">
        <f>'MOD Vectors ALL'!CX54*($E54=$F$1)</f>
        <v>0</v>
      </c>
      <c r="CY54" s="80">
        <f>'MOD Vectors ALL'!CY54*($E54=$F$1)</f>
        <v>0</v>
      </c>
      <c r="CZ54" s="80">
        <f>'MOD Vectors ALL'!CZ54*($E54=$F$1)</f>
        <v>0</v>
      </c>
      <c r="DA54" s="80">
        <f>'MOD Vectors ALL'!DA54*($E54=$F$1)</f>
        <v>0</v>
      </c>
      <c r="DB54" s="80">
        <f>'MOD Vectors ALL'!DB54*($E54=$F$1)</f>
        <v>0</v>
      </c>
      <c r="DC54" s="80">
        <f>'MOD Vectors ALL'!DC54*($E54=$F$1)</f>
        <v>0</v>
      </c>
      <c r="DD54" s="80">
        <f>'MOD Vectors ALL'!DD54*($E54=$F$1)</f>
        <v>0</v>
      </c>
      <c r="DE54" s="80">
        <f>'MOD Vectors ALL'!DE54*($E54=$F$1)</f>
        <v>0</v>
      </c>
      <c r="DF54" s="80">
        <f>'MOD Vectors ALL'!DF54*($E54=$F$1)</f>
        <v>0</v>
      </c>
      <c r="DG54" s="80">
        <f>'MOD Vectors ALL'!DG54*($E54=$F$1)</f>
        <v>0</v>
      </c>
      <c r="DH54" s="80">
        <f>'MOD Vectors ALL'!DH54*($E54=$F$1)</f>
        <v>0</v>
      </c>
      <c r="DI54" s="80">
        <f>'MOD Vectors ALL'!DI54*($E54=$F$1)</f>
        <v>0</v>
      </c>
      <c r="DJ54" s="80">
        <f>'MOD Vectors ALL'!DJ54*($E54=$F$1)</f>
        <v>0</v>
      </c>
      <c r="DK54" s="80">
        <f>'MOD Vectors ALL'!DK54*($E54=$F$1)</f>
        <v>0</v>
      </c>
      <c r="DL54" s="80">
        <f>'MOD Vectors ALL'!DL54*($E54=$F$1)</f>
        <v>0</v>
      </c>
      <c r="DM54" s="80">
        <f>'MOD Vectors ALL'!DM54*($E54=$F$1)</f>
        <v>0</v>
      </c>
      <c r="DN54" s="80">
        <f>'MOD Vectors ALL'!DN54*($E54=$F$1)</f>
        <v>0</v>
      </c>
      <c r="DO54" s="80">
        <f>'MOD Vectors ALL'!DO54*($E54=$F$1)</f>
        <v>0</v>
      </c>
      <c r="DP54" s="80">
        <f>'MOD Vectors ALL'!DP54*($E54=$F$1)</f>
        <v>0</v>
      </c>
      <c r="DQ54" s="80">
        <f>'MOD Vectors ALL'!DQ54*($E54=$F$1)</f>
        <v>0</v>
      </c>
    </row>
    <row r="55" spans="1:121" x14ac:dyDescent="0.2">
      <c r="A55">
        <v>435</v>
      </c>
      <c r="B55" t="s">
        <v>16</v>
      </c>
      <c r="C55" t="s">
        <v>369</v>
      </c>
      <c r="D55" t="s">
        <v>526</v>
      </c>
      <c r="E55" t="s">
        <v>523</v>
      </c>
      <c r="F55" t="s">
        <v>12</v>
      </c>
      <c r="G55">
        <v>0.49225799999999997</v>
      </c>
      <c r="H55">
        <v>0.29210399999999997</v>
      </c>
      <c r="I55" s="80">
        <f>'MOD Vectors ALL'!I55*($E55=$F$1)</f>
        <v>0</v>
      </c>
      <c r="J55" s="80">
        <f>'MOD Vectors ALL'!J55*($E55=$F$1)</f>
        <v>0</v>
      </c>
      <c r="K55" s="80">
        <f>'MOD Vectors ALL'!K55*($E55=$F$1)</f>
        <v>0</v>
      </c>
      <c r="L55" s="80">
        <f>'MOD Vectors ALL'!L55*($E55=$F$1)</f>
        <v>0</v>
      </c>
      <c r="M55" s="80">
        <f>'MOD Vectors ALL'!M55*($E55=$F$1)</f>
        <v>0</v>
      </c>
      <c r="N55" s="80">
        <f>'MOD Vectors ALL'!N55*($E55=$F$1)</f>
        <v>0</v>
      </c>
      <c r="O55" s="80">
        <f>'MOD Vectors ALL'!O55*($E55=$F$1)</f>
        <v>0</v>
      </c>
      <c r="P55" s="80">
        <f>'MOD Vectors ALL'!P55*($E55=$F$1)</f>
        <v>0</v>
      </c>
      <c r="Q55" s="80">
        <f>'MOD Vectors ALL'!Q55*($E55=$F$1)</f>
        <v>0</v>
      </c>
      <c r="R55" s="80">
        <f>'MOD Vectors ALL'!R55*($E55=$F$1)</f>
        <v>0</v>
      </c>
      <c r="S55" s="80">
        <f>'MOD Vectors ALL'!S55*($E55=$F$1)</f>
        <v>0</v>
      </c>
      <c r="T55" s="80">
        <f>'MOD Vectors ALL'!T55*($E55=$F$1)</f>
        <v>0</v>
      </c>
      <c r="U55" s="80">
        <f>'MOD Vectors ALL'!U55*($E55=$F$1)</f>
        <v>0</v>
      </c>
      <c r="V55" s="80">
        <f>'MOD Vectors ALL'!V55*($E55=$F$1)</f>
        <v>0</v>
      </c>
      <c r="W55" s="80">
        <f>'MOD Vectors ALL'!W55*($E55=$F$1)</f>
        <v>0</v>
      </c>
      <c r="X55" s="80">
        <f>'MOD Vectors ALL'!X55*($E55=$F$1)</f>
        <v>0</v>
      </c>
      <c r="Y55" s="80">
        <f>'MOD Vectors ALL'!Y55*($E55=$F$1)</f>
        <v>0</v>
      </c>
      <c r="Z55" s="80">
        <f>'MOD Vectors ALL'!Z55*($E55=$F$1)</f>
        <v>0</v>
      </c>
      <c r="AA55" s="80">
        <f>'MOD Vectors ALL'!AA55*($E55=$F$1)</f>
        <v>0</v>
      </c>
      <c r="AB55" s="80">
        <f>'MOD Vectors ALL'!AB55*($E55=$F$1)</f>
        <v>0</v>
      </c>
      <c r="AC55" s="80">
        <f>'MOD Vectors ALL'!AC55*($E55=$F$1)</f>
        <v>0</v>
      </c>
      <c r="AD55" s="80">
        <f>'MOD Vectors ALL'!AD55*($E55=$F$1)</f>
        <v>0</v>
      </c>
      <c r="AE55" s="80">
        <f>'MOD Vectors ALL'!AE55*($E55=$F$1)</f>
        <v>0</v>
      </c>
      <c r="AF55" s="80">
        <f>'MOD Vectors ALL'!AF55*($E55=$F$1)</f>
        <v>0</v>
      </c>
      <c r="AG55" s="80">
        <f>'MOD Vectors ALL'!AG55*($E55=$F$1)</f>
        <v>0</v>
      </c>
      <c r="AH55" s="80">
        <f>'MOD Vectors ALL'!AH55*($E55=$F$1)</f>
        <v>0</v>
      </c>
      <c r="AI55" s="80">
        <f>'MOD Vectors ALL'!AI55*($E55=$F$1)</f>
        <v>0</v>
      </c>
      <c r="AJ55" s="80">
        <f>'MOD Vectors ALL'!AJ55*($E55=$F$1)</f>
        <v>0</v>
      </c>
      <c r="AK55" s="80">
        <f>'MOD Vectors ALL'!AK55*($E55=$F$1)</f>
        <v>0</v>
      </c>
      <c r="AL55" s="80">
        <f>'MOD Vectors ALL'!AL55*($E55=$F$1)</f>
        <v>0</v>
      </c>
      <c r="AM55" s="80">
        <f>'MOD Vectors ALL'!AM55*($E55=$F$1)</f>
        <v>0</v>
      </c>
      <c r="AN55" s="80">
        <f>'MOD Vectors ALL'!AN55*($E55=$F$1)</f>
        <v>0</v>
      </c>
      <c r="AO55" s="80">
        <f>'MOD Vectors ALL'!AO55*($E55=$F$1)</f>
        <v>0</v>
      </c>
      <c r="AP55" s="80">
        <f>'MOD Vectors ALL'!AP55*($E55=$F$1)</f>
        <v>0</v>
      </c>
      <c r="AQ55" s="80">
        <f>'MOD Vectors ALL'!AQ55*($E55=$F$1)</f>
        <v>0</v>
      </c>
      <c r="AR55" s="80">
        <f>'MOD Vectors ALL'!AR55*($E55=$F$1)</f>
        <v>0</v>
      </c>
      <c r="AS55" s="80">
        <f>'MOD Vectors ALL'!AS55*($E55=$F$1)</f>
        <v>0</v>
      </c>
      <c r="AT55" s="80">
        <f>'MOD Vectors ALL'!AT55*($E55=$F$1)</f>
        <v>0</v>
      </c>
      <c r="AU55" s="80">
        <f>'MOD Vectors ALL'!AU55*($E55=$F$1)</f>
        <v>0</v>
      </c>
      <c r="AV55" s="80">
        <f>'MOD Vectors ALL'!AV55*($E55=$F$1)</f>
        <v>0</v>
      </c>
      <c r="AW55" s="80">
        <f>'MOD Vectors ALL'!AW55*($E55=$F$1)</f>
        <v>0</v>
      </c>
      <c r="AX55" s="80">
        <f>'MOD Vectors ALL'!AX55*($E55=$F$1)</f>
        <v>0</v>
      </c>
      <c r="AY55" s="80">
        <f>'MOD Vectors ALL'!AY55*($E55=$F$1)</f>
        <v>0</v>
      </c>
      <c r="AZ55" s="80">
        <f>'MOD Vectors ALL'!AZ55*($E55=$F$1)</f>
        <v>0</v>
      </c>
      <c r="BA55" s="80">
        <f>'MOD Vectors ALL'!BA55*($E55=$F$1)</f>
        <v>0</v>
      </c>
      <c r="BB55" s="80">
        <f>'MOD Vectors ALL'!BB55*($E55=$F$1)</f>
        <v>0</v>
      </c>
      <c r="BC55" s="80">
        <f>'MOD Vectors ALL'!BC55*($E55=$F$1)</f>
        <v>0</v>
      </c>
      <c r="BD55" s="80">
        <f>'MOD Vectors ALL'!BD55*($E55=$F$1)</f>
        <v>0</v>
      </c>
      <c r="BE55" s="80">
        <f>'MOD Vectors ALL'!BE55*($E55=$F$1)</f>
        <v>0</v>
      </c>
      <c r="BF55" s="80">
        <f>'MOD Vectors ALL'!BF55*($E55=$F$1)</f>
        <v>0</v>
      </c>
      <c r="BG55" s="80">
        <f>'MOD Vectors ALL'!BG55*($E55=$F$1)</f>
        <v>0</v>
      </c>
      <c r="BH55" s="80">
        <f>'MOD Vectors ALL'!BH55*($E55=$F$1)</f>
        <v>0</v>
      </c>
      <c r="BI55" s="80">
        <f>'MOD Vectors ALL'!BI55*($E55=$F$1)</f>
        <v>0</v>
      </c>
      <c r="BJ55" s="80">
        <f>'MOD Vectors ALL'!BJ55*($E55=$F$1)</f>
        <v>0</v>
      </c>
      <c r="BK55" s="80">
        <f>'MOD Vectors ALL'!BK55*($E55=$F$1)</f>
        <v>0</v>
      </c>
      <c r="BL55" s="80">
        <f>'MOD Vectors ALL'!BL55*($E55=$F$1)</f>
        <v>0</v>
      </c>
      <c r="BM55" s="80">
        <f>'MOD Vectors ALL'!BM55*($E55=$F$1)</f>
        <v>0</v>
      </c>
      <c r="BN55" s="80">
        <f>'MOD Vectors ALL'!BN55*($E55=$F$1)</f>
        <v>0</v>
      </c>
      <c r="BO55" s="80">
        <f>'MOD Vectors ALL'!BO55*($E55=$F$1)</f>
        <v>0</v>
      </c>
      <c r="BP55" s="80">
        <f>'MOD Vectors ALL'!BP55*($E55=$F$1)</f>
        <v>0</v>
      </c>
      <c r="BQ55" s="80">
        <f>'MOD Vectors ALL'!BQ55*($E55=$F$1)</f>
        <v>0</v>
      </c>
      <c r="BR55" s="80">
        <f>'MOD Vectors ALL'!BR55*($E55=$F$1)</f>
        <v>0</v>
      </c>
      <c r="BS55" s="80">
        <f>'MOD Vectors ALL'!BS55*($E55=$F$1)</f>
        <v>0</v>
      </c>
      <c r="BT55" s="80">
        <f>'MOD Vectors ALL'!BT55*($E55=$F$1)</f>
        <v>0</v>
      </c>
      <c r="BU55" s="80">
        <f>'MOD Vectors ALL'!BU55*($E55=$F$1)</f>
        <v>0</v>
      </c>
      <c r="BV55" s="80">
        <f>'MOD Vectors ALL'!BV55*($E55=$F$1)</f>
        <v>0</v>
      </c>
      <c r="BW55" s="80">
        <f>'MOD Vectors ALL'!BW55*($E55=$F$1)</f>
        <v>0</v>
      </c>
      <c r="BX55" s="80">
        <f>'MOD Vectors ALL'!BX55*($E55=$F$1)</f>
        <v>0</v>
      </c>
      <c r="BY55" s="80">
        <f>'MOD Vectors ALL'!BY55*($E55=$F$1)</f>
        <v>0</v>
      </c>
      <c r="BZ55" s="80">
        <f>'MOD Vectors ALL'!BZ55*($E55=$F$1)</f>
        <v>0</v>
      </c>
      <c r="CA55" s="80">
        <f>'MOD Vectors ALL'!CA55*($E55=$F$1)</f>
        <v>0</v>
      </c>
      <c r="CB55" s="80">
        <f>'MOD Vectors ALL'!CB55*($E55=$F$1)</f>
        <v>0</v>
      </c>
      <c r="CC55" s="80">
        <f>'MOD Vectors ALL'!CC55*($E55=$F$1)</f>
        <v>0</v>
      </c>
      <c r="CD55" s="80">
        <f>'MOD Vectors ALL'!CD55*($E55=$F$1)</f>
        <v>0</v>
      </c>
      <c r="CE55" s="80">
        <f>'MOD Vectors ALL'!CE55*($E55=$F$1)</f>
        <v>0</v>
      </c>
      <c r="CF55" s="80">
        <f>'MOD Vectors ALL'!CF55*($E55=$F$1)</f>
        <v>0</v>
      </c>
      <c r="CG55" s="80">
        <f>'MOD Vectors ALL'!CG55*($E55=$F$1)</f>
        <v>0</v>
      </c>
      <c r="CH55" s="80">
        <f>'MOD Vectors ALL'!CH55*($E55=$F$1)</f>
        <v>0</v>
      </c>
      <c r="CI55" s="80">
        <f>'MOD Vectors ALL'!CI55*($E55=$F$1)</f>
        <v>0</v>
      </c>
      <c r="CJ55" s="80">
        <f>'MOD Vectors ALL'!CJ55*($E55=$F$1)</f>
        <v>0</v>
      </c>
      <c r="CK55" s="80">
        <f>'MOD Vectors ALL'!CK55*($E55=$F$1)</f>
        <v>0</v>
      </c>
      <c r="CL55" s="80">
        <f>'MOD Vectors ALL'!CL55*($E55=$F$1)</f>
        <v>0</v>
      </c>
      <c r="CM55" s="80">
        <f>'MOD Vectors ALL'!CM55*($E55=$F$1)</f>
        <v>0</v>
      </c>
      <c r="CN55" s="80">
        <f>'MOD Vectors ALL'!CN55*($E55=$F$1)</f>
        <v>0</v>
      </c>
      <c r="CO55" s="80">
        <f>'MOD Vectors ALL'!CO55*($E55=$F$1)</f>
        <v>0</v>
      </c>
      <c r="CP55" s="80">
        <f>'MOD Vectors ALL'!CP55*($E55=$F$1)</f>
        <v>0</v>
      </c>
      <c r="CQ55" s="80">
        <f>'MOD Vectors ALL'!CQ55*($E55=$F$1)</f>
        <v>0</v>
      </c>
      <c r="CR55" s="80">
        <f>'MOD Vectors ALL'!CR55*($E55=$F$1)</f>
        <v>0</v>
      </c>
      <c r="CS55" s="80">
        <f>'MOD Vectors ALL'!CS55*($E55=$F$1)</f>
        <v>0</v>
      </c>
      <c r="CT55" s="80">
        <f>'MOD Vectors ALL'!CT55*($E55=$F$1)</f>
        <v>0</v>
      </c>
      <c r="CU55" s="80">
        <f>'MOD Vectors ALL'!CU55*($E55=$F$1)</f>
        <v>0</v>
      </c>
      <c r="CV55" s="80">
        <f>'MOD Vectors ALL'!CV55*($E55=$F$1)</f>
        <v>0</v>
      </c>
      <c r="CW55" s="80">
        <f>'MOD Vectors ALL'!CW55*($E55=$F$1)</f>
        <v>0</v>
      </c>
      <c r="CX55" s="80">
        <f>'MOD Vectors ALL'!CX55*($E55=$F$1)</f>
        <v>0</v>
      </c>
      <c r="CY55" s="80">
        <f>'MOD Vectors ALL'!CY55*($E55=$F$1)</f>
        <v>0</v>
      </c>
      <c r="CZ55" s="80">
        <f>'MOD Vectors ALL'!CZ55*($E55=$F$1)</f>
        <v>0</v>
      </c>
      <c r="DA55" s="80">
        <f>'MOD Vectors ALL'!DA55*($E55=$F$1)</f>
        <v>0</v>
      </c>
      <c r="DB55" s="80">
        <f>'MOD Vectors ALL'!DB55*($E55=$F$1)</f>
        <v>0</v>
      </c>
      <c r="DC55" s="80">
        <f>'MOD Vectors ALL'!DC55*($E55=$F$1)</f>
        <v>0</v>
      </c>
      <c r="DD55" s="80">
        <f>'MOD Vectors ALL'!DD55*($E55=$F$1)</f>
        <v>0</v>
      </c>
      <c r="DE55" s="80">
        <f>'MOD Vectors ALL'!DE55*($E55=$F$1)</f>
        <v>0</v>
      </c>
      <c r="DF55" s="80">
        <f>'MOD Vectors ALL'!DF55*($E55=$F$1)</f>
        <v>0</v>
      </c>
      <c r="DG55" s="80">
        <f>'MOD Vectors ALL'!DG55*($E55=$F$1)</f>
        <v>0</v>
      </c>
      <c r="DH55" s="80">
        <f>'MOD Vectors ALL'!DH55*($E55=$F$1)</f>
        <v>0</v>
      </c>
      <c r="DI55" s="80">
        <f>'MOD Vectors ALL'!DI55*($E55=$F$1)</f>
        <v>0</v>
      </c>
      <c r="DJ55" s="80">
        <f>'MOD Vectors ALL'!DJ55*($E55=$F$1)</f>
        <v>0</v>
      </c>
      <c r="DK55" s="80">
        <f>'MOD Vectors ALL'!DK55*($E55=$F$1)</f>
        <v>0</v>
      </c>
      <c r="DL55" s="80">
        <f>'MOD Vectors ALL'!DL55*($E55=$F$1)</f>
        <v>0</v>
      </c>
      <c r="DM55" s="80">
        <f>'MOD Vectors ALL'!DM55*($E55=$F$1)</f>
        <v>0</v>
      </c>
      <c r="DN55" s="80">
        <f>'MOD Vectors ALL'!DN55*($E55=$F$1)</f>
        <v>0</v>
      </c>
      <c r="DO55" s="80">
        <f>'MOD Vectors ALL'!DO55*($E55=$F$1)</f>
        <v>0</v>
      </c>
      <c r="DP55" s="80">
        <f>'MOD Vectors ALL'!DP55*($E55=$F$1)</f>
        <v>0</v>
      </c>
      <c r="DQ55" s="80">
        <f>'MOD Vectors ALL'!DQ55*($E55=$F$1)</f>
        <v>0</v>
      </c>
    </row>
    <row r="56" spans="1:121" x14ac:dyDescent="0.2">
      <c r="A56">
        <v>436</v>
      </c>
      <c r="B56" t="s">
        <v>16</v>
      </c>
      <c r="C56" t="s">
        <v>369</v>
      </c>
      <c r="D56" t="s">
        <v>526</v>
      </c>
      <c r="E56" t="s">
        <v>523</v>
      </c>
      <c r="F56" t="s">
        <v>13</v>
      </c>
      <c r="G56">
        <v>0.460984</v>
      </c>
      <c r="H56">
        <v>0.32369500000000001</v>
      </c>
      <c r="I56" s="80">
        <f>'MOD Vectors ALL'!I56*($E56=$F$1)</f>
        <v>0</v>
      </c>
      <c r="J56" s="80">
        <f>'MOD Vectors ALL'!J56*($E56=$F$1)</f>
        <v>0</v>
      </c>
      <c r="K56" s="80">
        <f>'MOD Vectors ALL'!K56*($E56=$F$1)</f>
        <v>0</v>
      </c>
      <c r="L56" s="80">
        <f>'MOD Vectors ALL'!L56*($E56=$F$1)</f>
        <v>0</v>
      </c>
      <c r="M56" s="80">
        <f>'MOD Vectors ALL'!M56*($E56=$F$1)</f>
        <v>0</v>
      </c>
      <c r="N56" s="80">
        <f>'MOD Vectors ALL'!N56*($E56=$F$1)</f>
        <v>0</v>
      </c>
      <c r="O56" s="80">
        <f>'MOD Vectors ALL'!O56*($E56=$F$1)</f>
        <v>0</v>
      </c>
      <c r="P56" s="80">
        <f>'MOD Vectors ALL'!P56*($E56=$F$1)</f>
        <v>0</v>
      </c>
      <c r="Q56" s="80">
        <f>'MOD Vectors ALL'!Q56*($E56=$F$1)</f>
        <v>0</v>
      </c>
      <c r="R56" s="80">
        <f>'MOD Vectors ALL'!R56*($E56=$F$1)</f>
        <v>0</v>
      </c>
      <c r="S56" s="80">
        <f>'MOD Vectors ALL'!S56*($E56=$F$1)</f>
        <v>0</v>
      </c>
      <c r="T56" s="80">
        <f>'MOD Vectors ALL'!T56*($E56=$F$1)</f>
        <v>0</v>
      </c>
      <c r="U56" s="80">
        <f>'MOD Vectors ALL'!U56*($E56=$F$1)</f>
        <v>0</v>
      </c>
      <c r="V56" s="80">
        <f>'MOD Vectors ALL'!V56*($E56=$F$1)</f>
        <v>0</v>
      </c>
      <c r="W56" s="80">
        <f>'MOD Vectors ALL'!W56*($E56=$F$1)</f>
        <v>0</v>
      </c>
      <c r="X56" s="80">
        <f>'MOD Vectors ALL'!X56*($E56=$F$1)</f>
        <v>0</v>
      </c>
      <c r="Y56" s="80">
        <f>'MOD Vectors ALL'!Y56*($E56=$F$1)</f>
        <v>0</v>
      </c>
      <c r="Z56" s="80">
        <f>'MOD Vectors ALL'!Z56*($E56=$F$1)</f>
        <v>0</v>
      </c>
      <c r="AA56" s="80">
        <f>'MOD Vectors ALL'!AA56*($E56=$F$1)</f>
        <v>0</v>
      </c>
      <c r="AB56" s="80">
        <f>'MOD Vectors ALL'!AB56*($E56=$F$1)</f>
        <v>0</v>
      </c>
      <c r="AC56" s="80">
        <f>'MOD Vectors ALL'!AC56*($E56=$F$1)</f>
        <v>0</v>
      </c>
      <c r="AD56" s="80">
        <f>'MOD Vectors ALL'!AD56*($E56=$F$1)</f>
        <v>0</v>
      </c>
      <c r="AE56" s="80">
        <f>'MOD Vectors ALL'!AE56*($E56=$F$1)</f>
        <v>0</v>
      </c>
      <c r="AF56" s="80">
        <f>'MOD Vectors ALL'!AF56*($E56=$F$1)</f>
        <v>0</v>
      </c>
      <c r="AG56" s="80">
        <f>'MOD Vectors ALL'!AG56*($E56=$F$1)</f>
        <v>0</v>
      </c>
      <c r="AH56" s="80">
        <f>'MOD Vectors ALL'!AH56*($E56=$F$1)</f>
        <v>0</v>
      </c>
      <c r="AI56" s="80">
        <f>'MOD Vectors ALL'!AI56*($E56=$F$1)</f>
        <v>0</v>
      </c>
      <c r="AJ56" s="80">
        <f>'MOD Vectors ALL'!AJ56*($E56=$F$1)</f>
        <v>0</v>
      </c>
      <c r="AK56" s="80">
        <f>'MOD Vectors ALL'!AK56*($E56=$F$1)</f>
        <v>0</v>
      </c>
      <c r="AL56" s="80">
        <f>'MOD Vectors ALL'!AL56*($E56=$F$1)</f>
        <v>0</v>
      </c>
      <c r="AM56" s="80">
        <f>'MOD Vectors ALL'!AM56*($E56=$F$1)</f>
        <v>0</v>
      </c>
      <c r="AN56" s="80">
        <f>'MOD Vectors ALL'!AN56*($E56=$F$1)</f>
        <v>0</v>
      </c>
      <c r="AO56" s="80">
        <f>'MOD Vectors ALL'!AO56*($E56=$F$1)</f>
        <v>0</v>
      </c>
      <c r="AP56" s="80">
        <f>'MOD Vectors ALL'!AP56*($E56=$F$1)</f>
        <v>0</v>
      </c>
      <c r="AQ56" s="80">
        <f>'MOD Vectors ALL'!AQ56*($E56=$F$1)</f>
        <v>0</v>
      </c>
      <c r="AR56" s="80">
        <f>'MOD Vectors ALL'!AR56*($E56=$F$1)</f>
        <v>0</v>
      </c>
      <c r="AS56" s="80">
        <f>'MOD Vectors ALL'!AS56*($E56=$F$1)</f>
        <v>0</v>
      </c>
      <c r="AT56" s="80">
        <f>'MOD Vectors ALL'!AT56*($E56=$F$1)</f>
        <v>0</v>
      </c>
      <c r="AU56" s="80">
        <f>'MOD Vectors ALL'!AU56*($E56=$F$1)</f>
        <v>0</v>
      </c>
      <c r="AV56" s="80">
        <f>'MOD Vectors ALL'!AV56*($E56=$F$1)</f>
        <v>0</v>
      </c>
      <c r="AW56" s="80">
        <f>'MOD Vectors ALL'!AW56*($E56=$F$1)</f>
        <v>0</v>
      </c>
      <c r="AX56" s="80">
        <f>'MOD Vectors ALL'!AX56*($E56=$F$1)</f>
        <v>0</v>
      </c>
      <c r="AY56" s="80">
        <f>'MOD Vectors ALL'!AY56*($E56=$F$1)</f>
        <v>0</v>
      </c>
      <c r="AZ56" s="80">
        <f>'MOD Vectors ALL'!AZ56*($E56=$F$1)</f>
        <v>0</v>
      </c>
      <c r="BA56" s="80">
        <f>'MOD Vectors ALL'!BA56*($E56=$F$1)</f>
        <v>0</v>
      </c>
      <c r="BB56" s="80">
        <f>'MOD Vectors ALL'!BB56*($E56=$F$1)</f>
        <v>0</v>
      </c>
      <c r="BC56" s="80">
        <f>'MOD Vectors ALL'!BC56*($E56=$F$1)</f>
        <v>0</v>
      </c>
      <c r="BD56" s="80">
        <f>'MOD Vectors ALL'!BD56*($E56=$F$1)</f>
        <v>0</v>
      </c>
      <c r="BE56" s="80">
        <f>'MOD Vectors ALL'!BE56*($E56=$F$1)</f>
        <v>0</v>
      </c>
      <c r="BF56" s="80">
        <f>'MOD Vectors ALL'!BF56*($E56=$F$1)</f>
        <v>0</v>
      </c>
      <c r="BG56" s="80">
        <f>'MOD Vectors ALL'!BG56*($E56=$F$1)</f>
        <v>0</v>
      </c>
      <c r="BH56" s="80">
        <f>'MOD Vectors ALL'!BH56*($E56=$F$1)</f>
        <v>0</v>
      </c>
      <c r="BI56" s="80">
        <f>'MOD Vectors ALL'!BI56*($E56=$F$1)</f>
        <v>0</v>
      </c>
      <c r="BJ56" s="80">
        <f>'MOD Vectors ALL'!BJ56*($E56=$F$1)</f>
        <v>0</v>
      </c>
      <c r="BK56" s="80">
        <f>'MOD Vectors ALL'!BK56*($E56=$F$1)</f>
        <v>0</v>
      </c>
      <c r="BL56" s="80">
        <f>'MOD Vectors ALL'!BL56*($E56=$F$1)</f>
        <v>0</v>
      </c>
      <c r="BM56" s="80">
        <f>'MOD Vectors ALL'!BM56*($E56=$F$1)</f>
        <v>0</v>
      </c>
      <c r="BN56" s="80">
        <f>'MOD Vectors ALL'!BN56*($E56=$F$1)</f>
        <v>0</v>
      </c>
      <c r="BO56" s="80">
        <f>'MOD Vectors ALL'!BO56*($E56=$F$1)</f>
        <v>0</v>
      </c>
      <c r="BP56" s="80">
        <f>'MOD Vectors ALL'!BP56*($E56=$F$1)</f>
        <v>0</v>
      </c>
      <c r="BQ56" s="80">
        <f>'MOD Vectors ALL'!BQ56*($E56=$F$1)</f>
        <v>0</v>
      </c>
      <c r="BR56" s="80">
        <f>'MOD Vectors ALL'!BR56*($E56=$F$1)</f>
        <v>0</v>
      </c>
      <c r="BS56" s="80">
        <f>'MOD Vectors ALL'!BS56*($E56=$F$1)</f>
        <v>0</v>
      </c>
      <c r="BT56" s="80">
        <f>'MOD Vectors ALL'!BT56*($E56=$F$1)</f>
        <v>0</v>
      </c>
      <c r="BU56" s="80">
        <f>'MOD Vectors ALL'!BU56*($E56=$F$1)</f>
        <v>0</v>
      </c>
      <c r="BV56" s="80">
        <f>'MOD Vectors ALL'!BV56*($E56=$F$1)</f>
        <v>0</v>
      </c>
      <c r="BW56" s="80">
        <f>'MOD Vectors ALL'!BW56*($E56=$F$1)</f>
        <v>0</v>
      </c>
      <c r="BX56" s="80">
        <f>'MOD Vectors ALL'!BX56*($E56=$F$1)</f>
        <v>0</v>
      </c>
      <c r="BY56" s="80">
        <f>'MOD Vectors ALL'!BY56*($E56=$F$1)</f>
        <v>0</v>
      </c>
      <c r="BZ56" s="80">
        <f>'MOD Vectors ALL'!BZ56*($E56=$F$1)</f>
        <v>0</v>
      </c>
      <c r="CA56" s="80">
        <f>'MOD Vectors ALL'!CA56*($E56=$F$1)</f>
        <v>0</v>
      </c>
      <c r="CB56" s="80">
        <f>'MOD Vectors ALL'!CB56*($E56=$F$1)</f>
        <v>0</v>
      </c>
      <c r="CC56" s="80">
        <f>'MOD Vectors ALL'!CC56*($E56=$F$1)</f>
        <v>0</v>
      </c>
      <c r="CD56" s="80">
        <f>'MOD Vectors ALL'!CD56*($E56=$F$1)</f>
        <v>0</v>
      </c>
      <c r="CE56" s="80">
        <f>'MOD Vectors ALL'!CE56*($E56=$F$1)</f>
        <v>0</v>
      </c>
      <c r="CF56" s="80">
        <f>'MOD Vectors ALL'!CF56*($E56=$F$1)</f>
        <v>0</v>
      </c>
      <c r="CG56" s="80">
        <f>'MOD Vectors ALL'!CG56*($E56=$F$1)</f>
        <v>0</v>
      </c>
      <c r="CH56" s="80">
        <f>'MOD Vectors ALL'!CH56*($E56=$F$1)</f>
        <v>0</v>
      </c>
      <c r="CI56" s="80">
        <f>'MOD Vectors ALL'!CI56*($E56=$F$1)</f>
        <v>0</v>
      </c>
      <c r="CJ56" s="80">
        <f>'MOD Vectors ALL'!CJ56*($E56=$F$1)</f>
        <v>0</v>
      </c>
      <c r="CK56" s="80">
        <f>'MOD Vectors ALL'!CK56*($E56=$F$1)</f>
        <v>0</v>
      </c>
      <c r="CL56" s="80">
        <f>'MOD Vectors ALL'!CL56*($E56=$F$1)</f>
        <v>0</v>
      </c>
      <c r="CM56" s="80">
        <f>'MOD Vectors ALL'!CM56*($E56=$F$1)</f>
        <v>0</v>
      </c>
      <c r="CN56" s="80">
        <f>'MOD Vectors ALL'!CN56*($E56=$F$1)</f>
        <v>0</v>
      </c>
      <c r="CO56" s="80">
        <f>'MOD Vectors ALL'!CO56*($E56=$F$1)</f>
        <v>0</v>
      </c>
      <c r="CP56" s="80">
        <f>'MOD Vectors ALL'!CP56*($E56=$F$1)</f>
        <v>0</v>
      </c>
      <c r="CQ56" s="80">
        <f>'MOD Vectors ALL'!CQ56*($E56=$F$1)</f>
        <v>0</v>
      </c>
      <c r="CR56" s="80">
        <f>'MOD Vectors ALL'!CR56*($E56=$F$1)</f>
        <v>0</v>
      </c>
      <c r="CS56" s="80">
        <f>'MOD Vectors ALL'!CS56*($E56=$F$1)</f>
        <v>0</v>
      </c>
      <c r="CT56" s="80">
        <f>'MOD Vectors ALL'!CT56*($E56=$F$1)</f>
        <v>0</v>
      </c>
      <c r="CU56" s="80">
        <f>'MOD Vectors ALL'!CU56*($E56=$F$1)</f>
        <v>0</v>
      </c>
      <c r="CV56" s="80">
        <f>'MOD Vectors ALL'!CV56*($E56=$F$1)</f>
        <v>0</v>
      </c>
      <c r="CW56" s="80">
        <f>'MOD Vectors ALL'!CW56*($E56=$F$1)</f>
        <v>0</v>
      </c>
      <c r="CX56" s="80">
        <f>'MOD Vectors ALL'!CX56*($E56=$F$1)</f>
        <v>0</v>
      </c>
      <c r="CY56" s="80">
        <f>'MOD Vectors ALL'!CY56*($E56=$F$1)</f>
        <v>0</v>
      </c>
      <c r="CZ56" s="80">
        <f>'MOD Vectors ALL'!CZ56*($E56=$F$1)</f>
        <v>0</v>
      </c>
      <c r="DA56" s="80">
        <f>'MOD Vectors ALL'!DA56*($E56=$F$1)</f>
        <v>0</v>
      </c>
      <c r="DB56" s="80">
        <f>'MOD Vectors ALL'!DB56*($E56=$F$1)</f>
        <v>0</v>
      </c>
      <c r="DC56" s="80">
        <f>'MOD Vectors ALL'!DC56*($E56=$F$1)</f>
        <v>0</v>
      </c>
      <c r="DD56" s="80">
        <f>'MOD Vectors ALL'!DD56*($E56=$F$1)</f>
        <v>0</v>
      </c>
      <c r="DE56" s="80">
        <f>'MOD Vectors ALL'!DE56*($E56=$F$1)</f>
        <v>0</v>
      </c>
      <c r="DF56" s="80">
        <f>'MOD Vectors ALL'!DF56*($E56=$F$1)</f>
        <v>0</v>
      </c>
      <c r="DG56" s="80">
        <f>'MOD Vectors ALL'!DG56*($E56=$F$1)</f>
        <v>0</v>
      </c>
      <c r="DH56" s="80">
        <f>'MOD Vectors ALL'!DH56*($E56=$F$1)</f>
        <v>0</v>
      </c>
      <c r="DI56" s="80">
        <f>'MOD Vectors ALL'!DI56*($E56=$F$1)</f>
        <v>0</v>
      </c>
      <c r="DJ56" s="80">
        <f>'MOD Vectors ALL'!DJ56*($E56=$F$1)</f>
        <v>0</v>
      </c>
      <c r="DK56" s="80">
        <f>'MOD Vectors ALL'!DK56*($E56=$F$1)</f>
        <v>0</v>
      </c>
      <c r="DL56" s="80">
        <f>'MOD Vectors ALL'!DL56*($E56=$F$1)</f>
        <v>0</v>
      </c>
      <c r="DM56" s="80">
        <f>'MOD Vectors ALL'!DM56*($E56=$F$1)</f>
        <v>0</v>
      </c>
      <c r="DN56" s="80">
        <f>'MOD Vectors ALL'!DN56*($E56=$F$1)</f>
        <v>0</v>
      </c>
      <c r="DO56" s="80">
        <f>'MOD Vectors ALL'!DO56*($E56=$F$1)</f>
        <v>0</v>
      </c>
      <c r="DP56" s="80">
        <f>'MOD Vectors ALL'!DP56*($E56=$F$1)</f>
        <v>0</v>
      </c>
      <c r="DQ56" s="80">
        <f>'MOD Vectors ALL'!DQ56*($E56=$F$1)</f>
        <v>0</v>
      </c>
    </row>
    <row r="57" spans="1:121" x14ac:dyDescent="0.2">
      <c r="A57">
        <v>437</v>
      </c>
      <c r="B57" t="s">
        <v>16</v>
      </c>
      <c r="C57" t="s">
        <v>369</v>
      </c>
      <c r="D57" t="s">
        <v>526</v>
      </c>
      <c r="E57" t="s">
        <v>523</v>
      </c>
      <c r="F57" t="s">
        <v>14</v>
      </c>
      <c r="G57">
        <v>0.19539699999999999</v>
      </c>
      <c r="H57">
        <v>0.345246</v>
      </c>
      <c r="I57" s="80">
        <f>'MOD Vectors ALL'!I57*($E57=$F$1)</f>
        <v>0</v>
      </c>
      <c r="J57" s="80">
        <f>'MOD Vectors ALL'!J57*($E57=$F$1)</f>
        <v>0</v>
      </c>
      <c r="K57" s="80">
        <f>'MOD Vectors ALL'!K57*($E57=$F$1)</f>
        <v>0</v>
      </c>
      <c r="L57" s="80">
        <f>'MOD Vectors ALL'!L57*($E57=$F$1)</f>
        <v>0</v>
      </c>
      <c r="M57" s="80">
        <f>'MOD Vectors ALL'!M57*($E57=$F$1)</f>
        <v>0</v>
      </c>
      <c r="N57" s="80">
        <f>'MOD Vectors ALL'!N57*($E57=$F$1)</f>
        <v>0</v>
      </c>
      <c r="O57" s="80">
        <f>'MOD Vectors ALL'!O57*($E57=$F$1)</f>
        <v>0</v>
      </c>
      <c r="P57" s="80">
        <f>'MOD Vectors ALL'!P57*($E57=$F$1)</f>
        <v>0</v>
      </c>
      <c r="Q57" s="80">
        <f>'MOD Vectors ALL'!Q57*($E57=$F$1)</f>
        <v>0</v>
      </c>
      <c r="R57" s="80">
        <f>'MOD Vectors ALL'!R57*($E57=$F$1)</f>
        <v>0</v>
      </c>
      <c r="S57" s="80">
        <f>'MOD Vectors ALL'!S57*($E57=$F$1)</f>
        <v>0</v>
      </c>
      <c r="T57" s="80">
        <f>'MOD Vectors ALL'!T57*($E57=$F$1)</f>
        <v>0</v>
      </c>
      <c r="U57" s="80">
        <f>'MOD Vectors ALL'!U57*($E57=$F$1)</f>
        <v>0</v>
      </c>
      <c r="V57" s="80">
        <f>'MOD Vectors ALL'!V57*($E57=$F$1)</f>
        <v>0</v>
      </c>
      <c r="W57" s="80">
        <f>'MOD Vectors ALL'!W57*($E57=$F$1)</f>
        <v>0</v>
      </c>
      <c r="X57" s="80">
        <f>'MOD Vectors ALL'!X57*($E57=$F$1)</f>
        <v>0</v>
      </c>
      <c r="Y57" s="80">
        <f>'MOD Vectors ALL'!Y57*($E57=$F$1)</f>
        <v>0</v>
      </c>
      <c r="Z57" s="80">
        <f>'MOD Vectors ALL'!Z57*($E57=$F$1)</f>
        <v>0</v>
      </c>
      <c r="AA57" s="80">
        <f>'MOD Vectors ALL'!AA57*($E57=$F$1)</f>
        <v>0</v>
      </c>
      <c r="AB57" s="80">
        <f>'MOD Vectors ALL'!AB57*($E57=$F$1)</f>
        <v>0</v>
      </c>
      <c r="AC57" s="80">
        <f>'MOD Vectors ALL'!AC57*($E57=$F$1)</f>
        <v>0</v>
      </c>
      <c r="AD57" s="80">
        <f>'MOD Vectors ALL'!AD57*($E57=$F$1)</f>
        <v>0</v>
      </c>
      <c r="AE57" s="80">
        <f>'MOD Vectors ALL'!AE57*($E57=$F$1)</f>
        <v>0</v>
      </c>
      <c r="AF57" s="80">
        <f>'MOD Vectors ALL'!AF57*($E57=$F$1)</f>
        <v>0</v>
      </c>
      <c r="AG57" s="80">
        <f>'MOD Vectors ALL'!AG57*($E57=$F$1)</f>
        <v>0</v>
      </c>
      <c r="AH57" s="80">
        <f>'MOD Vectors ALL'!AH57*($E57=$F$1)</f>
        <v>0</v>
      </c>
      <c r="AI57" s="80">
        <f>'MOD Vectors ALL'!AI57*($E57=$F$1)</f>
        <v>0</v>
      </c>
      <c r="AJ57" s="80">
        <f>'MOD Vectors ALL'!AJ57*($E57=$F$1)</f>
        <v>0</v>
      </c>
      <c r="AK57" s="80">
        <f>'MOD Vectors ALL'!AK57*($E57=$F$1)</f>
        <v>0</v>
      </c>
      <c r="AL57" s="80">
        <f>'MOD Vectors ALL'!AL57*($E57=$F$1)</f>
        <v>0</v>
      </c>
      <c r="AM57" s="80">
        <f>'MOD Vectors ALL'!AM57*($E57=$F$1)</f>
        <v>0</v>
      </c>
      <c r="AN57" s="80">
        <f>'MOD Vectors ALL'!AN57*($E57=$F$1)</f>
        <v>0</v>
      </c>
      <c r="AO57" s="80">
        <f>'MOD Vectors ALL'!AO57*($E57=$F$1)</f>
        <v>0</v>
      </c>
      <c r="AP57" s="80">
        <f>'MOD Vectors ALL'!AP57*($E57=$F$1)</f>
        <v>0</v>
      </c>
      <c r="AQ57" s="80">
        <f>'MOD Vectors ALL'!AQ57*($E57=$F$1)</f>
        <v>0</v>
      </c>
      <c r="AR57" s="80">
        <f>'MOD Vectors ALL'!AR57*($E57=$F$1)</f>
        <v>0</v>
      </c>
      <c r="AS57" s="80">
        <f>'MOD Vectors ALL'!AS57*($E57=$F$1)</f>
        <v>0</v>
      </c>
      <c r="AT57" s="80">
        <f>'MOD Vectors ALL'!AT57*($E57=$F$1)</f>
        <v>0</v>
      </c>
      <c r="AU57" s="80">
        <f>'MOD Vectors ALL'!AU57*($E57=$F$1)</f>
        <v>0</v>
      </c>
      <c r="AV57" s="80">
        <f>'MOD Vectors ALL'!AV57*($E57=$F$1)</f>
        <v>0</v>
      </c>
      <c r="AW57" s="80">
        <f>'MOD Vectors ALL'!AW57*($E57=$F$1)</f>
        <v>0</v>
      </c>
      <c r="AX57" s="80">
        <f>'MOD Vectors ALL'!AX57*($E57=$F$1)</f>
        <v>0</v>
      </c>
      <c r="AY57" s="80">
        <f>'MOD Vectors ALL'!AY57*($E57=$F$1)</f>
        <v>0</v>
      </c>
      <c r="AZ57" s="80">
        <f>'MOD Vectors ALL'!AZ57*($E57=$F$1)</f>
        <v>0</v>
      </c>
      <c r="BA57" s="80">
        <f>'MOD Vectors ALL'!BA57*($E57=$F$1)</f>
        <v>0</v>
      </c>
      <c r="BB57" s="80">
        <f>'MOD Vectors ALL'!BB57*($E57=$F$1)</f>
        <v>0</v>
      </c>
      <c r="BC57" s="80">
        <f>'MOD Vectors ALL'!BC57*($E57=$F$1)</f>
        <v>0</v>
      </c>
      <c r="BD57" s="80">
        <f>'MOD Vectors ALL'!BD57*($E57=$F$1)</f>
        <v>0</v>
      </c>
      <c r="BE57" s="80">
        <f>'MOD Vectors ALL'!BE57*($E57=$F$1)</f>
        <v>0</v>
      </c>
      <c r="BF57" s="80">
        <f>'MOD Vectors ALL'!BF57*($E57=$F$1)</f>
        <v>0</v>
      </c>
      <c r="BG57" s="80">
        <f>'MOD Vectors ALL'!BG57*($E57=$F$1)</f>
        <v>0</v>
      </c>
      <c r="BH57" s="80">
        <f>'MOD Vectors ALL'!BH57*($E57=$F$1)</f>
        <v>0</v>
      </c>
      <c r="BI57" s="80">
        <f>'MOD Vectors ALL'!BI57*($E57=$F$1)</f>
        <v>0</v>
      </c>
      <c r="BJ57" s="80">
        <f>'MOD Vectors ALL'!BJ57*($E57=$F$1)</f>
        <v>0</v>
      </c>
      <c r="BK57" s="80">
        <f>'MOD Vectors ALL'!BK57*($E57=$F$1)</f>
        <v>0</v>
      </c>
      <c r="BL57" s="80">
        <f>'MOD Vectors ALL'!BL57*($E57=$F$1)</f>
        <v>0</v>
      </c>
      <c r="BM57" s="80">
        <f>'MOD Vectors ALL'!BM57*($E57=$F$1)</f>
        <v>0</v>
      </c>
      <c r="BN57" s="80">
        <f>'MOD Vectors ALL'!BN57*($E57=$F$1)</f>
        <v>0</v>
      </c>
      <c r="BO57" s="80">
        <f>'MOD Vectors ALL'!BO57*($E57=$F$1)</f>
        <v>0</v>
      </c>
      <c r="BP57" s="80">
        <f>'MOD Vectors ALL'!BP57*($E57=$F$1)</f>
        <v>0</v>
      </c>
      <c r="BQ57" s="80">
        <f>'MOD Vectors ALL'!BQ57*($E57=$F$1)</f>
        <v>0</v>
      </c>
      <c r="BR57" s="80">
        <f>'MOD Vectors ALL'!BR57*($E57=$F$1)</f>
        <v>0</v>
      </c>
      <c r="BS57" s="80">
        <f>'MOD Vectors ALL'!BS57*($E57=$F$1)</f>
        <v>0</v>
      </c>
      <c r="BT57" s="80">
        <f>'MOD Vectors ALL'!BT57*($E57=$F$1)</f>
        <v>0</v>
      </c>
      <c r="BU57" s="80">
        <f>'MOD Vectors ALL'!BU57*($E57=$F$1)</f>
        <v>0</v>
      </c>
      <c r="BV57" s="80">
        <f>'MOD Vectors ALL'!BV57*($E57=$F$1)</f>
        <v>0</v>
      </c>
      <c r="BW57" s="80">
        <f>'MOD Vectors ALL'!BW57*($E57=$F$1)</f>
        <v>0</v>
      </c>
      <c r="BX57" s="80">
        <f>'MOD Vectors ALL'!BX57*($E57=$F$1)</f>
        <v>0</v>
      </c>
      <c r="BY57" s="80">
        <f>'MOD Vectors ALL'!BY57*($E57=$F$1)</f>
        <v>0</v>
      </c>
      <c r="BZ57" s="80">
        <f>'MOD Vectors ALL'!BZ57*($E57=$F$1)</f>
        <v>0</v>
      </c>
      <c r="CA57" s="80">
        <f>'MOD Vectors ALL'!CA57*($E57=$F$1)</f>
        <v>0</v>
      </c>
      <c r="CB57" s="80">
        <f>'MOD Vectors ALL'!CB57*($E57=$F$1)</f>
        <v>0</v>
      </c>
      <c r="CC57" s="80">
        <f>'MOD Vectors ALL'!CC57*($E57=$F$1)</f>
        <v>0</v>
      </c>
      <c r="CD57" s="80">
        <f>'MOD Vectors ALL'!CD57*($E57=$F$1)</f>
        <v>0</v>
      </c>
      <c r="CE57" s="80">
        <f>'MOD Vectors ALL'!CE57*($E57=$F$1)</f>
        <v>0</v>
      </c>
      <c r="CF57" s="80">
        <f>'MOD Vectors ALL'!CF57*($E57=$F$1)</f>
        <v>0</v>
      </c>
      <c r="CG57" s="80">
        <f>'MOD Vectors ALL'!CG57*($E57=$F$1)</f>
        <v>0</v>
      </c>
      <c r="CH57" s="80">
        <f>'MOD Vectors ALL'!CH57*($E57=$F$1)</f>
        <v>0</v>
      </c>
      <c r="CI57" s="80">
        <f>'MOD Vectors ALL'!CI57*($E57=$F$1)</f>
        <v>0</v>
      </c>
      <c r="CJ57" s="80">
        <f>'MOD Vectors ALL'!CJ57*($E57=$F$1)</f>
        <v>0</v>
      </c>
      <c r="CK57" s="80">
        <f>'MOD Vectors ALL'!CK57*($E57=$F$1)</f>
        <v>0</v>
      </c>
      <c r="CL57" s="80">
        <f>'MOD Vectors ALL'!CL57*($E57=$F$1)</f>
        <v>0</v>
      </c>
      <c r="CM57" s="80">
        <f>'MOD Vectors ALL'!CM57*($E57=$F$1)</f>
        <v>0</v>
      </c>
      <c r="CN57" s="80">
        <f>'MOD Vectors ALL'!CN57*($E57=$F$1)</f>
        <v>0</v>
      </c>
      <c r="CO57" s="80">
        <f>'MOD Vectors ALL'!CO57*($E57=$F$1)</f>
        <v>0</v>
      </c>
      <c r="CP57" s="80">
        <f>'MOD Vectors ALL'!CP57*($E57=$F$1)</f>
        <v>0</v>
      </c>
      <c r="CQ57" s="80">
        <f>'MOD Vectors ALL'!CQ57*($E57=$F$1)</f>
        <v>0</v>
      </c>
      <c r="CR57" s="80">
        <f>'MOD Vectors ALL'!CR57*($E57=$F$1)</f>
        <v>0</v>
      </c>
      <c r="CS57" s="80">
        <f>'MOD Vectors ALL'!CS57*($E57=$F$1)</f>
        <v>0</v>
      </c>
      <c r="CT57" s="80">
        <f>'MOD Vectors ALL'!CT57*($E57=$F$1)</f>
        <v>0</v>
      </c>
      <c r="CU57" s="80">
        <f>'MOD Vectors ALL'!CU57*($E57=$F$1)</f>
        <v>0</v>
      </c>
      <c r="CV57" s="80">
        <f>'MOD Vectors ALL'!CV57*($E57=$F$1)</f>
        <v>0</v>
      </c>
      <c r="CW57" s="80">
        <f>'MOD Vectors ALL'!CW57*($E57=$F$1)</f>
        <v>0</v>
      </c>
      <c r="CX57" s="80">
        <f>'MOD Vectors ALL'!CX57*($E57=$F$1)</f>
        <v>0</v>
      </c>
      <c r="CY57" s="80">
        <f>'MOD Vectors ALL'!CY57*($E57=$F$1)</f>
        <v>0</v>
      </c>
      <c r="CZ57" s="80">
        <f>'MOD Vectors ALL'!CZ57*($E57=$F$1)</f>
        <v>0</v>
      </c>
      <c r="DA57" s="80">
        <f>'MOD Vectors ALL'!DA57*($E57=$F$1)</f>
        <v>0</v>
      </c>
      <c r="DB57" s="80">
        <f>'MOD Vectors ALL'!DB57*($E57=$F$1)</f>
        <v>0</v>
      </c>
      <c r="DC57" s="80">
        <f>'MOD Vectors ALL'!DC57*($E57=$F$1)</f>
        <v>0</v>
      </c>
      <c r="DD57" s="80">
        <f>'MOD Vectors ALL'!DD57*($E57=$F$1)</f>
        <v>0</v>
      </c>
      <c r="DE57" s="80">
        <f>'MOD Vectors ALL'!DE57*($E57=$F$1)</f>
        <v>0</v>
      </c>
      <c r="DF57" s="80">
        <f>'MOD Vectors ALL'!DF57*($E57=$F$1)</f>
        <v>0</v>
      </c>
      <c r="DG57" s="80">
        <f>'MOD Vectors ALL'!DG57*($E57=$F$1)</f>
        <v>0</v>
      </c>
      <c r="DH57" s="80">
        <f>'MOD Vectors ALL'!DH57*($E57=$F$1)</f>
        <v>0</v>
      </c>
      <c r="DI57" s="80">
        <f>'MOD Vectors ALL'!DI57*($E57=$F$1)</f>
        <v>0</v>
      </c>
      <c r="DJ57" s="80">
        <f>'MOD Vectors ALL'!DJ57*($E57=$F$1)</f>
        <v>0</v>
      </c>
      <c r="DK57" s="80">
        <f>'MOD Vectors ALL'!DK57*($E57=$F$1)</f>
        <v>0</v>
      </c>
      <c r="DL57" s="80">
        <f>'MOD Vectors ALL'!DL57*($E57=$F$1)</f>
        <v>0</v>
      </c>
      <c r="DM57" s="80">
        <f>'MOD Vectors ALL'!DM57*($E57=$F$1)</f>
        <v>0</v>
      </c>
      <c r="DN57" s="80">
        <f>'MOD Vectors ALL'!DN57*($E57=$F$1)</f>
        <v>0</v>
      </c>
      <c r="DO57" s="80">
        <f>'MOD Vectors ALL'!DO57*($E57=$F$1)</f>
        <v>0</v>
      </c>
      <c r="DP57" s="80">
        <f>'MOD Vectors ALL'!DP57*($E57=$F$1)</f>
        <v>0</v>
      </c>
      <c r="DQ57" s="80">
        <f>'MOD Vectors ALL'!DQ57*($E57=$F$1)</f>
        <v>0</v>
      </c>
    </row>
    <row r="58" spans="1:121" x14ac:dyDescent="0.2">
      <c r="A58">
        <v>438</v>
      </c>
      <c r="B58" t="s">
        <v>16</v>
      </c>
      <c r="C58" t="s">
        <v>369</v>
      </c>
      <c r="D58" t="s">
        <v>526</v>
      </c>
      <c r="E58" t="s">
        <v>523</v>
      </c>
      <c r="F58" t="s">
        <v>33</v>
      </c>
      <c r="G58">
        <v>0.148288</v>
      </c>
      <c r="H58">
        <v>0.36593999999999999</v>
      </c>
      <c r="I58" s="80">
        <f>'MOD Vectors ALL'!I58*($E58=$F$1)</f>
        <v>0</v>
      </c>
      <c r="J58" s="80">
        <f>'MOD Vectors ALL'!J58*($E58=$F$1)</f>
        <v>0</v>
      </c>
      <c r="K58" s="80">
        <f>'MOD Vectors ALL'!K58*($E58=$F$1)</f>
        <v>0</v>
      </c>
      <c r="L58" s="80">
        <f>'MOD Vectors ALL'!L58*($E58=$F$1)</f>
        <v>0</v>
      </c>
      <c r="M58" s="80">
        <f>'MOD Vectors ALL'!M58*($E58=$F$1)</f>
        <v>0</v>
      </c>
      <c r="N58" s="80">
        <f>'MOD Vectors ALL'!N58*($E58=$F$1)</f>
        <v>0</v>
      </c>
      <c r="O58" s="80">
        <f>'MOD Vectors ALL'!O58*($E58=$F$1)</f>
        <v>0</v>
      </c>
      <c r="P58" s="80">
        <f>'MOD Vectors ALL'!P58*($E58=$F$1)</f>
        <v>0</v>
      </c>
      <c r="Q58" s="80">
        <f>'MOD Vectors ALL'!Q58*($E58=$F$1)</f>
        <v>0</v>
      </c>
      <c r="R58" s="80">
        <f>'MOD Vectors ALL'!R58*($E58=$F$1)</f>
        <v>0</v>
      </c>
      <c r="S58" s="80">
        <f>'MOD Vectors ALL'!S58*($E58=$F$1)</f>
        <v>0</v>
      </c>
      <c r="T58" s="80">
        <f>'MOD Vectors ALL'!T58*($E58=$F$1)</f>
        <v>0</v>
      </c>
      <c r="U58" s="80">
        <f>'MOD Vectors ALL'!U58*($E58=$F$1)</f>
        <v>0</v>
      </c>
      <c r="V58" s="80">
        <f>'MOD Vectors ALL'!V58*($E58=$F$1)</f>
        <v>0</v>
      </c>
      <c r="W58" s="80">
        <f>'MOD Vectors ALL'!W58*($E58=$F$1)</f>
        <v>0</v>
      </c>
      <c r="X58" s="80">
        <f>'MOD Vectors ALL'!X58*($E58=$F$1)</f>
        <v>0</v>
      </c>
      <c r="Y58" s="80">
        <f>'MOD Vectors ALL'!Y58*($E58=$F$1)</f>
        <v>0</v>
      </c>
      <c r="Z58" s="80">
        <f>'MOD Vectors ALL'!Z58*($E58=$F$1)</f>
        <v>0</v>
      </c>
      <c r="AA58" s="80">
        <f>'MOD Vectors ALL'!AA58*($E58=$F$1)</f>
        <v>0</v>
      </c>
      <c r="AB58" s="80">
        <f>'MOD Vectors ALL'!AB58*($E58=$F$1)</f>
        <v>0</v>
      </c>
      <c r="AC58" s="80">
        <f>'MOD Vectors ALL'!AC58*($E58=$F$1)</f>
        <v>0</v>
      </c>
      <c r="AD58" s="80">
        <f>'MOD Vectors ALL'!AD58*($E58=$F$1)</f>
        <v>0</v>
      </c>
      <c r="AE58" s="80">
        <f>'MOD Vectors ALL'!AE58*($E58=$F$1)</f>
        <v>0</v>
      </c>
      <c r="AF58" s="80">
        <f>'MOD Vectors ALL'!AF58*($E58=$F$1)</f>
        <v>0</v>
      </c>
      <c r="AG58" s="80">
        <f>'MOD Vectors ALL'!AG58*($E58=$F$1)</f>
        <v>0</v>
      </c>
      <c r="AH58" s="80">
        <f>'MOD Vectors ALL'!AH58*($E58=$F$1)</f>
        <v>0</v>
      </c>
      <c r="AI58" s="80">
        <f>'MOD Vectors ALL'!AI58*($E58=$F$1)</f>
        <v>0</v>
      </c>
      <c r="AJ58" s="80">
        <f>'MOD Vectors ALL'!AJ58*($E58=$F$1)</f>
        <v>0</v>
      </c>
      <c r="AK58" s="80">
        <f>'MOD Vectors ALL'!AK58*($E58=$F$1)</f>
        <v>0</v>
      </c>
      <c r="AL58" s="80">
        <f>'MOD Vectors ALL'!AL58*($E58=$F$1)</f>
        <v>0</v>
      </c>
      <c r="AM58" s="80">
        <f>'MOD Vectors ALL'!AM58*($E58=$F$1)</f>
        <v>0</v>
      </c>
      <c r="AN58" s="80">
        <f>'MOD Vectors ALL'!AN58*($E58=$F$1)</f>
        <v>0</v>
      </c>
      <c r="AO58" s="80">
        <f>'MOD Vectors ALL'!AO58*($E58=$F$1)</f>
        <v>0</v>
      </c>
      <c r="AP58" s="80">
        <f>'MOD Vectors ALL'!AP58*($E58=$F$1)</f>
        <v>0</v>
      </c>
      <c r="AQ58" s="80">
        <f>'MOD Vectors ALL'!AQ58*($E58=$F$1)</f>
        <v>0</v>
      </c>
      <c r="AR58" s="80">
        <f>'MOD Vectors ALL'!AR58*($E58=$F$1)</f>
        <v>0</v>
      </c>
      <c r="AS58" s="80">
        <f>'MOD Vectors ALL'!AS58*($E58=$F$1)</f>
        <v>0</v>
      </c>
      <c r="AT58" s="80">
        <f>'MOD Vectors ALL'!AT58*($E58=$F$1)</f>
        <v>0</v>
      </c>
      <c r="AU58" s="80">
        <f>'MOD Vectors ALL'!AU58*($E58=$F$1)</f>
        <v>0</v>
      </c>
      <c r="AV58" s="80">
        <f>'MOD Vectors ALL'!AV58*($E58=$F$1)</f>
        <v>0</v>
      </c>
      <c r="AW58" s="80">
        <f>'MOD Vectors ALL'!AW58*($E58=$F$1)</f>
        <v>0</v>
      </c>
      <c r="AX58" s="80">
        <f>'MOD Vectors ALL'!AX58*($E58=$F$1)</f>
        <v>0</v>
      </c>
      <c r="AY58" s="80">
        <f>'MOD Vectors ALL'!AY58*($E58=$F$1)</f>
        <v>0</v>
      </c>
      <c r="AZ58" s="80">
        <f>'MOD Vectors ALL'!AZ58*($E58=$F$1)</f>
        <v>0</v>
      </c>
      <c r="BA58" s="80">
        <f>'MOD Vectors ALL'!BA58*($E58=$F$1)</f>
        <v>0</v>
      </c>
      <c r="BB58" s="80">
        <f>'MOD Vectors ALL'!BB58*($E58=$F$1)</f>
        <v>0</v>
      </c>
      <c r="BC58" s="80">
        <f>'MOD Vectors ALL'!BC58*($E58=$F$1)</f>
        <v>0</v>
      </c>
      <c r="BD58" s="80">
        <f>'MOD Vectors ALL'!BD58*($E58=$F$1)</f>
        <v>0</v>
      </c>
      <c r="BE58" s="80">
        <f>'MOD Vectors ALL'!BE58*($E58=$F$1)</f>
        <v>0</v>
      </c>
      <c r="BF58" s="80">
        <f>'MOD Vectors ALL'!BF58*($E58=$F$1)</f>
        <v>0</v>
      </c>
      <c r="BG58" s="80">
        <f>'MOD Vectors ALL'!BG58*($E58=$F$1)</f>
        <v>0</v>
      </c>
      <c r="BH58" s="80">
        <f>'MOD Vectors ALL'!BH58*($E58=$F$1)</f>
        <v>0</v>
      </c>
      <c r="BI58" s="80">
        <f>'MOD Vectors ALL'!BI58*($E58=$F$1)</f>
        <v>0</v>
      </c>
      <c r="BJ58" s="80">
        <f>'MOD Vectors ALL'!BJ58*($E58=$F$1)</f>
        <v>0</v>
      </c>
      <c r="BK58" s="80">
        <f>'MOD Vectors ALL'!BK58*($E58=$F$1)</f>
        <v>0</v>
      </c>
      <c r="BL58" s="80">
        <f>'MOD Vectors ALL'!BL58*($E58=$F$1)</f>
        <v>0</v>
      </c>
      <c r="BM58" s="80">
        <f>'MOD Vectors ALL'!BM58*($E58=$F$1)</f>
        <v>0</v>
      </c>
      <c r="BN58" s="80">
        <f>'MOD Vectors ALL'!BN58*($E58=$F$1)</f>
        <v>0</v>
      </c>
      <c r="BO58" s="80">
        <f>'MOD Vectors ALL'!BO58*($E58=$F$1)</f>
        <v>0</v>
      </c>
      <c r="BP58" s="80">
        <f>'MOD Vectors ALL'!BP58*($E58=$F$1)</f>
        <v>0</v>
      </c>
      <c r="BQ58" s="80">
        <f>'MOD Vectors ALL'!BQ58*($E58=$F$1)</f>
        <v>0</v>
      </c>
      <c r="BR58" s="80">
        <f>'MOD Vectors ALL'!BR58*($E58=$F$1)</f>
        <v>0</v>
      </c>
      <c r="BS58" s="80">
        <f>'MOD Vectors ALL'!BS58*($E58=$F$1)</f>
        <v>0</v>
      </c>
      <c r="BT58" s="80">
        <f>'MOD Vectors ALL'!BT58*($E58=$F$1)</f>
        <v>0</v>
      </c>
      <c r="BU58" s="80">
        <f>'MOD Vectors ALL'!BU58*($E58=$F$1)</f>
        <v>0</v>
      </c>
      <c r="BV58" s="80">
        <f>'MOD Vectors ALL'!BV58*($E58=$F$1)</f>
        <v>0</v>
      </c>
      <c r="BW58" s="80">
        <f>'MOD Vectors ALL'!BW58*($E58=$F$1)</f>
        <v>0</v>
      </c>
      <c r="BX58" s="80">
        <f>'MOD Vectors ALL'!BX58*($E58=$F$1)</f>
        <v>0</v>
      </c>
      <c r="BY58" s="80">
        <f>'MOD Vectors ALL'!BY58*($E58=$F$1)</f>
        <v>0</v>
      </c>
      <c r="BZ58" s="80">
        <f>'MOD Vectors ALL'!BZ58*($E58=$F$1)</f>
        <v>0</v>
      </c>
      <c r="CA58" s="80">
        <f>'MOD Vectors ALL'!CA58*($E58=$F$1)</f>
        <v>0</v>
      </c>
      <c r="CB58" s="80">
        <f>'MOD Vectors ALL'!CB58*($E58=$F$1)</f>
        <v>0</v>
      </c>
      <c r="CC58" s="80">
        <f>'MOD Vectors ALL'!CC58*($E58=$F$1)</f>
        <v>0</v>
      </c>
      <c r="CD58" s="80">
        <f>'MOD Vectors ALL'!CD58*($E58=$F$1)</f>
        <v>0</v>
      </c>
      <c r="CE58" s="80">
        <f>'MOD Vectors ALL'!CE58*($E58=$F$1)</f>
        <v>0</v>
      </c>
      <c r="CF58" s="80">
        <f>'MOD Vectors ALL'!CF58*($E58=$F$1)</f>
        <v>0</v>
      </c>
      <c r="CG58" s="80">
        <f>'MOD Vectors ALL'!CG58*($E58=$F$1)</f>
        <v>0</v>
      </c>
      <c r="CH58" s="80">
        <f>'MOD Vectors ALL'!CH58*($E58=$F$1)</f>
        <v>0</v>
      </c>
      <c r="CI58" s="80">
        <f>'MOD Vectors ALL'!CI58*($E58=$F$1)</f>
        <v>0</v>
      </c>
      <c r="CJ58" s="80">
        <f>'MOD Vectors ALL'!CJ58*($E58=$F$1)</f>
        <v>0</v>
      </c>
      <c r="CK58" s="80">
        <f>'MOD Vectors ALL'!CK58*($E58=$F$1)</f>
        <v>0</v>
      </c>
      <c r="CL58" s="80">
        <f>'MOD Vectors ALL'!CL58*($E58=$F$1)</f>
        <v>0</v>
      </c>
      <c r="CM58" s="80">
        <f>'MOD Vectors ALL'!CM58*($E58=$F$1)</f>
        <v>0</v>
      </c>
      <c r="CN58" s="80">
        <f>'MOD Vectors ALL'!CN58*($E58=$F$1)</f>
        <v>0</v>
      </c>
      <c r="CO58" s="80">
        <f>'MOD Vectors ALL'!CO58*($E58=$F$1)</f>
        <v>0</v>
      </c>
      <c r="CP58" s="80">
        <f>'MOD Vectors ALL'!CP58*($E58=$F$1)</f>
        <v>0</v>
      </c>
      <c r="CQ58" s="80">
        <f>'MOD Vectors ALL'!CQ58*($E58=$F$1)</f>
        <v>0</v>
      </c>
      <c r="CR58" s="80">
        <f>'MOD Vectors ALL'!CR58*($E58=$F$1)</f>
        <v>0</v>
      </c>
      <c r="CS58" s="80">
        <f>'MOD Vectors ALL'!CS58*($E58=$F$1)</f>
        <v>0</v>
      </c>
      <c r="CT58" s="80">
        <f>'MOD Vectors ALL'!CT58*($E58=$F$1)</f>
        <v>0</v>
      </c>
      <c r="CU58" s="80">
        <f>'MOD Vectors ALL'!CU58*($E58=$F$1)</f>
        <v>0</v>
      </c>
      <c r="CV58" s="80">
        <f>'MOD Vectors ALL'!CV58*($E58=$F$1)</f>
        <v>0</v>
      </c>
      <c r="CW58" s="80">
        <f>'MOD Vectors ALL'!CW58*($E58=$F$1)</f>
        <v>0</v>
      </c>
      <c r="CX58" s="80">
        <f>'MOD Vectors ALL'!CX58*($E58=$F$1)</f>
        <v>0</v>
      </c>
      <c r="CY58" s="80">
        <f>'MOD Vectors ALL'!CY58*($E58=$F$1)</f>
        <v>0</v>
      </c>
      <c r="CZ58" s="80">
        <f>'MOD Vectors ALL'!CZ58*($E58=$F$1)</f>
        <v>0</v>
      </c>
      <c r="DA58" s="80">
        <f>'MOD Vectors ALL'!DA58*($E58=$F$1)</f>
        <v>0</v>
      </c>
      <c r="DB58" s="80">
        <f>'MOD Vectors ALL'!DB58*($E58=$F$1)</f>
        <v>0</v>
      </c>
      <c r="DC58" s="80">
        <f>'MOD Vectors ALL'!DC58*($E58=$F$1)</f>
        <v>0</v>
      </c>
      <c r="DD58" s="80">
        <f>'MOD Vectors ALL'!DD58*($E58=$F$1)</f>
        <v>0</v>
      </c>
      <c r="DE58" s="80">
        <f>'MOD Vectors ALL'!DE58*($E58=$F$1)</f>
        <v>0</v>
      </c>
      <c r="DF58" s="80">
        <f>'MOD Vectors ALL'!DF58*($E58=$F$1)</f>
        <v>0</v>
      </c>
      <c r="DG58" s="80">
        <f>'MOD Vectors ALL'!DG58*($E58=$F$1)</f>
        <v>0</v>
      </c>
      <c r="DH58" s="80">
        <f>'MOD Vectors ALL'!DH58*($E58=$F$1)</f>
        <v>0</v>
      </c>
      <c r="DI58" s="80">
        <f>'MOD Vectors ALL'!DI58*($E58=$F$1)</f>
        <v>0</v>
      </c>
      <c r="DJ58" s="80">
        <f>'MOD Vectors ALL'!DJ58*($E58=$F$1)</f>
        <v>0</v>
      </c>
      <c r="DK58" s="80">
        <f>'MOD Vectors ALL'!DK58*($E58=$F$1)</f>
        <v>0</v>
      </c>
      <c r="DL58" s="80">
        <f>'MOD Vectors ALL'!DL58*($E58=$F$1)</f>
        <v>0</v>
      </c>
      <c r="DM58" s="80">
        <f>'MOD Vectors ALL'!DM58*($E58=$F$1)</f>
        <v>0</v>
      </c>
      <c r="DN58" s="80">
        <f>'MOD Vectors ALL'!DN58*($E58=$F$1)</f>
        <v>0</v>
      </c>
      <c r="DO58" s="80">
        <f>'MOD Vectors ALL'!DO58*($E58=$F$1)</f>
        <v>0</v>
      </c>
      <c r="DP58" s="80">
        <f>'MOD Vectors ALL'!DP58*($E58=$F$1)</f>
        <v>0</v>
      </c>
      <c r="DQ58" s="80">
        <f>'MOD Vectors ALL'!DQ58*($E58=$F$1)</f>
        <v>0</v>
      </c>
    </row>
    <row r="59" spans="1:121" x14ac:dyDescent="0.2">
      <c r="A59">
        <v>439</v>
      </c>
      <c r="B59" t="s">
        <v>16</v>
      </c>
      <c r="C59" t="s">
        <v>369</v>
      </c>
      <c r="D59" t="s">
        <v>526</v>
      </c>
      <c r="E59" t="s">
        <v>523</v>
      </c>
      <c r="F59" t="s">
        <v>34</v>
      </c>
      <c r="G59">
        <v>0.160362</v>
      </c>
      <c r="H59">
        <v>0.39416099999999998</v>
      </c>
      <c r="I59" s="80">
        <f>'MOD Vectors ALL'!I59*($E59=$F$1)</f>
        <v>0</v>
      </c>
      <c r="J59" s="80">
        <f>'MOD Vectors ALL'!J59*($E59=$F$1)</f>
        <v>0</v>
      </c>
      <c r="K59" s="80">
        <f>'MOD Vectors ALL'!K59*($E59=$F$1)</f>
        <v>0</v>
      </c>
      <c r="L59" s="80">
        <f>'MOD Vectors ALL'!L59*($E59=$F$1)</f>
        <v>0</v>
      </c>
      <c r="M59" s="80">
        <f>'MOD Vectors ALL'!M59*($E59=$F$1)</f>
        <v>0</v>
      </c>
      <c r="N59" s="80">
        <f>'MOD Vectors ALL'!N59*($E59=$F$1)</f>
        <v>0</v>
      </c>
      <c r="O59" s="80">
        <f>'MOD Vectors ALL'!O59*($E59=$F$1)</f>
        <v>0</v>
      </c>
      <c r="P59" s="80">
        <f>'MOD Vectors ALL'!P59*($E59=$F$1)</f>
        <v>0</v>
      </c>
      <c r="Q59" s="80">
        <f>'MOD Vectors ALL'!Q59*($E59=$F$1)</f>
        <v>0</v>
      </c>
      <c r="R59" s="80">
        <f>'MOD Vectors ALL'!R59*($E59=$F$1)</f>
        <v>0</v>
      </c>
      <c r="S59" s="80">
        <f>'MOD Vectors ALL'!S59*($E59=$F$1)</f>
        <v>0</v>
      </c>
      <c r="T59" s="80">
        <f>'MOD Vectors ALL'!T59*($E59=$F$1)</f>
        <v>0</v>
      </c>
      <c r="U59" s="80">
        <f>'MOD Vectors ALL'!U59*($E59=$F$1)</f>
        <v>0</v>
      </c>
      <c r="V59" s="80">
        <f>'MOD Vectors ALL'!V59*($E59=$F$1)</f>
        <v>0</v>
      </c>
      <c r="W59" s="80">
        <f>'MOD Vectors ALL'!W59*($E59=$F$1)</f>
        <v>0</v>
      </c>
      <c r="X59" s="80">
        <f>'MOD Vectors ALL'!X59*($E59=$F$1)</f>
        <v>0</v>
      </c>
      <c r="Y59" s="80">
        <f>'MOD Vectors ALL'!Y59*($E59=$F$1)</f>
        <v>0</v>
      </c>
      <c r="Z59" s="80">
        <f>'MOD Vectors ALL'!Z59*($E59=$F$1)</f>
        <v>0</v>
      </c>
      <c r="AA59" s="80">
        <f>'MOD Vectors ALL'!AA59*($E59=$F$1)</f>
        <v>0</v>
      </c>
      <c r="AB59" s="80">
        <f>'MOD Vectors ALL'!AB59*($E59=$F$1)</f>
        <v>0</v>
      </c>
      <c r="AC59" s="80">
        <f>'MOD Vectors ALL'!AC59*($E59=$F$1)</f>
        <v>0</v>
      </c>
      <c r="AD59" s="80">
        <f>'MOD Vectors ALL'!AD59*($E59=$F$1)</f>
        <v>0</v>
      </c>
      <c r="AE59" s="80">
        <f>'MOD Vectors ALL'!AE59*($E59=$F$1)</f>
        <v>0</v>
      </c>
      <c r="AF59" s="80">
        <f>'MOD Vectors ALL'!AF59*($E59=$F$1)</f>
        <v>0</v>
      </c>
      <c r="AG59" s="80">
        <f>'MOD Vectors ALL'!AG59*($E59=$F$1)</f>
        <v>0</v>
      </c>
      <c r="AH59" s="80">
        <f>'MOD Vectors ALL'!AH59*($E59=$F$1)</f>
        <v>0</v>
      </c>
      <c r="AI59" s="80">
        <f>'MOD Vectors ALL'!AI59*($E59=$F$1)</f>
        <v>0</v>
      </c>
      <c r="AJ59" s="80">
        <f>'MOD Vectors ALL'!AJ59*($E59=$F$1)</f>
        <v>0</v>
      </c>
      <c r="AK59" s="80">
        <f>'MOD Vectors ALL'!AK59*($E59=$F$1)</f>
        <v>0</v>
      </c>
      <c r="AL59" s="80">
        <f>'MOD Vectors ALL'!AL59*($E59=$F$1)</f>
        <v>0</v>
      </c>
      <c r="AM59" s="80">
        <f>'MOD Vectors ALL'!AM59*($E59=$F$1)</f>
        <v>0</v>
      </c>
      <c r="AN59" s="80">
        <f>'MOD Vectors ALL'!AN59*($E59=$F$1)</f>
        <v>0</v>
      </c>
      <c r="AO59" s="80">
        <f>'MOD Vectors ALL'!AO59*($E59=$F$1)</f>
        <v>0</v>
      </c>
      <c r="AP59" s="80">
        <f>'MOD Vectors ALL'!AP59*($E59=$F$1)</f>
        <v>0</v>
      </c>
      <c r="AQ59" s="80">
        <f>'MOD Vectors ALL'!AQ59*($E59=$F$1)</f>
        <v>0</v>
      </c>
      <c r="AR59" s="80">
        <f>'MOD Vectors ALL'!AR59*($E59=$F$1)</f>
        <v>0</v>
      </c>
      <c r="AS59" s="80">
        <f>'MOD Vectors ALL'!AS59*($E59=$F$1)</f>
        <v>0</v>
      </c>
      <c r="AT59" s="80">
        <f>'MOD Vectors ALL'!AT59*($E59=$F$1)</f>
        <v>0</v>
      </c>
      <c r="AU59" s="80">
        <f>'MOD Vectors ALL'!AU59*($E59=$F$1)</f>
        <v>0</v>
      </c>
      <c r="AV59" s="80">
        <f>'MOD Vectors ALL'!AV59*($E59=$F$1)</f>
        <v>0</v>
      </c>
      <c r="AW59" s="80">
        <f>'MOD Vectors ALL'!AW59*($E59=$F$1)</f>
        <v>0</v>
      </c>
      <c r="AX59" s="80">
        <f>'MOD Vectors ALL'!AX59*($E59=$F$1)</f>
        <v>0</v>
      </c>
      <c r="AY59" s="80">
        <f>'MOD Vectors ALL'!AY59*($E59=$F$1)</f>
        <v>0</v>
      </c>
      <c r="AZ59" s="80">
        <f>'MOD Vectors ALL'!AZ59*($E59=$F$1)</f>
        <v>0</v>
      </c>
      <c r="BA59" s="80">
        <f>'MOD Vectors ALL'!BA59*($E59=$F$1)</f>
        <v>0</v>
      </c>
      <c r="BB59" s="80">
        <f>'MOD Vectors ALL'!BB59*($E59=$F$1)</f>
        <v>0</v>
      </c>
      <c r="BC59" s="80">
        <f>'MOD Vectors ALL'!BC59*($E59=$F$1)</f>
        <v>0</v>
      </c>
      <c r="BD59" s="80">
        <f>'MOD Vectors ALL'!BD59*($E59=$F$1)</f>
        <v>0</v>
      </c>
      <c r="BE59" s="80">
        <f>'MOD Vectors ALL'!BE59*($E59=$F$1)</f>
        <v>0</v>
      </c>
      <c r="BF59" s="80">
        <f>'MOD Vectors ALL'!BF59*($E59=$F$1)</f>
        <v>0</v>
      </c>
      <c r="BG59" s="80">
        <f>'MOD Vectors ALL'!BG59*($E59=$F$1)</f>
        <v>0</v>
      </c>
      <c r="BH59" s="80">
        <f>'MOD Vectors ALL'!BH59*($E59=$F$1)</f>
        <v>0</v>
      </c>
      <c r="BI59" s="80">
        <f>'MOD Vectors ALL'!BI59*($E59=$F$1)</f>
        <v>0</v>
      </c>
      <c r="BJ59" s="80">
        <f>'MOD Vectors ALL'!BJ59*($E59=$F$1)</f>
        <v>0</v>
      </c>
      <c r="BK59" s="80">
        <f>'MOD Vectors ALL'!BK59*($E59=$F$1)</f>
        <v>0</v>
      </c>
      <c r="BL59" s="80">
        <f>'MOD Vectors ALL'!BL59*($E59=$F$1)</f>
        <v>0</v>
      </c>
      <c r="BM59" s="80">
        <f>'MOD Vectors ALL'!BM59*($E59=$F$1)</f>
        <v>0</v>
      </c>
      <c r="BN59" s="80">
        <f>'MOD Vectors ALL'!BN59*($E59=$F$1)</f>
        <v>0</v>
      </c>
      <c r="BO59" s="80">
        <f>'MOD Vectors ALL'!BO59*($E59=$F$1)</f>
        <v>0</v>
      </c>
      <c r="BP59" s="80">
        <f>'MOD Vectors ALL'!BP59*($E59=$F$1)</f>
        <v>0</v>
      </c>
      <c r="BQ59" s="80">
        <f>'MOD Vectors ALL'!BQ59*($E59=$F$1)</f>
        <v>0</v>
      </c>
      <c r="BR59" s="80">
        <f>'MOD Vectors ALL'!BR59*($E59=$F$1)</f>
        <v>0</v>
      </c>
      <c r="BS59" s="80">
        <f>'MOD Vectors ALL'!BS59*($E59=$F$1)</f>
        <v>0</v>
      </c>
      <c r="BT59" s="80">
        <f>'MOD Vectors ALL'!BT59*($E59=$F$1)</f>
        <v>0</v>
      </c>
      <c r="BU59" s="80">
        <f>'MOD Vectors ALL'!BU59*($E59=$F$1)</f>
        <v>0</v>
      </c>
      <c r="BV59" s="80">
        <f>'MOD Vectors ALL'!BV59*($E59=$F$1)</f>
        <v>0</v>
      </c>
      <c r="BW59" s="80">
        <f>'MOD Vectors ALL'!BW59*($E59=$F$1)</f>
        <v>0</v>
      </c>
      <c r="BX59" s="80">
        <f>'MOD Vectors ALL'!BX59*($E59=$F$1)</f>
        <v>0</v>
      </c>
      <c r="BY59" s="80">
        <f>'MOD Vectors ALL'!BY59*($E59=$F$1)</f>
        <v>0</v>
      </c>
      <c r="BZ59" s="80">
        <f>'MOD Vectors ALL'!BZ59*($E59=$F$1)</f>
        <v>0</v>
      </c>
      <c r="CA59" s="80">
        <f>'MOD Vectors ALL'!CA59*($E59=$F$1)</f>
        <v>0</v>
      </c>
      <c r="CB59" s="80">
        <f>'MOD Vectors ALL'!CB59*($E59=$F$1)</f>
        <v>0</v>
      </c>
      <c r="CC59" s="80">
        <f>'MOD Vectors ALL'!CC59*($E59=$F$1)</f>
        <v>0</v>
      </c>
      <c r="CD59" s="80">
        <f>'MOD Vectors ALL'!CD59*($E59=$F$1)</f>
        <v>0</v>
      </c>
      <c r="CE59" s="80">
        <f>'MOD Vectors ALL'!CE59*($E59=$F$1)</f>
        <v>0</v>
      </c>
      <c r="CF59" s="80">
        <f>'MOD Vectors ALL'!CF59*($E59=$F$1)</f>
        <v>0</v>
      </c>
      <c r="CG59" s="80">
        <f>'MOD Vectors ALL'!CG59*($E59=$F$1)</f>
        <v>0</v>
      </c>
      <c r="CH59" s="80">
        <f>'MOD Vectors ALL'!CH59*($E59=$F$1)</f>
        <v>0</v>
      </c>
      <c r="CI59" s="80">
        <f>'MOD Vectors ALL'!CI59*($E59=$F$1)</f>
        <v>0</v>
      </c>
      <c r="CJ59" s="80">
        <f>'MOD Vectors ALL'!CJ59*($E59=$F$1)</f>
        <v>0</v>
      </c>
      <c r="CK59" s="80">
        <f>'MOD Vectors ALL'!CK59*($E59=$F$1)</f>
        <v>0</v>
      </c>
      <c r="CL59" s="80">
        <f>'MOD Vectors ALL'!CL59*($E59=$F$1)</f>
        <v>0</v>
      </c>
      <c r="CM59" s="80">
        <f>'MOD Vectors ALL'!CM59*($E59=$F$1)</f>
        <v>0</v>
      </c>
      <c r="CN59" s="80">
        <f>'MOD Vectors ALL'!CN59*($E59=$F$1)</f>
        <v>0</v>
      </c>
      <c r="CO59" s="80">
        <f>'MOD Vectors ALL'!CO59*($E59=$F$1)</f>
        <v>0</v>
      </c>
      <c r="CP59" s="80">
        <f>'MOD Vectors ALL'!CP59*($E59=$F$1)</f>
        <v>0</v>
      </c>
      <c r="CQ59" s="80">
        <f>'MOD Vectors ALL'!CQ59*($E59=$F$1)</f>
        <v>0</v>
      </c>
      <c r="CR59" s="80">
        <f>'MOD Vectors ALL'!CR59*($E59=$F$1)</f>
        <v>0</v>
      </c>
      <c r="CS59" s="80">
        <f>'MOD Vectors ALL'!CS59*($E59=$F$1)</f>
        <v>0</v>
      </c>
      <c r="CT59" s="80">
        <f>'MOD Vectors ALL'!CT59*($E59=$F$1)</f>
        <v>0</v>
      </c>
      <c r="CU59" s="80">
        <f>'MOD Vectors ALL'!CU59*($E59=$F$1)</f>
        <v>0</v>
      </c>
      <c r="CV59" s="80">
        <f>'MOD Vectors ALL'!CV59*($E59=$F$1)</f>
        <v>0</v>
      </c>
      <c r="CW59" s="80">
        <f>'MOD Vectors ALL'!CW59*($E59=$F$1)</f>
        <v>0</v>
      </c>
      <c r="CX59" s="80">
        <f>'MOD Vectors ALL'!CX59*($E59=$F$1)</f>
        <v>0</v>
      </c>
      <c r="CY59" s="80">
        <f>'MOD Vectors ALL'!CY59*($E59=$F$1)</f>
        <v>0</v>
      </c>
      <c r="CZ59" s="80">
        <f>'MOD Vectors ALL'!CZ59*($E59=$F$1)</f>
        <v>0</v>
      </c>
      <c r="DA59" s="80">
        <f>'MOD Vectors ALL'!DA59*($E59=$F$1)</f>
        <v>0</v>
      </c>
      <c r="DB59" s="80">
        <f>'MOD Vectors ALL'!DB59*($E59=$F$1)</f>
        <v>0</v>
      </c>
      <c r="DC59" s="80">
        <f>'MOD Vectors ALL'!DC59*($E59=$F$1)</f>
        <v>0</v>
      </c>
      <c r="DD59" s="80">
        <f>'MOD Vectors ALL'!DD59*($E59=$F$1)</f>
        <v>0</v>
      </c>
      <c r="DE59" s="80">
        <f>'MOD Vectors ALL'!DE59*($E59=$F$1)</f>
        <v>0</v>
      </c>
      <c r="DF59" s="80">
        <f>'MOD Vectors ALL'!DF59*($E59=$F$1)</f>
        <v>0</v>
      </c>
      <c r="DG59" s="80">
        <f>'MOD Vectors ALL'!DG59*($E59=$F$1)</f>
        <v>0</v>
      </c>
      <c r="DH59" s="80">
        <f>'MOD Vectors ALL'!DH59*($E59=$F$1)</f>
        <v>0</v>
      </c>
      <c r="DI59" s="80">
        <f>'MOD Vectors ALL'!DI59*($E59=$F$1)</f>
        <v>0</v>
      </c>
      <c r="DJ59" s="80">
        <f>'MOD Vectors ALL'!DJ59*($E59=$F$1)</f>
        <v>0</v>
      </c>
      <c r="DK59" s="80">
        <f>'MOD Vectors ALL'!DK59*($E59=$F$1)</f>
        <v>0</v>
      </c>
      <c r="DL59" s="80">
        <f>'MOD Vectors ALL'!DL59*($E59=$F$1)</f>
        <v>0</v>
      </c>
      <c r="DM59" s="80">
        <f>'MOD Vectors ALL'!DM59*($E59=$F$1)</f>
        <v>0</v>
      </c>
      <c r="DN59" s="80">
        <f>'MOD Vectors ALL'!DN59*($E59=$F$1)</f>
        <v>0</v>
      </c>
      <c r="DO59" s="80">
        <f>'MOD Vectors ALL'!DO59*($E59=$F$1)</f>
        <v>0</v>
      </c>
      <c r="DP59" s="80">
        <f>'MOD Vectors ALL'!DP59*($E59=$F$1)</f>
        <v>0</v>
      </c>
      <c r="DQ59" s="80">
        <f>'MOD Vectors ALL'!DQ59*($E59=$F$1)</f>
        <v>0</v>
      </c>
    </row>
    <row r="60" spans="1:121" x14ac:dyDescent="0.2">
      <c r="A60">
        <v>440</v>
      </c>
      <c r="B60" t="s">
        <v>16</v>
      </c>
      <c r="C60" t="s">
        <v>369</v>
      </c>
      <c r="D60" t="s">
        <v>526</v>
      </c>
      <c r="E60" t="s">
        <v>523</v>
      </c>
      <c r="F60" t="s">
        <v>7</v>
      </c>
      <c r="G60">
        <v>0.168266</v>
      </c>
      <c r="H60">
        <v>0.41123599999999999</v>
      </c>
      <c r="I60" s="80">
        <f>'MOD Vectors ALL'!I60*($E60=$F$1)</f>
        <v>0</v>
      </c>
      <c r="J60" s="80">
        <f>'MOD Vectors ALL'!J60*($E60=$F$1)</f>
        <v>0</v>
      </c>
      <c r="K60" s="80">
        <f>'MOD Vectors ALL'!K60*($E60=$F$1)</f>
        <v>0</v>
      </c>
      <c r="L60" s="80">
        <f>'MOD Vectors ALL'!L60*($E60=$F$1)</f>
        <v>0</v>
      </c>
      <c r="M60" s="80">
        <f>'MOD Vectors ALL'!M60*($E60=$F$1)</f>
        <v>0</v>
      </c>
      <c r="N60" s="80">
        <f>'MOD Vectors ALL'!N60*($E60=$F$1)</f>
        <v>0</v>
      </c>
      <c r="O60" s="80">
        <f>'MOD Vectors ALL'!O60*($E60=$F$1)</f>
        <v>0</v>
      </c>
      <c r="P60" s="80">
        <f>'MOD Vectors ALL'!P60*($E60=$F$1)</f>
        <v>0</v>
      </c>
      <c r="Q60" s="80">
        <f>'MOD Vectors ALL'!Q60*($E60=$F$1)</f>
        <v>0</v>
      </c>
      <c r="R60" s="80">
        <f>'MOD Vectors ALL'!R60*($E60=$F$1)</f>
        <v>0</v>
      </c>
      <c r="S60" s="80">
        <f>'MOD Vectors ALL'!S60*($E60=$F$1)</f>
        <v>0</v>
      </c>
      <c r="T60" s="80">
        <f>'MOD Vectors ALL'!T60*($E60=$F$1)</f>
        <v>0</v>
      </c>
      <c r="U60" s="80">
        <f>'MOD Vectors ALL'!U60*($E60=$F$1)</f>
        <v>0</v>
      </c>
      <c r="V60" s="80">
        <f>'MOD Vectors ALL'!V60*($E60=$F$1)</f>
        <v>0</v>
      </c>
      <c r="W60" s="80">
        <f>'MOD Vectors ALL'!W60*($E60=$F$1)</f>
        <v>0</v>
      </c>
      <c r="X60" s="80">
        <f>'MOD Vectors ALL'!X60*($E60=$F$1)</f>
        <v>0</v>
      </c>
      <c r="Y60" s="80">
        <f>'MOD Vectors ALL'!Y60*($E60=$F$1)</f>
        <v>0</v>
      </c>
      <c r="Z60" s="80">
        <f>'MOD Vectors ALL'!Z60*($E60=$F$1)</f>
        <v>0</v>
      </c>
      <c r="AA60" s="80">
        <f>'MOD Vectors ALL'!AA60*($E60=$F$1)</f>
        <v>0</v>
      </c>
      <c r="AB60" s="80">
        <f>'MOD Vectors ALL'!AB60*($E60=$F$1)</f>
        <v>0</v>
      </c>
      <c r="AC60" s="80">
        <f>'MOD Vectors ALL'!AC60*($E60=$F$1)</f>
        <v>0</v>
      </c>
      <c r="AD60" s="80">
        <f>'MOD Vectors ALL'!AD60*($E60=$F$1)</f>
        <v>0</v>
      </c>
      <c r="AE60" s="80">
        <f>'MOD Vectors ALL'!AE60*($E60=$F$1)</f>
        <v>0</v>
      </c>
      <c r="AF60" s="80">
        <f>'MOD Vectors ALL'!AF60*($E60=$F$1)</f>
        <v>0</v>
      </c>
      <c r="AG60" s="80">
        <f>'MOD Vectors ALL'!AG60*($E60=$F$1)</f>
        <v>0</v>
      </c>
      <c r="AH60" s="80">
        <f>'MOD Vectors ALL'!AH60*($E60=$F$1)</f>
        <v>0</v>
      </c>
      <c r="AI60" s="80">
        <f>'MOD Vectors ALL'!AI60*($E60=$F$1)</f>
        <v>0</v>
      </c>
      <c r="AJ60" s="80">
        <f>'MOD Vectors ALL'!AJ60*($E60=$F$1)</f>
        <v>0</v>
      </c>
      <c r="AK60" s="80">
        <f>'MOD Vectors ALL'!AK60*($E60=$F$1)</f>
        <v>0</v>
      </c>
      <c r="AL60" s="80">
        <f>'MOD Vectors ALL'!AL60*($E60=$F$1)</f>
        <v>0</v>
      </c>
      <c r="AM60" s="80">
        <f>'MOD Vectors ALL'!AM60*($E60=$F$1)</f>
        <v>0</v>
      </c>
      <c r="AN60" s="80">
        <f>'MOD Vectors ALL'!AN60*($E60=$F$1)</f>
        <v>0</v>
      </c>
      <c r="AO60" s="80">
        <f>'MOD Vectors ALL'!AO60*($E60=$F$1)</f>
        <v>0</v>
      </c>
      <c r="AP60" s="80">
        <f>'MOD Vectors ALL'!AP60*($E60=$F$1)</f>
        <v>0</v>
      </c>
      <c r="AQ60" s="80">
        <f>'MOD Vectors ALL'!AQ60*($E60=$F$1)</f>
        <v>0</v>
      </c>
      <c r="AR60" s="80">
        <f>'MOD Vectors ALL'!AR60*($E60=$F$1)</f>
        <v>0</v>
      </c>
      <c r="AS60" s="80">
        <f>'MOD Vectors ALL'!AS60*($E60=$F$1)</f>
        <v>0</v>
      </c>
      <c r="AT60" s="80">
        <f>'MOD Vectors ALL'!AT60*($E60=$F$1)</f>
        <v>0</v>
      </c>
      <c r="AU60" s="80">
        <f>'MOD Vectors ALL'!AU60*($E60=$F$1)</f>
        <v>0</v>
      </c>
      <c r="AV60" s="80">
        <f>'MOD Vectors ALL'!AV60*($E60=$F$1)</f>
        <v>0</v>
      </c>
      <c r="AW60" s="80">
        <f>'MOD Vectors ALL'!AW60*($E60=$F$1)</f>
        <v>0</v>
      </c>
      <c r="AX60" s="80">
        <f>'MOD Vectors ALL'!AX60*($E60=$F$1)</f>
        <v>0</v>
      </c>
      <c r="AY60" s="80">
        <f>'MOD Vectors ALL'!AY60*($E60=$F$1)</f>
        <v>0</v>
      </c>
      <c r="AZ60" s="80">
        <f>'MOD Vectors ALL'!AZ60*($E60=$F$1)</f>
        <v>0</v>
      </c>
      <c r="BA60" s="80">
        <f>'MOD Vectors ALL'!BA60*($E60=$F$1)</f>
        <v>0</v>
      </c>
      <c r="BB60" s="80">
        <f>'MOD Vectors ALL'!BB60*($E60=$F$1)</f>
        <v>0</v>
      </c>
      <c r="BC60" s="80">
        <f>'MOD Vectors ALL'!BC60*($E60=$F$1)</f>
        <v>0</v>
      </c>
      <c r="BD60" s="80">
        <f>'MOD Vectors ALL'!BD60*($E60=$F$1)</f>
        <v>0</v>
      </c>
      <c r="BE60" s="80">
        <f>'MOD Vectors ALL'!BE60*($E60=$F$1)</f>
        <v>0</v>
      </c>
      <c r="BF60" s="80">
        <f>'MOD Vectors ALL'!BF60*($E60=$F$1)</f>
        <v>0</v>
      </c>
      <c r="BG60" s="80">
        <f>'MOD Vectors ALL'!BG60*($E60=$F$1)</f>
        <v>0</v>
      </c>
      <c r="BH60" s="80">
        <f>'MOD Vectors ALL'!BH60*($E60=$F$1)</f>
        <v>0</v>
      </c>
      <c r="BI60" s="80">
        <f>'MOD Vectors ALL'!BI60*($E60=$F$1)</f>
        <v>0</v>
      </c>
      <c r="BJ60" s="80">
        <f>'MOD Vectors ALL'!BJ60*($E60=$F$1)</f>
        <v>0</v>
      </c>
      <c r="BK60" s="80">
        <f>'MOD Vectors ALL'!BK60*($E60=$F$1)</f>
        <v>0</v>
      </c>
      <c r="BL60" s="80">
        <f>'MOD Vectors ALL'!BL60*($E60=$F$1)</f>
        <v>0</v>
      </c>
      <c r="BM60" s="80">
        <f>'MOD Vectors ALL'!BM60*($E60=$F$1)</f>
        <v>0</v>
      </c>
      <c r="BN60" s="80">
        <f>'MOD Vectors ALL'!BN60*($E60=$F$1)</f>
        <v>0</v>
      </c>
      <c r="BO60" s="80">
        <f>'MOD Vectors ALL'!BO60*($E60=$F$1)</f>
        <v>0</v>
      </c>
      <c r="BP60" s="80">
        <f>'MOD Vectors ALL'!BP60*($E60=$F$1)</f>
        <v>0</v>
      </c>
      <c r="BQ60" s="80">
        <f>'MOD Vectors ALL'!BQ60*($E60=$F$1)</f>
        <v>0</v>
      </c>
      <c r="BR60" s="80">
        <f>'MOD Vectors ALL'!BR60*($E60=$F$1)</f>
        <v>0</v>
      </c>
      <c r="BS60" s="80">
        <f>'MOD Vectors ALL'!BS60*($E60=$F$1)</f>
        <v>0</v>
      </c>
      <c r="BT60" s="80">
        <f>'MOD Vectors ALL'!BT60*($E60=$F$1)</f>
        <v>0</v>
      </c>
      <c r="BU60" s="80">
        <f>'MOD Vectors ALL'!BU60*($E60=$F$1)</f>
        <v>0</v>
      </c>
      <c r="BV60" s="80">
        <f>'MOD Vectors ALL'!BV60*($E60=$F$1)</f>
        <v>0</v>
      </c>
      <c r="BW60" s="80">
        <f>'MOD Vectors ALL'!BW60*($E60=$F$1)</f>
        <v>0</v>
      </c>
      <c r="BX60" s="80">
        <f>'MOD Vectors ALL'!BX60*($E60=$F$1)</f>
        <v>0</v>
      </c>
      <c r="BY60" s="80">
        <f>'MOD Vectors ALL'!BY60*($E60=$F$1)</f>
        <v>0</v>
      </c>
      <c r="BZ60" s="80">
        <f>'MOD Vectors ALL'!BZ60*($E60=$F$1)</f>
        <v>0</v>
      </c>
      <c r="CA60" s="80">
        <f>'MOD Vectors ALL'!CA60*($E60=$F$1)</f>
        <v>0</v>
      </c>
      <c r="CB60" s="80">
        <f>'MOD Vectors ALL'!CB60*($E60=$F$1)</f>
        <v>0</v>
      </c>
      <c r="CC60" s="80">
        <f>'MOD Vectors ALL'!CC60*($E60=$F$1)</f>
        <v>0</v>
      </c>
      <c r="CD60" s="80">
        <f>'MOD Vectors ALL'!CD60*($E60=$F$1)</f>
        <v>0</v>
      </c>
      <c r="CE60" s="80">
        <f>'MOD Vectors ALL'!CE60*($E60=$F$1)</f>
        <v>0</v>
      </c>
      <c r="CF60" s="80">
        <f>'MOD Vectors ALL'!CF60*($E60=$F$1)</f>
        <v>0</v>
      </c>
      <c r="CG60" s="80">
        <f>'MOD Vectors ALL'!CG60*($E60=$F$1)</f>
        <v>0</v>
      </c>
      <c r="CH60" s="80">
        <f>'MOD Vectors ALL'!CH60*($E60=$F$1)</f>
        <v>0</v>
      </c>
      <c r="CI60" s="80">
        <f>'MOD Vectors ALL'!CI60*($E60=$F$1)</f>
        <v>0</v>
      </c>
      <c r="CJ60" s="80">
        <f>'MOD Vectors ALL'!CJ60*($E60=$F$1)</f>
        <v>0</v>
      </c>
      <c r="CK60" s="80">
        <f>'MOD Vectors ALL'!CK60*($E60=$F$1)</f>
        <v>0</v>
      </c>
      <c r="CL60" s="80">
        <f>'MOD Vectors ALL'!CL60*($E60=$F$1)</f>
        <v>0</v>
      </c>
      <c r="CM60" s="80">
        <f>'MOD Vectors ALL'!CM60*($E60=$F$1)</f>
        <v>0</v>
      </c>
      <c r="CN60" s="80">
        <f>'MOD Vectors ALL'!CN60*($E60=$F$1)</f>
        <v>0</v>
      </c>
      <c r="CO60" s="80">
        <f>'MOD Vectors ALL'!CO60*($E60=$F$1)</f>
        <v>0</v>
      </c>
      <c r="CP60" s="80">
        <f>'MOD Vectors ALL'!CP60*($E60=$F$1)</f>
        <v>0</v>
      </c>
      <c r="CQ60" s="80">
        <f>'MOD Vectors ALL'!CQ60*($E60=$F$1)</f>
        <v>0</v>
      </c>
      <c r="CR60" s="80">
        <f>'MOD Vectors ALL'!CR60*($E60=$F$1)</f>
        <v>0</v>
      </c>
      <c r="CS60" s="80">
        <f>'MOD Vectors ALL'!CS60*($E60=$F$1)</f>
        <v>0</v>
      </c>
      <c r="CT60" s="80">
        <f>'MOD Vectors ALL'!CT60*($E60=$F$1)</f>
        <v>0</v>
      </c>
      <c r="CU60" s="80">
        <f>'MOD Vectors ALL'!CU60*($E60=$F$1)</f>
        <v>0</v>
      </c>
      <c r="CV60" s="80">
        <f>'MOD Vectors ALL'!CV60*($E60=$F$1)</f>
        <v>0</v>
      </c>
      <c r="CW60" s="80">
        <f>'MOD Vectors ALL'!CW60*($E60=$F$1)</f>
        <v>0</v>
      </c>
      <c r="CX60" s="80">
        <f>'MOD Vectors ALL'!CX60*($E60=$F$1)</f>
        <v>0</v>
      </c>
      <c r="CY60" s="80">
        <f>'MOD Vectors ALL'!CY60*($E60=$F$1)</f>
        <v>0</v>
      </c>
      <c r="CZ60" s="80">
        <f>'MOD Vectors ALL'!CZ60*($E60=$F$1)</f>
        <v>0</v>
      </c>
      <c r="DA60" s="80">
        <f>'MOD Vectors ALL'!DA60*($E60=$F$1)</f>
        <v>0</v>
      </c>
      <c r="DB60" s="80">
        <f>'MOD Vectors ALL'!DB60*($E60=$F$1)</f>
        <v>0</v>
      </c>
      <c r="DC60" s="80">
        <f>'MOD Vectors ALL'!DC60*($E60=$F$1)</f>
        <v>0</v>
      </c>
      <c r="DD60" s="80">
        <f>'MOD Vectors ALL'!DD60*($E60=$F$1)</f>
        <v>0</v>
      </c>
      <c r="DE60" s="80">
        <f>'MOD Vectors ALL'!DE60*($E60=$F$1)</f>
        <v>0</v>
      </c>
      <c r="DF60" s="80">
        <f>'MOD Vectors ALL'!DF60*($E60=$F$1)</f>
        <v>0</v>
      </c>
      <c r="DG60" s="80">
        <f>'MOD Vectors ALL'!DG60*($E60=$F$1)</f>
        <v>0</v>
      </c>
      <c r="DH60" s="80">
        <f>'MOD Vectors ALL'!DH60*($E60=$F$1)</f>
        <v>0</v>
      </c>
      <c r="DI60" s="80">
        <f>'MOD Vectors ALL'!DI60*($E60=$F$1)</f>
        <v>0</v>
      </c>
      <c r="DJ60" s="80">
        <f>'MOD Vectors ALL'!DJ60*($E60=$F$1)</f>
        <v>0</v>
      </c>
      <c r="DK60" s="80">
        <f>'MOD Vectors ALL'!DK60*($E60=$F$1)</f>
        <v>0</v>
      </c>
      <c r="DL60" s="80">
        <f>'MOD Vectors ALL'!DL60*($E60=$F$1)</f>
        <v>0</v>
      </c>
      <c r="DM60" s="80">
        <f>'MOD Vectors ALL'!DM60*($E60=$F$1)</f>
        <v>0</v>
      </c>
      <c r="DN60" s="80">
        <f>'MOD Vectors ALL'!DN60*($E60=$F$1)</f>
        <v>0</v>
      </c>
      <c r="DO60" s="80">
        <f>'MOD Vectors ALL'!DO60*($E60=$F$1)</f>
        <v>0</v>
      </c>
      <c r="DP60" s="80">
        <f>'MOD Vectors ALL'!DP60*($E60=$F$1)</f>
        <v>0</v>
      </c>
      <c r="DQ60" s="80">
        <f>'MOD Vectors ALL'!DQ60*($E60=$F$1)</f>
        <v>0</v>
      </c>
    </row>
    <row r="61" spans="1:121" x14ac:dyDescent="0.2">
      <c r="A61">
        <v>441</v>
      </c>
      <c r="B61" t="s">
        <v>16</v>
      </c>
      <c r="C61" t="s">
        <v>369</v>
      </c>
      <c r="D61" t="s">
        <v>526</v>
      </c>
      <c r="E61" t="s">
        <v>523</v>
      </c>
      <c r="F61" t="s">
        <v>8</v>
      </c>
      <c r="G61">
        <v>0.16292100000000001</v>
      </c>
      <c r="H61">
        <v>0.39711600000000002</v>
      </c>
      <c r="I61" s="80">
        <f>'MOD Vectors ALL'!I61*($E61=$F$1)</f>
        <v>0</v>
      </c>
      <c r="J61" s="80">
        <f>'MOD Vectors ALL'!J61*($E61=$F$1)</f>
        <v>0</v>
      </c>
      <c r="K61" s="80">
        <f>'MOD Vectors ALL'!K61*($E61=$F$1)</f>
        <v>0</v>
      </c>
      <c r="L61" s="80">
        <f>'MOD Vectors ALL'!L61*($E61=$F$1)</f>
        <v>0</v>
      </c>
      <c r="M61" s="80">
        <f>'MOD Vectors ALL'!M61*($E61=$F$1)</f>
        <v>0</v>
      </c>
      <c r="N61" s="80">
        <f>'MOD Vectors ALL'!N61*($E61=$F$1)</f>
        <v>0</v>
      </c>
      <c r="O61" s="80">
        <f>'MOD Vectors ALL'!O61*($E61=$F$1)</f>
        <v>0</v>
      </c>
      <c r="P61" s="80">
        <f>'MOD Vectors ALL'!P61*($E61=$F$1)</f>
        <v>0</v>
      </c>
      <c r="Q61" s="80">
        <f>'MOD Vectors ALL'!Q61*($E61=$F$1)</f>
        <v>0</v>
      </c>
      <c r="R61" s="80">
        <f>'MOD Vectors ALL'!R61*($E61=$F$1)</f>
        <v>0</v>
      </c>
      <c r="S61" s="80">
        <f>'MOD Vectors ALL'!S61*($E61=$F$1)</f>
        <v>0</v>
      </c>
      <c r="T61" s="80">
        <f>'MOD Vectors ALL'!T61*($E61=$F$1)</f>
        <v>0</v>
      </c>
      <c r="U61" s="80">
        <f>'MOD Vectors ALL'!U61*($E61=$F$1)</f>
        <v>0</v>
      </c>
      <c r="V61" s="80">
        <f>'MOD Vectors ALL'!V61*($E61=$F$1)</f>
        <v>0</v>
      </c>
      <c r="W61" s="80">
        <f>'MOD Vectors ALL'!W61*($E61=$F$1)</f>
        <v>0</v>
      </c>
      <c r="X61" s="80">
        <f>'MOD Vectors ALL'!X61*($E61=$F$1)</f>
        <v>0</v>
      </c>
      <c r="Y61" s="80">
        <f>'MOD Vectors ALL'!Y61*($E61=$F$1)</f>
        <v>0</v>
      </c>
      <c r="Z61" s="80">
        <f>'MOD Vectors ALL'!Z61*($E61=$F$1)</f>
        <v>0</v>
      </c>
      <c r="AA61" s="80">
        <f>'MOD Vectors ALL'!AA61*($E61=$F$1)</f>
        <v>0</v>
      </c>
      <c r="AB61" s="80">
        <f>'MOD Vectors ALL'!AB61*($E61=$F$1)</f>
        <v>0</v>
      </c>
      <c r="AC61" s="80">
        <f>'MOD Vectors ALL'!AC61*($E61=$F$1)</f>
        <v>0</v>
      </c>
      <c r="AD61" s="80">
        <f>'MOD Vectors ALL'!AD61*($E61=$F$1)</f>
        <v>0</v>
      </c>
      <c r="AE61" s="80">
        <f>'MOD Vectors ALL'!AE61*($E61=$F$1)</f>
        <v>0</v>
      </c>
      <c r="AF61" s="80">
        <f>'MOD Vectors ALL'!AF61*($E61=$F$1)</f>
        <v>0</v>
      </c>
      <c r="AG61" s="80">
        <f>'MOD Vectors ALL'!AG61*($E61=$F$1)</f>
        <v>0</v>
      </c>
      <c r="AH61" s="80">
        <f>'MOD Vectors ALL'!AH61*($E61=$F$1)</f>
        <v>0</v>
      </c>
      <c r="AI61" s="80">
        <f>'MOD Vectors ALL'!AI61*($E61=$F$1)</f>
        <v>0</v>
      </c>
      <c r="AJ61" s="80">
        <f>'MOD Vectors ALL'!AJ61*($E61=$F$1)</f>
        <v>0</v>
      </c>
      <c r="AK61" s="80">
        <f>'MOD Vectors ALL'!AK61*($E61=$F$1)</f>
        <v>0</v>
      </c>
      <c r="AL61" s="80">
        <f>'MOD Vectors ALL'!AL61*($E61=$F$1)</f>
        <v>0</v>
      </c>
      <c r="AM61" s="80">
        <f>'MOD Vectors ALL'!AM61*($E61=$F$1)</f>
        <v>0</v>
      </c>
      <c r="AN61" s="80">
        <f>'MOD Vectors ALL'!AN61*($E61=$F$1)</f>
        <v>0</v>
      </c>
      <c r="AO61" s="80">
        <f>'MOD Vectors ALL'!AO61*($E61=$F$1)</f>
        <v>0</v>
      </c>
      <c r="AP61" s="80">
        <f>'MOD Vectors ALL'!AP61*($E61=$F$1)</f>
        <v>0</v>
      </c>
      <c r="AQ61" s="80">
        <f>'MOD Vectors ALL'!AQ61*($E61=$F$1)</f>
        <v>0</v>
      </c>
      <c r="AR61" s="80">
        <f>'MOD Vectors ALL'!AR61*($E61=$F$1)</f>
        <v>0</v>
      </c>
      <c r="AS61" s="80">
        <f>'MOD Vectors ALL'!AS61*($E61=$F$1)</f>
        <v>0</v>
      </c>
      <c r="AT61" s="80">
        <f>'MOD Vectors ALL'!AT61*($E61=$F$1)</f>
        <v>0</v>
      </c>
      <c r="AU61" s="80">
        <f>'MOD Vectors ALL'!AU61*($E61=$F$1)</f>
        <v>0</v>
      </c>
      <c r="AV61" s="80">
        <f>'MOD Vectors ALL'!AV61*($E61=$F$1)</f>
        <v>0</v>
      </c>
      <c r="AW61" s="80">
        <f>'MOD Vectors ALL'!AW61*($E61=$F$1)</f>
        <v>0</v>
      </c>
      <c r="AX61" s="80">
        <f>'MOD Vectors ALL'!AX61*($E61=$F$1)</f>
        <v>0</v>
      </c>
      <c r="AY61" s="80">
        <f>'MOD Vectors ALL'!AY61*($E61=$F$1)</f>
        <v>0</v>
      </c>
      <c r="AZ61" s="80">
        <f>'MOD Vectors ALL'!AZ61*($E61=$F$1)</f>
        <v>0</v>
      </c>
      <c r="BA61" s="80">
        <f>'MOD Vectors ALL'!BA61*($E61=$F$1)</f>
        <v>0</v>
      </c>
      <c r="BB61" s="80">
        <f>'MOD Vectors ALL'!BB61*($E61=$F$1)</f>
        <v>0</v>
      </c>
      <c r="BC61" s="80">
        <f>'MOD Vectors ALL'!BC61*($E61=$F$1)</f>
        <v>0</v>
      </c>
      <c r="BD61" s="80">
        <f>'MOD Vectors ALL'!BD61*($E61=$F$1)</f>
        <v>0</v>
      </c>
      <c r="BE61" s="80">
        <f>'MOD Vectors ALL'!BE61*($E61=$F$1)</f>
        <v>0</v>
      </c>
      <c r="BF61" s="80">
        <f>'MOD Vectors ALL'!BF61*($E61=$F$1)</f>
        <v>0</v>
      </c>
      <c r="BG61" s="80">
        <f>'MOD Vectors ALL'!BG61*($E61=$F$1)</f>
        <v>0</v>
      </c>
      <c r="BH61" s="80">
        <f>'MOD Vectors ALL'!BH61*($E61=$F$1)</f>
        <v>0</v>
      </c>
      <c r="BI61" s="80">
        <f>'MOD Vectors ALL'!BI61*($E61=$F$1)</f>
        <v>0</v>
      </c>
      <c r="BJ61" s="80">
        <f>'MOD Vectors ALL'!BJ61*($E61=$F$1)</f>
        <v>0</v>
      </c>
      <c r="BK61" s="80">
        <f>'MOD Vectors ALL'!BK61*($E61=$F$1)</f>
        <v>0</v>
      </c>
      <c r="BL61" s="80">
        <f>'MOD Vectors ALL'!BL61*($E61=$F$1)</f>
        <v>0</v>
      </c>
      <c r="BM61" s="80">
        <f>'MOD Vectors ALL'!BM61*($E61=$F$1)</f>
        <v>0</v>
      </c>
      <c r="BN61" s="80">
        <f>'MOD Vectors ALL'!BN61*($E61=$F$1)</f>
        <v>0</v>
      </c>
      <c r="BO61" s="80">
        <f>'MOD Vectors ALL'!BO61*($E61=$F$1)</f>
        <v>0</v>
      </c>
      <c r="BP61" s="80">
        <f>'MOD Vectors ALL'!BP61*($E61=$F$1)</f>
        <v>0</v>
      </c>
      <c r="BQ61" s="80">
        <f>'MOD Vectors ALL'!BQ61*($E61=$F$1)</f>
        <v>0</v>
      </c>
      <c r="BR61" s="80">
        <f>'MOD Vectors ALL'!BR61*($E61=$F$1)</f>
        <v>0</v>
      </c>
      <c r="BS61" s="80">
        <f>'MOD Vectors ALL'!BS61*($E61=$F$1)</f>
        <v>0</v>
      </c>
      <c r="BT61" s="80">
        <f>'MOD Vectors ALL'!BT61*($E61=$F$1)</f>
        <v>0</v>
      </c>
      <c r="BU61" s="80">
        <f>'MOD Vectors ALL'!BU61*($E61=$F$1)</f>
        <v>0</v>
      </c>
      <c r="BV61" s="80">
        <f>'MOD Vectors ALL'!BV61*($E61=$F$1)</f>
        <v>0</v>
      </c>
      <c r="BW61" s="80">
        <f>'MOD Vectors ALL'!BW61*($E61=$F$1)</f>
        <v>0</v>
      </c>
      <c r="BX61" s="80">
        <f>'MOD Vectors ALL'!BX61*($E61=$F$1)</f>
        <v>0</v>
      </c>
      <c r="BY61" s="80">
        <f>'MOD Vectors ALL'!BY61*($E61=$F$1)</f>
        <v>0</v>
      </c>
      <c r="BZ61" s="80">
        <f>'MOD Vectors ALL'!BZ61*($E61=$F$1)</f>
        <v>0</v>
      </c>
      <c r="CA61" s="80">
        <f>'MOD Vectors ALL'!CA61*($E61=$F$1)</f>
        <v>0</v>
      </c>
      <c r="CB61" s="80">
        <f>'MOD Vectors ALL'!CB61*($E61=$F$1)</f>
        <v>0</v>
      </c>
      <c r="CC61" s="80">
        <f>'MOD Vectors ALL'!CC61*($E61=$F$1)</f>
        <v>0</v>
      </c>
      <c r="CD61" s="80">
        <f>'MOD Vectors ALL'!CD61*($E61=$F$1)</f>
        <v>0</v>
      </c>
      <c r="CE61" s="80">
        <f>'MOD Vectors ALL'!CE61*($E61=$F$1)</f>
        <v>0</v>
      </c>
      <c r="CF61" s="80">
        <f>'MOD Vectors ALL'!CF61*($E61=$F$1)</f>
        <v>0</v>
      </c>
      <c r="CG61" s="80">
        <f>'MOD Vectors ALL'!CG61*($E61=$F$1)</f>
        <v>0</v>
      </c>
      <c r="CH61" s="80">
        <f>'MOD Vectors ALL'!CH61*($E61=$F$1)</f>
        <v>0</v>
      </c>
      <c r="CI61" s="80">
        <f>'MOD Vectors ALL'!CI61*($E61=$F$1)</f>
        <v>0</v>
      </c>
      <c r="CJ61" s="80">
        <f>'MOD Vectors ALL'!CJ61*($E61=$F$1)</f>
        <v>0</v>
      </c>
      <c r="CK61" s="80">
        <f>'MOD Vectors ALL'!CK61*($E61=$F$1)</f>
        <v>0</v>
      </c>
      <c r="CL61" s="80">
        <f>'MOD Vectors ALL'!CL61*($E61=$F$1)</f>
        <v>0</v>
      </c>
      <c r="CM61" s="80">
        <f>'MOD Vectors ALL'!CM61*($E61=$F$1)</f>
        <v>0</v>
      </c>
      <c r="CN61" s="80">
        <f>'MOD Vectors ALL'!CN61*($E61=$F$1)</f>
        <v>0</v>
      </c>
      <c r="CO61" s="80">
        <f>'MOD Vectors ALL'!CO61*($E61=$F$1)</f>
        <v>0</v>
      </c>
      <c r="CP61" s="80">
        <f>'MOD Vectors ALL'!CP61*($E61=$F$1)</f>
        <v>0</v>
      </c>
      <c r="CQ61" s="80">
        <f>'MOD Vectors ALL'!CQ61*($E61=$F$1)</f>
        <v>0</v>
      </c>
      <c r="CR61" s="80">
        <f>'MOD Vectors ALL'!CR61*($E61=$F$1)</f>
        <v>0</v>
      </c>
      <c r="CS61" s="80">
        <f>'MOD Vectors ALL'!CS61*($E61=$F$1)</f>
        <v>0</v>
      </c>
      <c r="CT61" s="80">
        <f>'MOD Vectors ALL'!CT61*($E61=$F$1)</f>
        <v>0</v>
      </c>
      <c r="CU61" s="80">
        <f>'MOD Vectors ALL'!CU61*($E61=$F$1)</f>
        <v>0</v>
      </c>
      <c r="CV61" s="80">
        <f>'MOD Vectors ALL'!CV61*($E61=$F$1)</f>
        <v>0</v>
      </c>
      <c r="CW61" s="80">
        <f>'MOD Vectors ALL'!CW61*($E61=$F$1)</f>
        <v>0</v>
      </c>
      <c r="CX61" s="80">
        <f>'MOD Vectors ALL'!CX61*($E61=$F$1)</f>
        <v>0</v>
      </c>
      <c r="CY61" s="80">
        <f>'MOD Vectors ALL'!CY61*($E61=$F$1)</f>
        <v>0</v>
      </c>
      <c r="CZ61" s="80">
        <f>'MOD Vectors ALL'!CZ61*($E61=$F$1)</f>
        <v>0</v>
      </c>
      <c r="DA61" s="80">
        <f>'MOD Vectors ALL'!DA61*($E61=$F$1)</f>
        <v>0</v>
      </c>
      <c r="DB61" s="80">
        <f>'MOD Vectors ALL'!DB61*($E61=$F$1)</f>
        <v>0</v>
      </c>
      <c r="DC61" s="80">
        <f>'MOD Vectors ALL'!DC61*($E61=$F$1)</f>
        <v>0</v>
      </c>
      <c r="DD61" s="80">
        <f>'MOD Vectors ALL'!DD61*($E61=$F$1)</f>
        <v>0</v>
      </c>
      <c r="DE61" s="80">
        <f>'MOD Vectors ALL'!DE61*($E61=$F$1)</f>
        <v>0</v>
      </c>
      <c r="DF61" s="80">
        <f>'MOD Vectors ALL'!DF61*($E61=$F$1)</f>
        <v>0</v>
      </c>
      <c r="DG61" s="80">
        <f>'MOD Vectors ALL'!DG61*($E61=$F$1)</f>
        <v>0</v>
      </c>
      <c r="DH61" s="80">
        <f>'MOD Vectors ALL'!DH61*($E61=$F$1)</f>
        <v>0</v>
      </c>
      <c r="DI61" s="80">
        <f>'MOD Vectors ALL'!DI61*($E61=$F$1)</f>
        <v>0</v>
      </c>
      <c r="DJ61" s="80">
        <f>'MOD Vectors ALL'!DJ61*($E61=$F$1)</f>
        <v>0</v>
      </c>
      <c r="DK61" s="80">
        <f>'MOD Vectors ALL'!DK61*($E61=$F$1)</f>
        <v>0</v>
      </c>
      <c r="DL61" s="80">
        <f>'MOD Vectors ALL'!DL61*($E61=$F$1)</f>
        <v>0</v>
      </c>
      <c r="DM61" s="80">
        <f>'MOD Vectors ALL'!DM61*($E61=$F$1)</f>
        <v>0</v>
      </c>
      <c r="DN61" s="80">
        <f>'MOD Vectors ALL'!DN61*($E61=$F$1)</f>
        <v>0</v>
      </c>
      <c r="DO61" s="80">
        <f>'MOD Vectors ALL'!DO61*($E61=$F$1)</f>
        <v>0</v>
      </c>
      <c r="DP61" s="80">
        <f>'MOD Vectors ALL'!DP61*($E61=$F$1)</f>
        <v>0</v>
      </c>
      <c r="DQ61" s="80">
        <f>'MOD Vectors ALL'!DQ61*($E61=$F$1)</f>
        <v>0</v>
      </c>
    </row>
    <row r="62" spans="1:121" x14ac:dyDescent="0.2">
      <c r="A62">
        <v>442</v>
      </c>
      <c r="B62" t="s">
        <v>16</v>
      </c>
      <c r="C62" t="s">
        <v>369</v>
      </c>
      <c r="D62" t="s">
        <v>526</v>
      </c>
      <c r="E62" t="s">
        <v>523</v>
      </c>
      <c r="F62" t="s">
        <v>35</v>
      </c>
      <c r="G62">
        <v>0.165104</v>
      </c>
      <c r="H62">
        <v>0.34028399999999998</v>
      </c>
      <c r="I62" s="80">
        <f>'MOD Vectors ALL'!I62*($E62=$F$1)</f>
        <v>0</v>
      </c>
      <c r="J62" s="80">
        <f>'MOD Vectors ALL'!J62*($E62=$F$1)</f>
        <v>0</v>
      </c>
      <c r="K62" s="80">
        <f>'MOD Vectors ALL'!K62*($E62=$F$1)</f>
        <v>0</v>
      </c>
      <c r="L62" s="80">
        <f>'MOD Vectors ALL'!L62*($E62=$F$1)</f>
        <v>0</v>
      </c>
      <c r="M62" s="80">
        <f>'MOD Vectors ALL'!M62*($E62=$F$1)</f>
        <v>0</v>
      </c>
      <c r="N62" s="80">
        <f>'MOD Vectors ALL'!N62*($E62=$F$1)</f>
        <v>0</v>
      </c>
      <c r="O62" s="80">
        <f>'MOD Vectors ALL'!O62*($E62=$F$1)</f>
        <v>0</v>
      </c>
      <c r="P62" s="80">
        <f>'MOD Vectors ALL'!P62*($E62=$F$1)</f>
        <v>0</v>
      </c>
      <c r="Q62" s="80">
        <f>'MOD Vectors ALL'!Q62*($E62=$F$1)</f>
        <v>0</v>
      </c>
      <c r="R62" s="80">
        <f>'MOD Vectors ALL'!R62*($E62=$F$1)</f>
        <v>0</v>
      </c>
      <c r="S62" s="80">
        <f>'MOD Vectors ALL'!S62*($E62=$F$1)</f>
        <v>0</v>
      </c>
      <c r="T62" s="80">
        <f>'MOD Vectors ALL'!T62*($E62=$F$1)</f>
        <v>0</v>
      </c>
      <c r="U62" s="80">
        <f>'MOD Vectors ALL'!U62*($E62=$F$1)</f>
        <v>0</v>
      </c>
      <c r="V62" s="80">
        <f>'MOD Vectors ALL'!V62*($E62=$F$1)</f>
        <v>0</v>
      </c>
      <c r="W62" s="80">
        <f>'MOD Vectors ALL'!W62*($E62=$F$1)</f>
        <v>0</v>
      </c>
      <c r="X62" s="80">
        <f>'MOD Vectors ALL'!X62*($E62=$F$1)</f>
        <v>0</v>
      </c>
      <c r="Y62" s="80">
        <f>'MOD Vectors ALL'!Y62*($E62=$F$1)</f>
        <v>0</v>
      </c>
      <c r="Z62" s="80">
        <f>'MOD Vectors ALL'!Z62*($E62=$F$1)</f>
        <v>0</v>
      </c>
      <c r="AA62" s="80">
        <f>'MOD Vectors ALL'!AA62*($E62=$F$1)</f>
        <v>0</v>
      </c>
      <c r="AB62" s="80">
        <f>'MOD Vectors ALL'!AB62*($E62=$F$1)</f>
        <v>0</v>
      </c>
      <c r="AC62" s="80">
        <f>'MOD Vectors ALL'!AC62*($E62=$F$1)</f>
        <v>0</v>
      </c>
      <c r="AD62" s="80">
        <f>'MOD Vectors ALL'!AD62*($E62=$F$1)</f>
        <v>0</v>
      </c>
      <c r="AE62" s="80">
        <f>'MOD Vectors ALL'!AE62*($E62=$F$1)</f>
        <v>0</v>
      </c>
      <c r="AF62" s="80">
        <f>'MOD Vectors ALL'!AF62*($E62=$F$1)</f>
        <v>0</v>
      </c>
      <c r="AG62" s="80">
        <f>'MOD Vectors ALL'!AG62*($E62=$F$1)</f>
        <v>0</v>
      </c>
      <c r="AH62" s="80">
        <f>'MOD Vectors ALL'!AH62*($E62=$F$1)</f>
        <v>0</v>
      </c>
      <c r="AI62" s="80">
        <f>'MOD Vectors ALL'!AI62*($E62=$F$1)</f>
        <v>0</v>
      </c>
      <c r="AJ62" s="80">
        <f>'MOD Vectors ALL'!AJ62*($E62=$F$1)</f>
        <v>0</v>
      </c>
      <c r="AK62" s="80">
        <f>'MOD Vectors ALL'!AK62*($E62=$F$1)</f>
        <v>0</v>
      </c>
      <c r="AL62" s="80">
        <f>'MOD Vectors ALL'!AL62*($E62=$F$1)</f>
        <v>0</v>
      </c>
      <c r="AM62" s="80">
        <f>'MOD Vectors ALL'!AM62*($E62=$F$1)</f>
        <v>0</v>
      </c>
      <c r="AN62" s="80">
        <f>'MOD Vectors ALL'!AN62*($E62=$F$1)</f>
        <v>0</v>
      </c>
      <c r="AO62" s="80">
        <f>'MOD Vectors ALL'!AO62*($E62=$F$1)</f>
        <v>0</v>
      </c>
      <c r="AP62" s="80">
        <f>'MOD Vectors ALL'!AP62*($E62=$F$1)</f>
        <v>0</v>
      </c>
      <c r="AQ62" s="80">
        <f>'MOD Vectors ALL'!AQ62*($E62=$F$1)</f>
        <v>0</v>
      </c>
      <c r="AR62" s="80">
        <f>'MOD Vectors ALL'!AR62*($E62=$F$1)</f>
        <v>0</v>
      </c>
      <c r="AS62" s="80">
        <f>'MOD Vectors ALL'!AS62*($E62=$F$1)</f>
        <v>0</v>
      </c>
      <c r="AT62" s="80">
        <f>'MOD Vectors ALL'!AT62*($E62=$F$1)</f>
        <v>0</v>
      </c>
      <c r="AU62" s="80">
        <f>'MOD Vectors ALL'!AU62*($E62=$F$1)</f>
        <v>0</v>
      </c>
      <c r="AV62" s="80">
        <f>'MOD Vectors ALL'!AV62*($E62=$F$1)</f>
        <v>0</v>
      </c>
      <c r="AW62" s="80">
        <f>'MOD Vectors ALL'!AW62*($E62=$F$1)</f>
        <v>0</v>
      </c>
      <c r="AX62" s="80">
        <f>'MOD Vectors ALL'!AX62*($E62=$F$1)</f>
        <v>0</v>
      </c>
      <c r="AY62" s="80">
        <f>'MOD Vectors ALL'!AY62*($E62=$F$1)</f>
        <v>0</v>
      </c>
      <c r="AZ62" s="80">
        <f>'MOD Vectors ALL'!AZ62*($E62=$F$1)</f>
        <v>0</v>
      </c>
      <c r="BA62" s="80">
        <f>'MOD Vectors ALL'!BA62*($E62=$F$1)</f>
        <v>0</v>
      </c>
      <c r="BB62" s="80">
        <f>'MOD Vectors ALL'!BB62*($E62=$F$1)</f>
        <v>0</v>
      </c>
      <c r="BC62" s="80">
        <f>'MOD Vectors ALL'!BC62*($E62=$F$1)</f>
        <v>0</v>
      </c>
      <c r="BD62" s="80">
        <f>'MOD Vectors ALL'!BD62*($E62=$F$1)</f>
        <v>0</v>
      </c>
      <c r="BE62" s="80">
        <f>'MOD Vectors ALL'!BE62*($E62=$F$1)</f>
        <v>0</v>
      </c>
      <c r="BF62" s="80">
        <f>'MOD Vectors ALL'!BF62*($E62=$F$1)</f>
        <v>0</v>
      </c>
      <c r="BG62" s="80">
        <f>'MOD Vectors ALL'!BG62*($E62=$F$1)</f>
        <v>0</v>
      </c>
      <c r="BH62" s="80">
        <f>'MOD Vectors ALL'!BH62*($E62=$F$1)</f>
        <v>0</v>
      </c>
      <c r="BI62" s="80">
        <f>'MOD Vectors ALL'!BI62*($E62=$F$1)</f>
        <v>0</v>
      </c>
      <c r="BJ62" s="80">
        <f>'MOD Vectors ALL'!BJ62*($E62=$F$1)</f>
        <v>0</v>
      </c>
      <c r="BK62" s="80">
        <f>'MOD Vectors ALL'!BK62*($E62=$F$1)</f>
        <v>0</v>
      </c>
      <c r="BL62" s="80">
        <f>'MOD Vectors ALL'!BL62*($E62=$F$1)</f>
        <v>0</v>
      </c>
      <c r="BM62" s="80">
        <f>'MOD Vectors ALL'!BM62*($E62=$F$1)</f>
        <v>0</v>
      </c>
      <c r="BN62" s="80">
        <f>'MOD Vectors ALL'!BN62*($E62=$F$1)</f>
        <v>0</v>
      </c>
      <c r="BO62" s="80">
        <f>'MOD Vectors ALL'!BO62*($E62=$F$1)</f>
        <v>0</v>
      </c>
      <c r="BP62" s="80">
        <f>'MOD Vectors ALL'!BP62*($E62=$F$1)</f>
        <v>0</v>
      </c>
      <c r="BQ62" s="80">
        <f>'MOD Vectors ALL'!BQ62*($E62=$F$1)</f>
        <v>0</v>
      </c>
      <c r="BR62" s="80">
        <f>'MOD Vectors ALL'!BR62*($E62=$F$1)</f>
        <v>0</v>
      </c>
      <c r="BS62" s="80">
        <f>'MOD Vectors ALL'!BS62*($E62=$F$1)</f>
        <v>0</v>
      </c>
      <c r="BT62" s="80">
        <f>'MOD Vectors ALL'!BT62*($E62=$F$1)</f>
        <v>0</v>
      </c>
      <c r="BU62" s="80">
        <f>'MOD Vectors ALL'!BU62*($E62=$F$1)</f>
        <v>0</v>
      </c>
      <c r="BV62" s="80">
        <f>'MOD Vectors ALL'!BV62*($E62=$F$1)</f>
        <v>0</v>
      </c>
      <c r="BW62" s="80">
        <f>'MOD Vectors ALL'!BW62*($E62=$F$1)</f>
        <v>0</v>
      </c>
      <c r="BX62" s="80">
        <f>'MOD Vectors ALL'!BX62*($E62=$F$1)</f>
        <v>0</v>
      </c>
      <c r="BY62" s="80">
        <f>'MOD Vectors ALL'!BY62*($E62=$F$1)</f>
        <v>0</v>
      </c>
      <c r="BZ62" s="80">
        <f>'MOD Vectors ALL'!BZ62*($E62=$F$1)</f>
        <v>0</v>
      </c>
      <c r="CA62" s="80">
        <f>'MOD Vectors ALL'!CA62*($E62=$F$1)</f>
        <v>0</v>
      </c>
      <c r="CB62" s="80">
        <f>'MOD Vectors ALL'!CB62*($E62=$F$1)</f>
        <v>0</v>
      </c>
      <c r="CC62" s="80">
        <f>'MOD Vectors ALL'!CC62*($E62=$F$1)</f>
        <v>0</v>
      </c>
      <c r="CD62" s="80">
        <f>'MOD Vectors ALL'!CD62*($E62=$F$1)</f>
        <v>0</v>
      </c>
      <c r="CE62" s="80">
        <f>'MOD Vectors ALL'!CE62*($E62=$F$1)</f>
        <v>0</v>
      </c>
      <c r="CF62" s="80">
        <f>'MOD Vectors ALL'!CF62*($E62=$F$1)</f>
        <v>0</v>
      </c>
      <c r="CG62" s="80">
        <f>'MOD Vectors ALL'!CG62*($E62=$F$1)</f>
        <v>0</v>
      </c>
      <c r="CH62" s="80">
        <f>'MOD Vectors ALL'!CH62*($E62=$F$1)</f>
        <v>0</v>
      </c>
      <c r="CI62" s="80">
        <f>'MOD Vectors ALL'!CI62*($E62=$F$1)</f>
        <v>0</v>
      </c>
      <c r="CJ62" s="80">
        <f>'MOD Vectors ALL'!CJ62*($E62=$F$1)</f>
        <v>0</v>
      </c>
      <c r="CK62" s="80">
        <f>'MOD Vectors ALL'!CK62*($E62=$F$1)</f>
        <v>0</v>
      </c>
      <c r="CL62" s="80">
        <f>'MOD Vectors ALL'!CL62*($E62=$F$1)</f>
        <v>0</v>
      </c>
      <c r="CM62" s="80">
        <f>'MOD Vectors ALL'!CM62*($E62=$F$1)</f>
        <v>0</v>
      </c>
      <c r="CN62" s="80">
        <f>'MOD Vectors ALL'!CN62*($E62=$F$1)</f>
        <v>0</v>
      </c>
      <c r="CO62" s="80">
        <f>'MOD Vectors ALL'!CO62*($E62=$F$1)</f>
        <v>0</v>
      </c>
      <c r="CP62" s="80">
        <f>'MOD Vectors ALL'!CP62*($E62=$F$1)</f>
        <v>0</v>
      </c>
      <c r="CQ62" s="80">
        <f>'MOD Vectors ALL'!CQ62*($E62=$F$1)</f>
        <v>0</v>
      </c>
      <c r="CR62" s="80">
        <f>'MOD Vectors ALL'!CR62*($E62=$F$1)</f>
        <v>0</v>
      </c>
      <c r="CS62" s="80">
        <f>'MOD Vectors ALL'!CS62*($E62=$F$1)</f>
        <v>0</v>
      </c>
      <c r="CT62" s="80">
        <f>'MOD Vectors ALL'!CT62*($E62=$F$1)</f>
        <v>0</v>
      </c>
      <c r="CU62" s="80">
        <f>'MOD Vectors ALL'!CU62*($E62=$F$1)</f>
        <v>0</v>
      </c>
      <c r="CV62" s="80">
        <f>'MOD Vectors ALL'!CV62*($E62=$F$1)</f>
        <v>0</v>
      </c>
      <c r="CW62" s="80">
        <f>'MOD Vectors ALL'!CW62*($E62=$F$1)</f>
        <v>0</v>
      </c>
      <c r="CX62" s="80">
        <f>'MOD Vectors ALL'!CX62*($E62=$F$1)</f>
        <v>0</v>
      </c>
      <c r="CY62" s="80">
        <f>'MOD Vectors ALL'!CY62*($E62=$F$1)</f>
        <v>0</v>
      </c>
      <c r="CZ62" s="80">
        <f>'MOD Vectors ALL'!CZ62*($E62=$F$1)</f>
        <v>0</v>
      </c>
      <c r="DA62" s="80">
        <f>'MOD Vectors ALL'!DA62*($E62=$F$1)</f>
        <v>0</v>
      </c>
      <c r="DB62" s="80">
        <f>'MOD Vectors ALL'!DB62*($E62=$F$1)</f>
        <v>0</v>
      </c>
      <c r="DC62" s="80">
        <f>'MOD Vectors ALL'!DC62*($E62=$F$1)</f>
        <v>0</v>
      </c>
      <c r="DD62" s="80">
        <f>'MOD Vectors ALL'!DD62*($E62=$F$1)</f>
        <v>0</v>
      </c>
      <c r="DE62" s="80">
        <f>'MOD Vectors ALL'!DE62*($E62=$F$1)</f>
        <v>0</v>
      </c>
      <c r="DF62" s="80">
        <f>'MOD Vectors ALL'!DF62*($E62=$F$1)</f>
        <v>0</v>
      </c>
      <c r="DG62" s="80">
        <f>'MOD Vectors ALL'!DG62*($E62=$F$1)</f>
        <v>0</v>
      </c>
      <c r="DH62" s="80">
        <f>'MOD Vectors ALL'!DH62*($E62=$F$1)</f>
        <v>0</v>
      </c>
      <c r="DI62" s="80">
        <f>'MOD Vectors ALL'!DI62*($E62=$F$1)</f>
        <v>0</v>
      </c>
      <c r="DJ62" s="80">
        <f>'MOD Vectors ALL'!DJ62*($E62=$F$1)</f>
        <v>0</v>
      </c>
      <c r="DK62" s="80">
        <f>'MOD Vectors ALL'!DK62*($E62=$F$1)</f>
        <v>0</v>
      </c>
      <c r="DL62" s="80">
        <f>'MOD Vectors ALL'!DL62*($E62=$F$1)</f>
        <v>0</v>
      </c>
      <c r="DM62" s="80">
        <f>'MOD Vectors ALL'!DM62*($E62=$F$1)</f>
        <v>0</v>
      </c>
      <c r="DN62" s="80">
        <f>'MOD Vectors ALL'!DN62*($E62=$F$1)</f>
        <v>0</v>
      </c>
      <c r="DO62" s="80">
        <f>'MOD Vectors ALL'!DO62*($E62=$F$1)</f>
        <v>0</v>
      </c>
      <c r="DP62" s="80">
        <f>'MOD Vectors ALL'!DP62*($E62=$F$1)</f>
        <v>0</v>
      </c>
      <c r="DQ62" s="80">
        <f>'MOD Vectors ALL'!DQ62*($E62=$F$1)</f>
        <v>0</v>
      </c>
    </row>
    <row r="63" spans="1:121" x14ac:dyDescent="0.2">
      <c r="A63">
        <v>443</v>
      </c>
      <c r="B63" t="s">
        <v>16</v>
      </c>
      <c r="C63" t="s">
        <v>369</v>
      </c>
      <c r="D63" t="s">
        <v>526</v>
      </c>
      <c r="E63" t="s">
        <v>523</v>
      </c>
      <c r="F63" t="s">
        <v>36</v>
      </c>
      <c r="G63">
        <v>0.16415199999999999</v>
      </c>
      <c r="H63">
        <v>0.279609</v>
      </c>
      <c r="I63" s="80">
        <f>'MOD Vectors ALL'!I63*($E63=$F$1)</f>
        <v>0</v>
      </c>
      <c r="J63" s="80">
        <f>'MOD Vectors ALL'!J63*($E63=$F$1)</f>
        <v>0</v>
      </c>
      <c r="K63" s="80">
        <f>'MOD Vectors ALL'!K63*($E63=$F$1)</f>
        <v>0</v>
      </c>
      <c r="L63" s="80">
        <f>'MOD Vectors ALL'!L63*($E63=$F$1)</f>
        <v>0</v>
      </c>
      <c r="M63" s="80">
        <f>'MOD Vectors ALL'!M63*($E63=$F$1)</f>
        <v>0</v>
      </c>
      <c r="N63" s="80">
        <f>'MOD Vectors ALL'!N63*($E63=$F$1)</f>
        <v>0</v>
      </c>
      <c r="O63" s="80">
        <f>'MOD Vectors ALL'!O63*($E63=$F$1)</f>
        <v>0</v>
      </c>
      <c r="P63" s="80">
        <f>'MOD Vectors ALL'!P63*($E63=$F$1)</f>
        <v>0</v>
      </c>
      <c r="Q63" s="80">
        <f>'MOD Vectors ALL'!Q63*($E63=$F$1)</f>
        <v>0</v>
      </c>
      <c r="R63" s="80">
        <f>'MOD Vectors ALL'!R63*($E63=$F$1)</f>
        <v>0</v>
      </c>
      <c r="S63" s="80">
        <f>'MOD Vectors ALL'!S63*($E63=$F$1)</f>
        <v>0</v>
      </c>
      <c r="T63" s="80">
        <f>'MOD Vectors ALL'!T63*($E63=$F$1)</f>
        <v>0</v>
      </c>
      <c r="U63" s="80">
        <f>'MOD Vectors ALL'!U63*($E63=$F$1)</f>
        <v>0</v>
      </c>
      <c r="V63" s="80">
        <f>'MOD Vectors ALL'!V63*($E63=$F$1)</f>
        <v>0</v>
      </c>
      <c r="W63" s="80">
        <f>'MOD Vectors ALL'!W63*($E63=$F$1)</f>
        <v>0</v>
      </c>
      <c r="X63" s="80">
        <f>'MOD Vectors ALL'!X63*($E63=$F$1)</f>
        <v>0</v>
      </c>
      <c r="Y63" s="80">
        <f>'MOD Vectors ALL'!Y63*($E63=$F$1)</f>
        <v>0</v>
      </c>
      <c r="Z63" s="80">
        <f>'MOD Vectors ALL'!Z63*($E63=$F$1)</f>
        <v>0</v>
      </c>
      <c r="AA63" s="80">
        <f>'MOD Vectors ALL'!AA63*($E63=$F$1)</f>
        <v>0</v>
      </c>
      <c r="AB63" s="80">
        <f>'MOD Vectors ALL'!AB63*($E63=$F$1)</f>
        <v>0</v>
      </c>
      <c r="AC63" s="80">
        <f>'MOD Vectors ALL'!AC63*($E63=$F$1)</f>
        <v>0</v>
      </c>
      <c r="AD63" s="80">
        <f>'MOD Vectors ALL'!AD63*($E63=$F$1)</f>
        <v>0</v>
      </c>
      <c r="AE63" s="80">
        <f>'MOD Vectors ALL'!AE63*($E63=$F$1)</f>
        <v>0</v>
      </c>
      <c r="AF63" s="80">
        <f>'MOD Vectors ALL'!AF63*($E63=$F$1)</f>
        <v>0</v>
      </c>
      <c r="AG63" s="80">
        <f>'MOD Vectors ALL'!AG63*($E63=$F$1)</f>
        <v>0</v>
      </c>
      <c r="AH63" s="80">
        <f>'MOD Vectors ALL'!AH63*($E63=$F$1)</f>
        <v>0</v>
      </c>
      <c r="AI63" s="80">
        <f>'MOD Vectors ALL'!AI63*($E63=$F$1)</f>
        <v>0</v>
      </c>
      <c r="AJ63" s="80">
        <f>'MOD Vectors ALL'!AJ63*($E63=$F$1)</f>
        <v>0</v>
      </c>
      <c r="AK63" s="80">
        <f>'MOD Vectors ALL'!AK63*($E63=$F$1)</f>
        <v>0</v>
      </c>
      <c r="AL63" s="80">
        <f>'MOD Vectors ALL'!AL63*($E63=$F$1)</f>
        <v>0</v>
      </c>
      <c r="AM63" s="80">
        <f>'MOD Vectors ALL'!AM63*($E63=$F$1)</f>
        <v>0</v>
      </c>
      <c r="AN63" s="80">
        <f>'MOD Vectors ALL'!AN63*($E63=$F$1)</f>
        <v>0</v>
      </c>
      <c r="AO63" s="80">
        <f>'MOD Vectors ALL'!AO63*($E63=$F$1)</f>
        <v>0</v>
      </c>
      <c r="AP63" s="80">
        <f>'MOD Vectors ALL'!AP63*($E63=$F$1)</f>
        <v>0</v>
      </c>
      <c r="AQ63" s="80">
        <f>'MOD Vectors ALL'!AQ63*($E63=$F$1)</f>
        <v>0</v>
      </c>
      <c r="AR63" s="80">
        <f>'MOD Vectors ALL'!AR63*($E63=$F$1)</f>
        <v>0</v>
      </c>
      <c r="AS63" s="80">
        <f>'MOD Vectors ALL'!AS63*($E63=$F$1)</f>
        <v>0</v>
      </c>
      <c r="AT63" s="80">
        <f>'MOD Vectors ALL'!AT63*($E63=$F$1)</f>
        <v>0</v>
      </c>
      <c r="AU63" s="80">
        <f>'MOD Vectors ALL'!AU63*($E63=$F$1)</f>
        <v>0</v>
      </c>
      <c r="AV63" s="80">
        <f>'MOD Vectors ALL'!AV63*($E63=$F$1)</f>
        <v>0</v>
      </c>
      <c r="AW63" s="80">
        <f>'MOD Vectors ALL'!AW63*($E63=$F$1)</f>
        <v>0</v>
      </c>
      <c r="AX63" s="80">
        <f>'MOD Vectors ALL'!AX63*($E63=$F$1)</f>
        <v>0</v>
      </c>
      <c r="AY63" s="80">
        <f>'MOD Vectors ALL'!AY63*($E63=$F$1)</f>
        <v>0</v>
      </c>
      <c r="AZ63" s="80">
        <f>'MOD Vectors ALL'!AZ63*($E63=$F$1)</f>
        <v>0</v>
      </c>
      <c r="BA63" s="80">
        <f>'MOD Vectors ALL'!BA63*($E63=$F$1)</f>
        <v>0</v>
      </c>
      <c r="BB63" s="80">
        <f>'MOD Vectors ALL'!BB63*($E63=$F$1)</f>
        <v>0</v>
      </c>
      <c r="BC63" s="80">
        <f>'MOD Vectors ALL'!BC63*($E63=$F$1)</f>
        <v>0</v>
      </c>
      <c r="BD63" s="80">
        <f>'MOD Vectors ALL'!BD63*($E63=$F$1)</f>
        <v>0</v>
      </c>
      <c r="BE63" s="80">
        <f>'MOD Vectors ALL'!BE63*($E63=$F$1)</f>
        <v>0</v>
      </c>
      <c r="BF63" s="80">
        <f>'MOD Vectors ALL'!BF63*($E63=$F$1)</f>
        <v>0</v>
      </c>
      <c r="BG63" s="80">
        <f>'MOD Vectors ALL'!BG63*($E63=$F$1)</f>
        <v>0</v>
      </c>
      <c r="BH63" s="80">
        <f>'MOD Vectors ALL'!BH63*($E63=$F$1)</f>
        <v>0</v>
      </c>
      <c r="BI63" s="80">
        <f>'MOD Vectors ALL'!BI63*($E63=$F$1)</f>
        <v>0</v>
      </c>
      <c r="BJ63" s="80">
        <f>'MOD Vectors ALL'!BJ63*($E63=$F$1)</f>
        <v>0</v>
      </c>
      <c r="BK63" s="80">
        <f>'MOD Vectors ALL'!BK63*($E63=$F$1)</f>
        <v>0</v>
      </c>
      <c r="BL63" s="80">
        <f>'MOD Vectors ALL'!BL63*($E63=$F$1)</f>
        <v>0</v>
      </c>
      <c r="BM63" s="80">
        <f>'MOD Vectors ALL'!BM63*($E63=$F$1)</f>
        <v>0</v>
      </c>
      <c r="BN63" s="80">
        <f>'MOD Vectors ALL'!BN63*($E63=$F$1)</f>
        <v>0</v>
      </c>
      <c r="BO63" s="80">
        <f>'MOD Vectors ALL'!BO63*($E63=$F$1)</f>
        <v>0</v>
      </c>
      <c r="BP63" s="80">
        <f>'MOD Vectors ALL'!BP63*($E63=$F$1)</f>
        <v>0</v>
      </c>
      <c r="BQ63" s="80">
        <f>'MOD Vectors ALL'!BQ63*($E63=$F$1)</f>
        <v>0</v>
      </c>
      <c r="BR63" s="80">
        <f>'MOD Vectors ALL'!BR63*($E63=$F$1)</f>
        <v>0</v>
      </c>
      <c r="BS63" s="80">
        <f>'MOD Vectors ALL'!BS63*($E63=$F$1)</f>
        <v>0</v>
      </c>
      <c r="BT63" s="80">
        <f>'MOD Vectors ALL'!BT63*($E63=$F$1)</f>
        <v>0</v>
      </c>
      <c r="BU63" s="80">
        <f>'MOD Vectors ALL'!BU63*($E63=$F$1)</f>
        <v>0</v>
      </c>
      <c r="BV63" s="80">
        <f>'MOD Vectors ALL'!BV63*($E63=$F$1)</f>
        <v>0</v>
      </c>
      <c r="BW63" s="80">
        <f>'MOD Vectors ALL'!BW63*($E63=$F$1)</f>
        <v>0</v>
      </c>
      <c r="BX63" s="80">
        <f>'MOD Vectors ALL'!BX63*($E63=$F$1)</f>
        <v>0</v>
      </c>
      <c r="BY63" s="80">
        <f>'MOD Vectors ALL'!BY63*($E63=$F$1)</f>
        <v>0</v>
      </c>
      <c r="BZ63" s="80">
        <f>'MOD Vectors ALL'!BZ63*($E63=$F$1)</f>
        <v>0</v>
      </c>
      <c r="CA63" s="80">
        <f>'MOD Vectors ALL'!CA63*($E63=$F$1)</f>
        <v>0</v>
      </c>
      <c r="CB63" s="80">
        <f>'MOD Vectors ALL'!CB63*($E63=$F$1)</f>
        <v>0</v>
      </c>
      <c r="CC63" s="80">
        <f>'MOD Vectors ALL'!CC63*($E63=$F$1)</f>
        <v>0</v>
      </c>
      <c r="CD63" s="80">
        <f>'MOD Vectors ALL'!CD63*($E63=$F$1)</f>
        <v>0</v>
      </c>
      <c r="CE63" s="80">
        <f>'MOD Vectors ALL'!CE63*($E63=$F$1)</f>
        <v>0</v>
      </c>
      <c r="CF63" s="80">
        <f>'MOD Vectors ALL'!CF63*($E63=$F$1)</f>
        <v>0</v>
      </c>
      <c r="CG63" s="80">
        <f>'MOD Vectors ALL'!CG63*($E63=$F$1)</f>
        <v>0</v>
      </c>
      <c r="CH63" s="80">
        <f>'MOD Vectors ALL'!CH63*($E63=$F$1)</f>
        <v>0</v>
      </c>
      <c r="CI63" s="80">
        <f>'MOD Vectors ALL'!CI63*($E63=$F$1)</f>
        <v>0</v>
      </c>
      <c r="CJ63" s="80">
        <f>'MOD Vectors ALL'!CJ63*($E63=$F$1)</f>
        <v>0</v>
      </c>
      <c r="CK63" s="80">
        <f>'MOD Vectors ALL'!CK63*($E63=$F$1)</f>
        <v>0</v>
      </c>
      <c r="CL63" s="80">
        <f>'MOD Vectors ALL'!CL63*($E63=$F$1)</f>
        <v>0</v>
      </c>
      <c r="CM63" s="80">
        <f>'MOD Vectors ALL'!CM63*($E63=$F$1)</f>
        <v>0</v>
      </c>
      <c r="CN63" s="80">
        <f>'MOD Vectors ALL'!CN63*($E63=$F$1)</f>
        <v>0</v>
      </c>
      <c r="CO63" s="80">
        <f>'MOD Vectors ALL'!CO63*($E63=$F$1)</f>
        <v>0</v>
      </c>
      <c r="CP63" s="80">
        <f>'MOD Vectors ALL'!CP63*($E63=$F$1)</f>
        <v>0</v>
      </c>
      <c r="CQ63" s="80">
        <f>'MOD Vectors ALL'!CQ63*($E63=$F$1)</f>
        <v>0</v>
      </c>
      <c r="CR63" s="80">
        <f>'MOD Vectors ALL'!CR63*($E63=$F$1)</f>
        <v>0</v>
      </c>
      <c r="CS63" s="80">
        <f>'MOD Vectors ALL'!CS63*($E63=$F$1)</f>
        <v>0</v>
      </c>
      <c r="CT63" s="80">
        <f>'MOD Vectors ALL'!CT63*($E63=$F$1)</f>
        <v>0</v>
      </c>
      <c r="CU63" s="80">
        <f>'MOD Vectors ALL'!CU63*($E63=$F$1)</f>
        <v>0</v>
      </c>
      <c r="CV63" s="80">
        <f>'MOD Vectors ALL'!CV63*($E63=$F$1)</f>
        <v>0</v>
      </c>
      <c r="CW63" s="80">
        <f>'MOD Vectors ALL'!CW63*($E63=$F$1)</f>
        <v>0</v>
      </c>
      <c r="CX63" s="80">
        <f>'MOD Vectors ALL'!CX63*($E63=$F$1)</f>
        <v>0</v>
      </c>
      <c r="CY63" s="80">
        <f>'MOD Vectors ALL'!CY63*($E63=$F$1)</f>
        <v>0</v>
      </c>
      <c r="CZ63" s="80">
        <f>'MOD Vectors ALL'!CZ63*($E63=$F$1)</f>
        <v>0</v>
      </c>
      <c r="DA63" s="80">
        <f>'MOD Vectors ALL'!DA63*($E63=$F$1)</f>
        <v>0</v>
      </c>
      <c r="DB63" s="80">
        <f>'MOD Vectors ALL'!DB63*($E63=$F$1)</f>
        <v>0</v>
      </c>
      <c r="DC63" s="80">
        <f>'MOD Vectors ALL'!DC63*($E63=$F$1)</f>
        <v>0</v>
      </c>
      <c r="DD63" s="80">
        <f>'MOD Vectors ALL'!DD63*($E63=$F$1)</f>
        <v>0</v>
      </c>
      <c r="DE63" s="80">
        <f>'MOD Vectors ALL'!DE63*($E63=$F$1)</f>
        <v>0</v>
      </c>
      <c r="DF63" s="80">
        <f>'MOD Vectors ALL'!DF63*($E63=$F$1)</f>
        <v>0</v>
      </c>
      <c r="DG63" s="80">
        <f>'MOD Vectors ALL'!DG63*($E63=$F$1)</f>
        <v>0</v>
      </c>
      <c r="DH63" s="80">
        <f>'MOD Vectors ALL'!DH63*($E63=$F$1)</f>
        <v>0</v>
      </c>
      <c r="DI63" s="80">
        <f>'MOD Vectors ALL'!DI63*($E63=$F$1)</f>
        <v>0</v>
      </c>
      <c r="DJ63" s="80">
        <f>'MOD Vectors ALL'!DJ63*($E63=$F$1)</f>
        <v>0</v>
      </c>
      <c r="DK63" s="80">
        <f>'MOD Vectors ALL'!DK63*($E63=$F$1)</f>
        <v>0</v>
      </c>
      <c r="DL63" s="80">
        <f>'MOD Vectors ALL'!DL63*($E63=$F$1)</f>
        <v>0</v>
      </c>
      <c r="DM63" s="80">
        <f>'MOD Vectors ALL'!DM63*($E63=$F$1)</f>
        <v>0</v>
      </c>
      <c r="DN63" s="80">
        <f>'MOD Vectors ALL'!DN63*($E63=$F$1)</f>
        <v>0</v>
      </c>
      <c r="DO63" s="80">
        <f>'MOD Vectors ALL'!DO63*($E63=$F$1)</f>
        <v>0</v>
      </c>
      <c r="DP63" s="80">
        <f>'MOD Vectors ALL'!DP63*($E63=$F$1)</f>
        <v>0</v>
      </c>
      <c r="DQ63" s="80">
        <f>'MOD Vectors ALL'!DQ63*($E63=$F$1)</f>
        <v>0</v>
      </c>
    </row>
    <row r="64" spans="1:121" x14ac:dyDescent="0.2">
      <c r="A64">
        <v>444</v>
      </c>
      <c r="B64" t="s">
        <v>16</v>
      </c>
      <c r="C64" t="s">
        <v>369</v>
      </c>
      <c r="D64" t="s">
        <v>526</v>
      </c>
      <c r="E64" t="s">
        <v>523</v>
      </c>
      <c r="F64" t="s">
        <v>37</v>
      </c>
      <c r="G64">
        <v>0.16548299999999999</v>
      </c>
      <c r="H64">
        <v>0.20871000000000001</v>
      </c>
      <c r="I64" s="80">
        <f>'MOD Vectors ALL'!I64*($E64=$F$1)</f>
        <v>0</v>
      </c>
      <c r="J64" s="80">
        <f>'MOD Vectors ALL'!J64*($E64=$F$1)</f>
        <v>0</v>
      </c>
      <c r="K64" s="80">
        <f>'MOD Vectors ALL'!K64*($E64=$F$1)</f>
        <v>0</v>
      </c>
      <c r="L64" s="80">
        <f>'MOD Vectors ALL'!L64*($E64=$F$1)</f>
        <v>0</v>
      </c>
      <c r="M64" s="80">
        <f>'MOD Vectors ALL'!M64*($E64=$F$1)</f>
        <v>0</v>
      </c>
      <c r="N64" s="80">
        <f>'MOD Vectors ALL'!N64*($E64=$F$1)</f>
        <v>0</v>
      </c>
      <c r="O64" s="80">
        <f>'MOD Vectors ALL'!O64*($E64=$F$1)</f>
        <v>0</v>
      </c>
      <c r="P64" s="80">
        <f>'MOD Vectors ALL'!P64*($E64=$F$1)</f>
        <v>0</v>
      </c>
      <c r="Q64" s="80">
        <f>'MOD Vectors ALL'!Q64*($E64=$F$1)</f>
        <v>0</v>
      </c>
      <c r="R64" s="80">
        <f>'MOD Vectors ALL'!R64*($E64=$F$1)</f>
        <v>0</v>
      </c>
      <c r="S64" s="80">
        <f>'MOD Vectors ALL'!S64*($E64=$F$1)</f>
        <v>0</v>
      </c>
      <c r="T64" s="80">
        <f>'MOD Vectors ALL'!T64*($E64=$F$1)</f>
        <v>0</v>
      </c>
      <c r="U64" s="80">
        <f>'MOD Vectors ALL'!U64*($E64=$F$1)</f>
        <v>0</v>
      </c>
      <c r="V64" s="80">
        <f>'MOD Vectors ALL'!V64*($E64=$F$1)</f>
        <v>0</v>
      </c>
      <c r="W64" s="80">
        <f>'MOD Vectors ALL'!W64*($E64=$F$1)</f>
        <v>0</v>
      </c>
      <c r="X64" s="80">
        <f>'MOD Vectors ALL'!X64*($E64=$F$1)</f>
        <v>0</v>
      </c>
      <c r="Y64" s="80">
        <f>'MOD Vectors ALL'!Y64*($E64=$F$1)</f>
        <v>0</v>
      </c>
      <c r="Z64" s="80">
        <f>'MOD Vectors ALL'!Z64*($E64=$F$1)</f>
        <v>0</v>
      </c>
      <c r="AA64" s="80">
        <f>'MOD Vectors ALL'!AA64*($E64=$F$1)</f>
        <v>0</v>
      </c>
      <c r="AB64" s="80">
        <f>'MOD Vectors ALL'!AB64*($E64=$F$1)</f>
        <v>0</v>
      </c>
      <c r="AC64" s="80">
        <f>'MOD Vectors ALL'!AC64*($E64=$F$1)</f>
        <v>0</v>
      </c>
      <c r="AD64" s="80">
        <f>'MOD Vectors ALL'!AD64*($E64=$F$1)</f>
        <v>0</v>
      </c>
      <c r="AE64" s="80">
        <f>'MOD Vectors ALL'!AE64*($E64=$F$1)</f>
        <v>0</v>
      </c>
      <c r="AF64" s="80">
        <f>'MOD Vectors ALL'!AF64*($E64=$F$1)</f>
        <v>0</v>
      </c>
      <c r="AG64" s="80">
        <f>'MOD Vectors ALL'!AG64*($E64=$F$1)</f>
        <v>0</v>
      </c>
      <c r="AH64" s="80">
        <f>'MOD Vectors ALL'!AH64*($E64=$F$1)</f>
        <v>0</v>
      </c>
      <c r="AI64" s="80">
        <f>'MOD Vectors ALL'!AI64*($E64=$F$1)</f>
        <v>0</v>
      </c>
      <c r="AJ64" s="80">
        <f>'MOD Vectors ALL'!AJ64*($E64=$F$1)</f>
        <v>0</v>
      </c>
      <c r="AK64" s="80">
        <f>'MOD Vectors ALL'!AK64*($E64=$F$1)</f>
        <v>0</v>
      </c>
      <c r="AL64" s="80">
        <f>'MOD Vectors ALL'!AL64*($E64=$F$1)</f>
        <v>0</v>
      </c>
      <c r="AM64" s="80">
        <f>'MOD Vectors ALL'!AM64*($E64=$F$1)</f>
        <v>0</v>
      </c>
      <c r="AN64" s="80">
        <f>'MOD Vectors ALL'!AN64*($E64=$F$1)</f>
        <v>0</v>
      </c>
      <c r="AO64" s="80">
        <f>'MOD Vectors ALL'!AO64*($E64=$F$1)</f>
        <v>0</v>
      </c>
      <c r="AP64" s="80">
        <f>'MOD Vectors ALL'!AP64*($E64=$F$1)</f>
        <v>0</v>
      </c>
      <c r="AQ64" s="80">
        <f>'MOD Vectors ALL'!AQ64*($E64=$F$1)</f>
        <v>0</v>
      </c>
      <c r="AR64" s="80">
        <f>'MOD Vectors ALL'!AR64*($E64=$F$1)</f>
        <v>0</v>
      </c>
      <c r="AS64" s="80">
        <f>'MOD Vectors ALL'!AS64*($E64=$F$1)</f>
        <v>0</v>
      </c>
      <c r="AT64" s="80">
        <f>'MOD Vectors ALL'!AT64*($E64=$F$1)</f>
        <v>0</v>
      </c>
      <c r="AU64" s="80">
        <f>'MOD Vectors ALL'!AU64*($E64=$F$1)</f>
        <v>0</v>
      </c>
      <c r="AV64" s="80">
        <f>'MOD Vectors ALL'!AV64*($E64=$F$1)</f>
        <v>0</v>
      </c>
      <c r="AW64" s="80">
        <f>'MOD Vectors ALL'!AW64*($E64=$F$1)</f>
        <v>0</v>
      </c>
      <c r="AX64" s="80">
        <f>'MOD Vectors ALL'!AX64*($E64=$F$1)</f>
        <v>0</v>
      </c>
      <c r="AY64" s="80">
        <f>'MOD Vectors ALL'!AY64*($E64=$F$1)</f>
        <v>0</v>
      </c>
      <c r="AZ64" s="80">
        <f>'MOD Vectors ALL'!AZ64*($E64=$F$1)</f>
        <v>0</v>
      </c>
      <c r="BA64" s="80">
        <f>'MOD Vectors ALL'!BA64*($E64=$F$1)</f>
        <v>0</v>
      </c>
      <c r="BB64" s="80">
        <f>'MOD Vectors ALL'!BB64*($E64=$F$1)</f>
        <v>0</v>
      </c>
      <c r="BC64" s="80">
        <f>'MOD Vectors ALL'!BC64*($E64=$F$1)</f>
        <v>0</v>
      </c>
      <c r="BD64" s="80">
        <f>'MOD Vectors ALL'!BD64*($E64=$F$1)</f>
        <v>0</v>
      </c>
      <c r="BE64" s="80">
        <f>'MOD Vectors ALL'!BE64*($E64=$F$1)</f>
        <v>0</v>
      </c>
      <c r="BF64" s="80">
        <f>'MOD Vectors ALL'!BF64*($E64=$F$1)</f>
        <v>0</v>
      </c>
      <c r="BG64" s="80">
        <f>'MOD Vectors ALL'!BG64*($E64=$F$1)</f>
        <v>0</v>
      </c>
      <c r="BH64" s="80">
        <f>'MOD Vectors ALL'!BH64*($E64=$F$1)</f>
        <v>0</v>
      </c>
      <c r="BI64" s="80">
        <f>'MOD Vectors ALL'!BI64*($E64=$F$1)</f>
        <v>0</v>
      </c>
      <c r="BJ64" s="80">
        <f>'MOD Vectors ALL'!BJ64*($E64=$F$1)</f>
        <v>0</v>
      </c>
      <c r="BK64" s="80">
        <f>'MOD Vectors ALL'!BK64*($E64=$F$1)</f>
        <v>0</v>
      </c>
      <c r="BL64" s="80">
        <f>'MOD Vectors ALL'!BL64*($E64=$F$1)</f>
        <v>0</v>
      </c>
      <c r="BM64" s="80">
        <f>'MOD Vectors ALL'!BM64*($E64=$F$1)</f>
        <v>0</v>
      </c>
      <c r="BN64" s="80">
        <f>'MOD Vectors ALL'!BN64*($E64=$F$1)</f>
        <v>0</v>
      </c>
      <c r="BO64" s="80">
        <f>'MOD Vectors ALL'!BO64*($E64=$F$1)</f>
        <v>0</v>
      </c>
      <c r="BP64" s="80">
        <f>'MOD Vectors ALL'!BP64*($E64=$F$1)</f>
        <v>0</v>
      </c>
      <c r="BQ64" s="80">
        <f>'MOD Vectors ALL'!BQ64*($E64=$F$1)</f>
        <v>0</v>
      </c>
      <c r="BR64" s="80">
        <f>'MOD Vectors ALL'!BR64*($E64=$F$1)</f>
        <v>0</v>
      </c>
      <c r="BS64" s="80">
        <f>'MOD Vectors ALL'!BS64*($E64=$F$1)</f>
        <v>0</v>
      </c>
      <c r="BT64" s="80">
        <f>'MOD Vectors ALL'!BT64*($E64=$F$1)</f>
        <v>0</v>
      </c>
      <c r="BU64" s="80">
        <f>'MOD Vectors ALL'!BU64*($E64=$F$1)</f>
        <v>0</v>
      </c>
      <c r="BV64" s="80">
        <f>'MOD Vectors ALL'!BV64*($E64=$F$1)</f>
        <v>0</v>
      </c>
      <c r="BW64" s="80">
        <f>'MOD Vectors ALL'!BW64*($E64=$F$1)</f>
        <v>0</v>
      </c>
      <c r="BX64" s="80">
        <f>'MOD Vectors ALL'!BX64*($E64=$F$1)</f>
        <v>0</v>
      </c>
      <c r="BY64" s="80">
        <f>'MOD Vectors ALL'!BY64*($E64=$F$1)</f>
        <v>0</v>
      </c>
      <c r="BZ64" s="80">
        <f>'MOD Vectors ALL'!BZ64*($E64=$F$1)</f>
        <v>0</v>
      </c>
      <c r="CA64" s="80">
        <f>'MOD Vectors ALL'!CA64*($E64=$F$1)</f>
        <v>0</v>
      </c>
      <c r="CB64" s="80">
        <f>'MOD Vectors ALL'!CB64*($E64=$F$1)</f>
        <v>0</v>
      </c>
      <c r="CC64" s="80">
        <f>'MOD Vectors ALL'!CC64*($E64=$F$1)</f>
        <v>0</v>
      </c>
      <c r="CD64" s="80">
        <f>'MOD Vectors ALL'!CD64*($E64=$F$1)</f>
        <v>0</v>
      </c>
      <c r="CE64" s="80">
        <f>'MOD Vectors ALL'!CE64*($E64=$F$1)</f>
        <v>0</v>
      </c>
      <c r="CF64" s="80">
        <f>'MOD Vectors ALL'!CF64*($E64=$F$1)</f>
        <v>0</v>
      </c>
      <c r="CG64" s="80">
        <f>'MOD Vectors ALL'!CG64*($E64=$F$1)</f>
        <v>0</v>
      </c>
      <c r="CH64" s="80">
        <f>'MOD Vectors ALL'!CH64*($E64=$F$1)</f>
        <v>0</v>
      </c>
      <c r="CI64" s="80">
        <f>'MOD Vectors ALL'!CI64*($E64=$F$1)</f>
        <v>0</v>
      </c>
      <c r="CJ64" s="80">
        <f>'MOD Vectors ALL'!CJ64*($E64=$F$1)</f>
        <v>0</v>
      </c>
      <c r="CK64" s="80">
        <f>'MOD Vectors ALL'!CK64*($E64=$F$1)</f>
        <v>0</v>
      </c>
      <c r="CL64" s="80">
        <f>'MOD Vectors ALL'!CL64*($E64=$F$1)</f>
        <v>0</v>
      </c>
      <c r="CM64" s="80">
        <f>'MOD Vectors ALL'!CM64*($E64=$F$1)</f>
        <v>0</v>
      </c>
      <c r="CN64" s="80">
        <f>'MOD Vectors ALL'!CN64*($E64=$F$1)</f>
        <v>0</v>
      </c>
      <c r="CO64" s="80">
        <f>'MOD Vectors ALL'!CO64*($E64=$F$1)</f>
        <v>0</v>
      </c>
      <c r="CP64" s="80">
        <f>'MOD Vectors ALL'!CP64*($E64=$F$1)</f>
        <v>0</v>
      </c>
      <c r="CQ64" s="80">
        <f>'MOD Vectors ALL'!CQ64*($E64=$F$1)</f>
        <v>0</v>
      </c>
      <c r="CR64" s="80">
        <f>'MOD Vectors ALL'!CR64*($E64=$F$1)</f>
        <v>0</v>
      </c>
      <c r="CS64" s="80">
        <f>'MOD Vectors ALL'!CS64*($E64=$F$1)</f>
        <v>0</v>
      </c>
      <c r="CT64" s="80">
        <f>'MOD Vectors ALL'!CT64*($E64=$F$1)</f>
        <v>0</v>
      </c>
      <c r="CU64" s="80">
        <f>'MOD Vectors ALL'!CU64*($E64=$F$1)</f>
        <v>0</v>
      </c>
      <c r="CV64" s="80">
        <f>'MOD Vectors ALL'!CV64*($E64=$F$1)</f>
        <v>0</v>
      </c>
      <c r="CW64" s="80">
        <f>'MOD Vectors ALL'!CW64*($E64=$F$1)</f>
        <v>0</v>
      </c>
      <c r="CX64" s="80">
        <f>'MOD Vectors ALL'!CX64*($E64=$F$1)</f>
        <v>0</v>
      </c>
      <c r="CY64" s="80">
        <f>'MOD Vectors ALL'!CY64*($E64=$F$1)</f>
        <v>0</v>
      </c>
      <c r="CZ64" s="80">
        <f>'MOD Vectors ALL'!CZ64*($E64=$F$1)</f>
        <v>0</v>
      </c>
      <c r="DA64" s="80">
        <f>'MOD Vectors ALL'!DA64*($E64=$F$1)</f>
        <v>0</v>
      </c>
      <c r="DB64" s="80">
        <f>'MOD Vectors ALL'!DB64*($E64=$F$1)</f>
        <v>0</v>
      </c>
      <c r="DC64" s="80">
        <f>'MOD Vectors ALL'!DC64*($E64=$F$1)</f>
        <v>0</v>
      </c>
      <c r="DD64" s="80">
        <f>'MOD Vectors ALL'!DD64*($E64=$F$1)</f>
        <v>0</v>
      </c>
      <c r="DE64" s="80">
        <f>'MOD Vectors ALL'!DE64*($E64=$F$1)</f>
        <v>0</v>
      </c>
      <c r="DF64" s="80">
        <f>'MOD Vectors ALL'!DF64*($E64=$F$1)</f>
        <v>0</v>
      </c>
      <c r="DG64" s="80">
        <f>'MOD Vectors ALL'!DG64*($E64=$F$1)</f>
        <v>0</v>
      </c>
      <c r="DH64" s="80">
        <f>'MOD Vectors ALL'!DH64*($E64=$F$1)</f>
        <v>0</v>
      </c>
      <c r="DI64" s="80">
        <f>'MOD Vectors ALL'!DI64*($E64=$F$1)</f>
        <v>0</v>
      </c>
      <c r="DJ64" s="80">
        <f>'MOD Vectors ALL'!DJ64*($E64=$F$1)</f>
        <v>0</v>
      </c>
      <c r="DK64" s="80">
        <f>'MOD Vectors ALL'!DK64*($E64=$F$1)</f>
        <v>0</v>
      </c>
      <c r="DL64" s="80">
        <f>'MOD Vectors ALL'!DL64*($E64=$F$1)</f>
        <v>0</v>
      </c>
      <c r="DM64" s="80">
        <f>'MOD Vectors ALL'!DM64*($E64=$F$1)</f>
        <v>0</v>
      </c>
      <c r="DN64" s="80">
        <f>'MOD Vectors ALL'!DN64*($E64=$F$1)</f>
        <v>0</v>
      </c>
      <c r="DO64" s="80">
        <f>'MOD Vectors ALL'!DO64*($E64=$F$1)</f>
        <v>0</v>
      </c>
      <c r="DP64" s="80">
        <f>'MOD Vectors ALL'!DP64*($E64=$F$1)</f>
        <v>0</v>
      </c>
      <c r="DQ64" s="80">
        <f>'MOD Vectors ALL'!DQ64*($E64=$F$1)</f>
        <v>0</v>
      </c>
    </row>
    <row r="65" spans="1:121" x14ac:dyDescent="0.2">
      <c r="A65">
        <v>660</v>
      </c>
      <c r="B65" t="s">
        <v>18</v>
      </c>
      <c r="C65" t="s">
        <v>369</v>
      </c>
      <c r="D65" t="s">
        <v>512</v>
      </c>
      <c r="E65" t="s">
        <v>28</v>
      </c>
      <c r="F65" t="s">
        <v>8</v>
      </c>
      <c r="G65">
        <v>0.18845799999999999</v>
      </c>
      <c r="H65">
        <v>0.15975200000000001</v>
      </c>
      <c r="I65" s="80">
        <f>'MOD Vectors ALL'!I65*($E65=$F$1)</f>
        <v>0</v>
      </c>
      <c r="J65" s="80">
        <f>'MOD Vectors ALL'!J65*($E65=$F$1)</f>
        <v>0</v>
      </c>
      <c r="K65" s="80">
        <f>'MOD Vectors ALL'!K65*($E65=$F$1)</f>
        <v>0</v>
      </c>
      <c r="L65" s="80">
        <f>'MOD Vectors ALL'!L65*($E65=$F$1)</f>
        <v>0</v>
      </c>
      <c r="M65" s="80">
        <f>'MOD Vectors ALL'!M65*($E65=$F$1)</f>
        <v>0</v>
      </c>
      <c r="N65" s="80">
        <f>'MOD Vectors ALL'!N65*($E65=$F$1)</f>
        <v>0</v>
      </c>
      <c r="O65" s="80">
        <f>'MOD Vectors ALL'!O65*($E65=$F$1)</f>
        <v>0</v>
      </c>
      <c r="P65" s="80">
        <f>'MOD Vectors ALL'!P65*($E65=$F$1)</f>
        <v>0</v>
      </c>
      <c r="Q65" s="80">
        <f>'MOD Vectors ALL'!Q65*($E65=$F$1)</f>
        <v>0</v>
      </c>
      <c r="R65" s="80">
        <f>'MOD Vectors ALL'!R65*($E65=$F$1)</f>
        <v>0</v>
      </c>
      <c r="S65" s="80">
        <f>'MOD Vectors ALL'!S65*($E65=$F$1)</f>
        <v>0</v>
      </c>
      <c r="T65" s="80">
        <f>'MOD Vectors ALL'!T65*($E65=$F$1)</f>
        <v>0</v>
      </c>
      <c r="U65" s="80">
        <f>'MOD Vectors ALL'!U65*($E65=$F$1)</f>
        <v>0</v>
      </c>
      <c r="V65" s="80">
        <f>'MOD Vectors ALL'!V65*($E65=$F$1)</f>
        <v>0</v>
      </c>
      <c r="W65" s="80">
        <f>'MOD Vectors ALL'!W65*($E65=$F$1)</f>
        <v>0</v>
      </c>
      <c r="X65" s="80">
        <f>'MOD Vectors ALL'!X65*($E65=$F$1)</f>
        <v>0</v>
      </c>
      <c r="Y65" s="80">
        <f>'MOD Vectors ALL'!Y65*($E65=$F$1)</f>
        <v>0</v>
      </c>
      <c r="Z65" s="80">
        <f>'MOD Vectors ALL'!Z65*($E65=$F$1)</f>
        <v>0</v>
      </c>
      <c r="AA65" s="80">
        <f>'MOD Vectors ALL'!AA65*($E65=$F$1)</f>
        <v>0</v>
      </c>
      <c r="AB65" s="80">
        <f>'MOD Vectors ALL'!AB65*($E65=$F$1)</f>
        <v>0</v>
      </c>
      <c r="AC65" s="80">
        <f>'MOD Vectors ALL'!AC65*($E65=$F$1)</f>
        <v>0</v>
      </c>
      <c r="AD65" s="80">
        <f>'MOD Vectors ALL'!AD65*($E65=$F$1)</f>
        <v>0</v>
      </c>
      <c r="AE65" s="80">
        <f>'MOD Vectors ALL'!AE65*($E65=$F$1)</f>
        <v>0</v>
      </c>
      <c r="AF65" s="80">
        <f>'MOD Vectors ALL'!AF65*($E65=$F$1)</f>
        <v>0</v>
      </c>
      <c r="AG65" s="80">
        <f>'MOD Vectors ALL'!AG65*($E65=$F$1)</f>
        <v>0</v>
      </c>
      <c r="AH65" s="80">
        <f>'MOD Vectors ALL'!AH65*($E65=$F$1)</f>
        <v>0</v>
      </c>
      <c r="AI65" s="80">
        <f>'MOD Vectors ALL'!AI65*($E65=$F$1)</f>
        <v>0</v>
      </c>
      <c r="AJ65" s="80">
        <f>'MOD Vectors ALL'!AJ65*($E65=$F$1)</f>
        <v>0</v>
      </c>
      <c r="AK65" s="80">
        <f>'MOD Vectors ALL'!AK65*($E65=$F$1)</f>
        <v>0</v>
      </c>
      <c r="AL65" s="80">
        <f>'MOD Vectors ALL'!AL65*($E65=$F$1)</f>
        <v>0</v>
      </c>
      <c r="AM65" s="80">
        <f>'MOD Vectors ALL'!AM65*($E65=$F$1)</f>
        <v>0</v>
      </c>
      <c r="AN65" s="80">
        <f>'MOD Vectors ALL'!AN65*($E65=$F$1)</f>
        <v>0</v>
      </c>
      <c r="AO65" s="80">
        <f>'MOD Vectors ALL'!AO65*($E65=$F$1)</f>
        <v>0</v>
      </c>
      <c r="AP65" s="80">
        <f>'MOD Vectors ALL'!AP65*($E65=$F$1)</f>
        <v>0</v>
      </c>
      <c r="AQ65" s="80">
        <f>'MOD Vectors ALL'!AQ65*($E65=$F$1)</f>
        <v>0</v>
      </c>
      <c r="AR65" s="80">
        <f>'MOD Vectors ALL'!AR65*($E65=$F$1)</f>
        <v>0</v>
      </c>
      <c r="AS65" s="80">
        <f>'MOD Vectors ALL'!AS65*($E65=$F$1)</f>
        <v>0</v>
      </c>
      <c r="AT65" s="80">
        <f>'MOD Vectors ALL'!AT65*($E65=$F$1)</f>
        <v>0</v>
      </c>
      <c r="AU65" s="80">
        <f>'MOD Vectors ALL'!AU65*($E65=$F$1)</f>
        <v>0</v>
      </c>
      <c r="AV65" s="80">
        <f>'MOD Vectors ALL'!AV65*($E65=$F$1)</f>
        <v>0</v>
      </c>
      <c r="AW65" s="80">
        <f>'MOD Vectors ALL'!AW65*($E65=$F$1)</f>
        <v>0</v>
      </c>
      <c r="AX65" s="80">
        <f>'MOD Vectors ALL'!AX65*($E65=$F$1)</f>
        <v>0</v>
      </c>
      <c r="AY65" s="80">
        <f>'MOD Vectors ALL'!AY65*($E65=$F$1)</f>
        <v>0</v>
      </c>
      <c r="AZ65" s="80">
        <f>'MOD Vectors ALL'!AZ65*($E65=$F$1)</f>
        <v>0</v>
      </c>
      <c r="BA65" s="80">
        <f>'MOD Vectors ALL'!BA65*($E65=$F$1)</f>
        <v>0</v>
      </c>
      <c r="BB65" s="80">
        <f>'MOD Vectors ALL'!BB65*($E65=$F$1)</f>
        <v>0</v>
      </c>
      <c r="BC65" s="80">
        <f>'MOD Vectors ALL'!BC65*($E65=$F$1)</f>
        <v>0</v>
      </c>
      <c r="BD65" s="80">
        <f>'MOD Vectors ALL'!BD65*($E65=$F$1)</f>
        <v>0</v>
      </c>
      <c r="BE65" s="80">
        <f>'MOD Vectors ALL'!BE65*($E65=$F$1)</f>
        <v>0</v>
      </c>
      <c r="BF65" s="80">
        <f>'MOD Vectors ALL'!BF65*($E65=$F$1)</f>
        <v>0</v>
      </c>
      <c r="BG65" s="80">
        <f>'MOD Vectors ALL'!BG65*($E65=$F$1)</f>
        <v>0</v>
      </c>
      <c r="BH65" s="80">
        <f>'MOD Vectors ALL'!BH65*($E65=$F$1)</f>
        <v>0</v>
      </c>
      <c r="BI65" s="80">
        <f>'MOD Vectors ALL'!BI65*($E65=$F$1)</f>
        <v>0</v>
      </c>
      <c r="BJ65" s="80">
        <f>'MOD Vectors ALL'!BJ65*($E65=$F$1)</f>
        <v>0</v>
      </c>
      <c r="BK65" s="80">
        <f>'MOD Vectors ALL'!BK65*($E65=$F$1)</f>
        <v>0</v>
      </c>
      <c r="BL65" s="80">
        <f>'MOD Vectors ALL'!BL65*($E65=$F$1)</f>
        <v>0</v>
      </c>
      <c r="BM65" s="80">
        <f>'MOD Vectors ALL'!BM65*($E65=$F$1)</f>
        <v>0</v>
      </c>
      <c r="BN65" s="80">
        <f>'MOD Vectors ALL'!BN65*($E65=$F$1)</f>
        <v>0</v>
      </c>
      <c r="BO65" s="80">
        <f>'MOD Vectors ALL'!BO65*($E65=$F$1)</f>
        <v>0</v>
      </c>
      <c r="BP65" s="80">
        <f>'MOD Vectors ALL'!BP65*($E65=$F$1)</f>
        <v>0</v>
      </c>
      <c r="BQ65" s="80">
        <f>'MOD Vectors ALL'!BQ65*($E65=$F$1)</f>
        <v>0</v>
      </c>
      <c r="BR65" s="80">
        <f>'MOD Vectors ALL'!BR65*($E65=$F$1)</f>
        <v>0</v>
      </c>
      <c r="BS65" s="80">
        <f>'MOD Vectors ALL'!BS65*($E65=$F$1)</f>
        <v>0</v>
      </c>
      <c r="BT65" s="80">
        <f>'MOD Vectors ALL'!BT65*($E65=$F$1)</f>
        <v>0</v>
      </c>
      <c r="BU65" s="80">
        <f>'MOD Vectors ALL'!BU65*($E65=$F$1)</f>
        <v>0</v>
      </c>
      <c r="BV65" s="80">
        <f>'MOD Vectors ALL'!BV65*($E65=$F$1)</f>
        <v>0</v>
      </c>
      <c r="BW65" s="80">
        <f>'MOD Vectors ALL'!BW65*($E65=$F$1)</f>
        <v>0</v>
      </c>
      <c r="BX65" s="80">
        <f>'MOD Vectors ALL'!BX65*($E65=$F$1)</f>
        <v>0</v>
      </c>
      <c r="BY65" s="80">
        <f>'MOD Vectors ALL'!BY65*($E65=$F$1)</f>
        <v>0</v>
      </c>
      <c r="BZ65" s="80">
        <f>'MOD Vectors ALL'!BZ65*($E65=$F$1)</f>
        <v>0</v>
      </c>
      <c r="CA65" s="80">
        <f>'MOD Vectors ALL'!CA65*($E65=$F$1)</f>
        <v>0</v>
      </c>
      <c r="CB65" s="80">
        <f>'MOD Vectors ALL'!CB65*($E65=$F$1)</f>
        <v>0</v>
      </c>
      <c r="CC65" s="80">
        <f>'MOD Vectors ALL'!CC65*($E65=$F$1)</f>
        <v>0</v>
      </c>
      <c r="CD65" s="80">
        <f>'MOD Vectors ALL'!CD65*($E65=$F$1)</f>
        <v>0</v>
      </c>
      <c r="CE65" s="80">
        <f>'MOD Vectors ALL'!CE65*($E65=$F$1)</f>
        <v>0</v>
      </c>
      <c r="CF65" s="80">
        <f>'MOD Vectors ALL'!CF65*($E65=$F$1)</f>
        <v>0</v>
      </c>
      <c r="CG65" s="80">
        <f>'MOD Vectors ALL'!CG65*($E65=$F$1)</f>
        <v>0</v>
      </c>
      <c r="CH65" s="80">
        <f>'MOD Vectors ALL'!CH65*($E65=$F$1)</f>
        <v>0</v>
      </c>
      <c r="CI65" s="80">
        <f>'MOD Vectors ALL'!CI65*($E65=$F$1)</f>
        <v>0</v>
      </c>
      <c r="CJ65" s="80">
        <f>'MOD Vectors ALL'!CJ65*($E65=$F$1)</f>
        <v>0</v>
      </c>
      <c r="CK65" s="80">
        <f>'MOD Vectors ALL'!CK65*($E65=$F$1)</f>
        <v>0</v>
      </c>
      <c r="CL65" s="80">
        <f>'MOD Vectors ALL'!CL65*($E65=$F$1)</f>
        <v>0</v>
      </c>
      <c r="CM65" s="80">
        <f>'MOD Vectors ALL'!CM65*($E65=$F$1)</f>
        <v>0</v>
      </c>
      <c r="CN65" s="80">
        <f>'MOD Vectors ALL'!CN65*($E65=$F$1)</f>
        <v>0</v>
      </c>
      <c r="CO65" s="80">
        <f>'MOD Vectors ALL'!CO65*($E65=$F$1)</f>
        <v>0</v>
      </c>
      <c r="CP65" s="80">
        <f>'MOD Vectors ALL'!CP65*($E65=$F$1)</f>
        <v>0</v>
      </c>
      <c r="CQ65" s="80">
        <f>'MOD Vectors ALL'!CQ65*($E65=$F$1)</f>
        <v>0</v>
      </c>
      <c r="CR65" s="80">
        <f>'MOD Vectors ALL'!CR65*($E65=$F$1)</f>
        <v>0</v>
      </c>
      <c r="CS65" s="80">
        <f>'MOD Vectors ALL'!CS65*($E65=$F$1)</f>
        <v>0</v>
      </c>
      <c r="CT65" s="80">
        <f>'MOD Vectors ALL'!CT65*($E65=$F$1)</f>
        <v>0</v>
      </c>
      <c r="CU65" s="80">
        <f>'MOD Vectors ALL'!CU65*($E65=$F$1)</f>
        <v>0</v>
      </c>
      <c r="CV65" s="80">
        <f>'MOD Vectors ALL'!CV65*($E65=$F$1)</f>
        <v>0</v>
      </c>
      <c r="CW65" s="80">
        <f>'MOD Vectors ALL'!CW65*($E65=$F$1)</f>
        <v>0</v>
      </c>
      <c r="CX65" s="80">
        <f>'MOD Vectors ALL'!CX65*($E65=$F$1)</f>
        <v>0</v>
      </c>
      <c r="CY65" s="80">
        <f>'MOD Vectors ALL'!CY65*($E65=$F$1)</f>
        <v>0</v>
      </c>
      <c r="CZ65" s="80">
        <f>'MOD Vectors ALL'!CZ65*($E65=$F$1)</f>
        <v>0</v>
      </c>
      <c r="DA65" s="80">
        <f>'MOD Vectors ALL'!DA65*($E65=$F$1)</f>
        <v>0</v>
      </c>
      <c r="DB65" s="80">
        <f>'MOD Vectors ALL'!DB65*($E65=$F$1)</f>
        <v>0</v>
      </c>
      <c r="DC65" s="80">
        <f>'MOD Vectors ALL'!DC65*($E65=$F$1)</f>
        <v>0</v>
      </c>
      <c r="DD65" s="80">
        <f>'MOD Vectors ALL'!DD65*($E65=$F$1)</f>
        <v>0</v>
      </c>
      <c r="DE65" s="80">
        <f>'MOD Vectors ALL'!DE65*($E65=$F$1)</f>
        <v>0</v>
      </c>
      <c r="DF65" s="80">
        <f>'MOD Vectors ALL'!DF65*($E65=$F$1)</f>
        <v>0</v>
      </c>
      <c r="DG65" s="80">
        <f>'MOD Vectors ALL'!DG65*($E65=$F$1)</f>
        <v>0</v>
      </c>
      <c r="DH65" s="80">
        <f>'MOD Vectors ALL'!DH65*($E65=$F$1)</f>
        <v>0</v>
      </c>
      <c r="DI65" s="80">
        <f>'MOD Vectors ALL'!DI65*($E65=$F$1)</f>
        <v>0</v>
      </c>
      <c r="DJ65" s="80">
        <f>'MOD Vectors ALL'!DJ65*($E65=$F$1)</f>
        <v>0</v>
      </c>
      <c r="DK65" s="80">
        <f>'MOD Vectors ALL'!DK65*($E65=$F$1)</f>
        <v>0</v>
      </c>
      <c r="DL65" s="80">
        <f>'MOD Vectors ALL'!DL65*($E65=$F$1)</f>
        <v>0</v>
      </c>
      <c r="DM65" s="80">
        <f>'MOD Vectors ALL'!DM65*($E65=$F$1)</f>
        <v>0</v>
      </c>
      <c r="DN65" s="80">
        <f>'MOD Vectors ALL'!DN65*($E65=$F$1)</f>
        <v>0</v>
      </c>
      <c r="DO65" s="80">
        <f>'MOD Vectors ALL'!DO65*($E65=$F$1)</f>
        <v>0</v>
      </c>
      <c r="DP65" s="80">
        <f>'MOD Vectors ALL'!DP65*($E65=$F$1)</f>
        <v>0</v>
      </c>
      <c r="DQ65" s="80">
        <f>'MOD Vectors ALL'!DQ65*($E65=$F$1)</f>
        <v>0</v>
      </c>
    </row>
    <row r="66" spans="1:121" x14ac:dyDescent="0.2">
      <c r="A66">
        <v>797</v>
      </c>
      <c r="B66" t="s">
        <v>16</v>
      </c>
      <c r="C66" t="s">
        <v>369</v>
      </c>
      <c r="D66" t="s">
        <v>533</v>
      </c>
      <c r="E66" t="s">
        <v>524</v>
      </c>
      <c r="F66" t="s">
        <v>13</v>
      </c>
      <c r="G66">
        <v>0.100286</v>
      </c>
      <c r="H66">
        <v>-0.12967400000000001</v>
      </c>
      <c r="I66" s="80">
        <f>'MOD Vectors ALL'!I66*($E66=$F$1)</f>
        <v>0</v>
      </c>
      <c r="J66" s="80">
        <f>'MOD Vectors ALL'!J66*($E66=$F$1)</f>
        <v>0</v>
      </c>
      <c r="K66" s="80">
        <f>'MOD Vectors ALL'!K66*($E66=$F$1)</f>
        <v>0</v>
      </c>
      <c r="L66" s="80">
        <f>'MOD Vectors ALL'!L66*($E66=$F$1)</f>
        <v>0</v>
      </c>
      <c r="M66" s="80">
        <f>'MOD Vectors ALL'!M66*($E66=$F$1)</f>
        <v>0</v>
      </c>
      <c r="N66" s="80">
        <f>'MOD Vectors ALL'!N66*($E66=$F$1)</f>
        <v>0</v>
      </c>
      <c r="O66" s="80">
        <f>'MOD Vectors ALL'!O66*($E66=$F$1)</f>
        <v>0</v>
      </c>
      <c r="P66" s="80">
        <f>'MOD Vectors ALL'!P66*($E66=$F$1)</f>
        <v>0</v>
      </c>
      <c r="Q66" s="80">
        <f>'MOD Vectors ALL'!Q66*($E66=$F$1)</f>
        <v>0</v>
      </c>
      <c r="R66" s="80">
        <f>'MOD Vectors ALL'!R66*($E66=$F$1)</f>
        <v>0</v>
      </c>
      <c r="S66" s="80">
        <f>'MOD Vectors ALL'!S66*($E66=$F$1)</f>
        <v>0</v>
      </c>
      <c r="T66" s="80">
        <f>'MOD Vectors ALL'!T66*($E66=$F$1)</f>
        <v>0</v>
      </c>
      <c r="U66" s="80">
        <f>'MOD Vectors ALL'!U66*($E66=$F$1)</f>
        <v>0</v>
      </c>
      <c r="V66" s="80">
        <f>'MOD Vectors ALL'!V66*($E66=$F$1)</f>
        <v>0</v>
      </c>
      <c r="W66" s="80">
        <f>'MOD Vectors ALL'!W66*($E66=$F$1)</f>
        <v>0</v>
      </c>
      <c r="X66" s="80">
        <f>'MOD Vectors ALL'!X66*($E66=$F$1)</f>
        <v>0</v>
      </c>
      <c r="Y66" s="80">
        <f>'MOD Vectors ALL'!Y66*($E66=$F$1)</f>
        <v>0</v>
      </c>
      <c r="Z66" s="80">
        <f>'MOD Vectors ALL'!Z66*($E66=$F$1)</f>
        <v>0</v>
      </c>
      <c r="AA66" s="80">
        <f>'MOD Vectors ALL'!AA66*($E66=$F$1)</f>
        <v>0</v>
      </c>
      <c r="AB66" s="80">
        <f>'MOD Vectors ALL'!AB66*($E66=$F$1)</f>
        <v>0</v>
      </c>
      <c r="AC66" s="80">
        <f>'MOD Vectors ALL'!AC66*($E66=$F$1)</f>
        <v>0</v>
      </c>
      <c r="AD66" s="80">
        <f>'MOD Vectors ALL'!AD66*($E66=$F$1)</f>
        <v>0</v>
      </c>
      <c r="AE66" s="80">
        <f>'MOD Vectors ALL'!AE66*($E66=$F$1)</f>
        <v>0</v>
      </c>
      <c r="AF66" s="80">
        <f>'MOD Vectors ALL'!AF66*($E66=$F$1)</f>
        <v>0</v>
      </c>
      <c r="AG66" s="80">
        <f>'MOD Vectors ALL'!AG66*($E66=$F$1)</f>
        <v>0</v>
      </c>
      <c r="AH66" s="80">
        <f>'MOD Vectors ALL'!AH66*($E66=$F$1)</f>
        <v>0</v>
      </c>
      <c r="AI66" s="80">
        <f>'MOD Vectors ALL'!AI66*($E66=$F$1)</f>
        <v>0</v>
      </c>
      <c r="AJ66" s="80">
        <f>'MOD Vectors ALL'!AJ66*($E66=$F$1)</f>
        <v>0</v>
      </c>
      <c r="AK66" s="80">
        <f>'MOD Vectors ALL'!AK66*($E66=$F$1)</f>
        <v>0</v>
      </c>
      <c r="AL66" s="80">
        <f>'MOD Vectors ALL'!AL66*($E66=$F$1)</f>
        <v>0</v>
      </c>
      <c r="AM66" s="80">
        <f>'MOD Vectors ALL'!AM66*($E66=$F$1)</f>
        <v>0</v>
      </c>
      <c r="AN66" s="80">
        <f>'MOD Vectors ALL'!AN66*($E66=$F$1)</f>
        <v>0</v>
      </c>
      <c r="AO66" s="80">
        <f>'MOD Vectors ALL'!AO66*($E66=$F$1)</f>
        <v>0</v>
      </c>
      <c r="AP66" s="80">
        <f>'MOD Vectors ALL'!AP66*($E66=$F$1)</f>
        <v>0</v>
      </c>
      <c r="AQ66" s="80">
        <f>'MOD Vectors ALL'!AQ66*($E66=$F$1)</f>
        <v>0</v>
      </c>
      <c r="AR66" s="80">
        <f>'MOD Vectors ALL'!AR66*($E66=$F$1)</f>
        <v>0</v>
      </c>
      <c r="AS66" s="80">
        <f>'MOD Vectors ALL'!AS66*($E66=$F$1)</f>
        <v>0</v>
      </c>
      <c r="AT66" s="80">
        <f>'MOD Vectors ALL'!AT66*($E66=$F$1)</f>
        <v>0</v>
      </c>
      <c r="AU66" s="80">
        <f>'MOD Vectors ALL'!AU66*($E66=$F$1)</f>
        <v>0</v>
      </c>
      <c r="AV66" s="80">
        <f>'MOD Vectors ALL'!AV66*($E66=$F$1)</f>
        <v>0</v>
      </c>
      <c r="AW66" s="80">
        <f>'MOD Vectors ALL'!AW66*($E66=$F$1)</f>
        <v>0</v>
      </c>
      <c r="AX66" s="80">
        <f>'MOD Vectors ALL'!AX66*($E66=$F$1)</f>
        <v>0</v>
      </c>
      <c r="AY66" s="80">
        <f>'MOD Vectors ALL'!AY66*($E66=$F$1)</f>
        <v>0</v>
      </c>
      <c r="AZ66" s="80">
        <f>'MOD Vectors ALL'!AZ66*($E66=$F$1)</f>
        <v>0</v>
      </c>
      <c r="BA66" s="80">
        <f>'MOD Vectors ALL'!BA66*($E66=$F$1)</f>
        <v>0</v>
      </c>
      <c r="BB66" s="80">
        <f>'MOD Vectors ALL'!BB66*($E66=$F$1)</f>
        <v>0</v>
      </c>
      <c r="BC66" s="80">
        <f>'MOD Vectors ALL'!BC66*($E66=$F$1)</f>
        <v>0</v>
      </c>
      <c r="BD66" s="80">
        <f>'MOD Vectors ALL'!BD66*($E66=$F$1)</f>
        <v>0</v>
      </c>
      <c r="BE66" s="80">
        <f>'MOD Vectors ALL'!BE66*($E66=$F$1)</f>
        <v>0</v>
      </c>
      <c r="BF66" s="80">
        <f>'MOD Vectors ALL'!BF66*($E66=$F$1)</f>
        <v>0</v>
      </c>
      <c r="BG66" s="80">
        <f>'MOD Vectors ALL'!BG66*($E66=$F$1)</f>
        <v>0</v>
      </c>
      <c r="BH66" s="80">
        <f>'MOD Vectors ALL'!BH66*($E66=$F$1)</f>
        <v>0</v>
      </c>
      <c r="BI66" s="80">
        <f>'MOD Vectors ALL'!BI66*($E66=$F$1)</f>
        <v>0</v>
      </c>
      <c r="BJ66" s="80">
        <f>'MOD Vectors ALL'!BJ66*($E66=$F$1)</f>
        <v>0</v>
      </c>
      <c r="BK66" s="80">
        <f>'MOD Vectors ALL'!BK66*($E66=$F$1)</f>
        <v>0</v>
      </c>
      <c r="BL66" s="80">
        <f>'MOD Vectors ALL'!BL66*($E66=$F$1)</f>
        <v>0</v>
      </c>
      <c r="BM66" s="80">
        <f>'MOD Vectors ALL'!BM66*($E66=$F$1)</f>
        <v>0</v>
      </c>
      <c r="BN66" s="80">
        <f>'MOD Vectors ALL'!BN66*($E66=$F$1)</f>
        <v>0</v>
      </c>
      <c r="BO66" s="80">
        <f>'MOD Vectors ALL'!BO66*($E66=$F$1)</f>
        <v>0</v>
      </c>
      <c r="BP66" s="80">
        <f>'MOD Vectors ALL'!BP66*($E66=$F$1)</f>
        <v>0</v>
      </c>
      <c r="BQ66" s="80">
        <f>'MOD Vectors ALL'!BQ66*($E66=$F$1)</f>
        <v>0</v>
      </c>
      <c r="BR66" s="80">
        <f>'MOD Vectors ALL'!BR66*($E66=$F$1)</f>
        <v>0</v>
      </c>
      <c r="BS66" s="80">
        <f>'MOD Vectors ALL'!BS66*($E66=$F$1)</f>
        <v>0</v>
      </c>
      <c r="BT66" s="80">
        <f>'MOD Vectors ALL'!BT66*($E66=$F$1)</f>
        <v>0</v>
      </c>
      <c r="BU66" s="80">
        <f>'MOD Vectors ALL'!BU66*($E66=$F$1)</f>
        <v>0</v>
      </c>
      <c r="BV66" s="80">
        <f>'MOD Vectors ALL'!BV66*($E66=$F$1)</f>
        <v>0</v>
      </c>
      <c r="BW66" s="80">
        <f>'MOD Vectors ALL'!BW66*($E66=$F$1)</f>
        <v>0</v>
      </c>
      <c r="BX66" s="80">
        <f>'MOD Vectors ALL'!BX66*($E66=$F$1)</f>
        <v>0</v>
      </c>
      <c r="BY66" s="80">
        <f>'MOD Vectors ALL'!BY66*($E66=$F$1)</f>
        <v>0</v>
      </c>
      <c r="BZ66" s="80">
        <f>'MOD Vectors ALL'!BZ66*($E66=$F$1)</f>
        <v>0</v>
      </c>
      <c r="CA66" s="80">
        <f>'MOD Vectors ALL'!CA66*($E66=$F$1)</f>
        <v>0</v>
      </c>
      <c r="CB66" s="80">
        <f>'MOD Vectors ALL'!CB66*($E66=$F$1)</f>
        <v>0</v>
      </c>
      <c r="CC66" s="80">
        <f>'MOD Vectors ALL'!CC66*($E66=$F$1)</f>
        <v>0</v>
      </c>
      <c r="CD66" s="80">
        <f>'MOD Vectors ALL'!CD66*($E66=$F$1)</f>
        <v>0</v>
      </c>
      <c r="CE66" s="80">
        <f>'MOD Vectors ALL'!CE66*($E66=$F$1)</f>
        <v>0</v>
      </c>
      <c r="CF66" s="80">
        <f>'MOD Vectors ALL'!CF66*($E66=$F$1)</f>
        <v>0</v>
      </c>
      <c r="CG66" s="80">
        <f>'MOD Vectors ALL'!CG66*($E66=$F$1)</f>
        <v>0</v>
      </c>
      <c r="CH66" s="80">
        <f>'MOD Vectors ALL'!CH66*($E66=$F$1)</f>
        <v>0</v>
      </c>
      <c r="CI66" s="80">
        <f>'MOD Vectors ALL'!CI66*($E66=$F$1)</f>
        <v>0</v>
      </c>
      <c r="CJ66" s="80">
        <f>'MOD Vectors ALL'!CJ66*($E66=$F$1)</f>
        <v>0</v>
      </c>
      <c r="CK66" s="80">
        <f>'MOD Vectors ALL'!CK66*($E66=$F$1)</f>
        <v>0</v>
      </c>
      <c r="CL66" s="80">
        <f>'MOD Vectors ALL'!CL66*($E66=$F$1)</f>
        <v>0</v>
      </c>
      <c r="CM66" s="80">
        <f>'MOD Vectors ALL'!CM66*($E66=$F$1)</f>
        <v>0</v>
      </c>
      <c r="CN66" s="80">
        <f>'MOD Vectors ALL'!CN66*($E66=$F$1)</f>
        <v>0</v>
      </c>
      <c r="CO66" s="80">
        <f>'MOD Vectors ALL'!CO66*($E66=$F$1)</f>
        <v>0</v>
      </c>
      <c r="CP66" s="80">
        <f>'MOD Vectors ALL'!CP66*($E66=$F$1)</f>
        <v>0</v>
      </c>
      <c r="CQ66" s="80">
        <f>'MOD Vectors ALL'!CQ66*($E66=$F$1)</f>
        <v>0</v>
      </c>
      <c r="CR66" s="80">
        <f>'MOD Vectors ALL'!CR66*($E66=$F$1)</f>
        <v>0</v>
      </c>
      <c r="CS66" s="80">
        <f>'MOD Vectors ALL'!CS66*($E66=$F$1)</f>
        <v>0</v>
      </c>
      <c r="CT66" s="80">
        <f>'MOD Vectors ALL'!CT66*($E66=$F$1)</f>
        <v>0</v>
      </c>
      <c r="CU66" s="80">
        <f>'MOD Vectors ALL'!CU66*($E66=$F$1)</f>
        <v>0</v>
      </c>
      <c r="CV66" s="80">
        <f>'MOD Vectors ALL'!CV66*($E66=$F$1)</f>
        <v>0</v>
      </c>
      <c r="CW66" s="80">
        <f>'MOD Vectors ALL'!CW66*($E66=$F$1)</f>
        <v>0</v>
      </c>
      <c r="CX66" s="80">
        <f>'MOD Vectors ALL'!CX66*($E66=$F$1)</f>
        <v>0</v>
      </c>
      <c r="CY66" s="80">
        <f>'MOD Vectors ALL'!CY66*($E66=$F$1)</f>
        <v>0</v>
      </c>
      <c r="CZ66" s="80">
        <f>'MOD Vectors ALL'!CZ66*($E66=$F$1)</f>
        <v>0</v>
      </c>
      <c r="DA66" s="80">
        <f>'MOD Vectors ALL'!DA66*($E66=$F$1)</f>
        <v>0</v>
      </c>
      <c r="DB66" s="80">
        <f>'MOD Vectors ALL'!DB66*($E66=$F$1)</f>
        <v>0</v>
      </c>
      <c r="DC66" s="80">
        <f>'MOD Vectors ALL'!DC66*($E66=$F$1)</f>
        <v>0</v>
      </c>
      <c r="DD66" s="80">
        <f>'MOD Vectors ALL'!DD66*($E66=$F$1)</f>
        <v>0</v>
      </c>
      <c r="DE66" s="80">
        <f>'MOD Vectors ALL'!DE66*($E66=$F$1)</f>
        <v>0</v>
      </c>
      <c r="DF66" s="80">
        <f>'MOD Vectors ALL'!DF66*($E66=$F$1)</f>
        <v>0</v>
      </c>
      <c r="DG66" s="80">
        <f>'MOD Vectors ALL'!DG66*($E66=$F$1)</f>
        <v>0</v>
      </c>
      <c r="DH66" s="80">
        <f>'MOD Vectors ALL'!DH66*($E66=$F$1)</f>
        <v>0</v>
      </c>
      <c r="DI66" s="80">
        <f>'MOD Vectors ALL'!DI66*($E66=$F$1)</f>
        <v>0</v>
      </c>
      <c r="DJ66" s="80">
        <f>'MOD Vectors ALL'!DJ66*($E66=$F$1)</f>
        <v>0</v>
      </c>
      <c r="DK66" s="80">
        <f>'MOD Vectors ALL'!DK66*($E66=$F$1)</f>
        <v>0</v>
      </c>
      <c r="DL66" s="80">
        <f>'MOD Vectors ALL'!DL66*($E66=$F$1)</f>
        <v>0</v>
      </c>
      <c r="DM66" s="80">
        <f>'MOD Vectors ALL'!DM66*($E66=$F$1)</f>
        <v>0</v>
      </c>
      <c r="DN66" s="80">
        <f>'MOD Vectors ALL'!DN66*($E66=$F$1)</f>
        <v>0</v>
      </c>
      <c r="DO66" s="80">
        <f>'MOD Vectors ALL'!DO66*($E66=$F$1)</f>
        <v>0</v>
      </c>
      <c r="DP66" s="80">
        <f>'MOD Vectors ALL'!DP66*($E66=$F$1)</f>
        <v>0</v>
      </c>
      <c r="DQ66" s="80">
        <f>'MOD Vectors ALL'!DQ66*($E66=$F$1)</f>
        <v>0</v>
      </c>
    </row>
    <row r="67" spans="1:121" x14ac:dyDescent="0.2">
      <c r="A67">
        <v>800</v>
      </c>
      <c r="B67" t="s">
        <v>16</v>
      </c>
      <c r="C67" t="s">
        <v>369</v>
      </c>
      <c r="D67" t="s">
        <v>533</v>
      </c>
      <c r="E67" t="s">
        <v>524</v>
      </c>
      <c r="F67" t="s">
        <v>34</v>
      </c>
      <c r="G67">
        <v>4.4502E-2</v>
      </c>
      <c r="H67">
        <v>-0.13882</v>
      </c>
      <c r="I67" s="80">
        <f>'MOD Vectors ALL'!I67*($E67=$F$1)</f>
        <v>0</v>
      </c>
      <c r="J67" s="80">
        <f>'MOD Vectors ALL'!J67*($E67=$F$1)</f>
        <v>0</v>
      </c>
      <c r="K67" s="80">
        <f>'MOD Vectors ALL'!K67*($E67=$F$1)</f>
        <v>0</v>
      </c>
      <c r="L67" s="80">
        <f>'MOD Vectors ALL'!L67*($E67=$F$1)</f>
        <v>0</v>
      </c>
      <c r="M67" s="80">
        <f>'MOD Vectors ALL'!M67*($E67=$F$1)</f>
        <v>0</v>
      </c>
      <c r="N67" s="80">
        <f>'MOD Vectors ALL'!N67*($E67=$F$1)</f>
        <v>0</v>
      </c>
      <c r="O67" s="80">
        <f>'MOD Vectors ALL'!O67*($E67=$F$1)</f>
        <v>0</v>
      </c>
      <c r="P67" s="80">
        <f>'MOD Vectors ALL'!P67*($E67=$F$1)</f>
        <v>0</v>
      </c>
      <c r="Q67" s="80">
        <f>'MOD Vectors ALL'!Q67*($E67=$F$1)</f>
        <v>0</v>
      </c>
      <c r="R67" s="80">
        <f>'MOD Vectors ALL'!R67*($E67=$F$1)</f>
        <v>0</v>
      </c>
      <c r="S67" s="80">
        <f>'MOD Vectors ALL'!S67*($E67=$F$1)</f>
        <v>0</v>
      </c>
      <c r="T67" s="80">
        <f>'MOD Vectors ALL'!T67*($E67=$F$1)</f>
        <v>0</v>
      </c>
      <c r="U67" s="80">
        <f>'MOD Vectors ALL'!U67*($E67=$F$1)</f>
        <v>0</v>
      </c>
      <c r="V67" s="80">
        <f>'MOD Vectors ALL'!V67*($E67=$F$1)</f>
        <v>0</v>
      </c>
      <c r="W67" s="80">
        <f>'MOD Vectors ALL'!W67*($E67=$F$1)</f>
        <v>0</v>
      </c>
      <c r="X67" s="80">
        <f>'MOD Vectors ALL'!X67*($E67=$F$1)</f>
        <v>0</v>
      </c>
      <c r="Y67" s="80">
        <f>'MOD Vectors ALL'!Y67*($E67=$F$1)</f>
        <v>0</v>
      </c>
      <c r="Z67" s="80">
        <f>'MOD Vectors ALL'!Z67*($E67=$F$1)</f>
        <v>0</v>
      </c>
      <c r="AA67" s="80">
        <f>'MOD Vectors ALL'!AA67*($E67=$F$1)</f>
        <v>0</v>
      </c>
      <c r="AB67" s="80">
        <f>'MOD Vectors ALL'!AB67*($E67=$F$1)</f>
        <v>0</v>
      </c>
      <c r="AC67" s="80">
        <f>'MOD Vectors ALL'!AC67*($E67=$F$1)</f>
        <v>0</v>
      </c>
      <c r="AD67" s="80">
        <f>'MOD Vectors ALL'!AD67*($E67=$F$1)</f>
        <v>0</v>
      </c>
      <c r="AE67" s="80">
        <f>'MOD Vectors ALL'!AE67*($E67=$F$1)</f>
        <v>0</v>
      </c>
      <c r="AF67" s="80">
        <f>'MOD Vectors ALL'!AF67*($E67=$F$1)</f>
        <v>0</v>
      </c>
      <c r="AG67" s="80">
        <f>'MOD Vectors ALL'!AG67*($E67=$F$1)</f>
        <v>0</v>
      </c>
      <c r="AH67" s="80">
        <f>'MOD Vectors ALL'!AH67*($E67=$F$1)</f>
        <v>0</v>
      </c>
      <c r="AI67" s="80">
        <f>'MOD Vectors ALL'!AI67*($E67=$F$1)</f>
        <v>0</v>
      </c>
      <c r="AJ67" s="80">
        <f>'MOD Vectors ALL'!AJ67*($E67=$F$1)</f>
        <v>0</v>
      </c>
      <c r="AK67" s="80">
        <f>'MOD Vectors ALL'!AK67*($E67=$F$1)</f>
        <v>0</v>
      </c>
      <c r="AL67" s="80">
        <f>'MOD Vectors ALL'!AL67*($E67=$F$1)</f>
        <v>0</v>
      </c>
      <c r="AM67" s="80">
        <f>'MOD Vectors ALL'!AM67*($E67=$F$1)</f>
        <v>0</v>
      </c>
      <c r="AN67" s="80">
        <f>'MOD Vectors ALL'!AN67*($E67=$F$1)</f>
        <v>0</v>
      </c>
      <c r="AO67" s="80">
        <f>'MOD Vectors ALL'!AO67*($E67=$F$1)</f>
        <v>0</v>
      </c>
      <c r="AP67" s="80">
        <f>'MOD Vectors ALL'!AP67*($E67=$F$1)</f>
        <v>0</v>
      </c>
      <c r="AQ67" s="80">
        <f>'MOD Vectors ALL'!AQ67*($E67=$F$1)</f>
        <v>0</v>
      </c>
      <c r="AR67" s="80">
        <f>'MOD Vectors ALL'!AR67*($E67=$F$1)</f>
        <v>0</v>
      </c>
      <c r="AS67" s="80">
        <f>'MOD Vectors ALL'!AS67*($E67=$F$1)</f>
        <v>0</v>
      </c>
      <c r="AT67" s="80">
        <f>'MOD Vectors ALL'!AT67*($E67=$F$1)</f>
        <v>0</v>
      </c>
      <c r="AU67" s="80">
        <f>'MOD Vectors ALL'!AU67*($E67=$F$1)</f>
        <v>0</v>
      </c>
      <c r="AV67" s="80">
        <f>'MOD Vectors ALL'!AV67*($E67=$F$1)</f>
        <v>0</v>
      </c>
      <c r="AW67" s="80">
        <f>'MOD Vectors ALL'!AW67*($E67=$F$1)</f>
        <v>0</v>
      </c>
      <c r="AX67" s="80">
        <f>'MOD Vectors ALL'!AX67*($E67=$F$1)</f>
        <v>0</v>
      </c>
      <c r="AY67" s="80">
        <f>'MOD Vectors ALL'!AY67*($E67=$F$1)</f>
        <v>0</v>
      </c>
      <c r="AZ67" s="80">
        <f>'MOD Vectors ALL'!AZ67*($E67=$F$1)</f>
        <v>0</v>
      </c>
      <c r="BA67" s="80">
        <f>'MOD Vectors ALL'!BA67*($E67=$F$1)</f>
        <v>0</v>
      </c>
      <c r="BB67" s="80">
        <f>'MOD Vectors ALL'!BB67*($E67=$F$1)</f>
        <v>0</v>
      </c>
      <c r="BC67" s="80">
        <f>'MOD Vectors ALL'!BC67*($E67=$F$1)</f>
        <v>0</v>
      </c>
      <c r="BD67" s="80">
        <f>'MOD Vectors ALL'!BD67*($E67=$F$1)</f>
        <v>0</v>
      </c>
      <c r="BE67" s="80">
        <f>'MOD Vectors ALL'!BE67*($E67=$F$1)</f>
        <v>0</v>
      </c>
      <c r="BF67" s="80">
        <f>'MOD Vectors ALL'!BF67*($E67=$F$1)</f>
        <v>0</v>
      </c>
      <c r="BG67" s="80">
        <f>'MOD Vectors ALL'!BG67*($E67=$F$1)</f>
        <v>0</v>
      </c>
      <c r="BH67" s="80">
        <f>'MOD Vectors ALL'!BH67*($E67=$F$1)</f>
        <v>0</v>
      </c>
      <c r="BI67" s="80">
        <f>'MOD Vectors ALL'!BI67*($E67=$F$1)</f>
        <v>0</v>
      </c>
      <c r="BJ67" s="80">
        <f>'MOD Vectors ALL'!BJ67*($E67=$F$1)</f>
        <v>0</v>
      </c>
      <c r="BK67" s="80">
        <f>'MOD Vectors ALL'!BK67*($E67=$F$1)</f>
        <v>0</v>
      </c>
      <c r="BL67" s="80">
        <f>'MOD Vectors ALL'!BL67*($E67=$F$1)</f>
        <v>0</v>
      </c>
      <c r="BM67" s="80">
        <f>'MOD Vectors ALL'!BM67*($E67=$F$1)</f>
        <v>0</v>
      </c>
      <c r="BN67" s="80">
        <f>'MOD Vectors ALL'!BN67*($E67=$F$1)</f>
        <v>0</v>
      </c>
      <c r="BO67" s="80">
        <f>'MOD Vectors ALL'!BO67*($E67=$F$1)</f>
        <v>0</v>
      </c>
      <c r="BP67" s="80">
        <f>'MOD Vectors ALL'!BP67*($E67=$F$1)</f>
        <v>0</v>
      </c>
      <c r="BQ67" s="80">
        <f>'MOD Vectors ALL'!BQ67*($E67=$F$1)</f>
        <v>0</v>
      </c>
      <c r="BR67" s="80">
        <f>'MOD Vectors ALL'!BR67*($E67=$F$1)</f>
        <v>0</v>
      </c>
      <c r="BS67" s="80">
        <f>'MOD Vectors ALL'!BS67*($E67=$F$1)</f>
        <v>0</v>
      </c>
      <c r="BT67" s="80">
        <f>'MOD Vectors ALL'!BT67*($E67=$F$1)</f>
        <v>0</v>
      </c>
      <c r="BU67" s="80">
        <f>'MOD Vectors ALL'!BU67*($E67=$F$1)</f>
        <v>0</v>
      </c>
      <c r="BV67" s="80">
        <f>'MOD Vectors ALL'!BV67*($E67=$F$1)</f>
        <v>0</v>
      </c>
      <c r="BW67" s="80">
        <f>'MOD Vectors ALL'!BW67*($E67=$F$1)</f>
        <v>0</v>
      </c>
      <c r="BX67" s="80">
        <f>'MOD Vectors ALL'!BX67*($E67=$F$1)</f>
        <v>0</v>
      </c>
      <c r="BY67" s="80">
        <f>'MOD Vectors ALL'!BY67*($E67=$F$1)</f>
        <v>0</v>
      </c>
      <c r="BZ67" s="80">
        <f>'MOD Vectors ALL'!BZ67*($E67=$F$1)</f>
        <v>0</v>
      </c>
      <c r="CA67" s="80">
        <f>'MOD Vectors ALL'!CA67*($E67=$F$1)</f>
        <v>0</v>
      </c>
      <c r="CB67" s="80">
        <f>'MOD Vectors ALL'!CB67*($E67=$F$1)</f>
        <v>0</v>
      </c>
      <c r="CC67" s="80">
        <f>'MOD Vectors ALL'!CC67*($E67=$F$1)</f>
        <v>0</v>
      </c>
      <c r="CD67" s="80">
        <f>'MOD Vectors ALL'!CD67*($E67=$F$1)</f>
        <v>0</v>
      </c>
      <c r="CE67" s="80">
        <f>'MOD Vectors ALL'!CE67*($E67=$F$1)</f>
        <v>0</v>
      </c>
      <c r="CF67" s="80">
        <f>'MOD Vectors ALL'!CF67*($E67=$F$1)</f>
        <v>0</v>
      </c>
      <c r="CG67" s="80">
        <f>'MOD Vectors ALL'!CG67*($E67=$F$1)</f>
        <v>0</v>
      </c>
      <c r="CH67" s="80">
        <f>'MOD Vectors ALL'!CH67*($E67=$F$1)</f>
        <v>0</v>
      </c>
      <c r="CI67" s="80">
        <f>'MOD Vectors ALL'!CI67*($E67=$F$1)</f>
        <v>0</v>
      </c>
      <c r="CJ67" s="80">
        <f>'MOD Vectors ALL'!CJ67*($E67=$F$1)</f>
        <v>0</v>
      </c>
      <c r="CK67" s="80">
        <f>'MOD Vectors ALL'!CK67*($E67=$F$1)</f>
        <v>0</v>
      </c>
      <c r="CL67" s="80">
        <f>'MOD Vectors ALL'!CL67*($E67=$F$1)</f>
        <v>0</v>
      </c>
      <c r="CM67" s="80">
        <f>'MOD Vectors ALL'!CM67*($E67=$F$1)</f>
        <v>0</v>
      </c>
      <c r="CN67" s="80">
        <f>'MOD Vectors ALL'!CN67*($E67=$F$1)</f>
        <v>0</v>
      </c>
      <c r="CO67" s="80">
        <f>'MOD Vectors ALL'!CO67*($E67=$F$1)</f>
        <v>0</v>
      </c>
      <c r="CP67" s="80">
        <f>'MOD Vectors ALL'!CP67*($E67=$F$1)</f>
        <v>0</v>
      </c>
      <c r="CQ67" s="80">
        <f>'MOD Vectors ALL'!CQ67*($E67=$F$1)</f>
        <v>0</v>
      </c>
      <c r="CR67" s="80">
        <f>'MOD Vectors ALL'!CR67*($E67=$F$1)</f>
        <v>0</v>
      </c>
      <c r="CS67" s="80">
        <f>'MOD Vectors ALL'!CS67*($E67=$F$1)</f>
        <v>0</v>
      </c>
      <c r="CT67" s="80">
        <f>'MOD Vectors ALL'!CT67*($E67=$F$1)</f>
        <v>0</v>
      </c>
      <c r="CU67" s="80">
        <f>'MOD Vectors ALL'!CU67*($E67=$F$1)</f>
        <v>0</v>
      </c>
      <c r="CV67" s="80">
        <f>'MOD Vectors ALL'!CV67*($E67=$F$1)</f>
        <v>0</v>
      </c>
      <c r="CW67" s="80">
        <f>'MOD Vectors ALL'!CW67*($E67=$F$1)</f>
        <v>0</v>
      </c>
      <c r="CX67" s="80">
        <f>'MOD Vectors ALL'!CX67*($E67=$F$1)</f>
        <v>0</v>
      </c>
      <c r="CY67" s="80">
        <f>'MOD Vectors ALL'!CY67*($E67=$F$1)</f>
        <v>0</v>
      </c>
      <c r="CZ67" s="80">
        <f>'MOD Vectors ALL'!CZ67*($E67=$F$1)</f>
        <v>0</v>
      </c>
      <c r="DA67" s="80">
        <f>'MOD Vectors ALL'!DA67*($E67=$F$1)</f>
        <v>0</v>
      </c>
      <c r="DB67" s="80">
        <f>'MOD Vectors ALL'!DB67*($E67=$F$1)</f>
        <v>0</v>
      </c>
      <c r="DC67" s="80">
        <f>'MOD Vectors ALL'!DC67*($E67=$F$1)</f>
        <v>0</v>
      </c>
      <c r="DD67" s="80">
        <f>'MOD Vectors ALL'!DD67*($E67=$F$1)</f>
        <v>0</v>
      </c>
      <c r="DE67" s="80">
        <f>'MOD Vectors ALL'!DE67*($E67=$F$1)</f>
        <v>0</v>
      </c>
      <c r="DF67" s="80">
        <f>'MOD Vectors ALL'!DF67*($E67=$F$1)</f>
        <v>0</v>
      </c>
      <c r="DG67" s="80">
        <f>'MOD Vectors ALL'!DG67*($E67=$F$1)</f>
        <v>0</v>
      </c>
      <c r="DH67" s="80">
        <f>'MOD Vectors ALL'!DH67*($E67=$F$1)</f>
        <v>0</v>
      </c>
      <c r="DI67" s="80">
        <f>'MOD Vectors ALL'!DI67*($E67=$F$1)</f>
        <v>0</v>
      </c>
      <c r="DJ67" s="80">
        <f>'MOD Vectors ALL'!DJ67*($E67=$F$1)</f>
        <v>0</v>
      </c>
      <c r="DK67" s="80">
        <f>'MOD Vectors ALL'!DK67*($E67=$F$1)</f>
        <v>0</v>
      </c>
      <c r="DL67" s="80">
        <f>'MOD Vectors ALL'!DL67*($E67=$F$1)</f>
        <v>0</v>
      </c>
      <c r="DM67" s="80">
        <f>'MOD Vectors ALL'!DM67*($E67=$F$1)</f>
        <v>0</v>
      </c>
      <c r="DN67" s="80">
        <f>'MOD Vectors ALL'!DN67*($E67=$F$1)</f>
        <v>0</v>
      </c>
      <c r="DO67" s="80">
        <f>'MOD Vectors ALL'!DO67*($E67=$F$1)</f>
        <v>0</v>
      </c>
      <c r="DP67" s="80">
        <f>'MOD Vectors ALL'!DP67*($E67=$F$1)</f>
        <v>0</v>
      </c>
      <c r="DQ67" s="80">
        <f>'MOD Vectors ALL'!DQ67*($E67=$F$1)</f>
        <v>0</v>
      </c>
    </row>
    <row r="68" spans="1:121" x14ac:dyDescent="0.2">
      <c r="A68">
        <v>990</v>
      </c>
      <c r="B68" t="s">
        <v>16</v>
      </c>
      <c r="C68" t="s">
        <v>369</v>
      </c>
      <c r="D68" t="s">
        <v>522</v>
      </c>
      <c r="E68" t="s">
        <v>520</v>
      </c>
      <c r="F68" t="s">
        <v>521</v>
      </c>
      <c r="G68">
        <v>36.003245</v>
      </c>
      <c r="H68">
        <v>30.92</v>
      </c>
      <c r="I68" s="80">
        <f>'MOD Vectors ALL'!I68*($E68=$F$1)</f>
        <v>0</v>
      </c>
      <c r="J68" s="80">
        <f>'MOD Vectors ALL'!J68*($E68=$F$1)</f>
        <v>0</v>
      </c>
      <c r="K68" s="80">
        <f>'MOD Vectors ALL'!K68*($E68=$F$1)</f>
        <v>0</v>
      </c>
      <c r="L68" s="80">
        <f>'MOD Vectors ALL'!L68*($E68=$F$1)</f>
        <v>0</v>
      </c>
      <c r="M68" s="80">
        <f>'MOD Vectors ALL'!M68*($E68=$F$1)</f>
        <v>0</v>
      </c>
      <c r="N68" s="80">
        <f>'MOD Vectors ALL'!N68*($E68=$F$1)</f>
        <v>0</v>
      </c>
      <c r="O68" s="80">
        <f>'MOD Vectors ALL'!O68*($E68=$F$1)</f>
        <v>0</v>
      </c>
      <c r="P68" s="80">
        <f>'MOD Vectors ALL'!P68*($E68=$F$1)</f>
        <v>0</v>
      </c>
      <c r="Q68" s="80">
        <f>'MOD Vectors ALL'!Q68*($E68=$F$1)</f>
        <v>0</v>
      </c>
      <c r="R68" s="80">
        <f>'MOD Vectors ALL'!R68*($E68=$F$1)</f>
        <v>0</v>
      </c>
      <c r="S68" s="80">
        <f>'MOD Vectors ALL'!S68*($E68=$F$1)</f>
        <v>0</v>
      </c>
      <c r="T68" s="80">
        <f>'MOD Vectors ALL'!T68*($E68=$F$1)</f>
        <v>0</v>
      </c>
      <c r="U68" s="80">
        <f>'MOD Vectors ALL'!U68*($E68=$F$1)</f>
        <v>0</v>
      </c>
      <c r="V68" s="80">
        <f>'MOD Vectors ALL'!V68*($E68=$F$1)</f>
        <v>0</v>
      </c>
      <c r="W68" s="80">
        <f>'MOD Vectors ALL'!W68*($E68=$F$1)</f>
        <v>0</v>
      </c>
      <c r="X68" s="80">
        <f>'MOD Vectors ALL'!X68*($E68=$F$1)</f>
        <v>0</v>
      </c>
      <c r="Y68" s="80">
        <f>'MOD Vectors ALL'!Y68*($E68=$F$1)</f>
        <v>0</v>
      </c>
      <c r="Z68" s="80">
        <f>'MOD Vectors ALL'!Z68*($E68=$F$1)</f>
        <v>0</v>
      </c>
      <c r="AA68" s="80">
        <f>'MOD Vectors ALL'!AA68*($E68=$F$1)</f>
        <v>0</v>
      </c>
      <c r="AB68" s="80">
        <f>'MOD Vectors ALL'!AB68*($E68=$F$1)</f>
        <v>0</v>
      </c>
      <c r="AC68" s="80">
        <f>'MOD Vectors ALL'!AC68*($E68=$F$1)</f>
        <v>0</v>
      </c>
      <c r="AD68" s="80">
        <f>'MOD Vectors ALL'!AD68*($E68=$F$1)</f>
        <v>0</v>
      </c>
      <c r="AE68" s="80">
        <f>'MOD Vectors ALL'!AE68*($E68=$F$1)</f>
        <v>0</v>
      </c>
      <c r="AF68" s="80">
        <f>'MOD Vectors ALL'!AF68*($E68=$F$1)</f>
        <v>0</v>
      </c>
      <c r="AG68" s="80">
        <f>'MOD Vectors ALL'!AG68*($E68=$F$1)</f>
        <v>0</v>
      </c>
      <c r="AH68" s="80">
        <f>'MOD Vectors ALL'!AH68*($E68=$F$1)</f>
        <v>0</v>
      </c>
      <c r="AI68" s="80">
        <f>'MOD Vectors ALL'!AI68*($E68=$F$1)</f>
        <v>0</v>
      </c>
      <c r="AJ68" s="80">
        <f>'MOD Vectors ALL'!AJ68*($E68=$F$1)</f>
        <v>0</v>
      </c>
      <c r="AK68" s="80">
        <f>'MOD Vectors ALL'!AK68*($E68=$F$1)</f>
        <v>0</v>
      </c>
      <c r="AL68" s="80">
        <f>'MOD Vectors ALL'!AL68*($E68=$F$1)</f>
        <v>0</v>
      </c>
      <c r="AM68" s="80">
        <f>'MOD Vectors ALL'!AM68*($E68=$F$1)</f>
        <v>0</v>
      </c>
      <c r="AN68" s="80">
        <f>'MOD Vectors ALL'!AN68*($E68=$F$1)</f>
        <v>0</v>
      </c>
      <c r="AO68" s="80">
        <f>'MOD Vectors ALL'!AO68*($E68=$F$1)</f>
        <v>0</v>
      </c>
      <c r="AP68" s="80">
        <f>'MOD Vectors ALL'!AP68*($E68=$F$1)</f>
        <v>0</v>
      </c>
      <c r="AQ68" s="80">
        <f>'MOD Vectors ALL'!AQ68*($E68=$F$1)</f>
        <v>0</v>
      </c>
      <c r="AR68" s="80">
        <f>'MOD Vectors ALL'!AR68*($E68=$F$1)</f>
        <v>0</v>
      </c>
      <c r="AS68" s="80">
        <f>'MOD Vectors ALL'!AS68*($E68=$F$1)</f>
        <v>0</v>
      </c>
      <c r="AT68" s="80">
        <f>'MOD Vectors ALL'!AT68*($E68=$F$1)</f>
        <v>0</v>
      </c>
      <c r="AU68" s="80">
        <f>'MOD Vectors ALL'!AU68*($E68=$F$1)</f>
        <v>0</v>
      </c>
      <c r="AV68" s="80">
        <f>'MOD Vectors ALL'!AV68*($E68=$F$1)</f>
        <v>0</v>
      </c>
      <c r="AW68" s="80">
        <f>'MOD Vectors ALL'!AW68*($E68=$F$1)</f>
        <v>0</v>
      </c>
      <c r="AX68" s="80">
        <f>'MOD Vectors ALL'!AX68*($E68=$F$1)</f>
        <v>0</v>
      </c>
      <c r="AY68" s="80">
        <f>'MOD Vectors ALL'!AY68*($E68=$F$1)</f>
        <v>0</v>
      </c>
      <c r="AZ68" s="80">
        <f>'MOD Vectors ALL'!AZ68*($E68=$F$1)</f>
        <v>0</v>
      </c>
      <c r="BA68" s="80">
        <f>'MOD Vectors ALL'!BA68*($E68=$F$1)</f>
        <v>0</v>
      </c>
      <c r="BB68" s="80">
        <f>'MOD Vectors ALL'!BB68*($E68=$F$1)</f>
        <v>0</v>
      </c>
      <c r="BC68" s="80">
        <f>'MOD Vectors ALL'!BC68*($E68=$F$1)</f>
        <v>0</v>
      </c>
      <c r="BD68" s="80">
        <f>'MOD Vectors ALL'!BD68*($E68=$F$1)</f>
        <v>0</v>
      </c>
      <c r="BE68" s="80">
        <f>'MOD Vectors ALL'!BE68*($E68=$F$1)</f>
        <v>0</v>
      </c>
      <c r="BF68" s="80">
        <f>'MOD Vectors ALL'!BF68*($E68=$F$1)</f>
        <v>0</v>
      </c>
      <c r="BG68" s="80">
        <f>'MOD Vectors ALL'!BG68*($E68=$F$1)</f>
        <v>0</v>
      </c>
      <c r="BH68" s="80">
        <f>'MOD Vectors ALL'!BH68*($E68=$F$1)</f>
        <v>0</v>
      </c>
      <c r="BI68" s="80">
        <f>'MOD Vectors ALL'!BI68*($E68=$F$1)</f>
        <v>0</v>
      </c>
      <c r="BJ68" s="80">
        <f>'MOD Vectors ALL'!BJ68*($E68=$F$1)</f>
        <v>0</v>
      </c>
      <c r="BK68" s="80">
        <f>'MOD Vectors ALL'!BK68*($E68=$F$1)</f>
        <v>0</v>
      </c>
      <c r="BL68" s="80">
        <f>'MOD Vectors ALL'!BL68*($E68=$F$1)</f>
        <v>0</v>
      </c>
      <c r="BM68" s="80">
        <f>'MOD Vectors ALL'!BM68*($E68=$F$1)</f>
        <v>0</v>
      </c>
      <c r="BN68" s="80">
        <f>'MOD Vectors ALL'!BN68*($E68=$F$1)</f>
        <v>0</v>
      </c>
      <c r="BO68" s="80">
        <f>'MOD Vectors ALL'!BO68*($E68=$F$1)</f>
        <v>0</v>
      </c>
      <c r="BP68" s="80">
        <f>'MOD Vectors ALL'!BP68*($E68=$F$1)</f>
        <v>0</v>
      </c>
      <c r="BQ68" s="80">
        <f>'MOD Vectors ALL'!BQ68*($E68=$F$1)</f>
        <v>0</v>
      </c>
      <c r="BR68" s="80">
        <f>'MOD Vectors ALL'!BR68*($E68=$F$1)</f>
        <v>0</v>
      </c>
      <c r="BS68" s="80">
        <f>'MOD Vectors ALL'!BS68*($E68=$F$1)</f>
        <v>0</v>
      </c>
      <c r="BT68" s="80">
        <f>'MOD Vectors ALL'!BT68*($E68=$F$1)</f>
        <v>0</v>
      </c>
      <c r="BU68" s="80">
        <f>'MOD Vectors ALL'!BU68*($E68=$F$1)</f>
        <v>0</v>
      </c>
      <c r="BV68" s="80">
        <f>'MOD Vectors ALL'!BV68*($E68=$F$1)</f>
        <v>0</v>
      </c>
      <c r="BW68" s="80">
        <f>'MOD Vectors ALL'!BW68*($E68=$F$1)</f>
        <v>0</v>
      </c>
      <c r="BX68" s="80">
        <f>'MOD Vectors ALL'!BX68*($E68=$F$1)</f>
        <v>0</v>
      </c>
      <c r="BY68" s="80">
        <f>'MOD Vectors ALL'!BY68*($E68=$F$1)</f>
        <v>0</v>
      </c>
      <c r="BZ68" s="80">
        <f>'MOD Vectors ALL'!BZ68*($E68=$F$1)</f>
        <v>0</v>
      </c>
      <c r="CA68" s="80">
        <f>'MOD Vectors ALL'!CA68*($E68=$F$1)</f>
        <v>0</v>
      </c>
      <c r="CB68" s="80">
        <f>'MOD Vectors ALL'!CB68*($E68=$F$1)</f>
        <v>0</v>
      </c>
      <c r="CC68" s="80">
        <f>'MOD Vectors ALL'!CC68*($E68=$F$1)</f>
        <v>0</v>
      </c>
      <c r="CD68" s="80">
        <f>'MOD Vectors ALL'!CD68*($E68=$F$1)</f>
        <v>0</v>
      </c>
      <c r="CE68" s="80">
        <f>'MOD Vectors ALL'!CE68*($E68=$F$1)</f>
        <v>0</v>
      </c>
      <c r="CF68" s="80">
        <f>'MOD Vectors ALL'!CF68*($E68=$F$1)</f>
        <v>0</v>
      </c>
      <c r="CG68" s="80">
        <f>'MOD Vectors ALL'!CG68*($E68=$F$1)</f>
        <v>0</v>
      </c>
      <c r="CH68" s="80">
        <f>'MOD Vectors ALL'!CH68*($E68=$F$1)</f>
        <v>0</v>
      </c>
      <c r="CI68" s="80">
        <f>'MOD Vectors ALL'!CI68*($E68=$F$1)</f>
        <v>0</v>
      </c>
      <c r="CJ68" s="80">
        <f>'MOD Vectors ALL'!CJ68*($E68=$F$1)</f>
        <v>0</v>
      </c>
      <c r="CK68" s="80">
        <f>'MOD Vectors ALL'!CK68*($E68=$F$1)</f>
        <v>0</v>
      </c>
      <c r="CL68" s="80">
        <f>'MOD Vectors ALL'!CL68*($E68=$F$1)</f>
        <v>0</v>
      </c>
      <c r="CM68" s="80">
        <f>'MOD Vectors ALL'!CM68*($E68=$F$1)</f>
        <v>0</v>
      </c>
      <c r="CN68" s="80">
        <f>'MOD Vectors ALL'!CN68*($E68=$F$1)</f>
        <v>0</v>
      </c>
      <c r="CO68" s="80">
        <f>'MOD Vectors ALL'!CO68*($E68=$F$1)</f>
        <v>0</v>
      </c>
      <c r="CP68" s="80">
        <f>'MOD Vectors ALL'!CP68*($E68=$F$1)</f>
        <v>0</v>
      </c>
      <c r="CQ68" s="80">
        <f>'MOD Vectors ALL'!CQ68*($E68=$F$1)</f>
        <v>0</v>
      </c>
      <c r="CR68" s="80">
        <f>'MOD Vectors ALL'!CR68*($E68=$F$1)</f>
        <v>0</v>
      </c>
      <c r="CS68" s="80">
        <f>'MOD Vectors ALL'!CS68*($E68=$F$1)</f>
        <v>0</v>
      </c>
      <c r="CT68" s="80">
        <f>'MOD Vectors ALL'!CT68*($E68=$F$1)</f>
        <v>0</v>
      </c>
      <c r="CU68" s="80">
        <f>'MOD Vectors ALL'!CU68*($E68=$F$1)</f>
        <v>0</v>
      </c>
      <c r="CV68" s="80">
        <f>'MOD Vectors ALL'!CV68*($E68=$F$1)</f>
        <v>0</v>
      </c>
      <c r="CW68" s="80">
        <f>'MOD Vectors ALL'!CW68*($E68=$F$1)</f>
        <v>0</v>
      </c>
      <c r="CX68" s="80">
        <f>'MOD Vectors ALL'!CX68*($E68=$F$1)</f>
        <v>0</v>
      </c>
      <c r="CY68" s="80">
        <f>'MOD Vectors ALL'!CY68*($E68=$F$1)</f>
        <v>0</v>
      </c>
      <c r="CZ68" s="80">
        <f>'MOD Vectors ALL'!CZ68*($E68=$F$1)</f>
        <v>0</v>
      </c>
      <c r="DA68" s="80">
        <f>'MOD Vectors ALL'!DA68*($E68=$F$1)</f>
        <v>0</v>
      </c>
      <c r="DB68" s="80">
        <f>'MOD Vectors ALL'!DB68*($E68=$F$1)</f>
        <v>0</v>
      </c>
      <c r="DC68" s="80">
        <f>'MOD Vectors ALL'!DC68*($E68=$F$1)</f>
        <v>0</v>
      </c>
      <c r="DD68" s="80">
        <f>'MOD Vectors ALL'!DD68*($E68=$F$1)</f>
        <v>0</v>
      </c>
      <c r="DE68" s="80">
        <f>'MOD Vectors ALL'!DE68*($E68=$F$1)</f>
        <v>0</v>
      </c>
      <c r="DF68" s="80">
        <f>'MOD Vectors ALL'!DF68*($E68=$F$1)</f>
        <v>0</v>
      </c>
      <c r="DG68" s="80">
        <f>'MOD Vectors ALL'!DG68*($E68=$F$1)</f>
        <v>0</v>
      </c>
      <c r="DH68" s="80">
        <f>'MOD Vectors ALL'!DH68*($E68=$F$1)</f>
        <v>0</v>
      </c>
      <c r="DI68" s="80">
        <f>'MOD Vectors ALL'!DI68*($E68=$F$1)</f>
        <v>0</v>
      </c>
      <c r="DJ68" s="80">
        <f>'MOD Vectors ALL'!DJ68*($E68=$F$1)</f>
        <v>0</v>
      </c>
      <c r="DK68" s="80">
        <f>'MOD Vectors ALL'!DK68*($E68=$F$1)</f>
        <v>0</v>
      </c>
      <c r="DL68" s="80">
        <f>'MOD Vectors ALL'!DL68*($E68=$F$1)</f>
        <v>0</v>
      </c>
      <c r="DM68" s="80">
        <f>'MOD Vectors ALL'!DM68*($E68=$F$1)</f>
        <v>0</v>
      </c>
      <c r="DN68" s="80">
        <f>'MOD Vectors ALL'!DN68*($E68=$F$1)</f>
        <v>0</v>
      </c>
      <c r="DO68" s="80">
        <f>'MOD Vectors ALL'!DO68*($E68=$F$1)</f>
        <v>0</v>
      </c>
      <c r="DP68" s="80">
        <f>'MOD Vectors ALL'!DP68*($E68=$F$1)</f>
        <v>0</v>
      </c>
      <c r="DQ68" s="80">
        <f>'MOD Vectors ALL'!DQ68*($E68=$F$1)</f>
        <v>0</v>
      </c>
    </row>
  </sheetData>
  <mergeCells count="1">
    <mergeCell ref="A1:D1"/>
  </mergeCells>
  <phoneticPr fontId="2"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42"/>
  </sheetPr>
  <dimension ref="A1:DQ68"/>
  <sheetViews>
    <sheetView showGridLines="0" topLeftCell="CV1" zoomScale="85" workbookViewId="0">
      <selection activeCell="I2" sqref="I2:DQ68"/>
    </sheetView>
  </sheetViews>
  <sheetFormatPr defaultRowHeight="12.75" x14ac:dyDescent="0.2"/>
  <cols>
    <col min="1" max="1" width="8.5703125" bestFit="1" customWidth="1"/>
    <col min="2" max="3" width="12" bestFit="1" customWidth="1"/>
    <col min="4" max="4" width="15.42578125" bestFit="1" customWidth="1"/>
    <col min="5" max="5" width="11.140625" bestFit="1" customWidth="1"/>
    <col min="6" max="6" width="8.85546875" bestFit="1" customWidth="1"/>
    <col min="7" max="7" width="11.85546875" bestFit="1" customWidth="1"/>
    <col min="8" max="8" width="9" bestFit="1" customWidth="1"/>
    <col min="9" max="9" width="10.85546875" bestFit="1" customWidth="1"/>
    <col min="10" max="10" width="4.85546875" bestFit="1" customWidth="1"/>
    <col min="11" max="11" width="15.42578125" bestFit="1" customWidth="1"/>
    <col min="12" max="12" width="19.42578125" bestFit="1" customWidth="1"/>
    <col min="13" max="13" width="14.140625" bestFit="1" customWidth="1"/>
    <col min="14" max="14" width="14" bestFit="1" customWidth="1"/>
    <col min="15" max="15" width="15.5703125" bestFit="1" customWidth="1"/>
    <col min="16" max="16" width="16.140625" bestFit="1" customWidth="1"/>
    <col min="17" max="17" width="15.7109375" bestFit="1" customWidth="1"/>
    <col min="18" max="18" width="14.28515625" bestFit="1" customWidth="1"/>
    <col min="19" max="19" width="13.28515625" bestFit="1" customWidth="1"/>
    <col min="20" max="20" width="14.7109375" bestFit="1" customWidth="1"/>
    <col min="21" max="22" width="12.85546875" bestFit="1" customWidth="1"/>
    <col min="23" max="23" width="12.5703125" bestFit="1" customWidth="1"/>
    <col min="24" max="24" width="14.7109375" bestFit="1" customWidth="1"/>
    <col min="25" max="25" width="14.42578125" bestFit="1" customWidth="1"/>
    <col min="26" max="26" width="6.42578125" bestFit="1" customWidth="1"/>
    <col min="27" max="27" width="11.5703125" bestFit="1" customWidth="1"/>
    <col min="28" max="28" width="11.7109375" bestFit="1" customWidth="1"/>
    <col min="29" max="29" width="11.85546875" bestFit="1" customWidth="1"/>
    <col min="30" max="30" width="12.42578125" bestFit="1" customWidth="1"/>
    <col min="31" max="31" width="11.28515625" bestFit="1" customWidth="1"/>
    <col min="32" max="32" width="14.42578125" bestFit="1" customWidth="1"/>
    <col min="33" max="33" width="17.7109375" bestFit="1" customWidth="1"/>
    <col min="34" max="34" width="18.42578125" bestFit="1" customWidth="1"/>
    <col min="35" max="35" width="12.28515625" bestFit="1" customWidth="1"/>
    <col min="36" max="36" width="25.140625" bestFit="1" customWidth="1"/>
    <col min="37" max="37" width="29.85546875" bestFit="1" customWidth="1"/>
    <col min="38" max="38" width="10.5703125" bestFit="1" customWidth="1"/>
    <col min="39" max="39" width="15" bestFit="1" customWidth="1"/>
    <col min="40" max="40" width="10.42578125" bestFit="1" customWidth="1"/>
    <col min="41" max="41" width="13.7109375" bestFit="1" customWidth="1"/>
    <col min="42" max="42" width="15.42578125" bestFit="1" customWidth="1"/>
    <col min="43" max="43" width="13.85546875" bestFit="1" customWidth="1"/>
    <col min="44" max="44" width="16.85546875" bestFit="1" customWidth="1"/>
    <col min="45" max="45" width="13.42578125" bestFit="1" customWidth="1"/>
    <col min="46" max="46" width="16.140625" bestFit="1" customWidth="1"/>
    <col min="47" max="47" width="10.5703125" bestFit="1" customWidth="1"/>
    <col min="48" max="48" width="10.85546875" bestFit="1" customWidth="1"/>
    <col min="49" max="49" width="10.42578125" bestFit="1" customWidth="1"/>
    <col min="50" max="50" width="20.7109375" bestFit="1" customWidth="1"/>
    <col min="51" max="51" width="16.28515625" bestFit="1" customWidth="1"/>
    <col min="52" max="52" width="15.28515625" bestFit="1" customWidth="1"/>
    <col min="53" max="53" width="6.7109375" bestFit="1" customWidth="1"/>
    <col min="54" max="54" width="10.42578125" bestFit="1" customWidth="1"/>
    <col min="55" max="55" width="10.5703125" bestFit="1" customWidth="1"/>
    <col min="56" max="56" width="18" bestFit="1" customWidth="1"/>
    <col min="57" max="58" width="11.5703125" bestFit="1" customWidth="1"/>
    <col min="59" max="59" width="15.5703125" bestFit="1" customWidth="1"/>
    <col min="60" max="60" width="29.85546875" bestFit="1" customWidth="1"/>
    <col min="61" max="61" width="15.140625" bestFit="1" customWidth="1"/>
    <col min="62" max="62" width="15.5703125" bestFit="1" customWidth="1"/>
    <col min="63" max="63" width="15.7109375" bestFit="1" customWidth="1"/>
    <col min="64" max="64" width="19.28515625" bestFit="1" customWidth="1"/>
    <col min="65" max="65" width="8.5703125" bestFit="1" customWidth="1"/>
    <col min="66" max="66" width="12.140625" bestFit="1" customWidth="1"/>
    <col min="67" max="67" width="19.5703125" bestFit="1" customWidth="1"/>
    <col min="68" max="68" width="22.28515625" bestFit="1" customWidth="1"/>
    <col min="69" max="69" width="27.42578125" bestFit="1" customWidth="1"/>
    <col min="70" max="70" width="8.42578125" bestFit="1" customWidth="1"/>
    <col min="71" max="71" width="12.140625" bestFit="1" customWidth="1"/>
    <col min="72" max="72" width="14.7109375" bestFit="1" customWidth="1"/>
    <col min="73" max="73" width="12" bestFit="1" customWidth="1"/>
    <col min="74" max="74" width="6.85546875" bestFit="1" customWidth="1"/>
    <col min="75" max="75" width="10.5703125" bestFit="1" customWidth="1"/>
    <col min="76" max="76" width="10.7109375" bestFit="1" customWidth="1"/>
    <col min="77" max="77" width="11.7109375" bestFit="1" customWidth="1"/>
    <col min="78" max="78" width="15.85546875" bestFit="1" customWidth="1"/>
    <col min="79" max="79" width="16" bestFit="1" customWidth="1"/>
    <col min="80" max="80" width="13.42578125" bestFit="1" customWidth="1"/>
    <col min="81" max="81" width="16.140625" bestFit="1" customWidth="1"/>
    <col min="82" max="82" width="8.28515625" bestFit="1" customWidth="1"/>
    <col min="83" max="84" width="15.140625" bestFit="1" customWidth="1"/>
    <col min="85" max="85" width="16.140625" bestFit="1" customWidth="1"/>
    <col min="86" max="86" width="33.85546875" bestFit="1" customWidth="1"/>
    <col min="87" max="87" width="12.5703125" bestFit="1" customWidth="1"/>
    <col min="88" max="88" width="15.42578125" bestFit="1" customWidth="1"/>
    <col min="89" max="89" width="11.5703125" bestFit="1" customWidth="1"/>
    <col min="90" max="90" width="15.7109375" bestFit="1" customWidth="1"/>
    <col min="91" max="91" width="9.28515625" bestFit="1" customWidth="1"/>
    <col min="95" max="95" width="9.7109375" bestFit="1" customWidth="1"/>
    <col min="96" max="96" width="20" bestFit="1" customWidth="1"/>
    <col min="97" max="97" width="14.5703125" bestFit="1" customWidth="1"/>
    <col min="98" max="98" width="23.140625" bestFit="1" customWidth="1"/>
    <col min="99" max="99" width="12.7109375" bestFit="1" customWidth="1"/>
    <col min="100" max="100" width="16.28515625" bestFit="1" customWidth="1"/>
    <col min="101" max="103" width="16.140625" bestFit="1" customWidth="1"/>
    <col min="104" max="104" width="16" bestFit="1" customWidth="1"/>
    <col min="105" max="105" width="16.140625" bestFit="1" customWidth="1"/>
    <col min="106" max="106" width="16.42578125" bestFit="1" customWidth="1"/>
    <col min="107" max="108" width="16.28515625" bestFit="1" customWidth="1"/>
    <col min="109" max="109" width="14.5703125" bestFit="1" customWidth="1"/>
    <col min="110" max="111" width="14.42578125" bestFit="1" customWidth="1"/>
    <col min="112" max="112" width="15.28515625" bestFit="1" customWidth="1"/>
    <col min="113" max="113" width="15.140625" bestFit="1" customWidth="1"/>
    <col min="114" max="114" width="15.28515625" bestFit="1" customWidth="1"/>
    <col min="115" max="115" width="14.28515625" bestFit="1" customWidth="1"/>
    <col min="116" max="116" width="14.140625" bestFit="1" customWidth="1"/>
    <col min="117" max="117" width="14.28515625" bestFit="1" customWidth="1"/>
    <col min="118" max="119" width="6" bestFit="1" customWidth="1"/>
    <col min="120" max="120" width="8.85546875" bestFit="1" customWidth="1"/>
    <col min="121" max="121" width="16.28515625" bestFit="1" customWidth="1"/>
  </cols>
  <sheetData>
    <row r="1" spans="1:121" s="60" customFormat="1" ht="16.5" thickBot="1" x14ac:dyDescent="0.25">
      <c r="A1" s="640" t="s">
        <v>310</v>
      </c>
      <c r="B1" s="641"/>
      <c r="C1" s="641"/>
      <c r="D1" s="641"/>
      <c r="E1"/>
      <c r="F1" s="83" t="s">
        <v>40</v>
      </c>
      <c r="G1"/>
      <c r="H1"/>
    </row>
    <row r="2" spans="1:121" ht="13.5" thickBot="1" x14ac:dyDescent="0.25">
      <c r="A2" s="58" t="s">
        <v>52</v>
      </c>
      <c r="B2" s="59" t="s">
        <v>15</v>
      </c>
      <c r="C2" s="59" t="s">
        <v>30</v>
      </c>
      <c r="D2" s="59" t="s">
        <v>29</v>
      </c>
      <c r="E2" s="59" t="s">
        <v>6</v>
      </c>
      <c r="F2" s="59" t="s">
        <v>0</v>
      </c>
      <c r="G2" s="59" t="s">
        <v>1</v>
      </c>
      <c r="H2" s="59" t="s">
        <v>2</v>
      </c>
      <c r="I2" s="177" t="s">
        <v>272</v>
      </c>
      <c r="J2" s="177" t="s">
        <v>24</v>
      </c>
      <c r="K2" s="177" t="s">
        <v>276</v>
      </c>
      <c r="L2" s="177" t="s">
        <v>277</v>
      </c>
      <c r="M2" s="177" t="s">
        <v>278</v>
      </c>
      <c r="N2" s="177" t="s">
        <v>279</v>
      </c>
      <c r="O2" s="177" t="s">
        <v>280</v>
      </c>
      <c r="P2" s="177" t="s">
        <v>67</v>
      </c>
      <c r="Q2" s="177" t="s">
        <v>69</v>
      </c>
      <c r="R2" s="177" t="s">
        <v>72</v>
      </c>
      <c r="S2" s="177" t="s">
        <v>281</v>
      </c>
      <c r="T2" s="177" t="s">
        <v>71</v>
      </c>
      <c r="U2" s="177" t="s">
        <v>135</v>
      </c>
      <c r="V2" s="177" t="s">
        <v>134</v>
      </c>
      <c r="W2" s="177" t="s">
        <v>282</v>
      </c>
      <c r="X2" s="177" t="s">
        <v>68</v>
      </c>
      <c r="Y2" s="177" t="s">
        <v>73</v>
      </c>
      <c r="Z2" s="177" t="s">
        <v>283</v>
      </c>
      <c r="AA2" s="177" t="s">
        <v>70</v>
      </c>
      <c r="AB2" s="177" t="s">
        <v>107</v>
      </c>
      <c r="AC2" s="177" t="s">
        <v>108</v>
      </c>
      <c r="AD2" s="177" t="s">
        <v>103</v>
      </c>
      <c r="AE2" s="177" t="s">
        <v>85</v>
      </c>
      <c r="AF2" s="177" t="s">
        <v>86</v>
      </c>
      <c r="AG2" s="177" t="s">
        <v>104</v>
      </c>
      <c r="AH2" s="177" t="s">
        <v>82</v>
      </c>
      <c r="AI2" s="177" t="s">
        <v>87</v>
      </c>
      <c r="AJ2" s="177" t="s">
        <v>109</v>
      </c>
      <c r="AK2" s="177" t="s">
        <v>83</v>
      </c>
      <c r="AL2" s="177" t="s">
        <v>284</v>
      </c>
      <c r="AM2" s="177" t="s">
        <v>110</v>
      </c>
      <c r="AN2" s="177" t="s">
        <v>88</v>
      </c>
      <c r="AO2" s="177" t="s">
        <v>285</v>
      </c>
      <c r="AP2" s="177" t="s">
        <v>111</v>
      </c>
      <c r="AQ2" s="177" t="s">
        <v>89</v>
      </c>
      <c r="AR2" s="177" t="s">
        <v>286</v>
      </c>
      <c r="AS2" s="177" t="s">
        <v>287</v>
      </c>
      <c r="AT2" s="177" t="s">
        <v>117</v>
      </c>
      <c r="AU2" s="177" t="s">
        <v>105</v>
      </c>
      <c r="AV2" s="177" t="s">
        <v>99</v>
      </c>
      <c r="AW2" s="177" t="s">
        <v>101</v>
      </c>
      <c r="AX2" s="177" t="s">
        <v>90</v>
      </c>
      <c r="AY2" s="177" t="s">
        <v>288</v>
      </c>
      <c r="AZ2" s="177" t="s">
        <v>75</v>
      </c>
      <c r="BA2" s="177" t="s">
        <v>289</v>
      </c>
      <c r="BB2" s="177" t="s">
        <v>76</v>
      </c>
      <c r="BC2" s="177" t="s">
        <v>118</v>
      </c>
      <c r="BD2" s="177" t="s">
        <v>290</v>
      </c>
      <c r="BE2" s="177" t="s">
        <v>291</v>
      </c>
      <c r="BF2" s="177" t="s">
        <v>292</v>
      </c>
      <c r="BG2" s="177" t="s">
        <v>119</v>
      </c>
      <c r="BH2" s="177" t="s">
        <v>121</v>
      </c>
      <c r="BI2" s="177" t="s">
        <v>293</v>
      </c>
      <c r="BJ2" s="177" t="s">
        <v>120</v>
      </c>
      <c r="BK2" s="177" t="s">
        <v>92</v>
      </c>
      <c r="BL2" s="177" t="s">
        <v>294</v>
      </c>
      <c r="BM2" s="177" t="s">
        <v>295</v>
      </c>
      <c r="BN2" s="177" t="s">
        <v>60</v>
      </c>
      <c r="BO2" s="177" t="s">
        <v>94</v>
      </c>
      <c r="BP2" s="177" t="s">
        <v>96</v>
      </c>
      <c r="BQ2" s="177" t="s">
        <v>93</v>
      </c>
      <c r="BR2" s="177" t="s">
        <v>296</v>
      </c>
      <c r="BS2" s="177" t="s">
        <v>63</v>
      </c>
      <c r="BT2" s="177" t="s">
        <v>100</v>
      </c>
      <c r="BU2" s="177" t="s">
        <v>102</v>
      </c>
      <c r="BV2" s="177" t="s">
        <v>297</v>
      </c>
      <c r="BW2" s="177" t="s">
        <v>57</v>
      </c>
      <c r="BX2" s="177" t="s">
        <v>112</v>
      </c>
      <c r="BY2" s="177" t="s">
        <v>298</v>
      </c>
      <c r="BZ2" s="177" t="s">
        <v>58</v>
      </c>
      <c r="CA2" s="177" t="s">
        <v>124</v>
      </c>
      <c r="CB2" s="177" t="s">
        <v>299</v>
      </c>
      <c r="CC2" s="177" t="s">
        <v>59</v>
      </c>
      <c r="CD2" s="177" t="s">
        <v>300</v>
      </c>
      <c r="CE2" s="177" t="s">
        <v>61</v>
      </c>
      <c r="CF2" s="177" t="s">
        <v>114</v>
      </c>
      <c r="CG2" s="177" t="s">
        <v>95</v>
      </c>
      <c r="CH2" s="177" t="s">
        <v>97</v>
      </c>
      <c r="CI2" s="177" t="s">
        <v>301</v>
      </c>
      <c r="CJ2" s="177" t="s">
        <v>62</v>
      </c>
      <c r="CK2" s="177" t="s">
        <v>302</v>
      </c>
      <c r="CL2" s="177" t="s">
        <v>64</v>
      </c>
      <c r="CM2" s="177" t="s">
        <v>303</v>
      </c>
      <c r="CN2" s="177" t="s">
        <v>304</v>
      </c>
      <c r="CO2" s="177" t="s">
        <v>305</v>
      </c>
      <c r="CP2" s="177" t="s">
        <v>306</v>
      </c>
      <c r="CQ2" s="177" t="s">
        <v>307</v>
      </c>
      <c r="CR2" s="177" t="s">
        <v>81</v>
      </c>
      <c r="CS2" s="177" t="s">
        <v>308</v>
      </c>
      <c r="CT2" s="177" t="s">
        <v>79</v>
      </c>
      <c r="CU2" s="177" t="s">
        <v>55</v>
      </c>
      <c r="CV2" s="177" t="s">
        <v>425</v>
      </c>
      <c r="CW2" s="177" t="s">
        <v>426</v>
      </c>
      <c r="CX2" s="177" t="s">
        <v>427</v>
      </c>
      <c r="CY2" s="177" t="s">
        <v>428</v>
      </c>
      <c r="CZ2" s="177" t="s">
        <v>429</v>
      </c>
      <c r="DA2" s="177" t="s">
        <v>430</v>
      </c>
      <c r="DB2" s="177" t="s">
        <v>431</v>
      </c>
      <c r="DC2" s="177" t="s">
        <v>432</v>
      </c>
      <c r="DD2" s="177" t="s">
        <v>433</v>
      </c>
      <c r="DE2" s="177" t="s">
        <v>434</v>
      </c>
      <c r="DF2" s="177" t="s">
        <v>435</v>
      </c>
      <c r="DG2" s="177" t="s">
        <v>436</v>
      </c>
      <c r="DH2" s="177" t="s">
        <v>437</v>
      </c>
      <c r="DI2" s="177" t="s">
        <v>438</v>
      </c>
      <c r="DJ2" s="177" t="s">
        <v>439</v>
      </c>
      <c r="DK2" s="177" t="s">
        <v>440</v>
      </c>
      <c r="DL2" s="177" t="s">
        <v>441</v>
      </c>
      <c r="DM2" s="177" t="s">
        <v>442</v>
      </c>
      <c r="DN2" s="177" t="s">
        <v>518</v>
      </c>
      <c r="DO2" s="177" t="s">
        <v>519</v>
      </c>
      <c r="DP2" s="177" t="s">
        <v>77</v>
      </c>
      <c r="DQ2" s="177" t="s">
        <v>559</v>
      </c>
    </row>
    <row r="3" spans="1:121" x14ac:dyDescent="0.2">
      <c r="A3">
        <v>1</v>
      </c>
      <c r="B3" t="s">
        <v>18</v>
      </c>
      <c r="C3" t="s">
        <v>369</v>
      </c>
      <c r="D3" t="s">
        <v>525</v>
      </c>
      <c r="E3" t="s">
        <v>531</v>
      </c>
      <c r="F3" t="s">
        <v>10</v>
      </c>
      <c r="G3">
        <v>7.4569999999999997E-2</v>
      </c>
      <c r="H3">
        <v>9.1219999999999999E-3</v>
      </c>
      <c r="I3" s="80">
        <f>'MOD Vectors ALL'!I3*($E3=$F$1)</f>
        <v>0</v>
      </c>
      <c r="J3" s="80">
        <f>'MOD Vectors ALL'!J3*($E3=$F$1)</f>
        <v>0</v>
      </c>
      <c r="K3" s="80">
        <f>'MOD Vectors ALL'!K3*($E3=$F$1)</f>
        <v>0</v>
      </c>
      <c r="L3" s="80">
        <f>'MOD Vectors ALL'!L3*($E3=$F$1)</f>
        <v>0</v>
      </c>
      <c r="M3" s="80">
        <f>'MOD Vectors ALL'!M3*($E3=$F$1)</f>
        <v>0</v>
      </c>
      <c r="N3" s="80">
        <f>'MOD Vectors ALL'!N3*($E3=$F$1)</f>
        <v>0</v>
      </c>
      <c r="O3" s="80">
        <f>'MOD Vectors ALL'!O3*($E3=$F$1)</f>
        <v>0</v>
      </c>
      <c r="P3" s="80">
        <f>'MOD Vectors ALL'!P3*($E3=$F$1)</f>
        <v>0</v>
      </c>
      <c r="Q3" s="80">
        <f>'MOD Vectors ALL'!Q3*($E3=$F$1)</f>
        <v>0</v>
      </c>
      <c r="R3" s="80">
        <f>'MOD Vectors ALL'!R3*($E3=$F$1)</f>
        <v>0</v>
      </c>
      <c r="S3" s="80">
        <f>'MOD Vectors ALL'!S3*($E3=$F$1)</f>
        <v>0</v>
      </c>
      <c r="T3" s="80">
        <f>'MOD Vectors ALL'!T3*($E3=$F$1)</f>
        <v>0</v>
      </c>
      <c r="U3" s="80">
        <f>'MOD Vectors ALL'!U3*($E3=$F$1)</f>
        <v>0</v>
      </c>
      <c r="V3" s="80">
        <f>'MOD Vectors ALL'!V3*($E3=$F$1)</f>
        <v>0</v>
      </c>
      <c r="W3" s="80">
        <f>'MOD Vectors ALL'!W3*($E3=$F$1)</f>
        <v>0</v>
      </c>
      <c r="X3" s="80">
        <f>'MOD Vectors ALL'!X3*($E3=$F$1)</f>
        <v>0</v>
      </c>
      <c r="Y3" s="80">
        <f>'MOD Vectors ALL'!Y3*($E3=$F$1)</f>
        <v>0</v>
      </c>
      <c r="Z3" s="80">
        <f>'MOD Vectors ALL'!Z3*($E3=$F$1)</f>
        <v>0</v>
      </c>
      <c r="AA3" s="80">
        <f>'MOD Vectors ALL'!AA3*($E3=$F$1)</f>
        <v>0</v>
      </c>
      <c r="AB3" s="80">
        <f>'MOD Vectors ALL'!AB3*($E3=$F$1)</f>
        <v>0</v>
      </c>
      <c r="AC3" s="80">
        <f>'MOD Vectors ALL'!AC3*($E3=$F$1)</f>
        <v>0</v>
      </c>
      <c r="AD3" s="80">
        <f>'MOD Vectors ALL'!AD3*($E3=$F$1)</f>
        <v>0</v>
      </c>
      <c r="AE3" s="80">
        <f>'MOD Vectors ALL'!AE3*($E3=$F$1)</f>
        <v>0</v>
      </c>
      <c r="AF3" s="80">
        <f>'MOD Vectors ALL'!AF3*($E3=$F$1)</f>
        <v>0</v>
      </c>
      <c r="AG3" s="80">
        <f>'MOD Vectors ALL'!AG3*($E3=$F$1)</f>
        <v>0</v>
      </c>
      <c r="AH3" s="80">
        <f>'MOD Vectors ALL'!AH3*($E3=$F$1)</f>
        <v>0</v>
      </c>
      <c r="AI3" s="80">
        <f>'MOD Vectors ALL'!AI3*($E3=$F$1)</f>
        <v>0</v>
      </c>
      <c r="AJ3" s="80">
        <f>'MOD Vectors ALL'!AJ3*($E3=$F$1)</f>
        <v>0</v>
      </c>
      <c r="AK3" s="80">
        <f>'MOD Vectors ALL'!AK3*($E3=$F$1)</f>
        <v>0</v>
      </c>
      <c r="AL3" s="80">
        <f>'MOD Vectors ALL'!AL3*($E3=$F$1)</f>
        <v>0</v>
      </c>
      <c r="AM3" s="80">
        <f>'MOD Vectors ALL'!AM3*($E3=$F$1)</f>
        <v>0</v>
      </c>
      <c r="AN3" s="80">
        <f>'MOD Vectors ALL'!AN3*($E3=$F$1)</f>
        <v>0</v>
      </c>
      <c r="AO3" s="80">
        <f>'MOD Vectors ALL'!AO3*($E3=$F$1)</f>
        <v>0</v>
      </c>
      <c r="AP3" s="80">
        <f>'MOD Vectors ALL'!AP3*($E3=$F$1)</f>
        <v>0</v>
      </c>
      <c r="AQ3" s="80">
        <f>'MOD Vectors ALL'!AQ3*($E3=$F$1)</f>
        <v>0</v>
      </c>
      <c r="AR3" s="80">
        <f>'MOD Vectors ALL'!AR3*($E3=$F$1)</f>
        <v>0</v>
      </c>
      <c r="AS3" s="80">
        <f>'MOD Vectors ALL'!AS3*($E3=$F$1)</f>
        <v>0</v>
      </c>
      <c r="AT3" s="80">
        <f>'MOD Vectors ALL'!AT3*($E3=$F$1)</f>
        <v>0</v>
      </c>
      <c r="AU3" s="80">
        <f>'MOD Vectors ALL'!AU3*($E3=$F$1)</f>
        <v>0</v>
      </c>
      <c r="AV3" s="80">
        <f>'MOD Vectors ALL'!AV3*($E3=$F$1)</f>
        <v>0</v>
      </c>
      <c r="AW3" s="80">
        <f>'MOD Vectors ALL'!AW3*($E3=$F$1)</f>
        <v>0</v>
      </c>
      <c r="AX3" s="80">
        <f>'MOD Vectors ALL'!AX3*($E3=$F$1)</f>
        <v>0</v>
      </c>
      <c r="AY3" s="80">
        <f>'MOD Vectors ALL'!AY3*($E3=$F$1)</f>
        <v>0</v>
      </c>
      <c r="AZ3" s="80">
        <f>'MOD Vectors ALL'!AZ3*($E3=$F$1)</f>
        <v>0</v>
      </c>
      <c r="BA3" s="80">
        <f>'MOD Vectors ALL'!BA3*($E3=$F$1)</f>
        <v>0</v>
      </c>
      <c r="BB3" s="80">
        <f>'MOD Vectors ALL'!BB3*($E3=$F$1)</f>
        <v>0</v>
      </c>
      <c r="BC3" s="80">
        <f>'MOD Vectors ALL'!BC3*($E3=$F$1)</f>
        <v>0</v>
      </c>
      <c r="BD3" s="80">
        <f>'MOD Vectors ALL'!BD3*($E3=$F$1)</f>
        <v>0</v>
      </c>
      <c r="BE3" s="80">
        <f>'MOD Vectors ALL'!BE3*($E3=$F$1)</f>
        <v>0</v>
      </c>
      <c r="BF3" s="80">
        <f>'MOD Vectors ALL'!BF3*($E3=$F$1)</f>
        <v>0</v>
      </c>
      <c r="BG3" s="80">
        <f>'MOD Vectors ALL'!BG3*($E3=$F$1)</f>
        <v>0</v>
      </c>
      <c r="BH3" s="80">
        <f>'MOD Vectors ALL'!BH3*($E3=$F$1)</f>
        <v>0</v>
      </c>
      <c r="BI3" s="80">
        <f>'MOD Vectors ALL'!BI3*($E3=$F$1)</f>
        <v>0</v>
      </c>
      <c r="BJ3" s="80">
        <f>'MOD Vectors ALL'!BJ3*($E3=$F$1)</f>
        <v>0</v>
      </c>
      <c r="BK3" s="80">
        <f>'MOD Vectors ALL'!BK3*($E3=$F$1)</f>
        <v>0</v>
      </c>
      <c r="BL3" s="80">
        <f>'MOD Vectors ALL'!BL3*($E3=$F$1)</f>
        <v>0</v>
      </c>
      <c r="BM3" s="80">
        <f>'MOD Vectors ALL'!BM3*($E3=$F$1)</f>
        <v>0</v>
      </c>
      <c r="BN3" s="80">
        <f>'MOD Vectors ALL'!BN3*($E3=$F$1)</f>
        <v>0</v>
      </c>
      <c r="BO3" s="80">
        <f>'MOD Vectors ALL'!BO3*($E3=$F$1)</f>
        <v>0</v>
      </c>
      <c r="BP3" s="80">
        <f>'MOD Vectors ALL'!BP3*($E3=$F$1)</f>
        <v>0</v>
      </c>
      <c r="BQ3" s="80">
        <f>'MOD Vectors ALL'!BQ3*($E3=$F$1)</f>
        <v>0</v>
      </c>
      <c r="BR3" s="80">
        <f>'MOD Vectors ALL'!BR3*($E3=$F$1)</f>
        <v>0</v>
      </c>
      <c r="BS3" s="80">
        <f>'MOD Vectors ALL'!BS3*($E3=$F$1)</f>
        <v>0</v>
      </c>
      <c r="BT3" s="80">
        <f>'MOD Vectors ALL'!BT3*($E3=$F$1)</f>
        <v>0</v>
      </c>
      <c r="BU3" s="80">
        <f>'MOD Vectors ALL'!BU3*($E3=$F$1)</f>
        <v>0</v>
      </c>
      <c r="BV3" s="80">
        <f>'MOD Vectors ALL'!BV3*($E3=$F$1)</f>
        <v>0</v>
      </c>
      <c r="BW3" s="80">
        <f>'MOD Vectors ALL'!BW3*($E3=$F$1)</f>
        <v>0</v>
      </c>
      <c r="BX3" s="80">
        <f>'MOD Vectors ALL'!BX3*($E3=$F$1)</f>
        <v>0</v>
      </c>
      <c r="BY3" s="80">
        <f>'MOD Vectors ALL'!BY3*($E3=$F$1)</f>
        <v>0</v>
      </c>
      <c r="BZ3" s="80">
        <f>'MOD Vectors ALL'!BZ3*($E3=$F$1)</f>
        <v>0</v>
      </c>
      <c r="CA3" s="80">
        <f>'MOD Vectors ALL'!CA3*($E3=$F$1)</f>
        <v>0</v>
      </c>
      <c r="CB3" s="80">
        <f>'MOD Vectors ALL'!CB3*($E3=$F$1)</f>
        <v>0</v>
      </c>
      <c r="CC3" s="80">
        <f>'MOD Vectors ALL'!CC3*($E3=$F$1)</f>
        <v>0</v>
      </c>
      <c r="CD3" s="80">
        <f>'MOD Vectors ALL'!CD3*($E3=$F$1)</f>
        <v>0</v>
      </c>
      <c r="CE3" s="80">
        <f>'MOD Vectors ALL'!CE3*($E3=$F$1)</f>
        <v>0</v>
      </c>
      <c r="CF3" s="80">
        <f>'MOD Vectors ALL'!CF3*($E3=$F$1)</f>
        <v>0</v>
      </c>
      <c r="CG3" s="80">
        <f>'MOD Vectors ALL'!CG3*($E3=$F$1)</f>
        <v>0</v>
      </c>
      <c r="CH3" s="80">
        <f>'MOD Vectors ALL'!CH3*($E3=$F$1)</f>
        <v>0</v>
      </c>
      <c r="CI3" s="80">
        <f>'MOD Vectors ALL'!CI3*($E3=$F$1)</f>
        <v>0</v>
      </c>
      <c r="CJ3" s="80">
        <f>'MOD Vectors ALL'!CJ3*($E3=$F$1)</f>
        <v>0</v>
      </c>
      <c r="CK3" s="80">
        <f>'MOD Vectors ALL'!CK3*($E3=$F$1)</f>
        <v>0</v>
      </c>
      <c r="CL3" s="80">
        <f>'MOD Vectors ALL'!CL3*($E3=$F$1)</f>
        <v>0</v>
      </c>
      <c r="CM3" s="80">
        <f>'MOD Vectors ALL'!CM3*($E3=$F$1)</f>
        <v>0</v>
      </c>
      <c r="CN3" s="80">
        <f>'MOD Vectors ALL'!CN3*($E3=$F$1)</f>
        <v>0</v>
      </c>
      <c r="CO3" s="80">
        <f>'MOD Vectors ALL'!CO3*($E3=$F$1)</f>
        <v>0</v>
      </c>
      <c r="CP3" s="80">
        <f>'MOD Vectors ALL'!CP3*($E3=$F$1)</f>
        <v>0</v>
      </c>
      <c r="CQ3" s="80">
        <f>'MOD Vectors ALL'!CQ3*($E3=$F$1)</f>
        <v>0</v>
      </c>
      <c r="CR3" s="80">
        <f>'MOD Vectors ALL'!CR3*($E3=$F$1)</f>
        <v>0</v>
      </c>
      <c r="CS3" s="80">
        <f>'MOD Vectors ALL'!CS3*($E3=$F$1)</f>
        <v>0</v>
      </c>
      <c r="CT3" s="80">
        <f>'MOD Vectors ALL'!CT3*($E3=$F$1)</f>
        <v>0</v>
      </c>
      <c r="CU3" s="80">
        <f>'MOD Vectors ALL'!CU3*($E3=$F$1)</f>
        <v>0</v>
      </c>
      <c r="CV3" s="80">
        <f>'MOD Vectors ALL'!CV3*($E3=$F$1)</f>
        <v>0</v>
      </c>
      <c r="CW3" s="80">
        <f>'MOD Vectors ALL'!CW3*($E3=$F$1)</f>
        <v>0</v>
      </c>
      <c r="CX3" s="80">
        <f>'MOD Vectors ALL'!CX3*($E3=$F$1)</f>
        <v>0</v>
      </c>
      <c r="CY3" s="80">
        <f>'MOD Vectors ALL'!CY3*($E3=$F$1)</f>
        <v>0</v>
      </c>
      <c r="CZ3" s="80">
        <f>'MOD Vectors ALL'!CZ3*($E3=$F$1)</f>
        <v>0</v>
      </c>
      <c r="DA3" s="80">
        <f>'MOD Vectors ALL'!DA3*($E3=$F$1)</f>
        <v>0</v>
      </c>
      <c r="DB3" s="80">
        <f>'MOD Vectors ALL'!DB3*($E3=$F$1)</f>
        <v>0</v>
      </c>
      <c r="DC3" s="80">
        <f>'MOD Vectors ALL'!DC3*($E3=$F$1)</f>
        <v>0</v>
      </c>
      <c r="DD3" s="80">
        <f>'MOD Vectors ALL'!DD3*($E3=$F$1)</f>
        <v>0</v>
      </c>
      <c r="DE3" s="80">
        <f>'MOD Vectors ALL'!DE3*($E3=$F$1)</f>
        <v>0</v>
      </c>
      <c r="DF3" s="80">
        <f>'MOD Vectors ALL'!DF3*($E3=$F$1)</f>
        <v>0</v>
      </c>
      <c r="DG3" s="80">
        <f>'MOD Vectors ALL'!DG3*($E3=$F$1)</f>
        <v>0</v>
      </c>
      <c r="DH3" s="80">
        <f>'MOD Vectors ALL'!DH3*($E3=$F$1)</f>
        <v>0</v>
      </c>
      <c r="DI3" s="80">
        <f>'MOD Vectors ALL'!DI3*($E3=$F$1)</f>
        <v>0</v>
      </c>
      <c r="DJ3" s="80">
        <f>'MOD Vectors ALL'!DJ3*($E3=$F$1)</f>
        <v>0</v>
      </c>
      <c r="DK3" s="80">
        <f>'MOD Vectors ALL'!DK3*($E3=$F$1)</f>
        <v>0</v>
      </c>
      <c r="DL3" s="80">
        <f>'MOD Vectors ALL'!DL3*($E3=$F$1)</f>
        <v>0</v>
      </c>
      <c r="DM3" s="80">
        <f>'MOD Vectors ALL'!DM3*($E3=$F$1)</f>
        <v>0</v>
      </c>
      <c r="DN3" s="80">
        <f>'MOD Vectors ALL'!DN3*($E3=$F$1)</f>
        <v>0</v>
      </c>
      <c r="DO3" s="80">
        <f>'MOD Vectors ALL'!DO3*($E3=$F$1)</f>
        <v>0</v>
      </c>
      <c r="DP3" s="80">
        <f>'MOD Vectors ALL'!DP3*($E3=$F$1)</f>
        <v>0</v>
      </c>
      <c r="DQ3" s="80">
        <f>'MOD Vectors ALL'!DQ3*($E3=$F$1)</f>
        <v>0</v>
      </c>
    </row>
    <row r="4" spans="1:121" x14ac:dyDescent="0.2">
      <c r="A4">
        <v>2</v>
      </c>
      <c r="B4" t="s">
        <v>18</v>
      </c>
      <c r="C4" t="s">
        <v>369</v>
      </c>
      <c r="D4" t="s">
        <v>525</v>
      </c>
      <c r="E4" t="s">
        <v>531</v>
      </c>
      <c r="F4" t="s">
        <v>11</v>
      </c>
      <c r="G4">
        <v>9.7599000000000005E-2</v>
      </c>
      <c r="H4">
        <v>-7.1818000000000007E-2</v>
      </c>
      <c r="I4" s="80">
        <f>'MOD Vectors ALL'!I4*($E4=$F$1)</f>
        <v>0</v>
      </c>
      <c r="J4" s="80">
        <f>'MOD Vectors ALL'!J4*($E4=$F$1)</f>
        <v>0</v>
      </c>
      <c r="K4" s="80">
        <f>'MOD Vectors ALL'!K4*($E4=$F$1)</f>
        <v>0</v>
      </c>
      <c r="L4" s="80">
        <f>'MOD Vectors ALL'!L4*($E4=$F$1)</f>
        <v>0</v>
      </c>
      <c r="M4" s="80">
        <f>'MOD Vectors ALL'!M4*($E4=$F$1)</f>
        <v>0</v>
      </c>
      <c r="N4" s="80">
        <f>'MOD Vectors ALL'!N4*($E4=$F$1)</f>
        <v>0</v>
      </c>
      <c r="O4" s="80">
        <f>'MOD Vectors ALL'!O4*($E4=$F$1)</f>
        <v>0</v>
      </c>
      <c r="P4" s="80">
        <f>'MOD Vectors ALL'!P4*($E4=$F$1)</f>
        <v>0</v>
      </c>
      <c r="Q4" s="80">
        <f>'MOD Vectors ALL'!Q4*($E4=$F$1)</f>
        <v>0</v>
      </c>
      <c r="R4" s="80">
        <f>'MOD Vectors ALL'!R4*($E4=$F$1)</f>
        <v>0</v>
      </c>
      <c r="S4" s="80">
        <f>'MOD Vectors ALL'!S4*($E4=$F$1)</f>
        <v>0</v>
      </c>
      <c r="T4" s="80">
        <f>'MOD Vectors ALL'!T4*($E4=$F$1)</f>
        <v>0</v>
      </c>
      <c r="U4" s="80">
        <f>'MOD Vectors ALL'!U4*($E4=$F$1)</f>
        <v>0</v>
      </c>
      <c r="V4" s="80">
        <f>'MOD Vectors ALL'!V4*($E4=$F$1)</f>
        <v>0</v>
      </c>
      <c r="W4" s="80">
        <f>'MOD Vectors ALL'!W4*($E4=$F$1)</f>
        <v>0</v>
      </c>
      <c r="X4" s="80">
        <f>'MOD Vectors ALL'!X4*($E4=$F$1)</f>
        <v>0</v>
      </c>
      <c r="Y4" s="80">
        <f>'MOD Vectors ALL'!Y4*($E4=$F$1)</f>
        <v>0</v>
      </c>
      <c r="Z4" s="80">
        <f>'MOD Vectors ALL'!Z4*($E4=$F$1)</f>
        <v>0</v>
      </c>
      <c r="AA4" s="80">
        <f>'MOD Vectors ALL'!AA4*($E4=$F$1)</f>
        <v>0</v>
      </c>
      <c r="AB4" s="80">
        <f>'MOD Vectors ALL'!AB4*($E4=$F$1)</f>
        <v>0</v>
      </c>
      <c r="AC4" s="80">
        <f>'MOD Vectors ALL'!AC4*($E4=$F$1)</f>
        <v>0</v>
      </c>
      <c r="AD4" s="80">
        <f>'MOD Vectors ALL'!AD4*($E4=$F$1)</f>
        <v>0</v>
      </c>
      <c r="AE4" s="80">
        <f>'MOD Vectors ALL'!AE4*($E4=$F$1)</f>
        <v>0</v>
      </c>
      <c r="AF4" s="80">
        <f>'MOD Vectors ALL'!AF4*($E4=$F$1)</f>
        <v>0</v>
      </c>
      <c r="AG4" s="80">
        <f>'MOD Vectors ALL'!AG4*($E4=$F$1)</f>
        <v>0</v>
      </c>
      <c r="AH4" s="80">
        <f>'MOD Vectors ALL'!AH4*($E4=$F$1)</f>
        <v>0</v>
      </c>
      <c r="AI4" s="80">
        <f>'MOD Vectors ALL'!AI4*($E4=$F$1)</f>
        <v>0</v>
      </c>
      <c r="AJ4" s="80">
        <f>'MOD Vectors ALL'!AJ4*($E4=$F$1)</f>
        <v>0</v>
      </c>
      <c r="AK4" s="80">
        <f>'MOD Vectors ALL'!AK4*($E4=$F$1)</f>
        <v>0</v>
      </c>
      <c r="AL4" s="80">
        <f>'MOD Vectors ALL'!AL4*($E4=$F$1)</f>
        <v>0</v>
      </c>
      <c r="AM4" s="80">
        <f>'MOD Vectors ALL'!AM4*($E4=$F$1)</f>
        <v>0</v>
      </c>
      <c r="AN4" s="80">
        <f>'MOD Vectors ALL'!AN4*($E4=$F$1)</f>
        <v>0</v>
      </c>
      <c r="AO4" s="80">
        <f>'MOD Vectors ALL'!AO4*($E4=$F$1)</f>
        <v>0</v>
      </c>
      <c r="AP4" s="80">
        <f>'MOD Vectors ALL'!AP4*($E4=$F$1)</f>
        <v>0</v>
      </c>
      <c r="AQ4" s="80">
        <f>'MOD Vectors ALL'!AQ4*($E4=$F$1)</f>
        <v>0</v>
      </c>
      <c r="AR4" s="80">
        <f>'MOD Vectors ALL'!AR4*($E4=$F$1)</f>
        <v>0</v>
      </c>
      <c r="AS4" s="80">
        <f>'MOD Vectors ALL'!AS4*($E4=$F$1)</f>
        <v>0</v>
      </c>
      <c r="AT4" s="80">
        <f>'MOD Vectors ALL'!AT4*($E4=$F$1)</f>
        <v>0</v>
      </c>
      <c r="AU4" s="80">
        <f>'MOD Vectors ALL'!AU4*($E4=$F$1)</f>
        <v>0</v>
      </c>
      <c r="AV4" s="80">
        <f>'MOD Vectors ALL'!AV4*($E4=$F$1)</f>
        <v>0</v>
      </c>
      <c r="AW4" s="80">
        <f>'MOD Vectors ALL'!AW4*($E4=$F$1)</f>
        <v>0</v>
      </c>
      <c r="AX4" s="80">
        <f>'MOD Vectors ALL'!AX4*($E4=$F$1)</f>
        <v>0</v>
      </c>
      <c r="AY4" s="80">
        <f>'MOD Vectors ALL'!AY4*($E4=$F$1)</f>
        <v>0</v>
      </c>
      <c r="AZ4" s="80">
        <f>'MOD Vectors ALL'!AZ4*($E4=$F$1)</f>
        <v>0</v>
      </c>
      <c r="BA4" s="80">
        <f>'MOD Vectors ALL'!BA4*($E4=$F$1)</f>
        <v>0</v>
      </c>
      <c r="BB4" s="80">
        <f>'MOD Vectors ALL'!BB4*($E4=$F$1)</f>
        <v>0</v>
      </c>
      <c r="BC4" s="80">
        <f>'MOD Vectors ALL'!BC4*($E4=$F$1)</f>
        <v>0</v>
      </c>
      <c r="BD4" s="80">
        <f>'MOD Vectors ALL'!BD4*($E4=$F$1)</f>
        <v>0</v>
      </c>
      <c r="BE4" s="80">
        <f>'MOD Vectors ALL'!BE4*($E4=$F$1)</f>
        <v>0</v>
      </c>
      <c r="BF4" s="80">
        <f>'MOD Vectors ALL'!BF4*($E4=$F$1)</f>
        <v>0</v>
      </c>
      <c r="BG4" s="80">
        <f>'MOD Vectors ALL'!BG4*($E4=$F$1)</f>
        <v>0</v>
      </c>
      <c r="BH4" s="80">
        <f>'MOD Vectors ALL'!BH4*($E4=$F$1)</f>
        <v>0</v>
      </c>
      <c r="BI4" s="80">
        <f>'MOD Vectors ALL'!BI4*($E4=$F$1)</f>
        <v>0</v>
      </c>
      <c r="BJ4" s="80">
        <f>'MOD Vectors ALL'!BJ4*($E4=$F$1)</f>
        <v>0</v>
      </c>
      <c r="BK4" s="80">
        <f>'MOD Vectors ALL'!BK4*($E4=$F$1)</f>
        <v>0</v>
      </c>
      <c r="BL4" s="80">
        <f>'MOD Vectors ALL'!BL4*($E4=$F$1)</f>
        <v>0</v>
      </c>
      <c r="BM4" s="80">
        <f>'MOD Vectors ALL'!BM4*($E4=$F$1)</f>
        <v>0</v>
      </c>
      <c r="BN4" s="80">
        <f>'MOD Vectors ALL'!BN4*($E4=$F$1)</f>
        <v>0</v>
      </c>
      <c r="BO4" s="80">
        <f>'MOD Vectors ALL'!BO4*($E4=$F$1)</f>
        <v>0</v>
      </c>
      <c r="BP4" s="80">
        <f>'MOD Vectors ALL'!BP4*($E4=$F$1)</f>
        <v>0</v>
      </c>
      <c r="BQ4" s="80">
        <f>'MOD Vectors ALL'!BQ4*($E4=$F$1)</f>
        <v>0</v>
      </c>
      <c r="BR4" s="80">
        <f>'MOD Vectors ALL'!BR4*($E4=$F$1)</f>
        <v>0</v>
      </c>
      <c r="BS4" s="80">
        <f>'MOD Vectors ALL'!BS4*($E4=$F$1)</f>
        <v>0</v>
      </c>
      <c r="BT4" s="80">
        <f>'MOD Vectors ALL'!BT4*($E4=$F$1)</f>
        <v>0</v>
      </c>
      <c r="BU4" s="80">
        <f>'MOD Vectors ALL'!BU4*($E4=$F$1)</f>
        <v>0</v>
      </c>
      <c r="BV4" s="80">
        <f>'MOD Vectors ALL'!BV4*($E4=$F$1)</f>
        <v>0</v>
      </c>
      <c r="BW4" s="80">
        <f>'MOD Vectors ALL'!BW4*($E4=$F$1)</f>
        <v>0</v>
      </c>
      <c r="BX4" s="80">
        <f>'MOD Vectors ALL'!BX4*($E4=$F$1)</f>
        <v>0</v>
      </c>
      <c r="BY4" s="80">
        <f>'MOD Vectors ALL'!BY4*($E4=$F$1)</f>
        <v>0</v>
      </c>
      <c r="BZ4" s="80">
        <f>'MOD Vectors ALL'!BZ4*($E4=$F$1)</f>
        <v>0</v>
      </c>
      <c r="CA4" s="80">
        <f>'MOD Vectors ALL'!CA4*($E4=$F$1)</f>
        <v>0</v>
      </c>
      <c r="CB4" s="80">
        <f>'MOD Vectors ALL'!CB4*($E4=$F$1)</f>
        <v>0</v>
      </c>
      <c r="CC4" s="80">
        <f>'MOD Vectors ALL'!CC4*($E4=$F$1)</f>
        <v>0</v>
      </c>
      <c r="CD4" s="80">
        <f>'MOD Vectors ALL'!CD4*($E4=$F$1)</f>
        <v>0</v>
      </c>
      <c r="CE4" s="80">
        <f>'MOD Vectors ALL'!CE4*($E4=$F$1)</f>
        <v>0</v>
      </c>
      <c r="CF4" s="80">
        <f>'MOD Vectors ALL'!CF4*($E4=$F$1)</f>
        <v>0</v>
      </c>
      <c r="CG4" s="80">
        <f>'MOD Vectors ALL'!CG4*($E4=$F$1)</f>
        <v>0</v>
      </c>
      <c r="CH4" s="80">
        <f>'MOD Vectors ALL'!CH4*($E4=$F$1)</f>
        <v>0</v>
      </c>
      <c r="CI4" s="80">
        <f>'MOD Vectors ALL'!CI4*($E4=$F$1)</f>
        <v>0</v>
      </c>
      <c r="CJ4" s="80">
        <f>'MOD Vectors ALL'!CJ4*($E4=$F$1)</f>
        <v>0</v>
      </c>
      <c r="CK4" s="80">
        <f>'MOD Vectors ALL'!CK4*($E4=$F$1)</f>
        <v>0</v>
      </c>
      <c r="CL4" s="80">
        <f>'MOD Vectors ALL'!CL4*($E4=$F$1)</f>
        <v>0</v>
      </c>
      <c r="CM4" s="80">
        <f>'MOD Vectors ALL'!CM4*($E4=$F$1)</f>
        <v>0</v>
      </c>
      <c r="CN4" s="80">
        <f>'MOD Vectors ALL'!CN4*($E4=$F$1)</f>
        <v>0</v>
      </c>
      <c r="CO4" s="80">
        <f>'MOD Vectors ALL'!CO4*($E4=$F$1)</f>
        <v>0</v>
      </c>
      <c r="CP4" s="80">
        <f>'MOD Vectors ALL'!CP4*($E4=$F$1)</f>
        <v>0</v>
      </c>
      <c r="CQ4" s="80">
        <f>'MOD Vectors ALL'!CQ4*($E4=$F$1)</f>
        <v>0</v>
      </c>
      <c r="CR4" s="80">
        <f>'MOD Vectors ALL'!CR4*($E4=$F$1)</f>
        <v>0</v>
      </c>
      <c r="CS4" s="80">
        <f>'MOD Vectors ALL'!CS4*($E4=$F$1)</f>
        <v>0</v>
      </c>
      <c r="CT4" s="80">
        <f>'MOD Vectors ALL'!CT4*($E4=$F$1)</f>
        <v>0</v>
      </c>
      <c r="CU4" s="80">
        <f>'MOD Vectors ALL'!CU4*($E4=$F$1)</f>
        <v>0</v>
      </c>
      <c r="CV4" s="80">
        <f>'MOD Vectors ALL'!CV4*($E4=$F$1)</f>
        <v>0</v>
      </c>
      <c r="CW4" s="80">
        <f>'MOD Vectors ALL'!CW4*($E4=$F$1)</f>
        <v>0</v>
      </c>
      <c r="CX4" s="80">
        <f>'MOD Vectors ALL'!CX4*($E4=$F$1)</f>
        <v>0</v>
      </c>
      <c r="CY4" s="80">
        <f>'MOD Vectors ALL'!CY4*($E4=$F$1)</f>
        <v>0</v>
      </c>
      <c r="CZ4" s="80">
        <f>'MOD Vectors ALL'!CZ4*($E4=$F$1)</f>
        <v>0</v>
      </c>
      <c r="DA4" s="80">
        <f>'MOD Vectors ALL'!DA4*($E4=$F$1)</f>
        <v>0</v>
      </c>
      <c r="DB4" s="80">
        <f>'MOD Vectors ALL'!DB4*($E4=$F$1)</f>
        <v>0</v>
      </c>
      <c r="DC4" s="80">
        <f>'MOD Vectors ALL'!DC4*($E4=$F$1)</f>
        <v>0</v>
      </c>
      <c r="DD4" s="80">
        <f>'MOD Vectors ALL'!DD4*($E4=$F$1)</f>
        <v>0</v>
      </c>
      <c r="DE4" s="80">
        <f>'MOD Vectors ALL'!DE4*($E4=$F$1)</f>
        <v>0</v>
      </c>
      <c r="DF4" s="80">
        <f>'MOD Vectors ALL'!DF4*($E4=$F$1)</f>
        <v>0</v>
      </c>
      <c r="DG4" s="80">
        <f>'MOD Vectors ALL'!DG4*($E4=$F$1)</f>
        <v>0</v>
      </c>
      <c r="DH4" s="80">
        <f>'MOD Vectors ALL'!DH4*($E4=$F$1)</f>
        <v>0</v>
      </c>
      <c r="DI4" s="80">
        <f>'MOD Vectors ALL'!DI4*($E4=$F$1)</f>
        <v>0</v>
      </c>
      <c r="DJ4" s="80">
        <f>'MOD Vectors ALL'!DJ4*($E4=$F$1)</f>
        <v>0</v>
      </c>
      <c r="DK4" s="80">
        <f>'MOD Vectors ALL'!DK4*($E4=$F$1)</f>
        <v>0</v>
      </c>
      <c r="DL4" s="80">
        <f>'MOD Vectors ALL'!DL4*($E4=$F$1)</f>
        <v>0</v>
      </c>
      <c r="DM4" s="80">
        <f>'MOD Vectors ALL'!DM4*($E4=$F$1)</f>
        <v>0</v>
      </c>
      <c r="DN4" s="80">
        <f>'MOD Vectors ALL'!DN4*($E4=$F$1)</f>
        <v>0</v>
      </c>
      <c r="DO4" s="80">
        <f>'MOD Vectors ALL'!DO4*($E4=$F$1)</f>
        <v>0</v>
      </c>
      <c r="DP4" s="80">
        <f>'MOD Vectors ALL'!DP4*($E4=$F$1)</f>
        <v>0</v>
      </c>
      <c r="DQ4" s="80">
        <f>'MOD Vectors ALL'!DQ4*($E4=$F$1)</f>
        <v>0</v>
      </c>
    </row>
    <row r="5" spans="1:121" x14ac:dyDescent="0.2">
      <c r="A5">
        <v>3</v>
      </c>
      <c r="B5" t="s">
        <v>18</v>
      </c>
      <c r="C5" t="s">
        <v>369</v>
      </c>
      <c r="D5" t="s">
        <v>525</v>
      </c>
      <c r="E5" t="s">
        <v>531</v>
      </c>
      <c r="F5" t="s">
        <v>12</v>
      </c>
      <c r="G5">
        <v>5.7598999999999997E-2</v>
      </c>
      <c r="H5">
        <v>-8.4699999999999998E-2</v>
      </c>
      <c r="I5" s="80">
        <f>'MOD Vectors ALL'!I5*($E5=$F$1)</f>
        <v>0</v>
      </c>
      <c r="J5" s="80">
        <f>'MOD Vectors ALL'!J5*($E5=$F$1)</f>
        <v>0</v>
      </c>
      <c r="K5" s="80">
        <f>'MOD Vectors ALL'!K5*($E5=$F$1)</f>
        <v>0</v>
      </c>
      <c r="L5" s="80">
        <f>'MOD Vectors ALL'!L5*($E5=$F$1)</f>
        <v>0</v>
      </c>
      <c r="M5" s="80">
        <f>'MOD Vectors ALL'!M5*($E5=$F$1)</f>
        <v>0</v>
      </c>
      <c r="N5" s="80">
        <f>'MOD Vectors ALL'!N5*($E5=$F$1)</f>
        <v>0</v>
      </c>
      <c r="O5" s="80">
        <f>'MOD Vectors ALL'!O5*($E5=$F$1)</f>
        <v>0</v>
      </c>
      <c r="P5" s="80">
        <f>'MOD Vectors ALL'!P5*($E5=$F$1)</f>
        <v>0</v>
      </c>
      <c r="Q5" s="80">
        <f>'MOD Vectors ALL'!Q5*($E5=$F$1)</f>
        <v>0</v>
      </c>
      <c r="R5" s="80">
        <f>'MOD Vectors ALL'!R5*($E5=$F$1)</f>
        <v>0</v>
      </c>
      <c r="S5" s="80">
        <f>'MOD Vectors ALL'!S5*($E5=$F$1)</f>
        <v>0</v>
      </c>
      <c r="T5" s="80">
        <f>'MOD Vectors ALL'!T5*($E5=$F$1)</f>
        <v>0</v>
      </c>
      <c r="U5" s="80">
        <f>'MOD Vectors ALL'!U5*($E5=$F$1)</f>
        <v>0</v>
      </c>
      <c r="V5" s="80">
        <f>'MOD Vectors ALL'!V5*($E5=$F$1)</f>
        <v>0</v>
      </c>
      <c r="W5" s="80">
        <f>'MOD Vectors ALL'!W5*($E5=$F$1)</f>
        <v>0</v>
      </c>
      <c r="X5" s="80">
        <f>'MOD Vectors ALL'!X5*($E5=$F$1)</f>
        <v>0</v>
      </c>
      <c r="Y5" s="80">
        <f>'MOD Vectors ALL'!Y5*($E5=$F$1)</f>
        <v>0</v>
      </c>
      <c r="Z5" s="80">
        <f>'MOD Vectors ALL'!Z5*($E5=$F$1)</f>
        <v>0</v>
      </c>
      <c r="AA5" s="80">
        <f>'MOD Vectors ALL'!AA5*($E5=$F$1)</f>
        <v>0</v>
      </c>
      <c r="AB5" s="80">
        <f>'MOD Vectors ALL'!AB5*($E5=$F$1)</f>
        <v>0</v>
      </c>
      <c r="AC5" s="80">
        <f>'MOD Vectors ALL'!AC5*($E5=$F$1)</f>
        <v>0</v>
      </c>
      <c r="AD5" s="80">
        <f>'MOD Vectors ALL'!AD5*($E5=$F$1)</f>
        <v>0</v>
      </c>
      <c r="AE5" s="80">
        <f>'MOD Vectors ALL'!AE5*($E5=$F$1)</f>
        <v>0</v>
      </c>
      <c r="AF5" s="80">
        <f>'MOD Vectors ALL'!AF5*($E5=$F$1)</f>
        <v>0</v>
      </c>
      <c r="AG5" s="80">
        <f>'MOD Vectors ALL'!AG5*($E5=$F$1)</f>
        <v>0</v>
      </c>
      <c r="AH5" s="80">
        <f>'MOD Vectors ALL'!AH5*($E5=$F$1)</f>
        <v>0</v>
      </c>
      <c r="AI5" s="80">
        <f>'MOD Vectors ALL'!AI5*($E5=$F$1)</f>
        <v>0</v>
      </c>
      <c r="AJ5" s="80">
        <f>'MOD Vectors ALL'!AJ5*($E5=$F$1)</f>
        <v>0</v>
      </c>
      <c r="AK5" s="80">
        <f>'MOD Vectors ALL'!AK5*($E5=$F$1)</f>
        <v>0</v>
      </c>
      <c r="AL5" s="80">
        <f>'MOD Vectors ALL'!AL5*($E5=$F$1)</f>
        <v>0</v>
      </c>
      <c r="AM5" s="80">
        <f>'MOD Vectors ALL'!AM5*($E5=$F$1)</f>
        <v>0</v>
      </c>
      <c r="AN5" s="80">
        <f>'MOD Vectors ALL'!AN5*($E5=$F$1)</f>
        <v>0</v>
      </c>
      <c r="AO5" s="80">
        <f>'MOD Vectors ALL'!AO5*($E5=$F$1)</f>
        <v>0</v>
      </c>
      <c r="AP5" s="80">
        <f>'MOD Vectors ALL'!AP5*($E5=$F$1)</f>
        <v>0</v>
      </c>
      <c r="AQ5" s="80">
        <f>'MOD Vectors ALL'!AQ5*($E5=$F$1)</f>
        <v>0</v>
      </c>
      <c r="AR5" s="80">
        <f>'MOD Vectors ALL'!AR5*($E5=$F$1)</f>
        <v>0</v>
      </c>
      <c r="AS5" s="80">
        <f>'MOD Vectors ALL'!AS5*($E5=$F$1)</f>
        <v>0</v>
      </c>
      <c r="AT5" s="80">
        <f>'MOD Vectors ALL'!AT5*($E5=$F$1)</f>
        <v>0</v>
      </c>
      <c r="AU5" s="80">
        <f>'MOD Vectors ALL'!AU5*($E5=$F$1)</f>
        <v>0</v>
      </c>
      <c r="AV5" s="80">
        <f>'MOD Vectors ALL'!AV5*($E5=$F$1)</f>
        <v>0</v>
      </c>
      <c r="AW5" s="80">
        <f>'MOD Vectors ALL'!AW5*($E5=$F$1)</f>
        <v>0</v>
      </c>
      <c r="AX5" s="80">
        <f>'MOD Vectors ALL'!AX5*($E5=$F$1)</f>
        <v>0</v>
      </c>
      <c r="AY5" s="80">
        <f>'MOD Vectors ALL'!AY5*($E5=$F$1)</f>
        <v>0</v>
      </c>
      <c r="AZ5" s="80">
        <f>'MOD Vectors ALL'!AZ5*($E5=$F$1)</f>
        <v>0</v>
      </c>
      <c r="BA5" s="80">
        <f>'MOD Vectors ALL'!BA5*($E5=$F$1)</f>
        <v>0</v>
      </c>
      <c r="BB5" s="80">
        <f>'MOD Vectors ALL'!BB5*($E5=$F$1)</f>
        <v>0</v>
      </c>
      <c r="BC5" s="80">
        <f>'MOD Vectors ALL'!BC5*($E5=$F$1)</f>
        <v>0</v>
      </c>
      <c r="BD5" s="80">
        <f>'MOD Vectors ALL'!BD5*($E5=$F$1)</f>
        <v>0</v>
      </c>
      <c r="BE5" s="80">
        <f>'MOD Vectors ALL'!BE5*($E5=$F$1)</f>
        <v>0</v>
      </c>
      <c r="BF5" s="80">
        <f>'MOD Vectors ALL'!BF5*($E5=$F$1)</f>
        <v>0</v>
      </c>
      <c r="BG5" s="80">
        <f>'MOD Vectors ALL'!BG5*($E5=$F$1)</f>
        <v>0</v>
      </c>
      <c r="BH5" s="80">
        <f>'MOD Vectors ALL'!BH5*($E5=$F$1)</f>
        <v>0</v>
      </c>
      <c r="BI5" s="80">
        <f>'MOD Vectors ALL'!BI5*($E5=$F$1)</f>
        <v>0</v>
      </c>
      <c r="BJ5" s="80">
        <f>'MOD Vectors ALL'!BJ5*($E5=$F$1)</f>
        <v>0</v>
      </c>
      <c r="BK5" s="80">
        <f>'MOD Vectors ALL'!BK5*($E5=$F$1)</f>
        <v>0</v>
      </c>
      <c r="BL5" s="80">
        <f>'MOD Vectors ALL'!BL5*($E5=$F$1)</f>
        <v>0</v>
      </c>
      <c r="BM5" s="80">
        <f>'MOD Vectors ALL'!BM5*($E5=$F$1)</f>
        <v>0</v>
      </c>
      <c r="BN5" s="80">
        <f>'MOD Vectors ALL'!BN5*($E5=$F$1)</f>
        <v>0</v>
      </c>
      <c r="BO5" s="80">
        <f>'MOD Vectors ALL'!BO5*($E5=$F$1)</f>
        <v>0</v>
      </c>
      <c r="BP5" s="80">
        <f>'MOD Vectors ALL'!BP5*($E5=$F$1)</f>
        <v>0</v>
      </c>
      <c r="BQ5" s="80">
        <f>'MOD Vectors ALL'!BQ5*($E5=$F$1)</f>
        <v>0</v>
      </c>
      <c r="BR5" s="80">
        <f>'MOD Vectors ALL'!BR5*($E5=$F$1)</f>
        <v>0</v>
      </c>
      <c r="BS5" s="80">
        <f>'MOD Vectors ALL'!BS5*($E5=$F$1)</f>
        <v>0</v>
      </c>
      <c r="BT5" s="80">
        <f>'MOD Vectors ALL'!BT5*($E5=$F$1)</f>
        <v>0</v>
      </c>
      <c r="BU5" s="80">
        <f>'MOD Vectors ALL'!BU5*($E5=$F$1)</f>
        <v>0</v>
      </c>
      <c r="BV5" s="80">
        <f>'MOD Vectors ALL'!BV5*($E5=$F$1)</f>
        <v>0</v>
      </c>
      <c r="BW5" s="80">
        <f>'MOD Vectors ALL'!BW5*($E5=$F$1)</f>
        <v>0</v>
      </c>
      <c r="BX5" s="80">
        <f>'MOD Vectors ALL'!BX5*($E5=$F$1)</f>
        <v>0</v>
      </c>
      <c r="BY5" s="80">
        <f>'MOD Vectors ALL'!BY5*($E5=$F$1)</f>
        <v>0</v>
      </c>
      <c r="BZ5" s="80">
        <f>'MOD Vectors ALL'!BZ5*($E5=$F$1)</f>
        <v>0</v>
      </c>
      <c r="CA5" s="80">
        <f>'MOD Vectors ALL'!CA5*($E5=$F$1)</f>
        <v>0</v>
      </c>
      <c r="CB5" s="80">
        <f>'MOD Vectors ALL'!CB5*($E5=$F$1)</f>
        <v>0</v>
      </c>
      <c r="CC5" s="80">
        <f>'MOD Vectors ALL'!CC5*($E5=$F$1)</f>
        <v>0</v>
      </c>
      <c r="CD5" s="80">
        <f>'MOD Vectors ALL'!CD5*($E5=$F$1)</f>
        <v>0</v>
      </c>
      <c r="CE5" s="80">
        <f>'MOD Vectors ALL'!CE5*($E5=$F$1)</f>
        <v>0</v>
      </c>
      <c r="CF5" s="80">
        <f>'MOD Vectors ALL'!CF5*($E5=$F$1)</f>
        <v>0</v>
      </c>
      <c r="CG5" s="80">
        <f>'MOD Vectors ALL'!CG5*($E5=$F$1)</f>
        <v>0</v>
      </c>
      <c r="CH5" s="80">
        <f>'MOD Vectors ALL'!CH5*($E5=$F$1)</f>
        <v>0</v>
      </c>
      <c r="CI5" s="80">
        <f>'MOD Vectors ALL'!CI5*($E5=$F$1)</f>
        <v>0</v>
      </c>
      <c r="CJ5" s="80">
        <f>'MOD Vectors ALL'!CJ5*($E5=$F$1)</f>
        <v>0</v>
      </c>
      <c r="CK5" s="80">
        <f>'MOD Vectors ALL'!CK5*($E5=$F$1)</f>
        <v>0</v>
      </c>
      <c r="CL5" s="80">
        <f>'MOD Vectors ALL'!CL5*($E5=$F$1)</f>
        <v>0</v>
      </c>
      <c r="CM5" s="80">
        <f>'MOD Vectors ALL'!CM5*($E5=$F$1)</f>
        <v>0</v>
      </c>
      <c r="CN5" s="80">
        <f>'MOD Vectors ALL'!CN5*($E5=$F$1)</f>
        <v>0</v>
      </c>
      <c r="CO5" s="80">
        <f>'MOD Vectors ALL'!CO5*($E5=$F$1)</f>
        <v>0</v>
      </c>
      <c r="CP5" s="80">
        <f>'MOD Vectors ALL'!CP5*($E5=$F$1)</f>
        <v>0</v>
      </c>
      <c r="CQ5" s="80">
        <f>'MOD Vectors ALL'!CQ5*($E5=$F$1)</f>
        <v>0</v>
      </c>
      <c r="CR5" s="80">
        <f>'MOD Vectors ALL'!CR5*($E5=$F$1)</f>
        <v>0</v>
      </c>
      <c r="CS5" s="80">
        <f>'MOD Vectors ALL'!CS5*($E5=$F$1)</f>
        <v>0</v>
      </c>
      <c r="CT5" s="80">
        <f>'MOD Vectors ALL'!CT5*($E5=$F$1)</f>
        <v>0</v>
      </c>
      <c r="CU5" s="80">
        <f>'MOD Vectors ALL'!CU5*($E5=$F$1)</f>
        <v>0</v>
      </c>
      <c r="CV5" s="80">
        <f>'MOD Vectors ALL'!CV5*($E5=$F$1)</f>
        <v>0</v>
      </c>
      <c r="CW5" s="80">
        <f>'MOD Vectors ALL'!CW5*($E5=$F$1)</f>
        <v>0</v>
      </c>
      <c r="CX5" s="80">
        <f>'MOD Vectors ALL'!CX5*($E5=$F$1)</f>
        <v>0</v>
      </c>
      <c r="CY5" s="80">
        <f>'MOD Vectors ALL'!CY5*($E5=$F$1)</f>
        <v>0</v>
      </c>
      <c r="CZ5" s="80">
        <f>'MOD Vectors ALL'!CZ5*($E5=$F$1)</f>
        <v>0</v>
      </c>
      <c r="DA5" s="80">
        <f>'MOD Vectors ALL'!DA5*($E5=$F$1)</f>
        <v>0</v>
      </c>
      <c r="DB5" s="80">
        <f>'MOD Vectors ALL'!DB5*($E5=$F$1)</f>
        <v>0</v>
      </c>
      <c r="DC5" s="80">
        <f>'MOD Vectors ALL'!DC5*($E5=$F$1)</f>
        <v>0</v>
      </c>
      <c r="DD5" s="80">
        <f>'MOD Vectors ALL'!DD5*($E5=$F$1)</f>
        <v>0</v>
      </c>
      <c r="DE5" s="80">
        <f>'MOD Vectors ALL'!DE5*($E5=$F$1)</f>
        <v>0</v>
      </c>
      <c r="DF5" s="80">
        <f>'MOD Vectors ALL'!DF5*($E5=$F$1)</f>
        <v>0</v>
      </c>
      <c r="DG5" s="80">
        <f>'MOD Vectors ALL'!DG5*($E5=$F$1)</f>
        <v>0</v>
      </c>
      <c r="DH5" s="80">
        <f>'MOD Vectors ALL'!DH5*($E5=$F$1)</f>
        <v>0</v>
      </c>
      <c r="DI5" s="80">
        <f>'MOD Vectors ALL'!DI5*($E5=$F$1)</f>
        <v>0</v>
      </c>
      <c r="DJ5" s="80">
        <f>'MOD Vectors ALL'!DJ5*($E5=$F$1)</f>
        <v>0</v>
      </c>
      <c r="DK5" s="80">
        <f>'MOD Vectors ALL'!DK5*($E5=$F$1)</f>
        <v>0</v>
      </c>
      <c r="DL5" s="80">
        <f>'MOD Vectors ALL'!DL5*($E5=$F$1)</f>
        <v>0</v>
      </c>
      <c r="DM5" s="80">
        <f>'MOD Vectors ALL'!DM5*($E5=$F$1)</f>
        <v>0</v>
      </c>
      <c r="DN5" s="80">
        <f>'MOD Vectors ALL'!DN5*($E5=$F$1)</f>
        <v>0</v>
      </c>
      <c r="DO5" s="80">
        <f>'MOD Vectors ALL'!DO5*($E5=$F$1)</f>
        <v>0</v>
      </c>
      <c r="DP5" s="80">
        <f>'MOD Vectors ALL'!DP5*($E5=$F$1)</f>
        <v>0</v>
      </c>
      <c r="DQ5" s="80">
        <f>'MOD Vectors ALL'!DQ5*($E5=$F$1)</f>
        <v>0</v>
      </c>
    </row>
    <row r="6" spans="1:121" x14ac:dyDescent="0.2">
      <c r="A6">
        <v>4</v>
      </c>
      <c r="B6" t="s">
        <v>18</v>
      </c>
      <c r="C6" t="s">
        <v>369</v>
      </c>
      <c r="D6" t="s">
        <v>525</v>
      </c>
      <c r="E6" t="s">
        <v>531</v>
      </c>
      <c r="F6" t="s">
        <v>13</v>
      </c>
      <c r="G6">
        <v>5.9708999999999998E-2</v>
      </c>
      <c r="H6">
        <v>-0.10199800000000001</v>
      </c>
      <c r="I6" s="80">
        <f>'MOD Vectors ALL'!I6*($E6=$F$1)</f>
        <v>0</v>
      </c>
      <c r="J6" s="80">
        <f>'MOD Vectors ALL'!J6*($E6=$F$1)</f>
        <v>0</v>
      </c>
      <c r="K6" s="80">
        <f>'MOD Vectors ALL'!K6*($E6=$F$1)</f>
        <v>0</v>
      </c>
      <c r="L6" s="80">
        <f>'MOD Vectors ALL'!L6*($E6=$F$1)</f>
        <v>0</v>
      </c>
      <c r="M6" s="80">
        <f>'MOD Vectors ALL'!M6*($E6=$F$1)</f>
        <v>0</v>
      </c>
      <c r="N6" s="80">
        <f>'MOD Vectors ALL'!N6*($E6=$F$1)</f>
        <v>0</v>
      </c>
      <c r="O6" s="80">
        <f>'MOD Vectors ALL'!O6*($E6=$F$1)</f>
        <v>0</v>
      </c>
      <c r="P6" s="80">
        <f>'MOD Vectors ALL'!P6*($E6=$F$1)</f>
        <v>0</v>
      </c>
      <c r="Q6" s="80">
        <f>'MOD Vectors ALL'!Q6*($E6=$F$1)</f>
        <v>0</v>
      </c>
      <c r="R6" s="80">
        <f>'MOD Vectors ALL'!R6*($E6=$F$1)</f>
        <v>0</v>
      </c>
      <c r="S6" s="80">
        <f>'MOD Vectors ALL'!S6*($E6=$F$1)</f>
        <v>0</v>
      </c>
      <c r="T6" s="80">
        <f>'MOD Vectors ALL'!T6*($E6=$F$1)</f>
        <v>0</v>
      </c>
      <c r="U6" s="80">
        <f>'MOD Vectors ALL'!U6*($E6=$F$1)</f>
        <v>0</v>
      </c>
      <c r="V6" s="80">
        <f>'MOD Vectors ALL'!V6*($E6=$F$1)</f>
        <v>0</v>
      </c>
      <c r="W6" s="80">
        <f>'MOD Vectors ALL'!W6*($E6=$F$1)</f>
        <v>0</v>
      </c>
      <c r="X6" s="80">
        <f>'MOD Vectors ALL'!X6*($E6=$F$1)</f>
        <v>0</v>
      </c>
      <c r="Y6" s="80">
        <f>'MOD Vectors ALL'!Y6*($E6=$F$1)</f>
        <v>0</v>
      </c>
      <c r="Z6" s="80">
        <f>'MOD Vectors ALL'!Z6*($E6=$F$1)</f>
        <v>0</v>
      </c>
      <c r="AA6" s="80">
        <f>'MOD Vectors ALL'!AA6*($E6=$F$1)</f>
        <v>0</v>
      </c>
      <c r="AB6" s="80">
        <f>'MOD Vectors ALL'!AB6*($E6=$F$1)</f>
        <v>0</v>
      </c>
      <c r="AC6" s="80">
        <f>'MOD Vectors ALL'!AC6*($E6=$F$1)</f>
        <v>0</v>
      </c>
      <c r="AD6" s="80">
        <f>'MOD Vectors ALL'!AD6*($E6=$F$1)</f>
        <v>0</v>
      </c>
      <c r="AE6" s="80">
        <f>'MOD Vectors ALL'!AE6*($E6=$F$1)</f>
        <v>0</v>
      </c>
      <c r="AF6" s="80">
        <f>'MOD Vectors ALL'!AF6*($E6=$F$1)</f>
        <v>0</v>
      </c>
      <c r="AG6" s="80">
        <f>'MOD Vectors ALL'!AG6*($E6=$F$1)</f>
        <v>0</v>
      </c>
      <c r="AH6" s="80">
        <f>'MOD Vectors ALL'!AH6*($E6=$F$1)</f>
        <v>0</v>
      </c>
      <c r="AI6" s="80">
        <f>'MOD Vectors ALL'!AI6*($E6=$F$1)</f>
        <v>0</v>
      </c>
      <c r="AJ6" s="80">
        <f>'MOD Vectors ALL'!AJ6*($E6=$F$1)</f>
        <v>0</v>
      </c>
      <c r="AK6" s="80">
        <f>'MOD Vectors ALL'!AK6*($E6=$F$1)</f>
        <v>0</v>
      </c>
      <c r="AL6" s="80">
        <f>'MOD Vectors ALL'!AL6*($E6=$F$1)</f>
        <v>0</v>
      </c>
      <c r="AM6" s="80">
        <f>'MOD Vectors ALL'!AM6*($E6=$F$1)</f>
        <v>0</v>
      </c>
      <c r="AN6" s="80">
        <f>'MOD Vectors ALL'!AN6*($E6=$F$1)</f>
        <v>0</v>
      </c>
      <c r="AO6" s="80">
        <f>'MOD Vectors ALL'!AO6*($E6=$F$1)</f>
        <v>0</v>
      </c>
      <c r="AP6" s="80">
        <f>'MOD Vectors ALL'!AP6*($E6=$F$1)</f>
        <v>0</v>
      </c>
      <c r="AQ6" s="80">
        <f>'MOD Vectors ALL'!AQ6*($E6=$F$1)</f>
        <v>0</v>
      </c>
      <c r="AR6" s="80">
        <f>'MOD Vectors ALL'!AR6*($E6=$F$1)</f>
        <v>0</v>
      </c>
      <c r="AS6" s="80">
        <f>'MOD Vectors ALL'!AS6*($E6=$F$1)</f>
        <v>0</v>
      </c>
      <c r="AT6" s="80">
        <f>'MOD Vectors ALL'!AT6*($E6=$F$1)</f>
        <v>0</v>
      </c>
      <c r="AU6" s="80">
        <f>'MOD Vectors ALL'!AU6*($E6=$F$1)</f>
        <v>0</v>
      </c>
      <c r="AV6" s="80">
        <f>'MOD Vectors ALL'!AV6*($E6=$F$1)</f>
        <v>0</v>
      </c>
      <c r="AW6" s="80">
        <f>'MOD Vectors ALL'!AW6*($E6=$F$1)</f>
        <v>0</v>
      </c>
      <c r="AX6" s="80">
        <f>'MOD Vectors ALL'!AX6*($E6=$F$1)</f>
        <v>0</v>
      </c>
      <c r="AY6" s="80">
        <f>'MOD Vectors ALL'!AY6*($E6=$F$1)</f>
        <v>0</v>
      </c>
      <c r="AZ6" s="80">
        <f>'MOD Vectors ALL'!AZ6*($E6=$F$1)</f>
        <v>0</v>
      </c>
      <c r="BA6" s="80">
        <f>'MOD Vectors ALL'!BA6*($E6=$F$1)</f>
        <v>0</v>
      </c>
      <c r="BB6" s="80">
        <f>'MOD Vectors ALL'!BB6*($E6=$F$1)</f>
        <v>0</v>
      </c>
      <c r="BC6" s="80">
        <f>'MOD Vectors ALL'!BC6*($E6=$F$1)</f>
        <v>0</v>
      </c>
      <c r="BD6" s="80">
        <f>'MOD Vectors ALL'!BD6*($E6=$F$1)</f>
        <v>0</v>
      </c>
      <c r="BE6" s="80">
        <f>'MOD Vectors ALL'!BE6*($E6=$F$1)</f>
        <v>0</v>
      </c>
      <c r="BF6" s="80">
        <f>'MOD Vectors ALL'!BF6*($E6=$F$1)</f>
        <v>0</v>
      </c>
      <c r="BG6" s="80">
        <f>'MOD Vectors ALL'!BG6*($E6=$F$1)</f>
        <v>0</v>
      </c>
      <c r="BH6" s="80">
        <f>'MOD Vectors ALL'!BH6*($E6=$F$1)</f>
        <v>0</v>
      </c>
      <c r="BI6" s="80">
        <f>'MOD Vectors ALL'!BI6*($E6=$F$1)</f>
        <v>0</v>
      </c>
      <c r="BJ6" s="80">
        <f>'MOD Vectors ALL'!BJ6*($E6=$F$1)</f>
        <v>0</v>
      </c>
      <c r="BK6" s="80">
        <f>'MOD Vectors ALL'!BK6*($E6=$F$1)</f>
        <v>0</v>
      </c>
      <c r="BL6" s="80">
        <f>'MOD Vectors ALL'!BL6*($E6=$F$1)</f>
        <v>0</v>
      </c>
      <c r="BM6" s="80">
        <f>'MOD Vectors ALL'!BM6*($E6=$F$1)</f>
        <v>0</v>
      </c>
      <c r="BN6" s="80">
        <f>'MOD Vectors ALL'!BN6*($E6=$F$1)</f>
        <v>0</v>
      </c>
      <c r="BO6" s="80">
        <f>'MOD Vectors ALL'!BO6*($E6=$F$1)</f>
        <v>0</v>
      </c>
      <c r="BP6" s="80">
        <f>'MOD Vectors ALL'!BP6*($E6=$F$1)</f>
        <v>0</v>
      </c>
      <c r="BQ6" s="80">
        <f>'MOD Vectors ALL'!BQ6*($E6=$F$1)</f>
        <v>0</v>
      </c>
      <c r="BR6" s="80">
        <f>'MOD Vectors ALL'!BR6*($E6=$F$1)</f>
        <v>0</v>
      </c>
      <c r="BS6" s="80">
        <f>'MOD Vectors ALL'!BS6*($E6=$F$1)</f>
        <v>0</v>
      </c>
      <c r="BT6" s="80">
        <f>'MOD Vectors ALL'!BT6*($E6=$F$1)</f>
        <v>0</v>
      </c>
      <c r="BU6" s="80">
        <f>'MOD Vectors ALL'!BU6*($E6=$F$1)</f>
        <v>0</v>
      </c>
      <c r="BV6" s="80">
        <f>'MOD Vectors ALL'!BV6*($E6=$F$1)</f>
        <v>0</v>
      </c>
      <c r="BW6" s="80">
        <f>'MOD Vectors ALL'!BW6*($E6=$F$1)</f>
        <v>0</v>
      </c>
      <c r="BX6" s="80">
        <f>'MOD Vectors ALL'!BX6*($E6=$F$1)</f>
        <v>0</v>
      </c>
      <c r="BY6" s="80">
        <f>'MOD Vectors ALL'!BY6*($E6=$F$1)</f>
        <v>0</v>
      </c>
      <c r="BZ6" s="80">
        <f>'MOD Vectors ALL'!BZ6*($E6=$F$1)</f>
        <v>0</v>
      </c>
      <c r="CA6" s="80">
        <f>'MOD Vectors ALL'!CA6*($E6=$F$1)</f>
        <v>0</v>
      </c>
      <c r="CB6" s="80">
        <f>'MOD Vectors ALL'!CB6*($E6=$F$1)</f>
        <v>0</v>
      </c>
      <c r="CC6" s="80">
        <f>'MOD Vectors ALL'!CC6*($E6=$F$1)</f>
        <v>0</v>
      </c>
      <c r="CD6" s="80">
        <f>'MOD Vectors ALL'!CD6*($E6=$F$1)</f>
        <v>0</v>
      </c>
      <c r="CE6" s="80">
        <f>'MOD Vectors ALL'!CE6*($E6=$F$1)</f>
        <v>0</v>
      </c>
      <c r="CF6" s="80">
        <f>'MOD Vectors ALL'!CF6*($E6=$F$1)</f>
        <v>0</v>
      </c>
      <c r="CG6" s="80">
        <f>'MOD Vectors ALL'!CG6*($E6=$F$1)</f>
        <v>0</v>
      </c>
      <c r="CH6" s="80">
        <f>'MOD Vectors ALL'!CH6*($E6=$F$1)</f>
        <v>0</v>
      </c>
      <c r="CI6" s="80">
        <f>'MOD Vectors ALL'!CI6*($E6=$F$1)</f>
        <v>0</v>
      </c>
      <c r="CJ6" s="80">
        <f>'MOD Vectors ALL'!CJ6*($E6=$F$1)</f>
        <v>0</v>
      </c>
      <c r="CK6" s="80">
        <f>'MOD Vectors ALL'!CK6*($E6=$F$1)</f>
        <v>0</v>
      </c>
      <c r="CL6" s="80">
        <f>'MOD Vectors ALL'!CL6*($E6=$F$1)</f>
        <v>0</v>
      </c>
      <c r="CM6" s="80">
        <f>'MOD Vectors ALL'!CM6*($E6=$F$1)</f>
        <v>0</v>
      </c>
      <c r="CN6" s="80">
        <f>'MOD Vectors ALL'!CN6*($E6=$F$1)</f>
        <v>0</v>
      </c>
      <c r="CO6" s="80">
        <f>'MOD Vectors ALL'!CO6*($E6=$F$1)</f>
        <v>0</v>
      </c>
      <c r="CP6" s="80">
        <f>'MOD Vectors ALL'!CP6*($E6=$F$1)</f>
        <v>0</v>
      </c>
      <c r="CQ6" s="80">
        <f>'MOD Vectors ALL'!CQ6*($E6=$F$1)</f>
        <v>0</v>
      </c>
      <c r="CR6" s="80">
        <f>'MOD Vectors ALL'!CR6*($E6=$F$1)</f>
        <v>0</v>
      </c>
      <c r="CS6" s="80">
        <f>'MOD Vectors ALL'!CS6*($E6=$F$1)</f>
        <v>0</v>
      </c>
      <c r="CT6" s="80">
        <f>'MOD Vectors ALL'!CT6*($E6=$F$1)</f>
        <v>0</v>
      </c>
      <c r="CU6" s="80">
        <f>'MOD Vectors ALL'!CU6*($E6=$F$1)</f>
        <v>0</v>
      </c>
      <c r="CV6" s="80">
        <f>'MOD Vectors ALL'!CV6*($E6=$F$1)</f>
        <v>0</v>
      </c>
      <c r="CW6" s="80">
        <f>'MOD Vectors ALL'!CW6*($E6=$F$1)</f>
        <v>0</v>
      </c>
      <c r="CX6" s="80">
        <f>'MOD Vectors ALL'!CX6*($E6=$F$1)</f>
        <v>0</v>
      </c>
      <c r="CY6" s="80">
        <f>'MOD Vectors ALL'!CY6*($E6=$F$1)</f>
        <v>0</v>
      </c>
      <c r="CZ6" s="80">
        <f>'MOD Vectors ALL'!CZ6*($E6=$F$1)</f>
        <v>0</v>
      </c>
      <c r="DA6" s="80">
        <f>'MOD Vectors ALL'!DA6*($E6=$F$1)</f>
        <v>0</v>
      </c>
      <c r="DB6" s="80">
        <f>'MOD Vectors ALL'!DB6*($E6=$F$1)</f>
        <v>0</v>
      </c>
      <c r="DC6" s="80">
        <f>'MOD Vectors ALL'!DC6*($E6=$F$1)</f>
        <v>0</v>
      </c>
      <c r="DD6" s="80">
        <f>'MOD Vectors ALL'!DD6*($E6=$F$1)</f>
        <v>0</v>
      </c>
      <c r="DE6" s="80">
        <f>'MOD Vectors ALL'!DE6*($E6=$F$1)</f>
        <v>0</v>
      </c>
      <c r="DF6" s="80">
        <f>'MOD Vectors ALL'!DF6*($E6=$F$1)</f>
        <v>0</v>
      </c>
      <c r="DG6" s="80">
        <f>'MOD Vectors ALL'!DG6*($E6=$F$1)</f>
        <v>0</v>
      </c>
      <c r="DH6" s="80">
        <f>'MOD Vectors ALL'!DH6*($E6=$F$1)</f>
        <v>0</v>
      </c>
      <c r="DI6" s="80">
        <f>'MOD Vectors ALL'!DI6*($E6=$F$1)</f>
        <v>0</v>
      </c>
      <c r="DJ6" s="80">
        <f>'MOD Vectors ALL'!DJ6*($E6=$F$1)</f>
        <v>0</v>
      </c>
      <c r="DK6" s="80">
        <f>'MOD Vectors ALL'!DK6*($E6=$F$1)</f>
        <v>0</v>
      </c>
      <c r="DL6" s="80">
        <f>'MOD Vectors ALL'!DL6*($E6=$F$1)</f>
        <v>0</v>
      </c>
      <c r="DM6" s="80">
        <f>'MOD Vectors ALL'!DM6*($E6=$F$1)</f>
        <v>0</v>
      </c>
      <c r="DN6" s="80">
        <f>'MOD Vectors ALL'!DN6*($E6=$F$1)</f>
        <v>0</v>
      </c>
      <c r="DO6" s="80">
        <f>'MOD Vectors ALL'!DO6*($E6=$F$1)</f>
        <v>0</v>
      </c>
      <c r="DP6" s="80">
        <f>'MOD Vectors ALL'!DP6*($E6=$F$1)</f>
        <v>0</v>
      </c>
      <c r="DQ6" s="80">
        <f>'MOD Vectors ALL'!DQ6*($E6=$F$1)</f>
        <v>0</v>
      </c>
    </row>
    <row r="7" spans="1:121" x14ac:dyDescent="0.2">
      <c r="A7">
        <v>5</v>
      </c>
      <c r="B7" t="s">
        <v>18</v>
      </c>
      <c r="C7" t="s">
        <v>369</v>
      </c>
      <c r="D7" t="s">
        <v>525</v>
      </c>
      <c r="E7" t="s">
        <v>531</v>
      </c>
      <c r="F7" t="s">
        <v>14</v>
      </c>
      <c r="G7">
        <v>5.9305999999999998E-2</v>
      </c>
      <c r="H7">
        <v>-0.11437600000000001</v>
      </c>
      <c r="I7" s="80">
        <f>'MOD Vectors ALL'!I7*($E7=$F$1)</f>
        <v>0</v>
      </c>
      <c r="J7" s="80">
        <f>'MOD Vectors ALL'!J7*($E7=$F$1)</f>
        <v>0</v>
      </c>
      <c r="K7" s="80">
        <f>'MOD Vectors ALL'!K7*($E7=$F$1)</f>
        <v>0</v>
      </c>
      <c r="L7" s="80">
        <f>'MOD Vectors ALL'!L7*($E7=$F$1)</f>
        <v>0</v>
      </c>
      <c r="M7" s="80">
        <f>'MOD Vectors ALL'!M7*($E7=$F$1)</f>
        <v>0</v>
      </c>
      <c r="N7" s="80">
        <f>'MOD Vectors ALL'!N7*($E7=$F$1)</f>
        <v>0</v>
      </c>
      <c r="O7" s="80">
        <f>'MOD Vectors ALL'!O7*($E7=$F$1)</f>
        <v>0</v>
      </c>
      <c r="P7" s="80">
        <f>'MOD Vectors ALL'!P7*($E7=$F$1)</f>
        <v>0</v>
      </c>
      <c r="Q7" s="80">
        <f>'MOD Vectors ALL'!Q7*($E7=$F$1)</f>
        <v>0</v>
      </c>
      <c r="R7" s="80">
        <f>'MOD Vectors ALL'!R7*($E7=$F$1)</f>
        <v>0</v>
      </c>
      <c r="S7" s="80">
        <f>'MOD Vectors ALL'!S7*($E7=$F$1)</f>
        <v>0</v>
      </c>
      <c r="T7" s="80">
        <f>'MOD Vectors ALL'!T7*($E7=$F$1)</f>
        <v>0</v>
      </c>
      <c r="U7" s="80">
        <f>'MOD Vectors ALL'!U7*($E7=$F$1)</f>
        <v>0</v>
      </c>
      <c r="V7" s="80">
        <f>'MOD Vectors ALL'!V7*($E7=$F$1)</f>
        <v>0</v>
      </c>
      <c r="W7" s="80">
        <f>'MOD Vectors ALL'!W7*($E7=$F$1)</f>
        <v>0</v>
      </c>
      <c r="X7" s="80">
        <f>'MOD Vectors ALL'!X7*($E7=$F$1)</f>
        <v>0</v>
      </c>
      <c r="Y7" s="80">
        <f>'MOD Vectors ALL'!Y7*($E7=$F$1)</f>
        <v>0</v>
      </c>
      <c r="Z7" s="80">
        <f>'MOD Vectors ALL'!Z7*($E7=$F$1)</f>
        <v>0</v>
      </c>
      <c r="AA7" s="80">
        <f>'MOD Vectors ALL'!AA7*($E7=$F$1)</f>
        <v>0</v>
      </c>
      <c r="AB7" s="80">
        <f>'MOD Vectors ALL'!AB7*($E7=$F$1)</f>
        <v>0</v>
      </c>
      <c r="AC7" s="80">
        <f>'MOD Vectors ALL'!AC7*($E7=$F$1)</f>
        <v>0</v>
      </c>
      <c r="AD7" s="80">
        <f>'MOD Vectors ALL'!AD7*($E7=$F$1)</f>
        <v>0</v>
      </c>
      <c r="AE7" s="80">
        <f>'MOD Vectors ALL'!AE7*($E7=$F$1)</f>
        <v>0</v>
      </c>
      <c r="AF7" s="80">
        <f>'MOD Vectors ALL'!AF7*($E7=$F$1)</f>
        <v>0</v>
      </c>
      <c r="AG7" s="80">
        <f>'MOD Vectors ALL'!AG7*($E7=$F$1)</f>
        <v>0</v>
      </c>
      <c r="AH7" s="80">
        <f>'MOD Vectors ALL'!AH7*($E7=$F$1)</f>
        <v>0</v>
      </c>
      <c r="AI7" s="80">
        <f>'MOD Vectors ALL'!AI7*($E7=$F$1)</f>
        <v>0</v>
      </c>
      <c r="AJ7" s="80">
        <f>'MOD Vectors ALL'!AJ7*($E7=$F$1)</f>
        <v>0</v>
      </c>
      <c r="AK7" s="80">
        <f>'MOD Vectors ALL'!AK7*($E7=$F$1)</f>
        <v>0</v>
      </c>
      <c r="AL7" s="80">
        <f>'MOD Vectors ALL'!AL7*($E7=$F$1)</f>
        <v>0</v>
      </c>
      <c r="AM7" s="80">
        <f>'MOD Vectors ALL'!AM7*($E7=$F$1)</f>
        <v>0</v>
      </c>
      <c r="AN7" s="80">
        <f>'MOD Vectors ALL'!AN7*($E7=$F$1)</f>
        <v>0</v>
      </c>
      <c r="AO7" s="80">
        <f>'MOD Vectors ALL'!AO7*($E7=$F$1)</f>
        <v>0</v>
      </c>
      <c r="AP7" s="80">
        <f>'MOD Vectors ALL'!AP7*($E7=$F$1)</f>
        <v>0</v>
      </c>
      <c r="AQ7" s="80">
        <f>'MOD Vectors ALL'!AQ7*($E7=$F$1)</f>
        <v>0</v>
      </c>
      <c r="AR7" s="80">
        <f>'MOD Vectors ALL'!AR7*($E7=$F$1)</f>
        <v>0</v>
      </c>
      <c r="AS7" s="80">
        <f>'MOD Vectors ALL'!AS7*($E7=$F$1)</f>
        <v>0</v>
      </c>
      <c r="AT7" s="80">
        <f>'MOD Vectors ALL'!AT7*($E7=$F$1)</f>
        <v>0</v>
      </c>
      <c r="AU7" s="80">
        <f>'MOD Vectors ALL'!AU7*($E7=$F$1)</f>
        <v>0</v>
      </c>
      <c r="AV7" s="80">
        <f>'MOD Vectors ALL'!AV7*($E7=$F$1)</f>
        <v>0</v>
      </c>
      <c r="AW7" s="80">
        <f>'MOD Vectors ALL'!AW7*($E7=$F$1)</f>
        <v>0</v>
      </c>
      <c r="AX7" s="80">
        <f>'MOD Vectors ALL'!AX7*($E7=$F$1)</f>
        <v>0</v>
      </c>
      <c r="AY7" s="80">
        <f>'MOD Vectors ALL'!AY7*($E7=$F$1)</f>
        <v>0</v>
      </c>
      <c r="AZ7" s="80">
        <f>'MOD Vectors ALL'!AZ7*($E7=$F$1)</f>
        <v>0</v>
      </c>
      <c r="BA7" s="80">
        <f>'MOD Vectors ALL'!BA7*($E7=$F$1)</f>
        <v>0</v>
      </c>
      <c r="BB7" s="80">
        <f>'MOD Vectors ALL'!BB7*($E7=$F$1)</f>
        <v>0</v>
      </c>
      <c r="BC7" s="80">
        <f>'MOD Vectors ALL'!BC7*($E7=$F$1)</f>
        <v>0</v>
      </c>
      <c r="BD7" s="80">
        <f>'MOD Vectors ALL'!BD7*($E7=$F$1)</f>
        <v>0</v>
      </c>
      <c r="BE7" s="80">
        <f>'MOD Vectors ALL'!BE7*($E7=$F$1)</f>
        <v>0</v>
      </c>
      <c r="BF7" s="80">
        <f>'MOD Vectors ALL'!BF7*($E7=$F$1)</f>
        <v>0</v>
      </c>
      <c r="BG7" s="80">
        <f>'MOD Vectors ALL'!BG7*($E7=$F$1)</f>
        <v>0</v>
      </c>
      <c r="BH7" s="80">
        <f>'MOD Vectors ALL'!BH7*($E7=$F$1)</f>
        <v>0</v>
      </c>
      <c r="BI7" s="80">
        <f>'MOD Vectors ALL'!BI7*($E7=$F$1)</f>
        <v>0</v>
      </c>
      <c r="BJ7" s="80">
        <f>'MOD Vectors ALL'!BJ7*($E7=$F$1)</f>
        <v>0</v>
      </c>
      <c r="BK7" s="80">
        <f>'MOD Vectors ALL'!BK7*($E7=$F$1)</f>
        <v>0</v>
      </c>
      <c r="BL7" s="80">
        <f>'MOD Vectors ALL'!BL7*($E7=$F$1)</f>
        <v>0</v>
      </c>
      <c r="BM7" s="80">
        <f>'MOD Vectors ALL'!BM7*($E7=$F$1)</f>
        <v>0</v>
      </c>
      <c r="BN7" s="80">
        <f>'MOD Vectors ALL'!BN7*($E7=$F$1)</f>
        <v>0</v>
      </c>
      <c r="BO7" s="80">
        <f>'MOD Vectors ALL'!BO7*($E7=$F$1)</f>
        <v>0</v>
      </c>
      <c r="BP7" s="80">
        <f>'MOD Vectors ALL'!BP7*($E7=$F$1)</f>
        <v>0</v>
      </c>
      <c r="BQ7" s="80">
        <f>'MOD Vectors ALL'!BQ7*($E7=$F$1)</f>
        <v>0</v>
      </c>
      <c r="BR7" s="80">
        <f>'MOD Vectors ALL'!BR7*($E7=$F$1)</f>
        <v>0</v>
      </c>
      <c r="BS7" s="80">
        <f>'MOD Vectors ALL'!BS7*($E7=$F$1)</f>
        <v>0</v>
      </c>
      <c r="BT7" s="80">
        <f>'MOD Vectors ALL'!BT7*($E7=$F$1)</f>
        <v>0</v>
      </c>
      <c r="BU7" s="80">
        <f>'MOD Vectors ALL'!BU7*($E7=$F$1)</f>
        <v>0</v>
      </c>
      <c r="BV7" s="80">
        <f>'MOD Vectors ALL'!BV7*($E7=$F$1)</f>
        <v>0</v>
      </c>
      <c r="BW7" s="80">
        <f>'MOD Vectors ALL'!BW7*($E7=$F$1)</f>
        <v>0</v>
      </c>
      <c r="BX7" s="80">
        <f>'MOD Vectors ALL'!BX7*($E7=$F$1)</f>
        <v>0</v>
      </c>
      <c r="BY7" s="80">
        <f>'MOD Vectors ALL'!BY7*($E7=$F$1)</f>
        <v>0</v>
      </c>
      <c r="BZ7" s="80">
        <f>'MOD Vectors ALL'!BZ7*($E7=$F$1)</f>
        <v>0</v>
      </c>
      <c r="CA7" s="80">
        <f>'MOD Vectors ALL'!CA7*($E7=$F$1)</f>
        <v>0</v>
      </c>
      <c r="CB7" s="80">
        <f>'MOD Vectors ALL'!CB7*($E7=$F$1)</f>
        <v>0</v>
      </c>
      <c r="CC7" s="80">
        <f>'MOD Vectors ALL'!CC7*($E7=$F$1)</f>
        <v>0</v>
      </c>
      <c r="CD7" s="80">
        <f>'MOD Vectors ALL'!CD7*($E7=$F$1)</f>
        <v>0</v>
      </c>
      <c r="CE7" s="80">
        <f>'MOD Vectors ALL'!CE7*($E7=$F$1)</f>
        <v>0</v>
      </c>
      <c r="CF7" s="80">
        <f>'MOD Vectors ALL'!CF7*($E7=$F$1)</f>
        <v>0</v>
      </c>
      <c r="CG7" s="80">
        <f>'MOD Vectors ALL'!CG7*($E7=$F$1)</f>
        <v>0</v>
      </c>
      <c r="CH7" s="80">
        <f>'MOD Vectors ALL'!CH7*($E7=$F$1)</f>
        <v>0</v>
      </c>
      <c r="CI7" s="80">
        <f>'MOD Vectors ALL'!CI7*($E7=$F$1)</f>
        <v>0</v>
      </c>
      <c r="CJ7" s="80">
        <f>'MOD Vectors ALL'!CJ7*($E7=$F$1)</f>
        <v>0</v>
      </c>
      <c r="CK7" s="80">
        <f>'MOD Vectors ALL'!CK7*($E7=$F$1)</f>
        <v>0</v>
      </c>
      <c r="CL7" s="80">
        <f>'MOD Vectors ALL'!CL7*($E7=$F$1)</f>
        <v>0</v>
      </c>
      <c r="CM7" s="80">
        <f>'MOD Vectors ALL'!CM7*($E7=$F$1)</f>
        <v>0</v>
      </c>
      <c r="CN7" s="80">
        <f>'MOD Vectors ALL'!CN7*($E7=$F$1)</f>
        <v>0</v>
      </c>
      <c r="CO7" s="80">
        <f>'MOD Vectors ALL'!CO7*($E7=$F$1)</f>
        <v>0</v>
      </c>
      <c r="CP7" s="80">
        <f>'MOD Vectors ALL'!CP7*($E7=$F$1)</f>
        <v>0</v>
      </c>
      <c r="CQ7" s="80">
        <f>'MOD Vectors ALL'!CQ7*($E7=$F$1)</f>
        <v>0</v>
      </c>
      <c r="CR7" s="80">
        <f>'MOD Vectors ALL'!CR7*($E7=$F$1)</f>
        <v>0</v>
      </c>
      <c r="CS7" s="80">
        <f>'MOD Vectors ALL'!CS7*($E7=$F$1)</f>
        <v>0</v>
      </c>
      <c r="CT7" s="80">
        <f>'MOD Vectors ALL'!CT7*($E7=$F$1)</f>
        <v>0</v>
      </c>
      <c r="CU7" s="80">
        <f>'MOD Vectors ALL'!CU7*($E7=$F$1)</f>
        <v>0</v>
      </c>
      <c r="CV7" s="80">
        <f>'MOD Vectors ALL'!CV7*($E7=$F$1)</f>
        <v>0</v>
      </c>
      <c r="CW7" s="80">
        <f>'MOD Vectors ALL'!CW7*($E7=$F$1)</f>
        <v>0</v>
      </c>
      <c r="CX7" s="80">
        <f>'MOD Vectors ALL'!CX7*($E7=$F$1)</f>
        <v>0</v>
      </c>
      <c r="CY7" s="80">
        <f>'MOD Vectors ALL'!CY7*($E7=$F$1)</f>
        <v>0</v>
      </c>
      <c r="CZ7" s="80">
        <f>'MOD Vectors ALL'!CZ7*($E7=$F$1)</f>
        <v>0</v>
      </c>
      <c r="DA7" s="80">
        <f>'MOD Vectors ALL'!DA7*($E7=$F$1)</f>
        <v>0</v>
      </c>
      <c r="DB7" s="80">
        <f>'MOD Vectors ALL'!DB7*($E7=$F$1)</f>
        <v>0</v>
      </c>
      <c r="DC7" s="80">
        <f>'MOD Vectors ALL'!DC7*($E7=$F$1)</f>
        <v>0</v>
      </c>
      <c r="DD7" s="80">
        <f>'MOD Vectors ALL'!DD7*($E7=$F$1)</f>
        <v>0</v>
      </c>
      <c r="DE7" s="80">
        <f>'MOD Vectors ALL'!DE7*($E7=$F$1)</f>
        <v>0</v>
      </c>
      <c r="DF7" s="80">
        <f>'MOD Vectors ALL'!DF7*($E7=$F$1)</f>
        <v>0</v>
      </c>
      <c r="DG7" s="80">
        <f>'MOD Vectors ALL'!DG7*($E7=$F$1)</f>
        <v>0</v>
      </c>
      <c r="DH7" s="80">
        <f>'MOD Vectors ALL'!DH7*($E7=$F$1)</f>
        <v>0</v>
      </c>
      <c r="DI7" s="80">
        <f>'MOD Vectors ALL'!DI7*($E7=$F$1)</f>
        <v>0</v>
      </c>
      <c r="DJ7" s="80">
        <f>'MOD Vectors ALL'!DJ7*($E7=$F$1)</f>
        <v>0</v>
      </c>
      <c r="DK7" s="80">
        <f>'MOD Vectors ALL'!DK7*($E7=$F$1)</f>
        <v>0</v>
      </c>
      <c r="DL7" s="80">
        <f>'MOD Vectors ALL'!DL7*($E7=$F$1)</f>
        <v>0</v>
      </c>
      <c r="DM7" s="80">
        <f>'MOD Vectors ALL'!DM7*($E7=$F$1)</f>
        <v>0</v>
      </c>
      <c r="DN7" s="80">
        <f>'MOD Vectors ALL'!DN7*($E7=$F$1)</f>
        <v>0</v>
      </c>
      <c r="DO7" s="80">
        <f>'MOD Vectors ALL'!DO7*($E7=$F$1)</f>
        <v>0</v>
      </c>
      <c r="DP7" s="80">
        <f>'MOD Vectors ALL'!DP7*($E7=$F$1)</f>
        <v>0</v>
      </c>
      <c r="DQ7" s="80">
        <f>'MOD Vectors ALL'!DQ7*($E7=$F$1)</f>
        <v>0</v>
      </c>
    </row>
    <row r="8" spans="1:121" x14ac:dyDescent="0.2">
      <c r="A8">
        <v>6</v>
      </c>
      <c r="B8" t="s">
        <v>18</v>
      </c>
      <c r="C8" t="s">
        <v>369</v>
      </c>
      <c r="D8" t="s">
        <v>525</v>
      </c>
      <c r="E8" t="s">
        <v>531</v>
      </c>
      <c r="F8" t="s">
        <v>33</v>
      </c>
      <c r="G8">
        <v>5.4671999999999998E-2</v>
      </c>
      <c r="H8">
        <v>-0.1197</v>
      </c>
      <c r="I8" s="80">
        <f>'MOD Vectors ALL'!I8*($E8=$F$1)</f>
        <v>0</v>
      </c>
      <c r="J8" s="80">
        <f>'MOD Vectors ALL'!J8*($E8=$F$1)</f>
        <v>0</v>
      </c>
      <c r="K8" s="80">
        <f>'MOD Vectors ALL'!K8*($E8=$F$1)</f>
        <v>0</v>
      </c>
      <c r="L8" s="80">
        <f>'MOD Vectors ALL'!L8*($E8=$F$1)</f>
        <v>0</v>
      </c>
      <c r="M8" s="80">
        <f>'MOD Vectors ALL'!M8*($E8=$F$1)</f>
        <v>0</v>
      </c>
      <c r="N8" s="80">
        <f>'MOD Vectors ALL'!N8*($E8=$F$1)</f>
        <v>0</v>
      </c>
      <c r="O8" s="80">
        <f>'MOD Vectors ALL'!O8*($E8=$F$1)</f>
        <v>0</v>
      </c>
      <c r="P8" s="80">
        <f>'MOD Vectors ALL'!P8*($E8=$F$1)</f>
        <v>0</v>
      </c>
      <c r="Q8" s="80">
        <f>'MOD Vectors ALL'!Q8*($E8=$F$1)</f>
        <v>0</v>
      </c>
      <c r="R8" s="80">
        <f>'MOD Vectors ALL'!R8*($E8=$F$1)</f>
        <v>0</v>
      </c>
      <c r="S8" s="80">
        <f>'MOD Vectors ALL'!S8*($E8=$F$1)</f>
        <v>0</v>
      </c>
      <c r="T8" s="80">
        <f>'MOD Vectors ALL'!T8*($E8=$F$1)</f>
        <v>0</v>
      </c>
      <c r="U8" s="80">
        <f>'MOD Vectors ALL'!U8*($E8=$F$1)</f>
        <v>0</v>
      </c>
      <c r="V8" s="80">
        <f>'MOD Vectors ALL'!V8*($E8=$F$1)</f>
        <v>0</v>
      </c>
      <c r="W8" s="80">
        <f>'MOD Vectors ALL'!W8*($E8=$F$1)</f>
        <v>0</v>
      </c>
      <c r="X8" s="80">
        <f>'MOD Vectors ALL'!X8*($E8=$F$1)</f>
        <v>0</v>
      </c>
      <c r="Y8" s="80">
        <f>'MOD Vectors ALL'!Y8*($E8=$F$1)</f>
        <v>0</v>
      </c>
      <c r="Z8" s="80">
        <f>'MOD Vectors ALL'!Z8*($E8=$F$1)</f>
        <v>0</v>
      </c>
      <c r="AA8" s="80">
        <f>'MOD Vectors ALL'!AA8*($E8=$F$1)</f>
        <v>0</v>
      </c>
      <c r="AB8" s="80">
        <f>'MOD Vectors ALL'!AB8*($E8=$F$1)</f>
        <v>0</v>
      </c>
      <c r="AC8" s="80">
        <f>'MOD Vectors ALL'!AC8*($E8=$F$1)</f>
        <v>0</v>
      </c>
      <c r="AD8" s="80">
        <f>'MOD Vectors ALL'!AD8*($E8=$F$1)</f>
        <v>0</v>
      </c>
      <c r="AE8" s="80">
        <f>'MOD Vectors ALL'!AE8*($E8=$F$1)</f>
        <v>0</v>
      </c>
      <c r="AF8" s="80">
        <f>'MOD Vectors ALL'!AF8*($E8=$F$1)</f>
        <v>0</v>
      </c>
      <c r="AG8" s="80">
        <f>'MOD Vectors ALL'!AG8*($E8=$F$1)</f>
        <v>0</v>
      </c>
      <c r="AH8" s="80">
        <f>'MOD Vectors ALL'!AH8*($E8=$F$1)</f>
        <v>0</v>
      </c>
      <c r="AI8" s="80">
        <f>'MOD Vectors ALL'!AI8*($E8=$F$1)</f>
        <v>0</v>
      </c>
      <c r="AJ8" s="80">
        <f>'MOD Vectors ALL'!AJ8*($E8=$F$1)</f>
        <v>0</v>
      </c>
      <c r="AK8" s="80">
        <f>'MOD Vectors ALL'!AK8*($E8=$F$1)</f>
        <v>0</v>
      </c>
      <c r="AL8" s="80">
        <f>'MOD Vectors ALL'!AL8*($E8=$F$1)</f>
        <v>0</v>
      </c>
      <c r="AM8" s="80">
        <f>'MOD Vectors ALL'!AM8*($E8=$F$1)</f>
        <v>0</v>
      </c>
      <c r="AN8" s="80">
        <f>'MOD Vectors ALL'!AN8*($E8=$F$1)</f>
        <v>0</v>
      </c>
      <c r="AO8" s="80">
        <f>'MOD Vectors ALL'!AO8*($E8=$F$1)</f>
        <v>0</v>
      </c>
      <c r="AP8" s="80">
        <f>'MOD Vectors ALL'!AP8*($E8=$F$1)</f>
        <v>0</v>
      </c>
      <c r="AQ8" s="80">
        <f>'MOD Vectors ALL'!AQ8*($E8=$F$1)</f>
        <v>0</v>
      </c>
      <c r="AR8" s="80">
        <f>'MOD Vectors ALL'!AR8*($E8=$F$1)</f>
        <v>0</v>
      </c>
      <c r="AS8" s="80">
        <f>'MOD Vectors ALL'!AS8*($E8=$F$1)</f>
        <v>0</v>
      </c>
      <c r="AT8" s="80">
        <f>'MOD Vectors ALL'!AT8*($E8=$F$1)</f>
        <v>0</v>
      </c>
      <c r="AU8" s="80">
        <f>'MOD Vectors ALL'!AU8*($E8=$F$1)</f>
        <v>0</v>
      </c>
      <c r="AV8" s="80">
        <f>'MOD Vectors ALL'!AV8*($E8=$F$1)</f>
        <v>0</v>
      </c>
      <c r="AW8" s="80">
        <f>'MOD Vectors ALL'!AW8*($E8=$F$1)</f>
        <v>0</v>
      </c>
      <c r="AX8" s="80">
        <f>'MOD Vectors ALL'!AX8*($E8=$F$1)</f>
        <v>0</v>
      </c>
      <c r="AY8" s="80">
        <f>'MOD Vectors ALL'!AY8*($E8=$F$1)</f>
        <v>0</v>
      </c>
      <c r="AZ8" s="80">
        <f>'MOD Vectors ALL'!AZ8*($E8=$F$1)</f>
        <v>0</v>
      </c>
      <c r="BA8" s="80">
        <f>'MOD Vectors ALL'!BA8*($E8=$F$1)</f>
        <v>0</v>
      </c>
      <c r="BB8" s="80">
        <f>'MOD Vectors ALL'!BB8*($E8=$F$1)</f>
        <v>0</v>
      </c>
      <c r="BC8" s="80">
        <f>'MOD Vectors ALL'!BC8*($E8=$F$1)</f>
        <v>0</v>
      </c>
      <c r="BD8" s="80">
        <f>'MOD Vectors ALL'!BD8*($E8=$F$1)</f>
        <v>0</v>
      </c>
      <c r="BE8" s="80">
        <f>'MOD Vectors ALL'!BE8*($E8=$F$1)</f>
        <v>0</v>
      </c>
      <c r="BF8" s="80">
        <f>'MOD Vectors ALL'!BF8*($E8=$F$1)</f>
        <v>0</v>
      </c>
      <c r="BG8" s="80">
        <f>'MOD Vectors ALL'!BG8*($E8=$F$1)</f>
        <v>0</v>
      </c>
      <c r="BH8" s="80">
        <f>'MOD Vectors ALL'!BH8*($E8=$F$1)</f>
        <v>0</v>
      </c>
      <c r="BI8" s="80">
        <f>'MOD Vectors ALL'!BI8*($E8=$F$1)</f>
        <v>0</v>
      </c>
      <c r="BJ8" s="80">
        <f>'MOD Vectors ALL'!BJ8*($E8=$F$1)</f>
        <v>0</v>
      </c>
      <c r="BK8" s="80">
        <f>'MOD Vectors ALL'!BK8*($E8=$F$1)</f>
        <v>0</v>
      </c>
      <c r="BL8" s="80">
        <f>'MOD Vectors ALL'!BL8*($E8=$F$1)</f>
        <v>0</v>
      </c>
      <c r="BM8" s="80">
        <f>'MOD Vectors ALL'!BM8*($E8=$F$1)</f>
        <v>0</v>
      </c>
      <c r="BN8" s="80">
        <f>'MOD Vectors ALL'!BN8*($E8=$F$1)</f>
        <v>0</v>
      </c>
      <c r="BO8" s="80">
        <f>'MOD Vectors ALL'!BO8*($E8=$F$1)</f>
        <v>0</v>
      </c>
      <c r="BP8" s="80">
        <f>'MOD Vectors ALL'!BP8*($E8=$F$1)</f>
        <v>0</v>
      </c>
      <c r="BQ8" s="80">
        <f>'MOD Vectors ALL'!BQ8*($E8=$F$1)</f>
        <v>0</v>
      </c>
      <c r="BR8" s="80">
        <f>'MOD Vectors ALL'!BR8*($E8=$F$1)</f>
        <v>0</v>
      </c>
      <c r="BS8" s="80">
        <f>'MOD Vectors ALL'!BS8*($E8=$F$1)</f>
        <v>0</v>
      </c>
      <c r="BT8" s="80">
        <f>'MOD Vectors ALL'!BT8*($E8=$F$1)</f>
        <v>0</v>
      </c>
      <c r="BU8" s="80">
        <f>'MOD Vectors ALL'!BU8*($E8=$F$1)</f>
        <v>0</v>
      </c>
      <c r="BV8" s="80">
        <f>'MOD Vectors ALL'!BV8*($E8=$F$1)</f>
        <v>0</v>
      </c>
      <c r="BW8" s="80">
        <f>'MOD Vectors ALL'!BW8*($E8=$F$1)</f>
        <v>0</v>
      </c>
      <c r="BX8" s="80">
        <f>'MOD Vectors ALL'!BX8*($E8=$F$1)</f>
        <v>0</v>
      </c>
      <c r="BY8" s="80">
        <f>'MOD Vectors ALL'!BY8*($E8=$F$1)</f>
        <v>0</v>
      </c>
      <c r="BZ8" s="80">
        <f>'MOD Vectors ALL'!BZ8*($E8=$F$1)</f>
        <v>0</v>
      </c>
      <c r="CA8" s="80">
        <f>'MOD Vectors ALL'!CA8*($E8=$F$1)</f>
        <v>0</v>
      </c>
      <c r="CB8" s="80">
        <f>'MOD Vectors ALL'!CB8*($E8=$F$1)</f>
        <v>0</v>
      </c>
      <c r="CC8" s="80">
        <f>'MOD Vectors ALL'!CC8*($E8=$F$1)</f>
        <v>0</v>
      </c>
      <c r="CD8" s="80">
        <f>'MOD Vectors ALL'!CD8*($E8=$F$1)</f>
        <v>0</v>
      </c>
      <c r="CE8" s="80">
        <f>'MOD Vectors ALL'!CE8*($E8=$F$1)</f>
        <v>0</v>
      </c>
      <c r="CF8" s="80">
        <f>'MOD Vectors ALL'!CF8*($E8=$F$1)</f>
        <v>0</v>
      </c>
      <c r="CG8" s="80">
        <f>'MOD Vectors ALL'!CG8*($E8=$F$1)</f>
        <v>0</v>
      </c>
      <c r="CH8" s="80">
        <f>'MOD Vectors ALL'!CH8*($E8=$F$1)</f>
        <v>0</v>
      </c>
      <c r="CI8" s="80">
        <f>'MOD Vectors ALL'!CI8*($E8=$F$1)</f>
        <v>0</v>
      </c>
      <c r="CJ8" s="80">
        <f>'MOD Vectors ALL'!CJ8*($E8=$F$1)</f>
        <v>0</v>
      </c>
      <c r="CK8" s="80">
        <f>'MOD Vectors ALL'!CK8*($E8=$F$1)</f>
        <v>0</v>
      </c>
      <c r="CL8" s="80">
        <f>'MOD Vectors ALL'!CL8*($E8=$F$1)</f>
        <v>0</v>
      </c>
      <c r="CM8" s="80">
        <f>'MOD Vectors ALL'!CM8*($E8=$F$1)</f>
        <v>0</v>
      </c>
      <c r="CN8" s="80">
        <f>'MOD Vectors ALL'!CN8*($E8=$F$1)</f>
        <v>0</v>
      </c>
      <c r="CO8" s="80">
        <f>'MOD Vectors ALL'!CO8*($E8=$F$1)</f>
        <v>0</v>
      </c>
      <c r="CP8" s="80">
        <f>'MOD Vectors ALL'!CP8*($E8=$F$1)</f>
        <v>0</v>
      </c>
      <c r="CQ8" s="80">
        <f>'MOD Vectors ALL'!CQ8*($E8=$F$1)</f>
        <v>0</v>
      </c>
      <c r="CR8" s="80">
        <f>'MOD Vectors ALL'!CR8*($E8=$F$1)</f>
        <v>0</v>
      </c>
      <c r="CS8" s="80">
        <f>'MOD Vectors ALL'!CS8*($E8=$F$1)</f>
        <v>0</v>
      </c>
      <c r="CT8" s="80">
        <f>'MOD Vectors ALL'!CT8*($E8=$F$1)</f>
        <v>0</v>
      </c>
      <c r="CU8" s="80">
        <f>'MOD Vectors ALL'!CU8*($E8=$F$1)</f>
        <v>0</v>
      </c>
      <c r="CV8" s="80">
        <f>'MOD Vectors ALL'!CV8*($E8=$F$1)</f>
        <v>0</v>
      </c>
      <c r="CW8" s="80">
        <f>'MOD Vectors ALL'!CW8*($E8=$F$1)</f>
        <v>0</v>
      </c>
      <c r="CX8" s="80">
        <f>'MOD Vectors ALL'!CX8*($E8=$F$1)</f>
        <v>0</v>
      </c>
      <c r="CY8" s="80">
        <f>'MOD Vectors ALL'!CY8*($E8=$F$1)</f>
        <v>0</v>
      </c>
      <c r="CZ8" s="80">
        <f>'MOD Vectors ALL'!CZ8*($E8=$F$1)</f>
        <v>0</v>
      </c>
      <c r="DA8" s="80">
        <f>'MOD Vectors ALL'!DA8*($E8=$F$1)</f>
        <v>0</v>
      </c>
      <c r="DB8" s="80">
        <f>'MOD Vectors ALL'!DB8*($E8=$F$1)</f>
        <v>0</v>
      </c>
      <c r="DC8" s="80">
        <f>'MOD Vectors ALL'!DC8*($E8=$F$1)</f>
        <v>0</v>
      </c>
      <c r="DD8" s="80">
        <f>'MOD Vectors ALL'!DD8*($E8=$F$1)</f>
        <v>0</v>
      </c>
      <c r="DE8" s="80">
        <f>'MOD Vectors ALL'!DE8*($E8=$F$1)</f>
        <v>0</v>
      </c>
      <c r="DF8" s="80">
        <f>'MOD Vectors ALL'!DF8*($E8=$F$1)</f>
        <v>0</v>
      </c>
      <c r="DG8" s="80">
        <f>'MOD Vectors ALL'!DG8*($E8=$F$1)</f>
        <v>0</v>
      </c>
      <c r="DH8" s="80">
        <f>'MOD Vectors ALL'!DH8*($E8=$F$1)</f>
        <v>0</v>
      </c>
      <c r="DI8" s="80">
        <f>'MOD Vectors ALL'!DI8*($E8=$F$1)</f>
        <v>0</v>
      </c>
      <c r="DJ8" s="80">
        <f>'MOD Vectors ALL'!DJ8*($E8=$F$1)</f>
        <v>0</v>
      </c>
      <c r="DK8" s="80">
        <f>'MOD Vectors ALL'!DK8*($E8=$F$1)</f>
        <v>0</v>
      </c>
      <c r="DL8" s="80">
        <f>'MOD Vectors ALL'!DL8*($E8=$F$1)</f>
        <v>0</v>
      </c>
      <c r="DM8" s="80">
        <f>'MOD Vectors ALL'!DM8*($E8=$F$1)</f>
        <v>0</v>
      </c>
      <c r="DN8" s="80">
        <f>'MOD Vectors ALL'!DN8*($E8=$F$1)</f>
        <v>0</v>
      </c>
      <c r="DO8" s="80">
        <f>'MOD Vectors ALL'!DO8*($E8=$F$1)</f>
        <v>0</v>
      </c>
      <c r="DP8" s="80">
        <f>'MOD Vectors ALL'!DP8*($E8=$F$1)</f>
        <v>0</v>
      </c>
      <c r="DQ8" s="80">
        <f>'MOD Vectors ALL'!DQ8*($E8=$F$1)</f>
        <v>0</v>
      </c>
    </row>
    <row r="9" spans="1:121" x14ac:dyDescent="0.2">
      <c r="A9">
        <v>7</v>
      </c>
      <c r="B9" t="s">
        <v>18</v>
      </c>
      <c r="C9" t="s">
        <v>369</v>
      </c>
      <c r="D9" t="s">
        <v>525</v>
      </c>
      <c r="E9" t="s">
        <v>531</v>
      </c>
      <c r="F9" t="s">
        <v>34</v>
      </c>
      <c r="G9">
        <v>5.3830000000000003E-2</v>
      </c>
      <c r="H9">
        <v>-0.12860099999999999</v>
      </c>
      <c r="I9" s="80">
        <f>'MOD Vectors ALL'!I9*($E9=$F$1)</f>
        <v>0</v>
      </c>
      <c r="J9" s="80">
        <f>'MOD Vectors ALL'!J9*($E9=$F$1)</f>
        <v>0</v>
      </c>
      <c r="K9" s="80">
        <f>'MOD Vectors ALL'!K9*($E9=$F$1)</f>
        <v>0</v>
      </c>
      <c r="L9" s="80">
        <f>'MOD Vectors ALL'!L9*($E9=$F$1)</f>
        <v>0</v>
      </c>
      <c r="M9" s="80">
        <f>'MOD Vectors ALL'!M9*($E9=$F$1)</f>
        <v>0</v>
      </c>
      <c r="N9" s="80">
        <f>'MOD Vectors ALL'!N9*($E9=$F$1)</f>
        <v>0</v>
      </c>
      <c r="O9" s="80">
        <f>'MOD Vectors ALL'!O9*($E9=$F$1)</f>
        <v>0</v>
      </c>
      <c r="P9" s="80">
        <f>'MOD Vectors ALL'!P9*($E9=$F$1)</f>
        <v>0</v>
      </c>
      <c r="Q9" s="80">
        <f>'MOD Vectors ALL'!Q9*($E9=$F$1)</f>
        <v>0</v>
      </c>
      <c r="R9" s="80">
        <f>'MOD Vectors ALL'!R9*($E9=$F$1)</f>
        <v>0</v>
      </c>
      <c r="S9" s="80">
        <f>'MOD Vectors ALL'!S9*($E9=$F$1)</f>
        <v>0</v>
      </c>
      <c r="T9" s="80">
        <f>'MOD Vectors ALL'!T9*($E9=$F$1)</f>
        <v>0</v>
      </c>
      <c r="U9" s="80">
        <f>'MOD Vectors ALL'!U9*($E9=$F$1)</f>
        <v>0</v>
      </c>
      <c r="V9" s="80">
        <f>'MOD Vectors ALL'!V9*($E9=$F$1)</f>
        <v>0</v>
      </c>
      <c r="W9" s="80">
        <f>'MOD Vectors ALL'!W9*($E9=$F$1)</f>
        <v>0</v>
      </c>
      <c r="X9" s="80">
        <f>'MOD Vectors ALL'!X9*($E9=$F$1)</f>
        <v>0</v>
      </c>
      <c r="Y9" s="80">
        <f>'MOD Vectors ALL'!Y9*($E9=$F$1)</f>
        <v>0</v>
      </c>
      <c r="Z9" s="80">
        <f>'MOD Vectors ALL'!Z9*($E9=$F$1)</f>
        <v>0</v>
      </c>
      <c r="AA9" s="80">
        <f>'MOD Vectors ALL'!AA9*($E9=$F$1)</f>
        <v>0</v>
      </c>
      <c r="AB9" s="80">
        <f>'MOD Vectors ALL'!AB9*($E9=$F$1)</f>
        <v>0</v>
      </c>
      <c r="AC9" s="80">
        <f>'MOD Vectors ALL'!AC9*($E9=$F$1)</f>
        <v>0</v>
      </c>
      <c r="AD9" s="80">
        <f>'MOD Vectors ALL'!AD9*($E9=$F$1)</f>
        <v>0</v>
      </c>
      <c r="AE9" s="80">
        <f>'MOD Vectors ALL'!AE9*($E9=$F$1)</f>
        <v>0</v>
      </c>
      <c r="AF9" s="80">
        <f>'MOD Vectors ALL'!AF9*($E9=$F$1)</f>
        <v>0</v>
      </c>
      <c r="AG9" s="80">
        <f>'MOD Vectors ALL'!AG9*($E9=$F$1)</f>
        <v>0</v>
      </c>
      <c r="AH9" s="80">
        <f>'MOD Vectors ALL'!AH9*($E9=$F$1)</f>
        <v>0</v>
      </c>
      <c r="AI9" s="80">
        <f>'MOD Vectors ALL'!AI9*($E9=$F$1)</f>
        <v>0</v>
      </c>
      <c r="AJ9" s="80">
        <f>'MOD Vectors ALL'!AJ9*($E9=$F$1)</f>
        <v>0</v>
      </c>
      <c r="AK9" s="80">
        <f>'MOD Vectors ALL'!AK9*($E9=$F$1)</f>
        <v>0</v>
      </c>
      <c r="AL9" s="80">
        <f>'MOD Vectors ALL'!AL9*($E9=$F$1)</f>
        <v>0</v>
      </c>
      <c r="AM9" s="80">
        <f>'MOD Vectors ALL'!AM9*($E9=$F$1)</f>
        <v>0</v>
      </c>
      <c r="AN9" s="80">
        <f>'MOD Vectors ALL'!AN9*($E9=$F$1)</f>
        <v>0</v>
      </c>
      <c r="AO9" s="80">
        <f>'MOD Vectors ALL'!AO9*($E9=$F$1)</f>
        <v>0</v>
      </c>
      <c r="AP9" s="80">
        <f>'MOD Vectors ALL'!AP9*($E9=$F$1)</f>
        <v>0</v>
      </c>
      <c r="AQ9" s="80">
        <f>'MOD Vectors ALL'!AQ9*($E9=$F$1)</f>
        <v>0</v>
      </c>
      <c r="AR9" s="80">
        <f>'MOD Vectors ALL'!AR9*($E9=$F$1)</f>
        <v>0</v>
      </c>
      <c r="AS9" s="80">
        <f>'MOD Vectors ALL'!AS9*($E9=$F$1)</f>
        <v>0</v>
      </c>
      <c r="AT9" s="80">
        <f>'MOD Vectors ALL'!AT9*($E9=$F$1)</f>
        <v>0</v>
      </c>
      <c r="AU9" s="80">
        <f>'MOD Vectors ALL'!AU9*($E9=$F$1)</f>
        <v>0</v>
      </c>
      <c r="AV9" s="80">
        <f>'MOD Vectors ALL'!AV9*($E9=$F$1)</f>
        <v>0</v>
      </c>
      <c r="AW9" s="80">
        <f>'MOD Vectors ALL'!AW9*($E9=$F$1)</f>
        <v>0</v>
      </c>
      <c r="AX9" s="80">
        <f>'MOD Vectors ALL'!AX9*($E9=$F$1)</f>
        <v>0</v>
      </c>
      <c r="AY9" s="80">
        <f>'MOD Vectors ALL'!AY9*($E9=$F$1)</f>
        <v>0</v>
      </c>
      <c r="AZ9" s="80">
        <f>'MOD Vectors ALL'!AZ9*($E9=$F$1)</f>
        <v>0</v>
      </c>
      <c r="BA9" s="80">
        <f>'MOD Vectors ALL'!BA9*($E9=$F$1)</f>
        <v>0</v>
      </c>
      <c r="BB9" s="80">
        <f>'MOD Vectors ALL'!BB9*($E9=$F$1)</f>
        <v>0</v>
      </c>
      <c r="BC9" s="80">
        <f>'MOD Vectors ALL'!BC9*($E9=$F$1)</f>
        <v>0</v>
      </c>
      <c r="BD9" s="80">
        <f>'MOD Vectors ALL'!BD9*($E9=$F$1)</f>
        <v>0</v>
      </c>
      <c r="BE9" s="80">
        <f>'MOD Vectors ALL'!BE9*($E9=$F$1)</f>
        <v>0</v>
      </c>
      <c r="BF9" s="80">
        <f>'MOD Vectors ALL'!BF9*($E9=$F$1)</f>
        <v>0</v>
      </c>
      <c r="BG9" s="80">
        <f>'MOD Vectors ALL'!BG9*($E9=$F$1)</f>
        <v>0</v>
      </c>
      <c r="BH9" s="80">
        <f>'MOD Vectors ALL'!BH9*($E9=$F$1)</f>
        <v>0</v>
      </c>
      <c r="BI9" s="80">
        <f>'MOD Vectors ALL'!BI9*($E9=$F$1)</f>
        <v>0</v>
      </c>
      <c r="BJ9" s="80">
        <f>'MOD Vectors ALL'!BJ9*($E9=$F$1)</f>
        <v>0</v>
      </c>
      <c r="BK9" s="80">
        <f>'MOD Vectors ALL'!BK9*($E9=$F$1)</f>
        <v>0</v>
      </c>
      <c r="BL9" s="80">
        <f>'MOD Vectors ALL'!BL9*($E9=$F$1)</f>
        <v>0</v>
      </c>
      <c r="BM9" s="80">
        <f>'MOD Vectors ALL'!BM9*($E9=$F$1)</f>
        <v>0</v>
      </c>
      <c r="BN9" s="80">
        <f>'MOD Vectors ALL'!BN9*($E9=$F$1)</f>
        <v>0</v>
      </c>
      <c r="BO9" s="80">
        <f>'MOD Vectors ALL'!BO9*($E9=$F$1)</f>
        <v>0</v>
      </c>
      <c r="BP9" s="80">
        <f>'MOD Vectors ALL'!BP9*($E9=$F$1)</f>
        <v>0</v>
      </c>
      <c r="BQ9" s="80">
        <f>'MOD Vectors ALL'!BQ9*($E9=$F$1)</f>
        <v>0</v>
      </c>
      <c r="BR9" s="80">
        <f>'MOD Vectors ALL'!BR9*($E9=$F$1)</f>
        <v>0</v>
      </c>
      <c r="BS9" s="80">
        <f>'MOD Vectors ALL'!BS9*($E9=$F$1)</f>
        <v>0</v>
      </c>
      <c r="BT9" s="80">
        <f>'MOD Vectors ALL'!BT9*($E9=$F$1)</f>
        <v>0</v>
      </c>
      <c r="BU9" s="80">
        <f>'MOD Vectors ALL'!BU9*($E9=$F$1)</f>
        <v>0</v>
      </c>
      <c r="BV9" s="80">
        <f>'MOD Vectors ALL'!BV9*($E9=$F$1)</f>
        <v>0</v>
      </c>
      <c r="BW9" s="80">
        <f>'MOD Vectors ALL'!BW9*($E9=$F$1)</f>
        <v>0</v>
      </c>
      <c r="BX9" s="80">
        <f>'MOD Vectors ALL'!BX9*($E9=$F$1)</f>
        <v>0</v>
      </c>
      <c r="BY9" s="80">
        <f>'MOD Vectors ALL'!BY9*($E9=$F$1)</f>
        <v>0</v>
      </c>
      <c r="BZ9" s="80">
        <f>'MOD Vectors ALL'!BZ9*($E9=$F$1)</f>
        <v>0</v>
      </c>
      <c r="CA9" s="80">
        <f>'MOD Vectors ALL'!CA9*($E9=$F$1)</f>
        <v>0</v>
      </c>
      <c r="CB9" s="80">
        <f>'MOD Vectors ALL'!CB9*($E9=$F$1)</f>
        <v>0</v>
      </c>
      <c r="CC9" s="80">
        <f>'MOD Vectors ALL'!CC9*($E9=$F$1)</f>
        <v>0</v>
      </c>
      <c r="CD9" s="80">
        <f>'MOD Vectors ALL'!CD9*($E9=$F$1)</f>
        <v>0</v>
      </c>
      <c r="CE9" s="80">
        <f>'MOD Vectors ALL'!CE9*($E9=$F$1)</f>
        <v>0</v>
      </c>
      <c r="CF9" s="80">
        <f>'MOD Vectors ALL'!CF9*($E9=$F$1)</f>
        <v>0</v>
      </c>
      <c r="CG9" s="80">
        <f>'MOD Vectors ALL'!CG9*($E9=$F$1)</f>
        <v>0</v>
      </c>
      <c r="CH9" s="80">
        <f>'MOD Vectors ALL'!CH9*($E9=$F$1)</f>
        <v>0</v>
      </c>
      <c r="CI9" s="80">
        <f>'MOD Vectors ALL'!CI9*($E9=$F$1)</f>
        <v>0</v>
      </c>
      <c r="CJ9" s="80">
        <f>'MOD Vectors ALL'!CJ9*($E9=$F$1)</f>
        <v>0</v>
      </c>
      <c r="CK9" s="80">
        <f>'MOD Vectors ALL'!CK9*($E9=$F$1)</f>
        <v>0</v>
      </c>
      <c r="CL9" s="80">
        <f>'MOD Vectors ALL'!CL9*($E9=$F$1)</f>
        <v>0</v>
      </c>
      <c r="CM9" s="80">
        <f>'MOD Vectors ALL'!CM9*($E9=$F$1)</f>
        <v>0</v>
      </c>
      <c r="CN9" s="80">
        <f>'MOD Vectors ALL'!CN9*($E9=$F$1)</f>
        <v>0</v>
      </c>
      <c r="CO9" s="80">
        <f>'MOD Vectors ALL'!CO9*($E9=$F$1)</f>
        <v>0</v>
      </c>
      <c r="CP9" s="80">
        <f>'MOD Vectors ALL'!CP9*($E9=$F$1)</f>
        <v>0</v>
      </c>
      <c r="CQ9" s="80">
        <f>'MOD Vectors ALL'!CQ9*($E9=$F$1)</f>
        <v>0</v>
      </c>
      <c r="CR9" s="80">
        <f>'MOD Vectors ALL'!CR9*($E9=$F$1)</f>
        <v>0</v>
      </c>
      <c r="CS9" s="80">
        <f>'MOD Vectors ALL'!CS9*($E9=$F$1)</f>
        <v>0</v>
      </c>
      <c r="CT9" s="80">
        <f>'MOD Vectors ALL'!CT9*($E9=$F$1)</f>
        <v>0</v>
      </c>
      <c r="CU9" s="80">
        <f>'MOD Vectors ALL'!CU9*($E9=$F$1)</f>
        <v>0</v>
      </c>
      <c r="CV9" s="80">
        <f>'MOD Vectors ALL'!CV9*($E9=$F$1)</f>
        <v>0</v>
      </c>
      <c r="CW9" s="80">
        <f>'MOD Vectors ALL'!CW9*($E9=$F$1)</f>
        <v>0</v>
      </c>
      <c r="CX9" s="80">
        <f>'MOD Vectors ALL'!CX9*($E9=$F$1)</f>
        <v>0</v>
      </c>
      <c r="CY9" s="80">
        <f>'MOD Vectors ALL'!CY9*($E9=$F$1)</f>
        <v>0</v>
      </c>
      <c r="CZ9" s="80">
        <f>'MOD Vectors ALL'!CZ9*($E9=$F$1)</f>
        <v>0</v>
      </c>
      <c r="DA9" s="80">
        <f>'MOD Vectors ALL'!DA9*($E9=$F$1)</f>
        <v>0</v>
      </c>
      <c r="DB9" s="80">
        <f>'MOD Vectors ALL'!DB9*($E9=$F$1)</f>
        <v>0</v>
      </c>
      <c r="DC9" s="80">
        <f>'MOD Vectors ALL'!DC9*($E9=$F$1)</f>
        <v>0</v>
      </c>
      <c r="DD9" s="80">
        <f>'MOD Vectors ALL'!DD9*($E9=$F$1)</f>
        <v>0</v>
      </c>
      <c r="DE9" s="80">
        <f>'MOD Vectors ALL'!DE9*($E9=$F$1)</f>
        <v>0</v>
      </c>
      <c r="DF9" s="80">
        <f>'MOD Vectors ALL'!DF9*($E9=$F$1)</f>
        <v>0</v>
      </c>
      <c r="DG9" s="80">
        <f>'MOD Vectors ALL'!DG9*($E9=$F$1)</f>
        <v>0</v>
      </c>
      <c r="DH9" s="80">
        <f>'MOD Vectors ALL'!DH9*($E9=$F$1)</f>
        <v>0</v>
      </c>
      <c r="DI9" s="80">
        <f>'MOD Vectors ALL'!DI9*($E9=$F$1)</f>
        <v>0</v>
      </c>
      <c r="DJ9" s="80">
        <f>'MOD Vectors ALL'!DJ9*($E9=$F$1)</f>
        <v>0</v>
      </c>
      <c r="DK9" s="80">
        <f>'MOD Vectors ALL'!DK9*($E9=$F$1)</f>
        <v>0</v>
      </c>
      <c r="DL9" s="80">
        <f>'MOD Vectors ALL'!DL9*($E9=$F$1)</f>
        <v>0</v>
      </c>
      <c r="DM9" s="80">
        <f>'MOD Vectors ALL'!DM9*($E9=$F$1)</f>
        <v>0</v>
      </c>
      <c r="DN9" s="80">
        <f>'MOD Vectors ALL'!DN9*($E9=$F$1)</f>
        <v>0</v>
      </c>
      <c r="DO9" s="80">
        <f>'MOD Vectors ALL'!DO9*($E9=$F$1)</f>
        <v>0</v>
      </c>
      <c r="DP9" s="80">
        <f>'MOD Vectors ALL'!DP9*($E9=$F$1)</f>
        <v>0</v>
      </c>
      <c r="DQ9" s="80">
        <f>'MOD Vectors ALL'!DQ9*($E9=$F$1)</f>
        <v>0</v>
      </c>
    </row>
    <row r="10" spans="1:121" x14ac:dyDescent="0.2">
      <c r="A10">
        <v>8</v>
      </c>
      <c r="B10" t="s">
        <v>18</v>
      </c>
      <c r="C10" t="s">
        <v>369</v>
      </c>
      <c r="D10" t="s">
        <v>525</v>
      </c>
      <c r="E10" t="s">
        <v>531</v>
      </c>
      <c r="F10" t="s">
        <v>7</v>
      </c>
      <c r="G10">
        <v>6.0436999999999998E-2</v>
      </c>
      <c r="H10">
        <v>-0.12739600000000001</v>
      </c>
      <c r="I10" s="80">
        <f>'MOD Vectors ALL'!I10*($E10=$F$1)</f>
        <v>0</v>
      </c>
      <c r="J10" s="80">
        <f>'MOD Vectors ALL'!J10*($E10=$F$1)</f>
        <v>0</v>
      </c>
      <c r="K10" s="80">
        <f>'MOD Vectors ALL'!K10*($E10=$F$1)</f>
        <v>0</v>
      </c>
      <c r="L10" s="80">
        <f>'MOD Vectors ALL'!L10*($E10=$F$1)</f>
        <v>0</v>
      </c>
      <c r="M10" s="80">
        <f>'MOD Vectors ALL'!M10*($E10=$F$1)</f>
        <v>0</v>
      </c>
      <c r="N10" s="80">
        <f>'MOD Vectors ALL'!N10*($E10=$F$1)</f>
        <v>0</v>
      </c>
      <c r="O10" s="80">
        <f>'MOD Vectors ALL'!O10*($E10=$F$1)</f>
        <v>0</v>
      </c>
      <c r="P10" s="80">
        <f>'MOD Vectors ALL'!P10*($E10=$F$1)</f>
        <v>0</v>
      </c>
      <c r="Q10" s="80">
        <f>'MOD Vectors ALL'!Q10*($E10=$F$1)</f>
        <v>0</v>
      </c>
      <c r="R10" s="80">
        <f>'MOD Vectors ALL'!R10*($E10=$F$1)</f>
        <v>0</v>
      </c>
      <c r="S10" s="80">
        <f>'MOD Vectors ALL'!S10*($E10=$F$1)</f>
        <v>0</v>
      </c>
      <c r="T10" s="80">
        <f>'MOD Vectors ALL'!T10*($E10=$F$1)</f>
        <v>0</v>
      </c>
      <c r="U10" s="80">
        <f>'MOD Vectors ALL'!U10*($E10=$F$1)</f>
        <v>0</v>
      </c>
      <c r="V10" s="80">
        <f>'MOD Vectors ALL'!V10*($E10=$F$1)</f>
        <v>0</v>
      </c>
      <c r="W10" s="80">
        <f>'MOD Vectors ALL'!W10*($E10=$F$1)</f>
        <v>0</v>
      </c>
      <c r="X10" s="80">
        <f>'MOD Vectors ALL'!X10*($E10=$F$1)</f>
        <v>0</v>
      </c>
      <c r="Y10" s="80">
        <f>'MOD Vectors ALL'!Y10*($E10=$F$1)</f>
        <v>0</v>
      </c>
      <c r="Z10" s="80">
        <f>'MOD Vectors ALL'!Z10*($E10=$F$1)</f>
        <v>0</v>
      </c>
      <c r="AA10" s="80">
        <f>'MOD Vectors ALL'!AA10*($E10=$F$1)</f>
        <v>0</v>
      </c>
      <c r="AB10" s="80">
        <f>'MOD Vectors ALL'!AB10*($E10=$F$1)</f>
        <v>0</v>
      </c>
      <c r="AC10" s="80">
        <f>'MOD Vectors ALL'!AC10*($E10=$F$1)</f>
        <v>0</v>
      </c>
      <c r="AD10" s="80">
        <f>'MOD Vectors ALL'!AD10*($E10=$F$1)</f>
        <v>0</v>
      </c>
      <c r="AE10" s="80">
        <f>'MOD Vectors ALL'!AE10*($E10=$F$1)</f>
        <v>0</v>
      </c>
      <c r="AF10" s="80">
        <f>'MOD Vectors ALL'!AF10*($E10=$F$1)</f>
        <v>0</v>
      </c>
      <c r="AG10" s="80">
        <f>'MOD Vectors ALL'!AG10*($E10=$F$1)</f>
        <v>0</v>
      </c>
      <c r="AH10" s="80">
        <f>'MOD Vectors ALL'!AH10*($E10=$F$1)</f>
        <v>0</v>
      </c>
      <c r="AI10" s="80">
        <f>'MOD Vectors ALL'!AI10*($E10=$F$1)</f>
        <v>0</v>
      </c>
      <c r="AJ10" s="80">
        <f>'MOD Vectors ALL'!AJ10*($E10=$F$1)</f>
        <v>0</v>
      </c>
      <c r="AK10" s="80">
        <f>'MOD Vectors ALL'!AK10*($E10=$F$1)</f>
        <v>0</v>
      </c>
      <c r="AL10" s="80">
        <f>'MOD Vectors ALL'!AL10*($E10=$F$1)</f>
        <v>0</v>
      </c>
      <c r="AM10" s="80">
        <f>'MOD Vectors ALL'!AM10*($E10=$F$1)</f>
        <v>0</v>
      </c>
      <c r="AN10" s="80">
        <f>'MOD Vectors ALL'!AN10*($E10=$F$1)</f>
        <v>0</v>
      </c>
      <c r="AO10" s="80">
        <f>'MOD Vectors ALL'!AO10*($E10=$F$1)</f>
        <v>0</v>
      </c>
      <c r="AP10" s="80">
        <f>'MOD Vectors ALL'!AP10*($E10=$F$1)</f>
        <v>0</v>
      </c>
      <c r="AQ10" s="80">
        <f>'MOD Vectors ALL'!AQ10*($E10=$F$1)</f>
        <v>0</v>
      </c>
      <c r="AR10" s="80">
        <f>'MOD Vectors ALL'!AR10*($E10=$F$1)</f>
        <v>0</v>
      </c>
      <c r="AS10" s="80">
        <f>'MOD Vectors ALL'!AS10*($E10=$F$1)</f>
        <v>0</v>
      </c>
      <c r="AT10" s="80">
        <f>'MOD Vectors ALL'!AT10*($E10=$F$1)</f>
        <v>0</v>
      </c>
      <c r="AU10" s="80">
        <f>'MOD Vectors ALL'!AU10*($E10=$F$1)</f>
        <v>0</v>
      </c>
      <c r="AV10" s="80">
        <f>'MOD Vectors ALL'!AV10*($E10=$F$1)</f>
        <v>0</v>
      </c>
      <c r="AW10" s="80">
        <f>'MOD Vectors ALL'!AW10*($E10=$F$1)</f>
        <v>0</v>
      </c>
      <c r="AX10" s="80">
        <f>'MOD Vectors ALL'!AX10*($E10=$F$1)</f>
        <v>0</v>
      </c>
      <c r="AY10" s="80">
        <f>'MOD Vectors ALL'!AY10*($E10=$F$1)</f>
        <v>0</v>
      </c>
      <c r="AZ10" s="80">
        <f>'MOD Vectors ALL'!AZ10*($E10=$F$1)</f>
        <v>0</v>
      </c>
      <c r="BA10" s="80">
        <f>'MOD Vectors ALL'!BA10*($E10=$F$1)</f>
        <v>0</v>
      </c>
      <c r="BB10" s="80">
        <f>'MOD Vectors ALL'!BB10*($E10=$F$1)</f>
        <v>0</v>
      </c>
      <c r="BC10" s="80">
        <f>'MOD Vectors ALL'!BC10*($E10=$F$1)</f>
        <v>0</v>
      </c>
      <c r="BD10" s="80">
        <f>'MOD Vectors ALL'!BD10*($E10=$F$1)</f>
        <v>0</v>
      </c>
      <c r="BE10" s="80">
        <f>'MOD Vectors ALL'!BE10*($E10=$F$1)</f>
        <v>0</v>
      </c>
      <c r="BF10" s="80">
        <f>'MOD Vectors ALL'!BF10*($E10=$F$1)</f>
        <v>0</v>
      </c>
      <c r="BG10" s="80">
        <f>'MOD Vectors ALL'!BG10*($E10=$F$1)</f>
        <v>0</v>
      </c>
      <c r="BH10" s="80">
        <f>'MOD Vectors ALL'!BH10*($E10=$F$1)</f>
        <v>0</v>
      </c>
      <c r="BI10" s="80">
        <f>'MOD Vectors ALL'!BI10*($E10=$F$1)</f>
        <v>0</v>
      </c>
      <c r="BJ10" s="80">
        <f>'MOD Vectors ALL'!BJ10*($E10=$F$1)</f>
        <v>0</v>
      </c>
      <c r="BK10" s="80">
        <f>'MOD Vectors ALL'!BK10*($E10=$F$1)</f>
        <v>0</v>
      </c>
      <c r="BL10" s="80">
        <f>'MOD Vectors ALL'!BL10*($E10=$F$1)</f>
        <v>0</v>
      </c>
      <c r="BM10" s="80">
        <f>'MOD Vectors ALL'!BM10*($E10=$F$1)</f>
        <v>0</v>
      </c>
      <c r="BN10" s="80">
        <f>'MOD Vectors ALL'!BN10*($E10=$F$1)</f>
        <v>0</v>
      </c>
      <c r="BO10" s="80">
        <f>'MOD Vectors ALL'!BO10*($E10=$F$1)</f>
        <v>0</v>
      </c>
      <c r="BP10" s="80">
        <f>'MOD Vectors ALL'!BP10*($E10=$F$1)</f>
        <v>0</v>
      </c>
      <c r="BQ10" s="80">
        <f>'MOD Vectors ALL'!BQ10*($E10=$F$1)</f>
        <v>0</v>
      </c>
      <c r="BR10" s="80">
        <f>'MOD Vectors ALL'!BR10*($E10=$F$1)</f>
        <v>0</v>
      </c>
      <c r="BS10" s="80">
        <f>'MOD Vectors ALL'!BS10*($E10=$F$1)</f>
        <v>0</v>
      </c>
      <c r="BT10" s="80">
        <f>'MOD Vectors ALL'!BT10*($E10=$F$1)</f>
        <v>0</v>
      </c>
      <c r="BU10" s="80">
        <f>'MOD Vectors ALL'!BU10*($E10=$F$1)</f>
        <v>0</v>
      </c>
      <c r="BV10" s="80">
        <f>'MOD Vectors ALL'!BV10*($E10=$F$1)</f>
        <v>0</v>
      </c>
      <c r="BW10" s="80">
        <f>'MOD Vectors ALL'!BW10*($E10=$F$1)</f>
        <v>0</v>
      </c>
      <c r="BX10" s="80">
        <f>'MOD Vectors ALL'!BX10*($E10=$F$1)</f>
        <v>0</v>
      </c>
      <c r="BY10" s="80">
        <f>'MOD Vectors ALL'!BY10*($E10=$F$1)</f>
        <v>0</v>
      </c>
      <c r="BZ10" s="80">
        <f>'MOD Vectors ALL'!BZ10*($E10=$F$1)</f>
        <v>0</v>
      </c>
      <c r="CA10" s="80">
        <f>'MOD Vectors ALL'!CA10*($E10=$F$1)</f>
        <v>0</v>
      </c>
      <c r="CB10" s="80">
        <f>'MOD Vectors ALL'!CB10*($E10=$F$1)</f>
        <v>0</v>
      </c>
      <c r="CC10" s="80">
        <f>'MOD Vectors ALL'!CC10*($E10=$F$1)</f>
        <v>0</v>
      </c>
      <c r="CD10" s="80">
        <f>'MOD Vectors ALL'!CD10*($E10=$F$1)</f>
        <v>0</v>
      </c>
      <c r="CE10" s="80">
        <f>'MOD Vectors ALL'!CE10*($E10=$F$1)</f>
        <v>0</v>
      </c>
      <c r="CF10" s="80">
        <f>'MOD Vectors ALL'!CF10*($E10=$F$1)</f>
        <v>0</v>
      </c>
      <c r="CG10" s="80">
        <f>'MOD Vectors ALL'!CG10*($E10=$F$1)</f>
        <v>0</v>
      </c>
      <c r="CH10" s="80">
        <f>'MOD Vectors ALL'!CH10*($E10=$F$1)</f>
        <v>0</v>
      </c>
      <c r="CI10" s="80">
        <f>'MOD Vectors ALL'!CI10*($E10=$F$1)</f>
        <v>0</v>
      </c>
      <c r="CJ10" s="80">
        <f>'MOD Vectors ALL'!CJ10*($E10=$F$1)</f>
        <v>0</v>
      </c>
      <c r="CK10" s="80">
        <f>'MOD Vectors ALL'!CK10*($E10=$F$1)</f>
        <v>0</v>
      </c>
      <c r="CL10" s="80">
        <f>'MOD Vectors ALL'!CL10*($E10=$F$1)</f>
        <v>0</v>
      </c>
      <c r="CM10" s="80">
        <f>'MOD Vectors ALL'!CM10*($E10=$F$1)</f>
        <v>0</v>
      </c>
      <c r="CN10" s="80">
        <f>'MOD Vectors ALL'!CN10*($E10=$F$1)</f>
        <v>0</v>
      </c>
      <c r="CO10" s="80">
        <f>'MOD Vectors ALL'!CO10*($E10=$F$1)</f>
        <v>0</v>
      </c>
      <c r="CP10" s="80">
        <f>'MOD Vectors ALL'!CP10*($E10=$F$1)</f>
        <v>0</v>
      </c>
      <c r="CQ10" s="80">
        <f>'MOD Vectors ALL'!CQ10*($E10=$F$1)</f>
        <v>0</v>
      </c>
      <c r="CR10" s="80">
        <f>'MOD Vectors ALL'!CR10*($E10=$F$1)</f>
        <v>0</v>
      </c>
      <c r="CS10" s="80">
        <f>'MOD Vectors ALL'!CS10*($E10=$F$1)</f>
        <v>0</v>
      </c>
      <c r="CT10" s="80">
        <f>'MOD Vectors ALL'!CT10*($E10=$F$1)</f>
        <v>0</v>
      </c>
      <c r="CU10" s="80">
        <f>'MOD Vectors ALL'!CU10*($E10=$F$1)</f>
        <v>0</v>
      </c>
      <c r="CV10" s="80">
        <f>'MOD Vectors ALL'!CV10*($E10=$F$1)</f>
        <v>0</v>
      </c>
      <c r="CW10" s="80">
        <f>'MOD Vectors ALL'!CW10*($E10=$F$1)</f>
        <v>0</v>
      </c>
      <c r="CX10" s="80">
        <f>'MOD Vectors ALL'!CX10*($E10=$F$1)</f>
        <v>0</v>
      </c>
      <c r="CY10" s="80">
        <f>'MOD Vectors ALL'!CY10*($E10=$F$1)</f>
        <v>0</v>
      </c>
      <c r="CZ10" s="80">
        <f>'MOD Vectors ALL'!CZ10*($E10=$F$1)</f>
        <v>0</v>
      </c>
      <c r="DA10" s="80">
        <f>'MOD Vectors ALL'!DA10*($E10=$F$1)</f>
        <v>0</v>
      </c>
      <c r="DB10" s="80">
        <f>'MOD Vectors ALL'!DB10*($E10=$F$1)</f>
        <v>0</v>
      </c>
      <c r="DC10" s="80">
        <f>'MOD Vectors ALL'!DC10*($E10=$F$1)</f>
        <v>0</v>
      </c>
      <c r="DD10" s="80">
        <f>'MOD Vectors ALL'!DD10*($E10=$F$1)</f>
        <v>0</v>
      </c>
      <c r="DE10" s="80">
        <f>'MOD Vectors ALL'!DE10*($E10=$F$1)</f>
        <v>0</v>
      </c>
      <c r="DF10" s="80">
        <f>'MOD Vectors ALL'!DF10*($E10=$F$1)</f>
        <v>0</v>
      </c>
      <c r="DG10" s="80">
        <f>'MOD Vectors ALL'!DG10*($E10=$F$1)</f>
        <v>0</v>
      </c>
      <c r="DH10" s="80">
        <f>'MOD Vectors ALL'!DH10*($E10=$F$1)</f>
        <v>0</v>
      </c>
      <c r="DI10" s="80">
        <f>'MOD Vectors ALL'!DI10*($E10=$F$1)</f>
        <v>0</v>
      </c>
      <c r="DJ10" s="80">
        <f>'MOD Vectors ALL'!DJ10*($E10=$F$1)</f>
        <v>0</v>
      </c>
      <c r="DK10" s="80">
        <f>'MOD Vectors ALL'!DK10*($E10=$F$1)</f>
        <v>0</v>
      </c>
      <c r="DL10" s="80">
        <f>'MOD Vectors ALL'!DL10*($E10=$F$1)</f>
        <v>0</v>
      </c>
      <c r="DM10" s="80">
        <f>'MOD Vectors ALL'!DM10*($E10=$F$1)</f>
        <v>0</v>
      </c>
      <c r="DN10" s="80">
        <f>'MOD Vectors ALL'!DN10*($E10=$F$1)</f>
        <v>0</v>
      </c>
      <c r="DO10" s="80">
        <f>'MOD Vectors ALL'!DO10*($E10=$F$1)</f>
        <v>0</v>
      </c>
      <c r="DP10" s="80">
        <f>'MOD Vectors ALL'!DP10*($E10=$F$1)</f>
        <v>0</v>
      </c>
      <c r="DQ10" s="80">
        <f>'MOD Vectors ALL'!DQ10*($E10=$F$1)</f>
        <v>0</v>
      </c>
    </row>
    <row r="11" spans="1:121" x14ac:dyDescent="0.2">
      <c r="A11">
        <v>9</v>
      </c>
      <c r="B11" t="s">
        <v>18</v>
      </c>
      <c r="C11" t="s">
        <v>369</v>
      </c>
      <c r="D11" t="s">
        <v>525</v>
      </c>
      <c r="E11" t="s">
        <v>531</v>
      </c>
      <c r="F11" t="s">
        <v>8</v>
      </c>
      <c r="G11">
        <v>7.2090000000000001E-2</v>
      </c>
      <c r="H11">
        <v>-0.11984599999999999</v>
      </c>
      <c r="I11" s="80">
        <f>'MOD Vectors ALL'!I11*($E11=$F$1)</f>
        <v>0</v>
      </c>
      <c r="J11" s="80">
        <f>'MOD Vectors ALL'!J11*($E11=$F$1)</f>
        <v>0</v>
      </c>
      <c r="K11" s="80">
        <f>'MOD Vectors ALL'!K11*($E11=$F$1)</f>
        <v>0</v>
      </c>
      <c r="L11" s="80">
        <f>'MOD Vectors ALL'!L11*($E11=$F$1)</f>
        <v>0</v>
      </c>
      <c r="M11" s="80">
        <f>'MOD Vectors ALL'!M11*($E11=$F$1)</f>
        <v>0</v>
      </c>
      <c r="N11" s="80">
        <f>'MOD Vectors ALL'!N11*($E11=$F$1)</f>
        <v>0</v>
      </c>
      <c r="O11" s="80">
        <f>'MOD Vectors ALL'!O11*($E11=$F$1)</f>
        <v>0</v>
      </c>
      <c r="P11" s="80">
        <f>'MOD Vectors ALL'!P11*($E11=$F$1)</f>
        <v>0</v>
      </c>
      <c r="Q11" s="80">
        <f>'MOD Vectors ALL'!Q11*($E11=$F$1)</f>
        <v>0</v>
      </c>
      <c r="R11" s="80">
        <f>'MOD Vectors ALL'!R11*($E11=$F$1)</f>
        <v>0</v>
      </c>
      <c r="S11" s="80">
        <f>'MOD Vectors ALL'!S11*($E11=$F$1)</f>
        <v>0</v>
      </c>
      <c r="T11" s="80">
        <f>'MOD Vectors ALL'!T11*($E11=$F$1)</f>
        <v>0</v>
      </c>
      <c r="U11" s="80">
        <f>'MOD Vectors ALL'!U11*($E11=$F$1)</f>
        <v>0</v>
      </c>
      <c r="V11" s="80">
        <f>'MOD Vectors ALL'!V11*($E11=$F$1)</f>
        <v>0</v>
      </c>
      <c r="W11" s="80">
        <f>'MOD Vectors ALL'!W11*($E11=$F$1)</f>
        <v>0</v>
      </c>
      <c r="X11" s="80">
        <f>'MOD Vectors ALL'!X11*($E11=$F$1)</f>
        <v>0</v>
      </c>
      <c r="Y11" s="80">
        <f>'MOD Vectors ALL'!Y11*($E11=$F$1)</f>
        <v>0</v>
      </c>
      <c r="Z11" s="80">
        <f>'MOD Vectors ALL'!Z11*($E11=$F$1)</f>
        <v>0</v>
      </c>
      <c r="AA11" s="80">
        <f>'MOD Vectors ALL'!AA11*($E11=$F$1)</f>
        <v>0</v>
      </c>
      <c r="AB11" s="80">
        <f>'MOD Vectors ALL'!AB11*($E11=$F$1)</f>
        <v>0</v>
      </c>
      <c r="AC11" s="80">
        <f>'MOD Vectors ALL'!AC11*($E11=$F$1)</f>
        <v>0</v>
      </c>
      <c r="AD11" s="80">
        <f>'MOD Vectors ALL'!AD11*($E11=$F$1)</f>
        <v>0</v>
      </c>
      <c r="AE11" s="80">
        <f>'MOD Vectors ALL'!AE11*($E11=$F$1)</f>
        <v>0</v>
      </c>
      <c r="AF11" s="80">
        <f>'MOD Vectors ALL'!AF11*($E11=$F$1)</f>
        <v>0</v>
      </c>
      <c r="AG11" s="80">
        <f>'MOD Vectors ALL'!AG11*($E11=$F$1)</f>
        <v>0</v>
      </c>
      <c r="AH11" s="80">
        <f>'MOD Vectors ALL'!AH11*($E11=$F$1)</f>
        <v>0</v>
      </c>
      <c r="AI11" s="80">
        <f>'MOD Vectors ALL'!AI11*($E11=$F$1)</f>
        <v>0</v>
      </c>
      <c r="AJ11" s="80">
        <f>'MOD Vectors ALL'!AJ11*($E11=$F$1)</f>
        <v>0</v>
      </c>
      <c r="AK11" s="80">
        <f>'MOD Vectors ALL'!AK11*($E11=$F$1)</f>
        <v>0</v>
      </c>
      <c r="AL11" s="80">
        <f>'MOD Vectors ALL'!AL11*($E11=$F$1)</f>
        <v>0</v>
      </c>
      <c r="AM11" s="80">
        <f>'MOD Vectors ALL'!AM11*($E11=$F$1)</f>
        <v>0</v>
      </c>
      <c r="AN11" s="80">
        <f>'MOD Vectors ALL'!AN11*($E11=$F$1)</f>
        <v>0</v>
      </c>
      <c r="AO11" s="80">
        <f>'MOD Vectors ALL'!AO11*($E11=$F$1)</f>
        <v>0</v>
      </c>
      <c r="AP11" s="80">
        <f>'MOD Vectors ALL'!AP11*($E11=$F$1)</f>
        <v>0</v>
      </c>
      <c r="AQ11" s="80">
        <f>'MOD Vectors ALL'!AQ11*($E11=$F$1)</f>
        <v>0</v>
      </c>
      <c r="AR11" s="80">
        <f>'MOD Vectors ALL'!AR11*($E11=$F$1)</f>
        <v>0</v>
      </c>
      <c r="AS11" s="80">
        <f>'MOD Vectors ALL'!AS11*($E11=$F$1)</f>
        <v>0</v>
      </c>
      <c r="AT11" s="80">
        <f>'MOD Vectors ALL'!AT11*($E11=$F$1)</f>
        <v>0</v>
      </c>
      <c r="AU11" s="80">
        <f>'MOD Vectors ALL'!AU11*($E11=$F$1)</f>
        <v>0</v>
      </c>
      <c r="AV11" s="80">
        <f>'MOD Vectors ALL'!AV11*($E11=$F$1)</f>
        <v>0</v>
      </c>
      <c r="AW11" s="80">
        <f>'MOD Vectors ALL'!AW11*($E11=$F$1)</f>
        <v>0</v>
      </c>
      <c r="AX11" s="80">
        <f>'MOD Vectors ALL'!AX11*($E11=$F$1)</f>
        <v>0</v>
      </c>
      <c r="AY11" s="80">
        <f>'MOD Vectors ALL'!AY11*($E11=$F$1)</f>
        <v>0</v>
      </c>
      <c r="AZ11" s="80">
        <f>'MOD Vectors ALL'!AZ11*($E11=$F$1)</f>
        <v>0</v>
      </c>
      <c r="BA11" s="80">
        <f>'MOD Vectors ALL'!BA11*($E11=$F$1)</f>
        <v>0</v>
      </c>
      <c r="BB11" s="80">
        <f>'MOD Vectors ALL'!BB11*($E11=$F$1)</f>
        <v>0</v>
      </c>
      <c r="BC11" s="80">
        <f>'MOD Vectors ALL'!BC11*($E11=$F$1)</f>
        <v>0</v>
      </c>
      <c r="BD11" s="80">
        <f>'MOD Vectors ALL'!BD11*($E11=$F$1)</f>
        <v>0</v>
      </c>
      <c r="BE11" s="80">
        <f>'MOD Vectors ALL'!BE11*($E11=$F$1)</f>
        <v>0</v>
      </c>
      <c r="BF11" s="80">
        <f>'MOD Vectors ALL'!BF11*($E11=$F$1)</f>
        <v>0</v>
      </c>
      <c r="BG11" s="80">
        <f>'MOD Vectors ALL'!BG11*($E11=$F$1)</f>
        <v>0</v>
      </c>
      <c r="BH11" s="80">
        <f>'MOD Vectors ALL'!BH11*($E11=$F$1)</f>
        <v>0</v>
      </c>
      <c r="BI11" s="80">
        <f>'MOD Vectors ALL'!BI11*($E11=$F$1)</f>
        <v>0</v>
      </c>
      <c r="BJ11" s="80">
        <f>'MOD Vectors ALL'!BJ11*($E11=$F$1)</f>
        <v>0</v>
      </c>
      <c r="BK11" s="80">
        <f>'MOD Vectors ALL'!BK11*($E11=$F$1)</f>
        <v>0</v>
      </c>
      <c r="BL11" s="80">
        <f>'MOD Vectors ALL'!BL11*($E11=$F$1)</f>
        <v>0</v>
      </c>
      <c r="BM11" s="80">
        <f>'MOD Vectors ALL'!BM11*($E11=$F$1)</f>
        <v>0</v>
      </c>
      <c r="BN11" s="80">
        <f>'MOD Vectors ALL'!BN11*($E11=$F$1)</f>
        <v>0</v>
      </c>
      <c r="BO11" s="80">
        <f>'MOD Vectors ALL'!BO11*($E11=$F$1)</f>
        <v>0</v>
      </c>
      <c r="BP11" s="80">
        <f>'MOD Vectors ALL'!BP11*($E11=$F$1)</f>
        <v>0</v>
      </c>
      <c r="BQ11" s="80">
        <f>'MOD Vectors ALL'!BQ11*($E11=$F$1)</f>
        <v>0</v>
      </c>
      <c r="BR11" s="80">
        <f>'MOD Vectors ALL'!BR11*($E11=$F$1)</f>
        <v>0</v>
      </c>
      <c r="BS11" s="80">
        <f>'MOD Vectors ALL'!BS11*($E11=$F$1)</f>
        <v>0</v>
      </c>
      <c r="BT11" s="80">
        <f>'MOD Vectors ALL'!BT11*($E11=$F$1)</f>
        <v>0</v>
      </c>
      <c r="BU11" s="80">
        <f>'MOD Vectors ALL'!BU11*($E11=$F$1)</f>
        <v>0</v>
      </c>
      <c r="BV11" s="80">
        <f>'MOD Vectors ALL'!BV11*($E11=$F$1)</f>
        <v>0</v>
      </c>
      <c r="BW11" s="80">
        <f>'MOD Vectors ALL'!BW11*($E11=$F$1)</f>
        <v>0</v>
      </c>
      <c r="BX11" s="80">
        <f>'MOD Vectors ALL'!BX11*($E11=$F$1)</f>
        <v>0</v>
      </c>
      <c r="BY11" s="80">
        <f>'MOD Vectors ALL'!BY11*($E11=$F$1)</f>
        <v>0</v>
      </c>
      <c r="BZ11" s="80">
        <f>'MOD Vectors ALL'!BZ11*($E11=$F$1)</f>
        <v>0</v>
      </c>
      <c r="CA11" s="80">
        <f>'MOD Vectors ALL'!CA11*($E11=$F$1)</f>
        <v>0</v>
      </c>
      <c r="CB11" s="80">
        <f>'MOD Vectors ALL'!CB11*($E11=$F$1)</f>
        <v>0</v>
      </c>
      <c r="CC11" s="80">
        <f>'MOD Vectors ALL'!CC11*($E11=$F$1)</f>
        <v>0</v>
      </c>
      <c r="CD11" s="80">
        <f>'MOD Vectors ALL'!CD11*($E11=$F$1)</f>
        <v>0</v>
      </c>
      <c r="CE11" s="80">
        <f>'MOD Vectors ALL'!CE11*($E11=$F$1)</f>
        <v>0</v>
      </c>
      <c r="CF11" s="80">
        <f>'MOD Vectors ALL'!CF11*($E11=$F$1)</f>
        <v>0</v>
      </c>
      <c r="CG11" s="80">
        <f>'MOD Vectors ALL'!CG11*($E11=$F$1)</f>
        <v>0</v>
      </c>
      <c r="CH11" s="80">
        <f>'MOD Vectors ALL'!CH11*($E11=$F$1)</f>
        <v>0</v>
      </c>
      <c r="CI11" s="80">
        <f>'MOD Vectors ALL'!CI11*($E11=$F$1)</f>
        <v>0</v>
      </c>
      <c r="CJ11" s="80">
        <f>'MOD Vectors ALL'!CJ11*($E11=$F$1)</f>
        <v>0</v>
      </c>
      <c r="CK11" s="80">
        <f>'MOD Vectors ALL'!CK11*($E11=$F$1)</f>
        <v>0</v>
      </c>
      <c r="CL11" s="80">
        <f>'MOD Vectors ALL'!CL11*($E11=$F$1)</f>
        <v>0</v>
      </c>
      <c r="CM11" s="80">
        <f>'MOD Vectors ALL'!CM11*($E11=$F$1)</f>
        <v>0</v>
      </c>
      <c r="CN11" s="80">
        <f>'MOD Vectors ALL'!CN11*($E11=$F$1)</f>
        <v>0</v>
      </c>
      <c r="CO11" s="80">
        <f>'MOD Vectors ALL'!CO11*($E11=$F$1)</f>
        <v>0</v>
      </c>
      <c r="CP11" s="80">
        <f>'MOD Vectors ALL'!CP11*($E11=$F$1)</f>
        <v>0</v>
      </c>
      <c r="CQ11" s="80">
        <f>'MOD Vectors ALL'!CQ11*($E11=$F$1)</f>
        <v>0</v>
      </c>
      <c r="CR11" s="80">
        <f>'MOD Vectors ALL'!CR11*($E11=$F$1)</f>
        <v>0</v>
      </c>
      <c r="CS11" s="80">
        <f>'MOD Vectors ALL'!CS11*($E11=$F$1)</f>
        <v>0</v>
      </c>
      <c r="CT11" s="80">
        <f>'MOD Vectors ALL'!CT11*($E11=$F$1)</f>
        <v>0</v>
      </c>
      <c r="CU11" s="80">
        <f>'MOD Vectors ALL'!CU11*($E11=$F$1)</f>
        <v>0</v>
      </c>
      <c r="CV11" s="80">
        <f>'MOD Vectors ALL'!CV11*($E11=$F$1)</f>
        <v>0</v>
      </c>
      <c r="CW11" s="80">
        <f>'MOD Vectors ALL'!CW11*($E11=$F$1)</f>
        <v>0</v>
      </c>
      <c r="CX11" s="80">
        <f>'MOD Vectors ALL'!CX11*($E11=$F$1)</f>
        <v>0</v>
      </c>
      <c r="CY11" s="80">
        <f>'MOD Vectors ALL'!CY11*($E11=$F$1)</f>
        <v>0</v>
      </c>
      <c r="CZ11" s="80">
        <f>'MOD Vectors ALL'!CZ11*($E11=$F$1)</f>
        <v>0</v>
      </c>
      <c r="DA11" s="80">
        <f>'MOD Vectors ALL'!DA11*($E11=$F$1)</f>
        <v>0</v>
      </c>
      <c r="DB11" s="80">
        <f>'MOD Vectors ALL'!DB11*($E11=$F$1)</f>
        <v>0</v>
      </c>
      <c r="DC11" s="80">
        <f>'MOD Vectors ALL'!DC11*($E11=$F$1)</f>
        <v>0</v>
      </c>
      <c r="DD11" s="80">
        <f>'MOD Vectors ALL'!DD11*($E11=$F$1)</f>
        <v>0</v>
      </c>
      <c r="DE11" s="80">
        <f>'MOD Vectors ALL'!DE11*($E11=$F$1)</f>
        <v>0</v>
      </c>
      <c r="DF11" s="80">
        <f>'MOD Vectors ALL'!DF11*($E11=$F$1)</f>
        <v>0</v>
      </c>
      <c r="DG11" s="80">
        <f>'MOD Vectors ALL'!DG11*($E11=$F$1)</f>
        <v>0</v>
      </c>
      <c r="DH11" s="80">
        <f>'MOD Vectors ALL'!DH11*($E11=$F$1)</f>
        <v>0</v>
      </c>
      <c r="DI11" s="80">
        <f>'MOD Vectors ALL'!DI11*($E11=$F$1)</f>
        <v>0</v>
      </c>
      <c r="DJ11" s="80">
        <f>'MOD Vectors ALL'!DJ11*($E11=$F$1)</f>
        <v>0</v>
      </c>
      <c r="DK11" s="80">
        <f>'MOD Vectors ALL'!DK11*($E11=$F$1)</f>
        <v>0</v>
      </c>
      <c r="DL11" s="80">
        <f>'MOD Vectors ALL'!DL11*($E11=$F$1)</f>
        <v>0</v>
      </c>
      <c r="DM11" s="80">
        <f>'MOD Vectors ALL'!DM11*($E11=$F$1)</f>
        <v>0</v>
      </c>
      <c r="DN11" s="80">
        <f>'MOD Vectors ALL'!DN11*($E11=$F$1)</f>
        <v>0</v>
      </c>
      <c r="DO11" s="80">
        <f>'MOD Vectors ALL'!DO11*($E11=$F$1)</f>
        <v>0</v>
      </c>
      <c r="DP11" s="80">
        <f>'MOD Vectors ALL'!DP11*($E11=$F$1)</f>
        <v>0</v>
      </c>
      <c r="DQ11" s="80">
        <f>'MOD Vectors ALL'!DQ11*($E11=$F$1)</f>
        <v>0</v>
      </c>
    </row>
    <row r="12" spans="1:121" x14ac:dyDescent="0.2">
      <c r="A12">
        <v>10</v>
      </c>
      <c r="B12" t="s">
        <v>18</v>
      </c>
      <c r="C12" t="s">
        <v>369</v>
      </c>
      <c r="D12" t="s">
        <v>525</v>
      </c>
      <c r="E12" t="s">
        <v>531</v>
      </c>
      <c r="F12" t="s">
        <v>35</v>
      </c>
      <c r="G12">
        <v>6.6474000000000005E-2</v>
      </c>
      <c r="H12">
        <v>-0.109224</v>
      </c>
      <c r="I12" s="80">
        <f>'MOD Vectors ALL'!I12*($E12=$F$1)</f>
        <v>0</v>
      </c>
      <c r="J12" s="80">
        <f>'MOD Vectors ALL'!J12*($E12=$F$1)</f>
        <v>0</v>
      </c>
      <c r="K12" s="80">
        <f>'MOD Vectors ALL'!K12*($E12=$F$1)</f>
        <v>0</v>
      </c>
      <c r="L12" s="80">
        <f>'MOD Vectors ALL'!L12*($E12=$F$1)</f>
        <v>0</v>
      </c>
      <c r="M12" s="80">
        <f>'MOD Vectors ALL'!M12*($E12=$F$1)</f>
        <v>0</v>
      </c>
      <c r="N12" s="80">
        <f>'MOD Vectors ALL'!N12*($E12=$F$1)</f>
        <v>0</v>
      </c>
      <c r="O12" s="80">
        <f>'MOD Vectors ALL'!O12*($E12=$F$1)</f>
        <v>0</v>
      </c>
      <c r="P12" s="80">
        <f>'MOD Vectors ALL'!P12*($E12=$F$1)</f>
        <v>0</v>
      </c>
      <c r="Q12" s="80">
        <f>'MOD Vectors ALL'!Q12*($E12=$F$1)</f>
        <v>0</v>
      </c>
      <c r="R12" s="80">
        <f>'MOD Vectors ALL'!R12*($E12=$F$1)</f>
        <v>0</v>
      </c>
      <c r="S12" s="80">
        <f>'MOD Vectors ALL'!S12*($E12=$F$1)</f>
        <v>0</v>
      </c>
      <c r="T12" s="80">
        <f>'MOD Vectors ALL'!T12*($E12=$F$1)</f>
        <v>0</v>
      </c>
      <c r="U12" s="80">
        <f>'MOD Vectors ALL'!U12*($E12=$F$1)</f>
        <v>0</v>
      </c>
      <c r="V12" s="80">
        <f>'MOD Vectors ALL'!V12*($E12=$F$1)</f>
        <v>0</v>
      </c>
      <c r="W12" s="80">
        <f>'MOD Vectors ALL'!W12*($E12=$F$1)</f>
        <v>0</v>
      </c>
      <c r="X12" s="80">
        <f>'MOD Vectors ALL'!X12*($E12=$F$1)</f>
        <v>0</v>
      </c>
      <c r="Y12" s="80">
        <f>'MOD Vectors ALL'!Y12*($E12=$F$1)</f>
        <v>0</v>
      </c>
      <c r="Z12" s="80">
        <f>'MOD Vectors ALL'!Z12*($E12=$F$1)</f>
        <v>0</v>
      </c>
      <c r="AA12" s="80">
        <f>'MOD Vectors ALL'!AA12*($E12=$F$1)</f>
        <v>0</v>
      </c>
      <c r="AB12" s="80">
        <f>'MOD Vectors ALL'!AB12*($E12=$F$1)</f>
        <v>0</v>
      </c>
      <c r="AC12" s="80">
        <f>'MOD Vectors ALL'!AC12*($E12=$F$1)</f>
        <v>0</v>
      </c>
      <c r="AD12" s="80">
        <f>'MOD Vectors ALL'!AD12*($E12=$F$1)</f>
        <v>0</v>
      </c>
      <c r="AE12" s="80">
        <f>'MOD Vectors ALL'!AE12*($E12=$F$1)</f>
        <v>0</v>
      </c>
      <c r="AF12" s="80">
        <f>'MOD Vectors ALL'!AF12*($E12=$F$1)</f>
        <v>0</v>
      </c>
      <c r="AG12" s="80">
        <f>'MOD Vectors ALL'!AG12*($E12=$F$1)</f>
        <v>0</v>
      </c>
      <c r="AH12" s="80">
        <f>'MOD Vectors ALL'!AH12*($E12=$F$1)</f>
        <v>0</v>
      </c>
      <c r="AI12" s="80">
        <f>'MOD Vectors ALL'!AI12*($E12=$F$1)</f>
        <v>0</v>
      </c>
      <c r="AJ12" s="80">
        <f>'MOD Vectors ALL'!AJ12*($E12=$F$1)</f>
        <v>0</v>
      </c>
      <c r="AK12" s="80">
        <f>'MOD Vectors ALL'!AK12*($E12=$F$1)</f>
        <v>0</v>
      </c>
      <c r="AL12" s="80">
        <f>'MOD Vectors ALL'!AL12*($E12=$F$1)</f>
        <v>0</v>
      </c>
      <c r="AM12" s="80">
        <f>'MOD Vectors ALL'!AM12*($E12=$F$1)</f>
        <v>0</v>
      </c>
      <c r="AN12" s="80">
        <f>'MOD Vectors ALL'!AN12*($E12=$F$1)</f>
        <v>0</v>
      </c>
      <c r="AO12" s="80">
        <f>'MOD Vectors ALL'!AO12*($E12=$F$1)</f>
        <v>0</v>
      </c>
      <c r="AP12" s="80">
        <f>'MOD Vectors ALL'!AP12*($E12=$F$1)</f>
        <v>0</v>
      </c>
      <c r="AQ12" s="80">
        <f>'MOD Vectors ALL'!AQ12*($E12=$F$1)</f>
        <v>0</v>
      </c>
      <c r="AR12" s="80">
        <f>'MOD Vectors ALL'!AR12*($E12=$F$1)</f>
        <v>0</v>
      </c>
      <c r="AS12" s="80">
        <f>'MOD Vectors ALL'!AS12*($E12=$F$1)</f>
        <v>0</v>
      </c>
      <c r="AT12" s="80">
        <f>'MOD Vectors ALL'!AT12*($E12=$F$1)</f>
        <v>0</v>
      </c>
      <c r="AU12" s="80">
        <f>'MOD Vectors ALL'!AU12*($E12=$F$1)</f>
        <v>0</v>
      </c>
      <c r="AV12" s="80">
        <f>'MOD Vectors ALL'!AV12*($E12=$F$1)</f>
        <v>0</v>
      </c>
      <c r="AW12" s="80">
        <f>'MOD Vectors ALL'!AW12*($E12=$F$1)</f>
        <v>0</v>
      </c>
      <c r="AX12" s="80">
        <f>'MOD Vectors ALL'!AX12*($E12=$F$1)</f>
        <v>0</v>
      </c>
      <c r="AY12" s="80">
        <f>'MOD Vectors ALL'!AY12*($E12=$F$1)</f>
        <v>0</v>
      </c>
      <c r="AZ12" s="80">
        <f>'MOD Vectors ALL'!AZ12*($E12=$F$1)</f>
        <v>0</v>
      </c>
      <c r="BA12" s="80">
        <f>'MOD Vectors ALL'!BA12*($E12=$F$1)</f>
        <v>0</v>
      </c>
      <c r="BB12" s="80">
        <f>'MOD Vectors ALL'!BB12*($E12=$F$1)</f>
        <v>0</v>
      </c>
      <c r="BC12" s="80">
        <f>'MOD Vectors ALL'!BC12*($E12=$F$1)</f>
        <v>0</v>
      </c>
      <c r="BD12" s="80">
        <f>'MOD Vectors ALL'!BD12*($E12=$F$1)</f>
        <v>0</v>
      </c>
      <c r="BE12" s="80">
        <f>'MOD Vectors ALL'!BE12*($E12=$F$1)</f>
        <v>0</v>
      </c>
      <c r="BF12" s="80">
        <f>'MOD Vectors ALL'!BF12*($E12=$F$1)</f>
        <v>0</v>
      </c>
      <c r="BG12" s="80">
        <f>'MOD Vectors ALL'!BG12*($E12=$F$1)</f>
        <v>0</v>
      </c>
      <c r="BH12" s="80">
        <f>'MOD Vectors ALL'!BH12*($E12=$F$1)</f>
        <v>0</v>
      </c>
      <c r="BI12" s="80">
        <f>'MOD Vectors ALL'!BI12*($E12=$F$1)</f>
        <v>0</v>
      </c>
      <c r="BJ12" s="80">
        <f>'MOD Vectors ALL'!BJ12*($E12=$F$1)</f>
        <v>0</v>
      </c>
      <c r="BK12" s="80">
        <f>'MOD Vectors ALL'!BK12*($E12=$F$1)</f>
        <v>0</v>
      </c>
      <c r="BL12" s="80">
        <f>'MOD Vectors ALL'!BL12*($E12=$F$1)</f>
        <v>0</v>
      </c>
      <c r="BM12" s="80">
        <f>'MOD Vectors ALL'!BM12*($E12=$F$1)</f>
        <v>0</v>
      </c>
      <c r="BN12" s="80">
        <f>'MOD Vectors ALL'!BN12*($E12=$F$1)</f>
        <v>0</v>
      </c>
      <c r="BO12" s="80">
        <f>'MOD Vectors ALL'!BO12*($E12=$F$1)</f>
        <v>0</v>
      </c>
      <c r="BP12" s="80">
        <f>'MOD Vectors ALL'!BP12*($E12=$F$1)</f>
        <v>0</v>
      </c>
      <c r="BQ12" s="80">
        <f>'MOD Vectors ALL'!BQ12*($E12=$F$1)</f>
        <v>0</v>
      </c>
      <c r="BR12" s="80">
        <f>'MOD Vectors ALL'!BR12*($E12=$F$1)</f>
        <v>0</v>
      </c>
      <c r="BS12" s="80">
        <f>'MOD Vectors ALL'!BS12*($E12=$F$1)</f>
        <v>0</v>
      </c>
      <c r="BT12" s="80">
        <f>'MOD Vectors ALL'!BT12*($E12=$F$1)</f>
        <v>0</v>
      </c>
      <c r="BU12" s="80">
        <f>'MOD Vectors ALL'!BU12*($E12=$F$1)</f>
        <v>0</v>
      </c>
      <c r="BV12" s="80">
        <f>'MOD Vectors ALL'!BV12*($E12=$F$1)</f>
        <v>0</v>
      </c>
      <c r="BW12" s="80">
        <f>'MOD Vectors ALL'!BW12*($E12=$F$1)</f>
        <v>0</v>
      </c>
      <c r="BX12" s="80">
        <f>'MOD Vectors ALL'!BX12*($E12=$F$1)</f>
        <v>0</v>
      </c>
      <c r="BY12" s="80">
        <f>'MOD Vectors ALL'!BY12*($E12=$F$1)</f>
        <v>0</v>
      </c>
      <c r="BZ12" s="80">
        <f>'MOD Vectors ALL'!BZ12*($E12=$F$1)</f>
        <v>0</v>
      </c>
      <c r="CA12" s="80">
        <f>'MOD Vectors ALL'!CA12*($E12=$F$1)</f>
        <v>0</v>
      </c>
      <c r="CB12" s="80">
        <f>'MOD Vectors ALL'!CB12*($E12=$F$1)</f>
        <v>0</v>
      </c>
      <c r="CC12" s="80">
        <f>'MOD Vectors ALL'!CC12*($E12=$F$1)</f>
        <v>0</v>
      </c>
      <c r="CD12" s="80">
        <f>'MOD Vectors ALL'!CD12*($E12=$F$1)</f>
        <v>0</v>
      </c>
      <c r="CE12" s="80">
        <f>'MOD Vectors ALL'!CE12*($E12=$F$1)</f>
        <v>0</v>
      </c>
      <c r="CF12" s="80">
        <f>'MOD Vectors ALL'!CF12*($E12=$F$1)</f>
        <v>0</v>
      </c>
      <c r="CG12" s="80">
        <f>'MOD Vectors ALL'!CG12*($E12=$F$1)</f>
        <v>0</v>
      </c>
      <c r="CH12" s="80">
        <f>'MOD Vectors ALL'!CH12*($E12=$F$1)</f>
        <v>0</v>
      </c>
      <c r="CI12" s="80">
        <f>'MOD Vectors ALL'!CI12*($E12=$F$1)</f>
        <v>0</v>
      </c>
      <c r="CJ12" s="80">
        <f>'MOD Vectors ALL'!CJ12*($E12=$F$1)</f>
        <v>0</v>
      </c>
      <c r="CK12" s="80">
        <f>'MOD Vectors ALL'!CK12*($E12=$F$1)</f>
        <v>0</v>
      </c>
      <c r="CL12" s="80">
        <f>'MOD Vectors ALL'!CL12*($E12=$F$1)</f>
        <v>0</v>
      </c>
      <c r="CM12" s="80">
        <f>'MOD Vectors ALL'!CM12*($E12=$F$1)</f>
        <v>0</v>
      </c>
      <c r="CN12" s="80">
        <f>'MOD Vectors ALL'!CN12*($E12=$F$1)</f>
        <v>0</v>
      </c>
      <c r="CO12" s="80">
        <f>'MOD Vectors ALL'!CO12*($E12=$F$1)</f>
        <v>0</v>
      </c>
      <c r="CP12" s="80">
        <f>'MOD Vectors ALL'!CP12*($E12=$F$1)</f>
        <v>0</v>
      </c>
      <c r="CQ12" s="80">
        <f>'MOD Vectors ALL'!CQ12*($E12=$F$1)</f>
        <v>0</v>
      </c>
      <c r="CR12" s="80">
        <f>'MOD Vectors ALL'!CR12*($E12=$F$1)</f>
        <v>0</v>
      </c>
      <c r="CS12" s="80">
        <f>'MOD Vectors ALL'!CS12*($E12=$F$1)</f>
        <v>0</v>
      </c>
      <c r="CT12" s="80">
        <f>'MOD Vectors ALL'!CT12*($E12=$F$1)</f>
        <v>0</v>
      </c>
      <c r="CU12" s="80">
        <f>'MOD Vectors ALL'!CU12*($E12=$F$1)</f>
        <v>0</v>
      </c>
      <c r="CV12" s="80">
        <f>'MOD Vectors ALL'!CV12*($E12=$F$1)</f>
        <v>0</v>
      </c>
      <c r="CW12" s="80">
        <f>'MOD Vectors ALL'!CW12*($E12=$F$1)</f>
        <v>0</v>
      </c>
      <c r="CX12" s="80">
        <f>'MOD Vectors ALL'!CX12*($E12=$F$1)</f>
        <v>0</v>
      </c>
      <c r="CY12" s="80">
        <f>'MOD Vectors ALL'!CY12*($E12=$F$1)</f>
        <v>0</v>
      </c>
      <c r="CZ12" s="80">
        <f>'MOD Vectors ALL'!CZ12*($E12=$F$1)</f>
        <v>0</v>
      </c>
      <c r="DA12" s="80">
        <f>'MOD Vectors ALL'!DA12*($E12=$F$1)</f>
        <v>0</v>
      </c>
      <c r="DB12" s="80">
        <f>'MOD Vectors ALL'!DB12*($E12=$F$1)</f>
        <v>0</v>
      </c>
      <c r="DC12" s="80">
        <f>'MOD Vectors ALL'!DC12*($E12=$F$1)</f>
        <v>0</v>
      </c>
      <c r="DD12" s="80">
        <f>'MOD Vectors ALL'!DD12*($E12=$F$1)</f>
        <v>0</v>
      </c>
      <c r="DE12" s="80">
        <f>'MOD Vectors ALL'!DE12*($E12=$F$1)</f>
        <v>0</v>
      </c>
      <c r="DF12" s="80">
        <f>'MOD Vectors ALL'!DF12*($E12=$F$1)</f>
        <v>0</v>
      </c>
      <c r="DG12" s="80">
        <f>'MOD Vectors ALL'!DG12*($E12=$F$1)</f>
        <v>0</v>
      </c>
      <c r="DH12" s="80">
        <f>'MOD Vectors ALL'!DH12*($E12=$F$1)</f>
        <v>0</v>
      </c>
      <c r="DI12" s="80">
        <f>'MOD Vectors ALL'!DI12*($E12=$F$1)</f>
        <v>0</v>
      </c>
      <c r="DJ12" s="80">
        <f>'MOD Vectors ALL'!DJ12*($E12=$F$1)</f>
        <v>0</v>
      </c>
      <c r="DK12" s="80">
        <f>'MOD Vectors ALL'!DK12*($E12=$F$1)</f>
        <v>0</v>
      </c>
      <c r="DL12" s="80">
        <f>'MOD Vectors ALL'!DL12*($E12=$F$1)</f>
        <v>0</v>
      </c>
      <c r="DM12" s="80">
        <f>'MOD Vectors ALL'!DM12*($E12=$F$1)</f>
        <v>0</v>
      </c>
      <c r="DN12" s="80">
        <f>'MOD Vectors ALL'!DN12*($E12=$F$1)</f>
        <v>0</v>
      </c>
      <c r="DO12" s="80">
        <f>'MOD Vectors ALL'!DO12*($E12=$F$1)</f>
        <v>0</v>
      </c>
      <c r="DP12" s="80">
        <f>'MOD Vectors ALL'!DP12*($E12=$F$1)</f>
        <v>0</v>
      </c>
      <c r="DQ12" s="80">
        <f>'MOD Vectors ALL'!DQ12*($E12=$F$1)</f>
        <v>0</v>
      </c>
    </row>
    <row r="13" spans="1:121" x14ac:dyDescent="0.2">
      <c r="A13">
        <v>11</v>
      </c>
      <c r="B13" t="s">
        <v>18</v>
      </c>
      <c r="C13" t="s">
        <v>369</v>
      </c>
      <c r="D13" t="s">
        <v>525</v>
      </c>
      <c r="E13" t="s">
        <v>531</v>
      </c>
      <c r="F13" t="s">
        <v>36</v>
      </c>
      <c r="G13">
        <v>6.4450999999999994E-2</v>
      </c>
      <c r="H13">
        <v>-9.6359E-2</v>
      </c>
      <c r="I13" s="80">
        <f>'MOD Vectors ALL'!I13*($E13=$F$1)</f>
        <v>0</v>
      </c>
      <c r="J13" s="80">
        <f>'MOD Vectors ALL'!J13*($E13=$F$1)</f>
        <v>0</v>
      </c>
      <c r="K13" s="80">
        <f>'MOD Vectors ALL'!K13*($E13=$F$1)</f>
        <v>0</v>
      </c>
      <c r="L13" s="80">
        <f>'MOD Vectors ALL'!L13*($E13=$F$1)</f>
        <v>0</v>
      </c>
      <c r="M13" s="80">
        <f>'MOD Vectors ALL'!M13*($E13=$F$1)</f>
        <v>0</v>
      </c>
      <c r="N13" s="80">
        <f>'MOD Vectors ALL'!N13*($E13=$F$1)</f>
        <v>0</v>
      </c>
      <c r="O13" s="80">
        <f>'MOD Vectors ALL'!O13*($E13=$F$1)</f>
        <v>0</v>
      </c>
      <c r="P13" s="80">
        <f>'MOD Vectors ALL'!P13*($E13=$F$1)</f>
        <v>0</v>
      </c>
      <c r="Q13" s="80">
        <f>'MOD Vectors ALL'!Q13*($E13=$F$1)</f>
        <v>0</v>
      </c>
      <c r="R13" s="80">
        <f>'MOD Vectors ALL'!R13*($E13=$F$1)</f>
        <v>0</v>
      </c>
      <c r="S13" s="80">
        <f>'MOD Vectors ALL'!S13*($E13=$F$1)</f>
        <v>0</v>
      </c>
      <c r="T13" s="80">
        <f>'MOD Vectors ALL'!T13*($E13=$F$1)</f>
        <v>0</v>
      </c>
      <c r="U13" s="80">
        <f>'MOD Vectors ALL'!U13*($E13=$F$1)</f>
        <v>0</v>
      </c>
      <c r="V13" s="80">
        <f>'MOD Vectors ALL'!V13*($E13=$F$1)</f>
        <v>0</v>
      </c>
      <c r="W13" s="80">
        <f>'MOD Vectors ALL'!W13*($E13=$F$1)</f>
        <v>0</v>
      </c>
      <c r="X13" s="80">
        <f>'MOD Vectors ALL'!X13*($E13=$F$1)</f>
        <v>0</v>
      </c>
      <c r="Y13" s="80">
        <f>'MOD Vectors ALL'!Y13*($E13=$F$1)</f>
        <v>0</v>
      </c>
      <c r="Z13" s="80">
        <f>'MOD Vectors ALL'!Z13*($E13=$F$1)</f>
        <v>0</v>
      </c>
      <c r="AA13" s="80">
        <f>'MOD Vectors ALL'!AA13*($E13=$F$1)</f>
        <v>0</v>
      </c>
      <c r="AB13" s="80">
        <f>'MOD Vectors ALL'!AB13*($E13=$F$1)</f>
        <v>0</v>
      </c>
      <c r="AC13" s="80">
        <f>'MOD Vectors ALL'!AC13*($E13=$F$1)</f>
        <v>0</v>
      </c>
      <c r="AD13" s="80">
        <f>'MOD Vectors ALL'!AD13*($E13=$F$1)</f>
        <v>0</v>
      </c>
      <c r="AE13" s="80">
        <f>'MOD Vectors ALL'!AE13*($E13=$F$1)</f>
        <v>0</v>
      </c>
      <c r="AF13" s="80">
        <f>'MOD Vectors ALL'!AF13*($E13=$F$1)</f>
        <v>0</v>
      </c>
      <c r="AG13" s="80">
        <f>'MOD Vectors ALL'!AG13*($E13=$F$1)</f>
        <v>0</v>
      </c>
      <c r="AH13" s="80">
        <f>'MOD Vectors ALL'!AH13*($E13=$F$1)</f>
        <v>0</v>
      </c>
      <c r="AI13" s="80">
        <f>'MOD Vectors ALL'!AI13*($E13=$F$1)</f>
        <v>0</v>
      </c>
      <c r="AJ13" s="80">
        <f>'MOD Vectors ALL'!AJ13*($E13=$F$1)</f>
        <v>0</v>
      </c>
      <c r="AK13" s="80">
        <f>'MOD Vectors ALL'!AK13*($E13=$F$1)</f>
        <v>0</v>
      </c>
      <c r="AL13" s="80">
        <f>'MOD Vectors ALL'!AL13*($E13=$F$1)</f>
        <v>0</v>
      </c>
      <c r="AM13" s="80">
        <f>'MOD Vectors ALL'!AM13*($E13=$F$1)</f>
        <v>0</v>
      </c>
      <c r="AN13" s="80">
        <f>'MOD Vectors ALL'!AN13*($E13=$F$1)</f>
        <v>0</v>
      </c>
      <c r="AO13" s="80">
        <f>'MOD Vectors ALL'!AO13*($E13=$F$1)</f>
        <v>0</v>
      </c>
      <c r="AP13" s="80">
        <f>'MOD Vectors ALL'!AP13*($E13=$F$1)</f>
        <v>0</v>
      </c>
      <c r="AQ13" s="80">
        <f>'MOD Vectors ALL'!AQ13*($E13=$F$1)</f>
        <v>0</v>
      </c>
      <c r="AR13" s="80">
        <f>'MOD Vectors ALL'!AR13*($E13=$F$1)</f>
        <v>0</v>
      </c>
      <c r="AS13" s="80">
        <f>'MOD Vectors ALL'!AS13*($E13=$F$1)</f>
        <v>0</v>
      </c>
      <c r="AT13" s="80">
        <f>'MOD Vectors ALL'!AT13*($E13=$F$1)</f>
        <v>0</v>
      </c>
      <c r="AU13" s="80">
        <f>'MOD Vectors ALL'!AU13*($E13=$F$1)</f>
        <v>0</v>
      </c>
      <c r="AV13" s="80">
        <f>'MOD Vectors ALL'!AV13*($E13=$F$1)</f>
        <v>0</v>
      </c>
      <c r="AW13" s="80">
        <f>'MOD Vectors ALL'!AW13*($E13=$F$1)</f>
        <v>0</v>
      </c>
      <c r="AX13" s="80">
        <f>'MOD Vectors ALL'!AX13*($E13=$F$1)</f>
        <v>0</v>
      </c>
      <c r="AY13" s="80">
        <f>'MOD Vectors ALL'!AY13*($E13=$F$1)</f>
        <v>0</v>
      </c>
      <c r="AZ13" s="80">
        <f>'MOD Vectors ALL'!AZ13*($E13=$F$1)</f>
        <v>0</v>
      </c>
      <c r="BA13" s="80">
        <f>'MOD Vectors ALL'!BA13*($E13=$F$1)</f>
        <v>0</v>
      </c>
      <c r="BB13" s="80">
        <f>'MOD Vectors ALL'!BB13*($E13=$F$1)</f>
        <v>0</v>
      </c>
      <c r="BC13" s="80">
        <f>'MOD Vectors ALL'!BC13*($E13=$F$1)</f>
        <v>0</v>
      </c>
      <c r="BD13" s="80">
        <f>'MOD Vectors ALL'!BD13*($E13=$F$1)</f>
        <v>0</v>
      </c>
      <c r="BE13" s="80">
        <f>'MOD Vectors ALL'!BE13*($E13=$F$1)</f>
        <v>0</v>
      </c>
      <c r="BF13" s="80">
        <f>'MOD Vectors ALL'!BF13*($E13=$F$1)</f>
        <v>0</v>
      </c>
      <c r="BG13" s="80">
        <f>'MOD Vectors ALL'!BG13*($E13=$F$1)</f>
        <v>0</v>
      </c>
      <c r="BH13" s="80">
        <f>'MOD Vectors ALL'!BH13*($E13=$F$1)</f>
        <v>0</v>
      </c>
      <c r="BI13" s="80">
        <f>'MOD Vectors ALL'!BI13*($E13=$F$1)</f>
        <v>0</v>
      </c>
      <c r="BJ13" s="80">
        <f>'MOD Vectors ALL'!BJ13*($E13=$F$1)</f>
        <v>0</v>
      </c>
      <c r="BK13" s="80">
        <f>'MOD Vectors ALL'!BK13*($E13=$F$1)</f>
        <v>0</v>
      </c>
      <c r="BL13" s="80">
        <f>'MOD Vectors ALL'!BL13*($E13=$F$1)</f>
        <v>0</v>
      </c>
      <c r="BM13" s="80">
        <f>'MOD Vectors ALL'!BM13*($E13=$F$1)</f>
        <v>0</v>
      </c>
      <c r="BN13" s="80">
        <f>'MOD Vectors ALL'!BN13*($E13=$F$1)</f>
        <v>0</v>
      </c>
      <c r="BO13" s="80">
        <f>'MOD Vectors ALL'!BO13*($E13=$F$1)</f>
        <v>0</v>
      </c>
      <c r="BP13" s="80">
        <f>'MOD Vectors ALL'!BP13*($E13=$F$1)</f>
        <v>0</v>
      </c>
      <c r="BQ13" s="80">
        <f>'MOD Vectors ALL'!BQ13*($E13=$F$1)</f>
        <v>0</v>
      </c>
      <c r="BR13" s="80">
        <f>'MOD Vectors ALL'!BR13*($E13=$F$1)</f>
        <v>0</v>
      </c>
      <c r="BS13" s="80">
        <f>'MOD Vectors ALL'!BS13*($E13=$F$1)</f>
        <v>0</v>
      </c>
      <c r="BT13" s="80">
        <f>'MOD Vectors ALL'!BT13*($E13=$F$1)</f>
        <v>0</v>
      </c>
      <c r="BU13" s="80">
        <f>'MOD Vectors ALL'!BU13*($E13=$F$1)</f>
        <v>0</v>
      </c>
      <c r="BV13" s="80">
        <f>'MOD Vectors ALL'!BV13*($E13=$F$1)</f>
        <v>0</v>
      </c>
      <c r="BW13" s="80">
        <f>'MOD Vectors ALL'!BW13*($E13=$F$1)</f>
        <v>0</v>
      </c>
      <c r="BX13" s="80">
        <f>'MOD Vectors ALL'!BX13*($E13=$F$1)</f>
        <v>0</v>
      </c>
      <c r="BY13" s="80">
        <f>'MOD Vectors ALL'!BY13*($E13=$F$1)</f>
        <v>0</v>
      </c>
      <c r="BZ13" s="80">
        <f>'MOD Vectors ALL'!BZ13*($E13=$F$1)</f>
        <v>0</v>
      </c>
      <c r="CA13" s="80">
        <f>'MOD Vectors ALL'!CA13*($E13=$F$1)</f>
        <v>0</v>
      </c>
      <c r="CB13" s="80">
        <f>'MOD Vectors ALL'!CB13*($E13=$F$1)</f>
        <v>0</v>
      </c>
      <c r="CC13" s="80">
        <f>'MOD Vectors ALL'!CC13*($E13=$F$1)</f>
        <v>0</v>
      </c>
      <c r="CD13" s="80">
        <f>'MOD Vectors ALL'!CD13*($E13=$F$1)</f>
        <v>0</v>
      </c>
      <c r="CE13" s="80">
        <f>'MOD Vectors ALL'!CE13*($E13=$F$1)</f>
        <v>0</v>
      </c>
      <c r="CF13" s="80">
        <f>'MOD Vectors ALL'!CF13*($E13=$F$1)</f>
        <v>0</v>
      </c>
      <c r="CG13" s="80">
        <f>'MOD Vectors ALL'!CG13*($E13=$F$1)</f>
        <v>0</v>
      </c>
      <c r="CH13" s="80">
        <f>'MOD Vectors ALL'!CH13*($E13=$F$1)</f>
        <v>0</v>
      </c>
      <c r="CI13" s="80">
        <f>'MOD Vectors ALL'!CI13*($E13=$F$1)</f>
        <v>0</v>
      </c>
      <c r="CJ13" s="80">
        <f>'MOD Vectors ALL'!CJ13*($E13=$F$1)</f>
        <v>0</v>
      </c>
      <c r="CK13" s="80">
        <f>'MOD Vectors ALL'!CK13*($E13=$F$1)</f>
        <v>0</v>
      </c>
      <c r="CL13" s="80">
        <f>'MOD Vectors ALL'!CL13*($E13=$F$1)</f>
        <v>0</v>
      </c>
      <c r="CM13" s="80">
        <f>'MOD Vectors ALL'!CM13*($E13=$F$1)</f>
        <v>0</v>
      </c>
      <c r="CN13" s="80">
        <f>'MOD Vectors ALL'!CN13*($E13=$F$1)</f>
        <v>0</v>
      </c>
      <c r="CO13" s="80">
        <f>'MOD Vectors ALL'!CO13*($E13=$F$1)</f>
        <v>0</v>
      </c>
      <c r="CP13" s="80">
        <f>'MOD Vectors ALL'!CP13*($E13=$F$1)</f>
        <v>0</v>
      </c>
      <c r="CQ13" s="80">
        <f>'MOD Vectors ALL'!CQ13*($E13=$F$1)</f>
        <v>0</v>
      </c>
      <c r="CR13" s="80">
        <f>'MOD Vectors ALL'!CR13*($E13=$F$1)</f>
        <v>0</v>
      </c>
      <c r="CS13" s="80">
        <f>'MOD Vectors ALL'!CS13*($E13=$F$1)</f>
        <v>0</v>
      </c>
      <c r="CT13" s="80">
        <f>'MOD Vectors ALL'!CT13*($E13=$F$1)</f>
        <v>0</v>
      </c>
      <c r="CU13" s="80">
        <f>'MOD Vectors ALL'!CU13*($E13=$F$1)</f>
        <v>0</v>
      </c>
      <c r="CV13" s="80">
        <f>'MOD Vectors ALL'!CV13*($E13=$F$1)</f>
        <v>0</v>
      </c>
      <c r="CW13" s="80">
        <f>'MOD Vectors ALL'!CW13*($E13=$F$1)</f>
        <v>0</v>
      </c>
      <c r="CX13" s="80">
        <f>'MOD Vectors ALL'!CX13*($E13=$F$1)</f>
        <v>0</v>
      </c>
      <c r="CY13" s="80">
        <f>'MOD Vectors ALL'!CY13*($E13=$F$1)</f>
        <v>0</v>
      </c>
      <c r="CZ13" s="80">
        <f>'MOD Vectors ALL'!CZ13*($E13=$F$1)</f>
        <v>0</v>
      </c>
      <c r="DA13" s="80">
        <f>'MOD Vectors ALL'!DA13*($E13=$F$1)</f>
        <v>0</v>
      </c>
      <c r="DB13" s="80">
        <f>'MOD Vectors ALL'!DB13*($E13=$F$1)</f>
        <v>0</v>
      </c>
      <c r="DC13" s="80">
        <f>'MOD Vectors ALL'!DC13*($E13=$F$1)</f>
        <v>0</v>
      </c>
      <c r="DD13" s="80">
        <f>'MOD Vectors ALL'!DD13*($E13=$F$1)</f>
        <v>0</v>
      </c>
      <c r="DE13" s="80">
        <f>'MOD Vectors ALL'!DE13*($E13=$F$1)</f>
        <v>0</v>
      </c>
      <c r="DF13" s="80">
        <f>'MOD Vectors ALL'!DF13*($E13=$F$1)</f>
        <v>0</v>
      </c>
      <c r="DG13" s="80">
        <f>'MOD Vectors ALL'!DG13*($E13=$F$1)</f>
        <v>0</v>
      </c>
      <c r="DH13" s="80">
        <f>'MOD Vectors ALL'!DH13*($E13=$F$1)</f>
        <v>0</v>
      </c>
      <c r="DI13" s="80">
        <f>'MOD Vectors ALL'!DI13*($E13=$F$1)</f>
        <v>0</v>
      </c>
      <c r="DJ13" s="80">
        <f>'MOD Vectors ALL'!DJ13*($E13=$F$1)</f>
        <v>0</v>
      </c>
      <c r="DK13" s="80">
        <f>'MOD Vectors ALL'!DK13*($E13=$F$1)</f>
        <v>0</v>
      </c>
      <c r="DL13" s="80">
        <f>'MOD Vectors ALL'!DL13*($E13=$F$1)</f>
        <v>0</v>
      </c>
      <c r="DM13" s="80">
        <f>'MOD Vectors ALL'!DM13*($E13=$F$1)</f>
        <v>0</v>
      </c>
      <c r="DN13" s="80">
        <f>'MOD Vectors ALL'!DN13*($E13=$F$1)</f>
        <v>0</v>
      </c>
      <c r="DO13" s="80">
        <f>'MOD Vectors ALL'!DO13*($E13=$F$1)</f>
        <v>0</v>
      </c>
      <c r="DP13" s="80">
        <f>'MOD Vectors ALL'!DP13*($E13=$F$1)</f>
        <v>0</v>
      </c>
      <c r="DQ13" s="80">
        <f>'MOD Vectors ALL'!DQ13*($E13=$F$1)</f>
        <v>0</v>
      </c>
    </row>
    <row r="14" spans="1:121" x14ac:dyDescent="0.2">
      <c r="A14">
        <v>12</v>
      </c>
      <c r="B14" t="s">
        <v>18</v>
      </c>
      <c r="C14" t="s">
        <v>369</v>
      </c>
      <c r="D14" t="s">
        <v>525</v>
      </c>
      <c r="E14" t="s">
        <v>531</v>
      </c>
      <c r="F14" t="s">
        <v>37</v>
      </c>
      <c r="G14">
        <v>6.8002999999999994E-2</v>
      </c>
      <c r="H14">
        <v>-7.3179999999999995E-2</v>
      </c>
      <c r="I14" s="80">
        <f>'MOD Vectors ALL'!I14*($E14=$F$1)</f>
        <v>0</v>
      </c>
      <c r="J14" s="80">
        <f>'MOD Vectors ALL'!J14*($E14=$F$1)</f>
        <v>0</v>
      </c>
      <c r="K14" s="80">
        <f>'MOD Vectors ALL'!K14*($E14=$F$1)</f>
        <v>0</v>
      </c>
      <c r="L14" s="80">
        <f>'MOD Vectors ALL'!L14*($E14=$F$1)</f>
        <v>0</v>
      </c>
      <c r="M14" s="80">
        <f>'MOD Vectors ALL'!M14*($E14=$F$1)</f>
        <v>0</v>
      </c>
      <c r="N14" s="80">
        <f>'MOD Vectors ALL'!N14*($E14=$F$1)</f>
        <v>0</v>
      </c>
      <c r="O14" s="80">
        <f>'MOD Vectors ALL'!O14*($E14=$F$1)</f>
        <v>0</v>
      </c>
      <c r="P14" s="80">
        <f>'MOD Vectors ALL'!P14*($E14=$F$1)</f>
        <v>0</v>
      </c>
      <c r="Q14" s="80">
        <f>'MOD Vectors ALL'!Q14*($E14=$F$1)</f>
        <v>0</v>
      </c>
      <c r="R14" s="80">
        <f>'MOD Vectors ALL'!R14*($E14=$F$1)</f>
        <v>0</v>
      </c>
      <c r="S14" s="80">
        <f>'MOD Vectors ALL'!S14*($E14=$F$1)</f>
        <v>0</v>
      </c>
      <c r="T14" s="80">
        <f>'MOD Vectors ALL'!T14*($E14=$F$1)</f>
        <v>0</v>
      </c>
      <c r="U14" s="80">
        <f>'MOD Vectors ALL'!U14*($E14=$F$1)</f>
        <v>0</v>
      </c>
      <c r="V14" s="80">
        <f>'MOD Vectors ALL'!V14*($E14=$F$1)</f>
        <v>0</v>
      </c>
      <c r="W14" s="80">
        <f>'MOD Vectors ALL'!W14*($E14=$F$1)</f>
        <v>0</v>
      </c>
      <c r="X14" s="80">
        <f>'MOD Vectors ALL'!X14*($E14=$F$1)</f>
        <v>0</v>
      </c>
      <c r="Y14" s="80">
        <f>'MOD Vectors ALL'!Y14*($E14=$F$1)</f>
        <v>0</v>
      </c>
      <c r="Z14" s="80">
        <f>'MOD Vectors ALL'!Z14*($E14=$F$1)</f>
        <v>0</v>
      </c>
      <c r="AA14" s="80">
        <f>'MOD Vectors ALL'!AA14*($E14=$F$1)</f>
        <v>0</v>
      </c>
      <c r="AB14" s="80">
        <f>'MOD Vectors ALL'!AB14*($E14=$F$1)</f>
        <v>0</v>
      </c>
      <c r="AC14" s="80">
        <f>'MOD Vectors ALL'!AC14*($E14=$F$1)</f>
        <v>0</v>
      </c>
      <c r="AD14" s="80">
        <f>'MOD Vectors ALL'!AD14*($E14=$F$1)</f>
        <v>0</v>
      </c>
      <c r="AE14" s="80">
        <f>'MOD Vectors ALL'!AE14*($E14=$F$1)</f>
        <v>0</v>
      </c>
      <c r="AF14" s="80">
        <f>'MOD Vectors ALL'!AF14*($E14=$F$1)</f>
        <v>0</v>
      </c>
      <c r="AG14" s="80">
        <f>'MOD Vectors ALL'!AG14*($E14=$F$1)</f>
        <v>0</v>
      </c>
      <c r="AH14" s="80">
        <f>'MOD Vectors ALL'!AH14*($E14=$F$1)</f>
        <v>0</v>
      </c>
      <c r="AI14" s="80">
        <f>'MOD Vectors ALL'!AI14*($E14=$F$1)</f>
        <v>0</v>
      </c>
      <c r="AJ14" s="80">
        <f>'MOD Vectors ALL'!AJ14*($E14=$F$1)</f>
        <v>0</v>
      </c>
      <c r="AK14" s="80">
        <f>'MOD Vectors ALL'!AK14*($E14=$F$1)</f>
        <v>0</v>
      </c>
      <c r="AL14" s="80">
        <f>'MOD Vectors ALL'!AL14*($E14=$F$1)</f>
        <v>0</v>
      </c>
      <c r="AM14" s="80">
        <f>'MOD Vectors ALL'!AM14*($E14=$F$1)</f>
        <v>0</v>
      </c>
      <c r="AN14" s="80">
        <f>'MOD Vectors ALL'!AN14*($E14=$F$1)</f>
        <v>0</v>
      </c>
      <c r="AO14" s="80">
        <f>'MOD Vectors ALL'!AO14*($E14=$F$1)</f>
        <v>0</v>
      </c>
      <c r="AP14" s="80">
        <f>'MOD Vectors ALL'!AP14*($E14=$F$1)</f>
        <v>0</v>
      </c>
      <c r="AQ14" s="80">
        <f>'MOD Vectors ALL'!AQ14*($E14=$F$1)</f>
        <v>0</v>
      </c>
      <c r="AR14" s="80">
        <f>'MOD Vectors ALL'!AR14*($E14=$F$1)</f>
        <v>0</v>
      </c>
      <c r="AS14" s="80">
        <f>'MOD Vectors ALL'!AS14*($E14=$F$1)</f>
        <v>0</v>
      </c>
      <c r="AT14" s="80">
        <f>'MOD Vectors ALL'!AT14*($E14=$F$1)</f>
        <v>0</v>
      </c>
      <c r="AU14" s="80">
        <f>'MOD Vectors ALL'!AU14*($E14=$F$1)</f>
        <v>0</v>
      </c>
      <c r="AV14" s="80">
        <f>'MOD Vectors ALL'!AV14*($E14=$F$1)</f>
        <v>0</v>
      </c>
      <c r="AW14" s="80">
        <f>'MOD Vectors ALL'!AW14*($E14=$F$1)</f>
        <v>0</v>
      </c>
      <c r="AX14" s="80">
        <f>'MOD Vectors ALL'!AX14*($E14=$F$1)</f>
        <v>0</v>
      </c>
      <c r="AY14" s="80">
        <f>'MOD Vectors ALL'!AY14*($E14=$F$1)</f>
        <v>0</v>
      </c>
      <c r="AZ14" s="80">
        <f>'MOD Vectors ALL'!AZ14*($E14=$F$1)</f>
        <v>0</v>
      </c>
      <c r="BA14" s="80">
        <f>'MOD Vectors ALL'!BA14*($E14=$F$1)</f>
        <v>0</v>
      </c>
      <c r="BB14" s="80">
        <f>'MOD Vectors ALL'!BB14*($E14=$F$1)</f>
        <v>0</v>
      </c>
      <c r="BC14" s="80">
        <f>'MOD Vectors ALL'!BC14*($E14=$F$1)</f>
        <v>0</v>
      </c>
      <c r="BD14" s="80">
        <f>'MOD Vectors ALL'!BD14*($E14=$F$1)</f>
        <v>0</v>
      </c>
      <c r="BE14" s="80">
        <f>'MOD Vectors ALL'!BE14*($E14=$F$1)</f>
        <v>0</v>
      </c>
      <c r="BF14" s="80">
        <f>'MOD Vectors ALL'!BF14*($E14=$F$1)</f>
        <v>0</v>
      </c>
      <c r="BG14" s="80">
        <f>'MOD Vectors ALL'!BG14*($E14=$F$1)</f>
        <v>0</v>
      </c>
      <c r="BH14" s="80">
        <f>'MOD Vectors ALL'!BH14*($E14=$F$1)</f>
        <v>0</v>
      </c>
      <c r="BI14" s="80">
        <f>'MOD Vectors ALL'!BI14*($E14=$F$1)</f>
        <v>0</v>
      </c>
      <c r="BJ14" s="80">
        <f>'MOD Vectors ALL'!BJ14*($E14=$F$1)</f>
        <v>0</v>
      </c>
      <c r="BK14" s="80">
        <f>'MOD Vectors ALL'!BK14*($E14=$F$1)</f>
        <v>0</v>
      </c>
      <c r="BL14" s="80">
        <f>'MOD Vectors ALL'!BL14*($E14=$F$1)</f>
        <v>0</v>
      </c>
      <c r="BM14" s="80">
        <f>'MOD Vectors ALL'!BM14*($E14=$F$1)</f>
        <v>0</v>
      </c>
      <c r="BN14" s="80">
        <f>'MOD Vectors ALL'!BN14*($E14=$F$1)</f>
        <v>0</v>
      </c>
      <c r="BO14" s="80">
        <f>'MOD Vectors ALL'!BO14*($E14=$F$1)</f>
        <v>0</v>
      </c>
      <c r="BP14" s="80">
        <f>'MOD Vectors ALL'!BP14*($E14=$F$1)</f>
        <v>0</v>
      </c>
      <c r="BQ14" s="80">
        <f>'MOD Vectors ALL'!BQ14*($E14=$F$1)</f>
        <v>0</v>
      </c>
      <c r="BR14" s="80">
        <f>'MOD Vectors ALL'!BR14*($E14=$F$1)</f>
        <v>0</v>
      </c>
      <c r="BS14" s="80">
        <f>'MOD Vectors ALL'!BS14*($E14=$F$1)</f>
        <v>0</v>
      </c>
      <c r="BT14" s="80">
        <f>'MOD Vectors ALL'!BT14*($E14=$F$1)</f>
        <v>0</v>
      </c>
      <c r="BU14" s="80">
        <f>'MOD Vectors ALL'!BU14*($E14=$F$1)</f>
        <v>0</v>
      </c>
      <c r="BV14" s="80">
        <f>'MOD Vectors ALL'!BV14*($E14=$F$1)</f>
        <v>0</v>
      </c>
      <c r="BW14" s="80">
        <f>'MOD Vectors ALL'!BW14*($E14=$F$1)</f>
        <v>0</v>
      </c>
      <c r="BX14" s="80">
        <f>'MOD Vectors ALL'!BX14*($E14=$F$1)</f>
        <v>0</v>
      </c>
      <c r="BY14" s="80">
        <f>'MOD Vectors ALL'!BY14*($E14=$F$1)</f>
        <v>0</v>
      </c>
      <c r="BZ14" s="80">
        <f>'MOD Vectors ALL'!BZ14*($E14=$F$1)</f>
        <v>0</v>
      </c>
      <c r="CA14" s="80">
        <f>'MOD Vectors ALL'!CA14*($E14=$F$1)</f>
        <v>0</v>
      </c>
      <c r="CB14" s="80">
        <f>'MOD Vectors ALL'!CB14*($E14=$F$1)</f>
        <v>0</v>
      </c>
      <c r="CC14" s="80">
        <f>'MOD Vectors ALL'!CC14*($E14=$F$1)</f>
        <v>0</v>
      </c>
      <c r="CD14" s="80">
        <f>'MOD Vectors ALL'!CD14*($E14=$F$1)</f>
        <v>0</v>
      </c>
      <c r="CE14" s="80">
        <f>'MOD Vectors ALL'!CE14*($E14=$F$1)</f>
        <v>0</v>
      </c>
      <c r="CF14" s="80">
        <f>'MOD Vectors ALL'!CF14*($E14=$F$1)</f>
        <v>0</v>
      </c>
      <c r="CG14" s="80">
        <f>'MOD Vectors ALL'!CG14*($E14=$F$1)</f>
        <v>0</v>
      </c>
      <c r="CH14" s="80">
        <f>'MOD Vectors ALL'!CH14*($E14=$F$1)</f>
        <v>0</v>
      </c>
      <c r="CI14" s="80">
        <f>'MOD Vectors ALL'!CI14*($E14=$F$1)</f>
        <v>0</v>
      </c>
      <c r="CJ14" s="80">
        <f>'MOD Vectors ALL'!CJ14*($E14=$F$1)</f>
        <v>0</v>
      </c>
      <c r="CK14" s="80">
        <f>'MOD Vectors ALL'!CK14*($E14=$F$1)</f>
        <v>0</v>
      </c>
      <c r="CL14" s="80">
        <f>'MOD Vectors ALL'!CL14*($E14=$F$1)</f>
        <v>0</v>
      </c>
      <c r="CM14" s="80">
        <f>'MOD Vectors ALL'!CM14*($E14=$F$1)</f>
        <v>0</v>
      </c>
      <c r="CN14" s="80">
        <f>'MOD Vectors ALL'!CN14*($E14=$F$1)</f>
        <v>0</v>
      </c>
      <c r="CO14" s="80">
        <f>'MOD Vectors ALL'!CO14*($E14=$F$1)</f>
        <v>0</v>
      </c>
      <c r="CP14" s="80">
        <f>'MOD Vectors ALL'!CP14*($E14=$F$1)</f>
        <v>0</v>
      </c>
      <c r="CQ14" s="80">
        <f>'MOD Vectors ALL'!CQ14*($E14=$F$1)</f>
        <v>0</v>
      </c>
      <c r="CR14" s="80">
        <f>'MOD Vectors ALL'!CR14*($E14=$F$1)</f>
        <v>0</v>
      </c>
      <c r="CS14" s="80">
        <f>'MOD Vectors ALL'!CS14*($E14=$F$1)</f>
        <v>0</v>
      </c>
      <c r="CT14" s="80">
        <f>'MOD Vectors ALL'!CT14*($E14=$F$1)</f>
        <v>0</v>
      </c>
      <c r="CU14" s="80">
        <f>'MOD Vectors ALL'!CU14*($E14=$F$1)</f>
        <v>0</v>
      </c>
      <c r="CV14" s="80">
        <f>'MOD Vectors ALL'!CV14*($E14=$F$1)</f>
        <v>0</v>
      </c>
      <c r="CW14" s="80">
        <f>'MOD Vectors ALL'!CW14*($E14=$F$1)</f>
        <v>0</v>
      </c>
      <c r="CX14" s="80">
        <f>'MOD Vectors ALL'!CX14*($E14=$F$1)</f>
        <v>0</v>
      </c>
      <c r="CY14" s="80">
        <f>'MOD Vectors ALL'!CY14*($E14=$F$1)</f>
        <v>0</v>
      </c>
      <c r="CZ14" s="80">
        <f>'MOD Vectors ALL'!CZ14*($E14=$F$1)</f>
        <v>0</v>
      </c>
      <c r="DA14" s="80">
        <f>'MOD Vectors ALL'!DA14*($E14=$F$1)</f>
        <v>0</v>
      </c>
      <c r="DB14" s="80">
        <f>'MOD Vectors ALL'!DB14*($E14=$F$1)</f>
        <v>0</v>
      </c>
      <c r="DC14" s="80">
        <f>'MOD Vectors ALL'!DC14*($E14=$F$1)</f>
        <v>0</v>
      </c>
      <c r="DD14" s="80">
        <f>'MOD Vectors ALL'!DD14*($E14=$F$1)</f>
        <v>0</v>
      </c>
      <c r="DE14" s="80">
        <f>'MOD Vectors ALL'!DE14*($E14=$F$1)</f>
        <v>0</v>
      </c>
      <c r="DF14" s="80">
        <f>'MOD Vectors ALL'!DF14*($E14=$F$1)</f>
        <v>0</v>
      </c>
      <c r="DG14" s="80">
        <f>'MOD Vectors ALL'!DG14*($E14=$F$1)</f>
        <v>0</v>
      </c>
      <c r="DH14" s="80">
        <f>'MOD Vectors ALL'!DH14*($E14=$F$1)</f>
        <v>0</v>
      </c>
      <c r="DI14" s="80">
        <f>'MOD Vectors ALL'!DI14*($E14=$F$1)</f>
        <v>0</v>
      </c>
      <c r="DJ14" s="80">
        <f>'MOD Vectors ALL'!DJ14*($E14=$F$1)</f>
        <v>0</v>
      </c>
      <c r="DK14" s="80">
        <f>'MOD Vectors ALL'!DK14*($E14=$F$1)</f>
        <v>0</v>
      </c>
      <c r="DL14" s="80">
        <f>'MOD Vectors ALL'!DL14*($E14=$F$1)</f>
        <v>0</v>
      </c>
      <c r="DM14" s="80">
        <f>'MOD Vectors ALL'!DM14*($E14=$F$1)</f>
        <v>0</v>
      </c>
      <c r="DN14" s="80">
        <f>'MOD Vectors ALL'!DN14*($E14=$F$1)</f>
        <v>0</v>
      </c>
      <c r="DO14" s="80">
        <f>'MOD Vectors ALL'!DO14*($E14=$F$1)</f>
        <v>0</v>
      </c>
      <c r="DP14" s="80">
        <f>'MOD Vectors ALL'!DP14*($E14=$F$1)</f>
        <v>0</v>
      </c>
      <c r="DQ14" s="80">
        <f>'MOD Vectors ALL'!DQ14*($E14=$F$1)</f>
        <v>0</v>
      </c>
    </row>
    <row r="15" spans="1:121" x14ac:dyDescent="0.2">
      <c r="A15">
        <v>40</v>
      </c>
      <c r="B15" t="s">
        <v>18</v>
      </c>
      <c r="C15" t="s">
        <v>369</v>
      </c>
      <c r="D15" t="s">
        <v>527</v>
      </c>
      <c r="E15" t="s">
        <v>25</v>
      </c>
      <c r="F15" t="s">
        <v>10</v>
      </c>
      <c r="G15">
        <v>7.5635999999999995E-2</v>
      </c>
      <c r="H15">
        <v>1.6434230000000001</v>
      </c>
      <c r="I15" s="80">
        <f>'MOD Vectors ALL'!I15*($E15=$F$1)</f>
        <v>0</v>
      </c>
      <c r="J15" s="80">
        <f>'MOD Vectors ALL'!J15*($E15=$F$1)</f>
        <v>0</v>
      </c>
      <c r="K15" s="80">
        <f>'MOD Vectors ALL'!K15*($E15=$F$1)</f>
        <v>0</v>
      </c>
      <c r="L15" s="80">
        <f>'MOD Vectors ALL'!L15*($E15=$F$1)</f>
        <v>0</v>
      </c>
      <c r="M15" s="80">
        <f>'MOD Vectors ALL'!M15*($E15=$F$1)</f>
        <v>0</v>
      </c>
      <c r="N15" s="80">
        <f>'MOD Vectors ALL'!N15*($E15=$F$1)</f>
        <v>0</v>
      </c>
      <c r="O15" s="80">
        <f>'MOD Vectors ALL'!O15*($E15=$F$1)</f>
        <v>0</v>
      </c>
      <c r="P15" s="80">
        <f>'MOD Vectors ALL'!P15*($E15=$F$1)</f>
        <v>0</v>
      </c>
      <c r="Q15" s="80">
        <f>'MOD Vectors ALL'!Q15*($E15=$F$1)</f>
        <v>0</v>
      </c>
      <c r="R15" s="80">
        <f>'MOD Vectors ALL'!R15*($E15=$F$1)</f>
        <v>0</v>
      </c>
      <c r="S15" s="80">
        <f>'MOD Vectors ALL'!S15*($E15=$F$1)</f>
        <v>0</v>
      </c>
      <c r="T15" s="80">
        <f>'MOD Vectors ALL'!T15*($E15=$F$1)</f>
        <v>0</v>
      </c>
      <c r="U15" s="80">
        <f>'MOD Vectors ALL'!U15*($E15=$F$1)</f>
        <v>0</v>
      </c>
      <c r="V15" s="80">
        <f>'MOD Vectors ALL'!V15*($E15=$F$1)</f>
        <v>0</v>
      </c>
      <c r="W15" s="80">
        <f>'MOD Vectors ALL'!W15*($E15=$F$1)</f>
        <v>0</v>
      </c>
      <c r="X15" s="80">
        <f>'MOD Vectors ALL'!X15*($E15=$F$1)</f>
        <v>0</v>
      </c>
      <c r="Y15" s="80">
        <f>'MOD Vectors ALL'!Y15*($E15=$F$1)</f>
        <v>0</v>
      </c>
      <c r="Z15" s="80">
        <f>'MOD Vectors ALL'!Z15*($E15=$F$1)</f>
        <v>0</v>
      </c>
      <c r="AA15" s="80">
        <f>'MOD Vectors ALL'!AA15*($E15=$F$1)</f>
        <v>0</v>
      </c>
      <c r="AB15" s="80">
        <f>'MOD Vectors ALL'!AB15*($E15=$F$1)</f>
        <v>0</v>
      </c>
      <c r="AC15" s="80">
        <f>'MOD Vectors ALL'!AC15*($E15=$F$1)</f>
        <v>0</v>
      </c>
      <c r="AD15" s="80">
        <f>'MOD Vectors ALL'!AD15*($E15=$F$1)</f>
        <v>0</v>
      </c>
      <c r="AE15" s="80">
        <f>'MOD Vectors ALL'!AE15*($E15=$F$1)</f>
        <v>0</v>
      </c>
      <c r="AF15" s="80">
        <f>'MOD Vectors ALL'!AF15*($E15=$F$1)</f>
        <v>0</v>
      </c>
      <c r="AG15" s="80">
        <f>'MOD Vectors ALL'!AG15*($E15=$F$1)</f>
        <v>0</v>
      </c>
      <c r="AH15" s="80">
        <f>'MOD Vectors ALL'!AH15*($E15=$F$1)</f>
        <v>0</v>
      </c>
      <c r="AI15" s="80">
        <f>'MOD Vectors ALL'!AI15*($E15=$F$1)</f>
        <v>0</v>
      </c>
      <c r="AJ15" s="80">
        <f>'MOD Vectors ALL'!AJ15*($E15=$F$1)</f>
        <v>0</v>
      </c>
      <c r="AK15" s="80">
        <f>'MOD Vectors ALL'!AK15*($E15=$F$1)</f>
        <v>0</v>
      </c>
      <c r="AL15" s="80">
        <f>'MOD Vectors ALL'!AL15*($E15=$F$1)</f>
        <v>0</v>
      </c>
      <c r="AM15" s="80">
        <f>'MOD Vectors ALL'!AM15*($E15=$F$1)</f>
        <v>0</v>
      </c>
      <c r="AN15" s="80">
        <f>'MOD Vectors ALL'!AN15*($E15=$F$1)</f>
        <v>0</v>
      </c>
      <c r="AO15" s="80">
        <f>'MOD Vectors ALL'!AO15*($E15=$F$1)</f>
        <v>0</v>
      </c>
      <c r="AP15" s="80">
        <f>'MOD Vectors ALL'!AP15*($E15=$F$1)</f>
        <v>0</v>
      </c>
      <c r="AQ15" s="80">
        <f>'MOD Vectors ALL'!AQ15*($E15=$F$1)</f>
        <v>0</v>
      </c>
      <c r="AR15" s="80">
        <f>'MOD Vectors ALL'!AR15*($E15=$F$1)</f>
        <v>0</v>
      </c>
      <c r="AS15" s="80">
        <f>'MOD Vectors ALL'!AS15*($E15=$F$1)</f>
        <v>0</v>
      </c>
      <c r="AT15" s="80">
        <f>'MOD Vectors ALL'!AT15*($E15=$F$1)</f>
        <v>0</v>
      </c>
      <c r="AU15" s="80">
        <f>'MOD Vectors ALL'!AU15*($E15=$F$1)</f>
        <v>0</v>
      </c>
      <c r="AV15" s="80">
        <f>'MOD Vectors ALL'!AV15*($E15=$F$1)</f>
        <v>0</v>
      </c>
      <c r="AW15" s="80">
        <f>'MOD Vectors ALL'!AW15*($E15=$F$1)</f>
        <v>0</v>
      </c>
      <c r="AX15" s="80">
        <f>'MOD Vectors ALL'!AX15*($E15=$F$1)</f>
        <v>0</v>
      </c>
      <c r="AY15" s="80">
        <f>'MOD Vectors ALL'!AY15*($E15=$F$1)</f>
        <v>0</v>
      </c>
      <c r="AZ15" s="80">
        <f>'MOD Vectors ALL'!AZ15*($E15=$F$1)</f>
        <v>0</v>
      </c>
      <c r="BA15" s="80">
        <f>'MOD Vectors ALL'!BA15*($E15=$F$1)</f>
        <v>0</v>
      </c>
      <c r="BB15" s="80">
        <f>'MOD Vectors ALL'!BB15*($E15=$F$1)</f>
        <v>0</v>
      </c>
      <c r="BC15" s="80">
        <f>'MOD Vectors ALL'!BC15*($E15=$F$1)</f>
        <v>0</v>
      </c>
      <c r="BD15" s="80">
        <f>'MOD Vectors ALL'!BD15*($E15=$F$1)</f>
        <v>0</v>
      </c>
      <c r="BE15" s="80">
        <f>'MOD Vectors ALL'!BE15*($E15=$F$1)</f>
        <v>0</v>
      </c>
      <c r="BF15" s="80">
        <f>'MOD Vectors ALL'!BF15*($E15=$F$1)</f>
        <v>0</v>
      </c>
      <c r="BG15" s="80">
        <f>'MOD Vectors ALL'!BG15*($E15=$F$1)</f>
        <v>0</v>
      </c>
      <c r="BH15" s="80">
        <f>'MOD Vectors ALL'!BH15*($E15=$F$1)</f>
        <v>0</v>
      </c>
      <c r="BI15" s="80">
        <f>'MOD Vectors ALL'!BI15*($E15=$F$1)</f>
        <v>0</v>
      </c>
      <c r="BJ15" s="80">
        <f>'MOD Vectors ALL'!BJ15*($E15=$F$1)</f>
        <v>0</v>
      </c>
      <c r="BK15" s="80">
        <f>'MOD Vectors ALL'!BK15*($E15=$F$1)</f>
        <v>0</v>
      </c>
      <c r="BL15" s="80">
        <f>'MOD Vectors ALL'!BL15*($E15=$F$1)</f>
        <v>0</v>
      </c>
      <c r="BM15" s="80">
        <f>'MOD Vectors ALL'!BM15*($E15=$F$1)</f>
        <v>0</v>
      </c>
      <c r="BN15" s="80">
        <f>'MOD Vectors ALL'!BN15*($E15=$F$1)</f>
        <v>0</v>
      </c>
      <c r="BO15" s="80">
        <f>'MOD Vectors ALL'!BO15*($E15=$F$1)</f>
        <v>0</v>
      </c>
      <c r="BP15" s="80">
        <f>'MOD Vectors ALL'!BP15*($E15=$F$1)</f>
        <v>0</v>
      </c>
      <c r="BQ15" s="80">
        <f>'MOD Vectors ALL'!BQ15*($E15=$F$1)</f>
        <v>0</v>
      </c>
      <c r="BR15" s="80">
        <f>'MOD Vectors ALL'!BR15*($E15=$F$1)</f>
        <v>0</v>
      </c>
      <c r="BS15" s="80">
        <f>'MOD Vectors ALL'!BS15*($E15=$F$1)</f>
        <v>0</v>
      </c>
      <c r="BT15" s="80">
        <f>'MOD Vectors ALL'!BT15*($E15=$F$1)</f>
        <v>0</v>
      </c>
      <c r="BU15" s="80">
        <f>'MOD Vectors ALL'!BU15*($E15=$F$1)</f>
        <v>0</v>
      </c>
      <c r="BV15" s="80">
        <f>'MOD Vectors ALL'!BV15*($E15=$F$1)</f>
        <v>0</v>
      </c>
      <c r="BW15" s="80">
        <f>'MOD Vectors ALL'!BW15*($E15=$F$1)</f>
        <v>0</v>
      </c>
      <c r="BX15" s="80">
        <f>'MOD Vectors ALL'!BX15*($E15=$F$1)</f>
        <v>0</v>
      </c>
      <c r="BY15" s="80">
        <f>'MOD Vectors ALL'!BY15*($E15=$F$1)</f>
        <v>0</v>
      </c>
      <c r="BZ15" s="80">
        <f>'MOD Vectors ALL'!BZ15*($E15=$F$1)</f>
        <v>0</v>
      </c>
      <c r="CA15" s="80">
        <f>'MOD Vectors ALL'!CA15*($E15=$F$1)</f>
        <v>0</v>
      </c>
      <c r="CB15" s="80">
        <f>'MOD Vectors ALL'!CB15*($E15=$F$1)</f>
        <v>0</v>
      </c>
      <c r="CC15" s="80">
        <f>'MOD Vectors ALL'!CC15*($E15=$F$1)</f>
        <v>0</v>
      </c>
      <c r="CD15" s="80">
        <f>'MOD Vectors ALL'!CD15*($E15=$F$1)</f>
        <v>0</v>
      </c>
      <c r="CE15" s="80">
        <f>'MOD Vectors ALL'!CE15*($E15=$F$1)</f>
        <v>0</v>
      </c>
      <c r="CF15" s="80">
        <f>'MOD Vectors ALL'!CF15*($E15=$F$1)</f>
        <v>0</v>
      </c>
      <c r="CG15" s="80">
        <f>'MOD Vectors ALL'!CG15*($E15=$F$1)</f>
        <v>0</v>
      </c>
      <c r="CH15" s="80">
        <f>'MOD Vectors ALL'!CH15*($E15=$F$1)</f>
        <v>0</v>
      </c>
      <c r="CI15" s="80">
        <f>'MOD Vectors ALL'!CI15*($E15=$F$1)</f>
        <v>0</v>
      </c>
      <c r="CJ15" s="80">
        <f>'MOD Vectors ALL'!CJ15*($E15=$F$1)</f>
        <v>0</v>
      </c>
      <c r="CK15" s="80">
        <f>'MOD Vectors ALL'!CK15*($E15=$F$1)</f>
        <v>0</v>
      </c>
      <c r="CL15" s="80">
        <f>'MOD Vectors ALL'!CL15*($E15=$F$1)</f>
        <v>0</v>
      </c>
      <c r="CM15" s="80">
        <f>'MOD Vectors ALL'!CM15*($E15=$F$1)</f>
        <v>0</v>
      </c>
      <c r="CN15" s="80">
        <f>'MOD Vectors ALL'!CN15*($E15=$F$1)</f>
        <v>0</v>
      </c>
      <c r="CO15" s="80">
        <f>'MOD Vectors ALL'!CO15*($E15=$F$1)</f>
        <v>0</v>
      </c>
      <c r="CP15" s="80">
        <f>'MOD Vectors ALL'!CP15*($E15=$F$1)</f>
        <v>0</v>
      </c>
      <c r="CQ15" s="80">
        <f>'MOD Vectors ALL'!CQ15*($E15=$F$1)</f>
        <v>0</v>
      </c>
      <c r="CR15" s="80">
        <f>'MOD Vectors ALL'!CR15*($E15=$F$1)</f>
        <v>0</v>
      </c>
      <c r="CS15" s="80">
        <f>'MOD Vectors ALL'!CS15*($E15=$F$1)</f>
        <v>0</v>
      </c>
      <c r="CT15" s="80">
        <f>'MOD Vectors ALL'!CT15*($E15=$F$1)</f>
        <v>0</v>
      </c>
      <c r="CU15" s="80">
        <f>'MOD Vectors ALL'!CU15*($E15=$F$1)</f>
        <v>0</v>
      </c>
      <c r="CV15" s="80">
        <f>'MOD Vectors ALL'!CV15*($E15=$F$1)</f>
        <v>0</v>
      </c>
      <c r="CW15" s="80">
        <f>'MOD Vectors ALL'!CW15*($E15=$F$1)</f>
        <v>0</v>
      </c>
      <c r="CX15" s="80">
        <f>'MOD Vectors ALL'!CX15*($E15=$F$1)</f>
        <v>0</v>
      </c>
      <c r="CY15" s="80">
        <f>'MOD Vectors ALL'!CY15*($E15=$F$1)</f>
        <v>0</v>
      </c>
      <c r="CZ15" s="80">
        <f>'MOD Vectors ALL'!CZ15*($E15=$F$1)</f>
        <v>0</v>
      </c>
      <c r="DA15" s="80">
        <f>'MOD Vectors ALL'!DA15*($E15=$F$1)</f>
        <v>0</v>
      </c>
      <c r="DB15" s="80">
        <f>'MOD Vectors ALL'!DB15*($E15=$F$1)</f>
        <v>0</v>
      </c>
      <c r="DC15" s="80">
        <f>'MOD Vectors ALL'!DC15*($E15=$F$1)</f>
        <v>0</v>
      </c>
      <c r="DD15" s="80">
        <f>'MOD Vectors ALL'!DD15*($E15=$F$1)</f>
        <v>0</v>
      </c>
      <c r="DE15" s="80">
        <f>'MOD Vectors ALL'!DE15*($E15=$F$1)</f>
        <v>0</v>
      </c>
      <c r="DF15" s="80">
        <f>'MOD Vectors ALL'!DF15*($E15=$F$1)</f>
        <v>0</v>
      </c>
      <c r="DG15" s="80">
        <f>'MOD Vectors ALL'!DG15*($E15=$F$1)</f>
        <v>0</v>
      </c>
      <c r="DH15" s="80">
        <f>'MOD Vectors ALL'!DH15*($E15=$F$1)</f>
        <v>0</v>
      </c>
      <c r="DI15" s="80">
        <f>'MOD Vectors ALL'!DI15*($E15=$F$1)</f>
        <v>0</v>
      </c>
      <c r="DJ15" s="80">
        <f>'MOD Vectors ALL'!DJ15*($E15=$F$1)</f>
        <v>0</v>
      </c>
      <c r="DK15" s="80">
        <f>'MOD Vectors ALL'!DK15*($E15=$F$1)</f>
        <v>0</v>
      </c>
      <c r="DL15" s="80">
        <f>'MOD Vectors ALL'!DL15*($E15=$F$1)</f>
        <v>0</v>
      </c>
      <c r="DM15" s="80">
        <f>'MOD Vectors ALL'!DM15*($E15=$F$1)</f>
        <v>0</v>
      </c>
      <c r="DN15" s="80">
        <f>'MOD Vectors ALL'!DN15*($E15=$F$1)</f>
        <v>0</v>
      </c>
      <c r="DO15" s="80">
        <f>'MOD Vectors ALL'!DO15*($E15=$F$1)</f>
        <v>0</v>
      </c>
      <c r="DP15" s="80">
        <f>'MOD Vectors ALL'!DP15*($E15=$F$1)</f>
        <v>0</v>
      </c>
      <c r="DQ15" s="80">
        <f>'MOD Vectors ALL'!DQ15*($E15=$F$1)</f>
        <v>0</v>
      </c>
    </row>
    <row r="16" spans="1:121" x14ac:dyDescent="0.2">
      <c r="A16">
        <v>41</v>
      </c>
      <c r="B16" t="s">
        <v>18</v>
      </c>
      <c r="C16" t="s">
        <v>369</v>
      </c>
      <c r="D16" t="s">
        <v>527</v>
      </c>
      <c r="E16" t="s">
        <v>25</v>
      </c>
      <c r="F16" t="s">
        <v>11</v>
      </c>
      <c r="G16">
        <v>6.0235999999999998E-2</v>
      </c>
      <c r="H16">
        <v>1.723997</v>
      </c>
      <c r="I16" s="80">
        <f>'MOD Vectors ALL'!I16*($E16=$F$1)</f>
        <v>0</v>
      </c>
      <c r="J16" s="80">
        <f>'MOD Vectors ALL'!J16*($E16=$F$1)</f>
        <v>0</v>
      </c>
      <c r="K16" s="80">
        <f>'MOD Vectors ALL'!K16*($E16=$F$1)</f>
        <v>0</v>
      </c>
      <c r="L16" s="80">
        <f>'MOD Vectors ALL'!L16*($E16=$F$1)</f>
        <v>0</v>
      </c>
      <c r="M16" s="80">
        <f>'MOD Vectors ALL'!M16*($E16=$F$1)</f>
        <v>0</v>
      </c>
      <c r="N16" s="80">
        <f>'MOD Vectors ALL'!N16*($E16=$F$1)</f>
        <v>0</v>
      </c>
      <c r="O16" s="80">
        <f>'MOD Vectors ALL'!O16*($E16=$F$1)</f>
        <v>0</v>
      </c>
      <c r="P16" s="80">
        <f>'MOD Vectors ALL'!P16*($E16=$F$1)</f>
        <v>0</v>
      </c>
      <c r="Q16" s="80">
        <f>'MOD Vectors ALL'!Q16*($E16=$F$1)</f>
        <v>0</v>
      </c>
      <c r="R16" s="80">
        <f>'MOD Vectors ALL'!R16*($E16=$F$1)</f>
        <v>0</v>
      </c>
      <c r="S16" s="80">
        <f>'MOD Vectors ALL'!S16*($E16=$F$1)</f>
        <v>0</v>
      </c>
      <c r="T16" s="80">
        <f>'MOD Vectors ALL'!T16*($E16=$F$1)</f>
        <v>0</v>
      </c>
      <c r="U16" s="80">
        <f>'MOD Vectors ALL'!U16*($E16=$F$1)</f>
        <v>0</v>
      </c>
      <c r="V16" s="80">
        <f>'MOD Vectors ALL'!V16*($E16=$F$1)</f>
        <v>0</v>
      </c>
      <c r="W16" s="80">
        <f>'MOD Vectors ALL'!W16*($E16=$F$1)</f>
        <v>0</v>
      </c>
      <c r="X16" s="80">
        <f>'MOD Vectors ALL'!X16*($E16=$F$1)</f>
        <v>0</v>
      </c>
      <c r="Y16" s="80">
        <f>'MOD Vectors ALL'!Y16*($E16=$F$1)</f>
        <v>0</v>
      </c>
      <c r="Z16" s="80">
        <f>'MOD Vectors ALL'!Z16*($E16=$F$1)</f>
        <v>0</v>
      </c>
      <c r="AA16" s="80">
        <f>'MOD Vectors ALL'!AA16*($E16=$F$1)</f>
        <v>0</v>
      </c>
      <c r="AB16" s="80">
        <f>'MOD Vectors ALL'!AB16*($E16=$F$1)</f>
        <v>0</v>
      </c>
      <c r="AC16" s="80">
        <f>'MOD Vectors ALL'!AC16*($E16=$F$1)</f>
        <v>0</v>
      </c>
      <c r="AD16" s="80">
        <f>'MOD Vectors ALL'!AD16*($E16=$F$1)</f>
        <v>0</v>
      </c>
      <c r="AE16" s="80">
        <f>'MOD Vectors ALL'!AE16*($E16=$F$1)</f>
        <v>0</v>
      </c>
      <c r="AF16" s="80">
        <f>'MOD Vectors ALL'!AF16*($E16=$F$1)</f>
        <v>0</v>
      </c>
      <c r="AG16" s="80">
        <f>'MOD Vectors ALL'!AG16*($E16=$F$1)</f>
        <v>0</v>
      </c>
      <c r="AH16" s="80">
        <f>'MOD Vectors ALL'!AH16*($E16=$F$1)</f>
        <v>0</v>
      </c>
      <c r="AI16" s="80">
        <f>'MOD Vectors ALL'!AI16*($E16=$F$1)</f>
        <v>0</v>
      </c>
      <c r="AJ16" s="80">
        <f>'MOD Vectors ALL'!AJ16*($E16=$F$1)</f>
        <v>0</v>
      </c>
      <c r="AK16" s="80">
        <f>'MOD Vectors ALL'!AK16*($E16=$F$1)</f>
        <v>0</v>
      </c>
      <c r="AL16" s="80">
        <f>'MOD Vectors ALL'!AL16*($E16=$F$1)</f>
        <v>0</v>
      </c>
      <c r="AM16" s="80">
        <f>'MOD Vectors ALL'!AM16*($E16=$F$1)</f>
        <v>0</v>
      </c>
      <c r="AN16" s="80">
        <f>'MOD Vectors ALL'!AN16*($E16=$F$1)</f>
        <v>0</v>
      </c>
      <c r="AO16" s="80">
        <f>'MOD Vectors ALL'!AO16*($E16=$F$1)</f>
        <v>0</v>
      </c>
      <c r="AP16" s="80">
        <f>'MOD Vectors ALL'!AP16*($E16=$F$1)</f>
        <v>0</v>
      </c>
      <c r="AQ16" s="80">
        <f>'MOD Vectors ALL'!AQ16*($E16=$F$1)</f>
        <v>0</v>
      </c>
      <c r="AR16" s="80">
        <f>'MOD Vectors ALL'!AR16*($E16=$F$1)</f>
        <v>0</v>
      </c>
      <c r="AS16" s="80">
        <f>'MOD Vectors ALL'!AS16*($E16=$F$1)</f>
        <v>0</v>
      </c>
      <c r="AT16" s="80">
        <f>'MOD Vectors ALL'!AT16*($E16=$F$1)</f>
        <v>0</v>
      </c>
      <c r="AU16" s="80">
        <f>'MOD Vectors ALL'!AU16*($E16=$F$1)</f>
        <v>0</v>
      </c>
      <c r="AV16" s="80">
        <f>'MOD Vectors ALL'!AV16*($E16=$F$1)</f>
        <v>0</v>
      </c>
      <c r="AW16" s="80">
        <f>'MOD Vectors ALL'!AW16*($E16=$F$1)</f>
        <v>0</v>
      </c>
      <c r="AX16" s="80">
        <f>'MOD Vectors ALL'!AX16*($E16=$F$1)</f>
        <v>0</v>
      </c>
      <c r="AY16" s="80">
        <f>'MOD Vectors ALL'!AY16*($E16=$F$1)</f>
        <v>0</v>
      </c>
      <c r="AZ16" s="80">
        <f>'MOD Vectors ALL'!AZ16*($E16=$F$1)</f>
        <v>0</v>
      </c>
      <c r="BA16" s="80">
        <f>'MOD Vectors ALL'!BA16*($E16=$F$1)</f>
        <v>0</v>
      </c>
      <c r="BB16" s="80">
        <f>'MOD Vectors ALL'!BB16*($E16=$F$1)</f>
        <v>0</v>
      </c>
      <c r="BC16" s="80">
        <f>'MOD Vectors ALL'!BC16*($E16=$F$1)</f>
        <v>0</v>
      </c>
      <c r="BD16" s="80">
        <f>'MOD Vectors ALL'!BD16*($E16=$F$1)</f>
        <v>0</v>
      </c>
      <c r="BE16" s="80">
        <f>'MOD Vectors ALL'!BE16*($E16=$F$1)</f>
        <v>0</v>
      </c>
      <c r="BF16" s="80">
        <f>'MOD Vectors ALL'!BF16*($E16=$F$1)</f>
        <v>0</v>
      </c>
      <c r="BG16" s="80">
        <f>'MOD Vectors ALL'!BG16*($E16=$F$1)</f>
        <v>0</v>
      </c>
      <c r="BH16" s="80">
        <f>'MOD Vectors ALL'!BH16*($E16=$F$1)</f>
        <v>0</v>
      </c>
      <c r="BI16" s="80">
        <f>'MOD Vectors ALL'!BI16*($E16=$F$1)</f>
        <v>0</v>
      </c>
      <c r="BJ16" s="80">
        <f>'MOD Vectors ALL'!BJ16*($E16=$F$1)</f>
        <v>0</v>
      </c>
      <c r="BK16" s="80">
        <f>'MOD Vectors ALL'!BK16*($E16=$F$1)</f>
        <v>0</v>
      </c>
      <c r="BL16" s="80">
        <f>'MOD Vectors ALL'!BL16*($E16=$F$1)</f>
        <v>0</v>
      </c>
      <c r="BM16" s="80">
        <f>'MOD Vectors ALL'!BM16*($E16=$F$1)</f>
        <v>0</v>
      </c>
      <c r="BN16" s="80">
        <f>'MOD Vectors ALL'!BN16*($E16=$F$1)</f>
        <v>0</v>
      </c>
      <c r="BO16" s="80">
        <f>'MOD Vectors ALL'!BO16*($E16=$F$1)</f>
        <v>0</v>
      </c>
      <c r="BP16" s="80">
        <f>'MOD Vectors ALL'!BP16*($E16=$F$1)</f>
        <v>0</v>
      </c>
      <c r="BQ16" s="80">
        <f>'MOD Vectors ALL'!BQ16*($E16=$F$1)</f>
        <v>0</v>
      </c>
      <c r="BR16" s="80">
        <f>'MOD Vectors ALL'!BR16*($E16=$F$1)</f>
        <v>0</v>
      </c>
      <c r="BS16" s="80">
        <f>'MOD Vectors ALL'!BS16*($E16=$F$1)</f>
        <v>0</v>
      </c>
      <c r="BT16" s="80">
        <f>'MOD Vectors ALL'!BT16*($E16=$F$1)</f>
        <v>0</v>
      </c>
      <c r="BU16" s="80">
        <f>'MOD Vectors ALL'!BU16*($E16=$F$1)</f>
        <v>0</v>
      </c>
      <c r="BV16" s="80">
        <f>'MOD Vectors ALL'!BV16*($E16=$F$1)</f>
        <v>0</v>
      </c>
      <c r="BW16" s="80">
        <f>'MOD Vectors ALL'!BW16*($E16=$F$1)</f>
        <v>0</v>
      </c>
      <c r="BX16" s="80">
        <f>'MOD Vectors ALL'!BX16*($E16=$F$1)</f>
        <v>0</v>
      </c>
      <c r="BY16" s="80">
        <f>'MOD Vectors ALL'!BY16*($E16=$F$1)</f>
        <v>0</v>
      </c>
      <c r="BZ16" s="80">
        <f>'MOD Vectors ALL'!BZ16*($E16=$F$1)</f>
        <v>0</v>
      </c>
      <c r="CA16" s="80">
        <f>'MOD Vectors ALL'!CA16*($E16=$F$1)</f>
        <v>0</v>
      </c>
      <c r="CB16" s="80">
        <f>'MOD Vectors ALL'!CB16*($E16=$F$1)</f>
        <v>0</v>
      </c>
      <c r="CC16" s="80">
        <f>'MOD Vectors ALL'!CC16*($E16=$F$1)</f>
        <v>0</v>
      </c>
      <c r="CD16" s="80">
        <f>'MOD Vectors ALL'!CD16*($E16=$F$1)</f>
        <v>0</v>
      </c>
      <c r="CE16" s="80">
        <f>'MOD Vectors ALL'!CE16*($E16=$F$1)</f>
        <v>0</v>
      </c>
      <c r="CF16" s="80">
        <f>'MOD Vectors ALL'!CF16*($E16=$F$1)</f>
        <v>0</v>
      </c>
      <c r="CG16" s="80">
        <f>'MOD Vectors ALL'!CG16*($E16=$F$1)</f>
        <v>0</v>
      </c>
      <c r="CH16" s="80">
        <f>'MOD Vectors ALL'!CH16*($E16=$F$1)</f>
        <v>0</v>
      </c>
      <c r="CI16" s="80">
        <f>'MOD Vectors ALL'!CI16*($E16=$F$1)</f>
        <v>0</v>
      </c>
      <c r="CJ16" s="80">
        <f>'MOD Vectors ALL'!CJ16*($E16=$F$1)</f>
        <v>0</v>
      </c>
      <c r="CK16" s="80">
        <f>'MOD Vectors ALL'!CK16*($E16=$F$1)</f>
        <v>0</v>
      </c>
      <c r="CL16" s="80">
        <f>'MOD Vectors ALL'!CL16*($E16=$F$1)</f>
        <v>0</v>
      </c>
      <c r="CM16" s="80">
        <f>'MOD Vectors ALL'!CM16*($E16=$F$1)</f>
        <v>0</v>
      </c>
      <c r="CN16" s="80">
        <f>'MOD Vectors ALL'!CN16*($E16=$F$1)</f>
        <v>0</v>
      </c>
      <c r="CO16" s="80">
        <f>'MOD Vectors ALL'!CO16*($E16=$F$1)</f>
        <v>0</v>
      </c>
      <c r="CP16" s="80">
        <f>'MOD Vectors ALL'!CP16*($E16=$F$1)</f>
        <v>0</v>
      </c>
      <c r="CQ16" s="80">
        <f>'MOD Vectors ALL'!CQ16*($E16=$F$1)</f>
        <v>0</v>
      </c>
      <c r="CR16" s="80">
        <f>'MOD Vectors ALL'!CR16*($E16=$F$1)</f>
        <v>0</v>
      </c>
      <c r="CS16" s="80">
        <f>'MOD Vectors ALL'!CS16*($E16=$F$1)</f>
        <v>0</v>
      </c>
      <c r="CT16" s="80">
        <f>'MOD Vectors ALL'!CT16*($E16=$F$1)</f>
        <v>0</v>
      </c>
      <c r="CU16" s="80">
        <f>'MOD Vectors ALL'!CU16*($E16=$F$1)</f>
        <v>0</v>
      </c>
      <c r="CV16" s="80">
        <f>'MOD Vectors ALL'!CV16*($E16=$F$1)</f>
        <v>0</v>
      </c>
      <c r="CW16" s="80">
        <f>'MOD Vectors ALL'!CW16*($E16=$F$1)</f>
        <v>0</v>
      </c>
      <c r="CX16" s="80">
        <f>'MOD Vectors ALL'!CX16*($E16=$F$1)</f>
        <v>0</v>
      </c>
      <c r="CY16" s="80">
        <f>'MOD Vectors ALL'!CY16*($E16=$F$1)</f>
        <v>0</v>
      </c>
      <c r="CZ16" s="80">
        <f>'MOD Vectors ALL'!CZ16*($E16=$F$1)</f>
        <v>0</v>
      </c>
      <c r="DA16" s="80">
        <f>'MOD Vectors ALL'!DA16*($E16=$F$1)</f>
        <v>0</v>
      </c>
      <c r="DB16" s="80">
        <f>'MOD Vectors ALL'!DB16*($E16=$F$1)</f>
        <v>0</v>
      </c>
      <c r="DC16" s="80">
        <f>'MOD Vectors ALL'!DC16*($E16=$F$1)</f>
        <v>0</v>
      </c>
      <c r="DD16" s="80">
        <f>'MOD Vectors ALL'!DD16*($E16=$F$1)</f>
        <v>0</v>
      </c>
      <c r="DE16" s="80">
        <f>'MOD Vectors ALL'!DE16*($E16=$F$1)</f>
        <v>0</v>
      </c>
      <c r="DF16" s="80">
        <f>'MOD Vectors ALL'!DF16*($E16=$F$1)</f>
        <v>0</v>
      </c>
      <c r="DG16" s="80">
        <f>'MOD Vectors ALL'!DG16*($E16=$F$1)</f>
        <v>0</v>
      </c>
      <c r="DH16" s="80">
        <f>'MOD Vectors ALL'!DH16*($E16=$F$1)</f>
        <v>0</v>
      </c>
      <c r="DI16" s="80">
        <f>'MOD Vectors ALL'!DI16*($E16=$F$1)</f>
        <v>0</v>
      </c>
      <c r="DJ16" s="80">
        <f>'MOD Vectors ALL'!DJ16*($E16=$F$1)</f>
        <v>0</v>
      </c>
      <c r="DK16" s="80">
        <f>'MOD Vectors ALL'!DK16*($E16=$F$1)</f>
        <v>0</v>
      </c>
      <c r="DL16" s="80">
        <f>'MOD Vectors ALL'!DL16*($E16=$F$1)</f>
        <v>0</v>
      </c>
      <c r="DM16" s="80">
        <f>'MOD Vectors ALL'!DM16*($E16=$F$1)</f>
        <v>0</v>
      </c>
      <c r="DN16" s="80">
        <f>'MOD Vectors ALL'!DN16*($E16=$F$1)</f>
        <v>0</v>
      </c>
      <c r="DO16" s="80">
        <f>'MOD Vectors ALL'!DO16*($E16=$F$1)</f>
        <v>0</v>
      </c>
      <c r="DP16" s="80">
        <f>'MOD Vectors ALL'!DP16*($E16=$F$1)</f>
        <v>0</v>
      </c>
      <c r="DQ16" s="80">
        <f>'MOD Vectors ALL'!DQ16*($E16=$F$1)</f>
        <v>0</v>
      </c>
    </row>
    <row r="17" spans="1:121" x14ac:dyDescent="0.2">
      <c r="A17">
        <v>76</v>
      </c>
      <c r="B17" t="s">
        <v>16</v>
      </c>
      <c r="C17" t="s">
        <v>369</v>
      </c>
      <c r="D17" t="s">
        <v>532</v>
      </c>
      <c r="E17" t="s">
        <v>25</v>
      </c>
      <c r="F17" t="s">
        <v>10</v>
      </c>
      <c r="G17">
        <v>0.551145</v>
      </c>
      <c r="H17">
        <v>0.45909800000000001</v>
      </c>
      <c r="I17" s="80">
        <f>'MOD Vectors ALL'!I17*($E17=$F$1)</f>
        <v>0</v>
      </c>
      <c r="J17" s="80">
        <f>'MOD Vectors ALL'!J17*($E17=$F$1)</f>
        <v>0</v>
      </c>
      <c r="K17" s="80">
        <f>'MOD Vectors ALL'!K17*($E17=$F$1)</f>
        <v>0</v>
      </c>
      <c r="L17" s="80">
        <f>'MOD Vectors ALL'!L17*($E17=$F$1)</f>
        <v>0</v>
      </c>
      <c r="M17" s="80">
        <f>'MOD Vectors ALL'!M17*($E17=$F$1)</f>
        <v>0</v>
      </c>
      <c r="N17" s="80">
        <f>'MOD Vectors ALL'!N17*($E17=$F$1)</f>
        <v>0</v>
      </c>
      <c r="O17" s="80">
        <f>'MOD Vectors ALL'!O17*($E17=$F$1)</f>
        <v>0</v>
      </c>
      <c r="P17" s="80">
        <f>'MOD Vectors ALL'!P17*($E17=$F$1)</f>
        <v>0</v>
      </c>
      <c r="Q17" s="80">
        <f>'MOD Vectors ALL'!Q17*($E17=$F$1)</f>
        <v>0</v>
      </c>
      <c r="R17" s="80">
        <f>'MOD Vectors ALL'!R17*($E17=$F$1)</f>
        <v>0</v>
      </c>
      <c r="S17" s="80">
        <f>'MOD Vectors ALL'!S17*($E17=$F$1)</f>
        <v>0</v>
      </c>
      <c r="T17" s="80">
        <f>'MOD Vectors ALL'!T17*($E17=$F$1)</f>
        <v>0</v>
      </c>
      <c r="U17" s="80">
        <f>'MOD Vectors ALL'!U17*($E17=$F$1)</f>
        <v>0</v>
      </c>
      <c r="V17" s="80">
        <f>'MOD Vectors ALL'!V17*($E17=$F$1)</f>
        <v>0</v>
      </c>
      <c r="W17" s="80">
        <f>'MOD Vectors ALL'!W17*($E17=$F$1)</f>
        <v>0</v>
      </c>
      <c r="X17" s="80">
        <f>'MOD Vectors ALL'!X17*($E17=$F$1)</f>
        <v>0</v>
      </c>
      <c r="Y17" s="80">
        <f>'MOD Vectors ALL'!Y17*($E17=$F$1)</f>
        <v>0</v>
      </c>
      <c r="Z17" s="80">
        <f>'MOD Vectors ALL'!Z17*($E17=$F$1)</f>
        <v>0</v>
      </c>
      <c r="AA17" s="80">
        <f>'MOD Vectors ALL'!AA17*($E17=$F$1)</f>
        <v>0</v>
      </c>
      <c r="AB17" s="80">
        <f>'MOD Vectors ALL'!AB17*($E17=$F$1)</f>
        <v>0</v>
      </c>
      <c r="AC17" s="80">
        <f>'MOD Vectors ALL'!AC17*($E17=$F$1)</f>
        <v>0</v>
      </c>
      <c r="AD17" s="80">
        <f>'MOD Vectors ALL'!AD17*($E17=$F$1)</f>
        <v>0</v>
      </c>
      <c r="AE17" s="80">
        <f>'MOD Vectors ALL'!AE17*($E17=$F$1)</f>
        <v>0</v>
      </c>
      <c r="AF17" s="80">
        <f>'MOD Vectors ALL'!AF17*($E17=$F$1)</f>
        <v>0</v>
      </c>
      <c r="AG17" s="80">
        <f>'MOD Vectors ALL'!AG17*($E17=$F$1)</f>
        <v>0</v>
      </c>
      <c r="AH17" s="80">
        <f>'MOD Vectors ALL'!AH17*($E17=$F$1)</f>
        <v>0</v>
      </c>
      <c r="AI17" s="80">
        <f>'MOD Vectors ALL'!AI17*($E17=$F$1)</f>
        <v>0</v>
      </c>
      <c r="AJ17" s="80">
        <f>'MOD Vectors ALL'!AJ17*($E17=$F$1)</f>
        <v>0</v>
      </c>
      <c r="AK17" s="80">
        <f>'MOD Vectors ALL'!AK17*($E17=$F$1)</f>
        <v>0</v>
      </c>
      <c r="AL17" s="80">
        <f>'MOD Vectors ALL'!AL17*($E17=$F$1)</f>
        <v>0</v>
      </c>
      <c r="AM17" s="80">
        <f>'MOD Vectors ALL'!AM17*($E17=$F$1)</f>
        <v>0</v>
      </c>
      <c r="AN17" s="80">
        <f>'MOD Vectors ALL'!AN17*($E17=$F$1)</f>
        <v>0</v>
      </c>
      <c r="AO17" s="80">
        <f>'MOD Vectors ALL'!AO17*($E17=$F$1)</f>
        <v>0</v>
      </c>
      <c r="AP17" s="80">
        <f>'MOD Vectors ALL'!AP17*($E17=$F$1)</f>
        <v>0</v>
      </c>
      <c r="AQ17" s="80">
        <f>'MOD Vectors ALL'!AQ17*($E17=$F$1)</f>
        <v>0</v>
      </c>
      <c r="AR17" s="80">
        <f>'MOD Vectors ALL'!AR17*($E17=$F$1)</f>
        <v>0</v>
      </c>
      <c r="AS17" s="80">
        <f>'MOD Vectors ALL'!AS17*($E17=$F$1)</f>
        <v>0</v>
      </c>
      <c r="AT17" s="80">
        <f>'MOD Vectors ALL'!AT17*($E17=$F$1)</f>
        <v>0</v>
      </c>
      <c r="AU17" s="80">
        <f>'MOD Vectors ALL'!AU17*($E17=$F$1)</f>
        <v>0</v>
      </c>
      <c r="AV17" s="80">
        <f>'MOD Vectors ALL'!AV17*($E17=$F$1)</f>
        <v>0</v>
      </c>
      <c r="AW17" s="80">
        <f>'MOD Vectors ALL'!AW17*($E17=$F$1)</f>
        <v>0</v>
      </c>
      <c r="AX17" s="80">
        <f>'MOD Vectors ALL'!AX17*($E17=$F$1)</f>
        <v>0</v>
      </c>
      <c r="AY17" s="80">
        <f>'MOD Vectors ALL'!AY17*($E17=$F$1)</f>
        <v>0</v>
      </c>
      <c r="AZ17" s="80">
        <f>'MOD Vectors ALL'!AZ17*($E17=$F$1)</f>
        <v>0</v>
      </c>
      <c r="BA17" s="80">
        <f>'MOD Vectors ALL'!BA17*($E17=$F$1)</f>
        <v>0</v>
      </c>
      <c r="BB17" s="80">
        <f>'MOD Vectors ALL'!BB17*($E17=$F$1)</f>
        <v>0</v>
      </c>
      <c r="BC17" s="80">
        <f>'MOD Vectors ALL'!BC17*($E17=$F$1)</f>
        <v>0</v>
      </c>
      <c r="BD17" s="80">
        <f>'MOD Vectors ALL'!BD17*($E17=$F$1)</f>
        <v>0</v>
      </c>
      <c r="BE17" s="80">
        <f>'MOD Vectors ALL'!BE17*($E17=$F$1)</f>
        <v>0</v>
      </c>
      <c r="BF17" s="80">
        <f>'MOD Vectors ALL'!BF17*($E17=$F$1)</f>
        <v>0</v>
      </c>
      <c r="BG17" s="80">
        <f>'MOD Vectors ALL'!BG17*($E17=$F$1)</f>
        <v>0</v>
      </c>
      <c r="BH17" s="80">
        <f>'MOD Vectors ALL'!BH17*($E17=$F$1)</f>
        <v>0</v>
      </c>
      <c r="BI17" s="80">
        <f>'MOD Vectors ALL'!BI17*($E17=$F$1)</f>
        <v>0</v>
      </c>
      <c r="BJ17" s="80">
        <f>'MOD Vectors ALL'!BJ17*($E17=$F$1)</f>
        <v>0</v>
      </c>
      <c r="BK17" s="80">
        <f>'MOD Vectors ALL'!BK17*($E17=$F$1)</f>
        <v>0</v>
      </c>
      <c r="BL17" s="80">
        <f>'MOD Vectors ALL'!BL17*($E17=$F$1)</f>
        <v>0</v>
      </c>
      <c r="BM17" s="80">
        <f>'MOD Vectors ALL'!BM17*($E17=$F$1)</f>
        <v>0</v>
      </c>
      <c r="BN17" s="80">
        <f>'MOD Vectors ALL'!BN17*($E17=$F$1)</f>
        <v>0</v>
      </c>
      <c r="BO17" s="80">
        <f>'MOD Vectors ALL'!BO17*($E17=$F$1)</f>
        <v>0</v>
      </c>
      <c r="BP17" s="80">
        <f>'MOD Vectors ALL'!BP17*($E17=$F$1)</f>
        <v>0</v>
      </c>
      <c r="BQ17" s="80">
        <f>'MOD Vectors ALL'!BQ17*($E17=$F$1)</f>
        <v>0</v>
      </c>
      <c r="BR17" s="80">
        <f>'MOD Vectors ALL'!BR17*($E17=$F$1)</f>
        <v>0</v>
      </c>
      <c r="BS17" s="80">
        <f>'MOD Vectors ALL'!BS17*($E17=$F$1)</f>
        <v>0</v>
      </c>
      <c r="BT17" s="80">
        <f>'MOD Vectors ALL'!BT17*($E17=$F$1)</f>
        <v>0</v>
      </c>
      <c r="BU17" s="80">
        <f>'MOD Vectors ALL'!BU17*($E17=$F$1)</f>
        <v>0</v>
      </c>
      <c r="BV17" s="80">
        <f>'MOD Vectors ALL'!BV17*($E17=$F$1)</f>
        <v>0</v>
      </c>
      <c r="BW17" s="80">
        <f>'MOD Vectors ALL'!BW17*($E17=$F$1)</f>
        <v>0</v>
      </c>
      <c r="BX17" s="80">
        <f>'MOD Vectors ALL'!BX17*($E17=$F$1)</f>
        <v>0</v>
      </c>
      <c r="BY17" s="80">
        <f>'MOD Vectors ALL'!BY17*($E17=$F$1)</f>
        <v>0</v>
      </c>
      <c r="BZ17" s="80">
        <f>'MOD Vectors ALL'!BZ17*($E17=$F$1)</f>
        <v>0</v>
      </c>
      <c r="CA17" s="80">
        <f>'MOD Vectors ALL'!CA17*($E17=$F$1)</f>
        <v>0</v>
      </c>
      <c r="CB17" s="80">
        <f>'MOD Vectors ALL'!CB17*($E17=$F$1)</f>
        <v>0</v>
      </c>
      <c r="CC17" s="80">
        <f>'MOD Vectors ALL'!CC17*($E17=$F$1)</f>
        <v>0</v>
      </c>
      <c r="CD17" s="80">
        <f>'MOD Vectors ALL'!CD17*($E17=$F$1)</f>
        <v>0</v>
      </c>
      <c r="CE17" s="80">
        <f>'MOD Vectors ALL'!CE17*($E17=$F$1)</f>
        <v>0</v>
      </c>
      <c r="CF17" s="80">
        <f>'MOD Vectors ALL'!CF17*($E17=$F$1)</f>
        <v>0</v>
      </c>
      <c r="CG17" s="80">
        <f>'MOD Vectors ALL'!CG17*($E17=$F$1)</f>
        <v>0</v>
      </c>
      <c r="CH17" s="80">
        <f>'MOD Vectors ALL'!CH17*($E17=$F$1)</f>
        <v>0</v>
      </c>
      <c r="CI17" s="80">
        <f>'MOD Vectors ALL'!CI17*($E17=$F$1)</f>
        <v>0</v>
      </c>
      <c r="CJ17" s="80">
        <f>'MOD Vectors ALL'!CJ17*($E17=$F$1)</f>
        <v>0</v>
      </c>
      <c r="CK17" s="80">
        <f>'MOD Vectors ALL'!CK17*($E17=$F$1)</f>
        <v>0</v>
      </c>
      <c r="CL17" s="80">
        <f>'MOD Vectors ALL'!CL17*($E17=$F$1)</f>
        <v>0</v>
      </c>
      <c r="CM17" s="80">
        <f>'MOD Vectors ALL'!CM17*($E17=$F$1)</f>
        <v>0</v>
      </c>
      <c r="CN17" s="80">
        <f>'MOD Vectors ALL'!CN17*($E17=$F$1)</f>
        <v>0</v>
      </c>
      <c r="CO17" s="80">
        <f>'MOD Vectors ALL'!CO17*($E17=$F$1)</f>
        <v>0</v>
      </c>
      <c r="CP17" s="80">
        <f>'MOD Vectors ALL'!CP17*($E17=$F$1)</f>
        <v>0</v>
      </c>
      <c r="CQ17" s="80">
        <f>'MOD Vectors ALL'!CQ17*($E17=$F$1)</f>
        <v>0</v>
      </c>
      <c r="CR17" s="80">
        <f>'MOD Vectors ALL'!CR17*($E17=$F$1)</f>
        <v>0</v>
      </c>
      <c r="CS17" s="80">
        <f>'MOD Vectors ALL'!CS17*($E17=$F$1)</f>
        <v>0</v>
      </c>
      <c r="CT17" s="80">
        <f>'MOD Vectors ALL'!CT17*($E17=$F$1)</f>
        <v>0</v>
      </c>
      <c r="CU17" s="80">
        <f>'MOD Vectors ALL'!CU17*($E17=$F$1)</f>
        <v>0</v>
      </c>
      <c r="CV17" s="80">
        <f>'MOD Vectors ALL'!CV17*($E17=$F$1)</f>
        <v>0</v>
      </c>
      <c r="CW17" s="80">
        <f>'MOD Vectors ALL'!CW17*($E17=$F$1)</f>
        <v>0</v>
      </c>
      <c r="CX17" s="80">
        <f>'MOD Vectors ALL'!CX17*($E17=$F$1)</f>
        <v>0</v>
      </c>
      <c r="CY17" s="80">
        <f>'MOD Vectors ALL'!CY17*($E17=$F$1)</f>
        <v>0</v>
      </c>
      <c r="CZ17" s="80">
        <f>'MOD Vectors ALL'!CZ17*($E17=$F$1)</f>
        <v>0</v>
      </c>
      <c r="DA17" s="80">
        <f>'MOD Vectors ALL'!DA17*($E17=$F$1)</f>
        <v>0</v>
      </c>
      <c r="DB17" s="80">
        <f>'MOD Vectors ALL'!DB17*($E17=$F$1)</f>
        <v>0</v>
      </c>
      <c r="DC17" s="80">
        <f>'MOD Vectors ALL'!DC17*($E17=$F$1)</f>
        <v>0</v>
      </c>
      <c r="DD17" s="80">
        <f>'MOD Vectors ALL'!DD17*($E17=$F$1)</f>
        <v>0</v>
      </c>
      <c r="DE17" s="80">
        <f>'MOD Vectors ALL'!DE17*($E17=$F$1)</f>
        <v>0</v>
      </c>
      <c r="DF17" s="80">
        <f>'MOD Vectors ALL'!DF17*($E17=$F$1)</f>
        <v>0</v>
      </c>
      <c r="DG17" s="80">
        <f>'MOD Vectors ALL'!DG17*($E17=$F$1)</f>
        <v>0</v>
      </c>
      <c r="DH17" s="80">
        <f>'MOD Vectors ALL'!DH17*($E17=$F$1)</f>
        <v>0</v>
      </c>
      <c r="DI17" s="80">
        <f>'MOD Vectors ALL'!DI17*($E17=$F$1)</f>
        <v>0</v>
      </c>
      <c r="DJ17" s="80">
        <f>'MOD Vectors ALL'!DJ17*($E17=$F$1)</f>
        <v>0</v>
      </c>
      <c r="DK17" s="80">
        <f>'MOD Vectors ALL'!DK17*($E17=$F$1)</f>
        <v>0</v>
      </c>
      <c r="DL17" s="80">
        <f>'MOD Vectors ALL'!DL17*($E17=$F$1)</f>
        <v>0</v>
      </c>
      <c r="DM17" s="80">
        <f>'MOD Vectors ALL'!DM17*($E17=$F$1)</f>
        <v>0</v>
      </c>
      <c r="DN17" s="80">
        <f>'MOD Vectors ALL'!DN17*($E17=$F$1)</f>
        <v>0</v>
      </c>
      <c r="DO17" s="80">
        <f>'MOD Vectors ALL'!DO17*($E17=$F$1)</f>
        <v>0</v>
      </c>
      <c r="DP17" s="80">
        <f>'MOD Vectors ALL'!DP17*($E17=$F$1)</f>
        <v>0</v>
      </c>
      <c r="DQ17" s="80">
        <f>'MOD Vectors ALL'!DQ17*($E17=$F$1)</f>
        <v>0</v>
      </c>
    </row>
    <row r="18" spans="1:121" x14ac:dyDescent="0.2">
      <c r="A18">
        <v>77</v>
      </c>
      <c r="B18" t="s">
        <v>16</v>
      </c>
      <c r="C18" t="s">
        <v>369</v>
      </c>
      <c r="D18" t="s">
        <v>532</v>
      </c>
      <c r="E18" t="s">
        <v>25</v>
      </c>
      <c r="F18" t="s">
        <v>11</v>
      </c>
      <c r="G18">
        <v>0.48457499999999998</v>
      </c>
      <c r="H18">
        <v>0.68354499999999996</v>
      </c>
      <c r="I18" s="80">
        <f>'MOD Vectors ALL'!I18*($E18=$F$1)</f>
        <v>0</v>
      </c>
      <c r="J18" s="80">
        <f>'MOD Vectors ALL'!J18*($E18=$F$1)</f>
        <v>0</v>
      </c>
      <c r="K18" s="80">
        <f>'MOD Vectors ALL'!K18*($E18=$F$1)</f>
        <v>0</v>
      </c>
      <c r="L18" s="80">
        <f>'MOD Vectors ALL'!L18*($E18=$F$1)</f>
        <v>0</v>
      </c>
      <c r="M18" s="80">
        <f>'MOD Vectors ALL'!M18*($E18=$F$1)</f>
        <v>0</v>
      </c>
      <c r="N18" s="80">
        <f>'MOD Vectors ALL'!N18*($E18=$F$1)</f>
        <v>0</v>
      </c>
      <c r="O18" s="80">
        <f>'MOD Vectors ALL'!O18*($E18=$F$1)</f>
        <v>0</v>
      </c>
      <c r="P18" s="80">
        <f>'MOD Vectors ALL'!P18*($E18=$F$1)</f>
        <v>0</v>
      </c>
      <c r="Q18" s="80">
        <f>'MOD Vectors ALL'!Q18*($E18=$F$1)</f>
        <v>0</v>
      </c>
      <c r="R18" s="80">
        <f>'MOD Vectors ALL'!R18*($E18=$F$1)</f>
        <v>0</v>
      </c>
      <c r="S18" s="80">
        <f>'MOD Vectors ALL'!S18*($E18=$F$1)</f>
        <v>0</v>
      </c>
      <c r="T18" s="80">
        <f>'MOD Vectors ALL'!T18*($E18=$F$1)</f>
        <v>0</v>
      </c>
      <c r="U18" s="80">
        <f>'MOD Vectors ALL'!U18*($E18=$F$1)</f>
        <v>0</v>
      </c>
      <c r="V18" s="80">
        <f>'MOD Vectors ALL'!V18*($E18=$F$1)</f>
        <v>0</v>
      </c>
      <c r="W18" s="80">
        <f>'MOD Vectors ALL'!W18*($E18=$F$1)</f>
        <v>0</v>
      </c>
      <c r="X18" s="80">
        <f>'MOD Vectors ALL'!X18*($E18=$F$1)</f>
        <v>0</v>
      </c>
      <c r="Y18" s="80">
        <f>'MOD Vectors ALL'!Y18*($E18=$F$1)</f>
        <v>0</v>
      </c>
      <c r="Z18" s="80">
        <f>'MOD Vectors ALL'!Z18*($E18=$F$1)</f>
        <v>0</v>
      </c>
      <c r="AA18" s="80">
        <f>'MOD Vectors ALL'!AA18*($E18=$F$1)</f>
        <v>0</v>
      </c>
      <c r="AB18" s="80">
        <f>'MOD Vectors ALL'!AB18*($E18=$F$1)</f>
        <v>0</v>
      </c>
      <c r="AC18" s="80">
        <f>'MOD Vectors ALL'!AC18*($E18=$F$1)</f>
        <v>0</v>
      </c>
      <c r="AD18" s="80">
        <f>'MOD Vectors ALL'!AD18*($E18=$F$1)</f>
        <v>0</v>
      </c>
      <c r="AE18" s="80">
        <f>'MOD Vectors ALL'!AE18*($E18=$F$1)</f>
        <v>0</v>
      </c>
      <c r="AF18" s="80">
        <f>'MOD Vectors ALL'!AF18*($E18=$F$1)</f>
        <v>0</v>
      </c>
      <c r="AG18" s="80">
        <f>'MOD Vectors ALL'!AG18*($E18=$F$1)</f>
        <v>0</v>
      </c>
      <c r="AH18" s="80">
        <f>'MOD Vectors ALL'!AH18*($E18=$F$1)</f>
        <v>0</v>
      </c>
      <c r="AI18" s="80">
        <f>'MOD Vectors ALL'!AI18*($E18=$F$1)</f>
        <v>0</v>
      </c>
      <c r="AJ18" s="80">
        <f>'MOD Vectors ALL'!AJ18*($E18=$F$1)</f>
        <v>0</v>
      </c>
      <c r="AK18" s="80">
        <f>'MOD Vectors ALL'!AK18*($E18=$F$1)</f>
        <v>0</v>
      </c>
      <c r="AL18" s="80">
        <f>'MOD Vectors ALL'!AL18*($E18=$F$1)</f>
        <v>0</v>
      </c>
      <c r="AM18" s="80">
        <f>'MOD Vectors ALL'!AM18*($E18=$F$1)</f>
        <v>0</v>
      </c>
      <c r="AN18" s="80">
        <f>'MOD Vectors ALL'!AN18*($E18=$F$1)</f>
        <v>0</v>
      </c>
      <c r="AO18" s="80">
        <f>'MOD Vectors ALL'!AO18*($E18=$F$1)</f>
        <v>0</v>
      </c>
      <c r="AP18" s="80">
        <f>'MOD Vectors ALL'!AP18*($E18=$F$1)</f>
        <v>0</v>
      </c>
      <c r="AQ18" s="80">
        <f>'MOD Vectors ALL'!AQ18*($E18=$F$1)</f>
        <v>0</v>
      </c>
      <c r="AR18" s="80">
        <f>'MOD Vectors ALL'!AR18*($E18=$F$1)</f>
        <v>0</v>
      </c>
      <c r="AS18" s="80">
        <f>'MOD Vectors ALL'!AS18*($E18=$F$1)</f>
        <v>0</v>
      </c>
      <c r="AT18" s="80">
        <f>'MOD Vectors ALL'!AT18*($E18=$F$1)</f>
        <v>0</v>
      </c>
      <c r="AU18" s="80">
        <f>'MOD Vectors ALL'!AU18*($E18=$F$1)</f>
        <v>0</v>
      </c>
      <c r="AV18" s="80">
        <f>'MOD Vectors ALL'!AV18*($E18=$F$1)</f>
        <v>0</v>
      </c>
      <c r="AW18" s="80">
        <f>'MOD Vectors ALL'!AW18*($E18=$F$1)</f>
        <v>0</v>
      </c>
      <c r="AX18" s="80">
        <f>'MOD Vectors ALL'!AX18*($E18=$F$1)</f>
        <v>0</v>
      </c>
      <c r="AY18" s="80">
        <f>'MOD Vectors ALL'!AY18*($E18=$F$1)</f>
        <v>0</v>
      </c>
      <c r="AZ18" s="80">
        <f>'MOD Vectors ALL'!AZ18*($E18=$F$1)</f>
        <v>0</v>
      </c>
      <c r="BA18" s="80">
        <f>'MOD Vectors ALL'!BA18*($E18=$F$1)</f>
        <v>0</v>
      </c>
      <c r="BB18" s="80">
        <f>'MOD Vectors ALL'!BB18*($E18=$F$1)</f>
        <v>0</v>
      </c>
      <c r="BC18" s="80">
        <f>'MOD Vectors ALL'!BC18*($E18=$F$1)</f>
        <v>0</v>
      </c>
      <c r="BD18" s="80">
        <f>'MOD Vectors ALL'!BD18*($E18=$F$1)</f>
        <v>0</v>
      </c>
      <c r="BE18" s="80">
        <f>'MOD Vectors ALL'!BE18*($E18=$F$1)</f>
        <v>0</v>
      </c>
      <c r="BF18" s="80">
        <f>'MOD Vectors ALL'!BF18*($E18=$F$1)</f>
        <v>0</v>
      </c>
      <c r="BG18" s="80">
        <f>'MOD Vectors ALL'!BG18*($E18=$F$1)</f>
        <v>0</v>
      </c>
      <c r="BH18" s="80">
        <f>'MOD Vectors ALL'!BH18*($E18=$F$1)</f>
        <v>0</v>
      </c>
      <c r="BI18" s="80">
        <f>'MOD Vectors ALL'!BI18*($E18=$F$1)</f>
        <v>0</v>
      </c>
      <c r="BJ18" s="80">
        <f>'MOD Vectors ALL'!BJ18*($E18=$F$1)</f>
        <v>0</v>
      </c>
      <c r="BK18" s="80">
        <f>'MOD Vectors ALL'!BK18*($E18=$F$1)</f>
        <v>0</v>
      </c>
      <c r="BL18" s="80">
        <f>'MOD Vectors ALL'!BL18*($E18=$F$1)</f>
        <v>0</v>
      </c>
      <c r="BM18" s="80">
        <f>'MOD Vectors ALL'!BM18*($E18=$F$1)</f>
        <v>0</v>
      </c>
      <c r="BN18" s="80">
        <f>'MOD Vectors ALL'!BN18*($E18=$F$1)</f>
        <v>0</v>
      </c>
      <c r="BO18" s="80">
        <f>'MOD Vectors ALL'!BO18*($E18=$F$1)</f>
        <v>0</v>
      </c>
      <c r="BP18" s="80">
        <f>'MOD Vectors ALL'!BP18*($E18=$F$1)</f>
        <v>0</v>
      </c>
      <c r="BQ18" s="80">
        <f>'MOD Vectors ALL'!BQ18*($E18=$F$1)</f>
        <v>0</v>
      </c>
      <c r="BR18" s="80">
        <f>'MOD Vectors ALL'!BR18*($E18=$F$1)</f>
        <v>0</v>
      </c>
      <c r="BS18" s="80">
        <f>'MOD Vectors ALL'!BS18*($E18=$F$1)</f>
        <v>0</v>
      </c>
      <c r="BT18" s="80">
        <f>'MOD Vectors ALL'!BT18*($E18=$F$1)</f>
        <v>0</v>
      </c>
      <c r="BU18" s="80">
        <f>'MOD Vectors ALL'!BU18*($E18=$F$1)</f>
        <v>0</v>
      </c>
      <c r="BV18" s="80">
        <f>'MOD Vectors ALL'!BV18*($E18=$F$1)</f>
        <v>0</v>
      </c>
      <c r="BW18" s="80">
        <f>'MOD Vectors ALL'!BW18*($E18=$F$1)</f>
        <v>0</v>
      </c>
      <c r="BX18" s="80">
        <f>'MOD Vectors ALL'!BX18*($E18=$F$1)</f>
        <v>0</v>
      </c>
      <c r="BY18" s="80">
        <f>'MOD Vectors ALL'!BY18*($E18=$F$1)</f>
        <v>0</v>
      </c>
      <c r="BZ18" s="80">
        <f>'MOD Vectors ALL'!BZ18*($E18=$F$1)</f>
        <v>0</v>
      </c>
      <c r="CA18" s="80">
        <f>'MOD Vectors ALL'!CA18*($E18=$F$1)</f>
        <v>0</v>
      </c>
      <c r="CB18" s="80">
        <f>'MOD Vectors ALL'!CB18*($E18=$F$1)</f>
        <v>0</v>
      </c>
      <c r="CC18" s="80">
        <f>'MOD Vectors ALL'!CC18*($E18=$F$1)</f>
        <v>0</v>
      </c>
      <c r="CD18" s="80">
        <f>'MOD Vectors ALL'!CD18*($E18=$F$1)</f>
        <v>0</v>
      </c>
      <c r="CE18" s="80">
        <f>'MOD Vectors ALL'!CE18*($E18=$F$1)</f>
        <v>0</v>
      </c>
      <c r="CF18" s="80">
        <f>'MOD Vectors ALL'!CF18*($E18=$F$1)</f>
        <v>0</v>
      </c>
      <c r="CG18" s="80">
        <f>'MOD Vectors ALL'!CG18*($E18=$F$1)</f>
        <v>0</v>
      </c>
      <c r="CH18" s="80">
        <f>'MOD Vectors ALL'!CH18*($E18=$F$1)</f>
        <v>0</v>
      </c>
      <c r="CI18" s="80">
        <f>'MOD Vectors ALL'!CI18*($E18=$F$1)</f>
        <v>0</v>
      </c>
      <c r="CJ18" s="80">
        <f>'MOD Vectors ALL'!CJ18*($E18=$F$1)</f>
        <v>0</v>
      </c>
      <c r="CK18" s="80">
        <f>'MOD Vectors ALL'!CK18*($E18=$F$1)</f>
        <v>0</v>
      </c>
      <c r="CL18" s="80">
        <f>'MOD Vectors ALL'!CL18*($E18=$F$1)</f>
        <v>0</v>
      </c>
      <c r="CM18" s="80">
        <f>'MOD Vectors ALL'!CM18*($E18=$F$1)</f>
        <v>0</v>
      </c>
      <c r="CN18" s="80">
        <f>'MOD Vectors ALL'!CN18*($E18=$F$1)</f>
        <v>0</v>
      </c>
      <c r="CO18" s="80">
        <f>'MOD Vectors ALL'!CO18*($E18=$F$1)</f>
        <v>0</v>
      </c>
      <c r="CP18" s="80">
        <f>'MOD Vectors ALL'!CP18*($E18=$F$1)</f>
        <v>0</v>
      </c>
      <c r="CQ18" s="80">
        <f>'MOD Vectors ALL'!CQ18*($E18=$F$1)</f>
        <v>0</v>
      </c>
      <c r="CR18" s="80">
        <f>'MOD Vectors ALL'!CR18*($E18=$F$1)</f>
        <v>0</v>
      </c>
      <c r="CS18" s="80">
        <f>'MOD Vectors ALL'!CS18*($E18=$F$1)</f>
        <v>0</v>
      </c>
      <c r="CT18" s="80">
        <f>'MOD Vectors ALL'!CT18*($E18=$F$1)</f>
        <v>0</v>
      </c>
      <c r="CU18" s="80">
        <f>'MOD Vectors ALL'!CU18*($E18=$F$1)</f>
        <v>0</v>
      </c>
      <c r="CV18" s="80">
        <f>'MOD Vectors ALL'!CV18*($E18=$F$1)</f>
        <v>0</v>
      </c>
      <c r="CW18" s="80">
        <f>'MOD Vectors ALL'!CW18*($E18=$F$1)</f>
        <v>0</v>
      </c>
      <c r="CX18" s="80">
        <f>'MOD Vectors ALL'!CX18*($E18=$F$1)</f>
        <v>0</v>
      </c>
      <c r="CY18" s="80">
        <f>'MOD Vectors ALL'!CY18*($E18=$F$1)</f>
        <v>0</v>
      </c>
      <c r="CZ18" s="80">
        <f>'MOD Vectors ALL'!CZ18*($E18=$F$1)</f>
        <v>0</v>
      </c>
      <c r="DA18" s="80">
        <f>'MOD Vectors ALL'!DA18*($E18=$F$1)</f>
        <v>0</v>
      </c>
      <c r="DB18" s="80">
        <f>'MOD Vectors ALL'!DB18*($E18=$F$1)</f>
        <v>0</v>
      </c>
      <c r="DC18" s="80">
        <f>'MOD Vectors ALL'!DC18*($E18=$F$1)</f>
        <v>0</v>
      </c>
      <c r="DD18" s="80">
        <f>'MOD Vectors ALL'!DD18*($E18=$F$1)</f>
        <v>0</v>
      </c>
      <c r="DE18" s="80">
        <f>'MOD Vectors ALL'!DE18*($E18=$F$1)</f>
        <v>0</v>
      </c>
      <c r="DF18" s="80">
        <f>'MOD Vectors ALL'!DF18*($E18=$F$1)</f>
        <v>0</v>
      </c>
      <c r="DG18" s="80">
        <f>'MOD Vectors ALL'!DG18*($E18=$F$1)</f>
        <v>0</v>
      </c>
      <c r="DH18" s="80">
        <f>'MOD Vectors ALL'!DH18*($E18=$F$1)</f>
        <v>0</v>
      </c>
      <c r="DI18" s="80">
        <f>'MOD Vectors ALL'!DI18*($E18=$F$1)</f>
        <v>0</v>
      </c>
      <c r="DJ18" s="80">
        <f>'MOD Vectors ALL'!DJ18*($E18=$F$1)</f>
        <v>0</v>
      </c>
      <c r="DK18" s="80">
        <f>'MOD Vectors ALL'!DK18*($E18=$F$1)</f>
        <v>0</v>
      </c>
      <c r="DL18" s="80">
        <f>'MOD Vectors ALL'!DL18*($E18=$F$1)</f>
        <v>0</v>
      </c>
      <c r="DM18" s="80">
        <f>'MOD Vectors ALL'!DM18*($E18=$F$1)</f>
        <v>0</v>
      </c>
      <c r="DN18" s="80">
        <f>'MOD Vectors ALL'!DN18*($E18=$F$1)</f>
        <v>0</v>
      </c>
      <c r="DO18" s="80">
        <f>'MOD Vectors ALL'!DO18*($E18=$F$1)</f>
        <v>0</v>
      </c>
      <c r="DP18" s="80">
        <f>'MOD Vectors ALL'!DP18*($E18=$F$1)</f>
        <v>0</v>
      </c>
      <c r="DQ18" s="80">
        <f>'MOD Vectors ALL'!DQ18*($E18=$F$1)</f>
        <v>0</v>
      </c>
    </row>
    <row r="19" spans="1:121" x14ac:dyDescent="0.2">
      <c r="A19">
        <v>78</v>
      </c>
      <c r="B19" t="s">
        <v>16</v>
      </c>
      <c r="C19" t="s">
        <v>369</v>
      </c>
      <c r="D19" t="s">
        <v>532</v>
      </c>
      <c r="E19" t="s">
        <v>25</v>
      </c>
      <c r="F19" t="s">
        <v>12</v>
      </c>
      <c r="G19">
        <v>0.47259000000000001</v>
      </c>
      <c r="H19">
        <v>0.77804300000000004</v>
      </c>
      <c r="I19" s="80">
        <f>'MOD Vectors ALL'!I19*($E19=$F$1)</f>
        <v>0</v>
      </c>
      <c r="J19" s="80">
        <f>'MOD Vectors ALL'!J19*($E19=$F$1)</f>
        <v>0</v>
      </c>
      <c r="K19" s="80">
        <f>'MOD Vectors ALL'!K19*($E19=$F$1)</f>
        <v>0</v>
      </c>
      <c r="L19" s="80">
        <f>'MOD Vectors ALL'!L19*($E19=$F$1)</f>
        <v>0</v>
      </c>
      <c r="M19" s="80">
        <f>'MOD Vectors ALL'!M19*($E19=$F$1)</f>
        <v>0</v>
      </c>
      <c r="N19" s="80">
        <f>'MOD Vectors ALL'!N19*($E19=$F$1)</f>
        <v>0</v>
      </c>
      <c r="O19" s="80">
        <f>'MOD Vectors ALL'!O19*($E19=$F$1)</f>
        <v>0</v>
      </c>
      <c r="P19" s="80">
        <f>'MOD Vectors ALL'!P19*($E19=$F$1)</f>
        <v>0</v>
      </c>
      <c r="Q19" s="80">
        <f>'MOD Vectors ALL'!Q19*($E19=$F$1)</f>
        <v>0</v>
      </c>
      <c r="R19" s="80">
        <f>'MOD Vectors ALL'!R19*($E19=$F$1)</f>
        <v>0</v>
      </c>
      <c r="S19" s="80">
        <f>'MOD Vectors ALL'!S19*($E19=$F$1)</f>
        <v>0</v>
      </c>
      <c r="T19" s="80">
        <f>'MOD Vectors ALL'!T19*($E19=$F$1)</f>
        <v>0</v>
      </c>
      <c r="U19" s="80">
        <f>'MOD Vectors ALL'!U19*($E19=$F$1)</f>
        <v>0</v>
      </c>
      <c r="V19" s="80">
        <f>'MOD Vectors ALL'!V19*($E19=$F$1)</f>
        <v>0</v>
      </c>
      <c r="W19" s="80">
        <f>'MOD Vectors ALL'!W19*($E19=$F$1)</f>
        <v>0</v>
      </c>
      <c r="X19" s="80">
        <f>'MOD Vectors ALL'!X19*($E19=$F$1)</f>
        <v>0</v>
      </c>
      <c r="Y19" s="80">
        <f>'MOD Vectors ALL'!Y19*($E19=$F$1)</f>
        <v>0</v>
      </c>
      <c r="Z19" s="80">
        <f>'MOD Vectors ALL'!Z19*($E19=$F$1)</f>
        <v>0</v>
      </c>
      <c r="AA19" s="80">
        <f>'MOD Vectors ALL'!AA19*($E19=$F$1)</f>
        <v>0</v>
      </c>
      <c r="AB19" s="80">
        <f>'MOD Vectors ALL'!AB19*($E19=$F$1)</f>
        <v>0</v>
      </c>
      <c r="AC19" s="80">
        <f>'MOD Vectors ALL'!AC19*($E19=$F$1)</f>
        <v>0</v>
      </c>
      <c r="AD19" s="80">
        <f>'MOD Vectors ALL'!AD19*($E19=$F$1)</f>
        <v>0</v>
      </c>
      <c r="AE19" s="80">
        <f>'MOD Vectors ALL'!AE19*($E19=$F$1)</f>
        <v>0</v>
      </c>
      <c r="AF19" s="80">
        <f>'MOD Vectors ALL'!AF19*($E19=$F$1)</f>
        <v>0</v>
      </c>
      <c r="AG19" s="80">
        <f>'MOD Vectors ALL'!AG19*($E19=$F$1)</f>
        <v>0</v>
      </c>
      <c r="AH19" s="80">
        <f>'MOD Vectors ALL'!AH19*($E19=$F$1)</f>
        <v>0</v>
      </c>
      <c r="AI19" s="80">
        <f>'MOD Vectors ALL'!AI19*($E19=$F$1)</f>
        <v>0</v>
      </c>
      <c r="AJ19" s="80">
        <f>'MOD Vectors ALL'!AJ19*($E19=$F$1)</f>
        <v>0</v>
      </c>
      <c r="AK19" s="80">
        <f>'MOD Vectors ALL'!AK19*($E19=$F$1)</f>
        <v>0</v>
      </c>
      <c r="AL19" s="80">
        <f>'MOD Vectors ALL'!AL19*($E19=$F$1)</f>
        <v>0</v>
      </c>
      <c r="AM19" s="80">
        <f>'MOD Vectors ALL'!AM19*($E19=$F$1)</f>
        <v>0</v>
      </c>
      <c r="AN19" s="80">
        <f>'MOD Vectors ALL'!AN19*($E19=$F$1)</f>
        <v>0</v>
      </c>
      <c r="AO19" s="80">
        <f>'MOD Vectors ALL'!AO19*($E19=$F$1)</f>
        <v>0</v>
      </c>
      <c r="AP19" s="80">
        <f>'MOD Vectors ALL'!AP19*($E19=$F$1)</f>
        <v>0</v>
      </c>
      <c r="AQ19" s="80">
        <f>'MOD Vectors ALL'!AQ19*($E19=$F$1)</f>
        <v>0</v>
      </c>
      <c r="AR19" s="80">
        <f>'MOD Vectors ALL'!AR19*($E19=$F$1)</f>
        <v>0</v>
      </c>
      <c r="AS19" s="80">
        <f>'MOD Vectors ALL'!AS19*($E19=$F$1)</f>
        <v>0</v>
      </c>
      <c r="AT19" s="80">
        <f>'MOD Vectors ALL'!AT19*($E19=$F$1)</f>
        <v>0</v>
      </c>
      <c r="AU19" s="80">
        <f>'MOD Vectors ALL'!AU19*($E19=$F$1)</f>
        <v>0</v>
      </c>
      <c r="AV19" s="80">
        <f>'MOD Vectors ALL'!AV19*($E19=$F$1)</f>
        <v>0</v>
      </c>
      <c r="AW19" s="80">
        <f>'MOD Vectors ALL'!AW19*($E19=$F$1)</f>
        <v>0</v>
      </c>
      <c r="AX19" s="80">
        <f>'MOD Vectors ALL'!AX19*($E19=$F$1)</f>
        <v>0</v>
      </c>
      <c r="AY19" s="80">
        <f>'MOD Vectors ALL'!AY19*($E19=$F$1)</f>
        <v>0</v>
      </c>
      <c r="AZ19" s="80">
        <f>'MOD Vectors ALL'!AZ19*($E19=$F$1)</f>
        <v>0</v>
      </c>
      <c r="BA19" s="80">
        <f>'MOD Vectors ALL'!BA19*($E19=$F$1)</f>
        <v>0</v>
      </c>
      <c r="BB19" s="80">
        <f>'MOD Vectors ALL'!BB19*($E19=$F$1)</f>
        <v>0</v>
      </c>
      <c r="BC19" s="80">
        <f>'MOD Vectors ALL'!BC19*($E19=$F$1)</f>
        <v>0</v>
      </c>
      <c r="BD19" s="80">
        <f>'MOD Vectors ALL'!BD19*($E19=$F$1)</f>
        <v>0</v>
      </c>
      <c r="BE19" s="80">
        <f>'MOD Vectors ALL'!BE19*($E19=$F$1)</f>
        <v>0</v>
      </c>
      <c r="BF19" s="80">
        <f>'MOD Vectors ALL'!BF19*($E19=$F$1)</f>
        <v>0</v>
      </c>
      <c r="BG19" s="80">
        <f>'MOD Vectors ALL'!BG19*($E19=$F$1)</f>
        <v>0</v>
      </c>
      <c r="BH19" s="80">
        <f>'MOD Vectors ALL'!BH19*($E19=$F$1)</f>
        <v>0</v>
      </c>
      <c r="BI19" s="80">
        <f>'MOD Vectors ALL'!BI19*($E19=$F$1)</f>
        <v>0</v>
      </c>
      <c r="BJ19" s="80">
        <f>'MOD Vectors ALL'!BJ19*($E19=$F$1)</f>
        <v>0</v>
      </c>
      <c r="BK19" s="80">
        <f>'MOD Vectors ALL'!BK19*($E19=$F$1)</f>
        <v>0</v>
      </c>
      <c r="BL19" s="80">
        <f>'MOD Vectors ALL'!BL19*($E19=$F$1)</f>
        <v>0</v>
      </c>
      <c r="BM19" s="80">
        <f>'MOD Vectors ALL'!BM19*($E19=$F$1)</f>
        <v>0</v>
      </c>
      <c r="BN19" s="80">
        <f>'MOD Vectors ALL'!BN19*($E19=$F$1)</f>
        <v>0</v>
      </c>
      <c r="BO19" s="80">
        <f>'MOD Vectors ALL'!BO19*($E19=$F$1)</f>
        <v>0</v>
      </c>
      <c r="BP19" s="80">
        <f>'MOD Vectors ALL'!BP19*($E19=$F$1)</f>
        <v>0</v>
      </c>
      <c r="BQ19" s="80">
        <f>'MOD Vectors ALL'!BQ19*($E19=$F$1)</f>
        <v>0</v>
      </c>
      <c r="BR19" s="80">
        <f>'MOD Vectors ALL'!BR19*($E19=$F$1)</f>
        <v>0</v>
      </c>
      <c r="BS19" s="80">
        <f>'MOD Vectors ALL'!BS19*($E19=$F$1)</f>
        <v>0</v>
      </c>
      <c r="BT19" s="80">
        <f>'MOD Vectors ALL'!BT19*($E19=$F$1)</f>
        <v>0</v>
      </c>
      <c r="BU19" s="80">
        <f>'MOD Vectors ALL'!BU19*($E19=$F$1)</f>
        <v>0</v>
      </c>
      <c r="BV19" s="80">
        <f>'MOD Vectors ALL'!BV19*($E19=$F$1)</f>
        <v>0</v>
      </c>
      <c r="BW19" s="80">
        <f>'MOD Vectors ALL'!BW19*($E19=$F$1)</f>
        <v>0</v>
      </c>
      <c r="BX19" s="80">
        <f>'MOD Vectors ALL'!BX19*($E19=$F$1)</f>
        <v>0</v>
      </c>
      <c r="BY19" s="80">
        <f>'MOD Vectors ALL'!BY19*($E19=$F$1)</f>
        <v>0</v>
      </c>
      <c r="BZ19" s="80">
        <f>'MOD Vectors ALL'!BZ19*($E19=$F$1)</f>
        <v>0</v>
      </c>
      <c r="CA19" s="80">
        <f>'MOD Vectors ALL'!CA19*($E19=$F$1)</f>
        <v>0</v>
      </c>
      <c r="CB19" s="80">
        <f>'MOD Vectors ALL'!CB19*($E19=$F$1)</f>
        <v>0</v>
      </c>
      <c r="CC19" s="80">
        <f>'MOD Vectors ALL'!CC19*($E19=$F$1)</f>
        <v>0</v>
      </c>
      <c r="CD19" s="80">
        <f>'MOD Vectors ALL'!CD19*($E19=$F$1)</f>
        <v>0</v>
      </c>
      <c r="CE19" s="80">
        <f>'MOD Vectors ALL'!CE19*($E19=$F$1)</f>
        <v>0</v>
      </c>
      <c r="CF19" s="80">
        <f>'MOD Vectors ALL'!CF19*($E19=$F$1)</f>
        <v>0</v>
      </c>
      <c r="CG19" s="80">
        <f>'MOD Vectors ALL'!CG19*($E19=$F$1)</f>
        <v>0</v>
      </c>
      <c r="CH19" s="80">
        <f>'MOD Vectors ALL'!CH19*($E19=$F$1)</f>
        <v>0</v>
      </c>
      <c r="CI19" s="80">
        <f>'MOD Vectors ALL'!CI19*($E19=$F$1)</f>
        <v>0</v>
      </c>
      <c r="CJ19" s="80">
        <f>'MOD Vectors ALL'!CJ19*($E19=$F$1)</f>
        <v>0</v>
      </c>
      <c r="CK19" s="80">
        <f>'MOD Vectors ALL'!CK19*($E19=$F$1)</f>
        <v>0</v>
      </c>
      <c r="CL19" s="80">
        <f>'MOD Vectors ALL'!CL19*($E19=$F$1)</f>
        <v>0</v>
      </c>
      <c r="CM19" s="80">
        <f>'MOD Vectors ALL'!CM19*($E19=$F$1)</f>
        <v>0</v>
      </c>
      <c r="CN19" s="80">
        <f>'MOD Vectors ALL'!CN19*($E19=$F$1)</f>
        <v>0</v>
      </c>
      <c r="CO19" s="80">
        <f>'MOD Vectors ALL'!CO19*($E19=$F$1)</f>
        <v>0</v>
      </c>
      <c r="CP19" s="80">
        <f>'MOD Vectors ALL'!CP19*($E19=$F$1)</f>
        <v>0</v>
      </c>
      <c r="CQ19" s="80">
        <f>'MOD Vectors ALL'!CQ19*($E19=$F$1)</f>
        <v>0</v>
      </c>
      <c r="CR19" s="80">
        <f>'MOD Vectors ALL'!CR19*($E19=$F$1)</f>
        <v>0</v>
      </c>
      <c r="CS19" s="80">
        <f>'MOD Vectors ALL'!CS19*($E19=$F$1)</f>
        <v>0</v>
      </c>
      <c r="CT19" s="80">
        <f>'MOD Vectors ALL'!CT19*($E19=$F$1)</f>
        <v>0</v>
      </c>
      <c r="CU19" s="80">
        <f>'MOD Vectors ALL'!CU19*($E19=$F$1)</f>
        <v>0</v>
      </c>
      <c r="CV19" s="80">
        <f>'MOD Vectors ALL'!CV19*($E19=$F$1)</f>
        <v>0</v>
      </c>
      <c r="CW19" s="80">
        <f>'MOD Vectors ALL'!CW19*($E19=$F$1)</f>
        <v>0</v>
      </c>
      <c r="CX19" s="80">
        <f>'MOD Vectors ALL'!CX19*($E19=$F$1)</f>
        <v>0</v>
      </c>
      <c r="CY19" s="80">
        <f>'MOD Vectors ALL'!CY19*($E19=$F$1)</f>
        <v>0</v>
      </c>
      <c r="CZ19" s="80">
        <f>'MOD Vectors ALL'!CZ19*($E19=$F$1)</f>
        <v>0</v>
      </c>
      <c r="DA19" s="80">
        <f>'MOD Vectors ALL'!DA19*($E19=$F$1)</f>
        <v>0</v>
      </c>
      <c r="DB19" s="80">
        <f>'MOD Vectors ALL'!DB19*($E19=$F$1)</f>
        <v>0</v>
      </c>
      <c r="DC19" s="80">
        <f>'MOD Vectors ALL'!DC19*($E19=$F$1)</f>
        <v>0</v>
      </c>
      <c r="DD19" s="80">
        <f>'MOD Vectors ALL'!DD19*($E19=$F$1)</f>
        <v>0</v>
      </c>
      <c r="DE19" s="80">
        <f>'MOD Vectors ALL'!DE19*($E19=$F$1)</f>
        <v>0</v>
      </c>
      <c r="DF19" s="80">
        <f>'MOD Vectors ALL'!DF19*($E19=$F$1)</f>
        <v>0</v>
      </c>
      <c r="DG19" s="80">
        <f>'MOD Vectors ALL'!DG19*($E19=$F$1)</f>
        <v>0</v>
      </c>
      <c r="DH19" s="80">
        <f>'MOD Vectors ALL'!DH19*($E19=$F$1)</f>
        <v>0</v>
      </c>
      <c r="DI19" s="80">
        <f>'MOD Vectors ALL'!DI19*($E19=$F$1)</f>
        <v>0</v>
      </c>
      <c r="DJ19" s="80">
        <f>'MOD Vectors ALL'!DJ19*($E19=$F$1)</f>
        <v>0</v>
      </c>
      <c r="DK19" s="80">
        <f>'MOD Vectors ALL'!DK19*($E19=$F$1)</f>
        <v>0</v>
      </c>
      <c r="DL19" s="80">
        <f>'MOD Vectors ALL'!DL19*($E19=$F$1)</f>
        <v>0</v>
      </c>
      <c r="DM19" s="80">
        <f>'MOD Vectors ALL'!DM19*($E19=$F$1)</f>
        <v>0</v>
      </c>
      <c r="DN19" s="80">
        <f>'MOD Vectors ALL'!DN19*($E19=$F$1)</f>
        <v>0</v>
      </c>
      <c r="DO19" s="80">
        <f>'MOD Vectors ALL'!DO19*($E19=$F$1)</f>
        <v>0</v>
      </c>
      <c r="DP19" s="80">
        <f>'MOD Vectors ALL'!DP19*($E19=$F$1)</f>
        <v>0</v>
      </c>
      <c r="DQ19" s="80">
        <f>'MOD Vectors ALL'!DQ19*($E19=$F$1)</f>
        <v>0</v>
      </c>
    </row>
    <row r="20" spans="1:121" x14ac:dyDescent="0.2">
      <c r="A20">
        <v>79</v>
      </c>
      <c r="B20" t="s">
        <v>16</v>
      </c>
      <c r="C20" t="s">
        <v>369</v>
      </c>
      <c r="D20" t="s">
        <v>532</v>
      </c>
      <c r="E20" t="s">
        <v>25</v>
      </c>
      <c r="F20" t="s">
        <v>13</v>
      </c>
      <c r="G20">
        <v>0.51757299999999995</v>
      </c>
      <c r="H20">
        <v>0.86588299999999996</v>
      </c>
      <c r="I20" s="80">
        <f>'MOD Vectors ALL'!I20*($E20=$F$1)</f>
        <v>0</v>
      </c>
      <c r="J20" s="80">
        <f>'MOD Vectors ALL'!J20*($E20=$F$1)</f>
        <v>0</v>
      </c>
      <c r="K20" s="80">
        <f>'MOD Vectors ALL'!K20*($E20=$F$1)</f>
        <v>0</v>
      </c>
      <c r="L20" s="80">
        <f>'MOD Vectors ALL'!L20*($E20=$F$1)</f>
        <v>0</v>
      </c>
      <c r="M20" s="80">
        <f>'MOD Vectors ALL'!M20*($E20=$F$1)</f>
        <v>0</v>
      </c>
      <c r="N20" s="80">
        <f>'MOD Vectors ALL'!N20*($E20=$F$1)</f>
        <v>0</v>
      </c>
      <c r="O20" s="80">
        <f>'MOD Vectors ALL'!O20*($E20=$F$1)</f>
        <v>0</v>
      </c>
      <c r="P20" s="80">
        <f>'MOD Vectors ALL'!P20*($E20=$F$1)</f>
        <v>0</v>
      </c>
      <c r="Q20" s="80">
        <f>'MOD Vectors ALL'!Q20*($E20=$F$1)</f>
        <v>0</v>
      </c>
      <c r="R20" s="80">
        <f>'MOD Vectors ALL'!R20*($E20=$F$1)</f>
        <v>0</v>
      </c>
      <c r="S20" s="80">
        <f>'MOD Vectors ALL'!S20*($E20=$F$1)</f>
        <v>0</v>
      </c>
      <c r="T20" s="80">
        <f>'MOD Vectors ALL'!T20*($E20=$F$1)</f>
        <v>0</v>
      </c>
      <c r="U20" s="80">
        <f>'MOD Vectors ALL'!U20*($E20=$F$1)</f>
        <v>0</v>
      </c>
      <c r="V20" s="80">
        <f>'MOD Vectors ALL'!V20*($E20=$F$1)</f>
        <v>0</v>
      </c>
      <c r="W20" s="80">
        <f>'MOD Vectors ALL'!W20*($E20=$F$1)</f>
        <v>0</v>
      </c>
      <c r="X20" s="80">
        <f>'MOD Vectors ALL'!X20*($E20=$F$1)</f>
        <v>0</v>
      </c>
      <c r="Y20" s="80">
        <f>'MOD Vectors ALL'!Y20*($E20=$F$1)</f>
        <v>0</v>
      </c>
      <c r="Z20" s="80">
        <f>'MOD Vectors ALL'!Z20*($E20=$F$1)</f>
        <v>0</v>
      </c>
      <c r="AA20" s="80">
        <f>'MOD Vectors ALL'!AA20*($E20=$F$1)</f>
        <v>0</v>
      </c>
      <c r="AB20" s="80">
        <f>'MOD Vectors ALL'!AB20*($E20=$F$1)</f>
        <v>0</v>
      </c>
      <c r="AC20" s="80">
        <f>'MOD Vectors ALL'!AC20*($E20=$F$1)</f>
        <v>0</v>
      </c>
      <c r="AD20" s="80">
        <f>'MOD Vectors ALL'!AD20*($E20=$F$1)</f>
        <v>0</v>
      </c>
      <c r="AE20" s="80">
        <f>'MOD Vectors ALL'!AE20*($E20=$F$1)</f>
        <v>0</v>
      </c>
      <c r="AF20" s="80">
        <f>'MOD Vectors ALL'!AF20*($E20=$F$1)</f>
        <v>0</v>
      </c>
      <c r="AG20" s="80">
        <f>'MOD Vectors ALL'!AG20*($E20=$F$1)</f>
        <v>0</v>
      </c>
      <c r="AH20" s="80">
        <f>'MOD Vectors ALL'!AH20*($E20=$F$1)</f>
        <v>0</v>
      </c>
      <c r="AI20" s="80">
        <f>'MOD Vectors ALL'!AI20*($E20=$F$1)</f>
        <v>0</v>
      </c>
      <c r="AJ20" s="80">
        <f>'MOD Vectors ALL'!AJ20*($E20=$F$1)</f>
        <v>0</v>
      </c>
      <c r="AK20" s="80">
        <f>'MOD Vectors ALL'!AK20*($E20=$F$1)</f>
        <v>0</v>
      </c>
      <c r="AL20" s="80">
        <f>'MOD Vectors ALL'!AL20*($E20=$F$1)</f>
        <v>0</v>
      </c>
      <c r="AM20" s="80">
        <f>'MOD Vectors ALL'!AM20*($E20=$F$1)</f>
        <v>0</v>
      </c>
      <c r="AN20" s="80">
        <f>'MOD Vectors ALL'!AN20*($E20=$F$1)</f>
        <v>0</v>
      </c>
      <c r="AO20" s="80">
        <f>'MOD Vectors ALL'!AO20*($E20=$F$1)</f>
        <v>0</v>
      </c>
      <c r="AP20" s="80">
        <f>'MOD Vectors ALL'!AP20*($E20=$F$1)</f>
        <v>0</v>
      </c>
      <c r="AQ20" s="80">
        <f>'MOD Vectors ALL'!AQ20*($E20=$F$1)</f>
        <v>0</v>
      </c>
      <c r="AR20" s="80">
        <f>'MOD Vectors ALL'!AR20*($E20=$F$1)</f>
        <v>0</v>
      </c>
      <c r="AS20" s="80">
        <f>'MOD Vectors ALL'!AS20*($E20=$F$1)</f>
        <v>0</v>
      </c>
      <c r="AT20" s="80">
        <f>'MOD Vectors ALL'!AT20*($E20=$F$1)</f>
        <v>0</v>
      </c>
      <c r="AU20" s="80">
        <f>'MOD Vectors ALL'!AU20*($E20=$F$1)</f>
        <v>0</v>
      </c>
      <c r="AV20" s="80">
        <f>'MOD Vectors ALL'!AV20*($E20=$F$1)</f>
        <v>0</v>
      </c>
      <c r="AW20" s="80">
        <f>'MOD Vectors ALL'!AW20*($E20=$F$1)</f>
        <v>0</v>
      </c>
      <c r="AX20" s="80">
        <f>'MOD Vectors ALL'!AX20*($E20=$F$1)</f>
        <v>0</v>
      </c>
      <c r="AY20" s="80">
        <f>'MOD Vectors ALL'!AY20*($E20=$F$1)</f>
        <v>0</v>
      </c>
      <c r="AZ20" s="80">
        <f>'MOD Vectors ALL'!AZ20*($E20=$F$1)</f>
        <v>0</v>
      </c>
      <c r="BA20" s="80">
        <f>'MOD Vectors ALL'!BA20*($E20=$F$1)</f>
        <v>0</v>
      </c>
      <c r="BB20" s="80">
        <f>'MOD Vectors ALL'!BB20*($E20=$F$1)</f>
        <v>0</v>
      </c>
      <c r="BC20" s="80">
        <f>'MOD Vectors ALL'!BC20*($E20=$F$1)</f>
        <v>0</v>
      </c>
      <c r="BD20" s="80">
        <f>'MOD Vectors ALL'!BD20*($E20=$F$1)</f>
        <v>0</v>
      </c>
      <c r="BE20" s="80">
        <f>'MOD Vectors ALL'!BE20*($E20=$F$1)</f>
        <v>0</v>
      </c>
      <c r="BF20" s="80">
        <f>'MOD Vectors ALL'!BF20*($E20=$F$1)</f>
        <v>0</v>
      </c>
      <c r="BG20" s="80">
        <f>'MOD Vectors ALL'!BG20*($E20=$F$1)</f>
        <v>0</v>
      </c>
      <c r="BH20" s="80">
        <f>'MOD Vectors ALL'!BH20*($E20=$F$1)</f>
        <v>0</v>
      </c>
      <c r="BI20" s="80">
        <f>'MOD Vectors ALL'!BI20*($E20=$F$1)</f>
        <v>0</v>
      </c>
      <c r="BJ20" s="80">
        <f>'MOD Vectors ALL'!BJ20*($E20=$F$1)</f>
        <v>0</v>
      </c>
      <c r="BK20" s="80">
        <f>'MOD Vectors ALL'!BK20*($E20=$F$1)</f>
        <v>0</v>
      </c>
      <c r="BL20" s="80">
        <f>'MOD Vectors ALL'!BL20*($E20=$F$1)</f>
        <v>0</v>
      </c>
      <c r="BM20" s="80">
        <f>'MOD Vectors ALL'!BM20*($E20=$F$1)</f>
        <v>0</v>
      </c>
      <c r="BN20" s="80">
        <f>'MOD Vectors ALL'!BN20*($E20=$F$1)</f>
        <v>0</v>
      </c>
      <c r="BO20" s="80">
        <f>'MOD Vectors ALL'!BO20*($E20=$F$1)</f>
        <v>0</v>
      </c>
      <c r="BP20" s="80">
        <f>'MOD Vectors ALL'!BP20*($E20=$F$1)</f>
        <v>0</v>
      </c>
      <c r="BQ20" s="80">
        <f>'MOD Vectors ALL'!BQ20*($E20=$F$1)</f>
        <v>0</v>
      </c>
      <c r="BR20" s="80">
        <f>'MOD Vectors ALL'!BR20*($E20=$F$1)</f>
        <v>0</v>
      </c>
      <c r="BS20" s="80">
        <f>'MOD Vectors ALL'!BS20*($E20=$F$1)</f>
        <v>0</v>
      </c>
      <c r="BT20" s="80">
        <f>'MOD Vectors ALL'!BT20*($E20=$F$1)</f>
        <v>0</v>
      </c>
      <c r="BU20" s="80">
        <f>'MOD Vectors ALL'!BU20*($E20=$F$1)</f>
        <v>0</v>
      </c>
      <c r="BV20" s="80">
        <f>'MOD Vectors ALL'!BV20*($E20=$F$1)</f>
        <v>0</v>
      </c>
      <c r="BW20" s="80">
        <f>'MOD Vectors ALL'!BW20*($E20=$F$1)</f>
        <v>0</v>
      </c>
      <c r="BX20" s="80">
        <f>'MOD Vectors ALL'!BX20*($E20=$F$1)</f>
        <v>0</v>
      </c>
      <c r="BY20" s="80">
        <f>'MOD Vectors ALL'!BY20*($E20=$F$1)</f>
        <v>0</v>
      </c>
      <c r="BZ20" s="80">
        <f>'MOD Vectors ALL'!BZ20*($E20=$F$1)</f>
        <v>0</v>
      </c>
      <c r="CA20" s="80">
        <f>'MOD Vectors ALL'!CA20*($E20=$F$1)</f>
        <v>0</v>
      </c>
      <c r="CB20" s="80">
        <f>'MOD Vectors ALL'!CB20*($E20=$F$1)</f>
        <v>0</v>
      </c>
      <c r="CC20" s="80">
        <f>'MOD Vectors ALL'!CC20*($E20=$F$1)</f>
        <v>0</v>
      </c>
      <c r="CD20" s="80">
        <f>'MOD Vectors ALL'!CD20*($E20=$F$1)</f>
        <v>0</v>
      </c>
      <c r="CE20" s="80">
        <f>'MOD Vectors ALL'!CE20*($E20=$F$1)</f>
        <v>0</v>
      </c>
      <c r="CF20" s="80">
        <f>'MOD Vectors ALL'!CF20*($E20=$F$1)</f>
        <v>0</v>
      </c>
      <c r="CG20" s="80">
        <f>'MOD Vectors ALL'!CG20*($E20=$F$1)</f>
        <v>0</v>
      </c>
      <c r="CH20" s="80">
        <f>'MOD Vectors ALL'!CH20*($E20=$F$1)</f>
        <v>0</v>
      </c>
      <c r="CI20" s="80">
        <f>'MOD Vectors ALL'!CI20*($E20=$F$1)</f>
        <v>0</v>
      </c>
      <c r="CJ20" s="80">
        <f>'MOD Vectors ALL'!CJ20*($E20=$F$1)</f>
        <v>0</v>
      </c>
      <c r="CK20" s="80">
        <f>'MOD Vectors ALL'!CK20*($E20=$F$1)</f>
        <v>0</v>
      </c>
      <c r="CL20" s="80">
        <f>'MOD Vectors ALL'!CL20*($E20=$F$1)</f>
        <v>0</v>
      </c>
      <c r="CM20" s="80">
        <f>'MOD Vectors ALL'!CM20*($E20=$F$1)</f>
        <v>0</v>
      </c>
      <c r="CN20" s="80">
        <f>'MOD Vectors ALL'!CN20*($E20=$F$1)</f>
        <v>0</v>
      </c>
      <c r="CO20" s="80">
        <f>'MOD Vectors ALL'!CO20*($E20=$F$1)</f>
        <v>0</v>
      </c>
      <c r="CP20" s="80">
        <f>'MOD Vectors ALL'!CP20*($E20=$F$1)</f>
        <v>0</v>
      </c>
      <c r="CQ20" s="80">
        <f>'MOD Vectors ALL'!CQ20*($E20=$F$1)</f>
        <v>0</v>
      </c>
      <c r="CR20" s="80">
        <f>'MOD Vectors ALL'!CR20*($E20=$F$1)</f>
        <v>0</v>
      </c>
      <c r="CS20" s="80">
        <f>'MOD Vectors ALL'!CS20*($E20=$F$1)</f>
        <v>0</v>
      </c>
      <c r="CT20" s="80">
        <f>'MOD Vectors ALL'!CT20*($E20=$F$1)</f>
        <v>0</v>
      </c>
      <c r="CU20" s="80">
        <f>'MOD Vectors ALL'!CU20*($E20=$F$1)</f>
        <v>0</v>
      </c>
      <c r="CV20" s="80">
        <f>'MOD Vectors ALL'!CV20*($E20=$F$1)</f>
        <v>0</v>
      </c>
      <c r="CW20" s="80">
        <f>'MOD Vectors ALL'!CW20*($E20=$F$1)</f>
        <v>0</v>
      </c>
      <c r="CX20" s="80">
        <f>'MOD Vectors ALL'!CX20*($E20=$F$1)</f>
        <v>0</v>
      </c>
      <c r="CY20" s="80">
        <f>'MOD Vectors ALL'!CY20*($E20=$F$1)</f>
        <v>0</v>
      </c>
      <c r="CZ20" s="80">
        <f>'MOD Vectors ALL'!CZ20*($E20=$F$1)</f>
        <v>0</v>
      </c>
      <c r="DA20" s="80">
        <f>'MOD Vectors ALL'!DA20*($E20=$F$1)</f>
        <v>0</v>
      </c>
      <c r="DB20" s="80">
        <f>'MOD Vectors ALL'!DB20*($E20=$F$1)</f>
        <v>0</v>
      </c>
      <c r="DC20" s="80">
        <f>'MOD Vectors ALL'!DC20*($E20=$F$1)</f>
        <v>0</v>
      </c>
      <c r="DD20" s="80">
        <f>'MOD Vectors ALL'!DD20*($E20=$F$1)</f>
        <v>0</v>
      </c>
      <c r="DE20" s="80">
        <f>'MOD Vectors ALL'!DE20*($E20=$F$1)</f>
        <v>0</v>
      </c>
      <c r="DF20" s="80">
        <f>'MOD Vectors ALL'!DF20*($E20=$F$1)</f>
        <v>0</v>
      </c>
      <c r="DG20" s="80">
        <f>'MOD Vectors ALL'!DG20*($E20=$F$1)</f>
        <v>0</v>
      </c>
      <c r="DH20" s="80">
        <f>'MOD Vectors ALL'!DH20*($E20=$F$1)</f>
        <v>0</v>
      </c>
      <c r="DI20" s="80">
        <f>'MOD Vectors ALL'!DI20*($E20=$F$1)</f>
        <v>0</v>
      </c>
      <c r="DJ20" s="80">
        <f>'MOD Vectors ALL'!DJ20*($E20=$F$1)</f>
        <v>0</v>
      </c>
      <c r="DK20" s="80">
        <f>'MOD Vectors ALL'!DK20*($E20=$F$1)</f>
        <v>0</v>
      </c>
      <c r="DL20" s="80">
        <f>'MOD Vectors ALL'!DL20*($E20=$F$1)</f>
        <v>0</v>
      </c>
      <c r="DM20" s="80">
        <f>'MOD Vectors ALL'!DM20*($E20=$F$1)</f>
        <v>0</v>
      </c>
      <c r="DN20" s="80">
        <f>'MOD Vectors ALL'!DN20*($E20=$F$1)</f>
        <v>0</v>
      </c>
      <c r="DO20" s="80">
        <f>'MOD Vectors ALL'!DO20*($E20=$F$1)</f>
        <v>0</v>
      </c>
      <c r="DP20" s="80">
        <f>'MOD Vectors ALL'!DP20*($E20=$F$1)</f>
        <v>0</v>
      </c>
      <c r="DQ20" s="80">
        <f>'MOD Vectors ALL'!DQ20*($E20=$F$1)</f>
        <v>0</v>
      </c>
    </row>
    <row r="21" spans="1:121" x14ac:dyDescent="0.2">
      <c r="A21">
        <v>80</v>
      </c>
      <c r="B21" t="s">
        <v>16</v>
      </c>
      <c r="C21" t="s">
        <v>369</v>
      </c>
      <c r="D21" t="s">
        <v>532</v>
      </c>
      <c r="E21" t="s">
        <v>25</v>
      </c>
      <c r="F21" t="s">
        <v>14</v>
      </c>
      <c r="G21">
        <v>0.50378800000000001</v>
      </c>
      <c r="H21">
        <v>1.0463899999999999</v>
      </c>
      <c r="I21" s="80">
        <f>'MOD Vectors ALL'!I21*($E21=$F$1)</f>
        <v>0</v>
      </c>
      <c r="J21" s="80">
        <f>'MOD Vectors ALL'!J21*($E21=$F$1)</f>
        <v>0</v>
      </c>
      <c r="K21" s="80">
        <f>'MOD Vectors ALL'!K21*($E21=$F$1)</f>
        <v>0</v>
      </c>
      <c r="L21" s="80">
        <f>'MOD Vectors ALL'!L21*($E21=$F$1)</f>
        <v>0</v>
      </c>
      <c r="M21" s="80">
        <f>'MOD Vectors ALL'!M21*($E21=$F$1)</f>
        <v>0</v>
      </c>
      <c r="N21" s="80">
        <f>'MOD Vectors ALL'!N21*($E21=$F$1)</f>
        <v>0</v>
      </c>
      <c r="O21" s="80">
        <f>'MOD Vectors ALL'!O21*($E21=$F$1)</f>
        <v>0</v>
      </c>
      <c r="P21" s="80">
        <f>'MOD Vectors ALL'!P21*($E21=$F$1)</f>
        <v>0</v>
      </c>
      <c r="Q21" s="80">
        <f>'MOD Vectors ALL'!Q21*($E21=$F$1)</f>
        <v>0</v>
      </c>
      <c r="R21" s="80">
        <f>'MOD Vectors ALL'!R21*($E21=$F$1)</f>
        <v>0</v>
      </c>
      <c r="S21" s="80">
        <f>'MOD Vectors ALL'!S21*($E21=$F$1)</f>
        <v>0</v>
      </c>
      <c r="T21" s="80">
        <f>'MOD Vectors ALL'!T21*($E21=$F$1)</f>
        <v>0</v>
      </c>
      <c r="U21" s="80">
        <f>'MOD Vectors ALL'!U21*($E21=$F$1)</f>
        <v>0</v>
      </c>
      <c r="V21" s="80">
        <f>'MOD Vectors ALL'!V21*($E21=$F$1)</f>
        <v>0</v>
      </c>
      <c r="W21" s="80">
        <f>'MOD Vectors ALL'!W21*($E21=$F$1)</f>
        <v>0</v>
      </c>
      <c r="X21" s="80">
        <f>'MOD Vectors ALL'!X21*($E21=$F$1)</f>
        <v>0</v>
      </c>
      <c r="Y21" s="80">
        <f>'MOD Vectors ALL'!Y21*($E21=$F$1)</f>
        <v>0</v>
      </c>
      <c r="Z21" s="80">
        <f>'MOD Vectors ALL'!Z21*($E21=$F$1)</f>
        <v>0</v>
      </c>
      <c r="AA21" s="80">
        <f>'MOD Vectors ALL'!AA21*($E21=$F$1)</f>
        <v>0</v>
      </c>
      <c r="AB21" s="80">
        <f>'MOD Vectors ALL'!AB21*($E21=$F$1)</f>
        <v>0</v>
      </c>
      <c r="AC21" s="80">
        <f>'MOD Vectors ALL'!AC21*($E21=$F$1)</f>
        <v>0</v>
      </c>
      <c r="AD21" s="80">
        <f>'MOD Vectors ALL'!AD21*($E21=$F$1)</f>
        <v>0</v>
      </c>
      <c r="AE21" s="80">
        <f>'MOD Vectors ALL'!AE21*($E21=$F$1)</f>
        <v>0</v>
      </c>
      <c r="AF21" s="80">
        <f>'MOD Vectors ALL'!AF21*($E21=$F$1)</f>
        <v>0</v>
      </c>
      <c r="AG21" s="80">
        <f>'MOD Vectors ALL'!AG21*($E21=$F$1)</f>
        <v>0</v>
      </c>
      <c r="AH21" s="80">
        <f>'MOD Vectors ALL'!AH21*($E21=$F$1)</f>
        <v>0</v>
      </c>
      <c r="AI21" s="80">
        <f>'MOD Vectors ALL'!AI21*($E21=$F$1)</f>
        <v>0</v>
      </c>
      <c r="AJ21" s="80">
        <f>'MOD Vectors ALL'!AJ21*($E21=$F$1)</f>
        <v>0</v>
      </c>
      <c r="AK21" s="80">
        <f>'MOD Vectors ALL'!AK21*($E21=$F$1)</f>
        <v>0</v>
      </c>
      <c r="AL21" s="80">
        <f>'MOD Vectors ALL'!AL21*($E21=$F$1)</f>
        <v>0</v>
      </c>
      <c r="AM21" s="80">
        <f>'MOD Vectors ALL'!AM21*($E21=$F$1)</f>
        <v>0</v>
      </c>
      <c r="AN21" s="80">
        <f>'MOD Vectors ALL'!AN21*($E21=$F$1)</f>
        <v>0</v>
      </c>
      <c r="AO21" s="80">
        <f>'MOD Vectors ALL'!AO21*($E21=$F$1)</f>
        <v>0</v>
      </c>
      <c r="AP21" s="80">
        <f>'MOD Vectors ALL'!AP21*($E21=$F$1)</f>
        <v>0</v>
      </c>
      <c r="AQ21" s="80">
        <f>'MOD Vectors ALL'!AQ21*($E21=$F$1)</f>
        <v>0</v>
      </c>
      <c r="AR21" s="80">
        <f>'MOD Vectors ALL'!AR21*($E21=$F$1)</f>
        <v>0</v>
      </c>
      <c r="AS21" s="80">
        <f>'MOD Vectors ALL'!AS21*($E21=$F$1)</f>
        <v>0</v>
      </c>
      <c r="AT21" s="80">
        <f>'MOD Vectors ALL'!AT21*($E21=$F$1)</f>
        <v>0</v>
      </c>
      <c r="AU21" s="80">
        <f>'MOD Vectors ALL'!AU21*($E21=$F$1)</f>
        <v>0</v>
      </c>
      <c r="AV21" s="80">
        <f>'MOD Vectors ALL'!AV21*($E21=$F$1)</f>
        <v>0</v>
      </c>
      <c r="AW21" s="80">
        <f>'MOD Vectors ALL'!AW21*($E21=$F$1)</f>
        <v>0</v>
      </c>
      <c r="AX21" s="80">
        <f>'MOD Vectors ALL'!AX21*($E21=$F$1)</f>
        <v>0</v>
      </c>
      <c r="AY21" s="80">
        <f>'MOD Vectors ALL'!AY21*($E21=$F$1)</f>
        <v>0</v>
      </c>
      <c r="AZ21" s="80">
        <f>'MOD Vectors ALL'!AZ21*($E21=$F$1)</f>
        <v>0</v>
      </c>
      <c r="BA21" s="80">
        <f>'MOD Vectors ALL'!BA21*($E21=$F$1)</f>
        <v>0</v>
      </c>
      <c r="BB21" s="80">
        <f>'MOD Vectors ALL'!BB21*($E21=$F$1)</f>
        <v>0</v>
      </c>
      <c r="BC21" s="80">
        <f>'MOD Vectors ALL'!BC21*($E21=$F$1)</f>
        <v>0</v>
      </c>
      <c r="BD21" s="80">
        <f>'MOD Vectors ALL'!BD21*($E21=$F$1)</f>
        <v>0</v>
      </c>
      <c r="BE21" s="80">
        <f>'MOD Vectors ALL'!BE21*($E21=$F$1)</f>
        <v>0</v>
      </c>
      <c r="BF21" s="80">
        <f>'MOD Vectors ALL'!BF21*($E21=$F$1)</f>
        <v>0</v>
      </c>
      <c r="BG21" s="80">
        <f>'MOD Vectors ALL'!BG21*($E21=$F$1)</f>
        <v>0</v>
      </c>
      <c r="BH21" s="80">
        <f>'MOD Vectors ALL'!BH21*($E21=$F$1)</f>
        <v>0</v>
      </c>
      <c r="BI21" s="80">
        <f>'MOD Vectors ALL'!BI21*($E21=$F$1)</f>
        <v>0</v>
      </c>
      <c r="BJ21" s="80">
        <f>'MOD Vectors ALL'!BJ21*($E21=$F$1)</f>
        <v>0</v>
      </c>
      <c r="BK21" s="80">
        <f>'MOD Vectors ALL'!BK21*($E21=$F$1)</f>
        <v>0</v>
      </c>
      <c r="BL21" s="80">
        <f>'MOD Vectors ALL'!BL21*($E21=$F$1)</f>
        <v>0</v>
      </c>
      <c r="BM21" s="80">
        <f>'MOD Vectors ALL'!BM21*($E21=$F$1)</f>
        <v>0</v>
      </c>
      <c r="BN21" s="80">
        <f>'MOD Vectors ALL'!BN21*($E21=$F$1)</f>
        <v>0</v>
      </c>
      <c r="BO21" s="80">
        <f>'MOD Vectors ALL'!BO21*($E21=$F$1)</f>
        <v>0</v>
      </c>
      <c r="BP21" s="80">
        <f>'MOD Vectors ALL'!BP21*($E21=$F$1)</f>
        <v>0</v>
      </c>
      <c r="BQ21" s="80">
        <f>'MOD Vectors ALL'!BQ21*($E21=$F$1)</f>
        <v>0</v>
      </c>
      <c r="BR21" s="80">
        <f>'MOD Vectors ALL'!BR21*($E21=$F$1)</f>
        <v>0</v>
      </c>
      <c r="BS21" s="80">
        <f>'MOD Vectors ALL'!BS21*($E21=$F$1)</f>
        <v>0</v>
      </c>
      <c r="BT21" s="80">
        <f>'MOD Vectors ALL'!BT21*($E21=$F$1)</f>
        <v>0</v>
      </c>
      <c r="BU21" s="80">
        <f>'MOD Vectors ALL'!BU21*($E21=$F$1)</f>
        <v>0</v>
      </c>
      <c r="BV21" s="80">
        <f>'MOD Vectors ALL'!BV21*($E21=$F$1)</f>
        <v>0</v>
      </c>
      <c r="BW21" s="80">
        <f>'MOD Vectors ALL'!BW21*($E21=$F$1)</f>
        <v>0</v>
      </c>
      <c r="BX21" s="80">
        <f>'MOD Vectors ALL'!BX21*($E21=$F$1)</f>
        <v>0</v>
      </c>
      <c r="BY21" s="80">
        <f>'MOD Vectors ALL'!BY21*($E21=$F$1)</f>
        <v>0</v>
      </c>
      <c r="BZ21" s="80">
        <f>'MOD Vectors ALL'!BZ21*($E21=$F$1)</f>
        <v>0</v>
      </c>
      <c r="CA21" s="80">
        <f>'MOD Vectors ALL'!CA21*($E21=$F$1)</f>
        <v>0</v>
      </c>
      <c r="CB21" s="80">
        <f>'MOD Vectors ALL'!CB21*($E21=$F$1)</f>
        <v>0</v>
      </c>
      <c r="CC21" s="80">
        <f>'MOD Vectors ALL'!CC21*($E21=$F$1)</f>
        <v>0</v>
      </c>
      <c r="CD21" s="80">
        <f>'MOD Vectors ALL'!CD21*($E21=$F$1)</f>
        <v>0</v>
      </c>
      <c r="CE21" s="80">
        <f>'MOD Vectors ALL'!CE21*($E21=$F$1)</f>
        <v>0</v>
      </c>
      <c r="CF21" s="80">
        <f>'MOD Vectors ALL'!CF21*($E21=$F$1)</f>
        <v>0</v>
      </c>
      <c r="CG21" s="80">
        <f>'MOD Vectors ALL'!CG21*($E21=$F$1)</f>
        <v>0</v>
      </c>
      <c r="CH21" s="80">
        <f>'MOD Vectors ALL'!CH21*($E21=$F$1)</f>
        <v>0</v>
      </c>
      <c r="CI21" s="80">
        <f>'MOD Vectors ALL'!CI21*($E21=$F$1)</f>
        <v>0</v>
      </c>
      <c r="CJ21" s="80">
        <f>'MOD Vectors ALL'!CJ21*($E21=$F$1)</f>
        <v>0</v>
      </c>
      <c r="CK21" s="80">
        <f>'MOD Vectors ALL'!CK21*($E21=$F$1)</f>
        <v>0</v>
      </c>
      <c r="CL21" s="80">
        <f>'MOD Vectors ALL'!CL21*($E21=$F$1)</f>
        <v>0</v>
      </c>
      <c r="CM21" s="80">
        <f>'MOD Vectors ALL'!CM21*($E21=$F$1)</f>
        <v>0</v>
      </c>
      <c r="CN21" s="80">
        <f>'MOD Vectors ALL'!CN21*($E21=$F$1)</f>
        <v>0</v>
      </c>
      <c r="CO21" s="80">
        <f>'MOD Vectors ALL'!CO21*($E21=$F$1)</f>
        <v>0</v>
      </c>
      <c r="CP21" s="80">
        <f>'MOD Vectors ALL'!CP21*($E21=$F$1)</f>
        <v>0</v>
      </c>
      <c r="CQ21" s="80">
        <f>'MOD Vectors ALL'!CQ21*($E21=$F$1)</f>
        <v>0</v>
      </c>
      <c r="CR21" s="80">
        <f>'MOD Vectors ALL'!CR21*($E21=$F$1)</f>
        <v>0</v>
      </c>
      <c r="CS21" s="80">
        <f>'MOD Vectors ALL'!CS21*($E21=$F$1)</f>
        <v>0</v>
      </c>
      <c r="CT21" s="80">
        <f>'MOD Vectors ALL'!CT21*($E21=$F$1)</f>
        <v>0</v>
      </c>
      <c r="CU21" s="80">
        <f>'MOD Vectors ALL'!CU21*($E21=$F$1)</f>
        <v>0</v>
      </c>
      <c r="CV21" s="80">
        <f>'MOD Vectors ALL'!CV21*($E21=$F$1)</f>
        <v>0</v>
      </c>
      <c r="CW21" s="80">
        <f>'MOD Vectors ALL'!CW21*($E21=$F$1)</f>
        <v>0</v>
      </c>
      <c r="CX21" s="80">
        <f>'MOD Vectors ALL'!CX21*($E21=$F$1)</f>
        <v>0</v>
      </c>
      <c r="CY21" s="80">
        <f>'MOD Vectors ALL'!CY21*($E21=$F$1)</f>
        <v>0</v>
      </c>
      <c r="CZ21" s="80">
        <f>'MOD Vectors ALL'!CZ21*($E21=$F$1)</f>
        <v>0</v>
      </c>
      <c r="DA21" s="80">
        <f>'MOD Vectors ALL'!DA21*($E21=$F$1)</f>
        <v>0</v>
      </c>
      <c r="DB21" s="80">
        <f>'MOD Vectors ALL'!DB21*($E21=$F$1)</f>
        <v>0</v>
      </c>
      <c r="DC21" s="80">
        <f>'MOD Vectors ALL'!DC21*($E21=$F$1)</f>
        <v>0</v>
      </c>
      <c r="DD21" s="80">
        <f>'MOD Vectors ALL'!DD21*($E21=$F$1)</f>
        <v>0</v>
      </c>
      <c r="DE21" s="80">
        <f>'MOD Vectors ALL'!DE21*($E21=$F$1)</f>
        <v>0</v>
      </c>
      <c r="DF21" s="80">
        <f>'MOD Vectors ALL'!DF21*($E21=$F$1)</f>
        <v>0</v>
      </c>
      <c r="DG21" s="80">
        <f>'MOD Vectors ALL'!DG21*($E21=$F$1)</f>
        <v>0</v>
      </c>
      <c r="DH21" s="80">
        <f>'MOD Vectors ALL'!DH21*($E21=$F$1)</f>
        <v>0</v>
      </c>
      <c r="DI21" s="80">
        <f>'MOD Vectors ALL'!DI21*($E21=$F$1)</f>
        <v>0</v>
      </c>
      <c r="DJ21" s="80">
        <f>'MOD Vectors ALL'!DJ21*($E21=$F$1)</f>
        <v>0</v>
      </c>
      <c r="DK21" s="80">
        <f>'MOD Vectors ALL'!DK21*($E21=$F$1)</f>
        <v>0</v>
      </c>
      <c r="DL21" s="80">
        <f>'MOD Vectors ALL'!DL21*($E21=$F$1)</f>
        <v>0</v>
      </c>
      <c r="DM21" s="80">
        <f>'MOD Vectors ALL'!DM21*($E21=$F$1)</f>
        <v>0</v>
      </c>
      <c r="DN21" s="80">
        <f>'MOD Vectors ALL'!DN21*($E21=$F$1)</f>
        <v>0</v>
      </c>
      <c r="DO21" s="80">
        <f>'MOD Vectors ALL'!DO21*($E21=$F$1)</f>
        <v>0</v>
      </c>
      <c r="DP21" s="80">
        <f>'MOD Vectors ALL'!DP21*($E21=$F$1)</f>
        <v>0</v>
      </c>
      <c r="DQ21" s="80">
        <f>'MOD Vectors ALL'!DQ21*($E21=$F$1)</f>
        <v>0</v>
      </c>
    </row>
    <row r="22" spans="1:121" x14ac:dyDescent="0.2">
      <c r="A22">
        <v>81</v>
      </c>
      <c r="B22" t="s">
        <v>16</v>
      </c>
      <c r="C22" t="s">
        <v>369</v>
      </c>
      <c r="D22" t="s">
        <v>532</v>
      </c>
      <c r="E22" t="s">
        <v>25</v>
      </c>
      <c r="F22" t="s">
        <v>33</v>
      </c>
      <c r="G22">
        <v>0.60518700000000003</v>
      </c>
      <c r="H22">
        <v>1.16421</v>
      </c>
      <c r="I22" s="80">
        <f>'MOD Vectors ALL'!I22*($E22=$F$1)</f>
        <v>0</v>
      </c>
      <c r="J22" s="80">
        <f>'MOD Vectors ALL'!J22*($E22=$F$1)</f>
        <v>0</v>
      </c>
      <c r="K22" s="80">
        <f>'MOD Vectors ALL'!K22*($E22=$F$1)</f>
        <v>0</v>
      </c>
      <c r="L22" s="80">
        <f>'MOD Vectors ALL'!L22*($E22=$F$1)</f>
        <v>0</v>
      </c>
      <c r="M22" s="80">
        <f>'MOD Vectors ALL'!M22*($E22=$F$1)</f>
        <v>0</v>
      </c>
      <c r="N22" s="80">
        <f>'MOD Vectors ALL'!N22*($E22=$F$1)</f>
        <v>0</v>
      </c>
      <c r="O22" s="80">
        <f>'MOD Vectors ALL'!O22*($E22=$F$1)</f>
        <v>0</v>
      </c>
      <c r="P22" s="80">
        <f>'MOD Vectors ALL'!P22*($E22=$F$1)</f>
        <v>0</v>
      </c>
      <c r="Q22" s="80">
        <f>'MOD Vectors ALL'!Q22*($E22=$F$1)</f>
        <v>0</v>
      </c>
      <c r="R22" s="80">
        <f>'MOD Vectors ALL'!R22*($E22=$F$1)</f>
        <v>0</v>
      </c>
      <c r="S22" s="80">
        <f>'MOD Vectors ALL'!S22*($E22=$F$1)</f>
        <v>0</v>
      </c>
      <c r="T22" s="80">
        <f>'MOD Vectors ALL'!T22*($E22=$F$1)</f>
        <v>0</v>
      </c>
      <c r="U22" s="80">
        <f>'MOD Vectors ALL'!U22*($E22=$F$1)</f>
        <v>0</v>
      </c>
      <c r="V22" s="80">
        <f>'MOD Vectors ALL'!V22*($E22=$F$1)</f>
        <v>0</v>
      </c>
      <c r="W22" s="80">
        <f>'MOD Vectors ALL'!W22*($E22=$F$1)</f>
        <v>0</v>
      </c>
      <c r="X22" s="80">
        <f>'MOD Vectors ALL'!X22*($E22=$F$1)</f>
        <v>0</v>
      </c>
      <c r="Y22" s="80">
        <f>'MOD Vectors ALL'!Y22*($E22=$F$1)</f>
        <v>0</v>
      </c>
      <c r="Z22" s="80">
        <f>'MOD Vectors ALL'!Z22*($E22=$F$1)</f>
        <v>0</v>
      </c>
      <c r="AA22" s="80">
        <f>'MOD Vectors ALL'!AA22*($E22=$F$1)</f>
        <v>0</v>
      </c>
      <c r="AB22" s="80">
        <f>'MOD Vectors ALL'!AB22*($E22=$F$1)</f>
        <v>0</v>
      </c>
      <c r="AC22" s="80">
        <f>'MOD Vectors ALL'!AC22*($E22=$F$1)</f>
        <v>0</v>
      </c>
      <c r="AD22" s="80">
        <f>'MOD Vectors ALL'!AD22*($E22=$F$1)</f>
        <v>0</v>
      </c>
      <c r="AE22" s="80">
        <f>'MOD Vectors ALL'!AE22*($E22=$F$1)</f>
        <v>0</v>
      </c>
      <c r="AF22" s="80">
        <f>'MOD Vectors ALL'!AF22*($E22=$F$1)</f>
        <v>0</v>
      </c>
      <c r="AG22" s="80">
        <f>'MOD Vectors ALL'!AG22*($E22=$F$1)</f>
        <v>0</v>
      </c>
      <c r="AH22" s="80">
        <f>'MOD Vectors ALL'!AH22*($E22=$F$1)</f>
        <v>0</v>
      </c>
      <c r="AI22" s="80">
        <f>'MOD Vectors ALL'!AI22*($E22=$F$1)</f>
        <v>0</v>
      </c>
      <c r="AJ22" s="80">
        <f>'MOD Vectors ALL'!AJ22*($E22=$F$1)</f>
        <v>0</v>
      </c>
      <c r="AK22" s="80">
        <f>'MOD Vectors ALL'!AK22*($E22=$F$1)</f>
        <v>0</v>
      </c>
      <c r="AL22" s="80">
        <f>'MOD Vectors ALL'!AL22*($E22=$F$1)</f>
        <v>0</v>
      </c>
      <c r="AM22" s="80">
        <f>'MOD Vectors ALL'!AM22*($E22=$F$1)</f>
        <v>0</v>
      </c>
      <c r="AN22" s="80">
        <f>'MOD Vectors ALL'!AN22*($E22=$F$1)</f>
        <v>0</v>
      </c>
      <c r="AO22" s="80">
        <f>'MOD Vectors ALL'!AO22*($E22=$F$1)</f>
        <v>0</v>
      </c>
      <c r="AP22" s="80">
        <f>'MOD Vectors ALL'!AP22*($E22=$F$1)</f>
        <v>0</v>
      </c>
      <c r="AQ22" s="80">
        <f>'MOD Vectors ALL'!AQ22*($E22=$F$1)</f>
        <v>0</v>
      </c>
      <c r="AR22" s="80">
        <f>'MOD Vectors ALL'!AR22*($E22=$F$1)</f>
        <v>0</v>
      </c>
      <c r="AS22" s="80">
        <f>'MOD Vectors ALL'!AS22*($E22=$F$1)</f>
        <v>0</v>
      </c>
      <c r="AT22" s="80">
        <f>'MOD Vectors ALL'!AT22*($E22=$F$1)</f>
        <v>0</v>
      </c>
      <c r="AU22" s="80">
        <f>'MOD Vectors ALL'!AU22*($E22=$F$1)</f>
        <v>0</v>
      </c>
      <c r="AV22" s="80">
        <f>'MOD Vectors ALL'!AV22*($E22=$F$1)</f>
        <v>0</v>
      </c>
      <c r="AW22" s="80">
        <f>'MOD Vectors ALL'!AW22*($E22=$F$1)</f>
        <v>0</v>
      </c>
      <c r="AX22" s="80">
        <f>'MOD Vectors ALL'!AX22*($E22=$F$1)</f>
        <v>0</v>
      </c>
      <c r="AY22" s="80">
        <f>'MOD Vectors ALL'!AY22*($E22=$F$1)</f>
        <v>0</v>
      </c>
      <c r="AZ22" s="80">
        <f>'MOD Vectors ALL'!AZ22*($E22=$F$1)</f>
        <v>0</v>
      </c>
      <c r="BA22" s="80">
        <f>'MOD Vectors ALL'!BA22*($E22=$F$1)</f>
        <v>0</v>
      </c>
      <c r="BB22" s="80">
        <f>'MOD Vectors ALL'!BB22*($E22=$F$1)</f>
        <v>0</v>
      </c>
      <c r="BC22" s="80">
        <f>'MOD Vectors ALL'!BC22*($E22=$F$1)</f>
        <v>0</v>
      </c>
      <c r="BD22" s="80">
        <f>'MOD Vectors ALL'!BD22*($E22=$F$1)</f>
        <v>0</v>
      </c>
      <c r="BE22" s="80">
        <f>'MOD Vectors ALL'!BE22*($E22=$F$1)</f>
        <v>0</v>
      </c>
      <c r="BF22" s="80">
        <f>'MOD Vectors ALL'!BF22*($E22=$F$1)</f>
        <v>0</v>
      </c>
      <c r="BG22" s="80">
        <f>'MOD Vectors ALL'!BG22*($E22=$F$1)</f>
        <v>0</v>
      </c>
      <c r="BH22" s="80">
        <f>'MOD Vectors ALL'!BH22*($E22=$F$1)</f>
        <v>0</v>
      </c>
      <c r="BI22" s="80">
        <f>'MOD Vectors ALL'!BI22*($E22=$F$1)</f>
        <v>0</v>
      </c>
      <c r="BJ22" s="80">
        <f>'MOD Vectors ALL'!BJ22*($E22=$F$1)</f>
        <v>0</v>
      </c>
      <c r="BK22" s="80">
        <f>'MOD Vectors ALL'!BK22*($E22=$F$1)</f>
        <v>0</v>
      </c>
      <c r="BL22" s="80">
        <f>'MOD Vectors ALL'!BL22*($E22=$F$1)</f>
        <v>0</v>
      </c>
      <c r="BM22" s="80">
        <f>'MOD Vectors ALL'!BM22*($E22=$F$1)</f>
        <v>0</v>
      </c>
      <c r="BN22" s="80">
        <f>'MOD Vectors ALL'!BN22*($E22=$F$1)</f>
        <v>0</v>
      </c>
      <c r="BO22" s="80">
        <f>'MOD Vectors ALL'!BO22*($E22=$F$1)</f>
        <v>0</v>
      </c>
      <c r="BP22" s="80">
        <f>'MOD Vectors ALL'!BP22*($E22=$F$1)</f>
        <v>0</v>
      </c>
      <c r="BQ22" s="80">
        <f>'MOD Vectors ALL'!BQ22*($E22=$F$1)</f>
        <v>0</v>
      </c>
      <c r="BR22" s="80">
        <f>'MOD Vectors ALL'!BR22*($E22=$F$1)</f>
        <v>0</v>
      </c>
      <c r="BS22" s="80">
        <f>'MOD Vectors ALL'!BS22*($E22=$F$1)</f>
        <v>0</v>
      </c>
      <c r="BT22" s="80">
        <f>'MOD Vectors ALL'!BT22*($E22=$F$1)</f>
        <v>0</v>
      </c>
      <c r="BU22" s="80">
        <f>'MOD Vectors ALL'!BU22*($E22=$F$1)</f>
        <v>0</v>
      </c>
      <c r="BV22" s="80">
        <f>'MOD Vectors ALL'!BV22*($E22=$F$1)</f>
        <v>0</v>
      </c>
      <c r="BW22" s="80">
        <f>'MOD Vectors ALL'!BW22*($E22=$F$1)</f>
        <v>0</v>
      </c>
      <c r="BX22" s="80">
        <f>'MOD Vectors ALL'!BX22*($E22=$F$1)</f>
        <v>0</v>
      </c>
      <c r="BY22" s="80">
        <f>'MOD Vectors ALL'!BY22*($E22=$F$1)</f>
        <v>0</v>
      </c>
      <c r="BZ22" s="80">
        <f>'MOD Vectors ALL'!BZ22*($E22=$F$1)</f>
        <v>0</v>
      </c>
      <c r="CA22" s="80">
        <f>'MOD Vectors ALL'!CA22*($E22=$F$1)</f>
        <v>0</v>
      </c>
      <c r="CB22" s="80">
        <f>'MOD Vectors ALL'!CB22*($E22=$F$1)</f>
        <v>0</v>
      </c>
      <c r="CC22" s="80">
        <f>'MOD Vectors ALL'!CC22*($E22=$F$1)</f>
        <v>0</v>
      </c>
      <c r="CD22" s="80">
        <f>'MOD Vectors ALL'!CD22*($E22=$F$1)</f>
        <v>0</v>
      </c>
      <c r="CE22" s="80">
        <f>'MOD Vectors ALL'!CE22*($E22=$F$1)</f>
        <v>0</v>
      </c>
      <c r="CF22" s="80">
        <f>'MOD Vectors ALL'!CF22*($E22=$F$1)</f>
        <v>0</v>
      </c>
      <c r="CG22" s="80">
        <f>'MOD Vectors ALL'!CG22*($E22=$F$1)</f>
        <v>0</v>
      </c>
      <c r="CH22" s="80">
        <f>'MOD Vectors ALL'!CH22*($E22=$F$1)</f>
        <v>0</v>
      </c>
      <c r="CI22" s="80">
        <f>'MOD Vectors ALL'!CI22*($E22=$F$1)</f>
        <v>0</v>
      </c>
      <c r="CJ22" s="80">
        <f>'MOD Vectors ALL'!CJ22*($E22=$F$1)</f>
        <v>0</v>
      </c>
      <c r="CK22" s="80">
        <f>'MOD Vectors ALL'!CK22*($E22=$F$1)</f>
        <v>0</v>
      </c>
      <c r="CL22" s="80">
        <f>'MOD Vectors ALL'!CL22*($E22=$F$1)</f>
        <v>0</v>
      </c>
      <c r="CM22" s="80">
        <f>'MOD Vectors ALL'!CM22*($E22=$F$1)</f>
        <v>0</v>
      </c>
      <c r="CN22" s="80">
        <f>'MOD Vectors ALL'!CN22*($E22=$F$1)</f>
        <v>0</v>
      </c>
      <c r="CO22" s="80">
        <f>'MOD Vectors ALL'!CO22*($E22=$F$1)</f>
        <v>0</v>
      </c>
      <c r="CP22" s="80">
        <f>'MOD Vectors ALL'!CP22*($E22=$F$1)</f>
        <v>0</v>
      </c>
      <c r="CQ22" s="80">
        <f>'MOD Vectors ALL'!CQ22*($E22=$F$1)</f>
        <v>0</v>
      </c>
      <c r="CR22" s="80">
        <f>'MOD Vectors ALL'!CR22*($E22=$F$1)</f>
        <v>0</v>
      </c>
      <c r="CS22" s="80">
        <f>'MOD Vectors ALL'!CS22*($E22=$F$1)</f>
        <v>0</v>
      </c>
      <c r="CT22" s="80">
        <f>'MOD Vectors ALL'!CT22*($E22=$F$1)</f>
        <v>0</v>
      </c>
      <c r="CU22" s="80">
        <f>'MOD Vectors ALL'!CU22*($E22=$F$1)</f>
        <v>0</v>
      </c>
      <c r="CV22" s="80">
        <f>'MOD Vectors ALL'!CV22*($E22=$F$1)</f>
        <v>0</v>
      </c>
      <c r="CW22" s="80">
        <f>'MOD Vectors ALL'!CW22*($E22=$F$1)</f>
        <v>0</v>
      </c>
      <c r="CX22" s="80">
        <f>'MOD Vectors ALL'!CX22*($E22=$F$1)</f>
        <v>0</v>
      </c>
      <c r="CY22" s="80">
        <f>'MOD Vectors ALL'!CY22*($E22=$F$1)</f>
        <v>0</v>
      </c>
      <c r="CZ22" s="80">
        <f>'MOD Vectors ALL'!CZ22*($E22=$F$1)</f>
        <v>0</v>
      </c>
      <c r="DA22" s="80">
        <f>'MOD Vectors ALL'!DA22*($E22=$F$1)</f>
        <v>0</v>
      </c>
      <c r="DB22" s="80">
        <f>'MOD Vectors ALL'!DB22*($E22=$F$1)</f>
        <v>0</v>
      </c>
      <c r="DC22" s="80">
        <f>'MOD Vectors ALL'!DC22*($E22=$F$1)</f>
        <v>0</v>
      </c>
      <c r="DD22" s="80">
        <f>'MOD Vectors ALL'!DD22*($E22=$F$1)</f>
        <v>0</v>
      </c>
      <c r="DE22" s="80">
        <f>'MOD Vectors ALL'!DE22*($E22=$F$1)</f>
        <v>0</v>
      </c>
      <c r="DF22" s="80">
        <f>'MOD Vectors ALL'!DF22*($E22=$F$1)</f>
        <v>0</v>
      </c>
      <c r="DG22" s="80">
        <f>'MOD Vectors ALL'!DG22*($E22=$F$1)</f>
        <v>0</v>
      </c>
      <c r="DH22" s="80">
        <f>'MOD Vectors ALL'!DH22*($E22=$F$1)</f>
        <v>0</v>
      </c>
      <c r="DI22" s="80">
        <f>'MOD Vectors ALL'!DI22*($E22=$F$1)</f>
        <v>0</v>
      </c>
      <c r="DJ22" s="80">
        <f>'MOD Vectors ALL'!DJ22*($E22=$F$1)</f>
        <v>0</v>
      </c>
      <c r="DK22" s="80">
        <f>'MOD Vectors ALL'!DK22*($E22=$F$1)</f>
        <v>0</v>
      </c>
      <c r="DL22" s="80">
        <f>'MOD Vectors ALL'!DL22*($E22=$F$1)</f>
        <v>0</v>
      </c>
      <c r="DM22" s="80">
        <f>'MOD Vectors ALL'!DM22*($E22=$F$1)</f>
        <v>0</v>
      </c>
      <c r="DN22" s="80">
        <f>'MOD Vectors ALL'!DN22*($E22=$F$1)</f>
        <v>0</v>
      </c>
      <c r="DO22" s="80">
        <f>'MOD Vectors ALL'!DO22*($E22=$F$1)</f>
        <v>0</v>
      </c>
      <c r="DP22" s="80">
        <f>'MOD Vectors ALL'!DP22*($E22=$F$1)</f>
        <v>0</v>
      </c>
      <c r="DQ22" s="80">
        <f>'MOD Vectors ALL'!DQ22*($E22=$F$1)</f>
        <v>0</v>
      </c>
    </row>
    <row r="23" spans="1:121" x14ac:dyDescent="0.2">
      <c r="A23">
        <v>82</v>
      </c>
      <c r="B23" t="s">
        <v>16</v>
      </c>
      <c r="C23" t="s">
        <v>369</v>
      </c>
      <c r="D23" t="s">
        <v>532</v>
      </c>
      <c r="E23" t="s">
        <v>25</v>
      </c>
      <c r="F23" t="s">
        <v>34</v>
      </c>
      <c r="G23">
        <v>0.71015399999999995</v>
      </c>
      <c r="H23">
        <v>1.3708</v>
      </c>
      <c r="I23" s="80">
        <f>'MOD Vectors ALL'!I23*($E23=$F$1)</f>
        <v>0</v>
      </c>
      <c r="J23" s="80">
        <f>'MOD Vectors ALL'!J23*($E23=$F$1)</f>
        <v>0</v>
      </c>
      <c r="K23" s="80">
        <f>'MOD Vectors ALL'!K23*($E23=$F$1)</f>
        <v>0</v>
      </c>
      <c r="L23" s="80">
        <f>'MOD Vectors ALL'!L23*($E23=$F$1)</f>
        <v>0</v>
      </c>
      <c r="M23" s="80">
        <f>'MOD Vectors ALL'!M23*($E23=$F$1)</f>
        <v>0</v>
      </c>
      <c r="N23" s="80">
        <f>'MOD Vectors ALL'!N23*($E23=$F$1)</f>
        <v>0</v>
      </c>
      <c r="O23" s="80">
        <f>'MOD Vectors ALL'!O23*($E23=$F$1)</f>
        <v>0</v>
      </c>
      <c r="P23" s="80">
        <f>'MOD Vectors ALL'!P23*($E23=$F$1)</f>
        <v>0</v>
      </c>
      <c r="Q23" s="80">
        <f>'MOD Vectors ALL'!Q23*($E23=$F$1)</f>
        <v>0</v>
      </c>
      <c r="R23" s="80">
        <f>'MOD Vectors ALL'!R23*($E23=$F$1)</f>
        <v>0</v>
      </c>
      <c r="S23" s="80">
        <f>'MOD Vectors ALL'!S23*($E23=$F$1)</f>
        <v>0</v>
      </c>
      <c r="T23" s="80">
        <f>'MOD Vectors ALL'!T23*($E23=$F$1)</f>
        <v>0</v>
      </c>
      <c r="U23" s="80">
        <f>'MOD Vectors ALL'!U23*($E23=$F$1)</f>
        <v>0</v>
      </c>
      <c r="V23" s="80">
        <f>'MOD Vectors ALL'!V23*($E23=$F$1)</f>
        <v>0</v>
      </c>
      <c r="W23" s="80">
        <f>'MOD Vectors ALL'!W23*($E23=$F$1)</f>
        <v>0</v>
      </c>
      <c r="X23" s="80">
        <f>'MOD Vectors ALL'!X23*($E23=$F$1)</f>
        <v>0</v>
      </c>
      <c r="Y23" s="80">
        <f>'MOD Vectors ALL'!Y23*($E23=$F$1)</f>
        <v>0</v>
      </c>
      <c r="Z23" s="80">
        <f>'MOD Vectors ALL'!Z23*($E23=$F$1)</f>
        <v>0</v>
      </c>
      <c r="AA23" s="80">
        <f>'MOD Vectors ALL'!AA23*($E23=$F$1)</f>
        <v>0</v>
      </c>
      <c r="AB23" s="80">
        <f>'MOD Vectors ALL'!AB23*($E23=$F$1)</f>
        <v>0</v>
      </c>
      <c r="AC23" s="80">
        <f>'MOD Vectors ALL'!AC23*($E23=$F$1)</f>
        <v>0</v>
      </c>
      <c r="AD23" s="80">
        <f>'MOD Vectors ALL'!AD23*($E23=$F$1)</f>
        <v>0</v>
      </c>
      <c r="AE23" s="80">
        <f>'MOD Vectors ALL'!AE23*($E23=$F$1)</f>
        <v>0</v>
      </c>
      <c r="AF23" s="80">
        <f>'MOD Vectors ALL'!AF23*($E23=$F$1)</f>
        <v>0</v>
      </c>
      <c r="AG23" s="80">
        <f>'MOD Vectors ALL'!AG23*($E23=$F$1)</f>
        <v>0</v>
      </c>
      <c r="AH23" s="80">
        <f>'MOD Vectors ALL'!AH23*($E23=$F$1)</f>
        <v>0</v>
      </c>
      <c r="AI23" s="80">
        <f>'MOD Vectors ALL'!AI23*($E23=$F$1)</f>
        <v>0</v>
      </c>
      <c r="AJ23" s="80">
        <f>'MOD Vectors ALL'!AJ23*($E23=$F$1)</f>
        <v>0</v>
      </c>
      <c r="AK23" s="80">
        <f>'MOD Vectors ALL'!AK23*($E23=$F$1)</f>
        <v>0</v>
      </c>
      <c r="AL23" s="80">
        <f>'MOD Vectors ALL'!AL23*($E23=$F$1)</f>
        <v>0</v>
      </c>
      <c r="AM23" s="80">
        <f>'MOD Vectors ALL'!AM23*($E23=$F$1)</f>
        <v>0</v>
      </c>
      <c r="AN23" s="80">
        <f>'MOD Vectors ALL'!AN23*($E23=$F$1)</f>
        <v>0</v>
      </c>
      <c r="AO23" s="80">
        <f>'MOD Vectors ALL'!AO23*($E23=$F$1)</f>
        <v>0</v>
      </c>
      <c r="AP23" s="80">
        <f>'MOD Vectors ALL'!AP23*($E23=$F$1)</f>
        <v>0</v>
      </c>
      <c r="AQ23" s="80">
        <f>'MOD Vectors ALL'!AQ23*($E23=$F$1)</f>
        <v>0</v>
      </c>
      <c r="AR23" s="80">
        <f>'MOD Vectors ALL'!AR23*($E23=$F$1)</f>
        <v>0</v>
      </c>
      <c r="AS23" s="80">
        <f>'MOD Vectors ALL'!AS23*($E23=$F$1)</f>
        <v>0</v>
      </c>
      <c r="AT23" s="80">
        <f>'MOD Vectors ALL'!AT23*($E23=$F$1)</f>
        <v>0</v>
      </c>
      <c r="AU23" s="80">
        <f>'MOD Vectors ALL'!AU23*($E23=$F$1)</f>
        <v>0</v>
      </c>
      <c r="AV23" s="80">
        <f>'MOD Vectors ALL'!AV23*($E23=$F$1)</f>
        <v>0</v>
      </c>
      <c r="AW23" s="80">
        <f>'MOD Vectors ALL'!AW23*($E23=$F$1)</f>
        <v>0</v>
      </c>
      <c r="AX23" s="80">
        <f>'MOD Vectors ALL'!AX23*($E23=$F$1)</f>
        <v>0</v>
      </c>
      <c r="AY23" s="80">
        <f>'MOD Vectors ALL'!AY23*($E23=$F$1)</f>
        <v>0</v>
      </c>
      <c r="AZ23" s="80">
        <f>'MOD Vectors ALL'!AZ23*($E23=$F$1)</f>
        <v>0</v>
      </c>
      <c r="BA23" s="80">
        <f>'MOD Vectors ALL'!BA23*($E23=$F$1)</f>
        <v>0</v>
      </c>
      <c r="BB23" s="80">
        <f>'MOD Vectors ALL'!BB23*($E23=$F$1)</f>
        <v>0</v>
      </c>
      <c r="BC23" s="80">
        <f>'MOD Vectors ALL'!BC23*($E23=$F$1)</f>
        <v>0</v>
      </c>
      <c r="BD23" s="80">
        <f>'MOD Vectors ALL'!BD23*($E23=$F$1)</f>
        <v>0</v>
      </c>
      <c r="BE23" s="80">
        <f>'MOD Vectors ALL'!BE23*($E23=$F$1)</f>
        <v>0</v>
      </c>
      <c r="BF23" s="80">
        <f>'MOD Vectors ALL'!BF23*($E23=$F$1)</f>
        <v>0</v>
      </c>
      <c r="BG23" s="80">
        <f>'MOD Vectors ALL'!BG23*($E23=$F$1)</f>
        <v>0</v>
      </c>
      <c r="BH23" s="80">
        <f>'MOD Vectors ALL'!BH23*($E23=$F$1)</f>
        <v>0</v>
      </c>
      <c r="BI23" s="80">
        <f>'MOD Vectors ALL'!BI23*($E23=$F$1)</f>
        <v>0</v>
      </c>
      <c r="BJ23" s="80">
        <f>'MOD Vectors ALL'!BJ23*($E23=$F$1)</f>
        <v>0</v>
      </c>
      <c r="BK23" s="80">
        <f>'MOD Vectors ALL'!BK23*($E23=$F$1)</f>
        <v>0</v>
      </c>
      <c r="BL23" s="80">
        <f>'MOD Vectors ALL'!BL23*($E23=$F$1)</f>
        <v>0</v>
      </c>
      <c r="BM23" s="80">
        <f>'MOD Vectors ALL'!BM23*($E23=$F$1)</f>
        <v>0</v>
      </c>
      <c r="BN23" s="80">
        <f>'MOD Vectors ALL'!BN23*($E23=$F$1)</f>
        <v>0</v>
      </c>
      <c r="BO23" s="80">
        <f>'MOD Vectors ALL'!BO23*($E23=$F$1)</f>
        <v>0</v>
      </c>
      <c r="BP23" s="80">
        <f>'MOD Vectors ALL'!BP23*($E23=$F$1)</f>
        <v>0</v>
      </c>
      <c r="BQ23" s="80">
        <f>'MOD Vectors ALL'!BQ23*($E23=$F$1)</f>
        <v>0</v>
      </c>
      <c r="BR23" s="80">
        <f>'MOD Vectors ALL'!BR23*($E23=$F$1)</f>
        <v>0</v>
      </c>
      <c r="BS23" s="80">
        <f>'MOD Vectors ALL'!BS23*($E23=$F$1)</f>
        <v>0</v>
      </c>
      <c r="BT23" s="80">
        <f>'MOD Vectors ALL'!BT23*($E23=$F$1)</f>
        <v>0</v>
      </c>
      <c r="BU23" s="80">
        <f>'MOD Vectors ALL'!BU23*($E23=$F$1)</f>
        <v>0</v>
      </c>
      <c r="BV23" s="80">
        <f>'MOD Vectors ALL'!BV23*($E23=$F$1)</f>
        <v>0</v>
      </c>
      <c r="BW23" s="80">
        <f>'MOD Vectors ALL'!BW23*($E23=$F$1)</f>
        <v>0</v>
      </c>
      <c r="BX23" s="80">
        <f>'MOD Vectors ALL'!BX23*($E23=$F$1)</f>
        <v>0</v>
      </c>
      <c r="BY23" s="80">
        <f>'MOD Vectors ALL'!BY23*($E23=$F$1)</f>
        <v>0</v>
      </c>
      <c r="BZ23" s="80">
        <f>'MOD Vectors ALL'!BZ23*($E23=$F$1)</f>
        <v>0</v>
      </c>
      <c r="CA23" s="80">
        <f>'MOD Vectors ALL'!CA23*($E23=$F$1)</f>
        <v>0</v>
      </c>
      <c r="CB23" s="80">
        <f>'MOD Vectors ALL'!CB23*($E23=$F$1)</f>
        <v>0</v>
      </c>
      <c r="CC23" s="80">
        <f>'MOD Vectors ALL'!CC23*($E23=$F$1)</f>
        <v>0</v>
      </c>
      <c r="CD23" s="80">
        <f>'MOD Vectors ALL'!CD23*($E23=$F$1)</f>
        <v>0</v>
      </c>
      <c r="CE23" s="80">
        <f>'MOD Vectors ALL'!CE23*($E23=$F$1)</f>
        <v>0</v>
      </c>
      <c r="CF23" s="80">
        <f>'MOD Vectors ALL'!CF23*($E23=$F$1)</f>
        <v>0</v>
      </c>
      <c r="CG23" s="80">
        <f>'MOD Vectors ALL'!CG23*($E23=$F$1)</f>
        <v>0</v>
      </c>
      <c r="CH23" s="80">
        <f>'MOD Vectors ALL'!CH23*($E23=$F$1)</f>
        <v>0</v>
      </c>
      <c r="CI23" s="80">
        <f>'MOD Vectors ALL'!CI23*($E23=$F$1)</f>
        <v>0</v>
      </c>
      <c r="CJ23" s="80">
        <f>'MOD Vectors ALL'!CJ23*($E23=$F$1)</f>
        <v>0</v>
      </c>
      <c r="CK23" s="80">
        <f>'MOD Vectors ALL'!CK23*($E23=$F$1)</f>
        <v>0</v>
      </c>
      <c r="CL23" s="80">
        <f>'MOD Vectors ALL'!CL23*($E23=$F$1)</f>
        <v>0</v>
      </c>
      <c r="CM23" s="80">
        <f>'MOD Vectors ALL'!CM23*($E23=$F$1)</f>
        <v>0</v>
      </c>
      <c r="CN23" s="80">
        <f>'MOD Vectors ALL'!CN23*($E23=$F$1)</f>
        <v>0</v>
      </c>
      <c r="CO23" s="80">
        <f>'MOD Vectors ALL'!CO23*($E23=$F$1)</f>
        <v>0</v>
      </c>
      <c r="CP23" s="80">
        <f>'MOD Vectors ALL'!CP23*($E23=$F$1)</f>
        <v>0</v>
      </c>
      <c r="CQ23" s="80">
        <f>'MOD Vectors ALL'!CQ23*($E23=$F$1)</f>
        <v>0</v>
      </c>
      <c r="CR23" s="80">
        <f>'MOD Vectors ALL'!CR23*($E23=$F$1)</f>
        <v>0</v>
      </c>
      <c r="CS23" s="80">
        <f>'MOD Vectors ALL'!CS23*($E23=$F$1)</f>
        <v>0</v>
      </c>
      <c r="CT23" s="80">
        <f>'MOD Vectors ALL'!CT23*($E23=$F$1)</f>
        <v>0</v>
      </c>
      <c r="CU23" s="80">
        <f>'MOD Vectors ALL'!CU23*($E23=$F$1)</f>
        <v>0</v>
      </c>
      <c r="CV23" s="80">
        <f>'MOD Vectors ALL'!CV23*($E23=$F$1)</f>
        <v>0</v>
      </c>
      <c r="CW23" s="80">
        <f>'MOD Vectors ALL'!CW23*($E23=$F$1)</f>
        <v>0</v>
      </c>
      <c r="CX23" s="80">
        <f>'MOD Vectors ALL'!CX23*($E23=$F$1)</f>
        <v>0</v>
      </c>
      <c r="CY23" s="80">
        <f>'MOD Vectors ALL'!CY23*($E23=$F$1)</f>
        <v>0</v>
      </c>
      <c r="CZ23" s="80">
        <f>'MOD Vectors ALL'!CZ23*($E23=$F$1)</f>
        <v>0</v>
      </c>
      <c r="DA23" s="80">
        <f>'MOD Vectors ALL'!DA23*($E23=$F$1)</f>
        <v>0</v>
      </c>
      <c r="DB23" s="80">
        <f>'MOD Vectors ALL'!DB23*($E23=$F$1)</f>
        <v>0</v>
      </c>
      <c r="DC23" s="80">
        <f>'MOD Vectors ALL'!DC23*($E23=$F$1)</f>
        <v>0</v>
      </c>
      <c r="DD23" s="80">
        <f>'MOD Vectors ALL'!DD23*($E23=$F$1)</f>
        <v>0</v>
      </c>
      <c r="DE23" s="80">
        <f>'MOD Vectors ALL'!DE23*($E23=$F$1)</f>
        <v>0</v>
      </c>
      <c r="DF23" s="80">
        <f>'MOD Vectors ALL'!DF23*($E23=$F$1)</f>
        <v>0</v>
      </c>
      <c r="DG23" s="80">
        <f>'MOD Vectors ALL'!DG23*($E23=$F$1)</f>
        <v>0</v>
      </c>
      <c r="DH23" s="80">
        <f>'MOD Vectors ALL'!DH23*($E23=$F$1)</f>
        <v>0</v>
      </c>
      <c r="DI23" s="80">
        <f>'MOD Vectors ALL'!DI23*($E23=$F$1)</f>
        <v>0</v>
      </c>
      <c r="DJ23" s="80">
        <f>'MOD Vectors ALL'!DJ23*($E23=$F$1)</f>
        <v>0</v>
      </c>
      <c r="DK23" s="80">
        <f>'MOD Vectors ALL'!DK23*($E23=$F$1)</f>
        <v>0</v>
      </c>
      <c r="DL23" s="80">
        <f>'MOD Vectors ALL'!DL23*($E23=$F$1)</f>
        <v>0</v>
      </c>
      <c r="DM23" s="80">
        <f>'MOD Vectors ALL'!DM23*($E23=$F$1)</f>
        <v>0</v>
      </c>
      <c r="DN23" s="80">
        <f>'MOD Vectors ALL'!DN23*($E23=$F$1)</f>
        <v>0</v>
      </c>
      <c r="DO23" s="80">
        <f>'MOD Vectors ALL'!DO23*($E23=$F$1)</f>
        <v>0</v>
      </c>
      <c r="DP23" s="80">
        <f>'MOD Vectors ALL'!DP23*($E23=$F$1)</f>
        <v>0</v>
      </c>
      <c r="DQ23" s="80">
        <f>'MOD Vectors ALL'!DQ23*($E23=$F$1)</f>
        <v>0</v>
      </c>
    </row>
    <row r="24" spans="1:121" x14ac:dyDescent="0.2">
      <c r="A24">
        <v>83</v>
      </c>
      <c r="B24" t="s">
        <v>16</v>
      </c>
      <c r="C24" t="s">
        <v>369</v>
      </c>
      <c r="D24" t="s">
        <v>532</v>
      </c>
      <c r="E24" t="s">
        <v>25</v>
      </c>
      <c r="F24" t="s">
        <v>7</v>
      </c>
      <c r="G24">
        <v>0.74883299999999997</v>
      </c>
      <c r="H24">
        <v>1.5163500000000001</v>
      </c>
      <c r="I24" s="80">
        <f>'MOD Vectors ALL'!I24*($E24=$F$1)</f>
        <v>0</v>
      </c>
      <c r="J24" s="80">
        <f>'MOD Vectors ALL'!J24*($E24=$F$1)</f>
        <v>0</v>
      </c>
      <c r="K24" s="80">
        <f>'MOD Vectors ALL'!K24*($E24=$F$1)</f>
        <v>0</v>
      </c>
      <c r="L24" s="80">
        <f>'MOD Vectors ALL'!L24*($E24=$F$1)</f>
        <v>0</v>
      </c>
      <c r="M24" s="80">
        <f>'MOD Vectors ALL'!M24*($E24=$F$1)</f>
        <v>0</v>
      </c>
      <c r="N24" s="80">
        <f>'MOD Vectors ALL'!N24*($E24=$F$1)</f>
        <v>0</v>
      </c>
      <c r="O24" s="80">
        <f>'MOD Vectors ALL'!O24*($E24=$F$1)</f>
        <v>0</v>
      </c>
      <c r="P24" s="80">
        <f>'MOD Vectors ALL'!P24*($E24=$F$1)</f>
        <v>0</v>
      </c>
      <c r="Q24" s="80">
        <f>'MOD Vectors ALL'!Q24*($E24=$F$1)</f>
        <v>0</v>
      </c>
      <c r="R24" s="80">
        <f>'MOD Vectors ALL'!R24*($E24=$F$1)</f>
        <v>0</v>
      </c>
      <c r="S24" s="80">
        <f>'MOD Vectors ALL'!S24*($E24=$F$1)</f>
        <v>0</v>
      </c>
      <c r="T24" s="80">
        <f>'MOD Vectors ALL'!T24*($E24=$F$1)</f>
        <v>0</v>
      </c>
      <c r="U24" s="80">
        <f>'MOD Vectors ALL'!U24*($E24=$F$1)</f>
        <v>0</v>
      </c>
      <c r="V24" s="80">
        <f>'MOD Vectors ALL'!V24*($E24=$F$1)</f>
        <v>0</v>
      </c>
      <c r="W24" s="80">
        <f>'MOD Vectors ALL'!W24*($E24=$F$1)</f>
        <v>0</v>
      </c>
      <c r="X24" s="80">
        <f>'MOD Vectors ALL'!X24*($E24=$F$1)</f>
        <v>0</v>
      </c>
      <c r="Y24" s="80">
        <f>'MOD Vectors ALL'!Y24*($E24=$F$1)</f>
        <v>0</v>
      </c>
      <c r="Z24" s="80">
        <f>'MOD Vectors ALL'!Z24*($E24=$F$1)</f>
        <v>0</v>
      </c>
      <c r="AA24" s="80">
        <f>'MOD Vectors ALL'!AA24*($E24=$F$1)</f>
        <v>0</v>
      </c>
      <c r="AB24" s="80">
        <f>'MOD Vectors ALL'!AB24*($E24=$F$1)</f>
        <v>0</v>
      </c>
      <c r="AC24" s="80">
        <f>'MOD Vectors ALL'!AC24*($E24=$F$1)</f>
        <v>0</v>
      </c>
      <c r="AD24" s="80">
        <f>'MOD Vectors ALL'!AD24*($E24=$F$1)</f>
        <v>0</v>
      </c>
      <c r="AE24" s="80">
        <f>'MOD Vectors ALL'!AE24*($E24=$F$1)</f>
        <v>0</v>
      </c>
      <c r="AF24" s="80">
        <f>'MOD Vectors ALL'!AF24*($E24=$F$1)</f>
        <v>0</v>
      </c>
      <c r="AG24" s="80">
        <f>'MOD Vectors ALL'!AG24*($E24=$F$1)</f>
        <v>0</v>
      </c>
      <c r="AH24" s="80">
        <f>'MOD Vectors ALL'!AH24*($E24=$F$1)</f>
        <v>0</v>
      </c>
      <c r="AI24" s="80">
        <f>'MOD Vectors ALL'!AI24*($E24=$F$1)</f>
        <v>0</v>
      </c>
      <c r="AJ24" s="80">
        <f>'MOD Vectors ALL'!AJ24*($E24=$F$1)</f>
        <v>0</v>
      </c>
      <c r="AK24" s="80">
        <f>'MOD Vectors ALL'!AK24*($E24=$F$1)</f>
        <v>0</v>
      </c>
      <c r="AL24" s="80">
        <f>'MOD Vectors ALL'!AL24*($E24=$F$1)</f>
        <v>0</v>
      </c>
      <c r="AM24" s="80">
        <f>'MOD Vectors ALL'!AM24*($E24=$F$1)</f>
        <v>0</v>
      </c>
      <c r="AN24" s="80">
        <f>'MOD Vectors ALL'!AN24*($E24=$F$1)</f>
        <v>0</v>
      </c>
      <c r="AO24" s="80">
        <f>'MOD Vectors ALL'!AO24*($E24=$F$1)</f>
        <v>0</v>
      </c>
      <c r="AP24" s="80">
        <f>'MOD Vectors ALL'!AP24*($E24=$F$1)</f>
        <v>0</v>
      </c>
      <c r="AQ24" s="80">
        <f>'MOD Vectors ALL'!AQ24*($E24=$F$1)</f>
        <v>0</v>
      </c>
      <c r="AR24" s="80">
        <f>'MOD Vectors ALL'!AR24*($E24=$F$1)</f>
        <v>0</v>
      </c>
      <c r="AS24" s="80">
        <f>'MOD Vectors ALL'!AS24*($E24=$F$1)</f>
        <v>0</v>
      </c>
      <c r="AT24" s="80">
        <f>'MOD Vectors ALL'!AT24*($E24=$F$1)</f>
        <v>0</v>
      </c>
      <c r="AU24" s="80">
        <f>'MOD Vectors ALL'!AU24*($E24=$F$1)</f>
        <v>0</v>
      </c>
      <c r="AV24" s="80">
        <f>'MOD Vectors ALL'!AV24*($E24=$F$1)</f>
        <v>0</v>
      </c>
      <c r="AW24" s="80">
        <f>'MOD Vectors ALL'!AW24*($E24=$F$1)</f>
        <v>0</v>
      </c>
      <c r="AX24" s="80">
        <f>'MOD Vectors ALL'!AX24*($E24=$F$1)</f>
        <v>0</v>
      </c>
      <c r="AY24" s="80">
        <f>'MOD Vectors ALL'!AY24*($E24=$F$1)</f>
        <v>0</v>
      </c>
      <c r="AZ24" s="80">
        <f>'MOD Vectors ALL'!AZ24*($E24=$F$1)</f>
        <v>0</v>
      </c>
      <c r="BA24" s="80">
        <f>'MOD Vectors ALL'!BA24*($E24=$F$1)</f>
        <v>0</v>
      </c>
      <c r="BB24" s="80">
        <f>'MOD Vectors ALL'!BB24*($E24=$F$1)</f>
        <v>0</v>
      </c>
      <c r="BC24" s="80">
        <f>'MOD Vectors ALL'!BC24*($E24=$F$1)</f>
        <v>0</v>
      </c>
      <c r="BD24" s="80">
        <f>'MOD Vectors ALL'!BD24*($E24=$F$1)</f>
        <v>0</v>
      </c>
      <c r="BE24" s="80">
        <f>'MOD Vectors ALL'!BE24*($E24=$F$1)</f>
        <v>0</v>
      </c>
      <c r="BF24" s="80">
        <f>'MOD Vectors ALL'!BF24*($E24=$F$1)</f>
        <v>0</v>
      </c>
      <c r="BG24" s="80">
        <f>'MOD Vectors ALL'!BG24*($E24=$F$1)</f>
        <v>0</v>
      </c>
      <c r="BH24" s="80">
        <f>'MOD Vectors ALL'!BH24*($E24=$F$1)</f>
        <v>0</v>
      </c>
      <c r="BI24" s="80">
        <f>'MOD Vectors ALL'!BI24*($E24=$F$1)</f>
        <v>0</v>
      </c>
      <c r="BJ24" s="80">
        <f>'MOD Vectors ALL'!BJ24*($E24=$F$1)</f>
        <v>0</v>
      </c>
      <c r="BK24" s="80">
        <f>'MOD Vectors ALL'!BK24*($E24=$F$1)</f>
        <v>0</v>
      </c>
      <c r="BL24" s="80">
        <f>'MOD Vectors ALL'!BL24*($E24=$F$1)</f>
        <v>0</v>
      </c>
      <c r="BM24" s="80">
        <f>'MOD Vectors ALL'!BM24*($E24=$F$1)</f>
        <v>0</v>
      </c>
      <c r="BN24" s="80">
        <f>'MOD Vectors ALL'!BN24*($E24=$F$1)</f>
        <v>0</v>
      </c>
      <c r="BO24" s="80">
        <f>'MOD Vectors ALL'!BO24*($E24=$F$1)</f>
        <v>0</v>
      </c>
      <c r="BP24" s="80">
        <f>'MOD Vectors ALL'!BP24*($E24=$F$1)</f>
        <v>0</v>
      </c>
      <c r="BQ24" s="80">
        <f>'MOD Vectors ALL'!BQ24*($E24=$F$1)</f>
        <v>0</v>
      </c>
      <c r="BR24" s="80">
        <f>'MOD Vectors ALL'!BR24*($E24=$F$1)</f>
        <v>0</v>
      </c>
      <c r="BS24" s="80">
        <f>'MOD Vectors ALL'!BS24*($E24=$F$1)</f>
        <v>0</v>
      </c>
      <c r="BT24" s="80">
        <f>'MOD Vectors ALL'!BT24*($E24=$F$1)</f>
        <v>0</v>
      </c>
      <c r="BU24" s="80">
        <f>'MOD Vectors ALL'!BU24*($E24=$F$1)</f>
        <v>0</v>
      </c>
      <c r="BV24" s="80">
        <f>'MOD Vectors ALL'!BV24*($E24=$F$1)</f>
        <v>0</v>
      </c>
      <c r="BW24" s="80">
        <f>'MOD Vectors ALL'!BW24*($E24=$F$1)</f>
        <v>0</v>
      </c>
      <c r="BX24" s="80">
        <f>'MOD Vectors ALL'!BX24*($E24=$F$1)</f>
        <v>0</v>
      </c>
      <c r="BY24" s="80">
        <f>'MOD Vectors ALL'!BY24*($E24=$F$1)</f>
        <v>0</v>
      </c>
      <c r="BZ24" s="80">
        <f>'MOD Vectors ALL'!BZ24*($E24=$F$1)</f>
        <v>0</v>
      </c>
      <c r="CA24" s="80">
        <f>'MOD Vectors ALL'!CA24*($E24=$F$1)</f>
        <v>0</v>
      </c>
      <c r="CB24" s="80">
        <f>'MOD Vectors ALL'!CB24*($E24=$F$1)</f>
        <v>0</v>
      </c>
      <c r="CC24" s="80">
        <f>'MOD Vectors ALL'!CC24*($E24=$F$1)</f>
        <v>0</v>
      </c>
      <c r="CD24" s="80">
        <f>'MOD Vectors ALL'!CD24*($E24=$F$1)</f>
        <v>0</v>
      </c>
      <c r="CE24" s="80">
        <f>'MOD Vectors ALL'!CE24*($E24=$F$1)</f>
        <v>0</v>
      </c>
      <c r="CF24" s="80">
        <f>'MOD Vectors ALL'!CF24*($E24=$F$1)</f>
        <v>0</v>
      </c>
      <c r="CG24" s="80">
        <f>'MOD Vectors ALL'!CG24*($E24=$F$1)</f>
        <v>0</v>
      </c>
      <c r="CH24" s="80">
        <f>'MOD Vectors ALL'!CH24*($E24=$F$1)</f>
        <v>0</v>
      </c>
      <c r="CI24" s="80">
        <f>'MOD Vectors ALL'!CI24*($E24=$F$1)</f>
        <v>0</v>
      </c>
      <c r="CJ24" s="80">
        <f>'MOD Vectors ALL'!CJ24*($E24=$F$1)</f>
        <v>0</v>
      </c>
      <c r="CK24" s="80">
        <f>'MOD Vectors ALL'!CK24*($E24=$F$1)</f>
        <v>0</v>
      </c>
      <c r="CL24" s="80">
        <f>'MOD Vectors ALL'!CL24*($E24=$F$1)</f>
        <v>0</v>
      </c>
      <c r="CM24" s="80">
        <f>'MOD Vectors ALL'!CM24*($E24=$F$1)</f>
        <v>0</v>
      </c>
      <c r="CN24" s="80">
        <f>'MOD Vectors ALL'!CN24*($E24=$F$1)</f>
        <v>0</v>
      </c>
      <c r="CO24" s="80">
        <f>'MOD Vectors ALL'!CO24*($E24=$F$1)</f>
        <v>0</v>
      </c>
      <c r="CP24" s="80">
        <f>'MOD Vectors ALL'!CP24*($E24=$F$1)</f>
        <v>0</v>
      </c>
      <c r="CQ24" s="80">
        <f>'MOD Vectors ALL'!CQ24*($E24=$F$1)</f>
        <v>0</v>
      </c>
      <c r="CR24" s="80">
        <f>'MOD Vectors ALL'!CR24*($E24=$F$1)</f>
        <v>0</v>
      </c>
      <c r="CS24" s="80">
        <f>'MOD Vectors ALL'!CS24*($E24=$F$1)</f>
        <v>0</v>
      </c>
      <c r="CT24" s="80">
        <f>'MOD Vectors ALL'!CT24*($E24=$F$1)</f>
        <v>0</v>
      </c>
      <c r="CU24" s="80">
        <f>'MOD Vectors ALL'!CU24*($E24=$F$1)</f>
        <v>0</v>
      </c>
      <c r="CV24" s="80">
        <f>'MOD Vectors ALL'!CV24*($E24=$F$1)</f>
        <v>0</v>
      </c>
      <c r="CW24" s="80">
        <f>'MOD Vectors ALL'!CW24*($E24=$F$1)</f>
        <v>0</v>
      </c>
      <c r="CX24" s="80">
        <f>'MOD Vectors ALL'!CX24*($E24=$F$1)</f>
        <v>0</v>
      </c>
      <c r="CY24" s="80">
        <f>'MOD Vectors ALL'!CY24*($E24=$F$1)</f>
        <v>0</v>
      </c>
      <c r="CZ24" s="80">
        <f>'MOD Vectors ALL'!CZ24*($E24=$F$1)</f>
        <v>0</v>
      </c>
      <c r="DA24" s="80">
        <f>'MOD Vectors ALL'!DA24*($E24=$F$1)</f>
        <v>0</v>
      </c>
      <c r="DB24" s="80">
        <f>'MOD Vectors ALL'!DB24*($E24=$F$1)</f>
        <v>0</v>
      </c>
      <c r="DC24" s="80">
        <f>'MOD Vectors ALL'!DC24*($E24=$F$1)</f>
        <v>0</v>
      </c>
      <c r="DD24" s="80">
        <f>'MOD Vectors ALL'!DD24*($E24=$F$1)</f>
        <v>0</v>
      </c>
      <c r="DE24" s="80">
        <f>'MOD Vectors ALL'!DE24*($E24=$F$1)</f>
        <v>0</v>
      </c>
      <c r="DF24" s="80">
        <f>'MOD Vectors ALL'!DF24*($E24=$F$1)</f>
        <v>0</v>
      </c>
      <c r="DG24" s="80">
        <f>'MOD Vectors ALL'!DG24*($E24=$F$1)</f>
        <v>0</v>
      </c>
      <c r="DH24" s="80">
        <f>'MOD Vectors ALL'!DH24*($E24=$F$1)</f>
        <v>0</v>
      </c>
      <c r="DI24" s="80">
        <f>'MOD Vectors ALL'!DI24*($E24=$F$1)</f>
        <v>0</v>
      </c>
      <c r="DJ24" s="80">
        <f>'MOD Vectors ALL'!DJ24*($E24=$F$1)</f>
        <v>0</v>
      </c>
      <c r="DK24" s="80">
        <f>'MOD Vectors ALL'!DK24*($E24=$F$1)</f>
        <v>0</v>
      </c>
      <c r="DL24" s="80">
        <f>'MOD Vectors ALL'!DL24*($E24=$F$1)</f>
        <v>0</v>
      </c>
      <c r="DM24" s="80">
        <f>'MOD Vectors ALL'!DM24*($E24=$F$1)</f>
        <v>0</v>
      </c>
      <c r="DN24" s="80">
        <f>'MOD Vectors ALL'!DN24*($E24=$F$1)</f>
        <v>0</v>
      </c>
      <c r="DO24" s="80">
        <f>'MOD Vectors ALL'!DO24*($E24=$F$1)</f>
        <v>0</v>
      </c>
      <c r="DP24" s="80">
        <f>'MOD Vectors ALL'!DP24*($E24=$F$1)</f>
        <v>0</v>
      </c>
      <c r="DQ24" s="80">
        <f>'MOD Vectors ALL'!DQ24*($E24=$F$1)</f>
        <v>0</v>
      </c>
    </row>
    <row r="25" spans="1:121" x14ac:dyDescent="0.2">
      <c r="A25">
        <v>84</v>
      </c>
      <c r="B25" t="s">
        <v>16</v>
      </c>
      <c r="C25" t="s">
        <v>369</v>
      </c>
      <c r="D25" t="s">
        <v>532</v>
      </c>
      <c r="E25" t="s">
        <v>25</v>
      </c>
      <c r="F25" t="s">
        <v>8</v>
      </c>
      <c r="G25">
        <v>0.75163899999999995</v>
      </c>
      <c r="H25">
        <v>1.70431</v>
      </c>
      <c r="I25" s="80">
        <f>'MOD Vectors ALL'!I25*($E25=$F$1)</f>
        <v>0</v>
      </c>
      <c r="J25" s="80">
        <f>'MOD Vectors ALL'!J25*($E25=$F$1)</f>
        <v>0</v>
      </c>
      <c r="K25" s="80">
        <f>'MOD Vectors ALL'!K25*($E25=$F$1)</f>
        <v>0</v>
      </c>
      <c r="L25" s="80">
        <f>'MOD Vectors ALL'!L25*($E25=$F$1)</f>
        <v>0</v>
      </c>
      <c r="M25" s="80">
        <f>'MOD Vectors ALL'!M25*($E25=$F$1)</f>
        <v>0</v>
      </c>
      <c r="N25" s="80">
        <f>'MOD Vectors ALL'!N25*($E25=$F$1)</f>
        <v>0</v>
      </c>
      <c r="O25" s="80">
        <f>'MOD Vectors ALL'!O25*($E25=$F$1)</f>
        <v>0</v>
      </c>
      <c r="P25" s="80">
        <f>'MOD Vectors ALL'!P25*($E25=$F$1)</f>
        <v>0</v>
      </c>
      <c r="Q25" s="80">
        <f>'MOD Vectors ALL'!Q25*($E25=$F$1)</f>
        <v>0</v>
      </c>
      <c r="R25" s="80">
        <f>'MOD Vectors ALL'!R25*($E25=$F$1)</f>
        <v>0</v>
      </c>
      <c r="S25" s="80">
        <f>'MOD Vectors ALL'!S25*($E25=$F$1)</f>
        <v>0</v>
      </c>
      <c r="T25" s="80">
        <f>'MOD Vectors ALL'!T25*($E25=$F$1)</f>
        <v>0</v>
      </c>
      <c r="U25" s="80">
        <f>'MOD Vectors ALL'!U25*($E25=$F$1)</f>
        <v>0</v>
      </c>
      <c r="V25" s="80">
        <f>'MOD Vectors ALL'!V25*($E25=$F$1)</f>
        <v>0</v>
      </c>
      <c r="W25" s="80">
        <f>'MOD Vectors ALL'!W25*($E25=$F$1)</f>
        <v>0</v>
      </c>
      <c r="X25" s="80">
        <f>'MOD Vectors ALL'!X25*($E25=$F$1)</f>
        <v>0</v>
      </c>
      <c r="Y25" s="80">
        <f>'MOD Vectors ALL'!Y25*($E25=$F$1)</f>
        <v>0</v>
      </c>
      <c r="Z25" s="80">
        <f>'MOD Vectors ALL'!Z25*($E25=$F$1)</f>
        <v>0</v>
      </c>
      <c r="AA25" s="80">
        <f>'MOD Vectors ALL'!AA25*($E25=$F$1)</f>
        <v>0</v>
      </c>
      <c r="AB25" s="80">
        <f>'MOD Vectors ALL'!AB25*($E25=$F$1)</f>
        <v>0</v>
      </c>
      <c r="AC25" s="80">
        <f>'MOD Vectors ALL'!AC25*($E25=$F$1)</f>
        <v>0</v>
      </c>
      <c r="AD25" s="80">
        <f>'MOD Vectors ALL'!AD25*($E25=$F$1)</f>
        <v>0</v>
      </c>
      <c r="AE25" s="80">
        <f>'MOD Vectors ALL'!AE25*($E25=$F$1)</f>
        <v>0</v>
      </c>
      <c r="AF25" s="80">
        <f>'MOD Vectors ALL'!AF25*($E25=$F$1)</f>
        <v>0</v>
      </c>
      <c r="AG25" s="80">
        <f>'MOD Vectors ALL'!AG25*($E25=$F$1)</f>
        <v>0</v>
      </c>
      <c r="AH25" s="80">
        <f>'MOD Vectors ALL'!AH25*($E25=$F$1)</f>
        <v>0</v>
      </c>
      <c r="AI25" s="80">
        <f>'MOD Vectors ALL'!AI25*($E25=$F$1)</f>
        <v>0</v>
      </c>
      <c r="AJ25" s="80">
        <f>'MOD Vectors ALL'!AJ25*($E25=$F$1)</f>
        <v>0</v>
      </c>
      <c r="AK25" s="80">
        <f>'MOD Vectors ALL'!AK25*($E25=$F$1)</f>
        <v>0</v>
      </c>
      <c r="AL25" s="80">
        <f>'MOD Vectors ALL'!AL25*($E25=$F$1)</f>
        <v>0</v>
      </c>
      <c r="AM25" s="80">
        <f>'MOD Vectors ALL'!AM25*($E25=$F$1)</f>
        <v>0</v>
      </c>
      <c r="AN25" s="80">
        <f>'MOD Vectors ALL'!AN25*($E25=$F$1)</f>
        <v>0</v>
      </c>
      <c r="AO25" s="80">
        <f>'MOD Vectors ALL'!AO25*($E25=$F$1)</f>
        <v>0</v>
      </c>
      <c r="AP25" s="80">
        <f>'MOD Vectors ALL'!AP25*($E25=$F$1)</f>
        <v>0</v>
      </c>
      <c r="AQ25" s="80">
        <f>'MOD Vectors ALL'!AQ25*($E25=$F$1)</f>
        <v>0</v>
      </c>
      <c r="AR25" s="80">
        <f>'MOD Vectors ALL'!AR25*($E25=$F$1)</f>
        <v>0</v>
      </c>
      <c r="AS25" s="80">
        <f>'MOD Vectors ALL'!AS25*($E25=$F$1)</f>
        <v>0</v>
      </c>
      <c r="AT25" s="80">
        <f>'MOD Vectors ALL'!AT25*($E25=$F$1)</f>
        <v>0</v>
      </c>
      <c r="AU25" s="80">
        <f>'MOD Vectors ALL'!AU25*($E25=$F$1)</f>
        <v>0</v>
      </c>
      <c r="AV25" s="80">
        <f>'MOD Vectors ALL'!AV25*($E25=$F$1)</f>
        <v>0</v>
      </c>
      <c r="AW25" s="80">
        <f>'MOD Vectors ALL'!AW25*($E25=$F$1)</f>
        <v>0</v>
      </c>
      <c r="AX25" s="80">
        <f>'MOD Vectors ALL'!AX25*($E25=$F$1)</f>
        <v>0</v>
      </c>
      <c r="AY25" s="80">
        <f>'MOD Vectors ALL'!AY25*($E25=$F$1)</f>
        <v>0</v>
      </c>
      <c r="AZ25" s="80">
        <f>'MOD Vectors ALL'!AZ25*($E25=$F$1)</f>
        <v>0</v>
      </c>
      <c r="BA25" s="80">
        <f>'MOD Vectors ALL'!BA25*($E25=$F$1)</f>
        <v>0</v>
      </c>
      <c r="BB25" s="80">
        <f>'MOD Vectors ALL'!BB25*($E25=$F$1)</f>
        <v>0</v>
      </c>
      <c r="BC25" s="80">
        <f>'MOD Vectors ALL'!BC25*($E25=$F$1)</f>
        <v>0</v>
      </c>
      <c r="BD25" s="80">
        <f>'MOD Vectors ALL'!BD25*($E25=$F$1)</f>
        <v>0</v>
      </c>
      <c r="BE25" s="80">
        <f>'MOD Vectors ALL'!BE25*($E25=$F$1)</f>
        <v>0</v>
      </c>
      <c r="BF25" s="80">
        <f>'MOD Vectors ALL'!BF25*($E25=$F$1)</f>
        <v>0</v>
      </c>
      <c r="BG25" s="80">
        <f>'MOD Vectors ALL'!BG25*($E25=$F$1)</f>
        <v>0</v>
      </c>
      <c r="BH25" s="80">
        <f>'MOD Vectors ALL'!BH25*($E25=$F$1)</f>
        <v>0</v>
      </c>
      <c r="BI25" s="80">
        <f>'MOD Vectors ALL'!BI25*($E25=$F$1)</f>
        <v>0</v>
      </c>
      <c r="BJ25" s="80">
        <f>'MOD Vectors ALL'!BJ25*($E25=$F$1)</f>
        <v>0</v>
      </c>
      <c r="BK25" s="80">
        <f>'MOD Vectors ALL'!BK25*($E25=$F$1)</f>
        <v>0</v>
      </c>
      <c r="BL25" s="80">
        <f>'MOD Vectors ALL'!BL25*($E25=$F$1)</f>
        <v>0</v>
      </c>
      <c r="BM25" s="80">
        <f>'MOD Vectors ALL'!BM25*($E25=$F$1)</f>
        <v>0</v>
      </c>
      <c r="BN25" s="80">
        <f>'MOD Vectors ALL'!BN25*($E25=$F$1)</f>
        <v>0</v>
      </c>
      <c r="BO25" s="80">
        <f>'MOD Vectors ALL'!BO25*($E25=$F$1)</f>
        <v>0</v>
      </c>
      <c r="BP25" s="80">
        <f>'MOD Vectors ALL'!BP25*($E25=$F$1)</f>
        <v>0</v>
      </c>
      <c r="BQ25" s="80">
        <f>'MOD Vectors ALL'!BQ25*($E25=$F$1)</f>
        <v>0</v>
      </c>
      <c r="BR25" s="80">
        <f>'MOD Vectors ALL'!BR25*($E25=$F$1)</f>
        <v>0</v>
      </c>
      <c r="BS25" s="80">
        <f>'MOD Vectors ALL'!BS25*($E25=$F$1)</f>
        <v>0</v>
      </c>
      <c r="BT25" s="80">
        <f>'MOD Vectors ALL'!BT25*($E25=$F$1)</f>
        <v>0</v>
      </c>
      <c r="BU25" s="80">
        <f>'MOD Vectors ALL'!BU25*($E25=$F$1)</f>
        <v>0</v>
      </c>
      <c r="BV25" s="80">
        <f>'MOD Vectors ALL'!BV25*($E25=$F$1)</f>
        <v>0</v>
      </c>
      <c r="BW25" s="80">
        <f>'MOD Vectors ALL'!BW25*($E25=$F$1)</f>
        <v>0</v>
      </c>
      <c r="BX25" s="80">
        <f>'MOD Vectors ALL'!BX25*($E25=$F$1)</f>
        <v>0</v>
      </c>
      <c r="BY25" s="80">
        <f>'MOD Vectors ALL'!BY25*($E25=$F$1)</f>
        <v>0</v>
      </c>
      <c r="BZ25" s="80">
        <f>'MOD Vectors ALL'!BZ25*($E25=$F$1)</f>
        <v>0</v>
      </c>
      <c r="CA25" s="80">
        <f>'MOD Vectors ALL'!CA25*($E25=$F$1)</f>
        <v>0</v>
      </c>
      <c r="CB25" s="80">
        <f>'MOD Vectors ALL'!CB25*($E25=$F$1)</f>
        <v>0</v>
      </c>
      <c r="CC25" s="80">
        <f>'MOD Vectors ALL'!CC25*($E25=$F$1)</f>
        <v>0</v>
      </c>
      <c r="CD25" s="80">
        <f>'MOD Vectors ALL'!CD25*($E25=$F$1)</f>
        <v>0</v>
      </c>
      <c r="CE25" s="80">
        <f>'MOD Vectors ALL'!CE25*($E25=$F$1)</f>
        <v>0</v>
      </c>
      <c r="CF25" s="80">
        <f>'MOD Vectors ALL'!CF25*($E25=$F$1)</f>
        <v>0</v>
      </c>
      <c r="CG25" s="80">
        <f>'MOD Vectors ALL'!CG25*($E25=$F$1)</f>
        <v>0</v>
      </c>
      <c r="CH25" s="80">
        <f>'MOD Vectors ALL'!CH25*($E25=$F$1)</f>
        <v>0</v>
      </c>
      <c r="CI25" s="80">
        <f>'MOD Vectors ALL'!CI25*($E25=$F$1)</f>
        <v>0</v>
      </c>
      <c r="CJ25" s="80">
        <f>'MOD Vectors ALL'!CJ25*($E25=$F$1)</f>
        <v>0</v>
      </c>
      <c r="CK25" s="80">
        <f>'MOD Vectors ALL'!CK25*($E25=$F$1)</f>
        <v>0</v>
      </c>
      <c r="CL25" s="80">
        <f>'MOD Vectors ALL'!CL25*($E25=$F$1)</f>
        <v>0</v>
      </c>
      <c r="CM25" s="80">
        <f>'MOD Vectors ALL'!CM25*($E25=$F$1)</f>
        <v>0</v>
      </c>
      <c r="CN25" s="80">
        <f>'MOD Vectors ALL'!CN25*($E25=$F$1)</f>
        <v>0</v>
      </c>
      <c r="CO25" s="80">
        <f>'MOD Vectors ALL'!CO25*($E25=$F$1)</f>
        <v>0</v>
      </c>
      <c r="CP25" s="80">
        <f>'MOD Vectors ALL'!CP25*($E25=$F$1)</f>
        <v>0</v>
      </c>
      <c r="CQ25" s="80">
        <f>'MOD Vectors ALL'!CQ25*($E25=$F$1)</f>
        <v>0</v>
      </c>
      <c r="CR25" s="80">
        <f>'MOD Vectors ALL'!CR25*($E25=$F$1)</f>
        <v>0</v>
      </c>
      <c r="CS25" s="80">
        <f>'MOD Vectors ALL'!CS25*($E25=$F$1)</f>
        <v>0</v>
      </c>
      <c r="CT25" s="80">
        <f>'MOD Vectors ALL'!CT25*($E25=$F$1)</f>
        <v>0</v>
      </c>
      <c r="CU25" s="80">
        <f>'MOD Vectors ALL'!CU25*($E25=$F$1)</f>
        <v>0</v>
      </c>
      <c r="CV25" s="80">
        <f>'MOD Vectors ALL'!CV25*($E25=$F$1)</f>
        <v>0</v>
      </c>
      <c r="CW25" s="80">
        <f>'MOD Vectors ALL'!CW25*($E25=$F$1)</f>
        <v>0</v>
      </c>
      <c r="CX25" s="80">
        <f>'MOD Vectors ALL'!CX25*($E25=$F$1)</f>
        <v>0</v>
      </c>
      <c r="CY25" s="80">
        <f>'MOD Vectors ALL'!CY25*($E25=$F$1)</f>
        <v>0</v>
      </c>
      <c r="CZ25" s="80">
        <f>'MOD Vectors ALL'!CZ25*($E25=$F$1)</f>
        <v>0</v>
      </c>
      <c r="DA25" s="80">
        <f>'MOD Vectors ALL'!DA25*($E25=$F$1)</f>
        <v>0</v>
      </c>
      <c r="DB25" s="80">
        <f>'MOD Vectors ALL'!DB25*($E25=$F$1)</f>
        <v>0</v>
      </c>
      <c r="DC25" s="80">
        <f>'MOD Vectors ALL'!DC25*($E25=$F$1)</f>
        <v>0</v>
      </c>
      <c r="DD25" s="80">
        <f>'MOD Vectors ALL'!DD25*($E25=$F$1)</f>
        <v>0</v>
      </c>
      <c r="DE25" s="80">
        <f>'MOD Vectors ALL'!DE25*($E25=$F$1)</f>
        <v>0</v>
      </c>
      <c r="DF25" s="80">
        <f>'MOD Vectors ALL'!DF25*($E25=$F$1)</f>
        <v>0</v>
      </c>
      <c r="DG25" s="80">
        <f>'MOD Vectors ALL'!DG25*($E25=$F$1)</f>
        <v>0</v>
      </c>
      <c r="DH25" s="80">
        <f>'MOD Vectors ALL'!DH25*($E25=$F$1)</f>
        <v>0</v>
      </c>
      <c r="DI25" s="80">
        <f>'MOD Vectors ALL'!DI25*($E25=$F$1)</f>
        <v>0</v>
      </c>
      <c r="DJ25" s="80">
        <f>'MOD Vectors ALL'!DJ25*($E25=$F$1)</f>
        <v>0</v>
      </c>
      <c r="DK25" s="80">
        <f>'MOD Vectors ALL'!DK25*($E25=$F$1)</f>
        <v>0</v>
      </c>
      <c r="DL25" s="80">
        <f>'MOD Vectors ALL'!DL25*($E25=$F$1)</f>
        <v>0</v>
      </c>
      <c r="DM25" s="80">
        <f>'MOD Vectors ALL'!DM25*($E25=$F$1)</f>
        <v>0</v>
      </c>
      <c r="DN25" s="80">
        <f>'MOD Vectors ALL'!DN25*($E25=$F$1)</f>
        <v>0</v>
      </c>
      <c r="DO25" s="80">
        <f>'MOD Vectors ALL'!DO25*($E25=$F$1)</f>
        <v>0</v>
      </c>
      <c r="DP25" s="80">
        <f>'MOD Vectors ALL'!DP25*($E25=$F$1)</f>
        <v>0</v>
      </c>
      <c r="DQ25" s="80">
        <f>'MOD Vectors ALL'!DQ25*($E25=$F$1)</f>
        <v>0</v>
      </c>
    </row>
    <row r="26" spans="1:121" x14ac:dyDescent="0.2">
      <c r="A26">
        <v>85</v>
      </c>
      <c r="B26" t="s">
        <v>16</v>
      </c>
      <c r="C26" t="s">
        <v>369</v>
      </c>
      <c r="D26" t="s">
        <v>532</v>
      </c>
      <c r="E26" t="s">
        <v>25</v>
      </c>
      <c r="F26" t="s">
        <v>35</v>
      </c>
      <c r="G26">
        <v>0.76102199999999998</v>
      </c>
      <c r="H26">
        <v>1.95662</v>
      </c>
      <c r="I26" s="80">
        <f>'MOD Vectors ALL'!I26*($E26=$F$1)</f>
        <v>0</v>
      </c>
      <c r="J26" s="80">
        <f>'MOD Vectors ALL'!J26*($E26=$F$1)</f>
        <v>0</v>
      </c>
      <c r="K26" s="80">
        <f>'MOD Vectors ALL'!K26*($E26=$F$1)</f>
        <v>0</v>
      </c>
      <c r="L26" s="80">
        <f>'MOD Vectors ALL'!L26*($E26=$F$1)</f>
        <v>0</v>
      </c>
      <c r="M26" s="80">
        <f>'MOD Vectors ALL'!M26*($E26=$F$1)</f>
        <v>0</v>
      </c>
      <c r="N26" s="80">
        <f>'MOD Vectors ALL'!N26*($E26=$F$1)</f>
        <v>0</v>
      </c>
      <c r="O26" s="80">
        <f>'MOD Vectors ALL'!O26*($E26=$F$1)</f>
        <v>0</v>
      </c>
      <c r="P26" s="80">
        <f>'MOD Vectors ALL'!P26*($E26=$F$1)</f>
        <v>0</v>
      </c>
      <c r="Q26" s="80">
        <f>'MOD Vectors ALL'!Q26*($E26=$F$1)</f>
        <v>0</v>
      </c>
      <c r="R26" s="80">
        <f>'MOD Vectors ALL'!R26*($E26=$F$1)</f>
        <v>0</v>
      </c>
      <c r="S26" s="80">
        <f>'MOD Vectors ALL'!S26*($E26=$F$1)</f>
        <v>0</v>
      </c>
      <c r="T26" s="80">
        <f>'MOD Vectors ALL'!T26*($E26=$F$1)</f>
        <v>0</v>
      </c>
      <c r="U26" s="80">
        <f>'MOD Vectors ALL'!U26*($E26=$F$1)</f>
        <v>0</v>
      </c>
      <c r="V26" s="80">
        <f>'MOD Vectors ALL'!V26*($E26=$F$1)</f>
        <v>0</v>
      </c>
      <c r="W26" s="80">
        <f>'MOD Vectors ALL'!W26*($E26=$F$1)</f>
        <v>0</v>
      </c>
      <c r="X26" s="80">
        <f>'MOD Vectors ALL'!X26*($E26=$F$1)</f>
        <v>0</v>
      </c>
      <c r="Y26" s="80">
        <f>'MOD Vectors ALL'!Y26*($E26=$F$1)</f>
        <v>0</v>
      </c>
      <c r="Z26" s="80">
        <f>'MOD Vectors ALL'!Z26*($E26=$F$1)</f>
        <v>0</v>
      </c>
      <c r="AA26" s="80">
        <f>'MOD Vectors ALL'!AA26*($E26=$F$1)</f>
        <v>0</v>
      </c>
      <c r="AB26" s="80">
        <f>'MOD Vectors ALL'!AB26*($E26=$F$1)</f>
        <v>0</v>
      </c>
      <c r="AC26" s="80">
        <f>'MOD Vectors ALL'!AC26*($E26=$F$1)</f>
        <v>0</v>
      </c>
      <c r="AD26" s="80">
        <f>'MOD Vectors ALL'!AD26*($E26=$F$1)</f>
        <v>0</v>
      </c>
      <c r="AE26" s="80">
        <f>'MOD Vectors ALL'!AE26*($E26=$F$1)</f>
        <v>0</v>
      </c>
      <c r="AF26" s="80">
        <f>'MOD Vectors ALL'!AF26*($E26=$F$1)</f>
        <v>0</v>
      </c>
      <c r="AG26" s="80">
        <f>'MOD Vectors ALL'!AG26*($E26=$F$1)</f>
        <v>0</v>
      </c>
      <c r="AH26" s="80">
        <f>'MOD Vectors ALL'!AH26*($E26=$F$1)</f>
        <v>0</v>
      </c>
      <c r="AI26" s="80">
        <f>'MOD Vectors ALL'!AI26*($E26=$F$1)</f>
        <v>0</v>
      </c>
      <c r="AJ26" s="80">
        <f>'MOD Vectors ALL'!AJ26*($E26=$F$1)</f>
        <v>0</v>
      </c>
      <c r="AK26" s="80">
        <f>'MOD Vectors ALL'!AK26*($E26=$F$1)</f>
        <v>0</v>
      </c>
      <c r="AL26" s="80">
        <f>'MOD Vectors ALL'!AL26*($E26=$F$1)</f>
        <v>0</v>
      </c>
      <c r="AM26" s="80">
        <f>'MOD Vectors ALL'!AM26*($E26=$F$1)</f>
        <v>0</v>
      </c>
      <c r="AN26" s="80">
        <f>'MOD Vectors ALL'!AN26*($E26=$F$1)</f>
        <v>0</v>
      </c>
      <c r="AO26" s="80">
        <f>'MOD Vectors ALL'!AO26*($E26=$F$1)</f>
        <v>0</v>
      </c>
      <c r="AP26" s="80">
        <f>'MOD Vectors ALL'!AP26*($E26=$F$1)</f>
        <v>0</v>
      </c>
      <c r="AQ26" s="80">
        <f>'MOD Vectors ALL'!AQ26*($E26=$F$1)</f>
        <v>0</v>
      </c>
      <c r="AR26" s="80">
        <f>'MOD Vectors ALL'!AR26*($E26=$F$1)</f>
        <v>0</v>
      </c>
      <c r="AS26" s="80">
        <f>'MOD Vectors ALL'!AS26*($E26=$F$1)</f>
        <v>0</v>
      </c>
      <c r="AT26" s="80">
        <f>'MOD Vectors ALL'!AT26*($E26=$F$1)</f>
        <v>0</v>
      </c>
      <c r="AU26" s="80">
        <f>'MOD Vectors ALL'!AU26*($E26=$F$1)</f>
        <v>0</v>
      </c>
      <c r="AV26" s="80">
        <f>'MOD Vectors ALL'!AV26*($E26=$F$1)</f>
        <v>0</v>
      </c>
      <c r="AW26" s="80">
        <f>'MOD Vectors ALL'!AW26*($E26=$F$1)</f>
        <v>0</v>
      </c>
      <c r="AX26" s="80">
        <f>'MOD Vectors ALL'!AX26*($E26=$F$1)</f>
        <v>0</v>
      </c>
      <c r="AY26" s="80">
        <f>'MOD Vectors ALL'!AY26*($E26=$F$1)</f>
        <v>0</v>
      </c>
      <c r="AZ26" s="80">
        <f>'MOD Vectors ALL'!AZ26*($E26=$F$1)</f>
        <v>0</v>
      </c>
      <c r="BA26" s="80">
        <f>'MOD Vectors ALL'!BA26*($E26=$F$1)</f>
        <v>0</v>
      </c>
      <c r="BB26" s="80">
        <f>'MOD Vectors ALL'!BB26*($E26=$F$1)</f>
        <v>0</v>
      </c>
      <c r="BC26" s="80">
        <f>'MOD Vectors ALL'!BC26*($E26=$F$1)</f>
        <v>0</v>
      </c>
      <c r="BD26" s="80">
        <f>'MOD Vectors ALL'!BD26*($E26=$F$1)</f>
        <v>0</v>
      </c>
      <c r="BE26" s="80">
        <f>'MOD Vectors ALL'!BE26*($E26=$F$1)</f>
        <v>0</v>
      </c>
      <c r="BF26" s="80">
        <f>'MOD Vectors ALL'!BF26*($E26=$F$1)</f>
        <v>0</v>
      </c>
      <c r="BG26" s="80">
        <f>'MOD Vectors ALL'!BG26*($E26=$F$1)</f>
        <v>0</v>
      </c>
      <c r="BH26" s="80">
        <f>'MOD Vectors ALL'!BH26*($E26=$F$1)</f>
        <v>0</v>
      </c>
      <c r="BI26" s="80">
        <f>'MOD Vectors ALL'!BI26*($E26=$F$1)</f>
        <v>0</v>
      </c>
      <c r="BJ26" s="80">
        <f>'MOD Vectors ALL'!BJ26*($E26=$F$1)</f>
        <v>0</v>
      </c>
      <c r="BK26" s="80">
        <f>'MOD Vectors ALL'!BK26*($E26=$F$1)</f>
        <v>0</v>
      </c>
      <c r="BL26" s="80">
        <f>'MOD Vectors ALL'!BL26*($E26=$F$1)</f>
        <v>0</v>
      </c>
      <c r="BM26" s="80">
        <f>'MOD Vectors ALL'!BM26*($E26=$F$1)</f>
        <v>0</v>
      </c>
      <c r="BN26" s="80">
        <f>'MOD Vectors ALL'!BN26*($E26=$F$1)</f>
        <v>0</v>
      </c>
      <c r="BO26" s="80">
        <f>'MOD Vectors ALL'!BO26*($E26=$F$1)</f>
        <v>0</v>
      </c>
      <c r="BP26" s="80">
        <f>'MOD Vectors ALL'!BP26*($E26=$F$1)</f>
        <v>0</v>
      </c>
      <c r="BQ26" s="80">
        <f>'MOD Vectors ALL'!BQ26*($E26=$F$1)</f>
        <v>0</v>
      </c>
      <c r="BR26" s="80">
        <f>'MOD Vectors ALL'!BR26*($E26=$F$1)</f>
        <v>0</v>
      </c>
      <c r="BS26" s="80">
        <f>'MOD Vectors ALL'!BS26*($E26=$F$1)</f>
        <v>0</v>
      </c>
      <c r="BT26" s="80">
        <f>'MOD Vectors ALL'!BT26*($E26=$F$1)</f>
        <v>0</v>
      </c>
      <c r="BU26" s="80">
        <f>'MOD Vectors ALL'!BU26*($E26=$F$1)</f>
        <v>0</v>
      </c>
      <c r="BV26" s="80">
        <f>'MOD Vectors ALL'!BV26*($E26=$F$1)</f>
        <v>0</v>
      </c>
      <c r="BW26" s="80">
        <f>'MOD Vectors ALL'!BW26*($E26=$F$1)</f>
        <v>0</v>
      </c>
      <c r="BX26" s="80">
        <f>'MOD Vectors ALL'!BX26*($E26=$F$1)</f>
        <v>0</v>
      </c>
      <c r="BY26" s="80">
        <f>'MOD Vectors ALL'!BY26*($E26=$F$1)</f>
        <v>0</v>
      </c>
      <c r="BZ26" s="80">
        <f>'MOD Vectors ALL'!BZ26*($E26=$F$1)</f>
        <v>0</v>
      </c>
      <c r="CA26" s="80">
        <f>'MOD Vectors ALL'!CA26*($E26=$F$1)</f>
        <v>0</v>
      </c>
      <c r="CB26" s="80">
        <f>'MOD Vectors ALL'!CB26*($E26=$F$1)</f>
        <v>0</v>
      </c>
      <c r="CC26" s="80">
        <f>'MOD Vectors ALL'!CC26*($E26=$F$1)</f>
        <v>0</v>
      </c>
      <c r="CD26" s="80">
        <f>'MOD Vectors ALL'!CD26*($E26=$F$1)</f>
        <v>0</v>
      </c>
      <c r="CE26" s="80">
        <f>'MOD Vectors ALL'!CE26*($E26=$F$1)</f>
        <v>0</v>
      </c>
      <c r="CF26" s="80">
        <f>'MOD Vectors ALL'!CF26*($E26=$F$1)</f>
        <v>0</v>
      </c>
      <c r="CG26" s="80">
        <f>'MOD Vectors ALL'!CG26*($E26=$F$1)</f>
        <v>0</v>
      </c>
      <c r="CH26" s="80">
        <f>'MOD Vectors ALL'!CH26*($E26=$F$1)</f>
        <v>0</v>
      </c>
      <c r="CI26" s="80">
        <f>'MOD Vectors ALL'!CI26*($E26=$F$1)</f>
        <v>0</v>
      </c>
      <c r="CJ26" s="80">
        <f>'MOD Vectors ALL'!CJ26*($E26=$F$1)</f>
        <v>0</v>
      </c>
      <c r="CK26" s="80">
        <f>'MOD Vectors ALL'!CK26*($E26=$F$1)</f>
        <v>0</v>
      </c>
      <c r="CL26" s="80">
        <f>'MOD Vectors ALL'!CL26*($E26=$F$1)</f>
        <v>0</v>
      </c>
      <c r="CM26" s="80">
        <f>'MOD Vectors ALL'!CM26*($E26=$F$1)</f>
        <v>0</v>
      </c>
      <c r="CN26" s="80">
        <f>'MOD Vectors ALL'!CN26*($E26=$F$1)</f>
        <v>0</v>
      </c>
      <c r="CO26" s="80">
        <f>'MOD Vectors ALL'!CO26*($E26=$F$1)</f>
        <v>0</v>
      </c>
      <c r="CP26" s="80">
        <f>'MOD Vectors ALL'!CP26*($E26=$F$1)</f>
        <v>0</v>
      </c>
      <c r="CQ26" s="80">
        <f>'MOD Vectors ALL'!CQ26*($E26=$F$1)</f>
        <v>0</v>
      </c>
      <c r="CR26" s="80">
        <f>'MOD Vectors ALL'!CR26*($E26=$F$1)</f>
        <v>0</v>
      </c>
      <c r="CS26" s="80">
        <f>'MOD Vectors ALL'!CS26*($E26=$F$1)</f>
        <v>0</v>
      </c>
      <c r="CT26" s="80">
        <f>'MOD Vectors ALL'!CT26*($E26=$F$1)</f>
        <v>0</v>
      </c>
      <c r="CU26" s="80">
        <f>'MOD Vectors ALL'!CU26*($E26=$F$1)</f>
        <v>0</v>
      </c>
      <c r="CV26" s="80">
        <f>'MOD Vectors ALL'!CV26*($E26=$F$1)</f>
        <v>0</v>
      </c>
      <c r="CW26" s="80">
        <f>'MOD Vectors ALL'!CW26*($E26=$F$1)</f>
        <v>0</v>
      </c>
      <c r="CX26" s="80">
        <f>'MOD Vectors ALL'!CX26*($E26=$F$1)</f>
        <v>0</v>
      </c>
      <c r="CY26" s="80">
        <f>'MOD Vectors ALL'!CY26*($E26=$F$1)</f>
        <v>0</v>
      </c>
      <c r="CZ26" s="80">
        <f>'MOD Vectors ALL'!CZ26*($E26=$F$1)</f>
        <v>0</v>
      </c>
      <c r="DA26" s="80">
        <f>'MOD Vectors ALL'!DA26*($E26=$F$1)</f>
        <v>0</v>
      </c>
      <c r="DB26" s="80">
        <f>'MOD Vectors ALL'!DB26*($E26=$F$1)</f>
        <v>0</v>
      </c>
      <c r="DC26" s="80">
        <f>'MOD Vectors ALL'!DC26*($E26=$F$1)</f>
        <v>0</v>
      </c>
      <c r="DD26" s="80">
        <f>'MOD Vectors ALL'!DD26*($E26=$F$1)</f>
        <v>0</v>
      </c>
      <c r="DE26" s="80">
        <f>'MOD Vectors ALL'!DE26*($E26=$F$1)</f>
        <v>0</v>
      </c>
      <c r="DF26" s="80">
        <f>'MOD Vectors ALL'!DF26*($E26=$F$1)</f>
        <v>0</v>
      </c>
      <c r="DG26" s="80">
        <f>'MOD Vectors ALL'!DG26*($E26=$F$1)</f>
        <v>0</v>
      </c>
      <c r="DH26" s="80">
        <f>'MOD Vectors ALL'!DH26*($E26=$F$1)</f>
        <v>0</v>
      </c>
      <c r="DI26" s="80">
        <f>'MOD Vectors ALL'!DI26*($E26=$F$1)</f>
        <v>0</v>
      </c>
      <c r="DJ26" s="80">
        <f>'MOD Vectors ALL'!DJ26*($E26=$F$1)</f>
        <v>0</v>
      </c>
      <c r="DK26" s="80">
        <f>'MOD Vectors ALL'!DK26*($E26=$F$1)</f>
        <v>0</v>
      </c>
      <c r="DL26" s="80">
        <f>'MOD Vectors ALL'!DL26*($E26=$F$1)</f>
        <v>0</v>
      </c>
      <c r="DM26" s="80">
        <f>'MOD Vectors ALL'!DM26*($E26=$F$1)</f>
        <v>0</v>
      </c>
      <c r="DN26" s="80">
        <f>'MOD Vectors ALL'!DN26*($E26=$F$1)</f>
        <v>0</v>
      </c>
      <c r="DO26" s="80">
        <f>'MOD Vectors ALL'!DO26*($E26=$F$1)</f>
        <v>0</v>
      </c>
      <c r="DP26" s="80">
        <f>'MOD Vectors ALL'!DP26*($E26=$F$1)</f>
        <v>0</v>
      </c>
      <c r="DQ26" s="80">
        <f>'MOD Vectors ALL'!DQ26*($E26=$F$1)</f>
        <v>0</v>
      </c>
    </row>
    <row r="27" spans="1:121" x14ac:dyDescent="0.2">
      <c r="A27">
        <v>86</v>
      </c>
      <c r="B27" t="s">
        <v>16</v>
      </c>
      <c r="C27" t="s">
        <v>369</v>
      </c>
      <c r="D27" t="s">
        <v>532</v>
      </c>
      <c r="E27" t="s">
        <v>25</v>
      </c>
      <c r="F27" t="s">
        <v>36</v>
      </c>
      <c r="G27">
        <v>0.76340300000000005</v>
      </c>
      <c r="H27">
        <v>2.0989200000000001</v>
      </c>
      <c r="I27" s="80">
        <f>'MOD Vectors ALL'!I27*($E27=$F$1)</f>
        <v>0</v>
      </c>
      <c r="J27" s="80">
        <f>'MOD Vectors ALL'!J27*($E27=$F$1)</f>
        <v>0</v>
      </c>
      <c r="K27" s="80">
        <f>'MOD Vectors ALL'!K27*($E27=$F$1)</f>
        <v>0</v>
      </c>
      <c r="L27" s="80">
        <f>'MOD Vectors ALL'!L27*($E27=$F$1)</f>
        <v>0</v>
      </c>
      <c r="M27" s="80">
        <f>'MOD Vectors ALL'!M27*($E27=$F$1)</f>
        <v>0</v>
      </c>
      <c r="N27" s="80">
        <f>'MOD Vectors ALL'!N27*($E27=$F$1)</f>
        <v>0</v>
      </c>
      <c r="O27" s="80">
        <f>'MOD Vectors ALL'!O27*($E27=$F$1)</f>
        <v>0</v>
      </c>
      <c r="P27" s="80">
        <f>'MOD Vectors ALL'!P27*($E27=$F$1)</f>
        <v>0</v>
      </c>
      <c r="Q27" s="80">
        <f>'MOD Vectors ALL'!Q27*($E27=$F$1)</f>
        <v>0</v>
      </c>
      <c r="R27" s="80">
        <f>'MOD Vectors ALL'!R27*($E27=$F$1)</f>
        <v>0</v>
      </c>
      <c r="S27" s="80">
        <f>'MOD Vectors ALL'!S27*($E27=$F$1)</f>
        <v>0</v>
      </c>
      <c r="T27" s="80">
        <f>'MOD Vectors ALL'!T27*($E27=$F$1)</f>
        <v>0</v>
      </c>
      <c r="U27" s="80">
        <f>'MOD Vectors ALL'!U27*($E27=$F$1)</f>
        <v>0</v>
      </c>
      <c r="V27" s="80">
        <f>'MOD Vectors ALL'!V27*($E27=$F$1)</f>
        <v>0</v>
      </c>
      <c r="W27" s="80">
        <f>'MOD Vectors ALL'!W27*($E27=$F$1)</f>
        <v>0</v>
      </c>
      <c r="X27" s="80">
        <f>'MOD Vectors ALL'!X27*($E27=$F$1)</f>
        <v>0</v>
      </c>
      <c r="Y27" s="80">
        <f>'MOD Vectors ALL'!Y27*($E27=$F$1)</f>
        <v>0</v>
      </c>
      <c r="Z27" s="80">
        <f>'MOD Vectors ALL'!Z27*($E27=$F$1)</f>
        <v>0</v>
      </c>
      <c r="AA27" s="80">
        <f>'MOD Vectors ALL'!AA27*($E27=$F$1)</f>
        <v>0</v>
      </c>
      <c r="AB27" s="80">
        <f>'MOD Vectors ALL'!AB27*($E27=$F$1)</f>
        <v>0</v>
      </c>
      <c r="AC27" s="80">
        <f>'MOD Vectors ALL'!AC27*($E27=$F$1)</f>
        <v>0</v>
      </c>
      <c r="AD27" s="80">
        <f>'MOD Vectors ALL'!AD27*($E27=$F$1)</f>
        <v>0</v>
      </c>
      <c r="AE27" s="80">
        <f>'MOD Vectors ALL'!AE27*($E27=$F$1)</f>
        <v>0</v>
      </c>
      <c r="AF27" s="80">
        <f>'MOD Vectors ALL'!AF27*($E27=$F$1)</f>
        <v>0</v>
      </c>
      <c r="AG27" s="80">
        <f>'MOD Vectors ALL'!AG27*($E27=$F$1)</f>
        <v>0</v>
      </c>
      <c r="AH27" s="80">
        <f>'MOD Vectors ALL'!AH27*($E27=$F$1)</f>
        <v>0</v>
      </c>
      <c r="AI27" s="80">
        <f>'MOD Vectors ALL'!AI27*($E27=$F$1)</f>
        <v>0</v>
      </c>
      <c r="AJ27" s="80">
        <f>'MOD Vectors ALL'!AJ27*($E27=$F$1)</f>
        <v>0</v>
      </c>
      <c r="AK27" s="80">
        <f>'MOD Vectors ALL'!AK27*($E27=$F$1)</f>
        <v>0</v>
      </c>
      <c r="AL27" s="80">
        <f>'MOD Vectors ALL'!AL27*($E27=$F$1)</f>
        <v>0</v>
      </c>
      <c r="AM27" s="80">
        <f>'MOD Vectors ALL'!AM27*($E27=$F$1)</f>
        <v>0</v>
      </c>
      <c r="AN27" s="80">
        <f>'MOD Vectors ALL'!AN27*($E27=$F$1)</f>
        <v>0</v>
      </c>
      <c r="AO27" s="80">
        <f>'MOD Vectors ALL'!AO27*($E27=$F$1)</f>
        <v>0</v>
      </c>
      <c r="AP27" s="80">
        <f>'MOD Vectors ALL'!AP27*($E27=$F$1)</f>
        <v>0</v>
      </c>
      <c r="AQ27" s="80">
        <f>'MOD Vectors ALL'!AQ27*($E27=$F$1)</f>
        <v>0</v>
      </c>
      <c r="AR27" s="80">
        <f>'MOD Vectors ALL'!AR27*($E27=$F$1)</f>
        <v>0</v>
      </c>
      <c r="AS27" s="80">
        <f>'MOD Vectors ALL'!AS27*($E27=$F$1)</f>
        <v>0</v>
      </c>
      <c r="AT27" s="80">
        <f>'MOD Vectors ALL'!AT27*($E27=$F$1)</f>
        <v>0</v>
      </c>
      <c r="AU27" s="80">
        <f>'MOD Vectors ALL'!AU27*($E27=$F$1)</f>
        <v>0</v>
      </c>
      <c r="AV27" s="80">
        <f>'MOD Vectors ALL'!AV27*($E27=$F$1)</f>
        <v>0</v>
      </c>
      <c r="AW27" s="80">
        <f>'MOD Vectors ALL'!AW27*($E27=$F$1)</f>
        <v>0</v>
      </c>
      <c r="AX27" s="80">
        <f>'MOD Vectors ALL'!AX27*($E27=$F$1)</f>
        <v>0</v>
      </c>
      <c r="AY27" s="80">
        <f>'MOD Vectors ALL'!AY27*($E27=$F$1)</f>
        <v>0</v>
      </c>
      <c r="AZ27" s="80">
        <f>'MOD Vectors ALL'!AZ27*($E27=$F$1)</f>
        <v>0</v>
      </c>
      <c r="BA27" s="80">
        <f>'MOD Vectors ALL'!BA27*($E27=$F$1)</f>
        <v>0</v>
      </c>
      <c r="BB27" s="80">
        <f>'MOD Vectors ALL'!BB27*($E27=$F$1)</f>
        <v>0</v>
      </c>
      <c r="BC27" s="80">
        <f>'MOD Vectors ALL'!BC27*($E27=$F$1)</f>
        <v>0</v>
      </c>
      <c r="BD27" s="80">
        <f>'MOD Vectors ALL'!BD27*($E27=$F$1)</f>
        <v>0</v>
      </c>
      <c r="BE27" s="80">
        <f>'MOD Vectors ALL'!BE27*($E27=$F$1)</f>
        <v>0</v>
      </c>
      <c r="BF27" s="80">
        <f>'MOD Vectors ALL'!BF27*($E27=$F$1)</f>
        <v>0</v>
      </c>
      <c r="BG27" s="80">
        <f>'MOD Vectors ALL'!BG27*($E27=$F$1)</f>
        <v>0</v>
      </c>
      <c r="BH27" s="80">
        <f>'MOD Vectors ALL'!BH27*($E27=$F$1)</f>
        <v>0</v>
      </c>
      <c r="BI27" s="80">
        <f>'MOD Vectors ALL'!BI27*($E27=$F$1)</f>
        <v>0</v>
      </c>
      <c r="BJ27" s="80">
        <f>'MOD Vectors ALL'!BJ27*($E27=$F$1)</f>
        <v>0</v>
      </c>
      <c r="BK27" s="80">
        <f>'MOD Vectors ALL'!BK27*($E27=$F$1)</f>
        <v>0</v>
      </c>
      <c r="BL27" s="80">
        <f>'MOD Vectors ALL'!BL27*($E27=$F$1)</f>
        <v>0</v>
      </c>
      <c r="BM27" s="80">
        <f>'MOD Vectors ALL'!BM27*($E27=$F$1)</f>
        <v>0</v>
      </c>
      <c r="BN27" s="80">
        <f>'MOD Vectors ALL'!BN27*($E27=$F$1)</f>
        <v>0</v>
      </c>
      <c r="BO27" s="80">
        <f>'MOD Vectors ALL'!BO27*($E27=$F$1)</f>
        <v>0</v>
      </c>
      <c r="BP27" s="80">
        <f>'MOD Vectors ALL'!BP27*($E27=$F$1)</f>
        <v>0</v>
      </c>
      <c r="BQ27" s="80">
        <f>'MOD Vectors ALL'!BQ27*($E27=$F$1)</f>
        <v>0</v>
      </c>
      <c r="BR27" s="80">
        <f>'MOD Vectors ALL'!BR27*($E27=$F$1)</f>
        <v>0</v>
      </c>
      <c r="BS27" s="80">
        <f>'MOD Vectors ALL'!BS27*($E27=$F$1)</f>
        <v>0</v>
      </c>
      <c r="BT27" s="80">
        <f>'MOD Vectors ALL'!BT27*($E27=$F$1)</f>
        <v>0</v>
      </c>
      <c r="BU27" s="80">
        <f>'MOD Vectors ALL'!BU27*($E27=$F$1)</f>
        <v>0</v>
      </c>
      <c r="BV27" s="80">
        <f>'MOD Vectors ALL'!BV27*($E27=$F$1)</f>
        <v>0</v>
      </c>
      <c r="BW27" s="80">
        <f>'MOD Vectors ALL'!BW27*($E27=$F$1)</f>
        <v>0</v>
      </c>
      <c r="BX27" s="80">
        <f>'MOD Vectors ALL'!BX27*($E27=$F$1)</f>
        <v>0</v>
      </c>
      <c r="BY27" s="80">
        <f>'MOD Vectors ALL'!BY27*($E27=$F$1)</f>
        <v>0</v>
      </c>
      <c r="BZ27" s="80">
        <f>'MOD Vectors ALL'!BZ27*($E27=$F$1)</f>
        <v>0</v>
      </c>
      <c r="CA27" s="80">
        <f>'MOD Vectors ALL'!CA27*($E27=$F$1)</f>
        <v>0</v>
      </c>
      <c r="CB27" s="80">
        <f>'MOD Vectors ALL'!CB27*($E27=$F$1)</f>
        <v>0</v>
      </c>
      <c r="CC27" s="80">
        <f>'MOD Vectors ALL'!CC27*($E27=$F$1)</f>
        <v>0</v>
      </c>
      <c r="CD27" s="80">
        <f>'MOD Vectors ALL'!CD27*($E27=$F$1)</f>
        <v>0</v>
      </c>
      <c r="CE27" s="80">
        <f>'MOD Vectors ALL'!CE27*($E27=$F$1)</f>
        <v>0</v>
      </c>
      <c r="CF27" s="80">
        <f>'MOD Vectors ALL'!CF27*($E27=$F$1)</f>
        <v>0</v>
      </c>
      <c r="CG27" s="80">
        <f>'MOD Vectors ALL'!CG27*($E27=$F$1)</f>
        <v>0</v>
      </c>
      <c r="CH27" s="80">
        <f>'MOD Vectors ALL'!CH27*($E27=$F$1)</f>
        <v>0</v>
      </c>
      <c r="CI27" s="80">
        <f>'MOD Vectors ALL'!CI27*($E27=$F$1)</f>
        <v>0</v>
      </c>
      <c r="CJ27" s="80">
        <f>'MOD Vectors ALL'!CJ27*($E27=$F$1)</f>
        <v>0</v>
      </c>
      <c r="CK27" s="80">
        <f>'MOD Vectors ALL'!CK27*($E27=$F$1)</f>
        <v>0</v>
      </c>
      <c r="CL27" s="80">
        <f>'MOD Vectors ALL'!CL27*($E27=$F$1)</f>
        <v>0</v>
      </c>
      <c r="CM27" s="80">
        <f>'MOD Vectors ALL'!CM27*($E27=$F$1)</f>
        <v>0</v>
      </c>
      <c r="CN27" s="80">
        <f>'MOD Vectors ALL'!CN27*($E27=$F$1)</f>
        <v>0</v>
      </c>
      <c r="CO27" s="80">
        <f>'MOD Vectors ALL'!CO27*($E27=$F$1)</f>
        <v>0</v>
      </c>
      <c r="CP27" s="80">
        <f>'MOD Vectors ALL'!CP27*($E27=$F$1)</f>
        <v>0</v>
      </c>
      <c r="CQ27" s="80">
        <f>'MOD Vectors ALL'!CQ27*($E27=$F$1)</f>
        <v>0</v>
      </c>
      <c r="CR27" s="80">
        <f>'MOD Vectors ALL'!CR27*($E27=$F$1)</f>
        <v>0</v>
      </c>
      <c r="CS27" s="80">
        <f>'MOD Vectors ALL'!CS27*($E27=$F$1)</f>
        <v>0</v>
      </c>
      <c r="CT27" s="80">
        <f>'MOD Vectors ALL'!CT27*($E27=$F$1)</f>
        <v>0</v>
      </c>
      <c r="CU27" s="80">
        <f>'MOD Vectors ALL'!CU27*($E27=$F$1)</f>
        <v>0</v>
      </c>
      <c r="CV27" s="80">
        <f>'MOD Vectors ALL'!CV27*($E27=$F$1)</f>
        <v>0</v>
      </c>
      <c r="CW27" s="80">
        <f>'MOD Vectors ALL'!CW27*($E27=$F$1)</f>
        <v>0</v>
      </c>
      <c r="CX27" s="80">
        <f>'MOD Vectors ALL'!CX27*($E27=$F$1)</f>
        <v>0</v>
      </c>
      <c r="CY27" s="80">
        <f>'MOD Vectors ALL'!CY27*($E27=$F$1)</f>
        <v>0</v>
      </c>
      <c r="CZ27" s="80">
        <f>'MOD Vectors ALL'!CZ27*($E27=$F$1)</f>
        <v>0</v>
      </c>
      <c r="DA27" s="80">
        <f>'MOD Vectors ALL'!DA27*($E27=$F$1)</f>
        <v>0</v>
      </c>
      <c r="DB27" s="80">
        <f>'MOD Vectors ALL'!DB27*($E27=$F$1)</f>
        <v>0</v>
      </c>
      <c r="DC27" s="80">
        <f>'MOD Vectors ALL'!DC27*($E27=$F$1)</f>
        <v>0</v>
      </c>
      <c r="DD27" s="80">
        <f>'MOD Vectors ALL'!DD27*($E27=$F$1)</f>
        <v>0</v>
      </c>
      <c r="DE27" s="80">
        <f>'MOD Vectors ALL'!DE27*($E27=$F$1)</f>
        <v>0</v>
      </c>
      <c r="DF27" s="80">
        <f>'MOD Vectors ALL'!DF27*($E27=$F$1)</f>
        <v>0</v>
      </c>
      <c r="DG27" s="80">
        <f>'MOD Vectors ALL'!DG27*($E27=$F$1)</f>
        <v>0</v>
      </c>
      <c r="DH27" s="80">
        <f>'MOD Vectors ALL'!DH27*($E27=$F$1)</f>
        <v>0</v>
      </c>
      <c r="DI27" s="80">
        <f>'MOD Vectors ALL'!DI27*($E27=$F$1)</f>
        <v>0</v>
      </c>
      <c r="DJ27" s="80">
        <f>'MOD Vectors ALL'!DJ27*($E27=$F$1)</f>
        <v>0</v>
      </c>
      <c r="DK27" s="80">
        <f>'MOD Vectors ALL'!DK27*($E27=$F$1)</f>
        <v>0</v>
      </c>
      <c r="DL27" s="80">
        <f>'MOD Vectors ALL'!DL27*($E27=$F$1)</f>
        <v>0</v>
      </c>
      <c r="DM27" s="80">
        <f>'MOD Vectors ALL'!DM27*($E27=$F$1)</f>
        <v>0</v>
      </c>
      <c r="DN27" s="80">
        <f>'MOD Vectors ALL'!DN27*($E27=$F$1)</f>
        <v>0</v>
      </c>
      <c r="DO27" s="80">
        <f>'MOD Vectors ALL'!DO27*($E27=$F$1)</f>
        <v>0</v>
      </c>
      <c r="DP27" s="80">
        <f>'MOD Vectors ALL'!DP27*($E27=$F$1)</f>
        <v>0</v>
      </c>
      <c r="DQ27" s="80">
        <f>'MOD Vectors ALL'!DQ27*($E27=$F$1)</f>
        <v>0</v>
      </c>
    </row>
    <row r="28" spans="1:121" x14ac:dyDescent="0.2">
      <c r="A28">
        <v>87</v>
      </c>
      <c r="B28" t="s">
        <v>16</v>
      </c>
      <c r="C28" t="s">
        <v>369</v>
      </c>
      <c r="D28" t="s">
        <v>532</v>
      </c>
      <c r="E28" t="s">
        <v>25</v>
      </c>
      <c r="F28" t="s">
        <v>37</v>
      </c>
      <c r="G28">
        <v>0.76615900000000003</v>
      </c>
      <c r="H28">
        <v>2.2057899999999999</v>
      </c>
      <c r="I28" s="80">
        <f>'MOD Vectors ALL'!I28*($E28=$F$1)</f>
        <v>0</v>
      </c>
      <c r="J28" s="80">
        <f>'MOD Vectors ALL'!J28*($E28=$F$1)</f>
        <v>0</v>
      </c>
      <c r="K28" s="80">
        <f>'MOD Vectors ALL'!K28*($E28=$F$1)</f>
        <v>0</v>
      </c>
      <c r="L28" s="80">
        <f>'MOD Vectors ALL'!L28*($E28=$F$1)</f>
        <v>0</v>
      </c>
      <c r="M28" s="80">
        <f>'MOD Vectors ALL'!M28*($E28=$F$1)</f>
        <v>0</v>
      </c>
      <c r="N28" s="80">
        <f>'MOD Vectors ALL'!N28*($E28=$F$1)</f>
        <v>0</v>
      </c>
      <c r="O28" s="80">
        <f>'MOD Vectors ALL'!O28*($E28=$F$1)</f>
        <v>0</v>
      </c>
      <c r="P28" s="80">
        <f>'MOD Vectors ALL'!P28*($E28=$F$1)</f>
        <v>0</v>
      </c>
      <c r="Q28" s="80">
        <f>'MOD Vectors ALL'!Q28*($E28=$F$1)</f>
        <v>0</v>
      </c>
      <c r="R28" s="80">
        <f>'MOD Vectors ALL'!R28*($E28=$F$1)</f>
        <v>0</v>
      </c>
      <c r="S28" s="80">
        <f>'MOD Vectors ALL'!S28*($E28=$F$1)</f>
        <v>0</v>
      </c>
      <c r="T28" s="80">
        <f>'MOD Vectors ALL'!T28*($E28=$F$1)</f>
        <v>0</v>
      </c>
      <c r="U28" s="80">
        <f>'MOD Vectors ALL'!U28*($E28=$F$1)</f>
        <v>0</v>
      </c>
      <c r="V28" s="80">
        <f>'MOD Vectors ALL'!V28*($E28=$F$1)</f>
        <v>0</v>
      </c>
      <c r="W28" s="80">
        <f>'MOD Vectors ALL'!W28*($E28=$F$1)</f>
        <v>0</v>
      </c>
      <c r="X28" s="80">
        <f>'MOD Vectors ALL'!X28*($E28=$F$1)</f>
        <v>0</v>
      </c>
      <c r="Y28" s="80">
        <f>'MOD Vectors ALL'!Y28*($E28=$F$1)</f>
        <v>0</v>
      </c>
      <c r="Z28" s="80">
        <f>'MOD Vectors ALL'!Z28*($E28=$F$1)</f>
        <v>0</v>
      </c>
      <c r="AA28" s="80">
        <f>'MOD Vectors ALL'!AA28*($E28=$F$1)</f>
        <v>0</v>
      </c>
      <c r="AB28" s="80">
        <f>'MOD Vectors ALL'!AB28*($E28=$F$1)</f>
        <v>0</v>
      </c>
      <c r="AC28" s="80">
        <f>'MOD Vectors ALL'!AC28*($E28=$F$1)</f>
        <v>0</v>
      </c>
      <c r="AD28" s="80">
        <f>'MOD Vectors ALL'!AD28*($E28=$F$1)</f>
        <v>0</v>
      </c>
      <c r="AE28" s="80">
        <f>'MOD Vectors ALL'!AE28*($E28=$F$1)</f>
        <v>0</v>
      </c>
      <c r="AF28" s="80">
        <f>'MOD Vectors ALL'!AF28*($E28=$F$1)</f>
        <v>0</v>
      </c>
      <c r="AG28" s="80">
        <f>'MOD Vectors ALL'!AG28*($E28=$F$1)</f>
        <v>0</v>
      </c>
      <c r="AH28" s="80">
        <f>'MOD Vectors ALL'!AH28*($E28=$F$1)</f>
        <v>0</v>
      </c>
      <c r="AI28" s="80">
        <f>'MOD Vectors ALL'!AI28*($E28=$F$1)</f>
        <v>0</v>
      </c>
      <c r="AJ28" s="80">
        <f>'MOD Vectors ALL'!AJ28*($E28=$F$1)</f>
        <v>0</v>
      </c>
      <c r="AK28" s="80">
        <f>'MOD Vectors ALL'!AK28*($E28=$F$1)</f>
        <v>0</v>
      </c>
      <c r="AL28" s="80">
        <f>'MOD Vectors ALL'!AL28*($E28=$F$1)</f>
        <v>0</v>
      </c>
      <c r="AM28" s="80">
        <f>'MOD Vectors ALL'!AM28*($E28=$F$1)</f>
        <v>0</v>
      </c>
      <c r="AN28" s="80">
        <f>'MOD Vectors ALL'!AN28*($E28=$F$1)</f>
        <v>0</v>
      </c>
      <c r="AO28" s="80">
        <f>'MOD Vectors ALL'!AO28*($E28=$F$1)</f>
        <v>0</v>
      </c>
      <c r="AP28" s="80">
        <f>'MOD Vectors ALL'!AP28*($E28=$F$1)</f>
        <v>0</v>
      </c>
      <c r="AQ28" s="80">
        <f>'MOD Vectors ALL'!AQ28*($E28=$F$1)</f>
        <v>0</v>
      </c>
      <c r="AR28" s="80">
        <f>'MOD Vectors ALL'!AR28*($E28=$F$1)</f>
        <v>0</v>
      </c>
      <c r="AS28" s="80">
        <f>'MOD Vectors ALL'!AS28*($E28=$F$1)</f>
        <v>0</v>
      </c>
      <c r="AT28" s="80">
        <f>'MOD Vectors ALL'!AT28*($E28=$F$1)</f>
        <v>0</v>
      </c>
      <c r="AU28" s="80">
        <f>'MOD Vectors ALL'!AU28*($E28=$F$1)</f>
        <v>0</v>
      </c>
      <c r="AV28" s="80">
        <f>'MOD Vectors ALL'!AV28*($E28=$F$1)</f>
        <v>0</v>
      </c>
      <c r="AW28" s="80">
        <f>'MOD Vectors ALL'!AW28*($E28=$F$1)</f>
        <v>0</v>
      </c>
      <c r="AX28" s="80">
        <f>'MOD Vectors ALL'!AX28*($E28=$F$1)</f>
        <v>0</v>
      </c>
      <c r="AY28" s="80">
        <f>'MOD Vectors ALL'!AY28*($E28=$F$1)</f>
        <v>0</v>
      </c>
      <c r="AZ28" s="80">
        <f>'MOD Vectors ALL'!AZ28*($E28=$F$1)</f>
        <v>0</v>
      </c>
      <c r="BA28" s="80">
        <f>'MOD Vectors ALL'!BA28*($E28=$F$1)</f>
        <v>0</v>
      </c>
      <c r="BB28" s="80">
        <f>'MOD Vectors ALL'!BB28*($E28=$F$1)</f>
        <v>0</v>
      </c>
      <c r="BC28" s="80">
        <f>'MOD Vectors ALL'!BC28*($E28=$F$1)</f>
        <v>0</v>
      </c>
      <c r="BD28" s="80">
        <f>'MOD Vectors ALL'!BD28*($E28=$F$1)</f>
        <v>0</v>
      </c>
      <c r="BE28" s="80">
        <f>'MOD Vectors ALL'!BE28*($E28=$F$1)</f>
        <v>0</v>
      </c>
      <c r="BF28" s="80">
        <f>'MOD Vectors ALL'!BF28*($E28=$F$1)</f>
        <v>0</v>
      </c>
      <c r="BG28" s="80">
        <f>'MOD Vectors ALL'!BG28*($E28=$F$1)</f>
        <v>0</v>
      </c>
      <c r="BH28" s="80">
        <f>'MOD Vectors ALL'!BH28*($E28=$F$1)</f>
        <v>0</v>
      </c>
      <c r="BI28" s="80">
        <f>'MOD Vectors ALL'!BI28*($E28=$F$1)</f>
        <v>0</v>
      </c>
      <c r="BJ28" s="80">
        <f>'MOD Vectors ALL'!BJ28*($E28=$F$1)</f>
        <v>0</v>
      </c>
      <c r="BK28" s="80">
        <f>'MOD Vectors ALL'!BK28*($E28=$F$1)</f>
        <v>0</v>
      </c>
      <c r="BL28" s="80">
        <f>'MOD Vectors ALL'!BL28*($E28=$F$1)</f>
        <v>0</v>
      </c>
      <c r="BM28" s="80">
        <f>'MOD Vectors ALL'!BM28*($E28=$F$1)</f>
        <v>0</v>
      </c>
      <c r="BN28" s="80">
        <f>'MOD Vectors ALL'!BN28*($E28=$F$1)</f>
        <v>0</v>
      </c>
      <c r="BO28" s="80">
        <f>'MOD Vectors ALL'!BO28*($E28=$F$1)</f>
        <v>0</v>
      </c>
      <c r="BP28" s="80">
        <f>'MOD Vectors ALL'!BP28*($E28=$F$1)</f>
        <v>0</v>
      </c>
      <c r="BQ28" s="80">
        <f>'MOD Vectors ALL'!BQ28*($E28=$F$1)</f>
        <v>0</v>
      </c>
      <c r="BR28" s="80">
        <f>'MOD Vectors ALL'!BR28*($E28=$F$1)</f>
        <v>0</v>
      </c>
      <c r="BS28" s="80">
        <f>'MOD Vectors ALL'!BS28*($E28=$F$1)</f>
        <v>0</v>
      </c>
      <c r="BT28" s="80">
        <f>'MOD Vectors ALL'!BT28*($E28=$F$1)</f>
        <v>0</v>
      </c>
      <c r="BU28" s="80">
        <f>'MOD Vectors ALL'!BU28*($E28=$F$1)</f>
        <v>0</v>
      </c>
      <c r="BV28" s="80">
        <f>'MOD Vectors ALL'!BV28*($E28=$F$1)</f>
        <v>0</v>
      </c>
      <c r="BW28" s="80">
        <f>'MOD Vectors ALL'!BW28*($E28=$F$1)</f>
        <v>0</v>
      </c>
      <c r="BX28" s="80">
        <f>'MOD Vectors ALL'!BX28*($E28=$F$1)</f>
        <v>0</v>
      </c>
      <c r="BY28" s="80">
        <f>'MOD Vectors ALL'!BY28*($E28=$F$1)</f>
        <v>0</v>
      </c>
      <c r="BZ28" s="80">
        <f>'MOD Vectors ALL'!BZ28*($E28=$F$1)</f>
        <v>0</v>
      </c>
      <c r="CA28" s="80">
        <f>'MOD Vectors ALL'!CA28*($E28=$F$1)</f>
        <v>0</v>
      </c>
      <c r="CB28" s="80">
        <f>'MOD Vectors ALL'!CB28*($E28=$F$1)</f>
        <v>0</v>
      </c>
      <c r="CC28" s="80">
        <f>'MOD Vectors ALL'!CC28*($E28=$F$1)</f>
        <v>0</v>
      </c>
      <c r="CD28" s="80">
        <f>'MOD Vectors ALL'!CD28*($E28=$F$1)</f>
        <v>0</v>
      </c>
      <c r="CE28" s="80">
        <f>'MOD Vectors ALL'!CE28*($E28=$F$1)</f>
        <v>0</v>
      </c>
      <c r="CF28" s="80">
        <f>'MOD Vectors ALL'!CF28*($E28=$F$1)</f>
        <v>0</v>
      </c>
      <c r="CG28" s="80">
        <f>'MOD Vectors ALL'!CG28*($E28=$F$1)</f>
        <v>0</v>
      </c>
      <c r="CH28" s="80">
        <f>'MOD Vectors ALL'!CH28*($E28=$F$1)</f>
        <v>0</v>
      </c>
      <c r="CI28" s="80">
        <f>'MOD Vectors ALL'!CI28*($E28=$F$1)</f>
        <v>0</v>
      </c>
      <c r="CJ28" s="80">
        <f>'MOD Vectors ALL'!CJ28*($E28=$F$1)</f>
        <v>0</v>
      </c>
      <c r="CK28" s="80">
        <f>'MOD Vectors ALL'!CK28*($E28=$F$1)</f>
        <v>0</v>
      </c>
      <c r="CL28" s="80">
        <f>'MOD Vectors ALL'!CL28*($E28=$F$1)</f>
        <v>0</v>
      </c>
      <c r="CM28" s="80">
        <f>'MOD Vectors ALL'!CM28*($E28=$F$1)</f>
        <v>0</v>
      </c>
      <c r="CN28" s="80">
        <f>'MOD Vectors ALL'!CN28*($E28=$F$1)</f>
        <v>0</v>
      </c>
      <c r="CO28" s="80">
        <f>'MOD Vectors ALL'!CO28*($E28=$F$1)</f>
        <v>0</v>
      </c>
      <c r="CP28" s="80">
        <f>'MOD Vectors ALL'!CP28*($E28=$F$1)</f>
        <v>0</v>
      </c>
      <c r="CQ28" s="80">
        <f>'MOD Vectors ALL'!CQ28*($E28=$F$1)</f>
        <v>0</v>
      </c>
      <c r="CR28" s="80">
        <f>'MOD Vectors ALL'!CR28*($E28=$F$1)</f>
        <v>0</v>
      </c>
      <c r="CS28" s="80">
        <f>'MOD Vectors ALL'!CS28*($E28=$F$1)</f>
        <v>0</v>
      </c>
      <c r="CT28" s="80">
        <f>'MOD Vectors ALL'!CT28*($E28=$F$1)</f>
        <v>0</v>
      </c>
      <c r="CU28" s="80">
        <f>'MOD Vectors ALL'!CU28*($E28=$F$1)</f>
        <v>0</v>
      </c>
      <c r="CV28" s="80">
        <f>'MOD Vectors ALL'!CV28*($E28=$F$1)</f>
        <v>0</v>
      </c>
      <c r="CW28" s="80">
        <f>'MOD Vectors ALL'!CW28*($E28=$F$1)</f>
        <v>0</v>
      </c>
      <c r="CX28" s="80">
        <f>'MOD Vectors ALL'!CX28*($E28=$F$1)</f>
        <v>0</v>
      </c>
      <c r="CY28" s="80">
        <f>'MOD Vectors ALL'!CY28*($E28=$F$1)</f>
        <v>0</v>
      </c>
      <c r="CZ28" s="80">
        <f>'MOD Vectors ALL'!CZ28*($E28=$F$1)</f>
        <v>0</v>
      </c>
      <c r="DA28" s="80">
        <f>'MOD Vectors ALL'!DA28*($E28=$F$1)</f>
        <v>0</v>
      </c>
      <c r="DB28" s="80">
        <f>'MOD Vectors ALL'!DB28*($E28=$F$1)</f>
        <v>0</v>
      </c>
      <c r="DC28" s="80">
        <f>'MOD Vectors ALL'!DC28*($E28=$F$1)</f>
        <v>0</v>
      </c>
      <c r="DD28" s="80">
        <f>'MOD Vectors ALL'!DD28*($E28=$F$1)</f>
        <v>0</v>
      </c>
      <c r="DE28" s="80">
        <f>'MOD Vectors ALL'!DE28*($E28=$F$1)</f>
        <v>0</v>
      </c>
      <c r="DF28" s="80">
        <f>'MOD Vectors ALL'!DF28*($E28=$F$1)</f>
        <v>0</v>
      </c>
      <c r="DG28" s="80">
        <f>'MOD Vectors ALL'!DG28*($E28=$F$1)</f>
        <v>0</v>
      </c>
      <c r="DH28" s="80">
        <f>'MOD Vectors ALL'!DH28*($E28=$F$1)</f>
        <v>0</v>
      </c>
      <c r="DI28" s="80">
        <f>'MOD Vectors ALL'!DI28*($E28=$F$1)</f>
        <v>0</v>
      </c>
      <c r="DJ28" s="80">
        <f>'MOD Vectors ALL'!DJ28*($E28=$F$1)</f>
        <v>0</v>
      </c>
      <c r="DK28" s="80">
        <f>'MOD Vectors ALL'!DK28*($E28=$F$1)</f>
        <v>0</v>
      </c>
      <c r="DL28" s="80">
        <f>'MOD Vectors ALL'!DL28*($E28=$F$1)</f>
        <v>0</v>
      </c>
      <c r="DM28" s="80">
        <f>'MOD Vectors ALL'!DM28*($E28=$F$1)</f>
        <v>0</v>
      </c>
      <c r="DN28" s="80">
        <f>'MOD Vectors ALL'!DN28*($E28=$F$1)</f>
        <v>0</v>
      </c>
      <c r="DO28" s="80">
        <f>'MOD Vectors ALL'!DO28*($E28=$F$1)</f>
        <v>0</v>
      </c>
      <c r="DP28" s="80">
        <f>'MOD Vectors ALL'!DP28*($E28=$F$1)</f>
        <v>0</v>
      </c>
      <c r="DQ28" s="80">
        <f>'MOD Vectors ALL'!DQ28*($E28=$F$1)</f>
        <v>0</v>
      </c>
    </row>
    <row r="29" spans="1:121" x14ac:dyDescent="0.2">
      <c r="A29">
        <v>286</v>
      </c>
      <c r="B29" t="s">
        <v>9</v>
      </c>
      <c r="C29" t="s">
        <v>369</v>
      </c>
      <c r="D29" t="s">
        <v>528</v>
      </c>
      <c r="E29" t="s">
        <v>25</v>
      </c>
      <c r="F29" t="s">
        <v>10</v>
      </c>
      <c r="G29">
        <v>0.71867899999999996</v>
      </c>
      <c r="H29">
        <v>0.72573399999999999</v>
      </c>
      <c r="I29" s="80">
        <f>'MOD Vectors ALL'!I29*($E29=$F$1)</f>
        <v>0</v>
      </c>
      <c r="J29" s="80">
        <f>'MOD Vectors ALL'!J29*($E29=$F$1)</f>
        <v>0</v>
      </c>
      <c r="K29" s="80">
        <f>'MOD Vectors ALL'!K29*($E29=$F$1)</f>
        <v>0</v>
      </c>
      <c r="L29" s="80">
        <f>'MOD Vectors ALL'!L29*($E29=$F$1)</f>
        <v>0</v>
      </c>
      <c r="M29" s="80">
        <f>'MOD Vectors ALL'!M29*($E29=$F$1)</f>
        <v>0</v>
      </c>
      <c r="N29" s="80">
        <f>'MOD Vectors ALL'!N29*($E29=$F$1)</f>
        <v>0</v>
      </c>
      <c r="O29" s="80">
        <f>'MOD Vectors ALL'!O29*($E29=$F$1)</f>
        <v>0</v>
      </c>
      <c r="P29" s="80">
        <f>'MOD Vectors ALL'!P29*($E29=$F$1)</f>
        <v>0</v>
      </c>
      <c r="Q29" s="80">
        <f>'MOD Vectors ALL'!Q29*($E29=$F$1)</f>
        <v>0</v>
      </c>
      <c r="R29" s="80">
        <f>'MOD Vectors ALL'!R29*($E29=$F$1)</f>
        <v>0</v>
      </c>
      <c r="S29" s="80">
        <f>'MOD Vectors ALL'!S29*($E29=$F$1)</f>
        <v>0</v>
      </c>
      <c r="T29" s="80">
        <f>'MOD Vectors ALL'!T29*($E29=$F$1)</f>
        <v>0</v>
      </c>
      <c r="U29" s="80">
        <f>'MOD Vectors ALL'!U29*($E29=$F$1)</f>
        <v>0</v>
      </c>
      <c r="V29" s="80">
        <f>'MOD Vectors ALL'!V29*($E29=$F$1)</f>
        <v>0</v>
      </c>
      <c r="W29" s="80">
        <f>'MOD Vectors ALL'!W29*($E29=$F$1)</f>
        <v>0</v>
      </c>
      <c r="X29" s="80">
        <f>'MOD Vectors ALL'!X29*($E29=$F$1)</f>
        <v>0</v>
      </c>
      <c r="Y29" s="80">
        <f>'MOD Vectors ALL'!Y29*($E29=$F$1)</f>
        <v>0</v>
      </c>
      <c r="Z29" s="80">
        <f>'MOD Vectors ALL'!Z29*($E29=$F$1)</f>
        <v>0</v>
      </c>
      <c r="AA29" s="80">
        <f>'MOD Vectors ALL'!AA29*($E29=$F$1)</f>
        <v>0</v>
      </c>
      <c r="AB29" s="80">
        <f>'MOD Vectors ALL'!AB29*($E29=$F$1)</f>
        <v>0</v>
      </c>
      <c r="AC29" s="80">
        <f>'MOD Vectors ALL'!AC29*($E29=$F$1)</f>
        <v>0</v>
      </c>
      <c r="AD29" s="80">
        <f>'MOD Vectors ALL'!AD29*($E29=$F$1)</f>
        <v>0</v>
      </c>
      <c r="AE29" s="80">
        <f>'MOD Vectors ALL'!AE29*($E29=$F$1)</f>
        <v>0</v>
      </c>
      <c r="AF29" s="80">
        <f>'MOD Vectors ALL'!AF29*($E29=$F$1)</f>
        <v>0</v>
      </c>
      <c r="AG29" s="80">
        <f>'MOD Vectors ALL'!AG29*($E29=$F$1)</f>
        <v>0</v>
      </c>
      <c r="AH29" s="80">
        <f>'MOD Vectors ALL'!AH29*($E29=$F$1)</f>
        <v>0</v>
      </c>
      <c r="AI29" s="80">
        <f>'MOD Vectors ALL'!AI29*($E29=$F$1)</f>
        <v>0</v>
      </c>
      <c r="AJ29" s="80">
        <f>'MOD Vectors ALL'!AJ29*($E29=$F$1)</f>
        <v>0</v>
      </c>
      <c r="AK29" s="80">
        <f>'MOD Vectors ALL'!AK29*($E29=$F$1)</f>
        <v>0</v>
      </c>
      <c r="AL29" s="80">
        <f>'MOD Vectors ALL'!AL29*($E29=$F$1)</f>
        <v>0</v>
      </c>
      <c r="AM29" s="80">
        <f>'MOD Vectors ALL'!AM29*($E29=$F$1)</f>
        <v>0</v>
      </c>
      <c r="AN29" s="80">
        <f>'MOD Vectors ALL'!AN29*($E29=$F$1)</f>
        <v>0</v>
      </c>
      <c r="AO29" s="80">
        <f>'MOD Vectors ALL'!AO29*($E29=$F$1)</f>
        <v>0</v>
      </c>
      <c r="AP29" s="80">
        <f>'MOD Vectors ALL'!AP29*($E29=$F$1)</f>
        <v>0</v>
      </c>
      <c r="AQ29" s="80">
        <f>'MOD Vectors ALL'!AQ29*($E29=$F$1)</f>
        <v>0</v>
      </c>
      <c r="AR29" s="80">
        <f>'MOD Vectors ALL'!AR29*($E29=$F$1)</f>
        <v>0</v>
      </c>
      <c r="AS29" s="80">
        <f>'MOD Vectors ALL'!AS29*($E29=$F$1)</f>
        <v>0</v>
      </c>
      <c r="AT29" s="80">
        <f>'MOD Vectors ALL'!AT29*($E29=$F$1)</f>
        <v>0</v>
      </c>
      <c r="AU29" s="80">
        <f>'MOD Vectors ALL'!AU29*($E29=$F$1)</f>
        <v>0</v>
      </c>
      <c r="AV29" s="80">
        <f>'MOD Vectors ALL'!AV29*($E29=$F$1)</f>
        <v>0</v>
      </c>
      <c r="AW29" s="80">
        <f>'MOD Vectors ALL'!AW29*($E29=$F$1)</f>
        <v>0</v>
      </c>
      <c r="AX29" s="80">
        <f>'MOD Vectors ALL'!AX29*($E29=$F$1)</f>
        <v>0</v>
      </c>
      <c r="AY29" s="80">
        <f>'MOD Vectors ALL'!AY29*($E29=$F$1)</f>
        <v>0</v>
      </c>
      <c r="AZ29" s="80">
        <f>'MOD Vectors ALL'!AZ29*($E29=$F$1)</f>
        <v>0</v>
      </c>
      <c r="BA29" s="80">
        <f>'MOD Vectors ALL'!BA29*($E29=$F$1)</f>
        <v>0</v>
      </c>
      <c r="BB29" s="80">
        <f>'MOD Vectors ALL'!BB29*($E29=$F$1)</f>
        <v>0</v>
      </c>
      <c r="BC29" s="80">
        <f>'MOD Vectors ALL'!BC29*($E29=$F$1)</f>
        <v>0</v>
      </c>
      <c r="BD29" s="80">
        <f>'MOD Vectors ALL'!BD29*($E29=$F$1)</f>
        <v>0</v>
      </c>
      <c r="BE29" s="80">
        <f>'MOD Vectors ALL'!BE29*($E29=$F$1)</f>
        <v>0</v>
      </c>
      <c r="BF29" s="80">
        <f>'MOD Vectors ALL'!BF29*($E29=$F$1)</f>
        <v>0</v>
      </c>
      <c r="BG29" s="80">
        <f>'MOD Vectors ALL'!BG29*($E29=$F$1)</f>
        <v>0</v>
      </c>
      <c r="BH29" s="80">
        <f>'MOD Vectors ALL'!BH29*($E29=$F$1)</f>
        <v>0</v>
      </c>
      <c r="BI29" s="80">
        <f>'MOD Vectors ALL'!BI29*($E29=$F$1)</f>
        <v>0</v>
      </c>
      <c r="BJ29" s="80">
        <f>'MOD Vectors ALL'!BJ29*($E29=$F$1)</f>
        <v>0</v>
      </c>
      <c r="BK29" s="80">
        <f>'MOD Vectors ALL'!BK29*($E29=$F$1)</f>
        <v>0</v>
      </c>
      <c r="BL29" s="80">
        <f>'MOD Vectors ALL'!BL29*($E29=$F$1)</f>
        <v>0</v>
      </c>
      <c r="BM29" s="80">
        <f>'MOD Vectors ALL'!BM29*($E29=$F$1)</f>
        <v>0</v>
      </c>
      <c r="BN29" s="80">
        <f>'MOD Vectors ALL'!BN29*($E29=$F$1)</f>
        <v>0</v>
      </c>
      <c r="BO29" s="80">
        <f>'MOD Vectors ALL'!BO29*($E29=$F$1)</f>
        <v>0</v>
      </c>
      <c r="BP29" s="80">
        <f>'MOD Vectors ALL'!BP29*($E29=$F$1)</f>
        <v>0</v>
      </c>
      <c r="BQ29" s="80">
        <f>'MOD Vectors ALL'!BQ29*($E29=$F$1)</f>
        <v>0</v>
      </c>
      <c r="BR29" s="80">
        <f>'MOD Vectors ALL'!BR29*($E29=$F$1)</f>
        <v>0</v>
      </c>
      <c r="BS29" s="80">
        <f>'MOD Vectors ALL'!BS29*($E29=$F$1)</f>
        <v>0</v>
      </c>
      <c r="BT29" s="80">
        <f>'MOD Vectors ALL'!BT29*($E29=$F$1)</f>
        <v>0</v>
      </c>
      <c r="BU29" s="80">
        <f>'MOD Vectors ALL'!BU29*($E29=$F$1)</f>
        <v>0</v>
      </c>
      <c r="BV29" s="80">
        <f>'MOD Vectors ALL'!BV29*($E29=$F$1)</f>
        <v>0</v>
      </c>
      <c r="BW29" s="80">
        <f>'MOD Vectors ALL'!BW29*($E29=$F$1)</f>
        <v>0</v>
      </c>
      <c r="BX29" s="80">
        <f>'MOD Vectors ALL'!BX29*($E29=$F$1)</f>
        <v>0</v>
      </c>
      <c r="BY29" s="80">
        <f>'MOD Vectors ALL'!BY29*($E29=$F$1)</f>
        <v>0</v>
      </c>
      <c r="BZ29" s="80">
        <f>'MOD Vectors ALL'!BZ29*($E29=$F$1)</f>
        <v>0</v>
      </c>
      <c r="CA29" s="80">
        <f>'MOD Vectors ALL'!CA29*($E29=$F$1)</f>
        <v>0</v>
      </c>
      <c r="CB29" s="80">
        <f>'MOD Vectors ALL'!CB29*($E29=$F$1)</f>
        <v>0</v>
      </c>
      <c r="CC29" s="80">
        <f>'MOD Vectors ALL'!CC29*($E29=$F$1)</f>
        <v>0</v>
      </c>
      <c r="CD29" s="80">
        <f>'MOD Vectors ALL'!CD29*($E29=$F$1)</f>
        <v>0</v>
      </c>
      <c r="CE29" s="80">
        <f>'MOD Vectors ALL'!CE29*($E29=$F$1)</f>
        <v>0</v>
      </c>
      <c r="CF29" s="80">
        <f>'MOD Vectors ALL'!CF29*($E29=$F$1)</f>
        <v>0</v>
      </c>
      <c r="CG29" s="80">
        <f>'MOD Vectors ALL'!CG29*($E29=$F$1)</f>
        <v>0</v>
      </c>
      <c r="CH29" s="80">
        <f>'MOD Vectors ALL'!CH29*($E29=$F$1)</f>
        <v>0</v>
      </c>
      <c r="CI29" s="80">
        <f>'MOD Vectors ALL'!CI29*($E29=$F$1)</f>
        <v>0</v>
      </c>
      <c r="CJ29" s="80">
        <f>'MOD Vectors ALL'!CJ29*($E29=$F$1)</f>
        <v>0</v>
      </c>
      <c r="CK29" s="80">
        <f>'MOD Vectors ALL'!CK29*($E29=$F$1)</f>
        <v>0</v>
      </c>
      <c r="CL29" s="80">
        <f>'MOD Vectors ALL'!CL29*($E29=$F$1)</f>
        <v>0</v>
      </c>
      <c r="CM29" s="80">
        <f>'MOD Vectors ALL'!CM29*($E29=$F$1)</f>
        <v>0</v>
      </c>
      <c r="CN29" s="80">
        <f>'MOD Vectors ALL'!CN29*($E29=$F$1)</f>
        <v>0</v>
      </c>
      <c r="CO29" s="80">
        <f>'MOD Vectors ALL'!CO29*($E29=$F$1)</f>
        <v>0</v>
      </c>
      <c r="CP29" s="80">
        <f>'MOD Vectors ALL'!CP29*($E29=$F$1)</f>
        <v>0</v>
      </c>
      <c r="CQ29" s="80">
        <f>'MOD Vectors ALL'!CQ29*($E29=$F$1)</f>
        <v>0</v>
      </c>
      <c r="CR29" s="80">
        <f>'MOD Vectors ALL'!CR29*($E29=$F$1)</f>
        <v>0</v>
      </c>
      <c r="CS29" s="80">
        <f>'MOD Vectors ALL'!CS29*($E29=$F$1)</f>
        <v>0</v>
      </c>
      <c r="CT29" s="80">
        <f>'MOD Vectors ALL'!CT29*($E29=$F$1)</f>
        <v>0</v>
      </c>
      <c r="CU29" s="80">
        <f>'MOD Vectors ALL'!CU29*($E29=$F$1)</f>
        <v>0</v>
      </c>
      <c r="CV29" s="80">
        <f>'MOD Vectors ALL'!CV29*($E29=$F$1)</f>
        <v>0</v>
      </c>
      <c r="CW29" s="80">
        <f>'MOD Vectors ALL'!CW29*($E29=$F$1)</f>
        <v>0</v>
      </c>
      <c r="CX29" s="80">
        <f>'MOD Vectors ALL'!CX29*($E29=$F$1)</f>
        <v>0</v>
      </c>
      <c r="CY29" s="80">
        <f>'MOD Vectors ALL'!CY29*($E29=$F$1)</f>
        <v>0</v>
      </c>
      <c r="CZ29" s="80">
        <f>'MOD Vectors ALL'!CZ29*($E29=$F$1)</f>
        <v>0</v>
      </c>
      <c r="DA29" s="80">
        <f>'MOD Vectors ALL'!DA29*($E29=$F$1)</f>
        <v>0</v>
      </c>
      <c r="DB29" s="80">
        <f>'MOD Vectors ALL'!DB29*($E29=$F$1)</f>
        <v>0</v>
      </c>
      <c r="DC29" s="80">
        <f>'MOD Vectors ALL'!DC29*($E29=$F$1)</f>
        <v>0</v>
      </c>
      <c r="DD29" s="80">
        <f>'MOD Vectors ALL'!DD29*($E29=$F$1)</f>
        <v>0</v>
      </c>
      <c r="DE29" s="80">
        <f>'MOD Vectors ALL'!DE29*($E29=$F$1)</f>
        <v>0</v>
      </c>
      <c r="DF29" s="80">
        <f>'MOD Vectors ALL'!DF29*($E29=$F$1)</f>
        <v>0</v>
      </c>
      <c r="DG29" s="80">
        <f>'MOD Vectors ALL'!DG29*($E29=$F$1)</f>
        <v>0</v>
      </c>
      <c r="DH29" s="80">
        <f>'MOD Vectors ALL'!DH29*($E29=$F$1)</f>
        <v>0</v>
      </c>
      <c r="DI29" s="80">
        <f>'MOD Vectors ALL'!DI29*($E29=$F$1)</f>
        <v>0</v>
      </c>
      <c r="DJ29" s="80">
        <f>'MOD Vectors ALL'!DJ29*($E29=$F$1)</f>
        <v>0</v>
      </c>
      <c r="DK29" s="80">
        <f>'MOD Vectors ALL'!DK29*($E29=$F$1)</f>
        <v>0</v>
      </c>
      <c r="DL29" s="80">
        <f>'MOD Vectors ALL'!DL29*($E29=$F$1)</f>
        <v>0</v>
      </c>
      <c r="DM29" s="80">
        <f>'MOD Vectors ALL'!DM29*($E29=$F$1)</f>
        <v>0</v>
      </c>
      <c r="DN29" s="80">
        <f>'MOD Vectors ALL'!DN29*($E29=$F$1)</f>
        <v>0</v>
      </c>
      <c r="DO29" s="80">
        <f>'MOD Vectors ALL'!DO29*($E29=$F$1)</f>
        <v>0</v>
      </c>
      <c r="DP29" s="80">
        <f>'MOD Vectors ALL'!DP29*($E29=$F$1)</f>
        <v>0</v>
      </c>
      <c r="DQ29" s="80">
        <f>'MOD Vectors ALL'!DQ29*($E29=$F$1)</f>
        <v>0</v>
      </c>
    </row>
    <row r="30" spans="1:121" x14ac:dyDescent="0.2">
      <c r="A30">
        <v>287</v>
      </c>
      <c r="B30" t="s">
        <v>9</v>
      </c>
      <c r="C30" t="s">
        <v>369</v>
      </c>
      <c r="D30" t="s">
        <v>528</v>
      </c>
      <c r="E30" t="s">
        <v>25</v>
      </c>
      <c r="F30" t="s">
        <v>11</v>
      </c>
      <c r="G30">
        <v>0.60087599999999997</v>
      </c>
      <c r="H30">
        <v>0.83213499999999996</v>
      </c>
      <c r="I30" s="80">
        <f>'MOD Vectors ALL'!I30*($E30=$F$1)</f>
        <v>0</v>
      </c>
      <c r="J30" s="80">
        <f>'MOD Vectors ALL'!J30*($E30=$F$1)</f>
        <v>0</v>
      </c>
      <c r="K30" s="80">
        <f>'MOD Vectors ALL'!K30*($E30=$F$1)</f>
        <v>0</v>
      </c>
      <c r="L30" s="80">
        <f>'MOD Vectors ALL'!L30*($E30=$F$1)</f>
        <v>0</v>
      </c>
      <c r="M30" s="80">
        <f>'MOD Vectors ALL'!M30*($E30=$F$1)</f>
        <v>0</v>
      </c>
      <c r="N30" s="80">
        <f>'MOD Vectors ALL'!N30*($E30=$F$1)</f>
        <v>0</v>
      </c>
      <c r="O30" s="80">
        <f>'MOD Vectors ALL'!O30*($E30=$F$1)</f>
        <v>0</v>
      </c>
      <c r="P30" s="80">
        <f>'MOD Vectors ALL'!P30*($E30=$F$1)</f>
        <v>0</v>
      </c>
      <c r="Q30" s="80">
        <f>'MOD Vectors ALL'!Q30*($E30=$F$1)</f>
        <v>0</v>
      </c>
      <c r="R30" s="80">
        <f>'MOD Vectors ALL'!R30*($E30=$F$1)</f>
        <v>0</v>
      </c>
      <c r="S30" s="80">
        <f>'MOD Vectors ALL'!S30*($E30=$F$1)</f>
        <v>0</v>
      </c>
      <c r="T30" s="80">
        <f>'MOD Vectors ALL'!T30*($E30=$F$1)</f>
        <v>0</v>
      </c>
      <c r="U30" s="80">
        <f>'MOD Vectors ALL'!U30*($E30=$F$1)</f>
        <v>0</v>
      </c>
      <c r="V30" s="80">
        <f>'MOD Vectors ALL'!V30*($E30=$F$1)</f>
        <v>0</v>
      </c>
      <c r="W30" s="80">
        <f>'MOD Vectors ALL'!W30*($E30=$F$1)</f>
        <v>0</v>
      </c>
      <c r="X30" s="80">
        <f>'MOD Vectors ALL'!X30*($E30=$F$1)</f>
        <v>0</v>
      </c>
      <c r="Y30" s="80">
        <f>'MOD Vectors ALL'!Y30*($E30=$F$1)</f>
        <v>0</v>
      </c>
      <c r="Z30" s="80">
        <f>'MOD Vectors ALL'!Z30*($E30=$F$1)</f>
        <v>0</v>
      </c>
      <c r="AA30" s="80">
        <f>'MOD Vectors ALL'!AA30*($E30=$F$1)</f>
        <v>0</v>
      </c>
      <c r="AB30" s="80">
        <f>'MOD Vectors ALL'!AB30*($E30=$F$1)</f>
        <v>0</v>
      </c>
      <c r="AC30" s="80">
        <f>'MOD Vectors ALL'!AC30*($E30=$F$1)</f>
        <v>0</v>
      </c>
      <c r="AD30" s="80">
        <f>'MOD Vectors ALL'!AD30*($E30=$F$1)</f>
        <v>0</v>
      </c>
      <c r="AE30" s="80">
        <f>'MOD Vectors ALL'!AE30*($E30=$F$1)</f>
        <v>0</v>
      </c>
      <c r="AF30" s="80">
        <f>'MOD Vectors ALL'!AF30*($E30=$F$1)</f>
        <v>0</v>
      </c>
      <c r="AG30" s="80">
        <f>'MOD Vectors ALL'!AG30*($E30=$F$1)</f>
        <v>0</v>
      </c>
      <c r="AH30" s="80">
        <f>'MOD Vectors ALL'!AH30*($E30=$F$1)</f>
        <v>0</v>
      </c>
      <c r="AI30" s="80">
        <f>'MOD Vectors ALL'!AI30*($E30=$F$1)</f>
        <v>0</v>
      </c>
      <c r="AJ30" s="80">
        <f>'MOD Vectors ALL'!AJ30*($E30=$F$1)</f>
        <v>0</v>
      </c>
      <c r="AK30" s="80">
        <f>'MOD Vectors ALL'!AK30*($E30=$F$1)</f>
        <v>0</v>
      </c>
      <c r="AL30" s="80">
        <f>'MOD Vectors ALL'!AL30*($E30=$F$1)</f>
        <v>0</v>
      </c>
      <c r="AM30" s="80">
        <f>'MOD Vectors ALL'!AM30*($E30=$F$1)</f>
        <v>0</v>
      </c>
      <c r="AN30" s="80">
        <f>'MOD Vectors ALL'!AN30*($E30=$F$1)</f>
        <v>0</v>
      </c>
      <c r="AO30" s="80">
        <f>'MOD Vectors ALL'!AO30*($E30=$F$1)</f>
        <v>0</v>
      </c>
      <c r="AP30" s="80">
        <f>'MOD Vectors ALL'!AP30*($E30=$F$1)</f>
        <v>0</v>
      </c>
      <c r="AQ30" s="80">
        <f>'MOD Vectors ALL'!AQ30*($E30=$F$1)</f>
        <v>0</v>
      </c>
      <c r="AR30" s="80">
        <f>'MOD Vectors ALL'!AR30*($E30=$F$1)</f>
        <v>0</v>
      </c>
      <c r="AS30" s="80">
        <f>'MOD Vectors ALL'!AS30*($E30=$F$1)</f>
        <v>0</v>
      </c>
      <c r="AT30" s="80">
        <f>'MOD Vectors ALL'!AT30*($E30=$F$1)</f>
        <v>0</v>
      </c>
      <c r="AU30" s="80">
        <f>'MOD Vectors ALL'!AU30*($E30=$F$1)</f>
        <v>0</v>
      </c>
      <c r="AV30" s="80">
        <f>'MOD Vectors ALL'!AV30*($E30=$F$1)</f>
        <v>0</v>
      </c>
      <c r="AW30" s="80">
        <f>'MOD Vectors ALL'!AW30*($E30=$F$1)</f>
        <v>0</v>
      </c>
      <c r="AX30" s="80">
        <f>'MOD Vectors ALL'!AX30*($E30=$F$1)</f>
        <v>0</v>
      </c>
      <c r="AY30" s="80">
        <f>'MOD Vectors ALL'!AY30*($E30=$F$1)</f>
        <v>0</v>
      </c>
      <c r="AZ30" s="80">
        <f>'MOD Vectors ALL'!AZ30*($E30=$F$1)</f>
        <v>0</v>
      </c>
      <c r="BA30" s="80">
        <f>'MOD Vectors ALL'!BA30*($E30=$F$1)</f>
        <v>0</v>
      </c>
      <c r="BB30" s="80">
        <f>'MOD Vectors ALL'!BB30*($E30=$F$1)</f>
        <v>0</v>
      </c>
      <c r="BC30" s="80">
        <f>'MOD Vectors ALL'!BC30*($E30=$F$1)</f>
        <v>0</v>
      </c>
      <c r="BD30" s="80">
        <f>'MOD Vectors ALL'!BD30*($E30=$F$1)</f>
        <v>0</v>
      </c>
      <c r="BE30" s="80">
        <f>'MOD Vectors ALL'!BE30*($E30=$F$1)</f>
        <v>0</v>
      </c>
      <c r="BF30" s="80">
        <f>'MOD Vectors ALL'!BF30*($E30=$F$1)</f>
        <v>0</v>
      </c>
      <c r="BG30" s="80">
        <f>'MOD Vectors ALL'!BG30*($E30=$F$1)</f>
        <v>0</v>
      </c>
      <c r="BH30" s="80">
        <f>'MOD Vectors ALL'!BH30*($E30=$F$1)</f>
        <v>0</v>
      </c>
      <c r="BI30" s="80">
        <f>'MOD Vectors ALL'!BI30*($E30=$F$1)</f>
        <v>0</v>
      </c>
      <c r="BJ30" s="80">
        <f>'MOD Vectors ALL'!BJ30*($E30=$F$1)</f>
        <v>0</v>
      </c>
      <c r="BK30" s="80">
        <f>'MOD Vectors ALL'!BK30*($E30=$F$1)</f>
        <v>0</v>
      </c>
      <c r="BL30" s="80">
        <f>'MOD Vectors ALL'!BL30*($E30=$F$1)</f>
        <v>0</v>
      </c>
      <c r="BM30" s="80">
        <f>'MOD Vectors ALL'!BM30*($E30=$F$1)</f>
        <v>0</v>
      </c>
      <c r="BN30" s="80">
        <f>'MOD Vectors ALL'!BN30*($E30=$F$1)</f>
        <v>0</v>
      </c>
      <c r="BO30" s="80">
        <f>'MOD Vectors ALL'!BO30*($E30=$F$1)</f>
        <v>0</v>
      </c>
      <c r="BP30" s="80">
        <f>'MOD Vectors ALL'!BP30*($E30=$F$1)</f>
        <v>0</v>
      </c>
      <c r="BQ30" s="80">
        <f>'MOD Vectors ALL'!BQ30*($E30=$F$1)</f>
        <v>0</v>
      </c>
      <c r="BR30" s="80">
        <f>'MOD Vectors ALL'!BR30*($E30=$F$1)</f>
        <v>0</v>
      </c>
      <c r="BS30" s="80">
        <f>'MOD Vectors ALL'!BS30*($E30=$F$1)</f>
        <v>0</v>
      </c>
      <c r="BT30" s="80">
        <f>'MOD Vectors ALL'!BT30*($E30=$F$1)</f>
        <v>0</v>
      </c>
      <c r="BU30" s="80">
        <f>'MOD Vectors ALL'!BU30*($E30=$F$1)</f>
        <v>0</v>
      </c>
      <c r="BV30" s="80">
        <f>'MOD Vectors ALL'!BV30*($E30=$F$1)</f>
        <v>0</v>
      </c>
      <c r="BW30" s="80">
        <f>'MOD Vectors ALL'!BW30*($E30=$F$1)</f>
        <v>0</v>
      </c>
      <c r="BX30" s="80">
        <f>'MOD Vectors ALL'!BX30*($E30=$F$1)</f>
        <v>0</v>
      </c>
      <c r="BY30" s="80">
        <f>'MOD Vectors ALL'!BY30*($E30=$F$1)</f>
        <v>0</v>
      </c>
      <c r="BZ30" s="80">
        <f>'MOD Vectors ALL'!BZ30*($E30=$F$1)</f>
        <v>0</v>
      </c>
      <c r="CA30" s="80">
        <f>'MOD Vectors ALL'!CA30*($E30=$F$1)</f>
        <v>0</v>
      </c>
      <c r="CB30" s="80">
        <f>'MOD Vectors ALL'!CB30*($E30=$F$1)</f>
        <v>0</v>
      </c>
      <c r="CC30" s="80">
        <f>'MOD Vectors ALL'!CC30*($E30=$F$1)</f>
        <v>0</v>
      </c>
      <c r="CD30" s="80">
        <f>'MOD Vectors ALL'!CD30*($E30=$F$1)</f>
        <v>0</v>
      </c>
      <c r="CE30" s="80">
        <f>'MOD Vectors ALL'!CE30*($E30=$F$1)</f>
        <v>0</v>
      </c>
      <c r="CF30" s="80">
        <f>'MOD Vectors ALL'!CF30*($E30=$F$1)</f>
        <v>0</v>
      </c>
      <c r="CG30" s="80">
        <f>'MOD Vectors ALL'!CG30*($E30=$F$1)</f>
        <v>0</v>
      </c>
      <c r="CH30" s="80">
        <f>'MOD Vectors ALL'!CH30*($E30=$F$1)</f>
        <v>0</v>
      </c>
      <c r="CI30" s="80">
        <f>'MOD Vectors ALL'!CI30*($E30=$F$1)</f>
        <v>0</v>
      </c>
      <c r="CJ30" s="80">
        <f>'MOD Vectors ALL'!CJ30*($E30=$F$1)</f>
        <v>0</v>
      </c>
      <c r="CK30" s="80">
        <f>'MOD Vectors ALL'!CK30*($E30=$F$1)</f>
        <v>0</v>
      </c>
      <c r="CL30" s="80">
        <f>'MOD Vectors ALL'!CL30*($E30=$F$1)</f>
        <v>0</v>
      </c>
      <c r="CM30" s="80">
        <f>'MOD Vectors ALL'!CM30*($E30=$F$1)</f>
        <v>0</v>
      </c>
      <c r="CN30" s="80">
        <f>'MOD Vectors ALL'!CN30*($E30=$F$1)</f>
        <v>0</v>
      </c>
      <c r="CO30" s="80">
        <f>'MOD Vectors ALL'!CO30*($E30=$F$1)</f>
        <v>0</v>
      </c>
      <c r="CP30" s="80">
        <f>'MOD Vectors ALL'!CP30*($E30=$F$1)</f>
        <v>0</v>
      </c>
      <c r="CQ30" s="80">
        <f>'MOD Vectors ALL'!CQ30*($E30=$F$1)</f>
        <v>0</v>
      </c>
      <c r="CR30" s="80">
        <f>'MOD Vectors ALL'!CR30*($E30=$F$1)</f>
        <v>0</v>
      </c>
      <c r="CS30" s="80">
        <f>'MOD Vectors ALL'!CS30*($E30=$F$1)</f>
        <v>0</v>
      </c>
      <c r="CT30" s="80">
        <f>'MOD Vectors ALL'!CT30*($E30=$F$1)</f>
        <v>0</v>
      </c>
      <c r="CU30" s="80">
        <f>'MOD Vectors ALL'!CU30*($E30=$F$1)</f>
        <v>0</v>
      </c>
      <c r="CV30" s="80">
        <f>'MOD Vectors ALL'!CV30*($E30=$F$1)</f>
        <v>0</v>
      </c>
      <c r="CW30" s="80">
        <f>'MOD Vectors ALL'!CW30*($E30=$F$1)</f>
        <v>0</v>
      </c>
      <c r="CX30" s="80">
        <f>'MOD Vectors ALL'!CX30*($E30=$F$1)</f>
        <v>0</v>
      </c>
      <c r="CY30" s="80">
        <f>'MOD Vectors ALL'!CY30*($E30=$F$1)</f>
        <v>0</v>
      </c>
      <c r="CZ30" s="80">
        <f>'MOD Vectors ALL'!CZ30*($E30=$F$1)</f>
        <v>0</v>
      </c>
      <c r="DA30" s="80">
        <f>'MOD Vectors ALL'!DA30*($E30=$F$1)</f>
        <v>0</v>
      </c>
      <c r="DB30" s="80">
        <f>'MOD Vectors ALL'!DB30*($E30=$F$1)</f>
        <v>0</v>
      </c>
      <c r="DC30" s="80">
        <f>'MOD Vectors ALL'!DC30*($E30=$F$1)</f>
        <v>0</v>
      </c>
      <c r="DD30" s="80">
        <f>'MOD Vectors ALL'!DD30*($E30=$F$1)</f>
        <v>0</v>
      </c>
      <c r="DE30" s="80">
        <f>'MOD Vectors ALL'!DE30*($E30=$F$1)</f>
        <v>0</v>
      </c>
      <c r="DF30" s="80">
        <f>'MOD Vectors ALL'!DF30*($E30=$F$1)</f>
        <v>0</v>
      </c>
      <c r="DG30" s="80">
        <f>'MOD Vectors ALL'!DG30*($E30=$F$1)</f>
        <v>0</v>
      </c>
      <c r="DH30" s="80">
        <f>'MOD Vectors ALL'!DH30*($E30=$F$1)</f>
        <v>0</v>
      </c>
      <c r="DI30" s="80">
        <f>'MOD Vectors ALL'!DI30*($E30=$F$1)</f>
        <v>0</v>
      </c>
      <c r="DJ30" s="80">
        <f>'MOD Vectors ALL'!DJ30*($E30=$F$1)</f>
        <v>0</v>
      </c>
      <c r="DK30" s="80">
        <f>'MOD Vectors ALL'!DK30*($E30=$F$1)</f>
        <v>0</v>
      </c>
      <c r="DL30" s="80">
        <f>'MOD Vectors ALL'!DL30*($E30=$F$1)</f>
        <v>0</v>
      </c>
      <c r="DM30" s="80">
        <f>'MOD Vectors ALL'!DM30*($E30=$F$1)</f>
        <v>0</v>
      </c>
      <c r="DN30" s="80">
        <f>'MOD Vectors ALL'!DN30*($E30=$F$1)</f>
        <v>0</v>
      </c>
      <c r="DO30" s="80">
        <f>'MOD Vectors ALL'!DO30*($E30=$F$1)</f>
        <v>0</v>
      </c>
      <c r="DP30" s="80">
        <f>'MOD Vectors ALL'!DP30*($E30=$F$1)</f>
        <v>0</v>
      </c>
      <c r="DQ30" s="80">
        <f>'MOD Vectors ALL'!DQ30*($E30=$F$1)</f>
        <v>0</v>
      </c>
    </row>
    <row r="31" spans="1:121" x14ac:dyDescent="0.2">
      <c r="A31">
        <v>288</v>
      </c>
      <c r="B31" t="s">
        <v>9</v>
      </c>
      <c r="C31" t="s">
        <v>369</v>
      </c>
      <c r="D31" t="s">
        <v>528</v>
      </c>
      <c r="E31" t="s">
        <v>25</v>
      </c>
      <c r="F31" t="s">
        <v>12</v>
      </c>
      <c r="G31">
        <v>0.28931800000000002</v>
      </c>
      <c r="H31">
        <v>0.87851199999999996</v>
      </c>
      <c r="I31" s="80">
        <f>'MOD Vectors ALL'!I31*($E31=$F$1)</f>
        <v>0</v>
      </c>
      <c r="J31" s="80">
        <f>'MOD Vectors ALL'!J31*($E31=$F$1)</f>
        <v>0</v>
      </c>
      <c r="K31" s="80">
        <f>'MOD Vectors ALL'!K31*($E31=$F$1)</f>
        <v>0</v>
      </c>
      <c r="L31" s="80">
        <f>'MOD Vectors ALL'!L31*($E31=$F$1)</f>
        <v>0</v>
      </c>
      <c r="M31" s="80">
        <f>'MOD Vectors ALL'!M31*($E31=$F$1)</f>
        <v>0</v>
      </c>
      <c r="N31" s="80">
        <f>'MOD Vectors ALL'!N31*($E31=$F$1)</f>
        <v>0</v>
      </c>
      <c r="O31" s="80">
        <f>'MOD Vectors ALL'!O31*($E31=$F$1)</f>
        <v>0</v>
      </c>
      <c r="P31" s="80">
        <f>'MOD Vectors ALL'!P31*($E31=$F$1)</f>
        <v>0</v>
      </c>
      <c r="Q31" s="80">
        <f>'MOD Vectors ALL'!Q31*($E31=$F$1)</f>
        <v>0</v>
      </c>
      <c r="R31" s="80">
        <f>'MOD Vectors ALL'!R31*($E31=$F$1)</f>
        <v>0</v>
      </c>
      <c r="S31" s="80">
        <f>'MOD Vectors ALL'!S31*($E31=$F$1)</f>
        <v>0</v>
      </c>
      <c r="T31" s="80">
        <f>'MOD Vectors ALL'!T31*($E31=$F$1)</f>
        <v>0</v>
      </c>
      <c r="U31" s="80">
        <f>'MOD Vectors ALL'!U31*($E31=$F$1)</f>
        <v>0</v>
      </c>
      <c r="V31" s="80">
        <f>'MOD Vectors ALL'!V31*($E31=$F$1)</f>
        <v>0</v>
      </c>
      <c r="W31" s="80">
        <f>'MOD Vectors ALL'!W31*($E31=$F$1)</f>
        <v>0</v>
      </c>
      <c r="X31" s="80">
        <f>'MOD Vectors ALL'!X31*($E31=$F$1)</f>
        <v>0</v>
      </c>
      <c r="Y31" s="80">
        <f>'MOD Vectors ALL'!Y31*($E31=$F$1)</f>
        <v>0</v>
      </c>
      <c r="Z31" s="80">
        <f>'MOD Vectors ALL'!Z31*($E31=$F$1)</f>
        <v>0</v>
      </c>
      <c r="AA31" s="80">
        <f>'MOD Vectors ALL'!AA31*($E31=$F$1)</f>
        <v>0</v>
      </c>
      <c r="AB31" s="80">
        <f>'MOD Vectors ALL'!AB31*($E31=$F$1)</f>
        <v>0</v>
      </c>
      <c r="AC31" s="80">
        <f>'MOD Vectors ALL'!AC31*($E31=$F$1)</f>
        <v>0</v>
      </c>
      <c r="AD31" s="80">
        <f>'MOD Vectors ALL'!AD31*($E31=$F$1)</f>
        <v>0</v>
      </c>
      <c r="AE31" s="80">
        <f>'MOD Vectors ALL'!AE31*($E31=$F$1)</f>
        <v>0</v>
      </c>
      <c r="AF31" s="80">
        <f>'MOD Vectors ALL'!AF31*($E31=$F$1)</f>
        <v>0</v>
      </c>
      <c r="AG31" s="80">
        <f>'MOD Vectors ALL'!AG31*($E31=$F$1)</f>
        <v>0</v>
      </c>
      <c r="AH31" s="80">
        <f>'MOD Vectors ALL'!AH31*($E31=$F$1)</f>
        <v>0</v>
      </c>
      <c r="AI31" s="80">
        <f>'MOD Vectors ALL'!AI31*($E31=$F$1)</f>
        <v>0</v>
      </c>
      <c r="AJ31" s="80">
        <f>'MOD Vectors ALL'!AJ31*($E31=$F$1)</f>
        <v>0</v>
      </c>
      <c r="AK31" s="80">
        <f>'MOD Vectors ALL'!AK31*($E31=$F$1)</f>
        <v>0</v>
      </c>
      <c r="AL31" s="80">
        <f>'MOD Vectors ALL'!AL31*($E31=$F$1)</f>
        <v>0</v>
      </c>
      <c r="AM31" s="80">
        <f>'MOD Vectors ALL'!AM31*($E31=$F$1)</f>
        <v>0</v>
      </c>
      <c r="AN31" s="80">
        <f>'MOD Vectors ALL'!AN31*($E31=$F$1)</f>
        <v>0</v>
      </c>
      <c r="AO31" s="80">
        <f>'MOD Vectors ALL'!AO31*($E31=$F$1)</f>
        <v>0</v>
      </c>
      <c r="AP31" s="80">
        <f>'MOD Vectors ALL'!AP31*($E31=$F$1)</f>
        <v>0</v>
      </c>
      <c r="AQ31" s="80">
        <f>'MOD Vectors ALL'!AQ31*($E31=$F$1)</f>
        <v>0</v>
      </c>
      <c r="AR31" s="80">
        <f>'MOD Vectors ALL'!AR31*($E31=$F$1)</f>
        <v>0</v>
      </c>
      <c r="AS31" s="80">
        <f>'MOD Vectors ALL'!AS31*($E31=$F$1)</f>
        <v>0</v>
      </c>
      <c r="AT31" s="80">
        <f>'MOD Vectors ALL'!AT31*($E31=$F$1)</f>
        <v>0</v>
      </c>
      <c r="AU31" s="80">
        <f>'MOD Vectors ALL'!AU31*($E31=$F$1)</f>
        <v>0</v>
      </c>
      <c r="AV31" s="80">
        <f>'MOD Vectors ALL'!AV31*($E31=$F$1)</f>
        <v>0</v>
      </c>
      <c r="AW31" s="80">
        <f>'MOD Vectors ALL'!AW31*($E31=$F$1)</f>
        <v>0</v>
      </c>
      <c r="AX31" s="80">
        <f>'MOD Vectors ALL'!AX31*($E31=$F$1)</f>
        <v>0</v>
      </c>
      <c r="AY31" s="80">
        <f>'MOD Vectors ALL'!AY31*($E31=$F$1)</f>
        <v>0</v>
      </c>
      <c r="AZ31" s="80">
        <f>'MOD Vectors ALL'!AZ31*($E31=$F$1)</f>
        <v>0</v>
      </c>
      <c r="BA31" s="80">
        <f>'MOD Vectors ALL'!BA31*($E31=$F$1)</f>
        <v>0</v>
      </c>
      <c r="BB31" s="80">
        <f>'MOD Vectors ALL'!BB31*($E31=$F$1)</f>
        <v>0</v>
      </c>
      <c r="BC31" s="80">
        <f>'MOD Vectors ALL'!BC31*($E31=$F$1)</f>
        <v>0</v>
      </c>
      <c r="BD31" s="80">
        <f>'MOD Vectors ALL'!BD31*($E31=$F$1)</f>
        <v>0</v>
      </c>
      <c r="BE31" s="80">
        <f>'MOD Vectors ALL'!BE31*($E31=$F$1)</f>
        <v>0</v>
      </c>
      <c r="BF31" s="80">
        <f>'MOD Vectors ALL'!BF31*($E31=$F$1)</f>
        <v>0</v>
      </c>
      <c r="BG31" s="80">
        <f>'MOD Vectors ALL'!BG31*($E31=$F$1)</f>
        <v>0</v>
      </c>
      <c r="BH31" s="80">
        <f>'MOD Vectors ALL'!BH31*($E31=$F$1)</f>
        <v>0</v>
      </c>
      <c r="BI31" s="80">
        <f>'MOD Vectors ALL'!BI31*($E31=$F$1)</f>
        <v>0</v>
      </c>
      <c r="BJ31" s="80">
        <f>'MOD Vectors ALL'!BJ31*($E31=$F$1)</f>
        <v>0</v>
      </c>
      <c r="BK31" s="80">
        <f>'MOD Vectors ALL'!BK31*($E31=$F$1)</f>
        <v>0</v>
      </c>
      <c r="BL31" s="80">
        <f>'MOD Vectors ALL'!BL31*($E31=$F$1)</f>
        <v>0</v>
      </c>
      <c r="BM31" s="80">
        <f>'MOD Vectors ALL'!BM31*($E31=$F$1)</f>
        <v>0</v>
      </c>
      <c r="BN31" s="80">
        <f>'MOD Vectors ALL'!BN31*($E31=$F$1)</f>
        <v>0</v>
      </c>
      <c r="BO31" s="80">
        <f>'MOD Vectors ALL'!BO31*($E31=$F$1)</f>
        <v>0</v>
      </c>
      <c r="BP31" s="80">
        <f>'MOD Vectors ALL'!BP31*($E31=$F$1)</f>
        <v>0</v>
      </c>
      <c r="BQ31" s="80">
        <f>'MOD Vectors ALL'!BQ31*($E31=$F$1)</f>
        <v>0</v>
      </c>
      <c r="BR31" s="80">
        <f>'MOD Vectors ALL'!BR31*($E31=$F$1)</f>
        <v>0</v>
      </c>
      <c r="BS31" s="80">
        <f>'MOD Vectors ALL'!BS31*($E31=$F$1)</f>
        <v>0</v>
      </c>
      <c r="BT31" s="80">
        <f>'MOD Vectors ALL'!BT31*($E31=$F$1)</f>
        <v>0</v>
      </c>
      <c r="BU31" s="80">
        <f>'MOD Vectors ALL'!BU31*($E31=$F$1)</f>
        <v>0</v>
      </c>
      <c r="BV31" s="80">
        <f>'MOD Vectors ALL'!BV31*($E31=$F$1)</f>
        <v>0</v>
      </c>
      <c r="BW31" s="80">
        <f>'MOD Vectors ALL'!BW31*($E31=$F$1)</f>
        <v>0</v>
      </c>
      <c r="BX31" s="80">
        <f>'MOD Vectors ALL'!BX31*($E31=$F$1)</f>
        <v>0</v>
      </c>
      <c r="BY31" s="80">
        <f>'MOD Vectors ALL'!BY31*($E31=$F$1)</f>
        <v>0</v>
      </c>
      <c r="BZ31" s="80">
        <f>'MOD Vectors ALL'!BZ31*($E31=$F$1)</f>
        <v>0</v>
      </c>
      <c r="CA31" s="80">
        <f>'MOD Vectors ALL'!CA31*($E31=$F$1)</f>
        <v>0</v>
      </c>
      <c r="CB31" s="80">
        <f>'MOD Vectors ALL'!CB31*($E31=$F$1)</f>
        <v>0</v>
      </c>
      <c r="CC31" s="80">
        <f>'MOD Vectors ALL'!CC31*($E31=$F$1)</f>
        <v>0</v>
      </c>
      <c r="CD31" s="80">
        <f>'MOD Vectors ALL'!CD31*($E31=$F$1)</f>
        <v>0</v>
      </c>
      <c r="CE31" s="80">
        <f>'MOD Vectors ALL'!CE31*($E31=$F$1)</f>
        <v>0</v>
      </c>
      <c r="CF31" s="80">
        <f>'MOD Vectors ALL'!CF31*($E31=$F$1)</f>
        <v>0</v>
      </c>
      <c r="CG31" s="80">
        <f>'MOD Vectors ALL'!CG31*($E31=$F$1)</f>
        <v>0</v>
      </c>
      <c r="CH31" s="80">
        <f>'MOD Vectors ALL'!CH31*($E31=$F$1)</f>
        <v>0</v>
      </c>
      <c r="CI31" s="80">
        <f>'MOD Vectors ALL'!CI31*($E31=$F$1)</f>
        <v>0</v>
      </c>
      <c r="CJ31" s="80">
        <f>'MOD Vectors ALL'!CJ31*($E31=$F$1)</f>
        <v>0</v>
      </c>
      <c r="CK31" s="80">
        <f>'MOD Vectors ALL'!CK31*($E31=$F$1)</f>
        <v>0</v>
      </c>
      <c r="CL31" s="80">
        <f>'MOD Vectors ALL'!CL31*($E31=$F$1)</f>
        <v>0</v>
      </c>
      <c r="CM31" s="80">
        <f>'MOD Vectors ALL'!CM31*($E31=$F$1)</f>
        <v>0</v>
      </c>
      <c r="CN31" s="80">
        <f>'MOD Vectors ALL'!CN31*($E31=$F$1)</f>
        <v>0</v>
      </c>
      <c r="CO31" s="80">
        <f>'MOD Vectors ALL'!CO31*($E31=$F$1)</f>
        <v>0</v>
      </c>
      <c r="CP31" s="80">
        <f>'MOD Vectors ALL'!CP31*($E31=$F$1)</f>
        <v>0</v>
      </c>
      <c r="CQ31" s="80">
        <f>'MOD Vectors ALL'!CQ31*($E31=$F$1)</f>
        <v>0</v>
      </c>
      <c r="CR31" s="80">
        <f>'MOD Vectors ALL'!CR31*($E31=$F$1)</f>
        <v>0</v>
      </c>
      <c r="CS31" s="80">
        <f>'MOD Vectors ALL'!CS31*($E31=$F$1)</f>
        <v>0</v>
      </c>
      <c r="CT31" s="80">
        <f>'MOD Vectors ALL'!CT31*($E31=$F$1)</f>
        <v>0</v>
      </c>
      <c r="CU31" s="80">
        <f>'MOD Vectors ALL'!CU31*($E31=$F$1)</f>
        <v>0</v>
      </c>
      <c r="CV31" s="80">
        <f>'MOD Vectors ALL'!CV31*($E31=$F$1)</f>
        <v>0</v>
      </c>
      <c r="CW31" s="80">
        <f>'MOD Vectors ALL'!CW31*($E31=$F$1)</f>
        <v>0</v>
      </c>
      <c r="CX31" s="80">
        <f>'MOD Vectors ALL'!CX31*($E31=$F$1)</f>
        <v>0</v>
      </c>
      <c r="CY31" s="80">
        <f>'MOD Vectors ALL'!CY31*($E31=$F$1)</f>
        <v>0</v>
      </c>
      <c r="CZ31" s="80">
        <f>'MOD Vectors ALL'!CZ31*($E31=$F$1)</f>
        <v>0</v>
      </c>
      <c r="DA31" s="80">
        <f>'MOD Vectors ALL'!DA31*($E31=$F$1)</f>
        <v>0</v>
      </c>
      <c r="DB31" s="80">
        <f>'MOD Vectors ALL'!DB31*($E31=$F$1)</f>
        <v>0</v>
      </c>
      <c r="DC31" s="80">
        <f>'MOD Vectors ALL'!DC31*($E31=$F$1)</f>
        <v>0</v>
      </c>
      <c r="DD31" s="80">
        <f>'MOD Vectors ALL'!DD31*($E31=$F$1)</f>
        <v>0</v>
      </c>
      <c r="DE31" s="80">
        <f>'MOD Vectors ALL'!DE31*($E31=$F$1)</f>
        <v>0</v>
      </c>
      <c r="DF31" s="80">
        <f>'MOD Vectors ALL'!DF31*($E31=$F$1)</f>
        <v>0</v>
      </c>
      <c r="DG31" s="80">
        <f>'MOD Vectors ALL'!DG31*($E31=$F$1)</f>
        <v>0</v>
      </c>
      <c r="DH31" s="80">
        <f>'MOD Vectors ALL'!DH31*($E31=$F$1)</f>
        <v>0</v>
      </c>
      <c r="DI31" s="80">
        <f>'MOD Vectors ALL'!DI31*($E31=$F$1)</f>
        <v>0</v>
      </c>
      <c r="DJ31" s="80">
        <f>'MOD Vectors ALL'!DJ31*($E31=$F$1)</f>
        <v>0</v>
      </c>
      <c r="DK31" s="80">
        <f>'MOD Vectors ALL'!DK31*($E31=$F$1)</f>
        <v>0</v>
      </c>
      <c r="DL31" s="80">
        <f>'MOD Vectors ALL'!DL31*($E31=$F$1)</f>
        <v>0</v>
      </c>
      <c r="DM31" s="80">
        <f>'MOD Vectors ALL'!DM31*($E31=$F$1)</f>
        <v>0</v>
      </c>
      <c r="DN31" s="80">
        <f>'MOD Vectors ALL'!DN31*($E31=$F$1)</f>
        <v>0</v>
      </c>
      <c r="DO31" s="80">
        <f>'MOD Vectors ALL'!DO31*($E31=$F$1)</f>
        <v>0</v>
      </c>
      <c r="DP31" s="80">
        <f>'MOD Vectors ALL'!DP31*($E31=$F$1)</f>
        <v>0</v>
      </c>
      <c r="DQ31" s="80">
        <f>'MOD Vectors ALL'!DQ31*($E31=$F$1)</f>
        <v>0</v>
      </c>
    </row>
    <row r="32" spans="1:121" x14ac:dyDescent="0.2">
      <c r="A32">
        <v>289</v>
      </c>
      <c r="B32" t="s">
        <v>9</v>
      </c>
      <c r="C32" t="s">
        <v>369</v>
      </c>
      <c r="D32" t="s">
        <v>528</v>
      </c>
      <c r="E32" t="s">
        <v>25</v>
      </c>
      <c r="F32" t="s">
        <v>13</v>
      </c>
      <c r="G32">
        <v>0.30314200000000002</v>
      </c>
      <c r="H32">
        <v>0.97754799999999997</v>
      </c>
      <c r="I32" s="80">
        <f>'MOD Vectors ALL'!I32*($E32=$F$1)</f>
        <v>0</v>
      </c>
      <c r="J32" s="80">
        <f>'MOD Vectors ALL'!J32*($E32=$F$1)</f>
        <v>0</v>
      </c>
      <c r="K32" s="80">
        <f>'MOD Vectors ALL'!K32*($E32=$F$1)</f>
        <v>0</v>
      </c>
      <c r="L32" s="80">
        <f>'MOD Vectors ALL'!L32*($E32=$F$1)</f>
        <v>0</v>
      </c>
      <c r="M32" s="80">
        <f>'MOD Vectors ALL'!M32*($E32=$F$1)</f>
        <v>0</v>
      </c>
      <c r="N32" s="80">
        <f>'MOD Vectors ALL'!N32*($E32=$F$1)</f>
        <v>0</v>
      </c>
      <c r="O32" s="80">
        <f>'MOD Vectors ALL'!O32*($E32=$F$1)</f>
        <v>0</v>
      </c>
      <c r="P32" s="80">
        <f>'MOD Vectors ALL'!P32*($E32=$F$1)</f>
        <v>0</v>
      </c>
      <c r="Q32" s="80">
        <f>'MOD Vectors ALL'!Q32*($E32=$F$1)</f>
        <v>0</v>
      </c>
      <c r="R32" s="80">
        <f>'MOD Vectors ALL'!R32*($E32=$F$1)</f>
        <v>0</v>
      </c>
      <c r="S32" s="80">
        <f>'MOD Vectors ALL'!S32*($E32=$F$1)</f>
        <v>0</v>
      </c>
      <c r="T32" s="80">
        <f>'MOD Vectors ALL'!T32*($E32=$F$1)</f>
        <v>0</v>
      </c>
      <c r="U32" s="80">
        <f>'MOD Vectors ALL'!U32*($E32=$F$1)</f>
        <v>0</v>
      </c>
      <c r="V32" s="80">
        <f>'MOD Vectors ALL'!V32*($E32=$F$1)</f>
        <v>0</v>
      </c>
      <c r="W32" s="80">
        <f>'MOD Vectors ALL'!W32*($E32=$F$1)</f>
        <v>0</v>
      </c>
      <c r="X32" s="80">
        <f>'MOD Vectors ALL'!X32*($E32=$F$1)</f>
        <v>0</v>
      </c>
      <c r="Y32" s="80">
        <f>'MOD Vectors ALL'!Y32*($E32=$F$1)</f>
        <v>0</v>
      </c>
      <c r="Z32" s="80">
        <f>'MOD Vectors ALL'!Z32*($E32=$F$1)</f>
        <v>0</v>
      </c>
      <c r="AA32" s="80">
        <f>'MOD Vectors ALL'!AA32*($E32=$F$1)</f>
        <v>0</v>
      </c>
      <c r="AB32" s="80">
        <f>'MOD Vectors ALL'!AB32*($E32=$F$1)</f>
        <v>0</v>
      </c>
      <c r="AC32" s="80">
        <f>'MOD Vectors ALL'!AC32*($E32=$F$1)</f>
        <v>0</v>
      </c>
      <c r="AD32" s="80">
        <f>'MOD Vectors ALL'!AD32*($E32=$F$1)</f>
        <v>0</v>
      </c>
      <c r="AE32" s="80">
        <f>'MOD Vectors ALL'!AE32*($E32=$F$1)</f>
        <v>0</v>
      </c>
      <c r="AF32" s="80">
        <f>'MOD Vectors ALL'!AF32*($E32=$F$1)</f>
        <v>0</v>
      </c>
      <c r="AG32" s="80">
        <f>'MOD Vectors ALL'!AG32*($E32=$F$1)</f>
        <v>0</v>
      </c>
      <c r="AH32" s="80">
        <f>'MOD Vectors ALL'!AH32*($E32=$F$1)</f>
        <v>0</v>
      </c>
      <c r="AI32" s="80">
        <f>'MOD Vectors ALL'!AI32*($E32=$F$1)</f>
        <v>0</v>
      </c>
      <c r="AJ32" s="80">
        <f>'MOD Vectors ALL'!AJ32*($E32=$F$1)</f>
        <v>0</v>
      </c>
      <c r="AK32" s="80">
        <f>'MOD Vectors ALL'!AK32*($E32=$F$1)</f>
        <v>0</v>
      </c>
      <c r="AL32" s="80">
        <f>'MOD Vectors ALL'!AL32*($E32=$F$1)</f>
        <v>0</v>
      </c>
      <c r="AM32" s="80">
        <f>'MOD Vectors ALL'!AM32*($E32=$F$1)</f>
        <v>0</v>
      </c>
      <c r="AN32" s="80">
        <f>'MOD Vectors ALL'!AN32*($E32=$F$1)</f>
        <v>0</v>
      </c>
      <c r="AO32" s="80">
        <f>'MOD Vectors ALL'!AO32*($E32=$F$1)</f>
        <v>0</v>
      </c>
      <c r="AP32" s="80">
        <f>'MOD Vectors ALL'!AP32*($E32=$F$1)</f>
        <v>0</v>
      </c>
      <c r="AQ32" s="80">
        <f>'MOD Vectors ALL'!AQ32*($E32=$F$1)</f>
        <v>0</v>
      </c>
      <c r="AR32" s="80">
        <f>'MOD Vectors ALL'!AR32*($E32=$F$1)</f>
        <v>0</v>
      </c>
      <c r="AS32" s="80">
        <f>'MOD Vectors ALL'!AS32*($E32=$F$1)</f>
        <v>0</v>
      </c>
      <c r="AT32" s="80">
        <f>'MOD Vectors ALL'!AT32*($E32=$F$1)</f>
        <v>0</v>
      </c>
      <c r="AU32" s="80">
        <f>'MOD Vectors ALL'!AU32*($E32=$F$1)</f>
        <v>0</v>
      </c>
      <c r="AV32" s="80">
        <f>'MOD Vectors ALL'!AV32*($E32=$F$1)</f>
        <v>0</v>
      </c>
      <c r="AW32" s="80">
        <f>'MOD Vectors ALL'!AW32*($E32=$F$1)</f>
        <v>0</v>
      </c>
      <c r="AX32" s="80">
        <f>'MOD Vectors ALL'!AX32*($E32=$F$1)</f>
        <v>0</v>
      </c>
      <c r="AY32" s="80">
        <f>'MOD Vectors ALL'!AY32*($E32=$F$1)</f>
        <v>0</v>
      </c>
      <c r="AZ32" s="80">
        <f>'MOD Vectors ALL'!AZ32*($E32=$F$1)</f>
        <v>0</v>
      </c>
      <c r="BA32" s="80">
        <f>'MOD Vectors ALL'!BA32*($E32=$F$1)</f>
        <v>0</v>
      </c>
      <c r="BB32" s="80">
        <f>'MOD Vectors ALL'!BB32*($E32=$F$1)</f>
        <v>0</v>
      </c>
      <c r="BC32" s="80">
        <f>'MOD Vectors ALL'!BC32*($E32=$F$1)</f>
        <v>0</v>
      </c>
      <c r="BD32" s="80">
        <f>'MOD Vectors ALL'!BD32*($E32=$F$1)</f>
        <v>0</v>
      </c>
      <c r="BE32" s="80">
        <f>'MOD Vectors ALL'!BE32*($E32=$F$1)</f>
        <v>0</v>
      </c>
      <c r="BF32" s="80">
        <f>'MOD Vectors ALL'!BF32*($E32=$F$1)</f>
        <v>0</v>
      </c>
      <c r="BG32" s="80">
        <f>'MOD Vectors ALL'!BG32*($E32=$F$1)</f>
        <v>0</v>
      </c>
      <c r="BH32" s="80">
        <f>'MOD Vectors ALL'!BH32*($E32=$F$1)</f>
        <v>0</v>
      </c>
      <c r="BI32" s="80">
        <f>'MOD Vectors ALL'!BI32*($E32=$F$1)</f>
        <v>0</v>
      </c>
      <c r="BJ32" s="80">
        <f>'MOD Vectors ALL'!BJ32*($E32=$F$1)</f>
        <v>0</v>
      </c>
      <c r="BK32" s="80">
        <f>'MOD Vectors ALL'!BK32*($E32=$F$1)</f>
        <v>0</v>
      </c>
      <c r="BL32" s="80">
        <f>'MOD Vectors ALL'!BL32*($E32=$F$1)</f>
        <v>0</v>
      </c>
      <c r="BM32" s="80">
        <f>'MOD Vectors ALL'!BM32*($E32=$F$1)</f>
        <v>0</v>
      </c>
      <c r="BN32" s="80">
        <f>'MOD Vectors ALL'!BN32*($E32=$F$1)</f>
        <v>0</v>
      </c>
      <c r="BO32" s="80">
        <f>'MOD Vectors ALL'!BO32*($E32=$F$1)</f>
        <v>0</v>
      </c>
      <c r="BP32" s="80">
        <f>'MOD Vectors ALL'!BP32*($E32=$F$1)</f>
        <v>0</v>
      </c>
      <c r="BQ32" s="80">
        <f>'MOD Vectors ALL'!BQ32*($E32=$F$1)</f>
        <v>0</v>
      </c>
      <c r="BR32" s="80">
        <f>'MOD Vectors ALL'!BR32*($E32=$F$1)</f>
        <v>0</v>
      </c>
      <c r="BS32" s="80">
        <f>'MOD Vectors ALL'!BS32*($E32=$F$1)</f>
        <v>0</v>
      </c>
      <c r="BT32" s="80">
        <f>'MOD Vectors ALL'!BT32*($E32=$F$1)</f>
        <v>0</v>
      </c>
      <c r="BU32" s="80">
        <f>'MOD Vectors ALL'!BU32*($E32=$F$1)</f>
        <v>0</v>
      </c>
      <c r="BV32" s="80">
        <f>'MOD Vectors ALL'!BV32*($E32=$F$1)</f>
        <v>0</v>
      </c>
      <c r="BW32" s="80">
        <f>'MOD Vectors ALL'!BW32*($E32=$F$1)</f>
        <v>0</v>
      </c>
      <c r="BX32" s="80">
        <f>'MOD Vectors ALL'!BX32*($E32=$F$1)</f>
        <v>0</v>
      </c>
      <c r="BY32" s="80">
        <f>'MOD Vectors ALL'!BY32*($E32=$F$1)</f>
        <v>0</v>
      </c>
      <c r="BZ32" s="80">
        <f>'MOD Vectors ALL'!BZ32*($E32=$F$1)</f>
        <v>0</v>
      </c>
      <c r="CA32" s="80">
        <f>'MOD Vectors ALL'!CA32*($E32=$F$1)</f>
        <v>0</v>
      </c>
      <c r="CB32" s="80">
        <f>'MOD Vectors ALL'!CB32*($E32=$F$1)</f>
        <v>0</v>
      </c>
      <c r="CC32" s="80">
        <f>'MOD Vectors ALL'!CC32*($E32=$F$1)</f>
        <v>0</v>
      </c>
      <c r="CD32" s="80">
        <f>'MOD Vectors ALL'!CD32*($E32=$F$1)</f>
        <v>0</v>
      </c>
      <c r="CE32" s="80">
        <f>'MOD Vectors ALL'!CE32*($E32=$F$1)</f>
        <v>0</v>
      </c>
      <c r="CF32" s="80">
        <f>'MOD Vectors ALL'!CF32*($E32=$F$1)</f>
        <v>0</v>
      </c>
      <c r="CG32" s="80">
        <f>'MOD Vectors ALL'!CG32*($E32=$F$1)</f>
        <v>0</v>
      </c>
      <c r="CH32" s="80">
        <f>'MOD Vectors ALL'!CH32*($E32=$F$1)</f>
        <v>0</v>
      </c>
      <c r="CI32" s="80">
        <f>'MOD Vectors ALL'!CI32*($E32=$F$1)</f>
        <v>0</v>
      </c>
      <c r="CJ32" s="80">
        <f>'MOD Vectors ALL'!CJ32*($E32=$F$1)</f>
        <v>0</v>
      </c>
      <c r="CK32" s="80">
        <f>'MOD Vectors ALL'!CK32*($E32=$F$1)</f>
        <v>0</v>
      </c>
      <c r="CL32" s="80">
        <f>'MOD Vectors ALL'!CL32*($E32=$F$1)</f>
        <v>0</v>
      </c>
      <c r="CM32" s="80">
        <f>'MOD Vectors ALL'!CM32*($E32=$F$1)</f>
        <v>0</v>
      </c>
      <c r="CN32" s="80">
        <f>'MOD Vectors ALL'!CN32*($E32=$F$1)</f>
        <v>0</v>
      </c>
      <c r="CO32" s="80">
        <f>'MOD Vectors ALL'!CO32*($E32=$F$1)</f>
        <v>0</v>
      </c>
      <c r="CP32" s="80">
        <f>'MOD Vectors ALL'!CP32*($E32=$F$1)</f>
        <v>0</v>
      </c>
      <c r="CQ32" s="80">
        <f>'MOD Vectors ALL'!CQ32*($E32=$F$1)</f>
        <v>0</v>
      </c>
      <c r="CR32" s="80">
        <f>'MOD Vectors ALL'!CR32*($E32=$F$1)</f>
        <v>0</v>
      </c>
      <c r="CS32" s="80">
        <f>'MOD Vectors ALL'!CS32*($E32=$F$1)</f>
        <v>0</v>
      </c>
      <c r="CT32" s="80">
        <f>'MOD Vectors ALL'!CT32*($E32=$F$1)</f>
        <v>0</v>
      </c>
      <c r="CU32" s="80">
        <f>'MOD Vectors ALL'!CU32*($E32=$F$1)</f>
        <v>0</v>
      </c>
      <c r="CV32" s="80">
        <f>'MOD Vectors ALL'!CV32*($E32=$F$1)</f>
        <v>0</v>
      </c>
      <c r="CW32" s="80">
        <f>'MOD Vectors ALL'!CW32*($E32=$F$1)</f>
        <v>0</v>
      </c>
      <c r="CX32" s="80">
        <f>'MOD Vectors ALL'!CX32*($E32=$F$1)</f>
        <v>0</v>
      </c>
      <c r="CY32" s="80">
        <f>'MOD Vectors ALL'!CY32*($E32=$F$1)</f>
        <v>0</v>
      </c>
      <c r="CZ32" s="80">
        <f>'MOD Vectors ALL'!CZ32*($E32=$F$1)</f>
        <v>0</v>
      </c>
      <c r="DA32" s="80">
        <f>'MOD Vectors ALL'!DA32*($E32=$F$1)</f>
        <v>0</v>
      </c>
      <c r="DB32" s="80">
        <f>'MOD Vectors ALL'!DB32*($E32=$F$1)</f>
        <v>0</v>
      </c>
      <c r="DC32" s="80">
        <f>'MOD Vectors ALL'!DC32*($E32=$F$1)</f>
        <v>0</v>
      </c>
      <c r="DD32" s="80">
        <f>'MOD Vectors ALL'!DD32*($E32=$F$1)</f>
        <v>0</v>
      </c>
      <c r="DE32" s="80">
        <f>'MOD Vectors ALL'!DE32*($E32=$F$1)</f>
        <v>0</v>
      </c>
      <c r="DF32" s="80">
        <f>'MOD Vectors ALL'!DF32*($E32=$F$1)</f>
        <v>0</v>
      </c>
      <c r="DG32" s="80">
        <f>'MOD Vectors ALL'!DG32*($E32=$F$1)</f>
        <v>0</v>
      </c>
      <c r="DH32" s="80">
        <f>'MOD Vectors ALL'!DH32*($E32=$F$1)</f>
        <v>0</v>
      </c>
      <c r="DI32" s="80">
        <f>'MOD Vectors ALL'!DI32*($E32=$F$1)</f>
        <v>0</v>
      </c>
      <c r="DJ32" s="80">
        <f>'MOD Vectors ALL'!DJ32*($E32=$F$1)</f>
        <v>0</v>
      </c>
      <c r="DK32" s="80">
        <f>'MOD Vectors ALL'!DK32*($E32=$F$1)</f>
        <v>0</v>
      </c>
      <c r="DL32" s="80">
        <f>'MOD Vectors ALL'!DL32*($E32=$F$1)</f>
        <v>0</v>
      </c>
      <c r="DM32" s="80">
        <f>'MOD Vectors ALL'!DM32*($E32=$F$1)</f>
        <v>0</v>
      </c>
      <c r="DN32" s="80">
        <f>'MOD Vectors ALL'!DN32*($E32=$F$1)</f>
        <v>0</v>
      </c>
      <c r="DO32" s="80">
        <f>'MOD Vectors ALL'!DO32*($E32=$F$1)</f>
        <v>0</v>
      </c>
      <c r="DP32" s="80">
        <f>'MOD Vectors ALL'!DP32*($E32=$F$1)</f>
        <v>0</v>
      </c>
      <c r="DQ32" s="80">
        <f>'MOD Vectors ALL'!DQ32*($E32=$F$1)</f>
        <v>0</v>
      </c>
    </row>
    <row r="33" spans="1:121" x14ac:dyDescent="0.2">
      <c r="A33">
        <v>290</v>
      </c>
      <c r="B33" t="s">
        <v>9</v>
      </c>
      <c r="C33" t="s">
        <v>369</v>
      </c>
      <c r="D33" t="s">
        <v>528</v>
      </c>
      <c r="E33" t="s">
        <v>25</v>
      </c>
      <c r="F33" t="s">
        <v>14</v>
      </c>
      <c r="G33">
        <v>0.40704699999999999</v>
      </c>
      <c r="H33">
        <v>1.04806</v>
      </c>
      <c r="I33" s="80">
        <f>'MOD Vectors ALL'!I33*($E33=$F$1)</f>
        <v>0</v>
      </c>
      <c r="J33" s="80">
        <f>'MOD Vectors ALL'!J33*($E33=$F$1)</f>
        <v>0</v>
      </c>
      <c r="K33" s="80">
        <f>'MOD Vectors ALL'!K33*($E33=$F$1)</f>
        <v>0</v>
      </c>
      <c r="L33" s="80">
        <f>'MOD Vectors ALL'!L33*($E33=$F$1)</f>
        <v>0</v>
      </c>
      <c r="M33" s="80">
        <f>'MOD Vectors ALL'!M33*($E33=$F$1)</f>
        <v>0</v>
      </c>
      <c r="N33" s="80">
        <f>'MOD Vectors ALL'!N33*($E33=$F$1)</f>
        <v>0</v>
      </c>
      <c r="O33" s="80">
        <f>'MOD Vectors ALL'!O33*($E33=$F$1)</f>
        <v>0</v>
      </c>
      <c r="P33" s="80">
        <f>'MOD Vectors ALL'!P33*($E33=$F$1)</f>
        <v>0</v>
      </c>
      <c r="Q33" s="80">
        <f>'MOD Vectors ALL'!Q33*($E33=$F$1)</f>
        <v>0</v>
      </c>
      <c r="R33" s="80">
        <f>'MOD Vectors ALL'!R33*($E33=$F$1)</f>
        <v>0</v>
      </c>
      <c r="S33" s="80">
        <f>'MOD Vectors ALL'!S33*($E33=$F$1)</f>
        <v>0</v>
      </c>
      <c r="T33" s="80">
        <f>'MOD Vectors ALL'!T33*($E33=$F$1)</f>
        <v>0</v>
      </c>
      <c r="U33" s="80">
        <f>'MOD Vectors ALL'!U33*($E33=$F$1)</f>
        <v>0</v>
      </c>
      <c r="V33" s="80">
        <f>'MOD Vectors ALL'!V33*($E33=$F$1)</f>
        <v>0</v>
      </c>
      <c r="W33" s="80">
        <f>'MOD Vectors ALL'!W33*($E33=$F$1)</f>
        <v>0</v>
      </c>
      <c r="X33" s="80">
        <f>'MOD Vectors ALL'!X33*($E33=$F$1)</f>
        <v>0</v>
      </c>
      <c r="Y33" s="80">
        <f>'MOD Vectors ALL'!Y33*($E33=$F$1)</f>
        <v>0</v>
      </c>
      <c r="Z33" s="80">
        <f>'MOD Vectors ALL'!Z33*($E33=$F$1)</f>
        <v>0</v>
      </c>
      <c r="AA33" s="80">
        <f>'MOD Vectors ALL'!AA33*($E33=$F$1)</f>
        <v>0</v>
      </c>
      <c r="AB33" s="80">
        <f>'MOD Vectors ALL'!AB33*($E33=$F$1)</f>
        <v>0</v>
      </c>
      <c r="AC33" s="80">
        <f>'MOD Vectors ALL'!AC33*($E33=$F$1)</f>
        <v>0</v>
      </c>
      <c r="AD33" s="80">
        <f>'MOD Vectors ALL'!AD33*($E33=$F$1)</f>
        <v>0</v>
      </c>
      <c r="AE33" s="80">
        <f>'MOD Vectors ALL'!AE33*($E33=$F$1)</f>
        <v>0</v>
      </c>
      <c r="AF33" s="80">
        <f>'MOD Vectors ALL'!AF33*($E33=$F$1)</f>
        <v>0</v>
      </c>
      <c r="AG33" s="80">
        <f>'MOD Vectors ALL'!AG33*($E33=$F$1)</f>
        <v>0</v>
      </c>
      <c r="AH33" s="80">
        <f>'MOD Vectors ALL'!AH33*($E33=$F$1)</f>
        <v>0</v>
      </c>
      <c r="AI33" s="80">
        <f>'MOD Vectors ALL'!AI33*($E33=$F$1)</f>
        <v>0</v>
      </c>
      <c r="AJ33" s="80">
        <f>'MOD Vectors ALL'!AJ33*($E33=$F$1)</f>
        <v>0</v>
      </c>
      <c r="AK33" s="80">
        <f>'MOD Vectors ALL'!AK33*($E33=$F$1)</f>
        <v>0</v>
      </c>
      <c r="AL33" s="80">
        <f>'MOD Vectors ALL'!AL33*($E33=$F$1)</f>
        <v>0</v>
      </c>
      <c r="AM33" s="80">
        <f>'MOD Vectors ALL'!AM33*($E33=$F$1)</f>
        <v>0</v>
      </c>
      <c r="AN33" s="80">
        <f>'MOD Vectors ALL'!AN33*($E33=$F$1)</f>
        <v>0</v>
      </c>
      <c r="AO33" s="80">
        <f>'MOD Vectors ALL'!AO33*($E33=$F$1)</f>
        <v>0</v>
      </c>
      <c r="AP33" s="80">
        <f>'MOD Vectors ALL'!AP33*($E33=$F$1)</f>
        <v>0</v>
      </c>
      <c r="AQ33" s="80">
        <f>'MOD Vectors ALL'!AQ33*($E33=$F$1)</f>
        <v>0</v>
      </c>
      <c r="AR33" s="80">
        <f>'MOD Vectors ALL'!AR33*($E33=$F$1)</f>
        <v>0</v>
      </c>
      <c r="AS33" s="80">
        <f>'MOD Vectors ALL'!AS33*($E33=$F$1)</f>
        <v>0</v>
      </c>
      <c r="AT33" s="80">
        <f>'MOD Vectors ALL'!AT33*($E33=$F$1)</f>
        <v>0</v>
      </c>
      <c r="AU33" s="80">
        <f>'MOD Vectors ALL'!AU33*($E33=$F$1)</f>
        <v>0</v>
      </c>
      <c r="AV33" s="80">
        <f>'MOD Vectors ALL'!AV33*($E33=$F$1)</f>
        <v>0</v>
      </c>
      <c r="AW33" s="80">
        <f>'MOD Vectors ALL'!AW33*($E33=$F$1)</f>
        <v>0</v>
      </c>
      <c r="AX33" s="80">
        <f>'MOD Vectors ALL'!AX33*($E33=$F$1)</f>
        <v>0</v>
      </c>
      <c r="AY33" s="80">
        <f>'MOD Vectors ALL'!AY33*($E33=$F$1)</f>
        <v>0</v>
      </c>
      <c r="AZ33" s="80">
        <f>'MOD Vectors ALL'!AZ33*($E33=$F$1)</f>
        <v>0</v>
      </c>
      <c r="BA33" s="80">
        <f>'MOD Vectors ALL'!BA33*($E33=$F$1)</f>
        <v>0</v>
      </c>
      <c r="BB33" s="80">
        <f>'MOD Vectors ALL'!BB33*($E33=$F$1)</f>
        <v>0</v>
      </c>
      <c r="BC33" s="80">
        <f>'MOD Vectors ALL'!BC33*($E33=$F$1)</f>
        <v>0</v>
      </c>
      <c r="BD33" s="80">
        <f>'MOD Vectors ALL'!BD33*($E33=$F$1)</f>
        <v>0</v>
      </c>
      <c r="BE33" s="80">
        <f>'MOD Vectors ALL'!BE33*($E33=$F$1)</f>
        <v>0</v>
      </c>
      <c r="BF33" s="80">
        <f>'MOD Vectors ALL'!BF33*($E33=$F$1)</f>
        <v>0</v>
      </c>
      <c r="BG33" s="80">
        <f>'MOD Vectors ALL'!BG33*($E33=$F$1)</f>
        <v>0</v>
      </c>
      <c r="BH33" s="80">
        <f>'MOD Vectors ALL'!BH33*($E33=$F$1)</f>
        <v>0</v>
      </c>
      <c r="BI33" s="80">
        <f>'MOD Vectors ALL'!BI33*($E33=$F$1)</f>
        <v>0</v>
      </c>
      <c r="BJ33" s="80">
        <f>'MOD Vectors ALL'!BJ33*($E33=$F$1)</f>
        <v>0</v>
      </c>
      <c r="BK33" s="80">
        <f>'MOD Vectors ALL'!BK33*($E33=$F$1)</f>
        <v>0</v>
      </c>
      <c r="BL33" s="80">
        <f>'MOD Vectors ALL'!BL33*($E33=$F$1)</f>
        <v>0</v>
      </c>
      <c r="BM33" s="80">
        <f>'MOD Vectors ALL'!BM33*($E33=$F$1)</f>
        <v>0</v>
      </c>
      <c r="BN33" s="80">
        <f>'MOD Vectors ALL'!BN33*($E33=$F$1)</f>
        <v>0</v>
      </c>
      <c r="BO33" s="80">
        <f>'MOD Vectors ALL'!BO33*($E33=$F$1)</f>
        <v>0</v>
      </c>
      <c r="BP33" s="80">
        <f>'MOD Vectors ALL'!BP33*($E33=$F$1)</f>
        <v>0</v>
      </c>
      <c r="BQ33" s="80">
        <f>'MOD Vectors ALL'!BQ33*($E33=$F$1)</f>
        <v>0</v>
      </c>
      <c r="BR33" s="80">
        <f>'MOD Vectors ALL'!BR33*($E33=$F$1)</f>
        <v>0</v>
      </c>
      <c r="BS33" s="80">
        <f>'MOD Vectors ALL'!BS33*($E33=$F$1)</f>
        <v>0</v>
      </c>
      <c r="BT33" s="80">
        <f>'MOD Vectors ALL'!BT33*($E33=$F$1)</f>
        <v>0</v>
      </c>
      <c r="BU33" s="80">
        <f>'MOD Vectors ALL'!BU33*($E33=$F$1)</f>
        <v>0</v>
      </c>
      <c r="BV33" s="80">
        <f>'MOD Vectors ALL'!BV33*($E33=$F$1)</f>
        <v>0</v>
      </c>
      <c r="BW33" s="80">
        <f>'MOD Vectors ALL'!BW33*($E33=$F$1)</f>
        <v>0</v>
      </c>
      <c r="BX33" s="80">
        <f>'MOD Vectors ALL'!BX33*($E33=$F$1)</f>
        <v>0</v>
      </c>
      <c r="BY33" s="80">
        <f>'MOD Vectors ALL'!BY33*($E33=$F$1)</f>
        <v>0</v>
      </c>
      <c r="BZ33" s="80">
        <f>'MOD Vectors ALL'!BZ33*($E33=$F$1)</f>
        <v>0</v>
      </c>
      <c r="CA33" s="80">
        <f>'MOD Vectors ALL'!CA33*($E33=$F$1)</f>
        <v>0</v>
      </c>
      <c r="CB33" s="80">
        <f>'MOD Vectors ALL'!CB33*($E33=$F$1)</f>
        <v>0</v>
      </c>
      <c r="CC33" s="80">
        <f>'MOD Vectors ALL'!CC33*($E33=$F$1)</f>
        <v>0</v>
      </c>
      <c r="CD33" s="80">
        <f>'MOD Vectors ALL'!CD33*($E33=$F$1)</f>
        <v>0</v>
      </c>
      <c r="CE33" s="80">
        <f>'MOD Vectors ALL'!CE33*($E33=$F$1)</f>
        <v>0</v>
      </c>
      <c r="CF33" s="80">
        <f>'MOD Vectors ALL'!CF33*($E33=$F$1)</f>
        <v>0</v>
      </c>
      <c r="CG33" s="80">
        <f>'MOD Vectors ALL'!CG33*($E33=$F$1)</f>
        <v>0</v>
      </c>
      <c r="CH33" s="80">
        <f>'MOD Vectors ALL'!CH33*($E33=$F$1)</f>
        <v>0</v>
      </c>
      <c r="CI33" s="80">
        <f>'MOD Vectors ALL'!CI33*($E33=$F$1)</f>
        <v>0</v>
      </c>
      <c r="CJ33" s="80">
        <f>'MOD Vectors ALL'!CJ33*($E33=$F$1)</f>
        <v>0</v>
      </c>
      <c r="CK33" s="80">
        <f>'MOD Vectors ALL'!CK33*($E33=$F$1)</f>
        <v>0</v>
      </c>
      <c r="CL33" s="80">
        <f>'MOD Vectors ALL'!CL33*($E33=$F$1)</f>
        <v>0</v>
      </c>
      <c r="CM33" s="80">
        <f>'MOD Vectors ALL'!CM33*($E33=$F$1)</f>
        <v>0</v>
      </c>
      <c r="CN33" s="80">
        <f>'MOD Vectors ALL'!CN33*($E33=$F$1)</f>
        <v>0</v>
      </c>
      <c r="CO33" s="80">
        <f>'MOD Vectors ALL'!CO33*($E33=$F$1)</f>
        <v>0</v>
      </c>
      <c r="CP33" s="80">
        <f>'MOD Vectors ALL'!CP33*($E33=$F$1)</f>
        <v>0</v>
      </c>
      <c r="CQ33" s="80">
        <f>'MOD Vectors ALL'!CQ33*($E33=$F$1)</f>
        <v>0</v>
      </c>
      <c r="CR33" s="80">
        <f>'MOD Vectors ALL'!CR33*($E33=$F$1)</f>
        <v>0</v>
      </c>
      <c r="CS33" s="80">
        <f>'MOD Vectors ALL'!CS33*($E33=$F$1)</f>
        <v>0</v>
      </c>
      <c r="CT33" s="80">
        <f>'MOD Vectors ALL'!CT33*($E33=$F$1)</f>
        <v>0</v>
      </c>
      <c r="CU33" s="80">
        <f>'MOD Vectors ALL'!CU33*($E33=$F$1)</f>
        <v>0</v>
      </c>
      <c r="CV33" s="80">
        <f>'MOD Vectors ALL'!CV33*($E33=$F$1)</f>
        <v>0</v>
      </c>
      <c r="CW33" s="80">
        <f>'MOD Vectors ALL'!CW33*($E33=$F$1)</f>
        <v>0</v>
      </c>
      <c r="CX33" s="80">
        <f>'MOD Vectors ALL'!CX33*($E33=$F$1)</f>
        <v>0</v>
      </c>
      <c r="CY33" s="80">
        <f>'MOD Vectors ALL'!CY33*($E33=$F$1)</f>
        <v>0</v>
      </c>
      <c r="CZ33" s="80">
        <f>'MOD Vectors ALL'!CZ33*($E33=$F$1)</f>
        <v>0</v>
      </c>
      <c r="DA33" s="80">
        <f>'MOD Vectors ALL'!DA33*($E33=$F$1)</f>
        <v>0</v>
      </c>
      <c r="DB33" s="80">
        <f>'MOD Vectors ALL'!DB33*($E33=$F$1)</f>
        <v>0</v>
      </c>
      <c r="DC33" s="80">
        <f>'MOD Vectors ALL'!DC33*($E33=$F$1)</f>
        <v>0</v>
      </c>
      <c r="DD33" s="80">
        <f>'MOD Vectors ALL'!DD33*($E33=$F$1)</f>
        <v>0</v>
      </c>
      <c r="DE33" s="80">
        <f>'MOD Vectors ALL'!DE33*($E33=$F$1)</f>
        <v>0</v>
      </c>
      <c r="DF33" s="80">
        <f>'MOD Vectors ALL'!DF33*($E33=$F$1)</f>
        <v>0</v>
      </c>
      <c r="DG33" s="80">
        <f>'MOD Vectors ALL'!DG33*($E33=$F$1)</f>
        <v>0</v>
      </c>
      <c r="DH33" s="80">
        <f>'MOD Vectors ALL'!DH33*($E33=$F$1)</f>
        <v>0</v>
      </c>
      <c r="DI33" s="80">
        <f>'MOD Vectors ALL'!DI33*($E33=$F$1)</f>
        <v>0</v>
      </c>
      <c r="DJ33" s="80">
        <f>'MOD Vectors ALL'!DJ33*($E33=$F$1)</f>
        <v>0</v>
      </c>
      <c r="DK33" s="80">
        <f>'MOD Vectors ALL'!DK33*($E33=$F$1)</f>
        <v>0</v>
      </c>
      <c r="DL33" s="80">
        <f>'MOD Vectors ALL'!DL33*($E33=$F$1)</f>
        <v>0</v>
      </c>
      <c r="DM33" s="80">
        <f>'MOD Vectors ALL'!DM33*($E33=$F$1)</f>
        <v>0</v>
      </c>
      <c r="DN33" s="80">
        <f>'MOD Vectors ALL'!DN33*($E33=$F$1)</f>
        <v>0</v>
      </c>
      <c r="DO33" s="80">
        <f>'MOD Vectors ALL'!DO33*($E33=$F$1)</f>
        <v>0</v>
      </c>
      <c r="DP33" s="80">
        <f>'MOD Vectors ALL'!DP33*($E33=$F$1)</f>
        <v>0</v>
      </c>
      <c r="DQ33" s="80">
        <f>'MOD Vectors ALL'!DQ33*($E33=$F$1)</f>
        <v>0</v>
      </c>
    </row>
    <row r="34" spans="1:121" x14ac:dyDescent="0.2">
      <c r="A34">
        <v>291</v>
      </c>
      <c r="B34" t="s">
        <v>9</v>
      </c>
      <c r="C34" t="s">
        <v>369</v>
      </c>
      <c r="D34" t="s">
        <v>528</v>
      </c>
      <c r="E34" t="s">
        <v>25</v>
      </c>
      <c r="F34" t="s">
        <v>33</v>
      </c>
      <c r="G34">
        <v>0.46587299999999998</v>
      </c>
      <c r="H34">
        <v>1.0482100000000001</v>
      </c>
      <c r="I34" s="80">
        <f>'MOD Vectors ALL'!I34*($E34=$F$1)</f>
        <v>0</v>
      </c>
      <c r="J34" s="80">
        <f>'MOD Vectors ALL'!J34*($E34=$F$1)</f>
        <v>0</v>
      </c>
      <c r="K34" s="80">
        <f>'MOD Vectors ALL'!K34*($E34=$F$1)</f>
        <v>0</v>
      </c>
      <c r="L34" s="80">
        <f>'MOD Vectors ALL'!L34*($E34=$F$1)</f>
        <v>0</v>
      </c>
      <c r="M34" s="80">
        <f>'MOD Vectors ALL'!M34*($E34=$F$1)</f>
        <v>0</v>
      </c>
      <c r="N34" s="80">
        <f>'MOD Vectors ALL'!N34*($E34=$F$1)</f>
        <v>0</v>
      </c>
      <c r="O34" s="80">
        <f>'MOD Vectors ALL'!O34*($E34=$F$1)</f>
        <v>0</v>
      </c>
      <c r="P34" s="80">
        <f>'MOD Vectors ALL'!P34*($E34=$F$1)</f>
        <v>0</v>
      </c>
      <c r="Q34" s="80">
        <f>'MOD Vectors ALL'!Q34*($E34=$F$1)</f>
        <v>0</v>
      </c>
      <c r="R34" s="80">
        <f>'MOD Vectors ALL'!R34*($E34=$F$1)</f>
        <v>0</v>
      </c>
      <c r="S34" s="80">
        <f>'MOD Vectors ALL'!S34*($E34=$F$1)</f>
        <v>0</v>
      </c>
      <c r="T34" s="80">
        <f>'MOD Vectors ALL'!T34*($E34=$F$1)</f>
        <v>0</v>
      </c>
      <c r="U34" s="80">
        <f>'MOD Vectors ALL'!U34*($E34=$F$1)</f>
        <v>0</v>
      </c>
      <c r="V34" s="80">
        <f>'MOD Vectors ALL'!V34*($E34=$F$1)</f>
        <v>0</v>
      </c>
      <c r="W34" s="80">
        <f>'MOD Vectors ALL'!W34*($E34=$F$1)</f>
        <v>0</v>
      </c>
      <c r="X34" s="80">
        <f>'MOD Vectors ALL'!X34*($E34=$F$1)</f>
        <v>0</v>
      </c>
      <c r="Y34" s="80">
        <f>'MOD Vectors ALL'!Y34*($E34=$F$1)</f>
        <v>0</v>
      </c>
      <c r="Z34" s="80">
        <f>'MOD Vectors ALL'!Z34*($E34=$F$1)</f>
        <v>0</v>
      </c>
      <c r="AA34" s="80">
        <f>'MOD Vectors ALL'!AA34*($E34=$F$1)</f>
        <v>0</v>
      </c>
      <c r="AB34" s="80">
        <f>'MOD Vectors ALL'!AB34*($E34=$F$1)</f>
        <v>0</v>
      </c>
      <c r="AC34" s="80">
        <f>'MOD Vectors ALL'!AC34*($E34=$F$1)</f>
        <v>0</v>
      </c>
      <c r="AD34" s="80">
        <f>'MOD Vectors ALL'!AD34*($E34=$F$1)</f>
        <v>0</v>
      </c>
      <c r="AE34" s="80">
        <f>'MOD Vectors ALL'!AE34*($E34=$F$1)</f>
        <v>0</v>
      </c>
      <c r="AF34" s="80">
        <f>'MOD Vectors ALL'!AF34*($E34=$F$1)</f>
        <v>0</v>
      </c>
      <c r="AG34" s="80">
        <f>'MOD Vectors ALL'!AG34*($E34=$F$1)</f>
        <v>0</v>
      </c>
      <c r="AH34" s="80">
        <f>'MOD Vectors ALL'!AH34*($E34=$F$1)</f>
        <v>0</v>
      </c>
      <c r="AI34" s="80">
        <f>'MOD Vectors ALL'!AI34*($E34=$F$1)</f>
        <v>0</v>
      </c>
      <c r="AJ34" s="80">
        <f>'MOD Vectors ALL'!AJ34*($E34=$F$1)</f>
        <v>0</v>
      </c>
      <c r="AK34" s="80">
        <f>'MOD Vectors ALL'!AK34*($E34=$F$1)</f>
        <v>0</v>
      </c>
      <c r="AL34" s="80">
        <f>'MOD Vectors ALL'!AL34*($E34=$F$1)</f>
        <v>0</v>
      </c>
      <c r="AM34" s="80">
        <f>'MOD Vectors ALL'!AM34*($E34=$F$1)</f>
        <v>0</v>
      </c>
      <c r="AN34" s="80">
        <f>'MOD Vectors ALL'!AN34*($E34=$F$1)</f>
        <v>0</v>
      </c>
      <c r="AO34" s="80">
        <f>'MOD Vectors ALL'!AO34*($E34=$F$1)</f>
        <v>0</v>
      </c>
      <c r="AP34" s="80">
        <f>'MOD Vectors ALL'!AP34*($E34=$F$1)</f>
        <v>0</v>
      </c>
      <c r="AQ34" s="80">
        <f>'MOD Vectors ALL'!AQ34*($E34=$F$1)</f>
        <v>0</v>
      </c>
      <c r="AR34" s="80">
        <f>'MOD Vectors ALL'!AR34*($E34=$F$1)</f>
        <v>0</v>
      </c>
      <c r="AS34" s="80">
        <f>'MOD Vectors ALL'!AS34*($E34=$F$1)</f>
        <v>0</v>
      </c>
      <c r="AT34" s="80">
        <f>'MOD Vectors ALL'!AT34*($E34=$F$1)</f>
        <v>0</v>
      </c>
      <c r="AU34" s="80">
        <f>'MOD Vectors ALL'!AU34*($E34=$F$1)</f>
        <v>0</v>
      </c>
      <c r="AV34" s="80">
        <f>'MOD Vectors ALL'!AV34*($E34=$F$1)</f>
        <v>0</v>
      </c>
      <c r="AW34" s="80">
        <f>'MOD Vectors ALL'!AW34*($E34=$F$1)</f>
        <v>0</v>
      </c>
      <c r="AX34" s="80">
        <f>'MOD Vectors ALL'!AX34*($E34=$F$1)</f>
        <v>0</v>
      </c>
      <c r="AY34" s="80">
        <f>'MOD Vectors ALL'!AY34*($E34=$F$1)</f>
        <v>0</v>
      </c>
      <c r="AZ34" s="80">
        <f>'MOD Vectors ALL'!AZ34*($E34=$F$1)</f>
        <v>0</v>
      </c>
      <c r="BA34" s="80">
        <f>'MOD Vectors ALL'!BA34*($E34=$F$1)</f>
        <v>0</v>
      </c>
      <c r="BB34" s="80">
        <f>'MOD Vectors ALL'!BB34*($E34=$F$1)</f>
        <v>0</v>
      </c>
      <c r="BC34" s="80">
        <f>'MOD Vectors ALL'!BC34*($E34=$F$1)</f>
        <v>0</v>
      </c>
      <c r="BD34" s="80">
        <f>'MOD Vectors ALL'!BD34*($E34=$F$1)</f>
        <v>0</v>
      </c>
      <c r="BE34" s="80">
        <f>'MOD Vectors ALL'!BE34*($E34=$F$1)</f>
        <v>0</v>
      </c>
      <c r="BF34" s="80">
        <f>'MOD Vectors ALL'!BF34*($E34=$F$1)</f>
        <v>0</v>
      </c>
      <c r="BG34" s="80">
        <f>'MOD Vectors ALL'!BG34*($E34=$F$1)</f>
        <v>0</v>
      </c>
      <c r="BH34" s="80">
        <f>'MOD Vectors ALL'!BH34*($E34=$F$1)</f>
        <v>0</v>
      </c>
      <c r="BI34" s="80">
        <f>'MOD Vectors ALL'!BI34*($E34=$F$1)</f>
        <v>0</v>
      </c>
      <c r="BJ34" s="80">
        <f>'MOD Vectors ALL'!BJ34*($E34=$F$1)</f>
        <v>0</v>
      </c>
      <c r="BK34" s="80">
        <f>'MOD Vectors ALL'!BK34*($E34=$F$1)</f>
        <v>0</v>
      </c>
      <c r="BL34" s="80">
        <f>'MOD Vectors ALL'!BL34*($E34=$F$1)</f>
        <v>0</v>
      </c>
      <c r="BM34" s="80">
        <f>'MOD Vectors ALL'!BM34*($E34=$F$1)</f>
        <v>0</v>
      </c>
      <c r="BN34" s="80">
        <f>'MOD Vectors ALL'!BN34*($E34=$F$1)</f>
        <v>0</v>
      </c>
      <c r="BO34" s="80">
        <f>'MOD Vectors ALL'!BO34*($E34=$F$1)</f>
        <v>0</v>
      </c>
      <c r="BP34" s="80">
        <f>'MOD Vectors ALL'!BP34*($E34=$F$1)</f>
        <v>0</v>
      </c>
      <c r="BQ34" s="80">
        <f>'MOD Vectors ALL'!BQ34*($E34=$F$1)</f>
        <v>0</v>
      </c>
      <c r="BR34" s="80">
        <f>'MOD Vectors ALL'!BR34*($E34=$F$1)</f>
        <v>0</v>
      </c>
      <c r="BS34" s="80">
        <f>'MOD Vectors ALL'!BS34*($E34=$F$1)</f>
        <v>0</v>
      </c>
      <c r="BT34" s="80">
        <f>'MOD Vectors ALL'!BT34*($E34=$F$1)</f>
        <v>0</v>
      </c>
      <c r="BU34" s="80">
        <f>'MOD Vectors ALL'!BU34*($E34=$F$1)</f>
        <v>0</v>
      </c>
      <c r="BV34" s="80">
        <f>'MOD Vectors ALL'!BV34*($E34=$F$1)</f>
        <v>0</v>
      </c>
      <c r="BW34" s="80">
        <f>'MOD Vectors ALL'!BW34*($E34=$F$1)</f>
        <v>0</v>
      </c>
      <c r="BX34" s="80">
        <f>'MOD Vectors ALL'!BX34*($E34=$F$1)</f>
        <v>0</v>
      </c>
      <c r="BY34" s="80">
        <f>'MOD Vectors ALL'!BY34*($E34=$F$1)</f>
        <v>0</v>
      </c>
      <c r="BZ34" s="80">
        <f>'MOD Vectors ALL'!BZ34*($E34=$F$1)</f>
        <v>0</v>
      </c>
      <c r="CA34" s="80">
        <f>'MOD Vectors ALL'!CA34*($E34=$F$1)</f>
        <v>0</v>
      </c>
      <c r="CB34" s="80">
        <f>'MOD Vectors ALL'!CB34*($E34=$F$1)</f>
        <v>0</v>
      </c>
      <c r="CC34" s="80">
        <f>'MOD Vectors ALL'!CC34*($E34=$F$1)</f>
        <v>0</v>
      </c>
      <c r="CD34" s="80">
        <f>'MOD Vectors ALL'!CD34*($E34=$F$1)</f>
        <v>0</v>
      </c>
      <c r="CE34" s="80">
        <f>'MOD Vectors ALL'!CE34*($E34=$F$1)</f>
        <v>0</v>
      </c>
      <c r="CF34" s="80">
        <f>'MOD Vectors ALL'!CF34*($E34=$F$1)</f>
        <v>0</v>
      </c>
      <c r="CG34" s="80">
        <f>'MOD Vectors ALL'!CG34*($E34=$F$1)</f>
        <v>0</v>
      </c>
      <c r="CH34" s="80">
        <f>'MOD Vectors ALL'!CH34*($E34=$F$1)</f>
        <v>0</v>
      </c>
      <c r="CI34" s="80">
        <f>'MOD Vectors ALL'!CI34*($E34=$F$1)</f>
        <v>0</v>
      </c>
      <c r="CJ34" s="80">
        <f>'MOD Vectors ALL'!CJ34*($E34=$F$1)</f>
        <v>0</v>
      </c>
      <c r="CK34" s="80">
        <f>'MOD Vectors ALL'!CK34*($E34=$F$1)</f>
        <v>0</v>
      </c>
      <c r="CL34" s="80">
        <f>'MOD Vectors ALL'!CL34*($E34=$F$1)</f>
        <v>0</v>
      </c>
      <c r="CM34" s="80">
        <f>'MOD Vectors ALL'!CM34*($E34=$F$1)</f>
        <v>0</v>
      </c>
      <c r="CN34" s="80">
        <f>'MOD Vectors ALL'!CN34*($E34=$F$1)</f>
        <v>0</v>
      </c>
      <c r="CO34" s="80">
        <f>'MOD Vectors ALL'!CO34*($E34=$F$1)</f>
        <v>0</v>
      </c>
      <c r="CP34" s="80">
        <f>'MOD Vectors ALL'!CP34*($E34=$F$1)</f>
        <v>0</v>
      </c>
      <c r="CQ34" s="80">
        <f>'MOD Vectors ALL'!CQ34*($E34=$F$1)</f>
        <v>0</v>
      </c>
      <c r="CR34" s="80">
        <f>'MOD Vectors ALL'!CR34*($E34=$F$1)</f>
        <v>0</v>
      </c>
      <c r="CS34" s="80">
        <f>'MOD Vectors ALL'!CS34*($E34=$F$1)</f>
        <v>0</v>
      </c>
      <c r="CT34" s="80">
        <f>'MOD Vectors ALL'!CT34*($E34=$F$1)</f>
        <v>0</v>
      </c>
      <c r="CU34" s="80">
        <f>'MOD Vectors ALL'!CU34*($E34=$F$1)</f>
        <v>0</v>
      </c>
      <c r="CV34" s="80">
        <f>'MOD Vectors ALL'!CV34*($E34=$F$1)</f>
        <v>0</v>
      </c>
      <c r="CW34" s="80">
        <f>'MOD Vectors ALL'!CW34*($E34=$F$1)</f>
        <v>0</v>
      </c>
      <c r="CX34" s="80">
        <f>'MOD Vectors ALL'!CX34*($E34=$F$1)</f>
        <v>0</v>
      </c>
      <c r="CY34" s="80">
        <f>'MOD Vectors ALL'!CY34*($E34=$F$1)</f>
        <v>0</v>
      </c>
      <c r="CZ34" s="80">
        <f>'MOD Vectors ALL'!CZ34*($E34=$F$1)</f>
        <v>0</v>
      </c>
      <c r="DA34" s="80">
        <f>'MOD Vectors ALL'!DA34*($E34=$F$1)</f>
        <v>0</v>
      </c>
      <c r="DB34" s="80">
        <f>'MOD Vectors ALL'!DB34*($E34=$F$1)</f>
        <v>0</v>
      </c>
      <c r="DC34" s="80">
        <f>'MOD Vectors ALL'!DC34*($E34=$F$1)</f>
        <v>0</v>
      </c>
      <c r="DD34" s="80">
        <f>'MOD Vectors ALL'!DD34*($E34=$F$1)</f>
        <v>0</v>
      </c>
      <c r="DE34" s="80">
        <f>'MOD Vectors ALL'!DE34*($E34=$F$1)</f>
        <v>0</v>
      </c>
      <c r="DF34" s="80">
        <f>'MOD Vectors ALL'!DF34*($E34=$F$1)</f>
        <v>0</v>
      </c>
      <c r="DG34" s="80">
        <f>'MOD Vectors ALL'!DG34*($E34=$F$1)</f>
        <v>0</v>
      </c>
      <c r="DH34" s="80">
        <f>'MOD Vectors ALL'!DH34*($E34=$F$1)</f>
        <v>0</v>
      </c>
      <c r="DI34" s="80">
        <f>'MOD Vectors ALL'!DI34*($E34=$F$1)</f>
        <v>0</v>
      </c>
      <c r="DJ34" s="80">
        <f>'MOD Vectors ALL'!DJ34*($E34=$F$1)</f>
        <v>0</v>
      </c>
      <c r="DK34" s="80">
        <f>'MOD Vectors ALL'!DK34*($E34=$F$1)</f>
        <v>0</v>
      </c>
      <c r="DL34" s="80">
        <f>'MOD Vectors ALL'!DL34*($E34=$F$1)</f>
        <v>0</v>
      </c>
      <c r="DM34" s="80">
        <f>'MOD Vectors ALL'!DM34*($E34=$F$1)</f>
        <v>0</v>
      </c>
      <c r="DN34" s="80">
        <f>'MOD Vectors ALL'!DN34*($E34=$F$1)</f>
        <v>0</v>
      </c>
      <c r="DO34" s="80">
        <f>'MOD Vectors ALL'!DO34*($E34=$F$1)</f>
        <v>0</v>
      </c>
      <c r="DP34" s="80">
        <f>'MOD Vectors ALL'!DP34*($E34=$F$1)</f>
        <v>0</v>
      </c>
      <c r="DQ34" s="80">
        <f>'MOD Vectors ALL'!DQ34*($E34=$F$1)</f>
        <v>0</v>
      </c>
    </row>
    <row r="35" spans="1:121" x14ac:dyDescent="0.2">
      <c r="A35">
        <v>292</v>
      </c>
      <c r="B35" t="s">
        <v>9</v>
      </c>
      <c r="C35" t="s">
        <v>369</v>
      </c>
      <c r="D35" t="s">
        <v>528</v>
      </c>
      <c r="E35" t="s">
        <v>25</v>
      </c>
      <c r="F35" t="s">
        <v>34</v>
      </c>
      <c r="G35">
        <v>0.63723099999999999</v>
      </c>
      <c r="H35">
        <v>1.15194</v>
      </c>
      <c r="I35" s="80">
        <f>'MOD Vectors ALL'!I35*($E35=$F$1)</f>
        <v>0</v>
      </c>
      <c r="J35" s="80">
        <f>'MOD Vectors ALL'!J35*($E35=$F$1)</f>
        <v>0</v>
      </c>
      <c r="K35" s="80">
        <f>'MOD Vectors ALL'!K35*($E35=$F$1)</f>
        <v>0</v>
      </c>
      <c r="L35" s="80">
        <f>'MOD Vectors ALL'!L35*($E35=$F$1)</f>
        <v>0</v>
      </c>
      <c r="M35" s="80">
        <f>'MOD Vectors ALL'!M35*($E35=$F$1)</f>
        <v>0</v>
      </c>
      <c r="N35" s="80">
        <f>'MOD Vectors ALL'!N35*($E35=$F$1)</f>
        <v>0</v>
      </c>
      <c r="O35" s="80">
        <f>'MOD Vectors ALL'!O35*($E35=$F$1)</f>
        <v>0</v>
      </c>
      <c r="P35" s="80">
        <f>'MOD Vectors ALL'!P35*($E35=$F$1)</f>
        <v>0</v>
      </c>
      <c r="Q35" s="80">
        <f>'MOD Vectors ALL'!Q35*($E35=$F$1)</f>
        <v>0</v>
      </c>
      <c r="R35" s="80">
        <f>'MOD Vectors ALL'!R35*($E35=$F$1)</f>
        <v>0</v>
      </c>
      <c r="S35" s="80">
        <f>'MOD Vectors ALL'!S35*($E35=$F$1)</f>
        <v>0</v>
      </c>
      <c r="T35" s="80">
        <f>'MOD Vectors ALL'!T35*($E35=$F$1)</f>
        <v>0</v>
      </c>
      <c r="U35" s="80">
        <f>'MOD Vectors ALL'!U35*($E35=$F$1)</f>
        <v>0</v>
      </c>
      <c r="V35" s="80">
        <f>'MOD Vectors ALL'!V35*($E35=$F$1)</f>
        <v>0</v>
      </c>
      <c r="W35" s="80">
        <f>'MOD Vectors ALL'!W35*($E35=$F$1)</f>
        <v>0</v>
      </c>
      <c r="X35" s="80">
        <f>'MOD Vectors ALL'!X35*($E35=$F$1)</f>
        <v>0</v>
      </c>
      <c r="Y35" s="80">
        <f>'MOD Vectors ALL'!Y35*($E35=$F$1)</f>
        <v>0</v>
      </c>
      <c r="Z35" s="80">
        <f>'MOD Vectors ALL'!Z35*($E35=$F$1)</f>
        <v>0</v>
      </c>
      <c r="AA35" s="80">
        <f>'MOD Vectors ALL'!AA35*($E35=$F$1)</f>
        <v>0</v>
      </c>
      <c r="AB35" s="80">
        <f>'MOD Vectors ALL'!AB35*($E35=$F$1)</f>
        <v>0</v>
      </c>
      <c r="AC35" s="80">
        <f>'MOD Vectors ALL'!AC35*($E35=$F$1)</f>
        <v>0</v>
      </c>
      <c r="AD35" s="80">
        <f>'MOD Vectors ALL'!AD35*($E35=$F$1)</f>
        <v>0</v>
      </c>
      <c r="AE35" s="80">
        <f>'MOD Vectors ALL'!AE35*($E35=$F$1)</f>
        <v>0</v>
      </c>
      <c r="AF35" s="80">
        <f>'MOD Vectors ALL'!AF35*($E35=$F$1)</f>
        <v>0</v>
      </c>
      <c r="AG35" s="80">
        <f>'MOD Vectors ALL'!AG35*($E35=$F$1)</f>
        <v>0</v>
      </c>
      <c r="AH35" s="80">
        <f>'MOD Vectors ALL'!AH35*($E35=$F$1)</f>
        <v>0</v>
      </c>
      <c r="AI35" s="80">
        <f>'MOD Vectors ALL'!AI35*($E35=$F$1)</f>
        <v>0</v>
      </c>
      <c r="AJ35" s="80">
        <f>'MOD Vectors ALL'!AJ35*($E35=$F$1)</f>
        <v>0</v>
      </c>
      <c r="AK35" s="80">
        <f>'MOD Vectors ALL'!AK35*($E35=$F$1)</f>
        <v>0</v>
      </c>
      <c r="AL35" s="80">
        <f>'MOD Vectors ALL'!AL35*($E35=$F$1)</f>
        <v>0</v>
      </c>
      <c r="AM35" s="80">
        <f>'MOD Vectors ALL'!AM35*($E35=$F$1)</f>
        <v>0</v>
      </c>
      <c r="AN35" s="80">
        <f>'MOD Vectors ALL'!AN35*($E35=$F$1)</f>
        <v>0</v>
      </c>
      <c r="AO35" s="80">
        <f>'MOD Vectors ALL'!AO35*($E35=$F$1)</f>
        <v>0</v>
      </c>
      <c r="AP35" s="80">
        <f>'MOD Vectors ALL'!AP35*($E35=$F$1)</f>
        <v>0</v>
      </c>
      <c r="AQ35" s="80">
        <f>'MOD Vectors ALL'!AQ35*($E35=$F$1)</f>
        <v>0</v>
      </c>
      <c r="AR35" s="80">
        <f>'MOD Vectors ALL'!AR35*($E35=$F$1)</f>
        <v>0</v>
      </c>
      <c r="AS35" s="80">
        <f>'MOD Vectors ALL'!AS35*($E35=$F$1)</f>
        <v>0</v>
      </c>
      <c r="AT35" s="80">
        <f>'MOD Vectors ALL'!AT35*($E35=$F$1)</f>
        <v>0</v>
      </c>
      <c r="AU35" s="80">
        <f>'MOD Vectors ALL'!AU35*($E35=$F$1)</f>
        <v>0</v>
      </c>
      <c r="AV35" s="80">
        <f>'MOD Vectors ALL'!AV35*($E35=$F$1)</f>
        <v>0</v>
      </c>
      <c r="AW35" s="80">
        <f>'MOD Vectors ALL'!AW35*($E35=$F$1)</f>
        <v>0</v>
      </c>
      <c r="AX35" s="80">
        <f>'MOD Vectors ALL'!AX35*($E35=$F$1)</f>
        <v>0</v>
      </c>
      <c r="AY35" s="80">
        <f>'MOD Vectors ALL'!AY35*($E35=$F$1)</f>
        <v>0</v>
      </c>
      <c r="AZ35" s="80">
        <f>'MOD Vectors ALL'!AZ35*($E35=$F$1)</f>
        <v>0</v>
      </c>
      <c r="BA35" s="80">
        <f>'MOD Vectors ALL'!BA35*($E35=$F$1)</f>
        <v>0</v>
      </c>
      <c r="BB35" s="80">
        <f>'MOD Vectors ALL'!BB35*($E35=$F$1)</f>
        <v>0</v>
      </c>
      <c r="BC35" s="80">
        <f>'MOD Vectors ALL'!BC35*($E35=$F$1)</f>
        <v>0</v>
      </c>
      <c r="BD35" s="80">
        <f>'MOD Vectors ALL'!BD35*($E35=$F$1)</f>
        <v>0</v>
      </c>
      <c r="BE35" s="80">
        <f>'MOD Vectors ALL'!BE35*($E35=$F$1)</f>
        <v>0</v>
      </c>
      <c r="BF35" s="80">
        <f>'MOD Vectors ALL'!BF35*($E35=$F$1)</f>
        <v>0</v>
      </c>
      <c r="BG35" s="80">
        <f>'MOD Vectors ALL'!BG35*($E35=$F$1)</f>
        <v>0</v>
      </c>
      <c r="BH35" s="80">
        <f>'MOD Vectors ALL'!BH35*($E35=$F$1)</f>
        <v>0</v>
      </c>
      <c r="BI35" s="80">
        <f>'MOD Vectors ALL'!BI35*($E35=$F$1)</f>
        <v>0</v>
      </c>
      <c r="BJ35" s="80">
        <f>'MOD Vectors ALL'!BJ35*($E35=$F$1)</f>
        <v>0</v>
      </c>
      <c r="BK35" s="80">
        <f>'MOD Vectors ALL'!BK35*($E35=$F$1)</f>
        <v>0</v>
      </c>
      <c r="BL35" s="80">
        <f>'MOD Vectors ALL'!BL35*($E35=$F$1)</f>
        <v>0</v>
      </c>
      <c r="BM35" s="80">
        <f>'MOD Vectors ALL'!BM35*($E35=$F$1)</f>
        <v>0</v>
      </c>
      <c r="BN35" s="80">
        <f>'MOD Vectors ALL'!BN35*($E35=$F$1)</f>
        <v>0</v>
      </c>
      <c r="BO35" s="80">
        <f>'MOD Vectors ALL'!BO35*($E35=$F$1)</f>
        <v>0</v>
      </c>
      <c r="BP35" s="80">
        <f>'MOD Vectors ALL'!BP35*($E35=$F$1)</f>
        <v>0</v>
      </c>
      <c r="BQ35" s="80">
        <f>'MOD Vectors ALL'!BQ35*($E35=$F$1)</f>
        <v>0</v>
      </c>
      <c r="BR35" s="80">
        <f>'MOD Vectors ALL'!BR35*($E35=$F$1)</f>
        <v>0</v>
      </c>
      <c r="BS35" s="80">
        <f>'MOD Vectors ALL'!BS35*($E35=$F$1)</f>
        <v>0</v>
      </c>
      <c r="BT35" s="80">
        <f>'MOD Vectors ALL'!BT35*($E35=$F$1)</f>
        <v>0</v>
      </c>
      <c r="BU35" s="80">
        <f>'MOD Vectors ALL'!BU35*($E35=$F$1)</f>
        <v>0</v>
      </c>
      <c r="BV35" s="80">
        <f>'MOD Vectors ALL'!BV35*($E35=$F$1)</f>
        <v>0</v>
      </c>
      <c r="BW35" s="80">
        <f>'MOD Vectors ALL'!BW35*($E35=$F$1)</f>
        <v>0</v>
      </c>
      <c r="BX35" s="80">
        <f>'MOD Vectors ALL'!BX35*($E35=$F$1)</f>
        <v>0</v>
      </c>
      <c r="BY35" s="80">
        <f>'MOD Vectors ALL'!BY35*($E35=$F$1)</f>
        <v>0</v>
      </c>
      <c r="BZ35" s="80">
        <f>'MOD Vectors ALL'!BZ35*($E35=$F$1)</f>
        <v>0</v>
      </c>
      <c r="CA35" s="80">
        <f>'MOD Vectors ALL'!CA35*($E35=$F$1)</f>
        <v>0</v>
      </c>
      <c r="CB35" s="80">
        <f>'MOD Vectors ALL'!CB35*($E35=$F$1)</f>
        <v>0</v>
      </c>
      <c r="CC35" s="80">
        <f>'MOD Vectors ALL'!CC35*($E35=$F$1)</f>
        <v>0</v>
      </c>
      <c r="CD35" s="80">
        <f>'MOD Vectors ALL'!CD35*($E35=$F$1)</f>
        <v>0</v>
      </c>
      <c r="CE35" s="80">
        <f>'MOD Vectors ALL'!CE35*($E35=$F$1)</f>
        <v>0</v>
      </c>
      <c r="CF35" s="80">
        <f>'MOD Vectors ALL'!CF35*($E35=$F$1)</f>
        <v>0</v>
      </c>
      <c r="CG35" s="80">
        <f>'MOD Vectors ALL'!CG35*($E35=$F$1)</f>
        <v>0</v>
      </c>
      <c r="CH35" s="80">
        <f>'MOD Vectors ALL'!CH35*($E35=$F$1)</f>
        <v>0</v>
      </c>
      <c r="CI35" s="80">
        <f>'MOD Vectors ALL'!CI35*($E35=$F$1)</f>
        <v>0</v>
      </c>
      <c r="CJ35" s="80">
        <f>'MOD Vectors ALL'!CJ35*($E35=$F$1)</f>
        <v>0</v>
      </c>
      <c r="CK35" s="80">
        <f>'MOD Vectors ALL'!CK35*($E35=$F$1)</f>
        <v>0</v>
      </c>
      <c r="CL35" s="80">
        <f>'MOD Vectors ALL'!CL35*($E35=$F$1)</f>
        <v>0</v>
      </c>
      <c r="CM35" s="80">
        <f>'MOD Vectors ALL'!CM35*($E35=$F$1)</f>
        <v>0</v>
      </c>
      <c r="CN35" s="80">
        <f>'MOD Vectors ALL'!CN35*($E35=$F$1)</f>
        <v>0</v>
      </c>
      <c r="CO35" s="80">
        <f>'MOD Vectors ALL'!CO35*($E35=$F$1)</f>
        <v>0</v>
      </c>
      <c r="CP35" s="80">
        <f>'MOD Vectors ALL'!CP35*($E35=$F$1)</f>
        <v>0</v>
      </c>
      <c r="CQ35" s="80">
        <f>'MOD Vectors ALL'!CQ35*($E35=$F$1)</f>
        <v>0</v>
      </c>
      <c r="CR35" s="80">
        <f>'MOD Vectors ALL'!CR35*($E35=$F$1)</f>
        <v>0</v>
      </c>
      <c r="CS35" s="80">
        <f>'MOD Vectors ALL'!CS35*($E35=$F$1)</f>
        <v>0</v>
      </c>
      <c r="CT35" s="80">
        <f>'MOD Vectors ALL'!CT35*($E35=$F$1)</f>
        <v>0</v>
      </c>
      <c r="CU35" s="80">
        <f>'MOD Vectors ALL'!CU35*($E35=$F$1)</f>
        <v>0</v>
      </c>
      <c r="CV35" s="80">
        <f>'MOD Vectors ALL'!CV35*($E35=$F$1)</f>
        <v>0</v>
      </c>
      <c r="CW35" s="80">
        <f>'MOD Vectors ALL'!CW35*($E35=$F$1)</f>
        <v>0</v>
      </c>
      <c r="CX35" s="80">
        <f>'MOD Vectors ALL'!CX35*($E35=$F$1)</f>
        <v>0</v>
      </c>
      <c r="CY35" s="80">
        <f>'MOD Vectors ALL'!CY35*($E35=$F$1)</f>
        <v>0</v>
      </c>
      <c r="CZ35" s="80">
        <f>'MOD Vectors ALL'!CZ35*($E35=$F$1)</f>
        <v>0</v>
      </c>
      <c r="DA35" s="80">
        <f>'MOD Vectors ALL'!DA35*($E35=$F$1)</f>
        <v>0</v>
      </c>
      <c r="DB35" s="80">
        <f>'MOD Vectors ALL'!DB35*($E35=$F$1)</f>
        <v>0</v>
      </c>
      <c r="DC35" s="80">
        <f>'MOD Vectors ALL'!DC35*($E35=$F$1)</f>
        <v>0</v>
      </c>
      <c r="DD35" s="80">
        <f>'MOD Vectors ALL'!DD35*($E35=$F$1)</f>
        <v>0</v>
      </c>
      <c r="DE35" s="80">
        <f>'MOD Vectors ALL'!DE35*($E35=$F$1)</f>
        <v>0</v>
      </c>
      <c r="DF35" s="80">
        <f>'MOD Vectors ALL'!DF35*($E35=$F$1)</f>
        <v>0</v>
      </c>
      <c r="DG35" s="80">
        <f>'MOD Vectors ALL'!DG35*($E35=$F$1)</f>
        <v>0</v>
      </c>
      <c r="DH35" s="80">
        <f>'MOD Vectors ALL'!DH35*($E35=$F$1)</f>
        <v>0</v>
      </c>
      <c r="DI35" s="80">
        <f>'MOD Vectors ALL'!DI35*($E35=$F$1)</f>
        <v>0</v>
      </c>
      <c r="DJ35" s="80">
        <f>'MOD Vectors ALL'!DJ35*($E35=$F$1)</f>
        <v>0</v>
      </c>
      <c r="DK35" s="80">
        <f>'MOD Vectors ALL'!DK35*($E35=$F$1)</f>
        <v>0</v>
      </c>
      <c r="DL35" s="80">
        <f>'MOD Vectors ALL'!DL35*($E35=$F$1)</f>
        <v>0</v>
      </c>
      <c r="DM35" s="80">
        <f>'MOD Vectors ALL'!DM35*($E35=$F$1)</f>
        <v>0</v>
      </c>
      <c r="DN35" s="80">
        <f>'MOD Vectors ALL'!DN35*($E35=$F$1)</f>
        <v>0</v>
      </c>
      <c r="DO35" s="80">
        <f>'MOD Vectors ALL'!DO35*($E35=$F$1)</f>
        <v>0</v>
      </c>
      <c r="DP35" s="80">
        <f>'MOD Vectors ALL'!DP35*($E35=$F$1)</f>
        <v>0</v>
      </c>
      <c r="DQ35" s="80">
        <f>'MOD Vectors ALL'!DQ35*($E35=$F$1)</f>
        <v>0</v>
      </c>
    </row>
    <row r="36" spans="1:121" x14ac:dyDescent="0.2">
      <c r="A36">
        <v>293</v>
      </c>
      <c r="B36" t="s">
        <v>9</v>
      </c>
      <c r="C36" t="s">
        <v>369</v>
      </c>
      <c r="D36" t="s">
        <v>528</v>
      </c>
      <c r="E36" t="s">
        <v>25</v>
      </c>
      <c r="F36" t="s">
        <v>7</v>
      </c>
      <c r="G36">
        <v>0.68046200000000001</v>
      </c>
      <c r="H36">
        <v>1.31335</v>
      </c>
      <c r="I36" s="80">
        <f>'MOD Vectors ALL'!I36*($E36=$F$1)</f>
        <v>0</v>
      </c>
      <c r="J36" s="80">
        <f>'MOD Vectors ALL'!J36*($E36=$F$1)</f>
        <v>0</v>
      </c>
      <c r="K36" s="80">
        <f>'MOD Vectors ALL'!K36*($E36=$F$1)</f>
        <v>0</v>
      </c>
      <c r="L36" s="80">
        <f>'MOD Vectors ALL'!L36*($E36=$F$1)</f>
        <v>0</v>
      </c>
      <c r="M36" s="80">
        <f>'MOD Vectors ALL'!M36*($E36=$F$1)</f>
        <v>0</v>
      </c>
      <c r="N36" s="80">
        <f>'MOD Vectors ALL'!N36*($E36=$F$1)</f>
        <v>0</v>
      </c>
      <c r="O36" s="80">
        <f>'MOD Vectors ALL'!O36*($E36=$F$1)</f>
        <v>0</v>
      </c>
      <c r="P36" s="80">
        <f>'MOD Vectors ALL'!P36*($E36=$F$1)</f>
        <v>0</v>
      </c>
      <c r="Q36" s="80">
        <f>'MOD Vectors ALL'!Q36*($E36=$F$1)</f>
        <v>0</v>
      </c>
      <c r="R36" s="80">
        <f>'MOD Vectors ALL'!R36*($E36=$F$1)</f>
        <v>0</v>
      </c>
      <c r="S36" s="80">
        <f>'MOD Vectors ALL'!S36*($E36=$F$1)</f>
        <v>0</v>
      </c>
      <c r="T36" s="80">
        <f>'MOD Vectors ALL'!T36*($E36=$F$1)</f>
        <v>0</v>
      </c>
      <c r="U36" s="80">
        <f>'MOD Vectors ALL'!U36*($E36=$F$1)</f>
        <v>0</v>
      </c>
      <c r="V36" s="80">
        <f>'MOD Vectors ALL'!V36*($E36=$F$1)</f>
        <v>0</v>
      </c>
      <c r="W36" s="80">
        <f>'MOD Vectors ALL'!W36*($E36=$F$1)</f>
        <v>0</v>
      </c>
      <c r="X36" s="80">
        <f>'MOD Vectors ALL'!X36*($E36=$F$1)</f>
        <v>0</v>
      </c>
      <c r="Y36" s="80">
        <f>'MOD Vectors ALL'!Y36*($E36=$F$1)</f>
        <v>0</v>
      </c>
      <c r="Z36" s="80">
        <f>'MOD Vectors ALL'!Z36*($E36=$F$1)</f>
        <v>0</v>
      </c>
      <c r="AA36" s="80">
        <f>'MOD Vectors ALL'!AA36*($E36=$F$1)</f>
        <v>0</v>
      </c>
      <c r="AB36" s="80">
        <f>'MOD Vectors ALL'!AB36*($E36=$F$1)</f>
        <v>0</v>
      </c>
      <c r="AC36" s="80">
        <f>'MOD Vectors ALL'!AC36*($E36=$F$1)</f>
        <v>0</v>
      </c>
      <c r="AD36" s="80">
        <f>'MOD Vectors ALL'!AD36*($E36=$F$1)</f>
        <v>0</v>
      </c>
      <c r="AE36" s="80">
        <f>'MOD Vectors ALL'!AE36*($E36=$F$1)</f>
        <v>0</v>
      </c>
      <c r="AF36" s="80">
        <f>'MOD Vectors ALL'!AF36*($E36=$F$1)</f>
        <v>0</v>
      </c>
      <c r="AG36" s="80">
        <f>'MOD Vectors ALL'!AG36*($E36=$F$1)</f>
        <v>0</v>
      </c>
      <c r="AH36" s="80">
        <f>'MOD Vectors ALL'!AH36*($E36=$F$1)</f>
        <v>0</v>
      </c>
      <c r="AI36" s="80">
        <f>'MOD Vectors ALL'!AI36*($E36=$F$1)</f>
        <v>0</v>
      </c>
      <c r="AJ36" s="80">
        <f>'MOD Vectors ALL'!AJ36*($E36=$F$1)</f>
        <v>0</v>
      </c>
      <c r="AK36" s="80">
        <f>'MOD Vectors ALL'!AK36*($E36=$F$1)</f>
        <v>0</v>
      </c>
      <c r="AL36" s="80">
        <f>'MOD Vectors ALL'!AL36*($E36=$F$1)</f>
        <v>0</v>
      </c>
      <c r="AM36" s="80">
        <f>'MOD Vectors ALL'!AM36*($E36=$F$1)</f>
        <v>0</v>
      </c>
      <c r="AN36" s="80">
        <f>'MOD Vectors ALL'!AN36*($E36=$F$1)</f>
        <v>0</v>
      </c>
      <c r="AO36" s="80">
        <f>'MOD Vectors ALL'!AO36*($E36=$F$1)</f>
        <v>0</v>
      </c>
      <c r="AP36" s="80">
        <f>'MOD Vectors ALL'!AP36*($E36=$F$1)</f>
        <v>0</v>
      </c>
      <c r="AQ36" s="80">
        <f>'MOD Vectors ALL'!AQ36*($E36=$F$1)</f>
        <v>0</v>
      </c>
      <c r="AR36" s="80">
        <f>'MOD Vectors ALL'!AR36*($E36=$F$1)</f>
        <v>0</v>
      </c>
      <c r="AS36" s="80">
        <f>'MOD Vectors ALL'!AS36*($E36=$F$1)</f>
        <v>0</v>
      </c>
      <c r="AT36" s="80">
        <f>'MOD Vectors ALL'!AT36*($E36=$F$1)</f>
        <v>0</v>
      </c>
      <c r="AU36" s="80">
        <f>'MOD Vectors ALL'!AU36*($E36=$F$1)</f>
        <v>0</v>
      </c>
      <c r="AV36" s="80">
        <f>'MOD Vectors ALL'!AV36*($E36=$F$1)</f>
        <v>0</v>
      </c>
      <c r="AW36" s="80">
        <f>'MOD Vectors ALL'!AW36*($E36=$F$1)</f>
        <v>0</v>
      </c>
      <c r="AX36" s="80">
        <f>'MOD Vectors ALL'!AX36*($E36=$F$1)</f>
        <v>0</v>
      </c>
      <c r="AY36" s="80">
        <f>'MOD Vectors ALL'!AY36*($E36=$F$1)</f>
        <v>0</v>
      </c>
      <c r="AZ36" s="80">
        <f>'MOD Vectors ALL'!AZ36*($E36=$F$1)</f>
        <v>0</v>
      </c>
      <c r="BA36" s="80">
        <f>'MOD Vectors ALL'!BA36*($E36=$F$1)</f>
        <v>0</v>
      </c>
      <c r="BB36" s="80">
        <f>'MOD Vectors ALL'!BB36*($E36=$F$1)</f>
        <v>0</v>
      </c>
      <c r="BC36" s="80">
        <f>'MOD Vectors ALL'!BC36*($E36=$F$1)</f>
        <v>0</v>
      </c>
      <c r="BD36" s="80">
        <f>'MOD Vectors ALL'!BD36*($E36=$F$1)</f>
        <v>0</v>
      </c>
      <c r="BE36" s="80">
        <f>'MOD Vectors ALL'!BE36*($E36=$F$1)</f>
        <v>0</v>
      </c>
      <c r="BF36" s="80">
        <f>'MOD Vectors ALL'!BF36*($E36=$F$1)</f>
        <v>0</v>
      </c>
      <c r="BG36" s="80">
        <f>'MOD Vectors ALL'!BG36*($E36=$F$1)</f>
        <v>0</v>
      </c>
      <c r="BH36" s="80">
        <f>'MOD Vectors ALL'!BH36*($E36=$F$1)</f>
        <v>0</v>
      </c>
      <c r="BI36" s="80">
        <f>'MOD Vectors ALL'!BI36*($E36=$F$1)</f>
        <v>0</v>
      </c>
      <c r="BJ36" s="80">
        <f>'MOD Vectors ALL'!BJ36*($E36=$F$1)</f>
        <v>0</v>
      </c>
      <c r="BK36" s="80">
        <f>'MOD Vectors ALL'!BK36*($E36=$F$1)</f>
        <v>0</v>
      </c>
      <c r="BL36" s="80">
        <f>'MOD Vectors ALL'!BL36*($E36=$F$1)</f>
        <v>0</v>
      </c>
      <c r="BM36" s="80">
        <f>'MOD Vectors ALL'!BM36*($E36=$F$1)</f>
        <v>0</v>
      </c>
      <c r="BN36" s="80">
        <f>'MOD Vectors ALL'!BN36*($E36=$F$1)</f>
        <v>0</v>
      </c>
      <c r="BO36" s="80">
        <f>'MOD Vectors ALL'!BO36*($E36=$F$1)</f>
        <v>0</v>
      </c>
      <c r="BP36" s="80">
        <f>'MOD Vectors ALL'!BP36*($E36=$F$1)</f>
        <v>0</v>
      </c>
      <c r="BQ36" s="80">
        <f>'MOD Vectors ALL'!BQ36*($E36=$F$1)</f>
        <v>0</v>
      </c>
      <c r="BR36" s="80">
        <f>'MOD Vectors ALL'!BR36*($E36=$F$1)</f>
        <v>0</v>
      </c>
      <c r="BS36" s="80">
        <f>'MOD Vectors ALL'!BS36*($E36=$F$1)</f>
        <v>0</v>
      </c>
      <c r="BT36" s="80">
        <f>'MOD Vectors ALL'!BT36*($E36=$F$1)</f>
        <v>0</v>
      </c>
      <c r="BU36" s="80">
        <f>'MOD Vectors ALL'!BU36*($E36=$F$1)</f>
        <v>0</v>
      </c>
      <c r="BV36" s="80">
        <f>'MOD Vectors ALL'!BV36*($E36=$F$1)</f>
        <v>0</v>
      </c>
      <c r="BW36" s="80">
        <f>'MOD Vectors ALL'!BW36*($E36=$F$1)</f>
        <v>0</v>
      </c>
      <c r="BX36" s="80">
        <f>'MOD Vectors ALL'!BX36*($E36=$F$1)</f>
        <v>0</v>
      </c>
      <c r="BY36" s="80">
        <f>'MOD Vectors ALL'!BY36*($E36=$F$1)</f>
        <v>0</v>
      </c>
      <c r="BZ36" s="80">
        <f>'MOD Vectors ALL'!BZ36*($E36=$F$1)</f>
        <v>0</v>
      </c>
      <c r="CA36" s="80">
        <f>'MOD Vectors ALL'!CA36*($E36=$F$1)</f>
        <v>0</v>
      </c>
      <c r="CB36" s="80">
        <f>'MOD Vectors ALL'!CB36*($E36=$F$1)</f>
        <v>0</v>
      </c>
      <c r="CC36" s="80">
        <f>'MOD Vectors ALL'!CC36*($E36=$F$1)</f>
        <v>0</v>
      </c>
      <c r="CD36" s="80">
        <f>'MOD Vectors ALL'!CD36*($E36=$F$1)</f>
        <v>0</v>
      </c>
      <c r="CE36" s="80">
        <f>'MOD Vectors ALL'!CE36*($E36=$F$1)</f>
        <v>0</v>
      </c>
      <c r="CF36" s="80">
        <f>'MOD Vectors ALL'!CF36*($E36=$F$1)</f>
        <v>0</v>
      </c>
      <c r="CG36" s="80">
        <f>'MOD Vectors ALL'!CG36*($E36=$F$1)</f>
        <v>0</v>
      </c>
      <c r="CH36" s="80">
        <f>'MOD Vectors ALL'!CH36*($E36=$F$1)</f>
        <v>0</v>
      </c>
      <c r="CI36" s="80">
        <f>'MOD Vectors ALL'!CI36*($E36=$F$1)</f>
        <v>0</v>
      </c>
      <c r="CJ36" s="80">
        <f>'MOD Vectors ALL'!CJ36*($E36=$F$1)</f>
        <v>0</v>
      </c>
      <c r="CK36" s="80">
        <f>'MOD Vectors ALL'!CK36*($E36=$F$1)</f>
        <v>0</v>
      </c>
      <c r="CL36" s="80">
        <f>'MOD Vectors ALL'!CL36*($E36=$F$1)</f>
        <v>0</v>
      </c>
      <c r="CM36" s="80">
        <f>'MOD Vectors ALL'!CM36*($E36=$F$1)</f>
        <v>0</v>
      </c>
      <c r="CN36" s="80">
        <f>'MOD Vectors ALL'!CN36*($E36=$F$1)</f>
        <v>0</v>
      </c>
      <c r="CO36" s="80">
        <f>'MOD Vectors ALL'!CO36*($E36=$F$1)</f>
        <v>0</v>
      </c>
      <c r="CP36" s="80">
        <f>'MOD Vectors ALL'!CP36*($E36=$F$1)</f>
        <v>0</v>
      </c>
      <c r="CQ36" s="80">
        <f>'MOD Vectors ALL'!CQ36*($E36=$F$1)</f>
        <v>0</v>
      </c>
      <c r="CR36" s="80">
        <f>'MOD Vectors ALL'!CR36*($E36=$F$1)</f>
        <v>0</v>
      </c>
      <c r="CS36" s="80">
        <f>'MOD Vectors ALL'!CS36*($E36=$F$1)</f>
        <v>0</v>
      </c>
      <c r="CT36" s="80">
        <f>'MOD Vectors ALL'!CT36*($E36=$F$1)</f>
        <v>0</v>
      </c>
      <c r="CU36" s="80">
        <f>'MOD Vectors ALL'!CU36*($E36=$F$1)</f>
        <v>0</v>
      </c>
      <c r="CV36" s="80">
        <f>'MOD Vectors ALL'!CV36*($E36=$F$1)</f>
        <v>0</v>
      </c>
      <c r="CW36" s="80">
        <f>'MOD Vectors ALL'!CW36*($E36=$F$1)</f>
        <v>0</v>
      </c>
      <c r="CX36" s="80">
        <f>'MOD Vectors ALL'!CX36*($E36=$F$1)</f>
        <v>0</v>
      </c>
      <c r="CY36" s="80">
        <f>'MOD Vectors ALL'!CY36*($E36=$F$1)</f>
        <v>0</v>
      </c>
      <c r="CZ36" s="80">
        <f>'MOD Vectors ALL'!CZ36*($E36=$F$1)</f>
        <v>0</v>
      </c>
      <c r="DA36" s="80">
        <f>'MOD Vectors ALL'!DA36*($E36=$F$1)</f>
        <v>0</v>
      </c>
      <c r="DB36" s="80">
        <f>'MOD Vectors ALL'!DB36*($E36=$F$1)</f>
        <v>0</v>
      </c>
      <c r="DC36" s="80">
        <f>'MOD Vectors ALL'!DC36*($E36=$F$1)</f>
        <v>0</v>
      </c>
      <c r="DD36" s="80">
        <f>'MOD Vectors ALL'!DD36*($E36=$F$1)</f>
        <v>0</v>
      </c>
      <c r="DE36" s="80">
        <f>'MOD Vectors ALL'!DE36*($E36=$F$1)</f>
        <v>0</v>
      </c>
      <c r="DF36" s="80">
        <f>'MOD Vectors ALL'!DF36*($E36=$F$1)</f>
        <v>0</v>
      </c>
      <c r="DG36" s="80">
        <f>'MOD Vectors ALL'!DG36*($E36=$F$1)</f>
        <v>0</v>
      </c>
      <c r="DH36" s="80">
        <f>'MOD Vectors ALL'!DH36*($E36=$F$1)</f>
        <v>0</v>
      </c>
      <c r="DI36" s="80">
        <f>'MOD Vectors ALL'!DI36*($E36=$F$1)</f>
        <v>0</v>
      </c>
      <c r="DJ36" s="80">
        <f>'MOD Vectors ALL'!DJ36*($E36=$F$1)</f>
        <v>0</v>
      </c>
      <c r="DK36" s="80">
        <f>'MOD Vectors ALL'!DK36*($E36=$F$1)</f>
        <v>0</v>
      </c>
      <c r="DL36" s="80">
        <f>'MOD Vectors ALL'!DL36*($E36=$F$1)</f>
        <v>0</v>
      </c>
      <c r="DM36" s="80">
        <f>'MOD Vectors ALL'!DM36*($E36=$F$1)</f>
        <v>0</v>
      </c>
      <c r="DN36" s="80">
        <f>'MOD Vectors ALL'!DN36*($E36=$F$1)</f>
        <v>0</v>
      </c>
      <c r="DO36" s="80">
        <f>'MOD Vectors ALL'!DO36*($E36=$F$1)</f>
        <v>0</v>
      </c>
      <c r="DP36" s="80">
        <f>'MOD Vectors ALL'!DP36*($E36=$F$1)</f>
        <v>0</v>
      </c>
      <c r="DQ36" s="80">
        <f>'MOD Vectors ALL'!DQ36*($E36=$F$1)</f>
        <v>0</v>
      </c>
    </row>
    <row r="37" spans="1:121" x14ac:dyDescent="0.2">
      <c r="A37">
        <v>294</v>
      </c>
      <c r="B37" t="s">
        <v>9</v>
      </c>
      <c r="C37" t="s">
        <v>369</v>
      </c>
      <c r="D37" t="s">
        <v>528</v>
      </c>
      <c r="E37" t="s">
        <v>25</v>
      </c>
      <c r="F37" t="s">
        <v>8</v>
      </c>
      <c r="G37">
        <v>0.75277400000000005</v>
      </c>
      <c r="H37">
        <v>1.6130500000000001</v>
      </c>
      <c r="I37" s="80">
        <f>'MOD Vectors ALL'!I37*($E37=$F$1)</f>
        <v>0</v>
      </c>
      <c r="J37" s="80">
        <f>'MOD Vectors ALL'!J37*($E37=$F$1)</f>
        <v>0</v>
      </c>
      <c r="K37" s="80">
        <f>'MOD Vectors ALL'!K37*($E37=$F$1)</f>
        <v>0</v>
      </c>
      <c r="L37" s="80">
        <f>'MOD Vectors ALL'!L37*($E37=$F$1)</f>
        <v>0</v>
      </c>
      <c r="M37" s="80">
        <f>'MOD Vectors ALL'!M37*($E37=$F$1)</f>
        <v>0</v>
      </c>
      <c r="N37" s="80">
        <f>'MOD Vectors ALL'!N37*($E37=$F$1)</f>
        <v>0</v>
      </c>
      <c r="O37" s="80">
        <f>'MOD Vectors ALL'!O37*($E37=$F$1)</f>
        <v>0</v>
      </c>
      <c r="P37" s="80">
        <f>'MOD Vectors ALL'!P37*($E37=$F$1)</f>
        <v>0</v>
      </c>
      <c r="Q37" s="80">
        <f>'MOD Vectors ALL'!Q37*($E37=$F$1)</f>
        <v>0</v>
      </c>
      <c r="R37" s="80">
        <f>'MOD Vectors ALL'!R37*($E37=$F$1)</f>
        <v>0</v>
      </c>
      <c r="S37" s="80">
        <f>'MOD Vectors ALL'!S37*($E37=$F$1)</f>
        <v>0</v>
      </c>
      <c r="T37" s="80">
        <f>'MOD Vectors ALL'!T37*($E37=$F$1)</f>
        <v>0</v>
      </c>
      <c r="U37" s="80">
        <f>'MOD Vectors ALL'!U37*($E37=$F$1)</f>
        <v>0</v>
      </c>
      <c r="V37" s="80">
        <f>'MOD Vectors ALL'!V37*($E37=$F$1)</f>
        <v>0</v>
      </c>
      <c r="W37" s="80">
        <f>'MOD Vectors ALL'!W37*($E37=$F$1)</f>
        <v>0</v>
      </c>
      <c r="X37" s="80">
        <f>'MOD Vectors ALL'!X37*($E37=$F$1)</f>
        <v>0</v>
      </c>
      <c r="Y37" s="80">
        <f>'MOD Vectors ALL'!Y37*($E37=$F$1)</f>
        <v>0</v>
      </c>
      <c r="Z37" s="80">
        <f>'MOD Vectors ALL'!Z37*($E37=$F$1)</f>
        <v>0</v>
      </c>
      <c r="AA37" s="80">
        <f>'MOD Vectors ALL'!AA37*($E37=$F$1)</f>
        <v>0</v>
      </c>
      <c r="AB37" s="80">
        <f>'MOD Vectors ALL'!AB37*($E37=$F$1)</f>
        <v>0</v>
      </c>
      <c r="AC37" s="80">
        <f>'MOD Vectors ALL'!AC37*($E37=$F$1)</f>
        <v>0</v>
      </c>
      <c r="AD37" s="80">
        <f>'MOD Vectors ALL'!AD37*($E37=$F$1)</f>
        <v>0</v>
      </c>
      <c r="AE37" s="80">
        <f>'MOD Vectors ALL'!AE37*($E37=$F$1)</f>
        <v>0</v>
      </c>
      <c r="AF37" s="80">
        <f>'MOD Vectors ALL'!AF37*($E37=$F$1)</f>
        <v>0</v>
      </c>
      <c r="AG37" s="80">
        <f>'MOD Vectors ALL'!AG37*($E37=$F$1)</f>
        <v>0</v>
      </c>
      <c r="AH37" s="80">
        <f>'MOD Vectors ALL'!AH37*($E37=$F$1)</f>
        <v>0</v>
      </c>
      <c r="AI37" s="80">
        <f>'MOD Vectors ALL'!AI37*($E37=$F$1)</f>
        <v>0</v>
      </c>
      <c r="AJ37" s="80">
        <f>'MOD Vectors ALL'!AJ37*($E37=$F$1)</f>
        <v>0</v>
      </c>
      <c r="AK37" s="80">
        <f>'MOD Vectors ALL'!AK37*($E37=$F$1)</f>
        <v>0</v>
      </c>
      <c r="AL37" s="80">
        <f>'MOD Vectors ALL'!AL37*($E37=$F$1)</f>
        <v>0</v>
      </c>
      <c r="AM37" s="80">
        <f>'MOD Vectors ALL'!AM37*($E37=$F$1)</f>
        <v>0</v>
      </c>
      <c r="AN37" s="80">
        <f>'MOD Vectors ALL'!AN37*($E37=$F$1)</f>
        <v>0</v>
      </c>
      <c r="AO37" s="80">
        <f>'MOD Vectors ALL'!AO37*($E37=$F$1)</f>
        <v>0</v>
      </c>
      <c r="AP37" s="80">
        <f>'MOD Vectors ALL'!AP37*($E37=$F$1)</f>
        <v>0</v>
      </c>
      <c r="AQ37" s="80">
        <f>'MOD Vectors ALL'!AQ37*($E37=$F$1)</f>
        <v>0</v>
      </c>
      <c r="AR37" s="80">
        <f>'MOD Vectors ALL'!AR37*($E37=$F$1)</f>
        <v>0</v>
      </c>
      <c r="AS37" s="80">
        <f>'MOD Vectors ALL'!AS37*($E37=$F$1)</f>
        <v>0</v>
      </c>
      <c r="AT37" s="80">
        <f>'MOD Vectors ALL'!AT37*($E37=$F$1)</f>
        <v>0</v>
      </c>
      <c r="AU37" s="80">
        <f>'MOD Vectors ALL'!AU37*($E37=$F$1)</f>
        <v>0</v>
      </c>
      <c r="AV37" s="80">
        <f>'MOD Vectors ALL'!AV37*($E37=$F$1)</f>
        <v>0</v>
      </c>
      <c r="AW37" s="80">
        <f>'MOD Vectors ALL'!AW37*($E37=$F$1)</f>
        <v>0</v>
      </c>
      <c r="AX37" s="80">
        <f>'MOD Vectors ALL'!AX37*($E37=$F$1)</f>
        <v>0</v>
      </c>
      <c r="AY37" s="80">
        <f>'MOD Vectors ALL'!AY37*($E37=$F$1)</f>
        <v>0</v>
      </c>
      <c r="AZ37" s="80">
        <f>'MOD Vectors ALL'!AZ37*($E37=$F$1)</f>
        <v>0</v>
      </c>
      <c r="BA37" s="80">
        <f>'MOD Vectors ALL'!BA37*($E37=$F$1)</f>
        <v>0</v>
      </c>
      <c r="BB37" s="80">
        <f>'MOD Vectors ALL'!BB37*($E37=$F$1)</f>
        <v>0</v>
      </c>
      <c r="BC37" s="80">
        <f>'MOD Vectors ALL'!BC37*($E37=$F$1)</f>
        <v>0</v>
      </c>
      <c r="BD37" s="80">
        <f>'MOD Vectors ALL'!BD37*($E37=$F$1)</f>
        <v>0</v>
      </c>
      <c r="BE37" s="80">
        <f>'MOD Vectors ALL'!BE37*($E37=$F$1)</f>
        <v>0</v>
      </c>
      <c r="BF37" s="80">
        <f>'MOD Vectors ALL'!BF37*($E37=$F$1)</f>
        <v>0</v>
      </c>
      <c r="BG37" s="80">
        <f>'MOD Vectors ALL'!BG37*($E37=$F$1)</f>
        <v>0</v>
      </c>
      <c r="BH37" s="80">
        <f>'MOD Vectors ALL'!BH37*($E37=$F$1)</f>
        <v>0</v>
      </c>
      <c r="BI37" s="80">
        <f>'MOD Vectors ALL'!BI37*($E37=$F$1)</f>
        <v>0</v>
      </c>
      <c r="BJ37" s="80">
        <f>'MOD Vectors ALL'!BJ37*($E37=$F$1)</f>
        <v>0</v>
      </c>
      <c r="BK37" s="80">
        <f>'MOD Vectors ALL'!BK37*($E37=$F$1)</f>
        <v>0</v>
      </c>
      <c r="BL37" s="80">
        <f>'MOD Vectors ALL'!BL37*($E37=$F$1)</f>
        <v>0</v>
      </c>
      <c r="BM37" s="80">
        <f>'MOD Vectors ALL'!BM37*($E37=$F$1)</f>
        <v>0</v>
      </c>
      <c r="BN37" s="80">
        <f>'MOD Vectors ALL'!BN37*($E37=$F$1)</f>
        <v>0</v>
      </c>
      <c r="BO37" s="80">
        <f>'MOD Vectors ALL'!BO37*($E37=$F$1)</f>
        <v>0</v>
      </c>
      <c r="BP37" s="80">
        <f>'MOD Vectors ALL'!BP37*($E37=$F$1)</f>
        <v>0</v>
      </c>
      <c r="BQ37" s="80">
        <f>'MOD Vectors ALL'!BQ37*($E37=$F$1)</f>
        <v>0</v>
      </c>
      <c r="BR37" s="80">
        <f>'MOD Vectors ALL'!BR37*($E37=$F$1)</f>
        <v>0</v>
      </c>
      <c r="BS37" s="80">
        <f>'MOD Vectors ALL'!BS37*($E37=$F$1)</f>
        <v>0</v>
      </c>
      <c r="BT37" s="80">
        <f>'MOD Vectors ALL'!BT37*($E37=$F$1)</f>
        <v>0</v>
      </c>
      <c r="BU37" s="80">
        <f>'MOD Vectors ALL'!BU37*($E37=$F$1)</f>
        <v>0</v>
      </c>
      <c r="BV37" s="80">
        <f>'MOD Vectors ALL'!BV37*($E37=$F$1)</f>
        <v>0</v>
      </c>
      <c r="BW37" s="80">
        <f>'MOD Vectors ALL'!BW37*($E37=$F$1)</f>
        <v>0</v>
      </c>
      <c r="BX37" s="80">
        <f>'MOD Vectors ALL'!BX37*($E37=$F$1)</f>
        <v>0</v>
      </c>
      <c r="BY37" s="80">
        <f>'MOD Vectors ALL'!BY37*($E37=$F$1)</f>
        <v>0</v>
      </c>
      <c r="BZ37" s="80">
        <f>'MOD Vectors ALL'!BZ37*($E37=$F$1)</f>
        <v>0</v>
      </c>
      <c r="CA37" s="80">
        <f>'MOD Vectors ALL'!CA37*($E37=$F$1)</f>
        <v>0</v>
      </c>
      <c r="CB37" s="80">
        <f>'MOD Vectors ALL'!CB37*($E37=$F$1)</f>
        <v>0</v>
      </c>
      <c r="CC37" s="80">
        <f>'MOD Vectors ALL'!CC37*($E37=$F$1)</f>
        <v>0</v>
      </c>
      <c r="CD37" s="80">
        <f>'MOD Vectors ALL'!CD37*($E37=$F$1)</f>
        <v>0</v>
      </c>
      <c r="CE37" s="80">
        <f>'MOD Vectors ALL'!CE37*($E37=$F$1)</f>
        <v>0</v>
      </c>
      <c r="CF37" s="80">
        <f>'MOD Vectors ALL'!CF37*($E37=$F$1)</f>
        <v>0</v>
      </c>
      <c r="CG37" s="80">
        <f>'MOD Vectors ALL'!CG37*($E37=$F$1)</f>
        <v>0</v>
      </c>
      <c r="CH37" s="80">
        <f>'MOD Vectors ALL'!CH37*($E37=$F$1)</f>
        <v>0</v>
      </c>
      <c r="CI37" s="80">
        <f>'MOD Vectors ALL'!CI37*($E37=$F$1)</f>
        <v>0</v>
      </c>
      <c r="CJ37" s="80">
        <f>'MOD Vectors ALL'!CJ37*($E37=$F$1)</f>
        <v>0</v>
      </c>
      <c r="CK37" s="80">
        <f>'MOD Vectors ALL'!CK37*($E37=$F$1)</f>
        <v>0</v>
      </c>
      <c r="CL37" s="80">
        <f>'MOD Vectors ALL'!CL37*($E37=$F$1)</f>
        <v>0</v>
      </c>
      <c r="CM37" s="80">
        <f>'MOD Vectors ALL'!CM37*($E37=$F$1)</f>
        <v>0</v>
      </c>
      <c r="CN37" s="80">
        <f>'MOD Vectors ALL'!CN37*($E37=$F$1)</f>
        <v>0</v>
      </c>
      <c r="CO37" s="80">
        <f>'MOD Vectors ALL'!CO37*($E37=$F$1)</f>
        <v>0</v>
      </c>
      <c r="CP37" s="80">
        <f>'MOD Vectors ALL'!CP37*($E37=$F$1)</f>
        <v>0</v>
      </c>
      <c r="CQ37" s="80">
        <f>'MOD Vectors ALL'!CQ37*($E37=$F$1)</f>
        <v>0</v>
      </c>
      <c r="CR37" s="80">
        <f>'MOD Vectors ALL'!CR37*($E37=$F$1)</f>
        <v>0</v>
      </c>
      <c r="CS37" s="80">
        <f>'MOD Vectors ALL'!CS37*($E37=$F$1)</f>
        <v>0</v>
      </c>
      <c r="CT37" s="80">
        <f>'MOD Vectors ALL'!CT37*($E37=$F$1)</f>
        <v>0</v>
      </c>
      <c r="CU37" s="80">
        <f>'MOD Vectors ALL'!CU37*($E37=$F$1)</f>
        <v>0</v>
      </c>
      <c r="CV37" s="80">
        <f>'MOD Vectors ALL'!CV37*($E37=$F$1)</f>
        <v>0</v>
      </c>
      <c r="CW37" s="80">
        <f>'MOD Vectors ALL'!CW37*($E37=$F$1)</f>
        <v>0</v>
      </c>
      <c r="CX37" s="80">
        <f>'MOD Vectors ALL'!CX37*($E37=$F$1)</f>
        <v>0</v>
      </c>
      <c r="CY37" s="80">
        <f>'MOD Vectors ALL'!CY37*($E37=$F$1)</f>
        <v>0</v>
      </c>
      <c r="CZ37" s="80">
        <f>'MOD Vectors ALL'!CZ37*($E37=$F$1)</f>
        <v>0</v>
      </c>
      <c r="DA37" s="80">
        <f>'MOD Vectors ALL'!DA37*($E37=$F$1)</f>
        <v>0</v>
      </c>
      <c r="DB37" s="80">
        <f>'MOD Vectors ALL'!DB37*($E37=$F$1)</f>
        <v>0</v>
      </c>
      <c r="DC37" s="80">
        <f>'MOD Vectors ALL'!DC37*($E37=$F$1)</f>
        <v>0</v>
      </c>
      <c r="DD37" s="80">
        <f>'MOD Vectors ALL'!DD37*($E37=$F$1)</f>
        <v>0</v>
      </c>
      <c r="DE37" s="80">
        <f>'MOD Vectors ALL'!DE37*($E37=$F$1)</f>
        <v>0</v>
      </c>
      <c r="DF37" s="80">
        <f>'MOD Vectors ALL'!DF37*($E37=$F$1)</f>
        <v>0</v>
      </c>
      <c r="DG37" s="80">
        <f>'MOD Vectors ALL'!DG37*($E37=$F$1)</f>
        <v>0</v>
      </c>
      <c r="DH37" s="80">
        <f>'MOD Vectors ALL'!DH37*($E37=$F$1)</f>
        <v>0</v>
      </c>
      <c r="DI37" s="80">
        <f>'MOD Vectors ALL'!DI37*($E37=$F$1)</f>
        <v>0</v>
      </c>
      <c r="DJ37" s="80">
        <f>'MOD Vectors ALL'!DJ37*($E37=$F$1)</f>
        <v>0</v>
      </c>
      <c r="DK37" s="80">
        <f>'MOD Vectors ALL'!DK37*($E37=$F$1)</f>
        <v>0</v>
      </c>
      <c r="DL37" s="80">
        <f>'MOD Vectors ALL'!DL37*($E37=$F$1)</f>
        <v>0</v>
      </c>
      <c r="DM37" s="80">
        <f>'MOD Vectors ALL'!DM37*($E37=$F$1)</f>
        <v>0</v>
      </c>
      <c r="DN37" s="80">
        <f>'MOD Vectors ALL'!DN37*($E37=$F$1)</f>
        <v>0</v>
      </c>
      <c r="DO37" s="80">
        <f>'MOD Vectors ALL'!DO37*($E37=$F$1)</f>
        <v>0</v>
      </c>
      <c r="DP37" s="80">
        <f>'MOD Vectors ALL'!DP37*($E37=$F$1)</f>
        <v>0</v>
      </c>
      <c r="DQ37" s="80">
        <f>'MOD Vectors ALL'!DQ37*($E37=$F$1)</f>
        <v>0</v>
      </c>
    </row>
    <row r="38" spans="1:121" x14ac:dyDescent="0.2">
      <c r="A38">
        <v>295</v>
      </c>
      <c r="B38" t="s">
        <v>9</v>
      </c>
      <c r="C38" t="s">
        <v>369</v>
      </c>
      <c r="D38" t="s">
        <v>528</v>
      </c>
      <c r="E38" t="s">
        <v>25</v>
      </c>
      <c r="F38" t="s">
        <v>35</v>
      </c>
      <c r="G38">
        <v>0.74741199999999997</v>
      </c>
      <c r="H38">
        <v>2.02121</v>
      </c>
      <c r="I38" s="80">
        <f>'MOD Vectors ALL'!I38*($E38=$F$1)</f>
        <v>0</v>
      </c>
      <c r="J38" s="80">
        <f>'MOD Vectors ALL'!J38*($E38=$F$1)</f>
        <v>0</v>
      </c>
      <c r="K38" s="80">
        <f>'MOD Vectors ALL'!K38*($E38=$F$1)</f>
        <v>0</v>
      </c>
      <c r="L38" s="80">
        <f>'MOD Vectors ALL'!L38*($E38=$F$1)</f>
        <v>0</v>
      </c>
      <c r="M38" s="80">
        <f>'MOD Vectors ALL'!M38*($E38=$F$1)</f>
        <v>0</v>
      </c>
      <c r="N38" s="80">
        <f>'MOD Vectors ALL'!N38*($E38=$F$1)</f>
        <v>0</v>
      </c>
      <c r="O38" s="80">
        <f>'MOD Vectors ALL'!O38*($E38=$F$1)</f>
        <v>0</v>
      </c>
      <c r="P38" s="80">
        <f>'MOD Vectors ALL'!P38*($E38=$F$1)</f>
        <v>0</v>
      </c>
      <c r="Q38" s="80">
        <f>'MOD Vectors ALL'!Q38*($E38=$F$1)</f>
        <v>0</v>
      </c>
      <c r="R38" s="80">
        <f>'MOD Vectors ALL'!R38*($E38=$F$1)</f>
        <v>0</v>
      </c>
      <c r="S38" s="80">
        <f>'MOD Vectors ALL'!S38*($E38=$F$1)</f>
        <v>0</v>
      </c>
      <c r="T38" s="80">
        <f>'MOD Vectors ALL'!T38*($E38=$F$1)</f>
        <v>0</v>
      </c>
      <c r="U38" s="80">
        <f>'MOD Vectors ALL'!U38*($E38=$F$1)</f>
        <v>0</v>
      </c>
      <c r="V38" s="80">
        <f>'MOD Vectors ALL'!V38*($E38=$F$1)</f>
        <v>0</v>
      </c>
      <c r="W38" s="80">
        <f>'MOD Vectors ALL'!W38*($E38=$F$1)</f>
        <v>0</v>
      </c>
      <c r="X38" s="80">
        <f>'MOD Vectors ALL'!X38*($E38=$F$1)</f>
        <v>0</v>
      </c>
      <c r="Y38" s="80">
        <f>'MOD Vectors ALL'!Y38*($E38=$F$1)</f>
        <v>0</v>
      </c>
      <c r="Z38" s="80">
        <f>'MOD Vectors ALL'!Z38*($E38=$F$1)</f>
        <v>0</v>
      </c>
      <c r="AA38" s="80">
        <f>'MOD Vectors ALL'!AA38*($E38=$F$1)</f>
        <v>0</v>
      </c>
      <c r="AB38" s="80">
        <f>'MOD Vectors ALL'!AB38*($E38=$F$1)</f>
        <v>0</v>
      </c>
      <c r="AC38" s="80">
        <f>'MOD Vectors ALL'!AC38*($E38=$F$1)</f>
        <v>0</v>
      </c>
      <c r="AD38" s="80">
        <f>'MOD Vectors ALL'!AD38*($E38=$F$1)</f>
        <v>0</v>
      </c>
      <c r="AE38" s="80">
        <f>'MOD Vectors ALL'!AE38*($E38=$F$1)</f>
        <v>0</v>
      </c>
      <c r="AF38" s="80">
        <f>'MOD Vectors ALL'!AF38*($E38=$F$1)</f>
        <v>0</v>
      </c>
      <c r="AG38" s="80">
        <f>'MOD Vectors ALL'!AG38*($E38=$F$1)</f>
        <v>0</v>
      </c>
      <c r="AH38" s="80">
        <f>'MOD Vectors ALL'!AH38*($E38=$F$1)</f>
        <v>0</v>
      </c>
      <c r="AI38" s="80">
        <f>'MOD Vectors ALL'!AI38*($E38=$F$1)</f>
        <v>0</v>
      </c>
      <c r="AJ38" s="80">
        <f>'MOD Vectors ALL'!AJ38*($E38=$F$1)</f>
        <v>0</v>
      </c>
      <c r="AK38" s="80">
        <f>'MOD Vectors ALL'!AK38*($E38=$F$1)</f>
        <v>0</v>
      </c>
      <c r="AL38" s="80">
        <f>'MOD Vectors ALL'!AL38*($E38=$F$1)</f>
        <v>0</v>
      </c>
      <c r="AM38" s="80">
        <f>'MOD Vectors ALL'!AM38*($E38=$F$1)</f>
        <v>0</v>
      </c>
      <c r="AN38" s="80">
        <f>'MOD Vectors ALL'!AN38*($E38=$F$1)</f>
        <v>0</v>
      </c>
      <c r="AO38" s="80">
        <f>'MOD Vectors ALL'!AO38*($E38=$F$1)</f>
        <v>0</v>
      </c>
      <c r="AP38" s="80">
        <f>'MOD Vectors ALL'!AP38*($E38=$F$1)</f>
        <v>0</v>
      </c>
      <c r="AQ38" s="80">
        <f>'MOD Vectors ALL'!AQ38*($E38=$F$1)</f>
        <v>0</v>
      </c>
      <c r="AR38" s="80">
        <f>'MOD Vectors ALL'!AR38*($E38=$F$1)</f>
        <v>0</v>
      </c>
      <c r="AS38" s="80">
        <f>'MOD Vectors ALL'!AS38*($E38=$F$1)</f>
        <v>0</v>
      </c>
      <c r="AT38" s="80">
        <f>'MOD Vectors ALL'!AT38*($E38=$F$1)</f>
        <v>0</v>
      </c>
      <c r="AU38" s="80">
        <f>'MOD Vectors ALL'!AU38*($E38=$F$1)</f>
        <v>0</v>
      </c>
      <c r="AV38" s="80">
        <f>'MOD Vectors ALL'!AV38*($E38=$F$1)</f>
        <v>0</v>
      </c>
      <c r="AW38" s="80">
        <f>'MOD Vectors ALL'!AW38*($E38=$F$1)</f>
        <v>0</v>
      </c>
      <c r="AX38" s="80">
        <f>'MOD Vectors ALL'!AX38*($E38=$F$1)</f>
        <v>0</v>
      </c>
      <c r="AY38" s="80">
        <f>'MOD Vectors ALL'!AY38*($E38=$F$1)</f>
        <v>0</v>
      </c>
      <c r="AZ38" s="80">
        <f>'MOD Vectors ALL'!AZ38*($E38=$F$1)</f>
        <v>0</v>
      </c>
      <c r="BA38" s="80">
        <f>'MOD Vectors ALL'!BA38*($E38=$F$1)</f>
        <v>0</v>
      </c>
      <c r="BB38" s="80">
        <f>'MOD Vectors ALL'!BB38*($E38=$F$1)</f>
        <v>0</v>
      </c>
      <c r="BC38" s="80">
        <f>'MOD Vectors ALL'!BC38*($E38=$F$1)</f>
        <v>0</v>
      </c>
      <c r="BD38" s="80">
        <f>'MOD Vectors ALL'!BD38*($E38=$F$1)</f>
        <v>0</v>
      </c>
      <c r="BE38" s="80">
        <f>'MOD Vectors ALL'!BE38*($E38=$F$1)</f>
        <v>0</v>
      </c>
      <c r="BF38" s="80">
        <f>'MOD Vectors ALL'!BF38*($E38=$F$1)</f>
        <v>0</v>
      </c>
      <c r="BG38" s="80">
        <f>'MOD Vectors ALL'!BG38*($E38=$F$1)</f>
        <v>0</v>
      </c>
      <c r="BH38" s="80">
        <f>'MOD Vectors ALL'!BH38*($E38=$F$1)</f>
        <v>0</v>
      </c>
      <c r="BI38" s="80">
        <f>'MOD Vectors ALL'!BI38*($E38=$F$1)</f>
        <v>0</v>
      </c>
      <c r="BJ38" s="80">
        <f>'MOD Vectors ALL'!BJ38*($E38=$F$1)</f>
        <v>0</v>
      </c>
      <c r="BK38" s="80">
        <f>'MOD Vectors ALL'!BK38*($E38=$F$1)</f>
        <v>0</v>
      </c>
      <c r="BL38" s="80">
        <f>'MOD Vectors ALL'!BL38*($E38=$F$1)</f>
        <v>0</v>
      </c>
      <c r="BM38" s="80">
        <f>'MOD Vectors ALL'!BM38*($E38=$F$1)</f>
        <v>0</v>
      </c>
      <c r="BN38" s="80">
        <f>'MOD Vectors ALL'!BN38*($E38=$F$1)</f>
        <v>0</v>
      </c>
      <c r="BO38" s="80">
        <f>'MOD Vectors ALL'!BO38*($E38=$F$1)</f>
        <v>0</v>
      </c>
      <c r="BP38" s="80">
        <f>'MOD Vectors ALL'!BP38*($E38=$F$1)</f>
        <v>0</v>
      </c>
      <c r="BQ38" s="80">
        <f>'MOD Vectors ALL'!BQ38*($E38=$F$1)</f>
        <v>0</v>
      </c>
      <c r="BR38" s="80">
        <f>'MOD Vectors ALL'!BR38*($E38=$F$1)</f>
        <v>0</v>
      </c>
      <c r="BS38" s="80">
        <f>'MOD Vectors ALL'!BS38*($E38=$F$1)</f>
        <v>0</v>
      </c>
      <c r="BT38" s="80">
        <f>'MOD Vectors ALL'!BT38*($E38=$F$1)</f>
        <v>0</v>
      </c>
      <c r="BU38" s="80">
        <f>'MOD Vectors ALL'!BU38*($E38=$F$1)</f>
        <v>0</v>
      </c>
      <c r="BV38" s="80">
        <f>'MOD Vectors ALL'!BV38*($E38=$F$1)</f>
        <v>0</v>
      </c>
      <c r="BW38" s="80">
        <f>'MOD Vectors ALL'!BW38*($E38=$F$1)</f>
        <v>0</v>
      </c>
      <c r="BX38" s="80">
        <f>'MOD Vectors ALL'!BX38*($E38=$F$1)</f>
        <v>0</v>
      </c>
      <c r="BY38" s="80">
        <f>'MOD Vectors ALL'!BY38*($E38=$F$1)</f>
        <v>0</v>
      </c>
      <c r="BZ38" s="80">
        <f>'MOD Vectors ALL'!BZ38*($E38=$F$1)</f>
        <v>0</v>
      </c>
      <c r="CA38" s="80">
        <f>'MOD Vectors ALL'!CA38*($E38=$F$1)</f>
        <v>0</v>
      </c>
      <c r="CB38" s="80">
        <f>'MOD Vectors ALL'!CB38*($E38=$F$1)</f>
        <v>0</v>
      </c>
      <c r="CC38" s="80">
        <f>'MOD Vectors ALL'!CC38*($E38=$F$1)</f>
        <v>0</v>
      </c>
      <c r="CD38" s="80">
        <f>'MOD Vectors ALL'!CD38*($E38=$F$1)</f>
        <v>0</v>
      </c>
      <c r="CE38" s="80">
        <f>'MOD Vectors ALL'!CE38*($E38=$F$1)</f>
        <v>0</v>
      </c>
      <c r="CF38" s="80">
        <f>'MOD Vectors ALL'!CF38*($E38=$F$1)</f>
        <v>0</v>
      </c>
      <c r="CG38" s="80">
        <f>'MOD Vectors ALL'!CG38*($E38=$F$1)</f>
        <v>0</v>
      </c>
      <c r="CH38" s="80">
        <f>'MOD Vectors ALL'!CH38*($E38=$F$1)</f>
        <v>0</v>
      </c>
      <c r="CI38" s="80">
        <f>'MOD Vectors ALL'!CI38*($E38=$F$1)</f>
        <v>0</v>
      </c>
      <c r="CJ38" s="80">
        <f>'MOD Vectors ALL'!CJ38*($E38=$F$1)</f>
        <v>0</v>
      </c>
      <c r="CK38" s="80">
        <f>'MOD Vectors ALL'!CK38*($E38=$F$1)</f>
        <v>0</v>
      </c>
      <c r="CL38" s="80">
        <f>'MOD Vectors ALL'!CL38*($E38=$F$1)</f>
        <v>0</v>
      </c>
      <c r="CM38" s="80">
        <f>'MOD Vectors ALL'!CM38*($E38=$F$1)</f>
        <v>0</v>
      </c>
      <c r="CN38" s="80">
        <f>'MOD Vectors ALL'!CN38*($E38=$F$1)</f>
        <v>0</v>
      </c>
      <c r="CO38" s="80">
        <f>'MOD Vectors ALL'!CO38*($E38=$F$1)</f>
        <v>0</v>
      </c>
      <c r="CP38" s="80">
        <f>'MOD Vectors ALL'!CP38*($E38=$F$1)</f>
        <v>0</v>
      </c>
      <c r="CQ38" s="80">
        <f>'MOD Vectors ALL'!CQ38*($E38=$F$1)</f>
        <v>0</v>
      </c>
      <c r="CR38" s="80">
        <f>'MOD Vectors ALL'!CR38*($E38=$F$1)</f>
        <v>0</v>
      </c>
      <c r="CS38" s="80">
        <f>'MOD Vectors ALL'!CS38*($E38=$F$1)</f>
        <v>0</v>
      </c>
      <c r="CT38" s="80">
        <f>'MOD Vectors ALL'!CT38*($E38=$F$1)</f>
        <v>0</v>
      </c>
      <c r="CU38" s="80">
        <f>'MOD Vectors ALL'!CU38*($E38=$F$1)</f>
        <v>0</v>
      </c>
      <c r="CV38" s="80">
        <f>'MOD Vectors ALL'!CV38*($E38=$F$1)</f>
        <v>0</v>
      </c>
      <c r="CW38" s="80">
        <f>'MOD Vectors ALL'!CW38*($E38=$F$1)</f>
        <v>0</v>
      </c>
      <c r="CX38" s="80">
        <f>'MOD Vectors ALL'!CX38*($E38=$F$1)</f>
        <v>0</v>
      </c>
      <c r="CY38" s="80">
        <f>'MOD Vectors ALL'!CY38*($E38=$F$1)</f>
        <v>0</v>
      </c>
      <c r="CZ38" s="80">
        <f>'MOD Vectors ALL'!CZ38*($E38=$F$1)</f>
        <v>0</v>
      </c>
      <c r="DA38" s="80">
        <f>'MOD Vectors ALL'!DA38*($E38=$F$1)</f>
        <v>0</v>
      </c>
      <c r="DB38" s="80">
        <f>'MOD Vectors ALL'!DB38*($E38=$F$1)</f>
        <v>0</v>
      </c>
      <c r="DC38" s="80">
        <f>'MOD Vectors ALL'!DC38*($E38=$F$1)</f>
        <v>0</v>
      </c>
      <c r="DD38" s="80">
        <f>'MOD Vectors ALL'!DD38*($E38=$F$1)</f>
        <v>0</v>
      </c>
      <c r="DE38" s="80">
        <f>'MOD Vectors ALL'!DE38*($E38=$F$1)</f>
        <v>0</v>
      </c>
      <c r="DF38" s="80">
        <f>'MOD Vectors ALL'!DF38*($E38=$F$1)</f>
        <v>0</v>
      </c>
      <c r="DG38" s="80">
        <f>'MOD Vectors ALL'!DG38*($E38=$F$1)</f>
        <v>0</v>
      </c>
      <c r="DH38" s="80">
        <f>'MOD Vectors ALL'!DH38*($E38=$F$1)</f>
        <v>0</v>
      </c>
      <c r="DI38" s="80">
        <f>'MOD Vectors ALL'!DI38*($E38=$F$1)</f>
        <v>0</v>
      </c>
      <c r="DJ38" s="80">
        <f>'MOD Vectors ALL'!DJ38*($E38=$F$1)</f>
        <v>0</v>
      </c>
      <c r="DK38" s="80">
        <f>'MOD Vectors ALL'!DK38*($E38=$F$1)</f>
        <v>0</v>
      </c>
      <c r="DL38" s="80">
        <f>'MOD Vectors ALL'!DL38*($E38=$F$1)</f>
        <v>0</v>
      </c>
      <c r="DM38" s="80">
        <f>'MOD Vectors ALL'!DM38*($E38=$F$1)</f>
        <v>0</v>
      </c>
      <c r="DN38" s="80">
        <f>'MOD Vectors ALL'!DN38*($E38=$F$1)</f>
        <v>0</v>
      </c>
      <c r="DO38" s="80">
        <f>'MOD Vectors ALL'!DO38*($E38=$F$1)</f>
        <v>0</v>
      </c>
      <c r="DP38" s="80">
        <f>'MOD Vectors ALL'!DP38*($E38=$F$1)</f>
        <v>0</v>
      </c>
      <c r="DQ38" s="80">
        <f>'MOD Vectors ALL'!DQ38*($E38=$F$1)</f>
        <v>0</v>
      </c>
    </row>
    <row r="39" spans="1:121" x14ac:dyDescent="0.2">
      <c r="A39">
        <v>297</v>
      </c>
      <c r="B39" t="s">
        <v>9</v>
      </c>
      <c r="C39" t="s">
        <v>369</v>
      </c>
      <c r="D39" t="s">
        <v>528</v>
      </c>
      <c r="E39" t="s">
        <v>25</v>
      </c>
      <c r="F39" t="s">
        <v>36</v>
      </c>
      <c r="G39">
        <v>0.72546200000000005</v>
      </c>
      <c r="H39">
        <v>2.1767099999999999</v>
      </c>
      <c r="I39" s="80">
        <f>'MOD Vectors ALL'!I39*($E39=$F$1)</f>
        <v>0</v>
      </c>
      <c r="J39" s="80">
        <f>'MOD Vectors ALL'!J39*($E39=$F$1)</f>
        <v>0</v>
      </c>
      <c r="K39" s="80">
        <f>'MOD Vectors ALL'!K39*($E39=$F$1)</f>
        <v>0</v>
      </c>
      <c r="L39" s="80">
        <f>'MOD Vectors ALL'!L39*($E39=$F$1)</f>
        <v>0</v>
      </c>
      <c r="M39" s="80">
        <f>'MOD Vectors ALL'!M39*($E39=$F$1)</f>
        <v>0</v>
      </c>
      <c r="N39" s="80">
        <f>'MOD Vectors ALL'!N39*($E39=$F$1)</f>
        <v>0</v>
      </c>
      <c r="O39" s="80">
        <f>'MOD Vectors ALL'!O39*($E39=$F$1)</f>
        <v>0</v>
      </c>
      <c r="P39" s="80">
        <f>'MOD Vectors ALL'!P39*($E39=$F$1)</f>
        <v>0</v>
      </c>
      <c r="Q39" s="80">
        <f>'MOD Vectors ALL'!Q39*($E39=$F$1)</f>
        <v>0</v>
      </c>
      <c r="R39" s="80">
        <f>'MOD Vectors ALL'!R39*($E39=$F$1)</f>
        <v>0</v>
      </c>
      <c r="S39" s="80">
        <f>'MOD Vectors ALL'!S39*($E39=$F$1)</f>
        <v>0</v>
      </c>
      <c r="T39" s="80">
        <f>'MOD Vectors ALL'!T39*($E39=$F$1)</f>
        <v>0</v>
      </c>
      <c r="U39" s="80">
        <f>'MOD Vectors ALL'!U39*($E39=$F$1)</f>
        <v>0</v>
      </c>
      <c r="V39" s="80">
        <f>'MOD Vectors ALL'!V39*($E39=$F$1)</f>
        <v>0</v>
      </c>
      <c r="W39" s="80">
        <f>'MOD Vectors ALL'!W39*($E39=$F$1)</f>
        <v>0</v>
      </c>
      <c r="X39" s="80">
        <f>'MOD Vectors ALL'!X39*($E39=$F$1)</f>
        <v>0</v>
      </c>
      <c r="Y39" s="80">
        <f>'MOD Vectors ALL'!Y39*($E39=$F$1)</f>
        <v>0</v>
      </c>
      <c r="Z39" s="80">
        <f>'MOD Vectors ALL'!Z39*($E39=$F$1)</f>
        <v>0</v>
      </c>
      <c r="AA39" s="80">
        <f>'MOD Vectors ALL'!AA39*($E39=$F$1)</f>
        <v>0</v>
      </c>
      <c r="AB39" s="80">
        <f>'MOD Vectors ALL'!AB39*($E39=$F$1)</f>
        <v>0</v>
      </c>
      <c r="AC39" s="80">
        <f>'MOD Vectors ALL'!AC39*($E39=$F$1)</f>
        <v>0</v>
      </c>
      <c r="AD39" s="80">
        <f>'MOD Vectors ALL'!AD39*($E39=$F$1)</f>
        <v>0</v>
      </c>
      <c r="AE39" s="80">
        <f>'MOD Vectors ALL'!AE39*($E39=$F$1)</f>
        <v>0</v>
      </c>
      <c r="AF39" s="80">
        <f>'MOD Vectors ALL'!AF39*($E39=$F$1)</f>
        <v>0</v>
      </c>
      <c r="AG39" s="80">
        <f>'MOD Vectors ALL'!AG39*($E39=$F$1)</f>
        <v>0</v>
      </c>
      <c r="AH39" s="80">
        <f>'MOD Vectors ALL'!AH39*($E39=$F$1)</f>
        <v>0</v>
      </c>
      <c r="AI39" s="80">
        <f>'MOD Vectors ALL'!AI39*($E39=$F$1)</f>
        <v>0</v>
      </c>
      <c r="AJ39" s="80">
        <f>'MOD Vectors ALL'!AJ39*($E39=$F$1)</f>
        <v>0</v>
      </c>
      <c r="AK39" s="80">
        <f>'MOD Vectors ALL'!AK39*($E39=$F$1)</f>
        <v>0</v>
      </c>
      <c r="AL39" s="80">
        <f>'MOD Vectors ALL'!AL39*($E39=$F$1)</f>
        <v>0</v>
      </c>
      <c r="AM39" s="80">
        <f>'MOD Vectors ALL'!AM39*($E39=$F$1)</f>
        <v>0</v>
      </c>
      <c r="AN39" s="80">
        <f>'MOD Vectors ALL'!AN39*($E39=$F$1)</f>
        <v>0</v>
      </c>
      <c r="AO39" s="80">
        <f>'MOD Vectors ALL'!AO39*($E39=$F$1)</f>
        <v>0</v>
      </c>
      <c r="AP39" s="80">
        <f>'MOD Vectors ALL'!AP39*($E39=$F$1)</f>
        <v>0</v>
      </c>
      <c r="AQ39" s="80">
        <f>'MOD Vectors ALL'!AQ39*($E39=$F$1)</f>
        <v>0</v>
      </c>
      <c r="AR39" s="80">
        <f>'MOD Vectors ALL'!AR39*($E39=$F$1)</f>
        <v>0</v>
      </c>
      <c r="AS39" s="80">
        <f>'MOD Vectors ALL'!AS39*($E39=$F$1)</f>
        <v>0</v>
      </c>
      <c r="AT39" s="80">
        <f>'MOD Vectors ALL'!AT39*($E39=$F$1)</f>
        <v>0</v>
      </c>
      <c r="AU39" s="80">
        <f>'MOD Vectors ALL'!AU39*($E39=$F$1)</f>
        <v>0</v>
      </c>
      <c r="AV39" s="80">
        <f>'MOD Vectors ALL'!AV39*($E39=$F$1)</f>
        <v>0</v>
      </c>
      <c r="AW39" s="80">
        <f>'MOD Vectors ALL'!AW39*($E39=$F$1)</f>
        <v>0</v>
      </c>
      <c r="AX39" s="80">
        <f>'MOD Vectors ALL'!AX39*($E39=$F$1)</f>
        <v>0</v>
      </c>
      <c r="AY39" s="80">
        <f>'MOD Vectors ALL'!AY39*($E39=$F$1)</f>
        <v>0</v>
      </c>
      <c r="AZ39" s="80">
        <f>'MOD Vectors ALL'!AZ39*($E39=$F$1)</f>
        <v>0</v>
      </c>
      <c r="BA39" s="80">
        <f>'MOD Vectors ALL'!BA39*($E39=$F$1)</f>
        <v>0</v>
      </c>
      <c r="BB39" s="80">
        <f>'MOD Vectors ALL'!BB39*($E39=$F$1)</f>
        <v>0</v>
      </c>
      <c r="BC39" s="80">
        <f>'MOD Vectors ALL'!BC39*($E39=$F$1)</f>
        <v>0</v>
      </c>
      <c r="BD39" s="80">
        <f>'MOD Vectors ALL'!BD39*($E39=$F$1)</f>
        <v>0</v>
      </c>
      <c r="BE39" s="80">
        <f>'MOD Vectors ALL'!BE39*($E39=$F$1)</f>
        <v>0</v>
      </c>
      <c r="BF39" s="80">
        <f>'MOD Vectors ALL'!BF39*($E39=$F$1)</f>
        <v>0</v>
      </c>
      <c r="BG39" s="80">
        <f>'MOD Vectors ALL'!BG39*($E39=$F$1)</f>
        <v>0</v>
      </c>
      <c r="BH39" s="80">
        <f>'MOD Vectors ALL'!BH39*($E39=$F$1)</f>
        <v>0</v>
      </c>
      <c r="BI39" s="80">
        <f>'MOD Vectors ALL'!BI39*($E39=$F$1)</f>
        <v>0</v>
      </c>
      <c r="BJ39" s="80">
        <f>'MOD Vectors ALL'!BJ39*($E39=$F$1)</f>
        <v>0</v>
      </c>
      <c r="BK39" s="80">
        <f>'MOD Vectors ALL'!BK39*($E39=$F$1)</f>
        <v>0</v>
      </c>
      <c r="BL39" s="80">
        <f>'MOD Vectors ALL'!BL39*($E39=$F$1)</f>
        <v>0</v>
      </c>
      <c r="BM39" s="80">
        <f>'MOD Vectors ALL'!BM39*($E39=$F$1)</f>
        <v>0</v>
      </c>
      <c r="BN39" s="80">
        <f>'MOD Vectors ALL'!BN39*($E39=$F$1)</f>
        <v>0</v>
      </c>
      <c r="BO39" s="80">
        <f>'MOD Vectors ALL'!BO39*($E39=$F$1)</f>
        <v>0</v>
      </c>
      <c r="BP39" s="80">
        <f>'MOD Vectors ALL'!BP39*($E39=$F$1)</f>
        <v>0</v>
      </c>
      <c r="BQ39" s="80">
        <f>'MOD Vectors ALL'!BQ39*($E39=$F$1)</f>
        <v>0</v>
      </c>
      <c r="BR39" s="80">
        <f>'MOD Vectors ALL'!BR39*($E39=$F$1)</f>
        <v>0</v>
      </c>
      <c r="BS39" s="80">
        <f>'MOD Vectors ALL'!BS39*($E39=$F$1)</f>
        <v>0</v>
      </c>
      <c r="BT39" s="80">
        <f>'MOD Vectors ALL'!BT39*($E39=$F$1)</f>
        <v>0</v>
      </c>
      <c r="BU39" s="80">
        <f>'MOD Vectors ALL'!BU39*($E39=$F$1)</f>
        <v>0</v>
      </c>
      <c r="BV39" s="80">
        <f>'MOD Vectors ALL'!BV39*($E39=$F$1)</f>
        <v>0</v>
      </c>
      <c r="BW39" s="80">
        <f>'MOD Vectors ALL'!BW39*($E39=$F$1)</f>
        <v>0</v>
      </c>
      <c r="BX39" s="80">
        <f>'MOD Vectors ALL'!BX39*($E39=$F$1)</f>
        <v>0</v>
      </c>
      <c r="BY39" s="80">
        <f>'MOD Vectors ALL'!BY39*($E39=$F$1)</f>
        <v>0</v>
      </c>
      <c r="BZ39" s="80">
        <f>'MOD Vectors ALL'!BZ39*($E39=$F$1)</f>
        <v>0</v>
      </c>
      <c r="CA39" s="80">
        <f>'MOD Vectors ALL'!CA39*($E39=$F$1)</f>
        <v>0</v>
      </c>
      <c r="CB39" s="80">
        <f>'MOD Vectors ALL'!CB39*($E39=$F$1)</f>
        <v>0</v>
      </c>
      <c r="CC39" s="80">
        <f>'MOD Vectors ALL'!CC39*($E39=$F$1)</f>
        <v>0</v>
      </c>
      <c r="CD39" s="80">
        <f>'MOD Vectors ALL'!CD39*($E39=$F$1)</f>
        <v>0</v>
      </c>
      <c r="CE39" s="80">
        <f>'MOD Vectors ALL'!CE39*($E39=$F$1)</f>
        <v>0</v>
      </c>
      <c r="CF39" s="80">
        <f>'MOD Vectors ALL'!CF39*($E39=$F$1)</f>
        <v>0</v>
      </c>
      <c r="CG39" s="80">
        <f>'MOD Vectors ALL'!CG39*($E39=$F$1)</f>
        <v>0</v>
      </c>
      <c r="CH39" s="80">
        <f>'MOD Vectors ALL'!CH39*($E39=$F$1)</f>
        <v>0</v>
      </c>
      <c r="CI39" s="80">
        <f>'MOD Vectors ALL'!CI39*($E39=$F$1)</f>
        <v>0</v>
      </c>
      <c r="CJ39" s="80">
        <f>'MOD Vectors ALL'!CJ39*($E39=$F$1)</f>
        <v>0</v>
      </c>
      <c r="CK39" s="80">
        <f>'MOD Vectors ALL'!CK39*($E39=$F$1)</f>
        <v>0</v>
      </c>
      <c r="CL39" s="80">
        <f>'MOD Vectors ALL'!CL39*($E39=$F$1)</f>
        <v>0</v>
      </c>
      <c r="CM39" s="80">
        <f>'MOD Vectors ALL'!CM39*($E39=$F$1)</f>
        <v>0</v>
      </c>
      <c r="CN39" s="80">
        <f>'MOD Vectors ALL'!CN39*($E39=$F$1)</f>
        <v>0</v>
      </c>
      <c r="CO39" s="80">
        <f>'MOD Vectors ALL'!CO39*($E39=$F$1)</f>
        <v>0</v>
      </c>
      <c r="CP39" s="80">
        <f>'MOD Vectors ALL'!CP39*($E39=$F$1)</f>
        <v>0</v>
      </c>
      <c r="CQ39" s="80">
        <f>'MOD Vectors ALL'!CQ39*($E39=$F$1)</f>
        <v>0</v>
      </c>
      <c r="CR39" s="80">
        <f>'MOD Vectors ALL'!CR39*($E39=$F$1)</f>
        <v>0</v>
      </c>
      <c r="CS39" s="80">
        <f>'MOD Vectors ALL'!CS39*($E39=$F$1)</f>
        <v>0</v>
      </c>
      <c r="CT39" s="80">
        <f>'MOD Vectors ALL'!CT39*($E39=$F$1)</f>
        <v>0</v>
      </c>
      <c r="CU39" s="80">
        <f>'MOD Vectors ALL'!CU39*($E39=$F$1)</f>
        <v>0</v>
      </c>
      <c r="CV39" s="80">
        <f>'MOD Vectors ALL'!CV39*($E39=$F$1)</f>
        <v>0</v>
      </c>
      <c r="CW39" s="80">
        <f>'MOD Vectors ALL'!CW39*($E39=$F$1)</f>
        <v>0</v>
      </c>
      <c r="CX39" s="80">
        <f>'MOD Vectors ALL'!CX39*($E39=$F$1)</f>
        <v>0</v>
      </c>
      <c r="CY39" s="80">
        <f>'MOD Vectors ALL'!CY39*($E39=$F$1)</f>
        <v>0</v>
      </c>
      <c r="CZ39" s="80">
        <f>'MOD Vectors ALL'!CZ39*($E39=$F$1)</f>
        <v>0</v>
      </c>
      <c r="DA39" s="80">
        <f>'MOD Vectors ALL'!DA39*($E39=$F$1)</f>
        <v>0</v>
      </c>
      <c r="DB39" s="80">
        <f>'MOD Vectors ALL'!DB39*($E39=$F$1)</f>
        <v>0</v>
      </c>
      <c r="DC39" s="80">
        <f>'MOD Vectors ALL'!DC39*($E39=$F$1)</f>
        <v>0</v>
      </c>
      <c r="DD39" s="80">
        <f>'MOD Vectors ALL'!DD39*($E39=$F$1)</f>
        <v>0</v>
      </c>
      <c r="DE39" s="80">
        <f>'MOD Vectors ALL'!DE39*($E39=$F$1)</f>
        <v>0</v>
      </c>
      <c r="DF39" s="80">
        <f>'MOD Vectors ALL'!DF39*($E39=$F$1)</f>
        <v>0</v>
      </c>
      <c r="DG39" s="80">
        <f>'MOD Vectors ALL'!DG39*($E39=$F$1)</f>
        <v>0</v>
      </c>
      <c r="DH39" s="80">
        <f>'MOD Vectors ALL'!DH39*($E39=$F$1)</f>
        <v>0</v>
      </c>
      <c r="DI39" s="80">
        <f>'MOD Vectors ALL'!DI39*($E39=$F$1)</f>
        <v>0</v>
      </c>
      <c r="DJ39" s="80">
        <f>'MOD Vectors ALL'!DJ39*($E39=$F$1)</f>
        <v>0</v>
      </c>
      <c r="DK39" s="80">
        <f>'MOD Vectors ALL'!DK39*($E39=$F$1)</f>
        <v>0</v>
      </c>
      <c r="DL39" s="80">
        <f>'MOD Vectors ALL'!DL39*($E39=$F$1)</f>
        <v>0</v>
      </c>
      <c r="DM39" s="80">
        <f>'MOD Vectors ALL'!DM39*($E39=$F$1)</f>
        <v>0</v>
      </c>
      <c r="DN39" s="80">
        <f>'MOD Vectors ALL'!DN39*($E39=$F$1)</f>
        <v>0</v>
      </c>
      <c r="DO39" s="80">
        <f>'MOD Vectors ALL'!DO39*($E39=$F$1)</f>
        <v>0</v>
      </c>
      <c r="DP39" s="80">
        <f>'MOD Vectors ALL'!DP39*($E39=$F$1)</f>
        <v>0</v>
      </c>
      <c r="DQ39" s="80">
        <f>'MOD Vectors ALL'!DQ39*($E39=$F$1)</f>
        <v>0</v>
      </c>
    </row>
    <row r="40" spans="1:121" x14ac:dyDescent="0.2">
      <c r="A40">
        <v>298</v>
      </c>
      <c r="B40" t="s">
        <v>9</v>
      </c>
      <c r="C40" t="s">
        <v>369</v>
      </c>
      <c r="D40" t="s">
        <v>528</v>
      </c>
      <c r="E40" t="s">
        <v>25</v>
      </c>
      <c r="F40" t="s">
        <v>37</v>
      </c>
      <c r="G40">
        <v>0.67335800000000001</v>
      </c>
      <c r="H40">
        <v>2.0987900000000002</v>
      </c>
      <c r="I40" s="80">
        <f>'MOD Vectors ALL'!I40*($E40=$F$1)</f>
        <v>0</v>
      </c>
      <c r="J40" s="80">
        <f>'MOD Vectors ALL'!J40*($E40=$F$1)</f>
        <v>0</v>
      </c>
      <c r="K40" s="80">
        <f>'MOD Vectors ALL'!K40*($E40=$F$1)</f>
        <v>0</v>
      </c>
      <c r="L40" s="80">
        <f>'MOD Vectors ALL'!L40*($E40=$F$1)</f>
        <v>0</v>
      </c>
      <c r="M40" s="80">
        <f>'MOD Vectors ALL'!M40*($E40=$F$1)</f>
        <v>0</v>
      </c>
      <c r="N40" s="80">
        <f>'MOD Vectors ALL'!N40*($E40=$F$1)</f>
        <v>0</v>
      </c>
      <c r="O40" s="80">
        <f>'MOD Vectors ALL'!O40*($E40=$F$1)</f>
        <v>0</v>
      </c>
      <c r="P40" s="80">
        <f>'MOD Vectors ALL'!P40*($E40=$F$1)</f>
        <v>0</v>
      </c>
      <c r="Q40" s="80">
        <f>'MOD Vectors ALL'!Q40*($E40=$F$1)</f>
        <v>0</v>
      </c>
      <c r="R40" s="80">
        <f>'MOD Vectors ALL'!R40*($E40=$F$1)</f>
        <v>0</v>
      </c>
      <c r="S40" s="80">
        <f>'MOD Vectors ALL'!S40*($E40=$F$1)</f>
        <v>0</v>
      </c>
      <c r="T40" s="80">
        <f>'MOD Vectors ALL'!T40*($E40=$F$1)</f>
        <v>0</v>
      </c>
      <c r="U40" s="80">
        <f>'MOD Vectors ALL'!U40*($E40=$F$1)</f>
        <v>0</v>
      </c>
      <c r="V40" s="80">
        <f>'MOD Vectors ALL'!V40*($E40=$F$1)</f>
        <v>0</v>
      </c>
      <c r="W40" s="80">
        <f>'MOD Vectors ALL'!W40*($E40=$F$1)</f>
        <v>0</v>
      </c>
      <c r="X40" s="80">
        <f>'MOD Vectors ALL'!X40*($E40=$F$1)</f>
        <v>0</v>
      </c>
      <c r="Y40" s="80">
        <f>'MOD Vectors ALL'!Y40*($E40=$F$1)</f>
        <v>0</v>
      </c>
      <c r="Z40" s="80">
        <f>'MOD Vectors ALL'!Z40*($E40=$F$1)</f>
        <v>0</v>
      </c>
      <c r="AA40" s="80">
        <f>'MOD Vectors ALL'!AA40*($E40=$F$1)</f>
        <v>0</v>
      </c>
      <c r="AB40" s="80">
        <f>'MOD Vectors ALL'!AB40*($E40=$F$1)</f>
        <v>0</v>
      </c>
      <c r="AC40" s="80">
        <f>'MOD Vectors ALL'!AC40*($E40=$F$1)</f>
        <v>0</v>
      </c>
      <c r="AD40" s="80">
        <f>'MOD Vectors ALL'!AD40*($E40=$F$1)</f>
        <v>0</v>
      </c>
      <c r="AE40" s="80">
        <f>'MOD Vectors ALL'!AE40*($E40=$F$1)</f>
        <v>0</v>
      </c>
      <c r="AF40" s="80">
        <f>'MOD Vectors ALL'!AF40*($E40=$F$1)</f>
        <v>0</v>
      </c>
      <c r="AG40" s="80">
        <f>'MOD Vectors ALL'!AG40*($E40=$F$1)</f>
        <v>0</v>
      </c>
      <c r="AH40" s="80">
        <f>'MOD Vectors ALL'!AH40*($E40=$F$1)</f>
        <v>0</v>
      </c>
      <c r="AI40" s="80">
        <f>'MOD Vectors ALL'!AI40*($E40=$F$1)</f>
        <v>0</v>
      </c>
      <c r="AJ40" s="80">
        <f>'MOD Vectors ALL'!AJ40*($E40=$F$1)</f>
        <v>0</v>
      </c>
      <c r="AK40" s="80">
        <f>'MOD Vectors ALL'!AK40*($E40=$F$1)</f>
        <v>0</v>
      </c>
      <c r="AL40" s="80">
        <f>'MOD Vectors ALL'!AL40*($E40=$F$1)</f>
        <v>0</v>
      </c>
      <c r="AM40" s="80">
        <f>'MOD Vectors ALL'!AM40*($E40=$F$1)</f>
        <v>0</v>
      </c>
      <c r="AN40" s="80">
        <f>'MOD Vectors ALL'!AN40*($E40=$F$1)</f>
        <v>0</v>
      </c>
      <c r="AO40" s="80">
        <f>'MOD Vectors ALL'!AO40*($E40=$F$1)</f>
        <v>0</v>
      </c>
      <c r="AP40" s="80">
        <f>'MOD Vectors ALL'!AP40*($E40=$F$1)</f>
        <v>0</v>
      </c>
      <c r="AQ40" s="80">
        <f>'MOD Vectors ALL'!AQ40*($E40=$F$1)</f>
        <v>0</v>
      </c>
      <c r="AR40" s="80">
        <f>'MOD Vectors ALL'!AR40*($E40=$F$1)</f>
        <v>0</v>
      </c>
      <c r="AS40" s="80">
        <f>'MOD Vectors ALL'!AS40*($E40=$F$1)</f>
        <v>0</v>
      </c>
      <c r="AT40" s="80">
        <f>'MOD Vectors ALL'!AT40*($E40=$F$1)</f>
        <v>0</v>
      </c>
      <c r="AU40" s="80">
        <f>'MOD Vectors ALL'!AU40*($E40=$F$1)</f>
        <v>0</v>
      </c>
      <c r="AV40" s="80">
        <f>'MOD Vectors ALL'!AV40*($E40=$F$1)</f>
        <v>0</v>
      </c>
      <c r="AW40" s="80">
        <f>'MOD Vectors ALL'!AW40*($E40=$F$1)</f>
        <v>0</v>
      </c>
      <c r="AX40" s="80">
        <f>'MOD Vectors ALL'!AX40*($E40=$F$1)</f>
        <v>0</v>
      </c>
      <c r="AY40" s="80">
        <f>'MOD Vectors ALL'!AY40*($E40=$F$1)</f>
        <v>0</v>
      </c>
      <c r="AZ40" s="80">
        <f>'MOD Vectors ALL'!AZ40*($E40=$F$1)</f>
        <v>0</v>
      </c>
      <c r="BA40" s="80">
        <f>'MOD Vectors ALL'!BA40*($E40=$F$1)</f>
        <v>0</v>
      </c>
      <c r="BB40" s="80">
        <f>'MOD Vectors ALL'!BB40*($E40=$F$1)</f>
        <v>0</v>
      </c>
      <c r="BC40" s="80">
        <f>'MOD Vectors ALL'!BC40*($E40=$F$1)</f>
        <v>0</v>
      </c>
      <c r="BD40" s="80">
        <f>'MOD Vectors ALL'!BD40*($E40=$F$1)</f>
        <v>0</v>
      </c>
      <c r="BE40" s="80">
        <f>'MOD Vectors ALL'!BE40*($E40=$F$1)</f>
        <v>0</v>
      </c>
      <c r="BF40" s="80">
        <f>'MOD Vectors ALL'!BF40*($E40=$F$1)</f>
        <v>0</v>
      </c>
      <c r="BG40" s="80">
        <f>'MOD Vectors ALL'!BG40*($E40=$F$1)</f>
        <v>0</v>
      </c>
      <c r="BH40" s="80">
        <f>'MOD Vectors ALL'!BH40*($E40=$F$1)</f>
        <v>0</v>
      </c>
      <c r="BI40" s="80">
        <f>'MOD Vectors ALL'!BI40*($E40=$F$1)</f>
        <v>0</v>
      </c>
      <c r="BJ40" s="80">
        <f>'MOD Vectors ALL'!BJ40*($E40=$F$1)</f>
        <v>0</v>
      </c>
      <c r="BK40" s="80">
        <f>'MOD Vectors ALL'!BK40*($E40=$F$1)</f>
        <v>0</v>
      </c>
      <c r="BL40" s="80">
        <f>'MOD Vectors ALL'!BL40*($E40=$F$1)</f>
        <v>0</v>
      </c>
      <c r="BM40" s="80">
        <f>'MOD Vectors ALL'!BM40*($E40=$F$1)</f>
        <v>0</v>
      </c>
      <c r="BN40" s="80">
        <f>'MOD Vectors ALL'!BN40*($E40=$F$1)</f>
        <v>0</v>
      </c>
      <c r="BO40" s="80">
        <f>'MOD Vectors ALL'!BO40*($E40=$F$1)</f>
        <v>0</v>
      </c>
      <c r="BP40" s="80">
        <f>'MOD Vectors ALL'!BP40*($E40=$F$1)</f>
        <v>0</v>
      </c>
      <c r="BQ40" s="80">
        <f>'MOD Vectors ALL'!BQ40*($E40=$F$1)</f>
        <v>0</v>
      </c>
      <c r="BR40" s="80">
        <f>'MOD Vectors ALL'!BR40*($E40=$F$1)</f>
        <v>0</v>
      </c>
      <c r="BS40" s="80">
        <f>'MOD Vectors ALL'!BS40*($E40=$F$1)</f>
        <v>0</v>
      </c>
      <c r="BT40" s="80">
        <f>'MOD Vectors ALL'!BT40*($E40=$F$1)</f>
        <v>0</v>
      </c>
      <c r="BU40" s="80">
        <f>'MOD Vectors ALL'!BU40*($E40=$F$1)</f>
        <v>0</v>
      </c>
      <c r="BV40" s="80">
        <f>'MOD Vectors ALL'!BV40*($E40=$F$1)</f>
        <v>0</v>
      </c>
      <c r="BW40" s="80">
        <f>'MOD Vectors ALL'!BW40*($E40=$F$1)</f>
        <v>0</v>
      </c>
      <c r="BX40" s="80">
        <f>'MOD Vectors ALL'!BX40*($E40=$F$1)</f>
        <v>0</v>
      </c>
      <c r="BY40" s="80">
        <f>'MOD Vectors ALL'!BY40*($E40=$F$1)</f>
        <v>0</v>
      </c>
      <c r="BZ40" s="80">
        <f>'MOD Vectors ALL'!BZ40*($E40=$F$1)</f>
        <v>0</v>
      </c>
      <c r="CA40" s="80">
        <f>'MOD Vectors ALL'!CA40*($E40=$F$1)</f>
        <v>0</v>
      </c>
      <c r="CB40" s="80">
        <f>'MOD Vectors ALL'!CB40*($E40=$F$1)</f>
        <v>0</v>
      </c>
      <c r="CC40" s="80">
        <f>'MOD Vectors ALL'!CC40*($E40=$F$1)</f>
        <v>0</v>
      </c>
      <c r="CD40" s="80">
        <f>'MOD Vectors ALL'!CD40*($E40=$F$1)</f>
        <v>0</v>
      </c>
      <c r="CE40" s="80">
        <f>'MOD Vectors ALL'!CE40*($E40=$F$1)</f>
        <v>0</v>
      </c>
      <c r="CF40" s="80">
        <f>'MOD Vectors ALL'!CF40*($E40=$F$1)</f>
        <v>0</v>
      </c>
      <c r="CG40" s="80">
        <f>'MOD Vectors ALL'!CG40*($E40=$F$1)</f>
        <v>0</v>
      </c>
      <c r="CH40" s="80">
        <f>'MOD Vectors ALL'!CH40*($E40=$F$1)</f>
        <v>0</v>
      </c>
      <c r="CI40" s="80">
        <f>'MOD Vectors ALL'!CI40*($E40=$F$1)</f>
        <v>0</v>
      </c>
      <c r="CJ40" s="80">
        <f>'MOD Vectors ALL'!CJ40*($E40=$F$1)</f>
        <v>0</v>
      </c>
      <c r="CK40" s="80">
        <f>'MOD Vectors ALL'!CK40*($E40=$F$1)</f>
        <v>0</v>
      </c>
      <c r="CL40" s="80">
        <f>'MOD Vectors ALL'!CL40*($E40=$F$1)</f>
        <v>0</v>
      </c>
      <c r="CM40" s="80">
        <f>'MOD Vectors ALL'!CM40*($E40=$F$1)</f>
        <v>0</v>
      </c>
      <c r="CN40" s="80">
        <f>'MOD Vectors ALL'!CN40*($E40=$F$1)</f>
        <v>0</v>
      </c>
      <c r="CO40" s="80">
        <f>'MOD Vectors ALL'!CO40*($E40=$F$1)</f>
        <v>0</v>
      </c>
      <c r="CP40" s="80">
        <f>'MOD Vectors ALL'!CP40*($E40=$F$1)</f>
        <v>0</v>
      </c>
      <c r="CQ40" s="80">
        <f>'MOD Vectors ALL'!CQ40*($E40=$F$1)</f>
        <v>0</v>
      </c>
      <c r="CR40" s="80">
        <f>'MOD Vectors ALL'!CR40*($E40=$F$1)</f>
        <v>0</v>
      </c>
      <c r="CS40" s="80">
        <f>'MOD Vectors ALL'!CS40*($E40=$F$1)</f>
        <v>0</v>
      </c>
      <c r="CT40" s="80">
        <f>'MOD Vectors ALL'!CT40*($E40=$F$1)</f>
        <v>0</v>
      </c>
      <c r="CU40" s="80">
        <f>'MOD Vectors ALL'!CU40*($E40=$F$1)</f>
        <v>0</v>
      </c>
      <c r="CV40" s="80">
        <f>'MOD Vectors ALL'!CV40*($E40=$F$1)</f>
        <v>0</v>
      </c>
      <c r="CW40" s="80">
        <f>'MOD Vectors ALL'!CW40*($E40=$F$1)</f>
        <v>0</v>
      </c>
      <c r="CX40" s="80">
        <f>'MOD Vectors ALL'!CX40*($E40=$F$1)</f>
        <v>0</v>
      </c>
      <c r="CY40" s="80">
        <f>'MOD Vectors ALL'!CY40*($E40=$F$1)</f>
        <v>0</v>
      </c>
      <c r="CZ40" s="80">
        <f>'MOD Vectors ALL'!CZ40*($E40=$F$1)</f>
        <v>0</v>
      </c>
      <c r="DA40" s="80">
        <f>'MOD Vectors ALL'!DA40*($E40=$F$1)</f>
        <v>0</v>
      </c>
      <c r="DB40" s="80">
        <f>'MOD Vectors ALL'!DB40*($E40=$F$1)</f>
        <v>0</v>
      </c>
      <c r="DC40" s="80">
        <f>'MOD Vectors ALL'!DC40*($E40=$F$1)</f>
        <v>0</v>
      </c>
      <c r="DD40" s="80">
        <f>'MOD Vectors ALL'!DD40*($E40=$F$1)</f>
        <v>0</v>
      </c>
      <c r="DE40" s="80">
        <f>'MOD Vectors ALL'!DE40*($E40=$F$1)</f>
        <v>0</v>
      </c>
      <c r="DF40" s="80">
        <f>'MOD Vectors ALL'!DF40*($E40=$F$1)</f>
        <v>0</v>
      </c>
      <c r="DG40" s="80">
        <f>'MOD Vectors ALL'!DG40*($E40=$F$1)</f>
        <v>0</v>
      </c>
      <c r="DH40" s="80">
        <f>'MOD Vectors ALL'!DH40*($E40=$F$1)</f>
        <v>0</v>
      </c>
      <c r="DI40" s="80">
        <f>'MOD Vectors ALL'!DI40*($E40=$F$1)</f>
        <v>0</v>
      </c>
      <c r="DJ40" s="80">
        <f>'MOD Vectors ALL'!DJ40*($E40=$F$1)</f>
        <v>0</v>
      </c>
      <c r="DK40" s="80">
        <f>'MOD Vectors ALL'!DK40*($E40=$F$1)</f>
        <v>0</v>
      </c>
      <c r="DL40" s="80">
        <f>'MOD Vectors ALL'!DL40*($E40=$F$1)</f>
        <v>0</v>
      </c>
      <c r="DM40" s="80">
        <f>'MOD Vectors ALL'!DM40*($E40=$F$1)</f>
        <v>0</v>
      </c>
      <c r="DN40" s="80">
        <f>'MOD Vectors ALL'!DN40*($E40=$F$1)</f>
        <v>0</v>
      </c>
      <c r="DO40" s="80">
        <f>'MOD Vectors ALL'!DO40*($E40=$F$1)</f>
        <v>0</v>
      </c>
      <c r="DP40" s="80">
        <f>'MOD Vectors ALL'!DP40*($E40=$F$1)</f>
        <v>0</v>
      </c>
      <c r="DQ40" s="80">
        <f>'MOD Vectors ALL'!DQ40*($E40=$F$1)</f>
        <v>0</v>
      </c>
    </row>
    <row r="41" spans="1:121" x14ac:dyDescent="0.2">
      <c r="A41">
        <v>396</v>
      </c>
      <c r="B41" t="s">
        <v>9</v>
      </c>
      <c r="C41" t="s">
        <v>369</v>
      </c>
      <c r="D41" t="s">
        <v>526</v>
      </c>
      <c r="E41" t="s">
        <v>523</v>
      </c>
      <c r="F41" t="s">
        <v>10</v>
      </c>
      <c r="G41">
        <v>0.834094</v>
      </c>
      <c r="H41">
        <v>0.107832</v>
      </c>
      <c r="I41" s="80">
        <f>'MOD Vectors ALL'!I41*($E41=$F$1)</f>
        <v>0</v>
      </c>
      <c r="J41" s="80">
        <f>'MOD Vectors ALL'!J41*($E41=$F$1)</f>
        <v>0</v>
      </c>
      <c r="K41" s="80">
        <f>'MOD Vectors ALL'!K41*($E41=$F$1)</f>
        <v>0</v>
      </c>
      <c r="L41" s="80">
        <f>'MOD Vectors ALL'!L41*($E41=$F$1)</f>
        <v>0</v>
      </c>
      <c r="M41" s="80">
        <f>'MOD Vectors ALL'!M41*($E41=$F$1)</f>
        <v>0</v>
      </c>
      <c r="N41" s="80">
        <f>'MOD Vectors ALL'!N41*($E41=$F$1)</f>
        <v>0</v>
      </c>
      <c r="O41" s="80">
        <f>'MOD Vectors ALL'!O41*($E41=$F$1)</f>
        <v>0</v>
      </c>
      <c r="P41" s="80">
        <f>'MOD Vectors ALL'!P41*($E41=$F$1)</f>
        <v>0</v>
      </c>
      <c r="Q41" s="80">
        <f>'MOD Vectors ALL'!Q41*($E41=$F$1)</f>
        <v>0</v>
      </c>
      <c r="R41" s="80">
        <f>'MOD Vectors ALL'!R41*($E41=$F$1)</f>
        <v>0</v>
      </c>
      <c r="S41" s="80">
        <f>'MOD Vectors ALL'!S41*($E41=$F$1)</f>
        <v>0</v>
      </c>
      <c r="T41" s="80">
        <f>'MOD Vectors ALL'!T41*($E41=$F$1)</f>
        <v>0</v>
      </c>
      <c r="U41" s="80">
        <f>'MOD Vectors ALL'!U41*($E41=$F$1)</f>
        <v>0</v>
      </c>
      <c r="V41" s="80">
        <f>'MOD Vectors ALL'!V41*($E41=$F$1)</f>
        <v>0</v>
      </c>
      <c r="W41" s="80">
        <f>'MOD Vectors ALL'!W41*($E41=$F$1)</f>
        <v>0</v>
      </c>
      <c r="X41" s="80">
        <f>'MOD Vectors ALL'!X41*($E41=$F$1)</f>
        <v>0</v>
      </c>
      <c r="Y41" s="80">
        <f>'MOD Vectors ALL'!Y41*($E41=$F$1)</f>
        <v>0</v>
      </c>
      <c r="Z41" s="80">
        <f>'MOD Vectors ALL'!Z41*($E41=$F$1)</f>
        <v>0</v>
      </c>
      <c r="AA41" s="80">
        <f>'MOD Vectors ALL'!AA41*($E41=$F$1)</f>
        <v>0</v>
      </c>
      <c r="AB41" s="80">
        <f>'MOD Vectors ALL'!AB41*($E41=$F$1)</f>
        <v>0</v>
      </c>
      <c r="AC41" s="80">
        <f>'MOD Vectors ALL'!AC41*($E41=$F$1)</f>
        <v>0</v>
      </c>
      <c r="AD41" s="80">
        <f>'MOD Vectors ALL'!AD41*($E41=$F$1)</f>
        <v>0</v>
      </c>
      <c r="AE41" s="80">
        <f>'MOD Vectors ALL'!AE41*($E41=$F$1)</f>
        <v>0</v>
      </c>
      <c r="AF41" s="80">
        <f>'MOD Vectors ALL'!AF41*($E41=$F$1)</f>
        <v>0</v>
      </c>
      <c r="AG41" s="80">
        <f>'MOD Vectors ALL'!AG41*($E41=$F$1)</f>
        <v>0</v>
      </c>
      <c r="AH41" s="80">
        <f>'MOD Vectors ALL'!AH41*($E41=$F$1)</f>
        <v>0</v>
      </c>
      <c r="AI41" s="80">
        <f>'MOD Vectors ALL'!AI41*($E41=$F$1)</f>
        <v>0</v>
      </c>
      <c r="AJ41" s="80">
        <f>'MOD Vectors ALL'!AJ41*($E41=$F$1)</f>
        <v>0</v>
      </c>
      <c r="AK41" s="80">
        <f>'MOD Vectors ALL'!AK41*($E41=$F$1)</f>
        <v>0</v>
      </c>
      <c r="AL41" s="80">
        <f>'MOD Vectors ALL'!AL41*($E41=$F$1)</f>
        <v>0</v>
      </c>
      <c r="AM41" s="80">
        <f>'MOD Vectors ALL'!AM41*($E41=$F$1)</f>
        <v>0</v>
      </c>
      <c r="AN41" s="80">
        <f>'MOD Vectors ALL'!AN41*($E41=$F$1)</f>
        <v>0</v>
      </c>
      <c r="AO41" s="80">
        <f>'MOD Vectors ALL'!AO41*($E41=$F$1)</f>
        <v>0</v>
      </c>
      <c r="AP41" s="80">
        <f>'MOD Vectors ALL'!AP41*($E41=$F$1)</f>
        <v>0</v>
      </c>
      <c r="AQ41" s="80">
        <f>'MOD Vectors ALL'!AQ41*($E41=$F$1)</f>
        <v>0</v>
      </c>
      <c r="AR41" s="80">
        <f>'MOD Vectors ALL'!AR41*($E41=$F$1)</f>
        <v>0</v>
      </c>
      <c r="AS41" s="80">
        <f>'MOD Vectors ALL'!AS41*($E41=$F$1)</f>
        <v>0</v>
      </c>
      <c r="AT41" s="80">
        <f>'MOD Vectors ALL'!AT41*($E41=$F$1)</f>
        <v>0</v>
      </c>
      <c r="AU41" s="80">
        <f>'MOD Vectors ALL'!AU41*($E41=$F$1)</f>
        <v>0</v>
      </c>
      <c r="AV41" s="80">
        <f>'MOD Vectors ALL'!AV41*($E41=$F$1)</f>
        <v>0</v>
      </c>
      <c r="AW41" s="80">
        <f>'MOD Vectors ALL'!AW41*($E41=$F$1)</f>
        <v>0</v>
      </c>
      <c r="AX41" s="80">
        <f>'MOD Vectors ALL'!AX41*($E41=$F$1)</f>
        <v>0</v>
      </c>
      <c r="AY41" s="80">
        <f>'MOD Vectors ALL'!AY41*($E41=$F$1)</f>
        <v>0</v>
      </c>
      <c r="AZ41" s="80">
        <f>'MOD Vectors ALL'!AZ41*($E41=$F$1)</f>
        <v>0</v>
      </c>
      <c r="BA41" s="80">
        <f>'MOD Vectors ALL'!BA41*($E41=$F$1)</f>
        <v>0</v>
      </c>
      <c r="BB41" s="80">
        <f>'MOD Vectors ALL'!BB41*($E41=$F$1)</f>
        <v>0</v>
      </c>
      <c r="BC41" s="80">
        <f>'MOD Vectors ALL'!BC41*($E41=$F$1)</f>
        <v>0</v>
      </c>
      <c r="BD41" s="80">
        <f>'MOD Vectors ALL'!BD41*($E41=$F$1)</f>
        <v>0</v>
      </c>
      <c r="BE41" s="80">
        <f>'MOD Vectors ALL'!BE41*($E41=$F$1)</f>
        <v>0</v>
      </c>
      <c r="BF41" s="80">
        <f>'MOD Vectors ALL'!BF41*($E41=$F$1)</f>
        <v>0</v>
      </c>
      <c r="BG41" s="80">
        <f>'MOD Vectors ALL'!BG41*($E41=$F$1)</f>
        <v>0</v>
      </c>
      <c r="BH41" s="80">
        <f>'MOD Vectors ALL'!BH41*($E41=$F$1)</f>
        <v>0</v>
      </c>
      <c r="BI41" s="80">
        <f>'MOD Vectors ALL'!BI41*($E41=$F$1)</f>
        <v>0</v>
      </c>
      <c r="BJ41" s="80">
        <f>'MOD Vectors ALL'!BJ41*($E41=$F$1)</f>
        <v>0</v>
      </c>
      <c r="BK41" s="80">
        <f>'MOD Vectors ALL'!BK41*($E41=$F$1)</f>
        <v>0</v>
      </c>
      <c r="BL41" s="80">
        <f>'MOD Vectors ALL'!BL41*($E41=$F$1)</f>
        <v>0</v>
      </c>
      <c r="BM41" s="80">
        <f>'MOD Vectors ALL'!BM41*($E41=$F$1)</f>
        <v>0</v>
      </c>
      <c r="BN41" s="80">
        <f>'MOD Vectors ALL'!BN41*($E41=$F$1)</f>
        <v>0</v>
      </c>
      <c r="BO41" s="80">
        <f>'MOD Vectors ALL'!BO41*($E41=$F$1)</f>
        <v>0</v>
      </c>
      <c r="BP41" s="80">
        <f>'MOD Vectors ALL'!BP41*($E41=$F$1)</f>
        <v>0</v>
      </c>
      <c r="BQ41" s="80">
        <f>'MOD Vectors ALL'!BQ41*($E41=$F$1)</f>
        <v>0</v>
      </c>
      <c r="BR41" s="80">
        <f>'MOD Vectors ALL'!BR41*($E41=$F$1)</f>
        <v>0</v>
      </c>
      <c r="BS41" s="80">
        <f>'MOD Vectors ALL'!BS41*($E41=$F$1)</f>
        <v>0</v>
      </c>
      <c r="BT41" s="80">
        <f>'MOD Vectors ALL'!BT41*($E41=$F$1)</f>
        <v>0</v>
      </c>
      <c r="BU41" s="80">
        <f>'MOD Vectors ALL'!BU41*($E41=$F$1)</f>
        <v>0</v>
      </c>
      <c r="BV41" s="80">
        <f>'MOD Vectors ALL'!BV41*($E41=$F$1)</f>
        <v>0</v>
      </c>
      <c r="BW41" s="80">
        <f>'MOD Vectors ALL'!BW41*($E41=$F$1)</f>
        <v>0</v>
      </c>
      <c r="BX41" s="80">
        <f>'MOD Vectors ALL'!BX41*($E41=$F$1)</f>
        <v>0</v>
      </c>
      <c r="BY41" s="80">
        <f>'MOD Vectors ALL'!BY41*($E41=$F$1)</f>
        <v>0</v>
      </c>
      <c r="BZ41" s="80">
        <f>'MOD Vectors ALL'!BZ41*($E41=$F$1)</f>
        <v>0</v>
      </c>
      <c r="CA41" s="80">
        <f>'MOD Vectors ALL'!CA41*($E41=$F$1)</f>
        <v>0</v>
      </c>
      <c r="CB41" s="80">
        <f>'MOD Vectors ALL'!CB41*($E41=$F$1)</f>
        <v>0</v>
      </c>
      <c r="CC41" s="80">
        <f>'MOD Vectors ALL'!CC41*($E41=$F$1)</f>
        <v>0</v>
      </c>
      <c r="CD41" s="80">
        <f>'MOD Vectors ALL'!CD41*($E41=$F$1)</f>
        <v>0</v>
      </c>
      <c r="CE41" s="80">
        <f>'MOD Vectors ALL'!CE41*($E41=$F$1)</f>
        <v>0</v>
      </c>
      <c r="CF41" s="80">
        <f>'MOD Vectors ALL'!CF41*($E41=$F$1)</f>
        <v>0</v>
      </c>
      <c r="CG41" s="80">
        <f>'MOD Vectors ALL'!CG41*($E41=$F$1)</f>
        <v>0</v>
      </c>
      <c r="CH41" s="80">
        <f>'MOD Vectors ALL'!CH41*($E41=$F$1)</f>
        <v>0</v>
      </c>
      <c r="CI41" s="80">
        <f>'MOD Vectors ALL'!CI41*($E41=$F$1)</f>
        <v>0</v>
      </c>
      <c r="CJ41" s="80">
        <f>'MOD Vectors ALL'!CJ41*($E41=$F$1)</f>
        <v>0</v>
      </c>
      <c r="CK41" s="80">
        <f>'MOD Vectors ALL'!CK41*($E41=$F$1)</f>
        <v>0</v>
      </c>
      <c r="CL41" s="80">
        <f>'MOD Vectors ALL'!CL41*($E41=$F$1)</f>
        <v>0</v>
      </c>
      <c r="CM41" s="80">
        <f>'MOD Vectors ALL'!CM41*($E41=$F$1)</f>
        <v>0</v>
      </c>
      <c r="CN41" s="80">
        <f>'MOD Vectors ALL'!CN41*($E41=$F$1)</f>
        <v>0</v>
      </c>
      <c r="CO41" s="80">
        <f>'MOD Vectors ALL'!CO41*($E41=$F$1)</f>
        <v>0</v>
      </c>
      <c r="CP41" s="80">
        <f>'MOD Vectors ALL'!CP41*($E41=$F$1)</f>
        <v>0</v>
      </c>
      <c r="CQ41" s="80">
        <f>'MOD Vectors ALL'!CQ41*($E41=$F$1)</f>
        <v>0</v>
      </c>
      <c r="CR41" s="80">
        <f>'MOD Vectors ALL'!CR41*($E41=$F$1)</f>
        <v>0</v>
      </c>
      <c r="CS41" s="80">
        <f>'MOD Vectors ALL'!CS41*($E41=$F$1)</f>
        <v>0</v>
      </c>
      <c r="CT41" s="80">
        <f>'MOD Vectors ALL'!CT41*($E41=$F$1)</f>
        <v>0</v>
      </c>
      <c r="CU41" s="80">
        <f>'MOD Vectors ALL'!CU41*($E41=$F$1)</f>
        <v>0</v>
      </c>
      <c r="CV41" s="80">
        <f>'MOD Vectors ALL'!CV41*($E41=$F$1)</f>
        <v>0</v>
      </c>
      <c r="CW41" s="80">
        <f>'MOD Vectors ALL'!CW41*($E41=$F$1)</f>
        <v>0</v>
      </c>
      <c r="CX41" s="80">
        <f>'MOD Vectors ALL'!CX41*($E41=$F$1)</f>
        <v>0</v>
      </c>
      <c r="CY41" s="80">
        <f>'MOD Vectors ALL'!CY41*($E41=$F$1)</f>
        <v>0</v>
      </c>
      <c r="CZ41" s="80">
        <f>'MOD Vectors ALL'!CZ41*($E41=$F$1)</f>
        <v>0</v>
      </c>
      <c r="DA41" s="80">
        <f>'MOD Vectors ALL'!DA41*($E41=$F$1)</f>
        <v>0</v>
      </c>
      <c r="DB41" s="80">
        <f>'MOD Vectors ALL'!DB41*($E41=$F$1)</f>
        <v>0</v>
      </c>
      <c r="DC41" s="80">
        <f>'MOD Vectors ALL'!DC41*($E41=$F$1)</f>
        <v>0</v>
      </c>
      <c r="DD41" s="80">
        <f>'MOD Vectors ALL'!DD41*($E41=$F$1)</f>
        <v>0</v>
      </c>
      <c r="DE41" s="80">
        <f>'MOD Vectors ALL'!DE41*($E41=$F$1)</f>
        <v>0</v>
      </c>
      <c r="DF41" s="80">
        <f>'MOD Vectors ALL'!DF41*($E41=$F$1)</f>
        <v>0</v>
      </c>
      <c r="DG41" s="80">
        <f>'MOD Vectors ALL'!DG41*($E41=$F$1)</f>
        <v>0</v>
      </c>
      <c r="DH41" s="80">
        <f>'MOD Vectors ALL'!DH41*($E41=$F$1)</f>
        <v>0</v>
      </c>
      <c r="DI41" s="80">
        <f>'MOD Vectors ALL'!DI41*($E41=$F$1)</f>
        <v>0</v>
      </c>
      <c r="DJ41" s="80">
        <f>'MOD Vectors ALL'!DJ41*($E41=$F$1)</f>
        <v>0</v>
      </c>
      <c r="DK41" s="80">
        <f>'MOD Vectors ALL'!DK41*($E41=$F$1)</f>
        <v>0</v>
      </c>
      <c r="DL41" s="80">
        <f>'MOD Vectors ALL'!DL41*($E41=$F$1)</f>
        <v>0</v>
      </c>
      <c r="DM41" s="80">
        <f>'MOD Vectors ALL'!DM41*($E41=$F$1)</f>
        <v>0</v>
      </c>
      <c r="DN41" s="80">
        <f>'MOD Vectors ALL'!DN41*($E41=$F$1)</f>
        <v>0</v>
      </c>
      <c r="DO41" s="80">
        <f>'MOD Vectors ALL'!DO41*($E41=$F$1)</f>
        <v>0</v>
      </c>
      <c r="DP41" s="80">
        <f>'MOD Vectors ALL'!DP41*($E41=$F$1)</f>
        <v>0</v>
      </c>
      <c r="DQ41" s="80">
        <f>'MOD Vectors ALL'!DQ41*($E41=$F$1)</f>
        <v>0</v>
      </c>
    </row>
    <row r="42" spans="1:121" x14ac:dyDescent="0.2">
      <c r="A42">
        <v>397</v>
      </c>
      <c r="B42" t="s">
        <v>9</v>
      </c>
      <c r="C42" t="s">
        <v>369</v>
      </c>
      <c r="D42" t="s">
        <v>526</v>
      </c>
      <c r="E42" t="s">
        <v>523</v>
      </c>
      <c r="F42" t="s">
        <v>11</v>
      </c>
      <c r="G42">
        <v>0.56807700000000005</v>
      </c>
      <c r="H42">
        <v>0.10090300000000001</v>
      </c>
      <c r="I42" s="80">
        <f>'MOD Vectors ALL'!I42*($E42=$F$1)</f>
        <v>0</v>
      </c>
      <c r="J42" s="80">
        <f>'MOD Vectors ALL'!J42*($E42=$F$1)</f>
        <v>0</v>
      </c>
      <c r="K42" s="80">
        <f>'MOD Vectors ALL'!K42*($E42=$F$1)</f>
        <v>0</v>
      </c>
      <c r="L42" s="80">
        <f>'MOD Vectors ALL'!L42*($E42=$F$1)</f>
        <v>0</v>
      </c>
      <c r="M42" s="80">
        <f>'MOD Vectors ALL'!M42*($E42=$F$1)</f>
        <v>0</v>
      </c>
      <c r="N42" s="80">
        <f>'MOD Vectors ALL'!N42*($E42=$F$1)</f>
        <v>0</v>
      </c>
      <c r="O42" s="80">
        <f>'MOD Vectors ALL'!O42*($E42=$F$1)</f>
        <v>0</v>
      </c>
      <c r="P42" s="80">
        <f>'MOD Vectors ALL'!P42*($E42=$F$1)</f>
        <v>0</v>
      </c>
      <c r="Q42" s="80">
        <f>'MOD Vectors ALL'!Q42*($E42=$F$1)</f>
        <v>0</v>
      </c>
      <c r="R42" s="80">
        <f>'MOD Vectors ALL'!R42*($E42=$F$1)</f>
        <v>0</v>
      </c>
      <c r="S42" s="80">
        <f>'MOD Vectors ALL'!S42*($E42=$F$1)</f>
        <v>0</v>
      </c>
      <c r="T42" s="80">
        <f>'MOD Vectors ALL'!T42*($E42=$F$1)</f>
        <v>0</v>
      </c>
      <c r="U42" s="80">
        <f>'MOD Vectors ALL'!U42*($E42=$F$1)</f>
        <v>0</v>
      </c>
      <c r="V42" s="80">
        <f>'MOD Vectors ALL'!V42*($E42=$F$1)</f>
        <v>0</v>
      </c>
      <c r="W42" s="80">
        <f>'MOD Vectors ALL'!W42*($E42=$F$1)</f>
        <v>0</v>
      </c>
      <c r="X42" s="80">
        <f>'MOD Vectors ALL'!X42*($E42=$F$1)</f>
        <v>0</v>
      </c>
      <c r="Y42" s="80">
        <f>'MOD Vectors ALL'!Y42*($E42=$F$1)</f>
        <v>0</v>
      </c>
      <c r="Z42" s="80">
        <f>'MOD Vectors ALL'!Z42*($E42=$F$1)</f>
        <v>0</v>
      </c>
      <c r="AA42" s="80">
        <f>'MOD Vectors ALL'!AA42*($E42=$F$1)</f>
        <v>0</v>
      </c>
      <c r="AB42" s="80">
        <f>'MOD Vectors ALL'!AB42*($E42=$F$1)</f>
        <v>0</v>
      </c>
      <c r="AC42" s="80">
        <f>'MOD Vectors ALL'!AC42*($E42=$F$1)</f>
        <v>0</v>
      </c>
      <c r="AD42" s="80">
        <f>'MOD Vectors ALL'!AD42*($E42=$F$1)</f>
        <v>0</v>
      </c>
      <c r="AE42" s="80">
        <f>'MOD Vectors ALL'!AE42*($E42=$F$1)</f>
        <v>0</v>
      </c>
      <c r="AF42" s="80">
        <f>'MOD Vectors ALL'!AF42*($E42=$F$1)</f>
        <v>0</v>
      </c>
      <c r="AG42" s="80">
        <f>'MOD Vectors ALL'!AG42*($E42=$F$1)</f>
        <v>0</v>
      </c>
      <c r="AH42" s="80">
        <f>'MOD Vectors ALL'!AH42*($E42=$F$1)</f>
        <v>0</v>
      </c>
      <c r="AI42" s="80">
        <f>'MOD Vectors ALL'!AI42*($E42=$F$1)</f>
        <v>0</v>
      </c>
      <c r="AJ42" s="80">
        <f>'MOD Vectors ALL'!AJ42*($E42=$F$1)</f>
        <v>0</v>
      </c>
      <c r="AK42" s="80">
        <f>'MOD Vectors ALL'!AK42*($E42=$F$1)</f>
        <v>0</v>
      </c>
      <c r="AL42" s="80">
        <f>'MOD Vectors ALL'!AL42*($E42=$F$1)</f>
        <v>0</v>
      </c>
      <c r="AM42" s="80">
        <f>'MOD Vectors ALL'!AM42*($E42=$F$1)</f>
        <v>0</v>
      </c>
      <c r="AN42" s="80">
        <f>'MOD Vectors ALL'!AN42*($E42=$F$1)</f>
        <v>0</v>
      </c>
      <c r="AO42" s="80">
        <f>'MOD Vectors ALL'!AO42*($E42=$F$1)</f>
        <v>0</v>
      </c>
      <c r="AP42" s="80">
        <f>'MOD Vectors ALL'!AP42*($E42=$F$1)</f>
        <v>0</v>
      </c>
      <c r="AQ42" s="80">
        <f>'MOD Vectors ALL'!AQ42*($E42=$F$1)</f>
        <v>0</v>
      </c>
      <c r="AR42" s="80">
        <f>'MOD Vectors ALL'!AR42*($E42=$F$1)</f>
        <v>0</v>
      </c>
      <c r="AS42" s="80">
        <f>'MOD Vectors ALL'!AS42*($E42=$F$1)</f>
        <v>0</v>
      </c>
      <c r="AT42" s="80">
        <f>'MOD Vectors ALL'!AT42*($E42=$F$1)</f>
        <v>0</v>
      </c>
      <c r="AU42" s="80">
        <f>'MOD Vectors ALL'!AU42*($E42=$F$1)</f>
        <v>0</v>
      </c>
      <c r="AV42" s="80">
        <f>'MOD Vectors ALL'!AV42*($E42=$F$1)</f>
        <v>0</v>
      </c>
      <c r="AW42" s="80">
        <f>'MOD Vectors ALL'!AW42*($E42=$F$1)</f>
        <v>0</v>
      </c>
      <c r="AX42" s="80">
        <f>'MOD Vectors ALL'!AX42*($E42=$F$1)</f>
        <v>0</v>
      </c>
      <c r="AY42" s="80">
        <f>'MOD Vectors ALL'!AY42*($E42=$F$1)</f>
        <v>0</v>
      </c>
      <c r="AZ42" s="80">
        <f>'MOD Vectors ALL'!AZ42*($E42=$F$1)</f>
        <v>0</v>
      </c>
      <c r="BA42" s="80">
        <f>'MOD Vectors ALL'!BA42*($E42=$F$1)</f>
        <v>0</v>
      </c>
      <c r="BB42" s="80">
        <f>'MOD Vectors ALL'!BB42*($E42=$F$1)</f>
        <v>0</v>
      </c>
      <c r="BC42" s="80">
        <f>'MOD Vectors ALL'!BC42*($E42=$F$1)</f>
        <v>0</v>
      </c>
      <c r="BD42" s="80">
        <f>'MOD Vectors ALL'!BD42*($E42=$F$1)</f>
        <v>0</v>
      </c>
      <c r="BE42" s="80">
        <f>'MOD Vectors ALL'!BE42*($E42=$F$1)</f>
        <v>0</v>
      </c>
      <c r="BF42" s="80">
        <f>'MOD Vectors ALL'!BF42*($E42=$F$1)</f>
        <v>0</v>
      </c>
      <c r="BG42" s="80">
        <f>'MOD Vectors ALL'!BG42*($E42=$F$1)</f>
        <v>0</v>
      </c>
      <c r="BH42" s="80">
        <f>'MOD Vectors ALL'!BH42*($E42=$F$1)</f>
        <v>0</v>
      </c>
      <c r="BI42" s="80">
        <f>'MOD Vectors ALL'!BI42*($E42=$F$1)</f>
        <v>0</v>
      </c>
      <c r="BJ42" s="80">
        <f>'MOD Vectors ALL'!BJ42*($E42=$F$1)</f>
        <v>0</v>
      </c>
      <c r="BK42" s="80">
        <f>'MOD Vectors ALL'!BK42*($E42=$F$1)</f>
        <v>0</v>
      </c>
      <c r="BL42" s="80">
        <f>'MOD Vectors ALL'!BL42*($E42=$F$1)</f>
        <v>0</v>
      </c>
      <c r="BM42" s="80">
        <f>'MOD Vectors ALL'!BM42*($E42=$F$1)</f>
        <v>0</v>
      </c>
      <c r="BN42" s="80">
        <f>'MOD Vectors ALL'!BN42*($E42=$F$1)</f>
        <v>0</v>
      </c>
      <c r="BO42" s="80">
        <f>'MOD Vectors ALL'!BO42*($E42=$F$1)</f>
        <v>0</v>
      </c>
      <c r="BP42" s="80">
        <f>'MOD Vectors ALL'!BP42*($E42=$F$1)</f>
        <v>0</v>
      </c>
      <c r="BQ42" s="80">
        <f>'MOD Vectors ALL'!BQ42*($E42=$F$1)</f>
        <v>0</v>
      </c>
      <c r="BR42" s="80">
        <f>'MOD Vectors ALL'!BR42*($E42=$F$1)</f>
        <v>0</v>
      </c>
      <c r="BS42" s="80">
        <f>'MOD Vectors ALL'!BS42*($E42=$F$1)</f>
        <v>0</v>
      </c>
      <c r="BT42" s="80">
        <f>'MOD Vectors ALL'!BT42*($E42=$F$1)</f>
        <v>0</v>
      </c>
      <c r="BU42" s="80">
        <f>'MOD Vectors ALL'!BU42*($E42=$F$1)</f>
        <v>0</v>
      </c>
      <c r="BV42" s="80">
        <f>'MOD Vectors ALL'!BV42*($E42=$F$1)</f>
        <v>0</v>
      </c>
      <c r="BW42" s="80">
        <f>'MOD Vectors ALL'!BW42*($E42=$F$1)</f>
        <v>0</v>
      </c>
      <c r="BX42" s="80">
        <f>'MOD Vectors ALL'!BX42*($E42=$F$1)</f>
        <v>0</v>
      </c>
      <c r="BY42" s="80">
        <f>'MOD Vectors ALL'!BY42*($E42=$F$1)</f>
        <v>0</v>
      </c>
      <c r="BZ42" s="80">
        <f>'MOD Vectors ALL'!BZ42*($E42=$F$1)</f>
        <v>0</v>
      </c>
      <c r="CA42" s="80">
        <f>'MOD Vectors ALL'!CA42*($E42=$F$1)</f>
        <v>0</v>
      </c>
      <c r="CB42" s="80">
        <f>'MOD Vectors ALL'!CB42*($E42=$F$1)</f>
        <v>0</v>
      </c>
      <c r="CC42" s="80">
        <f>'MOD Vectors ALL'!CC42*($E42=$F$1)</f>
        <v>0</v>
      </c>
      <c r="CD42" s="80">
        <f>'MOD Vectors ALL'!CD42*($E42=$F$1)</f>
        <v>0</v>
      </c>
      <c r="CE42" s="80">
        <f>'MOD Vectors ALL'!CE42*($E42=$F$1)</f>
        <v>0</v>
      </c>
      <c r="CF42" s="80">
        <f>'MOD Vectors ALL'!CF42*($E42=$F$1)</f>
        <v>0</v>
      </c>
      <c r="CG42" s="80">
        <f>'MOD Vectors ALL'!CG42*($E42=$F$1)</f>
        <v>0</v>
      </c>
      <c r="CH42" s="80">
        <f>'MOD Vectors ALL'!CH42*($E42=$F$1)</f>
        <v>0</v>
      </c>
      <c r="CI42" s="80">
        <f>'MOD Vectors ALL'!CI42*($E42=$F$1)</f>
        <v>0</v>
      </c>
      <c r="CJ42" s="80">
        <f>'MOD Vectors ALL'!CJ42*($E42=$F$1)</f>
        <v>0</v>
      </c>
      <c r="CK42" s="80">
        <f>'MOD Vectors ALL'!CK42*($E42=$F$1)</f>
        <v>0</v>
      </c>
      <c r="CL42" s="80">
        <f>'MOD Vectors ALL'!CL42*($E42=$F$1)</f>
        <v>0</v>
      </c>
      <c r="CM42" s="80">
        <f>'MOD Vectors ALL'!CM42*($E42=$F$1)</f>
        <v>0</v>
      </c>
      <c r="CN42" s="80">
        <f>'MOD Vectors ALL'!CN42*($E42=$F$1)</f>
        <v>0</v>
      </c>
      <c r="CO42" s="80">
        <f>'MOD Vectors ALL'!CO42*($E42=$F$1)</f>
        <v>0</v>
      </c>
      <c r="CP42" s="80">
        <f>'MOD Vectors ALL'!CP42*($E42=$F$1)</f>
        <v>0</v>
      </c>
      <c r="CQ42" s="80">
        <f>'MOD Vectors ALL'!CQ42*($E42=$F$1)</f>
        <v>0</v>
      </c>
      <c r="CR42" s="80">
        <f>'MOD Vectors ALL'!CR42*($E42=$F$1)</f>
        <v>0</v>
      </c>
      <c r="CS42" s="80">
        <f>'MOD Vectors ALL'!CS42*($E42=$F$1)</f>
        <v>0</v>
      </c>
      <c r="CT42" s="80">
        <f>'MOD Vectors ALL'!CT42*($E42=$F$1)</f>
        <v>0</v>
      </c>
      <c r="CU42" s="80">
        <f>'MOD Vectors ALL'!CU42*($E42=$F$1)</f>
        <v>0</v>
      </c>
      <c r="CV42" s="80">
        <f>'MOD Vectors ALL'!CV42*($E42=$F$1)</f>
        <v>0</v>
      </c>
      <c r="CW42" s="80">
        <f>'MOD Vectors ALL'!CW42*($E42=$F$1)</f>
        <v>0</v>
      </c>
      <c r="CX42" s="80">
        <f>'MOD Vectors ALL'!CX42*($E42=$F$1)</f>
        <v>0</v>
      </c>
      <c r="CY42" s="80">
        <f>'MOD Vectors ALL'!CY42*($E42=$F$1)</f>
        <v>0</v>
      </c>
      <c r="CZ42" s="80">
        <f>'MOD Vectors ALL'!CZ42*($E42=$F$1)</f>
        <v>0</v>
      </c>
      <c r="DA42" s="80">
        <f>'MOD Vectors ALL'!DA42*($E42=$F$1)</f>
        <v>0</v>
      </c>
      <c r="DB42" s="80">
        <f>'MOD Vectors ALL'!DB42*($E42=$F$1)</f>
        <v>0</v>
      </c>
      <c r="DC42" s="80">
        <f>'MOD Vectors ALL'!DC42*($E42=$F$1)</f>
        <v>0</v>
      </c>
      <c r="DD42" s="80">
        <f>'MOD Vectors ALL'!DD42*($E42=$F$1)</f>
        <v>0</v>
      </c>
      <c r="DE42" s="80">
        <f>'MOD Vectors ALL'!DE42*($E42=$F$1)</f>
        <v>0</v>
      </c>
      <c r="DF42" s="80">
        <f>'MOD Vectors ALL'!DF42*($E42=$F$1)</f>
        <v>0</v>
      </c>
      <c r="DG42" s="80">
        <f>'MOD Vectors ALL'!DG42*($E42=$F$1)</f>
        <v>0</v>
      </c>
      <c r="DH42" s="80">
        <f>'MOD Vectors ALL'!DH42*($E42=$F$1)</f>
        <v>0</v>
      </c>
      <c r="DI42" s="80">
        <f>'MOD Vectors ALL'!DI42*($E42=$F$1)</f>
        <v>0</v>
      </c>
      <c r="DJ42" s="80">
        <f>'MOD Vectors ALL'!DJ42*($E42=$F$1)</f>
        <v>0</v>
      </c>
      <c r="DK42" s="80">
        <f>'MOD Vectors ALL'!DK42*($E42=$F$1)</f>
        <v>0</v>
      </c>
      <c r="DL42" s="80">
        <f>'MOD Vectors ALL'!DL42*($E42=$F$1)</f>
        <v>0</v>
      </c>
      <c r="DM42" s="80">
        <f>'MOD Vectors ALL'!DM42*($E42=$F$1)</f>
        <v>0</v>
      </c>
      <c r="DN42" s="80">
        <f>'MOD Vectors ALL'!DN42*($E42=$F$1)</f>
        <v>0</v>
      </c>
      <c r="DO42" s="80">
        <f>'MOD Vectors ALL'!DO42*($E42=$F$1)</f>
        <v>0</v>
      </c>
      <c r="DP42" s="80">
        <f>'MOD Vectors ALL'!DP42*($E42=$F$1)</f>
        <v>0</v>
      </c>
      <c r="DQ42" s="80">
        <f>'MOD Vectors ALL'!DQ42*($E42=$F$1)</f>
        <v>0</v>
      </c>
    </row>
    <row r="43" spans="1:121" x14ac:dyDescent="0.2">
      <c r="A43">
        <v>398</v>
      </c>
      <c r="B43" t="s">
        <v>9</v>
      </c>
      <c r="C43" t="s">
        <v>369</v>
      </c>
      <c r="D43" t="s">
        <v>526</v>
      </c>
      <c r="E43" t="s">
        <v>523</v>
      </c>
      <c r="F43" t="s">
        <v>12</v>
      </c>
      <c r="G43">
        <v>0.23209299999999999</v>
      </c>
      <c r="H43">
        <v>0.103986</v>
      </c>
      <c r="I43" s="80">
        <f>'MOD Vectors ALL'!I43*($E43=$F$1)</f>
        <v>0</v>
      </c>
      <c r="J43" s="80">
        <f>'MOD Vectors ALL'!J43*($E43=$F$1)</f>
        <v>0</v>
      </c>
      <c r="K43" s="80">
        <f>'MOD Vectors ALL'!K43*($E43=$F$1)</f>
        <v>0</v>
      </c>
      <c r="L43" s="80">
        <f>'MOD Vectors ALL'!L43*($E43=$F$1)</f>
        <v>0</v>
      </c>
      <c r="M43" s="80">
        <f>'MOD Vectors ALL'!M43*($E43=$F$1)</f>
        <v>0</v>
      </c>
      <c r="N43" s="80">
        <f>'MOD Vectors ALL'!N43*($E43=$F$1)</f>
        <v>0</v>
      </c>
      <c r="O43" s="80">
        <f>'MOD Vectors ALL'!O43*($E43=$F$1)</f>
        <v>0</v>
      </c>
      <c r="P43" s="80">
        <f>'MOD Vectors ALL'!P43*($E43=$F$1)</f>
        <v>0</v>
      </c>
      <c r="Q43" s="80">
        <f>'MOD Vectors ALL'!Q43*($E43=$F$1)</f>
        <v>0</v>
      </c>
      <c r="R43" s="80">
        <f>'MOD Vectors ALL'!R43*($E43=$F$1)</f>
        <v>0</v>
      </c>
      <c r="S43" s="80">
        <f>'MOD Vectors ALL'!S43*($E43=$F$1)</f>
        <v>0</v>
      </c>
      <c r="T43" s="80">
        <f>'MOD Vectors ALL'!T43*($E43=$F$1)</f>
        <v>0</v>
      </c>
      <c r="U43" s="80">
        <f>'MOD Vectors ALL'!U43*($E43=$F$1)</f>
        <v>0</v>
      </c>
      <c r="V43" s="80">
        <f>'MOD Vectors ALL'!V43*($E43=$F$1)</f>
        <v>0</v>
      </c>
      <c r="W43" s="80">
        <f>'MOD Vectors ALL'!W43*($E43=$F$1)</f>
        <v>0</v>
      </c>
      <c r="X43" s="80">
        <f>'MOD Vectors ALL'!X43*($E43=$F$1)</f>
        <v>0</v>
      </c>
      <c r="Y43" s="80">
        <f>'MOD Vectors ALL'!Y43*($E43=$F$1)</f>
        <v>0</v>
      </c>
      <c r="Z43" s="80">
        <f>'MOD Vectors ALL'!Z43*($E43=$F$1)</f>
        <v>0</v>
      </c>
      <c r="AA43" s="80">
        <f>'MOD Vectors ALL'!AA43*($E43=$F$1)</f>
        <v>0</v>
      </c>
      <c r="AB43" s="80">
        <f>'MOD Vectors ALL'!AB43*($E43=$F$1)</f>
        <v>0</v>
      </c>
      <c r="AC43" s="80">
        <f>'MOD Vectors ALL'!AC43*($E43=$F$1)</f>
        <v>0</v>
      </c>
      <c r="AD43" s="80">
        <f>'MOD Vectors ALL'!AD43*($E43=$F$1)</f>
        <v>0</v>
      </c>
      <c r="AE43" s="80">
        <f>'MOD Vectors ALL'!AE43*($E43=$F$1)</f>
        <v>0</v>
      </c>
      <c r="AF43" s="80">
        <f>'MOD Vectors ALL'!AF43*($E43=$F$1)</f>
        <v>0</v>
      </c>
      <c r="AG43" s="80">
        <f>'MOD Vectors ALL'!AG43*($E43=$F$1)</f>
        <v>0</v>
      </c>
      <c r="AH43" s="80">
        <f>'MOD Vectors ALL'!AH43*($E43=$F$1)</f>
        <v>0</v>
      </c>
      <c r="AI43" s="80">
        <f>'MOD Vectors ALL'!AI43*($E43=$F$1)</f>
        <v>0</v>
      </c>
      <c r="AJ43" s="80">
        <f>'MOD Vectors ALL'!AJ43*($E43=$F$1)</f>
        <v>0</v>
      </c>
      <c r="AK43" s="80">
        <f>'MOD Vectors ALL'!AK43*($E43=$F$1)</f>
        <v>0</v>
      </c>
      <c r="AL43" s="80">
        <f>'MOD Vectors ALL'!AL43*($E43=$F$1)</f>
        <v>0</v>
      </c>
      <c r="AM43" s="80">
        <f>'MOD Vectors ALL'!AM43*($E43=$F$1)</f>
        <v>0</v>
      </c>
      <c r="AN43" s="80">
        <f>'MOD Vectors ALL'!AN43*($E43=$F$1)</f>
        <v>0</v>
      </c>
      <c r="AO43" s="80">
        <f>'MOD Vectors ALL'!AO43*($E43=$F$1)</f>
        <v>0</v>
      </c>
      <c r="AP43" s="80">
        <f>'MOD Vectors ALL'!AP43*($E43=$F$1)</f>
        <v>0</v>
      </c>
      <c r="AQ43" s="80">
        <f>'MOD Vectors ALL'!AQ43*($E43=$F$1)</f>
        <v>0</v>
      </c>
      <c r="AR43" s="80">
        <f>'MOD Vectors ALL'!AR43*($E43=$F$1)</f>
        <v>0</v>
      </c>
      <c r="AS43" s="80">
        <f>'MOD Vectors ALL'!AS43*($E43=$F$1)</f>
        <v>0</v>
      </c>
      <c r="AT43" s="80">
        <f>'MOD Vectors ALL'!AT43*($E43=$F$1)</f>
        <v>0</v>
      </c>
      <c r="AU43" s="80">
        <f>'MOD Vectors ALL'!AU43*($E43=$F$1)</f>
        <v>0</v>
      </c>
      <c r="AV43" s="80">
        <f>'MOD Vectors ALL'!AV43*($E43=$F$1)</f>
        <v>0</v>
      </c>
      <c r="AW43" s="80">
        <f>'MOD Vectors ALL'!AW43*($E43=$F$1)</f>
        <v>0</v>
      </c>
      <c r="AX43" s="80">
        <f>'MOD Vectors ALL'!AX43*($E43=$F$1)</f>
        <v>0</v>
      </c>
      <c r="AY43" s="80">
        <f>'MOD Vectors ALL'!AY43*($E43=$F$1)</f>
        <v>0</v>
      </c>
      <c r="AZ43" s="80">
        <f>'MOD Vectors ALL'!AZ43*($E43=$F$1)</f>
        <v>0</v>
      </c>
      <c r="BA43" s="80">
        <f>'MOD Vectors ALL'!BA43*($E43=$F$1)</f>
        <v>0</v>
      </c>
      <c r="BB43" s="80">
        <f>'MOD Vectors ALL'!BB43*($E43=$F$1)</f>
        <v>0</v>
      </c>
      <c r="BC43" s="80">
        <f>'MOD Vectors ALL'!BC43*($E43=$F$1)</f>
        <v>0</v>
      </c>
      <c r="BD43" s="80">
        <f>'MOD Vectors ALL'!BD43*($E43=$F$1)</f>
        <v>0</v>
      </c>
      <c r="BE43" s="80">
        <f>'MOD Vectors ALL'!BE43*($E43=$F$1)</f>
        <v>0</v>
      </c>
      <c r="BF43" s="80">
        <f>'MOD Vectors ALL'!BF43*($E43=$F$1)</f>
        <v>0</v>
      </c>
      <c r="BG43" s="80">
        <f>'MOD Vectors ALL'!BG43*($E43=$F$1)</f>
        <v>0</v>
      </c>
      <c r="BH43" s="80">
        <f>'MOD Vectors ALL'!BH43*($E43=$F$1)</f>
        <v>0</v>
      </c>
      <c r="BI43" s="80">
        <f>'MOD Vectors ALL'!BI43*($E43=$F$1)</f>
        <v>0</v>
      </c>
      <c r="BJ43" s="80">
        <f>'MOD Vectors ALL'!BJ43*($E43=$F$1)</f>
        <v>0</v>
      </c>
      <c r="BK43" s="80">
        <f>'MOD Vectors ALL'!BK43*($E43=$F$1)</f>
        <v>0</v>
      </c>
      <c r="BL43" s="80">
        <f>'MOD Vectors ALL'!BL43*($E43=$F$1)</f>
        <v>0</v>
      </c>
      <c r="BM43" s="80">
        <f>'MOD Vectors ALL'!BM43*($E43=$F$1)</f>
        <v>0</v>
      </c>
      <c r="BN43" s="80">
        <f>'MOD Vectors ALL'!BN43*($E43=$F$1)</f>
        <v>0</v>
      </c>
      <c r="BO43" s="80">
        <f>'MOD Vectors ALL'!BO43*($E43=$F$1)</f>
        <v>0</v>
      </c>
      <c r="BP43" s="80">
        <f>'MOD Vectors ALL'!BP43*($E43=$F$1)</f>
        <v>0</v>
      </c>
      <c r="BQ43" s="80">
        <f>'MOD Vectors ALL'!BQ43*($E43=$F$1)</f>
        <v>0</v>
      </c>
      <c r="BR43" s="80">
        <f>'MOD Vectors ALL'!BR43*($E43=$F$1)</f>
        <v>0</v>
      </c>
      <c r="BS43" s="80">
        <f>'MOD Vectors ALL'!BS43*($E43=$F$1)</f>
        <v>0</v>
      </c>
      <c r="BT43" s="80">
        <f>'MOD Vectors ALL'!BT43*($E43=$F$1)</f>
        <v>0</v>
      </c>
      <c r="BU43" s="80">
        <f>'MOD Vectors ALL'!BU43*($E43=$F$1)</f>
        <v>0</v>
      </c>
      <c r="BV43" s="80">
        <f>'MOD Vectors ALL'!BV43*($E43=$F$1)</f>
        <v>0</v>
      </c>
      <c r="BW43" s="80">
        <f>'MOD Vectors ALL'!BW43*($E43=$F$1)</f>
        <v>0</v>
      </c>
      <c r="BX43" s="80">
        <f>'MOD Vectors ALL'!BX43*($E43=$F$1)</f>
        <v>0</v>
      </c>
      <c r="BY43" s="80">
        <f>'MOD Vectors ALL'!BY43*($E43=$F$1)</f>
        <v>0</v>
      </c>
      <c r="BZ43" s="80">
        <f>'MOD Vectors ALL'!BZ43*($E43=$F$1)</f>
        <v>0</v>
      </c>
      <c r="CA43" s="80">
        <f>'MOD Vectors ALL'!CA43*($E43=$F$1)</f>
        <v>0</v>
      </c>
      <c r="CB43" s="80">
        <f>'MOD Vectors ALL'!CB43*($E43=$F$1)</f>
        <v>0</v>
      </c>
      <c r="CC43" s="80">
        <f>'MOD Vectors ALL'!CC43*($E43=$F$1)</f>
        <v>0</v>
      </c>
      <c r="CD43" s="80">
        <f>'MOD Vectors ALL'!CD43*($E43=$F$1)</f>
        <v>0</v>
      </c>
      <c r="CE43" s="80">
        <f>'MOD Vectors ALL'!CE43*($E43=$F$1)</f>
        <v>0</v>
      </c>
      <c r="CF43" s="80">
        <f>'MOD Vectors ALL'!CF43*($E43=$F$1)</f>
        <v>0</v>
      </c>
      <c r="CG43" s="80">
        <f>'MOD Vectors ALL'!CG43*($E43=$F$1)</f>
        <v>0</v>
      </c>
      <c r="CH43" s="80">
        <f>'MOD Vectors ALL'!CH43*($E43=$F$1)</f>
        <v>0</v>
      </c>
      <c r="CI43" s="80">
        <f>'MOD Vectors ALL'!CI43*($E43=$F$1)</f>
        <v>0</v>
      </c>
      <c r="CJ43" s="80">
        <f>'MOD Vectors ALL'!CJ43*($E43=$F$1)</f>
        <v>0</v>
      </c>
      <c r="CK43" s="80">
        <f>'MOD Vectors ALL'!CK43*($E43=$F$1)</f>
        <v>0</v>
      </c>
      <c r="CL43" s="80">
        <f>'MOD Vectors ALL'!CL43*($E43=$F$1)</f>
        <v>0</v>
      </c>
      <c r="CM43" s="80">
        <f>'MOD Vectors ALL'!CM43*($E43=$F$1)</f>
        <v>0</v>
      </c>
      <c r="CN43" s="80">
        <f>'MOD Vectors ALL'!CN43*($E43=$F$1)</f>
        <v>0</v>
      </c>
      <c r="CO43" s="80">
        <f>'MOD Vectors ALL'!CO43*($E43=$F$1)</f>
        <v>0</v>
      </c>
      <c r="CP43" s="80">
        <f>'MOD Vectors ALL'!CP43*($E43=$F$1)</f>
        <v>0</v>
      </c>
      <c r="CQ43" s="80">
        <f>'MOD Vectors ALL'!CQ43*($E43=$F$1)</f>
        <v>0</v>
      </c>
      <c r="CR43" s="80">
        <f>'MOD Vectors ALL'!CR43*($E43=$F$1)</f>
        <v>0</v>
      </c>
      <c r="CS43" s="80">
        <f>'MOD Vectors ALL'!CS43*($E43=$F$1)</f>
        <v>0</v>
      </c>
      <c r="CT43" s="80">
        <f>'MOD Vectors ALL'!CT43*($E43=$F$1)</f>
        <v>0</v>
      </c>
      <c r="CU43" s="80">
        <f>'MOD Vectors ALL'!CU43*($E43=$F$1)</f>
        <v>0</v>
      </c>
      <c r="CV43" s="80">
        <f>'MOD Vectors ALL'!CV43*($E43=$F$1)</f>
        <v>0</v>
      </c>
      <c r="CW43" s="80">
        <f>'MOD Vectors ALL'!CW43*($E43=$F$1)</f>
        <v>0</v>
      </c>
      <c r="CX43" s="80">
        <f>'MOD Vectors ALL'!CX43*($E43=$F$1)</f>
        <v>0</v>
      </c>
      <c r="CY43" s="80">
        <f>'MOD Vectors ALL'!CY43*($E43=$F$1)</f>
        <v>0</v>
      </c>
      <c r="CZ43" s="80">
        <f>'MOD Vectors ALL'!CZ43*($E43=$F$1)</f>
        <v>0</v>
      </c>
      <c r="DA43" s="80">
        <f>'MOD Vectors ALL'!DA43*($E43=$F$1)</f>
        <v>0</v>
      </c>
      <c r="DB43" s="80">
        <f>'MOD Vectors ALL'!DB43*($E43=$F$1)</f>
        <v>0</v>
      </c>
      <c r="DC43" s="80">
        <f>'MOD Vectors ALL'!DC43*($E43=$F$1)</f>
        <v>0</v>
      </c>
      <c r="DD43" s="80">
        <f>'MOD Vectors ALL'!DD43*($E43=$F$1)</f>
        <v>0</v>
      </c>
      <c r="DE43" s="80">
        <f>'MOD Vectors ALL'!DE43*($E43=$F$1)</f>
        <v>0</v>
      </c>
      <c r="DF43" s="80">
        <f>'MOD Vectors ALL'!DF43*($E43=$F$1)</f>
        <v>0</v>
      </c>
      <c r="DG43" s="80">
        <f>'MOD Vectors ALL'!DG43*($E43=$F$1)</f>
        <v>0</v>
      </c>
      <c r="DH43" s="80">
        <f>'MOD Vectors ALL'!DH43*($E43=$F$1)</f>
        <v>0</v>
      </c>
      <c r="DI43" s="80">
        <f>'MOD Vectors ALL'!DI43*($E43=$F$1)</f>
        <v>0</v>
      </c>
      <c r="DJ43" s="80">
        <f>'MOD Vectors ALL'!DJ43*($E43=$F$1)</f>
        <v>0</v>
      </c>
      <c r="DK43" s="80">
        <f>'MOD Vectors ALL'!DK43*($E43=$F$1)</f>
        <v>0</v>
      </c>
      <c r="DL43" s="80">
        <f>'MOD Vectors ALL'!DL43*($E43=$F$1)</f>
        <v>0</v>
      </c>
      <c r="DM43" s="80">
        <f>'MOD Vectors ALL'!DM43*($E43=$F$1)</f>
        <v>0</v>
      </c>
      <c r="DN43" s="80">
        <f>'MOD Vectors ALL'!DN43*($E43=$F$1)</f>
        <v>0</v>
      </c>
      <c r="DO43" s="80">
        <f>'MOD Vectors ALL'!DO43*($E43=$F$1)</f>
        <v>0</v>
      </c>
      <c r="DP43" s="80">
        <f>'MOD Vectors ALL'!DP43*($E43=$F$1)</f>
        <v>0</v>
      </c>
      <c r="DQ43" s="80">
        <f>'MOD Vectors ALL'!DQ43*($E43=$F$1)</f>
        <v>0</v>
      </c>
    </row>
    <row r="44" spans="1:121" x14ac:dyDescent="0.2">
      <c r="A44">
        <v>399</v>
      </c>
      <c r="B44" t="s">
        <v>9</v>
      </c>
      <c r="C44" t="s">
        <v>369</v>
      </c>
      <c r="D44" t="s">
        <v>526</v>
      </c>
      <c r="E44" t="s">
        <v>523</v>
      </c>
      <c r="F44" t="s">
        <v>13</v>
      </c>
      <c r="G44">
        <v>0.213587</v>
      </c>
      <c r="H44">
        <v>0.11558599999999999</v>
      </c>
      <c r="I44" s="80">
        <f>'MOD Vectors ALL'!I44*($E44=$F$1)</f>
        <v>0</v>
      </c>
      <c r="J44" s="80">
        <f>'MOD Vectors ALL'!J44*($E44=$F$1)</f>
        <v>0</v>
      </c>
      <c r="K44" s="80">
        <f>'MOD Vectors ALL'!K44*($E44=$F$1)</f>
        <v>0</v>
      </c>
      <c r="L44" s="80">
        <f>'MOD Vectors ALL'!L44*($E44=$F$1)</f>
        <v>0</v>
      </c>
      <c r="M44" s="80">
        <f>'MOD Vectors ALL'!M44*($E44=$F$1)</f>
        <v>0</v>
      </c>
      <c r="N44" s="80">
        <f>'MOD Vectors ALL'!N44*($E44=$F$1)</f>
        <v>0</v>
      </c>
      <c r="O44" s="80">
        <f>'MOD Vectors ALL'!O44*($E44=$F$1)</f>
        <v>0</v>
      </c>
      <c r="P44" s="80">
        <f>'MOD Vectors ALL'!P44*($E44=$F$1)</f>
        <v>0</v>
      </c>
      <c r="Q44" s="80">
        <f>'MOD Vectors ALL'!Q44*($E44=$F$1)</f>
        <v>0</v>
      </c>
      <c r="R44" s="80">
        <f>'MOD Vectors ALL'!R44*($E44=$F$1)</f>
        <v>0</v>
      </c>
      <c r="S44" s="80">
        <f>'MOD Vectors ALL'!S44*($E44=$F$1)</f>
        <v>0</v>
      </c>
      <c r="T44" s="80">
        <f>'MOD Vectors ALL'!T44*($E44=$F$1)</f>
        <v>0</v>
      </c>
      <c r="U44" s="80">
        <f>'MOD Vectors ALL'!U44*($E44=$F$1)</f>
        <v>0</v>
      </c>
      <c r="V44" s="80">
        <f>'MOD Vectors ALL'!V44*($E44=$F$1)</f>
        <v>0</v>
      </c>
      <c r="W44" s="80">
        <f>'MOD Vectors ALL'!W44*($E44=$F$1)</f>
        <v>0</v>
      </c>
      <c r="X44" s="80">
        <f>'MOD Vectors ALL'!X44*($E44=$F$1)</f>
        <v>0</v>
      </c>
      <c r="Y44" s="80">
        <f>'MOD Vectors ALL'!Y44*($E44=$F$1)</f>
        <v>0</v>
      </c>
      <c r="Z44" s="80">
        <f>'MOD Vectors ALL'!Z44*($E44=$F$1)</f>
        <v>0</v>
      </c>
      <c r="AA44" s="80">
        <f>'MOD Vectors ALL'!AA44*($E44=$F$1)</f>
        <v>0</v>
      </c>
      <c r="AB44" s="80">
        <f>'MOD Vectors ALL'!AB44*($E44=$F$1)</f>
        <v>0</v>
      </c>
      <c r="AC44" s="80">
        <f>'MOD Vectors ALL'!AC44*($E44=$F$1)</f>
        <v>0</v>
      </c>
      <c r="AD44" s="80">
        <f>'MOD Vectors ALL'!AD44*($E44=$F$1)</f>
        <v>0</v>
      </c>
      <c r="AE44" s="80">
        <f>'MOD Vectors ALL'!AE44*($E44=$F$1)</f>
        <v>0</v>
      </c>
      <c r="AF44" s="80">
        <f>'MOD Vectors ALL'!AF44*($E44=$F$1)</f>
        <v>0</v>
      </c>
      <c r="AG44" s="80">
        <f>'MOD Vectors ALL'!AG44*($E44=$F$1)</f>
        <v>0</v>
      </c>
      <c r="AH44" s="80">
        <f>'MOD Vectors ALL'!AH44*($E44=$F$1)</f>
        <v>0</v>
      </c>
      <c r="AI44" s="80">
        <f>'MOD Vectors ALL'!AI44*($E44=$F$1)</f>
        <v>0</v>
      </c>
      <c r="AJ44" s="80">
        <f>'MOD Vectors ALL'!AJ44*($E44=$F$1)</f>
        <v>0</v>
      </c>
      <c r="AK44" s="80">
        <f>'MOD Vectors ALL'!AK44*($E44=$F$1)</f>
        <v>0</v>
      </c>
      <c r="AL44" s="80">
        <f>'MOD Vectors ALL'!AL44*($E44=$F$1)</f>
        <v>0</v>
      </c>
      <c r="AM44" s="80">
        <f>'MOD Vectors ALL'!AM44*($E44=$F$1)</f>
        <v>0</v>
      </c>
      <c r="AN44" s="80">
        <f>'MOD Vectors ALL'!AN44*($E44=$F$1)</f>
        <v>0</v>
      </c>
      <c r="AO44" s="80">
        <f>'MOD Vectors ALL'!AO44*($E44=$F$1)</f>
        <v>0</v>
      </c>
      <c r="AP44" s="80">
        <f>'MOD Vectors ALL'!AP44*($E44=$F$1)</f>
        <v>0</v>
      </c>
      <c r="AQ44" s="80">
        <f>'MOD Vectors ALL'!AQ44*($E44=$F$1)</f>
        <v>0</v>
      </c>
      <c r="AR44" s="80">
        <f>'MOD Vectors ALL'!AR44*($E44=$F$1)</f>
        <v>0</v>
      </c>
      <c r="AS44" s="80">
        <f>'MOD Vectors ALL'!AS44*($E44=$F$1)</f>
        <v>0</v>
      </c>
      <c r="AT44" s="80">
        <f>'MOD Vectors ALL'!AT44*($E44=$F$1)</f>
        <v>0</v>
      </c>
      <c r="AU44" s="80">
        <f>'MOD Vectors ALL'!AU44*($E44=$F$1)</f>
        <v>0</v>
      </c>
      <c r="AV44" s="80">
        <f>'MOD Vectors ALL'!AV44*($E44=$F$1)</f>
        <v>0</v>
      </c>
      <c r="AW44" s="80">
        <f>'MOD Vectors ALL'!AW44*($E44=$F$1)</f>
        <v>0</v>
      </c>
      <c r="AX44" s="80">
        <f>'MOD Vectors ALL'!AX44*($E44=$F$1)</f>
        <v>0</v>
      </c>
      <c r="AY44" s="80">
        <f>'MOD Vectors ALL'!AY44*($E44=$F$1)</f>
        <v>0</v>
      </c>
      <c r="AZ44" s="80">
        <f>'MOD Vectors ALL'!AZ44*($E44=$F$1)</f>
        <v>0</v>
      </c>
      <c r="BA44" s="80">
        <f>'MOD Vectors ALL'!BA44*($E44=$F$1)</f>
        <v>0</v>
      </c>
      <c r="BB44" s="80">
        <f>'MOD Vectors ALL'!BB44*($E44=$F$1)</f>
        <v>0</v>
      </c>
      <c r="BC44" s="80">
        <f>'MOD Vectors ALL'!BC44*($E44=$F$1)</f>
        <v>0</v>
      </c>
      <c r="BD44" s="80">
        <f>'MOD Vectors ALL'!BD44*($E44=$F$1)</f>
        <v>0</v>
      </c>
      <c r="BE44" s="80">
        <f>'MOD Vectors ALL'!BE44*($E44=$F$1)</f>
        <v>0</v>
      </c>
      <c r="BF44" s="80">
        <f>'MOD Vectors ALL'!BF44*($E44=$F$1)</f>
        <v>0</v>
      </c>
      <c r="BG44" s="80">
        <f>'MOD Vectors ALL'!BG44*($E44=$F$1)</f>
        <v>0</v>
      </c>
      <c r="BH44" s="80">
        <f>'MOD Vectors ALL'!BH44*($E44=$F$1)</f>
        <v>0</v>
      </c>
      <c r="BI44" s="80">
        <f>'MOD Vectors ALL'!BI44*($E44=$F$1)</f>
        <v>0</v>
      </c>
      <c r="BJ44" s="80">
        <f>'MOD Vectors ALL'!BJ44*($E44=$F$1)</f>
        <v>0</v>
      </c>
      <c r="BK44" s="80">
        <f>'MOD Vectors ALL'!BK44*($E44=$F$1)</f>
        <v>0</v>
      </c>
      <c r="BL44" s="80">
        <f>'MOD Vectors ALL'!BL44*($E44=$F$1)</f>
        <v>0</v>
      </c>
      <c r="BM44" s="80">
        <f>'MOD Vectors ALL'!BM44*($E44=$F$1)</f>
        <v>0</v>
      </c>
      <c r="BN44" s="80">
        <f>'MOD Vectors ALL'!BN44*($E44=$F$1)</f>
        <v>0</v>
      </c>
      <c r="BO44" s="80">
        <f>'MOD Vectors ALL'!BO44*($E44=$F$1)</f>
        <v>0</v>
      </c>
      <c r="BP44" s="80">
        <f>'MOD Vectors ALL'!BP44*($E44=$F$1)</f>
        <v>0</v>
      </c>
      <c r="BQ44" s="80">
        <f>'MOD Vectors ALL'!BQ44*($E44=$F$1)</f>
        <v>0</v>
      </c>
      <c r="BR44" s="80">
        <f>'MOD Vectors ALL'!BR44*($E44=$F$1)</f>
        <v>0</v>
      </c>
      <c r="BS44" s="80">
        <f>'MOD Vectors ALL'!BS44*($E44=$F$1)</f>
        <v>0</v>
      </c>
      <c r="BT44" s="80">
        <f>'MOD Vectors ALL'!BT44*($E44=$F$1)</f>
        <v>0</v>
      </c>
      <c r="BU44" s="80">
        <f>'MOD Vectors ALL'!BU44*($E44=$F$1)</f>
        <v>0</v>
      </c>
      <c r="BV44" s="80">
        <f>'MOD Vectors ALL'!BV44*($E44=$F$1)</f>
        <v>0</v>
      </c>
      <c r="BW44" s="80">
        <f>'MOD Vectors ALL'!BW44*($E44=$F$1)</f>
        <v>0</v>
      </c>
      <c r="BX44" s="80">
        <f>'MOD Vectors ALL'!BX44*($E44=$F$1)</f>
        <v>0</v>
      </c>
      <c r="BY44" s="80">
        <f>'MOD Vectors ALL'!BY44*($E44=$F$1)</f>
        <v>0</v>
      </c>
      <c r="BZ44" s="80">
        <f>'MOD Vectors ALL'!BZ44*($E44=$F$1)</f>
        <v>0</v>
      </c>
      <c r="CA44" s="80">
        <f>'MOD Vectors ALL'!CA44*($E44=$F$1)</f>
        <v>0</v>
      </c>
      <c r="CB44" s="80">
        <f>'MOD Vectors ALL'!CB44*($E44=$F$1)</f>
        <v>0</v>
      </c>
      <c r="CC44" s="80">
        <f>'MOD Vectors ALL'!CC44*($E44=$F$1)</f>
        <v>0</v>
      </c>
      <c r="CD44" s="80">
        <f>'MOD Vectors ALL'!CD44*($E44=$F$1)</f>
        <v>0</v>
      </c>
      <c r="CE44" s="80">
        <f>'MOD Vectors ALL'!CE44*($E44=$F$1)</f>
        <v>0</v>
      </c>
      <c r="CF44" s="80">
        <f>'MOD Vectors ALL'!CF44*($E44=$F$1)</f>
        <v>0</v>
      </c>
      <c r="CG44" s="80">
        <f>'MOD Vectors ALL'!CG44*($E44=$F$1)</f>
        <v>0</v>
      </c>
      <c r="CH44" s="80">
        <f>'MOD Vectors ALL'!CH44*($E44=$F$1)</f>
        <v>0</v>
      </c>
      <c r="CI44" s="80">
        <f>'MOD Vectors ALL'!CI44*($E44=$F$1)</f>
        <v>0</v>
      </c>
      <c r="CJ44" s="80">
        <f>'MOD Vectors ALL'!CJ44*($E44=$F$1)</f>
        <v>0</v>
      </c>
      <c r="CK44" s="80">
        <f>'MOD Vectors ALL'!CK44*($E44=$F$1)</f>
        <v>0</v>
      </c>
      <c r="CL44" s="80">
        <f>'MOD Vectors ALL'!CL44*($E44=$F$1)</f>
        <v>0</v>
      </c>
      <c r="CM44" s="80">
        <f>'MOD Vectors ALL'!CM44*($E44=$F$1)</f>
        <v>0</v>
      </c>
      <c r="CN44" s="80">
        <f>'MOD Vectors ALL'!CN44*($E44=$F$1)</f>
        <v>0</v>
      </c>
      <c r="CO44" s="80">
        <f>'MOD Vectors ALL'!CO44*($E44=$F$1)</f>
        <v>0</v>
      </c>
      <c r="CP44" s="80">
        <f>'MOD Vectors ALL'!CP44*($E44=$F$1)</f>
        <v>0</v>
      </c>
      <c r="CQ44" s="80">
        <f>'MOD Vectors ALL'!CQ44*($E44=$F$1)</f>
        <v>0</v>
      </c>
      <c r="CR44" s="80">
        <f>'MOD Vectors ALL'!CR44*($E44=$F$1)</f>
        <v>0</v>
      </c>
      <c r="CS44" s="80">
        <f>'MOD Vectors ALL'!CS44*($E44=$F$1)</f>
        <v>0</v>
      </c>
      <c r="CT44" s="80">
        <f>'MOD Vectors ALL'!CT44*($E44=$F$1)</f>
        <v>0</v>
      </c>
      <c r="CU44" s="80">
        <f>'MOD Vectors ALL'!CU44*($E44=$F$1)</f>
        <v>0</v>
      </c>
      <c r="CV44" s="80">
        <f>'MOD Vectors ALL'!CV44*($E44=$F$1)</f>
        <v>0</v>
      </c>
      <c r="CW44" s="80">
        <f>'MOD Vectors ALL'!CW44*($E44=$F$1)</f>
        <v>0</v>
      </c>
      <c r="CX44" s="80">
        <f>'MOD Vectors ALL'!CX44*($E44=$F$1)</f>
        <v>0</v>
      </c>
      <c r="CY44" s="80">
        <f>'MOD Vectors ALL'!CY44*($E44=$F$1)</f>
        <v>0</v>
      </c>
      <c r="CZ44" s="80">
        <f>'MOD Vectors ALL'!CZ44*($E44=$F$1)</f>
        <v>0</v>
      </c>
      <c r="DA44" s="80">
        <f>'MOD Vectors ALL'!DA44*($E44=$F$1)</f>
        <v>0</v>
      </c>
      <c r="DB44" s="80">
        <f>'MOD Vectors ALL'!DB44*($E44=$F$1)</f>
        <v>0</v>
      </c>
      <c r="DC44" s="80">
        <f>'MOD Vectors ALL'!DC44*($E44=$F$1)</f>
        <v>0</v>
      </c>
      <c r="DD44" s="80">
        <f>'MOD Vectors ALL'!DD44*($E44=$F$1)</f>
        <v>0</v>
      </c>
      <c r="DE44" s="80">
        <f>'MOD Vectors ALL'!DE44*($E44=$F$1)</f>
        <v>0</v>
      </c>
      <c r="DF44" s="80">
        <f>'MOD Vectors ALL'!DF44*($E44=$F$1)</f>
        <v>0</v>
      </c>
      <c r="DG44" s="80">
        <f>'MOD Vectors ALL'!DG44*($E44=$F$1)</f>
        <v>0</v>
      </c>
      <c r="DH44" s="80">
        <f>'MOD Vectors ALL'!DH44*($E44=$F$1)</f>
        <v>0</v>
      </c>
      <c r="DI44" s="80">
        <f>'MOD Vectors ALL'!DI44*($E44=$F$1)</f>
        <v>0</v>
      </c>
      <c r="DJ44" s="80">
        <f>'MOD Vectors ALL'!DJ44*($E44=$F$1)</f>
        <v>0</v>
      </c>
      <c r="DK44" s="80">
        <f>'MOD Vectors ALL'!DK44*($E44=$F$1)</f>
        <v>0</v>
      </c>
      <c r="DL44" s="80">
        <f>'MOD Vectors ALL'!DL44*($E44=$F$1)</f>
        <v>0</v>
      </c>
      <c r="DM44" s="80">
        <f>'MOD Vectors ALL'!DM44*($E44=$F$1)</f>
        <v>0</v>
      </c>
      <c r="DN44" s="80">
        <f>'MOD Vectors ALL'!DN44*($E44=$F$1)</f>
        <v>0</v>
      </c>
      <c r="DO44" s="80">
        <f>'MOD Vectors ALL'!DO44*($E44=$F$1)</f>
        <v>0</v>
      </c>
      <c r="DP44" s="80">
        <f>'MOD Vectors ALL'!DP44*($E44=$F$1)</f>
        <v>0</v>
      </c>
      <c r="DQ44" s="80">
        <f>'MOD Vectors ALL'!DQ44*($E44=$F$1)</f>
        <v>0</v>
      </c>
    </row>
    <row r="45" spans="1:121" x14ac:dyDescent="0.2">
      <c r="A45">
        <v>402</v>
      </c>
      <c r="B45" t="s">
        <v>9</v>
      </c>
      <c r="C45" t="s">
        <v>369</v>
      </c>
      <c r="D45" t="s">
        <v>526</v>
      </c>
      <c r="E45" t="s">
        <v>523</v>
      </c>
      <c r="F45" t="s">
        <v>14</v>
      </c>
      <c r="G45">
        <v>0.20330300000000001</v>
      </c>
      <c r="H45">
        <v>0.18387600000000001</v>
      </c>
      <c r="I45" s="80">
        <f>'MOD Vectors ALL'!I45*($E45=$F$1)</f>
        <v>0</v>
      </c>
      <c r="J45" s="80">
        <f>'MOD Vectors ALL'!J45*($E45=$F$1)</f>
        <v>0</v>
      </c>
      <c r="K45" s="80">
        <f>'MOD Vectors ALL'!K45*($E45=$F$1)</f>
        <v>0</v>
      </c>
      <c r="L45" s="80">
        <f>'MOD Vectors ALL'!L45*($E45=$F$1)</f>
        <v>0</v>
      </c>
      <c r="M45" s="80">
        <f>'MOD Vectors ALL'!M45*($E45=$F$1)</f>
        <v>0</v>
      </c>
      <c r="N45" s="80">
        <f>'MOD Vectors ALL'!N45*($E45=$F$1)</f>
        <v>0</v>
      </c>
      <c r="O45" s="80">
        <f>'MOD Vectors ALL'!O45*($E45=$F$1)</f>
        <v>0</v>
      </c>
      <c r="P45" s="80">
        <f>'MOD Vectors ALL'!P45*($E45=$F$1)</f>
        <v>0</v>
      </c>
      <c r="Q45" s="80">
        <f>'MOD Vectors ALL'!Q45*($E45=$F$1)</f>
        <v>0</v>
      </c>
      <c r="R45" s="80">
        <f>'MOD Vectors ALL'!R45*($E45=$F$1)</f>
        <v>0</v>
      </c>
      <c r="S45" s="80">
        <f>'MOD Vectors ALL'!S45*($E45=$F$1)</f>
        <v>0</v>
      </c>
      <c r="T45" s="80">
        <f>'MOD Vectors ALL'!T45*($E45=$F$1)</f>
        <v>0</v>
      </c>
      <c r="U45" s="80">
        <f>'MOD Vectors ALL'!U45*($E45=$F$1)</f>
        <v>0</v>
      </c>
      <c r="V45" s="80">
        <f>'MOD Vectors ALL'!V45*($E45=$F$1)</f>
        <v>0</v>
      </c>
      <c r="W45" s="80">
        <f>'MOD Vectors ALL'!W45*($E45=$F$1)</f>
        <v>0</v>
      </c>
      <c r="X45" s="80">
        <f>'MOD Vectors ALL'!X45*($E45=$F$1)</f>
        <v>0</v>
      </c>
      <c r="Y45" s="80">
        <f>'MOD Vectors ALL'!Y45*($E45=$F$1)</f>
        <v>0</v>
      </c>
      <c r="Z45" s="80">
        <f>'MOD Vectors ALL'!Z45*($E45=$F$1)</f>
        <v>0</v>
      </c>
      <c r="AA45" s="80">
        <f>'MOD Vectors ALL'!AA45*($E45=$F$1)</f>
        <v>0</v>
      </c>
      <c r="AB45" s="80">
        <f>'MOD Vectors ALL'!AB45*($E45=$F$1)</f>
        <v>0</v>
      </c>
      <c r="AC45" s="80">
        <f>'MOD Vectors ALL'!AC45*($E45=$F$1)</f>
        <v>0</v>
      </c>
      <c r="AD45" s="80">
        <f>'MOD Vectors ALL'!AD45*($E45=$F$1)</f>
        <v>0</v>
      </c>
      <c r="AE45" s="80">
        <f>'MOD Vectors ALL'!AE45*($E45=$F$1)</f>
        <v>0</v>
      </c>
      <c r="AF45" s="80">
        <f>'MOD Vectors ALL'!AF45*($E45=$F$1)</f>
        <v>0</v>
      </c>
      <c r="AG45" s="80">
        <f>'MOD Vectors ALL'!AG45*($E45=$F$1)</f>
        <v>0</v>
      </c>
      <c r="AH45" s="80">
        <f>'MOD Vectors ALL'!AH45*($E45=$F$1)</f>
        <v>0</v>
      </c>
      <c r="AI45" s="80">
        <f>'MOD Vectors ALL'!AI45*($E45=$F$1)</f>
        <v>0</v>
      </c>
      <c r="AJ45" s="80">
        <f>'MOD Vectors ALL'!AJ45*($E45=$F$1)</f>
        <v>0</v>
      </c>
      <c r="AK45" s="80">
        <f>'MOD Vectors ALL'!AK45*($E45=$F$1)</f>
        <v>0</v>
      </c>
      <c r="AL45" s="80">
        <f>'MOD Vectors ALL'!AL45*($E45=$F$1)</f>
        <v>0</v>
      </c>
      <c r="AM45" s="80">
        <f>'MOD Vectors ALL'!AM45*($E45=$F$1)</f>
        <v>0</v>
      </c>
      <c r="AN45" s="80">
        <f>'MOD Vectors ALL'!AN45*($E45=$F$1)</f>
        <v>0</v>
      </c>
      <c r="AO45" s="80">
        <f>'MOD Vectors ALL'!AO45*($E45=$F$1)</f>
        <v>0</v>
      </c>
      <c r="AP45" s="80">
        <f>'MOD Vectors ALL'!AP45*($E45=$F$1)</f>
        <v>0</v>
      </c>
      <c r="AQ45" s="80">
        <f>'MOD Vectors ALL'!AQ45*($E45=$F$1)</f>
        <v>0</v>
      </c>
      <c r="AR45" s="80">
        <f>'MOD Vectors ALL'!AR45*($E45=$F$1)</f>
        <v>0</v>
      </c>
      <c r="AS45" s="80">
        <f>'MOD Vectors ALL'!AS45*($E45=$F$1)</f>
        <v>0</v>
      </c>
      <c r="AT45" s="80">
        <f>'MOD Vectors ALL'!AT45*($E45=$F$1)</f>
        <v>0</v>
      </c>
      <c r="AU45" s="80">
        <f>'MOD Vectors ALL'!AU45*($E45=$F$1)</f>
        <v>0</v>
      </c>
      <c r="AV45" s="80">
        <f>'MOD Vectors ALL'!AV45*($E45=$F$1)</f>
        <v>0</v>
      </c>
      <c r="AW45" s="80">
        <f>'MOD Vectors ALL'!AW45*($E45=$F$1)</f>
        <v>0</v>
      </c>
      <c r="AX45" s="80">
        <f>'MOD Vectors ALL'!AX45*($E45=$F$1)</f>
        <v>0</v>
      </c>
      <c r="AY45" s="80">
        <f>'MOD Vectors ALL'!AY45*($E45=$F$1)</f>
        <v>0</v>
      </c>
      <c r="AZ45" s="80">
        <f>'MOD Vectors ALL'!AZ45*($E45=$F$1)</f>
        <v>0</v>
      </c>
      <c r="BA45" s="80">
        <f>'MOD Vectors ALL'!BA45*($E45=$F$1)</f>
        <v>0</v>
      </c>
      <c r="BB45" s="80">
        <f>'MOD Vectors ALL'!BB45*($E45=$F$1)</f>
        <v>0</v>
      </c>
      <c r="BC45" s="80">
        <f>'MOD Vectors ALL'!BC45*($E45=$F$1)</f>
        <v>0</v>
      </c>
      <c r="BD45" s="80">
        <f>'MOD Vectors ALL'!BD45*($E45=$F$1)</f>
        <v>0</v>
      </c>
      <c r="BE45" s="80">
        <f>'MOD Vectors ALL'!BE45*($E45=$F$1)</f>
        <v>0</v>
      </c>
      <c r="BF45" s="80">
        <f>'MOD Vectors ALL'!BF45*($E45=$F$1)</f>
        <v>0</v>
      </c>
      <c r="BG45" s="80">
        <f>'MOD Vectors ALL'!BG45*($E45=$F$1)</f>
        <v>0</v>
      </c>
      <c r="BH45" s="80">
        <f>'MOD Vectors ALL'!BH45*($E45=$F$1)</f>
        <v>0</v>
      </c>
      <c r="BI45" s="80">
        <f>'MOD Vectors ALL'!BI45*($E45=$F$1)</f>
        <v>0</v>
      </c>
      <c r="BJ45" s="80">
        <f>'MOD Vectors ALL'!BJ45*($E45=$F$1)</f>
        <v>0</v>
      </c>
      <c r="BK45" s="80">
        <f>'MOD Vectors ALL'!BK45*($E45=$F$1)</f>
        <v>0</v>
      </c>
      <c r="BL45" s="80">
        <f>'MOD Vectors ALL'!BL45*($E45=$F$1)</f>
        <v>0</v>
      </c>
      <c r="BM45" s="80">
        <f>'MOD Vectors ALL'!BM45*($E45=$F$1)</f>
        <v>0</v>
      </c>
      <c r="BN45" s="80">
        <f>'MOD Vectors ALL'!BN45*($E45=$F$1)</f>
        <v>0</v>
      </c>
      <c r="BO45" s="80">
        <f>'MOD Vectors ALL'!BO45*($E45=$F$1)</f>
        <v>0</v>
      </c>
      <c r="BP45" s="80">
        <f>'MOD Vectors ALL'!BP45*($E45=$F$1)</f>
        <v>0</v>
      </c>
      <c r="BQ45" s="80">
        <f>'MOD Vectors ALL'!BQ45*($E45=$F$1)</f>
        <v>0</v>
      </c>
      <c r="BR45" s="80">
        <f>'MOD Vectors ALL'!BR45*($E45=$F$1)</f>
        <v>0</v>
      </c>
      <c r="BS45" s="80">
        <f>'MOD Vectors ALL'!BS45*($E45=$F$1)</f>
        <v>0</v>
      </c>
      <c r="BT45" s="80">
        <f>'MOD Vectors ALL'!BT45*($E45=$F$1)</f>
        <v>0</v>
      </c>
      <c r="BU45" s="80">
        <f>'MOD Vectors ALL'!BU45*($E45=$F$1)</f>
        <v>0</v>
      </c>
      <c r="BV45" s="80">
        <f>'MOD Vectors ALL'!BV45*($E45=$F$1)</f>
        <v>0</v>
      </c>
      <c r="BW45" s="80">
        <f>'MOD Vectors ALL'!BW45*($E45=$F$1)</f>
        <v>0</v>
      </c>
      <c r="BX45" s="80">
        <f>'MOD Vectors ALL'!BX45*($E45=$F$1)</f>
        <v>0</v>
      </c>
      <c r="BY45" s="80">
        <f>'MOD Vectors ALL'!BY45*($E45=$F$1)</f>
        <v>0</v>
      </c>
      <c r="BZ45" s="80">
        <f>'MOD Vectors ALL'!BZ45*($E45=$F$1)</f>
        <v>0</v>
      </c>
      <c r="CA45" s="80">
        <f>'MOD Vectors ALL'!CA45*($E45=$F$1)</f>
        <v>0</v>
      </c>
      <c r="CB45" s="80">
        <f>'MOD Vectors ALL'!CB45*($E45=$F$1)</f>
        <v>0</v>
      </c>
      <c r="CC45" s="80">
        <f>'MOD Vectors ALL'!CC45*($E45=$F$1)</f>
        <v>0</v>
      </c>
      <c r="CD45" s="80">
        <f>'MOD Vectors ALL'!CD45*($E45=$F$1)</f>
        <v>0</v>
      </c>
      <c r="CE45" s="80">
        <f>'MOD Vectors ALL'!CE45*($E45=$F$1)</f>
        <v>0</v>
      </c>
      <c r="CF45" s="80">
        <f>'MOD Vectors ALL'!CF45*($E45=$F$1)</f>
        <v>0</v>
      </c>
      <c r="CG45" s="80">
        <f>'MOD Vectors ALL'!CG45*($E45=$F$1)</f>
        <v>0</v>
      </c>
      <c r="CH45" s="80">
        <f>'MOD Vectors ALL'!CH45*($E45=$F$1)</f>
        <v>0</v>
      </c>
      <c r="CI45" s="80">
        <f>'MOD Vectors ALL'!CI45*($E45=$F$1)</f>
        <v>0</v>
      </c>
      <c r="CJ45" s="80">
        <f>'MOD Vectors ALL'!CJ45*($E45=$F$1)</f>
        <v>0</v>
      </c>
      <c r="CK45" s="80">
        <f>'MOD Vectors ALL'!CK45*($E45=$F$1)</f>
        <v>0</v>
      </c>
      <c r="CL45" s="80">
        <f>'MOD Vectors ALL'!CL45*($E45=$F$1)</f>
        <v>0</v>
      </c>
      <c r="CM45" s="80">
        <f>'MOD Vectors ALL'!CM45*($E45=$F$1)</f>
        <v>0</v>
      </c>
      <c r="CN45" s="80">
        <f>'MOD Vectors ALL'!CN45*($E45=$F$1)</f>
        <v>0</v>
      </c>
      <c r="CO45" s="80">
        <f>'MOD Vectors ALL'!CO45*($E45=$F$1)</f>
        <v>0</v>
      </c>
      <c r="CP45" s="80">
        <f>'MOD Vectors ALL'!CP45*($E45=$F$1)</f>
        <v>0</v>
      </c>
      <c r="CQ45" s="80">
        <f>'MOD Vectors ALL'!CQ45*($E45=$F$1)</f>
        <v>0</v>
      </c>
      <c r="CR45" s="80">
        <f>'MOD Vectors ALL'!CR45*($E45=$F$1)</f>
        <v>0</v>
      </c>
      <c r="CS45" s="80">
        <f>'MOD Vectors ALL'!CS45*($E45=$F$1)</f>
        <v>0</v>
      </c>
      <c r="CT45" s="80">
        <f>'MOD Vectors ALL'!CT45*($E45=$F$1)</f>
        <v>0</v>
      </c>
      <c r="CU45" s="80">
        <f>'MOD Vectors ALL'!CU45*($E45=$F$1)</f>
        <v>0</v>
      </c>
      <c r="CV45" s="80">
        <f>'MOD Vectors ALL'!CV45*($E45=$F$1)</f>
        <v>0</v>
      </c>
      <c r="CW45" s="80">
        <f>'MOD Vectors ALL'!CW45*($E45=$F$1)</f>
        <v>0</v>
      </c>
      <c r="CX45" s="80">
        <f>'MOD Vectors ALL'!CX45*($E45=$F$1)</f>
        <v>0</v>
      </c>
      <c r="CY45" s="80">
        <f>'MOD Vectors ALL'!CY45*($E45=$F$1)</f>
        <v>0</v>
      </c>
      <c r="CZ45" s="80">
        <f>'MOD Vectors ALL'!CZ45*($E45=$F$1)</f>
        <v>0</v>
      </c>
      <c r="DA45" s="80">
        <f>'MOD Vectors ALL'!DA45*($E45=$F$1)</f>
        <v>0</v>
      </c>
      <c r="DB45" s="80">
        <f>'MOD Vectors ALL'!DB45*($E45=$F$1)</f>
        <v>0</v>
      </c>
      <c r="DC45" s="80">
        <f>'MOD Vectors ALL'!DC45*($E45=$F$1)</f>
        <v>0</v>
      </c>
      <c r="DD45" s="80">
        <f>'MOD Vectors ALL'!DD45*($E45=$F$1)</f>
        <v>0</v>
      </c>
      <c r="DE45" s="80">
        <f>'MOD Vectors ALL'!DE45*($E45=$F$1)</f>
        <v>0</v>
      </c>
      <c r="DF45" s="80">
        <f>'MOD Vectors ALL'!DF45*($E45=$F$1)</f>
        <v>0</v>
      </c>
      <c r="DG45" s="80">
        <f>'MOD Vectors ALL'!DG45*($E45=$F$1)</f>
        <v>0</v>
      </c>
      <c r="DH45" s="80">
        <f>'MOD Vectors ALL'!DH45*($E45=$F$1)</f>
        <v>0</v>
      </c>
      <c r="DI45" s="80">
        <f>'MOD Vectors ALL'!DI45*($E45=$F$1)</f>
        <v>0</v>
      </c>
      <c r="DJ45" s="80">
        <f>'MOD Vectors ALL'!DJ45*($E45=$F$1)</f>
        <v>0</v>
      </c>
      <c r="DK45" s="80">
        <f>'MOD Vectors ALL'!DK45*($E45=$F$1)</f>
        <v>0</v>
      </c>
      <c r="DL45" s="80">
        <f>'MOD Vectors ALL'!DL45*($E45=$F$1)</f>
        <v>0</v>
      </c>
      <c r="DM45" s="80">
        <f>'MOD Vectors ALL'!DM45*($E45=$F$1)</f>
        <v>0</v>
      </c>
      <c r="DN45" s="80">
        <f>'MOD Vectors ALL'!DN45*($E45=$F$1)</f>
        <v>0</v>
      </c>
      <c r="DO45" s="80">
        <f>'MOD Vectors ALL'!DO45*($E45=$F$1)</f>
        <v>0</v>
      </c>
      <c r="DP45" s="80">
        <f>'MOD Vectors ALL'!DP45*($E45=$F$1)</f>
        <v>0</v>
      </c>
      <c r="DQ45" s="80">
        <f>'MOD Vectors ALL'!DQ45*($E45=$F$1)</f>
        <v>0</v>
      </c>
    </row>
    <row r="46" spans="1:121" x14ac:dyDescent="0.2">
      <c r="A46">
        <v>403</v>
      </c>
      <c r="B46" t="s">
        <v>9</v>
      </c>
      <c r="C46" t="s">
        <v>369</v>
      </c>
      <c r="D46" t="s">
        <v>526</v>
      </c>
      <c r="E46" t="s">
        <v>523</v>
      </c>
      <c r="F46" t="s">
        <v>33</v>
      </c>
      <c r="G46">
        <v>0.203261</v>
      </c>
      <c r="H46">
        <v>0.24636</v>
      </c>
      <c r="I46" s="80">
        <f>'MOD Vectors ALL'!I46*($E46=$F$1)</f>
        <v>0</v>
      </c>
      <c r="J46" s="80">
        <f>'MOD Vectors ALL'!J46*($E46=$F$1)</f>
        <v>0</v>
      </c>
      <c r="K46" s="80">
        <f>'MOD Vectors ALL'!K46*($E46=$F$1)</f>
        <v>0</v>
      </c>
      <c r="L46" s="80">
        <f>'MOD Vectors ALL'!L46*($E46=$F$1)</f>
        <v>0</v>
      </c>
      <c r="M46" s="80">
        <f>'MOD Vectors ALL'!M46*($E46=$F$1)</f>
        <v>0</v>
      </c>
      <c r="N46" s="80">
        <f>'MOD Vectors ALL'!N46*($E46=$F$1)</f>
        <v>0</v>
      </c>
      <c r="O46" s="80">
        <f>'MOD Vectors ALL'!O46*($E46=$F$1)</f>
        <v>0</v>
      </c>
      <c r="P46" s="80">
        <f>'MOD Vectors ALL'!P46*($E46=$F$1)</f>
        <v>0</v>
      </c>
      <c r="Q46" s="80">
        <f>'MOD Vectors ALL'!Q46*($E46=$F$1)</f>
        <v>0</v>
      </c>
      <c r="R46" s="80">
        <f>'MOD Vectors ALL'!R46*($E46=$F$1)</f>
        <v>0</v>
      </c>
      <c r="S46" s="80">
        <f>'MOD Vectors ALL'!S46*($E46=$F$1)</f>
        <v>0</v>
      </c>
      <c r="T46" s="80">
        <f>'MOD Vectors ALL'!T46*($E46=$F$1)</f>
        <v>0</v>
      </c>
      <c r="U46" s="80">
        <f>'MOD Vectors ALL'!U46*($E46=$F$1)</f>
        <v>0</v>
      </c>
      <c r="V46" s="80">
        <f>'MOD Vectors ALL'!V46*($E46=$F$1)</f>
        <v>0</v>
      </c>
      <c r="W46" s="80">
        <f>'MOD Vectors ALL'!W46*($E46=$F$1)</f>
        <v>0</v>
      </c>
      <c r="X46" s="80">
        <f>'MOD Vectors ALL'!X46*($E46=$F$1)</f>
        <v>0</v>
      </c>
      <c r="Y46" s="80">
        <f>'MOD Vectors ALL'!Y46*($E46=$F$1)</f>
        <v>0</v>
      </c>
      <c r="Z46" s="80">
        <f>'MOD Vectors ALL'!Z46*($E46=$F$1)</f>
        <v>0</v>
      </c>
      <c r="AA46" s="80">
        <f>'MOD Vectors ALL'!AA46*($E46=$F$1)</f>
        <v>0</v>
      </c>
      <c r="AB46" s="80">
        <f>'MOD Vectors ALL'!AB46*($E46=$F$1)</f>
        <v>0</v>
      </c>
      <c r="AC46" s="80">
        <f>'MOD Vectors ALL'!AC46*($E46=$F$1)</f>
        <v>0</v>
      </c>
      <c r="AD46" s="80">
        <f>'MOD Vectors ALL'!AD46*($E46=$F$1)</f>
        <v>0</v>
      </c>
      <c r="AE46" s="80">
        <f>'MOD Vectors ALL'!AE46*($E46=$F$1)</f>
        <v>0</v>
      </c>
      <c r="AF46" s="80">
        <f>'MOD Vectors ALL'!AF46*($E46=$F$1)</f>
        <v>0</v>
      </c>
      <c r="AG46" s="80">
        <f>'MOD Vectors ALL'!AG46*($E46=$F$1)</f>
        <v>0</v>
      </c>
      <c r="AH46" s="80">
        <f>'MOD Vectors ALL'!AH46*($E46=$F$1)</f>
        <v>0</v>
      </c>
      <c r="AI46" s="80">
        <f>'MOD Vectors ALL'!AI46*($E46=$F$1)</f>
        <v>0</v>
      </c>
      <c r="AJ46" s="80">
        <f>'MOD Vectors ALL'!AJ46*($E46=$F$1)</f>
        <v>0</v>
      </c>
      <c r="AK46" s="80">
        <f>'MOD Vectors ALL'!AK46*($E46=$F$1)</f>
        <v>0</v>
      </c>
      <c r="AL46" s="80">
        <f>'MOD Vectors ALL'!AL46*($E46=$F$1)</f>
        <v>0</v>
      </c>
      <c r="AM46" s="80">
        <f>'MOD Vectors ALL'!AM46*($E46=$F$1)</f>
        <v>0</v>
      </c>
      <c r="AN46" s="80">
        <f>'MOD Vectors ALL'!AN46*($E46=$F$1)</f>
        <v>0</v>
      </c>
      <c r="AO46" s="80">
        <f>'MOD Vectors ALL'!AO46*($E46=$F$1)</f>
        <v>0</v>
      </c>
      <c r="AP46" s="80">
        <f>'MOD Vectors ALL'!AP46*($E46=$F$1)</f>
        <v>0</v>
      </c>
      <c r="AQ46" s="80">
        <f>'MOD Vectors ALL'!AQ46*($E46=$F$1)</f>
        <v>0</v>
      </c>
      <c r="AR46" s="80">
        <f>'MOD Vectors ALL'!AR46*($E46=$F$1)</f>
        <v>0</v>
      </c>
      <c r="AS46" s="80">
        <f>'MOD Vectors ALL'!AS46*($E46=$F$1)</f>
        <v>0</v>
      </c>
      <c r="AT46" s="80">
        <f>'MOD Vectors ALL'!AT46*($E46=$F$1)</f>
        <v>0</v>
      </c>
      <c r="AU46" s="80">
        <f>'MOD Vectors ALL'!AU46*($E46=$F$1)</f>
        <v>0</v>
      </c>
      <c r="AV46" s="80">
        <f>'MOD Vectors ALL'!AV46*($E46=$F$1)</f>
        <v>0</v>
      </c>
      <c r="AW46" s="80">
        <f>'MOD Vectors ALL'!AW46*($E46=$F$1)</f>
        <v>0</v>
      </c>
      <c r="AX46" s="80">
        <f>'MOD Vectors ALL'!AX46*($E46=$F$1)</f>
        <v>0</v>
      </c>
      <c r="AY46" s="80">
        <f>'MOD Vectors ALL'!AY46*($E46=$F$1)</f>
        <v>0</v>
      </c>
      <c r="AZ46" s="80">
        <f>'MOD Vectors ALL'!AZ46*($E46=$F$1)</f>
        <v>0</v>
      </c>
      <c r="BA46" s="80">
        <f>'MOD Vectors ALL'!BA46*($E46=$F$1)</f>
        <v>0</v>
      </c>
      <c r="BB46" s="80">
        <f>'MOD Vectors ALL'!BB46*($E46=$F$1)</f>
        <v>0</v>
      </c>
      <c r="BC46" s="80">
        <f>'MOD Vectors ALL'!BC46*($E46=$F$1)</f>
        <v>0</v>
      </c>
      <c r="BD46" s="80">
        <f>'MOD Vectors ALL'!BD46*($E46=$F$1)</f>
        <v>0</v>
      </c>
      <c r="BE46" s="80">
        <f>'MOD Vectors ALL'!BE46*($E46=$F$1)</f>
        <v>0</v>
      </c>
      <c r="BF46" s="80">
        <f>'MOD Vectors ALL'!BF46*($E46=$F$1)</f>
        <v>0</v>
      </c>
      <c r="BG46" s="80">
        <f>'MOD Vectors ALL'!BG46*($E46=$F$1)</f>
        <v>0</v>
      </c>
      <c r="BH46" s="80">
        <f>'MOD Vectors ALL'!BH46*($E46=$F$1)</f>
        <v>0</v>
      </c>
      <c r="BI46" s="80">
        <f>'MOD Vectors ALL'!BI46*($E46=$F$1)</f>
        <v>0</v>
      </c>
      <c r="BJ46" s="80">
        <f>'MOD Vectors ALL'!BJ46*($E46=$F$1)</f>
        <v>0</v>
      </c>
      <c r="BK46" s="80">
        <f>'MOD Vectors ALL'!BK46*($E46=$F$1)</f>
        <v>0</v>
      </c>
      <c r="BL46" s="80">
        <f>'MOD Vectors ALL'!BL46*($E46=$F$1)</f>
        <v>0</v>
      </c>
      <c r="BM46" s="80">
        <f>'MOD Vectors ALL'!BM46*($E46=$F$1)</f>
        <v>0</v>
      </c>
      <c r="BN46" s="80">
        <f>'MOD Vectors ALL'!BN46*($E46=$F$1)</f>
        <v>0</v>
      </c>
      <c r="BO46" s="80">
        <f>'MOD Vectors ALL'!BO46*($E46=$F$1)</f>
        <v>0</v>
      </c>
      <c r="BP46" s="80">
        <f>'MOD Vectors ALL'!BP46*($E46=$F$1)</f>
        <v>0</v>
      </c>
      <c r="BQ46" s="80">
        <f>'MOD Vectors ALL'!BQ46*($E46=$F$1)</f>
        <v>0</v>
      </c>
      <c r="BR46" s="80">
        <f>'MOD Vectors ALL'!BR46*($E46=$F$1)</f>
        <v>0</v>
      </c>
      <c r="BS46" s="80">
        <f>'MOD Vectors ALL'!BS46*($E46=$F$1)</f>
        <v>0</v>
      </c>
      <c r="BT46" s="80">
        <f>'MOD Vectors ALL'!BT46*($E46=$F$1)</f>
        <v>0</v>
      </c>
      <c r="BU46" s="80">
        <f>'MOD Vectors ALL'!BU46*($E46=$F$1)</f>
        <v>0</v>
      </c>
      <c r="BV46" s="80">
        <f>'MOD Vectors ALL'!BV46*($E46=$F$1)</f>
        <v>0</v>
      </c>
      <c r="BW46" s="80">
        <f>'MOD Vectors ALL'!BW46*($E46=$F$1)</f>
        <v>0</v>
      </c>
      <c r="BX46" s="80">
        <f>'MOD Vectors ALL'!BX46*($E46=$F$1)</f>
        <v>0</v>
      </c>
      <c r="BY46" s="80">
        <f>'MOD Vectors ALL'!BY46*($E46=$F$1)</f>
        <v>0</v>
      </c>
      <c r="BZ46" s="80">
        <f>'MOD Vectors ALL'!BZ46*($E46=$F$1)</f>
        <v>0</v>
      </c>
      <c r="CA46" s="80">
        <f>'MOD Vectors ALL'!CA46*($E46=$F$1)</f>
        <v>0</v>
      </c>
      <c r="CB46" s="80">
        <f>'MOD Vectors ALL'!CB46*($E46=$F$1)</f>
        <v>0</v>
      </c>
      <c r="CC46" s="80">
        <f>'MOD Vectors ALL'!CC46*($E46=$F$1)</f>
        <v>0</v>
      </c>
      <c r="CD46" s="80">
        <f>'MOD Vectors ALL'!CD46*($E46=$F$1)</f>
        <v>0</v>
      </c>
      <c r="CE46" s="80">
        <f>'MOD Vectors ALL'!CE46*($E46=$F$1)</f>
        <v>0</v>
      </c>
      <c r="CF46" s="80">
        <f>'MOD Vectors ALL'!CF46*($E46=$F$1)</f>
        <v>0</v>
      </c>
      <c r="CG46" s="80">
        <f>'MOD Vectors ALL'!CG46*($E46=$F$1)</f>
        <v>0</v>
      </c>
      <c r="CH46" s="80">
        <f>'MOD Vectors ALL'!CH46*($E46=$F$1)</f>
        <v>0</v>
      </c>
      <c r="CI46" s="80">
        <f>'MOD Vectors ALL'!CI46*($E46=$F$1)</f>
        <v>0</v>
      </c>
      <c r="CJ46" s="80">
        <f>'MOD Vectors ALL'!CJ46*($E46=$F$1)</f>
        <v>0</v>
      </c>
      <c r="CK46" s="80">
        <f>'MOD Vectors ALL'!CK46*($E46=$F$1)</f>
        <v>0</v>
      </c>
      <c r="CL46" s="80">
        <f>'MOD Vectors ALL'!CL46*($E46=$F$1)</f>
        <v>0</v>
      </c>
      <c r="CM46" s="80">
        <f>'MOD Vectors ALL'!CM46*($E46=$F$1)</f>
        <v>0</v>
      </c>
      <c r="CN46" s="80">
        <f>'MOD Vectors ALL'!CN46*($E46=$F$1)</f>
        <v>0</v>
      </c>
      <c r="CO46" s="80">
        <f>'MOD Vectors ALL'!CO46*($E46=$F$1)</f>
        <v>0</v>
      </c>
      <c r="CP46" s="80">
        <f>'MOD Vectors ALL'!CP46*($E46=$F$1)</f>
        <v>0</v>
      </c>
      <c r="CQ46" s="80">
        <f>'MOD Vectors ALL'!CQ46*($E46=$F$1)</f>
        <v>0</v>
      </c>
      <c r="CR46" s="80">
        <f>'MOD Vectors ALL'!CR46*($E46=$F$1)</f>
        <v>0</v>
      </c>
      <c r="CS46" s="80">
        <f>'MOD Vectors ALL'!CS46*($E46=$F$1)</f>
        <v>0</v>
      </c>
      <c r="CT46" s="80">
        <f>'MOD Vectors ALL'!CT46*($E46=$F$1)</f>
        <v>0</v>
      </c>
      <c r="CU46" s="80">
        <f>'MOD Vectors ALL'!CU46*($E46=$F$1)</f>
        <v>0</v>
      </c>
      <c r="CV46" s="80">
        <f>'MOD Vectors ALL'!CV46*($E46=$F$1)</f>
        <v>0</v>
      </c>
      <c r="CW46" s="80">
        <f>'MOD Vectors ALL'!CW46*($E46=$F$1)</f>
        <v>0</v>
      </c>
      <c r="CX46" s="80">
        <f>'MOD Vectors ALL'!CX46*($E46=$F$1)</f>
        <v>0</v>
      </c>
      <c r="CY46" s="80">
        <f>'MOD Vectors ALL'!CY46*($E46=$F$1)</f>
        <v>0</v>
      </c>
      <c r="CZ46" s="80">
        <f>'MOD Vectors ALL'!CZ46*($E46=$F$1)</f>
        <v>0</v>
      </c>
      <c r="DA46" s="80">
        <f>'MOD Vectors ALL'!DA46*($E46=$F$1)</f>
        <v>0</v>
      </c>
      <c r="DB46" s="80">
        <f>'MOD Vectors ALL'!DB46*($E46=$F$1)</f>
        <v>0</v>
      </c>
      <c r="DC46" s="80">
        <f>'MOD Vectors ALL'!DC46*($E46=$F$1)</f>
        <v>0</v>
      </c>
      <c r="DD46" s="80">
        <f>'MOD Vectors ALL'!DD46*($E46=$F$1)</f>
        <v>0</v>
      </c>
      <c r="DE46" s="80">
        <f>'MOD Vectors ALL'!DE46*($E46=$F$1)</f>
        <v>0</v>
      </c>
      <c r="DF46" s="80">
        <f>'MOD Vectors ALL'!DF46*($E46=$F$1)</f>
        <v>0</v>
      </c>
      <c r="DG46" s="80">
        <f>'MOD Vectors ALL'!DG46*($E46=$F$1)</f>
        <v>0</v>
      </c>
      <c r="DH46" s="80">
        <f>'MOD Vectors ALL'!DH46*($E46=$F$1)</f>
        <v>0</v>
      </c>
      <c r="DI46" s="80">
        <f>'MOD Vectors ALL'!DI46*($E46=$F$1)</f>
        <v>0</v>
      </c>
      <c r="DJ46" s="80">
        <f>'MOD Vectors ALL'!DJ46*($E46=$F$1)</f>
        <v>0</v>
      </c>
      <c r="DK46" s="80">
        <f>'MOD Vectors ALL'!DK46*($E46=$F$1)</f>
        <v>0</v>
      </c>
      <c r="DL46" s="80">
        <f>'MOD Vectors ALL'!DL46*($E46=$F$1)</f>
        <v>0</v>
      </c>
      <c r="DM46" s="80">
        <f>'MOD Vectors ALL'!DM46*($E46=$F$1)</f>
        <v>0</v>
      </c>
      <c r="DN46" s="80">
        <f>'MOD Vectors ALL'!DN46*($E46=$F$1)</f>
        <v>0</v>
      </c>
      <c r="DO46" s="80">
        <f>'MOD Vectors ALL'!DO46*($E46=$F$1)</f>
        <v>0</v>
      </c>
      <c r="DP46" s="80">
        <f>'MOD Vectors ALL'!DP46*($E46=$F$1)</f>
        <v>0</v>
      </c>
      <c r="DQ46" s="80">
        <f>'MOD Vectors ALL'!DQ46*($E46=$F$1)</f>
        <v>0</v>
      </c>
    </row>
    <row r="47" spans="1:121" x14ac:dyDescent="0.2">
      <c r="A47">
        <v>404</v>
      </c>
      <c r="B47" t="s">
        <v>9</v>
      </c>
      <c r="C47" t="s">
        <v>369</v>
      </c>
      <c r="D47" t="s">
        <v>526</v>
      </c>
      <c r="E47" t="s">
        <v>523</v>
      </c>
      <c r="F47" t="s">
        <v>34</v>
      </c>
      <c r="G47">
        <v>0.21453700000000001</v>
      </c>
      <c r="H47">
        <v>0.34176099999999998</v>
      </c>
      <c r="I47" s="80">
        <f>'MOD Vectors ALL'!I47*($E47=$F$1)</f>
        <v>0</v>
      </c>
      <c r="J47" s="80">
        <f>'MOD Vectors ALL'!J47*($E47=$F$1)</f>
        <v>0</v>
      </c>
      <c r="K47" s="80">
        <f>'MOD Vectors ALL'!K47*($E47=$F$1)</f>
        <v>0</v>
      </c>
      <c r="L47" s="80">
        <f>'MOD Vectors ALL'!L47*($E47=$F$1)</f>
        <v>0</v>
      </c>
      <c r="M47" s="80">
        <f>'MOD Vectors ALL'!M47*($E47=$F$1)</f>
        <v>0</v>
      </c>
      <c r="N47" s="80">
        <f>'MOD Vectors ALL'!N47*($E47=$F$1)</f>
        <v>0</v>
      </c>
      <c r="O47" s="80">
        <f>'MOD Vectors ALL'!O47*($E47=$F$1)</f>
        <v>0</v>
      </c>
      <c r="P47" s="80">
        <f>'MOD Vectors ALL'!P47*($E47=$F$1)</f>
        <v>0</v>
      </c>
      <c r="Q47" s="80">
        <f>'MOD Vectors ALL'!Q47*($E47=$F$1)</f>
        <v>0</v>
      </c>
      <c r="R47" s="80">
        <f>'MOD Vectors ALL'!R47*($E47=$F$1)</f>
        <v>0</v>
      </c>
      <c r="S47" s="80">
        <f>'MOD Vectors ALL'!S47*($E47=$F$1)</f>
        <v>0</v>
      </c>
      <c r="T47" s="80">
        <f>'MOD Vectors ALL'!T47*($E47=$F$1)</f>
        <v>0</v>
      </c>
      <c r="U47" s="80">
        <f>'MOD Vectors ALL'!U47*($E47=$F$1)</f>
        <v>0</v>
      </c>
      <c r="V47" s="80">
        <f>'MOD Vectors ALL'!V47*($E47=$F$1)</f>
        <v>0</v>
      </c>
      <c r="W47" s="80">
        <f>'MOD Vectors ALL'!W47*($E47=$F$1)</f>
        <v>0</v>
      </c>
      <c r="X47" s="80">
        <f>'MOD Vectors ALL'!X47*($E47=$F$1)</f>
        <v>0</v>
      </c>
      <c r="Y47" s="80">
        <f>'MOD Vectors ALL'!Y47*($E47=$F$1)</f>
        <v>0</v>
      </c>
      <c r="Z47" s="80">
        <f>'MOD Vectors ALL'!Z47*($E47=$F$1)</f>
        <v>0</v>
      </c>
      <c r="AA47" s="80">
        <f>'MOD Vectors ALL'!AA47*($E47=$F$1)</f>
        <v>0</v>
      </c>
      <c r="AB47" s="80">
        <f>'MOD Vectors ALL'!AB47*($E47=$F$1)</f>
        <v>0</v>
      </c>
      <c r="AC47" s="80">
        <f>'MOD Vectors ALL'!AC47*($E47=$F$1)</f>
        <v>0</v>
      </c>
      <c r="AD47" s="80">
        <f>'MOD Vectors ALL'!AD47*($E47=$F$1)</f>
        <v>0</v>
      </c>
      <c r="AE47" s="80">
        <f>'MOD Vectors ALL'!AE47*($E47=$F$1)</f>
        <v>0</v>
      </c>
      <c r="AF47" s="80">
        <f>'MOD Vectors ALL'!AF47*($E47=$F$1)</f>
        <v>0</v>
      </c>
      <c r="AG47" s="80">
        <f>'MOD Vectors ALL'!AG47*($E47=$F$1)</f>
        <v>0</v>
      </c>
      <c r="AH47" s="80">
        <f>'MOD Vectors ALL'!AH47*($E47=$F$1)</f>
        <v>0</v>
      </c>
      <c r="AI47" s="80">
        <f>'MOD Vectors ALL'!AI47*($E47=$F$1)</f>
        <v>0</v>
      </c>
      <c r="AJ47" s="80">
        <f>'MOD Vectors ALL'!AJ47*($E47=$F$1)</f>
        <v>0</v>
      </c>
      <c r="AK47" s="80">
        <f>'MOD Vectors ALL'!AK47*($E47=$F$1)</f>
        <v>0</v>
      </c>
      <c r="AL47" s="80">
        <f>'MOD Vectors ALL'!AL47*($E47=$F$1)</f>
        <v>0</v>
      </c>
      <c r="AM47" s="80">
        <f>'MOD Vectors ALL'!AM47*($E47=$F$1)</f>
        <v>0</v>
      </c>
      <c r="AN47" s="80">
        <f>'MOD Vectors ALL'!AN47*($E47=$F$1)</f>
        <v>0</v>
      </c>
      <c r="AO47" s="80">
        <f>'MOD Vectors ALL'!AO47*($E47=$F$1)</f>
        <v>0</v>
      </c>
      <c r="AP47" s="80">
        <f>'MOD Vectors ALL'!AP47*($E47=$F$1)</f>
        <v>0</v>
      </c>
      <c r="AQ47" s="80">
        <f>'MOD Vectors ALL'!AQ47*($E47=$F$1)</f>
        <v>0</v>
      </c>
      <c r="AR47" s="80">
        <f>'MOD Vectors ALL'!AR47*($E47=$F$1)</f>
        <v>0</v>
      </c>
      <c r="AS47" s="80">
        <f>'MOD Vectors ALL'!AS47*($E47=$F$1)</f>
        <v>0</v>
      </c>
      <c r="AT47" s="80">
        <f>'MOD Vectors ALL'!AT47*($E47=$F$1)</f>
        <v>0</v>
      </c>
      <c r="AU47" s="80">
        <f>'MOD Vectors ALL'!AU47*($E47=$F$1)</f>
        <v>0</v>
      </c>
      <c r="AV47" s="80">
        <f>'MOD Vectors ALL'!AV47*($E47=$F$1)</f>
        <v>0</v>
      </c>
      <c r="AW47" s="80">
        <f>'MOD Vectors ALL'!AW47*($E47=$F$1)</f>
        <v>0</v>
      </c>
      <c r="AX47" s="80">
        <f>'MOD Vectors ALL'!AX47*($E47=$F$1)</f>
        <v>0</v>
      </c>
      <c r="AY47" s="80">
        <f>'MOD Vectors ALL'!AY47*($E47=$F$1)</f>
        <v>0</v>
      </c>
      <c r="AZ47" s="80">
        <f>'MOD Vectors ALL'!AZ47*($E47=$F$1)</f>
        <v>0</v>
      </c>
      <c r="BA47" s="80">
        <f>'MOD Vectors ALL'!BA47*($E47=$F$1)</f>
        <v>0</v>
      </c>
      <c r="BB47" s="80">
        <f>'MOD Vectors ALL'!BB47*($E47=$F$1)</f>
        <v>0</v>
      </c>
      <c r="BC47" s="80">
        <f>'MOD Vectors ALL'!BC47*($E47=$F$1)</f>
        <v>0</v>
      </c>
      <c r="BD47" s="80">
        <f>'MOD Vectors ALL'!BD47*($E47=$F$1)</f>
        <v>0</v>
      </c>
      <c r="BE47" s="80">
        <f>'MOD Vectors ALL'!BE47*($E47=$F$1)</f>
        <v>0</v>
      </c>
      <c r="BF47" s="80">
        <f>'MOD Vectors ALL'!BF47*($E47=$F$1)</f>
        <v>0</v>
      </c>
      <c r="BG47" s="80">
        <f>'MOD Vectors ALL'!BG47*($E47=$F$1)</f>
        <v>0</v>
      </c>
      <c r="BH47" s="80">
        <f>'MOD Vectors ALL'!BH47*($E47=$F$1)</f>
        <v>0</v>
      </c>
      <c r="BI47" s="80">
        <f>'MOD Vectors ALL'!BI47*($E47=$F$1)</f>
        <v>0</v>
      </c>
      <c r="BJ47" s="80">
        <f>'MOD Vectors ALL'!BJ47*($E47=$F$1)</f>
        <v>0</v>
      </c>
      <c r="BK47" s="80">
        <f>'MOD Vectors ALL'!BK47*($E47=$F$1)</f>
        <v>0</v>
      </c>
      <c r="BL47" s="80">
        <f>'MOD Vectors ALL'!BL47*($E47=$F$1)</f>
        <v>0</v>
      </c>
      <c r="BM47" s="80">
        <f>'MOD Vectors ALL'!BM47*($E47=$F$1)</f>
        <v>0</v>
      </c>
      <c r="BN47" s="80">
        <f>'MOD Vectors ALL'!BN47*($E47=$F$1)</f>
        <v>0</v>
      </c>
      <c r="BO47" s="80">
        <f>'MOD Vectors ALL'!BO47*($E47=$F$1)</f>
        <v>0</v>
      </c>
      <c r="BP47" s="80">
        <f>'MOD Vectors ALL'!BP47*($E47=$F$1)</f>
        <v>0</v>
      </c>
      <c r="BQ47" s="80">
        <f>'MOD Vectors ALL'!BQ47*($E47=$F$1)</f>
        <v>0</v>
      </c>
      <c r="BR47" s="80">
        <f>'MOD Vectors ALL'!BR47*($E47=$F$1)</f>
        <v>0</v>
      </c>
      <c r="BS47" s="80">
        <f>'MOD Vectors ALL'!BS47*($E47=$F$1)</f>
        <v>0</v>
      </c>
      <c r="BT47" s="80">
        <f>'MOD Vectors ALL'!BT47*($E47=$F$1)</f>
        <v>0</v>
      </c>
      <c r="BU47" s="80">
        <f>'MOD Vectors ALL'!BU47*($E47=$F$1)</f>
        <v>0</v>
      </c>
      <c r="BV47" s="80">
        <f>'MOD Vectors ALL'!BV47*($E47=$F$1)</f>
        <v>0</v>
      </c>
      <c r="BW47" s="80">
        <f>'MOD Vectors ALL'!BW47*($E47=$F$1)</f>
        <v>0</v>
      </c>
      <c r="BX47" s="80">
        <f>'MOD Vectors ALL'!BX47*($E47=$F$1)</f>
        <v>0</v>
      </c>
      <c r="BY47" s="80">
        <f>'MOD Vectors ALL'!BY47*($E47=$F$1)</f>
        <v>0</v>
      </c>
      <c r="BZ47" s="80">
        <f>'MOD Vectors ALL'!BZ47*($E47=$F$1)</f>
        <v>0</v>
      </c>
      <c r="CA47" s="80">
        <f>'MOD Vectors ALL'!CA47*($E47=$F$1)</f>
        <v>0</v>
      </c>
      <c r="CB47" s="80">
        <f>'MOD Vectors ALL'!CB47*($E47=$F$1)</f>
        <v>0</v>
      </c>
      <c r="CC47" s="80">
        <f>'MOD Vectors ALL'!CC47*($E47=$F$1)</f>
        <v>0</v>
      </c>
      <c r="CD47" s="80">
        <f>'MOD Vectors ALL'!CD47*($E47=$F$1)</f>
        <v>0</v>
      </c>
      <c r="CE47" s="80">
        <f>'MOD Vectors ALL'!CE47*($E47=$F$1)</f>
        <v>0</v>
      </c>
      <c r="CF47" s="80">
        <f>'MOD Vectors ALL'!CF47*($E47=$F$1)</f>
        <v>0</v>
      </c>
      <c r="CG47" s="80">
        <f>'MOD Vectors ALL'!CG47*($E47=$F$1)</f>
        <v>0</v>
      </c>
      <c r="CH47" s="80">
        <f>'MOD Vectors ALL'!CH47*($E47=$F$1)</f>
        <v>0</v>
      </c>
      <c r="CI47" s="80">
        <f>'MOD Vectors ALL'!CI47*($E47=$F$1)</f>
        <v>0</v>
      </c>
      <c r="CJ47" s="80">
        <f>'MOD Vectors ALL'!CJ47*($E47=$F$1)</f>
        <v>0</v>
      </c>
      <c r="CK47" s="80">
        <f>'MOD Vectors ALL'!CK47*($E47=$F$1)</f>
        <v>0</v>
      </c>
      <c r="CL47" s="80">
        <f>'MOD Vectors ALL'!CL47*($E47=$F$1)</f>
        <v>0</v>
      </c>
      <c r="CM47" s="80">
        <f>'MOD Vectors ALL'!CM47*($E47=$F$1)</f>
        <v>0</v>
      </c>
      <c r="CN47" s="80">
        <f>'MOD Vectors ALL'!CN47*($E47=$F$1)</f>
        <v>0</v>
      </c>
      <c r="CO47" s="80">
        <f>'MOD Vectors ALL'!CO47*($E47=$F$1)</f>
        <v>0</v>
      </c>
      <c r="CP47" s="80">
        <f>'MOD Vectors ALL'!CP47*($E47=$F$1)</f>
        <v>0</v>
      </c>
      <c r="CQ47" s="80">
        <f>'MOD Vectors ALL'!CQ47*($E47=$F$1)</f>
        <v>0</v>
      </c>
      <c r="CR47" s="80">
        <f>'MOD Vectors ALL'!CR47*($E47=$F$1)</f>
        <v>0</v>
      </c>
      <c r="CS47" s="80">
        <f>'MOD Vectors ALL'!CS47*($E47=$F$1)</f>
        <v>0</v>
      </c>
      <c r="CT47" s="80">
        <f>'MOD Vectors ALL'!CT47*($E47=$F$1)</f>
        <v>0</v>
      </c>
      <c r="CU47" s="80">
        <f>'MOD Vectors ALL'!CU47*($E47=$F$1)</f>
        <v>0</v>
      </c>
      <c r="CV47" s="80">
        <f>'MOD Vectors ALL'!CV47*($E47=$F$1)</f>
        <v>0</v>
      </c>
      <c r="CW47" s="80">
        <f>'MOD Vectors ALL'!CW47*($E47=$F$1)</f>
        <v>0</v>
      </c>
      <c r="CX47" s="80">
        <f>'MOD Vectors ALL'!CX47*($E47=$F$1)</f>
        <v>0</v>
      </c>
      <c r="CY47" s="80">
        <f>'MOD Vectors ALL'!CY47*($E47=$F$1)</f>
        <v>0</v>
      </c>
      <c r="CZ47" s="80">
        <f>'MOD Vectors ALL'!CZ47*($E47=$F$1)</f>
        <v>0</v>
      </c>
      <c r="DA47" s="80">
        <f>'MOD Vectors ALL'!DA47*($E47=$F$1)</f>
        <v>0</v>
      </c>
      <c r="DB47" s="80">
        <f>'MOD Vectors ALL'!DB47*($E47=$F$1)</f>
        <v>0</v>
      </c>
      <c r="DC47" s="80">
        <f>'MOD Vectors ALL'!DC47*($E47=$F$1)</f>
        <v>0</v>
      </c>
      <c r="DD47" s="80">
        <f>'MOD Vectors ALL'!DD47*($E47=$F$1)</f>
        <v>0</v>
      </c>
      <c r="DE47" s="80">
        <f>'MOD Vectors ALL'!DE47*($E47=$F$1)</f>
        <v>0</v>
      </c>
      <c r="DF47" s="80">
        <f>'MOD Vectors ALL'!DF47*($E47=$F$1)</f>
        <v>0</v>
      </c>
      <c r="DG47" s="80">
        <f>'MOD Vectors ALL'!DG47*($E47=$F$1)</f>
        <v>0</v>
      </c>
      <c r="DH47" s="80">
        <f>'MOD Vectors ALL'!DH47*($E47=$F$1)</f>
        <v>0</v>
      </c>
      <c r="DI47" s="80">
        <f>'MOD Vectors ALL'!DI47*($E47=$F$1)</f>
        <v>0</v>
      </c>
      <c r="DJ47" s="80">
        <f>'MOD Vectors ALL'!DJ47*($E47=$F$1)</f>
        <v>0</v>
      </c>
      <c r="DK47" s="80">
        <f>'MOD Vectors ALL'!DK47*($E47=$F$1)</f>
        <v>0</v>
      </c>
      <c r="DL47" s="80">
        <f>'MOD Vectors ALL'!DL47*($E47=$F$1)</f>
        <v>0</v>
      </c>
      <c r="DM47" s="80">
        <f>'MOD Vectors ALL'!DM47*($E47=$F$1)</f>
        <v>0</v>
      </c>
      <c r="DN47" s="80">
        <f>'MOD Vectors ALL'!DN47*($E47=$F$1)</f>
        <v>0</v>
      </c>
      <c r="DO47" s="80">
        <f>'MOD Vectors ALL'!DO47*($E47=$F$1)</f>
        <v>0</v>
      </c>
      <c r="DP47" s="80">
        <f>'MOD Vectors ALL'!DP47*($E47=$F$1)</f>
        <v>0</v>
      </c>
      <c r="DQ47" s="80">
        <f>'MOD Vectors ALL'!DQ47*($E47=$F$1)</f>
        <v>0</v>
      </c>
    </row>
    <row r="48" spans="1:121" x14ac:dyDescent="0.2">
      <c r="A48">
        <v>405</v>
      </c>
      <c r="B48" t="s">
        <v>9</v>
      </c>
      <c r="C48" t="s">
        <v>369</v>
      </c>
      <c r="D48" t="s">
        <v>526</v>
      </c>
      <c r="E48" t="s">
        <v>523</v>
      </c>
      <c r="F48" t="s">
        <v>7</v>
      </c>
      <c r="G48">
        <v>0.22616</v>
      </c>
      <c r="H48">
        <v>0.40585599999999999</v>
      </c>
      <c r="I48" s="80">
        <f>'MOD Vectors ALL'!I48*($E48=$F$1)</f>
        <v>0</v>
      </c>
      <c r="J48" s="80">
        <f>'MOD Vectors ALL'!J48*($E48=$F$1)</f>
        <v>0</v>
      </c>
      <c r="K48" s="80">
        <f>'MOD Vectors ALL'!K48*($E48=$F$1)</f>
        <v>0</v>
      </c>
      <c r="L48" s="80">
        <f>'MOD Vectors ALL'!L48*($E48=$F$1)</f>
        <v>0</v>
      </c>
      <c r="M48" s="80">
        <f>'MOD Vectors ALL'!M48*($E48=$F$1)</f>
        <v>0</v>
      </c>
      <c r="N48" s="80">
        <f>'MOD Vectors ALL'!N48*($E48=$F$1)</f>
        <v>0</v>
      </c>
      <c r="O48" s="80">
        <f>'MOD Vectors ALL'!O48*($E48=$F$1)</f>
        <v>0</v>
      </c>
      <c r="P48" s="80">
        <f>'MOD Vectors ALL'!P48*($E48=$F$1)</f>
        <v>0</v>
      </c>
      <c r="Q48" s="80">
        <f>'MOD Vectors ALL'!Q48*($E48=$F$1)</f>
        <v>0</v>
      </c>
      <c r="R48" s="80">
        <f>'MOD Vectors ALL'!R48*($E48=$F$1)</f>
        <v>0</v>
      </c>
      <c r="S48" s="80">
        <f>'MOD Vectors ALL'!S48*($E48=$F$1)</f>
        <v>0</v>
      </c>
      <c r="T48" s="80">
        <f>'MOD Vectors ALL'!T48*($E48=$F$1)</f>
        <v>0</v>
      </c>
      <c r="U48" s="80">
        <f>'MOD Vectors ALL'!U48*($E48=$F$1)</f>
        <v>0</v>
      </c>
      <c r="V48" s="80">
        <f>'MOD Vectors ALL'!V48*($E48=$F$1)</f>
        <v>0</v>
      </c>
      <c r="W48" s="80">
        <f>'MOD Vectors ALL'!W48*($E48=$F$1)</f>
        <v>0</v>
      </c>
      <c r="X48" s="80">
        <f>'MOD Vectors ALL'!X48*($E48=$F$1)</f>
        <v>0</v>
      </c>
      <c r="Y48" s="80">
        <f>'MOD Vectors ALL'!Y48*($E48=$F$1)</f>
        <v>0</v>
      </c>
      <c r="Z48" s="80">
        <f>'MOD Vectors ALL'!Z48*($E48=$F$1)</f>
        <v>0</v>
      </c>
      <c r="AA48" s="80">
        <f>'MOD Vectors ALL'!AA48*($E48=$F$1)</f>
        <v>0</v>
      </c>
      <c r="AB48" s="80">
        <f>'MOD Vectors ALL'!AB48*($E48=$F$1)</f>
        <v>0</v>
      </c>
      <c r="AC48" s="80">
        <f>'MOD Vectors ALL'!AC48*($E48=$F$1)</f>
        <v>0</v>
      </c>
      <c r="AD48" s="80">
        <f>'MOD Vectors ALL'!AD48*($E48=$F$1)</f>
        <v>0</v>
      </c>
      <c r="AE48" s="80">
        <f>'MOD Vectors ALL'!AE48*($E48=$F$1)</f>
        <v>0</v>
      </c>
      <c r="AF48" s="80">
        <f>'MOD Vectors ALL'!AF48*($E48=$F$1)</f>
        <v>0</v>
      </c>
      <c r="AG48" s="80">
        <f>'MOD Vectors ALL'!AG48*($E48=$F$1)</f>
        <v>0</v>
      </c>
      <c r="AH48" s="80">
        <f>'MOD Vectors ALL'!AH48*($E48=$F$1)</f>
        <v>0</v>
      </c>
      <c r="AI48" s="80">
        <f>'MOD Vectors ALL'!AI48*($E48=$F$1)</f>
        <v>0</v>
      </c>
      <c r="AJ48" s="80">
        <f>'MOD Vectors ALL'!AJ48*($E48=$F$1)</f>
        <v>0</v>
      </c>
      <c r="AK48" s="80">
        <f>'MOD Vectors ALL'!AK48*($E48=$F$1)</f>
        <v>0</v>
      </c>
      <c r="AL48" s="80">
        <f>'MOD Vectors ALL'!AL48*($E48=$F$1)</f>
        <v>0</v>
      </c>
      <c r="AM48" s="80">
        <f>'MOD Vectors ALL'!AM48*($E48=$F$1)</f>
        <v>0</v>
      </c>
      <c r="AN48" s="80">
        <f>'MOD Vectors ALL'!AN48*($E48=$F$1)</f>
        <v>0</v>
      </c>
      <c r="AO48" s="80">
        <f>'MOD Vectors ALL'!AO48*($E48=$F$1)</f>
        <v>0</v>
      </c>
      <c r="AP48" s="80">
        <f>'MOD Vectors ALL'!AP48*($E48=$F$1)</f>
        <v>0</v>
      </c>
      <c r="AQ48" s="80">
        <f>'MOD Vectors ALL'!AQ48*($E48=$F$1)</f>
        <v>0</v>
      </c>
      <c r="AR48" s="80">
        <f>'MOD Vectors ALL'!AR48*($E48=$F$1)</f>
        <v>0</v>
      </c>
      <c r="AS48" s="80">
        <f>'MOD Vectors ALL'!AS48*($E48=$F$1)</f>
        <v>0</v>
      </c>
      <c r="AT48" s="80">
        <f>'MOD Vectors ALL'!AT48*($E48=$F$1)</f>
        <v>0</v>
      </c>
      <c r="AU48" s="80">
        <f>'MOD Vectors ALL'!AU48*($E48=$F$1)</f>
        <v>0</v>
      </c>
      <c r="AV48" s="80">
        <f>'MOD Vectors ALL'!AV48*($E48=$F$1)</f>
        <v>0</v>
      </c>
      <c r="AW48" s="80">
        <f>'MOD Vectors ALL'!AW48*($E48=$F$1)</f>
        <v>0</v>
      </c>
      <c r="AX48" s="80">
        <f>'MOD Vectors ALL'!AX48*($E48=$F$1)</f>
        <v>0</v>
      </c>
      <c r="AY48" s="80">
        <f>'MOD Vectors ALL'!AY48*($E48=$F$1)</f>
        <v>0</v>
      </c>
      <c r="AZ48" s="80">
        <f>'MOD Vectors ALL'!AZ48*($E48=$F$1)</f>
        <v>0</v>
      </c>
      <c r="BA48" s="80">
        <f>'MOD Vectors ALL'!BA48*($E48=$F$1)</f>
        <v>0</v>
      </c>
      <c r="BB48" s="80">
        <f>'MOD Vectors ALL'!BB48*($E48=$F$1)</f>
        <v>0</v>
      </c>
      <c r="BC48" s="80">
        <f>'MOD Vectors ALL'!BC48*($E48=$F$1)</f>
        <v>0</v>
      </c>
      <c r="BD48" s="80">
        <f>'MOD Vectors ALL'!BD48*($E48=$F$1)</f>
        <v>0</v>
      </c>
      <c r="BE48" s="80">
        <f>'MOD Vectors ALL'!BE48*($E48=$F$1)</f>
        <v>0</v>
      </c>
      <c r="BF48" s="80">
        <f>'MOD Vectors ALL'!BF48*($E48=$F$1)</f>
        <v>0</v>
      </c>
      <c r="BG48" s="80">
        <f>'MOD Vectors ALL'!BG48*($E48=$F$1)</f>
        <v>0</v>
      </c>
      <c r="BH48" s="80">
        <f>'MOD Vectors ALL'!BH48*($E48=$F$1)</f>
        <v>0</v>
      </c>
      <c r="BI48" s="80">
        <f>'MOD Vectors ALL'!BI48*($E48=$F$1)</f>
        <v>0</v>
      </c>
      <c r="BJ48" s="80">
        <f>'MOD Vectors ALL'!BJ48*($E48=$F$1)</f>
        <v>0</v>
      </c>
      <c r="BK48" s="80">
        <f>'MOD Vectors ALL'!BK48*($E48=$F$1)</f>
        <v>0</v>
      </c>
      <c r="BL48" s="80">
        <f>'MOD Vectors ALL'!BL48*($E48=$F$1)</f>
        <v>0</v>
      </c>
      <c r="BM48" s="80">
        <f>'MOD Vectors ALL'!BM48*($E48=$F$1)</f>
        <v>0</v>
      </c>
      <c r="BN48" s="80">
        <f>'MOD Vectors ALL'!BN48*($E48=$F$1)</f>
        <v>0</v>
      </c>
      <c r="BO48" s="80">
        <f>'MOD Vectors ALL'!BO48*($E48=$F$1)</f>
        <v>0</v>
      </c>
      <c r="BP48" s="80">
        <f>'MOD Vectors ALL'!BP48*($E48=$F$1)</f>
        <v>0</v>
      </c>
      <c r="BQ48" s="80">
        <f>'MOD Vectors ALL'!BQ48*($E48=$F$1)</f>
        <v>0</v>
      </c>
      <c r="BR48" s="80">
        <f>'MOD Vectors ALL'!BR48*($E48=$F$1)</f>
        <v>0</v>
      </c>
      <c r="BS48" s="80">
        <f>'MOD Vectors ALL'!BS48*($E48=$F$1)</f>
        <v>0</v>
      </c>
      <c r="BT48" s="80">
        <f>'MOD Vectors ALL'!BT48*($E48=$F$1)</f>
        <v>0</v>
      </c>
      <c r="BU48" s="80">
        <f>'MOD Vectors ALL'!BU48*($E48=$F$1)</f>
        <v>0</v>
      </c>
      <c r="BV48" s="80">
        <f>'MOD Vectors ALL'!BV48*($E48=$F$1)</f>
        <v>0</v>
      </c>
      <c r="BW48" s="80">
        <f>'MOD Vectors ALL'!BW48*($E48=$F$1)</f>
        <v>0</v>
      </c>
      <c r="BX48" s="80">
        <f>'MOD Vectors ALL'!BX48*($E48=$F$1)</f>
        <v>0</v>
      </c>
      <c r="BY48" s="80">
        <f>'MOD Vectors ALL'!BY48*($E48=$F$1)</f>
        <v>0</v>
      </c>
      <c r="BZ48" s="80">
        <f>'MOD Vectors ALL'!BZ48*($E48=$F$1)</f>
        <v>0</v>
      </c>
      <c r="CA48" s="80">
        <f>'MOD Vectors ALL'!CA48*($E48=$F$1)</f>
        <v>0</v>
      </c>
      <c r="CB48" s="80">
        <f>'MOD Vectors ALL'!CB48*($E48=$F$1)</f>
        <v>0</v>
      </c>
      <c r="CC48" s="80">
        <f>'MOD Vectors ALL'!CC48*($E48=$F$1)</f>
        <v>0</v>
      </c>
      <c r="CD48" s="80">
        <f>'MOD Vectors ALL'!CD48*($E48=$F$1)</f>
        <v>0</v>
      </c>
      <c r="CE48" s="80">
        <f>'MOD Vectors ALL'!CE48*($E48=$F$1)</f>
        <v>0</v>
      </c>
      <c r="CF48" s="80">
        <f>'MOD Vectors ALL'!CF48*($E48=$F$1)</f>
        <v>0</v>
      </c>
      <c r="CG48" s="80">
        <f>'MOD Vectors ALL'!CG48*($E48=$F$1)</f>
        <v>0</v>
      </c>
      <c r="CH48" s="80">
        <f>'MOD Vectors ALL'!CH48*($E48=$F$1)</f>
        <v>0</v>
      </c>
      <c r="CI48" s="80">
        <f>'MOD Vectors ALL'!CI48*($E48=$F$1)</f>
        <v>0</v>
      </c>
      <c r="CJ48" s="80">
        <f>'MOD Vectors ALL'!CJ48*($E48=$F$1)</f>
        <v>0</v>
      </c>
      <c r="CK48" s="80">
        <f>'MOD Vectors ALL'!CK48*($E48=$F$1)</f>
        <v>0</v>
      </c>
      <c r="CL48" s="80">
        <f>'MOD Vectors ALL'!CL48*($E48=$F$1)</f>
        <v>0</v>
      </c>
      <c r="CM48" s="80">
        <f>'MOD Vectors ALL'!CM48*($E48=$F$1)</f>
        <v>0</v>
      </c>
      <c r="CN48" s="80">
        <f>'MOD Vectors ALL'!CN48*($E48=$F$1)</f>
        <v>0</v>
      </c>
      <c r="CO48" s="80">
        <f>'MOD Vectors ALL'!CO48*($E48=$F$1)</f>
        <v>0</v>
      </c>
      <c r="CP48" s="80">
        <f>'MOD Vectors ALL'!CP48*($E48=$F$1)</f>
        <v>0</v>
      </c>
      <c r="CQ48" s="80">
        <f>'MOD Vectors ALL'!CQ48*($E48=$F$1)</f>
        <v>0</v>
      </c>
      <c r="CR48" s="80">
        <f>'MOD Vectors ALL'!CR48*($E48=$F$1)</f>
        <v>0</v>
      </c>
      <c r="CS48" s="80">
        <f>'MOD Vectors ALL'!CS48*($E48=$F$1)</f>
        <v>0</v>
      </c>
      <c r="CT48" s="80">
        <f>'MOD Vectors ALL'!CT48*($E48=$F$1)</f>
        <v>0</v>
      </c>
      <c r="CU48" s="80">
        <f>'MOD Vectors ALL'!CU48*($E48=$F$1)</f>
        <v>0</v>
      </c>
      <c r="CV48" s="80">
        <f>'MOD Vectors ALL'!CV48*($E48=$F$1)</f>
        <v>0</v>
      </c>
      <c r="CW48" s="80">
        <f>'MOD Vectors ALL'!CW48*($E48=$F$1)</f>
        <v>0</v>
      </c>
      <c r="CX48" s="80">
        <f>'MOD Vectors ALL'!CX48*($E48=$F$1)</f>
        <v>0</v>
      </c>
      <c r="CY48" s="80">
        <f>'MOD Vectors ALL'!CY48*($E48=$F$1)</f>
        <v>0</v>
      </c>
      <c r="CZ48" s="80">
        <f>'MOD Vectors ALL'!CZ48*($E48=$F$1)</f>
        <v>0</v>
      </c>
      <c r="DA48" s="80">
        <f>'MOD Vectors ALL'!DA48*($E48=$F$1)</f>
        <v>0</v>
      </c>
      <c r="DB48" s="80">
        <f>'MOD Vectors ALL'!DB48*($E48=$F$1)</f>
        <v>0</v>
      </c>
      <c r="DC48" s="80">
        <f>'MOD Vectors ALL'!DC48*($E48=$F$1)</f>
        <v>0</v>
      </c>
      <c r="DD48" s="80">
        <f>'MOD Vectors ALL'!DD48*($E48=$F$1)</f>
        <v>0</v>
      </c>
      <c r="DE48" s="80">
        <f>'MOD Vectors ALL'!DE48*($E48=$F$1)</f>
        <v>0</v>
      </c>
      <c r="DF48" s="80">
        <f>'MOD Vectors ALL'!DF48*($E48=$F$1)</f>
        <v>0</v>
      </c>
      <c r="DG48" s="80">
        <f>'MOD Vectors ALL'!DG48*($E48=$F$1)</f>
        <v>0</v>
      </c>
      <c r="DH48" s="80">
        <f>'MOD Vectors ALL'!DH48*($E48=$F$1)</f>
        <v>0</v>
      </c>
      <c r="DI48" s="80">
        <f>'MOD Vectors ALL'!DI48*($E48=$F$1)</f>
        <v>0</v>
      </c>
      <c r="DJ48" s="80">
        <f>'MOD Vectors ALL'!DJ48*($E48=$F$1)</f>
        <v>0</v>
      </c>
      <c r="DK48" s="80">
        <f>'MOD Vectors ALL'!DK48*($E48=$F$1)</f>
        <v>0</v>
      </c>
      <c r="DL48" s="80">
        <f>'MOD Vectors ALL'!DL48*($E48=$F$1)</f>
        <v>0</v>
      </c>
      <c r="DM48" s="80">
        <f>'MOD Vectors ALL'!DM48*($E48=$F$1)</f>
        <v>0</v>
      </c>
      <c r="DN48" s="80">
        <f>'MOD Vectors ALL'!DN48*($E48=$F$1)</f>
        <v>0</v>
      </c>
      <c r="DO48" s="80">
        <f>'MOD Vectors ALL'!DO48*($E48=$F$1)</f>
        <v>0</v>
      </c>
      <c r="DP48" s="80">
        <f>'MOD Vectors ALL'!DP48*($E48=$F$1)</f>
        <v>0</v>
      </c>
      <c r="DQ48" s="80">
        <f>'MOD Vectors ALL'!DQ48*($E48=$F$1)</f>
        <v>0</v>
      </c>
    </row>
    <row r="49" spans="1:121" x14ac:dyDescent="0.2">
      <c r="A49">
        <v>406</v>
      </c>
      <c r="B49" t="s">
        <v>9</v>
      </c>
      <c r="C49" t="s">
        <v>369</v>
      </c>
      <c r="D49" t="s">
        <v>526</v>
      </c>
      <c r="E49" t="s">
        <v>523</v>
      </c>
      <c r="F49" t="s">
        <v>8</v>
      </c>
      <c r="G49">
        <v>0.22253600000000001</v>
      </c>
      <c r="H49">
        <v>0.42437599999999998</v>
      </c>
      <c r="I49" s="80">
        <f>'MOD Vectors ALL'!I49*($E49=$F$1)</f>
        <v>0</v>
      </c>
      <c r="J49" s="80">
        <f>'MOD Vectors ALL'!J49*($E49=$F$1)</f>
        <v>0</v>
      </c>
      <c r="K49" s="80">
        <f>'MOD Vectors ALL'!K49*($E49=$F$1)</f>
        <v>0</v>
      </c>
      <c r="L49" s="80">
        <f>'MOD Vectors ALL'!L49*($E49=$F$1)</f>
        <v>0</v>
      </c>
      <c r="M49" s="80">
        <f>'MOD Vectors ALL'!M49*($E49=$F$1)</f>
        <v>0</v>
      </c>
      <c r="N49" s="80">
        <f>'MOD Vectors ALL'!N49*($E49=$F$1)</f>
        <v>0</v>
      </c>
      <c r="O49" s="80">
        <f>'MOD Vectors ALL'!O49*($E49=$F$1)</f>
        <v>0</v>
      </c>
      <c r="P49" s="80">
        <f>'MOD Vectors ALL'!P49*($E49=$F$1)</f>
        <v>0</v>
      </c>
      <c r="Q49" s="80">
        <f>'MOD Vectors ALL'!Q49*($E49=$F$1)</f>
        <v>0</v>
      </c>
      <c r="R49" s="80">
        <f>'MOD Vectors ALL'!R49*($E49=$F$1)</f>
        <v>0</v>
      </c>
      <c r="S49" s="80">
        <f>'MOD Vectors ALL'!S49*($E49=$F$1)</f>
        <v>0</v>
      </c>
      <c r="T49" s="80">
        <f>'MOD Vectors ALL'!T49*($E49=$F$1)</f>
        <v>0</v>
      </c>
      <c r="U49" s="80">
        <f>'MOD Vectors ALL'!U49*($E49=$F$1)</f>
        <v>0</v>
      </c>
      <c r="V49" s="80">
        <f>'MOD Vectors ALL'!V49*($E49=$F$1)</f>
        <v>0</v>
      </c>
      <c r="W49" s="80">
        <f>'MOD Vectors ALL'!W49*($E49=$F$1)</f>
        <v>0</v>
      </c>
      <c r="X49" s="80">
        <f>'MOD Vectors ALL'!X49*($E49=$F$1)</f>
        <v>0</v>
      </c>
      <c r="Y49" s="80">
        <f>'MOD Vectors ALL'!Y49*($E49=$F$1)</f>
        <v>0</v>
      </c>
      <c r="Z49" s="80">
        <f>'MOD Vectors ALL'!Z49*($E49=$F$1)</f>
        <v>0</v>
      </c>
      <c r="AA49" s="80">
        <f>'MOD Vectors ALL'!AA49*($E49=$F$1)</f>
        <v>0</v>
      </c>
      <c r="AB49" s="80">
        <f>'MOD Vectors ALL'!AB49*($E49=$F$1)</f>
        <v>0</v>
      </c>
      <c r="AC49" s="80">
        <f>'MOD Vectors ALL'!AC49*($E49=$F$1)</f>
        <v>0</v>
      </c>
      <c r="AD49" s="80">
        <f>'MOD Vectors ALL'!AD49*($E49=$F$1)</f>
        <v>0</v>
      </c>
      <c r="AE49" s="80">
        <f>'MOD Vectors ALL'!AE49*($E49=$F$1)</f>
        <v>0</v>
      </c>
      <c r="AF49" s="80">
        <f>'MOD Vectors ALL'!AF49*($E49=$F$1)</f>
        <v>0</v>
      </c>
      <c r="AG49" s="80">
        <f>'MOD Vectors ALL'!AG49*($E49=$F$1)</f>
        <v>0</v>
      </c>
      <c r="AH49" s="80">
        <f>'MOD Vectors ALL'!AH49*($E49=$F$1)</f>
        <v>0</v>
      </c>
      <c r="AI49" s="80">
        <f>'MOD Vectors ALL'!AI49*($E49=$F$1)</f>
        <v>0</v>
      </c>
      <c r="AJ49" s="80">
        <f>'MOD Vectors ALL'!AJ49*($E49=$F$1)</f>
        <v>0</v>
      </c>
      <c r="AK49" s="80">
        <f>'MOD Vectors ALL'!AK49*($E49=$F$1)</f>
        <v>0</v>
      </c>
      <c r="AL49" s="80">
        <f>'MOD Vectors ALL'!AL49*($E49=$F$1)</f>
        <v>0</v>
      </c>
      <c r="AM49" s="80">
        <f>'MOD Vectors ALL'!AM49*($E49=$F$1)</f>
        <v>0</v>
      </c>
      <c r="AN49" s="80">
        <f>'MOD Vectors ALL'!AN49*($E49=$F$1)</f>
        <v>0</v>
      </c>
      <c r="AO49" s="80">
        <f>'MOD Vectors ALL'!AO49*($E49=$F$1)</f>
        <v>0</v>
      </c>
      <c r="AP49" s="80">
        <f>'MOD Vectors ALL'!AP49*($E49=$F$1)</f>
        <v>0</v>
      </c>
      <c r="AQ49" s="80">
        <f>'MOD Vectors ALL'!AQ49*($E49=$F$1)</f>
        <v>0</v>
      </c>
      <c r="AR49" s="80">
        <f>'MOD Vectors ALL'!AR49*($E49=$F$1)</f>
        <v>0</v>
      </c>
      <c r="AS49" s="80">
        <f>'MOD Vectors ALL'!AS49*($E49=$F$1)</f>
        <v>0</v>
      </c>
      <c r="AT49" s="80">
        <f>'MOD Vectors ALL'!AT49*($E49=$F$1)</f>
        <v>0</v>
      </c>
      <c r="AU49" s="80">
        <f>'MOD Vectors ALL'!AU49*($E49=$F$1)</f>
        <v>0</v>
      </c>
      <c r="AV49" s="80">
        <f>'MOD Vectors ALL'!AV49*($E49=$F$1)</f>
        <v>0</v>
      </c>
      <c r="AW49" s="80">
        <f>'MOD Vectors ALL'!AW49*($E49=$F$1)</f>
        <v>0</v>
      </c>
      <c r="AX49" s="80">
        <f>'MOD Vectors ALL'!AX49*($E49=$F$1)</f>
        <v>0</v>
      </c>
      <c r="AY49" s="80">
        <f>'MOD Vectors ALL'!AY49*($E49=$F$1)</f>
        <v>0</v>
      </c>
      <c r="AZ49" s="80">
        <f>'MOD Vectors ALL'!AZ49*($E49=$F$1)</f>
        <v>0</v>
      </c>
      <c r="BA49" s="80">
        <f>'MOD Vectors ALL'!BA49*($E49=$F$1)</f>
        <v>0</v>
      </c>
      <c r="BB49" s="80">
        <f>'MOD Vectors ALL'!BB49*($E49=$F$1)</f>
        <v>0</v>
      </c>
      <c r="BC49" s="80">
        <f>'MOD Vectors ALL'!BC49*($E49=$F$1)</f>
        <v>0</v>
      </c>
      <c r="BD49" s="80">
        <f>'MOD Vectors ALL'!BD49*($E49=$F$1)</f>
        <v>0</v>
      </c>
      <c r="BE49" s="80">
        <f>'MOD Vectors ALL'!BE49*($E49=$F$1)</f>
        <v>0</v>
      </c>
      <c r="BF49" s="80">
        <f>'MOD Vectors ALL'!BF49*($E49=$F$1)</f>
        <v>0</v>
      </c>
      <c r="BG49" s="80">
        <f>'MOD Vectors ALL'!BG49*($E49=$F$1)</f>
        <v>0</v>
      </c>
      <c r="BH49" s="80">
        <f>'MOD Vectors ALL'!BH49*($E49=$F$1)</f>
        <v>0</v>
      </c>
      <c r="BI49" s="80">
        <f>'MOD Vectors ALL'!BI49*($E49=$F$1)</f>
        <v>0</v>
      </c>
      <c r="BJ49" s="80">
        <f>'MOD Vectors ALL'!BJ49*($E49=$F$1)</f>
        <v>0</v>
      </c>
      <c r="BK49" s="80">
        <f>'MOD Vectors ALL'!BK49*($E49=$F$1)</f>
        <v>0</v>
      </c>
      <c r="BL49" s="80">
        <f>'MOD Vectors ALL'!BL49*($E49=$F$1)</f>
        <v>0</v>
      </c>
      <c r="BM49" s="80">
        <f>'MOD Vectors ALL'!BM49*($E49=$F$1)</f>
        <v>0</v>
      </c>
      <c r="BN49" s="80">
        <f>'MOD Vectors ALL'!BN49*($E49=$F$1)</f>
        <v>0</v>
      </c>
      <c r="BO49" s="80">
        <f>'MOD Vectors ALL'!BO49*($E49=$F$1)</f>
        <v>0</v>
      </c>
      <c r="BP49" s="80">
        <f>'MOD Vectors ALL'!BP49*($E49=$F$1)</f>
        <v>0</v>
      </c>
      <c r="BQ49" s="80">
        <f>'MOD Vectors ALL'!BQ49*($E49=$F$1)</f>
        <v>0</v>
      </c>
      <c r="BR49" s="80">
        <f>'MOD Vectors ALL'!BR49*($E49=$F$1)</f>
        <v>0</v>
      </c>
      <c r="BS49" s="80">
        <f>'MOD Vectors ALL'!BS49*($E49=$F$1)</f>
        <v>0</v>
      </c>
      <c r="BT49" s="80">
        <f>'MOD Vectors ALL'!BT49*($E49=$F$1)</f>
        <v>0</v>
      </c>
      <c r="BU49" s="80">
        <f>'MOD Vectors ALL'!BU49*($E49=$F$1)</f>
        <v>0</v>
      </c>
      <c r="BV49" s="80">
        <f>'MOD Vectors ALL'!BV49*($E49=$F$1)</f>
        <v>0</v>
      </c>
      <c r="BW49" s="80">
        <f>'MOD Vectors ALL'!BW49*($E49=$F$1)</f>
        <v>0</v>
      </c>
      <c r="BX49" s="80">
        <f>'MOD Vectors ALL'!BX49*($E49=$F$1)</f>
        <v>0</v>
      </c>
      <c r="BY49" s="80">
        <f>'MOD Vectors ALL'!BY49*($E49=$F$1)</f>
        <v>0</v>
      </c>
      <c r="BZ49" s="80">
        <f>'MOD Vectors ALL'!BZ49*($E49=$F$1)</f>
        <v>0</v>
      </c>
      <c r="CA49" s="80">
        <f>'MOD Vectors ALL'!CA49*($E49=$F$1)</f>
        <v>0</v>
      </c>
      <c r="CB49" s="80">
        <f>'MOD Vectors ALL'!CB49*($E49=$F$1)</f>
        <v>0</v>
      </c>
      <c r="CC49" s="80">
        <f>'MOD Vectors ALL'!CC49*($E49=$F$1)</f>
        <v>0</v>
      </c>
      <c r="CD49" s="80">
        <f>'MOD Vectors ALL'!CD49*($E49=$F$1)</f>
        <v>0</v>
      </c>
      <c r="CE49" s="80">
        <f>'MOD Vectors ALL'!CE49*($E49=$F$1)</f>
        <v>0</v>
      </c>
      <c r="CF49" s="80">
        <f>'MOD Vectors ALL'!CF49*($E49=$F$1)</f>
        <v>0</v>
      </c>
      <c r="CG49" s="80">
        <f>'MOD Vectors ALL'!CG49*($E49=$F$1)</f>
        <v>0</v>
      </c>
      <c r="CH49" s="80">
        <f>'MOD Vectors ALL'!CH49*($E49=$F$1)</f>
        <v>0</v>
      </c>
      <c r="CI49" s="80">
        <f>'MOD Vectors ALL'!CI49*($E49=$F$1)</f>
        <v>0</v>
      </c>
      <c r="CJ49" s="80">
        <f>'MOD Vectors ALL'!CJ49*($E49=$F$1)</f>
        <v>0</v>
      </c>
      <c r="CK49" s="80">
        <f>'MOD Vectors ALL'!CK49*($E49=$F$1)</f>
        <v>0</v>
      </c>
      <c r="CL49" s="80">
        <f>'MOD Vectors ALL'!CL49*($E49=$F$1)</f>
        <v>0</v>
      </c>
      <c r="CM49" s="80">
        <f>'MOD Vectors ALL'!CM49*($E49=$F$1)</f>
        <v>0</v>
      </c>
      <c r="CN49" s="80">
        <f>'MOD Vectors ALL'!CN49*($E49=$F$1)</f>
        <v>0</v>
      </c>
      <c r="CO49" s="80">
        <f>'MOD Vectors ALL'!CO49*($E49=$F$1)</f>
        <v>0</v>
      </c>
      <c r="CP49" s="80">
        <f>'MOD Vectors ALL'!CP49*($E49=$F$1)</f>
        <v>0</v>
      </c>
      <c r="CQ49" s="80">
        <f>'MOD Vectors ALL'!CQ49*($E49=$F$1)</f>
        <v>0</v>
      </c>
      <c r="CR49" s="80">
        <f>'MOD Vectors ALL'!CR49*($E49=$F$1)</f>
        <v>0</v>
      </c>
      <c r="CS49" s="80">
        <f>'MOD Vectors ALL'!CS49*($E49=$F$1)</f>
        <v>0</v>
      </c>
      <c r="CT49" s="80">
        <f>'MOD Vectors ALL'!CT49*($E49=$F$1)</f>
        <v>0</v>
      </c>
      <c r="CU49" s="80">
        <f>'MOD Vectors ALL'!CU49*($E49=$F$1)</f>
        <v>0</v>
      </c>
      <c r="CV49" s="80">
        <f>'MOD Vectors ALL'!CV49*($E49=$F$1)</f>
        <v>0</v>
      </c>
      <c r="CW49" s="80">
        <f>'MOD Vectors ALL'!CW49*($E49=$F$1)</f>
        <v>0</v>
      </c>
      <c r="CX49" s="80">
        <f>'MOD Vectors ALL'!CX49*($E49=$F$1)</f>
        <v>0</v>
      </c>
      <c r="CY49" s="80">
        <f>'MOD Vectors ALL'!CY49*($E49=$F$1)</f>
        <v>0</v>
      </c>
      <c r="CZ49" s="80">
        <f>'MOD Vectors ALL'!CZ49*($E49=$F$1)</f>
        <v>0</v>
      </c>
      <c r="DA49" s="80">
        <f>'MOD Vectors ALL'!DA49*($E49=$F$1)</f>
        <v>0</v>
      </c>
      <c r="DB49" s="80">
        <f>'MOD Vectors ALL'!DB49*($E49=$F$1)</f>
        <v>0</v>
      </c>
      <c r="DC49" s="80">
        <f>'MOD Vectors ALL'!DC49*($E49=$F$1)</f>
        <v>0</v>
      </c>
      <c r="DD49" s="80">
        <f>'MOD Vectors ALL'!DD49*($E49=$F$1)</f>
        <v>0</v>
      </c>
      <c r="DE49" s="80">
        <f>'MOD Vectors ALL'!DE49*($E49=$F$1)</f>
        <v>0</v>
      </c>
      <c r="DF49" s="80">
        <f>'MOD Vectors ALL'!DF49*($E49=$F$1)</f>
        <v>0</v>
      </c>
      <c r="DG49" s="80">
        <f>'MOD Vectors ALL'!DG49*($E49=$F$1)</f>
        <v>0</v>
      </c>
      <c r="DH49" s="80">
        <f>'MOD Vectors ALL'!DH49*($E49=$F$1)</f>
        <v>0</v>
      </c>
      <c r="DI49" s="80">
        <f>'MOD Vectors ALL'!DI49*($E49=$F$1)</f>
        <v>0</v>
      </c>
      <c r="DJ49" s="80">
        <f>'MOD Vectors ALL'!DJ49*($E49=$F$1)</f>
        <v>0</v>
      </c>
      <c r="DK49" s="80">
        <f>'MOD Vectors ALL'!DK49*($E49=$F$1)</f>
        <v>0</v>
      </c>
      <c r="DL49" s="80">
        <f>'MOD Vectors ALL'!DL49*($E49=$F$1)</f>
        <v>0</v>
      </c>
      <c r="DM49" s="80">
        <f>'MOD Vectors ALL'!DM49*($E49=$F$1)</f>
        <v>0</v>
      </c>
      <c r="DN49" s="80">
        <f>'MOD Vectors ALL'!DN49*($E49=$F$1)</f>
        <v>0</v>
      </c>
      <c r="DO49" s="80">
        <f>'MOD Vectors ALL'!DO49*($E49=$F$1)</f>
        <v>0</v>
      </c>
      <c r="DP49" s="80">
        <f>'MOD Vectors ALL'!DP49*($E49=$F$1)</f>
        <v>0</v>
      </c>
      <c r="DQ49" s="80">
        <f>'MOD Vectors ALL'!DQ49*($E49=$F$1)</f>
        <v>0</v>
      </c>
    </row>
    <row r="50" spans="1:121" x14ac:dyDescent="0.2">
      <c r="A50">
        <v>407</v>
      </c>
      <c r="B50" t="s">
        <v>9</v>
      </c>
      <c r="C50" t="s">
        <v>369</v>
      </c>
      <c r="D50" t="s">
        <v>526</v>
      </c>
      <c r="E50" t="s">
        <v>523</v>
      </c>
      <c r="F50" t="s">
        <v>35</v>
      </c>
      <c r="G50">
        <v>0.22564999999999999</v>
      </c>
      <c r="H50">
        <v>0.35858400000000001</v>
      </c>
      <c r="I50" s="80">
        <f>'MOD Vectors ALL'!I50*($E50=$F$1)</f>
        <v>0</v>
      </c>
      <c r="J50" s="80">
        <f>'MOD Vectors ALL'!J50*($E50=$F$1)</f>
        <v>0</v>
      </c>
      <c r="K50" s="80">
        <f>'MOD Vectors ALL'!K50*($E50=$F$1)</f>
        <v>0</v>
      </c>
      <c r="L50" s="80">
        <f>'MOD Vectors ALL'!L50*($E50=$F$1)</f>
        <v>0</v>
      </c>
      <c r="M50" s="80">
        <f>'MOD Vectors ALL'!M50*($E50=$F$1)</f>
        <v>0</v>
      </c>
      <c r="N50" s="80">
        <f>'MOD Vectors ALL'!N50*($E50=$F$1)</f>
        <v>0</v>
      </c>
      <c r="O50" s="80">
        <f>'MOD Vectors ALL'!O50*($E50=$F$1)</f>
        <v>0</v>
      </c>
      <c r="P50" s="80">
        <f>'MOD Vectors ALL'!P50*($E50=$F$1)</f>
        <v>0</v>
      </c>
      <c r="Q50" s="80">
        <f>'MOD Vectors ALL'!Q50*($E50=$F$1)</f>
        <v>0</v>
      </c>
      <c r="R50" s="80">
        <f>'MOD Vectors ALL'!R50*($E50=$F$1)</f>
        <v>0</v>
      </c>
      <c r="S50" s="80">
        <f>'MOD Vectors ALL'!S50*($E50=$F$1)</f>
        <v>0</v>
      </c>
      <c r="T50" s="80">
        <f>'MOD Vectors ALL'!T50*($E50=$F$1)</f>
        <v>0</v>
      </c>
      <c r="U50" s="80">
        <f>'MOD Vectors ALL'!U50*($E50=$F$1)</f>
        <v>0</v>
      </c>
      <c r="V50" s="80">
        <f>'MOD Vectors ALL'!V50*($E50=$F$1)</f>
        <v>0</v>
      </c>
      <c r="W50" s="80">
        <f>'MOD Vectors ALL'!W50*($E50=$F$1)</f>
        <v>0</v>
      </c>
      <c r="X50" s="80">
        <f>'MOD Vectors ALL'!X50*($E50=$F$1)</f>
        <v>0</v>
      </c>
      <c r="Y50" s="80">
        <f>'MOD Vectors ALL'!Y50*($E50=$F$1)</f>
        <v>0</v>
      </c>
      <c r="Z50" s="80">
        <f>'MOD Vectors ALL'!Z50*($E50=$F$1)</f>
        <v>0</v>
      </c>
      <c r="AA50" s="80">
        <f>'MOD Vectors ALL'!AA50*($E50=$F$1)</f>
        <v>0</v>
      </c>
      <c r="AB50" s="80">
        <f>'MOD Vectors ALL'!AB50*($E50=$F$1)</f>
        <v>0</v>
      </c>
      <c r="AC50" s="80">
        <f>'MOD Vectors ALL'!AC50*($E50=$F$1)</f>
        <v>0</v>
      </c>
      <c r="AD50" s="80">
        <f>'MOD Vectors ALL'!AD50*($E50=$F$1)</f>
        <v>0</v>
      </c>
      <c r="AE50" s="80">
        <f>'MOD Vectors ALL'!AE50*($E50=$F$1)</f>
        <v>0</v>
      </c>
      <c r="AF50" s="80">
        <f>'MOD Vectors ALL'!AF50*($E50=$F$1)</f>
        <v>0</v>
      </c>
      <c r="AG50" s="80">
        <f>'MOD Vectors ALL'!AG50*($E50=$F$1)</f>
        <v>0</v>
      </c>
      <c r="AH50" s="80">
        <f>'MOD Vectors ALL'!AH50*($E50=$F$1)</f>
        <v>0</v>
      </c>
      <c r="AI50" s="80">
        <f>'MOD Vectors ALL'!AI50*($E50=$F$1)</f>
        <v>0</v>
      </c>
      <c r="AJ50" s="80">
        <f>'MOD Vectors ALL'!AJ50*($E50=$F$1)</f>
        <v>0</v>
      </c>
      <c r="AK50" s="80">
        <f>'MOD Vectors ALL'!AK50*($E50=$F$1)</f>
        <v>0</v>
      </c>
      <c r="AL50" s="80">
        <f>'MOD Vectors ALL'!AL50*($E50=$F$1)</f>
        <v>0</v>
      </c>
      <c r="AM50" s="80">
        <f>'MOD Vectors ALL'!AM50*($E50=$F$1)</f>
        <v>0</v>
      </c>
      <c r="AN50" s="80">
        <f>'MOD Vectors ALL'!AN50*($E50=$F$1)</f>
        <v>0</v>
      </c>
      <c r="AO50" s="80">
        <f>'MOD Vectors ALL'!AO50*($E50=$F$1)</f>
        <v>0</v>
      </c>
      <c r="AP50" s="80">
        <f>'MOD Vectors ALL'!AP50*($E50=$F$1)</f>
        <v>0</v>
      </c>
      <c r="AQ50" s="80">
        <f>'MOD Vectors ALL'!AQ50*($E50=$F$1)</f>
        <v>0</v>
      </c>
      <c r="AR50" s="80">
        <f>'MOD Vectors ALL'!AR50*($E50=$F$1)</f>
        <v>0</v>
      </c>
      <c r="AS50" s="80">
        <f>'MOD Vectors ALL'!AS50*($E50=$F$1)</f>
        <v>0</v>
      </c>
      <c r="AT50" s="80">
        <f>'MOD Vectors ALL'!AT50*($E50=$F$1)</f>
        <v>0</v>
      </c>
      <c r="AU50" s="80">
        <f>'MOD Vectors ALL'!AU50*($E50=$F$1)</f>
        <v>0</v>
      </c>
      <c r="AV50" s="80">
        <f>'MOD Vectors ALL'!AV50*($E50=$F$1)</f>
        <v>0</v>
      </c>
      <c r="AW50" s="80">
        <f>'MOD Vectors ALL'!AW50*($E50=$F$1)</f>
        <v>0</v>
      </c>
      <c r="AX50" s="80">
        <f>'MOD Vectors ALL'!AX50*($E50=$F$1)</f>
        <v>0</v>
      </c>
      <c r="AY50" s="80">
        <f>'MOD Vectors ALL'!AY50*($E50=$F$1)</f>
        <v>0</v>
      </c>
      <c r="AZ50" s="80">
        <f>'MOD Vectors ALL'!AZ50*($E50=$F$1)</f>
        <v>0</v>
      </c>
      <c r="BA50" s="80">
        <f>'MOD Vectors ALL'!BA50*($E50=$F$1)</f>
        <v>0</v>
      </c>
      <c r="BB50" s="80">
        <f>'MOD Vectors ALL'!BB50*($E50=$F$1)</f>
        <v>0</v>
      </c>
      <c r="BC50" s="80">
        <f>'MOD Vectors ALL'!BC50*($E50=$F$1)</f>
        <v>0</v>
      </c>
      <c r="BD50" s="80">
        <f>'MOD Vectors ALL'!BD50*($E50=$F$1)</f>
        <v>0</v>
      </c>
      <c r="BE50" s="80">
        <f>'MOD Vectors ALL'!BE50*($E50=$F$1)</f>
        <v>0</v>
      </c>
      <c r="BF50" s="80">
        <f>'MOD Vectors ALL'!BF50*($E50=$F$1)</f>
        <v>0</v>
      </c>
      <c r="BG50" s="80">
        <f>'MOD Vectors ALL'!BG50*($E50=$F$1)</f>
        <v>0</v>
      </c>
      <c r="BH50" s="80">
        <f>'MOD Vectors ALL'!BH50*($E50=$F$1)</f>
        <v>0</v>
      </c>
      <c r="BI50" s="80">
        <f>'MOD Vectors ALL'!BI50*($E50=$F$1)</f>
        <v>0</v>
      </c>
      <c r="BJ50" s="80">
        <f>'MOD Vectors ALL'!BJ50*($E50=$F$1)</f>
        <v>0</v>
      </c>
      <c r="BK50" s="80">
        <f>'MOD Vectors ALL'!BK50*($E50=$F$1)</f>
        <v>0</v>
      </c>
      <c r="BL50" s="80">
        <f>'MOD Vectors ALL'!BL50*($E50=$F$1)</f>
        <v>0</v>
      </c>
      <c r="BM50" s="80">
        <f>'MOD Vectors ALL'!BM50*($E50=$F$1)</f>
        <v>0</v>
      </c>
      <c r="BN50" s="80">
        <f>'MOD Vectors ALL'!BN50*($E50=$F$1)</f>
        <v>0</v>
      </c>
      <c r="BO50" s="80">
        <f>'MOD Vectors ALL'!BO50*($E50=$F$1)</f>
        <v>0</v>
      </c>
      <c r="BP50" s="80">
        <f>'MOD Vectors ALL'!BP50*($E50=$F$1)</f>
        <v>0</v>
      </c>
      <c r="BQ50" s="80">
        <f>'MOD Vectors ALL'!BQ50*($E50=$F$1)</f>
        <v>0</v>
      </c>
      <c r="BR50" s="80">
        <f>'MOD Vectors ALL'!BR50*($E50=$F$1)</f>
        <v>0</v>
      </c>
      <c r="BS50" s="80">
        <f>'MOD Vectors ALL'!BS50*($E50=$F$1)</f>
        <v>0</v>
      </c>
      <c r="BT50" s="80">
        <f>'MOD Vectors ALL'!BT50*($E50=$F$1)</f>
        <v>0</v>
      </c>
      <c r="BU50" s="80">
        <f>'MOD Vectors ALL'!BU50*($E50=$F$1)</f>
        <v>0</v>
      </c>
      <c r="BV50" s="80">
        <f>'MOD Vectors ALL'!BV50*($E50=$F$1)</f>
        <v>0</v>
      </c>
      <c r="BW50" s="80">
        <f>'MOD Vectors ALL'!BW50*($E50=$F$1)</f>
        <v>0</v>
      </c>
      <c r="BX50" s="80">
        <f>'MOD Vectors ALL'!BX50*($E50=$F$1)</f>
        <v>0</v>
      </c>
      <c r="BY50" s="80">
        <f>'MOD Vectors ALL'!BY50*($E50=$F$1)</f>
        <v>0</v>
      </c>
      <c r="BZ50" s="80">
        <f>'MOD Vectors ALL'!BZ50*($E50=$F$1)</f>
        <v>0</v>
      </c>
      <c r="CA50" s="80">
        <f>'MOD Vectors ALL'!CA50*($E50=$F$1)</f>
        <v>0</v>
      </c>
      <c r="CB50" s="80">
        <f>'MOD Vectors ALL'!CB50*($E50=$F$1)</f>
        <v>0</v>
      </c>
      <c r="CC50" s="80">
        <f>'MOD Vectors ALL'!CC50*($E50=$F$1)</f>
        <v>0</v>
      </c>
      <c r="CD50" s="80">
        <f>'MOD Vectors ALL'!CD50*($E50=$F$1)</f>
        <v>0</v>
      </c>
      <c r="CE50" s="80">
        <f>'MOD Vectors ALL'!CE50*($E50=$F$1)</f>
        <v>0</v>
      </c>
      <c r="CF50" s="80">
        <f>'MOD Vectors ALL'!CF50*($E50=$F$1)</f>
        <v>0</v>
      </c>
      <c r="CG50" s="80">
        <f>'MOD Vectors ALL'!CG50*($E50=$F$1)</f>
        <v>0</v>
      </c>
      <c r="CH50" s="80">
        <f>'MOD Vectors ALL'!CH50*($E50=$F$1)</f>
        <v>0</v>
      </c>
      <c r="CI50" s="80">
        <f>'MOD Vectors ALL'!CI50*($E50=$F$1)</f>
        <v>0</v>
      </c>
      <c r="CJ50" s="80">
        <f>'MOD Vectors ALL'!CJ50*($E50=$F$1)</f>
        <v>0</v>
      </c>
      <c r="CK50" s="80">
        <f>'MOD Vectors ALL'!CK50*($E50=$F$1)</f>
        <v>0</v>
      </c>
      <c r="CL50" s="80">
        <f>'MOD Vectors ALL'!CL50*($E50=$F$1)</f>
        <v>0</v>
      </c>
      <c r="CM50" s="80">
        <f>'MOD Vectors ALL'!CM50*($E50=$F$1)</f>
        <v>0</v>
      </c>
      <c r="CN50" s="80">
        <f>'MOD Vectors ALL'!CN50*($E50=$F$1)</f>
        <v>0</v>
      </c>
      <c r="CO50" s="80">
        <f>'MOD Vectors ALL'!CO50*($E50=$F$1)</f>
        <v>0</v>
      </c>
      <c r="CP50" s="80">
        <f>'MOD Vectors ALL'!CP50*($E50=$F$1)</f>
        <v>0</v>
      </c>
      <c r="CQ50" s="80">
        <f>'MOD Vectors ALL'!CQ50*($E50=$F$1)</f>
        <v>0</v>
      </c>
      <c r="CR50" s="80">
        <f>'MOD Vectors ALL'!CR50*($E50=$F$1)</f>
        <v>0</v>
      </c>
      <c r="CS50" s="80">
        <f>'MOD Vectors ALL'!CS50*($E50=$F$1)</f>
        <v>0</v>
      </c>
      <c r="CT50" s="80">
        <f>'MOD Vectors ALL'!CT50*($E50=$F$1)</f>
        <v>0</v>
      </c>
      <c r="CU50" s="80">
        <f>'MOD Vectors ALL'!CU50*($E50=$F$1)</f>
        <v>0</v>
      </c>
      <c r="CV50" s="80">
        <f>'MOD Vectors ALL'!CV50*($E50=$F$1)</f>
        <v>0</v>
      </c>
      <c r="CW50" s="80">
        <f>'MOD Vectors ALL'!CW50*($E50=$F$1)</f>
        <v>0</v>
      </c>
      <c r="CX50" s="80">
        <f>'MOD Vectors ALL'!CX50*($E50=$F$1)</f>
        <v>0</v>
      </c>
      <c r="CY50" s="80">
        <f>'MOD Vectors ALL'!CY50*($E50=$F$1)</f>
        <v>0</v>
      </c>
      <c r="CZ50" s="80">
        <f>'MOD Vectors ALL'!CZ50*($E50=$F$1)</f>
        <v>0</v>
      </c>
      <c r="DA50" s="80">
        <f>'MOD Vectors ALL'!DA50*($E50=$F$1)</f>
        <v>0</v>
      </c>
      <c r="DB50" s="80">
        <f>'MOD Vectors ALL'!DB50*($E50=$F$1)</f>
        <v>0</v>
      </c>
      <c r="DC50" s="80">
        <f>'MOD Vectors ALL'!DC50*($E50=$F$1)</f>
        <v>0</v>
      </c>
      <c r="DD50" s="80">
        <f>'MOD Vectors ALL'!DD50*($E50=$F$1)</f>
        <v>0</v>
      </c>
      <c r="DE50" s="80">
        <f>'MOD Vectors ALL'!DE50*($E50=$F$1)</f>
        <v>0</v>
      </c>
      <c r="DF50" s="80">
        <f>'MOD Vectors ALL'!DF50*($E50=$F$1)</f>
        <v>0</v>
      </c>
      <c r="DG50" s="80">
        <f>'MOD Vectors ALL'!DG50*($E50=$F$1)</f>
        <v>0</v>
      </c>
      <c r="DH50" s="80">
        <f>'MOD Vectors ALL'!DH50*($E50=$F$1)</f>
        <v>0</v>
      </c>
      <c r="DI50" s="80">
        <f>'MOD Vectors ALL'!DI50*($E50=$F$1)</f>
        <v>0</v>
      </c>
      <c r="DJ50" s="80">
        <f>'MOD Vectors ALL'!DJ50*($E50=$F$1)</f>
        <v>0</v>
      </c>
      <c r="DK50" s="80">
        <f>'MOD Vectors ALL'!DK50*($E50=$F$1)</f>
        <v>0</v>
      </c>
      <c r="DL50" s="80">
        <f>'MOD Vectors ALL'!DL50*($E50=$F$1)</f>
        <v>0</v>
      </c>
      <c r="DM50" s="80">
        <f>'MOD Vectors ALL'!DM50*($E50=$F$1)</f>
        <v>0</v>
      </c>
      <c r="DN50" s="80">
        <f>'MOD Vectors ALL'!DN50*($E50=$F$1)</f>
        <v>0</v>
      </c>
      <c r="DO50" s="80">
        <f>'MOD Vectors ALL'!DO50*($E50=$F$1)</f>
        <v>0</v>
      </c>
      <c r="DP50" s="80">
        <f>'MOD Vectors ALL'!DP50*($E50=$F$1)</f>
        <v>0</v>
      </c>
      <c r="DQ50" s="80">
        <f>'MOD Vectors ALL'!DQ50*($E50=$F$1)</f>
        <v>0</v>
      </c>
    </row>
    <row r="51" spans="1:121" x14ac:dyDescent="0.2">
      <c r="A51">
        <v>408</v>
      </c>
      <c r="B51" t="s">
        <v>9</v>
      </c>
      <c r="C51" t="s">
        <v>369</v>
      </c>
      <c r="D51" t="s">
        <v>526</v>
      </c>
      <c r="E51" t="s">
        <v>523</v>
      </c>
      <c r="F51" t="s">
        <v>36</v>
      </c>
      <c r="G51">
        <v>0.221994</v>
      </c>
      <c r="H51">
        <v>0.26371899999999998</v>
      </c>
      <c r="I51" s="80">
        <f>'MOD Vectors ALL'!I51*($E51=$F$1)</f>
        <v>0</v>
      </c>
      <c r="J51" s="80">
        <f>'MOD Vectors ALL'!J51*($E51=$F$1)</f>
        <v>0</v>
      </c>
      <c r="K51" s="80">
        <f>'MOD Vectors ALL'!K51*($E51=$F$1)</f>
        <v>0</v>
      </c>
      <c r="L51" s="80">
        <f>'MOD Vectors ALL'!L51*($E51=$F$1)</f>
        <v>0</v>
      </c>
      <c r="M51" s="80">
        <f>'MOD Vectors ALL'!M51*($E51=$F$1)</f>
        <v>0</v>
      </c>
      <c r="N51" s="80">
        <f>'MOD Vectors ALL'!N51*($E51=$F$1)</f>
        <v>0</v>
      </c>
      <c r="O51" s="80">
        <f>'MOD Vectors ALL'!O51*($E51=$F$1)</f>
        <v>0</v>
      </c>
      <c r="P51" s="80">
        <f>'MOD Vectors ALL'!P51*($E51=$F$1)</f>
        <v>0</v>
      </c>
      <c r="Q51" s="80">
        <f>'MOD Vectors ALL'!Q51*($E51=$F$1)</f>
        <v>0</v>
      </c>
      <c r="R51" s="80">
        <f>'MOD Vectors ALL'!R51*($E51=$F$1)</f>
        <v>0</v>
      </c>
      <c r="S51" s="80">
        <f>'MOD Vectors ALL'!S51*($E51=$F$1)</f>
        <v>0</v>
      </c>
      <c r="T51" s="80">
        <f>'MOD Vectors ALL'!T51*($E51=$F$1)</f>
        <v>0</v>
      </c>
      <c r="U51" s="80">
        <f>'MOD Vectors ALL'!U51*($E51=$F$1)</f>
        <v>0</v>
      </c>
      <c r="V51" s="80">
        <f>'MOD Vectors ALL'!V51*($E51=$F$1)</f>
        <v>0</v>
      </c>
      <c r="W51" s="80">
        <f>'MOD Vectors ALL'!W51*($E51=$F$1)</f>
        <v>0</v>
      </c>
      <c r="X51" s="80">
        <f>'MOD Vectors ALL'!X51*($E51=$F$1)</f>
        <v>0</v>
      </c>
      <c r="Y51" s="80">
        <f>'MOD Vectors ALL'!Y51*($E51=$F$1)</f>
        <v>0</v>
      </c>
      <c r="Z51" s="80">
        <f>'MOD Vectors ALL'!Z51*($E51=$F$1)</f>
        <v>0</v>
      </c>
      <c r="AA51" s="80">
        <f>'MOD Vectors ALL'!AA51*($E51=$F$1)</f>
        <v>0</v>
      </c>
      <c r="AB51" s="80">
        <f>'MOD Vectors ALL'!AB51*($E51=$F$1)</f>
        <v>0</v>
      </c>
      <c r="AC51" s="80">
        <f>'MOD Vectors ALL'!AC51*($E51=$F$1)</f>
        <v>0</v>
      </c>
      <c r="AD51" s="80">
        <f>'MOD Vectors ALL'!AD51*($E51=$F$1)</f>
        <v>0</v>
      </c>
      <c r="AE51" s="80">
        <f>'MOD Vectors ALL'!AE51*($E51=$F$1)</f>
        <v>0</v>
      </c>
      <c r="AF51" s="80">
        <f>'MOD Vectors ALL'!AF51*($E51=$F$1)</f>
        <v>0</v>
      </c>
      <c r="AG51" s="80">
        <f>'MOD Vectors ALL'!AG51*($E51=$F$1)</f>
        <v>0</v>
      </c>
      <c r="AH51" s="80">
        <f>'MOD Vectors ALL'!AH51*($E51=$F$1)</f>
        <v>0</v>
      </c>
      <c r="AI51" s="80">
        <f>'MOD Vectors ALL'!AI51*($E51=$F$1)</f>
        <v>0</v>
      </c>
      <c r="AJ51" s="80">
        <f>'MOD Vectors ALL'!AJ51*($E51=$F$1)</f>
        <v>0</v>
      </c>
      <c r="AK51" s="80">
        <f>'MOD Vectors ALL'!AK51*($E51=$F$1)</f>
        <v>0</v>
      </c>
      <c r="AL51" s="80">
        <f>'MOD Vectors ALL'!AL51*($E51=$F$1)</f>
        <v>0</v>
      </c>
      <c r="AM51" s="80">
        <f>'MOD Vectors ALL'!AM51*($E51=$F$1)</f>
        <v>0</v>
      </c>
      <c r="AN51" s="80">
        <f>'MOD Vectors ALL'!AN51*($E51=$F$1)</f>
        <v>0</v>
      </c>
      <c r="AO51" s="80">
        <f>'MOD Vectors ALL'!AO51*($E51=$F$1)</f>
        <v>0</v>
      </c>
      <c r="AP51" s="80">
        <f>'MOD Vectors ALL'!AP51*($E51=$F$1)</f>
        <v>0</v>
      </c>
      <c r="AQ51" s="80">
        <f>'MOD Vectors ALL'!AQ51*($E51=$F$1)</f>
        <v>0</v>
      </c>
      <c r="AR51" s="80">
        <f>'MOD Vectors ALL'!AR51*($E51=$F$1)</f>
        <v>0</v>
      </c>
      <c r="AS51" s="80">
        <f>'MOD Vectors ALL'!AS51*($E51=$F$1)</f>
        <v>0</v>
      </c>
      <c r="AT51" s="80">
        <f>'MOD Vectors ALL'!AT51*($E51=$F$1)</f>
        <v>0</v>
      </c>
      <c r="AU51" s="80">
        <f>'MOD Vectors ALL'!AU51*($E51=$F$1)</f>
        <v>0</v>
      </c>
      <c r="AV51" s="80">
        <f>'MOD Vectors ALL'!AV51*($E51=$F$1)</f>
        <v>0</v>
      </c>
      <c r="AW51" s="80">
        <f>'MOD Vectors ALL'!AW51*($E51=$F$1)</f>
        <v>0</v>
      </c>
      <c r="AX51" s="80">
        <f>'MOD Vectors ALL'!AX51*($E51=$F$1)</f>
        <v>0</v>
      </c>
      <c r="AY51" s="80">
        <f>'MOD Vectors ALL'!AY51*($E51=$F$1)</f>
        <v>0</v>
      </c>
      <c r="AZ51" s="80">
        <f>'MOD Vectors ALL'!AZ51*($E51=$F$1)</f>
        <v>0</v>
      </c>
      <c r="BA51" s="80">
        <f>'MOD Vectors ALL'!BA51*($E51=$F$1)</f>
        <v>0</v>
      </c>
      <c r="BB51" s="80">
        <f>'MOD Vectors ALL'!BB51*($E51=$F$1)</f>
        <v>0</v>
      </c>
      <c r="BC51" s="80">
        <f>'MOD Vectors ALL'!BC51*($E51=$F$1)</f>
        <v>0</v>
      </c>
      <c r="BD51" s="80">
        <f>'MOD Vectors ALL'!BD51*($E51=$F$1)</f>
        <v>0</v>
      </c>
      <c r="BE51" s="80">
        <f>'MOD Vectors ALL'!BE51*($E51=$F$1)</f>
        <v>0</v>
      </c>
      <c r="BF51" s="80">
        <f>'MOD Vectors ALL'!BF51*($E51=$F$1)</f>
        <v>0</v>
      </c>
      <c r="BG51" s="80">
        <f>'MOD Vectors ALL'!BG51*($E51=$F$1)</f>
        <v>0</v>
      </c>
      <c r="BH51" s="80">
        <f>'MOD Vectors ALL'!BH51*($E51=$F$1)</f>
        <v>0</v>
      </c>
      <c r="BI51" s="80">
        <f>'MOD Vectors ALL'!BI51*($E51=$F$1)</f>
        <v>0</v>
      </c>
      <c r="BJ51" s="80">
        <f>'MOD Vectors ALL'!BJ51*($E51=$F$1)</f>
        <v>0</v>
      </c>
      <c r="BK51" s="80">
        <f>'MOD Vectors ALL'!BK51*($E51=$F$1)</f>
        <v>0</v>
      </c>
      <c r="BL51" s="80">
        <f>'MOD Vectors ALL'!BL51*($E51=$F$1)</f>
        <v>0</v>
      </c>
      <c r="BM51" s="80">
        <f>'MOD Vectors ALL'!BM51*($E51=$F$1)</f>
        <v>0</v>
      </c>
      <c r="BN51" s="80">
        <f>'MOD Vectors ALL'!BN51*($E51=$F$1)</f>
        <v>0</v>
      </c>
      <c r="BO51" s="80">
        <f>'MOD Vectors ALL'!BO51*($E51=$F$1)</f>
        <v>0</v>
      </c>
      <c r="BP51" s="80">
        <f>'MOD Vectors ALL'!BP51*($E51=$F$1)</f>
        <v>0</v>
      </c>
      <c r="BQ51" s="80">
        <f>'MOD Vectors ALL'!BQ51*($E51=$F$1)</f>
        <v>0</v>
      </c>
      <c r="BR51" s="80">
        <f>'MOD Vectors ALL'!BR51*($E51=$F$1)</f>
        <v>0</v>
      </c>
      <c r="BS51" s="80">
        <f>'MOD Vectors ALL'!BS51*($E51=$F$1)</f>
        <v>0</v>
      </c>
      <c r="BT51" s="80">
        <f>'MOD Vectors ALL'!BT51*($E51=$F$1)</f>
        <v>0</v>
      </c>
      <c r="BU51" s="80">
        <f>'MOD Vectors ALL'!BU51*($E51=$F$1)</f>
        <v>0</v>
      </c>
      <c r="BV51" s="80">
        <f>'MOD Vectors ALL'!BV51*($E51=$F$1)</f>
        <v>0</v>
      </c>
      <c r="BW51" s="80">
        <f>'MOD Vectors ALL'!BW51*($E51=$F$1)</f>
        <v>0</v>
      </c>
      <c r="BX51" s="80">
        <f>'MOD Vectors ALL'!BX51*($E51=$F$1)</f>
        <v>0</v>
      </c>
      <c r="BY51" s="80">
        <f>'MOD Vectors ALL'!BY51*($E51=$F$1)</f>
        <v>0</v>
      </c>
      <c r="BZ51" s="80">
        <f>'MOD Vectors ALL'!BZ51*($E51=$F$1)</f>
        <v>0</v>
      </c>
      <c r="CA51" s="80">
        <f>'MOD Vectors ALL'!CA51*($E51=$F$1)</f>
        <v>0</v>
      </c>
      <c r="CB51" s="80">
        <f>'MOD Vectors ALL'!CB51*($E51=$F$1)</f>
        <v>0</v>
      </c>
      <c r="CC51" s="80">
        <f>'MOD Vectors ALL'!CC51*($E51=$F$1)</f>
        <v>0</v>
      </c>
      <c r="CD51" s="80">
        <f>'MOD Vectors ALL'!CD51*($E51=$F$1)</f>
        <v>0</v>
      </c>
      <c r="CE51" s="80">
        <f>'MOD Vectors ALL'!CE51*($E51=$F$1)</f>
        <v>0</v>
      </c>
      <c r="CF51" s="80">
        <f>'MOD Vectors ALL'!CF51*($E51=$F$1)</f>
        <v>0</v>
      </c>
      <c r="CG51" s="80">
        <f>'MOD Vectors ALL'!CG51*($E51=$F$1)</f>
        <v>0</v>
      </c>
      <c r="CH51" s="80">
        <f>'MOD Vectors ALL'!CH51*($E51=$F$1)</f>
        <v>0</v>
      </c>
      <c r="CI51" s="80">
        <f>'MOD Vectors ALL'!CI51*($E51=$F$1)</f>
        <v>0</v>
      </c>
      <c r="CJ51" s="80">
        <f>'MOD Vectors ALL'!CJ51*($E51=$F$1)</f>
        <v>0</v>
      </c>
      <c r="CK51" s="80">
        <f>'MOD Vectors ALL'!CK51*($E51=$F$1)</f>
        <v>0</v>
      </c>
      <c r="CL51" s="80">
        <f>'MOD Vectors ALL'!CL51*($E51=$F$1)</f>
        <v>0</v>
      </c>
      <c r="CM51" s="80">
        <f>'MOD Vectors ALL'!CM51*($E51=$F$1)</f>
        <v>0</v>
      </c>
      <c r="CN51" s="80">
        <f>'MOD Vectors ALL'!CN51*($E51=$F$1)</f>
        <v>0</v>
      </c>
      <c r="CO51" s="80">
        <f>'MOD Vectors ALL'!CO51*($E51=$F$1)</f>
        <v>0</v>
      </c>
      <c r="CP51" s="80">
        <f>'MOD Vectors ALL'!CP51*($E51=$F$1)</f>
        <v>0</v>
      </c>
      <c r="CQ51" s="80">
        <f>'MOD Vectors ALL'!CQ51*($E51=$F$1)</f>
        <v>0</v>
      </c>
      <c r="CR51" s="80">
        <f>'MOD Vectors ALL'!CR51*($E51=$F$1)</f>
        <v>0</v>
      </c>
      <c r="CS51" s="80">
        <f>'MOD Vectors ALL'!CS51*($E51=$F$1)</f>
        <v>0</v>
      </c>
      <c r="CT51" s="80">
        <f>'MOD Vectors ALL'!CT51*($E51=$F$1)</f>
        <v>0</v>
      </c>
      <c r="CU51" s="80">
        <f>'MOD Vectors ALL'!CU51*($E51=$F$1)</f>
        <v>0</v>
      </c>
      <c r="CV51" s="80">
        <f>'MOD Vectors ALL'!CV51*($E51=$F$1)</f>
        <v>0</v>
      </c>
      <c r="CW51" s="80">
        <f>'MOD Vectors ALL'!CW51*($E51=$F$1)</f>
        <v>0</v>
      </c>
      <c r="CX51" s="80">
        <f>'MOD Vectors ALL'!CX51*($E51=$F$1)</f>
        <v>0</v>
      </c>
      <c r="CY51" s="80">
        <f>'MOD Vectors ALL'!CY51*($E51=$F$1)</f>
        <v>0</v>
      </c>
      <c r="CZ51" s="80">
        <f>'MOD Vectors ALL'!CZ51*($E51=$F$1)</f>
        <v>0</v>
      </c>
      <c r="DA51" s="80">
        <f>'MOD Vectors ALL'!DA51*($E51=$F$1)</f>
        <v>0</v>
      </c>
      <c r="DB51" s="80">
        <f>'MOD Vectors ALL'!DB51*($E51=$F$1)</f>
        <v>0</v>
      </c>
      <c r="DC51" s="80">
        <f>'MOD Vectors ALL'!DC51*($E51=$F$1)</f>
        <v>0</v>
      </c>
      <c r="DD51" s="80">
        <f>'MOD Vectors ALL'!DD51*($E51=$F$1)</f>
        <v>0</v>
      </c>
      <c r="DE51" s="80">
        <f>'MOD Vectors ALL'!DE51*($E51=$F$1)</f>
        <v>0</v>
      </c>
      <c r="DF51" s="80">
        <f>'MOD Vectors ALL'!DF51*($E51=$F$1)</f>
        <v>0</v>
      </c>
      <c r="DG51" s="80">
        <f>'MOD Vectors ALL'!DG51*($E51=$F$1)</f>
        <v>0</v>
      </c>
      <c r="DH51" s="80">
        <f>'MOD Vectors ALL'!DH51*($E51=$F$1)</f>
        <v>0</v>
      </c>
      <c r="DI51" s="80">
        <f>'MOD Vectors ALL'!DI51*($E51=$F$1)</f>
        <v>0</v>
      </c>
      <c r="DJ51" s="80">
        <f>'MOD Vectors ALL'!DJ51*($E51=$F$1)</f>
        <v>0</v>
      </c>
      <c r="DK51" s="80">
        <f>'MOD Vectors ALL'!DK51*($E51=$F$1)</f>
        <v>0</v>
      </c>
      <c r="DL51" s="80">
        <f>'MOD Vectors ALL'!DL51*($E51=$F$1)</f>
        <v>0</v>
      </c>
      <c r="DM51" s="80">
        <f>'MOD Vectors ALL'!DM51*($E51=$F$1)</f>
        <v>0</v>
      </c>
      <c r="DN51" s="80">
        <f>'MOD Vectors ALL'!DN51*($E51=$F$1)</f>
        <v>0</v>
      </c>
      <c r="DO51" s="80">
        <f>'MOD Vectors ALL'!DO51*($E51=$F$1)</f>
        <v>0</v>
      </c>
      <c r="DP51" s="80">
        <f>'MOD Vectors ALL'!DP51*($E51=$F$1)</f>
        <v>0</v>
      </c>
      <c r="DQ51" s="80">
        <f>'MOD Vectors ALL'!DQ51*($E51=$F$1)</f>
        <v>0</v>
      </c>
    </row>
    <row r="52" spans="1:121" x14ac:dyDescent="0.2">
      <c r="A52">
        <v>409</v>
      </c>
      <c r="B52" t="s">
        <v>9</v>
      </c>
      <c r="C52" t="s">
        <v>369</v>
      </c>
      <c r="D52" t="s">
        <v>526</v>
      </c>
      <c r="E52" t="s">
        <v>523</v>
      </c>
      <c r="F52" t="s">
        <v>37</v>
      </c>
      <c r="G52">
        <v>0.224439</v>
      </c>
      <c r="H52">
        <v>0.15287000000000001</v>
      </c>
      <c r="I52" s="80">
        <f>'MOD Vectors ALL'!I52*($E52=$F$1)</f>
        <v>0</v>
      </c>
      <c r="J52" s="80">
        <f>'MOD Vectors ALL'!J52*($E52=$F$1)</f>
        <v>0</v>
      </c>
      <c r="K52" s="80">
        <f>'MOD Vectors ALL'!K52*($E52=$F$1)</f>
        <v>0</v>
      </c>
      <c r="L52" s="80">
        <f>'MOD Vectors ALL'!L52*($E52=$F$1)</f>
        <v>0</v>
      </c>
      <c r="M52" s="80">
        <f>'MOD Vectors ALL'!M52*($E52=$F$1)</f>
        <v>0</v>
      </c>
      <c r="N52" s="80">
        <f>'MOD Vectors ALL'!N52*($E52=$F$1)</f>
        <v>0</v>
      </c>
      <c r="O52" s="80">
        <f>'MOD Vectors ALL'!O52*($E52=$F$1)</f>
        <v>0</v>
      </c>
      <c r="P52" s="80">
        <f>'MOD Vectors ALL'!P52*($E52=$F$1)</f>
        <v>0</v>
      </c>
      <c r="Q52" s="80">
        <f>'MOD Vectors ALL'!Q52*($E52=$F$1)</f>
        <v>0</v>
      </c>
      <c r="R52" s="80">
        <f>'MOD Vectors ALL'!R52*($E52=$F$1)</f>
        <v>0</v>
      </c>
      <c r="S52" s="80">
        <f>'MOD Vectors ALL'!S52*($E52=$F$1)</f>
        <v>0</v>
      </c>
      <c r="T52" s="80">
        <f>'MOD Vectors ALL'!T52*($E52=$F$1)</f>
        <v>0</v>
      </c>
      <c r="U52" s="80">
        <f>'MOD Vectors ALL'!U52*($E52=$F$1)</f>
        <v>0</v>
      </c>
      <c r="V52" s="80">
        <f>'MOD Vectors ALL'!V52*($E52=$F$1)</f>
        <v>0</v>
      </c>
      <c r="W52" s="80">
        <f>'MOD Vectors ALL'!W52*($E52=$F$1)</f>
        <v>0</v>
      </c>
      <c r="X52" s="80">
        <f>'MOD Vectors ALL'!X52*($E52=$F$1)</f>
        <v>0</v>
      </c>
      <c r="Y52" s="80">
        <f>'MOD Vectors ALL'!Y52*($E52=$F$1)</f>
        <v>0</v>
      </c>
      <c r="Z52" s="80">
        <f>'MOD Vectors ALL'!Z52*($E52=$F$1)</f>
        <v>0</v>
      </c>
      <c r="AA52" s="80">
        <f>'MOD Vectors ALL'!AA52*($E52=$F$1)</f>
        <v>0</v>
      </c>
      <c r="AB52" s="80">
        <f>'MOD Vectors ALL'!AB52*($E52=$F$1)</f>
        <v>0</v>
      </c>
      <c r="AC52" s="80">
        <f>'MOD Vectors ALL'!AC52*($E52=$F$1)</f>
        <v>0</v>
      </c>
      <c r="AD52" s="80">
        <f>'MOD Vectors ALL'!AD52*($E52=$F$1)</f>
        <v>0</v>
      </c>
      <c r="AE52" s="80">
        <f>'MOD Vectors ALL'!AE52*($E52=$F$1)</f>
        <v>0</v>
      </c>
      <c r="AF52" s="80">
        <f>'MOD Vectors ALL'!AF52*($E52=$F$1)</f>
        <v>0</v>
      </c>
      <c r="AG52" s="80">
        <f>'MOD Vectors ALL'!AG52*($E52=$F$1)</f>
        <v>0</v>
      </c>
      <c r="AH52" s="80">
        <f>'MOD Vectors ALL'!AH52*($E52=$F$1)</f>
        <v>0</v>
      </c>
      <c r="AI52" s="80">
        <f>'MOD Vectors ALL'!AI52*($E52=$F$1)</f>
        <v>0</v>
      </c>
      <c r="AJ52" s="80">
        <f>'MOD Vectors ALL'!AJ52*($E52=$F$1)</f>
        <v>0</v>
      </c>
      <c r="AK52" s="80">
        <f>'MOD Vectors ALL'!AK52*($E52=$F$1)</f>
        <v>0</v>
      </c>
      <c r="AL52" s="80">
        <f>'MOD Vectors ALL'!AL52*($E52=$F$1)</f>
        <v>0</v>
      </c>
      <c r="AM52" s="80">
        <f>'MOD Vectors ALL'!AM52*($E52=$F$1)</f>
        <v>0</v>
      </c>
      <c r="AN52" s="80">
        <f>'MOD Vectors ALL'!AN52*($E52=$F$1)</f>
        <v>0</v>
      </c>
      <c r="AO52" s="80">
        <f>'MOD Vectors ALL'!AO52*($E52=$F$1)</f>
        <v>0</v>
      </c>
      <c r="AP52" s="80">
        <f>'MOD Vectors ALL'!AP52*($E52=$F$1)</f>
        <v>0</v>
      </c>
      <c r="AQ52" s="80">
        <f>'MOD Vectors ALL'!AQ52*($E52=$F$1)</f>
        <v>0</v>
      </c>
      <c r="AR52" s="80">
        <f>'MOD Vectors ALL'!AR52*($E52=$F$1)</f>
        <v>0</v>
      </c>
      <c r="AS52" s="80">
        <f>'MOD Vectors ALL'!AS52*($E52=$F$1)</f>
        <v>0</v>
      </c>
      <c r="AT52" s="80">
        <f>'MOD Vectors ALL'!AT52*($E52=$F$1)</f>
        <v>0</v>
      </c>
      <c r="AU52" s="80">
        <f>'MOD Vectors ALL'!AU52*($E52=$F$1)</f>
        <v>0</v>
      </c>
      <c r="AV52" s="80">
        <f>'MOD Vectors ALL'!AV52*($E52=$F$1)</f>
        <v>0</v>
      </c>
      <c r="AW52" s="80">
        <f>'MOD Vectors ALL'!AW52*($E52=$F$1)</f>
        <v>0</v>
      </c>
      <c r="AX52" s="80">
        <f>'MOD Vectors ALL'!AX52*($E52=$F$1)</f>
        <v>0</v>
      </c>
      <c r="AY52" s="80">
        <f>'MOD Vectors ALL'!AY52*($E52=$F$1)</f>
        <v>0</v>
      </c>
      <c r="AZ52" s="80">
        <f>'MOD Vectors ALL'!AZ52*($E52=$F$1)</f>
        <v>0</v>
      </c>
      <c r="BA52" s="80">
        <f>'MOD Vectors ALL'!BA52*($E52=$F$1)</f>
        <v>0</v>
      </c>
      <c r="BB52" s="80">
        <f>'MOD Vectors ALL'!BB52*($E52=$F$1)</f>
        <v>0</v>
      </c>
      <c r="BC52" s="80">
        <f>'MOD Vectors ALL'!BC52*($E52=$F$1)</f>
        <v>0</v>
      </c>
      <c r="BD52" s="80">
        <f>'MOD Vectors ALL'!BD52*($E52=$F$1)</f>
        <v>0</v>
      </c>
      <c r="BE52" s="80">
        <f>'MOD Vectors ALL'!BE52*($E52=$F$1)</f>
        <v>0</v>
      </c>
      <c r="BF52" s="80">
        <f>'MOD Vectors ALL'!BF52*($E52=$F$1)</f>
        <v>0</v>
      </c>
      <c r="BG52" s="80">
        <f>'MOD Vectors ALL'!BG52*($E52=$F$1)</f>
        <v>0</v>
      </c>
      <c r="BH52" s="80">
        <f>'MOD Vectors ALL'!BH52*($E52=$F$1)</f>
        <v>0</v>
      </c>
      <c r="BI52" s="80">
        <f>'MOD Vectors ALL'!BI52*($E52=$F$1)</f>
        <v>0</v>
      </c>
      <c r="BJ52" s="80">
        <f>'MOD Vectors ALL'!BJ52*($E52=$F$1)</f>
        <v>0</v>
      </c>
      <c r="BK52" s="80">
        <f>'MOD Vectors ALL'!BK52*($E52=$F$1)</f>
        <v>0</v>
      </c>
      <c r="BL52" s="80">
        <f>'MOD Vectors ALL'!BL52*($E52=$F$1)</f>
        <v>0</v>
      </c>
      <c r="BM52" s="80">
        <f>'MOD Vectors ALL'!BM52*($E52=$F$1)</f>
        <v>0</v>
      </c>
      <c r="BN52" s="80">
        <f>'MOD Vectors ALL'!BN52*($E52=$F$1)</f>
        <v>0</v>
      </c>
      <c r="BO52" s="80">
        <f>'MOD Vectors ALL'!BO52*($E52=$F$1)</f>
        <v>0</v>
      </c>
      <c r="BP52" s="80">
        <f>'MOD Vectors ALL'!BP52*($E52=$F$1)</f>
        <v>0</v>
      </c>
      <c r="BQ52" s="80">
        <f>'MOD Vectors ALL'!BQ52*($E52=$F$1)</f>
        <v>0</v>
      </c>
      <c r="BR52" s="80">
        <f>'MOD Vectors ALL'!BR52*($E52=$F$1)</f>
        <v>0</v>
      </c>
      <c r="BS52" s="80">
        <f>'MOD Vectors ALL'!BS52*($E52=$F$1)</f>
        <v>0</v>
      </c>
      <c r="BT52" s="80">
        <f>'MOD Vectors ALL'!BT52*($E52=$F$1)</f>
        <v>0</v>
      </c>
      <c r="BU52" s="80">
        <f>'MOD Vectors ALL'!BU52*($E52=$F$1)</f>
        <v>0</v>
      </c>
      <c r="BV52" s="80">
        <f>'MOD Vectors ALL'!BV52*($E52=$F$1)</f>
        <v>0</v>
      </c>
      <c r="BW52" s="80">
        <f>'MOD Vectors ALL'!BW52*($E52=$F$1)</f>
        <v>0</v>
      </c>
      <c r="BX52" s="80">
        <f>'MOD Vectors ALL'!BX52*($E52=$F$1)</f>
        <v>0</v>
      </c>
      <c r="BY52" s="80">
        <f>'MOD Vectors ALL'!BY52*($E52=$F$1)</f>
        <v>0</v>
      </c>
      <c r="BZ52" s="80">
        <f>'MOD Vectors ALL'!BZ52*($E52=$F$1)</f>
        <v>0</v>
      </c>
      <c r="CA52" s="80">
        <f>'MOD Vectors ALL'!CA52*($E52=$F$1)</f>
        <v>0</v>
      </c>
      <c r="CB52" s="80">
        <f>'MOD Vectors ALL'!CB52*($E52=$F$1)</f>
        <v>0</v>
      </c>
      <c r="CC52" s="80">
        <f>'MOD Vectors ALL'!CC52*($E52=$F$1)</f>
        <v>0</v>
      </c>
      <c r="CD52" s="80">
        <f>'MOD Vectors ALL'!CD52*($E52=$F$1)</f>
        <v>0</v>
      </c>
      <c r="CE52" s="80">
        <f>'MOD Vectors ALL'!CE52*($E52=$F$1)</f>
        <v>0</v>
      </c>
      <c r="CF52" s="80">
        <f>'MOD Vectors ALL'!CF52*($E52=$F$1)</f>
        <v>0</v>
      </c>
      <c r="CG52" s="80">
        <f>'MOD Vectors ALL'!CG52*($E52=$F$1)</f>
        <v>0</v>
      </c>
      <c r="CH52" s="80">
        <f>'MOD Vectors ALL'!CH52*($E52=$F$1)</f>
        <v>0</v>
      </c>
      <c r="CI52" s="80">
        <f>'MOD Vectors ALL'!CI52*($E52=$F$1)</f>
        <v>0</v>
      </c>
      <c r="CJ52" s="80">
        <f>'MOD Vectors ALL'!CJ52*($E52=$F$1)</f>
        <v>0</v>
      </c>
      <c r="CK52" s="80">
        <f>'MOD Vectors ALL'!CK52*($E52=$F$1)</f>
        <v>0</v>
      </c>
      <c r="CL52" s="80">
        <f>'MOD Vectors ALL'!CL52*($E52=$F$1)</f>
        <v>0</v>
      </c>
      <c r="CM52" s="80">
        <f>'MOD Vectors ALL'!CM52*($E52=$F$1)</f>
        <v>0</v>
      </c>
      <c r="CN52" s="80">
        <f>'MOD Vectors ALL'!CN52*($E52=$F$1)</f>
        <v>0</v>
      </c>
      <c r="CO52" s="80">
        <f>'MOD Vectors ALL'!CO52*($E52=$F$1)</f>
        <v>0</v>
      </c>
      <c r="CP52" s="80">
        <f>'MOD Vectors ALL'!CP52*($E52=$F$1)</f>
        <v>0</v>
      </c>
      <c r="CQ52" s="80">
        <f>'MOD Vectors ALL'!CQ52*($E52=$F$1)</f>
        <v>0</v>
      </c>
      <c r="CR52" s="80">
        <f>'MOD Vectors ALL'!CR52*($E52=$F$1)</f>
        <v>0</v>
      </c>
      <c r="CS52" s="80">
        <f>'MOD Vectors ALL'!CS52*($E52=$F$1)</f>
        <v>0</v>
      </c>
      <c r="CT52" s="80">
        <f>'MOD Vectors ALL'!CT52*($E52=$F$1)</f>
        <v>0</v>
      </c>
      <c r="CU52" s="80">
        <f>'MOD Vectors ALL'!CU52*($E52=$F$1)</f>
        <v>0</v>
      </c>
      <c r="CV52" s="80">
        <f>'MOD Vectors ALL'!CV52*($E52=$F$1)</f>
        <v>0</v>
      </c>
      <c r="CW52" s="80">
        <f>'MOD Vectors ALL'!CW52*($E52=$F$1)</f>
        <v>0</v>
      </c>
      <c r="CX52" s="80">
        <f>'MOD Vectors ALL'!CX52*($E52=$F$1)</f>
        <v>0</v>
      </c>
      <c r="CY52" s="80">
        <f>'MOD Vectors ALL'!CY52*($E52=$F$1)</f>
        <v>0</v>
      </c>
      <c r="CZ52" s="80">
        <f>'MOD Vectors ALL'!CZ52*($E52=$F$1)</f>
        <v>0</v>
      </c>
      <c r="DA52" s="80">
        <f>'MOD Vectors ALL'!DA52*($E52=$F$1)</f>
        <v>0</v>
      </c>
      <c r="DB52" s="80">
        <f>'MOD Vectors ALL'!DB52*($E52=$F$1)</f>
        <v>0</v>
      </c>
      <c r="DC52" s="80">
        <f>'MOD Vectors ALL'!DC52*($E52=$F$1)</f>
        <v>0</v>
      </c>
      <c r="DD52" s="80">
        <f>'MOD Vectors ALL'!DD52*($E52=$F$1)</f>
        <v>0</v>
      </c>
      <c r="DE52" s="80">
        <f>'MOD Vectors ALL'!DE52*($E52=$F$1)</f>
        <v>0</v>
      </c>
      <c r="DF52" s="80">
        <f>'MOD Vectors ALL'!DF52*($E52=$F$1)</f>
        <v>0</v>
      </c>
      <c r="DG52" s="80">
        <f>'MOD Vectors ALL'!DG52*($E52=$F$1)</f>
        <v>0</v>
      </c>
      <c r="DH52" s="80">
        <f>'MOD Vectors ALL'!DH52*($E52=$F$1)</f>
        <v>0</v>
      </c>
      <c r="DI52" s="80">
        <f>'MOD Vectors ALL'!DI52*($E52=$F$1)</f>
        <v>0</v>
      </c>
      <c r="DJ52" s="80">
        <f>'MOD Vectors ALL'!DJ52*($E52=$F$1)</f>
        <v>0</v>
      </c>
      <c r="DK52" s="80">
        <f>'MOD Vectors ALL'!DK52*($E52=$F$1)</f>
        <v>0</v>
      </c>
      <c r="DL52" s="80">
        <f>'MOD Vectors ALL'!DL52*($E52=$F$1)</f>
        <v>0</v>
      </c>
      <c r="DM52" s="80">
        <f>'MOD Vectors ALL'!DM52*($E52=$F$1)</f>
        <v>0</v>
      </c>
      <c r="DN52" s="80">
        <f>'MOD Vectors ALL'!DN52*($E52=$F$1)</f>
        <v>0</v>
      </c>
      <c r="DO52" s="80">
        <f>'MOD Vectors ALL'!DO52*($E52=$F$1)</f>
        <v>0</v>
      </c>
      <c r="DP52" s="80">
        <f>'MOD Vectors ALL'!DP52*($E52=$F$1)</f>
        <v>0</v>
      </c>
      <c r="DQ52" s="80">
        <f>'MOD Vectors ALL'!DQ52*($E52=$F$1)</f>
        <v>0</v>
      </c>
    </row>
    <row r="53" spans="1:121" x14ac:dyDescent="0.2">
      <c r="A53">
        <v>432</v>
      </c>
      <c r="B53" t="s">
        <v>16</v>
      </c>
      <c r="C53" t="s">
        <v>369</v>
      </c>
      <c r="D53" t="s">
        <v>526</v>
      </c>
      <c r="E53" t="s">
        <v>523</v>
      </c>
      <c r="F53" t="s">
        <v>10</v>
      </c>
      <c r="G53">
        <v>0.73588799999999999</v>
      </c>
      <c r="H53">
        <v>0.43052000000000001</v>
      </c>
      <c r="I53" s="80">
        <f>'MOD Vectors ALL'!I53*($E53=$F$1)</f>
        <v>0</v>
      </c>
      <c r="J53" s="80">
        <f>'MOD Vectors ALL'!J53*($E53=$F$1)</f>
        <v>0</v>
      </c>
      <c r="K53" s="80">
        <f>'MOD Vectors ALL'!K53*($E53=$F$1)</f>
        <v>0</v>
      </c>
      <c r="L53" s="80">
        <f>'MOD Vectors ALL'!L53*($E53=$F$1)</f>
        <v>0</v>
      </c>
      <c r="M53" s="80">
        <f>'MOD Vectors ALL'!M53*($E53=$F$1)</f>
        <v>0</v>
      </c>
      <c r="N53" s="80">
        <f>'MOD Vectors ALL'!N53*($E53=$F$1)</f>
        <v>0</v>
      </c>
      <c r="O53" s="80">
        <f>'MOD Vectors ALL'!O53*($E53=$F$1)</f>
        <v>0</v>
      </c>
      <c r="P53" s="80">
        <f>'MOD Vectors ALL'!P53*($E53=$F$1)</f>
        <v>0</v>
      </c>
      <c r="Q53" s="80">
        <f>'MOD Vectors ALL'!Q53*($E53=$F$1)</f>
        <v>0</v>
      </c>
      <c r="R53" s="80">
        <f>'MOD Vectors ALL'!R53*($E53=$F$1)</f>
        <v>0</v>
      </c>
      <c r="S53" s="80">
        <f>'MOD Vectors ALL'!S53*($E53=$F$1)</f>
        <v>0</v>
      </c>
      <c r="T53" s="80">
        <f>'MOD Vectors ALL'!T53*($E53=$F$1)</f>
        <v>0</v>
      </c>
      <c r="U53" s="80">
        <f>'MOD Vectors ALL'!U53*($E53=$F$1)</f>
        <v>0</v>
      </c>
      <c r="V53" s="80">
        <f>'MOD Vectors ALL'!V53*($E53=$F$1)</f>
        <v>0</v>
      </c>
      <c r="W53" s="80">
        <f>'MOD Vectors ALL'!W53*($E53=$F$1)</f>
        <v>0</v>
      </c>
      <c r="X53" s="80">
        <f>'MOD Vectors ALL'!X53*($E53=$F$1)</f>
        <v>0</v>
      </c>
      <c r="Y53" s="80">
        <f>'MOD Vectors ALL'!Y53*($E53=$F$1)</f>
        <v>0</v>
      </c>
      <c r="Z53" s="80">
        <f>'MOD Vectors ALL'!Z53*($E53=$F$1)</f>
        <v>0</v>
      </c>
      <c r="AA53" s="80">
        <f>'MOD Vectors ALL'!AA53*($E53=$F$1)</f>
        <v>0</v>
      </c>
      <c r="AB53" s="80">
        <f>'MOD Vectors ALL'!AB53*($E53=$F$1)</f>
        <v>0</v>
      </c>
      <c r="AC53" s="80">
        <f>'MOD Vectors ALL'!AC53*($E53=$F$1)</f>
        <v>0</v>
      </c>
      <c r="AD53" s="80">
        <f>'MOD Vectors ALL'!AD53*($E53=$F$1)</f>
        <v>0</v>
      </c>
      <c r="AE53" s="80">
        <f>'MOD Vectors ALL'!AE53*($E53=$F$1)</f>
        <v>0</v>
      </c>
      <c r="AF53" s="80">
        <f>'MOD Vectors ALL'!AF53*($E53=$F$1)</f>
        <v>0</v>
      </c>
      <c r="AG53" s="80">
        <f>'MOD Vectors ALL'!AG53*($E53=$F$1)</f>
        <v>0</v>
      </c>
      <c r="AH53" s="80">
        <f>'MOD Vectors ALL'!AH53*($E53=$F$1)</f>
        <v>0</v>
      </c>
      <c r="AI53" s="80">
        <f>'MOD Vectors ALL'!AI53*($E53=$F$1)</f>
        <v>0</v>
      </c>
      <c r="AJ53" s="80">
        <f>'MOD Vectors ALL'!AJ53*($E53=$F$1)</f>
        <v>0</v>
      </c>
      <c r="AK53" s="80">
        <f>'MOD Vectors ALL'!AK53*($E53=$F$1)</f>
        <v>0</v>
      </c>
      <c r="AL53" s="80">
        <f>'MOD Vectors ALL'!AL53*($E53=$F$1)</f>
        <v>0</v>
      </c>
      <c r="AM53" s="80">
        <f>'MOD Vectors ALL'!AM53*($E53=$F$1)</f>
        <v>0</v>
      </c>
      <c r="AN53" s="80">
        <f>'MOD Vectors ALL'!AN53*($E53=$F$1)</f>
        <v>0</v>
      </c>
      <c r="AO53" s="80">
        <f>'MOD Vectors ALL'!AO53*($E53=$F$1)</f>
        <v>0</v>
      </c>
      <c r="AP53" s="80">
        <f>'MOD Vectors ALL'!AP53*($E53=$F$1)</f>
        <v>0</v>
      </c>
      <c r="AQ53" s="80">
        <f>'MOD Vectors ALL'!AQ53*($E53=$F$1)</f>
        <v>0</v>
      </c>
      <c r="AR53" s="80">
        <f>'MOD Vectors ALL'!AR53*($E53=$F$1)</f>
        <v>0</v>
      </c>
      <c r="AS53" s="80">
        <f>'MOD Vectors ALL'!AS53*($E53=$F$1)</f>
        <v>0</v>
      </c>
      <c r="AT53" s="80">
        <f>'MOD Vectors ALL'!AT53*($E53=$F$1)</f>
        <v>0</v>
      </c>
      <c r="AU53" s="80">
        <f>'MOD Vectors ALL'!AU53*($E53=$F$1)</f>
        <v>0</v>
      </c>
      <c r="AV53" s="80">
        <f>'MOD Vectors ALL'!AV53*($E53=$F$1)</f>
        <v>0</v>
      </c>
      <c r="AW53" s="80">
        <f>'MOD Vectors ALL'!AW53*($E53=$F$1)</f>
        <v>0</v>
      </c>
      <c r="AX53" s="80">
        <f>'MOD Vectors ALL'!AX53*($E53=$F$1)</f>
        <v>0</v>
      </c>
      <c r="AY53" s="80">
        <f>'MOD Vectors ALL'!AY53*($E53=$F$1)</f>
        <v>0</v>
      </c>
      <c r="AZ53" s="80">
        <f>'MOD Vectors ALL'!AZ53*($E53=$F$1)</f>
        <v>0</v>
      </c>
      <c r="BA53" s="80">
        <f>'MOD Vectors ALL'!BA53*($E53=$F$1)</f>
        <v>0</v>
      </c>
      <c r="BB53" s="80">
        <f>'MOD Vectors ALL'!BB53*($E53=$F$1)</f>
        <v>0</v>
      </c>
      <c r="BC53" s="80">
        <f>'MOD Vectors ALL'!BC53*($E53=$F$1)</f>
        <v>0</v>
      </c>
      <c r="BD53" s="80">
        <f>'MOD Vectors ALL'!BD53*($E53=$F$1)</f>
        <v>0</v>
      </c>
      <c r="BE53" s="80">
        <f>'MOD Vectors ALL'!BE53*($E53=$F$1)</f>
        <v>0</v>
      </c>
      <c r="BF53" s="80">
        <f>'MOD Vectors ALL'!BF53*($E53=$F$1)</f>
        <v>0</v>
      </c>
      <c r="BG53" s="80">
        <f>'MOD Vectors ALL'!BG53*($E53=$F$1)</f>
        <v>0</v>
      </c>
      <c r="BH53" s="80">
        <f>'MOD Vectors ALL'!BH53*($E53=$F$1)</f>
        <v>0</v>
      </c>
      <c r="BI53" s="80">
        <f>'MOD Vectors ALL'!BI53*($E53=$F$1)</f>
        <v>0</v>
      </c>
      <c r="BJ53" s="80">
        <f>'MOD Vectors ALL'!BJ53*($E53=$F$1)</f>
        <v>0</v>
      </c>
      <c r="BK53" s="80">
        <f>'MOD Vectors ALL'!BK53*($E53=$F$1)</f>
        <v>0</v>
      </c>
      <c r="BL53" s="80">
        <f>'MOD Vectors ALL'!BL53*($E53=$F$1)</f>
        <v>0</v>
      </c>
      <c r="BM53" s="80">
        <f>'MOD Vectors ALL'!BM53*($E53=$F$1)</f>
        <v>0</v>
      </c>
      <c r="BN53" s="80">
        <f>'MOD Vectors ALL'!BN53*($E53=$F$1)</f>
        <v>0</v>
      </c>
      <c r="BO53" s="80">
        <f>'MOD Vectors ALL'!BO53*($E53=$F$1)</f>
        <v>0</v>
      </c>
      <c r="BP53" s="80">
        <f>'MOD Vectors ALL'!BP53*($E53=$F$1)</f>
        <v>0</v>
      </c>
      <c r="BQ53" s="80">
        <f>'MOD Vectors ALL'!BQ53*($E53=$F$1)</f>
        <v>0</v>
      </c>
      <c r="BR53" s="80">
        <f>'MOD Vectors ALL'!BR53*($E53=$F$1)</f>
        <v>0</v>
      </c>
      <c r="BS53" s="80">
        <f>'MOD Vectors ALL'!BS53*($E53=$F$1)</f>
        <v>0</v>
      </c>
      <c r="BT53" s="80">
        <f>'MOD Vectors ALL'!BT53*($E53=$F$1)</f>
        <v>0</v>
      </c>
      <c r="BU53" s="80">
        <f>'MOD Vectors ALL'!BU53*($E53=$F$1)</f>
        <v>0</v>
      </c>
      <c r="BV53" s="80">
        <f>'MOD Vectors ALL'!BV53*($E53=$F$1)</f>
        <v>0</v>
      </c>
      <c r="BW53" s="80">
        <f>'MOD Vectors ALL'!BW53*($E53=$F$1)</f>
        <v>0</v>
      </c>
      <c r="BX53" s="80">
        <f>'MOD Vectors ALL'!BX53*($E53=$F$1)</f>
        <v>0</v>
      </c>
      <c r="BY53" s="80">
        <f>'MOD Vectors ALL'!BY53*($E53=$F$1)</f>
        <v>0</v>
      </c>
      <c r="BZ53" s="80">
        <f>'MOD Vectors ALL'!BZ53*($E53=$F$1)</f>
        <v>0</v>
      </c>
      <c r="CA53" s="80">
        <f>'MOD Vectors ALL'!CA53*($E53=$F$1)</f>
        <v>0</v>
      </c>
      <c r="CB53" s="80">
        <f>'MOD Vectors ALL'!CB53*($E53=$F$1)</f>
        <v>0</v>
      </c>
      <c r="CC53" s="80">
        <f>'MOD Vectors ALL'!CC53*($E53=$F$1)</f>
        <v>0</v>
      </c>
      <c r="CD53" s="80">
        <f>'MOD Vectors ALL'!CD53*($E53=$F$1)</f>
        <v>0</v>
      </c>
      <c r="CE53" s="80">
        <f>'MOD Vectors ALL'!CE53*($E53=$F$1)</f>
        <v>0</v>
      </c>
      <c r="CF53" s="80">
        <f>'MOD Vectors ALL'!CF53*($E53=$F$1)</f>
        <v>0</v>
      </c>
      <c r="CG53" s="80">
        <f>'MOD Vectors ALL'!CG53*($E53=$F$1)</f>
        <v>0</v>
      </c>
      <c r="CH53" s="80">
        <f>'MOD Vectors ALL'!CH53*($E53=$F$1)</f>
        <v>0</v>
      </c>
      <c r="CI53" s="80">
        <f>'MOD Vectors ALL'!CI53*($E53=$F$1)</f>
        <v>0</v>
      </c>
      <c r="CJ53" s="80">
        <f>'MOD Vectors ALL'!CJ53*($E53=$F$1)</f>
        <v>0</v>
      </c>
      <c r="CK53" s="80">
        <f>'MOD Vectors ALL'!CK53*($E53=$F$1)</f>
        <v>0</v>
      </c>
      <c r="CL53" s="80">
        <f>'MOD Vectors ALL'!CL53*($E53=$F$1)</f>
        <v>0</v>
      </c>
      <c r="CM53" s="80">
        <f>'MOD Vectors ALL'!CM53*($E53=$F$1)</f>
        <v>0</v>
      </c>
      <c r="CN53" s="80">
        <f>'MOD Vectors ALL'!CN53*($E53=$F$1)</f>
        <v>0</v>
      </c>
      <c r="CO53" s="80">
        <f>'MOD Vectors ALL'!CO53*($E53=$F$1)</f>
        <v>0</v>
      </c>
      <c r="CP53" s="80">
        <f>'MOD Vectors ALL'!CP53*($E53=$F$1)</f>
        <v>0</v>
      </c>
      <c r="CQ53" s="80">
        <f>'MOD Vectors ALL'!CQ53*($E53=$F$1)</f>
        <v>0</v>
      </c>
      <c r="CR53" s="80">
        <f>'MOD Vectors ALL'!CR53*($E53=$F$1)</f>
        <v>0</v>
      </c>
      <c r="CS53" s="80">
        <f>'MOD Vectors ALL'!CS53*($E53=$F$1)</f>
        <v>0</v>
      </c>
      <c r="CT53" s="80">
        <f>'MOD Vectors ALL'!CT53*($E53=$F$1)</f>
        <v>0</v>
      </c>
      <c r="CU53" s="80">
        <f>'MOD Vectors ALL'!CU53*($E53=$F$1)</f>
        <v>0</v>
      </c>
      <c r="CV53" s="80">
        <f>'MOD Vectors ALL'!CV53*($E53=$F$1)</f>
        <v>0</v>
      </c>
      <c r="CW53" s="80">
        <f>'MOD Vectors ALL'!CW53*($E53=$F$1)</f>
        <v>0</v>
      </c>
      <c r="CX53" s="80">
        <f>'MOD Vectors ALL'!CX53*($E53=$F$1)</f>
        <v>0</v>
      </c>
      <c r="CY53" s="80">
        <f>'MOD Vectors ALL'!CY53*($E53=$F$1)</f>
        <v>0</v>
      </c>
      <c r="CZ53" s="80">
        <f>'MOD Vectors ALL'!CZ53*($E53=$F$1)</f>
        <v>0</v>
      </c>
      <c r="DA53" s="80">
        <f>'MOD Vectors ALL'!DA53*($E53=$F$1)</f>
        <v>0</v>
      </c>
      <c r="DB53" s="80">
        <f>'MOD Vectors ALL'!DB53*($E53=$F$1)</f>
        <v>0</v>
      </c>
      <c r="DC53" s="80">
        <f>'MOD Vectors ALL'!DC53*($E53=$F$1)</f>
        <v>0</v>
      </c>
      <c r="DD53" s="80">
        <f>'MOD Vectors ALL'!DD53*($E53=$F$1)</f>
        <v>0</v>
      </c>
      <c r="DE53" s="80">
        <f>'MOD Vectors ALL'!DE53*($E53=$F$1)</f>
        <v>0</v>
      </c>
      <c r="DF53" s="80">
        <f>'MOD Vectors ALL'!DF53*($E53=$F$1)</f>
        <v>0</v>
      </c>
      <c r="DG53" s="80">
        <f>'MOD Vectors ALL'!DG53*($E53=$F$1)</f>
        <v>0</v>
      </c>
      <c r="DH53" s="80">
        <f>'MOD Vectors ALL'!DH53*($E53=$F$1)</f>
        <v>0</v>
      </c>
      <c r="DI53" s="80">
        <f>'MOD Vectors ALL'!DI53*($E53=$F$1)</f>
        <v>0</v>
      </c>
      <c r="DJ53" s="80">
        <f>'MOD Vectors ALL'!DJ53*($E53=$F$1)</f>
        <v>0</v>
      </c>
      <c r="DK53" s="80">
        <f>'MOD Vectors ALL'!DK53*($E53=$F$1)</f>
        <v>0</v>
      </c>
      <c r="DL53" s="80">
        <f>'MOD Vectors ALL'!DL53*($E53=$F$1)</f>
        <v>0</v>
      </c>
      <c r="DM53" s="80">
        <f>'MOD Vectors ALL'!DM53*($E53=$F$1)</f>
        <v>0</v>
      </c>
      <c r="DN53" s="80">
        <f>'MOD Vectors ALL'!DN53*($E53=$F$1)</f>
        <v>0</v>
      </c>
      <c r="DO53" s="80">
        <f>'MOD Vectors ALL'!DO53*($E53=$F$1)</f>
        <v>0</v>
      </c>
      <c r="DP53" s="80">
        <f>'MOD Vectors ALL'!DP53*($E53=$F$1)</f>
        <v>0</v>
      </c>
      <c r="DQ53" s="80">
        <f>'MOD Vectors ALL'!DQ53*($E53=$F$1)</f>
        <v>0</v>
      </c>
    </row>
    <row r="54" spans="1:121" x14ac:dyDescent="0.2">
      <c r="A54">
        <v>433</v>
      </c>
      <c r="B54" t="s">
        <v>16</v>
      </c>
      <c r="C54" t="s">
        <v>369</v>
      </c>
      <c r="D54" t="s">
        <v>526</v>
      </c>
      <c r="E54" t="s">
        <v>523</v>
      </c>
      <c r="F54" t="s">
        <v>11</v>
      </c>
      <c r="G54">
        <v>0.56261700000000003</v>
      </c>
      <c r="H54">
        <v>0.29132599999999997</v>
      </c>
      <c r="I54" s="80">
        <f>'MOD Vectors ALL'!I54*($E54=$F$1)</f>
        <v>0</v>
      </c>
      <c r="J54" s="80">
        <f>'MOD Vectors ALL'!J54*($E54=$F$1)</f>
        <v>0</v>
      </c>
      <c r="K54" s="80">
        <f>'MOD Vectors ALL'!K54*($E54=$F$1)</f>
        <v>0</v>
      </c>
      <c r="L54" s="80">
        <f>'MOD Vectors ALL'!L54*($E54=$F$1)</f>
        <v>0</v>
      </c>
      <c r="M54" s="80">
        <f>'MOD Vectors ALL'!M54*($E54=$F$1)</f>
        <v>0</v>
      </c>
      <c r="N54" s="80">
        <f>'MOD Vectors ALL'!N54*($E54=$F$1)</f>
        <v>0</v>
      </c>
      <c r="O54" s="80">
        <f>'MOD Vectors ALL'!O54*($E54=$F$1)</f>
        <v>0</v>
      </c>
      <c r="P54" s="80">
        <f>'MOD Vectors ALL'!P54*($E54=$F$1)</f>
        <v>0</v>
      </c>
      <c r="Q54" s="80">
        <f>'MOD Vectors ALL'!Q54*($E54=$F$1)</f>
        <v>0</v>
      </c>
      <c r="R54" s="80">
        <f>'MOD Vectors ALL'!R54*($E54=$F$1)</f>
        <v>0</v>
      </c>
      <c r="S54" s="80">
        <f>'MOD Vectors ALL'!S54*($E54=$F$1)</f>
        <v>0</v>
      </c>
      <c r="T54" s="80">
        <f>'MOD Vectors ALL'!T54*($E54=$F$1)</f>
        <v>0</v>
      </c>
      <c r="U54" s="80">
        <f>'MOD Vectors ALL'!U54*($E54=$F$1)</f>
        <v>0</v>
      </c>
      <c r="V54" s="80">
        <f>'MOD Vectors ALL'!V54*($E54=$F$1)</f>
        <v>0</v>
      </c>
      <c r="W54" s="80">
        <f>'MOD Vectors ALL'!W54*($E54=$F$1)</f>
        <v>0</v>
      </c>
      <c r="X54" s="80">
        <f>'MOD Vectors ALL'!X54*($E54=$F$1)</f>
        <v>0</v>
      </c>
      <c r="Y54" s="80">
        <f>'MOD Vectors ALL'!Y54*($E54=$F$1)</f>
        <v>0</v>
      </c>
      <c r="Z54" s="80">
        <f>'MOD Vectors ALL'!Z54*($E54=$F$1)</f>
        <v>0</v>
      </c>
      <c r="AA54" s="80">
        <f>'MOD Vectors ALL'!AA54*($E54=$F$1)</f>
        <v>0</v>
      </c>
      <c r="AB54" s="80">
        <f>'MOD Vectors ALL'!AB54*($E54=$F$1)</f>
        <v>0</v>
      </c>
      <c r="AC54" s="80">
        <f>'MOD Vectors ALL'!AC54*($E54=$F$1)</f>
        <v>0</v>
      </c>
      <c r="AD54" s="80">
        <f>'MOD Vectors ALL'!AD54*($E54=$F$1)</f>
        <v>0</v>
      </c>
      <c r="AE54" s="80">
        <f>'MOD Vectors ALL'!AE54*($E54=$F$1)</f>
        <v>0</v>
      </c>
      <c r="AF54" s="80">
        <f>'MOD Vectors ALL'!AF54*($E54=$F$1)</f>
        <v>0</v>
      </c>
      <c r="AG54" s="80">
        <f>'MOD Vectors ALL'!AG54*($E54=$F$1)</f>
        <v>0</v>
      </c>
      <c r="AH54" s="80">
        <f>'MOD Vectors ALL'!AH54*($E54=$F$1)</f>
        <v>0</v>
      </c>
      <c r="AI54" s="80">
        <f>'MOD Vectors ALL'!AI54*($E54=$F$1)</f>
        <v>0</v>
      </c>
      <c r="AJ54" s="80">
        <f>'MOD Vectors ALL'!AJ54*($E54=$F$1)</f>
        <v>0</v>
      </c>
      <c r="AK54" s="80">
        <f>'MOD Vectors ALL'!AK54*($E54=$F$1)</f>
        <v>0</v>
      </c>
      <c r="AL54" s="80">
        <f>'MOD Vectors ALL'!AL54*($E54=$F$1)</f>
        <v>0</v>
      </c>
      <c r="AM54" s="80">
        <f>'MOD Vectors ALL'!AM54*($E54=$F$1)</f>
        <v>0</v>
      </c>
      <c r="AN54" s="80">
        <f>'MOD Vectors ALL'!AN54*($E54=$F$1)</f>
        <v>0</v>
      </c>
      <c r="AO54" s="80">
        <f>'MOD Vectors ALL'!AO54*($E54=$F$1)</f>
        <v>0</v>
      </c>
      <c r="AP54" s="80">
        <f>'MOD Vectors ALL'!AP54*($E54=$F$1)</f>
        <v>0</v>
      </c>
      <c r="AQ54" s="80">
        <f>'MOD Vectors ALL'!AQ54*($E54=$F$1)</f>
        <v>0</v>
      </c>
      <c r="AR54" s="80">
        <f>'MOD Vectors ALL'!AR54*($E54=$F$1)</f>
        <v>0</v>
      </c>
      <c r="AS54" s="80">
        <f>'MOD Vectors ALL'!AS54*($E54=$F$1)</f>
        <v>0</v>
      </c>
      <c r="AT54" s="80">
        <f>'MOD Vectors ALL'!AT54*($E54=$F$1)</f>
        <v>0</v>
      </c>
      <c r="AU54" s="80">
        <f>'MOD Vectors ALL'!AU54*($E54=$F$1)</f>
        <v>0</v>
      </c>
      <c r="AV54" s="80">
        <f>'MOD Vectors ALL'!AV54*($E54=$F$1)</f>
        <v>0</v>
      </c>
      <c r="AW54" s="80">
        <f>'MOD Vectors ALL'!AW54*($E54=$F$1)</f>
        <v>0</v>
      </c>
      <c r="AX54" s="80">
        <f>'MOD Vectors ALL'!AX54*($E54=$F$1)</f>
        <v>0</v>
      </c>
      <c r="AY54" s="80">
        <f>'MOD Vectors ALL'!AY54*($E54=$F$1)</f>
        <v>0</v>
      </c>
      <c r="AZ54" s="80">
        <f>'MOD Vectors ALL'!AZ54*($E54=$F$1)</f>
        <v>0</v>
      </c>
      <c r="BA54" s="80">
        <f>'MOD Vectors ALL'!BA54*($E54=$F$1)</f>
        <v>0</v>
      </c>
      <c r="BB54" s="80">
        <f>'MOD Vectors ALL'!BB54*($E54=$F$1)</f>
        <v>0</v>
      </c>
      <c r="BC54" s="80">
        <f>'MOD Vectors ALL'!BC54*($E54=$F$1)</f>
        <v>0</v>
      </c>
      <c r="BD54" s="80">
        <f>'MOD Vectors ALL'!BD54*($E54=$F$1)</f>
        <v>0</v>
      </c>
      <c r="BE54" s="80">
        <f>'MOD Vectors ALL'!BE54*($E54=$F$1)</f>
        <v>0</v>
      </c>
      <c r="BF54" s="80">
        <f>'MOD Vectors ALL'!BF54*($E54=$F$1)</f>
        <v>0</v>
      </c>
      <c r="BG54" s="80">
        <f>'MOD Vectors ALL'!BG54*($E54=$F$1)</f>
        <v>0</v>
      </c>
      <c r="BH54" s="80">
        <f>'MOD Vectors ALL'!BH54*($E54=$F$1)</f>
        <v>0</v>
      </c>
      <c r="BI54" s="80">
        <f>'MOD Vectors ALL'!BI54*($E54=$F$1)</f>
        <v>0</v>
      </c>
      <c r="BJ54" s="80">
        <f>'MOD Vectors ALL'!BJ54*($E54=$F$1)</f>
        <v>0</v>
      </c>
      <c r="BK54" s="80">
        <f>'MOD Vectors ALL'!BK54*($E54=$F$1)</f>
        <v>0</v>
      </c>
      <c r="BL54" s="80">
        <f>'MOD Vectors ALL'!BL54*($E54=$F$1)</f>
        <v>0</v>
      </c>
      <c r="BM54" s="80">
        <f>'MOD Vectors ALL'!BM54*($E54=$F$1)</f>
        <v>0</v>
      </c>
      <c r="BN54" s="80">
        <f>'MOD Vectors ALL'!BN54*($E54=$F$1)</f>
        <v>0</v>
      </c>
      <c r="BO54" s="80">
        <f>'MOD Vectors ALL'!BO54*($E54=$F$1)</f>
        <v>0</v>
      </c>
      <c r="BP54" s="80">
        <f>'MOD Vectors ALL'!BP54*($E54=$F$1)</f>
        <v>0</v>
      </c>
      <c r="BQ54" s="80">
        <f>'MOD Vectors ALL'!BQ54*($E54=$F$1)</f>
        <v>0</v>
      </c>
      <c r="BR54" s="80">
        <f>'MOD Vectors ALL'!BR54*($E54=$F$1)</f>
        <v>0</v>
      </c>
      <c r="BS54" s="80">
        <f>'MOD Vectors ALL'!BS54*($E54=$F$1)</f>
        <v>0</v>
      </c>
      <c r="BT54" s="80">
        <f>'MOD Vectors ALL'!BT54*($E54=$F$1)</f>
        <v>0</v>
      </c>
      <c r="BU54" s="80">
        <f>'MOD Vectors ALL'!BU54*($E54=$F$1)</f>
        <v>0</v>
      </c>
      <c r="BV54" s="80">
        <f>'MOD Vectors ALL'!BV54*($E54=$F$1)</f>
        <v>0</v>
      </c>
      <c r="BW54" s="80">
        <f>'MOD Vectors ALL'!BW54*($E54=$F$1)</f>
        <v>0</v>
      </c>
      <c r="BX54" s="80">
        <f>'MOD Vectors ALL'!BX54*($E54=$F$1)</f>
        <v>0</v>
      </c>
      <c r="BY54" s="80">
        <f>'MOD Vectors ALL'!BY54*($E54=$F$1)</f>
        <v>0</v>
      </c>
      <c r="BZ54" s="80">
        <f>'MOD Vectors ALL'!BZ54*($E54=$F$1)</f>
        <v>0</v>
      </c>
      <c r="CA54" s="80">
        <f>'MOD Vectors ALL'!CA54*($E54=$F$1)</f>
        <v>0</v>
      </c>
      <c r="CB54" s="80">
        <f>'MOD Vectors ALL'!CB54*($E54=$F$1)</f>
        <v>0</v>
      </c>
      <c r="CC54" s="80">
        <f>'MOD Vectors ALL'!CC54*($E54=$F$1)</f>
        <v>0</v>
      </c>
      <c r="CD54" s="80">
        <f>'MOD Vectors ALL'!CD54*($E54=$F$1)</f>
        <v>0</v>
      </c>
      <c r="CE54" s="80">
        <f>'MOD Vectors ALL'!CE54*($E54=$F$1)</f>
        <v>0</v>
      </c>
      <c r="CF54" s="80">
        <f>'MOD Vectors ALL'!CF54*($E54=$F$1)</f>
        <v>0</v>
      </c>
      <c r="CG54" s="80">
        <f>'MOD Vectors ALL'!CG54*($E54=$F$1)</f>
        <v>0</v>
      </c>
      <c r="CH54" s="80">
        <f>'MOD Vectors ALL'!CH54*($E54=$F$1)</f>
        <v>0</v>
      </c>
      <c r="CI54" s="80">
        <f>'MOD Vectors ALL'!CI54*($E54=$F$1)</f>
        <v>0</v>
      </c>
      <c r="CJ54" s="80">
        <f>'MOD Vectors ALL'!CJ54*($E54=$F$1)</f>
        <v>0</v>
      </c>
      <c r="CK54" s="80">
        <f>'MOD Vectors ALL'!CK54*($E54=$F$1)</f>
        <v>0</v>
      </c>
      <c r="CL54" s="80">
        <f>'MOD Vectors ALL'!CL54*($E54=$F$1)</f>
        <v>0</v>
      </c>
      <c r="CM54" s="80">
        <f>'MOD Vectors ALL'!CM54*($E54=$F$1)</f>
        <v>0</v>
      </c>
      <c r="CN54" s="80">
        <f>'MOD Vectors ALL'!CN54*($E54=$F$1)</f>
        <v>0</v>
      </c>
      <c r="CO54" s="80">
        <f>'MOD Vectors ALL'!CO54*($E54=$F$1)</f>
        <v>0</v>
      </c>
      <c r="CP54" s="80">
        <f>'MOD Vectors ALL'!CP54*($E54=$F$1)</f>
        <v>0</v>
      </c>
      <c r="CQ54" s="80">
        <f>'MOD Vectors ALL'!CQ54*($E54=$F$1)</f>
        <v>0</v>
      </c>
      <c r="CR54" s="80">
        <f>'MOD Vectors ALL'!CR54*($E54=$F$1)</f>
        <v>0</v>
      </c>
      <c r="CS54" s="80">
        <f>'MOD Vectors ALL'!CS54*($E54=$F$1)</f>
        <v>0</v>
      </c>
      <c r="CT54" s="80">
        <f>'MOD Vectors ALL'!CT54*($E54=$F$1)</f>
        <v>0</v>
      </c>
      <c r="CU54" s="80">
        <f>'MOD Vectors ALL'!CU54*($E54=$F$1)</f>
        <v>0</v>
      </c>
      <c r="CV54" s="80">
        <f>'MOD Vectors ALL'!CV54*($E54=$F$1)</f>
        <v>0</v>
      </c>
      <c r="CW54" s="80">
        <f>'MOD Vectors ALL'!CW54*($E54=$F$1)</f>
        <v>0</v>
      </c>
      <c r="CX54" s="80">
        <f>'MOD Vectors ALL'!CX54*($E54=$F$1)</f>
        <v>0</v>
      </c>
      <c r="CY54" s="80">
        <f>'MOD Vectors ALL'!CY54*($E54=$F$1)</f>
        <v>0</v>
      </c>
      <c r="CZ54" s="80">
        <f>'MOD Vectors ALL'!CZ54*($E54=$F$1)</f>
        <v>0</v>
      </c>
      <c r="DA54" s="80">
        <f>'MOD Vectors ALL'!DA54*($E54=$F$1)</f>
        <v>0</v>
      </c>
      <c r="DB54" s="80">
        <f>'MOD Vectors ALL'!DB54*($E54=$F$1)</f>
        <v>0</v>
      </c>
      <c r="DC54" s="80">
        <f>'MOD Vectors ALL'!DC54*($E54=$F$1)</f>
        <v>0</v>
      </c>
      <c r="DD54" s="80">
        <f>'MOD Vectors ALL'!DD54*($E54=$F$1)</f>
        <v>0</v>
      </c>
      <c r="DE54" s="80">
        <f>'MOD Vectors ALL'!DE54*($E54=$F$1)</f>
        <v>0</v>
      </c>
      <c r="DF54" s="80">
        <f>'MOD Vectors ALL'!DF54*($E54=$F$1)</f>
        <v>0</v>
      </c>
      <c r="DG54" s="80">
        <f>'MOD Vectors ALL'!DG54*($E54=$F$1)</f>
        <v>0</v>
      </c>
      <c r="DH54" s="80">
        <f>'MOD Vectors ALL'!DH54*($E54=$F$1)</f>
        <v>0</v>
      </c>
      <c r="DI54" s="80">
        <f>'MOD Vectors ALL'!DI54*($E54=$F$1)</f>
        <v>0</v>
      </c>
      <c r="DJ54" s="80">
        <f>'MOD Vectors ALL'!DJ54*($E54=$F$1)</f>
        <v>0</v>
      </c>
      <c r="DK54" s="80">
        <f>'MOD Vectors ALL'!DK54*($E54=$F$1)</f>
        <v>0</v>
      </c>
      <c r="DL54" s="80">
        <f>'MOD Vectors ALL'!DL54*($E54=$F$1)</f>
        <v>0</v>
      </c>
      <c r="DM54" s="80">
        <f>'MOD Vectors ALL'!DM54*($E54=$F$1)</f>
        <v>0</v>
      </c>
      <c r="DN54" s="80">
        <f>'MOD Vectors ALL'!DN54*($E54=$F$1)</f>
        <v>0</v>
      </c>
      <c r="DO54" s="80">
        <f>'MOD Vectors ALL'!DO54*($E54=$F$1)</f>
        <v>0</v>
      </c>
      <c r="DP54" s="80">
        <f>'MOD Vectors ALL'!DP54*($E54=$F$1)</f>
        <v>0</v>
      </c>
      <c r="DQ54" s="80">
        <f>'MOD Vectors ALL'!DQ54*($E54=$F$1)</f>
        <v>0</v>
      </c>
    </row>
    <row r="55" spans="1:121" x14ac:dyDescent="0.2">
      <c r="A55">
        <v>435</v>
      </c>
      <c r="B55" t="s">
        <v>16</v>
      </c>
      <c r="C55" t="s">
        <v>369</v>
      </c>
      <c r="D55" t="s">
        <v>526</v>
      </c>
      <c r="E55" t="s">
        <v>523</v>
      </c>
      <c r="F55" t="s">
        <v>12</v>
      </c>
      <c r="G55">
        <v>0.49225799999999997</v>
      </c>
      <c r="H55">
        <v>0.29210399999999997</v>
      </c>
      <c r="I55" s="80">
        <f>'MOD Vectors ALL'!I55*($E55=$F$1)</f>
        <v>0</v>
      </c>
      <c r="J55" s="80">
        <f>'MOD Vectors ALL'!J55*($E55=$F$1)</f>
        <v>0</v>
      </c>
      <c r="K55" s="80">
        <f>'MOD Vectors ALL'!K55*($E55=$F$1)</f>
        <v>0</v>
      </c>
      <c r="L55" s="80">
        <f>'MOD Vectors ALL'!L55*($E55=$F$1)</f>
        <v>0</v>
      </c>
      <c r="M55" s="80">
        <f>'MOD Vectors ALL'!M55*($E55=$F$1)</f>
        <v>0</v>
      </c>
      <c r="N55" s="80">
        <f>'MOD Vectors ALL'!N55*($E55=$F$1)</f>
        <v>0</v>
      </c>
      <c r="O55" s="80">
        <f>'MOD Vectors ALL'!O55*($E55=$F$1)</f>
        <v>0</v>
      </c>
      <c r="P55" s="80">
        <f>'MOD Vectors ALL'!P55*($E55=$F$1)</f>
        <v>0</v>
      </c>
      <c r="Q55" s="80">
        <f>'MOD Vectors ALL'!Q55*($E55=$F$1)</f>
        <v>0</v>
      </c>
      <c r="R55" s="80">
        <f>'MOD Vectors ALL'!R55*($E55=$F$1)</f>
        <v>0</v>
      </c>
      <c r="S55" s="80">
        <f>'MOD Vectors ALL'!S55*($E55=$F$1)</f>
        <v>0</v>
      </c>
      <c r="T55" s="80">
        <f>'MOD Vectors ALL'!T55*($E55=$F$1)</f>
        <v>0</v>
      </c>
      <c r="U55" s="80">
        <f>'MOD Vectors ALL'!U55*($E55=$F$1)</f>
        <v>0</v>
      </c>
      <c r="V55" s="80">
        <f>'MOD Vectors ALL'!V55*($E55=$F$1)</f>
        <v>0</v>
      </c>
      <c r="W55" s="80">
        <f>'MOD Vectors ALL'!W55*($E55=$F$1)</f>
        <v>0</v>
      </c>
      <c r="X55" s="80">
        <f>'MOD Vectors ALL'!X55*($E55=$F$1)</f>
        <v>0</v>
      </c>
      <c r="Y55" s="80">
        <f>'MOD Vectors ALL'!Y55*($E55=$F$1)</f>
        <v>0</v>
      </c>
      <c r="Z55" s="80">
        <f>'MOD Vectors ALL'!Z55*($E55=$F$1)</f>
        <v>0</v>
      </c>
      <c r="AA55" s="80">
        <f>'MOD Vectors ALL'!AA55*($E55=$F$1)</f>
        <v>0</v>
      </c>
      <c r="AB55" s="80">
        <f>'MOD Vectors ALL'!AB55*($E55=$F$1)</f>
        <v>0</v>
      </c>
      <c r="AC55" s="80">
        <f>'MOD Vectors ALL'!AC55*($E55=$F$1)</f>
        <v>0</v>
      </c>
      <c r="AD55" s="80">
        <f>'MOD Vectors ALL'!AD55*($E55=$F$1)</f>
        <v>0</v>
      </c>
      <c r="AE55" s="80">
        <f>'MOD Vectors ALL'!AE55*($E55=$F$1)</f>
        <v>0</v>
      </c>
      <c r="AF55" s="80">
        <f>'MOD Vectors ALL'!AF55*($E55=$F$1)</f>
        <v>0</v>
      </c>
      <c r="AG55" s="80">
        <f>'MOD Vectors ALL'!AG55*($E55=$F$1)</f>
        <v>0</v>
      </c>
      <c r="AH55" s="80">
        <f>'MOD Vectors ALL'!AH55*($E55=$F$1)</f>
        <v>0</v>
      </c>
      <c r="AI55" s="80">
        <f>'MOD Vectors ALL'!AI55*($E55=$F$1)</f>
        <v>0</v>
      </c>
      <c r="AJ55" s="80">
        <f>'MOD Vectors ALL'!AJ55*($E55=$F$1)</f>
        <v>0</v>
      </c>
      <c r="AK55" s="80">
        <f>'MOD Vectors ALL'!AK55*($E55=$F$1)</f>
        <v>0</v>
      </c>
      <c r="AL55" s="80">
        <f>'MOD Vectors ALL'!AL55*($E55=$F$1)</f>
        <v>0</v>
      </c>
      <c r="AM55" s="80">
        <f>'MOD Vectors ALL'!AM55*($E55=$F$1)</f>
        <v>0</v>
      </c>
      <c r="AN55" s="80">
        <f>'MOD Vectors ALL'!AN55*($E55=$F$1)</f>
        <v>0</v>
      </c>
      <c r="AO55" s="80">
        <f>'MOD Vectors ALL'!AO55*($E55=$F$1)</f>
        <v>0</v>
      </c>
      <c r="AP55" s="80">
        <f>'MOD Vectors ALL'!AP55*($E55=$F$1)</f>
        <v>0</v>
      </c>
      <c r="AQ55" s="80">
        <f>'MOD Vectors ALL'!AQ55*($E55=$F$1)</f>
        <v>0</v>
      </c>
      <c r="AR55" s="80">
        <f>'MOD Vectors ALL'!AR55*($E55=$F$1)</f>
        <v>0</v>
      </c>
      <c r="AS55" s="80">
        <f>'MOD Vectors ALL'!AS55*($E55=$F$1)</f>
        <v>0</v>
      </c>
      <c r="AT55" s="80">
        <f>'MOD Vectors ALL'!AT55*($E55=$F$1)</f>
        <v>0</v>
      </c>
      <c r="AU55" s="80">
        <f>'MOD Vectors ALL'!AU55*($E55=$F$1)</f>
        <v>0</v>
      </c>
      <c r="AV55" s="80">
        <f>'MOD Vectors ALL'!AV55*($E55=$F$1)</f>
        <v>0</v>
      </c>
      <c r="AW55" s="80">
        <f>'MOD Vectors ALL'!AW55*($E55=$F$1)</f>
        <v>0</v>
      </c>
      <c r="AX55" s="80">
        <f>'MOD Vectors ALL'!AX55*($E55=$F$1)</f>
        <v>0</v>
      </c>
      <c r="AY55" s="80">
        <f>'MOD Vectors ALL'!AY55*($E55=$F$1)</f>
        <v>0</v>
      </c>
      <c r="AZ55" s="80">
        <f>'MOD Vectors ALL'!AZ55*($E55=$F$1)</f>
        <v>0</v>
      </c>
      <c r="BA55" s="80">
        <f>'MOD Vectors ALL'!BA55*($E55=$F$1)</f>
        <v>0</v>
      </c>
      <c r="BB55" s="80">
        <f>'MOD Vectors ALL'!BB55*($E55=$F$1)</f>
        <v>0</v>
      </c>
      <c r="BC55" s="80">
        <f>'MOD Vectors ALL'!BC55*($E55=$F$1)</f>
        <v>0</v>
      </c>
      <c r="BD55" s="80">
        <f>'MOD Vectors ALL'!BD55*($E55=$F$1)</f>
        <v>0</v>
      </c>
      <c r="BE55" s="80">
        <f>'MOD Vectors ALL'!BE55*($E55=$F$1)</f>
        <v>0</v>
      </c>
      <c r="BF55" s="80">
        <f>'MOD Vectors ALL'!BF55*($E55=$F$1)</f>
        <v>0</v>
      </c>
      <c r="BG55" s="80">
        <f>'MOD Vectors ALL'!BG55*($E55=$F$1)</f>
        <v>0</v>
      </c>
      <c r="BH55" s="80">
        <f>'MOD Vectors ALL'!BH55*($E55=$F$1)</f>
        <v>0</v>
      </c>
      <c r="BI55" s="80">
        <f>'MOD Vectors ALL'!BI55*($E55=$F$1)</f>
        <v>0</v>
      </c>
      <c r="BJ55" s="80">
        <f>'MOD Vectors ALL'!BJ55*($E55=$F$1)</f>
        <v>0</v>
      </c>
      <c r="BK55" s="80">
        <f>'MOD Vectors ALL'!BK55*($E55=$F$1)</f>
        <v>0</v>
      </c>
      <c r="BL55" s="80">
        <f>'MOD Vectors ALL'!BL55*($E55=$F$1)</f>
        <v>0</v>
      </c>
      <c r="BM55" s="80">
        <f>'MOD Vectors ALL'!BM55*($E55=$F$1)</f>
        <v>0</v>
      </c>
      <c r="BN55" s="80">
        <f>'MOD Vectors ALL'!BN55*($E55=$F$1)</f>
        <v>0</v>
      </c>
      <c r="BO55" s="80">
        <f>'MOD Vectors ALL'!BO55*($E55=$F$1)</f>
        <v>0</v>
      </c>
      <c r="BP55" s="80">
        <f>'MOD Vectors ALL'!BP55*($E55=$F$1)</f>
        <v>0</v>
      </c>
      <c r="BQ55" s="80">
        <f>'MOD Vectors ALL'!BQ55*($E55=$F$1)</f>
        <v>0</v>
      </c>
      <c r="BR55" s="80">
        <f>'MOD Vectors ALL'!BR55*($E55=$F$1)</f>
        <v>0</v>
      </c>
      <c r="BS55" s="80">
        <f>'MOD Vectors ALL'!BS55*($E55=$F$1)</f>
        <v>0</v>
      </c>
      <c r="BT55" s="80">
        <f>'MOD Vectors ALL'!BT55*($E55=$F$1)</f>
        <v>0</v>
      </c>
      <c r="BU55" s="80">
        <f>'MOD Vectors ALL'!BU55*($E55=$F$1)</f>
        <v>0</v>
      </c>
      <c r="BV55" s="80">
        <f>'MOD Vectors ALL'!BV55*($E55=$F$1)</f>
        <v>0</v>
      </c>
      <c r="BW55" s="80">
        <f>'MOD Vectors ALL'!BW55*($E55=$F$1)</f>
        <v>0</v>
      </c>
      <c r="BX55" s="80">
        <f>'MOD Vectors ALL'!BX55*($E55=$F$1)</f>
        <v>0</v>
      </c>
      <c r="BY55" s="80">
        <f>'MOD Vectors ALL'!BY55*($E55=$F$1)</f>
        <v>0</v>
      </c>
      <c r="BZ55" s="80">
        <f>'MOD Vectors ALL'!BZ55*($E55=$F$1)</f>
        <v>0</v>
      </c>
      <c r="CA55" s="80">
        <f>'MOD Vectors ALL'!CA55*($E55=$F$1)</f>
        <v>0</v>
      </c>
      <c r="CB55" s="80">
        <f>'MOD Vectors ALL'!CB55*($E55=$F$1)</f>
        <v>0</v>
      </c>
      <c r="CC55" s="80">
        <f>'MOD Vectors ALL'!CC55*($E55=$F$1)</f>
        <v>0</v>
      </c>
      <c r="CD55" s="80">
        <f>'MOD Vectors ALL'!CD55*($E55=$F$1)</f>
        <v>0</v>
      </c>
      <c r="CE55" s="80">
        <f>'MOD Vectors ALL'!CE55*($E55=$F$1)</f>
        <v>0</v>
      </c>
      <c r="CF55" s="80">
        <f>'MOD Vectors ALL'!CF55*($E55=$F$1)</f>
        <v>0</v>
      </c>
      <c r="CG55" s="80">
        <f>'MOD Vectors ALL'!CG55*($E55=$F$1)</f>
        <v>0</v>
      </c>
      <c r="CH55" s="80">
        <f>'MOD Vectors ALL'!CH55*($E55=$F$1)</f>
        <v>0</v>
      </c>
      <c r="CI55" s="80">
        <f>'MOD Vectors ALL'!CI55*($E55=$F$1)</f>
        <v>0</v>
      </c>
      <c r="CJ55" s="80">
        <f>'MOD Vectors ALL'!CJ55*($E55=$F$1)</f>
        <v>0</v>
      </c>
      <c r="CK55" s="80">
        <f>'MOD Vectors ALL'!CK55*($E55=$F$1)</f>
        <v>0</v>
      </c>
      <c r="CL55" s="80">
        <f>'MOD Vectors ALL'!CL55*($E55=$F$1)</f>
        <v>0</v>
      </c>
      <c r="CM55" s="80">
        <f>'MOD Vectors ALL'!CM55*($E55=$F$1)</f>
        <v>0</v>
      </c>
      <c r="CN55" s="80">
        <f>'MOD Vectors ALL'!CN55*($E55=$F$1)</f>
        <v>0</v>
      </c>
      <c r="CO55" s="80">
        <f>'MOD Vectors ALL'!CO55*($E55=$F$1)</f>
        <v>0</v>
      </c>
      <c r="CP55" s="80">
        <f>'MOD Vectors ALL'!CP55*($E55=$F$1)</f>
        <v>0</v>
      </c>
      <c r="CQ55" s="80">
        <f>'MOD Vectors ALL'!CQ55*($E55=$F$1)</f>
        <v>0</v>
      </c>
      <c r="CR55" s="80">
        <f>'MOD Vectors ALL'!CR55*($E55=$F$1)</f>
        <v>0</v>
      </c>
      <c r="CS55" s="80">
        <f>'MOD Vectors ALL'!CS55*($E55=$F$1)</f>
        <v>0</v>
      </c>
      <c r="CT55" s="80">
        <f>'MOD Vectors ALL'!CT55*($E55=$F$1)</f>
        <v>0</v>
      </c>
      <c r="CU55" s="80">
        <f>'MOD Vectors ALL'!CU55*($E55=$F$1)</f>
        <v>0</v>
      </c>
      <c r="CV55" s="80">
        <f>'MOD Vectors ALL'!CV55*($E55=$F$1)</f>
        <v>0</v>
      </c>
      <c r="CW55" s="80">
        <f>'MOD Vectors ALL'!CW55*($E55=$F$1)</f>
        <v>0</v>
      </c>
      <c r="CX55" s="80">
        <f>'MOD Vectors ALL'!CX55*($E55=$F$1)</f>
        <v>0</v>
      </c>
      <c r="CY55" s="80">
        <f>'MOD Vectors ALL'!CY55*($E55=$F$1)</f>
        <v>0</v>
      </c>
      <c r="CZ55" s="80">
        <f>'MOD Vectors ALL'!CZ55*($E55=$F$1)</f>
        <v>0</v>
      </c>
      <c r="DA55" s="80">
        <f>'MOD Vectors ALL'!DA55*($E55=$F$1)</f>
        <v>0</v>
      </c>
      <c r="DB55" s="80">
        <f>'MOD Vectors ALL'!DB55*($E55=$F$1)</f>
        <v>0</v>
      </c>
      <c r="DC55" s="80">
        <f>'MOD Vectors ALL'!DC55*($E55=$F$1)</f>
        <v>0</v>
      </c>
      <c r="DD55" s="80">
        <f>'MOD Vectors ALL'!DD55*($E55=$F$1)</f>
        <v>0</v>
      </c>
      <c r="DE55" s="80">
        <f>'MOD Vectors ALL'!DE55*($E55=$F$1)</f>
        <v>0</v>
      </c>
      <c r="DF55" s="80">
        <f>'MOD Vectors ALL'!DF55*($E55=$F$1)</f>
        <v>0</v>
      </c>
      <c r="DG55" s="80">
        <f>'MOD Vectors ALL'!DG55*($E55=$F$1)</f>
        <v>0</v>
      </c>
      <c r="DH55" s="80">
        <f>'MOD Vectors ALL'!DH55*($E55=$F$1)</f>
        <v>0</v>
      </c>
      <c r="DI55" s="80">
        <f>'MOD Vectors ALL'!DI55*($E55=$F$1)</f>
        <v>0</v>
      </c>
      <c r="DJ55" s="80">
        <f>'MOD Vectors ALL'!DJ55*($E55=$F$1)</f>
        <v>0</v>
      </c>
      <c r="DK55" s="80">
        <f>'MOD Vectors ALL'!DK55*($E55=$F$1)</f>
        <v>0</v>
      </c>
      <c r="DL55" s="80">
        <f>'MOD Vectors ALL'!DL55*($E55=$F$1)</f>
        <v>0</v>
      </c>
      <c r="DM55" s="80">
        <f>'MOD Vectors ALL'!DM55*($E55=$F$1)</f>
        <v>0</v>
      </c>
      <c r="DN55" s="80">
        <f>'MOD Vectors ALL'!DN55*($E55=$F$1)</f>
        <v>0</v>
      </c>
      <c r="DO55" s="80">
        <f>'MOD Vectors ALL'!DO55*($E55=$F$1)</f>
        <v>0</v>
      </c>
      <c r="DP55" s="80">
        <f>'MOD Vectors ALL'!DP55*($E55=$F$1)</f>
        <v>0</v>
      </c>
      <c r="DQ55" s="80">
        <f>'MOD Vectors ALL'!DQ55*($E55=$F$1)</f>
        <v>0</v>
      </c>
    </row>
    <row r="56" spans="1:121" x14ac:dyDescent="0.2">
      <c r="A56">
        <v>436</v>
      </c>
      <c r="B56" t="s">
        <v>16</v>
      </c>
      <c r="C56" t="s">
        <v>369</v>
      </c>
      <c r="D56" t="s">
        <v>526</v>
      </c>
      <c r="E56" t="s">
        <v>523</v>
      </c>
      <c r="F56" t="s">
        <v>13</v>
      </c>
      <c r="G56">
        <v>0.460984</v>
      </c>
      <c r="H56">
        <v>0.32369500000000001</v>
      </c>
      <c r="I56" s="80">
        <f>'MOD Vectors ALL'!I56*($E56=$F$1)</f>
        <v>0</v>
      </c>
      <c r="J56" s="80">
        <f>'MOD Vectors ALL'!J56*($E56=$F$1)</f>
        <v>0</v>
      </c>
      <c r="K56" s="80">
        <f>'MOD Vectors ALL'!K56*($E56=$F$1)</f>
        <v>0</v>
      </c>
      <c r="L56" s="80">
        <f>'MOD Vectors ALL'!L56*($E56=$F$1)</f>
        <v>0</v>
      </c>
      <c r="M56" s="80">
        <f>'MOD Vectors ALL'!M56*($E56=$F$1)</f>
        <v>0</v>
      </c>
      <c r="N56" s="80">
        <f>'MOD Vectors ALL'!N56*($E56=$F$1)</f>
        <v>0</v>
      </c>
      <c r="O56" s="80">
        <f>'MOD Vectors ALL'!O56*($E56=$F$1)</f>
        <v>0</v>
      </c>
      <c r="P56" s="80">
        <f>'MOD Vectors ALL'!P56*($E56=$F$1)</f>
        <v>0</v>
      </c>
      <c r="Q56" s="80">
        <f>'MOD Vectors ALL'!Q56*($E56=$F$1)</f>
        <v>0</v>
      </c>
      <c r="R56" s="80">
        <f>'MOD Vectors ALL'!R56*($E56=$F$1)</f>
        <v>0</v>
      </c>
      <c r="S56" s="80">
        <f>'MOD Vectors ALL'!S56*($E56=$F$1)</f>
        <v>0</v>
      </c>
      <c r="T56" s="80">
        <f>'MOD Vectors ALL'!T56*($E56=$F$1)</f>
        <v>0</v>
      </c>
      <c r="U56" s="80">
        <f>'MOD Vectors ALL'!U56*($E56=$F$1)</f>
        <v>0</v>
      </c>
      <c r="V56" s="80">
        <f>'MOD Vectors ALL'!V56*($E56=$F$1)</f>
        <v>0</v>
      </c>
      <c r="W56" s="80">
        <f>'MOD Vectors ALL'!W56*($E56=$F$1)</f>
        <v>0</v>
      </c>
      <c r="X56" s="80">
        <f>'MOD Vectors ALL'!X56*($E56=$F$1)</f>
        <v>0</v>
      </c>
      <c r="Y56" s="80">
        <f>'MOD Vectors ALL'!Y56*($E56=$F$1)</f>
        <v>0</v>
      </c>
      <c r="Z56" s="80">
        <f>'MOD Vectors ALL'!Z56*($E56=$F$1)</f>
        <v>0</v>
      </c>
      <c r="AA56" s="80">
        <f>'MOD Vectors ALL'!AA56*($E56=$F$1)</f>
        <v>0</v>
      </c>
      <c r="AB56" s="80">
        <f>'MOD Vectors ALL'!AB56*($E56=$F$1)</f>
        <v>0</v>
      </c>
      <c r="AC56" s="80">
        <f>'MOD Vectors ALL'!AC56*($E56=$F$1)</f>
        <v>0</v>
      </c>
      <c r="AD56" s="80">
        <f>'MOD Vectors ALL'!AD56*($E56=$F$1)</f>
        <v>0</v>
      </c>
      <c r="AE56" s="80">
        <f>'MOD Vectors ALL'!AE56*($E56=$F$1)</f>
        <v>0</v>
      </c>
      <c r="AF56" s="80">
        <f>'MOD Vectors ALL'!AF56*($E56=$F$1)</f>
        <v>0</v>
      </c>
      <c r="AG56" s="80">
        <f>'MOD Vectors ALL'!AG56*($E56=$F$1)</f>
        <v>0</v>
      </c>
      <c r="AH56" s="80">
        <f>'MOD Vectors ALL'!AH56*($E56=$F$1)</f>
        <v>0</v>
      </c>
      <c r="AI56" s="80">
        <f>'MOD Vectors ALL'!AI56*($E56=$F$1)</f>
        <v>0</v>
      </c>
      <c r="AJ56" s="80">
        <f>'MOD Vectors ALL'!AJ56*($E56=$F$1)</f>
        <v>0</v>
      </c>
      <c r="AK56" s="80">
        <f>'MOD Vectors ALL'!AK56*($E56=$F$1)</f>
        <v>0</v>
      </c>
      <c r="AL56" s="80">
        <f>'MOD Vectors ALL'!AL56*($E56=$F$1)</f>
        <v>0</v>
      </c>
      <c r="AM56" s="80">
        <f>'MOD Vectors ALL'!AM56*($E56=$F$1)</f>
        <v>0</v>
      </c>
      <c r="AN56" s="80">
        <f>'MOD Vectors ALL'!AN56*($E56=$F$1)</f>
        <v>0</v>
      </c>
      <c r="AO56" s="80">
        <f>'MOD Vectors ALL'!AO56*($E56=$F$1)</f>
        <v>0</v>
      </c>
      <c r="AP56" s="80">
        <f>'MOD Vectors ALL'!AP56*($E56=$F$1)</f>
        <v>0</v>
      </c>
      <c r="AQ56" s="80">
        <f>'MOD Vectors ALL'!AQ56*($E56=$F$1)</f>
        <v>0</v>
      </c>
      <c r="AR56" s="80">
        <f>'MOD Vectors ALL'!AR56*($E56=$F$1)</f>
        <v>0</v>
      </c>
      <c r="AS56" s="80">
        <f>'MOD Vectors ALL'!AS56*($E56=$F$1)</f>
        <v>0</v>
      </c>
      <c r="AT56" s="80">
        <f>'MOD Vectors ALL'!AT56*($E56=$F$1)</f>
        <v>0</v>
      </c>
      <c r="AU56" s="80">
        <f>'MOD Vectors ALL'!AU56*($E56=$F$1)</f>
        <v>0</v>
      </c>
      <c r="AV56" s="80">
        <f>'MOD Vectors ALL'!AV56*($E56=$F$1)</f>
        <v>0</v>
      </c>
      <c r="AW56" s="80">
        <f>'MOD Vectors ALL'!AW56*($E56=$F$1)</f>
        <v>0</v>
      </c>
      <c r="AX56" s="80">
        <f>'MOD Vectors ALL'!AX56*($E56=$F$1)</f>
        <v>0</v>
      </c>
      <c r="AY56" s="80">
        <f>'MOD Vectors ALL'!AY56*($E56=$F$1)</f>
        <v>0</v>
      </c>
      <c r="AZ56" s="80">
        <f>'MOD Vectors ALL'!AZ56*($E56=$F$1)</f>
        <v>0</v>
      </c>
      <c r="BA56" s="80">
        <f>'MOD Vectors ALL'!BA56*($E56=$F$1)</f>
        <v>0</v>
      </c>
      <c r="BB56" s="80">
        <f>'MOD Vectors ALL'!BB56*($E56=$F$1)</f>
        <v>0</v>
      </c>
      <c r="BC56" s="80">
        <f>'MOD Vectors ALL'!BC56*($E56=$F$1)</f>
        <v>0</v>
      </c>
      <c r="BD56" s="80">
        <f>'MOD Vectors ALL'!BD56*($E56=$F$1)</f>
        <v>0</v>
      </c>
      <c r="BE56" s="80">
        <f>'MOD Vectors ALL'!BE56*($E56=$F$1)</f>
        <v>0</v>
      </c>
      <c r="BF56" s="80">
        <f>'MOD Vectors ALL'!BF56*($E56=$F$1)</f>
        <v>0</v>
      </c>
      <c r="BG56" s="80">
        <f>'MOD Vectors ALL'!BG56*($E56=$F$1)</f>
        <v>0</v>
      </c>
      <c r="BH56" s="80">
        <f>'MOD Vectors ALL'!BH56*($E56=$F$1)</f>
        <v>0</v>
      </c>
      <c r="BI56" s="80">
        <f>'MOD Vectors ALL'!BI56*($E56=$F$1)</f>
        <v>0</v>
      </c>
      <c r="BJ56" s="80">
        <f>'MOD Vectors ALL'!BJ56*($E56=$F$1)</f>
        <v>0</v>
      </c>
      <c r="BK56" s="80">
        <f>'MOD Vectors ALL'!BK56*($E56=$F$1)</f>
        <v>0</v>
      </c>
      <c r="BL56" s="80">
        <f>'MOD Vectors ALL'!BL56*($E56=$F$1)</f>
        <v>0</v>
      </c>
      <c r="BM56" s="80">
        <f>'MOD Vectors ALL'!BM56*($E56=$F$1)</f>
        <v>0</v>
      </c>
      <c r="BN56" s="80">
        <f>'MOD Vectors ALL'!BN56*($E56=$F$1)</f>
        <v>0</v>
      </c>
      <c r="BO56" s="80">
        <f>'MOD Vectors ALL'!BO56*($E56=$F$1)</f>
        <v>0</v>
      </c>
      <c r="BP56" s="80">
        <f>'MOD Vectors ALL'!BP56*($E56=$F$1)</f>
        <v>0</v>
      </c>
      <c r="BQ56" s="80">
        <f>'MOD Vectors ALL'!BQ56*($E56=$F$1)</f>
        <v>0</v>
      </c>
      <c r="BR56" s="80">
        <f>'MOD Vectors ALL'!BR56*($E56=$F$1)</f>
        <v>0</v>
      </c>
      <c r="BS56" s="80">
        <f>'MOD Vectors ALL'!BS56*($E56=$F$1)</f>
        <v>0</v>
      </c>
      <c r="BT56" s="80">
        <f>'MOD Vectors ALL'!BT56*($E56=$F$1)</f>
        <v>0</v>
      </c>
      <c r="BU56" s="80">
        <f>'MOD Vectors ALL'!BU56*($E56=$F$1)</f>
        <v>0</v>
      </c>
      <c r="BV56" s="80">
        <f>'MOD Vectors ALL'!BV56*($E56=$F$1)</f>
        <v>0</v>
      </c>
      <c r="BW56" s="80">
        <f>'MOD Vectors ALL'!BW56*($E56=$F$1)</f>
        <v>0</v>
      </c>
      <c r="BX56" s="80">
        <f>'MOD Vectors ALL'!BX56*($E56=$F$1)</f>
        <v>0</v>
      </c>
      <c r="BY56" s="80">
        <f>'MOD Vectors ALL'!BY56*($E56=$F$1)</f>
        <v>0</v>
      </c>
      <c r="BZ56" s="80">
        <f>'MOD Vectors ALL'!BZ56*($E56=$F$1)</f>
        <v>0</v>
      </c>
      <c r="CA56" s="80">
        <f>'MOD Vectors ALL'!CA56*($E56=$F$1)</f>
        <v>0</v>
      </c>
      <c r="CB56" s="80">
        <f>'MOD Vectors ALL'!CB56*($E56=$F$1)</f>
        <v>0</v>
      </c>
      <c r="CC56" s="80">
        <f>'MOD Vectors ALL'!CC56*($E56=$F$1)</f>
        <v>0</v>
      </c>
      <c r="CD56" s="80">
        <f>'MOD Vectors ALL'!CD56*($E56=$F$1)</f>
        <v>0</v>
      </c>
      <c r="CE56" s="80">
        <f>'MOD Vectors ALL'!CE56*($E56=$F$1)</f>
        <v>0</v>
      </c>
      <c r="CF56" s="80">
        <f>'MOD Vectors ALL'!CF56*($E56=$F$1)</f>
        <v>0</v>
      </c>
      <c r="CG56" s="80">
        <f>'MOD Vectors ALL'!CG56*($E56=$F$1)</f>
        <v>0</v>
      </c>
      <c r="CH56" s="80">
        <f>'MOD Vectors ALL'!CH56*($E56=$F$1)</f>
        <v>0</v>
      </c>
      <c r="CI56" s="80">
        <f>'MOD Vectors ALL'!CI56*($E56=$F$1)</f>
        <v>0</v>
      </c>
      <c r="CJ56" s="80">
        <f>'MOD Vectors ALL'!CJ56*($E56=$F$1)</f>
        <v>0</v>
      </c>
      <c r="CK56" s="80">
        <f>'MOD Vectors ALL'!CK56*($E56=$F$1)</f>
        <v>0</v>
      </c>
      <c r="CL56" s="80">
        <f>'MOD Vectors ALL'!CL56*($E56=$F$1)</f>
        <v>0</v>
      </c>
      <c r="CM56" s="80">
        <f>'MOD Vectors ALL'!CM56*($E56=$F$1)</f>
        <v>0</v>
      </c>
      <c r="CN56" s="80">
        <f>'MOD Vectors ALL'!CN56*($E56=$F$1)</f>
        <v>0</v>
      </c>
      <c r="CO56" s="80">
        <f>'MOD Vectors ALL'!CO56*($E56=$F$1)</f>
        <v>0</v>
      </c>
      <c r="CP56" s="80">
        <f>'MOD Vectors ALL'!CP56*($E56=$F$1)</f>
        <v>0</v>
      </c>
      <c r="CQ56" s="80">
        <f>'MOD Vectors ALL'!CQ56*($E56=$F$1)</f>
        <v>0</v>
      </c>
      <c r="CR56" s="80">
        <f>'MOD Vectors ALL'!CR56*($E56=$F$1)</f>
        <v>0</v>
      </c>
      <c r="CS56" s="80">
        <f>'MOD Vectors ALL'!CS56*($E56=$F$1)</f>
        <v>0</v>
      </c>
      <c r="CT56" s="80">
        <f>'MOD Vectors ALL'!CT56*($E56=$F$1)</f>
        <v>0</v>
      </c>
      <c r="CU56" s="80">
        <f>'MOD Vectors ALL'!CU56*($E56=$F$1)</f>
        <v>0</v>
      </c>
      <c r="CV56" s="80">
        <f>'MOD Vectors ALL'!CV56*($E56=$F$1)</f>
        <v>0</v>
      </c>
      <c r="CW56" s="80">
        <f>'MOD Vectors ALL'!CW56*($E56=$F$1)</f>
        <v>0</v>
      </c>
      <c r="CX56" s="80">
        <f>'MOD Vectors ALL'!CX56*($E56=$F$1)</f>
        <v>0</v>
      </c>
      <c r="CY56" s="80">
        <f>'MOD Vectors ALL'!CY56*($E56=$F$1)</f>
        <v>0</v>
      </c>
      <c r="CZ56" s="80">
        <f>'MOD Vectors ALL'!CZ56*($E56=$F$1)</f>
        <v>0</v>
      </c>
      <c r="DA56" s="80">
        <f>'MOD Vectors ALL'!DA56*($E56=$F$1)</f>
        <v>0</v>
      </c>
      <c r="DB56" s="80">
        <f>'MOD Vectors ALL'!DB56*($E56=$F$1)</f>
        <v>0</v>
      </c>
      <c r="DC56" s="80">
        <f>'MOD Vectors ALL'!DC56*($E56=$F$1)</f>
        <v>0</v>
      </c>
      <c r="DD56" s="80">
        <f>'MOD Vectors ALL'!DD56*($E56=$F$1)</f>
        <v>0</v>
      </c>
      <c r="DE56" s="80">
        <f>'MOD Vectors ALL'!DE56*($E56=$F$1)</f>
        <v>0</v>
      </c>
      <c r="DF56" s="80">
        <f>'MOD Vectors ALL'!DF56*($E56=$F$1)</f>
        <v>0</v>
      </c>
      <c r="DG56" s="80">
        <f>'MOD Vectors ALL'!DG56*($E56=$F$1)</f>
        <v>0</v>
      </c>
      <c r="DH56" s="80">
        <f>'MOD Vectors ALL'!DH56*($E56=$F$1)</f>
        <v>0</v>
      </c>
      <c r="DI56" s="80">
        <f>'MOD Vectors ALL'!DI56*($E56=$F$1)</f>
        <v>0</v>
      </c>
      <c r="DJ56" s="80">
        <f>'MOD Vectors ALL'!DJ56*($E56=$F$1)</f>
        <v>0</v>
      </c>
      <c r="DK56" s="80">
        <f>'MOD Vectors ALL'!DK56*($E56=$F$1)</f>
        <v>0</v>
      </c>
      <c r="DL56" s="80">
        <f>'MOD Vectors ALL'!DL56*($E56=$F$1)</f>
        <v>0</v>
      </c>
      <c r="DM56" s="80">
        <f>'MOD Vectors ALL'!DM56*($E56=$F$1)</f>
        <v>0</v>
      </c>
      <c r="DN56" s="80">
        <f>'MOD Vectors ALL'!DN56*($E56=$F$1)</f>
        <v>0</v>
      </c>
      <c r="DO56" s="80">
        <f>'MOD Vectors ALL'!DO56*($E56=$F$1)</f>
        <v>0</v>
      </c>
      <c r="DP56" s="80">
        <f>'MOD Vectors ALL'!DP56*($E56=$F$1)</f>
        <v>0</v>
      </c>
      <c r="DQ56" s="80">
        <f>'MOD Vectors ALL'!DQ56*($E56=$F$1)</f>
        <v>0</v>
      </c>
    </row>
    <row r="57" spans="1:121" x14ac:dyDescent="0.2">
      <c r="A57">
        <v>437</v>
      </c>
      <c r="B57" t="s">
        <v>16</v>
      </c>
      <c r="C57" t="s">
        <v>369</v>
      </c>
      <c r="D57" t="s">
        <v>526</v>
      </c>
      <c r="E57" t="s">
        <v>523</v>
      </c>
      <c r="F57" t="s">
        <v>14</v>
      </c>
      <c r="G57">
        <v>0.19539699999999999</v>
      </c>
      <c r="H57">
        <v>0.345246</v>
      </c>
      <c r="I57" s="80">
        <f>'MOD Vectors ALL'!I57*($E57=$F$1)</f>
        <v>0</v>
      </c>
      <c r="J57" s="80">
        <f>'MOD Vectors ALL'!J57*($E57=$F$1)</f>
        <v>0</v>
      </c>
      <c r="K57" s="80">
        <f>'MOD Vectors ALL'!K57*($E57=$F$1)</f>
        <v>0</v>
      </c>
      <c r="L57" s="80">
        <f>'MOD Vectors ALL'!L57*($E57=$F$1)</f>
        <v>0</v>
      </c>
      <c r="M57" s="80">
        <f>'MOD Vectors ALL'!M57*($E57=$F$1)</f>
        <v>0</v>
      </c>
      <c r="N57" s="80">
        <f>'MOD Vectors ALL'!N57*($E57=$F$1)</f>
        <v>0</v>
      </c>
      <c r="O57" s="80">
        <f>'MOD Vectors ALL'!O57*($E57=$F$1)</f>
        <v>0</v>
      </c>
      <c r="P57" s="80">
        <f>'MOD Vectors ALL'!P57*($E57=$F$1)</f>
        <v>0</v>
      </c>
      <c r="Q57" s="80">
        <f>'MOD Vectors ALL'!Q57*($E57=$F$1)</f>
        <v>0</v>
      </c>
      <c r="R57" s="80">
        <f>'MOD Vectors ALL'!R57*($E57=$F$1)</f>
        <v>0</v>
      </c>
      <c r="S57" s="80">
        <f>'MOD Vectors ALL'!S57*($E57=$F$1)</f>
        <v>0</v>
      </c>
      <c r="T57" s="80">
        <f>'MOD Vectors ALL'!T57*($E57=$F$1)</f>
        <v>0</v>
      </c>
      <c r="U57" s="80">
        <f>'MOD Vectors ALL'!U57*($E57=$F$1)</f>
        <v>0</v>
      </c>
      <c r="V57" s="80">
        <f>'MOD Vectors ALL'!V57*($E57=$F$1)</f>
        <v>0</v>
      </c>
      <c r="W57" s="80">
        <f>'MOD Vectors ALL'!W57*($E57=$F$1)</f>
        <v>0</v>
      </c>
      <c r="X57" s="80">
        <f>'MOD Vectors ALL'!X57*($E57=$F$1)</f>
        <v>0</v>
      </c>
      <c r="Y57" s="80">
        <f>'MOD Vectors ALL'!Y57*($E57=$F$1)</f>
        <v>0</v>
      </c>
      <c r="Z57" s="80">
        <f>'MOD Vectors ALL'!Z57*($E57=$F$1)</f>
        <v>0</v>
      </c>
      <c r="AA57" s="80">
        <f>'MOD Vectors ALL'!AA57*($E57=$F$1)</f>
        <v>0</v>
      </c>
      <c r="AB57" s="80">
        <f>'MOD Vectors ALL'!AB57*($E57=$F$1)</f>
        <v>0</v>
      </c>
      <c r="AC57" s="80">
        <f>'MOD Vectors ALL'!AC57*($E57=$F$1)</f>
        <v>0</v>
      </c>
      <c r="AD57" s="80">
        <f>'MOD Vectors ALL'!AD57*($E57=$F$1)</f>
        <v>0</v>
      </c>
      <c r="AE57" s="80">
        <f>'MOD Vectors ALL'!AE57*($E57=$F$1)</f>
        <v>0</v>
      </c>
      <c r="AF57" s="80">
        <f>'MOD Vectors ALL'!AF57*($E57=$F$1)</f>
        <v>0</v>
      </c>
      <c r="AG57" s="80">
        <f>'MOD Vectors ALL'!AG57*($E57=$F$1)</f>
        <v>0</v>
      </c>
      <c r="AH57" s="80">
        <f>'MOD Vectors ALL'!AH57*($E57=$F$1)</f>
        <v>0</v>
      </c>
      <c r="AI57" s="80">
        <f>'MOD Vectors ALL'!AI57*($E57=$F$1)</f>
        <v>0</v>
      </c>
      <c r="AJ57" s="80">
        <f>'MOD Vectors ALL'!AJ57*($E57=$F$1)</f>
        <v>0</v>
      </c>
      <c r="AK57" s="80">
        <f>'MOD Vectors ALL'!AK57*($E57=$F$1)</f>
        <v>0</v>
      </c>
      <c r="AL57" s="80">
        <f>'MOD Vectors ALL'!AL57*($E57=$F$1)</f>
        <v>0</v>
      </c>
      <c r="AM57" s="80">
        <f>'MOD Vectors ALL'!AM57*($E57=$F$1)</f>
        <v>0</v>
      </c>
      <c r="AN57" s="80">
        <f>'MOD Vectors ALL'!AN57*($E57=$F$1)</f>
        <v>0</v>
      </c>
      <c r="AO57" s="80">
        <f>'MOD Vectors ALL'!AO57*($E57=$F$1)</f>
        <v>0</v>
      </c>
      <c r="AP57" s="80">
        <f>'MOD Vectors ALL'!AP57*($E57=$F$1)</f>
        <v>0</v>
      </c>
      <c r="AQ57" s="80">
        <f>'MOD Vectors ALL'!AQ57*($E57=$F$1)</f>
        <v>0</v>
      </c>
      <c r="AR57" s="80">
        <f>'MOD Vectors ALL'!AR57*($E57=$F$1)</f>
        <v>0</v>
      </c>
      <c r="AS57" s="80">
        <f>'MOD Vectors ALL'!AS57*($E57=$F$1)</f>
        <v>0</v>
      </c>
      <c r="AT57" s="80">
        <f>'MOD Vectors ALL'!AT57*($E57=$F$1)</f>
        <v>0</v>
      </c>
      <c r="AU57" s="80">
        <f>'MOD Vectors ALL'!AU57*($E57=$F$1)</f>
        <v>0</v>
      </c>
      <c r="AV57" s="80">
        <f>'MOD Vectors ALL'!AV57*($E57=$F$1)</f>
        <v>0</v>
      </c>
      <c r="AW57" s="80">
        <f>'MOD Vectors ALL'!AW57*($E57=$F$1)</f>
        <v>0</v>
      </c>
      <c r="AX57" s="80">
        <f>'MOD Vectors ALL'!AX57*($E57=$F$1)</f>
        <v>0</v>
      </c>
      <c r="AY57" s="80">
        <f>'MOD Vectors ALL'!AY57*($E57=$F$1)</f>
        <v>0</v>
      </c>
      <c r="AZ57" s="80">
        <f>'MOD Vectors ALL'!AZ57*($E57=$F$1)</f>
        <v>0</v>
      </c>
      <c r="BA57" s="80">
        <f>'MOD Vectors ALL'!BA57*($E57=$F$1)</f>
        <v>0</v>
      </c>
      <c r="BB57" s="80">
        <f>'MOD Vectors ALL'!BB57*($E57=$F$1)</f>
        <v>0</v>
      </c>
      <c r="BC57" s="80">
        <f>'MOD Vectors ALL'!BC57*($E57=$F$1)</f>
        <v>0</v>
      </c>
      <c r="BD57" s="80">
        <f>'MOD Vectors ALL'!BD57*($E57=$F$1)</f>
        <v>0</v>
      </c>
      <c r="BE57" s="80">
        <f>'MOD Vectors ALL'!BE57*($E57=$F$1)</f>
        <v>0</v>
      </c>
      <c r="BF57" s="80">
        <f>'MOD Vectors ALL'!BF57*($E57=$F$1)</f>
        <v>0</v>
      </c>
      <c r="BG57" s="80">
        <f>'MOD Vectors ALL'!BG57*($E57=$F$1)</f>
        <v>0</v>
      </c>
      <c r="BH57" s="80">
        <f>'MOD Vectors ALL'!BH57*($E57=$F$1)</f>
        <v>0</v>
      </c>
      <c r="BI57" s="80">
        <f>'MOD Vectors ALL'!BI57*($E57=$F$1)</f>
        <v>0</v>
      </c>
      <c r="BJ57" s="80">
        <f>'MOD Vectors ALL'!BJ57*($E57=$F$1)</f>
        <v>0</v>
      </c>
      <c r="BK57" s="80">
        <f>'MOD Vectors ALL'!BK57*($E57=$F$1)</f>
        <v>0</v>
      </c>
      <c r="BL57" s="80">
        <f>'MOD Vectors ALL'!BL57*($E57=$F$1)</f>
        <v>0</v>
      </c>
      <c r="BM57" s="80">
        <f>'MOD Vectors ALL'!BM57*($E57=$F$1)</f>
        <v>0</v>
      </c>
      <c r="BN57" s="80">
        <f>'MOD Vectors ALL'!BN57*($E57=$F$1)</f>
        <v>0</v>
      </c>
      <c r="BO57" s="80">
        <f>'MOD Vectors ALL'!BO57*($E57=$F$1)</f>
        <v>0</v>
      </c>
      <c r="BP57" s="80">
        <f>'MOD Vectors ALL'!BP57*($E57=$F$1)</f>
        <v>0</v>
      </c>
      <c r="BQ57" s="80">
        <f>'MOD Vectors ALL'!BQ57*($E57=$F$1)</f>
        <v>0</v>
      </c>
      <c r="BR57" s="80">
        <f>'MOD Vectors ALL'!BR57*($E57=$F$1)</f>
        <v>0</v>
      </c>
      <c r="BS57" s="80">
        <f>'MOD Vectors ALL'!BS57*($E57=$F$1)</f>
        <v>0</v>
      </c>
      <c r="BT57" s="80">
        <f>'MOD Vectors ALL'!BT57*($E57=$F$1)</f>
        <v>0</v>
      </c>
      <c r="BU57" s="80">
        <f>'MOD Vectors ALL'!BU57*($E57=$F$1)</f>
        <v>0</v>
      </c>
      <c r="BV57" s="80">
        <f>'MOD Vectors ALL'!BV57*($E57=$F$1)</f>
        <v>0</v>
      </c>
      <c r="BW57" s="80">
        <f>'MOD Vectors ALL'!BW57*($E57=$F$1)</f>
        <v>0</v>
      </c>
      <c r="BX57" s="80">
        <f>'MOD Vectors ALL'!BX57*($E57=$F$1)</f>
        <v>0</v>
      </c>
      <c r="BY57" s="80">
        <f>'MOD Vectors ALL'!BY57*($E57=$F$1)</f>
        <v>0</v>
      </c>
      <c r="BZ57" s="80">
        <f>'MOD Vectors ALL'!BZ57*($E57=$F$1)</f>
        <v>0</v>
      </c>
      <c r="CA57" s="80">
        <f>'MOD Vectors ALL'!CA57*($E57=$F$1)</f>
        <v>0</v>
      </c>
      <c r="CB57" s="80">
        <f>'MOD Vectors ALL'!CB57*($E57=$F$1)</f>
        <v>0</v>
      </c>
      <c r="CC57" s="80">
        <f>'MOD Vectors ALL'!CC57*($E57=$F$1)</f>
        <v>0</v>
      </c>
      <c r="CD57" s="80">
        <f>'MOD Vectors ALL'!CD57*($E57=$F$1)</f>
        <v>0</v>
      </c>
      <c r="CE57" s="80">
        <f>'MOD Vectors ALL'!CE57*($E57=$F$1)</f>
        <v>0</v>
      </c>
      <c r="CF57" s="80">
        <f>'MOD Vectors ALL'!CF57*($E57=$F$1)</f>
        <v>0</v>
      </c>
      <c r="CG57" s="80">
        <f>'MOD Vectors ALL'!CG57*($E57=$F$1)</f>
        <v>0</v>
      </c>
      <c r="CH57" s="80">
        <f>'MOD Vectors ALL'!CH57*($E57=$F$1)</f>
        <v>0</v>
      </c>
      <c r="CI57" s="80">
        <f>'MOD Vectors ALL'!CI57*($E57=$F$1)</f>
        <v>0</v>
      </c>
      <c r="CJ57" s="80">
        <f>'MOD Vectors ALL'!CJ57*($E57=$F$1)</f>
        <v>0</v>
      </c>
      <c r="CK57" s="80">
        <f>'MOD Vectors ALL'!CK57*($E57=$F$1)</f>
        <v>0</v>
      </c>
      <c r="CL57" s="80">
        <f>'MOD Vectors ALL'!CL57*($E57=$F$1)</f>
        <v>0</v>
      </c>
      <c r="CM57" s="80">
        <f>'MOD Vectors ALL'!CM57*($E57=$F$1)</f>
        <v>0</v>
      </c>
      <c r="CN57" s="80">
        <f>'MOD Vectors ALL'!CN57*($E57=$F$1)</f>
        <v>0</v>
      </c>
      <c r="CO57" s="80">
        <f>'MOD Vectors ALL'!CO57*($E57=$F$1)</f>
        <v>0</v>
      </c>
      <c r="CP57" s="80">
        <f>'MOD Vectors ALL'!CP57*($E57=$F$1)</f>
        <v>0</v>
      </c>
      <c r="CQ57" s="80">
        <f>'MOD Vectors ALL'!CQ57*($E57=$F$1)</f>
        <v>0</v>
      </c>
      <c r="CR57" s="80">
        <f>'MOD Vectors ALL'!CR57*($E57=$F$1)</f>
        <v>0</v>
      </c>
      <c r="CS57" s="80">
        <f>'MOD Vectors ALL'!CS57*($E57=$F$1)</f>
        <v>0</v>
      </c>
      <c r="CT57" s="80">
        <f>'MOD Vectors ALL'!CT57*($E57=$F$1)</f>
        <v>0</v>
      </c>
      <c r="CU57" s="80">
        <f>'MOD Vectors ALL'!CU57*($E57=$F$1)</f>
        <v>0</v>
      </c>
      <c r="CV57" s="80">
        <f>'MOD Vectors ALL'!CV57*($E57=$F$1)</f>
        <v>0</v>
      </c>
      <c r="CW57" s="80">
        <f>'MOD Vectors ALL'!CW57*($E57=$F$1)</f>
        <v>0</v>
      </c>
      <c r="CX57" s="80">
        <f>'MOD Vectors ALL'!CX57*($E57=$F$1)</f>
        <v>0</v>
      </c>
      <c r="CY57" s="80">
        <f>'MOD Vectors ALL'!CY57*($E57=$F$1)</f>
        <v>0</v>
      </c>
      <c r="CZ57" s="80">
        <f>'MOD Vectors ALL'!CZ57*($E57=$F$1)</f>
        <v>0</v>
      </c>
      <c r="DA57" s="80">
        <f>'MOD Vectors ALL'!DA57*($E57=$F$1)</f>
        <v>0</v>
      </c>
      <c r="DB57" s="80">
        <f>'MOD Vectors ALL'!DB57*($E57=$F$1)</f>
        <v>0</v>
      </c>
      <c r="DC57" s="80">
        <f>'MOD Vectors ALL'!DC57*($E57=$F$1)</f>
        <v>0</v>
      </c>
      <c r="DD57" s="80">
        <f>'MOD Vectors ALL'!DD57*($E57=$F$1)</f>
        <v>0</v>
      </c>
      <c r="DE57" s="80">
        <f>'MOD Vectors ALL'!DE57*($E57=$F$1)</f>
        <v>0</v>
      </c>
      <c r="DF57" s="80">
        <f>'MOD Vectors ALL'!DF57*($E57=$F$1)</f>
        <v>0</v>
      </c>
      <c r="DG57" s="80">
        <f>'MOD Vectors ALL'!DG57*($E57=$F$1)</f>
        <v>0</v>
      </c>
      <c r="DH57" s="80">
        <f>'MOD Vectors ALL'!DH57*($E57=$F$1)</f>
        <v>0</v>
      </c>
      <c r="DI57" s="80">
        <f>'MOD Vectors ALL'!DI57*($E57=$F$1)</f>
        <v>0</v>
      </c>
      <c r="DJ57" s="80">
        <f>'MOD Vectors ALL'!DJ57*($E57=$F$1)</f>
        <v>0</v>
      </c>
      <c r="DK57" s="80">
        <f>'MOD Vectors ALL'!DK57*($E57=$F$1)</f>
        <v>0</v>
      </c>
      <c r="DL57" s="80">
        <f>'MOD Vectors ALL'!DL57*($E57=$F$1)</f>
        <v>0</v>
      </c>
      <c r="DM57" s="80">
        <f>'MOD Vectors ALL'!DM57*($E57=$F$1)</f>
        <v>0</v>
      </c>
      <c r="DN57" s="80">
        <f>'MOD Vectors ALL'!DN57*($E57=$F$1)</f>
        <v>0</v>
      </c>
      <c r="DO57" s="80">
        <f>'MOD Vectors ALL'!DO57*($E57=$F$1)</f>
        <v>0</v>
      </c>
      <c r="DP57" s="80">
        <f>'MOD Vectors ALL'!DP57*($E57=$F$1)</f>
        <v>0</v>
      </c>
      <c r="DQ57" s="80">
        <f>'MOD Vectors ALL'!DQ57*($E57=$F$1)</f>
        <v>0</v>
      </c>
    </row>
    <row r="58" spans="1:121" x14ac:dyDescent="0.2">
      <c r="A58">
        <v>438</v>
      </c>
      <c r="B58" t="s">
        <v>16</v>
      </c>
      <c r="C58" t="s">
        <v>369</v>
      </c>
      <c r="D58" t="s">
        <v>526</v>
      </c>
      <c r="E58" t="s">
        <v>523</v>
      </c>
      <c r="F58" t="s">
        <v>33</v>
      </c>
      <c r="G58">
        <v>0.148288</v>
      </c>
      <c r="H58">
        <v>0.36593999999999999</v>
      </c>
      <c r="I58" s="80">
        <f>'MOD Vectors ALL'!I58*($E58=$F$1)</f>
        <v>0</v>
      </c>
      <c r="J58" s="80">
        <f>'MOD Vectors ALL'!J58*($E58=$F$1)</f>
        <v>0</v>
      </c>
      <c r="K58" s="80">
        <f>'MOD Vectors ALL'!K58*($E58=$F$1)</f>
        <v>0</v>
      </c>
      <c r="L58" s="80">
        <f>'MOD Vectors ALL'!L58*($E58=$F$1)</f>
        <v>0</v>
      </c>
      <c r="M58" s="80">
        <f>'MOD Vectors ALL'!M58*($E58=$F$1)</f>
        <v>0</v>
      </c>
      <c r="N58" s="80">
        <f>'MOD Vectors ALL'!N58*($E58=$F$1)</f>
        <v>0</v>
      </c>
      <c r="O58" s="80">
        <f>'MOD Vectors ALL'!O58*($E58=$F$1)</f>
        <v>0</v>
      </c>
      <c r="P58" s="80">
        <f>'MOD Vectors ALL'!P58*($E58=$F$1)</f>
        <v>0</v>
      </c>
      <c r="Q58" s="80">
        <f>'MOD Vectors ALL'!Q58*($E58=$F$1)</f>
        <v>0</v>
      </c>
      <c r="R58" s="80">
        <f>'MOD Vectors ALL'!R58*($E58=$F$1)</f>
        <v>0</v>
      </c>
      <c r="S58" s="80">
        <f>'MOD Vectors ALL'!S58*($E58=$F$1)</f>
        <v>0</v>
      </c>
      <c r="T58" s="80">
        <f>'MOD Vectors ALL'!T58*($E58=$F$1)</f>
        <v>0</v>
      </c>
      <c r="U58" s="80">
        <f>'MOD Vectors ALL'!U58*($E58=$F$1)</f>
        <v>0</v>
      </c>
      <c r="V58" s="80">
        <f>'MOD Vectors ALL'!V58*($E58=$F$1)</f>
        <v>0</v>
      </c>
      <c r="W58" s="80">
        <f>'MOD Vectors ALL'!W58*($E58=$F$1)</f>
        <v>0</v>
      </c>
      <c r="X58" s="80">
        <f>'MOD Vectors ALL'!X58*($E58=$F$1)</f>
        <v>0</v>
      </c>
      <c r="Y58" s="80">
        <f>'MOD Vectors ALL'!Y58*($E58=$F$1)</f>
        <v>0</v>
      </c>
      <c r="Z58" s="80">
        <f>'MOD Vectors ALL'!Z58*($E58=$F$1)</f>
        <v>0</v>
      </c>
      <c r="AA58" s="80">
        <f>'MOD Vectors ALL'!AA58*($E58=$F$1)</f>
        <v>0</v>
      </c>
      <c r="AB58" s="80">
        <f>'MOD Vectors ALL'!AB58*($E58=$F$1)</f>
        <v>0</v>
      </c>
      <c r="AC58" s="80">
        <f>'MOD Vectors ALL'!AC58*($E58=$F$1)</f>
        <v>0</v>
      </c>
      <c r="AD58" s="80">
        <f>'MOD Vectors ALL'!AD58*($E58=$F$1)</f>
        <v>0</v>
      </c>
      <c r="AE58" s="80">
        <f>'MOD Vectors ALL'!AE58*($E58=$F$1)</f>
        <v>0</v>
      </c>
      <c r="AF58" s="80">
        <f>'MOD Vectors ALL'!AF58*($E58=$F$1)</f>
        <v>0</v>
      </c>
      <c r="AG58" s="80">
        <f>'MOD Vectors ALL'!AG58*($E58=$F$1)</f>
        <v>0</v>
      </c>
      <c r="AH58" s="80">
        <f>'MOD Vectors ALL'!AH58*($E58=$F$1)</f>
        <v>0</v>
      </c>
      <c r="AI58" s="80">
        <f>'MOD Vectors ALL'!AI58*($E58=$F$1)</f>
        <v>0</v>
      </c>
      <c r="AJ58" s="80">
        <f>'MOD Vectors ALL'!AJ58*($E58=$F$1)</f>
        <v>0</v>
      </c>
      <c r="AK58" s="80">
        <f>'MOD Vectors ALL'!AK58*($E58=$F$1)</f>
        <v>0</v>
      </c>
      <c r="AL58" s="80">
        <f>'MOD Vectors ALL'!AL58*($E58=$F$1)</f>
        <v>0</v>
      </c>
      <c r="AM58" s="80">
        <f>'MOD Vectors ALL'!AM58*($E58=$F$1)</f>
        <v>0</v>
      </c>
      <c r="AN58" s="80">
        <f>'MOD Vectors ALL'!AN58*($E58=$F$1)</f>
        <v>0</v>
      </c>
      <c r="AO58" s="80">
        <f>'MOD Vectors ALL'!AO58*($E58=$F$1)</f>
        <v>0</v>
      </c>
      <c r="AP58" s="80">
        <f>'MOD Vectors ALL'!AP58*($E58=$F$1)</f>
        <v>0</v>
      </c>
      <c r="AQ58" s="80">
        <f>'MOD Vectors ALL'!AQ58*($E58=$F$1)</f>
        <v>0</v>
      </c>
      <c r="AR58" s="80">
        <f>'MOD Vectors ALL'!AR58*($E58=$F$1)</f>
        <v>0</v>
      </c>
      <c r="AS58" s="80">
        <f>'MOD Vectors ALL'!AS58*($E58=$F$1)</f>
        <v>0</v>
      </c>
      <c r="AT58" s="80">
        <f>'MOD Vectors ALL'!AT58*($E58=$F$1)</f>
        <v>0</v>
      </c>
      <c r="AU58" s="80">
        <f>'MOD Vectors ALL'!AU58*($E58=$F$1)</f>
        <v>0</v>
      </c>
      <c r="AV58" s="80">
        <f>'MOD Vectors ALL'!AV58*($E58=$F$1)</f>
        <v>0</v>
      </c>
      <c r="AW58" s="80">
        <f>'MOD Vectors ALL'!AW58*($E58=$F$1)</f>
        <v>0</v>
      </c>
      <c r="AX58" s="80">
        <f>'MOD Vectors ALL'!AX58*($E58=$F$1)</f>
        <v>0</v>
      </c>
      <c r="AY58" s="80">
        <f>'MOD Vectors ALL'!AY58*($E58=$F$1)</f>
        <v>0</v>
      </c>
      <c r="AZ58" s="80">
        <f>'MOD Vectors ALL'!AZ58*($E58=$F$1)</f>
        <v>0</v>
      </c>
      <c r="BA58" s="80">
        <f>'MOD Vectors ALL'!BA58*($E58=$F$1)</f>
        <v>0</v>
      </c>
      <c r="BB58" s="80">
        <f>'MOD Vectors ALL'!BB58*($E58=$F$1)</f>
        <v>0</v>
      </c>
      <c r="BC58" s="80">
        <f>'MOD Vectors ALL'!BC58*($E58=$F$1)</f>
        <v>0</v>
      </c>
      <c r="BD58" s="80">
        <f>'MOD Vectors ALL'!BD58*($E58=$F$1)</f>
        <v>0</v>
      </c>
      <c r="BE58" s="80">
        <f>'MOD Vectors ALL'!BE58*($E58=$F$1)</f>
        <v>0</v>
      </c>
      <c r="BF58" s="80">
        <f>'MOD Vectors ALL'!BF58*($E58=$F$1)</f>
        <v>0</v>
      </c>
      <c r="BG58" s="80">
        <f>'MOD Vectors ALL'!BG58*($E58=$F$1)</f>
        <v>0</v>
      </c>
      <c r="BH58" s="80">
        <f>'MOD Vectors ALL'!BH58*($E58=$F$1)</f>
        <v>0</v>
      </c>
      <c r="BI58" s="80">
        <f>'MOD Vectors ALL'!BI58*($E58=$F$1)</f>
        <v>0</v>
      </c>
      <c r="BJ58" s="80">
        <f>'MOD Vectors ALL'!BJ58*($E58=$F$1)</f>
        <v>0</v>
      </c>
      <c r="BK58" s="80">
        <f>'MOD Vectors ALL'!BK58*($E58=$F$1)</f>
        <v>0</v>
      </c>
      <c r="BL58" s="80">
        <f>'MOD Vectors ALL'!BL58*($E58=$F$1)</f>
        <v>0</v>
      </c>
      <c r="BM58" s="80">
        <f>'MOD Vectors ALL'!BM58*($E58=$F$1)</f>
        <v>0</v>
      </c>
      <c r="BN58" s="80">
        <f>'MOD Vectors ALL'!BN58*($E58=$F$1)</f>
        <v>0</v>
      </c>
      <c r="BO58" s="80">
        <f>'MOD Vectors ALL'!BO58*($E58=$F$1)</f>
        <v>0</v>
      </c>
      <c r="BP58" s="80">
        <f>'MOD Vectors ALL'!BP58*($E58=$F$1)</f>
        <v>0</v>
      </c>
      <c r="BQ58" s="80">
        <f>'MOD Vectors ALL'!BQ58*($E58=$F$1)</f>
        <v>0</v>
      </c>
      <c r="BR58" s="80">
        <f>'MOD Vectors ALL'!BR58*($E58=$F$1)</f>
        <v>0</v>
      </c>
      <c r="BS58" s="80">
        <f>'MOD Vectors ALL'!BS58*($E58=$F$1)</f>
        <v>0</v>
      </c>
      <c r="BT58" s="80">
        <f>'MOD Vectors ALL'!BT58*($E58=$F$1)</f>
        <v>0</v>
      </c>
      <c r="BU58" s="80">
        <f>'MOD Vectors ALL'!BU58*($E58=$F$1)</f>
        <v>0</v>
      </c>
      <c r="BV58" s="80">
        <f>'MOD Vectors ALL'!BV58*($E58=$F$1)</f>
        <v>0</v>
      </c>
      <c r="BW58" s="80">
        <f>'MOD Vectors ALL'!BW58*($E58=$F$1)</f>
        <v>0</v>
      </c>
      <c r="BX58" s="80">
        <f>'MOD Vectors ALL'!BX58*($E58=$F$1)</f>
        <v>0</v>
      </c>
      <c r="BY58" s="80">
        <f>'MOD Vectors ALL'!BY58*($E58=$F$1)</f>
        <v>0</v>
      </c>
      <c r="BZ58" s="80">
        <f>'MOD Vectors ALL'!BZ58*($E58=$F$1)</f>
        <v>0</v>
      </c>
      <c r="CA58" s="80">
        <f>'MOD Vectors ALL'!CA58*($E58=$F$1)</f>
        <v>0</v>
      </c>
      <c r="CB58" s="80">
        <f>'MOD Vectors ALL'!CB58*($E58=$F$1)</f>
        <v>0</v>
      </c>
      <c r="CC58" s="80">
        <f>'MOD Vectors ALL'!CC58*($E58=$F$1)</f>
        <v>0</v>
      </c>
      <c r="CD58" s="80">
        <f>'MOD Vectors ALL'!CD58*($E58=$F$1)</f>
        <v>0</v>
      </c>
      <c r="CE58" s="80">
        <f>'MOD Vectors ALL'!CE58*($E58=$F$1)</f>
        <v>0</v>
      </c>
      <c r="CF58" s="80">
        <f>'MOD Vectors ALL'!CF58*($E58=$F$1)</f>
        <v>0</v>
      </c>
      <c r="CG58" s="80">
        <f>'MOD Vectors ALL'!CG58*($E58=$F$1)</f>
        <v>0</v>
      </c>
      <c r="CH58" s="80">
        <f>'MOD Vectors ALL'!CH58*($E58=$F$1)</f>
        <v>0</v>
      </c>
      <c r="CI58" s="80">
        <f>'MOD Vectors ALL'!CI58*($E58=$F$1)</f>
        <v>0</v>
      </c>
      <c r="CJ58" s="80">
        <f>'MOD Vectors ALL'!CJ58*($E58=$F$1)</f>
        <v>0</v>
      </c>
      <c r="CK58" s="80">
        <f>'MOD Vectors ALL'!CK58*($E58=$F$1)</f>
        <v>0</v>
      </c>
      <c r="CL58" s="80">
        <f>'MOD Vectors ALL'!CL58*($E58=$F$1)</f>
        <v>0</v>
      </c>
      <c r="CM58" s="80">
        <f>'MOD Vectors ALL'!CM58*($E58=$F$1)</f>
        <v>0</v>
      </c>
      <c r="CN58" s="80">
        <f>'MOD Vectors ALL'!CN58*($E58=$F$1)</f>
        <v>0</v>
      </c>
      <c r="CO58" s="80">
        <f>'MOD Vectors ALL'!CO58*($E58=$F$1)</f>
        <v>0</v>
      </c>
      <c r="CP58" s="80">
        <f>'MOD Vectors ALL'!CP58*($E58=$F$1)</f>
        <v>0</v>
      </c>
      <c r="CQ58" s="80">
        <f>'MOD Vectors ALL'!CQ58*($E58=$F$1)</f>
        <v>0</v>
      </c>
      <c r="CR58" s="80">
        <f>'MOD Vectors ALL'!CR58*($E58=$F$1)</f>
        <v>0</v>
      </c>
      <c r="CS58" s="80">
        <f>'MOD Vectors ALL'!CS58*($E58=$F$1)</f>
        <v>0</v>
      </c>
      <c r="CT58" s="80">
        <f>'MOD Vectors ALL'!CT58*($E58=$F$1)</f>
        <v>0</v>
      </c>
      <c r="CU58" s="80">
        <f>'MOD Vectors ALL'!CU58*($E58=$F$1)</f>
        <v>0</v>
      </c>
      <c r="CV58" s="80">
        <f>'MOD Vectors ALL'!CV58*($E58=$F$1)</f>
        <v>0</v>
      </c>
      <c r="CW58" s="80">
        <f>'MOD Vectors ALL'!CW58*($E58=$F$1)</f>
        <v>0</v>
      </c>
      <c r="CX58" s="80">
        <f>'MOD Vectors ALL'!CX58*($E58=$F$1)</f>
        <v>0</v>
      </c>
      <c r="CY58" s="80">
        <f>'MOD Vectors ALL'!CY58*($E58=$F$1)</f>
        <v>0</v>
      </c>
      <c r="CZ58" s="80">
        <f>'MOD Vectors ALL'!CZ58*($E58=$F$1)</f>
        <v>0</v>
      </c>
      <c r="DA58" s="80">
        <f>'MOD Vectors ALL'!DA58*($E58=$F$1)</f>
        <v>0</v>
      </c>
      <c r="DB58" s="80">
        <f>'MOD Vectors ALL'!DB58*($E58=$F$1)</f>
        <v>0</v>
      </c>
      <c r="DC58" s="80">
        <f>'MOD Vectors ALL'!DC58*($E58=$F$1)</f>
        <v>0</v>
      </c>
      <c r="DD58" s="80">
        <f>'MOD Vectors ALL'!DD58*($E58=$F$1)</f>
        <v>0</v>
      </c>
      <c r="DE58" s="80">
        <f>'MOD Vectors ALL'!DE58*($E58=$F$1)</f>
        <v>0</v>
      </c>
      <c r="DF58" s="80">
        <f>'MOD Vectors ALL'!DF58*($E58=$F$1)</f>
        <v>0</v>
      </c>
      <c r="DG58" s="80">
        <f>'MOD Vectors ALL'!DG58*($E58=$F$1)</f>
        <v>0</v>
      </c>
      <c r="DH58" s="80">
        <f>'MOD Vectors ALL'!DH58*($E58=$F$1)</f>
        <v>0</v>
      </c>
      <c r="DI58" s="80">
        <f>'MOD Vectors ALL'!DI58*($E58=$F$1)</f>
        <v>0</v>
      </c>
      <c r="DJ58" s="80">
        <f>'MOD Vectors ALL'!DJ58*($E58=$F$1)</f>
        <v>0</v>
      </c>
      <c r="DK58" s="80">
        <f>'MOD Vectors ALL'!DK58*($E58=$F$1)</f>
        <v>0</v>
      </c>
      <c r="DL58" s="80">
        <f>'MOD Vectors ALL'!DL58*($E58=$F$1)</f>
        <v>0</v>
      </c>
      <c r="DM58" s="80">
        <f>'MOD Vectors ALL'!DM58*($E58=$F$1)</f>
        <v>0</v>
      </c>
      <c r="DN58" s="80">
        <f>'MOD Vectors ALL'!DN58*($E58=$F$1)</f>
        <v>0</v>
      </c>
      <c r="DO58" s="80">
        <f>'MOD Vectors ALL'!DO58*($E58=$F$1)</f>
        <v>0</v>
      </c>
      <c r="DP58" s="80">
        <f>'MOD Vectors ALL'!DP58*($E58=$F$1)</f>
        <v>0</v>
      </c>
      <c r="DQ58" s="80">
        <f>'MOD Vectors ALL'!DQ58*($E58=$F$1)</f>
        <v>0</v>
      </c>
    </row>
    <row r="59" spans="1:121" x14ac:dyDescent="0.2">
      <c r="A59">
        <v>439</v>
      </c>
      <c r="B59" t="s">
        <v>16</v>
      </c>
      <c r="C59" t="s">
        <v>369</v>
      </c>
      <c r="D59" t="s">
        <v>526</v>
      </c>
      <c r="E59" t="s">
        <v>523</v>
      </c>
      <c r="F59" t="s">
        <v>34</v>
      </c>
      <c r="G59">
        <v>0.160362</v>
      </c>
      <c r="H59">
        <v>0.39416099999999998</v>
      </c>
      <c r="I59" s="80">
        <f>'MOD Vectors ALL'!I59*($E59=$F$1)</f>
        <v>0</v>
      </c>
      <c r="J59" s="80">
        <f>'MOD Vectors ALL'!J59*($E59=$F$1)</f>
        <v>0</v>
      </c>
      <c r="K59" s="80">
        <f>'MOD Vectors ALL'!K59*($E59=$F$1)</f>
        <v>0</v>
      </c>
      <c r="L59" s="80">
        <f>'MOD Vectors ALL'!L59*($E59=$F$1)</f>
        <v>0</v>
      </c>
      <c r="M59" s="80">
        <f>'MOD Vectors ALL'!M59*($E59=$F$1)</f>
        <v>0</v>
      </c>
      <c r="N59" s="80">
        <f>'MOD Vectors ALL'!N59*($E59=$F$1)</f>
        <v>0</v>
      </c>
      <c r="O59" s="80">
        <f>'MOD Vectors ALL'!O59*($E59=$F$1)</f>
        <v>0</v>
      </c>
      <c r="P59" s="80">
        <f>'MOD Vectors ALL'!P59*($E59=$F$1)</f>
        <v>0</v>
      </c>
      <c r="Q59" s="80">
        <f>'MOD Vectors ALL'!Q59*($E59=$F$1)</f>
        <v>0</v>
      </c>
      <c r="R59" s="80">
        <f>'MOD Vectors ALL'!R59*($E59=$F$1)</f>
        <v>0</v>
      </c>
      <c r="S59" s="80">
        <f>'MOD Vectors ALL'!S59*($E59=$F$1)</f>
        <v>0</v>
      </c>
      <c r="T59" s="80">
        <f>'MOD Vectors ALL'!T59*($E59=$F$1)</f>
        <v>0</v>
      </c>
      <c r="U59" s="80">
        <f>'MOD Vectors ALL'!U59*($E59=$F$1)</f>
        <v>0</v>
      </c>
      <c r="V59" s="80">
        <f>'MOD Vectors ALL'!V59*($E59=$F$1)</f>
        <v>0</v>
      </c>
      <c r="W59" s="80">
        <f>'MOD Vectors ALL'!W59*($E59=$F$1)</f>
        <v>0</v>
      </c>
      <c r="X59" s="80">
        <f>'MOD Vectors ALL'!X59*($E59=$F$1)</f>
        <v>0</v>
      </c>
      <c r="Y59" s="80">
        <f>'MOD Vectors ALL'!Y59*($E59=$F$1)</f>
        <v>0</v>
      </c>
      <c r="Z59" s="80">
        <f>'MOD Vectors ALL'!Z59*($E59=$F$1)</f>
        <v>0</v>
      </c>
      <c r="AA59" s="80">
        <f>'MOD Vectors ALL'!AA59*($E59=$F$1)</f>
        <v>0</v>
      </c>
      <c r="AB59" s="80">
        <f>'MOD Vectors ALL'!AB59*($E59=$F$1)</f>
        <v>0</v>
      </c>
      <c r="AC59" s="80">
        <f>'MOD Vectors ALL'!AC59*($E59=$F$1)</f>
        <v>0</v>
      </c>
      <c r="AD59" s="80">
        <f>'MOD Vectors ALL'!AD59*($E59=$F$1)</f>
        <v>0</v>
      </c>
      <c r="AE59" s="80">
        <f>'MOD Vectors ALL'!AE59*($E59=$F$1)</f>
        <v>0</v>
      </c>
      <c r="AF59" s="80">
        <f>'MOD Vectors ALL'!AF59*($E59=$F$1)</f>
        <v>0</v>
      </c>
      <c r="AG59" s="80">
        <f>'MOD Vectors ALL'!AG59*($E59=$F$1)</f>
        <v>0</v>
      </c>
      <c r="AH59" s="80">
        <f>'MOD Vectors ALL'!AH59*($E59=$F$1)</f>
        <v>0</v>
      </c>
      <c r="AI59" s="80">
        <f>'MOD Vectors ALL'!AI59*($E59=$F$1)</f>
        <v>0</v>
      </c>
      <c r="AJ59" s="80">
        <f>'MOD Vectors ALL'!AJ59*($E59=$F$1)</f>
        <v>0</v>
      </c>
      <c r="AK59" s="80">
        <f>'MOD Vectors ALL'!AK59*($E59=$F$1)</f>
        <v>0</v>
      </c>
      <c r="AL59" s="80">
        <f>'MOD Vectors ALL'!AL59*($E59=$F$1)</f>
        <v>0</v>
      </c>
      <c r="AM59" s="80">
        <f>'MOD Vectors ALL'!AM59*($E59=$F$1)</f>
        <v>0</v>
      </c>
      <c r="AN59" s="80">
        <f>'MOD Vectors ALL'!AN59*($E59=$F$1)</f>
        <v>0</v>
      </c>
      <c r="AO59" s="80">
        <f>'MOD Vectors ALL'!AO59*($E59=$F$1)</f>
        <v>0</v>
      </c>
      <c r="AP59" s="80">
        <f>'MOD Vectors ALL'!AP59*($E59=$F$1)</f>
        <v>0</v>
      </c>
      <c r="AQ59" s="80">
        <f>'MOD Vectors ALL'!AQ59*($E59=$F$1)</f>
        <v>0</v>
      </c>
      <c r="AR59" s="80">
        <f>'MOD Vectors ALL'!AR59*($E59=$F$1)</f>
        <v>0</v>
      </c>
      <c r="AS59" s="80">
        <f>'MOD Vectors ALL'!AS59*($E59=$F$1)</f>
        <v>0</v>
      </c>
      <c r="AT59" s="80">
        <f>'MOD Vectors ALL'!AT59*($E59=$F$1)</f>
        <v>0</v>
      </c>
      <c r="AU59" s="80">
        <f>'MOD Vectors ALL'!AU59*($E59=$F$1)</f>
        <v>0</v>
      </c>
      <c r="AV59" s="80">
        <f>'MOD Vectors ALL'!AV59*($E59=$F$1)</f>
        <v>0</v>
      </c>
      <c r="AW59" s="80">
        <f>'MOD Vectors ALL'!AW59*($E59=$F$1)</f>
        <v>0</v>
      </c>
      <c r="AX59" s="80">
        <f>'MOD Vectors ALL'!AX59*($E59=$F$1)</f>
        <v>0</v>
      </c>
      <c r="AY59" s="80">
        <f>'MOD Vectors ALL'!AY59*($E59=$F$1)</f>
        <v>0</v>
      </c>
      <c r="AZ59" s="80">
        <f>'MOD Vectors ALL'!AZ59*($E59=$F$1)</f>
        <v>0</v>
      </c>
      <c r="BA59" s="80">
        <f>'MOD Vectors ALL'!BA59*($E59=$F$1)</f>
        <v>0</v>
      </c>
      <c r="BB59" s="80">
        <f>'MOD Vectors ALL'!BB59*($E59=$F$1)</f>
        <v>0</v>
      </c>
      <c r="BC59" s="80">
        <f>'MOD Vectors ALL'!BC59*($E59=$F$1)</f>
        <v>0</v>
      </c>
      <c r="BD59" s="80">
        <f>'MOD Vectors ALL'!BD59*($E59=$F$1)</f>
        <v>0</v>
      </c>
      <c r="BE59" s="80">
        <f>'MOD Vectors ALL'!BE59*($E59=$F$1)</f>
        <v>0</v>
      </c>
      <c r="BF59" s="80">
        <f>'MOD Vectors ALL'!BF59*($E59=$F$1)</f>
        <v>0</v>
      </c>
      <c r="BG59" s="80">
        <f>'MOD Vectors ALL'!BG59*($E59=$F$1)</f>
        <v>0</v>
      </c>
      <c r="BH59" s="80">
        <f>'MOD Vectors ALL'!BH59*($E59=$F$1)</f>
        <v>0</v>
      </c>
      <c r="BI59" s="80">
        <f>'MOD Vectors ALL'!BI59*($E59=$F$1)</f>
        <v>0</v>
      </c>
      <c r="BJ59" s="80">
        <f>'MOD Vectors ALL'!BJ59*($E59=$F$1)</f>
        <v>0</v>
      </c>
      <c r="BK59" s="80">
        <f>'MOD Vectors ALL'!BK59*($E59=$F$1)</f>
        <v>0</v>
      </c>
      <c r="BL59" s="80">
        <f>'MOD Vectors ALL'!BL59*($E59=$F$1)</f>
        <v>0</v>
      </c>
      <c r="BM59" s="80">
        <f>'MOD Vectors ALL'!BM59*($E59=$F$1)</f>
        <v>0</v>
      </c>
      <c r="BN59" s="80">
        <f>'MOD Vectors ALL'!BN59*($E59=$F$1)</f>
        <v>0</v>
      </c>
      <c r="BO59" s="80">
        <f>'MOD Vectors ALL'!BO59*($E59=$F$1)</f>
        <v>0</v>
      </c>
      <c r="BP59" s="80">
        <f>'MOD Vectors ALL'!BP59*($E59=$F$1)</f>
        <v>0</v>
      </c>
      <c r="BQ59" s="80">
        <f>'MOD Vectors ALL'!BQ59*($E59=$F$1)</f>
        <v>0</v>
      </c>
      <c r="BR59" s="80">
        <f>'MOD Vectors ALL'!BR59*($E59=$F$1)</f>
        <v>0</v>
      </c>
      <c r="BS59" s="80">
        <f>'MOD Vectors ALL'!BS59*($E59=$F$1)</f>
        <v>0</v>
      </c>
      <c r="BT59" s="80">
        <f>'MOD Vectors ALL'!BT59*($E59=$F$1)</f>
        <v>0</v>
      </c>
      <c r="BU59" s="80">
        <f>'MOD Vectors ALL'!BU59*($E59=$F$1)</f>
        <v>0</v>
      </c>
      <c r="BV59" s="80">
        <f>'MOD Vectors ALL'!BV59*($E59=$F$1)</f>
        <v>0</v>
      </c>
      <c r="BW59" s="80">
        <f>'MOD Vectors ALL'!BW59*($E59=$F$1)</f>
        <v>0</v>
      </c>
      <c r="BX59" s="80">
        <f>'MOD Vectors ALL'!BX59*($E59=$F$1)</f>
        <v>0</v>
      </c>
      <c r="BY59" s="80">
        <f>'MOD Vectors ALL'!BY59*($E59=$F$1)</f>
        <v>0</v>
      </c>
      <c r="BZ59" s="80">
        <f>'MOD Vectors ALL'!BZ59*($E59=$F$1)</f>
        <v>0</v>
      </c>
      <c r="CA59" s="80">
        <f>'MOD Vectors ALL'!CA59*($E59=$F$1)</f>
        <v>0</v>
      </c>
      <c r="CB59" s="80">
        <f>'MOD Vectors ALL'!CB59*($E59=$F$1)</f>
        <v>0</v>
      </c>
      <c r="CC59" s="80">
        <f>'MOD Vectors ALL'!CC59*($E59=$F$1)</f>
        <v>0</v>
      </c>
      <c r="CD59" s="80">
        <f>'MOD Vectors ALL'!CD59*($E59=$F$1)</f>
        <v>0</v>
      </c>
      <c r="CE59" s="80">
        <f>'MOD Vectors ALL'!CE59*($E59=$F$1)</f>
        <v>0</v>
      </c>
      <c r="CF59" s="80">
        <f>'MOD Vectors ALL'!CF59*($E59=$F$1)</f>
        <v>0</v>
      </c>
      <c r="CG59" s="80">
        <f>'MOD Vectors ALL'!CG59*($E59=$F$1)</f>
        <v>0</v>
      </c>
      <c r="CH59" s="80">
        <f>'MOD Vectors ALL'!CH59*($E59=$F$1)</f>
        <v>0</v>
      </c>
      <c r="CI59" s="80">
        <f>'MOD Vectors ALL'!CI59*($E59=$F$1)</f>
        <v>0</v>
      </c>
      <c r="CJ59" s="80">
        <f>'MOD Vectors ALL'!CJ59*($E59=$F$1)</f>
        <v>0</v>
      </c>
      <c r="CK59" s="80">
        <f>'MOD Vectors ALL'!CK59*($E59=$F$1)</f>
        <v>0</v>
      </c>
      <c r="CL59" s="80">
        <f>'MOD Vectors ALL'!CL59*($E59=$F$1)</f>
        <v>0</v>
      </c>
      <c r="CM59" s="80">
        <f>'MOD Vectors ALL'!CM59*($E59=$F$1)</f>
        <v>0</v>
      </c>
      <c r="CN59" s="80">
        <f>'MOD Vectors ALL'!CN59*($E59=$F$1)</f>
        <v>0</v>
      </c>
      <c r="CO59" s="80">
        <f>'MOD Vectors ALL'!CO59*($E59=$F$1)</f>
        <v>0</v>
      </c>
      <c r="CP59" s="80">
        <f>'MOD Vectors ALL'!CP59*($E59=$F$1)</f>
        <v>0</v>
      </c>
      <c r="CQ59" s="80">
        <f>'MOD Vectors ALL'!CQ59*($E59=$F$1)</f>
        <v>0</v>
      </c>
      <c r="CR59" s="80">
        <f>'MOD Vectors ALL'!CR59*($E59=$F$1)</f>
        <v>0</v>
      </c>
      <c r="CS59" s="80">
        <f>'MOD Vectors ALL'!CS59*($E59=$F$1)</f>
        <v>0</v>
      </c>
      <c r="CT59" s="80">
        <f>'MOD Vectors ALL'!CT59*($E59=$F$1)</f>
        <v>0</v>
      </c>
      <c r="CU59" s="80">
        <f>'MOD Vectors ALL'!CU59*($E59=$F$1)</f>
        <v>0</v>
      </c>
      <c r="CV59" s="80">
        <f>'MOD Vectors ALL'!CV59*($E59=$F$1)</f>
        <v>0</v>
      </c>
      <c r="CW59" s="80">
        <f>'MOD Vectors ALL'!CW59*($E59=$F$1)</f>
        <v>0</v>
      </c>
      <c r="CX59" s="80">
        <f>'MOD Vectors ALL'!CX59*($E59=$F$1)</f>
        <v>0</v>
      </c>
      <c r="CY59" s="80">
        <f>'MOD Vectors ALL'!CY59*($E59=$F$1)</f>
        <v>0</v>
      </c>
      <c r="CZ59" s="80">
        <f>'MOD Vectors ALL'!CZ59*($E59=$F$1)</f>
        <v>0</v>
      </c>
      <c r="DA59" s="80">
        <f>'MOD Vectors ALL'!DA59*($E59=$F$1)</f>
        <v>0</v>
      </c>
      <c r="DB59" s="80">
        <f>'MOD Vectors ALL'!DB59*($E59=$F$1)</f>
        <v>0</v>
      </c>
      <c r="DC59" s="80">
        <f>'MOD Vectors ALL'!DC59*($E59=$F$1)</f>
        <v>0</v>
      </c>
      <c r="DD59" s="80">
        <f>'MOD Vectors ALL'!DD59*($E59=$F$1)</f>
        <v>0</v>
      </c>
      <c r="DE59" s="80">
        <f>'MOD Vectors ALL'!DE59*($E59=$F$1)</f>
        <v>0</v>
      </c>
      <c r="DF59" s="80">
        <f>'MOD Vectors ALL'!DF59*($E59=$F$1)</f>
        <v>0</v>
      </c>
      <c r="DG59" s="80">
        <f>'MOD Vectors ALL'!DG59*($E59=$F$1)</f>
        <v>0</v>
      </c>
      <c r="DH59" s="80">
        <f>'MOD Vectors ALL'!DH59*($E59=$F$1)</f>
        <v>0</v>
      </c>
      <c r="DI59" s="80">
        <f>'MOD Vectors ALL'!DI59*($E59=$F$1)</f>
        <v>0</v>
      </c>
      <c r="DJ59" s="80">
        <f>'MOD Vectors ALL'!DJ59*($E59=$F$1)</f>
        <v>0</v>
      </c>
      <c r="DK59" s="80">
        <f>'MOD Vectors ALL'!DK59*($E59=$F$1)</f>
        <v>0</v>
      </c>
      <c r="DL59" s="80">
        <f>'MOD Vectors ALL'!DL59*($E59=$F$1)</f>
        <v>0</v>
      </c>
      <c r="DM59" s="80">
        <f>'MOD Vectors ALL'!DM59*($E59=$F$1)</f>
        <v>0</v>
      </c>
      <c r="DN59" s="80">
        <f>'MOD Vectors ALL'!DN59*($E59=$F$1)</f>
        <v>0</v>
      </c>
      <c r="DO59" s="80">
        <f>'MOD Vectors ALL'!DO59*($E59=$F$1)</f>
        <v>0</v>
      </c>
      <c r="DP59" s="80">
        <f>'MOD Vectors ALL'!DP59*($E59=$F$1)</f>
        <v>0</v>
      </c>
      <c r="DQ59" s="80">
        <f>'MOD Vectors ALL'!DQ59*($E59=$F$1)</f>
        <v>0</v>
      </c>
    </row>
    <row r="60" spans="1:121" x14ac:dyDescent="0.2">
      <c r="A60">
        <v>440</v>
      </c>
      <c r="B60" t="s">
        <v>16</v>
      </c>
      <c r="C60" t="s">
        <v>369</v>
      </c>
      <c r="D60" t="s">
        <v>526</v>
      </c>
      <c r="E60" t="s">
        <v>523</v>
      </c>
      <c r="F60" t="s">
        <v>7</v>
      </c>
      <c r="G60">
        <v>0.168266</v>
      </c>
      <c r="H60">
        <v>0.41123599999999999</v>
      </c>
      <c r="I60" s="80">
        <f>'MOD Vectors ALL'!I60*($E60=$F$1)</f>
        <v>0</v>
      </c>
      <c r="J60" s="80">
        <f>'MOD Vectors ALL'!J60*($E60=$F$1)</f>
        <v>0</v>
      </c>
      <c r="K60" s="80">
        <f>'MOD Vectors ALL'!K60*($E60=$F$1)</f>
        <v>0</v>
      </c>
      <c r="L60" s="80">
        <f>'MOD Vectors ALL'!L60*($E60=$F$1)</f>
        <v>0</v>
      </c>
      <c r="M60" s="80">
        <f>'MOD Vectors ALL'!M60*($E60=$F$1)</f>
        <v>0</v>
      </c>
      <c r="N60" s="80">
        <f>'MOD Vectors ALL'!N60*($E60=$F$1)</f>
        <v>0</v>
      </c>
      <c r="O60" s="80">
        <f>'MOD Vectors ALL'!O60*($E60=$F$1)</f>
        <v>0</v>
      </c>
      <c r="P60" s="80">
        <f>'MOD Vectors ALL'!P60*($E60=$F$1)</f>
        <v>0</v>
      </c>
      <c r="Q60" s="80">
        <f>'MOD Vectors ALL'!Q60*($E60=$F$1)</f>
        <v>0</v>
      </c>
      <c r="R60" s="80">
        <f>'MOD Vectors ALL'!R60*($E60=$F$1)</f>
        <v>0</v>
      </c>
      <c r="S60" s="80">
        <f>'MOD Vectors ALL'!S60*($E60=$F$1)</f>
        <v>0</v>
      </c>
      <c r="T60" s="80">
        <f>'MOD Vectors ALL'!T60*($E60=$F$1)</f>
        <v>0</v>
      </c>
      <c r="U60" s="80">
        <f>'MOD Vectors ALL'!U60*($E60=$F$1)</f>
        <v>0</v>
      </c>
      <c r="V60" s="80">
        <f>'MOD Vectors ALL'!V60*($E60=$F$1)</f>
        <v>0</v>
      </c>
      <c r="W60" s="80">
        <f>'MOD Vectors ALL'!W60*($E60=$F$1)</f>
        <v>0</v>
      </c>
      <c r="X60" s="80">
        <f>'MOD Vectors ALL'!X60*($E60=$F$1)</f>
        <v>0</v>
      </c>
      <c r="Y60" s="80">
        <f>'MOD Vectors ALL'!Y60*($E60=$F$1)</f>
        <v>0</v>
      </c>
      <c r="Z60" s="80">
        <f>'MOD Vectors ALL'!Z60*($E60=$F$1)</f>
        <v>0</v>
      </c>
      <c r="AA60" s="80">
        <f>'MOD Vectors ALL'!AA60*($E60=$F$1)</f>
        <v>0</v>
      </c>
      <c r="AB60" s="80">
        <f>'MOD Vectors ALL'!AB60*($E60=$F$1)</f>
        <v>0</v>
      </c>
      <c r="AC60" s="80">
        <f>'MOD Vectors ALL'!AC60*($E60=$F$1)</f>
        <v>0</v>
      </c>
      <c r="AD60" s="80">
        <f>'MOD Vectors ALL'!AD60*($E60=$F$1)</f>
        <v>0</v>
      </c>
      <c r="AE60" s="80">
        <f>'MOD Vectors ALL'!AE60*($E60=$F$1)</f>
        <v>0</v>
      </c>
      <c r="AF60" s="80">
        <f>'MOD Vectors ALL'!AF60*($E60=$F$1)</f>
        <v>0</v>
      </c>
      <c r="AG60" s="80">
        <f>'MOD Vectors ALL'!AG60*($E60=$F$1)</f>
        <v>0</v>
      </c>
      <c r="AH60" s="80">
        <f>'MOD Vectors ALL'!AH60*($E60=$F$1)</f>
        <v>0</v>
      </c>
      <c r="AI60" s="80">
        <f>'MOD Vectors ALL'!AI60*($E60=$F$1)</f>
        <v>0</v>
      </c>
      <c r="AJ60" s="80">
        <f>'MOD Vectors ALL'!AJ60*($E60=$F$1)</f>
        <v>0</v>
      </c>
      <c r="AK60" s="80">
        <f>'MOD Vectors ALL'!AK60*($E60=$F$1)</f>
        <v>0</v>
      </c>
      <c r="AL60" s="80">
        <f>'MOD Vectors ALL'!AL60*($E60=$F$1)</f>
        <v>0</v>
      </c>
      <c r="AM60" s="80">
        <f>'MOD Vectors ALL'!AM60*($E60=$F$1)</f>
        <v>0</v>
      </c>
      <c r="AN60" s="80">
        <f>'MOD Vectors ALL'!AN60*($E60=$F$1)</f>
        <v>0</v>
      </c>
      <c r="AO60" s="80">
        <f>'MOD Vectors ALL'!AO60*($E60=$F$1)</f>
        <v>0</v>
      </c>
      <c r="AP60" s="80">
        <f>'MOD Vectors ALL'!AP60*($E60=$F$1)</f>
        <v>0</v>
      </c>
      <c r="AQ60" s="80">
        <f>'MOD Vectors ALL'!AQ60*($E60=$F$1)</f>
        <v>0</v>
      </c>
      <c r="AR60" s="80">
        <f>'MOD Vectors ALL'!AR60*($E60=$F$1)</f>
        <v>0</v>
      </c>
      <c r="AS60" s="80">
        <f>'MOD Vectors ALL'!AS60*($E60=$F$1)</f>
        <v>0</v>
      </c>
      <c r="AT60" s="80">
        <f>'MOD Vectors ALL'!AT60*($E60=$F$1)</f>
        <v>0</v>
      </c>
      <c r="AU60" s="80">
        <f>'MOD Vectors ALL'!AU60*($E60=$F$1)</f>
        <v>0</v>
      </c>
      <c r="AV60" s="80">
        <f>'MOD Vectors ALL'!AV60*($E60=$F$1)</f>
        <v>0</v>
      </c>
      <c r="AW60" s="80">
        <f>'MOD Vectors ALL'!AW60*($E60=$F$1)</f>
        <v>0</v>
      </c>
      <c r="AX60" s="80">
        <f>'MOD Vectors ALL'!AX60*($E60=$F$1)</f>
        <v>0</v>
      </c>
      <c r="AY60" s="80">
        <f>'MOD Vectors ALL'!AY60*($E60=$F$1)</f>
        <v>0</v>
      </c>
      <c r="AZ60" s="80">
        <f>'MOD Vectors ALL'!AZ60*($E60=$F$1)</f>
        <v>0</v>
      </c>
      <c r="BA60" s="80">
        <f>'MOD Vectors ALL'!BA60*($E60=$F$1)</f>
        <v>0</v>
      </c>
      <c r="BB60" s="80">
        <f>'MOD Vectors ALL'!BB60*($E60=$F$1)</f>
        <v>0</v>
      </c>
      <c r="BC60" s="80">
        <f>'MOD Vectors ALL'!BC60*($E60=$F$1)</f>
        <v>0</v>
      </c>
      <c r="BD60" s="80">
        <f>'MOD Vectors ALL'!BD60*($E60=$F$1)</f>
        <v>0</v>
      </c>
      <c r="BE60" s="80">
        <f>'MOD Vectors ALL'!BE60*($E60=$F$1)</f>
        <v>0</v>
      </c>
      <c r="BF60" s="80">
        <f>'MOD Vectors ALL'!BF60*($E60=$F$1)</f>
        <v>0</v>
      </c>
      <c r="BG60" s="80">
        <f>'MOD Vectors ALL'!BG60*($E60=$F$1)</f>
        <v>0</v>
      </c>
      <c r="BH60" s="80">
        <f>'MOD Vectors ALL'!BH60*($E60=$F$1)</f>
        <v>0</v>
      </c>
      <c r="BI60" s="80">
        <f>'MOD Vectors ALL'!BI60*($E60=$F$1)</f>
        <v>0</v>
      </c>
      <c r="BJ60" s="80">
        <f>'MOD Vectors ALL'!BJ60*($E60=$F$1)</f>
        <v>0</v>
      </c>
      <c r="BK60" s="80">
        <f>'MOD Vectors ALL'!BK60*($E60=$F$1)</f>
        <v>0</v>
      </c>
      <c r="BL60" s="80">
        <f>'MOD Vectors ALL'!BL60*($E60=$F$1)</f>
        <v>0</v>
      </c>
      <c r="BM60" s="80">
        <f>'MOD Vectors ALL'!BM60*($E60=$F$1)</f>
        <v>0</v>
      </c>
      <c r="BN60" s="80">
        <f>'MOD Vectors ALL'!BN60*($E60=$F$1)</f>
        <v>0</v>
      </c>
      <c r="BO60" s="80">
        <f>'MOD Vectors ALL'!BO60*($E60=$F$1)</f>
        <v>0</v>
      </c>
      <c r="BP60" s="80">
        <f>'MOD Vectors ALL'!BP60*($E60=$F$1)</f>
        <v>0</v>
      </c>
      <c r="BQ60" s="80">
        <f>'MOD Vectors ALL'!BQ60*($E60=$F$1)</f>
        <v>0</v>
      </c>
      <c r="BR60" s="80">
        <f>'MOD Vectors ALL'!BR60*($E60=$F$1)</f>
        <v>0</v>
      </c>
      <c r="BS60" s="80">
        <f>'MOD Vectors ALL'!BS60*($E60=$F$1)</f>
        <v>0</v>
      </c>
      <c r="BT60" s="80">
        <f>'MOD Vectors ALL'!BT60*($E60=$F$1)</f>
        <v>0</v>
      </c>
      <c r="BU60" s="80">
        <f>'MOD Vectors ALL'!BU60*($E60=$F$1)</f>
        <v>0</v>
      </c>
      <c r="BV60" s="80">
        <f>'MOD Vectors ALL'!BV60*($E60=$F$1)</f>
        <v>0</v>
      </c>
      <c r="BW60" s="80">
        <f>'MOD Vectors ALL'!BW60*($E60=$F$1)</f>
        <v>0</v>
      </c>
      <c r="BX60" s="80">
        <f>'MOD Vectors ALL'!BX60*($E60=$F$1)</f>
        <v>0</v>
      </c>
      <c r="BY60" s="80">
        <f>'MOD Vectors ALL'!BY60*($E60=$F$1)</f>
        <v>0</v>
      </c>
      <c r="BZ60" s="80">
        <f>'MOD Vectors ALL'!BZ60*($E60=$F$1)</f>
        <v>0</v>
      </c>
      <c r="CA60" s="80">
        <f>'MOD Vectors ALL'!CA60*($E60=$F$1)</f>
        <v>0</v>
      </c>
      <c r="CB60" s="80">
        <f>'MOD Vectors ALL'!CB60*($E60=$F$1)</f>
        <v>0</v>
      </c>
      <c r="CC60" s="80">
        <f>'MOD Vectors ALL'!CC60*($E60=$F$1)</f>
        <v>0</v>
      </c>
      <c r="CD60" s="80">
        <f>'MOD Vectors ALL'!CD60*($E60=$F$1)</f>
        <v>0</v>
      </c>
      <c r="CE60" s="80">
        <f>'MOD Vectors ALL'!CE60*($E60=$F$1)</f>
        <v>0</v>
      </c>
      <c r="CF60" s="80">
        <f>'MOD Vectors ALL'!CF60*($E60=$F$1)</f>
        <v>0</v>
      </c>
      <c r="CG60" s="80">
        <f>'MOD Vectors ALL'!CG60*($E60=$F$1)</f>
        <v>0</v>
      </c>
      <c r="CH60" s="80">
        <f>'MOD Vectors ALL'!CH60*($E60=$F$1)</f>
        <v>0</v>
      </c>
      <c r="CI60" s="80">
        <f>'MOD Vectors ALL'!CI60*($E60=$F$1)</f>
        <v>0</v>
      </c>
      <c r="CJ60" s="80">
        <f>'MOD Vectors ALL'!CJ60*($E60=$F$1)</f>
        <v>0</v>
      </c>
      <c r="CK60" s="80">
        <f>'MOD Vectors ALL'!CK60*($E60=$F$1)</f>
        <v>0</v>
      </c>
      <c r="CL60" s="80">
        <f>'MOD Vectors ALL'!CL60*($E60=$F$1)</f>
        <v>0</v>
      </c>
      <c r="CM60" s="80">
        <f>'MOD Vectors ALL'!CM60*($E60=$F$1)</f>
        <v>0</v>
      </c>
      <c r="CN60" s="80">
        <f>'MOD Vectors ALL'!CN60*($E60=$F$1)</f>
        <v>0</v>
      </c>
      <c r="CO60" s="80">
        <f>'MOD Vectors ALL'!CO60*($E60=$F$1)</f>
        <v>0</v>
      </c>
      <c r="CP60" s="80">
        <f>'MOD Vectors ALL'!CP60*($E60=$F$1)</f>
        <v>0</v>
      </c>
      <c r="CQ60" s="80">
        <f>'MOD Vectors ALL'!CQ60*($E60=$F$1)</f>
        <v>0</v>
      </c>
      <c r="CR60" s="80">
        <f>'MOD Vectors ALL'!CR60*($E60=$F$1)</f>
        <v>0</v>
      </c>
      <c r="CS60" s="80">
        <f>'MOD Vectors ALL'!CS60*($E60=$F$1)</f>
        <v>0</v>
      </c>
      <c r="CT60" s="80">
        <f>'MOD Vectors ALL'!CT60*($E60=$F$1)</f>
        <v>0</v>
      </c>
      <c r="CU60" s="80">
        <f>'MOD Vectors ALL'!CU60*($E60=$F$1)</f>
        <v>0</v>
      </c>
      <c r="CV60" s="80">
        <f>'MOD Vectors ALL'!CV60*($E60=$F$1)</f>
        <v>0</v>
      </c>
      <c r="CW60" s="80">
        <f>'MOD Vectors ALL'!CW60*($E60=$F$1)</f>
        <v>0</v>
      </c>
      <c r="CX60" s="80">
        <f>'MOD Vectors ALL'!CX60*($E60=$F$1)</f>
        <v>0</v>
      </c>
      <c r="CY60" s="80">
        <f>'MOD Vectors ALL'!CY60*($E60=$F$1)</f>
        <v>0</v>
      </c>
      <c r="CZ60" s="80">
        <f>'MOD Vectors ALL'!CZ60*($E60=$F$1)</f>
        <v>0</v>
      </c>
      <c r="DA60" s="80">
        <f>'MOD Vectors ALL'!DA60*($E60=$F$1)</f>
        <v>0</v>
      </c>
      <c r="DB60" s="80">
        <f>'MOD Vectors ALL'!DB60*($E60=$F$1)</f>
        <v>0</v>
      </c>
      <c r="DC60" s="80">
        <f>'MOD Vectors ALL'!DC60*($E60=$F$1)</f>
        <v>0</v>
      </c>
      <c r="DD60" s="80">
        <f>'MOD Vectors ALL'!DD60*($E60=$F$1)</f>
        <v>0</v>
      </c>
      <c r="DE60" s="80">
        <f>'MOD Vectors ALL'!DE60*($E60=$F$1)</f>
        <v>0</v>
      </c>
      <c r="DF60" s="80">
        <f>'MOD Vectors ALL'!DF60*($E60=$F$1)</f>
        <v>0</v>
      </c>
      <c r="DG60" s="80">
        <f>'MOD Vectors ALL'!DG60*($E60=$F$1)</f>
        <v>0</v>
      </c>
      <c r="DH60" s="80">
        <f>'MOD Vectors ALL'!DH60*($E60=$F$1)</f>
        <v>0</v>
      </c>
      <c r="DI60" s="80">
        <f>'MOD Vectors ALL'!DI60*($E60=$F$1)</f>
        <v>0</v>
      </c>
      <c r="DJ60" s="80">
        <f>'MOD Vectors ALL'!DJ60*($E60=$F$1)</f>
        <v>0</v>
      </c>
      <c r="DK60" s="80">
        <f>'MOD Vectors ALL'!DK60*($E60=$F$1)</f>
        <v>0</v>
      </c>
      <c r="DL60" s="80">
        <f>'MOD Vectors ALL'!DL60*($E60=$F$1)</f>
        <v>0</v>
      </c>
      <c r="DM60" s="80">
        <f>'MOD Vectors ALL'!DM60*($E60=$F$1)</f>
        <v>0</v>
      </c>
      <c r="DN60" s="80">
        <f>'MOD Vectors ALL'!DN60*($E60=$F$1)</f>
        <v>0</v>
      </c>
      <c r="DO60" s="80">
        <f>'MOD Vectors ALL'!DO60*($E60=$F$1)</f>
        <v>0</v>
      </c>
      <c r="DP60" s="80">
        <f>'MOD Vectors ALL'!DP60*($E60=$F$1)</f>
        <v>0</v>
      </c>
      <c r="DQ60" s="80">
        <f>'MOD Vectors ALL'!DQ60*($E60=$F$1)</f>
        <v>0</v>
      </c>
    </row>
    <row r="61" spans="1:121" x14ac:dyDescent="0.2">
      <c r="A61">
        <v>441</v>
      </c>
      <c r="B61" t="s">
        <v>16</v>
      </c>
      <c r="C61" t="s">
        <v>369</v>
      </c>
      <c r="D61" t="s">
        <v>526</v>
      </c>
      <c r="E61" t="s">
        <v>523</v>
      </c>
      <c r="F61" t="s">
        <v>8</v>
      </c>
      <c r="G61">
        <v>0.16292100000000001</v>
      </c>
      <c r="H61">
        <v>0.39711600000000002</v>
      </c>
      <c r="I61" s="80">
        <f>'MOD Vectors ALL'!I61*($E61=$F$1)</f>
        <v>0</v>
      </c>
      <c r="J61" s="80">
        <f>'MOD Vectors ALL'!J61*($E61=$F$1)</f>
        <v>0</v>
      </c>
      <c r="K61" s="80">
        <f>'MOD Vectors ALL'!K61*($E61=$F$1)</f>
        <v>0</v>
      </c>
      <c r="L61" s="80">
        <f>'MOD Vectors ALL'!L61*($E61=$F$1)</f>
        <v>0</v>
      </c>
      <c r="M61" s="80">
        <f>'MOD Vectors ALL'!M61*($E61=$F$1)</f>
        <v>0</v>
      </c>
      <c r="N61" s="80">
        <f>'MOD Vectors ALL'!N61*($E61=$F$1)</f>
        <v>0</v>
      </c>
      <c r="O61" s="80">
        <f>'MOD Vectors ALL'!O61*($E61=$F$1)</f>
        <v>0</v>
      </c>
      <c r="P61" s="80">
        <f>'MOD Vectors ALL'!P61*($E61=$F$1)</f>
        <v>0</v>
      </c>
      <c r="Q61" s="80">
        <f>'MOD Vectors ALL'!Q61*($E61=$F$1)</f>
        <v>0</v>
      </c>
      <c r="R61" s="80">
        <f>'MOD Vectors ALL'!R61*($E61=$F$1)</f>
        <v>0</v>
      </c>
      <c r="S61" s="80">
        <f>'MOD Vectors ALL'!S61*($E61=$F$1)</f>
        <v>0</v>
      </c>
      <c r="T61" s="80">
        <f>'MOD Vectors ALL'!T61*($E61=$F$1)</f>
        <v>0</v>
      </c>
      <c r="U61" s="80">
        <f>'MOD Vectors ALL'!U61*($E61=$F$1)</f>
        <v>0</v>
      </c>
      <c r="V61" s="80">
        <f>'MOD Vectors ALL'!V61*($E61=$F$1)</f>
        <v>0</v>
      </c>
      <c r="W61" s="80">
        <f>'MOD Vectors ALL'!W61*($E61=$F$1)</f>
        <v>0</v>
      </c>
      <c r="X61" s="80">
        <f>'MOD Vectors ALL'!X61*($E61=$F$1)</f>
        <v>0</v>
      </c>
      <c r="Y61" s="80">
        <f>'MOD Vectors ALL'!Y61*($E61=$F$1)</f>
        <v>0</v>
      </c>
      <c r="Z61" s="80">
        <f>'MOD Vectors ALL'!Z61*($E61=$F$1)</f>
        <v>0</v>
      </c>
      <c r="AA61" s="80">
        <f>'MOD Vectors ALL'!AA61*($E61=$F$1)</f>
        <v>0</v>
      </c>
      <c r="AB61" s="80">
        <f>'MOD Vectors ALL'!AB61*($E61=$F$1)</f>
        <v>0</v>
      </c>
      <c r="AC61" s="80">
        <f>'MOD Vectors ALL'!AC61*($E61=$F$1)</f>
        <v>0</v>
      </c>
      <c r="AD61" s="80">
        <f>'MOD Vectors ALL'!AD61*($E61=$F$1)</f>
        <v>0</v>
      </c>
      <c r="AE61" s="80">
        <f>'MOD Vectors ALL'!AE61*($E61=$F$1)</f>
        <v>0</v>
      </c>
      <c r="AF61" s="80">
        <f>'MOD Vectors ALL'!AF61*($E61=$F$1)</f>
        <v>0</v>
      </c>
      <c r="AG61" s="80">
        <f>'MOD Vectors ALL'!AG61*($E61=$F$1)</f>
        <v>0</v>
      </c>
      <c r="AH61" s="80">
        <f>'MOD Vectors ALL'!AH61*($E61=$F$1)</f>
        <v>0</v>
      </c>
      <c r="AI61" s="80">
        <f>'MOD Vectors ALL'!AI61*($E61=$F$1)</f>
        <v>0</v>
      </c>
      <c r="AJ61" s="80">
        <f>'MOD Vectors ALL'!AJ61*($E61=$F$1)</f>
        <v>0</v>
      </c>
      <c r="AK61" s="80">
        <f>'MOD Vectors ALL'!AK61*($E61=$F$1)</f>
        <v>0</v>
      </c>
      <c r="AL61" s="80">
        <f>'MOD Vectors ALL'!AL61*($E61=$F$1)</f>
        <v>0</v>
      </c>
      <c r="AM61" s="80">
        <f>'MOD Vectors ALL'!AM61*($E61=$F$1)</f>
        <v>0</v>
      </c>
      <c r="AN61" s="80">
        <f>'MOD Vectors ALL'!AN61*($E61=$F$1)</f>
        <v>0</v>
      </c>
      <c r="AO61" s="80">
        <f>'MOD Vectors ALL'!AO61*($E61=$F$1)</f>
        <v>0</v>
      </c>
      <c r="AP61" s="80">
        <f>'MOD Vectors ALL'!AP61*($E61=$F$1)</f>
        <v>0</v>
      </c>
      <c r="AQ61" s="80">
        <f>'MOD Vectors ALL'!AQ61*($E61=$F$1)</f>
        <v>0</v>
      </c>
      <c r="AR61" s="80">
        <f>'MOD Vectors ALL'!AR61*($E61=$F$1)</f>
        <v>0</v>
      </c>
      <c r="AS61" s="80">
        <f>'MOD Vectors ALL'!AS61*($E61=$F$1)</f>
        <v>0</v>
      </c>
      <c r="AT61" s="80">
        <f>'MOD Vectors ALL'!AT61*($E61=$F$1)</f>
        <v>0</v>
      </c>
      <c r="AU61" s="80">
        <f>'MOD Vectors ALL'!AU61*($E61=$F$1)</f>
        <v>0</v>
      </c>
      <c r="AV61" s="80">
        <f>'MOD Vectors ALL'!AV61*($E61=$F$1)</f>
        <v>0</v>
      </c>
      <c r="AW61" s="80">
        <f>'MOD Vectors ALL'!AW61*($E61=$F$1)</f>
        <v>0</v>
      </c>
      <c r="AX61" s="80">
        <f>'MOD Vectors ALL'!AX61*($E61=$F$1)</f>
        <v>0</v>
      </c>
      <c r="AY61" s="80">
        <f>'MOD Vectors ALL'!AY61*($E61=$F$1)</f>
        <v>0</v>
      </c>
      <c r="AZ61" s="80">
        <f>'MOD Vectors ALL'!AZ61*($E61=$F$1)</f>
        <v>0</v>
      </c>
      <c r="BA61" s="80">
        <f>'MOD Vectors ALL'!BA61*($E61=$F$1)</f>
        <v>0</v>
      </c>
      <c r="BB61" s="80">
        <f>'MOD Vectors ALL'!BB61*($E61=$F$1)</f>
        <v>0</v>
      </c>
      <c r="BC61" s="80">
        <f>'MOD Vectors ALL'!BC61*($E61=$F$1)</f>
        <v>0</v>
      </c>
      <c r="BD61" s="80">
        <f>'MOD Vectors ALL'!BD61*($E61=$F$1)</f>
        <v>0</v>
      </c>
      <c r="BE61" s="80">
        <f>'MOD Vectors ALL'!BE61*($E61=$F$1)</f>
        <v>0</v>
      </c>
      <c r="BF61" s="80">
        <f>'MOD Vectors ALL'!BF61*($E61=$F$1)</f>
        <v>0</v>
      </c>
      <c r="BG61" s="80">
        <f>'MOD Vectors ALL'!BG61*($E61=$F$1)</f>
        <v>0</v>
      </c>
      <c r="BH61" s="80">
        <f>'MOD Vectors ALL'!BH61*($E61=$F$1)</f>
        <v>0</v>
      </c>
      <c r="BI61" s="80">
        <f>'MOD Vectors ALL'!BI61*($E61=$F$1)</f>
        <v>0</v>
      </c>
      <c r="BJ61" s="80">
        <f>'MOD Vectors ALL'!BJ61*($E61=$F$1)</f>
        <v>0</v>
      </c>
      <c r="BK61" s="80">
        <f>'MOD Vectors ALL'!BK61*($E61=$F$1)</f>
        <v>0</v>
      </c>
      <c r="BL61" s="80">
        <f>'MOD Vectors ALL'!BL61*($E61=$F$1)</f>
        <v>0</v>
      </c>
      <c r="BM61" s="80">
        <f>'MOD Vectors ALL'!BM61*($E61=$F$1)</f>
        <v>0</v>
      </c>
      <c r="BN61" s="80">
        <f>'MOD Vectors ALL'!BN61*($E61=$F$1)</f>
        <v>0</v>
      </c>
      <c r="BO61" s="80">
        <f>'MOD Vectors ALL'!BO61*($E61=$F$1)</f>
        <v>0</v>
      </c>
      <c r="BP61" s="80">
        <f>'MOD Vectors ALL'!BP61*($E61=$F$1)</f>
        <v>0</v>
      </c>
      <c r="BQ61" s="80">
        <f>'MOD Vectors ALL'!BQ61*($E61=$F$1)</f>
        <v>0</v>
      </c>
      <c r="BR61" s="80">
        <f>'MOD Vectors ALL'!BR61*($E61=$F$1)</f>
        <v>0</v>
      </c>
      <c r="BS61" s="80">
        <f>'MOD Vectors ALL'!BS61*($E61=$F$1)</f>
        <v>0</v>
      </c>
      <c r="BT61" s="80">
        <f>'MOD Vectors ALL'!BT61*($E61=$F$1)</f>
        <v>0</v>
      </c>
      <c r="BU61" s="80">
        <f>'MOD Vectors ALL'!BU61*($E61=$F$1)</f>
        <v>0</v>
      </c>
      <c r="BV61" s="80">
        <f>'MOD Vectors ALL'!BV61*($E61=$F$1)</f>
        <v>0</v>
      </c>
      <c r="BW61" s="80">
        <f>'MOD Vectors ALL'!BW61*($E61=$F$1)</f>
        <v>0</v>
      </c>
      <c r="BX61" s="80">
        <f>'MOD Vectors ALL'!BX61*($E61=$F$1)</f>
        <v>0</v>
      </c>
      <c r="BY61" s="80">
        <f>'MOD Vectors ALL'!BY61*($E61=$F$1)</f>
        <v>0</v>
      </c>
      <c r="BZ61" s="80">
        <f>'MOD Vectors ALL'!BZ61*($E61=$F$1)</f>
        <v>0</v>
      </c>
      <c r="CA61" s="80">
        <f>'MOD Vectors ALL'!CA61*($E61=$F$1)</f>
        <v>0</v>
      </c>
      <c r="CB61" s="80">
        <f>'MOD Vectors ALL'!CB61*($E61=$F$1)</f>
        <v>0</v>
      </c>
      <c r="CC61" s="80">
        <f>'MOD Vectors ALL'!CC61*($E61=$F$1)</f>
        <v>0</v>
      </c>
      <c r="CD61" s="80">
        <f>'MOD Vectors ALL'!CD61*($E61=$F$1)</f>
        <v>0</v>
      </c>
      <c r="CE61" s="80">
        <f>'MOD Vectors ALL'!CE61*($E61=$F$1)</f>
        <v>0</v>
      </c>
      <c r="CF61" s="80">
        <f>'MOD Vectors ALL'!CF61*($E61=$F$1)</f>
        <v>0</v>
      </c>
      <c r="CG61" s="80">
        <f>'MOD Vectors ALL'!CG61*($E61=$F$1)</f>
        <v>0</v>
      </c>
      <c r="CH61" s="80">
        <f>'MOD Vectors ALL'!CH61*($E61=$F$1)</f>
        <v>0</v>
      </c>
      <c r="CI61" s="80">
        <f>'MOD Vectors ALL'!CI61*($E61=$F$1)</f>
        <v>0</v>
      </c>
      <c r="CJ61" s="80">
        <f>'MOD Vectors ALL'!CJ61*($E61=$F$1)</f>
        <v>0</v>
      </c>
      <c r="CK61" s="80">
        <f>'MOD Vectors ALL'!CK61*($E61=$F$1)</f>
        <v>0</v>
      </c>
      <c r="CL61" s="80">
        <f>'MOD Vectors ALL'!CL61*($E61=$F$1)</f>
        <v>0</v>
      </c>
      <c r="CM61" s="80">
        <f>'MOD Vectors ALL'!CM61*($E61=$F$1)</f>
        <v>0</v>
      </c>
      <c r="CN61" s="80">
        <f>'MOD Vectors ALL'!CN61*($E61=$F$1)</f>
        <v>0</v>
      </c>
      <c r="CO61" s="80">
        <f>'MOD Vectors ALL'!CO61*($E61=$F$1)</f>
        <v>0</v>
      </c>
      <c r="CP61" s="80">
        <f>'MOD Vectors ALL'!CP61*($E61=$F$1)</f>
        <v>0</v>
      </c>
      <c r="CQ61" s="80">
        <f>'MOD Vectors ALL'!CQ61*($E61=$F$1)</f>
        <v>0</v>
      </c>
      <c r="CR61" s="80">
        <f>'MOD Vectors ALL'!CR61*($E61=$F$1)</f>
        <v>0</v>
      </c>
      <c r="CS61" s="80">
        <f>'MOD Vectors ALL'!CS61*($E61=$F$1)</f>
        <v>0</v>
      </c>
      <c r="CT61" s="80">
        <f>'MOD Vectors ALL'!CT61*($E61=$F$1)</f>
        <v>0</v>
      </c>
      <c r="CU61" s="80">
        <f>'MOD Vectors ALL'!CU61*($E61=$F$1)</f>
        <v>0</v>
      </c>
      <c r="CV61" s="80">
        <f>'MOD Vectors ALL'!CV61*($E61=$F$1)</f>
        <v>0</v>
      </c>
      <c r="CW61" s="80">
        <f>'MOD Vectors ALL'!CW61*($E61=$F$1)</f>
        <v>0</v>
      </c>
      <c r="CX61" s="80">
        <f>'MOD Vectors ALL'!CX61*($E61=$F$1)</f>
        <v>0</v>
      </c>
      <c r="CY61" s="80">
        <f>'MOD Vectors ALL'!CY61*($E61=$F$1)</f>
        <v>0</v>
      </c>
      <c r="CZ61" s="80">
        <f>'MOD Vectors ALL'!CZ61*($E61=$F$1)</f>
        <v>0</v>
      </c>
      <c r="DA61" s="80">
        <f>'MOD Vectors ALL'!DA61*($E61=$F$1)</f>
        <v>0</v>
      </c>
      <c r="DB61" s="80">
        <f>'MOD Vectors ALL'!DB61*($E61=$F$1)</f>
        <v>0</v>
      </c>
      <c r="DC61" s="80">
        <f>'MOD Vectors ALL'!DC61*($E61=$F$1)</f>
        <v>0</v>
      </c>
      <c r="DD61" s="80">
        <f>'MOD Vectors ALL'!DD61*($E61=$F$1)</f>
        <v>0</v>
      </c>
      <c r="DE61" s="80">
        <f>'MOD Vectors ALL'!DE61*($E61=$F$1)</f>
        <v>0</v>
      </c>
      <c r="DF61" s="80">
        <f>'MOD Vectors ALL'!DF61*($E61=$F$1)</f>
        <v>0</v>
      </c>
      <c r="DG61" s="80">
        <f>'MOD Vectors ALL'!DG61*($E61=$F$1)</f>
        <v>0</v>
      </c>
      <c r="DH61" s="80">
        <f>'MOD Vectors ALL'!DH61*($E61=$F$1)</f>
        <v>0</v>
      </c>
      <c r="DI61" s="80">
        <f>'MOD Vectors ALL'!DI61*($E61=$F$1)</f>
        <v>0</v>
      </c>
      <c r="DJ61" s="80">
        <f>'MOD Vectors ALL'!DJ61*($E61=$F$1)</f>
        <v>0</v>
      </c>
      <c r="DK61" s="80">
        <f>'MOD Vectors ALL'!DK61*($E61=$F$1)</f>
        <v>0</v>
      </c>
      <c r="DL61" s="80">
        <f>'MOD Vectors ALL'!DL61*($E61=$F$1)</f>
        <v>0</v>
      </c>
      <c r="DM61" s="80">
        <f>'MOD Vectors ALL'!DM61*($E61=$F$1)</f>
        <v>0</v>
      </c>
      <c r="DN61" s="80">
        <f>'MOD Vectors ALL'!DN61*($E61=$F$1)</f>
        <v>0</v>
      </c>
      <c r="DO61" s="80">
        <f>'MOD Vectors ALL'!DO61*($E61=$F$1)</f>
        <v>0</v>
      </c>
      <c r="DP61" s="80">
        <f>'MOD Vectors ALL'!DP61*($E61=$F$1)</f>
        <v>0</v>
      </c>
      <c r="DQ61" s="80">
        <f>'MOD Vectors ALL'!DQ61*($E61=$F$1)</f>
        <v>0</v>
      </c>
    </row>
    <row r="62" spans="1:121" x14ac:dyDescent="0.2">
      <c r="A62">
        <v>442</v>
      </c>
      <c r="B62" t="s">
        <v>16</v>
      </c>
      <c r="C62" t="s">
        <v>369</v>
      </c>
      <c r="D62" t="s">
        <v>526</v>
      </c>
      <c r="E62" t="s">
        <v>523</v>
      </c>
      <c r="F62" t="s">
        <v>35</v>
      </c>
      <c r="G62">
        <v>0.165104</v>
      </c>
      <c r="H62">
        <v>0.34028399999999998</v>
      </c>
      <c r="I62" s="80">
        <f>'MOD Vectors ALL'!I62*($E62=$F$1)</f>
        <v>0</v>
      </c>
      <c r="J62" s="80">
        <f>'MOD Vectors ALL'!J62*($E62=$F$1)</f>
        <v>0</v>
      </c>
      <c r="K62" s="80">
        <f>'MOD Vectors ALL'!K62*($E62=$F$1)</f>
        <v>0</v>
      </c>
      <c r="L62" s="80">
        <f>'MOD Vectors ALL'!L62*($E62=$F$1)</f>
        <v>0</v>
      </c>
      <c r="M62" s="80">
        <f>'MOD Vectors ALL'!M62*($E62=$F$1)</f>
        <v>0</v>
      </c>
      <c r="N62" s="80">
        <f>'MOD Vectors ALL'!N62*($E62=$F$1)</f>
        <v>0</v>
      </c>
      <c r="O62" s="80">
        <f>'MOD Vectors ALL'!O62*($E62=$F$1)</f>
        <v>0</v>
      </c>
      <c r="P62" s="80">
        <f>'MOD Vectors ALL'!P62*($E62=$F$1)</f>
        <v>0</v>
      </c>
      <c r="Q62" s="80">
        <f>'MOD Vectors ALL'!Q62*($E62=$F$1)</f>
        <v>0</v>
      </c>
      <c r="R62" s="80">
        <f>'MOD Vectors ALL'!R62*($E62=$F$1)</f>
        <v>0</v>
      </c>
      <c r="S62" s="80">
        <f>'MOD Vectors ALL'!S62*($E62=$F$1)</f>
        <v>0</v>
      </c>
      <c r="T62" s="80">
        <f>'MOD Vectors ALL'!T62*($E62=$F$1)</f>
        <v>0</v>
      </c>
      <c r="U62" s="80">
        <f>'MOD Vectors ALL'!U62*($E62=$F$1)</f>
        <v>0</v>
      </c>
      <c r="V62" s="80">
        <f>'MOD Vectors ALL'!V62*($E62=$F$1)</f>
        <v>0</v>
      </c>
      <c r="W62" s="80">
        <f>'MOD Vectors ALL'!W62*($E62=$F$1)</f>
        <v>0</v>
      </c>
      <c r="X62" s="80">
        <f>'MOD Vectors ALL'!X62*($E62=$F$1)</f>
        <v>0</v>
      </c>
      <c r="Y62" s="80">
        <f>'MOD Vectors ALL'!Y62*($E62=$F$1)</f>
        <v>0</v>
      </c>
      <c r="Z62" s="80">
        <f>'MOD Vectors ALL'!Z62*($E62=$F$1)</f>
        <v>0</v>
      </c>
      <c r="AA62" s="80">
        <f>'MOD Vectors ALL'!AA62*($E62=$F$1)</f>
        <v>0</v>
      </c>
      <c r="AB62" s="80">
        <f>'MOD Vectors ALL'!AB62*($E62=$F$1)</f>
        <v>0</v>
      </c>
      <c r="AC62" s="80">
        <f>'MOD Vectors ALL'!AC62*($E62=$F$1)</f>
        <v>0</v>
      </c>
      <c r="AD62" s="80">
        <f>'MOD Vectors ALL'!AD62*($E62=$F$1)</f>
        <v>0</v>
      </c>
      <c r="AE62" s="80">
        <f>'MOD Vectors ALL'!AE62*($E62=$F$1)</f>
        <v>0</v>
      </c>
      <c r="AF62" s="80">
        <f>'MOD Vectors ALL'!AF62*($E62=$F$1)</f>
        <v>0</v>
      </c>
      <c r="AG62" s="80">
        <f>'MOD Vectors ALL'!AG62*($E62=$F$1)</f>
        <v>0</v>
      </c>
      <c r="AH62" s="80">
        <f>'MOD Vectors ALL'!AH62*($E62=$F$1)</f>
        <v>0</v>
      </c>
      <c r="AI62" s="80">
        <f>'MOD Vectors ALL'!AI62*($E62=$F$1)</f>
        <v>0</v>
      </c>
      <c r="AJ62" s="80">
        <f>'MOD Vectors ALL'!AJ62*($E62=$F$1)</f>
        <v>0</v>
      </c>
      <c r="AK62" s="80">
        <f>'MOD Vectors ALL'!AK62*($E62=$F$1)</f>
        <v>0</v>
      </c>
      <c r="AL62" s="80">
        <f>'MOD Vectors ALL'!AL62*($E62=$F$1)</f>
        <v>0</v>
      </c>
      <c r="AM62" s="80">
        <f>'MOD Vectors ALL'!AM62*($E62=$F$1)</f>
        <v>0</v>
      </c>
      <c r="AN62" s="80">
        <f>'MOD Vectors ALL'!AN62*($E62=$F$1)</f>
        <v>0</v>
      </c>
      <c r="AO62" s="80">
        <f>'MOD Vectors ALL'!AO62*($E62=$F$1)</f>
        <v>0</v>
      </c>
      <c r="AP62" s="80">
        <f>'MOD Vectors ALL'!AP62*($E62=$F$1)</f>
        <v>0</v>
      </c>
      <c r="AQ62" s="80">
        <f>'MOD Vectors ALL'!AQ62*($E62=$F$1)</f>
        <v>0</v>
      </c>
      <c r="AR62" s="80">
        <f>'MOD Vectors ALL'!AR62*($E62=$F$1)</f>
        <v>0</v>
      </c>
      <c r="AS62" s="80">
        <f>'MOD Vectors ALL'!AS62*($E62=$F$1)</f>
        <v>0</v>
      </c>
      <c r="AT62" s="80">
        <f>'MOD Vectors ALL'!AT62*($E62=$F$1)</f>
        <v>0</v>
      </c>
      <c r="AU62" s="80">
        <f>'MOD Vectors ALL'!AU62*($E62=$F$1)</f>
        <v>0</v>
      </c>
      <c r="AV62" s="80">
        <f>'MOD Vectors ALL'!AV62*($E62=$F$1)</f>
        <v>0</v>
      </c>
      <c r="AW62" s="80">
        <f>'MOD Vectors ALL'!AW62*($E62=$F$1)</f>
        <v>0</v>
      </c>
      <c r="AX62" s="80">
        <f>'MOD Vectors ALL'!AX62*($E62=$F$1)</f>
        <v>0</v>
      </c>
      <c r="AY62" s="80">
        <f>'MOD Vectors ALL'!AY62*($E62=$F$1)</f>
        <v>0</v>
      </c>
      <c r="AZ62" s="80">
        <f>'MOD Vectors ALL'!AZ62*($E62=$F$1)</f>
        <v>0</v>
      </c>
      <c r="BA62" s="80">
        <f>'MOD Vectors ALL'!BA62*($E62=$F$1)</f>
        <v>0</v>
      </c>
      <c r="BB62" s="80">
        <f>'MOD Vectors ALL'!BB62*($E62=$F$1)</f>
        <v>0</v>
      </c>
      <c r="BC62" s="80">
        <f>'MOD Vectors ALL'!BC62*($E62=$F$1)</f>
        <v>0</v>
      </c>
      <c r="BD62" s="80">
        <f>'MOD Vectors ALL'!BD62*($E62=$F$1)</f>
        <v>0</v>
      </c>
      <c r="BE62" s="80">
        <f>'MOD Vectors ALL'!BE62*($E62=$F$1)</f>
        <v>0</v>
      </c>
      <c r="BF62" s="80">
        <f>'MOD Vectors ALL'!BF62*($E62=$F$1)</f>
        <v>0</v>
      </c>
      <c r="BG62" s="80">
        <f>'MOD Vectors ALL'!BG62*($E62=$F$1)</f>
        <v>0</v>
      </c>
      <c r="BH62" s="80">
        <f>'MOD Vectors ALL'!BH62*($E62=$F$1)</f>
        <v>0</v>
      </c>
      <c r="BI62" s="80">
        <f>'MOD Vectors ALL'!BI62*($E62=$F$1)</f>
        <v>0</v>
      </c>
      <c r="BJ62" s="80">
        <f>'MOD Vectors ALL'!BJ62*($E62=$F$1)</f>
        <v>0</v>
      </c>
      <c r="BK62" s="80">
        <f>'MOD Vectors ALL'!BK62*($E62=$F$1)</f>
        <v>0</v>
      </c>
      <c r="BL62" s="80">
        <f>'MOD Vectors ALL'!BL62*($E62=$F$1)</f>
        <v>0</v>
      </c>
      <c r="BM62" s="80">
        <f>'MOD Vectors ALL'!BM62*($E62=$F$1)</f>
        <v>0</v>
      </c>
      <c r="BN62" s="80">
        <f>'MOD Vectors ALL'!BN62*($E62=$F$1)</f>
        <v>0</v>
      </c>
      <c r="BO62" s="80">
        <f>'MOD Vectors ALL'!BO62*($E62=$F$1)</f>
        <v>0</v>
      </c>
      <c r="BP62" s="80">
        <f>'MOD Vectors ALL'!BP62*($E62=$F$1)</f>
        <v>0</v>
      </c>
      <c r="BQ62" s="80">
        <f>'MOD Vectors ALL'!BQ62*($E62=$F$1)</f>
        <v>0</v>
      </c>
      <c r="BR62" s="80">
        <f>'MOD Vectors ALL'!BR62*($E62=$F$1)</f>
        <v>0</v>
      </c>
      <c r="BS62" s="80">
        <f>'MOD Vectors ALL'!BS62*($E62=$F$1)</f>
        <v>0</v>
      </c>
      <c r="BT62" s="80">
        <f>'MOD Vectors ALL'!BT62*($E62=$F$1)</f>
        <v>0</v>
      </c>
      <c r="BU62" s="80">
        <f>'MOD Vectors ALL'!BU62*($E62=$F$1)</f>
        <v>0</v>
      </c>
      <c r="BV62" s="80">
        <f>'MOD Vectors ALL'!BV62*($E62=$F$1)</f>
        <v>0</v>
      </c>
      <c r="BW62" s="80">
        <f>'MOD Vectors ALL'!BW62*($E62=$F$1)</f>
        <v>0</v>
      </c>
      <c r="BX62" s="80">
        <f>'MOD Vectors ALL'!BX62*($E62=$F$1)</f>
        <v>0</v>
      </c>
      <c r="BY62" s="80">
        <f>'MOD Vectors ALL'!BY62*($E62=$F$1)</f>
        <v>0</v>
      </c>
      <c r="BZ62" s="80">
        <f>'MOD Vectors ALL'!BZ62*($E62=$F$1)</f>
        <v>0</v>
      </c>
      <c r="CA62" s="80">
        <f>'MOD Vectors ALL'!CA62*($E62=$F$1)</f>
        <v>0</v>
      </c>
      <c r="CB62" s="80">
        <f>'MOD Vectors ALL'!CB62*($E62=$F$1)</f>
        <v>0</v>
      </c>
      <c r="CC62" s="80">
        <f>'MOD Vectors ALL'!CC62*($E62=$F$1)</f>
        <v>0</v>
      </c>
      <c r="CD62" s="80">
        <f>'MOD Vectors ALL'!CD62*($E62=$F$1)</f>
        <v>0</v>
      </c>
      <c r="CE62" s="80">
        <f>'MOD Vectors ALL'!CE62*($E62=$F$1)</f>
        <v>0</v>
      </c>
      <c r="CF62" s="80">
        <f>'MOD Vectors ALL'!CF62*($E62=$F$1)</f>
        <v>0</v>
      </c>
      <c r="CG62" s="80">
        <f>'MOD Vectors ALL'!CG62*($E62=$F$1)</f>
        <v>0</v>
      </c>
      <c r="CH62" s="80">
        <f>'MOD Vectors ALL'!CH62*($E62=$F$1)</f>
        <v>0</v>
      </c>
      <c r="CI62" s="80">
        <f>'MOD Vectors ALL'!CI62*($E62=$F$1)</f>
        <v>0</v>
      </c>
      <c r="CJ62" s="80">
        <f>'MOD Vectors ALL'!CJ62*($E62=$F$1)</f>
        <v>0</v>
      </c>
      <c r="CK62" s="80">
        <f>'MOD Vectors ALL'!CK62*($E62=$F$1)</f>
        <v>0</v>
      </c>
      <c r="CL62" s="80">
        <f>'MOD Vectors ALL'!CL62*($E62=$F$1)</f>
        <v>0</v>
      </c>
      <c r="CM62" s="80">
        <f>'MOD Vectors ALL'!CM62*($E62=$F$1)</f>
        <v>0</v>
      </c>
      <c r="CN62" s="80">
        <f>'MOD Vectors ALL'!CN62*($E62=$F$1)</f>
        <v>0</v>
      </c>
      <c r="CO62" s="80">
        <f>'MOD Vectors ALL'!CO62*($E62=$F$1)</f>
        <v>0</v>
      </c>
      <c r="CP62" s="80">
        <f>'MOD Vectors ALL'!CP62*($E62=$F$1)</f>
        <v>0</v>
      </c>
      <c r="CQ62" s="80">
        <f>'MOD Vectors ALL'!CQ62*($E62=$F$1)</f>
        <v>0</v>
      </c>
      <c r="CR62" s="80">
        <f>'MOD Vectors ALL'!CR62*($E62=$F$1)</f>
        <v>0</v>
      </c>
      <c r="CS62" s="80">
        <f>'MOD Vectors ALL'!CS62*($E62=$F$1)</f>
        <v>0</v>
      </c>
      <c r="CT62" s="80">
        <f>'MOD Vectors ALL'!CT62*($E62=$F$1)</f>
        <v>0</v>
      </c>
      <c r="CU62" s="80">
        <f>'MOD Vectors ALL'!CU62*($E62=$F$1)</f>
        <v>0</v>
      </c>
      <c r="CV62" s="80">
        <f>'MOD Vectors ALL'!CV62*($E62=$F$1)</f>
        <v>0</v>
      </c>
      <c r="CW62" s="80">
        <f>'MOD Vectors ALL'!CW62*($E62=$F$1)</f>
        <v>0</v>
      </c>
      <c r="CX62" s="80">
        <f>'MOD Vectors ALL'!CX62*($E62=$F$1)</f>
        <v>0</v>
      </c>
      <c r="CY62" s="80">
        <f>'MOD Vectors ALL'!CY62*($E62=$F$1)</f>
        <v>0</v>
      </c>
      <c r="CZ62" s="80">
        <f>'MOD Vectors ALL'!CZ62*($E62=$F$1)</f>
        <v>0</v>
      </c>
      <c r="DA62" s="80">
        <f>'MOD Vectors ALL'!DA62*($E62=$F$1)</f>
        <v>0</v>
      </c>
      <c r="DB62" s="80">
        <f>'MOD Vectors ALL'!DB62*($E62=$F$1)</f>
        <v>0</v>
      </c>
      <c r="DC62" s="80">
        <f>'MOD Vectors ALL'!DC62*($E62=$F$1)</f>
        <v>0</v>
      </c>
      <c r="DD62" s="80">
        <f>'MOD Vectors ALL'!DD62*($E62=$F$1)</f>
        <v>0</v>
      </c>
      <c r="DE62" s="80">
        <f>'MOD Vectors ALL'!DE62*($E62=$F$1)</f>
        <v>0</v>
      </c>
      <c r="DF62" s="80">
        <f>'MOD Vectors ALL'!DF62*($E62=$F$1)</f>
        <v>0</v>
      </c>
      <c r="DG62" s="80">
        <f>'MOD Vectors ALL'!DG62*($E62=$F$1)</f>
        <v>0</v>
      </c>
      <c r="DH62" s="80">
        <f>'MOD Vectors ALL'!DH62*($E62=$F$1)</f>
        <v>0</v>
      </c>
      <c r="DI62" s="80">
        <f>'MOD Vectors ALL'!DI62*($E62=$F$1)</f>
        <v>0</v>
      </c>
      <c r="DJ62" s="80">
        <f>'MOD Vectors ALL'!DJ62*($E62=$F$1)</f>
        <v>0</v>
      </c>
      <c r="DK62" s="80">
        <f>'MOD Vectors ALL'!DK62*($E62=$F$1)</f>
        <v>0</v>
      </c>
      <c r="DL62" s="80">
        <f>'MOD Vectors ALL'!DL62*($E62=$F$1)</f>
        <v>0</v>
      </c>
      <c r="DM62" s="80">
        <f>'MOD Vectors ALL'!DM62*($E62=$F$1)</f>
        <v>0</v>
      </c>
      <c r="DN62" s="80">
        <f>'MOD Vectors ALL'!DN62*($E62=$F$1)</f>
        <v>0</v>
      </c>
      <c r="DO62" s="80">
        <f>'MOD Vectors ALL'!DO62*($E62=$F$1)</f>
        <v>0</v>
      </c>
      <c r="DP62" s="80">
        <f>'MOD Vectors ALL'!DP62*($E62=$F$1)</f>
        <v>0</v>
      </c>
      <c r="DQ62" s="80">
        <f>'MOD Vectors ALL'!DQ62*($E62=$F$1)</f>
        <v>0</v>
      </c>
    </row>
    <row r="63" spans="1:121" x14ac:dyDescent="0.2">
      <c r="A63">
        <v>443</v>
      </c>
      <c r="B63" t="s">
        <v>16</v>
      </c>
      <c r="C63" t="s">
        <v>369</v>
      </c>
      <c r="D63" t="s">
        <v>526</v>
      </c>
      <c r="E63" t="s">
        <v>523</v>
      </c>
      <c r="F63" t="s">
        <v>36</v>
      </c>
      <c r="G63">
        <v>0.16415199999999999</v>
      </c>
      <c r="H63">
        <v>0.279609</v>
      </c>
      <c r="I63" s="80">
        <f>'MOD Vectors ALL'!I63*($E63=$F$1)</f>
        <v>0</v>
      </c>
      <c r="J63" s="80">
        <f>'MOD Vectors ALL'!J63*($E63=$F$1)</f>
        <v>0</v>
      </c>
      <c r="K63" s="80">
        <f>'MOD Vectors ALL'!K63*($E63=$F$1)</f>
        <v>0</v>
      </c>
      <c r="L63" s="80">
        <f>'MOD Vectors ALL'!L63*($E63=$F$1)</f>
        <v>0</v>
      </c>
      <c r="M63" s="80">
        <f>'MOD Vectors ALL'!M63*($E63=$F$1)</f>
        <v>0</v>
      </c>
      <c r="N63" s="80">
        <f>'MOD Vectors ALL'!N63*($E63=$F$1)</f>
        <v>0</v>
      </c>
      <c r="O63" s="80">
        <f>'MOD Vectors ALL'!O63*($E63=$F$1)</f>
        <v>0</v>
      </c>
      <c r="P63" s="80">
        <f>'MOD Vectors ALL'!P63*($E63=$F$1)</f>
        <v>0</v>
      </c>
      <c r="Q63" s="80">
        <f>'MOD Vectors ALL'!Q63*($E63=$F$1)</f>
        <v>0</v>
      </c>
      <c r="R63" s="80">
        <f>'MOD Vectors ALL'!R63*($E63=$F$1)</f>
        <v>0</v>
      </c>
      <c r="S63" s="80">
        <f>'MOD Vectors ALL'!S63*($E63=$F$1)</f>
        <v>0</v>
      </c>
      <c r="T63" s="80">
        <f>'MOD Vectors ALL'!T63*($E63=$F$1)</f>
        <v>0</v>
      </c>
      <c r="U63" s="80">
        <f>'MOD Vectors ALL'!U63*($E63=$F$1)</f>
        <v>0</v>
      </c>
      <c r="V63" s="80">
        <f>'MOD Vectors ALL'!V63*($E63=$F$1)</f>
        <v>0</v>
      </c>
      <c r="W63" s="80">
        <f>'MOD Vectors ALL'!W63*($E63=$F$1)</f>
        <v>0</v>
      </c>
      <c r="X63" s="80">
        <f>'MOD Vectors ALL'!X63*($E63=$F$1)</f>
        <v>0</v>
      </c>
      <c r="Y63" s="80">
        <f>'MOD Vectors ALL'!Y63*($E63=$F$1)</f>
        <v>0</v>
      </c>
      <c r="Z63" s="80">
        <f>'MOD Vectors ALL'!Z63*($E63=$F$1)</f>
        <v>0</v>
      </c>
      <c r="AA63" s="80">
        <f>'MOD Vectors ALL'!AA63*($E63=$F$1)</f>
        <v>0</v>
      </c>
      <c r="AB63" s="80">
        <f>'MOD Vectors ALL'!AB63*($E63=$F$1)</f>
        <v>0</v>
      </c>
      <c r="AC63" s="80">
        <f>'MOD Vectors ALL'!AC63*($E63=$F$1)</f>
        <v>0</v>
      </c>
      <c r="AD63" s="80">
        <f>'MOD Vectors ALL'!AD63*($E63=$F$1)</f>
        <v>0</v>
      </c>
      <c r="AE63" s="80">
        <f>'MOD Vectors ALL'!AE63*($E63=$F$1)</f>
        <v>0</v>
      </c>
      <c r="AF63" s="80">
        <f>'MOD Vectors ALL'!AF63*($E63=$F$1)</f>
        <v>0</v>
      </c>
      <c r="AG63" s="80">
        <f>'MOD Vectors ALL'!AG63*($E63=$F$1)</f>
        <v>0</v>
      </c>
      <c r="AH63" s="80">
        <f>'MOD Vectors ALL'!AH63*($E63=$F$1)</f>
        <v>0</v>
      </c>
      <c r="AI63" s="80">
        <f>'MOD Vectors ALL'!AI63*($E63=$F$1)</f>
        <v>0</v>
      </c>
      <c r="AJ63" s="80">
        <f>'MOD Vectors ALL'!AJ63*($E63=$F$1)</f>
        <v>0</v>
      </c>
      <c r="AK63" s="80">
        <f>'MOD Vectors ALL'!AK63*($E63=$F$1)</f>
        <v>0</v>
      </c>
      <c r="AL63" s="80">
        <f>'MOD Vectors ALL'!AL63*($E63=$F$1)</f>
        <v>0</v>
      </c>
      <c r="AM63" s="80">
        <f>'MOD Vectors ALL'!AM63*($E63=$F$1)</f>
        <v>0</v>
      </c>
      <c r="AN63" s="80">
        <f>'MOD Vectors ALL'!AN63*($E63=$F$1)</f>
        <v>0</v>
      </c>
      <c r="AO63" s="80">
        <f>'MOD Vectors ALL'!AO63*($E63=$F$1)</f>
        <v>0</v>
      </c>
      <c r="AP63" s="80">
        <f>'MOD Vectors ALL'!AP63*($E63=$F$1)</f>
        <v>0</v>
      </c>
      <c r="AQ63" s="80">
        <f>'MOD Vectors ALL'!AQ63*($E63=$F$1)</f>
        <v>0</v>
      </c>
      <c r="AR63" s="80">
        <f>'MOD Vectors ALL'!AR63*($E63=$F$1)</f>
        <v>0</v>
      </c>
      <c r="AS63" s="80">
        <f>'MOD Vectors ALL'!AS63*($E63=$F$1)</f>
        <v>0</v>
      </c>
      <c r="AT63" s="80">
        <f>'MOD Vectors ALL'!AT63*($E63=$F$1)</f>
        <v>0</v>
      </c>
      <c r="AU63" s="80">
        <f>'MOD Vectors ALL'!AU63*($E63=$F$1)</f>
        <v>0</v>
      </c>
      <c r="AV63" s="80">
        <f>'MOD Vectors ALL'!AV63*($E63=$F$1)</f>
        <v>0</v>
      </c>
      <c r="AW63" s="80">
        <f>'MOD Vectors ALL'!AW63*($E63=$F$1)</f>
        <v>0</v>
      </c>
      <c r="AX63" s="80">
        <f>'MOD Vectors ALL'!AX63*($E63=$F$1)</f>
        <v>0</v>
      </c>
      <c r="AY63" s="80">
        <f>'MOD Vectors ALL'!AY63*($E63=$F$1)</f>
        <v>0</v>
      </c>
      <c r="AZ63" s="80">
        <f>'MOD Vectors ALL'!AZ63*($E63=$F$1)</f>
        <v>0</v>
      </c>
      <c r="BA63" s="80">
        <f>'MOD Vectors ALL'!BA63*($E63=$F$1)</f>
        <v>0</v>
      </c>
      <c r="BB63" s="80">
        <f>'MOD Vectors ALL'!BB63*($E63=$F$1)</f>
        <v>0</v>
      </c>
      <c r="BC63" s="80">
        <f>'MOD Vectors ALL'!BC63*($E63=$F$1)</f>
        <v>0</v>
      </c>
      <c r="BD63" s="80">
        <f>'MOD Vectors ALL'!BD63*($E63=$F$1)</f>
        <v>0</v>
      </c>
      <c r="BE63" s="80">
        <f>'MOD Vectors ALL'!BE63*($E63=$F$1)</f>
        <v>0</v>
      </c>
      <c r="BF63" s="80">
        <f>'MOD Vectors ALL'!BF63*($E63=$F$1)</f>
        <v>0</v>
      </c>
      <c r="BG63" s="80">
        <f>'MOD Vectors ALL'!BG63*($E63=$F$1)</f>
        <v>0</v>
      </c>
      <c r="BH63" s="80">
        <f>'MOD Vectors ALL'!BH63*($E63=$F$1)</f>
        <v>0</v>
      </c>
      <c r="BI63" s="80">
        <f>'MOD Vectors ALL'!BI63*($E63=$F$1)</f>
        <v>0</v>
      </c>
      <c r="BJ63" s="80">
        <f>'MOD Vectors ALL'!BJ63*($E63=$F$1)</f>
        <v>0</v>
      </c>
      <c r="BK63" s="80">
        <f>'MOD Vectors ALL'!BK63*($E63=$F$1)</f>
        <v>0</v>
      </c>
      <c r="BL63" s="80">
        <f>'MOD Vectors ALL'!BL63*($E63=$F$1)</f>
        <v>0</v>
      </c>
      <c r="BM63" s="80">
        <f>'MOD Vectors ALL'!BM63*($E63=$F$1)</f>
        <v>0</v>
      </c>
      <c r="BN63" s="80">
        <f>'MOD Vectors ALL'!BN63*($E63=$F$1)</f>
        <v>0</v>
      </c>
      <c r="BO63" s="80">
        <f>'MOD Vectors ALL'!BO63*($E63=$F$1)</f>
        <v>0</v>
      </c>
      <c r="BP63" s="80">
        <f>'MOD Vectors ALL'!BP63*($E63=$F$1)</f>
        <v>0</v>
      </c>
      <c r="BQ63" s="80">
        <f>'MOD Vectors ALL'!BQ63*($E63=$F$1)</f>
        <v>0</v>
      </c>
      <c r="BR63" s="80">
        <f>'MOD Vectors ALL'!BR63*($E63=$F$1)</f>
        <v>0</v>
      </c>
      <c r="BS63" s="80">
        <f>'MOD Vectors ALL'!BS63*($E63=$F$1)</f>
        <v>0</v>
      </c>
      <c r="BT63" s="80">
        <f>'MOD Vectors ALL'!BT63*($E63=$F$1)</f>
        <v>0</v>
      </c>
      <c r="BU63" s="80">
        <f>'MOD Vectors ALL'!BU63*($E63=$F$1)</f>
        <v>0</v>
      </c>
      <c r="BV63" s="80">
        <f>'MOD Vectors ALL'!BV63*($E63=$F$1)</f>
        <v>0</v>
      </c>
      <c r="BW63" s="80">
        <f>'MOD Vectors ALL'!BW63*($E63=$F$1)</f>
        <v>0</v>
      </c>
      <c r="BX63" s="80">
        <f>'MOD Vectors ALL'!BX63*($E63=$F$1)</f>
        <v>0</v>
      </c>
      <c r="BY63" s="80">
        <f>'MOD Vectors ALL'!BY63*($E63=$F$1)</f>
        <v>0</v>
      </c>
      <c r="BZ63" s="80">
        <f>'MOD Vectors ALL'!BZ63*($E63=$F$1)</f>
        <v>0</v>
      </c>
      <c r="CA63" s="80">
        <f>'MOD Vectors ALL'!CA63*($E63=$F$1)</f>
        <v>0</v>
      </c>
      <c r="CB63" s="80">
        <f>'MOD Vectors ALL'!CB63*($E63=$F$1)</f>
        <v>0</v>
      </c>
      <c r="CC63" s="80">
        <f>'MOD Vectors ALL'!CC63*($E63=$F$1)</f>
        <v>0</v>
      </c>
      <c r="CD63" s="80">
        <f>'MOD Vectors ALL'!CD63*($E63=$F$1)</f>
        <v>0</v>
      </c>
      <c r="CE63" s="80">
        <f>'MOD Vectors ALL'!CE63*($E63=$F$1)</f>
        <v>0</v>
      </c>
      <c r="CF63" s="80">
        <f>'MOD Vectors ALL'!CF63*($E63=$F$1)</f>
        <v>0</v>
      </c>
      <c r="CG63" s="80">
        <f>'MOD Vectors ALL'!CG63*($E63=$F$1)</f>
        <v>0</v>
      </c>
      <c r="CH63" s="80">
        <f>'MOD Vectors ALL'!CH63*($E63=$F$1)</f>
        <v>0</v>
      </c>
      <c r="CI63" s="80">
        <f>'MOD Vectors ALL'!CI63*($E63=$F$1)</f>
        <v>0</v>
      </c>
      <c r="CJ63" s="80">
        <f>'MOD Vectors ALL'!CJ63*($E63=$F$1)</f>
        <v>0</v>
      </c>
      <c r="CK63" s="80">
        <f>'MOD Vectors ALL'!CK63*($E63=$F$1)</f>
        <v>0</v>
      </c>
      <c r="CL63" s="80">
        <f>'MOD Vectors ALL'!CL63*($E63=$F$1)</f>
        <v>0</v>
      </c>
      <c r="CM63" s="80">
        <f>'MOD Vectors ALL'!CM63*($E63=$F$1)</f>
        <v>0</v>
      </c>
      <c r="CN63" s="80">
        <f>'MOD Vectors ALL'!CN63*($E63=$F$1)</f>
        <v>0</v>
      </c>
      <c r="CO63" s="80">
        <f>'MOD Vectors ALL'!CO63*($E63=$F$1)</f>
        <v>0</v>
      </c>
      <c r="CP63" s="80">
        <f>'MOD Vectors ALL'!CP63*($E63=$F$1)</f>
        <v>0</v>
      </c>
      <c r="CQ63" s="80">
        <f>'MOD Vectors ALL'!CQ63*($E63=$F$1)</f>
        <v>0</v>
      </c>
      <c r="CR63" s="80">
        <f>'MOD Vectors ALL'!CR63*($E63=$F$1)</f>
        <v>0</v>
      </c>
      <c r="CS63" s="80">
        <f>'MOD Vectors ALL'!CS63*($E63=$F$1)</f>
        <v>0</v>
      </c>
      <c r="CT63" s="80">
        <f>'MOD Vectors ALL'!CT63*($E63=$F$1)</f>
        <v>0</v>
      </c>
      <c r="CU63" s="80">
        <f>'MOD Vectors ALL'!CU63*($E63=$F$1)</f>
        <v>0</v>
      </c>
      <c r="CV63" s="80">
        <f>'MOD Vectors ALL'!CV63*($E63=$F$1)</f>
        <v>0</v>
      </c>
      <c r="CW63" s="80">
        <f>'MOD Vectors ALL'!CW63*($E63=$F$1)</f>
        <v>0</v>
      </c>
      <c r="CX63" s="80">
        <f>'MOD Vectors ALL'!CX63*($E63=$F$1)</f>
        <v>0</v>
      </c>
      <c r="CY63" s="80">
        <f>'MOD Vectors ALL'!CY63*($E63=$F$1)</f>
        <v>0</v>
      </c>
      <c r="CZ63" s="80">
        <f>'MOD Vectors ALL'!CZ63*($E63=$F$1)</f>
        <v>0</v>
      </c>
      <c r="DA63" s="80">
        <f>'MOD Vectors ALL'!DA63*($E63=$F$1)</f>
        <v>0</v>
      </c>
      <c r="DB63" s="80">
        <f>'MOD Vectors ALL'!DB63*($E63=$F$1)</f>
        <v>0</v>
      </c>
      <c r="DC63" s="80">
        <f>'MOD Vectors ALL'!DC63*($E63=$F$1)</f>
        <v>0</v>
      </c>
      <c r="DD63" s="80">
        <f>'MOD Vectors ALL'!DD63*($E63=$F$1)</f>
        <v>0</v>
      </c>
      <c r="DE63" s="80">
        <f>'MOD Vectors ALL'!DE63*($E63=$F$1)</f>
        <v>0</v>
      </c>
      <c r="DF63" s="80">
        <f>'MOD Vectors ALL'!DF63*($E63=$F$1)</f>
        <v>0</v>
      </c>
      <c r="DG63" s="80">
        <f>'MOD Vectors ALL'!DG63*($E63=$F$1)</f>
        <v>0</v>
      </c>
      <c r="DH63" s="80">
        <f>'MOD Vectors ALL'!DH63*($E63=$F$1)</f>
        <v>0</v>
      </c>
      <c r="DI63" s="80">
        <f>'MOD Vectors ALL'!DI63*($E63=$F$1)</f>
        <v>0</v>
      </c>
      <c r="DJ63" s="80">
        <f>'MOD Vectors ALL'!DJ63*($E63=$F$1)</f>
        <v>0</v>
      </c>
      <c r="DK63" s="80">
        <f>'MOD Vectors ALL'!DK63*($E63=$F$1)</f>
        <v>0</v>
      </c>
      <c r="DL63" s="80">
        <f>'MOD Vectors ALL'!DL63*($E63=$F$1)</f>
        <v>0</v>
      </c>
      <c r="DM63" s="80">
        <f>'MOD Vectors ALL'!DM63*($E63=$F$1)</f>
        <v>0</v>
      </c>
      <c r="DN63" s="80">
        <f>'MOD Vectors ALL'!DN63*($E63=$F$1)</f>
        <v>0</v>
      </c>
      <c r="DO63" s="80">
        <f>'MOD Vectors ALL'!DO63*($E63=$F$1)</f>
        <v>0</v>
      </c>
      <c r="DP63" s="80">
        <f>'MOD Vectors ALL'!DP63*($E63=$F$1)</f>
        <v>0</v>
      </c>
      <c r="DQ63" s="80">
        <f>'MOD Vectors ALL'!DQ63*($E63=$F$1)</f>
        <v>0</v>
      </c>
    </row>
    <row r="64" spans="1:121" x14ac:dyDescent="0.2">
      <c r="A64">
        <v>444</v>
      </c>
      <c r="B64" t="s">
        <v>16</v>
      </c>
      <c r="C64" t="s">
        <v>369</v>
      </c>
      <c r="D64" t="s">
        <v>526</v>
      </c>
      <c r="E64" t="s">
        <v>523</v>
      </c>
      <c r="F64" t="s">
        <v>37</v>
      </c>
      <c r="G64">
        <v>0.16548299999999999</v>
      </c>
      <c r="H64">
        <v>0.20871000000000001</v>
      </c>
      <c r="I64" s="80">
        <f>'MOD Vectors ALL'!I64*($E64=$F$1)</f>
        <v>0</v>
      </c>
      <c r="J64" s="80">
        <f>'MOD Vectors ALL'!J64*($E64=$F$1)</f>
        <v>0</v>
      </c>
      <c r="K64" s="80">
        <f>'MOD Vectors ALL'!K64*($E64=$F$1)</f>
        <v>0</v>
      </c>
      <c r="L64" s="80">
        <f>'MOD Vectors ALL'!L64*($E64=$F$1)</f>
        <v>0</v>
      </c>
      <c r="M64" s="80">
        <f>'MOD Vectors ALL'!M64*($E64=$F$1)</f>
        <v>0</v>
      </c>
      <c r="N64" s="80">
        <f>'MOD Vectors ALL'!N64*($E64=$F$1)</f>
        <v>0</v>
      </c>
      <c r="O64" s="80">
        <f>'MOD Vectors ALL'!O64*($E64=$F$1)</f>
        <v>0</v>
      </c>
      <c r="P64" s="80">
        <f>'MOD Vectors ALL'!P64*($E64=$F$1)</f>
        <v>0</v>
      </c>
      <c r="Q64" s="80">
        <f>'MOD Vectors ALL'!Q64*($E64=$F$1)</f>
        <v>0</v>
      </c>
      <c r="R64" s="80">
        <f>'MOD Vectors ALL'!R64*($E64=$F$1)</f>
        <v>0</v>
      </c>
      <c r="S64" s="80">
        <f>'MOD Vectors ALL'!S64*($E64=$F$1)</f>
        <v>0</v>
      </c>
      <c r="T64" s="80">
        <f>'MOD Vectors ALL'!T64*($E64=$F$1)</f>
        <v>0</v>
      </c>
      <c r="U64" s="80">
        <f>'MOD Vectors ALL'!U64*($E64=$F$1)</f>
        <v>0</v>
      </c>
      <c r="V64" s="80">
        <f>'MOD Vectors ALL'!V64*($E64=$F$1)</f>
        <v>0</v>
      </c>
      <c r="W64" s="80">
        <f>'MOD Vectors ALL'!W64*($E64=$F$1)</f>
        <v>0</v>
      </c>
      <c r="X64" s="80">
        <f>'MOD Vectors ALL'!X64*($E64=$F$1)</f>
        <v>0</v>
      </c>
      <c r="Y64" s="80">
        <f>'MOD Vectors ALL'!Y64*($E64=$F$1)</f>
        <v>0</v>
      </c>
      <c r="Z64" s="80">
        <f>'MOD Vectors ALL'!Z64*($E64=$F$1)</f>
        <v>0</v>
      </c>
      <c r="AA64" s="80">
        <f>'MOD Vectors ALL'!AA64*($E64=$F$1)</f>
        <v>0</v>
      </c>
      <c r="AB64" s="80">
        <f>'MOD Vectors ALL'!AB64*($E64=$F$1)</f>
        <v>0</v>
      </c>
      <c r="AC64" s="80">
        <f>'MOD Vectors ALL'!AC64*($E64=$F$1)</f>
        <v>0</v>
      </c>
      <c r="AD64" s="80">
        <f>'MOD Vectors ALL'!AD64*($E64=$F$1)</f>
        <v>0</v>
      </c>
      <c r="AE64" s="80">
        <f>'MOD Vectors ALL'!AE64*($E64=$F$1)</f>
        <v>0</v>
      </c>
      <c r="AF64" s="80">
        <f>'MOD Vectors ALL'!AF64*($E64=$F$1)</f>
        <v>0</v>
      </c>
      <c r="AG64" s="80">
        <f>'MOD Vectors ALL'!AG64*($E64=$F$1)</f>
        <v>0</v>
      </c>
      <c r="AH64" s="80">
        <f>'MOD Vectors ALL'!AH64*($E64=$F$1)</f>
        <v>0</v>
      </c>
      <c r="AI64" s="80">
        <f>'MOD Vectors ALL'!AI64*($E64=$F$1)</f>
        <v>0</v>
      </c>
      <c r="AJ64" s="80">
        <f>'MOD Vectors ALL'!AJ64*($E64=$F$1)</f>
        <v>0</v>
      </c>
      <c r="AK64" s="80">
        <f>'MOD Vectors ALL'!AK64*($E64=$F$1)</f>
        <v>0</v>
      </c>
      <c r="AL64" s="80">
        <f>'MOD Vectors ALL'!AL64*($E64=$F$1)</f>
        <v>0</v>
      </c>
      <c r="AM64" s="80">
        <f>'MOD Vectors ALL'!AM64*($E64=$F$1)</f>
        <v>0</v>
      </c>
      <c r="AN64" s="80">
        <f>'MOD Vectors ALL'!AN64*($E64=$F$1)</f>
        <v>0</v>
      </c>
      <c r="AO64" s="80">
        <f>'MOD Vectors ALL'!AO64*($E64=$F$1)</f>
        <v>0</v>
      </c>
      <c r="AP64" s="80">
        <f>'MOD Vectors ALL'!AP64*($E64=$F$1)</f>
        <v>0</v>
      </c>
      <c r="AQ64" s="80">
        <f>'MOD Vectors ALL'!AQ64*($E64=$F$1)</f>
        <v>0</v>
      </c>
      <c r="AR64" s="80">
        <f>'MOD Vectors ALL'!AR64*($E64=$F$1)</f>
        <v>0</v>
      </c>
      <c r="AS64" s="80">
        <f>'MOD Vectors ALL'!AS64*($E64=$F$1)</f>
        <v>0</v>
      </c>
      <c r="AT64" s="80">
        <f>'MOD Vectors ALL'!AT64*($E64=$F$1)</f>
        <v>0</v>
      </c>
      <c r="AU64" s="80">
        <f>'MOD Vectors ALL'!AU64*($E64=$F$1)</f>
        <v>0</v>
      </c>
      <c r="AV64" s="80">
        <f>'MOD Vectors ALL'!AV64*($E64=$F$1)</f>
        <v>0</v>
      </c>
      <c r="AW64" s="80">
        <f>'MOD Vectors ALL'!AW64*($E64=$F$1)</f>
        <v>0</v>
      </c>
      <c r="AX64" s="80">
        <f>'MOD Vectors ALL'!AX64*($E64=$F$1)</f>
        <v>0</v>
      </c>
      <c r="AY64" s="80">
        <f>'MOD Vectors ALL'!AY64*($E64=$F$1)</f>
        <v>0</v>
      </c>
      <c r="AZ64" s="80">
        <f>'MOD Vectors ALL'!AZ64*($E64=$F$1)</f>
        <v>0</v>
      </c>
      <c r="BA64" s="80">
        <f>'MOD Vectors ALL'!BA64*($E64=$F$1)</f>
        <v>0</v>
      </c>
      <c r="BB64" s="80">
        <f>'MOD Vectors ALL'!BB64*($E64=$F$1)</f>
        <v>0</v>
      </c>
      <c r="BC64" s="80">
        <f>'MOD Vectors ALL'!BC64*($E64=$F$1)</f>
        <v>0</v>
      </c>
      <c r="BD64" s="80">
        <f>'MOD Vectors ALL'!BD64*($E64=$F$1)</f>
        <v>0</v>
      </c>
      <c r="BE64" s="80">
        <f>'MOD Vectors ALL'!BE64*($E64=$F$1)</f>
        <v>0</v>
      </c>
      <c r="BF64" s="80">
        <f>'MOD Vectors ALL'!BF64*($E64=$F$1)</f>
        <v>0</v>
      </c>
      <c r="BG64" s="80">
        <f>'MOD Vectors ALL'!BG64*($E64=$F$1)</f>
        <v>0</v>
      </c>
      <c r="BH64" s="80">
        <f>'MOD Vectors ALL'!BH64*($E64=$F$1)</f>
        <v>0</v>
      </c>
      <c r="BI64" s="80">
        <f>'MOD Vectors ALL'!BI64*($E64=$F$1)</f>
        <v>0</v>
      </c>
      <c r="BJ64" s="80">
        <f>'MOD Vectors ALL'!BJ64*($E64=$F$1)</f>
        <v>0</v>
      </c>
      <c r="BK64" s="80">
        <f>'MOD Vectors ALL'!BK64*($E64=$F$1)</f>
        <v>0</v>
      </c>
      <c r="BL64" s="80">
        <f>'MOD Vectors ALL'!BL64*($E64=$F$1)</f>
        <v>0</v>
      </c>
      <c r="BM64" s="80">
        <f>'MOD Vectors ALL'!BM64*($E64=$F$1)</f>
        <v>0</v>
      </c>
      <c r="BN64" s="80">
        <f>'MOD Vectors ALL'!BN64*($E64=$F$1)</f>
        <v>0</v>
      </c>
      <c r="BO64" s="80">
        <f>'MOD Vectors ALL'!BO64*($E64=$F$1)</f>
        <v>0</v>
      </c>
      <c r="BP64" s="80">
        <f>'MOD Vectors ALL'!BP64*($E64=$F$1)</f>
        <v>0</v>
      </c>
      <c r="BQ64" s="80">
        <f>'MOD Vectors ALL'!BQ64*($E64=$F$1)</f>
        <v>0</v>
      </c>
      <c r="BR64" s="80">
        <f>'MOD Vectors ALL'!BR64*($E64=$F$1)</f>
        <v>0</v>
      </c>
      <c r="BS64" s="80">
        <f>'MOD Vectors ALL'!BS64*($E64=$F$1)</f>
        <v>0</v>
      </c>
      <c r="BT64" s="80">
        <f>'MOD Vectors ALL'!BT64*($E64=$F$1)</f>
        <v>0</v>
      </c>
      <c r="BU64" s="80">
        <f>'MOD Vectors ALL'!BU64*($E64=$F$1)</f>
        <v>0</v>
      </c>
      <c r="BV64" s="80">
        <f>'MOD Vectors ALL'!BV64*($E64=$F$1)</f>
        <v>0</v>
      </c>
      <c r="BW64" s="80">
        <f>'MOD Vectors ALL'!BW64*($E64=$F$1)</f>
        <v>0</v>
      </c>
      <c r="BX64" s="80">
        <f>'MOD Vectors ALL'!BX64*($E64=$F$1)</f>
        <v>0</v>
      </c>
      <c r="BY64" s="80">
        <f>'MOD Vectors ALL'!BY64*($E64=$F$1)</f>
        <v>0</v>
      </c>
      <c r="BZ64" s="80">
        <f>'MOD Vectors ALL'!BZ64*($E64=$F$1)</f>
        <v>0</v>
      </c>
      <c r="CA64" s="80">
        <f>'MOD Vectors ALL'!CA64*($E64=$F$1)</f>
        <v>0</v>
      </c>
      <c r="CB64" s="80">
        <f>'MOD Vectors ALL'!CB64*($E64=$F$1)</f>
        <v>0</v>
      </c>
      <c r="CC64" s="80">
        <f>'MOD Vectors ALL'!CC64*($E64=$F$1)</f>
        <v>0</v>
      </c>
      <c r="CD64" s="80">
        <f>'MOD Vectors ALL'!CD64*($E64=$F$1)</f>
        <v>0</v>
      </c>
      <c r="CE64" s="80">
        <f>'MOD Vectors ALL'!CE64*($E64=$F$1)</f>
        <v>0</v>
      </c>
      <c r="CF64" s="80">
        <f>'MOD Vectors ALL'!CF64*($E64=$F$1)</f>
        <v>0</v>
      </c>
      <c r="CG64" s="80">
        <f>'MOD Vectors ALL'!CG64*($E64=$F$1)</f>
        <v>0</v>
      </c>
      <c r="CH64" s="80">
        <f>'MOD Vectors ALL'!CH64*($E64=$F$1)</f>
        <v>0</v>
      </c>
      <c r="CI64" s="80">
        <f>'MOD Vectors ALL'!CI64*($E64=$F$1)</f>
        <v>0</v>
      </c>
      <c r="CJ64" s="80">
        <f>'MOD Vectors ALL'!CJ64*($E64=$F$1)</f>
        <v>0</v>
      </c>
      <c r="CK64" s="80">
        <f>'MOD Vectors ALL'!CK64*($E64=$F$1)</f>
        <v>0</v>
      </c>
      <c r="CL64" s="80">
        <f>'MOD Vectors ALL'!CL64*($E64=$F$1)</f>
        <v>0</v>
      </c>
      <c r="CM64" s="80">
        <f>'MOD Vectors ALL'!CM64*($E64=$F$1)</f>
        <v>0</v>
      </c>
      <c r="CN64" s="80">
        <f>'MOD Vectors ALL'!CN64*($E64=$F$1)</f>
        <v>0</v>
      </c>
      <c r="CO64" s="80">
        <f>'MOD Vectors ALL'!CO64*($E64=$F$1)</f>
        <v>0</v>
      </c>
      <c r="CP64" s="80">
        <f>'MOD Vectors ALL'!CP64*($E64=$F$1)</f>
        <v>0</v>
      </c>
      <c r="CQ64" s="80">
        <f>'MOD Vectors ALL'!CQ64*($E64=$F$1)</f>
        <v>0</v>
      </c>
      <c r="CR64" s="80">
        <f>'MOD Vectors ALL'!CR64*($E64=$F$1)</f>
        <v>0</v>
      </c>
      <c r="CS64" s="80">
        <f>'MOD Vectors ALL'!CS64*($E64=$F$1)</f>
        <v>0</v>
      </c>
      <c r="CT64" s="80">
        <f>'MOD Vectors ALL'!CT64*($E64=$F$1)</f>
        <v>0</v>
      </c>
      <c r="CU64" s="80">
        <f>'MOD Vectors ALL'!CU64*($E64=$F$1)</f>
        <v>0</v>
      </c>
      <c r="CV64" s="80">
        <f>'MOD Vectors ALL'!CV64*($E64=$F$1)</f>
        <v>0</v>
      </c>
      <c r="CW64" s="80">
        <f>'MOD Vectors ALL'!CW64*($E64=$F$1)</f>
        <v>0</v>
      </c>
      <c r="CX64" s="80">
        <f>'MOD Vectors ALL'!CX64*($E64=$F$1)</f>
        <v>0</v>
      </c>
      <c r="CY64" s="80">
        <f>'MOD Vectors ALL'!CY64*($E64=$F$1)</f>
        <v>0</v>
      </c>
      <c r="CZ64" s="80">
        <f>'MOD Vectors ALL'!CZ64*($E64=$F$1)</f>
        <v>0</v>
      </c>
      <c r="DA64" s="80">
        <f>'MOD Vectors ALL'!DA64*($E64=$F$1)</f>
        <v>0</v>
      </c>
      <c r="DB64" s="80">
        <f>'MOD Vectors ALL'!DB64*($E64=$F$1)</f>
        <v>0</v>
      </c>
      <c r="DC64" s="80">
        <f>'MOD Vectors ALL'!DC64*($E64=$F$1)</f>
        <v>0</v>
      </c>
      <c r="DD64" s="80">
        <f>'MOD Vectors ALL'!DD64*($E64=$F$1)</f>
        <v>0</v>
      </c>
      <c r="DE64" s="80">
        <f>'MOD Vectors ALL'!DE64*($E64=$F$1)</f>
        <v>0</v>
      </c>
      <c r="DF64" s="80">
        <f>'MOD Vectors ALL'!DF64*($E64=$F$1)</f>
        <v>0</v>
      </c>
      <c r="DG64" s="80">
        <f>'MOD Vectors ALL'!DG64*($E64=$F$1)</f>
        <v>0</v>
      </c>
      <c r="DH64" s="80">
        <f>'MOD Vectors ALL'!DH64*($E64=$F$1)</f>
        <v>0</v>
      </c>
      <c r="DI64" s="80">
        <f>'MOD Vectors ALL'!DI64*($E64=$F$1)</f>
        <v>0</v>
      </c>
      <c r="DJ64" s="80">
        <f>'MOD Vectors ALL'!DJ64*($E64=$F$1)</f>
        <v>0</v>
      </c>
      <c r="DK64" s="80">
        <f>'MOD Vectors ALL'!DK64*($E64=$F$1)</f>
        <v>0</v>
      </c>
      <c r="DL64" s="80">
        <f>'MOD Vectors ALL'!DL64*($E64=$F$1)</f>
        <v>0</v>
      </c>
      <c r="DM64" s="80">
        <f>'MOD Vectors ALL'!DM64*($E64=$F$1)</f>
        <v>0</v>
      </c>
      <c r="DN64" s="80">
        <f>'MOD Vectors ALL'!DN64*($E64=$F$1)</f>
        <v>0</v>
      </c>
      <c r="DO64" s="80">
        <f>'MOD Vectors ALL'!DO64*($E64=$F$1)</f>
        <v>0</v>
      </c>
      <c r="DP64" s="80">
        <f>'MOD Vectors ALL'!DP64*($E64=$F$1)</f>
        <v>0</v>
      </c>
      <c r="DQ64" s="80">
        <f>'MOD Vectors ALL'!DQ64*($E64=$F$1)</f>
        <v>0</v>
      </c>
    </row>
    <row r="65" spans="1:121" x14ac:dyDescent="0.2">
      <c r="A65">
        <v>660</v>
      </c>
      <c r="B65" t="s">
        <v>18</v>
      </c>
      <c r="C65" t="s">
        <v>369</v>
      </c>
      <c r="D65" t="s">
        <v>512</v>
      </c>
      <c r="E65" t="s">
        <v>28</v>
      </c>
      <c r="F65" t="s">
        <v>8</v>
      </c>
      <c r="G65">
        <v>0.18845799999999999</v>
      </c>
      <c r="H65">
        <v>0.15975200000000001</v>
      </c>
      <c r="I65" s="80">
        <f>'MOD Vectors ALL'!I65*($E65=$F$1)</f>
        <v>0</v>
      </c>
      <c r="J65" s="80">
        <f>'MOD Vectors ALL'!J65*($E65=$F$1)</f>
        <v>0</v>
      </c>
      <c r="K65" s="80">
        <f>'MOD Vectors ALL'!K65*($E65=$F$1)</f>
        <v>0</v>
      </c>
      <c r="L65" s="80">
        <f>'MOD Vectors ALL'!L65*($E65=$F$1)</f>
        <v>0</v>
      </c>
      <c r="M65" s="80">
        <f>'MOD Vectors ALL'!M65*($E65=$F$1)</f>
        <v>0</v>
      </c>
      <c r="N65" s="80">
        <f>'MOD Vectors ALL'!N65*($E65=$F$1)</f>
        <v>0</v>
      </c>
      <c r="O65" s="80">
        <f>'MOD Vectors ALL'!O65*($E65=$F$1)</f>
        <v>0</v>
      </c>
      <c r="P65" s="80">
        <f>'MOD Vectors ALL'!P65*($E65=$F$1)</f>
        <v>0</v>
      </c>
      <c r="Q65" s="80">
        <f>'MOD Vectors ALL'!Q65*($E65=$F$1)</f>
        <v>0</v>
      </c>
      <c r="R65" s="80">
        <f>'MOD Vectors ALL'!R65*($E65=$F$1)</f>
        <v>0</v>
      </c>
      <c r="S65" s="80">
        <f>'MOD Vectors ALL'!S65*($E65=$F$1)</f>
        <v>0</v>
      </c>
      <c r="T65" s="80">
        <f>'MOD Vectors ALL'!T65*($E65=$F$1)</f>
        <v>0</v>
      </c>
      <c r="U65" s="80">
        <f>'MOD Vectors ALL'!U65*($E65=$F$1)</f>
        <v>0</v>
      </c>
      <c r="V65" s="80">
        <f>'MOD Vectors ALL'!V65*($E65=$F$1)</f>
        <v>0</v>
      </c>
      <c r="W65" s="80">
        <f>'MOD Vectors ALL'!W65*($E65=$F$1)</f>
        <v>0</v>
      </c>
      <c r="X65" s="80">
        <f>'MOD Vectors ALL'!X65*($E65=$F$1)</f>
        <v>0</v>
      </c>
      <c r="Y65" s="80">
        <f>'MOD Vectors ALL'!Y65*($E65=$F$1)</f>
        <v>0</v>
      </c>
      <c r="Z65" s="80">
        <f>'MOD Vectors ALL'!Z65*($E65=$F$1)</f>
        <v>0</v>
      </c>
      <c r="AA65" s="80">
        <f>'MOD Vectors ALL'!AA65*($E65=$F$1)</f>
        <v>0</v>
      </c>
      <c r="AB65" s="80">
        <f>'MOD Vectors ALL'!AB65*($E65=$F$1)</f>
        <v>0</v>
      </c>
      <c r="AC65" s="80">
        <f>'MOD Vectors ALL'!AC65*($E65=$F$1)</f>
        <v>0</v>
      </c>
      <c r="AD65" s="80">
        <f>'MOD Vectors ALL'!AD65*($E65=$F$1)</f>
        <v>0</v>
      </c>
      <c r="AE65" s="80">
        <f>'MOD Vectors ALL'!AE65*($E65=$F$1)</f>
        <v>0</v>
      </c>
      <c r="AF65" s="80">
        <f>'MOD Vectors ALL'!AF65*($E65=$F$1)</f>
        <v>0</v>
      </c>
      <c r="AG65" s="80">
        <f>'MOD Vectors ALL'!AG65*($E65=$F$1)</f>
        <v>0</v>
      </c>
      <c r="AH65" s="80">
        <f>'MOD Vectors ALL'!AH65*($E65=$F$1)</f>
        <v>0</v>
      </c>
      <c r="AI65" s="80">
        <f>'MOD Vectors ALL'!AI65*($E65=$F$1)</f>
        <v>0</v>
      </c>
      <c r="AJ65" s="80">
        <f>'MOD Vectors ALL'!AJ65*($E65=$F$1)</f>
        <v>0</v>
      </c>
      <c r="AK65" s="80">
        <f>'MOD Vectors ALL'!AK65*($E65=$F$1)</f>
        <v>0</v>
      </c>
      <c r="AL65" s="80">
        <f>'MOD Vectors ALL'!AL65*($E65=$F$1)</f>
        <v>0</v>
      </c>
      <c r="AM65" s="80">
        <f>'MOD Vectors ALL'!AM65*($E65=$F$1)</f>
        <v>0</v>
      </c>
      <c r="AN65" s="80">
        <f>'MOD Vectors ALL'!AN65*($E65=$F$1)</f>
        <v>0</v>
      </c>
      <c r="AO65" s="80">
        <f>'MOD Vectors ALL'!AO65*($E65=$F$1)</f>
        <v>0</v>
      </c>
      <c r="AP65" s="80">
        <f>'MOD Vectors ALL'!AP65*($E65=$F$1)</f>
        <v>0</v>
      </c>
      <c r="AQ65" s="80">
        <f>'MOD Vectors ALL'!AQ65*($E65=$F$1)</f>
        <v>0</v>
      </c>
      <c r="AR65" s="80">
        <f>'MOD Vectors ALL'!AR65*($E65=$F$1)</f>
        <v>0</v>
      </c>
      <c r="AS65" s="80">
        <f>'MOD Vectors ALL'!AS65*($E65=$F$1)</f>
        <v>0</v>
      </c>
      <c r="AT65" s="80">
        <f>'MOD Vectors ALL'!AT65*($E65=$F$1)</f>
        <v>0</v>
      </c>
      <c r="AU65" s="80">
        <f>'MOD Vectors ALL'!AU65*($E65=$F$1)</f>
        <v>0</v>
      </c>
      <c r="AV65" s="80">
        <f>'MOD Vectors ALL'!AV65*($E65=$F$1)</f>
        <v>0</v>
      </c>
      <c r="AW65" s="80">
        <f>'MOD Vectors ALL'!AW65*($E65=$F$1)</f>
        <v>0</v>
      </c>
      <c r="AX65" s="80">
        <f>'MOD Vectors ALL'!AX65*($E65=$F$1)</f>
        <v>0</v>
      </c>
      <c r="AY65" s="80">
        <f>'MOD Vectors ALL'!AY65*($E65=$F$1)</f>
        <v>0</v>
      </c>
      <c r="AZ65" s="80">
        <f>'MOD Vectors ALL'!AZ65*($E65=$F$1)</f>
        <v>0</v>
      </c>
      <c r="BA65" s="80">
        <f>'MOD Vectors ALL'!BA65*($E65=$F$1)</f>
        <v>0</v>
      </c>
      <c r="BB65" s="80">
        <f>'MOD Vectors ALL'!BB65*($E65=$F$1)</f>
        <v>0</v>
      </c>
      <c r="BC65" s="80">
        <f>'MOD Vectors ALL'!BC65*($E65=$F$1)</f>
        <v>0</v>
      </c>
      <c r="BD65" s="80">
        <f>'MOD Vectors ALL'!BD65*($E65=$F$1)</f>
        <v>0</v>
      </c>
      <c r="BE65" s="80">
        <f>'MOD Vectors ALL'!BE65*($E65=$F$1)</f>
        <v>0</v>
      </c>
      <c r="BF65" s="80">
        <f>'MOD Vectors ALL'!BF65*($E65=$F$1)</f>
        <v>0</v>
      </c>
      <c r="BG65" s="80">
        <f>'MOD Vectors ALL'!BG65*($E65=$F$1)</f>
        <v>0</v>
      </c>
      <c r="BH65" s="80">
        <f>'MOD Vectors ALL'!BH65*($E65=$F$1)</f>
        <v>0</v>
      </c>
      <c r="BI65" s="80">
        <f>'MOD Vectors ALL'!BI65*($E65=$F$1)</f>
        <v>0</v>
      </c>
      <c r="BJ65" s="80">
        <f>'MOD Vectors ALL'!BJ65*($E65=$F$1)</f>
        <v>0</v>
      </c>
      <c r="BK65" s="80">
        <f>'MOD Vectors ALL'!BK65*($E65=$F$1)</f>
        <v>0</v>
      </c>
      <c r="BL65" s="80">
        <f>'MOD Vectors ALL'!BL65*($E65=$F$1)</f>
        <v>0</v>
      </c>
      <c r="BM65" s="80">
        <f>'MOD Vectors ALL'!BM65*($E65=$F$1)</f>
        <v>0</v>
      </c>
      <c r="BN65" s="80">
        <f>'MOD Vectors ALL'!BN65*($E65=$F$1)</f>
        <v>0</v>
      </c>
      <c r="BO65" s="80">
        <f>'MOD Vectors ALL'!BO65*($E65=$F$1)</f>
        <v>0</v>
      </c>
      <c r="BP65" s="80">
        <f>'MOD Vectors ALL'!BP65*($E65=$F$1)</f>
        <v>0</v>
      </c>
      <c r="BQ65" s="80">
        <f>'MOD Vectors ALL'!BQ65*($E65=$F$1)</f>
        <v>0</v>
      </c>
      <c r="BR65" s="80">
        <f>'MOD Vectors ALL'!BR65*($E65=$F$1)</f>
        <v>0</v>
      </c>
      <c r="BS65" s="80">
        <f>'MOD Vectors ALL'!BS65*($E65=$F$1)</f>
        <v>0</v>
      </c>
      <c r="BT65" s="80">
        <f>'MOD Vectors ALL'!BT65*($E65=$F$1)</f>
        <v>0</v>
      </c>
      <c r="BU65" s="80">
        <f>'MOD Vectors ALL'!BU65*($E65=$F$1)</f>
        <v>0</v>
      </c>
      <c r="BV65" s="80">
        <f>'MOD Vectors ALL'!BV65*($E65=$F$1)</f>
        <v>0</v>
      </c>
      <c r="BW65" s="80">
        <f>'MOD Vectors ALL'!BW65*($E65=$F$1)</f>
        <v>0</v>
      </c>
      <c r="BX65" s="80">
        <f>'MOD Vectors ALL'!BX65*($E65=$F$1)</f>
        <v>0</v>
      </c>
      <c r="BY65" s="80">
        <f>'MOD Vectors ALL'!BY65*($E65=$F$1)</f>
        <v>0</v>
      </c>
      <c r="BZ65" s="80">
        <f>'MOD Vectors ALL'!BZ65*($E65=$F$1)</f>
        <v>0</v>
      </c>
      <c r="CA65" s="80">
        <f>'MOD Vectors ALL'!CA65*($E65=$F$1)</f>
        <v>0</v>
      </c>
      <c r="CB65" s="80">
        <f>'MOD Vectors ALL'!CB65*($E65=$F$1)</f>
        <v>0</v>
      </c>
      <c r="CC65" s="80">
        <f>'MOD Vectors ALL'!CC65*($E65=$F$1)</f>
        <v>0</v>
      </c>
      <c r="CD65" s="80">
        <f>'MOD Vectors ALL'!CD65*($E65=$F$1)</f>
        <v>0</v>
      </c>
      <c r="CE65" s="80">
        <f>'MOD Vectors ALL'!CE65*($E65=$F$1)</f>
        <v>0</v>
      </c>
      <c r="CF65" s="80">
        <f>'MOD Vectors ALL'!CF65*($E65=$F$1)</f>
        <v>0</v>
      </c>
      <c r="CG65" s="80">
        <f>'MOD Vectors ALL'!CG65*($E65=$F$1)</f>
        <v>0</v>
      </c>
      <c r="CH65" s="80">
        <f>'MOD Vectors ALL'!CH65*($E65=$F$1)</f>
        <v>0</v>
      </c>
      <c r="CI65" s="80">
        <f>'MOD Vectors ALL'!CI65*($E65=$F$1)</f>
        <v>0</v>
      </c>
      <c r="CJ65" s="80">
        <f>'MOD Vectors ALL'!CJ65*($E65=$F$1)</f>
        <v>0</v>
      </c>
      <c r="CK65" s="80">
        <f>'MOD Vectors ALL'!CK65*($E65=$F$1)</f>
        <v>0</v>
      </c>
      <c r="CL65" s="80">
        <f>'MOD Vectors ALL'!CL65*($E65=$F$1)</f>
        <v>0</v>
      </c>
      <c r="CM65" s="80">
        <f>'MOD Vectors ALL'!CM65*($E65=$F$1)</f>
        <v>0</v>
      </c>
      <c r="CN65" s="80">
        <f>'MOD Vectors ALL'!CN65*($E65=$F$1)</f>
        <v>0</v>
      </c>
      <c r="CO65" s="80">
        <f>'MOD Vectors ALL'!CO65*($E65=$F$1)</f>
        <v>0</v>
      </c>
      <c r="CP65" s="80">
        <f>'MOD Vectors ALL'!CP65*($E65=$F$1)</f>
        <v>0</v>
      </c>
      <c r="CQ65" s="80">
        <f>'MOD Vectors ALL'!CQ65*($E65=$F$1)</f>
        <v>0</v>
      </c>
      <c r="CR65" s="80">
        <f>'MOD Vectors ALL'!CR65*($E65=$F$1)</f>
        <v>0</v>
      </c>
      <c r="CS65" s="80">
        <f>'MOD Vectors ALL'!CS65*($E65=$F$1)</f>
        <v>0</v>
      </c>
      <c r="CT65" s="80">
        <f>'MOD Vectors ALL'!CT65*($E65=$F$1)</f>
        <v>0</v>
      </c>
      <c r="CU65" s="80">
        <f>'MOD Vectors ALL'!CU65*($E65=$F$1)</f>
        <v>0</v>
      </c>
      <c r="CV65" s="80">
        <f>'MOD Vectors ALL'!CV65*($E65=$F$1)</f>
        <v>0</v>
      </c>
      <c r="CW65" s="80">
        <f>'MOD Vectors ALL'!CW65*($E65=$F$1)</f>
        <v>0</v>
      </c>
      <c r="CX65" s="80">
        <f>'MOD Vectors ALL'!CX65*($E65=$F$1)</f>
        <v>0</v>
      </c>
      <c r="CY65" s="80">
        <f>'MOD Vectors ALL'!CY65*($E65=$F$1)</f>
        <v>0</v>
      </c>
      <c r="CZ65" s="80">
        <f>'MOD Vectors ALL'!CZ65*($E65=$F$1)</f>
        <v>0</v>
      </c>
      <c r="DA65" s="80">
        <f>'MOD Vectors ALL'!DA65*($E65=$F$1)</f>
        <v>0</v>
      </c>
      <c r="DB65" s="80">
        <f>'MOD Vectors ALL'!DB65*($E65=$F$1)</f>
        <v>0</v>
      </c>
      <c r="DC65" s="80">
        <f>'MOD Vectors ALL'!DC65*($E65=$F$1)</f>
        <v>0</v>
      </c>
      <c r="DD65" s="80">
        <f>'MOD Vectors ALL'!DD65*($E65=$F$1)</f>
        <v>0</v>
      </c>
      <c r="DE65" s="80">
        <f>'MOD Vectors ALL'!DE65*($E65=$F$1)</f>
        <v>0</v>
      </c>
      <c r="DF65" s="80">
        <f>'MOD Vectors ALL'!DF65*($E65=$F$1)</f>
        <v>0</v>
      </c>
      <c r="DG65" s="80">
        <f>'MOD Vectors ALL'!DG65*($E65=$F$1)</f>
        <v>0</v>
      </c>
      <c r="DH65" s="80">
        <f>'MOD Vectors ALL'!DH65*($E65=$F$1)</f>
        <v>0</v>
      </c>
      <c r="DI65" s="80">
        <f>'MOD Vectors ALL'!DI65*($E65=$F$1)</f>
        <v>0</v>
      </c>
      <c r="DJ65" s="80">
        <f>'MOD Vectors ALL'!DJ65*($E65=$F$1)</f>
        <v>0</v>
      </c>
      <c r="DK65" s="80">
        <f>'MOD Vectors ALL'!DK65*($E65=$F$1)</f>
        <v>0</v>
      </c>
      <c r="DL65" s="80">
        <f>'MOD Vectors ALL'!DL65*($E65=$F$1)</f>
        <v>0</v>
      </c>
      <c r="DM65" s="80">
        <f>'MOD Vectors ALL'!DM65*($E65=$F$1)</f>
        <v>0</v>
      </c>
      <c r="DN65" s="80">
        <f>'MOD Vectors ALL'!DN65*($E65=$F$1)</f>
        <v>0</v>
      </c>
      <c r="DO65" s="80">
        <f>'MOD Vectors ALL'!DO65*($E65=$F$1)</f>
        <v>0</v>
      </c>
      <c r="DP65" s="80">
        <f>'MOD Vectors ALL'!DP65*($E65=$F$1)</f>
        <v>0</v>
      </c>
      <c r="DQ65" s="80">
        <f>'MOD Vectors ALL'!DQ65*($E65=$F$1)</f>
        <v>0</v>
      </c>
    </row>
    <row r="66" spans="1:121" x14ac:dyDescent="0.2">
      <c r="A66">
        <v>797</v>
      </c>
      <c r="B66" t="s">
        <v>16</v>
      </c>
      <c r="C66" t="s">
        <v>369</v>
      </c>
      <c r="D66" t="s">
        <v>533</v>
      </c>
      <c r="E66" t="s">
        <v>524</v>
      </c>
      <c r="F66" t="s">
        <v>13</v>
      </c>
      <c r="G66">
        <v>0.100286</v>
      </c>
      <c r="H66">
        <v>-0.12967400000000001</v>
      </c>
      <c r="I66" s="80">
        <f>'MOD Vectors ALL'!I66*($E66=$F$1)</f>
        <v>0</v>
      </c>
      <c r="J66" s="80">
        <f>'MOD Vectors ALL'!J66*($E66=$F$1)</f>
        <v>0</v>
      </c>
      <c r="K66" s="80">
        <f>'MOD Vectors ALL'!K66*($E66=$F$1)</f>
        <v>0</v>
      </c>
      <c r="L66" s="80">
        <f>'MOD Vectors ALL'!L66*($E66=$F$1)</f>
        <v>0</v>
      </c>
      <c r="M66" s="80">
        <f>'MOD Vectors ALL'!M66*($E66=$F$1)</f>
        <v>0</v>
      </c>
      <c r="N66" s="80">
        <f>'MOD Vectors ALL'!N66*($E66=$F$1)</f>
        <v>0</v>
      </c>
      <c r="O66" s="80">
        <f>'MOD Vectors ALL'!O66*($E66=$F$1)</f>
        <v>0</v>
      </c>
      <c r="P66" s="80">
        <f>'MOD Vectors ALL'!P66*($E66=$F$1)</f>
        <v>0</v>
      </c>
      <c r="Q66" s="80">
        <f>'MOD Vectors ALL'!Q66*($E66=$F$1)</f>
        <v>0</v>
      </c>
      <c r="R66" s="80">
        <f>'MOD Vectors ALL'!R66*($E66=$F$1)</f>
        <v>0</v>
      </c>
      <c r="S66" s="80">
        <f>'MOD Vectors ALL'!S66*($E66=$F$1)</f>
        <v>0</v>
      </c>
      <c r="T66" s="80">
        <f>'MOD Vectors ALL'!T66*($E66=$F$1)</f>
        <v>0</v>
      </c>
      <c r="U66" s="80">
        <f>'MOD Vectors ALL'!U66*($E66=$F$1)</f>
        <v>0</v>
      </c>
      <c r="V66" s="80">
        <f>'MOD Vectors ALL'!V66*($E66=$F$1)</f>
        <v>0</v>
      </c>
      <c r="W66" s="80">
        <f>'MOD Vectors ALL'!W66*($E66=$F$1)</f>
        <v>0</v>
      </c>
      <c r="X66" s="80">
        <f>'MOD Vectors ALL'!X66*($E66=$F$1)</f>
        <v>0</v>
      </c>
      <c r="Y66" s="80">
        <f>'MOD Vectors ALL'!Y66*($E66=$F$1)</f>
        <v>0</v>
      </c>
      <c r="Z66" s="80">
        <f>'MOD Vectors ALL'!Z66*($E66=$F$1)</f>
        <v>0</v>
      </c>
      <c r="AA66" s="80">
        <f>'MOD Vectors ALL'!AA66*($E66=$F$1)</f>
        <v>0</v>
      </c>
      <c r="AB66" s="80">
        <f>'MOD Vectors ALL'!AB66*($E66=$F$1)</f>
        <v>0</v>
      </c>
      <c r="AC66" s="80">
        <f>'MOD Vectors ALL'!AC66*($E66=$F$1)</f>
        <v>0</v>
      </c>
      <c r="AD66" s="80">
        <f>'MOD Vectors ALL'!AD66*($E66=$F$1)</f>
        <v>0</v>
      </c>
      <c r="AE66" s="80">
        <f>'MOD Vectors ALL'!AE66*($E66=$F$1)</f>
        <v>0</v>
      </c>
      <c r="AF66" s="80">
        <f>'MOD Vectors ALL'!AF66*($E66=$F$1)</f>
        <v>0</v>
      </c>
      <c r="AG66" s="80">
        <f>'MOD Vectors ALL'!AG66*($E66=$F$1)</f>
        <v>0</v>
      </c>
      <c r="AH66" s="80">
        <f>'MOD Vectors ALL'!AH66*($E66=$F$1)</f>
        <v>0</v>
      </c>
      <c r="AI66" s="80">
        <f>'MOD Vectors ALL'!AI66*($E66=$F$1)</f>
        <v>0</v>
      </c>
      <c r="AJ66" s="80">
        <f>'MOD Vectors ALL'!AJ66*($E66=$F$1)</f>
        <v>0</v>
      </c>
      <c r="AK66" s="80">
        <f>'MOD Vectors ALL'!AK66*($E66=$F$1)</f>
        <v>0</v>
      </c>
      <c r="AL66" s="80">
        <f>'MOD Vectors ALL'!AL66*($E66=$F$1)</f>
        <v>0</v>
      </c>
      <c r="AM66" s="80">
        <f>'MOD Vectors ALL'!AM66*($E66=$F$1)</f>
        <v>0</v>
      </c>
      <c r="AN66" s="80">
        <f>'MOD Vectors ALL'!AN66*($E66=$F$1)</f>
        <v>0</v>
      </c>
      <c r="AO66" s="80">
        <f>'MOD Vectors ALL'!AO66*($E66=$F$1)</f>
        <v>0</v>
      </c>
      <c r="AP66" s="80">
        <f>'MOD Vectors ALL'!AP66*($E66=$F$1)</f>
        <v>0</v>
      </c>
      <c r="AQ66" s="80">
        <f>'MOD Vectors ALL'!AQ66*($E66=$F$1)</f>
        <v>0</v>
      </c>
      <c r="AR66" s="80">
        <f>'MOD Vectors ALL'!AR66*($E66=$F$1)</f>
        <v>0</v>
      </c>
      <c r="AS66" s="80">
        <f>'MOD Vectors ALL'!AS66*($E66=$F$1)</f>
        <v>0</v>
      </c>
      <c r="AT66" s="80">
        <f>'MOD Vectors ALL'!AT66*($E66=$F$1)</f>
        <v>0</v>
      </c>
      <c r="AU66" s="80">
        <f>'MOD Vectors ALL'!AU66*($E66=$F$1)</f>
        <v>0</v>
      </c>
      <c r="AV66" s="80">
        <f>'MOD Vectors ALL'!AV66*($E66=$F$1)</f>
        <v>0</v>
      </c>
      <c r="AW66" s="80">
        <f>'MOD Vectors ALL'!AW66*($E66=$F$1)</f>
        <v>0</v>
      </c>
      <c r="AX66" s="80">
        <f>'MOD Vectors ALL'!AX66*($E66=$F$1)</f>
        <v>0</v>
      </c>
      <c r="AY66" s="80">
        <f>'MOD Vectors ALL'!AY66*($E66=$F$1)</f>
        <v>0</v>
      </c>
      <c r="AZ66" s="80">
        <f>'MOD Vectors ALL'!AZ66*($E66=$F$1)</f>
        <v>0</v>
      </c>
      <c r="BA66" s="80">
        <f>'MOD Vectors ALL'!BA66*($E66=$F$1)</f>
        <v>0</v>
      </c>
      <c r="BB66" s="80">
        <f>'MOD Vectors ALL'!BB66*($E66=$F$1)</f>
        <v>0</v>
      </c>
      <c r="BC66" s="80">
        <f>'MOD Vectors ALL'!BC66*($E66=$F$1)</f>
        <v>0</v>
      </c>
      <c r="BD66" s="80">
        <f>'MOD Vectors ALL'!BD66*($E66=$F$1)</f>
        <v>0</v>
      </c>
      <c r="BE66" s="80">
        <f>'MOD Vectors ALL'!BE66*($E66=$F$1)</f>
        <v>0</v>
      </c>
      <c r="BF66" s="80">
        <f>'MOD Vectors ALL'!BF66*($E66=$F$1)</f>
        <v>0</v>
      </c>
      <c r="BG66" s="80">
        <f>'MOD Vectors ALL'!BG66*($E66=$F$1)</f>
        <v>0</v>
      </c>
      <c r="BH66" s="80">
        <f>'MOD Vectors ALL'!BH66*($E66=$F$1)</f>
        <v>0</v>
      </c>
      <c r="BI66" s="80">
        <f>'MOD Vectors ALL'!BI66*($E66=$F$1)</f>
        <v>0</v>
      </c>
      <c r="BJ66" s="80">
        <f>'MOD Vectors ALL'!BJ66*($E66=$F$1)</f>
        <v>0</v>
      </c>
      <c r="BK66" s="80">
        <f>'MOD Vectors ALL'!BK66*($E66=$F$1)</f>
        <v>0</v>
      </c>
      <c r="BL66" s="80">
        <f>'MOD Vectors ALL'!BL66*($E66=$F$1)</f>
        <v>0</v>
      </c>
      <c r="BM66" s="80">
        <f>'MOD Vectors ALL'!BM66*($E66=$F$1)</f>
        <v>0</v>
      </c>
      <c r="BN66" s="80">
        <f>'MOD Vectors ALL'!BN66*($E66=$F$1)</f>
        <v>0</v>
      </c>
      <c r="BO66" s="80">
        <f>'MOD Vectors ALL'!BO66*($E66=$F$1)</f>
        <v>0</v>
      </c>
      <c r="BP66" s="80">
        <f>'MOD Vectors ALL'!BP66*($E66=$F$1)</f>
        <v>0</v>
      </c>
      <c r="BQ66" s="80">
        <f>'MOD Vectors ALL'!BQ66*($E66=$F$1)</f>
        <v>0</v>
      </c>
      <c r="BR66" s="80">
        <f>'MOD Vectors ALL'!BR66*($E66=$F$1)</f>
        <v>0</v>
      </c>
      <c r="BS66" s="80">
        <f>'MOD Vectors ALL'!BS66*($E66=$F$1)</f>
        <v>0</v>
      </c>
      <c r="BT66" s="80">
        <f>'MOD Vectors ALL'!BT66*($E66=$F$1)</f>
        <v>0</v>
      </c>
      <c r="BU66" s="80">
        <f>'MOD Vectors ALL'!BU66*($E66=$F$1)</f>
        <v>0</v>
      </c>
      <c r="BV66" s="80">
        <f>'MOD Vectors ALL'!BV66*($E66=$F$1)</f>
        <v>0</v>
      </c>
      <c r="BW66" s="80">
        <f>'MOD Vectors ALL'!BW66*($E66=$F$1)</f>
        <v>0</v>
      </c>
      <c r="BX66" s="80">
        <f>'MOD Vectors ALL'!BX66*($E66=$F$1)</f>
        <v>0</v>
      </c>
      <c r="BY66" s="80">
        <f>'MOD Vectors ALL'!BY66*($E66=$F$1)</f>
        <v>0</v>
      </c>
      <c r="BZ66" s="80">
        <f>'MOD Vectors ALL'!BZ66*($E66=$F$1)</f>
        <v>0</v>
      </c>
      <c r="CA66" s="80">
        <f>'MOD Vectors ALL'!CA66*($E66=$F$1)</f>
        <v>0</v>
      </c>
      <c r="CB66" s="80">
        <f>'MOD Vectors ALL'!CB66*($E66=$F$1)</f>
        <v>0</v>
      </c>
      <c r="CC66" s="80">
        <f>'MOD Vectors ALL'!CC66*($E66=$F$1)</f>
        <v>0</v>
      </c>
      <c r="CD66" s="80">
        <f>'MOD Vectors ALL'!CD66*($E66=$F$1)</f>
        <v>0</v>
      </c>
      <c r="CE66" s="80">
        <f>'MOD Vectors ALL'!CE66*($E66=$F$1)</f>
        <v>0</v>
      </c>
      <c r="CF66" s="80">
        <f>'MOD Vectors ALL'!CF66*($E66=$F$1)</f>
        <v>0</v>
      </c>
      <c r="CG66" s="80">
        <f>'MOD Vectors ALL'!CG66*($E66=$F$1)</f>
        <v>0</v>
      </c>
      <c r="CH66" s="80">
        <f>'MOD Vectors ALL'!CH66*($E66=$F$1)</f>
        <v>0</v>
      </c>
      <c r="CI66" s="80">
        <f>'MOD Vectors ALL'!CI66*($E66=$F$1)</f>
        <v>0</v>
      </c>
      <c r="CJ66" s="80">
        <f>'MOD Vectors ALL'!CJ66*($E66=$F$1)</f>
        <v>0</v>
      </c>
      <c r="CK66" s="80">
        <f>'MOD Vectors ALL'!CK66*($E66=$F$1)</f>
        <v>0</v>
      </c>
      <c r="CL66" s="80">
        <f>'MOD Vectors ALL'!CL66*($E66=$F$1)</f>
        <v>0</v>
      </c>
      <c r="CM66" s="80">
        <f>'MOD Vectors ALL'!CM66*($E66=$F$1)</f>
        <v>0</v>
      </c>
      <c r="CN66" s="80">
        <f>'MOD Vectors ALL'!CN66*($E66=$F$1)</f>
        <v>0</v>
      </c>
      <c r="CO66" s="80">
        <f>'MOD Vectors ALL'!CO66*($E66=$F$1)</f>
        <v>0</v>
      </c>
      <c r="CP66" s="80">
        <f>'MOD Vectors ALL'!CP66*($E66=$F$1)</f>
        <v>0</v>
      </c>
      <c r="CQ66" s="80">
        <f>'MOD Vectors ALL'!CQ66*($E66=$F$1)</f>
        <v>0</v>
      </c>
      <c r="CR66" s="80">
        <f>'MOD Vectors ALL'!CR66*($E66=$F$1)</f>
        <v>0</v>
      </c>
      <c r="CS66" s="80">
        <f>'MOD Vectors ALL'!CS66*($E66=$F$1)</f>
        <v>0</v>
      </c>
      <c r="CT66" s="80">
        <f>'MOD Vectors ALL'!CT66*($E66=$F$1)</f>
        <v>0</v>
      </c>
      <c r="CU66" s="80">
        <f>'MOD Vectors ALL'!CU66*($E66=$F$1)</f>
        <v>0</v>
      </c>
      <c r="CV66" s="80">
        <f>'MOD Vectors ALL'!CV66*($E66=$F$1)</f>
        <v>0</v>
      </c>
      <c r="CW66" s="80">
        <f>'MOD Vectors ALL'!CW66*($E66=$F$1)</f>
        <v>0</v>
      </c>
      <c r="CX66" s="80">
        <f>'MOD Vectors ALL'!CX66*($E66=$F$1)</f>
        <v>0</v>
      </c>
      <c r="CY66" s="80">
        <f>'MOD Vectors ALL'!CY66*($E66=$F$1)</f>
        <v>0</v>
      </c>
      <c r="CZ66" s="80">
        <f>'MOD Vectors ALL'!CZ66*($E66=$F$1)</f>
        <v>0</v>
      </c>
      <c r="DA66" s="80">
        <f>'MOD Vectors ALL'!DA66*($E66=$F$1)</f>
        <v>0</v>
      </c>
      <c r="DB66" s="80">
        <f>'MOD Vectors ALL'!DB66*($E66=$F$1)</f>
        <v>0</v>
      </c>
      <c r="DC66" s="80">
        <f>'MOD Vectors ALL'!DC66*($E66=$F$1)</f>
        <v>0</v>
      </c>
      <c r="DD66" s="80">
        <f>'MOD Vectors ALL'!DD66*($E66=$F$1)</f>
        <v>0</v>
      </c>
      <c r="DE66" s="80">
        <f>'MOD Vectors ALL'!DE66*($E66=$F$1)</f>
        <v>0</v>
      </c>
      <c r="DF66" s="80">
        <f>'MOD Vectors ALL'!DF66*($E66=$F$1)</f>
        <v>0</v>
      </c>
      <c r="DG66" s="80">
        <f>'MOD Vectors ALL'!DG66*($E66=$F$1)</f>
        <v>0</v>
      </c>
      <c r="DH66" s="80">
        <f>'MOD Vectors ALL'!DH66*($E66=$F$1)</f>
        <v>0</v>
      </c>
      <c r="DI66" s="80">
        <f>'MOD Vectors ALL'!DI66*($E66=$F$1)</f>
        <v>0</v>
      </c>
      <c r="DJ66" s="80">
        <f>'MOD Vectors ALL'!DJ66*($E66=$F$1)</f>
        <v>0</v>
      </c>
      <c r="DK66" s="80">
        <f>'MOD Vectors ALL'!DK66*($E66=$F$1)</f>
        <v>0</v>
      </c>
      <c r="DL66" s="80">
        <f>'MOD Vectors ALL'!DL66*($E66=$F$1)</f>
        <v>0</v>
      </c>
      <c r="DM66" s="80">
        <f>'MOD Vectors ALL'!DM66*($E66=$F$1)</f>
        <v>0</v>
      </c>
      <c r="DN66" s="80">
        <f>'MOD Vectors ALL'!DN66*($E66=$F$1)</f>
        <v>0</v>
      </c>
      <c r="DO66" s="80">
        <f>'MOD Vectors ALL'!DO66*($E66=$F$1)</f>
        <v>0</v>
      </c>
      <c r="DP66" s="80">
        <f>'MOD Vectors ALL'!DP66*($E66=$F$1)</f>
        <v>0</v>
      </c>
      <c r="DQ66" s="80">
        <f>'MOD Vectors ALL'!DQ66*($E66=$F$1)</f>
        <v>0</v>
      </c>
    </row>
    <row r="67" spans="1:121" x14ac:dyDescent="0.2">
      <c r="A67">
        <v>800</v>
      </c>
      <c r="B67" t="s">
        <v>16</v>
      </c>
      <c r="C67" t="s">
        <v>369</v>
      </c>
      <c r="D67" t="s">
        <v>533</v>
      </c>
      <c r="E67" t="s">
        <v>524</v>
      </c>
      <c r="F67" t="s">
        <v>34</v>
      </c>
      <c r="G67">
        <v>4.4502E-2</v>
      </c>
      <c r="H67">
        <v>-0.13882</v>
      </c>
      <c r="I67" s="80">
        <f>'MOD Vectors ALL'!I67*($E67=$F$1)</f>
        <v>0</v>
      </c>
      <c r="J67" s="80">
        <f>'MOD Vectors ALL'!J67*($E67=$F$1)</f>
        <v>0</v>
      </c>
      <c r="K67" s="80">
        <f>'MOD Vectors ALL'!K67*($E67=$F$1)</f>
        <v>0</v>
      </c>
      <c r="L67" s="80">
        <f>'MOD Vectors ALL'!L67*($E67=$F$1)</f>
        <v>0</v>
      </c>
      <c r="M67" s="80">
        <f>'MOD Vectors ALL'!M67*($E67=$F$1)</f>
        <v>0</v>
      </c>
      <c r="N67" s="80">
        <f>'MOD Vectors ALL'!N67*($E67=$F$1)</f>
        <v>0</v>
      </c>
      <c r="O67" s="80">
        <f>'MOD Vectors ALL'!O67*($E67=$F$1)</f>
        <v>0</v>
      </c>
      <c r="P67" s="80">
        <f>'MOD Vectors ALL'!P67*($E67=$F$1)</f>
        <v>0</v>
      </c>
      <c r="Q67" s="80">
        <f>'MOD Vectors ALL'!Q67*($E67=$F$1)</f>
        <v>0</v>
      </c>
      <c r="R67" s="80">
        <f>'MOD Vectors ALL'!R67*($E67=$F$1)</f>
        <v>0</v>
      </c>
      <c r="S67" s="80">
        <f>'MOD Vectors ALL'!S67*($E67=$F$1)</f>
        <v>0</v>
      </c>
      <c r="T67" s="80">
        <f>'MOD Vectors ALL'!T67*($E67=$F$1)</f>
        <v>0</v>
      </c>
      <c r="U67" s="80">
        <f>'MOD Vectors ALL'!U67*($E67=$F$1)</f>
        <v>0</v>
      </c>
      <c r="V67" s="80">
        <f>'MOD Vectors ALL'!V67*($E67=$F$1)</f>
        <v>0</v>
      </c>
      <c r="W67" s="80">
        <f>'MOD Vectors ALL'!W67*($E67=$F$1)</f>
        <v>0</v>
      </c>
      <c r="X67" s="80">
        <f>'MOD Vectors ALL'!X67*($E67=$F$1)</f>
        <v>0</v>
      </c>
      <c r="Y67" s="80">
        <f>'MOD Vectors ALL'!Y67*($E67=$F$1)</f>
        <v>0</v>
      </c>
      <c r="Z67" s="80">
        <f>'MOD Vectors ALL'!Z67*($E67=$F$1)</f>
        <v>0</v>
      </c>
      <c r="AA67" s="80">
        <f>'MOD Vectors ALL'!AA67*($E67=$F$1)</f>
        <v>0</v>
      </c>
      <c r="AB67" s="80">
        <f>'MOD Vectors ALL'!AB67*($E67=$F$1)</f>
        <v>0</v>
      </c>
      <c r="AC67" s="80">
        <f>'MOD Vectors ALL'!AC67*($E67=$F$1)</f>
        <v>0</v>
      </c>
      <c r="AD67" s="80">
        <f>'MOD Vectors ALL'!AD67*($E67=$F$1)</f>
        <v>0</v>
      </c>
      <c r="AE67" s="80">
        <f>'MOD Vectors ALL'!AE67*($E67=$F$1)</f>
        <v>0</v>
      </c>
      <c r="AF67" s="80">
        <f>'MOD Vectors ALL'!AF67*($E67=$F$1)</f>
        <v>0</v>
      </c>
      <c r="AG67" s="80">
        <f>'MOD Vectors ALL'!AG67*($E67=$F$1)</f>
        <v>0</v>
      </c>
      <c r="AH67" s="80">
        <f>'MOD Vectors ALL'!AH67*($E67=$F$1)</f>
        <v>0</v>
      </c>
      <c r="AI67" s="80">
        <f>'MOD Vectors ALL'!AI67*($E67=$F$1)</f>
        <v>0</v>
      </c>
      <c r="AJ67" s="80">
        <f>'MOD Vectors ALL'!AJ67*($E67=$F$1)</f>
        <v>0</v>
      </c>
      <c r="AK67" s="80">
        <f>'MOD Vectors ALL'!AK67*($E67=$F$1)</f>
        <v>0</v>
      </c>
      <c r="AL67" s="80">
        <f>'MOD Vectors ALL'!AL67*($E67=$F$1)</f>
        <v>0</v>
      </c>
      <c r="AM67" s="80">
        <f>'MOD Vectors ALL'!AM67*($E67=$F$1)</f>
        <v>0</v>
      </c>
      <c r="AN67" s="80">
        <f>'MOD Vectors ALL'!AN67*($E67=$F$1)</f>
        <v>0</v>
      </c>
      <c r="AO67" s="80">
        <f>'MOD Vectors ALL'!AO67*($E67=$F$1)</f>
        <v>0</v>
      </c>
      <c r="AP67" s="80">
        <f>'MOD Vectors ALL'!AP67*($E67=$F$1)</f>
        <v>0</v>
      </c>
      <c r="AQ67" s="80">
        <f>'MOD Vectors ALL'!AQ67*($E67=$F$1)</f>
        <v>0</v>
      </c>
      <c r="AR67" s="80">
        <f>'MOD Vectors ALL'!AR67*($E67=$F$1)</f>
        <v>0</v>
      </c>
      <c r="AS67" s="80">
        <f>'MOD Vectors ALL'!AS67*($E67=$F$1)</f>
        <v>0</v>
      </c>
      <c r="AT67" s="80">
        <f>'MOD Vectors ALL'!AT67*($E67=$F$1)</f>
        <v>0</v>
      </c>
      <c r="AU67" s="80">
        <f>'MOD Vectors ALL'!AU67*($E67=$F$1)</f>
        <v>0</v>
      </c>
      <c r="AV67" s="80">
        <f>'MOD Vectors ALL'!AV67*($E67=$F$1)</f>
        <v>0</v>
      </c>
      <c r="AW67" s="80">
        <f>'MOD Vectors ALL'!AW67*($E67=$F$1)</f>
        <v>0</v>
      </c>
      <c r="AX67" s="80">
        <f>'MOD Vectors ALL'!AX67*($E67=$F$1)</f>
        <v>0</v>
      </c>
      <c r="AY67" s="80">
        <f>'MOD Vectors ALL'!AY67*($E67=$F$1)</f>
        <v>0</v>
      </c>
      <c r="AZ67" s="80">
        <f>'MOD Vectors ALL'!AZ67*($E67=$F$1)</f>
        <v>0</v>
      </c>
      <c r="BA67" s="80">
        <f>'MOD Vectors ALL'!BA67*($E67=$F$1)</f>
        <v>0</v>
      </c>
      <c r="BB67" s="80">
        <f>'MOD Vectors ALL'!BB67*($E67=$F$1)</f>
        <v>0</v>
      </c>
      <c r="BC67" s="80">
        <f>'MOD Vectors ALL'!BC67*($E67=$F$1)</f>
        <v>0</v>
      </c>
      <c r="BD67" s="80">
        <f>'MOD Vectors ALL'!BD67*($E67=$F$1)</f>
        <v>0</v>
      </c>
      <c r="BE67" s="80">
        <f>'MOD Vectors ALL'!BE67*($E67=$F$1)</f>
        <v>0</v>
      </c>
      <c r="BF67" s="80">
        <f>'MOD Vectors ALL'!BF67*($E67=$F$1)</f>
        <v>0</v>
      </c>
      <c r="BG67" s="80">
        <f>'MOD Vectors ALL'!BG67*($E67=$F$1)</f>
        <v>0</v>
      </c>
      <c r="BH67" s="80">
        <f>'MOD Vectors ALL'!BH67*($E67=$F$1)</f>
        <v>0</v>
      </c>
      <c r="BI67" s="80">
        <f>'MOD Vectors ALL'!BI67*($E67=$F$1)</f>
        <v>0</v>
      </c>
      <c r="BJ67" s="80">
        <f>'MOD Vectors ALL'!BJ67*($E67=$F$1)</f>
        <v>0</v>
      </c>
      <c r="BK67" s="80">
        <f>'MOD Vectors ALL'!BK67*($E67=$F$1)</f>
        <v>0</v>
      </c>
      <c r="BL67" s="80">
        <f>'MOD Vectors ALL'!BL67*($E67=$F$1)</f>
        <v>0</v>
      </c>
      <c r="BM67" s="80">
        <f>'MOD Vectors ALL'!BM67*($E67=$F$1)</f>
        <v>0</v>
      </c>
      <c r="BN67" s="80">
        <f>'MOD Vectors ALL'!BN67*($E67=$F$1)</f>
        <v>0</v>
      </c>
      <c r="BO67" s="80">
        <f>'MOD Vectors ALL'!BO67*($E67=$F$1)</f>
        <v>0</v>
      </c>
      <c r="BP67" s="80">
        <f>'MOD Vectors ALL'!BP67*($E67=$F$1)</f>
        <v>0</v>
      </c>
      <c r="BQ67" s="80">
        <f>'MOD Vectors ALL'!BQ67*($E67=$F$1)</f>
        <v>0</v>
      </c>
      <c r="BR67" s="80">
        <f>'MOD Vectors ALL'!BR67*($E67=$F$1)</f>
        <v>0</v>
      </c>
      <c r="BS67" s="80">
        <f>'MOD Vectors ALL'!BS67*($E67=$F$1)</f>
        <v>0</v>
      </c>
      <c r="BT67" s="80">
        <f>'MOD Vectors ALL'!BT67*($E67=$F$1)</f>
        <v>0</v>
      </c>
      <c r="BU67" s="80">
        <f>'MOD Vectors ALL'!BU67*($E67=$F$1)</f>
        <v>0</v>
      </c>
      <c r="BV67" s="80">
        <f>'MOD Vectors ALL'!BV67*($E67=$F$1)</f>
        <v>0</v>
      </c>
      <c r="BW67" s="80">
        <f>'MOD Vectors ALL'!BW67*($E67=$F$1)</f>
        <v>0</v>
      </c>
      <c r="BX67" s="80">
        <f>'MOD Vectors ALL'!BX67*($E67=$F$1)</f>
        <v>0</v>
      </c>
      <c r="BY67" s="80">
        <f>'MOD Vectors ALL'!BY67*($E67=$F$1)</f>
        <v>0</v>
      </c>
      <c r="BZ67" s="80">
        <f>'MOD Vectors ALL'!BZ67*($E67=$F$1)</f>
        <v>0</v>
      </c>
      <c r="CA67" s="80">
        <f>'MOD Vectors ALL'!CA67*($E67=$F$1)</f>
        <v>0</v>
      </c>
      <c r="CB67" s="80">
        <f>'MOD Vectors ALL'!CB67*($E67=$F$1)</f>
        <v>0</v>
      </c>
      <c r="CC67" s="80">
        <f>'MOD Vectors ALL'!CC67*($E67=$F$1)</f>
        <v>0</v>
      </c>
      <c r="CD67" s="80">
        <f>'MOD Vectors ALL'!CD67*($E67=$F$1)</f>
        <v>0</v>
      </c>
      <c r="CE67" s="80">
        <f>'MOD Vectors ALL'!CE67*($E67=$F$1)</f>
        <v>0</v>
      </c>
      <c r="CF67" s="80">
        <f>'MOD Vectors ALL'!CF67*($E67=$F$1)</f>
        <v>0</v>
      </c>
      <c r="CG67" s="80">
        <f>'MOD Vectors ALL'!CG67*($E67=$F$1)</f>
        <v>0</v>
      </c>
      <c r="CH67" s="80">
        <f>'MOD Vectors ALL'!CH67*($E67=$F$1)</f>
        <v>0</v>
      </c>
      <c r="CI67" s="80">
        <f>'MOD Vectors ALL'!CI67*($E67=$F$1)</f>
        <v>0</v>
      </c>
      <c r="CJ67" s="80">
        <f>'MOD Vectors ALL'!CJ67*($E67=$F$1)</f>
        <v>0</v>
      </c>
      <c r="CK67" s="80">
        <f>'MOD Vectors ALL'!CK67*($E67=$F$1)</f>
        <v>0</v>
      </c>
      <c r="CL67" s="80">
        <f>'MOD Vectors ALL'!CL67*($E67=$F$1)</f>
        <v>0</v>
      </c>
      <c r="CM67" s="80">
        <f>'MOD Vectors ALL'!CM67*($E67=$F$1)</f>
        <v>0</v>
      </c>
      <c r="CN67" s="80">
        <f>'MOD Vectors ALL'!CN67*($E67=$F$1)</f>
        <v>0</v>
      </c>
      <c r="CO67" s="80">
        <f>'MOD Vectors ALL'!CO67*($E67=$F$1)</f>
        <v>0</v>
      </c>
      <c r="CP67" s="80">
        <f>'MOD Vectors ALL'!CP67*($E67=$F$1)</f>
        <v>0</v>
      </c>
      <c r="CQ67" s="80">
        <f>'MOD Vectors ALL'!CQ67*($E67=$F$1)</f>
        <v>0</v>
      </c>
      <c r="CR67" s="80">
        <f>'MOD Vectors ALL'!CR67*($E67=$F$1)</f>
        <v>0</v>
      </c>
      <c r="CS67" s="80">
        <f>'MOD Vectors ALL'!CS67*($E67=$F$1)</f>
        <v>0</v>
      </c>
      <c r="CT67" s="80">
        <f>'MOD Vectors ALL'!CT67*($E67=$F$1)</f>
        <v>0</v>
      </c>
      <c r="CU67" s="80">
        <f>'MOD Vectors ALL'!CU67*($E67=$F$1)</f>
        <v>0</v>
      </c>
      <c r="CV67" s="80">
        <f>'MOD Vectors ALL'!CV67*($E67=$F$1)</f>
        <v>0</v>
      </c>
      <c r="CW67" s="80">
        <f>'MOD Vectors ALL'!CW67*($E67=$F$1)</f>
        <v>0</v>
      </c>
      <c r="CX67" s="80">
        <f>'MOD Vectors ALL'!CX67*($E67=$F$1)</f>
        <v>0</v>
      </c>
      <c r="CY67" s="80">
        <f>'MOD Vectors ALL'!CY67*($E67=$F$1)</f>
        <v>0</v>
      </c>
      <c r="CZ67" s="80">
        <f>'MOD Vectors ALL'!CZ67*($E67=$F$1)</f>
        <v>0</v>
      </c>
      <c r="DA67" s="80">
        <f>'MOD Vectors ALL'!DA67*($E67=$F$1)</f>
        <v>0</v>
      </c>
      <c r="DB67" s="80">
        <f>'MOD Vectors ALL'!DB67*($E67=$F$1)</f>
        <v>0</v>
      </c>
      <c r="DC67" s="80">
        <f>'MOD Vectors ALL'!DC67*($E67=$F$1)</f>
        <v>0</v>
      </c>
      <c r="DD67" s="80">
        <f>'MOD Vectors ALL'!DD67*($E67=$F$1)</f>
        <v>0</v>
      </c>
      <c r="DE67" s="80">
        <f>'MOD Vectors ALL'!DE67*($E67=$F$1)</f>
        <v>0</v>
      </c>
      <c r="DF67" s="80">
        <f>'MOD Vectors ALL'!DF67*($E67=$F$1)</f>
        <v>0</v>
      </c>
      <c r="DG67" s="80">
        <f>'MOD Vectors ALL'!DG67*($E67=$F$1)</f>
        <v>0</v>
      </c>
      <c r="DH67" s="80">
        <f>'MOD Vectors ALL'!DH67*($E67=$F$1)</f>
        <v>0</v>
      </c>
      <c r="DI67" s="80">
        <f>'MOD Vectors ALL'!DI67*($E67=$F$1)</f>
        <v>0</v>
      </c>
      <c r="DJ67" s="80">
        <f>'MOD Vectors ALL'!DJ67*($E67=$F$1)</f>
        <v>0</v>
      </c>
      <c r="DK67" s="80">
        <f>'MOD Vectors ALL'!DK67*($E67=$F$1)</f>
        <v>0</v>
      </c>
      <c r="DL67" s="80">
        <f>'MOD Vectors ALL'!DL67*($E67=$F$1)</f>
        <v>0</v>
      </c>
      <c r="DM67" s="80">
        <f>'MOD Vectors ALL'!DM67*($E67=$F$1)</f>
        <v>0</v>
      </c>
      <c r="DN67" s="80">
        <f>'MOD Vectors ALL'!DN67*($E67=$F$1)</f>
        <v>0</v>
      </c>
      <c r="DO67" s="80">
        <f>'MOD Vectors ALL'!DO67*($E67=$F$1)</f>
        <v>0</v>
      </c>
      <c r="DP67" s="80">
        <f>'MOD Vectors ALL'!DP67*($E67=$F$1)</f>
        <v>0</v>
      </c>
      <c r="DQ67" s="80">
        <f>'MOD Vectors ALL'!DQ67*($E67=$F$1)</f>
        <v>0</v>
      </c>
    </row>
    <row r="68" spans="1:121" x14ac:dyDescent="0.2">
      <c r="A68">
        <v>990</v>
      </c>
      <c r="B68" t="s">
        <v>16</v>
      </c>
      <c r="C68" t="s">
        <v>369</v>
      </c>
      <c r="D68" t="s">
        <v>522</v>
      </c>
      <c r="E68" t="s">
        <v>520</v>
      </c>
      <c r="F68" t="s">
        <v>521</v>
      </c>
      <c r="G68">
        <v>36.003245</v>
      </c>
      <c r="H68">
        <v>30.92</v>
      </c>
      <c r="I68" s="80">
        <f>'MOD Vectors ALL'!I68*($E68=$F$1)</f>
        <v>0</v>
      </c>
      <c r="J68" s="80">
        <f>'MOD Vectors ALL'!J68*($E68=$F$1)</f>
        <v>0</v>
      </c>
      <c r="K68" s="80">
        <f>'MOD Vectors ALL'!K68*($E68=$F$1)</f>
        <v>0</v>
      </c>
      <c r="L68" s="80">
        <f>'MOD Vectors ALL'!L68*($E68=$F$1)</f>
        <v>0</v>
      </c>
      <c r="M68" s="80">
        <f>'MOD Vectors ALL'!M68*($E68=$F$1)</f>
        <v>0</v>
      </c>
      <c r="N68" s="80">
        <f>'MOD Vectors ALL'!N68*($E68=$F$1)</f>
        <v>0</v>
      </c>
      <c r="O68" s="80">
        <f>'MOD Vectors ALL'!O68*($E68=$F$1)</f>
        <v>0</v>
      </c>
      <c r="P68" s="80">
        <f>'MOD Vectors ALL'!P68*($E68=$F$1)</f>
        <v>0</v>
      </c>
      <c r="Q68" s="80">
        <f>'MOD Vectors ALL'!Q68*($E68=$F$1)</f>
        <v>0</v>
      </c>
      <c r="R68" s="80">
        <f>'MOD Vectors ALL'!R68*($E68=$F$1)</f>
        <v>0</v>
      </c>
      <c r="S68" s="80">
        <f>'MOD Vectors ALL'!S68*($E68=$F$1)</f>
        <v>0</v>
      </c>
      <c r="T68" s="80">
        <f>'MOD Vectors ALL'!T68*($E68=$F$1)</f>
        <v>0</v>
      </c>
      <c r="U68" s="80">
        <f>'MOD Vectors ALL'!U68*($E68=$F$1)</f>
        <v>0</v>
      </c>
      <c r="V68" s="80">
        <f>'MOD Vectors ALL'!V68*($E68=$F$1)</f>
        <v>0</v>
      </c>
      <c r="W68" s="80">
        <f>'MOD Vectors ALL'!W68*($E68=$F$1)</f>
        <v>0</v>
      </c>
      <c r="X68" s="80">
        <f>'MOD Vectors ALL'!X68*($E68=$F$1)</f>
        <v>0</v>
      </c>
      <c r="Y68" s="80">
        <f>'MOD Vectors ALL'!Y68*($E68=$F$1)</f>
        <v>0</v>
      </c>
      <c r="Z68" s="80">
        <f>'MOD Vectors ALL'!Z68*($E68=$F$1)</f>
        <v>0</v>
      </c>
      <c r="AA68" s="80">
        <f>'MOD Vectors ALL'!AA68*($E68=$F$1)</f>
        <v>0</v>
      </c>
      <c r="AB68" s="80">
        <f>'MOD Vectors ALL'!AB68*($E68=$F$1)</f>
        <v>0</v>
      </c>
      <c r="AC68" s="80">
        <f>'MOD Vectors ALL'!AC68*($E68=$F$1)</f>
        <v>0</v>
      </c>
      <c r="AD68" s="80">
        <f>'MOD Vectors ALL'!AD68*($E68=$F$1)</f>
        <v>0</v>
      </c>
      <c r="AE68" s="80">
        <f>'MOD Vectors ALL'!AE68*($E68=$F$1)</f>
        <v>0</v>
      </c>
      <c r="AF68" s="80">
        <f>'MOD Vectors ALL'!AF68*($E68=$F$1)</f>
        <v>0</v>
      </c>
      <c r="AG68" s="80">
        <f>'MOD Vectors ALL'!AG68*($E68=$F$1)</f>
        <v>0</v>
      </c>
      <c r="AH68" s="80">
        <f>'MOD Vectors ALL'!AH68*($E68=$F$1)</f>
        <v>0</v>
      </c>
      <c r="AI68" s="80">
        <f>'MOD Vectors ALL'!AI68*($E68=$F$1)</f>
        <v>0</v>
      </c>
      <c r="AJ68" s="80">
        <f>'MOD Vectors ALL'!AJ68*($E68=$F$1)</f>
        <v>0</v>
      </c>
      <c r="AK68" s="80">
        <f>'MOD Vectors ALL'!AK68*($E68=$F$1)</f>
        <v>0</v>
      </c>
      <c r="AL68" s="80">
        <f>'MOD Vectors ALL'!AL68*($E68=$F$1)</f>
        <v>0</v>
      </c>
      <c r="AM68" s="80">
        <f>'MOD Vectors ALL'!AM68*($E68=$F$1)</f>
        <v>0</v>
      </c>
      <c r="AN68" s="80">
        <f>'MOD Vectors ALL'!AN68*($E68=$F$1)</f>
        <v>0</v>
      </c>
      <c r="AO68" s="80">
        <f>'MOD Vectors ALL'!AO68*($E68=$F$1)</f>
        <v>0</v>
      </c>
      <c r="AP68" s="80">
        <f>'MOD Vectors ALL'!AP68*($E68=$F$1)</f>
        <v>0</v>
      </c>
      <c r="AQ68" s="80">
        <f>'MOD Vectors ALL'!AQ68*($E68=$F$1)</f>
        <v>0</v>
      </c>
      <c r="AR68" s="80">
        <f>'MOD Vectors ALL'!AR68*($E68=$F$1)</f>
        <v>0</v>
      </c>
      <c r="AS68" s="80">
        <f>'MOD Vectors ALL'!AS68*($E68=$F$1)</f>
        <v>0</v>
      </c>
      <c r="AT68" s="80">
        <f>'MOD Vectors ALL'!AT68*($E68=$F$1)</f>
        <v>0</v>
      </c>
      <c r="AU68" s="80">
        <f>'MOD Vectors ALL'!AU68*($E68=$F$1)</f>
        <v>0</v>
      </c>
      <c r="AV68" s="80">
        <f>'MOD Vectors ALL'!AV68*($E68=$F$1)</f>
        <v>0</v>
      </c>
      <c r="AW68" s="80">
        <f>'MOD Vectors ALL'!AW68*($E68=$F$1)</f>
        <v>0</v>
      </c>
      <c r="AX68" s="80">
        <f>'MOD Vectors ALL'!AX68*($E68=$F$1)</f>
        <v>0</v>
      </c>
      <c r="AY68" s="80">
        <f>'MOD Vectors ALL'!AY68*($E68=$F$1)</f>
        <v>0</v>
      </c>
      <c r="AZ68" s="80">
        <f>'MOD Vectors ALL'!AZ68*($E68=$F$1)</f>
        <v>0</v>
      </c>
      <c r="BA68" s="80">
        <f>'MOD Vectors ALL'!BA68*($E68=$F$1)</f>
        <v>0</v>
      </c>
      <c r="BB68" s="80">
        <f>'MOD Vectors ALL'!BB68*($E68=$F$1)</f>
        <v>0</v>
      </c>
      <c r="BC68" s="80">
        <f>'MOD Vectors ALL'!BC68*($E68=$F$1)</f>
        <v>0</v>
      </c>
      <c r="BD68" s="80">
        <f>'MOD Vectors ALL'!BD68*($E68=$F$1)</f>
        <v>0</v>
      </c>
      <c r="BE68" s="80">
        <f>'MOD Vectors ALL'!BE68*($E68=$F$1)</f>
        <v>0</v>
      </c>
      <c r="BF68" s="80">
        <f>'MOD Vectors ALL'!BF68*($E68=$F$1)</f>
        <v>0</v>
      </c>
      <c r="BG68" s="80">
        <f>'MOD Vectors ALL'!BG68*($E68=$F$1)</f>
        <v>0</v>
      </c>
      <c r="BH68" s="80">
        <f>'MOD Vectors ALL'!BH68*($E68=$F$1)</f>
        <v>0</v>
      </c>
      <c r="BI68" s="80">
        <f>'MOD Vectors ALL'!BI68*($E68=$F$1)</f>
        <v>0</v>
      </c>
      <c r="BJ68" s="80">
        <f>'MOD Vectors ALL'!BJ68*($E68=$F$1)</f>
        <v>0</v>
      </c>
      <c r="BK68" s="80">
        <f>'MOD Vectors ALL'!BK68*($E68=$F$1)</f>
        <v>0</v>
      </c>
      <c r="BL68" s="80">
        <f>'MOD Vectors ALL'!BL68*($E68=$F$1)</f>
        <v>0</v>
      </c>
      <c r="BM68" s="80">
        <f>'MOD Vectors ALL'!BM68*($E68=$F$1)</f>
        <v>0</v>
      </c>
      <c r="BN68" s="80">
        <f>'MOD Vectors ALL'!BN68*($E68=$F$1)</f>
        <v>0</v>
      </c>
      <c r="BO68" s="80">
        <f>'MOD Vectors ALL'!BO68*($E68=$F$1)</f>
        <v>0</v>
      </c>
      <c r="BP68" s="80">
        <f>'MOD Vectors ALL'!BP68*($E68=$F$1)</f>
        <v>0</v>
      </c>
      <c r="BQ68" s="80">
        <f>'MOD Vectors ALL'!BQ68*($E68=$F$1)</f>
        <v>0</v>
      </c>
      <c r="BR68" s="80">
        <f>'MOD Vectors ALL'!BR68*($E68=$F$1)</f>
        <v>0</v>
      </c>
      <c r="BS68" s="80">
        <f>'MOD Vectors ALL'!BS68*($E68=$F$1)</f>
        <v>0</v>
      </c>
      <c r="BT68" s="80">
        <f>'MOD Vectors ALL'!BT68*($E68=$F$1)</f>
        <v>0</v>
      </c>
      <c r="BU68" s="80">
        <f>'MOD Vectors ALL'!BU68*($E68=$F$1)</f>
        <v>0</v>
      </c>
      <c r="BV68" s="80">
        <f>'MOD Vectors ALL'!BV68*($E68=$F$1)</f>
        <v>0</v>
      </c>
      <c r="BW68" s="80">
        <f>'MOD Vectors ALL'!BW68*($E68=$F$1)</f>
        <v>0</v>
      </c>
      <c r="BX68" s="80">
        <f>'MOD Vectors ALL'!BX68*($E68=$F$1)</f>
        <v>0</v>
      </c>
      <c r="BY68" s="80">
        <f>'MOD Vectors ALL'!BY68*($E68=$F$1)</f>
        <v>0</v>
      </c>
      <c r="BZ68" s="80">
        <f>'MOD Vectors ALL'!BZ68*($E68=$F$1)</f>
        <v>0</v>
      </c>
      <c r="CA68" s="80">
        <f>'MOD Vectors ALL'!CA68*($E68=$F$1)</f>
        <v>0</v>
      </c>
      <c r="CB68" s="80">
        <f>'MOD Vectors ALL'!CB68*($E68=$F$1)</f>
        <v>0</v>
      </c>
      <c r="CC68" s="80">
        <f>'MOD Vectors ALL'!CC68*($E68=$F$1)</f>
        <v>0</v>
      </c>
      <c r="CD68" s="80">
        <f>'MOD Vectors ALL'!CD68*($E68=$F$1)</f>
        <v>0</v>
      </c>
      <c r="CE68" s="80">
        <f>'MOD Vectors ALL'!CE68*($E68=$F$1)</f>
        <v>0</v>
      </c>
      <c r="CF68" s="80">
        <f>'MOD Vectors ALL'!CF68*($E68=$F$1)</f>
        <v>0</v>
      </c>
      <c r="CG68" s="80">
        <f>'MOD Vectors ALL'!CG68*($E68=$F$1)</f>
        <v>0</v>
      </c>
      <c r="CH68" s="80">
        <f>'MOD Vectors ALL'!CH68*($E68=$F$1)</f>
        <v>0</v>
      </c>
      <c r="CI68" s="80">
        <f>'MOD Vectors ALL'!CI68*($E68=$F$1)</f>
        <v>0</v>
      </c>
      <c r="CJ68" s="80">
        <f>'MOD Vectors ALL'!CJ68*($E68=$F$1)</f>
        <v>0</v>
      </c>
      <c r="CK68" s="80">
        <f>'MOD Vectors ALL'!CK68*($E68=$F$1)</f>
        <v>0</v>
      </c>
      <c r="CL68" s="80">
        <f>'MOD Vectors ALL'!CL68*($E68=$F$1)</f>
        <v>0</v>
      </c>
      <c r="CM68" s="80">
        <f>'MOD Vectors ALL'!CM68*($E68=$F$1)</f>
        <v>0</v>
      </c>
      <c r="CN68" s="80">
        <f>'MOD Vectors ALL'!CN68*($E68=$F$1)</f>
        <v>0</v>
      </c>
      <c r="CO68" s="80">
        <f>'MOD Vectors ALL'!CO68*($E68=$F$1)</f>
        <v>0</v>
      </c>
      <c r="CP68" s="80">
        <f>'MOD Vectors ALL'!CP68*($E68=$F$1)</f>
        <v>0</v>
      </c>
      <c r="CQ68" s="80">
        <f>'MOD Vectors ALL'!CQ68*($E68=$F$1)</f>
        <v>0</v>
      </c>
      <c r="CR68" s="80">
        <f>'MOD Vectors ALL'!CR68*($E68=$F$1)</f>
        <v>0</v>
      </c>
      <c r="CS68" s="80">
        <f>'MOD Vectors ALL'!CS68*($E68=$F$1)</f>
        <v>0</v>
      </c>
      <c r="CT68" s="80">
        <f>'MOD Vectors ALL'!CT68*($E68=$F$1)</f>
        <v>0</v>
      </c>
      <c r="CU68" s="80">
        <f>'MOD Vectors ALL'!CU68*($E68=$F$1)</f>
        <v>0</v>
      </c>
      <c r="CV68" s="80">
        <f>'MOD Vectors ALL'!CV68*($E68=$F$1)</f>
        <v>0</v>
      </c>
      <c r="CW68" s="80">
        <f>'MOD Vectors ALL'!CW68*($E68=$F$1)</f>
        <v>0</v>
      </c>
      <c r="CX68" s="80">
        <f>'MOD Vectors ALL'!CX68*($E68=$F$1)</f>
        <v>0</v>
      </c>
      <c r="CY68" s="80">
        <f>'MOD Vectors ALL'!CY68*($E68=$F$1)</f>
        <v>0</v>
      </c>
      <c r="CZ68" s="80">
        <f>'MOD Vectors ALL'!CZ68*($E68=$F$1)</f>
        <v>0</v>
      </c>
      <c r="DA68" s="80">
        <f>'MOD Vectors ALL'!DA68*($E68=$F$1)</f>
        <v>0</v>
      </c>
      <c r="DB68" s="80">
        <f>'MOD Vectors ALL'!DB68*($E68=$F$1)</f>
        <v>0</v>
      </c>
      <c r="DC68" s="80">
        <f>'MOD Vectors ALL'!DC68*($E68=$F$1)</f>
        <v>0</v>
      </c>
      <c r="DD68" s="80">
        <f>'MOD Vectors ALL'!DD68*($E68=$F$1)</f>
        <v>0</v>
      </c>
      <c r="DE68" s="80">
        <f>'MOD Vectors ALL'!DE68*($E68=$F$1)</f>
        <v>0</v>
      </c>
      <c r="DF68" s="80">
        <f>'MOD Vectors ALL'!DF68*($E68=$F$1)</f>
        <v>0</v>
      </c>
      <c r="DG68" s="80">
        <f>'MOD Vectors ALL'!DG68*($E68=$F$1)</f>
        <v>0</v>
      </c>
      <c r="DH68" s="80">
        <f>'MOD Vectors ALL'!DH68*($E68=$F$1)</f>
        <v>0</v>
      </c>
      <c r="DI68" s="80">
        <f>'MOD Vectors ALL'!DI68*($E68=$F$1)</f>
        <v>0</v>
      </c>
      <c r="DJ68" s="80">
        <f>'MOD Vectors ALL'!DJ68*($E68=$F$1)</f>
        <v>0</v>
      </c>
      <c r="DK68" s="80">
        <f>'MOD Vectors ALL'!DK68*($E68=$F$1)</f>
        <v>0</v>
      </c>
      <c r="DL68" s="80">
        <f>'MOD Vectors ALL'!DL68*($E68=$F$1)</f>
        <v>0</v>
      </c>
      <c r="DM68" s="80">
        <f>'MOD Vectors ALL'!DM68*($E68=$F$1)</f>
        <v>0</v>
      </c>
      <c r="DN68" s="80">
        <f>'MOD Vectors ALL'!DN68*($E68=$F$1)</f>
        <v>0</v>
      </c>
      <c r="DO68" s="80">
        <f>'MOD Vectors ALL'!DO68*($E68=$F$1)</f>
        <v>0</v>
      </c>
      <c r="DP68" s="80">
        <f>'MOD Vectors ALL'!DP68*($E68=$F$1)</f>
        <v>0</v>
      </c>
      <c r="DQ68" s="80">
        <f>'MOD Vectors ALL'!DQ68*($E68=$F$1)</f>
        <v>0</v>
      </c>
    </row>
  </sheetData>
  <mergeCells count="1">
    <mergeCell ref="A1:D1"/>
  </mergeCells>
  <phoneticPr fontId="2"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42"/>
  </sheetPr>
  <dimension ref="A1:DQ68"/>
  <sheetViews>
    <sheetView showGridLines="0" topLeftCell="CV1" zoomScale="85" workbookViewId="0">
      <selection activeCell="I2" sqref="I2:DQ68"/>
    </sheetView>
  </sheetViews>
  <sheetFormatPr defaultRowHeight="12.75" x14ac:dyDescent="0.2"/>
  <cols>
    <col min="1" max="1" width="8.5703125" bestFit="1" customWidth="1"/>
    <col min="2" max="3" width="12" bestFit="1" customWidth="1"/>
    <col min="4" max="4" width="15.42578125" bestFit="1" customWidth="1"/>
    <col min="5" max="5" width="11.140625" bestFit="1" customWidth="1"/>
    <col min="6" max="6" width="8.85546875" bestFit="1" customWidth="1"/>
    <col min="7" max="7" width="11.85546875" bestFit="1" customWidth="1"/>
    <col min="8" max="8" width="9" bestFit="1" customWidth="1"/>
    <col min="9" max="9" width="10.85546875" bestFit="1" customWidth="1"/>
    <col min="10" max="10" width="4.85546875" bestFit="1" customWidth="1"/>
    <col min="11" max="11" width="15.42578125" bestFit="1" customWidth="1"/>
    <col min="12" max="12" width="19.42578125" bestFit="1" customWidth="1"/>
    <col min="13" max="13" width="14.140625" bestFit="1" customWidth="1"/>
    <col min="14" max="14" width="14" bestFit="1" customWidth="1"/>
    <col min="15" max="15" width="15.5703125" bestFit="1" customWidth="1"/>
    <col min="16" max="16" width="16.140625" bestFit="1" customWidth="1"/>
    <col min="17" max="17" width="15.7109375" bestFit="1" customWidth="1"/>
    <col min="18" max="18" width="14.28515625" bestFit="1" customWidth="1"/>
    <col min="19" max="19" width="13.28515625" bestFit="1" customWidth="1"/>
    <col min="20" max="20" width="14.7109375" bestFit="1" customWidth="1"/>
    <col min="21" max="22" width="12.85546875" bestFit="1" customWidth="1"/>
    <col min="23" max="23" width="12.5703125" bestFit="1" customWidth="1"/>
    <col min="24" max="24" width="14.7109375" bestFit="1" customWidth="1"/>
    <col min="25" max="25" width="14.42578125" bestFit="1" customWidth="1"/>
    <col min="26" max="26" width="6.42578125" bestFit="1" customWidth="1"/>
    <col min="27" max="27" width="11.5703125" bestFit="1" customWidth="1"/>
    <col min="28" max="28" width="11.7109375" bestFit="1" customWidth="1"/>
    <col min="29" max="29" width="11.85546875" bestFit="1" customWidth="1"/>
    <col min="30" max="30" width="12.42578125" bestFit="1" customWidth="1"/>
    <col min="31" max="31" width="11.28515625" bestFit="1" customWidth="1"/>
    <col min="32" max="32" width="14.42578125" bestFit="1" customWidth="1"/>
    <col min="33" max="33" width="17.7109375" bestFit="1" customWidth="1"/>
    <col min="34" max="34" width="18.42578125" bestFit="1" customWidth="1"/>
    <col min="35" max="35" width="12.28515625" bestFit="1" customWidth="1"/>
    <col min="36" max="36" width="25.140625" bestFit="1" customWidth="1"/>
    <col min="37" max="37" width="29.85546875" bestFit="1" customWidth="1"/>
    <col min="38" max="38" width="10.5703125" bestFit="1" customWidth="1"/>
    <col min="39" max="39" width="15" bestFit="1" customWidth="1"/>
    <col min="40" max="40" width="10.42578125" bestFit="1" customWidth="1"/>
    <col min="41" max="41" width="13.7109375" bestFit="1" customWidth="1"/>
    <col min="42" max="42" width="15.42578125" bestFit="1" customWidth="1"/>
    <col min="43" max="43" width="13.85546875" bestFit="1" customWidth="1"/>
    <col min="44" max="44" width="16.85546875" bestFit="1" customWidth="1"/>
    <col min="45" max="45" width="13.42578125" bestFit="1" customWidth="1"/>
    <col min="46" max="46" width="16.140625" bestFit="1" customWidth="1"/>
    <col min="47" max="47" width="10.5703125" bestFit="1" customWidth="1"/>
    <col min="48" max="48" width="10.85546875" bestFit="1" customWidth="1"/>
    <col min="49" max="49" width="10.42578125" bestFit="1" customWidth="1"/>
    <col min="50" max="50" width="20.7109375" bestFit="1" customWidth="1"/>
    <col min="51" max="51" width="16.28515625" bestFit="1" customWidth="1"/>
    <col min="52" max="52" width="15.28515625" bestFit="1" customWidth="1"/>
    <col min="53" max="53" width="6.7109375" bestFit="1" customWidth="1"/>
    <col min="54" max="54" width="10.42578125" bestFit="1" customWidth="1"/>
    <col min="55" max="55" width="10.5703125" bestFit="1" customWidth="1"/>
    <col min="56" max="56" width="18" bestFit="1" customWidth="1"/>
    <col min="57" max="58" width="11.5703125" bestFit="1" customWidth="1"/>
    <col min="59" max="59" width="15.5703125" bestFit="1" customWidth="1"/>
    <col min="60" max="60" width="29.85546875" bestFit="1" customWidth="1"/>
    <col min="61" max="61" width="15.140625" bestFit="1" customWidth="1"/>
    <col min="62" max="62" width="15.5703125" bestFit="1" customWidth="1"/>
    <col min="63" max="63" width="15.7109375" bestFit="1" customWidth="1"/>
    <col min="64" max="64" width="19.28515625" bestFit="1" customWidth="1"/>
    <col min="65" max="65" width="8.5703125" bestFit="1" customWidth="1"/>
    <col min="66" max="66" width="12.140625" bestFit="1" customWidth="1"/>
    <col min="67" max="67" width="19.5703125" bestFit="1" customWidth="1"/>
    <col min="68" max="68" width="22.28515625" bestFit="1" customWidth="1"/>
    <col min="69" max="69" width="27.42578125" bestFit="1" customWidth="1"/>
    <col min="70" max="70" width="8.42578125" bestFit="1" customWidth="1"/>
    <col min="71" max="71" width="12.140625" bestFit="1" customWidth="1"/>
    <col min="72" max="72" width="14.7109375" bestFit="1" customWidth="1"/>
    <col min="73" max="73" width="12" bestFit="1" customWidth="1"/>
    <col min="74" max="74" width="6.85546875" bestFit="1" customWidth="1"/>
    <col min="75" max="75" width="10.5703125" bestFit="1" customWidth="1"/>
    <col min="76" max="76" width="10.7109375" bestFit="1" customWidth="1"/>
    <col min="77" max="77" width="11.7109375" bestFit="1" customWidth="1"/>
    <col min="78" max="78" width="15.85546875" bestFit="1" customWidth="1"/>
    <col min="79" max="79" width="16" bestFit="1" customWidth="1"/>
    <col min="80" max="80" width="13.42578125" bestFit="1" customWidth="1"/>
    <col min="81" max="81" width="16.140625" bestFit="1" customWidth="1"/>
    <col min="82" max="82" width="8.28515625" bestFit="1" customWidth="1"/>
    <col min="83" max="84" width="15.140625" bestFit="1" customWidth="1"/>
    <col min="85" max="85" width="16.140625" bestFit="1" customWidth="1"/>
    <col min="86" max="86" width="33.85546875" bestFit="1" customWidth="1"/>
    <col min="87" max="87" width="12.5703125" bestFit="1" customWidth="1"/>
    <col min="88" max="88" width="15.42578125" bestFit="1" customWidth="1"/>
    <col min="89" max="89" width="11.5703125" bestFit="1" customWidth="1"/>
    <col min="90" max="90" width="15.7109375" bestFit="1" customWidth="1"/>
    <col min="91" max="91" width="9.28515625" bestFit="1" customWidth="1"/>
    <col min="95" max="95" width="9.7109375" bestFit="1" customWidth="1"/>
    <col min="96" max="96" width="20" bestFit="1" customWidth="1"/>
    <col min="97" max="97" width="14.5703125" bestFit="1" customWidth="1"/>
    <col min="98" max="98" width="23.140625" bestFit="1" customWidth="1"/>
    <col min="99" max="99" width="12.7109375" bestFit="1" customWidth="1"/>
    <col min="100" max="100" width="16.28515625" bestFit="1" customWidth="1"/>
    <col min="101" max="103" width="16.140625" bestFit="1" customWidth="1"/>
    <col min="104" max="104" width="16" bestFit="1" customWidth="1"/>
    <col min="105" max="105" width="16.140625" bestFit="1" customWidth="1"/>
    <col min="106" max="106" width="16.42578125" bestFit="1" customWidth="1"/>
    <col min="107" max="108" width="16.28515625" bestFit="1" customWidth="1"/>
    <col min="109" max="109" width="14.5703125" bestFit="1" customWidth="1"/>
    <col min="110" max="111" width="14.42578125" bestFit="1" customWidth="1"/>
    <col min="112" max="112" width="15.28515625" bestFit="1" customWidth="1"/>
    <col min="113" max="113" width="15.140625" bestFit="1" customWidth="1"/>
    <col min="114" max="114" width="15.28515625" bestFit="1" customWidth="1"/>
    <col min="115" max="115" width="14.28515625" bestFit="1" customWidth="1"/>
    <col min="116" max="116" width="14.140625" bestFit="1" customWidth="1"/>
    <col min="117" max="117" width="14.28515625" bestFit="1" customWidth="1"/>
    <col min="118" max="119" width="6" bestFit="1" customWidth="1"/>
    <col min="120" max="120" width="8.85546875" bestFit="1" customWidth="1"/>
    <col min="121" max="121" width="16.28515625" bestFit="1" customWidth="1"/>
  </cols>
  <sheetData>
    <row r="1" spans="1:121" s="62" customFormat="1" ht="16.5" thickBot="1" x14ac:dyDescent="0.25">
      <c r="A1" s="640" t="s">
        <v>310</v>
      </c>
      <c r="B1" s="641"/>
      <c r="C1" s="641"/>
      <c r="D1" s="641"/>
      <c r="E1"/>
      <c r="F1" s="83" t="s">
        <v>28</v>
      </c>
      <c r="G1"/>
      <c r="H1"/>
    </row>
    <row r="2" spans="1:121" ht="13.5" thickBot="1" x14ac:dyDescent="0.25">
      <c r="A2" s="58" t="s">
        <v>52</v>
      </c>
      <c r="B2" s="59" t="s">
        <v>15</v>
      </c>
      <c r="C2" s="59" t="s">
        <v>30</v>
      </c>
      <c r="D2" s="59" t="s">
        <v>29</v>
      </c>
      <c r="E2" s="59" t="s">
        <v>6</v>
      </c>
      <c r="F2" s="59" t="s">
        <v>0</v>
      </c>
      <c r="G2" s="59" t="s">
        <v>1</v>
      </c>
      <c r="H2" s="59" t="s">
        <v>2</v>
      </c>
      <c r="I2" s="177" t="s">
        <v>272</v>
      </c>
      <c r="J2" s="177" t="s">
        <v>24</v>
      </c>
      <c r="K2" s="177" t="s">
        <v>276</v>
      </c>
      <c r="L2" s="177" t="s">
        <v>277</v>
      </c>
      <c r="M2" s="177" t="s">
        <v>278</v>
      </c>
      <c r="N2" s="177" t="s">
        <v>279</v>
      </c>
      <c r="O2" s="177" t="s">
        <v>280</v>
      </c>
      <c r="P2" s="177" t="s">
        <v>67</v>
      </c>
      <c r="Q2" s="177" t="s">
        <v>69</v>
      </c>
      <c r="R2" s="177" t="s">
        <v>72</v>
      </c>
      <c r="S2" s="177" t="s">
        <v>281</v>
      </c>
      <c r="T2" s="177" t="s">
        <v>71</v>
      </c>
      <c r="U2" s="177" t="s">
        <v>135</v>
      </c>
      <c r="V2" s="177" t="s">
        <v>134</v>
      </c>
      <c r="W2" s="177" t="s">
        <v>282</v>
      </c>
      <c r="X2" s="177" t="s">
        <v>68</v>
      </c>
      <c r="Y2" s="177" t="s">
        <v>73</v>
      </c>
      <c r="Z2" s="177" t="s">
        <v>283</v>
      </c>
      <c r="AA2" s="177" t="s">
        <v>70</v>
      </c>
      <c r="AB2" s="177" t="s">
        <v>107</v>
      </c>
      <c r="AC2" s="177" t="s">
        <v>108</v>
      </c>
      <c r="AD2" s="177" t="s">
        <v>103</v>
      </c>
      <c r="AE2" s="177" t="s">
        <v>85</v>
      </c>
      <c r="AF2" s="177" t="s">
        <v>86</v>
      </c>
      <c r="AG2" s="177" t="s">
        <v>104</v>
      </c>
      <c r="AH2" s="177" t="s">
        <v>82</v>
      </c>
      <c r="AI2" s="177" t="s">
        <v>87</v>
      </c>
      <c r="AJ2" s="177" t="s">
        <v>109</v>
      </c>
      <c r="AK2" s="177" t="s">
        <v>83</v>
      </c>
      <c r="AL2" s="177" t="s">
        <v>284</v>
      </c>
      <c r="AM2" s="177" t="s">
        <v>110</v>
      </c>
      <c r="AN2" s="177" t="s">
        <v>88</v>
      </c>
      <c r="AO2" s="177" t="s">
        <v>285</v>
      </c>
      <c r="AP2" s="177" t="s">
        <v>111</v>
      </c>
      <c r="AQ2" s="177" t="s">
        <v>89</v>
      </c>
      <c r="AR2" s="177" t="s">
        <v>286</v>
      </c>
      <c r="AS2" s="177" t="s">
        <v>287</v>
      </c>
      <c r="AT2" s="177" t="s">
        <v>117</v>
      </c>
      <c r="AU2" s="177" t="s">
        <v>105</v>
      </c>
      <c r="AV2" s="177" t="s">
        <v>99</v>
      </c>
      <c r="AW2" s="177" t="s">
        <v>101</v>
      </c>
      <c r="AX2" s="177" t="s">
        <v>90</v>
      </c>
      <c r="AY2" s="177" t="s">
        <v>288</v>
      </c>
      <c r="AZ2" s="177" t="s">
        <v>75</v>
      </c>
      <c r="BA2" s="177" t="s">
        <v>289</v>
      </c>
      <c r="BB2" s="177" t="s">
        <v>76</v>
      </c>
      <c r="BC2" s="177" t="s">
        <v>118</v>
      </c>
      <c r="BD2" s="177" t="s">
        <v>290</v>
      </c>
      <c r="BE2" s="177" t="s">
        <v>291</v>
      </c>
      <c r="BF2" s="177" t="s">
        <v>292</v>
      </c>
      <c r="BG2" s="177" t="s">
        <v>119</v>
      </c>
      <c r="BH2" s="177" t="s">
        <v>121</v>
      </c>
      <c r="BI2" s="177" t="s">
        <v>293</v>
      </c>
      <c r="BJ2" s="177" t="s">
        <v>120</v>
      </c>
      <c r="BK2" s="177" t="s">
        <v>92</v>
      </c>
      <c r="BL2" s="177" t="s">
        <v>294</v>
      </c>
      <c r="BM2" s="177" t="s">
        <v>295</v>
      </c>
      <c r="BN2" s="177" t="s">
        <v>60</v>
      </c>
      <c r="BO2" s="177" t="s">
        <v>94</v>
      </c>
      <c r="BP2" s="177" t="s">
        <v>96</v>
      </c>
      <c r="BQ2" s="177" t="s">
        <v>93</v>
      </c>
      <c r="BR2" s="177" t="s">
        <v>296</v>
      </c>
      <c r="BS2" s="177" t="s">
        <v>63</v>
      </c>
      <c r="BT2" s="177" t="s">
        <v>100</v>
      </c>
      <c r="BU2" s="177" t="s">
        <v>102</v>
      </c>
      <c r="BV2" s="177" t="s">
        <v>297</v>
      </c>
      <c r="BW2" s="177" t="s">
        <v>57</v>
      </c>
      <c r="BX2" s="177" t="s">
        <v>112</v>
      </c>
      <c r="BY2" s="177" t="s">
        <v>298</v>
      </c>
      <c r="BZ2" s="177" t="s">
        <v>58</v>
      </c>
      <c r="CA2" s="177" t="s">
        <v>124</v>
      </c>
      <c r="CB2" s="177" t="s">
        <v>299</v>
      </c>
      <c r="CC2" s="177" t="s">
        <v>59</v>
      </c>
      <c r="CD2" s="177" t="s">
        <v>300</v>
      </c>
      <c r="CE2" s="177" t="s">
        <v>61</v>
      </c>
      <c r="CF2" s="177" t="s">
        <v>114</v>
      </c>
      <c r="CG2" s="177" t="s">
        <v>95</v>
      </c>
      <c r="CH2" s="177" t="s">
        <v>97</v>
      </c>
      <c r="CI2" s="177" t="s">
        <v>301</v>
      </c>
      <c r="CJ2" s="177" t="s">
        <v>62</v>
      </c>
      <c r="CK2" s="177" t="s">
        <v>302</v>
      </c>
      <c r="CL2" s="177" t="s">
        <v>64</v>
      </c>
      <c r="CM2" s="177" t="s">
        <v>303</v>
      </c>
      <c r="CN2" s="177" t="s">
        <v>304</v>
      </c>
      <c r="CO2" s="177" t="s">
        <v>305</v>
      </c>
      <c r="CP2" s="177" t="s">
        <v>306</v>
      </c>
      <c r="CQ2" s="177" t="s">
        <v>307</v>
      </c>
      <c r="CR2" s="177" t="s">
        <v>81</v>
      </c>
      <c r="CS2" s="177" t="s">
        <v>308</v>
      </c>
      <c r="CT2" s="177" t="s">
        <v>79</v>
      </c>
      <c r="CU2" s="177" t="s">
        <v>55</v>
      </c>
      <c r="CV2" s="177" t="s">
        <v>425</v>
      </c>
      <c r="CW2" s="177" t="s">
        <v>426</v>
      </c>
      <c r="CX2" s="177" t="s">
        <v>427</v>
      </c>
      <c r="CY2" s="177" t="s">
        <v>428</v>
      </c>
      <c r="CZ2" s="177" t="s">
        <v>429</v>
      </c>
      <c r="DA2" s="177" t="s">
        <v>430</v>
      </c>
      <c r="DB2" s="177" t="s">
        <v>431</v>
      </c>
      <c r="DC2" s="177" t="s">
        <v>432</v>
      </c>
      <c r="DD2" s="177" t="s">
        <v>433</v>
      </c>
      <c r="DE2" s="177" t="s">
        <v>434</v>
      </c>
      <c r="DF2" s="177" t="s">
        <v>435</v>
      </c>
      <c r="DG2" s="177" t="s">
        <v>436</v>
      </c>
      <c r="DH2" s="177" t="s">
        <v>437</v>
      </c>
      <c r="DI2" s="177" t="s">
        <v>438</v>
      </c>
      <c r="DJ2" s="177" t="s">
        <v>439</v>
      </c>
      <c r="DK2" s="177" t="s">
        <v>440</v>
      </c>
      <c r="DL2" s="177" t="s">
        <v>441</v>
      </c>
      <c r="DM2" s="177" t="s">
        <v>442</v>
      </c>
      <c r="DN2" s="177" t="s">
        <v>518</v>
      </c>
      <c r="DO2" s="177" t="s">
        <v>519</v>
      </c>
      <c r="DP2" s="177" t="s">
        <v>77</v>
      </c>
      <c r="DQ2" s="177" t="s">
        <v>559</v>
      </c>
    </row>
    <row r="3" spans="1:121" x14ac:dyDescent="0.2">
      <c r="A3">
        <v>1</v>
      </c>
      <c r="B3" t="s">
        <v>18</v>
      </c>
      <c r="C3" t="s">
        <v>369</v>
      </c>
      <c r="D3" t="s">
        <v>525</v>
      </c>
      <c r="E3" t="s">
        <v>531</v>
      </c>
      <c r="F3" t="s">
        <v>10</v>
      </c>
      <c r="G3">
        <v>7.4569999999999997E-2</v>
      </c>
      <c r="H3">
        <v>9.1219999999999999E-3</v>
      </c>
      <c r="I3" s="80">
        <f>'MOD Vectors ALL'!I3*($E3=$F$1)</f>
        <v>0</v>
      </c>
      <c r="J3" s="80">
        <f>'MOD Vectors ALL'!J3*($E3=$F$1)</f>
        <v>0</v>
      </c>
      <c r="K3" s="80">
        <f>'MOD Vectors ALL'!K3*($E3=$F$1)</f>
        <v>0</v>
      </c>
      <c r="L3" s="80">
        <f>'MOD Vectors ALL'!L3*($E3=$F$1)</f>
        <v>0</v>
      </c>
      <c r="M3" s="80">
        <f>'MOD Vectors ALL'!M3*($E3=$F$1)</f>
        <v>0</v>
      </c>
      <c r="N3" s="80">
        <f>'MOD Vectors ALL'!N3*($E3=$F$1)</f>
        <v>0</v>
      </c>
      <c r="O3" s="80">
        <f>'MOD Vectors ALL'!O3*($E3=$F$1)</f>
        <v>0</v>
      </c>
      <c r="P3" s="80">
        <f>'MOD Vectors ALL'!P3*($E3=$F$1)</f>
        <v>0</v>
      </c>
      <c r="Q3" s="80">
        <f>'MOD Vectors ALL'!Q3*($E3=$F$1)</f>
        <v>0</v>
      </c>
      <c r="R3" s="80">
        <f>'MOD Vectors ALL'!R3*($E3=$F$1)</f>
        <v>0</v>
      </c>
      <c r="S3" s="80">
        <f>'MOD Vectors ALL'!S3*($E3=$F$1)</f>
        <v>0</v>
      </c>
      <c r="T3" s="80">
        <f>'MOD Vectors ALL'!T3*($E3=$F$1)</f>
        <v>0</v>
      </c>
      <c r="U3" s="80">
        <f>'MOD Vectors ALL'!U3*($E3=$F$1)</f>
        <v>0</v>
      </c>
      <c r="V3" s="80">
        <f>'MOD Vectors ALL'!V3*($E3=$F$1)</f>
        <v>0</v>
      </c>
      <c r="W3" s="80">
        <f>'MOD Vectors ALL'!W3*($E3=$F$1)</f>
        <v>0</v>
      </c>
      <c r="X3" s="80">
        <f>'MOD Vectors ALL'!X3*($E3=$F$1)</f>
        <v>0</v>
      </c>
      <c r="Y3" s="80">
        <f>'MOD Vectors ALL'!Y3*($E3=$F$1)</f>
        <v>0</v>
      </c>
      <c r="Z3" s="80">
        <f>'MOD Vectors ALL'!Z3*($E3=$F$1)</f>
        <v>0</v>
      </c>
      <c r="AA3" s="80">
        <f>'MOD Vectors ALL'!AA3*($E3=$F$1)</f>
        <v>0</v>
      </c>
      <c r="AB3" s="80">
        <f>'MOD Vectors ALL'!AB3*($E3=$F$1)</f>
        <v>0</v>
      </c>
      <c r="AC3" s="80">
        <f>'MOD Vectors ALL'!AC3*($E3=$F$1)</f>
        <v>0</v>
      </c>
      <c r="AD3" s="80">
        <f>'MOD Vectors ALL'!AD3*($E3=$F$1)</f>
        <v>0</v>
      </c>
      <c r="AE3" s="80">
        <f>'MOD Vectors ALL'!AE3*($E3=$F$1)</f>
        <v>0</v>
      </c>
      <c r="AF3" s="80">
        <f>'MOD Vectors ALL'!AF3*($E3=$F$1)</f>
        <v>0</v>
      </c>
      <c r="AG3" s="80">
        <f>'MOD Vectors ALL'!AG3*($E3=$F$1)</f>
        <v>0</v>
      </c>
      <c r="AH3" s="80">
        <f>'MOD Vectors ALL'!AH3*($E3=$F$1)</f>
        <v>0</v>
      </c>
      <c r="AI3" s="80">
        <f>'MOD Vectors ALL'!AI3*($E3=$F$1)</f>
        <v>0</v>
      </c>
      <c r="AJ3" s="80">
        <f>'MOD Vectors ALL'!AJ3*($E3=$F$1)</f>
        <v>0</v>
      </c>
      <c r="AK3" s="80">
        <f>'MOD Vectors ALL'!AK3*($E3=$F$1)</f>
        <v>0</v>
      </c>
      <c r="AL3" s="80">
        <f>'MOD Vectors ALL'!AL3*($E3=$F$1)</f>
        <v>0</v>
      </c>
      <c r="AM3" s="80">
        <f>'MOD Vectors ALL'!AM3*($E3=$F$1)</f>
        <v>0</v>
      </c>
      <c r="AN3" s="80">
        <f>'MOD Vectors ALL'!AN3*($E3=$F$1)</f>
        <v>0</v>
      </c>
      <c r="AO3" s="80">
        <f>'MOD Vectors ALL'!AO3*($E3=$F$1)</f>
        <v>0</v>
      </c>
      <c r="AP3" s="80">
        <f>'MOD Vectors ALL'!AP3*($E3=$F$1)</f>
        <v>0</v>
      </c>
      <c r="AQ3" s="80">
        <f>'MOD Vectors ALL'!AQ3*($E3=$F$1)</f>
        <v>0</v>
      </c>
      <c r="AR3" s="80">
        <f>'MOD Vectors ALL'!AR3*($E3=$F$1)</f>
        <v>0</v>
      </c>
      <c r="AS3" s="80">
        <f>'MOD Vectors ALL'!AS3*($E3=$F$1)</f>
        <v>0</v>
      </c>
      <c r="AT3" s="80">
        <f>'MOD Vectors ALL'!AT3*($E3=$F$1)</f>
        <v>0</v>
      </c>
      <c r="AU3" s="80">
        <f>'MOD Vectors ALL'!AU3*($E3=$F$1)</f>
        <v>0</v>
      </c>
      <c r="AV3" s="80">
        <f>'MOD Vectors ALL'!AV3*($E3=$F$1)</f>
        <v>0</v>
      </c>
      <c r="AW3" s="80">
        <f>'MOD Vectors ALL'!AW3*($E3=$F$1)</f>
        <v>0</v>
      </c>
      <c r="AX3" s="80">
        <f>'MOD Vectors ALL'!AX3*($E3=$F$1)</f>
        <v>0</v>
      </c>
      <c r="AY3" s="80">
        <f>'MOD Vectors ALL'!AY3*($E3=$F$1)</f>
        <v>0</v>
      </c>
      <c r="AZ3" s="80">
        <f>'MOD Vectors ALL'!AZ3*($E3=$F$1)</f>
        <v>0</v>
      </c>
      <c r="BA3" s="80">
        <f>'MOD Vectors ALL'!BA3*($E3=$F$1)</f>
        <v>0</v>
      </c>
      <c r="BB3" s="80">
        <f>'MOD Vectors ALL'!BB3*($E3=$F$1)</f>
        <v>0</v>
      </c>
      <c r="BC3" s="80">
        <f>'MOD Vectors ALL'!BC3*($E3=$F$1)</f>
        <v>0</v>
      </c>
      <c r="BD3" s="80">
        <f>'MOD Vectors ALL'!BD3*($E3=$F$1)</f>
        <v>0</v>
      </c>
      <c r="BE3" s="80">
        <f>'MOD Vectors ALL'!BE3*($E3=$F$1)</f>
        <v>0</v>
      </c>
      <c r="BF3" s="80">
        <f>'MOD Vectors ALL'!BF3*($E3=$F$1)</f>
        <v>0</v>
      </c>
      <c r="BG3" s="80">
        <f>'MOD Vectors ALL'!BG3*($E3=$F$1)</f>
        <v>0</v>
      </c>
      <c r="BH3" s="80">
        <f>'MOD Vectors ALL'!BH3*($E3=$F$1)</f>
        <v>0</v>
      </c>
      <c r="BI3" s="80">
        <f>'MOD Vectors ALL'!BI3*($E3=$F$1)</f>
        <v>0</v>
      </c>
      <c r="BJ3" s="80">
        <f>'MOD Vectors ALL'!BJ3*($E3=$F$1)</f>
        <v>0</v>
      </c>
      <c r="BK3" s="80">
        <f>'MOD Vectors ALL'!BK3*($E3=$F$1)</f>
        <v>0</v>
      </c>
      <c r="BL3" s="80">
        <f>'MOD Vectors ALL'!BL3*($E3=$F$1)</f>
        <v>0</v>
      </c>
      <c r="BM3" s="80">
        <f>'MOD Vectors ALL'!BM3*($E3=$F$1)</f>
        <v>0</v>
      </c>
      <c r="BN3" s="80">
        <f>'MOD Vectors ALL'!BN3*($E3=$F$1)</f>
        <v>0</v>
      </c>
      <c r="BO3" s="80">
        <f>'MOD Vectors ALL'!BO3*($E3=$F$1)</f>
        <v>0</v>
      </c>
      <c r="BP3" s="80">
        <f>'MOD Vectors ALL'!BP3*($E3=$F$1)</f>
        <v>0</v>
      </c>
      <c r="BQ3" s="80">
        <f>'MOD Vectors ALL'!BQ3*($E3=$F$1)</f>
        <v>0</v>
      </c>
      <c r="BR3" s="80">
        <f>'MOD Vectors ALL'!BR3*($E3=$F$1)</f>
        <v>0</v>
      </c>
      <c r="BS3" s="80">
        <f>'MOD Vectors ALL'!BS3*($E3=$F$1)</f>
        <v>0</v>
      </c>
      <c r="BT3" s="80">
        <f>'MOD Vectors ALL'!BT3*($E3=$F$1)</f>
        <v>0</v>
      </c>
      <c r="BU3" s="80">
        <f>'MOD Vectors ALL'!BU3*($E3=$F$1)</f>
        <v>0</v>
      </c>
      <c r="BV3" s="80">
        <f>'MOD Vectors ALL'!BV3*($E3=$F$1)</f>
        <v>0</v>
      </c>
      <c r="BW3" s="80">
        <f>'MOD Vectors ALL'!BW3*($E3=$F$1)</f>
        <v>0</v>
      </c>
      <c r="BX3" s="80">
        <f>'MOD Vectors ALL'!BX3*($E3=$F$1)</f>
        <v>0</v>
      </c>
      <c r="BY3" s="80">
        <f>'MOD Vectors ALL'!BY3*($E3=$F$1)</f>
        <v>0</v>
      </c>
      <c r="BZ3" s="80">
        <f>'MOD Vectors ALL'!BZ3*($E3=$F$1)</f>
        <v>0</v>
      </c>
      <c r="CA3" s="80">
        <f>'MOD Vectors ALL'!CA3*($E3=$F$1)</f>
        <v>0</v>
      </c>
      <c r="CB3" s="80">
        <f>'MOD Vectors ALL'!CB3*($E3=$F$1)</f>
        <v>0</v>
      </c>
      <c r="CC3" s="80">
        <f>'MOD Vectors ALL'!CC3*($E3=$F$1)</f>
        <v>0</v>
      </c>
      <c r="CD3" s="80">
        <f>'MOD Vectors ALL'!CD3*($E3=$F$1)</f>
        <v>0</v>
      </c>
      <c r="CE3" s="80">
        <f>'MOD Vectors ALL'!CE3*($E3=$F$1)</f>
        <v>0</v>
      </c>
      <c r="CF3" s="80">
        <f>'MOD Vectors ALL'!CF3*($E3=$F$1)</f>
        <v>0</v>
      </c>
      <c r="CG3" s="80">
        <f>'MOD Vectors ALL'!CG3*($E3=$F$1)</f>
        <v>0</v>
      </c>
      <c r="CH3" s="80">
        <f>'MOD Vectors ALL'!CH3*($E3=$F$1)</f>
        <v>0</v>
      </c>
      <c r="CI3" s="80">
        <f>'MOD Vectors ALL'!CI3*($E3=$F$1)</f>
        <v>0</v>
      </c>
      <c r="CJ3" s="80">
        <f>'MOD Vectors ALL'!CJ3*($E3=$F$1)</f>
        <v>0</v>
      </c>
      <c r="CK3" s="80">
        <f>'MOD Vectors ALL'!CK3*($E3=$F$1)</f>
        <v>0</v>
      </c>
      <c r="CL3" s="80">
        <f>'MOD Vectors ALL'!CL3*($E3=$F$1)</f>
        <v>0</v>
      </c>
      <c r="CM3" s="80">
        <f>'MOD Vectors ALL'!CM3*($E3=$F$1)</f>
        <v>0</v>
      </c>
      <c r="CN3" s="80">
        <f>'MOD Vectors ALL'!CN3*($E3=$F$1)</f>
        <v>0</v>
      </c>
      <c r="CO3" s="80">
        <f>'MOD Vectors ALL'!CO3*($E3=$F$1)</f>
        <v>0</v>
      </c>
      <c r="CP3" s="80">
        <f>'MOD Vectors ALL'!CP3*($E3=$F$1)</f>
        <v>0</v>
      </c>
      <c r="CQ3" s="80">
        <f>'MOD Vectors ALL'!CQ3*($E3=$F$1)</f>
        <v>0</v>
      </c>
      <c r="CR3" s="80">
        <f>'MOD Vectors ALL'!CR3*($E3=$F$1)</f>
        <v>0</v>
      </c>
      <c r="CS3" s="80">
        <f>'MOD Vectors ALL'!CS3*($E3=$F$1)</f>
        <v>0</v>
      </c>
      <c r="CT3" s="80">
        <f>'MOD Vectors ALL'!CT3*($E3=$F$1)</f>
        <v>0</v>
      </c>
      <c r="CU3" s="80">
        <f>'MOD Vectors ALL'!CU3*($E3=$F$1)</f>
        <v>0</v>
      </c>
      <c r="CV3" s="80">
        <f>'MOD Vectors ALL'!CV3*($E3=$F$1)</f>
        <v>0</v>
      </c>
      <c r="CW3" s="80">
        <f>'MOD Vectors ALL'!CW3*($E3=$F$1)</f>
        <v>0</v>
      </c>
      <c r="CX3" s="80">
        <f>'MOD Vectors ALL'!CX3*($E3=$F$1)</f>
        <v>0</v>
      </c>
      <c r="CY3" s="80">
        <f>'MOD Vectors ALL'!CY3*($E3=$F$1)</f>
        <v>0</v>
      </c>
      <c r="CZ3" s="80">
        <f>'MOD Vectors ALL'!CZ3*($E3=$F$1)</f>
        <v>0</v>
      </c>
      <c r="DA3" s="80">
        <f>'MOD Vectors ALL'!DA3*($E3=$F$1)</f>
        <v>0</v>
      </c>
      <c r="DB3" s="80">
        <f>'MOD Vectors ALL'!DB3*($E3=$F$1)</f>
        <v>0</v>
      </c>
      <c r="DC3" s="80">
        <f>'MOD Vectors ALL'!DC3*($E3=$F$1)</f>
        <v>0</v>
      </c>
      <c r="DD3" s="80">
        <f>'MOD Vectors ALL'!DD3*($E3=$F$1)</f>
        <v>0</v>
      </c>
      <c r="DE3" s="80">
        <f>'MOD Vectors ALL'!DE3*($E3=$F$1)</f>
        <v>0</v>
      </c>
      <c r="DF3" s="80">
        <f>'MOD Vectors ALL'!DF3*($E3=$F$1)</f>
        <v>0</v>
      </c>
      <c r="DG3" s="80">
        <f>'MOD Vectors ALL'!DG3*($E3=$F$1)</f>
        <v>0</v>
      </c>
      <c r="DH3" s="80">
        <f>'MOD Vectors ALL'!DH3*($E3=$F$1)</f>
        <v>0</v>
      </c>
      <c r="DI3" s="80">
        <f>'MOD Vectors ALL'!DI3*($E3=$F$1)</f>
        <v>0</v>
      </c>
      <c r="DJ3" s="80">
        <f>'MOD Vectors ALL'!DJ3*($E3=$F$1)</f>
        <v>0</v>
      </c>
      <c r="DK3" s="80">
        <f>'MOD Vectors ALL'!DK3*($E3=$F$1)</f>
        <v>0</v>
      </c>
      <c r="DL3" s="80">
        <f>'MOD Vectors ALL'!DL3*($E3=$F$1)</f>
        <v>0</v>
      </c>
      <c r="DM3" s="80">
        <f>'MOD Vectors ALL'!DM3*($E3=$F$1)</f>
        <v>0</v>
      </c>
      <c r="DN3" s="80">
        <f>'MOD Vectors ALL'!DN3*($E3=$F$1)</f>
        <v>0</v>
      </c>
      <c r="DO3" s="80">
        <f>'MOD Vectors ALL'!DO3*($E3=$F$1)</f>
        <v>0</v>
      </c>
      <c r="DP3" s="80">
        <f>'MOD Vectors ALL'!DP3*($E3=$F$1)</f>
        <v>0</v>
      </c>
      <c r="DQ3" s="80">
        <f>'MOD Vectors ALL'!DQ3*($E3=$F$1)</f>
        <v>0</v>
      </c>
    </row>
    <row r="4" spans="1:121" x14ac:dyDescent="0.2">
      <c r="A4">
        <v>2</v>
      </c>
      <c r="B4" t="s">
        <v>18</v>
      </c>
      <c r="C4" t="s">
        <v>369</v>
      </c>
      <c r="D4" t="s">
        <v>525</v>
      </c>
      <c r="E4" t="s">
        <v>531</v>
      </c>
      <c r="F4" t="s">
        <v>11</v>
      </c>
      <c r="G4">
        <v>9.7599000000000005E-2</v>
      </c>
      <c r="H4">
        <v>-7.1818000000000007E-2</v>
      </c>
      <c r="I4" s="80">
        <f>'MOD Vectors ALL'!I4*($E4=$F$1)</f>
        <v>0</v>
      </c>
      <c r="J4" s="80">
        <f>'MOD Vectors ALL'!J4*($E4=$F$1)</f>
        <v>0</v>
      </c>
      <c r="K4" s="80">
        <f>'MOD Vectors ALL'!K4*($E4=$F$1)</f>
        <v>0</v>
      </c>
      <c r="L4" s="80">
        <f>'MOD Vectors ALL'!L4*($E4=$F$1)</f>
        <v>0</v>
      </c>
      <c r="M4" s="80">
        <f>'MOD Vectors ALL'!M4*($E4=$F$1)</f>
        <v>0</v>
      </c>
      <c r="N4" s="80">
        <f>'MOD Vectors ALL'!N4*($E4=$F$1)</f>
        <v>0</v>
      </c>
      <c r="O4" s="80">
        <f>'MOD Vectors ALL'!O4*($E4=$F$1)</f>
        <v>0</v>
      </c>
      <c r="P4" s="80">
        <f>'MOD Vectors ALL'!P4*($E4=$F$1)</f>
        <v>0</v>
      </c>
      <c r="Q4" s="80">
        <f>'MOD Vectors ALL'!Q4*($E4=$F$1)</f>
        <v>0</v>
      </c>
      <c r="R4" s="80">
        <f>'MOD Vectors ALL'!R4*($E4=$F$1)</f>
        <v>0</v>
      </c>
      <c r="S4" s="80">
        <f>'MOD Vectors ALL'!S4*($E4=$F$1)</f>
        <v>0</v>
      </c>
      <c r="T4" s="80">
        <f>'MOD Vectors ALL'!T4*($E4=$F$1)</f>
        <v>0</v>
      </c>
      <c r="U4" s="80">
        <f>'MOD Vectors ALL'!U4*($E4=$F$1)</f>
        <v>0</v>
      </c>
      <c r="V4" s="80">
        <f>'MOD Vectors ALL'!V4*($E4=$F$1)</f>
        <v>0</v>
      </c>
      <c r="W4" s="80">
        <f>'MOD Vectors ALL'!W4*($E4=$F$1)</f>
        <v>0</v>
      </c>
      <c r="X4" s="80">
        <f>'MOD Vectors ALL'!X4*($E4=$F$1)</f>
        <v>0</v>
      </c>
      <c r="Y4" s="80">
        <f>'MOD Vectors ALL'!Y4*($E4=$F$1)</f>
        <v>0</v>
      </c>
      <c r="Z4" s="80">
        <f>'MOD Vectors ALL'!Z4*($E4=$F$1)</f>
        <v>0</v>
      </c>
      <c r="AA4" s="80">
        <f>'MOD Vectors ALL'!AA4*($E4=$F$1)</f>
        <v>0</v>
      </c>
      <c r="AB4" s="80">
        <f>'MOD Vectors ALL'!AB4*($E4=$F$1)</f>
        <v>0</v>
      </c>
      <c r="AC4" s="80">
        <f>'MOD Vectors ALL'!AC4*($E4=$F$1)</f>
        <v>0</v>
      </c>
      <c r="AD4" s="80">
        <f>'MOD Vectors ALL'!AD4*($E4=$F$1)</f>
        <v>0</v>
      </c>
      <c r="AE4" s="80">
        <f>'MOD Vectors ALL'!AE4*($E4=$F$1)</f>
        <v>0</v>
      </c>
      <c r="AF4" s="80">
        <f>'MOD Vectors ALL'!AF4*($E4=$F$1)</f>
        <v>0</v>
      </c>
      <c r="AG4" s="80">
        <f>'MOD Vectors ALL'!AG4*($E4=$F$1)</f>
        <v>0</v>
      </c>
      <c r="AH4" s="80">
        <f>'MOD Vectors ALL'!AH4*($E4=$F$1)</f>
        <v>0</v>
      </c>
      <c r="AI4" s="80">
        <f>'MOD Vectors ALL'!AI4*($E4=$F$1)</f>
        <v>0</v>
      </c>
      <c r="AJ4" s="80">
        <f>'MOD Vectors ALL'!AJ4*($E4=$F$1)</f>
        <v>0</v>
      </c>
      <c r="AK4" s="80">
        <f>'MOD Vectors ALL'!AK4*($E4=$F$1)</f>
        <v>0</v>
      </c>
      <c r="AL4" s="80">
        <f>'MOD Vectors ALL'!AL4*($E4=$F$1)</f>
        <v>0</v>
      </c>
      <c r="AM4" s="80">
        <f>'MOD Vectors ALL'!AM4*($E4=$F$1)</f>
        <v>0</v>
      </c>
      <c r="AN4" s="80">
        <f>'MOD Vectors ALL'!AN4*($E4=$F$1)</f>
        <v>0</v>
      </c>
      <c r="AO4" s="80">
        <f>'MOD Vectors ALL'!AO4*($E4=$F$1)</f>
        <v>0</v>
      </c>
      <c r="AP4" s="80">
        <f>'MOD Vectors ALL'!AP4*($E4=$F$1)</f>
        <v>0</v>
      </c>
      <c r="AQ4" s="80">
        <f>'MOD Vectors ALL'!AQ4*($E4=$F$1)</f>
        <v>0</v>
      </c>
      <c r="AR4" s="80">
        <f>'MOD Vectors ALL'!AR4*($E4=$F$1)</f>
        <v>0</v>
      </c>
      <c r="AS4" s="80">
        <f>'MOD Vectors ALL'!AS4*($E4=$F$1)</f>
        <v>0</v>
      </c>
      <c r="AT4" s="80">
        <f>'MOD Vectors ALL'!AT4*($E4=$F$1)</f>
        <v>0</v>
      </c>
      <c r="AU4" s="80">
        <f>'MOD Vectors ALL'!AU4*($E4=$F$1)</f>
        <v>0</v>
      </c>
      <c r="AV4" s="80">
        <f>'MOD Vectors ALL'!AV4*($E4=$F$1)</f>
        <v>0</v>
      </c>
      <c r="AW4" s="80">
        <f>'MOD Vectors ALL'!AW4*($E4=$F$1)</f>
        <v>0</v>
      </c>
      <c r="AX4" s="80">
        <f>'MOD Vectors ALL'!AX4*($E4=$F$1)</f>
        <v>0</v>
      </c>
      <c r="AY4" s="80">
        <f>'MOD Vectors ALL'!AY4*($E4=$F$1)</f>
        <v>0</v>
      </c>
      <c r="AZ4" s="80">
        <f>'MOD Vectors ALL'!AZ4*($E4=$F$1)</f>
        <v>0</v>
      </c>
      <c r="BA4" s="80">
        <f>'MOD Vectors ALL'!BA4*($E4=$F$1)</f>
        <v>0</v>
      </c>
      <c r="BB4" s="80">
        <f>'MOD Vectors ALL'!BB4*($E4=$F$1)</f>
        <v>0</v>
      </c>
      <c r="BC4" s="80">
        <f>'MOD Vectors ALL'!BC4*($E4=$F$1)</f>
        <v>0</v>
      </c>
      <c r="BD4" s="80">
        <f>'MOD Vectors ALL'!BD4*($E4=$F$1)</f>
        <v>0</v>
      </c>
      <c r="BE4" s="80">
        <f>'MOD Vectors ALL'!BE4*($E4=$F$1)</f>
        <v>0</v>
      </c>
      <c r="BF4" s="80">
        <f>'MOD Vectors ALL'!BF4*($E4=$F$1)</f>
        <v>0</v>
      </c>
      <c r="BG4" s="80">
        <f>'MOD Vectors ALL'!BG4*($E4=$F$1)</f>
        <v>0</v>
      </c>
      <c r="BH4" s="80">
        <f>'MOD Vectors ALL'!BH4*($E4=$F$1)</f>
        <v>0</v>
      </c>
      <c r="BI4" s="80">
        <f>'MOD Vectors ALL'!BI4*($E4=$F$1)</f>
        <v>0</v>
      </c>
      <c r="BJ4" s="80">
        <f>'MOD Vectors ALL'!BJ4*($E4=$F$1)</f>
        <v>0</v>
      </c>
      <c r="BK4" s="80">
        <f>'MOD Vectors ALL'!BK4*($E4=$F$1)</f>
        <v>0</v>
      </c>
      <c r="BL4" s="80">
        <f>'MOD Vectors ALL'!BL4*($E4=$F$1)</f>
        <v>0</v>
      </c>
      <c r="BM4" s="80">
        <f>'MOD Vectors ALL'!BM4*($E4=$F$1)</f>
        <v>0</v>
      </c>
      <c r="BN4" s="80">
        <f>'MOD Vectors ALL'!BN4*($E4=$F$1)</f>
        <v>0</v>
      </c>
      <c r="BO4" s="80">
        <f>'MOD Vectors ALL'!BO4*($E4=$F$1)</f>
        <v>0</v>
      </c>
      <c r="BP4" s="80">
        <f>'MOD Vectors ALL'!BP4*($E4=$F$1)</f>
        <v>0</v>
      </c>
      <c r="BQ4" s="80">
        <f>'MOD Vectors ALL'!BQ4*($E4=$F$1)</f>
        <v>0</v>
      </c>
      <c r="BR4" s="80">
        <f>'MOD Vectors ALL'!BR4*($E4=$F$1)</f>
        <v>0</v>
      </c>
      <c r="BS4" s="80">
        <f>'MOD Vectors ALL'!BS4*($E4=$F$1)</f>
        <v>0</v>
      </c>
      <c r="BT4" s="80">
        <f>'MOD Vectors ALL'!BT4*($E4=$F$1)</f>
        <v>0</v>
      </c>
      <c r="BU4" s="80">
        <f>'MOD Vectors ALL'!BU4*($E4=$F$1)</f>
        <v>0</v>
      </c>
      <c r="BV4" s="80">
        <f>'MOD Vectors ALL'!BV4*($E4=$F$1)</f>
        <v>0</v>
      </c>
      <c r="BW4" s="80">
        <f>'MOD Vectors ALL'!BW4*($E4=$F$1)</f>
        <v>0</v>
      </c>
      <c r="BX4" s="80">
        <f>'MOD Vectors ALL'!BX4*($E4=$F$1)</f>
        <v>0</v>
      </c>
      <c r="BY4" s="80">
        <f>'MOD Vectors ALL'!BY4*($E4=$F$1)</f>
        <v>0</v>
      </c>
      <c r="BZ4" s="80">
        <f>'MOD Vectors ALL'!BZ4*($E4=$F$1)</f>
        <v>0</v>
      </c>
      <c r="CA4" s="80">
        <f>'MOD Vectors ALL'!CA4*($E4=$F$1)</f>
        <v>0</v>
      </c>
      <c r="CB4" s="80">
        <f>'MOD Vectors ALL'!CB4*($E4=$F$1)</f>
        <v>0</v>
      </c>
      <c r="CC4" s="80">
        <f>'MOD Vectors ALL'!CC4*($E4=$F$1)</f>
        <v>0</v>
      </c>
      <c r="CD4" s="80">
        <f>'MOD Vectors ALL'!CD4*($E4=$F$1)</f>
        <v>0</v>
      </c>
      <c r="CE4" s="80">
        <f>'MOD Vectors ALL'!CE4*($E4=$F$1)</f>
        <v>0</v>
      </c>
      <c r="CF4" s="80">
        <f>'MOD Vectors ALL'!CF4*($E4=$F$1)</f>
        <v>0</v>
      </c>
      <c r="CG4" s="80">
        <f>'MOD Vectors ALL'!CG4*($E4=$F$1)</f>
        <v>0</v>
      </c>
      <c r="CH4" s="80">
        <f>'MOD Vectors ALL'!CH4*($E4=$F$1)</f>
        <v>0</v>
      </c>
      <c r="CI4" s="80">
        <f>'MOD Vectors ALL'!CI4*($E4=$F$1)</f>
        <v>0</v>
      </c>
      <c r="CJ4" s="80">
        <f>'MOD Vectors ALL'!CJ4*($E4=$F$1)</f>
        <v>0</v>
      </c>
      <c r="CK4" s="80">
        <f>'MOD Vectors ALL'!CK4*($E4=$F$1)</f>
        <v>0</v>
      </c>
      <c r="CL4" s="80">
        <f>'MOD Vectors ALL'!CL4*($E4=$F$1)</f>
        <v>0</v>
      </c>
      <c r="CM4" s="80">
        <f>'MOD Vectors ALL'!CM4*($E4=$F$1)</f>
        <v>0</v>
      </c>
      <c r="CN4" s="80">
        <f>'MOD Vectors ALL'!CN4*($E4=$F$1)</f>
        <v>0</v>
      </c>
      <c r="CO4" s="80">
        <f>'MOD Vectors ALL'!CO4*($E4=$F$1)</f>
        <v>0</v>
      </c>
      <c r="CP4" s="80">
        <f>'MOD Vectors ALL'!CP4*($E4=$F$1)</f>
        <v>0</v>
      </c>
      <c r="CQ4" s="80">
        <f>'MOD Vectors ALL'!CQ4*($E4=$F$1)</f>
        <v>0</v>
      </c>
      <c r="CR4" s="80">
        <f>'MOD Vectors ALL'!CR4*($E4=$F$1)</f>
        <v>0</v>
      </c>
      <c r="CS4" s="80">
        <f>'MOD Vectors ALL'!CS4*($E4=$F$1)</f>
        <v>0</v>
      </c>
      <c r="CT4" s="80">
        <f>'MOD Vectors ALL'!CT4*($E4=$F$1)</f>
        <v>0</v>
      </c>
      <c r="CU4" s="80">
        <f>'MOD Vectors ALL'!CU4*($E4=$F$1)</f>
        <v>0</v>
      </c>
      <c r="CV4" s="80">
        <f>'MOD Vectors ALL'!CV4*($E4=$F$1)</f>
        <v>0</v>
      </c>
      <c r="CW4" s="80">
        <f>'MOD Vectors ALL'!CW4*($E4=$F$1)</f>
        <v>0</v>
      </c>
      <c r="CX4" s="80">
        <f>'MOD Vectors ALL'!CX4*($E4=$F$1)</f>
        <v>0</v>
      </c>
      <c r="CY4" s="80">
        <f>'MOD Vectors ALL'!CY4*($E4=$F$1)</f>
        <v>0</v>
      </c>
      <c r="CZ4" s="80">
        <f>'MOD Vectors ALL'!CZ4*($E4=$F$1)</f>
        <v>0</v>
      </c>
      <c r="DA4" s="80">
        <f>'MOD Vectors ALL'!DA4*($E4=$F$1)</f>
        <v>0</v>
      </c>
      <c r="DB4" s="80">
        <f>'MOD Vectors ALL'!DB4*($E4=$F$1)</f>
        <v>0</v>
      </c>
      <c r="DC4" s="80">
        <f>'MOD Vectors ALL'!DC4*($E4=$F$1)</f>
        <v>0</v>
      </c>
      <c r="DD4" s="80">
        <f>'MOD Vectors ALL'!DD4*($E4=$F$1)</f>
        <v>0</v>
      </c>
      <c r="DE4" s="80">
        <f>'MOD Vectors ALL'!DE4*($E4=$F$1)</f>
        <v>0</v>
      </c>
      <c r="DF4" s="80">
        <f>'MOD Vectors ALL'!DF4*($E4=$F$1)</f>
        <v>0</v>
      </c>
      <c r="DG4" s="80">
        <f>'MOD Vectors ALL'!DG4*($E4=$F$1)</f>
        <v>0</v>
      </c>
      <c r="DH4" s="80">
        <f>'MOD Vectors ALL'!DH4*($E4=$F$1)</f>
        <v>0</v>
      </c>
      <c r="DI4" s="80">
        <f>'MOD Vectors ALL'!DI4*($E4=$F$1)</f>
        <v>0</v>
      </c>
      <c r="DJ4" s="80">
        <f>'MOD Vectors ALL'!DJ4*($E4=$F$1)</f>
        <v>0</v>
      </c>
      <c r="DK4" s="80">
        <f>'MOD Vectors ALL'!DK4*($E4=$F$1)</f>
        <v>0</v>
      </c>
      <c r="DL4" s="80">
        <f>'MOD Vectors ALL'!DL4*($E4=$F$1)</f>
        <v>0</v>
      </c>
      <c r="DM4" s="80">
        <f>'MOD Vectors ALL'!DM4*($E4=$F$1)</f>
        <v>0</v>
      </c>
      <c r="DN4" s="80">
        <f>'MOD Vectors ALL'!DN4*($E4=$F$1)</f>
        <v>0</v>
      </c>
      <c r="DO4" s="80">
        <f>'MOD Vectors ALL'!DO4*($E4=$F$1)</f>
        <v>0</v>
      </c>
      <c r="DP4" s="80">
        <f>'MOD Vectors ALL'!DP4*($E4=$F$1)</f>
        <v>0</v>
      </c>
      <c r="DQ4" s="80">
        <f>'MOD Vectors ALL'!DQ4*($E4=$F$1)</f>
        <v>0</v>
      </c>
    </row>
    <row r="5" spans="1:121" x14ac:dyDescent="0.2">
      <c r="A5">
        <v>3</v>
      </c>
      <c r="B5" t="s">
        <v>18</v>
      </c>
      <c r="C5" t="s">
        <v>369</v>
      </c>
      <c r="D5" t="s">
        <v>525</v>
      </c>
      <c r="E5" t="s">
        <v>531</v>
      </c>
      <c r="F5" t="s">
        <v>12</v>
      </c>
      <c r="G5">
        <v>5.7598999999999997E-2</v>
      </c>
      <c r="H5">
        <v>-8.4699999999999998E-2</v>
      </c>
      <c r="I5" s="80">
        <f>'MOD Vectors ALL'!I5*($E5=$F$1)</f>
        <v>0</v>
      </c>
      <c r="J5" s="80">
        <f>'MOD Vectors ALL'!J5*($E5=$F$1)</f>
        <v>0</v>
      </c>
      <c r="K5" s="80">
        <f>'MOD Vectors ALL'!K5*($E5=$F$1)</f>
        <v>0</v>
      </c>
      <c r="L5" s="80">
        <f>'MOD Vectors ALL'!L5*($E5=$F$1)</f>
        <v>0</v>
      </c>
      <c r="M5" s="80">
        <f>'MOD Vectors ALL'!M5*($E5=$F$1)</f>
        <v>0</v>
      </c>
      <c r="N5" s="80">
        <f>'MOD Vectors ALL'!N5*($E5=$F$1)</f>
        <v>0</v>
      </c>
      <c r="O5" s="80">
        <f>'MOD Vectors ALL'!O5*($E5=$F$1)</f>
        <v>0</v>
      </c>
      <c r="P5" s="80">
        <f>'MOD Vectors ALL'!P5*($E5=$F$1)</f>
        <v>0</v>
      </c>
      <c r="Q5" s="80">
        <f>'MOD Vectors ALL'!Q5*($E5=$F$1)</f>
        <v>0</v>
      </c>
      <c r="R5" s="80">
        <f>'MOD Vectors ALL'!R5*($E5=$F$1)</f>
        <v>0</v>
      </c>
      <c r="S5" s="80">
        <f>'MOD Vectors ALL'!S5*($E5=$F$1)</f>
        <v>0</v>
      </c>
      <c r="T5" s="80">
        <f>'MOD Vectors ALL'!T5*($E5=$F$1)</f>
        <v>0</v>
      </c>
      <c r="U5" s="80">
        <f>'MOD Vectors ALL'!U5*($E5=$F$1)</f>
        <v>0</v>
      </c>
      <c r="V5" s="80">
        <f>'MOD Vectors ALL'!V5*($E5=$F$1)</f>
        <v>0</v>
      </c>
      <c r="W5" s="80">
        <f>'MOD Vectors ALL'!W5*($E5=$F$1)</f>
        <v>0</v>
      </c>
      <c r="X5" s="80">
        <f>'MOD Vectors ALL'!X5*($E5=$F$1)</f>
        <v>0</v>
      </c>
      <c r="Y5" s="80">
        <f>'MOD Vectors ALL'!Y5*($E5=$F$1)</f>
        <v>0</v>
      </c>
      <c r="Z5" s="80">
        <f>'MOD Vectors ALL'!Z5*($E5=$F$1)</f>
        <v>0</v>
      </c>
      <c r="AA5" s="80">
        <f>'MOD Vectors ALL'!AA5*($E5=$F$1)</f>
        <v>0</v>
      </c>
      <c r="AB5" s="80">
        <f>'MOD Vectors ALL'!AB5*($E5=$F$1)</f>
        <v>0</v>
      </c>
      <c r="AC5" s="80">
        <f>'MOD Vectors ALL'!AC5*($E5=$F$1)</f>
        <v>0</v>
      </c>
      <c r="AD5" s="80">
        <f>'MOD Vectors ALL'!AD5*($E5=$F$1)</f>
        <v>0</v>
      </c>
      <c r="AE5" s="80">
        <f>'MOD Vectors ALL'!AE5*($E5=$F$1)</f>
        <v>0</v>
      </c>
      <c r="AF5" s="80">
        <f>'MOD Vectors ALL'!AF5*($E5=$F$1)</f>
        <v>0</v>
      </c>
      <c r="AG5" s="80">
        <f>'MOD Vectors ALL'!AG5*($E5=$F$1)</f>
        <v>0</v>
      </c>
      <c r="AH5" s="80">
        <f>'MOD Vectors ALL'!AH5*($E5=$F$1)</f>
        <v>0</v>
      </c>
      <c r="AI5" s="80">
        <f>'MOD Vectors ALL'!AI5*($E5=$F$1)</f>
        <v>0</v>
      </c>
      <c r="AJ5" s="80">
        <f>'MOD Vectors ALL'!AJ5*($E5=$F$1)</f>
        <v>0</v>
      </c>
      <c r="AK5" s="80">
        <f>'MOD Vectors ALL'!AK5*($E5=$F$1)</f>
        <v>0</v>
      </c>
      <c r="AL5" s="80">
        <f>'MOD Vectors ALL'!AL5*($E5=$F$1)</f>
        <v>0</v>
      </c>
      <c r="AM5" s="80">
        <f>'MOD Vectors ALL'!AM5*($E5=$F$1)</f>
        <v>0</v>
      </c>
      <c r="AN5" s="80">
        <f>'MOD Vectors ALL'!AN5*($E5=$F$1)</f>
        <v>0</v>
      </c>
      <c r="AO5" s="80">
        <f>'MOD Vectors ALL'!AO5*($E5=$F$1)</f>
        <v>0</v>
      </c>
      <c r="AP5" s="80">
        <f>'MOD Vectors ALL'!AP5*($E5=$F$1)</f>
        <v>0</v>
      </c>
      <c r="AQ5" s="80">
        <f>'MOD Vectors ALL'!AQ5*($E5=$F$1)</f>
        <v>0</v>
      </c>
      <c r="AR5" s="80">
        <f>'MOD Vectors ALL'!AR5*($E5=$F$1)</f>
        <v>0</v>
      </c>
      <c r="AS5" s="80">
        <f>'MOD Vectors ALL'!AS5*($E5=$F$1)</f>
        <v>0</v>
      </c>
      <c r="AT5" s="80">
        <f>'MOD Vectors ALL'!AT5*($E5=$F$1)</f>
        <v>0</v>
      </c>
      <c r="AU5" s="80">
        <f>'MOD Vectors ALL'!AU5*($E5=$F$1)</f>
        <v>0</v>
      </c>
      <c r="AV5" s="80">
        <f>'MOD Vectors ALL'!AV5*($E5=$F$1)</f>
        <v>0</v>
      </c>
      <c r="AW5" s="80">
        <f>'MOD Vectors ALL'!AW5*($E5=$F$1)</f>
        <v>0</v>
      </c>
      <c r="AX5" s="80">
        <f>'MOD Vectors ALL'!AX5*($E5=$F$1)</f>
        <v>0</v>
      </c>
      <c r="AY5" s="80">
        <f>'MOD Vectors ALL'!AY5*($E5=$F$1)</f>
        <v>0</v>
      </c>
      <c r="AZ5" s="80">
        <f>'MOD Vectors ALL'!AZ5*($E5=$F$1)</f>
        <v>0</v>
      </c>
      <c r="BA5" s="80">
        <f>'MOD Vectors ALL'!BA5*($E5=$F$1)</f>
        <v>0</v>
      </c>
      <c r="BB5" s="80">
        <f>'MOD Vectors ALL'!BB5*($E5=$F$1)</f>
        <v>0</v>
      </c>
      <c r="BC5" s="80">
        <f>'MOD Vectors ALL'!BC5*($E5=$F$1)</f>
        <v>0</v>
      </c>
      <c r="BD5" s="80">
        <f>'MOD Vectors ALL'!BD5*($E5=$F$1)</f>
        <v>0</v>
      </c>
      <c r="BE5" s="80">
        <f>'MOD Vectors ALL'!BE5*($E5=$F$1)</f>
        <v>0</v>
      </c>
      <c r="BF5" s="80">
        <f>'MOD Vectors ALL'!BF5*($E5=$F$1)</f>
        <v>0</v>
      </c>
      <c r="BG5" s="80">
        <f>'MOD Vectors ALL'!BG5*($E5=$F$1)</f>
        <v>0</v>
      </c>
      <c r="BH5" s="80">
        <f>'MOD Vectors ALL'!BH5*($E5=$F$1)</f>
        <v>0</v>
      </c>
      <c r="BI5" s="80">
        <f>'MOD Vectors ALL'!BI5*($E5=$F$1)</f>
        <v>0</v>
      </c>
      <c r="BJ5" s="80">
        <f>'MOD Vectors ALL'!BJ5*($E5=$F$1)</f>
        <v>0</v>
      </c>
      <c r="BK5" s="80">
        <f>'MOD Vectors ALL'!BK5*($E5=$F$1)</f>
        <v>0</v>
      </c>
      <c r="BL5" s="80">
        <f>'MOD Vectors ALL'!BL5*($E5=$F$1)</f>
        <v>0</v>
      </c>
      <c r="BM5" s="80">
        <f>'MOD Vectors ALL'!BM5*($E5=$F$1)</f>
        <v>0</v>
      </c>
      <c r="BN5" s="80">
        <f>'MOD Vectors ALL'!BN5*($E5=$F$1)</f>
        <v>0</v>
      </c>
      <c r="BO5" s="80">
        <f>'MOD Vectors ALL'!BO5*($E5=$F$1)</f>
        <v>0</v>
      </c>
      <c r="BP5" s="80">
        <f>'MOD Vectors ALL'!BP5*($E5=$F$1)</f>
        <v>0</v>
      </c>
      <c r="BQ5" s="80">
        <f>'MOD Vectors ALL'!BQ5*($E5=$F$1)</f>
        <v>0</v>
      </c>
      <c r="BR5" s="80">
        <f>'MOD Vectors ALL'!BR5*($E5=$F$1)</f>
        <v>0</v>
      </c>
      <c r="BS5" s="80">
        <f>'MOD Vectors ALL'!BS5*($E5=$F$1)</f>
        <v>0</v>
      </c>
      <c r="BT5" s="80">
        <f>'MOD Vectors ALL'!BT5*($E5=$F$1)</f>
        <v>0</v>
      </c>
      <c r="BU5" s="80">
        <f>'MOD Vectors ALL'!BU5*($E5=$F$1)</f>
        <v>0</v>
      </c>
      <c r="BV5" s="80">
        <f>'MOD Vectors ALL'!BV5*($E5=$F$1)</f>
        <v>0</v>
      </c>
      <c r="BW5" s="80">
        <f>'MOD Vectors ALL'!BW5*($E5=$F$1)</f>
        <v>0</v>
      </c>
      <c r="BX5" s="80">
        <f>'MOD Vectors ALL'!BX5*($E5=$F$1)</f>
        <v>0</v>
      </c>
      <c r="BY5" s="80">
        <f>'MOD Vectors ALL'!BY5*($E5=$F$1)</f>
        <v>0</v>
      </c>
      <c r="BZ5" s="80">
        <f>'MOD Vectors ALL'!BZ5*($E5=$F$1)</f>
        <v>0</v>
      </c>
      <c r="CA5" s="80">
        <f>'MOD Vectors ALL'!CA5*($E5=$F$1)</f>
        <v>0</v>
      </c>
      <c r="CB5" s="80">
        <f>'MOD Vectors ALL'!CB5*($E5=$F$1)</f>
        <v>0</v>
      </c>
      <c r="CC5" s="80">
        <f>'MOD Vectors ALL'!CC5*($E5=$F$1)</f>
        <v>0</v>
      </c>
      <c r="CD5" s="80">
        <f>'MOD Vectors ALL'!CD5*($E5=$F$1)</f>
        <v>0</v>
      </c>
      <c r="CE5" s="80">
        <f>'MOD Vectors ALL'!CE5*($E5=$F$1)</f>
        <v>0</v>
      </c>
      <c r="CF5" s="80">
        <f>'MOD Vectors ALL'!CF5*($E5=$F$1)</f>
        <v>0</v>
      </c>
      <c r="CG5" s="80">
        <f>'MOD Vectors ALL'!CG5*($E5=$F$1)</f>
        <v>0</v>
      </c>
      <c r="CH5" s="80">
        <f>'MOD Vectors ALL'!CH5*($E5=$F$1)</f>
        <v>0</v>
      </c>
      <c r="CI5" s="80">
        <f>'MOD Vectors ALL'!CI5*($E5=$F$1)</f>
        <v>0</v>
      </c>
      <c r="CJ5" s="80">
        <f>'MOD Vectors ALL'!CJ5*($E5=$F$1)</f>
        <v>0</v>
      </c>
      <c r="CK5" s="80">
        <f>'MOD Vectors ALL'!CK5*($E5=$F$1)</f>
        <v>0</v>
      </c>
      <c r="CL5" s="80">
        <f>'MOD Vectors ALL'!CL5*($E5=$F$1)</f>
        <v>0</v>
      </c>
      <c r="CM5" s="80">
        <f>'MOD Vectors ALL'!CM5*($E5=$F$1)</f>
        <v>0</v>
      </c>
      <c r="CN5" s="80">
        <f>'MOD Vectors ALL'!CN5*($E5=$F$1)</f>
        <v>0</v>
      </c>
      <c r="CO5" s="80">
        <f>'MOD Vectors ALL'!CO5*($E5=$F$1)</f>
        <v>0</v>
      </c>
      <c r="CP5" s="80">
        <f>'MOD Vectors ALL'!CP5*($E5=$F$1)</f>
        <v>0</v>
      </c>
      <c r="CQ5" s="80">
        <f>'MOD Vectors ALL'!CQ5*($E5=$F$1)</f>
        <v>0</v>
      </c>
      <c r="CR5" s="80">
        <f>'MOD Vectors ALL'!CR5*($E5=$F$1)</f>
        <v>0</v>
      </c>
      <c r="CS5" s="80">
        <f>'MOD Vectors ALL'!CS5*($E5=$F$1)</f>
        <v>0</v>
      </c>
      <c r="CT5" s="80">
        <f>'MOD Vectors ALL'!CT5*($E5=$F$1)</f>
        <v>0</v>
      </c>
      <c r="CU5" s="80">
        <f>'MOD Vectors ALL'!CU5*($E5=$F$1)</f>
        <v>0</v>
      </c>
      <c r="CV5" s="80">
        <f>'MOD Vectors ALL'!CV5*($E5=$F$1)</f>
        <v>0</v>
      </c>
      <c r="CW5" s="80">
        <f>'MOD Vectors ALL'!CW5*($E5=$F$1)</f>
        <v>0</v>
      </c>
      <c r="CX5" s="80">
        <f>'MOD Vectors ALL'!CX5*($E5=$F$1)</f>
        <v>0</v>
      </c>
      <c r="CY5" s="80">
        <f>'MOD Vectors ALL'!CY5*($E5=$F$1)</f>
        <v>0</v>
      </c>
      <c r="CZ5" s="80">
        <f>'MOD Vectors ALL'!CZ5*($E5=$F$1)</f>
        <v>0</v>
      </c>
      <c r="DA5" s="80">
        <f>'MOD Vectors ALL'!DA5*($E5=$F$1)</f>
        <v>0</v>
      </c>
      <c r="DB5" s="80">
        <f>'MOD Vectors ALL'!DB5*($E5=$F$1)</f>
        <v>0</v>
      </c>
      <c r="DC5" s="80">
        <f>'MOD Vectors ALL'!DC5*($E5=$F$1)</f>
        <v>0</v>
      </c>
      <c r="DD5" s="80">
        <f>'MOD Vectors ALL'!DD5*($E5=$F$1)</f>
        <v>0</v>
      </c>
      <c r="DE5" s="80">
        <f>'MOD Vectors ALL'!DE5*($E5=$F$1)</f>
        <v>0</v>
      </c>
      <c r="DF5" s="80">
        <f>'MOD Vectors ALL'!DF5*($E5=$F$1)</f>
        <v>0</v>
      </c>
      <c r="DG5" s="80">
        <f>'MOD Vectors ALL'!DG5*($E5=$F$1)</f>
        <v>0</v>
      </c>
      <c r="DH5" s="80">
        <f>'MOD Vectors ALL'!DH5*($E5=$F$1)</f>
        <v>0</v>
      </c>
      <c r="DI5" s="80">
        <f>'MOD Vectors ALL'!DI5*($E5=$F$1)</f>
        <v>0</v>
      </c>
      <c r="DJ5" s="80">
        <f>'MOD Vectors ALL'!DJ5*($E5=$F$1)</f>
        <v>0</v>
      </c>
      <c r="DK5" s="80">
        <f>'MOD Vectors ALL'!DK5*($E5=$F$1)</f>
        <v>0</v>
      </c>
      <c r="DL5" s="80">
        <f>'MOD Vectors ALL'!DL5*($E5=$F$1)</f>
        <v>0</v>
      </c>
      <c r="DM5" s="80">
        <f>'MOD Vectors ALL'!DM5*($E5=$F$1)</f>
        <v>0</v>
      </c>
      <c r="DN5" s="80">
        <f>'MOD Vectors ALL'!DN5*($E5=$F$1)</f>
        <v>0</v>
      </c>
      <c r="DO5" s="80">
        <f>'MOD Vectors ALL'!DO5*($E5=$F$1)</f>
        <v>0</v>
      </c>
      <c r="DP5" s="80">
        <f>'MOD Vectors ALL'!DP5*($E5=$F$1)</f>
        <v>0</v>
      </c>
      <c r="DQ5" s="80">
        <f>'MOD Vectors ALL'!DQ5*($E5=$F$1)</f>
        <v>0</v>
      </c>
    </row>
    <row r="6" spans="1:121" x14ac:dyDescent="0.2">
      <c r="A6">
        <v>4</v>
      </c>
      <c r="B6" t="s">
        <v>18</v>
      </c>
      <c r="C6" t="s">
        <v>369</v>
      </c>
      <c r="D6" t="s">
        <v>525</v>
      </c>
      <c r="E6" t="s">
        <v>531</v>
      </c>
      <c r="F6" t="s">
        <v>13</v>
      </c>
      <c r="G6">
        <v>5.9708999999999998E-2</v>
      </c>
      <c r="H6">
        <v>-0.10199800000000001</v>
      </c>
      <c r="I6" s="80">
        <f>'MOD Vectors ALL'!I6*($E6=$F$1)</f>
        <v>0</v>
      </c>
      <c r="J6" s="80">
        <f>'MOD Vectors ALL'!J6*($E6=$F$1)</f>
        <v>0</v>
      </c>
      <c r="K6" s="80">
        <f>'MOD Vectors ALL'!K6*($E6=$F$1)</f>
        <v>0</v>
      </c>
      <c r="L6" s="80">
        <f>'MOD Vectors ALL'!L6*($E6=$F$1)</f>
        <v>0</v>
      </c>
      <c r="M6" s="80">
        <f>'MOD Vectors ALL'!M6*($E6=$F$1)</f>
        <v>0</v>
      </c>
      <c r="N6" s="80">
        <f>'MOD Vectors ALL'!N6*($E6=$F$1)</f>
        <v>0</v>
      </c>
      <c r="O6" s="80">
        <f>'MOD Vectors ALL'!O6*($E6=$F$1)</f>
        <v>0</v>
      </c>
      <c r="P6" s="80">
        <f>'MOD Vectors ALL'!P6*($E6=$F$1)</f>
        <v>0</v>
      </c>
      <c r="Q6" s="80">
        <f>'MOD Vectors ALL'!Q6*($E6=$F$1)</f>
        <v>0</v>
      </c>
      <c r="R6" s="80">
        <f>'MOD Vectors ALL'!R6*($E6=$F$1)</f>
        <v>0</v>
      </c>
      <c r="S6" s="80">
        <f>'MOD Vectors ALL'!S6*($E6=$F$1)</f>
        <v>0</v>
      </c>
      <c r="T6" s="80">
        <f>'MOD Vectors ALL'!T6*($E6=$F$1)</f>
        <v>0</v>
      </c>
      <c r="U6" s="80">
        <f>'MOD Vectors ALL'!U6*($E6=$F$1)</f>
        <v>0</v>
      </c>
      <c r="V6" s="80">
        <f>'MOD Vectors ALL'!V6*($E6=$F$1)</f>
        <v>0</v>
      </c>
      <c r="W6" s="80">
        <f>'MOD Vectors ALL'!W6*($E6=$F$1)</f>
        <v>0</v>
      </c>
      <c r="X6" s="80">
        <f>'MOD Vectors ALL'!X6*($E6=$F$1)</f>
        <v>0</v>
      </c>
      <c r="Y6" s="80">
        <f>'MOD Vectors ALL'!Y6*($E6=$F$1)</f>
        <v>0</v>
      </c>
      <c r="Z6" s="80">
        <f>'MOD Vectors ALL'!Z6*($E6=$F$1)</f>
        <v>0</v>
      </c>
      <c r="AA6" s="80">
        <f>'MOD Vectors ALL'!AA6*($E6=$F$1)</f>
        <v>0</v>
      </c>
      <c r="AB6" s="80">
        <f>'MOD Vectors ALL'!AB6*($E6=$F$1)</f>
        <v>0</v>
      </c>
      <c r="AC6" s="80">
        <f>'MOD Vectors ALL'!AC6*($E6=$F$1)</f>
        <v>0</v>
      </c>
      <c r="AD6" s="80">
        <f>'MOD Vectors ALL'!AD6*($E6=$F$1)</f>
        <v>0</v>
      </c>
      <c r="AE6" s="80">
        <f>'MOD Vectors ALL'!AE6*($E6=$F$1)</f>
        <v>0</v>
      </c>
      <c r="AF6" s="80">
        <f>'MOD Vectors ALL'!AF6*($E6=$F$1)</f>
        <v>0</v>
      </c>
      <c r="AG6" s="80">
        <f>'MOD Vectors ALL'!AG6*($E6=$F$1)</f>
        <v>0</v>
      </c>
      <c r="AH6" s="80">
        <f>'MOD Vectors ALL'!AH6*($E6=$F$1)</f>
        <v>0</v>
      </c>
      <c r="AI6" s="80">
        <f>'MOD Vectors ALL'!AI6*($E6=$F$1)</f>
        <v>0</v>
      </c>
      <c r="AJ6" s="80">
        <f>'MOD Vectors ALL'!AJ6*($E6=$F$1)</f>
        <v>0</v>
      </c>
      <c r="AK6" s="80">
        <f>'MOD Vectors ALL'!AK6*($E6=$F$1)</f>
        <v>0</v>
      </c>
      <c r="AL6" s="80">
        <f>'MOD Vectors ALL'!AL6*($E6=$F$1)</f>
        <v>0</v>
      </c>
      <c r="AM6" s="80">
        <f>'MOD Vectors ALL'!AM6*($E6=$F$1)</f>
        <v>0</v>
      </c>
      <c r="AN6" s="80">
        <f>'MOD Vectors ALL'!AN6*($E6=$F$1)</f>
        <v>0</v>
      </c>
      <c r="AO6" s="80">
        <f>'MOD Vectors ALL'!AO6*($E6=$F$1)</f>
        <v>0</v>
      </c>
      <c r="AP6" s="80">
        <f>'MOD Vectors ALL'!AP6*($E6=$F$1)</f>
        <v>0</v>
      </c>
      <c r="AQ6" s="80">
        <f>'MOD Vectors ALL'!AQ6*($E6=$F$1)</f>
        <v>0</v>
      </c>
      <c r="AR6" s="80">
        <f>'MOD Vectors ALL'!AR6*($E6=$F$1)</f>
        <v>0</v>
      </c>
      <c r="AS6" s="80">
        <f>'MOD Vectors ALL'!AS6*($E6=$F$1)</f>
        <v>0</v>
      </c>
      <c r="AT6" s="80">
        <f>'MOD Vectors ALL'!AT6*($E6=$F$1)</f>
        <v>0</v>
      </c>
      <c r="AU6" s="80">
        <f>'MOD Vectors ALL'!AU6*($E6=$F$1)</f>
        <v>0</v>
      </c>
      <c r="AV6" s="80">
        <f>'MOD Vectors ALL'!AV6*($E6=$F$1)</f>
        <v>0</v>
      </c>
      <c r="AW6" s="80">
        <f>'MOD Vectors ALL'!AW6*($E6=$F$1)</f>
        <v>0</v>
      </c>
      <c r="AX6" s="80">
        <f>'MOD Vectors ALL'!AX6*($E6=$F$1)</f>
        <v>0</v>
      </c>
      <c r="AY6" s="80">
        <f>'MOD Vectors ALL'!AY6*($E6=$F$1)</f>
        <v>0</v>
      </c>
      <c r="AZ6" s="80">
        <f>'MOD Vectors ALL'!AZ6*($E6=$F$1)</f>
        <v>0</v>
      </c>
      <c r="BA6" s="80">
        <f>'MOD Vectors ALL'!BA6*($E6=$F$1)</f>
        <v>0</v>
      </c>
      <c r="BB6" s="80">
        <f>'MOD Vectors ALL'!BB6*($E6=$F$1)</f>
        <v>0</v>
      </c>
      <c r="BC6" s="80">
        <f>'MOD Vectors ALL'!BC6*($E6=$F$1)</f>
        <v>0</v>
      </c>
      <c r="BD6" s="80">
        <f>'MOD Vectors ALL'!BD6*($E6=$F$1)</f>
        <v>0</v>
      </c>
      <c r="BE6" s="80">
        <f>'MOD Vectors ALL'!BE6*($E6=$F$1)</f>
        <v>0</v>
      </c>
      <c r="BF6" s="80">
        <f>'MOD Vectors ALL'!BF6*($E6=$F$1)</f>
        <v>0</v>
      </c>
      <c r="BG6" s="80">
        <f>'MOD Vectors ALL'!BG6*($E6=$F$1)</f>
        <v>0</v>
      </c>
      <c r="BH6" s="80">
        <f>'MOD Vectors ALL'!BH6*($E6=$F$1)</f>
        <v>0</v>
      </c>
      <c r="BI6" s="80">
        <f>'MOD Vectors ALL'!BI6*($E6=$F$1)</f>
        <v>0</v>
      </c>
      <c r="BJ6" s="80">
        <f>'MOD Vectors ALL'!BJ6*($E6=$F$1)</f>
        <v>0</v>
      </c>
      <c r="BK6" s="80">
        <f>'MOD Vectors ALL'!BK6*($E6=$F$1)</f>
        <v>0</v>
      </c>
      <c r="BL6" s="80">
        <f>'MOD Vectors ALL'!BL6*($E6=$F$1)</f>
        <v>0</v>
      </c>
      <c r="BM6" s="80">
        <f>'MOD Vectors ALL'!BM6*($E6=$F$1)</f>
        <v>0</v>
      </c>
      <c r="BN6" s="80">
        <f>'MOD Vectors ALL'!BN6*($E6=$F$1)</f>
        <v>0</v>
      </c>
      <c r="BO6" s="80">
        <f>'MOD Vectors ALL'!BO6*($E6=$F$1)</f>
        <v>0</v>
      </c>
      <c r="BP6" s="80">
        <f>'MOD Vectors ALL'!BP6*($E6=$F$1)</f>
        <v>0</v>
      </c>
      <c r="BQ6" s="80">
        <f>'MOD Vectors ALL'!BQ6*($E6=$F$1)</f>
        <v>0</v>
      </c>
      <c r="BR6" s="80">
        <f>'MOD Vectors ALL'!BR6*($E6=$F$1)</f>
        <v>0</v>
      </c>
      <c r="BS6" s="80">
        <f>'MOD Vectors ALL'!BS6*($E6=$F$1)</f>
        <v>0</v>
      </c>
      <c r="BT6" s="80">
        <f>'MOD Vectors ALL'!BT6*($E6=$F$1)</f>
        <v>0</v>
      </c>
      <c r="BU6" s="80">
        <f>'MOD Vectors ALL'!BU6*($E6=$F$1)</f>
        <v>0</v>
      </c>
      <c r="BV6" s="80">
        <f>'MOD Vectors ALL'!BV6*($E6=$F$1)</f>
        <v>0</v>
      </c>
      <c r="BW6" s="80">
        <f>'MOD Vectors ALL'!BW6*($E6=$F$1)</f>
        <v>0</v>
      </c>
      <c r="BX6" s="80">
        <f>'MOD Vectors ALL'!BX6*($E6=$F$1)</f>
        <v>0</v>
      </c>
      <c r="BY6" s="80">
        <f>'MOD Vectors ALL'!BY6*($E6=$F$1)</f>
        <v>0</v>
      </c>
      <c r="BZ6" s="80">
        <f>'MOD Vectors ALL'!BZ6*($E6=$F$1)</f>
        <v>0</v>
      </c>
      <c r="CA6" s="80">
        <f>'MOD Vectors ALL'!CA6*($E6=$F$1)</f>
        <v>0</v>
      </c>
      <c r="CB6" s="80">
        <f>'MOD Vectors ALL'!CB6*($E6=$F$1)</f>
        <v>0</v>
      </c>
      <c r="CC6" s="80">
        <f>'MOD Vectors ALL'!CC6*($E6=$F$1)</f>
        <v>0</v>
      </c>
      <c r="CD6" s="80">
        <f>'MOD Vectors ALL'!CD6*($E6=$F$1)</f>
        <v>0</v>
      </c>
      <c r="CE6" s="80">
        <f>'MOD Vectors ALL'!CE6*($E6=$F$1)</f>
        <v>0</v>
      </c>
      <c r="CF6" s="80">
        <f>'MOD Vectors ALL'!CF6*($E6=$F$1)</f>
        <v>0</v>
      </c>
      <c r="CG6" s="80">
        <f>'MOD Vectors ALL'!CG6*($E6=$F$1)</f>
        <v>0</v>
      </c>
      <c r="CH6" s="80">
        <f>'MOD Vectors ALL'!CH6*($E6=$F$1)</f>
        <v>0</v>
      </c>
      <c r="CI6" s="80">
        <f>'MOD Vectors ALL'!CI6*($E6=$F$1)</f>
        <v>0</v>
      </c>
      <c r="CJ6" s="80">
        <f>'MOD Vectors ALL'!CJ6*($E6=$F$1)</f>
        <v>0</v>
      </c>
      <c r="CK6" s="80">
        <f>'MOD Vectors ALL'!CK6*($E6=$F$1)</f>
        <v>0</v>
      </c>
      <c r="CL6" s="80">
        <f>'MOD Vectors ALL'!CL6*($E6=$F$1)</f>
        <v>0</v>
      </c>
      <c r="CM6" s="80">
        <f>'MOD Vectors ALL'!CM6*($E6=$F$1)</f>
        <v>0</v>
      </c>
      <c r="CN6" s="80">
        <f>'MOD Vectors ALL'!CN6*($E6=$F$1)</f>
        <v>0</v>
      </c>
      <c r="CO6" s="80">
        <f>'MOD Vectors ALL'!CO6*($E6=$F$1)</f>
        <v>0</v>
      </c>
      <c r="CP6" s="80">
        <f>'MOD Vectors ALL'!CP6*($E6=$F$1)</f>
        <v>0</v>
      </c>
      <c r="CQ6" s="80">
        <f>'MOD Vectors ALL'!CQ6*($E6=$F$1)</f>
        <v>0</v>
      </c>
      <c r="CR6" s="80">
        <f>'MOD Vectors ALL'!CR6*($E6=$F$1)</f>
        <v>0</v>
      </c>
      <c r="CS6" s="80">
        <f>'MOD Vectors ALL'!CS6*($E6=$F$1)</f>
        <v>0</v>
      </c>
      <c r="CT6" s="80">
        <f>'MOD Vectors ALL'!CT6*($E6=$F$1)</f>
        <v>0</v>
      </c>
      <c r="CU6" s="80">
        <f>'MOD Vectors ALL'!CU6*($E6=$F$1)</f>
        <v>0</v>
      </c>
      <c r="CV6" s="80">
        <f>'MOD Vectors ALL'!CV6*($E6=$F$1)</f>
        <v>0</v>
      </c>
      <c r="CW6" s="80">
        <f>'MOD Vectors ALL'!CW6*($E6=$F$1)</f>
        <v>0</v>
      </c>
      <c r="CX6" s="80">
        <f>'MOD Vectors ALL'!CX6*($E6=$F$1)</f>
        <v>0</v>
      </c>
      <c r="CY6" s="80">
        <f>'MOD Vectors ALL'!CY6*($E6=$F$1)</f>
        <v>0</v>
      </c>
      <c r="CZ6" s="80">
        <f>'MOD Vectors ALL'!CZ6*($E6=$F$1)</f>
        <v>0</v>
      </c>
      <c r="DA6" s="80">
        <f>'MOD Vectors ALL'!DA6*($E6=$F$1)</f>
        <v>0</v>
      </c>
      <c r="DB6" s="80">
        <f>'MOD Vectors ALL'!DB6*($E6=$F$1)</f>
        <v>0</v>
      </c>
      <c r="DC6" s="80">
        <f>'MOD Vectors ALL'!DC6*($E6=$F$1)</f>
        <v>0</v>
      </c>
      <c r="DD6" s="80">
        <f>'MOD Vectors ALL'!DD6*($E6=$F$1)</f>
        <v>0</v>
      </c>
      <c r="DE6" s="80">
        <f>'MOD Vectors ALL'!DE6*($E6=$F$1)</f>
        <v>0</v>
      </c>
      <c r="DF6" s="80">
        <f>'MOD Vectors ALL'!DF6*($E6=$F$1)</f>
        <v>0</v>
      </c>
      <c r="DG6" s="80">
        <f>'MOD Vectors ALL'!DG6*($E6=$F$1)</f>
        <v>0</v>
      </c>
      <c r="DH6" s="80">
        <f>'MOD Vectors ALL'!DH6*($E6=$F$1)</f>
        <v>0</v>
      </c>
      <c r="DI6" s="80">
        <f>'MOD Vectors ALL'!DI6*($E6=$F$1)</f>
        <v>0</v>
      </c>
      <c r="DJ6" s="80">
        <f>'MOD Vectors ALL'!DJ6*($E6=$F$1)</f>
        <v>0</v>
      </c>
      <c r="DK6" s="80">
        <f>'MOD Vectors ALL'!DK6*($E6=$F$1)</f>
        <v>0</v>
      </c>
      <c r="DL6" s="80">
        <f>'MOD Vectors ALL'!DL6*($E6=$F$1)</f>
        <v>0</v>
      </c>
      <c r="DM6" s="80">
        <f>'MOD Vectors ALL'!DM6*($E6=$F$1)</f>
        <v>0</v>
      </c>
      <c r="DN6" s="80">
        <f>'MOD Vectors ALL'!DN6*($E6=$F$1)</f>
        <v>0</v>
      </c>
      <c r="DO6" s="80">
        <f>'MOD Vectors ALL'!DO6*($E6=$F$1)</f>
        <v>0</v>
      </c>
      <c r="DP6" s="80">
        <f>'MOD Vectors ALL'!DP6*($E6=$F$1)</f>
        <v>0</v>
      </c>
      <c r="DQ6" s="80">
        <f>'MOD Vectors ALL'!DQ6*($E6=$F$1)</f>
        <v>0</v>
      </c>
    </row>
    <row r="7" spans="1:121" x14ac:dyDescent="0.2">
      <c r="A7">
        <v>5</v>
      </c>
      <c r="B7" t="s">
        <v>18</v>
      </c>
      <c r="C7" t="s">
        <v>369</v>
      </c>
      <c r="D7" t="s">
        <v>525</v>
      </c>
      <c r="E7" t="s">
        <v>531</v>
      </c>
      <c r="F7" t="s">
        <v>14</v>
      </c>
      <c r="G7">
        <v>5.9305999999999998E-2</v>
      </c>
      <c r="H7">
        <v>-0.11437600000000001</v>
      </c>
      <c r="I7" s="80">
        <f>'MOD Vectors ALL'!I7*($E7=$F$1)</f>
        <v>0</v>
      </c>
      <c r="J7" s="80">
        <f>'MOD Vectors ALL'!J7*($E7=$F$1)</f>
        <v>0</v>
      </c>
      <c r="K7" s="80">
        <f>'MOD Vectors ALL'!K7*($E7=$F$1)</f>
        <v>0</v>
      </c>
      <c r="L7" s="80">
        <f>'MOD Vectors ALL'!L7*($E7=$F$1)</f>
        <v>0</v>
      </c>
      <c r="M7" s="80">
        <f>'MOD Vectors ALL'!M7*($E7=$F$1)</f>
        <v>0</v>
      </c>
      <c r="N7" s="80">
        <f>'MOD Vectors ALL'!N7*($E7=$F$1)</f>
        <v>0</v>
      </c>
      <c r="O7" s="80">
        <f>'MOD Vectors ALL'!O7*($E7=$F$1)</f>
        <v>0</v>
      </c>
      <c r="P7" s="80">
        <f>'MOD Vectors ALL'!P7*($E7=$F$1)</f>
        <v>0</v>
      </c>
      <c r="Q7" s="80">
        <f>'MOD Vectors ALL'!Q7*($E7=$F$1)</f>
        <v>0</v>
      </c>
      <c r="R7" s="80">
        <f>'MOD Vectors ALL'!R7*($E7=$F$1)</f>
        <v>0</v>
      </c>
      <c r="S7" s="80">
        <f>'MOD Vectors ALL'!S7*($E7=$F$1)</f>
        <v>0</v>
      </c>
      <c r="T7" s="80">
        <f>'MOD Vectors ALL'!T7*($E7=$F$1)</f>
        <v>0</v>
      </c>
      <c r="U7" s="80">
        <f>'MOD Vectors ALL'!U7*($E7=$F$1)</f>
        <v>0</v>
      </c>
      <c r="V7" s="80">
        <f>'MOD Vectors ALL'!V7*($E7=$F$1)</f>
        <v>0</v>
      </c>
      <c r="W7" s="80">
        <f>'MOD Vectors ALL'!W7*($E7=$F$1)</f>
        <v>0</v>
      </c>
      <c r="X7" s="80">
        <f>'MOD Vectors ALL'!X7*($E7=$F$1)</f>
        <v>0</v>
      </c>
      <c r="Y7" s="80">
        <f>'MOD Vectors ALL'!Y7*($E7=$F$1)</f>
        <v>0</v>
      </c>
      <c r="Z7" s="80">
        <f>'MOD Vectors ALL'!Z7*($E7=$F$1)</f>
        <v>0</v>
      </c>
      <c r="AA7" s="80">
        <f>'MOD Vectors ALL'!AA7*($E7=$F$1)</f>
        <v>0</v>
      </c>
      <c r="AB7" s="80">
        <f>'MOD Vectors ALL'!AB7*($E7=$F$1)</f>
        <v>0</v>
      </c>
      <c r="AC7" s="80">
        <f>'MOD Vectors ALL'!AC7*($E7=$F$1)</f>
        <v>0</v>
      </c>
      <c r="AD7" s="80">
        <f>'MOD Vectors ALL'!AD7*($E7=$F$1)</f>
        <v>0</v>
      </c>
      <c r="AE7" s="80">
        <f>'MOD Vectors ALL'!AE7*($E7=$F$1)</f>
        <v>0</v>
      </c>
      <c r="AF7" s="80">
        <f>'MOD Vectors ALL'!AF7*($E7=$F$1)</f>
        <v>0</v>
      </c>
      <c r="AG7" s="80">
        <f>'MOD Vectors ALL'!AG7*($E7=$F$1)</f>
        <v>0</v>
      </c>
      <c r="AH7" s="80">
        <f>'MOD Vectors ALL'!AH7*($E7=$F$1)</f>
        <v>0</v>
      </c>
      <c r="AI7" s="80">
        <f>'MOD Vectors ALL'!AI7*($E7=$F$1)</f>
        <v>0</v>
      </c>
      <c r="AJ7" s="80">
        <f>'MOD Vectors ALL'!AJ7*($E7=$F$1)</f>
        <v>0</v>
      </c>
      <c r="AK7" s="80">
        <f>'MOD Vectors ALL'!AK7*($E7=$F$1)</f>
        <v>0</v>
      </c>
      <c r="AL7" s="80">
        <f>'MOD Vectors ALL'!AL7*($E7=$F$1)</f>
        <v>0</v>
      </c>
      <c r="AM7" s="80">
        <f>'MOD Vectors ALL'!AM7*($E7=$F$1)</f>
        <v>0</v>
      </c>
      <c r="AN7" s="80">
        <f>'MOD Vectors ALL'!AN7*($E7=$F$1)</f>
        <v>0</v>
      </c>
      <c r="AO7" s="80">
        <f>'MOD Vectors ALL'!AO7*($E7=$F$1)</f>
        <v>0</v>
      </c>
      <c r="AP7" s="80">
        <f>'MOD Vectors ALL'!AP7*($E7=$F$1)</f>
        <v>0</v>
      </c>
      <c r="AQ7" s="80">
        <f>'MOD Vectors ALL'!AQ7*($E7=$F$1)</f>
        <v>0</v>
      </c>
      <c r="AR7" s="80">
        <f>'MOD Vectors ALL'!AR7*($E7=$F$1)</f>
        <v>0</v>
      </c>
      <c r="AS7" s="80">
        <f>'MOD Vectors ALL'!AS7*($E7=$F$1)</f>
        <v>0</v>
      </c>
      <c r="AT7" s="80">
        <f>'MOD Vectors ALL'!AT7*($E7=$F$1)</f>
        <v>0</v>
      </c>
      <c r="AU7" s="80">
        <f>'MOD Vectors ALL'!AU7*($E7=$F$1)</f>
        <v>0</v>
      </c>
      <c r="AV7" s="80">
        <f>'MOD Vectors ALL'!AV7*($E7=$F$1)</f>
        <v>0</v>
      </c>
      <c r="AW7" s="80">
        <f>'MOD Vectors ALL'!AW7*($E7=$F$1)</f>
        <v>0</v>
      </c>
      <c r="AX7" s="80">
        <f>'MOD Vectors ALL'!AX7*($E7=$F$1)</f>
        <v>0</v>
      </c>
      <c r="AY7" s="80">
        <f>'MOD Vectors ALL'!AY7*($E7=$F$1)</f>
        <v>0</v>
      </c>
      <c r="AZ7" s="80">
        <f>'MOD Vectors ALL'!AZ7*($E7=$F$1)</f>
        <v>0</v>
      </c>
      <c r="BA7" s="80">
        <f>'MOD Vectors ALL'!BA7*($E7=$F$1)</f>
        <v>0</v>
      </c>
      <c r="BB7" s="80">
        <f>'MOD Vectors ALL'!BB7*($E7=$F$1)</f>
        <v>0</v>
      </c>
      <c r="BC7" s="80">
        <f>'MOD Vectors ALL'!BC7*($E7=$F$1)</f>
        <v>0</v>
      </c>
      <c r="BD7" s="80">
        <f>'MOD Vectors ALL'!BD7*($E7=$F$1)</f>
        <v>0</v>
      </c>
      <c r="BE7" s="80">
        <f>'MOD Vectors ALL'!BE7*($E7=$F$1)</f>
        <v>0</v>
      </c>
      <c r="BF7" s="80">
        <f>'MOD Vectors ALL'!BF7*($E7=$F$1)</f>
        <v>0</v>
      </c>
      <c r="BG7" s="80">
        <f>'MOD Vectors ALL'!BG7*($E7=$F$1)</f>
        <v>0</v>
      </c>
      <c r="BH7" s="80">
        <f>'MOD Vectors ALL'!BH7*($E7=$F$1)</f>
        <v>0</v>
      </c>
      <c r="BI7" s="80">
        <f>'MOD Vectors ALL'!BI7*($E7=$F$1)</f>
        <v>0</v>
      </c>
      <c r="BJ7" s="80">
        <f>'MOD Vectors ALL'!BJ7*($E7=$F$1)</f>
        <v>0</v>
      </c>
      <c r="BK7" s="80">
        <f>'MOD Vectors ALL'!BK7*($E7=$F$1)</f>
        <v>0</v>
      </c>
      <c r="BL7" s="80">
        <f>'MOD Vectors ALL'!BL7*($E7=$F$1)</f>
        <v>0</v>
      </c>
      <c r="BM7" s="80">
        <f>'MOD Vectors ALL'!BM7*($E7=$F$1)</f>
        <v>0</v>
      </c>
      <c r="BN7" s="80">
        <f>'MOD Vectors ALL'!BN7*($E7=$F$1)</f>
        <v>0</v>
      </c>
      <c r="BO7" s="80">
        <f>'MOD Vectors ALL'!BO7*($E7=$F$1)</f>
        <v>0</v>
      </c>
      <c r="BP7" s="80">
        <f>'MOD Vectors ALL'!BP7*($E7=$F$1)</f>
        <v>0</v>
      </c>
      <c r="BQ7" s="80">
        <f>'MOD Vectors ALL'!BQ7*($E7=$F$1)</f>
        <v>0</v>
      </c>
      <c r="BR7" s="80">
        <f>'MOD Vectors ALL'!BR7*($E7=$F$1)</f>
        <v>0</v>
      </c>
      <c r="BS7" s="80">
        <f>'MOD Vectors ALL'!BS7*($E7=$F$1)</f>
        <v>0</v>
      </c>
      <c r="BT7" s="80">
        <f>'MOD Vectors ALL'!BT7*($E7=$F$1)</f>
        <v>0</v>
      </c>
      <c r="BU7" s="80">
        <f>'MOD Vectors ALL'!BU7*($E7=$F$1)</f>
        <v>0</v>
      </c>
      <c r="BV7" s="80">
        <f>'MOD Vectors ALL'!BV7*($E7=$F$1)</f>
        <v>0</v>
      </c>
      <c r="BW7" s="80">
        <f>'MOD Vectors ALL'!BW7*($E7=$F$1)</f>
        <v>0</v>
      </c>
      <c r="BX7" s="80">
        <f>'MOD Vectors ALL'!BX7*($E7=$F$1)</f>
        <v>0</v>
      </c>
      <c r="BY7" s="80">
        <f>'MOD Vectors ALL'!BY7*($E7=$F$1)</f>
        <v>0</v>
      </c>
      <c r="BZ7" s="80">
        <f>'MOD Vectors ALL'!BZ7*($E7=$F$1)</f>
        <v>0</v>
      </c>
      <c r="CA7" s="80">
        <f>'MOD Vectors ALL'!CA7*($E7=$F$1)</f>
        <v>0</v>
      </c>
      <c r="CB7" s="80">
        <f>'MOD Vectors ALL'!CB7*($E7=$F$1)</f>
        <v>0</v>
      </c>
      <c r="CC7" s="80">
        <f>'MOD Vectors ALL'!CC7*($E7=$F$1)</f>
        <v>0</v>
      </c>
      <c r="CD7" s="80">
        <f>'MOD Vectors ALL'!CD7*($E7=$F$1)</f>
        <v>0</v>
      </c>
      <c r="CE7" s="80">
        <f>'MOD Vectors ALL'!CE7*($E7=$F$1)</f>
        <v>0</v>
      </c>
      <c r="CF7" s="80">
        <f>'MOD Vectors ALL'!CF7*($E7=$F$1)</f>
        <v>0</v>
      </c>
      <c r="CG7" s="80">
        <f>'MOD Vectors ALL'!CG7*($E7=$F$1)</f>
        <v>0</v>
      </c>
      <c r="CH7" s="80">
        <f>'MOD Vectors ALL'!CH7*($E7=$F$1)</f>
        <v>0</v>
      </c>
      <c r="CI7" s="80">
        <f>'MOD Vectors ALL'!CI7*($E7=$F$1)</f>
        <v>0</v>
      </c>
      <c r="CJ7" s="80">
        <f>'MOD Vectors ALL'!CJ7*($E7=$F$1)</f>
        <v>0</v>
      </c>
      <c r="CK7" s="80">
        <f>'MOD Vectors ALL'!CK7*($E7=$F$1)</f>
        <v>0</v>
      </c>
      <c r="CL7" s="80">
        <f>'MOD Vectors ALL'!CL7*($E7=$F$1)</f>
        <v>0</v>
      </c>
      <c r="CM7" s="80">
        <f>'MOD Vectors ALL'!CM7*($E7=$F$1)</f>
        <v>0</v>
      </c>
      <c r="CN7" s="80">
        <f>'MOD Vectors ALL'!CN7*($E7=$F$1)</f>
        <v>0</v>
      </c>
      <c r="CO7" s="80">
        <f>'MOD Vectors ALL'!CO7*($E7=$F$1)</f>
        <v>0</v>
      </c>
      <c r="CP7" s="80">
        <f>'MOD Vectors ALL'!CP7*($E7=$F$1)</f>
        <v>0</v>
      </c>
      <c r="CQ7" s="80">
        <f>'MOD Vectors ALL'!CQ7*($E7=$F$1)</f>
        <v>0</v>
      </c>
      <c r="CR7" s="80">
        <f>'MOD Vectors ALL'!CR7*($E7=$F$1)</f>
        <v>0</v>
      </c>
      <c r="CS7" s="80">
        <f>'MOD Vectors ALL'!CS7*($E7=$F$1)</f>
        <v>0</v>
      </c>
      <c r="CT7" s="80">
        <f>'MOD Vectors ALL'!CT7*($E7=$F$1)</f>
        <v>0</v>
      </c>
      <c r="CU7" s="80">
        <f>'MOD Vectors ALL'!CU7*($E7=$F$1)</f>
        <v>0</v>
      </c>
      <c r="CV7" s="80">
        <f>'MOD Vectors ALL'!CV7*($E7=$F$1)</f>
        <v>0</v>
      </c>
      <c r="CW7" s="80">
        <f>'MOD Vectors ALL'!CW7*($E7=$F$1)</f>
        <v>0</v>
      </c>
      <c r="CX7" s="80">
        <f>'MOD Vectors ALL'!CX7*($E7=$F$1)</f>
        <v>0</v>
      </c>
      <c r="CY7" s="80">
        <f>'MOD Vectors ALL'!CY7*($E7=$F$1)</f>
        <v>0</v>
      </c>
      <c r="CZ7" s="80">
        <f>'MOD Vectors ALL'!CZ7*($E7=$F$1)</f>
        <v>0</v>
      </c>
      <c r="DA7" s="80">
        <f>'MOD Vectors ALL'!DA7*($E7=$F$1)</f>
        <v>0</v>
      </c>
      <c r="DB7" s="80">
        <f>'MOD Vectors ALL'!DB7*($E7=$F$1)</f>
        <v>0</v>
      </c>
      <c r="DC7" s="80">
        <f>'MOD Vectors ALL'!DC7*($E7=$F$1)</f>
        <v>0</v>
      </c>
      <c r="DD7" s="80">
        <f>'MOD Vectors ALL'!DD7*($E7=$F$1)</f>
        <v>0</v>
      </c>
      <c r="DE7" s="80">
        <f>'MOD Vectors ALL'!DE7*($E7=$F$1)</f>
        <v>0</v>
      </c>
      <c r="DF7" s="80">
        <f>'MOD Vectors ALL'!DF7*($E7=$F$1)</f>
        <v>0</v>
      </c>
      <c r="DG7" s="80">
        <f>'MOD Vectors ALL'!DG7*($E7=$F$1)</f>
        <v>0</v>
      </c>
      <c r="DH7" s="80">
        <f>'MOD Vectors ALL'!DH7*($E7=$F$1)</f>
        <v>0</v>
      </c>
      <c r="DI7" s="80">
        <f>'MOD Vectors ALL'!DI7*($E7=$F$1)</f>
        <v>0</v>
      </c>
      <c r="DJ7" s="80">
        <f>'MOD Vectors ALL'!DJ7*($E7=$F$1)</f>
        <v>0</v>
      </c>
      <c r="DK7" s="80">
        <f>'MOD Vectors ALL'!DK7*($E7=$F$1)</f>
        <v>0</v>
      </c>
      <c r="DL7" s="80">
        <f>'MOD Vectors ALL'!DL7*($E7=$F$1)</f>
        <v>0</v>
      </c>
      <c r="DM7" s="80">
        <f>'MOD Vectors ALL'!DM7*($E7=$F$1)</f>
        <v>0</v>
      </c>
      <c r="DN7" s="80">
        <f>'MOD Vectors ALL'!DN7*($E7=$F$1)</f>
        <v>0</v>
      </c>
      <c r="DO7" s="80">
        <f>'MOD Vectors ALL'!DO7*($E7=$F$1)</f>
        <v>0</v>
      </c>
      <c r="DP7" s="80">
        <f>'MOD Vectors ALL'!DP7*($E7=$F$1)</f>
        <v>0</v>
      </c>
      <c r="DQ7" s="80">
        <f>'MOD Vectors ALL'!DQ7*($E7=$F$1)</f>
        <v>0</v>
      </c>
    </row>
    <row r="8" spans="1:121" x14ac:dyDescent="0.2">
      <c r="A8">
        <v>6</v>
      </c>
      <c r="B8" t="s">
        <v>18</v>
      </c>
      <c r="C8" t="s">
        <v>369</v>
      </c>
      <c r="D8" t="s">
        <v>525</v>
      </c>
      <c r="E8" t="s">
        <v>531</v>
      </c>
      <c r="F8" t="s">
        <v>33</v>
      </c>
      <c r="G8">
        <v>5.4671999999999998E-2</v>
      </c>
      <c r="H8">
        <v>-0.1197</v>
      </c>
      <c r="I8" s="80">
        <f>'MOD Vectors ALL'!I8*($E8=$F$1)</f>
        <v>0</v>
      </c>
      <c r="J8" s="80">
        <f>'MOD Vectors ALL'!J8*($E8=$F$1)</f>
        <v>0</v>
      </c>
      <c r="K8" s="80">
        <f>'MOD Vectors ALL'!K8*($E8=$F$1)</f>
        <v>0</v>
      </c>
      <c r="L8" s="80">
        <f>'MOD Vectors ALL'!L8*($E8=$F$1)</f>
        <v>0</v>
      </c>
      <c r="M8" s="80">
        <f>'MOD Vectors ALL'!M8*($E8=$F$1)</f>
        <v>0</v>
      </c>
      <c r="N8" s="80">
        <f>'MOD Vectors ALL'!N8*($E8=$F$1)</f>
        <v>0</v>
      </c>
      <c r="O8" s="80">
        <f>'MOD Vectors ALL'!O8*($E8=$F$1)</f>
        <v>0</v>
      </c>
      <c r="P8" s="80">
        <f>'MOD Vectors ALL'!P8*($E8=$F$1)</f>
        <v>0</v>
      </c>
      <c r="Q8" s="80">
        <f>'MOD Vectors ALL'!Q8*($E8=$F$1)</f>
        <v>0</v>
      </c>
      <c r="R8" s="80">
        <f>'MOD Vectors ALL'!R8*($E8=$F$1)</f>
        <v>0</v>
      </c>
      <c r="S8" s="80">
        <f>'MOD Vectors ALL'!S8*($E8=$F$1)</f>
        <v>0</v>
      </c>
      <c r="T8" s="80">
        <f>'MOD Vectors ALL'!T8*($E8=$F$1)</f>
        <v>0</v>
      </c>
      <c r="U8" s="80">
        <f>'MOD Vectors ALL'!U8*($E8=$F$1)</f>
        <v>0</v>
      </c>
      <c r="V8" s="80">
        <f>'MOD Vectors ALL'!V8*($E8=$F$1)</f>
        <v>0</v>
      </c>
      <c r="W8" s="80">
        <f>'MOD Vectors ALL'!W8*($E8=$F$1)</f>
        <v>0</v>
      </c>
      <c r="X8" s="80">
        <f>'MOD Vectors ALL'!X8*($E8=$F$1)</f>
        <v>0</v>
      </c>
      <c r="Y8" s="80">
        <f>'MOD Vectors ALL'!Y8*($E8=$F$1)</f>
        <v>0</v>
      </c>
      <c r="Z8" s="80">
        <f>'MOD Vectors ALL'!Z8*($E8=$F$1)</f>
        <v>0</v>
      </c>
      <c r="AA8" s="80">
        <f>'MOD Vectors ALL'!AA8*($E8=$F$1)</f>
        <v>0</v>
      </c>
      <c r="AB8" s="80">
        <f>'MOD Vectors ALL'!AB8*($E8=$F$1)</f>
        <v>0</v>
      </c>
      <c r="AC8" s="80">
        <f>'MOD Vectors ALL'!AC8*($E8=$F$1)</f>
        <v>0</v>
      </c>
      <c r="AD8" s="80">
        <f>'MOD Vectors ALL'!AD8*($E8=$F$1)</f>
        <v>0</v>
      </c>
      <c r="AE8" s="80">
        <f>'MOD Vectors ALL'!AE8*($E8=$F$1)</f>
        <v>0</v>
      </c>
      <c r="AF8" s="80">
        <f>'MOD Vectors ALL'!AF8*($E8=$F$1)</f>
        <v>0</v>
      </c>
      <c r="AG8" s="80">
        <f>'MOD Vectors ALL'!AG8*($E8=$F$1)</f>
        <v>0</v>
      </c>
      <c r="AH8" s="80">
        <f>'MOD Vectors ALL'!AH8*($E8=$F$1)</f>
        <v>0</v>
      </c>
      <c r="AI8" s="80">
        <f>'MOD Vectors ALL'!AI8*($E8=$F$1)</f>
        <v>0</v>
      </c>
      <c r="AJ8" s="80">
        <f>'MOD Vectors ALL'!AJ8*($E8=$F$1)</f>
        <v>0</v>
      </c>
      <c r="AK8" s="80">
        <f>'MOD Vectors ALL'!AK8*($E8=$F$1)</f>
        <v>0</v>
      </c>
      <c r="AL8" s="80">
        <f>'MOD Vectors ALL'!AL8*($E8=$F$1)</f>
        <v>0</v>
      </c>
      <c r="AM8" s="80">
        <f>'MOD Vectors ALL'!AM8*($E8=$F$1)</f>
        <v>0</v>
      </c>
      <c r="AN8" s="80">
        <f>'MOD Vectors ALL'!AN8*($E8=$F$1)</f>
        <v>0</v>
      </c>
      <c r="AO8" s="80">
        <f>'MOD Vectors ALL'!AO8*($E8=$F$1)</f>
        <v>0</v>
      </c>
      <c r="AP8" s="80">
        <f>'MOD Vectors ALL'!AP8*($E8=$F$1)</f>
        <v>0</v>
      </c>
      <c r="AQ8" s="80">
        <f>'MOD Vectors ALL'!AQ8*($E8=$F$1)</f>
        <v>0</v>
      </c>
      <c r="AR8" s="80">
        <f>'MOD Vectors ALL'!AR8*($E8=$F$1)</f>
        <v>0</v>
      </c>
      <c r="AS8" s="80">
        <f>'MOD Vectors ALL'!AS8*($E8=$F$1)</f>
        <v>0</v>
      </c>
      <c r="AT8" s="80">
        <f>'MOD Vectors ALL'!AT8*($E8=$F$1)</f>
        <v>0</v>
      </c>
      <c r="AU8" s="80">
        <f>'MOD Vectors ALL'!AU8*($E8=$F$1)</f>
        <v>0</v>
      </c>
      <c r="AV8" s="80">
        <f>'MOD Vectors ALL'!AV8*($E8=$F$1)</f>
        <v>0</v>
      </c>
      <c r="AW8" s="80">
        <f>'MOD Vectors ALL'!AW8*($E8=$F$1)</f>
        <v>0</v>
      </c>
      <c r="AX8" s="80">
        <f>'MOD Vectors ALL'!AX8*($E8=$F$1)</f>
        <v>0</v>
      </c>
      <c r="AY8" s="80">
        <f>'MOD Vectors ALL'!AY8*($E8=$F$1)</f>
        <v>0</v>
      </c>
      <c r="AZ8" s="80">
        <f>'MOD Vectors ALL'!AZ8*($E8=$F$1)</f>
        <v>0</v>
      </c>
      <c r="BA8" s="80">
        <f>'MOD Vectors ALL'!BA8*($E8=$F$1)</f>
        <v>0</v>
      </c>
      <c r="BB8" s="80">
        <f>'MOD Vectors ALL'!BB8*($E8=$F$1)</f>
        <v>0</v>
      </c>
      <c r="BC8" s="80">
        <f>'MOD Vectors ALL'!BC8*($E8=$F$1)</f>
        <v>0</v>
      </c>
      <c r="BD8" s="80">
        <f>'MOD Vectors ALL'!BD8*($E8=$F$1)</f>
        <v>0</v>
      </c>
      <c r="BE8" s="80">
        <f>'MOD Vectors ALL'!BE8*($E8=$F$1)</f>
        <v>0</v>
      </c>
      <c r="BF8" s="80">
        <f>'MOD Vectors ALL'!BF8*($E8=$F$1)</f>
        <v>0</v>
      </c>
      <c r="BG8" s="80">
        <f>'MOD Vectors ALL'!BG8*($E8=$F$1)</f>
        <v>0</v>
      </c>
      <c r="BH8" s="80">
        <f>'MOD Vectors ALL'!BH8*($E8=$F$1)</f>
        <v>0</v>
      </c>
      <c r="BI8" s="80">
        <f>'MOD Vectors ALL'!BI8*($E8=$F$1)</f>
        <v>0</v>
      </c>
      <c r="BJ8" s="80">
        <f>'MOD Vectors ALL'!BJ8*($E8=$F$1)</f>
        <v>0</v>
      </c>
      <c r="BK8" s="80">
        <f>'MOD Vectors ALL'!BK8*($E8=$F$1)</f>
        <v>0</v>
      </c>
      <c r="BL8" s="80">
        <f>'MOD Vectors ALL'!BL8*($E8=$F$1)</f>
        <v>0</v>
      </c>
      <c r="BM8" s="80">
        <f>'MOD Vectors ALL'!BM8*($E8=$F$1)</f>
        <v>0</v>
      </c>
      <c r="BN8" s="80">
        <f>'MOD Vectors ALL'!BN8*($E8=$F$1)</f>
        <v>0</v>
      </c>
      <c r="BO8" s="80">
        <f>'MOD Vectors ALL'!BO8*($E8=$F$1)</f>
        <v>0</v>
      </c>
      <c r="BP8" s="80">
        <f>'MOD Vectors ALL'!BP8*($E8=$F$1)</f>
        <v>0</v>
      </c>
      <c r="BQ8" s="80">
        <f>'MOD Vectors ALL'!BQ8*($E8=$F$1)</f>
        <v>0</v>
      </c>
      <c r="BR8" s="80">
        <f>'MOD Vectors ALL'!BR8*($E8=$F$1)</f>
        <v>0</v>
      </c>
      <c r="BS8" s="80">
        <f>'MOD Vectors ALL'!BS8*($E8=$F$1)</f>
        <v>0</v>
      </c>
      <c r="BT8" s="80">
        <f>'MOD Vectors ALL'!BT8*($E8=$F$1)</f>
        <v>0</v>
      </c>
      <c r="BU8" s="80">
        <f>'MOD Vectors ALL'!BU8*($E8=$F$1)</f>
        <v>0</v>
      </c>
      <c r="BV8" s="80">
        <f>'MOD Vectors ALL'!BV8*($E8=$F$1)</f>
        <v>0</v>
      </c>
      <c r="BW8" s="80">
        <f>'MOD Vectors ALL'!BW8*($E8=$F$1)</f>
        <v>0</v>
      </c>
      <c r="BX8" s="80">
        <f>'MOD Vectors ALL'!BX8*($E8=$F$1)</f>
        <v>0</v>
      </c>
      <c r="BY8" s="80">
        <f>'MOD Vectors ALL'!BY8*($E8=$F$1)</f>
        <v>0</v>
      </c>
      <c r="BZ8" s="80">
        <f>'MOD Vectors ALL'!BZ8*($E8=$F$1)</f>
        <v>0</v>
      </c>
      <c r="CA8" s="80">
        <f>'MOD Vectors ALL'!CA8*($E8=$F$1)</f>
        <v>0</v>
      </c>
      <c r="CB8" s="80">
        <f>'MOD Vectors ALL'!CB8*($E8=$F$1)</f>
        <v>0</v>
      </c>
      <c r="CC8" s="80">
        <f>'MOD Vectors ALL'!CC8*($E8=$F$1)</f>
        <v>0</v>
      </c>
      <c r="CD8" s="80">
        <f>'MOD Vectors ALL'!CD8*($E8=$F$1)</f>
        <v>0</v>
      </c>
      <c r="CE8" s="80">
        <f>'MOD Vectors ALL'!CE8*($E8=$F$1)</f>
        <v>0</v>
      </c>
      <c r="CF8" s="80">
        <f>'MOD Vectors ALL'!CF8*($E8=$F$1)</f>
        <v>0</v>
      </c>
      <c r="CG8" s="80">
        <f>'MOD Vectors ALL'!CG8*($E8=$F$1)</f>
        <v>0</v>
      </c>
      <c r="CH8" s="80">
        <f>'MOD Vectors ALL'!CH8*($E8=$F$1)</f>
        <v>0</v>
      </c>
      <c r="CI8" s="80">
        <f>'MOD Vectors ALL'!CI8*($E8=$F$1)</f>
        <v>0</v>
      </c>
      <c r="CJ8" s="80">
        <f>'MOD Vectors ALL'!CJ8*($E8=$F$1)</f>
        <v>0</v>
      </c>
      <c r="CK8" s="80">
        <f>'MOD Vectors ALL'!CK8*($E8=$F$1)</f>
        <v>0</v>
      </c>
      <c r="CL8" s="80">
        <f>'MOD Vectors ALL'!CL8*($E8=$F$1)</f>
        <v>0</v>
      </c>
      <c r="CM8" s="80">
        <f>'MOD Vectors ALL'!CM8*($E8=$F$1)</f>
        <v>0</v>
      </c>
      <c r="CN8" s="80">
        <f>'MOD Vectors ALL'!CN8*($E8=$F$1)</f>
        <v>0</v>
      </c>
      <c r="CO8" s="80">
        <f>'MOD Vectors ALL'!CO8*($E8=$F$1)</f>
        <v>0</v>
      </c>
      <c r="CP8" s="80">
        <f>'MOD Vectors ALL'!CP8*($E8=$F$1)</f>
        <v>0</v>
      </c>
      <c r="CQ8" s="80">
        <f>'MOD Vectors ALL'!CQ8*($E8=$F$1)</f>
        <v>0</v>
      </c>
      <c r="CR8" s="80">
        <f>'MOD Vectors ALL'!CR8*($E8=$F$1)</f>
        <v>0</v>
      </c>
      <c r="CS8" s="80">
        <f>'MOD Vectors ALL'!CS8*($E8=$F$1)</f>
        <v>0</v>
      </c>
      <c r="CT8" s="80">
        <f>'MOD Vectors ALL'!CT8*($E8=$F$1)</f>
        <v>0</v>
      </c>
      <c r="CU8" s="80">
        <f>'MOD Vectors ALL'!CU8*($E8=$F$1)</f>
        <v>0</v>
      </c>
      <c r="CV8" s="80">
        <f>'MOD Vectors ALL'!CV8*($E8=$F$1)</f>
        <v>0</v>
      </c>
      <c r="CW8" s="80">
        <f>'MOD Vectors ALL'!CW8*($E8=$F$1)</f>
        <v>0</v>
      </c>
      <c r="CX8" s="80">
        <f>'MOD Vectors ALL'!CX8*($E8=$F$1)</f>
        <v>0</v>
      </c>
      <c r="CY8" s="80">
        <f>'MOD Vectors ALL'!CY8*($E8=$F$1)</f>
        <v>0</v>
      </c>
      <c r="CZ8" s="80">
        <f>'MOD Vectors ALL'!CZ8*($E8=$F$1)</f>
        <v>0</v>
      </c>
      <c r="DA8" s="80">
        <f>'MOD Vectors ALL'!DA8*($E8=$F$1)</f>
        <v>0</v>
      </c>
      <c r="DB8" s="80">
        <f>'MOD Vectors ALL'!DB8*($E8=$F$1)</f>
        <v>0</v>
      </c>
      <c r="DC8" s="80">
        <f>'MOD Vectors ALL'!DC8*($E8=$F$1)</f>
        <v>0</v>
      </c>
      <c r="DD8" s="80">
        <f>'MOD Vectors ALL'!DD8*($E8=$F$1)</f>
        <v>0</v>
      </c>
      <c r="DE8" s="80">
        <f>'MOD Vectors ALL'!DE8*($E8=$F$1)</f>
        <v>0</v>
      </c>
      <c r="DF8" s="80">
        <f>'MOD Vectors ALL'!DF8*($E8=$F$1)</f>
        <v>0</v>
      </c>
      <c r="DG8" s="80">
        <f>'MOD Vectors ALL'!DG8*($E8=$F$1)</f>
        <v>0</v>
      </c>
      <c r="DH8" s="80">
        <f>'MOD Vectors ALL'!DH8*($E8=$F$1)</f>
        <v>0</v>
      </c>
      <c r="DI8" s="80">
        <f>'MOD Vectors ALL'!DI8*($E8=$F$1)</f>
        <v>0</v>
      </c>
      <c r="DJ8" s="80">
        <f>'MOD Vectors ALL'!DJ8*($E8=$F$1)</f>
        <v>0</v>
      </c>
      <c r="DK8" s="80">
        <f>'MOD Vectors ALL'!DK8*($E8=$F$1)</f>
        <v>0</v>
      </c>
      <c r="DL8" s="80">
        <f>'MOD Vectors ALL'!DL8*($E8=$F$1)</f>
        <v>0</v>
      </c>
      <c r="DM8" s="80">
        <f>'MOD Vectors ALL'!DM8*($E8=$F$1)</f>
        <v>0</v>
      </c>
      <c r="DN8" s="80">
        <f>'MOD Vectors ALL'!DN8*($E8=$F$1)</f>
        <v>0</v>
      </c>
      <c r="DO8" s="80">
        <f>'MOD Vectors ALL'!DO8*($E8=$F$1)</f>
        <v>0</v>
      </c>
      <c r="DP8" s="80">
        <f>'MOD Vectors ALL'!DP8*($E8=$F$1)</f>
        <v>0</v>
      </c>
      <c r="DQ8" s="80">
        <f>'MOD Vectors ALL'!DQ8*($E8=$F$1)</f>
        <v>0</v>
      </c>
    </row>
    <row r="9" spans="1:121" x14ac:dyDescent="0.2">
      <c r="A9">
        <v>7</v>
      </c>
      <c r="B9" t="s">
        <v>18</v>
      </c>
      <c r="C9" t="s">
        <v>369</v>
      </c>
      <c r="D9" t="s">
        <v>525</v>
      </c>
      <c r="E9" t="s">
        <v>531</v>
      </c>
      <c r="F9" t="s">
        <v>34</v>
      </c>
      <c r="G9">
        <v>5.3830000000000003E-2</v>
      </c>
      <c r="H9">
        <v>-0.12860099999999999</v>
      </c>
      <c r="I9" s="80">
        <f>'MOD Vectors ALL'!I9*($E9=$F$1)</f>
        <v>0</v>
      </c>
      <c r="J9" s="80">
        <f>'MOD Vectors ALL'!J9*($E9=$F$1)</f>
        <v>0</v>
      </c>
      <c r="K9" s="80">
        <f>'MOD Vectors ALL'!K9*($E9=$F$1)</f>
        <v>0</v>
      </c>
      <c r="L9" s="80">
        <f>'MOD Vectors ALL'!L9*($E9=$F$1)</f>
        <v>0</v>
      </c>
      <c r="M9" s="80">
        <f>'MOD Vectors ALL'!M9*($E9=$F$1)</f>
        <v>0</v>
      </c>
      <c r="N9" s="80">
        <f>'MOD Vectors ALL'!N9*($E9=$F$1)</f>
        <v>0</v>
      </c>
      <c r="O9" s="80">
        <f>'MOD Vectors ALL'!O9*($E9=$F$1)</f>
        <v>0</v>
      </c>
      <c r="P9" s="80">
        <f>'MOD Vectors ALL'!P9*($E9=$F$1)</f>
        <v>0</v>
      </c>
      <c r="Q9" s="80">
        <f>'MOD Vectors ALL'!Q9*($E9=$F$1)</f>
        <v>0</v>
      </c>
      <c r="R9" s="80">
        <f>'MOD Vectors ALL'!R9*($E9=$F$1)</f>
        <v>0</v>
      </c>
      <c r="S9" s="80">
        <f>'MOD Vectors ALL'!S9*($E9=$F$1)</f>
        <v>0</v>
      </c>
      <c r="T9" s="80">
        <f>'MOD Vectors ALL'!T9*($E9=$F$1)</f>
        <v>0</v>
      </c>
      <c r="U9" s="80">
        <f>'MOD Vectors ALL'!U9*($E9=$F$1)</f>
        <v>0</v>
      </c>
      <c r="V9" s="80">
        <f>'MOD Vectors ALL'!V9*($E9=$F$1)</f>
        <v>0</v>
      </c>
      <c r="W9" s="80">
        <f>'MOD Vectors ALL'!W9*($E9=$F$1)</f>
        <v>0</v>
      </c>
      <c r="X9" s="80">
        <f>'MOD Vectors ALL'!X9*($E9=$F$1)</f>
        <v>0</v>
      </c>
      <c r="Y9" s="80">
        <f>'MOD Vectors ALL'!Y9*($E9=$F$1)</f>
        <v>0</v>
      </c>
      <c r="Z9" s="80">
        <f>'MOD Vectors ALL'!Z9*($E9=$F$1)</f>
        <v>0</v>
      </c>
      <c r="AA9" s="80">
        <f>'MOD Vectors ALL'!AA9*($E9=$F$1)</f>
        <v>0</v>
      </c>
      <c r="AB9" s="80">
        <f>'MOD Vectors ALL'!AB9*($E9=$F$1)</f>
        <v>0</v>
      </c>
      <c r="AC9" s="80">
        <f>'MOD Vectors ALL'!AC9*($E9=$F$1)</f>
        <v>0</v>
      </c>
      <c r="AD9" s="80">
        <f>'MOD Vectors ALL'!AD9*($E9=$F$1)</f>
        <v>0</v>
      </c>
      <c r="AE9" s="80">
        <f>'MOD Vectors ALL'!AE9*($E9=$F$1)</f>
        <v>0</v>
      </c>
      <c r="AF9" s="80">
        <f>'MOD Vectors ALL'!AF9*($E9=$F$1)</f>
        <v>0</v>
      </c>
      <c r="AG9" s="80">
        <f>'MOD Vectors ALL'!AG9*($E9=$F$1)</f>
        <v>0</v>
      </c>
      <c r="AH9" s="80">
        <f>'MOD Vectors ALL'!AH9*($E9=$F$1)</f>
        <v>0</v>
      </c>
      <c r="AI9" s="80">
        <f>'MOD Vectors ALL'!AI9*($E9=$F$1)</f>
        <v>0</v>
      </c>
      <c r="AJ9" s="80">
        <f>'MOD Vectors ALL'!AJ9*($E9=$F$1)</f>
        <v>0</v>
      </c>
      <c r="AK9" s="80">
        <f>'MOD Vectors ALL'!AK9*($E9=$F$1)</f>
        <v>0</v>
      </c>
      <c r="AL9" s="80">
        <f>'MOD Vectors ALL'!AL9*($E9=$F$1)</f>
        <v>0</v>
      </c>
      <c r="AM9" s="80">
        <f>'MOD Vectors ALL'!AM9*($E9=$F$1)</f>
        <v>0</v>
      </c>
      <c r="AN9" s="80">
        <f>'MOD Vectors ALL'!AN9*($E9=$F$1)</f>
        <v>0</v>
      </c>
      <c r="AO9" s="80">
        <f>'MOD Vectors ALL'!AO9*($E9=$F$1)</f>
        <v>0</v>
      </c>
      <c r="AP9" s="80">
        <f>'MOD Vectors ALL'!AP9*($E9=$F$1)</f>
        <v>0</v>
      </c>
      <c r="AQ9" s="80">
        <f>'MOD Vectors ALL'!AQ9*($E9=$F$1)</f>
        <v>0</v>
      </c>
      <c r="AR9" s="80">
        <f>'MOD Vectors ALL'!AR9*($E9=$F$1)</f>
        <v>0</v>
      </c>
      <c r="AS9" s="80">
        <f>'MOD Vectors ALL'!AS9*($E9=$F$1)</f>
        <v>0</v>
      </c>
      <c r="AT9" s="80">
        <f>'MOD Vectors ALL'!AT9*($E9=$F$1)</f>
        <v>0</v>
      </c>
      <c r="AU9" s="80">
        <f>'MOD Vectors ALL'!AU9*($E9=$F$1)</f>
        <v>0</v>
      </c>
      <c r="AV9" s="80">
        <f>'MOD Vectors ALL'!AV9*($E9=$F$1)</f>
        <v>0</v>
      </c>
      <c r="AW9" s="80">
        <f>'MOD Vectors ALL'!AW9*($E9=$F$1)</f>
        <v>0</v>
      </c>
      <c r="AX9" s="80">
        <f>'MOD Vectors ALL'!AX9*($E9=$F$1)</f>
        <v>0</v>
      </c>
      <c r="AY9" s="80">
        <f>'MOD Vectors ALL'!AY9*($E9=$F$1)</f>
        <v>0</v>
      </c>
      <c r="AZ9" s="80">
        <f>'MOD Vectors ALL'!AZ9*($E9=$F$1)</f>
        <v>0</v>
      </c>
      <c r="BA9" s="80">
        <f>'MOD Vectors ALL'!BA9*($E9=$F$1)</f>
        <v>0</v>
      </c>
      <c r="BB9" s="80">
        <f>'MOD Vectors ALL'!BB9*($E9=$F$1)</f>
        <v>0</v>
      </c>
      <c r="BC9" s="80">
        <f>'MOD Vectors ALL'!BC9*($E9=$F$1)</f>
        <v>0</v>
      </c>
      <c r="BD9" s="80">
        <f>'MOD Vectors ALL'!BD9*($E9=$F$1)</f>
        <v>0</v>
      </c>
      <c r="BE9" s="80">
        <f>'MOD Vectors ALL'!BE9*($E9=$F$1)</f>
        <v>0</v>
      </c>
      <c r="BF9" s="80">
        <f>'MOD Vectors ALL'!BF9*($E9=$F$1)</f>
        <v>0</v>
      </c>
      <c r="BG9" s="80">
        <f>'MOD Vectors ALL'!BG9*($E9=$F$1)</f>
        <v>0</v>
      </c>
      <c r="BH9" s="80">
        <f>'MOD Vectors ALL'!BH9*($E9=$F$1)</f>
        <v>0</v>
      </c>
      <c r="BI9" s="80">
        <f>'MOD Vectors ALL'!BI9*($E9=$F$1)</f>
        <v>0</v>
      </c>
      <c r="BJ9" s="80">
        <f>'MOD Vectors ALL'!BJ9*($E9=$F$1)</f>
        <v>0</v>
      </c>
      <c r="BK9" s="80">
        <f>'MOD Vectors ALL'!BK9*($E9=$F$1)</f>
        <v>0</v>
      </c>
      <c r="BL9" s="80">
        <f>'MOD Vectors ALL'!BL9*($E9=$F$1)</f>
        <v>0</v>
      </c>
      <c r="BM9" s="80">
        <f>'MOD Vectors ALL'!BM9*($E9=$F$1)</f>
        <v>0</v>
      </c>
      <c r="BN9" s="80">
        <f>'MOD Vectors ALL'!BN9*($E9=$F$1)</f>
        <v>0</v>
      </c>
      <c r="BO9" s="80">
        <f>'MOD Vectors ALL'!BO9*($E9=$F$1)</f>
        <v>0</v>
      </c>
      <c r="BP9" s="80">
        <f>'MOD Vectors ALL'!BP9*($E9=$F$1)</f>
        <v>0</v>
      </c>
      <c r="BQ9" s="80">
        <f>'MOD Vectors ALL'!BQ9*($E9=$F$1)</f>
        <v>0</v>
      </c>
      <c r="BR9" s="80">
        <f>'MOD Vectors ALL'!BR9*($E9=$F$1)</f>
        <v>0</v>
      </c>
      <c r="BS9" s="80">
        <f>'MOD Vectors ALL'!BS9*($E9=$F$1)</f>
        <v>0</v>
      </c>
      <c r="BT9" s="80">
        <f>'MOD Vectors ALL'!BT9*($E9=$F$1)</f>
        <v>0</v>
      </c>
      <c r="BU9" s="80">
        <f>'MOD Vectors ALL'!BU9*($E9=$F$1)</f>
        <v>0</v>
      </c>
      <c r="BV9" s="80">
        <f>'MOD Vectors ALL'!BV9*($E9=$F$1)</f>
        <v>0</v>
      </c>
      <c r="BW9" s="80">
        <f>'MOD Vectors ALL'!BW9*($E9=$F$1)</f>
        <v>0</v>
      </c>
      <c r="BX9" s="80">
        <f>'MOD Vectors ALL'!BX9*($E9=$F$1)</f>
        <v>0</v>
      </c>
      <c r="BY9" s="80">
        <f>'MOD Vectors ALL'!BY9*($E9=$F$1)</f>
        <v>0</v>
      </c>
      <c r="BZ9" s="80">
        <f>'MOD Vectors ALL'!BZ9*($E9=$F$1)</f>
        <v>0</v>
      </c>
      <c r="CA9" s="80">
        <f>'MOD Vectors ALL'!CA9*($E9=$F$1)</f>
        <v>0</v>
      </c>
      <c r="CB9" s="80">
        <f>'MOD Vectors ALL'!CB9*($E9=$F$1)</f>
        <v>0</v>
      </c>
      <c r="CC9" s="80">
        <f>'MOD Vectors ALL'!CC9*($E9=$F$1)</f>
        <v>0</v>
      </c>
      <c r="CD9" s="80">
        <f>'MOD Vectors ALL'!CD9*($E9=$F$1)</f>
        <v>0</v>
      </c>
      <c r="CE9" s="80">
        <f>'MOD Vectors ALL'!CE9*($E9=$F$1)</f>
        <v>0</v>
      </c>
      <c r="CF9" s="80">
        <f>'MOD Vectors ALL'!CF9*($E9=$F$1)</f>
        <v>0</v>
      </c>
      <c r="CG9" s="80">
        <f>'MOD Vectors ALL'!CG9*($E9=$F$1)</f>
        <v>0</v>
      </c>
      <c r="CH9" s="80">
        <f>'MOD Vectors ALL'!CH9*($E9=$F$1)</f>
        <v>0</v>
      </c>
      <c r="CI9" s="80">
        <f>'MOD Vectors ALL'!CI9*($E9=$F$1)</f>
        <v>0</v>
      </c>
      <c r="CJ9" s="80">
        <f>'MOD Vectors ALL'!CJ9*($E9=$F$1)</f>
        <v>0</v>
      </c>
      <c r="CK9" s="80">
        <f>'MOD Vectors ALL'!CK9*($E9=$F$1)</f>
        <v>0</v>
      </c>
      <c r="CL9" s="80">
        <f>'MOD Vectors ALL'!CL9*($E9=$F$1)</f>
        <v>0</v>
      </c>
      <c r="CM9" s="80">
        <f>'MOD Vectors ALL'!CM9*($E9=$F$1)</f>
        <v>0</v>
      </c>
      <c r="CN9" s="80">
        <f>'MOD Vectors ALL'!CN9*($E9=$F$1)</f>
        <v>0</v>
      </c>
      <c r="CO9" s="80">
        <f>'MOD Vectors ALL'!CO9*($E9=$F$1)</f>
        <v>0</v>
      </c>
      <c r="CP9" s="80">
        <f>'MOD Vectors ALL'!CP9*($E9=$F$1)</f>
        <v>0</v>
      </c>
      <c r="CQ9" s="80">
        <f>'MOD Vectors ALL'!CQ9*($E9=$F$1)</f>
        <v>0</v>
      </c>
      <c r="CR9" s="80">
        <f>'MOD Vectors ALL'!CR9*($E9=$F$1)</f>
        <v>0</v>
      </c>
      <c r="CS9" s="80">
        <f>'MOD Vectors ALL'!CS9*($E9=$F$1)</f>
        <v>0</v>
      </c>
      <c r="CT9" s="80">
        <f>'MOD Vectors ALL'!CT9*($E9=$F$1)</f>
        <v>0</v>
      </c>
      <c r="CU9" s="80">
        <f>'MOD Vectors ALL'!CU9*($E9=$F$1)</f>
        <v>0</v>
      </c>
      <c r="CV9" s="80">
        <f>'MOD Vectors ALL'!CV9*($E9=$F$1)</f>
        <v>0</v>
      </c>
      <c r="CW9" s="80">
        <f>'MOD Vectors ALL'!CW9*($E9=$F$1)</f>
        <v>0</v>
      </c>
      <c r="CX9" s="80">
        <f>'MOD Vectors ALL'!CX9*($E9=$F$1)</f>
        <v>0</v>
      </c>
      <c r="CY9" s="80">
        <f>'MOD Vectors ALL'!CY9*($E9=$F$1)</f>
        <v>0</v>
      </c>
      <c r="CZ9" s="80">
        <f>'MOD Vectors ALL'!CZ9*($E9=$F$1)</f>
        <v>0</v>
      </c>
      <c r="DA9" s="80">
        <f>'MOD Vectors ALL'!DA9*($E9=$F$1)</f>
        <v>0</v>
      </c>
      <c r="DB9" s="80">
        <f>'MOD Vectors ALL'!DB9*($E9=$F$1)</f>
        <v>0</v>
      </c>
      <c r="DC9" s="80">
        <f>'MOD Vectors ALL'!DC9*($E9=$F$1)</f>
        <v>0</v>
      </c>
      <c r="DD9" s="80">
        <f>'MOD Vectors ALL'!DD9*($E9=$F$1)</f>
        <v>0</v>
      </c>
      <c r="DE9" s="80">
        <f>'MOD Vectors ALL'!DE9*($E9=$F$1)</f>
        <v>0</v>
      </c>
      <c r="DF9" s="80">
        <f>'MOD Vectors ALL'!DF9*($E9=$F$1)</f>
        <v>0</v>
      </c>
      <c r="DG9" s="80">
        <f>'MOD Vectors ALL'!DG9*($E9=$F$1)</f>
        <v>0</v>
      </c>
      <c r="DH9" s="80">
        <f>'MOD Vectors ALL'!DH9*($E9=$F$1)</f>
        <v>0</v>
      </c>
      <c r="DI9" s="80">
        <f>'MOD Vectors ALL'!DI9*($E9=$F$1)</f>
        <v>0</v>
      </c>
      <c r="DJ9" s="80">
        <f>'MOD Vectors ALL'!DJ9*($E9=$F$1)</f>
        <v>0</v>
      </c>
      <c r="DK9" s="80">
        <f>'MOD Vectors ALL'!DK9*($E9=$F$1)</f>
        <v>0</v>
      </c>
      <c r="DL9" s="80">
        <f>'MOD Vectors ALL'!DL9*($E9=$F$1)</f>
        <v>0</v>
      </c>
      <c r="DM9" s="80">
        <f>'MOD Vectors ALL'!DM9*($E9=$F$1)</f>
        <v>0</v>
      </c>
      <c r="DN9" s="80">
        <f>'MOD Vectors ALL'!DN9*($E9=$F$1)</f>
        <v>0</v>
      </c>
      <c r="DO9" s="80">
        <f>'MOD Vectors ALL'!DO9*($E9=$F$1)</f>
        <v>0</v>
      </c>
      <c r="DP9" s="80">
        <f>'MOD Vectors ALL'!DP9*($E9=$F$1)</f>
        <v>0</v>
      </c>
      <c r="DQ9" s="80">
        <f>'MOD Vectors ALL'!DQ9*($E9=$F$1)</f>
        <v>0</v>
      </c>
    </row>
    <row r="10" spans="1:121" x14ac:dyDescent="0.2">
      <c r="A10">
        <v>8</v>
      </c>
      <c r="B10" t="s">
        <v>18</v>
      </c>
      <c r="C10" t="s">
        <v>369</v>
      </c>
      <c r="D10" t="s">
        <v>525</v>
      </c>
      <c r="E10" t="s">
        <v>531</v>
      </c>
      <c r="F10" t="s">
        <v>7</v>
      </c>
      <c r="G10">
        <v>6.0436999999999998E-2</v>
      </c>
      <c r="H10">
        <v>-0.12739600000000001</v>
      </c>
      <c r="I10" s="80">
        <f>'MOD Vectors ALL'!I10*($E10=$F$1)</f>
        <v>0</v>
      </c>
      <c r="J10" s="80">
        <f>'MOD Vectors ALL'!J10*($E10=$F$1)</f>
        <v>0</v>
      </c>
      <c r="K10" s="80">
        <f>'MOD Vectors ALL'!K10*($E10=$F$1)</f>
        <v>0</v>
      </c>
      <c r="L10" s="80">
        <f>'MOD Vectors ALL'!L10*($E10=$F$1)</f>
        <v>0</v>
      </c>
      <c r="M10" s="80">
        <f>'MOD Vectors ALL'!M10*($E10=$F$1)</f>
        <v>0</v>
      </c>
      <c r="N10" s="80">
        <f>'MOD Vectors ALL'!N10*($E10=$F$1)</f>
        <v>0</v>
      </c>
      <c r="O10" s="80">
        <f>'MOD Vectors ALL'!O10*($E10=$F$1)</f>
        <v>0</v>
      </c>
      <c r="P10" s="80">
        <f>'MOD Vectors ALL'!P10*($E10=$F$1)</f>
        <v>0</v>
      </c>
      <c r="Q10" s="80">
        <f>'MOD Vectors ALL'!Q10*($E10=$F$1)</f>
        <v>0</v>
      </c>
      <c r="R10" s="80">
        <f>'MOD Vectors ALL'!R10*($E10=$F$1)</f>
        <v>0</v>
      </c>
      <c r="S10" s="80">
        <f>'MOD Vectors ALL'!S10*($E10=$F$1)</f>
        <v>0</v>
      </c>
      <c r="T10" s="80">
        <f>'MOD Vectors ALL'!T10*($E10=$F$1)</f>
        <v>0</v>
      </c>
      <c r="U10" s="80">
        <f>'MOD Vectors ALL'!U10*($E10=$F$1)</f>
        <v>0</v>
      </c>
      <c r="V10" s="80">
        <f>'MOD Vectors ALL'!V10*($E10=$F$1)</f>
        <v>0</v>
      </c>
      <c r="W10" s="80">
        <f>'MOD Vectors ALL'!W10*($E10=$F$1)</f>
        <v>0</v>
      </c>
      <c r="X10" s="80">
        <f>'MOD Vectors ALL'!X10*($E10=$F$1)</f>
        <v>0</v>
      </c>
      <c r="Y10" s="80">
        <f>'MOD Vectors ALL'!Y10*($E10=$F$1)</f>
        <v>0</v>
      </c>
      <c r="Z10" s="80">
        <f>'MOD Vectors ALL'!Z10*($E10=$F$1)</f>
        <v>0</v>
      </c>
      <c r="AA10" s="80">
        <f>'MOD Vectors ALL'!AA10*($E10=$F$1)</f>
        <v>0</v>
      </c>
      <c r="AB10" s="80">
        <f>'MOD Vectors ALL'!AB10*($E10=$F$1)</f>
        <v>0</v>
      </c>
      <c r="AC10" s="80">
        <f>'MOD Vectors ALL'!AC10*($E10=$F$1)</f>
        <v>0</v>
      </c>
      <c r="AD10" s="80">
        <f>'MOD Vectors ALL'!AD10*($E10=$F$1)</f>
        <v>0</v>
      </c>
      <c r="AE10" s="80">
        <f>'MOD Vectors ALL'!AE10*($E10=$F$1)</f>
        <v>0</v>
      </c>
      <c r="AF10" s="80">
        <f>'MOD Vectors ALL'!AF10*($E10=$F$1)</f>
        <v>0</v>
      </c>
      <c r="AG10" s="80">
        <f>'MOD Vectors ALL'!AG10*($E10=$F$1)</f>
        <v>0</v>
      </c>
      <c r="AH10" s="80">
        <f>'MOD Vectors ALL'!AH10*($E10=$F$1)</f>
        <v>0</v>
      </c>
      <c r="AI10" s="80">
        <f>'MOD Vectors ALL'!AI10*($E10=$F$1)</f>
        <v>0</v>
      </c>
      <c r="AJ10" s="80">
        <f>'MOD Vectors ALL'!AJ10*($E10=$F$1)</f>
        <v>0</v>
      </c>
      <c r="AK10" s="80">
        <f>'MOD Vectors ALL'!AK10*($E10=$F$1)</f>
        <v>0</v>
      </c>
      <c r="AL10" s="80">
        <f>'MOD Vectors ALL'!AL10*($E10=$F$1)</f>
        <v>0</v>
      </c>
      <c r="AM10" s="80">
        <f>'MOD Vectors ALL'!AM10*($E10=$F$1)</f>
        <v>0</v>
      </c>
      <c r="AN10" s="80">
        <f>'MOD Vectors ALL'!AN10*($E10=$F$1)</f>
        <v>0</v>
      </c>
      <c r="AO10" s="80">
        <f>'MOD Vectors ALL'!AO10*($E10=$F$1)</f>
        <v>0</v>
      </c>
      <c r="AP10" s="80">
        <f>'MOD Vectors ALL'!AP10*($E10=$F$1)</f>
        <v>0</v>
      </c>
      <c r="AQ10" s="80">
        <f>'MOD Vectors ALL'!AQ10*($E10=$F$1)</f>
        <v>0</v>
      </c>
      <c r="AR10" s="80">
        <f>'MOD Vectors ALL'!AR10*($E10=$F$1)</f>
        <v>0</v>
      </c>
      <c r="AS10" s="80">
        <f>'MOD Vectors ALL'!AS10*($E10=$F$1)</f>
        <v>0</v>
      </c>
      <c r="AT10" s="80">
        <f>'MOD Vectors ALL'!AT10*($E10=$F$1)</f>
        <v>0</v>
      </c>
      <c r="AU10" s="80">
        <f>'MOD Vectors ALL'!AU10*($E10=$F$1)</f>
        <v>0</v>
      </c>
      <c r="AV10" s="80">
        <f>'MOD Vectors ALL'!AV10*($E10=$F$1)</f>
        <v>0</v>
      </c>
      <c r="AW10" s="80">
        <f>'MOD Vectors ALL'!AW10*($E10=$F$1)</f>
        <v>0</v>
      </c>
      <c r="AX10" s="80">
        <f>'MOD Vectors ALL'!AX10*($E10=$F$1)</f>
        <v>0</v>
      </c>
      <c r="AY10" s="80">
        <f>'MOD Vectors ALL'!AY10*($E10=$F$1)</f>
        <v>0</v>
      </c>
      <c r="AZ10" s="80">
        <f>'MOD Vectors ALL'!AZ10*($E10=$F$1)</f>
        <v>0</v>
      </c>
      <c r="BA10" s="80">
        <f>'MOD Vectors ALL'!BA10*($E10=$F$1)</f>
        <v>0</v>
      </c>
      <c r="BB10" s="80">
        <f>'MOD Vectors ALL'!BB10*($E10=$F$1)</f>
        <v>0</v>
      </c>
      <c r="BC10" s="80">
        <f>'MOD Vectors ALL'!BC10*($E10=$F$1)</f>
        <v>0</v>
      </c>
      <c r="BD10" s="80">
        <f>'MOD Vectors ALL'!BD10*($E10=$F$1)</f>
        <v>0</v>
      </c>
      <c r="BE10" s="80">
        <f>'MOD Vectors ALL'!BE10*($E10=$F$1)</f>
        <v>0</v>
      </c>
      <c r="BF10" s="80">
        <f>'MOD Vectors ALL'!BF10*($E10=$F$1)</f>
        <v>0</v>
      </c>
      <c r="BG10" s="80">
        <f>'MOD Vectors ALL'!BG10*($E10=$F$1)</f>
        <v>0</v>
      </c>
      <c r="BH10" s="80">
        <f>'MOD Vectors ALL'!BH10*($E10=$F$1)</f>
        <v>0</v>
      </c>
      <c r="BI10" s="80">
        <f>'MOD Vectors ALL'!BI10*($E10=$F$1)</f>
        <v>0</v>
      </c>
      <c r="BJ10" s="80">
        <f>'MOD Vectors ALL'!BJ10*($E10=$F$1)</f>
        <v>0</v>
      </c>
      <c r="BK10" s="80">
        <f>'MOD Vectors ALL'!BK10*($E10=$F$1)</f>
        <v>0</v>
      </c>
      <c r="BL10" s="80">
        <f>'MOD Vectors ALL'!BL10*($E10=$F$1)</f>
        <v>0</v>
      </c>
      <c r="BM10" s="80">
        <f>'MOD Vectors ALL'!BM10*($E10=$F$1)</f>
        <v>0</v>
      </c>
      <c r="BN10" s="80">
        <f>'MOD Vectors ALL'!BN10*($E10=$F$1)</f>
        <v>0</v>
      </c>
      <c r="BO10" s="80">
        <f>'MOD Vectors ALL'!BO10*($E10=$F$1)</f>
        <v>0</v>
      </c>
      <c r="BP10" s="80">
        <f>'MOD Vectors ALL'!BP10*($E10=$F$1)</f>
        <v>0</v>
      </c>
      <c r="BQ10" s="80">
        <f>'MOD Vectors ALL'!BQ10*($E10=$F$1)</f>
        <v>0</v>
      </c>
      <c r="BR10" s="80">
        <f>'MOD Vectors ALL'!BR10*($E10=$F$1)</f>
        <v>0</v>
      </c>
      <c r="BS10" s="80">
        <f>'MOD Vectors ALL'!BS10*($E10=$F$1)</f>
        <v>0</v>
      </c>
      <c r="BT10" s="80">
        <f>'MOD Vectors ALL'!BT10*($E10=$F$1)</f>
        <v>0</v>
      </c>
      <c r="BU10" s="80">
        <f>'MOD Vectors ALL'!BU10*($E10=$F$1)</f>
        <v>0</v>
      </c>
      <c r="BV10" s="80">
        <f>'MOD Vectors ALL'!BV10*($E10=$F$1)</f>
        <v>0</v>
      </c>
      <c r="BW10" s="80">
        <f>'MOD Vectors ALL'!BW10*($E10=$F$1)</f>
        <v>0</v>
      </c>
      <c r="BX10" s="80">
        <f>'MOD Vectors ALL'!BX10*($E10=$F$1)</f>
        <v>0</v>
      </c>
      <c r="BY10" s="80">
        <f>'MOD Vectors ALL'!BY10*($E10=$F$1)</f>
        <v>0</v>
      </c>
      <c r="BZ10" s="80">
        <f>'MOD Vectors ALL'!BZ10*($E10=$F$1)</f>
        <v>0</v>
      </c>
      <c r="CA10" s="80">
        <f>'MOD Vectors ALL'!CA10*($E10=$F$1)</f>
        <v>0</v>
      </c>
      <c r="CB10" s="80">
        <f>'MOD Vectors ALL'!CB10*($E10=$F$1)</f>
        <v>0</v>
      </c>
      <c r="CC10" s="80">
        <f>'MOD Vectors ALL'!CC10*($E10=$F$1)</f>
        <v>0</v>
      </c>
      <c r="CD10" s="80">
        <f>'MOD Vectors ALL'!CD10*($E10=$F$1)</f>
        <v>0</v>
      </c>
      <c r="CE10" s="80">
        <f>'MOD Vectors ALL'!CE10*($E10=$F$1)</f>
        <v>0</v>
      </c>
      <c r="CF10" s="80">
        <f>'MOD Vectors ALL'!CF10*($E10=$F$1)</f>
        <v>0</v>
      </c>
      <c r="CG10" s="80">
        <f>'MOD Vectors ALL'!CG10*($E10=$F$1)</f>
        <v>0</v>
      </c>
      <c r="CH10" s="80">
        <f>'MOD Vectors ALL'!CH10*($E10=$F$1)</f>
        <v>0</v>
      </c>
      <c r="CI10" s="80">
        <f>'MOD Vectors ALL'!CI10*($E10=$F$1)</f>
        <v>0</v>
      </c>
      <c r="CJ10" s="80">
        <f>'MOD Vectors ALL'!CJ10*($E10=$F$1)</f>
        <v>0</v>
      </c>
      <c r="CK10" s="80">
        <f>'MOD Vectors ALL'!CK10*($E10=$F$1)</f>
        <v>0</v>
      </c>
      <c r="CL10" s="80">
        <f>'MOD Vectors ALL'!CL10*($E10=$F$1)</f>
        <v>0</v>
      </c>
      <c r="CM10" s="80">
        <f>'MOD Vectors ALL'!CM10*($E10=$F$1)</f>
        <v>0</v>
      </c>
      <c r="CN10" s="80">
        <f>'MOD Vectors ALL'!CN10*($E10=$F$1)</f>
        <v>0</v>
      </c>
      <c r="CO10" s="80">
        <f>'MOD Vectors ALL'!CO10*($E10=$F$1)</f>
        <v>0</v>
      </c>
      <c r="CP10" s="80">
        <f>'MOD Vectors ALL'!CP10*($E10=$F$1)</f>
        <v>0</v>
      </c>
      <c r="CQ10" s="80">
        <f>'MOD Vectors ALL'!CQ10*($E10=$F$1)</f>
        <v>0</v>
      </c>
      <c r="CR10" s="80">
        <f>'MOD Vectors ALL'!CR10*($E10=$F$1)</f>
        <v>0</v>
      </c>
      <c r="CS10" s="80">
        <f>'MOD Vectors ALL'!CS10*($E10=$F$1)</f>
        <v>0</v>
      </c>
      <c r="CT10" s="80">
        <f>'MOD Vectors ALL'!CT10*($E10=$F$1)</f>
        <v>0</v>
      </c>
      <c r="CU10" s="80">
        <f>'MOD Vectors ALL'!CU10*($E10=$F$1)</f>
        <v>0</v>
      </c>
      <c r="CV10" s="80">
        <f>'MOD Vectors ALL'!CV10*($E10=$F$1)</f>
        <v>0</v>
      </c>
      <c r="CW10" s="80">
        <f>'MOD Vectors ALL'!CW10*($E10=$F$1)</f>
        <v>0</v>
      </c>
      <c r="CX10" s="80">
        <f>'MOD Vectors ALL'!CX10*($E10=$F$1)</f>
        <v>0</v>
      </c>
      <c r="CY10" s="80">
        <f>'MOD Vectors ALL'!CY10*($E10=$F$1)</f>
        <v>0</v>
      </c>
      <c r="CZ10" s="80">
        <f>'MOD Vectors ALL'!CZ10*($E10=$F$1)</f>
        <v>0</v>
      </c>
      <c r="DA10" s="80">
        <f>'MOD Vectors ALL'!DA10*($E10=$F$1)</f>
        <v>0</v>
      </c>
      <c r="DB10" s="80">
        <f>'MOD Vectors ALL'!DB10*($E10=$F$1)</f>
        <v>0</v>
      </c>
      <c r="DC10" s="80">
        <f>'MOD Vectors ALL'!DC10*($E10=$F$1)</f>
        <v>0</v>
      </c>
      <c r="DD10" s="80">
        <f>'MOD Vectors ALL'!DD10*($E10=$F$1)</f>
        <v>0</v>
      </c>
      <c r="DE10" s="80">
        <f>'MOD Vectors ALL'!DE10*($E10=$F$1)</f>
        <v>0</v>
      </c>
      <c r="DF10" s="80">
        <f>'MOD Vectors ALL'!DF10*($E10=$F$1)</f>
        <v>0</v>
      </c>
      <c r="DG10" s="80">
        <f>'MOD Vectors ALL'!DG10*($E10=$F$1)</f>
        <v>0</v>
      </c>
      <c r="DH10" s="80">
        <f>'MOD Vectors ALL'!DH10*($E10=$F$1)</f>
        <v>0</v>
      </c>
      <c r="DI10" s="80">
        <f>'MOD Vectors ALL'!DI10*($E10=$F$1)</f>
        <v>0</v>
      </c>
      <c r="DJ10" s="80">
        <f>'MOD Vectors ALL'!DJ10*($E10=$F$1)</f>
        <v>0</v>
      </c>
      <c r="DK10" s="80">
        <f>'MOD Vectors ALL'!DK10*($E10=$F$1)</f>
        <v>0</v>
      </c>
      <c r="DL10" s="80">
        <f>'MOD Vectors ALL'!DL10*($E10=$F$1)</f>
        <v>0</v>
      </c>
      <c r="DM10" s="80">
        <f>'MOD Vectors ALL'!DM10*($E10=$F$1)</f>
        <v>0</v>
      </c>
      <c r="DN10" s="80">
        <f>'MOD Vectors ALL'!DN10*($E10=$F$1)</f>
        <v>0</v>
      </c>
      <c r="DO10" s="80">
        <f>'MOD Vectors ALL'!DO10*($E10=$F$1)</f>
        <v>0</v>
      </c>
      <c r="DP10" s="80">
        <f>'MOD Vectors ALL'!DP10*($E10=$F$1)</f>
        <v>0</v>
      </c>
      <c r="DQ10" s="80">
        <f>'MOD Vectors ALL'!DQ10*($E10=$F$1)</f>
        <v>0</v>
      </c>
    </row>
    <row r="11" spans="1:121" x14ac:dyDescent="0.2">
      <c r="A11">
        <v>9</v>
      </c>
      <c r="B11" t="s">
        <v>18</v>
      </c>
      <c r="C11" t="s">
        <v>369</v>
      </c>
      <c r="D11" t="s">
        <v>525</v>
      </c>
      <c r="E11" t="s">
        <v>531</v>
      </c>
      <c r="F11" t="s">
        <v>8</v>
      </c>
      <c r="G11">
        <v>7.2090000000000001E-2</v>
      </c>
      <c r="H11">
        <v>-0.11984599999999999</v>
      </c>
      <c r="I11" s="80">
        <f>'MOD Vectors ALL'!I11*($E11=$F$1)</f>
        <v>0</v>
      </c>
      <c r="J11" s="80">
        <f>'MOD Vectors ALL'!J11*($E11=$F$1)</f>
        <v>0</v>
      </c>
      <c r="K11" s="80">
        <f>'MOD Vectors ALL'!K11*($E11=$F$1)</f>
        <v>0</v>
      </c>
      <c r="L11" s="80">
        <f>'MOD Vectors ALL'!L11*($E11=$F$1)</f>
        <v>0</v>
      </c>
      <c r="M11" s="80">
        <f>'MOD Vectors ALL'!M11*($E11=$F$1)</f>
        <v>0</v>
      </c>
      <c r="N11" s="80">
        <f>'MOD Vectors ALL'!N11*($E11=$F$1)</f>
        <v>0</v>
      </c>
      <c r="O11" s="80">
        <f>'MOD Vectors ALL'!O11*($E11=$F$1)</f>
        <v>0</v>
      </c>
      <c r="P11" s="80">
        <f>'MOD Vectors ALL'!P11*($E11=$F$1)</f>
        <v>0</v>
      </c>
      <c r="Q11" s="80">
        <f>'MOD Vectors ALL'!Q11*($E11=$F$1)</f>
        <v>0</v>
      </c>
      <c r="R11" s="80">
        <f>'MOD Vectors ALL'!R11*($E11=$F$1)</f>
        <v>0</v>
      </c>
      <c r="S11" s="80">
        <f>'MOD Vectors ALL'!S11*($E11=$F$1)</f>
        <v>0</v>
      </c>
      <c r="T11" s="80">
        <f>'MOD Vectors ALL'!T11*($E11=$F$1)</f>
        <v>0</v>
      </c>
      <c r="U11" s="80">
        <f>'MOD Vectors ALL'!U11*($E11=$F$1)</f>
        <v>0</v>
      </c>
      <c r="V11" s="80">
        <f>'MOD Vectors ALL'!V11*($E11=$F$1)</f>
        <v>0</v>
      </c>
      <c r="W11" s="80">
        <f>'MOD Vectors ALL'!W11*($E11=$F$1)</f>
        <v>0</v>
      </c>
      <c r="X11" s="80">
        <f>'MOD Vectors ALL'!X11*($E11=$F$1)</f>
        <v>0</v>
      </c>
      <c r="Y11" s="80">
        <f>'MOD Vectors ALL'!Y11*($E11=$F$1)</f>
        <v>0</v>
      </c>
      <c r="Z11" s="80">
        <f>'MOD Vectors ALL'!Z11*($E11=$F$1)</f>
        <v>0</v>
      </c>
      <c r="AA11" s="80">
        <f>'MOD Vectors ALL'!AA11*($E11=$F$1)</f>
        <v>0</v>
      </c>
      <c r="AB11" s="80">
        <f>'MOD Vectors ALL'!AB11*($E11=$F$1)</f>
        <v>0</v>
      </c>
      <c r="AC11" s="80">
        <f>'MOD Vectors ALL'!AC11*($E11=$F$1)</f>
        <v>0</v>
      </c>
      <c r="AD11" s="80">
        <f>'MOD Vectors ALL'!AD11*($E11=$F$1)</f>
        <v>0</v>
      </c>
      <c r="AE11" s="80">
        <f>'MOD Vectors ALL'!AE11*($E11=$F$1)</f>
        <v>0</v>
      </c>
      <c r="AF11" s="80">
        <f>'MOD Vectors ALL'!AF11*($E11=$F$1)</f>
        <v>0</v>
      </c>
      <c r="AG11" s="80">
        <f>'MOD Vectors ALL'!AG11*($E11=$F$1)</f>
        <v>0</v>
      </c>
      <c r="AH11" s="80">
        <f>'MOD Vectors ALL'!AH11*($E11=$F$1)</f>
        <v>0</v>
      </c>
      <c r="AI11" s="80">
        <f>'MOD Vectors ALL'!AI11*($E11=$F$1)</f>
        <v>0</v>
      </c>
      <c r="AJ11" s="80">
        <f>'MOD Vectors ALL'!AJ11*($E11=$F$1)</f>
        <v>0</v>
      </c>
      <c r="AK11" s="80">
        <f>'MOD Vectors ALL'!AK11*($E11=$F$1)</f>
        <v>0</v>
      </c>
      <c r="AL11" s="80">
        <f>'MOD Vectors ALL'!AL11*($E11=$F$1)</f>
        <v>0</v>
      </c>
      <c r="AM11" s="80">
        <f>'MOD Vectors ALL'!AM11*($E11=$F$1)</f>
        <v>0</v>
      </c>
      <c r="AN11" s="80">
        <f>'MOD Vectors ALL'!AN11*($E11=$F$1)</f>
        <v>0</v>
      </c>
      <c r="AO11" s="80">
        <f>'MOD Vectors ALL'!AO11*($E11=$F$1)</f>
        <v>0</v>
      </c>
      <c r="AP11" s="80">
        <f>'MOD Vectors ALL'!AP11*($E11=$F$1)</f>
        <v>0</v>
      </c>
      <c r="AQ11" s="80">
        <f>'MOD Vectors ALL'!AQ11*($E11=$F$1)</f>
        <v>0</v>
      </c>
      <c r="AR11" s="80">
        <f>'MOD Vectors ALL'!AR11*($E11=$F$1)</f>
        <v>0</v>
      </c>
      <c r="AS11" s="80">
        <f>'MOD Vectors ALL'!AS11*($E11=$F$1)</f>
        <v>0</v>
      </c>
      <c r="AT11" s="80">
        <f>'MOD Vectors ALL'!AT11*($E11=$F$1)</f>
        <v>0</v>
      </c>
      <c r="AU11" s="80">
        <f>'MOD Vectors ALL'!AU11*($E11=$F$1)</f>
        <v>0</v>
      </c>
      <c r="AV11" s="80">
        <f>'MOD Vectors ALL'!AV11*($E11=$F$1)</f>
        <v>0</v>
      </c>
      <c r="AW11" s="80">
        <f>'MOD Vectors ALL'!AW11*($E11=$F$1)</f>
        <v>0</v>
      </c>
      <c r="AX11" s="80">
        <f>'MOD Vectors ALL'!AX11*($E11=$F$1)</f>
        <v>0</v>
      </c>
      <c r="AY11" s="80">
        <f>'MOD Vectors ALL'!AY11*($E11=$F$1)</f>
        <v>0</v>
      </c>
      <c r="AZ11" s="80">
        <f>'MOD Vectors ALL'!AZ11*($E11=$F$1)</f>
        <v>0</v>
      </c>
      <c r="BA11" s="80">
        <f>'MOD Vectors ALL'!BA11*($E11=$F$1)</f>
        <v>0</v>
      </c>
      <c r="BB11" s="80">
        <f>'MOD Vectors ALL'!BB11*($E11=$F$1)</f>
        <v>0</v>
      </c>
      <c r="BC11" s="80">
        <f>'MOD Vectors ALL'!BC11*($E11=$F$1)</f>
        <v>0</v>
      </c>
      <c r="BD11" s="80">
        <f>'MOD Vectors ALL'!BD11*($E11=$F$1)</f>
        <v>0</v>
      </c>
      <c r="BE11" s="80">
        <f>'MOD Vectors ALL'!BE11*($E11=$F$1)</f>
        <v>0</v>
      </c>
      <c r="BF11" s="80">
        <f>'MOD Vectors ALL'!BF11*($E11=$F$1)</f>
        <v>0</v>
      </c>
      <c r="BG11" s="80">
        <f>'MOD Vectors ALL'!BG11*($E11=$F$1)</f>
        <v>0</v>
      </c>
      <c r="BH11" s="80">
        <f>'MOD Vectors ALL'!BH11*($E11=$F$1)</f>
        <v>0</v>
      </c>
      <c r="BI11" s="80">
        <f>'MOD Vectors ALL'!BI11*($E11=$F$1)</f>
        <v>0</v>
      </c>
      <c r="BJ11" s="80">
        <f>'MOD Vectors ALL'!BJ11*($E11=$F$1)</f>
        <v>0</v>
      </c>
      <c r="BK11" s="80">
        <f>'MOD Vectors ALL'!BK11*($E11=$F$1)</f>
        <v>0</v>
      </c>
      <c r="BL11" s="80">
        <f>'MOD Vectors ALL'!BL11*($E11=$F$1)</f>
        <v>0</v>
      </c>
      <c r="BM11" s="80">
        <f>'MOD Vectors ALL'!BM11*($E11=$F$1)</f>
        <v>0</v>
      </c>
      <c r="BN11" s="80">
        <f>'MOD Vectors ALL'!BN11*($E11=$F$1)</f>
        <v>0</v>
      </c>
      <c r="BO11" s="80">
        <f>'MOD Vectors ALL'!BO11*($E11=$F$1)</f>
        <v>0</v>
      </c>
      <c r="BP11" s="80">
        <f>'MOD Vectors ALL'!BP11*($E11=$F$1)</f>
        <v>0</v>
      </c>
      <c r="BQ11" s="80">
        <f>'MOD Vectors ALL'!BQ11*($E11=$F$1)</f>
        <v>0</v>
      </c>
      <c r="BR11" s="80">
        <f>'MOD Vectors ALL'!BR11*($E11=$F$1)</f>
        <v>0</v>
      </c>
      <c r="BS11" s="80">
        <f>'MOD Vectors ALL'!BS11*($E11=$F$1)</f>
        <v>0</v>
      </c>
      <c r="BT11" s="80">
        <f>'MOD Vectors ALL'!BT11*($E11=$F$1)</f>
        <v>0</v>
      </c>
      <c r="BU11" s="80">
        <f>'MOD Vectors ALL'!BU11*($E11=$F$1)</f>
        <v>0</v>
      </c>
      <c r="BV11" s="80">
        <f>'MOD Vectors ALL'!BV11*($E11=$F$1)</f>
        <v>0</v>
      </c>
      <c r="BW11" s="80">
        <f>'MOD Vectors ALL'!BW11*($E11=$F$1)</f>
        <v>0</v>
      </c>
      <c r="BX11" s="80">
        <f>'MOD Vectors ALL'!BX11*($E11=$F$1)</f>
        <v>0</v>
      </c>
      <c r="BY11" s="80">
        <f>'MOD Vectors ALL'!BY11*($E11=$F$1)</f>
        <v>0</v>
      </c>
      <c r="BZ11" s="80">
        <f>'MOD Vectors ALL'!BZ11*($E11=$F$1)</f>
        <v>0</v>
      </c>
      <c r="CA11" s="80">
        <f>'MOD Vectors ALL'!CA11*($E11=$F$1)</f>
        <v>0</v>
      </c>
      <c r="CB11" s="80">
        <f>'MOD Vectors ALL'!CB11*($E11=$F$1)</f>
        <v>0</v>
      </c>
      <c r="CC11" s="80">
        <f>'MOD Vectors ALL'!CC11*($E11=$F$1)</f>
        <v>0</v>
      </c>
      <c r="CD11" s="80">
        <f>'MOD Vectors ALL'!CD11*($E11=$F$1)</f>
        <v>0</v>
      </c>
      <c r="CE11" s="80">
        <f>'MOD Vectors ALL'!CE11*($E11=$F$1)</f>
        <v>0</v>
      </c>
      <c r="CF11" s="80">
        <f>'MOD Vectors ALL'!CF11*($E11=$F$1)</f>
        <v>0</v>
      </c>
      <c r="CG11" s="80">
        <f>'MOD Vectors ALL'!CG11*($E11=$F$1)</f>
        <v>0</v>
      </c>
      <c r="CH11" s="80">
        <f>'MOD Vectors ALL'!CH11*($E11=$F$1)</f>
        <v>0</v>
      </c>
      <c r="CI11" s="80">
        <f>'MOD Vectors ALL'!CI11*($E11=$F$1)</f>
        <v>0</v>
      </c>
      <c r="CJ11" s="80">
        <f>'MOD Vectors ALL'!CJ11*($E11=$F$1)</f>
        <v>0</v>
      </c>
      <c r="CK11" s="80">
        <f>'MOD Vectors ALL'!CK11*($E11=$F$1)</f>
        <v>0</v>
      </c>
      <c r="CL11" s="80">
        <f>'MOD Vectors ALL'!CL11*($E11=$F$1)</f>
        <v>0</v>
      </c>
      <c r="CM11" s="80">
        <f>'MOD Vectors ALL'!CM11*($E11=$F$1)</f>
        <v>0</v>
      </c>
      <c r="CN11" s="80">
        <f>'MOD Vectors ALL'!CN11*($E11=$F$1)</f>
        <v>0</v>
      </c>
      <c r="CO11" s="80">
        <f>'MOD Vectors ALL'!CO11*($E11=$F$1)</f>
        <v>0</v>
      </c>
      <c r="CP11" s="80">
        <f>'MOD Vectors ALL'!CP11*($E11=$F$1)</f>
        <v>0</v>
      </c>
      <c r="CQ11" s="80">
        <f>'MOD Vectors ALL'!CQ11*($E11=$F$1)</f>
        <v>0</v>
      </c>
      <c r="CR11" s="80">
        <f>'MOD Vectors ALL'!CR11*($E11=$F$1)</f>
        <v>0</v>
      </c>
      <c r="CS11" s="80">
        <f>'MOD Vectors ALL'!CS11*($E11=$F$1)</f>
        <v>0</v>
      </c>
      <c r="CT11" s="80">
        <f>'MOD Vectors ALL'!CT11*($E11=$F$1)</f>
        <v>0</v>
      </c>
      <c r="CU11" s="80">
        <f>'MOD Vectors ALL'!CU11*($E11=$F$1)</f>
        <v>0</v>
      </c>
      <c r="CV11" s="80">
        <f>'MOD Vectors ALL'!CV11*($E11=$F$1)</f>
        <v>0</v>
      </c>
      <c r="CW11" s="80">
        <f>'MOD Vectors ALL'!CW11*($E11=$F$1)</f>
        <v>0</v>
      </c>
      <c r="CX11" s="80">
        <f>'MOD Vectors ALL'!CX11*($E11=$F$1)</f>
        <v>0</v>
      </c>
      <c r="CY11" s="80">
        <f>'MOD Vectors ALL'!CY11*($E11=$F$1)</f>
        <v>0</v>
      </c>
      <c r="CZ11" s="80">
        <f>'MOD Vectors ALL'!CZ11*($E11=$F$1)</f>
        <v>0</v>
      </c>
      <c r="DA11" s="80">
        <f>'MOD Vectors ALL'!DA11*($E11=$F$1)</f>
        <v>0</v>
      </c>
      <c r="DB11" s="80">
        <f>'MOD Vectors ALL'!DB11*($E11=$F$1)</f>
        <v>0</v>
      </c>
      <c r="DC11" s="80">
        <f>'MOD Vectors ALL'!DC11*($E11=$F$1)</f>
        <v>0</v>
      </c>
      <c r="DD11" s="80">
        <f>'MOD Vectors ALL'!DD11*($E11=$F$1)</f>
        <v>0</v>
      </c>
      <c r="DE11" s="80">
        <f>'MOD Vectors ALL'!DE11*($E11=$F$1)</f>
        <v>0</v>
      </c>
      <c r="DF11" s="80">
        <f>'MOD Vectors ALL'!DF11*($E11=$F$1)</f>
        <v>0</v>
      </c>
      <c r="DG11" s="80">
        <f>'MOD Vectors ALL'!DG11*($E11=$F$1)</f>
        <v>0</v>
      </c>
      <c r="DH11" s="80">
        <f>'MOD Vectors ALL'!DH11*($E11=$F$1)</f>
        <v>0</v>
      </c>
      <c r="DI11" s="80">
        <f>'MOD Vectors ALL'!DI11*($E11=$F$1)</f>
        <v>0</v>
      </c>
      <c r="DJ11" s="80">
        <f>'MOD Vectors ALL'!DJ11*($E11=$F$1)</f>
        <v>0</v>
      </c>
      <c r="DK11" s="80">
        <f>'MOD Vectors ALL'!DK11*($E11=$F$1)</f>
        <v>0</v>
      </c>
      <c r="DL11" s="80">
        <f>'MOD Vectors ALL'!DL11*($E11=$F$1)</f>
        <v>0</v>
      </c>
      <c r="DM11" s="80">
        <f>'MOD Vectors ALL'!DM11*($E11=$F$1)</f>
        <v>0</v>
      </c>
      <c r="DN11" s="80">
        <f>'MOD Vectors ALL'!DN11*($E11=$F$1)</f>
        <v>0</v>
      </c>
      <c r="DO11" s="80">
        <f>'MOD Vectors ALL'!DO11*($E11=$F$1)</f>
        <v>0</v>
      </c>
      <c r="DP11" s="80">
        <f>'MOD Vectors ALL'!DP11*($E11=$F$1)</f>
        <v>0</v>
      </c>
      <c r="DQ11" s="80">
        <f>'MOD Vectors ALL'!DQ11*($E11=$F$1)</f>
        <v>0</v>
      </c>
    </row>
    <row r="12" spans="1:121" x14ac:dyDescent="0.2">
      <c r="A12">
        <v>10</v>
      </c>
      <c r="B12" t="s">
        <v>18</v>
      </c>
      <c r="C12" t="s">
        <v>369</v>
      </c>
      <c r="D12" t="s">
        <v>525</v>
      </c>
      <c r="E12" t="s">
        <v>531</v>
      </c>
      <c r="F12" t="s">
        <v>35</v>
      </c>
      <c r="G12">
        <v>6.6474000000000005E-2</v>
      </c>
      <c r="H12">
        <v>-0.109224</v>
      </c>
      <c r="I12" s="80">
        <f>'MOD Vectors ALL'!I12*($E12=$F$1)</f>
        <v>0</v>
      </c>
      <c r="J12" s="80">
        <f>'MOD Vectors ALL'!J12*($E12=$F$1)</f>
        <v>0</v>
      </c>
      <c r="K12" s="80">
        <f>'MOD Vectors ALL'!K12*($E12=$F$1)</f>
        <v>0</v>
      </c>
      <c r="L12" s="80">
        <f>'MOD Vectors ALL'!L12*($E12=$F$1)</f>
        <v>0</v>
      </c>
      <c r="M12" s="80">
        <f>'MOD Vectors ALL'!M12*($E12=$F$1)</f>
        <v>0</v>
      </c>
      <c r="N12" s="80">
        <f>'MOD Vectors ALL'!N12*($E12=$F$1)</f>
        <v>0</v>
      </c>
      <c r="O12" s="80">
        <f>'MOD Vectors ALL'!O12*($E12=$F$1)</f>
        <v>0</v>
      </c>
      <c r="P12" s="80">
        <f>'MOD Vectors ALL'!P12*($E12=$F$1)</f>
        <v>0</v>
      </c>
      <c r="Q12" s="80">
        <f>'MOD Vectors ALL'!Q12*($E12=$F$1)</f>
        <v>0</v>
      </c>
      <c r="R12" s="80">
        <f>'MOD Vectors ALL'!R12*($E12=$F$1)</f>
        <v>0</v>
      </c>
      <c r="S12" s="80">
        <f>'MOD Vectors ALL'!S12*($E12=$F$1)</f>
        <v>0</v>
      </c>
      <c r="T12" s="80">
        <f>'MOD Vectors ALL'!T12*($E12=$F$1)</f>
        <v>0</v>
      </c>
      <c r="U12" s="80">
        <f>'MOD Vectors ALL'!U12*($E12=$F$1)</f>
        <v>0</v>
      </c>
      <c r="V12" s="80">
        <f>'MOD Vectors ALL'!V12*($E12=$F$1)</f>
        <v>0</v>
      </c>
      <c r="W12" s="80">
        <f>'MOD Vectors ALL'!W12*($E12=$F$1)</f>
        <v>0</v>
      </c>
      <c r="X12" s="80">
        <f>'MOD Vectors ALL'!X12*($E12=$F$1)</f>
        <v>0</v>
      </c>
      <c r="Y12" s="80">
        <f>'MOD Vectors ALL'!Y12*($E12=$F$1)</f>
        <v>0</v>
      </c>
      <c r="Z12" s="80">
        <f>'MOD Vectors ALL'!Z12*($E12=$F$1)</f>
        <v>0</v>
      </c>
      <c r="AA12" s="80">
        <f>'MOD Vectors ALL'!AA12*($E12=$F$1)</f>
        <v>0</v>
      </c>
      <c r="AB12" s="80">
        <f>'MOD Vectors ALL'!AB12*($E12=$F$1)</f>
        <v>0</v>
      </c>
      <c r="AC12" s="80">
        <f>'MOD Vectors ALL'!AC12*($E12=$F$1)</f>
        <v>0</v>
      </c>
      <c r="AD12" s="80">
        <f>'MOD Vectors ALL'!AD12*($E12=$F$1)</f>
        <v>0</v>
      </c>
      <c r="AE12" s="80">
        <f>'MOD Vectors ALL'!AE12*($E12=$F$1)</f>
        <v>0</v>
      </c>
      <c r="AF12" s="80">
        <f>'MOD Vectors ALL'!AF12*($E12=$F$1)</f>
        <v>0</v>
      </c>
      <c r="AG12" s="80">
        <f>'MOD Vectors ALL'!AG12*($E12=$F$1)</f>
        <v>0</v>
      </c>
      <c r="AH12" s="80">
        <f>'MOD Vectors ALL'!AH12*($E12=$F$1)</f>
        <v>0</v>
      </c>
      <c r="AI12" s="80">
        <f>'MOD Vectors ALL'!AI12*($E12=$F$1)</f>
        <v>0</v>
      </c>
      <c r="AJ12" s="80">
        <f>'MOD Vectors ALL'!AJ12*($E12=$F$1)</f>
        <v>0</v>
      </c>
      <c r="AK12" s="80">
        <f>'MOD Vectors ALL'!AK12*($E12=$F$1)</f>
        <v>0</v>
      </c>
      <c r="AL12" s="80">
        <f>'MOD Vectors ALL'!AL12*($E12=$F$1)</f>
        <v>0</v>
      </c>
      <c r="AM12" s="80">
        <f>'MOD Vectors ALL'!AM12*($E12=$F$1)</f>
        <v>0</v>
      </c>
      <c r="AN12" s="80">
        <f>'MOD Vectors ALL'!AN12*($E12=$F$1)</f>
        <v>0</v>
      </c>
      <c r="AO12" s="80">
        <f>'MOD Vectors ALL'!AO12*($E12=$F$1)</f>
        <v>0</v>
      </c>
      <c r="AP12" s="80">
        <f>'MOD Vectors ALL'!AP12*($E12=$F$1)</f>
        <v>0</v>
      </c>
      <c r="AQ12" s="80">
        <f>'MOD Vectors ALL'!AQ12*($E12=$F$1)</f>
        <v>0</v>
      </c>
      <c r="AR12" s="80">
        <f>'MOD Vectors ALL'!AR12*($E12=$F$1)</f>
        <v>0</v>
      </c>
      <c r="AS12" s="80">
        <f>'MOD Vectors ALL'!AS12*($E12=$F$1)</f>
        <v>0</v>
      </c>
      <c r="AT12" s="80">
        <f>'MOD Vectors ALL'!AT12*($E12=$F$1)</f>
        <v>0</v>
      </c>
      <c r="AU12" s="80">
        <f>'MOD Vectors ALL'!AU12*($E12=$F$1)</f>
        <v>0</v>
      </c>
      <c r="AV12" s="80">
        <f>'MOD Vectors ALL'!AV12*($E12=$F$1)</f>
        <v>0</v>
      </c>
      <c r="AW12" s="80">
        <f>'MOD Vectors ALL'!AW12*($E12=$F$1)</f>
        <v>0</v>
      </c>
      <c r="AX12" s="80">
        <f>'MOD Vectors ALL'!AX12*($E12=$F$1)</f>
        <v>0</v>
      </c>
      <c r="AY12" s="80">
        <f>'MOD Vectors ALL'!AY12*($E12=$F$1)</f>
        <v>0</v>
      </c>
      <c r="AZ12" s="80">
        <f>'MOD Vectors ALL'!AZ12*($E12=$F$1)</f>
        <v>0</v>
      </c>
      <c r="BA12" s="80">
        <f>'MOD Vectors ALL'!BA12*($E12=$F$1)</f>
        <v>0</v>
      </c>
      <c r="BB12" s="80">
        <f>'MOD Vectors ALL'!BB12*($E12=$F$1)</f>
        <v>0</v>
      </c>
      <c r="BC12" s="80">
        <f>'MOD Vectors ALL'!BC12*($E12=$F$1)</f>
        <v>0</v>
      </c>
      <c r="BD12" s="80">
        <f>'MOD Vectors ALL'!BD12*($E12=$F$1)</f>
        <v>0</v>
      </c>
      <c r="BE12" s="80">
        <f>'MOD Vectors ALL'!BE12*($E12=$F$1)</f>
        <v>0</v>
      </c>
      <c r="BF12" s="80">
        <f>'MOD Vectors ALL'!BF12*($E12=$F$1)</f>
        <v>0</v>
      </c>
      <c r="BG12" s="80">
        <f>'MOD Vectors ALL'!BG12*($E12=$F$1)</f>
        <v>0</v>
      </c>
      <c r="BH12" s="80">
        <f>'MOD Vectors ALL'!BH12*($E12=$F$1)</f>
        <v>0</v>
      </c>
      <c r="BI12" s="80">
        <f>'MOD Vectors ALL'!BI12*($E12=$F$1)</f>
        <v>0</v>
      </c>
      <c r="BJ12" s="80">
        <f>'MOD Vectors ALL'!BJ12*($E12=$F$1)</f>
        <v>0</v>
      </c>
      <c r="BK12" s="80">
        <f>'MOD Vectors ALL'!BK12*($E12=$F$1)</f>
        <v>0</v>
      </c>
      <c r="BL12" s="80">
        <f>'MOD Vectors ALL'!BL12*($E12=$F$1)</f>
        <v>0</v>
      </c>
      <c r="BM12" s="80">
        <f>'MOD Vectors ALL'!BM12*($E12=$F$1)</f>
        <v>0</v>
      </c>
      <c r="BN12" s="80">
        <f>'MOD Vectors ALL'!BN12*($E12=$F$1)</f>
        <v>0</v>
      </c>
      <c r="BO12" s="80">
        <f>'MOD Vectors ALL'!BO12*($E12=$F$1)</f>
        <v>0</v>
      </c>
      <c r="BP12" s="80">
        <f>'MOD Vectors ALL'!BP12*($E12=$F$1)</f>
        <v>0</v>
      </c>
      <c r="BQ12" s="80">
        <f>'MOD Vectors ALL'!BQ12*($E12=$F$1)</f>
        <v>0</v>
      </c>
      <c r="BR12" s="80">
        <f>'MOD Vectors ALL'!BR12*($E12=$F$1)</f>
        <v>0</v>
      </c>
      <c r="BS12" s="80">
        <f>'MOD Vectors ALL'!BS12*($E12=$F$1)</f>
        <v>0</v>
      </c>
      <c r="BT12" s="80">
        <f>'MOD Vectors ALL'!BT12*($E12=$F$1)</f>
        <v>0</v>
      </c>
      <c r="BU12" s="80">
        <f>'MOD Vectors ALL'!BU12*($E12=$F$1)</f>
        <v>0</v>
      </c>
      <c r="BV12" s="80">
        <f>'MOD Vectors ALL'!BV12*($E12=$F$1)</f>
        <v>0</v>
      </c>
      <c r="BW12" s="80">
        <f>'MOD Vectors ALL'!BW12*($E12=$F$1)</f>
        <v>0</v>
      </c>
      <c r="BX12" s="80">
        <f>'MOD Vectors ALL'!BX12*($E12=$F$1)</f>
        <v>0</v>
      </c>
      <c r="BY12" s="80">
        <f>'MOD Vectors ALL'!BY12*($E12=$F$1)</f>
        <v>0</v>
      </c>
      <c r="BZ12" s="80">
        <f>'MOD Vectors ALL'!BZ12*($E12=$F$1)</f>
        <v>0</v>
      </c>
      <c r="CA12" s="80">
        <f>'MOD Vectors ALL'!CA12*($E12=$F$1)</f>
        <v>0</v>
      </c>
      <c r="CB12" s="80">
        <f>'MOD Vectors ALL'!CB12*($E12=$F$1)</f>
        <v>0</v>
      </c>
      <c r="CC12" s="80">
        <f>'MOD Vectors ALL'!CC12*($E12=$F$1)</f>
        <v>0</v>
      </c>
      <c r="CD12" s="80">
        <f>'MOD Vectors ALL'!CD12*($E12=$F$1)</f>
        <v>0</v>
      </c>
      <c r="CE12" s="80">
        <f>'MOD Vectors ALL'!CE12*($E12=$F$1)</f>
        <v>0</v>
      </c>
      <c r="CF12" s="80">
        <f>'MOD Vectors ALL'!CF12*($E12=$F$1)</f>
        <v>0</v>
      </c>
      <c r="CG12" s="80">
        <f>'MOD Vectors ALL'!CG12*($E12=$F$1)</f>
        <v>0</v>
      </c>
      <c r="CH12" s="80">
        <f>'MOD Vectors ALL'!CH12*($E12=$F$1)</f>
        <v>0</v>
      </c>
      <c r="CI12" s="80">
        <f>'MOD Vectors ALL'!CI12*($E12=$F$1)</f>
        <v>0</v>
      </c>
      <c r="CJ12" s="80">
        <f>'MOD Vectors ALL'!CJ12*($E12=$F$1)</f>
        <v>0</v>
      </c>
      <c r="CK12" s="80">
        <f>'MOD Vectors ALL'!CK12*($E12=$F$1)</f>
        <v>0</v>
      </c>
      <c r="CL12" s="80">
        <f>'MOD Vectors ALL'!CL12*($E12=$F$1)</f>
        <v>0</v>
      </c>
      <c r="CM12" s="80">
        <f>'MOD Vectors ALL'!CM12*($E12=$F$1)</f>
        <v>0</v>
      </c>
      <c r="CN12" s="80">
        <f>'MOD Vectors ALL'!CN12*($E12=$F$1)</f>
        <v>0</v>
      </c>
      <c r="CO12" s="80">
        <f>'MOD Vectors ALL'!CO12*($E12=$F$1)</f>
        <v>0</v>
      </c>
      <c r="CP12" s="80">
        <f>'MOD Vectors ALL'!CP12*($E12=$F$1)</f>
        <v>0</v>
      </c>
      <c r="CQ12" s="80">
        <f>'MOD Vectors ALL'!CQ12*($E12=$F$1)</f>
        <v>0</v>
      </c>
      <c r="CR12" s="80">
        <f>'MOD Vectors ALL'!CR12*($E12=$F$1)</f>
        <v>0</v>
      </c>
      <c r="CS12" s="80">
        <f>'MOD Vectors ALL'!CS12*($E12=$F$1)</f>
        <v>0</v>
      </c>
      <c r="CT12" s="80">
        <f>'MOD Vectors ALL'!CT12*($E12=$F$1)</f>
        <v>0</v>
      </c>
      <c r="CU12" s="80">
        <f>'MOD Vectors ALL'!CU12*($E12=$F$1)</f>
        <v>0</v>
      </c>
      <c r="CV12" s="80">
        <f>'MOD Vectors ALL'!CV12*($E12=$F$1)</f>
        <v>0</v>
      </c>
      <c r="CW12" s="80">
        <f>'MOD Vectors ALL'!CW12*($E12=$F$1)</f>
        <v>0</v>
      </c>
      <c r="CX12" s="80">
        <f>'MOD Vectors ALL'!CX12*($E12=$F$1)</f>
        <v>0</v>
      </c>
      <c r="CY12" s="80">
        <f>'MOD Vectors ALL'!CY12*($E12=$F$1)</f>
        <v>0</v>
      </c>
      <c r="CZ12" s="80">
        <f>'MOD Vectors ALL'!CZ12*($E12=$F$1)</f>
        <v>0</v>
      </c>
      <c r="DA12" s="80">
        <f>'MOD Vectors ALL'!DA12*($E12=$F$1)</f>
        <v>0</v>
      </c>
      <c r="DB12" s="80">
        <f>'MOD Vectors ALL'!DB12*($E12=$F$1)</f>
        <v>0</v>
      </c>
      <c r="DC12" s="80">
        <f>'MOD Vectors ALL'!DC12*($E12=$F$1)</f>
        <v>0</v>
      </c>
      <c r="DD12" s="80">
        <f>'MOD Vectors ALL'!DD12*($E12=$F$1)</f>
        <v>0</v>
      </c>
      <c r="DE12" s="80">
        <f>'MOD Vectors ALL'!DE12*($E12=$F$1)</f>
        <v>0</v>
      </c>
      <c r="DF12" s="80">
        <f>'MOD Vectors ALL'!DF12*($E12=$F$1)</f>
        <v>0</v>
      </c>
      <c r="DG12" s="80">
        <f>'MOD Vectors ALL'!DG12*($E12=$F$1)</f>
        <v>0</v>
      </c>
      <c r="DH12" s="80">
        <f>'MOD Vectors ALL'!DH12*($E12=$F$1)</f>
        <v>0</v>
      </c>
      <c r="DI12" s="80">
        <f>'MOD Vectors ALL'!DI12*($E12=$F$1)</f>
        <v>0</v>
      </c>
      <c r="DJ12" s="80">
        <f>'MOD Vectors ALL'!DJ12*($E12=$F$1)</f>
        <v>0</v>
      </c>
      <c r="DK12" s="80">
        <f>'MOD Vectors ALL'!DK12*($E12=$F$1)</f>
        <v>0</v>
      </c>
      <c r="DL12" s="80">
        <f>'MOD Vectors ALL'!DL12*($E12=$F$1)</f>
        <v>0</v>
      </c>
      <c r="DM12" s="80">
        <f>'MOD Vectors ALL'!DM12*($E12=$F$1)</f>
        <v>0</v>
      </c>
      <c r="DN12" s="80">
        <f>'MOD Vectors ALL'!DN12*($E12=$F$1)</f>
        <v>0</v>
      </c>
      <c r="DO12" s="80">
        <f>'MOD Vectors ALL'!DO12*($E12=$F$1)</f>
        <v>0</v>
      </c>
      <c r="DP12" s="80">
        <f>'MOD Vectors ALL'!DP12*($E12=$F$1)</f>
        <v>0</v>
      </c>
      <c r="DQ12" s="80">
        <f>'MOD Vectors ALL'!DQ12*($E12=$F$1)</f>
        <v>0</v>
      </c>
    </row>
    <row r="13" spans="1:121" x14ac:dyDescent="0.2">
      <c r="A13">
        <v>11</v>
      </c>
      <c r="B13" t="s">
        <v>18</v>
      </c>
      <c r="C13" t="s">
        <v>369</v>
      </c>
      <c r="D13" t="s">
        <v>525</v>
      </c>
      <c r="E13" t="s">
        <v>531</v>
      </c>
      <c r="F13" t="s">
        <v>36</v>
      </c>
      <c r="G13">
        <v>6.4450999999999994E-2</v>
      </c>
      <c r="H13">
        <v>-9.6359E-2</v>
      </c>
      <c r="I13" s="80">
        <f>'MOD Vectors ALL'!I13*($E13=$F$1)</f>
        <v>0</v>
      </c>
      <c r="J13" s="80">
        <f>'MOD Vectors ALL'!J13*($E13=$F$1)</f>
        <v>0</v>
      </c>
      <c r="K13" s="80">
        <f>'MOD Vectors ALL'!K13*($E13=$F$1)</f>
        <v>0</v>
      </c>
      <c r="L13" s="80">
        <f>'MOD Vectors ALL'!L13*($E13=$F$1)</f>
        <v>0</v>
      </c>
      <c r="M13" s="80">
        <f>'MOD Vectors ALL'!M13*($E13=$F$1)</f>
        <v>0</v>
      </c>
      <c r="N13" s="80">
        <f>'MOD Vectors ALL'!N13*($E13=$F$1)</f>
        <v>0</v>
      </c>
      <c r="O13" s="80">
        <f>'MOD Vectors ALL'!O13*($E13=$F$1)</f>
        <v>0</v>
      </c>
      <c r="P13" s="80">
        <f>'MOD Vectors ALL'!P13*($E13=$F$1)</f>
        <v>0</v>
      </c>
      <c r="Q13" s="80">
        <f>'MOD Vectors ALL'!Q13*($E13=$F$1)</f>
        <v>0</v>
      </c>
      <c r="R13" s="80">
        <f>'MOD Vectors ALL'!R13*($E13=$F$1)</f>
        <v>0</v>
      </c>
      <c r="S13" s="80">
        <f>'MOD Vectors ALL'!S13*($E13=$F$1)</f>
        <v>0</v>
      </c>
      <c r="T13" s="80">
        <f>'MOD Vectors ALL'!T13*($E13=$F$1)</f>
        <v>0</v>
      </c>
      <c r="U13" s="80">
        <f>'MOD Vectors ALL'!U13*($E13=$F$1)</f>
        <v>0</v>
      </c>
      <c r="V13" s="80">
        <f>'MOD Vectors ALL'!V13*($E13=$F$1)</f>
        <v>0</v>
      </c>
      <c r="W13" s="80">
        <f>'MOD Vectors ALL'!W13*($E13=$F$1)</f>
        <v>0</v>
      </c>
      <c r="X13" s="80">
        <f>'MOD Vectors ALL'!X13*($E13=$F$1)</f>
        <v>0</v>
      </c>
      <c r="Y13" s="80">
        <f>'MOD Vectors ALL'!Y13*($E13=$F$1)</f>
        <v>0</v>
      </c>
      <c r="Z13" s="80">
        <f>'MOD Vectors ALL'!Z13*($E13=$F$1)</f>
        <v>0</v>
      </c>
      <c r="AA13" s="80">
        <f>'MOD Vectors ALL'!AA13*($E13=$F$1)</f>
        <v>0</v>
      </c>
      <c r="AB13" s="80">
        <f>'MOD Vectors ALL'!AB13*($E13=$F$1)</f>
        <v>0</v>
      </c>
      <c r="AC13" s="80">
        <f>'MOD Vectors ALL'!AC13*($E13=$F$1)</f>
        <v>0</v>
      </c>
      <c r="AD13" s="80">
        <f>'MOD Vectors ALL'!AD13*($E13=$F$1)</f>
        <v>0</v>
      </c>
      <c r="AE13" s="80">
        <f>'MOD Vectors ALL'!AE13*($E13=$F$1)</f>
        <v>0</v>
      </c>
      <c r="AF13" s="80">
        <f>'MOD Vectors ALL'!AF13*($E13=$F$1)</f>
        <v>0</v>
      </c>
      <c r="AG13" s="80">
        <f>'MOD Vectors ALL'!AG13*($E13=$F$1)</f>
        <v>0</v>
      </c>
      <c r="AH13" s="80">
        <f>'MOD Vectors ALL'!AH13*($E13=$F$1)</f>
        <v>0</v>
      </c>
      <c r="AI13" s="80">
        <f>'MOD Vectors ALL'!AI13*($E13=$F$1)</f>
        <v>0</v>
      </c>
      <c r="AJ13" s="80">
        <f>'MOD Vectors ALL'!AJ13*($E13=$F$1)</f>
        <v>0</v>
      </c>
      <c r="AK13" s="80">
        <f>'MOD Vectors ALL'!AK13*($E13=$F$1)</f>
        <v>0</v>
      </c>
      <c r="AL13" s="80">
        <f>'MOD Vectors ALL'!AL13*($E13=$F$1)</f>
        <v>0</v>
      </c>
      <c r="AM13" s="80">
        <f>'MOD Vectors ALL'!AM13*($E13=$F$1)</f>
        <v>0</v>
      </c>
      <c r="AN13" s="80">
        <f>'MOD Vectors ALL'!AN13*($E13=$F$1)</f>
        <v>0</v>
      </c>
      <c r="AO13" s="80">
        <f>'MOD Vectors ALL'!AO13*($E13=$F$1)</f>
        <v>0</v>
      </c>
      <c r="AP13" s="80">
        <f>'MOD Vectors ALL'!AP13*($E13=$F$1)</f>
        <v>0</v>
      </c>
      <c r="AQ13" s="80">
        <f>'MOD Vectors ALL'!AQ13*($E13=$F$1)</f>
        <v>0</v>
      </c>
      <c r="AR13" s="80">
        <f>'MOD Vectors ALL'!AR13*($E13=$F$1)</f>
        <v>0</v>
      </c>
      <c r="AS13" s="80">
        <f>'MOD Vectors ALL'!AS13*($E13=$F$1)</f>
        <v>0</v>
      </c>
      <c r="AT13" s="80">
        <f>'MOD Vectors ALL'!AT13*($E13=$F$1)</f>
        <v>0</v>
      </c>
      <c r="AU13" s="80">
        <f>'MOD Vectors ALL'!AU13*($E13=$F$1)</f>
        <v>0</v>
      </c>
      <c r="AV13" s="80">
        <f>'MOD Vectors ALL'!AV13*($E13=$F$1)</f>
        <v>0</v>
      </c>
      <c r="AW13" s="80">
        <f>'MOD Vectors ALL'!AW13*($E13=$F$1)</f>
        <v>0</v>
      </c>
      <c r="AX13" s="80">
        <f>'MOD Vectors ALL'!AX13*($E13=$F$1)</f>
        <v>0</v>
      </c>
      <c r="AY13" s="80">
        <f>'MOD Vectors ALL'!AY13*($E13=$F$1)</f>
        <v>0</v>
      </c>
      <c r="AZ13" s="80">
        <f>'MOD Vectors ALL'!AZ13*($E13=$F$1)</f>
        <v>0</v>
      </c>
      <c r="BA13" s="80">
        <f>'MOD Vectors ALL'!BA13*($E13=$F$1)</f>
        <v>0</v>
      </c>
      <c r="BB13" s="80">
        <f>'MOD Vectors ALL'!BB13*($E13=$F$1)</f>
        <v>0</v>
      </c>
      <c r="BC13" s="80">
        <f>'MOD Vectors ALL'!BC13*($E13=$F$1)</f>
        <v>0</v>
      </c>
      <c r="BD13" s="80">
        <f>'MOD Vectors ALL'!BD13*($E13=$F$1)</f>
        <v>0</v>
      </c>
      <c r="BE13" s="80">
        <f>'MOD Vectors ALL'!BE13*($E13=$F$1)</f>
        <v>0</v>
      </c>
      <c r="BF13" s="80">
        <f>'MOD Vectors ALL'!BF13*($E13=$F$1)</f>
        <v>0</v>
      </c>
      <c r="BG13" s="80">
        <f>'MOD Vectors ALL'!BG13*($E13=$F$1)</f>
        <v>0</v>
      </c>
      <c r="BH13" s="80">
        <f>'MOD Vectors ALL'!BH13*($E13=$F$1)</f>
        <v>0</v>
      </c>
      <c r="BI13" s="80">
        <f>'MOD Vectors ALL'!BI13*($E13=$F$1)</f>
        <v>0</v>
      </c>
      <c r="BJ13" s="80">
        <f>'MOD Vectors ALL'!BJ13*($E13=$F$1)</f>
        <v>0</v>
      </c>
      <c r="BK13" s="80">
        <f>'MOD Vectors ALL'!BK13*($E13=$F$1)</f>
        <v>0</v>
      </c>
      <c r="BL13" s="80">
        <f>'MOD Vectors ALL'!BL13*($E13=$F$1)</f>
        <v>0</v>
      </c>
      <c r="BM13" s="80">
        <f>'MOD Vectors ALL'!BM13*($E13=$F$1)</f>
        <v>0</v>
      </c>
      <c r="BN13" s="80">
        <f>'MOD Vectors ALL'!BN13*($E13=$F$1)</f>
        <v>0</v>
      </c>
      <c r="BO13" s="80">
        <f>'MOD Vectors ALL'!BO13*($E13=$F$1)</f>
        <v>0</v>
      </c>
      <c r="BP13" s="80">
        <f>'MOD Vectors ALL'!BP13*($E13=$F$1)</f>
        <v>0</v>
      </c>
      <c r="BQ13" s="80">
        <f>'MOD Vectors ALL'!BQ13*($E13=$F$1)</f>
        <v>0</v>
      </c>
      <c r="BR13" s="80">
        <f>'MOD Vectors ALL'!BR13*($E13=$F$1)</f>
        <v>0</v>
      </c>
      <c r="BS13" s="80">
        <f>'MOD Vectors ALL'!BS13*($E13=$F$1)</f>
        <v>0</v>
      </c>
      <c r="BT13" s="80">
        <f>'MOD Vectors ALL'!BT13*($E13=$F$1)</f>
        <v>0</v>
      </c>
      <c r="BU13" s="80">
        <f>'MOD Vectors ALL'!BU13*($E13=$F$1)</f>
        <v>0</v>
      </c>
      <c r="BV13" s="80">
        <f>'MOD Vectors ALL'!BV13*($E13=$F$1)</f>
        <v>0</v>
      </c>
      <c r="BW13" s="80">
        <f>'MOD Vectors ALL'!BW13*($E13=$F$1)</f>
        <v>0</v>
      </c>
      <c r="BX13" s="80">
        <f>'MOD Vectors ALL'!BX13*($E13=$F$1)</f>
        <v>0</v>
      </c>
      <c r="BY13" s="80">
        <f>'MOD Vectors ALL'!BY13*($E13=$F$1)</f>
        <v>0</v>
      </c>
      <c r="BZ13" s="80">
        <f>'MOD Vectors ALL'!BZ13*($E13=$F$1)</f>
        <v>0</v>
      </c>
      <c r="CA13" s="80">
        <f>'MOD Vectors ALL'!CA13*($E13=$F$1)</f>
        <v>0</v>
      </c>
      <c r="CB13" s="80">
        <f>'MOD Vectors ALL'!CB13*($E13=$F$1)</f>
        <v>0</v>
      </c>
      <c r="CC13" s="80">
        <f>'MOD Vectors ALL'!CC13*($E13=$F$1)</f>
        <v>0</v>
      </c>
      <c r="CD13" s="80">
        <f>'MOD Vectors ALL'!CD13*($E13=$F$1)</f>
        <v>0</v>
      </c>
      <c r="CE13" s="80">
        <f>'MOD Vectors ALL'!CE13*($E13=$F$1)</f>
        <v>0</v>
      </c>
      <c r="CF13" s="80">
        <f>'MOD Vectors ALL'!CF13*($E13=$F$1)</f>
        <v>0</v>
      </c>
      <c r="CG13" s="80">
        <f>'MOD Vectors ALL'!CG13*($E13=$F$1)</f>
        <v>0</v>
      </c>
      <c r="CH13" s="80">
        <f>'MOD Vectors ALL'!CH13*($E13=$F$1)</f>
        <v>0</v>
      </c>
      <c r="CI13" s="80">
        <f>'MOD Vectors ALL'!CI13*($E13=$F$1)</f>
        <v>0</v>
      </c>
      <c r="CJ13" s="80">
        <f>'MOD Vectors ALL'!CJ13*($E13=$F$1)</f>
        <v>0</v>
      </c>
      <c r="CK13" s="80">
        <f>'MOD Vectors ALL'!CK13*($E13=$F$1)</f>
        <v>0</v>
      </c>
      <c r="CL13" s="80">
        <f>'MOD Vectors ALL'!CL13*($E13=$F$1)</f>
        <v>0</v>
      </c>
      <c r="CM13" s="80">
        <f>'MOD Vectors ALL'!CM13*($E13=$F$1)</f>
        <v>0</v>
      </c>
      <c r="CN13" s="80">
        <f>'MOD Vectors ALL'!CN13*($E13=$F$1)</f>
        <v>0</v>
      </c>
      <c r="CO13" s="80">
        <f>'MOD Vectors ALL'!CO13*($E13=$F$1)</f>
        <v>0</v>
      </c>
      <c r="CP13" s="80">
        <f>'MOD Vectors ALL'!CP13*($E13=$F$1)</f>
        <v>0</v>
      </c>
      <c r="CQ13" s="80">
        <f>'MOD Vectors ALL'!CQ13*($E13=$F$1)</f>
        <v>0</v>
      </c>
      <c r="CR13" s="80">
        <f>'MOD Vectors ALL'!CR13*($E13=$F$1)</f>
        <v>0</v>
      </c>
      <c r="CS13" s="80">
        <f>'MOD Vectors ALL'!CS13*($E13=$F$1)</f>
        <v>0</v>
      </c>
      <c r="CT13" s="80">
        <f>'MOD Vectors ALL'!CT13*($E13=$F$1)</f>
        <v>0</v>
      </c>
      <c r="CU13" s="80">
        <f>'MOD Vectors ALL'!CU13*($E13=$F$1)</f>
        <v>0</v>
      </c>
      <c r="CV13" s="80">
        <f>'MOD Vectors ALL'!CV13*($E13=$F$1)</f>
        <v>0</v>
      </c>
      <c r="CW13" s="80">
        <f>'MOD Vectors ALL'!CW13*($E13=$F$1)</f>
        <v>0</v>
      </c>
      <c r="CX13" s="80">
        <f>'MOD Vectors ALL'!CX13*($E13=$F$1)</f>
        <v>0</v>
      </c>
      <c r="CY13" s="80">
        <f>'MOD Vectors ALL'!CY13*($E13=$F$1)</f>
        <v>0</v>
      </c>
      <c r="CZ13" s="80">
        <f>'MOD Vectors ALL'!CZ13*($E13=$F$1)</f>
        <v>0</v>
      </c>
      <c r="DA13" s="80">
        <f>'MOD Vectors ALL'!DA13*($E13=$F$1)</f>
        <v>0</v>
      </c>
      <c r="DB13" s="80">
        <f>'MOD Vectors ALL'!DB13*($E13=$F$1)</f>
        <v>0</v>
      </c>
      <c r="DC13" s="80">
        <f>'MOD Vectors ALL'!DC13*($E13=$F$1)</f>
        <v>0</v>
      </c>
      <c r="DD13" s="80">
        <f>'MOD Vectors ALL'!DD13*($E13=$F$1)</f>
        <v>0</v>
      </c>
      <c r="DE13" s="80">
        <f>'MOD Vectors ALL'!DE13*($E13=$F$1)</f>
        <v>0</v>
      </c>
      <c r="DF13" s="80">
        <f>'MOD Vectors ALL'!DF13*($E13=$F$1)</f>
        <v>0</v>
      </c>
      <c r="DG13" s="80">
        <f>'MOD Vectors ALL'!DG13*($E13=$F$1)</f>
        <v>0</v>
      </c>
      <c r="DH13" s="80">
        <f>'MOD Vectors ALL'!DH13*($E13=$F$1)</f>
        <v>0</v>
      </c>
      <c r="DI13" s="80">
        <f>'MOD Vectors ALL'!DI13*($E13=$F$1)</f>
        <v>0</v>
      </c>
      <c r="DJ13" s="80">
        <f>'MOD Vectors ALL'!DJ13*($E13=$F$1)</f>
        <v>0</v>
      </c>
      <c r="DK13" s="80">
        <f>'MOD Vectors ALL'!DK13*($E13=$F$1)</f>
        <v>0</v>
      </c>
      <c r="DL13" s="80">
        <f>'MOD Vectors ALL'!DL13*($E13=$F$1)</f>
        <v>0</v>
      </c>
      <c r="DM13" s="80">
        <f>'MOD Vectors ALL'!DM13*($E13=$F$1)</f>
        <v>0</v>
      </c>
      <c r="DN13" s="80">
        <f>'MOD Vectors ALL'!DN13*($E13=$F$1)</f>
        <v>0</v>
      </c>
      <c r="DO13" s="80">
        <f>'MOD Vectors ALL'!DO13*($E13=$F$1)</f>
        <v>0</v>
      </c>
      <c r="DP13" s="80">
        <f>'MOD Vectors ALL'!DP13*($E13=$F$1)</f>
        <v>0</v>
      </c>
      <c r="DQ13" s="80">
        <f>'MOD Vectors ALL'!DQ13*($E13=$F$1)</f>
        <v>0</v>
      </c>
    </row>
    <row r="14" spans="1:121" x14ac:dyDescent="0.2">
      <c r="A14">
        <v>12</v>
      </c>
      <c r="B14" t="s">
        <v>18</v>
      </c>
      <c r="C14" t="s">
        <v>369</v>
      </c>
      <c r="D14" t="s">
        <v>525</v>
      </c>
      <c r="E14" t="s">
        <v>531</v>
      </c>
      <c r="F14" t="s">
        <v>37</v>
      </c>
      <c r="G14">
        <v>6.8002999999999994E-2</v>
      </c>
      <c r="H14">
        <v>-7.3179999999999995E-2</v>
      </c>
      <c r="I14" s="80">
        <f>'MOD Vectors ALL'!I14*($E14=$F$1)</f>
        <v>0</v>
      </c>
      <c r="J14" s="80">
        <f>'MOD Vectors ALL'!J14*($E14=$F$1)</f>
        <v>0</v>
      </c>
      <c r="K14" s="80">
        <f>'MOD Vectors ALL'!K14*($E14=$F$1)</f>
        <v>0</v>
      </c>
      <c r="L14" s="80">
        <f>'MOD Vectors ALL'!L14*($E14=$F$1)</f>
        <v>0</v>
      </c>
      <c r="M14" s="80">
        <f>'MOD Vectors ALL'!M14*($E14=$F$1)</f>
        <v>0</v>
      </c>
      <c r="N14" s="80">
        <f>'MOD Vectors ALL'!N14*($E14=$F$1)</f>
        <v>0</v>
      </c>
      <c r="O14" s="80">
        <f>'MOD Vectors ALL'!O14*($E14=$F$1)</f>
        <v>0</v>
      </c>
      <c r="P14" s="80">
        <f>'MOD Vectors ALL'!P14*($E14=$F$1)</f>
        <v>0</v>
      </c>
      <c r="Q14" s="80">
        <f>'MOD Vectors ALL'!Q14*($E14=$F$1)</f>
        <v>0</v>
      </c>
      <c r="R14" s="80">
        <f>'MOD Vectors ALL'!R14*($E14=$F$1)</f>
        <v>0</v>
      </c>
      <c r="S14" s="80">
        <f>'MOD Vectors ALL'!S14*($E14=$F$1)</f>
        <v>0</v>
      </c>
      <c r="T14" s="80">
        <f>'MOD Vectors ALL'!T14*($E14=$F$1)</f>
        <v>0</v>
      </c>
      <c r="U14" s="80">
        <f>'MOD Vectors ALL'!U14*($E14=$F$1)</f>
        <v>0</v>
      </c>
      <c r="V14" s="80">
        <f>'MOD Vectors ALL'!V14*($E14=$F$1)</f>
        <v>0</v>
      </c>
      <c r="W14" s="80">
        <f>'MOD Vectors ALL'!W14*($E14=$F$1)</f>
        <v>0</v>
      </c>
      <c r="X14" s="80">
        <f>'MOD Vectors ALL'!X14*($E14=$F$1)</f>
        <v>0</v>
      </c>
      <c r="Y14" s="80">
        <f>'MOD Vectors ALL'!Y14*($E14=$F$1)</f>
        <v>0</v>
      </c>
      <c r="Z14" s="80">
        <f>'MOD Vectors ALL'!Z14*($E14=$F$1)</f>
        <v>0</v>
      </c>
      <c r="AA14" s="80">
        <f>'MOD Vectors ALL'!AA14*($E14=$F$1)</f>
        <v>0</v>
      </c>
      <c r="AB14" s="80">
        <f>'MOD Vectors ALL'!AB14*($E14=$F$1)</f>
        <v>0</v>
      </c>
      <c r="AC14" s="80">
        <f>'MOD Vectors ALL'!AC14*($E14=$F$1)</f>
        <v>0</v>
      </c>
      <c r="AD14" s="80">
        <f>'MOD Vectors ALL'!AD14*($E14=$F$1)</f>
        <v>0</v>
      </c>
      <c r="AE14" s="80">
        <f>'MOD Vectors ALL'!AE14*($E14=$F$1)</f>
        <v>0</v>
      </c>
      <c r="AF14" s="80">
        <f>'MOD Vectors ALL'!AF14*($E14=$F$1)</f>
        <v>0</v>
      </c>
      <c r="AG14" s="80">
        <f>'MOD Vectors ALL'!AG14*($E14=$F$1)</f>
        <v>0</v>
      </c>
      <c r="AH14" s="80">
        <f>'MOD Vectors ALL'!AH14*($E14=$F$1)</f>
        <v>0</v>
      </c>
      <c r="AI14" s="80">
        <f>'MOD Vectors ALL'!AI14*($E14=$F$1)</f>
        <v>0</v>
      </c>
      <c r="AJ14" s="80">
        <f>'MOD Vectors ALL'!AJ14*($E14=$F$1)</f>
        <v>0</v>
      </c>
      <c r="AK14" s="80">
        <f>'MOD Vectors ALL'!AK14*($E14=$F$1)</f>
        <v>0</v>
      </c>
      <c r="AL14" s="80">
        <f>'MOD Vectors ALL'!AL14*($E14=$F$1)</f>
        <v>0</v>
      </c>
      <c r="AM14" s="80">
        <f>'MOD Vectors ALL'!AM14*($E14=$F$1)</f>
        <v>0</v>
      </c>
      <c r="AN14" s="80">
        <f>'MOD Vectors ALL'!AN14*($E14=$F$1)</f>
        <v>0</v>
      </c>
      <c r="AO14" s="80">
        <f>'MOD Vectors ALL'!AO14*($E14=$F$1)</f>
        <v>0</v>
      </c>
      <c r="AP14" s="80">
        <f>'MOD Vectors ALL'!AP14*($E14=$F$1)</f>
        <v>0</v>
      </c>
      <c r="AQ14" s="80">
        <f>'MOD Vectors ALL'!AQ14*($E14=$F$1)</f>
        <v>0</v>
      </c>
      <c r="AR14" s="80">
        <f>'MOD Vectors ALL'!AR14*($E14=$F$1)</f>
        <v>0</v>
      </c>
      <c r="AS14" s="80">
        <f>'MOD Vectors ALL'!AS14*($E14=$F$1)</f>
        <v>0</v>
      </c>
      <c r="AT14" s="80">
        <f>'MOD Vectors ALL'!AT14*($E14=$F$1)</f>
        <v>0</v>
      </c>
      <c r="AU14" s="80">
        <f>'MOD Vectors ALL'!AU14*($E14=$F$1)</f>
        <v>0</v>
      </c>
      <c r="AV14" s="80">
        <f>'MOD Vectors ALL'!AV14*($E14=$F$1)</f>
        <v>0</v>
      </c>
      <c r="AW14" s="80">
        <f>'MOD Vectors ALL'!AW14*($E14=$F$1)</f>
        <v>0</v>
      </c>
      <c r="AX14" s="80">
        <f>'MOD Vectors ALL'!AX14*($E14=$F$1)</f>
        <v>0</v>
      </c>
      <c r="AY14" s="80">
        <f>'MOD Vectors ALL'!AY14*($E14=$F$1)</f>
        <v>0</v>
      </c>
      <c r="AZ14" s="80">
        <f>'MOD Vectors ALL'!AZ14*($E14=$F$1)</f>
        <v>0</v>
      </c>
      <c r="BA14" s="80">
        <f>'MOD Vectors ALL'!BA14*($E14=$F$1)</f>
        <v>0</v>
      </c>
      <c r="BB14" s="80">
        <f>'MOD Vectors ALL'!BB14*($E14=$F$1)</f>
        <v>0</v>
      </c>
      <c r="BC14" s="80">
        <f>'MOD Vectors ALL'!BC14*($E14=$F$1)</f>
        <v>0</v>
      </c>
      <c r="BD14" s="80">
        <f>'MOD Vectors ALL'!BD14*($E14=$F$1)</f>
        <v>0</v>
      </c>
      <c r="BE14" s="80">
        <f>'MOD Vectors ALL'!BE14*($E14=$F$1)</f>
        <v>0</v>
      </c>
      <c r="BF14" s="80">
        <f>'MOD Vectors ALL'!BF14*($E14=$F$1)</f>
        <v>0</v>
      </c>
      <c r="BG14" s="80">
        <f>'MOD Vectors ALL'!BG14*($E14=$F$1)</f>
        <v>0</v>
      </c>
      <c r="BH14" s="80">
        <f>'MOD Vectors ALL'!BH14*($E14=$F$1)</f>
        <v>0</v>
      </c>
      <c r="BI14" s="80">
        <f>'MOD Vectors ALL'!BI14*($E14=$F$1)</f>
        <v>0</v>
      </c>
      <c r="BJ14" s="80">
        <f>'MOD Vectors ALL'!BJ14*($E14=$F$1)</f>
        <v>0</v>
      </c>
      <c r="BK14" s="80">
        <f>'MOD Vectors ALL'!BK14*($E14=$F$1)</f>
        <v>0</v>
      </c>
      <c r="BL14" s="80">
        <f>'MOD Vectors ALL'!BL14*($E14=$F$1)</f>
        <v>0</v>
      </c>
      <c r="BM14" s="80">
        <f>'MOD Vectors ALL'!BM14*($E14=$F$1)</f>
        <v>0</v>
      </c>
      <c r="BN14" s="80">
        <f>'MOD Vectors ALL'!BN14*($E14=$F$1)</f>
        <v>0</v>
      </c>
      <c r="BO14" s="80">
        <f>'MOD Vectors ALL'!BO14*($E14=$F$1)</f>
        <v>0</v>
      </c>
      <c r="BP14" s="80">
        <f>'MOD Vectors ALL'!BP14*($E14=$F$1)</f>
        <v>0</v>
      </c>
      <c r="BQ14" s="80">
        <f>'MOD Vectors ALL'!BQ14*($E14=$F$1)</f>
        <v>0</v>
      </c>
      <c r="BR14" s="80">
        <f>'MOD Vectors ALL'!BR14*($E14=$F$1)</f>
        <v>0</v>
      </c>
      <c r="BS14" s="80">
        <f>'MOD Vectors ALL'!BS14*($E14=$F$1)</f>
        <v>0</v>
      </c>
      <c r="BT14" s="80">
        <f>'MOD Vectors ALL'!BT14*($E14=$F$1)</f>
        <v>0</v>
      </c>
      <c r="BU14" s="80">
        <f>'MOD Vectors ALL'!BU14*($E14=$F$1)</f>
        <v>0</v>
      </c>
      <c r="BV14" s="80">
        <f>'MOD Vectors ALL'!BV14*($E14=$F$1)</f>
        <v>0</v>
      </c>
      <c r="BW14" s="80">
        <f>'MOD Vectors ALL'!BW14*($E14=$F$1)</f>
        <v>0</v>
      </c>
      <c r="BX14" s="80">
        <f>'MOD Vectors ALL'!BX14*($E14=$F$1)</f>
        <v>0</v>
      </c>
      <c r="BY14" s="80">
        <f>'MOD Vectors ALL'!BY14*($E14=$F$1)</f>
        <v>0</v>
      </c>
      <c r="BZ14" s="80">
        <f>'MOD Vectors ALL'!BZ14*($E14=$F$1)</f>
        <v>0</v>
      </c>
      <c r="CA14" s="80">
        <f>'MOD Vectors ALL'!CA14*($E14=$F$1)</f>
        <v>0</v>
      </c>
      <c r="CB14" s="80">
        <f>'MOD Vectors ALL'!CB14*($E14=$F$1)</f>
        <v>0</v>
      </c>
      <c r="CC14" s="80">
        <f>'MOD Vectors ALL'!CC14*($E14=$F$1)</f>
        <v>0</v>
      </c>
      <c r="CD14" s="80">
        <f>'MOD Vectors ALL'!CD14*($E14=$F$1)</f>
        <v>0</v>
      </c>
      <c r="CE14" s="80">
        <f>'MOD Vectors ALL'!CE14*($E14=$F$1)</f>
        <v>0</v>
      </c>
      <c r="CF14" s="80">
        <f>'MOD Vectors ALL'!CF14*($E14=$F$1)</f>
        <v>0</v>
      </c>
      <c r="CG14" s="80">
        <f>'MOD Vectors ALL'!CG14*($E14=$F$1)</f>
        <v>0</v>
      </c>
      <c r="CH14" s="80">
        <f>'MOD Vectors ALL'!CH14*($E14=$F$1)</f>
        <v>0</v>
      </c>
      <c r="CI14" s="80">
        <f>'MOD Vectors ALL'!CI14*($E14=$F$1)</f>
        <v>0</v>
      </c>
      <c r="CJ14" s="80">
        <f>'MOD Vectors ALL'!CJ14*($E14=$F$1)</f>
        <v>0</v>
      </c>
      <c r="CK14" s="80">
        <f>'MOD Vectors ALL'!CK14*($E14=$F$1)</f>
        <v>0</v>
      </c>
      <c r="CL14" s="80">
        <f>'MOD Vectors ALL'!CL14*($E14=$F$1)</f>
        <v>0</v>
      </c>
      <c r="CM14" s="80">
        <f>'MOD Vectors ALL'!CM14*($E14=$F$1)</f>
        <v>0</v>
      </c>
      <c r="CN14" s="80">
        <f>'MOD Vectors ALL'!CN14*($E14=$F$1)</f>
        <v>0</v>
      </c>
      <c r="CO14" s="80">
        <f>'MOD Vectors ALL'!CO14*($E14=$F$1)</f>
        <v>0</v>
      </c>
      <c r="CP14" s="80">
        <f>'MOD Vectors ALL'!CP14*($E14=$F$1)</f>
        <v>0</v>
      </c>
      <c r="CQ14" s="80">
        <f>'MOD Vectors ALL'!CQ14*($E14=$F$1)</f>
        <v>0</v>
      </c>
      <c r="CR14" s="80">
        <f>'MOD Vectors ALL'!CR14*($E14=$F$1)</f>
        <v>0</v>
      </c>
      <c r="CS14" s="80">
        <f>'MOD Vectors ALL'!CS14*($E14=$F$1)</f>
        <v>0</v>
      </c>
      <c r="CT14" s="80">
        <f>'MOD Vectors ALL'!CT14*($E14=$F$1)</f>
        <v>0</v>
      </c>
      <c r="CU14" s="80">
        <f>'MOD Vectors ALL'!CU14*($E14=$F$1)</f>
        <v>0</v>
      </c>
      <c r="CV14" s="80">
        <f>'MOD Vectors ALL'!CV14*($E14=$F$1)</f>
        <v>0</v>
      </c>
      <c r="CW14" s="80">
        <f>'MOD Vectors ALL'!CW14*($E14=$F$1)</f>
        <v>0</v>
      </c>
      <c r="CX14" s="80">
        <f>'MOD Vectors ALL'!CX14*($E14=$F$1)</f>
        <v>0</v>
      </c>
      <c r="CY14" s="80">
        <f>'MOD Vectors ALL'!CY14*($E14=$F$1)</f>
        <v>0</v>
      </c>
      <c r="CZ14" s="80">
        <f>'MOD Vectors ALL'!CZ14*($E14=$F$1)</f>
        <v>0</v>
      </c>
      <c r="DA14" s="80">
        <f>'MOD Vectors ALL'!DA14*($E14=$F$1)</f>
        <v>0</v>
      </c>
      <c r="DB14" s="80">
        <f>'MOD Vectors ALL'!DB14*($E14=$F$1)</f>
        <v>0</v>
      </c>
      <c r="DC14" s="80">
        <f>'MOD Vectors ALL'!DC14*($E14=$F$1)</f>
        <v>0</v>
      </c>
      <c r="DD14" s="80">
        <f>'MOD Vectors ALL'!DD14*($E14=$F$1)</f>
        <v>0</v>
      </c>
      <c r="DE14" s="80">
        <f>'MOD Vectors ALL'!DE14*($E14=$F$1)</f>
        <v>0</v>
      </c>
      <c r="DF14" s="80">
        <f>'MOD Vectors ALL'!DF14*($E14=$F$1)</f>
        <v>0</v>
      </c>
      <c r="DG14" s="80">
        <f>'MOD Vectors ALL'!DG14*($E14=$F$1)</f>
        <v>0</v>
      </c>
      <c r="DH14" s="80">
        <f>'MOD Vectors ALL'!DH14*($E14=$F$1)</f>
        <v>0</v>
      </c>
      <c r="DI14" s="80">
        <f>'MOD Vectors ALL'!DI14*($E14=$F$1)</f>
        <v>0</v>
      </c>
      <c r="DJ14" s="80">
        <f>'MOD Vectors ALL'!DJ14*($E14=$F$1)</f>
        <v>0</v>
      </c>
      <c r="DK14" s="80">
        <f>'MOD Vectors ALL'!DK14*($E14=$F$1)</f>
        <v>0</v>
      </c>
      <c r="DL14" s="80">
        <f>'MOD Vectors ALL'!DL14*($E14=$F$1)</f>
        <v>0</v>
      </c>
      <c r="DM14" s="80">
        <f>'MOD Vectors ALL'!DM14*($E14=$F$1)</f>
        <v>0</v>
      </c>
      <c r="DN14" s="80">
        <f>'MOD Vectors ALL'!DN14*($E14=$F$1)</f>
        <v>0</v>
      </c>
      <c r="DO14" s="80">
        <f>'MOD Vectors ALL'!DO14*($E14=$F$1)</f>
        <v>0</v>
      </c>
      <c r="DP14" s="80">
        <f>'MOD Vectors ALL'!DP14*($E14=$F$1)</f>
        <v>0</v>
      </c>
      <c r="DQ14" s="80">
        <f>'MOD Vectors ALL'!DQ14*($E14=$F$1)</f>
        <v>0</v>
      </c>
    </row>
    <row r="15" spans="1:121" x14ac:dyDescent="0.2">
      <c r="A15">
        <v>40</v>
      </c>
      <c r="B15" t="s">
        <v>18</v>
      </c>
      <c r="C15" t="s">
        <v>369</v>
      </c>
      <c r="D15" t="s">
        <v>527</v>
      </c>
      <c r="E15" t="s">
        <v>25</v>
      </c>
      <c r="F15" t="s">
        <v>10</v>
      </c>
      <c r="G15">
        <v>7.5635999999999995E-2</v>
      </c>
      <c r="H15">
        <v>1.6434230000000001</v>
      </c>
      <c r="I15" s="80">
        <f>'MOD Vectors ALL'!I15*($E15=$F$1)</f>
        <v>0</v>
      </c>
      <c r="J15" s="80">
        <f>'MOD Vectors ALL'!J15*($E15=$F$1)</f>
        <v>0</v>
      </c>
      <c r="K15" s="80">
        <f>'MOD Vectors ALL'!K15*($E15=$F$1)</f>
        <v>0</v>
      </c>
      <c r="L15" s="80">
        <f>'MOD Vectors ALL'!L15*($E15=$F$1)</f>
        <v>0</v>
      </c>
      <c r="M15" s="80">
        <f>'MOD Vectors ALL'!M15*($E15=$F$1)</f>
        <v>0</v>
      </c>
      <c r="N15" s="80">
        <f>'MOD Vectors ALL'!N15*($E15=$F$1)</f>
        <v>0</v>
      </c>
      <c r="O15" s="80">
        <f>'MOD Vectors ALL'!O15*($E15=$F$1)</f>
        <v>0</v>
      </c>
      <c r="P15" s="80">
        <f>'MOD Vectors ALL'!P15*($E15=$F$1)</f>
        <v>0</v>
      </c>
      <c r="Q15" s="80">
        <f>'MOD Vectors ALL'!Q15*($E15=$F$1)</f>
        <v>0</v>
      </c>
      <c r="R15" s="80">
        <f>'MOD Vectors ALL'!R15*($E15=$F$1)</f>
        <v>0</v>
      </c>
      <c r="S15" s="80">
        <f>'MOD Vectors ALL'!S15*($E15=$F$1)</f>
        <v>0</v>
      </c>
      <c r="T15" s="80">
        <f>'MOD Vectors ALL'!T15*($E15=$F$1)</f>
        <v>0</v>
      </c>
      <c r="U15" s="80">
        <f>'MOD Vectors ALL'!U15*($E15=$F$1)</f>
        <v>0</v>
      </c>
      <c r="V15" s="80">
        <f>'MOD Vectors ALL'!V15*($E15=$F$1)</f>
        <v>0</v>
      </c>
      <c r="W15" s="80">
        <f>'MOD Vectors ALL'!W15*($E15=$F$1)</f>
        <v>0</v>
      </c>
      <c r="X15" s="80">
        <f>'MOD Vectors ALL'!X15*($E15=$F$1)</f>
        <v>0</v>
      </c>
      <c r="Y15" s="80">
        <f>'MOD Vectors ALL'!Y15*($E15=$F$1)</f>
        <v>0</v>
      </c>
      <c r="Z15" s="80">
        <f>'MOD Vectors ALL'!Z15*($E15=$F$1)</f>
        <v>0</v>
      </c>
      <c r="AA15" s="80">
        <f>'MOD Vectors ALL'!AA15*($E15=$F$1)</f>
        <v>0</v>
      </c>
      <c r="AB15" s="80">
        <f>'MOD Vectors ALL'!AB15*($E15=$F$1)</f>
        <v>0</v>
      </c>
      <c r="AC15" s="80">
        <f>'MOD Vectors ALL'!AC15*($E15=$F$1)</f>
        <v>0</v>
      </c>
      <c r="AD15" s="80">
        <f>'MOD Vectors ALL'!AD15*($E15=$F$1)</f>
        <v>0</v>
      </c>
      <c r="AE15" s="80">
        <f>'MOD Vectors ALL'!AE15*($E15=$F$1)</f>
        <v>0</v>
      </c>
      <c r="AF15" s="80">
        <f>'MOD Vectors ALL'!AF15*($E15=$F$1)</f>
        <v>0</v>
      </c>
      <c r="AG15" s="80">
        <f>'MOD Vectors ALL'!AG15*($E15=$F$1)</f>
        <v>0</v>
      </c>
      <c r="AH15" s="80">
        <f>'MOD Vectors ALL'!AH15*($E15=$F$1)</f>
        <v>0</v>
      </c>
      <c r="AI15" s="80">
        <f>'MOD Vectors ALL'!AI15*($E15=$F$1)</f>
        <v>0</v>
      </c>
      <c r="AJ15" s="80">
        <f>'MOD Vectors ALL'!AJ15*($E15=$F$1)</f>
        <v>0</v>
      </c>
      <c r="AK15" s="80">
        <f>'MOD Vectors ALL'!AK15*($E15=$F$1)</f>
        <v>0</v>
      </c>
      <c r="AL15" s="80">
        <f>'MOD Vectors ALL'!AL15*($E15=$F$1)</f>
        <v>0</v>
      </c>
      <c r="AM15" s="80">
        <f>'MOD Vectors ALL'!AM15*($E15=$F$1)</f>
        <v>0</v>
      </c>
      <c r="AN15" s="80">
        <f>'MOD Vectors ALL'!AN15*($E15=$F$1)</f>
        <v>0</v>
      </c>
      <c r="AO15" s="80">
        <f>'MOD Vectors ALL'!AO15*($E15=$F$1)</f>
        <v>0</v>
      </c>
      <c r="AP15" s="80">
        <f>'MOD Vectors ALL'!AP15*($E15=$F$1)</f>
        <v>0</v>
      </c>
      <c r="AQ15" s="80">
        <f>'MOD Vectors ALL'!AQ15*($E15=$F$1)</f>
        <v>0</v>
      </c>
      <c r="AR15" s="80">
        <f>'MOD Vectors ALL'!AR15*($E15=$F$1)</f>
        <v>0</v>
      </c>
      <c r="AS15" s="80">
        <f>'MOD Vectors ALL'!AS15*($E15=$F$1)</f>
        <v>0</v>
      </c>
      <c r="AT15" s="80">
        <f>'MOD Vectors ALL'!AT15*($E15=$F$1)</f>
        <v>0</v>
      </c>
      <c r="AU15" s="80">
        <f>'MOD Vectors ALL'!AU15*($E15=$F$1)</f>
        <v>0</v>
      </c>
      <c r="AV15" s="80">
        <f>'MOD Vectors ALL'!AV15*($E15=$F$1)</f>
        <v>0</v>
      </c>
      <c r="AW15" s="80">
        <f>'MOD Vectors ALL'!AW15*($E15=$F$1)</f>
        <v>0</v>
      </c>
      <c r="AX15" s="80">
        <f>'MOD Vectors ALL'!AX15*($E15=$F$1)</f>
        <v>0</v>
      </c>
      <c r="AY15" s="80">
        <f>'MOD Vectors ALL'!AY15*($E15=$F$1)</f>
        <v>0</v>
      </c>
      <c r="AZ15" s="80">
        <f>'MOD Vectors ALL'!AZ15*($E15=$F$1)</f>
        <v>0</v>
      </c>
      <c r="BA15" s="80">
        <f>'MOD Vectors ALL'!BA15*($E15=$F$1)</f>
        <v>0</v>
      </c>
      <c r="BB15" s="80">
        <f>'MOD Vectors ALL'!BB15*($E15=$F$1)</f>
        <v>0</v>
      </c>
      <c r="BC15" s="80">
        <f>'MOD Vectors ALL'!BC15*($E15=$F$1)</f>
        <v>0</v>
      </c>
      <c r="BD15" s="80">
        <f>'MOD Vectors ALL'!BD15*($E15=$F$1)</f>
        <v>0</v>
      </c>
      <c r="BE15" s="80">
        <f>'MOD Vectors ALL'!BE15*($E15=$F$1)</f>
        <v>0</v>
      </c>
      <c r="BF15" s="80">
        <f>'MOD Vectors ALL'!BF15*($E15=$F$1)</f>
        <v>0</v>
      </c>
      <c r="BG15" s="80">
        <f>'MOD Vectors ALL'!BG15*($E15=$F$1)</f>
        <v>0</v>
      </c>
      <c r="BH15" s="80">
        <f>'MOD Vectors ALL'!BH15*($E15=$F$1)</f>
        <v>0</v>
      </c>
      <c r="BI15" s="80">
        <f>'MOD Vectors ALL'!BI15*($E15=$F$1)</f>
        <v>0</v>
      </c>
      <c r="BJ15" s="80">
        <f>'MOD Vectors ALL'!BJ15*($E15=$F$1)</f>
        <v>0</v>
      </c>
      <c r="BK15" s="80">
        <f>'MOD Vectors ALL'!BK15*($E15=$F$1)</f>
        <v>0</v>
      </c>
      <c r="BL15" s="80">
        <f>'MOD Vectors ALL'!BL15*($E15=$F$1)</f>
        <v>0</v>
      </c>
      <c r="BM15" s="80">
        <f>'MOD Vectors ALL'!BM15*($E15=$F$1)</f>
        <v>0</v>
      </c>
      <c r="BN15" s="80">
        <f>'MOD Vectors ALL'!BN15*($E15=$F$1)</f>
        <v>0</v>
      </c>
      <c r="BO15" s="80">
        <f>'MOD Vectors ALL'!BO15*($E15=$F$1)</f>
        <v>0</v>
      </c>
      <c r="BP15" s="80">
        <f>'MOD Vectors ALL'!BP15*($E15=$F$1)</f>
        <v>0</v>
      </c>
      <c r="BQ15" s="80">
        <f>'MOD Vectors ALL'!BQ15*($E15=$F$1)</f>
        <v>0</v>
      </c>
      <c r="BR15" s="80">
        <f>'MOD Vectors ALL'!BR15*($E15=$F$1)</f>
        <v>0</v>
      </c>
      <c r="BS15" s="80">
        <f>'MOD Vectors ALL'!BS15*($E15=$F$1)</f>
        <v>0</v>
      </c>
      <c r="BT15" s="80">
        <f>'MOD Vectors ALL'!BT15*($E15=$F$1)</f>
        <v>0</v>
      </c>
      <c r="BU15" s="80">
        <f>'MOD Vectors ALL'!BU15*($E15=$F$1)</f>
        <v>0</v>
      </c>
      <c r="BV15" s="80">
        <f>'MOD Vectors ALL'!BV15*($E15=$F$1)</f>
        <v>0</v>
      </c>
      <c r="BW15" s="80">
        <f>'MOD Vectors ALL'!BW15*($E15=$F$1)</f>
        <v>0</v>
      </c>
      <c r="BX15" s="80">
        <f>'MOD Vectors ALL'!BX15*($E15=$F$1)</f>
        <v>0</v>
      </c>
      <c r="BY15" s="80">
        <f>'MOD Vectors ALL'!BY15*($E15=$F$1)</f>
        <v>0</v>
      </c>
      <c r="BZ15" s="80">
        <f>'MOD Vectors ALL'!BZ15*($E15=$F$1)</f>
        <v>0</v>
      </c>
      <c r="CA15" s="80">
        <f>'MOD Vectors ALL'!CA15*($E15=$F$1)</f>
        <v>0</v>
      </c>
      <c r="CB15" s="80">
        <f>'MOD Vectors ALL'!CB15*($E15=$F$1)</f>
        <v>0</v>
      </c>
      <c r="CC15" s="80">
        <f>'MOD Vectors ALL'!CC15*($E15=$F$1)</f>
        <v>0</v>
      </c>
      <c r="CD15" s="80">
        <f>'MOD Vectors ALL'!CD15*($E15=$F$1)</f>
        <v>0</v>
      </c>
      <c r="CE15" s="80">
        <f>'MOD Vectors ALL'!CE15*($E15=$F$1)</f>
        <v>0</v>
      </c>
      <c r="CF15" s="80">
        <f>'MOD Vectors ALL'!CF15*($E15=$F$1)</f>
        <v>0</v>
      </c>
      <c r="CG15" s="80">
        <f>'MOD Vectors ALL'!CG15*($E15=$F$1)</f>
        <v>0</v>
      </c>
      <c r="CH15" s="80">
        <f>'MOD Vectors ALL'!CH15*($E15=$F$1)</f>
        <v>0</v>
      </c>
      <c r="CI15" s="80">
        <f>'MOD Vectors ALL'!CI15*($E15=$F$1)</f>
        <v>0</v>
      </c>
      <c r="CJ15" s="80">
        <f>'MOD Vectors ALL'!CJ15*($E15=$F$1)</f>
        <v>0</v>
      </c>
      <c r="CK15" s="80">
        <f>'MOD Vectors ALL'!CK15*($E15=$F$1)</f>
        <v>0</v>
      </c>
      <c r="CL15" s="80">
        <f>'MOD Vectors ALL'!CL15*($E15=$F$1)</f>
        <v>0</v>
      </c>
      <c r="CM15" s="80">
        <f>'MOD Vectors ALL'!CM15*($E15=$F$1)</f>
        <v>0</v>
      </c>
      <c r="CN15" s="80">
        <f>'MOD Vectors ALL'!CN15*($E15=$F$1)</f>
        <v>0</v>
      </c>
      <c r="CO15" s="80">
        <f>'MOD Vectors ALL'!CO15*($E15=$F$1)</f>
        <v>0</v>
      </c>
      <c r="CP15" s="80">
        <f>'MOD Vectors ALL'!CP15*($E15=$F$1)</f>
        <v>0</v>
      </c>
      <c r="CQ15" s="80">
        <f>'MOD Vectors ALL'!CQ15*($E15=$F$1)</f>
        <v>0</v>
      </c>
      <c r="CR15" s="80">
        <f>'MOD Vectors ALL'!CR15*($E15=$F$1)</f>
        <v>0</v>
      </c>
      <c r="CS15" s="80">
        <f>'MOD Vectors ALL'!CS15*($E15=$F$1)</f>
        <v>0</v>
      </c>
      <c r="CT15" s="80">
        <f>'MOD Vectors ALL'!CT15*($E15=$F$1)</f>
        <v>0</v>
      </c>
      <c r="CU15" s="80">
        <f>'MOD Vectors ALL'!CU15*($E15=$F$1)</f>
        <v>0</v>
      </c>
      <c r="CV15" s="80">
        <f>'MOD Vectors ALL'!CV15*($E15=$F$1)</f>
        <v>0</v>
      </c>
      <c r="CW15" s="80">
        <f>'MOD Vectors ALL'!CW15*($E15=$F$1)</f>
        <v>0</v>
      </c>
      <c r="CX15" s="80">
        <f>'MOD Vectors ALL'!CX15*($E15=$F$1)</f>
        <v>0</v>
      </c>
      <c r="CY15" s="80">
        <f>'MOD Vectors ALL'!CY15*($E15=$F$1)</f>
        <v>0</v>
      </c>
      <c r="CZ15" s="80">
        <f>'MOD Vectors ALL'!CZ15*($E15=$F$1)</f>
        <v>0</v>
      </c>
      <c r="DA15" s="80">
        <f>'MOD Vectors ALL'!DA15*($E15=$F$1)</f>
        <v>0</v>
      </c>
      <c r="DB15" s="80">
        <f>'MOD Vectors ALL'!DB15*($E15=$F$1)</f>
        <v>0</v>
      </c>
      <c r="DC15" s="80">
        <f>'MOD Vectors ALL'!DC15*($E15=$F$1)</f>
        <v>0</v>
      </c>
      <c r="DD15" s="80">
        <f>'MOD Vectors ALL'!DD15*($E15=$F$1)</f>
        <v>0</v>
      </c>
      <c r="DE15" s="80">
        <f>'MOD Vectors ALL'!DE15*($E15=$F$1)</f>
        <v>0</v>
      </c>
      <c r="DF15" s="80">
        <f>'MOD Vectors ALL'!DF15*($E15=$F$1)</f>
        <v>0</v>
      </c>
      <c r="DG15" s="80">
        <f>'MOD Vectors ALL'!DG15*($E15=$F$1)</f>
        <v>0</v>
      </c>
      <c r="DH15" s="80">
        <f>'MOD Vectors ALL'!DH15*($E15=$F$1)</f>
        <v>0</v>
      </c>
      <c r="DI15" s="80">
        <f>'MOD Vectors ALL'!DI15*($E15=$F$1)</f>
        <v>0</v>
      </c>
      <c r="DJ15" s="80">
        <f>'MOD Vectors ALL'!DJ15*($E15=$F$1)</f>
        <v>0</v>
      </c>
      <c r="DK15" s="80">
        <f>'MOD Vectors ALL'!DK15*($E15=$F$1)</f>
        <v>0</v>
      </c>
      <c r="DL15" s="80">
        <f>'MOD Vectors ALL'!DL15*($E15=$F$1)</f>
        <v>0</v>
      </c>
      <c r="DM15" s="80">
        <f>'MOD Vectors ALL'!DM15*($E15=$F$1)</f>
        <v>0</v>
      </c>
      <c r="DN15" s="80">
        <f>'MOD Vectors ALL'!DN15*($E15=$F$1)</f>
        <v>0</v>
      </c>
      <c r="DO15" s="80">
        <f>'MOD Vectors ALL'!DO15*($E15=$F$1)</f>
        <v>0</v>
      </c>
      <c r="DP15" s="80">
        <f>'MOD Vectors ALL'!DP15*($E15=$F$1)</f>
        <v>0</v>
      </c>
      <c r="DQ15" s="80">
        <f>'MOD Vectors ALL'!DQ15*($E15=$F$1)</f>
        <v>0</v>
      </c>
    </row>
    <row r="16" spans="1:121" x14ac:dyDescent="0.2">
      <c r="A16">
        <v>41</v>
      </c>
      <c r="B16" t="s">
        <v>18</v>
      </c>
      <c r="C16" t="s">
        <v>369</v>
      </c>
      <c r="D16" t="s">
        <v>527</v>
      </c>
      <c r="E16" t="s">
        <v>25</v>
      </c>
      <c r="F16" t="s">
        <v>11</v>
      </c>
      <c r="G16">
        <v>6.0235999999999998E-2</v>
      </c>
      <c r="H16">
        <v>1.723997</v>
      </c>
      <c r="I16" s="80">
        <f>'MOD Vectors ALL'!I16*($E16=$F$1)</f>
        <v>0</v>
      </c>
      <c r="J16" s="80">
        <f>'MOD Vectors ALL'!J16*($E16=$F$1)</f>
        <v>0</v>
      </c>
      <c r="K16" s="80">
        <f>'MOD Vectors ALL'!K16*($E16=$F$1)</f>
        <v>0</v>
      </c>
      <c r="L16" s="80">
        <f>'MOD Vectors ALL'!L16*($E16=$F$1)</f>
        <v>0</v>
      </c>
      <c r="M16" s="80">
        <f>'MOD Vectors ALL'!M16*($E16=$F$1)</f>
        <v>0</v>
      </c>
      <c r="N16" s="80">
        <f>'MOD Vectors ALL'!N16*($E16=$F$1)</f>
        <v>0</v>
      </c>
      <c r="O16" s="80">
        <f>'MOD Vectors ALL'!O16*($E16=$F$1)</f>
        <v>0</v>
      </c>
      <c r="P16" s="80">
        <f>'MOD Vectors ALL'!P16*($E16=$F$1)</f>
        <v>0</v>
      </c>
      <c r="Q16" s="80">
        <f>'MOD Vectors ALL'!Q16*($E16=$F$1)</f>
        <v>0</v>
      </c>
      <c r="R16" s="80">
        <f>'MOD Vectors ALL'!R16*($E16=$F$1)</f>
        <v>0</v>
      </c>
      <c r="S16" s="80">
        <f>'MOD Vectors ALL'!S16*($E16=$F$1)</f>
        <v>0</v>
      </c>
      <c r="T16" s="80">
        <f>'MOD Vectors ALL'!T16*($E16=$F$1)</f>
        <v>0</v>
      </c>
      <c r="U16" s="80">
        <f>'MOD Vectors ALL'!U16*($E16=$F$1)</f>
        <v>0</v>
      </c>
      <c r="V16" s="80">
        <f>'MOD Vectors ALL'!V16*($E16=$F$1)</f>
        <v>0</v>
      </c>
      <c r="W16" s="80">
        <f>'MOD Vectors ALL'!W16*($E16=$F$1)</f>
        <v>0</v>
      </c>
      <c r="X16" s="80">
        <f>'MOD Vectors ALL'!X16*($E16=$F$1)</f>
        <v>0</v>
      </c>
      <c r="Y16" s="80">
        <f>'MOD Vectors ALL'!Y16*($E16=$F$1)</f>
        <v>0</v>
      </c>
      <c r="Z16" s="80">
        <f>'MOD Vectors ALL'!Z16*($E16=$F$1)</f>
        <v>0</v>
      </c>
      <c r="AA16" s="80">
        <f>'MOD Vectors ALL'!AA16*($E16=$F$1)</f>
        <v>0</v>
      </c>
      <c r="AB16" s="80">
        <f>'MOD Vectors ALL'!AB16*($E16=$F$1)</f>
        <v>0</v>
      </c>
      <c r="AC16" s="80">
        <f>'MOD Vectors ALL'!AC16*($E16=$F$1)</f>
        <v>0</v>
      </c>
      <c r="AD16" s="80">
        <f>'MOD Vectors ALL'!AD16*($E16=$F$1)</f>
        <v>0</v>
      </c>
      <c r="AE16" s="80">
        <f>'MOD Vectors ALL'!AE16*($E16=$F$1)</f>
        <v>0</v>
      </c>
      <c r="AF16" s="80">
        <f>'MOD Vectors ALL'!AF16*($E16=$F$1)</f>
        <v>0</v>
      </c>
      <c r="AG16" s="80">
        <f>'MOD Vectors ALL'!AG16*($E16=$F$1)</f>
        <v>0</v>
      </c>
      <c r="AH16" s="80">
        <f>'MOD Vectors ALL'!AH16*($E16=$F$1)</f>
        <v>0</v>
      </c>
      <c r="AI16" s="80">
        <f>'MOD Vectors ALL'!AI16*($E16=$F$1)</f>
        <v>0</v>
      </c>
      <c r="AJ16" s="80">
        <f>'MOD Vectors ALL'!AJ16*($E16=$F$1)</f>
        <v>0</v>
      </c>
      <c r="AK16" s="80">
        <f>'MOD Vectors ALL'!AK16*($E16=$F$1)</f>
        <v>0</v>
      </c>
      <c r="AL16" s="80">
        <f>'MOD Vectors ALL'!AL16*($E16=$F$1)</f>
        <v>0</v>
      </c>
      <c r="AM16" s="80">
        <f>'MOD Vectors ALL'!AM16*($E16=$F$1)</f>
        <v>0</v>
      </c>
      <c r="AN16" s="80">
        <f>'MOD Vectors ALL'!AN16*($E16=$F$1)</f>
        <v>0</v>
      </c>
      <c r="AO16" s="80">
        <f>'MOD Vectors ALL'!AO16*($E16=$F$1)</f>
        <v>0</v>
      </c>
      <c r="AP16" s="80">
        <f>'MOD Vectors ALL'!AP16*($E16=$F$1)</f>
        <v>0</v>
      </c>
      <c r="AQ16" s="80">
        <f>'MOD Vectors ALL'!AQ16*($E16=$F$1)</f>
        <v>0</v>
      </c>
      <c r="AR16" s="80">
        <f>'MOD Vectors ALL'!AR16*($E16=$F$1)</f>
        <v>0</v>
      </c>
      <c r="AS16" s="80">
        <f>'MOD Vectors ALL'!AS16*($E16=$F$1)</f>
        <v>0</v>
      </c>
      <c r="AT16" s="80">
        <f>'MOD Vectors ALL'!AT16*($E16=$F$1)</f>
        <v>0</v>
      </c>
      <c r="AU16" s="80">
        <f>'MOD Vectors ALL'!AU16*($E16=$F$1)</f>
        <v>0</v>
      </c>
      <c r="AV16" s="80">
        <f>'MOD Vectors ALL'!AV16*($E16=$F$1)</f>
        <v>0</v>
      </c>
      <c r="AW16" s="80">
        <f>'MOD Vectors ALL'!AW16*($E16=$F$1)</f>
        <v>0</v>
      </c>
      <c r="AX16" s="80">
        <f>'MOD Vectors ALL'!AX16*($E16=$F$1)</f>
        <v>0</v>
      </c>
      <c r="AY16" s="80">
        <f>'MOD Vectors ALL'!AY16*($E16=$F$1)</f>
        <v>0</v>
      </c>
      <c r="AZ16" s="80">
        <f>'MOD Vectors ALL'!AZ16*($E16=$F$1)</f>
        <v>0</v>
      </c>
      <c r="BA16" s="80">
        <f>'MOD Vectors ALL'!BA16*($E16=$F$1)</f>
        <v>0</v>
      </c>
      <c r="BB16" s="80">
        <f>'MOD Vectors ALL'!BB16*($E16=$F$1)</f>
        <v>0</v>
      </c>
      <c r="BC16" s="80">
        <f>'MOD Vectors ALL'!BC16*($E16=$F$1)</f>
        <v>0</v>
      </c>
      <c r="BD16" s="80">
        <f>'MOD Vectors ALL'!BD16*($E16=$F$1)</f>
        <v>0</v>
      </c>
      <c r="BE16" s="80">
        <f>'MOD Vectors ALL'!BE16*($E16=$F$1)</f>
        <v>0</v>
      </c>
      <c r="BF16" s="80">
        <f>'MOD Vectors ALL'!BF16*($E16=$F$1)</f>
        <v>0</v>
      </c>
      <c r="BG16" s="80">
        <f>'MOD Vectors ALL'!BG16*($E16=$F$1)</f>
        <v>0</v>
      </c>
      <c r="BH16" s="80">
        <f>'MOD Vectors ALL'!BH16*($E16=$F$1)</f>
        <v>0</v>
      </c>
      <c r="BI16" s="80">
        <f>'MOD Vectors ALL'!BI16*($E16=$F$1)</f>
        <v>0</v>
      </c>
      <c r="BJ16" s="80">
        <f>'MOD Vectors ALL'!BJ16*($E16=$F$1)</f>
        <v>0</v>
      </c>
      <c r="BK16" s="80">
        <f>'MOD Vectors ALL'!BK16*($E16=$F$1)</f>
        <v>0</v>
      </c>
      <c r="BL16" s="80">
        <f>'MOD Vectors ALL'!BL16*($E16=$F$1)</f>
        <v>0</v>
      </c>
      <c r="BM16" s="80">
        <f>'MOD Vectors ALL'!BM16*($E16=$F$1)</f>
        <v>0</v>
      </c>
      <c r="BN16" s="80">
        <f>'MOD Vectors ALL'!BN16*($E16=$F$1)</f>
        <v>0</v>
      </c>
      <c r="BO16" s="80">
        <f>'MOD Vectors ALL'!BO16*($E16=$F$1)</f>
        <v>0</v>
      </c>
      <c r="BP16" s="80">
        <f>'MOD Vectors ALL'!BP16*($E16=$F$1)</f>
        <v>0</v>
      </c>
      <c r="BQ16" s="80">
        <f>'MOD Vectors ALL'!BQ16*($E16=$F$1)</f>
        <v>0</v>
      </c>
      <c r="BR16" s="80">
        <f>'MOD Vectors ALL'!BR16*($E16=$F$1)</f>
        <v>0</v>
      </c>
      <c r="BS16" s="80">
        <f>'MOD Vectors ALL'!BS16*($E16=$F$1)</f>
        <v>0</v>
      </c>
      <c r="BT16" s="80">
        <f>'MOD Vectors ALL'!BT16*($E16=$F$1)</f>
        <v>0</v>
      </c>
      <c r="BU16" s="80">
        <f>'MOD Vectors ALL'!BU16*($E16=$F$1)</f>
        <v>0</v>
      </c>
      <c r="BV16" s="80">
        <f>'MOD Vectors ALL'!BV16*($E16=$F$1)</f>
        <v>0</v>
      </c>
      <c r="BW16" s="80">
        <f>'MOD Vectors ALL'!BW16*($E16=$F$1)</f>
        <v>0</v>
      </c>
      <c r="BX16" s="80">
        <f>'MOD Vectors ALL'!BX16*($E16=$F$1)</f>
        <v>0</v>
      </c>
      <c r="BY16" s="80">
        <f>'MOD Vectors ALL'!BY16*($E16=$F$1)</f>
        <v>0</v>
      </c>
      <c r="BZ16" s="80">
        <f>'MOD Vectors ALL'!BZ16*($E16=$F$1)</f>
        <v>0</v>
      </c>
      <c r="CA16" s="80">
        <f>'MOD Vectors ALL'!CA16*($E16=$F$1)</f>
        <v>0</v>
      </c>
      <c r="CB16" s="80">
        <f>'MOD Vectors ALL'!CB16*($E16=$F$1)</f>
        <v>0</v>
      </c>
      <c r="CC16" s="80">
        <f>'MOD Vectors ALL'!CC16*($E16=$F$1)</f>
        <v>0</v>
      </c>
      <c r="CD16" s="80">
        <f>'MOD Vectors ALL'!CD16*($E16=$F$1)</f>
        <v>0</v>
      </c>
      <c r="CE16" s="80">
        <f>'MOD Vectors ALL'!CE16*($E16=$F$1)</f>
        <v>0</v>
      </c>
      <c r="CF16" s="80">
        <f>'MOD Vectors ALL'!CF16*($E16=$F$1)</f>
        <v>0</v>
      </c>
      <c r="CG16" s="80">
        <f>'MOD Vectors ALL'!CG16*($E16=$F$1)</f>
        <v>0</v>
      </c>
      <c r="CH16" s="80">
        <f>'MOD Vectors ALL'!CH16*($E16=$F$1)</f>
        <v>0</v>
      </c>
      <c r="CI16" s="80">
        <f>'MOD Vectors ALL'!CI16*($E16=$F$1)</f>
        <v>0</v>
      </c>
      <c r="CJ16" s="80">
        <f>'MOD Vectors ALL'!CJ16*($E16=$F$1)</f>
        <v>0</v>
      </c>
      <c r="CK16" s="80">
        <f>'MOD Vectors ALL'!CK16*($E16=$F$1)</f>
        <v>0</v>
      </c>
      <c r="CL16" s="80">
        <f>'MOD Vectors ALL'!CL16*($E16=$F$1)</f>
        <v>0</v>
      </c>
      <c r="CM16" s="80">
        <f>'MOD Vectors ALL'!CM16*($E16=$F$1)</f>
        <v>0</v>
      </c>
      <c r="CN16" s="80">
        <f>'MOD Vectors ALL'!CN16*($E16=$F$1)</f>
        <v>0</v>
      </c>
      <c r="CO16" s="80">
        <f>'MOD Vectors ALL'!CO16*($E16=$F$1)</f>
        <v>0</v>
      </c>
      <c r="CP16" s="80">
        <f>'MOD Vectors ALL'!CP16*($E16=$F$1)</f>
        <v>0</v>
      </c>
      <c r="CQ16" s="80">
        <f>'MOD Vectors ALL'!CQ16*($E16=$F$1)</f>
        <v>0</v>
      </c>
      <c r="CR16" s="80">
        <f>'MOD Vectors ALL'!CR16*($E16=$F$1)</f>
        <v>0</v>
      </c>
      <c r="CS16" s="80">
        <f>'MOD Vectors ALL'!CS16*($E16=$F$1)</f>
        <v>0</v>
      </c>
      <c r="CT16" s="80">
        <f>'MOD Vectors ALL'!CT16*($E16=$F$1)</f>
        <v>0</v>
      </c>
      <c r="CU16" s="80">
        <f>'MOD Vectors ALL'!CU16*($E16=$F$1)</f>
        <v>0</v>
      </c>
      <c r="CV16" s="80">
        <f>'MOD Vectors ALL'!CV16*($E16=$F$1)</f>
        <v>0</v>
      </c>
      <c r="CW16" s="80">
        <f>'MOD Vectors ALL'!CW16*($E16=$F$1)</f>
        <v>0</v>
      </c>
      <c r="CX16" s="80">
        <f>'MOD Vectors ALL'!CX16*($E16=$F$1)</f>
        <v>0</v>
      </c>
      <c r="CY16" s="80">
        <f>'MOD Vectors ALL'!CY16*($E16=$F$1)</f>
        <v>0</v>
      </c>
      <c r="CZ16" s="80">
        <f>'MOD Vectors ALL'!CZ16*($E16=$F$1)</f>
        <v>0</v>
      </c>
      <c r="DA16" s="80">
        <f>'MOD Vectors ALL'!DA16*($E16=$F$1)</f>
        <v>0</v>
      </c>
      <c r="DB16" s="80">
        <f>'MOD Vectors ALL'!DB16*($E16=$F$1)</f>
        <v>0</v>
      </c>
      <c r="DC16" s="80">
        <f>'MOD Vectors ALL'!DC16*($E16=$F$1)</f>
        <v>0</v>
      </c>
      <c r="DD16" s="80">
        <f>'MOD Vectors ALL'!DD16*($E16=$F$1)</f>
        <v>0</v>
      </c>
      <c r="DE16" s="80">
        <f>'MOD Vectors ALL'!DE16*($E16=$F$1)</f>
        <v>0</v>
      </c>
      <c r="DF16" s="80">
        <f>'MOD Vectors ALL'!DF16*($E16=$F$1)</f>
        <v>0</v>
      </c>
      <c r="DG16" s="80">
        <f>'MOD Vectors ALL'!DG16*($E16=$F$1)</f>
        <v>0</v>
      </c>
      <c r="DH16" s="80">
        <f>'MOD Vectors ALL'!DH16*($E16=$F$1)</f>
        <v>0</v>
      </c>
      <c r="DI16" s="80">
        <f>'MOD Vectors ALL'!DI16*($E16=$F$1)</f>
        <v>0</v>
      </c>
      <c r="DJ16" s="80">
        <f>'MOD Vectors ALL'!DJ16*($E16=$F$1)</f>
        <v>0</v>
      </c>
      <c r="DK16" s="80">
        <f>'MOD Vectors ALL'!DK16*($E16=$F$1)</f>
        <v>0</v>
      </c>
      <c r="DL16" s="80">
        <f>'MOD Vectors ALL'!DL16*($E16=$F$1)</f>
        <v>0</v>
      </c>
      <c r="DM16" s="80">
        <f>'MOD Vectors ALL'!DM16*($E16=$F$1)</f>
        <v>0</v>
      </c>
      <c r="DN16" s="80">
        <f>'MOD Vectors ALL'!DN16*($E16=$F$1)</f>
        <v>0</v>
      </c>
      <c r="DO16" s="80">
        <f>'MOD Vectors ALL'!DO16*($E16=$F$1)</f>
        <v>0</v>
      </c>
      <c r="DP16" s="80">
        <f>'MOD Vectors ALL'!DP16*($E16=$F$1)</f>
        <v>0</v>
      </c>
      <c r="DQ16" s="80">
        <f>'MOD Vectors ALL'!DQ16*($E16=$F$1)</f>
        <v>0</v>
      </c>
    </row>
    <row r="17" spans="1:121" x14ac:dyDescent="0.2">
      <c r="A17">
        <v>76</v>
      </c>
      <c r="B17" t="s">
        <v>16</v>
      </c>
      <c r="C17" t="s">
        <v>369</v>
      </c>
      <c r="D17" t="s">
        <v>532</v>
      </c>
      <c r="E17" t="s">
        <v>25</v>
      </c>
      <c r="F17" t="s">
        <v>10</v>
      </c>
      <c r="G17">
        <v>0.551145</v>
      </c>
      <c r="H17">
        <v>0.45909800000000001</v>
      </c>
      <c r="I17" s="80">
        <f>'MOD Vectors ALL'!I17*($E17=$F$1)</f>
        <v>0</v>
      </c>
      <c r="J17" s="80">
        <f>'MOD Vectors ALL'!J17*($E17=$F$1)</f>
        <v>0</v>
      </c>
      <c r="K17" s="80">
        <f>'MOD Vectors ALL'!K17*($E17=$F$1)</f>
        <v>0</v>
      </c>
      <c r="L17" s="80">
        <f>'MOD Vectors ALL'!L17*($E17=$F$1)</f>
        <v>0</v>
      </c>
      <c r="M17" s="80">
        <f>'MOD Vectors ALL'!M17*($E17=$F$1)</f>
        <v>0</v>
      </c>
      <c r="N17" s="80">
        <f>'MOD Vectors ALL'!N17*($E17=$F$1)</f>
        <v>0</v>
      </c>
      <c r="O17" s="80">
        <f>'MOD Vectors ALL'!O17*($E17=$F$1)</f>
        <v>0</v>
      </c>
      <c r="P17" s="80">
        <f>'MOD Vectors ALL'!P17*($E17=$F$1)</f>
        <v>0</v>
      </c>
      <c r="Q17" s="80">
        <f>'MOD Vectors ALL'!Q17*($E17=$F$1)</f>
        <v>0</v>
      </c>
      <c r="R17" s="80">
        <f>'MOD Vectors ALL'!R17*($E17=$F$1)</f>
        <v>0</v>
      </c>
      <c r="S17" s="80">
        <f>'MOD Vectors ALL'!S17*($E17=$F$1)</f>
        <v>0</v>
      </c>
      <c r="T17" s="80">
        <f>'MOD Vectors ALL'!T17*($E17=$F$1)</f>
        <v>0</v>
      </c>
      <c r="U17" s="80">
        <f>'MOD Vectors ALL'!U17*($E17=$F$1)</f>
        <v>0</v>
      </c>
      <c r="V17" s="80">
        <f>'MOD Vectors ALL'!V17*($E17=$F$1)</f>
        <v>0</v>
      </c>
      <c r="W17" s="80">
        <f>'MOD Vectors ALL'!W17*($E17=$F$1)</f>
        <v>0</v>
      </c>
      <c r="X17" s="80">
        <f>'MOD Vectors ALL'!X17*($E17=$F$1)</f>
        <v>0</v>
      </c>
      <c r="Y17" s="80">
        <f>'MOD Vectors ALL'!Y17*($E17=$F$1)</f>
        <v>0</v>
      </c>
      <c r="Z17" s="80">
        <f>'MOD Vectors ALL'!Z17*($E17=$F$1)</f>
        <v>0</v>
      </c>
      <c r="AA17" s="80">
        <f>'MOD Vectors ALL'!AA17*($E17=$F$1)</f>
        <v>0</v>
      </c>
      <c r="AB17" s="80">
        <f>'MOD Vectors ALL'!AB17*($E17=$F$1)</f>
        <v>0</v>
      </c>
      <c r="AC17" s="80">
        <f>'MOD Vectors ALL'!AC17*($E17=$F$1)</f>
        <v>0</v>
      </c>
      <c r="AD17" s="80">
        <f>'MOD Vectors ALL'!AD17*($E17=$F$1)</f>
        <v>0</v>
      </c>
      <c r="AE17" s="80">
        <f>'MOD Vectors ALL'!AE17*($E17=$F$1)</f>
        <v>0</v>
      </c>
      <c r="AF17" s="80">
        <f>'MOD Vectors ALL'!AF17*($E17=$F$1)</f>
        <v>0</v>
      </c>
      <c r="AG17" s="80">
        <f>'MOD Vectors ALL'!AG17*($E17=$F$1)</f>
        <v>0</v>
      </c>
      <c r="AH17" s="80">
        <f>'MOD Vectors ALL'!AH17*($E17=$F$1)</f>
        <v>0</v>
      </c>
      <c r="AI17" s="80">
        <f>'MOD Vectors ALL'!AI17*($E17=$F$1)</f>
        <v>0</v>
      </c>
      <c r="AJ17" s="80">
        <f>'MOD Vectors ALL'!AJ17*($E17=$F$1)</f>
        <v>0</v>
      </c>
      <c r="AK17" s="80">
        <f>'MOD Vectors ALL'!AK17*($E17=$F$1)</f>
        <v>0</v>
      </c>
      <c r="AL17" s="80">
        <f>'MOD Vectors ALL'!AL17*($E17=$F$1)</f>
        <v>0</v>
      </c>
      <c r="AM17" s="80">
        <f>'MOD Vectors ALL'!AM17*($E17=$F$1)</f>
        <v>0</v>
      </c>
      <c r="AN17" s="80">
        <f>'MOD Vectors ALL'!AN17*($E17=$F$1)</f>
        <v>0</v>
      </c>
      <c r="AO17" s="80">
        <f>'MOD Vectors ALL'!AO17*($E17=$F$1)</f>
        <v>0</v>
      </c>
      <c r="AP17" s="80">
        <f>'MOD Vectors ALL'!AP17*($E17=$F$1)</f>
        <v>0</v>
      </c>
      <c r="AQ17" s="80">
        <f>'MOD Vectors ALL'!AQ17*($E17=$F$1)</f>
        <v>0</v>
      </c>
      <c r="AR17" s="80">
        <f>'MOD Vectors ALL'!AR17*($E17=$F$1)</f>
        <v>0</v>
      </c>
      <c r="AS17" s="80">
        <f>'MOD Vectors ALL'!AS17*($E17=$F$1)</f>
        <v>0</v>
      </c>
      <c r="AT17" s="80">
        <f>'MOD Vectors ALL'!AT17*($E17=$F$1)</f>
        <v>0</v>
      </c>
      <c r="AU17" s="80">
        <f>'MOD Vectors ALL'!AU17*($E17=$F$1)</f>
        <v>0</v>
      </c>
      <c r="AV17" s="80">
        <f>'MOD Vectors ALL'!AV17*($E17=$F$1)</f>
        <v>0</v>
      </c>
      <c r="AW17" s="80">
        <f>'MOD Vectors ALL'!AW17*($E17=$F$1)</f>
        <v>0</v>
      </c>
      <c r="AX17" s="80">
        <f>'MOD Vectors ALL'!AX17*($E17=$F$1)</f>
        <v>0</v>
      </c>
      <c r="AY17" s="80">
        <f>'MOD Vectors ALL'!AY17*($E17=$F$1)</f>
        <v>0</v>
      </c>
      <c r="AZ17" s="80">
        <f>'MOD Vectors ALL'!AZ17*($E17=$F$1)</f>
        <v>0</v>
      </c>
      <c r="BA17" s="80">
        <f>'MOD Vectors ALL'!BA17*($E17=$F$1)</f>
        <v>0</v>
      </c>
      <c r="BB17" s="80">
        <f>'MOD Vectors ALL'!BB17*($E17=$F$1)</f>
        <v>0</v>
      </c>
      <c r="BC17" s="80">
        <f>'MOD Vectors ALL'!BC17*($E17=$F$1)</f>
        <v>0</v>
      </c>
      <c r="BD17" s="80">
        <f>'MOD Vectors ALL'!BD17*($E17=$F$1)</f>
        <v>0</v>
      </c>
      <c r="BE17" s="80">
        <f>'MOD Vectors ALL'!BE17*($E17=$F$1)</f>
        <v>0</v>
      </c>
      <c r="BF17" s="80">
        <f>'MOD Vectors ALL'!BF17*($E17=$F$1)</f>
        <v>0</v>
      </c>
      <c r="BG17" s="80">
        <f>'MOD Vectors ALL'!BG17*($E17=$F$1)</f>
        <v>0</v>
      </c>
      <c r="BH17" s="80">
        <f>'MOD Vectors ALL'!BH17*($E17=$F$1)</f>
        <v>0</v>
      </c>
      <c r="BI17" s="80">
        <f>'MOD Vectors ALL'!BI17*($E17=$F$1)</f>
        <v>0</v>
      </c>
      <c r="BJ17" s="80">
        <f>'MOD Vectors ALL'!BJ17*($E17=$F$1)</f>
        <v>0</v>
      </c>
      <c r="BK17" s="80">
        <f>'MOD Vectors ALL'!BK17*($E17=$F$1)</f>
        <v>0</v>
      </c>
      <c r="BL17" s="80">
        <f>'MOD Vectors ALL'!BL17*($E17=$F$1)</f>
        <v>0</v>
      </c>
      <c r="BM17" s="80">
        <f>'MOD Vectors ALL'!BM17*($E17=$F$1)</f>
        <v>0</v>
      </c>
      <c r="BN17" s="80">
        <f>'MOD Vectors ALL'!BN17*($E17=$F$1)</f>
        <v>0</v>
      </c>
      <c r="BO17" s="80">
        <f>'MOD Vectors ALL'!BO17*($E17=$F$1)</f>
        <v>0</v>
      </c>
      <c r="BP17" s="80">
        <f>'MOD Vectors ALL'!BP17*($E17=$F$1)</f>
        <v>0</v>
      </c>
      <c r="BQ17" s="80">
        <f>'MOD Vectors ALL'!BQ17*($E17=$F$1)</f>
        <v>0</v>
      </c>
      <c r="BR17" s="80">
        <f>'MOD Vectors ALL'!BR17*($E17=$F$1)</f>
        <v>0</v>
      </c>
      <c r="BS17" s="80">
        <f>'MOD Vectors ALL'!BS17*($E17=$F$1)</f>
        <v>0</v>
      </c>
      <c r="BT17" s="80">
        <f>'MOD Vectors ALL'!BT17*($E17=$F$1)</f>
        <v>0</v>
      </c>
      <c r="BU17" s="80">
        <f>'MOD Vectors ALL'!BU17*($E17=$F$1)</f>
        <v>0</v>
      </c>
      <c r="BV17" s="80">
        <f>'MOD Vectors ALL'!BV17*($E17=$F$1)</f>
        <v>0</v>
      </c>
      <c r="BW17" s="80">
        <f>'MOD Vectors ALL'!BW17*($E17=$F$1)</f>
        <v>0</v>
      </c>
      <c r="BX17" s="80">
        <f>'MOD Vectors ALL'!BX17*($E17=$F$1)</f>
        <v>0</v>
      </c>
      <c r="BY17" s="80">
        <f>'MOD Vectors ALL'!BY17*($E17=$F$1)</f>
        <v>0</v>
      </c>
      <c r="BZ17" s="80">
        <f>'MOD Vectors ALL'!BZ17*($E17=$F$1)</f>
        <v>0</v>
      </c>
      <c r="CA17" s="80">
        <f>'MOD Vectors ALL'!CA17*($E17=$F$1)</f>
        <v>0</v>
      </c>
      <c r="CB17" s="80">
        <f>'MOD Vectors ALL'!CB17*($E17=$F$1)</f>
        <v>0</v>
      </c>
      <c r="CC17" s="80">
        <f>'MOD Vectors ALL'!CC17*($E17=$F$1)</f>
        <v>0</v>
      </c>
      <c r="CD17" s="80">
        <f>'MOD Vectors ALL'!CD17*($E17=$F$1)</f>
        <v>0</v>
      </c>
      <c r="CE17" s="80">
        <f>'MOD Vectors ALL'!CE17*($E17=$F$1)</f>
        <v>0</v>
      </c>
      <c r="CF17" s="80">
        <f>'MOD Vectors ALL'!CF17*($E17=$F$1)</f>
        <v>0</v>
      </c>
      <c r="CG17" s="80">
        <f>'MOD Vectors ALL'!CG17*($E17=$F$1)</f>
        <v>0</v>
      </c>
      <c r="CH17" s="80">
        <f>'MOD Vectors ALL'!CH17*($E17=$F$1)</f>
        <v>0</v>
      </c>
      <c r="CI17" s="80">
        <f>'MOD Vectors ALL'!CI17*($E17=$F$1)</f>
        <v>0</v>
      </c>
      <c r="CJ17" s="80">
        <f>'MOD Vectors ALL'!CJ17*($E17=$F$1)</f>
        <v>0</v>
      </c>
      <c r="CK17" s="80">
        <f>'MOD Vectors ALL'!CK17*($E17=$F$1)</f>
        <v>0</v>
      </c>
      <c r="CL17" s="80">
        <f>'MOD Vectors ALL'!CL17*($E17=$F$1)</f>
        <v>0</v>
      </c>
      <c r="CM17" s="80">
        <f>'MOD Vectors ALL'!CM17*($E17=$F$1)</f>
        <v>0</v>
      </c>
      <c r="CN17" s="80">
        <f>'MOD Vectors ALL'!CN17*($E17=$F$1)</f>
        <v>0</v>
      </c>
      <c r="CO17" s="80">
        <f>'MOD Vectors ALL'!CO17*($E17=$F$1)</f>
        <v>0</v>
      </c>
      <c r="CP17" s="80">
        <f>'MOD Vectors ALL'!CP17*($E17=$F$1)</f>
        <v>0</v>
      </c>
      <c r="CQ17" s="80">
        <f>'MOD Vectors ALL'!CQ17*($E17=$F$1)</f>
        <v>0</v>
      </c>
      <c r="CR17" s="80">
        <f>'MOD Vectors ALL'!CR17*($E17=$F$1)</f>
        <v>0</v>
      </c>
      <c r="CS17" s="80">
        <f>'MOD Vectors ALL'!CS17*($E17=$F$1)</f>
        <v>0</v>
      </c>
      <c r="CT17" s="80">
        <f>'MOD Vectors ALL'!CT17*($E17=$F$1)</f>
        <v>0</v>
      </c>
      <c r="CU17" s="80">
        <f>'MOD Vectors ALL'!CU17*($E17=$F$1)</f>
        <v>0</v>
      </c>
      <c r="CV17" s="80">
        <f>'MOD Vectors ALL'!CV17*($E17=$F$1)</f>
        <v>0</v>
      </c>
      <c r="CW17" s="80">
        <f>'MOD Vectors ALL'!CW17*($E17=$F$1)</f>
        <v>0</v>
      </c>
      <c r="CX17" s="80">
        <f>'MOD Vectors ALL'!CX17*($E17=$F$1)</f>
        <v>0</v>
      </c>
      <c r="CY17" s="80">
        <f>'MOD Vectors ALL'!CY17*($E17=$F$1)</f>
        <v>0</v>
      </c>
      <c r="CZ17" s="80">
        <f>'MOD Vectors ALL'!CZ17*($E17=$F$1)</f>
        <v>0</v>
      </c>
      <c r="DA17" s="80">
        <f>'MOD Vectors ALL'!DA17*($E17=$F$1)</f>
        <v>0</v>
      </c>
      <c r="DB17" s="80">
        <f>'MOD Vectors ALL'!DB17*($E17=$F$1)</f>
        <v>0</v>
      </c>
      <c r="DC17" s="80">
        <f>'MOD Vectors ALL'!DC17*($E17=$F$1)</f>
        <v>0</v>
      </c>
      <c r="DD17" s="80">
        <f>'MOD Vectors ALL'!DD17*($E17=$F$1)</f>
        <v>0</v>
      </c>
      <c r="DE17" s="80">
        <f>'MOD Vectors ALL'!DE17*($E17=$F$1)</f>
        <v>0</v>
      </c>
      <c r="DF17" s="80">
        <f>'MOD Vectors ALL'!DF17*($E17=$F$1)</f>
        <v>0</v>
      </c>
      <c r="DG17" s="80">
        <f>'MOD Vectors ALL'!DG17*($E17=$F$1)</f>
        <v>0</v>
      </c>
      <c r="DH17" s="80">
        <f>'MOD Vectors ALL'!DH17*($E17=$F$1)</f>
        <v>0</v>
      </c>
      <c r="DI17" s="80">
        <f>'MOD Vectors ALL'!DI17*($E17=$F$1)</f>
        <v>0</v>
      </c>
      <c r="DJ17" s="80">
        <f>'MOD Vectors ALL'!DJ17*($E17=$F$1)</f>
        <v>0</v>
      </c>
      <c r="DK17" s="80">
        <f>'MOD Vectors ALL'!DK17*($E17=$F$1)</f>
        <v>0</v>
      </c>
      <c r="DL17" s="80">
        <f>'MOD Vectors ALL'!DL17*($E17=$F$1)</f>
        <v>0</v>
      </c>
      <c r="DM17" s="80">
        <f>'MOD Vectors ALL'!DM17*($E17=$F$1)</f>
        <v>0</v>
      </c>
      <c r="DN17" s="80">
        <f>'MOD Vectors ALL'!DN17*($E17=$F$1)</f>
        <v>0</v>
      </c>
      <c r="DO17" s="80">
        <f>'MOD Vectors ALL'!DO17*($E17=$F$1)</f>
        <v>0</v>
      </c>
      <c r="DP17" s="80">
        <f>'MOD Vectors ALL'!DP17*($E17=$F$1)</f>
        <v>0</v>
      </c>
      <c r="DQ17" s="80">
        <f>'MOD Vectors ALL'!DQ17*($E17=$F$1)</f>
        <v>0</v>
      </c>
    </row>
    <row r="18" spans="1:121" x14ac:dyDescent="0.2">
      <c r="A18">
        <v>77</v>
      </c>
      <c r="B18" t="s">
        <v>16</v>
      </c>
      <c r="C18" t="s">
        <v>369</v>
      </c>
      <c r="D18" t="s">
        <v>532</v>
      </c>
      <c r="E18" t="s">
        <v>25</v>
      </c>
      <c r="F18" t="s">
        <v>11</v>
      </c>
      <c r="G18">
        <v>0.48457499999999998</v>
      </c>
      <c r="H18">
        <v>0.68354499999999996</v>
      </c>
      <c r="I18" s="80">
        <f>'MOD Vectors ALL'!I18*($E18=$F$1)</f>
        <v>0</v>
      </c>
      <c r="J18" s="80">
        <f>'MOD Vectors ALL'!J18*($E18=$F$1)</f>
        <v>0</v>
      </c>
      <c r="K18" s="80">
        <f>'MOD Vectors ALL'!K18*($E18=$F$1)</f>
        <v>0</v>
      </c>
      <c r="L18" s="80">
        <f>'MOD Vectors ALL'!L18*($E18=$F$1)</f>
        <v>0</v>
      </c>
      <c r="M18" s="80">
        <f>'MOD Vectors ALL'!M18*($E18=$F$1)</f>
        <v>0</v>
      </c>
      <c r="N18" s="80">
        <f>'MOD Vectors ALL'!N18*($E18=$F$1)</f>
        <v>0</v>
      </c>
      <c r="O18" s="80">
        <f>'MOD Vectors ALL'!O18*($E18=$F$1)</f>
        <v>0</v>
      </c>
      <c r="P18" s="80">
        <f>'MOD Vectors ALL'!P18*($E18=$F$1)</f>
        <v>0</v>
      </c>
      <c r="Q18" s="80">
        <f>'MOD Vectors ALL'!Q18*($E18=$F$1)</f>
        <v>0</v>
      </c>
      <c r="R18" s="80">
        <f>'MOD Vectors ALL'!R18*($E18=$F$1)</f>
        <v>0</v>
      </c>
      <c r="S18" s="80">
        <f>'MOD Vectors ALL'!S18*($E18=$F$1)</f>
        <v>0</v>
      </c>
      <c r="T18" s="80">
        <f>'MOD Vectors ALL'!T18*($E18=$F$1)</f>
        <v>0</v>
      </c>
      <c r="U18" s="80">
        <f>'MOD Vectors ALL'!U18*($E18=$F$1)</f>
        <v>0</v>
      </c>
      <c r="V18" s="80">
        <f>'MOD Vectors ALL'!V18*($E18=$F$1)</f>
        <v>0</v>
      </c>
      <c r="W18" s="80">
        <f>'MOD Vectors ALL'!W18*($E18=$F$1)</f>
        <v>0</v>
      </c>
      <c r="X18" s="80">
        <f>'MOD Vectors ALL'!X18*($E18=$F$1)</f>
        <v>0</v>
      </c>
      <c r="Y18" s="80">
        <f>'MOD Vectors ALL'!Y18*($E18=$F$1)</f>
        <v>0</v>
      </c>
      <c r="Z18" s="80">
        <f>'MOD Vectors ALL'!Z18*($E18=$F$1)</f>
        <v>0</v>
      </c>
      <c r="AA18" s="80">
        <f>'MOD Vectors ALL'!AA18*($E18=$F$1)</f>
        <v>0</v>
      </c>
      <c r="AB18" s="80">
        <f>'MOD Vectors ALL'!AB18*($E18=$F$1)</f>
        <v>0</v>
      </c>
      <c r="AC18" s="80">
        <f>'MOD Vectors ALL'!AC18*($E18=$F$1)</f>
        <v>0</v>
      </c>
      <c r="AD18" s="80">
        <f>'MOD Vectors ALL'!AD18*($E18=$F$1)</f>
        <v>0</v>
      </c>
      <c r="AE18" s="80">
        <f>'MOD Vectors ALL'!AE18*($E18=$F$1)</f>
        <v>0</v>
      </c>
      <c r="AF18" s="80">
        <f>'MOD Vectors ALL'!AF18*($E18=$F$1)</f>
        <v>0</v>
      </c>
      <c r="AG18" s="80">
        <f>'MOD Vectors ALL'!AG18*($E18=$F$1)</f>
        <v>0</v>
      </c>
      <c r="AH18" s="80">
        <f>'MOD Vectors ALL'!AH18*($E18=$F$1)</f>
        <v>0</v>
      </c>
      <c r="AI18" s="80">
        <f>'MOD Vectors ALL'!AI18*($E18=$F$1)</f>
        <v>0</v>
      </c>
      <c r="AJ18" s="80">
        <f>'MOD Vectors ALL'!AJ18*($E18=$F$1)</f>
        <v>0</v>
      </c>
      <c r="AK18" s="80">
        <f>'MOD Vectors ALL'!AK18*($E18=$F$1)</f>
        <v>0</v>
      </c>
      <c r="AL18" s="80">
        <f>'MOD Vectors ALL'!AL18*($E18=$F$1)</f>
        <v>0</v>
      </c>
      <c r="AM18" s="80">
        <f>'MOD Vectors ALL'!AM18*($E18=$F$1)</f>
        <v>0</v>
      </c>
      <c r="AN18" s="80">
        <f>'MOD Vectors ALL'!AN18*($E18=$F$1)</f>
        <v>0</v>
      </c>
      <c r="AO18" s="80">
        <f>'MOD Vectors ALL'!AO18*($E18=$F$1)</f>
        <v>0</v>
      </c>
      <c r="AP18" s="80">
        <f>'MOD Vectors ALL'!AP18*($E18=$F$1)</f>
        <v>0</v>
      </c>
      <c r="AQ18" s="80">
        <f>'MOD Vectors ALL'!AQ18*($E18=$F$1)</f>
        <v>0</v>
      </c>
      <c r="AR18" s="80">
        <f>'MOD Vectors ALL'!AR18*($E18=$F$1)</f>
        <v>0</v>
      </c>
      <c r="AS18" s="80">
        <f>'MOD Vectors ALL'!AS18*($E18=$F$1)</f>
        <v>0</v>
      </c>
      <c r="AT18" s="80">
        <f>'MOD Vectors ALL'!AT18*($E18=$F$1)</f>
        <v>0</v>
      </c>
      <c r="AU18" s="80">
        <f>'MOD Vectors ALL'!AU18*($E18=$F$1)</f>
        <v>0</v>
      </c>
      <c r="AV18" s="80">
        <f>'MOD Vectors ALL'!AV18*($E18=$F$1)</f>
        <v>0</v>
      </c>
      <c r="AW18" s="80">
        <f>'MOD Vectors ALL'!AW18*($E18=$F$1)</f>
        <v>0</v>
      </c>
      <c r="AX18" s="80">
        <f>'MOD Vectors ALL'!AX18*($E18=$F$1)</f>
        <v>0</v>
      </c>
      <c r="AY18" s="80">
        <f>'MOD Vectors ALL'!AY18*($E18=$F$1)</f>
        <v>0</v>
      </c>
      <c r="AZ18" s="80">
        <f>'MOD Vectors ALL'!AZ18*($E18=$F$1)</f>
        <v>0</v>
      </c>
      <c r="BA18" s="80">
        <f>'MOD Vectors ALL'!BA18*($E18=$F$1)</f>
        <v>0</v>
      </c>
      <c r="BB18" s="80">
        <f>'MOD Vectors ALL'!BB18*($E18=$F$1)</f>
        <v>0</v>
      </c>
      <c r="BC18" s="80">
        <f>'MOD Vectors ALL'!BC18*($E18=$F$1)</f>
        <v>0</v>
      </c>
      <c r="BD18" s="80">
        <f>'MOD Vectors ALL'!BD18*($E18=$F$1)</f>
        <v>0</v>
      </c>
      <c r="BE18" s="80">
        <f>'MOD Vectors ALL'!BE18*($E18=$F$1)</f>
        <v>0</v>
      </c>
      <c r="BF18" s="80">
        <f>'MOD Vectors ALL'!BF18*($E18=$F$1)</f>
        <v>0</v>
      </c>
      <c r="BG18" s="80">
        <f>'MOD Vectors ALL'!BG18*($E18=$F$1)</f>
        <v>0</v>
      </c>
      <c r="BH18" s="80">
        <f>'MOD Vectors ALL'!BH18*($E18=$F$1)</f>
        <v>0</v>
      </c>
      <c r="BI18" s="80">
        <f>'MOD Vectors ALL'!BI18*($E18=$F$1)</f>
        <v>0</v>
      </c>
      <c r="BJ18" s="80">
        <f>'MOD Vectors ALL'!BJ18*($E18=$F$1)</f>
        <v>0</v>
      </c>
      <c r="BK18" s="80">
        <f>'MOD Vectors ALL'!BK18*($E18=$F$1)</f>
        <v>0</v>
      </c>
      <c r="BL18" s="80">
        <f>'MOD Vectors ALL'!BL18*($E18=$F$1)</f>
        <v>0</v>
      </c>
      <c r="BM18" s="80">
        <f>'MOD Vectors ALL'!BM18*($E18=$F$1)</f>
        <v>0</v>
      </c>
      <c r="BN18" s="80">
        <f>'MOD Vectors ALL'!BN18*($E18=$F$1)</f>
        <v>0</v>
      </c>
      <c r="BO18" s="80">
        <f>'MOD Vectors ALL'!BO18*($E18=$F$1)</f>
        <v>0</v>
      </c>
      <c r="BP18" s="80">
        <f>'MOD Vectors ALL'!BP18*($E18=$F$1)</f>
        <v>0</v>
      </c>
      <c r="BQ18" s="80">
        <f>'MOD Vectors ALL'!BQ18*($E18=$F$1)</f>
        <v>0</v>
      </c>
      <c r="BR18" s="80">
        <f>'MOD Vectors ALL'!BR18*($E18=$F$1)</f>
        <v>0</v>
      </c>
      <c r="BS18" s="80">
        <f>'MOD Vectors ALL'!BS18*($E18=$F$1)</f>
        <v>0</v>
      </c>
      <c r="BT18" s="80">
        <f>'MOD Vectors ALL'!BT18*($E18=$F$1)</f>
        <v>0</v>
      </c>
      <c r="BU18" s="80">
        <f>'MOD Vectors ALL'!BU18*($E18=$F$1)</f>
        <v>0</v>
      </c>
      <c r="BV18" s="80">
        <f>'MOD Vectors ALL'!BV18*($E18=$F$1)</f>
        <v>0</v>
      </c>
      <c r="BW18" s="80">
        <f>'MOD Vectors ALL'!BW18*($E18=$F$1)</f>
        <v>0</v>
      </c>
      <c r="BX18" s="80">
        <f>'MOD Vectors ALL'!BX18*($E18=$F$1)</f>
        <v>0</v>
      </c>
      <c r="BY18" s="80">
        <f>'MOD Vectors ALL'!BY18*($E18=$F$1)</f>
        <v>0</v>
      </c>
      <c r="BZ18" s="80">
        <f>'MOD Vectors ALL'!BZ18*($E18=$F$1)</f>
        <v>0</v>
      </c>
      <c r="CA18" s="80">
        <f>'MOD Vectors ALL'!CA18*($E18=$F$1)</f>
        <v>0</v>
      </c>
      <c r="CB18" s="80">
        <f>'MOD Vectors ALL'!CB18*($E18=$F$1)</f>
        <v>0</v>
      </c>
      <c r="CC18" s="80">
        <f>'MOD Vectors ALL'!CC18*($E18=$F$1)</f>
        <v>0</v>
      </c>
      <c r="CD18" s="80">
        <f>'MOD Vectors ALL'!CD18*($E18=$F$1)</f>
        <v>0</v>
      </c>
      <c r="CE18" s="80">
        <f>'MOD Vectors ALL'!CE18*($E18=$F$1)</f>
        <v>0</v>
      </c>
      <c r="CF18" s="80">
        <f>'MOD Vectors ALL'!CF18*($E18=$F$1)</f>
        <v>0</v>
      </c>
      <c r="CG18" s="80">
        <f>'MOD Vectors ALL'!CG18*($E18=$F$1)</f>
        <v>0</v>
      </c>
      <c r="CH18" s="80">
        <f>'MOD Vectors ALL'!CH18*($E18=$F$1)</f>
        <v>0</v>
      </c>
      <c r="CI18" s="80">
        <f>'MOD Vectors ALL'!CI18*($E18=$F$1)</f>
        <v>0</v>
      </c>
      <c r="CJ18" s="80">
        <f>'MOD Vectors ALL'!CJ18*($E18=$F$1)</f>
        <v>0</v>
      </c>
      <c r="CK18" s="80">
        <f>'MOD Vectors ALL'!CK18*($E18=$F$1)</f>
        <v>0</v>
      </c>
      <c r="CL18" s="80">
        <f>'MOD Vectors ALL'!CL18*($E18=$F$1)</f>
        <v>0</v>
      </c>
      <c r="CM18" s="80">
        <f>'MOD Vectors ALL'!CM18*($E18=$F$1)</f>
        <v>0</v>
      </c>
      <c r="CN18" s="80">
        <f>'MOD Vectors ALL'!CN18*($E18=$F$1)</f>
        <v>0</v>
      </c>
      <c r="CO18" s="80">
        <f>'MOD Vectors ALL'!CO18*($E18=$F$1)</f>
        <v>0</v>
      </c>
      <c r="CP18" s="80">
        <f>'MOD Vectors ALL'!CP18*($E18=$F$1)</f>
        <v>0</v>
      </c>
      <c r="CQ18" s="80">
        <f>'MOD Vectors ALL'!CQ18*($E18=$F$1)</f>
        <v>0</v>
      </c>
      <c r="CR18" s="80">
        <f>'MOD Vectors ALL'!CR18*($E18=$F$1)</f>
        <v>0</v>
      </c>
      <c r="CS18" s="80">
        <f>'MOD Vectors ALL'!CS18*($E18=$F$1)</f>
        <v>0</v>
      </c>
      <c r="CT18" s="80">
        <f>'MOD Vectors ALL'!CT18*($E18=$F$1)</f>
        <v>0</v>
      </c>
      <c r="CU18" s="80">
        <f>'MOD Vectors ALL'!CU18*($E18=$F$1)</f>
        <v>0</v>
      </c>
      <c r="CV18" s="80">
        <f>'MOD Vectors ALL'!CV18*($E18=$F$1)</f>
        <v>0</v>
      </c>
      <c r="CW18" s="80">
        <f>'MOD Vectors ALL'!CW18*($E18=$F$1)</f>
        <v>0</v>
      </c>
      <c r="CX18" s="80">
        <f>'MOD Vectors ALL'!CX18*($E18=$F$1)</f>
        <v>0</v>
      </c>
      <c r="CY18" s="80">
        <f>'MOD Vectors ALL'!CY18*($E18=$F$1)</f>
        <v>0</v>
      </c>
      <c r="CZ18" s="80">
        <f>'MOD Vectors ALL'!CZ18*($E18=$F$1)</f>
        <v>0</v>
      </c>
      <c r="DA18" s="80">
        <f>'MOD Vectors ALL'!DA18*($E18=$F$1)</f>
        <v>0</v>
      </c>
      <c r="DB18" s="80">
        <f>'MOD Vectors ALL'!DB18*($E18=$F$1)</f>
        <v>0</v>
      </c>
      <c r="DC18" s="80">
        <f>'MOD Vectors ALL'!DC18*($E18=$F$1)</f>
        <v>0</v>
      </c>
      <c r="DD18" s="80">
        <f>'MOD Vectors ALL'!DD18*($E18=$F$1)</f>
        <v>0</v>
      </c>
      <c r="DE18" s="80">
        <f>'MOD Vectors ALL'!DE18*($E18=$F$1)</f>
        <v>0</v>
      </c>
      <c r="DF18" s="80">
        <f>'MOD Vectors ALL'!DF18*($E18=$F$1)</f>
        <v>0</v>
      </c>
      <c r="DG18" s="80">
        <f>'MOD Vectors ALL'!DG18*($E18=$F$1)</f>
        <v>0</v>
      </c>
      <c r="DH18" s="80">
        <f>'MOD Vectors ALL'!DH18*($E18=$F$1)</f>
        <v>0</v>
      </c>
      <c r="DI18" s="80">
        <f>'MOD Vectors ALL'!DI18*($E18=$F$1)</f>
        <v>0</v>
      </c>
      <c r="DJ18" s="80">
        <f>'MOD Vectors ALL'!DJ18*($E18=$F$1)</f>
        <v>0</v>
      </c>
      <c r="DK18" s="80">
        <f>'MOD Vectors ALL'!DK18*($E18=$F$1)</f>
        <v>0</v>
      </c>
      <c r="DL18" s="80">
        <f>'MOD Vectors ALL'!DL18*($E18=$F$1)</f>
        <v>0</v>
      </c>
      <c r="DM18" s="80">
        <f>'MOD Vectors ALL'!DM18*($E18=$F$1)</f>
        <v>0</v>
      </c>
      <c r="DN18" s="80">
        <f>'MOD Vectors ALL'!DN18*($E18=$F$1)</f>
        <v>0</v>
      </c>
      <c r="DO18" s="80">
        <f>'MOD Vectors ALL'!DO18*($E18=$F$1)</f>
        <v>0</v>
      </c>
      <c r="DP18" s="80">
        <f>'MOD Vectors ALL'!DP18*($E18=$F$1)</f>
        <v>0</v>
      </c>
      <c r="DQ18" s="80">
        <f>'MOD Vectors ALL'!DQ18*($E18=$F$1)</f>
        <v>0</v>
      </c>
    </row>
    <row r="19" spans="1:121" x14ac:dyDescent="0.2">
      <c r="A19">
        <v>78</v>
      </c>
      <c r="B19" t="s">
        <v>16</v>
      </c>
      <c r="C19" t="s">
        <v>369</v>
      </c>
      <c r="D19" t="s">
        <v>532</v>
      </c>
      <c r="E19" t="s">
        <v>25</v>
      </c>
      <c r="F19" t="s">
        <v>12</v>
      </c>
      <c r="G19">
        <v>0.47259000000000001</v>
      </c>
      <c r="H19">
        <v>0.77804300000000004</v>
      </c>
      <c r="I19" s="80">
        <f>'MOD Vectors ALL'!I19*($E19=$F$1)</f>
        <v>0</v>
      </c>
      <c r="J19" s="80">
        <f>'MOD Vectors ALL'!J19*($E19=$F$1)</f>
        <v>0</v>
      </c>
      <c r="K19" s="80">
        <f>'MOD Vectors ALL'!K19*($E19=$F$1)</f>
        <v>0</v>
      </c>
      <c r="L19" s="80">
        <f>'MOD Vectors ALL'!L19*($E19=$F$1)</f>
        <v>0</v>
      </c>
      <c r="M19" s="80">
        <f>'MOD Vectors ALL'!M19*($E19=$F$1)</f>
        <v>0</v>
      </c>
      <c r="N19" s="80">
        <f>'MOD Vectors ALL'!N19*($E19=$F$1)</f>
        <v>0</v>
      </c>
      <c r="O19" s="80">
        <f>'MOD Vectors ALL'!O19*($E19=$F$1)</f>
        <v>0</v>
      </c>
      <c r="P19" s="80">
        <f>'MOD Vectors ALL'!P19*($E19=$F$1)</f>
        <v>0</v>
      </c>
      <c r="Q19" s="80">
        <f>'MOD Vectors ALL'!Q19*($E19=$F$1)</f>
        <v>0</v>
      </c>
      <c r="R19" s="80">
        <f>'MOD Vectors ALL'!R19*($E19=$F$1)</f>
        <v>0</v>
      </c>
      <c r="S19" s="80">
        <f>'MOD Vectors ALL'!S19*($E19=$F$1)</f>
        <v>0</v>
      </c>
      <c r="T19" s="80">
        <f>'MOD Vectors ALL'!T19*($E19=$F$1)</f>
        <v>0</v>
      </c>
      <c r="U19" s="80">
        <f>'MOD Vectors ALL'!U19*($E19=$F$1)</f>
        <v>0</v>
      </c>
      <c r="V19" s="80">
        <f>'MOD Vectors ALL'!V19*($E19=$F$1)</f>
        <v>0</v>
      </c>
      <c r="W19" s="80">
        <f>'MOD Vectors ALL'!W19*($E19=$F$1)</f>
        <v>0</v>
      </c>
      <c r="X19" s="80">
        <f>'MOD Vectors ALL'!X19*($E19=$F$1)</f>
        <v>0</v>
      </c>
      <c r="Y19" s="80">
        <f>'MOD Vectors ALL'!Y19*($E19=$F$1)</f>
        <v>0</v>
      </c>
      <c r="Z19" s="80">
        <f>'MOD Vectors ALL'!Z19*($E19=$F$1)</f>
        <v>0</v>
      </c>
      <c r="AA19" s="80">
        <f>'MOD Vectors ALL'!AA19*($E19=$F$1)</f>
        <v>0</v>
      </c>
      <c r="AB19" s="80">
        <f>'MOD Vectors ALL'!AB19*($E19=$F$1)</f>
        <v>0</v>
      </c>
      <c r="AC19" s="80">
        <f>'MOD Vectors ALL'!AC19*($E19=$F$1)</f>
        <v>0</v>
      </c>
      <c r="AD19" s="80">
        <f>'MOD Vectors ALL'!AD19*($E19=$F$1)</f>
        <v>0</v>
      </c>
      <c r="AE19" s="80">
        <f>'MOD Vectors ALL'!AE19*($E19=$F$1)</f>
        <v>0</v>
      </c>
      <c r="AF19" s="80">
        <f>'MOD Vectors ALL'!AF19*($E19=$F$1)</f>
        <v>0</v>
      </c>
      <c r="AG19" s="80">
        <f>'MOD Vectors ALL'!AG19*($E19=$F$1)</f>
        <v>0</v>
      </c>
      <c r="AH19" s="80">
        <f>'MOD Vectors ALL'!AH19*($E19=$F$1)</f>
        <v>0</v>
      </c>
      <c r="AI19" s="80">
        <f>'MOD Vectors ALL'!AI19*($E19=$F$1)</f>
        <v>0</v>
      </c>
      <c r="AJ19" s="80">
        <f>'MOD Vectors ALL'!AJ19*($E19=$F$1)</f>
        <v>0</v>
      </c>
      <c r="AK19" s="80">
        <f>'MOD Vectors ALL'!AK19*($E19=$F$1)</f>
        <v>0</v>
      </c>
      <c r="AL19" s="80">
        <f>'MOD Vectors ALL'!AL19*($E19=$F$1)</f>
        <v>0</v>
      </c>
      <c r="AM19" s="80">
        <f>'MOD Vectors ALL'!AM19*($E19=$F$1)</f>
        <v>0</v>
      </c>
      <c r="AN19" s="80">
        <f>'MOD Vectors ALL'!AN19*($E19=$F$1)</f>
        <v>0</v>
      </c>
      <c r="AO19" s="80">
        <f>'MOD Vectors ALL'!AO19*($E19=$F$1)</f>
        <v>0</v>
      </c>
      <c r="AP19" s="80">
        <f>'MOD Vectors ALL'!AP19*($E19=$F$1)</f>
        <v>0</v>
      </c>
      <c r="AQ19" s="80">
        <f>'MOD Vectors ALL'!AQ19*($E19=$F$1)</f>
        <v>0</v>
      </c>
      <c r="AR19" s="80">
        <f>'MOD Vectors ALL'!AR19*($E19=$F$1)</f>
        <v>0</v>
      </c>
      <c r="AS19" s="80">
        <f>'MOD Vectors ALL'!AS19*($E19=$F$1)</f>
        <v>0</v>
      </c>
      <c r="AT19" s="80">
        <f>'MOD Vectors ALL'!AT19*($E19=$F$1)</f>
        <v>0</v>
      </c>
      <c r="AU19" s="80">
        <f>'MOD Vectors ALL'!AU19*($E19=$F$1)</f>
        <v>0</v>
      </c>
      <c r="AV19" s="80">
        <f>'MOD Vectors ALL'!AV19*($E19=$F$1)</f>
        <v>0</v>
      </c>
      <c r="AW19" s="80">
        <f>'MOD Vectors ALL'!AW19*($E19=$F$1)</f>
        <v>0</v>
      </c>
      <c r="AX19" s="80">
        <f>'MOD Vectors ALL'!AX19*($E19=$F$1)</f>
        <v>0</v>
      </c>
      <c r="AY19" s="80">
        <f>'MOD Vectors ALL'!AY19*($E19=$F$1)</f>
        <v>0</v>
      </c>
      <c r="AZ19" s="80">
        <f>'MOD Vectors ALL'!AZ19*($E19=$F$1)</f>
        <v>0</v>
      </c>
      <c r="BA19" s="80">
        <f>'MOD Vectors ALL'!BA19*($E19=$F$1)</f>
        <v>0</v>
      </c>
      <c r="BB19" s="80">
        <f>'MOD Vectors ALL'!BB19*($E19=$F$1)</f>
        <v>0</v>
      </c>
      <c r="BC19" s="80">
        <f>'MOD Vectors ALL'!BC19*($E19=$F$1)</f>
        <v>0</v>
      </c>
      <c r="BD19" s="80">
        <f>'MOD Vectors ALL'!BD19*($E19=$F$1)</f>
        <v>0</v>
      </c>
      <c r="BE19" s="80">
        <f>'MOD Vectors ALL'!BE19*($E19=$F$1)</f>
        <v>0</v>
      </c>
      <c r="BF19" s="80">
        <f>'MOD Vectors ALL'!BF19*($E19=$F$1)</f>
        <v>0</v>
      </c>
      <c r="BG19" s="80">
        <f>'MOD Vectors ALL'!BG19*($E19=$F$1)</f>
        <v>0</v>
      </c>
      <c r="BH19" s="80">
        <f>'MOD Vectors ALL'!BH19*($E19=$F$1)</f>
        <v>0</v>
      </c>
      <c r="BI19" s="80">
        <f>'MOD Vectors ALL'!BI19*($E19=$F$1)</f>
        <v>0</v>
      </c>
      <c r="BJ19" s="80">
        <f>'MOD Vectors ALL'!BJ19*($E19=$F$1)</f>
        <v>0</v>
      </c>
      <c r="BK19" s="80">
        <f>'MOD Vectors ALL'!BK19*($E19=$F$1)</f>
        <v>0</v>
      </c>
      <c r="BL19" s="80">
        <f>'MOD Vectors ALL'!BL19*($E19=$F$1)</f>
        <v>0</v>
      </c>
      <c r="BM19" s="80">
        <f>'MOD Vectors ALL'!BM19*($E19=$F$1)</f>
        <v>0</v>
      </c>
      <c r="BN19" s="80">
        <f>'MOD Vectors ALL'!BN19*($E19=$F$1)</f>
        <v>0</v>
      </c>
      <c r="BO19" s="80">
        <f>'MOD Vectors ALL'!BO19*($E19=$F$1)</f>
        <v>0</v>
      </c>
      <c r="BP19" s="80">
        <f>'MOD Vectors ALL'!BP19*($E19=$F$1)</f>
        <v>0</v>
      </c>
      <c r="BQ19" s="80">
        <f>'MOD Vectors ALL'!BQ19*($E19=$F$1)</f>
        <v>0</v>
      </c>
      <c r="BR19" s="80">
        <f>'MOD Vectors ALL'!BR19*($E19=$F$1)</f>
        <v>0</v>
      </c>
      <c r="BS19" s="80">
        <f>'MOD Vectors ALL'!BS19*($E19=$F$1)</f>
        <v>0</v>
      </c>
      <c r="BT19" s="80">
        <f>'MOD Vectors ALL'!BT19*($E19=$F$1)</f>
        <v>0</v>
      </c>
      <c r="BU19" s="80">
        <f>'MOD Vectors ALL'!BU19*($E19=$F$1)</f>
        <v>0</v>
      </c>
      <c r="BV19" s="80">
        <f>'MOD Vectors ALL'!BV19*($E19=$F$1)</f>
        <v>0</v>
      </c>
      <c r="BW19" s="80">
        <f>'MOD Vectors ALL'!BW19*($E19=$F$1)</f>
        <v>0</v>
      </c>
      <c r="BX19" s="80">
        <f>'MOD Vectors ALL'!BX19*($E19=$F$1)</f>
        <v>0</v>
      </c>
      <c r="BY19" s="80">
        <f>'MOD Vectors ALL'!BY19*($E19=$F$1)</f>
        <v>0</v>
      </c>
      <c r="BZ19" s="80">
        <f>'MOD Vectors ALL'!BZ19*($E19=$F$1)</f>
        <v>0</v>
      </c>
      <c r="CA19" s="80">
        <f>'MOD Vectors ALL'!CA19*($E19=$F$1)</f>
        <v>0</v>
      </c>
      <c r="CB19" s="80">
        <f>'MOD Vectors ALL'!CB19*($E19=$F$1)</f>
        <v>0</v>
      </c>
      <c r="CC19" s="80">
        <f>'MOD Vectors ALL'!CC19*($E19=$F$1)</f>
        <v>0</v>
      </c>
      <c r="CD19" s="80">
        <f>'MOD Vectors ALL'!CD19*($E19=$F$1)</f>
        <v>0</v>
      </c>
      <c r="CE19" s="80">
        <f>'MOD Vectors ALL'!CE19*($E19=$F$1)</f>
        <v>0</v>
      </c>
      <c r="CF19" s="80">
        <f>'MOD Vectors ALL'!CF19*($E19=$F$1)</f>
        <v>0</v>
      </c>
      <c r="CG19" s="80">
        <f>'MOD Vectors ALL'!CG19*($E19=$F$1)</f>
        <v>0</v>
      </c>
      <c r="CH19" s="80">
        <f>'MOD Vectors ALL'!CH19*($E19=$F$1)</f>
        <v>0</v>
      </c>
      <c r="CI19" s="80">
        <f>'MOD Vectors ALL'!CI19*($E19=$F$1)</f>
        <v>0</v>
      </c>
      <c r="CJ19" s="80">
        <f>'MOD Vectors ALL'!CJ19*($E19=$F$1)</f>
        <v>0</v>
      </c>
      <c r="CK19" s="80">
        <f>'MOD Vectors ALL'!CK19*($E19=$F$1)</f>
        <v>0</v>
      </c>
      <c r="CL19" s="80">
        <f>'MOD Vectors ALL'!CL19*($E19=$F$1)</f>
        <v>0</v>
      </c>
      <c r="CM19" s="80">
        <f>'MOD Vectors ALL'!CM19*($E19=$F$1)</f>
        <v>0</v>
      </c>
      <c r="CN19" s="80">
        <f>'MOD Vectors ALL'!CN19*($E19=$F$1)</f>
        <v>0</v>
      </c>
      <c r="CO19" s="80">
        <f>'MOD Vectors ALL'!CO19*($E19=$F$1)</f>
        <v>0</v>
      </c>
      <c r="CP19" s="80">
        <f>'MOD Vectors ALL'!CP19*($E19=$F$1)</f>
        <v>0</v>
      </c>
      <c r="CQ19" s="80">
        <f>'MOD Vectors ALL'!CQ19*($E19=$F$1)</f>
        <v>0</v>
      </c>
      <c r="CR19" s="80">
        <f>'MOD Vectors ALL'!CR19*($E19=$F$1)</f>
        <v>0</v>
      </c>
      <c r="CS19" s="80">
        <f>'MOD Vectors ALL'!CS19*($E19=$F$1)</f>
        <v>0</v>
      </c>
      <c r="CT19" s="80">
        <f>'MOD Vectors ALL'!CT19*($E19=$F$1)</f>
        <v>0</v>
      </c>
      <c r="CU19" s="80">
        <f>'MOD Vectors ALL'!CU19*($E19=$F$1)</f>
        <v>0</v>
      </c>
      <c r="CV19" s="80">
        <f>'MOD Vectors ALL'!CV19*($E19=$F$1)</f>
        <v>0</v>
      </c>
      <c r="CW19" s="80">
        <f>'MOD Vectors ALL'!CW19*($E19=$F$1)</f>
        <v>0</v>
      </c>
      <c r="CX19" s="80">
        <f>'MOD Vectors ALL'!CX19*($E19=$F$1)</f>
        <v>0</v>
      </c>
      <c r="CY19" s="80">
        <f>'MOD Vectors ALL'!CY19*($E19=$F$1)</f>
        <v>0</v>
      </c>
      <c r="CZ19" s="80">
        <f>'MOD Vectors ALL'!CZ19*($E19=$F$1)</f>
        <v>0</v>
      </c>
      <c r="DA19" s="80">
        <f>'MOD Vectors ALL'!DA19*($E19=$F$1)</f>
        <v>0</v>
      </c>
      <c r="DB19" s="80">
        <f>'MOD Vectors ALL'!DB19*($E19=$F$1)</f>
        <v>0</v>
      </c>
      <c r="DC19" s="80">
        <f>'MOD Vectors ALL'!DC19*($E19=$F$1)</f>
        <v>0</v>
      </c>
      <c r="DD19" s="80">
        <f>'MOD Vectors ALL'!DD19*($E19=$F$1)</f>
        <v>0</v>
      </c>
      <c r="DE19" s="80">
        <f>'MOD Vectors ALL'!DE19*($E19=$F$1)</f>
        <v>0</v>
      </c>
      <c r="DF19" s="80">
        <f>'MOD Vectors ALL'!DF19*($E19=$F$1)</f>
        <v>0</v>
      </c>
      <c r="DG19" s="80">
        <f>'MOD Vectors ALL'!DG19*($E19=$F$1)</f>
        <v>0</v>
      </c>
      <c r="DH19" s="80">
        <f>'MOD Vectors ALL'!DH19*($E19=$F$1)</f>
        <v>0</v>
      </c>
      <c r="DI19" s="80">
        <f>'MOD Vectors ALL'!DI19*($E19=$F$1)</f>
        <v>0</v>
      </c>
      <c r="DJ19" s="80">
        <f>'MOD Vectors ALL'!DJ19*($E19=$F$1)</f>
        <v>0</v>
      </c>
      <c r="DK19" s="80">
        <f>'MOD Vectors ALL'!DK19*($E19=$F$1)</f>
        <v>0</v>
      </c>
      <c r="DL19" s="80">
        <f>'MOD Vectors ALL'!DL19*($E19=$F$1)</f>
        <v>0</v>
      </c>
      <c r="DM19" s="80">
        <f>'MOD Vectors ALL'!DM19*($E19=$F$1)</f>
        <v>0</v>
      </c>
      <c r="DN19" s="80">
        <f>'MOD Vectors ALL'!DN19*($E19=$F$1)</f>
        <v>0</v>
      </c>
      <c r="DO19" s="80">
        <f>'MOD Vectors ALL'!DO19*($E19=$F$1)</f>
        <v>0</v>
      </c>
      <c r="DP19" s="80">
        <f>'MOD Vectors ALL'!DP19*($E19=$F$1)</f>
        <v>0</v>
      </c>
      <c r="DQ19" s="80">
        <f>'MOD Vectors ALL'!DQ19*($E19=$F$1)</f>
        <v>0</v>
      </c>
    </row>
    <row r="20" spans="1:121" x14ac:dyDescent="0.2">
      <c r="A20">
        <v>79</v>
      </c>
      <c r="B20" t="s">
        <v>16</v>
      </c>
      <c r="C20" t="s">
        <v>369</v>
      </c>
      <c r="D20" t="s">
        <v>532</v>
      </c>
      <c r="E20" t="s">
        <v>25</v>
      </c>
      <c r="F20" t="s">
        <v>13</v>
      </c>
      <c r="G20">
        <v>0.51757299999999995</v>
      </c>
      <c r="H20">
        <v>0.86588299999999996</v>
      </c>
      <c r="I20" s="80">
        <f>'MOD Vectors ALL'!I20*($E20=$F$1)</f>
        <v>0</v>
      </c>
      <c r="J20" s="80">
        <f>'MOD Vectors ALL'!J20*($E20=$F$1)</f>
        <v>0</v>
      </c>
      <c r="K20" s="80">
        <f>'MOD Vectors ALL'!K20*($E20=$F$1)</f>
        <v>0</v>
      </c>
      <c r="L20" s="80">
        <f>'MOD Vectors ALL'!L20*($E20=$F$1)</f>
        <v>0</v>
      </c>
      <c r="M20" s="80">
        <f>'MOD Vectors ALL'!M20*($E20=$F$1)</f>
        <v>0</v>
      </c>
      <c r="N20" s="80">
        <f>'MOD Vectors ALL'!N20*($E20=$F$1)</f>
        <v>0</v>
      </c>
      <c r="O20" s="80">
        <f>'MOD Vectors ALL'!O20*($E20=$F$1)</f>
        <v>0</v>
      </c>
      <c r="P20" s="80">
        <f>'MOD Vectors ALL'!P20*($E20=$F$1)</f>
        <v>0</v>
      </c>
      <c r="Q20" s="80">
        <f>'MOD Vectors ALL'!Q20*($E20=$F$1)</f>
        <v>0</v>
      </c>
      <c r="R20" s="80">
        <f>'MOD Vectors ALL'!R20*($E20=$F$1)</f>
        <v>0</v>
      </c>
      <c r="S20" s="80">
        <f>'MOD Vectors ALL'!S20*($E20=$F$1)</f>
        <v>0</v>
      </c>
      <c r="T20" s="80">
        <f>'MOD Vectors ALL'!T20*($E20=$F$1)</f>
        <v>0</v>
      </c>
      <c r="U20" s="80">
        <f>'MOD Vectors ALL'!U20*($E20=$F$1)</f>
        <v>0</v>
      </c>
      <c r="V20" s="80">
        <f>'MOD Vectors ALL'!V20*($E20=$F$1)</f>
        <v>0</v>
      </c>
      <c r="W20" s="80">
        <f>'MOD Vectors ALL'!W20*($E20=$F$1)</f>
        <v>0</v>
      </c>
      <c r="X20" s="80">
        <f>'MOD Vectors ALL'!X20*($E20=$F$1)</f>
        <v>0</v>
      </c>
      <c r="Y20" s="80">
        <f>'MOD Vectors ALL'!Y20*($E20=$F$1)</f>
        <v>0</v>
      </c>
      <c r="Z20" s="80">
        <f>'MOD Vectors ALL'!Z20*($E20=$F$1)</f>
        <v>0</v>
      </c>
      <c r="AA20" s="80">
        <f>'MOD Vectors ALL'!AA20*($E20=$F$1)</f>
        <v>0</v>
      </c>
      <c r="AB20" s="80">
        <f>'MOD Vectors ALL'!AB20*($E20=$F$1)</f>
        <v>0</v>
      </c>
      <c r="AC20" s="80">
        <f>'MOD Vectors ALL'!AC20*($E20=$F$1)</f>
        <v>0</v>
      </c>
      <c r="AD20" s="80">
        <f>'MOD Vectors ALL'!AD20*($E20=$F$1)</f>
        <v>0</v>
      </c>
      <c r="AE20" s="80">
        <f>'MOD Vectors ALL'!AE20*($E20=$F$1)</f>
        <v>0</v>
      </c>
      <c r="AF20" s="80">
        <f>'MOD Vectors ALL'!AF20*($E20=$F$1)</f>
        <v>0</v>
      </c>
      <c r="AG20" s="80">
        <f>'MOD Vectors ALL'!AG20*($E20=$F$1)</f>
        <v>0</v>
      </c>
      <c r="AH20" s="80">
        <f>'MOD Vectors ALL'!AH20*($E20=$F$1)</f>
        <v>0</v>
      </c>
      <c r="AI20" s="80">
        <f>'MOD Vectors ALL'!AI20*($E20=$F$1)</f>
        <v>0</v>
      </c>
      <c r="AJ20" s="80">
        <f>'MOD Vectors ALL'!AJ20*($E20=$F$1)</f>
        <v>0</v>
      </c>
      <c r="AK20" s="80">
        <f>'MOD Vectors ALL'!AK20*($E20=$F$1)</f>
        <v>0</v>
      </c>
      <c r="AL20" s="80">
        <f>'MOD Vectors ALL'!AL20*($E20=$F$1)</f>
        <v>0</v>
      </c>
      <c r="AM20" s="80">
        <f>'MOD Vectors ALL'!AM20*($E20=$F$1)</f>
        <v>0</v>
      </c>
      <c r="AN20" s="80">
        <f>'MOD Vectors ALL'!AN20*($E20=$F$1)</f>
        <v>0</v>
      </c>
      <c r="AO20" s="80">
        <f>'MOD Vectors ALL'!AO20*($E20=$F$1)</f>
        <v>0</v>
      </c>
      <c r="AP20" s="80">
        <f>'MOD Vectors ALL'!AP20*($E20=$F$1)</f>
        <v>0</v>
      </c>
      <c r="AQ20" s="80">
        <f>'MOD Vectors ALL'!AQ20*($E20=$F$1)</f>
        <v>0</v>
      </c>
      <c r="AR20" s="80">
        <f>'MOD Vectors ALL'!AR20*($E20=$F$1)</f>
        <v>0</v>
      </c>
      <c r="AS20" s="80">
        <f>'MOD Vectors ALL'!AS20*($E20=$F$1)</f>
        <v>0</v>
      </c>
      <c r="AT20" s="80">
        <f>'MOD Vectors ALL'!AT20*($E20=$F$1)</f>
        <v>0</v>
      </c>
      <c r="AU20" s="80">
        <f>'MOD Vectors ALL'!AU20*($E20=$F$1)</f>
        <v>0</v>
      </c>
      <c r="AV20" s="80">
        <f>'MOD Vectors ALL'!AV20*($E20=$F$1)</f>
        <v>0</v>
      </c>
      <c r="AW20" s="80">
        <f>'MOD Vectors ALL'!AW20*($E20=$F$1)</f>
        <v>0</v>
      </c>
      <c r="AX20" s="80">
        <f>'MOD Vectors ALL'!AX20*($E20=$F$1)</f>
        <v>0</v>
      </c>
      <c r="AY20" s="80">
        <f>'MOD Vectors ALL'!AY20*($E20=$F$1)</f>
        <v>0</v>
      </c>
      <c r="AZ20" s="80">
        <f>'MOD Vectors ALL'!AZ20*($E20=$F$1)</f>
        <v>0</v>
      </c>
      <c r="BA20" s="80">
        <f>'MOD Vectors ALL'!BA20*($E20=$F$1)</f>
        <v>0</v>
      </c>
      <c r="BB20" s="80">
        <f>'MOD Vectors ALL'!BB20*($E20=$F$1)</f>
        <v>0</v>
      </c>
      <c r="BC20" s="80">
        <f>'MOD Vectors ALL'!BC20*($E20=$F$1)</f>
        <v>0</v>
      </c>
      <c r="BD20" s="80">
        <f>'MOD Vectors ALL'!BD20*($E20=$F$1)</f>
        <v>0</v>
      </c>
      <c r="BE20" s="80">
        <f>'MOD Vectors ALL'!BE20*($E20=$F$1)</f>
        <v>0</v>
      </c>
      <c r="BF20" s="80">
        <f>'MOD Vectors ALL'!BF20*($E20=$F$1)</f>
        <v>0</v>
      </c>
      <c r="BG20" s="80">
        <f>'MOD Vectors ALL'!BG20*($E20=$F$1)</f>
        <v>0</v>
      </c>
      <c r="BH20" s="80">
        <f>'MOD Vectors ALL'!BH20*($E20=$F$1)</f>
        <v>0</v>
      </c>
      <c r="BI20" s="80">
        <f>'MOD Vectors ALL'!BI20*($E20=$F$1)</f>
        <v>0</v>
      </c>
      <c r="BJ20" s="80">
        <f>'MOD Vectors ALL'!BJ20*($E20=$F$1)</f>
        <v>0</v>
      </c>
      <c r="BK20" s="80">
        <f>'MOD Vectors ALL'!BK20*($E20=$F$1)</f>
        <v>0</v>
      </c>
      <c r="BL20" s="80">
        <f>'MOD Vectors ALL'!BL20*($E20=$F$1)</f>
        <v>0</v>
      </c>
      <c r="BM20" s="80">
        <f>'MOD Vectors ALL'!BM20*($E20=$F$1)</f>
        <v>0</v>
      </c>
      <c r="BN20" s="80">
        <f>'MOD Vectors ALL'!BN20*($E20=$F$1)</f>
        <v>0</v>
      </c>
      <c r="BO20" s="80">
        <f>'MOD Vectors ALL'!BO20*($E20=$F$1)</f>
        <v>0</v>
      </c>
      <c r="BP20" s="80">
        <f>'MOD Vectors ALL'!BP20*($E20=$F$1)</f>
        <v>0</v>
      </c>
      <c r="BQ20" s="80">
        <f>'MOD Vectors ALL'!BQ20*($E20=$F$1)</f>
        <v>0</v>
      </c>
      <c r="BR20" s="80">
        <f>'MOD Vectors ALL'!BR20*($E20=$F$1)</f>
        <v>0</v>
      </c>
      <c r="BS20" s="80">
        <f>'MOD Vectors ALL'!BS20*($E20=$F$1)</f>
        <v>0</v>
      </c>
      <c r="BT20" s="80">
        <f>'MOD Vectors ALL'!BT20*($E20=$F$1)</f>
        <v>0</v>
      </c>
      <c r="BU20" s="80">
        <f>'MOD Vectors ALL'!BU20*($E20=$F$1)</f>
        <v>0</v>
      </c>
      <c r="BV20" s="80">
        <f>'MOD Vectors ALL'!BV20*($E20=$F$1)</f>
        <v>0</v>
      </c>
      <c r="BW20" s="80">
        <f>'MOD Vectors ALL'!BW20*($E20=$F$1)</f>
        <v>0</v>
      </c>
      <c r="BX20" s="80">
        <f>'MOD Vectors ALL'!BX20*($E20=$F$1)</f>
        <v>0</v>
      </c>
      <c r="BY20" s="80">
        <f>'MOD Vectors ALL'!BY20*($E20=$F$1)</f>
        <v>0</v>
      </c>
      <c r="BZ20" s="80">
        <f>'MOD Vectors ALL'!BZ20*($E20=$F$1)</f>
        <v>0</v>
      </c>
      <c r="CA20" s="80">
        <f>'MOD Vectors ALL'!CA20*($E20=$F$1)</f>
        <v>0</v>
      </c>
      <c r="CB20" s="80">
        <f>'MOD Vectors ALL'!CB20*($E20=$F$1)</f>
        <v>0</v>
      </c>
      <c r="CC20" s="80">
        <f>'MOD Vectors ALL'!CC20*($E20=$F$1)</f>
        <v>0</v>
      </c>
      <c r="CD20" s="80">
        <f>'MOD Vectors ALL'!CD20*($E20=$F$1)</f>
        <v>0</v>
      </c>
      <c r="CE20" s="80">
        <f>'MOD Vectors ALL'!CE20*($E20=$F$1)</f>
        <v>0</v>
      </c>
      <c r="CF20" s="80">
        <f>'MOD Vectors ALL'!CF20*($E20=$F$1)</f>
        <v>0</v>
      </c>
      <c r="CG20" s="80">
        <f>'MOD Vectors ALL'!CG20*($E20=$F$1)</f>
        <v>0</v>
      </c>
      <c r="CH20" s="80">
        <f>'MOD Vectors ALL'!CH20*($E20=$F$1)</f>
        <v>0</v>
      </c>
      <c r="CI20" s="80">
        <f>'MOD Vectors ALL'!CI20*($E20=$F$1)</f>
        <v>0</v>
      </c>
      <c r="CJ20" s="80">
        <f>'MOD Vectors ALL'!CJ20*($E20=$F$1)</f>
        <v>0</v>
      </c>
      <c r="CK20" s="80">
        <f>'MOD Vectors ALL'!CK20*($E20=$F$1)</f>
        <v>0</v>
      </c>
      <c r="CL20" s="80">
        <f>'MOD Vectors ALL'!CL20*($E20=$F$1)</f>
        <v>0</v>
      </c>
      <c r="CM20" s="80">
        <f>'MOD Vectors ALL'!CM20*($E20=$F$1)</f>
        <v>0</v>
      </c>
      <c r="CN20" s="80">
        <f>'MOD Vectors ALL'!CN20*($E20=$F$1)</f>
        <v>0</v>
      </c>
      <c r="CO20" s="80">
        <f>'MOD Vectors ALL'!CO20*($E20=$F$1)</f>
        <v>0</v>
      </c>
      <c r="CP20" s="80">
        <f>'MOD Vectors ALL'!CP20*($E20=$F$1)</f>
        <v>0</v>
      </c>
      <c r="CQ20" s="80">
        <f>'MOD Vectors ALL'!CQ20*($E20=$F$1)</f>
        <v>0</v>
      </c>
      <c r="CR20" s="80">
        <f>'MOD Vectors ALL'!CR20*($E20=$F$1)</f>
        <v>0</v>
      </c>
      <c r="CS20" s="80">
        <f>'MOD Vectors ALL'!CS20*($E20=$F$1)</f>
        <v>0</v>
      </c>
      <c r="CT20" s="80">
        <f>'MOD Vectors ALL'!CT20*($E20=$F$1)</f>
        <v>0</v>
      </c>
      <c r="CU20" s="80">
        <f>'MOD Vectors ALL'!CU20*($E20=$F$1)</f>
        <v>0</v>
      </c>
      <c r="CV20" s="80">
        <f>'MOD Vectors ALL'!CV20*($E20=$F$1)</f>
        <v>0</v>
      </c>
      <c r="CW20" s="80">
        <f>'MOD Vectors ALL'!CW20*($E20=$F$1)</f>
        <v>0</v>
      </c>
      <c r="CX20" s="80">
        <f>'MOD Vectors ALL'!CX20*($E20=$F$1)</f>
        <v>0</v>
      </c>
      <c r="CY20" s="80">
        <f>'MOD Vectors ALL'!CY20*($E20=$F$1)</f>
        <v>0</v>
      </c>
      <c r="CZ20" s="80">
        <f>'MOD Vectors ALL'!CZ20*($E20=$F$1)</f>
        <v>0</v>
      </c>
      <c r="DA20" s="80">
        <f>'MOD Vectors ALL'!DA20*($E20=$F$1)</f>
        <v>0</v>
      </c>
      <c r="DB20" s="80">
        <f>'MOD Vectors ALL'!DB20*($E20=$F$1)</f>
        <v>0</v>
      </c>
      <c r="DC20" s="80">
        <f>'MOD Vectors ALL'!DC20*($E20=$F$1)</f>
        <v>0</v>
      </c>
      <c r="DD20" s="80">
        <f>'MOD Vectors ALL'!DD20*($E20=$F$1)</f>
        <v>0</v>
      </c>
      <c r="DE20" s="80">
        <f>'MOD Vectors ALL'!DE20*($E20=$F$1)</f>
        <v>0</v>
      </c>
      <c r="DF20" s="80">
        <f>'MOD Vectors ALL'!DF20*($E20=$F$1)</f>
        <v>0</v>
      </c>
      <c r="DG20" s="80">
        <f>'MOD Vectors ALL'!DG20*($E20=$F$1)</f>
        <v>0</v>
      </c>
      <c r="DH20" s="80">
        <f>'MOD Vectors ALL'!DH20*($E20=$F$1)</f>
        <v>0</v>
      </c>
      <c r="DI20" s="80">
        <f>'MOD Vectors ALL'!DI20*($E20=$F$1)</f>
        <v>0</v>
      </c>
      <c r="DJ20" s="80">
        <f>'MOD Vectors ALL'!DJ20*($E20=$F$1)</f>
        <v>0</v>
      </c>
      <c r="DK20" s="80">
        <f>'MOD Vectors ALL'!DK20*($E20=$F$1)</f>
        <v>0</v>
      </c>
      <c r="DL20" s="80">
        <f>'MOD Vectors ALL'!DL20*($E20=$F$1)</f>
        <v>0</v>
      </c>
      <c r="DM20" s="80">
        <f>'MOD Vectors ALL'!DM20*($E20=$F$1)</f>
        <v>0</v>
      </c>
      <c r="DN20" s="80">
        <f>'MOD Vectors ALL'!DN20*($E20=$F$1)</f>
        <v>0</v>
      </c>
      <c r="DO20" s="80">
        <f>'MOD Vectors ALL'!DO20*($E20=$F$1)</f>
        <v>0</v>
      </c>
      <c r="DP20" s="80">
        <f>'MOD Vectors ALL'!DP20*($E20=$F$1)</f>
        <v>0</v>
      </c>
      <c r="DQ20" s="80">
        <f>'MOD Vectors ALL'!DQ20*($E20=$F$1)</f>
        <v>0</v>
      </c>
    </row>
    <row r="21" spans="1:121" x14ac:dyDescent="0.2">
      <c r="A21">
        <v>80</v>
      </c>
      <c r="B21" t="s">
        <v>16</v>
      </c>
      <c r="C21" t="s">
        <v>369</v>
      </c>
      <c r="D21" t="s">
        <v>532</v>
      </c>
      <c r="E21" t="s">
        <v>25</v>
      </c>
      <c r="F21" t="s">
        <v>14</v>
      </c>
      <c r="G21">
        <v>0.50378800000000001</v>
      </c>
      <c r="H21">
        <v>1.0463899999999999</v>
      </c>
      <c r="I21" s="80">
        <f>'MOD Vectors ALL'!I21*($E21=$F$1)</f>
        <v>0</v>
      </c>
      <c r="J21" s="80">
        <f>'MOD Vectors ALL'!J21*($E21=$F$1)</f>
        <v>0</v>
      </c>
      <c r="K21" s="80">
        <f>'MOD Vectors ALL'!K21*($E21=$F$1)</f>
        <v>0</v>
      </c>
      <c r="L21" s="80">
        <f>'MOD Vectors ALL'!L21*($E21=$F$1)</f>
        <v>0</v>
      </c>
      <c r="M21" s="80">
        <f>'MOD Vectors ALL'!M21*($E21=$F$1)</f>
        <v>0</v>
      </c>
      <c r="N21" s="80">
        <f>'MOD Vectors ALL'!N21*($E21=$F$1)</f>
        <v>0</v>
      </c>
      <c r="O21" s="80">
        <f>'MOD Vectors ALL'!O21*($E21=$F$1)</f>
        <v>0</v>
      </c>
      <c r="P21" s="80">
        <f>'MOD Vectors ALL'!P21*($E21=$F$1)</f>
        <v>0</v>
      </c>
      <c r="Q21" s="80">
        <f>'MOD Vectors ALL'!Q21*($E21=$F$1)</f>
        <v>0</v>
      </c>
      <c r="R21" s="80">
        <f>'MOD Vectors ALL'!R21*($E21=$F$1)</f>
        <v>0</v>
      </c>
      <c r="S21" s="80">
        <f>'MOD Vectors ALL'!S21*($E21=$F$1)</f>
        <v>0</v>
      </c>
      <c r="T21" s="80">
        <f>'MOD Vectors ALL'!T21*($E21=$F$1)</f>
        <v>0</v>
      </c>
      <c r="U21" s="80">
        <f>'MOD Vectors ALL'!U21*($E21=$F$1)</f>
        <v>0</v>
      </c>
      <c r="V21" s="80">
        <f>'MOD Vectors ALL'!V21*($E21=$F$1)</f>
        <v>0</v>
      </c>
      <c r="W21" s="80">
        <f>'MOD Vectors ALL'!W21*($E21=$F$1)</f>
        <v>0</v>
      </c>
      <c r="X21" s="80">
        <f>'MOD Vectors ALL'!X21*($E21=$F$1)</f>
        <v>0</v>
      </c>
      <c r="Y21" s="80">
        <f>'MOD Vectors ALL'!Y21*($E21=$F$1)</f>
        <v>0</v>
      </c>
      <c r="Z21" s="80">
        <f>'MOD Vectors ALL'!Z21*($E21=$F$1)</f>
        <v>0</v>
      </c>
      <c r="AA21" s="80">
        <f>'MOD Vectors ALL'!AA21*($E21=$F$1)</f>
        <v>0</v>
      </c>
      <c r="AB21" s="80">
        <f>'MOD Vectors ALL'!AB21*($E21=$F$1)</f>
        <v>0</v>
      </c>
      <c r="AC21" s="80">
        <f>'MOD Vectors ALL'!AC21*($E21=$F$1)</f>
        <v>0</v>
      </c>
      <c r="AD21" s="80">
        <f>'MOD Vectors ALL'!AD21*($E21=$F$1)</f>
        <v>0</v>
      </c>
      <c r="AE21" s="80">
        <f>'MOD Vectors ALL'!AE21*($E21=$F$1)</f>
        <v>0</v>
      </c>
      <c r="AF21" s="80">
        <f>'MOD Vectors ALL'!AF21*($E21=$F$1)</f>
        <v>0</v>
      </c>
      <c r="AG21" s="80">
        <f>'MOD Vectors ALL'!AG21*($E21=$F$1)</f>
        <v>0</v>
      </c>
      <c r="AH21" s="80">
        <f>'MOD Vectors ALL'!AH21*($E21=$F$1)</f>
        <v>0</v>
      </c>
      <c r="AI21" s="80">
        <f>'MOD Vectors ALL'!AI21*($E21=$F$1)</f>
        <v>0</v>
      </c>
      <c r="AJ21" s="80">
        <f>'MOD Vectors ALL'!AJ21*($E21=$F$1)</f>
        <v>0</v>
      </c>
      <c r="AK21" s="80">
        <f>'MOD Vectors ALL'!AK21*($E21=$F$1)</f>
        <v>0</v>
      </c>
      <c r="AL21" s="80">
        <f>'MOD Vectors ALL'!AL21*($E21=$F$1)</f>
        <v>0</v>
      </c>
      <c r="AM21" s="80">
        <f>'MOD Vectors ALL'!AM21*($E21=$F$1)</f>
        <v>0</v>
      </c>
      <c r="AN21" s="80">
        <f>'MOD Vectors ALL'!AN21*($E21=$F$1)</f>
        <v>0</v>
      </c>
      <c r="AO21" s="80">
        <f>'MOD Vectors ALL'!AO21*($E21=$F$1)</f>
        <v>0</v>
      </c>
      <c r="AP21" s="80">
        <f>'MOD Vectors ALL'!AP21*($E21=$F$1)</f>
        <v>0</v>
      </c>
      <c r="AQ21" s="80">
        <f>'MOD Vectors ALL'!AQ21*($E21=$F$1)</f>
        <v>0</v>
      </c>
      <c r="AR21" s="80">
        <f>'MOD Vectors ALL'!AR21*($E21=$F$1)</f>
        <v>0</v>
      </c>
      <c r="AS21" s="80">
        <f>'MOD Vectors ALL'!AS21*($E21=$F$1)</f>
        <v>0</v>
      </c>
      <c r="AT21" s="80">
        <f>'MOD Vectors ALL'!AT21*($E21=$F$1)</f>
        <v>0</v>
      </c>
      <c r="AU21" s="80">
        <f>'MOD Vectors ALL'!AU21*($E21=$F$1)</f>
        <v>0</v>
      </c>
      <c r="AV21" s="80">
        <f>'MOD Vectors ALL'!AV21*($E21=$F$1)</f>
        <v>0</v>
      </c>
      <c r="AW21" s="80">
        <f>'MOD Vectors ALL'!AW21*($E21=$F$1)</f>
        <v>0</v>
      </c>
      <c r="AX21" s="80">
        <f>'MOD Vectors ALL'!AX21*($E21=$F$1)</f>
        <v>0</v>
      </c>
      <c r="AY21" s="80">
        <f>'MOD Vectors ALL'!AY21*($E21=$F$1)</f>
        <v>0</v>
      </c>
      <c r="AZ21" s="80">
        <f>'MOD Vectors ALL'!AZ21*($E21=$F$1)</f>
        <v>0</v>
      </c>
      <c r="BA21" s="80">
        <f>'MOD Vectors ALL'!BA21*($E21=$F$1)</f>
        <v>0</v>
      </c>
      <c r="BB21" s="80">
        <f>'MOD Vectors ALL'!BB21*($E21=$F$1)</f>
        <v>0</v>
      </c>
      <c r="BC21" s="80">
        <f>'MOD Vectors ALL'!BC21*($E21=$F$1)</f>
        <v>0</v>
      </c>
      <c r="BD21" s="80">
        <f>'MOD Vectors ALL'!BD21*($E21=$F$1)</f>
        <v>0</v>
      </c>
      <c r="BE21" s="80">
        <f>'MOD Vectors ALL'!BE21*($E21=$F$1)</f>
        <v>0</v>
      </c>
      <c r="BF21" s="80">
        <f>'MOD Vectors ALL'!BF21*($E21=$F$1)</f>
        <v>0</v>
      </c>
      <c r="BG21" s="80">
        <f>'MOD Vectors ALL'!BG21*($E21=$F$1)</f>
        <v>0</v>
      </c>
      <c r="BH21" s="80">
        <f>'MOD Vectors ALL'!BH21*($E21=$F$1)</f>
        <v>0</v>
      </c>
      <c r="BI21" s="80">
        <f>'MOD Vectors ALL'!BI21*($E21=$F$1)</f>
        <v>0</v>
      </c>
      <c r="BJ21" s="80">
        <f>'MOD Vectors ALL'!BJ21*($E21=$F$1)</f>
        <v>0</v>
      </c>
      <c r="BK21" s="80">
        <f>'MOD Vectors ALL'!BK21*($E21=$F$1)</f>
        <v>0</v>
      </c>
      <c r="BL21" s="80">
        <f>'MOD Vectors ALL'!BL21*($E21=$F$1)</f>
        <v>0</v>
      </c>
      <c r="BM21" s="80">
        <f>'MOD Vectors ALL'!BM21*($E21=$F$1)</f>
        <v>0</v>
      </c>
      <c r="BN21" s="80">
        <f>'MOD Vectors ALL'!BN21*($E21=$F$1)</f>
        <v>0</v>
      </c>
      <c r="BO21" s="80">
        <f>'MOD Vectors ALL'!BO21*($E21=$F$1)</f>
        <v>0</v>
      </c>
      <c r="BP21" s="80">
        <f>'MOD Vectors ALL'!BP21*($E21=$F$1)</f>
        <v>0</v>
      </c>
      <c r="BQ21" s="80">
        <f>'MOD Vectors ALL'!BQ21*($E21=$F$1)</f>
        <v>0</v>
      </c>
      <c r="BR21" s="80">
        <f>'MOD Vectors ALL'!BR21*($E21=$F$1)</f>
        <v>0</v>
      </c>
      <c r="BS21" s="80">
        <f>'MOD Vectors ALL'!BS21*($E21=$F$1)</f>
        <v>0</v>
      </c>
      <c r="BT21" s="80">
        <f>'MOD Vectors ALL'!BT21*($E21=$F$1)</f>
        <v>0</v>
      </c>
      <c r="BU21" s="80">
        <f>'MOD Vectors ALL'!BU21*($E21=$F$1)</f>
        <v>0</v>
      </c>
      <c r="BV21" s="80">
        <f>'MOD Vectors ALL'!BV21*($E21=$F$1)</f>
        <v>0</v>
      </c>
      <c r="BW21" s="80">
        <f>'MOD Vectors ALL'!BW21*($E21=$F$1)</f>
        <v>0</v>
      </c>
      <c r="BX21" s="80">
        <f>'MOD Vectors ALL'!BX21*($E21=$F$1)</f>
        <v>0</v>
      </c>
      <c r="BY21" s="80">
        <f>'MOD Vectors ALL'!BY21*($E21=$F$1)</f>
        <v>0</v>
      </c>
      <c r="BZ21" s="80">
        <f>'MOD Vectors ALL'!BZ21*($E21=$F$1)</f>
        <v>0</v>
      </c>
      <c r="CA21" s="80">
        <f>'MOD Vectors ALL'!CA21*($E21=$F$1)</f>
        <v>0</v>
      </c>
      <c r="CB21" s="80">
        <f>'MOD Vectors ALL'!CB21*($E21=$F$1)</f>
        <v>0</v>
      </c>
      <c r="CC21" s="80">
        <f>'MOD Vectors ALL'!CC21*($E21=$F$1)</f>
        <v>0</v>
      </c>
      <c r="CD21" s="80">
        <f>'MOD Vectors ALL'!CD21*($E21=$F$1)</f>
        <v>0</v>
      </c>
      <c r="CE21" s="80">
        <f>'MOD Vectors ALL'!CE21*($E21=$F$1)</f>
        <v>0</v>
      </c>
      <c r="CF21" s="80">
        <f>'MOD Vectors ALL'!CF21*($E21=$F$1)</f>
        <v>0</v>
      </c>
      <c r="CG21" s="80">
        <f>'MOD Vectors ALL'!CG21*($E21=$F$1)</f>
        <v>0</v>
      </c>
      <c r="CH21" s="80">
        <f>'MOD Vectors ALL'!CH21*($E21=$F$1)</f>
        <v>0</v>
      </c>
      <c r="CI21" s="80">
        <f>'MOD Vectors ALL'!CI21*($E21=$F$1)</f>
        <v>0</v>
      </c>
      <c r="CJ21" s="80">
        <f>'MOD Vectors ALL'!CJ21*($E21=$F$1)</f>
        <v>0</v>
      </c>
      <c r="CK21" s="80">
        <f>'MOD Vectors ALL'!CK21*($E21=$F$1)</f>
        <v>0</v>
      </c>
      <c r="CL21" s="80">
        <f>'MOD Vectors ALL'!CL21*($E21=$F$1)</f>
        <v>0</v>
      </c>
      <c r="CM21" s="80">
        <f>'MOD Vectors ALL'!CM21*($E21=$F$1)</f>
        <v>0</v>
      </c>
      <c r="CN21" s="80">
        <f>'MOD Vectors ALL'!CN21*($E21=$F$1)</f>
        <v>0</v>
      </c>
      <c r="CO21" s="80">
        <f>'MOD Vectors ALL'!CO21*($E21=$F$1)</f>
        <v>0</v>
      </c>
      <c r="CP21" s="80">
        <f>'MOD Vectors ALL'!CP21*($E21=$F$1)</f>
        <v>0</v>
      </c>
      <c r="CQ21" s="80">
        <f>'MOD Vectors ALL'!CQ21*($E21=$F$1)</f>
        <v>0</v>
      </c>
      <c r="CR21" s="80">
        <f>'MOD Vectors ALL'!CR21*($E21=$F$1)</f>
        <v>0</v>
      </c>
      <c r="CS21" s="80">
        <f>'MOD Vectors ALL'!CS21*($E21=$F$1)</f>
        <v>0</v>
      </c>
      <c r="CT21" s="80">
        <f>'MOD Vectors ALL'!CT21*($E21=$F$1)</f>
        <v>0</v>
      </c>
      <c r="CU21" s="80">
        <f>'MOD Vectors ALL'!CU21*($E21=$F$1)</f>
        <v>0</v>
      </c>
      <c r="CV21" s="80">
        <f>'MOD Vectors ALL'!CV21*($E21=$F$1)</f>
        <v>0</v>
      </c>
      <c r="CW21" s="80">
        <f>'MOD Vectors ALL'!CW21*($E21=$F$1)</f>
        <v>0</v>
      </c>
      <c r="CX21" s="80">
        <f>'MOD Vectors ALL'!CX21*($E21=$F$1)</f>
        <v>0</v>
      </c>
      <c r="CY21" s="80">
        <f>'MOD Vectors ALL'!CY21*($E21=$F$1)</f>
        <v>0</v>
      </c>
      <c r="CZ21" s="80">
        <f>'MOD Vectors ALL'!CZ21*($E21=$F$1)</f>
        <v>0</v>
      </c>
      <c r="DA21" s="80">
        <f>'MOD Vectors ALL'!DA21*($E21=$F$1)</f>
        <v>0</v>
      </c>
      <c r="DB21" s="80">
        <f>'MOD Vectors ALL'!DB21*($E21=$F$1)</f>
        <v>0</v>
      </c>
      <c r="DC21" s="80">
        <f>'MOD Vectors ALL'!DC21*($E21=$F$1)</f>
        <v>0</v>
      </c>
      <c r="DD21" s="80">
        <f>'MOD Vectors ALL'!DD21*($E21=$F$1)</f>
        <v>0</v>
      </c>
      <c r="DE21" s="80">
        <f>'MOD Vectors ALL'!DE21*($E21=$F$1)</f>
        <v>0</v>
      </c>
      <c r="DF21" s="80">
        <f>'MOD Vectors ALL'!DF21*($E21=$F$1)</f>
        <v>0</v>
      </c>
      <c r="DG21" s="80">
        <f>'MOD Vectors ALL'!DG21*($E21=$F$1)</f>
        <v>0</v>
      </c>
      <c r="DH21" s="80">
        <f>'MOD Vectors ALL'!DH21*($E21=$F$1)</f>
        <v>0</v>
      </c>
      <c r="DI21" s="80">
        <f>'MOD Vectors ALL'!DI21*($E21=$F$1)</f>
        <v>0</v>
      </c>
      <c r="DJ21" s="80">
        <f>'MOD Vectors ALL'!DJ21*($E21=$F$1)</f>
        <v>0</v>
      </c>
      <c r="DK21" s="80">
        <f>'MOD Vectors ALL'!DK21*($E21=$F$1)</f>
        <v>0</v>
      </c>
      <c r="DL21" s="80">
        <f>'MOD Vectors ALL'!DL21*($E21=$F$1)</f>
        <v>0</v>
      </c>
      <c r="DM21" s="80">
        <f>'MOD Vectors ALL'!DM21*($E21=$F$1)</f>
        <v>0</v>
      </c>
      <c r="DN21" s="80">
        <f>'MOD Vectors ALL'!DN21*($E21=$F$1)</f>
        <v>0</v>
      </c>
      <c r="DO21" s="80">
        <f>'MOD Vectors ALL'!DO21*($E21=$F$1)</f>
        <v>0</v>
      </c>
      <c r="DP21" s="80">
        <f>'MOD Vectors ALL'!DP21*($E21=$F$1)</f>
        <v>0</v>
      </c>
      <c r="DQ21" s="80">
        <f>'MOD Vectors ALL'!DQ21*($E21=$F$1)</f>
        <v>0</v>
      </c>
    </row>
    <row r="22" spans="1:121" x14ac:dyDescent="0.2">
      <c r="A22">
        <v>81</v>
      </c>
      <c r="B22" t="s">
        <v>16</v>
      </c>
      <c r="C22" t="s">
        <v>369</v>
      </c>
      <c r="D22" t="s">
        <v>532</v>
      </c>
      <c r="E22" t="s">
        <v>25</v>
      </c>
      <c r="F22" t="s">
        <v>33</v>
      </c>
      <c r="G22">
        <v>0.60518700000000003</v>
      </c>
      <c r="H22">
        <v>1.16421</v>
      </c>
      <c r="I22" s="80">
        <f>'MOD Vectors ALL'!I22*($E22=$F$1)</f>
        <v>0</v>
      </c>
      <c r="J22" s="80">
        <f>'MOD Vectors ALL'!J22*($E22=$F$1)</f>
        <v>0</v>
      </c>
      <c r="K22" s="80">
        <f>'MOD Vectors ALL'!K22*($E22=$F$1)</f>
        <v>0</v>
      </c>
      <c r="L22" s="80">
        <f>'MOD Vectors ALL'!L22*($E22=$F$1)</f>
        <v>0</v>
      </c>
      <c r="M22" s="80">
        <f>'MOD Vectors ALL'!M22*($E22=$F$1)</f>
        <v>0</v>
      </c>
      <c r="N22" s="80">
        <f>'MOD Vectors ALL'!N22*($E22=$F$1)</f>
        <v>0</v>
      </c>
      <c r="O22" s="80">
        <f>'MOD Vectors ALL'!O22*($E22=$F$1)</f>
        <v>0</v>
      </c>
      <c r="P22" s="80">
        <f>'MOD Vectors ALL'!P22*($E22=$F$1)</f>
        <v>0</v>
      </c>
      <c r="Q22" s="80">
        <f>'MOD Vectors ALL'!Q22*($E22=$F$1)</f>
        <v>0</v>
      </c>
      <c r="R22" s="80">
        <f>'MOD Vectors ALL'!R22*($E22=$F$1)</f>
        <v>0</v>
      </c>
      <c r="S22" s="80">
        <f>'MOD Vectors ALL'!S22*($E22=$F$1)</f>
        <v>0</v>
      </c>
      <c r="T22" s="80">
        <f>'MOD Vectors ALL'!T22*($E22=$F$1)</f>
        <v>0</v>
      </c>
      <c r="U22" s="80">
        <f>'MOD Vectors ALL'!U22*($E22=$F$1)</f>
        <v>0</v>
      </c>
      <c r="V22" s="80">
        <f>'MOD Vectors ALL'!V22*($E22=$F$1)</f>
        <v>0</v>
      </c>
      <c r="W22" s="80">
        <f>'MOD Vectors ALL'!W22*($E22=$F$1)</f>
        <v>0</v>
      </c>
      <c r="X22" s="80">
        <f>'MOD Vectors ALL'!X22*($E22=$F$1)</f>
        <v>0</v>
      </c>
      <c r="Y22" s="80">
        <f>'MOD Vectors ALL'!Y22*($E22=$F$1)</f>
        <v>0</v>
      </c>
      <c r="Z22" s="80">
        <f>'MOD Vectors ALL'!Z22*($E22=$F$1)</f>
        <v>0</v>
      </c>
      <c r="AA22" s="80">
        <f>'MOD Vectors ALL'!AA22*($E22=$F$1)</f>
        <v>0</v>
      </c>
      <c r="AB22" s="80">
        <f>'MOD Vectors ALL'!AB22*($E22=$F$1)</f>
        <v>0</v>
      </c>
      <c r="AC22" s="80">
        <f>'MOD Vectors ALL'!AC22*($E22=$F$1)</f>
        <v>0</v>
      </c>
      <c r="AD22" s="80">
        <f>'MOD Vectors ALL'!AD22*($E22=$F$1)</f>
        <v>0</v>
      </c>
      <c r="AE22" s="80">
        <f>'MOD Vectors ALL'!AE22*($E22=$F$1)</f>
        <v>0</v>
      </c>
      <c r="AF22" s="80">
        <f>'MOD Vectors ALL'!AF22*($E22=$F$1)</f>
        <v>0</v>
      </c>
      <c r="AG22" s="80">
        <f>'MOD Vectors ALL'!AG22*($E22=$F$1)</f>
        <v>0</v>
      </c>
      <c r="AH22" s="80">
        <f>'MOD Vectors ALL'!AH22*($E22=$F$1)</f>
        <v>0</v>
      </c>
      <c r="AI22" s="80">
        <f>'MOD Vectors ALL'!AI22*($E22=$F$1)</f>
        <v>0</v>
      </c>
      <c r="AJ22" s="80">
        <f>'MOD Vectors ALL'!AJ22*($E22=$F$1)</f>
        <v>0</v>
      </c>
      <c r="AK22" s="80">
        <f>'MOD Vectors ALL'!AK22*($E22=$F$1)</f>
        <v>0</v>
      </c>
      <c r="AL22" s="80">
        <f>'MOD Vectors ALL'!AL22*($E22=$F$1)</f>
        <v>0</v>
      </c>
      <c r="AM22" s="80">
        <f>'MOD Vectors ALL'!AM22*($E22=$F$1)</f>
        <v>0</v>
      </c>
      <c r="AN22" s="80">
        <f>'MOD Vectors ALL'!AN22*($E22=$F$1)</f>
        <v>0</v>
      </c>
      <c r="AO22" s="80">
        <f>'MOD Vectors ALL'!AO22*($E22=$F$1)</f>
        <v>0</v>
      </c>
      <c r="AP22" s="80">
        <f>'MOD Vectors ALL'!AP22*($E22=$F$1)</f>
        <v>0</v>
      </c>
      <c r="AQ22" s="80">
        <f>'MOD Vectors ALL'!AQ22*($E22=$F$1)</f>
        <v>0</v>
      </c>
      <c r="AR22" s="80">
        <f>'MOD Vectors ALL'!AR22*($E22=$F$1)</f>
        <v>0</v>
      </c>
      <c r="AS22" s="80">
        <f>'MOD Vectors ALL'!AS22*($E22=$F$1)</f>
        <v>0</v>
      </c>
      <c r="AT22" s="80">
        <f>'MOD Vectors ALL'!AT22*($E22=$F$1)</f>
        <v>0</v>
      </c>
      <c r="AU22" s="80">
        <f>'MOD Vectors ALL'!AU22*($E22=$F$1)</f>
        <v>0</v>
      </c>
      <c r="AV22" s="80">
        <f>'MOD Vectors ALL'!AV22*($E22=$F$1)</f>
        <v>0</v>
      </c>
      <c r="AW22" s="80">
        <f>'MOD Vectors ALL'!AW22*($E22=$F$1)</f>
        <v>0</v>
      </c>
      <c r="AX22" s="80">
        <f>'MOD Vectors ALL'!AX22*($E22=$F$1)</f>
        <v>0</v>
      </c>
      <c r="AY22" s="80">
        <f>'MOD Vectors ALL'!AY22*($E22=$F$1)</f>
        <v>0</v>
      </c>
      <c r="AZ22" s="80">
        <f>'MOD Vectors ALL'!AZ22*($E22=$F$1)</f>
        <v>0</v>
      </c>
      <c r="BA22" s="80">
        <f>'MOD Vectors ALL'!BA22*($E22=$F$1)</f>
        <v>0</v>
      </c>
      <c r="BB22" s="80">
        <f>'MOD Vectors ALL'!BB22*($E22=$F$1)</f>
        <v>0</v>
      </c>
      <c r="BC22" s="80">
        <f>'MOD Vectors ALL'!BC22*($E22=$F$1)</f>
        <v>0</v>
      </c>
      <c r="BD22" s="80">
        <f>'MOD Vectors ALL'!BD22*($E22=$F$1)</f>
        <v>0</v>
      </c>
      <c r="BE22" s="80">
        <f>'MOD Vectors ALL'!BE22*($E22=$F$1)</f>
        <v>0</v>
      </c>
      <c r="BF22" s="80">
        <f>'MOD Vectors ALL'!BF22*($E22=$F$1)</f>
        <v>0</v>
      </c>
      <c r="BG22" s="80">
        <f>'MOD Vectors ALL'!BG22*($E22=$F$1)</f>
        <v>0</v>
      </c>
      <c r="BH22" s="80">
        <f>'MOD Vectors ALL'!BH22*($E22=$F$1)</f>
        <v>0</v>
      </c>
      <c r="BI22" s="80">
        <f>'MOD Vectors ALL'!BI22*($E22=$F$1)</f>
        <v>0</v>
      </c>
      <c r="BJ22" s="80">
        <f>'MOD Vectors ALL'!BJ22*($E22=$F$1)</f>
        <v>0</v>
      </c>
      <c r="BK22" s="80">
        <f>'MOD Vectors ALL'!BK22*($E22=$F$1)</f>
        <v>0</v>
      </c>
      <c r="BL22" s="80">
        <f>'MOD Vectors ALL'!BL22*($E22=$F$1)</f>
        <v>0</v>
      </c>
      <c r="BM22" s="80">
        <f>'MOD Vectors ALL'!BM22*($E22=$F$1)</f>
        <v>0</v>
      </c>
      <c r="BN22" s="80">
        <f>'MOD Vectors ALL'!BN22*($E22=$F$1)</f>
        <v>0</v>
      </c>
      <c r="BO22" s="80">
        <f>'MOD Vectors ALL'!BO22*($E22=$F$1)</f>
        <v>0</v>
      </c>
      <c r="BP22" s="80">
        <f>'MOD Vectors ALL'!BP22*($E22=$F$1)</f>
        <v>0</v>
      </c>
      <c r="BQ22" s="80">
        <f>'MOD Vectors ALL'!BQ22*($E22=$F$1)</f>
        <v>0</v>
      </c>
      <c r="BR22" s="80">
        <f>'MOD Vectors ALL'!BR22*($E22=$F$1)</f>
        <v>0</v>
      </c>
      <c r="BS22" s="80">
        <f>'MOD Vectors ALL'!BS22*($E22=$F$1)</f>
        <v>0</v>
      </c>
      <c r="BT22" s="80">
        <f>'MOD Vectors ALL'!BT22*($E22=$F$1)</f>
        <v>0</v>
      </c>
      <c r="BU22" s="80">
        <f>'MOD Vectors ALL'!BU22*($E22=$F$1)</f>
        <v>0</v>
      </c>
      <c r="BV22" s="80">
        <f>'MOD Vectors ALL'!BV22*($E22=$F$1)</f>
        <v>0</v>
      </c>
      <c r="BW22" s="80">
        <f>'MOD Vectors ALL'!BW22*($E22=$F$1)</f>
        <v>0</v>
      </c>
      <c r="BX22" s="80">
        <f>'MOD Vectors ALL'!BX22*($E22=$F$1)</f>
        <v>0</v>
      </c>
      <c r="BY22" s="80">
        <f>'MOD Vectors ALL'!BY22*($E22=$F$1)</f>
        <v>0</v>
      </c>
      <c r="BZ22" s="80">
        <f>'MOD Vectors ALL'!BZ22*($E22=$F$1)</f>
        <v>0</v>
      </c>
      <c r="CA22" s="80">
        <f>'MOD Vectors ALL'!CA22*($E22=$F$1)</f>
        <v>0</v>
      </c>
      <c r="CB22" s="80">
        <f>'MOD Vectors ALL'!CB22*($E22=$F$1)</f>
        <v>0</v>
      </c>
      <c r="CC22" s="80">
        <f>'MOD Vectors ALL'!CC22*($E22=$F$1)</f>
        <v>0</v>
      </c>
      <c r="CD22" s="80">
        <f>'MOD Vectors ALL'!CD22*($E22=$F$1)</f>
        <v>0</v>
      </c>
      <c r="CE22" s="80">
        <f>'MOD Vectors ALL'!CE22*($E22=$F$1)</f>
        <v>0</v>
      </c>
      <c r="CF22" s="80">
        <f>'MOD Vectors ALL'!CF22*($E22=$F$1)</f>
        <v>0</v>
      </c>
      <c r="CG22" s="80">
        <f>'MOD Vectors ALL'!CG22*($E22=$F$1)</f>
        <v>0</v>
      </c>
      <c r="CH22" s="80">
        <f>'MOD Vectors ALL'!CH22*($E22=$F$1)</f>
        <v>0</v>
      </c>
      <c r="CI22" s="80">
        <f>'MOD Vectors ALL'!CI22*($E22=$F$1)</f>
        <v>0</v>
      </c>
      <c r="CJ22" s="80">
        <f>'MOD Vectors ALL'!CJ22*($E22=$F$1)</f>
        <v>0</v>
      </c>
      <c r="CK22" s="80">
        <f>'MOD Vectors ALL'!CK22*($E22=$F$1)</f>
        <v>0</v>
      </c>
      <c r="CL22" s="80">
        <f>'MOD Vectors ALL'!CL22*($E22=$F$1)</f>
        <v>0</v>
      </c>
      <c r="CM22" s="80">
        <f>'MOD Vectors ALL'!CM22*($E22=$F$1)</f>
        <v>0</v>
      </c>
      <c r="CN22" s="80">
        <f>'MOD Vectors ALL'!CN22*($E22=$F$1)</f>
        <v>0</v>
      </c>
      <c r="CO22" s="80">
        <f>'MOD Vectors ALL'!CO22*($E22=$F$1)</f>
        <v>0</v>
      </c>
      <c r="CP22" s="80">
        <f>'MOD Vectors ALL'!CP22*($E22=$F$1)</f>
        <v>0</v>
      </c>
      <c r="CQ22" s="80">
        <f>'MOD Vectors ALL'!CQ22*($E22=$F$1)</f>
        <v>0</v>
      </c>
      <c r="CR22" s="80">
        <f>'MOD Vectors ALL'!CR22*($E22=$F$1)</f>
        <v>0</v>
      </c>
      <c r="CS22" s="80">
        <f>'MOD Vectors ALL'!CS22*($E22=$F$1)</f>
        <v>0</v>
      </c>
      <c r="CT22" s="80">
        <f>'MOD Vectors ALL'!CT22*($E22=$F$1)</f>
        <v>0</v>
      </c>
      <c r="CU22" s="80">
        <f>'MOD Vectors ALL'!CU22*($E22=$F$1)</f>
        <v>0</v>
      </c>
      <c r="CV22" s="80">
        <f>'MOD Vectors ALL'!CV22*($E22=$F$1)</f>
        <v>0</v>
      </c>
      <c r="CW22" s="80">
        <f>'MOD Vectors ALL'!CW22*($E22=$F$1)</f>
        <v>0</v>
      </c>
      <c r="CX22" s="80">
        <f>'MOD Vectors ALL'!CX22*($E22=$F$1)</f>
        <v>0</v>
      </c>
      <c r="CY22" s="80">
        <f>'MOD Vectors ALL'!CY22*($E22=$F$1)</f>
        <v>0</v>
      </c>
      <c r="CZ22" s="80">
        <f>'MOD Vectors ALL'!CZ22*($E22=$F$1)</f>
        <v>0</v>
      </c>
      <c r="DA22" s="80">
        <f>'MOD Vectors ALL'!DA22*($E22=$F$1)</f>
        <v>0</v>
      </c>
      <c r="DB22" s="80">
        <f>'MOD Vectors ALL'!DB22*($E22=$F$1)</f>
        <v>0</v>
      </c>
      <c r="DC22" s="80">
        <f>'MOD Vectors ALL'!DC22*($E22=$F$1)</f>
        <v>0</v>
      </c>
      <c r="DD22" s="80">
        <f>'MOD Vectors ALL'!DD22*($E22=$F$1)</f>
        <v>0</v>
      </c>
      <c r="DE22" s="80">
        <f>'MOD Vectors ALL'!DE22*($E22=$F$1)</f>
        <v>0</v>
      </c>
      <c r="DF22" s="80">
        <f>'MOD Vectors ALL'!DF22*($E22=$F$1)</f>
        <v>0</v>
      </c>
      <c r="DG22" s="80">
        <f>'MOD Vectors ALL'!DG22*($E22=$F$1)</f>
        <v>0</v>
      </c>
      <c r="DH22" s="80">
        <f>'MOD Vectors ALL'!DH22*($E22=$F$1)</f>
        <v>0</v>
      </c>
      <c r="DI22" s="80">
        <f>'MOD Vectors ALL'!DI22*($E22=$F$1)</f>
        <v>0</v>
      </c>
      <c r="DJ22" s="80">
        <f>'MOD Vectors ALL'!DJ22*($E22=$F$1)</f>
        <v>0</v>
      </c>
      <c r="DK22" s="80">
        <f>'MOD Vectors ALL'!DK22*($E22=$F$1)</f>
        <v>0</v>
      </c>
      <c r="DL22" s="80">
        <f>'MOD Vectors ALL'!DL22*($E22=$F$1)</f>
        <v>0</v>
      </c>
      <c r="DM22" s="80">
        <f>'MOD Vectors ALL'!DM22*($E22=$F$1)</f>
        <v>0</v>
      </c>
      <c r="DN22" s="80">
        <f>'MOD Vectors ALL'!DN22*($E22=$F$1)</f>
        <v>0</v>
      </c>
      <c r="DO22" s="80">
        <f>'MOD Vectors ALL'!DO22*($E22=$F$1)</f>
        <v>0</v>
      </c>
      <c r="DP22" s="80">
        <f>'MOD Vectors ALL'!DP22*($E22=$F$1)</f>
        <v>0</v>
      </c>
      <c r="DQ22" s="80">
        <f>'MOD Vectors ALL'!DQ22*($E22=$F$1)</f>
        <v>0</v>
      </c>
    </row>
    <row r="23" spans="1:121" x14ac:dyDescent="0.2">
      <c r="A23">
        <v>82</v>
      </c>
      <c r="B23" t="s">
        <v>16</v>
      </c>
      <c r="C23" t="s">
        <v>369</v>
      </c>
      <c r="D23" t="s">
        <v>532</v>
      </c>
      <c r="E23" t="s">
        <v>25</v>
      </c>
      <c r="F23" t="s">
        <v>34</v>
      </c>
      <c r="G23">
        <v>0.71015399999999995</v>
      </c>
      <c r="H23">
        <v>1.3708</v>
      </c>
      <c r="I23" s="80">
        <f>'MOD Vectors ALL'!I23*($E23=$F$1)</f>
        <v>0</v>
      </c>
      <c r="J23" s="80">
        <f>'MOD Vectors ALL'!J23*($E23=$F$1)</f>
        <v>0</v>
      </c>
      <c r="K23" s="80">
        <f>'MOD Vectors ALL'!K23*($E23=$F$1)</f>
        <v>0</v>
      </c>
      <c r="L23" s="80">
        <f>'MOD Vectors ALL'!L23*($E23=$F$1)</f>
        <v>0</v>
      </c>
      <c r="M23" s="80">
        <f>'MOD Vectors ALL'!M23*($E23=$F$1)</f>
        <v>0</v>
      </c>
      <c r="N23" s="80">
        <f>'MOD Vectors ALL'!N23*($E23=$F$1)</f>
        <v>0</v>
      </c>
      <c r="O23" s="80">
        <f>'MOD Vectors ALL'!O23*($E23=$F$1)</f>
        <v>0</v>
      </c>
      <c r="P23" s="80">
        <f>'MOD Vectors ALL'!P23*($E23=$F$1)</f>
        <v>0</v>
      </c>
      <c r="Q23" s="80">
        <f>'MOD Vectors ALL'!Q23*($E23=$F$1)</f>
        <v>0</v>
      </c>
      <c r="R23" s="80">
        <f>'MOD Vectors ALL'!R23*($E23=$F$1)</f>
        <v>0</v>
      </c>
      <c r="S23" s="80">
        <f>'MOD Vectors ALL'!S23*($E23=$F$1)</f>
        <v>0</v>
      </c>
      <c r="T23" s="80">
        <f>'MOD Vectors ALL'!T23*($E23=$F$1)</f>
        <v>0</v>
      </c>
      <c r="U23" s="80">
        <f>'MOD Vectors ALL'!U23*($E23=$F$1)</f>
        <v>0</v>
      </c>
      <c r="V23" s="80">
        <f>'MOD Vectors ALL'!V23*($E23=$F$1)</f>
        <v>0</v>
      </c>
      <c r="W23" s="80">
        <f>'MOD Vectors ALL'!W23*($E23=$F$1)</f>
        <v>0</v>
      </c>
      <c r="X23" s="80">
        <f>'MOD Vectors ALL'!X23*($E23=$F$1)</f>
        <v>0</v>
      </c>
      <c r="Y23" s="80">
        <f>'MOD Vectors ALL'!Y23*($E23=$F$1)</f>
        <v>0</v>
      </c>
      <c r="Z23" s="80">
        <f>'MOD Vectors ALL'!Z23*($E23=$F$1)</f>
        <v>0</v>
      </c>
      <c r="AA23" s="80">
        <f>'MOD Vectors ALL'!AA23*($E23=$F$1)</f>
        <v>0</v>
      </c>
      <c r="AB23" s="80">
        <f>'MOD Vectors ALL'!AB23*($E23=$F$1)</f>
        <v>0</v>
      </c>
      <c r="AC23" s="80">
        <f>'MOD Vectors ALL'!AC23*($E23=$F$1)</f>
        <v>0</v>
      </c>
      <c r="AD23" s="80">
        <f>'MOD Vectors ALL'!AD23*($E23=$F$1)</f>
        <v>0</v>
      </c>
      <c r="AE23" s="80">
        <f>'MOD Vectors ALL'!AE23*($E23=$F$1)</f>
        <v>0</v>
      </c>
      <c r="AF23" s="80">
        <f>'MOD Vectors ALL'!AF23*($E23=$F$1)</f>
        <v>0</v>
      </c>
      <c r="AG23" s="80">
        <f>'MOD Vectors ALL'!AG23*($E23=$F$1)</f>
        <v>0</v>
      </c>
      <c r="AH23" s="80">
        <f>'MOD Vectors ALL'!AH23*($E23=$F$1)</f>
        <v>0</v>
      </c>
      <c r="AI23" s="80">
        <f>'MOD Vectors ALL'!AI23*($E23=$F$1)</f>
        <v>0</v>
      </c>
      <c r="AJ23" s="80">
        <f>'MOD Vectors ALL'!AJ23*($E23=$F$1)</f>
        <v>0</v>
      </c>
      <c r="AK23" s="80">
        <f>'MOD Vectors ALL'!AK23*($E23=$F$1)</f>
        <v>0</v>
      </c>
      <c r="AL23" s="80">
        <f>'MOD Vectors ALL'!AL23*($E23=$F$1)</f>
        <v>0</v>
      </c>
      <c r="AM23" s="80">
        <f>'MOD Vectors ALL'!AM23*($E23=$F$1)</f>
        <v>0</v>
      </c>
      <c r="AN23" s="80">
        <f>'MOD Vectors ALL'!AN23*($E23=$F$1)</f>
        <v>0</v>
      </c>
      <c r="AO23" s="80">
        <f>'MOD Vectors ALL'!AO23*($E23=$F$1)</f>
        <v>0</v>
      </c>
      <c r="AP23" s="80">
        <f>'MOD Vectors ALL'!AP23*($E23=$F$1)</f>
        <v>0</v>
      </c>
      <c r="AQ23" s="80">
        <f>'MOD Vectors ALL'!AQ23*($E23=$F$1)</f>
        <v>0</v>
      </c>
      <c r="AR23" s="80">
        <f>'MOD Vectors ALL'!AR23*($E23=$F$1)</f>
        <v>0</v>
      </c>
      <c r="AS23" s="80">
        <f>'MOD Vectors ALL'!AS23*($E23=$F$1)</f>
        <v>0</v>
      </c>
      <c r="AT23" s="80">
        <f>'MOD Vectors ALL'!AT23*($E23=$F$1)</f>
        <v>0</v>
      </c>
      <c r="AU23" s="80">
        <f>'MOD Vectors ALL'!AU23*($E23=$F$1)</f>
        <v>0</v>
      </c>
      <c r="AV23" s="80">
        <f>'MOD Vectors ALL'!AV23*($E23=$F$1)</f>
        <v>0</v>
      </c>
      <c r="AW23" s="80">
        <f>'MOD Vectors ALL'!AW23*($E23=$F$1)</f>
        <v>0</v>
      </c>
      <c r="AX23" s="80">
        <f>'MOD Vectors ALL'!AX23*($E23=$F$1)</f>
        <v>0</v>
      </c>
      <c r="AY23" s="80">
        <f>'MOD Vectors ALL'!AY23*($E23=$F$1)</f>
        <v>0</v>
      </c>
      <c r="AZ23" s="80">
        <f>'MOD Vectors ALL'!AZ23*($E23=$F$1)</f>
        <v>0</v>
      </c>
      <c r="BA23" s="80">
        <f>'MOD Vectors ALL'!BA23*($E23=$F$1)</f>
        <v>0</v>
      </c>
      <c r="BB23" s="80">
        <f>'MOD Vectors ALL'!BB23*($E23=$F$1)</f>
        <v>0</v>
      </c>
      <c r="BC23" s="80">
        <f>'MOD Vectors ALL'!BC23*($E23=$F$1)</f>
        <v>0</v>
      </c>
      <c r="BD23" s="80">
        <f>'MOD Vectors ALL'!BD23*($E23=$F$1)</f>
        <v>0</v>
      </c>
      <c r="BE23" s="80">
        <f>'MOD Vectors ALL'!BE23*($E23=$F$1)</f>
        <v>0</v>
      </c>
      <c r="BF23" s="80">
        <f>'MOD Vectors ALL'!BF23*($E23=$F$1)</f>
        <v>0</v>
      </c>
      <c r="BG23" s="80">
        <f>'MOD Vectors ALL'!BG23*($E23=$F$1)</f>
        <v>0</v>
      </c>
      <c r="BH23" s="80">
        <f>'MOD Vectors ALL'!BH23*($E23=$F$1)</f>
        <v>0</v>
      </c>
      <c r="BI23" s="80">
        <f>'MOD Vectors ALL'!BI23*($E23=$F$1)</f>
        <v>0</v>
      </c>
      <c r="BJ23" s="80">
        <f>'MOD Vectors ALL'!BJ23*($E23=$F$1)</f>
        <v>0</v>
      </c>
      <c r="BK23" s="80">
        <f>'MOD Vectors ALL'!BK23*($E23=$F$1)</f>
        <v>0</v>
      </c>
      <c r="BL23" s="80">
        <f>'MOD Vectors ALL'!BL23*($E23=$F$1)</f>
        <v>0</v>
      </c>
      <c r="BM23" s="80">
        <f>'MOD Vectors ALL'!BM23*($E23=$F$1)</f>
        <v>0</v>
      </c>
      <c r="BN23" s="80">
        <f>'MOD Vectors ALL'!BN23*($E23=$F$1)</f>
        <v>0</v>
      </c>
      <c r="BO23" s="80">
        <f>'MOD Vectors ALL'!BO23*($E23=$F$1)</f>
        <v>0</v>
      </c>
      <c r="BP23" s="80">
        <f>'MOD Vectors ALL'!BP23*($E23=$F$1)</f>
        <v>0</v>
      </c>
      <c r="BQ23" s="80">
        <f>'MOD Vectors ALL'!BQ23*($E23=$F$1)</f>
        <v>0</v>
      </c>
      <c r="BR23" s="80">
        <f>'MOD Vectors ALL'!BR23*($E23=$F$1)</f>
        <v>0</v>
      </c>
      <c r="BS23" s="80">
        <f>'MOD Vectors ALL'!BS23*($E23=$F$1)</f>
        <v>0</v>
      </c>
      <c r="BT23" s="80">
        <f>'MOD Vectors ALL'!BT23*($E23=$F$1)</f>
        <v>0</v>
      </c>
      <c r="BU23" s="80">
        <f>'MOD Vectors ALL'!BU23*($E23=$F$1)</f>
        <v>0</v>
      </c>
      <c r="BV23" s="80">
        <f>'MOD Vectors ALL'!BV23*($E23=$F$1)</f>
        <v>0</v>
      </c>
      <c r="BW23" s="80">
        <f>'MOD Vectors ALL'!BW23*($E23=$F$1)</f>
        <v>0</v>
      </c>
      <c r="BX23" s="80">
        <f>'MOD Vectors ALL'!BX23*($E23=$F$1)</f>
        <v>0</v>
      </c>
      <c r="BY23" s="80">
        <f>'MOD Vectors ALL'!BY23*($E23=$F$1)</f>
        <v>0</v>
      </c>
      <c r="BZ23" s="80">
        <f>'MOD Vectors ALL'!BZ23*($E23=$F$1)</f>
        <v>0</v>
      </c>
      <c r="CA23" s="80">
        <f>'MOD Vectors ALL'!CA23*($E23=$F$1)</f>
        <v>0</v>
      </c>
      <c r="CB23" s="80">
        <f>'MOD Vectors ALL'!CB23*($E23=$F$1)</f>
        <v>0</v>
      </c>
      <c r="CC23" s="80">
        <f>'MOD Vectors ALL'!CC23*($E23=$F$1)</f>
        <v>0</v>
      </c>
      <c r="CD23" s="80">
        <f>'MOD Vectors ALL'!CD23*($E23=$F$1)</f>
        <v>0</v>
      </c>
      <c r="CE23" s="80">
        <f>'MOD Vectors ALL'!CE23*($E23=$F$1)</f>
        <v>0</v>
      </c>
      <c r="CF23" s="80">
        <f>'MOD Vectors ALL'!CF23*($E23=$F$1)</f>
        <v>0</v>
      </c>
      <c r="CG23" s="80">
        <f>'MOD Vectors ALL'!CG23*($E23=$F$1)</f>
        <v>0</v>
      </c>
      <c r="CH23" s="80">
        <f>'MOD Vectors ALL'!CH23*($E23=$F$1)</f>
        <v>0</v>
      </c>
      <c r="CI23" s="80">
        <f>'MOD Vectors ALL'!CI23*($E23=$F$1)</f>
        <v>0</v>
      </c>
      <c r="CJ23" s="80">
        <f>'MOD Vectors ALL'!CJ23*($E23=$F$1)</f>
        <v>0</v>
      </c>
      <c r="CK23" s="80">
        <f>'MOD Vectors ALL'!CK23*($E23=$F$1)</f>
        <v>0</v>
      </c>
      <c r="CL23" s="80">
        <f>'MOD Vectors ALL'!CL23*($E23=$F$1)</f>
        <v>0</v>
      </c>
      <c r="CM23" s="80">
        <f>'MOD Vectors ALL'!CM23*($E23=$F$1)</f>
        <v>0</v>
      </c>
      <c r="CN23" s="80">
        <f>'MOD Vectors ALL'!CN23*($E23=$F$1)</f>
        <v>0</v>
      </c>
      <c r="CO23" s="80">
        <f>'MOD Vectors ALL'!CO23*($E23=$F$1)</f>
        <v>0</v>
      </c>
      <c r="CP23" s="80">
        <f>'MOD Vectors ALL'!CP23*($E23=$F$1)</f>
        <v>0</v>
      </c>
      <c r="CQ23" s="80">
        <f>'MOD Vectors ALL'!CQ23*($E23=$F$1)</f>
        <v>0</v>
      </c>
      <c r="CR23" s="80">
        <f>'MOD Vectors ALL'!CR23*($E23=$F$1)</f>
        <v>0</v>
      </c>
      <c r="CS23" s="80">
        <f>'MOD Vectors ALL'!CS23*($E23=$F$1)</f>
        <v>0</v>
      </c>
      <c r="CT23" s="80">
        <f>'MOD Vectors ALL'!CT23*($E23=$F$1)</f>
        <v>0</v>
      </c>
      <c r="CU23" s="80">
        <f>'MOD Vectors ALL'!CU23*($E23=$F$1)</f>
        <v>0</v>
      </c>
      <c r="CV23" s="80">
        <f>'MOD Vectors ALL'!CV23*($E23=$F$1)</f>
        <v>0</v>
      </c>
      <c r="CW23" s="80">
        <f>'MOD Vectors ALL'!CW23*($E23=$F$1)</f>
        <v>0</v>
      </c>
      <c r="CX23" s="80">
        <f>'MOD Vectors ALL'!CX23*($E23=$F$1)</f>
        <v>0</v>
      </c>
      <c r="CY23" s="80">
        <f>'MOD Vectors ALL'!CY23*($E23=$F$1)</f>
        <v>0</v>
      </c>
      <c r="CZ23" s="80">
        <f>'MOD Vectors ALL'!CZ23*($E23=$F$1)</f>
        <v>0</v>
      </c>
      <c r="DA23" s="80">
        <f>'MOD Vectors ALL'!DA23*($E23=$F$1)</f>
        <v>0</v>
      </c>
      <c r="DB23" s="80">
        <f>'MOD Vectors ALL'!DB23*($E23=$F$1)</f>
        <v>0</v>
      </c>
      <c r="DC23" s="80">
        <f>'MOD Vectors ALL'!DC23*($E23=$F$1)</f>
        <v>0</v>
      </c>
      <c r="DD23" s="80">
        <f>'MOD Vectors ALL'!DD23*($E23=$F$1)</f>
        <v>0</v>
      </c>
      <c r="DE23" s="80">
        <f>'MOD Vectors ALL'!DE23*($E23=$F$1)</f>
        <v>0</v>
      </c>
      <c r="DF23" s="80">
        <f>'MOD Vectors ALL'!DF23*($E23=$F$1)</f>
        <v>0</v>
      </c>
      <c r="DG23" s="80">
        <f>'MOD Vectors ALL'!DG23*($E23=$F$1)</f>
        <v>0</v>
      </c>
      <c r="DH23" s="80">
        <f>'MOD Vectors ALL'!DH23*($E23=$F$1)</f>
        <v>0</v>
      </c>
      <c r="DI23" s="80">
        <f>'MOD Vectors ALL'!DI23*($E23=$F$1)</f>
        <v>0</v>
      </c>
      <c r="DJ23" s="80">
        <f>'MOD Vectors ALL'!DJ23*($E23=$F$1)</f>
        <v>0</v>
      </c>
      <c r="DK23" s="80">
        <f>'MOD Vectors ALL'!DK23*($E23=$F$1)</f>
        <v>0</v>
      </c>
      <c r="DL23" s="80">
        <f>'MOD Vectors ALL'!DL23*($E23=$F$1)</f>
        <v>0</v>
      </c>
      <c r="DM23" s="80">
        <f>'MOD Vectors ALL'!DM23*($E23=$F$1)</f>
        <v>0</v>
      </c>
      <c r="DN23" s="80">
        <f>'MOD Vectors ALL'!DN23*($E23=$F$1)</f>
        <v>0</v>
      </c>
      <c r="DO23" s="80">
        <f>'MOD Vectors ALL'!DO23*($E23=$F$1)</f>
        <v>0</v>
      </c>
      <c r="DP23" s="80">
        <f>'MOD Vectors ALL'!DP23*($E23=$F$1)</f>
        <v>0</v>
      </c>
      <c r="DQ23" s="80">
        <f>'MOD Vectors ALL'!DQ23*($E23=$F$1)</f>
        <v>0</v>
      </c>
    </row>
    <row r="24" spans="1:121" x14ac:dyDescent="0.2">
      <c r="A24">
        <v>83</v>
      </c>
      <c r="B24" t="s">
        <v>16</v>
      </c>
      <c r="C24" t="s">
        <v>369</v>
      </c>
      <c r="D24" t="s">
        <v>532</v>
      </c>
      <c r="E24" t="s">
        <v>25</v>
      </c>
      <c r="F24" t="s">
        <v>7</v>
      </c>
      <c r="G24">
        <v>0.74883299999999997</v>
      </c>
      <c r="H24">
        <v>1.5163500000000001</v>
      </c>
      <c r="I24" s="80">
        <f>'MOD Vectors ALL'!I24*($E24=$F$1)</f>
        <v>0</v>
      </c>
      <c r="J24" s="80">
        <f>'MOD Vectors ALL'!J24*($E24=$F$1)</f>
        <v>0</v>
      </c>
      <c r="K24" s="80">
        <f>'MOD Vectors ALL'!K24*($E24=$F$1)</f>
        <v>0</v>
      </c>
      <c r="L24" s="80">
        <f>'MOD Vectors ALL'!L24*($E24=$F$1)</f>
        <v>0</v>
      </c>
      <c r="M24" s="80">
        <f>'MOD Vectors ALL'!M24*($E24=$F$1)</f>
        <v>0</v>
      </c>
      <c r="N24" s="80">
        <f>'MOD Vectors ALL'!N24*($E24=$F$1)</f>
        <v>0</v>
      </c>
      <c r="O24" s="80">
        <f>'MOD Vectors ALL'!O24*($E24=$F$1)</f>
        <v>0</v>
      </c>
      <c r="P24" s="80">
        <f>'MOD Vectors ALL'!P24*($E24=$F$1)</f>
        <v>0</v>
      </c>
      <c r="Q24" s="80">
        <f>'MOD Vectors ALL'!Q24*($E24=$F$1)</f>
        <v>0</v>
      </c>
      <c r="R24" s="80">
        <f>'MOD Vectors ALL'!R24*($E24=$F$1)</f>
        <v>0</v>
      </c>
      <c r="S24" s="80">
        <f>'MOD Vectors ALL'!S24*($E24=$F$1)</f>
        <v>0</v>
      </c>
      <c r="T24" s="80">
        <f>'MOD Vectors ALL'!T24*($E24=$F$1)</f>
        <v>0</v>
      </c>
      <c r="U24" s="80">
        <f>'MOD Vectors ALL'!U24*($E24=$F$1)</f>
        <v>0</v>
      </c>
      <c r="V24" s="80">
        <f>'MOD Vectors ALL'!V24*($E24=$F$1)</f>
        <v>0</v>
      </c>
      <c r="W24" s="80">
        <f>'MOD Vectors ALL'!W24*($E24=$F$1)</f>
        <v>0</v>
      </c>
      <c r="X24" s="80">
        <f>'MOD Vectors ALL'!X24*($E24=$F$1)</f>
        <v>0</v>
      </c>
      <c r="Y24" s="80">
        <f>'MOD Vectors ALL'!Y24*($E24=$F$1)</f>
        <v>0</v>
      </c>
      <c r="Z24" s="80">
        <f>'MOD Vectors ALL'!Z24*($E24=$F$1)</f>
        <v>0</v>
      </c>
      <c r="AA24" s="80">
        <f>'MOD Vectors ALL'!AA24*($E24=$F$1)</f>
        <v>0</v>
      </c>
      <c r="AB24" s="80">
        <f>'MOD Vectors ALL'!AB24*($E24=$F$1)</f>
        <v>0</v>
      </c>
      <c r="AC24" s="80">
        <f>'MOD Vectors ALL'!AC24*($E24=$F$1)</f>
        <v>0</v>
      </c>
      <c r="AD24" s="80">
        <f>'MOD Vectors ALL'!AD24*($E24=$F$1)</f>
        <v>0</v>
      </c>
      <c r="AE24" s="80">
        <f>'MOD Vectors ALL'!AE24*($E24=$F$1)</f>
        <v>0</v>
      </c>
      <c r="AF24" s="80">
        <f>'MOD Vectors ALL'!AF24*($E24=$F$1)</f>
        <v>0</v>
      </c>
      <c r="AG24" s="80">
        <f>'MOD Vectors ALL'!AG24*($E24=$F$1)</f>
        <v>0</v>
      </c>
      <c r="AH24" s="80">
        <f>'MOD Vectors ALL'!AH24*($E24=$F$1)</f>
        <v>0</v>
      </c>
      <c r="AI24" s="80">
        <f>'MOD Vectors ALL'!AI24*($E24=$F$1)</f>
        <v>0</v>
      </c>
      <c r="AJ24" s="80">
        <f>'MOD Vectors ALL'!AJ24*($E24=$F$1)</f>
        <v>0</v>
      </c>
      <c r="AK24" s="80">
        <f>'MOD Vectors ALL'!AK24*($E24=$F$1)</f>
        <v>0</v>
      </c>
      <c r="AL24" s="80">
        <f>'MOD Vectors ALL'!AL24*($E24=$F$1)</f>
        <v>0</v>
      </c>
      <c r="AM24" s="80">
        <f>'MOD Vectors ALL'!AM24*($E24=$F$1)</f>
        <v>0</v>
      </c>
      <c r="AN24" s="80">
        <f>'MOD Vectors ALL'!AN24*($E24=$F$1)</f>
        <v>0</v>
      </c>
      <c r="AO24" s="80">
        <f>'MOD Vectors ALL'!AO24*($E24=$F$1)</f>
        <v>0</v>
      </c>
      <c r="AP24" s="80">
        <f>'MOD Vectors ALL'!AP24*($E24=$F$1)</f>
        <v>0</v>
      </c>
      <c r="AQ24" s="80">
        <f>'MOD Vectors ALL'!AQ24*($E24=$F$1)</f>
        <v>0</v>
      </c>
      <c r="AR24" s="80">
        <f>'MOD Vectors ALL'!AR24*($E24=$F$1)</f>
        <v>0</v>
      </c>
      <c r="AS24" s="80">
        <f>'MOD Vectors ALL'!AS24*($E24=$F$1)</f>
        <v>0</v>
      </c>
      <c r="AT24" s="80">
        <f>'MOD Vectors ALL'!AT24*($E24=$F$1)</f>
        <v>0</v>
      </c>
      <c r="AU24" s="80">
        <f>'MOD Vectors ALL'!AU24*($E24=$F$1)</f>
        <v>0</v>
      </c>
      <c r="AV24" s="80">
        <f>'MOD Vectors ALL'!AV24*($E24=$F$1)</f>
        <v>0</v>
      </c>
      <c r="AW24" s="80">
        <f>'MOD Vectors ALL'!AW24*($E24=$F$1)</f>
        <v>0</v>
      </c>
      <c r="AX24" s="80">
        <f>'MOD Vectors ALL'!AX24*($E24=$F$1)</f>
        <v>0</v>
      </c>
      <c r="AY24" s="80">
        <f>'MOD Vectors ALL'!AY24*($E24=$F$1)</f>
        <v>0</v>
      </c>
      <c r="AZ24" s="80">
        <f>'MOD Vectors ALL'!AZ24*($E24=$F$1)</f>
        <v>0</v>
      </c>
      <c r="BA24" s="80">
        <f>'MOD Vectors ALL'!BA24*($E24=$F$1)</f>
        <v>0</v>
      </c>
      <c r="BB24" s="80">
        <f>'MOD Vectors ALL'!BB24*($E24=$F$1)</f>
        <v>0</v>
      </c>
      <c r="BC24" s="80">
        <f>'MOD Vectors ALL'!BC24*($E24=$F$1)</f>
        <v>0</v>
      </c>
      <c r="BD24" s="80">
        <f>'MOD Vectors ALL'!BD24*($E24=$F$1)</f>
        <v>0</v>
      </c>
      <c r="BE24" s="80">
        <f>'MOD Vectors ALL'!BE24*($E24=$F$1)</f>
        <v>0</v>
      </c>
      <c r="BF24" s="80">
        <f>'MOD Vectors ALL'!BF24*($E24=$F$1)</f>
        <v>0</v>
      </c>
      <c r="BG24" s="80">
        <f>'MOD Vectors ALL'!BG24*($E24=$F$1)</f>
        <v>0</v>
      </c>
      <c r="BH24" s="80">
        <f>'MOD Vectors ALL'!BH24*($E24=$F$1)</f>
        <v>0</v>
      </c>
      <c r="BI24" s="80">
        <f>'MOD Vectors ALL'!BI24*($E24=$F$1)</f>
        <v>0</v>
      </c>
      <c r="BJ24" s="80">
        <f>'MOD Vectors ALL'!BJ24*($E24=$F$1)</f>
        <v>0</v>
      </c>
      <c r="BK24" s="80">
        <f>'MOD Vectors ALL'!BK24*($E24=$F$1)</f>
        <v>0</v>
      </c>
      <c r="BL24" s="80">
        <f>'MOD Vectors ALL'!BL24*($E24=$F$1)</f>
        <v>0</v>
      </c>
      <c r="BM24" s="80">
        <f>'MOD Vectors ALL'!BM24*($E24=$F$1)</f>
        <v>0</v>
      </c>
      <c r="BN24" s="80">
        <f>'MOD Vectors ALL'!BN24*($E24=$F$1)</f>
        <v>0</v>
      </c>
      <c r="BO24" s="80">
        <f>'MOD Vectors ALL'!BO24*($E24=$F$1)</f>
        <v>0</v>
      </c>
      <c r="BP24" s="80">
        <f>'MOD Vectors ALL'!BP24*($E24=$F$1)</f>
        <v>0</v>
      </c>
      <c r="BQ24" s="80">
        <f>'MOD Vectors ALL'!BQ24*($E24=$F$1)</f>
        <v>0</v>
      </c>
      <c r="BR24" s="80">
        <f>'MOD Vectors ALL'!BR24*($E24=$F$1)</f>
        <v>0</v>
      </c>
      <c r="BS24" s="80">
        <f>'MOD Vectors ALL'!BS24*($E24=$F$1)</f>
        <v>0</v>
      </c>
      <c r="BT24" s="80">
        <f>'MOD Vectors ALL'!BT24*($E24=$F$1)</f>
        <v>0</v>
      </c>
      <c r="BU24" s="80">
        <f>'MOD Vectors ALL'!BU24*($E24=$F$1)</f>
        <v>0</v>
      </c>
      <c r="BV24" s="80">
        <f>'MOD Vectors ALL'!BV24*($E24=$F$1)</f>
        <v>0</v>
      </c>
      <c r="BW24" s="80">
        <f>'MOD Vectors ALL'!BW24*($E24=$F$1)</f>
        <v>0</v>
      </c>
      <c r="BX24" s="80">
        <f>'MOD Vectors ALL'!BX24*($E24=$F$1)</f>
        <v>0</v>
      </c>
      <c r="BY24" s="80">
        <f>'MOD Vectors ALL'!BY24*($E24=$F$1)</f>
        <v>0</v>
      </c>
      <c r="BZ24" s="80">
        <f>'MOD Vectors ALL'!BZ24*($E24=$F$1)</f>
        <v>0</v>
      </c>
      <c r="CA24" s="80">
        <f>'MOD Vectors ALL'!CA24*($E24=$F$1)</f>
        <v>0</v>
      </c>
      <c r="CB24" s="80">
        <f>'MOD Vectors ALL'!CB24*($E24=$F$1)</f>
        <v>0</v>
      </c>
      <c r="CC24" s="80">
        <f>'MOD Vectors ALL'!CC24*($E24=$F$1)</f>
        <v>0</v>
      </c>
      <c r="CD24" s="80">
        <f>'MOD Vectors ALL'!CD24*($E24=$F$1)</f>
        <v>0</v>
      </c>
      <c r="CE24" s="80">
        <f>'MOD Vectors ALL'!CE24*($E24=$F$1)</f>
        <v>0</v>
      </c>
      <c r="CF24" s="80">
        <f>'MOD Vectors ALL'!CF24*($E24=$F$1)</f>
        <v>0</v>
      </c>
      <c r="CG24" s="80">
        <f>'MOD Vectors ALL'!CG24*($E24=$F$1)</f>
        <v>0</v>
      </c>
      <c r="CH24" s="80">
        <f>'MOD Vectors ALL'!CH24*($E24=$F$1)</f>
        <v>0</v>
      </c>
      <c r="CI24" s="80">
        <f>'MOD Vectors ALL'!CI24*($E24=$F$1)</f>
        <v>0</v>
      </c>
      <c r="CJ24" s="80">
        <f>'MOD Vectors ALL'!CJ24*($E24=$F$1)</f>
        <v>0</v>
      </c>
      <c r="CK24" s="80">
        <f>'MOD Vectors ALL'!CK24*($E24=$F$1)</f>
        <v>0</v>
      </c>
      <c r="CL24" s="80">
        <f>'MOD Vectors ALL'!CL24*($E24=$F$1)</f>
        <v>0</v>
      </c>
      <c r="CM24" s="80">
        <f>'MOD Vectors ALL'!CM24*($E24=$F$1)</f>
        <v>0</v>
      </c>
      <c r="CN24" s="80">
        <f>'MOD Vectors ALL'!CN24*($E24=$F$1)</f>
        <v>0</v>
      </c>
      <c r="CO24" s="80">
        <f>'MOD Vectors ALL'!CO24*($E24=$F$1)</f>
        <v>0</v>
      </c>
      <c r="CP24" s="80">
        <f>'MOD Vectors ALL'!CP24*($E24=$F$1)</f>
        <v>0</v>
      </c>
      <c r="CQ24" s="80">
        <f>'MOD Vectors ALL'!CQ24*($E24=$F$1)</f>
        <v>0</v>
      </c>
      <c r="CR24" s="80">
        <f>'MOD Vectors ALL'!CR24*($E24=$F$1)</f>
        <v>0</v>
      </c>
      <c r="CS24" s="80">
        <f>'MOD Vectors ALL'!CS24*($E24=$F$1)</f>
        <v>0</v>
      </c>
      <c r="CT24" s="80">
        <f>'MOD Vectors ALL'!CT24*($E24=$F$1)</f>
        <v>0</v>
      </c>
      <c r="CU24" s="80">
        <f>'MOD Vectors ALL'!CU24*($E24=$F$1)</f>
        <v>0</v>
      </c>
      <c r="CV24" s="80">
        <f>'MOD Vectors ALL'!CV24*($E24=$F$1)</f>
        <v>0</v>
      </c>
      <c r="CW24" s="80">
        <f>'MOD Vectors ALL'!CW24*($E24=$F$1)</f>
        <v>0</v>
      </c>
      <c r="CX24" s="80">
        <f>'MOD Vectors ALL'!CX24*($E24=$F$1)</f>
        <v>0</v>
      </c>
      <c r="CY24" s="80">
        <f>'MOD Vectors ALL'!CY24*($E24=$F$1)</f>
        <v>0</v>
      </c>
      <c r="CZ24" s="80">
        <f>'MOD Vectors ALL'!CZ24*($E24=$F$1)</f>
        <v>0</v>
      </c>
      <c r="DA24" s="80">
        <f>'MOD Vectors ALL'!DA24*($E24=$F$1)</f>
        <v>0</v>
      </c>
      <c r="DB24" s="80">
        <f>'MOD Vectors ALL'!DB24*($E24=$F$1)</f>
        <v>0</v>
      </c>
      <c r="DC24" s="80">
        <f>'MOD Vectors ALL'!DC24*($E24=$F$1)</f>
        <v>0</v>
      </c>
      <c r="DD24" s="80">
        <f>'MOD Vectors ALL'!DD24*($E24=$F$1)</f>
        <v>0</v>
      </c>
      <c r="DE24" s="80">
        <f>'MOD Vectors ALL'!DE24*($E24=$F$1)</f>
        <v>0</v>
      </c>
      <c r="DF24" s="80">
        <f>'MOD Vectors ALL'!DF24*($E24=$F$1)</f>
        <v>0</v>
      </c>
      <c r="DG24" s="80">
        <f>'MOD Vectors ALL'!DG24*($E24=$F$1)</f>
        <v>0</v>
      </c>
      <c r="DH24" s="80">
        <f>'MOD Vectors ALL'!DH24*($E24=$F$1)</f>
        <v>0</v>
      </c>
      <c r="DI24" s="80">
        <f>'MOD Vectors ALL'!DI24*($E24=$F$1)</f>
        <v>0</v>
      </c>
      <c r="DJ24" s="80">
        <f>'MOD Vectors ALL'!DJ24*($E24=$F$1)</f>
        <v>0</v>
      </c>
      <c r="DK24" s="80">
        <f>'MOD Vectors ALL'!DK24*($E24=$F$1)</f>
        <v>0</v>
      </c>
      <c r="DL24" s="80">
        <f>'MOD Vectors ALL'!DL24*($E24=$F$1)</f>
        <v>0</v>
      </c>
      <c r="DM24" s="80">
        <f>'MOD Vectors ALL'!DM24*($E24=$F$1)</f>
        <v>0</v>
      </c>
      <c r="DN24" s="80">
        <f>'MOD Vectors ALL'!DN24*($E24=$F$1)</f>
        <v>0</v>
      </c>
      <c r="DO24" s="80">
        <f>'MOD Vectors ALL'!DO24*($E24=$F$1)</f>
        <v>0</v>
      </c>
      <c r="DP24" s="80">
        <f>'MOD Vectors ALL'!DP24*($E24=$F$1)</f>
        <v>0</v>
      </c>
      <c r="DQ24" s="80">
        <f>'MOD Vectors ALL'!DQ24*($E24=$F$1)</f>
        <v>0</v>
      </c>
    </row>
    <row r="25" spans="1:121" x14ac:dyDescent="0.2">
      <c r="A25">
        <v>84</v>
      </c>
      <c r="B25" t="s">
        <v>16</v>
      </c>
      <c r="C25" t="s">
        <v>369</v>
      </c>
      <c r="D25" t="s">
        <v>532</v>
      </c>
      <c r="E25" t="s">
        <v>25</v>
      </c>
      <c r="F25" t="s">
        <v>8</v>
      </c>
      <c r="G25">
        <v>0.75163899999999995</v>
      </c>
      <c r="H25">
        <v>1.70431</v>
      </c>
      <c r="I25" s="80">
        <f>'MOD Vectors ALL'!I25*($E25=$F$1)</f>
        <v>0</v>
      </c>
      <c r="J25" s="80">
        <f>'MOD Vectors ALL'!J25*($E25=$F$1)</f>
        <v>0</v>
      </c>
      <c r="K25" s="80">
        <f>'MOD Vectors ALL'!K25*($E25=$F$1)</f>
        <v>0</v>
      </c>
      <c r="L25" s="80">
        <f>'MOD Vectors ALL'!L25*($E25=$F$1)</f>
        <v>0</v>
      </c>
      <c r="M25" s="80">
        <f>'MOD Vectors ALL'!M25*($E25=$F$1)</f>
        <v>0</v>
      </c>
      <c r="N25" s="80">
        <f>'MOD Vectors ALL'!N25*($E25=$F$1)</f>
        <v>0</v>
      </c>
      <c r="O25" s="80">
        <f>'MOD Vectors ALL'!O25*($E25=$F$1)</f>
        <v>0</v>
      </c>
      <c r="P25" s="80">
        <f>'MOD Vectors ALL'!P25*($E25=$F$1)</f>
        <v>0</v>
      </c>
      <c r="Q25" s="80">
        <f>'MOD Vectors ALL'!Q25*($E25=$F$1)</f>
        <v>0</v>
      </c>
      <c r="R25" s="80">
        <f>'MOD Vectors ALL'!R25*($E25=$F$1)</f>
        <v>0</v>
      </c>
      <c r="S25" s="80">
        <f>'MOD Vectors ALL'!S25*($E25=$F$1)</f>
        <v>0</v>
      </c>
      <c r="T25" s="80">
        <f>'MOD Vectors ALL'!T25*($E25=$F$1)</f>
        <v>0</v>
      </c>
      <c r="U25" s="80">
        <f>'MOD Vectors ALL'!U25*($E25=$F$1)</f>
        <v>0</v>
      </c>
      <c r="V25" s="80">
        <f>'MOD Vectors ALL'!V25*($E25=$F$1)</f>
        <v>0</v>
      </c>
      <c r="W25" s="80">
        <f>'MOD Vectors ALL'!W25*($E25=$F$1)</f>
        <v>0</v>
      </c>
      <c r="X25" s="80">
        <f>'MOD Vectors ALL'!X25*($E25=$F$1)</f>
        <v>0</v>
      </c>
      <c r="Y25" s="80">
        <f>'MOD Vectors ALL'!Y25*($E25=$F$1)</f>
        <v>0</v>
      </c>
      <c r="Z25" s="80">
        <f>'MOD Vectors ALL'!Z25*($E25=$F$1)</f>
        <v>0</v>
      </c>
      <c r="AA25" s="80">
        <f>'MOD Vectors ALL'!AA25*($E25=$F$1)</f>
        <v>0</v>
      </c>
      <c r="AB25" s="80">
        <f>'MOD Vectors ALL'!AB25*($E25=$F$1)</f>
        <v>0</v>
      </c>
      <c r="AC25" s="80">
        <f>'MOD Vectors ALL'!AC25*($E25=$F$1)</f>
        <v>0</v>
      </c>
      <c r="AD25" s="80">
        <f>'MOD Vectors ALL'!AD25*($E25=$F$1)</f>
        <v>0</v>
      </c>
      <c r="AE25" s="80">
        <f>'MOD Vectors ALL'!AE25*($E25=$F$1)</f>
        <v>0</v>
      </c>
      <c r="AF25" s="80">
        <f>'MOD Vectors ALL'!AF25*($E25=$F$1)</f>
        <v>0</v>
      </c>
      <c r="AG25" s="80">
        <f>'MOD Vectors ALL'!AG25*($E25=$F$1)</f>
        <v>0</v>
      </c>
      <c r="AH25" s="80">
        <f>'MOD Vectors ALL'!AH25*($E25=$F$1)</f>
        <v>0</v>
      </c>
      <c r="AI25" s="80">
        <f>'MOD Vectors ALL'!AI25*($E25=$F$1)</f>
        <v>0</v>
      </c>
      <c r="AJ25" s="80">
        <f>'MOD Vectors ALL'!AJ25*($E25=$F$1)</f>
        <v>0</v>
      </c>
      <c r="AK25" s="80">
        <f>'MOD Vectors ALL'!AK25*($E25=$F$1)</f>
        <v>0</v>
      </c>
      <c r="AL25" s="80">
        <f>'MOD Vectors ALL'!AL25*($E25=$F$1)</f>
        <v>0</v>
      </c>
      <c r="AM25" s="80">
        <f>'MOD Vectors ALL'!AM25*($E25=$F$1)</f>
        <v>0</v>
      </c>
      <c r="AN25" s="80">
        <f>'MOD Vectors ALL'!AN25*($E25=$F$1)</f>
        <v>0</v>
      </c>
      <c r="AO25" s="80">
        <f>'MOD Vectors ALL'!AO25*($E25=$F$1)</f>
        <v>0</v>
      </c>
      <c r="AP25" s="80">
        <f>'MOD Vectors ALL'!AP25*($E25=$F$1)</f>
        <v>0</v>
      </c>
      <c r="AQ25" s="80">
        <f>'MOD Vectors ALL'!AQ25*($E25=$F$1)</f>
        <v>0</v>
      </c>
      <c r="AR25" s="80">
        <f>'MOD Vectors ALL'!AR25*($E25=$F$1)</f>
        <v>0</v>
      </c>
      <c r="AS25" s="80">
        <f>'MOD Vectors ALL'!AS25*($E25=$F$1)</f>
        <v>0</v>
      </c>
      <c r="AT25" s="80">
        <f>'MOD Vectors ALL'!AT25*($E25=$F$1)</f>
        <v>0</v>
      </c>
      <c r="AU25" s="80">
        <f>'MOD Vectors ALL'!AU25*($E25=$F$1)</f>
        <v>0</v>
      </c>
      <c r="AV25" s="80">
        <f>'MOD Vectors ALL'!AV25*($E25=$F$1)</f>
        <v>0</v>
      </c>
      <c r="AW25" s="80">
        <f>'MOD Vectors ALL'!AW25*($E25=$F$1)</f>
        <v>0</v>
      </c>
      <c r="AX25" s="80">
        <f>'MOD Vectors ALL'!AX25*($E25=$F$1)</f>
        <v>0</v>
      </c>
      <c r="AY25" s="80">
        <f>'MOD Vectors ALL'!AY25*($E25=$F$1)</f>
        <v>0</v>
      </c>
      <c r="AZ25" s="80">
        <f>'MOD Vectors ALL'!AZ25*($E25=$F$1)</f>
        <v>0</v>
      </c>
      <c r="BA25" s="80">
        <f>'MOD Vectors ALL'!BA25*($E25=$F$1)</f>
        <v>0</v>
      </c>
      <c r="BB25" s="80">
        <f>'MOD Vectors ALL'!BB25*($E25=$F$1)</f>
        <v>0</v>
      </c>
      <c r="BC25" s="80">
        <f>'MOD Vectors ALL'!BC25*($E25=$F$1)</f>
        <v>0</v>
      </c>
      <c r="BD25" s="80">
        <f>'MOD Vectors ALL'!BD25*($E25=$F$1)</f>
        <v>0</v>
      </c>
      <c r="BE25" s="80">
        <f>'MOD Vectors ALL'!BE25*($E25=$F$1)</f>
        <v>0</v>
      </c>
      <c r="BF25" s="80">
        <f>'MOD Vectors ALL'!BF25*($E25=$F$1)</f>
        <v>0</v>
      </c>
      <c r="BG25" s="80">
        <f>'MOD Vectors ALL'!BG25*($E25=$F$1)</f>
        <v>0</v>
      </c>
      <c r="BH25" s="80">
        <f>'MOD Vectors ALL'!BH25*($E25=$F$1)</f>
        <v>0</v>
      </c>
      <c r="BI25" s="80">
        <f>'MOD Vectors ALL'!BI25*($E25=$F$1)</f>
        <v>0</v>
      </c>
      <c r="BJ25" s="80">
        <f>'MOD Vectors ALL'!BJ25*($E25=$F$1)</f>
        <v>0</v>
      </c>
      <c r="BK25" s="80">
        <f>'MOD Vectors ALL'!BK25*($E25=$F$1)</f>
        <v>0</v>
      </c>
      <c r="BL25" s="80">
        <f>'MOD Vectors ALL'!BL25*($E25=$F$1)</f>
        <v>0</v>
      </c>
      <c r="BM25" s="80">
        <f>'MOD Vectors ALL'!BM25*($E25=$F$1)</f>
        <v>0</v>
      </c>
      <c r="BN25" s="80">
        <f>'MOD Vectors ALL'!BN25*($E25=$F$1)</f>
        <v>0</v>
      </c>
      <c r="BO25" s="80">
        <f>'MOD Vectors ALL'!BO25*($E25=$F$1)</f>
        <v>0</v>
      </c>
      <c r="BP25" s="80">
        <f>'MOD Vectors ALL'!BP25*($E25=$F$1)</f>
        <v>0</v>
      </c>
      <c r="BQ25" s="80">
        <f>'MOD Vectors ALL'!BQ25*($E25=$F$1)</f>
        <v>0</v>
      </c>
      <c r="BR25" s="80">
        <f>'MOD Vectors ALL'!BR25*($E25=$F$1)</f>
        <v>0</v>
      </c>
      <c r="BS25" s="80">
        <f>'MOD Vectors ALL'!BS25*($E25=$F$1)</f>
        <v>0</v>
      </c>
      <c r="BT25" s="80">
        <f>'MOD Vectors ALL'!BT25*($E25=$F$1)</f>
        <v>0</v>
      </c>
      <c r="BU25" s="80">
        <f>'MOD Vectors ALL'!BU25*($E25=$F$1)</f>
        <v>0</v>
      </c>
      <c r="BV25" s="80">
        <f>'MOD Vectors ALL'!BV25*($E25=$F$1)</f>
        <v>0</v>
      </c>
      <c r="BW25" s="80">
        <f>'MOD Vectors ALL'!BW25*($E25=$F$1)</f>
        <v>0</v>
      </c>
      <c r="BX25" s="80">
        <f>'MOD Vectors ALL'!BX25*($E25=$F$1)</f>
        <v>0</v>
      </c>
      <c r="BY25" s="80">
        <f>'MOD Vectors ALL'!BY25*($E25=$F$1)</f>
        <v>0</v>
      </c>
      <c r="BZ25" s="80">
        <f>'MOD Vectors ALL'!BZ25*($E25=$F$1)</f>
        <v>0</v>
      </c>
      <c r="CA25" s="80">
        <f>'MOD Vectors ALL'!CA25*($E25=$F$1)</f>
        <v>0</v>
      </c>
      <c r="CB25" s="80">
        <f>'MOD Vectors ALL'!CB25*($E25=$F$1)</f>
        <v>0</v>
      </c>
      <c r="CC25" s="80">
        <f>'MOD Vectors ALL'!CC25*($E25=$F$1)</f>
        <v>0</v>
      </c>
      <c r="CD25" s="80">
        <f>'MOD Vectors ALL'!CD25*($E25=$F$1)</f>
        <v>0</v>
      </c>
      <c r="CE25" s="80">
        <f>'MOD Vectors ALL'!CE25*($E25=$F$1)</f>
        <v>0</v>
      </c>
      <c r="CF25" s="80">
        <f>'MOD Vectors ALL'!CF25*($E25=$F$1)</f>
        <v>0</v>
      </c>
      <c r="CG25" s="80">
        <f>'MOD Vectors ALL'!CG25*($E25=$F$1)</f>
        <v>0</v>
      </c>
      <c r="CH25" s="80">
        <f>'MOD Vectors ALL'!CH25*($E25=$F$1)</f>
        <v>0</v>
      </c>
      <c r="CI25" s="80">
        <f>'MOD Vectors ALL'!CI25*($E25=$F$1)</f>
        <v>0</v>
      </c>
      <c r="CJ25" s="80">
        <f>'MOD Vectors ALL'!CJ25*($E25=$F$1)</f>
        <v>0</v>
      </c>
      <c r="CK25" s="80">
        <f>'MOD Vectors ALL'!CK25*($E25=$F$1)</f>
        <v>0</v>
      </c>
      <c r="CL25" s="80">
        <f>'MOD Vectors ALL'!CL25*($E25=$F$1)</f>
        <v>0</v>
      </c>
      <c r="CM25" s="80">
        <f>'MOD Vectors ALL'!CM25*($E25=$F$1)</f>
        <v>0</v>
      </c>
      <c r="CN25" s="80">
        <f>'MOD Vectors ALL'!CN25*($E25=$F$1)</f>
        <v>0</v>
      </c>
      <c r="CO25" s="80">
        <f>'MOD Vectors ALL'!CO25*($E25=$F$1)</f>
        <v>0</v>
      </c>
      <c r="CP25" s="80">
        <f>'MOD Vectors ALL'!CP25*($E25=$F$1)</f>
        <v>0</v>
      </c>
      <c r="CQ25" s="80">
        <f>'MOD Vectors ALL'!CQ25*($E25=$F$1)</f>
        <v>0</v>
      </c>
      <c r="CR25" s="80">
        <f>'MOD Vectors ALL'!CR25*($E25=$F$1)</f>
        <v>0</v>
      </c>
      <c r="CS25" s="80">
        <f>'MOD Vectors ALL'!CS25*($E25=$F$1)</f>
        <v>0</v>
      </c>
      <c r="CT25" s="80">
        <f>'MOD Vectors ALL'!CT25*($E25=$F$1)</f>
        <v>0</v>
      </c>
      <c r="CU25" s="80">
        <f>'MOD Vectors ALL'!CU25*($E25=$F$1)</f>
        <v>0</v>
      </c>
      <c r="CV25" s="80">
        <f>'MOD Vectors ALL'!CV25*($E25=$F$1)</f>
        <v>0</v>
      </c>
      <c r="CW25" s="80">
        <f>'MOD Vectors ALL'!CW25*($E25=$F$1)</f>
        <v>0</v>
      </c>
      <c r="CX25" s="80">
        <f>'MOD Vectors ALL'!CX25*($E25=$F$1)</f>
        <v>0</v>
      </c>
      <c r="CY25" s="80">
        <f>'MOD Vectors ALL'!CY25*($E25=$F$1)</f>
        <v>0</v>
      </c>
      <c r="CZ25" s="80">
        <f>'MOD Vectors ALL'!CZ25*($E25=$F$1)</f>
        <v>0</v>
      </c>
      <c r="DA25" s="80">
        <f>'MOD Vectors ALL'!DA25*($E25=$F$1)</f>
        <v>0</v>
      </c>
      <c r="DB25" s="80">
        <f>'MOD Vectors ALL'!DB25*($E25=$F$1)</f>
        <v>0</v>
      </c>
      <c r="DC25" s="80">
        <f>'MOD Vectors ALL'!DC25*($E25=$F$1)</f>
        <v>0</v>
      </c>
      <c r="DD25" s="80">
        <f>'MOD Vectors ALL'!DD25*($E25=$F$1)</f>
        <v>0</v>
      </c>
      <c r="DE25" s="80">
        <f>'MOD Vectors ALL'!DE25*($E25=$F$1)</f>
        <v>0</v>
      </c>
      <c r="DF25" s="80">
        <f>'MOD Vectors ALL'!DF25*($E25=$F$1)</f>
        <v>0</v>
      </c>
      <c r="DG25" s="80">
        <f>'MOD Vectors ALL'!DG25*($E25=$F$1)</f>
        <v>0</v>
      </c>
      <c r="DH25" s="80">
        <f>'MOD Vectors ALL'!DH25*($E25=$F$1)</f>
        <v>0</v>
      </c>
      <c r="DI25" s="80">
        <f>'MOD Vectors ALL'!DI25*($E25=$F$1)</f>
        <v>0</v>
      </c>
      <c r="DJ25" s="80">
        <f>'MOD Vectors ALL'!DJ25*($E25=$F$1)</f>
        <v>0</v>
      </c>
      <c r="DK25" s="80">
        <f>'MOD Vectors ALL'!DK25*($E25=$F$1)</f>
        <v>0</v>
      </c>
      <c r="DL25" s="80">
        <f>'MOD Vectors ALL'!DL25*($E25=$F$1)</f>
        <v>0</v>
      </c>
      <c r="DM25" s="80">
        <f>'MOD Vectors ALL'!DM25*($E25=$F$1)</f>
        <v>0</v>
      </c>
      <c r="DN25" s="80">
        <f>'MOD Vectors ALL'!DN25*($E25=$F$1)</f>
        <v>0</v>
      </c>
      <c r="DO25" s="80">
        <f>'MOD Vectors ALL'!DO25*($E25=$F$1)</f>
        <v>0</v>
      </c>
      <c r="DP25" s="80">
        <f>'MOD Vectors ALL'!DP25*($E25=$F$1)</f>
        <v>0</v>
      </c>
      <c r="DQ25" s="80">
        <f>'MOD Vectors ALL'!DQ25*($E25=$F$1)</f>
        <v>0</v>
      </c>
    </row>
    <row r="26" spans="1:121" x14ac:dyDescent="0.2">
      <c r="A26">
        <v>85</v>
      </c>
      <c r="B26" t="s">
        <v>16</v>
      </c>
      <c r="C26" t="s">
        <v>369</v>
      </c>
      <c r="D26" t="s">
        <v>532</v>
      </c>
      <c r="E26" t="s">
        <v>25</v>
      </c>
      <c r="F26" t="s">
        <v>35</v>
      </c>
      <c r="G26">
        <v>0.76102199999999998</v>
      </c>
      <c r="H26">
        <v>1.95662</v>
      </c>
      <c r="I26" s="80">
        <f>'MOD Vectors ALL'!I26*($E26=$F$1)</f>
        <v>0</v>
      </c>
      <c r="J26" s="80">
        <f>'MOD Vectors ALL'!J26*($E26=$F$1)</f>
        <v>0</v>
      </c>
      <c r="K26" s="80">
        <f>'MOD Vectors ALL'!K26*($E26=$F$1)</f>
        <v>0</v>
      </c>
      <c r="L26" s="80">
        <f>'MOD Vectors ALL'!L26*($E26=$F$1)</f>
        <v>0</v>
      </c>
      <c r="M26" s="80">
        <f>'MOD Vectors ALL'!M26*($E26=$F$1)</f>
        <v>0</v>
      </c>
      <c r="N26" s="80">
        <f>'MOD Vectors ALL'!N26*($E26=$F$1)</f>
        <v>0</v>
      </c>
      <c r="O26" s="80">
        <f>'MOD Vectors ALL'!O26*($E26=$F$1)</f>
        <v>0</v>
      </c>
      <c r="P26" s="80">
        <f>'MOD Vectors ALL'!P26*($E26=$F$1)</f>
        <v>0</v>
      </c>
      <c r="Q26" s="80">
        <f>'MOD Vectors ALL'!Q26*($E26=$F$1)</f>
        <v>0</v>
      </c>
      <c r="R26" s="80">
        <f>'MOD Vectors ALL'!R26*($E26=$F$1)</f>
        <v>0</v>
      </c>
      <c r="S26" s="80">
        <f>'MOD Vectors ALL'!S26*($E26=$F$1)</f>
        <v>0</v>
      </c>
      <c r="T26" s="80">
        <f>'MOD Vectors ALL'!T26*($E26=$F$1)</f>
        <v>0</v>
      </c>
      <c r="U26" s="80">
        <f>'MOD Vectors ALL'!U26*($E26=$F$1)</f>
        <v>0</v>
      </c>
      <c r="V26" s="80">
        <f>'MOD Vectors ALL'!V26*($E26=$F$1)</f>
        <v>0</v>
      </c>
      <c r="W26" s="80">
        <f>'MOD Vectors ALL'!W26*($E26=$F$1)</f>
        <v>0</v>
      </c>
      <c r="X26" s="80">
        <f>'MOD Vectors ALL'!X26*($E26=$F$1)</f>
        <v>0</v>
      </c>
      <c r="Y26" s="80">
        <f>'MOD Vectors ALL'!Y26*($E26=$F$1)</f>
        <v>0</v>
      </c>
      <c r="Z26" s="80">
        <f>'MOD Vectors ALL'!Z26*($E26=$F$1)</f>
        <v>0</v>
      </c>
      <c r="AA26" s="80">
        <f>'MOD Vectors ALL'!AA26*($E26=$F$1)</f>
        <v>0</v>
      </c>
      <c r="AB26" s="80">
        <f>'MOD Vectors ALL'!AB26*($E26=$F$1)</f>
        <v>0</v>
      </c>
      <c r="AC26" s="80">
        <f>'MOD Vectors ALL'!AC26*($E26=$F$1)</f>
        <v>0</v>
      </c>
      <c r="AD26" s="80">
        <f>'MOD Vectors ALL'!AD26*($E26=$F$1)</f>
        <v>0</v>
      </c>
      <c r="AE26" s="80">
        <f>'MOD Vectors ALL'!AE26*($E26=$F$1)</f>
        <v>0</v>
      </c>
      <c r="AF26" s="80">
        <f>'MOD Vectors ALL'!AF26*($E26=$F$1)</f>
        <v>0</v>
      </c>
      <c r="AG26" s="80">
        <f>'MOD Vectors ALL'!AG26*($E26=$F$1)</f>
        <v>0</v>
      </c>
      <c r="AH26" s="80">
        <f>'MOD Vectors ALL'!AH26*($E26=$F$1)</f>
        <v>0</v>
      </c>
      <c r="AI26" s="80">
        <f>'MOD Vectors ALL'!AI26*($E26=$F$1)</f>
        <v>0</v>
      </c>
      <c r="AJ26" s="80">
        <f>'MOD Vectors ALL'!AJ26*($E26=$F$1)</f>
        <v>0</v>
      </c>
      <c r="AK26" s="80">
        <f>'MOD Vectors ALL'!AK26*($E26=$F$1)</f>
        <v>0</v>
      </c>
      <c r="AL26" s="80">
        <f>'MOD Vectors ALL'!AL26*($E26=$F$1)</f>
        <v>0</v>
      </c>
      <c r="AM26" s="80">
        <f>'MOD Vectors ALL'!AM26*($E26=$F$1)</f>
        <v>0</v>
      </c>
      <c r="AN26" s="80">
        <f>'MOD Vectors ALL'!AN26*($E26=$F$1)</f>
        <v>0</v>
      </c>
      <c r="AO26" s="80">
        <f>'MOD Vectors ALL'!AO26*($E26=$F$1)</f>
        <v>0</v>
      </c>
      <c r="AP26" s="80">
        <f>'MOD Vectors ALL'!AP26*($E26=$F$1)</f>
        <v>0</v>
      </c>
      <c r="AQ26" s="80">
        <f>'MOD Vectors ALL'!AQ26*($E26=$F$1)</f>
        <v>0</v>
      </c>
      <c r="AR26" s="80">
        <f>'MOD Vectors ALL'!AR26*($E26=$F$1)</f>
        <v>0</v>
      </c>
      <c r="AS26" s="80">
        <f>'MOD Vectors ALL'!AS26*($E26=$F$1)</f>
        <v>0</v>
      </c>
      <c r="AT26" s="80">
        <f>'MOD Vectors ALL'!AT26*($E26=$F$1)</f>
        <v>0</v>
      </c>
      <c r="AU26" s="80">
        <f>'MOD Vectors ALL'!AU26*($E26=$F$1)</f>
        <v>0</v>
      </c>
      <c r="AV26" s="80">
        <f>'MOD Vectors ALL'!AV26*($E26=$F$1)</f>
        <v>0</v>
      </c>
      <c r="AW26" s="80">
        <f>'MOD Vectors ALL'!AW26*($E26=$F$1)</f>
        <v>0</v>
      </c>
      <c r="AX26" s="80">
        <f>'MOD Vectors ALL'!AX26*($E26=$F$1)</f>
        <v>0</v>
      </c>
      <c r="AY26" s="80">
        <f>'MOD Vectors ALL'!AY26*($E26=$F$1)</f>
        <v>0</v>
      </c>
      <c r="AZ26" s="80">
        <f>'MOD Vectors ALL'!AZ26*($E26=$F$1)</f>
        <v>0</v>
      </c>
      <c r="BA26" s="80">
        <f>'MOD Vectors ALL'!BA26*($E26=$F$1)</f>
        <v>0</v>
      </c>
      <c r="BB26" s="80">
        <f>'MOD Vectors ALL'!BB26*($E26=$F$1)</f>
        <v>0</v>
      </c>
      <c r="BC26" s="80">
        <f>'MOD Vectors ALL'!BC26*($E26=$F$1)</f>
        <v>0</v>
      </c>
      <c r="BD26" s="80">
        <f>'MOD Vectors ALL'!BD26*($E26=$F$1)</f>
        <v>0</v>
      </c>
      <c r="BE26" s="80">
        <f>'MOD Vectors ALL'!BE26*($E26=$F$1)</f>
        <v>0</v>
      </c>
      <c r="BF26" s="80">
        <f>'MOD Vectors ALL'!BF26*($E26=$F$1)</f>
        <v>0</v>
      </c>
      <c r="BG26" s="80">
        <f>'MOD Vectors ALL'!BG26*($E26=$F$1)</f>
        <v>0</v>
      </c>
      <c r="BH26" s="80">
        <f>'MOD Vectors ALL'!BH26*($E26=$F$1)</f>
        <v>0</v>
      </c>
      <c r="BI26" s="80">
        <f>'MOD Vectors ALL'!BI26*($E26=$F$1)</f>
        <v>0</v>
      </c>
      <c r="BJ26" s="80">
        <f>'MOD Vectors ALL'!BJ26*($E26=$F$1)</f>
        <v>0</v>
      </c>
      <c r="BK26" s="80">
        <f>'MOD Vectors ALL'!BK26*($E26=$F$1)</f>
        <v>0</v>
      </c>
      <c r="BL26" s="80">
        <f>'MOD Vectors ALL'!BL26*($E26=$F$1)</f>
        <v>0</v>
      </c>
      <c r="BM26" s="80">
        <f>'MOD Vectors ALL'!BM26*($E26=$F$1)</f>
        <v>0</v>
      </c>
      <c r="BN26" s="80">
        <f>'MOD Vectors ALL'!BN26*($E26=$F$1)</f>
        <v>0</v>
      </c>
      <c r="BO26" s="80">
        <f>'MOD Vectors ALL'!BO26*($E26=$F$1)</f>
        <v>0</v>
      </c>
      <c r="BP26" s="80">
        <f>'MOD Vectors ALL'!BP26*($E26=$F$1)</f>
        <v>0</v>
      </c>
      <c r="BQ26" s="80">
        <f>'MOD Vectors ALL'!BQ26*($E26=$F$1)</f>
        <v>0</v>
      </c>
      <c r="BR26" s="80">
        <f>'MOD Vectors ALL'!BR26*($E26=$F$1)</f>
        <v>0</v>
      </c>
      <c r="BS26" s="80">
        <f>'MOD Vectors ALL'!BS26*($E26=$F$1)</f>
        <v>0</v>
      </c>
      <c r="BT26" s="80">
        <f>'MOD Vectors ALL'!BT26*($E26=$F$1)</f>
        <v>0</v>
      </c>
      <c r="BU26" s="80">
        <f>'MOD Vectors ALL'!BU26*($E26=$F$1)</f>
        <v>0</v>
      </c>
      <c r="BV26" s="80">
        <f>'MOD Vectors ALL'!BV26*($E26=$F$1)</f>
        <v>0</v>
      </c>
      <c r="BW26" s="80">
        <f>'MOD Vectors ALL'!BW26*($E26=$F$1)</f>
        <v>0</v>
      </c>
      <c r="BX26" s="80">
        <f>'MOD Vectors ALL'!BX26*($E26=$F$1)</f>
        <v>0</v>
      </c>
      <c r="BY26" s="80">
        <f>'MOD Vectors ALL'!BY26*($E26=$F$1)</f>
        <v>0</v>
      </c>
      <c r="BZ26" s="80">
        <f>'MOD Vectors ALL'!BZ26*($E26=$F$1)</f>
        <v>0</v>
      </c>
      <c r="CA26" s="80">
        <f>'MOD Vectors ALL'!CA26*($E26=$F$1)</f>
        <v>0</v>
      </c>
      <c r="CB26" s="80">
        <f>'MOD Vectors ALL'!CB26*($E26=$F$1)</f>
        <v>0</v>
      </c>
      <c r="CC26" s="80">
        <f>'MOD Vectors ALL'!CC26*($E26=$F$1)</f>
        <v>0</v>
      </c>
      <c r="CD26" s="80">
        <f>'MOD Vectors ALL'!CD26*($E26=$F$1)</f>
        <v>0</v>
      </c>
      <c r="CE26" s="80">
        <f>'MOD Vectors ALL'!CE26*($E26=$F$1)</f>
        <v>0</v>
      </c>
      <c r="CF26" s="80">
        <f>'MOD Vectors ALL'!CF26*($E26=$F$1)</f>
        <v>0</v>
      </c>
      <c r="CG26" s="80">
        <f>'MOD Vectors ALL'!CG26*($E26=$F$1)</f>
        <v>0</v>
      </c>
      <c r="CH26" s="80">
        <f>'MOD Vectors ALL'!CH26*($E26=$F$1)</f>
        <v>0</v>
      </c>
      <c r="CI26" s="80">
        <f>'MOD Vectors ALL'!CI26*($E26=$F$1)</f>
        <v>0</v>
      </c>
      <c r="CJ26" s="80">
        <f>'MOD Vectors ALL'!CJ26*($E26=$F$1)</f>
        <v>0</v>
      </c>
      <c r="CK26" s="80">
        <f>'MOD Vectors ALL'!CK26*($E26=$F$1)</f>
        <v>0</v>
      </c>
      <c r="CL26" s="80">
        <f>'MOD Vectors ALL'!CL26*($E26=$F$1)</f>
        <v>0</v>
      </c>
      <c r="CM26" s="80">
        <f>'MOD Vectors ALL'!CM26*($E26=$F$1)</f>
        <v>0</v>
      </c>
      <c r="CN26" s="80">
        <f>'MOD Vectors ALL'!CN26*($E26=$F$1)</f>
        <v>0</v>
      </c>
      <c r="CO26" s="80">
        <f>'MOD Vectors ALL'!CO26*($E26=$F$1)</f>
        <v>0</v>
      </c>
      <c r="CP26" s="80">
        <f>'MOD Vectors ALL'!CP26*($E26=$F$1)</f>
        <v>0</v>
      </c>
      <c r="CQ26" s="80">
        <f>'MOD Vectors ALL'!CQ26*($E26=$F$1)</f>
        <v>0</v>
      </c>
      <c r="CR26" s="80">
        <f>'MOD Vectors ALL'!CR26*($E26=$F$1)</f>
        <v>0</v>
      </c>
      <c r="CS26" s="80">
        <f>'MOD Vectors ALL'!CS26*($E26=$F$1)</f>
        <v>0</v>
      </c>
      <c r="CT26" s="80">
        <f>'MOD Vectors ALL'!CT26*($E26=$F$1)</f>
        <v>0</v>
      </c>
      <c r="CU26" s="80">
        <f>'MOD Vectors ALL'!CU26*($E26=$F$1)</f>
        <v>0</v>
      </c>
      <c r="CV26" s="80">
        <f>'MOD Vectors ALL'!CV26*($E26=$F$1)</f>
        <v>0</v>
      </c>
      <c r="CW26" s="80">
        <f>'MOD Vectors ALL'!CW26*($E26=$F$1)</f>
        <v>0</v>
      </c>
      <c r="CX26" s="80">
        <f>'MOD Vectors ALL'!CX26*($E26=$F$1)</f>
        <v>0</v>
      </c>
      <c r="CY26" s="80">
        <f>'MOD Vectors ALL'!CY26*($E26=$F$1)</f>
        <v>0</v>
      </c>
      <c r="CZ26" s="80">
        <f>'MOD Vectors ALL'!CZ26*($E26=$F$1)</f>
        <v>0</v>
      </c>
      <c r="DA26" s="80">
        <f>'MOD Vectors ALL'!DA26*($E26=$F$1)</f>
        <v>0</v>
      </c>
      <c r="DB26" s="80">
        <f>'MOD Vectors ALL'!DB26*($E26=$F$1)</f>
        <v>0</v>
      </c>
      <c r="DC26" s="80">
        <f>'MOD Vectors ALL'!DC26*($E26=$F$1)</f>
        <v>0</v>
      </c>
      <c r="DD26" s="80">
        <f>'MOD Vectors ALL'!DD26*($E26=$F$1)</f>
        <v>0</v>
      </c>
      <c r="DE26" s="80">
        <f>'MOD Vectors ALL'!DE26*($E26=$F$1)</f>
        <v>0</v>
      </c>
      <c r="DF26" s="80">
        <f>'MOD Vectors ALL'!DF26*($E26=$F$1)</f>
        <v>0</v>
      </c>
      <c r="DG26" s="80">
        <f>'MOD Vectors ALL'!DG26*($E26=$F$1)</f>
        <v>0</v>
      </c>
      <c r="DH26" s="80">
        <f>'MOD Vectors ALL'!DH26*($E26=$F$1)</f>
        <v>0</v>
      </c>
      <c r="DI26" s="80">
        <f>'MOD Vectors ALL'!DI26*($E26=$F$1)</f>
        <v>0</v>
      </c>
      <c r="DJ26" s="80">
        <f>'MOD Vectors ALL'!DJ26*($E26=$F$1)</f>
        <v>0</v>
      </c>
      <c r="DK26" s="80">
        <f>'MOD Vectors ALL'!DK26*($E26=$F$1)</f>
        <v>0</v>
      </c>
      <c r="DL26" s="80">
        <f>'MOD Vectors ALL'!DL26*($E26=$F$1)</f>
        <v>0</v>
      </c>
      <c r="DM26" s="80">
        <f>'MOD Vectors ALL'!DM26*($E26=$F$1)</f>
        <v>0</v>
      </c>
      <c r="DN26" s="80">
        <f>'MOD Vectors ALL'!DN26*($E26=$F$1)</f>
        <v>0</v>
      </c>
      <c r="DO26" s="80">
        <f>'MOD Vectors ALL'!DO26*($E26=$F$1)</f>
        <v>0</v>
      </c>
      <c r="DP26" s="80">
        <f>'MOD Vectors ALL'!DP26*($E26=$F$1)</f>
        <v>0</v>
      </c>
      <c r="DQ26" s="80">
        <f>'MOD Vectors ALL'!DQ26*($E26=$F$1)</f>
        <v>0</v>
      </c>
    </row>
    <row r="27" spans="1:121" x14ac:dyDescent="0.2">
      <c r="A27">
        <v>86</v>
      </c>
      <c r="B27" t="s">
        <v>16</v>
      </c>
      <c r="C27" t="s">
        <v>369</v>
      </c>
      <c r="D27" t="s">
        <v>532</v>
      </c>
      <c r="E27" t="s">
        <v>25</v>
      </c>
      <c r="F27" t="s">
        <v>36</v>
      </c>
      <c r="G27">
        <v>0.76340300000000005</v>
      </c>
      <c r="H27">
        <v>2.0989200000000001</v>
      </c>
      <c r="I27" s="80">
        <f>'MOD Vectors ALL'!I27*($E27=$F$1)</f>
        <v>0</v>
      </c>
      <c r="J27" s="80">
        <f>'MOD Vectors ALL'!J27*($E27=$F$1)</f>
        <v>0</v>
      </c>
      <c r="K27" s="80">
        <f>'MOD Vectors ALL'!K27*($E27=$F$1)</f>
        <v>0</v>
      </c>
      <c r="L27" s="80">
        <f>'MOD Vectors ALL'!L27*($E27=$F$1)</f>
        <v>0</v>
      </c>
      <c r="M27" s="80">
        <f>'MOD Vectors ALL'!M27*($E27=$F$1)</f>
        <v>0</v>
      </c>
      <c r="N27" s="80">
        <f>'MOD Vectors ALL'!N27*($E27=$F$1)</f>
        <v>0</v>
      </c>
      <c r="O27" s="80">
        <f>'MOD Vectors ALL'!O27*($E27=$F$1)</f>
        <v>0</v>
      </c>
      <c r="P27" s="80">
        <f>'MOD Vectors ALL'!P27*($E27=$F$1)</f>
        <v>0</v>
      </c>
      <c r="Q27" s="80">
        <f>'MOD Vectors ALL'!Q27*($E27=$F$1)</f>
        <v>0</v>
      </c>
      <c r="R27" s="80">
        <f>'MOD Vectors ALL'!R27*($E27=$F$1)</f>
        <v>0</v>
      </c>
      <c r="S27" s="80">
        <f>'MOD Vectors ALL'!S27*($E27=$F$1)</f>
        <v>0</v>
      </c>
      <c r="T27" s="80">
        <f>'MOD Vectors ALL'!T27*($E27=$F$1)</f>
        <v>0</v>
      </c>
      <c r="U27" s="80">
        <f>'MOD Vectors ALL'!U27*($E27=$F$1)</f>
        <v>0</v>
      </c>
      <c r="V27" s="80">
        <f>'MOD Vectors ALL'!V27*($E27=$F$1)</f>
        <v>0</v>
      </c>
      <c r="W27" s="80">
        <f>'MOD Vectors ALL'!W27*($E27=$F$1)</f>
        <v>0</v>
      </c>
      <c r="X27" s="80">
        <f>'MOD Vectors ALL'!X27*($E27=$F$1)</f>
        <v>0</v>
      </c>
      <c r="Y27" s="80">
        <f>'MOD Vectors ALL'!Y27*($E27=$F$1)</f>
        <v>0</v>
      </c>
      <c r="Z27" s="80">
        <f>'MOD Vectors ALL'!Z27*($E27=$F$1)</f>
        <v>0</v>
      </c>
      <c r="AA27" s="80">
        <f>'MOD Vectors ALL'!AA27*($E27=$F$1)</f>
        <v>0</v>
      </c>
      <c r="AB27" s="80">
        <f>'MOD Vectors ALL'!AB27*($E27=$F$1)</f>
        <v>0</v>
      </c>
      <c r="AC27" s="80">
        <f>'MOD Vectors ALL'!AC27*($E27=$F$1)</f>
        <v>0</v>
      </c>
      <c r="AD27" s="80">
        <f>'MOD Vectors ALL'!AD27*($E27=$F$1)</f>
        <v>0</v>
      </c>
      <c r="AE27" s="80">
        <f>'MOD Vectors ALL'!AE27*($E27=$F$1)</f>
        <v>0</v>
      </c>
      <c r="AF27" s="80">
        <f>'MOD Vectors ALL'!AF27*($E27=$F$1)</f>
        <v>0</v>
      </c>
      <c r="AG27" s="80">
        <f>'MOD Vectors ALL'!AG27*($E27=$F$1)</f>
        <v>0</v>
      </c>
      <c r="AH27" s="80">
        <f>'MOD Vectors ALL'!AH27*($E27=$F$1)</f>
        <v>0</v>
      </c>
      <c r="AI27" s="80">
        <f>'MOD Vectors ALL'!AI27*($E27=$F$1)</f>
        <v>0</v>
      </c>
      <c r="AJ27" s="80">
        <f>'MOD Vectors ALL'!AJ27*($E27=$F$1)</f>
        <v>0</v>
      </c>
      <c r="AK27" s="80">
        <f>'MOD Vectors ALL'!AK27*($E27=$F$1)</f>
        <v>0</v>
      </c>
      <c r="AL27" s="80">
        <f>'MOD Vectors ALL'!AL27*($E27=$F$1)</f>
        <v>0</v>
      </c>
      <c r="AM27" s="80">
        <f>'MOD Vectors ALL'!AM27*($E27=$F$1)</f>
        <v>0</v>
      </c>
      <c r="AN27" s="80">
        <f>'MOD Vectors ALL'!AN27*($E27=$F$1)</f>
        <v>0</v>
      </c>
      <c r="AO27" s="80">
        <f>'MOD Vectors ALL'!AO27*($E27=$F$1)</f>
        <v>0</v>
      </c>
      <c r="AP27" s="80">
        <f>'MOD Vectors ALL'!AP27*($E27=$F$1)</f>
        <v>0</v>
      </c>
      <c r="AQ27" s="80">
        <f>'MOD Vectors ALL'!AQ27*($E27=$F$1)</f>
        <v>0</v>
      </c>
      <c r="AR27" s="80">
        <f>'MOD Vectors ALL'!AR27*($E27=$F$1)</f>
        <v>0</v>
      </c>
      <c r="AS27" s="80">
        <f>'MOD Vectors ALL'!AS27*($E27=$F$1)</f>
        <v>0</v>
      </c>
      <c r="AT27" s="80">
        <f>'MOD Vectors ALL'!AT27*($E27=$F$1)</f>
        <v>0</v>
      </c>
      <c r="AU27" s="80">
        <f>'MOD Vectors ALL'!AU27*($E27=$F$1)</f>
        <v>0</v>
      </c>
      <c r="AV27" s="80">
        <f>'MOD Vectors ALL'!AV27*($E27=$F$1)</f>
        <v>0</v>
      </c>
      <c r="AW27" s="80">
        <f>'MOD Vectors ALL'!AW27*($E27=$F$1)</f>
        <v>0</v>
      </c>
      <c r="AX27" s="80">
        <f>'MOD Vectors ALL'!AX27*($E27=$F$1)</f>
        <v>0</v>
      </c>
      <c r="AY27" s="80">
        <f>'MOD Vectors ALL'!AY27*($E27=$F$1)</f>
        <v>0</v>
      </c>
      <c r="AZ27" s="80">
        <f>'MOD Vectors ALL'!AZ27*($E27=$F$1)</f>
        <v>0</v>
      </c>
      <c r="BA27" s="80">
        <f>'MOD Vectors ALL'!BA27*($E27=$F$1)</f>
        <v>0</v>
      </c>
      <c r="BB27" s="80">
        <f>'MOD Vectors ALL'!BB27*($E27=$F$1)</f>
        <v>0</v>
      </c>
      <c r="BC27" s="80">
        <f>'MOD Vectors ALL'!BC27*($E27=$F$1)</f>
        <v>0</v>
      </c>
      <c r="BD27" s="80">
        <f>'MOD Vectors ALL'!BD27*($E27=$F$1)</f>
        <v>0</v>
      </c>
      <c r="BE27" s="80">
        <f>'MOD Vectors ALL'!BE27*($E27=$F$1)</f>
        <v>0</v>
      </c>
      <c r="BF27" s="80">
        <f>'MOD Vectors ALL'!BF27*($E27=$F$1)</f>
        <v>0</v>
      </c>
      <c r="BG27" s="80">
        <f>'MOD Vectors ALL'!BG27*($E27=$F$1)</f>
        <v>0</v>
      </c>
      <c r="BH27" s="80">
        <f>'MOD Vectors ALL'!BH27*($E27=$F$1)</f>
        <v>0</v>
      </c>
      <c r="BI27" s="80">
        <f>'MOD Vectors ALL'!BI27*($E27=$F$1)</f>
        <v>0</v>
      </c>
      <c r="BJ27" s="80">
        <f>'MOD Vectors ALL'!BJ27*($E27=$F$1)</f>
        <v>0</v>
      </c>
      <c r="BK27" s="80">
        <f>'MOD Vectors ALL'!BK27*($E27=$F$1)</f>
        <v>0</v>
      </c>
      <c r="BL27" s="80">
        <f>'MOD Vectors ALL'!BL27*($E27=$F$1)</f>
        <v>0</v>
      </c>
      <c r="BM27" s="80">
        <f>'MOD Vectors ALL'!BM27*($E27=$F$1)</f>
        <v>0</v>
      </c>
      <c r="BN27" s="80">
        <f>'MOD Vectors ALL'!BN27*($E27=$F$1)</f>
        <v>0</v>
      </c>
      <c r="BO27" s="80">
        <f>'MOD Vectors ALL'!BO27*($E27=$F$1)</f>
        <v>0</v>
      </c>
      <c r="BP27" s="80">
        <f>'MOD Vectors ALL'!BP27*($E27=$F$1)</f>
        <v>0</v>
      </c>
      <c r="BQ27" s="80">
        <f>'MOD Vectors ALL'!BQ27*($E27=$F$1)</f>
        <v>0</v>
      </c>
      <c r="BR27" s="80">
        <f>'MOD Vectors ALL'!BR27*($E27=$F$1)</f>
        <v>0</v>
      </c>
      <c r="BS27" s="80">
        <f>'MOD Vectors ALL'!BS27*($E27=$F$1)</f>
        <v>0</v>
      </c>
      <c r="BT27" s="80">
        <f>'MOD Vectors ALL'!BT27*($E27=$F$1)</f>
        <v>0</v>
      </c>
      <c r="BU27" s="80">
        <f>'MOD Vectors ALL'!BU27*($E27=$F$1)</f>
        <v>0</v>
      </c>
      <c r="BV27" s="80">
        <f>'MOD Vectors ALL'!BV27*($E27=$F$1)</f>
        <v>0</v>
      </c>
      <c r="BW27" s="80">
        <f>'MOD Vectors ALL'!BW27*($E27=$F$1)</f>
        <v>0</v>
      </c>
      <c r="BX27" s="80">
        <f>'MOD Vectors ALL'!BX27*($E27=$F$1)</f>
        <v>0</v>
      </c>
      <c r="BY27" s="80">
        <f>'MOD Vectors ALL'!BY27*($E27=$F$1)</f>
        <v>0</v>
      </c>
      <c r="BZ27" s="80">
        <f>'MOD Vectors ALL'!BZ27*($E27=$F$1)</f>
        <v>0</v>
      </c>
      <c r="CA27" s="80">
        <f>'MOD Vectors ALL'!CA27*($E27=$F$1)</f>
        <v>0</v>
      </c>
      <c r="CB27" s="80">
        <f>'MOD Vectors ALL'!CB27*($E27=$F$1)</f>
        <v>0</v>
      </c>
      <c r="CC27" s="80">
        <f>'MOD Vectors ALL'!CC27*($E27=$F$1)</f>
        <v>0</v>
      </c>
      <c r="CD27" s="80">
        <f>'MOD Vectors ALL'!CD27*($E27=$F$1)</f>
        <v>0</v>
      </c>
      <c r="CE27" s="80">
        <f>'MOD Vectors ALL'!CE27*($E27=$F$1)</f>
        <v>0</v>
      </c>
      <c r="CF27" s="80">
        <f>'MOD Vectors ALL'!CF27*($E27=$F$1)</f>
        <v>0</v>
      </c>
      <c r="CG27" s="80">
        <f>'MOD Vectors ALL'!CG27*($E27=$F$1)</f>
        <v>0</v>
      </c>
      <c r="CH27" s="80">
        <f>'MOD Vectors ALL'!CH27*($E27=$F$1)</f>
        <v>0</v>
      </c>
      <c r="CI27" s="80">
        <f>'MOD Vectors ALL'!CI27*($E27=$F$1)</f>
        <v>0</v>
      </c>
      <c r="CJ27" s="80">
        <f>'MOD Vectors ALL'!CJ27*($E27=$F$1)</f>
        <v>0</v>
      </c>
      <c r="CK27" s="80">
        <f>'MOD Vectors ALL'!CK27*($E27=$F$1)</f>
        <v>0</v>
      </c>
      <c r="CL27" s="80">
        <f>'MOD Vectors ALL'!CL27*($E27=$F$1)</f>
        <v>0</v>
      </c>
      <c r="CM27" s="80">
        <f>'MOD Vectors ALL'!CM27*($E27=$F$1)</f>
        <v>0</v>
      </c>
      <c r="CN27" s="80">
        <f>'MOD Vectors ALL'!CN27*($E27=$F$1)</f>
        <v>0</v>
      </c>
      <c r="CO27" s="80">
        <f>'MOD Vectors ALL'!CO27*($E27=$F$1)</f>
        <v>0</v>
      </c>
      <c r="CP27" s="80">
        <f>'MOD Vectors ALL'!CP27*($E27=$F$1)</f>
        <v>0</v>
      </c>
      <c r="CQ27" s="80">
        <f>'MOD Vectors ALL'!CQ27*($E27=$F$1)</f>
        <v>0</v>
      </c>
      <c r="CR27" s="80">
        <f>'MOD Vectors ALL'!CR27*($E27=$F$1)</f>
        <v>0</v>
      </c>
      <c r="CS27" s="80">
        <f>'MOD Vectors ALL'!CS27*($E27=$F$1)</f>
        <v>0</v>
      </c>
      <c r="CT27" s="80">
        <f>'MOD Vectors ALL'!CT27*($E27=$F$1)</f>
        <v>0</v>
      </c>
      <c r="CU27" s="80">
        <f>'MOD Vectors ALL'!CU27*($E27=$F$1)</f>
        <v>0</v>
      </c>
      <c r="CV27" s="80">
        <f>'MOD Vectors ALL'!CV27*($E27=$F$1)</f>
        <v>0</v>
      </c>
      <c r="CW27" s="80">
        <f>'MOD Vectors ALL'!CW27*($E27=$F$1)</f>
        <v>0</v>
      </c>
      <c r="CX27" s="80">
        <f>'MOD Vectors ALL'!CX27*($E27=$F$1)</f>
        <v>0</v>
      </c>
      <c r="CY27" s="80">
        <f>'MOD Vectors ALL'!CY27*($E27=$F$1)</f>
        <v>0</v>
      </c>
      <c r="CZ27" s="80">
        <f>'MOD Vectors ALL'!CZ27*($E27=$F$1)</f>
        <v>0</v>
      </c>
      <c r="DA27" s="80">
        <f>'MOD Vectors ALL'!DA27*($E27=$F$1)</f>
        <v>0</v>
      </c>
      <c r="DB27" s="80">
        <f>'MOD Vectors ALL'!DB27*($E27=$F$1)</f>
        <v>0</v>
      </c>
      <c r="DC27" s="80">
        <f>'MOD Vectors ALL'!DC27*($E27=$F$1)</f>
        <v>0</v>
      </c>
      <c r="DD27" s="80">
        <f>'MOD Vectors ALL'!DD27*($E27=$F$1)</f>
        <v>0</v>
      </c>
      <c r="DE27" s="80">
        <f>'MOD Vectors ALL'!DE27*($E27=$F$1)</f>
        <v>0</v>
      </c>
      <c r="DF27" s="80">
        <f>'MOD Vectors ALL'!DF27*($E27=$F$1)</f>
        <v>0</v>
      </c>
      <c r="DG27" s="80">
        <f>'MOD Vectors ALL'!DG27*($E27=$F$1)</f>
        <v>0</v>
      </c>
      <c r="DH27" s="80">
        <f>'MOD Vectors ALL'!DH27*($E27=$F$1)</f>
        <v>0</v>
      </c>
      <c r="DI27" s="80">
        <f>'MOD Vectors ALL'!DI27*($E27=$F$1)</f>
        <v>0</v>
      </c>
      <c r="DJ27" s="80">
        <f>'MOD Vectors ALL'!DJ27*($E27=$F$1)</f>
        <v>0</v>
      </c>
      <c r="DK27" s="80">
        <f>'MOD Vectors ALL'!DK27*($E27=$F$1)</f>
        <v>0</v>
      </c>
      <c r="DL27" s="80">
        <f>'MOD Vectors ALL'!DL27*($E27=$F$1)</f>
        <v>0</v>
      </c>
      <c r="DM27" s="80">
        <f>'MOD Vectors ALL'!DM27*($E27=$F$1)</f>
        <v>0</v>
      </c>
      <c r="DN27" s="80">
        <f>'MOD Vectors ALL'!DN27*($E27=$F$1)</f>
        <v>0</v>
      </c>
      <c r="DO27" s="80">
        <f>'MOD Vectors ALL'!DO27*($E27=$F$1)</f>
        <v>0</v>
      </c>
      <c r="DP27" s="80">
        <f>'MOD Vectors ALL'!DP27*($E27=$F$1)</f>
        <v>0</v>
      </c>
      <c r="DQ27" s="80">
        <f>'MOD Vectors ALL'!DQ27*($E27=$F$1)</f>
        <v>0</v>
      </c>
    </row>
    <row r="28" spans="1:121" x14ac:dyDescent="0.2">
      <c r="A28">
        <v>87</v>
      </c>
      <c r="B28" t="s">
        <v>16</v>
      </c>
      <c r="C28" t="s">
        <v>369</v>
      </c>
      <c r="D28" t="s">
        <v>532</v>
      </c>
      <c r="E28" t="s">
        <v>25</v>
      </c>
      <c r="F28" t="s">
        <v>37</v>
      </c>
      <c r="G28">
        <v>0.76615900000000003</v>
      </c>
      <c r="H28">
        <v>2.2057899999999999</v>
      </c>
      <c r="I28" s="80">
        <f>'MOD Vectors ALL'!I28*($E28=$F$1)</f>
        <v>0</v>
      </c>
      <c r="J28" s="80">
        <f>'MOD Vectors ALL'!J28*($E28=$F$1)</f>
        <v>0</v>
      </c>
      <c r="K28" s="80">
        <f>'MOD Vectors ALL'!K28*($E28=$F$1)</f>
        <v>0</v>
      </c>
      <c r="L28" s="80">
        <f>'MOD Vectors ALL'!L28*($E28=$F$1)</f>
        <v>0</v>
      </c>
      <c r="M28" s="80">
        <f>'MOD Vectors ALL'!M28*($E28=$F$1)</f>
        <v>0</v>
      </c>
      <c r="N28" s="80">
        <f>'MOD Vectors ALL'!N28*($E28=$F$1)</f>
        <v>0</v>
      </c>
      <c r="O28" s="80">
        <f>'MOD Vectors ALL'!O28*($E28=$F$1)</f>
        <v>0</v>
      </c>
      <c r="P28" s="80">
        <f>'MOD Vectors ALL'!P28*($E28=$F$1)</f>
        <v>0</v>
      </c>
      <c r="Q28" s="80">
        <f>'MOD Vectors ALL'!Q28*($E28=$F$1)</f>
        <v>0</v>
      </c>
      <c r="R28" s="80">
        <f>'MOD Vectors ALL'!R28*($E28=$F$1)</f>
        <v>0</v>
      </c>
      <c r="S28" s="80">
        <f>'MOD Vectors ALL'!S28*($E28=$F$1)</f>
        <v>0</v>
      </c>
      <c r="T28" s="80">
        <f>'MOD Vectors ALL'!T28*($E28=$F$1)</f>
        <v>0</v>
      </c>
      <c r="U28" s="80">
        <f>'MOD Vectors ALL'!U28*($E28=$F$1)</f>
        <v>0</v>
      </c>
      <c r="V28" s="80">
        <f>'MOD Vectors ALL'!V28*($E28=$F$1)</f>
        <v>0</v>
      </c>
      <c r="W28" s="80">
        <f>'MOD Vectors ALL'!W28*($E28=$F$1)</f>
        <v>0</v>
      </c>
      <c r="X28" s="80">
        <f>'MOD Vectors ALL'!X28*($E28=$F$1)</f>
        <v>0</v>
      </c>
      <c r="Y28" s="80">
        <f>'MOD Vectors ALL'!Y28*($E28=$F$1)</f>
        <v>0</v>
      </c>
      <c r="Z28" s="80">
        <f>'MOD Vectors ALL'!Z28*($E28=$F$1)</f>
        <v>0</v>
      </c>
      <c r="AA28" s="80">
        <f>'MOD Vectors ALL'!AA28*($E28=$F$1)</f>
        <v>0</v>
      </c>
      <c r="AB28" s="80">
        <f>'MOD Vectors ALL'!AB28*($E28=$F$1)</f>
        <v>0</v>
      </c>
      <c r="AC28" s="80">
        <f>'MOD Vectors ALL'!AC28*($E28=$F$1)</f>
        <v>0</v>
      </c>
      <c r="AD28" s="80">
        <f>'MOD Vectors ALL'!AD28*($E28=$F$1)</f>
        <v>0</v>
      </c>
      <c r="AE28" s="80">
        <f>'MOD Vectors ALL'!AE28*($E28=$F$1)</f>
        <v>0</v>
      </c>
      <c r="AF28" s="80">
        <f>'MOD Vectors ALL'!AF28*($E28=$F$1)</f>
        <v>0</v>
      </c>
      <c r="AG28" s="80">
        <f>'MOD Vectors ALL'!AG28*($E28=$F$1)</f>
        <v>0</v>
      </c>
      <c r="AH28" s="80">
        <f>'MOD Vectors ALL'!AH28*($E28=$F$1)</f>
        <v>0</v>
      </c>
      <c r="AI28" s="80">
        <f>'MOD Vectors ALL'!AI28*($E28=$F$1)</f>
        <v>0</v>
      </c>
      <c r="AJ28" s="80">
        <f>'MOD Vectors ALL'!AJ28*($E28=$F$1)</f>
        <v>0</v>
      </c>
      <c r="AK28" s="80">
        <f>'MOD Vectors ALL'!AK28*($E28=$F$1)</f>
        <v>0</v>
      </c>
      <c r="AL28" s="80">
        <f>'MOD Vectors ALL'!AL28*($E28=$F$1)</f>
        <v>0</v>
      </c>
      <c r="AM28" s="80">
        <f>'MOD Vectors ALL'!AM28*($E28=$F$1)</f>
        <v>0</v>
      </c>
      <c r="AN28" s="80">
        <f>'MOD Vectors ALL'!AN28*($E28=$F$1)</f>
        <v>0</v>
      </c>
      <c r="AO28" s="80">
        <f>'MOD Vectors ALL'!AO28*($E28=$F$1)</f>
        <v>0</v>
      </c>
      <c r="AP28" s="80">
        <f>'MOD Vectors ALL'!AP28*($E28=$F$1)</f>
        <v>0</v>
      </c>
      <c r="AQ28" s="80">
        <f>'MOD Vectors ALL'!AQ28*($E28=$F$1)</f>
        <v>0</v>
      </c>
      <c r="AR28" s="80">
        <f>'MOD Vectors ALL'!AR28*($E28=$F$1)</f>
        <v>0</v>
      </c>
      <c r="AS28" s="80">
        <f>'MOD Vectors ALL'!AS28*($E28=$F$1)</f>
        <v>0</v>
      </c>
      <c r="AT28" s="80">
        <f>'MOD Vectors ALL'!AT28*($E28=$F$1)</f>
        <v>0</v>
      </c>
      <c r="AU28" s="80">
        <f>'MOD Vectors ALL'!AU28*($E28=$F$1)</f>
        <v>0</v>
      </c>
      <c r="AV28" s="80">
        <f>'MOD Vectors ALL'!AV28*($E28=$F$1)</f>
        <v>0</v>
      </c>
      <c r="AW28" s="80">
        <f>'MOD Vectors ALL'!AW28*($E28=$F$1)</f>
        <v>0</v>
      </c>
      <c r="AX28" s="80">
        <f>'MOD Vectors ALL'!AX28*($E28=$F$1)</f>
        <v>0</v>
      </c>
      <c r="AY28" s="80">
        <f>'MOD Vectors ALL'!AY28*($E28=$F$1)</f>
        <v>0</v>
      </c>
      <c r="AZ28" s="80">
        <f>'MOD Vectors ALL'!AZ28*($E28=$F$1)</f>
        <v>0</v>
      </c>
      <c r="BA28" s="80">
        <f>'MOD Vectors ALL'!BA28*($E28=$F$1)</f>
        <v>0</v>
      </c>
      <c r="BB28" s="80">
        <f>'MOD Vectors ALL'!BB28*($E28=$F$1)</f>
        <v>0</v>
      </c>
      <c r="BC28" s="80">
        <f>'MOD Vectors ALL'!BC28*($E28=$F$1)</f>
        <v>0</v>
      </c>
      <c r="BD28" s="80">
        <f>'MOD Vectors ALL'!BD28*($E28=$F$1)</f>
        <v>0</v>
      </c>
      <c r="BE28" s="80">
        <f>'MOD Vectors ALL'!BE28*($E28=$F$1)</f>
        <v>0</v>
      </c>
      <c r="BF28" s="80">
        <f>'MOD Vectors ALL'!BF28*($E28=$F$1)</f>
        <v>0</v>
      </c>
      <c r="BG28" s="80">
        <f>'MOD Vectors ALL'!BG28*($E28=$F$1)</f>
        <v>0</v>
      </c>
      <c r="BH28" s="80">
        <f>'MOD Vectors ALL'!BH28*($E28=$F$1)</f>
        <v>0</v>
      </c>
      <c r="BI28" s="80">
        <f>'MOD Vectors ALL'!BI28*($E28=$F$1)</f>
        <v>0</v>
      </c>
      <c r="BJ28" s="80">
        <f>'MOD Vectors ALL'!BJ28*($E28=$F$1)</f>
        <v>0</v>
      </c>
      <c r="BK28" s="80">
        <f>'MOD Vectors ALL'!BK28*($E28=$F$1)</f>
        <v>0</v>
      </c>
      <c r="BL28" s="80">
        <f>'MOD Vectors ALL'!BL28*($E28=$F$1)</f>
        <v>0</v>
      </c>
      <c r="BM28" s="80">
        <f>'MOD Vectors ALL'!BM28*($E28=$F$1)</f>
        <v>0</v>
      </c>
      <c r="BN28" s="80">
        <f>'MOD Vectors ALL'!BN28*($E28=$F$1)</f>
        <v>0</v>
      </c>
      <c r="BO28" s="80">
        <f>'MOD Vectors ALL'!BO28*($E28=$F$1)</f>
        <v>0</v>
      </c>
      <c r="BP28" s="80">
        <f>'MOD Vectors ALL'!BP28*($E28=$F$1)</f>
        <v>0</v>
      </c>
      <c r="BQ28" s="80">
        <f>'MOD Vectors ALL'!BQ28*($E28=$F$1)</f>
        <v>0</v>
      </c>
      <c r="BR28" s="80">
        <f>'MOD Vectors ALL'!BR28*($E28=$F$1)</f>
        <v>0</v>
      </c>
      <c r="BS28" s="80">
        <f>'MOD Vectors ALL'!BS28*($E28=$F$1)</f>
        <v>0</v>
      </c>
      <c r="BT28" s="80">
        <f>'MOD Vectors ALL'!BT28*($E28=$F$1)</f>
        <v>0</v>
      </c>
      <c r="BU28" s="80">
        <f>'MOD Vectors ALL'!BU28*($E28=$F$1)</f>
        <v>0</v>
      </c>
      <c r="BV28" s="80">
        <f>'MOD Vectors ALL'!BV28*($E28=$F$1)</f>
        <v>0</v>
      </c>
      <c r="BW28" s="80">
        <f>'MOD Vectors ALL'!BW28*($E28=$F$1)</f>
        <v>0</v>
      </c>
      <c r="BX28" s="80">
        <f>'MOD Vectors ALL'!BX28*($E28=$F$1)</f>
        <v>0</v>
      </c>
      <c r="BY28" s="80">
        <f>'MOD Vectors ALL'!BY28*($E28=$F$1)</f>
        <v>0</v>
      </c>
      <c r="BZ28" s="80">
        <f>'MOD Vectors ALL'!BZ28*($E28=$F$1)</f>
        <v>0</v>
      </c>
      <c r="CA28" s="80">
        <f>'MOD Vectors ALL'!CA28*($E28=$F$1)</f>
        <v>0</v>
      </c>
      <c r="CB28" s="80">
        <f>'MOD Vectors ALL'!CB28*($E28=$F$1)</f>
        <v>0</v>
      </c>
      <c r="CC28" s="80">
        <f>'MOD Vectors ALL'!CC28*($E28=$F$1)</f>
        <v>0</v>
      </c>
      <c r="CD28" s="80">
        <f>'MOD Vectors ALL'!CD28*($E28=$F$1)</f>
        <v>0</v>
      </c>
      <c r="CE28" s="80">
        <f>'MOD Vectors ALL'!CE28*($E28=$F$1)</f>
        <v>0</v>
      </c>
      <c r="CF28" s="80">
        <f>'MOD Vectors ALL'!CF28*($E28=$F$1)</f>
        <v>0</v>
      </c>
      <c r="CG28" s="80">
        <f>'MOD Vectors ALL'!CG28*($E28=$F$1)</f>
        <v>0</v>
      </c>
      <c r="CH28" s="80">
        <f>'MOD Vectors ALL'!CH28*($E28=$F$1)</f>
        <v>0</v>
      </c>
      <c r="CI28" s="80">
        <f>'MOD Vectors ALL'!CI28*($E28=$F$1)</f>
        <v>0</v>
      </c>
      <c r="CJ28" s="80">
        <f>'MOD Vectors ALL'!CJ28*($E28=$F$1)</f>
        <v>0</v>
      </c>
      <c r="CK28" s="80">
        <f>'MOD Vectors ALL'!CK28*($E28=$F$1)</f>
        <v>0</v>
      </c>
      <c r="CL28" s="80">
        <f>'MOD Vectors ALL'!CL28*($E28=$F$1)</f>
        <v>0</v>
      </c>
      <c r="CM28" s="80">
        <f>'MOD Vectors ALL'!CM28*($E28=$F$1)</f>
        <v>0</v>
      </c>
      <c r="CN28" s="80">
        <f>'MOD Vectors ALL'!CN28*($E28=$F$1)</f>
        <v>0</v>
      </c>
      <c r="CO28" s="80">
        <f>'MOD Vectors ALL'!CO28*($E28=$F$1)</f>
        <v>0</v>
      </c>
      <c r="CP28" s="80">
        <f>'MOD Vectors ALL'!CP28*($E28=$F$1)</f>
        <v>0</v>
      </c>
      <c r="CQ28" s="80">
        <f>'MOD Vectors ALL'!CQ28*($E28=$F$1)</f>
        <v>0</v>
      </c>
      <c r="CR28" s="80">
        <f>'MOD Vectors ALL'!CR28*($E28=$F$1)</f>
        <v>0</v>
      </c>
      <c r="CS28" s="80">
        <f>'MOD Vectors ALL'!CS28*($E28=$F$1)</f>
        <v>0</v>
      </c>
      <c r="CT28" s="80">
        <f>'MOD Vectors ALL'!CT28*($E28=$F$1)</f>
        <v>0</v>
      </c>
      <c r="CU28" s="80">
        <f>'MOD Vectors ALL'!CU28*($E28=$F$1)</f>
        <v>0</v>
      </c>
      <c r="CV28" s="80">
        <f>'MOD Vectors ALL'!CV28*($E28=$F$1)</f>
        <v>0</v>
      </c>
      <c r="CW28" s="80">
        <f>'MOD Vectors ALL'!CW28*($E28=$F$1)</f>
        <v>0</v>
      </c>
      <c r="CX28" s="80">
        <f>'MOD Vectors ALL'!CX28*($E28=$F$1)</f>
        <v>0</v>
      </c>
      <c r="CY28" s="80">
        <f>'MOD Vectors ALL'!CY28*($E28=$F$1)</f>
        <v>0</v>
      </c>
      <c r="CZ28" s="80">
        <f>'MOD Vectors ALL'!CZ28*($E28=$F$1)</f>
        <v>0</v>
      </c>
      <c r="DA28" s="80">
        <f>'MOD Vectors ALL'!DA28*($E28=$F$1)</f>
        <v>0</v>
      </c>
      <c r="DB28" s="80">
        <f>'MOD Vectors ALL'!DB28*($E28=$F$1)</f>
        <v>0</v>
      </c>
      <c r="DC28" s="80">
        <f>'MOD Vectors ALL'!DC28*($E28=$F$1)</f>
        <v>0</v>
      </c>
      <c r="DD28" s="80">
        <f>'MOD Vectors ALL'!DD28*($E28=$F$1)</f>
        <v>0</v>
      </c>
      <c r="DE28" s="80">
        <f>'MOD Vectors ALL'!DE28*($E28=$F$1)</f>
        <v>0</v>
      </c>
      <c r="DF28" s="80">
        <f>'MOD Vectors ALL'!DF28*($E28=$F$1)</f>
        <v>0</v>
      </c>
      <c r="DG28" s="80">
        <f>'MOD Vectors ALL'!DG28*($E28=$F$1)</f>
        <v>0</v>
      </c>
      <c r="DH28" s="80">
        <f>'MOD Vectors ALL'!DH28*($E28=$F$1)</f>
        <v>0</v>
      </c>
      <c r="DI28" s="80">
        <f>'MOD Vectors ALL'!DI28*($E28=$F$1)</f>
        <v>0</v>
      </c>
      <c r="DJ28" s="80">
        <f>'MOD Vectors ALL'!DJ28*($E28=$F$1)</f>
        <v>0</v>
      </c>
      <c r="DK28" s="80">
        <f>'MOD Vectors ALL'!DK28*($E28=$F$1)</f>
        <v>0</v>
      </c>
      <c r="DL28" s="80">
        <f>'MOD Vectors ALL'!DL28*($E28=$F$1)</f>
        <v>0</v>
      </c>
      <c r="DM28" s="80">
        <f>'MOD Vectors ALL'!DM28*($E28=$F$1)</f>
        <v>0</v>
      </c>
      <c r="DN28" s="80">
        <f>'MOD Vectors ALL'!DN28*($E28=$F$1)</f>
        <v>0</v>
      </c>
      <c r="DO28" s="80">
        <f>'MOD Vectors ALL'!DO28*($E28=$F$1)</f>
        <v>0</v>
      </c>
      <c r="DP28" s="80">
        <f>'MOD Vectors ALL'!DP28*($E28=$F$1)</f>
        <v>0</v>
      </c>
      <c r="DQ28" s="80">
        <f>'MOD Vectors ALL'!DQ28*($E28=$F$1)</f>
        <v>0</v>
      </c>
    </row>
    <row r="29" spans="1:121" x14ac:dyDescent="0.2">
      <c r="A29">
        <v>286</v>
      </c>
      <c r="B29" t="s">
        <v>9</v>
      </c>
      <c r="C29" t="s">
        <v>369</v>
      </c>
      <c r="D29" t="s">
        <v>528</v>
      </c>
      <c r="E29" t="s">
        <v>25</v>
      </c>
      <c r="F29" t="s">
        <v>10</v>
      </c>
      <c r="G29">
        <v>0.71867899999999996</v>
      </c>
      <c r="H29">
        <v>0.72573399999999999</v>
      </c>
      <c r="I29" s="80">
        <f>'MOD Vectors ALL'!I29*($E29=$F$1)</f>
        <v>0</v>
      </c>
      <c r="J29" s="80">
        <f>'MOD Vectors ALL'!J29*($E29=$F$1)</f>
        <v>0</v>
      </c>
      <c r="K29" s="80">
        <f>'MOD Vectors ALL'!K29*($E29=$F$1)</f>
        <v>0</v>
      </c>
      <c r="L29" s="80">
        <f>'MOD Vectors ALL'!L29*($E29=$F$1)</f>
        <v>0</v>
      </c>
      <c r="M29" s="80">
        <f>'MOD Vectors ALL'!M29*($E29=$F$1)</f>
        <v>0</v>
      </c>
      <c r="N29" s="80">
        <f>'MOD Vectors ALL'!N29*($E29=$F$1)</f>
        <v>0</v>
      </c>
      <c r="O29" s="80">
        <f>'MOD Vectors ALL'!O29*($E29=$F$1)</f>
        <v>0</v>
      </c>
      <c r="P29" s="80">
        <f>'MOD Vectors ALL'!P29*($E29=$F$1)</f>
        <v>0</v>
      </c>
      <c r="Q29" s="80">
        <f>'MOD Vectors ALL'!Q29*($E29=$F$1)</f>
        <v>0</v>
      </c>
      <c r="R29" s="80">
        <f>'MOD Vectors ALL'!R29*($E29=$F$1)</f>
        <v>0</v>
      </c>
      <c r="S29" s="80">
        <f>'MOD Vectors ALL'!S29*($E29=$F$1)</f>
        <v>0</v>
      </c>
      <c r="T29" s="80">
        <f>'MOD Vectors ALL'!T29*($E29=$F$1)</f>
        <v>0</v>
      </c>
      <c r="U29" s="80">
        <f>'MOD Vectors ALL'!U29*($E29=$F$1)</f>
        <v>0</v>
      </c>
      <c r="V29" s="80">
        <f>'MOD Vectors ALL'!V29*($E29=$F$1)</f>
        <v>0</v>
      </c>
      <c r="W29" s="80">
        <f>'MOD Vectors ALL'!W29*($E29=$F$1)</f>
        <v>0</v>
      </c>
      <c r="X29" s="80">
        <f>'MOD Vectors ALL'!X29*($E29=$F$1)</f>
        <v>0</v>
      </c>
      <c r="Y29" s="80">
        <f>'MOD Vectors ALL'!Y29*($E29=$F$1)</f>
        <v>0</v>
      </c>
      <c r="Z29" s="80">
        <f>'MOD Vectors ALL'!Z29*($E29=$F$1)</f>
        <v>0</v>
      </c>
      <c r="AA29" s="80">
        <f>'MOD Vectors ALL'!AA29*($E29=$F$1)</f>
        <v>0</v>
      </c>
      <c r="AB29" s="80">
        <f>'MOD Vectors ALL'!AB29*($E29=$F$1)</f>
        <v>0</v>
      </c>
      <c r="AC29" s="80">
        <f>'MOD Vectors ALL'!AC29*($E29=$F$1)</f>
        <v>0</v>
      </c>
      <c r="AD29" s="80">
        <f>'MOD Vectors ALL'!AD29*($E29=$F$1)</f>
        <v>0</v>
      </c>
      <c r="AE29" s="80">
        <f>'MOD Vectors ALL'!AE29*($E29=$F$1)</f>
        <v>0</v>
      </c>
      <c r="AF29" s="80">
        <f>'MOD Vectors ALL'!AF29*($E29=$F$1)</f>
        <v>0</v>
      </c>
      <c r="AG29" s="80">
        <f>'MOD Vectors ALL'!AG29*($E29=$F$1)</f>
        <v>0</v>
      </c>
      <c r="AH29" s="80">
        <f>'MOD Vectors ALL'!AH29*($E29=$F$1)</f>
        <v>0</v>
      </c>
      <c r="AI29" s="80">
        <f>'MOD Vectors ALL'!AI29*($E29=$F$1)</f>
        <v>0</v>
      </c>
      <c r="AJ29" s="80">
        <f>'MOD Vectors ALL'!AJ29*($E29=$F$1)</f>
        <v>0</v>
      </c>
      <c r="AK29" s="80">
        <f>'MOD Vectors ALL'!AK29*($E29=$F$1)</f>
        <v>0</v>
      </c>
      <c r="AL29" s="80">
        <f>'MOD Vectors ALL'!AL29*($E29=$F$1)</f>
        <v>0</v>
      </c>
      <c r="AM29" s="80">
        <f>'MOD Vectors ALL'!AM29*($E29=$F$1)</f>
        <v>0</v>
      </c>
      <c r="AN29" s="80">
        <f>'MOD Vectors ALL'!AN29*($E29=$F$1)</f>
        <v>0</v>
      </c>
      <c r="AO29" s="80">
        <f>'MOD Vectors ALL'!AO29*($E29=$F$1)</f>
        <v>0</v>
      </c>
      <c r="AP29" s="80">
        <f>'MOD Vectors ALL'!AP29*($E29=$F$1)</f>
        <v>0</v>
      </c>
      <c r="AQ29" s="80">
        <f>'MOD Vectors ALL'!AQ29*($E29=$F$1)</f>
        <v>0</v>
      </c>
      <c r="AR29" s="80">
        <f>'MOD Vectors ALL'!AR29*($E29=$F$1)</f>
        <v>0</v>
      </c>
      <c r="AS29" s="80">
        <f>'MOD Vectors ALL'!AS29*($E29=$F$1)</f>
        <v>0</v>
      </c>
      <c r="AT29" s="80">
        <f>'MOD Vectors ALL'!AT29*($E29=$F$1)</f>
        <v>0</v>
      </c>
      <c r="AU29" s="80">
        <f>'MOD Vectors ALL'!AU29*($E29=$F$1)</f>
        <v>0</v>
      </c>
      <c r="AV29" s="80">
        <f>'MOD Vectors ALL'!AV29*($E29=$F$1)</f>
        <v>0</v>
      </c>
      <c r="AW29" s="80">
        <f>'MOD Vectors ALL'!AW29*($E29=$F$1)</f>
        <v>0</v>
      </c>
      <c r="AX29" s="80">
        <f>'MOD Vectors ALL'!AX29*($E29=$F$1)</f>
        <v>0</v>
      </c>
      <c r="AY29" s="80">
        <f>'MOD Vectors ALL'!AY29*($E29=$F$1)</f>
        <v>0</v>
      </c>
      <c r="AZ29" s="80">
        <f>'MOD Vectors ALL'!AZ29*($E29=$F$1)</f>
        <v>0</v>
      </c>
      <c r="BA29" s="80">
        <f>'MOD Vectors ALL'!BA29*($E29=$F$1)</f>
        <v>0</v>
      </c>
      <c r="BB29" s="80">
        <f>'MOD Vectors ALL'!BB29*($E29=$F$1)</f>
        <v>0</v>
      </c>
      <c r="BC29" s="80">
        <f>'MOD Vectors ALL'!BC29*($E29=$F$1)</f>
        <v>0</v>
      </c>
      <c r="BD29" s="80">
        <f>'MOD Vectors ALL'!BD29*($E29=$F$1)</f>
        <v>0</v>
      </c>
      <c r="BE29" s="80">
        <f>'MOD Vectors ALL'!BE29*($E29=$F$1)</f>
        <v>0</v>
      </c>
      <c r="BF29" s="80">
        <f>'MOD Vectors ALL'!BF29*($E29=$F$1)</f>
        <v>0</v>
      </c>
      <c r="BG29" s="80">
        <f>'MOD Vectors ALL'!BG29*($E29=$F$1)</f>
        <v>0</v>
      </c>
      <c r="BH29" s="80">
        <f>'MOD Vectors ALL'!BH29*($E29=$F$1)</f>
        <v>0</v>
      </c>
      <c r="BI29" s="80">
        <f>'MOD Vectors ALL'!BI29*($E29=$F$1)</f>
        <v>0</v>
      </c>
      <c r="BJ29" s="80">
        <f>'MOD Vectors ALL'!BJ29*($E29=$F$1)</f>
        <v>0</v>
      </c>
      <c r="BK29" s="80">
        <f>'MOD Vectors ALL'!BK29*($E29=$F$1)</f>
        <v>0</v>
      </c>
      <c r="BL29" s="80">
        <f>'MOD Vectors ALL'!BL29*($E29=$F$1)</f>
        <v>0</v>
      </c>
      <c r="BM29" s="80">
        <f>'MOD Vectors ALL'!BM29*($E29=$F$1)</f>
        <v>0</v>
      </c>
      <c r="BN29" s="80">
        <f>'MOD Vectors ALL'!BN29*($E29=$F$1)</f>
        <v>0</v>
      </c>
      <c r="BO29" s="80">
        <f>'MOD Vectors ALL'!BO29*($E29=$F$1)</f>
        <v>0</v>
      </c>
      <c r="BP29" s="80">
        <f>'MOD Vectors ALL'!BP29*($E29=$F$1)</f>
        <v>0</v>
      </c>
      <c r="BQ29" s="80">
        <f>'MOD Vectors ALL'!BQ29*($E29=$F$1)</f>
        <v>0</v>
      </c>
      <c r="BR29" s="80">
        <f>'MOD Vectors ALL'!BR29*($E29=$F$1)</f>
        <v>0</v>
      </c>
      <c r="BS29" s="80">
        <f>'MOD Vectors ALL'!BS29*($E29=$F$1)</f>
        <v>0</v>
      </c>
      <c r="BT29" s="80">
        <f>'MOD Vectors ALL'!BT29*($E29=$F$1)</f>
        <v>0</v>
      </c>
      <c r="BU29" s="80">
        <f>'MOD Vectors ALL'!BU29*($E29=$F$1)</f>
        <v>0</v>
      </c>
      <c r="BV29" s="80">
        <f>'MOD Vectors ALL'!BV29*($E29=$F$1)</f>
        <v>0</v>
      </c>
      <c r="BW29" s="80">
        <f>'MOD Vectors ALL'!BW29*($E29=$F$1)</f>
        <v>0</v>
      </c>
      <c r="BX29" s="80">
        <f>'MOD Vectors ALL'!BX29*($E29=$F$1)</f>
        <v>0</v>
      </c>
      <c r="BY29" s="80">
        <f>'MOD Vectors ALL'!BY29*($E29=$F$1)</f>
        <v>0</v>
      </c>
      <c r="BZ29" s="80">
        <f>'MOD Vectors ALL'!BZ29*($E29=$F$1)</f>
        <v>0</v>
      </c>
      <c r="CA29" s="80">
        <f>'MOD Vectors ALL'!CA29*($E29=$F$1)</f>
        <v>0</v>
      </c>
      <c r="CB29" s="80">
        <f>'MOD Vectors ALL'!CB29*($E29=$F$1)</f>
        <v>0</v>
      </c>
      <c r="CC29" s="80">
        <f>'MOD Vectors ALL'!CC29*($E29=$F$1)</f>
        <v>0</v>
      </c>
      <c r="CD29" s="80">
        <f>'MOD Vectors ALL'!CD29*($E29=$F$1)</f>
        <v>0</v>
      </c>
      <c r="CE29" s="80">
        <f>'MOD Vectors ALL'!CE29*($E29=$F$1)</f>
        <v>0</v>
      </c>
      <c r="CF29" s="80">
        <f>'MOD Vectors ALL'!CF29*($E29=$F$1)</f>
        <v>0</v>
      </c>
      <c r="CG29" s="80">
        <f>'MOD Vectors ALL'!CG29*($E29=$F$1)</f>
        <v>0</v>
      </c>
      <c r="CH29" s="80">
        <f>'MOD Vectors ALL'!CH29*($E29=$F$1)</f>
        <v>0</v>
      </c>
      <c r="CI29" s="80">
        <f>'MOD Vectors ALL'!CI29*($E29=$F$1)</f>
        <v>0</v>
      </c>
      <c r="CJ29" s="80">
        <f>'MOD Vectors ALL'!CJ29*($E29=$F$1)</f>
        <v>0</v>
      </c>
      <c r="CK29" s="80">
        <f>'MOD Vectors ALL'!CK29*($E29=$F$1)</f>
        <v>0</v>
      </c>
      <c r="CL29" s="80">
        <f>'MOD Vectors ALL'!CL29*($E29=$F$1)</f>
        <v>0</v>
      </c>
      <c r="CM29" s="80">
        <f>'MOD Vectors ALL'!CM29*($E29=$F$1)</f>
        <v>0</v>
      </c>
      <c r="CN29" s="80">
        <f>'MOD Vectors ALL'!CN29*($E29=$F$1)</f>
        <v>0</v>
      </c>
      <c r="CO29" s="80">
        <f>'MOD Vectors ALL'!CO29*($E29=$F$1)</f>
        <v>0</v>
      </c>
      <c r="CP29" s="80">
        <f>'MOD Vectors ALL'!CP29*($E29=$F$1)</f>
        <v>0</v>
      </c>
      <c r="CQ29" s="80">
        <f>'MOD Vectors ALL'!CQ29*($E29=$F$1)</f>
        <v>0</v>
      </c>
      <c r="CR29" s="80">
        <f>'MOD Vectors ALL'!CR29*($E29=$F$1)</f>
        <v>0</v>
      </c>
      <c r="CS29" s="80">
        <f>'MOD Vectors ALL'!CS29*($E29=$F$1)</f>
        <v>0</v>
      </c>
      <c r="CT29" s="80">
        <f>'MOD Vectors ALL'!CT29*($E29=$F$1)</f>
        <v>0</v>
      </c>
      <c r="CU29" s="80">
        <f>'MOD Vectors ALL'!CU29*($E29=$F$1)</f>
        <v>0</v>
      </c>
      <c r="CV29" s="80">
        <f>'MOD Vectors ALL'!CV29*($E29=$F$1)</f>
        <v>0</v>
      </c>
      <c r="CW29" s="80">
        <f>'MOD Vectors ALL'!CW29*($E29=$F$1)</f>
        <v>0</v>
      </c>
      <c r="CX29" s="80">
        <f>'MOD Vectors ALL'!CX29*($E29=$F$1)</f>
        <v>0</v>
      </c>
      <c r="CY29" s="80">
        <f>'MOD Vectors ALL'!CY29*($E29=$F$1)</f>
        <v>0</v>
      </c>
      <c r="CZ29" s="80">
        <f>'MOD Vectors ALL'!CZ29*($E29=$F$1)</f>
        <v>0</v>
      </c>
      <c r="DA29" s="80">
        <f>'MOD Vectors ALL'!DA29*($E29=$F$1)</f>
        <v>0</v>
      </c>
      <c r="DB29" s="80">
        <f>'MOD Vectors ALL'!DB29*($E29=$F$1)</f>
        <v>0</v>
      </c>
      <c r="DC29" s="80">
        <f>'MOD Vectors ALL'!DC29*($E29=$F$1)</f>
        <v>0</v>
      </c>
      <c r="DD29" s="80">
        <f>'MOD Vectors ALL'!DD29*($E29=$F$1)</f>
        <v>0</v>
      </c>
      <c r="DE29" s="80">
        <f>'MOD Vectors ALL'!DE29*($E29=$F$1)</f>
        <v>0</v>
      </c>
      <c r="DF29" s="80">
        <f>'MOD Vectors ALL'!DF29*($E29=$F$1)</f>
        <v>0</v>
      </c>
      <c r="DG29" s="80">
        <f>'MOD Vectors ALL'!DG29*($E29=$F$1)</f>
        <v>0</v>
      </c>
      <c r="DH29" s="80">
        <f>'MOD Vectors ALL'!DH29*($E29=$F$1)</f>
        <v>0</v>
      </c>
      <c r="DI29" s="80">
        <f>'MOD Vectors ALL'!DI29*($E29=$F$1)</f>
        <v>0</v>
      </c>
      <c r="DJ29" s="80">
        <f>'MOD Vectors ALL'!DJ29*($E29=$F$1)</f>
        <v>0</v>
      </c>
      <c r="DK29" s="80">
        <f>'MOD Vectors ALL'!DK29*($E29=$F$1)</f>
        <v>0</v>
      </c>
      <c r="DL29" s="80">
        <f>'MOD Vectors ALL'!DL29*($E29=$F$1)</f>
        <v>0</v>
      </c>
      <c r="DM29" s="80">
        <f>'MOD Vectors ALL'!DM29*($E29=$F$1)</f>
        <v>0</v>
      </c>
      <c r="DN29" s="80">
        <f>'MOD Vectors ALL'!DN29*($E29=$F$1)</f>
        <v>0</v>
      </c>
      <c r="DO29" s="80">
        <f>'MOD Vectors ALL'!DO29*($E29=$F$1)</f>
        <v>0</v>
      </c>
      <c r="DP29" s="80">
        <f>'MOD Vectors ALL'!DP29*($E29=$F$1)</f>
        <v>0</v>
      </c>
      <c r="DQ29" s="80">
        <f>'MOD Vectors ALL'!DQ29*($E29=$F$1)</f>
        <v>0</v>
      </c>
    </row>
    <row r="30" spans="1:121" x14ac:dyDescent="0.2">
      <c r="A30">
        <v>287</v>
      </c>
      <c r="B30" t="s">
        <v>9</v>
      </c>
      <c r="C30" t="s">
        <v>369</v>
      </c>
      <c r="D30" t="s">
        <v>528</v>
      </c>
      <c r="E30" t="s">
        <v>25</v>
      </c>
      <c r="F30" t="s">
        <v>11</v>
      </c>
      <c r="G30">
        <v>0.60087599999999997</v>
      </c>
      <c r="H30">
        <v>0.83213499999999996</v>
      </c>
      <c r="I30" s="80">
        <f>'MOD Vectors ALL'!I30*($E30=$F$1)</f>
        <v>0</v>
      </c>
      <c r="J30" s="80">
        <f>'MOD Vectors ALL'!J30*($E30=$F$1)</f>
        <v>0</v>
      </c>
      <c r="K30" s="80">
        <f>'MOD Vectors ALL'!K30*($E30=$F$1)</f>
        <v>0</v>
      </c>
      <c r="L30" s="80">
        <f>'MOD Vectors ALL'!L30*($E30=$F$1)</f>
        <v>0</v>
      </c>
      <c r="M30" s="80">
        <f>'MOD Vectors ALL'!M30*($E30=$F$1)</f>
        <v>0</v>
      </c>
      <c r="N30" s="80">
        <f>'MOD Vectors ALL'!N30*($E30=$F$1)</f>
        <v>0</v>
      </c>
      <c r="O30" s="80">
        <f>'MOD Vectors ALL'!O30*($E30=$F$1)</f>
        <v>0</v>
      </c>
      <c r="P30" s="80">
        <f>'MOD Vectors ALL'!P30*($E30=$F$1)</f>
        <v>0</v>
      </c>
      <c r="Q30" s="80">
        <f>'MOD Vectors ALL'!Q30*($E30=$F$1)</f>
        <v>0</v>
      </c>
      <c r="R30" s="80">
        <f>'MOD Vectors ALL'!R30*($E30=$F$1)</f>
        <v>0</v>
      </c>
      <c r="S30" s="80">
        <f>'MOD Vectors ALL'!S30*($E30=$F$1)</f>
        <v>0</v>
      </c>
      <c r="T30" s="80">
        <f>'MOD Vectors ALL'!T30*($E30=$F$1)</f>
        <v>0</v>
      </c>
      <c r="U30" s="80">
        <f>'MOD Vectors ALL'!U30*($E30=$F$1)</f>
        <v>0</v>
      </c>
      <c r="V30" s="80">
        <f>'MOD Vectors ALL'!V30*($E30=$F$1)</f>
        <v>0</v>
      </c>
      <c r="W30" s="80">
        <f>'MOD Vectors ALL'!W30*($E30=$F$1)</f>
        <v>0</v>
      </c>
      <c r="X30" s="80">
        <f>'MOD Vectors ALL'!X30*($E30=$F$1)</f>
        <v>0</v>
      </c>
      <c r="Y30" s="80">
        <f>'MOD Vectors ALL'!Y30*($E30=$F$1)</f>
        <v>0</v>
      </c>
      <c r="Z30" s="80">
        <f>'MOD Vectors ALL'!Z30*($E30=$F$1)</f>
        <v>0</v>
      </c>
      <c r="AA30" s="80">
        <f>'MOD Vectors ALL'!AA30*($E30=$F$1)</f>
        <v>0</v>
      </c>
      <c r="AB30" s="80">
        <f>'MOD Vectors ALL'!AB30*($E30=$F$1)</f>
        <v>0</v>
      </c>
      <c r="AC30" s="80">
        <f>'MOD Vectors ALL'!AC30*($E30=$F$1)</f>
        <v>0</v>
      </c>
      <c r="AD30" s="80">
        <f>'MOD Vectors ALL'!AD30*($E30=$F$1)</f>
        <v>0</v>
      </c>
      <c r="AE30" s="80">
        <f>'MOD Vectors ALL'!AE30*($E30=$F$1)</f>
        <v>0</v>
      </c>
      <c r="AF30" s="80">
        <f>'MOD Vectors ALL'!AF30*($E30=$F$1)</f>
        <v>0</v>
      </c>
      <c r="AG30" s="80">
        <f>'MOD Vectors ALL'!AG30*($E30=$F$1)</f>
        <v>0</v>
      </c>
      <c r="AH30" s="80">
        <f>'MOD Vectors ALL'!AH30*($E30=$F$1)</f>
        <v>0</v>
      </c>
      <c r="AI30" s="80">
        <f>'MOD Vectors ALL'!AI30*($E30=$F$1)</f>
        <v>0</v>
      </c>
      <c r="AJ30" s="80">
        <f>'MOD Vectors ALL'!AJ30*($E30=$F$1)</f>
        <v>0</v>
      </c>
      <c r="AK30" s="80">
        <f>'MOD Vectors ALL'!AK30*($E30=$F$1)</f>
        <v>0</v>
      </c>
      <c r="AL30" s="80">
        <f>'MOD Vectors ALL'!AL30*($E30=$F$1)</f>
        <v>0</v>
      </c>
      <c r="AM30" s="80">
        <f>'MOD Vectors ALL'!AM30*($E30=$F$1)</f>
        <v>0</v>
      </c>
      <c r="AN30" s="80">
        <f>'MOD Vectors ALL'!AN30*($E30=$F$1)</f>
        <v>0</v>
      </c>
      <c r="AO30" s="80">
        <f>'MOD Vectors ALL'!AO30*($E30=$F$1)</f>
        <v>0</v>
      </c>
      <c r="AP30" s="80">
        <f>'MOD Vectors ALL'!AP30*($E30=$F$1)</f>
        <v>0</v>
      </c>
      <c r="AQ30" s="80">
        <f>'MOD Vectors ALL'!AQ30*($E30=$F$1)</f>
        <v>0</v>
      </c>
      <c r="AR30" s="80">
        <f>'MOD Vectors ALL'!AR30*($E30=$F$1)</f>
        <v>0</v>
      </c>
      <c r="AS30" s="80">
        <f>'MOD Vectors ALL'!AS30*($E30=$F$1)</f>
        <v>0</v>
      </c>
      <c r="AT30" s="80">
        <f>'MOD Vectors ALL'!AT30*($E30=$F$1)</f>
        <v>0</v>
      </c>
      <c r="AU30" s="80">
        <f>'MOD Vectors ALL'!AU30*($E30=$F$1)</f>
        <v>0</v>
      </c>
      <c r="AV30" s="80">
        <f>'MOD Vectors ALL'!AV30*($E30=$F$1)</f>
        <v>0</v>
      </c>
      <c r="AW30" s="80">
        <f>'MOD Vectors ALL'!AW30*($E30=$F$1)</f>
        <v>0</v>
      </c>
      <c r="AX30" s="80">
        <f>'MOD Vectors ALL'!AX30*($E30=$F$1)</f>
        <v>0</v>
      </c>
      <c r="AY30" s="80">
        <f>'MOD Vectors ALL'!AY30*($E30=$F$1)</f>
        <v>0</v>
      </c>
      <c r="AZ30" s="80">
        <f>'MOD Vectors ALL'!AZ30*($E30=$F$1)</f>
        <v>0</v>
      </c>
      <c r="BA30" s="80">
        <f>'MOD Vectors ALL'!BA30*($E30=$F$1)</f>
        <v>0</v>
      </c>
      <c r="BB30" s="80">
        <f>'MOD Vectors ALL'!BB30*($E30=$F$1)</f>
        <v>0</v>
      </c>
      <c r="BC30" s="80">
        <f>'MOD Vectors ALL'!BC30*($E30=$F$1)</f>
        <v>0</v>
      </c>
      <c r="BD30" s="80">
        <f>'MOD Vectors ALL'!BD30*($E30=$F$1)</f>
        <v>0</v>
      </c>
      <c r="BE30" s="80">
        <f>'MOD Vectors ALL'!BE30*($E30=$F$1)</f>
        <v>0</v>
      </c>
      <c r="BF30" s="80">
        <f>'MOD Vectors ALL'!BF30*($E30=$F$1)</f>
        <v>0</v>
      </c>
      <c r="BG30" s="80">
        <f>'MOD Vectors ALL'!BG30*($E30=$F$1)</f>
        <v>0</v>
      </c>
      <c r="BH30" s="80">
        <f>'MOD Vectors ALL'!BH30*($E30=$F$1)</f>
        <v>0</v>
      </c>
      <c r="BI30" s="80">
        <f>'MOD Vectors ALL'!BI30*($E30=$F$1)</f>
        <v>0</v>
      </c>
      <c r="BJ30" s="80">
        <f>'MOD Vectors ALL'!BJ30*($E30=$F$1)</f>
        <v>0</v>
      </c>
      <c r="BK30" s="80">
        <f>'MOD Vectors ALL'!BK30*($E30=$F$1)</f>
        <v>0</v>
      </c>
      <c r="BL30" s="80">
        <f>'MOD Vectors ALL'!BL30*($E30=$F$1)</f>
        <v>0</v>
      </c>
      <c r="BM30" s="80">
        <f>'MOD Vectors ALL'!BM30*($E30=$F$1)</f>
        <v>0</v>
      </c>
      <c r="BN30" s="80">
        <f>'MOD Vectors ALL'!BN30*($E30=$F$1)</f>
        <v>0</v>
      </c>
      <c r="BO30" s="80">
        <f>'MOD Vectors ALL'!BO30*($E30=$F$1)</f>
        <v>0</v>
      </c>
      <c r="BP30" s="80">
        <f>'MOD Vectors ALL'!BP30*($E30=$F$1)</f>
        <v>0</v>
      </c>
      <c r="BQ30" s="80">
        <f>'MOD Vectors ALL'!BQ30*($E30=$F$1)</f>
        <v>0</v>
      </c>
      <c r="BR30" s="80">
        <f>'MOD Vectors ALL'!BR30*($E30=$F$1)</f>
        <v>0</v>
      </c>
      <c r="BS30" s="80">
        <f>'MOD Vectors ALL'!BS30*($E30=$F$1)</f>
        <v>0</v>
      </c>
      <c r="BT30" s="80">
        <f>'MOD Vectors ALL'!BT30*($E30=$F$1)</f>
        <v>0</v>
      </c>
      <c r="BU30" s="80">
        <f>'MOD Vectors ALL'!BU30*($E30=$F$1)</f>
        <v>0</v>
      </c>
      <c r="BV30" s="80">
        <f>'MOD Vectors ALL'!BV30*($E30=$F$1)</f>
        <v>0</v>
      </c>
      <c r="BW30" s="80">
        <f>'MOD Vectors ALL'!BW30*($E30=$F$1)</f>
        <v>0</v>
      </c>
      <c r="BX30" s="80">
        <f>'MOD Vectors ALL'!BX30*($E30=$F$1)</f>
        <v>0</v>
      </c>
      <c r="BY30" s="80">
        <f>'MOD Vectors ALL'!BY30*($E30=$F$1)</f>
        <v>0</v>
      </c>
      <c r="BZ30" s="80">
        <f>'MOD Vectors ALL'!BZ30*($E30=$F$1)</f>
        <v>0</v>
      </c>
      <c r="CA30" s="80">
        <f>'MOD Vectors ALL'!CA30*($E30=$F$1)</f>
        <v>0</v>
      </c>
      <c r="CB30" s="80">
        <f>'MOD Vectors ALL'!CB30*($E30=$F$1)</f>
        <v>0</v>
      </c>
      <c r="CC30" s="80">
        <f>'MOD Vectors ALL'!CC30*($E30=$F$1)</f>
        <v>0</v>
      </c>
      <c r="CD30" s="80">
        <f>'MOD Vectors ALL'!CD30*($E30=$F$1)</f>
        <v>0</v>
      </c>
      <c r="CE30" s="80">
        <f>'MOD Vectors ALL'!CE30*($E30=$F$1)</f>
        <v>0</v>
      </c>
      <c r="CF30" s="80">
        <f>'MOD Vectors ALL'!CF30*($E30=$F$1)</f>
        <v>0</v>
      </c>
      <c r="CG30" s="80">
        <f>'MOD Vectors ALL'!CG30*($E30=$F$1)</f>
        <v>0</v>
      </c>
      <c r="CH30" s="80">
        <f>'MOD Vectors ALL'!CH30*($E30=$F$1)</f>
        <v>0</v>
      </c>
      <c r="CI30" s="80">
        <f>'MOD Vectors ALL'!CI30*($E30=$F$1)</f>
        <v>0</v>
      </c>
      <c r="CJ30" s="80">
        <f>'MOD Vectors ALL'!CJ30*($E30=$F$1)</f>
        <v>0</v>
      </c>
      <c r="CK30" s="80">
        <f>'MOD Vectors ALL'!CK30*($E30=$F$1)</f>
        <v>0</v>
      </c>
      <c r="CL30" s="80">
        <f>'MOD Vectors ALL'!CL30*($E30=$F$1)</f>
        <v>0</v>
      </c>
      <c r="CM30" s="80">
        <f>'MOD Vectors ALL'!CM30*($E30=$F$1)</f>
        <v>0</v>
      </c>
      <c r="CN30" s="80">
        <f>'MOD Vectors ALL'!CN30*($E30=$F$1)</f>
        <v>0</v>
      </c>
      <c r="CO30" s="80">
        <f>'MOD Vectors ALL'!CO30*($E30=$F$1)</f>
        <v>0</v>
      </c>
      <c r="CP30" s="80">
        <f>'MOD Vectors ALL'!CP30*($E30=$F$1)</f>
        <v>0</v>
      </c>
      <c r="CQ30" s="80">
        <f>'MOD Vectors ALL'!CQ30*($E30=$F$1)</f>
        <v>0</v>
      </c>
      <c r="CR30" s="80">
        <f>'MOD Vectors ALL'!CR30*($E30=$F$1)</f>
        <v>0</v>
      </c>
      <c r="CS30" s="80">
        <f>'MOD Vectors ALL'!CS30*($E30=$F$1)</f>
        <v>0</v>
      </c>
      <c r="CT30" s="80">
        <f>'MOD Vectors ALL'!CT30*($E30=$F$1)</f>
        <v>0</v>
      </c>
      <c r="CU30" s="80">
        <f>'MOD Vectors ALL'!CU30*($E30=$F$1)</f>
        <v>0</v>
      </c>
      <c r="CV30" s="80">
        <f>'MOD Vectors ALL'!CV30*($E30=$F$1)</f>
        <v>0</v>
      </c>
      <c r="CW30" s="80">
        <f>'MOD Vectors ALL'!CW30*($E30=$F$1)</f>
        <v>0</v>
      </c>
      <c r="CX30" s="80">
        <f>'MOD Vectors ALL'!CX30*($E30=$F$1)</f>
        <v>0</v>
      </c>
      <c r="CY30" s="80">
        <f>'MOD Vectors ALL'!CY30*($E30=$F$1)</f>
        <v>0</v>
      </c>
      <c r="CZ30" s="80">
        <f>'MOD Vectors ALL'!CZ30*($E30=$F$1)</f>
        <v>0</v>
      </c>
      <c r="DA30" s="80">
        <f>'MOD Vectors ALL'!DA30*($E30=$F$1)</f>
        <v>0</v>
      </c>
      <c r="DB30" s="80">
        <f>'MOD Vectors ALL'!DB30*($E30=$F$1)</f>
        <v>0</v>
      </c>
      <c r="DC30" s="80">
        <f>'MOD Vectors ALL'!DC30*($E30=$F$1)</f>
        <v>0</v>
      </c>
      <c r="DD30" s="80">
        <f>'MOD Vectors ALL'!DD30*($E30=$F$1)</f>
        <v>0</v>
      </c>
      <c r="DE30" s="80">
        <f>'MOD Vectors ALL'!DE30*($E30=$F$1)</f>
        <v>0</v>
      </c>
      <c r="DF30" s="80">
        <f>'MOD Vectors ALL'!DF30*($E30=$F$1)</f>
        <v>0</v>
      </c>
      <c r="DG30" s="80">
        <f>'MOD Vectors ALL'!DG30*($E30=$F$1)</f>
        <v>0</v>
      </c>
      <c r="DH30" s="80">
        <f>'MOD Vectors ALL'!DH30*($E30=$F$1)</f>
        <v>0</v>
      </c>
      <c r="DI30" s="80">
        <f>'MOD Vectors ALL'!DI30*($E30=$F$1)</f>
        <v>0</v>
      </c>
      <c r="DJ30" s="80">
        <f>'MOD Vectors ALL'!DJ30*($E30=$F$1)</f>
        <v>0</v>
      </c>
      <c r="DK30" s="80">
        <f>'MOD Vectors ALL'!DK30*($E30=$F$1)</f>
        <v>0</v>
      </c>
      <c r="DL30" s="80">
        <f>'MOD Vectors ALL'!DL30*($E30=$F$1)</f>
        <v>0</v>
      </c>
      <c r="DM30" s="80">
        <f>'MOD Vectors ALL'!DM30*($E30=$F$1)</f>
        <v>0</v>
      </c>
      <c r="DN30" s="80">
        <f>'MOD Vectors ALL'!DN30*($E30=$F$1)</f>
        <v>0</v>
      </c>
      <c r="DO30" s="80">
        <f>'MOD Vectors ALL'!DO30*($E30=$F$1)</f>
        <v>0</v>
      </c>
      <c r="DP30" s="80">
        <f>'MOD Vectors ALL'!DP30*($E30=$F$1)</f>
        <v>0</v>
      </c>
      <c r="DQ30" s="80">
        <f>'MOD Vectors ALL'!DQ30*($E30=$F$1)</f>
        <v>0</v>
      </c>
    </row>
    <row r="31" spans="1:121" x14ac:dyDescent="0.2">
      <c r="A31">
        <v>288</v>
      </c>
      <c r="B31" t="s">
        <v>9</v>
      </c>
      <c r="C31" t="s">
        <v>369</v>
      </c>
      <c r="D31" t="s">
        <v>528</v>
      </c>
      <c r="E31" t="s">
        <v>25</v>
      </c>
      <c r="F31" t="s">
        <v>12</v>
      </c>
      <c r="G31">
        <v>0.28931800000000002</v>
      </c>
      <c r="H31">
        <v>0.87851199999999996</v>
      </c>
      <c r="I31" s="80">
        <f>'MOD Vectors ALL'!I31*($E31=$F$1)</f>
        <v>0</v>
      </c>
      <c r="J31" s="80">
        <f>'MOD Vectors ALL'!J31*($E31=$F$1)</f>
        <v>0</v>
      </c>
      <c r="K31" s="80">
        <f>'MOD Vectors ALL'!K31*($E31=$F$1)</f>
        <v>0</v>
      </c>
      <c r="L31" s="80">
        <f>'MOD Vectors ALL'!L31*($E31=$F$1)</f>
        <v>0</v>
      </c>
      <c r="M31" s="80">
        <f>'MOD Vectors ALL'!M31*($E31=$F$1)</f>
        <v>0</v>
      </c>
      <c r="N31" s="80">
        <f>'MOD Vectors ALL'!N31*($E31=$F$1)</f>
        <v>0</v>
      </c>
      <c r="O31" s="80">
        <f>'MOD Vectors ALL'!O31*($E31=$F$1)</f>
        <v>0</v>
      </c>
      <c r="P31" s="80">
        <f>'MOD Vectors ALL'!P31*($E31=$F$1)</f>
        <v>0</v>
      </c>
      <c r="Q31" s="80">
        <f>'MOD Vectors ALL'!Q31*($E31=$F$1)</f>
        <v>0</v>
      </c>
      <c r="R31" s="80">
        <f>'MOD Vectors ALL'!R31*($E31=$F$1)</f>
        <v>0</v>
      </c>
      <c r="S31" s="80">
        <f>'MOD Vectors ALL'!S31*($E31=$F$1)</f>
        <v>0</v>
      </c>
      <c r="T31" s="80">
        <f>'MOD Vectors ALL'!T31*($E31=$F$1)</f>
        <v>0</v>
      </c>
      <c r="U31" s="80">
        <f>'MOD Vectors ALL'!U31*($E31=$F$1)</f>
        <v>0</v>
      </c>
      <c r="V31" s="80">
        <f>'MOD Vectors ALL'!V31*($E31=$F$1)</f>
        <v>0</v>
      </c>
      <c r="W31" s="80">
        <f>'MOD Vectors ALL'!W31*($E31=$F$1)</f>
        <v>0</v>
      </c>
      <c r="X31" s="80">
        <f>'MOD Vectors ALL'!X31*($E31=$F$1)</f>
        <v>0</v>
      </c>
      <c r="Y31" s="80">
        <f>'MOD Vectors ALL'!Y31*($E31=$F$1)</f>
        <v>0</v>
      </c>
      <c r="Z31" s="80">
        <f>'MOD Vectors ALL'!Z31*($E31=$F$1)</f>
        <v>0</v>
      </c>
      <c r="AA31" s="80">
        <f>'MOD Vectors ALL'!AA31*($E31=$F$1)</f>
        <v>0</v>
      </c>
      <c r="AB31" s="80">
        <f>'MOD Vectors ALL'!AB31*($E31=$F$1)</f>
        <v>0</v>
      </c>
      <c r="AC31" s="80">
        <f>'MOD Vectors ALL'!AC31*($E31=$F$1)</f>
        <v>0</v>
      </c>
      <c r="AD31" s="80">
        <f>'MOD Vectors ALL'!AD31*($E31=$F$1)</f>
        <v>0</v>
      </c>
      <c r="AE31" s="80">
        <f>'MOD Vectors ALL'!AE31*($E31=$F$1)</f>
        <v>0</v>
      </c>
      <c r="AF31" s="80">
        <f>'MOD Vectors ALL'!AF31*($E31=$F$1)</f>
        <v>0</v>
      </c>
      <c r="AG31" s="80">
        <f>'MOD Vectors ALL'!AG31*($E31=$F$1)</f>
        <v>0</v>
      </c>
      <c r="AH31" s="80">
        <f>'MOD Vectors ALL'!AH31*($E31=$F$1)</f>
        <v>0</v>
      </c>
      <c r="AI31" s="80">
        <f>'MOD Vectors ALL'!AI31*($E31=$F$1)</f>
        <v>0</v>
      </c>
      <c r="AJ31" s="80">
        <f>'MOD Vectors ALL'!AJ31*($E31=$F$1)</f>
        <v>0</v>
      </c>
      <c r="AK31" s="80">
        <f>'MOD Vectors ALL'!AK31*($E31=$F$1)</f>
        <v>0</v>
      </c>
      <c r="AL31" s="80">
        <f>'MOD Vectors ALL'!AL31*($E31=$F$1)</f>
        <v>0</v>
      </c>
      <c r="AM31" s="80">
        <f>'MOD Vectors ALL'!AM31*($E31=$F$1)</f>
        <v>0</v>
      </c>
      <c r="AN31" s="80">
        <f>'MOD Vectors ALL'!AN31*($E31=$F$1)</f>
        <v>0</v>
      </c>
      <c r="AO31" s="80">
        <f>'MOD Vectors ALL'!AO31*($E31=$F$1)</f>
        <v>0</v>
      </c>
      <c r="AP31" s="80">
        <f>'MOD Vectors ALL'!AP31*($E31=$F$1)</f>
        <v>0</v>
      </c>
      <c r="AQ31" s="80">
        <f>'MOD Vectors ALL'!AQ31*($E31=$F$1)</f>
        <v>0</v>
      </c>
      <c r="AR31" s="80">
        <f>'MOD Vectors ALL'!AR31*($E31=$F$1)</f>
        <v>0</v>
      </c>
      <c r="AS31" s="80">
        <f>'MOD Vectors ALL'!AS31*($E31=$F$1)</f>
        <v>0</v>
      </c>
      <c r="AT31" s="80">
        <f>'MOD Vectors ALL'!AT31*($E31=$F$1)</f>
        <v>0</v>
      </c>
      <c r="AU31" s="80">
        <f>'MOD Vectors ALL'!AU31*($E31=$F$1)</f>
        <v>0</v>
      </c>
      <c r="AV31" s="80">
        <f>'MOD Vectors ALL'!AV31*($E31=$F$1)</f>
        <v>0</v>
      </c>
      <c r="AW31" s="80">
        <f>'MOD Vectors ALL'!AW31*($E31=$F$1)</f>
        <v>0</v>
      </c>
      <c r="AX31" s="80">
        <f>'MOD Vectors ALL'!AX31*($E31=$F$1)</f>
        <v>0</v>
      </c>
      <c r="AY31" s="80">
        <f>'MOD Vectors ALL'!AY31*($E31=$F$1)</f>
        <v>0</v>
      </c>
      <c r="AZ31" s="80">
        <f>'MOD Vectors ALL'!AZ31*($E31=$F$1)</f>
        <v>0</v>
      </c>
      <c r="BA31" s="80">
        <f>'MOD Vectors ALL'!BA31*($E31=$F$1)</f>
        <v>0</v>
      </c>
      <c r="BB31" s="80">
        <f>'MOD Vectors ALL'!BB31*($E31=$F$1)</f>
        <v>0</v>
      </c>
      <c r="BC31" s="80">
        <f>'MOD Vectors ALL'!BC31*($E31=$F$1)</f>
        <v>0</v>
      </c>
      <c r="BD31" s="80">
        <f>'MOD Vectors ALL'!BD31*($E31=$F$1)</f>
        <v>0</v>
      </c>
      <c r="BE31" s="80">
        <f>'MOD Vectors ALL'!BE31*($E31=$F$1)</f>
        <v>0</v>
      </c>
      <c r="BF31" s="80">
        <f>'MOD Vectors ALL'!BF31*($E31=$F$1)</f>
        <v>0</v>
      </c>
      <c r="BG31" s="80">
        <f>'MOD Vectors ALL'!BG31*($E31=$F$1)</f>
        <v>0</v>
      </c>
      <c r="BH31" s="80">
        <f>'MOD Vectors ALL'!BH31*($E31=$F$1)</f>
        <v>0</v>
      </c>
      <c r="BI31" s="80">
        <f>'MOD Vectors ALL'!BI31*($E31=$F$1)</f>
        <v>0</v>
      </c>
      <c r="BJ31" s="80">
        <f>'MOD Vectors ALL'!BJ31*($E31=$F$1)</f>
        <v>0</v>
      </c>
      <c r="BK31" s="80">
        <f>'MOD Vectors ALL'!BK31*($E31=$F$1)</f>
        <v>0</v>
      </c>
      <c r="BL31" s="80">
        <f>'MOD Vectors ALL'!BL31*($E31=$F$1)</f>
        <v>0</v>
      </c>
      <c r="BM31" s="80">
        <f>'MOD Vectors ALL'!BM31*($E31=$F$1)</f>
        <v>0</v>
      </c>
      <c r="BN31" s="80">
        <f>'MOD Vectors ALL'!BN31*($E31=$F$1)</f>
        <v>0</v>
      </c>
      <c r="BO31" s="80">
        <f>'MOD Vectors ALL'!BO31*($E31=$F$1)</f>
        <v>0</v>
      </c>
      <c r="BP31" s="80">
        <f>'MOD Vectors ALL'!BP31*($E31=$F$1)</f>
        <v>0</v>
      </c>
      <c r="BQ31" s="80">
        <f>'MOD Vectors ALL'!BQ31*($E31=$F$1)</f>
        <v>0</v>
      </c>
      <c r="BR31" s="80">
        <f>'MOD Vectors ALL'!BR31*($E31=$F$1)</f>
        <v>0</v>
      </c>
      <c r="BS31" s="80">
        <f>'MOD Vectors ALL'!BS31*($E31=$F$1)</f>
        <v>0</v>
      </c>
      <c r="BT31" s="80">
        <f>'MOD Vectors ALL'!BT31*($E31=$F$1)</f>
        <v>0</v>
      </c>
      <c r="BU31" s="80">
        <f>'MOD Vectors ALL'!BU31*($E31=$F$1)</f>
        <v>0</v>
      </c>
      <c r="BV31" s="80">
        <f>'MOD Vectors ALL'!BV31*($E31=$F$1)</f>
        <v>0</v>
      </c>
      <c r="BW31" s="80">
        <f>'MOD Vectors ALL'!BW31*($E31=$F$1)</f>
        <v>0</v>
      </c>
      <c r="BX31" s="80">
        <f>'MOD Vectors ALL'!BX31*($E31=$F$1)</f>
        <v>0</v>
      </c>
      <c r="BY31" s="80">
        <f>'MOD Vectors ALL'!BY31*($E31=$F$1)</f>
        <v>0</v>
      </c>
      <c r="BZ31" s="80">
        <f>'MOD Vectors ALL'!BZ31*($E31=$F$1)</f>
        <v>0</v>
      </c>
      <c r="CA31" s="80">
        <f>'MOD Vectors ALL'!CA31*($E31=$F$1)</f>
        <v>0</v>
      </c>
      <c r="CB31" s="80">
        <f>'MOD Vectors ALL'!CB31*($E31=$F$1)</f>
        <v>0</v>
      </c>
      <c r="CC31" s="80">
        <f>'MOD Vectors ALL'!CC31*($E31=$F$1)</f>
        <v>0</v>
      </c>
      <c r="CD31" s="80">
        <f>'MOD Vectors ALL'!CD31*($E31=$F$1)</f>
        <v>0</v>
      </c>
      <c r="CE31" s="80">
        <f>'MOD Vectors ALL'!CE31*($E31=$F$1)</f>
        <v>0</v>
      </c>
      <c r="CF31" s="80">
        <f>'MOD Vectors ALL'!CF31*($E31=$F$1)</f>
        <v>0</v>
      </c>
      <c r="CG31" s="80">
        <f>'MOD Vectors ALL'!CG31*($E31=$F$1)</f>
        <v>0</v>
      </c>
      <c r="CH31" s="80">
        <f>'MOD Vectors ALL'!CH31*($E31=$F$1)</f>
        <v>0</v>
      </c>
      <c r="CI31" s="80">
        <f>'MOD Vectors ALL'!CI31*($E31=$F$1)</f>
        <v>0</v>
      </c>
      <c r="CJ31" s="80">
        <f>'MOD Vectors ALL'!CJ31*($E31=$F$1)</f>
        <v>0</v>
      </c>
      <c r="CK31" s="80">
        <f>'MOD Vectors ALL'!CK31*($E31=$F$1)</f>
        <v>0</v>
      </c>
      <c r="CL31" s="80">
        <f>'MOD Vectors ALL'!CL31*($E31=$F$1)</f>
        <v>0</v>
      </c>
      <c r="CM31" s="80">
        <f>'MOD Vectors ALL'!CM31*($E31=$F$1)</f>
        <v>0</v>
      </c>
      <c r="CN31" s="80">
        <f>'MOD Vectors ALL'!CN31*($E31=$F$1)</f>
        <v>0</v>
      </c>
      <c r="CO31" s="80">
        <f>'MOD Vectors ALL'!CO31*($E31=$F$1)</f>
        <v>0</v>
      </c>
      <c r="CP31" s="80">
        <f>'MOD Vectors ALL'!CP31*($E31=$F$1)</f>
        <v>0</v>
      </c>
      <c r="CQ31" s="80">
        <f>'MOD Vectors ALL'!CQ31*($E31=$F$1)</f>
        <v>0</v>
      </c>
      <c r="CR31" s="80">
        <f>'MOD Vectors ALL'!CR31*($E31=$F$1)</f>
        <v>0</v>
      </c>
      <c r="CS31" s="80">
        <f>'MOD Vectors ALL'!CS31*($E31=$F$1)</f>
        <v>0</v>
      </c>
      <c r="CT31" s="80">
        <f>'MOD Vectors ALL'!CT31*($E31=$F$1)</f>
        <v>0</v>
      </c>
      <c r="CU31" s="80">
        <f>'MOD Vectors ALL'!CU31*($E31=$F$1)</f>
        <v>0</v>
      </c>
      <c r="CV31" s="80">
        <f>'MOD Vectors ALL'!CV31*($E31=$F$1)</f>
        <v>0</v>
      </c>
      <c r="CW31" s="80">
        <f>'MOD Vectors ALL'!CW31*($E31=$F$1)</f>
        <v>0</v>
      </c>
      <c r="CX31" s="80">
        <f>'MOD Vectors ALL'!CX31*($E31=$F$1)</f>
        <v>0</v>
      </c>
      <c r="CY31" s="80">
        <f>'MOD Vectors ALL'!CY31*($E31=$F$1)</f>
        <v>0</v>
      </c>
      <c r="CZ31" s="80">
        <f>'MOD Vectors ALL'!CZ31*($E31=$F$1)</f>
        <v>0</v>
      </c>
      <c r="DA31" s="80">
        <f>'MOD Vectors ALL'!DA31*($E31=$F$1)</f>
        <v>0</v>
      </c>
      <c r="DB31" s="80">
        <f>'MOD Vectors ALL'!DB31*($E31=$F$1)</f>
        <v>0</v>
      </c>
      <c r="DC31" s="80">
        <f>'MOD Vectors ALL'!DC31*($E31=$F$1)</f>
        <v>0</v>
      </c>
      <c r="DD31" s="80">
        <f>'MOD Vectors ALL'!DD31*($E31=$F$1)</f>
        <v>0</v>
      </c>
      <c r="DE31" s="80">
        <f>'MOD Vectors ALL'!DE31*($E31=$F$1)</f>
        <v>0</v>
      </c>
      <c r="DF31" s="80">
        <f>'MOD Vectors ALL'!DF31*($E31=$F$1)</f>
        <v>0</v>
      </c>
      <c r="DG31" s="80">
        <f>'MOD Vectors ALL'!DG31*($E31=$F$1)</f>
        <v>0</v>
      </c>
      <c r="DH31" s="80">
        <f>'MOD Vectors ALL'!DH31*($E31=$F$1)</f>
        <v>0</v>
      </c>
      <c r="DI31" s="80">
        <f>'MOD Vectors ALL'!DI31*($E31=$F$1)</f>
        <v>0</v>
      </c>
      <c r="DJ31" s="80">
        <f>'MOD Vectors ALL'!DJ31*($E31=$F$1)</f>
        <v>0</v>
      </c>
      <c r="DK31" s="80">
        <f>'MOD Vectors ALL'!DK31*($E31=$F$1)</f>
        <v>0</v>
      </c>
      <c r="DL31" s="80">
        <f>'MOD Vectors ALL'!DL31*($E31=$F$1)</f>
        <v>0</v>
      </c>
      <c r="DM31" s="80">
        <f>'MOD Vectors ALL'!DM31*($E31=$F$1)</f>
        <v>0</v>
      </c>
      <c r="DN31" s="80">
        <f>'MOD Vectors ALL'!DN31*($E31=$F$1)</f>
        <v>0</v>
      </c>
      <c r="DO31" s="80">
        <f>'MOD Vectors ALL'!DO31*($E31=$F$1)</f>
        <v>0</v>
      </c>
      <c r="DP31" s="80">
        <f>'MOD Vectors ALL'!DP31*($E31=$F$1)</f>
        <v>0</v>
      </c>
      <c r="DQ31" s="80">
        <f>'MOD Vectors ALL'!DQ31*($E31=$F$1)</f>
        <v>0</v>
      </c>
    </row>
    <row r="32" spans="1:121" x14ac:dyDescent="0.2">
      <c r="A32">
        <v>289</v>
      </c>
      <c r="B32" t="s">
        <v>9</v>
      </c>
      <c r="C32" t="s">
        <v>369</v>
      </c>
      <c r="D32" t="s">
        <v>528</v>
      </c>
      <c r="E32" t="s">
        <v>25</v>
      </c>
      <c r="F32" t="s">
        <v>13</v>
      </c>
      <c r="G32">
        <v>0.30314200000000002</v>
      </c>
      <c r="H32">
        <v>0.97754799999999997</v>
      </c>
      <c r="I32" s="80">
        <f>'MOD Vectors ALL'!I32*($E32=$F$1)</f>
        <v>0</v>
      </c>
      <c r="J32" s="80">
        <f>'MOD Vectors ALL'!J32*($E32=$F$1)</f>
        <v>0</v>
      </c>
      <c r="K32" s="80">
        <f>'MOD Vectors ALL'!K32*($E32=$F$1)</f>
        <v>0</v>
      </c>
      <c r="L32" s="80">
        <f>'MOD Vectors ALL'!L32*($E32=$F$1)</f>
        <v>0</v>
      </c>
      <c r="M32" s="80">
        <f>'MOD Vectors ALL'!M32*($E32=$F$1)</f>
        <v>0</v>
      </c>
      <c r="N32" s="80">
        <f>'MOD Vectors ALL'!N32*($E32=$F$1)</f>
        <v>0</v>
      </c>
      <c r="O32" s="80">
        <f>'MOD Vectors ALL'!O32*($E32=$F$1)</f>
        <v>0</v>
      </c>
      <c r="P32" s="80">
        <f>'MOD Vectors ALL'!P32*($E32=$F$1)</f>
        <v>0</v>
      </c>
      <c r="Q32" s="80">
        <f>'MOD Vectors ALL'!Q32*($E32=$F$1)</f>
        <v>0</v>
      </c>
      <c r="R32" s="80">
        <f>'MOD Vectors ALL'!R32*($E32=$F$1)</f>
        <v>0</v>
      </c>
      <c r="S32" s="80">
        <f>'MOD Vectors ALL'!S32*($E32=$F$1)</f>
        <v>0</v>
      </c>
      <c r="T32" s="80">
        <f>'MOD Vectors ALL'!T32*($E32=$F$1)</f>
        <v>0</v>
      </c>
      <c r="U32" s="80">
        <f>'MOD Vectors ALL'!U32*($E32=$F$1)</f>
        <v>0</v>
      </c>
      <c r="V32" s="80">
        <f>'MOD Vectors ALL'!V32*($E32=$F$1)</f>
        <v>0</v>
      </c>
      <c r="W32" s="80">
        <f>'MOD Vectors ALL'!W32*($E32=$F$1)</f>
        <v>0</v>
      </c>
      <c r="X32" s="80">
        <f>'MOD Vectors ALL'!X32*($E32=$F$1)</f>
        <v>0</v>
      </c>
      <c r="Y32" s="80">
        <f>'MOD Vectors ALL'!Y32*($E32=$F$1)</f>
        <v>0</v>
      </c>
      <c r="Z32" s="80">
        <f>'MOD Vectors ALL'!Z32*($E32=$F$1)</f>
        <v>0</v>
      </c>
      <c r="AA32" s="80">
        <f>'MOD Vectors ALL'!AA32*($E32=$F$1)</f>
        <v>0</v>
      </c>
      <c r="AB32" s="80">
        <f>'MOD Vectors ALL'!AB32*($E32=$F$1)</f>
        <v>0</v>
      </c>
      <c r="AC32" s="80">
        <f>'MOD Vectors ALL'!AC32*($E32=$F$1)</f>
        <v>0</v>
      </c>
      <c r="AD32" s="80">
        <f>'MOD Vectors ALL'!AD32*($E32=$F$1)</f>
        <v>0</v>
      </c>
      <c r="AE32" s="80">
        <f>'MOD Vectors ALL'!AE32*($E32=$F$1)</f>
        <v>0</v>
      </c>
      <c r="AF32" s="80">
        <f>'MOD Vectors ALL'!AF32*($E32=$F$1)</f>
        <v>0</v>
      </c>
      <c r="AG32" s="80">
        <f>'MOD Vectors ALL'!AG32*($E32=$F$1)</f>
        <v>0</v>
      </c>
      <c r="AH32" s="80">
        <f>'MOD Vectors ALL'!AH32*($E32=$F$1)</f>
        <v>0</v>
      </c>
      <c r="AI32" s="80">
        <f>'MOD Vectors ALL'!AI32*($E32=$F$1)</f>
        <v>0</v>
      </c>
      <c r="AJ32" s="80">
        <f>'MOD Vectors ALL'!AJ32*($E32=$F$1)</f>
        <v>0</v>
      </c>
      <c r="AK32" s="80">
        <f>'MOD Vectors ALL'!AK32*($E32=$F$1)</f>
        <v>0</v>
      </c>
      <c r="AL32" s="80">
        <f>'MOD Vectors ALL'!AL32*($E32=$F$1)</f>
        <v>0</v>
      </c>
      <c r="AM32" s="80">
        <f>'MOD Vectors ALL'!AM32*($E32=$F$1)</f>
        <v>0</v>
      </c>
      <c r="AN32" s="80">
        <f>'MOD Vectors ALL'!AN32*($E32=$F$1)</f>
        <v>0</v>
      </c>
      <c r="AO32" s="80">
        <f>'MOD Vectors ALL'!AO32*($E32=$F$1)</f>
        <v>0</v>
      </c>
      <c r="AP32" s="80">
        <f>'MOD Vectors ALL'!AP32*($E32=$F$1)</f>
        <v>0</v>
      </c>
      <c r="AQ32" s="80">
        <f>'MOD Vectors ALL'!AQ32*($E32=$F$1)</f>
        <v>0</v>
      </c>
      <c r="AR32" s="80">
        <f>'MOD Vectors ALL'!AR32*($E32=$F$1)</f>
        <v>0</v>
      </c>
      <c r="AS32" s="80">
        <f>'MOD Vectors ALL'!AS32*($E32=$F$1)</f>
        <v>0</v>
      </c>
      <c r="AT32" s="80">
        <f>'MOD Vectors ALL'!AT32*($E32=$F$1)</f>
        <v>0</v>
      </c>
      <c r="AU32" s="80">
        <f>'MOD Vectors ALL'!AU32*($E32=$F$1)</f>
        <v>0</v>
      </c>
      <c r="AV32" s="80">
        <f>'MOD Vectors ALL'!AV32*($E32=$F$1)</f>
        <v>0</v>
      </c>
      <c r="AW32" s="80">
        <f>'MOD Vectors ALL'!AW32*($E32=$F$1)</f>
        <v>0</v>
      </c>
      <c r="AX32" s="80">
        <f>'MOD Vectors ALL'!AX32*($E32=$F$1)</f>
        <v>0</v>
      </c>
      <c r="AY32" s="80">
        <f>'MOD Vectors ALL'!AY32*($E32=$F$1)</f>
        <v>0</v>
      </c>
      <c r="AZ32" s="80">
        <f>'MOD Vectors ALL'!AZ32*($E32=$F$1)</f>
        <v>0</v>
      </c>
      <c r="BA32" s="80">
        <f>'MOD Vectors ALL'!BA32*($E32=$F$1)</f>
        <v>0</v>
      </c>
      <c r="BB32" s="80">
        <f>'MOD Vectors ALL'!BB32*($E32=$F$1)</f>
        <v>0</v>
      </c>
      <c r="BC32" s="80">
        <f>'MOD Vectors ALL'!BC32*($E32=$F$1)</f>
        <v>0</v>
      </c>
      <c r="BD32" s="80">
        <f>'MOD Vectors ALL'!BD32*($E32=$F$1)</f>
        <v>0</v>
      </c>
      <c r="BE32" s="80">
        <f>'MOD Vectors ALL'!BE32*($E32=$F$1)</f>
        <v>0</v>
      </c>
      <c r="BF32" s="80">
        <f>'MOD Vectors ALL'!BF32*($E32=$F$1)</f>
        <v>0</v>
      </c>
      <c r="BG32" s="80">
        <f>'MOD Vectors ALL'!BG32*($E32=$F$1)</f>
        <v>0</v>
      </c>
      <c r="BH32" s="80">
        <f>'MOD Vectors ALL'!BH32*($E32=$F$1)</f>
        <v>0</v>
      </c>
      <c r="BI32" s="80">
        <f>'MOD Vectors ALL'!BI32*($E32=$F$1)</f>
        <v>0</v>
      </c>
      <c r="BJ32" s="80">
        <f>'MOD Vectors ALL'!BJ32*($E32=$F$1)</f>
        <v>0</v>
      </c>
      <c r="BK32" s="80">
        <f>'MOD Vectors ALL'!BK32*($E32=$F$1)</f>
        <v>0</v>
      </c>
      <c r="BL32" s="80">
        <f>'MOD Vectors ALL'!BL32*($E32=$F$1)</f>
        <v>0</v>
      </c>
      <c r="BM32" s="80">
        <f>'MOD Vectors ALL'!BM32*($E32=$F$1)</f>
        <v>0</v>
      </c>
      <c r="BN32" s="80">
        <f>'MOD Vectors ALL'!BN32*($E32=$F$1)</f>
        <v>0</v>
      </c>
      <c r="BO32" s="80">
        <f>'MOD Vectors ALL'!BO32*($E32=$F$1)</f>
        <v>0</v>
      </c>
      <c r="BP32" s="80">
        <f>'MOD Vectors ALL'!BP32*($E32=$F$1)</f>
        <v>0</v>
      </c>
      <c r="BQ32" s="80">
        <f>'MOD Vectors ALL'!BQ32*($E32=$F$1)</f>
        <v>0</v>
      </c>
      <c r="BR32" s="80">
        <f>'MOD Vectors ALL'!BR32*($E32=$F$1)</f>
        <v>0</v>
      </c>
      <c r="BS32" s="80">
        <f>'MOD Vectors ALL'!BS32*($E32=$F$1)</f>
        <v>0</v>
      </c>
      <c r="BT32" s="80">
        <f>'MOD Vectors ALL'!BT32*($E32=$F$1)</f>
        <v>0</v>
      </c>
      <c r="BU32" s="80">
        <f>'MOD Vectors ALL'!BU32*($E32=$F$1)</f>
        <v>0</v>
      </c>
      <c r="BV32" s="80">
        <f>'MOD Vectors ALL'!BV32*($E32=$F$1)</f>
        <v>0</v>
      </c>
      <c r="BW32" s="80">
        <f>'MOD Vectors ALL'!BW32*($E32=$F$1)</f>
        <v>0</v>
      </c>
      <c r="BX32" s="80">
        <f>'MOD Vectors ALL'!BX32*($E32=$F$1)</f>
        <v>0</v>
      </c>
      <c r="BY32" s="80">
        <f>'MOD Vectors ALL'!BY32*($E32=$F$1)</f>
        <v>0</v>
      </c>
      <c r="BZ32" s="80">
        <f>'MOD Vectors ALL'!BZ32*($E32=$F$1)</f>
        <v>0</v>
      </c>
      <c r="CA32" s="80">
        <f>'MOD Vectors ALL'!CA32*($E32=$F$1)</f>
        <v>0</v>
      </c>
      <c r="CB32" s="80">
        <f>'MOD Vectors ALL'!CB32*($E32=$F$1)</f>
        <v>0</v>
      </c>
      <c r="CC32" s="80">
        <f>'MOD Vectors ALL'!CC32*($E32=$F$1)</f>
        <v>0</v>
      </c>
      <c r="CD32" s="80">
        <f>'MOD Vectors ALL'!CD32*($E32=$F$1)</f>
        <v>0</v>
      </c>
      <c r="CE32" s="80">
        <f>'MOD Vectors ALL'!CE32*($E32=$F$1)</f>
        <v>0</v>
      </c>
      <c r="CF32" s="80">
        <f>'MOD Vectors ALL'!CF32*($E32=$F$1)</f>
        <v>0</v>
      </c>
      <c r="CG32" s="80">
        <f>'MOD Vectors ALL'!CG32*($E32=$F$1)</f>
        <v>0</v>
      </c>
      <c r="CH32" s="80">
        <f>'MOD Vectors ALL'!CH32*($E32=$F$1)</f>
        <v>0</v>
      </c>
      <c r="CI32" s="80">
        <f>'MOD Vectors ALL'!CI32*($E32=$F$1)</f>
        <v>0</v>
      </c>
      <c r="CJ32" s="80">
        <f>'MOD Vectors ALL'!CJ32*($E32=$F$1)</f>
        <v>0</v>
      </c>
      <c r="CK32" s="80">
        <f>'MOD Vectors ALL'!CK32*($E32=$F$1)</f>
        <v>0</v>
      </c>
      <c r="CL32" s="80">
        <f>'MOD Vectors ALL'!CL32*($E32=$F$1)</f>
        <v>0</v>
      </c>
      <c r="CM32" s="80">
        <f>'MOD Vectors ALL'!CM32*($E32=$F$1)</f>
        <v>0</v>
      </c>
      <c r="CN32" s="80">
        <f>'MOD Vectors ALL'!CN32*($E32=$F$1)</f>
        <v>0</v>
      </c>
      <c r="CO32" s="80">
        <f>'MOD Vectors ALL'!CO32*($E32=$F$1)</f>
        <v>0</v>
      </c>
      <c r="CP32" s="80">
        <f>'MOD Vectors ALL'!CP32*($E32=$F$1)</f>
        <v>0</v>
      </c>
      <c r="CQ32" s="80">
        <f>'MOD Vectors ALL'!CQ32*($E32=$F$1)</f>
        <v>0</v>
      </c>
      <c r="CR32" s="80">
        <f>'MOD Vectors ALL'!CR32*($E32=$F$1)</f>
        <v>0</v>
      </c>
      <c r="CS32" s="80">
        <f>'MOD Vectors ALL'!CS32*($E32=$F$1)</f>
        <v>0</v>
      </c>
      <c r="CT32" s="80">
        <f>'MOD Vectors ALL'!CT32*($E32=$F$1)</f>
        <v>0</v>
      </c>
      <c r="CU32" s="80">
        <f>'MOD Vectors ALL'!CU32*($E32=$F$1)</f>
        <v>0</v>
      </c>
      <c r="CV32" s="80">
        <f>'MOD Vectors ALL'!CV32*($E32=$F$1)</f>
        <v>0</v>
      </c>
      <c r="CW32" s="80">
        <f>'MOD Vectors ALL'!CW32*($E32=$F$1)</f>
        <v>0</v>
      </c>
      <c r="CX32" s="80">
        <f>'MOD Vectors ALL'!CX32*($E32=$F$1)</f>
        <v>0</v>
      </c>
      <c r="CY32" s="80">
        <f>'MOD Vectors ALL'!CY32*($E32=$F$1)</f>
        <v>0</v>
      </c>
      <c r="CZ32" s="80">
        <f>'MOD Vectors ALL'!CZ32*($E32=$F$1)</f>
        <v>0</v>
      </c>
      <c r="DA32" s="80">
        <f>'MOD Vectors ALL'!DA32*($E32=$F$1)</f>
        <v>0</v>
      </c>
      <c r="DB32" s="80">
        <f>'MOD Vectors ALL'!DB32*($E32=$F$1)</f>
        <v>0</v>
      </c>
      <c r="DC32" s="80">
        <f>'MOD Vectors ALL'!DC32*($E32=$F$1)</f>
        <v>0</v>
      </c>
      <c r="DD32" s="80">
        <f>'MOD Vectors ALL'!DD32*($E32=$F$1)</f>
        <v>0</v>
      </c>
      <c r="DE32" s="80">
        <f>'MOD Vectors ALL'!DE32*($E32=$F$1)</f>
        <v>0</v>
      </c>
      <c r="DF32" s="80">
        <f>'MOD Vectors ALL'!DF32*($E32=$F$1)</f>
        <v>0</v>
      </c>
      <c r="DG32" s="80">
        <f>'MOD Vectors ALL'!DG32*($E32=$F$1)</f>
        <v>0</v>
      </c>
      <c r="DH32" s="80">
        <f>'MOD Vectors ALL'!DH32*($E32=$F$1)</f>
        <v>0</v>
      </c>
      <c r="DI32" s="80">
        <f>'MOD Vectors ALL'!DI32*($E32=$F$1)</f>
        <v>0</v>
      </c>
      <c r="DJ32" s="80">
        <f>'MOD Vectors ALL'!DJ32*($E32=$F$1)</f>
        <v>0</v>
      </c>
      <c r="DK32" s="80">
        <f>'MOD Vectors ALL'!DK32*($E32=$F$1)</f>
        <v>0</v>
      </c>
      <c r="DL32" s="80">
        <f>'MOD Vectors ALL'!DL32*($E32=$F$1)</f>
        <v>0</v>
      </c>
      <c r="DM32" s="80">
        <f>'MOD Vectors ALL'!DM32*($E32=$F$1)</f>
        <v>0</v>
      </c>
      <c r="DN32" s="80">
        <f>'MOD Vectors ALL'!DN32*($E32=$F$1)</f>
        <v>0</v>
      </c>
      <c r="DO32" s="80">
        <f>'MOD Vectors ALL'!DO32*($E32=$F$1)</f>
        <v>0</v>
      </c>
      <c r="DP32" s="80">
        <f>'MOD Vectors ALL'!DP32*($E32=$F$1)</f>
        <v>0</v>
      </c>
      <c r="DQ32" s="80">
        <f>'MOD Vectors ALL'!DQ32*($E32=$F$1)</f>
        <v>0</v>
      </c>
    </row>
    <row r="33" spans="1:121" x14ac:dyDescent="0.2">
      <c r="A33">
        <v>290</v>
      </c>
      <c r="B33" t="s">
        <v>9</v>
      </c>
      <c r="C33" t="s">
        <v>369</v>
      </c>
      <c r="D33" t="s">
        <v>528</v>
      </c>
      <c r="E33" t="s">
        <v>25</v>
      </c>
      <c r="F33" t="s">
        <v>14</v>
      </c>
      <c r="G33">
        <v>0.40704699999999999</v>
      </c>
      <c r="H33">
        <v>1.04806</v>
      </c>
      <c r="I33" s="80">
        <f>'MOD Vectors ALL'!I33*($E33=$F$1)</f>
        <v>0</v>
      </c>
      <c r="J33" s="80">
        <f>'MOD Vectors ALL'!J33*($E33=$F$1)</f>
        <v>0</v>
      </c>
      <c r="K33" s="80">
        <f>'MOD Vectors ALL'!K33*($E33=$F$1)</f>
        <v>0</v>
      </c>
      <c r="L33" s="80">
        <f>'MOD Vectors ALL'!L33*($E33=$F$1)</f>
        <v>0</v>
      </c>
      <c r="M33" s="80">
        <f>'MOD Vectors ALL'!M33*($E33=$F$1)</f>
        <v>0</v>
      </c>
      <c r="N33" s="80">
        <f>'MOD Vectors ALL'!N33*($E33=$F$1)</f>
        <v>0</v>
      </c>
      <c r="O33" s="80">
        <f>'MOD Vectors ALL'!O33*($E33=$F$1)</f>
        <v>0</v>
      </c>
      <c r="P33" s="80">
        <f>'MOD Vectors ALL'!P33*($E33=$F$1)</f>
        <v>0</v>
      </c>
      <c r="Q33" s="80">
        <f>'MOD Vectors ALL'!Q33*($E33=$F$1)</f>
        <v>0</v>
      </c>
      <c r="R33" s="80">
        <f>'MOD Vectors ALL'!R33*($E33=$F$1)</f>
        <v>0</v>
      </c>
      <c r="S33" s="80">
        <f>'MOD Vectors ALL'!S33*($E33=$F$1)</f>
        <v>0</v>
      </c>
      <c r="T33" s="80">
        <f>'MOD Vectors ALL'!T33*($E33=$F$1)</f>
        <v>0</v>
      </c>
      <c r="U33" s="80">
        <f>'MOD Vectors ALL'!U33*($E33=$F$1)</f>
        <v>0</v>
      </c>
      <c r="V33" s="80">
        <f>'MOD Vectors ALL'!V33*($E33=$F$1)</f>
        <v>0</v>
      </c>
      <c r="W33" s="80">
        <f>'MOD Vectors ALL'!W33*($E33=$F$1)</f>
        <v>0</v>
      </c>
      <c r="X33" s="80">
        <f>'MOD Vectors ALL'!X33*($E33=$F$1)</f>
        <v>0</v>
      </c>
      <c r="Y33" s="80">
        <f>'MOD Vectors ALL'!Y33*($E33=$F$1)</f>
        <v>0</v>
      </c>
      <c r="Z33" s="80">
        <f>'MOD Vectors ALL'!Z33*($E33=$F$1)</f>
        <v>0</v>
      </c>
      <c r="AA33" s="80">
        <f>'MOD Vectors ALL'!AA33*($E33=$F$1)</f>
        <v>0</v>
      </c>
      <c r="AB33" s="80">
        <f>'MOD Vectors ALL'!AB33*($E33=$F$1)</f>
        <v>0</v>
      </c>
      <c r="AC33" s="80">
        <f>'MOD Vectors ALL'!AC33*($E33=$F$1)</f>
        <v>0</v>
      </c>
      <c r="AD33" s="80">
        <f>'MOD Vectors ALL'!AD33*($E33=$F$1)</f>
        <v>0</v>
      </c>
      <c r="AE33" s="80">
        <f>'MOD Vectors ALL'!AE33*($E33=$F$1)</f>
        <v>0</v>
      </c>
      <c r="AF33" s="80">
        <f>'MOD Vectors ALL'!AF33*($E33=$F$1)</f>
        <v>0</v>
      </c>
      <c r="AG33" s="80">
        <f>'MOD Vectors ALL'!AG33*($E33=$F$1)</f>
        <v>0</v>
      </c>
      <c r="AH33" s="80">
        <f>'MOD Vectors ALL'!AH33*($E33=$F$1)</f>
        <v>0</v>
      </c>
      <c r="AI33" s="80">
        <f>'MOD Vectors ALL'!AI33*($E33=$F$1)</f>
        <v>0</v>
      </c>
      <c r="AJ33" s="80">
        <f>'MOD Vectors ALL'!AJ33*($E33=$F$1)</f>
        <v>0</v>
      </c>
      <c r="AK33" s="80">
        <f>'MOD Vectors ALL'!AK33*($E33=$F$1)</f>
        <v>0</v>
      </c>
      <c r="AL33" s="80">
        <f>'MOD Vectors ALL'!AL33*($E33=$F$1)</f>
        <v>0</v>
      </c>
      <c r="AM33" s="80">
        <f>'MOD Vectors ALL'!AM33*($E33=$F$1)</f>
        <v>0</v>
      </c>
      <c r="AN33" s="80">
        <f>'MOD Vectors ALL'!AN33*($E33=$F$1)</f>
        <v>0</v>
      </c>
      <c r="AO33" s="80">
        <f>'MOD Vectors ALL'!AO33*($E33=$F$1)</f>
        <v>0</v>
      </c>
      <c r="AP33" s="80">
        <f>'MOD Vectors ALL'!AP33*($E33=$F$1)</f>
        <v>0</v>
      </c>
      <c r="AQ33" s="80">
        <f>'MOD Vectors ALL'!AQ33*($E33=$F$1)</f>
        <v>0</v>
      </c>
      <c r="AR33" s="80">
        <f>'MOD Vectors ALL'!AR33*($E33=$F$1)</f>
        <v>0</v>
      </c>
      <c r="AS33" s="80">
        <f>'MOD Vectors ALL'!AS33*($E33=$F$1)</f>
        <v>0</v>
      </c>
      <c r="AT33" s="80">
        <f>'MOD Vectors ALL'!AT33*($E33=$F$1)</f>
        <v>0</v>
      </c>
      <c r="AU33" s="80">
        <f>'MOD Vectors ALL'!AU33*($E33=$F$1)</f>
        <v>0</v>
      </c>
      <c r="AV33" s="80">
        <f>'MOD Vectors ALL'!AV33*($E33=$F$1)</f>
        <v>0</v>
      </c>
      <c r="AW33" s="80">
        <f>'MOD Vectors ALL'!AW33*($E33=$F$1)</f>
        <v>0</v>
      </c>
      <c r="AX33" s="80">
        <f>'MOD Vectors ALL'!AX33*($E33=$F$1)</f>
        <v>0</v>
      </c>
      <c r="AY33" s="80">
        <f>'MOD Vectors ALL'!AY33*($E33=$F$1)</f>
        <v>0</v>
      </c>
      <c r="AZ33" s="80">
        <f>'MOD Vectors ALL'!AZ33*($E33=$F$1)</f>
        <v>0</v>
      </c>
      <c r="BA33" s="80">
        <f>'MOD Vectors ALL'!BA33*($E33=$F$1)</f>
        <v>0</v>
      </c>
      <c r="BB33" s="80">
        <f>'MOD Vectors ALL'!BB33*($E33=$F$1)</f>
        <v>0</v>
      </c>
      <c r="BC33" s="80">
        <f>'MOD Vectors ALL'!BC33*($E33=$F$1)</f>
        <v>0</v>
      </c>
      <c r="BD33" s="80">
        <f>'MOD Vectors ALL'!BD33*($E33=$F$1)</f>
        <v>0</v>
      </c>
      <c r="BE33" s="80">
        <f>'MOD Vectors ALL'!BE33*($E33=$F$1)</f>
        <v>0</v>
      </c>
      <c r="BF33" s="80">
        <f>'MOD Vectors ALL'!BF33*($E33=$F$1)</f>
        <v>0</v>
      </c>
      <c r="BG33" s="80">
        <f>'MOD Vectors ALL'!BG33*($E33=$F$1)</f>
        <v>0</v>
      </c>
      <c r="BH33" s="80">
        <f>'MOD Vectors ALL'!BH33*($E33=$F$1)</f>
        <v>0</v>
      </c>
      <c r="BI33" s="80">
        <f>'MOD Vectors ALL'!BI33*($E33=$F$1)</f>
        <v>0</v>
      </c>
      <c r="BJ33" s="80">
        <f>'MOD Vectors ALL'!BJ33*($E33=$F$1)</f>
        <v>0</v>
      </c>
      <c r="BK33" s="80">
        <f>'MOD Vectors ALL'!BK33*($E33=$F$1)</f>
        <v>0</v>
      </c>
      <c r="BL33" s="80">
        <f>'MOD Vectors ALL'!BL33*($E33=$F$1)</f>
        <v>0</v>
      </c>
      <c r="BM33" s="80">
        <f>'MOD Vectors ALL'!BM33*($E33=$F$1)</f>
        <v>0</v>
      </c>
      <c r="BN33" s="80">
        <f>'MOD Vectors ALL'!BN33*($E33=$F$1)</f>
        <v>0</v>
      </c>
      <c r="BO33" s="80">
        <f>'MOD Vectors ALL'!BO33*($E33=$F$1)</f>
        <v>0</v>
      </c>
      <c r="BP33" s="80">
        <f>'MOD Vectors ALL'!BP33*($E33=$F$1)</f>
        <v>0</v>
      </c>
      <c r="BQ33" s="80">
        <f>'MOD Vectors ALL'!BQ33*($E33=$F$1)</f>
        <v>0</v>
      </c>
      <c r="BR33" s="80">
        <f>'MOD Vectors ALL'!BR33*($E33=$F$1)</f>
        <v>0</v>
      </c>
      <c r="BS33" s="80">
        <f>'MOD Vectors ALL'!BS33*($E33=$F$1)</f>
        <v>0</v>
      </c>
      <c r="BT33" s="80">
        <f>'MOD Vectors ALL'!BT33*($E33=$F$1)</f>
        <v>0</v>
      </c>
      <c r="BU33" s="80">
        <f>'MOD Vectors ALL'!BU33*($E33=$F$1)</f>
        <v>0</v>
      </c>
      <c r="BV33" s="80">
        <f>'MOD Vectors ALL'!BV33*($E33=$F$1)</f>
        <v>0</v>
      </c>
      <c r="BW33" s="80">
        <f>'MOD Vectors ALL'!BW33*($E33=$F$1)</f>
        <v>0</v>
      </c>
      <c r="BX33" s="80">
        <f>'MOD Vectors ALL'!BX33*($E33=$F$1)</f>
        <v>0</v>
      </c>
      <c r="BY33" s="80">
        <f>'MOD Vectors ALL'!BY33*($E33=$F$1)</f>
        <v>0</v>
      </c>
      <c r="BZ33" s="80">
        <f>'MOD Vectors ALL'!BZ33*($E33=$F$1)</f>
        <v>0</v>
      </c>
      <c r="CA33" s="80">
        <f>'MOD Vectors ALL'!CA33*($E33=$F$1)</f>
        <v>0</v>
      </c>
      <c r="CB33" s="80">
        <f>'MOD Vectors ALL'!CB33*($E33=$F$1)</f>
        <v>0</v>
      </c>
      <c r="CC33" s="80">
        <f>'MOD Vectors ALL'!CC33*($E33=$F$1)</f>
        <v>0</v>
      </c>
      <c r="CD33" s="80">
        <f>'MOD Vectors ALL'!CD33*($E33=$F$1)</f>
        <v>0</v>
      </c>
      <c r="CE33" s="80">
        <f>'MOD Vectors ALL'!CE33*($E33=$F$1)</f>
        <v>0</v>
      </c>
      <c r="CF33" s="80">
        <f>'MOD Vectors ALL'!CF33*($E33=$F$1)</f>
        <v>0</v>
      </c>
      <c r="CG33" s="80">
        <f>'MOD Vectors ALL'!CG33*($E33=$F$1)</f>
        <v>0</v>
      </c>
      <c r="CH33" s="80">
        <f>'MOD Vectors ALL'!CH33*($E33=$F$1)</f>
        <v>0</v>
      </c>
      <c r="CI33" s="80">
        <f>'MOD Vectors ALL'!CI33*($E33=$F$1)</f>
        <v>0</v>
      </c>
      <c r="CJ33" s="80">
        <f>'MOD Vectors ALL'!CJ33*($E33=$F$1)</f>
        <v>0</v>
      </c>
      <c r="CK33" s="80">
        <f>'MOD Vectors ALL'!CK33*($E33=$F$1)</f>
        <v>0</v>
      </c>
      <c r="CL33" s="80">
        <f>'MOD Vectors ALL'!CL33*($E33=$F$1)</f>
        <v>0</v>
      </c>
      <c r="CM33" s="80">
        <f>'MOD Vectors ALL'!CM33*($E33=$F$1)</f>
        <v>0</v>
      </c>
      <c r="CN33" s="80">
        <f>'MOD Vectors ALL'!CN33*($E33=$F$1)</f>
        <v>0</v>
      </c>
      <c r="CO33" s="80">
        <f>'MOD Vectors ALL'!CO33*($E33=$F$1)</f>
        <v>0</v>
      </c>
      <c r="CP33" s="80">
        <f>'MOD Vectors ALL'!CP33*($E33=$F$1)</f>
        <v>0</v>
      </c>
      <c r="CQ33" s="80">
        <f>'MOD Vectors ALL'!CQ33*($E33=$F$1)</f>
        <v>0</v>
      </c>
      <c r="CR33" s="80">
        <f>'MOD Vectors ALL'!CR33*($E33=$F$1)</f>
        <v>0</v>
      </c>
      <c r="CS33" s="80">
        <f>'MOD Vectors ALL'!CS33*($E33=$F$1)</f>
        <v>0</v>
      </c>
      <c r="CT33" s="80">
        <f>'MOD Vectors ALL'!CT33*($E33=$F$1)</f>
        <v>0</v>
      </c>
      <c r="CU33" s="80">
        <f>'MOD Vectors ALL'!CU33*($E33=$F$1)</f>
        <v>0</v>
      </c>
      <c r="CV33" s="80">
        <f>'MOD Vectors ALL'!CV33*($E33=$F$1)</f>
        <v>0</v>
      </c>
      <c r="CW33" s="80">
        <f>'MOD Vectors ALL'!CW33*($E33=$F$1)</f>
        <v>0</v>
      </c>
      <c r="CX33" s="80">
        <f>'MOD Vectors ALL'!CX33*($E33=$F$1)</f>
        <v>0</v>
      </c>
      <c r="CY33" s="80">
        <f>'MOD Vectors ALL'!CY33*($E33=$F$1)</f>
        <v>0</v>
      </c>
      <c r="CZ33" s="80">
        <f>'MOD Vectors ALL'!CZ33*($E33=$F$1)</f>
        <v>0</v>
      </c>
      <c r="DA33" s="80">
        <f>'MOD Vectors ALL'!DA33*($E33=$F$1)</f>
        <v>0</v>
      </c>
      <c r="DB33" s="80">
        <f>'MOD Vectors ALL'!DB33*($E33=$F$1)</f>
        <v>0</v>
      </c>
      <c r="DC33" s="80">
        <f>'MOD Vectors ALL'!DC33*($E33=$F$1)</f>
        <v>0</v>
      </c>
      <c r="DD33" s="80">
        <f>'MOD Vectors ALL'!DD33*($E33=$F$1)</f>
        <v>0</v>
      </c>
      <c r="DE33" s="80">
        <f>'MOD Vectors ALL'!DE33*($E33=$F$1)</f>
        <v>0</v>
      </c>
      <c r="DF33" s="80">
        <f>'MOD Vectors ALL'!DF33*($E33=$F$1)</f>
        <v>0</v>
      </c>
      <c r="DG33" s="80">
        <f>'MOD Vectors ALL'!DG33*($E33=$F$1)</f>
        <v>0</v>
      </c>
      <c r="DH33" s="80">
        <f>'MOD Vectors ALL'!DH33*($E33=$F$1)</f>
        <v>0</v>
      </c>
      <c r="DI33" s="80">
        <f>'MOD Vectors ALL'!DI33*($E33=$F$1)</f>
        <v>0</v>
      </c>
      <c r="DJ33" s="80">
        <f>'MOD Vectors ALL'!DJ33*($E33=$F$1)</f>
        <v>0</v>
      </c>
      <c r="DK33" s="80">
        <f>'MOD Vectors ALL'!DK33*($E33=$F$1)</f>
        <v>0</v>
      </c>
      <c r="DL33" s="80">
        <f>'MOD Vectors ALL'!DL33*($E33=$F$1)</f>
        <v>0</v>
      </c>
      <c r="DM33" s="80">
        <f>'MOD Vectors ALL'!DM33*($E33=$F$1)</f>
        <v>0</v>
      </c>
      <c r="DN33" s="80">
        <f>'MOD Vectors ALL'!DN33*($E33=$F$1)</f>
        <v>0</v>
      </c>
      <c r="DO33" s="80">
        <f>'MOD Vectors ALL'!DO33*($E33=$F$1)</f>
        <v>0</v>
      </c>
      <c r="DP33" s="80">
        <f>'MOD Vectors ALL'!DP33*($E33=$F$1)</f>
        <v>0</v>
      </c>
      <c r="DQ33" s="80">
        <f>'MOD Vectors ALL'!DQ33*($E33=$F$1)</f>
        <v>0</v>
      </c>
    </row>
    <row r="34" spans="1:121" x14ac:dyDescent="0.2">
      <c r="A34">
        <v>291</v>
      </c>
      <c r="B34" t="s">
        <v>9</v>
      </c>
      <c r="C34" t="s">
        <v>369</v>
      </c>
      <c r="D34" t="s">
        <v>528</v>
      </c>
      <c r="E34" t="s">
        <v>25</v>
      </c>
      <c r="F34" t="s">
        <v>33</v>
      </c>
      <c r="G34">
        <v>0.46587299999999998</v>
      </c>
      <c r="H34">
        <v>1.0482100000000001</v>
      </c>
      <c r="I34" s="80">
        <f>'MOD Vectors ALL'!I34*($E34=$F$1)</f>
        <v>0</v>
      </c>
      <c r="J34" s="80">
        <f>'MOD Vectors ALL'!J34*($E34=$F$1)</f>
        <v>0</v>
      </c>
      <c r="K34" s="80">
        <f>'MOD Vectors ALL'!K34*($E34=$F$1)</f>
        <v>0</v>
      </c>
      <c r="L34" s="80">
        <f>'MOD Vectors ALL'!L34*($E34=$F$1)</f>
        <v>0</v>
      </c>
      <c r="M34" s="80">
        <f>'MOD Vectors ALL'!M34*($E34=$F$1)</f>
        <v>0</v>
      </c>
      <c r="N34" s="80">
        <f>'MOD Vectors ALL'!N34*($E34=$F$1)</f>
        <v>0</v>
      </c>
      <c r="O34" s="80">
        <f>'MOD Vectors ALL'!O34*($E34=$F$1)</f>
        <v>0</v>
      </c>
      <c r="P34" s="80">
        <f>'MOD Vectors ALL'!P34*($E34=$F$1)</f>
        <v>0</v>
      </c>
      <c r="Q34" s="80">
        <f>'MOD Vectors ALL'!Q34*($E34=$F$1)</f>
        <v>0</v>
      </c>
      <c r="R34" s="80">
        <f>'MOD Vectors ALL'!R34*($E34=$F$1)</f>
        <v>0</v>
      </c>
      <c r="S34" s="80">
        <f>'MOD Vectors ALL'!S34*($E34=$F$1)</f>
        <v>0</v>
      </c>
      <c r="T34" s="80">
        <f>'MOD Vectors ALL'!T34*($E34=$F$1)</f>
        <v>0</v>
      </c>
      <c r="U34" s="80">
        <f>'MOD Vectors ALL'!U34*($E34=$F$1)</f>
        <v>0</v>
      </c>
      <c r="V34" s="80">
        <f>'MOD Vectors ALL'!V34*($E34=$F$1)</f>
        <v>0</v>
      </c>
      <c r="W34" s="80">
        <f>'MOD Vectors ALL'!W34*($E34=$F$1)</f>
        <v>0</v>
      </c>
      <c r="X34" s="80">
        <f>'MOD Vectors ALL'!X34*($E34=$F$1)</f>
        <v>0</v>
      </c>
      <c r="Y34" s="80">
        <f>'MOD Vectors ALL'!Y34*($E34=$F$1)</f>
        <v>0</v>
      </c>
      <c r="Z34" s="80">
        <f>'MOD Vectors ALL'!Z34*($E34=$F$1)</f>
        <v>0</v>
      </c>
      <c r="AA34" s="80">
        <f>'MOD Vectors ALL'!AA34*($E34=$F$1)</f>
        <v>0</v>
      </c>
      <c r="AB34" s="80">
        <f>'MOD Vectors ALL'!AB34*($E34=$F$1)</f>
        <v>0</v>
      </c>
      <c r="AC34" s="80">
        <f>'MOD Vectors ALL'!AC34*($E34=$F$1)</f>
        <v>0</v>
      </c>
      <c r="AD34" s="80">
        <f>'MOD Vectors ALL'!AD34*($E34=$F$1)</f>
        <v>0</v>
      </c>
      <c r="AE34" s="80">
        <f>'MOD Vectors ALL'!AE34*($E34=$F$1)</f>
        <v>0</v>
      </c>
      <c r="AF34" s="80">
        <f>'MOD Vectors ALL'!AF34*($E34=$F$1)</f>
        <v>0</v>
      </c>
      <c r="AG34" s="80">
        <f>'MOD Vectors ALL'!AG34*($E34=$F$1)</f>
        <v>0</v>
      </c>
      <c r="AH34" s="80">
        <f>'MOD Vectors ALL'!AH34*($E34=$F$1)</f>
        <v>0</v>
      </c>
      <c r="AI34" s="80">
        <f>'MOD Vectors ALL'!AI34*($E34=$F$1)</f>
        <v>0</v>
      </c>
      <c r="AJ34" s="80">
        <f>'MOD Vectors ALL'!AJ34*($E34=$F$1)</f>
        <v>0</v>
      </c>
      <c r="AK34" s="80">
        <f>'MOD Vectors ALL'!AK34*($E34=$F$1)</f>
        <v>0</v>
      </c>
      <c r="AL34" s="80">
        <f>'MOD Vectors ALL'!AL34*($E34=$F$1)</f>
        <v>0</v>
      </c>
      <c r="AM34" s="80">
        <f>'MOD Vectors ALL'!AM34*($E34=$F$1)</f>
        <v>0</v>
      </c>
      <c r="AN34" s="80">
        <f>'MOD Vectors ALL'!AN34*($E34=$F$1)</f>
        <v>0</v>
      </c>
      <c r="AO34" s="80">
        <f>'MOD Vectors ALL'!AO34*($E34=$F$1)</f>
        <v>0</v>
      </c>
      <c r="AP34" s="80">
        <f>'MOD Vectors ALL'!AP34*($E34=$F$1)</f>
        <v>0</v>
      </c>
      <c r="AQ34" s="80">
        <f>'MOD Vectors ALL'!AQ34*($E34=$F$1)</f>
        <v>0</v>
      </c>
      <c r="AR34" s="80">
        <f>'MOD Vectors ALL'!AR34*($E34=$F$1)</f>
        <v>0</v>
      </c>
      <c r="AS34" s="80">
        <f>'MOD Vectors ALL'!AS34*($E34=$F$1)</f>
        <v>0</v>
      </c>
      <c r="AT34" s="80">
        <f>'MOD Vectors ALL'!AT34*($E34=$F$1)</f>
        <v>0</v>
      </c>
      <c r="AU34" s="80">
        <f>'MOD Vectors ALL'!AU34*($E34=$F$1)</f>
        <v>0</v>
      </c>
      <c r="AV34" s="80">
        <f>'MOD Vectors ALL'!AV34*($E34=$F$1)</f>
        <v>0</v>
      </c>
      <c r="AW34" s="80">
        <f>'MOD Vectors ALL'!AW34*($E34=$F$1)</f>
        <v>0</v>
      </c>
      <c r="AX34" s="80">
        <f>'MOD Vectors ALL'!AX34*($E34=$F$1)</f>
        <v>0</v>
      </c>
      <c r="AY34" s="80">
        <f>'MOD Vectors ALL'!AY34*($E34=$F$1)</f>
        <v>0</v>
      </c>
      <c r="AZ34" s="80">
        <f>'MOD Vectors ALL'!AZ34*($E34=$F$1)</f>
        <v>0</v>
      </c>
      <c r="BA34" s="80">
        <f>'MOD Vectors ALL'!BA34*($E34=$F$1)</f>
        <v>0</v>
      </c>
      <c r="BB34" s="80">
        <f>'MOD Vectors ALL'!BB34*($E34=$F$1)</f>
        <v>0</v>
      </c>
      <c r="BC34" s="80">
        <f>'MOD Vectors ALL'!BC34*($E34=$F$1)</f>
        <v>0</v>
      </c>
      <c r="BD34" s="80">
        <f>'MOD Vectors ALL'!BD34*($E34=$F$1)</f>
        <v>0</v>
      </c>
      <c r="BE34" s="80">
        <f>'MOD Vectors ALL'!BE34*($E34=$F$1)</f>
        <v>0</v>
      </c>
      <c r="BF34" s="80">
        <f>'MOD Vectors ALL'!BF34*($E34=$F$1)</f>
        <v>0</v>
      </c>
      <c r="BG34" s="80">
        <f>'MOD Vectors ALL'!BG34*($E34=$F$1)</f>
        <v>0</v>
      </c>
      <c r="BH34" s="80">
        <f>'MOD Vectors ALL'!BH34*($E34=$F$1)</f>
        <v>0</v>
      </c>
      <c r="BI34" s="80">
        <f>'MOD Vectors ALL'!BI34*($E34=$F$1)</f>
        <v>0</v>
      </c>
      <c r="BJ34" s="80">
        <f>'MOD Vectors ALL'!BJ34*($E34=$F$1)</f>
        <v>0</v>
      </c>
      <c r="BK34" s="80">
        <f>'MOD Vectors ALL'!BK34*($E34=$F$1)</f>
        <v>0</v>
      </c>
      <c r="BL34" s="80">
        <f>'MOD Vectors ALL'!BL34*($E34=$F$1)</f>
        <v>0</v>
      </c>
      <c r="BM34" s="80">
        <f>'MOD Vectors ALL'!BM34*($E34=$F$1)</f>
        <v>0</v>
      </c>
      <c r="BN34" s="80">
        <f>'MOD Vectors ALL'!BN34*($E34=$F$1)</f>
        <v>0</v>
      </c>
      <c r="BO34" s="80">
        <f>'MOD Vectors ALL'!BO34*($E34=$F$1)</f>
        <v>0</v>
      </c>
      <c r="BP34" s="80">
        <f>'MOD Vectors ALL'!BP34*($E34=$F$1)</f>
        <v>0</v>
      </c>
      <c r="BQ34" s="80">
        <f>'MOD Vectors ALL'!BQ34*($E34=$F$1)</f>
        <v>0</v>
      </c>
      <c r="BR34" s="80">
        <f>'MOD Vectors ALL'!BR34*($E34=$F$1)</f>
        <v>0</v>
      </c>
      <c r="BS34" s="80">
        <f>'MOD Vectors ALL'!BS34*($E34=$F$1)</f>
        <v>0</v>
      </c>
      <c r="BT34" s="80">
        <f>'MOD Vectors ALL'!BT34*($E34=$F$1)</f>
        <v>0</v>
      </c>
      <c r="BU34" s="80">
        <f>'MOD Vectors ALL'!BU34*($E34=$F$1)</f>
        <v>0</v>
      </c>
      <c r="BV34" s="80">
        <f>'MOD Vectors ALL'!BV34*($E34=$F$1)</f>
        <v>0</v>
      </c>
      <c r="BW34" s="80">
        <f>'MOD Vectors ALL'!BW34*($E34=$F$1)</f>
        <v>0</v>
      </c>
      <c r="BX34" s="80">
        <f>'MOD Vectors ALL'!BX34*($E34=$F$1)</f>
        <v>0</v>
      </c>
      <c r="BY34" s="80">
        <f>'MOD Vectors ALL'!BY34*($E34=$F$1)</f>
        <v>0</v>
      </c>
      <c r="BZ34" s="80">
        <f>'MOD Vectors ALL'!BZ34*($E34=$F$1)</f>
        <v>0</v>
      </c>
      <c r="CA34" s="80">
        <f>'MOD Vectors ALL'!CA34*($E34=$F$1)</f>
        <v>0</v>
      </c>
      <c r="CB34" s="80">
        <f>'MOD Vectors ALL'!CB34*($E34=$F$1)</f>
        <v>0</v>
      </c>
      <c r="CC34" s="80">
        <f>'MOD Vectors ALL'!CC34*($E34=$F$1)</f>
        <v>0</v>
      </c>
      <c r="CD34" s="80">
        <f>'MOD Vectors ALL'!CD34*($E34=$F$1)</f>
        <v>0</v>
      </c>
      <c r="CE34" s="80">
        <f>'MOD Vectors ALL'!CE34*($E34=$F$1)</f>
        <v>0</v>
      </c>
      <c r="CF34" s="80">
        <f>'MOD Vectors ALL'!CF34*($E34=$F$1)</f>
        <v>0</v>
      </c>
      <c r="CG34" s="80">
        <f>'MOD Vectors ALL'!CG34*($E34=$F$1)</f>
        <v>0</v>
      </c>
      <c r="CH34" s="80">
        <f>'MOD Vectors ALL'!CH34*($E34=$F$1)</f>
        <v>0</v>
      </c>
      <c r="CI34" s="80">
        <f>'MOD Vectors ALL'!CI34*($E34=$F$1)</f>
        <v>0</v>
      </c>
      <c r="CJ34" s="80">
        <f>'MOD Vectors ALL'!CJ34*($E34=$F$1)</f>
        <v>0</v>
      </c>
      <c r="CK34" s="80">
        <f>'MOD Vectors ALL'!CK34*($E34=$F$1)</f>
        <v>0</v>
      </c>
      <c r="CL34" s="80">
        <f>'MOD Vectors ALL'!CL34*($E34=$F$1)</f>
        <v>0</v>
      </c>
      <c r="CM34" s="80">
        <f>'MOD Vectors ALL'!CM34*($E34=$F$1)</f>
        <v>0</v>
      </c>
      <c r="CN34" s="80">
        <f>'MOD Vectors ALL'!CN34*($E34=$F$1)</f>
        <v>0</v>
      </c>
      <c r="CO34" s="80">
        <f>'MOD Vectors ALL'!CO34*($E34=$F$1)</f>
        <v>0</v>
      </c>
      <c r="CP34" s="80">
        <f>'MOD Vectors ALL'!CP34*($E34=$F$1)</f>
        <v>0</v>
      </c>
      <c r="CQ34" s="80">
        <f>'MOD Vectors ALL'!CQ34*($E34=$F$1)</f>
        <v>0</v>
      </c>
      <c r="CR34" s="80">
        <f>'MOD Vectors ALL'!CR34*($E34=$F$1)</f>
        <v>0</v>
      </c>
      <c r="CS34" s="80">
        <f>'MOD Vectors ALL'!CS34*($E34=$F$1)</f>
        <v>0</v>
      </c>
      <c r="CT34" s="80">
        <f>'MOD Vectors ALL'!CT34*($E34=$F$1)</f>
        <v>0</v>
      </c>
      <c r="CU34" s="80">
        <f>'MOD Vectors ALL'!CU34*($E34=$F$1)</f>
        <v>0</v>
      </c>
      <c r="CV34" s="80">
        <f>'MOD Vectors ALL'!CV34*($E34=$F$1)</f>
        <v>0</v>
      </c>
      <c r="CW34" s="80">
        <f>'MOD Vectors ALL'!CW34*($E34=$F$1)</f>
        <v>0</v>
      </c>
      <c r="CX34" s="80">
        <f>'MOD Vectors ALL'!CX34*($E34=$F$1)</f>
        <v>0</v>
      </c>
      <c r="CY34" s="80">
        <f>'MOD Vectors ALL'!CY34*($E34=$F$1)</f>
        <v>0</v>
      </c>
      <c r="CZ34" s="80">
        <f>'MOD Vectors ALL'!CZ34*($E34=$F$1)</f>
        <v>0</v>
      </c>
      <c r="DA34" s="80">
        <f>'MOD Vectors ALL'!DA34*($E34=$F$1)</f>
        <v>0</v>
      </c>
      <c r="DB34" s="80">
        <f>'MOD Vectors ALL'!DB34*($E34=$F$1)</f>
        <v>0</v>
      </c>
      <c r="DC34" s="80">
        <f>'MOD Vectors ALL'!DC34*($E34=$F$1)</f>
        <v>0</v>
      </c>
      <c r="DD34" s="80">
        <f>'MOD Vectors ALL'!DD34*($E34=$F$1)</f>
        <v>0</v>
      </c>
      <c r="DE34" s="80">
        <f>'MOD Vectors ALL'!DE34*($E34=$F$1)</f>
        <v>0</v>
      </c>
      <c r="DF34" s="80">
        <f>'MOD Vectors ALL'!DF34*($E34=$F$1)</f>
        <v>0</v>
      </c>
      <c r="DG34" s="80">
        <f>'MOD Vectors ALL'!DG34*($E34=$F$1)</f>
        <v>0</v>
      </c>
      <c r="DH34" s="80">
        <f>'MOD Vectors ALL'!DH34*($E34=$F$1)</f>
        <v>0</v>
      </c>
      <c r="DI34" s="80">
        <f>'MOD Vectors ALL'!DI34*($E34=$F$1)</f>
        <v>0</v>
      </c>
      <c r="DJ34" s="80">
        <f>'MOD Vectors ALL'!DJ34*($E34=$F$1)</f>
        <v>0</v>
      </c>
      <c r="DK34" s="80">
        <f>'MOD Vectors ALL'!DK34*($E34=$F$1)</f>
        <v>0</v>
      </c>
      <c r="DL34" s="80">
        <f>'MOD Vectors ALL'!DL34*($E34=$F$1)</f>
        <v>0</v>
      </c>
      <c r="DM34" s="80">
        <f>'MOD Vectors ALL'!DM34*($E34=$F$1)</f>
        <v>0</v>
      </c>
      <c r="DN34" s="80">
        <f>'MOD Vectors ALL'!DN34*($E34=$F$1)</f>
        <v>0</v>
      </c>
      <c r="DO34" s="80">
        <f>'MOD Vectors ALL'!DO34*($E34=$F$1)</f>
        <v>0</v>
      </c>
      <c r="DP34" s="80">
        <f>'MOD Vectors ALL'!DP34*($E34=$F$1)</f>
        <v>0</v>
      </c>
      <c r="DQ34" s="80">
        <f>'MOD Vectors ALL'!DQ34*($E34=$F$1)</f>
        <v>0</v>
      </c>
    </row>
    <row r="35" spans="1:121" x14ac:dyDescent="0.2">
      <c r="A35">
        <v>292</v>
      </c>
      <c r="B35" t="s">
        <v>9</v>
      </c>
      <c r="C35" t="s">
        <v>369</v>
      </c>
      <c r="D35" t="s">
        <v>528</v>
      </c>
      <c r="E35" t="s">
        <v>25</v>
      </c>
      <c r="F35" t="s">
        <v>34</v>
      </c>
      <c r="G35">
        <v>0.63723099999999999</v>
      </c>
      <c r="H35">
        <v>1.15194</v>
      </c>
      <c r="I35" s="80">
        <f>'MOD Vectors ALL'!I35*($E35=$F$1)</f>
        <v>0</v>
      </c>
      <c r="J35" s="80">
        <f>'MOD Vectors ALL'!J35*($E35=$F$1)</f>
        <v>0</v>
      </c>
      <c r="K35" s="80">
        <f>'MOD Vectors ALL'!K35*($E35=$F$1)</f>
        <v>0</v>
      </c>
      <c r="L35" s="80">
        <f>'MOD Vectors ALL'!L35*($E35=$F$1)</f>
        <v>0</v>
      </c>
      <c r="M35" s="80">
        <f>'MOD Vectors ALL'!M35*($E35=$F$1)</f>
        <v>0</v>
      </c>
      <c r="N35" s="80">
        <f>'MOD Vectors ALL'!N35*($E35=$F$1)</f>
        <v>0</v>
      </c>
      <c r="O35" s="80">
        <f>'MOD Vectors ALL'!O35*($E35=$F$1)</f>
        <v>0</v>
      </c>
      <c r="P35" s="80">
        <f>'MOD Vectors ALL'!P35*($E35=$F$1)</f>
        <v>0</v>
      </c>
      <c r="Q35" s="80">
        <f>'MOD Vectors ALL'!Q35*($E35=$F$1)</f>
        <v>0</v>
      </c>
      <c r="R35" s="80">
        <f>'MOD Vectors ALL'!R35*($E35=$F$1)</f>
        <v>0</v>
      </c>
      <c r="S35" s="80">
        <f>'MOD Vectors ALL'!S35*($E35=$F$1)</f>
        <v>0</v>
      </c>
      <c r="T35" s="80">
        <f>'MOD Vectors ALL'!T35*($E35=$F$1)</f>
        <v>0</v>
      </c>
      <c r="U35" s="80">
        <f>'MOD Vectors ALL'!U35*($E35=$F$1)</f>
        <v>0</v>
      </c>
      <c r="V35" s="80">
        <f>'MOD Vectors ALL'!V35*($E35=$F$1)</f>
        <v>0</v>
      </c>
      <c r="W35" s="80">
        <f>'MOD Vectors ALL'!W35*($E35=$F$1)</f>
        <v>0</v>
      </c>
      <c r="X35" s="80">
        <f>'MOD Vectors ALL'!X35*($E35=$F$1)</f>
        <v>0</v>
      </c>
      <c r="Y35" s="80">
        <f>'MOD Vectors ALL'!Y35*($E35=$F$1)</f>
        <v>0</v>
      </c>
      <c r="Z35" s="80">
        <f>'MOD Vectors ALL'!Z35*($E35=$F$1)</f>
        <v>0</v>
      </c>
      <c r="AA35" s="80">
        <f>'MOD Vectors ALL'!AA35*($E35=$F$1)</f>
        <v>0</v>
      </c>
      <c r="AB35" s="80">
        <f>'MOD Vectors ALL'!AB35*($E35=$F$1)</f>
        <v>0</v>
      </c>
      <c r="AC35" s="80">
        <f>'MOD Vectors ALL'!AC35*($E35=$F$1)</f>
        <v>0</v>
      </c>
      <c r="AD35" s="80">
        <f>'MOD Vectors ALL'!AD35*($E35=$F$1)</f>
        <v>0</v>
      </c>
      <c r="AE35" s="80">
        <f>'MOD Vectors ALL'!AE35*($E35=$F$1)</f>
        <v>0</v>
      </c>
      <c r="AF35" s="80">
        <f>'MOD Vectors ALL'!AF35*($E35=$F$1)</f>
        <v>0</v>
      </c>
      <c r="AG35" s="80">
        <f>'MOD Vectors ALL'!AG35*($E35=$F$1)</f>
        <v>0</v>
      </c>
      <c r="AH35" s="80">
        <f>'MOD Vectors ALL'!AH35*($E35=$F$1)</f>
        <v>0</v>
      </c>
      <c r="AI35" s="80">
        <f>'MOD Vectors ALL'!AI35*($E35=$F$1)</f>
        <v>0</v>
      </c>
      <c r="AJ35" s="80">
        <f>'MOD Vectors ALL'!AJ35*($E35=$F$1)</f>
        <v>0</v>
      </c>
      <c r="AK35" s="80">
        <f>'MOD Vectors ALL'!AK35*($E35=$F$1)</f>
        <v>0</v>
      </c>
      <c r="AL35" s="80">
        <f>'MOD Vectors ALL'!AL35*($E35=$F$1)</f>
        <v>0</v>
      </c>
      <c r="AM35" s="80">
        <f>'MOD Vectors ALL'!AM35*($E35=$F$1)</f>
        <v>0</v>
      </c>
      <c r="AN35" s="80">
        <f>'MOD Vectors ALL'!AN35*($E35=$F$1)</f>
        <v>0</v>
      </c>
      <c r="AO35" s="80">
        <f>'MOD Vectors ALL'!AO35*($E35=$F$1)</f>
        <v>0</v>
      </c>
      <c r="AP35" s="80">
        <f>'MOD Vectors ALL'!AP35*($E35=$F$1)</f>
        <v>0</v>
      </c>
      <c r="AQ35" s="80">
        <f>'MOD Vectors ALL'!AQ35*($E35=$F$1)</f>
        <v>0</v>
      </c>
      <c r="AR35" s="80">
        <f>'MOD Vectors ALL'!AR35*($E35=$F$1)</f>
        <v>0</v>
      </c>
      <c r="AS35" s="80">
        <f>'MOD Vectors ALL'!AS35*($E35=$F$1)</f>
        <v>0</v>
      </c>
      <c r="AT35" s="80">
        <f>'MOD Vectors ALL'!AT35*($E35=$F$1)</f>
        <v>0</v>
      </c>
      <c r="AU35" s="80">
        <f>'MOD Vectors ALL'!AU35*($E35=$F$1)</f>
        <v>0</v>
      </c>
      <c r="AV35" s="80">
        <f>'MOD Vectors ALL'!AV35*($E35=$F$1)</f>
        <v>0</v>
      </c>
      <c r="AW35" s="80">
        <f>'MOD Vectors ALL'!AW35*($E35=$F$1)</f>
        <v>0</v>
      </c>
      <c r="AX35" s="80">
        <f>'MOD Vectors ALL'!AX35*($E35=$F$1)</f>
        <v>0</v>
      </c>
      <c r="AY35" s="80">
        <f>'MOD Vectors ALL'!AY35*($E35=$F$1)</f>
        <v>0</v>
      </c>
      <c r="AZ35" s="80">
        <f>'MOD Vectors ALL'!AZ35*($E35=$F$1)</f>
        <v>0</v>
      </c>
      <c r="BA35" s="80">
        <f>'MOD Vectors ALL'!BA35*($E35=$F$1)</f>
        <v>0</v>
      </c>
      <c r="BB35" s="80">
        <f>'MOD Vectors ALL'!BB35*($E35=$F$1)</f>
        <v>0</v>
      </c>
      <c r="BC35" s="80">
        <f>'MOD Vectors ALL'!BC35*($E35=$F$1)</f>
        <v>0</v>
      </c>
      <c r="BD35" s="80">
        <f>'MOD Vectors ALL'!BD35*($E35=$F$1)</f>
        <v>0</v>
      </c>
      <c r="BE35" s="80">
        <f>'MOD Vectors ALL'!BE35*($E35=$F$1)</f>
        <v>0</v>
      </c>
      <c r="BF35" s="80">
        <f>'MOD Vectors ALL'!BF35*($E35=$F$1)</f>
        <v>0</v>
      </c>
      <c r="BG35" s="80">
        <f>'MOD Vectors ALL'!BG35*($E35=$F$1)</f>
        <v>0</v>
      </c>
      <c r="BH35" s="80">
        <f>'MOD Vectors ALL'!BH35*($E35=$F$1)</f>
        <v>0</v>
      </c>
      <c r="BI35" s="80">
        <f>'MOD Vectors ALL'!BI35*($E35=$F$1)</f>
        <v>0</v>
      </c>
      <c r="BJ35" s="80">
        <f>'MOD Vectors ALL'!BJ35*($E35=$F$1)</f>
        <v>0</v>
      </c>
      <c r="BK35" s="80">
        <f>'MOD Vectors ALL'!BK35*($E35=$F$1)</f>
        <v>0</v>
      </c>
      <c r="BL35" s="80">
        <f>'MOD Vectors ALL'!BL35*($E35=$F$1)</f>
        <v>0</v>
      </c>
      <c r="BM35" s="80">
        <f>'MOD Vectors ALL'!BM35*($E35=$F$1)</f>
        <v>0</v>
      </c>
      <c r="BN35" s="80">
        <f>'MOD Vectors ALL'!BN35*($E35=$F$1)</f>
        <v>0</v>
      </c>
      <c r="BO35" s="80">
        <f>'MOD Vectors ALL'!BO35*($E35=$F$1)</f>
        <v>0</v>
      </c>
      <c r="BP35" s="80">
        <f>'MOD Vectors ALL'!BP35*($E35=$F$1)</f>
        <v>0</v>
      </c>
      <c r="BQ35" s="80">
        <f>'MOD Vectors ALL'!BQ35*($E35=$F$1)</f>
        <v>0</v>
      </c>
      <c r="BR35" s="80">
        <f>'MOD Vectors ALL'!BR35*($E35=$F$1)</f>
        <v>0</v>
      </c>
      <c r="BS35" s="80">
        <f>'MOD Vectors ALL'!BS35*($E35=$F$1)</f>
        <v>0</v>
      </c>
      <c r="BT35" s="80">
        <f>'MOD Vectors ALL'!BT35*($E35=$F$1)</f>
        <v>0</v>
      </c>
      <c r="BU35" s="80">
        <f>'MOD Vectors ALL'!BU35*($E35=$F$1)</f>
        <v>0</v>
      </c>
      <c r="BV35" s="80">
        <f>'MOD Vectors ALL'!BV35*($E35=$F$1)</f>
        <v>0</v>
      </c>
      <c r="BW35" s="80">
        <f>'MOD Vectors ALL'!BW35*($E35=$F$1)</f>
        <v>0</v>
      </c>
      <c r="BX35" s="80">
        <f>'MOD Vectors ALL'!BX35*($E35=$F$1)</f>
        <v>0</v>
      </c>
      <c r="BY35" s="80">
        <f>'MOD Vectors ALL'!BY35*($E35=$F$1)</f>
        <v>0</v>
      </c>
      <c r="BZ35" s="80">
        <f>'MOD Vectors ALL'!BZ35*($E35=$F$1)</f>
        <v>0</v>
      </c>
      <c r="CA35" s="80">
        <f>'MOD Vectors ALL'!CA35*($E35=$F$1)</f>
        <v>0</v>
      </c>
      <c r="CB35" s="80">
        <f>'MOD Vectors ALL'!CB35*($E35=$F$1)</f>
        <v>0</v>
      </c>
      <c r="CC35" s="80">
        <f>'MOD Vectors ALL'!CC35*($E35=$F$1)</f>
        <v>0</v>
      </c>
      <c r="CD35" s="80">
        <f>'MOD Vectors ALL'!CD35*($E35=$F$1)</f>
        <v>0</v>
      </c>
      <c r="CE35" s="80">
        <f>'MOD Vectors ALL'!CE35*($E35=$F$1)</f>
        <v>0</v>
      </c>
      <c r="CF35" s="80">
        <f>'MOD Vectors ALL'!CF35*($E35=$F$1)</f>
        <v>0</v>
      </c>
      <c r="CG35" s="80">
        <f>'MOD Vectors ALL'!CG35*($E35=$F$1)</f>
        <v>0</v>
      </c>
      <c r="CH35" s="80">
        <f>'MOD Vectors ALL'!CH35*($E35=$F$1)</f>
        <v>0</v>
      </c>
      <c r="CI35" s="80">
        <f>'MOD Vectors ALL'!CI35*($E35=$F$1)</f>
        <v>0</v>
      </c>
      <c r="CJ35" s="80">
        <f>'MOD Vectors ALL'!CJ35*($E35=$F$1)</f>
        <v>0</v>
      </c>
      <c r="CK35" s="80">
        <f>'MOD Vectors ALL'!CK35*($E35=$F$1)</f>
        <v>0</v>
      </c>
      <c r="CL35" s="80">
        <f>'MOD Vectors ALL'!CL35*($E35=$F$1)</f>
        <v>0</v>
      </c>
      <c r="CM35" s="80">
        <f>'MOD Vectors ALL'!CM35*($E35=$F$1)</f>
        <v>0</v>
      </c>
      <c r="CN35" s="80">
        <f>'MOD Vectors ALL'!CN35*($E35=$F$1)</f>
        <v>0</v>
      </c>
      <c r="CO35" s="80">
        <f>'MOD Vectors ALL'!CO35*($E35=$F$1)</f>
        <v>0</v>
      </c>
      <c r="CP35" s="80">
        <f>'MOD Vectors ALL'!CP35*($E35=$F$1)</f>
        <v>0</v>
      </c>
      <c r="CQ35" s="80">
        <f>'MOD Vectors ALL'!CQ35*($E35=$F$1)</f>
        <v>0</v>
      </c>
      <c r="CR35" s="80">
        <f>'MOD Vectors ALL'!CR35*($E35=$F$1)</f>
        <v>0</v>
      </c>
      <c r="CS35" s="80">
        <f>'MOD Vectors ALL'!CS35*($E35=$F$1)</f>
        <v>0</v>
      </c>
      <c r="CT35" s="80">
        <f>'MOD Vectors ALL'!CT35*($E35=$F$1)</f>
        <v>0</v>
      </c>
      <c r="CU35" s="80">
        <f>'MOD Vectors ALL'!CU35*($E35=$F$1)</f>
        <v>0</v>
      </c>
      <c r="CV35" s="80">
        <f>'MOD Vectors ALL'!CV35*($E35=$F$1)</f>
        <v>0</v>
      </c>
      <c r="CW35" s="80">
        <f>'MOD Vectors ALL'!CW35*($E35=$F$1)</f>
        <v>0</v>
      </c>
      <c r="CX35" s="80">
        <f>'MOD Vectors ALL'!CX35*($E35=$F$1)</f>
        <v>0</v>
      </c>
      <c r="CY35" s="80">
        <f>'MOD Vectors ALL'!CY35*($E35=$F$1)</f>
        <v>0</v>
      </c>
      <c r="CZ35" s="80">
        <f>'MOD Vectors ALL'!CZ35*($E35=$F$1)</f>
        <v>0</v>
      </c>
      <c r="DA35" s="80">
        <f>'MOD Vectors ALL'!DA35*($E35=$F$1)</f>
        <v>0</v>
      </c>
      <c r="DB35" s="80">
        <f>'MOD Vectors ALL'!DB35*($E35=$F$1)</f>
        <v>0</v>
      </c>
      <c r="DC35" s="80">
        <f>'MOD Vectors ALL'!DC35*($E35=$F$1)</f>
        <v>0</v>
      </c>
      <c r="DD35" s="80">
        <f>'MOD Vectors ALL'!DD35*($E35=$F$1)</f>
        <v>0</v>
      </c>
      <c r="DE35" s="80">
        <f>'MOD Vectors ALL'!DE35*($E35=$F$1)</f>
        <v>0</v>
      </c>
      <c r="DF35" s="80">
        <f>'MOD Vectors ALL'!DF35*($E35=$F$1)</f>
        <v>0</v>
      </c>
      <c r="DG35" s="80">
        <f>'MOD Vectors ALL'!DG35*($E35=$F$1)</f>
        <v>0</v>
      </c>
      <c r="DH35" s="80">
        <f>'MOD Vectors ALL'!DH35*($E35=$F$1)</f>
        <v>0</v>
      </c>
      <c r="DI35" s="80">
        <f>'MOD Vectors ALL'!DI35*($E35=$F$1)</f>
        <v>0</v>
      </c>
      <c r="DJ35" s="80">
        <f>'MOD Vectors ALL'!DJ35*($E35=$F$1)</f>
        <v>0</v>
      </c>
      <c r="DK35" s="80">
        <f>'MOD Vectors ALL'!DK35*($E35=$F$1)</f>
        <v>0</v>
      </c>
      <c r="DL35" s="80">
        <f>'MOD Vectors ALL'!DL35*($E35=$F$1)</f>
        <v>0</v>
      </c>
      <c r="DM35" s="80">
        <f>'MOD Vectors ALL'!DM35*($E35=$F$1)</f>
        <v>0</v>
      </c>
      <c r="DN35" s="80">
        <f>'MOD Vectors ALL'!DN35*($E35=$F$1)</f>
        <v>0</v>
      </c>
      <c r="DO35" s="80">
        <f>'MOD Vectors ALL'!DO35*($E35=$F$1)</f>
        <v>0</v>
      </c>
      <c r="DP35" s="80">
        <f>'MOD Vectors ALL'!DP35*($E35=$F$1)</f>
        <v>0</v>
      </c>
      <c r="DQ35" s="80">
        <f>'MOD Vectors ALL'!DQ35*($E35=$F$1)</f>
        <v>0</v>
      </c>
    </row>
    <row r="36" spans="1:121" x14ac:dyDescent="0.2">
      <c r="A36">
        <v>293</v>
      </c>
      <c r="B36" t="s">
        <v>9</v>
      </c>
      <c r="C36" t="s">
        <v>369</v>
      </c>
      <c r="D36" t="s">
        <v>528</v>
      </c>
      <c r="E36" t="s">
        <v>25</v>
      </c>
      <c r="F36" t="s">
        <v>7</v>
      </c>
      <c r="G36">
        <v>0.68046200000000001</v>
      </c>
      <c r="H36">
        <v>1.31335</v>
      </c>
      <c r="I36" s="80">
        <f>'MOD Vectors ALL'!I36*($E36=$F$1)</f>
        <v>0</v>
      </c>
      <c r="J36" s="80">
        <f>'MOD Vectors ALL'!J36*($E36=$F$1)</f>
        <v>0</v>
      </c>
      <c r="K36" s="80">
        <f>'MOD Vectors ALL'!K36*($E36=$F$1)</f>
        <v>0</v>
      </c>
      <c r="L36" s="80">
        <f>'MOD Vectors ALL'!L36*($E36=$F$1)</f>
        <v>0</v>
      </c>
      <c r="M36" s="80">
        <f>'MOD Vectors ALL'!M36*($E36=$F$1)</f>
        <v>0</v>
      </c>
      <c r="N36" s="80">
        <f>'MOD Vectors ALL'!N36*($E36=$F$1)</f>
        <v>0</v>
      </c>
      <c r="O36" s="80">
        <f>'MOD Vectors ALL'!O36*($E36=$F$1)</f>
        <v>0</v>
      </c>
      <c r="P36" s="80">
        <f>'MOD Vectors ALL'!P36*($E36=$F$1)</f>
        <v>0</v>
      </c>
      <c r="Q36" s="80">
        <f>'MOD Vectors ALL'!Q36*($E36=$F$1)</f>
        <v>0</v>
      </c>
      <c r="R36" s="80">
        <f>'MOD Vectors ALL'!R36*($E36=$F$1)</f>
        <v>0</v>
      </c>
      <c r="S36" s="80">
        <f>'MOD Vectors ALL'!S36*($E36=$F$1)</f>
        <v>0</v>
      </c>
      <c r="T36" s="80">
        <f>'MOD Vectors ALL'!T36*($E36=$F$1)</f>
        <v>0</v>
      </c>
      <c r="U36" s="80">
        <f>'MOD Vectors ALL'!U36*($E36=$F$1)</f>
        <v>0</v>
      </c>
      <c r="V36" s="80">
        <f>'MOD Vectors ALL'!V36*($E36=$F$1)</f>
        <v>0</v>
      </c>
      <c r="W36" s="80">
        <f>'MOD Vectors ALL'!W36*($E36=$F$1)</f>
        <v>0</v>
      </c>
      <c r="X36" s="80">
        <f>'MOD Vectors ALL'!X36*($E36=$F$1)</f>
        <v>0</v>
      </c>
      <c r="Y36" s="80">
        <f>'MOD Vectors ALL'!Y36*($E36=$F$1)</f>
        <v>0</v>
      </c>
      <c r="Z36" s="80">
        <f>'MOD Vectors ALL'!Z36*($E36=$F$1)</f>
        <v>0</v>
      </c>
      <c r="AA36" s="80">
        <f>'MOD Vectors ALL'!AA36*($E36=$F$1)</f>
        <v>0</v>
      </c>
      <c r="AB36" s="80">
        <f>'MOD Vectors ALL'!AB36*($E36=$F$1)</f>
        <v>0</v>
      </c>
      <c r="AC36" s="80">
        <f>'MOD Vectors ALL'!AC36*($E36=$F$1)</f>
        <v>0</v>
      </c>
      <c r="AD36" s="80">
        <f>'MOD Vectors ALL'!AD36*($E36=$F$1)</f>
        <v>0</v>
      </c>
      <c r="AE36" s="80">
        <f>'MOD Vectors ALL'!AE36*($E36=$F$1)</f>
        <v>0</v>
      </c>
      <c r="AF36" s="80">
        <f>'MOD Vectors ALL'!AF36*($E36=$F$1)</f>
        <v>0</v>
      </c>
      <c r="AG36" s="80">
        <f>'MOD Vectors ALL'!AG36*($E36=$F$1)</f>
        <v>0</v>
      </c>
      <c r="AH36" s="80">
        <f>'MOD Vectors ALL'!AH36*($E36=$F$1)</f>
        <v>0</v>
      </c>
      <c r="AI36" s="80">
        <f>'MOD Vectors ALL'!AI36*($E36=$F$1)</f>
        <v>0</v>
      </c>
      <c r="AJ36" s="80">
        <f>'MOD Vectors ALL'!AJ36*($E36=$F$1)</f>
        <v>0</v>
      </c>
      <c r="AK36" s="80">
        <f>'MOD Vectors ALL'!AK36*($E36=$F$1)</f>
        <v>0</v>
      </c>
      <c r="AL36" s="80">
        <f>'MOD Vectors ALL'!AL36*($E36=$F$1)</f>
        <v>0</v>
      </c>
      <c r="AM36" s="80">
        <f>'MOD Vectors ALL'!AM36*($E36=$F$1)</f>
        <v>0</v>
      </c>
      <c r="AN36" s="80">
        <f>'MOD Vectors ALL'!AN36*($E36=$F$1)</f>
        <v>0</v>
      </c>
      <c r="AO36" s="80">
        <f>'MOD Vectors ALL'!AO36*($E36=$F$1)</f>
        <v>0</v>
      </c>
      <c r="AP36" s="80">
        <f>'MOD Vectors ALL'!AP36*($E36=$F$1)</f>
        <v>0</v>
      </c>
      <c r="AQ36" s="80">
        <f>'MOD Vectors ALL'!AQ36*($E36=$F$1)</f>
        <v>0</v>
      </c>
      <c r="AR36" s="80">
        <f>'MOD Vectors ALL'!AR36*($E36=$F$1)</f>
        <v>0</v>
      </c>
      <c r="AS36" s="80">
        <f>'MOD Vectors ALL'!AS36*($E36=$F$1)</f>
        <v>0</v>
      </c>
      <c r="AT36" s="80">
        <f>'MOD Vectors ALL'!AT36*($E36=$F$1)</f>
        <v>0</v>
      </c>
      <c r="AU36" s="80">
        <f>'MOD Vectors ALL'!AU36*($E36=$F$1)</f>
        <v>0</v>
      </c>
      <c r="AV36" s="80">
        <f>'MOD Vectors ALL'!AV36*($E36=$F$1)</f>
        <v>0</v>
      </c>
      <c r="AW36" s="80">
        <f>'MOD Vectors ALL'!AW36*($E36=$F$1)</f>
        <v>0</v>
      </c>
      <c r="AX36" s="80">
        <f>'MOD Vectors ALL'!AX36*($E36=$F$1)</f>
        <v>0</v>
      </c>
      <c r="AY36" s="80">
        <f>'MOD Vectors ALL'!AY36*($E36=$F$1)</f>
        <v>0</v>
      </c>
      <c r="AZ36" s="80">
        <f>'MOD Vectors ALL'!AZ36*($E36=$F$1)</f>
        <v>0</v>
      </c>
      <c r="BA36" s="80">
        <f>'MOD Vectors ALL'!BA36*($E36=$F$1)</f>
        <v>0</v>
      </c>
      <c r="BB36" s="80">
        <f>'MOD Vectors ALL'!BB36*($E36=$F$1)</f>
        <v>0</v>
      </c>
      <c r="BC36" s="80">
        <f>'MOD Vectors ALL'!BC36*($E36=$F$1)</f>
        <v>0</v>
      </c>
      <c r="BD36" s="80">
        <f>'MOD Vectors ALL'!BD36*($E36=$F$1)</f>
        <v>0</v>
      </c>
      <c r="BE36" s="80">
        <f>'MOD Vectors ALL'!BE36*($E36=$F$1)</f>
        <v>0</v>
      </c>
      <c r="BF36" s="80">
        <f>'MOD Vectors ALL'!BF36*($E36=$F$1)</f>
        <v>0</v>
      </c>
      <c r="BG36" s="80">
        <f>'MOD Vectors ALL'!BG36*($E36=$F$1)</f>
        <v>0</v>
      </c>
      <c r="BH36" s="80">
        <f>'MOD Vectors ALL'!BH36*($E36=$F$1)</f>
        <v>0</v>
      </c>
      <c r="BI36" s="80">
        <f>'MOD Vectors ALL'!BI36*($E36=$F$1)</f>
        <v>0</v>
      </c>
      <c r="BJ36" s="80">
        <f>'MOD Vectors ALL'!BJ36*($E36=$F$1)</f>
        <v>0</v>
      </c>
      <c r="BK36" s="80">
        <f>'MOD Vectors ALL'!BK36*($E36=$F$1)</f>
        <v>0</v>
      </c>
      <c r="BL36" s="80">
        <f>'MOD Vectors ALL'!BL36*($E36=$F$1)</f>
        <v>0</v>
      </c>
      <c r="BM36" s="80">
        <f>'MOD Vectors ALL'!BM36*($E36=$F$1)</f>
        <v>0</v>
      </c>
      <c r="BN36" s="80">
        <f>'MOD Vectors ALL'!BN36*($E36=$F$1)</f>
        <v>0</v>
      </c>
      <c r="BO36" s="80">
        <f>'MOD Vectors ALL'!BO36*($E36=$F$1)</f>
        <v>0</v>
      </c>
      <c r="BP36" s="80">
        <f>'MOD Vectors ALL'!BP36*($E36=$F$1)</f>
        <v>0</v>
      </c>
      <c r="BQ36" s="80">
        <f>'MOD Vectors ALL'!BQ36*($E36=$F$1)</f>
        <v>0</v>
      </c>
      <c r="BR36" s="80">
        <f>'MOD Vectors ALL'!BR36*($E36=$F$1)</f>
        <v>0</v>
      </c>
      <c r="BS36" s="80">
        <f>'MOD Vectors ALL'!BS36*($E36=$F$1)</f>
        <v>0</v>
      </c>
      <c r="BT36" s="80">
        <f>'MOD Vectors ALL'!BT36*($E36=$F$1)</f>
        <v>0</v>
      </c>
      <c r="BU36" s="80">
        <f>'MOD Vectors ALL'!BU36*($E36=$F$1)</f>
        <v>0</v>
      </c>
      <c r="BV36" s="80">
        <f>'MOD Vectors ALL'!BV36*($E36=$F$1)</f>
        <v>0</v>
      </c>
      <c r="BW36" s="80">
        <f>'MOD Vectors ALL'!BW36*($E36=$F$1)</f>
        <v>0</v>
      </c>
      <c r="BX36" s="80">
        <f>'MOD Vectors ALL'!BX36*($E36=$F$1)</f>
        <v>0</v>
      </c>
      <c r="BY36" s="80">
        <f>'MOD Vectors ALL'!BY36*($E36=$F$1)</f>
        <v>0</v>
      </c>
      <c r="BZ36" s="80">
        <f>'MOD Vectors ALL'!BZ36*($E36=$F$1)</f>
        <v>0</v>
      </c>
      <c r="CA36" s="80">
        <f>'MOD Vectors ALL'!CA36*($E36=$F$1)</f>
        <v>0</v>
      </c>
      <c r="CB36" s="80">
        <f>'MOD Vectors ALL'!CB36*($E36=$F$1)</f>
        <v>0</v>
      </c>
      <c r="CC36" s="80">
        <f>'MOD Vectors ALL'!CC36*($E36=$F$1)</f>
        <v>0</v>
      </c>
      <c r="CD36" s="80">
        <f>'MOD Vectors ALL'!CD36*($E36=$F$1)</f>
        <v>0</v>
      </c>
      <c r="CE36" s="80">
        <f>'MOD Vectors ALL'!CE36*($E36=$F$1)</f>
        <v>0</v>
      </c>
      <c r="CF36" s="80">
        <f>'MOD Vectors ALL'!CF36*($E36=$F$1)</f>
        <v>0</v>
      </c>
      <c r="CG36" s="80">
        <f>'MOD Vectors ALL'!CG36*($E36=$F$1)</f>
        <v>0</v>
      </c>
      <c r="CH36" s="80">
        <f>'MOD Vectors ALL'!CH36*($E36=$F$1)</f>
        <v>0</v>
      </c>
      <c r="CI36" s="80">
        <f>'MOD Vectors ALL'!CI36*($E36=$F$1)</f>
        <v>0</v>
      </c>
      <c r="CJ36" s="80">
        <f>'MOD Vectors ALL'!CJ36*($E36=$F$1)</f>
        <v>0</v>
      </c>
      <c r="CK36" s="80">
        <f>'MOD Vectors ALL'!CK36*($E36=$F$1)</f>
        <v>0</v>
      </c>
      <c r="CL36" s="80">
        <f>'MOD Vectors ALL'!CL36*($E36=$F$1)</f>
        <v>0</v>
      </c>
      <c r="CM36" s="80">
        <f>'MOD Vectors ALL'!CM36*($E36=$F$1)</f>
        <v>0</v>
      </c>
      <c r="CN36" s="80">
        <f>'MOD Vectors ALL'!CN36*($E36=$F$1)</f>
        <v>0</v>
      </c>
      <c r="CO36" s="80">
        <f>'MOD Vectors ALL'!CO36*($E36=$F$1)</f>
        <v>0</v>
      </c>
      <c r="CP36" s="80">
        <f>'MOD Vectors ALL'!CP36*($E36=$F$1)</f>
        <v>0</v>
      </c>
      <c r="CQ36" s="80">
        <f>'MOD Vectors ALL'!CQ36*($E36=$F$1)</f>
        <v>0</v>
      </c>
      <c r="CR36" s="80">
        <f>'MOD Vectors ALL'!CR36*($E36=$F$1)</f>
        <v>0</v>
      </c>
      <c r="CS36" s="80">
        <f>'MOD Vectors ALL'!CS36*($E36=$F$1)</f>
        <v>0</v>
      </c>
      <c r="CT36" s="80">
        <f>'MOD Vectors ALL'!CT36*($E36=$F$1)</f>
        <v>0</v>
      </c>
      <c r="CU36" s="80">
        <f>'MOD Vectors ALL'!CU36*($E36=$F$1)</f>
        <v>0</v>
      </c>
      <c r="CV36" s="80">
        <f>'MOD Vectors ALL'!CV36*($E36=$F$1)</f>
        <v>0</v>
      </c>
      <c r="CW36" s="80">
        <f>'MOD Vectors ALL'!CW36*($E36=$F$1)</f>
        <v>0</v>
      </c>
      <c r="CX36" s="80">
        <f>'MOD Vectors ALL'!CX36*($E36=$F$1)</f>
        <v>0</v>
      </c>
      <c r="CY36" s="80">
        <f>'MOD Vectors ALL'!CY36*($E36=$F$1)</f>
        <v>0</v>
      </c>
      <c r="CZ36" s="80">
        <f>'MOD Vectors ALL'!CZ36*($E36=$F$1)</f>
        <v>0</v>
      </c>
      <c r="DA36" s="80">
        <f>'MOD Vectors ALL'!DA36*($E36=$F$1)</f>
        <v>0</v>
      </c>
      <c r="DB36" s="80">
        <f>'MOD Vectors ALL'!DB36*($E36=$F$1)</f>
        <v>0</v>
      </c>
      <c r="DC36" s="80">
        <f>'MOD Vectors ALL'!DC36*($E36=$F$1)</f>
        <v>0</v>
      </c>
      <c r="DD36" s="80">
        <f>'MOD Vectors ALL'!DD36*($E36=$F$1)</f>
        <v>0</v>
      </c>
      <c r="DE36" s="80">
        <f>'MOD Vectors ALL'!DE36*($E36=$F$1)</f>
        <v>0</v>
      </c>
      <c r="DF36" s="80">
        <f>'MOD Vectors ALL'!DF36*($E36=$F$1)</f>
        <v>0</v>
      </c>
      <c r="DG36" s="80">
        <f>'MOD Vectors ALL'!DG36*($E36=$F$1)</f>
        <v>0</v>
      </c>
      <c r="DH36" s="80">
        <f>'MOD Vectors ALL'!DH36*($E36=$F$1)</f>
        <v>0</v>
      </c>
      <c r="DI36" s="80">
        <f>'MOD Vectors ALL'!DI36*($E36=$F$1)</f>
        <v>0</v>
      </c>
      <c r="DJ36" s="80">
        <f>'MOD Vectors ALL'!DJ36*($E36=$F$1)</f>
        <v>0</v>
      </c>
      <c r="DK36" s="80">
        <f>'MOD Vectors ALL'!DK36*($E36=$F$1)</f>
        <v>0</v>
      </c>
      <c r="DL36" s="80">
        <f>'MOD Vectors ALL'!DL36*($E36=$F$1)</f>
        <v>0</v>
      </c>
      <c r="DM36" s="80">
        <f>'MOD Vectors ALL'!DM36*($E36=$F$1)</f>
        <v>0</v>
      </c>
      <c r="DN36" s="80">
        <f>'MOD Vectors ALL'!DN36*($E36=$F$1)</f>
        <v>0</v>
      </c>
      <c r="DO36" s="80">
        <f>'MOD Vectors ALL'!DO36*($E36=$F$1)</f>
        <v>0</v>
      </c>
      <c r="DP36" s="80">
        <f>'MOD Vectors ALL'!DP36*($E36=$F$1)</f>
        <v>0</v>
      </c>
      <c r="DQ36" s="80">
        <f>'MOD Vectors ALL'!DQ36*($E36=$F$1)</f>
        <v>0</v>
      </c>
    </row>
    <row r="37" spans="1:121" x14ac:dyDescent="0.2">
      <c r="A37">
        <v>294</v>
      </c>
      <c r="B37" t="s">
        <v>9</v>
      </c>
      <c r="C37" t="s">
        <v>369</v>
      </c>
      <c r="D37" t="s">
        <v>528</v>
      </c>
      <c r="E37" t="s">
        <v>25</v>
      </c>
      <c r="F37" t="s">
        <v>8</v>
      </c>
      <c r="G37">
        <v>0.75277400000000005</v>
      </c>
      <c r="H37">
        <v>1.6130500000000001</v>
      </c>
      <c r="I37" s="80">
        <f>'MOD Vectors ALL'!I37*($E37=$F$1)</f>
        <v>0</v>
      </c>
      <c r="J37" s="80">
        <f>'MOD Vectors ALL'!J37*($E37=$F$1)</f>
        <v>0</v>
      </c>
      <c r="K37" s="80">
        <f>'MOD Vectors ALL'!K37*($E37=$F$1)</f>
        <v>0</v>
      </c>
      <c r="L37" s="80">
        <f>'MOD Vectors ALL'!L37*($E37=$F$1)</f>
        <v>0</v>
      </c>
      <c r="M37" s="80">
        <f>'MOD Vectors ALL'!M37*($E37=$F$1)</f>
        <v>0</v>
      </c>
      <c r="N37" s="80">
        <f>'MOD Vectors ALL'!N37*($E37=$F$1)</f>
        <v>0</v>
      </c>
      <c r="O37" s="80">
        <f>'MOD Vectors ALL'!O37*($E37=$F$1)</f>
        <v>0</v>
      </c>
      <c r="P37" s="80">
        <f>'MOD Vectors ALL'!P37*($E37=$F$1)</f>
        <v>0</v>
      </c>
      <c r="Q37" s="80">
        <f>'MOD Vectors ALL'!Q37*($E37=$F$1)</f>
        <v>0</v>
      </c>
      <c r="R37" s="80">
        <f>'MOD Vectors ALL'!R37*($E37=$F$1)</f>
        <v>0</v>
      </c>
      <c r="S37" s="80">
        <f>'MOD Vectors ALL'!S37*($E37=$F$1)</f>
        <v>0</v>
      </c>
      <c r="T37" s="80">
        <f>'MOD Vectors ALL'!T37*($E37=$F$1)</f>
        <v>0</v>
      </c>
      <c r="U37" s="80">
        <f>'MOD Vectors ALL'!U37*($E37=$F$1)</f>
        <v>0</v>
      </c>
      <c r="V37" s="80">
        <f>'MOD Vectors ALL'!V37*($E37=$F$1)</f>
        <v>0</v>
      </c>
      <c r="W37" s="80">
        <f>'MOD Vectors ALL'!W37*($E37=$F$1)</f>
        <v>0</v>
      </c>
      <c r="X37" s="80">
        <f>'MOD Vectors ALL'!X37*($E37=$F$1)</f>
        <v>0</v>
      </c>
      <c r="Y37" s="80">
        <f>'MOD Vectors ALL'!Y37*($E37=$F$1)</f>
        <v>0</v>
      </c>
      <c r="Z37" s="80">
        <f>'MOD Vectors ALL'!Z37*($E37=$F$1)</f>
        <v>0</v>
      </c>
      <c r="AA37" s="80">
        <f>'MOD Vectors ALL'!AA37*($E37=$F$1)</f>
        <v>0</v>
      </c>
      <c r="AB37" s="80">
        <f>'MOD Vectors ALL'!AB37*($E37=$F$1)</f>
        <v>0</v>
      </c>
      <c r="AC37" s="80">
        <f>'MOD Vectors ALL'!AC37*($E37=$F$1)</f>
        <v>0</v>
      </c>
      <c r="AD37" s="80">
        <f>'MOD Vectors ALL'!AD37*($E37=$F$1)</f>
        <v>0</v>
      </c>
      <c r="AE37" s="80">
        <f>'MOD Vectors ALL'!AE37*($E37=$F$1)</f>
        <v>0</v>
      </c>
      <c r="AF37" s="80">
        <f>'MOD Vectors ALL'!AF37*($E37=$F$1)</f>
        <v>0</v>
      </c>
      <c r="AG37" s="80">
        <f>'MOD Vectors ALL'!AG37*($E37=$F$1)</f>
        <v>0</v>
      </c>
      <c r="AH37" s="80">
        <f>'MOD Vectors ALL'!AH37*($E37=$F$1)</f>
        <v>0</v>
      </c>
      <c r="AI37" s="80">
        <f>'MOD Vectors ALL'!AI37*($E37=$F$1)</f>
        <v>0</v>
      </c>
      <c r="AJ37" s="80">
        <f>'MOD Vectors ALL'!AJ37*($E37=$F$1)</f>
        <v>0</v>
      </c>
      <c r="AK37" s="80">
        <f>'MOD Vectors ALL'!AK37*($E37=$F$1)</f>
        <v>0</v>
      </c>
      <c r="AL37" s="80">
        <f>'MOD Vectors ALL'!AL37*($E37=$F$1)</f>
        <v>0</v>
      </c>
      <c r="AM37" s="80">
        <f>'MOD Vectors ALL'!AM37*($E37=$F$1)</f>
        <v>0</v>
      </c>
      <c r="AN37" s="80">
        <f>'MOD Vectors ALL'!AN37*($E37=$F$1)</f>
        <v>0</v>
      </c>
      <c r="AO37" s="80">
        <f>'MOD Vectors ALL'!AO37*($E37=$F$1)</f>
        <v>0</v>
      </c>
      <c r="AP37" s="80">
        <f>'MOD Vectors ALL'!AP37*($E37=$F$1)</f>
        <v>0</v>
      </c>
      <c r="AQ37" s="80">
        <f>'MOD Vectors ALL'!AQ37*($E37=$F$1)</f>
        <v>0</v>
      </c>
      <c r="AR37" s="80">
        <f>'MOD Vectors ALL'!AR37*($E37=$F$1)</f>
        <v>0</v>
      </c>
      <c r="AS37" s="80">
        <f>'MOD Vectors ALL'!AS37*($E37=$F$1)</f>
        <v>0</v>
      </c>
      <c r="AT37" s="80">
        <f>'MOD Vectors ALL'!AT37*($E37=$F$1)</f>
        <v>0</v>
      </c>
      <c r="AU37" s="80">
        <f>'MOD Vectors ALL'!AU37*($E37=$F$1)</f>
        <v>0</v>
      </c>
      <c r="AV37" s="80">
        <f>'MOD Vectors ALL'!AV37*($E37=$F$1)</f>
        <v>0</v>
      </c>
      <c r="AW37" s="80">
        <f>'MOD Vectors ALL'!AW37*($E37=$F$1)</f>
        <v>0</v>
      </c>
      <c r="AX37" s="80">
        <f>'MOD Vectors ALL'!AX37*($E37=$F$1)</f>
        <v>0</v>
      </c>
      <c r="AY37" s="80">
        <f>'MOD Vectors ALL'!AY37*($E37=$F$1)</f>
        <v>0</v>
      </c>
      <c r="AZ37" s="80">
        <f>'MOD Vectors ALL'!AZ37*($E37=$F$1)</f>
        <v>0</v>
      </c>
      <c r="BA37" s="80">
        <f>'MOD Vectors ALL'!BA37*($E37=$F$1)</f>
        <v>0</v>
      </c>
      <c r="BB37" s="80">
        <f>'MOD Vectors ALL'!BB37*($E37=$F$1)</f>
        <v>0</v>
      </c>
      <c r="BC37" s="80">
        <f>'MOD Vectors ALL'!BC37*($E37=$F$1)</f>
        <v>0</v>
      </c>
      <c r="BD37" s="80">
        <f>'MOD Vectors ALL'!BD37*($E37=$F$1)</f>
        <v>0</v>
      </c>
      <c r="BE37" s="80">
        <f>'MOD Vectors ALL'!BE37*($E37=$F$1)</f>
        <v>0</v>
      </c>
      <c r="BF37" s="80">
        <f>'MOD Vectors ALL'!BF37*($E37=$F$1)</f>
        <v>0</v>
      </c>
      <c r="BG37" s="80">
        <f>'MOD Vectors ALL'!BG37*($E37=$F$1)</f>
        <v>0</v>
      </c>
      <c r="BH37" s="80">
        <f>'MOD Vectors ALL'!BH37*($E37=$F$1)</f>
        <v>0</v>
      </c>
      <c r="BI37" s="80">
        <f>'MOD Vectors ALL'!BI37*($E37=$F$1)</f>
        <v>0</v>
      </c>
      <c r="BJ37" s="80">
        <f>'MOD Vectors ALL'!BJ37*($E37=$F$1)</f>
        <v>0</v>
      </c>
      <c r="BK37" s="80">
        <f>'MOD Vectors ALL'!BK37*($E37=$F$1)</f>
        <v>0</v>
      </c>
      <c r="BL37" s="80">
        <f>'MOD Vectors ALL'!BL37*($E37=$F$1)</f>
        <v>0</v>
      </c>
      <c r="BM37" s="80">
        <f>'MOD Vectors ALL'!BM37*($E37=$F$1)</f>
        <v>0</v>
      </c>
      <c r="BN37" s="80">
        <f>'MOD Vectors ALL'!BN37*($E37=$F$1)</f>
        <v>0</v>
      </c>
      <c r="BO37" s="80">
        <f>'MOD Vectors ALL'!BO37*($E37=$F$1)</f>
        <v>0</v>
      </c>
      <c r="BP37" s="80">
        <f>'MOD Vectors ALL'!BP37*($E37=$F$1)</f>
        <v>0</v>
      </c>
      <c r="BQ37" s="80">
        <f>'MOD Vectors ALL'!BQ37*($E37=$F$1)</f>
        <v>0</v>
      </c>
      <c r="BR37" s="80">
        <f>'MOD Vectors ALL'!BR37*($E37=$F$1)</f>
        <v>0</v>
      </c>
      <c r="BS37" s="80">
        <f>'MOD Vectors ALL'!BS37*($E37=$F$1)</f>
        <v>0</v>
      </c>
      <c r="BT37" s="80">
        <f>'MOD Vectors ALL'!BT37*($E37=$F$1)</f>
        <v>0</v>
      </c>
      <c r="BU37" s="80">
        <f>'MOD Vectors ALL'!BU37*($E37=$F$1)</f>
        <v>0</v>
      </c>
      <c r="BV37" s="80">
        <f>'MOD Vectors ALL'!BV37*($E37=$F$1)</f>
        <v>0</v>
      </c>
      <c r="BW37" s="80">
        <f>'MOD Vectors ALL'!BW37*($E37=$F$1)</f>
        <v>0</v>
      </c>
      <c r="BX37" s="80">
        <f>'MOD Vectors ALL'!BX37*($E37=$F$1)</f>
        <v>0</v>
      </c>
      <c r="BY37" s="80">
        <f>'MOD Vectors ALL'!BY37*($E37=$F$1)</f>
        <v>0</v>
      </c>
      <c r="BZ37" s="80">
        <f>'MOD Vectors ALL'!BZ37*($E37=$F$1)</f>
        <v>0</v>
      </c>
      <c r="CA37" s="80">
        <f>'MOD Vectors ALL'!CA37*($E37=$F$1)</f>
        <v>0</v>
      </c>
      <c r="CB37" s="80">
        <f>'MOD Vectors ALL'!CB37*($E37=$F$1)</f>
        <v>0</v>
      </c>
      <c r="CC37" s="80">
        <f>'MOD Vectors ALL'!CC37*($E37=$F$1)</f>
        <v>0</v>
      </c>
      <c r="CD37" s="80">
        <f>'MOD Vectors ALL'!CD37*($E37=$F$1)</f>
        <v>0</v>
      </c>
      <c r="CE37" s="80">
        <f>'MOD Vectors ALL'!CE37*($E37=$F$1)</f>
        <v>0</v>
      </c>
      <c r="CF37" s="80">
        <f>'MOD Vectors ALL'!CF37*($E37=$F$1)</f>
        <v>0</v>
      </c>
      <c r="CG37" s="80">
        <f>'MOD Vectors ALL'!CG37*($E37=$F$1)</f>
        <v>0</v>
      </c>
      <c r="CH37" s="80">
        <f>'MOD Vectors ALL'!CH37*($E37=$F$1)</f>
        <v>0</v>
      </c>
      <c r="CI37" s="80">
        <f>'MOD Vectors ALL'!CI37*($E37=$F$1)</f>
        <v>0</v>
      </c>
      <c r="CJ37" s="80">
        <f>'MOD Vectors ALL'!CJ37*($E37=$F$1)</f>
        <v>0</v>
      </c>
      <c r="CK37" s="80">
        <f>'MOD Vectors ALL'!CK37*($E37=$F$1)</f>
        <v>0</v>
      </c>
      <c r="CL37" s="80">
        <f>'MOD Vectors ALL'!CL37*($E37=$F$1)</f>
        <v>0</v>
      </c>
      <c r="CM37" s="80">
        <f>'MOD Vectors ALL'!CM37*($E37=$F$1)</f>
        <v>0</v>
      </c>
      <c r="CN37" s="80">
        <f>'MOD Vectors ALL'!CN37*($E37=$F$1)</f>
        <v>0</v>
      </c>
      <c r="CO37" s="80">
        <f>'MOD Vectors ALL'!CO37*($E37=$F$1)</f>
        <v>0</v>
      </c>
      <c r="CP37" s="80">
        <f>'MOD Vectors ALL'!CP37*($E37=$F$1)</f>
        <v>0</v>
      </c>
      <c r="CQ37" s="80">
        <f>'MOD Vectors ALL'!CQ37*($E37=$F$1)</f>
        <v>0</v>
      </c>
      <c r="CR37" s="80">
        <f>'MOD Vectors ALL'!CR37*($E37=$F$1)</f>
        <v>0</v>
      </c>
      <c r="CS37" s="80">
        <f>'MOD Vectors ALL'!CS37*($E37=$F$1)</f>
        <v>0</v>
      </c>
      <c r="CT37" s="80">
        <f>'MOD Vectors ALL'!CT37*($E37=$F$1)</f>
        <v>0</v>
      </c>
      <c r="CU37" s="80">
        <f>'MOD Vectors ALL'!CU37*($E37=$F$1)</f>
        <v>0</v>
      </c>
      <c r="CV37" s="80">
        <f>'MOD Vectors ALL'!CV37*($E37=$F$1)</f>
        <v>0</v>
      </c>
      <c r="CW37" s="80">
        <f>'MOD Vectors ALL'!CW37*($E37=$F$1)</f>
        <v>0</v>
      </c>
      <c r="CX37" s="80">
        <f>'MOD Vectors ALL'!CX37*($E37=$F$1)</f>
        <v>0</v>
      </c>
      <c r="CY37" s="80">
        <f>'MOD Vectors ALL'!CY37*($E37=$F$1)</f>
        <v>0</v>
      </c>
      <c r="CZ37" s="80">
        <f>'MOD Vectors ALL'!CZ37*($E37=$F$1)</f>
        <v>0</v>
      </c>
      <c r="DA37" s="80">
        <f>'MOD Vectors ALL'!DA37*($E37=$F$1)</f>
        <v>0</v>
      </c>
      <c r="DB37" s="80">
        <f>'MOD Vectors ALL'!DB37*($E37=$F$1)</f>
        <v>0</v>
      </c>
      <c r="DC37" s="80">
        <f>'MOD Vectors ALL'!DC37*($E37=$F$1)</f>
        <v>0</v>
      </c>
      <c r="DD37" s="80">
        <f>'MOD Vectors ALL'!DD37*($E37=$F$1)</f>
        <v>0</v>
      </c>
      <c r="DE37" s="80">
        <f>'MOD Vectors ALL'!DE37*($E37=$F$1)</f>
        <v>0</v>
      </c>
      <c r="DF37" s="80">
        <f>'MOD Vectors ALL'!DF37*($E37=$F$1)</f>
        <v>0</v>
      </c>
      <c r="DG37" s="80">
        <f>'MOD Vectors ALL'!DG37*($E37=$F$1)</f>
        <v>0</v>
      </c>
      <c r="DH37" s="80">
        <f>'MOD Vectors ALL'!DH37*($E37=$F$1)</f>
        <v>0</v>
      </c>
      <c r="DI37" s="80">
        <f>'MOD Vectors ALL'!DI37*($E37=$F$1)</f>
        <v>0</v>
      </c>
      <c r="DJ37" s="80">
        <f>'MOD Vectors ALL'!DJ37*($E37=$F$1)</f>
        <v>0</v>
      </c>
      <c r="DK37" s="80">
        <f>'MOD Vectors ALL'!DK37*($E37=$F$1)</f>
        <v>0</v>
      </c>
      <c r="DL37" s="80">
        <f>'MOD Vectors ALL'!DL37*($E37=$F$1)</f>
        <v>0</v>
      </c>
      <c r="DM37" s="80">
        <f>'MOD Vectors ALL'!DM37*($E37=$F$1)</f>
        <v>0</v>
      </c>
      <c r="DN37" s="80">
        <f>'MOD Vectors ALL'!DN37*($E37=$F$1)</f>
        <v>0</v>
      </c>
      <c r="DO37" s="80">
        <f>'MOD Vectors ALL'!DO37*($E37=$F$1)</f>
        <v>0</v>
      </c>
      <c r="DP37" s="80">
        <f>'MOD Vectors ALL'!DP37*($E37=$F$1)</f>
        <v>0</v>
      </c>
      <c r="DQ37" s="80">
        <f>'MOD Vectors ALL'!DQ37*($E37=$F$1)</f>
        <v>0</v>
      </c>
    </row>
    <row r="38" spans="1:121" x14ac:dyDescent="0.2">
      <c r="A38">
        <v>295</v>
      </c>
      <c r="B38" t="s">
        <v>9</v>
      </c>
      <c r="C38" t="s">
        <v>369</v>
      </c>
      <c r="D38" t="s">
        <v>528</v>
      </c>
      <c r="E38" t="s">
        <v>25</v>
      </c>
      <c r="F38" t="s">
        <v>35</v>
      </c>
      <c r="G38">
        <v>0.74741199999999997</v>
      </c>
      <c r="H38">
        <v>2.02121</v>
      </c>
      <c r="I38" s="80">
        <f>'MOD Vectors ALL'!I38*($E38=$F$1)</f>
        <v>0</v>
      </c>
      <c r="J38" s="80">
        <f>'MOD Vectors ALL'!J38*($E38=$F$1)</f>
        <v>0</v>
      </c>
      <c r="K38" s="80">
        <f>'MOD Vectors ALL'!K38*($E38=$F$1)</f>
        <v>0</v>
      </c>
      <c r="L38" s="80">
        <f>'MOD Vectors ALL'!L38*($E38=$F$1)</f>
        <v>0</v>
      </c>
      <c r="M38" s="80">
        <f>'MOD Vectors ALL'!M38*($E38=$F$1)</f>
        <v>0</v>
      </c>
      <c r="N38" s="80">
        <f>'MOD Vectors ALL'!N38*($E38=$F$1)</f>
        <v>0</v>
      </c>
      <c r="O38" s="80">
        <f>'MOD Vectors ALL'!O38*($E38=$F$1)</f>
        <v>0</v>
      </c>
      <c r="P38" s="80">
        <f>'MOD Vectors ALL'!P38*($E38=$F$1)</f>
        <v>0</v>
      </c>
      <c r="Q38" s="80">
        <f>'MOD Vectors ALL'!Q38*($E38=$F$1)</f>
        <v>0</v>
      </c>
      <c r="R38" s="80">
        <f>'MOD Vectors ALL'!R38*($E38=$F$1)</f>
        <v>0</v>
      </c>
      <c r="S38" s="80">
        <f>'MOD Vectors ALL'!S38*($E38=$F$1)</f>
        <v>0</v>
      </c>
      <c r="T38" s="80">
        <f>'MOD Vectors ALL'!T38*($E38=$F$1)</f>
        <v>0</v>
      </c>
      <c r="U38" s="80">
        <f>'MOD Vectors ALL'!U38*($E38=$F$1)</f>
        <v>0</v>
      </c>
      <c r="V38" s="80">
        <f>'MOD Vectors ALL'!V38*($E38=$F$1)</f>
        <v>0</v>
      </c>
      <c r="W38" s="80">
        <f>'MOD Vectors ALL'!W38*($E38=$F$1)</f>
        <v>0</v>
      </c>
      <c r="X38" s="80">
        <f>'MOD Vectors ALL'!X38*($E38=$F$1)</f>
        <v>0</v>
      </c>
      <c r="Y38" s="80">
        <f>'MOD Vectors ALL'!Y38*($E38=$F$1)</f>
        <v>0</v>
      </c>
      <c r="Z38" s="80">
        <f>'MOD Vectors ALL'!Z38*($E38=$F$1)</f>
        <v>0</v>
      </c>
      <c r="AA38" s="80">
        <f>'MOD Vectors ALL'!AA38*($E38=$F$1)</f>
        <v>0</v>
      </c>
      <c r="AB38" s="80">
        <f>'MOD Vectors ALL'!AB38*($E38=$F$1)</f>
        <v>0</v>
      </c>
      <c r="AC38" s="80">
        <f>'MOD Vectors ALL'!AC38*($E38=$F$1)</f>
        <v>0</v>
      </c>
      <c r="AD38" s="80">
        <f>'MOD Vectors ALL'!AD38*($E38=$F$1)</f>
        <v>0</v>
      </c>
      <c r="AE38" s="80">
        <f>'MOD Vectors ALL'!AE38*($E38=$F$1)</f>
        <v>0</v>
      </c>
      <c r="AF38" s="80">
        <f>'MOD Vectors ALL'!AF38*($E38=$F$1)</f>
        <v>0</v>
      </c>
      <c r="AG38" s="80">
        <f>'MOD Vectors ALL'!AG38*($E38=$F$1)</f>
        <v>0</v>
      </c>
      <c r="AH38" s="80">
        <f>'MOD Vectors ALL'!AH38*($E38=$F$1)</f>
        <v>0</v>
      </c>
      <c r="AI38" s="80">
        <f>'MOD Vectors ALL'!AI38*($E38=$F$1)</f>
        <v>0</v>
      </c>
      <c r="AJ38" s="80">
        <f>'MOD Vectors ALL'!AJ38*($E38=$F$1)</f>
        <v>0</v>
      </c>
      <c r="AK38" s="80">
        <f>'MOD Vectors ALL'!AK38*($E38=$F$1)</f>
        <v>0</v>
      </c>
      <c r="AL38" s="80">
        <f>'MOD Vectors ALL'!AL38*($E38=$F$1)</f>
        <v>0</v>
      </c>
      <c r="AM38" s="80">
        <f>'MOD Vectors ALL'!AM38*($E38=$F$1)</f>
        <v>0</v>
      </c>
      <c r="AN38" s="80">
        <f>'MOD Vectors ALL'!AN38*($E38=$F$1)</f>
        <v>0</v>
      </c>
      <c r="AO38" s="80">
        <f>'MOD Vectors ALL'!AO38*($E38=$F$1)</f>
        <v>0</v>
      </c>
      <c r="AP38" s="80">
        <f>'MOD Vectors ALL'!AP38*($E38=$F$1)</f>
        <v>0</v>
      </c>
      <c r="AQ38" s="80">
        <f>'MOD Vectors ALL'!AQ38*($E38=$F$1)</f>
        <v>0</v>
      </c>
      <c r="AR38" s="80">
        <f>'MOD Vectors ALL'!AR38*($E38=$F$1)</f>
        <v>0</v>
      </c>
      <c r="AS38" s="80">
        <f>'MOD Vectors ALL'!AS38*($E38=$F$1)</f>
        <v>0</v>
      </c>
      <c r="AT38" s="80">
        <f>'MOD Vectors ALL'!AT38*($E38=$F$1)</f>
        <v>0</v>
      </c>
      <c r="AU38" s="80">
        <f>'MOD Vectors ALL'!AU38*($E38=$F$1)</f>
        <v>0</v>
      </c>
      <c r="AV38" s="80">
        <f>'MOD Vectors ALL'!AV38*($E38=$F$1)</f>
        <v>0</v>
      </c>
      <c r="AW38" s="80">
        <f>'MOD Vectors ALL'!AW38*($E38=$F$1)</f>
        <v>0</v>
      </c>
      <c r="AX38" s="80">
        <f>'MOD Vectors ALL'!AX38*($E38=$F$1)</f>
        <v>0</v>
      </c>
      <c r="AY38" s="80">
        <f>'MOD Vectors ALL'!AY38*($E38=$F$1)</f>
        <v>0</v>
      </c>
      <c r="AZ38" s="80">
        <f>'MOD Vectors ALL'!AZ38*($E38=$F$1)</f>
        <v>0</v>
      </c>
      <c r="BA38" s="80">
        <f>'MOD Vectors ALL'!BA38*($E38=$F$1)</f>
        <v>0</v>
      </c>
      <c r="BB38" s="80">
        <f>'MOD Vectors ALL'!BB38*($E38=$F$1)</f>
        <v>0</v>
      </c>
      <c r="BC38" s="80">
        <f>'MOD Vectors ALL'!BC38*($E38=$F$1)</f>
        <v>0</v>
      </c>
      <c r="BD38" s="80">
        <f>'MOD Vectors ALL'!BD38*($E38=$F$1)</f>
        <v>0</v>
      </c>
      <c r="BE38" s="80">
        <f>'MOD Vectors ALL'!BE38*($E38=$F$1)</f>
        <v>0</v>
      </c>
      <c r="BF38" s="80">
        <f>'MOD Vectors ALL'!BF38*($E38=$F$1)</f>
        <v>0</v>
      </c>
      <c r="BG38" s="80">
        <f>'MOD Vectors ALL'!BG38*($E38=$F$1)</f>
        <v>0</v>
      </c>
      <c r="BH38" s="80">
        <f>'MOD Vectors ALL'!BH38*($E38=$F$1)</f>
        <v>0</v>
      </c>
      <c r="BI38" s="80">
        <f>'MOD Vectors ALL'!BI38*($E38=$F$1)</f>
        <v>0</v>
      </c>
      <c r="BJ38" s="80">
        <f>'MOD Vectors ALL'!BJ38*($E38=$F$1)</f>
        <v>0</v>
      </c>
      <c r="BK38" s="80">
        <f>'MOD Vectors ALL'!BK38*($E38=$F$1)</f>
        <v>0</v>
      </c>
      <c r="BL38" s="80">
        <f>'MOD Vectors ALL'!BL38*($E38=$F$1)</f>
        <v>0</v>
      </c>
      <c r="BM38" s="80">
        <f>'MOD Vectors ALL'!BM38*($E38=$F$1)</f>
        <v>0</v>
      </c>
      <c r="BN38" s="80">
        <f>'MOD Vectors ALL'!BN38*($E38=$F$1)</f>
        <v>0</v>
      </c>
      <c r="BO38" s="80">
        <f>'MOD Vectors ALL'!BO38*($E38=$F$1)</f>
        <v>0</v>
      </c>
      <c r="BP38" s="80">
        <f>'MOD Vectors ALL'!BP38*($E38=$F$1)</f>
        <v>0</v>
      </c>
      <c r="BQ38" s="80">
        <f>'MOD Vectors ALL'!BQ38*($E38=$F$1)</f>
        <v>0</v>
      </c>
      <c r="BR38" s="80">
        <f>'MOD Vectors ALL'!BR38*($E38=$F$1)</f>
        <v>0</v>
      </c>
      <c r="BS38" s="80">
        <f>'MOD Vectors ALL'!BS38*($E38=$F$1)</f>
        <v>0</v>
      </c>
      <c r="BT38" s="80">
        <f>'MOD Vectors ALL'!BT38*($E38=$F$1)</f>
        <v>0</v>
      </c>
      <c r="BU38" s="80">
        <f>'MOD Vectors ALL'!BU38*($E38=$F$1)</f>
        <v>0</v>
      </c>
      <c r="BV38" s="80">
        <f>'MOD Vectors ALL'!BV38*($E38=$F$1)</f>
        <v>0</v>
      </c>
      <c r="BW38" s="80">
        <f>'MOD Vectors ALL'!BW38*($E38=$F$1)</f>
        <v>0</v>
      </c>
      <c r="BX38" s="80">
        <f>'MOD Vectors ALL'!BX38*($E38=$F$1)</f>
        <v>0</v>
      </c>
      <c r="BY38" s="80">
        <f>'MOD Vectors ALL'!BY38*($E38=$F$1)</f>
        <v>0</v>
      </c>
      <c r="BZ38" s="80">
        <f>'MOD Vectors ALL'!BZ38*($E38=$F$1)</f>
        <v>0</v>
      </c>
      <c r="CA38" s="80">
        <f>'MOD Vectors ALL'!CA38*($E38=$F$1)</f>
        <v>0</v>
      </c>
      <c r="CB38" s="80">
        <f>'MOD Vectors ALL'!CB38*($E38=$F$1)</f>
        <v>0</v>
      </c>
      <c r="CC38" s="80">
        <f>'MOD Vectors ALL'!CC38*($E38=$F$1)</f>
        <v>0</v>
      </c>
      <c r="CD38" s="80">
        <f>'MOD Vectors ALL'!CD38*($E38=$F$1)</f>
        <v>0</v>
      </c>
      <c r="CE38" s="80">
        <f>'MOD Vectors ALL'!CE38*($E38=$F$1)</f>
        <v>0</v>
      </c>
      <c r="CF38" s="80">
        <f>'MOD Vectors ALL'!CF38*($E38=$F$1)</f>
        <v>0</v>
      </c>
      <c r="CG38" s="80">
        <f>'MOD Vectors ALL'!CG38*($E38=$F$1)</f>
        <v>0</v>
      </c>
      <c r="CH38" s="80">
        <f>'MOD Vectors ALL'!CH38*($E38=$F$1)</f>
        <v>0</v>
      </c>
      <c r="CI38" s="80">
        <f>'MOD Vectors ALL'!CI38*($E38=$F$1)</f>
        <v>0</v>
      </c>
      <c r="CJ38" s="80">
        <f>'MOD Vectors ALL'!CJ38*($E38=$F$1)</f>
        <v>0</v>
      </c>
      <c r="CK38" s="80">
        <f>'MOD Vectors ALL'!CK38*($E38=$F$1)</f>
        <v>0</v>
      </c>
      <c r="CL38" s="80">
        <f>'MOD Vectors ALL'!CL38*($E38=$F$1)</f>
        <v>0</v>
      </c>
      <c r="CM38" s="80">
        <f>'MOD Vectors ALL'!CM38*($E38=$F$1)</f>
        <v>0</v>
      </c>
      <c r="CN38" s="80">
        <f>'MOD Vectors ALL'!CN38*($E38=$F$1)</f>
        <v>0</v>
      </c>
      <c r="CO38" s="80">
        <f>'MOD Vectors ALL'!CO38*($E38=$F$1)</f>
        <v>0</v>
      </c>
      <c r="CP38" s="80">
        <f>'MOD Vectors ALL'!CP38*($E38=$F$1)</f>
        <v>0</v>
      </c>
      <c r="CQ38" s="80">
        <f>'MOD Vectors ALL'!CQ38*($E38=$F$1)</f>
        <v>0</v>
      </c>
      <c r="CR38" s="80">
        <f>'MOD Vectors ALL'!CR38*($E38=$F$1)</f>
        <v>0</v>
      </c>
      <c r="CS38" s="80">
        <f>'MOD Vectors ALL'!CS38*($E38=$F$1)</f>
        <v>0</v>
      </c>
      <c r="CT38" s="80">
        <f>'MOD Vectors ALL'!CT38*($E38=$F$1)</f>
        <v>0</v>
      </c>
      <c r="CU38" s="80">
        <f>'MOD Vectors ALL'!CU38*($E38=$F$1)</f>
        <v>0</v>
      </c>
      <c r="CV38" s="80">
        <f>'MOD Vectors ALL'!CV38*($E38=$F$1)</f>
        <v>0</v>
      </c>
      <c r="CW38" s="80">
        <f>'MOD Vectors ALL'!CW38*($E38=$F$1)</f>
        <v>0</v>
      </c>
      <c r="CX38" s="80">
        <f>'MOD Vectors ALL'!CX38*($E38=$F$1)</f>
        <v>0</v>
      </c>
      <c r="CY38" s="80">
        <f>'MOD Vectors ALL'!CY38*($E38=$F$1)</f>
        <v>0</v>
      </c>
      <c r="CZ38" s="80">
        <f>'MOD Vectors ALL'!CZ38*($E38=$F$1)</f>
        <v>0</v>
      </c>
      <c r="DA38" s="80">
        <f>'MOD Vectors ALL'!DA38*($E38=$F$1)</f>
        <v>0</v>
      </c>
      <c r="DB38" s="80">
        <f>'MOD Vectors ALL'!DB38*($E38=$F$1)</f>
        <v>0</v>
      </c>
      <c r="DC38" s="80">
        <f>'MOD Vectors ALL'!DC38*($E38=$F$1)</f>
        <v>0</v>
      </c>
      <c r="DD38" s="80">
        <f>'MOD Vectors ALL'!DD38*($E38=$F$1)</f>
        <v>0</v>
      </c>
      <c r="DE38" s="80">
        <f>'MOD Vectors ALL'!DE38*($E38=$F$1)</f>
        <v>0</v>
      </c>
      <c r="DF38" s="80">
        <f>'MOD Vectors ALL'!DF38*($E38=$F$1)</f>
        <v>0</v>
      </c>
      <c r="DG38" s="80">
        <f>'MOD Vectors ALL'!DG38*($E38=$F$1)</f>
        <v>0</v>
      </c>
      <c r="DH38" s="80">
        <f>'MOD Vectors ALL'!DH38*($E38=$F$1)</f>
        <v>0</v>
      </c>
      <c r="DI38" s="80">
        <f>'MOD Vectors ALL'!DI38*($E38=$F$1)</f>
        <v>0</v>
      </c>
      <c r="DJ38" s="80">
        <f>'MOD Vectors ALL'!DJ38*($E38=$F$1)</f>
        <v>0</v>
      </c>
      <c r="DK38" s="80">
        <f>'MOD Vectors ALL'!DK38*($E38=$F$1)</f>
        <v>0</v>
      </c>
      <c r="DL38" s="80">
        <f>'MOD Vectors ALL'!DL38*($E38=$F$1)</f>
        <v>0</v>
      </c>
      <c r="DM38" s="80">
        <f>'MOD Vectors ALL'!DM38*($E38=$F$1)</f>
        <v>0</v>
      </c>
      <c r="DN38" s="80">
        <f>'MOD Vectors ALL'!DN38*($E38=$F$1)</f>
        <v>0</v>
      </c>
      <c r="DO38" s="80">
        <f>'MOD Vectors ALL'!DO38*($E38=$F$1)</f>
        <v>0</v>
      </c>
      <c r="DP38" s="80">
        <f>'MOD Vectors ALL'!DP38*($E38=$F$1)</f>
        <v>0</v>
      </c>
      <c r="DQ38" s="80">
        <f>'MOD Vectors ALL'!DQ38*($E38=$F$1)</f>
        <v>0</v>
      </c>
    </row>
    <row r="39" spans="1:121" x14ac:dyDescent="0.2">
      <c r="A39">
        <v>297</v>
      </c>
      <c r="B39" t="s">
        <v>9</v>
      </c>
      <c r="C39" t="s">
        <v>369</v>
      </c>
      <c r="D39" t="s">
        <v>528</v>
      </c>
      <c r="E39" t="s">
        <v>25</v>
      </c>
      <c r="F39" t="s">
        <v>36</v>
      </c>
      <c r="G39">
        <v>0.72546200000000005</v>
      </c>
      <c r="H39">
        <v>2.1767099999999999</v>
      </c>
      <c r="I39" s="80">
        <f>'MOD Vectors ALL'!I39*($E39=$F$1)</f>
        <v>0</v>
      </c>
      <c r="J39" s="80">
        <f>'MOD Vectors ALL'!J39*($E39=$F$1)</f>
        <v>0</v>
      </c>
      <c r="K39" s="80">
        <f>'MOD Vectors ALL'!K39*($E39=$F$1)</f>
        <v>0</v>
      </c>
      <c r="L39" s="80">
        <f>'MOD Vectors ALL'!L39*($E39=$F$1)</f>
        <v>0</v>
      </c>
      <c r="M39" s="80">
        <f>'MOD Vectors ALL'!M39*($E39=$F$1)</f>
        <v>0</v>
      </c>
      <c r="N39" s="80">
        <f>'MOD Vectors ALL'!N39*($E39=$F$1)</f>
        <v>0</v>
      </c>
      <c r="O39" s="80">
        <f>'MOD Vectors ALL'!O39*($E39=$F$1)</f>
        <v>0</v>
      </c>
      <c r="P39" s="80">
        <f>'MOD Vectors ALL'!P39*($E39=$F$1)</f>
        <v>0</v>
      </c>
      <c r="Q39" s="80">
        <f>'MOD Vectors ALL'!Q39*($E39=$F$1)</f>
        <v>0</v>
      </c>
      <c r="R39" s="80">
        <f>'MOD Vectors ALL'!R39*($E39=$F$1)</f>
        <v>0</v>
      </c>
      <c r="S39" s="80">
        <f>'MOD Vectors ALL'!S39*($E39=$F$1)</f>
        <v>0</v>
      </c>
      <c r="T39" s="80">
        <f>'MOD Vectors ALL'!T39*($E39=$F$1)</f>
        <v>0</v>
      </c>
      <c r="U39" s="80">
        <f>'MOD Vectors ALL'!U39*($E39=$F$1)</f>
        <v>0</v>
      </c>
      <c r="V39" s="80">
        <f>'MOD Vectors ALL'!V39*($E39=$F$1)</f>
        <v>0</v>
      </c>
      <c r="W39" s="80">
        <f>'MOD Vectors ALL'!W39*($E39=$F$1)</f>
        <v>0</v>
      </c>
      <c r="X39" s="80">
        <f>'MOD Vectors ALL'!X39*($E39=$F$1)</f>
        <v>0</v>
      </c>
      <c r="Y39" s="80">
        <f>'MOD Vectors ALL'!Y39*($E39=$F$1)</f>
        <v>0</v>
      </c>
      <c r="Z39" s="80">
        <f>'MOD Vectors ALL'!Z39*($E39=$F$1)</f>
        <v>0</v>
      </c>
      <c r="AA39" s="80">
        <f>'MOD Vectors ALL'!AA39*($E39=$F$1)</f>
        <v>0</v>
      </c>
      <c r="AB39" s="80">
        <f>'MOD Vectors ALL'!AB39*($E39=$F$1)</f>
        <v>0</v>
      </c>
      <c r="AC39" s="80">
        <f>'MOD Vectors ALL'!AC39*($E39=$F$1)</f>
        <v>0</v>
      </c>
      <c r="AD39" s="80">
        <f>'MOD Vectors ALL'!AD39*($E39=$F$1)</f>
        <v>0</v>
      </c>
      <c r="AE39" s="80">
        <f>'MOD Vectors ALL'!AE39*($E39=$F$1)</f>
        <v>0</v>
      </c>
      <c r="AF39" s="80">
        <f>'MOD Vectors ALL'!AF39*($E39=$F$1)</f>
        <v>0</v>
      </c>
      <c r="AG39" s="80">
        <f>'MOD Vectors ALL'!AG39*($E39=$F$1)</f>
        <v>0</v>
      </c>
      <c r="AH39" s="80">
        <f>'MOD Vectors ALL'!AH39*($E39=$F$1)</f>
        <v>0</v>
      </c>
      <c r="AI39" s="80">
        <f>'MOD Vectors ALL'!AI39*($E39=$F$1)</f>
        <v>0</v>
      </c>
      <c r="AJ39" s="80">
        <f>'MOD Vectors ALL'!AJ39*($E39=$F$1)</f>
        <v>0</v>
      </c>
      <c r="AK39" s="80">
        <f>'MOD Vectors ALL'!AK39*($E39=$F$1)</f>
        <v>0</v>
      </c>
      <c r="AL39" s="80">
        <f>'MOD Vectors ALL'!AL39*($E39=$F$1)</f>
        <v>0</v>
      </c>
      <c r="AM39" s="80">
        <f>'MOD Vectors ALL'!AM39*($E39=$F$1)</f>
        <v>0</v>
      </c>
      <c r="AN39" s="80">
        <f>'MOD Vectors ALL'!AN39*($E39=$F$1)</f>
        <v>0</v>
      </c>
      <c r="AO39" s="80">
        <f>'MOD Vectors ALL'!AO39*($E39=$F$1)</f>
        <v>0</v>
      </c>
      <c r="AP39" s="80">
        <f>'MOD Vectors ALL'!AP39*($E39=$F$1)</f>
        <v>0</v>
      </c>
      <c r="AQ39" s="80">
        <f>'MOD Vectors ALL'!AQ39*($E39=$F$1)</f>
        <v>0</v>
      </c>
      <c r="AR39" s="80">
        <f>'MOD Vectors ALL'!AR39*($E39=$F$1)</f>
        <v>0</v>
      </c>
      <c r="AS39" s="80">
        <f>'MOD Vectors ALL'!AS39*($E39=$F$1)</f>
        <v>0</v>
      </c>
      <c r="AT39" s="80">
        <f>'MOD Vectors ALL'!AT39*($E39=$F$1)</f>
        <v>0</v>
      </c>
      <c r="AU39" s="80">
        <f>'MOD Vectors ALL'!AU39*($E39=$F$1)</f>
        <v>0</v>
      </c>
      <c r="AV39" s="80">
        <f>'MOD Vectors ALL'!AV39*($E39=$F$1)</f>
        <v>0</v>
      </c>
      <c r="AW39" s="80">
        <f>'MOD Vectors ALL'!AW39*($E39=$F$1)</f>
        <v>0</v>
      </c>
      <c r="AX39" s="80">
        <f>'MOD Vectors ALL'!AX39*($E39=$F$1)</f>
        <v>0</v>
      </c>
      <c r="AY39" s="80">
        <f>'MOD Vectors ALL'!AY39*($E39=$F$1)</f>
        <v>0</v>
      </c>
      <c r="AZ39" s="80">
        <f>'MOD Vectors ALL'!AZ39*($E39=$F$1)</f>
        <v>0</v>
      </c>
      <c r="BA39" s="80">
        <f>'MOD Vectors ALL'!BA39*($E39=$F$1)</f>
        <v>0</v>
      </c>
      <c r="BB39" s="80">
        <f>'MOD Vectors ALL'!BB39*($E39=$F$1)</f>
        <v>0</v>
      </c>
      <c r="BC39" s="80">
        <f>'MOD Vectors ALL'!BC39*($E39=$F$1)</f>
        <v>0</v>
      </c>
      <c r="BD39" s="80">
        <f>'MOD Vectors ALL'!BD39*($E39=$F$1)</f>
        <v>0</v>
      </c>
      <c r="BE39" s="80">
        <f>'MOD Vectors ALL'!BE39*($E39=$F$1)</f>
        <v>0</v>
      </c>
      <c r="BF39" s="80">
        <f>'MOD Vectors ALL'!BF39*($E39=$F$1)</f>
        <v>0</v>
      </c>
      <c r="BG39" s="80">
        <f>'MOD Vectors ALL'!BG39*($E39=$F$1)</f>
        <v>0</v>
      </c>
      <c r="BH39" s="80">
        <f>'MOD Vectors ALL'!BH39*($E39=$F$1)</f>
        <v>0</v>
      </c>
      <c r="BI39" s="80">
        <f>'MOD Vectors ALL'!BI39*($E39=$F$1)</f>
        <v>0</v>
      </c>
      <c r="BJ39" s="80">
        <f>'MOD Vectors ALL'!BJ39*($E39=$F$1)</f>
        <v>0</v>
      </c>
      <c r="BK39" s="80">
        <f>'MOD Vectors ALL'!BK39*($E39=$F$1)</f>
        <v>0</v>
      </c>
      <c r="BL39" s="80">
        <f>'MOD Vectors ALL'!BL39*($E39=$F$1)</f>
        <v>0</v>
      </c>
      <c r="BM39" s="80">
        <f>'MOD Vectors ALL'!BM39*($E39=$F$1)</f>
        <v>0</v>
      </c>
      <c r="BN39" s="80">
        <f>'MOD Vectors ALL'!BN39*($E39=$F$1)</f>
        <v>0</v>
      </c>
      <c r="BO39" s="80">
        <f>'MOD Vectors ALL'!BO39*($E39=$F$1)</f>
        <v>0</v>
      </c>
      <c r="BP39" s="80">
        <f>'MOD Vectors ALL'!BP39*($E39=$F$1)</f>
        <v>0</v>
      </c>
      <c r="BQ39" s="80">
        <f>'MOD Vectors ALL'!BQ39*($E39=$F$1)</f>
        <v>0</v>
      </c>
      <c r="BR39" s="80">
        <f>'MOD Vectors ALL'!BR39*($E39=$F$1)</f>
        <v>0</v>
      </c>
      <c r="BS39" s="80">
        <f>'MOD Vectors ALL'!BS39*($E39=$F$1)</f>
        <v>0</v>
      </c>
      <c r="BT39" s="80">
        <f>'MOD Vectors ALL'!BT39*($E39=$F$1)</f>
        <v>0</v>
      </c>
      <c r="BU39" s="80">
        <f>'MOD Vectors ALL'!BU39*($E39=$F$1)</f>
        <v>0</v>
      </c>
      <c r="BV39" s="80">
        <f>'MOD Vectors ALL'!BV39*($E39=$F$1)</f>
        <v>0</v>
      </c>
      <c r="BW39" s="80">
        <f>'MOD Vectors ALL'!BW39*($E39=$F$1)</f>
        <v>0</v>
      </c>
      <c r="BX39" s="80">
        <f>'MOD Vectors ALL'!BX39*($E39=$F$1)</f>
        <v>0</v>
      </c>
      <c r="BY39" s="80">
        <f>'MOD Vectors ALL'!BY39*($E39=$F$1)</f>
        <v>0</v>
      </c>
      <c r="BZ39" s="80">
        <f>'MOD Vectors ALL'!BZ39*($E39=$F$1)</f>
        <v>0</v>
      </c>
      <c r="CA39" s="80">
        <f>'MOD Vectors ALL'!CA39*($E39=$F$1)</f>
        <v>0</v>
      </c>
      <c r="CB39" s="80">
        <f>'MOD Vectors ALL'!CB39*($E39=$F$1)</f>
        <v>0</v>
      </c>
      <c r="CC39" s="80">
        <f>'MOD Vectors ALL'!CC39*($E39=$F$1)</f>
        <v>0</v>
      </c>
      <c r="CD39" s="80">
        <f>'MOD Vectors ALL'!CD39*($E39=$F$1)</f>
        <v>0</v>
      </c>
      <c r="CE39" s="80">
        <f>'MOD Vectors ALL'!CE39*($E39=$F$1)</f>
        <v>0</v>
      </c>
      <c r="CF39" s="80">
        <f>'MOD Vectors ALL'!CF39*($E39=$F$1)</f>
        <v>0</v>
      </c>
      <c r="CG39" s="80">
        <f>'MOD Vectors ALL'!CG39*($E39=$F$1)</f>
        <v>0</v>
      </c>
      <c r="CH39" s="80">
        <f>'MOD Vectors ALL'!CH39*($E39=$F$1)</f>
        <v>0</v>
      </c>
      <c r="CI39" s="80">
        <f>'MOD Vectors ALL'!CI39*($E39=$F$1)</f>
        <v>0</v>
      </c>
      <c r="CJ39" s="80">
        <f>'MOD Vectors ALL'!CJ39*($E39=$F$1)</f>
        <v>0</v>
      </c>
      <c r="CK39" s="80">
        <f>'MOD Vectors ALL'!CK39*($E39=$F$1)</f>
        <v>0</v>
      </c>
      <c r="CL39" s="80">
        <f>'MOD Vectors ALL'!CL39*($E39=$F$1)</f>
        <v>0</v>
      </c>
      <c r="CM39" s="80">
        <f>'MOD Vectors ALL'!CM39*($E39=$F$1)</f>
        <v>0</v>
      </c>
      <c r="CN39" s="80">
        <f>'MOD Vectors ALL'!CN39*($E39=$F$1)</f>
        <v>0</v>
      </c>
      <c r="CO39" s="80">
        <f>'MOD Vectors ALL'!CO39*($E39=$F$1)</f>
        <v>0</v>
      </c>
      <c r="CP39" s="80">
        <f>'MOD Vectors ALL'!CP39*($E39=$F$1)</f>
        <v>0</v>
      </c>
      <c r="CQ39" s="80">
        <f>'MOD Vectors ALL'!CQ39*($E39=$F$1)</f>
        <v>0</v>
      </c>
      <c r="CR39" s="80">
        <f>'MOD Vectors ALL'!CR39*($E39=$F$1)</f>
        <v>0</v>
      </c>
      <c r="CS39" s="80">
        <f>'MOD Vectors ALL'!CS39*($E39=$F$1)</f>
        <v>0</v>
      </c>
      <c r="CT39" s="80">
        <f>'MOD Vectors ALL'!CT39*($E39=$F$1)</f>
        <v>0</v>
      </c>
      <c r="CU39" s="80">
        <f>'MOD Vectors ALL'!CU39*($E39=$F$1)</f>
        <v>0</v>
      </c>
      <c r="CV39" s="80">
        <f>'MOD Vectors ALL'!CV39*($E39=$F$1)</f>
        <v>0</v>
      </c>
      <c r="CW39" s="80">
        <f>'MOD Vectors ALL'!CW39*($E39=$F$1)</f>
        <v>0</v>
      </c>
      <c r="CX39" s="80">
        <f>'MOD Vectors ALL'!CX39*($E39=$F$1)</f>
        <v>0</v>
      </c>
      <c r="CY39" s="80">
        <f>'MOD Vectors ALL'!CY39*($E39=$F$1)</f>
        <v>0</v>
      </c>
      <c r="CZ39" s="80">
        <f>'MOD Vectors ALL'!CZ39*($E39=$F$1)</f>
        <v>0</v>
      </c>
      <c r="DA39" s="80">
        <f>'MOD Vectors ALL'!DA39*($E39=$F$1)</f>
        <v>0</v>
      </c>
      <c r="DB39" s="80">
        <f>'MOD Vectors ALL'!DB39*($E39=$F$1)</f>
        <v>0</v>
      </c>
      <c r="DC39" s="80">
        <f>'MOD Vectors ALL'!DC39*($E39=$F$1)</f>
        <v>0</v>
      </c>
      <c r="DD39" s="80">
        <f>'MOD Vectors ALL'!DD39*($E39=$F$1)</f>
        <v>0</v>
      </c>
      <c r="DE39" s="80">
        <f>'MOD Vectors ALL'!DE39*($E39=$F$1)</f>
        <v>0</v>
      </c>
      <c r="DF39" s="80">
        <f>'MOD Vectors ALL'!DF39*($E39=$F$1)</f>
        <v>0</v>
      </c>
      <c r="DG39" s="80">
        <f>'MOD Vectors ALL'!DG39*($E39=$F$1)</f>
        <v>0</v>
      </c>
      <c r="DH39" s="80">
        <f>'MOD Vectors ALL'!DH39*($E39=$F$1)</f>
        <v>0</v>
      </c>
      <c r="DI39" s="80">
        <f>'MOD Vectors ALL'!DI39*($E39=$F$1)</f>
        <v>0</v>
      </c>
      <c r="DJ39" s="80">
        <f>'MOD Vectors ALL'!DJ39*($E39=$F$1)</f>
        <v>0</v>
      </c>
      <c r="DK39" s="80">
        <f>'MOD Vectors ALL'!DK39*($E39=$F$1)</f>
        <v>0</v>
      </c>
      <c r="DL39" s="80">
        <f>'MOD Vectors ALL'!DL39*($E39=$F$1)</f>
        <v>0</v>
      </c>
      <c r="DM39" s="80">
        <f>'MOD Vectors ALL'!DM39*($E39=$F$1)</f>
        <v>0</v>
      </c>
      <c r="DN39" s="80">
        <f>'MOD Vectors ALL'!DN39*($E39=$F$1)</f>
        <v>0</v>
      </c>
      <c r="DO39" s="80">
        <f>'MOD Vectors ALL'!DO39*($E39=$F$1)</f>
        <v>0</v>
      </c>
      <c r="DP39" s="80">
        <f>'MOD Vectors ALL'!DP39*($E39=$F$1)</f>
        <v>0</v>
      </c>
      <c r="DQ39" s="80">
        <f>'MOD Vectors ALL'!DQ39*($E39=$F$1)</f>
        <v>0</v>
      </c>
    </row>
    <row r="40" spans="1:121" x14ac:dyDescent="0.2">
      <c r="A40">
        <v>298</v>
      </c>
      <c r="B40" t="s">
        <v>9</v>
      </c>
      <c r="C40" t="s">
        <v>369</v>
      </c>
      <c r="D40" t="s">
        <v>528</v>
      </c>
      <c r="E40" t="s">
        <v>25</v>
      </c>
      <c r="F40" t="s">
        <v>37</v>
      </c>
      <c r="G40">
        <v>0.67335800000000001</v>
      </c>
      <c r="H40">
        <v>2.0987900000000002</v>
      </c>
      <c r="I40" s="80">
        <f>'MOD Vectors ALL'!I40*($E40=$F$1)</f>
        <v>0</v>
      </c>
      <c r="J40" s="80">
        <f>'MOD Vectors ALL'!J40*($E40=$F$1)</f>
        <v>0</v>
      </c>
      <c r="K40" s="80">
        <f>'MOD Vectors ALL'!K40*($E40=$F$1)</f>
        <v>0</v>
      </c>
      <c r="L40" s="80">
        <f>'MOD Vectors ALL'!L40*($E40=$F$1)</f>
        <v>0</v>
      </c>
      <c r="M40" s="80">
        <f>'MOD Vectors ALL'!M40*($E40=$F$1)</f>
        <v>0</v>
      </c>
      <c r="N40" s="80">
        <f>'MOD Vectors ALL'!N40*($E40=$F$1)</f>
        <v>0</v>
      </c>
      <c r="O40" s="80">
        <f>'MOD Vectors ALL'!O40*($E40=$F$1)</f>
        <v>0</v>
      </c>
      <c r="P40" s="80">
        <f>'MOD Vectors ALL'!P40*($E40=$F$1)</f>
        <v>0</v>
      </c>
      <c r="Q40" s="80">
        <f>'MOD Vectors ALL'!Q40*($E40=$F$1)</f>
        <v>0</v>
      </c>
      <c r="R40" s="80">
        <f>'MOD Vectors ALL'!R40*($E40=$F$1)</f>
        <v>0</v>
      </c>
      <c r="S40" s="80">
        <f>'MOD Vectors ALL'!S40*($E40=$F$1)</f>
        <v>0</v>
      </c>
      <c r="T40" s="80">
        <f>'MOD Vectors ALL'!T40*($E40=$F$1)</f>
        <v>0</v>
      </c>
      <c r="U40" s="80">
        <f>'MOD Vectors ALL'!U40*($E40=$F$1)</f>
        <v>0</v>
      </c>
      <c r="V40" s="80">
        <f>'MOD Vectors ALL'!V40*($E40=$F$1)</f>
        <v>0</v>
      </c>
      <c r="W40" s="80">
        <f>'MOD Vectors ALL'!W40*($E40=$F$1)</f>
        <v>0</v>
      </c>
      <c r="X40" s="80">
        <f>'MOD Vectors ALL'!X40*($E40=$F$1)</f>
        <v>0</v>
      </c>
      <c r="Y40" s="80">
        <f>'MOD Vectors ALL'!Y40*($E40=$F$1)</f>
        <v>0</v>
      </c>
      <c r="Z40" s="80">
        <f>'MOD Vectors ALL'!Z40*($E40=$F$1)</f>
        <v>0</v>
      </c>
      <c r="AA40" s="80">
        <f>'MOD Vectors ALL'!AA40*($E40=$F$1)</f>
        <v>0</v>
      </c>
      <c r="AB40" s="80">
        <f>'MOD Vectors ALL'!AB40*($E40=$F$1)</f>
        <v>0</v>
      </c>
      <c r="AC40" s="80">
        <f>'MOD Vectors ALL'!AC40*($E40=$F$1)</f>
        <v>0</v>
      </c>
      <c r="AD40" s="80">
        <f>'MOD Vectors ALL'!AD40*($E40=$F$1)</f>
        <v>0</v>
      </c>
      <c r="AE40" s="80">
        <f>'MOD Vectors ALL'!AE40*($E40=$F$1)</f>
        <v>0</v>
      </c>
      <c r="AF40" s="80">
        <f>'MOD Vectors ALL'!AF40*($E40=$F$1)</f>
        <v>0</v>
      </c>
      <c r="AG40" s="80">
        <f>'MOD Vectors ALL'!AG40*($E40=$F$1)</f>
        <v>0</v>
      </c>
      <c r="AH40" s="80">
        <f>'MOD Vectors ALL'!AH40*($E40=$F$1)</f>
        <v>0</v>
      </c>
      <c r="AI40" s="80">
        <f>'MOD Vectors ALL'!AI40*($E40=$F$1)</f>
        <v>0</v>
      </c>
      <c r="AJ40" s="80">
        <f>'MOD Vectors ALL'!AJ40*($E40=$F$1)</f>
        <v>0</v>
      </c>
      <c r="AK40" s="80">
        <f>'MOD Vectors ALL'!AK40*($E40=$F$1)</f>
        <v>0</v>
      </c>
      <c r="AL40" s="80">
        <f>'MOD Vectors ALL'!AL40*($E40=$F$1)</f>
        <v>0</v>
      </c>
      <c r="AM40" s="80">
        <f>'MOD Vectors ALL'!AM40*($E40=$F$1)</f>
        <v>0</v>
      </c>
      <c r="AN40" s="80">
        <f>'MOD Vectors ALL'!AN40*($E40=$F$1)</f>
        <v>0</v>
      </c>
      <c r="AO40" s="80">
        <f>'MOD Vectors ALL'!AO40*($E40=$F$1)</f>
        <v>0</v>
      </c>
      <c r="AP40" s="80">
        <f>'MOD Vectors ALL'!AP40*($E40=$F$1)</f>
        <v>0</v>
      </c>
      <c r="AQ40" s="80">
        <f>'MOD Vectors ALL'!AQ40*($E40=$F$1)</f>
        <v>0</v>
      </c>
      <c r="AR40" s="80">
        <f>'MOD Vectors ALL'!AR40*($E40=$F$1)</f>
        <v>0</v>
      </c>
      <c r="AS40" s="80">
        <f>'MOD Vectors ALL'!AS40*($E40=$F$1)</f>
        <v>0</v>
      </c>
      <c r="AT40" s="80">
        <f>'MOD Vectors ALL'!AT40*($E40=$F$1)</f>
        <v>0</v>
      </c>
      <c r="AU40" s="80">
        <f>'MOD Vectors ALL'!AU40*($E40=$F$1)</f>
        <v>0</v>
      </c>
      <c r="AV40" s="80">
        <f>'MOD Vectors ALL'!AV40*($E40=$F$1)</f>
        <v>0</v>
      </c>
      <c r="AW40" s="80">
        <f>'MOD Vectors ALL'!AW40*($E40=$F$1)</f>
        <v>0</v>
      </c>
      <c r="AX40" s="80">
        <f>'MOD Vectors ALL'!AX40*($E40=$F$1)</f>
        <v>0</v>
      </c>
      <c r="AY40" s="80">
        <f>'MOD Vectors ALL'!AY40*($E40=$F$1)</f>
        <v>0</v>
      </c>
      <c r="AZ40" s="80">
        <f>'MOD Vectors ALL'!AZ40*($E40=$F$1)</f>
        <v>0</v>
      </c>
      <c r="BA40" s="80">
        <f>'MOD Vectors ALL'!BA40*($E40=$F$1)</f>
        <v>0</v>
      </c>
      <c r="BB40" s="80">
        <f>'MOD Vectors ALL'!BB40*($E40=$F$1)</f>
        <v>0</v>
      </c>
      <c r="BC40" s="80">
        <f>'MOD Vectors ALL'!BC40*($E40=$F$1)</f>
        <v>0</v>
      </c>
      <c r="BD40" s="80">
        <f>'MOD Vectors ALL'!BD40*($E40=$F$1)</f>
        <v>0</v>
      </c>
      <c r="BE40" s="80">
        <f>'MOD Vectors ALL'!BE40*($E40=$F$1)</f>
        <v>0</v>
      </c>
      <c r="BF40" s="80">
        <f>'MOD Vectors ALL'!BF40*($E40=$F$1)</f>
        <v>0</v>
      </c>
      <c r="BG40" s="80">
        <f>'MOD Vectors ALL'!BG40*($E40=$F$1)</f>
        <v>0</v>
      </c>
      <c r="BH40" s="80">
        <f>'MOD Vectors ALL'!BH40*($E40=$F$1)</f>
        <v>0</v>
      </c>
      <c r="BI40" s="80">
        <f>'MOD Vectors ALL'!BI40*($E40=$F$1)</f>
        <v>0</v>
      </c>
      <c r="BJ40" s="80">
        <f>'MOD Vectors ALL'!BJ40*($E40=$F$1)</f>
        <v>0</v>
      </c>
      <c r="BK40" s="80">
        <f>'MOD Vectors ALL'!BK40*($E40=$F$1)</f>
        <v>0</v>
      </c>
      <c r="BL40" s="80">
        <f>'MOD Vectors ALL'!BL40*($E40=$F$1)</f>
        <v>0</v>
      </c>
      <c r="BM40" s="80">
        <f>'MOD Vectors ALL'!BM40*($E40=$F$1)</f>
        <v>0</v>
      </c>
      <c r="BN40" s="80">
        <f>'MOD Vectors ALL'!BN40*($E40=$F$1)</f>
        <v>0</v>
      </c>
      <c r="BO40" s="80">
        <f>'MOD Vectors ALL'!BO40*($E40=$F$1)</f>
        <v>0</v>
      </c>
      <c r="BP40" s="80">
        <f>'MOD Vectors ALL'!BP40*($E40=$F$1)</f>
        <v>0</v>
      </c>
      <c r="BQ40" s="80">
        <f>'MOD Vectors ALL'!BQ40*($E40=$F$1)</f>
        <v>0</v>
      </c>
      <c r="BR40" s="80">
        <f>'MOD Vectors ALL'!BR40*($E40=$F$1)</f>
        <v>0</v>
      </c>
      <c r="BS40" s="80">
        <f>'MOD Vectors ALL'!BS40*($E40=$F$1)</f>
        <v>0</v>
      </c>
      <c r="BT40" s="80">
        <f>'MOD Vectors ALL'!BT40*($E40=$F$1)</f>
        <v>0</v>
      </c>
      <c r="BU40" s="80">
        <f>'MOD Vectors ALL'!BU40*($E40=$F$1)</f>
        <v>0</v>
      </c>
      <c r="BV40" s="80">
        <f>'MOD Vectors ALL'!BV40*($E40=$F$1)</f>
        <v>0</v>
      </c>
      <c r="BW40" s="80">
        <f>'MOD Vectors ALL'!BW40*($E40=$F$1)</f>
        <v>0</v>
      </c>
      <c r="BX40" s="80">
        <f>'MOD Vectors ALL'!BX40*($E40=$F$1)</f>
        <v>0</v>
      </c>
      <c r="BY40" s="80">
        <f>'MOD Vectors ALL'!BY40*($E40=$F$1)</f>
        <v>0</v>
      </c>
      <c r="BZ40" s="80">
        <f>'MOD Vectors ALL'!BZ40*($E40=$F$1)</f>
        <v>0</v>
      </c>
      <c r="CA40" s="80">
        <f>'MOD Vectors ALL'!CA40*($E40=$F$1)</f>
        <v>0</v>
      </c>
      <c r="CB40" s="80">
        <f>'MOD Vectors ALL'!CB40*($E40=$F$1)</f>
        <v>0</v>
      </c>
      <c r="CC40" s="80">
        <f>'MOD Vectors ALL'!CC40*($E40=$F$1)</f>
        <v>0</v>
      </c>
      <c r="CD40" s="80">
        <f>'MOD Vectors ALL'!CD40*($E40=$F$1)</f>
        <v>0</v>
      </c>
      <c r="CE40" s="80">
        <f>'MOD Vectors ALL'!CE40*($E40=$F$1)</f>
        <v>0</v>
      </c>
      <c r="CF40" s="80">
        <f>'MOD Vectors ALL'!CF40*($E40=$F$1)</f>
        <v>0</v>
      </c>
      <c r="CG40" s="80">
        <f>'MOD Vectors ALL'!CG40*($E40=$F$1)</f>
        <v>0</v>
      </c>
      <c r="CH40" s="80">
        <f>'MOD Vectors ALL'!CH40*($E40=$F$1)</f>
        <v>0</v>
      </c>
      <c r="CI40" s="80">
        <f>'MOD Vectors ALL'!CI40*($E40=$F$1)</f>
        <v>0</v>
      </c>
      <c r="CJ40" s="80">
        <f>'MOD Vectors ALL'!CJ40*($E40=$F$1)</f>
        <v>0</v>
      </c>
      <c r="CK40" s="80">
        <f>'MOD Vectors ALL'!CK40*($E40=$F$1)</f>
        <v>0</v>
      </c>
      <c r="CL40" s="80">
        <f>'MOD Vectors ALL'!CL40*($E40=$F$1)</f>
        <v>0</v>
      </c>
      <c r="CM40" s="80">
        <f>'MOD Vectors ALL'!CM40*($E40=$F$1)</f>
        <v>0</v>
      </c>
      <c r="CN40" s="80">
        <f>'MOD Vectors ALL'!CN40*($E40=$F$1)</f>
        <v>0</v>
      </c>
      <c r="CO40" s="80">
        <f>'MOD Vectors ALL'!CO40*($E40=$F$1)</f>
        <v>0</v>
      </c>
      <c r="CP40" s="80">
        <f>'MOD Vectors ALL'!CP40*($E40=$F$1)</f>
        <v>0</v>
      </c>
      <c r="CQ40" s="80">
        <f>'MOD Vectors ALL'!CQ40*($E40=$F$1)</f>
        <v>0</v>
      </c>
      <c r="CR40" s="80">
        <f>'MOD Vectors ALL'!CR40*($E40=$F$1)</f>
        <v>0</v>
      </c>
      <c r="CS40" s="80">
        <f>'MOD Vectors ALL'!CS40*($E40=$F$1)</f>
        <v>0</v>
      </c>
      <c r="CT40" s="80">
        <f>'MOD Vectors ALL'!CT40*($E40=$F$1)</f>
        <v>0</v>
      </c>
      <c r="CU40" s="80">
        <f>'MOD Vectors ALL'!CU40*($E40=$F$1)</f>
        <v>0</v>
      </c>
      <c r="CV40" s="80">
        <f>'MOD Vectors ALL'!CV40*($E40=$F$1)</f>
        <v>0</v>
      </c>
      <c r="CW40" s="80">
        <f>'MOD Vectors ALL'!CW40*($E40=$F$1)</f>
        <v>0</v>
      </c>
      <c r="CX40" s="80">
        <f>'MOD Vectors ALL'!CX40*($E40=$F$1)</f>
        <v>0</v>
      </c>
      <c r="CY40" s="80">
        <f>'MOD Vectors ALL'!CY40*($E40=$F$1)</f>
        <v>0</v>
      </c>
      <c r="CZ40" s="80">
        <f>'MOD Vectors ALL'!CZ40*($E40=$F$1)</f>
        <v>0</v>
      </c>
      <c r="DA40" s="80">
        <f>'MOD Vectors ALL'!DA40*($E40=$F$1)</f>
        <v>0</v>
      </c>
      <c r="DB40" s="80">
        <f>'MOD Vectors ALL'!DB40*($E40=$F$1)</f>
        <v>0</v>
      </c>
      <c r="DC40" s="80">
        <f>'MOD Vectors ALL'!DC40*($E40=$F$1)</f>
        <v>0</v>
      </c>
      <c r="DD40" s="80">
        <f>'MOD Vectors ALL'!DD40*($E40=$F$1)</f>
        <v>0</v>
      </c>
      <c r="DE40" s="80">
        <f>'MOD Vectors ALL'!DE40*($E40=$F$1)</f>
        <v>0</v>
      </c>
      <c r="DF40" s="80">
        <f>'MOD Vectors ALL'!DF40*($E40=$F$1)</f>
        <v>0</v>
      </c>
      <c r="DG40" s="80">
        <f>'MOD Vectors ALL'!DG40*($E40=$F$1)</f>
        <v>0</v>
      </c>
      <c r="DH40" s="80">
        <f>'MOD Vectors ALL'!DH40*($E40=$F$1)</f>
        <v>0</v>
      </c>
      <c r="DI40" s="80">
        <f>'MOD Vectors ALL'!DI40*($E40=$F$1)</f>
        <v>0</v>
      </c>
      <c r="DJ40" s="80">
        <f>'MOD Vectors ALL'!DJ40*($E40=$F$1)</f>
        <v>0</v>
      </c>
      <c r="DK40" s="80">
        <f>'MOD Vectors ALL'!DK40*($E40=$F$1)</f>
        <v>0</v>
      </c>
      <c r="DL40" s="80">
        <f>'MOD Vectors ALL'!DL40*($E40=$F$1)</f>
        <v>0</v>
      </c>
      <c r="DM40" s="80">
        <f>'MOD Vectors ALL'!DM40*($E40=$F$1)</f>
        <v>0</v>
      </c>
      <c r="DN40" s="80">
        <f>'MOD Vectors ALL'!DN40*($E40=$F$1)</f>
        <v>0</v>
      </c>
      <c r="DO40" s="80">
        <f>'MOD Vectors ALL'!DO40*($E40=$F$1)</f>
        <v>0</v>
      </c>
      <c r="DP40" s="80">
        <f>'MOD Vectors ALL'!DP40*($E40=$F$1)</f>
        <v>0</v>
      </c>
      <c r="DQ40" s="80">
        <f>'MOD Vectors ALL'!DQ40*($E40=$F$1)</f>
        <v>0</v>
      </c>
    </row>
    <row r="41" spans="1:121" x14ac:dyDescent="0.2">
      <c r="A41">
        <v>396</v>
      </c>
      <c r="B41" t="s">
        <v>9</v>
      </c>
      <c r="C41" t="s">
        <v>369</v>
      </c>
      <c r="D41" t="s">
        <v>526</v>
      </c>
      <c r="E41" t="s">
        <v>523</v>
      </c>
      <c r="F41" t="s">
        <v>10</v>
      </c>
      <c r="G41">
        <v>0.834094</v>
      </c>
      <c r="H41">
        <v>0.107832</v>
      </c>
      <c r="I41" s="80">
        <f>'MOD Vectors ALL'!I41*($E41=$F$1)</f>
        <v>0</v>
      </c>
      <c r="J41" s="80">
        <f>'MOD Vectors ALL'!J41*($E41=$F$1)</f>
        <v>0</v>
      </c>
      <c r="K41" s="80">
        <f>'MOD Vectors ALL'!K41*($E41=$F$1)</f>
        <v>0</v>
      </c>
      <c r="L41" s="80">
        <f>'MOD Vectors ALL'!L41*($E41=$F$1)</f>
        <v>0</v>
      </c>
      <c r="M41" s="80">
        <f>'MOD Vectors ALL'!M41*($E41=$F$1)</f>
        <v>0</v>
      </c>
      <c r="N41" s="80">
        <f>'MOD Vectors ALL'!N41*($E41=$F$1)</f>
        <v>0</v>
      </c>
      <c r="O41" s="80">
        <f>'MOD Vectors ALL'!O41*($E41=$F$1)</f>
        <v>0</v>
      </c>
      <c r="P41" s="80">
        <f>'MOD Vectors ALL'!P41*($E41=$F$1)</f>
        <v>0</v>
      </c>
      <c r="Q41" s="80">
        <f>'MOD Vectors ALL'!Q41*($E41=$F$1)</f>
        <v>0</v>
      </c>
      <c r="R41" s="80">
        <f>'MOD Vectors ALL'!R41*($E41=$F$1)</f>
        <v>0</v>
      </c>
      <c r="S41" s="80">
        <f>'MOD Vectors ALL'!S41*($E41=$F$1)</f>
        <v>0</v>
      </c>
      <c r="T41" s="80">
        <f>'MOD Vectors ALL'!T41*($E41=$F$1)</f>
        <v>0</v>
      </c>
      <c r="U41" s="80">
        <f>'MOD Vectors ALL'!U41*($E41=$F$1)</f>
        <v>0</v>
      </c>
      <c r="V41" s="80">
        <f>'MOD Vectors ALL'!V41*($E41=$F$1)</f>
        <v>0</v>
      </c>
      <c r="W41" s="80">
        <f>'MOD Vectors ALL'!W41*($E41=$F$1)</f>
        <v>0</v>
      </c>
      <c r="X41" s="80">
        <f>'MOD Vectors ALL'!X41*($E41=$F$1)</f>
        <v>0</v>
      </c>
      <c r="Y41" s="80">
        <f>'MOD Vectors ALL'!Y41*($E41=$F$1)</f>
        <v>0</v>
      </c>
      <c r="Z41" s="80">
        <f>'MOD Vectors ALL'!Z41*($E41=$F$1)</f>
        <v>0</v>
      </c>
      <c r="AA41" s="80">
        <f>'MOD Vectors ALL'!AA41*($E41=$F$1)</f>
        <v>0</v>
      </c>
      <c r="AB41" s="80">
        <f>'MOD Vectors ALL'!AB41*($E41=$F$1)</f>
        <v>0</v>
      </c>
      <c r="AC41" s="80">
        <f>'MOD Vectors ALL'!AC41*($E41=$F$1)</f>
        <v>0</v>
      </c>
      <c r="AD41" s="80">
        <f>'MOD Vectors ALL'!AD41*($E41=$F$1)</f>
        <v>0</v>
      </c>
      <c r="AE41" s="80">
        <f>'MOD Vectors ALL'!AE41*($E41=$F$1)</f>
        <v>0</v>
      </c>
      <c r="AF41" s="80">
        <f>'MOD Vectors ALL'!AF41*($E41=$F$1)</f>
        <v>0</v>
      </c>
      <c r="AG41" s="80">
        <f>'MOD Vectors ALL'!AG41*($E41=$F$1)</f>
        <v>0</v>
      </c>
      <c r="AH41" s="80">
        <f>'MOD Vectors ALL'!AH41*($E41=$F$1)</f>
        <v>0</v>
      </c>
      <c r="AI41" s="80">
        <f>'MOD Vectors ALL'!AI41*($E41=$F$1)</f>
        <v>0</v>
      </c>
      <c r="AJ41" s="80">
        <f>'MOD Vectors ALL'!AJ41*($E41=$F$1)</f>
        <v>0</v>
      </c>
      <c r="AK41" s="80">
        <f>'MOD Vectors ALL'!AK41*($E41=$F$1)</f>
        <v>0</v>
      </c>
      <c r="AL41" s="80">
        <f>'MOD Vectors ALL'!AL41*($E41=$F$1)</f>
        <v>0</v>
      </c>
      <c r="AM41" s="80">
        <f>'MOD Vectors ALL'!AM41*($E41=$F$1)</f>
        <v>0</v>
      </c>
      <c r="AN41" s="80">
        <f>'MOD Vectors ALL'!AN41*($E41=$F$1)</f>
        <v>0</v>
      </c>
      <c r="AO41" s="80">
        <f>'MOD Vectors ALL'!AO41*($E41=$F$1)</f>
        <v>0</v>
      </c>
      <c r="AP41" s="80">
        <f>'MOD Vectors ALL'!AP41*($E41=$F$1)</f>
        <v>0</v>
      </c>
      <c r="AQ41" s="80">
        <f>'MOD Vectors ALL'!AQ41*($E41=$F$1)</f>
        <v>0</v>
      </c>
      <c r="AR41" s="80">
        <f>'MOD Vectors ALL'!AR41*($E41=$F$1)</f>
        <v>0</v>
      </c>
      <c r="AS41" s="80">
        <f>'MOD Vectors ALL'!AS41*($E41=$F$1)</f>
        <v>0</v>
      </c>
      <c r="AT41" s="80">
        <f>'MOD Vectors ALL'!AT41*($E41=$F$1)</f>
        <v>0</v>
      </c>
      <c r="AU41" s="80">
        <f>'MOD Vectors ALL'!AU41*($E41=$F$1)</f>
        <v>0</v>
      </c>
      <c r="AV41" s="80">
        <f>'MOD Vectors ALL'!AV41*($E41=$F$1)</f>
        <v>0</v>
      </c>
      <c r="AW41" s="80">
        <f>'MOD Vectors ALL'!AW41*($E41=$F$1)</f>
        <v>0</v>
      </c>
      <c r="AX41" s="80">
        <f>'MOD Vectors ALL'!AX41*($E41=$F$1)</f>
        <v>0</v>
      </c>
      <c r="AY41" s="80">
        <f>'MOD Vectors ALL'!AY41*($E41=$F$1)</f>
        <v>0</v>
      </c>
      <c r="AZ41" s="80">
        <f>'MOD Vectors ALL'!AZ41*($E41=$F$1)</f>
        <v>0</v>
      </c>
      <c r="BA41" s="80">
        <f>'MOD Vectors ALL'!BA41*($E41=$F$1)</f>
        <v>0</v>
      </c>
      <c r="BB41" s="80">
        <f>'MOD Vectors ALL'!BB41*($E41=$F$1)</f>
        <v>0</v>
      </c>
      <c r="BC41" s="80">
        <f>'MOD Vectors ALL'!BC41*($E41=$F$1)</f>
        <v>0</v>
      </c>
      <c r="BD41" s="80">
        <f>'MOD Vectors ALL'!BD41*($E41=$F$1)</f>
        <v>0</v>
      </c>
      <c r="BE41" s="80">
        <f>'MOD Vectors ALL'!BE41*($E41=$F$1)</f>
        <v>0</v>
      </c>
      <c r="BF41" s="80">
        <f>'MOD Vectors ALL'!BF41*($E41=$F$1)</f>
        <v>0</v>
      </c>
      <c r="BG41" s="80">
        <f>'MOD Vectors ALL'!BG41*($E41=$F$1)</f>
        <v>0</v>
      </c>
      <c r="BH41" s="80">
        <f>'MOD Vectors ALL'!BH41*($E41=$F$1)</f>
        <v>0</v>
      </c>
      <c r="BI41" s="80">
        <f>'MOD Vectors ALL'!BI41*($E41=$F$1)</f>
        <v>0</v>
      </c>
      <c r="BJ41" s="80">
        <f>'MOD Vectors ALL'!BJ41*($E41=$F$1)</f>
        <v>0</v>
      </c>
      <c r="BK41" s="80">
        <f>'MOD Vectors ALL'!BK41*($E41=$F$1)</f>
        <v>0</v>
      </c>
      <c r="BL41" s="80">
        <f>'MOD Vectors ALL'!BL41*($E41=$F$1)</f>
        <v>0</v>
      </c>
      <c r="BM41" s="80">
        <f>'MOD Vectors ALL'!BM41*($E41=$F$1)</f>
        <v>0</v>
      </c>
      <c r="BN41" s="80">
        <f>'MOD Vectors ALL'!BN41*($E41=$F$1)</f>
        <v>0</v>
      </c>
      <c r="BO41" s="80">
        <f>'MOD Vectors ALL'!BO41*($E41=$F$1)</f>
        <v>0</v>
      </c>
      <c r="BP41" s="80">
        <f>'MOD Vectors ALL'!BP41*($E41=$F$1)</f>
        <v>0</v>
      </c>
      <c r="BQ41" s="80">
        <f>'MOD Vectors ALL'!BQ41*($E41=$F$1)</f>
        <v>0</v>
      </c>
      <c r="BR41" s="80">
        <f>'MOD Vectors ALL'!BR41*($E41=$F$1)</f>
        <v>0</v>
      </c>
      <c r="BS41" s="80">
        <f>'MOD Vectors ALL'!BS41*($E41=$F$1)</f>
        <v>0</v>
      </c>
      <c r="BT41" s="80">
        <f>'MOD Vectors ALL'!BT41*($E41=$F$1)</f>
        <v>0</v>
      </c>
      <c r="BU41" s="80">
        <f>'MOD Vectors ALL'!BU41*($E41=$F$1)</f>
        <v>0</v>
      </c>
      <c r="BV41" s="80">
        <f>'MOD Vectors ALL'!BV41*($E41=$F$1)</f>
        <v>0</v>
      </c>
      <c r="BW41" s="80">
        <f>'MOD Vectors ALL'!BW41*($E41=$F$1)</f>
        <v>0</v>
      </c>
      <c r="BX41" s="80">
        <f>'MOD Vectors ALL'!BX41*($E41=$F$1)</f>
        <v>0</v>
      </c>
      <c r="BY41" s="80">
        <f>'MOD Vectors ALL'!BY41*($E41=$F$1)</f>
        <v>0</v>
      </c>
      <c r="BZ41" s="80">
        <f>'MOD Vectors ALL'!BZ41*($E41=$F$1)</f>
        <v>0</v>
      </c>
      <c r="CA41" s="80">
        <f>'MOD Vectors ALL'!CA41*($E41=$F$1)</f>
        <v>0</v>
      </c>
      <c r="CB41" s="80">
        <f>'MOD Vectors ALL'!CB41*($E41=$F$1)</f>
        <v>0</v>
      </c>
      <c r="CC41" s="80">
        <f>'MOD Vectors ALL'!CC41*($E41=$F$1)</f>
        <v>0</v>
      </c>
      <c r="CD41" s="80">
        <f>'MOD Vectors ALL'!CD41*($E41=$F$1)</f>
        <v>0</v>
      </c>
      <c r="CE41" s="80">
        <f>'MOD Vectors ALL'!CE41*($E41=$F$1)</f>
        <v>0</v>
      </c>
      <c r="CF41" s="80">
        <f>'MOD Vectors ALL'!CF41*($E41=$F$1)</f>
        <v>0</v>
      </c>
      <c r="CG41" s="80">
        <f>'MOD Vectors ALL'!CG41*($E41=$F$1)</f>
        <v>0</v>
      </c>
      <c r="CH41" s="80">
        <f>'MOD Vectors ALL'!CH41*($E41=$F$1)</f>
        <v>0</v>
      </c>
      <c r="CI41" s="80">
        <f>'MOD Vectors ALL'!CI41*($E41=$F$1)</f>
        <v>0</v>
      </c>
      <c r="CJ41" s="80">
        <f>'MOD Vectors ALL'!CJ41*($E41=$F$1)</f>
        <v>0</v>
      </c>
      <c r="CK41" s="80">
        <f>'MOD Vectors ALL'!CK41*($E41=$F$1)</f>
        <v>0</v>
      </c>
      <c r="CL41" s="80">
        <f>'MOD Vectors ALL'!CL41*($E41=$F$1)</f>
        <v>0</v>
      </c>
      <c r="CM41" s="80">
        <f>'MOD Vectors ALL'!CM41*($E41=$F$1)</f>
        <v>0</v>
      </c>
      <c r="CN41" s="80">
        <f>'MOD Vectors ALL'!CN41*($E41=$F$1)</f>
        <v>0</v>
      </c>
      <c r="CO41" s="80">
        <f>'MOD Vectors ALL'!CO41*($E41=$F$1)</f>
        <v>0</v>
      </c>
      <c r="CP41" s="80">
        <f>'MOD Vectors ALL'!CP41*($E41=$F$1)</f>
        <v>0</v>
      </c>
      <c r="CQ41" s="80">
        <f>'MOD Vectors ALL'!CQ41*($E41=$F$1)</f>
        <v>0</v>
      </c>
      <c r="CR41" s="80">
        <f>'MOD Vectors ALL'!CR41*($E41=$F$1)</f>
        <v>0</v>
      </c>
      <c r="CS41" s="80">
        <f>'MOD Vectors ALL'!CS41*($E41=$F$1)</f>
        <v>0</v>
      </c>
      <c r="CT41" s="80">
        <f>'MOD Vectors ALL'!CT41*($E41=$F$1)</f>
        <v>0</v>
      </c>
      <c r="CU41" s="80">
        <f>'MOD Vectors ALL'!CU41*($E41=$F$1)</f>
        <v>0</v>
      </c>
      <c r="CV41" s="80">
        <f>'MOD Vectors ALL'!CV41*($E41=$F$1)</f>
        <v>0</v>
      </c>
      <c r="CW41" s="80">
        <f>'MOD Vectors ALL'!CW41*($E41=$F$1)</f>
        <v>0</v>
      </c>
      <c r="CX41" s="80">
        <f>'MOD Vectors ALL'!CX41*($E41=$F$1)</f>
        <v>0</v>
      </c>
      <c r="CY41" s="80">
        <f>'MOD Vectors ALL'!CY41*($E41=$F$1)</f>
        <v>0</v>
      </c>
      <c r="CZ41" s="80">
        <f>'MOD Vectors ALL'!CZ41*($E41=$F$1)</f>
        <v>0</v>
      </c>
      <c r="DA41" s="80">
        <f>'MOD Vectors ALL'!DA41*($E41=$F$1)</f>
        <v>0</v>
      </c>
      <c r="DB41" s="80">
        <f>'MOD Vectors ALL'!DB41*($E41=$F$1)</f>
        <v>0</v>
      </c>
      <c r="DC41" s="80">
        <f>'MOD Vectors ALL'!DC41*($E41=$F$1)</f>
        <v>0</v>
      </c>
      <c r="DD41" s="80">
        <f>'MOD Vectors ALL'!DD41*($E41=$F$1)</f>
        <v>0</v>
      </c>
      <c r="DE41" s="80">
        <f>'MOD Vectors ALL'!DE41*($E41=$F$1)</f>
        <v>0</v>
      </c>
      <c r="DF41" s="80">
        <f>'MOD Vectors ALL'!DF41*($E41=$F$1)</f>
        <v>0</v>
      </c>
      <c r="DG41" s="80">
        <f>'MOD Vectors ALL'!DG41*($E41=$F$1)</f>
        <v>0</v>
      </c>
      <c r="DH41" s="80">
        <f>'MOD Vectors ALL'!DH41*($E41=$F$1)</f>
        <v>0</v>
      </c>
      <c r="DI41" s="80">
        <f>'MOD Vectors ALL'!DI41*($E41=$F$1)</f>
        <v>0</v>
      </c>
      <c r="DJ41" s="80">
        <f>'MOD Vectors ALL'!DJ41*($E41=$F$1)</f>
        <v>0</v>
      </c>
      <c r="DK41" s="80">
        <f>'MOD Vectors ALL'!DK41*($E41=$F$1)</f>
        <v>0</v>
      </c>
      <c r="DL41" s="80">
        <f>'MOD Vectors ALL'!DL41*($E41=$F$1)</f>
        <v>0</v>
      </c>
      <c r="DM41" s="80">
        <f>'MOD Vectors ALL'!DM41*($E41=$F$1)</f>
        <v>0</v>
      </c>
      <c r="DN41" s="80">
        <f>'MOD Vectors ALL'!DN41*($E41=$F$1)</f>
        <v>0</v>
      </c>
      <c r="DO41" s="80">
        <f>'MOD Vectors ALL'!DO41*($E41=$F$1)</f>
        <v>0</v>
      </c>
      <c r="DP41" s="80">
        <f>'MOD Vectors ALL'!DP41*($E41=$F$1)</f>
        <v>0</v>
      </c>
      <c r="DQ41" s="80">
        <f>'MOD Vectors ALL'!DQ41*($E41=$F$1)</f>
        <v>0</v>
      </c>
    </row>
    <row r="42" spans="1:121" x14ac:dyDescent="0.2">
      <c r="A42">
        <v>397</v>
      </c>
      <c r="B42" t="s">
        <v>9</v>
      </c>
      <c r="C42" t="s">
        <v>369</v>
      </c>
      <c r="D42" t="s">
        <v>526</v>
      </c>
      <c r="E42" t="s">
        <v>523</v>
      </c>
      <c r="F42" t="s">
        <v>11</v>
      </c>
      <c r="G42">
        <v>0.56807700000000005</v>
      </c>
      <c r="H42">
        <v>0.10090300000000001</v>
      </c>
      <c r="I42" s="80">
        <f>'MOD Vectors ALL'!I42*($E42=$F$1)</f>
        <v>0</v>
      </c>
      <c r="J42" s="80">
        <f>'MOD Vectors ALL'!J42*($E42=$F$1)</f>
        <v>0</v>
      </c>
      <c r="K42" s="80">
        <f>'MOD Vectors ALL'!K42*($E42=$F$1)</f>
        <v>0</v>
      </c>
      <c r="L42" s="80">
        <f>'MOD Vectors ALL'!L42*($E42=$F$1)</f>
        <v>0</v>
      </c>
      <c r="M42" s="80">
        <f>'MOD Vectors ALL'!M42*($E42=$F$1)</f>
        <v>0</v>
      </c>
      <c r="N42" s="80">
        <f>'MOD Vectors ALL'!N42*($E42=$F$1)</f>
        <v>0</v>
      </c>
      <c r="O42" s="80">
        <f>'MOD Vectors ALL'!O42*($E42=$F$1)</f>
        <v>0</v>
      </c>
      <c r="P42" s="80">
        <f>'MOD Vectors ALL'!P42*($E42=$F$1)</f>
        <v>0</v>
      </c>
      <c r="Q42" s="80">
        <f>'MOD Vectors ALL'!Q42*($E42=$F$1)</f>
        <v>0</v>
      </c>
      <c r="R42" s="80">
        <f>'MOD Vectors ALL'!R42*($E42=$F$1)</f>
        <v>0</v>
      </c>
      <c r="S42" s="80">
        <f>'MOD Vectors ALL'!S42*($E42=$F$1)</f>
        <v>0</v>
      </c>
      <c r="T42" s="80">
        <f>'MOD Vectors ALL'!T42*($E42=$F$1)</f>
        <v>0</v>
      </c>
      <c r="U42" s="80">
        <f>'MOD Vectors ALL'!U42*($E42=$F$1)</f>
        <v>0</v>
      </c>
      <c r="V42" s="80">
        <f>'MOD Vectors ALL'!V42*($E42=$F$1)</f>
        <v>0</v>
      </c>
      <c r="W42" s="80">
        <f>'MOD Vectors ALL'!W42*($E42=$F$1)</f>
        <v>0</v>
      </c>
      <c r="X42" s="80">
        <f>'MOD Vectors ALL'!X42*($E42=$F$1)</f>
        <v>0</v>
      </c>
      <c r="Y42" s="80">
        <f>'MOD Vectors ALL'!Y42*($E42=$F$1)</f>
        <v>0</v>
      </c>
      <c r="Z42" s="80">
        <f>'MOD Vectors ALL'!Z42*($E42=$F$1)</f>
        <v>0</v>
      </c>
      <c r="AA42" s="80">
        <f>'MOD Vectors ALL'!AA42*($E42=$F$1)</f>
        <v>0</v>
      </c>
      <c r="AB42" s="80">
        <f>'MOD Vectors ALL'!AB42*($E42=$F$1)</f>
        <v>0</v>
      </c>
      <c r="AC42" s="80">
        <f>'MOD Vectors ALL'!AC42*($E42=$F$1)</f>
        <v>0</v>
      </c>
      <c r="AD42" s="80">
        <f>'MOD Vectors ALL'!AD42*($E42=$F$1)</f>
        <v>0</v>
      </c>
      <c r="AE42" s="80">
        <f>'MOD Vectors ALL'!AE42*($E42=$F$1)</f>
        <v>0</v>
      </c>
      <c r="AF42" s="80">
        <f>'MOD Vectors ALL'!AF42*($E42=$F$1)</f>
        <v>0</v>
      </c>
      <c r="AG42" s="80">
        <f>'MOD Vectors ALL'!AG42*($E42=$F$1)</f>
        <v>0</v>
      </c>
      <c r="AH42" s="80">
        <f>'MOD Vectors ALL'!AH42*($E42=$F$1)</f>
        <v>0</v>
      </c>
      <c r="AI42" s="80">
        <f>'MOD Vectors ALL'!AI42*($E42=$F$1)</f>
        <v>0</v>
      </c>
      <c r="AJ42" s="80">
        <f>'MOD Vectors ALL'!AJ42*($E42=$F$1)</f>
        <v>0</v>
      </c>
      <c r="AK42" s="80">
        <f>'MOD Vectors ALL'!AK42*($E42=$F$1)</f>
        <v>0</v>
      </c>
      <c r="AL42" s="80">
        <f>'MOD Vectors ALL'!AL42*($E42=$F$1)</f>
        <v>0</v>
      </c>
      <c r="AM42" s="80">
        <f>'MOD Vectors ALL'!AM42*($E42=$F$1)</f>
        <v>0</v>
      </c>
      <c r="AN42" s="80">
        <f>'MOD Vectors ALL'!AN42*($E42=$F$1)</f>
        <v>0</v>
      </c>
      <c r="AO42" s="80">
        <f>'MOD Vectors ALL'!AO42*($E42=$F$1)</f>
        <v>0</v>
      </c>
      <c r="AP42" s="80">
        <f>'MOD Vectors ALL'!AP42*($E42=$F$1)</f>
        <v>0</v>
      </c>
      <c r="AQ42" s="80">
        <f>'MOD Vectors ALL'!AQ42*($E42=$F$1)</f>
        <v>0</v>
      </c>
      <c r="AR42" s="80">
        <f>'MOD Vectors ALL'!AR42*($E42=$F$1)</f>
        <v>0</v>
      </c>
      <c r="AS42" s="80">
        <f>'MOD Vectors ALL'!AS42*($E42=$F$1)</f>
        <v>0</v>
      </c>
      <c r="AT42" s="80">
        <f>'MOD Vectors ALL'!AT42*($E42=$F$1)</f>
        <v>0</v>
      </c>
      <c r="AU42" s="80">
        <f>'MOD Vectors ALL'!AU42*($E42=$F$1)</f>
        <v>0</v>
      </c>
      <c r="AV42" s="80">
        <f>'MOD Vectors ALL'!AV42*($E42=$F$1)</f>
        <v>0</v>
      </c>
      <c r="AW42" s="80">
        <f>'MOD Vectors ALL'!AW42*($E42=$F$1)</f>
        <v>0</v>
      </c>
      <c r="AX42" s="80">
        <f>'MOD Vectors ALL'!AX42*($E42=$F$1)</f>
        <v>0</v>
      </c>
      <c r="AY42" s="80">
        <f>'MOD Vectors ALL'!AY42*($E42=$F$1)</f>
        <v>0</v>
      </c>
      <c r="AZ42" s="80">
        <f>'MOD Vectors ALL'!AZ42*($E42=$F$1)</f>
        <v>0</v>
      </c>
      <c r="BA42" s="80">
        <f>'MOD Vectors ALL'!BA42*($E42=$F$1)</f>
        <v>0</v>
      </c>
      <c r="BB42" s="80">
        <f>'MOD Vectors ALL'!BB42*($E42=$F$1)</f>
        <v>0</v>
      </c>
      <c r="BC42" s="80">
        <f>'MOD Vectors ALL'!BC42*($E42=$F$1)</f>
        <v>0</v>
      </c>
      <c r="BD42" s="80">
        <f>'MOD Vectors ALL'!BD42*($E42=$F$1)</f>
        <v>0</v>
      </c>
      <c r="BE42" s="80">
        <f>'MOD Vectors ALL'!BE42*($E42=$F$1)</f>
        <v>0</v>
      </c>
      <c r="BF42" s="80">
        <f>'MOD Vectors ALL'!BF42*($E42=$F$1)</f>
        <v>0</v>
      </c>
      <c r="BG42" s="80">
        <f>'MOD Vectors ALL'!BG42*($E42=$F$1)</f>
        <v>0</v>
      </c>
      <c r="BH42" s="80">
        <f>'MOD Vectors ALL'!BH42*($E42=$F$1)</f>
        <v>0</v>
      </c>
      <c r="BI42" s="80">
        <f>'MOD Vectors ALL'!BI42*($E42=$F$1)</f>
        <v>0</v>
      </c>
      <c r="BJ42" s="80">
        <f>'MOD Vectors ALL'!BJ42*($E42=$F$1)</f>
        <v>0</v>
      </c>
      <c r="BK42" s="80">
        <f>'MOD Vectors ALL'!BK42*($E42=$F$1)</f>
        <v>0</v>
      </c>
      <c r="BL42" s="80">
        <f>'MOD Vectors ALL'!BL42*($E42=$F$1)</f>
        <v>0</v>
      </c>
      <c r="BM42" s="80">
        <f>'MOD Vectors ALL'!BM42*($E42=$F$1)</f>
        <v>0</v>
      </c>
      <c r="BN42" s="80">
        <f>'MOD Vectors ALL'!BN42*($E42=$F$1)</f>
        <v>0</v>
      </c>
      <c r="BO42" s="80">
        <f>'MOD Vectors ALL'!BO42*($E42=$F$1)</f>
        <v>0</v>
      </c>
      <c r="BP42" s="80">
        <f>'MOD Vectors ALL'!BP42*($E42=$F$1)</f>
        <v>0</v>
      </c>
      <c r="BQ42" s="80">
        <f>'MOD Vectors ALL'!BQ42*($E42=$F$1)</f>
        <v>0</v>
      </c>
      <c r="BR42" s="80">
        <f>'MOD Vectors ALL'!BR42*($E42=$F$1)</f>
        <v>0</v>
      </c>
      <c r="BS42" s="80">
        <f>'MOD Vectors ALL'!BS42*($E42=$F$1)</f>
        <v>0</v>
      </c>
      <c r="BT42" s="80">
        <f>'MOD Vectors ALL'!BT42*($E42=$F$1)</f>
        <v>0</v>
      </c>
      <c r="BU42" s="80">
        <f>'MOD Vectors ALL'!BU42*($E42=$F$1)</f>
        <v>0</v>
      </c>
      <c r="BV42" s="80">
        <f>'MOD Vectors ALL'!BV42*($E42=$F$1)</f>
        <v>0</v>
      </c>
      <c r="BW42" s="80">
        <f>'MOD Vectors ALL'!BW42*($E42=$F$1)</f>
        <v>0</v>
      </c>
      <c r="BX42" s="80">
        <f>'MOD Vectors ALL'!BX42*($E42=$F$1)</f>
        <v>0</v>
      </c>
      <c r="BY42" s="80">
        <f>'MOD Vectors ALL'!BY42*($E42=$F$1)</f>
        <v>0</v>
      </c>
      <c r="BZ42" s="80">
        <f>'MOD Vectors ALL'!BZ42*($E42=$F$1)</f>
        <v>0</v>
      </c>
      <c r="CA42" s="80">
        <f>'MOD Vectors ALL'!CA42*($E42=$F$1)</f>
        <v>0</v>
      </c>
      <c r="CB42" s="80">
        <f>'MOD Vectors ALL'!CB42*($E42=$F$1)</f>
        <v>0</v>
      </c>
      <c r="CC42" s="80">
        <f>'MOD Vectors ALL'!CC42*($E42=$F$1)</f>
        <v>0</v>
      </c>
      <c r="CD42" s="80">
        <f>'MOD Vectors ALL'!CD42*($E42=$F$1)</f>
        <v>0</v>
      </c>
      <c r="CE42" s="80">
        <f>'MOD Vectors ALL'!CE42*($E42=$F$1)</f>
        <v>0</v>
      </c>
      <c r="CF42" s="80">
        <f>'MOD Vectors ALL'!CF42*($E42=$F$1)</f>
        <v>0</v>
      </c>
      <c r="CG42" s="80">
        <f>'MOD Vectors ALL'!CG42*($E42=$F$1)</f>
        <v>0</v>
      </c>
      <c r="CH42" s="80">
        <f>'MOD Vectors ALL'!CH42*($E42=$F$1)</f>
        <v>0</v>
      </c>
      <c r="CI42" s="80">
        <f>'MOD Vectors ALL'!CI42*($E42=$F$1)</f>
        <v>0</v>
      </c>
      <c r="CJ42" s="80">
        <f>'MOD Vectors ALL'!CJ42*($E42=$F$1)</f>
        <v>0</v>
      </c>
      <c r="CK42" s="80">
        <f>'MOD Vectors ALL'!CK42*($E42=$F$1)</f>
        <v>0</v>
      </c>
      <c r="CL42" s="80">
        <f>'MOD Vectors ALL'!CL42*($E42=$F$1)</f>
        <v>0</v>
      </c>
      <c r="CM42" s="80">
        <f>'MOD Vectors ALL'!CM42*($E42=$F$1)</f>
        <v>0</v>
      </c>
      <c r="CN42" s="80">
        <f>'MOD Vectors ALL'!CN42*($E42=$F$1)</f>
        <v>0</v>
      </c>
      <c r="CO42" s="80">
        <f>'MOD Vectors ALL'!CO42*($E42=$F$1)</f>
        <v>0</v>
      </c>
      <c r="CP42" s="80">
        <f>'MOD Vectors ALL'!CP42*($E42=$F$1)</f>
        <v>0</v>
      </c>
      <c r="CQ42" s="80">
        <f>'MOD Vectors ALL'!CQ42*($E42=$F$1)</f>
        <v>0</v>
      </c>
      <c r="CR42" s="80">
        <f>'MOD Vectors ALL'!CR42*($E42=$F$1)</f>
        <v>0</v>
      </c>
      <c r="CS42" s="80">
        <f>'MOD Vectors ALL'!CS42*($E42=$F$1)</f>
        <v>0</v>
      </c>
      <c r="CT42" s="80">
        <f>'MOD Vectors ALL'!CT42*($E42=$F$1)</f>
        <v>0</v>
      </c>
      <c r="CU42" s="80">
        <f>'MOD Vectors ALL'!CU42*($E42=$F$1)</f>
        <v>0</v>
      </c>
      <c r="CV42" s="80">
        <f>'MOD Vectors ALL'!CV42*($E42=$F$1)</f>
        <v>0</v>
      </c>
      <c r="CW42" s="80">
        <f>'MOD Vectors ALL'!CW42*($E42=$F$1)</f>
        <v>0</v>
      </c>
      <c r="CX42" s="80">
        <f>'MOD Vectors ALL'!CX42*($E42=$F$1)</f>
        <v>0</v>
      </c>
      <c r="CY42" s="80">
        <f>'MOD Vectors ALL'!CY42*($E42=$F$1)</f>
        <v>0</v>
      </c>
      <c r="CZ42" s="80">
        <f>'MOD Vectors ALL'!CZ42*($E42=$F$1)</f>
        <v>0</v>
      </c>
      <c r="DA42" s="80">
        <f>'MOD Vectors ALL'!DA42*($E42=$F$1)</f>
        <v>0</v>
      </c>
      <c r="DB42" s="80">
        <f>'MOD Vectors ALL'!DB42*($E42=$F$1)</f>
        <v>0</v>
      </c>
      <c r="DC42" s="80">
        <f>'MOD Vectors ALL'!DC42*($E42=$F$1)</f>
        <v>0</v>
      </c>
      <c r="DD42" s="80">
        <f>'MOD Vectors ALL'!DD42*($E42=$F$1)</f>
        <v>0</v>
      </c>
      <c r="DE42" s="80">
        <f>'MOD Vectors ALL'!DE42*($E42=$F$1)</f>
        <v>0</v>
      </c>
      <c r="DF42" s="80">
        <f>'MOD Vectors ALL'!DF42*($E42=$F$1)</f>
        <v>0</v>
      </c>
      <c r="DG42" s="80">
        <f>'MOD Vectors ALL'!DG42*($E42=$F$1)</f>
        <v>0</v>
      </c>
      <c r="DH42" s="80">
        <f>'MOD Vectors ALL'!DH42*($E42=$F$1)</f>
        <v>0</v>
      </c>
      <c r="DI42" s="80">
        <f>'MOD Vectors ALL'!DI42*($E42=$F$1)</f>
        <v>0</v>
      </c>
      <c r="DJ42" s="80">
        <f>'MOD Vectors ALL'!DJ42*($E42=$F$1)</f>
        <v>0</v>
      </c>
      <c r="DK42" s="80">
        <f>'MOD Vectors ALL'!DK42*($E42=$F$1)</f>
        <v>0</v>
      </c>
      <c r="DL42" s="80">
        <f>'MOD Vectors ALL'!DL42*($E42=$F$1)</f>
        <v>0</v>
      </c>
      <c r="DM42" s="80">
        <f>'MOD Vectors ALL'!DM42*($E42=$F$1)</f>
        <v>0</v>
      </c>
      <c r="DN42" s="80">
        <f>'MOD Vectors ALL'!DN42*($E42=$F$1)</f>
        <v>0</v>
      </c>
      <c r="DO42" s="80">
        <f>'MOD Vectors ALL'!DO42*($E42=$F$1)</f>
        <v>0</v>
      </c>
      <c r="DP42" s="80">
        <f>'MOD Vectors ALL'!DP42*($E42=$F$1)</f>
        <v>0</v>
      </c>
      <c r="DQ42" s="80">
        <f>'MOD Vectors ALL'!DQ42*($E42=$F$1)</f>
        <v>0</v>
      </c>
    </row>
    <row r="43" spans="1:121" x14ac:dyDescent="0.2">
      <c r="A43">
        <v>398</v>
      </c>
      <c r="B43" t="s">
        <v>9</v>
      </c>
      <c r="C43" t="s">
        <v>369</v>
      </c>
      <c r="D43" t="s">
        <v>526</v>
      </c>
      <c r="E43" t="s">
        <v>523</v>
      </c>
      <c r="F43" t="s">
        <v>12</v>
      </c>
      <c r="G43">
        <v>0.23209299999999999</v>
      </c>
      <c r="H43">
        <v>0.103986</v>
      </c>
      <c r="I43" s="80">
        <f>'MOD Vectors ALL'!I43*($E43=$F$1)</f>
        <v>0</v>
      </c>
      <c r="J43" s="80">
        <f>'MOD Vectors ALL'!J43*($E43=$F$1)</f>
        <v>0</v>
      </c>
      <c r="K43" s="80">
        <f>'MOD Vectors ALL'!K43*($E43=$F$1)</f>
        <v>0</v>
      </c>
      <c r="L43" s="80">
        <f>'MOD Vectors ALL'!L43*($E43=$F$1)</f>
        <v>0</v>
      </c>
      <c r="M43" s="80">
        <f>'MOD Vectors ALL'!M43*($E43=$F$1)</f>
        <v>0</v>
      </c>
      <c r="N43" s="80">
        <f>'MOD Vectors ALL'!N43*($E43=$F$1)</f>
        <v>0</v>
      </c>
      <c r="O43" s="80">
        <f>'MOD Vectors ALL'!O43*($E43=$F$1)</f>
        <v>0</v>
      </c>
      <c r="P43" s="80">
        <f>'MOD Vectors ALL'!P43*($E43=$F$1)</f>
        <v>0</v>
      </c>
      <c r="Q43" s="80">
        <f>'MOD Vectors ALL'!Q43*($E43=$F$1)</f>
        <v>0</v>
      </c>
      <c r="R43" s="80">
        <f>'MOD Vectors ALL'!R43*($E43=$F$1)</f>
        <v>0</v>
      </c>
      <c r="S43" s="80">
        <f>'MOD Vectors ALL'!S43*($E43=$F$1)</f>
        <v>0</v>
      </c>
      <c r="T43" s="80">
        <f>'MOD Vectors ALL'!T43*($E43=$F$1)</f>
        <v>0</v>
      </c>
      <c r="U43" s="80">
        <f>'MOD Vectors ALL'!U43*($E43=$F$1)</f>
        <v>0</v>
      </c>
      <c r="V43" s="80">
        <f>'MOD Vectors ALL'!V43*($E43=$F$1)</f>
        <v>0</v>
      </c>
      <c r="W43" s="80">
        <f>'MOD Vectors ALL'!W43*($E43=$F$1)</f>
        <v>0</v>
      </c>
      <c r="X43" s="80">
        <f>'MOD Vectors ALL'!X43*($E43=$F$1)</f>
        <v>0</v>
      </c>
      <c r="Y43" s="80">
        <f>'MOD Vectors ALL'!Y43*($E43=$F$1)</f>
        <v>0</v>
      </c>
      <c r="Z43" s="80">
        <f>'MOD Vectors ALL'!Z43*($E43=$F$1)</f>
        <v>0</v>
      </c>
      <c r="AA43" s="80">
        <f>'MOD Vectors ALL'!AA43*($E43=$F$1)</f>
        <v>0</v>
      </c>
      <c r="AB43" s="80">
        <f>'MOD Vectors ALL'!AB43*($E43=$F$1)</f>
        <v>0</v>
      </c>
      <c r="AC43" s="80">
        <f>'MOD Vectors ALL'!AC43*($E43=$F$1)</f>
        <v>0</v>
      </c>
      <c r="AD43" s="80">
        <f>'MOD Vectors ALL'!AD43*($E43=$F$1)</f>
        <v>0</v>
      </c>
      <c r="AE43" s="80">
        <f>'MOD Vectors ALL'!AE43*($E43=$F$1)</f>
        <v>0</v>
      </c>
      <c r="AF43" s="80">
        <f>'MOD Vectors ALL'!AF43*($E43=$F$1)</f>
        <v>0</v>
      </c>
      <c r="AG43" s="80">
        <f>'MOD Vectors ALL'!AG43*($E43=$F$1)</f>
        <v>0</v>
      </c>
      <c r="AH43" s="80">
        <f>'MOD Vectors ALL'!AH43*($E43=$F$1)</f>
        <v>0</v>
      </c>
      <c r="AI43" s="80">
        <f>'MOD Vectors ALL'!AI43*($E43=$F$1)</f>
        <v>0</v>
      </c>
      <c r="AJ43" s="80">
        <f>'MOD Vectors ALL'!AJ43*($E43=$F$1)</f>
        <v>0</v>
      </c>
      <c r="AK43" s="80">
        <f>'MOD Vectors ALL'!AK43*($E43=$F$1)</f>
        <v>0</v>
      </c>
      <c r="AL43" s="80">
        <f>'MOD Vectors ALL'!AL43*($E43=$F$1)</f>
        <v>0</v>
      </c>
      <c r="AM43" s="80">
        <f>'MOD Vectors ALL'!AM43*($E43=$F$1)</f>
        <v>0</v>
      </c>
      <c r="AN43" s="80">
        <f>'MOD Vectors ALL'!AN43*($E43=$F$1)</f>
        <v>0</v>
      </c>
      <c r="AO43" s="80">
        <f>'MOD Vectors ALL'!AO43*($E43=$F$1)</f>
        <v>0</v>
      </c>
      <c r="AP43" s="80">
        <f>'MOD Vectors ALL'!AP43*($E43=$F$1)</f>
        <v>0</v>
      </c>
      <c r="AQ43" s="80">
        <f>'MOD Vectors ALL'!AQ43*($E43=$F$1)</f>
        <v>0</v>
      </c>
      <c r="AR43" s="80">
        <f>'MOD Vectors ALL'!AR43*($E43=$F$1)</f>
        <v>0</v>
      </c>
      <c r="AS43" s="80">
        <f>'MOD Vectors ALL'!AS43*($E43=$F$1)</f>
        <v>0</v>
      </c>
      <c r="AT43" s="80">
        <f>'MOD Vectors ALL'!AT43*($E43=$F$1)</f>
        <v>0</v>
      </c>
      <c r="AU43" s="80">
        <f>'MOD Vectors ALL'!AU43*($E43=$F$1)</f>
        <v>0</v>
      </c>
      <c r="AV43" s="80">
        <f>'MOD Vectors ALL'!AV43*($E43=$F$1)</f>
        <v>0</v>
      </c>
      <c r="AW43" s="80">
        <f>'MOD Vectors ALL'!AW43*($E43=$F$1)</f>
        <v>0</v>
      </c>
      <c r="AX43" s="80">
        <f>'MOD Vectors ALL'!AX43*($E43=$F$1)</f>
        <v>0</v>
      </c>
      <c r="AY43" s="80">
        <f>'MOD Vectors ALL'!AY43*($E43=$F$1)</f>
        <v>0</v>
      </c>
      <c r="AZ43" s="80">
        <f>'MOD Vectors ALL'!AZ43*($E43=$F$1)</f>
        <v>0</v>
      </c>
      <c r="BA43" s="80">
        <f>'MOD Vectors ALL'!BA43*($E43=$F$1)</f>
        <v>0</v>
      </c>
      <c r="BB43" s="80">
        <f>'MOD Vectors ALL'!BB43*($E43=$F$1)</f>
        <v>0</v>
      </c>
      <c r="BC43" s="80">
        <f>'MOD Vectors ALL'!BC43*($E43=$F$1)</f>
        <v>0</v>
      </c>
      <c r="BD43" s="80">
        <f>'MOD Vectors ALL'!BD43*($E43=$F$1)</f>
        <v>0</v>
      </c>
      <c r="BE43" s="80">
        <f>'MOD Vectors ALL'!BE43*($E43=$F$1)</f>
        <v>0</v>
      </c>
      <c r="BF43" s="80">
        <f>'MOD Vectors ALL'!BF43*($E43=$F$1)</f>
        <v>0</v>
      </c>
      <c r="BG43" s="80">
        <f>'MOD Vectors ALL'!BG43*($E43=$F$1)</f>
        <v>0</v>
      </c>
      <c r="BH43" s="80">
        <f>'MOD Vectors ALL'!BH43*($E43=$F$1)</f>
        <v>0</v>
      </c>
      <c r="BI43" s="80">
        <f>'MOD Vectors ALL'!BI43*($E43=$F$1)</f>
        <v>0</v>
      </c>
      <c r="BJ43" s="80">
        <f>'MOD Vectors ALL'!BJ43*($E43=$F$1)</f>
        <v>0</v>
      </c>
      <c r="BK43" s="80">
        <f>'MOD Vectors ALL'!BK43*($E43=$F$1)</f>
        <v>0</v>
      </c>
      <c r="BL43" s="80">
        <f>'MOD Vectors ALL'!BL43*($E43=$F$1)</f>
        <v>0</v>
      </c>
      <c r="BM43" s="80">
        <f>'MOD Vectors ALL'!BM43*($E43=$F$1)</f>
        <v>0</v>
      </c>
      <c r="BN43" s="80">
        <f>'MOD Vectors ALL'!BN43*($E43=$F$1)</f>
        <v>0</v>
      </c>
      <c r="BO43" s="80">
        <f>'MOD Vectors ALL'!BO43*($E43=$F$1)</f>
        <v>0</v>
      </c>
      <c r="BP43" s="80">
        <f>'MOD Vectors ALL'!BP43*($E43=$F$1)</f>
        <v>0</v>
      </c>
      <c r="BQ43" s="80">
        <f>'MOD Vectors ALL'!BQ43*($E43=$F$1)</f>
        <v>0</v>
      </c>
      <c r="BR43" s="80">
        <f>'MOD Vectors ALL'!BR43*($E43=$F$1)</f>
        <v>0</v>
      </c>
      <c r="BS43" s="80">
        <f>'MOD Vectors ALL'!BS43*($E43=$F$1)</f>
        <v>0</v>
      </c>
      <c r="BT43" s="80">
        <f>'MOD Vectors ALL'!BT43*($E43=$F$1)</f>
        <v>0</v>
      </c>
      <c r="BU43" s="80">
        <f>'MOD Vectors ALL'!BU43*($E43=$F$1)</f>
        <v>0</v>
      </c>
      <c r="BV43" s="80">
        <f>'MOD Vectors ALL'!BV43*($E43=$F$1)</f>
        <v>0</v>
      </c>
      <c r="BW43" s="80">
        <f>'MOD Vectors ALL'!BW43*($E43=$F$1)</f>
        <v>0</v>
      </c>
      <c r="BX43" s="80">
        <f>'MOD Vectors ALL'!BX43*($E43=$F$1)</f>
        <v>0</v>
      </c>
      <c r="BY43" s="80">
        <f>'MOD Vectors ALL'!BY43*($E43=$F$1)</f>
        <v>0</v>
      </c>
      <c r="BZ43" s="80">
        <f>'MOD Vectors ALL'!BZ43*($E43=$F$1)</f>
        <v>0</v>
      </c>
      <c r="CA43" s="80">
        <f>'MOD Vectors ALL'!CA43*($E43=$F$1)</f>
        <v>0</v>
      </c>
      <c r="CB43" s="80">
        <f>'MOD Vectors ALL'!CB43*($E43=$F$1)</f>
        <v>0</v>
      </c>
      <c r="CC43" s="80">
        <f>'MOD Vectors ALL'!CC43*($E43=$F$1)</f>
        <v>0</v>
      </c>
      <c r="CD43" s="80">
        <f>'MOD Vectors ALL'!CD43*($E43=$F$1)</f>
        <v>0</v>
      </c>
      <c r="CE43" s="80">
        <f>'MOD Vectors ALL'!CE43*($E43=$F$1)</f>
        <v>0</v>
      </c>
      <c r="CF43" s="80">
        <f>'MOD Vectors ALL'!CF43*($E43=$F$1)</f>
        <v>0</v>
      </c>
      <c r="CG43" s="80">
        <f>'MOD Vectors ALL'!CG43*($E43=$F$1)</f>
        <v>0</v>
      </c>
      <c r="CH43" s="80">
        <f>'MOD Vectors ALL'!CH43*($E43=$F$1)</f>
        <v>0</v>
      </c>
      <c r="CI43" s="80">
        <f>'MOD Vectors ALL'!CI43*($E43=$F$1)</f>
        <v>0</v>
      </c>
      <c r="CJ43" s="80">
        <f>'MOD Vectors ALL'!CJ43*($E43=$F$1)</f>
        <v>0</v>
      </c>
      <c r="CK43" s="80">
        <f>'MOD Vectors ALL'!CK43*($E43=$F$1)</f>
        <v>0</v>
      </c>
      <c r="CL43" s="80">
        <f>'MOD Vectors ALL'!CL43*($E43=$F$1)</f>
        <v>0</v>
      </c>
      <c r="CM43" s="80">
        <f>'MOD Vectors ALL'!CM43*($E43=$F$1)</f>
        <v>0</v>
      </c>
      <c r="CN43" s="80">
        <f>'MOD Vectors ALL'!CN43*($E43=$F$1)</f>
        <v>0</v>
      </c>
      <c r="CO43" s="80">
        <f>'MOD Vectors ALL'!CO43*($E43=$F$1)</f>
        <v>0</v>
      </c>
      <c r="CP43" s="80">
        <f>'MOD Vectors ALL'!CP43*($E43=$F$1)</f>
        <v>0</v>
      </c>
      <c r="CQ43" s="80">
        <f>'MOD Vectors ALL'!CQ43*($E43=$F$1)</f>
        <v>0</v>
      </c>
      <c r="CR43" s="80">
        <f>'MOD Vectors ALL'!CR43*($E43=$F$1)</f>
        <v>0</v>
      </c>
      <c r="CS43" s="80">
        <f>'MOD Vectors ALL'!CS43*($E43=$F$1)</f>
        <v>0</v>
      </c>
      <c r="CT43" s="80">
        <f>'MOD Vectors ALL'!CT43*($E43=$F$1)</f>
        <v>0</v>
      </c>
      <c r="CU43" s="80">
        <f>'MOD Vectors ALL'!CU43*($E43=$F$1)</f>
        <v>0</v>
      </c>
      <c r="CV43" s="80">
        <f>'MOD Vectors ALL'!CV43*($E43=$F$1)</f>
        <v>0</v>
      </c>
      <c r="CW43" s="80">
        <f>'MOD Vectors ALL'!CW43*($E43=$F$1)</f>
        <v>0</v>
      </c>
      <c r="CX43" s="80">
        <f>'MOD Vectors ALL'!CX43*($E43=$F$1)</f>
        <v>0</v>
      </c>
      <c r="CY43" s="80">
        <f>'MOD Vectors ALL'!CY43*($E43=$F$1)</f>
        <v>0</v>
      </c>
      <c r="CZ43" s="80">
        <f>'MOD Vectors ALL'!CZ43*($E43=$F$1)</f>
        <v>0</v>
      </c>
      <c r="DA43" s="80">
        <f>'MOD Vectors ALL'!DA43*($E43=$F$1)</f>
        <v>0</v>
      </c>
      <c r="DB43" s="80">
        <f>'MOD Vectors ALL'!DB43*($E43=$F$1)</f>
        <v>0</v>
      </c>
      <c r="DC43" s="80">
        <f>'MOD Vectors ALL'!DC43*($E43=$F$1)</f>
        <v>0</v>
      </c>
      <c r="DD43" s="80">
        <f>'MOD Vectors ALL'!DD43*($E43=$F$1)</f>
        <v>0</v>
      </c>
      <c r="DE43" s="80">
        <f>'MOD Vectors ALL'!DE43*($E43=$F$1)</f>
        <v>0</v>
      </c>
      <c r="DF43" s="80">
        <f>'MOD Vectors ALL'!DF43*($E43=$F$1)</f>
        <v>0</v>
      </c>
      <c r="DG43" s="80">
        <f>'MOD Vectors ALL'!DG43*($E43=$F$1)</f>
        <v>0</v>
      </c>
      <c r="DH43" s="80">
        <f>'MOD Vectors ALL'!DH43*($E43=$F$1)</f>
        <v>0</v>
      </c>
      <c r="DI43" s="80">
        <f>'MOD Vectors ALL'!DI43*($E43=$F$1)</f>
        <v>0</v>
      </c>
      <c r="DJ43" s="80">
        <f>'MOD Vectors ALL'!DJ43*($E43=$F$1)</f>
        <v>0</v>
      </c>
      <c r="DK43" s="80">
        <f>'MOD Vectors ALL'!DK43*($E43=$F$1)</f>
        <v>0</v>
      </c>
      <c r="DL43" s="80">
        <f>'MOD Vectors ALL'!DL43*($E43=$F$1)</f>
        <v>0</v>
      </c>
      <c r="DM43" s="80">
        <f>'MOD Vectors ALL'!DM43*($E43=$F$1)</f>
        <v>0</v>
      </c>
      <c r="DN43" s="80">
        <f>'MOD Vectors ALL'!DN43*($E43=$F$1)</f>
        <v>0</v>
      </c>
      <c r="DO43" s="80">
        <f>'MOD Vectors ALL'!DO43*($E43=$F$1)</f>
        <v>0</v>
      </c>
      <c r="DP43" s="80">
        <f>'MOD Vectors ALL'!DP43*($E43=$F$1)</f>
        <v>0</v>
      </c>
      <c r="DQ43" s="80">
        <f>'MOD Vectors ALL'!DQ43*($E43=$F$1)</f>
        <v>0</v>
      </c>
    </row>
    <row r="44" spans="1:121" x14ac:dyDescent="0.2">
      <c r="A44">
        <v>399</v>
      </c>
      <c r="B44" t="s">
        <v>9</v>
      </c>
      <c r="C44" t="s">
        <v>369</v>
      </c>
      <c r="D44" t="s">
        <v>526</v>
      </c>
      <c r="E44" t="s">
        <v>523</v>
      </c>
      <c r="F44" t="s">
        <v>13</v>
      </c>
      <c r="G44">
        <v>0.213587</v>
      </c>
      <c r="H44">
        <v>0.11558599999999999</v>
      </c>
      <c r="I44" s="80">
        <f>'MOD Vectors ALL'!I44*($E44=$F$1)</f>
        <v>0</v>
      </c>
      <c r="J44" s="80">
        <f>'MOD Vectors ALL'!J44*($E44=$F$1)</f>
        <v>0</v>
      </c>
      <c r="K44" s="80">
        <f>'MOD Vectors ALL'!K44*($E44=$F$1)</f>
        <v>0</v>
      </c>
      <c r="L44" s="80">
        <f>'MOD Vectors ALL'!L44*($E44=$F$1)</f>
        <v>0</v>
      </c>
      <c r="M44" s="80">
        <f>'MOD Vectors ALL'!M44*($E44=$F$1)</f>
        <v>0</v>
      </c>
      <c r="N44" s="80">
        <f>'MOD Vectors ALL'!N44*($E44=$F$1)</f>
        <v>0</v>
      </c>
      <c r="O44" s="80">
        <f>'MOD Vectors ALL'!O44*($E44=$F$1)</f>
        <v>0</v>
      </c>
      <c r="P44" s="80">
        <f>'MOD Vectors ALL'!P44*($E44=$F$1)</f>
        <v>0</v>
      </c>
      <c r="Q44" s="80">
        <f>'MOD Vectors ALL'!Q44*($E44=$F$1)</f>
        <v>0</v>
      </c>
      <c r="R44" s="80">
        <f>'MOD Vectors ALL'!R44*($E44=$F$1)</f>
        <v>0</v>
      </c>
      <c r="S44" s="80">
        <f>'MOD Vectors ALL'!S44*($E44=$F$1)</f>
        <v>0</v>
      </c>
      <c r="T44" s="80">
        <f>'MOD Vectors ALL'!T44*($E44=$F$1)</f>
        <v>0</v>
      </c>
      <c r="U44" s="80">
        <f>'MOD Vectors ALL'!U44*($E44=$F$1)</f>
        <v>0</v>
      </c>
      <c r="V44" s="80">
        <f>'MOD Vectors ALL'!V44*($E44=$F$1)</f>
        <v>0</v>
      </c>
      <c r="W44" s="80">
        <f>'MOD Vectors ALL'!W44*($E44=$F$1)</f>
        <v>0</v>
      </c>
      <c r="X44" s="80">
        <f>'MOD Vectors ALL'!X44*($E44=$F$1)</f>
        <v>0</v>
      </c>
      <c r="Y44" s="80">
        <f>'MOD Vectors ALL'!Y44*($E44=$F$1)</f>
        <v>0</v>
      </c>
      <c r="Z44" s="80">
        <f>'MOD Vectors ALL'!Z44*($E44=$F$1)</f>
        <v>0</v>
      </c>
      <c r="AA44" s="80">
        <f>'MOD Vectors ALL'!AA44*($E44=$F$1)</f>
        <v>0</v>
      </c>
      <c r="AB44" s="80">
        <f>'MOD Vectors ALL'!AB44*($E44=$F$1)</f>
        <v>0</v>
      </c>
      <c r="AC44" s="80">
        <f>'MOD Vectors ALL'!AC44*($E44=$F$1)</f>
        <v>0</v>
      </c>
      <c r="AD44" s="80">
        <f>'MOD Vectors ALL'!AD44*($E44=$F$1)</f>
        <v>0</v>
      </c>
      <c r="AE44" s="80">
        <f>'MOD Vectors ALL'!AE44*($E44=$F$1)</f>
        <v>0</v>
      </c>
      <c r="AF44" s="80">
        <f>'MOD Vectors ALL'!AF44*($E44=$F$1)</f>
        <v>0</v>
      </c>
      <c r="AG44" s="80">
        <f>'MOD Vectors ALL'!AG44*($E44=$F$1)</f>
        <v>0</v>
      </c>
      <c r="AH44" s="80">
        <f>'MOD Vectors ALL'!AH44*($E44=$F$1)</f>
        <v>0</v>
      </c>
      <c r="AI44" s="80">
        <f>'MOD Vectors ALL'!AI44*($E44=$F$1)</f>
        <v>0</v>
      </c>
      <c r="AJ44" s="80">
        <f>'MOD Vectors ALL'!AJ44*($E44=$F$1)</f>
        <v>0</v>
      </c>
      <c r="AK44" s="80">
        <f>'MOD Vectors ALL'!AK44*($E44=$F$1)</f>
        <v>0</v>
      </c>
      <c r="AL44" s="80">
        <f>'MOD Vectors ALL'!AL44*($E44=$F$1)</f>
        <v>0</v>
      </c>
      <c r="AM44" s="80">
        <f>'MOD Vectors ALL'!AM44*($E44=$F$1)</f>
        <v>0</v>
      </c>
      <c r="AN44" s="80">
        <f>'MOD Vectors ALL'!AN44*($E44=$F$1)</f>
        <v>0</v>
      </c>
      <c r="AO44" s="80">
        <f>'MOD Vectors ALL'!AO44*($E44=$F$1)</f>
        <v>0</v>
      </c>
      <c r="AP44" s="80">
        <f>'MOD Vectors ALL'!AP44*($E44=$F$1)</f>
        <v>0</v>
      </c>
      <c r="AQ44" s="80">
        <f>'MOD Vectors ALL'!AQ44*($E44=$F$1)</f>
        <v>0</v>
      </c>
      <c r="AR44" s="80">
        <f>'MOD Vectors ALL'!AR44*($E44=$F$1)</f>
        <v>0</v>
      </c>
      <c r="AS44" s="80">
        <f>'MOD Vectors ALL'!AS44*($E44=$F$1)</f>
        <v>0</v>
      </c>
      <c r="AT44" s="80">
        <f>'MOD Vectors ALL'!AT44*($E44=$F$1)</f>
        <v>0</v>
      </c>
      <c r="AU44" s="80">
        <f>'MOD Vectors ALL'!AU44*($E44=$F$1)</f>
        <v>0</v>
      </c>
      <c r="AV44" s="80">
        <f>'MOD Vectors ALL'!AV44*($E44=$F$1)</f>
        <v>0</v>
      </c>
      <c r="AW44" s="80">
        <f>'MOD Vectors ALL'!AW44*($E44=$F$1)</f>
        <v>0</v>
      </c>
      <c r="AX44" s="80">
        <f>'MOD Vectors ALL'!AX44*($E44=$F$1)</f>
        <v>0</v>
      </c>
      <c r="AY44" s="80">
        <f>'MOD Vectors ALL'!AY44*($E44=$F$1)</f>
        <v>0</v>
      </c>
      <c r="AZ44" s="80">
        <f>'MOD Vectors ALL'!AZ44*($E44=$F$1)</f>
        <v>0</v>
      </c>
      <c r="BA44" s="80">
        <f>'MOD Vectors ALL'!BA44*($E44=$F$1)</f>
        <v>0</v>
      </c>
      <c r="BB44" s="80">
        <f>'MOD Vectors ALL'!BB44*($E44=$F$1)</f>
        <v>0</v>
      </c>
      <c r="BC44" s="80">
        <f>'MOD Vectors ALL'!BC44*($E44=$F$1)</f>
        <v>0</v>
      </c>
      <c r="BD44" s="80">
        <f>'MOD Vectors ALL'!BD44*($E44=$F$1)</f>
        <v>0</v>
      </c>
      <c r="BE44" s="80">
        <f>'MOD Vectors ALL'!BE44*($E44=$F$1)</f>
        <v>0</v>
      </c>
      <c r="BF44" s="80">
        <f>'MOD Vectors ALL'!BF44*($E44=$F$1)</f>
        <v>0</v>
      </c>
      <c r="BG44" s="80">
        <f>'MOD Vectors ALL'!BG44*($E44=$F$1)</f>
        <v>0</v>
      </c>
      <c r="BH44" s="80">
        <f>'MOD Vectors ALL'!BH44*($E44=$F$1)</f>
        <v>0</v>
      </c>
      <c r="BI44" s="80">
        <f>'MOD Vectors ALL'!BI44*($E44=$F$1)</f>
        <v>0</v>
      </c>
      <c r="BJ44" s="80">
        <f>'MOD Vectors ALL'!BJ44*($E44=$F$1)</f>
        <v>0</v>
      </c>
      <c r="BK44" s="80">
        <f>'MOD Vectors ALL'!BK44*($E44=$F$1)</f>
        <v>0</v>
      </c>
      <c r="BL44" s="80">
        <f>'MOD Vectors ALL'!BL44*($E44=$F$1)</f>
        <v>0</v>
      </c>
      <c r="BM44" s="80">
        <f>'MOD Vectors ALL'!BM44*($E44=$F$1)</f>
        <v>0</v>
      </c>
      <c r="BN44" s="80">
        <f>'MOD Vectors ALL'!BN44*($E44=$F$1)</f>
        <v>0</v>
      </c>
      <c r="BO44" s="80">
        <f>'MOD Vectors ALL'!BO44*($E44=$F$1)</f>
        <v>0</v>
      </c>
      <c r="BP44" s="80">
        <f>'MOD Vectors ALL'!BP44*($E44=$F$1)</f>
        <v>0</v>
      </c>
      <c r="BQ44" s="80">
        <f>'MOD Vectors ALL'!BQ44*($E44=$F$1)</f>
        <v>0</v>
      </c>
      <c r="BR44" s="80">
        <f>'MOD Vectors ALL'!BR44*($E44=$F$1)</f>
        <v>0</v>
      </c>
      <c r="BS44" s="80">
        <f>'MOD Vectors ALL'!BS44*($E44=$F$1)</f>
        <v>0</v>
      </c>
      <c r="BT44" s="80">
        <f>'MOD Vectors ALL'!BT44*($E44=$F$1)</f>
        <v>0</v>
      </c>
      <c r="BU44" s="80">
        <f>'MOD Vectors ALL'!BU44*($E44=$F$1)</f>
        <v>0</v>
      </c>
      <c r="BV44" s="80">
        <f>'MOD Vectors ALL'!BV44*($E44=$F$1)</f>
        <v>0</v>
      </c>
      <c r="BW44" s="80">
        <f>'MOD Vectors ALL'!BW44*($E44=$F$1)</f>
        <v>0</v>
      </c>
      <c r="BX44" s="80">
        <f>'MOD Vectors ALL'!BX44*($E44=$F$1)</f>
        <v>0</v>
      </c>
      <c r="BY44" s="80">
        <f>'MOD Vectors ALL'!BY44*($E44=$F$1)</f>
        <v>0</v>
      </c>
      <c r="BZ44" s="80">
        <f>'MOD Vectors ALL'!BZ44*($E44=$F$1)</f>
        <v>0</v>
      </c>
      <c r="CA44" s="80">
        <f>'MOD Vectors ALL'!CA44*($E44=$F$1)</f>
        <v>0</v>
      </c>
      <c r="CB44" s="80">
        <f>'MOD Vectors ALL'!CB44*($E44=$F$1)</f>
        <v>0</v>
      </c>
      <c r="CC44" s="80">
        <f>'MOD Vectors ALL'!CC44*($E44=$F$1)</f>
        <v>0</v>
      </c>
      <c r="CD44" s="80">
        <f>'MOD Vectors ALL'!CD44*($E44=$F$1)</f>
        <v>0</v>
      </c>
      <c r="CE44" s="80">
        <f>'MOD Vectors ALL'!CE44*($E44=$F$1)</f>
        <v>0</v>
      </c>
      <c r="CF44" s="80">
        <f>'MOD Vectors ALL'!CF44*($E44=$F$1)</f>
        <v>0</v>
      </c>
      <c r="CG44" s="80">
        <f>'MOD Vectors ALL'!CG44*($E44=$F$1)</f>
        <v>0</v>
      </c>
      <c r="CH44" s="80">
        <f>'MOD Vectors ALL'!CH44*($E44=$F$1)</f>
        <v>0</v>
      </c>
      <c r="CI44" s="80">
        <f>'MOD Vectors ALL'!CI44*($E44=$F$1)</f>
        <v>0</v>
      </c>
      <c r="CJ44" s="80">
        <f>'MOD Vectors ALL'!CJ44*($E44=$F$1)</f>
        <v>0</v>
      </c>
      <c r="CK44" s="80">
        <f>'MOD Vectors ALL'!CK44*($E44=$F$1)</f>
        <v>0</v>
      </c>
      <c r="CL44" s="80">
        <f>'MOD Vectors ALL'!CL44*($E44=$F$1)</f>
        <v>0</v>
      </c>
      <c r="CM44" s="80">
        <f>'MOD Vectors ALL'!CM44*($E44=$F$1)</f>
        <v>0</v>
      </c>
      <c r="CN44" s="80">
        <f>'MOD Vectors ALL'!CN44*($E44=$F$1)</f>
        <v>0</v>
      </c>
      <c r="CO44" s="80">
        <f>'MOD Vectors ALL'!CO44*($E44=$F$1)</f>
        <v>0</v>
      </c>
      <c r="CP44" s="80">
        <f>'MOD Vectors ALL'!CP44*($E44=$F$1)</f>
        <v>0</v>
      </c>
      <c r="CQ44" s="80">
        <f>'MOD Vectors ALL'!CQ44*($E44=$F$1)</f>
        <v>0</v>
      </c>
      <c r="CR44" s="80">
        <f>'MOD Vectors ALL'!CR44*($E44=$F$1)</f>
        <v>0</v>
      </c>
      <c r="CS44" s="80">
        <f>'MOD Vectors ALL'!CS44*($E44=$F$1)</f>
        <v>0</v>
      </c>
      <c r="CT44" s="80">
        <f>'MOD Vectors ALL'!CT44*($E44=$F$1)</f>
        <v>0</v>
      </c>
      <c r="CU44" s="80">
        <f>'MOD Vectors ALL'!CU44*($E44=$F$1)</f>
        <v>0</v>
      </c>
      <c r="CV44" s="80">
        <f>'MOD Vectors ALL'!CV44*($E44=$F$1)</f>
        <v>0</v>
      </c>
      <c r="CW44" s="80">
        <f>'MOD Vectors ALL'!CW44*($E44=$F$1)</f>
        <v>0</v>
      </c>
      <c r="CX44" s="80">
        <f>'MOD Vectors ALL'!CX44*($E44=$F$1)</f>
        <v>0</v>
      </c>
      <c r="CY44" s="80">
        <f>'MOD Vectors ALL'!CY44*($E44=$F$1)</f>
        <v>0</v>
      </c>
      <c r="CZ44" s="80">
        <f>'MOD Vectors ALL'!CZ44*($E44=$F$1)</f>
        <v>0</v>
      </c>
      <c r="DA44" s="80">
        <f>'MOD Vectors ALL'!DA44*($E44=$F$1)</f>
        <v>0</v>
      </c>
      <c r="DB44" s="80">
        <f>'MOD Vectors ALL'!DB44*($E44=$F$1)</f>
        <v>0</v>
      </c>
      <c r="DC44" s="80">
        <f>'MOD Vectors ALL'!DC44*($E44=$F$1)</f>
        <v>0</v>
      </c>
      <c r="DD44" s="80">
        <f>'MOD Vectors ALL'!DD44*($E44=$F$1)</f>
        <v>0</v>
      </c>
      <c r="DE44" s="80">
        <f>'MOD Vectors ALL'!DE44*($E44=$F$1)</f>
        <v>0</v>
      </c>
      <c r="DF44" s="80">
        <f>'MOD Vectors ALL'!DF44*($E44=$F$1)</f>
        <v>0</v>
      </c>
      <c r="DG44" s="80">
        <f>'MOD Vectors ALL'!DG44*($E44=$F$1)</f>
        <v>0</v>
      </c>
      <c r="DH44" s="80">
        <f>'MOD Vectors ALL'!DH44*($E44=$F$1)</f>
        <v>0</v>
      </c>
      <c r="DI44" s="80">
        <f>'MOD Vectors ALL'!DI44*($E44=$F$1)</f>
        <v>0</v>
      </c>
      <c r="DJ44" s="80">
        <f>'MOD Vectors ALL'!DJ44*($E44=$F$1)</f>
        <v>0</v>
      </c>
      <c r="DK44" s="80">
        <f>'MOD Vectors ALL'!DK44*($E44=$F$1)</f>
        <v>0</v>
      </c>
      <c r="DL44" s="80">
        <f>'MOD Vectors ALL'!DL44*($E44=$F$1)</f>
        <v>0</v>
      </c>
      <c r="DM44" s="80">
        <f>'MOD Vectors ALL'!DM44*($E44=$F$1)</f>
        <v>0</v>
      </c>
      <c r="DN44" s="80">
        <f>'MOD Vectors ALL'!DN44*($E44=$F$1)</f>
        <v>0</v>
      </c>
      <c r="DO44" s="80">
        <f>'MOD Vectors ALL'!DO44*($E44=$F$1)</f>
        <v>0</v>
      </c>
      <c r="DP44" s="80">
        <f>'MOD Vectors ALL'!DP44*($E44=$F$1)</f>
        <v>0</v>
      </c>
      <c r="DQ44" s="80">
        <f>'MOD Vectors ALL'!DQ44*($E44=$F$1)</f>
        <v>0</v>
      </c>
    </row>
    <row r="45" spans="1:121" x14ac:dyDescent="0.2">
      <c r="A45">
        <v>402</v>
      </c>
      <c r="B45" t="s">
        <v>9</v>
      </c>
      <c r="C45" t="s">
        <v>369</v>
      </c>
      <c r="D45" t="s">
        <v>526</v>
      </c>
      <c r="E45" t="s">
        <v>523</v>
      </c>
      <c r="F45" t="s">
        <v>14</v>
      </c>
      <c r="G45">
        <v>0.20330300000000001</v>
      </c>
      <c r="H45">
        <v>0.18387600000000001</v>
      </c>
      <c r="I45" s="80">
        <f>'MOD Vectors ALL'!I45*($E45=$F$1)</f>
        <v>0</v>
      </c>
      <c r="J45" s="80">
        <f>'MOD Vectors ALL'!J45*($E45=$F$1)</f>
        <v>0</v>
      </c>
      <c r="K45" s="80">
        <f>'MOD Vectors ALL'!K45*($E45=$F$1)</f>
        <v>0</v>
      </c>
      <c r="L45" s="80">
        <f>'MOD Vectors ALL'!L45*($E45=$F$1)</f>
        <v>0</v>
      </c>
      <c r="M45" s="80">
        <f>'MOD Vectors ALL'!M45*($E45=$F$1)</f>
        <v>0</v>
      </c>
      <c r="N45" s="80">
        <f>'MOD Vectors ALL'!N45*($E45=$F$1)</f>
        <v>0</v>
      </c>
      <c r="O45" s="80">
        <f>'MOD Vectors ALL'!O45*($E45=$F$1)</f>
        <v>0</v>
      </c>
      <c r="P45" s="80">
        <f>'MOD Vectors ALL'!P45*($E45=$F$1)</f>
        <v>0</v>
      </c>
      <c r="Q45" s="80">
        <f>'MOD Vectors ALL'!Q45*($E45=$F$1)</f>
        <v>0</v>
      </c>
      <c r="R45" s="80">
        <f>'MOD Vectors ALL'!R45*($E45=$F$1)</f>
        <v>0</v>
      </c>
      <c r="S45" s="80">
        <f>'MOD Vectors ALL'!S45*($E45=$F$1)</f>
        <v>0</v>
      </c>
      <c r="T45" s="80">
        <f>'MOD Vectors ALL'!T45*($E45=$F$1)</f>
        <v>0</v>
      </c>
      <c r="U45" s="80">
        <f>'MOD Vectors ALL'!U45*($E45=$F$1)</f>
        <v>0</v>
      </c>
      <c r="V45" s="80">
        <f>'MOD Vectors ALL'!V45*($E45=$F$1)</f>
        <v>0</v>
      </c>
      <c r="W45" s="80">
        <f>'MOD Vectors ALL'!W45*($E45=$F$1)</f>
        <v>0</v>
      </c>
      <c r="X45" s="80">
        <f>'MOD Vectors ALL'!X45*($E45=$F$1)</f>
        <v>0</v>
      </c>
      <c r="Y45" s="80">
        <f>'MOD Vectors ALL'!Y45*($E45=$F$1)</f>
        <v>0</v>
      </c>
      <c r="Z45" s="80">
        <f>'MOD Vectors ALL'!Z45*($E45=$F$1)</f>
        <v>0</v>
      </c>
      <c r="AA45" s="80">
        <f>'MOD Vectors ALL'!AA45*($E45=$F$1)</f>
        <v>0</v>
      </c>
      <c r="AB45" s="80">
        <f>'MOD Vectors ALL'!AB45*($E45=$F$1)</f>
        <v>0</v>
      </c>
      <c r="AC45" s="80">
        <f>'MOD Vectors ALL'!AC45*($E45=$F$1)</f>
        <v>0</v>
      </c>
      <c r="AD45" s="80">
        <f>'MOD Vectors ALL'!AD45*($E45=$F$1)</f>
        <v>0</v>
      </c>
      <c r="AE45" s="80">
        <f>'MOD Vectors ALL'!AE45*($E45=$F$1)</f>
        <v>0</v>
      </c>
      <c r="AF45" s="80">
        <f>'MOD Vectors ALL'!AF45*($E45=$F$1)</f>
        <v>0</v>
      </c>
      <c r="AG45" s="80">
        <f>'MOD Vectors ALL'!AG45*($E45=$F$1)</f>
        <v>0</v>
      </c>
      <c r="AH45" s="80">
        <f>'MOD Vectors ALL'!AH45*($E45=$F$1)</f>
        <v>0</v>
      </c>
      <c r="AI45" s="80">
        <f>'MOD Vectors ALL'!AI45*($E45=$F$1)</f>
        <v>0</v>
      </c>
      <c r="AJ45" s="80">
        <f>'MOD Vectors ALL'!AJ45*($E45=$F$1)</f>
        <v>0</v>
      </c>
      <c r="AK45" s="80">
        <f>'MOD Vectors ALL'!AK45*($E45=$F$1)</f>
        <v>0</v>
      </c>
      <c r="AL45" s="80">
        <f>'MOD Vectors ALL'!AL45*($E45=$F$1)</f>
        <v>0</v>
      </c>
      <c r="AM45" s="80">
        <f>'MOD Vectors ALL'!AM45*($E45=$F$1)</f>
        <v>0</v>
      </c>
      <c r="AN45" s="80">
        <f>'MOD Vectors ALL'!AN45*($E45=$F$1)</f>
        <v>0</v>
      </c>
      <c r="AO45" s="80">
        <f>'MOD Vectors ALL'!AO45*($E45=$F$1)</f>
        <v>0</v>
      </c>
      <c r="AP45" s="80">
        <f>'MOD Vectors ALL'!AP45*($E45=$F$1)</f>
        <v>0</v>
      </c>
      <c r="AQ45" s="80">
        <f>'MOD Vectors ALL'!AQ45*($E45=$F$1)</f>
        <v>0</v>
      </c>
      <c r="AR45" s="80">
        <f>'MOD Vectors ALL'!AR45*($E45=$F$1)</f>
        <v>0</v>
      </c>
      <c r="AS45" s="80">
        <f>'MOD Vectors ALL'!AS45*($E45=$F$1)</f>
        <v>0</v>
      </c>
      <c r="AT45" s="80">
        <f>'MOD Vectors ALL'!AT45*($E45=$F$1)</f>
        <v>0</v>
      </c>
      <c r="AU45" s="80">
        <f>'MOD Vectors ALL'!AU45*($E45=$F$1)</f>
        <v>0</v>
      </c>
      <c r="AV45" s="80">
        <f>'MOD Vectors ALL'!AV45*($E45=$F$1)</f>
        <v>0</v>
      </c>
      <c r="AW45" s="80">
        <f>'MOD Vectors ALL'!AW45*($E45=$F$1)</f>
        <v>0</v>
      </c>
      <c r="AX45" s="80">
        <f>'MOD Vectors ALL'!AX45*($E45=$F$1)</f>
        <v>0</v>
      </c>
      <c r="AY45" s="80">
        <f>'MOD Vectors ALL'!AY45*($E45=$F$1)</f>
        <v>0</v>
      </c>
      <c r="AZ45" s="80">
        <f>'MOD Vectors ALL'!AZ45*($E45=$F$1)</f>
        <v>0</v>
      </c>
      <c r="BA45" s="80">
        <f>'MOD Vectors ALL'!BA45*($E45=$F$1)</f>
        <v>0</v>
      </c>
      <c r="BB45" s="80">
        <f>'MOD Vectors ALL'!BB45*($E45=$F$1)</f>
        <v>0</v>
      </c>
      <c r="BC45" s="80">
        <f>'MOD Vectors ALL'!BC45*($E45=$F$1)</f>
        <v>0</v>
      </c>
      <c r="BD45" s="80">
        <f>'MOD Vectors ALL'!BD45*($E45=$F$1)</f>
        <v>0</v>
      </c>
      <c r="BE45" s="80">
        <f>'MOD Vectors ALL'!BE45*($E45=$F$1)</f>
        <v>0</v>
      </c>
      <c r="BF45" s="80">
        <f>'MOD Vectors ALL'!BF45*($E45=$F$1)</f>
        <v>0</v>
      </c>
      <c r="BG45" s="80">
        <f>'MOD Vectors ALL'!BG45*($E45=$F$1)</f>
        <v>0</v>
      </c>
      <c r="BH45" s="80">
        <f>'MOD Vectors ALL'!BH45*($E45=$F$1)</f>
        <v>0</v>
      </c>
      <c r="BI45" s="80">
        <f>'MOD Vectors ALL'!BI45*($E45=$F$1)</f>
        <v>0</v>
      </c>
      <c r="BJ45" s="80">
        <f>'MOD Vectors ALL'!BJ45*($E45=$F$1)</f>
        <v>0</v>
      </c>
      <c r="BK45" s="80">
        <f>'MOD Vectors ALL'!BK45*($E45=$F$1)</f>
        <v>0</v>
      </c>
      <c r="BL45" s="80">
        <f>'MOD Vectors ALL'!BL45*($E45=$F$1)</f>
        <v>0</v>
      </c>
      <c r="BM45" s="80">
        <f>'MOD Vectors ALL'!BM45*($E45=$F$1)</f>
        <v>0</v>
      </c>
      <c r="BN45" s="80">
        <f>'MOD Vectors ALL'!BN45*($E45=$F$1)</f>
        <v>0</v>
      </c>
      <c r="BO45" s="80">
        <f>'MOD Vectors ALL'!BO45*($E45=$F$1)</f>
        <v>0</v>
      </c>
      <c r="BP45" s="80">
        <f>'MOD Vectors ALL'!BP45*($E45=$F$1)</f>
        <v>0</v>
      </c>
      <c r="BQ45" s="80">
        <f>'MOD Vectors ALL'!BQ45*($E45=$F$1)</f>
        <v>0</v>
      </c>
      <c r="BR45" s="80">
        <f>'MOD Vectors ALL'!BR45*($E45=$F$1)</f>
        <v>0</v>
      </c>
      <c r="BS45" s="80">
        <f>'MOD Vectors ALL'!BS45*($E45=$F$1)</f>
        <v>0</v>
      </c>
      <c r="BT45" s="80">
        <f>'MOD Vectors ALL'!BT45*($E45=$F$1)</f>
        <v>0</v>
      </c>
      <c r="BU45" s="80">
        <f>'MOD Vectors ALL'!BU45*($E45=$F$1)</f>
        <v>0</v>
      </c>
      <c r="BV45" s="80">
        <f>'MOD Vectors ALL'!BV45*($E45=$F$1)</f>
        <v>0</v>
      </c>
      <c r="BW45" s="80">
        <f>'MOD Vectors ALL'!BW45*($E45=$F$1)</f>
        <v>0</v>
      </c>
      <c r="BX45" s="80">
        <f>'MOD Vectors ALL'!BX45*($E45=$F$1)</f>
        <v>0</v>
      </c>
      <c r="BY45" s="80">
        <f>'MOD Vectors ALL'!BY45*($E45=$F$1)</f>
        <v>0</v>
      </c>
      <c r="BZ45" s="80">
        <f>'MOD Vectors ALL'!BZ45*($E45=$F$1)</f>
        <v>0</v>
      </c>
      <c r="CA45" s="80">
        <f>'MOD Vectors ALL'!CA45*($E45=$F$1)</f>
        <v>0</v>
      </c>
      <c r="CB45" s="80">
        <f>'MOD Vectors ALL'!CB45*($E45=$F$1)</f>
        <v>0</v>
      </c>
      <c r="CC45" s="80">
        <f>'MOD Vectors ALL'!CC45*($E45=$F$1)</f>
        <v>0</v>
      </c>
      <c r="CD45" s="80">
        <f>'MOD Vectors ALL'!CD45*($E45=$F$1)</f>
        <v>0</v>
      </c>
      <c r="CE45" s="80">
        <f>'MOD Vectors ALL'!CE45*($E45=$F$1)</f>
        <v>0</v>
      </c>
      <c r="CF45" s="80">
        <f>'MOD Vectors ALL'!CF45*($E45=$F$1)</f>
        <v>0</v>
      </c>
      <c r="CG45" s="80">
        <f>'MOD Vectors ALL'!CG45*($E45=$F$1)</f>
        <v>0</v>
      </c>
      <c r="CH45" s="80">
        <f>'MOD Vectors ALL'!CH45*($E45=$F$1)</f>
        <v>0</v>
      </c>
      <c r="CI45" s="80">
        <f>'MOD Vectors ALL'!CI45*($E45=$F$1)</f>
        <v>0</v>
      </c>
      <c r="CJ45" s="80">
        <f>'MOD Vectors ALL'!CJ45*($E45=$F$1)</f>
        <v>0</v>
      </c>
      <c r="CK45" s="80">
        <f>'MOD Vectors ALL'!CK45*($E45=$F$1)</f>
        <v>0</v>
      </c>
      <c r="CL45" s="80">
        <f>'MOD Vectors ALL'!CL45*($E45=$F$1)</f>
        <v>0</v>
      </c>
      <c r="CM45" s="80">
        <f>'MOD Vectors ALL'!CM45*($E45=$F$1)</f>
        <v>0</v>
      </c>
      <c r="CN45" s="80">
        <f>'MOD Vectors ALL'!CN45*($E45=$F$1)</f>
        <v>0</v>
      </c>
      <c r="CO45" s="80">
        <f>'MOD Vectors ALL'!CO45*($E45=$F$1)</f>
        <v>0</v>
      </c>
      <c r="CP45" s="80">
        <f>'MOD Vectors ALL'!CP45*($E45=$F$1)</f>
        <v>0</v>
      </c>
      <c r="CQ45" s="80">
        <f>'MOD Vectors ALL'!CQ45*($E45=$F$1)</f>
        <v>0</v>
      </c>
      <c r="CR45" s="80">
        <f>'MOD Vectors ALL'!CR45*($E45=$F$1)</f>
        <v>0</v>
      </c>
      <c r="CS45" s="80">
        <f>'MOD Vectors ALL'!CS45*($E45=$F$1)</f>
        <v>0</v>
      </c>
      <c r="CT45" s="80">
        <f>'MOD Vectors ALL'!CT45*($E45=$F$1)</f>
        <v>0</v>
      </c>
      <c r="CU45" s="80">
        <f>'MOD Vectors ALL'!CU45*($E45=$F$1)</f>
        <v>0</v>
      </c>
      <c r="CV45" s="80">
        <f>'MOD Vectors ALL'!CV45*($E45=$F$1)</f>
        <v>0</v>
      </c>
      <c r="CW45" s="80">
        <f>'MOD Vectors ALL'!CW45*($E45=$F$1)</f>
        <v>0</v>
      </c>
      <c r="CX45" s="80">
        <f>'MOD Vectors ALL'!CX45*($E45=$F$1)</f>
        <v>0</v>
      </c>
      <c r="CY45" s="80">
        <f>'MOD Vectors ALL'!CY45*($E45=$F$1)</f>
        <v>0</v>
      </c>
      <c r="CZ45" s="80">
        <f>'MOD Vectors ALL'!CZ45*($E45=$F$1)</f>
        <v>0</v>
      </c>
      <c r="DA45" s="80">
        <f>'MOD Vectors ALL'!DA45*($E45=$F$1)</f>
        <v>0</v>
      </c>
      <c r="DB45" s="80">
        <f>'MOD Vectors ALL'!DB45*($E45=$F$1)</f>
        <v>0</v>
      </c>
      <c r="DC45" s="80">
        <f>'MOD Vectors ALL'!DC45*($E45=$F$1)</f>
        <v>0</v>
      </c>
      <c r="DD45" s="80">
        <f>'MOD Vectors ALL'!DD45*($E45=$F$1)</f>
        <v>0</v>
      </c>
      <c r="DE45" s="80">
        <f>'MOD Vectors ALL'!DE45*($E45=$F$1)</f>
        <v>0</v>
      </c>
      <c r="DF45" s="80">
        <f>'MOD Vectors ALL'!DF45*($E45=$F$1)</f>
        <v>0</v>
      </c>
      <c r="DG45" s="80">
        <f>'MOD Vectors ALL'!DG45*($E45=$F$1)</f>
        <v>0</v>
      </c>
      <c r="DH45" s="80">
        <f>'MOD Vectors ALL'!DH45*($E45=$F$1)</f>
        <v>0</v>
      </c>
      <c r="DI45" s="80">
        <f>'MOD Vectors ALL'!DI45*($E45=$F$1)</f>
        <v>0</v>
      </c>
      <c r="DJ45" s="80">
        <f>'MOD Vectors ALL'!DJ45*($E45=$F$1)</f>
        <v>0</v>
      </c>
      <c r="DK45" s="80">
        <f>'MOD Vectors ALL'!DK45*($E45=$F$1)</f>
        <v>0</v>
      </c>
      <c r="DL45" s="80">
        <f>'MOD Vectors ALL'!DL45*($E45=$F$1)</f>
        <v>0</v>
      </c>
      <c r="DM45" s="80">
        <f>'MOD Vectors ALL'!DM45*($E45=$F$1)</f>
        <v>0</v>
      </c>
      <c r="DN45" s="80">
        <f>'MOD Vectors ALL'!DN45*($E45=$F$1)</f>
        <v>0</v>
      </c>
      <c r="DO45" s="80">
        <f>'MOD Vectors ALL'!DO45*($E45=$F$1)</f>
        <v>0</v>
      </c>
      <c r="DP45" s="80">
        <f>'MOD Vectors ALL'!DP45*($E45=$F$1)</f>
        <v>0</v>
      </c>
      <c r="DQ45" s="80">
        <f>'MOD Vectors ALL'!DQ45*($E45=$F$1)</f>
        <v>0</v>
      </c>
    </row>
    <row r="46" spans="1:121" x14ac:dyDescent="0.2">
      <c r="A46">
        <v>403</v>
      </c>
      <c r="B46" t="s">
        <v>9</v>
      </c>
      <c r="C46" t="s">
        <v>369</v>
      </c>
      <c r="D46" t="s">
        <v>526</v>
      </c>
      <c r="E46" t="s">
        <v>523</v>
      </c>
      <c r="F46" t="s">
        <v>33</v>
      </c>
      <c r="G46">
        <v>0.203261</v>
      </c>
      <c r="H46">
        <v>0.24636</v>
      </c>
      <c r="I46" s="80">
        <f>'MOD Vectors ALL'!I46*($E46=$F$1)</f>
        <v>0</v>
      </c>
      <c r="J46" s="80">
        <f>'MOD Vectors ALL'!J46*($E46=$F$1)</f>
        <v>0</v>
      </c>
      <c r="K46" s="80">
        <f>'MOD Vectors ALL'!K46*($E46=$F$1)</f>
        <v>0</v>
      </c>
      <c r="L46" s="80">
        <f>'MOD Vectors ALL'!L46*($E46=$F$1)</f>
        <v>0</v>
      </c>
      <c r="M46" s="80">
        <f>'MOD Vectors ALL'!M46*($E46=$F$1)</f>
        <v>0</v>
      </c>
      <c r="N46" s="80">
        <f>'MOD Vectors ALL'!N46*($E46=$F$1)</f>
        <v>0</v>
      </c>
      <c r="O46" s="80">
        <f>'MOD Vectors ALL'!O46*($E46=$F$1)</f>
        <v>0</v>
      </c>
      <c r="P46" s="80">
        <f>'MOD Vectors ALL'!P46*($E46=$F$1)</f>
        <v>0</v>
      </c>
      <c r="Q46" s="80">
        <f>'MOD Vectors ALL'!Q46*($E46=$F$1)</f>
        <v>0</v>
      </c>
      <c r="R46" s="80">
        <f>'MOD Vectors ALL'!R46*($E46=$F$1)</f>
        <v>0</v>
      </c>
      <c r="S46" s="80">
        <f>'MOD Vectors ALL'!S46*($E46=$F$1)</f>
        <v>0</v>
      </c>
      <c r="T46" s="80">
        <f>'MOD Vectors ALL'!T46*($E46=$F$1)</f>
        <v>0</v>
      </c>
      <c r="U46" s="80">
        <f>'MOD Vectors ALL'!U46*($E46=$F$1)</f>
        <v>0</v>
      </c>
      <c r="V46" s="80">
        <f>'MOD Vectors ALL'!V46*($E46=$F$1)</f>
        <v>0</v>
      </c>
      <c r="W46" s="80">
        <f>'MOD Vectors ALL'!W46*($E46=$F$1)</f>
        <v>0</v>
      </c>
      <c r="X46" s="80">
        <f>'MOD Vectors ALL'!X46*($E46=$F$1)</f>
        <v>0</v>
      </c>
      <c r="Y46" s="80">
        <f>'MOD Vectors ALL'!Y46*($E46=$F$1)</f>
        <v>0</v>
      </c>
      <c r="Z46" s="80">
        <f>'MOD Vectors ALL'!Z46*($E46=$F$1)</f>
        <v>0</v>
      </c>
      <c r="AA46" s="80">
        <f>'MOD Vectors ALL'!AA46*($E46=$F$1)</f>
        <v>0</v>
      </c>
      <c r="AB46" s="80">
        <f>'MOD Vectors ALL'!AB46*($E46=$F$1)</f>
        <v>0</v>
      </c>
      <c r="AC46" s="80">
        <f>'MOD Vectors ALL'!AC46*($E46=$F$1)</f>
        <v>0</v>
      </c>
      <c r="AD46" s="80">
        <f>'MOD Vectors ALL'!AD46*($E46=$F$1)</f>
        <v>0</v>
      </c>
      <c r="AE46" s="80">
        <f>'MOD Vectors ALL'!AE46*($E46=$F$1)</f>
        <v>0</v>
      </c>
      <c r="AF46" s="80">
        <f>'MOD Vectors ALL'!AF46*($E46=$F$1)</f>
        <v>0</v>
      </c>
      <c r="AG46" s="80">
        <f>'MOD Vectors ALL'!AG46*($E46=$F$1)</f>
        <v>0</v>
      </c>
      <c r="AH46" s="80">
        <f>'MOD Vectors ALL'!AH46*($E46=$F$1)</f>
        <v>0</v>
      </c>
      <c r="AI46" s="80">
        <f>'MOD Vectors ALL'!AI46*($E46=$F$1)</f>
        <v>0</v>
      </c>
      <c r="AJ46" s="80">
        <f>'MOD Vectors ALL'!AJ46*($E46=$F$1)</f>
        <v>0</v>
      </c>
      <c r="AK46" s="80">
        <f>'MOD Vectors ALL'!AK46*($E46=$F$1)</f>
        <v>0</v>
      </c>
      <c r="AL46" s="80">
        <f>'MOD Vectors ALL'!AL46*($E46=$F$1)</f>
        <v>0</v>
      </c>
      <c r="AM46" s="80">
        <f>'MOD Vectors ALL'!AM46*($E46=$F$1)</f>
        <v>0</v>
      </c>
      <c r="AN46" s="80">
        <f>'MOD Vectors ALL'!AN46*($E46=$F$1)</f>
        <v>0</v>
      </c>
      <c r="AO46" s="80">
        <f>'MOD Vectors ALL'!AO46*($E46=$F$1)</f>
        <v>0</v>
      </c>
      <c r="AP46" s="80">
        <f>'MOD Vectors ALL'!AP46*($E46=$F$1)</f>
        <v>0</v>
      </c>
      <c r="AQ46" s="80">
        <f>'MOD Vectors ALL'!AQ46*($E46=$F$1)</f>
        <v>0</v>
      </c>
      <c r="AR46" s="80">
        <f>'MOD Vectors ALL'!AR46*($E46=$F$1)</f>
        <v>0</v>
      </c>
      <c r="AS46" s="80">
        <f>'MOD Vectors ALL'!AS46*($E46=$F$1)</f>
        <v>0</v>
      </c>
      <c r="AT46" s="80">
        <f>'MOD Vectors ALL'!AT46*($E46=$F$1)</f>
        <v>0</v>
      </c>
      <c r="AU46" s="80">
        <f>'MOD Vectors ALL'!AU46*($E46=$F$1)</f>
        <v>0</v>
      </c>
      <c r="AV46" s="80">
        <f>'MOD Vectors ALL'!AV46*($E46=$F$1)</f>
        <v>0</v>
      </c>
      <c r="AW46" s="80">
        <f>'MOD Vectors ALL'!AW46*($E46=$F$1)</f>
        <v>0</v>
      </c>
      <c r="AX46" s="80">
        <f>'MOD Vectors ALL'!AX46*($E46=$F$1)</f>
        <v>0</v>
      </c>
      <c r="AY46" s="80">
        <f>'MOD Vectors ALL'!AY46*($E46=$F$1)</f>
        <v>0</v>
      </c>
      <c r="AZ46" s="80">
        <f>'MOD Vectors ALL'!AZ46*($E46=$F$1)</f>
        <v>0</v>
      </c>
      <c r="BA46" s="80">
        <f>'MOD Vectors ALL'!BA46*($E46=$F$1)</f>
        <v>0</v>
      </c>
      <c r="BB46" s="80">
        <f>'MOD Vectors ALL'!BB46*($E46=$F$1)</f>
        <v>0</v>
      </c>
      <c r="BC46" s="80">
        <f>'MOD Vectors ALL'!BC46*($E46=$F$1)</f>
        <v>0</v>
      </c>
      <c r="BD46" s="80">
        <f>'MOD Vectors ALL'!BD46*($E46=$F$1)</f>
        <v>0</v>
      </c>
      <c r="BE46" s="80">
        <f>'MOD Vectors ALL'!BE46*($E46=$F$1)</f>
        <v>0</v>
      </c>
      <c r="BF46" s="80">
        <f>'MOD Vectors ALL'!BF46*($E46=$F$1)</f>
        <v>0</v>
      </c>
      <c r="BG46" s="80">
        <f>'MOD Vectors ALL'!BG46*($E46=$F$1)</f>
        <v>0</v>
      </c>
      <c r="BH46" s="80">
        <f>'MOD Vectors ALL'!BH46*($E46=$F$1)</f>
        <v>0</v>
      </c>
      <c r="BI46" s="80">
        <f>'MOD Vectors ALL'!BI46*($E46=$F$1)</f>
        <v>0</v>
      </c>
      <c r="BJ46" s="80">
        <f>'MOD Vectors ALL'!BJ46*($E46=$F$1)</f>
        <v>0</v>
      </c>
      <c r="BK46" s="80">
        <f>'MOD Vectors ALL'!BK46*($E46=$F$1)</f>
        <v>0</v>
      </c>
      <c r="BL46" s="80">
        <f>'MOD Vectors ALL'!BL46*($E46=$F$1)</f>
        <v>0</v>
      </c>
      <c r="BM46" s="80">
        <f>'MOD Vectors ALL'!BM46*($E46=$F$1)</f>
        <v>0</v>
      </c>
      <c r="BN46" s="80">
        <f>'MOD Vectors ALL'!BN46*($E46=$F$1)</f>
        <v>0</v>
      </c>
      <c r="BO46" s="80">
        <f>'MOD Vectors ALL'!BO46*($E46=$F$1)</f>
        <v>0</v>
      </c>
      <c r="BP46" s="80">
        <f>'MOD Vectors ALL'!BP46*($E46=$F$1)</f>
        <v>0</v>
      </c>
      <c r="BQ46" s="80">
        <f>'MOD Vectors ALL'!BQ46*($E46=$F$1)</f>
        <v>0</v>
      </c>
      <c r="BR46" s="80">
        <f>'MOD Vectors ALL'!BR46*($E46=$F$1)</f>
        <v>0</v>
      </c>
      <c r="BS46" s="80">
        <f>'MOD Vectors ALL'!BS46*($E46=$F$1)</f>
        <v>0</v>
      </c>
      <c r="BT46" s="80">
        <f>'MOD Vectors ALL'!BT46*($E46=$F$1)</f>
        <v>0</v>
      </c>
      <c r="BU46" s="80">
        <f>'MOD Vectors ALL'!BU46*($E46=$F$1)</f>
        <v>0</v>
      </c>
      <c r="BV46" s="80">
        <f>'MOD Vectors ALL'!BV46*($E46=$F$1)</f>
        <v>0</v>
      </c>
      <c r="BW46" s="80">
        <f>'MOD Vectors ALL'!BW46*($E46=$F$1)</f>
        <v>0</v>
      </c>
      <c r="BX46" s="80">
        <f>'MOD Vectors ALL'!BX46*($E46=$F$1)</f>
        <v>0</v>
      </c>
      <c r="BY46" s="80">
        <f>'MOD Vectors ALL'!BY46*($E46=$F$1)</f>
        <v>0</v>
      </c>
      <c r="BZ46" s="80">
        <f>'MOD Vectors ALL'!BZ46*($E46=$F$1)</f>
        <v>0</v>
      </c>
      <c r="CA46" s="80">
        <f>'MOD Vectors ALL'!CA46*($E46=$F$1)</f>
        <v>0</v>
      </c>
      <c r="CB46" s="80">
        <f>'MOD Vectors ALL'!CB46*($E46=$F$1)</f>
        <v>0</v>
      </c>
      <c r="CC46" s="80">
        <f>'MOD Vectors ALL'!CC46*($E46=$F$1)</f>
        <v>0</v>
      </c>
      <c r="CD46" s="80">
        <f>'MOD Vectors ALL'!CD46*($E46=$F$1)</f>
        <v>0</v>
      </c>
      <c r="CE46" s="80">
        <f>'MOD Vectors ALL'!CE46*($E46=$F$1)</f>
        <v>0</v>
      </c>
      <c r="CF46" s="80">
        <f>'MOD Vectors ALL'!CF46*($E46=$F$1)</f>
        <v>0</v>
      </c>
      <c r="CG46" s="80">
        <f>'MOD Vectors ALL'!CG46*($E46=$F$1)</f>
        <v>0</v>
      </c>
      <c r="CH46" s="80">
        <f>'MOD Vectors ALL'!CH46*($E46=$F$1)</f>
        <v>0</v>
      </c>
      <c r="CI46" s="80">
        <f>'MOD Vectors ALL'!CI46*($E46=$F$1)</f>
        <v>0</v>
      </c>
      <c r="CJ46" s="80">
        <f>'MOD Vectors ALL'!CJ46*($E46=$F$1)</f>
        <v>0</v>
      </c>
      <c r="CK46" s="80">
        <f>'MOD Vectors ALL'!CK46*($E46=$F$1)</f>
        <v>0</v>
      </c>
      <c r="CL46" s="80">
        <f>'MOD Vectors ALL'!CL46*($E46=$F$1)</f>
        <v>0</v>
      </c>
      <c r="CM46" s="80">
        <f>'MOD Vectors ALL'!CM46*($E46=$F$1)</f>
        <v>0</v>
      </c>
      <c r="CN46" s="80">
        <f>'MOD Vectors ALL'!CN46*($E46=$F$1)</f>
        <v>0</v>
      </c>
      <c r="CO46" s="80">
        <f>'MOD Vectors ALL'!CO46*($E46=$F$1)</f>
        <v>0</v>
      </c>
      <c r="CP46" s="80">
        <f>'MOD Vectors ALL'!CP46*($E46=$F$1)</f>
        <v>0</v>
      </c>
      <c r="CQ46" s="80">
        <f>'MOD Vectors ALL'!CQ46*($E46=$F$1)</f>
        <v>0</v>
      </c>
      <c r="CR46" s="80">
        <f>'MOD Vectors ALL'!CR46*($E46=$F$1)</f>
        <v>0</v>
      </c>
      <c r="CS46" s="80">
        <f>'MOD Vectors ALL'!CS46*($E46=$F$1)</f>
        <v>0</v>
      </c>
      <c r="CT46" s="80">
        <f>'MOD Vectors ALL'!CT46*($E46=$F$1)</f>
        <v>0</v>
      </c>
      <c r="CU46" s="80">
        <f>'MOD Vectors ALL'!CU46*($E46=$F$1)</f>
        <v>0</v>
      </c>
      <c r="CV46" s="80">
        <f>'MOD Vectors ALL'!CV46*($E46=$F$1)</f>
        <v>0</v>
      </c>
      <c r="CW46" s="80">
        <f>'MOD Vectors ALL'!CW46*($E46=$F$1)</f>
        <v>0</v>
      </c>
      <c r="CX46" s="80">
        <f>'MOD Vectors ALL'!CX46*($E46=$F$1)</f>
        <v>0</v>
      </c>
      <c r="CY46" s="80">
        <f>'MOD Vectors ALL'!CY46*($E46=$F$1)</f>
        <v>0</v>
      </c>
      <c r="CZ46" s="80">
        <f>'MOD Vectors ALL'!CZ46*($E46=$F$1)</f>
        <v>0</v>
      </c>
      <c r="DA46" s="80">
        <f>'MOD Vectors ALL'!DA46*($E46=$F$1)</f>
        <v>0</v>
      </c>
      <c r="DB46" s="80">
        <f>'MOD Vectors ALL'!DB46*($E46=$F$1)</f>
        <v>0</v>
      </c>
      <c r="DC46" s="80">
        <f>'MOD Vectors ALL'!DC46*($E46=$F$1)</f>
        <v>0</v>
      </c>
      <c r="DD46" s="80">
        <f>'MOD Vectors ALL'!DD46*($E46=$F$1)</f>
        <v>0</v>
      </c>
      <c r="DE46" s="80">
        <f>'MOD Vectors ALL'!DE46*($E46=$F$1)</f>
        <v>0</v>
      </c>
      <c r="DF46" s="80">
        <f>'MOD Vectors ALL'!DF46*($E46=$F$1)</f>
        <v>0</v>
      </c>
      <c r="DG46" s="80">
        <f>'MOD Vectors ALL'!DG46*($E46=$F$1)</f>
        <v>0</v>
      </c>
      <c r="DH46" s="80">
        <f>'MOD Vectors ALL'!DH46*($E46=$F$1)</f>
        <v>0</v>
      </c>
      <c r="DI46" s="80">
        <f>'MOD Vectors ALL'!DI46*($E46=$F$1)</f>
        <v>0</v>
      </c>
      <c r="DJ46" s="80">
        <f>'MOD Vectors ALL'!DJ46*($E46=$F$1)</f>
        <v>0</v>
      </c>
      <c r="DK46" s="80">
        <f>'MOD Vectors ALL'!DK46*($E46=$F$1)</f>
        <v>0</v>
      </c>
      <c r="DL46" s="80">
        <f>'MOD Vectors ALL'!DL46*($E46=$F$1)</f>
        <v>0</v>
      </c>
      <c r="DM46" s="80">
        <f>'MOD Vectors ALL'!DM46*($E46=$F$1)</f>
        <v>0</v>
      </c>
      <c r="DN46" s="80">
        <f>'MOD Vectors ALL'!DN46*($E46=$F$1)</f>
        <v>0</v>
      </c>
      <c r="DO46" s="80">
        <f>'MOD Vectors ALL'!DO46*($E46=$F$1)</f>
        <v>0</v>
      </c>
      <c r="DP46" s="80">
        <f>'MOD Vectors ALL'!DP46*($E46=$F$1)</f>
        <v>0</v>
      </c>
      <c r="DQ46" s="80">
        <f>'MOD Vectors ALL'!DQ46*($E46=$F$1)</f>
        <v>0</v>
      </c>
    </row>
    <row r="47" spans="1:121" x14ac:dyDescent="0.2">
      <c r="A47">
        <v>404</v>
      </c>
      <c r="B47" t="s">
        <v>9</v>
      </c>
      <c r="C47" t="s">
        <v>369</v>
      </c>
      <c r="D47" t="s">
        <v>526</v>
      </c>
      <c r="E47" t="s">
        <v>523</v>
      </c>
      <c r="F47" t="s">
        <v>34</v>
      </c>
      <c r="G47">
        <v>0.21453700000000001</v>
      </c>
      <c r="H47">
        <v>0.34176099999999998</v>
      </c>
      <c r="I47" s="80">
        <f>'MOD Vectors ALL'!I47*($E47=$F$1)</f>
        <v>0</v>
      </c>
      <c r="J47" s="80">
        <f>'MOD Vectors ALL'!J47*($E47=$F$1)</f>
        <v>0</v>
      </c>
      <c r="K47" s="80">
        <f>'MOD Vectors ALL'!K47*($E47=$F$1)</f>
        <v>0</v>
      </c>
      <c r="L47" s="80">
        <f>'MOD Vectors ALL'!L47*($E47=$F$1)</f>
        <v>0</v>
      </c>
      <c r="M47" s="80">
        <f>'MOD Vectors ALL'!M47*($E47=$F$1)</f>
        <v>0</v>
      </c>
      <c r="N47" s="80">
        <f>'MOD Vectors ALL'!N47*($E47=$F$1)</f>
        <v>0</v>
      </c>
      <c r="O47" s="80">
        <f>'MOD Vectors ALL'!O47*($E47=$F$1)</f>
        <v>0</v>
      </c>
      <c r="P47" s="80">
        <f>'MOD Vectors ALL'!P47*($E47=$F$1)</f>
        <v>0</v>
      </c>
      <c r="Q47" s="80">
        <f>'MOD Vectors ALL'!Q47*($E47=$F$1)</f>
        <v>0</v>
      </c>
      <c r="R47" s="80">
        <f>'MOD Vectors ALL'!R47*($E47=$F$1)</f>
        <v>0</v>
      </c>
      <c r="S47" s="80">
        <f>'MOD Vectors ALL'!S47*($E47=$F$1)</f>
        <v>0</v>
      </c>
      <c r="T47" s="80">
        <f>'MOD Vectors ALL'!T47*($E47=$F$1)</f>
        <v>0</v>
      </c>
      <c r="U47" s="80">
        <f>'MOD Vectors ALL'!U47*($E47=$F$1)</f>
        <v>0</v>
      </c>
      <c r="V47" s="80">
        <f>'MOD Vectors ALL'!V47*($E47=$F$1)</f>
        <v>0</v>
      </c>
      <c r="W47" s="80">
        <f>'MOD Vectors ALL'!W47*($E47=$F$1)</f>
        <v>0</v>
      </c>
      <c r="X47" s="80">
        <f>'MOD Vectors ALL'!X47*($E47=$F$1)</f>
        <v>0</v>
      </c>
      <c r="Y47" s="80">
        <f>'MOD Vectors ALL'!Y47*($E47=$F$1)</f>
        <v>0</v>
      </c>
      <c r="Z47" s="80">
        <f>'MOD Vectors ALL'!Z47*($E47=$F$1)</f>
        <v>0</v>
      </c>
      <c r="AA47" s="80">
        <f>'MOD Vectors ALL'!AA47*($E47=$F$1)</f>
        <v>0</v>
      </c>
      <c r="AB47" s="80">
        <f>'MOD Vectors ALL'!AB47*($E47=$F$1)</f>
        <v>0</v>
      </c>
      <c r="AC47" s="80">
        <f>'MOD Vectors ALL'!AC47*($E47=$F$1)</f>
        <v>0</v>
      </c>
      <c r="AD47" s="80">
        <f>'MOD Vectors ALL'!AD47*($E47=$F$1)</f>
        <v>0</v>
      </c>
      <c r="AE47" s="80">
        <f>'MOD Vectors ALL'!AE47*($E47=$F$1)</f>
        <v>0</v>
      </c>
      <c r="AF47" s="80">
        <f>'MOD Vectors ALL'!AF47*($E47=$F$1)</f>
        <v>0</v>
      </c>
      <c r="AG47" s="80">
        <f>'MOD Vectors ALL'!AG47*($E47=$F$1)</f>
        <v>0</v>
      </c>
      <c r="AH47" s="80">
        <f>'MOD Vectors ALL'!AH47*($E47=$F$1)</f>
        <v>0</v>
      </c>
      <c r="AI47" s="80">
        <f>'MOD Vectors ALL'!AI47*($E47=$F$1)</f>
        <v>0</v>
      </c>
      <c r="AJ47" s="80">
        <f>'MOD Vectors ALL'!AJ47*($E47=$F$1)</f>
        <v>0</v>
      </c>
      <c r="AK47" s="80">
        <f>'MOD Vectors ALL'!AK47*($E47=$F$1)</f>
        <v>0</v>
      </c>
      <c r="AL47" s="80">
        <f>'MOD Vectors ALL'!AL47*($E47=$F$1)</f>
        <v>0</v>
      </c>
      <c r="AM47" s="80">
        <f>'MOD Vectors ALL'!AM47*($E47=$F$1)</f>
        <v>0</v>
      </c>
      <c r="AN47" s="80">
        <f>'MOD Vectors ALL'!AN47*($E47=$F$1)</f>
        <v>0</v>
      </c>
      <c r="AO47" s="80">
        <f>'MOD Vectors ALL'!AO47*($E47=$F$1)</f>
        <v>0</v>
      </c>
      <c r="AP47" s="80">
        <f>'MOD Vectors ALL'!AP47*($E47=$F$1)</f>
        <v>0</v>
      </c>
      <c r="AQ47" s="80">
        <f>'MOD Vectors ALL'!AQ47*($E47=$F$1)</f>
        <v>0</v>
      </c>
      <c r="AR47" s="80">
        <f>'MOD Vectors ALL'!AR47*($E47=$F$1)</f>
        <v>0</v>
      </c>
      <c r="AS47" s="80">
        <f>'MOD Vectors ALL'!AS47*($E47=$F$1)</f>
        <v>0</v>
      </c>
      <c r="AT47" s="80">
        <f>'MOD Vectors ALL'!AT47*($E47=$F$1)</f>
        <v>0</v>
      </c>
      <c r="AU47" s="80">
        <f>'MOD Vectors ALL'!AU47*($E47=$F$1)</f>
        <v>0</v>
      </c>
      <c r="AV47" s="80">
        <f>'MOD Vectors ALL'!AV47*($E47=$F$1)</f>
        <v>0</v>
      </c>
      <c r="AW47" s="80">
        <f>'MOD Vectors ALL'!AW47*($E47=$F$1)</f>
        <v>0</v>
      </c>
      <c r="AX47" s="80">
        <f>'MOD Vectors ALL'!AX47*($E47=$F$1)</f>
        <v>0</v>
      </c>
      <c r="AY47" s="80">
        <f>'MOD Vectors ALL'!AY47*($E47=$F$1)</f>
        <v>0</v>
      </c>
      <c r="AZ47" s="80">
        <f>'MOD Vectors ALL'!AZ47*($E47=$F$1)</f>
        <v>0</v>
      </c>
      <c r="BA47" s="80">
        <f>'MOD Vectors ALL'!BA47*($E47=$F$1)</f>
        <v>0</v>
      </c>
      <c r="BB47" s="80">
        <f>'MOD Vectors ALL'!BB47*($E47=$F$1)</f>
        <v>0</v>
      </c>
      <c r="BC47" s="80">
        <f>'MOD Vectors ALL'!BC47*($E47=$F$1)</f>
        <v>0</v>
      </c>
      <c r="BD47" s="80">
        <f>'MOD Vectors ALL'!BD47*($E47=$F$1)</f>
        <v>0</v>
      </c>
      <c r="BE47" s="80">
        <f>'MOD Vectors ALL'!BE47*($E47=$F$1)</f>
        <v>0</v>
      </c>
      <c r="BF47" s="80">
        <f>'MOD Vectors ALL'!BF47*($E47=$F$1)</f>
        <v>0</v>
      </c>
      <c r="BG47" s="80">
        <f>'MOD Vectors ALL'!BG47*($E47=$F$1)</f>
        <v>0</v>
      </c>
      <c r="BH47" s="80">
        <f>'MOD Vectors ALL'!BH47*($E47=$F$1)</f>
        <v>0</v>
      </c>
      <c r="BI47" s="80">
        <f>'MOD Vectors ALL'!BI47*($E47=$F$1)</f>
        <v>0</v>
      </c>
      <c r="BJ47" s="80">
        <f>'MOD Vectors ALL'!BJ47*($E47=$F$1)</f>
        <v>0</v>
      </c>
      <c r="BK47" s="80">
        <f>'MOD Vectors ALL'!BK47*($E47=$F$1)</f>
        <v>0</v>
      </c>
      <c r="BL47" s="80">
        <f>'MOD Vectors ALL'!BL47*($E47=$F$1)</f>
        <v>0</v>
      </c>
      <c r="BM47" s="80">
        <f>'MOD Vectors ALL'!BM47*($E47=$F$1)</f>
        <v>0</v>
      </c>
      <c r="BN47" s="80">
        <f>'MOD Vectors ALL'!BN47*($E47=$F$1)</f>
        <v>0</v>
      </c>
      <c r="BO47" s="80">
        <f>'MOD Vectors ALL'!BO47*($E47=$F$1)</f>
        <v>0</v>
      </c>
      <c r="BP47" s="80">
        <f>'MOD Vectors ALL'!BP47*($E47=$F$1)</f>
        <v>0</v>
      </c>
      <c r="BQ47" s="80">
        <f>'MOD Vectors ALL'!BQ47*($E47=$F$1)</f>
        <v>0</v>
      </c>
      <c r="BR47" s="80">
        <f>'MOD Vectors ALL'!BR47*($E47=$F$1)</f>
        <v>0</v>
      </c>
      <c r="BS47" s="80">
        <f>'MOD Vectors ALL'!BS47*($E47=$F$1)</f>
        <v>0</v>
      </c>
      <c r="BT47" s="80">
        <f>'MOD Vectors ALL'!BT47*($E47=$F$1)</f>
        <v>0</v>
      </c>
      <c r="BU47" s="80">
        <f>'MOD Vectors ALL'!BU47*($E47=$F$1)</f>
        <v>0</v>
      </c>
      <c r="BV47" s="80">
        <f>'MOD Vectors ALL'!BV47*($E47=$F$1)</f>
        <v>0</v>
      </c>
      <c r="BW47" s="80">
        <f>'MOD Vectors ALL'!BW47*($E47=$F$1)</f>
        <v>0</v>
      </c>
      <c r="BX47" s="80">
        <f>'MOD Vectors ALL'!BX47*($E47=$F$1)</f>
        <v>0</v>
      </c>
      <c r="BY47" s="80">
        <f>'MOD Vectors ALL'!BY47*($E47=$F$1)</f>
        <v>0</v>
      </c>
      <c r="BZ47" s="80">
        <f>'MOD Vectors ALL'!BZ47*($E47=$F$1)</f>
        <v>0</v>
      </c>
      <c r="CA47" s="80">
        <f>'MOD Vectors ALL'!CA47*($E47=$F$1)</f>
        <v>0</v>
      </c>
      <c r="CB47" s="80">
        <f>'MOD Vectors ALL'!CB47*($E47=$F$1)</f>
        <v>0</v>
      </c>
      <c r="CC47" s="80">
        <f>'MOD Vectors ALL'!CC47*($E47=$F$1)</f>
        <v>0</v>
      </c>
      <c r="CD47" s="80">
        <f>'MOD Vectors ALL'!CD47*($E47=$F$1)</f>
        <v>0</v>
      </c>
      <c r="CE47" s="80">
        <f>'MOD Vectors ALL'!CE47*($E47=$F$1)</f>
        <v>0</v>
      </c>
      <c r="CF47" s="80">
        <f>'MOD Vectors ALL'!CF47*($E47=$F$1)</f>
        <v>0</v>
      </c>
      <c r="CG47" s="80">
        <f>'MOD Vectors ALL'!CG47*($E47=$F$1)</f>
        <v>0</v>
      </c>
      <c r="CH47" s="80">
        <f>'MOD Vectors ALL'!CH47*($E47=$F$1)</f>
        <v>0</v>
      </c>
      <c r="CI47" s="80">
        <f>'MOD Vectors ALL'!CI47*($E47=$F$1)</f>
        <v>0</v>
      </c>
      <c r="CJ47" s="80">
        <f>'MOD Vectors ALL'!CJ47*($E47=$F$1)</f>
        <v>0</v>
      </c>
      <c r="CK47" s="80">
        <f>'MOD Vectors ALL'!CK47*($E47=$F$1)</f>
        <v>0</v>
      </c>
      <c r="CL47" s="80">
        <f>'MOD Vectors ALL'!CL47*($E47=$F$1)</f>
        <v>0</v>
      </c>
      <c r="CM47" s="80">
        <f>'MOD Vectors ALL'!CM47*($E47=$F$1)</f>
        <v>0</v>
      </c>
      <c r="CN47" s="80">
        <f>'MOD Vectors ALL'!CN47*($E47=$F$1)</f>
        <v>0</v>
      </c>
      <c r="CO47" s="80">
        <f>'MOD Vectors ALL'!CO47*($E47=$F$1)</f>
        <v>0</v>
      </c>
      <c r="CP47" s="80">
        <f>'MOD Vectors ALL'!CP47*($E47=$F$1)</f>
        <v>0</v>
      </c>
      <c r="CQ47" s="80">
        <f>'MOD Vectors ALL'!CQ47*($E47=$F$1)</f>
        <v>0</v>
      </c>
      <c r="CR47" s="80">
        <f>'MOD Vectors ALL'!CR47*($E47=$F$1)</f>
        <v>0</v>
      </c>
      <c r="CS47" s="80">
        <f>'MOD Vectors ALL'!CS47*($E47=$F$1)</f>
        <v>0</v>
      </c>
      <c r="CT47" s="80">
        <f>'MOD Vectors ALL'!CT47*($E47=$F$1)</f>
        <v>0</v>
      </c>
      <c r="CU47" s="80">
        <f>'MOD Vectors ALL'!CU47*($E47=$F$1)</f>
        <v>0</v>
      </c>
      <c r="CV47" s="80">
        <f>'MOD Vectors ALL'!CV47*($E47=$F$1)</f>
        <v>0</v>
      </c>
      <c r="CW47" s="80">
        <f>'MOD Vectors ALL'!CW47*($E47=$F$1)</f>
        <v>0</v>
      </c>
      <c r="CX47" s="80">
        <f>'MOD Vectors ALL'!CX47*($E47=$F$1)</f>
        <v>0</v>
      </c>
      <c r="CY47" s="80">
        <f>'MOD Vectors ALL'!CY47*($E47=$F$1)</f>
        <v>0</v>
      </c>
      <c r="CZ47" s="80">
        <f>'MOD Vectors ALL'!CZ47*($E47=$F$1)</f>
        <v>0</v>
      </c>
      <c r="DA47" s="80">
        <f>'MOD Vectors ALL'!DA47*($E47=$F$1)</f>
        <v>0</v>
      </c>
      <c r="DB47" s="80">
        <f>'MOD Vectors ALL'!DB47*($E47=$F$1)</f>
        <v>0</v>
      </c>
      <c r="DC47" s="80">
        <f>'MOD Vectors ALL'!DC47*($E47=$F$1)</f>
        <v>0</v>
      </c>
      <c r="DD47" s="80">
        <f>'MOD Vectors ALL'!DD47*($E47=$F$1)</f>
        <v>0</v>
      </c>
      <c r="DE47" s="80">
        <f>'MOD Vectors ALL'!DE47*($E47=$F$1)</f>
        <v>0</v>
      </c>
      <c r="DF47" s="80">
        <f>'MOD Vectors ALL'!DF47*($E47=$F$1)</f>
        <v>0</v>
      </c>
      <c r="DG47" s="80">
        <f>'MOD Vectors ALL'!DG47*($E47=$F$1)</f>
        <v>0</v>
      </c>
      <c r="DH47" s="80">
        <f>'MOD Vectors ALL'!DH47*($E47=$F$1)</f>
        <v>0</v>
      </c>
      <c r="DI47" s="80">
        <f>'MOD Vectors ALL'!DI47*($E47=$F$1)</f>
        <v>0</v>
      </c>
      <c r="DJ47" s="80">
        <f>'MOD Vectors ALL'!DJ47*($E47=$F$1)</f>
        <v>0</v>
      </c>
      <c r="DK47" s="80">
        <f>'MOD Vectors ALL'!DK47*($E47=$F$1)</f>
        <v>0</v>
      </c>
      <c r="DL47" s="80">
        <f>'MOD Vectors ALL'!DL47*($E47=$F$1)</f>
        <v>0</v>
      </c>
      <c r="DM47" s="80">
        <f>'MOD Vectors ALL'!DM47*($E47=$F$1)</f>
        <v>0</v>
      </c>
      <c r="DN47" s="80">
        <f>'MOD Vectors ALL'!DN47*($E47=$F$1)</f>
        <v>0</v>
      </c>
      <c r="DO47" s="80">
        <f>'MOD Vectors ALL'!DO47*($E47=$F$1)</f>
        <v>0</v>
      </c>
      <c r="DP47" s="80">
        <f>'MOD Vectors ALL'!DP47*($E47=$F$1)</f>
        <v>0</v>
      </c>
      <c r="DQ47" s="80">
        <f>'MOD Vectors ALL'!DQ47*($E47=$F$1)</f>
        <v>0</v>
      </c>
    </row>
    <row r="48" spans="1:121" x14ac:dyDescent="0.2">
      <c r="A48">
        <v>405</v>
      </c>
      <c r="B48" t="s">
        <v>9</v>
      </c>
      <c r="C48" t="s">
        <v>369</v>
      </c>
      <c r="D48" t="s">
        <v>526</v>
      </c>
      <c r="E48" t="s">
        <v>523</v>
      </c>
      <c r="F48" t="s">
        <v>7</v>
      </c>
      <c r="G48">
        <v>0.22616</v>
      </c>
      <c r="H48">
        <v>0.40585599999999999</v>
      </c>
      <c r="I48" s="80">
        <f>'MOD Vectors ALL'!I48*($E48=$F$1)</f>
        <v>0</v>
      </c>
      <c r="J48" s="80">
        <f>'MOD Vectors ALL'!J48*($E48=$F$1)</f>
        <v>0</v>
      </c>
      <c r="K48" s="80">
        <f>'MOD Vectors ALL'!K48*($E48=$F$1)</f>
        <v>0</v>
      </c>
      <c r="L48" s="80">
        <f>'MOD Vectors ALL'!L48*($E48=$F$1)</f>
        <v>0</v>
      </c>
      <c r="M48" s="80">
        <f>'MOD Vectors ALL'!M48*($E48=$F$1)</f>
        <v>0</v>
      </c>
      <c r="N48" s="80">
        <f>'MOD Vectors ALL'!N48*($E48=$F$1)</f>
        <v>0</v>
      </c>
      <c r="O48" s="80">
        <f>'MOD Vectors ALL'!O48*($E48=$F$1)</f>
        <v>0</v>
      </c>
      <c r="P48" s="80">
        <f>'MOD Vectors ALL'!P48*($E48=$F$1)</f>
        <v>0</v>
      </c>
      <c r="Q48" s="80">
        <f>'MOD Vectors ALL'!Q48*($E48=$F$1)</f>
        <v>0</v>
      </c>
      <c r="R48" s="80">
        <f>'MOD Vectors ALL'!R48*($E48=$F$1)</f>
        <v>0</v>
      </c>
      <c r="S48" s="80">
        <f>'MOD Vectors ALL'!S48*($E48=$F$1)</f>
        <v>0</v>
      </c>
      <c r="T48" s="80">
        <f>'MOD Vectors ALL'!T48*($E48=$F$1)</f>
        <v>0</v>
      </c>
      <c r="U48" s="80">
        <f>'MOD Vectors ALL'!U48*($E48=$F$1)</f>
        <v>0</v>
      </c>
      <c r="V48" s="80">
        <f>'MOD Vectors ALL'!V48*($E48=$F$1)</f>
        <v>0</v>
      </c>
      <c r="W48" s="80">
        <f>'MOD Vectors ALL'!W48*($E48=$F$1)</f>
        <v>0</v>
      </c>
      <c r="X48" s="80">
        <f>'MOD Vectors ALL'!X48*($E48=$F$1)</f>
        <v>0</v>
      </c>
      <c r="Y48" s="80">
        <f>'MOD Vectors ALL'!Y48*($E48=$F$1)</f>
        <v>0</v>
      </c>
      <c r="Z48" s="80">
        <f>'MOD Vectors ALL'!Z48*($E48=$F$1)</f>
        <v>0</v>
      </c>
      <c r="AA48" s="80">
        <f>'MOD Vectors ALL'!AA48*($E48=$F$1)</f>
        <v>0</v>
      </c>
      <c r="AB48" s="80">
        <f>'MOD Vectors ALL'!AB48*($E48=$F$1)</f>
        <v>0</v>
      </c>
      <c r="AC48" s="80">
        <f>'MOD Vectors ALL'!AC48*($E48=$F$1)</f>
        <v>0</v>
      </c>
      <c r="AD48" s="80">
        <f>'MOD Vectors ALL'!AD48*($E48=$F$1)</f>
        <v>0</v>
      </c>
      <c r="AE48" s="80">
        <f>'MOD Vectors ALL'!AE48*($E48=$F$1)</f>
        <v>0</v>
      </c>
      <c r="AF48" s="80">
        <f>'MOD Vectors ALL'!AF48*($E48=$F$1)</f>
        <v>0</v>
      </c>
      <c r="AG48" s="80">
        <f>'MOD Vectors ALL'!AG48*($E48=$F$1)</f>
        <v>0</v>
      </c>
      <c r="AH48" s="80">
        <f>'MOD Vectors ALL'!AH48*($E48=$F$1)</f>
        <v>0</v>
      </c>
      <c r="AI48" s="80">
        <f>'MOD Vectors ALL'!AI48*($E48=$F$1)</f>
        <v>0</v>
      </c>
      <c r="AJ48" s="80">
        <f>'MOD Vectors ALL'!AJ48*($E48=$F$1)</f>
        <v>0</v>
      </c>
      <c r="AK48" s="80">
        <f>'MOD Vectors ALL'!AK48*($E48=$F$1)</f>
        <v>0</v>
      </c>
      <c r="AL48" s="80">
        <f>'MOD Vectors ALL'!AL48*($E48=$F$1)</f>
        <v>0</v>
      </c>
      <c r="AM48" s="80">
        <f>'MOD Vectors ALL'!AM48*($E48=$F$1)</f>
        <v>0</v>
      </c>
      <c r="AN48" s="80">
        <f>'MOD Vectors ALL'!AN48*($E48=$F$1)</f>
        <v>0</v>
      </c>
      <c r="AO48" s="80">
        <f>'MOD Vectors ALL'!AO48*($E48=$F$1)</f>
        <v>0</v>
      </c>
      <c r="AP48" s="80">
        <f>'MOD Vectors ALL'!AP48*($E48=$F$1)</f>
        <v>0</v>
      </c>
      <c r="AQ48" s="80">
        <f>'MOD Vectors ALL'!AQ48*($E48=$F$1)</f>
        <v>0</v>
      </c>
      <c r="AR48" s="80">
        <f>'MOD Vectors ALL'!AR48*($E48=$F$1)</f>
        <v>0</v>
      </c>
      <c r="AS48" s="80">
        <f>'MOD Vectors ALL'!AS48*($E48=$F$1)</f>
        <v>0</v>
      </c>
      <c r="AT48" s="80">
        <f>'MOD Vectors ALL'!AT48*($E48=$F$1)</f>
        <v>0</v>
      </c>
      <c r="AU48" s="80">
        <f>'MOD Vectors ALL'!AU48*($E48=$F$1)</f>
        <v>0</v>
      </c>
      <c r="AV48" s="80">
        <f>'MOD Vectors ALL'!AV48*($E48=$F$1)</f>
        <v>0</v>
      </c>
      <c r="AW48" s="80">
        <f>'MOD Vectors ALL'!AW48*($E48=$F$1)</f>
        <v>0</v>
      </c>
      <c r="AX48" s="80">
        <f>'MOD Vectors ALL'!AX48*($E48=$F$1)</f>
        <v>0</v>
      </c>
      <c r="AY48" s="80">
        <f>'MOD Vectors ALL'!AY48*($E48=$F$1)</f>
        <v>0</v>
      </c>
      <c r="AZ48" s="80">
        <f>'MOD Vectors ALL'!AZ48*($E48=$F$1)</f>
        <v>0</v>
      </c>
      <c r="BA48" s="80">
        <f>'MOD Vectors ALL'!BA48*($E48=$F$1)</f>
        <v>0</v>
      </c>
      <c r="BB48" s="80">
        <f>'MOD Vectors ALL'!BB48*($E48=$F$1)</f>
        <v>0</v>
      </c>
      <c r="BC48" s="80">
        <f>'MOD Vectors ALL'!BC48*($E48=$F$1)</f>
        <v>0</v>
      </c>
      <c r="BD48" s="80">
        <f>'MOD Vectors ALL'!BD48*($E48=$F$1)</f>
        <v>0</v>
      </c>
      <c r="BE48" s="80">
        <f>'MOD Vectors ALL'!BE48*($E48=$F$1)</f>
        <v>0</v>
      </c>
      <c r="BF48" s="80">
        <f>'MOD Vectors ALL'!BF48*($E48=$F$1)</f>
        <v>0</v>
      </c>
      <c r="BG48" s="80">
        <f>'MOD Vectors ALL'!BG48*($E48=$F$1)</f>
        <v>0</v>
      </c>
      <c r="BH48" s="80">
        <f>'MOD Vectors ALL'!BH48*($E48=$F$1)</f>
        <v>0</v>
      </c>
      <c r="BI48" s="80">
        <f>'MOD Vectors ALL'!BI48*($E48=$F$1)</f>
        <v>0</v>
      </c>
      <c r="BJ48" s="80">
        <f>'MOD Vectors ALL'!BJ48*($E48=$F$1)</f>
        <v>0</v>
      </c>
      <c r="BK48" s="80">
        <f>'MOD Vectors ALL'!BK48*($E48=$F$1)</f>
        <v>0</v>
      </c>
      <c r="BL48" s="80">
        <f>'MOD Vectors ALL'!BL48*($E48=$F$1)</f>
        <v>0</v>
      </c>
      <c r="BM48" s="80">
        <f>'MOD Vectors ALL'!BM48*($E48=$F$1)</f>
        <v>0</v>
      </c>
      <c r="BN48" s="80">
        <f>'MOD Vectors ALL'!BN48*($E48=$F$1)</f>
        <v>0</v>
      </c>
      <c r="BO48" s="80">
        <f>'MOD Vectors ALL'!BO48*($E48=$F$1)</f>
        <v>0</v>
      </c>
      <c r="BP48" s="80">
        <f>'MOD Vectors ALL'!BP48*($E48=$F$1)</f>
        <v>0</v>
      </c>
      <c r="BQ48" s="80">
        <f>'MOD Vectors ALL'!BQ48*($E48=$F$1)</f>
        <v>0</v>
      </c>
      <c r="BR48" s="80">
        <f>'MOD Vectors ALL'!BR48*($E48=$F$1)</f>
        <v>0</v>
      </c>
      <c r="BS48" s="80">
        <f>'MOD Vectors ALL'!BS48*($E48=$F$1)</f>
        <v>0</v>
      </c>
      <c r="BT48" s="80">
        <f>'MOD Vectors ALL'!BT48*($E48=$F$1)</f>
        <v>0</v>
      </c>
      <c r="BU48" s="80">
        <f>'MOD Vectors ALL'!BU48*($E48=$F$1)</f>
        <v>0</v>
      </c>
      <c r="BV48" s="80">
        <f>'MOD Vectors ALL'!BV48*($E48=$F$1)</f>
        <v>0</v>
      </c>
      <c r="BW48" s="80">
        <f>'MOD Vectors ALL'!BW48*($E48=$F$1)</f>
        <v>0</v>
      </c>
      <c r="BX48" s="80">
        <f>'MOD Vectors ALL'!BX48*($E48=$F$1)</f>
        <v>0</v>
      </c>
      <c r="BY48" s="80">
        <f>'MOD Vectors ALL'!BY48*($E48=$F$1)</f>
        <v>0</v>
      </c>
      <c r="BZ48" s="80">
        <f>'MOD Vectors ALL'!BZ48*($E48=$F$1)</f>
        <v>0</v>
      </c>
      <c r="CA48" s="80">
        <f>'MOD Vectors ALL'!CA48*($E48=$F$1)</f>
        <v>0</v>
      </c>
      <c r="CB48" s="80">
        <f>'MOD Vectors ALL'!CB48*($E48=$F$1)</f>
        <v>0</v>
      </c>
      <c r="CC48" s="80">
        <f>'MOD Vectors ALL'!CC48*($E48=$F$1)</f>
        <v>0</v>
      </c>
      <c r="CD48" s="80">
        <f>'MOD Vectors ALL'!CD48*($E48=$F$1)</f>
        <v>0</v>
      </c>
      <c r="CE48" s="80">
        <f>'MOD Vectors ALL'!CE48*($E48=$F$1)</f>
        <v>0</v>
      </c>
      <c r="CF48" s="80">
        <f>'MOD Vectors ALL'!CF48*($E48=$F$1)</f>
        <v>0</v>
      </c>
      <c r="CG48" s="80">
        <f>'MOD Vectors ALL'!CG48*($E48=$F$1)</f>
        <v>0</v>
      </c>
      <c r="CH48" s="80">
        <f>'MOD Vectors ALL'!CH48*($E48=$F$1)</f>
        <v>0</v>
      </c>
      <c r="CI48" s="80">
        <f>'MOD Vectors ALL'!CI48*($E48=$F$1)</f>
        <v>0</v>
      </c>
      <c r="CJ48" s="80">
        <f>'MOD Vectors ALL'!CJ48*($E48=$F$1)</f>
        <v>0</v>
      </c>
      <c r="CK48" s="80">
        <f>'MOD Vectors ALL'!CK48*($E48=$F$1)</f>
        <v>0</v>
      </c>
      <c r="CL48" s="80">
        <f>'MOD Vectors ALL'!CL48*($E48=$F$1)</f>
        <v>0</v>
      </c>
      <c r="CM48" s="80">
        <f>'MOD Vectors ALL'!CM48*($E48=$F$1)</f>
        <v>0</v>
      </c>
      <c r="CN48" s="80">
        <f>'MOD Vectors ALL'!CN48*($E48=$F$1)</f>
        <v>0</v>
      </c>
      <c r="CO48" s="80">
        <f>'MOD Vectors ALL'!CO48*($E48=$F$1)</f>
        <v>0</v>
      </c>
      <c r="CP48" s="80">
        <f>'MOD Vectors ALL'!CP48*($E48=$F$1)</f>
        <v>0</v>
      </c>
      <c r="CQ48" s="80">
        <f>'MOD Vectors ALL'!CQ48*($E48=$F$1)</f>
        <v>0</v>
      </c>
      <c r="CR48" s="80">
        <f>'MOD Vectors ALL'!CR48*($E48=$F$1)</f>
        <v>0</v>
      </c>
      <c r="CS48" s="80">
        <f>'MOD Vectors ALL'!CS48*($E48=$F$1)</f>
        <v>0</v>
      </c>
      <c r="CT48" s="80">
        <f>'MOD Vectors ALL'!CT48*($E48=$F$1)</f>
        <v>0</v>
      </c>
      <c r="CU48" s="80">
        <f>'MOD Vectors ALL'!CU48*($E48=$F$1)</f>
        <v>0</v>
      </c>
      <c r="CV48" s="80">
        <f>'MOD Vectors ALL'!CV48*($E48=$F$1)</f>
        <v>0</v>
      </c>
      <c r="CW48" s="80">
        <f>'MOD Vectors ALL'!CW48*($E48=$F$1)</f>
        <v>0</v>
      </c>
      <c r="CX48" s="80">
        <f>'MOD Vectors ALL'!CX48*($E48=$F$1)</f>
        <v>0</v>
      </c>
      <c r="CY48" s="80">
        <f>'MOD Vectors ALL'!CY48*($E48=$F$1)</f>
        <v>0</v>
      </c>
      <c r="CZ48" s="80">
        <f>'MOD Vectors ALL'!CZ48*($E48=$F$1)</f>
        <v>0</v>
      </c>
      <c r="DA48" s="80">
        <f>'MOD Vectors ALL'!DA48*($E48=$F$1)</f>
        <v>0</v>
      </c>
      <c r="DB48" s="80">
        <f>'MOD Vectors ALL'!DB48*($E48=$F$1)</f>
        <v>0</v>
      </c>
      <c r="DC48" s="80">
        <f>'MOD Vectors ALL'!DC48*($E48=$F$1)</f>
        <v>0</v>
      </c>
      <c r="DD48" s="80">
        <f>'MOD Vectors ALL'!DD48*($E48=$F$1)</f>
        <v>0</v>
      </c>
      <c r="DE48" s="80">
        <f>'MOD Vectors ALL'!DE48*($E48=$F$1)</f>
        <v>0</v>
      </c>
      <c r="DF48" s="80">
        <f>'MOD Vectors ALL'!DF48*($E48=$F$1)</f>
        <v>0</v>
      </c>
      <c r="DG48" s="80">
        <f>'MOD Vectors ALL'!DG48*($E48=$F$1)</f>
        <v>0</v>
      </c>
      <c r="DH48" s="80">
        <f>'MOD Vectors ALL'!DH48*($E48=$F$1)</f>
        <v>0</v>
      </c>
      <c r="DI48" s="80">
        <f>'MOD Vectors ALL'!DI48*($E48=$F$1)</f>
        <v>0</v>
      </c>
      <c r="DJ48" s="80">
        <f>'MOD Vectors ALL'!DJ48*($E48=$F$1)</f>
        <v>0</v>
      </c>
      <c r="DK48" s="80">
        <f>'MOD Vectors ALL'!DK48*($E48=$F$1)</f>
        <v>0</v>
      </c>
      <c r="DL48" s="80">
        <f>'MOD Vectors ALL'!DL48*($E48=$F$1)</f>
        <v>0</v>
      </c>
      <c r="DM48" s="80">
        <f>'MOD Vectors ALL'!DM48*($E48=$F$1)</f>
        <v>0</v>
      </c>
      <c r="DN48" s="80">
        <f>'MOD Vectors ALL'!DN48*($E48=$F$1)</f>
        <v>0</v>
      </c>
      <c r="DO48" s="80">
        <f>'MOD Vectors ALL'!DO48*($E48=$F$1)</f>
        <v>0</v>
      </c>
      <c r="DP48" s="80">
        <f>'MOD Vectors ALL'!DP48*($E48=$F$1)</f>
        <v>0</v>
      </c>
      <c r="DQ48" s="80">
        <f>'MOD Vectors ALL'!DQ48*($E48=$F$1)</f>
        <v>0</v>
      </c>
    </row>
    <row r="49" spans="1:121" x14ac:dyDescent="0.2">
      <c r="A49">
        <v>406</v>
      </c>
      <c r="B49" t="s">
        <v>9</v>
      </c>
      <c r="C49" t="s">
        <v>369</v>
      </c>
      <c r="D49" t="s">
        <v>526</v>
      </c>
      <c r="E49" t="s">
        <v>523</v>
      </c>
      <c r="F49" t="s">
        <v>8</v>
      </c>
      <c r="G49">
        <v>0.22253600000000001</v>
      </c>
      <c r="H49">
        <v>0.42437599999999998</v>
      </c>
      <c r="I49" s="80">
        <f>'MOD Vectors ALL'!I49*($E49=$F$1)</f>
        <v>0</v>
      </c>
      <c r="J49" s="80">
        <f>'MOD Vectors ALL'!J49*($E49=$F$1)</f>
        <v>0</v>
      </c>
      <c r="K49" s="80">
        <f>'MOD Vectors ALL'!K49*($E49=$F$1)</f>
        <v>0</v>
      </c>
      <c r="L49" s="80">
        <f>'MOD Vectors ALL'!L49*($E49=$F$1)</f>
        <v>0</v>
      </c>
      <c r="M49" s="80">
        <f>'MOD Vectors ALL'!M49*($E49=$F$1)</f>
        <v>0</v>
      </c>
      <c r="N49" s="80">
        <f>'MOD Vectors ALL'!N49*($E49=$F$1)</f>
        <v>0</v>
      </c>
      <c r="O49" s="80">
        <f>'MOD Vectors ALL'!O49*($E49=$F$1)</f>
        <v>0</v>
      </c>
      <c r="P49" s="80">
        <f>'MOD Vectors ALL'!P49*($E49=$F$1)</f>
        <v>0</v>
      </c>
      <c r="Q49" s="80">
        <f>'MOD Vectors ALL'!Q49*($E49=$F$1)</f>
        <v>0</v>
      </c>
      <c r="R49" s="80">
        <f>'MOD Vectors ALL'!R49*($E49=$F$1)</f>
        <v>0</v>
      </c>
      <c r="S49" s="80">
        <f>'MOD Vectors ALL'!S49*($E49=$F$1)</f>
        <v>0</v>
      </c>
      <c r="T49" s="80">
        <f>'MOD Vectors ALL'!T49*($E49=$F$1)</f>
        <v>0</v>
      </c>
      <c r="U49" s="80">
        <f>'MOD Vectors ALL'!U49*($E49=$F$1)</f>
        <v>0</v>
      </c>
      <c r="V49" s="80">
        <f>'MOD Vectors ALL'!V49*($E49=$F$1)</f>
        <v>0</v>
      </c>
      <c r="W49" s="80">
        <f>'MOD Vectors ALL'!W49*($E49=$F$1)</f>
        <v>0</v>
      </c>
      <c r="X49" s="80">
        <f>'MOD Vectors ALL'!X49*($E49=$F$1)</f>
        <v>0</v>
      </c>
      <c r="Y49" s="80">
        <f>'MOD Vectors ALL'!Y49*($E49=$F$1)</f>
        <v>0</v>
      </c>
      <c r="Z49" s="80">
        <f>'MOD Vectors ALL'!Z49*($E49=$F$1)</f>
        <v>0</v>
      </c>
      <c r="AA49" s="80">
        <f>'MOD Vectors ALL'!AA49*($E49=$F$1)</f>
        <v>0</v>
      </c>
      <c r="AB49" s="80">
        <f>'MOD Vectors ALL'!AB49*($E49=$F$1)</f>
        <v>0</v>
      </c>
      <c r="AC49" s="80">
        <f>'MOD Vectors ALL'!AC49*($E49=$F$1)</f>
        <v>0</v>
      </c>
      <c r="AD49" s="80">
        <f>'MOD Vectors ALL'!AD49*($E49=$F$1)</f>
        <v>0</v>
      </c>
      <c r="AE49" s="80">
        <f>'MOD Vectors ALL'!AE49*($E49=$F$1)</f>
        <v>0</v>
      </c>
      <c r="AF49" s="80">
        <f>'MOD Vectors ALL'!AF49*($E49=$F$1)</f>
        <v>0</v>
      </c>
      <c r="AG49" s="80">
        <f>'MOD Vectors ALL'!AG49*($E49=$F$1)</f>
        <v>0</v>
      </c>
      <c r="AH49" s="80">
        <f>'MOD Vectors ALL'!AH49*($E49=$F$1)</f>
        <v>0</v>
      </c>
      <c r="AI49" s="80">
        <f>'MOD Vectors ALL'!AI49*($E49=$F$1)</f>
        <v>0</v>
      </c>
      <c r="AJ49" s="80">
        <f>'MOD Vectors ALL'!AJ49*($E49=$F$1)</f>
        <v>0</v>
      </c>
      <c r="AK49" s="80">
        <f>'MOD Vectors ALL'!AK49*($E49=$F$1)</f>
        <v>0</v>
      </c>
      <c r="AL49" s="80">
        <f>'MOD Vectors ALL'!AL49*($E49=$F$1)</f>
        <v>0</v>
      </c>
      <c r="AM49" s="80">
        <f>'MOD Vectors ALL'!AM49*($E49=$F$1)</f>
        <v>0</v>
      </c>
      <c r="AN49" s="80">
        <f>'MOD Vectors ALL'!AN49*($E49=$F$1)</f>
        <v>0</v>
      </c>
      <c r="AO49" s="80">
        <f>'MOD Vectors ALL'!AO49*($E49=$F$1)</f>
        <v>0</v>
      </c>
      <c r="AP49" s="80">
        <f>'MOD Vectors ALL'!AP49*($E49=$F$1)</f>
        <v>0</v>
      </c>
      <c r="AQ49" s="80">
        <f>'MOD Vectors ALL'!AQ49*($E49=$F$1)</f>
        <v>0</v>
      </c>
      <c r="AR49" s="80">
        <f>'MOD Vectors ALL'!AR49*($E49=$F$1)</f>
        <v>0</v>
      </c>
      <c r="AS49" s="80">
        <f>'MOD Vectors ALL'!AS49*($E49=$F$1)</f>
        <v>0</v>
      </c>
      <c r="AT49" s="80">
        <f>'MOD Vectors ALL'!AT49*($E49=$F$1)</f>
        <v>0</v>
      </c>
      <c r="AU49" s="80">
        <f>'MOD Vectors ALL'!AU49*($E49=$F$1)</f>
        <v>0</v>
      </c>
      <c r="AV49" s="80">
        <f>'MOD Vectors ALL'!AV49*($E49=$F$1)</f>
        <v>0</v>
      </c>
      <c r="AW49" s="80">
        <f>'MOD Vectors ALL'!AW49*($E49=$F$1)</f>
        <v>0</v>
      </c>
      <c r="AX49" s="80">
        <f>'MOD Vectors ALL'!AX49*($E49=$F$1)</f>
        <v>0</v>
      </c>
      <c r="AY49" s="80">
        <f>'MOD Vectors ALL'!AY49*($E49=$F$1)</f>
        <v>0</v>
      </c>
      <c r="AZ49" s="80">
        <f>'MOD Vectors ALL'!AZ49*($E49=$F$1)</f>
        <v>0</v>
      </c>
      <c r="BA49" s="80">
        <f>'MOD Vectors ALL'!BA49*($E49=$F$1)</f>
        <v>0</v>
      </c>
      <c r="BB49" s="80">
        <f>'MOD Vectors ALL'!BB49*($E49=$F$1)</f>
        <v>0</v>
      </c>
      <c r="BC49" s="80">
        <f>'MOD Vectors ALL'!BC49*($E49=$F$1)</f>
        <v>0</v>
      </c>
      <c r="BD49" s="80">
        <f>'MOD Vectors ALL'!BD49*($E49=$F$1)</f>
        <v>0</v>
      </c>
      <c r="BE49" s="80">
        <f>'MOD Vectors ALL'!BE49*($E49=$F$1)</f>
        <v>0</v>
      </c>
      <c r="BF49" s="80">
        <f>'MOD Vectors ALL'!BF49*($E49=$F$1)</f>
        <v>0</v>
      </c>
      <c r="BG49" s="80">
        <f>'MOD Vectors ALL'!BG49*($E49=$F$1)</f>
        <v>0</v>
      </c>
      <c r="BH49" s="80">
        <f>'MOD Vectors ALL'!BH49*($E49=$F$1)</f>
        <v>0</v>
      </c>
      <c r="BI49" s="80">
        <f>'MOD Vectors ALL'!BI49*($E49=$F$1)</f>
        <v>0</v>
      </c>
      <c r="BJ49" s="80">
        <f>'MOD Vectors ALL'!BJ49*($E49=$F$1)</f>
        <v>0</v>
      </c>
      <c r="BK49" s="80">
        <f>'MOD Vectors ALL'!BK49*($E49=$F$1)</f>
        <v>0</v>
      </c>
      <c r="BL49" s="80">
        <f>'MOD Vectors ALL'!BL49*($E49=$F$1)</f>
        <v>0</v>
      </c>
      <c r="BM49" s="80">
        <f>'MOD Vectors ALL'!BM49*($E49=$F$1)</f>
        <v>0</v>
      </c>
      <c r="BN49" s="80">
        <f>'MOD Vectors ALL'!BN49*($E49=$F$1)</f>
        <v>0</v>
      </c>
      <c r="BO49" s="80">
        <f>'MOD Vectors ALL'!BO49*($E49=$F$1)</f>
        <v>0</v>
      </c>
      <c r="BP49" s="80">
        <f>'MOD Vectors ALL'!BP49*($E49=$F$1)</f>
        <v>0</v>
      </c>
      <c r="BQ49" s="80">
        <f>'MOD Vectors ALL'!BQ49*($E49=$F$1)</f>
        <v>0</v>
      </c>
      <c r="BR49" s="80">
        <f>'MOD Vectors ALL'!BR49*($E49=$F$1)</f>
        <v>0</v>
      </c>
      <c r="BS49" s="80">
        <f>'MOD Vectors ALL'!BS49*($E49=$F$1)</f>
        <v>0</v>
      </c>
      <c r="BT49" s="80">
        <f>'MOD Vectors ALL'!BT49*($E49=$F$1)</f>
        <v>0</v>
      </c>
      <c r="BU49" s="80">
        <f>'MOD Vectors ALL'!BU49*($E49=$F$1)</f>
        <v>0</v>
      </c>
      <c r="BV49" s="80">
        <f>'MOD Vectors ALL'!BV49*($E49=$F$1)</f>
        <v>0</v>
      </c>
      <c r="BW49" s="80">
        <f>'MOD Vectors ALL'!BW49*($E49=$F$1)</f>
        <v>0</v>
      </c>
      <c r="BX49" s="80">
        <f>'MOD Vectors ALL'!BX49*($E49=$F$1)</f>
        <v>0</v>
      </c>
      <c r="BY49" s="80">
        <f>'MOD Vectors ALL'!BY49*($E49=$F$1)</f>
        <v>0</v>
      </c>
      <c r="BZ49" s="80">
        <f>'MOD Vectors ALL'!BZ49*($E49=$F$1)</f>
        <v>0</v>
      </c>
      <c r="CA49" s="80">
        <f>'MOD Vectors ALL'!CA49*($E49=$F$1)</f>
        <v>0</v>
      </c>
      <c r="CB49" s="80">
        <f>'MOD Vectors ALL'!CB49*($E49=$F$1)</f>
        <v>0</v>
      </c>
      <c r="CC49" s="80">
        <f>'MOD Vectors ALL'!CC49*($E49=$F$1)</f>
        <v>0</v>
      </c>
      <c r="CD49" s="80">
        <f>'MOD Vectors ALL'!CD49*($E49=$F$1)</f>
        <v>0</v>
      </c>
      <c r="CE49" s="80">
        <f>'MOD Vectors ALL'!CE49*($E49=$F$1)</f>
        <v>0</v>
      </c>
      <c r="CF49" s="80">
        <f>'MOD Vectors ALL'!CF49*($E49=$F$1)</f>
        <v>0</v>
      </c>
      <c r="CG49" s="80">
        <f>'MOD Vectors ALL'!CG49*($E49=$F$1)</f>
        <v>0</v>
      </c>
      <c r="CH49" s="80">
        <f>'MOD Vectors ALL'!CH49*($E49=$F$1)</f>
        <v>0</v>
      </c>
      <c r="CI49" s="80">
        <f>'MOD Vectors ALL'!CI49*($E49=$F$1)</f>
        <v>0</v>
      </c>
      <c r="CJ49" s="80">
        <f>'MOD Vectors ALL'!CJ49*($E49=$F$1)</f>
        <v>0</v>
      </c>
      <c r="CK49" s="80">
        <f>'MOD Vectors ALL'!CK49*($E49=$F$1)</f>
        <v>0</v>
      </c>
      <c r="CL49" s="80">
        <f>'MOD Vectors ALL'!CL49*($E49=$F$1)</f>
        <v>0</v>
      </c>
      <c r="CM49" s="80">
        <f>'MOD Vectors ALL'!CM49*($E49=$F$1)</f>
        <v>0</v>
      </c>
      <c r="CN49" s="80">
        <f>'MOD Vectors ALL'!CN49*($E49=$F$1)</f>
        <v>0</v>
      </c>
      <c r="CO49" s="80">
        <f>'MOD Vectors ALL'!CO49*($E49=$F$1)</f>
        <v>0</v>
      </c>
      <c r="CP49" s="80">
        <f>'MOD Vectors ALL'!CP49*($E49=$F$1)</f>
        <v>0</v>
      </c>
      <c r="CQ49" s="80">
        <f>'MOD Vectors ALL'!CQ49*($E49=$F$1)</f>
        <v>0</v>
      </c>
      <c r="CR49" s="80">
        <f>'MOD Vectors ALL'!CR49*($E49=$F$1)</f>
        <v>0</v>
      </c>
      <c r="CS49" s="80">
        <f>'MOD Vectors ALL'!CS49*($E49=$F$1)</f>
        <v>0</v>
      </c>
      <c r="CT49" s="80">
        <f>'MOD Vectors ALL'!CT49*($E49=$F$1)</f>
        <v>0</v>
      </c>
      <c r="CU49" s="80">
        <f>'MOD Vectors ALL'!CU49*($E49=$F$1)</f>
        <v>0</v>
      </c>
      <c r="CV49" s="80">
        <f>'MOD Vectors ALL'!CV49*($E49=$F$1)</f>
        <v>0</v>
      </c>
      <c r="CW49" s="80">
        <f>'MOD Vectors ALL'!CW49*($E49=$F$1)</f>
        <v>0</v>
      </c>
      <c r="CX49" s="80">
        <f>'MOD Vectors ALL'!CX49*($E49=$F$1)</f>
        <v>0</v>
      </c>
      <c r="CY49" s="80">
        <f>'MOD Vectors ALL'!CY49*($E49=$F$1)</f>
        <v>0</v>
      </c>
      <c r="CZ49" s="80">
        <f>'MOD Vectors ALL'!CZ49*($E49=$F$1)</f>
        <v>0</v>
      </c>
      <c r="DA49" s="80">
        <f>'MOD Vectors ALL'!DA49*($E49=$F$1)</f>
        <v>0</v>
      </c>
      <c r="DB49" s="80">
        <f>'MOD Vectors ALL'!DB49*($E49=$F$1)</f>
        <v>0</v>
      </c>
      <c r="DC49" s="80">
        <f>'MOD Vectors ALL'!DC49*($E49=$F$1)</f>
        <v>0</v>
      </c>
      <c r="DD49" s="80">
        <f>'MOD Vectors ALL'!DD49*($E49=$F$1)</f>
        <v>0</v>
      </c>
      <c r="DE49" s="80">
        <f>'MOD Vectors ALL'!DE49*($E49=$F$1)</f>
        <v>0</v>
      </c>
      <c r="DF49" s="80">
        <f>'MOD Vectors ALL'!DF49*($E49=$F$1)</f>
        <v>0</v>
      </c>
      <c r="DG49" s="80">
        <f>'MOD Vectors ALL'!DG49*($E49=$F$1)</f>
        <v>0</v>
      </c>
      <c r="DH49" s="80">
        <f>'MOD Vectors ALL'!DH49*($E49=$F$1)</f>
        <v>0</v>
      </c>
      <c r="DI49" s="80">
        <f>'MOD Vectors ALL'!DI49*($E49=$F$1)</f>
        <v>0</v>
      </c>
      <c r="DJ49" s="80">
        <f>'MOD Vectors ALL'!DJ49*($E49=$F$1)</f>
        <v>0</v>
      </c>
      <c r="DK49" s="80">
        <f>'MOD Vectors ALL'!DK49*($E49=$F$1)</f>
        <v>0</v>
      </c>
      <c r="DL49" s="80">
        <f>'MOD Vectors ALL'!DL49*($E49=$F$1)</f>
        <v>0</v>
      </c>
      <c r="DM49" s="80">
        <f>'MOD Vectors ALL'!DM49*($E49=$F$1)</f>
        <v>0</v>
      </c>
      <c r="DN49" s="80">
        <f>'MOD Vectors ALL'!DN49*($E49=$F$1)</f>
        <v>0</v>
      </c>
      <c r="DO49" s="80">
        <f>'MOD Vectors ALL'!DO49*($E49=$F$1)</f>
        <v>0</v>
      </c>
      <c r="DP49" s="80">
        <f>'MOD Vectors ALL'!DP49*($E49=$F$1)</f>
        <v>0</v>
      </c>
      <c r="DQ49" s="80">
        <f>'MOD Vectors ALL'!DQ49*($E49=$F$1)</f>
        <v>0</v>
      </c>
    </row>
    <row r="50" spans="1:121" x14ac:dyDescent="0.2">
      <c r="A50">
        <v>407</v>
      </c>
      <c r="B50" t="s">
        <v>9</v>
      </c>
      <c r="C50" t="s">
        <v>369</v>
      </c>
      <c r="D50" t="s">
        <v>526</v>
      </c>
      <c r="E50" t="s">
        <v>523</v>
      </c>
      <c r="F50" t="s">
        <v>35</v>
      </c>
      <c r="G50">
        <v>0.22564999999999999</v>
      </c>
      <c r="H50">
        <v>0.35858400000000001</v>
      </c>
      <c r="I50" s="80">
        <f>'MOD Vectors ALL'!I50*($E50=$F$1)</f>
        <v>0</v>
      </c>
      <c r="J50" s="80">
        <f>'MOD Vectors ALL'!J50*($E50=$F$1)</f>
        <v>0</v>
      </c>
      <c r="K50" s="80">
        <f>'MOD Vectors ALL'!K50*($E50=$F$1)</f>
        <v>0</v>
      </c>
      <c r="L50" s="80">
        <f>'MOD Vectors ALL'!L50*($E50=$F$1)</f>
        <v>0</v>
      </c>
      <c r="M50" s="80">
        <f>'MOD Vectors ALL'!M50*($E50=$F$1)</f>
        <v>0</v>
      </c>
      <c r="N50" s="80">
        <f>'MOD Vectors ALL'!N50*($E50=$F$1)</f>
        <v>0</v>
      </c>
      <c r="O50" s="80">
        <f>'MOD Vectors ALL'!O50*($E50=$F$1)</f>
        <v>0</v>
      </c>
      <c r="P50" s="80">
        <f>'MOD Vectors ALL'!P50*($E50=$F$1)</f>
        <v>0</v>
      </c>
      <c r="Q50" s="80">
        <f>'MOD Vectors ALL'!Q50*($E50=$F$1)</f>
        <v>0</v>
      </c>
      <c r="R50" s="80">
        <f>'MOD Vectors ALL'!R50*($E50=$F$1)</f>
        <v>0</v>
      </c>
      <c r="S50" s="80">
        <f>'MOD Vectors ALL'!S50*($E50=$F$1)</f>
        <v>0</v>
      </c>
      <c r="T50" s="80">
        <f>'MOD Vectors ALL'!T50*($E50=$F$1)</f>
        <v>0</v>
      </c>
      <c r="U50" s="80">
        <f>'MOD Vectors ALL'!U50*($E50=$F$1)</f>
        <v>0</v>
      </c>
      <c r="V50" s="80">
        <f>'MOD Vectors ALL'!V50*($E50=$F$1)</f>
        <v>0</v>
      </c>
      <c r="W50" s="80">
        <f>'MOD Vectors ALL'!W50*($E50=$F$1)</f>
        <v>0</v>
      </c>
      <c r="X50" s="80">
        <f>'MOD Vectors ALL'!X50*($E50=$F$1)</f>
        <v>0</v>
      </c>
      <c r="Y50" s="80">
        <f>'MOD Vectors ALL'!Y50*($E50=$F$1)</f>
        <v>0</v>
      </c>
      <c r="Z50" s="80">
        <f>'MOD Vectors ALL'!Z50*($E50=$F$1)</f>
        <v>0</v>
      </c>
      <c r="AA50" s="80">
        <f>'MOD Vectors ALL'!AA50*($E50=$F$1)</f>
        <v>0</v>
      </c>
      <c r="AB50" s="80">
        <f>'MOD Vectors ALL'!AB50*($E50=$F$1)</f>
        <v>0</v>
      </c>
      <c r="AC50" s="80">
        <f>'MOD Vectors ALL'!AC50*($E50=$F$1)</f>
        <v>0</v>
      </c>
      <c r="AD50" s="80">
        <f>'MOD Vectors ALL'!AD50*($E50=$F$1)</f>
        <v>0</v>
      </c>
      <c r="AE50" s="80">
        <f>'MOD Vectors ALL'!AE50*($E50=$F$1)</f>
        <v>0</v>
      </c>
      <c r="AF50" s="80">
        <f>'MOD Vectors ALL'!AF50*($E50=$F$1)</f>
        <v>0</v>
      </c>
      <c r="AG50" s="80">
        <f>'MOD Vectors ALL'!AG50*($E50=$F$1)</f>
        <v>0</v>
      </c>
      <c r="AH50" s="80">
        <f>'MOD Vectors ALL'!AH50*($E50=$F$1)</f>
        <v>0</v>
      </c>
      <c r="AI50" s="80">
        <f>'MOD Vectors ALL'!AI50*($E50=$F$1)</f>
        <v>0</v>
      </c>
      <c r="AJ50" s="80">
        <f>'MOD Vectors ALL'!AJ50*($E50=$F$1)</f>
        <v>0</v>
      </c>
      <c r="AK50" s="80">
        <f>'MOD Vectors ALL'!AK50*($E50=$F$1)</f>
        <v>0</v>
      </c>
      <c r="AL50" s="80">
        <f>'MOD Vectors ALL'!AL50*($E50=$F$1)</f>
        <v>0</v>
      </c>
      <c r="AM50" s="80">
        <f>'MOD Vectors ALL'!AM50*($E50=$F$1)</f>
        <v>0</v>
      </c>
      <c r="AN50" s="80">
        <f>'MOD Vectors ALL'!AN50*($E50=$F$1)</f>
        <v>0</v>
      </c>
      <c r="AO50" s="80">
        <f>'MOD Vectors ALL'!AO50*($E50=$F$1)</f>
        <v>0</v>
      </c>
      <c r="AP50" s="80">
        <f>'MOD Vectors ALL'!AP50*($E50=$F$1)</f>
        <v>0</v>
      </c>
      <c r="AQ50" s="80">
        <f>'MOD Vectors ALL'!AQ50*($E50=$F$1)</f>
        <v>0</v>
      </c>
      <c r="AR50" s="80">
        <f>'MOD Vectors ALL'!AR50*($E50=$F$1)</f>
        <v>0</v>
      </c>
      <c r="AS50" s="80">
        <f>'MOD Vectors ALL'!AS50*($E50=$F$1)</f>
        <v>0</v>
      </c>
      <c r="AT50" s="80">
        <f>'MOD Vectors ALL'!AT50*($E50=$F$1)</f>
        <v>0</v>
      </c>
      <c r="AU50" s="80">
        <f>'MOD Vectors ALL'!AU50*($E50=$F$1)</f>
        <v>0</v>
      </c>
      <c r="AV50" s="80">
        <f>'MOD Vectors ALL'!AV50*($E50=$F$1)</f>
        <v>0</v>
      </c>
      <c r="AW50" s="80">
        <f>'MOD Vectors ALL'!AW50*($E50=$F$1)</f>
        <v>0</v>
      </c>
      <c r="AX50" s="80">
        <f>'MOD Vectors ALL'!AX50*($E50=$F$1)</f>
        <v>0</v>
      </c>
      <c r="AY50" s="80">
        <f>'MOD Vectors ALL'!AY50*($E50=$F$1)</f>
        <v>0</v>
      </c>
      <c r="AZ50" s="80">
        <f>'MOD Vectors ALL'!AZ50*($E50=$F$1)</f>
        <v>0</v>
      </c>
      <c r="BA50" s="80">
        <f>'MOD Vectors ALL'!BA50*($E50=$F$1)</f>
        <v>0</v>
      </c>
      <c r="BB50" s="80">
        <f>'MOD Vectors ALL'!BB50*($E50=$F$1)</f>
        <v>0</v>
      </c>
      <c r="BC50" s="80">
        <f>'MOD Vectors ALL'!BC50*($E50=$F$1)</f>
        <v>0</v>
      </c>
      <c r="BD50" s="80">
        <f>'MOD Vectors ALL'!BD50*($E50=$F$1)</f>
        <v>0</v>
      </c>
      <c r="BE50" s="80">
        <f>'MOD Vectors ALL'!BE50*($E50=$F$1)</f>
        <v>0</v>
      </c>
      <c r="BF50" s="80">
        <f>'MOD Vectors ALL'!BF50*($E50=$F$1)</f>
        <v>0</v>
      </c>
      <c r="BG50" s="80">
        <f>'MOD Vectors ALL'!BG50*($E50=$F$1)</f>
        <v>0</v>
      </c>
      <c r="BH50" s="80">
        <f>'MOD Vectors ALL'!BH50*($E50=$F$1)</f>
        <v>0</v>
      </c>
      <c r="BI50" s="80">
        <f>'MOD Vectors ALL'!BI50*($E50=$F$1)</f>
        <v>0</v>
      </c>
      <c r="BJ50" s="80">
        <f>'MOD Vectors ALL'!BJ50*($E50=$F$1)</f>
        <v>0</v>
      </c>
      <c r="BK50" s="80">
        <f>'MOD Vectors ALL'!BK50*($E50=$F$1)</f>
        <v>0</v>
      </c>
      <c r="BL50" s="80">
        <f>'MOD Vectors ALL'!BL50*($E50=$F$1)</f>
        <v>0</v>
      </c>
      <c r="BM50" s="80">
        <f>'MOD Vectors ALL'!BM50*($E50=$F$1)</f>
        <v>0</v>
      </c>
      <c r="BN50" s="80">
        <f>'MOD Vectors ALL'!BN50*($E50=$F$1)</f>
        <v>0</v>
      </c>
      <c r="BO50" s="80">
        <f>'MOD Vectors ALL'!BO50*($E50=$F$1)</f>
        <v>0</v>
      </c>
      <c r="BP50" s="80">
        <f>'MOD Vectors ALL'!BP50*($E50=$F$1)</f>
        <v>0</v>
      </c>
      <c r="BQ50" s="80">
        <f>'MOD Vectors ALL'!BQ50*($E50=$F$1)</f>
        <v>0</v>
      </c>
      <c r="BR50" s="80">
        <f>'MOD Vectors ALL'!BR50*($E50=$F$1)</f>
        <v>0</v>
      </c>
      <c r="BS50" s="80">
        <f>'MOD Vectors ALL'!BS50*($E50=$F$1)</f>
        <v>0</v>
      </c>
      <c r="BT50" s="80">
        <f>'MOD Vectors ALL'!BT50*($E50=$F$1)</f>
        <v>0</v>
      </c>
      <c r="BU50" s="80">
        <f>'MOD Vectors ALL'!BU50*($E50=$F$1)</f>
        <v>0</v>
      </c>
      <c r="BV50" s="80">
        <f>'MOD Vectors ALL'!BV50*($E50=$F$1)</f>
        <v>0</v>
      </c>
      <c r="BW50" s="80">
        <f>'MOD Vectors ALL'!BW50*($E50=$F$1)</f>
        <v>0</v>
      </c>
      <c r="BX50" s="80">
        <f>'MOD Vectors ALL'!BX50*($E50=$F$1)</f>
        <v>0</v>
      </c>
      <c r="BY50" s="80">
        <f>'MOD Vectors ALL'!BY50*($E50=$F$1)</f>
        <v>0</v>
      </c>
      <c r="BZ50" s="80">
        <f>'MOD Vectors ALL'!BZ50*($E50=$F$1)</f>
        <v>0</v>
      </c>
      <c r="CA50" s="80">
        <f>'MOD Vectors ALL'!CA50*($E50=$F$1)</f>
        <v>0</v>
      </c>
      <c r="CB50" s="80">
        <f>'MOD Vectors ALL'!CB50*($E50=$F$1)</f>
        <v>0</v>
      </c>
      <c r="CC50" s="80">
        <f>'MOD Vectors ALL'!CC50*($E50=$F$1)</f>
        <v>0</v>
      </c>
      <c r="CD50" s="80">
        <f>'MOD Vectors ALL'!CD50*($E50=$F$1)</f>
        <v>0</v>
      </c>
      <c r="CE50" s="80">
        <f>'MOD Vectors ALL'!CE50*($E50=$F$1)</f>
        <v>0</v>
      </c>
      <c r="CF50" s="80">
        <f>'MOD Vectors ALL'!CF50*($E50=$F$1)</f>
        <v>0</v>
      </c>
      <c r="CG50" s="80">
        <f>'MOD Vectors ALL'!CG50*($E50=$F$1)</f>
        <v>0</v>
      </c>
      <c r="CH50" s="80">
        <f>'MOD Vectors ALL'!CH50*($E50=$F$1)</f>
        <v>0</v>
      </c>
      <c r="CI50" s="80">
        <f>'MOD Vectors ALL'!CI50*($E50=$F$1)</f>
        <v>0</v>
      </c>
      <c r="CJ50" s="80">
        <f>'MOD Vectors ALL'!CJ50*($E50=$F$1)</f>
        <v>0</v>
      </c>
      <c r="CK50" s="80">
        <f>'MOD Vectors ALL'!CK50*($E50=$F$1)</f>
        <v>0</v>
      </c>
      <c r="CL50" s="80">
        <f>'MOD Vectors ALL'!CL50*($E50=$F$1)</f>
        <v>0</v>
      </c>
      <c r="CM50" s="80">
        <f>'MOD Vectors ALL'!CM50*($E50=$F$1)</f>
        <v>0</v>
      </c>
      <c r="CN50" s="80">
        <f>'MOD Vectors ALL'!CN50*($E50=$F$1)</f>
        <v>0</v>
      </c>
      <c r="CO50" s="80">
        <f>'MOD Vectors ALL'!CO50*($E50=$F$1)</f>
        <v>0</v>
      </c>
      <c r="CP50" s="80">
        <f>'MOD Vectors ALL'!CP50*($E50=$F$1)</f>
        <v>0</v>
      </c>
      <c r="CQ50" s="80">
        <f>'MOD Vectors ALL'!CQ50*($E50=$F$1)</f>
        <v>0</v>
      </c>
      <c r="CR50" s="80">
        <f>'MOD Vectors ALL'!CR50*($E50=$F$1)</f>
        <v>0</v>
      </c>
      <c r="CS50" s="80">
        <f>'MOD Vectors ALL'!CS50*($E50=$F$1)</f>
        <v>0</v>
      </c>
      <c r="CT50" s="80">
        <f>'MOD Vectors ALL'!CT50*($E50=$F$1)</f>
        <v>0</v>
      </c>
      <c r="CU50" s="80">
        <f>'MOD Vectors ALL'!CU50*($E50=$F$1)</f>
        <v>0</v>
      </c>
      <c r="CV50" s="80">
        <f>'MOD Vectors ALL'!CV50*($E50=$F$1)</f>
        <v>0</v>
      </c>
      <c r="CW50" s="80">
        <f>'MOD Vectors ALL'!CW50*($E50=$F$1)</f>
        <v>0</v>
      </c>
      <c r="CX50" s="80">
        <f>'MOD Vectors ALL'!CX50*($E50=$F$1)</f>
        <v>0</v>
      </c>
      <c r="CY50" s="80">
        <f>'MOD Vectors ALL'!CY50*($E50=$F$1)</f>
        <v>0</v>
      </c>
      <c r="CZ50" s="80">
        <f>'MOD Vectors ALL'!CZ50*($E50=$F$1)</f>
        <v>0</v>
      </c>
      <c r="DA50" s="80">
        <f>'MOD Vectors ALL'!DA50*($E50=$F$1)</f>
        <v>0</v>
      </c>
      <c r="DB50" s="80">
        <f>'MOD Vectors ALL'!DB50*($E50=$F$1)</f>
        <v>0</v>
      </c>
      <c r="DC50" s="80">
        <f>'MOD Vectors ALL'!DC50*($E50=$F$1)</f>
        <v>0</v>
      </c>
      <c r="DD50" s="80">
        <f>'MOD Vectors ALL'!DD50*($E50=$F$1)</f>
        <v>0</v>
      </c>
      <c r="DE50" s="80">
        <f>'MOD Vectors ALL'!DE50*($E50=$F$1)</f>
        <v>0</v>
      </c>
      <c r="DF50" s="80">
        <f>'MOD Vectors ALL'!DF50*($E50=$F$1)</f>
        <v>0</v>
      </c>
      <c r="DG50" s="80">
        <f>'MOD Vectors ALL'!DG50*($E50=$F$1)</f>
        <v>0</v>
      </c>
      <c r="DH50" s="80">
        <f>'MOD Vectors ALL'!DH50*($E50=$F$1)</f>
        <v>0</v>
      </c>
      <c r="DI50" s="80">
        <f>'MOD Vectors ALL'!DI50*($E50=$F$1)</f>
        <v>0</v>
      </c>
      <c r="DJ50" s="80">
        <f>'MOD Vectors ALL'!DJ50*($E50=$F$1)</f>
        <v>0</v>
      </c>
      <c r="DK50" s="80">
        <f>'MOD Vectors ALL'!DK50*($E50=$F$1)</f>
        <v>0</v>
      </c>
      <c r="DL50" s="80">
        <f>'MOD Vectors ALL'!DL50*($E50=$F$1)</f>
        <v>0</v>
      </c>
      <c r="DM50" s="80">
        <f>'MOD Vectors ALL'!DM50*($E50=$F$1)</f>
        <v>0</v>
      </c>
      <c r="DN50" s="80">
        <f>'MOD Vectors ALL'!DN50*($E50=$F$1)</f>
        <v>0</v>
      </c>
      <c r="DO50" s="80">
        <f>'MOD Vectors ALL'!DO50*($E50=$F$1)</f>
        <v>0</v>
      </c>
      <c r="DP50" s="80">
        <f>'MOD Vectors ALL'!DP50*($E50=$F$1)</f>
        <v>0</v>
      </c>
      <c r="DQ50" s="80">
        <f>'MOD Vectors ALL'!DQ50*($E50=$F$1)</f>
        <v>0</v>
      </c>
    </row>
    <row r="51" spans="1:121" x14ac:dyDescent="0.2">
      <c r="A51">
        <v>408</v>
      </c>
      <c r="B51" t="s">
        <v>9</v>
      </c>
      <c r="C51" t="s">
        <v>369</v>
      </c>
      <c r="D51" t="s">
        <v>526</v>
      </c>
      <c r="E51" t="s">
        <v>523</v>
      </c>
      <c r="F51" t="s">
        <v>36</v>
      </c>
      <c r="G51">
        <v>0.221994</v>
      </c>
      <c r="H51">
        <v>0.26371899999999998</v>
      </c>
      <c r="I51" s="80">
        <f>'MOD Vectors ALL'!I51*($E51=$F$1)</f>
        <v>0</v>
      </c>
      <c r="J51" s="80">
        <f>'MOD Vectors ALL'!J51*($E51=$F$1)</f>
        <v>0</v>
      </c>
      <c r="K51" s="80">
        <f>'MOD Vectors ALL'!K51*($E51=$F$1)</f>
        <v>0</v>
      </c>
      <c r="L51" s="80">
        <f>'MOD Vectors ALL'!L51*($E51=$F$1)</f>
        <v>0</v>
      </c>
      <c r="M51" s="80">
        <f>'MOD Vectors ALL'!M51*($E51=$F$1)</f>
        <v>0</v>
      </c>
      <c r="N51" s="80">
        <f>'MOD Vectors ALL'!N51*($E51=$F$1)</f>
        <v>0</v>
      </c>
      <c r="O51" s="80">
        <f>'MOD Vectors ALL'!O51*($E51=$F$1)</f>
        <v>0</v>
      </c>
      <c r="P51" s="80">
        <f>'MOD Vectors ALL'!P51*($E51=$F$1)</f>
        <v>0</v>
      </c>
      <c r="Q51" s="80">
        <f>'MOD Vectors ALL'!Q51*($E51=$F$1)</f>
        <v>0</v>
      </c>
      <c r="R51" s="80">
        <f>'MOD Vectors ALL'!R51*($E51=$F$1)</f>
        <v>0</v>
      </c>
      <c r="S51" s="80">
        <f>'MOD Vectors ALL'!S51*($E51=$F$1)</f>
        <v>0</v>
      </c>
      <c r="T51" s="80">
        <f>'MOD Vectors ALL'!T51*($E51=$F$1)</f>
        <v>0</v>
      </c>
      <c r="U51" s="80">
        <f>'MOD Vectors ALL'!U51*($E51=$F$1)</f>
        <v>0</v>
      </c>
      <c r="V51" s="80">
        <f>'MOD Vectors ALL'!V51*($E51=$F$1)</f>
        <v>0</v>
      </c>
      <c r="W51" s="80">
        <f>'MOD Vectors ALL'!W51*($E51=$F$1)</f>
        <v>0</v>
      </c>
      <c r="X51" s="80">
        <f>'MOD Vectors ALL'!X51*($E51=$F$1)</f>
        <v>0</v>
      </c>
      <c r="Y51" s="80">
        <f>'MOD Vectors ALL'!Y51*($E51=$F$1)</f>
        <v>0</v>
      </c>
      <c r="Z51" s="80">
        <f>'MOD Vectors ALL'!Z51*($E51=$F$1)</f>
        <v>0</v>
      </c>
      <c r="AA51" s="80">
        <f>'MOD Vectors ALL'!AA51*($E51=$F$1)</f>
        <v>0</v>
      </c>
      <c r="AB51" s="80">
        <f>'MOD Vectors ALL'!AB51*($E51=$F$1)</f>
        <v>0</v>
      </c>
      <c r="AC51" s="80">
        <f>'MOD Vectors ALL'!AC51*($E51=$F$1)</f>
        <v>0</v>
      </c>
      <c r="AD51" s="80">
        <f>'MOD Vectors ALL'!AD51*($E51=$F$1)</f>
        <v>0</v>
      </c>
      <c r="AE51" s="80">
        <f>'MOD Vectors ALL'!AE51*($E51=$F$1)</f>
        <v>0</v>
      </c>
      <c r="AF51" s="80">
        <f>'MOD Vectors ALL'!AF51*($E51=$F$1)</f>
        <v>0</v>
      </c>
      <c r="AG51" s="80">
        <f>'MOD Vectors ALL'!AG51*($E51=$F$1)</f>
        <v>0</v>
      </c>
      <c r="AH51" s="80">
        <f>'MOD Vectors ALL'!AH51*($E51=$F$1)</f>
        <v>0</v>
      </c>
      <c r="AI51" s="80">
        <f>'MOD Vectors ALL'!AI51*($E51=$F$1)</f>
        <v>0</v>
      </c>
      <c r="AJ51" s="80">
        <f>'MOD Vectors ALL'!AJ51*($E51=$F$1)</f>
        <v>0</v>
      </c>
      <c r="AK51" s="80">
        <f>'MOD Vectors ALL'!AK51*($E51=$F$1)</f>
        <v>0</v>
      </c>
      <c r="AL51" s="80">
        <f>'MOD Vectors ALL'!AL51*($E51=$F$1)</f>
        <v>0</v>
      </c>
      <c r="AM51" s="80">
        <f>'MOD Vectors ALL'!AM51*($E51=$F$1)</f>
        <v>0</v>
      </c>
      <c r="AN51" s="80">
        <f>'MOD Vectors ALL'!AN51*($E51=$F$1)</f>
        <v>0</v>
      </c>
      <c r="AO51" s="80">
        <f>'MOD Vectors ALL'!AO51*($E51=$F$1)</f>
        <v>0</v>
      </c>
      <c r="AP51" s="80">
        <f>'MOD Vectors ALL'!AP51*($E51=$F$1)</f>
        <v>0</v>
      </c>
      <c r="AQ51" s="80">
        <f>'MOD Vectors ALL'!AQ51*($E51=$F$1)</f>
        <v>0</v>
      </c>
      <c r="AR51" s="80">
        <f>'MOD Vectors ALL'!AR51*($E51=$F$1)</f>
        <v>0</v>
      </c>
      <c r="AS51" s="80">
        <f>'MOD Vectors ALL'!AS51*($E51=$F$1)</f>
        <v>0</v>
      </c>
      <c r="AT51" s="80">
        <f>'MOD Vectors ALL'!AT51*($E51=$F$1)</f>
        <v>0</v>
      </c>
      <c r="AU51" s="80">
        <f>'MOD Vectors ALL'!AU51*($E51=$F$1)</f>
        <v>0</v>
      </c>
      <c r="AV51" s="80">
        <f>'MOD Vectors ALL'!AV51*($E51=$F$1)</f>
        <v>0</v>
      </c>
      <c r="AW51" s="80">
        <f>'MOD Vectors ALL'!AW51*($E51=$F$1)</f>
        <v>0</v>
      </c>
      <c r="AX51" s="80">
        <f>'MOD Vectors ALL'!AX51*($E51=$F$1)</f>
        <v>0</v>
      </c>
      <c r="AY51" s="80">
        <f>'MOD Vectors ALL'!AY51*($E51=$F$1)</f>
        <v>0</v>
      </c>
      <c r="AZ51" s="80">
        <f>'MOD Vectors ALL'!AZ51*($E51=$F$1)</f>
        <v>0</v>
      </c>
      <c r="BA51" s="80">
        <f>'MOD Vectors ALL'!BA51*($E51=$F$1)</f>
        <v>0</v>
      </c>
      <c r="BB51" s="80">
        <f>'MOD Vectors ALL'!BB51*($E51=$F$1)</f>
        <v>0</v>
      </c>
      <c r="BC51" s="80">
        <f>'MOD Vectors ALL'!BC51*($E51=$F$1)</f>
        <v>0</v>
      </c>
      <c r="BD51" s="80">
        <f>'MOD Vectors ALL'!BD51*($E51=$F$1)</f>
        <v>0</v>
      </c>
      <c r="BE51" s="80">
        <f>'MOD Vectors ALL'!BE51*($E51=$F$1)</f>
        <v>0</v>
      </c>
      <c r="BF51" s="80">
        <f>'MOD Vectors ALL'!BF51*($E51=$F$1)</f>
        <v>0</v>
      </c>
      <c r="BG51" s="80">
        <f>'MOD Vectors ALL'!BG51*($E51=$F$1)</f>
        <v>0</v>
      </c>
      <c r="BH51" s="80">
        <f>'MOD Vectors ALL'!BH51*($E51=$F$1)</f>
        <v>0</v>
      </c>
      <c r="BI51" s="80">
        <f>'MOD Vectors ALL'!BI51*($E51=$F$1)</f>
        <v>0</v>
      </c>
      <c r="BJ51" s="80">
        <f>'MOD Vectors ALL'!BJ51*($E51=$F$1)</f>
        <v>0</v>
      </c>
      <c r="BK51" s="80">
        <f>'MOD Vectors ALL'!BK51*($E51=$F$1)</f>
        <v>0</v>
      </c>
      <c r="BL51" s="80">
        <f>'MOD Vectors ALL'!BL51*($E51=$F$1)</f>
        <v>0</v>
      </c>
      <c r="BM51" s="80">
        <f>'MOD Vectors ALL'!BM51*($E51=$F$1)</f>
        <v>0</v>
      </c>
      <c r="BN51" s="80">
        <f>'MOD Vectors ALL'!BN51*($E51=$F$1)</f>
        <v>0</v>
      </c>
      <c r="BO51" s="80">
        <f>'MOD Vectors ALL'!BO51*($E51=$F$1)</f>
        <v>0</v>
      </c>
      <c r="BP51" s="80">
        <f>'MOD Vectors ALL'!BP51*($E51=$F$1)</f>
        <v>0</v>
      </c>
      <c r="BQ51" s="80">
        <f>'MOD Vectors ALL'!BQ51*($E51=$F$1)</f>
        <v>0</v>
      </c>
      <c r="BR51" s="80">
        <f>'MOD Vectors ALL'!BR51*($E51=$F$1)</f>
        <v>0</v>
      </c>
      <c r="BS51" s="80">
        <f>'MOD Vectors ALL'!BS51*($E51=$F$1)</f>
        <v>0</v>
      </c>
      <c r="BT51" s="80">
        <f>'MOD Vectors ALL'!BT51*($E51=$F$1)</f>
        <v>0</v>
      </c>
      <c r="BU51" s="80">
        <f>'MOD Vectors ALL'!BU51*($E51=$F$1)</f>
        <v>0</v>
      </c>
      <c r="BV51" s="80">
        <f>'MOD Vectors ALL'!BV51*($E51=$F$1)</f>
        <v>0</v>
      </c>
      <c r="BW51" s="80">
        <f>'MOD Vectors ALL'!BW51*($E51=$F$1)</f>
        <v>0</v>
      </c>
      <c r="BX51" s="80">
        <f>'MOD Vectors ALL'!BX51*($E51=$F$1)</f>
        <v>0</v>
      </c>
      <c r="BY51" s="80">
        <f>'MOD Vectors ALL'!BY51*($E51=$F$1)</f>
        <v>0</v>
      </c>
      <c r="BZ51" s="80">
        <f>'MOD Vectors ALL'!BZ51*($E51=$F$1)</f>
        <v>0</v>
      </c>
      <c r="CA51" s="80">
        <f>'MOD Vectors ALL'!CA51*($E51=$F$1)</f>
        <v>0</v>
      </c>
      <c r="CB51" s="80">
        <f>'MOD Vectors ALL'!CB51*($E51=$F$1)</f>
        <v>0</v>
      </c>
      <c r="CC51" s="80">
        <f>'MOD Vectors ALL'!CC51*($E51=$F$1)</f>
        <v>0</v>
      </c>
      <c r="CD51" s="80">
        <f>'MOD Vectors ALL'!CD51*($E51=$F$1)</f>
        <v>0</v>
      </c>
      <c r="CE51" s="80">
        <f>'MOD Vectors ALL'!CE51*($E51=$F$1)</f>
        <v>0</v>
      </c>
      <c r="CF51" s="80">
        <f>'MOD Vectors ALL'!CF51*($E51=$F$1)</f>
        <v>0</v>
      </c>
      <c r="CG51" s="80">
        <f>'MOD Vectors ALL'!CG51*($E51=$F$1)</f>
        <v>0</v>
      </c>
      <c r="CH51" s="80">
        <f>'MOD Vectors ALL'!CH51*($E51=$F$1)</f>
        <v>0</v>
      </c>
      <c r="CI51" s="80">
        <f>'MOD Vectors ALL'!CI51*($E51=$F$1)</f>
        <v>0</v>
      </c>
      <c r="CJ51" s="80">
        <f>'MOD Vectors ALL'!CJ51*($E51=$F$1)</f>
        <v>0</v>
      </c>
      <c r="CK51" s="80">
        <f>'MOD Vectors ALL'!CK51*($E51=$F$1)</f>
        <v>0</v>
      </c>
      <c r="CL51" s="80">
        <f>'MOD Vectors ALL'!CL51*($E51=$F$1)</f>
        <v>0</v>
      </c>
      <c r="CM51" s="80">
        <f>'MOD Vectors ALL'!CM51*($E51=$F$1)</f>
        <v>0</v>
      </c>
      <c r="CN51" s="80">
        <f>'MOD Vectors ALL'!CN51*($E51=$F$1)</f>
        <v>0</v>
      </c>
      <c r="CO51" s="80">
        <f>'MOD Vectors ALL'!CO51*($E51=$F$1)</f>
        <v>0</v>
      </c>
      <c r="CP51" s="80">
        <f>'MOD Vectors ALL'!CP51*($E51=$F$1)</f>
        <v>0</v>
      </c>
      <c r="CQ51" s="80">
        <f>'MOD Vectors ALL'!CQ51*($E51=$F$1)</f>
        <v>0</v>
      </c>
      <c r="CR51" s="80">
        <f>'MOD Vectors ALL'!CR51*($E51=$F$1)</f>
        <v>0</v>
      </c>
      <c r="CS51" s="80">
        <f>'MOD Vectors ALL'!CS51*($E51=$F$1)</f>
        <v>0</v>
      </c>
      <c r="CT51" s="80">
        <f>'MOD Vectors ALL'!CT51*($E51=$F$1)</f>
        <v>0</v>
      </c>
      <c r="CU51" s="80">
        <f>'MOD Vectors ALL'!CU51*($E51=$F$1)</f>
        <v>0</v>
      </c>
      <c r="CV51" s="80">
        <f>'MOD Vectors ALL'!CV51*($E51=$F$1)</f>
        <v>0</v>
      </c>
      <c r="CW51" s="80">
        <f>'MOD Vectors ALL'!CW51*($E51=$F$1)</f>
        <v>0</v>
      </c>
      <c r="CX51" s="80">
        <f>'MOD Vectors ALL'!CX51*($E51=$F$1)</f>
        <v>0</v>
      </c>
      <c r="CY51" s="80">
        <f>'MOD Vectors ALL'!CY51*($E51=$F$1)</f>
        <v>0</v>
      </c>
      <c r="CZ51" s="80">
        <f>'MOD Vectors ALL'!CZ51*($E51=$F$1)</f>
        <v>0</v>
      </c>
      <c r="DA51" s="80">
        <f>'MOD Vectors ALL'!DA51*($E51=$F$1)</f>
        <v>0</v>
      </c>
      <c r="DB51" s="80">
        <f>'MOD Vectors ALL'!DB51*($E51=$F$1)</f>
        <v>0</v>
      </c>
      <c r="DC51" s="80">
        <f>'MOD Vectors ALL'!DC51*($E51=$F$1)</f>
        <v>0</v>
      </c>
      <c r="DD51" s="80">
        <f>'MOD Vectors ALL'!DD51*($E51=$F$1)</f>
        <v>0</v>
      </c>
      <c r="DE51" s="80">
        <f>'MOD Vectors ALL'!DE51*($E51=$F$1)</f>
        <v>0</v>
      </c>
      <c r="DF51" s="80">
        <f>'MOD Vectors ALL'!DF51*($E51=$F$1)</f>
        <v>0</v>
      </c>
      <c r="DG51" s="80">
        <f>'MOD Vectors ALL'!DG51*($E51=$F$1)</f>
        <v>0</v>
      </c>
      <c r="DH51" s="80">
        <f>'MOD Vectors ALL'!DH51*($E51=$F$1)</f>
        <v>0</v>
      </c>
      <c r="DI51" s="80">
        <f>'MOD Vectors ALL'!DI51*($E51=$F$1)</f>
        <v>0</v>
      </c>
      <c r="DJ51" s="80">
        <f>'MOD Vectors ALL'!DJ51*($E51=$F$1)</f>
        <v>0</v>
      </c>
      <c r="DK51" s="80">
        <f>'MOD Vectors ALL'!DK51*($E51=$F$1)</f>
        <v>0</v>
      </c>
      <c r="DL51" s="80">
        <f>'MOD Vectors ALL'!DL51*($E51=$F$1)</f>
        <v>0</v>
      </c>
      <c r="DM51" s="80">
        <f>'MOD Vectors ALL'!DM51*($E51=$F$1)</f>
        <v>0</v>
      </c>
      <c r="DN51" s="80">
        <f>'MOD Vectors ALL'!DN51*($E51=$F$1)</f>
        <v>0</v>
      </c>
      <c r="DO51" s="80">
        <f>'MOD Vectors ALL'!DO51*($E51=$F$1)</f>
        <v>0</v>
      </c>
      <c r="DP51" s="80">
        <f>'MOD Vectors ALL'!DP51*($E51=$F$1)</f>
        <v>0</v>
      </c>
      <c r="DQ51" s="80">
        <f>'MOD Vectors ALL'!DQ51*($E51=$F$1)</f>
        <v>0</v>
      </c>
    </row>
    <row r="52" spans="1:121" x14ac:dyDescent="0.2">
      <c r="A52">
        <v>409</v>
      </c>
      <c r="B52" t="s">
        <v>9</v>
      </c>
      <c r="C52" t="s">
        <v>369</v>
      </c>
      <c r="D52" t="s">
        <v>526</v>
      </c>
      <c r="E52" t="s">
        <v>523</v>
      </c>
      <c r="F52" t="s">
        <v>37</v>
      </c>
      <c r="G52">
        <v>0.224439</v>
      </c>
      <c r="H52">
        <v>0.15287000000000001</v>
      </c>
      <c r="I52" s="80">
        <f>'MOD Vectors ALL'!I52*($E52=$F$1)</f>
        <v>0</v>
      </c>
      <c r="J52" s="80">
        <f>'MOD Vectors ALL'!J52*($E52=$F$1)</f>
        <v>0</v>
      </c>
      <c r="K52" s="80">
        <f>'MOD Vectors ALL'!K52*($E52=$F$1)</f>
        <v>0</v>
      </c>
      <c r="L52" s="80">
        <f>'MOD Vectors ALL'!L52*($E52=$F$1)</f>
        <v>0</v>
      </c>
      <c r="M52" s="80">
        <f>'MOD Vectors ALL'!M52*($E52=$F$1)</f>
        <v>0</v>
      </c>
      <c r="N52" s="80">
        <f>'MOD Vectors ALL'!N52*($E52=$F$1)</f>
        <v>0</v>
      </c>
      <c r="O52" s="80">
        <f>'MOD Vectors ALL'!O52*($E52=$F$1)</f>
        <v>0</v>
      </c>
      <c r="P52" s="80">
        <f>'MOD Vectors ALL'!P52*($E52=$F$1)</f>
        <v>0</v>
      </c>
      <c r="Q52" s="80">
        <f>'MOD Vectors ALL'!Q52*($E52=$F$1)</f>
        <v>0</v>
      </c>
      <c r="R52" s="80">
        <f>'MOD Vectors ALL'!R52*($E52=$F$1)</f>
        <v>0</v>
      </c>
      <c r="S52" s="80">
        <f>'MOD Vectors ALL'!S52*($E52=$F$1)</f>
        <v>0</v>
      </c>
      <c r="T52" s="80">
        <f>'MOD Vectors ALL'!T52*($E52=$F$1)</f>
        <v>0</v>
      </c>
      <c r="U52" s="80">
        <f>'MOD Vectors ALL'!U52*($E52=$F$1)</f>
        <v>0</v>
      </c>
      <c r="V52" s="80">
        <f>'MOD Vectors ALL'!V52*($E52=$F$1)</f>
        <v>0</v>
      </c>
      <c r="W52" s="80">
        <f>'MOD Vectors ALL'!W52*($E52=$F$1)</f>
        <v>0</v>
      </c>
      <c r="X52" s="80">
        <f>'MOD Vectors ALL'!X52*($E52=$F$1)</f>
        <v>0</v>
      </c>
      <c r="Y52" s="80">
        <f>'MOD Vectors ALL'!Y52*($E52=$F$1)</f>
        <v>0</v>
      </c>
      <c r="Z52" s="80">
        <f>'MOD Vectors ALL'!Z52*($E52=$F$1)</f>
        <v>0</v>
      </c>
      <c r="AA52" s="80">
        <f>'MOD Vectors ALL'!AA52*($E52=$F$1)</f>
        <v>0</v>
      </c>
      <c r="AB52" s="80">
        <f>'MOD Vectors ALL'!AB52*($E52=$F$1)</f>
        <v>0</v>
      </c>
      <c r="AC52" s="80">
        <f>'MOD Vectors ALL'!AC52*($E52=$F$1)</f>
        <v>0</v>
      </c>
      <c r="AD52" s="80">
        <f>'MOD Vectors ALL'!AD52*($E52=$F$1)</f>
        <v>0</v>
      </c>
      <c r="AE52" s="80">
        <f>'MOD Vectors ALL'!AE52*($E52=$F$1)</f>
        <v>0</v>
      </c>
      <c r="AF52" s="80">
        <f>'MOD Vectors ALL'!AF52*($E52=$F$1)</f>
        <v>0</v>
      </c>
      <c r="AG52" s="80">
        <f>'MOD Vectors ALL'!AG52*($E52=$F$1)</f>
        <v>0</v>
      </c>
      <c r="AH52" s="80">
        <f>'MOD Vectors ALL'!AH52*($E52=$F$1)</f>
        <v>0</v>
      </c>
      <c r="AI52" s="80">
        <f>'MOD Vectors ALL'!AI52*($E52=$F$1)</f>
        <v>0</v>
      </c>
      <c r="AJ52" s="80">
        <f>'MOD Vectors ALL'!AJ52*($E52=$F$1)</f>
        <v>0</v>
      </c>
      <c r="AK52" s="80">
        <f>'MOD Vectors ALL'!AK52*($E52=$F$1)</f>
        <v>0</v>
      </c>
      <c r="AL52" s="80">
        <f>'MOD Vectors ALL'!AL52*($E52=$F$1)</f>
        <v>0</v>
      </c>
      <c r="AM52" s="80">
        <f>'MOD Vectors ALL'!AM52*($E52=$F$1)</f>
        <v>0</v>
      </c>
      <c r="AN52" s="80">
        <f>'MOD Vectors ALL'!AN52*($E52=$F$1)</f>
        <v>0</v>
      </c>
      <c r="AO52" s="80">
        <f>'MOD Vectors ALL'!AO52*($E52=$F$1)</f>
        <v>0</v>
      </c>
      <c r="AP52" s="80">
        <f>'MOD Vectors ALL'!AP52*($E52=$F$1)</f>
        <v>0</v>
      </c>
      <c r="AQ52" s="80">
        <f>'MOD Vectors ALL'!AQ52*($E52=$F$1)</f>
        <v>0</v>
      </c>
      <c r="AR52" s="80">
        <f>'MOD Vectors ALL'!AR52*($E52=$F$1)</f>
        <v>0</v>
      </c>
      <c r="AS52" s="80">
        <f>'MOD Vectors ALL'!AS52*($E52=$F$1)</f>
        <v>0</v>
      </c>
      <c r="AT52" s="80">
        <f>'MOD Vectors ALL'!AT52*($E52=$F$1)</f>
        <v>0</v>
      </c>
      <c r="AU52" s="80">
        <f>'MOD Vectors ALL'!AU52*($E52=$F$1)</f>
        <v>0</v>
      </c>
      <c r="AV52" s="80">
        <f>'MOD Vectors ALL'!AV52*($E52=$F$1)</f>
        <v>0</v>
      </c>
      <c r="AW52" s="80">
        <f>'MOD Vectors ALL'!AW52*($E52=$F$1)</f>
        <v>0</v>
      </c>
      <c r="AX52" s="80">
        <f>'MOD Vectors ALL'!AX52*($E52=$F$1)</f>
        <v>0</v>
      </c>
      <c r="AY52" s="80">
        <f>'MOD Vectors ALL'!AY52*($E52=$F$1)</f>
        <v>0</v>
      </c>
      <c r="AZ52" s="80">
        <f>'MOD Vectors ALL'!AZ52*($E52=$F$1)</f>
        <v>0</v>
      </c>
      <c r="BA52" s="80">
        <f>'MOD Vectors ALL'!BA52*($E52=$F$1)</f>
        <v>0</v>
      </c>
      <c r="BB52" s="80">
        <f>'MOD Vectors ALL'!BB52*($E52=$F$1)</f>
        <v>0</v>
      </c>
      <c r="BC52" s="80">
        <f>'MOD Vectors ALL'!BC52*($E52=$F$1)</f>
        <v>0</v>
      </c>
      <c r="BD52" s="80">
        <f>'MOD Vectors ALL'!BD52*($E52=$F$1)</f>
        <v>0</v>
      </c>
      <c r="BE52" s="80">
        <f>'MOD Vectors ALL'!BE52*($E52=$F$1)</f>
        <v>0</v>
      </c>
      <c r="BF52" s="80">
        <f>'MOD Vectors ALL'!BF52*($E52=$F$1)</f>
        <v>0</v>
      </c>
      <c r="BG52" s="80">
        <f>'MOD Vectors ALL'!BG52*($E52=$F$1)</f>
        <v>0</v>
      </c>
      <c r="BH52" s="80">
        <f>'MOD Vectors ALL'!BH52*($E52=$F$1)</f>
        <v>0</v>
      </c>
      <c r="BI52" s="80">
        <f>'MOD Vectors ALL'!BI52*($E52=$F$1)</f>
        <v>0</v>
      </c>
      <c r="BJ52" s="80">
        <f>'MOD Vectors ALL'!BJ52*($E52=$F$1)</f>
        <v>0</v>
      </c>
      <c r="BK52" s="80">
        <f>'MOD Vectors ALL'!BK52*($E52=$F$1)</f>
        <v>0</v>
      </c>
      <c r="BL52" s="80">
        <f>'MOD Vectors ALL'!BL52*($E52=$F$1)</f>
        <v>0</v>
      </c>
      <c r="BM52" s="80">
        <f>'MOD Vectors ALL'!BM52*($E52=$F$1)</f>
        <v>0</v>
      </c>
      <c r="BN52" s="80">
        <f>'MOD Vectors ALL'!BN52*($E52=$F$1)</f>
        <v>0</v>
      </c>
      <c r="BO52" s="80">
        <f>'MOD Vectors ALL'!BO52*($E52=$F$1)</f>
        <v>0</v>
      </c>
      <c r="BP52" s="80">
        <f>'MOD Vectors ALL'!BP52*($E52=$F$1)</f>
        <v>0</v>
      </c>
      <c r="BQ52" s="80">
        <f>'MOD Vectors ALL'!BQ52*($E52=$F$1)</f>
        <v>0</v>
      </c>
      <c r="BR52" s="80">
        <f>'MOD Vectors ALL'!BR52*($E52=$F$1)</f>
        <v>0</v>
      </c>
      <c r="BS52" s="80">
        <f>'MOD Vectors ALL'!BS52*($E52=$F$1)</f>
        <v>0</v>
      </c>
      <c r="BT52" s="80">
        <f>'MOD Vectors ALL'!BT52*($E52=$F$1)</f>
        <v>0</v>
      </c>
      <c r="BU52" s="80">
        <f>'MOD Vectors ALL'!BU52*($E52=$F$1)</f>
        <v>0</v>
      </c>
      <c r="BV52" s="80">
        <f>'MOD Vectors ALL'!BV52*($E52=$F$1)</f>
        <v>0</v>
      </c>
      <c r="BW52" s="80">
        <f>'MOD Vectors ALL'!BW52*($E52=$F$1)</f>
        <v>0</v>
      </c>
      <c r="BX52" s="80">
        <f>'MOD Vectors ALL'!BX52*($E52=$F$1)</f>
        <v>0</v>
      </c>
      <c r="BY52" s="80">
        <f>'MOD Vectors ALL'!BY52*($E52=$F$1)</f>
        <v>0</v>
      </c>
      <c r="BZ52" s="80">
        <f>'MOD Vectors ALL'!BZ52*($E52=$F$1)</f>
        <v>0</v>
      </c>
      <c r="CA52" s="80">
        <f>'MOD Vectors ALL'!CA52*($E52=$F$1)</f>
        <v>0</v>
      </c>
      <c r="CB52" s="80">
        <f>'MOD Vectors ALL'!CB52*($E52=$F$1)</f>
        <v>0</v>
      </c>
      <c r="CC52" s="80">
        <f>'MOD Vectors ALL'!CC52*($E52=$F$1)</f>
        <v>0</v>
      </c>
      <c r="CD52" s="80">
        <f>'MOD Vectors ALL'!CD52*($E52=$F$1)</f>
        <v>0</v>
      </c>
      <c r="CE52" s="80">
        <f>'MOD Vectors ALL'!CE52*($E52=$F$1)</f>
        <v>0</v>
      </c>
      <c r="CF52" s="80">
        <f>'MOD Vectors ALL'!CF52*($E52=$F$1)</f>
        <v>0</v>
      </c>
      <c r="CG52" s="80">
        <f>'MOD Vectors ALL'!CG52*($E52=$F$1)</f>
        <v>0</v>
      </c>
      <c r="CH52" s="80">
        <f>'MOD Vectors ALL'!CH52*($E52=$F$1)</f>
        <v>0</v>
      </c>
      <c r="CI52" s="80">
        <f>'MOD Vectors ALL'!CI52*($E52=$F$1)</f>
        <v>0</v>
      </c>
      <c r="CJ52" s="80">
        <f>'MOD Vectors ALL'!CJ52*($E52=$F$1)</f>
        <v>0</v>
      </c>
      <c r="CK52" s="80">
        <f>'MOD Vectors ALL'!CK52*($E52=$F$1)</f>
        <v>0</v>
      </c>
      <c r="CL52" s="80">
        <f>'MOD Vectors ALL'!CL52*($E52=$F$1)</f>
        <v>0</v>
      </c>
      <c r="CM52" s="80">
        <f>'MOD Vectors ALL'!CM52*($E52=$F$1)</f>
        <v>0</v>
      </c>
      <c r="CN52" s="80">
        <f>'MOD Vectors ALL'!CN52*($E52=$F$1)</f>
        <v>0</v>
      </c>
      <c r="CO52" s="80">
        <f>'MOD Vectors ALL'!CO52*($E52=$F$1)</f>
        <v>0</v>
      </c>
      <c r="CP52" s="80">
        <f>'MOD Vectors ALL'!CP52*($E52=$F$1)</f>
        <v>0</v>
      </c>
      <c r="CQ52" s="80">
        <f>'MOD Vectors ALL'!CQ52*($E52=$F$1)</f>
        <v>0</v>
      </c>
      <c r="CR52" s="80">
        <f>'MOD Vectors ALL'!CR52*($E52=$F$1)</f>
        <v>0</v>
      </c>
      <c r="CS52" s="80">
        <f>'MOD Vectors ALL'!CS52*($E52=$F$1)</f>
        <v>0</v>
      </c>
      <c r="CT52" s="80">
        <f>'MOD Vectors ALL'!CT52*($E52=$F$1)</f>
        <v>0</v>
      </c>
      <c r="CU52" s="80">
        <f>'MOD Vectors ALL'!CU52*($E52=$F$1)</f>
        <v>0</v>
      </c>
      <c r="CV52" s="80">
        <f>'MOD Vectors ALL'!CV52*($E52=$F$1)</f>
        <v>0</v>
      </c>
      <c r="CW52" s="80">
        <f>'MOD Vectors ALL'!CW52*($E52=$F$1)</f>
        <v>0</v>
      </c>
      <c r="CX52" s="80">
        <f>'MOD Vectors ALL'!CX52*($E52=$F$1)</f>
        <v>0</v>
      </c>
      <c r="CY52" s="80">
        <f>'MOD Vectors ALL'!CY52*($E52=$F$1)</f>
        <v>0</v>
      </c>
      <c r="CZ52" s="80">
        <f>'MOD Vectors ALL'!CZ52*($E52=$F$1)</f>
        <v>0</v>
      </c>
      <c r="DA52" s="80">
        <f>'MOD Vectors ALL'!DA52*($E52=$F$1)</f>
        <v>0</v>
      </c>
      <c r="DB52" s="80">
        <f>'MOD Vectors ALL'!DB52*($E52=$F$1)</f>
        <v>0</v>
      </c>
      <c r="DC52" s="80">
        <f>'MOD Vectors ALL'!DC52*($E52=$F$1)</f>
        <v>0</v>
      </c>
      <c r="DD52" s="80">
        <f>'MOD Vectors ALL'!DD52*($E52=$F$1)</f>
        <v>0</v>
      </c>
      <c r="DE52" s="80">
        <f>'MOD Vectors ALL'!DE52*($E52=$F$1)</f>
        <v>0</v>
      </c>
      <c r="DF52" s="80">
        <f>'MOD Vectors ALL'!DF52*($E52=$F$1)</f>
        <v>0</v>
      </c>
      <c r="DG52" s="80">
        <f>'MOD Vectors ALL'!DG52*($E52=$F$1)</f>
        <v>0</v>
      </c>
      <c r="DH52" s="80">
        <f>'MOD Vectors ALL'!DH52*($E52=$F$1)</f>
        <v>0</v>
      </c>
      <c r="DI52" s="80">
        <f>'MOD Vectors ALL'!DI52*($E52=$F$1)</f>
        <v>0</v>
      </c>
      <c r="DJ52" s="80">
        <f>'MOD Vectors ALL'!DJ52*($E52=$F$1)</f>
        <v>0</v>
      </c>
      <c r="DK52" s="80">
        <f>'MOD Vectors ALL'!DK52*($E52=$F$1)</f>
        <v>0</v>
      </c>
      <c r="DL52" s="80">
        <f>'MOD Vectors ALL'!DL52*($E52=$F$1)</f>
        <v>0</v>
      </c>
      <c r="DM52" s="80">
        <f>'MOD Vectors ALL'!DM52*($E52=$F$1)</f>
        <v>0</v>
      </c>
      <c r="DN52" s="80">
        <f>'MOD Vectors ALL'!DN52*($E52=$F$1)</f>
        <v>0</v>
      </c>
      <c r="DO52" s="80">
        <f>'MOD Vectors ALL'!DO52*($E52=$F$1)</f>
        <v>0</v>
      </c>
      <c r="DP52" s="80">
        <f>'MOD Vectors ALL'!DP52*($E52=$F$1)</f>
        <v>0</v>
      </c>
      <c r="DQ52" s="80">
        <f>'MOD Vectors ALL'!DQ52*($E52=$F$1)</f>
        <v>0</v>
      </c>
    </row>
    <row r="53" spans="1:121" x14ac:dyDescent="0.2">
      <c r="A53">
        <v>432</v>
      </c>
      <c r="B53" t="s">
        <v>16</v>
      </c>
      <c r="C53" t="s">
        <v>369</v>
      </c>
      <c r="D53" t="s">
        <v>526</v>
      </c>
      <c r="E53" t="s">
        <v>523</v>
      </c>
      <c r="F53" t="s">
        <v>10</v>
      </c>
      <c r="G53">
        <v>0.73588799999999999</v>
      </c>
      <c r="H53">
        <v>0.43052000000000001</v>
      </c>
      <c r="I53" s="80">
        <f>'MOD Vectors ALL'!I53*($E53=$F$1)</f>
        <v>0</v>
      </c>
      <c r="J53" s="80">
        <f>'MOD Vectors ALL'!J53*($E53=$F$1)</f>
        <v>0</v>
      </c>
      <c r="K53" s="80">
        <f>'MOD Vectors ALL'!K53*($E53=$F$1)</f>
        <v>0</v>
      </c>
      <c r="L53" s="80">
        <f>'MOD Vectors ALL'!L53*($E53=$F$1)</f>
        <v>0</v>
      </c>
      <c r="M53" s="80">
        <f>'MOD Vectors ALL'!M53*($E53=$F$1)</f>
        <v>0</v>
      </c>
      <c r="N53" s="80">
        <f>'MOD Vectors ALL'!N53*($E53=$F$1)</f>
        <v>0</v>
      </c>
      <c r="O53" s="80">
        <f>'MOD Vectors ALL'!O53*($E53=$F$1)</f>
        <v>0</v>
      </c>
      <c r="P53" s="80">
        <f>'MOD Vectors ALL'!P53*($E53=$F$1)</f>
        <v>0</v>
      </c>
      <c r="Q53" s="80">
        <f>'MOD Vectors ALL'!Q53*($E53=$F$1)</f>
        <v>0</v>
      </c>
      <c r="R53" s="80">
        <f>'MOD Vectors ALL'!R53*($E53=$F$1)</f>
        <v>0</v>
      </c>
      <c r="S53" s="80">
        <f>'MOD Vectors ALL'!S53*($E53=$F$1)</f>
        <v>0</v>
      </c>
      <c r="T53" s="80">
        <f>'MOD Vectors ALL'!T53*($E53=$F$1)</f>
        <v>0</v>
      </c>
      <c r="U53" s="80">
        <f>'MOD Vectors ALL'!U53*($E53=$F$1)</f>
        <v>0</v>
      </c>
      <c r="V53" s="80">
        <f>'MOD Vectors ALL'!V53*($E53=$F$1)</f>
        <v>0</v>
      </c>
      <c r="W53" s="80">
        <f>'MOD Vectors ALL'!W53*($E53=$F$1)</f>
        <v>0</v>
      </c>
      <c r="X53" s="80">
        <f>'MOD Vectors ALL'!X53*($E53=$F$1)</f>
        <v>0</v>
      </c>
      <c r="Y53" s="80">
        <f>'MOD Vectors ALL'!Y53*($E53=$F$1)</f>
        <v>0</v>
      </c>
      <c r="Z53" s="80">
        <f>'MOD Vectors ALL'!Z53*($E53=$F$1)</f>
        <v>0</v>
      </c>
      <c r="AA53" s="80">
        <f>'MOD Vectors ALL'!AA53*($E53=$F$1)</f>
        <v>0</v>
      </c>
      <c r="AB53" s="80">
        <f>'MOD Vectors ALL'!AB53*($E53=$F$1)</f>
        <v>0</v>
      </c>
      <c r="AC53" s="80">
        <f>'MOD Vectors ALL'!AC53*($E53=$F$1)</f>
        <v>0</v>
      </c>
      <c r="AD53" s="80">
        <f>'MOD Vectors ALL'!AD53*($E53=$F$1)</f>
        <v>0</v>
      </c>
      <c r="AE53" s="80">
        <f>'MOD Vectors ALL'!AE53*($E53=$F$1)</f>
        <v>0</v>
      </c>
      <c r="AF53" s="80">
        <f>'MOD Vectors ALL'!AF53*($E53=$F$1)</f>
        <v>0</v>
      </c>
      <c r="AG53" s="80">
        <f>'MOD Vectors ALL'!AG53*($E53=$F$1)</f>
        <v>0</v>
      </c>
      <c r="AH53" s="80">
        <f>'MOD Vectors ALL'!AH53*($E53=$F$1)</f>
        <v>0</v>
      </c>
      <c r="AI53" s="80">
        <f>'MOD Vectors ALL'!AI53*($E53=$F$1)</f>
        <v>0</v>
      </c>
      <c r="AJ53" s="80">
        <f>'MOD Vectors ALL'!AJ53*($E53=$F$1)</f>
        <v>0</v>
      </c>
      <c r="AK53" s="80">
        <f>'MOD Vectors ALL'!AK53*($E53=$F$1)</f>
        <v>0</v>
      </c>
      <c r="AL53" s="80">
        <f>'MOD Vectors ALL'!AL53*($E53=$F$1)</f>
        <v>0</v>
      </c>
      <c r="AM53" s="80">
        <f>'MOD Vectors ALL'!AM53*($E53=$F$1)</f>
        <v>0</v>
      </c>
      <c r="AN53" s="80">
        <f>'MOD Vectors ALL'!AN53*($E53=$F$1)</f>
        <v>0</v>
      </c>
      <c r="AO53" s="80">
        <f>'MOD Vectors ALL'!AO53*($E53=$F$1)</f>
        <v>0</v>
      </c>
      <c r="AP53" s="80">
        <f>'MOD Vectors ALL'!AP53*($E53=$F$1)</f>
        <v>0</v>
      </c>
      <c r="AQ53" s="80">
        <f>'MOD Vectors ALL'!AQ53*($E53=$F$1)</f>
        <v>0</v>
      </c>
      <c r="AR53" s="80">
        <f>'MOD Vectors ALL'!AR53*($E53=$F$1)</f>
        <v>0</v>
      </c>
      <c r="AS53" s="80">
        <f>'MOD Vectors ALL'!AS53*($E53=$F$1)</f>
        <v>0</v>
      </c>
      <c r="AT53" s="80">
        <f>'MOD Vectors ALL'!AT53*($E53=$F$1)</f>
        <v>0</v>
      </c>
      <c r="AU53" s="80">
        <f>'MOD Vectors ALL'!AU53*($E53=$F$1)</f>
        <v>0</v>
      </c>
      <c r="AV53" s="80">
        <f>'MOD Vectors ALL'!AV53*($E53=$F$1)</f>
        <v>0</v>
      </c>
      <c r="AW53" s="80">
        <f>'MOD Vectors ALL'!AW53*($E53=$F$1)</f>
        <v>0</v>
      </c>
      <c r="AX53" s="80">
        <f>'MOD Vectors ALL'!AX53*($E53=$F$1)</f>
        <v>0</v>
      </c>
      <c r="AY53" s="80">
        <f>'MOD Vectors ALL'!AY53*($E53=$F$1)</f>
        <v>0</v>
      </c>
      <c r="AZ53" s="80">
        <f>'MOD Vectors ALL'!AZ53*($E53=$F$1)</f>
        <v>0</v>
      </c>
      <c r="BA53" s="80">
        <f>'MOD Vectors ALL'!BA53*($E53=$F$1)</f>
        <v>0</v>
      </c>
      <c r="BB53" s="80">
        <f>'MOD Vectors ALL'!BB53*($E53=$F$1)</f>
        <v>0</v>
      </c>
      <c r="BC53" s="80">
        <f>'MOD Vectors ALL'!BC53*($E53=$F$1)</f>
        <v>0</v>
      </c>
      <c r="BD53" s="80">
        <f>'MOD Vectors ALL'!BD53*($E53=$F$1)</f>
        <v>0</v>
      </c>
      <c r="BE53" s="80">
        <f>'MOD Vectors ALL'!BE53*($E53=$F$1)</f>
        <v>0</v>
      </c>
      <c r="BF53" s="80">
        <f>'MOD Vectors ALL'!BF53*($E53=$F$1)</f>
        <v>0</v>
      </c>
      <c r="BG53" s="80">
        <f>'MOD Vectors ALL'!BG53*($E53=$F$1)</f>
        <v>0</v>
      </c>
      <c r="BH53" s="80">
        <f>'MOD Vectors ALL'!BH53*($E53=$F$1)</f>
        <v>0</v>
      </c>
      <c r="BI53" s="80">
        <f>'MOD Vectors ALL'!BI53*($E53=$F$1)</f>
        <v>0</v>
      </c>
      <c r="BJ53" s="80">
        <f>'MOD Vectors ALL'!BJ53*($E53=$F$1)</f>
        <v>0</v>
      </c>
      <c r="BK53" s="80">
        <f>'MOD Vectors ALL'!BK53*($E53=$F$1)</f>
        <v>0</v>
      </c>
      <c r="BL53" s="80">
        <f>'MOD Vectors ALL'!BL53*($E53=$F$1)</f>
        <v>0</v>
      </c>
      <c r="BM53" s="80">
        <f>'MOD Vectors ALL'!BM53*($E53=$F$1)</f>
        <v>0</v>
      </c>
      <c r="BN53" s="80">
        <f>'MOD Vectors ALL'!BN53*($E53=$F$1)</f>
        <v>0</v>
      </c>
      <c r="BO53" s="80">
        <f>'MOD Vectors ALL'!BO53*($E53=$F$1)</f>
        <v>0</v>
      </c>
      <c r="BP53" s="80">
        <f>'MOD Vectors ALL'!BP53*($E53=$F$1)</f>
        <v>0</v>
      </c>
      <c r="BQ53" s="80">
        <f>'MOD Vectors ALL'!BQ53*($E53=$F$1)</f>
        <v>0</v>
      </c>
      <c r="BR53" s="80">
        <f>'MOD Vectors ALL'!BR53*($E53=$F$1)</f>
        <v>0</v>
      </c>
      <c r="BS53" s="80">
        <f>'MOD Vectors ALL'!BS53*($E53=$F$1)</f>
        <v>0</v>
      </c>
      <c r="BT53" s="80">
        <f>'MOD Vectors ALL'!BT53*($E53=$F$1)</f>
        <v>0</v>
      </c>
      <c r="BU53" s="80">
        <f>'MOD Vectors ALL'!BU53*($E53=$F$1)</f>
        <v>0</v>
      </c>
      <c r="BV53" s="80">
        <f>'MOD Vectors ALL'!BV53*($E53=$F$1)</f>
        <v>0</v>
      </c>
      <c r="BW53" s="80">
        <f>'MOD Vectors ALL'!BW53*($E53=$F$1)</f>
        <v>0</v>
      </c>
      <c r="BX53" s="80">
        <f>'MOD Vectors ALL'!BX53*($E53=$F$1)</f>
        <v>0</v>
      </c>
      <c r="BY53" s="80">
        <f>'MOD Vectors ALL'!BY53*($E53=$F$1)</f>
        <v>0</v>
      </c>
      <c r="BZ53" s="80">
        <f>'MOD Vectors ALL'!BZ53*($E53=$F$1)</f>
        <v>0</v>
      </c>
      <c r="CA53" s="80">
        <f>'MOD Vectors ALL'!CA53*($E53=$F$1)</f>
        <v>0</v>
      </c>
      <c r="CB53" s="80">
        <f>'MOD Vectors ALL'!CB53*($E53=$F$1)</f>
        <v>0</v>
      </c>
      <c r="CC53" s="80">
        <f>'MOD Vectors ALL'!CC53*($E53=$F$1)</f>
        <v>0</v>
      </c>
      <c r="CD53" s="80">
        <f>'MOD Vectors ALL'!CD53*($E53=$F$1)</f>
        <v>0</v>
      </c>
      <c r="CE53" s="80">
        <f>'MOD Vectors ALL'!CE53*($E53=$F$1)</f>
        <v>0</v>
      </c>
      <c r="CF53" s="80">
        <f>'MOD Vectors ALL'!CF53*($E53=$F$1)</f>
        <v>0</v>
      </c>
      <c r="CG53" s="80">
        <f>'MOD Vectors ALL'!CG53*($E53=$F$1)</f>
        <v>0</v>
      </c>
      <c r="CH53" s="80">
        <f>'MOD Vectors ALL'!CH53*($E53=$F$1)</f>
        <v>0</v>
      </c>
      <c r="CI53" s="80">
        <f>'MOD Vectors ALL'!CI53*($E53=$F$1)</f>
        <v>0</v>
      </c>
      <c r="CJ53" s="80">
        <f>'MOD Vectors ALL'!CJ53*($E53=$F$1)</f>
        <v>0</v>
      </c>
      <c r="CK53" s="80">
        <f>'MOD Vectors ALL'!CK53*($E53=$F$1)</f>
        <v>0</v>
      </c>
      <c r="CL53" s="80">
        <f>'MOD Vectors ALL'!CL53*($E53=$F$1)</f>
        <v>0</v>
      </c>
      <c r="CM53" s="80">
        <f>'MOD Vectors ALL'!CM53*($E53=$F$1)</f>
        <v>0</v>
      </c>
      <c r="CN53" s="80">
        <f>'MOD Vectors ALL'!CN53*($E53=$F$1)</f>
        <v>0</v>
      </c>
      <c r="CO53" s="80">
        <f>'MOD Vectors ALL'!CO53*($E53=$F$1)</f>
        <v>0</v>
      </c>
      <c r="CP53" s="80">
        <f>'MOD Vectors ALL'!CP53*($E53=$F$1)</f>
        <v>0</v>
      </c>
      <c r="CQ53" s="80">
        <f>'MOD Vectors ALL'!CQ53*($E53=$F$1)</f>
        <v>0</v>
      </c>
      <c r="CR53" s="80">
        <f>'MOD Vectors ALL'!CR53*($E53=$F$1)</f>
        <v>0</v>
      </c>
      <c r="CS53" s="80">
        <f>'MOD Vectors ALL'!CS53*($E53=$F$1)</f>
        <v>0</v>
      </c>
      <c r="CT53" s="80">
        <f>'MOD Vectors ALL'!CT53*($E53=$F$1)</f>
        <v>0</v>
      </c>
      <c r="CU53" s="80">
        <f>'MOD Vectors ALL'!CU53*($E53=$F$1)</f>
        <v>0</v>
      </c>
      <c r="CV53" s="80">
        <f>'MOD Vectors ALL'!CV53*($E53=$F$1)</f>
        <v>0</v>
      </c>
      <c r="CW53" s="80">
        <f>'MOD Vectors ALL'!CW53*($E53=$F$1)</f>
        <v>0</v>
      </c>
      <c r="CX53" s="80">
        <f>'MOD Vectors ALL'!CX53*($E53=$F$1)</f>
        <v>0</v>
      </c>
      <c r="CY53" s="80">
        <f>'MOD Vectors ALL'!CY53*($E53=$F$1)</f>
        <v>0</v>
      </c>
      <c r="CZ53" s="80">
        <f>'MOD Vectors ALL'!CZ53*($E53=$F$1)</f>
        <v>0</v>
      </c>
      <c r="DA53" s="80">
        <f>'MOD Vectors ALL'!DA53*($E53=$F$1)</f>
        <v>0</v>
      </c>
      <c r="DB53" s="80">
        <f>'MOD Vectors ALL'!DB53*($E53=$F$1)</f>
        <v>0</v>
      </c>
      <c r="DC53" s="80">
        <f>'MOD Vectors ALL'!DC53*($E53=$F$1)</f>
        <v>0</v>
      </c>
      <c r="DD53" s="80">
        <f>'MOD Vectors ALL'!DD53*($E53=$F$1)</f>
        <v>0</v>
      </c>
      <c r="DE53" s="80">
        <f>'MOD Vectors ALL'!DE53*($E53=$F$1)</f>
        <v>0</v>
      </c>
      <c r="DF53" s="80">
        <f>'MOD Vectors ALL'!DF53*($E53=$F$1)</f>
        <v>0</v>
      </c>
      <c r="DG53" s="80">
        <f>'MOD Vectors ALL'!DG53*($E53=$F$1)</f>
        <v>0</v>
      </c>
      <c r="DH53" s="80">
        <f>'MOD Vectors ALL'!DH53*($E53=$F$1)</f>
        <v>0</v>
      </c>
      <c r="DI53" s="80">
        <f>'MOD Vectors ALL'!DI53*($E53=$F$1)</f>
        <v>0</v>
      </c>
      <c r="DJ53" s="80">
        <f>'MOD Vectors ALL'!DJ53*($E53=$F$1)</f>
        <v>0</v>
      </c>
      <c r="DK53" s="80">
        <f>'MOD Vectors ALL'!DK53*($E53=$F$1)</f>
        <v>0</v>
      </c>
      <c r="DL53" s="80">
        <f>'MOD Vectors ALL'!DL53*($E53=$F$1)</f>
        <v>0</v>
      </c>
      <c r="DM53" s="80">
        <f>'MOD Vectors ALL'!DM53*($E53=$F$1)</f>
        <v>0</v>
      </c>
      <c r="DN53" s="80">
        <f>'MOD Vectors ALL'!DN53*($E53=$F$1)</f>
        <v>0</v>
      </c>
      <c r="DO53" s="80">
        <f>'MOD Vectors ALL'!DO53*($E53=$F$1)</f>
        <v>0</v>
      </c>
      <c r="DP53" s="80">
        <f>'MOD Vectors ALL'!DP53*($E53=$F$1)</f>
        <v>0</v>
      </c>
      <c r="DQ53" s="80">
        <f>'MOD Vectors ALL'!DQ53*($E53=$F$1)</f>
        <v>0</v>
      </c>
    </row>
    <row r="54" spans="1:121" x14ac:dyDescent="0.2">
      <c r="A54">
        <v>433</v>
      </c>
      <c r="B54" t="s">
        <v>16</v>
      </c>
      <c r="C54" t="s">
        <v>369</v>
      </c>
      <c r="D54" t="s">
        <v>526</v>
      </c>
      <c r="E54" t="s">
        <v>523</v>
      </c>
      <c r="F54" t="s">
        <v>11</v>
      </c>
      <c r="G54">
        <v>0.56261700000000003</v>
      </c>
      <c r="H54">
        <v>0.29132599999999997</v>
      </c>
      <c r="I54" s="80">
        <f>'MOD Vectors ALL'!I54*($E54=$F$1)</f>
        <v>0</v>
      </c>
      <c r="J54" s="80">
        <f>'MOD Vectors ALL'!J54*($E54=$F$1)</f>
        <v>0</v>
      </c>
      <c r="K54" s="80">
        <f>'MOD Vectors ALL'!K54*($E54=$F$1)</f>
        <v>0</v>
      </c>
      <c r="L54" s="80">
        <f>'MOD Vectors ALL'!L54*($E54=$F$1)</f>
        <v>0</v>
      </c>
      <c r="M54" s="80">
        <f>'MOD Vectors ALL'!M54*($E54=$F$1)</f>
        <v>0</v>
      </c>
      <c r="N54" s="80">
        <f>'MOD Vectors ALL'!N54*($E54=$F$1)</f>
        <v>0</v>
      </c>
      <c r="O54" s="80">
        <f>'MOD Vectors ALL'!O54*($E54=$F$1)</f>
        <v>0</v>
      </c>
      <c r="P54" s="80">
        <f>'MOD Vectors ALL'!P54*($E54=$F$1)</f>
        <v>0</v>
      </c>
      <c r="Q54" s="80">
        <f>'MOD Vectors ALL'!Q54*($E54=$F$1)</f>
        <v>0</v>
      </c>
      <c r="R54" s="80">
        <f>'MOD Vectors ALL'!R54*($E54=$F$1)</f>
        <v>0</v>
      </c>
      <c r="S54" s="80">
        <f>'MOD Vectors ALL'!S54*($E54=$F$1)</f>
        <v>0</v>
      </c>
      <c r="T54" s="80">
        <f>'MOD Vectors ALL'!T54*($E54=$F$1)</f>
        <v>0</v>
      </c>
      <c r="U54" s="80">
        <f>'MOD Vectors ALL'!U54*($E54=$F$1)</f>
        <v>0</v>
      </c>
      <c r="V54" s="80">
        <f>'MOD Vectors ALL'!V54*($E54=$F$1)</f>
        <v>0</v>
      </c>
      <c r="W54" s="80">
        <f>'MOD Vectors ALL'!W54*($E54=$F$1)</f>
        <v>0</v>
      </c>
      <c r="X54" s="80">
        <f>'MOD Vectors ALL'!X54*($E54=$F$1)</f>
        <v>0</v>
      </c>
      <c r="Y54" s="80">
        <f>'MOD Vectors ALL'!Y54*($E54=$F$1)</f>
        <v>0</v>
      </c>
      <c r="Z54" s="80">
        <f>'MOD Vectors ALL'!Z54*($E54=$F$1)</f>
        <v>0</v>
      </c>
      <c r="AA54" s="80">
        <f>'MOD Vectors ALL'!AA54*($E54=$F$1)</f>
        <v>0</v>
      </c>
      <c r="AB54" s="80">
        <f>'MOD Vectors ALL'!AB54*($E54=$F$1)</f>
        <v>0</v>
      </c>
      <c r="AC54" s="80">
        <f>'MOD Vectors ALL'!AC54*($E54=$F$1)</f>
        <v>0</v>
      </c>
      <c r="AD54" s="80">
        <f>'MOD Vectors ALL'!AD54*($E54=$F$1)</f>
        <v>0</v>
      </c>
      <c r="AE54" s="80">
        <f>'MOD Vectors ALL'!AE54*($E54=$F$1)</f>
        <v>0</v>
      </c>
      <c r="AF54" s="80">
        <f>'MOD Vectors ALL'!AF54*($E54=$F$1)</f>
        <v>0</v>
      </c>
      <c r="AG54" s="80">
        <f>'MOD Vectors ALL'!AG54*($E54=$F$1)</f>
        <v>0</v>
      </c>
      <c r="AH54" s="80">
        <f>'MOD Vectors ALL'!AH54*($E54=$F$1)</f>
        <v>0</v>
      </c>
      <c r="AI54" s="80">
        <f>'MOD Vectors ALL'!AI54*($E54=$F$1)</f>
        <v>0</v>
      </c>
      <c r="AJ54" s="80">
        <f>'MOD Vectors ALL'!AJ54*($E54=$F$1)</f>
        <v>0</v>
      </c>
      <c r="AK54" s="80">
        <f>'MOD Vectors ALL'!AK54*($E54=$F$1)</f>
        <v>0</v>
      </c>
      <c r="AL54" s="80">
        <f>'MOD Vectors ALL'!AL54*($E54=$F$1)</f>
        <v>0</v>
      </c>
      <c r="AM54" s="80">
        <f>'MOD Vectors ALL'!AM54*($E54=$F$1)</f>
        <v>0</v>
      </c>
      <c r="AN54" s="80">
        <f>'MOD Vectors ALL'!AN54*($E54=$F$1)</f>
        <v>0</v>
      </c>
      <c r="AO54" s="80">
        <f>'MOD Vectors ALL'!AO54*($E54=$F$1)</f>
        <v>0</v>
      </c>
      <c r="AP54" s="80">
        <f>'MOD Vectors ALL'!AP54*($E54=$F$1)</f>
        <v>0</v>
      </c>
      <c r="AQ54" s="80">
        <f>'MOD Vectors ALL'!AQ54*($E54=$F$1)</f>
        <v>0</v>
      </c>
      <c r="AR54" s="80">
        <f>'MOD Vectors ALL'!AR54*($E54=$F$1)</f>
        <v>0</v>
      </c>
      <c r="AS54" s="80">
        <f>'MOD Vectors ALL'!AS54*($E54=$F$1)</f>
        <v>0</v>
      </c>
      <c r="AT54" s="80">
        <f>'MOD Vectors ALL'!AT54*($E54=$F$1)</f>
        <v>0</v>
      </c>
      <c r="AU54" s="80">
        <f>'MOD Vectors ALL'!AU54*($E54=$F$1)</f>
        <v>0</v>
      </c>
      <c r="AV54" s="80">
        <f>'MOD Vectors ALL'!AV54*($E54=$F$1)</f>
        <v>0</v>
      </c>
      <c r="AW54" s="80">
        <f>'MOD Vectors ALL'!AW54*($E54=$F$1)</f>
        <v>0</v>
      </c>
      <c r="AX54" s="80">
        <f>'MOD Vectors ALL'!AX54*($E54=$F$1)</f>
        <v>0</v>
      </c>
      <c r="AY54" s="80">
        <f>'MOD Vectors ALL'!AY54*($E54=$F$1)</f>
        <v>0</v>
      </c>
      <c r="AZ54" s="80">
        <f>'MOD Vectors ALL'!AZ54*($E54=$F$1)</f>
        <v>0</v>
      </c>
      <c r="BA54" s="80">
        <f>'MOD Vectors ALL'!BA54*($E54=$F$1)</f>
        <v>0</v>
      </c>
      <c r="BB54" s="80">
        <f>'MOD Vectors ALL'!BB54*($E54=$F$1)</f>
        <v>0</v>
      </c>
      <c r="BC54" s="80">
        <f>'MOD Vectors ALL'!BC54*($E54=$F$1)</f>
        <v>0</v>
      </c>
      <c r="BD54" s="80">
        <f>'MOD Vectors ALL'!BD54*($E54=$F$1)</f>
        <v>0</v>
      </c>
      <c r="BE54" s="80">
        <f>'MOD Vectors ALL'!BE54*($E54=$F$1)</f>
        <v>0</v>
      </c>
      <c r="BF54" s="80">
        <f>'MOD Vectors ALL'!BF54*($E54=$F$1)</f>
        <v>0</v>
      </c>
      <c r="BG54" s="80">
        <f>'MOD Vectors ALL'!BG54*($E54=$F$1)</f>
        <v>0</v>
      </c>
      <c r="BH54" s="80">
        <f>'MOD Vectors ALL'!BH54*($E54=$F$1)</f>
        <v>0</v>
      </c>
      <c r="BI54" s="80">
        <f>'MOD Vectors ALL'!BI54*($E54=$F$1)</f>
        <v>0</v>
      </c>
      <c r="BJ54" s="80">
        <f>'MOD Vectors ALL'!BJ54*($E54=$F$1)</f>
        <v>0</v>
      </c>
      <c r="BK54" s="80">
        <f>'MOD Vectors ALL'!BK54*($E54=$F$1)</f>
        <v>0</v>
      </c>
      <c r="BL54" s="80">
        <f>'MOD Vectors ALL'!BL54*($E54=$F$1)</f>
        <v>0</v>
      </c>
      <c r="BM54" s="80">
        <f>'MOD Vectors ALL'!BM54*($E54=$F$1)</f>
        <v>0</v>
      </c>
      <c r="BN54" s="80">
        <f>'MOD Vectors ALL'!BN54*($E54=$F$1)</f>
        <v>0</v>
      </c>
      <c r="BO54" s="80">
        <f>'MOD Vectors ALL'!BO54*($E54=$F$1)</f>
        <v>0</v>
      </c>
      <c r="BP54" s="80">
        <f>'MOD Vectors ALL'!BP54*($E54=$F$1)</f>
        <v>0</v>
      </c>
      <c r="BQ54" s="80">
        <f>'MOD Vectors ALL'!BQ54*($E54=$F$1)</f>
        <v>0</v>
      </c>
      <c r="BR54" s="80">
        <f>'MOD Vectors ALL'!BR54*($E54=$F$1)</f>
        <v>0</v>
      </c>
      <c r="BS54" s="80">
        <f>'MOD Vectors ALL'!BS54*($E54=$F$1)</f>
        <v>0</v>
      </c>
      <c r="BT54" s="80">
        <f>'MOD Vectors ALL'!BT54*($E54=$F$1)</f>
        <v>0</v>
      </c>
      <c r="BU54" s="80">
        <f>'MOD Vectors ALL'!BU54*($E54=$F$1)</f>
        <v>0</v>
      </c>
      <c r="BV54" s="80">
        <f>'MOD Vectors ALL'!BV54*($E54=$F$1)</f>
        <v>0</v>
      </c>
      <c r="BW54" s="80">
        <f>'MOD Vectors ALL'!BW54*($E54=$F$1)</f>
        <v>0</v>
      </c>
      <c r="BX54" s="80">
        <f>'MOD Vectors ALL'!BX54*($E54=$F$1)</f>
        <v>0</v>
      </c>
      <c r="BY54" s="80">
        <f>'MOD Vectors ALL'!BY54*($E54=$F$1)</f>
        <v>0</v>
      </c>
      <c r="BZ54" s="80">
        <f>'MOD Vectors ALL'!BZ54*($E54=$F$1)</f>
        <v>0</v>
      </c>
      <c r="CA54" s="80">
        <f>'MOD Vectors ALL'!CA54*($E54=$F$1)</f>
        <v>0</v>
      </c>
      <c r="CB54" s="80">
        <f>'MOD Vectors ALL'!CB54*($E54=$F$1)</f>
        <v>0</v>
      </c>
      <c r="CC54" s="80">
        <f>'MOD Vectors ALL'!CC54*($E54=$F$1)</f>
        <v>0</v>
      </c>
      <c r="CD54" s="80">
        <f>'MOD Vectors ALL'!CD54*($E54=$F$1)</f>
        <v>0</v>
      </c>
      <c r="CE54" s="80">
        <f>'MOD Vectors ALL'!CE54*($E54=$F$1)</f>
        <v>0</v>
      </c>
      <c r="CF54" s="80">
        <f>'MOD Vectors ALL'!CF54*($E54=$F$1)</f>
        <v>0</v>
      </c>
      <c r="CG54" s="80">
        <f>'MOD Vectors ALL'!CG54*($E54=$F$1)</f>
        <v>0</v>
      </c>
      <c r="CH54" s="80">
        <f>'MOD Vectors ALL'!CH54*($E54=$F$1)</f>
        <v>0</v>
      </c>
      <c r="CI54" s="80">
        <f>'MOD Vectors ALL'!CI54*($E54=$F$1)</f>
        <v>0</v>
      </c>
      <c r="CJ54" s="80">
        <f>'MOD Vectors ALL'!CJ54*($E54=$F$1)</f>
        <v>0</v>
      </c>
      <c r="CK54" s="80">
        <f>'MOD Vectors ALL'!CK54*($E54=$F$1)</f>
        <v>0</v>
      </c>
      <c r="CL54" s="80">
        <f>'MOD Vectors ALL'!CL54*($E54=$F$1)</f>
        <v>0</v>
      </c>
      <c r="CM54" s="80">
        <f>'MOD Vectors ALL'!CM54*($E54=$F$1)</f>
        <v>0</v>
      </c>
      <c r="CN54" s="80">
        <f>'MOD Vectors ALL'!CN54*($E54=$F$1)</f>
        <v>0</v>
      </c>
      <c r="CO54" s="80">
        <f>'MOD Vectors ALL'!CO54*($E54=$F$1)</f>
        <v>0</v>
      </c>
      <c r="CP54" s="80">
        <f>'MOD Vectors ALL'!CP54*($E54=$F$1)</f>
        <v>0</v>
      </c>
      <c r="CQ54" s="80">
        <f>'MOD Vectors ALL'!CQ54*($E54=$F$1)</f>
        <v>0</v>
      </c>
      <c r="CR54" s="80">
        <f>'MOD Vectors ALL'!CR54*($E54=$F$1)</f>
        <v>0</v>
      </c>
      <c r="CS54" s="80">
        <f>'MOD Vectors ALL'!CS54*($E54=$F$1)</f>
        <v>0</v>
      </c>
      <c r="CT54" s="80">
        <f>'MOD Vectors ALL'!CT54*($E54=$F$1)</f>
        <v>0</v>
      </c>
      <c r="CU54" s="80">
        <f>'MOD Vectors ALL'!CU54*($E54=$F$1)</f>
        <v>0</v>
      </c>
      <c r="CV54" s="80">
        <f>'MOD Vectors ALL'!CV54*($E54=$F$1)</f>
        <v>0</v>
      </c>
      <c r="CW54" s="80">
        <f>'MOD Vectors ALL'!CW54*($E54=$F$1)</f>
        <v>0</v>
      </c>
      <c r="CX54" s="80">
        <f>'MOD Vectors ALL'!CX54*($E54=$F$1)</f>
        <v>0</v>
      </c>
      <c r="CY54" s="80">
        <f>'MOD Vectors ALL'!CY54*($E54=$F$1)</f>
        <v>0</v>
      </c>
      <c r="CZ54" s="80">
        <f>'MOD Vectors ALL'!CZ54*($E54=$F$1)</f>
        <v>0</v>
      </c>
      <c r="DA54" s="80">
        <f>'MOD Vectors ALL'!DA54*($E54=$F$1)</f>
        <v>0</v>
      </c>
      <c r="DB54" s="80">
        <f>'MOD Vectors ALL'!DB54*($E54=$F$1)</f>
        <v>0</v>
      </c>
      <c r="DC54" s="80">
        <f>'MOD Vectors ALL'!DC54*($E54=$F$1)</f>
        <v>0</v>
      </c>
      <c r="DD54" s="80">
        <f>'MOD Vectors ALL'!DD54*($E54=$F$1)</f>
        <v>0</v>
      </c>
      <c r="DE54" s="80">
        <f>'MOD Vectors ALL'!DE54*($E54=$F$1)</f>
        <v>0</v>
      </c>
      <c r="DF54" s="80">
        <f>'MOD Vectors ALL'!DF54*($E54=$F$1)</f>
        <v>0</v>
      </c>
      <c r="DG54" s="80">
        <f>'MOD Vectors ALL'!DG54*($E54=$F$1)</f>
        <v>0</v>
      </c>
      <c r="DH54" s="80">
        <f>'MOD Vectors ALL'!DH54*($E54=$F$1)</f>
        <v>0</v>
      </c>
      <c r="DI54" s="80">
        <f>'MOD Vectors ALL'!DI54*($E54=$F$1)</f>
        <v>0</v>
      </c>
      <c r="DJ54" s="80">
        <f>'MOD Vectors ALL'!DJ54*($E54=$F$1)</f>
        <v>0</v>
      </c>
      <c r="DK54" s="80">
        <f>'MOD Vectors ALL'!DK54*($E54=$F$1)</f>
        <v>0</v>
      </c>
      <c r="DL54" s="80">
        <f>'MOD Vectors ALL'!DL54*($E54=$F$1)</f>
        <v>0</v>
      </c>
      <c r="DM54" s="80">
        <f>'MOD Vectors ALL'!DM54*($E54=$F$1)</f>
        <v>0</v>
      </c>
      <c r="DN54" s="80">
        <f>'MOD Vectors ALL'!DN54*($E54=$F$1)</f>
        <v>0</v>
      </c>
      <c r="DO54" s="80">
        <f>'MOD Vectors ALL'!DO54*($E54=$F$1)</f>
        <v>0</v>
      </c>
      <c r="DP54" s="80">
        <f>'MOD Vectors ALL'!DP54*($E54=$F$1)</f>
        <v>0</v>
      </c>
      <c r="DQ54" s="80">
        <f>'MOD Vectors ALL'!DQ54*($E54=$F$1)</f>
        <v>0</v>
      </c>
    </row>
    <row r="55" spans="1:121" x14ac:dyDescent="0.2">
      <c r="A55">
        <v>435</v>
      </c>
      <c r="B55" t="s">
        <v>16</v>
      </c>
      <c r="C55" t="s">
        <v>369</v>
      </c>
      <c r="D55" t="s">
        <v>526</v>
      </c>
      <c r="E55" t="s">
        <v>523</v>
      </c>
      <c r="F55" t="s">
        <v>12</v>
      </c>
      <c r="G55">
        <v>0.49225799999999997</v>
      </c>
      <c r="H55">
        <v>0.29210399999999997</v>
      </c>
      <c r="I55" s="80">
        <f>'MOD Vectors ALL'!I55*($E55=$F$1)</f>
        <v>0</v>
      </c>
      <c r="J55" s="80">
        <f>'MOD Vectors ALL'!J55*($E55=$F$1)</f>
        <v>0</v>
      </c>
      <c r="K55" s="80">
        <f>'MOD Vectors ALL'!K55*($E55=$F$1)</f>
        <v>0</v>
      </c>
      <c r="L55" s="80">
        <f>'MOD Vectors ALL'!L55*($E55=$F$1)</f>
        <v>0</v>
      </c>
      <c r="M55" s="80">
        <f>'MOD Vectors ALL'!M55*($E55=$F$1)</f>
        <v>0</v>
      </c>
      <c r="N55" s="80">
        <f>'MOD Vectors ALL'!N55*($E55=$F$1)</f>
        <v>0</v>
      </c>
      <c r="O55" s="80">
        <f>'MOD Vectors ALL'!O55*($E55=$F$1)</f>
        <v>0</v>
      </c>
      <c r="P55" s="80">
        <f>'MOD Vectors ALL'!P55*($E55=$F$1)</f>
        <v>0</v>
      </c>
      <c r="Q55" s="80">
        <f>'MOD Vectors ALL'!Q55*($E55=$F$1)</f>
        <v>0</v>
      </c>
      <c r="R55" s="80">
        <f>'MOD Vectors ALL'!R55*($E55=$F$1)</f>
        <v>0</v>
      </c>
      <c r="S55" s="80">
        <f>'MOD Vectors ALL'!S55*($E55=$F$1)</f>
        <v>0</v>
      </c>
      <c r="T55" s="80">
        <f>'MOD Vectors ALL'!T55*($E55=$F$1)</f>
        <v>0</v>
      </c>
      <c r="U55" s="80">
        <f>'MOD Vectors ALL'!U55*($E55=$F$1)</f>
        <v>0</v>
      </c>
      <c r="V55" s="80">
        <f>'MOD Vectors ALL'!V55*($E55=$F$1)</f>
        <v>0</v>
      </c>
      <c r="W55" s="80">
        <f>'MOD Vectors ALL'!W55*($E55=$F$1)</f>
        <v>0</v>
      </c>
      <c r="X55" s="80">
        <f>'MOD Vectors ALL'!X55*($E55=$F$1)</f>
        <v>0</v>
      </c>
      <c r="Y55" s="80">
        <f>'MOD Vectors ALL'!Y55*($E55=$F$1)</f>
        <v>0</v>
      </c>
      <c r="Z55" s="80">
        <f>'MOD Vectors ALL'!Z55*($E55=$F$1)</f>
        <v>0</v>
      </c>
      <c r="AA55" s="80">
        <f>'MOD Vectors ALL'!AA55*($E55=$F$1)</f>
        <v>0</v>
      </c>
      <c r="AB55" s="80">
        <f>'MOD Vectors ALL'!AB55*($E55=$F$1)</f>
        <v>0</v>
      </c>
      <c r="AC55" s="80">
        <f>'MOD Vectors ALL'!AC55*($E55=$F$1)</f>
        <v>0</v>
      </c>
      <c r="AD55" s="80">
        <f>'MOD Vectors ALL'!AD55*($E55=$F$1)</f>
        <v>0</v>
      </c>
      <c r="AE55" s="80">
        <f>'MOD Vectors ALL'!AE55*($E55=$F$1)</f>
        <v>0</v>
      </c>
      <c r="AF55" s="80">
        <f>'MOD Vectors ALL'!AF55*($E55=$F$1)</f>
        <v>0</v>
      </c>
      <c r="AG55" s="80">
        <f>'MOD Vectors ALL'!AG55*($E55=$F$1)</f>
        <v>0</v>
      </c>
      <c r="AH55" s="80">
        <f>'MOD Vectors ALL'!AH55*($E55=$F$1)</f>
        <v>0</v>
      </c>
      <c r="AI55" s="80">
        <f>'MOD Vectors ALL'!AI55*($E55=$F$1)</f>
        <v>0</v>
      </c>
      <c r="AJ55" s="80">
        <f>'MOD Vectors ALL'!AJ55*($E55=$F$1)</f>
        <v>0</v>
      </c>
      <c r="AK55" s="80">
        <f>'MOD Vectors ALL'!AK55*($E55=$F$1)</f>
        <v>0</v>
      </c>
      <c r="AL55" s="80">
        <f>'MOD Vectors ALL'!AL55*($E55=$F$1)</f>
        <v>0</v>
      </c>
      <c r="AM55" s="80">
        <f>'MOD Vectors ALL'!AM55*($E55=$F$1)</f>
        <v>0</v>
      </c>
      <c r="AN55" s="80">
        <f>'MOD Vectors ALL'!AN55*($E55=$F$1)</f>
        <v>0</v>
      </c>
      <c r="AO55" s="80">
        <f>'MOD Vectors ALL'!AO55*($E55=$F$1)</f>
        <v>0</v>
      </c>
      <c r="AP55" s="80">
        <f>'MOD Vectors ALL'!AP55*($E55=$F$1)</f>
        <v>0</v>
      </c>
      <c r="AQ55" s="80">
        <f>'MOD Vectors ALL'!AQ55*($E55=$F$1)</f>
        <v>0</v>
      </c>
      <c r="AR55" s="80">
        <f>'MOD Vectors ALL'!AR55*($E55=$F$1)</f>
        <v>0</v>
      </c>
      <c r="AS55" s="80">
        <f>'MOD Vectors ALL'!AS55*($E55=$F$1)</f>
        <v>0</v>
      </c>
      <c r="AT55" s="80">
        <f>'MOD Vectors ALL'!AT55*($E55=$F$1)</f>
        <v>0</v>
      </c>
      <c r="AU55" s="80">
        <f>'MOD Vectors ALL'!AU55*($E55=$F$1)</f>
        <v>0</v>
      </c>
      <c r="AV55" s="80">
        <f>'MOD Vectors ALL'!AV55*($E55=$F$1)</f>
        <v>0</v>
      </c>
      <c r="AW55" s="80">
        <f>'MOD Vectors ALL'!AW55*($E55=$F$1)</f>
        <v>0</v>
      </c>
      <c r="AX55" s="80">
        <f>'MOD Vectors ALL'!AX55*($E55=$F$1)</f>
        <v>0</v>
      </c>
      <c r="AY55" s="80">
        <f>'MOD Vectors ALL'!AY55*($E55=$F$1)</f>
        <v>0</v>
      </c>
      <c r="AZ55" s="80">
        <f>'MOD Vectors ALL'!AZ55*($E55=$F$1)</f>
        <v>0</v>
      </c>
      <c r="BA55" s="80">
        <f>'MOD Vectors ALL'!BA55*($E55=$F$1)</f>
        <v>0</v>
      </c>
      <c r="BB55" s="80">
        <f>'MOD Vectors ALL'!BB55*($E55=$F$1)</f>
        <v>0</v>
      </c>
      <c r="BC55" s="80">
        <f>'MOD Vectors ALL'!BC55*($E55=$F$1)</f>
        <v>0</v>
      </c>
      <c r="BD55" s="80">
        <f>'MOD Vectors ALL'!BD55*($E55=$F$1)</f>
        <v>0</v>
      </c>
      <c r="BE55" s="80">
        <f>'MOD Vectors ALL'!BE55*($E55=$F$1)</f>
        <v>0</v>
      </c>
      <c r="BF55" s="80">
        <f>'MOD Vectors ALL'!BF55*($E55=$F$1)</f>
        <v>0</v>
      </c>
      <c r="BG55" s="80">
        <f>'MOD Vectors ALL'!BG55*($E55=$F$1)</f>
        <v>0</v>
      </c>
      <c r="BH55" s="80">
        <f>'MOD Vectors ALL'!BH55*($E55=$F$1)</f>
        <v>0</v>
      </c>
      <c r="BI55" s="80">
        <f>'MOD Vectors ALL'!BI55*($E55=$F$1)</f>
        <v>0</v>
      </c>
      <c r="BJ55" s="80">
        <f>'MOD Vectors ALL'!BJ55*($E55=$F$1)</f>
        <v>0</v>
      </c>
      <c r="BK55" s="80">
        <f>'MOD Vectors ALL'!BK55*($E55=$F$1)</f>
        <v>0</v>
      </c>
      <c r="BL55" s="80">
        <f>'MOD Vectors ALL'!BL55*($E55=$F$1)</f>
        <v>0</v>
      </c>
      <c r="BM55" s="80">
        <f>'MOD Vectors ALL'!BM55*($E55=$F$1)</f>
        <v>0</v>
      </c>
      <c r="BN55" s="80">
        <f>'MOD Vectors ALL'!BN55*($E55=$F$1)</f>
        <v>0</v>
      </c>
      <c r="BO55" s="80">
        <f>'MOD Vectors ALL'!BO55*($E55=$F$1)</f>
        <v>0</v>
      </c>
      <c r="BP55" s="80">
        <f>'MOD Vectors ALL'!BP55*($E55=$F$1)</f>
        <v>0</v>
      </c>
      <c r="BQ55" s="80">
        <f>'MOD Vectors ALL'!BQ55*($E55=$F$1)</f>
        <v>0</v>
      </c>
      <c r="BR55" s="80">
        <f>'MOD Vectors ALL'!BR55*($E55=$F$1)</f>
        <v>0</v>
      </c>
      <c r="BS55" s="80">
        <f>'MOD Vectors ALL'!BS55*($E55=$F$1)</f>
        <v>0</v>
      </c>
      <c r="BT55" s="80">
        <f>'MOD Vectors ALL'!BT55*($E55=$F$1)</f>
        <v>0</v>
      </c>
      <c r="BU55" s="80">
        <f>'MOD Vectors ALL'!BU55*($E55=$F$1)</f>
        <v>0</v>
      </c>
      <c r="BV55" s="80">
        <f>'MOD Vectors ALL'!BV55*($E55=$F$1)</f>
        <v>0</v>
      </c>
      <c r="BW55" s="80">
        <f>'MOD Vectors ALL'!BW55*($E55=$F$1)</f>
        <v>0</v>
      </c>
      <c r="BX55" s="80">
        <f>'MOD Vectors ALL'!BX55*($E55=$F$1)</f>
        <v>0</v>
      </c>
      <c r="BY55" s="80">
        <f>'MOD Vectors ALL'!BY55*($E55=$F$1)</f>
        <v>0</v>
      </c>
      <c r="BZ55" s="80">
        <f>'MOD Vectors ALL'!BZ55*($E55=$F$1)</f>
        <v>0</v>
      </c>
      <c r="CA55" s="80">
        <f>'MOD Vectors ALL'!CA55*($E55=$F$1)</f>
        <v>0</v>
      </c>
      <c r="CB55" s="80">
        <f>'MOD Vectors ALL'!CB55*($E55=$F$1)</f>
        <v>0</v>
      </c>
      <c r="CC55" s="80">
        <f>'MOD Vectors ALL'!CC55*($E55=$F$1)</f>
        <v>0</v>
      </c>
      <c r="CD55" s="80">
        <f>'MOD Vectors ALL'!CD55*($E55=$F$1)</f>
        <v>0</v>
      </c>
      <c r="CE55" s="80">
        <f>'MOD Vectors ALL'!CE55*($E55=$F$1)</f>
        <v>0</v>
      </c>
      <c r="CF55" s="80">
        <f>'MOD Vectors ALL'!CF55*($E55=$F$1)</f>
        <v>0</v>
      </c>
      <c r="CG55" s="80">
        <f>'MOD Vectors ALL'!CG55*($E55=$F$1)</f>
        <v>0</v>
      </c>
      <c r="CH55" s="80">
        <f>'MOD Vectors ALL'!CH55*($E55=$F$1)</f>
        <v>0</v>
      </c>
      <c r="CI55" s="80">
        <f>'MOD Vectors ALL'!CI55*($E55=$F$1)</f>
        <v>0</v>
      </c>
      <c r="CJ55" s="80">
        <f>'MOD Vectors ALL'!CJ55*($E55=$F$1)</f>
        <v>0</v>
      </c>
      <c r="CK55" s="80">
        <f>'MOD Vectors ALL'!CK55*($E55=$F$1)</f>
        <v>0</v>
      </c>
      <c r="CL55" s="80">
        <f>'MOD Vectors ALL'!CL55*($E55=$F$1)</f>
        <v>0</v>
      </c>
      <c r="CM55" s="80">
        <f>'MOD Vectors ALL'!CM55*($E55=$F$1)</f>
        <v>0</v>
      </c>
      <c r="CN55" s="80">
        <f>'MOD Vectors ALL'!CN55*($E55=$F$1)</f>
        <v>0</v>
      </c>
      <c r="CO55" s="80">
        <f>'MOD Vectors ALL'!CO55*($E55=$F$1)</f>
        <v>0</v>
      </c>
      <c r="CP55" s="80">
        <f>'MOD Vectors ALL'!CP55*($E55=$F$1)</f>
        <v>0</v>
      </c>
      <c r="CQ55" s="80">
        <f>'MOD Vectors ALL'!CQ55*($E55=$F$1)</f>
        <v>0</v>
      </c>
      <c r="CR55" s="80">
        <f>'MOD Vectors ALL'!CR55*($E55=$F$1)</f>
        <v>0</v>
      </c>
      <c r="CS55" s="80">
        <f>'MOD Vectors ALL'!CS55*($E55=$F$1)</f>
        <v>0</v>
      </c>
      <c r="CT55" s="80">
        <f>'MOD Vectors ALL'!CT55*($E55=$F$1)</f>
        <v>0</v>
      </c>
      <c r="CU55" s="80">
        <f>'MOD Vectors ALL'!CU55*($E55=$F$1)</f>
        <v>0</v>
      </c>
      <c r="CV55" s="80">
        <f>'MOD Vectors ALL'!CV55*($E55=$F$1)</f>
        <v>0</v>
      </c>
      <c r="CW55" s="80">
        <f>'MOD Vectors ALL'!CW55*($E55=$F$1)</f>
        <v>0</v>
      </c>
      <c r="CX55" s="80">
        <f>'MOD Vectors ALL'!CX55*($E55=$F$1)</f>
        <v>0</v>
      </c>
      <c r="CY55" s="80">
        <f>'MOD Vectors ALL'!CY55*($E55=$F$1)</f>
        <v>0</v>
      </c>
      <c r="CZ55" s="80">
        <f>'MOD Vectors ALL'!CZ55*($E55=$F$1)</f>
        <v>0</v>
      </c>
      <c r="DA55" s="80">
        <f>'MOD Vectors ALL'!DA55*($E55=$F$1)</f>
        <v>0</v>
      </c>
      <c r="DB55" s="80">
        <f>'MOD Vectors ALL'!DB55*($E55=$F$1)</f>
        <v>0</v>
      </c>
      <c r="DC55" s="80">
        <f>'MOD Vectors ALL'!DC55*($E55=$F$1)</f>
        <v>0</v>
      </c>
      <c r="DD55" s="80">
        <f>'MOD Vectors ALL'!DD55*($E55=$F$1)</f>
        <v>0</v>
      </c>
      <c r="DE55" s="80">
        <f>'MOD Vectors ALL'!DE55*($E55=$F$1)</f>
        <v>0</v>
      </c>
      <c r="DF55" s="80">
        <f>'MOD Vectors ALL'!DF55*($E55=$F$1)</f>
        <v>0</v>
      </c>
      <c r="DG55" s="80">
        <f>'MOD Vectors ALL'!DG55*($E55=$F$1)</f>
        <v>0</v>
      </c>
      <c r="DH55" s="80">
        <f>'MOD Vectors ALL'!DH55*($E55=$F$1)</f>
        <v>0</v>
      </c>
      <c r="DI55" s="80">
        <f>'MOD Vectors ALL'!DI55*($E55=$F$1)</f>
        <v>0</v>
      </c>
      <c r="DJ55" s="80">
        <f>'MOD Vectors ALL'!DJ55*($E55=$F$1)</f>
        <v>0</v>
      </c>
      <c r="DK55" s="80">
        <f>'MOD Vectors ALL'!DK55*($E55=$F$1)</f>
        <v>0</v>
      </c>
      <c r="DL55" s="80">
        <f>'MOD Vectors ALL'!DL55*($E55=$F$1)</f>
        <v>0</v>
      </c>
      <c r="DM55" s="80">
        <f>'MOD Vectors ALL'!DM55*($E55=$F$1)</f>
        <v>0</v>
      </c>
      <c r="DN55" s="80">
        <f>'MOD Vectors ALL'!DN55*($E55=$F$1)</f>
        <v>0</v>
      </c>
      <c r="DO55" s="80">
        <f>'MOD Vectors ALL'!DO55*($E55=$F$1)</f>
        <v>0</v>
      </c>
      <c r="DP55" s="80">
        <f>'MOD Vectors ALL'!DP55*($E55=$F$1)</f>
        <v>0</v>
      </c>
      <c r="DQ55" s="80">
        <f>'MOD Vectors ALL'!DQ55*($E55=$F$1)</f>
        <v>0</v>
      </c>
    </row>
    <row r="56" spans="1:121" x14ac:dyDescent="0.2">
      <c r="A56">
        <v>436</v>
      </c>
      <c r="B56" t="s">
        <v>16</v>
      </c>
      <c r="C56" t="s">
        <v>369</v>
      </c>
      <c r="D56" t="s">
        <v>526</v>
      </c>
      <c r="E56" t="s">
        <v>523</v>
      </c>
      <c r="F56" t="s">
        <v>13</v>
      </c>
      <c r="G56">
        <v>0.460984</v>
      </c>
      <c r="H56">
        <v>0.32369500000000001</v>
      </c>
      <c r="I56" s="80">
        <f>'MOD Vectors ALL'!I56*($E56=$F$1)</f>
        <v>0</v>
      </c>
      <c r="J56" s="80">
        <f>'MOD Vectors ALL'!J56*($E56=$F$1)</f>
        <v>0</v>
      </c>
      <c r="K56" s="80">
        <f>'MOD Vectors ALL'!K56*($E56=$F$1)</f>
        <v>0</v>
      </c>
      <c r="L56" s="80">
        <f>'MOD Vectors ALL'!L56*($E56=$F$1)</f>
        <v>0</v>
      </c>
      <c r="M56" s="80">
        <f>'MOD Vectors ALL'!M56*($E56=$F$1)</f>
        <v>0</v>
      </c>
      <c r="N56" s="80">
        <f>'MOD Vectors ALL'!N56*($E56=$F$1)</f>
        <v>0</v>
      </c>
      <c r="O56" s="80">
        <f>'MOD Vectors ALL'!O56*($E56=$F$1)</f>
        <v>0</v>
      </c>
      <c r="P56" s="80">
        <f>'MOD Vectors ALL'!P56*($E56=$F$1)</f>
        <v>0</v>
      </c>
      <c r="Q56" s="80">
        <f>'MOD Vectors ALL'!Q56*($E56=$F$1)</f>
        <v>0</v>
      </c>
      <c r="R56" s="80">
        <f>'MOD Vectors ALL'!R56*($E56=$F$1)</f>
        <v>0</v>
      </c>
      <c r="S56" s="80">
        <f>'MOD Vectors ALL'!S56*($E56=$F$1)</f>
        <v>0</v>
      </c>
      <c r="T56" s="80">
        <f>'MOD Vectors ALL'!T56*($E56=$F$1)</f>
        <v>0</v>
      </c>
      <c r="U56" s="80">
        <f>'MOD Vectors ALL'!U56*($E56=$F$1)</f>
        <v>0</v>
      </c>
      <c r="V56" s="80">
        <f>'MOD Vectors ALL'!V56*($E56=$F$1)</f>
        <v>0</v>
      </c>
      <c r="W56" s="80">
        <f>'MOD Vectors ALL'!W56*($E56=$F$1)</f>
        <v>0</v>
      </c>
      <c r="X56" s="80">
        <f>'MOD Vectors ALL'!X56*($E56=$F$1)</f>
        <v>0</v>
      </c>
      <c r="Y56" s="80">
        <f>'MOD Vectors ALL'!Y56*($E56=$F$1)</f>
        <v>0</v>
      </c>
      <c r="Z56" s="80">
        <f>'MOD Vectors ALL'!Z56*($E56=$F$1)</f>
        <v>0</v>
      </c>
      <c r="AA56" s="80">
        <f>'MOD Vectors ALL'!AA56*($E56=$F$1)</f>
        <v>0</v>
      </c>
      <c r="AB56" s="80">
        <f>'MOD Vectors ALL'!AB56*($E56=$F$1)</f>
        <v>0</v>
      </c>
      <c r="AC56" s="80">
        <f>'MOD Vectors ALL'!AC56*($E56=$F$1)</f>
        <v>0</v>
      </c>
      <c r="AD56" s="80">
        <f>'MOD Vectors ALL'!AD56*($E56=$F$1)</f>
        <v>0</v>
      </c>
      <c r="AE56" s="80">
        <f>'MOD Vectors ALL'!AE56*($E56=$F$1)</f>
        <v>0</v>
      </c>
      <c r="AF56" s="80">
        <f>'MOD Vectors ALL'!AF56*($E56=$F$1)</f>
        <v>0</v>
      </c>
      <c r="AG56" s="80">
        <f>'MOD Vectors ALL'!AG56*($E56=$F$1)</f>
        <v>0</v>
      </c>
      <c r="AH56" s="80">
        <f>'MOD Vectors ALL'!AH56*($E56=$F$1)</f>
        <v>0</v>
      </c>
      <c r="AI56" s="80">
        <f>'MOD Vectors ALL'!AI56*($E56=$F$1)</f>
        <v>0</v>
      </c>
      <c r="AJ56" s="80">
        <f>'MOD Vectors ALL'!AJ56*($E56=$F$1)</f>
        <v>0</v>
      </c>
      <c r="AK56" s="80">
        <f>'MOD Vectors ALL'!AK56*($E56=$F$1)</f>
        <v>0</v>
      </c>
      <c r="AL56" s="80">
        <f>'MOD Vectors ALL'!AL56*($E56=$F$1)</f>
        <v>0</v>
      </c>
      <c r="AM56" s="80">
        <f>'MOD Vectors ALL'!AM56*($E56=$F$1)</f>
        <v>0</v>
      </c>
      <c r="AN56" s="80">
        <f>'MOD Vectors ALL'!AN56*($E56=$F$1)</f>
        <v>0</v>
      </c>
      <c r="AO56" s="80">
        <f>'MOD Vectors ALL'!AO56*($E56=$F$1)</f>
        <v>0</v>
      </c>
      <c r="AP56" s="80">
        <f>'MOD Vectors ALL'!AP56*($E56=$F$1)</f>
        <v>0</v>
      </c>
      <c r="AQ56" s="80">
        <f>'MOD Vectors ALL'!AQ56*($E56=$F$1)</f>
        <v>0</v>
      </c>
      <c r="AR56" s="80">
        <f>'MOD Vectors ALL'!AR56*($E56=$F$1)</f>
        <v>0</v>
      </c>
      <c r="AS56" s="80">
        <f>'MOD Vectors ALL'!AS56*($E56=$F$1)</f>
        <v>0</v>
      </c>
      <c r="AT56" s="80">
        <f>'MOD Vectors ALL'!AT56*($E56=$F$1)</f>
        <v>0</v>
      </c>
      <c r="AU56" s="80">
        <f>'MOD Vectors ALL'!AU56*($E56=$F$1)</f>
        <v>0</v>
      </c>
      <c r="AV56" s="80">
        <f>'MOD Vectors ALL'!AV56*($E56=$F$1)</f>
        <v>0</v>
      </c>
      <c r="AW56" s="80">
        <f>'MOD Vectors ALL'!AW56*($E56=$F$1)</f>
        <v>0</v>
      </c>
      <c r="AX56" s="80">
        <f>'MOD Vectors ALL'!AX56*($E56=$F$1)</f>
        <v>0</v>
      </c>
      <c r="AY56" s="80">
        <f>'MOD Vectors ALL'!AY56*($E56=$F$1)</f>
        <v>0</v>
      </c>
      <c r="AZ56" s="80">
        <f>'MOD Vectors ALL'!AZ56*($E56=$F$1)</f>
        <v>0</v>
      </c>
      <c r="BA56" s="80">
        <f>'MOD Vectors ALL'!BA56*($E56=$F$1)</f>
        <v>0</v>
      </c>
      <c r="BB56" s="80">
        <f>'MOD Vectors ALL'!BB56*($E56=$F$1)</f>
        <v>0</v>
      </c>
      <c r="BC56" s="80">
        <f>'MOD Vectors ALL'!BC56*($E56=$F$1)</f>
        <v>0</v>
      </c>
      <c r="BD56" s="80">
        <f>'MOD Vectors ALL'!BD56*($E56=$F$1)</f>
        <v>0</v>
      </c>
      <c r="BE56" s="80">
        <f>'MOD Vectors ALL'!BE56*($E56=$F$1)</f>
        <v>0</v>
      </c>
      <c r="BF56" s="80">
        <f>'MOD Vectors ALL'!BF56*($E56=$F$1)</f>
        <v>0</v>
      </c>
      <c r="BG56" s="80">
        <f>'MOD Vectors ALL'!BG56*($E56=$F$1)</f>
        <v>0</v>
      </c>
      <c r="BH56" s="80">
        <f>'MOD Vectors ALL'!BH56*($E56=$F$1)</f>
        <v>0</v>
      </c>
      <c r="BI56" s="80">
        <f>'MOD Vectors ALL'!BI56*($E56=$F$1)</f>
        <v>0</v>
      </c>
      <c r="BJ56" s="80">
        <f>'MOD Vectors ALL'!BJ56*($E56=$F$1)</f>
        <v>0</v>
      </c>
      <c r="BK56" s="80">
        <f>'MOD Vectors ALL'!BK56*($E56=$F$1)</f>
        <v>0</v>
      </c>
      <c r="BL56" s="80">
        <f>'MOD Vectors ALL'!BL56*($E56=$F$1)</f>
        <v>0</v>
      </c>
      <c r="BM56" s="80">
        <f>'MOD Vectors ALL'!BM56*($E56=$F$1)</f>
        <v>0</v>
      </c>
      <c r="BN56" s="80">
        <f>'MOD Vectors ALL'!BN56*($E56=$F$1)</f>
        <v>0</v>
      </c>
      <c r="BO56" s="80">
        <f>'MOD Vectors ALL'!BO56*($E56=$F$1)</f>
        <v>0</v>
      </c>
      <c r="BP56" s="80">
        <f>'MOD Vectors ALL'!BP56*($E56=$F$1)</f>
        <v>0</v>
      </c>
      <c r="BQ56" s="80">
        <f>'MOD Vectors ALL'!BQ56*($E56=$F$1)</f>
        <v>0</v>
      </c>
      <c r="BR56" s="80">
        <f>'MOD Vectors ALL'!BR56*($E56=$F$1)</f>
        <v>0</v>
      </c>
      <c r="BS56" s="80">
        <f>'MOD Vectors ALL'!BS56*($E56=$F$1)</f>
        <v>0</v>
      </c>
      <c r="BT56" s="80">
        <f>'MOD Vectors ALL'!BT56*($E56=$F$1)</f>
        <v>0</v>
      </c>
      <c r="BU56" s="80">
        <f>'MOD Vectors ALL'!BU56*($E56=$F$1)</f>
        <v>0</v>
      </c>
      <c r="BV56" s="80">
        <f>'MOD Vectors ALL'!BV56*($E56=$F$1)</f>
        <v>0</v>
      </c>
      <c r="BW56" s="80">
        <f>'MOD Vectors ALL'!BW56*($E56=$F$1)</f>
        <v>0</v>
      </c>
      <c r="BX56" s="80">
        <f>'MOD Vectors ALL'!BX56*($E56=$F$1)</f>
        <v>0</v>
      </c>
      <c r="BY56" s="80">
        <f>'MOD Vectors ALL'!BY56*($E56=$F$1)</f>
        <v>0</v>
      </c>
      <c r="BZ56" s="80">
        <f>'MOD Vectors ALL'!BZ56*($E56=$F$1)</f>
        <v>0</v>
      </c>
      <c r="CA56" s="80">
        <f>'MOD Vectors ALL'!CA56*($E56=$F$1)</f>
        <v>0</v>
      </c>
      <c r="CB56" s="80">
        <f>'MOD Vectors ALL'!CB56*($E56=$F$1)</f>
        <v>0</v>
      </c>
      <c r="CC56" s="80">
        <f>'MOD Vectors ALL'!CC56*($E56=$F$1)</f>
        <v>0</v>
      </c>
      <c r="CD56" s="80">
        <f>'MOD Vectors ALL'!CD56*($E56=$F$1)</f>
        <v>0</v>
      </c>
      <c r="CE56" s="80">
        <f>'MOD Vectors ALL'!CE56*($E56=$F$1)</f>
        <v>0</v>
      </c>
      <c r="CF56" s="80">
        <f>'MOD Vectors ALL'!CF56*($E56=$F$1)</f>
        <v>0</v>
      </c>
      <c r="CG56" s="80">
        <f>'MOD Vectors ALL'!CG56*($E56=$F$1)</f>
        <v>0</v>
      </c>
      <c r="CH56" s="80">
        <f>'MOD Vectors ALL'!CH56*($E56=$F$1)</f>
        <v>0</v>
      </c>
      <c r="CI56" s="80">
        <f>'MOD Vectors ALL'!CI56*($E56=$F$1)</f>
        <v>0</v>
      </c>
      <c r="CJ56" s="80">
        <f>'MOD Vectors ALL'!CJ56*($E56=$F$1)</f>
        <v>0</v>
      </c>
      <c r="CK56" s="80">
        <f>'MOD Vectors ALL'!CK56*($E56=$F$1)</f>
        <v>0</v>
      </c>
      <c r="CL56" s="80">
        <f>'MOD Vectors ALL'!CL56*($E56=$F$1)</f>
        <v>0</v>
      </c>
      <c r="CM56" s="80">
        <f>'MOD Vectors ALL'!CM56*($E56=$F$1)</f>
        <v>0</v>
      </c>
      <c r="CN56" s="80">
        <f>'MOD Vectors ALL'!CN56*($E56=$F$1)</f>
        <v>0</v>
      </c>
      <c r="CO56" s="80">
        <f>'MOD Vectors ALL'!CO56*($E56=$F$1)</f>
        <v>0</v>
      </c>
      <c r="CP56" s="80">
        <f>'MOD Vectors ALL'!CP56*($E56=$F$1)</f>
        <v>0</v>
      </c>
      <c r="CQ56" s="80">
        <f>'MOD Vectors ALL'!CQ56*($E56=$F$1)</f>
        <v>0</v>
      </c>
      <c r="CR56" s="80">
        <f>'MOD Vectors ALL'!CR56*($E56=$F$1)</f>
        <v>0</v>
      </c>
      <c r="CS56" s="80">
        <f>'MOD Vectors ALL'!CS56*($E56=$F$1)</f>
        <v>0</v>
      </c>
      <c r="CT56" s="80">
        <f>'MOD Vectors ALL'!CT56*($E56=$F$1)</f>
        <v>0</v>
      </c>
      <c r="CU56" s="80">
        <f>'MOD Vectors ALL'!CU56*($E56=$F$1)</f>
        <v>0</v>
      </c>
      <c r="CV56" s="80">
        <f>'MOD Vectors ALL'!CV56*($E56=$F$1)</f>
        <v>0</v>
      </c>
      <c r="CW56" s="80">
        <f>'MOD Vectors ALL'!CW56*($E56=$F$1)</f>
        <v>0</v>
      </c>
      <c r="CX56" s="80">
        <f>'MOD Vectors ALL'!CX56*($E56=$F$1)</f>
        <v>0</v>
      </c>
      <c r="CY56" s="80">
        <f>'MOD Vectors ALL'!CY56*($E56=$F$1)</f>
        <v>0</v>
      </c>
      <c r="CZ56" s="80">
        <f>'MOD Vectors ALL'!CZ56*($E56=$F$1)</f>
        <v>0</v>
      </c>
      <c r="DA56" s="80">
        <f>'MOD Vectors ALL'!DA56*($E56=$F$1)</f>
        <v>0</v>
      </c>
      <c r="DB56" s="80">
        <f>'MOD Vectors ALL'!DB56*($E56=$F$1)</f>
        <v>0</v>
      </c>
      <c r="DC56" s="80">
        <f>'MOD Vectors ALL'!DC56*($E56=$F$1)</f>
        <v>0</v>
      </c>
      <c r="DD56" s="80">
        <f>'MOD Vectors ALL'!DD56*($E56=$F$1)</f>
        <v>0</v>
      </c>
      <c r="DE56" s="80">
        <f>'MOD Vectors ALL'!DE56*($E56=$F$1)</f>
        <v>0</v>
      </c>
      <c r="DF56" s="80">
        <f>'MOD Vectors ALL'!DF56*($E56=$F$1)</f>
        <v>0</v>
      </c>
      <c r="DG56" s="80">
        <f>'MOD Vectors ALL'!DG56*($E56=$F$1)</f>
        <v>0</v>
      </c>
      <c r="DH56" s="80">
        <f>'MOD Vectors ALL'!DH56*($E56=$F$1)</f>
        <v>0</v>
      </c>
      <c r="DI56" s="80">
        <f>'MOD Vectors ALL'!DI56*($E56=$F$1)</f>
        <v>0</v>
      </c>
      <c r="DJ56" s="80">
        <f>'MOD Vectors ALL'!DJ56*($E56=$F$1)</f>
        <v>0</v>
      </c>
      <c r="DK56" s="80">
        <f>'MOD Vectors ALL'!DK56*($E56=$F$1)</f>
        <v>0</v>
      </c>
      <c r="DL56" s="80">
        <f>'MOD Vectors ALL'!DL56*($E56=$F$1)</f>
        <v>0</v>
      </c>
      <c r="DM56" s="80">
        <f>'MOD Vectors ALL'!DM56*($E56=$F$1)</f>
        <v>0</v>
      </c>
      <c r="DN56" s="80">
        <f>'MOD Vectors ALL'!DN56*($E56=$F$1)</f>
        <v>0</v>
      </c>
      <c r="DO56" s="80">
        <f>'MOD Vectors ALL'!DO56*($E56=$F$1)</f>
        <v>0</v>
      </c>
      <c r="DP56" s="80">
        <f>'MOD Vectors ALL'!DP56*($E56=$F$1)</f>
        <v>0</v>
      </c>
      <c r="DQ56" s="80">
        <f>'MOD Vectors ALL'!DQ56*($E56=$F$1)</f>
        <v>0</v>
      </c>
    </row>
    <row r="57" spans="1:121" x14ac:dyDescent="0.2">
      <c r="A57">
        <v>437</v>
      </c>
      <c r="B57" t="s">
        <v>16</v>
      </c>
      <c r="C57" t="s">
        <v>369</v>
      </c>
      <c r="D57" t="s">
        <v>526</v>
      </c>
      <c r="E57" t="s">
        <v>523</v>
      </c>
      <c r="F57" t="s">
        <v>14</v>
      </c>
      <c r="G57">
        <v>0.19539699999999999</v>
      </c>
      <c r="H57">
        <v>0.345246</v>
      </c>
      <c r="I57" s="80">
        <f>'MOD Vectors ALL'!I57*($E57=$F$1)</f>
        <v>0</v>
      </c>
      <c r="J57" s="80">
        <f>'MOD Vectors ALL'!J57*($E57=$F$1)</f>
        <v>0</v>
      </c>
      <c r="K57" s="80">
        <f>'MOD Vectors ALL'!K57*($E57=$F$1)</f>
        <v>0</v>
      </c>
      <c r="L57" s="80">
        <f>'MOD Vectors ALL'!L57*($E57=$F$1)</f>
        <v>0</v>
      </c>
      <c r="M57" s="80">
        <f>'MOD Vectors ALL'!M57*($E57=$F$1)</f>
        <v>0</v>
      </c>
      <c r="N57" s="80">
        <f>'MOD Vectors ALL'!N57*($E57=$F$1)</f>
        <v>0</v>
      </c>
      <c r="O57" s="80">
        <f>'MOD Vectors ALL'!O57*($E57=$F$1)</f>
        <v>0</v>
      </c>
      <c r="P57" s="80">
        <f>'MOD Vectors ALL'!P57*($E57=$F$1)</f>
        <v>0</v>
      </c>
      <c r="Q57" s="80">
        <f>'MOD Vectors ALL'!Q57*($E57=$F$1)</f>
        <v>0</v>
      </c>
      <c r="R57" s="80">
        <f>'MOD Vectors ALL'!R57*($E57=$F$1)</f>
        <v>0</v>
      </c>
      <c r="S57" s="80">
        <f>'MOD Vectors ALL'!S57*($E57=$F$1)</f>
        <v>0</v>
      </c>
      <c r="T57" s="80">
        <f>'MOD Vectors ALL'!T57*($E57=$F$1)</f>
        <v>0</v>
      </c>
      <c r="U57" s="80">
        <f>'MOD Vectors ALL'!U57*($E57=$F$1)</f>
        <v>0</v>
      </c>
      <c r="V57" s="80">
        <f>'MOD Vectors ALL'!V57*($E57=$F$1)</f>
        <v>0</v>
      </c>
      <c r="W57" s="80">
        <f>'MOD Vectors ALL'!W57*($E57=$F$1)</f>
        <v>0</v>
      </c>
      <c r="X57" s="80">
        <f>'MOD Vectors ALL'!X57*($E57=$F$1)</f>
        <v>0</v>
      </c>
      <c r="Y57" s="80">
        <f>'MOD Vectors ALL'!Y57*($E57=$F$1)</f>
        <v>0</v>
      </c>
      <c r="Z57" s="80">
        <f>'MOD Vectors ALL'!Z57*($E57=$F$1)</f>
        <v>0</v>
      </c>
      <c r="AA57" s="80">
        <f>'MOD Vectors ALL'!AA57*($E57=$F$1)</f>
        <v>0</v>
      </c>
      <c r="AB57" s="80">
        <f>'MOD Vectors ALL'!AB57*($E57=$F$1)</f>
        <v>0</v>
      </c>
      <c r="AC57" s="80">
        <f>'MOD Vectors ALL'!AC57*($E57=$F$1)</f>
        <v>0</v>
      </c>
      <c r="AD57" s="80">
        <f>'MOD Vectors ALL'!AD57*($E57=$F$1)</f>
        <v>0</v>
      </c>
      <c r="AE57" s="80">
        <f>'MOD Vectors ALL'!AE57*($E57=$F$1)</f>
        <v>0</v>
      </c>
      <c r="AF57" s="80">
        <f>'MOD Vectors ALL'!AF57*($E57=$F$1)</f>
        <v>0</v>
      </c>
      <c r="AG57" s="80">
        <f>'MOD Vectors ALL'!AG57*($E57=$F$1)</f>
        <v>0</v>
      </c>
      <c r="AH57" s="80">
        <f>'MOD Vectors ALL'!AH57*($E57=$F$1)</f>
        <v>0</v>
      </c>
      <c r="AI57" s="80">
        <f>'MOD Vectors ALL'!AI57*($E57=$F$1)</f>
        <v>0</v>
      </c>
      <c r="AJ57" s="80">
        <f>'MOD Vectors ALL'!AJ57*($E57=$F$1)</f>
        <v>0</v>
      </c>
      <c r="AK57" s="80">
        <f>'MOD Vectors ALL'!AK57*($E57=$F$1)</f>
        <v>0</v>
      </c>
      <c r="AL57" s="80">
        <f>'MOD Vectors ALL'!AL57*($E57=$F$1)</f>
        <v>0</v>
      </c>
      <c r="AM57" s="80">
        <f>'MOD Vectors ALL'!AM57*($E57=$F$1)</f>
        <v>0</v>
      </c>
      <c r="AN57" s="80">
        <f>'MOD Vectors ALL'!AN57*($E57=$F$1)</f>
        <v>0</v>
      </c>
      <c r="AO57" s="80">
        <f>'MOD Vectors ALL'!AO57*($E57=$F$1)</f>
        <v>0</v>
      </c>
      <c r="AP57" s="80">
        <f>'MOD Vectors ALL'!AP57*($E57=$F$1)</f>
        <v>0</v>
      </c>
      <c r="AQ57" s="80">
        <f>'MOD Vectors ALL'!AQ57*($E57=$F$1)</f>
        <v>0</v>
      </c>
      <c r="AR57" s="80">
        <f>'MOD Vectors ALL'!AR57*($E57=$F$1)</f>
        <v>0</v>
      </c>
      <c r="AS57" s="80">
        <f>'MOD Vectors ALL'!AS57*($E57=$F$1)</f>
        <v>0</v>
      </c>
      <c r="AT57" s="80">
        <f>'MOD Vectors ALL'!AT57*($E57=$F$1)</f>
        <v>0</v>
      </c>
      <c r="AU57" s="80">
        <f>'MOD Vectors ALL'!AU57*($E57=$F$1)</f>
        <v>0</v>
      </c>
      <c r="AV57" s="80">
        <f>'MOD Vectors ALL'!AV57*($E57=$F$1)</f>
        <v>0</v>
      </c>
      <c r="AW57" s="80">
        <f>'MOD Vectors ALL'!AW57*($E57=$F$1)</f>
        <v>0</v>
      </c>
      <c r="AX57" s="80">
        <f>'MOD Vectors ALL'!AX57*($E57=$F$1)</f>
        <v>0</v>
      </c>
      <c r="AY57" s="80">
        <f>'MOD Vectors ALL'!AY57*($E57=$F$1)</f>
        <v>0</v>
      </c>
      <c r="AZ57" s="80">
        <f>'MOD Vectors ALL'!AZ57*($E57=$F$1)</f>
        <v>0</v>
      </c>
      <c r="BA57" s="80">
        <f>'MOD Vectors ALL'!BA57*($E57=$F$1)</f>
        <v>0</v>
      </c>
      <c r="BB57" s="80">
        <f>'MOD Vectors ALL'!BB57*($E57=$F$1)</f>
        <v>0</v>
      </c>
      <c r="BC57" s="80">
        <f>'MOD Vectors ALL'!BC57*($E57=$F$1)</f>
        <v>0</v>
      </c>
      <c r="BD57" s="80">
        <f>'MOD Vectors ALL'!BD57*($E57=$F$1)</f>
        <v>0</v>
      </c>
      <c r="BE57" s="80">
        <f>'MOD Vectors ALL'!BE57*($E57=$F$1)</f>
        <v>0</v>
      </c>
      <c r="BF57" s="80">
        <f>'MOD Vectors ALL'!BF57*($E57=$F$1)</f>
        <v>0</v>
      </c>
      <c r="BG57" s="80">
        <f>'MOD Vectors ALL'!BG57*($E57=$F$1)</f>
        <v>0</v>
      </c>
      <c r="BH57" s="80">
        <f>'MOD Vectors ALL'!BH57*($E57=$F$1)</f>
        <v>0</v>
      </c>
      <c r="BI57" s="80">
        <f>'MOD Vectors ALL'!BI57*($E57=$F$1)</f>
        <v>0</v>
      </c>
      <c r="BJ57" s="80">
        <f>'MOD Vectors ALL'!BJ57*($E57=$F$1)</f>
        <v>0</v>
      </c>
      <c r="BK57" s="80">
        <f>'MOD Vectors ALL'!BK57*($E57=$F$1)</f>
        <v>0</v>
      </c>
      <c r="BL57" s="80">
        <f>'MOD Vectors ALL'!BL57*($E57=$F$1)</f>
        <v>0</v>
      </c>
      <c r="BM57" s="80">
        <f>'MOD Vectors ALL'!BM57*($E57=$F$1)</f>
        <v>0</v>
      </c>
      <c r="BN57" s="80">
        <f>'MOD Vectors ALL'!BN57*($E57=$F$1)</f>
        <v>0</v>
      </c>
      <c r="BO57" s="80">
        <f>'MOD Vectors ALL'!BO57*($E57=$F$1)</f>
        <v>0</v>
      </c>
      <c r="BP57" s="80">
        <f>'MOD Vectors ALL'!BP57*($E57=$F$1)</f>
        <v>0</v>
      </c>
      <c r="BQ57" s="80">
        <f>'MOD Vectors ALL'!BQ57*($E57=$F$1)</f>
        <v>0</v>
      </c>
      <c r="BR57" s="80">
        <f>'MOD Vectors ALL'!BR57*($E57=$F$1)</f>
        <v>0</v>
      </c>
      <c r="BS57" s="80">
        <f>'MOD Vectors ALL'!BS57*($E57=$F$1)</f>
        <v>0</v>
      </c>
      <c r="BT57" s="80">
        <f>'MOD Vectors ALL'!BT57*($E57=$F$1)</f>
        <v>0</v>
      </c>
      <c r="BU57" s="80">
        <f>'MOD Vectors ALL'!BU57*($E57=$F$1)</f>
        <v>0</v>
      </c>
      <c r="BV57" s="80">
        <f>'MOD Vectors ALL'!BV57*($E57=$F$1)</f>
        <v>0</v>
      </c>
      <c r="BW57" s="80">
        <f>'MOD Vectors ALL'!BW57*($E57=$F$1)</f>
        <v>0</v>
      </c>
      <c r="BX57" s="80">
        <f>'MOD Vectors ALL'!BX57*($E57=$F$1)</f>
        <v>0</v>
      </c>
      <c r="BY57" s="80">
        <f>'MOD Vectors ALL'!BY57*($E57=$F$1)</f>
        <v>0</v>
      </c>
      <c r="BZ57" s="80">
        <f>'MOD Vectors ALL'!BZ57*($E57=$F$1)</f>
        <v>0</v>
      </c>
      <c r="CA57" s="80">
        <f>'MOD Vectors ALL'!CA57*($E57=$F$1)</f>
        <v>0</v>
      </c>
      <c r="CB57" s="80">
        <f>'MOD Vectors ALL'!CB57*($E57=$F$1)</f>
        <v>0</v>
      </c>
      <c r="CC57" s="80">
        <f>'MOD Vectors ALL'!CC57*($E57=$F$1)</f>
        <v>0</v>
      </c>
      <c r="CD57" s="80">
        <f>'MOD Vectors ALL'!CD57*($E57=$F$1)</f>
        <v>0</v>
      </c>
      <c r="CE57" s="80">
        <f>'MOD Vectors ALL'!CE57*($E57=$F$1)</f>
        <v>0</v>
      </c>
      <c r="CF57" s="80">
        <f>'MOD Vectors ALL'!CF57*($E57=$F$1)</f>
        <v>0</v>
      </c>
      <c r="CG57" s="80">
        <f>'MOD Vectors ALL'!CG57*($E57=$F$1)</f>
        <v>0</v>
      </c>
      <c r="CH57" s="80">
        <f>'MOD Vectors ALL'!CH57*($E57=$F$1)</f>
        <v>0</v>
      </c>
      <c r="CI57" s="80">
        <f>'MOD Vectors ALL'!CI57*($E57=$F$1)</f>
        <v>0</v>
      </c>
      <c r="CJ57" s="80">
        <f>'MOD Vectors ALL'!CJ57*($E57=$F$1)</f>
        <v>0</v>
      </c>
      <c r="CK57" s="80">
        <f>'MOD Vectors ALL'!CK57*($E57=$F$1)</f>
        <v>0</v>
      </c>
      <c r="CL57" s="80">
        <f>'MOD Vectors ALL'!CL57*($E57=$F$1)</f>
        <v>0</v>
      </c>
      <c r="CM57" s="80">
        <f>'MOD Vectors ALL'!CM57*($E57=$F$1)</f>
        <v>0</v>
      </c>
      <c r="CN57" s="80">
        <f>'MOD Vectors ALL'!CN57*($E57=$F$1)</f>
        <v>0</v>
      </c>
      <c r="CO57" s="80">
        <f>'MOD Vectors ALL'!CO57*($E57=$F$1)</f>
        <v>0</v>
      </c>
      <c r="CP57" s="80">
        <f>'MOD Vectors ALL'!CP57*($E57=$F$1)</f>
        <v>0</v>
      </c>
      <c r="CQ57" s="80">
        <f>'MOD Vectors ALL'!CQ57*($E57=$F$1)</f>
        <v>0</v>
      </c>
      <c r="CR57" s="80">
        <f>'MOD Vectors ALL'!CR57*($E57=$F$1)</f>
        <v>0</v>
      </c>
      <c r="CS57" s="80">
        <f>'MOD Vectors ALL'!CS57*($E57=$F$1)</f>
        <v>0</v>
      </c>
      <c r="CT57" s="80">
        <f>'MOD Vectors ALL'!CT57*($E57=$F$1)</f>
        <v>0</v>
      </c>
      <c r="CU57" s="80">
        <f>'MOD Vectors ALL'!CU57*($E57=$F$1)</f>
        <v>0</v>
      </c>
      <c r="CV57" s="80">
        <f>'MOD Vectors ALL'!CV57*($E57=$F$1)</f>
        <v>0</v>
      </c>
      <c r="CW57" s="80">
        <f>'MOD Vectors ALL'!CW57*($E57=$F$1)</f>
        <v>0</v>
      </c>
      <c r="CX57" s="80">
        <f>'MOD Vectors ALL'!CX57*($E57=$F$1)</f>
        <v>0</v>
      </c>
      <c r="CY57" s="80">
        <f>'MOD Vectors ALL'!CY57*($E57=$F$1)</f>
        <v>0</v>
      </c>
      <c r="CZ57" s="80">
        <f>'MOD Vectors ALL'!CZ57*($E57=$F$1)</f>
        <v>0</v>
      </c>
      <c r="DA57" s="80">
        <f>'MOD Vectors ALL'!DA57*($E57=$F$1)</f>
        <v>0</v>
      </c>
      <c r="DB57" s="80">
        <f>'MOD Vectors ALL'!DB57*($E57=$F$1)</f>
        <v>0</v>
      </c>
      <c r="DC57" s="80">
        <f>'MOD Vectors ALL'!DC57*($E57=$F$1)</f>
        <v>0</v>
      </c>
      <c r="DD57" s="80">
        <f>'MOD Vectors ALL'!DD57*($E57=$F$1)</f>
        <v>0</v>
      </c>
      <c r="DE57" s="80">
        <f>'MOD Vectors ALL'!DE57*($E57=$F$1)</f>
        <v>0</v>
      </c>
      <c r="DF57" s="80">
        <f>'MOD Vectors ALL'!DF57*($E57=$F$1)</f>
        <v>0</v>
      </c>
      <c r="DG57" s="80">
        <f>'MOD Vectors ALL'!DG57*($E57=$F$1)</f>
        <v>0</v>
      </c>
      <c r="DH57" s="80">
        <f>'MOD Vectors ALL'!DH57*($E57=$F$1)</f>
        <v>0</v>
      </c>
      <c r="DI57" s="80">
        <f>'MOD Vectors ALL'!DI57*($E57=$F$1)</f>
        <v>0</v>
      </c>
      <c r="DJ57" s="80">
        <f>'MOD Vectors ALL'!DJ57*($E57=$F$1)</f>
        <v>0</v>
      </c>
      <c r="DK57" s="80">
        <f>'MOD Vectors ALL'!DK57*($E57=$F$1)</f>
        <v>0</v>
      </c>
      <c r="DL57" s="80">
        <f>'MOD Vectors ALL'!DL57*($E57=$F$1)</f>
        <v>0</v>
      </c>
      <c r="DM57" s="80">
        <f>'MOD Vectors ALL'!DM57*($E57=$F$1)</f>
        <v>0</v>
      </c>
      <c r="DN57" s="80">
        <f>'MOD Vectors ALL'!DN57*($E57=$F$1)</f>
        <v>0</v>
      </c>
      <c r="DO57" s="80">
        <f>'MOD Vectors ALL'!DO57*($E57=$F$1)</f>
        <v>0</v>
      </c>
      <c r="DP57" s="80">
        <f>'MOD Vectors ALL'!DP57*($E57=$F$1)</f>
        <v>0</v>
      </c>
      <c r="DQ57" s="80">
        <f>'MOD Vectors ALL'!DQ57*($E57=$F$1)</f>
        <v>0</v>
      </c>
    </row>
    <row r="58" spans="1:121" x14ac:dyDescent="0.2">
      <c r="A58">
        <v>438</v>
      </c>
      <c r="B58" t="s">
        <v>16</v>
      </c>
      <c r="C58" t="s">
        <v>369</v>
      </c>
      <c r="D58" t="s">
        <v>526</v>
      </c>
      <c r="E58" t="s">
        <v>523</v>
      </c>
      <c r="F58" t="s">
        <v>33</v>
      </c>
      <c r="G58">
        <v>0.148288</v>
      </c>
      <c r="H58">
        <v>0.36593999999999999</v>
      </c>
      <c r="I58" s="80">
        <f>'MOD Vectors ALL'!I58*($E58=$F$1)</f>
        <v>0</v>
      </c>
      <c r="J58" s="80">
        <f>'MOD Vectors ALL'!J58*($E58=$F$1)</f>
        <v>0</v>
      </c>
      <c r="K58" s="80">
        <f>'MOD Vectors ALL'!K58*($E58=$F$1)</f>
        <v>0</v>
      </c>
      <c r="L58" s="80">
        <f>'MOD Vectors ALL'!L58*($E58=$F$1)</f>
        <v>0</v>
      </c>
      <c r="M58" s="80">
        <f>'MOD Vectors ALL'!M58*($E58=$F$1)</f>
        <v>0</v>
      </c>
      <c r="N58" s="80">
        <f>'MOD Vectors ALL'!N58*($E58=$F$1)</f>
        <v>0</v>
      </c>
      <c r="O58" s="80">
        <f>'MOD Vectors ALL'!O58*($E58=$F$1)</f>
        <v>0</v>
      </c>
      <c r="P58" s="80">
        <f>'MOD Vectors ALL'!P58*($E58=$F$1)</f>
        <v>0</v>
      </c>
      <c r="Q58" s="80">
        <f>'MOD Vectors ALL'!Q58*($E58=$F$1)</f>
        <v>0</v>
      </c>
      <c r="R58" s="80">
        <f>'MOD Vectors ALL'!R58*($E58=$F$1)</f>
        <v>0</v>
      </c>
      <c r="S58" s="80">
        <f>'MOD Vectors ALL'!S58*($E58=$F$1)</f>
        <v>0</v>
      </c>
      <c r="T58" s="80">
        <f>'MOD Vectors ALL'!T58*($E58=$F$1)</f>
        <v>0</v>
      </c>
      <c r="U58" s="80">
        <f>'MOD Vectors ALL'!U58*($E58=$F$1)</f>
        <v>0</v>
      </c>
      <c r="V58" s="80">
        <f>'MOD Vectors ALL'!V58*($E58=$F$1)</f>
        <v>0</v>
      </c>
      <c r="W58" s="80">
        <f>'MOD Vectors ALL'!W58*($E58=$F$1)</f>
        <v>0</v>
      </c>
      <c r="X58" s="80">
        <f>'MOD Vectors ALL'!X58*($E58=$F$1)</f>
        <v>0</v>
      </c>
      <c r="Y58" s="80">
        <f>'MOD Vectors ALL'!Y58*($E58=$F$1)</f>
        <v>0</v>
      </c>
      <c r="Z58" s="80">
        <f>'MOD Vectors ALL'!Z58*($E58=$F$1)</f>
        <v>0</v>
      </c>
      <c r="AA58" s="80">
        <f>'MOD Vectors ALL'!AA58*($E58=$F$1)</f>
        <v>0</v>
      </c>
      <c r="AB58" s="80">
        <f>'MOD Vectors ALL'!AB58*($E58=$F$1)</f>
        <v>0</v>
      </c>
      <c r="AC58" s="80">
        <f>'MOD Vectors ALL'!AC58*($E58=$F$1)</f>
        <v>0</v>
      </c>
      <c r="AD58" s="80">
        <f>'MOD Vectors ALL'!AD58*($E58=$F$1)</f>
        <v>0</v>
      </c>
      <c r="AE58" s="80">
        <f>'MOD Vectors ALL'!AE58*($E58=$F$1)</f>
        <v>0</v>
      </c>
      <c r="AF58" s="80">
        <f>'MOD Vectors ALL'!AF58*($E58=$F$1)</f>
        <v>0</v>
      </c>
      <c r="AG58" s="80">
        <f>'MOD Vectors ALL'!AG58*($E58=$F$1)</f>
        <v>0</v>
      </c>
      <c r="AH58" s="80">
        <f>'MOD Vectors ALL'!AH58*($E58=$F$1)</f>
        <v>0</v>
      </c>
      <c r="AI58" s="80">
        <f>'MOD Vectors ALL'!AI58*($E58=$F$1)</f>
        <v>0</v>
      </c>
      <c r="AJ58" s="80">
        <f>'MOD Vectors ALL'!AJ58*($E58=$F$1)</f>
        <v>0</v>
      </c>
      <c r="AK58" s="80">
        <f>'MOD Vectors ALL'!AK58*($E58=$F$1)</f>
        <v>0</v>
      </c>
      <c r="AL58" s="80">
        <f>'MOD Vectors ALL'!AL58*($E58=$F$1)</f>
        <v>0</v>
      </c>
      <c r="AM58" s="80">
        <f>'MOD Vectors ALL'!AM58*($E58=$F$1)</f>
        <v>0</v>
      </c>
      <c r="AN58" s="80">
        <f>'MOD Vectors ALL'!AN58*($E58=$F$1)</f>
        <v>0</v>
      </c>
      <c r="AO58" s="80">
        <f>'MOD Vectors ALL'!AO58*($E58=$F$1)</f>
        <v>0</v>
      </c>
      <c r="AP58" s="80">
        <f>'MOD Vectors ALL'!AP58*($E58=$F$1)</f>
        <v>0</v>
      </c>
      <c r="AQ58" s="80">
        <f>'MOD Vectors ALL'!AQ58*($E58=$F$1)</f>
        <v>0</v>
      </c>
      <c r="AR58" s="80">
        <f>'MOD Vectors ALL'!AR58*($E58=$F$1)</f>
        <v>0</v>
      </c>
      <c r="AS58" s="80">
        <f>'MOD Vectors ALL'!AS58*($E58=$F$1)</f>
        <v>0</v>
      </c>
      <c r="AT58" s="80">
        <f>'MOD Vectors ALL'!AT58*($E58=$F$1)</f>
        <v>0</v>
      </c>
      <c r="AU58" s="80">
        <f>'MOD Vectors ALL'!AU58*($E58=$F$1)</f>
        <v>0</v>
      </c>
      <c r="AV58" s="80">
        <f>'MOD Vectors ALL'!AV58*($E58=$F$1)</f>
        <v>0</v>
      </c>
      <c r="AW58" s="80">
        <f>'MOD Vectors ALL'!AW58*($E58=$F$1)</f>
        <v>0</v>
      </c>
      <c r="AX58" s="80">
        <f>'MOD Vectors ALL'!AX58*($E58=$F$1)</f>
        <v>0</v>
      </c>
      <c r="AY58" s="80">
        <f>'MOD Vectors ALL'!AY58*($E58=$F$1)</f>
        <v>0</v>
      </c>
      <c r="AZ58" s="80">
        <f>'MOD Vectors ALL'!AZ58*($E58=$F$1)</f>
        <v>0</v>
      </c>
      <c r="BA58" s="80">
        <f>'MOD Vectors ALL'!BA58*($E58=$F$1)</f>
        <v>0</v>
      </c>
      <c r="BB58" s="80">
        <f>'MOD Vectors ALL'!BB58*($E58=$F$1)</f>
        <v>0</v>
      </c>
      <c r="BC58" s="80">
        <f>'MOD Vectors ALL'!BC58*($E58=$F$1)</f>
        <v>0</v>
      </c>
      <c r="BD58" s="80">
        <f>'MOD Vectors ALL'!BD58*($E58=$F$1)</f>
        <v>0</v>
      </c>
      <c r="BE58" s="80">
        <f>'MOD Vectors ALL'!BE58*($E58=$F$1)</f>
        <v>0</v>
      </c>
      <c r="BF58" s="80">
        <f>'MOD Vectors ALL'!BF58*($E58=$F$1)</f>
        <v>0</v>
      </c>
      <c r="BG58" s="80">
        <f>'MOD Vectors ALL'!BG58*($E58=$F$1)</f>
        <v>0</v>
      </c>
      <c r="BH58" s="80">
        <f>'MOD Vectors ALL'!BH58*($E58=$F$1)</f>
        <v>0</v>
      </c>
      <c r="BI58" s="80">
        <f>'MOD Vectors ALL'!BI58*($E58=$F$1)</f>
        <v>0</v>
      </c>
      <c r="BJ58" s="80">
        <f>'MOD Vectors ALL'!BJ58*($E58=$F$1)</f>
        <v>0</v>
      </c>
      <c r="BK58" s="80">
        <f>'MOD Vectors ALL'!BK58*($E58=$F$1)</f>
        <v>0</v>
      </c>
      <c r="BL58" s="80">
        <f>'MOD Vectors ALL'!BL58*($E58=$F$1)</f>
        <v>0</v>
      </c>
      <c r="BM58" s="80">
        <f>'MOD Vectors ALL'!BM58*($E58=$F$1)</f>
        <v>0</v>
      </c>
      <c r="BN58" s="80">
        <f>'MOD Vectors ALL'!BN58*($E58=$F$1)</f>
        <v>0</v>
      </c>
      <c r="BO58" s="80">
        <f>'MOD Vectors ALL'!BO58*($E58=$F$1)</f>
        <v>0</v>
      </c>
      <c r="BP58" s="80">
        <f>'MOD Vectors ALL'!BP58*($E58=$F$1)</f>
        <v>0</v>
      </c>
      <c r="BQ58" s="80">
        <f>'MOD Vectors ALL'!BQ58*($E58=$F$1)</f>
        <v>0</v>
      </c>
      <c r="BR58" s="80">
        <f>'MOD Vectors ALL'!BR58*($E58=$F$1)</f>
        <v>0</v>
      </c>
      <c r="BS58" s="80">
        <f>'MOD Vectors ALL'!BS58*($E58=$F$1)</f>
        <v>0</v>
      </c>
      <c r="BT58" s="80">
        <f>'MOD Vectors ALL'!BT58*($E58=$F$1)</f>
        <v>0</v>
      </c>
      <c r="BU58" s="80">
        <f>'MOD Vectors ALL'!BU58*($E58=$F$1)</f>
        <v>0</v>
      </c>
      <c r="BV58" s="80">
        <f>'MOD Vectors ALL'!BV58*($E58=$F$1)</f>
        <v>0</v>
      </c>
      <c r="BW58" s="80">
        <f>'MOD Vectors ALL'!BW58*($E58=$F$1)</f>
        <v>0</v>
      </c>
      <c r="BX58" s="80">
        <f>'MOD Vectors ALL'!BX58*($E58=$F$1)</f>
        <v>0</v>
      </c>
      <c r="BY58" s="80">
        <f>'MOD Vectors ALL'!BY58*($E58=$F$1)</f>
        <v>0</v>
      </c>
      <c r="BZ58" s="80">
        <f>'MOD Vectors ALL'!BZ58*($E58=$F$1)</f>
        <v>0</v>
      </c>
      <c r="CA58" s="80">
        <f>'MOD Vectors ALL'!CA58*($E58=$F$1)</f>
        <v>0</v>
      </c>
      <c r="CB58" s="80">
        <f>'MOD Vectors ALL'!CB58*($E58=$F$1)</f>
        <v>0</v>
      </c>
      <c r="CC58" s="80">
        <f>'MOD Vectors ALL'!CC58*($E58=$F$1)</f>
        <v>0</v>
      </c>
      <c r="CD58" s="80">
        <f>'MOD Vectors ALL'!CD58*($E58=$F$1)</f>
        <v>0</v>
      </c>
      <c r="CE58" s="80">
        <f>'MOD Vectors ALL'!CE58*($E58=$F$1)</f>
        <v>0</v>
      </c>
      <c r="CF58" s="80">
        <f>'MOD Vectors ALL'!CF58*($E58=$F$1)</f>
        <v>0</v>
      </c>
      <c r="CG58" s="80">
        <f>'MOD Vectors ALL'!CG58*($E58=$F$1)</f>
        <v>0</v>
      </c>
      <c r="CH58" s="80">
        <f>'MOD Vectors ALL'!CH58*($E58=$F$1)</f>
        <v>0</v>
      </c>
      <c r="CI58" s="80">
        <f>'MOD Vectors ALL'!CI58*($E58=$F$1)</f>
        <v>0</v>
      </c>
      <c r="CJ58" s="80">
        <f>'MOD Vectors ALL'!CJ58*($E58=$F$1)</f>
        <v>0</v>
      </c>
      <c r="CK58" s="80">
        <f>'MOD Vectors ALL'!CK58*($E58=$F$1)</f>
        <v>0</v>
      </c>
      <c r="CL58" s="80">
        <f>'MOD Vectors ALL'!CL58*($E58=$F$1)</f>
        <v>0</v>
      </c>
      <c r="CM58" s="80">
        <f>'MOD Vectors ALL'!CM58*($E58=$F$1)</f>
        <v>0</v>
      </c>
      <c r="CN58" s="80">
        <f>'MOD Vectors ALL'!CN58*($E58=$F$1)</f>
        <v>0</v>
      </c>
      <c r="CO58" s="80">
        <f>'MOD Vectors ALL'!CO58*($E58=$F$1)</f>
        <v>0</v>
      </c>
      <c r="CP58" s="80">
        <f>'MOD Vectors ALL'!CP58*($E58=$F$1)</f>
        <v>0</v>
      </c>
      <c r="CQ58" s="80">
        <f>'MOD Vectors ALL'!CQ58*($E58=$F$1)</f>
        <v>0</v>
      </c>
      <c r="CR58" s="80">
        <f>'MOD Vectors ALL'!CR58*($E58=$F$1)</f>
        <v>0</v>
      </c>
      <c r="CS58" s="80">
        <f>'MOD Vectors ALL'!CS58*($E58=$F$1)</f>
        <v>0</v>
      </c>
      <c r="CT58" s="80">
        <f>'MOD Vectors ALL'!CT58*($E58=$F$1)</f>
        <v>0</v>
      </c>
      <c r="CU58" s="80">
        <f>'MOD Vectors ALL'!CU58*($E58=$F$1)</f>
        <v>0</v>
      </c>
      <c r="CV58" s="80">
        <f>'MOD Vectors ALL'!CV58*($E58=$F$1)</f>
        <v>0</v>
      </c>
      <c r="CW58" s="80">
        <f>'MOD Vectors ALL'!CW58*($E58=$F$1)</f>
        <v>0</v>
      </c>
      <c r="CX58" s="80">
        <f>'MOD Vectors ALL'!CX58*($E58=$F$1)</f>
        <v>0</v>
      </c>
      <c r="CY58" s="80">
        <f>'MOD Vectors ALL'!CY58*($E58=$F$1)</f>
        <v>0</v>
      </c>
      <c r="CZ58" s="80">
        <f>'MOD Vectors ALL'!CZ58*($E58=$F$1)</f>
        <v>0</v>
      </c>
      <c r="DA58" s="80">
        <f>'MOD Vectors ALL'!DA58*($E58=$F$1)</f>
        <v>0</v>
      </c>
      <c r="DB58" s="80">
        <f>'MOD Vectors ALL'!DB58*($E58=$F$1)</f>
        <v>0</v>
      </c>
      <c r="DC58" s="80">
        <f>'MOD Vectors ALL'!DC58*($E58=$F$1)</f>
        <v>0</v>
      </c>
      <c r="DD58" s="80">
        <f>'MOD Vectors ALL'!DD58*($E58=$F$1)</f>
        <v>0</v>
      </c>
      <c r="DE58" s="80">
        <f>'MOD Vectors ALL'!DE58*($E58=$F$1)</f>
        <v>0</v>
      </c>
      <c r="DF58" s="80">
        <f>'MOD Vectors ALL'!DF58*($E58=$F$1)</f>
        <v>0</v>
      </c>
      <c r="DG58" s="80">
        <f>'MOD Vectors ALL'!DG58*($E58=$F$1)</f>
        <v>0</v>
      </c>
      <c r="DH58" s="80">
        <f>'MOD Vectors ALL'!DH58*($E58=$F$1)</f>
        <v>0</v>
      </c>
      <c r="DI58" s="80">
        <f>'MOD Vectors ALL'!DI58*($E58=$F$1)</f>
        <v>0</v>
      </c>
      <c r="DJ58" s="80">
        <f>'MOD Vectors ALL'!DJ58*($E58=$F$1)</f>
        <v>0</v>
      </c>
      <c r="DK58" s="80">
        <f>'MOD Vectors ALL'!DK58*($E58=$F$1)</f>
        <v>0</v>
      </c>
      <c r="DL58" s="80">
        <f>'MOD Vectors ALL'!DL58*($E58=$F$1)</f>
        <v>0</v>
      </c>
      <c r="DM58" s="80">
        <f>'MOD Vectors ALL'!DM58*($E58=$F$1)</f>
        <v>0</v>
      </c>
      <c r="DN58" s="80">
        <f>'MOD Vectors ALL'!DN58*($E58=$F$1)</f>
        <v>0</v>
      </c>
      <c r="DO58" s="80">
        <f>'MOD Vectors ALL'!DO58*($E58=$F$1)</f>
        <v>0</v>
      </c>
      <c r="DP58" s="80">
        <f>'MOD Vectors ALL'!DP58*($E58=$F$1)</f>
        <v>0</v>
      </c>
      <c r="DQ58" s="80">
        <f>'MOD Vectors ALL'!DQ58*($E58=$F$1)</f>
        <v>0</v>
      </c>
    </row>
    <row r="59" spans="1:121" x14ac:dyDescent="0.2">
      <c r="A59">
        <v>439</v>
      </c>
      <c r="B59" t="s">
        <v>16</v>
      </c>
      <c r="C59" t="s">
        <v>369</v>
      </c>
      <c r="D59" t="s">
        <v>526</v>
      </c>
      <c r="E59" t="s">
        <v>523</v>
      </c>
      <c r="F59" t="s">
        <v>34</v>
      </c>
      <c r="G59">
        <v>0.160362</v>
      </c>
      <c r="H59">
        <v>0.39416099999999998</v>
      </c>
      <c r="I59" s="80">
        <f>'MOD Vectors ALL'!I59*($E59=$F$1)</f>
        <v>0</v>
      </c>
      <c r="J59" s="80">
        <f>'MOD Vectors ALL'!J59*($E59=$F$1)</f>
        <v>0</v>
      </c>
      <c r="K59" s="80">
        <f>'MOD Vectors ALL'!K59*($E59=$F$1)</f>
        <v>0</v>
      </c>
      <c r="L59" s="80">
        <f>'MOD Vectors ALL'!L59*($E59=$F$1)</f>
        <v>0</v>
      </c>
      <c r="M59" s="80">
        <f>'MOD Vectors ALL'!M59*($E59=$F$1)</f>
        <v>0</v>
      </c>
      <c r="N59" s="80">
        <f>'MOD Vectors ALL'!N59*($E59=$F$1)</f>
        <v>0</v>
      </c>
      <c r="O59" s="80">
        <f>'MOD Vectors ALL'!O59*($E59=$F$1)</f>
        <v>0</v>
      </c>
      <c r="P59" s="80">
        <f>'MOD Vectors ALL'!P59*($E59=$F$1)</f>
        <v>0</v>
      </c>
      <c r="Q59" s="80">
        <f>'MOD Vectors ALL'!Q59*($E59=$F$1)</f>
        <v>0</v>
      </c>
      <c r="R59" s="80">
        <f>'MOD Vectors ALL'!R59*($E59=$F$1)</f>
        <v>0</v>
      </c>
      <c r="S59" s="80">
        <f>'MOD Vectors ALL'!S59*($E59=$F$1)</f>
        <v>0</v>
      </c>
      <c r="T59" s="80">
        <f>'MOD Vectors ALL'!T59*($E59=$F$1)</f>
        <v>0</v>
      </c>
      <c r="U59" s="80">
        <f>'MOD Vectors ALL'!U59*($E59=$F$1)</f>
        <v>0</v>
      </c>
      <c r="V59" s="80">
        <f>'MOD Vectors ALL'!V59*($E59=$F$1)</f>
        <v>0</v>
      </c>
      <c r="W59" s="80">
        <f>'MOD Vectors ALL'!W59*($E59=$F$1)</f>
        <v>0</v>
      </c>
      <c r="X59" s="80">
        <f>'MOD Vectors ALL'!X59*($E59=$F$1)</f>
        <v>0</v>
      </c>
      <c r="Y59" s="80">
        <f>'MOD Vectors ALL'!Y59*($E59=$F$1)</f>
        <v>0</v>
      </c>
      <c r="Z59" s="80">
        <f>'MOD Vectors ALL'!Z59*($E59=$F$1)</f>
        <v>0</v>
      </c>
      <c r="AA59" s="80">
        <f>'MOD Vectors ALL'!AA59*($E59=$F$1)</f>
        <v>0</v>
      </c>
      <c r="AB59" s="80">
        <f>'MOD Vectors ALL'!AB59*($E59=$F$1)</f>
        <v>0</v>
      </c>
      <c r="AC59" s="80">
        <f>'MOD Vectors ALL'!AC59*($E59=$F$1)</f>
        <v>0</v>
      </c>
      <c r="AD59" s="80">
        <f>'MOD Vectors ALL'!AD59*($E59=$F$1)</f>
        <v>0</v>
      </c>
      <c r="AE59" s="80">
        <f>'MOD Vectors ALL'!AE59*($E59=$F$1)</f>
        <v>0</v>
      </c>
      <c r="AF59" s="80">
        <f>'MOD Vectors ALL'!AF59*($E59=$F$1)</f>
        <v>0</v>
      </c>
      <c r="AG59" s="80">
        <f>'MOD Vectors ALL'!AG59*($E59=$F$1)</f>
        <v>0</v>
      </c>
      <c r="AH59" s="80">
        <f>'MOD Vectors ALL'!AH59*($E59=$F$1)</f>
        <v>0</v>
      </c>
      <c r="AI59" s="80">
        <f>'MOD Vectors ALL'!AI59*($E59=$F$1)</f>
        <v>0</v>
      </c>
      <c r="AJ59" s="80">
        <f>'MOD Vectors ALL'!AJ59*($E59=$F$1)</f>
        <v>0</v>
      </c>
      <c r="AK59" s="80">
        <f>'MOD Vectors ALL'!AK59*($E59=$F$1)</f>
        <v>0</v>
      </c>
      <c r="AL59" s="80">
        <f>'MOD Vectors ALL'!AL59*($E59=$F$1)</f>
        <v>0</v>
      </c>
      <c r="AM59" s="80">
        <f>'MOD Vectors ALL'!AM59*($E59=$F$1)</f>
        <v>0</v>
      </c>
      <c r="AN59" s="80">
        <f>'MOD Vectors ALL'!AN59*($E59=$F$1)</f>
        <v>0</v>
      </c>
      <c r="AO59" s="80">
        <f>'MOD Vectors ALL'!AO59*($E59=$F$1)</f>
        <v>0</v>
      </c>
      <c r="AP59" s="80">
        <f>'MOD Vectors ALL'!AP59*($E59=$F$1)</f>
        <v>0</v>
      </c>
      <c r="AQ59" s="80">
        <f>'MOD Vectors ALL'!AQ59*($E59=$F$1)</f>
        <v>0</v>
      </c>
      <c r="AR59" s="80">
        <f>'MOD Vectors ALL'!AR59*($E59=$F$1)</f>
        <v>0</v>
      </c>
      <c r="AS59" s="80">
        <f>'MOD Vectors ALL'!AS59*($E59=$F$1)</f>
        <v>0</v>
      </c>
      <c r="AT59" s="80">
        <f>'MOD Vectors ALL'!AT59*($E59=$F$1)</f>
        <v>0</v>
      </c>
      <c r="AU59" s="80">
        <f>'MOD Vectors ALL'!AU59*($E59=$F$1)</f>
        <v>0</v>
      </c>
      <c r="AV59" s="80">
        <f>'MOD Vectors ALL'!AV59*($E59=$F$1)</f>
        <v>0</v>
      </c>
      <c r="AW59" s="80">
        <f>'MOD Vectors ALL'!AW59*($E59=$F$1)</f>
        <v>0</v>
      </c>
      <c r="AX59" s="80">
        <f>'MOD Vectors ALL'!AX59*($E59=$F$1)</f>
        <v>0</v>
      </c>
      <c r="AY59" s="80">
        <f>'MOD Vectors ALL'!AY59*($E59=$F$1)</f>
        <v>0</v>
      </c>
      <c r="AZ59" s="80">
        <f>'MOD Vectors ALL'!AZ59*($E59=$F$1)</f>
        <v>0</v>
      </c>
      <c r="BA59" s="80">
        <f>'MOD Vectors ALL'!BA59*($E59=$F$1)</f>
        <v>0</v>
      </c>
      <c r="BB59" s="80">
        <f>'MOD Vectors ALL'!BB59*($E59=$F$1)</f>
        <v>0</v>
      </c>
      <c r="BC59" s="80">
        <f>'MOD Vectors ALL'!BC59*($E59=$F$1)</f>
        <v>0</v>
      </c>
      <c r="BD59" s="80">
        <f>'MOD Vectors ALL'!BD59*($E59=$F$1)</f>
        <v>0</v>
      </c>
      <c r="BE59" s="80">
        <f>'MOD Vectors ALL'!BE59*($E59=$F$1)</f>
        <v>0</v>
      </c>
      <c r="BF59" s="80">
        <f>'MOD Vectors ALL'!BF59*($E59=$F$1)</f>
        <v>0</v>
      </c>
      <c r="BG59" s="80">
        <f>'MOD Vectors ALL'!BG59*($E59=$F$1)</f>
        <v>0</v>
      </c>
      <c r="BH59" s="80">
        <f>'MOD Vectors ALL'!BH59*($E59=$F$1)</f>
        <v>0</v>
      </c>
      <c r="BI59" s="80">
        <f>'MOD Vectors ALL'!BI59*($E59=$F$1)</f>
        <v>0</v>
      </c>
      <c r="BJ59" s="80">
        <f>'MOD Vectors ALL'!BJ59*($E59=$F$1)</f>
        <v>0</v>
      </c>
      <c r="BK59" s="80">
        <f>'MOD Vectors ALL'!BK59*($E59=$F$1)</f>
        <v>0</v>
      </c>
      <c r="BL59" s="80">
        <f>'MOD Vectors ALL'!BL59*($E59=$F$1)</f>
        <v>0</v>
      </c>
      <c r="BM59" s="80">
        <f>'MOD Vectors ALL'!BM59*($E59=$F$1)</f>
        <v>0</v>
      </c>
      <c r="BN59" s="80">
        <f>'MOD Vectors ALL'!BN59*($E59=$F$1)</f>
        <v>0</v>
      </c>
      <c r="BO59" s="80">
        <f>'MOD Vectors ALL'!BO59*($E59=$F$1)</f>
        <v>0</v>
      </c>
      <c r="BP59" s="80">
        <f>'MOD Vectors ALL'!BP59*($E59=$F$1)</f>
        <v>0</v>
      </c>
      <c r="BQ59" s="80">
        <f>'MOD Vectors ALL'!BQ59*($E59=$F$1)</f>
        <v>0</v>
      </c>
      <c r="BR59" s="80">
        <f>'MOD Vectors ALL'!BR59*($E59=$F$1)</f>
        <v>0</v>
      </c>
      <c r="BS59" s="80">
        <f>'MOD Vectors ALL'!BS59*($E59=$F$1)</f>
        <v>0</v>
      </c>
      <c r="BT59" s="80">
        <f>'MOD Vectors ALL'!BT59*($E59=$F$1)</f>
        <v>0</v>
      </c>
      <c r="BU59" s="80">
        <f>'MOD Vectors ALL'!BU59*($E59=$F$1)</f>
        <v>0</v>
      </c>
      <c r="BV59" s="80">
        <f>'MOD Vectors ALL'!BV59*($E59=$F$1)</f>
        <v>0</v>
      </c>
      <c r="BW59" s="80">
        <f>'MOD Vectors ALL'!BW59*($E59=$F$1)</f>
        <v>0</v>
      </c>
      <c r="BX59" s="80">
        <f>'MOD Vectors ALL'!BX59*($E59=$F$1)</f>
        <v>0</v>
      </c>
      <c r="BY59" s="80">
        <f>'MOD Vectors ALL'!BY59*($E59=$F$1)</f>
        <v>0</v>
      </c>
      <c r="BZ59" s="80">
        <f>'MOD Vectors ALL'!BZ59*($E59=$F$1)</f>
        <v>0</v>
      </c>
      <c r="CA59" s="80">
        <f>'MOD Vectors ALL'!CA59*($E59=$F$1)</f>
        <v>0</v>
      </c>
      <c r="CB59" s="80">
        <f>'MOD Vectors ALL'!CB59*($E59=$F$1)</f>
        <v>0</v>
      </c>
      <c r="CC59" s="80">
        <f>'MOD Vectors ALL'!CC59*($E59=$F$1)</f>
        <v>0</v>
      </c>
      <c r="CD59" s="80">
        <f>'MOD Vectors ALL'!CD59*($E59=$F$1)</f>
        <v>0</v>
      </c>
      <c r="CE59" s="80">
        <f>'MOD Vectors ALL'!CE59*($E59=$F$1)</f>
        <v>0</v>
      </c>
      <c r="CF59" s="80">
        <f>'MOD Vectors ALL'!CF59*($E59=$F$1)</f>
        <v>0</v>
      </c>
      <c r="CG59" s="80">
        <f>'MOD Vectors ALL'!CG59*($E59=$F$1)</f>
        <v>0</v>
      </c>
      <c r="CH59" s="80">
        <f>'MOD Vectors ALL'!CH59*($E59=$F$1)</f>
        <v>0</v>
      </c>
      <c r="CI59" s="80">
        <f>'MOD Vectors ALL'!CI59*($E59=$F$1)</f>
        <v>0</v>
      </c>
      <c r="CJ59" s="80">
        <f>'MOD Vectors ALL'!CJ59*($E59=$F$1)</f>
        <v>0</v>
      </c>
      <c r="CK59" s="80">
        <f>'MOD Vectors ALL'!CK59*($E59=$F$1)</f>
        <v>0</v>
      </c>
      <c r="CL59" s="80">
        <f>'MOD Vectors ALL'!CL59*($E59=$F$1)</f>
        <v>0</v>
      </c>
      <c r="CM59" s="80">
        <f>'MOD Vectors ALL'!CM59*($E59=$F$1)</f>
        <v>0</v>
      </c>
      <c r="CN59" s="80">
        <f>'MOD Vectors ALL'!CN59*($E59=$F$1)</f>
        <v>0</v>
      </c>
      <c r="CO59" s="80">
        <f>'MOD Vectors ALL'!CO59*($E59=$F$1)</f>
        <v>0</v>
      </c>
      <c r="CP59" s="80">
        <f>'MOD Vectors ALL'!CP59*($E59=$F$1)</f>
        <v>0</v>
      </c>
      <c r="CQ59" s="80">
        <f>'MOD Vectors ALL'!CQ59*($E59=$F$1)</f>
        <v>0</v>
      </c>
      <c r="CR59" s="80">
        <f>'MOD Vectors ALL'!CR59*($E59=$F$1)</f>
        <v>0</v>
      </c>
      <c r="CS59" s="80">
        <f>'MOD Vectors ALL'!CS59*($E59=$F$1)</f>
        <v>0</v>
      </c>
      <c r="CT59" s="80">
        <f>'MOD Vectors ALL'!CT59*($E59=$F$1)</f>
        <v>0</v>
      </c>
      <c r="CU59" s="80">
        <f>'MOD Vectors ALL'!CU59*($E59=$F$1)</f>
        <v>0</v>
      </c>
      <c r="CV59" s="80">
        <f>'MOD Vectors ALL'!CV59*($E59=$F$1)</f>
        <v>0</v>
      </c>
      <c r="CW59" s="80">
        <f>'MOD Vectors ALL'!CW59*($E59=$F$1)</f>
        <v>0</v>
      </c>
      <c r="CX59" s="80">
        <f>'MOD Vectors ALL'!CX59*($E59=$F$1)</f>
        <v>0</v>
      </c>
      <c r="CY59" s="80">
        <f>'MOD Vectors ALL'!CY59*($E59=$F$1)</f>
        <v>0</v>
      </c>
      <c r="CZ59" s="80">
        <f>'MOD Vectors ALL'!CZ59*($E59=$F$1)</f>
        <v>0</v>
      </c>
      <c r="DA59" s="80">
        <f>'MOD Vectors ALL'!DA59*($E59=$F$1)</f>
        <v>0</v>
      </c>
      <c r="DB59" s="80">
        <f>'MOD Vectors ALL'!DB59*($E59=$F$1)</f>
        <v>0</v>
      </c>
      <c r="DC59" s="80">
        <f>'MOD Vectors ALL'!DC59*($E59=$F$1)</f>
        <v>0</v>
      </c>
      <c r="DD59" s="80">
        <f>'MOD Vectors ALL'!DD59*($E59=$F$1)</f>
        <v>0</v>
      </c>
      <c r="DE59" s="80">
        <f>'MOD Vectors ALL'!DE59*($E59=$F$1)</f>
        <v>0</v>
      </c>
      <c r="DF59" s="80">
        <f>'MOD Vectors ALL'!DF59*($E59=$F$1)</f>
        <v>0</v>
      </c>
      <c r="DG59" s="80">
        <f>'MOD Vectors ALL'!DG59*($E59=$F$1)</f>
        <v>0</v>
      </c>
      <c r="DH59" s="80">
        <f>'MOD Vectors ALL'!DH59*($E59=$F$1)</f>
        <v>0</v>
      </c>
      <c r="DI59" s="80">
        <f>'MOD Vectors ALL'!DI59*($E59=$F$1)</f>
        <v>0</v>
      </c>
      <c r="DJ59" s="80">
        <f>'MOD Vectors ALL'!DJ59*($E59=$F$1)</f>
        <v>0</v>
      </c>
      <c r="DK59" s="80">
        <f>'MOD Vectors ALL'!DK59*($E59=$F$1)</f>
        <v>0</v>
      </c>
      <c r="DL59" s="80">
        <f>'MOD Vectors ALL'!DL59*($E59=$F$1)</f>
        <v>0</v>
      </c>
      <c r="DM59" s="80">
        <f>'MOD Vectors ALL'!DM59*($E59=$F$1)</f>
        <v>0</v>
      </c>
      <c r="DN59" s="80">
        <f>'MOD Vectors ALL'!DN59*($E59=$F$1)</f>
        <v>0</v>
      </c>
      <c r="DO59" s="80">
        <f>'MOD Vectors ALL'!DO59*($E59=$F$1)</f>
        <v>0</v>
      </c>
      <c r="DP59" s="80">
        <f>'MOD Vectors ALL'!DP59*($E59=$F$1)</f>
        <v>0</v>
      </c>
      <c r="DQ59" s="80">
        <f>'MOD Vectors ALL'!DQ59*($E59=$F$1)</f>
        <v>0</v>
      </c>
    </row>
    <row r="60" spans="1:121" x14ac:dyDescent="0.2">
      <c r="A60">
        <v>440</v>
      </c>
      <c r="B60" t="s">
        <v>16</v>
      </c>
      <c r="C60" t="s">
        <v>369</v>
      </c>
      <c r="D60" t="s">
        <v>526</v>
      </c>
      <c r="E60" t="s">
        <v>523</v>
      </c>
      <c r="F60" t="s">
        <v>7</v>
      </c>
      <c r="G60">
        <v>0.168266</v>
      </c>
      <c r="H60">
        <v>0.41123599999999999</v>
      </c>
      <c r="I60" s="80">
        <f>'MOD Vectors ALL'!I60*($E60=$F$1)</f>
        <v>0</v>
      </c>
      <c r="J60" s="80">
        <f>'MOD Vectors ALL'!J60*($E60=$F$1)</f>
        <v>0</v>
      </c>
      <c r="K60" s="80">
        <f>'MOD Vectors ALL'!K60*($E60=$F$1)</f>
        <v>0</v>
      </c>
      <c r="L60" s="80">
        <f>'MOD Vectors ALL'!L60*($E60=$F$1)</f>
        <v>0</v>
      </c>
      <c r="M60" s="80">
        <f>'MOD Vectors ALL'!M60*($E60=$F$1)</f>
        <v>0</v>
      </c>
      <c r="N60" s="80">
        <f>'MOD Vectors ALL'!N60*($E60=$F$1)</f>
        <v>0</v>
      </c>
      <c r="O60" s="80">
        <f>'MOD Vectors ALL'!O60*($E60=$F$1)</f>
        <v>0</v>
      </c>
      <c r="P60" s="80">
        <f>'MOD Vectors ALL'!P60*($E60=$F$1)</f>
        <v>0</v>
      </c>
      <c r="Q60" s="80">
        <f>'MOD Vectors ALL'!Q60*($E60=$F$1)</f>
        <v>0</v>
      </c>
      <c r="R60" s="80">
        <f>'MOD Vectors ALL'!R60*($E60=$F$1)</f>
        <v>0</v>
      </c>
      <c r="S60" s="80">
        <f>'MOD Vectors ALL'!S60*($E60=$F$1)</f>
        <v>0</v>
      </c>
      <c r="T60" s="80">
        <f>'MOD Vectors ALL'!T60*($E60=$F$1)</f>
        <v>0</v>
      </c>
      <c r="U60" s="80">
        <f>'MOD Vectors ALL'!U60*($E60=$F$1)</f>
        <v>0</v>
      </c>
      <c r="V60" s="80">
        <f>'MOD Vectors ALL'!V60*($E60=$F$1)</f>
        <v>0</v>
      </c>
      <c r="W60" s="80">
        <f>'MOD Vectors ALL'!W60*($E60=$F$1)</f>
        <v>0</v>
      </c>
      <c r="X60" s="80">
        <f>'MOD Vectors ALL'!X60*($E60=$F$1)</f>
        <v>0</v>
      </c>
      <c r="Y60" s="80">
        <f>'MOD Vectors ALL'!Y60*($E60=$F$1)</f>
        <v>0</v>
      </c>
      <c r="Z60" s="80">
        <f>'MOD Vectors ALL'!Z60*($E60=$F$1)</f>
        <v>0</v>
      </c>
      <c r="AA60" s="80">
        <f>'MOD Vectors ALL'!AA60*($E60=$F$1)</f>
        <v>0</v>
      </c>
      <c r="AB60" s="80">
        <f>'MOD Vectors ALL'!AB60*($E60=$F$1)</f>
        <v>0</v>
      </c>
      <c r="AC60" s="80">
        <f>'MOD Vectors ALL'!AC60*($E60=$F$1)</f>
        <v>0</v>
      </c>
      <c r="AD60" s="80">
        <f>'MOD Vectors ALL'!AD60*($E60=$F$1)</f>
        <v>0</v>
      </c>
      <c r="AE60" s="80">
        <f>'MOD Vectors ALL'!AE60*($E60=$F$1)</f>
        <v>0</v>
      </c>
      <c r="AF60" s="80">
        <f>'MOD Vectors ALL'!AF60*($E60=$F$1)</f>
        <v>0</v>
      </c>
      <c r="AG60" s="80">
        <f>'MOD Vectors ALL'!AG60*($E60=$F$1)</f>
        <v>0</v>
      </c>
      <c r="AH60" s="80">
        <f>'MOD Vectors ALL'!AH60*($E60=$F$1)</f>
        <v>0</v>
      </c>
      <c r="AI60" s="80">
        <f>'MOD Vectors ALL'!AI60*($E60=$F$1)</f>
        <v>0</v>
      </c>
      <c r="AJ60" s="80">
        <f>'MOD Vectors ALL'!AJ60*($E60=$F$1)</f>
        <v>0</v>
      </c>
      <c r="AK60" s="80">
        <f>'MOD Vectors ALL'!AK60*($E60=$F$1)</f>
        <v>0</v>
      </c>
      <c r="AL60" s="80">
        <f>'MOD Vectors ALL'!AL60*($E60=$F$1)</f>
        <v>0</v>
      </c>
      <c r="AM60" s="80">
        <f>'MOD Vectors ALL'!AM60*($E60=$F$1)</f>
        <v>0</v>
      </c>
      <c r="AN60" s="80">
        <f>'MOD Vectors ALL'!AN60*($E60=$F$1)</f>
        <v>0</v>
      </c>
      <c r="AO60" s="80">
        <f>'MOD Vectors ALL'!AO60*($E60=$F$1)</f>
        <v>0</v>
      </c>
      <c r="AP60" s="80">
        <f>'MOD Vectors ALL'!AP60*($E60=$F$1)</f>
        <v>0</v>
      </c>
      <c r="AQ60" s="80">
        <f>'MOD Vectors ALL'!AQ60*($E60=$F$1)</f>
        <v>0</v>
      </c>
      <c r="AR60" s="80">
        <f>'MOD Vectors ALL'!AR60*($E60=$F$1)</f>
        <v>0</v>
      </c>
      <c r="AS60" s="80">
        <f>'MOD Vectors ALL'!AS60*($E60=$F$1)</f>
        <v>0</v>
      </c>
      <c r="AT60" s="80">
        <f>'MOD Vectors ALL'!AT60*($E60=$F$1)</f>
        <v>0</v>
      </c>
      <c r="AU60" s="80">
        <f>'MOD Vectors ALL'!AU60*($E60=$F$1)</f>
        <v>0</v>
      </c>
      <c r="AV60" s="80">
        <f>'MOD Vectors ALL'!AV60*($E60=$F$1)</f>
        <v>0</v>
      </c>
      <c r="AW60" s="80">
        <f>'MOD Vectors ALL'!AW60*($E60=$F$1)</f>
        <v>0</v>
      </c>
      <c r="AX60" s="80">
        <f>'MOD Vectors ALL'!AX60*($E60=$F$1)</f>
        <v>0</v>
      </c>
      <c r="AY60" s="80">
        <f>'MOD Vectors ALL'!AY60*($E60=$F$1)</f>
        <v>0</v>
      </c>
      <c r="AZ60" s="80">
        <f>'MOD Vectors ALL'!AZ60*($E60=$F$1)</f>
        <v>0</v>
      </c>
      <c r="BA60" s="80">
        <f>'MOD Vectors ALL'!BA60*($E60=$F$1)</f>
        <v>0</v>
      </c>
      <c r="BB60" s="80">
        <f>'MOD Vectors ALL'!BB60*($E60=$F$1)</f>
        <v>0</v>
      </c>
      <c r="BC60" s="80">
        <f>'MOD Vectors ALL'!BC60*($E60=$F$1)</f>
        <v>0</v>
      </c>
      <c r="BD60" s="80">
        <f>'MOD Vectors ALL'!BD60*($E60=$F$1)</f>
        <v>0</v>
      </c>
      <c r="BE60" s="80">
        <f>'MOD Vectors ALL'!BE60*($E60=$F$1)</f>
        <v>0</v>
      </c>
      <c r="BF60" s="80">
        <f>'MOD Vectors ALL'!BF60*($E60=$F$1)</f>
        <v>0</v>
      </c>
      <c r="BG60" s="80">
        <f>'MOD Vectors ALL'!BG60*($E60=$F$1)</f>
        <v>0</v>
      </c>
      <c r="BH60" s="80">
        <f>'MOD Vectors ALL'!BH60*($E60=$F$1)</f>
        <v>0</v>
      </c>
      <c r="BI60" s="80">
        <f>'MOD Vectors ALL'!BI60*($E60=$F$1)</f>
        <v>0</v>
      </c>
      <c r="BJ60" s="80">
        <f>'MOD Vectors ALL'!BJ60*($E60=$F$1)</f>
        <v>0</v>
      </c>
      <c r="BK60" s="80">
        <f>'MOD Vectors ALL'!BK60*($E60=$F$1)</f>
        <v>0</v>
      </c>
      <c r="BL60" s="80">
        <f>'MOD Vectors ALL'!BL60*($E60=$F$1)</f>
        <v>0</v>
      </c>
      <c r="BM60" s="80">
        <f>'MOD Vectors ALL'!BM60*($E60=$F$1)</f>
        <v>0</v>
      </c>
      <c r="BN60" s="80">
        <f>'MOD Vectors ALL'!BN60*($E60=$F$1)</f>
        <v>0</v>
      </c>
      <c r="BO60" s="80">
        <f>'MOD Vectors ALL'!BO60*($E60=$F$1)</f>
        <v>0</v>
      </c>
      <c r="BP60" s="80">
        <f>'MOD Vectors ALL'!BP60*($E60=$F$1)</f>
        <v>0</v>
      </c>
      <c r="BQ60" s="80">
        <f>'MOD Vectors ALL'!BQ60*($E60=$F$1)</f>
        <v>0</v>
      </c>
      <c r="BR60" s="80">
        <f>'MOD Vectors ALL'!BR60*($E60=$F$1)</f>
        <v>0</v>
      </c>
      <c r="BS60" s="80">
        <f>'MOD Vectors ALL'!BS60*($E60=$F$1)</f>
        <v>0</v>
      </c>
      <c r="BT60" s="80">
        <f>'MOD Vectors ALL'!BT60*($E60=$F$1)</f>
        <v>0</v>
      </c>
      <c r="BU60" s="80">
        <f>'MOD Vectors ALL'!BU60*($E60=$F$1)</f>
        <v>0</v>
      </c>
      <c r="BV60" s="80">
        <f>'MOD Vectors ALL'!BV60*($E60=$F$1)</f>
        <v>0</v>
      </c>
      <c r="BW60" s="80">
        <f>'MOD Vectors ALL'!BW60*($E60=$F$1)</f>
        <v>0</v>
      </c>
      <c r="BX60" s="80">
        <f>'MOD Vectors ALL'!BX60*($E60=$F$1)</f>
        <v>0</v>
      </c>
      <c r="BY60" s="80">
        <f>'MOD Vectors ALL'!BY60*($E60=$F$1)</f>
        <v>0</v>
      </c>
      <c r="BZ60" s="80">
        <f>'MOD Vectors ALL'!BZ60*($E60=$F$1)</f>
        <v>0</v>
      </c>
      <c r="CA60" s="80">
        <f>'MOD Vectors ALL'!CA60*($E60=$F$1)</f>
        <v>0</v>
      </c>
      <c r="CB60" s="80">
        <f>'MOD Vectors ALL'!CB60*($E60=$F$1)</f>
        <v>0</v>
      </c>
      <c r="CC60" s="80">
        <f>'MOD Vectors ALL'!CC60*($E60=$F$1)</f>
        <v>0</v>
      </c>
      <c r="CD60" s="80">
        <f>'MOD Vectors ALL'!CD60*($E60=$F$1)</f>
        <v>0</v>
      </c>
      <c r="CE60" s="80">
        <f>'MOD Vectors ALL'!CE60*($E60=$F$1)</f>
        <v>0</v>
      </c>
      <c r="CF60" s="80">
        <f>'MOD Vectors ALL'!CF60*($E60=$F$1)</f>
        <v>0</v>
      </c>
      <c r="CG60" s="80">
        <f>'MOD Vectors ALL'!CG60*($E60=$F$1)</f>
        <v>0</v>
      </c>
      <c r="CH60" s="80">
        <f>'MOD Vectors ALL'!CH60*($E60=$F$1)</f>
        <v>0</v>
      </c>
      <c r="CI60" s="80">
        <f>'MOD Vectors ALL'!CI60*($E60=$F$1)</f>
        <v>0</v>
      </c>
      <c r="CJ60" s="80">
        <f>'MOD Vectors ALL'!CJ60*($E60=$F$1)</f>
        <v>0</v>
      </c>
      <c r="CK60" s="80">
        <f>'MOD Vectors ALL'!CK60*($E60=$F$1)</f>
        <v>0</v>
      </c>
      <c r="CL60" s="80">
        <f>'MOD Vectors ALL'!CL60*($E60=$F$1)</f>
        <v>0</v>
      </c>
      <c r="CM60" s="80">
        <f>'MOD Vectors ALL'!CM60*($E60=$F$1)</f>
        <v>0</v>
      </c>
      <c r="CN60" s="80">
        <f>'MOD Vectors ALL'!CN60*($E60=$F$1)</f>
        <v>0</v>
      </c>
      <c r="CO60" s="80">
        <f>'MOD Vectors ALL'!CO60*($E60=$F$1)</f>
        <v>0</v>
      </c>
      <c r="CP60" s="80">
        <f>'MOD Vectors ALL'!CP60*($E60=$F$1)</f>
        <v>0</v>
      </c>
      <c r="CQ60" s="80">
        <f>'MOD Vectors ALL'!CQ60*($E60=$F$1)</f>
        <v>0</v>
      </c>
      <c r="CR60" s="80">
        <f>'MOD Vectors ALL'!CR60*($E60=$F$1)</f>
        <v>0</v>
      </c>
      <c r="CS60" s="80">
        <f>'MOD Vectors ALL'!CS60*($E60=$F$1)</f>
        <v>0</v>
      </c>
      <c r="CT60" s="80">
        <f>'MOD Vectors ALL'!CT60*($E60=$F$1)</f>
        <v>0</v>
      </c>
      <c r="CU60" s="80">
        <f>'MOD Vectors ALL'!CU60*($E60=$F$1)</f>
        <v>0</v>
      </c>
      <c r="CV60" s="80">
        <f>'MOD Vectors ALL'!CV60*($E60=$F$1)</f>
        <v>0</v>
      </c>
      <c r="CW60" s="80">
        <f>'MOD Vectors ALL'!CW60*($E60=$F$1)</f>
        <v>0</v>
      </c>
      <c r="CX60" s="80">
        <f>'MOD Vectors ALL'!CX60*($E60=$F$1)</f>
        <v>0</v>
      </c>
      <c r="CY60" s="80">
        <f>'MOD Vectors ALL'!CY60*($E60=$F$1)</f>
        <v>0</v>
      </c>
      <c r="CZ60" s="80">
        <f>'MOD Vectors ALL'!CZ60*($E60=$F$1)</f>
        <v>0</v>
      </c>
      <c r="DA60" s="80">
        <f>'MOD Vectors ALL'!DA60*($E60=$F$1)</f>
        <v>0</v>
      </c>
      <c r="DB60" s="80">
        <f>'MOD Vectors ALL'!DB60*($E60=$F$1)</f>
        <v>0</v>
      </c>
      <c r="DC60" s="80">
        <f>'MOD Vectors ALL'!DC60*($E60=$F$1)</f>
        <v>0</v>
      </c>
      <c r="DD60" s="80">
        <f>'MOD Vectors ALL'!DD60*($E60=$F$1)</f>
        <v>0</v>
      </c>
      <c r="DE60" s="80">
        <f>'MOD Vectors ALL'!DE60*($E60=$F$1)</f>
        <v>0</v>
      </c>
      <c r="DF60" s="80">
        <f>'MOD Vectors ALL'!DF60*($E60=$F$1)</f>
        <v>0</v>
      </c>
      <c r="DG60" s="80">
        <f>'MOD Vectors ALL'!DG60*($E60=$F$1)</f>
        <v>0</v>
      </c>
      <c r="DH60" s="80">
        <f>'MOD Vectors ALL'!DH60*($E60=$F$1)</f>
        <v>0</v>
      </c>
      <c r="DI60" s="80">
        <f>'MOD Vectors ALL'!DI60*($E60=$F$1)</f>
        <v>0</v>
      </c>
      <c r="DJ60" s="80">
        <f>'MOD Vectors ALL'!DJ60*($E60=$F$1)</f>
        <v>0</v>
      </c>
      <c r="DK60" s="80">
        <f>'MOD Vectors ALL'!DK60*($E60=$F$1)</f>
        <v>0</v>
      </c>
      <c r="DL60" s="80">
        <f>'MOD Vectors ALL'!DL60*($E60=$F$1)</f>
        <v>0</v>
      </c>
      <c r="DM60" s="80">
        <f>'MOD Vectors ALL'!DM60*($E60=$F$1)</f>
        <v>0</v>
      </c>
      <c r="DN60" s="80">
        <f>'MOD Vectors ALL'!DN60*($E60=$F$1)</f>
        <v>0</v>
      </c>
      <c r="DO60" s="80">
        <f>'MOD Vectors ALL'!DO60*($E60=$F$1)</f>
        <v>0</v>
      </c>
      <c r="DP60" s="80">
        <f>'MOD Vectors ALL'!DP60*($E60=$F$1)</f>
        <v>0</v>
      </c>
      <c r="DQ60" s="80">
        <f>'MOD Vectors ALL'!DQ60*($E60=$F$1)</f>
        <v>0</v>
      </c>
    </row>
    <row r="61" spans="1:121" x14ac:dyDescent="0.2">
      <c r="A61">
        <v>441</v>
      </c>
      <c r="B61" t="s">
        <v>16</v>
      </c>
      <c r="C61" t="s">
        <v>369</v>
      </c>
      <c r="D61" t="s">
        <v>526</v>
      </c>
      <c r="E61" t="s">
        <v>523</v>
      </c>
      <c r="F61" t="s">
        <v>8</v>
      </c>
      <c r="G61">
        <v>0.16292100000000001</v>
      </c>
      <c r="H61">
        <v>0.39711600000000002</v>
      </c>
      <c r="I61" s="80">
        <f>'MOD Vectors ALL'!I61*($E61=$F$1)</f>
        <v>0</v>
      </c>
      <c r="J61" s="80">
        <f>'MOD Vectors ALL'!J61*($E61=$F$1)</f>
        <v>0</v>
      </c>
      <c r="K61" s="80">
        <f>'MOD Vectors ALL'!K61*($E61=$F$1)</f>
        <v>0</v>
      </c>
      <c r="L61" s="80">
        <f>'MOD Vectors ALL'!L61*($E61=$F$1)</f>
        <v>0</v>
      </c>
      <c r="M61" s="80">
        <f>'MOD Vectors ALL'!M61*($E61=$F$1)</f>
        <v>0</v>
      </c>
      <c r="N61" s="80">
        <f>'MOD Vectors ALL'!N61*($E61=$F$1)</f>
        <v>0</v>
      </c>
      <c r="O61" s="80">
        <f>'MOD Vectors ALL'!O61*($E61=$F$1)</f>
        <v>0</v>
      </c>
      <c r="P61" s="80">
        <f>'MOD Vectors ALL'!P61*($E61=$F$1)</f>
        <v>0</v>
      </c>
      <c r="Q61" s="80">
        <f>'MOD Vectors ALL'!Q61*($E61=$F$1)</f>
        <v>0</v>
      </c>
      <c r="R61" s="80">
        <f>'MOD Vectors ALL'!R61*($E61=$F$1)</f>
        <v>0</v>
      </c>
      <c r="S61" s="80">
        <f>'MOD Vectors ALL'!S61*($E61=$F$1)</f>
        <v>0</v>
      </c>
      <c r="T61" s="80">
        <f>'MOD Vectors ALL'!T61*($E61=$F$1)</f>
        <v>0</v>
      </c>
      <c r="U61" s="80">
        <f>'MOD Vectors ALL'!U61*($E61=$F$1)</f>
        <v>0</v>
      </c>
      <c r="V61" s="80">
        <f>'MOD Vectors ALL'!V61*($E61=$F$1)</f>
        <v>0</v>
      </c>
      <c r="W61" s="80">
        <f>'MOD Vectors ALL'!W61*($E61=$F$1)</f>
        <v>0</v>
      </c>
      <c r="X61" s="80">
        <f>'MOD Vectors ALL'!X61*($E61=$F$1)</f>
        <v>0</v>
      </c>
      <c r="Y61" s="80">
        <f>'MOD Vectors ALL'!Y61*($E61=$F$1)</f>
        <v>0</v>
      </c>
      <c r="Z61" s="80">
        <f>'MOD Vectors ALL'!Z61*($E61=$F$1)</f>
        <v>0</v>
      </c>
      <c r="AA61" s="80">
        <f>'MOD Vectors ALL'!AA61*($E61=$F$1)</f>
        <v>0</v>
      </c>
      <c r="AB61" s="80">
        <f>'MOD Vectors ALL'!AB61*($E61=$F$1)</f>
        <v>0</v>
      </c>
      <c r="AC61" s="80">
        <f>'MOD Vectors ALL'!AC61*($E61=$F$1)</f>
        <v>0</v>
      </c>
      <c r="AD61" s="80">
        <f>'MOD Vectors ALL'!AD61*($E61=$F$1)</f>
        <v>0</v>
      </c>
      <c r="AE61" s="80">
        <f>'MOD Vectors ALL'!AE61*($E61=$F$1)</f>
        <v>0</v>
      </c>
      <c r="AF61" s="80">
        <f>'MOD Vectors ALL'!AF61*($E61=$F$1)</f>
        <v>0</v>
      </c>
      <c r="AG61" s="80">
        <f>'MOD Vectors ALL'!AG61*($E61=$F$1)</f>
        <v>0</v>
      </c>
      <c r="AH61" s="80">
        <f>'MOD Vectors ALL'!AH61*($E61=$F$1)</f>
        <v>0</v>
      </c>
      <c r="AI61" s="80">
        <f>'MOD Vectors ALL'!AI61*($E61=$F$1)</f>
        <v>0</v>
      </c>
      <c r="AJ61" s="80">
        <f>'MOD Vectors ALL'!AJ61*($E61=$F$1)</f>
        <v>0</v>
      </c>
      <c r="AK61" s="80">
        <f>'MOD Vectors ALL'!AK61*($E61=$F$1)</f>
        <v>0</v>
      </c>
      <c r="AL61" s="80">
        <f>'MOD Vectors ALL'!AL61*($E61=$F$1)</f>
        <v>0</v>
      </c>
      <c r="AM61" s="80">
        <f>'MOD Vectors ALL'!AM61*($E61=$F$1)</f>
        <v>0</v>
      </c>
      <c r="AN61" s="80">
        <f>'MOD Vectors ALL'!AN61*($E61=$F$1)</f>
        <v>0</v>
      </c>
      <c r="AO61" s="80">
        <f>'MOD Vectors ALL'!AO61*($E61=$F$1)</f>
        <v>0</v>
      </c>
      <c r="AP61" s="80">
        <f>'MOD Vectors ALL'!AP61*($E61=$F$1)</f>
        <v>0</v>
      </c>
      <c r="AQ61" s="80">
        <f>'MOD Vectors ALL'!AQ61*($E61=$F$1)</f>
        <v>0</v>
      </c>
      <c r="AR61" s="80">
        <f>'MOD Vectors ALL'!AR61*($E61=$F$1)</f>
        <v>0</v>
      </c>
      <c r="AS61" s="80">
        <f>'MOD Vectors ALL'!AS61*($E61=$F$1)</f>
        <v>0</v>
      </c>
      <c r="AT61" s="80">
        <f>'MOD Vectors ALL'!AT61*($E61=$F$1)</f>
        <v>0</v>
      </c>
      <c r="AU61" s="80">
        <f>'MOD Vectors ALL'!AU61*($E61=$F$1)</f>
        <v>0</v>
      </c>
      <c r="AV61" s="80">
        <f>'MOD Vectors ALL'!AV61*($E61=$F$1)</f>
        <v>0</v>
      </c>
      <c r="AW61" s="80">
        <f>'MOD Vectors ALL'!AW61*($E61=$F$1)</f>
        <v>0</v>
      </c>
      <c r="AX61" s="80">
        <f>'MOD Vectors ALL'!AX61*($E61=$F$1)</f>
        <v>0</v>
      </c>
      <c r="AY61" s="80">
        <f>'MOD Vectors ALL'!AY61*($E61=$F$1)</f>
        <v>0</v>
      </c>
      <c r="AZ61" s="80">
        <f>'MOD Vectors ALL'!AZ61*($E61=$F$1)</f>
        <v>0</v>
      </c>
      <c r="BA61" s="80">
        <f>'MOD Vectors ALL'!BA61*($E61=$F$1)</f>
        <v>0</v>
      </c>
      <c r="BB61" s="80">
        <f>'MOD Vectors ALL'!BB61*($E61=$F$1)</f>
        <v>0</v>
      </c>
      <c r="BC61" s="80">
        <f>'MOD Vectors ALL'!BC61*($E61=$F$1)</f>
        <v>0</v>
      </c>
      <c r="BD61" s="80">
        <f>'MOD Vectors ALL'!BD61*($E61=$F$1)</f>
        <v>0</v>
      </c>
      <c r="BE61" s="80">
        <f>'MOD Vectors ALL'!BE61*($E61=$F$1)</f>
        <v>0</v>
      </c>
      <c r="BF61" s="80">
        <f>'MOD Vectors ALL'!BF61*($E61=$F$1)</f>
        <v>0</v>
      </c>
      <c r="BG61" s="80">
        <f>'MOD Vectors ALL'!BG61*($E61=$F$1)</f>
        <v>0</v>
      </c>
      <c r="BH61" s="80">
        <f>'MOD Vectors ALL'!BH61*($E61=$F$1)</f>
        <v>0</v>
      </c>
      <c r="BI61" s="80">
        <f>'MOD Vectors ALL'!BI61*($E61=$F$1)</f>
        <v>0</v>
      </c>
      <c r="BJ61" s="80">
        <f>'MOD Vectors ALL'!BJ61*($E61=$F$1)</f>
        <v>0</v>
      </c>
      <c r="BK61" s="80">
        <f>'MOD Vectors ALL'!BK61*($E61=$F$1)</f>
        <v>0</v>
      </c>
      <c r="BL61" s="80">
        <f>'MOD Vectors ALL'!BL61*($E61=$F$1)</f>
        <v>0</v>
      </c>
      <c r="BM61" s="80">
        <f>'MOD Vectors ALL'!BM61*($E61=$F$1)</f>
        <v>0</v>
      </c>
      <c r="BN61" s="80">
        <f>'MOD Vectors ALL'!BN61*($E61=$F$1)</f>
        <v>0</v>
      </c>
      <c r="BO61" s="80">
        <f>'MOD Vectors ALL'!BO61*($E61=$F$1)</f>
        <v>0</v>
      </c>
      <c r="BP61" s="80">
        <f>'MOD Vectors ALL'!BP61*($E61=$F$1)</f>
        <v>0</v>
      </c>
      <c r="BQ61" s="80">
        <f>'MOD Vectors ALL'!BQ61*($E61=$F$1)</f>
        <v>0</v>
      </c>
      <c r="BR61" s="80">
        <f>'MOD Vectors ALL'!BR61*($E61=$F$1)</f>
        <v>0</v>
      </c>
      <c r="BS61" s="80">
        <f>'MOD Vectors ALL'!BS61*($E61=$F$1)</f>
        <v>0</v>
      </c>
      <c r="BT61" s="80">
        <f>'MOD Vectors ALL'!BT61*($E61=$F$1)</f>
        <v>0</v>
      </c>
      <c r="BU61" s="80">
        <f>'MOD Vectors ALL'!BU61*($E61=$F$1)</f>
        <v>0</v>
      </c>
      <c r="BV61" s="80">
        <f>'MOD Vectors ALL'!BV61*($E61=$F$1)</f>
        <v>0</v>
      </c>
      <c r="BW61" s="80">
        <f>'MOD Vectors ALL'!BW61*($E61=$F$1)</f>
        <v>0</v>
      </c>
      <c r="BX61" s="80">
        <f>'MOD Vectors ALL'!BX61*($E61=$F$1)</f>
        <v>0</v>
      </c>
      <c r="BY61" s="80">
        <f>'MOD Vectors ALL'!BY61*($E61=$F$1)</f>
        <v>0</v>
      </c>
      <c r="BZ61" s="80">
        <f>'MOD Vectors ALL'!BZ61*($E61=$F$1)</f>
        <v>0</v>
      </c>
      <c r="CA61" s="80">
        <f>'MOD Vectors ALL'!CA61*($E61=$F$1)</f>
        <v>0</v>
      </c>
      <c r="CB61" s="80">
        <f>'MOD Vectors ALL'!CB61*($E61=$F$1)</f>
        <v>0</v>
      </c>
      <c r="CC61" s="80">
        <f>'MOD Vectors ALL'!CC61*($E61=$F$1)</f>
        <v>0</v>
      </c>
      <c r="CD61" s="80">
        <f>'MOD Vectors ALL'!CD61*($E61=$F$1)</f>
        <v>0</v>
      </c>
      <c r="CE61" s="80">
        <f>'MOD Vectors ALL'!CE61*($E61=$F$1)</f>
        <v>0</v>
      </c>
      <c r="CF61" s="80">
        <f>'MOD Vectors ALL'!CF61*($E61=$F$1)</f>
        <v>0</v>
      </c>
      <c r="CG61" s="80">
        <f>'MOD Vectors ALL'!CG61*($E61=$F$1)</f>
        <v>0</v>
      </c>
      <c r="CH61" s="80">
        <f>'MOD Vectors ALL'!CH61*($E61=$F$1)</f>
        <v>0</v>
      </c>
      <c r="CI61" s="80">
        <f>'MOD Vectors ALL'!CI61*($E61=$F$1)</f>
        <v>0</v>
      </c>
      <c r="CJ61" s="80">
        <f>'MOD Vectors ALL'!CJ61*($E61=$F$1)</f>
        <v>0</v>
      </c>
      <c r="CK61" s="80">
        <f>'MOD Vectors ALL'!CK61*($E61=$F$1)</f>
        <v>0</v>
      </c>
      <c r="CL61" s="80">
        <f>'MOD Vectors ALL'!CL61*($E61=$F$1)</f>
        <v>0</v>
      </c>
      <c r="CM61" s="80">
        <f>'MOD Vectors ALL'!CM61*($E61=$F$1)</f>
        <v>0</v>
      </c>
      <c r="CN61" s="80">
        <f>'MOD Vectors ALL'!CN61*($E61=$F$1)</f>
        <v>0</v>
      </c>
      <c r="CO61" s="80">
        <f>'MOD Vectors ALL'!CO61*($E61=$F$1)</f>
        <v>0</v>
      </c>
      <c r="CP61" s="80">
        <f>'MOD Vectors ALL'!CP61*($E61=$F$1)</f>
        <v>0</v>
      </c>
      <c r="CQ61" s="80">
        <f>'MOD Vectors ALL'!CQ61*($E61=$F$1)</f>
        <v>0</v>
      </c>
      <c r="CR61" s="80">
        <f>'MOD Vectors ALL'!CR61*($E61=$F$1)</f>
        <v>0</v>
      </c>
      <c r="CS61" s="80">
        <f>'MOD Vectors ALL'!CS61*($E61=$F$1)</f>
        <v>0</v>
      </c>
      <c r="CT61" s="80">
        <f>'MOD Vectors ALL'!CT61*($E61=$F$1)</f>
        <v>0</v>
      </c>
      <c r="CU61" s="80">
        <f>'MOD Vectors ALL'!CU61*($E61=$F$1)</f>
        <v>0</v>
      </c>
      <c r="CV61" s="80">
        <f>'MOD Vectors ALL'!CV61*($E61=$F$1)</f>
        <v>0</v>
      </c>
      <c r="CW61" s="80">
        <f>'MOD Vectors ALL'!CW61*($E61=$F$1)</f>
        <v>0</v>
      </c>
      <c r="CX61" s="80">
        <f>'MOD Vectors ALL'!CX61*($E61=$F$1)</f>
        <v>0</v>
      </c>
      <c r="CY61" s="80">
        <f>'MOD Vectors ALL'!CY61*($E61=$F$1)</f>
        <v>0</v>
      </c>
      <c r="CZ61" s="80">
        <f>'MOD Vectors ALL'!CZ61*($E61=$F$1)</f>
        <v>0</v>
      </c>
      <c r="DA61" s="80">
        <f>'MOD Vectors ALL'!DA61*($E61=$F$1)</f>
        <v>0</v>
      </c>
      <c r="DB61" s="80">
        <f>'MOD Vectors ALL'!DB61*($E61=$F$1)</f>
        <v>0</v>
      </c>
      <c r="DC61" s="80">
        <f>'MOD Vectors ALL'!DC61*($E61=$F$1)</f>
        <v>0</v>
      </c>
      <c r="DD61" s="80">
        <f>'MOD Vectors ALL'!DD61*($E61=$F$1)</f>
        <v>0</v>
      </c>
      <c r="DE61" s="80">
        <f>'MOD Vectors ALL'!DE61*($E61=$F$1)</f>
        <v>0</v>
      </c>
      <c r="DF61" s="80">
        <f>'MOD Vectors ALL'!DF61*($E61=$F$1)</f>
        <v>0</v>
      </c>
      <c r="DG61" s="80">
        <f>'MOD Vectors ALL'!DG61*($E61=$F$1)</f>
        <v>0</v>
      </c>
      <c r="DH61" s="80">
        <f>'MOD Vectors ALL'!DH61*($E61=$F$1)</f>
        <v>0</v>
      </c>
      <c r="DI61" s="80">
        <f>'MOD Vectors ALL'!DI61*($E61=$F$1)</f>
        <v>0</v>
      </c>
      <c r="DJ61" s="80">
        <f>'MOD Vectors ALL'!DJ61*($E61=$F$1)</f>
        <v>0</v>
      </c>
      <c r="DK61" s="80">
        <f>'MOD Vectors ALL'!DK61*($E61=$F$1)</f>
        <v>0</v>
      </c>
      <c r="DL61" s="80">
        <f>'MOD Vectors ALL'!DL61*($E61=$F$1)</f>
        <v>0</v>
      </c>
      <c r="DM61" s="80">
        <f>'MOD Vectors ALL'!DM61*($E61=$F$1)</f>
        <v>0</v>
      </c>
      <c r="DN61" s="80">
        <f>'MOD Vectors ALL'!DN61*($E61=$F$1)</f>
        <v>0</v>
      </c>
      <c r="DO61" s="80">
        <f>'MOD Vectors ALL'!DO61*($E61=$F$1)</f>
        <v>0</v>
      </c>
      <c r="DP61" s="80">
        <f>'MOD Vectors ALL'!DP61*($E61=$F$1)</f>
        <v>0</v>
      </c>
      <c r="DQ61" s="80">
        <f>'MOD Vectors ALL'!DQ61*($E61=$F$1)</f>
        <v>0</v>
      </c>
    </row>
    <row r="62" spans="1:121" x14ac:dyDescent="0.2">
      <c r="A62">
        <v>442</v>
      </c>
      <c r="B62" t="s">
        <v>16</v>
      </c>
      <c r="C62" t="s">
        <v>369</v>
      </c>
      <c r="D62" t="s">
        <v>526</v>
      </c>
      <c r="E62" t="s">
        <v>523</v>
      </c>
      <c r="F62" t="s">
        <v>35</v>
      </c>
      <c r="G62">
        <v>0.165104</v>
      </c>
      <c r="H62">
        <v>0.34028399999999998</v>
      </c>
      <c r="I62" s="80">
        <f>'MOD Vectors ALL'!I62*($E62=$F$1)</f>
        <v>0</v>
      </c>
      <c r="J62" s="80">
        <f>'MOD Vectors ALL'!J62*($E62=$F$1)</f>
        <v>0</v>
      </c>
      <c r="K62" s="80">
        <f>'MOD Vectors ALL'!K62*($E62=$F$1)</f>
        <v>0</v>
      </c>
      <c r="L62" s="80">
        <f>'MOD Vectors ALL'!L62*($E62=$F$1)</f>
        <v>0</v>
      </c>
      <c r="M62" s="80">
        <f>'MOD Vectors ALL'!M62*($E62=$F$1)</f>
        <v>0</v>
      </c>
      <c r="N62" s="80">
        <f>'MOD Vectors ALL'!N62*($E62=$F$1)</f>
        <v>0</v>
      </c>
      <c r="O62" s="80">
        <f>'MOD Vectors ALL'!O62*($E62=$F$1)</f>
        <v>0</v>
      </c>
      <c r="P62" s="80">
        <f>'MOD Vectors ALL'!P62*($E62=$F$1)</f>
        <v>0</v>
      </c>
      <c r="Q62" s="80">
        <f>'MOD Vectors ALL'!Q62*($E62=$F$1)</f>
        <v>0</v>
      </c>
      <c r="R62" s="80">
        <f>'MOD Vectors ALL'!R62*($E62=$F$1)</f>
        <v>0</v>
      </c>
      <c r="S62" s="80">
        <f>'MOD Vectors ALL'!S62*($E62=$F$1)</f>
        <v>0</v>
      </c>
      <c r="T62" s="80">
        <f>'MOD Vectors ALL'!T62*($E62=$F$1)</f>
        <v>0</v>
      </c>
      <c r="U62" s="80">
        <f>'MOD Vectors ALL'!U62*($E62=$F$1)</f>
        <v>0</v>
      </c>
      <c r="V62" s="80">
        <f>'MOD Vectors ALL'!V62*($E62=$F$1)</f>
        <v>0</v>
      </c>
      <c r="W62" s="80">
        <f>'MOD Vectors ALL'!W62*($E62=$F$1)</f>
        <v>0</v>
      </c>
      <c r="X62" s="80">
        <f>'MOD Vectors ALL'!X62*($E62=$F$1)</f>
        <v>0</v>
      </c>
      <c r="Y62" s="80">
        <f>'MOD Vectors ALL'!Y62*($E62=$F$1)</f>
        <v>0</v>
      </c>
      <c r="Z62" s="80">
        <f>'MOD Vectors ALL'!Z62*($E62=$F$1)</f>
        <v>0</v>
      </c>
      <c r="AA62" s="80">
        <f>'MOD Vectors ALL'!AA62*($E62=$F$1)</f>
        <v>0</v>
      </c>
      <c r="AB62" s="80">
        <f>'MOD Vectors ALL'!AB62*($E62=$F$1)</f>
        <v>0</v>
      </c>
      <c r="AC62" s="80">
        <f>'MOD Vectors ALL'!AC62*($E62=$F$1)</f>
        <v>0</v>
      </c>
      <c r="AD62" s="80">
        <f>'MOD Vectors ALL'!AD62*($E62=$F$1)</f>
        <v>0</v>
      </c>
      <c r="AE62" s="80">
        <f>'MOD Vectors ALL'!AE62*($E62=$F$1)</f>
        <v>0</v>
      </c>
      <c r="AF62" s="80">
        <f>'MOD Vectors ALL'!AF62*($E62=$F$1)</f>
        <v>0</v>
      </c>
      <c r="AG62" s="80">
        <f>'MOD Vectors ALL'!AG62*($E62=$F$1)</f>
        <v>0</v>
      </c>
      <c r="AH62" s="80">
        <f>'MOD Vectors ALL'!AH62*($E62=$F$1)</f>
        <v>0</v>
      </c>
      <c r="AI62" s="80">
        <f>'MOD Vectors ALL'!AI62*($E62=$F$1)</f>
        <v>0</v>
      </c>
      <c r="AJ62" s="80">
        <f>'MOD Vectors ALL'!AJ62*($E62=$F$1)</f>
        <v>0</v>
      </c>
      <c r="AK62" s="80">
        <f>'MOD Vectors ALL'!AK62*($E62=$F$1)</f>
        <v>0</v>
      </c>
      <c r="AL62" s="80">
        <f>'MOD Vectors ALL'!AL62*($E62=$F$1)</f>
        <v>0</v>
      </c>
      <c r="AM62" s="80">
        <f>'MOD Vectors ALL'!AM62*($E62=$F$1)</f>
        <v>0</v>
      </c>
      <c r="AN62" s="80">
        <f>'MOD Vectors ALL'!AN62*($E62=$F$1)</f>
        <v>0</v>
      </c>
      <c r="AO62" s="80">
        <f>'MOD Vectors ALL'!AO62*($E62=$F$1)</f>
        <v>0</v>
      </c>
      <c r="AP62" s="80">
        <f>'MOD Vectors ALL'!AP62*($E62=$F$1)</f>
        <v>0</v>
      </c>
      <c r="AQ62" s="80">
        <f>'MOD Vectors ALL'!AQ62*($E62=$F$1)</f>
        <v>0</v>
      </c>
      <c r="AR62" s="80">
        <f>'MOD Vectors ALL'!AR62*($E62=$F$1)</f>
        <v>0</v>
      </c>
      <c r="AS62" s="80">
        <f>'MOD Vectors ALL'!AS62*($E62=$F$1)</f>
        <v>0</v>
      </c>
      <c r="AT62" s="80">
        <f>'MOD Vectors ALL'!AT62*($E62=$F$1)</f>
        <v>0</v>
      </c>
      <c r="AU62" s="80">
        <f>'MOD Vectors ALL'!AU62*($E62=$F$1)</f>
        <v>0</v>
      </c>
      <c r="AV62" s="80">
        <f>'MOD Vectors ALL'!AV62*($E62=$F$1)</f>
        <v>0</v>
      </c>
      <c r="AW62" s="80">
        <f>'MOD Vectors ALL'!AW62*($E62=$F$1)</f>
        <v>0</v>
      </c>
      <c r="AX62" s="80">
        <f>'MOD Vectors ALL'!AX62*($E62=$F$1)</f>
        <v>0</v>
      </c>
      <c r="AY62" s="80">
        <f>'MOD Vectors ALL'!AY62*($E62=$F$1)</f>
        <v>0</v>
      </c>
      <c r="AZ62" s="80">
        <f>'MOD Vectors ALL'!AZ62*($E62=$F$1)</f>
        <v>0</v>
      </c>
      <c r="BA62" s="80">
        <f>'MOD Vectors ALL'!BA62*($E62=$F$1)</f>
        <v>0</v>
      </c>
      <c r="BB62" s="80">
        <f>'MOD Vectors ALL'!BB62*($E62=$F$1)</f>
        <v>0</v>
      </c>
      <c r="BC62" s="80">
        <f>'MOD Vectors ALL'!BC62*($E62=$F$1)</f>
        <v>0</v>
      </c>
      <c r="BD62" s="80">
        <f>'MOD Vectors ALL'!BD62*($E62=$F$1)</f>
        <v>0</v>
      </c>
      <c r="BE62" s="80">
        <f>'MOD Vectors ALL'!BE62*($E62=$F$1)</f>
        <v>0</v>
      </c>
      <c r="BF62" s="80">
        <f>'MOD Vectors ALL'!BF62*($E62=$F$1)</f>
        <v>0</v>
      </c>
      <c r="BG62" s="80">
        <f>'MOD Vectors ALL'!BG62*($E62=$F$1)</f>
        <v>0</v>
      </c>
      <c r="BH62" s="80">
        <f>'MOD Vectors ALL'!BH62*($E62=$F$1)</f>
        <v>0</v>
      </c>
      <c r="BI62" s="80">
        <f>'MOD Vectors ALL'!BI62*($E62=$F$1)</f>
        <v>0</v>
      </c>
      <c r="BJ62" s="80">
        <f>'MOD Vectors ALL'!BJ62*($E62=$F$1)</f>
        <v>0</v>
      </c>
      <c r="BK62" s="80">
        <f>'MOD Vectors ALL'!BK62*($E62=$F$1)</f>
        <v>0</v>
      </c>
      <c r="BL62" s="80">
        <f>'MOD Vectors ALL'!BL62*($E62=$F$1)</f>
        <v>0</v>
      </c>
      <c r="BM62" s="80">
        <f>'MOD Vectors ALL'!BM62*($E62=$F$1)</f>
        <v>0</v>
      </c>
      <c r="BN62" s="80">
        <f>'MOD Vectors ALL'!BN62*($E62=$F$1)</f>
        <v>0</v>
      </c>
      <c r="BO62" s="80">
        <f>'MOD Vectors ALL'!BO62*($E62=$F$1)</f>
        <v>0</v>
      </c>
      <c r="BP62" s="80">
        <f>'MOD Vectors ALL'!BP62*($E62=$F$1)</f>
        <v>0</v>
      </c>
      <c r="BQ62" s="80">
        <f>'MOD Vectors ALL'!BQ62*($E62=$F$1)</f>
        <v>0</v>
      </c>
      <c r="BR62" s="80">
        <f>'MOD Vectors ALL'!BR62*($E62=$F$1)</f>
        <v>0</v>
      </c>
      <c r="BS62" s="80">
        <f>'MOD Vectors ALL'!BS62*($E62=$F$1)</f>
        <v>0</v>
      </c>
      <c r="BT62" s="80">
        <f>'MOD Vectors ALL'!BT62*($E62=$F$1)</f>
        <v>0</v>
      </c>
      <c r="BU62" s="80">
        <f>'MOD Vectors ALL'!BU62*($E62=$F$1)</f>
        <v>0</v>
      </c>
      <c r="BV62" s="80">
        <f>'MOD Vectors ALL'!BV62*($E62=$F$1)</f>
        <v>0</v>
      </c>
      <c r="BW62" s="80">
        <f>'MOD Vectors ALL'!BW62*($E62=$F$1)</f>
        <v>0</v>
      </c>
      <c r="BX62" s="80">
        <f>'MOD Vectors ALL'!BX62*($E62=$F$1)</f>
        <v>0</v>
      </c>
      <c r="BY62" s="80">
        <f>'MOD Vectors ALL'!BY62*($E62=$F$1)</f>
        <v>0</v>
      </c>
      <c r="BZ62" s="80">
        <f>'MOD Vectors ALL'!BZ62*($E62=$F$1)</f>
        <v>0</v>
      </c>
      <c r="CA62" s="80">
        <f>'MOD Vectors ALL'!CA62*($E62=$F$1)</f>
        <v>0</v>
      </c>
      <c r="CB62" s="80">
        <f>'MOD Vectors ALL'!CB62*($E62=$F$1)</f>
        <v>0</v>
      </c>
      <c r="CC62" s="80">
        <f>'MOD Vectors ALL'!CC62*($E62=$F$1)</f>
        <v>0</v>
      </c>
      <c r="CD62" s="80">
        <f>'MOD Vectors ALL'!CD62*($E62=$F$1)</f>
        <v>0</v>
      </c>
      <c r="CE62" s="80">
        <f>'MOD Vectors ALL'!CE62*($E62=$F$1)</f>
        <v>0</v>
      </c>
      <c r="CF62" s="80">
        <f>'MOD Vectors ALL'!CF62*($E62=$F$1)</f>
        <v>0</v>
      </c>
      <c r="CG62" s="80">
        <f>'MOD Vectors ALL'!CG62*($E62=$F$1)</f>
        <v>0</v>
      </c>
      <c r="CH62" s="80">
        <f>'MOD Vectors ALL'!CH62*($E62=$F$1)</f>
        <v>0</v>
      </c>
      <c r="CI62" s="80">
        <f>'MOD Vectors ALL'!CI62*($E62=$F$1)</f>
        <v>0</v>
      </c>
      <c r="CJ62" s="80">
        <f>'MOD Vectors ALL'!CJ62*($E62=$F$1)</f>
        <v>0</v>
      </c>
      <c r="CK62" s="80">
        <f>'MOD Vectors ALL'!CK62*($E62=$F$1)</f>
        <v>0</v>
      </c>
      <c r="CL62" s="80">
        <f>'MOD Vectors ALL'!CL62*($E62=$F$1)</f>
        <v>0</v>
      </c>
      <c r="CM62" s="80">
        <f>'MOD Vectors ALL'!CM62*($E62=$F$1)</f>
        <v>0</v>
      </c>
      <c r="CN62" s="80">
        <f>'MOD Vectors ALL'!CN62*($E62=$F$1)</f>
        <v>0</v>
      </c>
      <c r="CO62" s="80">
        <f>'MOD Vectors ALL'!CO62*($E62=$F$1)</f>
        <v>0</v>
      </c>
      <c r="CP62" s="80">
        <f>'MOD Vectors ALL'!CP62*($E62=$F$1)</f>
        <v>0</v>
      </c>
      <c r="CQ62" s="80">
        <f>'MOD Vectors ALL'!CQ62*($E62=$F$1)</f>
        <v>0</v>
      </c>
      <c r="CR62" s="80">
        <f>'MOD Vectors ALL'!CR62*($E62=$F$1)</f>
        <v>0</v>
      </c>
      <c r="CS62" s="80">
        <f>'MOD Vectors ALL'!CS62*($E62=$F$1)</f>
        <v>0</v>
      </c>
      <c r="CT62" s="80">
        <f>'MOD Vectors ALL'!CT62*($E62=$F$1)</f>
        <v>0</v>
      </c>
      <c r="CU62" s="80">
        <f>'MOD Vectors ALL'!CU62*($E62=$F$1)</f>
        <v>0</v>
      </c>
      <c r="CV62" s="80">
        <f>'MOD Vectors ALL'!CV62*($E62=$F$1)</f>
        <v>0</v>
      </c>
      <c r="CW62" s="80">
        <f>'MOD Vectors ALL'!CW62*($E62=$F$1)</f>
        <v>0</v>
      </c>
      <c r="CX62" s="80">
        <f>'MOD Vectors ALL'!CX62*($E62=$F$1)</f>
        <v>0</v>
      </c>
      <c r="CY62" s="80">
        <f>'MOD Vectors ALL'!CY62*($E62=$F$1)</f>
        <v>0</v>
      </c>
      <c r="CZ62" s="80">
        <f>'MOD Vectors ALL'!CZ62*($E62=$F$1)</f>
        <v>0</v>
      </c>
      <c r="DA62" s="80">
        <f>'MOD Vectors ALL'!DA62*($E62=$F$1)</f>
        <v>0</v>
      </c>
      <c r="DB62" s="80">
        <f>'MOD Vectors ALL'!DB62*($E62=$F$1)</f>
        <v>0</v>
      </c>
      <c r="DC62" s="80">
        <f>'MOD Vectors ALL'!DC62*($E62=$F$1)</f>
        <v>0</v>
      </c>
      <c r="DD62" s="80">
        <f>'MOD Vectors ALL'!DD62*($E62=$F$1)</f>
        <v>0</v>
      </c>
      <c r="DE62" s="80">
        <f>'MOD Vectors ALL'!DE62*($E62=$F$1)</f>
        <v>0</v>
      </c>
      <c r="DF62" s="80">
        <f>'MOD Vectors ALL'!DF62*($E62=$F$1)</f>
        <v>0</v>
      </c>
      <c r="DG62" s="80">
        <f>'MOD Vectors ALL'!DG62*($E62=$F$1)</f>
        <v>0</v>
      </c>
      <c r="DH62" s="80">
        <f>'MOD Vectors ALL'!DH62*($E62=$F$1)</f>
        <v>0</v>
      </c>
      <c r="DI62" s="80">
        <f>'MOD Vectors ALL'!DI62*($E62=$F$1)</f>
        <v>0</v>
      </c>
      <c r="DJ62" s="80">
        <f>'MOD Vectors ALL'!DJ62*($E62=$F$1)</f>
        <v>0</v>
      </c>
      <c r="DK62" s="80">
        <f>'MOD Vectors ALL'!DK62*($E62=$F$1)</f>
        <v>0</v>
      </c>
      <c r="DL62" s="80">
        <f>'MOD Vectors ALL'!DL62*($E62=$F$1)</f>
        <v>0</v>
      </c>
      <c r="DM62" s="80">
        <f>'MOD Vectors ALL'!DM62*($E62=$F$1)</f>
        <v>0</v>
      </c>
      <c r="DN62" s="80">
        <f>'MOD Vectors ALL'!DN62*($E62=$F$1)</f>
        <v>0</v>
      </c>
      <c r="DO62" s="80">
        <f>'MOD Vectors ALL'!DO62*($E62=$F$1)</f>
        <v>0</v>
      </c>
      <c r="DP62" s="80">
        <f>'MOD Vectors ALL'!DP62*($E62=$F$1)</f>
        <v>0</v>
      </c>
      <c r="DQ62" s="80">
        <f>'MOD Vectors ALL'!DQ62*($E62=$F$1)</f>
        <v>0</v>
      </c>
    </row>
    <row r="63" spans="1:121" x14ac:dyDescent="0.2">
      <c r="A63">
        <v>443</v>
      </c>
      <c r="B63" t="s">
        <v>16</v>
      </c>
      <c r="C63" t="s">
        <v>369</v>
      </c>
      <c r="D63" t="s">
        <v>526</v>
      </c>
      <c r="E63" t="s">
        <v>523</v>
      </c>
      <c r="F63" t="s">
        <v>36</v>
      </c>
      <c r="G63">
        <v>0.16415199999999999</v>
      </c>
      <c r="H63">
        <v>0.279609</v>
      </c>
      <c r="I63" s="80">
        <f>'MOD Vectors ALL'!I63*($E63=$F$1)</f>
        <v>0</v>
      </c>
      <c r="J63" s="80">
        <f>'MOD Vectors ALL'!J63*($E63=$F$1)</f>
        <v>0</v>
      </c>
      <c r="K63" s="80">
        <f>'MOD Vectors ALL'!K63*($E63=$F$1)</f>
        <v>0</v>
      </c>
      <c r="L63" s="80">
        <f>'MOD Vectors ALL'!L63*($E63=$F$1)</f>
        <v>0</v>
      </c>
      <c r="M63" s="80">
        <f>'MOD Vectors ALL'!M63*($E63=$F$1)</f>
        <v>0</v>
      </c>
      <c r="N63" s="80">
        <f>'MOD Vectors ALL'!N63*($E63=$F$1)</f>
        <v>0</v>
      </c>
      <c r="O63" s="80">
        <f>'MOD Vectors ALL'!O63*($E63=$F$1)</f>
        <v>0</v>
      </c>
      <c r="P63" s="80">
        <f>'MOD Vectors ALL'!P63*($E63=$F$1)</f>
        <v>0</v>
      </c>
      <c r="Q63" s="80">
        <f>'MOD Vectors ALL'!Q63*($E63=$F$1)</f>
        <v>0</v>
      </c>
      <c r="R63" s="80">
        <f>'MOD Vectors ALL'!R63*($E63=$F$1)</f>
        <v>0</v>
      </c>
      <c r="S63" s="80">
        <f>'MOD Vectors ALL'!S63*($E63=$F$1)</f>
        <v>0</v>
      </c>
      <c r="T63" s="80">
        <f>'MOD Vectors ALL'!T63*($E63=$F$1)</f>
        <v>0</v>
      </c>
      <c r="U63" s="80">
        <f>'MOD Vectors ALL'!U63*($E63=$F$1)</f>
        <v>0</v>
      </c>
      <c r="V63" s="80">
        <f>'MOD Vectors ALL'!V63*($E63=$F$1)</f>
        <v>0</v>
      </c>
      <c r="W63" s="80">
        <f>'MOD Vectors ALL'!W63*($E63=$F$1)</f>
        <v>0</v>
      </c>
      <c r="X63" s="80">
        <f>'MOD Vectors ALL'!X63*($E63=$F$1)</f>
        <v>0</v>
      </c>
      <c r="Y63" s="80">
        <f>'MOD Vectors ALL'!Y63*($E63=$F$1)</f>
        <v>0</v>
      </c>
      <c r="Z63" s="80">
        <f>'MOD Vectors ALL'!Z63*($E63=$F$1)</f>
        <v>0</v>
      </c>
      <c r="AA63" s="80">
        <f>'MOD Vectors ALL'!AA63*($E63=$F$1)</f>
        <v>0</v>
      </c>
      <c r="AB63" s="80">
        <f>'MOD Vectors ALL'!AB63*($E63=$F$1)</f>
        <v>0</v>
      </c>
      <c r="AC63" s="80">
        <f>'MOD Vectors ALL'!AC63*($E63=$F$1)</f>
        <v>0</v>
      </c>
      <c r="AD63" s="80">
        <f>'MOD Vectors ALL'!AD63*($E63=$F$1)</f>
        <v>0</v>
      </c>
      <c r="AE63" s="80">
        <f>'MOD Vectors ALL'!AE63*($E63=$F$1)</f>
        <v>0</v>
      </c>
      <c r="AF63" s="80">
        <f>'MOD Vectors ALL'!AF63*($E63=$F$1)</f>
        <v>0</v>
      </c>
      <c r="AG63" s="80">
        <f>'MOD Vectors ALL'!AG63*($E63=$F$1)</f>
        <v>0</v>
      </c>
      <c r="AH63" s="80">
        <f>'MOD Vectors ALL'!AH63*($E63=$F$1)</f>
        <v>0</v>
      </c>
      <c r="AI63" s="80">
        <f>'MOD Vectors ALL'!AI63*($E63=$F$1)</f>
        <v>0</v>
      </c>
      <c r="AJ63" s="80">
        <f>'MOD Vectors ALL'!AJ63*($E63=$F$1)</f>
        <v>0</v>
      </c>
      <c r="AK63" s="80">
        <f>'MOD Vectors ALL'!AK63*($E63=$F$1)</f>
        <v>0</v>
      </c>
      <c r="AL63" s="80">
        <f>'MOD Vectors ALL'!AL63*($E63=$F$1)</f>
        <v>0</v>
      </c>
      <c r="AM63" s="80">
        <f>'MOD Vectors ALL'!AM63*($E63=$F$1)</f>
        <v>0</v>
      </c>
      <c r="AN63" s="80">
        <f>'MOD Vectors ALL'!AN63*($E63=$F$1)</f>
        <v>0</v>
      </c>
      <c r="AO63" s="80">
        <f>'MOD Vectors ALL'!AO63*($E63=$F$1)</f>
        <v>0</v>
      </c>
      <c r="AP63" s="80">
        <f>'MOD Vectors ALL'!AP63*($E63=$F$1)</f>
        <v>0</v>
      </c>
      <c r="AQ63" s="80">
        <f>'MOD Vectors ALL'!AQ63*($E63=$F$1)</f>
        <v>0</v>
      </c>
      <c r="AR63" s="80">
        <f>'MOD Vectors ALL'!AR63*($E63=$F$1)</f>
        <v>0</v>
      </c>
      <c r="AS63" s="80">
        <f>'MOD Vectors ALL'!AS63*($E63=$F$1)</f>
        <v>0</v>
      </c>
      <c r="AT63" s="80">
        <f>'MOD Vectors ALL'!AT63*($E63=$F$1)</f>
        <v>0</v>
      </c>
      <c r="AU63" s="80">
        <f>'MOD Vectors ALL'!AU63*($E63=$F$1)</f>
        <v>0</v>
      </c>
      <c r="AV63" s="80">
        <f>'MOD Vectors ALL'!AV63*($E63=$F$1)</f>
        <v>0</v>
      </c>
      <c r="AW63" s="80">
        <f>'MOD Vectors ALL'!AW63*($E63=$F$1)</f>
        <v>0</v>
      </c>
      <c r="AX63" s="80">
        <f>'MOD Vectors ALL'!AX63*($E63=$F$1)</f>
        <v>0</v>
      </c>
      <c r="AY63" s="80">
        <f>'MOD Vectors ALL'!AY63*($E63=$F$1)</f>
        <v>0</v>
      </c>
      <c r="AZ63" s="80">
        <f>'MOD Vectors ALL'!AZ63*($E63=$F$1)</f>
        <v>0</v>
      </c>
      <c r="BA63" s="80">
        <f>'MOD Vectors ALL'!BA63*($E63=$F$1)</f>
        <v>0</v>
      </c>
      <c r="BB63" s="80">
        <f>'MOD Vectors ALL'!BB63*($E63=$F$1)</f>
        <v>0</v>
      </c>
      <c r="BC63" s="80">
        <f>'MOD Vectors ALL'!BC63*($E63=$F$1)</f>
        <v>0</v>
      </c>
      <c r="BD63" s="80">
        <f>'MOD Vectors ALL'!BD63*($E63=$F$1)</f>
        <v>0</v>
      </c>
      <c r="BE63" s="80">
        <f>'MOD Vectors ALL'!BE63*($E63=$F$1)</f>
        <v>0</v>
      </c>
      <c r="BF63" s="80">
        <f>'MOD Vectors ALL'!BF63*($E63=$F$1)</f>
        <v>0</v>
      </c>
      <c r="BG63" s="80">
        <f>'MOD Vectors ALL'!BG63*($E63=$F$1)</f>
        <v>0</v>
      </c>
      <c r="BH63" s="80">
        <f>'MOD Vectors ALL'!BH63*($E63=$F$1)</f>
        <v>0</v>
      </c>
      <c r="BI63" s="80">
        <f>'MOD Vectors ALL'!BI63*($E63=$F$1)</f>
        <v>0</v>
      </c>
      <c r="BJ63" s="80">
        <f>'MOD Vectors ALL'!BJ63*($E63=$F$1)</f>
        <v>0</v>
      </c>
      <c r="BK63" s="80">
        <f>'MOD Vectors ALL'!BK63*($E63=$F$1)</f>
        <v>0</v>
      </c>
      <c r="BL63" s="80">
        <f>'MOD Vectors ALL'!BL63*($E63=$F$1)</f>
        <v>0</v>
      </c>
      <c r="BM63" s="80">
        <f>'MOD Vectors ALL'!BM63*($E63=$F$1)</f>
        <v>0</v>
      </c>
      <c r="BN63" s="80">
        <f>'MOD Vectors ALL'!BN63*($E63=$F$1)</f>
        <v>0</v>
      </c>
      <c r="BO63" s="80">
        <f>'MOD Vectors ALL'!BO63*($E63=$F$1)</f>
        <v>0</v>
      </c>
      <c r="BP63" s="80">
        <f>'MOD Vectors ALL'!BP63*($E63=$F$1)</f>
        <v>0</v>
      </c>
      <c r="BQ63" s="80">
        <f>'MOD Vectors ALL'!BQ63*($E63=$F$1)</f>
        <v>0</v>
      </c>
      <c r="BR63" s="80">
        <f>'MOD Vectors ALL'!BR63*($E63=$F$1)</f>
        <v>0</v>
      </c>
      <c r="BS63" s="80">
        <f>'MOD Vectors ALL'!BS63*($E63=$F$1)</f>
        <v>0</v>
      </c>
      <c r="BT63" s="80">
        <f>'MOD Vectors ALL'!BT63*($E63=$F$1)</f>
        <v>0</v>
      </c>
      <c r="BU63" s="80">
        <f>'MOD Vectors ALL'!BU63*($E63=$F$1)</f>
        <v>0</v>
      </c>
      <c r="BV63" s="80">
        <f>'MOD Vectors ALL'!BV63*($E63=$F$1)</f>
        <v>0</v>
      </c>
      <c r="BW63" s="80">
        <f>'MOD Vectors ALL'!BW63*($E63=$F$1)</f>
        <v>0</v>
      </c>
      <c r="BX63" s="80">
        <f>'MOD Vectors ALL'!BX63*($E63=$F$1)</f>
        <v>0</v>
      </c>
      <c r="BY63" s="80">
        <f>'MOD Vectors ALL'!BY63*($E63=$F$1)</f>
        <v>0</v>
      </c>
      <c r="BZ63" s="80">
        <f>'MOD Vectors ALL'!BZ63*($E63=$F$1)</f>
        <v>0</v>
      </c>
      <c r="CA63" s="80">
        <f>'MOD Vectors ALL'!CA63*($E63=$F$1)</f>
        <v>0</v>
      </c>
      <c r="CB63" s="80">
        <f>'MOD Vectors ALL'!CB63*($E63=$F$1)</f>
        <v>0</v>
      </c>
      <c r="CC63" s="80">
        <f>'MOD Vectors ALL'!CC63*($E63=$F$1)</f>
        <v>0</v>
      </c>
      <c r="CD63" s="80">
        <f>'MOD Vectors ALL'!CD63*($E63=$F$1)</f>
        <v>0</v>
      </c>
      <c r="CE63" s="80">
        <f>'MOD Vectors ALL'!CE63*($E63=$F$1)</f>
        <v>0</v>
      </c>
      <c r="CF63" s="80">
        <f>'MOD Vectors ALL'!CF63*($E63=$F$1)</f>
        <v>0</v>
      </c>
      <c r="CG63" s="80">
        <f>'MOD Vectors ALL'!CG63*($E63=$F$1)</f>
        <v>0</v>
      </c>
      <c r="CH63" s="80">
        <f>'MOD Vectors ALL'!CH63*($E63=$F$1)</f>
        <v>0</v>
      </c>
      <c r="CI63" s="80">
        <f>'MOD Vectors ALL'!CI63*($E63=$F$1)</f>
        <v>0</v>
      </c>
      <c r="CJ63" s="80">
        <f>'MOD Vectors ALL'!CJ63*($E63=$F$1)</f>
        <v>0</v>
      </c>
      <c r="CK63" s="80">
        <f>'MOD Vectors ALL'!CK63*($E63=$F$1)</f>
        <v>0</v>
      </c>
      <c r="CL63" s="80">
        <f>'MOD Vectors ALL'!CL63*($E63=$F$1)</f>
        <v>0</v>
      </c>
      <c r="CM63" s="80">
        <f>'MOD Vectors ALL'!CM63*($E63=$F$1)</f>
        <v>0</v>
      </c>
      <c r="CN63" s="80">
        <f>'MOD Vectors ALL'!CN63*($E63=$F$1)</f>
        <v>0</v>
      </c>
      <c r="CO63" s="80">
        <f>'MOD Vectors ALL'!CO63*($E63=$F$1)</f>
        <v>0</v>
      </c>
      <c r="CP63" s="80">
        <f>'MOD Vectors ALL'!CP63*($E63=$F$1)</f>
        <v>0</v>
      </c>
      <c r="CQ63" s="80">
        <f>'MOD Vectors ALL'!CQ63*($E63=$F$1)</f>
        <v>0</v>
      </c>
      <c r="CR63" s="80">
        <f>'MOD Vectors ALL'!CR63*($E63=$F$1)</f>
        <v>0</v>
      </c>
      <c r="CS63" s="80">
        <f>'MOD Vectors ALL'!CS63*($E63=$F$1)</f>
        <v>0</v>
      </c>
      <c r="CT63" s="80">
        <f>'MOD Vectors ALL'!CT63*($E63=$F$1)</f>
        <v>0</v>
      </c>
      <c r="CU63" s="80">
        <f>'MOD Vectors ALL'!CU63*($E63=$F$1)</f>
        <v>0</v>
      </c>
      <c r="CV63" s="80">
        <f>'MOD Vectors ALL'!CV63*($E63=$F$1)</f>
        <v>0</v>
      </c>
      <c r="CW63" s="80">
        <f>'MOD Vectors ALL'!CW63*($E63=$F$1)</f>
        <v>0</v>
      </c>
      <c r="CX63" s="80">
        <f>'MOD Vectors ALL'!CX63*($E63=$F$1)</f>
        <v>0</v>
      </c>
      <c r="CY63" s="80">
        <f>'MOD Vectors ALL'!CY63*($E63=$F$1)</f>
        <v>0</v>
      </c>
      <c r="CZ63" s="80">
        <f>'MOD Vectors ALL'!CZ63*($E63=$F$1)</f>
        <v>0</v>
      </c>
      <c r="DA63" s="80">
        <f>'MOD Vectors ALL'!DA63*($E63=$F$1)</f>
        <v>0</v>
      </c>
      <c r="DB63" s="80">
        <f>'MOD Vectors ALL'!DB63*($E63=$F$1)</f>
        <v>0</v>
      </c>
      <c r="DC63" s="80">
        <f>'MOD Vectors ALL'!DC63*($E63=$F$1)</f>
        <v>0</v>
      </c>
      <c r="DD63" s="80">
        <f>'MOD Vectors ALL'!DD63*($E63=$F$1)</f>
        <v>0</v>
      </c>
      <c r="DE63" s="80">
        <f>'MOD Vectors ALL'!DE63*($E63=$F$1)</f>
        <v>0</v>
      </c>
      <c r="DF63" s="80">
        <f>'MOD Vectors ALL'!DF63*($E63=$F$1)</f>
        <v>0</v>
      </c>
      <c r="DG63" s="80">
        <f>'MOD Vectors ALL'!DG63*($E63=$F$1)</f>
        <v>0</v>
      </c>
      <c r="DH63" s="80">
        <f>'MOD Vectors ALL'!DH63*($E63=$F$1)</f>
        <v>0</v>
      </c>
      <c r="DI63" s="80">
        <f>'MOD Vectors ALL'!DI63*($E63=$F$1)</f>
        <v>0</v>
      </c>
      <c r="DJ63" s="80">
        <f>'MOD Vectors ALL'!DJ63*($E63=$F$1)</f>
        <v>0</v>
      </c>
      <c r="DK63" s="80">
        <f>'MOD Vectors ALL'!DK63*($E63=$F$1)</f>
        <v>0</v>
      </c>
      <c r="DL63" s="80">
        <f>'MOD Vectors ALL'!DL63*($E63=$F$1)</f>
        <v>0</v>
      </c>
      <c r="DM63" s="80">
        <f>'MOD Vectors ALL'!DM63*($E63=$F$1)</f>
        <v>0</v>
      </c>
      <c r="DN63" s="80">
        <f>'MOD Vectors ALL'!DN63*($E63=$F$1)</f>
        <v>0</v>
      </c>
      <c r="DO63" s="80">
        <f>'MOD Vectors ALL'!DO63*($E63=$F$1)</f>
        <v>0</v>
      </c>
      <c r="DP63" s="80">
        <f>'MOD Vectors ALL'!DP63*($E63=$F$1)</f>
        <v>0</v>
      </c>
      <c r="DQ63" s="80">
        <f>'MOD Vectors ALL'!DQ63*($E63=$F$1)</f>
        <v>0</v>
      </c>
    </row>
    <row r="64" spans="1:121" x14ac:dyDescent="0.2">
      <c r="A64">
        <v>444</v>
      </c>
      <c r="B64" t="s">
        <v>16</v>
      </c>
      <c r="C64" t="s">
        <v>369</v>
      </c>
      <c r="D64" t="s">
        <v>526</v>
      </c>
      <c r="E64" t="s">
        <v>523</v>
      </c>
      <c r="F64" t="s">
        <v>37</v>
      </c>
      <c r="G64">
        <v>0.16548299999999999</v>
      </c>
      <c r="H64">
        <v>0.20871000000000001</v>
      </c>
      <c r="I64" s="80">
        <f>'MOD Vectors ALL'!I64*($E64=$F$1)</f>
        <v>0</v>
      </c>
      <c r="J64" s="80">
        <f>'MOD Vectors ALL'!J64*($E64=$F$1)</f>
        <v>0</v>
      </c>
      <c r="K64" s="80">
        <f>'MOD Vectors ALL'!K64*($E64=$F$1)</f>
        <v>0</v>
      </c>
      <c r="L64" s="80">
        <f>'MOD Vectors ALL'!L64*($E64=$F$1)</f>
        <v>0</v>
      </c>
      <c r="M64" s="80">
        <f>'MOD Vectors ALL'!M64*($E64=$F$1)</f>
        <v>0</v>
      </c>
      <c r="N64" s="80">
        <f>'MOD Vectors ALL'!N64*($E64=$F$1)</f>
        <v>0</v>
      </c>
      <c r="O64" s="80">
        <f>'MOD Vectors ALL'!O64*($E64=$F$1)</f>
        <v>0</v>
      </c>
      <c r="P64" s="80">
        <f>'MOD Vectors ALL'!P64*($E64=$F$1)</f>
        <v>0</v>
      </c>
      <c r="Q64" s="80">
        <f>'MOD Vectors ALL'!Q64*($E64=$F$1)</f>
        <v>0</v>
      </c>
      <c r="R64" s="80">
        <f>'MOD Vectors ALL'!R64*($E64=$F$1)</f>
        <v>0</v>
      </c>
      <c r="S64" s="80">
        <f>'MOD Vectors ALL'!S64*($E64=$F$1)</f>
        <v>0</v>
      </c>
      <c r="T64" s="80">
        <f>'MOD Vectors ALL'!T64*($E64=$F$1)</f>
        <v>0</v>
      </c>
      <c r="U64" s="80">
        <f>'MOD Vectors ALL'!U64*($E64=$F$1)</f>
        <v>0</v>
      </c>
      <c r="V64" s="80">
        <f>'MOD Vectors ALL'!V64*($E64=$F$1)</f>
        <v>0</v>
      </c>
      <c r="W64" s="80">
        <f>'MOD Vectors ALL'!W64*($E64=$F$1)</f>
        <v>0</v>
      </c>
      <c r="X64" s="80">
        <f>'MOD Vectors ALL'!X64*($E64=$F$1)</f>
        <v>0</v>
      </c>
      <c r="Y64" s="80">
        <f>'MOD Vectors ALL'!Y64*($E64=$F$1)</f>
        <v>0</v>
      </c>
      <c r="Z64" s="80">
        <f>'MOD Vectors ALL'!Z64*($E64=$F$1)</f>
        <v>0</v>
      </c>
      <c r="AA64" s="80">
        <f>'MOD Vectors ALL'!AA64*($E64=$F$1)</f>
        <v>0</v>
      </c>
      <c r="AB64" s="80">
        <f>'MOD Vectors ALL'!AB64*($E64=$F$1)</f>
        <v>0</v>
      </c>
      <c r="AC64" s="80">
        <f>'MOD Vectors ALL'!AC64*($E64=$F$1)</f>
        <v>0</v>
      </c>
      <c r="AD64" s="80">
        <f>'MOD Vectors ALL'!AD64*($E64=$F$1)</f>
        <v>0</v>
      </c>
      <c r="AE64" s="80">
        <f>'MOD Vectors ALL'!AE64*($E64=$F$1)</f>
        <v>0</v>
      </c>
      <c r="AF64" s="80">
        <f>'MOD Vectors ALL'!AF64*($E64=$F$1)</f>
        <v>0</v>
      </c>
      <c r="AG64" s="80">
        <f>'MOD Vectors ALL'!AG64*($E64=$F$1)</f>
        <v>0</v>
      </c>
      <c r="AH64" s="80">
        <f>'MOD Vectors ALL'!AH64*($E64=$F$1)</f>
        <v>0</v>
      </c>
      <c r="AI64" s="80">
        <f>'MOD Vectors ALL'!AI64*($E64=$F$1)</f>
        <v>0</v>
      </c>
      <c r="AJ64" s="80">
        <f>'MOD Vectors ALL'!AJ64*($E64=$F$1)</f>
        <v>0</v>
      </c>
      <c r="AK64" s="80">
        <f>'MOD Vectors ALL'!AK64*($E64=$F$1)</f>
        <v>0</v>
      </c>
      <c r="AL64" s="80">
        <f>'MOD Vectors ALL'!AL64*($E64=$F$1)</f>
        <v>0</v>
      </c>
      <c r="AM64" s="80">
        <f>'MOD Vectors ALL'!AM64*($E64=$F$1)</f>
        <v>0</v>
      </c>
      <c r="AN64" s="80">
        <f>'MOD Vectors ALL'!AN64*($E64=$F$1)</f>
        <v>0</v>
      </c>
      <c r="AO64" s="80">
        <f>'MOD Vectors ALL'!AO64*($E64=$F$1)</f>
        <v>0</v>
      </c>
      <c r="AP64" s="80">
        <f>'MOD Vectors ALL'!AP64*($E64=$F$1)</f>
        <v>0</v>
      </c>
      <c r="AQ64" s="80">
        <f>'MOD Vectors ALL'!AQ64*($E64=$F$1)</f>
        <v>0</v>
      </c>
      <c r="AR64" s="80">
        <f>'MOD Vectors ALL'!AR64*($E64=$F$1)</f>
        <v>0</v>
      </c>
      <c r="AS64" s="80">
        <f>'MOD Vectors ALL'!AS64*($E64=$F$1)</f>
        <v>0</v>
      </c>
      <c r="AT64" s="80">
        <f>'MOD Vectors ALL'!AT64*($E64=$F$1)</f>
        <v>0</v>
      </c>
      <c r="AU64" s="80">
        <f>'MOD Vectors ALL'!AU64*($E64=$F$1)</f>
        <v>0</v>
      </c>
      <c r="AV64" s="80">
        <f>'MOD Vectors ALL'!AV64*($E64=$F$1)</f>
        <v>0</v>
      </c>
      <c r="AW64" s="80">
        <f>'MOD Vectors ALL'!AW64*($E64=$F$1)</f>
        <v>0</v>
      </c>
      <c r="AX64" s="80">
        <f>'MOD Vectors ALL'!AX64*($E64=$F$1)</f>
        <v>0</v>
      </c>
      <c r="AY64" s="80">
        <f>'MOD Vectors ALL'!AY64*($E64=$F$1)</f>
        <v>0</v>
      </c>
      <c r="AZ64" s="80">
        <f>'MOD Vectors ALL'!AZ64*($E64=$F$1)</f>
        <v>0</v>
      </c>
      <c r="BA64" s="80">
        <f>'MOD Vectors ALL'!BA64*($E64=$F$1)</f>
        <v>0</v>
      </c>
      <c r="BB64" s="80">
        <f>'MOD Vectors ALL'!BB64*($E64=$F$1)</f>
        <v>0</v>
      </c>
      <c r="BC64" s="80">
        <f>'MOD Vectors ALL'!BC64*($E64=$F$1)</f>
        <v>0</v>
      </c>
      <c r="BD64" s="80">
        <f>'MOD Vectors ALL'!BD64*($E64=$F$1)</f>
        <v>0</v>
      </c>
      <c r="BE64" s="80">
        <f>'MOD Vectors ALL'!BE64*($E64=$F$1)</f>
        <v>0</v>
      </c>
      <c r="BF64" s="80">
        <f>'MOD Vectors ALL'!BF64*($E64=$F$1)</f>
        <v>0</v>
      </c>
      <c r="BG64" s="80">
        <f>'MOD Vectors ALL'!BG64*($E64=$F$1)</f>
        <v>0</v>
      </c>
      <c r="BH64" s="80">
        <f>'MOD Vectors ALL'!BH64*($E64=$F$1)</f>
        <v>0</v>
      </c>
      <c r="BI64" s="80">
        <f>'MOD Vectors ALL'!BI64*($E64=$F$1)</f>
        <v>0</v>
      </c>
      <c r="BJ64" s="80">
        <f>'MOD Vectors ALL'!BJ64*($E64=$F$1)</f>
        <v>0</v>
      </c>
      <c r="BK64" s="80">
        <f>'MOD Vectors ALL'!BK64*($E64=$F$1)</f>
        <v>0</v>
      </c>
      <c r="BL64" s="80">
        <f>'MOD Vectors ALL'!BL64*($E64=$F$1)</f>
        <v>0</v>
      </c>
      <c r="BM64" s="80">
        <f>'MOD Vectors ALL'!BM64*($E64=$F$1)</f>
        <v>0</v>
      </c>
      <c r="BN64" s="80">
        <f>'MOD Vectors ALL'!BN64*($E64=$F$1)</f>
        <v>0</v>
      </c>
      <c r="BO64" s="80">
        <f>'MOD Vectors ALL'!BO64*($E64=$F$1)</f>
        <v>0</v>
      </c>
      <c r="BP64" s="80">
        <f>'MOD Vectors ALL'!BP64*($E64=$F$1)</f>
        <v>0</v>
      </c>
      <c r="BQ64" s="80">
        <f>'MOD Vectors ALL'!BQ64*($E64=$F$1)</f>
        <v>0</v>
      </c>
      <c r="BR64" s="80">
        <f>'MOD Vectors ALL'!BR64*($E64=$F$1)</f>
        <v>0</v>
      </c>
      <c r="BS64" s="80">
        <f>'MOD Vectors ALL'!BS64*($E64=$F$1)</f>
        <v>0</v>
      </c>
      <c r="BT64" s="80">
        <f>'MOD Vectors ALL'!BT64*($E64=$F$1)</f>
        <v>0</v>
      </c>
      <c r="BU64" s="80">
        <f>'MOD Vectors ALL'!BU64*($E64=$F$1)</f>
        <v>0</v>
      </c>
      <c r="BV64" s="80">
        <f>'MOD Vectors ALL'!BV64*($E64=$F$1)</f>
        <v>0</v>
      </c>
      <c r="BW64" s="80">
        <f>'MOD Vectors ALL'!BW64*($E64=$F$1)</f>
        <v>0</v>
      </c>
      <c r="BX64" s="80">
        <f>'MOD Vectors ALL'!BX64*($E64=$F$1)</f>
        <v>0</v>
      </c>
      <c r="BY64" s="80">
        <f>'MOD Vectors ALL'!BY64*($E64=$F$1)</f>
        <v>0</v>
      </c>
      <c r="BZ64" s="80">
        <f>'MOD Vectors ALL'!BZ64*($E64=$F$1)</f>
        <v>0</v>
      </c>
      <c r="CA64" s="80">
        <f>'MOD Vectors ALL'!CA64*($E64=$F$1)</f>
        <v>0</v>
      </c>
      <c r="CB64" s="80">
        <f>'MOD Vectors ALL'!CB64*($E64=$F$1)</f>
        <v>0</v>
      </c>
      <c r="CC64" s="80">
        <f>'MOD Vectors ALL'!CC64*($E64=$F$1)</f>
        <v>0</v>
      </c>
      <c r="CD64" s="80">
        <f>'MOD Vectors ALL'!CD64*($E64=$F$1)</f>
        <v>0</v>
      </c>
      <c r="CE64" s="80">
        <f>'MOD Vectors ALL'!CE64*($E64=$F$1)</f>
        <v>0</v>
      </c>
      <c r="CF64" s="80">
        <f>'MOD Vectors ALL'!CF64*($E64=$F$1)</f>
        <v>0</v>
      </c>
      <c r="CG64" s="80">
        <f>'MOD Vectors ALL'!CG64*($E64=$F$1)</f>
        <v>0</v>
      </c>
      <c r="CH64" s="80">
        <f>'MOD Vectors ALL'!CH64*($E64=$F$1)</f>
        <v>0</v>
      </c>
      <c r="CI64" s="80">
        <f>'MOD Vectors ALL'!CI64*($E64=$F$1)</f>
        <v>0</v>
      </c>
      <c r="CJ64" s="80">
        <f>'MOD Vectors ALL'!CJ64*($E64=$F$1)</f>
        <v>0</v>
      </c>
      <c r="CK64" s="80">
        <f>'MOD Vectors ALL'!CK64*($E64=$F$1)</f>
        <v>0</v>
      </c>
      <c r="CL64" s="80">
        <f>'MOD Vectors ALL'!CL64*($E64=$F$1)</f>
        <v>0</v>
      </c>
      <c r="CM64" s="80">
        <f>'MOD Vectors ALL'!CM64*($E64=$F$1)</f>
        <v>0</v>
      </c>
      <c r="CN64" s="80">
        <f>'MOD Vectors ALL'!CN64*($E64=$F$1)</f>
        <v>0</v>
      </c>
      <c r="CO64" s="80">
        <f>'MOD Vectors ALL'!CO64*($E64=$F$1)</f>
        <v>0</v>
      </c>
      <c r="CP64" s="80">
        <f>'MOD Vectors ALL'!CP64*($E64=$F$1)</f>
        <v>0</v>
      </c>
      <c r="CQ64" s="80">
        <f>'MOD Vectors ALL'!CQ64*($E64=$F$1)</f>
        <v>0</v>
      </c>
      <c r="CR64" s="80">
        <f>'MOD Vectors ALL'!CR64*($E64=$F$1)</f>
        <v>0</v>
      </c>
      <c r="CS64" s="80">
        <f>'MOD Vectors ALL'!CS64*($E64=$F$1)</f>
        <v>0</v>
      </c>
      <c r="CT64" s="80">
        <f>'MOD Vectors ALL'!CT64*($E64=$F$1)</f>
        <v>0</v>
      </c>
      <c r="CU64" s="80">
        <f>'MOD Vectors ALL'!CU64*($E64=$F$1)</f>
        <v>0</v>
      </c>
      <c r="CV64" s="80">
        <f>'MOD Vectors ALL'!CV64*($E64=$F$1)</f>
        <v>0</v>
      </c>
      <c r="CW64" s="80">
        <f>'MOD Vectors ALL'!CW64*($E64=$F$1)</f>
        <v>0</v>
      </c>
      <c r="CX64" s="80">
        <f>'MOD Vectors ALL'!CX64*($E64=$F$1)</f>
        <v>0</v>
      </c>
      <c r="CY64" s="80">
        <f>'MOD Vectors ALL'!CY64*($E64=$F$1)</f>
        <v>0</v>
      </c>
      <c r="CZ64" s="80">
        <f>'MOD Vectors ALL'!CZ64*($E64=$F$1)</f>
        <v>0</v>
      </c>
      <c r="DA64" s="80">
        <f>'MOD Vectors ALL'!DA64*($E64=$F$1)</f>
        <v>0</v>
      </c>
      <c r="DB64" s="80">
        <f>'MOD Vectors ALL'!DB64*($E64=$F$1)</f>
        <v>0</v>
      </c>
      <c r="DC64" s="80">
        <f>'MOD Vectors ALL'!DC64*($E64=$F$1)</f>
        <v>0</v>
      </c>
      <c r="DD64" s="80">
        <f>'MOD Vectors ALL'!DD64*($E64=$F$1)</f>
        <v>0</v>
      </c>
      <c r="DE64" s="80">
        <f>'MOD Vectors ALL'!DE64*($E64=$F$1)</f>
        <v>0</v>
      </c>
      <c r="DF64" s="80">
        <f>'MOD Vectors ALL'!DF64*($E64=$F$1)</f>
        <v>0</v>
      </c>
      <c r="DG64" s="80">
        <f>'MOD Vectors ALL'!DG64*($E64=$F$1)</f>
        <v>0</v>
      </c>
      <c r="DH64" s="80">
        <f>'MOD Vectors ALL'!DH64*($E64=$F$1)</f>
        <v>0</v>
      </c>
      <c r="DI64" s="80">
        <f>'MOD Vectors ALL'!DI64*($E64=$F$1)</f>
        <v>0</v>
      </c>
      <c r="DJ64" s="80">
        <f>'MOD Vectors ALL'!DJ64*($E64=$F$1)</f>
        <v>0</v>
      </c>
      <c r="DK64" s="80">
        <f>'MOD Vectors ALL'!DK64*($E64=$F$1)</f>
        <v>0</v>
      </c>
      <c r="DL64" s="80">
        <f>'MOD Vectors ALL'!DL64*($E64=$F$1)</f>
        <v>0</v>
      </c>
      <c r="DM64" s="80">
        <f>'MOD Vectors ALL'!DM64*($E64=$F$1)</f>
        <v>0</v>
      </c>
      <c r="DN64" s="80">
        <f>'MOD Vectors ALL'!DN64*($E64=$F$1)</f>
        <v>0</v>
      </c>
      <c r="DO64" s="80">
        <f>'MOD Vectors ALL'!DO64*($E64=$F$1)</f>
        <v>0</v>
      </c>
      <c r="DP64" s="80">
        <f>'MOD Vectors ALL'!DP64*($E64=$F$1)</f>
        <v>0</v>
      </c>
      <c r="DQ64" s="80">
        <f>'MOD Vectors ALL'!DQ64*($E64=$F$1)</f>
        <v>0</v>
      </c>
    </row>
    <row r="65" spans="1:121" x14ac:dyDescent="0.2">
      <c r="A65">
        <v>660</v>
      </c>
      <c r="B65" t="s">
        <v>18</v>
      </c>
      <c r="C65" t="s">
        <v>369</v>
      </c>
      <c r="D65" t="s">
        <v>512</v>
      </c>
      <c r="E65" t="s">
        <v>28</v>
      </c>
      <c r="F65" t="s">
        <v>8</v>
      </c>
      <c r="G65">
        <v>0.18845799999999999</v>
      </c>
      <c r="H65">
        <v>0.15975200000000001</v>
      </c>
      <c r="I65" s="80">
        <f>'MOD Vectors ALL'!I65*($E65=$F$1)</f>
        <v>-64982.444562488454</v>
      </c>
      <c r="J65" s="80">
        <f>'MOD Vectors ALL'!J65*($E65=$F$1)</f>
        <v>-64982.444562488454</v>
      </c>
      <c r="K65" s="80">
        <f>'MOD Vectors ALL'!K65*($E65=$F$1)</f>
        <v>-64982.444562488454</v>
      </c>
      <c r="L65" s="80">
        <f>'MOD Vectors ALL'!L65*($E65=$F$1)</f>
        <v>-64982.444562488454</v>
      </c>
      <c r="M65" s="80">
        <f>'MOD Vectors ALL'!M65*($E65=$F$1)</f>
        <v>-64982.444562488454</v>
      </c>
      <c r="N65" s="80">
        <f>'MOD Vectors ALL'!N65*($E65=$F$1)</f>
        <v>-64982.444562488454</v>
      </c>
      <c r="O65" s="80">
        <f>'MOD Vectors ALL'!O65*($E65=$F$1)</f>
        <v>0</v>
      </c>
      <c r="P65" s="80">
        <f>'MOD Vectors ALL'!P65*($E65=$F$1)</f>
        <v>0</v>
      </c>
      <c r="Q65" s="80">
        <f>'MOD Vectors ALL'!Q65*($E65=$F$1)</f>
        <v>0</v>
      </c>
      <c r="R65" s="80">
        <f>'MOD Vectors ALL'!R65*($E65=$F$1)</f>
        <v>0</v>
      </c>
      <c r="S65" s="80">
        <f>'MOD Vectors ALL'!S65*($E65=$F$1)</f>
        <v>0</v>
      </c>
      <c r="T65" s="80">
        <f>'MOD Vectors ALL'!T65*($E65=$F$1)</f>
        <v>0</v>
      </c>
      <c r="U65" s="80">
        <f>'MOD Vectors ALL'!U65*($E65=$F$1)</f>
        <v>0</v>
      </c>
      <c r="V65" s="80">
        <f>'MOD Vectors ALL'!V65*($E65=$F$1)</f>
        <v>0</v>
      </c>
      <c r="W65" s="80">
        <f>'MOD Vectors ALL'!W65*($E65=$F$1)</f>
        <v>0</v>
      </c>
      <c r="X65" s="80">
        <f>'MOD Vectors ALL'!X65*($E65=$F$1)</f>
        <v>0</v>
      </c>
      <c r="Y65" s="80">
        <f>'MOD Vectors ALL'!Y65*($E65=$F$1)</f>
        <v>0</v>
      </c>
      <c r="Z65" s="80">
        <f>'MOD Vectors ALL'!Z65*($E65=$F$1)</f>
        <v>-64982.444562488454</v>
      </c>
      <c r="AA65" s="80">
        <f>'MOD Vectors ALL'!AA65*($E65=$F$1)</f>
        <v>0</v>
      </c>
      <c r="AB65" s="80">
        <f>'MOD Vectors ALL'!AB65*($E65=$F$1)</f>
        <v>-64982.444562488454</v>
      </c>
      <c r="AC65" s="80">
        <f>'MOD Vectors ALL'!AC65*($E65=$F$1)</f>
        <v>0</v>
      </c>
      <c r="AD65" s="80">
        <f>'MOD Vectors ALL'!AD65*($E65=$F$1)</f>
        <v>0</v>
      </c>
      <c r="AE65" s="80">
        <f>'MOD Vectors ALL'!AE65*($E65=$F$1)</f>
        <v>0</v>
      </c>
      <c r="AF65" s="80">
        <f>'MOD Vectors ALL'!AF65*($E65=$F$1)</f>
        <v>0</v>
      </c>
      <c r="AG65" s="80">
        <f>'MOD Vectors ALL'!AG65*($E65=$F$1)</f>
        <v>0</v>
      </c>
      <c r="AH65" s="80">
        <f>'MOD Vectors ALL'!AH65*($E65=$F$1)</f>
        <v>0</v>
      </c>
      <c r="AI65" s="80">
        <f>'MOD Vectors ALL'!AI65*($E65=$F$1)</f>
        <v>0</v>
      </c>
      <c r="AJ65" s="80">
        <f>'MOD Vectors ALL'!AJ65*($E65=$F$1)</f>
        <v>0</v>
      </c>
      <c r="AK65" s="80">
        <f>'MOD Vectors ALL'!AK65*($E65=$F$1)</f>
        <v>0</v>
      </c>
      <c r="AL65" s="80">
        <f>'MOD Vectors ALL'!AL65*($E65=$F$1)</f>
        <v>0</v>
      </c>
      <c r="AM65" s="80">
        <f>'MOD Vectors ALL'!AM65*($E65=$F$1)</f>
        <v>0</v>
      </c>
      <c r="AN65" s="80">
        <f>'MOD Vectors ALL'!AN65*($E65=$F$1)</f>
        <v>0</v>
      </c>
      <c r="AO65" s="80">
        <f>'MOD Vectors ALL'!AO65*($E65=$F$1)</f>
        <v>0</v>
      </c>
      <c r="AP65" s="80">
        <f>'MOD Vectors ALL'!AP65*($E65=$F$1)</f>
        <v>0</v>
      </c>
      <c r="AQ65" s="80">
        <f>'MOD Vectors ALL'!AQ65*($E65=$F$1)</f>
        <v>0</v>
      </c>
      <c r="AR65" s="80">
        <f>'MOD Vectors ALL'!AR65*($E65=$F$1)</f>
        <v>0</v>
      </c>
      <c r="AS65" s="80">
        <f>'MOD Vectors ALL'!AS65*($E65=$F$1)</f>
        <v>0</v>
      </c>
      <c r="AT65" s="80">
        <f>'MOD Vectors ALL'!AT65*($E65=$F$1)</f>
        <v>0</v>
      </c>
      <c r="AU65" s="80">
        <f>'MOD Vectors ALL'!AU65*($E65=$F$1)</f>
        <v>0</v>
      </c>
      <c r="AV65" s="80">
        <f>'MOD Vectors ALL'!AV65*($E65=$F$1)</f>
        <v>0</v>
      </c>
      <c r="AW65" s="80">
        <f>'MOD Vectors ALL'!AW65*($E65=$F$1)</f>
        <v>0</v>
      </c>
      <c r="AX65" s="80">
        <f>'MOD Vectors ALL'!AX65*($E65=$F$1)</f>
        <v>0</v>
      </c>
      <c r="AY65" s="80">
        <f>'MOD Vectors ALL'!AY65*($E65=$F$1)</f>
        <v>0</v>
      </c>
      <c r="AZ65" s="80">
        <f>'MOD Vectors ALL'!AZ65*($E65=$F$1)</f>
        <v>0</v>
      </c>
      <c r="BA65" s="80">
        <f>'MOD Vectors ALL'!BA65*($E65=$F$1)</f>
        <v>0</v>
      </c>
      <c r="BB65" s="80">
        <f>'MOD Vectors ALL'!BB65*($E65=$F$1)</f>
        <v>0</v>
      </c>
      <c r="BC65" s="80">
        <f>'MOD Vectors ALL'!BC65*($E65=$F$1)</f>
        <v>0</v>
      </c>
      <c r="BD65" s="80">
        <f>'MOD Vectors ALL'!BD65*($E65=$F$1)</f>
        <v>0</v>
      </c>
      <c r="BE65" s="80">
        <f>'MOD Vectors ALL'!BE65*($E65=$F$1)</f>
        <v>0</v>
      </c>
      <c r="BF65" s="80">
        <f>'MOD Vectors ALL'!BF65*($E65=$F$1)</f>
        <v>0</v>
      </c>
      <c r="BG65" s="80">
        <f>'MOD Vectors ALL'!BG65*($E65=$F$1)</f>
        <v>0</v>
      </c>
      <c r="BH65" s="80">
        <f>'MOD Vectors ALL'!BH65*($E65=$F$1)</f>
        <v>0</v>
      </c>
      <c r="BI65" s="80">
        <f>'MOD Vectors ALL'!BI65*($E65=$F$1)</f>
        <v>0</v>
      </c>
      <c r="BJ65" s="80">
        <f>'MOD Vectors ALL'!BJ65*($E65=$F$1)</f>
        <v>0</v>
      </c>
      <c r="BK65" s="80">
        <f>'MOD Vectors ALL'!BK65*($E65=$F$1)</f>
        <v>0</v>
      </c>
      <c r="BL65" s="80">
        <f>'MOD Vectors ALL'!BL65*($E65=$F$1)</f>
        <v>0</v>
      </c>
      <c r="BM65" s="80">
        <f>'MOD Vectors ALL'!BM65*($E65=$F$1)</f>
        <v>0</v>
      </c>
      <c r="BN65" s="80">
        <f>'MOD Vectors ALL'!BN65*($E65=$F$1)</f>
        <v>0</v>
      </c>
      <c r="BO65" s="80">
        <f>'MOD Vectors ALL'!BO65*($E65=$F$1)</f>
        <v>0</v>
      </c>
      <c r="BP65" s="80">
        <f>'MOD Vectors ALL'!BP65*($E65=$F$1)</f>
        <v>0</v>
      </c>
      <c r="BQ65" s="80">
        <f>'MOD Vectors ALL'!BQ65*($E65=$F$1)</f>
        <v>0</v>
      </c>
      <c r="BR65" s="80">
        <f>'MOD Vectors ALL'!BR65*($E65=$F$1)</f>
        <v>0</v>
      </c>
      <c r="BS65" s="80">
        <f>'MOD Vectors ALL'!BS65*($E65=$F$1)</f>
        <v>0</v>
      </c>
      <c r="BT65" s="80">
        <f>'MOD Vectors ALL'!BT65*($E65=$F$1)</f>
        <v>0</v>
      </c>
      <c r="BU65" s="80">
        <f>'MOD Vectors ALL'!BU65*($E65=$F$1)</f>
        <v>0</v>
      </c>
      <c r="BV65" s="80">
        <f>'MOD Vectors ALL'!BV65*($E65=$F$1)</f>
        <v>0</v>
      </c>
      <c r="BW65" s="80">
        <f>'MOD Vectors ALL'!BW65*($E65=$F$1)</f>
        <v>0</v>
      </c>
      <c r="BX65" s="80">
        <f>'MOD Vectors ALL'!BX65*($E65=$F$1)</f>
        <v>0</v>
      </c>
      <c r="BY65" s="80">
        <f>'MOD Vectors ALL'!BY65*($E65=$F$1)</f>
        <v>0</v>
      </c>
      <c r="BZ65" s="80">
        <f>'MOD Vectors ALL'!BZ65*($E65=$F$1)</f>
        <v>0</v>
      </c>
      <c r="CA65" s="80">
        <f>'MOD Vectors ALL'!CA65*($E65=$F$1)</f>
        <v>0</v>
      </c>
      <c r="CB65" s="80">
        <f>'MOD Vectors ALL'!CB65*($E65=$F$1)</f>
        <v>0</v>
      </c>
      <c r="CC65" s="80">
        <f>'MOD Vectors ALL'!CC65*($E65=$F$1)</f>
        <v>0</v>
      </c>
      <c r="CD65" s="80">
        <f>'MOD Vectors ALL'!CD65*($E65=$F$1)</f>
        <v>0</v>
      </c>
      <c r="CE65" s="80">
        <f>'MOD Vectors ALL'!CE65*($E65=$F$1)</f>
        <v>0</v>
      </c>
      <c r="CF65" s="80">
        <f>'MOD Vectors ALL'!CF65*($E65=$F$1)</f>
        <v>0</v>
      </c>
      <c r="CG65" s="80">
        <f>'MOD Vectors ALL'!CG65*($E65=$F$1)</f>
        <v>0</v>
      </c>
      <c r="CH65" s="80">
        <f>'MOD Vectors ALL'!CH65*($E65=$F$1)</f>
        <v>0</v>
      </c>
      <c r="CI65" s="80">
        <f>'MOD Vectors ALL'!CI65*($E65=$F$1)</f>
        <v>0</v>
      </c>
      <c r="CJ65" s="80">
        <f>'MOD Vectors ALL'!CJ65*($E65=$F$1)</f>
        <v>0</v>
      </c>
      <c r="CK65" s="80">
        <f>'MOD Vectors ALL'!CK65*($E65=$F$1)</f>
        <v>0</v>
      </c>
      <c r="CL65" s="80">
        <f>'MOD Vectors ALL'!CL65*($E65=$F$1)</f>
        <v>0</v>
      </c>
      <c r="CM65" s="80">
        <f>'MOD Vectors ALL'!CM65*($E65=$F$1)</f>
        <v>0</v>
      </c>
      <c r="CN65" s="80">
        <f>'MOD Vectors ALL'!CN65*($E65=$F$1)</f>
        <v>0</v>
      </c>
      <c r="CO65" s="80">
        <f>'MOD Vectors ALL'!CO65*($E65=$F$1)</f>
        <v>0</v>
      </c>
      <c r="CP65" s="80">
        <f>'MOD Vectors ALL'!CP65*($E65=$F$1)</f>
        <v>0</v>
      </c>
      <c r="CQ65" s="80">
        <f>'MOD Vectors ALL'!CQ65*($E65=$F$1)</f>
        <v>0</v>
      </c>
      <c r="CR65" s="80">
        <f>'MOD Vectors ALL'!CR65*($E65=$F$1)</f>
        <v>0</v>
      </c>
      <c r="CS65" s="80">
        <f>'MOD Vectors ALL'!CS65*($E65=$F$1)</f>
        <v>0</v>
      </c>
      <c r="CT65" s="80">
        <f>'MOD Vectors ALL'!CT65*($E65=$F$1)</f>
        <v>0</v>
      </c>
      <c r="CU65" s="80">
        <f>'MOD Vectors ALL'!CU65*($E65=$F$1)</f>
        <v>0</v>
      </c>
      <c r="CV65" s="80">
        <f>'MOD Vectors ALL'!CV65*($E65=$F$1)</f>
        <v>0</v>
      </c>
      <c r="CW65" s="80">
        <f>'MOD Vectors ALL'!CW65*($E65=$F$1)</f>
        <v>0</v>
      </c>
      <c r="CX65" s="80">
        <f>'MOD Vectors ALL'!CX65*($E65=$F$1)</f>
        <v>0</v>
      </c>
      <c r="CY65" s="80">
        <f>'MOD Vectors ALL'!CY65*($E65=$F$1)</f>
        <v>0</v>
      </c>
      <c r="CZ65" s="80">
        <f>'MOD Vectors ALL'!CZ65*($E65=$F$1)</f>
        <v>0</v>
      </c>
      <c r="DA65" s="80">
        <f>'MOD Vectors ALL'!DA65*($E65=$F$1)</f>
        <v>0</v>
      </c>
      <c r="DB65" s="80">
        <f>'MOD Vectors ALL'!DB65*($E65=$F$1)</f>
        <v>0</v>
      </c>
      <c r="DC65" s="80">
        <f>'MOD Vectors ALL'!DC65*($E65=$F$1)</f>
        <v>0</v>
      </c>
      <c r="DD65" s="80">
        <f>'MOD Vectors ALL'!DD65*($E65=$F$1)</f>
        <v>0</v>
      </c>
      <c r="DE65" s="80">
        <f>'MOD Vectors ALL'!DE65*($E65=$F$1)</f>
        <v>0</v>
      </c>
      <c r="DF65" s="80">
        <f>'MOD Vectors ALL'!DF65*($E65=$F$1)</f>
        <v>0</v>
      </c>
      <c r="DG65" s="80">
        <f>'MOD Vectors ALL'!DG65*($E65=$F$1)</f>
        <v>0</v>
      </c>
      <c r="DH65" s="80">
        <f>'MOD Vectors ALL'!DH65*($E65=$F$1)</f>
        <v>0</v>
      </c>
      <c r="DI65" s="80">
        <f>'MOD Vectors ALL'!DI65*($E65=$F$1)</f>
        <v>0</v>
      </c>
      <c r="DJ65" s="80">
        <f>'MOD Vectors ALL'!DJ65*($E65=$F$1)</f>
        <v>0</v>
      </c>
      <c r="DK65" s="80">
        <f>'MOD Vectors ALL'!DK65*($E65=$F$1)</f>
        <v>0</v>
      </c>
      <c r="DL65" s="80">
        <f>'MOD Vectors ALL'!DL65*($E65=$F$1)</f>
        <v>0</v>
      </c>
      <c r="DM65" s="80">
        <f>'MOD Vectors ALL'!DM65*($E65=$F$1)</f>
        <v>0</v>
      </c>
      <c r="DN65" s="80">
        <f>'MOD Vectors ALL'!DN65*($E65=$F$1)</f>
        <v>0</v>
      </c>
      <c r="DO65" s="80">
        <f>'MOD Vectors ALL'!DO65*($E65=$F$1)</f>
        <v>0</v>
      </c>
      <c r="DP65" s="80">
        <f>'MOD Vectors ALL'!DP65*($E65=$F$1)</f>
        <v>0</v>
      </c>
      <c r="DQ65" s="80">
        <f>'MOD Vectors ALL'!DQ65*($E65=$F$1)</f>
        <v>0</v>
      </c>
    </row>
    <row r="66" spans="1:121" x14ac:dyDescent="0.2">
      <c r="A66">
        <v>797</v>
      </c>
      <c r="B66" t="s">
        <v>16</v>
      </c>
      <c r="C66" t="s">
        <v>369</v>
      </c>
      <c r="D66" t="s">
        <v>533</v>
      </c>
      <c r="E66" t="s">
        <v>524</v>
      </c>
      <c r="F66" t="s">
        <v>13</v>
      </c>
      <c r="G66">
        <v>0.100286</v>
      </c>
      <c r="H66">
        <v>-0.12967400000000001</v>
      </c>
      <c r="I66" s="80">
        <f>'MOD Vectors ALL'!I66*($E66=$F$1)</f>
        <v>0</v>
      </c>
      <c r="J66" s="80">
        <f>'MOD Vectors ALL'!J66*($E66=$F$1)</f>
        <v>0</v>
      </c>
      <c r="K66" s="80">
        <f>'MOD Vectors ALL'!K66*($E66=$F$1)</f>
        <v>0</v>
      </c>
      <c r="L66" s="80">
        <f>'MOD Vectors ALL'!L66*($E66=$F$1)</f>
        <v>0</v>
      </c>
      <c r="M66" s="80">
        <f>'MOD Vectors ALL'!M66*($E66=$F$1)</f>
        <v>0</v>
      </c>
      <c r="N66" s="80">
        <f>'MOD Vectors ALL'!N66*($E66=$F$1)</f>
        <v>0</v>
      </c>
      <c r="O66" s="80">
        <f>'MOD Vectors ALL'!O66*($E66=$F$1)</f>
        <v>0</v>
      </c>
      <c r="P66" s="80">
        <f>'MOD Vectors ALL'!P66*($E66=$F$1)</f>
        <v>0</v>
      </c>
      <c r="Q66" s="80">
        <f>'MOD Vectors ALL'!Q66*($E66=$F$1)</f>
        <v>0</v>
      </c>
      <c r="R66" s="80">
        <f>'MOD Vectors ALL'!R66*($E66=$F$1)</f>
        <v>0</v>
      </c>
      <c r="S66" s="80">
        <f>'MOD Vectors ALL'!S66*($E66=$F$1)</f>
        <v>0</v>
      </c>
      <c r="T66" s="80">
        <f>'MOD Vectors ALL'!T66*($E66=$F$1)</f>
        <v>0</v>
      </c>
      <c r="U66" s="80">
        <f>'MOD Vectors ALL'!U66*($E66=$F$1)</f>
        <v>0</v>
      </c>
      <c r="V66" s="80">
        <f>'MOD Vectors ALL'!V66*($E66=$F$1)</f>
        <v>0</v>
      </c>
      <c r="W66" s="80">
        <f>'MOD Vectors ALL'!W66*($E66=$F$1)</f>
        <v>0</v>
      </c>
      <c r="X66" s="80">
        <f>'MOD Vectors ALL'!X66*($E66=$F$1)</f>
        <v>0</v>
      </c>
      <c r="Y66" s="80">
        <f>'MOD Vectors ALL'!Y66*($E66=$F$1)</f>
        <v>0</v>
      </c>
      <c r="Z66" s="80">
        <f>'MOD Vectors ALL'!Z66*($E66=$F$1)</f>
        <v>0</v>
      </c>
      <c r="AA66" s="80">
        <f>'MOD Vectors ALL'!AA66*($E66=$F$1)</f>
        <v>0</v>
      </c>
      <c r="AB66" s="80">
        <f>'MOD Vectors ALL'!AB66*($E66=$F$1)</f>
        <v>0</v>
      </c>
      <c r="AC66" s="80">
        <f>'MOD Vectors ALL'!AC66*($E66=$F$1)</f>
        <v>0</v>
      </c>
      <c r="AD66" s="80">
        <f>'MOD Vectors ALL'!AD66*($E66=$F$1)</f>
        <v>0</v>
      </c>
      <c r="AE66" s="80">
        <f>'MOD Vectors ALL'!AE66*($E66=$F$1)</f>
        <v>0</v>
      </c>
      <c r="AF66" s="80">
        <f>'MOD Vectors ALL'!AF66*($E66=$F$1)</f>
        <v>0</v>
      </c>
      <c r="AG66" s="80">
        <f>'MOD Vectors ALL'!AG66*($E66=$F$1)</f>
        <v>0</v>
      </c>
      <c r="AH66" s="80">
        <f>'MOD Vectors ALL'!AH66*($E66=$F$1)</f>
        <v>0</v>
      </c>
      <c r="AI66" s="80">
        <f>'MOD Vectors ALL'!AI66*($E66=$F$1)</f>
        <v>0</v>
      </c>
      <c r="AJ66" s="80">
        <f>'MOD Vectors ALL'!AJ66*($E66=$F$1)</f>
        <v>0</v>
      </c>
      <c r="AK66" s="80">
        <f>'MOD Vectors ALL'!AK66*($E66=$F$1)</f>
        <v>0</v>
      </c>
      <c r="AL66" s="80">
        <f>'MOD Vectors ALL'!AL66*($E66=$F$1)</f>
        <v>0</v>
      </c>
      <c r="AM66" s="80">
        <f>'MOD Vectors ALL'!AM66*($E66=$F$1)</f>
        <v>0</v>
      </c>
      <c r="AN66" s="80">
        <f>'MOD Vectors ALL'!AN66*($E66=$F$1)</f>
        <v>0</v>
      </c>
      <c r="AO66" s="80">
        <f>'MOD Vectors ALL'!AO66*($E66=$F$1)</f>
        <v>0</v>
      </c>
      <c r="AP66" s="80">
        <f>'MOD Vectors ALL'!AP66*($E66=$F$1)</f>
        <v>0</v>
      </c>
      <c r="AQ66" s="80">
        <f>'MOD Vectors ALL'!AQ66*($E66=$F$1)</f>
        <v>0</v>
      </c>
      <c r="AR66" s="80">
        <f>'MOD Vectors ALL'!AR66*($E66=$F$1)</f>
        <v>0</v>
      </c>
      <c r="AS66" s="80">
        <f>'MOD Vectors ALL'!AS66*($E66=$F$1)</f>
        <v>0</v>
      </c>
      <c r="AT66" s="80">
        <f>'MOD Vectors ALL'!AT66*($E66=$F$1)</f>
        <v>0</v>
      </c>
      <c r="AU66" s="80">
        <f>'MOD Vectors ALL'!AU66*($E66=$F$1)</f>
        <v>0</v>
      </c>
      <c r="AV66" s="80">
        <f>'MOD Vectors ALL'!AV66*($E66=$F$1)</f>
        <v>0</v>
      </c>
      <c r="AW66" s="80">
        <f>'MOD Vectors ALL'!AW66*($E66=$F$1)</f>
        <v>0</v>
      </c>
      <c r="AX66" s="80">
        <f>'MOD Vectors ALL'!AX66*($E66=$F$1)</f>
        <v>0</v>
      </c>
      <c r="AY66" s="80">
        <f>'MOD Vectors ALL'!AY66*($E66=$F$1)</f>
        <v>0</v>
      </c>
      <c r="AZ66" s="80">
        <f>'MOD Vectors ALL'!AZ66*($E66=$F$1)</f>
        <v>0</v>
      </c>
      <c r="BA66" s="80">
        <f>'MOD Vectors ALL'!BA66*($E66=$F$1)</f>
        <v>0</v>
      </c>
      <c r="BB66" s="80">
        <f>'MOD Vectors ALL'!BB66*($E66=$F$1)</f>
        <v>0</v>
      </c>
      <c r="BC66" s="80">
        <f>'MOD Vectors ALL'!BC66*($E66=$F$1)</f>
        <v>0</v>
      </c>
      <c r="BD66" s="80">
        <f>'MOD Vectors ALL'!BD66*($E66=$F$1)</f>
        <v>0</v>
      </c>
      <c r="BE66" s="80">
        <f>'MOD Vectors ALL'!BE66*($E66=$F$1)</f>
        <v>0</v>
      </c>
      <c r="BF66" s="80">
        <f>'MOD Vectors ALL'!BF66*($E66=$F$1)</f>
        <v>0</v>
      </c>
      <c r="BG66" s="80">
        <f>'MOD Vectors ALL'!BG66*($E66=$F$1)</f>
        <v>0</v>
      </c>
      <c r="BH66" s="80">
        <f>'MOD Vectors ALL'!BH66*($E66=$F$1)</f>
        <v>0</v>
      </c>
      <c r="BI66" s="80">
        <f>'MOD Vectors ALL'!BI66*($E66=$F$1)</f>
        <v>0</v>
      </c>
      <c r="BJ66" s="80">
        <f>'MOD Vectors ALL'!BJ66*($E66=$F$1)</f>
        <v>0</v>
      </c>
      <c r="BK66" s="80">
        <f>'MOD Vectors ALL'!BK66*($E66=$F$1)</f>
        <v>0</v>
      </c>
      <c r="BL66" s="80">
        <f>'MOD Vectors ALL'!BL66*($E66=$F$1)</f>
        <v>0</v>
      </c>
      <c r="BM66" s="80">
        <f>'MOD Vectors ALL'!BM66*($E66=$F$1)</f>
        <v>0</v>
      </c>
      <c r="BN66" s="80">
        <f>'MOD Vectors ALL'!BN66*($E66=$F$1)</f>
        <v>0</v>
      </c>
      <c r="BO66" s="80">
        <f>'MOD Vectors ALL'!BO66*($E66=$F$1)</f>
        <v>0</v>
      </c>
      <c r="BP66" s="80">
        <f>'MOD Vectors ALL'!BP66*($E66=$F$1)</f>
        <v>0</v>
      </c>
      <c r="BQ66" s="80">
        <f>'MOD Vectors ALL'!BQ66*($E66=$F$1)</f>
        <v>0</v>
      </c>
      <c r="BR66" s="80">
        <f>'MOD Vectors ALL'!BR66*($E66=$F$1)</f>
        <v>0</v>
      </c>
      <c r="BS66" s="80">
        <f>'MOD Vectors ALL'!BS66*($E66=$F$1)</f>
        <v>0</v>
      </c>
      <c r="BT66" s="80">
        <f>'MOD Vectors ALL'!BT66*($E66=$F$1)</f>
        <v>0</v>
      </c>
      <c r="BU66" s="80">
        <f>'MOD Vectors ALL'!BU66*($E66=$F$1)</f>
        <v>0</v>
      </c>
      <c r="BV66" s="80">
        <f>'MOD Vectors ALL'!BV66*($E66=$F$1)</f>
        <v>0</v>
      </c>
      <c r="BW66" s="80">
        <f>'MOD Vectors ALL'!BW66*($E66=$F$1)</f>
        <v>0</v>
      </c>
      <c r="BX66" s="80">
        <f>'MOD Vectors ALL'!BX66*($E66=$F$1)</f>
        <v>0</v>
      </c>
      <c r="BY66" s="80">
        <f>'MOD Vectors ALL'!BY66*($E66=$F$1)</f>
        <v>0</v>
      </c>
      <c r="BZ66" s="80">
        <f>'MOD Vectors ALL'!BZ66*($E66=$F$1)</f>
        <v>0</v>
      </c>
      <c r="CA66" s="80">
        <f>'MOD Vectors ALL'!CA66*($E66=$F$1)</f>
        <v>0</v>
      </c>
      <c r="CB66" s="80">
        <f>'MOD Vectors ALL'!CB66*($E66=$F$1)</f>
        <v>0</v>
      </c>
      <c r="CC66" s="80">
        <f>'MOD Vectors ALL'!CC66*($E66=$F$1)</f>
        <v>0</v>
      </c>
      <c r="CD66" s="80">
        <f>'MOD Vectors ALL'!CD66*($E66=$F$1)</f>
        <v>0</v>
      </c>
      <c r="CE66" s="80">
        <f>'MOD Vectors ALL'!CE66*($E66=$F$1)</f>
        <v>0</v>
      </c>
      <c r="CF66" s="80">
        <f>'MOD Vectors ALL'!CF66*($E66=$F$1)</f>
        <v>0</v>
      </c>
      <c r="CG66" s="80">
        <f>'MOD Vectors ALL'!CG66*($E66=$F$1)</f>
        <v>0</v>
      </c>
      <c r="CH66" s="80">
        <f>'MOD Vectors ALL'!CH66*($E66=$F$1)</f>
        <v>0</v>
      </c>
      <c r="CI66" s="80">
        <f>'MOD Vectors ALL'!CI66*($E66=$F$1)</f>
        <v>0</v>
      </c>
      <c r="CJ66" s="80">
        <f>'MOD Vectors ALL'!CJ66*($E66=$F$1)</f>
        <v>0</v>
      </c>
      <c r="CK66" s="80">
        <f>'MOD Vectors ALL'!CK66*($E66=$F$1)</f>
        <v>0</v>
      </c>
      <c r="CL66" s="80">
        <f>'MOD Vectors ALL'!CL66*($E66=$F$1)</f>
        <v>0</v>
      </c>
      <c r="CM66" s="80">
        <f>'MOD Vectors ALL'!CM66*($E66=$F$1)</f>
        <v>0</v>
      </c>
      <c r="CN66" s="80">
        <f>'MOD Vectors ALL'!CN66*($E66=$F$1)</f>
        <v>0</v>
      </c>
      <c r="CO66" s="80">
        <f>'MOD Vectors ALL'!CO66*($E66=$F$1)</f>
        <v>0</v>
      </c>
      <c r="CP66" s="80">
        <f>'MOD Vectors ALL'!CP66*($E66=$F$1)</f>
        <v>0</v>
      </c>
      <c r="CQ66" s="80">
        <f>'MOD Vectors ALL'!CQ66*($E66=$F$1)</f>
        <v>0</v>
      </c>
      <c r="CR66" s="80">
        <f>'MOD Vectors ALL'!CR66*($E66=$F$1)</f>
        <v>0</v>
      </c>
      <c r="CS66" s="80">
        <f>'MOD Vectors ALL'!CS66*($E66=$F$1)</f>
        <v>0</v>
      </c>
      <c r="CT66" s="80">
        <f>'MOD Vectors ALL'!CT66*($E66=$F$1)</f>
        <v>0</v>
      </c>
      <c r="CU66" s="80">
        <f>'MOD Vectors ALL'!CU66*($E66=$F$1)</f>
        <v>0</v>
      </c>
      <c r="CV66" s="80">
        <f>'MOD Vectors ALL'!CV66*($E66=$F$1)</f>
        <v>0</v>
      </c>
      <c r="CW66" s="80">
        <f>'MOD Vectors ALL'!CW66*($E66=$F$1)</f>
        <v>0</v>
      </c>
      <c r="CX66" s="80">
        <f>'MOD Vectors ALL'!CX66*($E66=$F$1)</f>
        <v>0</v>
      </c>
      <c r="CY66" s="80">
        <f>'MOD Vectors ALL'!CY66*($E66=$F$1)</f>
        <v>0</v>
      </c>
      <c r="CZ66" s="80">
        <f>'MOD Vectors ALL'!CZ66*($E66=$F$1)</f>
        <v>0</v>
      </c>
      <c r="DA66" s="80">
        <f>'MOD Vectors ALL'!DA66*($E66=$F$1)</f>
        <v>0</v>
      </c>
      <c r="DB66" s="80">
        <f>'MOD Vectors ALL'!DB66*($E66=$F$1)</f>
        <v>0</v>
      </c>
      <c r="DC66" s="80">
        <f>'MOD Vectors ALL'!DC66*($E66=$F$1)</f>
        <v>0</v>
      </c>
      <c r="DD66" s="80">
        <f>'MOD Vectors ALL'!DD66*($E66=$F$1)</f>
        <v>0</v>
      </c>
      <c r="DE66" s="80">
        <f>'MOD Vectors ALL'!DE66*($E66=$F$1)</f>
        <v>0</v>
      </c>
      <c r="DF66" s="80">
        <f>'MOD Vectors ALL'!DF66*($E66=$F$1)</f>
        <v>0</v>
      </c>
      <c r="DG66" s="80">
        <f>'MOD Vectors ALL'!DG66*($E66=$F$1)</f>
        <v>0</v>
      </c>
      <c r="DH66" s="80">
        <f>'MOD Vectors ALL'!DH66*($E66=$F$1)</f>
        <v>0</v>
      </c>
      <c r="DI66" s="80">
        <f>'MOD Vectors ALL'!DI66*($E66=$F$1)</f>
        <v>0</v>
      </c>
      <c r="DJ66" s="80">
        <f>'MOD Vectors ALL'!DJ66*($E66=$F$1)</f>
        <v>0</v>
      </c>
      <c r="DK66" s="80">
        <f>'MOD Vectors ALL'!DK66*($E66=$F$1)</f>
        <v>0</v>
      </c>
      <c r="DL66" s="80">
        <f>'MOD Vectors ALL'!DL66*($E66=$F$1)</f>
        <v>0</v>
      </c>
      <c r="DM66" s="80">
        <f>'MOD Vectors ALL'!DM66*($E66=$F$1)</f>
        <v>0</v>
      </c>
      <c r="DN66" s="80">
        <f>'MOD Vectors ALL'!DN66*($E66=$F$1)</f>
        <v>0</v>
      </c>
      <c r="DO66" s="80">
        <f>'MOD Vectors ALL'!DO66*($E66=$F$1)</f>
        <v>0</v>
      </c>
      <c r="DP66" s="80">
        <f>'MOD Vectors ALL'!DP66*($E66=$F$1)</f>
        <v>0</v>
      </c>
      <c r="DQ66" s="80">
        <f>'MOD Vectors ALL'!DQ66*($E66=$F$1)</f>
        <v>0</v>
      </c>
    </row>
    <row r="67" spans="1:121" x14ac:dyDescent="0.2">
      <c r="A67">
        <v>800</v>
      </c>
      <c r="B67" t="s">
        <v>16</v>
      </c>
      <c r="C67" t="s">
        <v>369</v>
      </c>
      <c r="D67" t="s">
        <v>533</v>
      </c>
      <c r="E67" t="s">
        <v>524</v>
      </c>
      <c r="F67" t="s">
        <v>34</v>
      </c>
      <c r="G67">
        <v>4.4502E-2</v>
      </c>
      <c r="H67">
        <v>-0.13882</v>
      </c>
      <c r="I67" s="80">
        <f>'MOD Vectors ALL'!I67*($E67=$F$1)</f>
        <v>0</v>
      </c>
      <c r="J67" s="80">
        <f>'MOD Vectors ALL'!J67*($E67=$F$1)</f>
        <v>0</v>
      </c>
      <c r="K67" s="80">
        <f>'MOD Vectors ALL'!K67*($E67=$F$1)</f>
        <v>0</v>
      </c>
      <c r="L67" s="80">
        <f>'MOD Vectors ALL'!L67*($E67=$F$1)</f>
        <v>0</v>
      </c>
      <c r="M67" s="80">
        <f>'MOD Vectors ALL'!M67*($E67=$F$1)</f>
        <v>0</v>
      </c>
      <c r="N67" s="80">
        <f>'MOD Vectors ALL'!N67*($E67=$F$1)</f>
        <v>0</v>
      </c>
      <c r="O67" s="80">
        <f>'MOD Vectors ALL'!O67*($E67=$F$1)</f>
        <v>0</v>
      </c>
      <c r="P67" s="80">
        <f>'MOD Vectors ALL'!P67*($E67=$F$1)</f>
        <v>0</v>
      </c>
      <c r="Q67" s="80">
        <f>'MOD Vectors ALL'!Q67*($E67=$F$1)</f>
        <v>0</v>
      </c>
      <c r="R67" s="80">
        <f>'MOD Vectors ALL'!R67*($E67=$F$1)</f>
        <v>0</v>
      </c>
      <c r="S67" s="80">
        <f>'MOD Vectors ALL'!S67*($E67=$F$1)</f>
        <v>0</v>
      </c>
      <c r="T67" s="80">
        <f>'MOD Vectors ALL'!T67*($E67=$F$1)</f>
        <v>0</v>
      </c>
      <c r="U67" s="80">
        <f>'MOD Vectors ALL'!U67*($E67=$F$1)</f>
        <v>0</v>
      </c>
      <c r="V67" s="80">
        <f>'MOD Vectors ALL'!V67*($E67=$F$1)</f>
        <v>0</v>
      </c>
      <c r="W67" s="80">
        <f>'MOD Vectors ALL'!W67*($E67=$F$1)</f>
        <v>0</v>
      </c>
      <c r="X67" s="80">
        <f>'MOD Vectors ALL'!X67*($E67=$F$1)</f>
        <v>0</v>
      </c>
      <c r="Y67" s="80">
        <f>'MOD Vectors ALL'!Y67*($E67=$F$1)</f>
        <v>0</v>
      </c>
      <c r="Z67" s="80">
        <f>'MOD Vectors ALL'!Z67*($E67=$F$1)</f>
        <v>0</v>
      </c>
      <c r="AA67" s="80">
        <f>'MOD Vectors ALL'!AA67*($E67=$F$1)</f>
        <v>0</v>
      </c>
      <c r="AB67" s="80">
        <f>'MOD Vectors ALL'!AB67*($E67=$F$1)</f>
        <v>0</v>
      </c>
      <c r="AC67" s="80">
        <f>'MOD Vectors ALL'!AC67*($E67=$F$1)</f>
        <v>0</v>
      </c>
      <c r="AD67" s="80">
        <f>'MOD Vectors ALL'!AD67*($E67=$F$1)</f>
        <v>0</v>
      </c>
      <c r="AE67" s="80">
        <f>'MOD Vectors ALL'!AE67*($E67=$F$1)</f>
        <v>0</v>
      </c>
      <c r="AF67" s="80">
        <f>'MOD Vectors ALL'!AF67*($E67=$F$1)</f>
        <v>0</v>
      </c>
      <c r="AG67" s="80">
        <f>'MOD Vectors ALL'!AG67*($E67=$F$1)</f>
        <v>0</v>
      </c>
      <c r="AH67" s="80">
        <f>'MOD Vectors ALL'!AH67*($E67=$F$1)</f>
        <v>0</v>
      </c>
      <c r="AI67" s="80">
        <f>'MOD Vectors ALL'!AI67*($E67=$F$1)</f>
        <v>0</v>
      </c>
      <c r="AJ67" s="80">
        <f>'MOD Vectors ALL'!AJ67*($E67=$F$1)</f>
        <v>0</v>
      </c>
      <c r="AK67" s="80">
        <f>'MOD Vectors ALL'!AK67*($E67=$F$1)</f>
        <v>0</v>
      </c>
      <c r="AL67" s="80">
        <f>'MOD Vectors ALL'!AL67*($E67=$F$1)</f>
        <v>0</v>
      </c>
      <c r="AM67" s="80">
        <f>'MOD Vectors ALL'!AM67*($E67=$F$1)</f>
        <v>0</v>
      </c>
      <c r="AN67" s="80">
        <f>'MOD Vectors ALL'!AN67*($E67=$F$1)</f>
        <v>0</v>
      </c>
      <c r="AO67" s="80">
        <f>'MOD Vectors ALL'!AO67*($E67=$F$1)</f>
        <v>0</v>
      </c>
      <c r="AP67" s="80">
        <f>'MOD Vectors ALL'!AP67*($E67=$F$1)</f>
        <v>0</v>
      </c>
      <c r="AQ67" s="80">
        <f>'MOD Vectors ALL'!AQ67*($E67=$F$1)</f>
        <v>0</v>
      </c>
      <c r="AR67" s="80">
        <f>'MOD Vectors ALL'!AR67*($E67=$F$1)</f>
        <v>0</v>
      </c>
      <c r="AS67" s="80">
        <f>'MOD Vectors ALL'!AS67*($E67=$F$1)</f>
        <v>0</v>
      </c>
      <c r="AT67" s="80">
        <f>'MOD Vectors ALL'!AT67*($E67=$F$1)</f>
        <v>0</v>
      </c>
      <c r="AU67" s="80">
        <f>'MOD Vectors ALL'!AU67*($E67=$F$1)</f>
        <v>0</v>
      </c>
      <c r="AV67" s="80">
        <f>'MOD Vectors ALL'!AV67*($E67=$F$1)</f>
        <v>0</v>
      </c>
      <c r="AW67" s="80">
        <f>'MOD Vectors ALL'!AW67*($E67=$F$1)</f>
        <v>0</v>
      </c>
      <c r="AX67" s="80">
        <f>'MOD Vectors ALL'!AX67*($E67=$F$1)</f>
        <v>0</v>
      </c>
      <c r="AY67" s="80">
        <f>'MOD Vectors ALL'!AY67*($E67=$F$1)</f>
        <v>0</v>
      </c>
      <c r="AZ67" s="80">
        <f>'MOD Vectors ALL'!AZ67*($E67=$F$1)</f>
        <v>0</v>
      </c>
      <c r="BA67" s="80">
        <f>'MOD Vectors ALL'!BA67*($E67=$F$1)</f>
        <v>0</v>
      </c>
      <c r="BB67" s="80">
        <f>'MOD Vectors ALL'!BB67*($E67=$F$1)</f>
        <v>0</v>
      </c>
      <c r="BC67" s="80">
        <f>'MOD Vectors ALL'!BC67*($E67=$F$1)</f>
        <v>0</v>
      </c>
      <c r="BD67" s="80">
        <f>'MOD Vectors ALL'!BD67*($E67=$F$1)</f>
        <v>0</v>
      </c>
      <c r="BE67" s="80">
        <f>'MOD Vectors ALL'!BE67*($E67=$F$1)</f>
        <v>0</v>
      </c>
      <c r="BF67" s="80">
        <f>'MOD Vectors ALL'!BF67*($E67=$F$1)</f>
        <v>0</v>
      </c>
      <c r="BG67" s="80">
        <f>'MOD Vectors ALL'!BG67*($E67=$F$1)</f>
        <v>0</v>
      </c>
      <c r="BH67" s="80">
        <f>'MOD Vectors ALL'!BH67*($E67=$F$1)</f>
        <v>0</v>
      </c>
      <c r="BI67" s="80">
        <f>'MOD Vectors ALL'!BI67*($E67=$F$1)</f>
        <v>0</v>
      </c>
      <c r="BJ67" s="80">
        <f>'MOD Vectors ALL'!BJ67*($E67=$F$1)</f>
        <v>0</v>
      </c>
      <c r="BK67" s="80">
        <f>'MOD Vectors ALL'!BK67*($E67=$F$1)</f>
        <v>0</v>
      </c>
      <c r="BL67" s="80">
        <f>'MOD Vectors ALL'!BL67*($E67=$F$1)</f>
        <v>0</v>
      </c>
      <c r="BM67" s="80">
        <f>'MOD Vectors ALL'!BM67*($E67=$F$1)</f>
        <v>0</v>
      </c>
      <c r="BN67" s="80">
        <f>'MOD Vectors ALL'!BN67*($E67=$F$1)</f>
        <v>0</v>
      </c>
      <c r="BO67" s="80">
        <f>'MOD Vectors ALL'!BO67*($E67=$F$1)</f>
        <v>0</v>
      </c>
      <c r="BP67" s="80">
        <f>'MOD Vectors ALL'!BP67*($E67=$F$1)</f>
        <v>0</v>
      </c>
      <c r="BQ67" s="80">
        <f>'MOD Vectors ALL'!BQ67*($E67=$F$1)</f>
        <v>0</v>
      </c>
      <c r="BR67" s="80">
        <f>'MOD Vectors ALL'!BR67*($E67=$F$1)</f>
        <v>0</v>
      </c>
      <c r="BS67" s="80">
        <f>'MOD Vectors ALL'!BS67*($E67=$F$1)</f>
        <v>0</v>
      </c>
      <c r="BT67" s="80">
        <f>'MOD Vectors ALL'!BT67*($E67=$F$1)</f>
        <v>0</v>
      </c>
      <c r="BU67" s="80">
        <f>'MOD Vectors ALL'!BU67*($E67=$F$1)</f>
        <v>0</v>
      </c>
      <c r="BV67" s="80">
        <f>'MOD Vectors ALL'!BV67*($E67=$F$1)</f>
        <v>0</v>
      </c>
      <c r="BW67" s="80">
        <f>'MOD Vectors ALL'!BW67*($E67=$F$1)</f>
        <v>0</v>
      </c>
      <c r="BX67" s="80">
        <f>'MOD Vectors ALL'!BX67*($E67=$F$1)</f>
        <v>0</v>
      </c>
      <c r="BY67" s="80">
        <f>'MOD Vectors ALL'!BY67*($E67=$F$1)</f>
        <v>0</v>
      </c>
      <c r="BZ67" s="80">
        <f>'MOD Vectors ALL'!BZ67*($E67=$F$1)</f>
        <v>0</v>
      </c>
      <c r="CA67" s="80">
        <f>'MOD Vectors ALL'!CA67*($E67=$F$1)</f>
        <v>0</v>
      </c>
      <c r="CB67" s="80">
        <f>'MOD Vectors ALL'!CB67*($E67=$F$1)</f>
        <v>0</v>
      </c>
      <c r="CC67" s="80">
        <f>'MOD Vectors ALL'!CC67*($E67=$F$1)</f>
        <v>0</v>
      </c>
      <c r="CD67" s="80">
        <f>'MOD Vectors ALL'!CD67*($E67=$F$1)</f>
        <v>0</v>
      </c>
      <c r="CE67" s="80">
        <f>'MOD Vectors ALL'!CE67*($E67=$F$1)</f>
        <v>0</v>
      </c>
      <c r="CF67" s="80">
        <f>'MOD Vectors ALL'!CF67*($E67=$F$1)</f>
        <v>0</v>
      </c>
      <c r="CG67" s="80">
        <f>'MOD Vectors ALL'!CG67*($E67=$F$1)</f>
        <v>0</v>
      </c>
      <c r="CH67" s="80">
        <f>'MOD Vectors ALL'!CH67*($E67=$F$1)</f>
        <v>0</v>
      </c>
      <c r="CI67" s="80">
        <f>'MOD Vectors ALL'!CI67*($E67=$F$1)</f>
        <v>0</v>
      </c>
      <c r="CJ67" s="80">
        <f>'MOD Vectors ALL'!CJ67*($E67=$F$1)</f>
        <v>0</v>
      </c>
      <c r="CK67" s="80">
        <f>'MOD Vectors ALL'!CK67*($E67=$F$1)</f>
        <v>0</v>
      </c>
      <c r="CL67" s="80">
        <f>'MOD Vectors ALL'!CL67*($E67=$F$1)</f>
        <v>0</v>
      </c>
      <c r="CM67" s="80">
        <f>'MOD Vectors ALL'!CM67*($E67=$F$1)</f>
        <v>0</v>
      </c>
      <c r="CN67" s="80">
        <f>'MOD Vectors ALL'!CN67*($E67=$F$1)</f>
        <v>0</v>
      </c>
      <c r="CO67" s="80">
        <f>'MOD Vectors ALL'!CO67*($E67=$F$1)</f>
        <v>0</v>
      </c>
      <c r="CP67" s="80">
        <f>'MOD Vectors ALL'!CP67*($E67=$F$1)</f>
        <v>0</v>
      </c>
      <c r="CQ67" s="80">
        <f>'MOD Vectors ALL'!CQ67*($E67=$F$1)</f>
        <v>0</v>
      </c>
      <c r="CR67" s="80">
        <f>'MOD Vectors ALL'!CR67*($E67=$F$1)</f>
        <v>0</v>
      </c>
      <c r="CS67" s="80">
        <f>'MOD Vectors ALL'!CS67*($E67=$F$1)</f>
        <v>0</v>
      </c>
      <c r="CT67" s="80">
        <f>'MOD Vectors ALL'!CT67*($E67=$F$1)</f>
        <v>0</v>
      </c>
      <c r="CU67" s="80">
        <f>'MOD Vectors ALL'!CU67*($E67=$F$1)</f>
        <v>0</v>
      </c>
      <c r="CV67" s="80">
        <f>'MOD Vectors ALL'!CV67*($E67=$F$1)</f>
        <v>0</v>
      </c>
      <c r="CW67" s="80">
        <f>'MOD Vectors ALL'!CW67*($E67=$F$1)</f>
        <v>0</v>
      </c>
      <c r="CX67" s="80">
        <f>'MOD Vectors ALL'!CX67*($E67=$F$1)</f>
        <v>0</v>
      </c>
      <c r="CY67" s="80">
        <f>'MOD Vectors ALL'!CY67*($E67=$F$1)</f>
        <v>0</v>
      </c>
      <c r="CZ67" s="80">
        <f>'MOD Vectors ALL'!CZ67*($E67=$F$1)</f>
        <v>0</v>
      </c>
      <c r="DA67" s="80">
        <f>'MOD Vectors ALL'!DA67*($E67=$F$1)</f>
        <v>0</v>
      </c>
      <c r="DB67" s="80">
        <f>'MOD Vectors ALL'!DB67*($E67=$F$1)</f>
        <v>0</v>
      </c>
      <c r="DC67" s="80">
        <f>'MOD Vectors ALL'!DC67*($E67=$F$1)</f>
        <v>0</v>
      </c>
      <c r="DD67" s="80">
        <f>'MOD Vectors ALL'!DD67*($E67=$F$1)</f>
        <v>0</v>
      </c>
      <c r="DE67" s="80">
        <f>'MOD Vectors ALL'!DE67*($E67=$F$1)</f>
        <v>0</v>
      </c>
      <c r="DF67" s="80">
        <f>'MOD Vectors ALL'!DF67*($E67=$F$1)</f>
        <v>0</v>
      </c>
      <c r="DG67" s="80">
        <f>'MOD Vectors ALL'!DG67*($E67=$F$1)</f>
        <v>0</v>
      </c>
      <c r="DH67" s="80">
        <f>'MOD Vectors ALL'!DH67*($E67=$F$1)</f>
        <v>0</v>
      </c>
      <c r="DI67" s="80">
        <f>'MOD Vectors ALL'!DI67*($E67=$F$1)</f>
        <v>0</v>
      </c>
      <c r="DJ67" s="80">
        <f>'MOD Vectors ALL'!DJ67*($E67=$F$1)</f>
        <v>0</v>
      </c>
      <c r="DK67" s="80">
        <f>'MOD Vectors ALL'!DK67*($E67=$F$1)</f>
        <v>0</v>
      </c>
      <c r="DL67" s="80">
        <f>'MOD Vectors ALL'!DL67*($E67=$F$1)</f>
        <v>0</v>
      </c>
      <c r="DM67" s="80">
        <f>'MOD Vectors ALL'!DM67*($E67=$F$1)</f>
        <v>0</v>
      </c>
      <c r="DN67" s="80">
        <f>'MOD Vectors ALL'!DN67*($E67=$F$1)</f>
        <v>0</v>
      </c>
      <c r="DO67" s="80">
        <f>'MOD Vectors ALL'!DO67*($E67=$F$1)</f>
        <v>0</v>
      </c>
      <c r="DP67" s="80">
        <f>'MOD Vectors ALL'!DP67*($E67=$F$1)</f>
        <v>0</v>
      </c>
      <c r="DQ67" s="80">
        <f>'MOD Vectors ALL'!DQ67*($E67=$F$1)</f>
        <v>0</v>
      </c>
    </row>
    <row r="68" spans="1:121" x14ac:dyDescent="0.2">
      <c r="A68">
        <v>990</v>
      </c>
      <c r="B68" t="s">
        <v>16</v>
      </c>
      <c r="C68" t="s">
        <v>369</v>
      </c>
      <c r="D68" t="s">
        <v>522</v>
      </c>
      <c r="E68" t="s">
        <v>520</v>
      </c>
      <c r="F68" t="s">
        <v>521</v>
      </c>
      <c r="G68">
        <v>36.003245</v>
      </c>
      <c r="H68">
        <v>30.92</v>
      </c>
      <c r="I68" s="80">
        <f>'MOD Vectors ALL'!I68*($E68=$F$1)</f>
        <v>0</v>
      </c>
      <c r="J68" s="80">
        <f>'MOD Vectors ALL'!J68*($E68=$F$1)</f>
        <v>0</v>
      </c>
      <c r="K68" s="80">
        <f>'MOD Vectors ALL'!K68*($E68=$F$1)</f>
        <v>0</v>
      </c>
      <c r="L68" s="80">
        <f>'MOD Vectors ALL'!L68*($E68=$F$1)</f>
        <v>0</v>
      </c>
      <c r="M68" s="80">
        <f>'MOD Vectors ALL'!M68*($E68=$F$1)</f>
        <v>0</v>
      </c>
      <c r="N68" s="80">
        <f>'MOD Vectors ALL'!N68*($E68=$F$1)</f>
        <v>0</v>
      </c>
      <c r="O68" s="80">
        <f>'MOD Vectors ALL'!O68*($E68=$F$1)</f>
        <v>0</v>
      </c>
      <c r="P68" s="80">
        <f>'MOD Vectors ALL'!P68*($E68=$F$1)</f>
        <v>0</v>
      </c>
      <c r="Q68" s="80">
        <f>'MOD Vectors ALL'!Q68*($E68=$F$1)</f>
        <v>0</v>
      </c>
      <c r="R68" s="80">
        <f>'MOD Vectors ALL'!R68*($E68=$F$1)</f>
        <v>0</v>
      </c>
      <c r="S68" s="80">
        <f>'MOD Vectors ALL'!S68*($E68=$F$1)</f>
        <v>0</v>
      </c>
      <c r="T68" s="80">
        <f>'MOD Vectors ALL'!T68*($E68=$F$1)</f>
        <v>0</v>
      </c>
      <c r="U68" s="80">
        <f>'MOD Vectors ALL'!U68*($E68=$F$1)</f>
        <v>0</v>
      </c>
      <c r="V68" s="80">
        <f>'MOD Vectors ALL'!V68*($E68=$F$1)</f>
        <v>0</v>
      </c>
      <c r="W68" s="80">
        <f>'MOD Vectors ALL'!W68*($E68=$F$1)</f>
        <v>0</v>
      </c>
      <c r="X68" s="80">
        <f>'MOD Vectors ALL'!X68*($E68=$F$1)</f>
        <v>0</v>
      </c>
      <c r="Y68" s="80">
        <f>'MOD Vectors ALL'!Y68*($E68=$F$1)</f>
        <v>0</v>
      </c>
      <c r="Z68" s="80">
        <f>'MOD Vectors ALL'!Z68*($E68=$F$1)</f>
        <v>0</v>
      </c>
      <c r="AA68" s="80">
        <f>'MOD Vectors ALL'!AA68*($E68=$F$1)</f>
        <v>0</v>
      </c>
      <c r="AB68" s="80">
        <f>'MOD Vectors ALL'!AB68*($E68=$F$1)</f>
        <v>0</v>
      </c>
      <c r="AC68" s="80">
        <f>'MOD Vectors ALL'!AC68*($E68=$F$1)</f>
        <v>0</v>
      </c>
      <c r="AD68" s="80">
        <f>'MOD Vectors ALL'!AD68*($E68=$F$1)</f>
        <v>0</v>
      </c>
      <c r="AE68" s="80">
        <f>'MOD Vectors ALL'!AE68*($E68=$F$1)</f>
        <v>0</v>
      </c>
      <c r="AF68" s="80">
        <f>'MOD Vectors ALL'!AF68*($E68=$F$1)</f>
        <v>0</v>
      </c>
      <c r="AG68" s="80">
        <f>'MOD Vectors ALL'!AG68*($E68=$F$1)</f>
        <v>0</v>
      </c>
      <c r="AH68" s="80">
        <f>'MOD Vectors ALL'!AH68*($E68=$F$1)</f>
        <v>0</v>
      </c>
      <c r="AI68" s="80">
        <f>'MOD Vectors ALL'!AI68*($E68=$F$1)</f>
        <v>0</v>
      </c>
      <c r="AJ68" s="80">
        <f>'MOD Vectors ALL'!AJ68*($E68=$F$1)</f>
        <v>0</v>
      </c>
      <c r="AK68" s="80">
        <f>'MOD Vectors ALL'!AK68*($E68=$F$1)</f>
        <v>0</v>
      </c>
      <c r="AL68" s="80">
        <f>'MOD Vectors ALL'!AL68*($E68=$F$1)</f>
        <v>0</v>
      </c>
      <c r="AM68" s="80">
        <f>'MOD Vectors ALL'!AM68*($E68=$F$1)</f>
        <v>0</v>
      </c>
      <c r="AN68" s="80">
        <f>'MOD Vectors ALL'!AN68*($E68=$F$1)</f>
        <v>0</v>
      </c>
      <c r="AO68" s="80">
        <f>'MOD Vectors ALL'!AO68*($E68=$F$1)</f>
        <v>0</v>
      </c>
      <c r="AP68" s="80">
        <f>'MOD Vectors ALL'!AP68*($E68=$F$1)</f>
        <v>0</v>
      </c>
      <c r="AQ68" s="80">
        <f>'MOD Vectors ALL'!AQ68*($E68=$F$1)</f>
        <v>0</v>
      </c>
      <c r="AR68" s="80">
        <f>'MOD Vectors ALL'!AR68*($E68=$F$1)</f>
        <v>0</v>
      </c>
      <c r="AS68" s="80">
        <f>'MOD Vectors ALL'!AS68*($E68=$F$1)</f>
        <v>0</v>
      </c>
      <c r="AT68" s="80">
        <f>'MOD Vectors ALL'!AT68*($E68=$F$1)</f>
        <v>0</v>
      </c>
      <c r="AU68" s="80">
        <f>'MOD Vectors ALL'!AU68*($E68=$F$1)</f>
        <v>0</v>
      </c>
      <c r="AV68" s="80">
        <f>'MOD Vectors ALL'!AV68*($E68=$F$1)</f>
        <v>0</v>
      </c>
      <c r="AW68" s="80">
        <f>'MOD Vectors ALL'!AW68*($E68=$F$1)</f>
        <v>0</v>
      </c>
      <c r="AX68" s="80">
        <f>'MOD Vectors ALL'!AX68*($E68=$F$1)</f>
        <v>0</v>
      </c>
      <c r="AY68" s="80">
        <f>'MOD Vectors ALL'!AY68*($E68=$F$1)</f>
        <v>0</v>
      </c>
      <c r="AZ68" s="80">
        <f>'MOD Vectors ALL'!AZ68*($E68=$F$1)</f>
        <v>0</v>
      </c>
      <c r="BA68" s="80">
        <f>'MOD Vectors ALL'!BA68*($E68=$F$1)</f>
        <v>0</v>
      </c>
      <c r="BB68" s="80">
        <f>'MOD Vectors ALL'!BB68*($E68=$F$1)</f>
        <v>0</v>
      </c>
      <c r="BC68" s="80">
        <f>'MOD Vectors ALL'!BC68*($E68=$F$1)</f>
        <v>0</v>
      </c>
      <c r="BD68" s="80">
        <f>'MOD Vectors ALL'!BD68*($E68=$F$1)</f>
        <v>0</v>
      </c>
      <c r="BE68" s="80">
        <f>'MOD Vectors ALL'!BE68*($E68=$F$1)</f>
        <v>0</v>
      </c>
      <c r="BF68" s="80">
        <f>'MOD Vectors ALL'!BF68*($E68=$F$1)</f>
        <v>0</v>
      </c>
      <c r="BG68" s="80">
        <f>'MOD Vectors ALL'!BG68*($E68=$F$1)</f>
        <v>0</v>
      </c>
      <c r="BH68" s="80">
        <f>'MOD Vectors ALL'!BH68*($E68=$F$1)</f>
        <v>0</v>
      </c>
      <c r="BI68" s="80">
        <f>'MOD Vectors ALL'!BI68*($E68=$F$1)</f>
        <v>0</v>
      </c>
      <c r="BJ68" s="80">
        <f>'MOD Vectors ALL'!BJ68*($E68=$F$1)</f>
        <v>0</v>
      </c>
      <c r="BK68" s="80">
        <f>'MOD Vectors ALL'!BK68*($E68=$F$1)</f>
        <v>0</v>
      </c>
      <c r="BL68" s="80">
        <f>'MOD Vectors ALL'!BL68*($E68=$F$1)</f>
        <v>0</v>
      </c>
      <c r="BM68" s="80">
        <f>'MOD Vectors ALL'!BM68*($E68=$F$1)</f>
        <v>0</v>
      </c>
      <c r="BN68" s="80">
        <f>'MOD Vectors ALL'!BN68*($E68=$F$1)</f>
        <v>0</v>
      </c>
      <c r="BO68" s="80">
        <f>'MOD Vectors ALL'!BO68*($E68=$F$1)</f>
        <v>0</v>
      </c>
      <c r="BP68" s="80">
        <f>'MOD Vectors ALL'!BP68*($E68=$F$1)</f>
        <v>0</v>
      </c>
      <c r="BQ68" s="80">
        <f>'MOD Vectors ALL'!BQ68*($E68=$F$1)</f>
        <v>0</v>
      </c>
      <c r="BR68" s="80">
        <f>'MOD Vectors ALL'!BR68*($E68=$F$1)</f>
        <v>0</v>
      </c>
      <c r="BS68" s="80">
        <f>'MOD Vectors ALL'!BS68*($E68=$F$1)</f>
        <v>0</v>
      </c>
      <c r="BT68" s="80">
        <f>'MOD Vectors ALL'!BT68*($E68=$F$1)</f>
        <v>0</v>
      </c>
      <c r="BU68" s="80">
        <f>'MOD Vectors ALL'!BU68*($E68=$F$1)</f>
        <v>0</v>
      </c>
      <c r="BV68" s="80">
        <f>'MOD Vectors ALL'!BV68*($E68=$F$1)</f>
        <v>0</v>
      </c>
      <c r="BW68" s="80">
        <f>'MOD Vectors ALL'!BW68*($E68=$F$1)</f>
        <v>0</v>
      </c>
      <c r="BX68" s="80">
        <f>'MOD Vectors ALL'!BX68*($E68=$F$1)</f>
        <v>0</v>
      </c>
      <c r="BY68" s="80">
        <f>'MOD Vectors ALL'!BY68*($E68=$F$1)</f>
        <v>0</v>
      </c>
      <c r="BZ68" s="80">
        <f>'MOD Vectors ALL'!BZ68*($E68=$F$1)</f>
        <v>0</v>
      </c>
      <c r="CA68" s="80">
        <f>'MOD Vectors ALL'!CA68*($E68=$F$1)</f>
        <v>0</v>
      </c>
      <c r="CB68" s="80">
        <f>'MOD Vectors ALL'!CB68*($E68=$F$1)</f>
        <v>0</v>
      </c>
      <c r="CC68" s="80">
        <f>'MOD Vectors ALL'!CC68*($E68=$F$1)</f>
        <v>0</v>
      </c>
      <c r="CD68" s="80">
        <f>'MOD Vectors ALL'!CD68*($E68=$F$1)</f>
        <v>0</v>
      </c>
      <c r="CE68" s="80">
        <f>'MOD Vectors ALL'!CE68*($E68=$F$1)</f>
        <v>0</v>
      </c>
      <c r="CF68" s="80">
        <f>'MOD Vectors ALL'!CF68*($E68=$F$1)</f>
        <v>0</v>
      </c>
      <c r="CG68" s="80">
        <f>'MOD Vectors ALL'!CG68*($E68=$F$1)</f>
        <v>0</v>
      </c>
      <c r="CH68" s="80">
        <f>'MOD Vectors ALL'!CH68*($E68=$F$1)</f>
        <v>0</v>
      </c>
      <c r="CI68" s="80">
        <f>'MOD Vectors ALL'!CI68*($E68=$F$1)</f>
        <v>0</v>
      </c>
      <c r="CJ68" s="80">
        <f>'MOD Vectors ALL'!CJ68*($E68=$F$1)</f>
        <v>0</v>
      </c>
      <c r="CK68" s="80">
        <f>'MOD Vectors ALL'!CK68*($E68=$F$1)</f>
        <v>0</v>
      </c>
      <c r="CL68" s="80">
        <f>'MOD Vectors ALL'!CL68*($E68=$F$1)</f>
        <v>0</v>
      </c>
      <c r="CM68" s="80">
        <f>'MOD Vectors ALL'!CM68*($E68=$F$1)</f>
        <v>0</v>
      </c>
      <c r="CN68" s="80">
        <f>'MOD Vectors ALL'!CN68*($E68=$F$1)</f>
        <v>0</v>
      </c>
      <c r="CO68" s="80">
        <f>'MOD Vectors ALL'!CO68*($E68=$F$1)</f>
        <v>0</v>
      </c>
      <c r="CP68" s="80">
        <f>'MOD Vectors ALL'!CP68*($E68=$F$1)</f>
        <v>0</v>
      </c>
      <c r="CQ68" s="80">
        <f>'MOD Vectors ALL'!CQ68*($E68=$F$1)</f>
        <v>0</v>
      </c>
      <c r="CR68" s="80">
        <f>'MOD Vectors ALL'!CR68*($E68=$F$1)</f>
        <v>0</v>
      </c>
      <c r="CS68" s="80">
        <f>'MOD Vectors ALL'!CS68*($E68=$F$1)</f>
        <v>0</v>
      </c>
      <c r="CT68" s="80">
        <f>'MOD Vectors ALL'!CT68*($E68=$F$1)</f>
        <v>0</v>
      </c>
      <c r="CU68" s="80">
        <f>'MOD Vectors ALL'!CU68*($E68=$F$1)</f>
        <v>0</v>
      </c>
      <c r="CV68" s="80">
        <f>'MOD Vectors ALL'!CV68*($E68=$F$1)</f>
        <v>0</v>
      </c>
      <c r="CW68" s="80">
        <f>'MOD Vectors ALL'!CW68*($E68=$F$1)</f>
        <v>0</v>
      </c>
      <c r="CX68" s="80">
        <f>'MOD Vectors ALL'!CX68*($E68=$F$1)</f>
        <v>0</v>
      </c>
      <c r="CY68" s="80">
        <f>'MOD Vectors ALL'!CY68*($E68=$F$1)</f>
        <v>0</v>
      </c>
      <c r="CZ68" s="80">
        <f>'MOD Vectors ALL'!CZ68*($E68=$F$1)</f>
        <v>0</v>
      </c>
      <c r="DA68" s="80">
        <f>'MOD Vectors ALL'!DA68*($E68=$F$1)</f>
        <v>0</v>
      </c>
      <c r="DB68" s="80">
        <f>'MOD Vectors ALL'!DB68*($E68=$F$1)</f>
        <v>0</v>
      </c>
      <c r="DC68" s="80">
        <f>'MOD Vectors ALL'!DC68*($E68=$F$1)</f>
        <v>0</v>
      </c>
      <c r="DD68" s="80">
        <f>'MOD Vectors ALL'!DD68*($E68=$F$1)</f>
        <v>0</v>
      </c>
      <c r="DE68" s="80">
        <f>'MOD Vectors ALL'!DE68*($E68=$F$1)</f>
        <v>0</v>
      </c>
      <c r="DF68" s="80">
        <f>'MOD Vectors ALL'!DF68*($E68=$F$1)</f>
        <v>0</v>
      </c>
      <c r="DG68" s="80">
        <f>'MOD Vectors ALL'!DG68*($E68=$F$1)</f>
        <v>0</v>
      </c>
      <c r="DH68" s="80">
        <f>'MOD Vectors ALL'!DH68*($E68=$F$1)</f>
        <v>0</v>
      </c>
      <c r="DI68" s="80">
        <f>'MOD Vectors ALL'!DI68*($E68=$F$1)</f>
        <v>0</v>
      </c>
      <c r="DJ68" s="80">
        <f>'MOD Vectors ALL'!DJ68*($E68=$F$1)</f>
        <v>0</v>
      </c>
      <c r="DK68" s="80">
        <f>'MOD Vectors ALL'!DK68*($E68=$F$1)</f>
        <v>0</v>
      </c>
      <c r="DL68" s="80">
        <f>'MOD Vectors ALL'!DL68*($E68=$F$1)</f>
        <v>0</v>
      </c>
      <c r="DM68" s="80">
        <f>'MOD Vectors ALL'!DM68*($E68=$F$1)</f>
        <v>0</v>
      </c>
      <c r="DN68" s="80">
        <f>'MOD Vectors ALL'!DN68*($E68=$F$1)</f>
        <v>0</v>
      </c>
      <c r="DO68" s="80">
        <f>'MOD Vectors ALL'!DO68*($E68=$F$1)</f>
        <v>0</v>
      </c>
      <c r="DP68" s="80">
        <f>'MOD Vectors ALL'!DP68*($E68=$F$1)</f>
        <v>0</v>
      </c>
      <c r="DQ68" s="80">
        <f>'MOD Vectors ALL'!DQ68*($E68=$F$1)</f>
        <v>0</v>
      </c>
    </row>
  </sheetData>
  <mergeCells count="1">
    <mergeCell ref="A1:D1"/>
  </mergeCells>
  <phoneticPr fontId="2"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42"/>
  </sheetPr>
  <dimension ref="A1:DQ68"/>
  <sheetViews>
    <sheetView showGridLines="0" topLeftCell="C1" zoomScale="85" workbookViewId="0">
      <selection activeCell="I2" sqref="I2:DQ68"/>
    </sheetView>
  </sheetViews>
  <sheetFormatPr defaultRowHeight="12.75" x14ac:dyDescent="0.2"/>
  <cols>
    <col min="1" max="1" width="8.5703125" bestFit="1" customWidth="1"/>
    <col min="2" max="3" width="12" bestFit="1" customWidth="1"/>
    <col min="4" max="4" width="15.42578125" bestFit="1" customWidth="1"/>
    <col min="5" max="5" width="11.140625" bestFit="1" customWidth="1"/>
    <col min="6" max="6" width="8.85546875" bestFit="1" customWidth="1"/>
    <col min="7" max="7" width="11.85546875" bestFit="1" customWidth="1"/>
    <col min="8" max="8" width="9" bestFit="1" customWidth="1"/>
    <col min="9" max="9" width="10.85546875" bestFit="1" customWidth="1"/>
    <col min="10" max="10" width="4.85546875" bestFit="1" customWidth="1"/>
    <col min="11" max="11" width="15.42578125" bestFit="1" customWidth="1"/>
    <col min="12" max="12" width="19.42578125" bestFit="1" customWidth="1"/>
    <col min="13" max="13" width="14.140625" bestFit="1" customWidth="1"/>
    <col min="14" max="14" width="14" bestFit="1" customWidth="1"/>
    <col min="15" max="15" width="15.5703125" bestFit="1" customWidth="1"/>
    <col min="16" max="16" width="16.140625" bestFit="1" customWidth="1"/>
    <col min="17" max="17" width="15.7109375" bestFit="1" customWidth="1"/>
    <col min="18" max="18" width="14.28515625" bestFit="1" customWidth="1"/>
    <col min="19" max="19" width="13.28515625" bestFit="1" customWidth="1"/>
    <col min="20" max="20" width="14.7109375" bestFit="1" customWidth="1"/>
    <col min="21" max="22" width="12.85546875" bestFit="1" customWidth="1"/>
    <col min="23" max="23" width="12.5703125" bestFit="1" customWidth="1"/>
    <col min="24" max="24" width="14.7109375" bestFit="1" customWidth="1"/>
    <col min="25" max="25" width="14.42578125" bestFit="1" customWidth="1"/>
    <col min="26" max="26" width="6.42578125" bestFit="1" customWidth="1"/>
    <col min="27" max="27" width="11.5703125" bestFit="1" customWidth="1"/>
    <col min="28" max="28" width="11.7109375" bestFit="1" customWidth="1"/>
    <col min="29" max="29" width="11.85546875" bestFit="1" customWidth="1"/>
    <col min="30" max="30" width="12.42578125" bestFit="1" customWidth="1"/>
    <col min="31" max="31" width="11.28515625" bestFit="1" customWidth="1"/>
    <col min="32" max="32" width="14.42578125" bestFit="1" customWidth="1"/>
    <col min="33" max="33" width="17.7109375" bestFit="1" customWidth="1"/>
    <col min="34" max="34" width="18.42578125" bestFit="1" customWidth="1"/>
    <col min="35" max="35" width="12.28515625" bestFit="1" customWidth="1"/>
    <col min="36" max="36" width="25.140625" bestFit="1" customWidth="1"/>
    <col min="37" max="37" width="29.85546875" bestFit="1" customWidth="1"/>
    <col min="38" max="38" width="10.5703125" bestFit="1" customWidth="1"/>
    <col min="39" max="39" width="15" bestFit="1" customWidth="1"/>
    <col min="40" max="40" width="10.42578125" bestFit="1" customWidth="1"/>
    <col min="41" max="41" width="13.7109375" bestFit="1" customWidth="1"/>
    <col min="42" max="42" width="15.42578125" bestFit="1" customWidth="1"/>
    <col min="43" max="43" width="13.85546875" bestFit="1" customWidth="1"/>
    <col min="44" max="44" width="16.85546875" bestFit="1" customWidth="1"/>
    <col min="45" max="45" width="13.42578125" bestFit="1" customWidth="1"/>
    <col min="46" max="46" width="16.140625" bestFit="1" customWidth="1"/>
    <col min="47" max="47" width="10.5703125" bestFit="1" customWidth="1"/>
    <col min="48" max="48" width="10.85546875" bestFit="1" customWidth="1"/>
    <col min="49" max="49" width="10.42578125" bestFit="1" customWidth="1"/>
    <col min="50" max="50" width="20.7109375" bestFit="1" customWidth="1"/>
    <col min="51" max="51" width="16.28515625" bestFit="1" customWidth="1"/>
    <col min="52" max="52" width="15.28515625" bestFit="1" customWidth="1"/>
    <col min="53" max="53" width="6.7109375" bestFit="1" customWidth="1"/>
    <col min="54" max="54" width="10.42578125" bestFit="1" customWidth="1"/>
    <col min="55" max="55" width="10.5703125" bestFit="1" customWidth="1"/>
    <col min="56" max="56" width="18" bestFit="1" customWidth="1"/>
    <col min="57" max="58" width="11.5703125" bestFit="1" customWidth="1"/>
    <col min="59" max="59" width="15.5703125" bestFit="1" customWidth="1"/>
    <col min="60" max="60" width="29.85546875" bestFit="1" customWidth="1"/>
    <col min="61" max="61" width="15.140625" bestFit="1" customWidth="1"/>
    <col min="62" max="62" width="15.5703125" bestFit="1" customWidth="1"/>
    <col min="63" max="63" width="15.7109375" bestFit="1" customWidth="1"/>
    <col min="64" max="64" width="19.28515625" bestFit="1" customWidth="1"/>
    <col min="65" max="65" width="8.5703125" bestFit="1" customWidth="1"/>
    <col min="66" max="66" width="12.140625" bestFit="1" customWidth="1"/>
    <col min="67" max="67" width="19.5703125" bestFit="1" customWidth="1"/>
    <col min="68" max="68" width="22.28515625" bestFit="1" customWidth="1"/>
    <col min="69" max="69" width="27.42578125" bestFit="1" customWidth="1"/>
    <col min="70" max="70" width="8.42578125" bestFit="1" customWidth="1"/>
    <col min="71" max="71" width="12.140625" bestFit="1" customWidth="1"/>
    <col min="72" max="72" width="14.7109375" bestFit="1" customWidth="1"/>
    <col min="73" max="73" width="12" bestFit="1" customWidth="1"/>
    <col min="74" max="74" width="6.85546875" bestFit="1" customWidth="1"/>
    <col min="75" max="75" width="10.5703125" bestFit="1" customWidth="1"/>
    <col min="76" max="76" width="10.7109375" bestFit="1" customWidth="1"/>
    <col min="77" max="77" width="11.7109375" bestFit="1" customWidth="1"/>
    <col min="78" max="78" width="15.85546875" bestFit="1" customWidth="1"/>
    <col min="79" max="79" width="16" bestFit="1" customWidth="1"/>
    <col min="80" max="80" width="13.42578125" bestFit="1" customWidth="1"/>
    <col min="81" max="81" width="16.140625" bestFit="1" customWidth="1"/>
    <col min="82" max="82" width="8.28515625" bestFit="1" customWidth="1"/>
    <col min="83" max="84" width="15.140625" bestFit="1" customWidth="1"/>
    <col min="85" max="85" width="16.140625" bestFit="1" customWidth="1"/>
    <col min="86" max="86" width="33.85546875" bestFit="1" customWidth="1"/>
    <col min="87" max="87" width="12.5703125" bestFit="1" customWidth="1"/>
    <col min="88" max="88" width="15.42578125" bestFit="1" customWidth="1"/>
    <col min="89" max="89" width="11.5703125" bestFit="1" customWidth="1"/>
    <col min="90" max="90" width="15.7109375" bestFit="1" customWidth="1"/>
    <col min="91" max="91" width="9.28515625" bestFit="1" customWidth="1"/>
    <col min="95" max="95" width="9.7109375" bestFit="1" customWidth="1"/>
    <col min="96" max="96" width="20" bestFit="1" customWidth="1"/>
    <col min="97" max="97" width="14.5703125" bestFit="1" customWidth="1"/>
    <col min="98" max="98" width="23.140625" bestFit="1" customWidth="1"/>
    <col min="99" max="99" width="12.7109375" bestFit="1" customWidth="1"/>
    <col min="100" max="100" width="16.28515625" bestFit="1" customWidth="1"/>
    <col min="101" max="103" width="16.140625" bestFit="1" customWidth="1"/>
    <col min="104" max="104" width="16" bestFit="1" customWidth="1"/>
    <col min="105" max="105" width="16.140625" bestFit="1" customWidth="1"/>
    <col min="106" max="106" width="16.42578125" bestFit="1" customWidth="1"/>
    <col min="107" max="108" width="16.28515625" bestFit="1" customWidth="1"/>
    <col min="109" max="109" width="14.5703125" bestFit="1" customWidth="1"/>
    <col min="110" max="111" width="14.42578125" bestFit="1" customWidth="1"/>
    <col min="112" max="112" width="15.28515625" bestFit="1" customWidth="1"/>
    <col min="113" max="113" width="15.140625" bestFit="1" customWidth="1"/>
    <col min="114" max="114" width="15.28515625" bestFit="1" customWidth="1"/>
    <col min="115" max="115" width="14.28515625" bestFit="1" customWidth="1"/>
    <col min="116" max="116" width="14.140625" bestFit="1" customWidth="1"/>
    <col min="117" max="117" width="14.28515625" bestFit="1" customWidth="1"/>
    <col min="118" max="119" width="6" bestFit="1" customWidth="1"/>
    <col min="120" max="120" width="8.85546875" bestFit="1" customWidth="1"/>
    <col min="121" max="121" width="16.28515625" bestFit="1" customWidth="1"/>
  </cols>
  <sheetData>
    <row r="1" spans="1:121" s="60" customFormat="1" ht="16.5" thickBot="1" x14ac:dyDescent="0.25">
      <c r="A1" s="640" t="s">
        <v>310</v>
      </c>
      <c r="B1" s="641"/>
      <c r="C1" s="641"/>
      <c r="D1" s="641"/>
      <c r="E1"/>
      <c r="F1" s="83" t="s">
        <v>25</v>
      </c>
      <c r="G1"/>
      <c r="H1"/>
    </row>
    <row r="2" spans="1:121" ht="13.5" thickBot="1" x14ac:dyDescent="0.25">
      <c r="A2" s="58" t="s">
        <v>52</v>
      </c>
      <c r="B2" s="59" t="s">
        <v>15</v>
      </c>
      <c r="C2" s="59" t="s">
        <v>30</v>
      </c>
      <c r="D2" s="59" t="s">
        <v>29</v>
      </c>
      <c r="E2" s="59" t="s">
        <v>6</v>
      </c>
      <c r="F2" s="59" t="s">
        <v>0</v>
      </c>
      <c r="G2" s="59" t="s">
        <v>1</v>
      </c>
      <c r="H2" s="59" t="s">
        <v>2</v>
      </c>
      <c r="I2" s="177" t="s">
        <v>272</v>
      </c>
      <c r="J2" s="177" t="s">
        <v>24</v>
      </c>
      <c r="K2" s="177" t="s">
        <v>276</v>
      </c>
      <c r="L2" s="177" t="s">
        <v>277</v>
      </c>
      <c r="M2" s="177" t="s">
        <v>278</v>
      </c>
      <c r="N2" s="177" t="s">
        <v>279</v>
      </c>
      <c r="O2" s="177" t="s">
        <v>280</v>
      </c>
      <c r="P2" s="177" t="s">
        <v>67</v>
      </c>
      <c r="Q2" s="177" t="s">
        <v>69</v>
      </c>
      <c r="R2" s="177" t="s">
        <v>72</v>
      </c>
      <c r="S2" s="177" t="s">
        <v>281</v>
      </c>
      <c r="T2" s="177" t="s">
        <v>71</v>
      </c>
      <c r="U2" s="177" t="s">
        <v>135</v>
      </c>
      <c r="V2" s="177" t="s">
        <v>134</v>
      </c>
      <c r="W2" s="177" t="s">
        <v>282</v>
      </c>
      <c r="X2" s="177" t="s">
        <v>68</v>
      </c>
      <c r="Y2" s="177" t="s">
        <v>73</v>
      </c>
      <c r="Z2" s="177" t="s">
        <v>283</v>
      </c>
      <c r="AA2" s="177" t="s">
        <v>70</v>
      </c>
      <c r="AB2" s="177" t="s">
        <v>107</v>
      </c>
      <c r="AC2" s="177" t="s">
        <v>108</v>
      </c>
      <c r="AD2" s="177" t="s">
        <v>103</v>
      </c>
      <c r="AE2" s="177" t="s">
        <v>85</v>
      </c>
      <c r="AF2" s="177" t="s">
        <v>86</v>
      </c>
      <c r="AG2" s="177" t="s">
        <v>104</v>
      </c>
      <c r="AH2" s="177" t="s">
        <v>82</v>
      </c>
      <c r="AI2" s="177" t="s">
        <v>87</v>
      </c>
      <c r="AJ2" s="177" t="s">
        <v>109</v>
      </c>
      <c r="AK2" s="177" t="s">
        <v>83</v>
      </c>
      <c r="AL2" s="177" t="s">
        <v>284</v>
      </c>
      <c r="AM2" s="177" t="s">
        <v>110</v>
      </c>
      <c r="AN2" s="177" t="s">
        <v>88</v>
      </c>
      <c r="AO2" s="177" t="s">
        <v>285</v>
      </c>
      <c r="AP2" s="177" t="s">
        <v>111</v>
      </c>
      <c r="AQ2" s="177" t="s">
        <v>89</v>
      </c>
      <c r="AR2" s="177" t="s">
        <v>286</v>
      </c>
      <c r="AS2" s="177" t="s">
        <v>287</v>
      </c>
      <c r="AT2" s="177" t="s">
        <v>117</v>
      </c>
      <c r="AU2" s="177" t="s">
        <v>105</v>
      </c>
      <c r="AV2" s="177" t="s">
        <v>99</v>
      </c>
      <c r="AW2" s="177" t="s">
        <v>101</v>
      </c>
      <c r="AX2" s="177" t="s">
        <v>90</v>
      </c>
      <c r="AY2" s="177" t="s">
        <v>288</v>
      </c>
      <c r="AZ2" s="177" t="s">
        <v>75</v>
      </c>
      <c r="BA2" s="177" t="s">
        <v>289</v>
      </c>
      <c r="BB2" s="177" t="s">
        <v>76</v>
      </c>
      <c r="BC2" s="177" t="s">
        <v>118</v>
      </c>
      <c r="BD2" s="177" t="s">
        <v>290</v>
      </c>
      <c r="BE2" s="177" t="s">
        <v>291</v>
      </c>
      <c r="BF2" s="177" t="s">
        <v>292</v>
      </c>
      <c r="BG2" s="177" t="s">
        <v>119</v>
      </c>
      <c r="BH2" s="177" t="s">
        <v>121</v>
      </c>
      <c r="BI2" s="177" t="s">
        <v>293</v>
      </c>
      <c r="BJ2" s="177" t="s">
        <v>120</v>
      </c>
      <c r="BK2" s="177" t="s">
        <v>92</v>
      </c>
      <c r="BL2" s="177" t="s">
        <v>294</v>
      </c>
      <c r="BM2" s="177" t="s">
        <v>295</v>
      </c>
      <c r="BN2" s="177" t="s">
        <v>60</v>
      </c>
      <c r="BO2" s="177" t="s">
        <v>94</v>
      </c>
      <c r="BP2" s="177" t="s">
        <v>96</v>
      </c>
      <c r="BQ2" s="177" t="s">
        <v>93</v>
      </c>
      <c r="BR2" s="177" t="s">
        <v>296</v>
      </c>
      <c r="BS2" s="177" t="s">
        <v>63</v>
      </c>
      <c r="BT2" s="177" t="s">
        <v>100</v>
      </c>
      <c r="BU2" s="177" t="s">
        <v>102</v>
      </c>
      <c r="BV2" s="177" t="s">
        <v>297</v>
      </c>
      <c r="BW2" s="177" t="s">
        <v>57</v>
      </c>
      <c r="BX2" s="177" t="s">
        <v>112</v>
      </c>
      <c r="BY2" s="177" t="s">
        <v>298</v>
      </c>
      <c r="BZ2" s="177" t="s">
        <v>58</v>
      </c>
      <c r="CA2" s="177" t="s">
        <v>124</v>
      </c>
      <c r="CB2" s="177" t="s">
        <v>299</v>
      </c>
      <c r="CC2" s="177" t="s">
        <v>59</v>
      </c>
      <c r="CD2" s="177" t="s">
        <v>300</v>
      </c>
      <c r="CE2" s="177" t="s">
        <v>61</v>
      </c>
      <c r="CF2" s="177" t="s">
        <v>114</v>
      </c>
      <c r="CG2" s="177" t="s">
        <v>95</v>
      </c>
      <c r="CH2" s="177" t="s">
        <v>97</v>
      </c>
      <c r="CI2" s="177" t="s">
        <v>301</v>
      </c>
      <c r="CJ2" s="177" t="s">
        <v>62</v>
      </c>
      <c r="CK2" s="177" t="s">
        <v>302</v>
      </c>
      <c r="CL2" s="177" t="s">
        <v>64</v>
      </c>
      <c r="CM2" s="177" t="s">
        <v>303</v>
      </c>
      <c r="CN2" s="177" t="s">
        <v>304</v>
      </c>
      <c r="CO2" s="177" t="s">
        <v>305</v>
      </c>
      <c r="CP2" s="177" t="s">
        <v>306</v>
      </c>
      <c r="CQ2" s="177" t="s">
        <v>307</v>
      </c>
      <c r="CR2" s="177" t="s">
        <v>81</v>
      </c>
      <c r="CS2" s="177" t="s">
        <v>308</v>
      </c>
      <c r="CT2" s="177" t="s">
        <v>79</v>
      </c>
      <c r="CU2" s="177" t="s">
        <v>55</v>
      </c>
      <c r="CV2" s="177" t="s">
        <v>425</v>
      </c>
      <c r="CW2" s="177" t="s">
        <v>426</v>
      </c>
      <c r="CX2" s="177" t="s">
        <v>427</v>
      </c>
      <c r="CY2" s="177" t="s">
        <v>428</v>
      </c>
      <c r="CZ2" s="177" t="s">
        <v>429</v>
      </c>
      <c r="DA2" s="177" t="s">
        <v>430</v>
      </c>
      <c r="DB2" s="177" t="s">
        <v>431</v>
      </c>
      <c r="DC2" s="177" t="s">
        <v>432</v>
      </c>
      <c r="DD2" s="177" t="s">
        <v>433</v>
      </c>
      <c r="DE2" s="177" t="s">
        <v>434</v>
      </c>
      <c r="DF2" s="177" t="s">
        <v>435</v>
      </c>
      <c r="DG2" s="177" t="s">
        <v>436</v>
      </c>
      <c r="DH2" s="177" t="s">
        <v>437</v>
      </c>
      <c r="DI2" s="177" t="s">
        <v>438</v>
      </c>
      <c r="DJ2" s="177" t="s">
        <v>439</v>
      </c>
      <c r="DK2" s="177" t="s">
        <v>440</v>
      </c>
      <c r="DL2" s="177" t="s">
        <v>441</v>
      </c>
      <c r="DM2" s="177" t="s">
        <v>442</v>
      </c>
      <c r="DN2" s="177" t="s">
        <v>518</v>
      </c>
      <c r="DO2" s="177" t="s">
        <v>519</v>
      </c>
      <c r="DP2" s="177" t="s">
        <v>77</v>
      </c>
      <c r="DQ2" s="177" t="s">
        <v>559</v>
      </c>
    </row>
    <row r="3" spans="1:121" x14ac:dyDescent="0.2">
      <c r="A3">
        <v>1</v>
      </c>
      <c r="B3" t="s">
        <v>18</v>
      </c>
      <c r="C3" t="s">
        <v>369</v>
      </c>
      <c r="D3" t="s">
        <v>525</v>
      </c>
      <c r="E3" t="s">
        <v>531</v>
      </c>
      <c r="F3" t="s">
        <v>10</v>
      </c>
      <c r="G3">
        <v>7.4569999999999997E-2</v>
      </c>
      <c r="H3">
        <v>9.1219999999999999E-3</v>
      </c>
      <c r="I3" s="80">
        <f>'MOD Vectors ALL'!I3*($E3=$F$1)</f>
        <v>0</v>
      </c>
      <c r="J3" s="80">
        <f>'MOD Vectors ALL'!J3*($E3=$F$1)</f>
        <v>0</v>
      </c>
      <c r="K3" s="80">
        <f>'MOD Vectors ALL'!K3*($E3=$F$1)</f>
        <v>0</v>
      </c>
      <c r="L3" s="80">
        <f>'MOD Vectors ALL'!L3*($E3=$F$1)</f>
        <v>0</v>
      </c>
      <c r="M3" s="80">
        <f>'MOD Vectors ALL'!M3*($E3=$F$1)</f>
        <v>0</v>
      </c>
      <c r="N3" s="80">
        <f>'MOD Vectors ALL'!N3*($E3=$F$1)</f>
        <v>0</v>
      </c>
      <c r="O3" s="80">
        <f>'MOD Vectors ALL'!O3*($E3=$F$1)</f>
        <v>0</v>
      </c>
      <c r="P3" s="80">
        <f>'MOD Vectors ALL'!P3*($E3=$F$1)</f>
        <v>0</v>
      </c>
      <c r="Q3" s="80">
        <f>'MOD Vectors ALL'!Q3*($E3=$F$1)</f>
        <v>0</v>
      </c>
      <c r="R3" s="80">
        <f>'MOD Vectors ALL'!R3*($E3=$F$1)</f>
        <v>0</v>
      </c>
      <c r="S3" s="80">
        <f>'MOD Vectors ALL'!S3*($E3=$F$1)</f>
        <v>0</v>
      </c>
      <c r="T3" s="80">
        <f>'MOD Vectors ALL'!T3*($E3=$F$1)</f>
        <v>0</v>
      </c>
      <c r="U3" s="80">
        <f>'MOD Vectors ALL'!U3*($E3=$F$1)</f>
        <v>0</v>
      </c>
      <c r="V3" s="80">
        <f>'MOD Vectors ALL'!V3*($E3=$F$1)</f>
        <v>0</v>
      </c>
      <c r="W3" s="80">
        <f>'MOD Vectors ALL'!W3*($E3=$F$1)</f>
        <v>0</v>
      </c>
      <c r="X3" s="80">
        <f>'MOD Vectors ALL'!X3*($E3=$F$1)</f>
        <v>0</v>
      </c>
      <c r="Y3" s="80">
        <f>'MOD Vectors ALL'!Y3*($E3=$F$1)</f>
        <v>0</v>
      </c>
      <c r="Z3" s="80">
        <f>'MOD Vectors ALL'!Z3*($E3=$F$1)</f>
        <v>0</v>
      </c>
      <c r="AA3" s="80">
        <f>'MOD Vectors ALL'!AA3*($E3=$F$1)</f>
        <v>0</v>
      </c>
      <c r="AB3" s="80">
        <f>'MOD Vectors ALL'!AB3*($E3=$F$1)</f>
        <v>0</v>
      </c>
      <c r="AC3" s="80">
        <f>'MOD Vectors ALL'!AC3*($E3=$F$1)</f>
        <v>0</v>
      </c>
      <c r="AD3" s="80">
        <f>'MOD Vectors ALL'!AD3*($E3=$F$1)</f>
        <v>0</v>
      </c>
      <c r="AE3" s="80">
        <f>'MOD Vectors ALL'!AE3*($E3=$F$1)</f>
        <v>0</v>
      </c>
      <c r="AF3" s="80">
        <f>'MOD Vectors ALL'!AF3*($E3=$F$1)</f>
        <v>0</v>
      </c>
      <c r="AG3" s="80">
        <f>'MOD Vectors ALL'!AG3*($E3=$F$1)</f>
        <v>0</v>
      </c>
      <c r="AH3" s="80">
        <f>'MOD Vectors ALL'!AH3*($E3=$F$1)</f>
        <v>0</v>
      </c>
      <c r="AI3" s="80">
        <f>'MOD Vectors ALL'!AI3*($E3=$F$1)</f>
        <v>0</v>
      </c>
      <c r="AJ3" s="80">
        <f>'MOD Vectors ALL'!AJ3*($E3=$F$1)</f>
        <v>0</v>
      </c>
      <c r="AK3" s="80">
        <f>'MOD Vectors ALL'!AK3*($E3=$F$1)</f>
        <v>0</v>
      </c>
      <c r="AL3" s="80">
        <f>'MOD Vectors ALL'!AL3*($E3=$F$1)</f>
        <v>0</v>
      </c>
      <c r="AM3" s="80">
        <f>'MOD Vectors ALL'!AM3*($E3=$F$1)</f>
        <v>0</v>
      </c>
      <c r="AN3" s="80">
        <f>'MOD Vectors ALL'!AN3*($E3=$F$1)</f>
        <v>0</v>
      </c>
      <c r="AO3" s="80">
        <f>'MOD Vectors ALL'!AO3*($E3=$F$1)</f>
        <v>0</v>
      </c>
      <c r="AP3" s="80">
        <f>'MOD Vectors ALL'!AP3*($E3=$F$1)</f>
        <v>0</v>
      </c>
      <c r="AQ3" s="80">
        <f>'MOD Vectors ALL'!AQ3*($E3=$F$1)</f>
        <v>0</v>
      </c>
      <c r="AR3" s="80">
        <f>'MOD Vectors ALL'!AR3*($E3=$F$1)</f>
        <v>0</v>
      </c>
      <c r="AS3" s="80">
        <f>'MOD Vectors ALL'!AS3*($E3=$F$1)</f>
        <v>0</v>
      </c>
      <c r="AT3" s="80">
        <f>'MOD Vectors ALL'!AT3*($E3=$F$1)</f>
        <v>0</v>
      </c>
      <c r="AU3" s="80">
        <f>'MOD Vectors ALL'!AU3*($E3=$F$1)</f>
        <v>0</v>
      </c>
      <c r="AV3" s="80">
        <f>'MOD Vectors ALL'!AV3*($E3=$F$1)</f>
        <v>0</v>
      </c>
      <c r="AW3" s="80">
        <f>'MOD Vectors ALL'!AW3*($E3=$F$1)</f>
        <v>0</v>
      </c>
      <c r="AX3" s="80">
        <f>'MOD Vectors ALL'!AX3*($E3=$F$1)</f>
        <v>0</v>
      </c>
      <c r="AY3" s="80">
        <f>'MOD Vectors ALL'!AY3*($E3=$F$1)</f>
        <v>0</v>
      </c>
      <c r="AZ3" s="80">
        <f>'MOD Vectors ALL'!AZ3*($E3=$F$1)</f>
        <v>0</v>
      </c>
      <c r="BA3" s="80">
        <f>'MOD Vectors ALL'!BA3*($E3=$F$1)</f>
        <v>0</v>
      </c>
      <c r="BB3" s="80">
        <f>'MOD Vectors ALL'!BB3*($E3=$F$1)</f>
        <v>0</v>
      </c>
      <c r="BC3" s="80">
        <f>'MOD Vectors ALL'!BC3*($E3=$F$1)</f>
        <v>0</v>
      </c>
      <c r="BD3" s="80">
        <f>'MOD Vectors ALL'!BD3*($E3=$F$1)</f>
        <v>0</v>
      </c>
      <c r="BE3" s="80">
        <f>'MOD Vectors ALL'!BE3*($E3=$F$1)</f>
        <v>0</v>
      </c>
      <c r="BF3" s="80">
        <f>'MOD Vectors ALL'!BF3*($E3=$F$1)</f>
        <v>0</v>
      </c>
      <c r="BG3" s="80">
        <f>'MOD Vectors ALL'!BG3*($E3=$F$1)</f>
        <v>0</v>
      </c>
      <c r="BH3" s="80">
        <f>'MOD Vectors ALL'!BH3*($E3=$F$1)</f>
        <v>0</v>
      </c>
      <c r="BI3" s="80">
        <f>'MOD Vectors ALL'!BI3*($E3=$F$1)</f>
        <v>0</v>
      </c>
      <c r="BJ3" s="80">
        <f>'MOD Vectors ALL'!BJ3*($E3=$F$1)</f>
        <v>0</v>
      </c>
      <c r="BK3" s="80">
        <f>'MOD Vectors ALL'!BK3*($E3=$F$1)</f>
        <v>0</v>
      </c>
      <c r="BL3" s="80">
        <f>'MOD Vectors ALL'!BL3*($E3=$F$1)</f>
        <v>0</v>
      </c>
      <c r="BM3" s="80">
        <f>'MOD Vectors ALL'!BM3*($E3=$F$1)</f>
        <v>0</v>
      </c>
      <c r="BN3" s="80">
        <f>'MOD Vectors ALL'!BN3*($E3=$F$1)</f>
        <v>0</v>
      </c>
      <c r="BO3" s="80">
        <f>'MOD Vectors ALL'!BO3*($E3=$F$1)</f>
        <v>0</v>
      </c>
      <c r="BP3" s="80">
        <f>'MOD Vectors ALL'!BP3*($E3=$F$1)</f>
        <v>0</v>
      </c>
      <c r="BQ3" s="80">
        <f>'MOD Vectors ALL'!BQ3*($E3=$F$1)</f>
        <v>0</v>
      </c>
      <c r="BR3" s="80">
        <f>'MOD Vectors ALL'!BR3*($E3=$F$1)</f>
        <v>0</v>
      </c>
      <c r="BS3" s="80">
        <f>'MOD Vectors ALL'!BS3*($E3=$F$1)</f>
        <v>0</v>
      </c>
      <c r="BT3" s="80">
        <f>'MOD Vectors ALL'!BT3*($E3=$F$1)</f>
        <v>0</v>
      </c>
      <c r="BU3" s="80">
        <f>'MOD Vectors ALL'!BU3*($E3=$F$1)</f>
        <v>0</v>
      </c>
      <c r="BV3" s="80">
        <f>'MOD Vectors ALL'!BV3*($E3=$F$1)</f>
        <v>0</v>
      </c>
      <c r="BW3" s="80">
        <f>'MOD Vectors ALL'!BW3*($E3=$F$1)</f>
        <v>0</v>
      </c>
      <c r="BX3" s="80">
        <f>'MOD Vectors ALL'!BX3*($E3=$F$1)</f>
        <v>0</v>
      </c>
      <c r="BY3" s="80">
        <f>'MOD Vectors ALL'!BY3*($E3=$F$1)</f>
        <v>0</v>
      </c>
      <c r="BZ3" s="80">
        <f>'MOD Vectors ALL'!BZ3*($E3=$F$1)</f>
        <v>0</v>
      </c>
      <c r="CA3" s="80">
        <f>'MOD Vectors ALL'!CA3*($E3=$F$1)</f>
        <v>0</v>
      </c>
      <c r="CB3" s="80">
        <f>'MOD Vectors ALL'!CB3*($E3=$F$1)</f>
        <v>0</v>
      </c>
      <c r="CC3" s="80">
        <f>'MOD Vectors ALL'!CC3*($E3=$F$1)</f>
        <v>0</v>
      </c>
      <c r="CD3" s="80">
        <f>'MOD Vectors ALL'!CD3*($E3=$F$1)</f>
        <v>0</v>
      </c>
      <c r="CE3" s="80">
        <f>'MOD Vectors ALL'!CE3*($E3=$F$1)</f>
        <v>0</v>
      </c>
      <c r="CF3" s="80">
        <f>'MOD Vectors ALL'!CF3*($E3=$F$1)</f>
        <v>0</v>
      </c>
      <c r="CG3" s="80">
        <f>'MOD Vectors ALL'!CG3*($E3=$F$1)</f>
        <v>0</v>
      </c>
      <c r="CH3" s="80">
        <f>'MOD Vectors ALL'!CH3*($E3=$F$1)</f>
        <v>0</v>
      </c>
      <c r="CI3" s="80">
        <f>'MOD Vectors ALL'!CI3*($E3=$F$1)</f>
        <v>0</v>
      </c>
      <c r="CJ3" s="80">
        <f>'MOD Vectors ALL'!CJ3*($E3=$F$1)</f>
        <v>0</v>
      </c>
      <c r="CK3" s="80">
        <f>'MOD Vectors ALL'!CK3*($E3=$F$1)</f>
        <v>0</v>
      </c>
      <c r="CL3" s="80">
        <f>'MOD Vectors ALL'!CL3*($E3=$F$1)</f>
        <v>0</v>
      </c>
      <c r="CM3" s="80">
        <f>'MOD Vectors ALL'!CM3*($E3=$F$1)</f>
        <v>0</v>
      </c>
      <c r="CN3" s="80">
        <f>'MOD Vectors ALL'!CN3*($E3=$F$1)</f>
        <v>0</v>
      </c>
      <c r="CO3" s="80">
        <f>'MOD Vectors ALL'!CO3*($E3=$F$1)</f>
        <v>0</v>
      </c>
      <c r="CP3" s="80">
        <f>'MOD Vectors ALL'!CP3*($E3=$F$1)</f>
        <v>0</v>
      </c>
      <c r="CQ3" s="80">
        <f>'MOD Vectors ALL'!CQ3*($E3=$F$1)</f>
        <v>0</v>
      </c>
      <c r="CR3" s="80">
        <f>'MOD Vectors ALL'!CR3*($E3=$F$1)</f>
        <v>0</v>
      </c>
      <c r="CS3" s="80">
        <f>'MOD Vectors ALL'!CS3*($E3=$F$1)</f>
        <v>0</v>
      </c>
      <c r="CT3" s="80">
        <f>'MOD Vectors ALL'!CT3*($E3=$F$1)</f>
        <v>0</v>
      </c>
      <c r="CU3" s="80">
        <f>'MOD Vectors ALL'!CU3*($E3=$F$1)</f>
        <v>0</v>
      </c>
      <c r="CV3" s="80">
        <f>'MOD Vectors ALL'!CV3*($E3=$F$1)</f>
        <v>0</v>
      </c>
      <c r="CW3" s="80">
        <f>'MOD Vectors ALL'!CW3*($E3=$F$1)</f>
        <v>0</v>
      </c>
      <c r="CX3" s="80">
        <f>'MOD Vectors ALL'!CX3*($E3=$F$1)</f>
        <v>0</v>
      </c>
      <c r="CY3" s="80">
        <f>'MOD Vectors ALL'!CY3*($E3=$F$1)</f>
        <v>0</v>
      </c>
      <c r="CZ3" s="80">
        <f>'MOD Vectors ALL'!CZ3*($E3=$F$1)</f>
        <v>0</v>
      </c>
      <c r="DA3" s="80">
        <f>'MOD Vectors ALL'!DA3*($E3=$F$1)</f>
        <v>0</v>
      </c>
      <c r="DB3" s="80">
        <f>'MOD Vectors ALL'!DB3*($E3=$F$1)</f>
        <v>0</v>
      </c>
      <c r="DC3" s="80">
        <f>'MOD Vectors ALL'!DC3*($E3=$F$1)</f>
        <v>0</v>
      </c>
      <c r="DD3" s="80">
        <f>'MOD Vectors ALL'!DD3*($E3=$F$1)</f>
        <v>0</v>
      </c>
      <c r="DE3" s="80">
        <f>'MOD Vectors ALL'!DE3*($E3=$F$1)</f>
        <v>0</v>
      </c>
      <c r="DF3" s="80">
        <f>'MOD Vectors ALL'!DF3*($E3=$F$1)</f>
        <v>0</v>
      </c>
      <c r="DG3" s="80">
        <f>'MOD Vectors ALL'!DG3*($E3=$F$1)</f>
        <v>0</v>
      </c>
      <c r="DH3" s="80">
        <f>'MOD Vectors ALL'!DH3*($E3=$F$1)</f>
        <v>0</v>
      </c>
      <c r="DI3" s="80">
        <f>'MOD Vectors ALL'!DI3*($E3=$F$1)</f>
        <v>0</v>
      </c>
      <c r="DJ3" s="80">
        <f>'MOD Vectors ALL'!DJ3*($E3=$F$1)</f>
        <v>0</v>
      </c>
      <c r="DK3" s="80">
        <f>'MOD Vectors ALL'!DK3*($E3=$F$1)</f>
        <v>0</v>
      </c>
      <c r="DL3" s="80">
        <f>'MOD Vectors ALL'!DL3*($E3=$F$1)</f>
        <v>0</v>
      </c>
      <c r="DM3" s="80">
        <f>'MOD Vectors ALL'!DM3*($E3=$F$1)</f>
        <v>0</v>
      </c>
      <c r="DN3" s="80">
        <f>'MOD Vectors ALL'!DN3*($E3=$F$1)</f>
        <v>0</v>
      </c>
      <c r="DO3" s="80">
        <f>'MOD Vectors ALL'!DO3*($E3=$F$1)</f>
        <v>0</v>
      </c>
      <c r="DP3" s="80">
        <f>'MOD Vectors ALL'!DP3*($E3=$F$1)</f>
        <v>0</v>
      </c>
      <c r="DQ3" s="80">
        <f>'MOD Vectors ALL'!DQ3*($E3=$F$1)</f>
        <v>0</v>
      </c>
    </row>
    <row r="4" spans="1:121" x14ac:dyDescent="0.2">
      <c r="A4">
        <v>2</v>
      </c>
      <c r="B4" t="s">
        <v>18</v>
      </c>
      <c r="C4" t="s">
        <v>369</v>
      </c>
      <c r="D4" t="s">
        <v>525</v>
      </c>
      <c r="E4" t="s">
        <v>531</v>
      </c>
      <c r="F4" t="s">
        <v>11</v>
      </c>
      <c r="G4">
        <v>9.7599000000000005E-2</v>
      </c>
      <c r="H4">
        <v>-7.1818000000000007E-2</v>
      </c>
      <c r="I4" s="80">
        <f>'MOD Vectors ALL'!I4*($E4=$F$1)</f>
        <v>0</v>
      </c>
      <c r="J4" s="80">
        <f>'MOD Vectors ALL'!J4*($E4=$F$1)</f>
        <v>0</v>
      </c>
      <c r="K4" s="80">
        <f>'MOD Vectors ALL'!K4*($E4=$F$1)</f>
        <v>0</v>
      </c>
      <c r="L4" s="80">
        <f>'MOD Vectors ALL'!L4*($E4=$F$1)</f>
        <v>0</v>
      </c>
      <c r="M4" s="80">
        <f>'MOD Vectors ALL'!M4*($E4=$F$1)</f>
        <v>0</v>
      </c>
      <c r="N4" s="80">
        <f>'MOD Vectors ALL'!N4*($E4=$F$1)</f>
        <v>0</v>
      </c>
      <c r="O4" s="80">
        <f>'MOD Vectors ALL'!O4*($E4=$F$1)</f>
        <v>0</v>
      </c>
      <c r="P4" s="80">
        <f>'MOD Vectors ALL'!P4*($E4=$F$1)</f>
        <v>0</v>
      </c>
      <c r="Q4" s="80">
        <f>'MOD Vectors ALL'!Q4*($E4=$F$1)</f>
        <v>0</v>
      </c>
      <c r="R4" s="80">
        <f>'MOD Vectors ALL'!R4*($E4=$F$1)</f>
        <v>0</v>
      </c>
      <c r="S4" s="80">
        <f>'MOD Vectors ALL'!S4*($E4=$F$1)</f>
        <v>0</v>
      </c>
      <c r="T4" s="80">
        <f>'MOD Vectors ALL'!T4*($E4=$F$1)</f>
        <v>0</v>
      </c>
      <c r="U4" s="80">
        <f>'MOD Vectors ALL'!U4*($E4=$F$1)</f>
        <v>0</v>
      </c>
      <c r="V4" s="80">
        <f>'MOD Vectors ALL'!V4*($E4=$F$1)</f>
        <v>0</v>
      </c>
      <c r="W4" s="80">
        <f>'MOD Vectors ALL'!W4*($E4=$F$1)</f>
        <v>0</v>
      </c>
      <c r="X4" s="80">
        <f>'MOD Vectors ALL'!X4*($E4=$F$1)</f>
        <v>0</v>
      </c>
      <c r="Y4" s="80">
        <f>'MOD Vectors ALL'!Y4*($E4=$F$1)</f>
        <v>0</v>
      </c>
      <c r="Z4" s="80">
        <f>'MOD Vectors ALL'!Z4*($E4=$F$1)</f>
        <v>0</v>
      </c>
      <c r="AA4" s="80">
        <f>'MOD Vectors ALL'!AA4*($E4=$F$1)</f>
        <v>0</v>
      </c>
      <c r="AB4" s="80">
        <f>'MOD Vectors ALL'!AB4*($E4=$F$1)</f>
        <v>0</v>
      </c>
      <c r="AC4" s="80">
        <f>'MOD Vectors ALL'!AC4*($E4=$F$1)</f>
        <v>0</v>
      </c>
      <c r="AD4" s="80">
        <f>'MOD Vectors ALL'!AD4*($E4=$F$1)</f>
        <v>0</v>
      </c>
      <c r="AE4" s="80">
        <f>'MOD Vectors ALL'!AE4*($E4=$F$1)</f>
        <v>0</v>
      </c>
      <c r="AF4" s="80">
        <f>'MOD Vectors ALL'!AF4*($E4=$F$1)</f>
        <v>0</v>
      </c>
      <c r="AG4" s="80">
        <f>'MOD Vectors ALL'!AG4*($E4=$F$1)</f>
        <v>0</v>
      </c>
      <c r="AH4" s="80">
        <f>'MOD Vectors ALL'!AH4*($E4=$F$1)</f>
        <v>0</v>
      </c>
      <c r="AI4" s="80">
        <f>'MOD Vectors ALL'!AI4*($E4=$F$1)</f>
        <v>0</v>
      </c>
      <c r="AJ4" s="80">
        <f>'MOD Vectors ALL'!AJ4*($E4=$F$1)</f>
        <v>0</v>
      </c>
      <c r="AK4" s="80">
        <f>'MOD Vectors ALL'!AK4*($E4=$F$1)</f>
        <v>0</v>
      </c>
      <c r="AL4" s="80">
        <f>'MOD Vectors ALL'!AL4*($E4=$F$1)</f>
        <v>0</v>
      </c>
      <c r="AM4" s="80">
        <f>'MOD Vectors ALL'!AM4*($E4=$F$1)</f>
        <v>0</v>
      </c>
      <c r="AN4" s="80">
        <f>'MOD Vectors ALL'!AN4*($E4=$F$1)</f>
        <v>0</v>
      </c>
      <c r="AO4" s="80">
        <f>'MOD Vectors ALL'!AO4*($E4=$F$1)</f>
        <v>0</v>
      </c>
      <c r="AP4" s="80">
        <f>'MOD Vectors ALL'!AP4*($E4=$F$1)</f>
        <v>0</v>
      </c>
      <c r="AQ4" s="80">
        <f>'MOD Vectors ALL'!AQ4*($E4=$F$1)</f>
        <v>0</v>
      </c>
      <c r="AR4" s="80">
        <f>'MOD Vectors ALL'!AR4*($E4=$F$1)</f>
        <v>0</v>
      </c>
      <c r="AS4" s="80">
        <f>'MOD Vectors ALL'!AS4*($E4=$F$1)</f>
        <v>0</v>
      </c>
      <c r="AT4" s="80">
        <f>'MOD Vectors ALL'!AT4*($E4=$F$1)</f>
        <v>0</v>
      </c>
      <c r="AU4" s="80">
        <f>'MOD Vectors ALL'!AU4*($E4=$F$1)</f>
        <v>0</v>
      </c>
      <c r="AV4" s="80">
        <f>'MOD Vectors ALL'!AV4*($E4=$F$1)</f>
        <v>0</v>
      </c>
      <c r="AW4" s="80">
        <f>'MOD Vectors ALL'!AW4*($E4=$F$1)</f>
        <v>0</v>
      </c>
      <c r="AX4" s="80">
        <f>'MOD Vectors ALL'!AX4*($E4=$F$1)</f>
        <v>0</v>
      </c>
      <c r="AY4" s="80">
        <f>'MOD Vectors ALL'!AY4*($E4=$F$1)</f>
        <v>0</v>
      </c>
      <c r="AZ4" s="80">
        <f>'MOD Vectors ALL'!AZ4*($E4=$F$1)</f>
        <v>0</v>
      </c>
      <c r="BA4" s="80">
        <f>'MOD Vectors ALL'!BA4*($E4=$F$1)</f>
        <v>0</v>
      </c>
      <c r="BB4" s="80">
        <f>'MOD Vectors ALL'!BB4*($E4=$F$1)</f>
        <v>0</v>
      </c>
      <c r="BC4" s="80">
        <f>'MOD Vectors ALL'!BC4*($E4=$F$1)</f>
        <v>0</v>
      </c>
      <c r="BD4" s="80">
        <f>'MOD Vectors ALL'!BD4*($E4=$F$1)</f>
        <v>0</v>
      </c>
      <c r="BE4" s="80">
        <f>'MOD Vectors ALL'!BE4*($E4=$F$1)</f>
        <v>0</v>
      </c>
      <c r="BF4" s="80">
        <f>'MOD Vectors ALL'!BF4*($E4=$F$1)</f>
        <v>0</v>
      </c>
      <c r="BG4" s="80">
        <f>'MOD Vectors ALL'!BG4*($E4=$F$1)</f>
        <v>0</v>
      </c>
      <c r="BH4" s="80">
        <f>'MOD Vectors ALL'!BH4*($E4=$F$1)</f>
        <v>0</v>
      </c>
      <c r="BI4" s="80">
        <f>'MOD Vectors ALL'!BI4*($E4=$F$1)</f>
        <v>0</v>
      </c>
      <c r="BJ4" s="80">
        <f>'MOD Vectors ALL'!BJ4*($E4=$F$1)</f>
        <v>0</v>
      </c>
      <c r="BK4" s="80">
        <f>'MOD Vectors ALL'!BK4*($E4=$F$1)</f>
        <v>0</v>
      </c>
      <c r="BL4" s="80">
        <f>'MOD Vectors ALL'!BL4*($E4=$F$1)</f>
        <v>0</v>
      </c>
      <c r="BM4" s="80">
        <f>'MOD Vectors ALL'!BM4*($E4=$F$1)</f>
        <v>0</v>
      </c>
      <c r="BN4" s="80">
        <f>'MOD Vectors ALL'!BN4*($E4=$F$1)</f>
        <v>0</v>
      </c>
      <c r="BO4" s="80">
        <f>'MOD Vectors ALL'!BO4*($E4=$F$1)</f>
        <v>0</v>
      </c>
      <c r="BP4" s="80">
        <f>'MOD Vectors ALL'!BP4*($E4=$F$1)</f>
        <v>0</v>
      </c>
      <c r="BQ4" s="80">
        <f>'MOD Vectors ALL'!BQ4*($E4=$F$1)</f>
        <v>0</v>
      </c>
      <c r="BR4" s="80">
        <f>'MOD Vectors ALL'!BR4*($E4=$F$1)</f>
        <v>0</v>
      </c>
      <c r="BS4" s="80">
        <f>'MOD Vectors ALL'!BS4*($E4=$F$1)</f>
        <v>0</v>
      </c>
      <c r="BT4" s="80">
        <f>'MOD Vectors ALL'!BT4*($E4=$F$1)</f>
        <v>0</v>
      </c>
      <c r="BU4" s="80">
        <f>'MOD Vectors ALL'!BU4*($E4=$F$1)</f>
        <v>0</v>
      </c>
      <c r="BV4" s="80">
        <f>'MOD Vectors ALL'!BV4*($E4=$F$1)</f>
        <v>0</v>
      </c>
      <c r="BW4" s="80">
        <f>'MOD Vectors ALL'!BW4*($E4=$F$1)</f>
        <v>0</v>
      </c>
      <c r="BX4" s="80">
        <f>'MOD Vectors ALL'!BX4*($E4=$F$1)</f>
        <v>0</v>
      </c>
      <c r="BY4" s="80">
        <f>'MOD Vectors ALL'!BY4*($E4=$F$1)</f>
        <v>0</v>
      </c>
      <c r="BZ4" s="80">
        <f>'MOD Vectors ALL'!BZ4*($E4=$F$1)</f>
        <v>0</v>
      </c>
      <c r="CA4" s="80">
        <f>'MOD Vectors ALL'!CA4*($E4=$F$1)</f>
        <v>0</v>
      </c>
      <c r="CB4" s="80">
        <f>'MOD Vectors ALL'!CB4*($E4=$F$1)</f>
        <v>0</v>
      </c>
      <c r="CC4" s="80">
        <f>'MOD Vectors ALL'!CC4*($E4=$F$1)</f>
        <v>0</v>
      </c>
      <c r="CD4" s="80">
        <f>'MOD Vectors ALL'!CD4*($E4=$F$1)</f>
        <v>0</v>
      </c>
      <c r="CE4" s="80">
        <f>'MOD Vectors ALL'!CE4*($E4=$F$1)</f>
        <v>0</v>
      </c>
      <c r="CF4" s="80">
        <f>'MOD Vectors ALL'!CF4*($E4=$F$1)</f>
        <v>0</v>
      </c>
      <c r="CG4" s="80">
        <f>'MOD Vectors ALL'!CG4*($E4=$F$1)</f>
        <v>0</v>
      </c>
      <c r="CH4" s="80">
        <f>'MOD Vectors ALL'!CH4*($E4=$F$1)</f>
        <v>0</v>
      </c>
      <c r="CI4" s="80">
        <f>'MOD Vectors ALL'!CI4*($E4=$F$1)</f>
        <v>0</v>
      </c>
      <c r="CJ4" s="80">
        <f>'MOD Vectors ALL'!CJ4*($E4=$F$1)</f>
        <v>0</v>
      </c>
      <c r="CK4" s="80">
        <f>'MOD Vectors ALL'!CK4*($E4=$F$1)</f>
        <v>0</v>
      </c>
      <c r="CL4" s="80">
        <f>'MOD Vectors ALL'!CL4*($E4=$F$1)</f>
        <v>0</v>
      </c>
      <c r="CM4" s="80">
        <f>'MOD Vectors ALL'!CM4*($E4=$F$1)</f>
        <v>0</v>
      </c>
      <c r="CN4" s="80">
        <f>'MOD Vectors ALL'!CN4*($E4=$F$1)</f>
        <v>0</v>
      </c>
      <c r="CO4" s="80">
        <f>'MOD Vectors ALL'!CO4*($E4=$F$1)</f>
        <v>0</v>
      </c>
      <c r="CP4" s="80">
        <f>'MOD Vectors ALL'!CP4*($E4=$F$1)</f>
        <v>0</v>
      </c>
      <c r="CQ4" s="80">
        <f>'MOD Vectors ALL'!CQ4*($E4=$F$1)</f>
        <v>0</v>
      </c>
      <c r="CR4" s="80">
        <f>'MOD Vectors ALL'!CR4*($E4=$F$1)</f>
        <v>0</v>
      </c>
      <c r="CS4" s="80">
        <f>'MOD Vectors ALL'!CS4*($E4=$F$1)</f>
        <v>0</v>
      </c>
      <c r="CT4" s="80">
        <f>'MOD Vectors ALL'!CT4*($E4=$F$1)</f>
        <v>0</v>
      </c>
      <c r="CU4" s="80">
        <f>'MOD Vectors ALL'!CU4*($E4=$F$1)</f>
        <v>0</v>
      </c>
      <c r="CV4" s="80">
        <f>'MOD Vectors ALL'!CV4*($E4=$F$1)</f>
        <v>0</v>
      </c>
      <c r="CW4" s="80">
        <f>'MOD Vectors ALL'!CW4*($E4=$F$1)</f>
        <v>0</v>
      </c>
      <c r="CX4" s="80">
        <f>'MOD Vectors ALL'!CX4*($E4=$F$1)</f>
        <v>0</v>
      </c>
      <c r="CY4" s="80">
        <f>'MOD Vectors ALL'!CY4*($E4=$F$1)</f>
        <v>0</v>
      </c>
      <c r="CZ4" s="80">
        <f>'MOD Vectors ALL'!CZ4*($E4=$F$1)</f>
        <v>0</v>
      </c>
      <c r="DA4" s="80">
        <f>'MOD Vectors ALL'!DA4*($E4=$F$1)</f>
        <v>0</v>
      </c>
      <c r="DB4" s="80">
        <f>'MOD Vectors ALL'!DB4*($E4=$F$1)</f>
        <v>0</v>
      </c>
      <c r="DC4" s="80">
        <f>'MOD Vectors ALL'!DC4*($E4=$F$1)</f>
        <v>0</v>
      </c>
      <c r="DD4" s="80">
        <f>'MOD Vectors ALL'!DD4*($E4=$F$1)</f>
        <v>0</v>
      </c>
      <c r="DE4" s="80">
        <f>'MOD Vectors ALL'!DE4*($E4=$F$1)</f>
        <v>0</v>
      </c>
      <c r="DF4" s="80">
        <f>'MOD Vectors ALL'!DF4*($E4=$F$1)</f>
        <v>0</v>
      </c>
      <c r="DG4" s="80">
        <f>'MOD Vectors ALL'!DG4*($E4=$F$1)</f>
        <v>0</v>
      </c>
      <c r="DH4" s="80">
        <f>'MOD Vectors ALL'!DH4*($E4=$F$1)</f>
        <v>0</v>
      </c>
      <c r="DI4" s="80">
        <f>'MOD Vectors ALL'!DI4*($E4=$F$1)</f>
        <v>0</v>
      </c>
      <c r="DJ4" s="80">
        <f>'MOD Vectors ALL'!DJ4*($E4=$F$1)</f>
        <v>0</v>
      </c>
      <c r="DK4" s="80">
        <f>'MOD Vectors ALL'!DK4*($E4=$F$1)</f>
        <v>0</v>
      </c>
      <c r="DL4" s="80">
        <f>'MOD Vectors ALL'!DL4*($E4=$F$1)</f>
        <v>0</v>
      </c>
      <c r="DM4" s="80">
        <f>'MOD Vectors ALL'!DM4*($E4=$F$1)</f>
        <v>0</v>
      </c>
      <c r="DN4" s="80">
        <f>'MOD Vectors ALL'!DN4*($E4=$F$1)</f>
        <v>0</v>
      </c>
      <c r="DO4" s="80">
        <f>'MOD Vectors ALL'!DO4*($E4=$F$1)</f>
        <v>0</v>
      </c>
      <c r="DP4" s="80">
        <f>'MOD Vectors ALL'!DP4*($E4=$F$1)</f>
        <v>0</v>
      </c>
      <c r="DQ4" s="80">
        <f>'MOD Vectors ALL'!DQ4*($E4=$F$1)</f>
        <v>0</v>
      </c>
    </row>
    <row r="5" spans="1:121" x14ac:dyDescent="0.2">
      <c r="A5">
        <v>3</v>
      </c>
      <c r="B5" t="s">
        <v>18</v>
      </c>
      <c r="C5" t="s">
        <v>369</v>
      </c>
      <c r="D5" t="s">
        <v>525</v>
      </c>
      <c r="E5" t="s">
        <v>531</v>
      </c>
      <c r="F5" t="s">
        <v>12</v>
      </c>
      <c r="G5">
        <v>5.7598999999999997E-2</v>
      </c>
      <c r="H5">
        <v>-8.4699999999999998E-2</v>
      </c>
      <c r="I5" s="80">
        <f>'MOD Vectors ALL'!I5*($E5=$F$1)</f>
        <v>0</v>
      </c>
      <c r="J5" s="80">
        <f>'MOD Vectors ALL'!J5*($E5=$F$1)</f>
        <v>0</v>
      </c>
      <c r="K5" s="80">
        <f>'MOD Vectors ALL'!K5*($E5=$F$1)</f>
        <v>0</v>
      </c>
      <c r="L5" s="80">
        <f>'MOD Vectors ALL'!L5*($E5=$F$1)</f>
        <v>0</v>
      </c>
      <c r="M5" s="80">
        <f>'MOD Vectors ALL'!M5*($E5=$F$1)</f>
        <v>0</v>
      </c>
      <c r="N5" s="80">
        <f>'MOD Vectors ALL'!N5*($E5=$F$1)</f>
        <v>0</v>
      </c>
      <c r="O5" s="80">
        <f>'MOD Vectors ALL'!O5*($E5=$F$1)</f>
        <v>0</v>
      </c>
      <c r="P5" s="80">
        <f>'MOD Vectors ALL'!P5*($E5=$F$1)</f>
        <v>0</v>
      </c>
      <c r="Q5" s="80">
        <f>'MOD Vectors ALL'!Q5*($E5=$F$1)</f>
        <v>0</v>
      </c>
      <c r="R5" s="80">
        <f>'MOD Vectors ALL'!R5*($E5=$F$1)</f>
        <v>0</v>
      </c>
      <c r="S5" s="80">
        <f>'MOD Vectors ALL'!S5*($E5=$F$1)</f>
        <v>0</v>
      </c>
      <c r="T5" s="80">
        <f>'MOD Vectors ALL'!T5*($E5=$F$1)</f>
        <v>0</v>
      </c>
      <c r="U5" s="80">
        <f>'MOD Vectors ALL'!U5*($E5=$F$1)</f>
        <v>0</v>
      </c>
      <c r="V5" s="80">
        <f>'MOD Vectors ALL'!V5*($E5=$F$1)</f>
        <v>0</v>
      </c>
      <c r="W5" s="80">
        <f>'MOD Vectors ALL'!W5*($E5=$F$1)</f>
        <v>0</v>
      </c>
      <c r="X5" s="80">
        <f>'MOD Vectors ALL'!X5*($E5=$F$1)</f>
        <v>0</v>
      </c>
      <c r="Y5" s="80">
        <f>'MOD Vectors ALL'!Y5*($E5=$F$1)</f>
        <v>0</v>
      </c>
      <c r="Z5" s="80">
        <f>'MOD Vectors ALL'!Z5*($E5=$F$1)</f>
        <v>0</v>
      </c>
      <c r="AA5" s="80">
        <f>'MOD Vectors ALL'!AA5*($E5=$F$1)</f>
        <v>0</v>
      </c>
      <c r="AB5" s="80">
        <f>'MOD Vectors ALL'!AB5*($E5=$F$1)</f>
        <v>0</v>
      </c>
      <c r="AC5" s="80">
        <f>'MOD Vectors ALL'!AC5*($E5=$F$1)</f>
        <v>0</v>
      </c>
      <c r="AD5" s="80">
        <f>'MOD Vectors ALL'!AD5*($E5=$F$1)</f>
        <v>0</v>
      </c>
      <c r="AE5" s="80">
        <f>'MOD Vectors ALL'!AE5*($E5=$F$1)</f>
        <v>0</v>
      </c>
      <c r="AF5" s="80">
        <f>'MOD Vectors ALL'!AF5*($E5=$F$1)</f>
        <v>0</v>
      </c>
      <c r="AG5" s="80">
        <f>'MOD Vectors ALL'!AG5*($E5=$F$1)</f>
        <v>0</v>
      </c>
      <c r="AH5" s="80">
        <f>'MOD Vectors ALL'!AH5*($E5=$F$1)</f>
        <v>0</v>
      </c>
      <c r="AI5" s="80">
        <f>'MOD Vectors ALL'!AI5*($E5=$F$1)</f>
        <v>0</v>
      </c>
      <c r="AJ5" s="80">
        <f>'MOD Vectors ALL'!AJ5*($E5=$F$1)</f>
        <v>0</v>
      </c>
      <c r="AK5" s="80">
        <f>'MOD Vectors ALL'!AK5*($E5=$F$1)</f>
        <v>0</v>
      </c>
      <c r="AL5" s="80">
        <f>'MOD Vectors ALL'!AL5*($E5=$F$1)</f>
        <v>0</v>
      </c>
      <c r="AM5" s="80">
        <f>'MOD Vectors ALL'!AM5*($E5=$F$1)</f>
        <v>0</v>
      </c>
      <c r="AN5" s="80">
        <f>'MOD Vectors ALL'!AN5*($E5=$F$1)</f>
        <v>0</v>
      </c>
      <c r="AO5" s="80">
        <f>'MOD Vectors ALL'!AO5*($E5=$F$1)</f>
        <v>0</v>
      </c>
      <c r="AP5" s="80">
        <f>'MOD Vectors ALL'!AP5*($E5=$F$1)</f>
        <v>0</v>
      </c>
      <c r="AQ5" s="80">
        <f>'MOD Vectors ALL'!AQ5*($E5=$F$1)</f>
        <v>0</v>
      </c>
      <c r="AR5" s="80">
        <f>'MOD Vectors ALL'!AR5*($E5=$F$1)</f>
        <v>0</v>
      </c>
      <c r="AS5" s="80">
        <f>'MOD Vectors ALL'!AS5*($E5=$F$1)</f>
        <v>0</v>
      </c>
      <c r="AT5" s="80">
        <f>'MOD Vectors ALL'!AT5*($E5=$F$1)</f>
        <v>0</v>
      </c>
      <c r="AU5" s="80">
        <f>'MOD Vectors ALL'!AU5*($E5=$F$1)</f>
        <v>0</v>
      </c>
      <c r="AV5" s="80">
        <f>'MOD Vectors ALL'!AV5*($E5=$F$1)</f>
        <v>0</v>
      </c>
      <c r="AW5" s="80">
        <f>'MOD Vectors ALL'!AW5*($E5=$F$1)</f>
        <v>0</v>
      </c>
      <c r="AX5" s="80">
        <f>'MOD Vectors ALL'!AX5*($E5=$F$1)</f>
        <v>0</v>
      </c>
      <c r="AY5" s="80">
        <f>'MOD Vectors ALL'!AY5*($E5=$F$1)</f>
        <v>0</v>
      </c>
      <c r="AZ5" s="80">
        <f>'MOD Vectors ALL'!AZ5*($E5=$F$1)</f>
        <v>0</v>
      </c>
      <c r="BA5" s="80">
        <f>'MOD Vectors ALL'!BA5*($E5=$F$1)</f>
        <v>0</v>
      </c>
      <c r="BB5" s="80">
        <f>'MOD Vectors ALL'!BB5*($E5=$F$1)</f>
        <v>0</v>
      </c>
      <c r="BC5" s="80">
        <f>'MOD Vectors ALL'!BC5*($E5=$F$1)</f>
        <v>0</v>
      </c>
      <c r="BD5" s="80">
        <f>'MOD Vectors ALL'!BD5*($E5=$F$1)</f>
        <v>0</v>
      </c>
      <c r="BE5" s="80">
        <f>'MOD Vectors ALL'!BE5*($E5=$F$1)</f>
        <v>0</v>
      </c>
      <c r="BF5" s="80">
        <f>'MOD Vectors ALL'!BF5*($E5=$F$1)</f>
        <v>0</v>
      </c>
      <c r="BG5" s="80">
        <f>'MOD Vectors ALL'!BG5*($E5=$F$1)</f>
        <v>0</v>
      </c>
      <c r="BH5" s="80">
        <f>'MOD Vectors ALL'!BH5*($E5=$F$1)</f>
        <v>0</v>
      </c>
      <c r="BI5" s="80">
        <f>'MOD Vectors ALL'!BI5*($E5=$F$1)</f>
        <v>0</v>
      </c>
      <c r="BJ5" s="80">
        <f>'MOD Vectors ALL'!BJ5*($E5=$F$1)</f>
        <v>0</v>
      </c>
      <c r="BK5" s="80">
        <f>'MOD Vectors ALL'!BK5*($E5=$F$1)</f>
        <v>0</v>
      </c>
      <c r="BL5" s="80">
        <f>'MOD Vectors ALL'!BL5*($E5=$F$1)</f>
        <v>0</v>
      </c>
      <c r="BM5" s="80">
        <f>'MOD Vectors ALL'!BM5*($E5=$F$1)</f>
        <v>0</v>
      </c>
      <c r="BN5" s="80">
        <f>'MOD Vectors ALL'!BN5*($E5=$F$1)</f>
        <v>0</v>
      </c>
      <c r="BO5" s="80">
        <f>'MOD Vectors ALL'!BO5*($E5=$F$1)</f>
        <v>0</v>
      </c>
      <c r="BP5" s="80">
        <f>'MOD Vectors ALL'!BP5*($E5=$F$1)</f>
        <v>0</v>
      </c>
      <c r="BQ5" s="80">
        <f>'MOD Vectors ALL'!BQ5*($E5=$F$1)</f>
        <v>0</v>
      </c>
      <c r="BR5" s="80">
        <f>'MOD Vectors ALL'!BR5*($E5=$F$1)</f>
        <v>0</v>
      </c>
      <c r="BS5" s="80">
        <f>'MOD Vectors ALL'!BS5*($E5=$F$1)</f>
        <v>0</v>
      </c>
      <c r="BT5" s="80">
        <f>'MOD Vectors ALL'!BT5*($E5=$F$1)</f>
        <v>0</v>
      </c>
      <c r="BU5" s="80">
        <f>'MOD Vectors ALL'!BU5*($E5=$F$1)</f>
        <v>0</v>
      </c>
      <c r="BV5" s="80">
        <f>'MOD Vectors ALL'!BV5*($E5=$F$1)</f>
        <v>0</v>
      </c>
      <c r="BW5" s="80">
        <f>'MOD Vectors ALL'!BW5*($E5=$F$1)</f>
        <v>0</v>
      </c>
      <c r="BX5" s="80">
        <f>'MOD Vectors ALL'!BX5*($E5=$F$1)</f>
        <v>0</v>
      </c>
      <c r="BY5" s="80">
        <f>'MOD Vectors ALL'!BY5*($E5=$F$1)</f>
        <v>0</v>
      </c>
      <c r="BZ5" s="80">
        <f>'MOD Vectors ALL'!BZ5*($E5=$F$1)</f>
        <v>0</v>
      </c>
      <c r="CA5" s="80">
        <f>'MOD Vectors ALL'!CA5*($E5=$F$1)</f>
        <v>0</v>
      </c>
      <c r="CB5" s="80">
        <f>'MOD Vectors ALL'!CB5*($E5=$F$1)</f>
        <v>0</v>
      </c>
      <c r="CC5" s="80">
        <f>'MOD Vectors ALL'!CC5*($E5=$F$1)</f>
        <v>0</v>
      </c>
      <c r="CD5" s="80">
        <f>'MOD Vectors ALL'!CD5*($E5=$F$1)</f>
        <v>0</v>
      </c>
      <c r="CE5" s="80">
        <f>'MOD Vectors ALL'!CE5*($E5=$F$1)</f>
        <v>0</v>
      </c>
      <c r="CF5" s="80">
        <f>'MOD Vectors ALL'!CF5*($E5=$F$1)</f>
        <v>0</v>
      </c>
      <c r="CG5" s="80">
        <f>'MOD Vectors ALL'!CG5*($E5=$F$1)</f>
        <v>0</v>
      </c>
      <c r="CH5" s="80">
        <f>'MOD Vectors ALL'!CH5*($E5=$F$1)</f>
        <v>0</v>
      </c>
      <c r="CI5" s="80">
        <f>'MOD Vectors ALL'!CI5*($E5=$F$1)</f>
        <v>0</v>
      </c>
      <c r="CJ5" s="80">
        <f>'MOD Vectors ALL'!CJ5*($E5=$F$1)</f>
        <v>0</v>
      </c>
      <c r="CK5" s="80">
        <f>'MOD Vectors ALL'!CK5*($E5=$F$1)</f>
        <v>0</v>
      </c>
      <c r="CL5" s="80">
        <f>'MOD Vectors ALL'!CL5*($E5=$F$1)</f>
        <v>0</v>
      </c>
      <c r="CM5" s="80">
        <f>'MOD Vectors ALL'!CM5*($E5=$F$1)</f>
        <v>0</v>
      </c>
      <c r="CN5" s="80">
        <f>'MOD Vectors ALL'!CN5*($E5=$F$1)</f>
        <v>0</v>
      </c>
      <c r="CO5" s="80">
        <f>'MOD Vectors ALL'!CO5*($E5=$F$1)</f>
        <v>0</v>
      </c>
      <c r="CP5" s="80">
        <f>'MOD Vectors ALL'!CP5*($E5=$F$1)</f>
        <v>0</v>
      </c>
      <c r="CQ5" s="80">
        <f>'MOD Vectors ALL'!CQ5*($E5=$F$1)</f>
        <v>0</v>
      </c>
      <c r="CR5" s="80">
        <f>'MOD Vectors ALL'!CR5*($E5=$F$1)</f>
        <v>0</v>
      </c>
      <c r="CS5" s="80">
        <f>'MOD Vectors ALL'!CS5*($E5=$F$1)</f>
        <v>0</v>
      </c>
      <c r="CT5" s="80">
        <f>'MOD Vectors ALL'!CT5*($E5=$F$1)</f>
        <v>0</v>
      </c>
      <c r="CU5" s="80">
        <f>'MOD Vectors ALL'!CU5*($E5=$F$1)</f>
        <v>0</v>
      </c>
      <c r="CV5" s="80">
        <f>'MOD Vectors ALL'!CV5*($E5=$F$1)</f>
        <v>0</v>
      </c>
      <c r="CW5" s="80">
        <f>'MOD Vectors ALL'!CW5*($E5=$F$1)</f>
        <v>0</v>
      </c>
      <c r="CX5" s="80">
        <f>'MOD Vectors ALL'!CX5*($E5=$F$1)</f>
        <v>0</v>
      </c>
      <c r="CY5" s="80">
        <f>'MOD Vectors ALL'!CY5*($E5=$F$1)</f>
        <v>0</v>
      </c>
      <c r="CZ5" s="80">
        <f>'MOD Vectors ALL'!CZ5*($E5=$F$1)</f>
        <v>0</v>
      </c>
      <c r="DA5" s="80">
        <f>'MOD Vectors ALL'!DA5*($E5=$F$1)</f>
        <v>0</v>
      </c>
      <c r="DB5" s="80">
        <f>'MOD Vectors ALL'!DB5*($E5=$F$1)</f>
        <v>0</v>
      </c>
      <c r="DC5" s="80">
        <f>'MOD Vectors ALL'!DC5*($E5=$F$1)</f>
        <v>0</v>
      </c>
      <c r="DD5" s="80">
        <f>'MOD Vectors ALL'!DD5*($E5=$F$1)</f>
        <v>0</v>
      </c>
      <c r="DE5" s="80">
        <f>'MOD Vectors ALL'!DE5*($E5=$F$1)</f>
        <v>0</v>
      </c>
      <c r="DF5" s="80">
        <f>'MOD Vectors ALL'!DF5*($E5=$F$1)</f>
        <v>0</v>
      </c>
      <c r="DG5" s="80">
        <f>'MOD Vectors ALL'!DG5*($E5=$F$1)</f>
        <v>0</v>
      </c>
      <c r="DH5" s="80">
        <f>'MOD Vectors ALL'!DH5*($E5=$F$1)</f>
        <v>0</v>
      </c>
      <c r="DI5" s="80">
        <f>'MOD Vectors ALL'!DI5*($E5=$F$1)</f>
        <v>0</v>
      </c>
      <c r="DJ5" s="80">
        <f>'MOD Vectors ALL'!DJ5*($E5=$F$1)</f>
        <v>0</v>
      </c>
      <c r="DK5" s="80">
        <f>'MOD Vectors ALL'!DK5*($E5=$F$1)</f>
        <v>0</v>
      </c>
      <c r="DL5" s="80">
        <f>'MOD Vectors ALL'!DL5*($E5=$F$1)</f>
        <v>0</v>
      </c>
      <c r="DM5" s="80">
        <f>'MOD Vectors ALL'!DM5*($E5=$F$1)</f>
        <v>0</v>
      </c>
      <c r="DN5" s="80">
        <f>'MOD Vectors ALL'!DN5*($E5=$F$1)</f>
        <v>0</v>
      </c>
      <c r="DO5" s="80">
        <f>'MOD Vectors ALL'!DO5*($E5=$F$1)</f>
        <v>0</v>
      </c>
      <c r="DP5" s="80">
        <f>'MOD Vectors ALL'!DP5*($E5=$F$1)</f>
        <v>0</v>
      </c>
      <c r="DQ5" s="80">
        <f>'MOD Vectors ALL'!DQ5*($E5=$F$1)</f>
        <v>0</v>
      </c>
    </row>
    <row r="6" spans="1:121" x14ac:dyDescent="0.2">
      <c r="A6">
        <v>4</v>
      </c>
      <c r="B6" t="s">
        <v>18</v>
      </c>
      <c r="C6" t="s">
        <v>369</v>
      </c>
      <c r="D6" t="s">
        <v>525</v>
      </c>
      <c r="E6" t="s">
        <v>531</v>
      </c>
      <c r="F6" t="s">
        <v>13</v>
      </c>
      <c r="G6">
        <v>5.9708999999999998E-2</v>
      </c>
      <c r="H6">
        <v>-0.10199800000000001</v>
      </c>
      <c r="I6" s="80">
        <f>'MOD Vectors ALL'!I6*($E6=$F$1)</f>
        <v>0</v>
      </c>
      <c r="J6" s="80">
        <f>'MOD Vectors ALL'!J6*($E6=$F$1)</f>
        <v>0</v>
      </c>
      <c r="K6" s="80">
        <f>'MOD Vectors ALL'!K6*($E6=$F$1)</f>
        <v>0</v>
      </c>
      <c r="L6" s="80">
        <f>'MOD Vectors ALL'!L6*($E6=$F$1)</f>
        <v>0</v>
      </c>
      <c r="M6" s="80">
        <f>'MOD Vectors ALL'!M6*($E6=$F$1)</f>
        <v>0</v>
      </c>
      <c r="N6" s="80">
        <f>'MOD Vectors ALL'!N6*($E6=$F$1)</f>
        <v>0</v>
      </c>
      <c r="O6" s="80">
        <f>'MOD Vectors ALL'!O6*($E6=$F$1)</f>
        <v>0</v>
      </c>
      <c r="P6" s="80">
        <f>'MOD Vectors ALL'!P6*($E6=$F$1)</f>
        <v>0</v>
      </c>
      <c r="Q6" s="80">
        <f>'MOD Vectors ALL'!Q6*($E6=$F$1)</f>
        <v>0</v>
      </c>
      <c r="R6" s="80">
        <f>'MOD Vectors ALL'!R6*($E6=$F$1)</f>
        <v>0</v>
      </c>
      <c r="S6" s="80">
        <f>'MOD Vectors ALL'!S6*($E6=$F$1)</f>
        <v>0</v>
      </c>
      <c r="T6" s="80">
        <f>'MOD Vectors ALL'!T6*($E6=$F$1)</f>
        <v>0</v>
      </c>
      <c r="U6" s="80">
        <f>'MOD Vectors ALL'!U6*($E6=$F$1)</f>
        <v>0</v>
      </c>
      <c r="V6" s="80">
        <f>'MOD Vectors ALL'!V6*($E6=$F$1)</f>
        <v>0</v>
      </c>
      <c r="W6" s="80">
        <f>'MOD Vectors ALL'!W6*($E6=$F$1)</f>
        <v>0</v>
      </c>
      <c r="X6" s="80">
        <f>'MOD Vectors ALL'!X6*($E6=$F$1)</f>
        <v>0</v>
      </c>
      <c r="Y6" s="80">
        <f>'MOD Vectors ALL'!Y6*($E6=$F$1)</f>
        <v>0</v>
      </c>
      <c r="Z6" s="80">
        <f>'MOD Vectors ALL'!Z6*($E6=$F$1)</f>
        <v>0</v>
      </c>
      <c r="AA6" s="80">
        <f>'MOD Vectors ALL'!AA6*($E6=$F$1)</f>
        <v>0</v>
      </c>
      <c r="AB6" s="80">
        <f>'MOD Vectors ALL'!AB6*($E6=$F$1)</f>
        <v>0</v>
      </c>
      <c r="AC6" s="80">
        <f>'MOD Vectors ALL'!AC6*($E6=$F$1)</f>
        <v>0</v>
      </c>
      <c r="AD6" s="80">
        <f>'MOD Vectors ALL'!AD6*($E6=$F$1)</f>
        <v>0</v>
      </c>
      <c r="AE6" s="80">
        <f>'MOD Vectors ALL'!AE6*($E6=$F$1)</f>
        <v>0</v>
      </c>
      <c r="AF6" s="80">
        <f>'MOD Vectors ALL'!AF6*($E6=$F$1)</f>
        <v>0</v>
      </c>
      <c r="AG6" s="80">
        <f>'MOD Vectors ALL'!AG6*($E6=$F$1)</f>
        <v>0</v>
      </c>
      <c r="AH6" s="80">
        <f>'MOD Vectors ALL'!AH6*($E6=$F$1)</f>
        <v>0</v>
      </c>
      <c r="AI6" s="80">
        <f>'MOD Vectors ALL'!AI6*($E6=$F$1)</f>
        <v>0</v>
      </c>
      <c r="AJ6" s="80">
        <f>'MOD Vectors ALL'!AJ6*($E6=$F$1)</f>
        <v>0</v>
      </c>
      <c r="AK6" s="80">
        <f>'MOD Vectors ALL'!AK6*($E6=$F$1)</f>
        <v>0</v>
      </c>
      <c r="AL6" s="80">
        <f>'MOD Vectors ALL'!AL6*($E6=$F$1)</f>
        <v>0</v>
      </c>
      <c r="AM6" s="80">
        <f>'MOD Vectors ALL'!AM6*($E6=$F$1)</f>
        <v>0</v>
      </c>
      <c r="AN6" s="80">
        <f>'MOD Vectors ALL'!AN6*($E6=$F$1)</f>
        <v>0</v>
      </c>
      <c r="AO6" s="80">
        <f>'MOD Vectors ALL'!AO6*($E6=$F$1)</f>
        <v>0</v>
      </c>
      <c r="AP6" s="80">
        <f>'MOD Vectors ALL'!AP6*($E6=$F$1)</f>
        <v>0</v>
      </c>
      <c r="AQ6" s="80">
        <f>'MOD Vectors ALL'!AQ6*($E6=$F$1)</f>
        <v>0</v>
      </c>
      <c r="AR6" s="80">
        <f>'MOD Vectors ALL'!AR6*($E6=$F$1)</f>
        <v>0</v>
      </c>
      <c r="AS6" s="80">
        <f>'MOD Vectors ALL'!AS6*($E6=$F$1)</f>
        <v>0</v>
      </c>
      <c r="AT6" s="80">
        <f>'MOD Vectors ALL'!AT6*($E6=$F$1)</f>
        <v>0</v>
      </c>
      <c r="AU6" s="80">
        <f>'MOD Vectors ALL'!AU6*($E6=$F$1)</f>
        <v>0</v>
      </c>
      <c r="AV6" s="80">
        <f>'MOD Vectors ALL'!AV6*($E6=$F$1)</f>
        <v>0</v>
      </c>
      <c r="AW6" s="80">
        <f>'MOD Vectors ALL'!AW6*($E6=$F$1)</f>
        <v>0</v>
      </c>
      <c r="AX6" s="80">
        <f>'MOD Vectors ALL'!AX6*($E6=$F$1)</f>
        <v>0</v>
      </c>
      <c r="AY6" s="80">
        <f>'MOD Vectors ALL'!AY6*($E6=$F$1)</f>
        <v>0</v>
      </c>
      <c r="AZ6" s="80">
        <f>'MOD Vectors ALL'!AZ6*($E6=$F$1)</f>
        <v>0</v>
      </c>
      <c r="BA6" s="80">
        <f>'MOD Vectors ALL'!BA6*($E6=$F$1)</f>
        <v>0</v>
      </c>
      <c r="BB6" s="80">
        <f>'MOD Vectors ALL'!BB6*($E6=$F$1)</f>
        <v>0</v>
      </c>
      <c r="BC6" s="80">
        <f>'MOD Vectors ALL'!BC6*($E6=$F$1)</f>
        <v>0</v>
      </c>
      <c r="BD6" s="80">
        <f>'MOD Vectors ALL'!BD6*($E6=$F$1)</f>
        <v>0</v>
      </c>
      <c r="BE6" s="80">
        <f>'MOD Vectors ALL'!BE6*($E6=$F$1)</f>
        <v>0</v>
      </c>
      <c r="BF6" s="80">
        <f>'MOD Vectors ALL'!BF6*($E6=$F$1)</f>
        <v>0</v>
      </c>
      <c r="BG6" s="80">
        <f>'MOD Vectors ALL'!BG6*($E6=$F$1)</f>
        <v>0</v>
      </c>
      <c r="BH6" s="80">
        <f>'MOD Vectors ALL'!BH6*($E6=$F$1)</f>
        <v>0</v>
      </c>
      <c r="BI6" s="80">
        <f>'MOD Vectors ALL'!BI6*($E6=$F$1)</f>
        <v>0</v>
      </c>
      <c r="BJ6" s="80">
        <f>'MOD Vectors ALL'!BJ6*($E6=$F$1)</f>
        <v>0</v>
      </c>
      <c r="BK6" s="80">
        <f>'MOD Vectors ALL'!BK6*($E6=$F$1)</f>
        <v>0</v>
      </c>
      <c r="BL6" s="80">
        <f>'MOD Vectors ALL'!BL6*($E6=$F$1)</f>
        <v>0</v>
      </c>
      <c r="BM6" s="80">
        <f>'MOD Vectors ALL'!BM6*($E6=$F$1)</f>
        <v>0</v>
      </c>
      <c r="BN6" s="80">
        <f>'MOD Vectors ALL'!BN6*($E6=$F$1)</f>
        <v>0</v>
      </c>
      <c r="BO6" s="80">
        <f>'MOD Vectors ALL'!BO6*($E6=$F$1)</f>
        <v>0</v>
      </c>
      <c r="BP6" s="80">
        <f>'MOD Vectors ALL'!BP6*($E6=$F$1)</f>
        <v>0</v>
      </c>
      <c r="BQ6" s="80">
        <f>'MOD Vectors ALL'!BQ6*($E6=$F$1)</f>
        <v>0</v>
      </c>
      <c r="BR6" s="80">
        <f>'MOD Vectors ALL'!BR6*($E6=$F$1)</f>
        <v>0</v>
      </c>
      <c r="BS6" s="80">
        <f>'MOD Vectors ALL'!BS6*($E6=$F$1)</f>
        <v>0</v>
      </c>
      <c r="BT6" s="80">
        <f>'MOD Vectors ALL'!BT6*($E6=$F$1)</f>
        <v>0</v>
      </c>
      <c r="BU6" s="80">
        <f>'MOD Vectors ALL'!BU6*($E6=$F$1)</f>
        <v>0</v>
      </c>
      <c r="BV6" s="80">
        <f>'MOD Vectors ALL'!BV6*($E6=$F$1)</f>
        <v>0</v>
      </c>
      <c r="BW6" s="80">
        <f>'MOD Vectors ALL'!BW6*($E6=$F$1)</f>
        <v>0</v>
      </c>
      <c r="BX6" s="80">
        <f>'MOD Vectors ALL'!BX6*($E6=$F$1)</f>
        <v>0</v>
      </c>
      <c r="BY6" s="80">
        <f>'MOD Vectors ALL'!BY6*($E6=$F$1)</f>
        <v>0</v>
      </c>
      <c r="BZ6" s="80">
        <f>'MOD Vectors ALL'!BZ6*($E6=$F$1)</f>
        <v>0</v>
      </c>
      <c r="CA6" s="80">
        <f>'MOD Vectors ALL'!CA6*($E6=$F$1)</f>
        <v>0</v>
      </c>
      <c r="CB6" s="80">
        <f>'MOD Vectors ALL'!CB6*($E6=$F$1)</f>
        <v>0</v>
      </c>
      <c r="CC6" s="80">
        <f>'MOD Vectors ALL'!CC6*($E6=$F$1)</f>
        <v>0</v>
      </c>
      <c r="CD6" s="80">
        <f>'MOD Vectors ALL'!CD6*($E6=$F$1)</f>
        <v>0</v>
      </c>
      <c r="CE6" s="80">
        <f>'MOD Vectors ALL'!CE6*($E6=$F$1)</f>
        <v>0</v>
      </c>
      <c r="CF6" s="80">
        <f>'MOD Vectors ALL'!CF6*($E6=$F$1)</f>
        <v>0</v>
      </c>
      <c r="CG6" s="80">
        <f>'MOD Vectors ALL'!CG6*($E6=$F$1)</f>
        <v>0</v>
      </c>
      <c r="CH6" s="80">
        <f>'MOD Vectors ALL'!CH6*($E6=$F$1)</f>
        <v>0</v>
      </c>
      <c r="CI6" s="80">
        <f>'MOD Vectors ALL'!CI6*($E6=$F$1)</f>
        <v>0</v>
      </c>
      <c r="CJ6" s="80">
        <f>'MOD Vectors ALL'!CJ6*($E6=$F$1)</f>
        <v>0</v>
      </c>
      <c r="CK6" s="80">
        <f>'MOD Vectors ALL'!CK6*($E6=$F$1)</f>
        <v>0</v>
      </c>
      <c r="CL6" s="80">
        <f>'MOD Vectors ALL'!CL6*($E6=$F$1)</f>
        <v>0</v>
      </c>
      <c r="CM6" s="80">
        <f>'MOD Vectors ALL'!CM6*($E6=$F$1)</f>
        <v>0</v>
      </c>
      <c r="CN6" s="80">
        <f>'MOD Vectors ALL'!CN6*($E6=$F$1)</f>
        <v>0</v>
      </c>
      <c r="CO6" s="80">
        <f>'MOD Vectors ALL'!CO6*($E6=$F$1)</f>
        <v>0</v>
      </c>
      <c r="CP6" s="80">
        <f>'MOD Vectors ALL'!CP6*($E6=$F$1)</f>
        <v>0</v>
      </c>
      <c r="CQ6" s="80">
        <f>'MOD Vectors ALL'!CQ6*($E6=$F$1)</f>
        <v>0</v>
      </c>
      <c r="CR6" s="80">
        <f>'MOD Vectors ALL'!CR6*($E6=$F$1)</f>
        <v>0</v>
      </c>
      <c r="CS6" s="80">
        <f>'MOD Vectors ALL'!CS6*($E6=$F$1)</f>
        <v>0</v>
      </c>
      <c r="CT6" s="80">
        <f>'MOD Vectors ALL'!CT6*($E6=$F$1)</f>
        <v>0</v>
      </c>
      <c r="CU6" s="80">
        <f>'MOD Vectors ALL'!CU6*($E6=$F$1)</f>
        <v>0</v>
      </c>
      <c r="CV6" s="80">
        <f>'MOD Vectors ALL'!CV6*($E6=$F$1)</f>
        <v>0</v>
      </c>
      <c r="CW6" s="80">
        <f>'MOD Vectors ALL'!CW6*($E6=$F$1)</f>
        <v>0</v>
      </c>
      <c r="CX6" s="80">
        <f>'MOD Vectors ALL'!CX6*($E6=$F$1)</f>
        <v>0</v>
      </c>
      <c r="CY6" s="80">
        <f>'MOD Vectors ALL'!CY6*($E6=$F$1)</f>
        <v>0</v>
      </c>
      <c r="CZ6" s="80">
        <f>'MOD Vectors ALL'!CZ6*($E6=$F$1)</f>
        <v>0</v>
      </c>
      <c r="DA6" s="80">
        <f>'MOD Vectors ALL'!DA6*($E6=$F$1)</f>
        <v>0</v>
      </c>
      <c r="DB6" s="80">
        <f>'MOD Vectors ALL'!DB6*($E6=$F$1)</f>
        <v>0</v>
      </c>
      <c r="DC6" s="80">
        <f>'MOD Vectors ALL'!DC6*($E6=$F$1)</f>
        <v>0</v>
      </c>
      <c r="DD6" s="80">
        <f>'MOD Vectors ALL'!DD6*($E6=$F$1)</f>
        <v>0</v>
      </c>
      <c r="DE6" s="80">
        <f>'MOD Vectors ALL'!DE6*($E6=$F$1)</f>
        <v>0</v>
      </c>
      <c r="DF6" s="80">
        <f>'MOD Vectors ALL'!DF6*($E6=$F$1)</f>
        <v>0</v>
      </c>
      <c r="DG6" s="80">
        <f>'MOD Vectors ALL'!DG6*($E6=$F$1)</f>
        <v>0</v>
      </c>
      <c r="DH6" s="80">
        <f>'MOD Vectors ALL'!DH6*($E6=$F$1)</f>
        <v>0</v>
      </c>
      <c r="DI6" s="80">
        <f>'MOD Vectors ALL'!DI6*($E6=$F$1)</f>
        <v>0</v>
      </c>
      <c r="DJ6" s="80">
        <f>'MOD Vectors ALL'!DJ6*($E6=$F$1)</f>
        <v>0</v>
      </c>
      <c r="DK6" s="80">
        <f>'MOD Vectors ALL'!DK6*($E6=$F$1)</f>
        <v>0</v>
      </c>
      <c r="DL6" s="80">
        <f>'MOD Vectors ALL'!DL6*($E6=$F$1)</f>
        <v>0</v>
      </c>
      <c r="DM6" s="80">
        <f>'MOD Vectors ALL'!DM6*($E6=$F$1)</f>
        <v>0</v>
      </c>
      <c r="DN6" s="80">
        <f>'MOD Vectors ALL'!DN6*($E6=$F$1)</f>
        <v>0</v>
      </c>
      <c r="DO6" s="80">
        <f>'MOD Vectors ALL'!DO6*($E6=$F$1)</f>
        <v>0</v>
      </c>
      <c r="DP6" s="80">
        <f>'MOD Vectors ALL'!DP6*($E6=$F$1)</f>
        <v>0</v>
      </c>
      <c r="DQ6" s="80">
        <f>'MOD Vectors ALL'!DQ6*($E6=$F$1)</f>
        <v>0</v>
      </c>
    </row>
    <row r="7" spans="1:121" x14ac:dyDescent="0.2">
      <c r="A7">
        <v>5</v>
      </c>
      <c r="B7" t="s">
        <v>18</v>
      </c>
      <c r="C7" t="s">
        <v>369</v>
      </c>
      <c r="D7" t="s">
        <v>525</v>
      </c>
      <c r="E7" t="s">
        <v>531</v>
      </c>
      <c r="F7" t="s">
        <v>14</v>
      </c>
      <c r="G7">
        <v>5.9305999999999998E-2</v>
      </c>
      <c r="H7">
        <v>-0.11437600000000001</v>
      </c>
      <c r="I7" s="80">
        <f>'MOD Vectors ALL'!I7*($E7=$F$1)</f>
        <v>0</v>
      </c>
      <c r="J7" s="80">
        <f>'MOD Vectors ALL'!J7*($E7=$F$1)</f>
        <v>0</v>
      </c>
      <c r="K7" s="80">
        <f>'MOD Vectors ALL'!K7*($E7=$F$1)</f>
        <v>0</v>
      </c>
      <c r="L7" s="80">
        <f>'MOD Vectors ALL'!L7*($E7=$F$1)</f>
        <v>0</v>
      </c>
      <c r="M7" s="80">
        <f>'MOD Vectors ALL'!M7*($E7=$F$1)</f>
        <v>0</v>
      </c>
      <c r="N7" s="80">
        <f>'MOD Vectors ALL'!N7*($E7=$F$1)</f>
        <v>0</v>
      </c>
      <c r="O7" s="80">
        <f>'MOD Vectors ALL'!O7*($E7=$F$1)</f>
        <v>0</v>
      </c>
      <c r="P7" s="80">
        <f>'MOD Vectors ALL'!P7*($E7=$F$1)</f>
        <v>0</v>
      </c>
      <c r="Q7" s="80">
        <f>'MOD Vectors ALL'!Q7*($E7=$F$1)</f>
        <v>0</v>
      </c>
      <c r="R7" s="80">
        <f>'MOD Vectors ALL'!R7*($E7=$F$1)</f>
        <v>0</v>
      </c>
      <c r="S7" s="80">
        <f>'MOD Vectors ALL'!S7*($E7=$F$1)</f>
        <v>0</v>
      </c>
      <c r="T7" s="80">
        <f>'MOD Vectors ALL'!T7*($E7=$F$1)</f>
        <v>0</v>
      </c>
      <c r="U7" s="80">
        <f>'MOD Vectors ALL'!U7*($E7=$F$1)</f>
        <v>0</v>
      </c>
      <c r="V7" s="80">
        <f>'MOD Vectors ALL'!V7*($E7=$F$1)</f>
        <v>0</v>
      </c>
      <c r="W7" s="80">
        <f>'MOD Vectors ALL'!W7*($E7=$F$1)</f>
        <v>0</v>
      </c>
      <c r="X7" s="80">
        <f>'MOD Vectors ALL'!X7*($E7=$F$1)</f>
        <v>0</v>
      </c>
      <c r="Y7" s="80">
        <f>'MOD Vectors ALL'!Y7*($E7=$F$1)</f>
        <v>0</v>
      </c>
      <c r="Z7" s="80">
        <f>'MOD Vectors ALL'!Z7*($E7=$F$1)</f>
        <v>0</v>
      </c>
      <c r="AA7" s="80">
        <f>'MOD Vectors ALL'!AA7*($E7=$F$1)</f>
        <v>0</v>
      </c>
      <c r="AB7" s="80">
        <f>'MOD Vectors ALL'!AB7*($E7=$F$1)</f>
        <v>0</v>
      </c>
      <c r="AC7" s="80">
        <f>'MOD Vectors ALL'!AC7*($E7=$F$1)</f>
        <v>0</v>
      </c>
      <c r="AD7" s="80">
        <f>'MOD Vectors ALL'!AD7*($E7=$F$1)</f>
        <v>0</v>
      </c>
      <c r="AE7" s="80">
        <f>'MOD Vectors ALL'!AE7*($E7=$F$1)</f>
        <v>0</v>
      </c>
      <c r="AF7" s="80">
        <f>'MOD Vectors ALL'!AF7*($E7=$F$1)</f>
        <v>0</v>
      </c>
      <c r="AG7" s="80">
        <f>'MOD Vectors ALL'!AG7*($E7=$F$1)</f>
        <v>0</v>
      </c>
      <c r="AH7" s="80">
        <f>'MOD Vectors ALL'!AH7*($E7=$F$1)</f>
        <v>0</v>
      </c>
      <c r="AI7" s="80">
        <f>'MOD Vectors ALL'!AI7*($E7=$F$1)</f>
        <v>0</v>
      </c>
      <c r="AJ7" s="80">
        <f>'MOD Vectors ALL'!AJ7*($E7=$F$1)</f>
        <v>0</v>
      </c>
      <c r="AK7" s="80">
        <f>'MOD Vectors ALL'!AK7*($E7=$F$1)</f>
        <v>0</v>
      </c>
      <c r="AL7" s="80">
        <f>'MOD Vectors ALL'!AL7*($E7=$F$1)</f>
        <v>0</v>
      </c>
      <c r="AM7" s="80">
        <f>'MOD Vectors ALL'!AM7*($E7=$F$1)</f>
        <v>0</v>
      </c>
      <c r="AN7" s="80">
        <f>'MOD Vectors ALL'!AN7*($E7=$F$1)</f>
        <v>0</v>
      </c>
      <c r="AO7" s="80">
        <f>'MOD Vectors ALL'!AO7*($E7=$F$1)</f>
        <v>0</v>
      </c>
      <c r="AP7" s="80">
        <f>'MOD Vectors ALL'!AP7*($E7=$F$1)</f>
        <v>0</v>
      </c>
      <c r="AQ7" s="80">
        <f>'MOD Vectors ALL'!AQ7*($E7=$F$1)</f>
        <v>0</v>
      </c>
      <c r="AR7" s="80">
        <f>'MOD Vectors ALL'!AR7*($E7=$F$1)</f>
        <v>0</v>
      </c>
      <c r="AS7" s="80">
        <f>'MOD Vectors ALL'!AS7*($E7=$F$1)</f>
        <v>0</v>
      </c>
      <c r="AT7" s="80">
        <f>'MOD Vectors ALL'!AT7*($E7=$F$1)</f>
        <v>0</v>
      </c>
      <c r="AU7" s="80">
        <f>'MOD Vectors ALL'!AU7*($E7=$F$1)</f>
        <v>0</v>
      </c>
      <c r="AV7" s="80">
        <f>'MOD Vectors ALL'!AV7*($E7=$F$1)</f>
        <v>0</v>
      </c>
      <c r="AW7" s="80">
        <f>'MOD Vectors ALL'!AW7*($E7=$F$1)</f>
        <v>0</v>
      </c>
      <c r="AX7" s="80">
        <f>'MOD Vectors ALL'!AX7*($E7=$F$1)</f>
        <v>0</v>
      </c>
      <c r="AY7" s="80">
        <f>'MOD Vectors ALL'!AY7*($E7=$F$1)</f>
        <v>0</v>
      </c>
      <c r="AZ7" s="80">
        <f>'MOD Vectors ALL'!AZ7*($E7=$F$1)</f>
        <v>0</v>
      </c>
      <c r="BA7" s="80">
        <f>'MOD Vectors ALL'!BA7*($E7=$F$1)</f>
        <v>0</v>
      </c>
      <c r="BB7" s="80">
        <f>'MOD Vectors ALL'!BB7*($E7=$F$1)</f>
        <v>0</v>
      </c>
      <c r="BC7" s="80">
        <f>'MOD Vectors ALL'!BC7*($E7=$F$1)</f>
        <v>0</v>
      </c>
      <c r="BD7" s="80">
        <f>'MOD Vectors ALL'!BD7*($E7=$F$1)</f>
        <v>0</v>
      </c>
      <c r="BE7" s="80">
        <f>'MOD Vectors ALL'!BE7*($E7=$F$1)</f>
        <v>0</v>
      </c>
      <c r="BF7" s="80">
        <f>'MOD Vectors ALL'!BF7*($E7=$F$1)</f>
        <v>0</v>
      </c>
      <c r="BG7" s="80">
        <f>'MOD Vectors ALL'!BG7*($E7=$F$1)</f>
        <v>0</v>
      </c>
      <c r="BH7" s="80">
        <f>'MOD Vectors ALL'!BH7*($E7=$F$1)</f>
        <v>0</v>
      </c>
      <c r="BI7" s="80">
        <f>'MOD Vectors ALL'!BI7*($E7=$F$1)</f>
        <v>0</v>
      </c>
      <c r="BJ7" s="80">
        <f>'MOD Vectors ALL'!BJ7*($E7=$F$1)</f>
        <v>0</v>
      </c>
      <c r="BK7" s="80">
        <f>'MOD Vectors ALL'!BK7*($E7=$F$1)</f>
        <v>0</v>
      </c>
      <c r="BL7" s="80">
        <f>'MOD Vectors ALL'!BL7*($E7=$F$1)</f>
        <v>0</v>
      </c>
      <c r="BM7" s="80">
        <f>'MOD Vectors ALL'!BM7*($E7=$F$1)</f>
        <v>0</v>
      </c>
      <c r="BN7" s="80">
        <f>'MOD Vectors ALL'!BN7*($E7=$F$1)</f>
        <v>0</v>
      </c>
      <c r="BO7" s="80">
        <f>'MOD Vectors ALL'!BO7*($E7=$F$1)</f>
        <v>0</v>
      </c>
      <c r="BP7" s="80">
        <f>'MOD Vectors ALL'!BP7*($E7=$F$1)</f>
        <v>0</v>
      </c>
      <c r="BQ7" s="80">
        <f>'MOD Vectors ALL'!BQ7*($E7=$F$1)</f>
        <v>0</v>
      </c>
      <c r="BR7" s="80">
        <f>'MOD Vectors ALL'!BR7*($E7=$F$1)</f>
        <v>0</v>
      </c>
      <c r="BS7" s="80">
        <f>'MOD Vectors ALL'!BS7*($E7=$F$1)</f>
        <v>0</v>
      </c>
      <c r="BT7" s="80">
        <f>'MOD Vectors ALL'!BT7*($E7=$F$1)</f>
        <v>0</v>
      </c>
      <c r="BU7" s="80">
        <f>'MOD Vectors ALL'!BU7*($E7=$F$1)</f>
        <v>0</v>
      </c>
      <c r="BV7" s="80">
        <f>'MOD Vectors ALL'!BV7*($E7=$F$1)</f>
        <v>0</v>
      </c>
      <c r="BW7" s="80">
        <f>'MOD Vectors ALL'!BW7*($E7=$F$1)</f>
        <v>0</v>
      </c>
      <c r="BX7" s="80">
        <f>'MOD Vectors ALL'!BX7*($E7=$F$1)</f>
        <v>0</v>
      </c>
      <c r="BY7" s="80">
        <f>'MOD Vectors ALL'!BY7*($E7=$F$1)</f>
        <v>0</v>
      </c>
      <c r="BZ7" s="80">
        <f>'MOD Vectors ALL'!BZ7*($E7=$F$1)</f>
        <v>0</v>
      </c>
      <c r="CA7" s="80">
        <f>'MOD Vectors ALL'!CA7*($E7=$F$1)</f>
        <v>0</v>
      </c>
      <c r="CB7" s="80">
        <f>'MOD Vectors ALL'!CB7*($E7=$F$1)</f>
        <v>0</v>
      </c>
      <c r="CC7" s="80">
        <f>'MOD Vectors ALL'!CC7*($E7=$F$1)</f>
        <v>0</v>
      </c>
      <c r="CD7" s="80">
        <f>'MOD Vectors ALL'!CD7*($E7=$F$1)</f>
        <v>0</v>
      </c>
      <c r="CE7" s="80">
        <f>'MOD Vectors ALL'!CE7*($E7=$F$1)</f>
        <v>0</v>
      </c>
      <c r="CF7" s="80">
        <f>'MOD Vectors ALL'!CF7*($E7=$F$1)</f>
        <v>0</v>
      </c>
      <c r="CG7" s="80">
        <f>'MOD Vectors ALL'!CG7*($E7=$F$1)</f>
        <v>0</v>
      </c>
      <c r="CH7" s="80">
        <f>'MOD Vectors ALL'!CH7*($E7=$F$1)</f>
        <v>0</v>
      </c>
      <c r="CI7" s="80">
        <f>'MOD Vectors ALL'!CI7*($E7=$F$1)</f>
        <v>0</v>
      </c>
      <c r="CJ7" s="80">
        <f>'MOD Vectors ALL'!CJ7*($E7=$F$1)</f>
        <v>0</v>
      </c>
      <c r="CK7" s="80">
        <f>'MOD Vectors ALL'!CK7*($E7=$F$1)</f>
        <v>0</v>
      </c>
      <c r="CL7" s="80">
        <f>'MOD Vectors ALL'!CL7*($E7=$F$1)</f>
        <v>0</v>
      </c>
      <c r="CM7" s="80">
        <f>'MOD Vectors ALL'!CM7*($E7=$F$1)</f>
        <v>0</v>
      </c>
      <c r="CN7" s="80">
        <f>'MOD Vectors ALL'!CN7*($E7=$F$1)</f>
        <v>0</v>
      </c>
      <c r="CO7" s="80">
        <f>'MOD Vectors ALL'!CO7*($E7=$F$1)</f>
        <v>0</v>
      </c>
      <c r="CP7" s="80">
        <f>'MOD Vectors ALL'!CP7*($E7=$F$1)</f>
        <v>0</v>
      </c>
      <c r="CQ7" s="80">
        <f>'MOD Vectors ALL'!CQ7*($E7=$F$1)</f>
        <v>0</v>
      </c>
      <c r="CR7" s="80">
        <f>'MOD Vectors ALL'!CR7*($E7=$F$1)</f>
        <v>0</v>
      </c>
      <c r="CS7" s="80">
        <f>'MOD Vectors ALL'!CS7*($E7=$F$1)</f>
        <v>0</v>
      </c>
      <c r="CT7" s="80">
        <f>'MOD Vectors ALL'!CT7*($E7=$F$1)</f>
        <v>0</v>
      </c>
      <c r="CU7" s="80">
        <f>'MOD Vectors ALL'!CU7*($E7=$F$1)</f>
        <v>0</v>
      </c>
      <c r="CV7" s="80">
        <f>'MOD Vectors ALL'!CV7*($E7=$F$1)</f>
        <v>0</v>
      </c>
      <c r="CW7" s="80">
        <f>'MOD Vectors ALL'!CW7*($E7=$F$1)</f>
        <v>0</v>
      </c>
      <c r="CX7" s="80">
        <f>'MOD Vectors ALL'!CX7*($E7=$F$1)</f>
        <v>0</v>
      </c>
      <c r="CY7" s="80">
        <f>'MOD Vectors ALL'!CY7*($E7=$F$1)</f>
        <v>0</v>
      </c>
      <c r="CZ7" s="80">
        <f>'MOD Vectors ALL'!CZ7*($E7=$F$1)</f>
        <v>0</v>
      </c>
      <c r="DA7" s="80">
        <f>'MOD Vectors ALL'!DA7*($E7=$F$1)</f>
        <v>0</v>
      </c>
      <c r="DB7" s="80">
        <f>'MOD Vectors ALL'!DB7*($E7=$F$1)</f>
        <v>0</v>
      </c>
      <c r="DC7" s="80">
        <f>'MOD Vectors ALL'!DC7*($E7=$F$1)</f>
        <v>0</v>
      </c>
      <c r="DD7" s="80">
        <f>'MOD Vectors ALL'!DD7*($E7=$F$1)</f>
        <v>0</v>
      </c>
      <c r="DE7" s="80">
        <f>'MOD Vectors ALL'!DE7*($E7=$F$1)</f>
        <v>0</v>
      </c>
      <c r="DF7" s="80">
        <f>'MOD Vectors ALL'!DF7*($E7=$F$1)</f>
        <v>0</v>
      </c>
      <c r="DG7" s="80">
        <f>'MOD Vectors ALL'!DG7*($E7=$F$1)</f>
        <v>0</v>
      </c>
      <c r="DH7" s="80">
        <f>'MOD Vectors ALL'!DH7*($E7=$F$1)</f>
        <v>0</v>
      </c>
      <c r="DI7" s="80">
        <f>'MOD Vectors ALL'!DI7*($E7=$F$1)</f>
        <v>0</v>
      </c>
      <c r="DJ7" s="80">
        <f>'MOD Vectors ALL'!DJ7*($E7=$F$1)</f>
        <v>0</v>
      </c>
      <c r="DK7" s="80">
        <f>'MOD Vectors ALL'!DK7*($E7=$F$1)</f>
        <v>0</v>
      </c>
      <c r="DL7" s="80">
        <f>'MOD Vectors ALL'!DL7*($E7=$F$1)</f>
        <v>0</v>
      </c>
      <c r="DM7" s="80">
        <f>'MOD Vectors ALL'!DM7*($E7=$F$1)</f>
        <v>0</v>
      </c>
      <c r="DN7" s="80">
        <f>'MOD Vectors ALL'!DN7*($E7=$F$1)</f>
        <v>0</v>
      </c>
      <c r="DO7" s="80">
        <f>'MOD Vectors ALL'!DO7*($E7=$F$1)</f>
        <v>0</v>
      </c>
      <c r="DP7" s="80">
        <f>'MOD Vectors ALL'!DP7*($E7=$F$1)</f>
        <v>0</v>
      </c>
      <c r="DQ7" s="80">
        <f>'MOD Vectors ALL'!DQ7*($E7=$F$1)</f>
        <v>0</v>
      </c>
    </row>
    <row r="8" spans="1:121" x14ac:dyDescent="0.2">
      <c r="A8">
        <v>6</v>
      </c>
      <c r="B8" t="s">
        <v>18</v>
      </c>
      <c r="C8" t="s">
        <v>369</v>
      </c>
      <c r="D8" t="s">
        <v>525</v>
      </c>
      <c r="E8" t="s">
        <v>531</v>
      </c>
      <c r="F8" t="s">
        <v>33</v>
      </c>
      <c r="G8">
        <v>5.4671999999999998E-2</v>
      </c>
      <c r="H8">
        <v>-0.1197</v>
      </c>
      <c r="I8" s="80">
        <f>'MOD Vectors ALL'!I8*($E8=$F$1)</f>
        <v>0</v>
      </c>
      <c r="J8" s="80">
        <f>'MOD Vectors ALL'!J8*($E8=$F$1)</f>
        <v>0</v>
      </c>
      <c r="K8" s="80">
        <f>'MOD Vectors ALL'!K8*($E8=$F$1)</f>
        <v>0</v>
      </c>
      <c r="L8" s="80">
        <f>'MOD Vectors ALL'!L8*($E8=$F$1)</f>
        <v>0</v>
      </c>
      <c r="M8" s="80">
        <f>'MOD Vectors ALL'!M8*($E8=$F$1)</f>
        <v>0</v>
      </c>
      <c r="N8" s="80">
        <f>'MOD Vectors ALL'!N8*($E8=$F$1)</f>
        <v>0</v>
      </c>
      <c r="O8" s="80">
        <f>'MOD Vectors ALL'!O8*($E8=$F$1)</f>
        <v>0</v>
      </c>
      <c r="P8" s="80">
        <f>'MOD Vectors ALL'!P8*($E8=$F$1)</f>
        <v>0</v>
      </c>
      <c r="Q8" s="80">
        <f>'MOD Vectors ALL'!Q8*($E8=$F$1)</f>
        <v>0</v>
      </c>
      <c r="R8" s="80">
        <f>'MOD Vectors ALL'!R8*($E8=$F$1)</f>
        <v>0</v>
      </c>
      <c r="S8" s="80">
        <f>'MOD Vectors ALL'!S8*($E8=$F$1)</f>
        <v>0</v>
      </c>
      <c r="T8" s="80">
        <f>'MOD Vectors ALL'!T8*($E8=$F$1)</f>
        <v>0</v>
      </c>
      <c r="U8" s="80">
        <f>'MOD Vectors ALL'!U8*($E8=$F$1)</f>
        <v>0</v>
      </c>
      <c r="V8" s="80">
        <f>'MOD Vectors ALL'!V8*($E8=$F$1)</f>
        <v>0</v>
      </c>
      <c r="W8" s="80">
        <f>'MOD Vectors ALL'!W8*($E8=$F$1)</f>
        <v>0</v>
      </c>
      <c r="X8" s="80">
        <f>'MOD Vectors ALL'!X8*($E8=$F$1)</f>
        <v>0</v>
      </c>
      <c r="Y8" s="80">
        <f>'MOD Vectors ALL'!Y8*($E8=$F$1)</f>
        <v>0</v>
      </c>
      <c r="Z8" s="80">
        <f>'MOD Vectors ALL'!Z8*($E8=$F$1)</f>
        <v>0</v>
      </c>
      <c r="AA8" s="80">
        <f>'MOD Vectors ALL'!AA8*($E8=$F$1)</f>
        <v>0</v>
      </c>
      <c r="AB8" s="80">
        <f>'MOD Vectors ALL'!AB8*($E8=$F$1)</f>
        <v>0</v>
      </c>
      <c r="AC8" s="80">
        <f>'MOD Vectors ALL'!AC8*($E8=$F$1)</f>
        <v>0</v>
      </c>
      <c r="AD8" s="80">
        <f>'MOD Vectors ALL'!AD8*($E8=$F$1)</f>
        <v>0</v>
      </c>
      <c r="AE8" s="80">
        <f>'MOD Vectors ALL'!AE8*($E8=$F$1)</f>
        <v>0</v>
      </c>
      <c r="AF8" s="80">
        <f>'MOD Vectors ALL'!AF8*($E8=$F$1)</f>
        <v>0</v>
      </c>
      <c r="AG8" s="80">
        <f>'MOD Vectors ALL'!AG8*($E8=$F$1)</f>
        <v>0</v>
      </c>
      <c r="AH8" s="80">
        <f>'MOD Vectors ALL'!AH8*($E8=$F$1)</f>
        <v>0</v>
      </c>
      <c r="AI8" s="80">
        <f>'MOD Vectors ALL'!AI8*($E8=$F$1)</f>
        <v>0</v>
      </c>
      <c r="AJ8" s="80">
        <f>'MOD Vectors ALL'!AJ8*($E8=$F$1)</f>
        <v>0</v>
      </c>
      <c r="AK8" s="80">
        <f>'MOD Vectors ALL'!AK8*($E8=$F$1)</f>
        <v>0</v>
      </c>
      <c r="AL8" s="80">
        <f>'MOD Vectors ALL'!AL8*($E8=$F$1)</f>
        <v>0</v>
      </c>
      <c r="AM8" s="80">
        <f>'MOD Vectors ALL'!AM8*($E8=$F$1)</f>
        <v>0</v>
      </c>
      <c r="AN8" s="80">
        <f>'MOD Vectors ALL'!AN8*($E8=$F$1)</f>
        <v>0</v>
      </c>
      <c r="AO8" s="80">
        <f>'MOD Vectors ALL'!AO8*($E8=$F$1)</f>
        <v>0</v>
      </c>
      <c r="AP8" s="80">
        <f>'MOD Vectors ALL'!AP8*($E8=$F$1)</f>
        <v>0</v>
      </c>
      <c r="AQ8" s="80">
        <f>'MOD Vectors ALL'!AQ8*($E8=$F$1)</f>
        <v>0</v>
      </c>
      <c r="AR8" s="80">
        <f>'MOD Vectors ALL'!AR8*($E8=$F$1)</f>
        <v>0</v>
      </c>
      <c r="AS8" s="80">
        <f>'MOD Vectors ALL'!AS8*($E8=$F$1)</f>
        <v>0</v>
      </c>
      <c r="AT8" s="80">
        <f>'MOD Vectors ALL'!AT8*($E8=$F$1)</f>
        <v>0</v>
      </c>
      <c r="AU8" s="80">
        <f>'MOD Vectors ALL'!AU8*($E8=$F$1)</f>
        <v>0</v>
      </c>
      <c r="AV8" s="80">
        <f>'MOD Vectors ALL'!AV8*($E8=$F$1)</f>
        <v>0</v>
      </c>
      <c r="AW8" s="80">
        <f>'MOD Vectors ALL'!AW8*($E8=$F$1)</f>
        <v>0</v>
      </c>
      <c r="AX8" s="80">
        <f>'MOD Vectors ALL'!AX8*($E8=$F$1)</f>
        <v>0</v>
      </c>
      <c r="AY8" s="80">
        <f>'MOD Vectors ALL'!AY8*($E8=$F$1)</f>
        <v>0</v>
      </c>
      <c r="AZ8" s="80">
        <f>'MOD Vectors ALL'!AZ8*($E8=$F$1)</f>
        <v>0</v>
      </c>
      <c r="BA8" s="80">
        <f>'MOD Vectors ALL'!BA8*($E8=$F$1)</f>
        <v>0</v>
      </c>
      <c r="BB8" s="80">
        <f>'MOD Vectors ALL'!BB8*($E8=$F$1)</f>
        <v>0</v>
      </c>
      <c r="BC8" s="80">
        <f>'MOD Vectors ALL'!BC8*($E8=$F$1)</f>
        <v>0</v>
      </c>
      <c r="BD8" s="80">
        <f>'MOD Vectors ALL'!BD8*($E8=$F$1)</f>
        <v>0</v>
      </c>
      <c r="BE8" s="80">
        <f>'MOD Vectors ALL'!BE8*($E8=$F$1)</f>
        <v>0</v>
      </c>
      <c r="BF8" s="80">
        <f>'MOD Vectors ALL'!BF8*($E8=$F$1)</f>
        <v>0</v>
      </c>
      <c r="BG8" s="80">
        <f>'MOD Vectors ALL'!BG8*($E8=$F$1)</f>
        <v>0</v>
      </c>
      <c r="BH8" s="80">
        <f>'MOD Vectors ALL'!BH8*($E8=$F$1)</f>
        <v>0</v>
      </c>
      <c r="BI8" s="80">
        <f>'MOD Vectors ALL'!BI8*($E8=$F$1)</f>
        <v>0</v>
      </c>
      <c r="BJ8" s="80">
        <f>'MOD Vectors ALL'!BJ8*($E8=$F$1)</f>
        <v>0</v>
      </c>
      <c r="BK8" s="80">
        <f>'MOD Vectors ALL'!BK8*($E8=$F$1)</f>
        <v>0</v>
      </c>
      <c r="BL8" s="80">
        <f>'MOD Vectors ALL'!BL8*($E8=$F$1)</f>
        <v>0</v>
      </c>
      <c r="BM8" s="80">
        <f>'MOD Vectors ALL'!BM8*($E8=$F$1)</f>
        <v>0</v>
      </c>
      <c r="BN8" s="80">
        <f>'MOD Vectors ALL'!BN8*($E8=$F$1)</f>
        <v>0</v>
      </c>
      <c r="BO8" s="80">
        <f>'MOD Vectors ALL'!BO8*($E8=$F$1)</f>
        <v>0</v>
      </c>
      <c r="BP8" s="80">
        <f>'MOD Vectors ALL'!BP8*($E8=$F$1)</f>
        <v>0</v>
      </c>
      <c r="BQ8" s="80">
        <f>'MOD Vectors ALL'!BQ8*($E8=$F$1)</f>
        <v>0</v>
      </c>
      <c r="BR8" s="80">
        <f>'MOD Vectors ALL'!BR8*($E8=$F$1)</f>
        <v>0</v>
      </c>
      <c r="BS8" s="80">
        <f>'MOD Vectors ALL'!BS8*($E8=$F$1)</f>
        <v>0</v>
      </c>
      <c r="BT8" s="80">
        <f>'MOD Vectors ALL'!BT8*($E8=$F$1)</f>
        <v>0</v>
      </c>
      <c r="BU8" s="80">
        <f>'MOD Vectors ALL'!BU8*($E8=$F$1)</f>
        <v>0</v>
      </c>
      <c r="BV8" s="80">
        <f>'MOD Vectors ALL'!BV8*($E8=$F$1)</f>
        <v>0</v>
      </c>
      <c r="BW8" s="80">
        <f>'MOD Vectors ALL'!BW8*($E8=$F$1)</f>
        <v>0</v>
      </c>
      <c r="BX8" s="80">
        <f>'MOD Vectors ALL'!BX8*($E8=$F$1)</f>
        <v>0</v>
      </c>
      <c r="BY8" s="80">
        <f>'MOD Vectors ALL'!BY8*($E8=$F$1)</f>
        <v>0</v>
      </c>
      <c r="BZ8" s="80">
        <f>'MOD Vectors ALL'!BZ8*($E8=$F$1)</f>
        <v>0</v>
      </c>
      <c r="CA8" s="80">
        <f>'MOD Vectors ALL'!CA8*($E8=$F$1)</f>
        <v>0</v>
      </c>
      <c r="CB8" s="80">
        <f>'MOD Vectors ALL'!CB8*($E8=$F$1)</f>
        <v>0</v>
      </c>
      <c r="CC8" s="80">
        <f>'MOD Vectors ALL'!CC8*($E8=$F$1)</f>
        <v>0</v>
      </c>
      <c r="CD8" s="80">
        <f>'MOD Vectors ALL'!CD8*($E8=$F$1)</f>
        <v>0</v>
      </c>
      <c r="CE8" s="80">
        <f>'MOD Vectors ALL'!CE8*($E8=$F$1)</f>
        <v>0</v>
      </c>
      <c r="CF8" s="80">
        <f>'MOD Vectors ALL'!CF8*($E8=$F$1)</f>
        <v>0</v>
      </c>
      <c r="CG8" s="80">
        <f>'MOD Vectors ALL'!CG8*($E8=$F$1)</f>
        <v>0</v>
      </c>
      <c r="CH8" s="80">
        <f>'MOD Vectors ALL'!CH8*($E8=$F$1)</f>
        <v>0</v>
      </c>
      <c r="CI8" s="80">
        <f>'MOD Vectors ALL'!CI8*($E8=$F$1)</f>
        <v>0</v>
      </c>
      <c r="CJ8" s="80">
        <f>'MOD Vectors ALL'!CJ8*($E8=$F$1)</f>
        <v>0</v>
      </c>
      <c r="CK8" s="80">
        <f>'MOD Vectors ALL'!CK8*($E8=$F$1)</f>
        <v>0</v>
      </c>
      <c r="CL8" s="80">
        <f>'MOD Vectors ALL'!CL8*($E8=$F$1)</f>
        <v>0</v>
      </c>
      <c r="CM8" s="80">
        <f>'MOD Vectors ALL'!CM8*($E8=$F$1)</f>
        <v>0</v>
      </c>
      <c r="CN8" s="80">
        <f>'MOD Vectors ALL'!CN8*($E8=$F$1)</f>
        <v>0</v>
      </c>
      <c r="CO8" s="80">
        <f>'MOD Vectors ALL'!CO8*($E8=$F$1)</f>
        <v>0</v>
      </c>
      <c r="CP8" s="80">
        <f>'MOD Vectors ALL'!CP8*($E8=$F$1)</f>
        <v>0</v>
      </c>
      <c r="CQ8" s="80">
        <f>'MOD Vectors ALL'!CQ8*($E8=$F$1)</f>
        <v>0</v>
      </c>
      <c r="CR8" s="80">
        <f>'MOD Vectors ALL'!CR8*($E8=$F$1)</f>
        <v>0</v>
      </c>
      <c r="CS8" s="80">
        <f>'MOD Vectors ALL'!CS8*($E8=$F$1)</f>
        <v>0</v>
      </c>
      <c r="CT8" s="80">
        <f>'MOD Vectors ALL'!CT8*($E8=$F$1)</f>
        <v>0</v>
      </c>
      <c r="CU8" s="80">
        <f>'MOD Vectors ALL'!CU8*($E8=$F$1)</f>
        <v>0</v>
      </c>
      <c r="CV8" s="80">
        <f>'MOD Vectors ALL'!CV8*($E8=$F$1)</f>
        <v>0</v>
      </c>
      <c r="CW8" s="80">
        <f>'MOD Vectors ALL'!CW8*($E8=$F$1)</f>
        <v>0</v>
      </c>
      <c r="CX8" s="80">
        <f>'MOD Vectors ALL'!CX8*($E8=$F$1)</f>
        <v>0</v>
      </c>
      <c r="CY8" s="80">
        <f>'MOD Vectors ALL'!CY8*($E8=$F$1)</f>
        <v>0</v>
      </c>
      <c r="CZ8" s="80">
        <f>'MOD Vectors ALL'!CZ8*($E8=$F$1)</f>
        <v>0</v>
      </c>
      <c r="DA8" s="80">
        <f>'MOD Vectors ALL'!DA8*($E8=$F$1)</f>
        <v>0</v>
      </c>
      <c r="DB8" s="80">
        <f>'MOD Vectors ALL'!DB8*($E8=$F$1)</f>
        <v>0</v>
      </c>
      <c r="DC8" s="80">
        <f>'MOD Vectors ALL'!DC8*($E8=$F$1)</f>
        <v>0</v>
      </c>
      <c r="DD8" s="80">
        <f>'MOD Vectors ALL'!DD8*($E8=$F$1)</f>
        <v>0</v>
      </c>
      <c r="DE8" s="80">
        <f>'MOD Vectors ALL'!DE8*($E8=$F$1)</f>
        <v>0</v>
      </c>
      <c r="DF8" s="80">
        <f>'MOD Vectors ALL'!DF8*($E8=$F$1)</f>
        <v>0</v>
      </c>
      <c r="DG8" s="80">
        <f>'MOD Vectors ALL'!DG8*($E8=$F$1)</f>
        <v>0</v>
      </c>
      <c r="DH8" s="80">
        <f>'MOD Vectors ALL'!DH8*($E8=$F$1)</f>
        <v>0</v>
      </c>
      <c r="DI8" s="80">
        <f>'MOD Vectors ALL'!DI8*($E8=$F$1)</f>
        <v>0</v>
      </c>
      <c r="DJ8" s="80">
        <f>'MOD Vectors ALL'!DJ8*($E8=$F$1)</f>
        <v>0</v>
      </c>
      <c r="DK8" s="80">
        <f>'MOD Vectors ALL'!DK8*($E8=$F$1)</f>
        <v>0</v>
      </c>
      <c r="DL8" s="80">
        <f>'MOD Vectors ALL'!DL8*($E8=$F$1)</f>
        <v>0</v>
      </c>
      <c r="DM8" s="80">
        <f>'MOD Vectors ALL'!DM8*($E8=$F$1)</f>
        <v>0</v>
      </c>
      <c r="DN8" s="80">
        <f>'MOD Vectors ALL'!DN8*($E8=$F$1)</f>
        <v>0</v>
      </c>
      <c r="DO8" s="80">
        <f>'MOD Vectors ALL'!DO8*($E8=$F$1)</f>
        <v>0</v>
      </c>
      <c r="DP8" s="80">
        <f>'MOD Vectors ALL'!DP8*($E8=$F$1)</f>
        <v>0</v>
      </c>
      <c r="DQ8" s="80">
        <f>'MOD Vectors ALL'!DQ8*($E8=$F$1)</f>
        <v>0</v>
      </c>
    </row>
    <row r="9" spans="1:121" x14ac:dyDescent="0.2">
      <c r="A9">
        <v>7</v>
      </c>
      <c r="B9" t="s">
        <v>18</v>
      </c>
      <c r="C9" t="s">
        <v>369</v>
      </c>
      <c r="D9" t="s">
        <v>525</v>
      </c>
      <c r="E9" t="s">
        <v>531</v>
      </c>
      <c r="F9" t="s">
        <v>34</v>
      </c>
      <c r="G9">
        <v>5.3830000000000003E-2</v>
      </c>
      <c r="H9">
        <v>-0.12860099999999999</v>
      </c>
      <c r="I9" s="80">
        <f>'MOD Vectors ALL'!I9*($E9=$F$1)</f>
        <v>0</v>
      </c>
      <c r="J9" s="80">
        <f>'MOD Vectors ALL'!J9*($E9=$F$1)</f>
        <v>0</v>
      </c>
      <c r="K9" s="80">
        <f>'MOD Vectors ALL'!K9*($E9=$F$1)</f>
        <v>0</v>
      </c>
      <c r="L9" s="80">
        <f>'MOD Vectors ALL'!L9*($E9=$F$1)</f>
        <v>0</v>
      </c>
      <c r="M9" s="80">
        <f>'MOD Vectors ALL'!M9*($E9=$F$1)</f>
        <v>0</v>
      </c>
      <c r="N9" s="80">
        <f>'MOD Vectors ALL'!N9*($E9=$F$1)</f>
        <v>0</v>
      </c>
      <c r="O9" s="80">
        <f>'MOD Vectors ALL'!O9*($E9=$F$1)</f>
        <v>0</v>
      </c>
      <c r="P9" s="80">
        <f>'MOD Vectors ALL'!P9*($E9=$F$1)</f>
        <v>0</v>
      </c>
      <c r="Q9" s="80">
        <f>'MOD Vectors ALL'!Q9*($E9=$F$1)</f>
        <v>0</v>
      </c>
      <c r="R9" s="80">
        <f>'MOD Vectors ALL'!R9*($E9=$F$1)</f>
        <v>0</v>
      </c>
      <c r="S9" s="80">
        <f>'MOD Vectors ALL'!S9*($E9=$F$1)</f>
        <v>0</v>
      </c>
      <c r="T9" s="80">
        <f>'MOD Vectors ALL'!T9*($E9=$F$1)</f>
        <v>0</v>
      </c>
      <c r="U9" s="80">
        <f>'MOD Vectors ALL'!U9*($E9=$F$1)</f>
        <v>0</v>
      </c>
      <c r="V9" s="80">
        <f>'MOD Vectors ALL'!V9*($E9=$F$1)</f>
        <v>0</v>
      </c>
      <c r="W9" s="80">
        <f>'MOD Vectors ALL'!W9*($E9=$F$1)</f>
        <v>0</v>
      </c>
      <c r="X9" s="80">
        <f>'MOD Vectors ALL'!X9*($E9=$F$1)</f>
        <v>0</v>
      </c>
      <c r="Y9" s="80">
        <f>'MOD Vectors ALL'!Y9*($E9=$F$1)</f>
        <v>0</v>
      </c>
      <c r="Z9" s="80">
        <f>'MOD Vectors ALL'!Z9*($E9=$F$1)</f>
        <v>0</v>
      </c>
      <c r="AA9" s="80">
        <f>'MOD Vectors ALL'!AA9*($E9=$F$1)</f>
        <v>0</v>
      </c>
      <c r="AB9" s="80">
        <f>'MOD Vectors ALL'!AB9*($E9=$F$1)</f>
        <v>0</v>
      </c>
      <c r="AC9" s="80">
        <f>'MOD Vectors ALL'!AC9*($E9=$F$1)</f>
        <v>0</v>
      </c>
      <c r="AD9" s="80">
        <f>'MOD Vectors ALL'!AD9*($E9=$F$1)</f>
        <v>0</v>
      </c>
      <c r="AE9" s="80">
        <f>'MOD Vectors ALL'!AE9*($E9=$F$1)</f>
        <v>0</v>
      </c>
      <c r="AF9" s="80">
        <f>'MOD Vectors ALL'!AF9*($E9=$F$1)</f>
        <v>0</v>
      </c>
      <c r="AG9" s="80">
        <f>'MOD Vectors ALL'!AG9*($E9=$F$1)</f>
        <v>0</v>
      </c>
      <c r="AH9" s="80">
        <f>'MOD Vectors ALL'!AH9*($E9=$F$1)</f>
        <v>0</v>
      </c>
      <c r="AI9" s="80">
        <f>'MOD Vectors ALL'!AI9*($E9=$F$1)</f>
        <v>0</v>
      </c>
      <c r="AJ9" s="80">
        <f>'MOD Vectors ALL'!AJ9*($E9=$F$1)</f>
        <v>0</v>
      </c>
      <c r="AK9" s="80">
        <f>'MOD Vectors ALL'!AK9*($E9=$F$1)</f>
        <v>0</v>
      </c>
      <c r="AL9" s="80">
        <f>'MOD Vectors ALL'!AL9*($E9=$F$1)</f>
        <v>0</v>
      </c>
      <c r="AM9" s="80">
        <f>'MOD Vectors ALL'!AM9*($E9=$F$1)</f>
        <v>0</v>
      </c>
      <c r="AN9" s="80">
        <f>'MOD Vectors ALL'!AN9*($E9=$F$1)</f>
        <v>0</v>
      </c>
      <c r="AO9" s="80">
        <f>'MOD Vectors ALL'!AO9*($E9=$F$1)</f>
        <v>0</v>
      </c>
      <c r="AP9" s="80">
        <f>'MOD Vectors ALL'!AP9*($E9=$F$1)</f>
        <v>0</v>
      </c>
      <c r="AQ9" s="80">
        <f>'MOD Vectors ALL'!AQ9*($E9=$F$1)</f>
        <v>0</v>
      </c>
      <c r="AR9" s="80">
        <f>'MOD Vectors ALL'!AR9*($E9=$F$1)</f>
        <v>0</v>
      </c>
      <c r="AS9" s="80">
        <f>'MOD Vectors ALL'!AS9*($E9=$F$1)</f>
        <v>0</v>
      </c>
      <c r="AT9" s="80">
        <f>'MOD Vectors ALL'!AT9*($E9=$F$1)</f>
        <v>0</v>
      </c>
      <c r="AU9" s="80">
        <f>'MOD Vectors ALL'!AU9*($E9=$F$1)</f>
        <v>0</v>
      </c>
      <c r="AV9" s="80">
        <f>'MOD Vectors ALL'!AV9*($E9=$F$1)</f>
        <v>0</v>
      </c>
      <c r="AW9" s="80">
        <f>'MOD Vectors ALL'!AW9*($E9=$F$1)</f>
        <v>0</v>
      </c>
      <c r="AX9" s="80">
        <f>'MOD Vectors ALL'!AX9*($E9=$F$1)</f>
        <v>0</v>
      </c>
      <c r="AY9" s="80">
        <f>'MOD Vectors ALL'!AY9*($E9=$F$1)</f>
        <v>0</v>
      </c>
      <c r="AZ9" s="80">
        <f>'MOD Vectors ALL'!AZ9*($E9=$F$1)</f>
        <v>0</v>
      </c>
      <c r="BA9" s="80">
        <f>'MOD Vectors ALL'!BA9*($E9=$F$1)</f>
        <v>0</v>
      </c>
      <c r="BB9" s="80">
        <f>'MOD Vectors ALL'!BB9*($E9=$F$1)</f>
        <v>0</v>
      </c>
      <c r="BC9" s="80">
        <f>'MOD Vectors ALL'!BC9*($E9=$F$1)</f>
        <v>0</v>
      </c>
      <c r="BD9" s="80">
        <f>'MOD Vectors ALL'!BD9*($E9=$F$1)</f>
        <v>0</v>
      </c>
      <c r="BE9" s="80">
        <f>'MOD Vectors ALL'!BE9*($E9=$F$1)</f>
        <v>0</v>
      </c>
      <c r="BF9" s="80">
        <f>'MOD Vectors ALL'!BF9*($E9=$F$1)</f>
        <v>0</v>
      </c>
      <c r="BG9" s="80">
        <f>'MOD Vectors ALL'!BG9*($E9=$F$1)</f>
        <v>0</v>
      </c>
      <c r="BH9" s="80">
        <f>'MOD Vectors ALL'!BH9*($E9=$F$1)</f>
        <v>0</v>
      </c>
      <c r="BI9" s="80">
        <f>'MOD Vectors ALL'!BI9*($E9=$F$1)</f>
        <v>0</v>
      </c>
      <c r="BJ9" s="80">
        <f>'MOD Vectors ALL'!BJ9*($E9=$F$1)</f>
        <v>0</v>
      </c>
      <c r="BK9" s="80">
        <f>'MOD Vectors ALL'!BK9*($E9=$F$1)</f>
        <v>0</v>
      </c>
      <c r="BL9" s="80">
        <f>'MOD Vectors ALL'!BL9*($E9=$F$1)</f>
        <v>0</v>
      </c>
      <c r="BM9" s="80">
        <f>'MOD Vectors ALL'!BM9*($E9=$F$1)</f>
        <v>0</v>
      </c>
      <c r="BN9" s="80">
        <f>'MOD Vectors ALL'!BN9*($E9=$F$1)</f>
        <v>0</v>
      </c>
      <c r="BO9" s="80">
        <f>'MOD Vectors ALL'!BO9*($E9=$F$1)</f>
        <v>0</v>
      </c>
      <c r="BP9" s="80">
        <f>'MOD Vectors ALL'!BP9*($E9=$F$1)</f>
        <v>0</v>
      </c>
      <c r="BQ9" s="80">
        <f>'MOD Vectors ALL'!BQ9*($E9=$F$1)</f>
        <v>0</v>
      </c>
      <c r="BR9" s="80">
        <f>'MOD Vectors ALL'!BR9*($E9=$F$1)</f>
        <v>0</v>
      </c>
      <c r="BS9" s="80">
        <f>'MOD Vectors ALL'!BS9*($E9=$F$1)</f>
        <v>0</v>
      </c>
      <c r="BT9" s="80">
        <f>'MOD Vectors ALL'!BT9*($E9=$F$1)</f>
        <v>0</v>
      </c>
      <c r="BU9" s="80">
        <f>'MOD Vectors ALL'!BU9*($E9=$F$1)</f>
        <v>0</v>
      </c>
      <c r="BV9" s="80">
        <f>'MOD Vectors ALL'!BV9*($E9=$F$1)</f>
        <v>0</v>
      </c>
      <c r="BW9" s="80">
        <f>'MOD Vectors ALL'!BW9*($E9=$F$1)</f>
        <v>0</v>
      </c>
      <c r="BX9" s="80">
        <f>'MOD Vectors ALL'!BX9*($E9=$F$1)</f>
        <v>0</v>
      </c>
      <c r="BY9" s="80">
        <f>'MOD Vectors ALL'!BY9*($E9=$F$1)</f>
        <v>0</v>
      </c>
      <c r="BZ9" s="80">
        <f>'MOD Vectors ALL'!BZ9*($E9=$F$1)</f>
        <v>0</v>
      </c>
      <c r="CA9" s="80">
        <f>'MOD Vectors ALL'!CA9*($E9=$F$1)</f>
        <v>0</v>
      </c>
      <c r="CB9" s="80">
        <f>'MOD Vectors ALL'!CB9*($E9=$F$1)</f>
        <v>0</v>
      </c>
      <c r="CC9" s="80">
        <f>'MOD Vectors ALL'!CC9*($E9=$F$1)</f>
        <v>0</v>
      </c>
      <c r="CD9" s="80">
        <f>'MOD Vectors ALL'!CD9*($E9=$F$1)</f>
        <v>0</v>
      </c>
      <c r="CE9" s="80">
        <f>'MOD Vectors ALL'!CE9*($E9=$F$1)</f>
        <v>0</v>
      </c>
      <c r="CF9" s="80">
        <f>'MOD Vectors ALL'!CF9*($E9=$F$1)</f>
        <v>0</v>
      </c>
      <c r="CG9" s="80">
        <f>'MOD Vectors ALL'!CG9*($E9=$F$1)</f>
        <v>0</v>
      </c>
      <c r="CH9" s="80">
        <f>'MOD Vectors ALL'!CH9*($E9=$F$1)</f>
        <v>0</v>
      </c>
      <c r="CI9" s="80">
        <f>'MOD Vectors ALL'!CI9*($E9=$F$1)</f>
        <v>0</v>
      </c>
      <c r="CJ9" s="80">
        <f>'MOD Vectors ALL'!CJ9*($E9=$F$1)</f>
        <v>0</v>
      </c>
      <c r="CK9" s="80">
        <f>'MOD Vectors ALL'!CK9*($E9=$F$1)</f>
        <v>0</v>
      </c>
      <c r="CL9" s="80">
        <f>'MOD Vectors ALL'!CL9*($E9=$F$1)</f>
        <v>0</v>
      </c>
      <c r="CM9" s="80">
        <f>'MOD Vectors ALL'!CM9*($E9=$F$1)</f>
        <v>0</v>
      </c>
      <c r="CN9" s="80">
        <f>'MOD Vectors ALL'!CN9*($E9=$F$1)</f>
        <v>0</v>
      </c>
      <c r="CO9" s="80">
        <f>'MOD Vectors ALL'!CO9*($E9=$F$1)</f>
        <v>0</v>
      </c>
      <c r="CP9" s="80">
        <f>'MOD Vectors ALL'!CP9*($E9=$F$1)</f>
        <v>0</v>
      </c>
      <c r="CQ9" s="80">
        <f>'MOD Vectors ALL'!CQ9*($E9=$F$1)</f>
        <v>0</v>
      </c>
      <c r="CR9" s="80">
        <f>'MOD Vectors ALL'!CR9*($E9=$F$1)</f>
        <v>0</v>
      </c>
      <c r="CS9" s="80">
        <f>'MOD Vectors ALL'!CS9*($E9=$F$1)</f>
        <v>0</v>
      </c>
      <c r="CT9" s="80">
        <f>'MOD Vectors ALL'!CT9*($E9=$F$1)</f>
        <v>0</v>
      </c>
      <c r="CU9" s="80">
        <f>'MOD Vectors ALL'!CU9*($E9=$F$1)</f>
        <v>0</v>
      </c>
      <c r="CV9" s="80">
        <f>'MOD Vectors ALL'!CV9*($E9=$F$1)</f>
        <v>0</v>
      </c>
      <c r="CW9" s="80">
        <f>'MOD Vectors ALL'!CW9*($E9=$F$1)</f>
        <v>0</v>
      </c>
      <c r="CX9" s="80">
        <f>'MOD Vectors ALL'!CX9*($E9=$F$1)</f>
        <v>0</v>
      </c>
      <c r="CY9" s="80">
        <f>'MOD Vectors ALL'!CY9*($E9=$F$1)</f>
        <v>0</v>
      </c>
      <c r="CZ9" s="80">
        <f>'MOD Vectors ALL'!CZ9*($E9=$F$1)</f>
        <v>0</v>
      </c>
      <c r="DA9" s="80">
        <f>'MOD Vectors ALL'!DA9*($E9=$F$1)</f>
        <v>0</v>
      </c>
      <c r="DB9" s="80">
        <f>'MOD Vectors ALL'!DB9*($E9=$F$1)</f>
        <v>0</v>
      </c>
      <c r="DC9" s="80">
        <f>'MOD Vectors ALL'!DC9*($E9=$F$1)</f>
        <v>0</v>
      </c>
      <c r="DD9" s="80">
        <f>'MOD Vectors ALL'!DD9*($E9=$F$1)</f>
        <v>0</v>
      </c>
      <c r="DE9" s="80">
        <f>'MOD Vectors ALL'!DE9*($E9=$F$1)</f>
        <v>0</v>
      </c>
      <c r="DF9" s="80">
        <f>'MOD Vectors ALL'!DF9*($E9=$F$1)</f>
        <v>0</v>
      </c>
      <c r="DG9" s="80">
        <f>'MOD Vectors ALL'!DG9*($E9=$F$1)</f>
        <v>0</v>
      </c>
      <c r="DH9" s="80">
        <f>'MOD Vectors ALL'!DH9*($E9=$F$1)</f>
        <v>0</v>
      </c>
      <c r="DI9" s="80">
        <f>'MOD Vectors ALL'!DI9*($E9=$F$1)</f>
        <v>0</v>
      </c>
      <c r="DJ9" s="80">
        <f>'MOD Vectors ALL'!DJ9*($E9=$F$1)</f>
        <v>0</v>
      </c>
      <c r="DK9" s="80">
        <f>'MOD Vectors ALL'!DK9*($E9=$F$1)</f>
        <v>0</v>
      </c>
      <c r="DL9" s="80">
        <f>'MOD Vectors ALL'!DL9*($E9=$F$1)</f>
        <v>0</v>
      </c>
      <c r="DM9" s="80">
        <f>'MOD Vectors ALL'!DM9*($E9=$F$1)</f>
        <v>0</v>
      </c>
      <c r="DN9" s="80">
        <f>'MOD Vectors ALL'!DN9*($E9=$F$1)</f>
        <v>0</v>
      </c>
      <c r="DO9" s="80">
        <f>'MOD Vectors ALL'!DO9*($E9=$F$1)</f>
        <v>0</v>
      </c>
      <c r="DP9" s="80">
        <f>'MOD Vectors ALL'!DP9*($E9=$F$1)</f>
        <v>0</v>
      </c>
      <c r="DQ9" s="80">
        <f>'MOD Vectors ALL'!DQ9*($E9=$F$1)</f>
        <v>0</v>
      </c>
    </row>
    <row r="10" spans="1:121" x14ac:dyDescent="0.2">
      <c r="A10">
        <v>8</v>
      </c>
      <c r="B10" t="s">
        <v>18</v>
      </c>
      <c r="C10" t="s">
        <v>369</v>
      </c>
      <c r="D10" t="s">
        <v>525</v>
      </c>
      <c r="E10" t="s">
        <v>531</v>
      </c>
      <c r="F10" t="s">
        <v>7</v>
      </c>
      <c r="G10">
        <v>6.0436999999999998E-2</v>
      </c>
      <c r="H10">
        <v>-0.12739600000000001</v>
      </c>
      <c r="I10" s="80">
        <f>'MOD Vectors ALL'!I10*($E10=$F$1)</f>
        <v>0</v>
      </c>
      <c r="J10" s="80">
        <f>'MOD Vectors ALL'!J10*($E10=$F$1)</f>
        <v>0</v>
      </c>
      <c r="K10" s="80">
        <f>'MOD Vectors ALL'!K10*($E10=$F$1)</f>
        <v>0</v>
      </c>
      <c r="L10" s="80">
        <f>'MOD Vectors ALL'!L10*($E10=$F$1)</f>
        <v>0</v>
      </c>
      <c r="M10" s="80">
        <f>'MOD Vectors ALL'!M10*($E10=$F$1)</f>
        <v>0</v>
      </c>
      <c r="N10" s="80">
        <f>'MOD Vectors ALL'!N10*($E10=$F$1)</f>
        <v>0</v>
      </c>
      <c r="O10" s="80">
        <f>'MOD Vectors ALL'!O10*($E10=$F$1)</f>
        <v>0</v>
      </c>
      <c r="P10" s="80">
        <f>'MOD Vectors ALL'!P10*($E10=$F$1)</f>
        <v>0</v>
      </c>
      <c r="Q10" s="80">
        <f>'MOD Vectors ALL'!Q10*($E10=$F$1)</f>
        <v>0</v>
      </c>
      <c r="R10" s="80">
        <f>'MOD Vectors ALL'!R10*($E10=$F$1)</f>
        <v>0</v>
      </c>
      <c r="S10" s="80">
        <f>'MOD Vectors ALL'!S10*($E10=$F$1)</f>
        <v>0</v>
      </c>
      <c r="T10" s="80">
        <f>'MOD Vectors ALL'!T10*($E10=$F$1)</f>
        <v>0</v>
      </c>
      <c r="U10" s="80">
        <f>'MOD Vectors ALL'!U10*($E10=$F$1)</f>
        <v>0</v>
      </c>
      <c r="V10" s="80">
        <f>'MOD Vectors ALL'!V10*($E10=$F$1)</f>
        <v>0</v>
      </c>
      <c r="W10" s="80">
        <f>'MOD Vectors ALL'!W10*($E10=$F$1)</f>
        <v>0</v>
      </c>
      <c r="X10" s="80">
        <f>'MOD Vectors ALL'!X10*($E10=$F$1)</f>
        <v>0</v>
      </c>
      <c r="Y10" s="80">
        <f>'MOD Vectors ALL'!Y10*($E10=$F$1)</f>
        <v>0</v>
      </c>
      <c r="Z10" s="80">
        <f>'MOD Vectors ALL'!Z10*($E10=$F$1)</f>
        <v>0</v>
      </c>
      <c r="AA10" s="80">
        <f>'MOD Vectors ALL'!AA10*($E10=$F$1)</f>
        <v>0</v>
      </c>
      <c r="AB10" s="80">
        <f>'MOD Vectors ALL'!AB10*($E10=$F$1)</f>
        <v>0</v>
      </c>
      <c r="AC10" s="80">
        <f>'MOD Vectors ALL'!AC10*($E10=$F$1)</f>
        <v>0</v>
      </c>
      <c r="AD10" s="80">
        <f>'MOD Vectors ALL'!AD10*($E10=$F$1)</f>
        <v>0</v>
      </c>
      <c r="AE10" s="80">
        <f>'MOD Vectors ALL'!AE10*($E10=$F$1)</f>
        <v>0</v>
      </c>
      <c r="AF10" s="80">
        <f>'MOD Vectors ALL'!AF10*($E10=$F$1)</f>
        <v>0</v>
      </c>
      <c r="AG10" s="80">
        <f>'MOD Vectors ALL'!AG10*($E10=$F$1)</f>
        <v>0</v>
      </c>
      <c r="AH10" s="80">
        <f>'MOD Vectors ALL'!AH10*($E10=$F$1)</f>
        <v>0</v>
      </c>
      <c r="AI10" s="80">
        <f>'MOD Vectors ALL'!AI10*($E10=$F$1)</f>
        <v>0</v>
      </c>
      <c r="AJ10" s="80">
        <f>'MOD Vectors ALL'!AJ10*($E10=$F$1)</f>
        <v>0</v>
      </c>
      <c r="AK10" s="80">
        <f>'MOD Vectors ALL'!AK10*($E10=$F$1)</f>
        <v>0</v>
      </c>
      <c r="AL10" s="80">
        <f>'MOD Vectors ALL'!AL10*($E10=$F$1)</f>
        <v>0</v>
      </c>
      <c r="AM10" s="80">
        <f>'MOD Vectors ALL'!AM10*($E10=$F$1)</f>
        <v>0</v>
      </c>
      <c r="AN10" s="80">
        <f>'MOD Vectors ALL'!AN10*($E10=$F$1)</f>
        <v>0</v>
      </c>
      <c r="AO10" s="80">
        <f>'MOD Vectors ALL'!AO10*($E10=$F$1)</f>
        <v>0</v>
      </c>
      <c r="AP10" s="80">
        <f>'MOD Vectors ALL'!AP10*($E10=$F$1)</f>
        <v>0</v>
      </c>
      <c r="AQ10" s="80">
        <f>'MOD Vectors ALL'!AQ10*($E10=$F$1)</f>
        <v>0</v>
      </c>
      <c r="AR10" s="80">
        <f>'MOD Vectors ALL'!AR10*($E10=$F$1)</f>
        <v>0</v>
      </c>
      <c r="AS10" s="80">
        <f>'MOD Vectors ALL'!AS10*($E10=$F$1)</f>
        <v>0</v>
      </c>
      <c r="AT10" s="80">
        <f>'MOD Vectors ALL'!AT10*($E10=$F$1)</f>
        <v>0</v>
      </c>
      <c r="AU10" s="80">
        <f>'MOD Vectors ALL'!AU10*($E10=$F$1)</f>
        <v>0</v>
      </c>
      <c r="AV10" s="80">
        <f>'MOD Vectors ALL'!AV10*($E10=$F$1)</f>
        <v>0</v>
      </c>
      <c r="AW10" s="80">
        <f>'MOD Vectors ALL'!AW10*($E10=$F$1)</f>
        <v>0</v>
      </c>
      <c r="AX10" s="80">
        <f>'MOD Vectors ALL'!AX10*($E10=$F$1)</f>
        <v>0</v>
      </c>
      <c r="AY10" s="80">
        <f>'MOD Vectors ALL'!AY10*($E10=$F$1)</f>
        <v>0</v>
      </c>
      <c r="AZ10" s="80">
        <f>'MOD Vectors ALL'!AZ10*($E10=$F$1)</f>
        <v>0</v>
      </c>
      <c r="BA10" s="80">
        <f>'MOD Vectors ALL'!BA10*($E10=$F$1)</f>
        <v>0</v>
      </c>
      <c r="BB10" s="80">
        <f>'MOD Vectors ALL'!BB10*($E10=$F$1)</f>
        <v>0</v>
      </c>
      <c r="BC10" s="80">
        <f>'MOD Vectors ALL'!BC10*($E10=$F$1)</f>
        <v>0</v>
      </c>
      <c r="BD10" s="80">
        <f>'MOD Vectors ALL'!BD10*($E10=$F$1)</f>
        <v>0</v>
      </c>
      <c r="BE10" s="80">
        <f>'MOD Vectors ALL'!BE10*($E10=$F$1)</f>
        <v>0</v>
      </c>
      <c r="BF10" s="80">
        <f>'MOD Vectors ALL'!BF10*($E10=$F$1)</f>
        <v>0</v>
      </c>
      <c r="BG10" s="80">
        <f>'MOD Vectors ALL'!BG10*($E10=$F$1)</f>
        <v>0</v>
      </c>
      <c r="BH10" s="80">
        <f>'MOD Vectors ALL'!BH10*($E10=$F$1)</f>
        <v>0</v>
      </c>
      <c r="BI10" s="80">
        <f>'MOD Vectors ALL'!BI10*($E10=$F$1)</f>
        <v>0</v>
      </c>
      <c r="BJ10" s="80">
        <f>'MOD Vectors ALL'!BJ10*($E10=$F$1)</f>
        <v>0</v>
      </c>
      <c r="BK10" s="80">
        <f>'MOD Vectors ALL'!BK10*($E10=$F$1)</f>
        <v>0</v>
      </c>
      <c r="BL10" s="80">
        <f>'MOD Vectors ALL'!BL10*($E10=$F$1)</f>
        <v>0</v>
      </c>
      <c r="BM10" s="80">
        <f>'MOD Vectors ALL'!BM10*($E10=$F$1)</f>
        <v>0</v>
      </c>
      <c r="BN10" s="80">
        <f>'MOD Vectors ALL'!BN10*($E10=$F$1)</f>
        <v>0</v>
      </c>
      <c r="BO10" s="80">
        <f>'MOD Vectors ALL'!BO10*($E10=$F$1)</f>
        <v>0</v>
      </c>
      <c r="BP10" s="80">
        <f>'MOD Vectors ALL'!BP10*($E10=$F$1)</f>
        <v>0</v>
      </c>
      <c r="BQ10" s="80">
        <f>'MOD Vectors ALL'!BQ10*($E10=$F$1)</f>
        <v>0</v>
      </c>
      <c r="BR10" s="80">
        <f>'MOD Vectors ALL'!BR10*($E10=$F$1)</f>
        <v>0</v>
      </c>
      <c r="BS10" s="80">
        <f>'MOD Vectors ALL'!BS10*($E10=$F$1)</f>
        <v>0</v>
      </c>
      <c r="BT10" s="80">
        <f>'MOD Vectors ALL'!BT10*($E10=$F$1)</f>
        <v>0</v>
      </c>
      <c r="BU10" s="80">
        <f>'MOD Vectors ALL'!BU10*($E10=$F$1)</f>
        <v>0</v>
      </c>
      <c r="BV10" s="80">
        <f>'MOD Vectors ALL'!BV10*($E10=$F$1)</f>
        <v>0</v>
      </c>
      <c r="BW10" s="80">
        <f>'MOD Vectors ALL'!BW10*($E10=$F$1)</f>
        <v>0</v>
      </c>
      <c r="BX10" s="80">
        <f>'MOD Vectors ALL'!BX10*($E10=$F$1)</f>
        <v>0</v>
      </c>
      <c r="BY10" s="80">
        <f>'MOD Vectors ALL'!BY10*($E10=$F$1)</f>
        <v>0</v>
      </c>
      <c r="BZ10" s="80">
        <f>'MOD Vectors ALL'!BZ10*($E10=$F$1)</f>
        <v>0</v>
      </c>
      <c r="CA10" s="80">
        <f>'MOD Vectors ALL'!CA10*($E10=$F$1)</f>
        <v>0</v>
      </c>
      <c r="CB10" s="80">
        <f>'MOD Vectors ALL'!CB10*($E10=$F$1)</f>
        <v>0</v>
      </c>
      <c r="CC10" s="80">
        <f>'MOD Vectors ALL'!CC10*($E10=$F$1)</f>
        <v>0</v>
      </c>
      <c r="CD10" s="80">
        <f>'MOD Vectors ALL'!CD10*($E10=$F$1)</f>
        <v>0</v>
      </c>
      <c r="CE10" s="80">
        <f>'MOD Vectors ALL'!CE10*($E10=$F$1)</f>
        <v>0</v>
      </c>
      <c r="CF10" s="80">
        <f>'MOD Vectors ALL'!CF10*($E10=$F$1)</f>
        <v>0</v>
      </c>
      <c r="CG10" s="80">
        <f>'MOD Vectors ALL'!CG10*($E10=$F$1)</f>
        <v>0</v>
      </c>
      <c r="CH10" s="80">
        <f>'MOD Vectors ALL'!CH10*($E10=$F$1)</f>
        <v>0</v>
      </c>
      <c r="CI10" s="80">
        <f>'MOD Vectors ALL'!CI10*($E10=$F$1)</f>
        <v>0</v>
      </c>
      <c r="CJ10" s="80">
        <f>'MOD Vectors ALL'!CJ10*($E10=$F$1)</f>
        <v>0</v>
      </c>
      <c r="CK10" s="80">
        <f>'MOD Vectors ALL'!CK10*($E10=$F$1)</f>
        <v>0</v>
      </c>
      <c r="CL10" s="80">
        <f>'MOD Vectors ALL'!CL10*($E10=$F$1)</f>
        <v>0</v>
      </c>
      <c r="CM10" s="80">
        <f>'MOD Vectors ALL'!CM10*($E10=$F$1)</f>
        <v>0</v>
      </c>
      <c r="CN10" s="80">
        <f>'MOD Vectors ALL'!CN10*($E10=$F$1)</f>
        <v>0</v>
      </c>
      <c r="CO10" s="80">
        <f>'MOD Vectors ALL'!CO10*($E10=$F$1)</f>
        <v>0</v>
      </c>
      <c r="CP10" s="80">
        <f>'MOD Vectors ALL'!CP10*($E10=$F$1)</f>
        <v>0</v>
      </c>
      <c r="CQ10" s="80">
        <f>'MOD Vectors ALL'!CQ10*($E10=$F$1)</f>
        <v>0</v>
      </c>
      <c r="CR10" s="80">
        <f>'MOD Vectors ALL'!CR10*($E10=$F$1)</f>
        <v>0</v>
      </c>
      <c r="CS10" s="80">
        <f>'MOD Vectors ALL'!CS10*($E10=$F$1)</f>
        <v>0</v>
      </c>
      <c r="CT10" s="80">
        <f>'MOD Vectors ALL'!CT10*($E10=$F$1)</f>
        <v>0</v>
      </c>
      <c r="CU10" s="80">
        <f>'MOD Vectors ALL'!CU10*($E10=$F$1)</f>
        <v>0</v>
      </c>
      <c r="CV10" s="80">
        <f>'MOD Vectors ALL'!CV10*($E10=$F$1)</f>
        <v>0</v>
      </c>
      <c r="CW10" s="80">
        <f>'MOD Vectors ALL'!CW10*($E10=$F$1)</f>
        <v>0</v>
      </c>
      <c r="CX10" s="80">
        <f>'MOD Vectors ALL'!CX10*($E10=$F$1)</f>
        <v>0</v>
      </c>
      <c r="CY10" s="80">
        <f>'MOD Vectors ALL'!CY10*($E10=$F$1)</f>
        <v>0</v>
      </c>
      <c r="CZ10" s="80">
        <f>'MOD Vectors ALL'!CZ10*($E10=$F$1)</f>
        <v>0</v>
      </c>
      <c r="DA10" s="80">
        <f>'MOD Vectors ALL'!DA10*($E10=$F$1)</f>
        <v>0</v>
      </c>
      <c r="DB10" s="80">
        <f>'MOD Vectors ALL'!DB10*($E10=$F$1)</f>
        <v>0</v>
      </c>
      <c r="DC10" s="80">
        <f>'MOD Vectors ALL'!DC10*($E10=$F$1)</f>
        <v>0</v>
      </c>
      <c r="DD10" s="80">
        <f>'MOD Vectors ALL'!DD10*($E10=$F$1)</f>
        <v>0</v>
      </c>
      <c r="DE10" s="80">
        <f>'MOD Vectors ALL'!DE10*($E10=$F$1)</f>
        <v>0</v>
      </c>
      <c r="DF10" s="80">
        <f>'MOD Vectors ALL'!DF10*($E10=$F$1)</f>
        <v>0</v>
      </c>
      <c r="DG10" s="80">
        <f>'MOD Vectors ALL'!DG10*($E10=$F$1)</f>
        <v>0</v>
      </c>
      <c r="DH10" s="80">
        <f>'MOD Vectors ALL'!DH10*($E10=$F$1)</f>
        <v>0</v>
      </c>
      <c r="DI10" s="80">
        <f>'MOD Vectors ALL'!DI10*($E10=$F$1)</f>
        <v>0</v>
      </c>
      <c r="DJ10" s="80">
        <f>'MOD Vectors ALL'!DJ10*($E10=$F$1)</f>
        <v>0</v>
      </c>
      <c r="DK10" s="80">
        <f>'MOD Vectors ALL'!DK10*($E10=$F$1)</f>
        <v>0</v>
      </c>
      <c r="DL10" s="80">
        <f>'MOD Vectors ALL'!DL10*($E10=$F$1)</f>
        <v>0</v>
      </c>
      <c r="DM10" s="80">
        <f>'MOD Vectors ALL'!DM10*($E10=$F$1)</f>
        <v>0</v>
      </c>
      <c r="DN10" s="80">
        <f>'MOD Vectors ALL'!DN10*($E10=$F$1)</f>
        <v>0</v>
      </c>
      <c r="DO10" s="80">
        <f>'MOD Vectors ALL'!DO10*($E10=$F$1)</f>
        <v>0</v>
      </c>
      <c r="DP10" s="80">
        <f>'MOD Vectors ALL'!DP10*($E10=$F$1)</f>
        <v>0</v>
      </c>
      <c r="DQ10" s="80">
        <f>'MOD Vectors ALL'!DQ10*($E10=$F$1)</f>
        <v>0</v>
      </c>
    </row>
    <row r="11" spans="1:121" x14ac:dyDescent="0.2">
      <c r="A11">
        <v>9</v>
      </c>
      <c r="B11" t="s">
        <v>18</v>
      </c>
      <c r="C11" t="s">
        <v>369</v>
      </c>
      <c r="D11" t="s">
        <v>525</v>
      </c>
      <c r="E11" t="s">
        <v>531</v>
      </c>
      <c r="F11" t="s">
        <v>8</v>
      </c>
      <c r="G11">
        <v>7.2090000000000001E-2</v>
      </c>
      <c r="H11">
        <v>-0.11984599999999999</v>
      </c>
      <c r="I11" s="80">
        <f>'MOD Vectors ALL'!I11*($E11=$F$1)</f>
        <v>0</v>
      </c>
      <c r="J11" s="80">
        <f>'MOD Vectors ALL'!J11*($E11=$F$1)</f>
        <v>0</v>
      </c>
      <c r="K11" s="80">
        <f>'MOD Vectors ALL'!K11*($E11=$F$1)</f>
        <v>0</v>
      </c>
      <c r="L11" s="80">
        <f>'MOD Vectors ALL'!L11*($E11=$F$1)</f>
        <v>0</v>
      </c>
      <c r="M11" s="80">
        <f>'MOD Vectors ALL'!M11*($E11=$F$1)</f>
        <v>0</v>
      </c>
      <c r="N11" s="80">
        <f>'MOD Vectors ALL'!N11*($E11=$F$1)</f>
        <v>0</v>
      </c>
      <c r="O11" s="80">
        <f>'MOD Vectors ALL'!O11*($E11=$F$1)</f>
        <v>0</v>
      </c>
      <c r="P11" s="80">
        <f>'MOD Vectors ALL'!P11*($E11=$F$1)</f>
        <v>0</v>
      </c>
      <c r="Q11" s="80">
        <f>'MOD Vectors ALL'!Q11*($E11=$F$1)</f>
        <v>0</v>
      </c>
      <c r="R11" s="80">
        <f>'MOD Vectors ALL'!R11*($E11=$F$1)</f>
        <v>0</v>
      </c>
      <c r="S11" s="80">
        <f>'MOD Vectors ALL'!S11*($E11=$F$1)</f>
        <v>0</v>
      </c>
      <c r="T11" s="80">
        <f>'MOD Vectors ALL'!T11*($E11=$F$1)</f>
        <v>0</v>
      </c>
      <c r="U11" s="80">
        <f>'MOD Vectors ALL'!U11*($E11=$F$1)</f>
        <v>0</v>
      </c>
      <c r="V11" s="80">
        <f>'MOD Vectors ALL'!V11*($E11=$F$1)</f>
        <v>0</v>
      </c>
      <c r="W11" s="80">
        <f>'MOD Vectors ALL'!W11*($E11=$F$1)</f>
        <v>0</v>
      </c>
      <c r="X11" s="80">
        <f>'MOD Vectors ALL'!X11*($E11=$F$1)</f>
        <v>0</v>
      </c>
      <c r="Y11" s="80">
        <f>'MOD Vectors ALL'!Y11*($E11=$F$1)</f>
        <v>0</v>
      </c>
      <c r="Z11" s="80">
        <f>'MOD Vectors ALL'!Z11*($E11=$F$1)</f>
        <v>0</v>
      </c>
      <c r="AA11" s="80">
        <f>'MOD Vectors ALL'!AA11*($E11=$F$1)</f>
        <v>0</v>
      </c>
      <c r="AB11" s="80">
        <f>'MOD Vectors ALL'!AB11*($E11=$F$1)</f>
        <v>0</v>
      </c>
      <c r="AC11" s="80">
        <f>'MOD Vectors ALL'!AC11*($E11=$F$1)</f>
        <v>0</v>
      </c>
      <c r="AD11" s="80">
        <f>'MOD Vectors ALL'!AD11*($E11=$F$1)</f>
        <v>0</v>
      </c>
      <c r="AE11" s="80">
        <f>'MOD Vectors ALL'!AE11*($E11=$F$1)</f>
        <v>0</v>
      </c>
      <c r="AF11" s="80">
        <f>'MOD Vectors ALL'!AF11*($E11=$F$1)</f>
        <v>0</v>
      </c>
      <c r="AG11" s="80">
        <f>'MOD Vectors ALL'!AG11*($E11=$F$1)</f>
        <v>0</v>
      </c>
      <c r="AH11" s="80">
        <f>'MOD Vectors ALL'!AH11*($E11=$F$1)</f>
        <v>0</v>
      </c>
      <c r="AI11" s="80">
        <f>'MOD Vectors ALL'!AI11*($E11=$F$1)</f>
        <v>0</v>
      </c>
      <c r="AJ11" s="80">
        <f>'MOD Vectors ALL'!AJ11*($E11=$F$1)</f>
        <v>0</v>
      </c>
      <c r="AK11" s="80">
        <f>'MOD Vectors ALL'!AK11*($E11=$F$1)</f>
        <v>0</v>
      </c>
      <c r="AL11" s="80">
        <f>'MOD Vectors ALL'!AL11*($E11=$F$1)</f>
        <v>0</v>
      </c>
      <c r="AM11" s="80">
        <f>'MOD Vectors ALL'!AM11*($E11=$F$1)</f>
        <v>0</v>
      </c>
      <c r="AN11" s="80">
        <f>'MOD Vectors ALL'!AN11*($E11=$F$1)</f>
        <v>0</v>
      </c>
      <c r="AO11" s="80">
        <f>'MOD Vectors ALL'!AO11*($E11=$F$1)</f>
        <v>0</v>
      </c>
      <c r="AP11" s="80">
        <f>'MOD Vectors ALL'!AP11*($E11=$F$1)</f>
        <v>0</v>
      </c>
      <c r="AQ11" s="80">
        <f>'MOD Vectors ALL'!AQ11*($E11=$F$1)</f>
        <v>0</v>
      </c>
      <c r="AR11" s="80">
        <f>'MOD Vectors ALL'!AR11*($E11=$F$1)</f>
        <v>0</v>
      </c>
      <c r="AS11" s="80">
        <f>'MOD Vectors ALL'!AS11*($E11=$F$1)</f>
        <v>0</v>
      </c>
      <c r="AT11" s="80">
        <f>'MOD Vectors ALL'!AT11*($E11=$F$1)</f>
        <v>0</v>
      </c>
      <c r="AU11" s="80">
        <f>'MOD Vectors ALL'!AU11*($E11=$F$1)</f>
        <v>0</v>
      </c>
      <c r="AV11" s="80">
        <f>'MOD Vectors ALL'!AV11*($E11=$F$1)</f>
        <v>0</v>
      </c>
      <c r="AW11" s="80">
        <f>'MOD Vectors ALL'!AW11*($E11=$F$1)</f>
        <v>0</v>
      </c>
      <c r="AX11" s="80">
        <f>'MOD Vectors ALL'!AX11*($E11=$F$1)</f>
        <v>0</v>
      </c>
      <c r="AY11" s="80">
        <f>'MOD Vectors ALL'!AY11*($E11=$F$1)</f>
        <v>0</v>
      </c>
      <c r="AZ11" s="80">
        <f>'MOD Vectors ALL'!AZ11*($E11=$F$1)</f>
        <v>0</v>
      </c>
      <c r="BA11" s="80">
        <f>'MOD Vectors ALL'!BA11*($E11=$F$1)</f>
        <v>0</v>
      </c>
      <c r="BB11" s="80">
        <f>'MOD Vectors ALL'!BB11*($E11=$F$1)</f>
        <v>0</v>
      </c>
      <c r="BC11" s="80">
        <f>'MOD Vectors ALL'!BC11*($E11=$F$1)</f>
        <v>0</v>
      </c>
      <c r="BD11" s="80">
        <f>'MOD Vectors ALL'!BD11*($E11=$F$1)</f>
        <v>0</v>
      </c>
      <c r="BE11" s="80">
        <f>'MOD Vectors ALL'!BE11*($E11=$F$1)</f>
        <v>0</v>
      </c>
      <c r="BF11" s="80">
        <f>'MOD Vectors ALL'!BF11*($E11=$F$1)</f>
        <v>0</v>
      </c>
      <c r="BG11" s="80">
        <f>'MOD Vectors ALL'!BG11*($E11=$F$1)</f>
        <v>0</v>
      </c>
      <c r="BH11" s="80">
        <f>'MOD Vectors ALL'!BH11*($E11=$F$1)</f>
        <v>0</v>
      </c>
      <c r="BI11" s="80">
        <f>'MOD Vectors ALL'!BI11*($E11=$F$1)</f>
        <v>0</v>
      </c>
      <c r="BJ11" s="80">
        <f>'MOD Vectors ALL'!BJ11*($E11=$F$1)</f>
        <v>0</v>
      </c>
      <c r="BK11" s="80">
        <f>'MOD Vectors ALL'!BK11*($E11=$F$1)</f>
        <v>0</v>
      </c>
      <c r="BL11" s="80">
        <f>'MOD Vectors ALL'!BL11*($E11=$F$1)</f>
        <v>0</v>
      </c>
      <c r="BM11" s="80">
        <f>'MOD Vectors ALL'!BM11*($E11=$F$1)</f>
        <v>0</v>
      </c>
      <c r="BN11" s="80">
        <f>'MOD Vectors ALL'!BN11*($E11=$F$1)</f>
        <v>0</v>
      </c>
      <c r="BO11" s="80">
        <f>'MOD Vectors ALL'!BO11*($E11=$F$1)</f>
        <v>0</v>
      </c>
      <c r="BP11" s="80">
        <f>'MOD Vectors ALL'!BP11*($E11=$F$1)</f>
        <v>0</v>
      </c>
      <c r="BQ11" s="80">
        <f>'MOD Vectors ALL'!BQ11*($E11=$F$1)</f>
        <v>0</v>
      </c>
      <c r="BR11" s="80">
        <f>'MOD Vectors ALL'!BR11*($E11=$F$1)</f>
        <v>0</v>
      </c>
      <c r="BS11" s="80">
        <f>'MOD Vectors ALL'!BS11*($E11=$F$1)</f>
        <v>0</v>
      </c>
      <c r="BT11" s="80">
        <f>'MOD Vectors ALL'!BT11*($E11=$F$1)</f>
        <v>0</v>
      </c>
      <c r="BU11" s="80">
        <f>'MOD Vectors ALL'!BU11*($E11=$F$1)</f>
        <v>0</v>
      </c>
      <c r="BV11" s="80">
        <f>'MOD Vectors ALL'!BV11*($E11=$F$1)</f>
        <v>0</v>
      </c>
      <c r="BW11" s="80">
        <f>'MOD Vectors ALL'!BW11*($E11=$F$1)</f>
        <v>0</v>
      </c>
      <c r="BX11" s="80">
        <f>'MOD Vectors ALL'!BX11*($E11=$F$1)</f>
        <v>0</v>
      </c>
      <c r="BY11" s="80">
        <f>'MOD Vectors ALL'!BY11*($E11=$F$1)</f>
        <v>0</v>
      </c>
      <c r="BZ11" s="80">
        <f>'MOD Vectors ALL'!BZ11*($E11=$F$1)</f>
        <v>0</v>
      </c>
      <c r="CA11" s="80">
        <f>'MOD Vectors ALL'!CA11*($E11=$F$1)</f>
        <v>0</v>
      </c>
      <c r="CB11" s="80">
        <f>'MOD Vectors ALL'!CB11*($E11=$F$1)</f>
        <v>0</v>
      </c>
      <c r="CC11" s="80">
        <f>'MOD Vectors ALL'!CC11*($E11=$F$1)</f>
        <v>0</v>
      </c>
      <c r="CD11" s="80">
        <f>'MOD Vectors ALL'!CD11*($E11=$F$1)</f>
        <v>0</v>
      </c>
      <c r="CE11" s="80">
        <f>'MOD Vectors ALL'!CE11*($E11=$F$1)</f>
        <v>0</v>
      </c>
      <c r="CF11" s="80">
        <f>'MOD Vectors ALL'!CF11*($E11=$F$1)</f>
        <v>0</v>
      </c>
      <c r="CG11" s="80">
        <f>'MOD Vectors ALL'!CG11*($E11=$F$1)</f>
        <v>0</v>
      </c>
      <c r="CH11" s="80">
        <f>'MOD Vectors ALL'!CH11*($E11=$F$1)</f>
        <v>0</v>
      </c>
      <c r="CI11" s="80">
        <f>'MOD Vectors ALL'!CI11*($E11=$F$1)</f>
        <v>0</v>
      </c>
      <c r="CJ11" s="80">
        <f>'MOD Vectors ALL'!CJ11*($E11=$F$1)</f>
        <v>0</v>
      </c>
      <c r="CK11" s="80">
        <f>'MOD Vectors ALL'!CK11*($E11=$F$1)</f>
        <v>0</v>
      </c>
      <c r="CL11" s="80">
        <f>'MOD Vectors ALL'!CL11*($E11=$F$1)</f>
        <v>0</v>
      </c>
      <c r="CM11" s="80">
        <f>'MOD Vectors ALL'!CM11*($E11=$F$1)</f>
        <v>0</v>
      </c>
      <c r="CN11" s="80">
        <f>'MOD Vectors ALL'!CN11*($E11=$F$1)</f>
        <v>0</v>
      </c>
      <c r="CO11" s="80">
        <f>'MOD Vectors ALL'!CO11*($E11=$F$1)</f>
        <v>0</v>
      </c>
      <c r="CP11" s="80">
        <f>'MOD Vectors ALL'!CP11*($E11=$F$1)</f>
        <v>0</v>
      </c>
      <c r="CQ11" s="80">
        <f>'MOD Vectors ALL'!CQ11*($E11=$F$1)</f>
        <v>0</v>
      </c>
      <c r="CR11" s="80">
        <f>'MOD Vectors ALL'!CR11*($E11=$F$1)</f>
        <v>0</v>
      </c>
      <c r="CS11" s="80">
        <f>'MOD Vectors ALL'!CS11*($E11=$F$1)</f>
        <v>0</v>
      </c>
      <c r="CT11" s="80">
        <f>'MOD Vectors ALL'!CT11*($E11=$F$1)</f>
        <v>0</v>
      </c>
      <c r="CU11" s="80">
        <f>'MOD Vectors ALL'!CU11*($E11=$F$1)</f>
        <v>0</v>
      </c>
      <c r="CV11" s="80">
        <f>'MOD Vectors ALL'!CV11*($E11=$F$1)</f>
        <v>0</v>
      </c>
      <c r="CW11" s="80">
        <f>'MOD Vectors ALL'!CW11*($E11=$F$1)</f>
        <v>0</v>
      </c>
      <c r="CX11" s="80">
        <f>'MOD Vectors ALL'!CX11*($E11=$F$1)</f>
        <v>0</v>
      </c>
      <c r="CY11" s="80">
        <f>'MOD Vectors ALL'!CY11*($E11=$F$1)</f>
        <v>0</v>
      </c>
      <c r="CZ11" s="80">
        <f>'MOD Vectors ALL'!CZ11*($E11=$F$1)</f>
        <v>0</v>
      </c>
      <c r="DA11" s="80">
        <f>'MOD Vectors ALL'!DA11*($E11=$F$1)</f>
        <v>0</v>
      </c>
      <c r="DB11" s="80">
        <f>'MOD Vectors ALL'!DB11*($E11=$F$1)</f>
        <v>0</v>
      </c>
      <c r="DC11" s="80">
        <f>'MOD Vectors ALL'!DC11*($E11=$F$1)</f>
        <v>0</v>
      </c>
      <c r="DD11" s="80">
        <f>'MOD Vectors ALL'!DD11*($E11=$F$1)</f>
        <v>0</v>
      </c>
      <c r="DE11" s="80">
        <f>'MOD Vectors ALL'!DE11*($E11=$F$1)</f>
        <v>0</v>
      </c>
      <c r="DF11" s="80">
        <f>'MOD Vectors ALL'!DF11*($E11=$F$1)</f>
        <v>0</v>
      </c>
      <c r="DG11" s="80">
        <f>'MOD Vectors ALL'!DG11*($E11=$F$1)</f>
        <v>0</v>
      </c>
      <c r="DH11" s="80">
        <f>'MOD Vectors ALL'!DH11*($E11=$F$1)</f>
        <v>0</v>
      </c>
      <c r="DI11" s="80">
        <f>'MOD Vectors ALL'!DI11*($E11=$F$1)</f>
        <v>0</v>
      </c>
      <c r="DJ11" s="80">
        <f>'MOD Vectors ALL'!DJ11*($E11=$F$1)</f>
        <v>0</v>
      </c>
      <c r="DK11" s="80">
        <f>'MOD Vectors ALL'!DK11*($E11=$F$1)</f>
        <v>0</v>
      </c>
      <c r="DL11" s="80">
        <f>'MOD Vectors ALL'!DL11*($E11=$F$1)</f>
        <v>0</v>
      </c>
      <c r="DM11" s="80">
        <f>'MOD Vectors ALL'!DM11*($E11=$F$1)</f>
        <v>0</v>
      </c>
      <c r="DN11" s="80">
        <f>'MOD Vectors ALL'!DN11*($E11=$F$1)</f>
        <v>0</v>
      </c>
      <c r="DO11" s="80">
        <f>'MOD Vectors ALL'!DO11*($E11=$F$1)</f>
        <v>0</v>
      </c>
      <c r="DP11" s="80">
        <f>'MOD Vectors ALL'!DP11*($E11=$F$1)</f>
        <v>0</v>
      </c>
      <c r="DQ11" s="80">
        <f>'MOD Vectors ALL'!DQ11*($E11=$F$1)</f>
        <v>0</v>
      </c>
    </row>
    <row r="12" spans="1:121" x14ac:dyDescent="0.2">
      <c r="A12">
        <v>10</v>
      </c>
      <c r="B12" t="s">
        <v>18</v>
      </c>
      <c r="C12" t="s">
        <v>369</v>
      </c>
      <c r="D12" t="s">
        <v>525</v>
      </c>
      <c r="E12" t="s">
        <v>531</v>
      </c>
      <c r="F12" t="s">
        <v>35</v>
      </c>
      <c r="G12">
        <v>6.6474000000000005E-2</v>
      </c>
      <c r="H12">
        <v>-0.109224</v>
      </c>
      <c r="I12" s="80">
        <f>'MOD Vectors ALL'!I12*($E12=$F$1)</f>
        <v>0</v>
      </c>
      <c r="J12" s="80">
        <f>'MOD Vectors ALL'!J12*($E12=$F$1)</f>
        <v>0</v>
      </c>
      <c r="K12" s="80">
        <f>'MOD Vectors ALL'!K12*($E12=$F$1)</f>
        <v>0</v>
      </c>
      <c r="L12" s="80">
        <f>'MOD Vectors ALL'!L12*($E12=$F$1)</f>
        <v>0</v>
      </c>
      <c r="M12" s="80">
        <f>'MOD Vectors ALL'!M12*($E12=$F$1)</f>
        <v>0</v>
      </c>
      <c r="N12" s="80">
        <f>'MOD Vectors ALL'!N12*($E12=$F$1)</f>
        <v>0</v>
      </c>
      <c r="O12" s="80">
        <f>'MOD Vectors ALL'!O12*($E12=$F$1)</f>
        <v>0</v>
      </c>
      <c r="P12" s="80">
        <f>'MOD Vectors ALL'!P12*($E12=$F$1)</f>
        <v>0</v>
      </c>
      <c r="Q12" s="80">
        <f>'MOD Vectors ALL'!Q12*($E12=$F$1)</f>
        <v>0</v>
      </c>
      <c r="R12" s="80">
        <f>'MOD Vectors ALL'!R12*($E12=$F$1)</f>
        <v>0</v>
      </c>
      <c r="S12" s="80">
        <f>'MOD Vectors ALL'!S12*($E12=$F$1)</f>
        <v>0</v>
      </c>
      <c r="T12" s="80">
        <f>'MOD Vectors ALL'!T12*($E12=$F$1)</f>
        <v>0</v>
      </c>
      <c r="U12" s="80">
        <f>'MOD Vectors ALL'!U12*($E12=$F$1)</f>
        <v>0</v>
      </c>
      <c r="V12" s="80">
        <f>'MOD Vectors ALL'!V12*($E12=$F$1)</f>
        <v>0</v>
      </c>
      <c r="W12" s="80">
        <f>'MOD Vectors ALL'!W12*($E12=$F$1)</f>
        <v>0</v>
      </c>
      <c r="X12" s="80">
        <f>'MOD Vectors ALL'!X12*($E12=$F$1)</f>
        <v>0</v>
      </c>
      <c r="Y12" s="80">
        <f>'MOD Vectors ALL'!Y12*($E12=$F$1)</f>
        <v>0</v>
      </c>
      <c r="Z12" s="80">
        <f>'MOD Vectors ALL'!Z12*($E12=$F$1)</f>
        <v>0</v>
      </c>
      <c r="AA12" s="80">
        <f>'MOD Vectors ALL'!AA12*($E12=$F$1)</f>
        <v>0</v>
      </c>
      <c r="AB12" s="80">
        <f>'MOD Vectors ALL'!AB12*($E12=$F$1)</f>
        <v>0</v>
      </c>
      <c r="AC12" s="80">
        <f>'MOD Vectors ALL'!AC12*($E12=$F$1)</f>
        <v>0</v>
      </c>
      <c r="AD12" s="80">
        <f>'MOD Vectors ALL'!AD12*($E12=$F$1)</f>
        <v>0</v>
      </c>
      <c r="AE12" s="80">
        <f>'MOD Vectors ALL'!AE12*($E12=$F$1)</f>
        <v>0</v>
      </c>
      <c r="AF12" s="80">
        <f>'MOD Vectors ALL'!AF12*($E12=$F$1)</f>
        <v>0</v>
      </c>
      <c r="AG12" s="80">
        <f>'MOD Vectors ALL'!AG12*($E12=$F$1)</f>
        <v>0</v>
      </c>
      <c r="AH12" s="80">
        <f>'MOD Vectors ALL'!AH12*($E12=$F$1)</f>
        <v>0</v>
      </c>
      <c r="AI12" s="80">
        <f>'MOD Vectors ALL'!AI12*($E12=$F$1)</f>
        <v>0</v>
      </c>
      <c r="AJ12" s="80">
        <f>'MOD Vectors ALL'!AJ12*($E12=$F$1)</f>
        <v>0</v>
      </c>
      <c r="AK12" s="80">
        <f>'MOD Vectors ALL'!AK12*($E12=$F$1)</f>
        <v>0</v>
      </c>
      <c r="AL12" s="80">
        <f>'MOD Vectors ALL'!AL12*($E12=$F$1)</f>
        <v>0</v>
      </c>
      <c r="AM12" s="80">
        <f>'MOD Vectors ALL'!AM12*($E12=$F$1)</f>
        <v>0</v>
      </c>
      <c r="AN12" s="80">
        <f>'MOD Vectors ALL'!AN12*($E12=$F$1)</f>
        <v>0</v>
      </c>
      <c r="AO12" s="80">
        <f>'MOD Vectors ALL'!AO12*($E12=$F$1)</f>
        <v>0</v>
      </c>
      <c r="AP12" s="80">
        <f>'MOD Vectors ALL'!AP12*($E12=$F$1)</f>
        <v>0</v>
      </c>
      <c r="AQ12" s="80">
        <f>'MOD Vectors ALL'!AQ12*($E12=$F$1)</f>
        <v>0</v>
      </c>
      <c r="AR12" s="80">
        <f>'MOD Vectors ALL'!AR12*($E12=$F$1)</f>
        <v>0</v>
      </c>
      <c r="AS12" s="80">
        <f>'MOD Vectors ALL'!AS12*($E12=$F$1)</f>
        <v>0</v>
      </c>
      <c r="AT12" s="80">
        <f>'MOD Vectors ALL'!AT12*($E12=$F$1)</f>
        <v>0</v>
      </c>
      <c r="AU12" s="80">
        <f>'MOD Vectors ALL'!AU12*($E12=$F$1)</f>
        <v>0</v>
      </c>
      <c r="AV12" s="80">
        <f>'MOD Vectors ALL'!AV12*($E12=$F$1)</f>
        <v>0</v>
      </c>
      <c r="AW12" s="80">
        <f>'MOD Vectors ALL'!AW12*($E12=$F$1)</f>
        <v>0</v>
      </c>
      <c r="AX12" s="80">
        <f>'MOD Vectors ALL'!AX12*($E12=$F$1)</f>
        <v>0</v>
      </c>
      <c r="AY12" s="80">
        <f>'MOD Vectors ALL'!AY12*($E12=$F$1)</f>
        <v>0</v>
      </c>
      <c r="AZ12" s="80">
        <f>'MOD Vectors ALL'!AZ12*($E12=$F$1)</f>
        <v>0</v>
      </c>
      <c r="BA12" s="80">
        <f>'MOD Vectors ALL'!BA12*($E12=$F$1)</f>
        <v>0</v>
      </c>
      <c r="BB12" s="80">
        <f>'MOD Vectors ALL'!BB12*($E12=$F$1)</f>
        <v>0</v>
      </c>
      <c r="BC12" s="80">
        <f>'MOD Vectors ALL'!BC12*($E12=$F$1)</f>
        <v>0</v>
      </c>
      <c r="BD12" s="80">
        <f>'MOD Vectors ALL'!BD12*($E12=$F$1)</f>
        <v>0</v>
      </c>
      <c r="BE12" s="80">
        <f>'MOD Vectors ALL'!BE12*($E12=$F$1)</f>
        <v>0</v>
      </c>
      <c r="BF12" s="80">
        <f>'MOD Vectors ALL'!BF12*($E12=$F$1)</f>
        <v>0</v>
      </c>
      <c r="BG12" s="80">
        <f>'MOD Vectors ALL'!BG12*($E12=$F$1)</f>
        <v>0</v>
      </c>
      <c r="BH12" s="80">
        <f>'MOD Vectors ALL'!BH12*($E12=$F$1)</f>
        <v>0</v>
      </c>
      <c r="BI12" s="80">
        <f>'MOD Vectors ALL'!BI12*($E12=$F$1)</f>
        <v>0</v>
      </c>
      <c r="BJ12" s="80">
        <f>'MOD Vectors ALL'!BJ12*($E12=$F$1)</f>
        <v>0</v>
      </c>
      <c r="BK12" s="80">
        <f>'MOD Vectors ALL'!BK12*($E12=$F$1)</f>
        <v>0</v>
      </c>
      <c r="BL12" s="80">
        <f>'MOD Vectors ALL'!BL12*($E12=$F$1)</f>
        <v>0</v>
      </c>
      <c r="BM12" s="80">
        <f>'MOD Vectors ALL'!BM12*($E12=$F$1)</f>
        <v>0</v>
      </c>
      <c r="BN12" s="80">
        <f>'MOD Vectors ALL'!BN12*($E12=$F$1)</f>
        <v>0</v>
      </c>
      <c r="BO12" s="80">
        <f>'MOD Vectors ALL'!BO12*($E12=$F$1)</f>
        <v>0</v>
      </c>
      <c r="BP12" s="80">
        <f>'MOD Vectors ALL'!BP12*($E12=$F$1)</f>
        <v>0</v>
      </c>
      <c r="BQ12" s="80">
        <f>'MOD Vectors ALL'!BQ12*($E12=$F$1)</f>
        <v>0</v>
      </c>
      <c r="BR12" s="80">
        <f>'MOD Vectors ALL'!BR12*($E12=$F$1)</f>
        <v>0</v>
      </c>
      <c r="BS12" s="80">
        <f>'MOD Vectors ALL'!BS12*($E12=$F$1)</f>
        <v>0</v>
      </c>
      <c r="BT12" s="80">
        <f>'MOD Vectors ALL'!BT12*($E12=$F$1)</f>
        <v>0</v>
      </c>
      <c r="BU12" s="80">
        <f>'MOD Vectors ALL'!BU12*($E12=$F$1)</f>
        <v>0</v>
      </c>
      <c r="BV12" s="80">
        <f>'MOD Vectors ALL'!BV12*($E12=$F$1)</f>
        <v>0</v>
      </c>
      <c r="BW12" s="80">
        <f>'MOD Vectors ALL'!BW12*($E12=$F$1)</f>
        <v>0</v>
      </c>
      <c r="BX12" s="80">
        <f>'MOD Vectors ALL'!BX12*($E12=$F$1)</f>
        <v>0</v>
      </c>
      <c r="BY12" s="80">
        <f>'MOD Vectors ALL'!BY12*($E12=$F$1)</f>
        <v>0</v>
      </c>
      <c r="BZ12" s="80">
        <f>'MOD Vectors ALL'!BZ12*($E12=$F$1)</f>
        <v>0</v>
      </c>
      <c r="CA12" s="80">
        <f>'MOD Vectors ALL'!CA12*($E12=$F$1)</f>
        <v>0</v>
      </c>
      <c r="CB12" s="80">
        <f>'MOD Vectors ALL'!CB12*($E12=$F$1)</f>
        <v>0</v>
      </c>
      <c r="CC12" s="80">
        <f>'MOD Vectors ALL'!CC12*($E12=$F$1)</f>
        <v>0</v>
      </c>
      <c r="CD12" s="80">
        <f>'MOD Vectors ALL'!CD12*($E12=$F$1)</f>
        <v>0</v>
      </c>
      <c r="CE12" s="80">
        <f>'MOD Vectors ALL'!CE12*($E12=$F$1)</f>
        <v>0</v>
      </c>
      <c r="CF12" s="80">
        <f>'MOD Vectors ALL'!CF12*($E12=$F$1)</f>
        <v>0</v>
      </c>
      <c r="CG12" s="80">
        <f>'MOD Vectors ALL'!CG12*($E12=$F$1)</f>
        <v>0</v>
      </c>
      <c r="CH12" s="80">
        <f>'MOD Vectors ALL'!CH12*($E12=$F$1)</f>
        <v>0</v>
      </c>
      <c r="CI12" s="80">
        <f>'MOD Vectors ALL'!CI12*($E12=$F$1)</f>
        <v>0</v>
      </c>
      <c r="CJ12" s="80">
        <f>'MOD Vectors ALL'!CJ12*($E12=$F$1)</f>
        <v>0</v>
      </c>
      <c r="CK12" s="80">
        <f>'MOD Vectors ALL'!CK12*($E12=$F$1)</f>
        <v>0</v>
      </c>
      <c r="CL12" s="80">
        <f>'MOD Vectors ALL'!CL12*($E12=$F$1)</f>
        <v>0</v>
      </c>
      <c r="CM12" s="80">
        <f>'MOD Vectors ALL'!CM12*($E12=$F$1)</f>
        <v>0</v>
      </c>
      <c r="CN12" s="80">
        <f>'MOD Vectors ALL'!CN12*($E12=$F$1)</f>
        <v>0</v>
      </c>
      <c r="CO12" s="80">
        <f>'MOD Vectors ALL'!CO12*($E12=$F$1)</f>
        <v>0</v>
      </c>
      <c r="CP12" s="80">
        <f>'MOD Vectors ALL'!CP12*($E12=$F$1)</f>
        <v>0</v>
      </c>
      <c r="CQ12" s="80">
        <f>'MOD Vectors ALL'!CQ12*($E12=$F$1)</f>
        <v>0</v>
      </c>
      <c r="CR12" s="80">
        <f>'MOD Vectors ALL'!CR12*($E12=$F$1)</f>
        <v>0</v>
      </c>
      <c r="CS12" s="80">
        <f>'MOD Vectors ALL'!CS12*($E12=$F$1)</f>
        <v>0</v>
      </c>
      <c r="CT12" s="80">
        <f>'MOD Vectors ALL'!CT12*($E12=$F$1)</f>
        <v>0</v>
      </c>
      <c r="CU12" s="80">
        <f>'MOD Vectors ALL'!CU12*($E12=$F$1)</f>
        <v>0</v>
      </c>
      <c r="CV12" s="80">
        <f>'MOD Vectors ALL'!CV12*($E12=$F$1)</f>
        <v>0</v>
      </c>
      <c r="CW12" s="80">
        <f>'MOD Vectors ALL'!CW12*($E12=$F$1)</f>
        <v>0</v>
      </c>
      <c r="CX12" s="80">
        <f>'MOD Vectors ALL'!CX12*($E12=$F$1)</f>
        <v>0</v>
      </c>
      <c r="CY12" s="80">
        <f>'MOD Vectors ALL'!CY12*($E12=$F$1)</f>
        <v>0</v>
      </c>
      <c r="CZ12" s="80">
        <f>'MOD Vectors ALL'!CZ12*($E12=$F$1)</f>
        <v>0</v>
      </c>
      <c r="DA12" s="80">
        <f>'MOD Vectors ALL'!DA12*($E12=$F$1)</f>
        <v>0</v>
      </c>
      <c r="DB12" s="80">
        <f>'MOD Vectors ALL'!DB12*($E12=$F$1)</f>
        <v>0</v>
      </c>
      <c r="DC12" s="80">
        <f>'MOD Vectors ALL'!DC12*($E12=$F$1)</f>
        <v>0</v>
      </c>
      <c r="DD12" s="80">
        <f>'MOD Vectors ALL'!DD12*($E12=$F$1)</f>
        <v>0</v>
      </c>
      <c r="DE12" s="80">
        <f>'MOD Vectors ALL'!DE12*($E12=$F$1)</f>
        <v>0</v>
      </c>
      <c r="DF12" s="80">
        <f>'MOD Vectors ALL'!DF12*($E12=$F$1)</f>
        <v>0</v>
      </c>
      <c r="DG12" s="80">
        <f>'MOD Vectors ALL'!DG12*($E12=$F$1)</f>
        <v>0</v>
      </c>
      <c r="DH12" s="80">
        <f>'MOD Vectors ALL'!DH12*($E12=$F$1)</f>
        <v>0</v>
      </c>
      <c r="DI12" s="80">
        <f>'MOD Vectors ALL'!DI12*($E12=$F$1)</f>
        <v>0</v>
      </c>
      <c r="DJ12" s="80">
        <f>'MOD Vectors ALL'!DJ12*($E12=$F$1)</f>
        <v>0</v>
      </c>
      <c r="DK12" s="80">
        <f>'MOD Vectors ALL'!DK12*($E12=$F$1)</f>
        <v>0</v>
      </c>
      <c r="DL12" s="80">
        <f>'MOD Vectors ALL'!DL12*($E12=$F$1)</f>
        <v>0</v>
      </c>
      <c r="DM12" s="80">
        <f>'MOD Vectors ALL'!DM12*($E12=$F$1)</f>
        <v>0</v>
      </c>
      <c r="DN12" s="80">
        <f>'MOD Vectors ALL'!DN12*($E12=$F$1)</f>
        <v>0</v>
      </c>
      <c r="DO12" s="80">
        <f>'MOD Vectors ALL'!DO12*($E12=$F$1)</f>
        <v>0</v>
      </c>
      <c r="DP12" s="80">
        <f>'MOD Vectors ALL'!DP12*($E12=$F$1)</f>
        <v>0</v>
      </c>
      <c r="DQ12" s="80">
        <f>'MOD Vectors ALL'!DQ12*($E12=$F$1)</f>
        <v>0</v>
      </c>
    </row>
    <row r="13" spans="1:121" x14ac:dyDescent="0.2">
      <c r="A13">
        <v>11</v>
      </c>
      <c r="B13" t="s">
        <v>18</v>
      </c>
      <c r="C13" t="s">
        <v>369</v>
      </c>
      <c r="D13" t="s">
        <v>525</v>
      </c>
      <c r="E13" t="s">
        <v>531</v>
      </c>
      <c r="F13" t="s">
        <v>36</v>
      </c>
      <c r="G13">
        <v>6.4450999999999994E-2</v>
      </c>
      <c r="H13">
        <v>-9.6359E-2</v>
      </c>
      <c r="I13" s="80">
        <f>'MOD Vectors ALL'!I13*($E13=$F$1)</f>
        <v>0</v>
      </c>
      <c r="J13" s="80">
        <f>'MOD Vectors ALL'!J13*($E13=$F$1)</f>
        <v>0</v>
      </c>
      <c r="K13" s="80">
        <f>'MOD Vectors ALL'!K13*($E13=$F$1)</f>
        <v>0</v>
      </c>
      <c r="L13" s="80">
        <f>'MOD Vectors ALL'!L13*($E13=$F$1)</f>
        <v>0</v>
      </c>
      <c r="M13" s="80">
        <f>'MOD Vectors ALL'!M13*($E13=$F$1)</f>
        <v>0</v>
      </c>
      <c r="N13" s="80">
        <f>'MOD Vectors ALL'!N13*($E13=$F$1)</f>
        <v>0</v>
      </c>
      <c r="O13" s="80">
        <f>'MOD Vectors ALL'!O13*($E13=$F$1)</f>
        <v>0</v>
      </c>
      <c r="P13" s="80">
        <f>'MOD Vectors ALL'!P13*($E13=$F$1)</f>
        <v>0</v>
      </c>
      <c r="Q13" s="80">
        <f>'MOD Vectors ALL'!Q13*($E13=$F$1)</f>
        <v>0</v>
      </c>
      <c r="R13" s="80">
        <f>'MOD Vectors ALL'!R13*($E13=$F$1)</f>
        <v>0</v>
      </c>
      <c r="S13" s="80">
        <f>'MOD Vectors ALL'!S13*($E13=$F$1)</f>
        <v>0</v>
      </c>
      <c r="T13" s="80">
        <f>'MOD Vectors ALL'!T13*($E13=$F$1)</f>
        <v>0</v>
      </c>
      <c r="U13" s="80">
        <f>'MOD Vectors ALL'!U13*($E13=$F$1)</f>
        <v>0</v>
      </c>
      <c r="V13" s="80">
        <f>'MOD Vectors ALL'!V13*($E13=$F$1)</f>
        <v>0</v>
      </c>
      <c r="W13" s="80">
        <f>'MOD Vectors ALL'!W13*($E13=$F$1)</f>
        <v>0</v>
      </c>
      <c r="X13" s="80">
        <f>'MOD Vectors ALL'!X13*($E13=$F$1)</f>
        <v>0</v>
      </c>
      <c r="Y13" s="80">
        <f>'MOD Vectors ALL'!Y13*($E13=$F$1)</f>
        <v>0</v>
      </c>
      <c r="Z13" s="80">
        <f>'MOD Vectors ALL'!Z13*($E13=$F$1)</f>
        <v>0</v>
      </c>
      <c r="AA13" s="80">
        <f>'MOD Vectors ALL'!AA13*($E13=$F$1)</f>
        <v>0</v>
      </c>
      <c r="AB13" s="80">
        <f>'MOD Vectors ALL'!AB13*($E13=$F$1)</f>
        <v>0</v>
      </c>
      <c r="AC13" s="80">
        <f>'MOD Vectors ALL'!AC13*($E13=$F$1)</f>
        <v>0</v>
      </c>
      <c r="AD13" s="80">
        <f>'MOD Vectors ALL'!AD13*($E13=$F$1)</f>
        <v>0</v>
      </c>
      <c r="AE13" s="80">
        <f>'MOD Vectors ALL'!AE13*($E13=$F$1)</f>
        <v>0</v>
      </c>
      <c r="AF13" s="80">
        <f>'MOD Vectors ALL'!AF13*($E13=$F$1)</f>
        <v>0</v>
      </c>
      <c r="AG13" s="80">
        <f>'MOD Vectors ALL'!AG13*($E13=$F$1)</f>
        <v>0</v>
      </c>
      <c r="AH13" s="80">
        <f>'MOD Vectors ALL'!AH13*($E13=$F$1)</f>
        <v>0</v>
      </c>
      <c r="AI13" s="80">
        <f>'MOD Vectors ALL'!AI13*($E13=$F$1)</f>
        <v>0</v>
      </c>
      <c r="AJ13" s="80">
        <f>'MOD Vectors ALL'!AJ13*($E13=$F$1)</f>
        <v>0</v>
      </c>
      <c r="AK13" s="80">
        <f>'MOD Vectors ALL'!AK13*($E13=$F$1)</f>
        <v>0</v>
      </c>
      <c r="AL13" s="80">
        <f>'MOD Vectors ALL'!AL13*($E13=$F$1)</f>
        <v>0</v>
      </c>
      <c r="AM13" s="80">
        <f>'MOD Vectors ALL'!AM13*($E13=$F$1)</f>
        <v>0</v>
      </c>
      <c r="AN13" s="80">
        <f>'MOD Vectors ALL'!AN13*($E13=$F$1)</f>
        <v>0</v>
      </c>
      <c r="AO13" s="80">
        <f>'MOD Vectors ALL'!AO13*($E13=$F$1)</f>
        <v>0</v>
      </c>
      <c r="AP13" s="80">
        <f>'MOD Vectors ALL'!AP13*($E13=$F$1)</f>
        <v>0</v>
      </c>
      <c r="AQ13" s="80">
        <f>'MOD Vectors ALL'!AQ13*($E13=$F$1)</f>
        <v>0</v>
      </c>
      <c r="AR13" s="80">
        <f>'MOD Vectors ALL'!AR13*($E13=$F$1)</f>
        <v>0</v>
      </c>
      <c r="AS13" s="80">
        <f>'MOD Vectors ALL'!AS13*($E13=$F$1)</f>
        <v>0</v>
      </c>
      <c r="AT13" s="80">
        <f>'MOD Vectors ALL'!AT13*($E13=$F$1)</f>
        <v>0</v>
      </c>
      <c r="AU13" s="80">
        <f>'MOD Vectors ALL'!AU13*($E13=$F$1)</f>
        <v>0</v>
      </c>
      <c r="AV13" s="80">
        <f>'MOD Vectors ALL'!AV13*($E13=$F$1)</f>
        <v>0</v>
      </c>
      <c r="AW13" s="80">
        <f>'MOD Vectors ALL'!AW13*($E13=$F$1)</f>
        <v>0</v>
      </c>
      <c r="AX13" s="80">
        <f>'MOD Vectors ALL'!AX13*($E13=$F$1)</f>
        <v>0</v>
      </c>
      <c r="AY13" s="80">
        <f>'MOD Vectors ALL'!AY13*($E13=$F$1)</f>
        <v>0</v>
      </c>
      <c r="AZ13" s="80">
        <f>'MOD Vectors ALL'!AZ13*($E13=$F$1)</f>
        <v>0</v>
      </c>
      <c r="BA13" s="80">
        <f>'MOD Vectors ALL'!BA13*($E13=$F$1)</f>
        <v>0</v>
      </c>
      <c r="BB13" s="80">
        <f>'MOD Vectors ALL'!BB13*($E13=$F$1)</f>
        <v>0</v>
      </c>
      <c r="BC13" s="80">
        <f>'MOD Vectors ALL'!BC13*($E13=$F$1)</f>
        <v>0</v>
      </c>
      <c r="BD13" s="80">
        <f>'MOD Vectors ALL'!BD13*($E13=$F$1)</f>
        <v>0</v>
      </c>
      <c r="BE13" s="80">
        <f>'MOD Vectors ALL'!BE13*($E13=$F$1)</f>
        <v>0</v>
      </c>
      <c r="BF13" s="80">
        <f>'MOD Vectors ALL'!BF13*($E13=$F$1)</f>
        <v>0</v>
      </c>
      <c r="BG13" s="80">
        <f>'MOD Vectors ALL'!BG13*($E13=$F$1)</f>
        <v>0</v>
      </c>
      <c r="BH13" s="80">
        <f>'MOD Vectors ALL'!BH13*($E13=$F$1)</f>
        <v>0</v>
      </c>
      <c r="BI13" s="80">
        <f>'MOD Vectors ALL'!BI13*($E13=$F$1)</f>
        <v>0</v>
      </c>
      <c r="BJ13" s="80">
        <f>'MOD Vectors ALL'!BJ13*($E13=$F$1)</f>
        <v>0</v>
      </c>
      <c r="BK13" s="80">
        <f>'MOD Vectors ALL'!BK13*($E13=$F$1)</f>
        <v>0</v>
      </c>
      <c r="BL13" s="80">
        <f>'MOD Vectors ALL'!BL13*($E13=$F$1)</f>
        <v>0</v>
      </c>
      <c r="BM13" s="80">
        <f>'MOD Vectors ALL'!BM13*($E13=$F$1)</f>
        <v>0</v>
      </c>
      <c r="BN13" s="80">
        <f>'MOD Vectors ALL'!BN13*($E13=$F$1)</f>
        <v>0</v>
      </c>
      <c r="BO13" s="80">
        <f>'MOD Vectors ALL'!BO13*($E13=$F$1)</f>
        <v>0</v>
      </c>
      <c r="BP13" s="80">
        <f>'MOD Vectors ALL'!BP13*($E13=$F$1)</f>
        <v>0</v>
      </c>
      <c r="BQ13" s="80">
        <f>'MOD Vectors ALL'!BQ13*($E13=$F$1)</f>
        <v>0</v>
      </c>
      <c r="BR13" s="80">
        <f>'MOD Vectors ALL'!BR13*($E13=$F$1)</f>
        <v>0</v>
      </c>
      <c r="BS13" s="80">
        <f>'MOD Vectors ALL'!BS13*($E13=$F$1)</f>
        <v>0</v>
      </c>
      <c r="BT13" s="80">
        <f>'MOD Vectors ALL'!BT13*($E13=$F$1)</f>
        <v>0</v>
      </c>
      <c r="BU13" s="80">
        <f>'MOD Vectors ALL'!BU13*($E13=$F$1)</f>
        <v>0</v>
      </c>
      <c r="BV13" s="80">
        <f>'MOD Vectors ALL'!BV13*($E13=$F$1)</f>
        <v>0</v>
      </c>
      <c r="BW13" s="80">
        <f>'MOD Vectors ALL'!BW13*($E13=$F$1)</f>
        <v>0</v>
      </c>
      <c r="BX13" s="80">
        <f>'MOD Vectors ALL'!BX13*($E13=$F$1)</f>
        <v>0</v>
      </c>
      <c r="BY13" s="80">
        <f>'MOD Vectors ALL'!BY13*($E13=$F$1)</f>
        <v>0</v>
      </c>
      <c r="BZ13" s="80">
        <f>'MOD Vectors ALL'!BZ13*($E13=$F$1)</f>
        <v>0</v>
      </c>
      <c r="CA13" s="80">
        <f>'MOD Vectors ALL'!CA13*($E13=$F$1)</f>
        <v>0</v>
      </c>
      <c r="CB13" s="80">
        <f>'MOD Vectors ALL'!CB13*($E13=$F$1)</f>
        <v>0</v>
      </c>
      <c r="CC13" s="80">
        <f>'MOD Vectors ALL'!CC13*($E13=$F$1)</f>
        <v>0</v>
      </c>
      <c r="CD13" s="80">
        <f>'MOD Vectors ALL'!CD13*($E13=$F$1)</f>
        <v>0</v>
      </c>
      <c r="CE13" s="80">
        <f>'MOD Vectors ALL'!CE13*($E13=$F$1)</f>
        <v>0</v>
      </c>
      <c r="CF13" s="80">
        <f>'MOD Vectors ALL'!CF13*($E13=$F$1)</f>
        <v>0</v>
      </c>
      <c r="CG13" s="80">
        <f>'MOD Vectors ALL'!CG13*($E13=$F$1)</f>
        <v>0</v>
      </c>
      <c r="CH13" s="80">
        <f>'MOD Vectors ALL'!CH13*($E13=$F$1)</f>
        <v>0</v>
      </c>
      <c r="CI13" s="80">
        <f>'MOD Vectors ALL'!CI13*($E13=$F$1)</f>
        <v>0</v>
      </c>
      <c r="CJ13" s="80">
        <f>'MOD Vectors ALL'!CJ13*($E13=$F$1)</f>
        <v>0</v>
      </c>
      <c r="CK13" s="80">
        <f>'MOD Vectors ALL'!CK13*($E13=$F$1)</f>
        <v>0</v>
      </c>
      <c r="CL13" s="80">
        <f>'MOD Vectors ALL'!CL13*($E13=$F$1)</f>
        <v>0</v>
      </c>
      <c r="CM13" s="80">
        <f>'MOD Vectors ALL'!CM13*($E13=$F$1)</f>
        <v>0</v>
      </c>
      <c r="CN13" s="80">
        <f>'MOD Vectors ALL'!CN13*($E13=$F$1)</f>
        <v>0</v>
      </c>
      <c r="CO13" s="80">
        <f>'MOD Vectors ALL'!CO13*($E13=$F$1)</f>
        <v>0</v>
      </c>
      <c r="CP13" s="80">
        <f>'MOD Vectors ALL'!CP13*($E13=$F$1)</f>
        <v>0</v>
      </c>
      <c r="CQ13" s="80">
        <f>'MOD Vectors ALL'!CQ13*($E13=$F$1)</f>
        <v>0</v>
      </c>
      <c r="CR13" s="80">
        <f>'MOD Vectors ALL'!CR13*($E13=$F$1)</f>
        <v>0</v>
      </c>
      <c r="CS13" s="80">
        <f>'MOD Vectors ALL'!CS13*($E13=$F$1)</f>
        <v>0</v>
      </c>
      <c r="CT13" s="80">
        <f>'MOD Vectors ALL'!CT13*($E13=$F$1)</f>
        <v>0</v>
      </c>
      <c r="CU13" s="80">
        <f>'MOD Vectors ALL'!CU13*($E13=$F$1)</f>
        <v>0</v>
      </c>
      <c r="CV13" s="80">
        <f>'MOD Vectors ALL'!CV13*($E13=$F$1)</f>
        <v>0</v>
      </c>
      <c r="CW13" s="80">
        <f>'MOD Vectors ALL'!CW13*($E13=$F$1)</f>
        <v>0</v>
      </c>
      <c r="CX13" s="80">
        <f>'MOD Vectors ALL'!CX13*($E13=$F$1)</f>
        <v>0</v>
      </c>
      <c r="CY13" s="80">
        <f>'MOD Vectors ALL'!CY13*($E13=$F$1)</f>
        <v>0</v>
      </c>
      <c r="CZ13" s="80">
        <f>'MOD Vectors ALL'!CZ13*($E13=$F$1)</f>
        <v>0</v>
      </c>
      <c r="DA13" s="80">
        <f>'MOD Vectors ALL'!DA13*($E13=$F$1)</f>
        <v>0</v>
      </c>
      <c r="DB13" s="80">
        <f>'MOD Vectors ALL'!DB13*($E13=$F$1)</f>
        <v>0</v>
      </c>
      <c r="DC13" s="80">
        <f>'MOD Vectors ALL'!DC13*($E13=$F$1)</f>
        <v>0</v>
      </c>
      <c r="DD13" s="80">
        <f>'MOD Vectors ALL'!DD13*($E13=$F$1)</f>
        <v>0</v>
      </c>
      <c r="DE13" s="80">
        <f>'MOD Vectors ALL'!DE13*($E13=$F$1)</f>
        <v>0</v>
      </c>
      <c r="DF13" s="80">
        <f>'MOD Vectors ALL'!DF13*($E13=$F$1)</f>
        <v>0</v>
      </c>
      <c r="DG13" s="80">
        <f>'MOD Vectors ALL'!DG13*($E13=$F$1)</f>
        <v>0</v>
      </c>
      <c r="DH13" s="80">
        <f>'MOD Vectors ALL'!DH13*($E13=$F$1)</f>
        <v>0</v>
      </c>
      <c r="DI13" s="80">
        <f>'MOD Vectors ALL'!DI13*($E13=$F$1)</f>
        <v>0</v>
      </c>
      <c r="DJ13" s="80">
        <f>'MOD Vectors ALL'!DJ13*($E13=$F$1)</f>
        <v>0</v>
      </c>
      <c r="DK13" s="80">
        <f>'MOD Vectors ALL'!DK13*($E13=$F$1)</f>
        <v>0</v>
      </c>
      <c r="DL13" s="80">
        <f>'MOD Vectors ALL'!DL13*($E13=$F$1)</f>
        <v>0</v>
      </c>
      <c r="DM13" s="80">
        <f>'MOD Vectors ALL'!DM13*($E13=$F$1)</f>
        <v>0</v>
      </c>
      <c r="DN13" s="80">
        <f>'MOD Vectors ALL'!DN13*($E13=$F$1)</f>
        <v>0</v>
      </c>
      <c r="DO13" s="80">
        <f>'MOD Vectors ALL'!DO13*($E13=$F$1)</f>
        <v>0</v>
      </c>
      <c r="DP13" s="80">
        <f>'MOD Vectors ALL'!DP13*($E13=$F$1)</f>
        <v>0</v>
      </c>
      <c r="DQ13" s="80">
        <f>'MOD Vectors ALL'!DQ13*($E13=$F$1)</f>
        <v>0</v>
      </c>
    </row>
    <row r="14" spans="1:121" x14ac:dyDescent="0.2">
      <c r="A14">
        <v>12</v>
      </c>
      <c r="B14" t="s">
        <v>18</v>
      </c>
      <c r="C14" t="s">
        <v>369</v>
      </c>
      <c r="D14" t="s">
        <v>525</v>
      </c>
      <c r="E14" t="s">
        <v>531</v>
      </c>
      <c r="F14" t="s">
        <v>37</v>
      </c>
      <c r="G14">
        <v>6.8002999999999994E-2</v>
      </c>
      <c r="H14">
        <v>-7.3179999999999995E-2</v>
      </c>
      <c r="I14" s="80">
        <f>'MOD Vectors ALL'!I14*($E14=$F$1)</f>
        <v>0</v>
      </c>
      <c r="J14" s="80">
        <f>'MOD Vectors ALL'!J14*($E14=$F$1)</f>
        <v>0</v>
      </c>
      <c r="K14" s="80">
        <f>'MOD Vectors ALL'!K14*($E14=$F$1)</f>
        <v>0</v>
      </c>
      <c r="L14" s="80">
        <f>'MOD Vectors ALL'!L14*($E14=$F$1)</f>
        <v>0</v>
      </c>
      <c r="M14" s="80">
        <f>'MOD Vectors ALL'!M14*($E14=$F$1)</f>
        <v>0</v>
      </c>
      <c r="N14" s="80">
        <f>'MOD Vectors ALL'!N14*($E14=$F$1)</f>
        <v>0</v>
      </c>
      <c r="O14" s="80">
        <f>'MOD Vectors ALL'!O14*($E14=$F$1)</f>
        <v>0</v>
      </c>
      <c r="P14" s="80">
        <f>'MOD Vectors ALL'!P14*($E14=$F$1)</f>
        <v>0</v>
      </c>
      <c r="Q14" s="80">
        <f>'MOD Vectors ALL'!Q14*($E14=$F$1)</f>
        <v>0</v>
      </c>
      <c r="R14" s="80">
        <f>'MOD Vectors ALL'!R14*($E14=$F$1)</f>
        <v>0</v>
      </c>
      <c r="S14" s="80">
        <f>'MOD Vectors ALL'!S14*($E14=$F$1)</f>
        <v>0</v>
      </c>
      <c r="T14" s="80">
        <f>'MOD Vectors ALL'!T14*($E14=$F$1)</f>
        <v>0</v>
      </c>
      <c r="U14" s="80">
        <f>'MOD Vectors ALL'!U14*($E14=$F$1)</f>
        <v>0</v>
      </c>
      <c r="V14" s="80">
        <f>'MOD Vectors ALL'!V14*($E14=$F$1)</f>
        <v>0</v>
      </c>
      <c r="W14" s="80">
        <f>'MOD Vectors ALL'!W14*($E14=$F$1)</f>
        <v>0</v>
      </c>
      <c r="X14" s="80">
        <f>'MOD Vectors ALL'!X14*($E14=$F$1)</f>
        <v>0</v>
      </c>
      <c r="Y14" s="80">
        <f>'MOD Vectors ALL'!Y14*($E14=$F$1)</f>
        <v>0</v>
      </c>
      <c r="Z14" s="80">
        <f>'MOD Vectors ALL'!Z14*($E14=$F$1)</f>
        <v>0</v>
      </c>
      <c r="AA14" s="80">
        <f>'MOD Vectors ALL'!AA14*($E14=$F$1)</f>
        <v>0</v>
      </c>
      <c r="AB14" s="80">
        <f>'MOD Vectors ALL'!AB14*($E14=$F$1)</f>
        <v>0</v>
      </c>
      <c r="AC14" s="80">
        <f>'MOD Vectors ALL'!AC14*($E14=$F$1)</f>
        <v>0</v>
      </c>
      <c r="AD14" s="80">
        <f>'MOD Vectors ALL'!AD14*($E14=$F$1)</f>
        <v>0</v>
      </c>
      <c r="AE14" s="80">
        <f>'MOD Vectors ALL'!AE14*($E14=$F$1)</f>
        <v>0</v>
      </c>
      <c r="AF14" s="80">
        <f>'MOD Vectors ALL'!AF14*($E14=$F$1)</f>
        <v>0</v>
      </c>
      <c r="AG14" s="80">
        <f>'MOD Vectors ALL'!AG14*($E14=$F$1)</f>
        <v>0</v>
      </c>
      <c r="AH14" s="80">
        <f>'MOD Vectors ALL'!AH14*($E14=$F$1)</f>
        <v>0</v>
      </c>
      <c r="AI14" s="80">
        <f>'MOD Vectors ALL'!AI14*($E14=$F$1)</f>
        <v>0</v>
      </c>
      <c r="AJ14" s="80">
        <f>'MOD Vectors ALL'!AJ14*($E14=$F$1)</f>
        <v>0</v>
      </c>
      <c r="AK14" s="80">
        <f>'MOD Vectors ALL'!AK14*($E14=$F$1)</f>
        <v>0</v>
      </c>
      <c r="AL14" s="80">
        <f>'MOD Vectors ALL'!AL14*($E14=$F$1)</f>
        <v>0</v>
      </c>
      <c r="AM14" s="80">
        <f>'MOD Vectors ALL'!AM14*($E14=$F$1)</f>
        <v>0</v>
      </c>
      <c r="AN14" s="80">
        <f>'MOD Vectors ALL'!AN14*($E14=$F$1)</f>
        <v>0</v>
      </c>
      <c r="AO14" s="80">
        <f>'MOD Vectors ALL'!AO14*($E14=$F$1)</f>
        <v>0</v>
      </c>
      <c r="AP14" s="80">
        <f>'MOD Vectors ALL'!AP14*($E14=$F$1)</f>
        <v>0</v>
      </c>
      <c r="AQ14" s="80">
        <f>'MOD Vectors ALL'!AQ14*($E14=$F$1)</f>
        <v>0</v>
      </c>
      <c r="AR14" s="80">
        <f>'MOD Vectors ALL'!AR14*($E14=$F$1)</f>
        <v>0</v>
      </c>
      <c r="AS14" s="80">
        <f>'MOD Vectors ALL'!AS14*($E14=$F$1)</f>
        <v>0</v>
      </c>
      <c r="AT14" s="80">
        <f>'MOD Vectors ALL'!AT14*($E14=$F$1)</f>
        <v>0</v>
      </c>
      <c r="AU14" s="80">
        <f>'MOD Vectors ALL'!AU14*($E14=$F$1)</f>
        <v>0</v>
      </c>
      <c r="AV14" s="80">
        <f>'MOD Vectors ALL'!AV14*($E14=$F$1)</f>
        <v>0</v>
      </c>
      <c r="AW14" s="80">
        <f>'MOD Vectors ALL'!AW14*($E14=$F$1)</f>
        <v>0</v>
      </c>
      <c r="AX14" s="80">
        <f>'MOD Vectors ALL'!AX14*($E14=$F$1)</f>
        <v>0</v>
      </c>
      <c r="AY14" s="80">
        <f>'MOD Vectors ALL'!AY14*($E14=$F$1)</f>
        <v>0</v>
      </c>
      <c r="AZ14" s="80">
        <f>'MOD Vectors ALL'!AZ14*($E14=$F$1)</f>
        <v>0</v>
      </c>
      <c r="BA14" s="80">
        <f>'MOD Vectors ALL'!BA14*($E14=$F$1)</f>
        <v>0</v>
      </c>
      <c r="BB14" s="80">
        <f>'MOD Vectors ALL'!BB14*($E14=$F$1)</f>
        <v>0</v>
      </c>
      <c r="BC14" s="80">
        <f>'MOD Vectors ALL'!BC14*($E14=$F$1)</f>
        <v>0</v>
      </c>
      <c r="BD14" s="80">
        <f>'MOD Vectors ALL'!BD14*($E14=$F$1)</f>
        <v>0</v>
      </c>
      <c r="BE14" s="80">
        <f>'MOD Vectors ALL'!BE14*($E14=$F$1)</f>
        <v>0</v>
      </c>
      <c r="BF14" s="80">
        <f>'MOD Vectors ALL'!BF14*($E14=$F$1)</f>
        <v>0</v>
      </c>
      <c r="BG14" s="80">
        <f>'MOD Vectors ALL'!BG14*($E14=$F$1)</f>
        <v>0</v>
      </c>
      <c r="BH14" s="80">
        <f>'MOD Vectors ALL'!BH14*($E14=$F$1)</f>
        <v>0</v>
      </c>
      <c r="BI14" s="80">
        <f>'MOD Vectors ALL'!BI14*($E14=$F$1)</f>
        <v>0</v>
      </c>
      <c r="BJ14" s="80">
        <f>'MOD Vectors ALL'!BJ14*($E14=$F$1)</f>
        <v>0</v>
      </c>
      <c r="BK14" s="80">
        <f>'MOD Vectors ALL'!BK14*($E14=$F$1)</f>
        <v>0</v>
      </c>
      <c r="BL14" s="80">
        <f>'MOD Vectors ALL'!BL14*($E14=$F$1)</f>
        <v>0</v>
      </c>
      <c r="BM14" s="80">
        <f>'MOD Vectors ALL'!BM14*($E14=$F$1)</f>
        <v>0</v>
      </c>
      <c r="BN14" s="80">
        <f>'MOD Vectors ALL'!BN14*($E14=$F$1)</f>
        <v>0</v>
      </c>
      <c r="BO14" s="80">
        <f>'MOD Vectors ALL'!BO14*($E14=$F$1)</f>
        <v>0</v>
      </c>
      <c r="BP14" s="80">
        <f>'MOD Vectors ALL'!BP14*($E14=$F$1)</f>
        <v>0</v>
      </c>
      <c r="BQ14" s="80">
        <f>'MOD Vectors ALL'!BQ14*($E14=$F$1)</f>
        <v>0</v>
      </c>
      <c r="BR14" s="80">
        <f>'MOD Vectors ALL'!BR14*($E14=$F$1)</f>
        <v>0</v>
      </c>
      <c r="BS14" s="80">
        <f>'MOD Vectors ALL'!BS14*($E14=$F$1)</f>
        <v>0</v>
      </c>
      <c r="BT14" s="80">
        <f>'MOD Vectors ALL'!BT14*($E14=$F$1)</f>
        <v>0</v>
      </c>
      <c r="BU14" s="80">
        <f>'MOD Vectors ALL'!BU14*($E14=$F$1)</f>
        <v>0</v>
      </c>
      <c r="BV14" s="80">
        <f>'MOD Vectors ALL'!BV14*($E14=$F$1)</f>
        <v>0</v>
      </c>
      <c r="BW14" s="80">
        <f>'MOD Vectors ALL'!BW14*($E14=$F$1)</f>
        <v>0</v>
      </c>
      <c r="BX14" s="80">
        <f>'MOD Vectors ALL'!BX14*($E14=$F$1)</f>
        <v>0</v>
      </c>
      <c r="BY14" s="80">
        <f>'MOD Vectors ALL'!BY14*($E14=$F$1)</f>
        <v>0</v>
      </c>
      <c r="BZ14" s="80">
        <f>'MOD Vectors ALL'!BZ14*($E14=$F$1)</f>
        <v>0</v>
      </c>
      <c r="CA14" s="80">
        <f>'MOD Vectors ALL'!CA14*($E14=$F$1)</f>
        <v>0</v>
      </c>
      <c r="CB14" s="80">
        <f>'MOD Vectors ALL'!CB14*($E14=$F$1)</f>
        <v>0</v>
      </c>
      <c r="CC14" s="80">
        <f>'MOD Vectors ALL'!CC14*($E14=$F$1)</f>
        <v>0</v>
      </c>
      <c r="CD14" s="80">
        <f>'MOD Vectors ALL'!CD14*($E14=$F$1)</f>
        <v>0</v>
      </c>
      <c r="CE14" s="80">
        <f>'MOD Vectors ALL'!CE14*($E14=$F$1)</f>
        <v>0</v>
      </c>
      <c r="CF14" s="80">
        <f>'MOD Vectors ALL'!CF14*($E14=$F$1)</f>
        <v>0</v>
      </c>
      <c r="CG14" s="80">
        <f>'MOD Vectors ALL'!CG14*($E14=$F$1)</f>
        <v>0</v>
      </c>
      <c r="CH14" s="80">
        <f>'MOD Vectors ALL'!CH14*($E14=$F$1)</f>
        <v>0</v>
      </c>
      <c r="CI14" s="80">
        <f>'MOD Vectors ALL'!CI14*($E14=$F$1)</f>
        <v>0</v>
      </c>
      <c r="CJ14" s="80">
        <f>'MOD Vectors ALL'!CJ14*($E14=$F$1)</f>
        <v>0</v>
      </c>
      <c r="CK14" s="80">
        <f>'MOD Vectors ALL'!CK14*($E14=$F$1)</f>
        <v>0</v>
      </c>
      <c r="CL14" s="80">
        <f>'MOD Vectors ALL'!CL14*($E14=$F$1)</f>
        <v>0</v>
      </c>
      <c r="CM14" s="80">
        <f>'MOD Vectors ALL'!CM14*($E14=$F$1)</f>
        <v>0</v>
      </c>
      <c r="CN14" s="80">
        <f>'MOD Vectors ALL'!CN14*($E14=$F$1)</f>
        <v>0</v>
      </c>
      <c r="CO14" s="80">
        <f>'MOD Vectors ALL'!CO14*($E14=$F$1)</f>
        <v>0</v>
      </c>
      <c r="CP14" s="80">
        <f>'MOD Vectors ALL'!CP14*($E14=$F$1)</f>
        <v>0</v>
      </c>
      <c r="CQ14" s="80">
        <f>'MOD Vectors ALL'!CQ14*($E14=$F$1)</f>
        <v>0</v>
      </c>
      <c r="CR14" s="80">
        <f>'MOD Vectors ALL'!CR14*($E14=$F$1)</f>
        <v>0</v>
      </c>
      <c r="CS14" s="80">
        <f>'MOD Vectors ALL'!CS14*($E14=$F$1)</f>
        <v>0</v>
      </c>
      <c r="CT14" s="80">
        <f>'MOD Vectors ALL'!CT14*($E14=$F$1)</f>
        <v>0</v>
      </c>
      <c r="CU14" s="80">
        <f>'MOD Vectors ALL'!CU14*($E14=$F$1)</f>
        <v>0</v>
      </c>
      <c r="CV14" s="80">
        <f>'MOD Vectors ALL'!CV14*($E14=$F$1)</f>
        <v>0</v>
      </c>
      <c r="CW14" s="80">
        <f>'MOD Vectors ALL'!CW14*($E14=$F$1)</f>
        <v>0</v>
      </c>
      <c r="CX14" s="80">
        <f>'MOD Vectors ALL'!CX14*($E14=$F$1)</f>
        <v>0</v>
      </c>
      <c r="CY14" s="80">
        <f>'MOD Vectors ALL'!CY14*($E14=$F$1)</f>
        <v>0</v>
      </c>
      <c r="CZ14" s="80">
        <f>'MOD Vectors ALL'!CZ14*($E14=$F$1)</f>
        <v>0</v>
      </c>
      <c r="DA14" s="80">
        <f>'MOD Vectors ALL'!DA14*($E14=$F$1)</f>
        <v>0</v>
      </c>
      <c r="DB14" s="80">
        <f>'MOD Vectors ALL'!DB14*($E14=$F$1)</f>
        <v>0</v>
      </c>
      <c r="DC14" s="80">
        <f>'MOD Vectors ALL'!DC14*($E14=$F$1)</f>
        <v>0</v>
      </c>
      <c r="DD14" s="80">
        <f>'MOD Vectors ALL'!DD14*($E14=$F$1)</f>
        <v>0</v>
      </c>
      <c r="DE14" s="80">
        <f>'MOD Vectors ALL'!DE14*($E14=$F$1)</f>
        <v>0</v>
      </c>
      <c r="DF14" s="80">
        <f>'MOD Vectors ALL'!DF14*($E14=$F$1)</f>
        <v>0</v>
      </c>
      <c r="DG14" s="80">
        <f>'MOD Vectors ALL'!DG14*($E14=$F$1)</f>
        <v>0</v>
      </c>
      <c r="DH14" s="80">
        <f>'MOD Vectors ALL'!DH14*($E14=$F$1)</f>
        <v>0</v>
      </c>
      <c r="DI14" s="80">
        <f>'MOD Vectors ALL'!DI14*($E14=$F$1)</f>
        <v>0</v>
      </c>
      <c r="DJ14" s="80">
        <f>'MOD Vectors ALL'!DJ14*($E14=$F$1)</f>
        <v>0</v>
      </c>
      <c r="DK14" s="80">
        <f>'MOD Vectors ALL'!DK14*($E14=$F$1)</f>
        <v>0</v>
      </c>
      <c r="DL14" s="80">
        <f>'MOD Vectors ALL'!DL14*($E14=$F$1)</f>
        <v>0</v>
      </c>
      <c r="DM14" s="80">
        <f>'MOD Vectors ALL'!DM14*($E14=$F$1)</f>
        <v>0</v>
      </c>
      <c r="DN14" s="80">
        <f>'MOD Vectors ALL'!DN14*($E14=$F$1)</f>
        <v>0</v>
      </c>
      <c r="DO14" s="80">
        <f>'MOD Vectors ALL'!DO14*($E14=$F$1)</f>
        <v>0</v>
      </c>
      <c r="DP14" s="80">
        <f>'MOD Vectors ALL'!DP14*($E14=$F$1)</f>
        <v>0</v>
      </c>
      <c r="DQ14" s="80">
        <f>'MOD Vectors ALL'!DQ14*($E14=$F$1)</f>
        <v>0</v>
      </c>
    </row>
    <row r="15" spans="1:121" x14ac:dyDescent="0.2">
      <c r="A15">
        <v>40</v>
      </c>
      <c r="B15" t="s">
        <v>18</v>
      </c>
      <c r="C15" t="s">
        <v>369</v>
      </c>
      <c r="D15" t="s">
        <v>527</v>
      </c>
      <c r="E15" t="s">
        <v>25</v>
      </c>
      <c r="F15" t="s">
        <v>10</v>
      </c>
      <c r="G15">
        <v>7.5635999999999995E-2</v>
      </c>
      <c r="H15">
        <v>1.6434230000000001</v>
      </c>
      <c r="I15" s="80">
        <f>'MOD Vectors ALL'!I15*($E15=$F$1)</f>
        <v>-67.966804707088357</v>
      </c>
      <c r="J15" s="80">
        <f>'MOD Vectors ALL'!J15*($E15=$F$1)</f>
        <v>-67.966804707088357</v>
      </c>
      <c r="K15" s="80">
        <f>'MOD Vectors ALL'!K15*($E15=$F$1)</f>
        <v>-67.966804707088357</v>
      </c>
      <c r="L15" s="80">
        <f>'MOD Vectors ALL'!L15*($E15=$F$1)</f>
        <v>-67.966804707088357</v>
      </c>
      <c r="M15" s="80">
        <f>'MOD Vectors ALL'!M15*($E15=$F$1)</f>
        <v>0</v>
      </c>
      <c r="N15" s="80">
        <f>'MOD Vectors ALL'!N15*($E15=$F$1)</f>
        <v>0</v>
      </c>
      <c r="O15" s="80">
        <f>'MOD Vectors ALL'!O15*($E15=$F$1)</f>
        <v>0</v>
      </c>
      <c r="P15" s="80">
        <f>'MOD Vectors ALL'!P15*($E15=$F$1)</f>
        <v>0</v>
      </c>
      <c r="Q15" s="80">
        <f>'MOD Vectors ALL'!Q15*($E15=$F$1)</f>
        <v>0</v>
      </c>
      <c r="R15" s="80">
        <f>'MOD Vectors ALL'!R15*($E15=$F$1)</f>
        <v>0</v>
      </c>
      <c r="S15" s="80">
        <f>'MOD Vectors ALL'!S15*($E15=$F$1)</f>
        <v>0</v>
      </c>
      <c r="T15" s="80">
        <f>'MOD Vectors ALL'!T15*($E15=$F$1)</f>
        <v>0</v>
      </c>
      <c r="U15" s="80">
        <f>'MOD Vectors ALL'!U15*($E15=$F$1)</f>
        <v>0</v>
      </c>
      <c r="V15" s="80">
        <f>'MOD Vectors ALL'!V15*($E15=$F$1)</f>
        <v>0</v>
      </c>
      <c r="W15" s="80">
        <f>'MOD Vectors ALL'!W15*($E15=$F$1)</f>
        <v>0</v>
      </c>
      <c r="X15" s="80">
        <f>'MOD Vectors ALL'!X15*($E15=$F$1)</f>
        <v>0</v>
      </c>
      <c r="Y15" s="80">
        <f>'MOD Vectors ALL'!Y15*($E15=$F$1)</f>
        <v>0</v>
      </c>
      <c r="Z15" s="80">
        <f>'MOD Vectors ALL'!Z15*($E15=$F$1)</f>
        <v>0</v>
      </c>
      <c r="AA15" s="80">
        <f>'MOD Vectors ALL'!AA15*($E15=$F$1)</f>
        <v>0</v>
      </c>
      <c r="AB15" s="80">
        <f>'MOD Vectors ALL'!AB15*($E15=$F$1)</f>
        <v>0</v>
      </c>
      <c r="AC15" s="80">
        <f>'MOD Vectors ALL'!AC15*($E15=$F$1)</f>
        <v>0</v>
      </c>
      <c r="AD15" s="80">
        <f>'MOD Vectors ALL'!AD15*($E15=$F$1)</f>
        <v>0</v>
      </c>
      <c r="AE15" s="80">
        <f>'MOD Vectors ALL'!AE15*($E15=$F$1)</f>
        <v>0</v>
      </c>
      <c r="AF15" s="80">
        <f>'MOD Vectors ALL'!AF15*($E15=$F$1)</f>
        <v>0</v>
      </c>
      <c r="AG15" s="80">
        <f>'MOD Vectors ALL'!AG15*($E15=$F$1)</f>
        <v>0</v>
      </c>
      <c r="AH15" s="80">
        <f>'MOD Vectors ALL'!AH15*($E15=$F$1)</f>
        <v>0</v>
      </c>
      <c r="AI15" s="80">
        <f>'MOD Vectors ALL'!AI15*($E15=$F$1)</f>
        <v>0</v>
      </c>
      <c r="AJ15" s="80">
        <f>'MOD Vectors ALL'!AJ15*($E15=$F$1)</f>
        <v>0</v>
      </c>
      <c r="AK15" s="80">
        <f>'MOD Vectors ALL'!AK15*($E15=$F$1)</f>
        <v>0</v>
      </c>
      <c r="AL15" s="80">
        <f>'MOD Vectors ALL'!AL15*($E15=$F$1)</f>
        <v>0</v>
      </c>
      <c r="AM15" s="80">
        <f>'MOD Vectors ALL'!AM15*($E15=$F$1)</f>
        <v>0</v>
      </c>
      <c r="AN15" s="80">
        <f>'MOD Vectors ALL'!AN15*($E15=$F$1)</f>
        <v>0</v>
      </c>
      <c r="AO15" s="80">
        <f>'MOD Vectors ALL'!AO15*($E15=$F$1)</f>
        <v>0</v>
      </c>
      <c r="AP15" s="80">
        <f>'MOD Vectors ALL'!AP15*($E15=$F$1)</f>
        <v>0</v>
      </c>
      <c r="AQ15" s="80">
        <f>'MOD Vectors ALL'!AQ15*($E15=$F$1)</f>
        <v>0</v>
      </c>
      <c r="AR15" s="80">
        <f>'MOD Vectors ALL'!AR15*($E15=$F$1)</f>
        <v>0</v>
      </c>
      <c r="AS15" s="80">
        <f>'MOD Vectors ALL'!AS15*($E15=$F$1)</f>
        <v>0</v>
      </c>
      <c r="AT15" s="80">
        <f>'MOD Vectors ALL'!AT15*($E15=$F$1)</f>
        <v>0</v>
      </c>
      <c r="AU15" s="80">
        <f>'MOD Vectors ALL'!AU15*($E15=$F$1)</f>
        <v>0</v>
      </c>
      <c r="AV15" s="80">
        <f>'MOD Vectors ALL'!AV15*($E15=$F$1)</f>
        <v>0</v>
      </c>
      <c r="AW15" s="80">
        <f>'MOD Vectors ALL'!AW15*($E15=$F$1)</f>
        <v>0</v>
      </c>
      <c r="AX15" s="80">
        <f>'MOD Vectors ALL'!AX15*($E15=$F$1)</f>
        <v>0</v>
      </c>
      <c r="AY15" s="80">
        <f>'MOD Vectors ALL'!AY15*($E15=$F$1)</f>
        <v>0</v>
      </c>
      <c r="AZ15" s="80">
        <f>'MOD Vectors ALL'!AZ15*($E15=$F$1)</f>
        <v>0</v>
      </c>
      <c r="BA15" s="80">
        <f>'MOD Vectors ALL'!BA15*($E15=$F$1)</f>
        <v>0</v>
      </c>
      <c r="BB15" s="80">
        <f>'MOD Vectors ALL'!BB15*($E15=$F$1)</f>
        <v>0</v>
      </c>
      <c r="BC15" s="80">
        <f>'MOD Vectors ALL'!BC15*($E15=$F$1)</f>
        <v>0</v>
      </c>
      <c r="BD15" s="80">
        <f>'MOD Vectors ALL'!BD15*($E15=$F$1)</f>
        <v>-67.966804707088357</v>
      </c>
      <c r="BE15" s="80">
        <f>'MOD Vectors ALL'!BE15*($E15=$F$1)</f>
        <v>0</v>
      </c>
      <c r="BF15" s="80">
        <f>'MOD Vectors ALL'!BF15*($E15=$F$1)</f>
        <v>0</v>
      </c>
      <c r="BG15" s="80">
        <f>'MOD Vectors ALL'!BG15*($E15=$F$1)</f>
        <v>0</v>
      </c>
      <c r="BH15" s="80">
        <f>'MOD Vectors ALL'!BH15*($E15=$F$1)</f>
        <v>0</v>
      </c>
      <c r="BI15" s="80">
        <f>'MOD Vectors ALL'!BI15*($E15=$F$1)</f>
        <v>0</v>
      </c>
      <c r="BJ15" s="80">
        <f>'MOD Vectors ALL'!BJ15*($E15=$F$1)</f>
        <v>0</v>
      </c>
      <c r="BK15" s="80">
        <f>'MOD Vectors ALL'!BK15*($E15=$F$1)</f>
        <v>0</v>
      </c>
      <c r="BL15" s="80">
        <f>'MOD Vectors ALL'!BL15*($E15=$F$1)</f>
        <v>-67.966804707088357</v>
      </c>
      <c r="BM15" s="80">
        <f>'MOD Vectors ALL'!BM15*($E15=$F$1)</f>
        <v>0</v>
      </c>
      <c r="BN15" s="80">
        <f>'MOD Vectors ALL'!BN15*($E15=$F$1)</f>
        <v>0</v>
      </c>
      <c r="BO15" s="80">
        <f>'MOD Vectors ALL'!BO15*($E15=$F$1)</f>
        <v>0</v>
      </c>
      <c r="BP15" s="80">
        <f>'MOD Vectors ALL'!BP15*($E15=$F$1)</f>
        <v>0</v>
      </c>
      <c r="BQ15" s="80">
        <f>'MOD Vectors ALL'!BQ15*($E15=$F$1)</f>
        <v>0</v>
      </c>
      <c r="BR15" s="80">
        <f>'MOD Vectors ALL'!BR15*($E15=$F$1)</f>
        <v>0</v>
      </c>
      <c r="BS15" s="80">
        <f>'MOD Vectors ALL'!BS15*($E15=$F$1)</f>
        <v>0</v>
      </c>
      <c r="BT15" s="80">
        <f>'MOD Vectors ALL'!BT15*($E15=$F$1)</f>
        <v>0</v>
      </c>
      <c r="BU15" s="80">
        <f>'MOD Vectors ALL'!BU15*($E15=$F$1)</f>
        <v>0</v>
      </c>
      <c r="BV15" s="80">
        <f>'MOD Vectors ALL'!BV15*($E15=$F$1)</f>
        <v>0</v>
      </c>
      <c r="BW15" s="80">
        <f>'MOD Vectors ALL'!BW15*($E15=$F$1)</f>
        <v>0</v>
      </c>
      <c r="BX15" s="80">
        <f>'MOD Vectors ALL'!BX15*($E15=$F$1)</f>
        <v>0</v>
      </c>
      <c r="BY15" s="80">
        <f>'MOD Vectors ALL'!BY15*($E15=$F$1)</f>
        <v>0</v>
      </c>
      <c r="BZ15" s="80">
        <f>'MOD Vectors ALL'!BZ15*($E15=$F$1)</f>
        <v>0</v>
      </c>
      <c r="CA15" s="80">
        <f>'MOD Vectors ALL'!CA15*($E15=$F$1)</f>
        <v>0</v>
      </c>
      <c r="CB15" s="80">
        <f>'MOD Vectors ALL'!CB15*($E15=$F$1)</f>
        <v>0</v>
      </c>
      <c r="CC15" s="80">
        <f>'MOD Vectors ALL'!CC15*($E15=$F$1)</f>
        <v>0</v>
      </c>
      <c r="CD15" s="80">
        <f>'MOD Vectors ALL'!CD15*($E15=$F$1)</f>
        <v>0</v>
      </c>
      <c r="CE15" s="80">
        <f>'MOD Vectors ALL'!CE15*($E15=$F$1)</f>
        <v>0</v>
      </c>
      <c r="CF15" s="80">
        <f>'MOD Vectors ALL'!CF15*($E15=$F$1)</f>
        <v>0</v>
      </c>
      <c r="CG15" s="80">
        <f>'MOD Vectors ALL'!CG15*($E15=$F$1)</f>
        <v>0</v>
      </c>
      <c r="CH15" s="80">
        <f>'MOD Vectors ALL'!CH15*($E15=$F$1)</f>
        <v>0</v>
      </c>
      <c r="CI15" s="80">
        <f>'MOD Vectors ALL'!CI15*($E15=$F$1)</f>
        <v>0</v>
      </c>
      <c r="CJ15" s="80">
        <f>'MOD Vectors ALL'!CJ15*($E15=$F$1)</f>
        <v>0</v>
      </c>
      <c r="CK15" s="80">
        <f>'MOD Vectors ALL'!CK15*($E15=$F$1)</f>
        <v>-67.966804707088357</v>
      </c>
      <c r="CL15" s="80">
        <f>'MOD Vectors ALL'!CL15*($E15=$F$1)</f>
        <v>-67.966804707088357</v>
      </c>
      <c r="CM15" s="80">
        <f>'MOD Vectors ALL'!CM15*($E15=$F$1)</f>
        <v>0</v>
      </c>
      <c r="CN15" s="80">
        <f>'MOD Vectors ALL'!CN15*($E15=$F$1)</f>
        <v>0</v>
      </c>
      <c r="CO15" s="80">
        <f>'MOD Vectors ALL'!CO15*($E15=$F$1)</f>
        <v>0</v>
      </c>
      <c r="CP15" s="80">
        <f>'MOD Vectors ALL'!CP15*($E15=$F$1)</f>
        <v>0</v>
      </c>
      <c r="CQ15" s="80">
        <f>'MOD Vectors ALL'!CQ15*($E15=$F$1)</f>
        <v>0</v>
      </c>
      <c r="CR15" s="80">
        <f>'MOD Vectors ALL'!CR15*($E15=$F$1)</f>
        <v>0</v>
      </c>
      <c r="CS15" s="80">
        <f>'MOD Vectors ALL'!CS15*($E15=$F$1)</f>
        <v>0</v>
      </c>
      <c r="CT15" s="80">
        <f>'MOD Vectors ALL'!CT15*($E15=$F$1)</f>
        <v>0</v>
      </c>
      <c r="CU15" s="80">
        <f>'MOD Vectors ALL'!CU15*($E15=$F$1)</f>
        <v>0</v>
      </c>
      <c r="CV15" s="80">
        <f>'MOD Vectors ALL'!CV15*($E15=$F$1)</f>
        <v>0</v>
      </c>
      <c r="CW15" s="80">
        <f>'MOD Vectors ALL'!CW15*($E15=$F$1)</f>
        <v>0</v>
      </c>
      <c r="CX15" s="80">
        <f>'MOD Vectors ALL'!CX15*($E15=$F$1)</f>
        <v>0</v>
      </c>
      <c r="CY15" s="80">
        <f>'MOD Vectors ALL'!CY15*($E15=$F$1)</f>
        <v>0</v>
      </c>
      <c r="CZ15" s="80">
        <f>'MOD Vectors ALL'!CZ15*($E15=$F$1)</f>
        <v>0</v>
      </c>
      <c r="DA15" s="80">
        <f>'MOD Vectors ALL'!DA15*($E15=$F$1)</f>
        <v>0</v>
      </c>
      <c r="DB15" s="80">
        <f>'MOD Vectors ALL'!DB15*($E15=$F$1)</f>
        <v>0</v>
      </c>
      <c r="DC15" s="80">
        <f>'MOD Vectors ALL'!DC15*($E15=$F$1)</f>
        <v>0</v>
      </c>
      <c r="DD15" s="80">
        <f>'MOD Vectors ALL'!DD15*($E15=$F$1)</f>
        <v>0</v>
      </c>
      <c r="DE15" s="80">
        <f>'MOD Vectors ALL'!DE15*($E15=$F$1)</f>
        <v>0</v>
      </c>
      <c r="DF15" s="80">
        <f>'MOD Vectors ALL'!DF15*($E15=$F$1)</f>
        <v>0</v>
      </c>
      <c r="DG15" s="80">
        <f>'MOD Vectors ALL'!DG15*($E15=$F$1)</f>
        <v>0</v>
      </c>
      <c r="DH15" s="80">
        <f>'MOD Vectors ALL'!DH15*($E15=$F$1)</f>
        <v>0</v>
      </c>
      <c r="DI15" s="80">
        <f>'MOD Vectors ALL'!DI15*($E15=$F$1)</f>
        <v>0</v>
      </c>
      <c r="DJ15" s="80">
        <f>'MOD Vectors ALL'!DJ15*($E15=$F$1)</f>
        <v>0</v>
      </c>
      <c r="DK15" s="80">
        <f>'MOD Vectors ALL'!DK15*($E15=$F$1)</f>
        <v>0</v>
      </c>
      <c r="DL15" s="80">
        <f>'MOD Vectors ALL'!DL15*($E15=$F$1)</f>
        <v>0</v>
      </c>
      <c r="DM15" s="80">
        <f>'MOD Vectors ALL'!DM15*($E15=$F$1)</f>
        <v>0</v>
      </c>
      <c r="DN15" s="80">
        <f>'MOD Vectors ALL'!DN15*($E15=$F$1)</f>
        <v>0</v>
      </c>
      <c r="DO15" s="80">
        <f>'MOD Vectors ALL'!DO15*($E15=$F$1)</f>
        <v>0</v>
      </c>
      <c r="DP15" s="80">
        <f>'MOD Vectors ALL'!DP15*($E15=$F$1)</f>
        <v>0</v>
      </c>
      <c r="DQ15" s="80">
        <f>'MOD Vectors ALL'!DQ15*($E15=$F$1)</f>
        <v>0</v>
      </c>
    </row>
    <row r="16" spans="1:121" x14ac:dyDescent="0.2">
      <c r="A16">
        <v>41</v>
      </c>
      <c r="B16" t="s">
        <v>18</v>
      </c>
      <c r="C16" t="s">
        <v>369</v>
      </c>
      <c r="D16" t="s">
        <v>527</v>
      </c>
      <c r="E16" t="s">
        <v>25</v>
      </c>
      <c r="F16" t="s">
        <v>11</v>
      </c>
      <c r="G16">
        <v>6.0235999999999998E-2</v>
      </c>
      <c r="H16">
        <v>1.723997</v>
      </c>
      <c r="I16" s="80">
        <f>'MOD Vectors ALL'!I16*($E16=$F$1)</f>
        <v>-20.247535366018749</v>
      </c>
      <c r="J16" s="80">
        <f>'MOD Vectors ALL'!J16*($E16=$F$1)</f>
        <v>-20.247535366018749</v>
      </c>
      <c r="K16" s="80">
        <f>'MOD Vectors ALL'!K16*($E16=$F$1)</f>
        <v>-20.247535366018749</v>
      </c>
      <c r="L16" s="80">
        <f>'MOD Vectors ALL'!L16*($E16=$F$1)</f>
        <v>-20.247535366018749</v>
      </c>
      <c r="M16" s="80">
        <f>'MOD Vectors ALL'!M16*($E16=$F$1)</f>
        <v>0</v>
      </c>
      <c r="N16" s="80">
        <f>'MOD Vectors ALL'!N16*($E16=$F$1)</f>
        <v>0</v>
      </c>
      <c r="O16" s="80">
        <f>'MOD Vectors ALL'!O16*($E16=$F$1)</f>
        <v>0</v>
      </c>
      <c r="P16" s="80">
        <f>'MOD Vectors ALL'!P16*($E16=$F$1)</f>
        <v>0</v>
      </c>
      <c r="Q16" s="80">
        <f>'MOD Vectors ALL'!Q16*($E16=$F$1)</f>
        <v>0</v>
      </c>
      <c r="R16" s="80">
        <f>'MOD Vectors ALL'!R16*($E16=$F$1)</f>
        <v>0</v>
      </c>
      <c r="S16" s="80">
        <f>'MOD Vectors ALL'!S16*($E16=$F$1)</f>
        <v>0</v>
      </c>
      <c r="T16" s="80">
        <f>'MOD Vectors ALL'!T16*($E16=$F$1)</f>
        <v>0</v>
      </c>
      <c r="U16" s="80">
        <f>'MOD Vectors ALL'!U16*($E16=$F$1)</f>
        <v>0</v>
      </c>
      <c r="V16" s="80">
        <f>'MOD Vectors ALL'!V16*($E16=$F$1)</f>
        <v>0</v>
      </c>
      <c r="W16" s="80">
        <f>'MOD Vectors ALL'!W16*($E16=$F$1)</f>
        <v>0</v>
      </c>
      <c r="X16" s="80">
        <f>'MOD Vectors ALL'!X16*($E16=$F$1)</f>
        <v>0</v>
      </c>
      <c r="Y16" s="80">
        <f>'MOD Vectors ALL'!Y16*($E16=$F$1)</f>
        <v>0</v>
      </c>
      <c r="Z16" s="80">
        <f>'MOD Vectors ALL'!Z16*($E16=$F$1)</f>
        <v>0</v>
      </c>
      <c r="AA16" s="80">
        <f>'MOD Vectors ALL'!AA16*($E16=$F$1)</f>
        <v>0</v>
      </c>
      <c r="AB16" s="80">
        <f>'MOD Vectors ALL'!AB16*($E16=$F$1)</f>
        <v>0</v>
      </c>
      <c r="AC16" s="80">
        <f>'MOD Vectors ALL'!AC16*($E16=$F$1)</f>
        <v>0</v>
      </c>
      <c r="AD16" s="80">
        <f>'MOD Vectors ALL'!AD16*($E16=$F$1)</f>
        <v>0</v>
      </c>
      <c r="AE16" s="80">
        <f>'MOD Vectors ALL'!AE16*($E16=$F$1)</f>
        <v>0</v>
      </c>
      <c r="AF16" s="80">
        <f>'MOD Vectors ALL'!AF16*($E16=$F$1)</f>
        <v>0</v>
      </c>
      <c r="AG16" s="80">
        <f>'MOD Vectors ALL'!AG16*($E16=$F$1)</f>
        <v>0</v>
      </c>
      <c r="AH16" s="80">
        <f>'MOD Vectors ALL'!AH16*($E16=$F$1)</f>
        <v>0</v>
      </c>
      <c r="AI16" s="80">
        <f>'MOD Vectors ALL'!AI16*($E16=$F$1)</f>
        <v>0</v>
      </c>
      <c r="AJ16" s="80">
        <f>'MOD Vectors ALL'!AJ16*($E16=$F$1)</f>
        <v>0</v>
      </c>
      <c r="AK16" s="80">
        <f>'MOD Vectors ALL'!AK16*($E16=$F$1)</f>
        <v>0</v>
      </c>
      <c r="AL16" s="80">
        <f>'MOD Vectors ALL'!AL16*($E16=$F$1)</f>
        <v>0</v>
      </c>
      <c r="AM16" s="80">
        <f>'MOD Vectors ALL'!AM16*($E16=$F$1)</f>
        <v>0</v>
      </c>
      <c r="AN16" s="80">
        <f>'MOD Vectors ALL'!AN16*($E16=$F$1)</f>
        <v>0</v>
      </c>
      <c r="AO16" s="80">
        <f>'MOD Vectors ALL'!AO16*($E16=$F$1)</f>
        <v>0</v>
      </c>
      <c r="AP16" s="80">
        <f>'MOD Vectors ALL'!AP16*($E16=$F$1)</f>
        <v>0</v>
      </c>
      <c r="AQ16" s="80">
        <f>'MOD Vectors ALL'!AQ16*($E16=$F$1)</f>
        <v>0</v>
      </c>
      <c r="AR16" s="80">
        <f>'MOD Vectors ALL'!AR16*($E16=$F$1)</f>
        <v>0</v>
      </c>
      <c r="AS16" s="80">
        <f>'MOD Vectors ALL'!AS16*($E16=$F$1)</f>
        <v>0</v>
      </c>
      <c r="AT16" s="80">
        <f>'MOD Vectors ALL'!AT16*($E16=$F$1)</f>
        <v>0</v>
      </c>
      <c r="AU16" s="80">
        <f>'MOD Vectors ALL'!AU16*($E16=$F$1)</f>
        <v>0</v>
      </c>
      <c r="AV16" s="80">
        <f>'MOD Vectors ALL'!AV16*($E16=$F$1)</f>
        <v>0</v>
      </c>
      <c r="AW16" s="80">
        <f>'MOD Vectors ALL'!AW16*($E16=$F$1)</f>
        <v>0</v>
      </c>
      <c r="AX16" s="80">
        <f>'MOD Vectors ALL'!AX16*($E16=$F$1)</f>
        <v>0</v>
      </c>
      <c r="AY16" s="80">
        <f>'MOD Vectors ALL'!AY16*($E16=$F$1)</f>
        <v>0</v>
      </c>
      <c r="AZ16" s="80">
        <f>'MOD Vectors ALL'!AZ16*($E16=$F$1)</f>
        <v>0</v>
      </c>
      <c r="BA16" s="80">
        <f>'MOD Vectors ALL'!BA16*($E16=$F$1)</f>
        <v>0</v>
      </c>
      <c r="BB16" s="80">
        <f>'MOD Vectors ALL'!BB16*($E16=$F$1)</f>
        <v>0</v>
      </c>
      <c r="BC16" s="80">
        <f>'MOD Vectors ALL'!BC16*($E16=$F$1)</f>
        <v>0</v>
      </c>
      <c r="BD16" s="80">
        <f>'MOD Vectors ALL'!BD16*($E16=$F$1)</f>
        <v>-20.247535366018749</v>
      </c>
      <c r="BE16" s="80">
        <f>'MOD Vectors ALL'!BE16*($E16=$F$1)</f>
        <v>0</v>
      </c>
      <c r="BF16" s="80">
        <f>'MOD Vectors ALL'!BF16*($E16=$F$1)</f>
        <v>0</v>
      </c>
      <c r="BG16" s="80">
        <f>'MOD Vectors ALL'!BG16*($E16=$F$1)</f>
        <v>0</v>
      </c>
      <c r="BH16" s="80">
        <f>'MOD Vectors ALL'!BH16*($E16=$F$1)</f>
        <v>0</v>
      </c>
      <c r="BI16" s="80">
        <f>'MOD Vectors ALL'!BI16*($E16=$F$1)</f>
        <v>0</v>
      </c>
      <c r="BJ16" s="80">
        <f>'MOD Vectors ALL'!BJ16*($E16=$F$1)</f>
        <v>0</v>
      </c>
      <c r="BK16" s="80">
        <f>'MOD Vectors ALL'!BK16*($E16=$F$1)</f>
        <v>0</v>
      </c>
      <c r="BL16" s="80">
        <f>'MOD Vectors ALL'!BL16*($E16=$F$1)</f>
        <v>-20.247535366018749</v>
      </c>
      <c r="BM16" s="80">
        <f>'MOD Vectors ALL'!BM16*($E16=$F$1)</f>
        <v>0</v>
      </c>
      <c r="BN16" s="80">
        <f>'MOD Vectors ALL'!BN16*($E16=$F$1)</f>
        <v>0</v>
      </c>
      <c r="BO16" s="80">
        <f>'MOD Vectors ALL'!BO16*($E16=$F$1)</f>
        <v>0</v>
      </c>
      <c r="BP16" s="80">
        <f>'MOD Vectors ALL'!BP16*($E16=$F$1)</f>
        <v>0</v>
      </c>
      <c r="BQ16" s="80">
        <f>'MOD Vectors ALL'!BQ16*($E16=$F$1)</f>
        <v>0</v>
      </c>
      <c r="BR16" s="80">
        <f>'MOD Vectors ALL'!BR16*($E16=$F$1)</f>
        <v>0</v>
      </c>
      <c r="BS16" s="80">
        <f>'MOD Vectors ALL'!BS16*($E16=$F$1)</f>
        <v>0</v>
      </c>
      <c r="BT16" s="80">
        <f>'MOD Vectors ALL'!BT16*($E16=$F$1)</f>
        <v>0</v>
      </c>
      <c r="BU16" s="80">
        <f>'MOD Vectors ALL'!BU16*($E16=$F$1)</f>
        <v>0</v>
      </c>
      <c r="BV16" s="80">
        <f>'MOD Vectors ALL'!BV16*($E16=$F$1)</f>
        <v>0</v>
      </c>
      <c r="BW16" s="80">
        <f>'MOD Vectors ALL'!BW16*($E16=$F$1)</f>
        <v>0</v>
      </c>
      <c r="BX16" s="80">
        <f>'MOD Vectors ALL'!BX16*($E16=$F$1)</f>
        <v>0</v>
      </c>
      <c r="BY16" s="80">
        <f>'MOD Vectors ALL'!BY16*($E16=$F$1)</f>
        <v>0</v>
      </c>
      <c r="BZ16" s="80">
        <f>'MOD Vectors ALL'!BZ16*($E16=$F$1)</f>
        <v>0</v>
      </c>
      <c r="CA16" s="80">
        <f>'MOD Vectors ALL'!CA16*($E16=$F$1)</f>
        <v>0</v>
      </c>
      <c r="CB16" s="80">
        <f>'MOD Vectors ALL'!CB16*($E16=$F$1)</f>
        <v>0</v>
      </c>
      <c r="CC16" s="80">
        <f>'MOD Vectors ALL'!CC16*($E16=$F$1)</f>
        <v>0</v>
      </c>
      <c r="CD16" s="80">
        <f>'MOD Vectors ALL'!CD16*($E16=$F$1)</f>
        <v>0</v>
      </c>
      <c r="CE16" s="80">
        <f>'MOD Vectors ALL'!CE16*($E16=$F$1)</f>
        <v>0</v>
      </c>
      <c r="CF16" s="80">
        <f>'MOD Vectors ALL'!CF16*($E16=$F$1)</f>
        <v>0</v>
      </c>
      <c r="CG16" s="80">
        <f>'MOD Vectors ALL'!CG16*($E16=$F$1)</f>
        <v>0</v>
      </c>
      <c r="CH16" s="80">
        <f>'MOD Vectors ALL'!CH16*($E16=$F$1)</f>
        <v>0</v>
      </c>
      <c r="CI16" s="80">
        <f>'MOD Vectors ALL'!CI16*($E16=$F$1)</f>
        <v>0</v>
      </c>
      <c r="CJ16" s="80">
        <f>'MOD Vectors ALL'!CJ16*($E16=$F$1)</f>
        <v>0</v>
      </c>
      <c r="CK16" s="80">
        <f>'MOD Vectors ALL'!CK16*($E16=$F$1)</f>
        <v>-20.247535366018749</v>
      </c>
      <c r="CL16" s="80">
        <f>'MOD Vectors ALL'!CL16*($E16=$F$1)</f>
        <v>-20.247535366018749</v>
      </c>
      <c r="CM16" s="80">
        <f>'MOD Vectors ALL'!CM16*($E16=$F$1)</f>
        <v>0</v>
      </c>
      <c r="CN16" s="80">
        <f>'MOD Vectors ALL'!CN16*($E16=$F$1)</f>
        <v>0</v>
      </c>
      <c r="CO16" s="80">
        <f>'MOD Vectors ALL'!CO16*($E16=$F$1)</f>
        <v>0</v>
      </c>
      <c r="CP16" s="80">
        <f>'MOD Vectors ALL'!CP16*($E16=$F$1)</f>
        <v>0</v>
      </c>
      <c r="CQ16" s="80">
        <f>'MOD Vectors ALL'!CQ16*($E16=$F$1)</f>
        <v>0</v>
      </c>
      <c r="CR16" s="80">
        <f>'MOD Vectors ALL'!CR16*($E16=$F$1)</f>
        <v>0</v>
      </c>
      <c r="CS16" s="80">
        <f>'MOD Vectors ALL'!CS16*($E16=$F$1)</f>
        <v>0</v>
      </c>
      <c r="CT16" s="80">
        <f>'MOD Vectors ALL'!CT16*($E16=$F$1)</f>
        <v>0</v>
      </c>
      <c r="CU16" s="80">
        <f>'MOD Vectors ALL'!CU16*($E16=$F$1)</f>
        <v>0</v>
      </c>
      <c r="CV16" s="80">
        <f>'MOD Vectors ALL'!CV16*($E16=$F$1)</f>
        <v>0</v>
      </c>
      <c r="CW16" s="80">
        <f>'MOD Vectors ALL'!CW16*($E16=$F$1)</f>
        <v>0</v>
      </c>
      <c r="CX16" s="80">
        <f>'MOD Vectors ALL'!CX16*($E16=$F$1)</f>
        <v>0</v>
      </c>
      <c r="CY16" s="80">
        <f>'MOD Vectors ALL'!CY16*($E16=$F$1)</f>
        <v>0</v>
      </c>
      <c r="CZ16" s="80">
        <f>'MOD Vectors ALL'!CZ16*($E16=$F$1)</f>
        <v>0</v>
      </c>
      <c r="DA16" s="80">
        <f>'MOD Vectors ALL'!DA16*($E16=$F$1)</f>
        <v>0</v>
      </c>
      <c r="DB16" s="80">
        <f>'MOD Vectors ALL'!DB16*($E16=$F$1)</f>
        <v>0</v>
      </c>
      <c r="DC16" s="80">
        <f>'MOD Vectors ALL'!DC16*($E16=$F$1)</f>
        <v>0</v>
      </c>
      <c r="DD16" s="80">
        <f>'MOD Vectors ALL'!DD16*($E16=$F$1)</f>
        <v>0</v>
      </c>
      <c r="DE16" s="80">
        <f>'MOD Vectors ALL'!DE16*($E16=$F$1)</f>
        <v>0</v>
      </c>
      <c r="DF16" s="80">
        <f>'MOD Vectors ALL'!DF16*($E16=$F$1)</f>
        <v>0</v>
      </c>
      <c r="DG16" s="80">
        <f>'MOD Vectors ALL'!DG16*($E16=$F$1)</f>
        <v>0</v>
      </c>
      <c r="DH16" s="80">
        <f>'MOD Vectors ALL'!DH16*($E16=$F$1)</f>
        <v>0</v>
      </c>
      <c r="DI16" s="80">
        <f>'MOD Vectors ALL'!DI16*($E16=$F$1)</f>
        <v>0</v>
      </c>
      <c r="DJ16" s="80">
        <f>'MOD Vectors ALL'!DJ16*($E16=$F$1)</f>
        <v>0</v>
      </c>
      <c r="DK16" s="80">
        <f>'MOD Vectors ALL'!DK16*($E16=$F$1)</f>
        <v>0</v>
      </c>
      <c r="DL16" s="80">
        <f>'MOD Vectors ALL'!DL16*($E16=$F$1)</f>
        <v>0</v>
      </c>
      <c r="DM16" s="80">
        <f>'MOD Vectors ALL'!DM16*($E16=$F$1)</f>
        <v>0</v>
      </c>
      <c r="DN16" s="80">
        <f>'MOD Vectors ALL'!DN16*($E16=$F$1)</f>
        <v>0</v>
      </c>
      <c r="DO16" s="80">
        <f>'MOD Vectors ALL'!DO16*($E16=$F$1)</f>
        <v>0</v>
      </c>
      <c r="DP16" s="80">
        <f>'MOD Vectors ALL'!DP16*($E16=$F$1)</f>
        <v>0</v>
      </c>
      <c r="DQ16" s="80">
        <f>'MOD Vectors ALL'!DQ16*($E16=$F$1)</f>
        <v>0</v>
      </c>
    </row>
    <row r="17" spans="1:121" x14ac:dyDescent="0.2">
      <c r="A17">
        <v>76</v>
      </c>
      <c r="B17" t="s">
        <v>16</v>
      </c>
      <c r="C17" t="s">
        <v>369</v>
      </c>
      <c r="D17" t="s">
        <v>532</v>
      </c>
      <c r="E17" t="s">
        <v>25</v>
      </c>
      <c r="F17" t="s">
        <v>10</v>
      </c>
      <c r="G17">
        <v>0.551145</v>
      </c>
      <c r="H17">
        <v>0.45909800000000001</v>
      </c>
      <c r="I17" s="80">
        <f>'MOD Vectors ALL'!I17*($E17=$F$1)</f>
        <v>-4173.3008162488686</v>
      </c>
      <c r="J17" s="80">
        <f>'MOD Vectors ALL'!J17*($E17=$F$1)</f>
        <v>-4291.188278955693</v>
      </c>
      <c r="K17" s="80">
        <f>'MOD Vectors ALL'!K17*($E17=$F$1)</f>
        <v>-4350.1320103091039</v>
      </c>
      <c r="L17" s="80">
        <f>'MOD Vectors ALL'!L17*($E17=$F$1)</f>
        <v>-4350.1320103091039</v>
      </c>
      <c r="M17" s="80">
        <f>'MOD Vectors ALL'!M17*($E17=$F$1)</f>
        <v>-960.78140652422371</v>
      </c>
      <c r="N17" s="80">
        <f>'MOD Vectors ALL'!N17*($E17=$F$1)</f>
        <v>-930.19795100138015</v>
      </c>
      <c r="O17" s="80">
        <f>'MOD Vectors ALL'!O17*($E17=$F$1)</f>
        <v>0</v>
      </c>
      <c r="P17" s="80">
        <f>'MOD Vectors ALL'!P17*($E17=$F$1)</f>
        <v>0</v>
      </c>
      <c r="Q17" s="80">
        <f>'MOD Vectors ALL'!Q17*($E17=$F$1)</f>
        <v>0</v>
      </c>
      <c r="R17" s="80">
        <f>'MOD Vectors ALL'!R17*($E17=$F$1)</f>
        <v>0</v>
      </c>
      <c r="S17" s="80">
        <f>'MOD Vectors ALL'!S17*($E17=$F$1)</f>
        <v>-158.63082584775896</v>
      </c>
      <c r="T17" s="80">
        <f>'MOD Vectors ALL'!T17*($E17=$F$1)</f>
        <v>-158.63082584775896</v>
      </c>
      <c r="U17" s="80">
        <f>'MOD Vectors ALL'!U17*($E17=$F$1)</f>
        <v>0</v>
      </c>
      <c r="V17" s="80">
        <f>'MOD Vectors ALL'!V17*($E17=$F$1)</f>
        <v>0</v>
      </c>
      <c r="W17" s="80">
        <f>'MOD Vectors ALL'!W17*($E17=$F$1)</f>
        <v>-747.015488551972</v>
      </c>
      <c r="X17" s="80">
        <f>'MOD Vectors ALL'!X17*($E17=$F$1)</f>
        <v>0</v>
      </c>
      <c r="Y17" s="80">
        <f>'MOD Vectors ALL'!Y17*($E17=$F$1)</f>
        <v>-633.35984721061391</v>
      </c>
      <c r="Z17" s="80">
        <f>'MOD Vectors ALL'!Z17*($E17=$F$1)</f>
        <v>-24.551636601649111</v>
      </c>
      <c r="AA17" s="80">
        <f>'MOD Vectors ALL'!AA17*($E17=$F$1)</f>
        <v>-22.963819504355978</v>
      </c>
      <c r="AB17" s="80">
        <f>'MOD Vectors ALL'!AB17*($E17=$F$1)</f>
        <v>-1.5878170972931318</v>
      </c>
      <c r="AC17" s="80">
        <f>'MOD Vectors ALL'!AC17*($E17=$F$1)</f>
        <v>0</v>
      </c>
      <c r="AD17" s="80">
        <f>'MOD Vectors ALL'!AD17*($E17=$F$1)</f>
        <v>0</v>
      </c>
      <c r="AE17" s="80">
        <f>'MOD Vectors ALL'!AE17*($E17=$F$1)</f>
        <v>0</v>
      </c>
      <c r="AF17" s="80">
        <f>'MOD Vectors ALL'!AF17*($E17=$F$1)</f>
        <v>0</v>
      </c>
      <c r="AG17" s="80">
        <f>'MOD Vectors ALL'!AG17*($E17=$F$1)</f>
        <v>0</v>
      </c>
      <c r="AH17" s="80">
        <f>'MOD Vectors ALL'!AH17*($E17=$F$1)</f>
        <v>0</v>
      </c>
      <c r="AI17" s="80">
        <f>'MOD Vectors ALL'!AI17*($E17=$F$1)</f>
        <v>0</v>
      </c>
      <c r="AJ17" s="80">
        <f>'MOD Vectors ALL'!AJ17*($E17=$F$1)</f>
        <v>0</v>
      </c>
      <c r="AK17" s="80">
        <f>'MOD Vectors ALL'!AK17*($E17=$F$1)</f>
        <v>0</v>
      </c>
      <c r="AL17" s="80">
        <f>'MOD Vectors ALL'!AL17*($E17=$F$1)</f>
        <v>0</v>
      </c>
      <c r="AM17" s="80">
        <f>'MOD Vectors ALL'!AM17*($E17=$F$1)</f>
        <v>0</v>
      </c>
      <c r="AN17" s="80">
        <f>'MOD Vectors ALL'!AN17*($E17=$F$1)</f>
        <v>0</v>
      </c>
      <c r="AO17" s="80">
        <f>'MOD Vectors ALL'!AO17*($E17=$F$1)</f>
        <v>0</v>
      </c>
      <c r="AP17" s="80">
        <f>'MOD Vectors ALL'!AP17*($E17=$F$1)</f>
        <v>0</v>
      </c>
      <c r="AQ17" s="80">
        <f>'MOD Vectors ALL'!AQ17*($E17=$F$1)</f>
        <v>0</v>
      </c>
      <c r="AR17" s="80">
        <f>'MOD Vectors ALL'!AR17*($E17=$F$1)</f>
        <v>-30.583455522843582</v>
      </c>
      <c r="AS17" s="80">
        <f>'MOD Vectors ALL'!AS17*($E17=$F$1)</f>
        <v>0</v>
      </c>
      <c r="AT17" s="80">
        <f>'MOD Vectors ALL'!AT17*($E17=$F$1)</f>
        <v>0</v>
      </c>
      <c r="AU17" s="80">
        <f>'MOD Vectors ALL'!AU17*($E17=$F$1)</f>
        <v>0</v>
      </c>
      <c r="AV17" s="80">
        <f>'MOD Vectors ALL'!AV17*($E17=$F$1)</f>
        <v>0</v>
      </c>
      <c r="AW17" s="80">
        <f>'MOD Vectors ALL'!AW17*($E17=$F$1)</f>
        <v>0</v>
      </c>
      <c r="AX17" s="80">
        <f>'MOD Vectors ALL'!AX17*($E17=$F$1)</f>
        <v>0</v>
      </c>
      <c r="AY17" s="80">
        <f>'MOD Vectors ALL'!AY17*($E17=$F$1)</f>
        <v>-30.583455522843582</v>
      </c>
      <c r="AZ17" s="80">
        <f>'MOD Vectors ALL'!AZ17*($E17=$F$1)</f>
        <v>-30.583455522843582</v>
      </c>
      <c r="BA17" s="80">
        <f>'MOD Vectors ALL'!BA17*($E17=$F$1)</f>
        <v>0</v>
      </c>
      <c r="BB17" s="80">
        <f>'MOD Vectors ALL'!BB17*($E17=$F$1)</f>
        <v>0</v>
      </c>
      <c r="BC17" s="80">
        <f>'MOD Vectors ALL'!BC17*($E17=$F$1)</f>
        <v>0</v>
      </c>
      <c r="BD17" s="80">
        <f>'MOD Vectors ALL'!BD17*($E17=$F$1)</f>
        <v>-3389.3506037848806</v>
      </c>
      <c r="BE17" s="80">
        <f>'MOD Vectors ALL'!BE17*($E17=$F$1)</f>
        <v>0</v>
      </c>
      <c r="BF17" s="80">
        <f>'MOD Vectors ALL'!BF17*($E17=$F$1)</f>
        <v>0</v>
      </c>
      <c r="BG17" s="80">
        <f>'MOD Vectors ALL'!BG17*($E17=$F$1)</f>
        <v>0</v>
      </c>
      <c r="BH17" s="80">
        <f>'MOD Vectors ALL'!BH17*($E17=$F$1)</f>
        <v>0</v>
      </c>
      <c r="BI17" s="80">
        <f>'MOD Vectors ALL'!BI17*($E17=$F$1)</f>
        <v>0</v>
      </c>
      <c r="BJ17" s="80">
        <f>'MOD Vectors ALL'!BJ17*($E17=$F$1)</f>
        <v>0</v>
      </c>
      <c r="BK17" s="80">
        <f>'MOD Vectors ALL'!BK17*($E17=$F$1)</f>
        <v>0</v>
      </c>
      <c r="BL17" s="80">
        <f>'MOD Vectors ALL'!BL17*($E17=$F$1)</f>
        <v>-3389.3506037848806</v>
      </c>
      <c r="BM17" s="80">
        <f>'MOD Vectors ALL'!BM17*($E17=$F$1)</f>
        <v>-73.548819575729539</v>
      </c>
      <c r="BN17" s="80">
        <f>'MOD Vectors ALL'!BN17*($E17=$F$1)</f>
        <v>-73.548819575729539</v>
      </c>
      <c r="BO17" s="80">
        <f>'MOD Vectors ALL'!BO17*($E17=$F$1)</f>
        <v>0</v>
      </c>
      <c r="BP17" s="80">
        <f>'MOD Vectors ALL'!BP17*($E17=$F$1)</f>
        <v>0</v>
      </c>
      <c r="BQ17" s="80">
        <f>'MOD Vectors ALL'!BQ17*($E17=$F$1)</f>
        <v>0</v>
      </c>
      <c r="BR17" s="80">
        <f>'MOD Vectors ALL'!BR17*($E17=$F$1)</f>
        <v>0</v>
      </c>
      <c r="BS17" s="80">
        <f>'MOD Vectors ALL'!BS17*($E17=$F$1)</f>
        <v>0</v>
      </c>
      <c r="BT17" s="80">
        <f>'MOD Vectors ALL'!BT17*($E17=$F$1)</f>
        <v>0</v>
      </c>
      <c r="BU17" s="80">
        <f>'MOD Vectors ALL'!BU17*($E17=$F$1)</f>
        <v>0</v>
      </c>
      <c r="BV17" s="80">
        <f>'MOD Vectors ALL'!BV17*($E17=$F$1)</f>
        <v>-740.3483070357953</v>
      </c>
      <c r="BW17" s="80">
        <f>'MOD Vectors ALL'!BW17*($E17=$F$1)</f>
        <v>-740.3483070357953</v>
      </c>
      <c r="BX17" s="80">
        <f>'MOD Vectors ALL'!BX17*($E17=$F$1)</f>
        <v>0</v>
      </c>
      <c r="BY17" s="80">
        <f>'MOD Vectors ALL'!BY17*($E17=$F$1)</f>
        <v>-31.853001932483306</v>
      </c>
      <c r="BZ17" s="80">
        <f>'MOD Vectors ALL'!BZ17*($E17=$F$1)</f>
        <v>-31.853001932483306</v>
      </c>
      <c r="CA17" s="80">
        <f>'MOD Vectors ALL'!CA17*($E17=$F$1)</f>
        <v>0</v>
      </c>
      <c r="CB17" s="80">
        <f>'MOD Vectors ALL'!CB17*($E17=$F$1)</f>
        <v>-208.68655355336813</v>
      </c>
      <c r="CC17" s="80">
        <f>'MOD Vectors ALL'!CC17*($E17=$F$1)</f>
        <v>-208.68655355336813</v>
      </c>
      <c r="CD17" s="80">
        <f>'MOD Vectors ALL'!CD17*($E17=$F$1)</f>
        <v>0</v>
      </c>
      <c r="CE17" s="80">
        <f>'MOD Vectors ALL'!CE17*($E17=$F$1)</f>
        <v>0</v>
      </c>
      <c r="CF17" s="80">
        <f>'MOD Vectors ALL'!CF17*($E17=$F$1)</f>
        <v>0</v>
      </c>
      <c r="CG17" s="80">
        <f>'MOD Vectors ALL'!CG17*($E17=$F$1)</f>
        <v>0</v>
      </c>
      <c r="CH17" s="80">
        <f>'MOD Vectors ALL'!CH17*($E17=$F$1)</f>
        <v>0</v>
      </c>
      <c r="CI17" s="80">
        <f>'MOD Vectors ALL'!CI17*($E17=$F$1)</f>
        <v>0</v>
      </c>
      <c r="CJ17" s="80">
        <f>'MOD Vectors ALL'!CJ17*($E17=$F$1)</f>
        <v>0</v>
      </c>
      <c r="CK17" s="80">
        <f>'MOD Vectors ALL'!CK17*($E17=$F$1)</f>
        <v>-2334.9139216875046</v>
      </c>
      <c r="CL17" s="80">
        <f>'MOD Vectors ALL'!CL17*($E17=$F$1)</f>
        <v>-2334.9139216875046</v>
      </c>
      <c r="CM17" s="80">
        <f>'MOD Vectors ALL'!CM17*($E17=$F$1)</f>
        <v>58.943731353411856</v>
      </c>
      <c r="CN17" s="80">
        <f>'MOD Vectors ALL'!CN17*($E17=$F$1)</f>
        <v>58.943731353411856</v>
      </c>
      <c r="CO17" s="80">
        <f>'MOD Vectors ALL'!CO17*($E17=$F$1)</f>
        <v>58.943731353411856</v>
      </c>
      <c r="CP17" s="80">
        <f>'MOD Vectors ALL'!CP17*($E17=$F$1)</f>
        <v>58.943731353411856</v>
      </c>
      <c r="CQ17" s="80">
        <f>'MOD Vectors ALL'!CQ17*($E17=$F$1)</f>
        <v>0</v>
      </c>
      <c r="CR17" s="80">
        <f>'MOD Vectors ALL'!CR17*($E17=$F$1)</f>
        <v>0</v>
      </c>
      <c r="CS17" s="80">
        <f>'MOD Vectors ALL'!CS17*($E17=$F$1)</f>
        <v>58.943731353411856</v>
      </c>
      <c r="CT17" s="80">
        <f>'MOD Vectors ALL'!CT17*($E17=$F$1)</f>
        <v>0</v>
      </c>
      <c r="CU17" s="80">
        <f>'MOD Vectors ALL'!CU17*($E17=$F$1)</f>
        <v>58.943731353411856</v>
      </c>
      <c r="CV17" s="80">
        <f>'MOD Vectors ALL'!CV17*($E17=$F$1)</f>
        <v>0</v>
      </c>
      <c r="CW17" s="80">
        <f>'MOD Vectors ALL'!CW17*($E17=$F$1)</f>
        <v>0</v>
      </c>
      <c r="CX17" s="80">
        <f>'MOD Vectors ALL'!CX17*($E17=$F$1)</f>
        <v>0</v>
      </c>
      <c r="CY17" s="80">
        <f>'MOD Vectors ALL'!CY17*($E17=$F$1)</f>
        <v>0</v>
      </c>
      <c r="CZ17" s="80">
        <f>'MOD Vectors ALL'!CZ17*($E17=$F$1)</f>
        <v>0</v>
      </c>
      <c r="DA17" s="80">
        <f>'MOD Vectors ALL'!DA17*($E17=$F$1)</f>
        <v>0</v>
      </c>
      <c r="DB17" s="80">
        <f>'MOD Vectors ALL'!DB17*($E17=$F$1)</f>
        <v>0</v>
      </c>
      <c r="DC17" s="80">
        <f>'MOD Vectors ALL'!DC17*($E17=$F$1)</f>
        <v>0</v>
      </c>
      <c r="DD17" s="80">
        <f>'MOD Vectors ALL'!DD17*($E17=$F$1)</f>
        <v>0</v>
      </c>
      <c r="DE17" s="80">
        <f>'MOD Vectors ALL'!DE17*($E17=$F$1)</f>
        <v>0</v>
      </c>
      <c r="DF17" s="80">
        <f>'MOD Vectors ALL'!DF17*($E17=$F$1)</f>
        <v>0</v>
      </c>
      <c r="DG17" s="80">
        <f>'MOD Vectors ALL'!DG17*($E17=$F$1)</f>
        <v>0</v>
      </c>
      <c r="DH17" s="80">
        <f>'MOD Vectors ALL'!DH17*($E17=$F$1)</f>
        <v>0</v>
      </c>
      <c r="DI17" s="80">
        <f>'MOD Vectors ALL'!DI17*($E17=$F$1)</f>
        <v>0</v>
      </c>
      <c r="DJ17" s="80">
        <f>'MOD Vectors ALL'!DJ17*($E17=$F$1)</f>
        <v>0</v>
      </c>
      <c r="DK17" s="80">
        <f>'MOD Vectors ALL'!DK17*($E17=$F$1)</f>
        <v>0</v>
      </c>
      <c r="DL17" s="80">
        <f>'MOD Vectors ALL'!DL17*($E17=$F$1)</f>
        <v>0</v>
      </c>
      <c r="DM17" s="80">
        <f>'MOD Vectors ALL'!DM17*($E17=$F$1)</f>
        <v>0</v>
      </c>
      <c r="DN17" s="80">
        <f>'MOD Vectors ALL'!DN17*($E17=$F$1)</f>
        <v>58.943731353411856</v>
      </c>
      <c r="DO17" s="80">
        <f>'MOD Vectors ALL'!DO17*($E17=$F$1)</f>
        <v>0</v>
      </c>
      <c r="DP17" s="80">
        <f>'MOD Vectors ALL'!DP17*($E17=$F$1)</f>
        <v>0</v>
      </c>
      <c r="DQ17" s="80">
        <f>'MOD Vectors ALL'!DQ17*($E17=$F$1)</f>
        <v>-113.65564134135795</v>
      </c>
    </row>
    <row r="18" spans="1:121" x14ac:dyDescent="0.2">
      <c r="A18">
        <v>77</v>
      </c>
      <c r="B18" t="s">
        <v>16</v>
      </c>
      <c r="C18" t="s">
        <v>369</v>
      </c>
      <c r="D18" t="s">
        <v>532</v>
      </c>
      <c r="E18" t="s">
        <v>25</v>
      </c>
      <c r="F18" t="s">
        <v>11</v>
      </c>
      <c r="G18">
        <v>0.48457499999999998</v>
      </c>
      <c r="H18">
        <v>0.68354499999999996</v>
      </c>
      <c r="I18" s="80">
        <f>'MOD Vectors ALL'!I18*($E18=$F$1)</f>
        <v>-4834.4971036603529</v>
      </c>
      <c r="J18" s="80">
        <f>'MOD Vectors ALL'!J18*($E18=$F$1)</f>
        <v>-5241.9903702900529</v>
      </c>
      <c r="K18" s="80">
        <f>'MOD Vectors ALL'!K18*($E18=$F$1)</f>
        <v>-5445.7370036049024</v>
      </c>
      <c r="L18" s="80">
        <f>'MOD Vectors ALL'!L18*($E18=$F$1)</f>
        <v>-5445.7370036049024</v>
      </c>
      <c r="M18" s="80">
        <f>'MOD Vectors ALL'!M18*($E18=$F$1)</f>
        <v>-1261.3965346722932</v>
      </c>
      <c r="N18" s="80">
        <f>'MOD Vectors ALL'!N18*($E18=$F$1)</f>
        <v>-1222.3378581034965</v>
      </c>
      <c r="O18" s="80">
        <f>'MOD Vectors ALL'!O18*($E18=$F$1)</f>
        <v>0</v>
      </c>
      <c r="P18" s="80">
        <f>'MOD Vectors ALL'!P18*($E18=$F$1)</f>
        <v>0</v>
      </c>
      <c r="Q18" s="80">
        <f>'MOD Vectors ALL'!Q18*($E18=$F$1)</f>
        <v>0</v>
      </c>
      <c r="R18" s="80">
        <f>'MOD Vectors ALL'!R18*($E18=$F$1)</f>
        <v>0</v>
      </c>
      <c r="S18" s="80">
        <f>'MOD Vectors ALL'!S18*($E18=$F$1)</f>
        <v>-100.41918477774054</v>
      </c>
      <c r="T18" s="80">
        <f>'MOD Vectors ALL'!T18*($E18=$F$1)</f>
        <v>-100.41918477774054</v>
      </c>
      <c r="U18" s="80">
        <f>'MOD Vectors ALL'!U18*($E18=$F$1)</f>
        <v>0</v>
      </c>
      <c r="V18" s="80">
        <f>'MOD Vectors ALL'!V18*($E18=$F$1)</f>
        <v>0</v>
      </c>
      <c r="W18" s="80">
        <f>'MOD Vectors ALL'!W18*($E18=$F$1)</f>
        <v>-1119.5642910993386</v>
      </c>
      <c r="X18" s="80">
        <f>'MOD Vectors ALL'!X18*($E18=$F$1)</f>
        <v>0</v>
      </c>
      <c r="Y18" s="80">
        <f>'MOD Vectors ALL'!Y18*($E18=$F$1)</f>
        <v>-1119.2865789101147</v>
      </c>
      <c r="Z18" s="80">
        <f>'MOD Vectors ALL'!Z18*($E18=$F$1)</f>
        <v>-2.3543822264174423</v>
      </c>
      <c r="AA18" s="80">
        <f>'MOD Vectors ALL'!AA18*($E18=$F$1)</f>
        <v>0.69273762756319246</v>
      </c>
      <c r="AB18" s="80">
        <f>'MOD Vectors ALL'!AB18*($E18=$F$1)</f>
        <v>-3.0471198539806346</v>
      </c>
      <c r="AC18" s="80">
        <f>'MOD Vectors ALL'!AC18*($E18=$F$1)</f>
        <v>0</v>
      </c>
      <c r="AD18" s="80">
        <f>'MOD Vectors ALL'!AD18*($E18=$F$1)</f>
        <v>0</v>
      </c>
      <c r="AE18" s="80">
        <f>'MOD Vectors ALL'!AE18*($E18=$F$1)</f>
        <v>0</v>
      </c>
      <c r="AF18" s="80">
        <f>'MOD Vectors ALL'!AF18*($E18=$F$1)</f>
        <v>0</v>
      </c>
      <c r="AG18" s="80">
        <f>'MOD Vectors ALL'!AG18*($E18=$F$1)</f>
        <v>0</v>
      </c>
      <c r="AH18" s="80">
        <f>'MOD Vectors ALL'!AH18*($E18=$F$1)</f>
        <v>0</v>
      </c>
      <c r="AI18" s="80">
        <f>'MOD Vectors ALL'!AI18*($E18=$F$1)</f>
        <v>0</v>
      </c>
      <c r="AJ18" s="80">
        <f>'MOD Vectors ALL'!AJ18*($E18=$F$1)</f>
        <v>0</v>
      </c>
      <c r="AK18" s="80">
        <f>'MOD Vectors ALL'!AK18*($E18=$F$1)</f>
        <v>0</v>
      </c>
      <c r="AL18" s="80">
        <f>'MOD Vectors ALL'!AL18*($E18=$F$1)</f>
        <v>0</v>
      </c>
      <c r="AM18" s="80">
        <f>'MOD Vectors ALL'!AM18*($E18=$F$1)</f>
        <v>0</v>
      </c>
      <c r="AN18" s="80">
        <f>'MOD Vectors ALL'!AN18*($E18=$F$1)</f>
        <v>0</v>
      </c>
      <c r="AO18" s="80">
        <f>'MOD Vectors ALL'!AO18*($E18=$F$1)</f>
        <v>0</v>
      </c>
      <c r="AP18" s="80">
        <f>'MOD Vectors ALL'!AP18*($E18=$F$1)</f>
        <v>0</v>
      </c>
      <c r="AQ18" s="80">
        <f>'MOD Vectors ALL'!AQ18*($E18=$F$1)</f>
        <v>0</v>
      </c>
      <c r="AR18" s="80">
        <f>'MOD Vectors ALL'!AR18*($E18=$F$1)</f>
        <v>-39.058676568796834</v>
      </c>
      <c r="AS18" s="80">
        <f>'MOD Vectors ALL'!AS18*($E18=$F$1)</f>
        <v>0</v>
      </c>
      <c r="AT18" s="80">
        <f>'MOD Vectors ALL'!AT18*($E18=$F$1)</f>
        <v>0</v>
      </c>
      <c r="AU18" s="80">
        <f>'MOD Vectors ALL'!AU18*($E18=$F$1)</f>
        <v>0</v>
      </c>
      <c r="AV18" s="80">
        <f>'MOD Vectors ALL'!AV18*($E18=$F$1)</f>
        <v>0</v>
      </c>
      <c r="AW18" s="80">
        <f>'MOD Vectors ALL'!AW18*($E18=$F$1)</f>
        <v>0</v>
      </c>
      <c r="AX18" s="80">
        <f>'MOD Vectors ALL'!AX18*($E18=$F$1)</f>
        <v>0</v>
      </c>
      <c r="AY18" s="80">
        <f>'MOD Vectors ALL'!AY18*($E18=$F$1)</f>
        <v>-39.058676568796834</v>
      </c>
      <c r="AZ18" s="80">
        <f>'MOD Vectors ALL'!AZ18*($E18=$F$1)</f>
        <v>-39.058676568796834</v>
      </c>
      <c r="BA18" s="80">
        <f>'MOD Vectors ALL'!BA18*($E18=$F$1)</f>
        <v>0</v>
      </c>
      <c r="BB18" s="80">
        <f>'MOD Vectors ALL'!BB18*($E18=$F$1)</f>
        <v>0</v>
      </c>
      <c r="BC18" s="80">
        <f>'MOD Vectors ALL'!BC18*($E18=$F$1)</f>
        <v>0</v>
      </c>
      <c r="BD18" s="80">
        <f>'MOD Vectors ALL'!BD18*($E18=$F$1)</f>
        <v>-4184.340468932608</v>
      </c>
      <c r="BE18" s="80">
        <f>'MOD Vectors ALL'!BE18*($E18=$F$1)</f>
        <v>0</v>
      </c>
      <c r="BF18" s="80">
        <f>'MOD Vectors ALL'!BF18*($E18=$F$1)</f>
        <v>0</v>
      </c>
      <c r="BG18" s="80">
        <f>'MOD Vectors ALL'!BG18*($E18=$F$1)</f>
        <v>0</v>
      </c>
      <c r="BH18" s="80">
        <f>'MOD Vectors ALL'!BH18*($E18=$F$1)</f>
        <v>0</v>
      </c>
      <c r="BI18" s="80">
        <f>'MOD Vectors ALL'!BI18*($E18=$F$1)</f>
        <v>0</v>
      </c>
      <c r="BJ18" s="80">
        <f>'MOD Vectors ALL'!BJ18*($E18=$F$1)</f>
        <v>0</v>
      </c>
      <c r="BK18" s="80">
        <f>'MOD Vectors ALL'!BK18*($E18=$F$1)</f>
        <v>0</v>
      </c>
      <c r="BL18" s="80">
        <f>'MOD Vectors ALL'!BL18*($E18=$F$1)</f>
        <v>-4184.340468932608</v>
      </c>
      <c r="BM18" s="80">
        <f>'MOD Vectors ALL'!BM18*($E18=$F$1)</f>
        <v>8.726334123602264</v>
      </c>
      <c r="BN18" s="80">
        <f>'MOD Vectors ALL'!BN18*($E18=$F$1)</f>
        <v>8.726334123602264</v>
      </c>
      <c r="BO18" s="80">
        <f>'MOD Vectors ALL'!BO18*($E18=$F$1)</f>
        <v>0</v>
      </c>
      <c r="BP18" s="80">
        <f>'MOD Vectors ALL'!BP18*($E18=$F$1)</f>
        <v>0</v>
      </c>
      <c r="BQ18" s="80">
        <f>'MOD Vectors ALL'!BQ18*($E18=$F$1)</f>
        <v>0</v>
      </c>
      <c r="BR18" s="80">
        <f>'MOD Vectors ALL'!BR18*($E18=$F$1)</f>
        <v>0</v>
      </c>
      <c r="BS18" s="80">
        <f>'MOD Vectors ALL'!BS18*($E18=$F$1)</f>
        <v>0</v>
      </c>
      <c r="BT18" s="80">
        <f>'MOD Vectors ALL'!BT18*($E18=$F$1)</f>
        <v>0</v>
      </c>
      <c r="BU18" s="80">
        <f>'MOD Vectors ALL'!BU18*($E18=$F$1)</f>
        <v>0</v>
      </c>
      <c r="BV18" s="80">
        <f>'MOD Vectors ALL'!BV18*($E18=$F$1)</f>
        <v>-403.19798476970902</v>
      </c>
      <c r="BW18" s="80">
        <f>'MOD Vectors ALL'!BW18*($E18=$F$1)</f>
        <v>-403.19798476970902</v>
      </c>
      <c r="BX18" s="80">
        <f>'MOD Vectors ALL'!BX18*($E18=$F$1)</f>
        <v>0</v>
      </c>
      <c r="BY18" s="80">
        <f>'MOD Vectors ALL'!BY18*($E18=$F$1)</f>
        <v>-76.318395289623325</v>
      </c>
      <c r="BZ18" s="80">
        <f>'MOD Vectors ALL'!BZ18*($E18=$F$1)</f>
        <v>-76.318395289623325</v>
      </c>
      <c r="CA18" s="80">
        <f>'MOD Vectors ALL'!CA18*($E18=$F$1)</f>
        <v>0</v>
      </c>
      <c r="CB18" s="80">
        <f>'MOD Vectors ALL'!CB18*($E18=$F$1)</f>
        <v>-166.34805849941171</v>
      </c>
      <c r="CC18" s="80">
        <f>'MOD Vectors ALL'!CC18*($E18=$F$1)</f>
        <v>-166.34805849941171</v>
      </c>
      <c r="CD18" s="80">
        <f>'MOD Vectors ALL'!CD18*($E18=$F$1)</f>
        <v>0</v>
      </c>
      <c r="CE18" s="80">
        <f>'MOD Vectors ALL'!CE18*($E18=$F$1)</f>
        <v>0</v>
      </c>
      <c r="CF18" s="80">
        <f>'MOD Vectors ALL'!CF18*($E18=$F$1)</f>
        <v>0</v>
      </c>
      <c r="CG18" s="80">
        <f>'MOD Vectors ALL'!CG18*($E18=$F$1)</f>
        <v>0</v>
      </c>
      <c r="CH18" s="80">
        <f>'MOD Vectors ALL'!CH18*($E18=$F$1)</f>
        <v>0</v>
      </c>
      <c r="CI18" s="80">
        <f>'MOD Vectors ALL'!CI18*($E18=$F$1)</f>
        <v>0</v>
      </c>
      <c r="CJ18" s="80">
        <f>'MOD Vectors ALL'!CJ18*($E18=$F$1)</f>
        <v>0</v>
      </c>
      <c r="CK18" s="80">
        <f>'MOD Vectors ALL'!CK18*($E18=$F$1)</f>
        <v>-3547.202364497467</v>
      </c>
      <c r="CL18" s="80">
        <f>'MOD Vectors ALL'!CL18*($E18=$F$1)</f>
        <v>-3547.202364497467</v>
      </c>
      <c r="CM18" s="80">
        <f>'MOD Vectors ALL'!CM18*($E18=$F$1)</f>
        <v>203.74663331484993</v>
      </c>
      <c r="CN18" s="80">
        <f>'MOD Vectors ALL'!CN18*($E18=$F$1)</f>
        <v>203.74663331484993</v>
      </c>
      <c r="CO18" s="80">
        <f>'MOD Vectors ALL'!CO18*($E18=$F$1)</f>
        <v>203.74663331484993</v>
      </c>
      <c r="CP18" s="80">
        <f>'MOD Vectors ALL'!CP18*($E18=$F$1)</f>
        <v>203.74663331484993</v>
      </c>
      <c r="CQ18" s="80">
        <f>'MOD Vectors ALL'!CQ18*($E18=$F$1)</f>
        <v>0</v>
      </c>
      <c r="CR18" s="80">
        <f>'MOD Vectors ALL'!CR18*($E18=$F$1)</f>
        <v>0</v>
      </c>
      <c r="CS18" s="80">
        <f>'MOD Vectors ALL'!CS18*($E18=$F$1)</f>
        <v>203.74663331484993</v>
      </c>
      <c r="CT18" s="80">
        <f>'MOD Vectors ALL'!CT18*($E18=$F$1)</f>
        <v>0</v>
      </c>
      <c r="CU18" s="80">
        <f>'MOD Vectors ALL'!CU18*($E18=$F$1)</f>
        <v>203.74663331484993</v>
      </c>
      <c r="CV18" s="80">
        <f>'MOD Vectors ALL'!CV18*($E18=$F$1)</f>
        <v>0</v>
      </c>
      <c r="CW18" s="80">
        <f>'MOD Vectors ALL'!CW18*($E18=$F$1)</f>
        <v>0</v>
      </c>
      <c r="CX18" s="80">
        <f>'MOD Vectors ALL'!CX18*($E18=$F$1)</f>
        <v>0</v>
      </c>
      <c r="CY18" s="80">
        <f>'MOD Vectors ALL'!CY18*($E18=$F$1)</f>
        <v>0</v>
      </c>
      <c r="CZ18" s="80">
        <f>'MOD Vectors ALL'!CZ18*($E18=$F$1)</f>
        <v>0</v>
      </c>
      <c r="DA18" s="80">
        <f>'MOD Vectors ALL'!DA18*($E18=$F$1)</f>
        <v>0</v>
      </c>
      <c r="DB18" s="80">
        <f>'MOD Vectors ALL'!DB18*($E18=$F$1)</f>
        <v>0</v>
      </c>
      <c r="DC18" s="80">
        <f>'MOD Vectors ALL'!DC18*($E18=$F$1)</f>
        <v>0</v>
      </c>
      <c r="DD18" s="80">
        <f>'MOD Vectors ALL'!DD18*($E18=$F$1)</f>
        <v>0</v>
      </c>
      <c r="DE18" s="80">
        <f>'MOD Vectors ALL'!DE18*($E18=$F$1)</f>
        <v>0</v>
      </c>
      <c r="DF18" s="80">
        <f>'MOD Vectors ALL'!DF18*($E18=$F$1)</f>
        <v>0</v>
      </c>
      <c r="DG18" s="80">
        <f>'MOD Vectors ALL'!DG18*($E18=$F$1)</f>
        <v>0</v>
      </c>
      <c r="DH18" s="80">
        <f>'MOD Vectors ALL'!DH18*($E18=$F$1)</f>
        <v>0</v>
      </c>
      <c r="DI18" s="80">
        <f>'MOD Vectors ALL'!DI18*($E18=$F$1)</f>
        <v>0</v>
      </c>
      <c r="DJ18" s="80">
        <f>'MOD Vectors ALL'!DJ18*($E18=$F$1)</f>
        <v>0</v>
      </c>
      <c r="DK18" s="80">
        <f>'MOD Vectors ALL'!DK18*($E18=$F$1)</f>
        <v>0</v>
      </c>
      <c r="DL18" s="80">
        <f>'MOD Vectors ALL'!DL18*($E18=$F$1)</f>
        <v>0</v>
      </c>
      <c r="DM18" s="80">
        <f>'MOD Vectors ALL'!DM18*($E18=$F$1)</f>
        <v>0</v>
      </c>
      <c r="DN18" s="80">
        <f>'MOD Vectors ALL'!DN18*($E18=$F$1)</f>
        <v>203.74663331484993</v>
      </c>
      <c r="DO18" s="80">
        <f>'MOD Vectors ALL'!DO18*($E18=$F$1)</f>
        <v>0</v>
      </c>
      <c r="DP18" s="80">
        <f>'MOD Vectors ALL'!DP18*($E18=$F$1)</f>
        <v>0</v>
      </c>
      <c r="DQ18" s="80">
        <f>'MOD Vectors ALL'!DQ18*($E18=$F$1)</f>
        <v>-0.27771218922355151</v>
      </c>
    </row>
    <row r="19" spans="1:121" x14ac:dyDescent="0.2">
      <c r="A19">
        <v>78</v>
      </c>
      <c r="B19" t="s">
        <v>16</v>
      </c>
      <c r="C19" t="s">
        <v>369</v>
      </c>
      <c r="D19" t="s">
        <v>532</v>
      </c>
      <c r="E19" t="s">
        <v>25</v>
      </c>
      <c r="F19" t="s">
        <v>12</v>
      </c>
      <c r="G19">
        <v>0.47259000000000001</v>
      </c>
      <c r="H19">
        <v>0.77804300000000004</v>
      </c>
      <c r="I19" s="80">
        <f>'MOD Vectors ALL'!I19*($E19=$F$1)</f>
        <v>1105.487405317067</v>
      </c>
      <c r="J19" s="80">
        <f>'MOD Vectors ALL'!J19*($E19=$F$1)</f>
        <v>1105.487405317067</v>
      </c>
      <c r="K19" s="80">
        <f>'MOD Vectors ALL'!K19*($E19=$F$1)</f>
        <v>1105.487405317067</v>
      </c>
      <c r="L19" s="80">
        <f>'MOD Vectors ALL'!L19*($E19=$F$1)</f>
        <v>1105.487405317067</v>
      </c>
      <c r="M19" s="80">
        <f>'MOD Vectors ALL'!M19*($E19=$F$1)</f>
        <v>1273.9991303468614</v>
      </c>
      <c r="N19" s="80">
        <f>'MOD Vectors ALL'!N19*($E19=$F$1)</f>
        <v>1322.1230729602059</v>
      </c>
      <c r="O19" s="80">
        <f>'MOD Vectors ALL'!O19*($E19=$F$1)</f>
        <v>0</v>
      </c>
      <c r="P19" s="80">
        <f>'MOD Vectors ALL'!P19*($E19=$F$1)</f>
        <v>0</v>
      </c>
      <c r="Q19" s="80">
        <f>'MOD Vectors ALL'!Q19*($E19=$F$1)</f>
        <v>0</v>
      </c>
      <c r="R19" s="80">
        <f>'MOD Vectors ALL'!R19*($E19=$F$1)</f>
        <v>0</v>
      </c>
      <c r="S19" s="80">
        <f>'MOD Vectors ALL'!S19*($E19=$F$1)</f>
        <v>1412.7620072612854</v>
      </c>
      <c r="T19" s="80">
        <f>'MOD Vectors ALL'!T19*($E19=$F$1)</f>
        <v>1412.7620072612854</v>
      </c>
      <c r="U19" s="80">
        <f>'MOD Vectors ALL'!U19*($E19=$F$1)</f>
        <v>0</v>
      </c>
      <c r="V19" s="80">
        <f>'MOD Vectors ALL'!V19*($E19=$F$1)</f>
        <v>0</v>
      </c>
      <c r="W19" s="80">
        <f>'MOD Vectors ALL'!W19*($E19=$F$1)</f>
        <v>1.9216008972622725</v>
      </c>
      <c r="X19" s="80">
        <f>'MOD Vectors ALL'!X19*($E19=$F$1)</f>
        <v>0</v>
      </c>
      <c r="Y19" s="80">
        <f>'MOD Vectors ALL'!Y19*($E19=$F$1)</f>
        <v>3.8432017945245449</v>
      </c>
      <c r="Z19" s="80">
        <f>'MOD Vectors ALL'!Z19*($E19=$F$1)</f>
        <v>-92.560535198341825</v>
      </c>
      <c r="AA19" s="80">
        <f>'MOD Vectors ALL'!AA19*($E19=$F$1)</f>
        <v>-105.24447124568974</v>
      </c>
      <c r="AB19" s="80">
        <f>'MOD Vectors ALL'!AB19*($E19=$F$1)</f>
        <v>12.68393604734794</v>
      </c>
      <c r="AC19" s="80">
        <f>'MOD Vectors ALL'!AC19*($E19=$F$1)</f>
        <v>0</v>
      </c>
      <c r="AD19" s="80">
        <f>'MOD Vectors ALL'!AD19*($E19=$F$1)</f>
        <v>0</v>
      </c>
      <c r="AE19" s="80">
        <f>'MOD Vectors ALL'!AE19*($E19=$F$1)</f>
        <v>0</v>
      </c>
      <c r="AF19" s="80">
        <f>'MOD Vectors ALL'!AF19*($E19=$F$1)</f>
        <v>0</v>
      </c>
      <c r="AG19" s="80">
        <f>'MOD Vectors ALL'!AG19*($E19=$F$1)</f>
        <v>0</v>
      </c>
      <c r="AH19" s="80">
        <f>'MOD Vectors ALL'!AH19*($E19=$F$1)</f>
        <v>0</v>
      </c>
      <c r="AI19" s="80">
        <f>'MOD Vectors ALL'!AI19*($E19=$F$1)</f>
        <v>0</v>
      </c>
      <c r="AJ19" s="80">
        <f>'MOD Vectors ALL'!AJ19*($E19=$F$1)</f>
        <v>0</v>
      </c>
      <c r="AK19" s="80">
        <f>'MOD Vectors ALL'!AK19*($E19=$F$1)</f>
        <v>0</v>
      </c>
      <c r="AL19" s="80">
        <f>'MOD Vectors ALL'!AL19*($E19=$F$1)</f>
        <v>0</v>
      </c>
      <c r="AM19" s="80">
        <f>'MOD Vectors ALL'!AM19*($E19=$F$1)</f>
        <v>0</v>
      </c>
      <c r="AN19" s="80">
        <f>'MOD Vectors ALL'!AN19*($E19=$F$1)</f>
        <v>0</v>
      </c>
      <c r="AO19" s="80">
        <f>'MOD Vectors ALL'!AO19*($E19=$F$1)</f>
        <v>0</v>
      </c>
      <c r="AP19" s="80">
        <f>'MOD Vectors ALL'!AP19*($E19=$F$1)</f>
        <v>0</v>
      </c>
      <c r="AQ19" s="80">
        <f>'MOD Vectors ALL'!AQ19*($E19=$F$1)</f>
        <v>0</v>
      </c>
      <c r="AR19" s="80">
        <f>'MOD Vectors ALL'!AR19*($E19=$F$1)</f>
        <v>-48.12394261334456</v>
      </c>
      <c r="AS19" s="80">
        <f>'MOD Vectors ALL'!AS19*($E19=$F$1)</f>
        <v>0</v>
      </c>
      <c r="AT19" s="80">
        <f>'MOD Vectors ALL'!AT19*($E19=$F$1)</f>
        <v>0</v>
      </c>
      <c r="AU19" s="80">
        <f>'MOD Vectors ALL'!AU19*($E19=$F$1)</f>
        <v>0</v>
      </c>
      <c r="AV19" s="80">
        <f>'MOD Vectors ALL'!AV19*($E19=$F$1)</f>
        <v>0</v>
      </c>
      <c r="AW19" s="80">
        <f>'MOD Vectors ALL'!AW19*($E19=$F$1)</f>
        <v>0</v>
      </c>
      <c r="AX19" s="80">
        <f>'MOD Vectors ALL'!AX19*($E19=$F$1)</f>
        <v>0</v>
      </c>
      <c r="AY19" s="80">
        <f>'MOD Vectors ALL'!AY19*($E19=$F$1)</f>
        <v>-48.12394261334456</v>
      </c>
      <c r="AZ19" s="80">
        <f>'MOD Vectors ALL'!AZ19*($E19=$F$1)</f>
        <v>-48.12394261334456</v>
      </c>
      <c r="BA19" s="80">
        <f>'MOD Vectors ALL'!BA19*($E19=$F$1)</f>
        <v>0</v>
      </c>
      <c r="BB19" s="80">
        <f>'MOD Vectors ALL'!BB19*($E19=$F$1)</f>
        <v>0</v>
      </c>
      <c r="BC19" s="80">
        <f>'MOD Vectors ALL'!BC19*($E19=$F$1)</f>
        <v>0</v>
      </c>
      <c r="BD19" s="80">
        <f>'MOD Vectors ALL'!BD19*($E19=$F$1)</f>
        <v>-168.51172502979458</v>
      </c>
      <c r="BE19" s="80">
        <f>'MOD Vectors ALL'!BE19*($E19=$F$1)</f>
        <v>0</v>
      </c>
      <c r="BF19" s="80">
        <f>'MOD Vectors ALL'!BF19*($E19=$F$1)</f>
        <v>0</v>
      </c>
      <c r="BG19" s="80">
        <f>'MOD Vectors ALL'!BG19*($E19=$F$1)</f>
        <v>0</v>
      </c>
      <c r="BH19" s="80">
        <f>'MOD Vectors ALL'!BH19*($E19=$F$1)</f>
        <v>0</v>
      </c>
      <c r="BI19" s="80">
        <f>'MOD Vectors ALL'!BI19*($E19=$F$1)</f>
        <v>0</v>
      </c>
      <c r="BJ19" s="80">
        <f>'MOD Vectors ALL'!BJ19*($E19=$F$1)</f>
        <v>0</v>
      </c>
      <c r="BK19" s="80">
        <f>'MOD Vectors ALL'!BK19*($E19=$F$1)</f>
        <v>0</v>
      </c>
      <c r="BL19" s="80">
        <f>'MOD Vectors ALL'!BL19*($E19=$F$1)</f>
        <v>-168.51172502979458</v>
      </c>
      <c r="BM19" s="80">
        <f>'MOD Vectors ALL'!BM19*($E19=$F$1)</f>
        <v>53.198544626346447</v>
      </c>
      <c r="BN19" s="80">
        <f>'MOD Vectors ALL'!BN19*($E19=$F$1)</f>
        <v>53.198544626346447</v>
      </c>
      <c r="BO19" s="80">
        <f>'MOD Vectors ALL'!BO19*($E19=$F$1)</f>
        <v>0</v>
      </c>
      <c r="BP19" s="80">
        <f>'MOD Vectors ALL'!BP19*($E19=$F$1)</f>
        <v>0</v>
      </c>
      <c r="BQ19" s="80">
        <f>'MOD Vectors ALL'!BQ19*($E19=$F$1)</f>
        <v>0</v>
      </c>
      <c r="BR19" s="80">
        <f>'MOD Vectors ALL'!BR19*($E19=$F$1)</f>
        <v>0</v>
      </c>
      <c r="BS19" s="80">
        <f>'MOD Vectors ALL'!BS19*($E19=$F$1)</f>
        <v>0</v>
      </c>
      <c r="BT19" s="80">
        <f>'MOD Vectors ALL'!BT19*($E19=$F$1)</f>
        <v>0</v>
      </c>
      <c r="BU19" s="80">
        <f>'MOD Vectors ALL'!BU19*($E19=$F$1)</f>
        <v>0</v>
      </c>
      <c r="BV19" s="80">
        <f>'MOD Vectors ALL'!BV19*($E19=$F$1)</f>
        <v>-21.832948518983468</v>
      </c>
      <c r="BW19" s="80">
        <f>'MOD Vectors ALL'!BW19*($E19=$F$1)</f>
        <v>-21.832948518983468</v>
      </c>
      <c r="BX19" s="80">
        <f>'MOD Vectors ALL'!BX19*($E19=$F$1)</f>
        <v>0</v>
      </c>
      <c r="BY19" s="80">
        <f>'MOD Vectors ALL'!BY19*($E19=$F$1)</f>
        <v>-180.42839084365454</v>
      </c>
      <c r="BZ19" s="80">
        <f>'MOD Vectors ALL'!BZ19*($E19=$F$1)</f>
        <v>-180.42839084365454</v>
      </c>
      <c r="CA19" s="80">
        <f>'MOD Vectors ALL'!CA19*($E19=$F$1)</f>
        <v>0</v>
      </c>
      <c r="CB19" s="80">
        <f>'MOD Vectors ALL'!CB19*($E19=$F$1)</f>
        <v>7.7069554703032325E-2</v>
      </c>
      <c r="CC19" s="80">
        <f>'MOD Vectors ALL'!CC19*($E19=$F$1)</f>
        <v>7.7069554703032325E-2</v>
      </c>
      <c r="CD19" s="80">
        <f>'MOD Vectors ALL'!CD19*($E19=$F$1)</f>
        <v>0</v>
      </c>
      <c r="CE19" s="80">
        <f>'MOD Vectors ALL'!CE19*($E19=$F$1)</f>
        <v>0</v>
      </c>
      <c r="CF19" s="80">
        <f>'MOD Vectors ALL'!CF19*($E19=$F$1)</f>
        <v>0</v>
      </c>
      <c r="CG19" s="80">
        <f>'MOD Vectors ALL'!CG19*($E19=$F$1)</f>
        <v>0</v>
      </c>
      <c r="CH19" s="80">
        <f>'MOD Vectors ALL'!CH19*($E19=$F$1)</f>
        <v>0</v>
      </c>
      <c r="CI19" s="80">
        <f>'MOD Vectors ALL'!CI19*($E19=$F$1)</f>
        <v>0</v>
      </c>
      <c r="CJ19" s="80">
        <f>'MOD Vectors ALL'!CJ19*($E19=$F$1)</f>
        <v>0</v>
      </c>
      <c r="CK19" s="80">
        <f>'MOD Vectors ALL'!CK19*($E19=$F$1)</f>
        <v>-19.525999848206034</v>
      </c>
      <c r="CL19" s="80">
        <f>'MOD Vectors ALL'!CL19*($E19=$F$1)</f>
        <v>-19.525999848206034</v>
      </c>
      <c r="CM19" s="80">
        <f>'MOD Vectors ALL'!CM19*($E19=$F$1)</f>
        <v>0</v>
      </c>
      <c r="CN19" s="80">
        <f>'MOD Vectors ALL'!CN19*($E19=$F$1)</f>
        <v>0</v>
      </c>
      <c r="CO19" s="80">
        <f>'MOD Vectors ALL'!CO19*($E19=$F$1)</f>
        <v>0</v>
      </c>
      <c r="CP19" s="80">
        <f>'MOD Vectors ALL'!CP19*($E19=$F$1)</f>
        <v>0</v>
      </c>
      <c r="CQ19" s="80">
        <f>'MOD Vectors ALL'!CQ19*($E19=$F$1)</f>
        <v>0</v>
      </c>
      <c r="CR19" s="80">
        <f>'MOD Vectors ALL'!CR19*($E19=$F$1)</f>
        <v>0</v>
      </c>
      <c r="CS19" s="80">
        <f>'MOD Vectors ALL'!CS19*($E19=$F$1)</f>
        <v>0</v>
      </c>
      <c r="CT19" s="80">
        <f>'MOD Vectors ALL'!CT19*($E19=$F$1)</f>
        <v>0</v>
      </c>
      <c r="CU19" s="80">
        <f>'MOD Vectors ALL'!CU19*($E19=$F$1)</f>
        <v>0</v>
      </c>
      <c r="CV19" s="80">
        <f>'MOD Vectors ALL'!CV19*($E19=$F$1)</f>
        <v>0</v>
      </c>
      <c r="CW19" s="80">
        <f>'MOD Vectors ALL'!CW19*($E19=$F$1)</f>
        <v>0</v>
      </c>
      <c r="CX19" s="80">
        <f>'MOD Vectors ALL'!CX19*($E19=$F$1)</f>
        <v>0</v>
      </c>
      <c r="CY19" s="80">
        <f>'MOD Vectors ALL'!CY19*($E19=$F$1)</f>
        <v>0</v>
      </c>
      <c r="CZ19" s="80">
        <f>'MOD Vectors ALL'!CZ19*($E19=$F$1)</f>
        <v>0</v>
      </c>
      <c r="DA19" s="80">
        <f>'MOD Vectors ALL'!DA19*($E19=$F$1)</f>
        <v>0</v>
      </c>
      <c r="DB19" s="80">
        <f>'MOD Vectors ALL'!DB19*($E19=$F$1)</f>
        <v>0</v>
      </c>
      <c r="DC19" s="80">
        <f>'MOD Vectors ALL'!DC19*($E19=$F$1)</f>
        <v>0</v>
      </c>
      <c r="DD19" s="80">
        <f>'MOD Vectors ALL'!DD19*($E19=$F$1)</f>
        <v>0</v>
      </c>
      <c r="DE19" s="80">
        <f>'MOD Vectors ALL'!DE19*($E19=$F$1)</f>
        <v>0</v>
      </c>
      <c r="DF19" s="80">
        <f>'MOD Vectors ALL'!DF19*($E19=$F$1)</f>
        <v>0</v>
      </c>
      <c r="DG19" s="80">
        <f>'MOD Vectors ALL'!DG19*($E19=$F$1)</f>
        <v>0</v>
      </c>
      <c r="DH19" s="80">
        <f>'MOD Vectors ALL'!DH19*($E19=$F$1)</f>
        <v>0</v>
      </c>
      <c r="DI19" s="80">
        <f>'MOD Vectors ALL'!DI19*($E19=$F$1)</f>
        <v>0</v>
      </c>
      <c r="DJ19" s="80">
        <f>'MOD Vectors ALL'!DJ19*($E19=$F$1)</f>
        <v>0</v>
      </c>
      <c r="DK19" s="80">
        <f>'MOD Vectors ALL'!DK19*($E19=$F$1)</f>
        <v>0</v>
      </c>
      <c r="DL19" s="80">
        <f>'MOD Vectors ALL'!DL19*($E19=$F$1)</f>
        <v>0</v>
      </c>
      <c r="DM19" s="80">
        <f>'MOD Vectors ALL'!DM19*($E19=$F$1)</f>
        <v>0</v>
      </c>
      <c r="DN19" s="80">
        <f>'MOD Vectors ALL'!DN19*($E19=$F$1)</f>
        <v>0</v>
      </c>
      <c r="DO19" s="80">
        <f>'MOD Vectors ALL'!DO19*($E19=$F$1)</f>
        <v>0</v>
      </c>
      <c r="DP19" s="80">
        <f>'MOD Vectors ALL'!DP19*($E19=$F$1)</f>
        <v>0</v>
      </c>
      <c r="DQ19" s="80">
        <f>'MOD Vectors ALL'!DQ19*($E19=$F$1)</f>
        <v>-1.9216008972622725</v>
      </c>
    </row>
    <row r="20" spans="1:121" x14ac:dyDescent="0.2">
      <c r="A20">
        <v>79</v>
      </c>
      <c r="B20" t="s">
        <v>16</v>
      </c>
      <c r="C20" t="s">
        <v>369</v>
      </c>
      <c r="D20" t="s">
        <v>532</v>
      </c>
      <c r="E20" t="s">
        <v>25</v>
      </c>
      <c r="F20" t="s">
        <v>13</v>
      </c>
      <c r="G20">
        <v>0.51757299999999995</v>
      </c>
      <c r="H20">
        <v>0.86588299999999996</v>
      </c>
      <c r="I20" s="80">
        <f>'MOD Vectors ALL'!I20*($E20=$F$1)</f>
        <v>979.82156400928716</v>
      </c>
      <c r="J20" s="80">
        <f>'MOD Vectors ALL'!J20*($E20=$F$1)</f>
        <v>979.82156400928716</v>
      </c>
      <c r="K20" s="80">
        <f>'MOD Vectors ALL'!K20*($E20=$F$1)</f>
        <v>979.82156400928716</v>
      </c>
      <c r="L20" s="80">
        <f>'MOD Vectors ALL'!L20*($E20=$F$1)</f>
        <v>979.82156400928716</v>
      </c>
      <c r="M20" s="80">
        <f>'MOD Vectors ALL'!M20*($E20=$F$1)</f>
        <v>1023.4931957173851</v>
      </c>
      <c r="N20" s="80">
        <f>'MOD Vectors ALL'!N20*($E20=$F$1)</f>
        <v>1022.9316168211915</v>
      </c>
      <c r="O20" s="80">
        <f>'MOD Vectors ALL'!O20*($E20=$F$1)</f>
        <v>0</v>
      </c>
      <c r="P20" s="80">
        <f>'MOD Vectors ALL'!P20*($E20=$F$1)</f>
        <v>0</v>
      </c>
      <c r="Q20" s="80">
        <f>'MOD Vectors ALL'!Q20*($E20=$F$1)</f>
        <v>0</v>
      </c>
      <c r="R20" s="80">
        <f>'MOD Vectors ALL'!R20*($E20=$F$1)</f>
        <v>0</v>
      </c>
      <c r="S20" s="80">
        <f>'MOD Vectors ALL'!S20*($E20=$F$1)</f>
        <v>913.19617778947622</v>
      </c>
      <c r="T20" s="80">
        <f>'MOD Vectors ALL'!T20*($E20=$F$1)</f>
        <v>913.19617778947622</v>
      </c>
      <c r="U20" s="80">
        <f>'MOD Vectors ALL'!U20*($E20=$F$1)</f>
        <v>0</v>
      </c>
      <c r="V20" s="80">
        <f>'MOD Vectors ALL'!V20*($E20=$F$1)</f>
        <v>0</v>
      </c>
      <c r="W20" s="80">
        <f>'MOD Vectors ALL'!W20*($E20=$F$1)</f>
        <v>2.7181253637336003</v>
      </c>
      <c r="X20" s="80">
        <f>'MOD Vectors ALL'!X20*($E20=$F$1)</f>
        <v>0</v>
      </c>
      <c r="Y20" s="80">
        <f>'MOD Vectors ALL'!Y20*($E20=$F$1)</f>
        <v>11.431992697239016</v>
      </c>
      <c r="Z20" s="80">
        <f>'MOD Vectors ALL'!Z20*($E20=$F$1)</f>
        <v>107.01731366798144</v>
      </c>
      <c r="AA20" s="80">
        <f>'MOD Vectors ALL'!AA20*($E20=$F$1)</f>
        <v>76.7484199285241</v>
      </c>
      <c r="AB20" s="80">
        <f>'MOD Vectors ALL'!AB20*($E20=$F$1)</f>
        <v>30.268893739457358</v>
      </c>
      <c r="AC20" s="80">
        <f>'MOD Vectors ALL'!AC20*($E20=$F$1)</f>
        <v>0</v>
      </c>
      <c r="AD20" s="80">
        <f>'MOD Vectors ALL'!AD20*($E20=$F$1)</f>
        <v>0</v>
      </c>
      <c r="AE20" s="80">
        <f>'MOD Vectors ALL'!AE20*($E20=$F$1)</f>
        <v>0</v>
      </c>
      <c r="AF20" s="80">
        <f>'MOD Vectors ALL'!AF20*($E20=$F$1)</f>
        <v>0</v>
      </c>
      <c r="AG20" s="80">
        <f>'MOD Vectors ALL'!AG20*($E20=$F$1)</f>
        <v>0</v>
      </c>
      <c r="AH20" s="80">
        <f>'MOD Vectors ALL'!AH20*($E20=$F$1)</f>
        <v>0</v>
      </c>
      <c r="AI20" s="80">
        <f>'MOD Vectors ALL'!AI20*($E20=$F$1)</f>
        <v>0</v>
      </c>
      <c r="AJ20" s="80">
        <f>'MOD Vectors ALL'!AJ20*($E20=$F$1)</f>
        <v>0</v>
      </c>
      <c r="AK20" s="80">
        <f>'MOD Vectors ALL'!AK20*($E20=$F$1)</f>
        <v>0</v>
      </c>
      <c r="AL20" s="80">
        <f>'MOD Vectors ALL'!AL20*($E20=$F$1)</f>
        <v>0</v>
      </c>
      <c r="AM20" s="80">
        <f>'MOD Vectors ALL'!AM20*($E20=$F$1)</f>
        <v>0</v>
      </c>
      <c r="AN20" s="80">
        <f>'MOD Vectors ALL'!AN20*($E20=$F$1)</f>
        <v>0</v>
      </c>
      <c r="AO20" s="80">
        <f>'MOD Vectors ALL'!AO20*($E20=$F$1)</f>
        <v>0</v>
      </c>
      <c r="AP20" s="80">
        <f>'MOD Vectors ALL'!AP20*($E20=$F$1)</f>
        <v>0</v>
      </c>
      <c r="AQ20" s="80">
        <f>'MOD Vectors ALL'!AQ20*($E20=$F$1)</f>
        <v>0</v>
      </c>
      <c r="AR20" s="80">
        <f>'MOD Vectors ALL'!AR20*($E20=$F$1)</f>
        <v>0.56157889619380852</v>
      </c>
      <c r="AS20" s="80">
        <f>'MOD Vectors ALL'!AS20*($E20=$F$1)</f>
        <v>0</v>
      </c>
      <c r="AT20" s="80">
        <f>'MOD Vectors ALL'!AT20*($E20=$F$1)</f>
        <v>0</v>
      </c>
      <c r="AU20" s="80">
        <f>'MOD Vectors ALL'!AU20*($E20=$F$1)</f>
        <v>0</v>
      </c>
      <c r="AV20" s="80">
        <f>'MOD Vectors ALL'!AV20*($E20=$F$1)</f>
        <v>0</v>
      </c>
      <c r="AW20" s="80">
        <f>'MOD Vectors ALL'!AW20*($E20=$F$1)</f>
        <v>0</v>
      </c>
      <c r="AX20" s="80">
        <f>'MOD Vectors ALL'!AX20*($E20=$F$1)</f>
        <v>0</v>
      </c>
      <c r="AY20" s="80">
        <f>'MOD Vectors ALL'!AY20*($E20=$F$1)</f>
        <v>0.56157889619380852</v>
      </c>
      <c r="AZ20" s="80">
        <f>'MOD Vectors ALL'!AZ20*($E20=$F$1)</f>
        <v>0.56157889619380852</v>
      </c>
      <c r="BA20" s="80">
        <f>'MOD Vectors ALL'!BA20*($E20=$F$1)</f>
        <v>0</v>
      </c>
      <c r="BB20" s="80">
        <f>'MOD Vectors ALL'!BB20*($E20=$F$1)</f>
        <v>0</v>
      </c>
      <c r="BC20" s="80">
        <f>'MOD Vectors ALL'!BC20*($E20=$F$1)</f>
        <v>0</v>
      </c>
      <c r="BD20" s="80">
        <f>'MOD Vectors ALL'!BD20*($E20=$F$1)</f>
        <v>-43.671631708097706</v>
      </c>
      <c r="BE20" s="80">
        <f>'MOD Vectors ALL'!BE20*($E20=$F$1)</f>
        <v>0</v>
      </c>
      <c r="BF20" s="80">
        <f>'MOD Vectors ALL'!BF20*($E20=$F$1)</f>
        <v>0</v>
      </c>
      <c r="BG20" s="80">
        <f>'MOD Vectors ALL'!BG20*($E20=$F$1)</f>
        <v>0</v>
      </c>
      <c r="BH20" s="80">
        <f>'MOD Vectors ALL'!BH20*($E20=$F$1)</f>
        <v>0</v>
      </c>
      <c r="BI20" s="80">
        <f>'MOD Vectors ALL'!BI20*($E20=$F$1)</f>
        <v>0</v>
      </c>
      <c r="BJ20" s="80">
        <f>'MOD Vectors ALL'!BJ20*($E20=$F$1)</f>
        <v>0</v>
      </c>
      <c r="BK20" s="80">
        <f>'MOD Vectors ALL'!BK20*($E20=$F$1)</f>
        <v>0</v>
      </c>
      <c r="BL20" s="80">
        <f>'MOD Vectors ALL'!BL20*($E20=$F$1)</f>
        <v>-43.671631708097706</v>
      </c>
      <c r="BM20" s="80">
        <f>'MOD Vectors ALL'!BM20*($E20=$F$1)</f>
        <v>46.29163733903907</v>
      </c>
      <c r="BN20" s="80">
        <f>'MOD Vectors ALL'!BN20*($E20=$F$1)</f>
        <v>46.29163733903907</v>
      </c>
      <c r="BO20" s="80">
        <f>'MOD Vectors ALL'!BO20*($E20=$F$1)</f>
        <v>0</v>
      </c>
      <c r="BP20" s="80">
        <f>'MOD Vectors ALL'!BP20*($E20=$F$1)</f>
        <v>0</v>
      </c>
      <c r="BQ20" s="80">
        <f>'MOD Vectors ALL'!BQ20*($E20=$F$1)</f>
        <v>0</v>
      </c>
      <c r="BR20" s="80">
        <f>'MOD Vectors ALL'!BR20*($E20=$F$1)</f>
        <v>0</v>
      </c>
      <c r="BS20" s="80">
        <f>'MOD Vectors ALL'!BS20*($E20=$F$1)</f>
        <v>0</v>
      </c>
      <c r="BT20" s="80">
        <f>'MOD Vectors ALL'!BT20*($E20=$F$1)</f>
        <v>0</v>
      </c>
      <c r="BU20" s="80">
        <f>'MOD Vectors ALL'!BU20*($E20=$F$1)</f>
        <v>0</v>
      </c>
      <c r="BV20" s="80">
        <f>'MOD Vectors ALL'!BV20*($E20=$F$1)</f>
        <v>-116.95037087277753</v>
      </c>
      <c r="BW20" s="80">
        <f>'MOD Vectors ALL'!BW20*($E20=$F$1)</f>
        <v>-116.95037087277753</v>
      </c>
      <c r="BX20" s="80">
        <f>'MOD Vectors ALL'!BX20*($E20=$F$1)</f>
        <v>0</v>
      </c>
      <c r="BY20" s="80">
        <f>'MOD Vectors ALL'!BY20*($E20=$F$1)</f>
        <v>8.152288437311606</v>
      </c>
      <c r="BZ20" s="80">
        <f>'MOD Vectors ALL'!BZ20*($E20=$F$1)</f>
        <v>8.152288437311606</v>
      </c>
      <c r="CA20" s="80">
        <f>'MOD Vectors ALL'!CA20*($E20=$F$1)</f>
        <v>0</v>
      </c>
      <c r="CB20" s="80">
        <f>'MOD Vectors ALL'!CB20*($E20=$F$1)</f>
        <v>-3.8433708100104145</v>
      </c>
      <c r="CC20" s="80">
        <f>'MOD Vectors ALL'!CC20*($E20=$F$1)</f>
        <v>-3.8433708100104145</v>
      </c>
      <c r="CD20" s="80">
        <f>'MOD Vectors ALL'!CD20*($E20=$F$1)</f>
        <v>0</v>
      </c>
      <c r="CE20" s="80">
        <f>'MOD Vectors ALL'!CE20*($E20=$F$1)</f>
        <v>0</v>
      </c>
      <c r="CF20" s="80">
        <f>'MOD Vectors ALL'!CF20*($E20=$F$1)</f>
        <v>0</v>
      </c>
      <c r="CG20" s="80">
        <f>'MOD Vectors ALL'!CG20*($E20=$F$1)</f>
        <v>0</v>
      </c>
      <c r="CH20" s="80">
        <f>'MOD Vectors ALL'!CH20*($E20=$F$1)</f>
        <v>0</v>
      </c>
      <c r="CI20" s="80">
        <f>'MOD Vectors ALL'!CI20*($E20=$F$1)</f>
        <v>0</v>
      </c>
      <c r="CJ20" s="80">
        <f>'MOD Vectors ALL'!CJ20*($E20=$F$1)</f>
        <v>0</v>
      </c>
      <c r="CK20" s="80">
        <f>'MOD Vectors ALL'!CK20*($E20=$F$1)</f>
        <v>22.678184198339558</v>
      </c>
      <c r="CL20" s="80">
        <f>'MOD Vectors ALL'!CL20*($E20=$F$1)</f>
        <v>22.678184198339558</v>
      </c>
      <c r="CM20" s="80">
        <f>'MOD Vectors ALL'!CM20*($E20=$F$1)</f>
        <v>0</v>
      </c>
      <c r="CN20" s="80">
        <f>'MOD Vectors ALL'!CN20*($E20=$F$1)</f>
        <v>0</v>
      </c>
      <c r="CO20" s="80">
        <f>'MOD Vectors ALL'!CO20*($E20=$F$1)</f>
        <v>0</v>
      </c>
      <c r="CP20" s="80">
        <f>'MOD Vectors ALL'!CP20*($E20=$F$1)</f>
        <v>0</v>
      </c>
      <c r="CQ20" s="80">
        <f>'MOD Vectors ALL'!CQ20*($E20=$F$1)</f>
        <v>0</v>
      </c>
      <c r="CR20" s="80">
        <f>'MOD Vectors ALL'!CR20*($E20=$F$1)</f>
        <v>0</v>
      </c>
      <c r="CS20" s="80">
        <f>'MOD Vectors ALL'!CS20*($E20=$F$1)</f>
        <v>0</v>
      </c>
      <c r="CT20" s="80">
        <f>'MOD Vectors ALL'!CT20*($E20=$F$1)</f>
        <v>0</v>
      </c>
      <c r="CU20" s="80">
        <f>'MOD Vectors ALL'!CU20*($E20=$F$1)</f>
        <v>0</v>
      </c>
      <c r="CV20" s="80">
        <f>'MOD Vectors ALL'!CV20*($E20=$F$1)</f>
        <v>0</v>
      </c>
      <c r="CW20" s="80">
        <f>'MOD Vectors ALL'!CW20*($E20=$F$1)</f>
        <v>0</v>
      </c>
      <c r="CX20" s="80">
        <f>'MOD Vectors ALL'!CX20*($E20=$F$1)</f>
        <v>0</v>
      </c>
      <c r="CY20" s="80">
        <f>'MOD Vectors ALL'!CY20*($E20=$F$1)</f>
        <v>0</v>
      </c>
      <c r="CZ20" s="80">
        <f>'MOD Vectors ALL'!CZ20*($E20=$F$1)</f>
        <v>0</v>
      </c>
      <c r="DA20" s="80">
        <f>'MOD Vectors ALL'!DA20*($E20=$F$1)</f>
        <v>0</v>
      </c>
      <c r="DB20" s="80">
        <f>'MOD Vectors ALL'!DB20*($E20=$F$1)</f>
        <v>0</v>
      </c>
      <c r="DC20" s="80">
        <f>'MOD Vectors ALL'!DC20*($E20=$F$1)</f>
        <v>0</v>
      </c>
      <c r="DD20" s="80">
        <f>'MOD Vectors ALL'!DD20*($E20=$F$1)</f>
        <v>0</v>
      </c>
      <c r="DE20" s="80">
        <f>'MOD Vectors ALL'!DE20*($E20=$F$1)</f>
        <v>0</v>
      </c>
      <c r="DF20" s="80">
        <f>'MOD Vectors ALL'!DF20*($E20=$F$1)</f>
        <v>0</v>
      </c>
      <c r="DG20" s="80">
        <f>'MOD Vectors ALL'!DG20*($E20=$F$1)</f>
        <v>0</v>
      </c>
      <c r="DH20" s="80">
        <f>'MOD Vectors ALL'!DH20*($E20=$F$1)</f>
        <v>0</v>
      </c>
      <c r="DI20" s="80">
        <f>'MOD Vectors ALL'!DI20*($E20=$F$1)</f>
        <v>0</v>
      </c>
      <c r="DJ20" s="80">
        <f>'MOD Vectors ALL'!DJ20*($E20=$F$1)</f>
        <v>0</v>
      </c>
      <c r="DK20" s="80">
        <f>'MOD Vectors ALL'!DK20*($E20=$F$1)</f>
        <v>0</v>
      </c>
      <c r="DL20" s="80">
        <f>'MOD Vectors ALL'!DL20*($E20=$F$1)</f>
        <v>0</v>
      </c>
      <c r="DM20" s="80">
        <f>'MOD Vectors ALL'!DM20*($E20=$F$1)</f>
        <v>0</v>
      </c>
      <c r="DN20" s="80">
        <f>'MOD Vectors ALL'!DN20*($E20=$F$1)</f>
        <v>0</v>
      </c>
      <c r="DO20" s="80">
        <f>'MOD Vectors ALL'!DO20*($E20=$F$1)</f>
        <v>0</v>
      </c>
      <c r="DP20" s="80">
        <f>'MOD Vectors ALL'!DP20*($E20=$F$1)</f>
        <v>0</v>
      </c>
      <c r="DQ20" s="80">
        <f>'MOD Vectors ALL'!DQ20*($E20=$F$1)</f>
        <v>-8.7138673335054158</v>
      </c>
    </row>
    <row r="21" spans="1:121" x14ac:dyDescent="0.2">
      <c r="A21">
        <v>80</v>
      </c>
      <c r="B21" t="s">
        <v>16</v>
      </c>
      <c r="C21" t="s">
        <v>369</v>
      </c>
      <c r="D21" t="s">
        <v>532</v>
      </c>
      <c r="E21" t="s">
        <v>25</v>
      </c>
      <c r="F21" t="s">
        <v>14</v>
      </c>
      <c r="G21">
        <v>0.50378800000000001</v>
      </c>
      <c r="H21">
        <v>1.0463899999999999</v>
      </c>
      <c r="I21" s="80">
        <f>'MOD Vectors ALL'!I21*($E21=$F$1)</f>
        <v>295.40207840534515</v>
      </c>
      <c r="J21" s="80">
        <f>'MOD Vectors ALL'!J21*($E21=$F$1)</f>
        <v>295.40207840534515</v>
      </c>
      <c r="K21" s="80">
        <f>'MOD Vectors ALL'!K21*($E21=$F$1)</f>
        <v>295.40207840534515</v>
      </c>
      <c r="L21" s="80">
        <f>'MOD Vectors ALL'!L21*($E21=$F$1)</f>
        <v>295.40207840534515</v>
      </c>
      <c r="M21" s="80">
        <f>'MOD Vectors ALL'!M21*($E21=$F$1)</f>
        <v>344.56290908977053</v>
      </c>
      <c r="N21" s="80">
        <f>'MOD Vectors ALL'!N21*($E21=$F$1)</f>
        <v>343.46035099899598</v>
      </c>
      <c r="O21" s="80">
        <f>'MOD Vectors ALL'!O21*($E21=$F$1)</f>
        <v>0</v>
      </c>
      <c r="P21" s="80">
        <f>'MOD Vectors ALL'!P21*($E21=$F$1)</f>
        <v>0</v>
      </c>
      <c r="Q21" s="80">
        <f>'MOD Vectors ALL'!Q21*($E21=$F$1)</f>
        <v>0</v>
      </c>
      <c r="R21" s="80">
        <f>'MOD Vectors ALL'!R21*($E21=$F$1)</f>
        <v>0</v>
      </c>
      <c r="S21" s="80">
        <f>'MOD Vectors ALL'!S21*($E21=$F$1)</f>
        <v>53.129057576834605</v>
      </c>
      <c r="T21" s="80">
        <f>'MOD Vectors ALL'!T21*($E21=$F$1)</f>
        <v>53.129057576834605</v>
      </c>
      <c r="U21" s="80">
        <f>'MOD Vectors ALL'!U21*($E21=$F$1)</f>
        <v>0</v>
      </c>
      <c r="V21" s="80">
        <f>'MOD Vectors ALL'!V21*($E21=$F$1)</f>
        <v>0</v>
      </c>
      <c r="W21" s="80">
        <f>'MOD Vectors ALL'!W21*($E21=$F$1)</f>
        <v>203.47230725984895</v>
      </c>
      <c r="X21" s="80">
        <f>'MOD Vectors ALL'!X21*($E21=$F$1)</f>
        <v>0</v>
      </c>
      <c r="Y21" s="80">
        <f>'MOD Vectors ALL'!Y21*($E21=$F$1)</f>
        <v>226.84211872956305</v>
      </c>
      <c r="Z21" s="80">
        <f>'MOD Vectors ALL'!Z21*($E21=$F$1)</f>
        <v>86.858986162312519</v>
      </c>
      <c r="AA21" s="80">
        <f>'MOD Vectors ALL'!AA21*($E21=$F$1)</f>
        <v>37.477152742542515</v>
      </c>
      <c r="AB21" s="80">
        <f>'MOD Vectors ALL'!AB21*($E21=$F$1)</f>
        <v>49.381833419770004</v>
      </c>
      <c r="AC21" s="80">
        <f>'MOD Vectors ALL'!AC21*($E21=$F$1)</f>
        <v>0</v>
      </c>
      <c r="AD21" s="80">
        <f>'MOD Vectors ALL'!AD21*($E21=$F$1)</f>
        <v>0</v>
      </c>
      <c r="AE21" s="80">
        <f>'MOD Vectors ALL'!AE21*($E21=$F$1)</f>
        <v>0</v>
      </c>
      <c r="AF21" s="80">
        <f>'MOD Vectors ALL'!AF21*($E21=$F$1)</f>
        <v>0</v>
      </c>
      <c r="AG21" s="80">
        <f>'MOD Vectors ALL'!AG21*($E21=$F$1)</f>
        <v>0</v>
      </c>
      <c r="AH21" s="80">
        <f>'MOD Vectors ALL'!AH21*($E21=$F$1)</f>
        <v>0</v>
      </c>
      <c r="AI21" s="80">
        <f>'MOD Vectors ALL'!AI21*($E21=$F$1)</f>
        <v>0</v>
      </c>
      <c r="AJ21" s="80">
        <f>'MOD Vectors ALL'!AJ21*($E21=$F$1)</f>
        <v>0</v>
      </c>
      <c r="AK21" s="80">
        <f>'MOD Vectors ALL'!AK21*($E21=$F$1)</f>
        <v>0</v>
      </c>
      <c r="AL21" s="80">
        <f>'MOD Vectors ALL'!AL21*($E21=$F$1)</f>
        <v>0</v>
      </c>
      <c r="AM21" s="80">
        <f>'MOD Vectors ALL'!AM21*($E21=$F$1)</f>
        <v>0</v>
      </c>
      <c r="AN21" s="80">
        <f>'MOD Vectors ALL'!AN21*($E21=$F$1)</f>
        <v>0</v>
      </c>
      <c r="AO21" s="80">
        <f>'MOD Vectors ALL'!AO21*($E21=$F$1)</f>
        <v>0</v>
      </c>
      <c r="AP21" s="80">
        <f>'MOD Vectors ALL'!AP21*($E21=$F$1)</f>
        <v>0</v>
      </c>
      <c r="AQ21" s="80">
        <f>'MOD Vectors ALL'!AQ21*($E21=$F$1)</f>
        <v>0</v>
      </c>
      <c r="AR21" s="80">
        <f>'MOD Vectors ALL'!AR21*($E21=$F$1)</f>
        <v>1.1025580907745764</v>
      </c>
      <c r="AS21" s="80">
        <f>'MOD Vectors ALL'!AS21*($E21=$F$1)</f>
        <v>0</v>
      </c>
      <c r="AT21" s="80">
        <f>'MOD Vectors ALL'!AT21*($E21=$F$1)</f>
        <v>0</v>
      </c>
      <c r="AU21" s="80">
        <f>'MOD Vectors ALL'!AU21*($E21=$F$1)</f>
        <v>0</v>
      </c>
      <c r="AV21" s="80">
        <f>'MOD Vectors ALL'!AV21*($E21=$F$1)</f>
        <v>0</v>
      </c>
      <c r="AW21" s="80">
        <f>'MOD Vectors ALL'!AW21*($E21=$F$1)</f>
        <v>0</v>
      </c>
      <c r="AX21" s="80">
        <f>'MOD Vectors ALL'!AX21*($E21=$F$1)</f>
        <v>0</v>
      </c>
      <c r="AY21" s="80">
        <f>'MOD Vectors ALL'!AY21*($E21=$F$1)</f>
        <v>1.1025580907745764</v>
      </c>
      <c r="AZ21" s="80">
        <f>'MOD Vectors ALL'!AZ21*($E21=$F$1)</f>
        <v>1.1025580907745764</v>
      </c>
      <c r="BA21" s="80">
        <f>'MOD Vectors ALL'!BA21*($E21=$F$1)</f>
        <v>0</v>
      </c>
      <c r="BB21" s="80">
        <f>'MOD Vectors ALL'!BB21*($E21=$F$1)</f>
        <v>0</v>
      </c>
      <c r="BC21" s="80">
        <f>'MOD Vectors ALL'!BC21*($E21=$F$1)</f>
        <v>0</v>
      </c>
      <c r="BD21" s="80">
        <f>'MOD Vectors ALL'!BD21*($E21=$F$1)</f>
        <v>-49.160830684425413</v>
      </c>
      <c r="BE21" s="80">
        <f>'MOD Vectors ALL'!BE21*($E21=$F$1)</f>
        <v>0</v>
      </c>
      <c r="BF21" s="80">
        <f>'MOD Vectors ALL'!BF21*($E21=$F$1)</f>
        <v>0</v>
      </c>
      <c r="BG21" s="80">
        <f>'MOD Vectors ALL'!BG21*($E21=$F$1)</f>
        <v>0</v>
      </c>
      <c r="BH21" s="80">
        <f>'MOD Vectors ALL'!BH21*($E21=$F$1)</f>
        <v>0</v>
      </c>
      <c r="BI21" s="80">
        <f>'MOD Vectors ALL'!BI21*($E21=$F$1)</f>
        <v>0</v>
      </c>
      <c r="BJ21" s="80">
        <f>'MOD Vectors ALL'!BJ21*($E21=$F$1)</f>
        <v>0</v>
      </c>
      <c r="BK21" s="80">
        <f>'MOD Vectors ALL'!BK21*($E21=$F$1)</f>
        <v>0</v>
      </c>
      <c r="BL21" s="80">
        <f>'MOD Vectors ALL'!BL21*($E21=$F$1)</f>
        <v>-49.160830684425413</v>
      </c>
      <c r="BM21" s="80">
        <f>'MOD Vectors ALL'!BM21*($E21=$F$1)</f>
        <v>221.99233648172392</v>
      </c>
      <c r="BN21" s="80">
        <f>'MOD Vectors ALL'!BN21*($E21=$F$1)</f>
        <v>221.99233648172392</v>
      </c>
      <c r="BO21" s="80">
        <f>'MOD Vectors ALL'!BO21*($E21=$F$1)</f>
        <v>0</v>
      </c>
      <c r="BP21" s="80">
        <f>'MOD Vectors ALL'!BP21*($E21=$F$1)</f>
        <v>0</v>
      </c>
      <c r="BQ21" s="80">
        <f>'MOD Vectors ALL'!BQ21*($E21=$F$1)</f>
        <v>0</v>
      </c>
      <c r="BR21" s="80">
        <f>'MOD Vectors ALL'!BR21*($E21=$F$1)</f>
        <v>0</v>
      </c>
      <c r="BS21" s="80">
        <f>'MOD Vectors ALL'!BS21*($E21=$F$1)</f>
        <v>0</v>
      </c>
      <c r="BT21" s="80">
        <f>'MOD Vectors ALL'!BT21*($E21=$F$1)</f>
        <v>0</v>
      </c>
      <c r="BU21" s="80">
        <f>'MOD Vectors ALL'!BU21*($E21=$F$1)</f>
        <v>0</v>
      </c>
      <c r="BV21" s="80">
        <f>'MOD Vectors ALL'!BV21*($E21=$F$1)</f>
        <v>-281.73428701725766</v>
      </c>
      <c r="BW21" s="80">
        <f>'MOD Vectors ALL'!BW21*($E21=$F$1)</f>
        <v>-281.73428701725766</v>
      </c>
      <c r="BX21" s="80">
        <f>'MOD Vectors ALL'!BX21*($E21=$F$1)</f>
        <v>0</v>
      </c>
      <c r="BY21" s="80">
        <f>'MOD Vectors ALL'!BY21*($E21=$F$1)</f>
        <v>16.754462925066672</v>
      </c>
      <c r="BZ21" s="80">
        <f>'MOD Vectors ALL'!BZ21*($E21=$F$1)</f>
        <v>16.754462925066672</v>
      </c>
      <c r="CA21" s="80">
        <f>'MOD Vectors ALL'!CA21*($E21=$F$1)</f>
        <v>0</v>
      </c>
      <c r="CB21" s="80">
        <f>'MOD Vectors ALL'!CB21*($E21=$F$1)</f>
        <v>-7.4969039000774647</v>
      </c>
      <c r="CC21" s="80">
        <f>'MOD Vectors ALL'!CC21*($E21=$F$1)</f>
        <v>-7.4969039000774647</v>
      </c>
      <c r="CD21" s="80">
        <f>'MOD Vectors ALL'!CD21*($E21=$F$1)</f>
        <v>0</v>
      </c>
      <c r="CE21" s="80">
        <f>'MOD Vectors ALL'!CE21*($E21=$F$1)</f>
        <v>0</v>
      </c>
      <c r="CF21" s="80">
        <f>'MOD Vectors ALL'!CF21*($E21=$F$1)</f>
        <v>0</v>
      </c>
      <c r="CG21" s="80">
        <f>'MOD Vectors ALL'!CG21*($E21=$F$1)</f>
        <v>0</v>
      </c>
      <c r="CH21" s="80">
        <f>'MOD Vectors ALL'!CH21*($E21=$F$1)</f>
        <v>0</v>
      </c>
      <c r="CI21" s="80">
        <f>'MOD Vectors ALL'!CI21*($E21=$F$1)</f>
        <v>0</v>
      </c>
      <c r="CJ21" s="80">
        <f>'MOD Vectors ALL'!CJ21*($E21=$F$1)</f>
        <v>0</v>
      </c>
      <c r="CK21" s="80">
        <f>'MOD Vectors ALL'!CK21*($E21=$F$1)</f>
        <v>1.3235608261191463</v>
      </c>
      <c r="CL21" s="80">
        <f>'MOD Vectors ALL'!CL21*($E21=$F$1)</f>
        <v>1.3235608261191463</v>
      </c>
      <c r="CM21" s="80">
        <f>'MOD Vectors ALL'!CM21*($E21=$F$1)</f>
        <v>0</v>
      </c>
      <c r="CN21" s="80">
        <f>'MOD Vectors ALL'!CN21*($E21=$F$1)</f>
        <v>0</v>
      </c>
      <c r="CO21" s="80">
        <f>'MOD Vectors ALL'!CO21*($E21=$F$1)</f>
        <v>0</v>
      </c>
      <c r="CP21" s="80">
        <f>'MOD Vectors ALL'!CP21*($E21=$F$1)</f>
        <v>0</v>
      </c>
      <c r="CQ21" s="80">
        <f>'MOD Vectors ALL'!CQ21*($E21=$F$1)</f>
        <v>0</v>
      </c>
      <c r="CR21" s="80">
        <f>'MOD Vectors ALL'!CR21*($E21=$F$1)</f>
        <v>0</v>
      </c>
      <c r="CS21" s="80">
        <f>'MOD Vectors ALL'!CS21*($E21=$F$1)</f>
        <v>0</v>
      </c>
      <c r="CT21" s="80">
        <f>'MOD Vectors ALL'!CT21*($E21=$F$1)</f>
        <v>0</v>
      </c>
      <c r="CU21" s="80">
        <f>'MOD Vectors ALL'!CU21*($E21=$F$1)</f>
        <v>0</v>
      </c>
      <c r="CV21" s="80">
        <f>'MOD Vectors ALL'!CV21*($E21=$F$1)</f>
        <v>0</v>
      </c>
      <c r="CW21" s="80">
        <f>'MOD Vectors ALL'!CW21*($E21=$F$1)</f>
        <v>0</v>
      </c>
      <c r="CX21" s="80">
        <f>'MOD Vectors ALL'!CX21*($E21=$F$1)</f>
        <v>0</v>
      </c>
      <c r="CY21" s="80">
        <f>'MOD Vectors ALL'!CY21*($E21=$F$1)</f>
        <v>0</v>
      </c>
      <c r="CZ21" s="80">
        <f>'MOD Vectors ALL'!CZ21*($E21=$F$1)</f>
        <v>0</v>
      </c>
      <c r="DA21" s="80">
        <f>'MOD Vectors ALL'!DA21*($E21=$F$1)</f>
        <v>0</v>
      </c>
      <c r="DB21" s="80">
        <f>'MOD Vectors ALL'!DB21*($E21=$F$1)</f>
        <v>0</v>
      </c>
      <c r="DC21" s="80">
        <f>'MOD Vectors ALL'!DC21*($E21=$F$1)</f>
        <v>0</v>
      </c>
      <c r="DD21" s="80">
        <f>'MOD Vectors ALL'!DD21*($E21=$F$1)</f>
        <v>0</v>
      </c>
      <c r="DE21" s="80">
        <f>'MOD Vectors ALL'!DE21*($E21=$F$1)</f>
        <v>0</v>
      </c>
      <c r="DF21" s="80">
        <f>'MOD Vectors ALL'!DF21*($E21=$F$1)</f>
        <v>0</v>
      </c>
      <c r="DG21" s="80">
        <f>'MOD Vectors ALL'!DG21*($E21=$F$1)</f>
        <v>0</v>
      </c>
      <c r="DH21" s="80">
        <f>'MOD Vectors ALL'!DH21*($E21=$F$1)</f>
        <v>0</v>
      </c>
      <c r="DI21" s="80">
        <f>'MOD Vectors ALL'!DI21*($E21=$F$1)</f>
        <v>0</v>
      </c>
      <c r="DJ21" s="80">
        <f>'MOD Vectors ALL'!DJ21*($E21=$F$1)</f>
        <v>0</v>
      </c>
      <c r="DK21" s="80">
        <f>'MOD Vectors ALL'!DK21*($E21=$F$1)</f>
        <v>0</v>
      </c>
      <c r="DL21" s="80">
        <f>'MOD Vectors ALL'!DL21*($E21=$F$1)</f>
        <v>0</v>
      </c>
      <c r="DM21" s="80">
        <f>'MOD Vectors ALL'!DM21*($E21=$F$1)</f>
        <v>0</v>
      </c>
      <c r="DN21" s="80">
        <f>'MOD Vectors ALL'!DN21*($E21=$F$1)</f>
        <v>0</v>
      </c>
      <c r="DO21" s="80">
        <f>'MOD Vectors ALL'!DO21*($E21=$F$1)</f>
        <v>0</v>
      </c>
      <c r="DP21" s="80">
        <f>'MOD Vectors ALL'!DP21*($E21=$F$1)</f>
        <v>0</v>
      </c>
      <c r="DQ21" s="80">
        <f>'MOD Vectors ALL'!DQ21*($E21=$F$1)</f>
        <v>-23.369811469714129</v>
      </c>
    </row>
    <row r="22" spans="1:121" x14ac:dyDescent="0.2">
      <c r="A22">
        <v>81</v>
      </c>
      <c r="B22" t="s">
        <v>16</v>
      </c>
      <c r="C22" t="s">
        <v>369</v>
      </c>
      <c r="D22" t="s">
        <v>532</v>
      </c>
      <c r="E22" t="s">
        <v>25</v>
      </c>
      <c r="F22" t="s">
        <v>33</v>
      </c>
      <c r="G22">
        <v>0.60518700000000003</v>
      </c>
      <c r="H22">
        <v>1.16421</v>
      </c>
      <c r="I22" s="80">
        <f>'MOD Vectors ALL'!I22*($E22=$F$1)</f>
        <v>1010.6948064703289</v>
      </c>
      <c r="J22" s="80">
        <f>'MOD Vectors ALL'!J22*($E22=$F$1)</f>
        <v>1010.6948064703289</v>
      </c>
      <c r="K22" s="80">
        <f>'MOD Vectors ALL'!K22*($E22=$F$1)</f>
        <v>1010.6948064703289</v>
      </c>
      <c r="L22" s="80">
        <f>'MOD Vectors ALL'!L22*($E22=$F$1)</f>
        <v>1010.6948064703289</v>
      </c>
      <c r="M22" s="80">
        <f>'MOD Vectors ALL'!M22*($E22=$F$1)</f>
        <v>995.0755058665701</v>
      </c>
      <c r="N22" s="80">
        <f>'MOD Vectors ALL'!N22*($E22=$F$1)</f>
        <v>991.68771304961354</v>
      </c>
      <c r="O22" s="80">
        <f>'MOD Vectors ALL'!O22*($E22=$F$1)</f>
        <v>0</v>
      </c>
      <c r="P22" s="80">
        <f>'MOD Vectors ALL'!P22*($E22=$F$1)</f>
        <v>0</v>
      </c>
      <c r="Q22" s="80">
        <f>'MOD Vectors ALL'!Q22*($E22=$F$1)</f>
        <v>0</v>
      </c>
      <c r="R22" s="80">
        <f>'MOD Vectors ALL'!R22*($E22=$F$1)</f>
        <v>0</v>
      </c>
      <c r="S22" s="80">
        <f>'MOD Vectors ALL'!S22*($E22=$F$1)</f>
        <v>184.48698500013319</v>
      </c>
      <c r="T22" s="80">
        <f>'MOD Vectors ALL'!T22*($E22=$F$1)</f>
        <v>184.48698500013319</v>
      </c>
      <c r="U22" s="80">
        <f>'MOD Vectors ALL'!U22*($E22=$F$1)</f>
        <v>0</v>
      </c>
      <c r="V22" s="80">
        <f>'MOD Vectors ALL'!V22*($E22=$F$1)</f>
        <v>0</v>
      </c>
      <c r="W22" s="80">
        <f>'MOD Vectors ALL'!W22*($E22=$F$1)</f>
        <v>538.86915357465182</v>
      </c>
      <c r="X22" s="80">
        <f>'MOD Vectors ALL'!X22*($E22=$F$1)</f>
        <v>0</v>
      </c>
      <c r="Y22" s="80">
        <f>'MOD Vectors ALL'!Y22*($E22=$F$1)</f>
        <v>620.65217920336988</v>
      </c>
      <c r="Z22" s="80">
        <f>'MOD Vectors ALL'!Z22*($E22=$F$1)</f>
        <v>268.33157447482853</v>
      </c>
      <c r="AA22" s="80">
        <f>'MOD Vectors ALL'!AA22*($E22=$F$1)</f>
        <v>189.93962440804472</v>
      </c>
      <c r="AB22" s="80">
        <f>'MOD Vectors ALL'!AB22*($E22=$F$1)</f>
        <v>78.39195006678375</v>
      </c>
      <c r="AC22" s="80">
        <f>'MOD Vectors ALL'!AC22*($E22=$F$1)</f>
        <v>0</v>
      </c>
      <c r="AD22" s="80">
        <f>'MOD Vectors ALL'!AD22*($E22=$F$1)</f>
        <v>0</v>
      </c>
      <c r="AE22" s="80">
        <f>'MOD Vectors ALL'!AE22*($E22=$F$1)</f>
        <v>0</v>
      </c>
      <c r="AF22" s="80">
        <f>'MOD Vectors ALL'!AF22*($E22=$F$1)</f>
        <v>0</v>
      </c>
      <c r="AG22" s="80">
        <f>'MOD Vectors ALL'!AG22*($E22=$F$1)</f>
        <v>0</v>
      </c>
      <c r="AH22" s="80">
        <f>'MOD Vectors ALL'!AH22*($E22=$F$1)</f>
        <v>0</v>
      </c>
      <c r="AI22" s="80">
        <f>'MOD Vectors ALL'!AI22*($E22=$F$1)</f>
        <v>0</v>
      </c>
      <c r="AJ22" s="80">
        <f>'MOD Vectors ALL'!AJ22*($E22=$F$1)</f>
        <v>0</v>
      </c>
      <c r="AK22" s="80">
        <f>'MOD Vectors ALL'!AK22*($E22=$F$1)</f>
        <v>0</v>
      </c>
      <c r="AL22" s="80">
        <f>'MOD Vectors ALL'!AL22*($E22=$F$1)</f>
        <v>0</v>
      </c>
      <c r="AM22" s="80">
        <f>'MOD Vectors ALL'!AM22*($E22=$F$1)</f>
        <v>0</v>
      </c>
      <c r="AN22" s="80">
        <f>'MOD Vectors ALL'!AN22*($E22=$F$1)</f>
        <v>0</v>
      </c>
      <c r="AO22" s="80">
        <f>'MOD Vectors ALL'!AO22*($E22=$F$1)</f>
        <v>0</v>
      </c>
      <c r="AP22" s="80">
        <f>'MOD Vectors ALL'!AP22*($E22=$F$1)</f>
        <v>0</v>
      </c>
      <c r="AQ22" s="80">
        <f>'MOD Vectors ALL'!AQ22*($E22=$F$1)</f>
        <v>0</v>
      </c>
      <c r="AR22" s="80">
        <f>'MOD Vectors ALL'!AR22*($E22=$F$1)</f>
        <v>3.3877928169564844</v>
      </c>
      <c r="AS22" s="80">
        <f>'MOD Vectors ALL'!AS22*($E22=$F$1)</f>
        <v>0</v>
      </c>
      <c r="AT22" s="80">
        <f>'MOD Vectors ALL'!AT22*($E22=$F$1)</f>
        <v>0</v>
      </c>
      <c r="AU22" s="80">
        <f>'MOD Vectors ALL'!AU22*($E22=$F$1)</f>
        <v>0</v>
      </c>
      <c r="AV22" s="80">
        <f>'MOD Vectors ALL'!AV22*($E22=$F$1)</f>
        <v>0</v>
      </c>
      <c r="AW22" s="80">
        <f>'MOD Vectors ALL'!AW22*($E22=$F$1)</f>
        <v>0</v>
      </c>
      <c r="AX22" s="80">
        <f>'MOD Vectors ALL'!AX22*($E22=$F$1)</f>
        <v>0</v>
      </c>
      <c r="AY22" s="80">
        <f>'MOD Vectors ALL'!AY22*($E22=$F$1)</f>
        <v>3.3877928169564844</v>
      </c>
      <c r="AZ22" s="80">
        <f>'MOD Vectors ALL'!AZ22*($E22=$F$1)</f>
        <v>3.3877928169564844</v>
      </c>
      <c r="BA22" s="80">
        <f>'MOD Vectors ALL'!BA22*($E22=$F$1)</f>
        <v>0</v>
      </c>
      <c r="BB22" s="80">
        <f>'MOD Vectors ALL'!BB22*($E22=$F$1)</f>
        <v>0</v>
      </c>
      <c r="BC22" s="80">
        <f>'MOD Vectors ALL'!BC22*($E22=$F$1)</f>
        <v>0</v>
      </c>
      <c r="BD22" s="80">
        <f>'MOD Vectors ALL'!BD22*($E22=$F$1)</f>
        <v>15.619300603758647</v>
      </c>
      <c r="BE22" s="80">
        <f>'MOD Vectors ALL'!BE22*($E22=$F$1)</f>
        <v>0</v>
      </c>
      <c r="BF22" s="80">
        <f>'MOD Vectors ALL'!BF22*($E22=$F$1)</f>
        <v>0</v>
      </c>
      <c r="BG22" s="80">
        <f>'MOD Vectors ALL'!BG22*($E22=$F$1)</f>
        <v>0</v>
      </c>
      <c r="BH22" s="80">
        <f>'MOD Vectors ALL'!BH22*($E22=$F$1)</f>
        <v>0</v>
      </c>
      <c r="BI22" s="80">
        <f>'MOD Vectors ALL'!BI22*($E22=$F$1)</f>
        <v>0</v>
      </c>
      <c r="BJ22" s="80">
        <f>'MOD Vectors ALL'!BJ22*($E22=$F$1)</f>
        <v>0</v>
      </c>
      <c r="BK22" s="80">
        <f>'MOD Vectors ALL'!BK22*($E22=$F$1)</f>
        <v>0</v>
      </c>
      <c r="BL22" s="80">
        <f>'MOD Vectors ALL'!BL22*($E22=$F$1)</f>
        <v>15.619300603758647</v>
      </c>
      <c r="BM22" s="80">
        <f>'MOD Vectors ALL'!BM22*($E22=$F$1)</f>
        <v>2542.2923032525159</v>
      </c>
      <c r="BN22" s="80">
        <f>'MOD Vectors ALL'!BN22*($E22=$F$1)</f>
        <v>2542.2923032525159</v>
      </c>
      <c r="BO22" s="80">
        <f>'MOD Vectors ALL'!BO22*($E22=$F$1)</f>
        <v>0</v>
      </c>
      <c r="BP22" s="80">
        <f>'MOD Vectors ALL'!BP22*($E22=$F$1)</f>
        <v>0</v>
      </c>
      <c r="BQ22" s="80">
        <f>'MOD Vectors ALL'!BQ22*($E22=$F$1)</f>
        <v>0</v>
      </c>
      <c r="BR22" s="80">
        <f>'MOD Vectors ALL'!BR22*($E22=$F$1)</f>
        <v>0</v>
      </c>
      <c r="BS22" s="80">
        <f>'MOD Vectors ALL'!BS22*($E22=$F$1)</f>
        <v>0</v>
      </c>
      <c r="BT22" s="80">
        <f>'MOD Vectors ALL'!BT22*($E22=$F$1)</f>
        <v>0</v>
      </c>
      <c r="BU22" s="80">
        <f>'MOD Vectors ALL'!BU22*($E22=$F$1)</f>
        <v>0</v>
      </c>
      <c r="BV22" s="80">
        <f>'MOD Vectors ALL'!BV22*($E22=$F$1)</f>
        <v>-2550.5451241263809</v>
      </c>
      <c r="BW22" s="80">
        <f>'MOD Vectors ALL'!BW22*($E22=$F$1)</f>
        <v>-2550.5451241263809</v>
      </c>
      <c r="BX22" s="80">
        <f>'MOD Vectors ALL'!BX22*($E22=$F$1)</f>
        <v>0</v>
      </c>
      <c r="BY22" s="80">
        <f>'MOD Vectors ALL'!BY22*($E22=$F$1)</f>
        <v>49.953530325219781</v>
      </c>
      <c r="BZ22" s="80">
        <f>'MOD Vectors ALL'!BZ22*($E22=$F$1)</f>
        <v>49.953530325219781</v>
      </c>
      <c r="CA22" s="80">
        <f>'MOD Vectors ALL'!CA22*($E22=$F$1)</f>
        <v>0</v>
      </c>
      <c r="CB22" s="80">
        <f>'MOD Vectors ALL'!CB22*($E22=$F$1)</f>
        <v>-26.081408847596187</v>
      </c>
      <c r="CC22" s="80">
        <f>'MOD Vectors ALL'!CC22*($E22=$F$1)</f>
        <v>-26.081408847596187</v>
      </c>
      <c r="CD22" s="80">
        <f>'MOD Vectors ALL'!CD22*($E22=$F$1)</f>
        <v>0</v>
      </c>
      <c r="CE22" s="80">
        <f>'MOD Vectors ALL'!CE22*($E22=$F$1)</f>
        <v>0</v>
      </c>
      <c r="CF22" s="80">
        <f>'MOD Vectors ALL'!CF22*($E22=$F$1)</f>
        <v>0</v>
      </c>
      <c r="CG22" s="80">
        <f>'MOD Vectors ALL'!CG22*($E22=$F$1)</f>
        <v>0</v>
      </c>
      <c r="CH22" s="80">
        <f>'MOD Vectors ALL'!CH22*($E22=$F$1)</f>
        <v>0</v>
      </c>
      <c r="CI22" s="80">
        <f>'MOD Vectors ALL'!CI22*($E22=$F$1)</f>
        <v>0</v>
      </c>
      <c r="CJ22" s="80">
        <f>'MOD Vectors ALL'!CJ22*($E22=$F$1)</f>
        <v>0</v>
      </c>
      <c r="CK22" s="80">
        <f>'MOD Vectors ALL'!CK22*($E22=$F$1)</f>
        <v>0</v>
      </c>
      <c r="CL22" s="80">
        <f>'MOD Vectors ALL'!CL22*($E22=$F$1)</f>
        <v>0</v>
      </c>
      <c r="CM22" s="80">
        <f>'MOD Vectors ALL'!CM22*($E22=$F$1)</f>
        <v>0</v>
      </c>
      <c r="CN22" s="80">
        <f>'MOD Vectors ALL'!CN22*($E22=$F$1)</f>
        <v>0</v>
      </c>
      <c r="CO22" s="80">
        <f>'MOD Vectors ALL'!CO22*($E22=$F$1)</f>
        <v>0</v>
      </c>
      <c r="CP22" s="80">
        <f>'MOD Vectors ALL'!CP22*($E22=$F$1)</f>
        <v>0</v>
      </c>
      <c r="CQ22" s="80">
        <f>'MOD Vectors ALL'!CQ22*($E22=$F$1)</f>
        <v>0</v>
      </c>
      <c r="CR22" s="80">
        <f>'MOD Vectors ALL'!CR22*($E22=$F$1)</f>
        <v>0</v>
      </c>
      <c r="CS22" s="80">
        <f>'MOD Vectors ALL'!CS22*($E22=$F$1)</f>
        <v>0</v>
      </c>
      <c r="CT22" s="80">
        <f>'MOD Vectors ALL'!CT22*($E22=$F$1)</f>
        <v>0</v>
      </c>
      <c r="CU22" s="80">
        <f>'MOD Vectors ALL'!CU22*($E22=$F$1)</f>
        <v>0</v>
      </c>
      <c r="CV22" s="80">
        <f>'MOD Vectors ALL'!CV22*($E22=$F$1)</f>
        <v>0</v>
      </c>
      <c r="CW22" s="80">
        <f>'MOD Vectors ALL'!CW22*($E22=$F$1)</f>
        <v>0</v>
      </c>
      <c r="CX22" s="80">
        <f>'MOD Vectors ALL'!CX22*($E22=$F$1)</f>
        <v>0</v>
      </c>
      <c r="CY22" s="80">
        <f>'MOD Vectors ALL'!CY22*($E22=$F$1)</f>
        <v>0</v>
      </c>
      <c r="CZ22" s="80">
        <f>'MOD Vectors ALL'!CZ22*($E22=$F$1)</f>
        <v>0</v>
      </c>
      <c r="DA22" s="80">
        <f>'MOD Vectors ALL'!DA22*($E22=$F$1)</f>
        <v>0</v>
      </c>
      <c r="DB22" s="80">
        <f>'MOD Vectors ALL'!DB22*($E22=$F$1)</f>
        <v>0</v>
      </c>
      <c r="DC22" s="80">
        <f>'MOD Vectors ALL'!DC22*($E22=$F$1)</f>
        <v>0</v>
      </c>
      <c r="DD22" s="80">
        <f>'MOD Vectors ALL'!DD22*($E22=$F$1)</f>
        <v>0</v>
      </c>
      <c r="DE22" s="80">
        <f>'MOD Vectors ALL'!DE22*($E22=$F$1)</f>
        <v>0</v>
      </c>
      <c r="DF22" s="80">
        <f>'MOD Vectors ALL'!DF22*($E22=$F$1)</f>
        <v>0</v>
      </c>
      <c r="DG22" s="80">
        <f>'MOD Vectors ALL'!DG22*($E22=$F$1)</f>
        <v>0</v>
      </c>
      <c r="DH22" s="80">
        <f>'MOD Vectors ALL'!DH22*($E22=$F$1)</f>
        <v>0</v>
      </c>
      <c r="DI22" s="80">
        <f>'MOD Vectors ALL'!DI22*($E22=$F$1)</f>
        <v>0</v>
      </c>
      <c r="DJ22" s="80">
        <f>'MOD Vectors ALL'!DJ22*($E22=$F$1)</f>
        <v>0</v>
      </c>
      <c r="DK22" s="80">
        <f>'MOD Vectors ALL'!DK22*($E22=$F$1)</f>
        <v>0</v>
      </c>
      <c r="DL22" s="80">
        <f>'MOD Vectors ALL'!DL22*($E22=$F$1)</f>
        <v>0</v>
      </c>
      <c r="DM22" s="80">
        <f>'MOD Vectors ALL'!DM22*($E22=$F$1)</f>
        <v>0</v>
      </c>
      <c r="DN22" s="80">
        <f>'MOD Vectors ALL'!DN22*($E22=$F$1)</f>
        <v>0</v>
      </c>
      <c r="DO22" s="80">
        <f>'MOD Vectors ALL'!DO22*($E22=$F$1)</f>
        <v>0</v>
      </c>
      <c r="DP22" s="80">
        <f>'MOD Vectors ALL'!DP22*($E22=$F$1)</f>
        <v>0</v>
      </c>
      <c r="DQ22" s="80">
        <f>'MOD Vectors ALL'!DQ22*($E22=$F$1)</f>
        <v>-81.783025628717908</v>
      </c>
    </row>
    <row r="23" spans="1:121" x14ac:dyDescent="0.2">
      <c r="A23">
        <v>82</v>
      </c>
      <c r="B23" t="s">
        <v>16</v>
      </c>
      <c r="C23" t="s">
        <v>369</v>
      </c>
      <c r="D23" t="s">
        <v>532</v>
      </c>
      <c r="E23" t="s">
        <v>25</v>
      </c>
      <c r="F23" t="s">
        <v>34</v>
      </c>
      <c r="G23">
        <v>0.71015399999999995</v>
      </c>
      <c r="H23">
        <v>1.3708</v>
      </c>
      <c r="I23" s="80">
        <f>'MOD Vectors ALL'!I23*($E23=$F$1)</f>
        <v>1687.2061089449576</v>
      </c>
      <c r="J23" s="80">
        <f>'MOD Vectors ALL'!J23*($E23=$F$1)</f>
        <v>1687.2061089449576</v>
      </c>
      <c r="K23" s="80">
        <f>'MOD Vectors ALL'!K23*($E23=$F$1)</f>
        <v>1687.2061089449576</v>
      </c>
      <c r="L23" s="80">
        <f>'MOD Vectors ALL'!L23*($E23=$F$1)</f>
        <v>1687.2061089449576</v>
      </c>
      <c r="M23" s="80">
        <f>'MOD Vectors ALL'!M23*($E23=$F$1)</f>
        <v>1683.9441547528174</v>
      </c>
      <c r="N23" s="80">
        <f>'MOD Vectors ALL'!N23*($E23=$F$1)</f>
        <v>1675.5964555684836</v>
      </c>
      <c r="O23" s="80">
        <f>'MOD Vectors ALL'!O23*($E23=$F$1)</f>
        <v>0</v>
      </c>
      <c r="P23" s="80">
        <f>'MOD Vectors ALL'!P23*($E23=$F$1)</f>
        <v>0</v>
      </c>
      <c r="Q23" s="80">
        <f>'MOD Vectors ALL'!Q23*($E23=$F$1)</f>
        <v>0</v>
      </c>
      <c r="R23" s="80">
        <f>'MOD Vectors ALL'!R23*($E23=$F$1)</f>
        <v>0</v>
      </c>
      <c r="S23" s="80">
        <f>'MOD Vectors ALL'!S23*($E23=$F$1)</f>
        <v>492.41444242893874</v>
      </c>
      <c r="T23" s="80">
        <f>'MOD Vectors ALL'!T23*($E23=$F$1)</f>
        <v>492.41444242893874</v>
      </c>
      <c r="U23" s="80">
        <f>'MOD Vectors ALL'!U23*($E23=$F$1)</f>
        <v>0</v>
      </c>
      <c r="V23" s="80">
        <f>'MOD Vectors ALL'!V23*($E23=$F$1)</f>
        <v>0</v>
      </c>
      <c r="W23" s="80">
        <f>'MOD Vectors ALL'!W23*($E23=$F$1)</f>
        <v>18.129024967716752</v>
      </c>
      <c r="X23" s="80">
        <f>'MOD Vectors ALL'!X23*($E23=$F$1)</f>
        <v>0</v>
      </c>
      <c r="Y23" s="80">
        <f>'MOD Vectors ALL'!Y23*($E23=$F$1)</f>
        <v>233.58132619816411</v>
      </c>
      <c r="Z23" s="80">
        <f>'MOD Vectors ALL'!Z23*($E23=$F$1)</f>
        <v>1165.0529881718282</v>
      </c>
      <c r="AA23" s="80">
        <f>'MOD Vectors ALL'!AA23*($E23=$F$1)</f>
        <v>766.92671538854938</v>
      </c>
      <c r="AB23" s="80">
        <f>'MOD Vectors ALL'!AB23*($E23=$F$1)</f>
        <v>398.12627278327881</v>
      </c>
      <c r="AC23" s="80">
        <f>'MOD Vectors ALL'!AC23*($E23=$F$1)</f>
        <v>0</v>
      </c>
      <c r="AD23" s="80">
        <f>'MOD Vectors ALL'!AD23*($E23=$F$1)</f>
        <v>0</v>
      </c>
      <c r="AE23" s="80">
        <f>'MOD Vectors ALL'!AE23*($E23=$F$1)</f>
        <v>0</v>
      </c>
      <c r="AF23" s="80">
        <f>'MOD Vectors ALL'!AF23*($E23=$F$1)</f>
        <v>0</v>
      </c>
      <c r="AG23" s="80">
        <f>'MOD Vectors ALL'!AG23*($E23=$F$1)</f>
        <v>0</v>
      </c>
      <c r="AH23" s="80">
        <f>'MOD Vectors ALL'!AH23*($E23=$F$1)</f>
        <v>0</v>
      </c>
      <c r="AI23" s="80">
        <f>'MOD Vectors ALL'!AI23*($E23=$F$1)</f>
        <v>0</v>
      </c>
      <c r="AJ23" s="80">
        <f>'MOD Vectors ALL'!AJ23*($E23=$F$1)</f>
        <v>0</v>
      </c>
      <c r="AK23" s="80">
        <f>'MOD Vectors ALL'!AK23*($E23=$F$1)</f>
        <v>0</v>
      </c>
      <c r="AL23" s="80">
        <f>'MOD Vectors ALL'!AL23*($E23=$F$1)</f>
        <v>0</v>
      </c>
      <c r="AM23" s="80">
        <f>'MOD Vectors ALL'!AM23*($E23=$F$1)</f>
        <v>0</v>
      </c>
      <c r="AN23" s="80">
        <f>'MOD Vectors ALL'!AN23*($E23=$F$1)</f>
        <v>0</v>
      </c>
      <c r="AO23" s="80">
        <f>'MOD Vectors ALL'!AO23*($E23=$F$1)</f>
        <v>0</v>
      </c>
      <c r="AP23" s="80">
        <f>'MOD Vectors ALL'!AP23*($E23=$F$1)</f>
        <v>0</v>
      </c>
      <c r="AQ23" s="80">
        <f>'MOD Vectors ALL'!AQ23*($E23=$F$1)</f>
        <v>0</v>
      </c>
      <c r="AR23" s="80">
        <f>'MOD Vectors ALL'!AR23*($E23=$F$1)</f>
        <v>8.3476991843340329</v>
      </c>
      <c r="AS23" s="80">
        <f>'MOD Vectors ALL'!AS23*($E23=$F$1)</f>
        <v>0</v>
      </c>
      <c r="AT23" s="80">
        <f>'MOD Vectors ALL'!AT23*($E23=$F$1)</f>
        <v>0</v>
      </c>
      <c r="AU23" s="80">
        <f>'MOD Vectors ALL'!AU23*($E23=$F$1)</f>
        <v>0</v>
      </c>
      <c r="AV23" s="80">
        <f>'MOD Vectors ALL'!AV23*($E23=$F$1)</f>
        <v>0</v>
      </c>
      <c r="AW23" s="80">
        <f>'MOD Vectors ALL'!AW23*($E23=$F$1)</f>
        <v>0</v>
      </c>
      <c r="AX23" s="80">
        <f>'MOD Vectors ALL'!AX23*($E23=$F$1)</f>
        <v>0</v>
      </c>
      <c r="AY23" s="80">
        <f>'MOD Vectors ALL'!AY23*($E23=$F$1)</f>
        <v>8.3476991843340329</v>
      </c>
      <c r="AZ23" s="80">
        <f>'MOD Vectors ALL'!AZ23*($E23=$F$1)</f>
        <v>8.3476991843340329</v>
      </c>
      <c r="BA23" s="80">
        <f>'MOD Vectors ALL'!BA23*($E23=$F$1)</f>
        <v>0</v>
      </c>
      <c r="BB23" s="80">
        <f>'MOD Vectors ALL'!BB23*($E23=$F$1)</f>
        <v>0</v>
      </c>
      <c r="BC23" s="80">
        <f>'MOD Vectors ALL'!BC23*($E23=$F$1)</f>
        <v>0</v>
      </c>
      <c r="BD23" s="80">
        <f>'MOD Vectors ALL'!BD23*($E23=$F$1)</f>
        <v>3.261954192140081</v>
      </c>
      <c r="BE23" s="80">
        <f>'MOD Vectors ALL'!BE23*($E23=$F$1)</f>
        <v>0</v>
      </c>
      <c r="BF23" s="80">
        <f>'MOD Vectors ALL'!BF23*($E23=$F$1)</f>
        <v>0</v>
      </c>
      <c r="BG23" s="80">
        <f>'MOD Vectors ALL'!BG23*($E23=$F$1)</f>
        <v>0</v>
      </c>
      <c r="BH23" s="80">
        <f>'MOD Vectors ALL'!BH23*($E23=$F$1)</f>
        <v>0</v>
      </c>
      <c r="BI23" s="80">
        <f>'MOD Vectors ALL'!BI23*($E23=$F$1)</f>
        <v>0</v>
      </c>
      <c r="BJ23" s="80">
        <f>'MOD Vectors ALL'!BJ23*($E23=$F$1)</f>
        <v>0</v>
      </c>
      <c r="BK23" s="80">
        <f>'MOD Vectors ALL'!BK23*($E23=$F$1)</f>
        <v>0</v>
      </c>
      <c r="BL23" s="80">
        <f>'MOD Vectors ALL'!BL23*($E23=$F$1)</f>
        <v>3.261954192140081</v>
      </c>
      <c r="BM23" s="80">
        <f>'MOD Vectors ALL'!BM23*($E23=$F$1)</f>
        <v>8699.2870341646485</v>
      </c>
      <c r="BN23" s="80">
        <f>'MOD Vectors ALL'!BN23*($E23=$F$1)</f>
        <v>8699.2870341646485</v>
      </c>
      <c r="BO23" s="80">
        <f>'MOD Vectors ALL'!BO23*($E23=$F$1)</f>
        <v>0</v>
      </c>
      <c r="BP23" s="80">
        <f>'MOD Vectors ALL'!BP23*($E23=$F$1)</f>
        <v>0</v>
      </c>
      <c r="BQ23" s="80">
        <f>'MOD Vectors ALL'!BQ23*($E23=$F$1)</f>
        <v>0</v>
      </c>
      <c r="BR23" s="80">
        <f>'MOD Vectors ALL'!BR23*($E23=$F$1)</f>
        <v>0</v>
      </c>
      <c r="BS23" s="80">
        <f>'MOD Vectors ALL'!BS23*($E23=$F$1)</f>
        <v>0</v>
      </c>
      <c r="BT23" s="80">
        <f>'MOD Vectors ALL'!BT23*($E23=$F$1)</f>
        <v>0</v>
      </c>
      <c r="BU23" s="80">
        <f>'MOD Vectors ALL'!BU23*($E23=$F$1)</f>
        <v>0</v>
      </c>
      <c r="BV23" s="80">
        <f>'MOD Vectors ALL'!BV23*($E23=$F$1)</f>
        <v>-8708.0430447221297</v>
      </c>
      <c r="BW23" s="80">
        <f>'MOD Vectors ALL'!BW23*($E23=$F$1)</f>
        <v>-8708.0430447221297</v>
      </c>
      <c r="BX23" s="80">
        <f>'MOD Vectors ALL'!BX23*($E23=$F$1)</f>
        <v>0</v>
      </c>
      <c r="BY23" s="80">
        <f>'MOD Vectors ALL'!BY23*($E23=$F$1)</f>
        <v>90.826596559982235</v>
      </c>
      <c r="BZ23" s="80">
        <f>'MOD Vectors ALL'!BZ23*($E23=$F$1)</f>
        <v>90.826596559982235</v>
      </c>
      <c r="CA23" s="80">
        <f>'MOD Vectors ALL'!CA23*($E23=$F$1)</f>
        <v>0</v>
      </c>
      <c r="CB23" s="80">
        <f>'MOD Vectors ALL'!CB23*($E23=$F$1)</f>
        <v>-74.734591664964412</v>
      </c>
      <c r="CC23" s="80">
        <f>'MOD Vectors ALL'!CC23*($E23=$F$1)</f>
        <v>-74.734591664964412</v>
      </c>
      <c r="CD23" s="80">
        <f>'MOD Vectors ALL'!CD23*($E23=$F$1)</f>
        <v>0</v>
      </c>
      <c r="CE23" s="80">
        <f>'MOD Vectors ALL'!CE23*($E23=$F$1)</f>
        <v>0</v>
      </c>
      <c r="CF23" s="80">
        <f>'MOD Vectors ALL'!CF23*($E23=$F$1)</f>
        <v>0</v>
      </c>
      <c r="CG23" s="80">
        <f>'MOD Vectors ALL'!CG23*($E23=$F$1)</f>
        <v>0</v>
      </c>
      <c r="CH23" s="80">
        <f>'MOD Vectors ALL'!CH23*($E23=$F$1)</f>
        <v>0</v>
      </c>
      <c r="CI23" s="80">
        <f>'MOD Vectors ALL'!CI23*($E23=$F$1)</f>
        <v>0</v>
      </c>
      <c r="CJ23" s="80">
        <f>'MOD Vectors ALL'!CJ23*($E23=$F$1)</f>
        <v>0</v>
      </c>
      <c r="CK23" s="80">
        <f>'MOD Vectors ALL'!CK23*($E23=$F$1)</f>
        <v>-4.074040145397805</v>
      </c>
      <c r="CL23" s="80">
        <f>'MOD Vectors ALL'!CL23*($E23=$F$1)</f>
        <v>-4.074040145397805</v>
      </c>
      <c r="CM23" s="80">
        <f>'MOD Vectors ALL'!CM23*($E23=$F$1)</f>
        <v>0</v>
      </c>
      <c r="CN23" s="80">
        <f>'MOD Vectors ALL'!CN23*($E23=$F$1)</f>
        <v>0</v>
      </c>
      <c r="CO23" s="80">
        <f>'MOD Vectors ALL'!CO23*($E23=$F$1)</f>
        <v>0</v>
      </c>
      <c r="CP23" s="80">
        <f>'MOD Vectors ALL'!CP23*($E23=$F$1)</f>
        <v>0</v>
      </c>
      <c r="CQ23" s="80">
        <f>'MOD Vectors ALL'!CQ23*($E23=$F$1)</f>
        <v>0</v>
      </c>
      <c r="CR23" s="80">
        <f>'MOD Vectors ALL'!CR23*($E23=$F$1)</f>
        <v>0</v>
      </c>
      <c r="CS23" s="80">
        <f>'MOD Vectors ALL'!CS23*($E23=$F$1)</f>
        <v>0</v>
      </c>
      <c r="CT23" s="80">
        <f>'MOD Vectors ALL'!CT23*($E23=$F$1)</f>
        <v>0</v>
      </c>
      <c r="CU23" s="80">
        <f>'MOD Vectors ALL'!CU23*($E23=$F$1)</f>
        <v>0</v>
      </c>
      <c r="CV23" s="80">
        <f>'MOD Vectors ALL'!CV23*($E23=$F$1)</f>
        <v>0</v>
      </c>
      <c r="CW23" s="80">
        <f>'MOD Vectors ALL'!CW23*($E23=$F$1)</f>
        <v>0</v>
      </c>
      <c r="CX23" s="80">
        <f>'MOD Vectors ALL'!CX23*($E23=$F$1)</f>
        <v>0</v>
      </c>
      <c r="CY23" s="80">
        <f>'MOD Vectors ALL'!CY23*($E23=$F$1)</f>
        <v>0</v>
      </c>
      <c r="CZ23" s="80">
        <f>'MOD Vectors ALL'!CZ23*($E23=$F$1)</f>
        <v>0</v>
      </c>
      <c r="DA23" s="80">
        <f>'MOD Vectors ALL'!DA23*($E23=$F$1)</f>
        <v>0</v>
      </c>
      <c r="DB23" s="80">
        <f>'MOD Vectors ALL'!DB23*($E23=$F$1)</f>
        <v>0</v>
      </c>
      <c r="DC23" s="80">
        <f>'MOD Vectors ALL'!DC23*($E23=$F$1)</f>
        <v>0</v>
      </c>
      <c r="DD23" s="80">
        <f>'MOD Vectors ALL'!DD23*($E23=$F$1)</f>
        <v>0</v>
      </c>
      <c r="DE23" s="80">
        <f>'MOD Vectors ALL'!DE23*($E23=$F$1)</f>
        <v>0</v>
      </c>
      <c r="DF23" s="80">
        <f>'MOD Vectors ALL'!DF23*($E23=$F$1)</f>
        <v>0</v>
      </c>
      <c r="DG23" s="80">
        <f>'MOD Vectors ALL'!DG23*($E23=$F$1)</f>
        <v>0</v>
      </c>
      <c r="DH23" s="80">
        <f>'MOD Vectors ALL'!DH23*($E23=$F$1)</f>
        <v>0</v>
      </c>
      <c r="DI23" s="80">
        <f>'MOD Vectors ALL'!DI23*($E23=$F$1)</f>
        <v>0</v>
      </c>
      <c r="DJ23" s="80">
        <f>'MOD Vectors ALL'!DJ23*($E23=$F$1)</f>
        <v>0</v>
      </c>
      <c r="DK23" s="80">
        <f>'MOD Vectors ALL'!DK23*($E23=$F$1)</f>
        <v>0</v>
      </c>
      <c r="DL23" s="80">
        <f>'MOD Vectors ALL'!DL23*($E23=$F$1)</f>
        <v>0</v>
      </c>
      <c r="DM23" s="80">
        <f>'MOD Vectors ALL'!DM23*($E23=$F$1)</f>
        <v>0</v>
      </c>
      <c r="DN23" s="80">
        <f>'MOD Vectors ALL'!DN23*($E23=$F$1)</f>
        <v>0</v>
      </c>
      <c r="DO23" s="80">
        <f>'MOD Vectors ALL'!DO23*($E23=$F$1)</f>
        <v>0</v>
      </c>
      <c r="DP23" s="80">
        <f>'MOD Vectors ALL'!DP23*($E23=$F$1)</f>
        <v>0</v>
      </c>
      <c r="DQ23" s="80">
        <f>'MOD Vectors ALL'!DQ23*($E23=$F$1)</f>
        <v>-215.4523012304474</v>
      </c>
    </row>
    <row r="24" spans="1:121" x14ac:dyDescent="0.2">
      <c r="A24">
        <v>83</v>
      </c>
      <c r="B24" t="s">
        <v>16</v>
      </c>
      <c r="C24" t="s">
        <v>369</v>
      </c>
      <c r="D24" t="s">
        <v>532</v>
      </c>
      <c r="E24" t="s">
        <v>25</v>
      </c>
      <c r="F24" t="s">
        <v>7</v>
      </c>
      <c r="G24">
        <v>0.74883299999999997</v>
      </c>
      <c r="H24">
        <v>1.5163500000000001</v>
      </c>
      <c r="I24" s="80">
        <f>'MOD Vectors ALL'!I24*($E24=$F$1)</f>
        <v>5009.4851704552129</v>
      </c>
      <c r="J24" s="80">
        <f>'MOD Vectors ALL'!J24*($E24=$F$1)</f>
        <v>5009.4851704552129</v>
      </c>
      <c r="K24" s="80">
        <f>'MOD Vectors ALL'!K24*($E24=$F$1)</f>
        <v>5009.4851704552129</v>
      </c>
      <c r="L24" s="80">
        <f>'MOD Vectors ALL'!L24*($E24=$F$1)</f>
        <v>5009.4851704552129</v>
      </c>
      <c r="M24" s="80">
        <f>'MOD Vectors ALL'!M24*($E24=$F$1)</f>
        <v>4985.2463577457065</v>
      </c>
      <c r="N24" s="80">
        <f>'MOD Vectors ALL'!N24*($E24=$F$1)</f>
        <v>4966.7126629621498</v>
      </c>
      <c r="O24" s="80">
        <f>'MOD Vectors ALL'!O24*($E24=$F$1)</f>
        <v>0</v>
      </c>
      <c r="P24" s="80">
        <f>'MOD Vectors ALL'!P24*($E24=$F$1)</f>
        <v>0</v>
      </c>
      <c r="Q24" s="80">
        <f>'MOD Vectors ALL'!Q24*($E24=$F$1)</f>
        <v>0</v>
      </c>
      <c r="R24" s="80">
        <f>'MOD Vectors ALL'!R24*($E24=$F$1)</f>
        <v>0</v>
      </c>
      <c r="S24" s="80">
        <f>'MOD Vectors ALL'!S24*($E24=$F$1)</f>
        <v>999.96216292803058</v>
      </c>
      <c r="T24" s="80">
        <f>'MOD Vectors ALL'!T24*($E24=$F$1)</f>
        <v>999.96216292803058</v>
      </c>
      <c r="U24" s="80">
        <f>'MOD Vectors ALL'!U24*($E24=$F$1)</f>
        <v>0</v>
      </c>
      <c r="V24" s="80">
        <f>'MOD Vectors ALL'!V24*($E24=$F$1)</f>
        <v>0</v>
      </c>
      <c r="W24" s="80">
        <f>'MOD Vectors ALL'!W24*($E24=$F$1)</f>
        <v>-166.44337548340033</v>
      </c>
      <c r="X24" s="80">
        <f>'MOD Vectors ALL'!X24*($E24=$F$1)</f>
        <v>0</v>
      </c>
      <c r="Y24" s="80">
        <f>'MOD Vectors ALL'!Y24*($E24=$F$1)</f>
        <v>522.0765057134015</v>
      </c>
      <c r="Z24" s="80">
        <f>'MOD Vectors ALL'!Z24*($E24=$F$1)</f>
        <v>4133.1938755175197</v>
      </c>
      <c r="AA24" s="80">
        <f>'MOD Vectors ALL'!AA24*($E24=$F$1)</f>
        <v>4001.192900277234</v>
      </c>
      <c r="AB24" s="80">
        <f>'MOD Vectors ALL'!AB24*($E24=$F$1)</f>
        <v>132.00097524028524</v>
      </c>
      <c r="AC24" s="80">
        <f>'MOD Vectors ALL'!AC24*($E24=$F$1)</f>
        <v>0</v>
      </c>
      <c r="AD24" s="80">
        <f>'MOD Vectors ALL'!AD24*($E24=$F$1)</f>
        <v>0</v>
      </c>
      <c r="AE24" s="80">
        <f>'MOD Vectors ALL'!AE24*($E24=$F$1)</f>
        <v>0</v>
      </c>
      <c r="AF24" s="80">
        <f>'MOD Vectors ALL'!AF24*($E24=$F$1)</f>
        <v>0</v>
      </c>
      <c r="AG24" s="80">
        <f>'MOD Vectors ALL'!AG24*($E24=$F$1)</f>
        <v>0</v>
      </c>
      <c r="AH24" s="80">
        <f>'MOD Vectors ALL'!AH24*($E24=$F$1)</f>
        <v>0</v>
      </c>
      <c r="AI24" s="80">
        <f>'MOD Vectors ALL'!AI24*($E24=$F$1)</f>
        <v>0</v>
      </c>
      <c r="AJ24" s="80">
        <f>'MOD Vectors ALL'!AJ24*($E24=$F$1)</f>
        <v>0</v>
      </c>
      <c r="AK24" s="80">
        <f>'MOD Vectors ALL'!AK24*($E24=$F$1)</f>
        <v>0</v>
      </c>
      <c r="AL24" s="80">
        <f>'MOD Vectors ALL'!AL24*($E24=$F$1)</f>
        <v>0</v>
      </c>
      <c r="AM24" s="80">
        <f>'MOD Vectors ALL'!AM24*($E24=$F$1)</f>
        <v>0</v>
      </c>
      <c r="AN24" s="80">
        <f>'MOD Vectors ALL'!AN24*($E24=$F$1)</f>
        <v>0</v>
      </c>
      <c r="AO24" s="80">
        <f>'MOD Vectors ALL'!AO24*($E24=$F$1)</f>
        <v>0</v>
      </c>
      <c r="AP24" s="80">
        <f>'MOD Vectors ALL'!AP24*($E24=$F$1)</f>
        <v>0</v>
      </c>
      <c r="AQ24" s="80">
        <f>'MOD Vectors ALL'!AQ24*($E24=$F$1)</f>
        <v>0</v>
      </c>
      <c r="AR24" s="80">
        <f>'MOD Vectors ALL'!AR24*($E24=$F$1)</f>
        <v>18.533694783557014</v>
      </c>
      <c r="AS24" s="80">
        <f>'MOD Vectors ALL'!AS24*($E24=$F$1)</f>
        <v>0</v>
      </c>
      <c r="AT24" s="80">
        <f>'MOD Vectors ALL'!AT24*($E24=$F$1)</f>
        <v>0</v>
      </c>
      <c r="AU24" s="80">
        <f>'MOD Vectors ALL'!AU24*($E24=$F$1)</f>
        <v>0</v>
      </c>
      <c r="AV24" s="80">
        <f>'MOD Vectors ALL'!AV24*($E24=$F$1)</f>
        <v>0</v>
      </c>
      <c r="AW24" s="80">
        <f>'MOD Vectors ALL'!AW24*($E24=$F$1)</f>
        <v>0</v>
      </c>
      <c r="AX24" s="80">
        <f>'MOD Vectors ALL'!AX24*($E24=$F$1)</f>
        <v>0</v>
      </c>
      <c r="AY24" s="80">
        <f>'MOD Vectors ALL'!AY24*($E24=$F$1)</f>
        <v>18.533694783557014</v>
      </c>
      <c r="AZ24" s="80">
        <f>'MOD Vectors ALL'!AZ24*($E24=$F$1)</f>
        <v>18.533694783557014</v>
      </c>
      <c r="BA24" s="80">
        <f>'MOD Vectors ALL'!BA24*($E24=$F$1)</f>
        <v>0</v>
      </c>
      <c r="BB24" s="80">
        <f>'MOD Vectors ALL'!BB24*($E24=$F$1)</f>
        <v>0</v>
      </c>
      <c r="BC24" s="80">
        <f>'MOD Vectors ALL'!BC24*($E24=$F$1)</f>
        <v>0</v>
      </c>
      <c r="BD24" s="80">
        <f>'MOD Vectors ALL'!BD24*($E24=$F$1)</f>
        <v>24.238812709506163</v>
      </c>
      <c r="BE24" s="80">
        <f>'MOD Vectors ALL'!BE24*($E24=$F$1)</f>
        <v>0</v>
      </c>
      <c r="BF24" s="80">
        <f>'MOD Vectors ALL'!BF24*($E24=$F$1)</f>
        <v>0</v>
      </c>
      <c r="BG24" s="80">
        <f>'MOD Vectors ALL'!BG24*($E24=$F$1)</f>
        <v>0</v>
      </c>
      <c r="BH24" s="80">
        <f>'MOD Vectors ALL'!BH24*($E24=$F$1)</f>
        <v>0</v>
      </c>
      <c r="BI24" s="80">
        <f>'MOD Vectors ALL'!BI24*($E24=$F$1)</f>
        <v>0</v>
      </c>
      <c r="BJ24" s="80">
        <f>'MOD Vectors ALL'!BJ24*($E24=$F$1)</f>
        <v>0</v>
      </c>
      <c r="BK24" s="80">
        <f>'MOD Vectors ALL'!BK24*($E24=$F$1)</f>
        <v>0</v>
      </c>
      <c r="BL24" s="80">
        <f>'MOD Vectors ALL'!BL24*($E24=$F$1)</f>
        <v>24.238812709506163</v>
      </c>
      <c r="BM24" s="80">
        <f>'MOD Vectors ALL'!BM24*($E24=$F$1)</f>
        <v>14632.547847354121</v>
      </c>
      <c r="BN24" s="80">
        <f>'MOD Vectors ALL'!BN24*($E24=$F$1)</f>
        <v>14632.547847354121</v>
      </c>
      <c r="BO24" s="80">
        <f>'MOD Vectors ALL'!BO24*($E24=$F$1)</f>
        <v>0</v>
      </c>
      <c r="BP24" s="80">
        <f>'MOD Vectors ALL'!BP24*($E24=$F$1)</f>
        <v>0</v>
      </c>
      <c r="BQ24" s="80">
        <f>'MOD Vectors ALL'!BQ24*($E24=$F$1)</f>
        <v>0</v>
      </c>
      <c r="BR24" s="80">
        <f>'MOD Vectors ALL'!BR24*($E24=$F$1)</f>
        <v>0</v>
      </c>
      <c r="BS24" s="80">
        <f>'MOD Vectors ALL'!BS24*($E24=$F$1)</f>
        <v>0</v>
      </c>
      <c r="BT24" s="80">
        <f>'MOD Vectors ALL'!BT24*($E24=$F$1)</f>
        <v>0</v>
      </c>
      <c r="BU24" s="80">
        <f>'MOD Vectors ALL'!BU24*($E24=$F$1)</f>
        <v>0</v>
      </c>
      <c r="BV24" s="80">
        <f>'MOD Vectors ALL'!BV24*($E24=$F$1)</f>
        <v>-14626.128266608132</v>
      </c>
      <c r="BW24" s="80">
        <f>'MOD Vectors ALL'!BW24*($E24=$F$1)</f>
        <v>-14626.128266608132</v>
      </c>
      <c r="BX24" s="80">
        <f>'MOD Vectors ALL'!BX24*($E24=$F$1)</f>
        <v>0</v>
      </c>
      <c r="BY24" s="80">
        <f>'MOD Vectors ALL'!BY24*($E24=$F$1)</f>
        <v>129.63001714118946</v>
      </c>
      <c r="BZ24" s="80">
        <f>'MOD Vectors ALL'!BZ24*($E24=$F$1)</f>
        <v>129.63001714118946</v>
      </c>
      <c r="CA24" s="80">
        <f>'MOD Vectors ALL'!CA24*($E24=$F$1)</f>
        <v>0</v>
      </c>
      <c r="CB24" s="80">
        <f>'MOD Vectors ALL'!CB24*($E24=$F$1)</f>
        <v>-116.56328601023505</v>
      </c>
      <c r="CC24" s="80">
        <f>'MOD Vectors ALL'!CC24*($E24=$F$1)</f>
        <v>-116.56328601023505</v>
      </c>
      <c r="CD24" s="80">
        <f>'MOD Vectors ALL'!CD24*($E24=$F$1)</f>
        <v>0</v>
      </c>
      <c r="CE24" s="80">
        <f>'MOD Vectors ALL'!CE24*($E24=$F$1)</f>
        <v>0</v>
      </c>
      <c r="CF24" s="80">
        <f>'MOD Vectors ALL'!CF24*($E24=$F$1)</f>
        <v>0</v>
      </c>
      <c r="CG24" s="80">
        <f>'MOD Vectors ALL'!CG24*($E24=$F$1)</f>
        <v>0</v>
      </c>
      <c r="CH24" s="80">
        <f>'MOD Vectors ALL'!CH24*($E24=$F$1)</f>
        <v>0</v>
      </c>
      <c r="CI24" s="80">
        <f>'MOD Vectors ALL'!CI24*($E24=$F$1)</f>
        <v>0</v>
      </c>
      <c r="CJ24" s="80">
        <f>'MOD Vectors ALL'!CJ24*($E24=$F$1)</f>
        <v>0</v>
      </c>
      <c r="CK24" s="80">
        <f>'MOD Vectors ALL'!CK24*($E24=$F$1)</f>
        <v>4.7525008325625917</v>
      </c>
      <c r="CL24" s="80">
        <f>'MOD Vectors ALL'!CL24*($E24=$F$1)</f>
        <v>4.7525008325625917</v>
      </c>
      <c r="CM24" s="80">
        <f>'MOD Vectors ALL'!CM24*($E24=$F$1)</f>
        <v>0</v>
      </c>
      <c r="CN24" s="80">
        <f>'MOD Vectors ALL'!CN24*($E24=$F$1)</f>
        <v>0</v>
      </c>
      <c r="CO24" s="80">
        <f>'MOD Vectors ALL'!CO24*($E24=$F$1)</f>
        <v>0</v>
      </c>
      <c r="CP24" s="80">
        <f>'MOD Vectors ALL'!CP24*($E24=$F$1)</f>
        <v>0</v>
      </c>
      <c r="CQ24" s="80">
        <f>'MOD Vectors ALL'!CQ24*($E24=$F$1)</f>
        <v>0</v>
      </c>
      <c r="CR24" s="80">
        <f>'MOD Vectors ALL'!CR24*($E24=$F$1)</f>
        <v>0</v>
      </c>
      <c r="CS24" s="80">
        <f>'MOD Vectors ALL'!CS24*($E24=$F$1)</f>
        <v>0</v>
      </c>
      <c r="CT24" s="80">
        <f>'MOD Vectors ALL'!CT24*($E24=$F$1)</f>
        <v>0</v>
      </c>
      <c r="CU24" s="80">
        <f>'MOD Vectors ALL'!CU24*($E24=$F$1)</f>
        <v>0</v>
      </c>
      <c r="CV24" s="80">
        <f>'MOD Vectors ALL'!CV24*($E24=$F$1)</f>
        <v>0</v>
      </c>
      <c r="CW24" s="80">
        <f>'MOD Vectors ALL'!CW24*($E24=$F$1)</f>
        <v>0</v>
      </c>
      <c r="CX24" s="80">
        <f>'MOD Vectors ALL'!CX24*($E24=$F$1)</f>
        <v>0</v>
      </c>
      <c r="CY24" s="80">
        <f>'MOD Vectors ALL'!CY24*($E24=$F$1)</f>
        <v>0</v>
      </c>
      <c r="CZ24" s="80">
        <f>'MOD Vectors ALL'!CZ24*($E24=$F$1)</f>
        <v>0</v>
      </c>
      <c r="DA24" s="80">
        <f>'MOD Vectors ALL'!DA24*($E24=$F$1)</f>
        <v>0</v>
      </c>
      <c r="DB24" s="80">
        <f>'MOD Vectors ALL'!DB24*($E24=$F$1)</f>
        <v>0</v>
      </c>
      <c r="DC24" s="80">
        <f>'MOD Vectors ALL'!DC24*($E24=$F$1)</f>
        <v>0</v>
      </c>
      <c r="DD24" s="80">
        <f>'MOD Vectors ALL'!DD24*($E24=$F$1)</f>
        <v>0</v>
      </c>
      <c r="DE24" s="80">
        <f>'MOD Vectors ALL'!DE24*($E24=$F$1)</f>
        <v>0</v>
      </c>
      <c r="DF24" s="80">
        <f>'MOD Vectors ALL'!DF24*($E24=$F$1)</f>
        <v>0</v>
      </c>
      <c r="DG24" s="80">
        <f>'MOD Vectors ALL'!DG24*($E24=$F$1)</f>
        <v>0</v>
      </c>
      <c r="DH24" s="80">
        <f>'MOD Vectors ALL'!DH24*($E24=$F$1)</f>
        <v>0</v>
      </c>
      <c r="DI24" s="80">
        <f>'MOD Vectors ALL'!DI24*($E24=$F$1)</f>
        <v>0</v>
      </c>
      <c r="DJ24" s="80">
        <f>'MOD Vectors ALL'!DJ24*($E24=$F$1)</f>
        <v>0</v>
      </c>
      <c r="DK24" s="80">
        <f>'MOD Vectors ALL'!DK24*($E24=$F$1)</f>
        <v>0</v>
      </c>
      <c r="DL24" s="80">
        <f>'MOD Vectors ALL'!DL24*($E24=$F$1)</f>
        <v>0</v>
      </c>
      <c r="DM24" s="80">
        <f>'MOD Vectors ALL'!DM24*($E24=$F$1)</f>
        <v>0</v>
      </c>
      <c r="DN24" s="80">
        <f>'MOD Vectors ALL'!DN24*($E24=$F$1)</f>
        <v>0</v>
      </c>
      <c r="DO24" s="80">
        <f>'MOD Vectors ALL'!DO24*($E24=$F$1)</f>
        <v>0</v>
      </c>
      <c r="DP24" s="80">
        <f>'MOD Vectors ALL'!DP24*($E24=$F$1)</f>
        <v>0</v>
      </c>
      <c r="DQ24" s="80">
        <f>'MOD Vectors ALL'!DQ24*($E24=$F$1)</f>
        <v>-688.51988119680175</v>
      </c>
    </row>
    <row r="25" spans="1:121" x14ac:dyDescent="0.2">
      <c r="A25">
        <v>84</v>
      </c>
      <c r="B25" t="s">
        <v>16</v>
      </c>
      <c r="C25" t="s">
        <v>369</v>
      </c>
      <c r="D25" t="s">
        <v>532</v>
      </c>
      <c r="E25" t="s">
        <v>25</v>
      </c>
      <c r="F25" t="s">
        <v>8</v>
      </c>
      <c r="G25">
        <v>0.75163899999999995</v>
      </c>
      <c r="H25">
        <v>1.70431</v>
      </c>
      <c r="I25" s="80">
        <f>'MOD Vectors ALL'!I25*($E25=$F$1)</f>
        <v>11813.286470953542</v>
      </c>
      <c r="J25" s="80">
        <f>'MOD Vectors ALL'!J25*($E25=$F$1)</f>
        <v>11813.286470953542</v>
      </c>
      <c r="K25" s="80">
        <f>'MOD Vectors ALL'!K25*($E25=$F$1)</f>
        <v>11813.286470953542</v>
      </c>
      <c r="L25" s="80">
        <f>'MOD Vectors ALL'!L25*($E25=$F$1)</f>
        <v>11813.286470953542</v>
      </c>
      <c r="M25" s="80">
        <f>'MOD Vectors ALL'!M25*($E25=$F$1)</f>
        <v>11833.753885348189</v>
      </c>
      <c r="N25" s="80">
        <f>'MOD Vectors ALL'!N25*($E25=$F$1)</f>
        <v>11808.348737084123</v>
      </c>
      <c r="O25" s="80">
        <f>'MOD Vectors ALL'!O25*($E25=$F$1)</f>
        <v>0</v>
      </c>
      <c r="P25" s="80">
        <f>'MOD Vectors ALL'!P25*($E25=$F$1)</f>
        <v>0</v>
      </c>
      <c r="Q25" s="80">
        <f>'MOD Vectors ALL'!Q25*($E25=$F$1)</f>
        <v>0</v>
      </c>
      <c r="R25" s="80">
        <f>'MOD Vectors ALL'!R25*($E25=$F$1)</f>
        <v>0</v>
      </c>
      <c r="S25" s="80">
        <f>'MOD Vectors ALL'!S25*($E25=$F$1)</f>
        <v>7538.4627781402696</v>
      </c>
      <c r="T25" s="80">
        <f>'MOD Vectors ALL'!T25*($E25=$F$1)</f>
        <v>7538.4627781402696</v>
      </c>
      <c r="U25" s="80">
        <f>'MOD Vectors ALL'!U25*($E25=$F$1)</f>
        <v>0</v>
      </c>
      <c r="V25" s="80">
        <f>'MOD Vectors ALL'!V25*($E25=$F$1)</f>
        <v>0</v>
      </c>
      <c r="W25" s="80">
        <f>'MOD Vectors ALL'!W25*($E25=$F$1)</f>
        <v>-251.10197776582712</v>
      </c>
      <c r="X25" s="80">
        <f>'MOD Vectors ALL'!X25*($E25=$F$1)</f>
        <v>0</v>
      </c>
      <c r="Y25" s="80">
        <f>'MOD Vectors ALL'!Y25*($E25=$F$1)</f>
        <v>3810.8797114475728</v>
      </c>
      <c r="Z25" s="80">
        <f>'MOD Vectors ALL'!Z25*($E25=$F$1)</f>
        <v>4520.9879367096792</v>
      </c>
      <c r="AA25" s="80">
        <f>'MOD Vectors ALL'!AA25*($E25=$F$1)</f>
        <v>5108.4230300720164</v>
      </c>
      <c r="AB25" s="80">
        <f>'MOD Vectors ALL'!AB25*($E25=$F$1)</f>
        <v>-587.4350933623374</v>
      </c>
      <c r="AC25" s="80">
        <f>'MOD Vectors ALL'!AC25*($E25=$F$1)</f>
        <v>0</v>
      </c>
      <c r="AD25" s="80">
        <f>'MOD Vectors ALL'!AD25*($E25=$F$1)</f>
        <v>0</v>
      </c>
      <c r="AE25" s="80">
        <f>'MOD Vectors ALL'!AE25*($E25=$F$1)</f>
        <v>0</v>
      </c>
      <c r="AF25" s="80">
        <f>'MOD Vectors ALL'!AF25*($E25=$F$1)</f>
        <v>0</v>
      </c>
      <c r="AG25" s="80">
        <f>'MOD Vectors ALL'!AG25*($E25=$F$1)</f>
        <v>0</v>
      </c>
      <c r="AH25" s="80">
        <f>'MOD Vectors ALL'!AH25*($E25=$F$1)</f>
        <v>0</v>
      </c>
      <c r="AI25" s="80">
        <f>'MOD Vectors ALL'!AI25*($E25=$F$1)</f>
        <v>0</v>
      </c>
      <c r="AJ25" s="80">
        <f>'MOD Vectors ALL'!AJ25*($E25=$F$1)</f>
        <v>0</v>
      </c>
      <c r="AK25" s="80">
        <f>'MOD Vectors ALL'!AK25*($E25=$F$1)</f>
        <v>0</v>
      </c>
      <c r="AL25" s="80">
        <f>'MOD Vectors ALL'!AL25*($E25=$F$1)</f>
        <v>0</v>
      </c>
      <c r="AM25" s="80">
        <f>'MOD Vectors ALL'!AM25*($E25=$F$1)</f>
        <v>0</v>
      </c>
      <c r="AN25" s="80">
        <f>'MOD Vectors ALL'!AN25*($E25=$F$1)</f>
        <v>0</v>
      </c>
      <c r="AO25" s="80">
        <f>'MOD Vectors ALL'!AO25*($E25=$F$1)</f>
        <v>0</v>
      </c>
      <c r="AP25" s="80">
        <f>'MOD Vectors ALL'!AP25*($E25=$F$1)</f>
        <v>0</v>
      </c>
      <c r="AQ25" s="80">
        <f>'MOD Vectors ALL'!AQ25*($E25=$F$1)</f>
        <v>0</v>
      </c>
      <c r="AR25" s="80">
        <f>'MOD Vectors ALL'!AR25*($E25=$F$1)</f>
        <v>25.405148264066852</v>
      </c>
      <c r="AS25" s="80">
        <f>'MOD Vectors ALL'!AS25*($E25=$F$1)</f>
        <v>0</v>
      </c>
      <c r="AT25" s="80">
        <f>'MOD Vectors ALL'!AT25*($E25=$F$1)</f>
        <v>0</v>
      </c>
      <c r="AU25" s="80">
        <f>'MOD Vectors ALL'!AU25*($E25=$F$1)</f>
        <v>0</v>
      </c>
      <c r="AV25" s="80">
        <f>'MOD Vectors ALL'!AV25*($E25=$F$1)</f>
        <v>0</v>
      </c>
      <c r="AW25" s="80">
        <f>'MOD Vectors ALL'!AW25*($E25=$F$1)</f>
        <v>0</v>
      </c>
      <c r="AX25" s="80">
        <f>'MOD Vectors ALL'!AX25*($E25=$F$1)</f>
        <v>0</v>
      </c>
      <c r="AY25" s="80">
        <f>'MOD Vectors ALL'!AY25*($E25=$F$1)</f>
        <v>25.405148264066852</v>
      </c>
      <c r="AZ25" s="80">
        <f>'MOD Vectors ALL'!AZ25*($E25=$F$1)</f>
        <v>25.405148264066852</v>
      </c>
      <c r="BA25" s="80">
        <f>'MOD Vectors ALL'!BA25*($E25=$F$1)</f>
        <v>0</v>
      </c>
      <c r="BB25" s="80">
        <f>'MOD Vectors ALL'!BB25*($E25=$F$1)</f>
        <v>0</v>
      </c>
      <c r="BC25" s="80">
        <f>'MOD Vectors ALL'!BC25*($E25=$F$1)</f>
        <v>0</v>
      </c>
      <c r="BD25" s="80">
        <f>'MOD Vectors ALL'!BD25*($E25=$F$1)</f>
        <v>-20.467414394646489</v>
      </c>
      <c r="BE25" s="80">
        <f>'MOD Vectors ALL'!BE25*($E25=$F$1)</f>
        <v>0</v>
      </c>
      <c r="BF25" s="80">
        <f>'MOD Vectors ALL'!BF25*($E25=$F$1)</f>
        <v>0</v>
      </c>
      <c r="BG25" s="80">
        <f>'MOD Vectors ALL'!BG25*($E25=$F$1)</f>
        <v>0</v>
      </c>
      <c r="BH25" s="80">
        <f>'MOD Vectors ALL'!BH25*($E25=$F$1)</f>
        <v>0</v>
      </c>
      <c r="BI25" s="80">
        <f>'MOD Vectors ALL'!BI25*($E25=$F$1)</f>
        <v>0</v>
      </c>
      <c r="BJ25" s="80">
        <f>'MOD Vectors ALL'!BJ25*($E25=$F$1)</f>
        <v>0</v>
      </c>
      <c r="BK25" s="80">
        <f>'MOD Vectors ALL'!BK25*($E25=$F$1)</f>
        <v>0</v>
      </c>
      <c r="BL25" s="80">
        <f>'MOD Vectors ALL'!BL25*($E25=$F$1)</f>
        <v>-20.467414394646489</v>
      </c>
      <c r="BM25" s="80">
        <f>'MOD Vectors ALL'!BM25*($E25=$F$1)</f>
        <v>3015.4328765172395</v>
      </c>
      <c r="BN25" s="80">
        <f>'MOD Vectors ALL'!BN25*($E25=$F$1)</f>
        <v>3015.4328765172395</v>
      </c>
      <c r="BO25" s="80">
        <f>'MOD Vectors ALL'!BO25*($E25=$F$1)</f>
        <v>0</v>
      </c>
      <c r="BP25" s="80">
        <f>'MOD Vectors ALL'!BP25*($E25=$F$1)</f>
        <v>0</v>
      </c>
      <c r="BQ25" s="80">
        <f>'MOD Vectors ALL'!BQ25*($E25=$F$1)</f>
        <v>0</v>
      </c>
      <c r="BR25" s="80">
        <f>'MOD Vectors ALL'!BR25*($E25=$F$1)</f>
        <v>0</v>
      </c>
      <c r="BS25" s="80">
        <f>'MOD Vectors ALL'!BS25*($E25=$F$1)</f>
        <v>0</v>
      </c>
      <c r="BT25" s="80">
        <f>'MOD Vectors ALL'!BT25*($E25=$F$1)</f>
        <v>0</v>
      </c>
      <c r="BU25" s="80">
        <f>'MOD Vectors ALL'!BU25*($E25=$F$1)</f>
        <v>0</v>
      </c>
      <c r="BV25" s="80">
        <f>'MOD Vectors ALL'!BV25*($E25=$F$1)</f>
        <v>-3014.8955173295149</v>
      </c>
      <c r="BW25" s="80">
        <f>'MOD Vectors ALL'!BW25*($E25=$F$1)</f>
        <v>-3014.8955173295149</v>
      </c>
      <c r="BX25" s="80">
        <f>'MOD Vectors ALL'!BX25*($E25=$F$1)</f>
        <v>0</v>
      </c>
      <c r="BY25" s="80">
        <f>'MOD Vectors ALL'!BY25*($E25=$F$1)</f>
        <v>66.823600322311677</v>
      </c>
      <c r="BZ25" s="80">
        <f>'MOD Vectors ALL'!BZ25*($E25=$F$1)</f>
        <v>66.823600322311677</v>
      </c>
      <c r="CA25" s="80">
        <f>'MOD Vectors ALL'!CA25*($E25=$F$1)</f>
        <v>0</v>
      </c>
      <c r="CB25" s="80">
        <f>'MOD Vectors ALL'!CB25*($E25=$F$1)</f>
        <v>-86.114795161606636</v>
      </c>
      <c r="CC25" s="80">
        <f>'MOD Vectors ALL'!CC25*($E25=$F$1)</f>
        <v>-86.114795161606636</v>
      </c>
      <c r="CD25" s="80">
        <f>'MOD Vectors ALL'!CD25*($E25=$F$1)</f>
        <v>0</v>
      </c>
      <c r="CE25" s="80">
        <f>'MOD Vectors ALL'!CE25*($E25=$F$1)</f>
        <v>0</v>
      </c>
      <c r="CF25" s="80">
        <f>'MOD Vectors ALL'!CF25*($E25=$F$1)</f>
        <v>0</v>
      </c>
      <c r="CG25" s="80">
        <f>'MOD Vectors ALL'!CG25*($E25=$F$1)</f>
        <v>0</v>
      </c>
      <c r="CH25" s="80">
        <f>'MOD Vectors ALL'!CH25*($E25=$F$1)</f>
        <v>0</v>
      </c>
      <c r="CI25" s="80">
        <f>'MOD Vectors ALL'!CI25*($E25=$F$1)</f>
        <v>0</v>
      </c>
      <c r="CJ25" s="80">
        <f>'MOD Vectors ALL'!CJ25*($E25=$F$1)</f>
        <v>0</v>
      </c>
      <c r="CK25" s="80">
        <f>'MOD Vectors ALL'!CK25*($E25=$F$1)</f>
        <v>-1.7135787430757197</v>
      </c>
      <c r="CL25" s="80">
        <f>'MOD Vectors ALL'!CL25*($E25=$F$1)</f>
        <v>-1.7135787430757197</v>
      </c>
      <c r="CM25" s="80">
        <f>'MOD Vectors ALL'!CM25*($E25=$F$1)</f>
        <v>0</v>
      </c>
      <c r="CN25" s="80">
        <f>'MOD Vectors ALL'!CN25*($E25=$F$1)</f>
        <v>0</v>
      </c>
      <c r="CO25" s="80">
        <f>'MOD Vectors ALL'!CO25*($E25=$F$1)</f>
        <v>0</v>
      </c>
      <c r="CP25" s="80">
        <f>'MOD Vectors ALL'!CP25*($E25=$F$1)</f>
        <v>0</v>
      </c>
      <c r="CQ25" s="80">
        <f>'MOD Vectors ALL'!CQ25*($E25=$F$1)</f>
        <v>0</v>
      </c>
      <c r="CR25" s="80">
        <f>'MOD Vectors ALL'!CR25*($E25=$F$1)</f>
        <v>0</v>
      </c>
      <c r="CS25" s="80">
        <f>'MOD Vectors ALL'!CS25*($E25=$F$1)</f>
        <v>0</v>
      </c>
      <c r="CT25" s="80">
        <f>'MOD Vectors ALL'!CT25*($E25=$F$1)</f>
        <v>0</v>
      </c>
      <c r="CU25" s="80">
        <f>'MOD Vectors ALL'!CU25*($E25=$F$1)</f>
        <v>0</v>
      </c>
      <c r="CV25" s="80">
        <f>'MOD Vectors ALL'!CV25*($E25=$F$1)</f>
        <v>0</v>
      </c>
      <c r="CW25" s="80">
        <f>'MOD Vectors ALL'!CW25*($E25=$F$1)</f>
        <v>0</v>
      </c>
      <c r="CX25" s="80">
        <f>'MOD Vectors ALL'!CX25*($E25=$F$1)</f>
        <v>0</v>
      </c>
      <c r="CY25" s="80">
        <f>'MOD Vectors ALL'!CY25*($E25=$F$1)</f>
        <v>0</v>
      </c>
      <c r="CZ25" s="80">
        <f>'MOD Vectors ALL'!CZ25*($E25=$F$1)</f>
        <v>0</v>
      </c>
      <c r="DA25" s="80">
        <f>'MOD Vectors ALL'!DA25*($E25=$F$1)</f>
        <v>0</v>
      </c>
      <c r="DB25" s="80">
        <f>'MOD Vectors ALL'!DB25*($E25=$F$1)</f>
        <v>0</v>
      </c>
      <c r="DC25" s="80">
        <f>'MOD Vectors ALL'!DC25*($E25=$F$1)</f>
        <v>0</v>
      </c>
      <c r="DD25" s="80">
        <f>'MOD Vectors ALL'!DD25*($E25=$F$1)</f>
        <v>0</v>
      </c>
      <c r="DE25" s="80">
        <f>'MOD Vectors ALL'!DE25*($E25=$F$1)</f>
        <v>0</v>
      </c>
      <c r="DF25" s="80">
        <f>'MOD Vectors ALL'!DF25*($E25=$F$1)</f>
        <v>0</v>
      </c>
      <c r="DG25" s="80">
        <f>'MOD Vectors ALL'!DG25*($E25=$F$1)</f>
        <v>0</v>
      </c>
      <c r="DH25" s="80">
        <f>'MOD Vectors ALL'!DH25*($E25=$F$1)</f>
        <v>0</v>
      </c>
      <c r="DI25" s="80">
        <f>'MOD Vectors ALL'!DI25*($E25=$F$1)</f>
        <v>0</v>
      </c>
      <c r="DJ25" s="80">
        <f>'MOD Vectors ALL'!DJ25*($E25=$F$1)</f>
        <v>0</v>
      </c>
      <c r="DK25" s="80">
        <f>'MOD Vectors ALL'!DK25*($E25=$F$1)</f>
        <v>0</v>
      </c>
      <c r="DL25" s="80">
        <f>'MOD Vectors ALL'!DL25*($E25=$F$1)</f>
        <v>0</v>
      </c>
      <c r="DM25" s="80">
        <f>'MOD Vectors ALL'!DM25*($E25=$F$1)</f>
        <v>0</v>
      </c>
      <c r="DN25" s="80">
        <f>'MOD Vectors ALL'!DN25*($E25=$F$1)</f>
        <v>0</v>
      </c>
      <c r="DO25" s="80">
        <f>'MOD Vectors ALL'!DO25*($E25=$F$1)</f>
        <v>0</v>
      </c>
      <c r="DP25" s="80">
        <f>'MOD Vectors ALL'!DP25*($E25=$F$1)</f>
        <v>0</v>
      </c>
      <c r="DQ25" s="80">
        <f>'MOD Vectors ALL'!DQ25*($E25=$F$1)</f>
        <v>-4061.9816892134004</v>
      </c>
    </row>
    <row r="26" spans="1:121" x14ac:dyDescent="0.2">
      <c r="A26">
        <v>85</v>
      </c>
      <c r="B26" t="s">
        <v>16</v>
      </c>
      <c r="C26" t="s">
        <v>369</v>
      </c>
      <c r="D26" t="s">
        <v>532</v>
      </c>
      <c r="E26" t="s">
        <v>25</v>
      </c>
      <c r="F26" t="s">
        <v>35</v>
      </c>
      <c r="G26">
        <v>0.76102199999999998</v>
      </c>
      <c r="H26">
        <v>1.95662</v>
      </c>
      <c r="I26" s="80">
        <f>'MOD Vectors ALL'!I26*($E26=$F$1)</f>
        <v>26658.435189954271</v>
      </c>
      <c r="J26" s="80">
        <f>'MOD Vectors ALL'!J26*($E26=$F$1)</f>
        <v>26658.435189954271</v>
      </c>
      <c r="K26" s="80">
        <f>'MOD Vectors ALL'!K26*($E26=$F$1)</f>
        <v>26658.435189954271</v>
      </c>
      <c r="L26" s="80">
        <f>'MOD Vectors ALL'!L26*($E26=$F$1)</f>
        <v>26658.435189954271</v>
      </c>
      <c r="M26" s="80">
        <f>'MOD Vectors ALL'!M26*($E26=$F$1)</f>
        <v>26657.067953331658</v>
      </c>
      <c r="N26" s="80">
        <f>'MOD Vectors ALL'!N26*($E26=$F$1)</f>
        <v>26653.583929044606</v>
      </c>
      <c r="O26" s="80">
        <f>'MOD Vectors ALL'!O26*($E26=$F$1)</f>
        <v>0</v>
      </c>
      <c r="P26" s="80">
        <f>'MOD Vectors ALL'!P26*($E26=$F$1)</f>
        <v>0</v>
      </c>
      <c r="Q26" s="80">
        <f>'MOD Vectors ALL'!Q26*($E26=$F$1)</f>
        <v>0</v>
      </c>
      <c r="R26" s="80">
        <f>'MOD Vectors ALL'!R26*($E26=$F$1)</f>
        <v>0</v>
      </c>
      <c r="S26" s="80">
        <f>'MOD Vectors ALL'!S26*($E26=$F$1)</f>
        <v>27353.914452467729</v>
      </c>
      <c r="T26" s="80">
        <f>'MOD Vectors ALL'!T26*($E26=$F$1)</f>
        <v>27353.914452467729</v>
      </c>
      <c r="U26" s="80">
        <f>'MOD Vectors ALL'!U26*($E26=$F$1)</f>
        <v>0</v>
      </c>
      <c r="V26" s="80">
        <f>'MOD Vectors ALL'!V26*($E26=$F$1)</f>
        <v>0</v>
      </c>
      <c r="W26" s="80">
        <f>'MOD Vectors ALL'!W26*($E26=$F$1)</f>
        <v>26.65764399718778</v>
      </c>
      <c r="X26" s="80">
        <f>'MOD Vectors ALL'!X26*($E26=$F$1)</f>
        <v>0</v>
      </c>
      <c r="Y26" s="80">
        <f>'MOD Vectors ALL'!Y26*($E26=$F$1)</f>
        <v>838.6365712169212</v>
      </c>
      <c r="Z26" s="80">
        <f>'MOD Vectors ALL'!Z26*($E26=$F$1)</f>
        <v>-726.9881674203159</v>
      </c>
      <c r="AA26" s="80">
        <f>'MOD Vectors ALL'!AA26*($E26=$F$1)</f>
        <v>-340.44191902995499</v>
      </c>
      <c r="AB26" s="80">
        <f>'MOD Vectors ALL'!AB26*($E26=$F$1)</f>
        <v>-386.54624839036092</v>
      </c>
      <c r="AC26" s="80">
        <f>'MOD Vectors ALL'!AC26*($E26=$F$1)</f>
        <v>0</v>
      </c>
      <c r="AD26" s="80">
        <f>'MOD Vectors ALL'!AD26*($E26=$F$1)</f>
        <v>0</v>
      </c>
      <c r="AE26" s="80">
        <f>'MOD Vectors ALL'!AE26*($E26=$F$1)</f>
        <v>0</v>
      </c>
      <c r="AF26" s="80">
        <f>'MOD Vectors ALL'!AF26*($E26=$F$1)</f>
        <v>0</v>
      </c>
      <c r="AG26" s="80">
        <f>'MOD Vectors ALL'!AG26*($E26=$F$1)</f>
        <v>0</v>
      </c>
      <c r="AH26" s="80">
        <f>'MOD Vectors ALL'!AH26*($E26=$F$1)</f>
        <v>0</v>
      </c>
      <c r="AI26" s="80">
        <f>'MOD Vectors ALL'!AI26*($E26=$F$1)</f>
        <v>0</v>
      </c>
      <c r="AJ26" s="80">
        <f>'MOD Vectors ALL'!AJ26*($E26=$F$1)</f>
        <v>0</v>
      </c>
      <c r="AK26" s="80">
        <f>'MOD Vectors ALL'!AK26*($E26=$F$1)</f>
        <v>0</v>
      </c>
      <c r="AL26" s="80">
        <f>'MOD Vectors ALL'!AL26*($E26=$F$1)</f>
        <v>0</v>
      </c>
      <c r="AM26" s="80">
        <f>'MOD Vectors ALL'!AM26*($E26=$F$1)</f>
        <v>0</v>
      </c>
      <c r="AN26" s="80">
        <f>'MOD Vectors ALL'!AN26*($E26=$F$1)</f>
        <v>0</v>
      </c>
      <c r="AO26" s="80">
        <f>'MOD Vectors ALL'!AO26*($E26=$F$1)</f>
        <v>0</v>
      </c>
      <c r="AP26" s="80">
        <f>'MOD Vectors ALL'!AP26*($E26=$F$1)</f>
        <v>0</v>
      </c>
      <c r="AQ26" s="80">
        <f>'MOD Vectors ALL'!AQ26*($E26=$F$1)</f>
        <v>0</v>
      </c>
      <c r="AR26" s="80">
        <f>'MOD Vectors ALL'!AR26*($E26=$F$1)</f>
        <v>3.4840242870576188</v>
      </c>
      <c r="AS26" s="80">
        <f>'MOD Vectors ALL'!AS26*($E26=$F$1)</f>
        <v>0</v>
      </c>
      <c r="AT26" s="80">
        <f>'MOD Vectors ALL'!AT26*($E26=$F$1)</f>
        <v>0</v>
      </c>
      <c r="AU26" s="80">
        <f>'MOD Vectors ALL'!AU26*($E26=$F$1)</f>
        <v>0</v>
      </c>
      <c r="AV26" s="80">
        <f>'MOD Vectors ALL'!AV26*($E26=$F$1)</f>
        <v>0</v>
      </c>
      <c r="AW26" s="80">
        <f>'MOD Vectors ALL'!AW26*($E26=$F$1)</f>
        <v>0</v>
      </c>
      <c r="AX26" s="80">
        <f>'MOD Vectors ALL'!AX26*($E26=$F$1)</f>
        <v>0</v>
      </c>
      <c r="AY26" s="80">
        <f>'MOD Vectors ALL'!AY26*($E26=$F$1)</f>
        <v>3.4840242870576188</v>
      </c>
      <c r="AZ26" s="80">
        <f>'MOD Vectors ALL'!AZ26*($E26=$F$1)</f>
        <v>3.4840242870576188</v>
      </c>
      <c r="BA26" s="80">
        <f>'MOD Vectors ALL'!BA26*($E26=$F$1)</f>
        <v>0</v>
      </c>
      <c r="BB26" s="80">
        <f>'MOD Vectors ALL'!BB26*($E26=$F$1)</f>
        <v>0</v>
      </c>
      <c r="BC26" s="80">
        <f>'MOD Vectors ALL'!BC26*($E26=$F$1)</f>
        <v>0</v>
      </c>
      <c r="BD26" s="80">
        <f>'MOD Vectors ALL'!BD26*($E26=$F$1)</f>
        <v>1.367236622610261</v>
      </c>
      <c r="BE26" s="80">
        <f>'MOD Vectors ALL'!BE26*($E26=$F$1)</f>
        <v>0</v>
      </c>
      <c r="BF26" s="80">
        <f>'MOD Vectors ALL'!BF26*($E26=$F$1)</f>
        <v>0</v>
      </c>
      <c r="BG26" s="80">
        <f>'MOD Vectors ALL'!BG26*($E26=$F$1)</f>
        <v>0</v>
      </c>
      <c r="BH26" s="80">
        <f>'MOD Vectors ALL'!BH26*($E26=$F$1)</f>
        <v>0</v>
      </c>
      <c r="BI26" s="80">
        <f>'MOD Vectors ALL'!BI26*($E26=$F$1)</f>
        <v>0</v>
      </c>
      <c r="BJ26" s="80">
        <f>'MOD Vectors ALL'!BJ26*($E26=$F$1)</f>
        <v>0</v>
      </c>
      <c r="BK26" s="80">
        <f>'MOD Vectors ALL'!BK26*($E26=$F$1)</f>
        <v>0</v>
      </c>
      <c r="BL26" s="80">
        <f>'MOD Vectors ALL'!BL26*($E26=$F$1)</f>
        <v>1.367236622610261</v>
      </c>
      <c r="BM26" s="80">
        <f>'MOD Vectors ALL'!BM26*($E26=$F$1)</f>
        <v>0</v>
      </c>
      <c r="BN26" s="80">
        <f>'MOD Vectors ALL'!BN26*($E26=$F$1)</f>
        <v>0</v>
      </c>
      <c r="BO26" s="80">
        <f>'MOD Vectors ALL'!BO26*($E26=$F$1)</f>
        <v>0</v>
      </c>
      <c r="BP26" s="80">
        <f>'MOD Vectors ALL'!BP26*($E26=$F$1)</f>
        <v>0</v>
      </c>
      <c r="BQ26" s="80">
        <f>'MOD Vectors ALL'!BQ26*($E26=$F$1)</f>
        <v>0</v>
      </c>
      <c r="BR26" s="80">
        <f>'MOD Vectors ALL'!BR26*($E26=$F$1)</f>
        <v>0</v>
      </c>
      <c r="BS26" s="80">
        <f>'MOD Vectors ALL'!BS26*($E26=$F$1)</f>
        <v>0</v>
      </c>
      <c r="BT26" s="80">
        <f>'MOD Vectors ALL'!BT26*($E26=$F$1)</f>
        <v>0</v>
      </c>
      <c r="BU26" s="80">
        <f>'MOD Vectors ALL'!BU26*($E26=$F$1)</f>
        <v>0</v>
      </c>
      <c r="BV26" s="80">
        <f>'MOD Vectors ALL'!BV26*($E26=$F$1)</f>
        <v>0</v>
      </c>
      <c r="BW26" s="80">
        <f>'MOD Vectors ALL'!BW26*($E26=$F$1)</f>
        <v>0</v>
      </c>
      <c r="BX26" s="80">
        <f>'MOD Vectors ALL'!BX26*($E26=$F$1)</f>
        <v>0</v>
      </c>
      <c r="BY26" s="80">
        <f>'MOD Vectors ALL'!BY26*($E26=$F$1)</f>
        <v>0</v>
      </c>
      <c r="BZ26" s="80">
        <f>'MOD Vectors ALL'!BZ26*($E26=$F$1)</f>
        <v>0</v>
      </c>
      <c r="CA26" s="80">
        <f>'MOD Vectors ALL'!CA26*($E26=$F$1)</f>
        <v>0</v>
      </c>
      <c r="CB26" s="80">
        <f>'MOD Vectors ALL'!CB26*($E26=$F$1)</f>
        <v>0</v>
      </c>
      <c r="CC26" s="80">
        <f>'MOD Vectors ALL'!CC26*($E26=$F$1)</f>
        <v>0</v>
      </c>
      <c r="CD26" s="80">
        <f>'MOD Vectors ALL'!CD26*($E26=$F$1)</f>
        <v>0</v>
      </c>
      <c r="CE26" s="80">
        <f>'MOD Vectors ALL'!CE26*($E26=$F$1)</f>
        <v>0</v>
      </c>
      <c r="CF26" s="80">
        <f>'MOD Vectors ALL'!CF26*($E26=$F$1)</f>
        <v>0</v>
      </c>
      <c r="CG26" s="80">
        <f>'MOD Vectors ALL'!CG26*($E26=$F$1)</f>
        <v>0</v>
      </c>
      <c r="CH26" s="80">
        <f>'MOD Vectors ALL'!CH26*($E26=$F$1)</f>
        <v>0</v>
      </c>
      <c r="CI26" s="80">
        <f>'MOD Vectors ALL'!CI26*($E26=$F$1)</f>
        <v>0</v>
      </c>
      <c r="CJ26" s="80">
        <f>'MOD Vectors ALL'!CJ26*($E26=$F$1)</f>
        <v>0</v>
      </c>
      <c r="CK26" s="80">
        <f>'MOD Vectors ALL'!CK26*($E26=$F$1)</f>
        <v>1.367236622610261</v>
      </c>
      <c r="CL26" s="80">
        <f>'MOD Vectors ALL'!CL26*($E26=$F$1)</f>
        <v>1.367236622610261</v>
      </c>
      <c r="CM26" s="80">
        <f>'MOD Vectors ALL'!CM26*($E26=$F$1)</f>
        <v>0</v>
      </c>
      <c r="CN26" s="80">
        <f>'MOD Vectors ALL'!CN26*($E26=$F$1)</f>
        <v>0</v>
      </c>
      <c r="CO26" s="80">
        <f>'MOD Vectors ALL'!CO26*($E26=$F$1)</f>
        <v>0</v>
      </c>
      <c r="CP26" s="80">
        <f>'MOD Vectors ALL'!CP26*($E26=$F$1)</f>
        <v>0</v>
      </c>
      <c r="CQ26" s="80">
        <f>'MOD Vectors ALL'!CQ26*($E26=$F$1)</f>
        <v>0</v>
      </c>
      <c r="CR26" s="80">
        <f>'MOD Vectors ALL'!CR26*($E26=$F$1)</f>
        <v>0</v>
      </c>
      <c r="CS26" s="80">
        <f>'MOD Vectors ALL'!CS26*($E26=$F$1)</f>
        <v>0</v>
      </c>
      <c r="CT26" s="80">
        <f>'MOD Vectors ALL'!CT26*($E26=$F$1)</f>
        <v>0</v>
      </c>
      <c r="CU26" s="80">
        <f>'MOD Vectors ALL'!CU26*($E26=$F$1)</f>
        <v>0</v>
      </c>
      <c r="CV26" s="80">
        <f>'MOD Vectors ALL'!CV26*($E26=$F$1)</f>
        <v>0</v>
      </c>
      <c r="CW26" s="80">
        <f>'MOD Vectors ALL'!CW26*($E26=$F$1)</f>
        <v>0</v>
      </c>
      <c r="CX26" s="80">
        <f>'MOD Vectors ALL'!CX26*($E26=$F$1)</f>
        <v>0</v>
      </c>
      <c r="CY26" s="80">
        <f>'MOD Vectors ALL'!CY26*($E26=$F$1)</f>
        <v>0</v>
      </c>
      <c r="CZ26" s="80">
        <f>'MOD Vectors ALL'!CZ26*($E26=$F$1)</f>
        <v>0</v>
      </c>
      <c r="DA26" s="80">
        <f>'MOD Vectors ALL'!DA26*($E26=$F$1)</f>
        <v>0</v>
      </c>
      <c r="DB26" s="80">
        <f>'MOD Vectors ALL'!DB26*($E26=$F$1)</f>
        <v>0</v>
      </c>
      <c r="DC26" s="80">
        <f>'MOD Vectors ALL'!DC26*($E26=$F$1)</f>
        <v>0</v>
      </c>
      <c r="DD26" s="80">
        <f>'MOD Vectors ALL'!DD26*($E26=$F$1)</f>
        <v>0</v>
      </c>
      <c r="DE26" s="80">
        <f>'MOD Vectors ALL'!DE26*($E26=$F$1)</f>
        <v>0</v>
      </c>
      <c r="DF26" s="80">
        <f>'MOD Vectors ALL'!DF26*($E26=$F$1)</f>
        <v>0</v>
      </c>
      <c r="DG26" s="80">
        <f>'MOD Vectors ALL'!DG26*($E26=$F$1)</f>
        <v>0</v>
      </c>
      <c r="DH26" s="80">
        <f>'MOD Vectors ALL'!DH26*($E26=$F$1)</f>
        <v>0</v>
      </c>
      <c r="DI26" s="80">
        <f>'MOD Vectors ALL'!DI26*($E26=$F$1)</f>
        <v>0</v>
      </c>
      <c r="DJ26" s="80">
        <f>'MOD Vectors ALL'!DJ26*($E26=$F$1)</f>
        <v>0</v>
      </c>
      <c r="DK26" s="80">
        <f>'MOD Vectors ALL'!DK26*($E26=$F$1)</f>
        <v>0</v>
      </c>
      <c r="DL26" s="80">
        <f>'MOD Vectors ALL'!DL26*($E26=$F$1)</f>
        <v>0</v>
      </c>
      <c r="DM26" s="80">
        <f>'MOD Vectors ALL'!DM26*($E26=$F$1)</f>
        <v>0</v>
      </c>
      <c r="DN26" s="80">
        <f>'MOD Vectors ALL'!DN26*($E26=$F$1)</f>
        <v>0</v>
      </c>
      <c r="DO26" s="80">
        <f>'MOD Vectors ALL'!DO26*($E26=$F$1)</f>
        <v>0</v>
      </c>
      <c r="DP26" s="80">
        <f>'MOD Vectors ALL'!DP26*($E26=$F$1)</f>
        <v>0</v>
      </c>
      <c r="DQ26" s="80">
        <f>'MOD Vectors ALL'!DQ26*($E26=$F$1)</f>
        <v>-811.97892721973358</v>
      </c>
    </row>
    <row r="27" spans="1:121" x14ac:dyDescent="0.2">
      <c r="A27">
        <v>86</v>
      </c>
      <c r="B27" t="s">
        <v>16</v>
      </c>
      <c r="C27" t="s">
        <v>369</v>
      </c>
      <c r="D27" t="s">
        <v>532</v>
      </c>
      <c r="E27" t="s">
        <v>25</v>
      </c>
      <c r="F27" t="s">
        <v>36</v>
      </c>
      <c r="G27">
        <v>0.76340300000000005</v>
      </c>
      <c r="H27">
        <v>2.0989200000000001</v>
      </c>
      <c r="I27" s="80">
        <f>'MOD Vectors ALL'!I27*($E27=$F$1)</f>
        <v>10812.006196268674</v>
      </c>
      <c r="J27" s="80">
        <f>'MOD Vectors ALL'!J27*($E27=$F$1)</f>
        <v>10812.006196268674</v>
      </c>
      <c r="K27" s="80">
        <f>'MOD Vectors ALL'!K27*($E27=$F$1)</f>
        <v>10812.006196268674</v>
      </c>
      <c r="L27" s="80">
        <f>'MOD Vectors ALL'!L27*($E27=$F$1)</f>
        <v>10812.006196268674</v>
      </c>
      <c r="M27" s="80">
        <f>'MOD Vectors ALL'!M27*($E27=$F$1)</f>
        <v>10812.006196268674</v>
      </c>
      <c r="N27" s="80">
        <f>'MOD Vectors ALL'!N27*($E27=$F$1)</f>
        <v>10812.006196268674</v>
      </c>
      <c r="O27" s="80">
        <f>'MOD Vectors ALL'!O27*($E27=$F$1)</f>
        <v>0</v>
      </c>
      <c r="P27" s="80">
        <f>'MOD Vectors ALL'!P27*($E27=$F$1)</f>
        <v>0</v>
      </c>
      <c r="Q27" s="80">
        <f>'MOD Vectors ALL'!Q27*($E27=$F$1)</f>
        <v>0</v>
      </c>
      <c r="R27" s="80">
        <f>'MOD Vectors ALL'!R27*($E27=$F$1)</f>
        <v>0</v>
      </c>
      <c r="S27" s="80">
        <f>'MOD Vectors ALL'!S27*($E27=$F$1)</f>
        <v>0</v>
      </c>
      <c r="T27" s="80">
        <f>'MOD Vectors ALL'!T27*($E27=$F$1)</f>
        <v>0</v>
      </c>
      <c r="U27" s="80">
        <f>'MOD Vectors ALL'!U27*($E27=$F$1)</f>
        <v>0</v>
      </c>
      <c r="V27" s="80">
        <f>'MOD Vectors ALL'!V27*($E27=$F$1)</f>
        <v>0</v>
      </c>
      <c r="W27" s="80">
        <f>'MOD Vectors ALL'!W27*($E27=$F$1)</f>
        <v>-31.516527629403907</v>
      </c>
      <c r="X27" s="80">
        <f>'MOD Vectors ALL'!X27*($E27=$F$1)</f>
        <v>0</v>
      </c>
      <c r="Y27" s="80">
        <f>'MOD Vectors ALL'!Y27*($E27=$F$1)</f>
        <v>-31.516527629403907</v>
      </c>
      <c r="Z27" s="80">
        <f>'MOD Vectors ALL'!Z27*($E27=$F$1)</f>
        <v>10843.522723898079</v>
      </c>
      <c r="AA27" s="80">
        <f>'MOD Vectors ALL'!AA27*($E27=$F$1)</f>
        <v>4478.7450323970079</v>
      </c>
      <c r="AB27" s="80">
        <f>'MOD Vectors ALL'!AB27*($E27=$F$1)</f>
        <v>6364.77769150107</v>
      </c>
      <c r="AC27" s="80">
        <f>'MOD Vectors ALL'!AC27*($E27=$F$1)</f>
        <v>0</v>
      </c>
      <c r="AD27" s="80">
        <f>'MOD Vectors ALL'!AD27*($E27=$F$1)</f>
        <v>0</v>
      </c>
      <c r="AE27" s="80">
        <f>'MOD Vectors ALL'!AE27*($E27=$F$1)</f>
        <v>0</v>
      </c>
      <c r="AF27" s="80">
        <f>'MOD Vectors ALL'!AF27*($E27=$F$1)</f>
        <v>0</v>
      </c>
      <c r="AG27" s="80">
        <f>'MOD Vectors ALL'!AG27*($E27=$F$1)</f>
        <v>0</v>
      </c>
      <c r="AH27" s="80">
        <f>'MOD Vectors ALL'!AH27*($E27=$F$1)</f>
        <v>0</v>
      </c>
      <c r="AI27" s="80">
        <f>'MOD Vectors ALL'!AI27*($E27=$F$1)</f>
        <v>0</v>
      </c>
      <c r="AJ27" s="80">
        <f>'MOD Vectors ALL'!AJ27*($E27=$F$1)</f>
        <v>0</v>
      </c>
      <c r="AK27" s="80">
        <f>'MOD Vectors ALL'!AK27*($E27=$F$1)</f>
        <v>0</v>
      </c>
      <c r="AL27" s="80">
        <f>'MOD Vectors ALL'!AL27*($E27=$F$1)</f>
        <v>0</v>
      </c>
      <c r="AM27" s="80">
        <f>'MOD Vectors ALL'!AM27*($E27=$F$1)</f>
        <v>0</v>
      </c>
      <c r="AN27" s="80">
        <f>'MOD Vectors ALL'!AN27*($E27=$F$1)</f>
        <v>0</v>
      </c>
      <c r="AO27" s="80">
        <f>'MOD Vectors ALL'!AO27*($E27=$F$1)</f>
        <v>0</v>
      </c>
      <c r="AP27" s="80">
        <f>'MOD Vectors ALL'!AP27*($E27=$F$1)</f>
        <v>0</v>
      </c>
      <c r="AQ27" s="80">
        <f>'MOD Vectors ALL'!AQ27*($E27=$F$1)</f>
        <v>0</v>
      </c>
      <c r="AR27" s="80">
        <f>'MOD Vectors ALL'!AR27*($E27=$F$1)</f>
        <v>0</v>
      </c>
      <c r="AS27" s="80">
        <f>'MOD Vectors ALL'!AS27*($E27=$F$1)</f>
        <v>0</v>
      </c>
      <c r="AT27" s="80">
        <f>'MOD Vectors ALL'!AT27*($E27=$F$1)</f>
        <v>0</v>
      </c>
      <c r="AU27" s="80">
        <f>'MOD Vectors ALL'!AU27*($E27=$F$1)</f>
        <v>0</v>
      </c>
      <c r="AV27" s="80">
        <f>'MOD Vectors ALL'!AV27*($E27=$F$1)</f>
        <v>0</v>
      </c>
      <c r="AW27" s="80">
        <f>'MOD Vectors ALL'!AW27*($E27=$F$1)</f>
        <v>0</v>
      </c>
      <c r="AX27" s="80">
        <f>'MOD Vectors ALL'!AX27*($E27=$F$1)</f>
        <v>0</v>
      </c>
      <c r="AY27" s="80">
        <f>'MOD Vectors ALL'!AY27*($E27=$F$1)</f>
        <v>0</v>
      </c>
      <c r="AZ27" s="80">
        <f>'MOD Vectors ALL'!AZ27*($E27=$F$1)</f>
        <v>0</v>
      </c>
      <c r="BA27" s="80">
        <f>'MOD Vectors ALL'!BA27*($E27=$F$1)</f>
        <v>0</v>
      </c>
      <c r="BB27" s="80">
        <f>'MOD Vectors ALL'!BB27*($E27=$F$1)</f>
        <v>0</v>
      </c>
      <c r="BC27" s="80">
        <f>'MOD Vectors ALL'!BC27*($E27=$F$1)</f>
        <v>0</v>
      </c>
      <c r="BD27" s="80">
        <f>'MOD Vectors ALL'!BD27*($E27=$F$1)</f>
        <v>0</v>
      </c>
      <c r="BE27" s="80">
        <f>'MOD Vectors ALL'!BE27*($E27=$F$1)</f>
        <v>0</v>
      </c>
      <c r="BF27" s="80">
        <f>'MOD Vectors ALL'!BF27*($E27=$F$1)</f>
        <v>0</v>
      </c>
      <c r="BG27" s="80">
        <f>'MOD Vectors ALL'!BG27*($E27=$F$1)</f>
        <v>0</v>
      </c>
      <c r="BH27" s="80">
        <f>'MOD Vectors ALL'!BH27*($E27=$F$1)</f>
        <v>0</v>
      </c>
      <c r="BI27" s="80">
        <f>'MOD Vectors ALL'!BI27*($E27=$F$1)</f>
        <v>0</v>
      </c>
      <c r="BJ27" s="80">
        <f>'MOD Vectors ALL'!BJ27*($E27=$F$1)</f>
        <v>0</v>
      </c>
      <c r="BK27" s="80">
        <f>'MOD Vectors ALL'!BK27*($E27=$F$1)</f>
        <v>0</v>
      </c>
      <c r="BL27" s="80">
        <f>'MOD Vectors ALL'!BL27*($E27=$F$1)</f>
        <v>0</v>
      </c>
      <c r="BM27" s="80">
        <f>'MOD Vectors ALL'!BM27*($E27=$F$1)</f>
        <v>0</v>
      </c>
      <c r="BN27" s="80">
        <f>'MOD Vectors ALL'!BN27*($E27=$F$1)</f>
        <v>0</v>
      </c>
      <c r="BO27" s="80">
        <f>'MOD Vectors ALL'!BO27*($E27=$F$1)</f>
        <v>0</v>
      </c>
      <c r="BP27" s="80">
        <f>'MOD Vectors ALL'!BP27*($E27=$F$1)</f>
        <v>0</v>
      </c>
      <c r="BQ27" s="80">
        <f>'MOD Vectors ALL'!BQ27*($E27=$F$1)</f>
        <v>0</v>
      </c>
      <c r="BR27" s="80">
        <f>'MOD Vectors ALL'!BR27*($E27=$F$1)</f>
        <v>0</v>
      </c>
      <c r="BS27" s="80">
        <f>'MOD Vectors ALL'!BS27*($E27=$F$1)</f>
        <v>0</v>
      </c>
      <c r="BT27" s="80">
        <f>'MOD Vectors ALL'!BT27*($E27=$F$1)</f>
        <v>0</v>
      </c>
      <c r="BU27" s="80">
        <f>'MOD Vectors ALL'!BU27*($E27=$F$1)</f>
        <v>0</v>
      </c>
      <c r="BV27" s="80">
        <f>'MOD Vectors ALL'!BV27*($E27=$F$1)</f>
        <v>0</v>
      </c>
      <c r="BW27" s="80">
        <f>'MOD Vectors ALL'!BW27*($E27=$F$1)</f>
        <v>0</v>
      </c>
      <c r="BX27" s="80">
        <f>'MOD Vectors ALL'!BX27*($E27=$F$1)</f>
        <v>0</v>
      </c>
      <c r="BY27" s="80">
        <f>'MOD Vectors ALL'!BY27*($E27=$F$1)</f>
        <v>0</v>
      </c>
      <c r="BZ27" s="80">
        <f>'MOD Vectors ALL'!BZ27*($E27=$F$1)</f>
        <v>0</v>
      </c>
      <c r="CA27" s="80">
        <f>'MOD Vectors ALL'!CA27*($E27=$F$1)</f>
        <v>0</v>
      </c>
      <c r="CB27" s="80">
        <f>'MOD Vectors ALL'!CB27*($E27=$F$1)</f>
        <v>0</v>
      </c>
      <c r="CC27" s="80">
        <f>'MOD Vectors ALL'!CC27*($E27=$F$1)</f>
        <v>0</v>
      </c>
      <c r="CD27" s="80">
        <f>'MOD Vectors ALL'!CD27*($E27=$F$1)</f>
        <v>0</v>
      </c>
      <c r="CE27" s="80">
        <f>'MOD Vectors ALL'!CE27*($E27=$F$1)</f>
        <v>0</v>
      </c>
      <c r="CF27" s="80">
        <f>'MOD Vectors ALL'!CF27*($E27=$F$1)</f>
        <v>0</v>
      </c>
      <c r="CG27" s="80">
        <f>'MOD Vectors ALL'!CG27*($E27=$F$1)</f>
        <v>0</v>
      </c>
      <c r="CH27" s="80">
        <f>'MOD Vectors ALL'!CH27*($E27=$F$1)</f>
        <v>0</v>
      </c>
      <c r="CI27" s="80">
        <f>'MOD Vectors ALL'!CI27*($E27=$F$1)</f>
        <v>0</v>
      </c>
      <c r="CJ27" s="80">
        <f>'MOD Vectors ALL'!CJ27*($E27=$F$1)</f>
        <v>0</v>
      </c>
      <c r="CK27" s="80">
        <f>'MOD Vectors ALL'!CK27*($E27=$F$1)</f>
        <v>0</v>
      </c>
      <c r="CL27" s="80">
        <f>'MOD Vectors ALL'!CL27*($E27=$F$1)</f>
        <v>0</v>
      </c>
      <c r="CM27" s="80">
        <f>'MOD Vectors ALL'!CM27*($E27=$F$1)</f>
        <v>0</v>
      </c>
      <c r="CN27" s="80">
        <f>'MOD Vectors ALL'!CN27*($E27=$F$1)</f>
        <v>0</v>
      </c>
      <c r="CO27" s="80">
        <f>'MOD Vectors ALL'!CO27*($E27=$F$1)</f>
        <v>0</v>
      </c>
      <c r="CP27" s="80">
        <f>'MOD Vectors ALL'!CP27*($E27=$F$1)</f>
        <v>0</v>
      </c>
      <c r="CQ27" s="80">
        <f>'MOD Vectors ALL'!CQ27*($E27=$F$1)</f>
        <v>0</v>
      </c>
      <c r="CR27" s="80">
        <f>'MOD Vectors ALL'!CR27*($E27=$F$1)</f>
        <v>0</v>
      </c>
      <c r="CS27" s="80">
        <f>'MOD Vectors ALL'!CS27*($E27=$F$1)</f>
        <v>0</v>
      </c>
      <c r="CT27" s="80">
        <f>'MOD Vectors ALL'!CT27*($E27=$F$1)</f>
        <v>0</v>
      </c>
      <c r="CU27" s="80">
        <f>'MOD Vectors ALL'!CU27*($E27=$F$1)</f>
        <v>0</v>
      </c>
      <c r="CV27" s="80">
        <f>'MOD Vectors ALL'!CV27*($E27=$F$1)</f>
        <v>0</v>
      </c>
      <c r="CW27" s="80">
        <f>'MOD Vectors ALL'!CW27*($E27=$F$1)</f>
        <v>0</v>
      </c>
      <c r="CX27" s="80">
        <f>'MOD Vectors ALL'!CX27*($E27=$F$1)</f>
        <v>0</v>
      </c>
      <c r="CY27" s="80">
        <f>'MOD Vectors ALL'!CY27*($E27=$F$1)</f>
        <v>0</v>
      </c>
      <c r="CZ27" s="80">
        <f>'MOD Vectors ALL'!CZ27*($E27=$F$1)</f>
        <v>0</v>
      </c>
      <c r="DA27" s="80">
        <f>'MOD Vectors ALL'!DA27*($E27=$F$1)</f>
        <v>0</v>
      </c>
      <c r="DB27" s="80">
        <f>'MOD Vectors ALL'!DB27*($E27=$F$1)</f>
        <v>0</v>
      </c>
      <c r="DC27" s="80">
        <f>'MOD Vectors ALL'!DC27*($E27=$F$1)</f>
        <v>0</v>
      </c>
      <c r="DD27" s="80">
        <f>'MOD Vectors ALL'!DD27*($E27=$F$1)</f>
        <v>0</v>
      </c>
      <c r="DE27" s="80">
        <f>'MOD Vectors ALL'!DE27*($E27=$F$1)</f>
        <v>0</v>
      </c>
      <c r="DF27" s="80">
        <f>'MOD Vectors ALL'!DF27*($E27=$F$1)</f>
        <v>0</v>
      </c>
      <c r="DG27" s="80">
        <f>'MOD Vectors ALL'!DG27*($E27=$F$1)</f>
        <v>0</v>
      </c>
      <c r="DH27" s="80">
        <f>'MOD Vectors ALL'!DH27*($E27=$F$1)</f>
        <v>0</v>
      </c>
      <c r="DI27" s="80">
        <f>'MOD Vectors ALL'!DI27*($E27=$F$1)</f>
        <v>0</v>
      </c>
      <c r="DJ27" s="80">
        <f>'MOD Vectors ALL'!DJ27*($E27=$F$1)</f>
        <v>0</v>
      </c>
      <c r="DK27" s="80">
        <f>'MOD Vectors ALL'!DK27*($E27=$F$1)</f>
        <v>0</v>
      </c>
      <c r="DL27" s="80">
        <f>'MOD Vectors ALL'!DL27*($E27=$F$1)</f>
        <v>0</v>
      </c>
      <c r="DM27" s="80">
        <f>'MOD Vectors ALL'!DM27*($E27=$F$1)</f>
        <v>0</v>
      </c>
      <c r="DN27" s="80">
        <f>'MOD Vectors ALL'!DN27*($E27=$F$1)</f>
        <v>0</v>
      </c>
      <c r="DO27" s="80">
        <f>'MOD Vectors ALL'!DO27*($E27=$F$1)</f>
        <v>0</v>
      </c>
      <c r="DP27" s="80">
        <f>'MOD Vectors ALL'!DP27*($E27=$F$1)</f>
        <v>0</v>
      </c>
      <c r="DQ27" s="80">
        <f>'MOD Vectors ALL'!DQ27*($E27=$F$1)</f>
        <v>0</v>
      </c>
    </row>
    <row r="28" spans="1:121" x14ac:dyDescent="0.2">
      <c r="A28">
        <v>87</v>
      </c>
      <c r="B28" t="s">
        <v>16</v>
      </c>
      <c r="C28" t="s">
        <v>369</v>
      </c>
      <c r="D28" t="s">
        <v>532</v>
      </c>
      <c r="E28" t="s">
        <v>25</v>
      </c>
      <c r="F28" t="s">
        <v>37</v>
      </c>
      <c r="G28">
        <v>0.76615900000000003</v>
      </c>
      <c r="H28">
        <v>2.2057899999999999</v>
      </c>
      <c r="I28" s="80">
        <f>'MOD Vectors ALL'!I28*($E28=$F$1)</f>
        <v>1246.7197944826746</v>
      </c>
      <c r="J28" s="80">
        <f>'MOD Vectors ALL'!J28*($E28=$F$1)</f>
        <v>1246.7197944826746</v>
      </c>
      <c r="K28" s="80">
        <f>'MOD Vectors ALL'!K28*($E28=$F$1)</f>
        <v>1246.7197944826746</v>
      </c>
      <c r="L28" s="80">
        <f>'MOD Vectors ALL'!L28*($E28=$F$1)</f>
        <v>1246.7197944826746</v>
      </c>
      <c r="M28" s="80">
        <f>'MOD Vectors ALL'!M28*($E28=$F$1)</f>
        <v>1246.7197944826746</v>
      </c>
      <c r="N28" s="80">
        <f>'MOD Vectors ALL'!N28*($E28=$F$1)</f>
        <v>1246.7197944826746</v>
      </c>
      <c r="O28" s="80">
        <f>'MOD Vectors ALL'!O28*($E28=$F$1)</f>
        <v>0</v>
      </c>
      <c r="P28" s="80">
        <f>'MOD Vectors ALL'!P28*($E28=$F$1)</f>
        <v>0</v>
      </c>
      <c r="Q28" s="80">
        <f>'MOD Vectors ALL'!Q28*($E28=$F$1)</f>
        <v>0</v>
      </c>
      <c r="R28" s="80">
        <f>'MOD Vectors ALL'!R28*($E28=$F$1)</f>
        <v>0</v>
      </c>
      <c r="S28" s="80">
        <f>'MOD Vectors ALL'!S28*($E28=$F$1)</f>
        <v>0</v>
      </c>
      <c r="T28" s="80">
        <f>'MOD Vectors ALL'!T28*($E28=$F$1)</f>
        <v>0</v>
      </c>
      <c r="U28" s="80">
        <f>'MOD Vectors ALL'!U28*($E28=$F$1)</f>
        <v>0</v>
      </c>
      <c r="V28" s="80">
        <f>'MOD Vectors ALL'!V28*($E28=$F$1)</f>
        <v>0</v>
      </c>
      <c r="W28" s="80">
        <f>'MOD Vectors ALL'!W28*($E28=$F$1)</f>
        <v>0</v>
      </c>
      <c r="X28" s="80">
        <f>'MOD Vectors ALL'!X28*($E28=$F$1)</f>
        <v>0</v>
      </c>
      <c r="Y28" s="80">
        <f>'MOD Vectors ALL'!Y28*($E28=$F$1)</f>
        <v>0</v>
      </c>
      <c r="Z28" s="80">
        <f>'MOD Vectors ALL'!Z28*($E28=$F$1)</f>
        <v>1246.7197944826746</v>
      </c>
      <c r="AA28" s="80">
        <f>'MOD Vectors ALL'!AA28*($E28=$F$1)</f>
        <v>538.15021917359161</v>
      </c>
      <c r="AB28" s="80">
        <f>'MOD Vectors ALL'!AB28*($E28=$F$1)</f>
        <v>708.56957530908312</v>
      </c>
      <c r="AC28" s="80">
        <f>'MOD Vectors ALL'!AC28*($E28=$F$1)</f>
        <v>0</v>
      </c>
      <c r="AD28" s="80">
        <f>'MOD Vectors ALL'!AD28*($E28=$F$1)</f>
        <v>0</v>
      </c>
      <c r="AE28" s="80">
        <f>'MOD Vectors ALL'!AE28*($E28=$F$1)</f>
        <v>0</v>
      </c>
      <c r="AF28" s="80">
        <f>'MOD Vectors ALL'!AF28*($E28=$F$1)</f>
        <v>0</v>
      </c>
      <c r="AG28" s="80">
        <f>'MOD Vectors ALL'!AG28*($E28=$F$1)</f>
        <v>0</v>
      </c>
      <c r="AH28" s="80">
        <f>'MOD Vectors ALL'!AH28*($E28=$F$1)</f>
        <v>0</v>
      </c>
      <c r="AI28" s="80">
        <f>'MOD Vectors ALL'!AI28*($E28=$F$1)</f>
        <v>0</v>
      </c>
      <c r="AJ28" s="80">
        <f>'MOD Vectors ALL'!AJ28*($E28=$F$1)</f>
        <v>0</v>
      </c>
      <c r="AK28" s="80">
        <f>'MOD Vectors ALL'!AK28*($E28=$F$1)</f>
        <v>0</v>
      </c>
      <c r="AL28" s="80">
        <f>'MOD Vectors ALL'!AL28*($E28=$F$1)</f>
        <v>0</v>
      </c>
      <c r="AM28" s="80">
        <f>'MOD Vectors ALL'!AM28*($E28=$F$1)</f>
        <v>0</v>
      </c>
      <c r="AN28" s="80">
        <f>'MOD Vectors ALL'!AN28*($E28=$F$1)</f>
        <v>0</v>
      </c>
      <c r="AO28" s="80">
        <f>'MOD Vectors ALL'!AO28*($E28=$F$1)</f>
        <v>0</v>
      </c>
      <c r="AP28" s="80">
        <f>'MOD Vectors ALL'!AP28*($E28=$F$1)</f>
        <v>0</v>
      </c>
      <c r="AQ28" s="80">
        <f>'MOD Vectors ALL'!AQ28*($E28=$F$1)</f>
        <v>0</v>
      </c>
      <c r="AR28" s="80">
        <f>'MOD Vectors ALL'!AR28*($E28=$F$1)</f>
        <v>0</v>
      </c>
      <c r="AS28" s="80">
        <f>'MOD Vectors ALL'!AS28*($E28=$F$1)</f>
        <v>0</v>
      </c>
      <c r="AT28" s="80">
        <f>'MOD Vectors ALL'!AT28*($E28=$F$1)</f>
        <v>0</v>
      </c>
      <c r="AU28" s="80">
        <f>'MOD Vectors ALL'!AU28*($E28=$F$1)</f>
        <v>0</v>
      </c>
      <c r="AV28" s="80">
        <f>'MOD Vectors ALL'!AV28*($E28=$F$1)</f>
        <v>0</v>
      </c>
      <c r="AW28" s="80">
        <f>'MOD Vectors ALL'!AW28*($E28=$F$1)</f>
        <v>0</v>
      </c>
      <c r="AX28" s="80">
        <f>'MOD Vectors ALL'!AX28*($E28=$F$1)</f>
        <v>0</v>
      </c>
      <c r="AY28" s="80">
        <f>'MOD Vectors ALL'!AY28*($E28=$F$1)</f>
        <v>0</v>
      </c>
      <c r="AZ28" s="80">
        <f>'MOD Vectors ALL'!AZ28*($E28=$F$1)</f>
        <v>0</v>
      </c>
      <c r="BA28" s="80">
        <f>'MOD Vectors ALL'!BA28*($E28=$F$1)</f>
        <v>0</v>
      </c>
      <c r="BB28" s="80">
        <f>'MOD Vectors ALL'!BB28*($E28=$F$1)</f>
        <v>0</v>
      </c>
      <c r="BC28" s="80">
        <f>'MOD Vectors ALL'!BC28*($E28=$F$1)</f>
        <v>0</v>
      </c>
      <c r="BD28" s="80">
        <f>'MOD Vectors ALL'!BD28*($E28=$F$1)</f>
        <v>0</v>
      </c>
      <c r="BE28" s="80">
        <f>'MOD Vectors ALL'!BE28*($E28=$F$1)</f>
        <v>0</v>
      </c>
      <c r="BF28" s="80">
        <f>'MOD Vectors ALL'!BF28*($E28=$F$1)</f>
        <v>0</v>
      </c>
      <c r="BG28" s="80">
        <f>'MOD Vectors ALL'!BG28*($E28=$F$1)</f>
        <v>0</v>
      </c>
      <c r="BH28" s="80">
        <f>'MOD Vectors ALL'!BH28*($E28=$F$1)</f>
        <v>0</v>
      </c>
      <c r="BI28" s="80">
        <f>'MOD Vectors ALL'!BI28*($E28=$F$1)</f>
        <v>0</v>
      </c>
      <c r="BJ28" s="80">
        <f>'MOD Vectors ALL'!BJ28*($E28=$F$1)</f>
        <v>0</v>
      </c>
      <c r="BK28" s="80">
        <f>'MOD Vectors ALL'!BK28*($E28=$F$1)</f>
        <v>0</v>
      </c>
      <c r="BL28" s="80">
        <f>'MOD Vectors ALL'!BL28*($E28=$F$1)</f>
        <v>0</v>
      </c>
      <c r="BM28" s="80">
        <f>'MOD Vectors ALL'!BM28*($E28=$F$1)</f>
        <v>0</v>
      </c>
      <c r="BN28" s="80">
        <f>'MOD Vectors ALL'!BN28*($E28=$F$1)</f>
        <v>0</v>
      </c>
      <c r="BO28" s="80">
        <f>'MOD Vectors ALL'!BO28*($E28=$F$1)</f>
        <v>0</v>
      </c>
      <c r="BP28" s="80">
        <f>'MOD Vectors ALL'!BP28*($E28=$F$1)</f>
        <v>0</v>
      </c>
      <c r="BQ28" s="80">
        <f>'MOD Vectors ALL'!BQ28*($E28=$F$1)</f>
        <v>0</v>
      </c>
      <c r="BR28" s="80">
        <f>'MOD Vectors ALL'!BR28*($E28=$F$1)</f>
        <v>0</v>
      </c>
      <c r="BS28" s="80">
        <f>'MOD Vectors ALL'!BS28*($E28=$F$1)</f>
        <v>0</v>
      </c>
      <c r="BT28" s="80">
        <f>'MOD Vectors ALL'!BT28*($E28=$F$1)</f>
        <v>0</v>
      </c>
      <c r="BU28" s="80">
        <f>'MOD Vectors ALL'!BU28*($E28=$F$1)</f>
        <v>0</v>
      </c>
      <c r="BV28" s="80">
        <f>'MOD Vectors ALL'!BV28*($E28=$F$1)</f>
        <v>0</v>
      </c>
      <c r="BW28" s="80">
        <f>'MOD Vectors ALL'!BW28*($E28=$F$1)</f>
        <v>0</v>
      </c>
      <c r="BX28" s="80">
        <f>'MOD Vectors ALL'!BX28*($E28=$F$1)</f>
        <v>0</v>
      </c>
      <c r="BY28" s="80">
        <f>'MOD Vectors ALL'!BY28*($E28=$F$1)</f>
        <v>0</v>
      </c>
      <c r="BZ28" s="80">
        <f>'MOD Vectors ALL'!BZ28*($E28=$F$1)</f>
        <v>0</v>
      </c>
      <c r="CA28" s="80">
        <f>'MOD Vectors ALL'!CA28*($E28=$F$1)</f>
        <v>0</v>
      </c>
      <c r="CB28" s="80">
        <f>'MOD Vectors ALL'!CB28*($E28=$F$1)</f>
        <v>0</v>
      </c>
      <c r="CC28" s="80">
        <f>'MOD Vectors ALL'!CC28*($E28=$F$1)</f>
        <v>0</v>
      </c>
      <c r="CD28" s="80">
        <f>'MOD Vectors ALL'!CD28*($E28=$F$1)</f>
        <v>0</v>
      </c>
      <c r="CE28" s="80">
        <f>'MOD Vectors ALL'!CE28*($E28=$F$1)</f>
        <v>0</v>
      </c>
      <c r="CF28" s="80">
        <f>'MOD Vectors ALL'!CF28*($E28=$F$1)</f>
        <v>0</v>
      </c>
      <c r="CG28" s="80">
        <f>'MOD Vectors ALL'!CG28*($E28=$F$1)</f>
        <v>0</v>
      </c>
      <c r="CH28" s="80">
        <f>'MOD Vectors ALL'!CH28*($E28=$F$1)</f>
        <v>0</v>
      </c>
      <c r="CI28" s="80">
        <f>'MOD Vectors ALL'!CI28*($E28=$F$1)</f>
        <v>0</v>
      </c>
      <c r="CJ28" s="80">
        <f>'MOD Vectors ALL'!CJ28*($E28=$F$1)</f>
        <v>0</v>
      </c>
      <c r="CK28" s="80">
        <f>'MOD Vectors ALL'!CK28*($E28=$F$1)</f>
        <v>0</v>
      </c>
      <c r="CL28" s="80">
        <f>'MOD Vectors ALL'!CL28*($E28=$F$1)</f>
        <v>0</v>
      </c>
      <c r="CM28" s="80">
        <f>'MOD Vectors ALL'!CM28*($E28=$F$1)</f>
        <v>0</v>
      </c>
      <c r="CN28" s="80">
        <f>'MOD Vectors ALL'!CN28*($E28=$F$1)</f>
        <v>0</v>
      </c>
      <c r="CO28" s="80">
        <f>'MOD Vectors ALL'!CO28*($E28=$F$1)</f>
        <v>0</v>
      </c>
      <c r="CP28" s="80">
        <f>'MOD Vectors ALL'!CP28*($E28=$F$1)</f>
        <v>0</v>
      </c>
      <c r="CQ28" s="80">
        <f>'MOD Vectors ALL'!CQ28*($E28=$F$1)</f>
        <v>0</v>
      </c>
      <c r="CR28" s="80">
        <f>'MOD Vectors ALL'!CR28*($E28=$F$1)</f>
        <v>0</v>
      </c>
      <c r="CS28" s="80">
        <f>'MOD Vectors ALL'!CS28*($E28=$F$1)</f>
        <v>0</v>
      </c>
      <c r="CT28" s="80">
        <f>'MOD Vectors ALL'!CT28*($E28=$F$1)</f>
        <v>0</v>
      </c>
      <c r="CU28" s="80">
        <f>'MOD Vectors ALL'!CU28*($E28=$F$1)</f>
        <v>0</v>
      </c>
      <c r="CV28" s="80">
        <f>'MOD Vectors ALL'!CV28*($E28=$F$1)</f>
        <v>0</v>
      </c>
      <c r="CW28" s="80">
        <f>'MOD Vectors ALL'!CW28*($E28=$F$1)</f>
        <v>0</v>
      </c>
      <c r="CX28" s="80">
        <f>'MOD Vectors ALL'!CX28*($E28=$F$1)</f>
        <v>0</v>
      </c>
      <c r="CY28" s="80">
        <f>'MOD Vectors ALL'!CY28*($E28=$F$1)</f>
        <v>0</v>
      </c>
      <c r="CZ28" s="80">
        <f>'MOD Vectors ALL'!CZ28*($E28=$F$1)</f>
        <v>0</v>
      </c>
      <c r="DA28" s="80">
        <f>'MOD Vectors ALL'!DA28*($E28=$F$1)</f>
        <v>0</v>
      </c>
      <c r="DB28" s="80">
        <f>'MOD Vectors ALL'!DB28*($E28=$F$1)</f>
        <v>0</v>
      </c>
      <c r="DC28" s="80">
        <f>'MOD Vectors ALL'!DC28*($E28=$F$1)</f>
        <v>0</v>
      </c>
      <c r="DD28" s="80">
        <f>'MOD Vectors ALL'!DD28*($E28=$F$1)</f>
        <v>0</v>
      </c>
      <c r="DE28" s="80">
        <f>'MOD Vectors ALL'!DE28*($E28=$F$1)</f>
        <v>0</v>
      </c>
      <c r="DF28" s="80">
        <f>'MOD Vectors ALL'!DF28*($E28=$F$1)</f>
        <v>0</v>
      </c>
      <c r="DG28" s="80">
        <f>'MOD Vectors ALL'!DG28*($E28=$F$1)</f>
        <v>0</v>
      </c>
      <c r="DH28" s="80">
        <f>'MOD Vectors ALL'!DH28*($E28=$F$1)</f>
        <v>0</v>
      </c>
      <c r="DI28" s="80">
        <f>'MOD Vectors ALL'!DI28*($E28=$F$1)</f>
        <v>0</v>
      </c>
      <c r="DJ28" s="80">
        <f>'MOD Vectors ALL'!DJ28*($E28=$F$1)</f>
        <v>0</v>
      </c>
      <c r="DK28" s="80">
        <f>'MOD Vectors ALL'!DK28*($E28=$F$1)</f>
        <v>0</v>
      </c>
      <c r="DL28" s="80">
        <f>'MOD Vectors ALL'!DL28*($E28=$F$1)</f>
        <v>0</v>
      </c>
      <c r="DM28" s="80">
        <f>'MOD Vectors ALL'!DM28*($E28=$F$1)</f>
        <v>0</v>
      </c>
      <c r="DN28" s="80">
        <f>'MOD Vectors ALL'!DN28*($E28=$F$1)</f>
        <v>0</v>
      </c>
      <c r="DO28" s="80">
        <f>'MOD Vectors ALL'!DO28*($E28=$F$1)</f>
        <v>0</v>
      </c>
      <c r="DP28" s="80">
        <f>'MOD Vectors ALL'!DP28*($E28=$F$1)</f>
        <v>0</v>
      </c>
      <c r="DQ28" s="80">
        <f>'MOD Vectors ALL'!DQ28*($E28=$F$1)</f>
        <v>0</v>
      </c>
    </row>
    <row r="29" spans="1:121" x14ac:dyDescent="0.2">
      <c r="A29">
        <v>286</v>
      </c>
      <c r="B29" t="s">
        <v>9</v>
      </c>
      <c r="C29" t="s">
        <v>369</v>
      </c>
      <c r="D29" t="s">
        <v>528</v>
      </c>
      <c r="E29" t="s">
        <v>25</v>
      </c>
      <c r="F29" t="s">
        <v>10</v>
      </c>
      <c r="G29">
        <v>0.71867899999999996</v>
      </c>
      <c r="H29">
        <v>0.72573399999999999</v>
      </c>
      <c r="I29" s="80">
        <f>'MOD Vectors ALL'!I29*($E29=$F$1)</f>
        <v>-303.76326032511002</v>
      </c>
      <c r="J29" s="80">
        <f>'MOD Vectors ALL'!J29*($E29=$F$1)</f>
        <v>-303.76326032511002</v>
      </c>
      <c r="K29" s="80">
        <f>'MOD Vectors ALL'!K29*($E29=$F$1)</f>
        <v>-303.76326032511002</v>
      </c>
      <c r="L29" s="80">
        <f>'MOD Vectors ALL'!L29*($E29=$F$1)</f>
        <v>-303.76326032511002</v>
      </c>
      <c r="M29" s="80">
        <f>'MOD Vectors ALL'!M29*($E29=$F$1)</f>
        <v>0</v>
      </c>
      <c r="N29" s="80">
        <f>'MOD Vectors ALL'!N29*($E29=$F$1)</f>
        <v>0</v>
      </c>
      <c r="O29" s="80">
        <f>'MOD Vectors ALL'!O29*($E29=$F$1)</f>
        <v>0</v>
      </c>
      <c r="P29" s="80">
        <f>'MOD Vectors ALL'!P29*($E29=$F$1)</f>
        <v>0</v>
      </c>
      <c r="Q29" s="80">
        <f>'MOD Vectors ALL'!Q29*($E29=$F$1)</f>
        <v>0</v>
      </c>
      <c r="R29" s="80">
        <f>'MOD Vectors ALL'!R29*($E29=$F$1)</f>
        <v>0</v>
      </c>
      <c r="S29" s="80">
        <f>'MOD Vectors ALL'!S29*($E29=$F$1)</f>
        <v>0.16772294033923302</v>
      </c>
      <c r="T29" s="80">
        <f>'MOD Vectors ALL'!T29*($E29=$F$1)</f>
        <v>0.16772294033923302</v>
      </c>
      <c r="U29" s="80">
        <f>'MOD Vectors ALL'!U29*($E29=$F$1)</f>
        <v>0</v>
      </c>
      <c r="V29" s="80">
        <f>'MOD Vectors ALL'!V29*($E29=$F$1)</f>
        <v>0</v>
      </c>
      <c r="W29" s="80">
        <f>'MOD Vectors ALL'!W29*($E29=$F$1)</f>
        <v>-0.16772294033923302</v>
      </c>
      <c r="X29" s="80">
        <f>'MOD Vectors ALL'!X29*($E29=$F$1)</f>
        <v>-0.16772294033923302</v>
      </c>
      <c r="Y29" s="80">
        <f>'MOD Vectors ALL'!Y29*($E29=$F$1)</f>
        <v>0</v>
      </c>
      <c r="Z29" s="80">
        <f>'MOD Vectors ALL'!Z29*($E29=$F$1)</f>
        <v>0</v>
      </c>
      <c r="AA29" s="80">
        <f>'MOD Vectors ALL'!AA29*($E29=$F$1)</f>
        <v>0</v>
      </c>
      <c r="AB29" s="80">
        <f>'MOD Vectors ALL'!AB29*($E29=$F$1)</f>
        <v>0</v>
      </c>
      <c r="AC29" s="80">
        <f>'MOD Vectors ALL'!AC29*($E29=$F$1)</f>
        <v>0</v>
      </c>
      <c r="AD29" s="80">
        <f>'MOD Vectors ALL'!AD29*($E29=$F$1)</f>
        <v>0</v>
      </c>
      <c r="AE29" s="80">
        <f>'MOD Vectors ALL'!AE29*($E29=$F$1)</f>
        <v>0</v>
      </c>
      <c r="AF29" s="80">
        <f>'MOD Vectors ALL'!AF29*($E29=$F$1)</f>
        <v>0</v>
      </c>
      <c r="AG29" s="80">
        <f>'MOD Vectors ALL'!AG29*($E29=$F$1)</f>
        <v>0</v>
      </c>
      <c r="AH29" s="80">
        <f>'MOD Vectors ALL'!AH29*($E29=$F$1)</f>
        <v>0</v>
      </c>
      <c r="AI29" s="80">
        <f>'MOD Vectors ALL'!AI29*($E29=$F$1)</f>
        <v>0</v>
      </c>
      <c r="AJ29" s="80">
        <f>'MOD Vectors ALL'!AJ29*($E29=$F$1)</f>
        <v>0</v>
      </c>
      <c r="AK29" s="80">
        <f>'MOD Vectors ALL'!AK29*($E29=$F$1)</f>
        <v>0</v>
      </c>
      <c r="AL29" s="80">
        <f>'MOD Vectors ALL'!AL29*($E29=$F$1)</f>
        <v>0</v>
      </c>
      <c r="AM29" s="80">
        <f>'MOD Vectors ALL'!AM29*($E29=$F$1)</f>
        <v>0</v>
      </c>
      <c r="AN29" s="80">
        <f>'MOD Vectors ALL'!AN29*($E29=$F$1)</f>
        <v>0</v>
      </c>
      <c r="AO29" s="80">
        <f>'MOD Vectors ALL'!AO29*($E29=$F$1)</f>
        <v>0</v>
      </c>
      <c r="AP29" s="80">
        <f>'MOD Vectors ALL'!AP29*($E29=$F$1)</f>
        <v>0</v>
      </c>
      <c r="AQ29" s="80">
        <f>'MOD Vectors ALL'!AQ29*($E29=$F$1)</f>
        <v>0</v>
      </c>
      <c r="AR29" s="80">
        <f>'MOD Vectors ALL'!AR29*($E29=$F$1)</f>
        <v>0</v>
      </c>
      <c r="AS29" s="80">
        <f>'MOD Vectors ALL'!AS29*($E29=$F$1)</f>
        <v>0</v>
      </c>
      <c r="AT29" s="80">
        <f>'MOD Vectors ALL'!AT29*($E29=$F$1)</f>
        <v>0</v>
      </c>
      <c r="AU29" s="80">
        <f>'MOD Vectors ALL'!AU29*($E29=$F$1)</f>
        <v>0</v>
      </c>
      <c r="AV29" s="80">
        <f>'MOD Vectors ALL'!AV29*($E29=$F$1)</f>
        <v>0</v>
      </c>
      <c r="AW29" s="80">
        <f>'MOD Vectors ALL'!AW29*($E29=$F$1)</f>
        <v>0</v>
      </c>
      <c r="AX29" s="80">
        <f>'MOD Vectors ALL'!AX29*($E29=$F$1)</f>
        <v>0</v>
      </c>
      <c r="AY29" s="80">
        <f>'MOD Vectors ALL'!AY29*($E29=$F$1)</f>
        <v>0</v>
      </c>
      <c r="AZ29" s="80">
        <f>'MOD Vectors ALL'!AZ29*($E29=$F$1)</f>
        <v>0</v>
      </c>
      <c r="BA29" s="80">
        <f>'MOD Vectors ALL'!BA29*($E29=$F$1)</f>
        <v>0</v>
      </c>
      <c r="BB29" s="80">
        <f>'MOD Vectors ALL'!BB29*($E29=$F$1)</f>
        <v>0</v>
      </c>
      <c r="BC29" s="80">
        <f>'MOD Vectors ALL'!BC29*($E29=$F$1)</f>
        <v>0</v>
      </c>
      <c r="BD29" s="80">
        <f>'MOD Vectors ALL'!BD29*($E29=$F$1)</f>
        <v>-303.76326032511002</v>
      </c>
      <c r="BE29" s="80">
        <f>'MOD Vectors ALL'!BE29*($E29=$F$1)</f>
        <v>0</v>
      </c>
      <c r="BF29" s="80">
        <f>'MOD Vectors ALL'!BF29*($E29=$F$1)</f>
        <v>0</v>
      </c>
      <c r="BG29" s="80">
        <f>'MOD Vectors ALL'!BG29*($E29=$F$1)</f>
        <v>0</v>
      </c>
      <c r="BH29" s="80">
        <f>'MOD Vectors ALL'!BH29*($E29=$F$1)</f>
        <v>0</v>
      </c>
      <c r="BI29" s="80">
        <f>'MOD Vectors ALL'!BI29*($E29=$F$1)</f>
        <v>0</v>
      </c>
      <c r="BJ29" s="80">
        <f>'MOD Vectors ALL'!BJ29*($E29=$F$1)</f>
        <v>0</v>
      </c>
      <c r="BK29" s="80">
        <f>'MOD Vectors ALL'!BK29*($E29=$F$1)</f>
        <v>0</v>
      </c>
      <c r="BL29" s="80">
        <f>'MOD Vectors ALL'!BL29*($E29=$F$1)</f>
        <v>-303.76326032511002</v>
      </c>
      <c r="BM29" s="80">
        <f>'MOD Vectors ALL'!BM29*($E29=$F$1)</f>
        <v>0</v>
      </c>
      <c r="BN29" s="80">
        <f>'MOD Vectors ALL'!BN29*($E29=$F$1)</f>
        <v>0</v>
      </c>
      <c r="BO29" s="80">
        <f>'MOD Vectors ALL'!BO29*($E29=$F$1)</f>
        <v>0</v>
      </c>
      <c r="BP29" s="80">
        <f>'MOD Vectors ALL'!BP29*($E29=$F$1)</f>
        <v>0</v>
      </c>
      <c r="BQ29" s="80">
        <f>'MOD Vectors ALL'!BQ29*($E29=$F$1)</f>
        <v>0</v>
      </c>
      <c r="BR29" s="80">
        <f>'MOD Vectors ALL'!BR29*($E29=$F$1)</f>
        <v>0</v>
      </c>
      <c r="BS29" s="80">
        <f>'MOD Vectors ALL'!BS29*($E29=$F$1)</f>
        <v>0</v>
      </c>
      <c r="BT29" s="80">
        <f>'MOD Vectors ALL'!BT29*($E29=$F$1)</f>
        <v>0</v>
      </c>
      <c r="BU29" s="80">
        <f>'MOD Vectors ALL'!BU29*($E29=$F$1)</f>
        <v>0</v>
      </c>
      <c r="BV29" s="80">
        <f>'MOD Vectors ALL'!BV29*($E29=$F$1)</f>
        <v>0</v>
      </c>
      <c r="BW29" s="80">
        <f>'MOD Vectors ALL'!BW29*($E29=$F$1)</f>
        <v>0</v>
      </c>
      <c r="BX29" s="80">
        <f>'MOD Vectors ALL'!BX29*($E29=$F$1)</f>
        <v>0</v>
      </c>
      <c r="BY29" s="80">
        <f>'MOD Vectors ALL'!BY29*($E29=$F$1)</f>
        <v>0</v>
      </c>
      <c r="BZ29" s="80">
        <f>'MOD Vectors ALL'!BZ29*($E29=$F$1)</f>
        <v>0</v>
      </c>
      <c r="CA29" s="80">
        <f>'MOD Vectors ALL'!CA29*($E29=$F$1)</f>
        <v>0</v>
      </c>
      <c r="CB29" s="80">
        <f>'MOD Vectors ALL'!CB29*($E29=$F$1)</f>
        <v>-303.76326032511002</v>
      </c>
      <c r="CC29" s="80">
        <f>'MOD Vectors ALL'!CC29*($E29=$F$1)</f>
        <v>-303.76326032511002</v>
      </c>
      <c r="CD29" s="80">
        <f>'MOD Vectors ALL'!CD29*($E29=$F$1)</f>
        <v>0</v>
      </c>
      <c r="CE29" s="80">
        <f>'MOD Vectors ALL'!CE29*($E29=$F$1)</f>
        <v>0</v>
      </c>
      <c r="CF29" s="80">
        <f>'MOD Vectors ALL'!CF29*($E29=$F$1)</f>
        <v>0</v>
      </c>
      <c r="CG29" s="80">
        <f>'MOD Vectors ALL'!CG29*($E29=$F$1)</f>
        <v>0</v>
      </c>
      <c r="CH29" s="80">
        <f>'MOD Vectors ALL'!CH29*($E29=$F$1)</f>
        <v>0</v>
      </c>
      <c r="CI29" s="80">
        <f>'MOD Vectors ALL'!CI29*($E29=$F$1)</f>
        <v>0</v>
      </c>
      <c r="CJ29" s="80">
        <f>'MOD Vectors ALL'!CJ29*($E29=$F$1)</f>
        <v>0</v>
      </c>
      <c r="CK29" s="80">
        <f>'MOD Vectors ALL'!CK29*($E29=$F$1)</f>
        <v>0</v>
      </c>
      <c r="CL29" s="80">
        <f>'MOD Vectors ALL'!CL29*($E29=$F$1)</f>
        <v>0</v>
      </c>
      <c r="CM29" s="80">
        <f>'MOD Vectors ALL'!CM29*($E29=$F$1)</f>
        <v>0</v>
      </c>
      <c r="CN29" s="80">
        <f>'MOD Vectors ALL'!CN29*($E29=$F$1)</f>
        <v>0</v>
      </c>
      <c r="CO29" s="80">
        <f>'MOD Vectors ALL'!CO29*($E29=$F$1)</f>
        <v>0</v>
      </c>
      <c r="CP29" s="80">
        <f>'MOD Vectors ALL'!CP29*($E29=$F$1)</f>
        <v>0</v>
      </c>
      <c r="CQ29" s="80">
        <f>'MOD Vectors ALL'!CQ29*($E29=$F$1)</f>
        <v>0</v>
      </c>
      <c r="CR29" s="80">
        <f>'MOD Vectors ALL'!CR29*($E29=$F$1)</f>
        <v>0</v>
      </c>
      <c r="CS29" s="80">
        <f>'MOD Vectors ALL'!CS29*($E29=$F$1)</f>
        <v>0</v>
      </c>
      <c r="CT29" s="80">
        <f>'MOD Vectors ALL'!CT29*($E29=$F$1)</f>
        <v>0</v>
      </c>
      <c r="CU29" s="80">
        <f>'MOD Vectors ALL'!CU29*($E29=$F$1)</f>
        <v>0</v>
      </c>
      <c r="CV29" s="80">
        <f>'MOD Vectors ALL'!CV29*($E29=$F$1)</f>
        <v>0</v>
      </c>
      <c r="CW29" s="80">
        <f>'MOD Vectors ALL'!CW29*($E29=$F$1)</f>
        <v>0</v>
      </c>
      <c r="CX29" s="80">
        <f>'MOD Vectors ALL'!CX29*($E29=$F$1)</f>
        <v>0</v>
      </c>
      <c r="CY29" s="80">
        <f>'MOD Vectors ALL'!CY29*($E29=$F$1)</f>
        <v>0</v>
      </c>
      <c r="CZ29" s="80">
        <f>'MOD Vectors ALL'!CZ29*($E29=$F$1)</f>
        <v>0</v>
      </c>
      <c r="DA29" s="80">
        <f>'MOD Vectors ALL'!DA29*($E29=$F$1)</f>
        <v>0</v>
      </c>
      <c r="DB29" s="80">
        <f>'MOD Vectors ALL'!DB29*($E29=$F$1)</f>
        <v>0</v>
      </c>
      <c r="DC29" s="80">
        <f>'MOD Vectors ALL'!DC29*($E29=$F$1)</f>
        <v>0</v>
      </c>
      <c r="DD29" s="80">
        <f>'MOD Vectors ALL'!DD29*($E29=$F$1)</f>
        <v>0</v>
      </c>
      <c r="DE29" s="80">
        <f>'MOD Vectors ALL'!DE29*($E29=$F$1)</f>
        <v>0</v>
      </c>
      <c r="DF29" s="80">
        <f>'MOD Vectors ALL'!DF29*($E29=$F$1)</f>
        <v>0</v>
      </c>
      <c r="DG29" s="80">
        <f>'MOD Vectors ALL'!DG29*($E29=$F$1)</f>
        <v>0</v>
      </c>
      <c r="DH29" s="80">
        <f>'MOD Vectors ALL'!DH29*($E29=$F$1)</f>
        <v>0</v>
      </c>
      <c r="DI29" s="80">
        <f>'MOD Vectors ALL'!DI29*($E29=$F$1)</f>
        <v>0</v>
      </c>
      <c r="DJ29" s="80">
        <f>'MOD Vectors ALL'!DJ29*($E29=$F$1)</f>
        <v>0</v>
      </c>
      <c r="DK29" s="80">
        <f>'MOD Vectors ALL'!DK29*($E29=$F$1)</f>
        <v>0</v>
      </c>
      <c r="DL29" s="80">
        <f>'MOD Vectors ALL'!DL29*($E29=$F$1)</f>
        <v>0</v>
      </c>
      <c r="DM29" s="80">
        <f>'MOD Vectors ALL'!DM29*($E29=$F$1)</f>
        <v>0</v>
      </c>
      <c r="DN29" s="80">
        <f>'MOD Vectors ALL'!DN29*($E29=$F$1)</f>
        <v>0</v>
      </c>
      <c r="DO29" s="80">
        <f>'MOD Vectors ALL'!DO29*($E29=$F$1)</f>
        <v>0</v>
      </c>
      <c r="DP29" s="80">
        <f>'MOD Vectors ALL'!DP29*($E29=$F$1)</f>
        <v>0</v>
      </c>
      <c r="DQ29" s="80">
        <f>'MOD Vectors ALL'!DQ29*($E29=$F$1)</f>
        <v>0</v>
      </c>
    </row>
    <row r="30" spans="1:121" x14ac:dyDescent="0.2">
      <c r="A30">
        <v>287</v>
      </c>
      <c r="B30" t="s">
        <v>9</v>
      </c>
      <c r="C30" t="s">
        <v>369</v>
      </c>
      <c r="D30" t="s">
        <v>528</v>
      </c>
      <c r="E30" t="s">
        <v>25</v>
      </c>
      <c r="F30" t="s">
        <v>11</v>
      </c>
      <c r="G30">
        <v>0.60087599999999997</v>
      </c>
      <c r="H30">
        <v>0.83213499999999996</v>
      </c>
      <c r="I30" s="80">
        <f>'MOD Vectors ALL'!I30*($E30=$F$1)</f>
        <v>-70.094483455569176</v>
      </c>
      <c r="J30" s="80">
        <f>'MOD Vectors ALL'!J30*($E30=$F$1)</f>
        <v>-70.094483455569176</v>
      </c>
      <c r="K30" s="80">
        <f>'MOD Vectors ALL'!K30*($E30=$F$1)</f>
        <v>-70.094483455569176</v>
      </c>
      <c r="L30" s="80">
        <f>'MOD Vectors ALL'!L30*($E30=$F$1)</f>
        <v>-70.094483455569176</v>
      </c>
      <c r="M30" s="80">
        <f>'MOD Vectors ALL'!M30*($E30=$F$1)</f>
        <v>11.550400457747676</v>
      </c>
      <c r="N30" s="80">
        <f>'MOD Vectors ALL'!N30*($E30=$F$1)</f>
        <v>11.550400457747676</v>
      </c>
      <c r="O30" s="80">
        <f>'MOD Vectors ALL'!O30*($E30=$F$1)</f>
        <v>0</v>
      </c>
      <c r="P30" s="80">
        <f>'MOD Vectors ALL'!P30*($E30=$F$1)</f>
        <v>0</v>
      </c>
      <c r="Q30" s="80">
        <f>'MOD Vectors ALL'!Q30*($E30=$F$1)</f>
        <v>0</v>
      </c>
      <c r="R30" s="80">
        <f>'MOD Vectors ALL'!R30*($E30=$F$1)</f>
        <v>0</v>
      </c>
      <c r="S30" s="80">
        <f>'MOD Vectors ALL'!S30*($E30=$F$1)</f>
        <v>16.361125940855572</v>
      </c>
      <c r="T30" s="80">
        <f>'MOD Vectors ALL'!T30*($E30=$F$1)</f>
        <v>16.361125940855572</v>
      </c>
      <c r="U30" s="80">
        <f>'MOD Vectors ALL'!U30*($E30=$F$1)</f>
        <v>0</v>
      </c>
      <c r="V30" s="80">
        <f>'MOD Vectors ALL'!V30*($E30=$F$1)</f>
        <v>0</v>
      </c>
      <c r="W30" s="80">
        <f>'MOD Vectors ALL'!W30*($E30=$F$1)</f>
        <v>-4.8107254831078956</v>
      </c>
      <c r="X30" s="80">
        <f>'MOD Vectors ALL'!X30*($E30=$F$1)</f>
        <v>-4.8107254831078956</v>
      </c>
      <c r="Y30" s="80">
        <f>'MOD Vectors ALL'!Y30*($E30=$F$1)</f>
        <v>0</v>
      </c>
      <c r="Z30" s="80">
        <f>'MOD Vectors ALL'!Z30*($E30=$F$1)</f>
        <v>0</v>
      </c>
      <c r="AA30" s="80">
        <f>'MOD Vectors ALL'!AA30*($E30=$F$1)</f>
        <v>0</v>
      </c>
      <c r="AB30" s="80">
        <f>'MOD Vectors ALL'!AB30*($E30=$F$1)</f>
        <v>0</v>
      </c>
      <c r="AC30" s="80">
        <f>'MOD Vectors ALL'!AC30*($E30=$F$1)</f>
        <v>0</v>
      </c>
      <c r="AD30" s="80">
        <f>'MOD Vectors ALL'!AD30*($E30=$F$1)</f>
        <v>0</v>
      </c>
      <c r="AE30" s="80">
        <f>'MOD Vectors ALL'!AE30*($E30=$F$1)</f>
        <v>0</v>
      </c>
      <c r="AF30" s="80">
        <f>'MOD Vectors ALL'!AF30*($E30=$F$1)</f>
        <v>0</v>
      </c>
      <c r="AG30" s="80">
        <f>'MOD Vectors ALL'!AG30*($E30=$F$1)</f>
        <v>0</v>
      </c>
      <c r="AH30" s="80">
        <f>'MOD Vectors ALL'!AH30*($E30=$F$1)</f>
        <v>0</v>
      </c>
      <c r="AI30" s="80">
        <f>'MOD Vectors ALL'!AI30*($E30=$F$1)</f>
        <v>0</v>
      </c>
      <c r="AJ30" s="80">
        <f>'MOD Vectors ALL'!AJ30*($E30=$F$1)</f>
        <v>0</v>
      </c>
      <c r="AK30" s="80">
        <f>'MOD Vectors ALL'!AK30*($E30=$F$1)</f>
        <v>0</v>
      </c>
      <c r="AL30" s="80">
        <f>'MOD Vectors ALL'!AL30*($E30=$F$1)</f>
        <v>0</v>
      </c>
      <c r="AM30" s="80">
        <f>'MOD Vectors ALL'!AM30*($E30=$F$1)</f>
        <v>0</v>
      </c>
      <c r="AN30" s="80">
        <f>'MOD Vectors ALL'!AN30*($E30=$F$1)</f>
        <v>0</v>
      </c>
      <c r="AO30" s="80">
        <f>'MOD Vectors ALL'!AO30*($E30=$F$1)</f>
        <v>0</v>
      </c>
      <c r="AP30" s="80">
        <f>'MOD Vectors ALL'!AP30*($E30=$F$1)</f>
        <v>0</v>
      </c>
      <c r="AQ30" s="80">
        <f>'MOD Vectors ALL'!AQ30*($E30=$F$1)</f>
        <v>0</v>
      </c>
      <c r="AR30" s="80">
        <f>'MOD Vectors ALL'!AR30*($E30=$F$1)</f>
        <v>0</v>
      </c>
      <c r="AS30" s="80">
        <f>'MOD Vectors ALL'!AS30*($E30=$F$1)</f>
        <v>0</v>
      </c>
      <c r="AT30" s="80">
        <f>'MOD Vectors ALL'!AT30*($E30=$F$1)</f>
        <v>0</v>
      </c>
      <c r="AU30" s="80">
        <f>'MOD Vectors ALL'!AU30*($E30=$F$1)</f>
        <v>0</v>
      </c>
      <c r="AV30" s="80">
        <f>'MOD Vectors ALL'!AV30*($E30=$F$1)</f>
        <v>0</v>
      </c>
      <c r="AW30" s="80">
        <f>'MOD Vectors ALL'!AW30*($E30=$F$1)</f>
        <v>0</v>
      </c>
      <c r="AX30" s="80">
        <f>'MOD Vectors ALL'!AX30*($E30=$F$1)</f>
        <v>0</v>
      </c>
      <c r="AY30" s="80">
        <f>'MOD Vectors ALL'!AY30*($E30=$F$1)</f>
        <v>0</v>
      </c>
      <c r="AZ30" s="80">
        <f>'MOD Vectors ALL'!AZ30*($E30=$F$1)</f>
        <v>0</v>
      </c>
      <c r="BA30" s="80">
        <f>'MOD Vectors ALL'!BA30*($E30=$F$1)</f>
        <v>0</v>
      </c>
      <c r="BB30" s="80">
        <f>'MOD Vectors ALL'!BB30*($E30=$F$1)</f>
        <v>0</v>
      </c>
      <c r="BC30" s="80">
        <f>'MOD Vectors ALL'!BC30*($E30=$F$1)</f>
        <v>0</v>
      </c>
      <c r="BD30" s="80">
        <f>'MOD Vectors ALL'!BD30*($E30=$F$1)</f>
        <v>-81.64488391331686</v>
      </c>
      <c r="BE30" s="80">
        <f>'MOD Vectors ALL'!BE30*($E30=$F$1)</f>
        <v>0</v>
      </c>
      <c r="BF30" s="80">
        <f>'MOD Vectors ALL'!BF30*($E30=$F$1)</f>
        <v>0</v>
      </c>
      <c r="BG30" s="80">
        <f>'MOD Vectors ALL'!BG30*($E30=$F$1)</f>
        <v>0</v>
      </c>
      <c r="BH30" s="80">
        <f>'MOD Vectors ALL'!BH30*($E30=$F$1)</f>
        <v>0</v>
      </c>
      <c r="BI30" s="80">
        <f>'MOD Vectors ALL'!BI30*($E30=$F$1)</f>
        <v>0</v>
      </c>
      <c r="BJ30" s="80">
        <f>'MOD Vectors ALL'!BJ30*($E30=$F$1)</f>
        <v>0</v>
      </c>
      <c r="BK30" s="80">
        <f>'MOD Vectors ALL'!BK30*($E30=$F$1)</f>
        <v>0</v>
      </c>
      <c r="BL30" s="80">
        <f>'MOD Vectors ALL'!BL30*($E30=$F$1)</f>
        <v>-81.64488391331686</v>
      </c>
      <c r="BM30" s="80">
        <f>'MOD Vectors ALL'!BM30*($E30=$F$1)</f>
        <v>0</v>
      </c>
      <c r="BN30" s="80">
        <f>'MOD Vectors ALL'!BN30*($E30=$F$1)</f>
        <v>0</v>
      </c>
      <c r="BO30" s="80">
        <f>'MOD Vectors ALL'!BO30*($E30=$F$1)</f>
        <v>0</v>
      </c>
      <c r="BP30" s="80">
        <f>'MOD Vectors ALL'!BP30*($E30=$F$1)</f>
        <v>0</v>
      </c>
      <c r="BQ30" s="80">
        <f>'MOD Vectors ALL'!BQ30*($E30=$F$1)</f>
        <v>0</v>
      </c>
      <c r="BR30" s="80">
        <f>'MOD Vectors ALL'!BR30*($E30=$F$1)</f>
        <v>0</v>
      </c>
      <c r="BS30" s="80">
        <f>'MOD Vectors ALL'!BS30*($E30=$F$1)</f>
        <v>0</v>
      </c>
      <c r="BT30" s="80">
        <f>'MOD Vectors ALL'!BT30*($E30=$F$1)</f>
        <v>0</v>
      </c>
      <c r="BU30" s="80">
        <f>'MOD Vectors ALL'!BU30*($E30=$F$1)</f>
        <v>0</v>
      </c>
      <c r="BV30" s="80">
        <f>'MOD Vectors ALL'!BV30*($E30=$F$1)</f>
        <v>0</v>
      </c>
      <c r="BW30" s="80">
        <f>'MOD Vectors ALL'!BW30*($E30=$F$1)</f>
        <v>0</v>
      </c>
      <c r="BX30" s="80">
        <f>'MOD Vectors ALL'!BX30*($E30=$F$1)</f>
        <v>0</v>
      </c>
      <c r="BY30" s="80">
        <f>'MOD Vectors ALL'!BY30*($E30=$F$1)</f>
        <v>0</v>
      </c>
      <c r="BZ30" s="80">
        <f>'MOD Vectors ALL'!BZ30*($E30=$F$1)</f>
        <v>0</v>
      </c>
      <c r="CA30" s="80">
        <f>'MOD Vectors ALL'!CA30*($E30=$F$1)</f>
        <v>0</v>
      </c>
      <c r="CB30" s="80">
        <f>'MOD Vectors ALL'!CB30*($E30=$F$1)</f>
        <v>-81.64488391331686</v>
      </c>
      <c r="CC30" s="80">
        <f>'MOD Vectors ALL'!CC30*($E30=$F$1)</f>
        <v>-81.64488391331686</v>
      </c>
      <c r="CD30" s="80">
        <f>'MOD Vectors ALL'!CD30*($E30=$F$1)</f>
        <v>0</v>
      </c>
      <c r="CE30" s="80">
        <f>'MOD Vectors ALL'!CE30*($E30=$F$1)</f>
        <v>0</v>
      </c>
      <c r="CF30" s="80">
        <f>'MOD Vectors ALL'!CF30*($E30=$F$1)</f>
        <v>0</v>
      </c>
      <c r="CG30" s="80">
        <f>'MOD Vectors ALL'!CG30*($E30=$F$1)</f>
        <v>0</v>
      </c>
      <c r="CH30" s="80">
        <f>'MOD Vectors ALL'!CH30*($E30=$F$1)</f>
        <v>0</v>
      </c>
      <c r="CI30" s="80">
        <f>'MOD Vectors ALL'!CI30*($E30=$F$1)</f>
        <v>0</v>
      </c>
      <c r="CJ30" s="80">
        <f>'MOD Vectors ALL'!CJ30*($E30=$F$1)</f>
        <v>0</v>
      </c>
      <c r="CK30" s="80">
        <f>'MOD Vectors ALL'!CK30*($E30=$F$1)</f>
        <v>0</v>
      </c>
      <c r="CL30" s="80">
        <f>'MOD Vectors ALL'!CL30*($E30=$F$1)</f>
        <v>0</v>
      </c>
      <c r="CM30" s="80">
        <f>'MOD Vectors ALL'!CM30*($E30=$F$1)</f>
        <v>0</v>
      </c>
      <c r="CN30" s="80">
        <f>'MOD Vectors ALL'!CN30*($E30=$F$1)</f>
        <v>0</v>
      </c>
      <c r="CO30" s="80">
        <f>'MOD Vectors ALL'!CO30*($E30=$F$1)</f>
        <v>0</v>
      </c>
      <c r="CP30" s="80">
        <f>'MOD Vectors ALL'!CP30*($E30=$F$1)</f>
        <v>0</v>
      </c>
      <c r="CQ30" s="80">
        <f>'MOD Vectors ALL'!CQ30*($E30=$F$1)</f>
        <v>0</v>
      </c>
      <c r="CR30" s="80">
        <f>'MOD Vectors ALL'!CR30*($E30=$F$1)</f>
        <v>0</v>
      </c>
      <c r="CS30" s="80">
        <f>'MOD Vectors ALL'!CS30*($E30=$F$1)</f>
        <v>0</v>
      </c>
      <c r="CT30" s="80">
        <f>'MOD Vectors ALL'!CT30*($E30=$F$1)</f>
        <v>0</v>
      </c>
      <c r="CU30" s="80">
        <f>'MOD Vectors ALL'!CU30*($E30=$F$1)</f>
        <v>0</v>
      </c>
      <c r="CV30" s="80">
        <f>'MOD Vectors ALL'!CV30*($E30=$F$1)</f>
        <v>0</v>
      </c>
      <c r="CW30" s="80">
        <f>'MOD Vectors ALL'!CW30*($E30=$F$1)</f>
        <v>0</v>
      </c>
      <c r="CX30" s="80">
        <f>'MOD Vectors ALL'!CX30*($E30=$F$1)</f>
        <v>0</v>
      </c>
      <c r="CY30" s="80">
        <f>'MOD Vectors ALL'!CY30*($E30=$F$1)</f>
        <v>0</v>
      </c>
      <c r="CZ30" s="80">
        <f>'MOD Vectors ALL'!CZ30*($E30=$F$1)</f>
        <v>0</v>
      </c>
      <c r="DA30" s="80">
        <f>'MOD Vectors ALL'!DA30*($E30=$F$1)</f>
        <v>0</v>
      </c>
      <c r="DB30" s="80">
        <f>'MOD Vectors ALL'!DB30*($E30=$F$1)</f>
        <v>0</v>
      </c>
      <c r="DC30" s="80">
        <f>'MOD Vectors ALL'!DC30*($E30=$F$1)</f>
        <v>0</v>
      </c>
      <c r="DD30" s="80">
        <f>'MOD Vectors ALL'!DD30*($E30=$F$1)</f>
        <v>0</v>
      </c>
      <c r="DE30" s="80">
        <f>'MOD Vectors ALL'!DE30*($E30=$F$1)</f>
        <v>0</v>
      </c>
      <c r="DF30" s="80">
        <f>'MOD Vectors ALL'!DF30*($E30=$F$1)</f>
        <v>0</v>
      </c>
      <c r="DG30" s="80">
        <f>'MOD Vectors ALL'!DG30*($E30=$F$1)</f>
        <v>0</v>
      </c>
      <c r="DH30" s="80">
        <f>'MOD Vectors ALL'!DH30*($E30=$F$1)</f>
        <v>0</v>
      </c>
      <c r="DI30" s="80">
        <f>'MOD Vectors ALL'!DI30*($E30=$F$1)</f>
        <v>0</v>
      </c>
      <c r="DJ30" s="80">
        <f>'MOD Vectors ALL'!DJ30*($E30=$F$1)</f>
        <v>0</v>
      </c>
      <c r="DK30" s="80">
        <f>'MOD Vectors ALL'!DK30*($E30=$F$1)</f>
        <v>0</v>
      </c>
      <c r="DL30" s="80">
        <f>'MOD Vectors ALL'!DL30*($E30=$F$1)</f>
        <v>0</v>
      </c>
      <c r="DM30" s="80">
        <f>'MOD Vectors ALL'!DM30*($E30=$F$1)</f>
        <v>0</v>
      </c>
      <c r="DN30" s="80">
        <f>'MOD Vectors ALL'!DN30*($E30=$F$1)</f>
        <v>0</v>
      </c>
      <c r="DO30" s="80">
        <f>'MOD Vectors ALL'!DO30*($E30=$F$1)</f>
        <v>0</v>
      </c>
      <c r="DP30" s="80">
        <f>'MOD Vectors ALL'!DP30*($E30=$F$1)</f>
        <v>0</v>
      </c>
      <c r="DQ30" s="80">
        <f>'MOD Vectors ALL'!DQ30*($E30=$F$1)</f>
        <v>0</v>
      </c>
    </row>
    <row r="31" spans="1:121" x14ac:dyDescent="0.2">
      <c r="A31">
        <v>288</v>
      </c>
      <c r="B31" t="s">
        <v>9</v>
      </c>
      <c r="C31" t="s">
        <v>369</v>
      </c>
      <c r="D31" t="s">
        <v>528</v>
      </c>
      <c r="E31" t="s">
        <v>25</v>
      </c>
      <c r="F31" t="s">
        <v>12</v>
      </c>
      <c r="G31">
        <v>0.28931800000000002</v>
      </c>
      <c r="H31">
        <v>0.87851199999999996</v>
      </c>
      <c r="I31" s="80">
        <f>'MOD Vectors ALL'!I31*($E31=$F$1)</f>
        <v>-8.1652452459810496E-2</v>
      </c>
      <c r="J31" s="80">
        <f>'MOD Vectors ALL'!J31*($E31=$F$1)</f>
        <v>-8.1652452459810496E-2</v>
      </c>
      <c r="K31" s="80">
        <f>'MOD Vectors ALL'!K31*($E31=$F$1)</f>
        <v>-8.1652452459810496E-2</v>
      </c>
      <c r="L31" s="80">
        <f>'MOD Vectors ALL'!L31*($E31=$F$1)</f>
        <v>-8.1652452459810496E-2</v>
      </c>
      <c r="M31" s="80">
        <f>'MOD Vectors ALL'!M31*($E31=$F$1)</f>
        <v>-0.16330490491962099</v>
      </c>
      <c r="N31" s="80">
        <f>'MOD Vectors ALL'!N31*($E31=$F$1)</f>
        <v>-0.16330490491962099</v>
      </c>
      <c r="O31" s="80">
        <f>'MOD Vectors ALL'!O31*($E31=$F$1)</f>
        <v>0</v>
      </c>
      <c r="P31" s="80">
        <f>'MOD Vectors ALL'!P31*($E31=$F$1)</f>
        <v>0</v>
      </c>
      <c r="Q31" s="80">
        <f>'MOD Vectors ALL'!Q31*($E31=$F$1)</f>
        <v>0</v>
      </c>
      <c r="R31" s="80">
        <f>'MOD Vectors ALL'!R31*($E31=$F$1)</f>
        <v>0</v>
      </c>
      <c r="S31" s="80">
        <f>'MOD Vectors ALL'!S31*($E31=$F$1)</f>
        <v>-0.16330490491962099</v>
      </c>
      <c r="T31" s="80">
        <f>'MOD Vectors ALL'!T31*($E31=$F$1)</f>
        <v>-0.16330490491962099</v>
      </c>
      <c r="U31" s="80">
        <f>'MOD Vectors ALL'!U31*($E31=$F$1)</f>
        <v>0</v>
      </c>
      <c r="V31" s="80">
        <f>'MOD Vectors ALL'!V31*($E31=$F$1)</f>
        <v>0</v>
      </c>
      <c r="W31" s="80">
        <f>'MOD Vectors ALL'!W31*($E31=$F$1)</f>
        <v>0</v>
      </c>
      <c r="X31" s="80">
        <f>'MOD Vectors ALL'!X31*($E31=$F$1)</f>
        <v>0</v>
      </c>
      <c r="Y31" s="80">
        <f>'MOD Vectors ALL'!Y31*($E31=$F$1)</f>
        <v>0</v>
      </c>
      <c r="Z31" s="80">
        <f>'MOD Vectors ALL'!Z31*($E31=$F$1)</f>
        <v>0</v>
      </c>
      <c r="AA31" s="80">
        <f>'MOD Vectors ALL'!AA31*($E31=$F$1)</f>
        <v>0</v>
      </c>
      <c r="AB31" s="80">
        <f>'MOD Vectors ALL'!AB31*($E31=$F$1)</f>
        <v>0</v>
      </c>
      <c r="AC31" s="80">
        <f>'MOD Vectors ALL'!AC31*($E31=$F$1)</f>
        <v>0</v>
      </c>
      <c r="AD31" s="80">
        <f>'MOD Vectors ALL'!AD31*($E31=$F$1)</f>
        <v>0</v>
      </c>
      <c r="AE31" s="80">
        <f>'MOD Vectors ALL'!AE31*($E31=$F$1)</f>
        <v>0</v>
      </c>
      <c r="AF31" s="80">
        <f>'MOD Vectors ALL'!AF31*($E31=$F$1)</f>
        <v>0</v>
      </c>
      <c r="AG31" s="80">
        <f>'MOD Vectors ALL'!AG31*($E31=$F$1)</f>
        <v>0</v>
      </c>
      <c r="AH31" s="80">
        <f>'MOD Vectors ALL'!AH31*($E31=$F$1)</f>
        <v>0</v>
      </c>
      <c r="AI31" s="80">
        <f>'MOD Vectors ALL'!AI31*($E31=$F$1)</f>
        <v>0</v>
      </c>
      <c r="AJ31" s="80">
        <f>'MOD Vectors ALL'!AJ31*($E31=$F$1)</f>
        <v>0</v>
      </c>
      <c r="AK31" s="80">
        <f>'MOD Vectors ALL'!AK31*($E31=$F$1)</f>
        <v>0</v>
      </c>
      <c r="AL31" s="80">
        <f>'MOD Vectors ALL'!AL31*($E31=$F$1)</f>
        <v>0</v>
      </c>
      <c r="AM31" s="80">
        <f>'MOD Vectors ALL'!AM31*($E31=$F$1)</f>
        <v>0</v>
      </c>
      <c r="AN31" s="80">
        <f>'MOD Vectors ALL'!AN31*($E31=$F$1)</f>
        <v>0</v>
      </c>
      <c r="AO31" s="80">
        <f>'MOD Vectors ALL'!AO31*($E31=$F$1)</f>
        <v>0</v>
      </c>
      <c r="AP31" s="80">
        <f>'MOD Vectors ALL'!AP31*($E31=$F$1)</f>
        <v>0</v>
      </c>
      <c r="AQ31" s="80">
        <f>'MOD Vectors ALL'!AQ31*($E31=$F$1)</f>
        <v>0</v>
      </c>
      <c r="AR31" s="80">
        <f>'MOD Vectors ALL'!AR31*($E31=$F$1)</f>
        <v>0</v>
      </c>
      <c r="AS31" s="80">
        <f>'MOD Vectors ALL'!AS31*($E31=$F$1)</f>
        <v>0</v>
      </c>
      <c r="AT31" s="80">
        <f>'MOD Vectors ALL'!AT31*($E31=$F$1)</f>
        <v>0</v>
      </c>
      <c r="AU31" s="80">
        <f>'MOD Vectors ALL'!AU31*($E31=$F$1)</f>
        <v>0</v>
      </c>
      <c r="AV31" s="80">
        <f>'MOD Vectors ALL'!AV31*($E31=$F$1)</f>
        <v>0</v>
      </c>
      <c r="AW31" s="80">
        <f>'MOD Vectors ALL'!AW31*($E31=$F$1)</f>
        <v>0</v>
      </c>
      <c r="AX31" s="80">
        <f>'MOD Vectors ALL'!AX31*($E31=$F$1)</f>
        <v>0</v>
      </c>
      <c r="AY31" s="80">
        <f>'MOD Vectors ALL'!AY31*($E31=$F$1)</f>
        <v>0</v>
      </c>
      <c r="AZ31" s="80">
        <f>'MOD Vectors ALL'!AZ31*($E31=$F$1)</f>
        <v>0</v>
      </c>
      <c r="BA31" s="80">
        <f>'MOD Vectors ALL'!BA31*($E31=$F$1)</f>
        <v>0</v>
      </c>
      <c r="BB31" s="80">
        <f>'MOD Vectors ALL'!BB31*($E31=$F$1)</f>
        <v>0</v>
      </c>
      <c r="BC31" s="80">
        <f>'MOD Vectors ALL'!BC31*($E31=$F$1)</f>
        <v>0</v>
      </c>
      <c r="BD31" s="80">
        <f>'MOD Vectors ALL'!BD31*($E31=$F$1)</f>
        <v>8.1652452459810496E-2</v>
      </c>
      <c r="BE31" s="80">
        <f>'MOD Vectors ALL'!BE31*($E31=$F$1)</f>
        <v>0</v>
      </c>
      <c r="BF31" s="80">
        <f>'MOD Vectors ALL'!BF31*($E31=$F$1)</f>
        <v>0</v>
      </c>
      <c r="BG31" s="80">
        <f>'MOD Vectors ALL'!BG31*($E31=$F$1)</f>
        <v>0</v>
      </c>
      <c r="BH31" s="80">
        <f>'MOD Vectors ALL'!BH31*($E31=$F$1)</f>
        <v>0</v>
      </c>
      <c r="BI31" s="80">
        <f>'MOD Vectors ALL'!BI31*($E31=$F$1)</f>
        <v>0</v>
      </c>
      <c r="BJ31" s="80">
        <f>'MOD Vectors ALL'!BJ31*($E31=$F$1)</f>
        <v>0</v>
      </c>
      <c r="BK31" s="80">
        <f>'MOD Vectors ALL'!BK31*($E31=$F$1)</f>
        <v>0</v>
      </c>
      <c r="BL31" s="80">
        <f>'MOD Vectors ALL'!BL31*($E31=$F$1)</f>
        <v>8.1652452459810496E-2</v>
      </c>
      <c r="BM31" s="80">
        <f>'MOD Vectors ALL'!BM31*($E31=$F$1)</f>
        <v>0</v>
      </c>
      <c r="BN31" s="80">
        <f>'MOD Vectors ALL'!BN31*($E31=$F$1)</f>
        <v>0</v>
      </c>
      <c r="BO31" s="80">
        <f>'MOD Vectors ALL'!BO31*($E31=$F$1)</f>
        <v>0</v>
      </c>
      <c r="BP31" s="80">
        <f>'MOD Vectors ALL'!BP31*($E31=$F$1)</f>
        <v>0</v>
      </c>
      <c r="BQ31" s="80">
        <f>'MOD Vectors ALL'!BQ31*($E31=$F$1)</f>
        <v>0</v>
      </c>
      <c r="BR31" s="80">
        <f>'MOD Vectors ALL'!BR31*($E31=$F$1)</f>
        <v>0</v>
      </c>
      <c r="BS31" s="80">
        <f>'MOD Vectors ALL'!BS31*($E31=$F$1)</f>
        <v>0</v>
      </c>
      <c r="BT31" s="80">
        <f>'MOD Vectors ALL'!BT31*($E31=$F$1)</f>
        <v>0</v>
      </c>
      <c r="BU31" s="80">
        <f>'MOD Vectors ALL'!BU31*($E31=$F$1)</f>
        <v>0</v>
      </c>
      <c r="BV31" s="80">
        <f>'MOD Vectors ALL'!BV31*($E31=$F$1)</f>
        <v>0</v>
      </c>
      <c r="BW31" s="80">
        <f>'MOD Vectors ALL'!BW31*($E31=$F$1)</f>
        <v>0</v>
      </c>
      <c r="BX31" s="80">
        <f>'MOD Vectors ALL'!BX31*($E31=$F$1)</f>
        <v>0</v>
      </c>
      <c r="BY31" s="80">
        <f>'MOD Vectors ALL'!BY31*($E31=$F$1)</f>
        <v>0</v>
      </c>
      <c r="BZ31" s="80">
        <f>'MOD Vectors ALL'!BZ31*($E31=$F$1)</f>
        <v>0</v>
      </c>
      <c r="CA31" s="80">
        <f>'MOD Vectors ALL'!CA31*($E31=$F$1)</f>
        <v>0</v>
      </c>
      <c r="CB31" s="80">
        <f>'MOD Vectors ALL'!CB31*($E31=$F$1)</f>
        <v>8.1652452459810496E-2</v>
      </c>
      <c r="CC31" s="80">
        <f>'MOD Vectors ALL'!CC31*($E31=$F$1)</f>
        <v>8.1652452459810496E-2</v>
      </c>
      <c r="CD31" s="80">
        <f>'MOD Vectors ALL'!CD31*($E31=$F$1)</f>
        <v>0</v>
      </c>
      <c r="CE31" s="80">
        <f>'MOD Vectors ALL'!CE31*($E31=$F$1)</f>
        <v>0</v>
      </c>
      <c r="CF31" s="80">
        <f>'MOD Vectors ALL'!CF31*($E31=$F$1)</f>
        <v>0</v>
      </c>
      <c r="CG31" s="80">
        <f>'MOD Vectors ALL'!CG31*($E31=$F$1)</f>
        <v>0</v>
      </c>
      <c r="CH31" s="80">
        <f>'MOD Vectors ALL'!CH31*($E31=$F$1)</f>
        <v>0</v>
      </c>
      <c r="CI31" s="80">
        <f>'MOD Vectors ALL'!CI31*($E31=$F$1)</f>
        <v>0</v>
      </c>
      <c r="CJ31" s="80">
        <f>'MOD Vectors ALL'!CJ31*($E31=$F$1)</f>
        <v>0</v>
      </c>
      <c r="CK31" s="80">
        <f>'MOD Vectors ALL'!CK31*($E31=$F$1)</f>
        <v>0</v>
      </c>
      <c r="CL31" s="80">
        <f>'MOD Vectors ALL'!CL31*($E31=$F$1)</f>
        <v>0</v>
      </c>
      <c r="CM31" s="80">
        <f>'MOD Vectors ALL'!CM31*($E31=$F$1)</f>
        <v>0</v>
      </c>
      <c r="CN31" s="80">
        <f>'MOD Vectors ALL'!CN31*($E31=$F$1)</f>
        <v>0</v>
      </c>
      <c r="CO31" s="80">
        <f>'MOD Vectors ALL'!CO31*($E31=$F$1)</f>
        <v>0</v>
      </c>
      <c r="CP31" s="80">
        <f>'MOD Vectors ALL'!CP31*($E31=$F$1)</f>
        <v>0</v>
      </c>
      <c r="CQ31" s="80">
        <f>'MOD Vectors ALL'!CQ31*($E31=$F$1)</f>
        <v>0</v>
      </c>
      <c r="CR31" s="80">
        <f>'MOD Vectors ALL'!CR31*($E31=$F$1)</f>
        <v>0</v>
      </c>
      <c r="CS31" s="80">
        <f>'MOD Vectors ALL'!CS31*($E31=$F$1)</f>
        <v>0</v>
      </c>
      <c r="CT31" s="80">
        <f>'MOD Vectors ALL'!CT31*($E31=$F$1)</f>
        <v>0</v>
      </c>
      <c r="CU31" s="80">
        <f>'MOD Vectors ALL'!CU31*($E31=$F$1)</f>
        <v>0</v>
      </c>
      <c r="CV31" s="80">
        <f>'MOD Vectors ALL'!CV31*($E31=$F$1)</f>
        <v>0</v>
      </c>
      <c r="CW31" s="80">
        <f>'MOD Vectors ALL'!CW31*($E31=$F$1)</f>
        <v>0</v>
      </c>
      <c r="CX31" s="80">
        <f>'MOD Vectors ALL'!CX31*($E31=$F$1)</f>
        <v>0</v>
      </c>
      <c r="CY31" s="80">
        <f>'MOD Vectors ALL'!CY31*($E31=$F$1)</f>
        <v>0</v>
      </c>
      <c r="CZ31" s="80">
        <f>'MOD Vectors ALL'!CZ31*($E31=$F$1)</f>
        <v>0</v>
      </c>
      <c r="DA31" s="80">
        <f>'MOD Vectors ALL'!DA31*($E31=$F$1)</f>
        <v>0</v>
      </c>
      <c r="DB31" s="80">
        <f>'MOD Vectors ALL'!DB31*($E31=$F$1)</f>
        <v>0</v>
      </c>
      <c r="DC31" s="80">
        <f>'MOD Vectors ALL'!DC31*($E31=$F$1)</f>
        <v>0</v>
      </c>
      <c r="DD31" s="80">
        <f>'MOD Vectors ALL'!DD31*($E31=$F$1)</f>
        <v>0</v>
      </c>
      <c r="DE31" s="80">
        <f>'MOD Vectors ALL'!DE31*($E31=$F$1)</f>
        <v>0</v>
      </c>
      <c r="DF31" s="80">
        <f>'MOD Vectors ALL'!DF31*($E31=$F$1)</f>
        <v>0</v>
      </c>
      <c r="DG31" s="80">
        <f>'MOD Vectors ALL'!DG31*($E31=$F$1)</f>
        <v>0</v>
      </c>
      <c r="DH31" s="80">
        <f>'MOD Vectors ALL'!DH31*($E31=$F$1)</f>
        <v>0</v>
      </c>
      <c r="DI31" s="80">
        <f>'MOD Vectors ALL'!DI31*($E31=$F$1)</f>
        <v>0</v>
      </c>
      <c r="DJ31" s="80">
        <f>'MOD Vectors ALL'!DJ31*($E31=$F$1)</f>
        <v>0</v>
      </c>
      <c r="DK31" s="80">
        <f>'MOD Vectors ALL'!DK31*($E31=$F$1)</f>
        <v>0</v>
      </c>
      <c r="DL31" s="80">
        <f>'MOD Vectors ALL'!DL31*($E31=$F$1)</f>
        <v>0</v>
      </c>
      <c r="DM31" s="80">
        <f>'MOD Vectors ALL'!DM31*($E31=$F$1)</f>
        <v>0</v>
      </c>
      <c r="DN31" s="80">
        <f>'MOD Vectors ALL'!DN31*($E31=$F$1)</f>
        <v>0</v>
      </c>
      <c r="DO31" s="80">
        <f>'MOD Vectors ALL'!DO31*($E31=$F$1)</f>
        <v>0</v>
      </c>
      <c r="DP31" s="80">
        <f>'MOD Vectors ALL'!DP31*($E31=$F$1)</f>
        <v>0</v>
      </c>
      <c r="DQ31" s="80">
        <f>'MOD Vectors ALL'!DQ31*($E31=$F$1)</f>
        <v>0</v>
      </c>
    </row>
    <row r="32" spans="1:121" x14ac:dyDescent="0.2">
      <c r="A32">
        <v>289</v>
      </c>
      <c r="B32" t="s">
        <v>9</v>
      </c>
      <c r="C32" t="s">
        <v>369</v>
      </c>
      <c r="D32" t="s">
        <v>528</v>
      </c>
      <c r="E32" t="s">
        <v>25</v>
      </c>
      <c r="F32" t="s">
        <v>13</v>
      </c>
      <c r="G32">
        <v>0.30314200000000002</v>
      </c>
      <c r="H32">
        <v>0.97754799999999997</v>
      </c>
      <c r="I32" s="80">
        <f>'MOD Vectors ALL'!I32*($E32=$F$1)</f>
        <v>-0.19040320292963384</v>
      </c>
      <c r="J32" s="80">
        <f>'MOD Vectors ALL'!J32*($E32=$F$1)</f>
        <v>-0.19040320292963384</v>
      </c>
      <c r="K32" s="80">
        <f>'MOD Vectors ALL'!K32*($E32=$F$1)</f>
        <v>-0.19040320292963384</v>
      </c>
      <c r="L32" s="80">
        <f>'MOD Vectors ALL'!L32*($E32=$F$1)</f>
        <v>-0.19040320292963384</v>
      </c>
      <c r="M32" s="80">
        <f>'MOD Vectors ALL'!M32*($E32=$F$1)</f>
        <v>-0.28560480439445074</v>
      </c>
      <c r="N32" s="80">
        <f>'MOD Vectors ALL'!N32*($E32=$F$1)</f>
        <v>-0.28560480439445074</v>
      </c>
      <c r="O32" s="80">
        <f>'MOD Vectors ALL'!O32*($E32=$F$1)</f>
        <v>0</v>
      </c>
      <c r="P32" s="80">
        <f>'MOD Vectors ALL'!P32*($E32=$F$1)</f>
        <v>0</v>
      </c>
      <c r="Q32" s="80">
        <f>'MOD Vectors ALL'!Q32*($E32=$F$1)</f>
        <v>0</v>
      </c>
      <c r="R32" s="80">
        <f>'MOD Vectors ALL'!R32*($E32=$F$1)</f>
        <v>0</v>
      </c>
      <c r="S32" s="80">
        <f>'MOD Vectors ALL'!S32*($E32=$F$1)</f>
        <v>-0.28560480439445074</v>
      </c>
      <c r="T32" s="80">
        <f>'MOD Vectors ALL'!T32*($E32=$F$1)</f>
        <v>-0.28560480439445074</v>
      </c>
      <c r="U32" s="80">
        <f>'MOD Vectors ALL'!U32*($E32=$F$1)</f>
        <v>0</v>
      </c>
      <c r="V32" s="80">
        <f>'MOD Vectors ALL'!V32*($E32=$F$1)</f>
        <v>0</v>
      </c>
      <c r="W32" s="80">
        <f>'MOD Vectors ALL'!W32*($E32=$F$1)</f>
        <v>0</v>
      </c>
      <c r="X32" s="80">
        <f>'MOD Vectors ALL'!X32*($E32=$F$1)</f>
        <v>0</v>
      </c>
      <c r="Y32" s="80">
        <f>'MOD Vectors ALL'!Y32*($E32=$F$1)</f>
        <v>0</v>
      </c>
      <c r="Z32" s="80">
        <f>'MOD Vectors ALL'!Z32*($E32=$F$1)</f>
        <v>0</v>
      </c>
      <c r="AA32" s="80">
        <f>'MOD Vectors ALL'!AA32*($E32=$F$1)</f>
        <v>0</v>
      </c>
      <c r="AB32" s="80">
        <f>'MOD Vectors ALL'!AB32*($E32=$F$1)</f>
        <v>0</v>
      </c>
      <c r="AC32" s="80">
        <f>'MOD Vectors ALL'!AC32*($E32=$F$1)</f>
        <v>0</v>
      </c>
      <c r="AD32" s="80">
        <f>'MOD Vectors ALL'!AD32*($E32=$F$1)</f>
        <v>0</v>
      </c>
      <c r="AE32" s="80">
        <f>'MOD Vectors ALL'!AE32*($E32=$F$1)</f>
        <v>0</v>
      </c>
      <c r="AF32" s="80">
        <f>'MOD Vectors ALL'!AF32*($E32=$F$1)</f>
        <v>0</v>
      </c>
      <c r="AG32" s="80">
        <f>'MOD Vectors ALL'!AG32*($E32=$F$1)</f>
        <v>0</v>
      </c>
      <c r="AH32" s="80">
        <f>'MOD Vectors ALL'!AH32*($E32=$F$1)</f>
        <v>0</v>
      </c>
      <c r="AI32" s="80">
        <f>'MOD Vectors ALL'!AI32*($E32=$F$1)</f>
        <v>0</v>
      </c>
      <c r="AJ32" s="80">
        <f>'MOD Vectors ALL'!AJ32*($E32=$F$1)</f>
        <v>0</v>
      </c>
      <c r="AK32" s="80">
        <f>'MOD Vectors ALL'!AK32*($E32=$F$1)</f>
        <v>0</v>
      </c>
      <c r="AL32" s="80">
        <f>'MOD Vectors ALL'!AL32*($E32=$F$1)</f>
        <v>0</v>
      </c>
      <c r="AM32" s="80">
        <f>'MOD Vectors ALL'!AM32*($E32=$F$1)</f>
        <v>0</v>
      </c>
      <c r="AN32" s="80">
        <f>'MOD Vectors ALL'!AN32*($E32=$F$1)</f>
        <v>0</v>
      </c>
      <c r="AO32" s="80">
        <f>'MOD Vectors ALL'!AO32*($E32=$F$1)</f>
        <v>0</v>
      </c>
      <c r="AP32" s="80">
        <f>'MOD Vectors ALL'!AP32*($E32=$F$1)</f>
        <v>0</v>
      </c>
      <c r="AQ32" s="80">
        <f>'MOD Vectors ALL'!AQ32*($E32=$F$1)</f>
        <v>0</v>
      </c>
      <c r="AR32" s="80">
        <f>'MOD Vectors ALL'!AR32*($E32=$F$1)</f>
        <v>0</v>
      </c>
      <c r="AS32" s="80">
        <f>'MOD Vectors ALL'!AS32*($E32=$F$1)</f>
        <v>0</v>
      </c>
      <c r="AT32" s="80">
        <f>'MOD Vectors ALL'!AT32*($E32=$F$1)</f>
        <v>0</v>
      </c>
      <c r="AU32" s="80">
        <f>'MOD Vectors ALL'!AU32*($E32=$F$1)</f>
        <v>0</v>
      </c>
      <c r="AV32" s="80">
        <f>'MOD Vectors ALL'!AV32*($E32=$F$1)</f>
        <v>0</v>
      </c>
      <c r="AW32" s="80">
        <f>'MOD Vectors ALL'!AW32*($E32=$F$1)</f>
        <v>0</v>
      </c>
      <c r="AX32" s="80">
        <f>'MOD Vectors ALL'!AX32*($E32=$F$1)</f>
        <v>0</v>
      </c>
      <c r="AY32" s="80">
        <f>'MOD Vectors ALL'!AY32*($E32=$F$1)</f>
        <v>0</v>
      </c>
      <c r="AZ32" s="80">
        <f>'MOD Vectors ALL'!AZ32*($E32=$F$1)</f>
        <v>0</v>
      </c>
      <c r="BA32" s="80">
        <f>'MOD Vectors ALL'!BA32*($E32=$F$1)</f>
        <v>0</v>
      </c>
      <c r="BB32" s="80">
        <f>'MOD Vectors ALL'!BB32*($E32=$F$1)</f>
        <v>0</v>
      </c>
      <c r="BC32" s="80">
        <f>'MOD Vectors ALL'!BC32*($E32=$F$1)</f>
        <v>0</v>
      </c>
      <c r="BD32" s="80">
        <f>'MOD Vectors ALL'!BD32*($E32=$F$1)</f>
        <v>9.5201601464816918E-2</v>
      </c>
      <c r="BE32" s="80">
        <f>'MOD Vectors ALL'!BE32*($E32=$F$1)</f>
        <v>0</v>
      </c>
      <c r="BF32" s="80">
        <f>'MOD Vectors ALL'!BF32*($E32=$F$1)</f>
        <v>0</v>
      </c>
      <c r="BG32" s="80">
        <f>'MOD Vectors ALL'!BG32*($E32=$F$1)</f>
        <v>0</v>
      </c>
      <c r="BH32" s="80">
        <f>'MOD Vectors ALL'!BH32*($E32=$F$1)</f>
        <v>0</v>
      </c>
      <c r="BI32" s="80">
        <f>'MOD Vectors ALL'!BI32*($E32=$F$1)</f>
        <v>0</v>
      </c>
      <c r="BJ32" s="80">
        <f>'MOD Vectors ALL'!BJ32*($E32=$F$1)</f>
        <v>0</v>
      </c>
      <c r="BK32" s="80">
        <f>'MOD Vectors ALL'!BK32*($E32=$F$1)</f>
        <v>0</v>
      </c>
      <c r="BL32" s="80">
        <f>'MOD Vectors ALL'!BL32*($E32=$F$1)</f>
        <v>9.5201601464816918E-2</v>
      </c>
      <c r="BM32" s="80">
        <f>'MOD Vectors ALL'!BM32*($E32=$F$1)</f>
        <v>0</v>
      </c>
      <c r="BN32" s="80">
        <f>'MOD Vectors ALL'!BN32*($E32=$F$1)</f>
        <v>0</v>
      </c>
      <c r="BO32" s="80">
        <f>'MOD Vectors ALL'!BO32*($E32=$F$1)</f>
        <v>0</v>
      </c>
      <c r="BP32" s="80">
        <f>'MOD Vectors ALL'!BP32*($E32=$F$1)</f>
        <v>0</v>
      </c>
      <c r="BQ32" s="80">
        <f>'MOD Vectors ALL'!BQ32*($E32=$F$1)</f>
        <v>0</v>
      </c>
      <c r="BR32" s="80">
        <f>'MOD Vectors ALL'!BR32*($E32=$F$1)</f>
        <v>0</v>
      </c>
      <c r="BS32" s="80">
        <f>'MOD Vectors ALL'!BS32*($E32=$F$1)</f>
        <v>0</v>
      </c>
      <c r="BT32" s="80">
        <f>'MOD Vectors ALL'!BT32*($E32=$F$1)</f>
        <v>0</v>
      </c>
      <c r="BU32" s="80">
        <f>'MOD Vectors ALL'!BU32*($E32=$F$1)</f>
        <v>0</v>
      </c>
      <c r="BV32" s="80">
        <f>'MOD Vectors ALL'!BV32*($E32=$F$1)</f>
        <v>0</v>
      </c>
      <c r="BW32" s="80">
        <f>'MOD Vectors ALL'!BW32*($E32=$F$1)</f>
        <v>0</v>
      </c>
      <c r="BX32" s="80">
        <f>'MOD Vectors ALL'!BX32*($E32=$F$1)</f>
        <v>0</v>
      </c>
      <c r="BY32" s="80">
        <f>'MOD Vectors ALL'!BY32*($E32=$F$1)</f>
        <v>0</v>
      </c>
      <c r="BZ32" s="80">
        <f>'MOD Vectors ALL'!BZ32*($E32=$F$1)</f>
        <v>0</v>
      </c>
      <c r="CA32" s="80">
        <f>'MOD Vectors ALL'!CA32*($E32=$F$1)</f>
        <v>0</v>
      </c>
      <c r="CB32" s="80">
        <f>'MOD Vectors ALL'!CB32*($E32=$F$1)</f>
        <v>9.5201601464816918E-2</v>
      </c>
      <c r="CC32" s="80">
        <f>'MOD Vectors ALL'!CC32*($E32=$F$1)</f>
        <v>9.5201601464816918E-2</v>
      </c>
      <c r="CD32" s="80">
        <f>'MOD Vectors ALL'!CD32*($E32=$F$1)</f>
        <v>0</v>
      </c>
      <c r="CE32" s="80">
        <f>'MOD Vectors ALL'!CE32*($E32=$F$1)</f>
        <v>0</v>
      </c>
      <c r="CF32" s="80">
        <f>'MOD Vectors ALL'!CF32*($E32=$F$1)</f>
        <v>0</v>
      </c>
      <c r="CG32" s="80">
        <f>'MOD Vectors ALL'!CG32*($E32=$F$1)</f>
        <v>0</v>
      </c>
      <c r="CH32" s="80">
        <f>'MOD Vectors ALL'!CH32*($E32=$F$1)</f>
        <v>0</v>
      </c>
      <c r="CI32" s="80">
        <f>'MOD Vectors ALL'!CI32*($E32=$F$1)</f>
        <v>0</v>
      </c>
      <c r="CJ32" s="80">
        <f>'MOD Vectors ALL'!CJ32*($E32=$F$1)</f>
        <v>0</v>
      </c>
      <c r="CK32" s="80">
        <f>'MOD Vectors ALL'!CK32*($E32=$F$1)</f>
        <v>0</v>
      </c>
      <c r="CL32" s="80">
        <f>'MOD Vectors ALL'!CL32*($E32=$F$1)</f>
        <v>0</v>
      </c>
      <c r="CM32" s="80">
        <f>'MOD Vectors ALL'!CM32*($E32=$F$1)</f>
        <v>0</v>
      </c>
      <c r="CN32" s="80">
        <f>'MOD Vectors ALL'!CN32*($E32=$F$1)</f>
        <v>0</v>
      </c>
      <c r="CO32" s="80">
        <f>'MOD Vectors ALL'!CO32*($E32=$F$1)</f>
        <v>0</v>
      </c>
      <c r="CP32" s="80">
        <f>'MOD Vectors ALL'!CP32*($E32=$F$1)</f>
        <v>0</v>
      </c>
      <c r="CQ32" s="80">
        <f>'MOD Vectors ALL'!CQ32*($E32=$F$1)</f>
        <v>0</v>
      </c>
      <c r="CR32" s="80">
        <f>'MOD Vectors ALL'!CR32*($E32=$F$1)</f>
        <v>0</v>
      </c>
      <c r="CS32" s="80">
        <f>'MOD Vectors ALL'!CS32*($E32=$F$1)</f>
        <v>0</v>
      </c>
      <c r="CT32" s="80">
        <f>'MOD Vectors ALL'!CT32*($E32=$F$1)</f>
        <v>0</v>
      </c>
      <c r="CU32" s="80">
        <f>'MOD Vectors ALL'!CU32*($E32=$F$1)</f>
        <v>0</v>
      </c>
      <c r="CV32" s="80">
        <f>'MOD Vectors ALL'!CV32*($E32=$F$1)</f>
        <v>0</v>
      </c>
      <c r="CW32" s="80">
        <f>'MOD Vectors ALL'!CW32*($E32=$F$1)</f>
        <v>0</v>
      </c>
      <c r="CX32" s="80">
        <f>'MOD Vectors ALL'!CX32*($E32=$F$1)</f>
        <v>0</v>
      </c>
      <c r="CY32" s="80">
        <f>'MOD Vectors ALL'!CY32*($E32=$F$1)</f>
        <v>0</v>
      </c>
      <c r="CZ32" s="80">
        <f>'MOD Vectors ALL'!CZ32*($E32=$F$1)</f>
        <v>0</v>
      </c>
      <c r="DA32" s="80">
        <f>'MOD Vectors ALL'!DA32*($E32=$F$1)</f>
        <v>0</v>
      </c>
      <c r="DB32" s="80">
        <f>'MOD Vectors ALL'!DB32*($E32=$F$1)</f>
        <v>0</v>
      </c>
      <c r="DC32" s="80">
        <f>'MOD Vectors ALL'!DC32*($E32=$F$1)</f>
        <v>0</v>
      </c>
      <c r="DD32" s="80">
        <f>'MOD Vectors ALL'!DD32*($E32=$F$1)</f>
        <v>0</v>
      </c>
      <c r="DE32" s="80">
        <f>'MOD Vectors ALL'!DE32*($E32=$F$1)</f>
        <v>0</v>
      </c>
      <c r="DF32" s="80">
        <f>'MOD Vectors ALL'!DF32*($E32=$F$1)</f>
        <v>0</v>
      </c>
      <c r="DG32" s="80">
        <f>'MOD Vectors ALL'!DG32*($E32=$F$1)</f>
        <v>0</v>
      </c>
      <c r="DH32" s="80">
        <f>'MOD Vectors ALL'!DH32*($E32=$F$1)</f>
        <v>0</v>
      </c>
      <c r="DI32" s="80">
        <f>'MOD Vectors ALL'!DI32*($E32=$F$1)</f>
        <v>0</v>
      </c>
      <c r="DJ32" s="80">
        <f>'MOD Vectors ALL'!DJ32*($E32=$F$1)</f>
        <v>0</v>
      </c>
      <c r="DK32" s="80">
        <f>'MOD Vectors ALL'!DK32*($E32=$F$1)</f>
        <v>0</v>
      </c>
      <c r="DL32" s="80">
        <f>'MOD Vectors ALL'!DL32*($E32=$F$1)</f>
        <v>0</v>
      </c>
      <c r="DM32" s="80">
        <f>'MOD Vectors ALL'!DM32*($E32=$F$1)</f>
        <v>0</v>
      </c>
      <c r="DN32" s="80">
        <f>'MOD Vectors ALL'!DN32*($E32=$F$1)</f>
        <v>0</v>
      </c>
      <c r="DO32" s="80">
        <f>'MOD Vectors ALL'!DO32*($E32=$F$1)</f>
        <v>0</v>
      </c>
      <c r="DP32" s="80">
        <f>'MOD Vectors ALL'!DP32*($E32=$F$1)</f>
        <v>0</v>
      </c>
      <c r="DQ32" s="80">
        <f>'MOD Vectors ALL'!DQ32*($E32=$F$1)</f>
        <v>0</v>
      </c>
    </row>
    <row r="33" spans="1:121" x14ac:dyDescent="0.2">
      <c r="A33">
        <v>290</v>
      </c>
      <c r="B33" t="s">
        <v>9</v>
      </c>
      <c r="C33" t="s">
        <v>369</v>
      </c>
      <c r="D33" t="s">
        <v>528</v>
      </c>
      <c r="E33" t="s">
        <v>25</v>
      </c>
      <c r="F33" t="s">
        <v>14</v>
      </c>
      <c r="G33">
        <v>0.40704699999999999</v>
      </c>
      <c r="H33">
        <v>1.04806</v>
      </c>
      <c r="I33" s="80">
        <f>'MOD Vectors ALL'!I33*($E33=$F$1)</f>
        <v>-0.54636058917838604</v>
      </c>
      <c r="J33" s="80">
        <f>'MOD Vectors ALL'!J33*($E33=$F$1)</f>
        <v>-0.54636058917838604</v>
      </c>
      <c r="K33" s="80">
        <f>'MOD Vectors ALL'!K33*($E33=$F$1)</f>
        <v>-0.54636058917838604</v>
      </c>
      <c r="L33" s="80">
        <f>'MOD Vectors ALL'!L33*($E33=$F$1)</f>
        <v>-0.54636058917838604</v>
      </c>
      <c r="M33" s="80">
        <f>'MOD Vectors ALL'!M33*($E33=$F$1)</f>
        <v>-0.68344742791768998</v>
      </c>
      <c r="N33" s="80">
        <f>'MOD Vectors ALL'!N33*($E33=$F$1)</f>
        <v>-0.68344742791768998</v>
      </c>
      <c r="O33" s="80">
        <f>'MOD Vectors ALL'!O33*($E33=$F$1)</f>
        <v>0</v>
      </c>
      <c r="P33" s="80">
        <f>'MOD Vectors ALL'!P33*($E33=$F$1)</f>
        <v>0</v>
      </c>
      <c r="Q33" s="80">
        <f>'MOD Vectors ALL'!Q33*($E33=$F$1)</f>
        <v>0</v>
      </c>
      <c r="R33" s="80">
        <f>'MOD Vectors ALL'!R33*($E33=$F$1)</f>
        <v>0</v>
      </c>
      <c r="S33" s="80">
        <f>'MOD Vectors ALL'!S33*($E33=$F$1)</f>
        <v>-0.68344742791768998</v>
      </c>
      <c r="T33" s="80">
        <f>'MOD Vectors ALL'!T33*($E33=$F$1)</f>
        <v>-0.68344742791768998</v>
      </c>
      <c r="U33" s="80">
        <f>'MOD Vectors ALL'!U33*($E33=$F$1)</f>
        <v>0</v>
      </c>
      <c r="V33" s="80">
        <f>'MOD Vectors ALL'!V33*($E33=$F$1)</f>
        <v>0</v>
      </c>
      <c r="W33" s="80">
        <f>'MOD Vectors ALL'!W33*($E33=$F$1)</f>
        <v>0</v>
      </c>
      <c r="X33" s="80">
        <f>'MOD Vectors ALL'!X33*($E33=$F$1)</f>
        <v>0</v>
      </c>
      <c r="Y33" s="80">
        <f>'MOD Vectors ALL'!Y33*($E33=$F$1)</f>
        <v>0</v>
      </c>
      <c r="Z33" s="80">
        <f>'MOD Vectors ALL'!Z33*($E33=$F$1)</f>
        <v>0</v>
      </c>
      <c r="AA33" s="80">
        <f>'MOD Vectors ALL'!AA33*($E33=$F$1)</f>
        <v>0</v>
      </c>
      <c r="AB33" s="80">
        <f>'MOD Vectors ALL'!AB33*($E33=$F$1)</f>
        <v>0</v>
      </c>
      <c r="AC33" s="80">
        <f>'MOD Vectors ALL'!AC33*($E33=$F$1)</f>
        <v>0</v>
      </c>
      <c r="AD33" s="80">
        <f>'MOD Vectors ALL'!AD33*($E33=$F$1)</f>
        <v>0</v>
      </c>
      <c r="AE33" s="80">
        <f>'MOD Vectors ALL'!AE33*($E33=$F$1)</f>
        <v>0</v>
      </c>
      <c r="AF33" s="80">
        <f>'MOD Vectors ALL'!AF33*($E33=$F$1)</f>
        <v>0</v>
      </c>
      <c r="AG33" s="80">
        <f>'MOD Vectors ALL'!AG33*($E33=$F$1)</f>
        <v>0</v>
      </c>
      <c r="AH33" s="80">
        <f>'MOD Vectors ALL'!AH33*($E33=$F$1)</f>
        <v>0</v>
      </c>
      <c r="AI33" s="80">
        <f>'MOD Vectors ALL'!AI33*($E33=$F$1)</f>
        <v>0</v>
      </c>
      <c r="AJ33" s="80">
        <f>'MOD Vectors ALL'!AJ33*($E33=$F$1)</f>
        <v>0</v>
      </c>
      <c r="AK33" s="80">
        <f>'MOD Vectors ALL'!AK33*($E33=$F$1)</f>
        <v>0</v>
      </c>
      <c r="AL33" s="80">
        <f>'MOD Vectors ALL'!AL33*($E33=$F$1)</f>
        <v>0</v>
      </c>
      <c r="AM33" s="80">
        <f>'MOD Vectors ALL'!AM33*($E33=$F$1)</f>
        <v>0</v>
      </c>
      <c r="AN33" s="80">
        <f>'MOD Vectors ALL'!AN33*($E33=$F$1)</f>
        <v>0</v>
      </c>
      <c r="AO33" s="80">
        <f>'MOD Vectors ALL'!AO33*($E33=$F$1)</f>
        <v>0</v>
      </c>
      <c r="AP33" s="80">
        <f>'MOD Vectors ALL'!AP33*($E33=$F$1)</f>
        <v>0</v>
      </c>
      <c r="AQ33" s="80">
        <f>'MOD Vectors ALL'!AQ33*($E33=$F$1)</f>
        <v>0</v>
      </c>
      <c r="AR33" s="80">
        <f>'MOD Vectors ALL'!AR33*($E33=$F$1)</f>
        <v>0</v>
      </c>
      <c r="AS33" s="80">
        <f>'MOD Vectors ALL'!AS33*($E33=$F$1)</f>
        <v>0</v>
      </c>
      <c r="AT33" s="80">
        <f>'MOD Vectors ALL'!AT33*($E33=$F$1)</f>
        <v>0</v>
      </c>
      <c r="AU33" s="80">
        <f>'MOD Vectors ALL'!AU33*($E33=$F$1)</f>
        <v>0</v>
      </c>
      <c r="AV33" s="80">
        <f>'MOD Vectors ALL'!AV33*($E33=$F$1)</f>
        <v>0</v>
      </c>
      <c r="AW33" s="80">
        <f>'MOD Vectors ALL'!AW33*($E33=$F$1)</f>
        <v>0</v>
      </c>
      <c r="AX33" s="80">
        <f>'MOD Vectors ALL'!AX33*($E33=$F$1)</f>
        <v>0</v>
      </c>
      <c r="AY33" s="80">
        <f>'MOD Vectors ALL'!AY33*($E33=$F$1)</f>
        <v>0</v>
      </c>
      <c r="AZ33" s="80">
        <f>'MOD Vectors ALL'!AZ33*($E33=$F$1)</f>
        <v>0</v>
      </c>
      <c r="BA33" s="80">
        <f>'MOD Vectors ALL'!BA33*($E33=$F$1)</f>
        <v>0</v>
      </c>
      <c r="BB33" s="80">
        <f>'MOD Vectors ALL'!BB33*($E33=$F$1)</f>
        <v>0</v>
      </c>
      <c r="BC33" s="80">
        <f>'MOD Vectors ALL'!BC33*($E33=$F$1)</f>
        <v>0</v>
      </c>
      <c r="BD33" s="80">
        <f>'MOD Vectors ALL'!BD33*($E33=$F$1)</f>
        <v>0.13708683873930408</v>
      </c>
      <c r="BE33" s="80">
        <f>'MOD Vectors ALL'!BE33*($E33=$F$1)</f>
        <v>0</v>
      </c>
      <c r="BF33" s="80">
        <f>'MOD Vectors ALL'!BF33*($E33=$F$1)</f>
        <v>0</v>
      </c>
      <c r="BG33" s="80">
        <f>'MOD Vectors ALL'!BG33*($E33=$F$1)</f>
        <v>0</v>
      </c>
      <c r="BH33" s="80">
        <f>'MOD Vectors ALL'!BH33*($E33=$F$1)</f>
        <v>0</v>
      </c>
      <c r="BI33" s="80">
        <f>'MOD Vectors ALL'!BI33*($E33=$F$1)</f>
        <v>0</v>
      </c>
      <c r="BJ33" s="80">
        <f>'MOD Vectors ALL'!BJ33*($E33=$F$1)</f>
        <v>0</v>
      </c>
      <c r="BK33" s="80">
        <f>'MOD Vectors ALL'!BK33*($E33=$F$1)</f>
        <v>0</v>
      </c>
      <c r="BL33" s="80">
        <f>'MOD Vectors ALL'!BL33*($E33=$F$1)</f>
        <v>0.13708683873930408</v>
      </c>
      <c r="BM33" s="80">
        <f>'MOD Vectors ALL'!BM33*($E33=$F$1)</f>
        <v>0</v>
      </c>
      <c r="BN33" s="80">
        <f>'MOD Vectors ALL'!BN33*($E33=$F$1)</f>
        <v>0</v>
      </c>
      <c r="BO33" s="80">
        <f>'MOD Vectors ALL'!BO33*($E33=$F$1)</f>
        <v>0</v>
      </c>
      <c r="BP33" s="80">
        <f>'MOD Vectors ALL'!BP33*($E33=$F$1)</f>
        <v>0</v>
      </c>
      <c r="BQ33" s="80">
        <f>'MOD Vectors ALL'!BQ33*($E33=$F$1)</f>
        <v>0</v>
      </c>
      <c r="BR33" s="80">
        <f>'MOD Vectors ALL'!BR33*($E33=$F$1)</f>
        <v>0</v>
      </c>
      <c r="BS33" s="80">
        <f>'MOD Vectors ALL'!BS33*($E33=$F$1)</f>
        <v>0</v>
      </c>
      <c r="BT33" s="80">
        <f>'MOD Vectors ALL'!BT33*($E33=$F$1)</f>
        <v>0</v>
      </c>
      <c r="BU33" s="80">
        <f>'MOD Vectors ALL'!BU33*($E33=$F$1)</f>
        <v>0</v>
      </c>
      <c r="BV33" s="80">
        <f>'MOD Vectors ALL'!BV33*($E33=$F$1)</f>
        <v>0</v>
      </c>
      <c r="BW33" s="80">
        <f>'MOD Vectors ALL'!BW33*($E33=$F$1)</f>
        <v>0</v>
      </c>
      <c r="BX33" s="80">
        <f>'MOD Vectors ALL'!BX33*($E33=$F$1)</f>
        <v>0</v>
      </c>
      <c r="BY33" s="80">
        <f>'MOD Vectors ALL'!BY33*($E33=$F$1)</f>
        <v>0</v>
      </c>
      <c r="BZ33" s="80">
        <f>'MOD Vectors ALL'!BZ33*($E33=$F$1)</f>
        <v>0</v>
      </c>
      <c r="CA33" s="80">
        <f>'MOD Vectors ALL'!CA33*($E33=$F$1)</f>
        <v>0</v>
      </c>
      <c r="CB33" s="80">
        <f>'MOD Vectors ALL'!CB33*($E33=$F$1)</f>
        <v>0.13708683873930408</v>
      </c>
      <c r="CC33" s="80">
        <f>'MOD Vectors ALL'!CC33*($E33=$F$1)</f>
        <v>0.13708683873930408</v>
      </c>
      <c r="CD33" s="80">
        <f>'MOD Vectors ALL'!CD33*($E33=$F$1)</f>
        <v>0</v>
      </c>
      <c r="CE33" s="80">
        <f>'MOD Vectors ALL'!CE33*($E33=$F$1)</f>
        <v>0</v>
      </c>
      <c r="CF33" s="80">
        <f>'MOD Vectors ALL'!CF33*($E33=$F$1)</f>
        <v>0</v>
      </c>
      <c r="CG33" s="80">
        <f>'MOD Vectors ALL'!CG33*($E33=$F$1)</f>
        <v>0</v>
      </c>
      <c r="CH33" s="80">
        <f>'MOD Vectors ALL'!CH33*($E33=$F$1)</f>
        <v>0</v>
      </c>
      <c r="CI33" s="80">
        <f>'MOD Vectors ALL'!CI33*($E33=$F$1)</f>
        <v>0</v>
      </c>
      <c r="CJ33" s="80">
        <f>'MOD Vectors ALL'!CJ33*($E33=$F$1)</f>
        <v>0</v>
      </c>
      <c r="CK33" s="80">
        <f>'MOD Vectors ALL'!CK33*($E33=$F$1)</f>
        <v>0</v>
      </c>
      <c r="CL33" s="80">
        <f>'MOD Vectors ALL'!CL33*($E33=$F$1)</f>
        <v>0</v>
      </c>
      <c r="CM33" s="80">
        <f>'MOD Vectors ALL'!CM33*($E33=$F$1)</f>
        <v>0</v>
      </c>
      <c r="CN33" s="80">
        <f>'MOD Vectors ALL'!CN33*($E33=$F$1)</f>
        <v>0</v>
      </c>
      <c r="CO33" s="80">
        <f>'MOD Vectors ALL'!CO33*($E33=$F$1)</f>
        <v>0</v>
      </c>
      <c r="CP33" s="80">
        <f>'MOD Vectors ALL'!CP33*($E33=$F$1)</f>
        <v>0</v>
      </c>
      <c r="CQ33" s="80">
        <f>'MOD Vectors ALL'!CQ33*($E33=$F$1)</f>
        <v>0</v>
      </c>
      <c r="CR33" s="80">
        <f>'MOD Vectors ALL'!CR33*($E33=$F$1)</f>
        <v>0</v>
      </c>
      <c r="CS33" s="80">
        <f>'MOD Vectors ALL'!CS33*($E33=$F$1)</f>
        <v>0</v>
      </c>
      <c r="CT33" s="80">
        <f>'MOD Vectors ALL'!CT33*($E33=$F$1)</f>
        <v>0</v>
      </c>
      <c r="CU33" s="80">
        <f>'MOD Vectors ALL'!CU33*($E33=$F$1)</f>
        <v>0</v>
      </c>
      <c r="CV33" s="80">
        <f>'MOD Vectors ALL'!CV33*($E33=$F$1)</f>
        <v>0</v>
      </c>
      <c r="CW33" s="80">
        <f>'MOD Vectors ALL'!CW33*($E33=$F$1)</f>
        <v>0</v>
      </c>
      <c r="CX33" s="80">
        <f>'MOD Vectors ALL'!CX33*($E33=$F$1)</f>
        <v>0</v>
      </c>
      <c r="CY33" s="80">
        <f>'MOD Vectors ALL'!CY33*($E33=$F$1)</f>
        <v>0</v>
      </c>
      <c r="CZ33" s="80">
        <f>'MOD Vectors ALL'!CZ33*($E33=$F$1)</f>
        <v>0</v>
      </c>
      <c r="DA33" s="80">
        <f>'MOD Vectors ALL'!DA33*($E33=$F$1)</f>
        <v>0</v>
      </c>
      <c r="DB33" s="80">
        <f>'MOD Vectors ALL'!DB33*($E33=$F$1)</f>
        <v>0</v>
      </c>
      <c r="DC33" s="80">
        <f>'MOD Vectors ALL'!DC33*($E33=$F$1)</f>
        <v>0</v>
      </c>
      <c r="DD33" s="80">
        <f>'MOD Vectors ALL'!DD33*($E33=$F$1)</f>
        <v>0</v>
      </c>
      <c r="DE33" s="80">
        <f>'MOD Vectors ALL'!DE33*($E33=$F$1)</f>
        <v>0</v>
      </c>
      <c r="DF33" s="80">
        <f>'MOD Vectors ALL'!DF33*($E33=$F$1)</f>
        <v>0</v>
      </c>
      <c r="DG33" s="80">
        <f>'MOD Vectors ALL'!DG33*($E33=$F$1)</f>
        <v>0</v>
      </c>
      <c r="DH33" s="80">
        <f>'MOD Vectors ALL'!DH33*($E33=$F$1)</f>
        <v>0</v>
      </c>
      <c r="DI33" s="80">
        <f>'MOD Vectors ALL'!DI33*($E33=$F$1)</f>
        <v>0</v>
      </c>
      <c r="DJ33" s="80">
        <f>'MOD Vectors ALL'!DJ33*($E33=$F$1)</f>
        <v>0</v>
      </c>
      <c r="DK33" s="80">
        <f>'MOD Vectors ALL'!DK33*($E33=$F$1)</f>
        <v>0</v>
      </c>
      <c r="DL33" s="80">
        <f>'MOD Vectors ALL'!DL33*($E33=$F$1)</f>
        <v>0</v>
      </c>
      <c r="DM33" s="80">
        <f>'MOD Vectors ALL'!DM33*($E33=$F$1)</f>
        <v>0</v>
      </c>
      <c r="DN33" s="80">
        <f>'MOD Vectors ALL'!DN33*($E33=$F$1)</f>
        <v>0</v>
      </c>
      <c r="DO33" s="80">
        <f>'MOD Vectors ALL'!DO33*($E33=$F$1)</f>
        <v>0</v>
      </c>
      <c r="DP33" s="80">
        <f>'MOD Vectors ALL'!DP33*($E33=$F$1)</f>
        <v>0</v>
      </c>
      <c r="DQ33" s="80">
        <f>'MOD Vectors ALL'!DQ33*($E33=$F$1)</f>
        <v>0</v>
      </c>
    </row>
    <row r="34" spans="1:121" x14ac:dyDescent="0.2">
      <c r="A34">
        <v>291</v>
      </c>
      <c r="B34" t="s">
        <v>9</v>
      </c>
      <c r="C34" t="s">
        <v>369</v>
      </c>
      <c r="D34" t="s">
        <v>528</v>
      </c>
      <c r="E34" t="s">
        <v>25</v>
      </c>
      <c r="F34" t="s">
        <v>33</v>
      </c>
      <c r="G34">
        <v>0.46587299999999998</v>
      </c>
      <c r="H34">
        <v>1.0482100000000001</v>
      </c>
      <c r="I34" s="80">
        <f>'MOD Vectors ALL'!I34*($E34=$F$1)</f>
        <v>-0.78243758175447764</v>
      </c>
      <c r="J34" s="80">
        <f>'MOD Vectors ALL'!J34*($E34=$F$1)</f>
        <v>-0.78243758175447764</v>
      </c>
      <c r="K34" s="80">
        <f>'MOD Vectors ALL'!K34*($E34=$F$1)</f>
        <v>-0.78243758175447764</v>
      </c>
      <c r="L34" s="80">
        <f>'MOD Vectors ALL'!L34*($E34=$F$1)</f>
        <v>-0.78243758175447764</v>
      </c>
      <c r="M34" s="80">
        <f>'MOD Vectors ALL'!M34*($E34=$F$1)</f>
        <v>-1.9583684822401315</v>
      </c>
      <c r="N34" s="80">
        <f>'MOD Vectors ALL'!N34*($E34=$F$1)</f>
        <v>-1.9583684822401315</v>
      </c>
      <c r="O34" s="80">
        <f>'MOD Vectors ALL'!O34*($E34=$F$1)</f>
        <v>0</v>
      </c>
      <c r="P34" s="80">
        <f>'MOD Vectors ALL'!P34*($E34=$F$1)</f>
        <v>0</v>
      </c>
      <c r="Q34" s="80">
        <f>'MOD Vectors ALL'!Q34*($E34=$F$1)</f>
        <v>0</v>
      </c>
      <c r="R34" s="80">
        <f>'MOD Vectors ALL'!R34*($E34=$F$1)</f>
        <v>0</v>
      </c>
      <c r="S34" s="80">
        <f>'MOD Vectors ALL'!S34*($E34=$F$1)</f>
        <v>-2.035702429274004</v>
      </c>
      <c r="T34" s="80">
        <f>'MOD Vectors ALL'!T34*($E34=$F$1)</f>
        <v>-2.035702429274004</v>
      </c>
      <c r="U34" s="80">
        <f>'MOD Vectors ALL'!U34*($E34=$F$1)</f>
        <v>0</v>
      </c>
      <c r="V34" s="80">
        <f>'MOD Vectors ALL'!V34*($E34=$F$1)</f>
        <v>0</v>
      </c>
      <c r="W34" s="80">
        <f>'MOD Vectors ALL'!W34*($E34=$F$1)</f>
        <v>7.7333947033872807E-2</v>
      </c>
      <c r="X34" s="80">
        <f>'MOD Vectors ALL'!X34*($E34=$F$1)</f>
        <v>7.7333947033872807E-2</v>
      </c>
      <c r="Y34" s="80">
        <f>'MOD Vectors ALL'!Y34*($E34=$F$1)</f>
        <v>0</v>
      </c>
      <c r="Z34" s="80">
        <f>'MOD Vectors ALL'!Z34*($E34=$F$1)</f>
        <v>0</v>
      </c>
      <c r="AA34" s="80">
        <f>'MOD Vectors ALL'!AA34*($E34=$F$1)</f>
        <v>0</v>
      </c>
      <c r="AB34" s="80">
        <f>'MOD Vectors ALL'!AB34*($E34=$F$1)</f>
        <v>0</v>
      </c>
      <c r="AC34" s="80">
        <f>'MOD Vectors ALL'!AC34*($E34=$F$1)</f>
        <v>0</v>
      </c>
      <c r="AD34" s="80">
        <f>'MOD Vectors ALL'!AD34*($E34=$F$1)</f>
        <v>0</v>
      </c>
      <c r="AE34" s="80">
        <f>'MOD Vectors ALL'!AE34*($E34=$F$1)</f>
        <v>0</v>
      </c>
      <c r="AF34" s="80">
        <f>'MOD Vectors ALL'!AF34*($E34=$F$1)</f>
        <v>0</v>
      </c>
      <c r="AG34" s="80">
        <f>'MOD Vectors ALL'!AG34*($E34=$F$1)</f>
        <v>0</v>
      </c>
      <c r="AH34" s="80">
        <f>'MOD Vectors ALL'!AH34*($E34=$F$1)</f>
        <v>0</v>
      </c>
      <c r="AI34" s="80">
        <f>'MOD Vectors ALL'!AI34*($E34=$F$1)</f>
        <v>0</v>
      </c>
      <c r="AJ34" s="80">
        <f>'MOD Vectors ALL'!AJ34*($E34=$F$1)</f>
        <v>0</v>
      </c>
      <c r="AK34" s="80">
        <f>'MOD Vectors ALL'!AK34*($E34=$F$1)</f>
        <v>0</v>
      </c>
      <c r="AL34" s="80">
        <f>'MOD Vectors ALL'!AL34*($E34=$F$1)</f>
        <v>0</v>
      </c>
      <c r="AM34" s="80">
        <f>'MOD Vectors ALL'!AM34*($E34=$F$1)</f>
        <v>0</v>
      </c>
      <c r="AN34" s="80">
        <f>'MOD Vectors ALL'!AN34*($E34=$F$1)</f>
        <v>0</v>
      </c>
      <c r="AO34" s="80">
        <f>'MOD Vectors ALL'!AO34*($E34=$F$1)</f>
        <v>0</v>
      </c>
      <c r="AP34" s="80">
        <f>'MOD Vectors ALL'!AP34*($E34=$F$1)</f>
        <v>0</v>
      </c>
      <c r="AQ34" s="80">
        <f>'MOD Vectors ALL'!AQ34*($E34=$F$1)</f>
        <v>0</v>
      </c>
      <c r="AR34" s="80">
        <f>'MOD Vectors ALL'!AR34*($E34=$F$1)</f>
        <v>0</v>
      </c>
      <c r="AS34" s="80">
        <f>'MOD Vectors ALL'!AS34*($E34=$F$1)</f>
        <v>0</v>
      </c>
      <c r="AT34" s="80">
        <f>'MOD Vectors ALL'!AT34*($E34=$F$1)</f>
        <v>0</v>
      </c>
      <c r="AU34" s="80">
        <f>'MOD Vectors ALL'!AU34*($E34=$F$1)</f>
        <v>0</v>
      </c>
      <c r="AV34" s="80">
        <f>'MOD Vectors ALL'!AV34*($E34=$F$1)</f>
        <v>0</v>
      </c>
      <c r="AW34" s="80">
        <f>'MOD Vectors ALL'!AW34*($E34=$F$1)</f>
        <v>0</v>
      </c>
      <c r="AX34" s="80">
        <f>'MOD Vectors ALL'!AX34*($E34=$F$1)</f>
        <v>0</v>
      </c>
      <c r="AY34" s="80">
        <f>'MOD Vectors ALL'!AY34*($E34=$F$1)</f>
        <v>0</v>
      </c>
      <c r="AZ34" s="80">
        <f>'MOD Vectors ALL'!AZ34*($E34=$F$1)</f>
        <v>0</v>
      </c>
      <c r="BA34" s="80">
        <f>'MOD Vectors ALL'!BA34*($E34=$F$1)</f>
        <v>0</v>
      </c>
      <c r="BB34" s="80">
        <f>'MOD Vectors ALL'!BB34*($E34=$F$1)</f>
        <v>0</v>
      </c>
      <c r="BC34" s="80">
        <f>'MOD Vectors ALL'!BC34*($E34=$F$1)</f>
        <v>0</v>
      </c>
      <c r="BD34" s="80">
        <f>'MOD Vectors ALL'!BD34*($E34=$F$1)</f>
        <v>1.175930900485654</v>
      </c>
      <c r="BE34" s="80">
        <f>'MOD Vectors ALL'!BE34*($E34=$F$1)</f>
        <v>0</v>
      </c>
      <c r="BF34" s="80">
        <f>'MOD Vectors ALL'!BF34*($E34=$F$1)</f>
        <v>0</v>
      </c>
      <c r="BG34" s="80">
        <f>'MOD Vectors ALL'!BG34*($E34=$F$1)</f>
        <v>0</v>
      </c>
      <c r="BH34" s="80">
        <f>'MOD Vectors ALL'!BH34*($E34=$F$1)</f>
        <v>0</v>
      </c>
      <c r="BI34" s="80">
        <f>'MOD Vectors ALL'!BI34*($E34=$F$1)</f>
        <v>0</v>
      </c>
      <c r="BJ34" s="80">
        <f>'MOD Vectors ALL'!BJ34*($E34=$F$1)</f>
        <v>0</v>
      </c>
      <c r="BK34" s="80">
        <f>'MOD Vectors ALL'!BK34*($E34=$F$1)</f>
        <v>0</v>
      </c>
      <c r="BL34" s="80">
        <f>'MOD Vectors ALL'!BL34*($E34=$F$1)</f>
        <v>1.175930900485654</v>
      </c>
      <c r="BM34" s="80">
        <f>'MOD Vectors ALL'!BM34*($E34=$F$1)</f>
        <v>0</v>
      </c>
      <c r="BN34" s="80">
        <f>'MOD Vectors ALL'!BN34*($E34=$F$1)</f>
        <v>0</v>
      </c>
      <c r="BO34" s="80">
        <f>'MOD Vectors ALL'!BO34*($E34=$F$1)</f>
        <v>0</v>
      </c>
      <c r="BP34" s="80">
        <f>'MOD Vectors ALL'!BP34*($E34=$F$1)</f>
        <v>0</v>
      </c>
      <c r="BQ34" s="80">
        <f>'MOD Vectors ALL'!BQ34*($E34=$F$1)</f>
        <v>0</v>
      </c>
      <c r="BR34" s="80">
        <f>'MOD Vectors ALL'!BR34*($E34=$F$1)</f>
        <v>0</v>
      </c>
      <c r="BS34" s="80">
        <f>'MOD Vectors ALL'!BS34*($E34=$F$1)</f>
        <v>0</v>
      </c>
      <c r="BT34" s="80">
        <f>'MOD Vectors ALL'!BT34*($E34=$F$1)</f>
        <v>0</v>
      </c>
      <c r="BU34" s="80">
        <f>'MOD Vectors ALL'!BU34*($E34=$F$1)</f>
        <v>0</v>
      </c>
      <c r="BV34" s="80">
        <f>'MOD Vectors ALL'!BV34*($E34=$F$1)</f>
        <v>0</v>
      </c>
      <c r="BW34" s="80">
        <f>'MOD Vectors ALL'!BW34*($E34=$F$1)</f>
        <v>0</v>
      </c>
      <c r="BX34" s="80">
        <f>'MOD Vectors ALL'!BX34*($E34=$F$1)</f>
        <v>0</v>
      </c>
      <c r="BY34" s="80">
        <f>'MOD Vectors ALL'!BY34*($E34=$F$1)</f>
        <v>0</v>
      </c>
      <c r="BZ34" s="80">
        <f>'MOD Vectors ALL'!BZ34*($E34=$F$1)</f>
        <v>0</v>
      </c>
      <c r="CA34" s="80">
        <f>'MOD Vectors ALL'!CA34*($E34=$F$1)</f>
        <v>0</v>
      </c>
      <c r="CB34" s="80">
        <f>'MOD Vectors ALL'!CB34*($E34=$F$1)</f>
        <v>1.175930900485654</v>
      </c>
      <c r="CC34" s="80">
        <f>'MOD Vectors ALL'!CC34*($E34=$F$1)</f>
        <v>1.175930900485654</v>
      </c>
      <c r="CD34" s="80">
        <f>'MOD Vectors ALL'!CD34*($E34=$F$1)</f>
        <v>0</v>
      </c>
      <c r="CE34" s="80">
        <f>'MOD Vectors ALL'!CE34*($E34=$F$1)</f>
        <v>0</v>
      </c>
      <c r="CF34" s="80">
        <f>'MOD Vectors ALL'!CF34*($E34=$F$1)</f>
        <v>0</v>
      </c>
      <c r="CG34" s="80">
        <f>'MOD Vectors ALL'!CG34*($E34=$F$1)</f>
        <v>0</v>
      </c>
      <c r="CH34" s="80">
        <f>'MOD Vectors ALL'!CH34*($E34=$F$1)</f>
        <v>0</v>
      </c>
      <c r="CI34" s="80">
        <f>'MOD Vectors ALL'!CI34*($E34=$F$1)</f>
        <v>0</v>
      </c>
      <c r="CJ34" s="80">
        <f>'MOD Vectors ALL'!CJ34*($E34=$F$1)</f>
        <v>0</v>
      </c>
      <c r="CK34" s="80">
        <f>'MOD Vectors ALL'!CK34*($E34=$F$1)</f>
        <v>0</v>
      </c>
      <c r="CL34" s="80">
        <f>'MOD Vectors ALL'!CL34*($E34=$F$1)</f>
        <v>0</v>
      </c>
      <c r="CM34" s="80">
        <f>'MOD Vectors ALL'!CM34*($E34=$F$1)</f>
        <v>0</v>
      </c>
      <c r="CN34" s="80">
        <f>'MOD Vectors ALL'!CN34*($E34=$F$1)</f>
        <v>0</v>
      </c>
      <c r="CO34" s="80">
        <f>'MOD Vectors ALL'!CO34*($E34=$F$1)</f>
        <v>0</v>
      </c>
      <c r="CP34" s="80">
        <f>'MOD Vectors ALL'!CP34*($E34=$F$1)</f>
        <v>0</v>
      </c>
      <c r="CQ34" s="80">
        <f>'MOD Vectors ALL'!CQ34*($E34=$F$1)</f>
        <v>0</v>
      </c>
      <c r="CR34" s="80">
        <f>'MOD Vectors ALL'!CR34*($E34=$F$1)</f>
        <v>0</v>
      </c>
      <c r="CS34" s="80">
        <f>'MOD Vectors ALL'!CS34*($E34=$F$1)</f>
        <v>0</v>
      </c>
      <c r="CT34" s="80">
        <f>'MOD Vectors ALL'!CT34*($E34=$F$1)</f>
        <v>0</v>
      </c>
      <c r="CU34" s="80">
        <f>'MOD Vectors ALL'!CU34*($E34=$F$1)</f>
        <v>0</v>
      </c>
      <c r="CV34" s="80">
        <f>'MOD Vectors ALL'!CV34*($E34=$F$1)</f>
        <v>0</v>
      </c>
      <c r="CW34" s="80">
        <f>'MOD Vectors ALL'!CW34*($E34=$F$1)</f>
        <v>0</v>
      </c>
      <c r="CX34" s="80">
        <f>'MOD Vectors ALL'!CX34*($E34=$F$1)</f>
        <v>0</v>
      </c>
      <c r="CY34" s="80">
        <f>'MOD Vectors ALL'!CY34*($E34=$F$1)</f>
        <v>0</v>
      </c>
      <c r="CZ34" s="80">
        <f>'MOD Vectors ALL'!CZ34*($E34=$F$1)</f>
        <v>0</v>
      </c>
      <c r="DA34" s="80">
        <f>'MOD Vectors ALL'!DA34*($E34=$F$1)</f>
        <v>0</v>
      </c>
      <c r="DB34" s="80">
        <f>'MOD Vectors ALL'!DB34*($E34=$F$1)</f>
        <v>0</v>
      </c>
      <c r="DC34" s="80">
        <f>'MOD Vectors ALL'!DC34*($E34=$F$1)</f>
        <v>0</v>
      </c>
      <c r="DD34" s="80">
        <f>'MOD Vectors ALL'!DD34*($E34=$F$1)</f>
        <v>0</v>
      </c>
      <c r="DE34" s="80">
        <f>'MOD Vectors ALL'!DE34*($E34=$F$1)</f>
        <v>0</v>
      </c>
      <c r="DF34" s="80">
        <f>'MOD Vectors ALL'!DF34*($E34=$F$1)</f>
        <v>0</v>
      </c>
      <c r="DG34" s="80">
        <f>'MOD Vectors ALL'!DG34*($E34=$F$1)</f>
        <v>0</v>
      </c>
      <c r="DH34" s="80">
        <f>'MOD Vectors ALL'!DH34*($E34=$F$1)</f>
        <v>0</v>
      </c>
      <c r="DI34" s="80">
        <f>'MOD Vectors ALL'!DI34*($E34=$F$1)</f>
        <v>0</v>
      </c>
      <c r="DJ34" s="80">
        <f>'MOD Vectors ALL'!DJ34*($E34=$F$1)</f>
        <v>0</v>
      </c>
      <c r="DK34" s="80">
        <f>'MOD Vectors ALL'!DK34*($E34=$F$1)</f>
        <v>0</v>
      </c>
      <c r="DL34" s="80">
        <f>'MOD Vectors ALL'!DL34*($E34=$F$1)</f>
        <v>0</v>
      </c>
      <c r="DM34" s="80">
        <f>'MOD Vectors ALL'!DM34*($E34=$F$1)</f>
        <v>0</v>
      </c>
      <c r="DN34" s="80">
        <f>'MOD Vectors ALL'!DN34*($E34=$F$1)</f>
        <v>0</v>
      </c>
      <c r="DO34" s="80">
        <f>'MOD Vectors ALL'!DO34*($E34=$F$1)</f>
        <v>0</v>
      </c>
      <c r="DP34" s="80">
        <f>'MOD Vectors ALL'!DP34*($E34=$F$1)</f>
        <v>0</v>
      </c>
      <c r="DQ34" s="80">
        <f>'MOD Vectors ALL'!DQ34*($E34=$F$1)</f>
        <v>0</v>
      </c>
    </row>
    <row r="35" spans="1:121" x14ac:dyDescent="0.2">
      <c r="A35">
        <v>292</v>
      </c>
      <c r="B35" t="s">
        <v>9</v>
      </c>
      <c r="C35" t="s">
        <v>369</v>
      </c>
      <c r="D35" t="s">
        <v>528</v>
      </c>
      <c r="E35" t="s">
        <v>25</v>
      </c>
      <c r="F35" t="s">
        <v>34</v>
      </c>
      <c r="G35">
        <v>0.63723099999999999</v>
      </c>
      <c r="H35">
        <v>1.15194</v>
      </c>
      <c r="I35" s="80">
        <f>'MOD Vectors ALL'!I35*($E35=$F$1)</f>
        <v>-25.081705216599715</v>
      </c>
      <c r="J35" s="80">
        <f>'MOD Vectors ALL'!J35*($E35=$F$1)</f>
        <v>-25.081705216599715</v>
      </c>
      <c r="K35" s="80">
        <f>'MOD Vectors ALL'!K35*($E35=$F$1)</f>
        <v>-25.081705216599715</v>
      </c>
      <c r="L35" s="80">
        <f>'MOD Vectors ALL'!L35*($E35=$F$1)</f>
        <v>-25.081705216599715</v>
      </c>
      <c r="M35" s="80">
        <f>'MOD Vectors ALL'!M35*($E35=$F$1)</f>
        <v>-21.900744375001775</v>
      </c>
      <c r="N35" s="80">
        <f>'MOD Vectors ALL'!N35*($E35=$F$1)</f>
        <v>-21.900744375001775</v>
      </c>
      <c r="O35" s="80">
        <f>'MOD Vectors ALL'!O35*($E35=$F$1)</f>
        <v>0</v>
      </c>
      <c r="P35" s="80">
        <f>'MOD Vectors ALL'!P35*($E35=$F$1)</f>
        <v>0</v>
      </c>
      <c r="Q35" s="80">
        <f>'MOD Vectors ALL'!Q35*($E35=$F$1)</f>
        <v>0</v>
      </c>
      <c r="R35" s="80">
        <f>'MOD Vectors ALL'!R35*($E35=$F$1)</f>
        <v>0</v>
      </c>
      <c r="S35" s="80">
        <f>'MOD Vectors ALL'!S35*($E35=$F$1)</f>
        <v>-22.020457955061911</v>
      </c>
      <c r="T35" s="80">
        <f>'MOD Vectors ALL'!T35*($E35=$F$1)</f>
        <v>-22.020457955061911</v>
      </c>
      <c r="U35" s="80">
        <f>'MOD Vectors ALL'!U35*($E35=$F$1)</f>
        <v>0</v>
      </c>
      <c r="V35" s="80">
        <f>'MOD Vectors ALL'!V35*($E35=$F$1)</f>
        <v>0</v>
      </c>
      <c r="W35" s="80">
        <f>'MOD Vectors ALL'!W35*($E35=$F$1)</f>
        <v>0.11971358006013774</v>
      </c>
      <c r="X35" s="80">
        <f>'MOD Vectors ALL'!X35*($E35=$F$1)</f>
        <v>0.11971358006013774</v>
      </c>
      <c r="Y35" s="80">
        <f>'MOD Vectors ALL'!Y35*($E35=$F$1)</f>
        <v>0</v>
      </c>
      <c r="Z35" s="80">
        <f>'MOD Vectors ALL'!Z35*($E35=$F$1)</f>
        <v>0</v>
      </c>
      <c r="AA35" s="80">
        <f>'MOD Vectors ALL'!AA35*($E35=$F$1)</f>
        <v>0</v>
      </c>
      <c r="AB35" s="80">
        <f>'MOD Vectors ALL'!AB35*($E35=$F$1)</f>
        <v>0</v>
      </c>
      <c r="AC35" s="80">
        <f>'MOD Vectors ALL'!AC35*($E35=$F$1)</f>
        <v>0</v>
      </c>
      <c r="AD35" s="80">
        <f>'MOD Vectors ALL'!AD35*($E35=$F$1)</f>
        <v>0</v>
      </c>
      <c r="AE35" s="80">
        <f>'MOD Vectors ALL'!AE35*($E35=$F$1)</f>
        <v>0</v>
      </c>
      <c r="AF35" s="80">
        <f>'MOD Vectors ALL'!AF35*($E35=$F$1)</f>
        <v>0</v>
      </c>
      <c r="AG35" s="80">
        <f>'MOD Vectors ALL'!AG35*($E35=$F$1)</f>
        <v>0</v>
      </c>
      <c r="AH35" s="80">
        <f>'MOD Vectors ALL'!AH35*($E35=$F$1)</f>
        <v>0</v>
      </c>
      <c r="AI35" s="80">
        <f>'MOD Vectors ALL'!AI35*($E35=$F$1)</f>
        <v>0</v>
      </c>
      <c r="AJ35" s="80">
        <f>'MOD Vectors ALL'!AJ35*($E35=$F$1)</f>
        <v>0</v>
      </c>
      <c r="AK35" s="80">
        <f>'MOD Vectors ALL'!AK35*($E35=$F$1)</f>
        <v>0</v>
      </c>
      <c r="AL35" s="80">
        <f>'MOD Vectors ALL'!AL35*($E35=$F$1)</f>
        <v>0</v>
      </c>
      <c r="AM35" s="80">
        <f>'MOD Vectors ALL'!AM35*($E35=$F$1)</f>
        <v>0</v>
      </c>
      <c r="AN35" s="80">
        <f>'MOD Vectors ALL'!AN35*($E35=$F$1)</f>
        <v>0</v>
      </c>
      <c r="AO35" s="80">
        <f>'MOD Vectors ALL'!AO35*($E35=$F$1)</f>
        <v>0</v>
      </c>
      <c r="AP35" s="80">
        <f>'MOD Vectors ALL'!AP35*($E35=$F$1)</f>
        <v>0</v>
      </c>
      <c r="AQ35" s="80">
        <f>'MOD Vectors ALL'!AQ35*($E35=$F$1)</f>
        <v>0</v>
      </c>
      <c r="AR35" s="80">
        <f>'MOD Vectors ALL'!AR35*($E35=$F$1)</f>
        <v>0</v>
      </c>
      <c r="AS35" s="80">
        <f>'MOD Vectors ALL'!AS35*($E35=$F$1)</f>
        <v>0</v>
      </c>
      <c r="AT35" s="80">
        <f>'MOD Vectors ALL'!AT35*($E35=$F$1)</f>
        <v>0</v>
      </c>
      <c r="AU35" s="80">
        <f>'MOD Vectors ALL'!AU35*($E35=$F$1)</f>
        <v>0</v>
      </c>
      <c r="AV35" s="80">
        <f>'MOD Vectors ALL'!AV35*($E35=$F$1)</f>
        <v>0</v>
      </c>
      <c r="AW35" s="80">
        <f>'MOD Vectors ALL'!AW35*($E35=$F$1)</f>
        <v>0</v>
      </c>
      <c r="AX35" s="80">
        <f>'MOD Vectors ALL'!AX35*($E35=$F$1)</f>
        <v>0</v>
      </c>
      <c r="AY35" s="80">
        <f>'MOD Vectors ALL'!AY35*($E35=$F$1)</f>
        <v>0</v>
      </c>
      <c r="AZ35" s="80">
        <f>'MOD Vectors ALL'!AZ35*($E35=$F$1)</f>
        <v>0</v>
      </c>
      <c r="BA35" s="80">
        <f>'MOD Vectors ALL'!BA35*($E35=$F$1)</f>
        <v>0</v>
      </c>
      <c r="BB35" s="80">
        <f>'MOD Vectors ALL'!BB35*($E35=$F$1)</f>
        <v>0</v>
      </c>
      <c r="BC35" s="80">
        <f>'MOD Vectors ALL'!BC35*($E35=$F$1)</f>
        <v>0</v>
      </c>
      <c r="BD35" s="80">
        <f>'MOD Vectors ALL'!BD35*($E35=$F$1)</f>
        <v>-3.1809608415979462</v>
      </c>
      <c r="BE35" s="80">
        <f>'MOD Vectors ALL'!BE35*($E35=$F$1)</f>
        <v>0</v>
      </c>
      <c r="BF35" s="80">
        <f>'MOD Vectors ALL'!BF35*($E35=$F$1)</f>
        <v>0</v>
      </c>
      <c r="BG35" s="80">
        <f>'MOD Vectors ALL'!BG35*($E35=$F$1)</f>
        <v>0</v>
      </c>
      <c r="BH35" s="80">
        <f>'MOD Vectors ALL'!BH35*($E35=$F$1)</f>
        <v>0</v>
      </c>
      <c r="BI35" s="80">
        <f>'MOD Vectors ALL'!BI35*($E35=$F$1)</f>
        <v>0</v>
      </c>
      <c r="BJ35" s="80">
        <f>'MOD Vectors ALL'!BJ35*($E35=$F$1)</f>
        <v>0</v>
      </c>
      <c r="BK35" s="80">
        <f>'MOD Vectors ALL'!BK35*($E35=$F$1)</f>
        <v>0</v>
      </c>
      <c r="BL35" s="80">
        <f>'MOD Vectors ALL'!BL35*($E35=$F$1)</f>
        <v>-3.1809608415979462</v>
      </c>
      <c r="BM35" s="80">
        <f>'MOD Vectors ALL'!BM35*($E35=$F$1)</f>
        <v>0</v>
      </c>
      <c r="BN35" s="80">
        <f>'MOD Vectors ALL'!BN35*($E35=$F$1)</f>
        <v>0</v>
      </c>
      <c r="BO35" s="80">
        <f>'MOD Vectors ALL'!BO35*($E35=$F$1)</f>
        <v>0</v>
      </c>
      <c r="BP35" s="80">
        <f>'MOD Vectors ALL'!BP35*($E35=$F$1)</f>
        <v>0</v>
      </c>
      <c r="BQ35" s="80">
        <f>'MOD Vectors ALL'!BQ35*($E35=$F$1)</f>
        <v>0</v>
      </c>
      <c r="BR35" s="80">
        <f>'MOD Vectors ALL'!BR35*($E35=$F$1)</f>
        <v>0</v>
      </c>
      <c r="BS35" s="80">
        <f>'MOD Vectors ALL'!BS35*($E35=$F$1)</f>
        <v>0</v>
      </c>
      <c r="BT35" s="80">
        <f>'MOD Vectors ALL'!BT35*($E35=$F$1)</f>
        <v>0</v>
      </c>
      <c r="BU35" s="80">
        <f>'MOD Vectors ALL'!BU35*($E35=$F$1)</f>
        <v>0</v>
      </c>
      <c r="BV35" s="80">
        <f>'MOD Vectors ALL'!BV35*($E35=$F$1)</f>
        <v>0</v>
      </c>
      <c r="BW35" s="80">
        <f>'MOD Vectors ALL'!BW35*($E35=$F$1)</f>
        <v>0</v>
      </c>
      <c r="BX35" s="80">
        <f>'MOD Vectors ALL'!BX35*($E35=$F$1)</f>
        <v>0</v>
      </c>
      <c r="BY35" s="80">
        <f>'MOD Vectors ALL'!BY35*($E35=$F$1)</f>
        <v>0</v>
      </c>
      <c r="BZ35" s="80">
        <f>'MOD Vectors ALL'!BZ35*($E35=$F$1)</f>
        <v>0</v>
      </c>
      <c r="CA35" s="80">
        <f>'MOD Vectors ALL'!CA35*($E35=$F$1)</f>
        <v>0</v>
      </c>
      <c r="CB35" s="80">
        <f>'MOD Vectors ALL'!CB35*($E35=$F$1)</f>
        <v>-3.1809608415979462</v>
      </c>
      <c r="CC35" s="80">
        <f>'MOD Vectors ALL'!CC35*($E35=$F$1)</f>
        <v>-3.1809608415979462</v>
      </c>
      <c r="CD35" s="80">
        <f>'MOD Vectors ALL'!CD35*($E35=$F$1)</f>
        <v>0</v>
      </c>
      <c r="CE35" s="80">
        <f>'MOD Vectors ALL'!CE35*($E35=$F$1)</f>
        <v>0</v>
      </c>
      <c r="CF35" s="80">
        <f>'MOD Vectors ALL'!CF35*($E35=$F$1)</f>
        <v>0</v>
      </c>
      <c r="CG35" s="80">
        <f>'MOD Vectors ALL'!CG35*($E35=$F$1)</f>
        <v>0</v>
      </c>
      <c r="CH35" s="80">
        <f>'MOD Vectors ALL'!CH35*($E35=$F$1)</f>
        <v>0</v>
      </c>
      <c r="CI35" s="80">
        <f>'MOD Vectors ALL'!CI35*($E35=$F$1)</f>
        <v>0</v>
      </c>
      <c r="CJ35" s="80">
        <f>'MOD Vectors ALL'!CJ35*($E35=$F$1)</f>
        <v>0</v>
      </c>
      <c r="CK35" s="80">
        <f>'MOD Vectors ALL'!CK35*($E35=$F$1)</f>
        <v>0</v>
      </c>
      <c r="CL35" s="80">
        <f>'MOD Vectors ALL'!CL35*($E35=$F$1)</f>
        <v>0</v>
      </c>
      <c r="CM35" s="80">
        <f>'MOD Vectors ALL'!CM35*($E35=$F$1)</f>
        <v>0</v>
      </c>
      <c r="CN35" s="80">
        <f>'MOD Vectors ALL'!CN35*($E35=$F$1)</f>
        <v>0</v>
      </c>
      <c r="CO35" s="80">
        <f>'MOD Vectors ALL'!CO35*($E35=$F$1)</f>
        <v>0</v>
      </c>
      <c r="CP35" s="80">
        <f>'MOD Vectors ALL'!CP35*($E35=$F$1)</f>
        <v>0</v>
      </c>
      <c r="CQ35" s="80">
        <f>'MOD Vectors ALL'!CQ35*($E35=$F$1)</f>
        <v>0</v>
      </c>
      <c r="CR35" s="80">
        <f>'MOD Vectors ALL'!CR35*($E35=$F$1)</f>
        <v>0</v>
      </c>
      <c r="CS35" s="80">
        <f>'MOD Vectors ALL'!CS35*($E35=$F$1)</f>
        <v>0</v>
      </c>
      <c r="CT35" s="80">
        <f>'MOD Vectors ALL'!CT35*($E35=$F$1)</f>
        <v>0</v>
      </c>
      <c r="CU35" s="80">
        <f>'MOD Vectors ALL'!CU35*($E35=$F$1)</f>
        <v>0</v>
      </c>
      <c r="CV35" s="80">
        <f>'MOD Vectors ALL'!CV35*($E35=$F$1)</f>
        <v>0</v>
      </c>
      <c r="CW35" s="80">
        <f>'MOD Vectors ALL'!CW35*($E35=$F$1)</f>
        <v>0</v>
      </c>
      <c r="CX35" s="80">
        <f>'MOD Vectors ALL'!CX35*($E35=$F$1)</f>
        <v>0</v>
      </c>
      <c r="CY35" s="80">
        <f>'MOD Vectors ALL'!CY35*($E35=$F$1)</f>
        <v>0</v>
      </c>
      <c r="CZ35" s="80">
        <f>'MOD Vectors ALL'!CZ35*($E35=$F$1)</f>
        <v>0</v>
      </c>
      <c r="DA35" s="80">
        <f>'MOD Vectors ALL'!DA35*($E35=$F$1)</f>
        <v>0</v>
      </c>
      <c r="DB35" s="80">
        <f>'MOD Vectors ALL'!DB35*($E35=$F$1)</f>
        <v>0</v>
      </c>
      <c r="DC35" s="80">
        <f>'MOD Vectors ALL'!DC35*($E35=$F$1)</f>
        <v>0</v>
      </c>
      <c r="DD35" s="80">
        <f>'MOD Vectors ALL'!DD35*($E35=$F$1)</f>
        <v>0</v>
      </c>
      <c r="DE35" s="80">
        <f>'MOD Vectors ALL'!DE35*($E35=$F$1)</f>
        <v>0</v>
      </c>
      <c r="DF35" s="80">
        <f>'MOD Vectors ALL'!DF35*($E35=$F$1)</f>
        <v>0</v>
      </c>
      <c r="DG35" s="80">
        <f>'MOD Vectors ALL'!DG35*($E35=$F$1)</f>
        <v>0</v>
      </c>
      <c r="DH35" s="80">
        <f>'MOD Vectors ALL'!DH35*($E35=$F$1)</f>
        <v>0</v>
      </c>
      <c r="DI35" s="80">
        <f>'MOD Vectors ALL'!DI35*($E35=$F$1)</f>
        <v>0</v>
      </c>
      <c r="DJ35" s="80">
        <f>'MOD Vectors ALL'!DJ35*($E35=$F$1)</f>
        <v>0</v>
      </c>
      <c r="DK35" s="80">
        <f>'MOD Vectors ALL'!DK35*($E35=$F$1)</f>
        <v>0</v>
      </c>
      <c r="DL35" s="80">
        <f>'MOD Vectors ALL'!DL35*($E35=$F$1)</f>
        <v>0</v>
      </c>
      <c r="DM35" s="80">
        <f>'MOD Vectors ALL'!DM35*($E35=$F$1)</f>
        <v>0</v>
      </c>
      <c r="DN35" s="80">
        <f>'MOD Vectors ALL'!DN35*($E35=$F$1)</f>
        <v>0</v>
      </c>
      <c r="DO35" s="80">
        <f>'MOD Vectors ALL'!DO35*($E35=$F$1)</f>
        <v>0</v>
      </c>
      <c r="DP35" s="80">
        <f>'MOD Vectors ALL'!DP35*($E35=$F$1)</f>
        <v>0</v>
      </c>
      <c r="DQ35" s="80">
        <f>'MOD Vectors ALL'!DQ35*($E35=$F$1)</f>
        <v>0</v>
      </c>
    </row>
    <row r="36" spans="1:121" x14ac:dyDescent="0.2">
      <c r="A36">
        <v>293</v>
      </c>
      <c r="B36" t="s">
        <v>9</v>
      </c>
      <c r="C36" t="s">
        <v>369</v>
      </c>
      <c r="D36" t="s">
        <v>528</v>
      </c>
      <c r="E36" t="s">
        <v>25</v>
      </c>
      <c r="F36" t="s">
        <v>7</v>
      </c>
      <c r="G36">
        <v>0.68046200000000001</v>
      </c>
      <c r="H36">
        <v>1.31335</v>
      </c>
      <c r="I36" s="80">
        <f>'MOD Vectors ALL'!I36*($E36=$F$1)</f>
        <v>-2903.4984285791165</v>
      </c>
      <c r="J36" s="80">
        <f>'MOD Vectors ALL'!J36*($E36=$F$1)</f>
        <v>-2903.4984285791165</v>
      </c>
      <c r="K36" s="80">
        <f>'MOD Vectors ALL'!K36*($E36=$F$1)</f>
        <v>-2903.4984285791165</v>
      </c>
      <c r="L36" s="80">
        <f>'MOD Vectors ALL'!L36*($E36=$F$1)</f>
        <v>-2903.4984285791165</v>
      </c>
      <c r="M36" s="80">
        <f>'MOD Vectors ALL'!M36*($E36=$F$1)</f>
        <v>-2912.2941322441084</v>
      </c>
      <c r="N36" s="80">
        <f>'MOD Vectors ALL'!N36*($E36=$F$1)</f>
        <v>-2912.2941322441084</v>
      </c>
      <c r="O36" s="80">
        <f>'MOD Vectors ALL'!O36*($E36=$F$1)</f>
        <v>0</v>
      </c>
      <c r="P36" s="80">
        <f>'MOD Vectors ALL'!P36*($E36=$F$1)</f>
        <v>0</v>
      </c>
      <c r="Q36" s="80">
        <f>'MOD Vectors ALL'!Q36*($E36=$F$1)</f>
        <v>0</v>
      </c>
      <c r="R36" s="80">
        <f>'MOD Vectors ALL'!R36*($E36=$F$1)</f>
        <v>0</v>
      </c>
      <c r="S36" s="80">
        <f>'MOD Vectors ALL'!S36*($E36=$F$1)</f>
        <v>-2912.3857541572856</v>
      </c>
      <c r="T36" s="80">
        <f>'MOD Vectors ALL'!T36*($E36=$F$1)</f>
        <v>-2912.3857541572856</v>
      </c>
      <c r="U36" s="80">
        <f>'MOD Vectors ALL'!U36*($E36=$F$1)</f>
        <v>0</v>
      </c>
      <c r="V36" s="80">
        <f>'MOD Vectors ALL'!V36*($E36=$F$1)</f>
        <v>0</v>
      </c>
      <c r="W36" s="80">
        <f>'MOD Vectors ALL'!W36*($E36=$F$1)</f>
        <v>9.1621913176999567E-2</v>
      </c>
      <c r="X36" s="80">
        <f>'MOD Vectors ALL'!X36*($E36=$F$1)</f>
        <v>9.1621913176999567E-2</v>
      </c>
      <c r="Y36" s="80">
        <f>'MOD Vectors ALL'!Y36*($E36=$F$1)</f>
        <v>0</v>
      </c>
      <c r="Z36" s="80">
        <f>'MOD Vectors ALL'!Z36*($E36=$F$1)</f>
        <v>0</v>
      </c>
      <c r="AA36" s="80">
        <f>'MOD Vectors ALL'!AA36*($E36=$F$1)</f>
        <v>0</v>
      </c>
      <c r="AB36" s="80">
        <f>'MOD Vectors ALL'!AB36*($E36=$F$1)</f>
        <v>0</v>
      </c>
      <c r="AC36" s="80">
        <f>'MOD Vectors ALL'!AC36*($E36=$F$1)</f>
        <v>0</v>
      </c>
      <c r="AD36" s="80">
        <f>'MOD Vectors ALL'!AD36*($E36=$F$1)</f>
        <v>0</v>
      </c>
      <c r="AE36" s="80">
        <f>'MOD Vectors ALL'!AE36*($E36=$F$1)</f>
        <v>0</v>
      </c>
      <c r="AF36" s="80">
        <f>'MOD Vectors ALL'!AF36*($E36=$F$1)</f>
        <v>0</v>
      </c>
      <c r="AG36" s="80">
        <f>'MOD Vectors ALL'!AG36*($E36=$F$1)</f>
        <v>0</v>
      </c>
      <c r="AH36" s="80">
        <f>'MOD Vectors ALL'!AH36*($E36=$F$1)</f>
        <v>0</v>
      </c>
      <c r="AI36" s="80">
        <f>'MOD Vectors ALL'!AI36*($E36=$F$1)</f>
        <v>0</v>
      </c>
      <c r="AJ36" s="80">
        <f>'MOD Vectors ALL'!AJ36*($E36=$F$1)</f>
        <v>0</v>
      </c>
      <c r="AK36" s="80">
        <f>'MOD Vectors ALL'!AK36*($E36=$F$1)</f>
        <v>0</v>
      </c>
      <c r="AL36" s="80">
        <f>'MOD Vectors ALL'!AL36*($E36=$F$1)</f>
        <v>0</v>
      </c>
      <c r="AM36" s="80">
        <f>'MOD Vectors ALL'!AM36*($E36=$F$1)</f>
        <v>0</v>
      </c>
      <c r="AN36" s="80">
        <f>'MOD Vectors ALL'!AN36*($E36=$F$1)</f>
        <v>0</v>
      </c>
      <c r="AO36" s="80">
        <f>'MOD Vectors ALL'!AO36*($E36=$F$1)</f>
        <v>0</v>
      </c>
      <c r="AP36" s="80">
        <f>'MOD Vectors ALL'!AP36*($E36=$F$1)</f>
        <v>0</v>
      </c>
      <c r="AQ36" s="80">
        <f>'MOD Vectors ALL'!AQ36*($E36=$F$1)</f>
        <v>0</v>
      </c>
      <c r="AR36" s="80">
        <f>'MOD Vectors ALL'!AR36*($E36=$F$1)</f>
        <v>0</v>
      </c>
      <c r="AS36" s="80">
        <f>'MOD Vectors ALL'!AS36*($E36=$F$1)</f>
        <v>0</v>
      </c>
      <c r="AT36" s="80">
        <f>'MOD Vectors ALL'!AT36*($E36=$F$1)</f>
        <v>0</v>
      </c>
      <c r="AU36" s="80">
        <f>'MOD Vectors ALL'!AU36*($E36=$F$1)</f>
        <v>0</v>
      </c>
      <c r="AV36" s="80">
        <f>'MOD Vectors ALL'!AV36*($E36=$F$1)</f>
        <v>0</v>
      </c>
      <c r="AW36" s="80">
        <f>'MOD Vectors ALL'!AW36*($E36=$F$1)</f>
        <v>0</v>
      </c>
      <c r="AX36" s="80">
        <f>'MOD Vectors ALL'!AX36*($E36=$F$1)</f>
        <v>0</v>
      </c>
      <c r="AY36" s="80">
        <f>'MOD Vectors ALL'!AY36*($E36=$F$1)</f>
        <v>0</v>
      </c>
      <c r="AZ36" s="80">
        <f>'MOD Vectors ALL'!AZ36*($E36=$F$1)</f>
        <v>0</v>
      </c>
      <c r="BA36" s="80">
        <f>'MOD Vectors ALL'!BA36*($E36=$F$1)</f>
        <v>0</v>
      </c>
      <c r="BB36" s="80">
        <f>'MOD Vectors ALL'!BB36*($E36=$F$1)</f>
        <v>0</v>
      </c>
      <c r="BC36" s="80">
        <f>'MOD Vectors ALL'!BC36*($E36=$F$1)</f>
        <v>0</v>
      </c>
      <c r="BD36" s="80">
        <f>'MOD Vectors ALL'!BD36*($E36=$F$1)</f>
        <v>8.7957036649919598</v>
      </c>
      <c r="BE36" s="80">
        <f>'MOD Vectors ALL'!BE36*($E36=$F$1)</f>
        <v>0</v>
      </c>
      <c r="BF36" s="80">
        <f>'MOD Vectors ALL'!BF36*($E36=$F$1)</f>
        <v>0</v>
      </c>
      <c r="BG36" s="80">
        <f>'MOD Vectors ALL'!BG36*($E36=$F$1)</f>
        <v>0</v>
      </c>
      <c r="BH36" s="80">
        <f>'MOD Vectors ALL'!BH36*($E36=$F$1)</f>
        <v>0</v>
      </c>
      <c r="BI36" s="80">
        <f>'MOD Vectors ALL'!BI36*($E36=$F$1)</f>
        <v>0</v>
      </c>
      <c r="BJ36" s="80">
        <f>'MOD Vectors ALL'!BJ36*($E36=$F$1)</f>
        <v>0</v>
      </c>
      <c r="BK36" s="80">
        <f>'MOD Vectors ALL'!BK36*($E36=$F$1)</f>
        <v>0</v>
      </c>
      <c r="BL36" s="80">
        <f>'MOD Vectors ALL'!BL36*($E36=$F$1)</f>
        <v>8.7957036649919598</v>
      </c>
      <c r="BM36" s="80">
        <f>'MOD Vectors ALL'!BM36*($E36=$F$1)</f>
        <v>0</v>
      </c>
      <c r="BN36" s="80">
        <f>'MOD Vectors ALL'!BN36*($E36=$F$1)</f>
        <v>0</v>
      </c>
      <c r="BO36" s="80">
        <f>'MOD Vectors ALL'!BO36*($E36=$F$1)</f>
        <v>0</v>
      </c>
      <c r="BP36" s="80">
        <f>'MOD Vectors ALL'!BP36*($E36=$F$1)</f>
        <v>0</v>
      </c>
      <c r="BQ36" s="80">
        <f>'MOD Vectors ALL'!BQ36*($E36=$F$1)</f>
        <v>0</v>
      </c>
      <c r="BR36" s="80">
        <f>'MOD Vectors ALL'!BR36*($E36=$F$1)</f>
        <v>0</v>
      </c>
      <c r="BS36" s="80">
        <f>'MOD Vectors ALL'!BS36*($E36=$F$1)</f>
        <v>0</v>
      </c>
      <c r="BT36" s="80">
        <f>'MOD Vectors ALL'!BT36*($E36=$F$1)</f>
        <v>0</v>
      </c>
      <c r="BU36" s="80">
        <f>'MOD Vectors ALL'!BU36*($E36=$F$1)</f>
        <v>0</v>
      </c>
      <c r="BV36" s="80">
        <f>'MOD Vectors ALL'!BV36*($E36=$F$1)</f>
        <v>0</v>
      </c>
      <c r="BW36" s="80">
        <f>'MOD Vectors ALL'!BW36*($E36=$F$1)</f>
        <v>0</v>
      </c>
      <c r="BX36" s="80">
        <f>'MOD Vectors ALL'!BX36*($E36=$F$1)</f>
        <v>0</v>
      </c>
      <c r="BY36" s="80">
        <f>'MOD Vectors ALL'!BY36*($E36=$F$1)</f>
        <v>0</v>
      </c>
      <c r="BZ36" s="80">
        <f>'MOD Vectors ALL'!BZ36*($E36=$F$1)</f>
        <v>0</v>
      </c>
      <c r="CA36" s="80">
        <f>'MOD Vectors ALL'!CA36*($E36=$F$1)</f>
        <v>0</v>
      </c>
      <c r="CB36" s="80">
        <f>'MOD Vectors ALL'!CB36*($E36=$F$1)</f>
        <v>8.7957036649919598</v>
      </c>
      <c r="CC36" s="80">
        <f>'MOD Vectors ALL'!CC36*($E36=$F$1)</f>
        <v>8.7957036649919598</v>
      </c>
      <c r="CD36" s="80">
        <f>'MOD Vectors ALL'!CD36*($E36=$F$1)</f>
        <v>0</v>
      </c>
      <c r="CE36" s="80">
        <f>'MOD Vectors ALL'!CE36*($E36=$F$1)</f>
        <v>0</v>
      </c>
      <c r="CF36" s="80">
        <f>'MOD Vectors ALL'!CF36*($E36=$F$1)</f>
        <v>0</v>
      </c>
      <c r="CG36" s="80">
        <f>'MOD Vectors ALL'!CG36*($E36=$F$1)</f>
        <v>0</v>
      </c>
      <c r="CH36" s="80">
        <f>'MOD Vectors ALL'!CH36*($E36=$F$1)</f>
        <v>0</v>
      </c>
      <c r="CI36" s="80">
        <f>'MOD Vectors ALL'!CI36*($E36=$F$1)</f>
        <v>0</v>
      </c>
      <c r="CJ36" s="80">
        <f>'MOD Vectors ALL'!CJ36*($E36=$F$1)</f>
        <v>0</v>
      </c>
      <c r="CK36" s="80">
        <f>'MOD Vectors ALL'!CK36*($E36=$F$1)</f>
        <v>0</v>
      </c>
      <c r="CL36" s="80">
        <f>'MOD Vectors ALL'!CL36*($E36=$F$1)</f>
        <v>0</v>
      </c>
      <c r="CM36" s="80">
        <f>'MOD Vectors ALL'!CM36*($E36=$F$1)</f>
        <v>0</v>
      </c>
      <c r="CN36" s="80">
        <f>'MOD Vectors ALL'!CN36*($E36=$F$1)</f>
        <v>0</v>
      </c>
      <c r="CO36" s="80">
        <f>'MOD Vectors ALL'!CO36*($E36=$F$1)</f>
        <v>0</v>
      </c>
      <c r="CP36" s="80">
        <f>'MOD Vectors ALL'!CP36*($E36=$F$1)</f>
        <v>0</v>
      </c>
      <c r="CQ36" s="80">
        <f>'MOD Vectors ALL'!CQ36*($E36=$F$1)</f>
        <v>0</v>
      </c>
      <c r="CR36" s="80">
        <f>'MOD Vectors ALL'!CR36*($E36=$F$1)</f>
        <v>0</v>
      </c>
      <c r="CS36" s="80">
        <f>'MOD Vectors ALL'!CS36*($E36=$F$1)</f>
        <v>0</v>
      </c>
      <c r="CT36" s="80">
        <f>'MOD Vectors ALL'!CT36*($E36=$F$1)</f>
        <v>0</v>
      </c>
      <c r="CU36" s="80">
        <f>'MOD Vectors ALL'!CU36*($E36=$F$1)</f>
        <v>0</v>
      </c>
      <c r="CV36" s="80">
        <f>'MOD Vectors ALL'!CV36*($E36=$F$1)</f>
        <v>0</v>
      </c>
      <c r="CW36" s="80">
        <f>'MOD Vectors ALL'!CW36*($E36=$F$1)</f>
        <v>0</v>
      </c>
      <c r="CX36" s="80">
        <f>'MOD Vectors ALL'!CX36*($E36=$F$1)</f>
        <v>0</v>
      </c>
      <c r="CY36" s="80">
        <f>'MOD Vectors ALL'!CY36*($E36=$F$1)</f>
        <v>0</v>
      </c>
      <c r="CZ36" s="80">
        <f>'MOD Vectors ALL'!CZ36*($E36=$F$1)</f>
        <v>0</v>
      </c>
      <c r="DA36" s="80">
        <f>'MOD Vectors ALL'!DA36*($E36=$F$1)</f>
        <v>0</v>
      </c>
      <c r="DB36" s="80">
        <f>'MOD Vectors ALL'!DB36*($E36=$F$1)</f>
        <v>0</v>
      </c>
      <c r="DC36" s="80">
        <f>'MOD Vectors ALL'!DC36*($E36=$F$1)</f>
        <v>0</v>
      </c>
      <c r="DD36" s="80">
        <f>'MOD Vectors ALL'!DD36*($E36=$F$1)</f>
        <v>0</v>
      </c>
      <c r="DE36" s="80">
        <f>'MOD Vectors ALL'!DE36*($E36=$F$1)</f>
        <v>0</v>
      </c>
      <c r="DF36" s="80">
        <f>'MOD Vectors ALL'!DF36*($E36=$F$1)</f>
        <v>0</v>
      </c>
      <c r="DG36" s="80">
        <f>'MOD Vectors ALL'!DG36*($E36=$F$1)</f>
        <v>0</v>
      </c>
      <c r="DH36" s="80">
        <f>'MOD Vectors ALL'!DH36*($E36=$F$1)</f>
        <v>0</v>
      </c>
      <c r="DI36" s="80">
        <f>'MOD Vectors ALL'!DI36*($E36=$F$1)</f>
        <v>0</v>
      </c>
      <c r="DJ36" s="80">
        <f>'MOD Vectors ALL'!DJ36*($E36=$F$1)</f>
        <v>0</v>
      </c>
      <c r="DK36" s="80">
        <f>'MOD Vectors ALL'!DK36*($E36=$F$1)</f>
        <v>0</v>
      </c>
      <c r="DL36" s="80">
        <f>'MOD Vectors ALL'!DL36*($E36=$F$1)</f>
        <v>0</v>
      </c>
      <c r="DM36" s="80">
        <f>'MOD Vectors ALL'!DM36*($E36=$F$1)</f>
        <v>0</v>
      </c>
      <c r="DN36" s="80">
        <f>'MOD Vectors ALL'!DN36*($E36=$F$1)</f>
        <v>0</v>
      </c>
      <c r="DO36" s="80">
        <f>'MOD Vectors ALL'!DO36*($E36=$F$1)</f>
        <v>0</v>
      </c>
      <c r="DP36" s="80">
        <f>'MOD Vectors ALL'!DP36*($E36=$F$1)</f>
        <v>0</v>
      </c>
      <c r="DQ36" s="80">
        <f>'MOD Vectors ALL'!DQ36*($E36=$F$1)</f>
        <v>0</v>
      </c>
    </row>
    <row r="37" spans="1:121" x14ac:dyDescent="0.2">
      <c r="A37">
        <v>294</v>
      </c>
      <c r="B37" t="s">
        <v>9</v>
      </c>
      <c r="C37" t="s">
        <v>369</v>
      </c>
      <c r="D37" t="s">
        <v>528</v>
      </c>
      <c r="E37" t="s">
        <v>25</v>
      </c>
      <c r="F37" t="s">
        <v>8</v>
      </c>
      <c r="G37">
        <v>0.75277400000000005</v>
      </c>
      <c r="H37">
        <v>1.6130500000000001</v>
      </c>
      <c r="I37" s="80">
        <f>'MOD Vectors ALL'!I37*($E37=$F$1)</f>
        <v>324.8777841344135</v>
      </c>
      <c r="J37" s="80">
        <f>'MOD Vectors ALL'!J37*($E37=$F$1)</f>
        <v>324.8777841344135</v>
      </c>
      <c r="K37" s="80">
        <f>'MOD Vectors ALL'!K37*($E37=$F$1)</f>
        <v>324.8777841344135</v>
      </c>
      <c r="L37" s="80">
        <f>'MOD Vectors ALL'!L37*($E37=$F$1)</f>
        <v>324.8777841344135</v>
      </c>
      <c r="M37" s="80">
        <f>'MOD Vectors ALL'!M37*($E37=$F$1)</f>
        <v>331.29565409484178</v>
      </c>
      <c r="N37" s="80">
        <f>'MOD Vectors ALL'!N37*($E37=$F$1)</f>
        <v>331.29565409484178</v>
      </c>
      <c r="O37" s="80">
        <f>'MOD Vectors ALL'!O37*($E37=$F$1)</f>
        <v>0</v>
      </c>
      <c r="P37" s="80">
        <f>'MOD Vectors ALL'!P37*($E37=$F$1)</f>
        <v>0</v>
      </c>
      <c r="Q37" s="80">
        <f>'MOD Vectors ALL'!Q37*($E37=$F$1)</f>
        <v>0</v>
      </c>
      <c r="R37" s="80">
        <f>'MOD Vectors ALL'!R37*($E37=$F$1)</f>
        <v>0</v>
      </c>
      <c r="S37" s="80">
        <f>'MOD Vectors ALL'!S37*($E37=$F$1)</f>
        <v>331.42582253319262</v>
      </c>
      <c r="T37" s="80">
        <f>'MOD Vectors ALL'!T37*($E37=$F$1)</f>
        <v>331.42582253319262</v>
      </c>
      <c r="U37" s="80">
        <f>'MOD Vectors ALL'!U37*($E37=$F$1)</f>
        <v>0</v>
      </c>
      <c r="V37" s="80">
        <f>'MOD Vectors ALL'!V37*($E37=$F$1)</f>
        <v>0</v>
      </c>
      <c r="W37" s="80">
        <f>'MOD Vectors ALL'!W37*($E37=$F$1)</f>
        <v>-0.13016843835083813</v>
      </c>
      <c r="X37" s="80">
        <f>'MOD Vectors ALL'!X37*($E37=$F$1)</f>
        <v>-0.13016843835083813</v>
      </c>
      <c r="Y37" s="80">
        <f>'MOD Vectors ALL'!Y37*($E37=$F$1)</f>
        <v>0</v>
      </c>
      <c r="Z37" s="80">
        <f>'MOD Vectors ALL'!Z37*($E37=$F$1)</f>
        <v>0</v>
      </c>
      <c r="AA37" s="80">
        <f>'MOD Vectors ALL'!AA37*($E37=$F$1)</f>
        <v>0</v>
      </c>
      <c r="AB37" s="80">
        <f>'MOD Vectors ALL'!AB37*($E37=$F$1)</f>
        <v>0</v>
      </c>
      <c r="AC37" s="80">
        <f>'MOD Vectors ALL'!AC37*($E37=$F$1)</f>
        <v>0</v>
      </c>
      <c r="AD37" s="80">
        <f>'MOD Vectors ALL'!AD37*($E37=$F$1)</f>
        <v>0</v>
      </c>
      <c r="AE37" s="80">
        <f>'MOD Vectors ALL'!AE37*($E37=$F$1)</f>
        <v>0</v>
      </c>
      <c r="AF37" s="80">
        <f>'MOD Vectors ALL'!AF37*($E37=$F$1)</f>
        <v>0</v>
      </c>
      <c r="AG37" s="80">
        <f>'MOD Vectors ALL'!AG37*($E37=$F$1)</f>
        <v>0</v>
      </c>
      <c r="AH37" s="80">
        <f>'MOD Vectors ALL'!AH37*($E37=$F$1)</f>
        <v>0</v>
      </c>
      <c r="AI37" s="80">
        <f>'MOD Vectors ALL'!AI37*($E37=$F$1)</f>
        <v>0</v>
      </c>
      <c r="AJ37" s="80">
        <f>'MOD Vectors ALL'!AJ37*($E37=$F$1)</f>
        <v>0</v>
      </c>
      <c r="AK37" s="80">
        <f>'MOD Vectors ALL'!AK37*($E37=$F$1)</f>
        <v>0</v>
      </c>
      <c r="AL37" s="80">
        <f>'MOD Vectors ALL'!AL37*($E37=$F$1)</f>
        <v>0</v>
      </c>
      <c r="AM37" s="80">
        <f>'MOD Vectors ALL'!AM37*($E37=$F$1)</f>
        <v>0</v>
      </c>
      <c r="AN37" s="80">
        <f>'MOD Vectors ALL'!AN37*($E37=$F$1)</f>
        <v>0</v>
      </c>
      <c r="AO37" s="80">
        <f>'MOD Vectors ALL'!AO37*($E37=$F$1)</f>
        <v>0</v>
      </c>
      <c r="AP37" s="80">
        <f>'MOD Vectors ALL'!AP37*($E37=$F$1)</f>
        <v>0</v>
      </c>
      <c r="AQ37" s="80">
        <f>'MOD Vectors ALL'!AQ37*($E37=$F$1)</f>
        <v>0</v>
      </c>
      <c r="AR37" s="80">
        <f>'MOD Vectors ALL'!AR37*($E37=$F$1)</f>
        <v>0</v>
      </c>
      <c r="AS37" s="80">
        <f>'MOD Vectors ALL'!AS37*($E37=$F$1)</f>
        <v>0</v>
      </c>
      <c r="AT37" s="80">
        <f>'MOD Vectors ALL'!AT37*($E37=$F$1)</f>
        <v>0</v>
      </c>
      <c r="AU37" s="80">
        <f>'MOD Vectors ALL'!AU37*($E37=$F$1)</f>
        <v>0</v>
      </c>
      <c r="AV37" s="80">
        <f>'MOD Vectors ALL'!AV37*($E37=$F$1)</f>
        <v>0</v>
      </c>
      <c r="AW37" s="80">
        <f>'MOD Vectors ALL'!AW37*($E37=$F$1)</f>
        <v>0</v>
      </c>
      <c r="AX37" s="80">
        <f>'MOD Vectors ALL'!AX37*($E37=$F$1)</f>
        <v>0</v>
      </c>
      <c r="AY37" s="80">
        <f>'MOD Vectors ALL'!AY37*($E37=$F$1)</f>
        <v>0</v>
      </c>
      <c r="AZ37" s="80">
        <f>'MOD Vectors ALL'!AZ37*($E37=$F$1)</f>
        <v>0</v>
      </c>
      <c r="BA37" s="80">
        <f>'MOD Vectors ALL'!BA37*($E37=$F$1)</f>
        <v>0</v>
      </c>
      <c r="BB37" s="80">
        <f>'MOD Vectors ALL'!BB37*($E37=$F$1)</f>
        <v>0</v>
      </c>
      <c r="BC37" s="80">
        <f>'MOD Vectors ALL'!BC37*($E37=$F$1)</f>
        <v>0</v>
      </c>
      <c r="BD37" s="80">
        <f>'MOD Vectors ALL'!BD37*($E37=$F$1)</f>
        <v>-6.4178699604282796</v>
      </c>
      <c r="BE37" s="80">
        <f>'MOD Vectors ALL'!BE37*($E37=$F$1)</f>
        <v>0</v>
      </c>
      <c r="BF37" s="80">
        <f>'MOD Vectors ALL'!BF37*($E37=$F$1)</f>
        <v>0</v>
      </c>
      <c r="BG37" s="80">
        <f>'MOD Vectors ALL'!BG37*($E37=$F$1)</f>
        <v>0</v>
      </c>
      <c r="BH37" s="80">
        <f>'MOD Vectors ALL'!BH37*($E37=$F$1)</f>
        <v>0</v>
      </c>
      <c r="BI37" s="80">
        <f>'MOD Vectors ALL'!BI37*($E37=$F$1)</f>
        <v>0</v>
      </c>
      <c r="BJ37" s="80">
        <f>'MOD Vectors ALL'!BJ37*($E37=$F$1)</f>
        <v>0</v>
      </c>
      <c r="BK37" s="80">
        <f>'MOD Vectors ALL'!BK37*($E37=$F$1)</f>
        <v>0</v>
      </c>
      <c r="BL37" s="80">
        <f>'MOD Vectors ALL'!BL37*($E37=$F$1)</f>
        <v>-6.4178699604282796</v>
      </c>
      <c r="BM37" s="80">
        <f>'MOD Vectors ALL'!BM37*($E37=$F$1)</f>
        <v>0</v>
      </c>
      <c r="BN37" s="80">
        <f>'MOD Vectors ALL'!BN37*($E37=$F$1)</f>
        <v>0</v>
      </c>
      <c r="BO37" s="80">
        <f>'MOD Vectors ALL'!BO37*($E37=$F$1)</f>
        <v>0</v>
      </c>
      <c r="BP37" s="80">
        <f>'MOD Vectors ALL'!BP37*($E37=$F$1)</f>
        <v>0</v>
      </c>
      <c r="BQ37" s="80">
        <f>'MOD Vectors ALL'!BQ37*($E37=$F$1)</f>
        <v>0</v>
      </c>
      <c r="BR37" s="80">
        <f>'MOD Vectors ALL'!BR37*($E37=$F$1)</f>
        <v>0</v>
      </c>
      <c r="BS37" s="80">
        <f>'MOD Vectors ALL'!BS37*($E37=$F$1)</f>
        <v>0</v>
      </c>
      <c r="BT37" s="80">
        <f>'MOD Vectors ALL'!BT37*($E37=$F$1)</f>
        <v>0</v>
      </c>
      <c r="BU37" s="80">
        <f>'MOD Vectors ALL'!BU37*($E37=$F$1)</f>
        <v>0</v>
      </c>
      <c r="BV37" s="80">
        <f>'MOD Vectors ALL'!BV37*($E37=$F$1)</f>
        <v>0</v>
      </c>
      <c r="BW37" s="80">
        <f>'MOD Vectors ALL'!BW37*($E37=$F$1)</f>
        <v>0</v>
      </c>
      <c r="BX37" s="80">
        <f>'MOD Vectors ALL'!BX37*($E37=$F$1)</f>
        <v>0</v>
      </c>
      <c r="BY37" s="80">
        <f>'MOD Vectors ALL'!BY37*($E37=$F$1)</f>
        <v>0</v>
      </c>
      <c r="BZ37" s="80">
        <f>'MOD Vectors ALL'!BZ37*($E37=$F$1)</f>
        <v>0</v>
      </c>
      <c r="CA37" s="80">
        <f>'MOD Vectors ALL'!CA37*($E37=$F$1)</f>
        <v>0</v>
      </c>
      <c r="CB37" s="80">
        <f>'MOD Vectors ALL'!CB37*($E37=$F$1)</f>
        <v>-6.4178699604282796</v>
      </c>
      <c r="CC37" s="80">
        <f>'MOD Vectors ALL'!CC37*($E37=$F$1)</f>
        <v>-6.4178699604282796</v>
      </c>
      <c r="CD37" s="80">
        <f>'MOD Vectors ALL'!CD37*($E37=$F$1)</f>
        <v>0</v>
      </c>
      <c r="CE37" s="80">
        <f>'MOD Vectors ALL'!CE37*($E37=$F$1)</f>
        <v>0</v>
      </c>
      <c r="CF37" s="80">
        <f>'MOD Vectors ALL'!CF37*($E37=$F$1)</f>
        <v>0</v>
      </c>
      <c r="CG37" s="80">
        <f>'MOD Vectors ALL'!CG37*($E37=$F$1)</f>
        <v>0</v>
      </c>
      <c r="CH37" s="80">
        <f>'MOD Vectors ALL'!CH37*($E37=$F$1)</f>
        <v>0</v>
      </c>
      <c r="CI37" s="80">
        <f>'MOD Vectors ALL'!CI37*($E37=$F$1)</f>
        <v>0</v>
      </c>
      <c r="CJ37" s="80">
        <f>'MOD Vectors ALL'!CJ37*($E37=$F$1)</f>
        <v>0</v>
      </c>
      <c r="CK37" s="80">
        <f>'MOD Vectors ALL'!CK37*($E37=$F$1)</f>
        <v>0</v>
      </c>
      <c r="CL37" s="80">
        <f>'MOD Vectors ALL'!CL37*($E37=$F$1)</f>
        <v>0</v>
      </c>
      <c r="CM37" s="80">
        <f>'MOD Vectors ALL'!CM37*($E37=$F$1)</f>
        <v>0</v>
      </c>
      <c r="CN37" s="80">
        <f>'MOD Vectors ALL'!CN37*($E37=$F$1)</f>
        <v>0</v>
      </c>
      <c r="CO37" s="80">
        <f>'MOD Vectors ALL'!CO37*($E37=$F$1)</f>
        <v>0</v>
      </c>
      <c r="CP37" s="80">
        <f>'MOD Vectors ALL'!CP37*($E37=$F$1)</f>
        <v>0</v>
      </c>
      <c r="CQ37" s="80">
        <f>'MOD Vectors ALL'!CQ37*($E37=$F$1)</f>
        <v>0</v>
      </c>
      <c r="CR37" s="80">
        <f>'MOD Vectors ALL'!CR37*($E37=$F$1)</f>
        <v>0</v>
      </c>
      <c r="CS37" s="80">
        <f>'MOD Vectors ALL'!CS37*($E37=$F$1)</f>
        <v>0</v>
      </c>
      <c r="CT37" s="80">
        <f>'MOD Vectors ALL'!CT37*($E37=$F$1)</f>
        <v>0</v>
      </c>
      <c r="CU37" s="80">
        <f>'MOD Vectors ALL'!CU37*($E37=$F$1)</f>
        <v>0</v>
      </c>
      <c r="CV37" s="80">
        <f>'MOD Vectors ALL'!CV37*($E37=$F$1)</f>
        <v>0</v>
      </c>
      <c r="CW37" s="80">
        <f>'MOD Vectors ALL'!CW37*($E37=$F$1)</f>
        <v>0</v>
      </c>
      <c r="CX37" s="80">
        <f>'MOD Vectors ALL'!CX37*($E37=$F$1)</f>
        <v>0</v>
      </c>
      <c r="CY37" s="80">
        <f>'MOD Vectors ALL'!CY37*($E37=$F$1)</f>
        <v>0</v>
      </c>
      <c r="CZ37" s="80">
        <f>'MOD Vectors ALL'!CZ37*($E37=$F$1)</f>
        <v>0</v>
      </c>
      <c r="DA37" s="80">
        <f>'MOD Vectors ALL'!DA37*($E37=$F$1)</f>
        <v>0</v>
      </c>
      <c r="DB37" s="80">
        <f>'MOD Vectors ALL'!DB37*($E37=$F$1)</f>
        <v>0</v>
      </c>
      <c r="DC37" s="80">
        <f>'MOD Vectors ALL'!DC37*($E37=$F$1)</f>
        <v>0</v>
      </c>
      <c r="DD37" s="80">
        <f>'MOD Vectors ALL'!DD37*($E37=$F$1)</f>
        <v>0</v>
      </c>
      <c r="DE37" s="80">
        <f>'MOD Vectors ALL'!DE37*($E37=$F$1)</f>
        <v>0</v>
      </c>
      <c r="DF37" s="80">
        <f>'MOD Vectors ALL'!DF37*($E37=$F$1)</f>
        <v>0</v>
      </c>
      <c r="DG37" s="80">
        <f>'MOD Vectors ALL'!DG37*($E37=$F$1)</f>
        <v>0</v>
      </c>
      <c r="DH37" s="80">
        <f>'MOD Vectors ALL'!DH37*($E37=$F$1)</f>
        <v>0</v>
      </c>
      <c r="DI37" s="80">
        <f>'MOD Vectors ALL'!DI37*($E37=$F$1)</f>
        <v>0</v>
      </c>
      <c r="DJ37" s="80">
        <f>'MOD Vectors ALL'!DJ37*($E37=$F$1)</f>
        <v>0</v>
      </c>
      <c r="DK37" s="80">
        <f>'MOD Vectors ALL'!DK37*($E37=$F$1)</f>
        <v>0</v>
      </c>
      <c r="DL37" s="80">
        <f>'MOD Vectors ALL'!DL37*($E37=$F$1)</f>
        <v>0</v>
      </c>
      <c r="DM37" s="80">
        <f>'MOD Vectors ALL'!DM37*($E37=$F$1)</f>
        <v>0</v>
      </c>
      <c r="DN37" s="80">
        <f>'MOD Vectors ALL'!DN37*($E37=$F$1)</f>
        <v>0</v>
      </c>
      <c r="DO37" s="80">
        <f>'MOD Vectors ALL'!DO37*($E37=$F$1)</f>
        <v>0</v>
      </c>
      <c r="DP37" s="80">
        <f>'MOD Vectors ALL'!DP37*($E37=$F$1)</f>
        <v>0</v>
      </c>
      <c r="DQ37" s="80">
        <f>'MOD Vectors ALL'!DQ37*($E37=$F$1)</f>
        <v>0</v>
      </c>
    </row>
    <row r="38" spans="1:121" x14ac:dyDescent="0.2">
      <c r="A38">
        <v>295</v>
      </c>
      <c r="B38" t="s">
        <v>9</v>
      </c>
      <c r="C38" t="s">
        <v>369</v>
      </c>
      <c r="D38" t="s">
        <v>528</v>
      </c>
      <c r="E38" t="s">
        <v>25</v>
      </c>
      <c r="F38" t="s">
        <v>35</v>
      </c>
      <c r="G38">
        <v>0.74741199999999997</v>
      </c>
      <c r="H38">
        <v>2.02121</v>
      </c>
      <c r="I38" s="80">
        <f>'MOD Vectors ALL'!I38*($E38=$F$1)</f>
        <v>873.38104811691528</v>
      </c>
      <c r="J38" s="80">
        <f>'MOD Vectors ALL'!J38*($E38=$F$1)</f>
        <v>873.38104811691528</v>
      </c>
      <c r="K38" s="80">
        <f>'MOD Vectors ALL'!K38*($E38=$F$1)</f>
        <v>873.38104811691528</v>
      </c>
      <c r="L38" s="80">
        <f>'MOD Vectors ALL'!L38*($E38=$F$1)</f>
        <v>873.38104811691528</v>
      </c>
      <c r="M38" s="80">
        <f>'MOD Vectors ALL'!M38*($E38=$F$1)</f>
        <v>875.9017096232144</v>
      </c>
      <c r="N38" s="80">
        <f>'MOD Vectors ALL'!N38*($E38=$F$1)</f>
        <v>875.9017096232144</v>
      </c>
      <c r="O38" s="80">
        <f>'MOD Vectors ALL'!O38*($E38=$F$1)</f>
        <v>0</v>
      </c>
      <c r="P38" s="80">
        <f>'MOD Vectors ALL'!P38*($E38=$F$1)</f>
        <v>0</v>
      </c>
      <c r="Q38" s="80">
        <f>'MOD Vectors ALL'!Q38*($E38=$F$1)</f>
        <v>0</v>
      </c>
      <c r="R38" s="80">
        <f>'MOD Vectors ALL'!R38*($E38=$F$1)</f>
        <v>0</v>
      </c>
      <c r="S38" s="80">
        <f>'MOD Vectors ALL'!S38*($E38=$F$1)</f>
        <v>875.9017096232144</v>
      </c>
      <c r="T38" s="80">
        <f>'MOD Vectors ALL'!T38*($E38=$F$1)</f>
        <v>875.9017096232144</v>
      </c>
      <c r="U38" s="80">
        <f>'MOD Vectors ALL'!U38*($E38=$F$1)</f>
        <v>0</v>
      </c>
      <c r="V38" s="80">
        <f>'MOD Vectors ALL'!V38*($E38=$F$1)</f>
        <v>0</v>
      </c>
      <c r="W38" s="80">
        <f>'MOD Vectors ALL'!W38*($E38=$F$1)</f>
        <v>0</v>
      </c>
      <c r="X38" s="80">
        <f>'MOD Vectors ALL'!X38*($E38=$F$1)</f>
        <v>0</v>
      </c>
      <c r="Y38" s="80">
        <f>'MOD Vectors ALL'!Y38*($E38=$F$1)</f>
        <v>0</v>
      </c>
      <c r="Z38" s="80">
        <f>'MOD Vectors ALL'!Z38*($E38=$F$1)</f>
        <v>0</v>
      </c>
      <c r="AA38" s="80">
        <f>'MOD Vectors ALL'!AA38*($E38=$F$1)</f>
        <v>0</v>
      </c>
      <c r="AB38" s="80">
        <f>'MOD Vectors ALL'!AB38*($E38=$F$1)</f>
        <v>0</v>
      </c>
      <c r="AC38" s="80">
        <f>'MOD Vectors ALL'!AC38*($E38=$F$1)</f>
        <v>0</v>
      </c>
      <c r="AD38" s="80">
        <f>'MOD Vectors ALL'!AD38*($E38=$F$1)</f>
        <v>0</v>
      </c>
      <c r="AE38" s="80">
        <f>'MOD Vectors ALL'!AE38*($E38=$F$1)</f>
        <v>0</v>
      </c>
      <c r="AF38" s="80">
        <f>'MOD Vectors ALL'!AF38*($E38=$F$1)</f>
        <v>0</v>
      </c>
      <c r="AG38" s="80">
        <f>'MOD Vectors ALL'!AG38*($E38=$F$1)</f>
        <v>0</v>
      </c>
      <c r="AH38" s="80">
        <f>'MOD Vectors ALL'!AH38*($E38=$F$1)</f>
        <v>0</v>
      </c>
      <c r="AI38" s="80">
        <f>'MOD Vectors ALL'!AI38*($E38=$F$1)</f>
        <v>0</v>
      </c>
      <c r="AJ38" s="80">
        <f>'MOD Vectors ALL'!AJ38*($E38=$F$1)</f>
        <v>0</v>
      </c>
      <c r="AK38" s="80">
        <f>'MOD Vectors ALL'!AK38*($E38=$F$1)</f>
        <v>0</v>
      </c>
      <c r="AL38" s="80">
        <f>'MOD Vectors ALL'!AL38*($E38=$F$1)</f>
        <v>0</v>
      </c>
      <c r="AM38" s="80">
        <f>'MOD Vectors ALL'!AM38*($E38=$F$1)</f>
        <v>0</v>
      </c>
      <c r="AN38" s="80">
        <f>'MOD Vectors ALL'!AN38*($E38=$F$1)</f>
        <v>0</v>
      </c>
      <c r="AO38" s="80">
        <f>'MOD Vectors ALL'!AO38*($E38=$F$1)</f>
        <v>0</v>
      </c>
      <c r="AP38" s="80">
        <f>'MOD Vectors ALL'!AP38*($E38=$F$1)</f>
        <v>0</v>
      </c>
      <c r="AQ38" s="80">
        <f>'MOD Vectors ALL'!AQ38*($E38=$F$1)</f>
        <v>0</v>
      </c>
      <c r="AR38" s="80">
        <f>'MOD Vectors ALL'!AR38*($E38=$F$1)</f>
        <v>0</v>
      </c>
      <c r="AS38" s="80">
        <f>'MOD Vectors ALL'!AS38*($E38=$F$1)</f>
        <v>0</v>
      </c>
      <c r="AT38" s="80">
        <f>'MOD Vectors ALL'!AT38*($E38=$F$1)</f>
        <v>0</v>
      </c>
      <c r="AU38" s="80">
        <f>'MOD Vectors ALL'!AU38*($E38=$F$1)</f>
        <v>0</v>
      </c>
      <c r="AV38" s="80">
        <f>'MOD Vectors ALL'!AV38*($E38=$F$1)</f>
        <v>0</v>
      </c>
      <c r="AW38" s="80">
        <f>'MOD Vectors ALL'!AW38*($E38=$F$1)</f>
        <v>0</v>
      </c>
      <c r="AX38" s="80">
        <f>'MOD Vectors ALL'!AX38*($E38=$F$1)</f>
        <v>0</v>
      </c>
      <c r="AY38" s="80">
        <f>'MOD Vectors ALL'!AY38*($E38=$F$1)</f>
        <v>0</v>
      </c>
      <c r="AZ38" s="80">
        <f>'MOD Vectors ALL'!AZ38*($E38=$F$1)</f>
        <v>0</v>
      </c>
      <c r="BA38" s="80">
        <f>'MOD Vectors ALL'!BA38*($E38=$F$1)</f>
        <v>0</v>
      </c>
      <c r="BB38" s="80">
        <f>'MOD Vectors ALL'!BB38*($E38=$F$1)</f>
        <v>0</v>
      </c>
      <c r="BC38" s="80">
        <f>'MOD Vectors ALL'!BC38*($E38=$F$1)</f>
        <v>0</v>
      </c>
      <c r="BD38" s="80">
        <f>'MOD Vectors ALL'!BD38*($E38=$F$1)</f>
        <v>-2.5206615062990712</v>
      </c>
      <c r="BE38" s="80">
        <f>'MOD Vectors ALL'!BE38*($E38=$F$1)</f>
        <v>0</v>
      </c>
      <c r="BF38" s="80">
        <f>'MOD Vectors ALL'!BF38*($E38=$F$1)</f>
        <v>0</v>
      </c>
      <c r="BG38" s="80">
        <f>'MOD Vectors ALL'!BG38*($E38=$F$1)</f>
        <v>0</v>
      </c>
      <c r="BH38" s="80">
        <f>'MOD Vectors ALL'!BH38*($E38=$F$1)</f>
        <v>0</v>
      </c>
      <c r="BI38" s="80">
        <f>'MOD Vectors ALL'!BI38*($E38=$F$1)</f>
        <v>0</v>
      </c>
      <c r="BJ38" s="80">
        <f>'MOD Vectors ALL'!BJ38*($E38=$F$1)</f>
        <v>0</v>
      </c>
      <c r="BK38" s="80">
        <f>'MOD Vectors ALL'!BK38*($E38=$F$1)</f>
        <v>0</v>
      </c>
      <c r="BL38" s="80">
        <f>'MOD Vectors ALL'!BL38*($E38=$F$1)</f>
        <v>-2.5206615062990712</v>
      </c>
      <c r="BM38" s="80">
        <f>'MOD Vectors ALL'!BM38*($E38=$F$1)</f>
        <v>0</v>
      </c>
      <c r="BN38" s="80">
        <f>'MOD Vectors ALL'!BN38*($E38=$F$1)</f>
        <v>0</v>
      </c>
      <c r="BO38" s="80">
        <f>'MOD Vectors ALL'!BO38*($E38=$F$1)</f>
        <v>0</v>
      </c>
      <c r="BP38" s="80">
        <f>'MOD Vectors ALL'!BP38*($E38=$F$1)</f>
        <v>0</v>
      </c>
      <c r="BQ38" s="80">
        <f>'MOD Vectors ALL'!BQ38*($E38=$F$1)</f>
        <v>0</v>
      </c>
      <c r="BR38" s="80">
        <f>'MOD Vectors ALL'!BR38*($E38=$F$1)</f>
        <v>0</v>
      </c>
      <c r="BS38" s="80">
        <f>'MOD Vectors ALL'!BS38*($E38=$F$1)</f>
        <v>0</v>
      </c>
      <c r="BT38" s="80">
        <f>'MOD Vectors ALL'!BT38*($E38=$F$1)</f>
        <v>0</v>
      </c>
      <c r="BU38" s="80">
        <f>'MOD Vectors ALL'!BU38*($E38=$F$1)</f>
        <v>0</v>
      </c>
      <c r="BV38" s="80">
        <f>'MOD Vectors ALL'!BV38*($E38=$F$1)</f>
        <v>0</v>
      </c>
      <c r="BW38" s="80">
        <f>'MOD Vectors ALL'!BW38*($E38=$F$1)</f>
        <v>0</v>
      </c>
      <c r="BX38" s="80">
        <f>'MOD Vectors ALL'!BX38*($E38=$F$1)</f>
        <v>0</v>
      </c>
      <c r="BY38" s="80">
        <f>'MOD Vectors ALL'!BY38*($E38=$F$1)</f>
        <v>0</v>
      </c>
      <c r="BZ38" s="80">
        <f>'MOD Vectors ALL'!BZ38*($E38=$F$1)</f>
        <v>0</v>
      </c>
      <c r="CA38" s="80">
        <f>'MOD Vectors ALL'!CA38*($E38=$F$1)</f>
        <v>0</v>
      </c>
      <c r="CB38" s="80">
        <f>'MOD Vectors ALL'!CB38*($E38=$F$1)</f>
        <v>-2.5206615062990712</v>
      </c>
      <c r="CC38" s="80">
        <f>'MOD Vectors ALL'!CC38*($E38=$F$1)</f>
        <v>-2.5206615062990712</v>
      </c>
      <c r="CD38" s="80">
        <f>'MOD Vectors ALL'!CD38*($E38=$F$1)</f>
        <v>0</v>
      </c>
      <c r="CE38" s="80">
        <f>'MOD Vectors ALL'!CE38*($E38=$F$1)</f>
        <v>0</v>
      </c>
      <c r="CF38" s="80">
        <f>'MOD Vectors ALL'!CF38*($E38=$F$1)</f>
        <v>0</v>
      </c>
      <c r="CG38" s="80">
        <f>'MOD Vectors ALL'!CG38*($E38=$F$1)</f>
        <v>0</v>
      </c>
      <c r="CH38" s="80">
        <f>'MOD Vectors ALL'!CH38*($E38=$F$1)</f>
        <v>0</v>
      </c>
      <c r="CI38" s="80">
        <f>'MOD Vectors ALL'!CI38*($E38=$F$1)</f>
        <v>0</v>
      </c>
      <c r="CJ38" s="80">
        <f>'MOD Vectors ALL'!CJ38*($E38=$F$1)</f>
        <v>0</v>
      </c>
      <c r="CK38" s="80">
        <f>'MOD Vectors ALL'!CK38*($E38=$F$1)</f>
        <v>0</v>
      </c>
      <c r="CL38" s="80">
        <f>'MOD Vectors ALL'!CL38*($E38=$F$1)</f>
        <v>0</v>
      </c>
      <c r="CM38" s="80">
        <f>'MOD Vectors ALL'!CM38*($E38=$F$1)</f>
        <v>0</v>
      </c>
      <c r="CN38" s="80">
        <f>'MOD Vectors ALL'!CN38*($E38=$F$1)</f>
        <v>0</v>
      </c>
      <c r="CO38" s="80">
        <f>'MOD Vectors ALL'!CO38*($E38=$F$1)</f>
        <v>0</v>
      </c>
      <c r="CP38" s="80">
        <f>'MOD Vectors ALL'!CP38*($E38=$F$1)</f>
        <v>0</v>
      </c>
      <c r="CQ38" s="80">
        <f>'MOD Vectors ALL'!CQ38*($E38=$F$1)</f>
        <v>0</v>
      </c>
      <c r="CR38" s="80">
        <f>'MOD Vectors ALL'!CR38*($E38=$F$1)</f>
        <v>0</v>
      </c>
      <c r="CS38" s="80">
        <f>'MOD Vectors ALL'!CS38*($E38=$F$1)</f>
        <v>0</v>
      </c>
      <c r="CT38" s="80">
        <f>'MOD Vectors ALL'!CT38*($E38=$F$1)</f>
        <v>0</v>
      </c>
      <c r="CU38" s="80">
        <f>'MOD Vectors ALL'!CU38*($E38=$F$1)</f>
        <v>0</v>
      </c>
      <c r="CV38" s="80">
        <f>'MOD Vectors ALL'!CV38*($E38=$F$1)</f>
        <v>0</v>
      </c>
      <c r="CW38" s="80">
        <f>'MOD Vectors ALL'!CW38*($E38=$F$1)</f>
        <v>0</v>
      </c>
      <c r="CX38" s="80">
        <f>'MOD Vectors ALL'!CX38*($E38=$F$1)</f>
        <v>0</v>
      </c>
      <c r="CY38" s="80">
        <f>'MOD Vectors ALL'!CY38*($E38=$F$1)</f>
        <v>0</v>
      </c>
      <c r="CZ38" s="80">
        <f>'MOD Vectors ALL'!CZ38*($E38=$F$1)</f>
        <v>0</v>
      </c>
      <c r="DA38" s="80">
        <f>'MOD Vectors ALL'!DA38*($E38=$F$1)</f>
        <v>0</v>
      </c>
      <c r="DB38" s="80">
        <f>'MOD Vectors ALL'!DB38*($E38=$F$1)</f>
        <v>0</v>
      </c>
      <c r="DC38" s="80">
        <f>'MOD Vectors ALL'!DC38*($E38=$F$1)</f>
        <v>0</v>
      </c>
      <c r="DD38" s="80">
        <f>'MOD Vectors ALL'!DD38*($E38=$F$1)</f>
        <v>0</v>
      </c>
      <c r="DE38" s="80">
        <f>'MOD Vectors ALL'!DE38*($E38=$F$1)</f>
        <v>0</v>
      </c>
      <c r="DF38" s="80">
        <f>'MOD Vectors ALL'!DF38*($E38=$F$1)</f>
        <v>0</v>
      </c>
      <c r="DG38" s="80">
        <f>'MOD Vectors ALL'!DG38*($E38=$F$1)</f>
        <v>0</v>
      </c>
      <c r="DH38" s="80">
        <f>'MOD Vectors ALL'!DH38*($E38=$F$1)</f>
        <v>0</v>
      </c>
      <c r="DI38" s="80">
        <f>'MOD Vectors ALL'!DI38*($E38=$F$1)</f>
        <v>0</v>
      </c>
      <c r="DJ38" s="80">
        <f>'MOD Vectors ALL'!DJ38*($E38=$F$1)</f>
        <v>0</v>
      </c>
      <c r="DK38" s="80">
        <f>'MOD Vectors ALL'!DK38*($E38=$F$1)</f>
        <v>0</v>
      </c>
      <c r="DL38" s="80">
        <f>'MOD Vectors ALL'!DL38*($E38=$F$1)</f>
        <v>0</v>
      </c>
      <c r="DM38" s="80">
        <f>'MOD Vectors ALL'!DM38*($E38=$F$1)</f>
        <v>0</v>
      </c>
      <c r="DN38" s="80">
        <f>'MOD Vectors ALL'!DN38*($E38=$F$1)</f>
        <v>0</v>
      </c>
      <c r="DO38" s="80">
        <f>'MOD Vectors ALL'!DO38*($E38=$F$1)</f>
        <v>0</v>
      </c>
      <c r="DP38" s="80">
        <f>'MOD Vectors ALL'!DP38*($E38=$F$1)</f>
        <v>0</v>
      </c>
      <c r="DQ38" s="80">
        <f>'MOD Vectors ALL'!DQ38*($E38=$F$1)</f>
        <v>0</v>
      </c>
    </row>
    <row r="39" spans="1:121" x14ac:dyDescent="0.2">
      <c r="A39">
        <v>297</v>
      </c>
      <c r="B39" t="s">
        <v>9</v>
      </c>
      <c r="C39" t="s">
        <v>369</v>
      </c>
      <c r="D39" t="s">
        <v>528</v>
      </c>
      <c r="E39" t="s">
        <v>25</v>
      </c>
      <c r="F39" t="s">
        <v>36</v>
      </c>
      <c r="G39">
        <v>0.72546200000000005</v>
      </c>
      <c r="H39">
        <v>2.1767099999999999</v>
      </c>
      <c r="I39" s="80">
        <f>'MOD Vectors ALL'!I39*($E39=$F$1)</f>
        <v>6926.0789710994632</v>
      </c>
      <c r="J39" s="80">
        <f>'MOD Vectors ALL'!J39*($E39=$F$1)</f>
        <v>6926.0789710994632</v>
      </c>
      <c r="K39" s="80">
        <f>'MOD Vectors ALL'!K39*($E39=$F$1)</f>
        <v>6926.0789710994632</v>
      </c>
      <c r="L39" s="80">
        <f>'MOD Vectors ALL'!L39*($E39=$F$1)</f>
        <v>6926.0789710994632</v>
      </c>
      <c r="M39" s="80">
        <f>'MOD Vectors ALL'!M39*($E39=$F$1)</f>
        <v>6926.0789710994632</v>
      </c>
      <c r="N39" s="80">
        <f>'MOD Vectors ALL'!N39*($E39=$F$1)</f>
        <v>6926.0789710994632</v>
      </c>
      <c r="O39" s="80">
        <f>'MOD Vectors ALL'!O39*($E39=$F$1)</f>
        <v>0</v>
      </c>
      <c r="P39" s="80">
        <f>'MOD Vectors ALL'!P39*($E39=$F$1)</f>
        <v>0</v>
      </c>
      <c r="Q39" s="80">
        <f>'MOD Vectors ALL'!Q39*($E39=$F$1)</f>
        <v>0</v>
      </c>
      <c r="R39" s="80">
        <f>'MOD Vectors ALL'!R39*($E39=$F$1)</f>
        <v>0</v>
      </c>
      <c r="S39" s="80">
        <f>'MOD Vectors ALL'!S39*($E39=$F$1)</f>
        <v>6926.0789710994632</v>
      </c>
      <c r="T39" s="80">
        <f>'MOD Vectors ALL'!T39*($E39=$F$1)</f>
        <v>6926.0789710994632</v>
      </c>
      <c r="U39" s="80">
        <f>'MOD Vectors ALL'!U39*($E39=$F$1)</f>
        <v>0</v>
      </c>
      <c r="V39" s="80">
        <f>'MOD Vectors ALL'!V39*($E39=$F$1)</f>
        <v>0</v>
      </c>
      <c r="W39" s="80">
        <f>'MOD Vectors ALL'!W39*($E39=$F$1)</f>
        <v>0</v>
      </c>
      <c r="X39" s="80">
        <f>'MOD Vectors ALL'!X39*($E39=$F$1)</f>
        <v>0</v>
      </c>
      <c r="Y39" s="80">
        <f>'MOD Vectors ALL'!Y39*($E39=$F$1)</f>
        <v>0</v>
      </c>
      <c r="Z39" s="80">
        <f>'MOD Vectors ALL'!Z39*($E39=$F$1)</f>
        <v>0</v>
      </c>
      <c r="AA39" s="80">
        <f>'MOD Vectors ALL'!AA39*($E39=$F$1)</f>
        <v>0</v>
      </c>
      <c r="AB39" s="80">
        <f>'MOD Vectors ALL'!AB39*($E39=$F$1)</f>
        <v>0</v>
      </c>
      <c r="AC39" s="80">
        <f>'MOD Vectors ALL'!AC39*($E39=$F$1)</f>
        <v>0</v>
      </c>
      <c r="AD39" s="80">
        <f>'MOD Vectors ALL'!AD39*($E39=$F$1)</f>
        <v>0</v>
      </c>
      <c r="AE39" s="80">
        <f>'MOD Vectors ALL'!AE39*($E39=$F$1)</f>
        <v>0</v>
      </c>
      <c r="AF39" s="80">
        <f>'MOD Vectors ALL'!AF39*($E39=$F$1)</f>
        <v>0</v>
      </c>
      <c r="AG39" s="80">
        <f>'MOD Vectors ALL'!AG39*($E39=$F$1)</f>
        <v>0</v>
      </c>
      <c r="AH39" s="80">
        <f>'MOD Vectors ALL'!AH39*($E39=$F$1)</f>
        <v>0</v>
      </c>
      <c r="AI39" s="80">
        <f>'MOD Vectors ALL'!AI39*($E39=$F$1)</f>
        <v>0</v>
      </c>
      <c r="AJ39" s="80">
        <f>'MOD Vectors ALL'!AJ39*($E39=$F$1)</f>
        <v>0</v>
      </c>
      <c r="AK39" s="80">
        <f>'MOD Vectors ALL'!AK39*($E39=$F$1)</f>
        <v>0</v>
      </c>
      <c r="AL39" s="80">
        <f>'MOD Vectors ALL'!AL39*($E39=$F$1)</f>
        <v>0</v>
      </c>
      <c r="AM39" s="80">
        <f>'MOD Vectors ALL'!AM39*($E39=$F$1)</f>
        <v>0</v>
      </c>
      <c r="AN39" s="80">
        <f>'MOD Vectors ALL'!AN39*($E39=$F$1)</f>
        <v>0</v>
      </c>
      <c r="AO39" s="80">
        <f>'MOD Vectors ALL'!AO39*($E39=$F$1)</f>
        <v>0</v>
      </c>
      <c r="AP39" s="80">
        <f>'MOD Vectors ALL'!AP39*($E39=$F$1)</f>
        <v>0</v>
      </c>
      <c r="AQ39" s="80">
        <f>'MOD Vectors ALL'!AQ39*($E39=$F$1)</f>
        <v>0</v>
      </c>
      <c r="AR39" s="80">
        <f>'MOD Vectors ALL'!AR39*($E39=$F$1)</f>
        <v>0</v>
      </c>
      <c r="AS39" s="80">
        <f>'MOD Vectors ALL'!AS39*($E39=$F$1)</f>
        <v>0</v>
      </c>
      <c r="AT39" s="80">
        <f>'MOD Vectors ALL'!AT39*($E39=$F$1)</f>
        <v>0</v>
      </c>
      <c r="AU39" s="80">
        <f>'MOD Vectors ALL'!AU39*($E39=$F$1)</f>
        <v>0</v>
      </c>
      <c r="AV39" s="80">
        <f>'MOD Vectors ALL'!AV39*($E39=$F$1)</f>
        <v>0</v>
      </c>
      <c r="AW39" s="80">
        <f>'MOD Vectors ALL'!AW39*($E39=$F$1)</f>
        <v>0</v>
      </c>
      <c r="AX39" s="80">
        <f>'MOD Vectors ALL'!AX39*($E39=$F$1)</f>
        <v>0</v>
      </c>
      <c r="AY39" s="80">
        <f>'MOD Vectors ALL'!AY39*($E39=$F$1)</f>
        <v>0</v>
      </c>
      <c r="AZ39" s="80">
        <f>'MOD Vectors ALL'!AZ39*($E39=$F$1)</f>
        <v>0</v>
      </c>
      <c r="BA39" s="80">
        <f>'MOD Vectors ALL'!BA39*($E39=$F$1)</f>
        <v>0</v>
      </c>
      <c r="BB39" s="80">
        <f>'MOD Vectors ALL'!BB39*($E39=$F$1)</f>
        <v>0</v>
      </c>
      <c r="BC39" s="80">
        <f>'MOD Vectors ALL'!BC39*($E39=$F$1)</f>
        <v>0</v>
      </c>
      <c r="BD39" s="80">
        <f>'MOD Vectors ALL'!BD39*($E39=$F$1)</f>
        <v>0</v>
      </c>
      <c r="BE39" s="80">
        <f>'MOD Vectors ALL'!BE39*($E39=$F$1)</f>
        <v>0</v>
      </c>
      <c r="BF39" s="80">
        <f>'MOD Vectors ALL'!BF39*($E39=$F$1)</f>
        <v>0</v>
      </c>
      <c r="BG39" s="80">
        <f>'MOD Vectors ALL'!BG39*($E39=$F$1)</f>
        <v>0</v>
      </c>
      <c r="BH39" s="80">
        <f>'MOD Vectors ALL'!BH39*($E39=$F$1)</f>
        <v>0</v>
      </c>
      <c r="BI39" s="80">
        <f>'MOD Vectors ALL'!BI39*($E39=$F$1)</f>
        <v>0</v>
      </c>
      <c r="BJ39" s="80">
        <f>'MOD Vectors ALL'!BJ39*($E39=$F$1)</f>
        <v>0</v>
      </c>
      <c r="BK39" s="80">
        <f>'MOD Vectors ALL'!BK39*($E39=$F$1)</f>
        <v>0</v>
      </c>
      <c r="BL39" s="80">
        <f>'MOD Vectors ALL'!BL39*($E39=$F$1)</f>
        <v>0</v>
      </c>
      <c r="BM39" s="80">
        <f>'MOD Vectors ALL'!BM39*($E39=$F$1)</f>
        <v>0</v>
      </c>
      <c r="BN39" s="80">
        <f>'MOD Vectors ALL'!BN39*($E39=$F$1)</f>
        <v>0</v>
      </c>
      <c r="BO39" s="80">
        <f>'MOD Vectors ALL'!BO39*($E39=$F$1)</f>
        <v>0</v>
      </c>
      <c r="BP39" s="80">
        <f>'MOD Vectors ALL'!BP39*($E39=$F$1)</f>
        <v>0</v>
      </c>
      <c r="BQ39" s="80">
        <f>'MOD Vectors ALL'!BQ39*($E39=$F$1)</f>
        <v>0</v>
      </c>
      <c r="BR39" s="80">
        <f>'MOD Vectors ALL'!BR39*($E39=$F$1)</f>
        <v>0</v>
      </c>
      <c r="BS39" s="80">
        <f>'MOD Vectors ALL'!BS39*($E39=$F$1)</f>
        <v>0</v>
      </c>
      <c r="BT39" s="80">
        <f>'MOD Vectors ALL'!BT39*($E39=$F$1)</f>
        <v>0</v>
      </c>
      <c r="BU39" s="80">
        <f>'MOD Vectors ALL'!BU39*($E39=$F$1)</f>
        <v>0</v>
      </c>
      <c r="BV39" s="80">
        <f>'MOD Vectors ALL'!BV39*($E39=$F$1)</f>
        <v>0</v>
      </c>
      <c r="BW39" s="80">
        <f>'MOD Vectors ALL'!BW39*($E39=$F$1)</f>
        <v>0</v>
      </c>
      <c r="BX39" s="80">
        <f>'MOD Vectors ALL'!BX39*($E39=$F$1)</f>
        <v>0</v>
      </c>
      <c r="BY39" s="80">
        <f>'MOD Vectors ALL'!BY39*($E39=$F$1)</f>
        <v>0</v>
      </c>
      <c r="BZ39" s="80">
        <f>'MOD Vectors ALL'!BZ39*($E39=$F$1)</f>
        <v>0</v>
      </c>
      <c r="CA39" s="80">
        <f>'MOD Vectors ALL'!CA39*($E39=$F$1)</f>
        <v>0</v>
      </c>
      <c r="CB39" s="80">
        <f>'MOD Vectors ALL'!CB39*($E39=$F$1)</f>
        <v>0</v>
      </c>
      <c r="CC39" s="80">
        <f>'MOD Vectors ALL'!CC39*($E39=$F$1)</f>
        <v>0</v>
      </c>
      <c r="CD39" s="80">
        <f>'MOD Vectors ALL'!CD39*($E39=$F$1)</f>
        <v>0</v>
      </c>
      <c r="CE39" s="80">
        <f>'MOD Vectors ALL'!CE39*($E39=$F$1)</f>
        <v>0</v>
      </c>
      <c r="CF39" s="80">
        <f>'MOD Vectors ALL'!CF39*($E39=$F$1)</f>
        <v>0</v>
      </c>
      <c r="CG39" s="80">
        <f>'MOD Vectors ALL'!CG39*($E39=$F$1)</f>
        <v>0</v>
      </c>
      <c r="CH39" s="80">
        <f>'MOD Vectors ALL'!CH39*($E39=$F$1)</f>
        <v>0</v>
      </c>
      <c r="CI39" s="80">
        <f>'MOD Vectors ALL'!CI39*($E39=$F$1)</f>
        <v>0</v>
      </c>
      <c r="CJ39" s="80">
        <f>'MOD Vectors ALL'!CJ39*($E39=$F$1)</f>
        <v>0</v>
      </c>
      <c r="CK39" s="80">
        <f>'MOD Vectors ALL'!CK39*($E39=$F$1)</f>
        <v>0</v>
      </c>
      <c r="CL39" s="80">
        <f>'MOD Vectors ALL'!CL39*($E39=$F$1)</f>
        <v>0</v>
      </c>
      <c r="CM39" s="80">
        <f>'MOD Vectors ALL'!CM39*($E39=$F$1)</f>
        <v>0</v>
      </c>
      <c r="CN39" s="80">
        <f>'MOD Vectors ALL'!CN39*($E39=$F$1)</f>
        <v>0</v>
      </c>
      <c r="CO39" s="80">
        <f>'MOD Vectors ALL'!CO39*($E39=$F$1)</f>
        <v>0</v>
      </c>
      <c r="CP39" s="80">
        <f>'MOD Vectors ALL'!CP39*($E39=$F$1)</f>
        <v>0</v>
      </c>
      <c r="CQ39" s="80">
        <f>'MOD Vectors ALL'!CQ39*($E39=$F$1)</f>
        <v>0</v>
      </c>
      <c r="CR39" s="80">
        <f>'MOD Vectors ALL'!CR39*($E39=$F$1)</f>
        <v>0</v>
      </c>
      <c r="CS39" s="80">
        <f>'MOD Vectors ALL'!CS39*($E39=$F$1)</f>
        <v>0</v>
      </c>
      <c r="CT39" s="80">
        <f>'MOD Vectors ALL'!CT39*($E39=$F$1)</f>
        <v>0</v>
      </c>
      <c r="CU39" s="80">
        <f>'MOD Vectors ALL'!CU39*($E39=$F$1)</f>
        <v>0</v>
      </c>
      <c r="CV39" s="80">
        <f>'MOD Vectors ALL'!CV39*($E39=$F$1)</f>
        <v>0</v>
      </c>
      <c r="CW39" s="80">
        <f>'MOD Vectors ALL'!CW39*($E39=$F$1)</f>
        <v>0</v>
      </c>
      <c r="CX39" s="80">
        <f>'MOD Vectors ALL'!CX39*($E39=$F$1)</f>
        <v>0</v>
      </c>
      <c r="CY39" s="80">
        <f>'MOD Vectors ALL'!CY39*($E39=$F$1)</f>
        <v>0</v>
      </c>
      <c r="CZ39" s="80">
        <f>'MOD Vectors ALL'!CZ39*($E39=$F$1)</f>
        <v>0</v>
      </c>
      <c r="DA39" s="80">
        <f>'MOD Vectors ALL'!DA39*($E39=$F$1)</f>
        <v>0</v>
      </c>
      <c r="DB39" s="80">
        <f>'MOD Vectors ALL'!DB39*($E39=$F$1)</f>
        <v>0</v>
      </c>
      <c r="DC39" s="80">
        <f>'MOD Vectors ALL'!DC39*($E39=$F$1)</f>
        <v>0</v>
      </c>
      <c r="DD39" s="80">
        <f>'MOD Vectors ALL'!DD39*($E39=$F$1)</f>
        <v>0</v>
      </c>
      <c r="DE39" s="80">
        <f>'MOD Vectors ALL'!DE39*($E39=$F$1)</f>
        <v>0</v>
      </c>
      <c r="DF39" s="80">
        <f>'MOD Vectors ALL'!DF39*($E39=$F$1)</f>
        <v>0</v>
      </c>
      <c r="DG39" s="80">
        <f>'MOD Vectors ALL'!DG39*($E39=$F$1)</f>
        <v>0</v>
      </c>
      <c r="DH39" s="80">
        <f>'MOD Vectors ALL'!DH39*($E39=$F$1)</f>
        <v>0</v>
      </c>
      <c r="DI39" s="80">
        <f>'MOD Vectors ALL'!DI39*($E39=$F$1)</f>
        <v>0</v>
      </c>
      <c r="DJ39" s="80">
        <f>'MOD Vectors ALL'!DJ39*($E39=$F$1)</f>
        <v>0</v>
      </c>
      <c r="DK39" s="80">
        <f>'MOD Vectors ALL'!DK39*($E39=$F$1)</f>
        <v>0</v>
      </c>
      <c r="DL39" s="80">
        <f>'MOD Vectors ALL'!DL39*($E39=$F$1)</f>
        <v>0</v>
      </c>
      <c r="DM39" s="80">
        <f>'MOD Vectors ALL'!DM39*($E39=$F$1)</f>
        <v>0</v>
      </c>
      <c r="DN39" s="80">
        <f>'MOD Vectors ALL'!DN39*($E39=$F$1)</f>
        <v>0</v>
      </c>
      <c r="DO39" s="80">
        <f>'MOD Vectors ALL'!DO39*($E39=$F$1)</f>
        <v>0</v>
      </c>
      <c r="DP39" s="80">
        <f>'MOD Vectors ALL'!DP39*($E39=$F$1)</f>
        <v>0</v>
      </c>
      <c r="DQ39" s="80">
        <f>'MOD Vectors ALL'!DQ39*($E39=$F$1)</f>
        <v>0</v>
      </c>
    </row>
    <row r="40" spans="1:121" x14ac:dyDescent="0.2">
      <c r="A40">
        <v>298</v>
      </c>
      <c r="B40" t="s">
        <v>9</v>
      </c>
      <c r="C40" t="s">
        <v>369</v>
      </c>
      <c r="D40" t="s">
        <v>528</v>
      </c>
      <c r="E40" t="s">
        <v>25</v>
      </c>
      <c r="F40" t="s">
        <v>37</v>
      </c>
      <c r="G40">
        <v>0.67335800000000001</v>
      </c>
      <c r="H40">
        <v>2.0987900000000002</v>
      </c>
      <c r="I40" s="80">
        <f>'MOD Vectors ALL'!I40*($E40=$F$1)</f>
        <v>1950.9001936246193</v>
      </c>
      <c r="J40" s="80">
        <f>'MOD Vectors ALL'!J40*($E40=$F$1)</f>
        <v>1950.9001936246193</v>
      </c>
      <c r="K40" s="80">
        <f>'MOD Vectors ALL'!K40*($E40=$F$1)</f>
        <v>1950.9001936246193</v>
      </c>
      <c r="L40" s="80">
        <f>'MOD Vectors ALL'!L40*($E40=$F$1)</f>
        <v>1950.9001936246193</v>
      </c>
      <c r="M40" s="80">
        <f>'MOD Vectors ALL'!M40*($E40=$F$1)</f>
        <v>1950.9001936246193</v>
      </c>
      <c r="N40" s="80">
        <f>'MOD Vectors ALL'!N40*($E40=$F$1)</f>
        <v>1950.9001936246193</v>
      </c>
      <c r="O40" s="80">
        <f>'MOD Vectors ALL'!O40*($E40=$F$1)</f>
        <v>0</v>
      </c>
      <c r="P40" s="80">
        <f>'MOD Vectors ALL'!P40*($E40=$F$1)</f>
        <v>0</v>
      </c>
      <c r="Q40" s="80">
        <f>'MOD Vectors ALL'!Q40*($E40=$F$1)</f>
        <v>0</v>
      </c>
      <c r="R40" s="80">
        <f>'MOD Vectors ALL'!R40*($E40=$F$1)</f>
        <v>0</v>
      </c>
      <c r="S40" s="80">
        <f>'MOD Vectors ALL'!S40*($E40=$F$1)</f>
        <v>1950.9001936246193</v>
      </c>
      <c r="T40" s="80">
        <f>'MOD Vectors ALL'!T40*($E40=$F$1)</f>
        <v>1950.9001936246193</v>
      </c>
      <c r="U40" s="80">
        <f>'MOD Vectors ALL'!U40*($E40=$F$1)</f>
        <v>0</v>
      </c>
      <c r="V40" s="80">
        <f>'MOD Vectors ALL'!V40*($E40=$F$1)</f>
        <v>0</v>
      </c>
      <c r="W40" s="80">
        <f>'MOD Vectors ALL'!W40*($E40=$F$1)</f>
        <v>0</v>
      </c>
      <c r="X40" s="80">
        <f>'MOD Vectors ALL'!X40*($E40=$F$1)</f>
        <v>0</v>
      </c>
      <c r="Y40" s="80">
        <f>'MOD Vectors ALL'!Y40*($E40=$F$1)</f>
        <v>0</v>
      </c>
      <c r="Z40" s="80">
        <f>'MOD Vectors ALL'!Z40*($E40=$F$1)</f>
        <v>0</v>
      </c>
      <c r="AA40" s="80">
        <f>'MOD Vectors ALL'!AA40*($E40=$F$1)</f>
        <v>0</v>
      </c>
      <c r="AB40" s="80">
        <f>'MOD Vectors ALL'!AB40*($E40=$F$1)</f>
        <v>0</v>
      </c>
      <c r="AC40" s="80">
        <f>'MOD Vectors ALL'!AC40*($E40=$F$1)</f>
        <v>0</v>
      </c>
      <c r="AD40" s="80">
        <f>'MOD Vectors ALL'!AD40*($E40=$F$1)</f>
        <v>0</v>
      </c>
      <c r="AE40" s="80">
        <f>'MOD Vectors ALL'!AE40*($E40=$F$1)</f>
        <v>0</v>
      </c>
      <c r="AF40" s="80">
        <f>'MOD Vectors ALL'!AF40*($E40=$F$1)</f>
        <v>0</v>
      </c>
      <c r="AG40" s="80">
        <f>'MOD Vectors ALL'!AG40*($E40=$F$1)</f>
        <v>0</v>
      </c>
      <c r="AH40" s="80">
        <f>'MOD Vectors ALL'!AH40*($E40=$F$1)</f>
        <v>0</v>
      </c>
      <c r="AI40" s="80">
        <f>'MOD Vectors ALL'!AI40*($E40=$F$1)</f>
        <v>0</v>
      </c>
      <c r="AJ40" s="80">
        <f>'MOD Vectors ALL'!AJ40*($E40=$F$1)</f>
        <v>0</v>
      </c>
      <c r="AK40" s="80">
        <f>'MOD Vectors ALL'!AK40*($E40=$F$1)</f>
        <v>0</v>
      </c>
      <c r="AL40" s="80">
        <f>'MOD Vectors ALL'!AL40*($E40=$F$1)</f>
        <v>0</v>
      </c>
      <c r="AM40" s="80">
        <f>'MOD Vectors ALL'!AM40*($E40=$F$1)</f>
        <v>0</v>
      </c>
      <c r="AN40" s="80">
        <f>'MOD Vectors ALL'!AN40*($E40=$F$1)</f>
        <v>0</v>
      </c>
      <c r="AO40" s="80">
        <f>'MOD Vectors ALL'!AO40*($E40=$F$1)</f>
        <v>0</v>
      </c>
      <c r="AP40" s="80">
        <f>'MOD Vectors ALL'!AP40*($E40=$F$1)</f>
        <v>0</v>
      </c>
      <c r="AQ40" s="80">
        <f>'MOD Vectors ALL'!AQ40*($E40=$F$1)</f>
        <v>0</v>
      </c>
      <c r="AR40" s="80">
        <f>'MOD Vectors ALL'!AR40*($E40=$F$1)</f>
        <v>0</v>
      </c>
      <c r="AS40" s="80">
        <f>'MOD Vectors ALL'!AS40*($E40=$F$1)</f>
        <v>0</v>
      </c>
      <c r="AT40" s="80">
        <f>'MOD Vectors ALL'!AT40*($E40=$F$1)</f>
        <v>0</v>
      </c>
      <c r="AU40" s="80">
        <f>'MOD Vectors ALL'!AU40*($E40=$F$1)</f>
        <v>0</v>
      </c>
      <c r="AV40" s="80">
        <f>'MOD Vectors ALL'!AV40*($E40=$F$1)</f>
        <v>0</v>
      </c>
      <c r="AW40" s="80">
        <f>'MOD Vectors ALL'!AW40*($E40=$F$1)</f>
        <v>0</v>
      </c>
      <c r="AX40" s="80">
        <f>'MOD Vectors ALL'!AX40*($E40=$F$1)</f>
        <v>0</v>
      </c>
      <c r="AY40" s="80">
        <f>'MOD Vectors ALL'!AY40*($E40=$F$1)</f>
        <v>0</v>
      </c>
      <c r="AZ40" s="80">
        <f>'MOD Vectors ALL'!AZ40*($E40=$F$1)</f>
        <v>0</v>
      </c>
      <c r="BA40" s="80">
        <f>'MOD Vectors ALL'!BA40*($E40=$F$1)</f>
        <v>0</v>
      </c>
      <c r="BB40" s="80">
        <f>'MOD Vectors ALL'!BB40*($E40=$F$1)</f>
        <v>0</v>
      </c>
      <c r="BC40" s="80">
        <f>'MOD Vectors ALL'!BC40*($E40=$F$1)</f>
        <v>0</v>
      </c>
      <c r="BD40" s="80">
        <f>'MOD Vectors ALL'!BD40*($E40=$F$1)</f>
        <v>0</v>
      </c>
      <c r="BE40" s="80">
        <f>'MOD Vectors ALL'!BE40*($E40=$F$1)</f>
        <v>0</v>
      </c>
      <c r="BF40" s="80">
        <f>'MOD Vectors ALL'!BF40*($E40=$F$1)</f>
        <v>0</v>
      </c>
      <c r="BG40" s="80">
        <f>'MOD Vectors ALL'!BG40*($E40=$F$1)</f>
        <v>0</v>
      </c>
      <c r="BH40" s="80">
        <f>'MOD Vectors ALL'!BH40*($E40=$F$1)</f>
        <v>0</v>
      </c>
      <c r="BI40" s="80">
        <f>'MOD Vectors ALL'!BI40*($E40=$F$1)</f>
        <v>0</v>
      </c>
      <c r="BJ40" s="80">
        <f>'MOD Vectors ALL'!BJ40*($E40=$F$1)</f>
        <v>0</v>
      </c>
      <c r="BK40" s="80">
        <f>'MOD Vectors ALL'!BK40*($E40=$F$1)</f>
        <v>0</v>
      </c>
      <c r="BL40" s="80">
        <f>'MOD Vectors ALL'!BL40*($E40=$F$1)</f>
        <v>0</v>
      </c>
      <c r="BM40" s="80">
        <f>'MOD Vectors ALL'!BM40*($E40=$F$1)</f>
        <v>0</v>
      </c>
      <c r="BN40" s="80">
        <f>'MOD Vectors ALL'!BN40*($E40=$F$1)</f>
        <v>0</v>
      </c>
      <c r="BO40" s="80">
        <f>'MOD Vectors ALL'!BO40*($E40=$F$1)</f>
        <v>0</v>
      </c>
      <c r="BP40" s="80">
        <f>'MOD Vectors ALL'!BP40*($E40=$F$1)</f>
        <v>0</v>
      </c>
      <c r="BQ40" s="80">
        <f>'MOD Vectors ALL'!BQ40*($E40=$F$1)</f>
        <v>0</v>
      </c>
      <c r="BR40" s="80">
        <f>'MOD Vectors ALL'!BR40*($E40=$F$1)</f>
        <v>0</v>
      </c>
      <c r="BS40" s="80">
        <f>'MOD Vectors ALL'!BS40*($E40=$F$1)</f>
        <v>0</v>
      </c>
      <c r="BT40" s="80">
        <f>'MOD Vectors ALL'!BT40*($E40=$F$1)</f>
        <v>0</v>
      </c>
      <c r="BU40" s="80">
        <f>'MOD Vectors ALL'!BU40*($E40=$F$1)</f>
        <v>0</v>
      </c>
      <c r="BV40" s="80">
        <f>'MOD Vectors ALL'!BV40*($E40=$F$1)</f>
        <v>0</v>
      </c>
      <c r="BW40" s="80">
        <f>'MOD Vectors ALL'!BW40*($E40=$F$1)</f>
        <v>0</v>
      </c>
      <c r="BX40" s="80">
        <f>'MOD Vectors ALL'!BX40*($E40=$F$1)</f>
        <v>0</v>
      </c>
      <c r="BY40" s="80">
        <f>'MOD Vectors ALL'!BY40*($E40=$F$1)</f>
        <v>0</v>
      </c>
      <c r="BZ40" s="80">
        <f>'MOD Vectors ALL'!BZ40*($E40=$F$1)</f>
        <v>0</v>
      </c>
      <c r="CA40" s="80">
        <f>'MOD Vectors ALL'!CA40*($E40=$F$1)</f>
        <v>0</v>
      </c>
      <c r="CB40" s="80">
        <f>'MOD Vectors ALL'!CB40*($E40=$F$1)</f>
        <v>0</v>
      </c>
      <c r="CC40" s="80">
        <f>'MOD Vectors ALL'!CC40*($E40=$F$1)</f>
        <v>0</v>
      </c>
      <c r="CD40" s="80">
        <f>'MOD Vectors ALL'!CD40*($E40=$F$1)</f>
        <v>0</v>
      </c>
      <c r="CE40" s="80">
        <f>'MOD Vectors ALL'!CE40*($E40=$F$1)</f>
        <v>0</v>
      </c>
      <c r="CF40" s="80">
        <f>'MOD Vectors ALL'!CF40*($E40=$F$1)</f>
        <v>0</v>
      </c>
      <c r="CG40" s="80">
        <f>'MOD Vectors ALL'!CG40*($E40=$F$1)</f>
        <v>0</v>
      </c>
      <c r="CH40" s="80">
        <f>'MOD Vectors ALL'!CH40*($E40=$F$1)</f>
        <v>0</v>
      </c>
      <c r="CI40" s="80">
        <f>'MOD Vectors ALL'!CI40*($E40=$F$1)</f>
        <v>0</v>
      </c>
      <c r="CJ40" s="80">
        <f>'MOD Vectors ALL'!CJ40*($E40=$F$1)</f>
        <v>0</v>
      </c>
      <c r="CK40" s="80">
        <f>'MOD Vectors ALL'!CK40*($E40=$F$1)</f>
        <v>0</v>
      </c>
      <c r="CL40" s="80">
        <f>'MOD Vectors ALL'!CL40*($E40=$F$1)</f>
        <v>0</v>
      </c>
      <c r="CM40" s="80">
        <f>'MOD Vectors ALL'!CM40*($E40=$F$1)</f>
        <v>0</v>
      </c>
      <c r="CN40" s="80">
        <f>'MOD Vectors ALL'!CN40*($E40=$F$1)</f>
        <v>0</v>
      </c>
      <c r="CO40" s="80">
        <f>'MOD Vectors ALL'!CO40*($E40=$F$1)</f>
        <v>0</v>
      </c>
      <c r="CP40" s="80">
        <f>'MOD Vectors ALL'!CP40*($E40=$F$1)</f>
        <v>0</v>
      </c>
      <c r="CQ40" s="80">
        <f>'MOD Vectors ALL'!CQ40*($E40=$F$1)</f>
        <v>0</v>
      </c>
      <c r="CR40" s="80">
        <f>'MOD Vectors ALL'!CR40*($E40=$F$1)</f>
        <v>0</v>
      </c>
      <c r="CS40" s="80">
        <f>'MOD Vectors ALL'!CS40*($E40=$F$1)</f>
        <v>0</v>
      </c>
      <c r="CT40" s="80">
        <f>'MOD Vectors ALL'!CT40*($E40=$F$1)</f>
        <v>0</v>
      </c>
      <c r="CU40" s="80">
        <f>'MOD Vectors ALL'!CU40*($E40=$F$1)</f>
        <v>0</v>
      </c>
      <c r="CV40" s="80">
        <f>'MOD Vectors ALL'!CV40*($E40=$F$1)</f>
        <v>0</v>
      </c>
      <c r="CW40" s="80">
        <f>'MOD Vectors ALL'!CW40*($E40=$F$1)</f>
        <v>0</v>
      </c>
      <c r="CX40" s="80">
        <f>'MOD Vectors ALL'!CX40*($E40=$F$1)</f>
        <v>0</v>
      </c>
      <c r="CY40" s="80">
        <f>'MOD Vectors ALL'!CY40*($E40=$F$1)</f>
        <v>0</v>
      </c>
      <c r="CZ40" s="80">
        <f>'MOD Vectors ALL'!CZ40*($E40=$F$1)</f>
        <v>0</v>
      </c>
      <c r="DA40" s="80">
        <f>'MOD Vectors ALL'!DA40*($E40=$F$1)</f>
        <v>0</v>
      </c>
      <c r="DB40" s="80">
        <f>'MOD Vectors ALL'!DB40*($E40=$F$1)</f>
        <v>0</v>
      </c>
      <c r="DC40" s="80">
        <f>'MOD Vectors ALL'!DC40*($E40=$F$1)</f>
        <v>0</v>
      </c>
      <c r="DD40" s="80">
        <f>'MOD Vectors ALL'!DD40*($E40=$F$1)</f>
        <v>0</v>
      </c>
      <c r="DE40" s="80">
        <f>'MOD Vectors ALL'!DE40*($E40=$F$1)</f>
        <v>0</v>
      </c>
      <c r="DF40" s="80">
        <f>'MOD Vectors ALL'!DF40*($E40=$F$1)</f>
        <v>0</v>
      </c>
      <c r="DG40" s="80">
        <f>'MOD Vectors ALL'!DG40*($E40=$F$1)</f>
        <v>0</v>
      </c>
      <c r="DH40" s="80">
        <f>'MOD Vectors ALL'!DH40*($E40=$F$1)</f>
        <v>0</v>
      </c>
      <c r="DI40" s="80">
        <f>'MOD Vectors ALL'!DI40*($E40=$F$1)</f>
        <v>0</v>
      </c>
      <c r="DJ40" s="80">
        <f>'MOD Vectors ALL'!DJ40*($E40=$F$1)</f>
        <v>0</v>
      </c>
      <c r="DK40" s="80">
        <f>'MOD Vectors ALL'!DK40*($E40=$F$1)</f>
        <v>0</v>
      </c>
      <c r="DL40" s="80">
        <f>'MOD Vectors ALL'!DL40*($E40=$F$1)</f>
        <v>0</v>
      </c>
      <c r="DM40" s="80">
        <f>'MOD Vectors ALL'!DM40*($E40=$F$1)</f>
        <v>0</v>
      </c>
      <c r="DN40" s="80">
        <f>'MOD Vectors ALL'!DN40*($E40=$F$1)</f>
        <v>0</v>
      </c>
      <c r="DO40" s="80">
        <f>'MOD Vectors ALL'!DO40*($E40=$F$1)</f>
        <v>0</v>
      </c>
      <c r="DP40" s="80">
        <f>'MOD Vectors ALL'!DP40*($E40=$F$1)</f>
        <v>0</v>
      </c>
      <c r="DQ40" s="80">
        <f>'MOD Vectors ALL'!DQ40*($E40=$F$1)</f>
        <v>0</v>
      </c>
    </row>
    <row r="41" spans="1:121" x14ac:dyDescent="0.2">
      <c r="A41">
        <v>396</v>
      </c>
      <c r="B41" t="s">
        <v>9</v>
      </c>
      <c r="C41" t="s">
        <v>369</v>
      </c>
      <c r="D41" t="s">
        <v>526</v>
      </c>
      <c r="E41" t="s">
        <v>523</v>
      </c>
      <c r="F41" t="s">
        <v>10</v>
      </c>
      <c r="G41">
        <v>0.834094</v>
      </c>
      <c r="H41">
        <v>0.107832</v>
      </c>
      <c r="I41" s="80">
        <f>'MOD Vectors ALL'!I41*($E41=$F$1)</f>
        <v>0</v>
      </c>
      <c r="J41" s="80">
        <f>'MOD Vectors ALL'!J41*($E41=$F$1)</f>
        <v>0</v>
      </c>
      <c r="K41" s="80">
        <f>'MOD Vectors ALL'!K41*($E41=$F$1)</f>
        <v>0</v>
      </c>
      <c r="L41" s="80">
        <f>'MOD Vectors ALL'!L41*($E41=$F$1)</f>
        <v>0</v>
      </c>
      <c r="M41" s="80">
        <f>'MOD Vectors ALL'!M41*($E41=$F$1)</f>
        <v>0</v>
      </c>
      <c r="N41" s="80">
        <f>'MOD Vectors ALL'!N41*($E41=$F$1)</f>
        <v>0</v>
      </c>
      <c r="O41" s="80">
        <f>'MOD Vectors ALL'!O41*($E41=$F$1)</f>
        <v>0</v>
      </c>
      <c r="P41" s="80">
        <f>'MOD Vectors ALL'!P41*($E41=$F$1)</f>
        <v>0</v>
      </c>
      <c r="Q41" s="80">
        <f>'MOD Vectors ALL'!Q41*($E41=$F$1)</f>
        <v>0</v>
      </c>
      <c r="R41" s="80">
        <f>'MOD Vectors ALL'!R41*($E41=$F$1)</f>
        <v>0</v>
      </c>
      <c r="S41" s="80">
        <f>'MOD Vectors ALL'!S41*($E41=$F$1)</f>
        <v>0</v>
      </c>
      <c r="T41" s="80">
        <f>'MOD Vectors ALL'!T41*($E41=$F$1)</f>
        <v>0</v>
      </c>
      <c r="U41" s="80">
        <f>'MOD Vectors ALL'!U41*($E41=$F$1)</f>
        <v>0</v>
      </c>
      <c r="V41" s="80">
        <f>'MOD Vectors ALL'!V41*($E41=$F$1)</f>
        <v>0</v>
      </c>
      <c r="W41" s="80">
        <f>'MOD Vectors ALL'!W41*($E41=$F$1)</f>
        <v>0</v>
      </c>
      <c r="X41" s="80">
        <f>'MOD Vectors ALL'!X41*($E41=$F$1)</f>
        <v>0</v>
      </c>
      <c r="Y41" s="80">
        <f>'MOD Vectors ALL'!Y41*($E41=$F$1)</f>
        <v>0</v>
      </c>
      <c r="Z41" s="80">
        <f>'MOD Vectors ALL'!Z41*($E41=$F$1)</f>
        <v>0</v>
      </c>
      <c r="AA41" s="80">
        <f>'MOD Vectors ALL'!AA41*($E41=$F$1)</f>
        <v>0</v>
      </c>
      <c r="AB41" s="80">
        <f>'MOD Vectors ALL'!AB41*($E41=$F$1)</f>
        <v>0</v>
      </c>
      <c r="AC41" s="80">
        <f>'MOD Vectors ALL'!AC41*($E41=$F$1)</f>
        <v>0</v>
      </c>
      <c r="AD41" s="80">
        <f>'MOD Vectors ALL'!AD41*($E41=$F$1)</f>
        <v>0</v>
      </c>
      <c r="AE41" s="80">
        <f>'MOD Vectors ALL'!AE41*($E41=$F$1)</f>
        <v>0</v>
      </c>
      <c r="AF41" s="80">
        <f>'MOD Vectors ALL'!AF41*($E41=$F$1)</f>
        <v>0</v>
      </c>
      <c r="AG41" s="80">
        <f>'MOD Vectors ALL'!AG41*($E41=$F$1)</f>
        <v>0</v>
      </c>
      <c r="AH41" s="80">
        <f>'MOD Vectors ALL'!AH41*($E41=$F$1)</f>
        <v>0</v>
      </c>
      <c r="AI41" s="80">
        <f>'MOD Vectors ALL'!AI41*($E41=$F$1)</f>
        <v>0</v>
      </c>
      <c r="AJ41" s="80">
        <f>'MOD Vectors ALL'!AJ41*($E41=$F$1)</f>
        <v>0</v>
      </c>
      <c r="AK41" s="80">
        <f>'MOD Vectors ALL'!AK41*($E41=$F$1)</f>
        <v>0</v>
      </c>
      <c r="AL41" s="80">
        <f>'MOD Vectors ALL'!AL41*($E41=$F$1)</f>
        <v>0</v>
      </c>
      <c r="AM41" s="80">
        <f>'MOD Vectors ALL'!AM41*($E41=$F$1)</f>
        <v>0</v>
      </c>
      <c r="AN41" s="80">
        <f>'MOD Vectors ALL'!AN41*($E41=$F$1)</f>
        <v>0</v>
      </c>
      <c r="AO41" s="80">
        <f>'MOD Vectors ALL'!AO41*($E41=$F$1)</f>
        <v>0</v>
      </c>
      <c r="AP41" s="80">
        <f>'MOD Vectors ALL'!AP41*($E41=$F$1)</f>
        <v>0</v>
      </c>
      <c r="AQ41" s="80">
        <f>'MOD Vectors ALL'!AQ41*($E41=$F$1)</f>
        <v>0</v>
      </c>
      <c r="AR41" s="80">
        <f>'MOD Vectors ALL'!AR41*($E41=$F$1)</f>
        <v>0</v>
      </c>
      <c r="AS41" s="80">
        <f>'MOD Vectors ALL'!AS41*($E41=$F$1)</f>
        <v>0</v>
      </c>
      <c r="AT41" s="80">
        <f>'MOD Vectors ALL'!AT41*($E41=$F$1)</f>
        <v>0</v>
      </c>
      <c r="AU41" s="80">
        <f>'MOD Vectors ALL'!AU41*($E41=$F$1)</f>
        <v>0</v>
      </c>
      <c r="AV41" s="80">
        <f>'MOD Vectors ALL'!AV41*($E41=$F$1)</f>
        <v>0</v>
      </c>
      <c r="AW41" s="80">
        <f>'MOD Vectors ALL'!AW41*($E41=$F$1)</f>
        <v>0</v>
      </c>
      <c r="AX41" s="80">
        <f>'MOD Vectors ALL'!AX41*($E41=$F$1)</f>
        <v>0</v>
      </c>
      <c r="AY41" s="80">
        <f>'MOD Vectors ALL'!AY41*($E41=$F$1)</f>
        <v>0</v>
      </c>
      <c r="AZ41" s="80">
        <f>'MOD Vectors ALL'!AZ41*($E41=$F$1)</f>
        <v>0</v>
      </c>
      <c r="BA41" s="80">
        <f>'MOD Vectors ALL'!BA41*($E41=$F$1)</f>
        <v>0</v>
      </c>
      <c r="BB41" s="80">
        <f>'MOD Vectors ALL'!BB41*($E41=$F$1)</f>
        <v>0</v>
      </c>
      <c r="BC41" s="80">
        <f>'MOD Vectors ALL'!BC41*($E41=$F$1)</f>
        <v>0</v>
      </c>
      <c r="BD41" s="80">
        <f>'MOD Vectors ALL'!BD41*($E41=$F$1)</f>
        <v>0</v>
      </c>
      <c r="BE41" s="80">
        <f>'MOD Vectors ALL'!BE41*($E41=$F$1)</f>
        <v>0</v>
      </c>
      <c r="BF41" s="80">
        <f>'MOD Vectors ALL'!BF41*($E41=$F$1)</f>
        <v>0</v>
      </c>
      <c r="BG41" s="80">
        <f>'MOD Vectors ALL'!BG41*($E41=$F$1)</f>
        <v>0</v>
      </c>
      <c r="BH41" s="80">
        <f>'MOD Vectors ALL'!BH41*($E41=$F$1)</f>
        <v>0</v>
      </c>
      <c r="BI41" s="80">
        <f>'MOD Vectors ALL'!BI41*($E41=$F$1)</f>
        <v>0</v>
      </c>
      <c r="BJ41" s="80">
        <f>'MOD Vectors ALL'!BJ41*($E41=$F$1)</f>
        <v>0</v>
      </c>
      <c r="BK41" s="80">
        <f>'MOD Vectors ALL'!BK41*($E41=$F$1)</f>
        <v>0</v>
      </c>
      <c r="BL41" s="80">
        <f>'MOD Vectors ALL'!BL41*($E41=$F$1)</f>
        <v>0</v>
      </c>
      <c r="BM41" s="80">
        <f>'MOD Vectors ALL'!BM41*($E41=$F$1)</f>
        <v>0</v>
      </c>
      <c r="BN41" s="80">
        <f>'MOD Vectors ALL'!BN41*($E41=$F$1)</f>
        <v>0</v>
      </c>
      <c r="BO41" s="80">
        <f>'MOD Vectors ALL'!BO41*($E41=$F$1)</f>
        <v>0</v>
      </c>
      <c r="BP41" s="80">
        <f>'MOD Vectors ALL'!BP41*($E41=$F$1)</f>
        <v>0</v>
      </c>
      <c r="BQ41" s="80">
        <f>'MOD Vectors ALL'!BQ41*($E41=$F$1)</f>
        <v>0</v>
      </c>
      <c r="BR41" s="80">
        <f>'MOD Vectors ALL'!BR41*($E41=$F$1)</f>
        <v>0</v>
      </c>
      <c r="BS41" s="80">
        <f>'MOD Vectors ALL'!BS41*($E41=$F$1)</f>
        <v>0</v>
      </c>
      <c r="BT41" s="80">
        <f>'MOD Vectors ALL'!BT41*($E41=$F$1)</f>
        <v>0</v>
      </c>
      <c r="BU41" s="80">
        <f>'MOD Vectors ALL'!BU41*($E41=$F$1)</f>
        <v>0</v>
      </c>
      <c r="BV41" s="80">
        <f>'MOD Vectors ALL'!BV41*($E41=$F$1)</f>
        <v>0</v>
      </c>
      <c r="BW41" s="80">
        <f>'MOD Vectors ALL'!BW41*($E41=$F$1)</f>
        <v>0</v>
      </c>
      <c r="BX41" s="80">
        <f>'MOD Vectors ALL'!BX41*($E41=$F$1)</f>
        <v>0</v>
      </c>
      <c r="BY41" s="80">
        <f>'MOD Vectors ALL'!BY41*($E41=$F$1)</f>
        <v>0</v>
      </c>
      <c r="BZ41" s="80">
        <f>'MOD Vectors ALL'!BZ41*($E41=$F$1)</f>
        <v>0</v>
      </c>
      <c r="CA41" s="80">
        <f>'MOD Vectors ALL'!CA41*($E41=$F$1)</f>
        <v>0</v>
      </c>
      <c r="CB41" s="80">
        <f>'MOD Vectors ALL'!CB41*($E41=$F$1)</f>
        <v>0</v>
      </c>
      <c r="CC41" s="80">
        <f>'MOD Vectors ALL'!CC41*($E41=$F$1)</f>
        <v>0</v>
      </c>
      <c r="CD41" s="80">
        <f>'MOD Vectors ALL'!CD41*($E41=$F$1)</f>
        <v>0</v>
      </c>
      <c r="CE41" s="80">
        <f>'MOD Vectors ALL'!CE41*($E41=$F$1)</f>
        <v>0</v>
      </c>
      <c r="CF41" s="80">
        <f>'MOD Vectors ALL'!CF41*($E41=$F$1)</f>
        <v>0</v>
      </c>
      <c r="CG41" s="80">
        <f>'MOD Vectors ALL'!CG41*($E41=$F$1)</f>
        <v>0</v>
      </c>
      <c r="CH41" s="80">
        <f>'MOD Vectors ALL'!CH41*($E41=$F$1)</f>
        <v>0</v>
      </c>
      <c r="CI41" s="80">
        <f>'MOD Vectors ALL'!CI41*($E41=$F$1)</f>
        <v>0</v>
      </c>
      <c r="CJ41" s="80">
        <f>'MOD Vectors ALL'!CJ41*($E41=$F$1)</f>
        <v>0</v>
      </c>
      <c r="CK41" s="80">
        <f>'MOD Vectors ALL'!CK41*($E41=$F$1)</f>
        <v>0</v>
      </c>
      <c r="CL41" s="80">
        <f>'MOD Vectors ALL'!CL41*($E41=$F$1)</f>
        <v>0</v>
      </c>
      <c r="CM41" s="80">
        <f>'MOD Vectors ALL'!CM41*($E41=$F$1)</f>
        <v>0</v>
      </c>
      <c r="CN41" s="80">
        <f>'MOD Vectors ALL'!CN41*($E41=$F$1)</f>
        <v>0</v>
      </c>
      <c r="CO41" s="80">
        <f>'MOD Vectors ALL'!CO41*($E41=$F$1)</f>
        <v>0</v>
      </c>
      <c r="CP41" s="80">
        <f>'MOD Vectors ALL'!CP41*($E41=$F$1)</f>
        <v>0</v>
      </c>
      <c r="CQ41" s="80">
        <f>'MOD Vectors ALL'!CQ41*($E41=$F$1)</f>
        <v>0</v>
      </c>
      <c r="CR41" s="80">
        <f>'MOD Vectors ALL'!CR41*($E41=$F$1)</f>
        <v>0</v>
      </c>
      <c r="CS41" s="80">
        <f>'MOD Vectors ALL'!CS41*($E41=$F$1)</f>
        <v>0</v>
      </c>
      <c r="CT41" s="80">
        <f>'MOD Vectors ALL'!CT41*($E41=$F$1)</f>
        <v>0</v>
      </c>
      <c r="CU41" s="80">
        <f>'MOD Vectors ALL'!CU41*($E41=$F$1)</f>
        <v>0</v>
      </c>
      <c r="CV41" s="80">
        <f>'MOD Vectors ALL'!CV41*($E41=$F$1)</f>
        <v>0</v>
      </c>
      <c r="CW41" s="80">
        <f>'MOD Vectors ALL'!CW41*($E41=$F$1)</f>
        <v>0</v>
      </c>
      <c r="CX41" s="80">
        <f>'MOD Vectors ALL'!CX41*($E41=$F$1)</f>
        <v>0</v>
      </c>
      <c r="CY41" s="80">
        <f>'MOD Vectors ALL'!CY41*($E41=$F$1)</f>
        <v>0</v>
      </c>
      <c r="CZ41" s="80">
        <f>'MOD Vectors ALL'!CZ41*($E41=$F$1)</f>
        <v>0</v>
      </c>
      <c r="DA41" s="80">
        <f>'MOD Vectors ALL'!DA41*($E41=$F$1)</f>
        <v>0</v>
      </c>
      <c r="DB41" s="80">
        <f>'MOD Vectors ALL'!DB41*($E41=$F$1)</f>
        <v>0</v>
      </c>
      <c r="DC41" s="80">
        <f>'MOD Vectors ALL'!DC41*($E41=$F$1)</f>
        <v>0</v>
      </c>
      <c r="DD41" s="80">
        <f>'MOD Vectors ALL'!DD41*($E41=$F$1)</f>
        <v>0</v>
      </c>
      <c r="DE41" s="80">
        <f>'MOD Vectors ALL'!DE41*($E41=$F$1)</f>
        <v>0</v>
      </c>
      <c r="DF41" s="80">
        <f>'MOD Vectors ALL'!DF41*($E41=$F$1)</f>
        <v>0</v>
      </c>
      <c r="DG41" s="80">
        <f>'MOD Vectors ALL'!DG41*($E41=$F$1)</f>
        <v>0</v>
      </c>
      <c r="DH41" s="80">
        <f>'MOD Vectors ALL'!DH41*($E41=$F$1)</f>
        <v>0</v>
      </c>
      <c r="DI41" s="80">
        <f>'MOD Vectors ALL'!DI41*($E41=$F$1)</f>
        <v>0</v>
      </c>
      <c r="DJ41" s="80">
        <f>'MOD Vectors ALL'!DJ41*($E41=$F$1)</f>
        <v>0</v>
      </c>
      <c r="DK41" s="80">
        <f>'MOD Vectors ALL'!DK41*($E41=$F$1)</f>
        <v>0</v>
      </c>
      <c r="DL41" s="80">
        <f>'MOD Vectors ALL'!DL41*($E41=$F$1)</f>
        <v>0</v>
      </c>
      <c r="DM41" s="80">
        <f>'MOD Vectors ALL'!DM41*($E41=$F$1)</f>
        <v>0</v>
      </c>
      <c r="DN41" s="80">
        <f>'MOD Vectors ALL'!DN41*($E41=$F$1)</f>
        <v>0</v>
      </c>
      <c r="DO41" s="80">
        <f>'MOD Vectors ALL'!DO41*($E41=$F$1)</f>
        <v>0</v>
      </c>
      <c r="DP41" s="80">
        <f>'MOD Vectors ALL'!DP41*($E41=$F$1)</f>
        <v>0</v>
      </c>
      <c r="DQ41" s="80">
        <f>'MOD Vectors ALL'!DQ41*($E41=$F$1)</f>
        <v>0</v>
      </c>
    </row>
    <row r="42" spans="1:121" x14ac:dyDescent="0.2">
      <c r="A42">
        <v>397</v>
      </c>
      <c r="B42" t="s">
        <v>9</v>
      </c>
      <c r="C42" t="s">
        <v>369</v>
      </c>
      <c r="D42" t="s">
        <v>526</v>
      </c>
      <c r="E42" t="s">
        <v>523</v>
      </c>
      <c r="F42" t="s">
        <v>11</v>
      </c>
      <c r="G42">
        <v>0.56807700000000005</v>
      </c>
      <c r="H42">
        <v>0.10090300000000001</v>
      </c>
      <c r="I42" s="80">
        <f>'MOD Vectors ALL'!I42*($E42=$F$1)</f>
        <v>0</v>
      </c>
      <c r="J42" s="80">
        <f>'MOD Vectors ALL'!J42*($E42=$F$1)</f>
        <v>0</v>
      </c>
      <c r="K42" s="80">
        <f>'MOD Vectors ALL'!K42*($E42=$F$1)</f>
        <v>0</v>
      </c>
      <c r="L42" s="80">
        <f>'MOD Vectors ALL'!L42*($E42=$F$1)</f>
        <v>0</v>
      </c>
      <c r="M42" s="80">
        <f>'MOD Vectors ALL'!M42*($E42=$F$1)</f>
        <v>0</v>
      </c>
      <c r="N42" s="80">
        <f>'MOD Vectors ALL'!N42*($E42=$F$1)</f>
        <v>0</v>
      </c>
      <c r="O42" s="80">
        <f>'MOD Vectors ALL'!O42*($E42=$F$1)</f>
        <v>0</v>
      </c>
      <c r="P42" s="80">
        <f>'MOD Vectors ALL'!P42*($E42=$F$1)</f>
        <v>0</v>
      </c>
      <c r="Q42" s="80">
        <f>'MOD Vectors ALL'!Q42*($E42=$F$1)</f>
        <v>0</v>
      </c>
      <c r="R42" s="80">
        <f>'MOD Vectors ALL'!R42*($E42=$F$1)</f>
        <v>0</v>
      </c>
      <c r="S42" s="80">
        <f>'MOD Vectors ALL'!S42*($E42=$F$1)</f>
        <v>0</v>
      </c>
      <c r="T42" s="80">
        <f>'MOD Vectors ALL'!T42*($E42=$F$1)</f>
        <v>0</v>
      </c>
      <c r="U42" s="80">
        <f>'MOD Vectors ALL'!U42*($E42=$F$1)</f>
        <v>0</v>
      </c>
      <c r="V42" s="80">
        <f>'MOD Vectors ALL'!V42*($E42=$F$1)</f>
        <v>0</v>
      </c>
      <c r="W42" s="80">
        <f>'MOD Vectors ALL'!W42*($E42=$F$1)</f>
        <v>0</v>
      </c>
      <c r="X42" s="80">
        <f>'MOD Vectors ALL'!X42*($E42=$F$1)</f>
        <v>0</v>
      </c>
      <c r="Y42" s="80">
        <f>'MOD Vectors ALL'!Y42*($E42=$F$1)</f>
        <v>0</v>
      </c>
      <c r="Z42" s="80">
        <f>'MOD Vectors ALL'!Z42*($E42=$F$1)</f>
        <v>0</v>
      </c>
      <c r="AA42" s="80">
        <f>'MOD Vectors ALL'!AA42*($E42=$F$1)</f>
        <v>0</v>
      </c>
      <c r="AB42" s="80">
        <f>'MOD Vectors ALL'!AB42*($E42=$F$1)</f>
        <v>0</v>
      </c>
      <c r="AC42" s="80">
        <f>'MOD Vectors ALL'!AC42*($E42=$F$1)</f>
        <v>0</v>
      </c>
      <c r="AD42" s="80">
        <f>'MOD Vectors ALL'!AD42*($E42=$F$1)</f>
        <v>0</v>
      </c>
      <c r="AE42" s="80">
        <f>'MOD Vectors ALL'!AE42*($E42=$F$1)</f>
        <v>0</v>
      </c>
      <c r="AF42" s="80">
        <f>'MOD Vectors ALL'!AF42*($E42=$F$1)</f>
        <v>0</v>
      </c>
      <c r="AG42" s="80">
        <f>'MOD Vectors ALL'!AG42*($E42=$F$1)</f>
        <v>0</v>
      </c>
      <c r="AH42" s="80">
        <f>'MOD Vectors ALL'!AH42*($E42=$F$1)</f>
        <v>0</v>
      </c>
      <c r="AI42" s="80">
        <f>'MOD Vectors ALL'!AI42*($E42=$F$1)</f>
        <v>0</v>
      </c>
      <c r="AJ42" s="80">
        <f>'MOD Vectors ALL'!AJ42*($E42=$F$1)</f>
        <v>0</v>
      </c>
      <c r="AK42" s="80">
        <f>'MOD Vectors ALL'!AK42*($E42=$F$1)</f>
        <v>0</v>
      </c>
      <c r="AL42" s="80">
        <f>'MOD Vectors ALL'!AL42*($E42=$F$1)</f>
        <v>0</v>
      </c>
      <c r="AM42" s="80">
        <f>'MOD Vectors ALL'!AM42*($E42=$F$1)</f>
        <v>0</v>
      </c>
      <c r="AN42" s="80">
        <f>'MOD Vectors ALL'!AN42*($E42=$F$1)</f>
        <v>0</v>
      </c>
      <c r="AO42" s="80">
        <f>'MOD Vectors ALL'!AO42*($E42=$F$1)</f>
        <v>0</v>
      </c>
      <c r="AP42" s="80">
        <f>'MOD Vectors ALL'!AP42*($E42=$F$1)</f>
        <v>0</v>
      </c>
      <c r="AQ42" s="80">
        <f>'MOD Vectors ALL'!AQ42*($E42=$F$1)</f>
        <v>0</v>
      </c>
      <c r="AR42" s="80">
        <f>'MOD Vectors ALL'!AR42*($E42=$F$1)</f>
        <v>0</v>
      </c>
      <c r="AS42" s="80">
        <f>'MOD Vectors ALL'!AS42*($E42=$F$1)</f>
        <v>0</v>
      </c>
      <c r="AT42" s="80">
        <f>'MOD Vectors ALL'!AT42*($E42=$F$1)</f>
        <v>0</v>
      </c>
      <c r="AU42" s="80">
        <f>'MOD Vectors ALL'!AU42*($E42=$F$1)</f>
        <v>0</v>
      </c>
      <c r="AV42" s="80">
        <f>'MOD Vectors ALL'!AV42*($E42=$F$1)</f>
        <v>0</v>
      </c>
      <c r="AW42" s="80">
        <f>'MOD Vectors ALL'!AW42*($E42=$F$1)</f>
        <v>0</v>
      </c>
      <c r="AX42" s="80">
        <f>'MOD Vectors ALL'!AX42*($E42=$F$1)</f>
        <v>0</v>
      </c>
      <c r="AY42" s="80">
        <f>'MOD Vectors ALL'!AY42*($E42=$F$1)</f>
        <v>0</v>
      </c>
      <c r="AZ42" s="80">
        <f>'MOD Vectors ALL'!AZ42*($E42=$F$1)</f>
        <v>0</v>
      </c>
      <c r="BA42" s="80">
        <f>'MOD Vectors ALL'!BA42*($E42=$F$1)</f>
        <v>0</v>
      </c>
      <c r="BB42" s="80">
        <f>'MOD Vectors ALL'!BB42*($E42=$F$1)</f>
        <v>0</v>
      </c>
      <c r="BC42" s="80">
        <f>'MOD Vectors ALL'!BC42*($E42=$F$1)</f>
        <v>0</v>
      </c>
      <c r="BD42" s="80">
        <f>'MOD Vectors ALL'!BD42*($E42=$F$1)</f>
        <v>0</v>
      </c>
      <c r="BE42" s="80">
        <f>'MOD Vectors ALL'!BE42*($E42=$F$1)</f>
        <v>0</v>
      </c>
      <c r="BF42" s="80">
        <f>'MOD Vectors ALL'!BF42*($E42=$F$1)</f>
        <v>0</v>
      </c>
      <c r="BG42" s="80">
        <f>'MOD Vectors ALL'!BG42*($E42=$F$1)</f>
        <v>0</v>
      </c>
      <c r="BH42" s="80">
        <f>'MOD Vectors ALL'!BH42*($E42=$F$1)</f>
        <v>0</v>
      </c>
      <c r="BI42" s="80">
        <f>'MOD Vectors ALL'!BI42*($E42=$F$1)</f>
        <v>0</v>
      </c>
      <c r="BJ42" s="80">
        <f>'MOD Vectors ALL'!BJ42*($E42=$F$1)</f>
        <v>0</v>
      </c>
      <c r="BK42" s="80">
        <f>'MOD Vectors ALL'!BK42*($E42=$F$1)</f>
        <v>0</v>
      </c>
      <c r="BL42" s="80">
        <f>'MOD Vectors ALL'!BL42*($E42=$F$1)</f>
        <v>0</v>
      </c>
      <c r="BM42" s="80">
        <f>'MOD Vectors ALL'!BM42*($E42=$F$1)</f>
        <v>0</v>
      </c>
      <c r="BN42" s="80">
        <f>'MOD Vectors ALL'!BN42*($E42=$F$1)</f>
        <v>0</v>
      </c>
      <c r="BO42" s="80">
        <f>'MOD Vectors ALL'!BO42*($E42=$F$1)</f>
        <v>0</v>
      </c>
      <c r="BP42" s="80">
        <f>'MOD Vectors ALL'!BP42*($E42=$F$1)</f>
        <v>0</v>
      </c>
      <c r="BQ42" s="80">
        <f>'MOD Vectors ALL'!BQ42*($E42=$F$1)</f>
        <v>0</v>
      </c>
      <c r="BR42" s="80">
        <f>'MOD Vectors ALL'!BR42*($E42=$F$1)</f>
        <v>0</v>
      </c>
      <c r="BS42" s="80">
        <f>'MOD Vectors ALL'!BS42*($E42=$F$1)</f>
        <v>0</v>
      </c>
      <c r="BT42" s="80">
        <f>'MOD Vectors ALL'!BT42*($E42=$F$1)</f>
        <v>0</v>
      </c>
      <c r="BU42" s="80">
        <f>'MOD Vectors ALL'!BU42*($E42=$F$1)</f>
        <v>0</v>
      </c>
      <c r="BV42" s="80">
        <f>'MOD Vectors ALL'!BV42*($E42=$F$1)</f>
        <v>0</v>
      </c>
      <c r="BW42" s="80">
        <f>'MOD Vectors ALL'!BW42*($E42=$F$1)</f>
        <v>0</v>
      </c>
      <c r="BX42" s="80">
        <f>'MOD Vectors ALL'!BX42*($E42=$F$1)</f>
        <v>0</v>
      </c>
      <c r="BY42" s="80">
        <f>'MOD Vectors ALL'!BY42*($E42=$F$1)</f>
        <v>0</v>
      </c>
      <c r="BZ42" s="80">
        <f>'MOD Vectors ALL'!BZ42*($E42=$F$1)</f>
        <v>0</v>
      </c>
      <c r="CA42" s="80">
        <f>'MOD Vectors ALL'!CA42*($E42=$F$1)</f>
        <v>0</v>
      </c>
      <c r="CB42" s="80">
        <f>'MOD Vectors ALL'!CB42*($E42=$F$1)</f>
        <v>0</v>
      </c>
      <c r="CC42" s="80">
        <f>'MOD Vectors ALL'!CC42*($E42=$F$1)</f>
        <v>0</v>
      </c>
      <c r="CD42" s="80">
        <f>'MOD Vectors ALL'!CD42*($E42=$F$1)</f>
        <v>0</v>
      </c>
      <c r="CE42" s="80">
        <f>'MOD Vectors ALL'!CE42*($E42=$F$1)</f>
        <v>0</v>
      </c>
      <c r="CF42" s="80">
        <f>'MOD Vectors ALL'!CF42*($E42=$F$1)</f>
        <v>0</v>
      </c>
      <c r="CG42" s="80">
        <f>'MOD Vectors ALL'!CG42*($E42=$F$1)</f>
        <v>0</v>
      </c>
      <c r="CH42" s="80">
        <f>'MOD Vectors ALL'!CH42*($E42=$F$1)</f>
        <v>0</v>
      </c>
      <c r="CI42" s="80">
        <f>'MOD Vectors ALL'!CI42*($E42=$F$1)</f>
        <v>0</v>
      </c>
      <c r="CJ42" s="80">
        <f>'MOD Vectors ALL'!CJ42*($E42=$F$1)</f>
        <v>0</v>
      </c>
      <c r="CK42" s="80">
        <f>'MOD Vectors ALL'!CK42*($E42=$F$1)</f>
        <v>0</v>
      </c>
      <c r="CL42" s="80">
        <f>'MOD Vectors ALL'!CL42*($E42=$F$1)</f>
        <v>0</v>
      </c>
      <c r="CM42" s="80">
        <f>'MOD Vectors ALL'!CM42*($E42=$F$1)</f>
        <v>0</v>
      </c>
      <c r="CN42" s="80">
        <f>'MOD Vectors ALL'!CN42*($E42=$F$1)</f>
        <v>0</v>
      </c>
      <c r="CO42" s="80">
        <f>'MOD Vectors ALL'!CO42*($E42=$F$1)</f>
        <v>0</v>
      </c>
      <c r="CP42" s="80">
        <f>'MOD Vectors ALL'!CP42*($E42=$F$1)</f>
        <v>0</v>
      </c>
      <c r="CQ42" s="80">
        <f>'MOD Vectors ALL'!CQ42*($E42=$F$1)</f>
        <v>0</v>
      </c>
      <c r="CR42" s="80">
        <f>'MOD Vectors ALL'!CR42*($E42=$F$1)</f>
        <v>0</v>
      </c>
      <c r="CS42" s="80">
        <f>'MOD Vectors ALL'!CS42*($E42=$F$1)</f>
        <v>0</v>
      </c>
      <c r="CT42" s="80">
        <f>'MOD Vectors ALL'!CT42*($E42=$F$1)</f>
        <v>0</v>
      </c>
      <c r="CU42" s="80">
        <f>'MOD Vectors ALL'!CU42*($E42=$F$1)</f>
        <v>0</v>
      </c>
      <c r="CV42" s="80">
        <f>'MOD Vectors ALL'!CV42*($E42=$F$1)</f>
        <v>0</v>
      </c>
      <c r="CW42" s="80">
        <f>'MOD Vectors ALL'!CW42*($E42=$F$1)</f>
        <v>0</v>
      </c>
      <c r="CX42" s="80">
        <f>'MOD Vectors ALL'!CX42*($E42=$F$1)</f>
        <v>0</v>
      </c>
      <c r="CY42" s="80">
        <f>'MOD Vectors ALL'!CY42*($E42=$F$1)</f>
        <v>0</v>
      </c>
      <c r="CZ42" s="80">
        <f>'MOD Vectors ALL'!CZ42*($E42=$F$1)</f>
        <v>0</v>
      </c>
      <c r="DA42" s="80">
        <f>'MOD Vectors ALL'!DA42*($E42=$F$1)</f>
        <v>0</v>
      </c>
      <c r="DB42" s="80">
        <f>'MOD Vectors ALL'!DB42*($E42=$F$1)</f>
        <v>0</v>
      </c>
      <c r="DC42" s="80">
        <f>'MOD Vectors ALL'!DC42*($E42=$F$1)</f>
        <v>0</v>
      </c>
      <c r="DD42" s="80">
        <f>'MOD Vectors ALL'!DD42*($E42=$F$1)</f>
        <v>0</v>
      </c>
      <c r="DE42" s="80">
        <f>'MOD Vectors ALL'!DE42*($E42=$F$1)</f>
        <v>0</v>
      </c>
      <c r="DF42" s="80">
        <f>'MOD Vectors ALL'!DF42*($E42=$F$1)</f>
        <v>0</v>
      </c>
      <c r="DG42" s="80">
        <f>'MOD Vectors ALL'!DG42*($E42=$F$1)</f>
        <v>0</v>
      </c>
      <c r="DH42" s="80">
        <f>'MOD Vectors ALL'!DH42*($E42=$F$1)</f>
        <v>0</v>
      </c>
      <c r="DI42" s="80">
        <f>'MOD Vectors ALL'!DI42*($E42=$F$1)</f>
        <v>0</v>
      </c>
      <c r="DJ42" s="80">
        <f>'MOD Vectors ALL'!DJ42*($E42=$F$1)</f>
        <v>0</v>
      </c>
      <c r="DK42" s="80">
        <f>'MOD Vectors ALL'!DK42*($E42=$F$1)</f>
        <v>0</v>
      </c>
      <c r="DL42" s="80">
        <f>'MOD Vectors ALL'!DL42*($E42=$F$1)</f>
        <v>0</v>
      </c>
      <c r="DM42" s="80">
        <f>'MOD Vectors ALL'!DM42*($E42=$F$1)</f>
        <v>0</v>
      </c>
      <c r="DN42" s="80">
        <f>'MOD Vectors ALL'!DN42*($E42=$F$1)</f>
        <v>0</v>
      </c>
      <c r="DO42" s="80">
        <f>'MOD Vectors ALL'!DO42*($E42=$F$1)</f>
        <v>0</v>
      </c>
      <c r="DP42" s="80">
        <f>'MOD Vectors ALL'!DP42*($E42=$F$1)</f>
        <v>0</v>
      </c>
      <c r="DQ42" s="80">
        <f>'MOD Vectors ALL'!DQ42*($E42=$F$1)</f>
        <v>0</v>
      </c>
    </row>
    <row r="43" spans="1:121" x14ac:dyDescent="0.2">
      <c r="A43">
        <v>398</v>
      </c>
      <c r="B43" t="s">
        <v>9</v>
      </c>
      <c r="C43" t="s">
        <v>369</v>
      </c>
      <c r="D43" t="s">
        <v>526</v>
      </c>
      <c r="E43" t="s">
        <v>523</v>
      </c>
      <c r="F43" t="s">
        <v>12</v>
      </c>
      <c r="G43">
        <v>0.23209299999999999</v>
      </c>
      <c r="H43">
        <v>0.103986</v>
      </c>
      <c r="I43" s="80">
        <f>'MOD Vectors ALL'!I43*($E43=$F$1)</f>
        <v>0</v>
      </c>
      <c r="J43" s="80">
        <f>'MOD Vectors ALL'!J43*($E43=$F$1)</f>
        <v>0</v>
      </c>
      <c r="K43" s="80">
        <f>'MOD Vectors ALL'!K43*($E43=$F$1)</f>
        <v>0</v>
      </c>
      <c r="L43" s="80">
        <f>'MOD Vectors ALL'!L43*($E43=$F$1)</f>
        <v>0</v>
      </c>
      <c r="M43" s="80">
        <f>'MOD Vectors ALL'!M43*($E43=$F$1)</f>
        <v>0</v>
      </c>
      <c r="N43" s="80">
        <f>'MOD Vectors ALL'!N43*($E43=$F$1)</f>
        <v>0</v>
      </c>
      <c r="O43" s="80">
        <f>'MOD Vectors ALL'!O43*($E43=$F$1)</f>
        <v>0</v>
      </c>
      <c r="P43" s="80">
        <f>'MOD Vectors ALL'!P43*($E43=$F$1)</f>
        <v>0</v>
      </c>
      <c r="Q43" s="80">
        <f>'MOD Vectors ALL'!Q43*($E43=$F$1)</f>
        <v>0</v>
      </c>
      <c r="R43" s="80">
        <f>'MOD Vectors ALL'!R43*($E43=$F$1)</f>
        <v>0</v>
      </c>
      <c r="S43" s="80">
        <f>'MOD Vectors ALL'!S43*($E43=$F$1)</f>
        <v>0</v>
      </c>
      <c r="T43" s="80">
        <f>'MOD Vectors ALL'!T43*($E43=$F$1)</f>
        <v>0</v>
      </c>
      <c r="U43" s="80">
        <f>'MOD Vectors ALL'!U43*($E43=$F$1)</f>
        <v>0</v>
      </c>
      <c r="V43" s="80">
        <f>'MOD Vectors ALL'!V43*($E43=$F$1)</f>
        <v>0</v>
      </c>
      <c r="W43" s="80">
        <f>'MOD Vectors ALL'!W43*($E43=$F$1)</f>
        <v>0</v>
      </c>
      <c r="X43" s="80">
        <f>'MOD Vectors ALL'!X43*($E43=$F$1)</f>
        <v>0</v>
      </c>
      <c r="Y43" s="80">
        <f>'MOD Vectors ALL'!Y43*($E43=$F$1)</f>
        <v>0</v>
      </c>
      <c r="Z43" s="80">
        <f>'MOD Vectors ALL'!Z43*($E43=$F$1)</f>
        <v>0</v>
      </c>
      <c r="AA43" s="80">
        <f>'MOD Vectors ALL'!AA43*($E43=$F$1)</f>
        <v>0</v>
      </c>
      <c r="AB43" s="80">
        <f>'MOD Vectors ALL'!AB43*($E43=$F$1)</f>
        <v>0</v>
      </c>
      <c r="AC43" s="80">
        <f>'MOD Vectors ALL'!AC43*($E43=$F$1)</f>
        <v>0</v>
      </c>
      <c r="AD43" s="80">
        <f>'MOD Vectors ALL'!AD43*($E43=$F$1)</f>
        <v>0</v>
      </c>
      <c r="AE43" s="80">
        <f>'MOD Vectors ALL'!AE43*($E43=$F$1)</f>
        <v>0</v>
      </c>
      <c r="AF43" s="80">
        <f>'MOD Vectors ALL'!AF43*($E43=$F$1)</f>
        <v>0</v>
      </c>
      <c r="AG43" s="80">
        <f>'MOD Vectors ALL'!AG43*($E43=$F$1)</f>
        <v>0</v>
      </c>
      <c r="AH43" s="80">
        <f>'MOD Vectors ALL'!AH43*($E43=$F$1)</f>
        <v>0</v>
      </c>
      <c r="AI43" s="80">
        <f>'MOD Vectors ALL'!AI43*($E43=$F$1)</f>
        <v>0</v>
      </c>
      <c r="AJ43" s="80">
        <f>'MOD Vectors ALL'!AJ43*($E43=$F$1)</f>
        <v>0</v>
      </c>
      <c r="AK43" s="80">
        <f>'MOD Vectors ALL'!AK43*($E43=$F$1)</f>
        <v>0</v>
      </c>
      <c r="AL43" s="80">
        <f>'MOD Vectors ALL'!AL43*($E43=$F$1)</f>
        <v>0</v>
      </c>
      <c r="AM43" s="80">
        <f>'MOD Vectors ALL'!AM43*($E43=$F$1)</f>
        <v>0</v>
      </c>
      <c r="AN43" s="80">
        <f>'MOD Vectors ALL'!AN43*($E43=$F$1)</f>
        <v>0</v>
      </c>
      <c r="AO43" s="80">
        <f>'MOD Vectors ALL'!AO43*($E43=$F$1)</f>
        <v>0</v>
      </c>
      <c r="AP43" s="80">
        <f>'MOD Vectors ALL'!AP43*($E43=$F$1)</f>
        <v>0</v>
      </c>
      <c r="AQ43" s="80">
        <f>'MOD Vectors ALL'!AQ43*($E43=$F$1)</f>
        <v>0</v>
      </c>
      <c r="AR43" s="80">
        <f>'MOD Vectors ALL'!AR43*($E43=$F$1)</f>
        <v>0</v>
      </c>
      <c r="AS43" s="80">
        <f>'MOD Vectors ALL'!AS43*($E43=$F$1)</f>
        <v>0</v>
      </c>
      <c r="AT43" s="80">
        <f>'MOD Vectors ALL'!AT43*($E43=$F$1)</f>
        <v>0</v>
      </c>
      <c r="AU43" s="80">
        <f>'MOD Vectors ALL'!AU43*($E43=$F$1)</f>
        <v>0</v>
      </c>
      <c r="AV43" s="80">
        <f>'MOD Vectors ALL'!AV43*($E43=$F$1)</f>
        <v>0</v>
      </c>
      <c r="AW43" s="80">
        <f>'MOD Vectors ALL'!AW43*($E43=$F$1)</f>
        <v>0</v>
      </c>
      <c r="AX43" s="80">
        <f>'MOD Vectors ALL'!AX43*($E43=$F$1)</f>
        <v>0</v>
      </c>
      <c r="AY43" s="80">
        <f>'MOD Vectors ALL'!AY43*($E43=$F$1)</f>
        <v>0</v>
      </c>
      <c r="AZ43" s="80">
        <f>'MOD Vectors ALL'!AZ43*($E43=$F$1)</f>
        <v>0</v>
      </c>
      <c r="BA43" s="80">
        <f>'MOD Vectors ALL'!BA43*($E43=$F$1)</f>
        <v>0</v>
      </c>
      <c r="BB43" s="80">
        <f>'MOD Vectors ALL'!BB43*($E43=$F$1)</f>
        <v>0</v>
      </c>
      <c r="BC43" s="80">
        <f>'MOD Vectors ALL'!BC43*($E43=$F$1)</f>
        <v>0</v>
      </c>
      <c r="BD43" s="80">
        <f>'MOD Vectors ALL'!BD43*($E43=$F$1)</f>
        <v>0</v>
      </c>
      <c r="BE43" s="80">
        <f>'MOD Vectors ALL'!BE43*($E43=$F$1)</f>
        <v>0</v>
      </c>
      <c r="BF43" s="80">
        <f>'MOD Vectors ALL'!BF43*($E43=$F$1)</f>
        <v>0</v>
      </c>
      <c r="BG43" s="80">
        <f>'MOD Vectors ALL'!BG43*($E43=$F$1)</f>
        <v>0</v>
      </c>
      <c r="BH43" s="80">
        <f>'MOD Vectors ALL'!BH43*($E43=$F$1)</f>
        <v>0</v>
      </c>
      <c r="BI43" s="80">
        <f>'MOD Vectors ALL'!BI43*($E43=$F$1)</f>
        <v>0</v>
      </c>
      <c r="BJ43" s="80">
        <f>'MOD Vectors ALL'!BJ43*($E43=$F$1)</f>
        <v>0</v>
      </c>
      <c r="BK43" s="80">
        <f>'MOD Vectors ALL'!BK43*($E43=$F$1)</f>
        <v>0</v>
      </c>
      <c r="BL43" s="80">
        <f>'MOD Vectors ALL'!BL43*($E43=$F$1)</f>
        <v>0</v>
      </c>
      <c r="BM43" s="80">
        <f>'MOD Vectors ALL'!BM43*($E43=$F$1)</f>
        <v>0</v>
      </c>
      <c r="BN43" s="80">
        <f>'MOD Vectors ALL'!BN43*($E43=$F$1)</f>
        <v>0</v>
      </c>
      <c r="BO43" s="80">
        <f>'MOD Vectors ALL'!BO43*($E43=$F$1)</f>
        <v>0</v>
      </c>
      <c r="BP43" s="80">
        <f>'MOD Vectors ALL'!BP43*($E43=$F$1)</f>
        <v>0</v>
      </c>
      <c r="BQ43" s="80">
        <f>'MOD Vectors ALL'!BQ43*($E43=$F$1)</f>
        <v>0</v>
      </c>
      <c r="BR43" s="80">
        <f>'MOD Vectors ALL'!BR43*($E43=$F$1)</f>
        <v>0</v>
      </c>
      <c r="BS43" s="80">
        <f>'MOD Vectors ALL'!BS43*($E43=$F$1)</f>
        <v>0</v>
      </c>
      <c r="BT43" s="80">
        <f>'MOD Vectors ALL'!BT43*($E43=$F$1)</f>
        <v>0</v>
      </c>
      <c r="BU43" s="80">
        <f>'MOD Vectors ALL'!BU43*($E43=$F$1)</f>
        <v>0</v>
      </c>
      <c r="BV43" s="80">
        <f>'MOD Vectors ALL'!BV43*($E43=$F$1)</f>
        <v>0</v>
      </c>
      <c r="BW43" s="80">
        <f>'MOD Vectors ALL'!BW43*($E43=$F$1)</f>
        <v>0</v>
      </c>
      <c r="BX43" s="80">
        <f>'MOD Vectors ALL'!BX43*($E43=$F$1)</f>
        <v>0</v>
      </c>
      <c r="BY43" s="80">
        <f>'MOD Vectors ALL'!BY43*($E43=$F$1)</f>
        <v>0</v>
      </c>
      <c r="BZ43" s="80">
        <f>'MOD Vectors ALL'!BZ43*($E43=$F$1)</f>
        <v>0</v>
      </c>
      <c r="CA43" s="80">
        <f>'MOD Vectors ALL'!CA43*($E43=$F$1)</f>
        <v>0</v>
      </c>
      <c r="CB43" s="80">
        <f>'MOD Vectors ALL'!CB43*($E43=$F$1)</f>
        <v>0</v>
      </c>
      <c r="CC43" s="80">
        <f>'MOD Vectors ALL'!CC43*($E43=$F$1)</f>
        <v>0</v>
      </c>
      <c r="CD43" s="80">
        <f>'MOD Vectors ALL'!CD43*($E43=$F$1)</f>
        <v>0</v>
      </c>
      <c r="CE43" s="80">
        <f>'MOD Vectors ALL'!CE43*($E43=$F$1)</f>
        <v>0</v>
      </c>
      <c r="CF43" s="80">
        <f>'MOD Vectors ALL'!CF43*($E43=$F$1)</f>
        <v>0</v>
      </c>
      <c r="CG43" s="80">
        <f>'MOD Vectors ALL'!CG43*($E43=$F$1)</f>
        <v>0</v>
      </c>
      <c r="CH43" s="80">
        <f>'MOD Vectors ALL'!CH43*($E43=$F$1)</f>
        <v>0</v>
      </c>
      <c r="CI43" s="80">
        <f>'MOD Vectors ALL'!CI43*($E43=$F$1)</f>
        <v>0</v>
      </c>
      <c r="CJ43" s="80">
        <f>'MOD Vectors ALL'!CJ43*($E43=$F$1)</f>
        <v>0</v>
      </c>
      <c r="CK43" s="80">
        <f>'MOD Vectors ALL'!CK43*($E43=$F$1)</f>
        <v>0</v>
      </c>
      <c r="CL43" s="80">
        <f>'MOD Vectors ALL'!CL43*($E43=$F$1)</f>
        <v>0</v>
      </c>
      <c r="CM43" s="80">
        <f>'MOD Vectors ALL'!CM43*($E43=$F$1)</f>
        <v>0</v>
      </c>
      <c r="CN43" s="80">
        <f>'MOD Vectors ALL'!CN43*($E43=$F$1)</f>
        <v>0</v>
      </c>
      <c r="CO43" s="80">
        <f>'MOD Vectors ALL'!CO43*($E43=$F$1)</f>
        <v>0</v>
      </c>
      <c r="CP43" s="80">
        <f>'MOD Vectors ALL'!CP43*($E43=$F$1)</f>
        <v>0</v>
      </c>
      <c r="CQ43" s="80">
        <f>'MOD Vectors ALL'!CQ43*($E43=$F$1)</f>
        <v>0</v>
      </c>
      <c r="CR43" s="80">
        <f>'MOD Vectors ALL'!CR43*($E43=$F$1)</f>
        <v>0</v>
      </c>
      <c r="CS43" s="80">
        <f>'MOD Vectors ALL'!CS43*($E43=$F$1)</f>
        <v>0</v>
      </c>
      <c r="CT43" s="80">
        <f>'MOD Vectors ALL'!CT43*($E43=$F$1)</f>
        <v>0</v>
      </c>
      <c r="CU43" s="80">
        <f>'MOD Vectors ALL'!CU43*($E43=$F$1)</f>
        <v>0</v>
      </c>
      <c r="CV43" s="80">
        <f>'MOD Vectors ALL'!CV43*($E43=$F$1)</f>
        <v>0</v>
      </c>
      <c r="CW43" s="80">
        <f>'MOD Vectors ALL'!CW43*($E43=$F$1)</f>
        <v>0</v>
      </c>
      <c r="CX43" s="80">
        <f>'MOD Vectors ALL'!CX43*($E43=$F$1)</f>
        <v>0</v>
      </c>
      <c r="CY43" s="80">
        <f>'MOD Vectors ALL'!CY43*($E43=$F$1)</f>
        <v>0</v>
      </c>
      <c r="CZ43" s="80">
        <f>'MOD Vectors ALL'!CZ43*($E43=$F$1)</f>
        <v>0</v>
      </c>
      <c r="DA43" s="80">
        <f>'MOD Vectors ALL'!DA43*($E43=$F$1)</f>
        <v>0</v>
      </c>
      <c r="DB43" s="80">
        <f>'MOD Vectors ALL'!DB43*($E43=$F$1)</f>
        <v>0</v>
      </c>
      <c r="DC43" s="80">
        <f>'MOD Vectors ALL'!DC43*($E43=$F$1)</f>
        <v>0</v>
      </c>
      <c r="DD43" s="80">
        <f>'MOD Vectors ALL'!DD43*($E43=$F$1)</f>
        <v>0</v>
      </c>
      <c r="DE43" s="80">
        <f>'MOD Vectors ALL'!DE43*($E43=$F$1)</f>
        <v>0</v>
      </c>
      <c r="DF43" s="80">
        <f>'MOD Vectors ALL'!DF43*($E43=$F$1)</f>
        <v>0</v>
      </c>
      <c r="DG43" s="80">
        <f>'MOD Vectors ALL'!DG43*($E43=$F$1)</f>
        <v>0</v>
      </c>
      <c r="DH43" s="80">
        <f>'MOD Vectors ALL'!DH43*($E43=$F$1)</f>
        <v>0</v>
      </c>
      <c r="DI43" s="80">
        <f>'MOD Vectors ALL'!DI43*($E43=$F$1)</f>
        <v>0</v>
      </c>
      <c r="DJ43" s="80">
        <f>'MOD Vectors ALL'!DJ43*($E43=$F$1)</f>
        <v>0</v>
      </c>
      <c r="DK43" s="80">
        <f>'MOD Vectors ALL'!DK43*($E43=$F$1)</f>
        <v>0</v>
      </c>
      <c r="DL43" s="80">
        <f>'MOD Vectors ALL'!DL43*($E43=$F$1)</f>
        <v>0</v>
      </c>
      <c r="DM43" s="80">
        <f>'MOD Vectors ALL'!DM43*($E43=$F$1)</f>
        <v>0</v>
      </c>
      <c r="DN43" s="80">
        <f>'MOD Vectors ALL'!DN43*($E43=$F$1)</f>
        <v>0</v>
      </c>
      <c r="DO43" s="80">
        <f>'MOD Vectors ALL'!DO43*($E43=$F$1)</f>
        <v>0</v>
      </c>
      <c r="DP43" s="80">
        <f>'MOD Vectors ALL'!DP43*($E43=$F$1)</f>
        <v>0</v>
      </c>
      <c r="DQ43" s="80">
        <f>'MOD Vectors ALL'!DQ43*($E43=$F$1)</f>
        <v>0</v>
      </c>
    </row>
    <row r="44" spans="1:121" x14ac:dyDescent="0.2">
      <c r="A44">
        <v>399</v>
      </c>
      <c r="B44" t="s">
        <v>9</v>
      </c>
      <c r="C44" t="s">
        <v>369</v>
      </c>
      <c r="D44" t="s">
        <v>526</v>
      </c>
      <c r="E44" t="s">
        <v>523</v>
      </c>
      <c r="F44" t="s">
        <v>13</v>
      </c>
      <c r="G44">
        <v>0.213587</v>
      </c>
      <c r="H44">
        <v>0.11558599999999999</v>
      </c>
      <c r="I44" s="80">
        <f>'MOD Vectors ALL'!I44*($E44=$F$1)</f>
        <v>0</v>
      </c>
      <c r="J44" s="80">
        <f>'MOD Vectors ALL'!J44*($E44=$F$1)</f>
        <v>0</v>
      </c>
      <c r="K44" s="80">
        <f>'MOD Vectors ALL'!K44*($E44=$F$1)</f>
        <v>0</v>
      </c>
      <c r="L44" s="80">
        <f>'MOD Vectors ALL'!L44*($E44=$F$1)</f>
        <v>0</v>
      </c>
      <c r="M44" s="80">
        <f>'MOD Vectors ALL'!M44*($E44=$F$1)</f>
        <v>0</v>
      </c>
      <c r="N44" s="80">
        <f>'MOD Vectors ALL'!N44*($E44=$F$1)</f>
        <v>0</v>
      </c>
      <c r="O44" s="80">
        <f>'MOD Vectors ALL'!O44*($E44=$F$1)</f>
        <v>0</v>
      </c>
      <c r="P44" s="80">
        <f>'MOD Vectors ALL'!P44*($E44=$F$1)</f>
        <v>0</v>
      </c>
      <c r="Q44" s="80">
        <f>'MOD Vectors ALL'!Q44*($E44=$F$1)</f>
        <v>0</v>
      </c>
      <c r="R44" s="80">
        <f>'MOD Vectors ALL'!R44*($E44=$F$1)</f>
        <v>0</v>
      </c>
      <c r="S44" s="80">
        <f>'MOD Vectors ALL'!S44*($E44=$F$1)</f>
        <v>0</v>
      </c>
      <c r="T44" s="80">
        <f>'MOD Vectors ALL'!T44*($E44=$F$1)</f>
        <v>0</v>
      </c>
      <c r="U44" s="80">
        <f>'MOD Vectors ALL'!U44*($E44=$F$1)</f>
        <v>0</v>
      </c>
      <c r="V44" s="80">
        <f>'MOD Vectors ALL'!V44*($E44=$F$1)</f>
        <v>0</v>
      </c>
      <c r="W44" s="80">
        <f>'MOD Vectors ALL'!W44*($E44=$F$1)</f>
        <v>0</v>
      </c>
      <c r="X44" s="80">
        <f>'MOD Vectors ALL'!X44*($E44=$F$1)</f>
        <v>0</v>
      </c>
      <c r="Y44" s="80">
        <f>'MOD Vectors ALL'!Y44*($E44=$F$1)</f>
        <v>0</v>
      </c>
      <c r="Z44" s="80">
        <f>'MOD Vectors ALL'!Z44*($E44=$F$1)</f>
        <v>0</v>
      </c>
      <c r="AA44" s="80">
        <f>'MOD Vectors ALL'!AA44*($E44=$F$1)</f>
        <v>0</v>
      </c>
      <c r="AB44" s="80">
        <f>'MOD Vectors ALL'!AB44*($E44=$F$1)</f>
        <v>0</v>
      </c>
      <c r="AC44" s="80">
        <f>'MOD Vectors ALL'!AC44*($E44=$F$1)</f>
        <v>0</v>
      </c>
      <c r="AD44" s="80">
        <f>'MOD Vectors ALL'!AD44*($E44=$F$1)</f>
        <v>0</v>
      </c>
      <c r="AE44" s="80">
        <f>'MOD Vectors ALL'!AE44*($E44=$F$1)</f>
        <v>0</v>
      </c>
      <c r="AF44" s="80">
        <f>'MOD Vectors ALL'!AF44*($E44=$F$1)</f>
        <v>0</v>
      </c>
      <c r="AG44" s="80">
        <f>'MOD Vectors ALL'!AG44*($E44=$F$1)</f>
        <v>0</v>
      </c>
      <c r="AH44" s="80">
        <f>'MOD Vectors ALL'!AH44*($E44=$F$1)</f>
        <v>0</v>
      </c>
      <c r="AI44" s="80">
        <f>'MOD Vectors ALL'!AI44*($E44=$F$1)</f>
        <v>0</v>
      </c>
      <c r="AJ44" s="80">
        <f>'MOD Vectors ALL'!AJ44*($E44=$F$1)</f>
        <v>0</v>
      </c>
      <c r="AK44" s="80">
        <f>'MOD Vectors ALL'!AK44*($E44=$F$1)</f>
        <v>0</v>
      </c>
      <c r="AL44" s="80">
        <f>'MOD Vectors ALL'!AL44*($E44=$F$1)</f>
        <v>0</v>
      </c>
      <c r="AM44" s="80">
        <f>'MOD Vectors ALL'!AM44*($E44=$F$1)</f>
        <v>0</v>
      </c>
      <c r="AN44" s="80">
        <f>'MOD Vectors ALL'!AN44*($E44=$F$1)</f>
        <v>0</v>
      </c>
      <c r="AO44" s="80">
        <f>'MOD Vectors ALL'!AO44*($E44=$F$1)</f>
        <v>0</v>
      </c>
      <c r="AP44" s="80">
        <f>'MOD Vectors ALL'!AP44*($E44=$F$1)</f>
        <v>0</v>
      </c>
      <c r="AQ44" s="80">
        <f>'MOD Vectors ALL'!AQ44*($E44=$F$1)</f>
        <v>0</v>
      </c>
      <c r="AR44" s="80">
        <f>'MOD Vectors ALL'!AR44*($E44=$F$1)</f>
        <v>0</v>
      </c>
      <c r="AS44" s="80">
        <f>'MOD Vectors ALL'!AS44*($E44=$F$1)</f>
        <v>0</v>
      </c>
      <c r="AT44" s="80">
        <f>'MOD Vectors ALL'!AT44*($E44=$F$1)</f>
        <v>0</v>
      </c>
      <c r="AU44" s="80">
        <f>'MOD Vectors ALL'!AU44*($E44=$F$1)</f>
        <v>0</v>
      </c>
      <c r="AV44" s="80">
        <f>'MOD Vectors ALL'!AV44*($E44=$F$1)</f>
        <v>0</v>
      </c>
      <c r="AW44" s="80">
        <f>'MOD Vectors ALL'!AW44*($E44=$F$1)</f>
        <v>0</v>
      </c>
      <c r="AX44" s="80">
        <f>'MOD Vectors ALL'!AX44*($E44=$F$1)</f>
        <v>0</v>
      </c>
      <c r="AY44" s="80">
        <f>'MOD Vectors ALL'!AY44*($E44=$F$1)</f>
        <v>0</v>
      </c>
      <c r="AZ44" s="80">
        <f>'MOD Vectors ALL'!AZ44*($E44=$F$1)</f>
        <v>0</v>
      </c>
      <c r="BA44" s="80">
        <f>'MOD Vectors ALL'!BA44*($E44=$F$1)</f>
        <v>0</v>
      </c>
      <c r="BB44" s="80">
        <f>'MOD Vectors ALL'!BB44*($E44=$F$1)</f>
        <v>0</v>
      </c>
      <c r="BC44" s="80">
        <f>'MOD Vectors ALL'!BC44*($E44=$F$1)</f>
        <v>0</v>
      </c>
      <c r="BD44" s="80">
        <f>'MOD Vectors ALL'!BD44*($E44=$F$1)</f>
        <v>0</v>
      </c>
      <c r="BE44" s="80">
        <f>'MOD Vectors ALL'!BE44*($E44=$F$1)</f>
        <v>0</v>
      </c>
      <c r="BF44" s="80">
        <f>'MOD Vectors ALL'!BF44*($E44=$F$1)</f>
        <v>0</v>
      </c>
      <c r="BG44" s="80">
        <f>'MOD Vectors ALL'!BG44*($E44=$F$1)</f>
        <v>0</v>
      </c>
      <c r="BH44" s="80">
        <f>'MOD Vectors ALL'!BH44*($E44=$F$1)</f>
        <v>0</v>
      </c>
      <c r="BI44" s="80">
        <f>'MOD Vectors ALL'!BI44*($E44=$F$1)</f>
        <v>0</v>
      </c>
      <c r="BJ44" s="80">
        <f>'MOD Vectors ALL'!BJ44*($E44=$F$1)</f>
        <v>0</v>
      </c>
      <c r="BK44" s="80">
        <f>'MOD Vectors ALL'!BK44*($E44=$F$1)</f>
        <v>0</v>
      </c>
      <c r="BL44" s="80">
        <f>'MOD Vectors ALL'!BL44*($E44=$F$1)</f>
        <v>0</v>
      </c>
      <c r="BM44" s="80">
        <f>'MOD Vectors ALL'!BM44*($E44=$F$1)</f>
        <v>0</v>
      </c>
      <c r="BN44" s="80">
        <f>'MOD Vectors ALL'!BN44*($E44=$F$1)</f>
        <v>0</v>
      </c>
      <c r="BO44" s="80">
        <f>'MOD Vectors ALL'!BO44*($E44=$F$1)</f>
        <v>0</v>
      </c>
      <c r="BP44" s="80">
        <f>'MOD Vectors ALL'!BP44*($E44=$F$1)</f>
        <v>0</v>
      </c>
      <c r="BQ44" s="80">
        <f>'MOD Vectors ALL'!BQ44*($E44=$F$1)</f>
        <v>0</v>
      </c>
      <c r="BR44" s="80">
        <f>'MOD Vectors ALL'!BR44*($E44=$F$1)</f>
        <v>0</v>
      </c>
      <c r="BS44" s="80">
        <f>'MOD Vectors ALL'!BS44*($E44=$F$1)</f>
        <v>0</v>
      </c>
      <c r="BT44" s="80">
        <f>'MOD Vectors ALL'!BT44*($E44=$F$1)</f>
        <v>0</v>
      </c>
      <c r="BU44" s="80">
        <f>'MOD Vectors ALL'!BU44*($E44=$F$1)</f>
        <v>0</v>
      </c>
      <c r="BV44" s="80">
        <f>'MOD Vectors ALL'!BV44*($E44=$F$1)</f>
        <v>0</v>
      </c>
      <c r="BW44" s="80">
        <f>'MOD Vectors ALL'!BW44*($E44=$F$1)</f>
        <v>0</v>
      </c>
      <c r="BX44" s="80">
        <f>'MOD Vectors ALL'!BX44*($E44=$F$1)</f>
        <v>0</v>
      </c>
      <c r="BY44" s="80">
        <f>'MOD Vectors ALL'!BY44*($E44=$F$1)</f>
        <v>0</v>
      </c>
      <c r="BZ44" s="80">
        <f>'MOD Vectors ALL'!BZ44*($E44=$F$1)</f>
        <v>0</v>
      </c>
      <c r="CA44" s="80">
        <f>'MOD Vectors ALL'!CA44*($E44=$F$1)</f>
        <v>0</v>
      </c>
      <c r="CB44" s="80">
        <f>'MOD Vectors ALL'!CB44*($E44=$F$1)</f>
        <v>0</v>
      </c>
      <c r="CC44" s="80">
        <f>'MOD Vectors ALL'!CC44*($E44=$F$1)</f>
        <v>0</v>
      </c>
      <c r="CD44" s="80">
        <f>'MOD Vectors ALL'!CD44*($E44=$F$1)</f>
        <v>0</v>
      </c>
      <c r="CE44" s="80">
        <f>'MOD Vectors ALL'!CE44*($E44=$F$1)</f>
        <v>0</v>
      </c>
      <c r="CF44" s="80">
        <f>'MOD Vectors ALL'!CF44*($E44=$F$1)</f>
        <v>0</v>
      </c>
      <c r="CG44" s="80">
        <f>'MOD Vectors ALL'!CG44*($E44=$F$1)</f>
        <v>0</v>
      </c>
      <c r="CH44" s="80">
        <f>'MOD Vectors ALL'!CH44*($E44=$F$1)</f>
        <v>0</v>
      </c>
      <c r="CI44" s="80">
        <f>'MOD Vectors ALL'!CI44*($E44=$F$1)</f>
        <v>0</v>
      </c>
      <c r="CJ44" s="80">
        <f>'MOD Vectors ALL'!CJ44*($E44=$F$1)</f>
        <v>0</v>
      </c>
      <c r="CK44" s="80">
        <f>'MOD Vectors ALL'!CK44*($E44=$F$1)</f>
        <v>0</v>
      </c>
      <c r="CL44" s="80">
        <f>'MOD Vectors ALL'!CL44*($E44=$F$1)</f>
        <v>0</v>
      </c>
      <c r="CM44" s="80">
        <f>'MOD Vectors ALL'!CM44*($E44=$F$1)</f>
        <v>0</v>
      </c>
      <c r="CN44" s="80">
        <f>'MOD Vectors ALL'!CN44*($E44=$F$1)</f>
        <v>0</v>
      </c>
      <c r="CO44" s="80">
        <f>'MOD Vectors ALL'!CO44*($E44=$F$1)</f>
        <v>0</v>
      </c>
      <c r="CP44" s="80">
        <f>'MOD Vectors ALL'!CP44*($E44=$F$1)</f>
        <v>0</v>
      </c>
      <c r="CQ44" s="80">
        <f>'MOD Vectors ALL'!CQ44*($E44=$F$1)</f>
        <v>0</v>
      </c>
      <c r="CR44" s="80">
        <f>'MOD Vectors ALL'!CR44*($E44=$F$1)</f>
        <v>0</v>
      </c>
      <c r="CS44" s="80">
        <f>'MOD Vectors ALL'!CS44*($E44=$F$1)</f>
        <v>0</v>
      </c>
      <c r="CT44" s="80">
        <f>'MOD Vectors ALL'!CT44*($E44=$F$1)</f>
        <v>0</v>
      </c>
      <c r="CU44" s="80">
        <f>'MOD Vectors ALL'!CU44*($E44=$F$1)</f>
        <v>0</v>
      </c>
      <c r="CV44" s="80">
        <f>'MOD Vectors ALL'!CV44*($E44=$F$1)</f>
        <v>0</v>
      </c>
      <c r="CW44" s="80">
        <f>'MOD Vectors ALL'!CW44*($E44=$F$1)</f>
        <v>0</v>
      </c>
      <c r="CX44" s="80">
        <f>'MOD Vectors ALL'!CX44*($E44=$F$1)</f>
        <v>0</v>
      </c>
      <c r="CY44" s="80">
        <f>'MOD Vectors ALL'!CY44*($E44=$F$1)</f>
        <v>0</v>
      </c>
      <c r="CZ44" s="80">
        <f>'MOD Vectors ALL'!CZ44*($E44=$F$1)</f>
        <v>0</v>
      </c>
      <c r="DA44" s="80">
        <f>'MOD Vectors ALL'!DA44*($E44=$F$1)</f>
        <v>0</v>
      </c>
      <c r="DB44" s="80">
        <f>'MOD Vectors ALL'!DB44*($E44=$F$1)</f>
        <v>0</v>
      </c>
      <c r="DC44" s="80">
        <f>'MOD Vectors ALL'!DC44*($E44=$F$1)</f>
        <v>0</v>
      </c>
      <c r="DD44" s="80">
        <f>'MOD Vectors ALL'!DD44*($E44=$F$1)</f>
        <v>0</v>
      </c>
      <c r="DE44" s="80">
        <f>'MOD Vectors ALL'!DE44*($E44=$F$1)</f>
        <v>0</v>
      </c>
      <c r="DF44" s="80">
        <f>'MOD Vectors ALL'!DF44*($E44=$F$1)</f>
        <v>0</v>
      </c>
      <c r="DG44" s="80">
        <f>'MOD Vectors ALL'!DG44*($E44=$F$1)</f>
        <v>0</v>
      </c>
      <c r="DH44" s="80">
        <f>'MOD Vectors ALL'!DH44*($E44=$F$1)</f>
        <v>0</v>
      </c>
      <c r="DI44" s="80">
        <f>'MOD Vectors ALL'!DI44*($E44=$F$1)</f>
        <v>0</v>
      </c>
      <c r="DJ44" s="80">
        <f>'MOD Vectors ALL'!DJ44*($E44=$F$1)</f>
        <v>0</v>
      </c>
      <c r="DK44" s="80">
        <f>'MOD Vectors ALL'!DK44*($E44=$F$1)</f>
        <v>0</v>
      </c>
      <c r="DL44" s="80">
        <f>'MOD Vectors ALL'!DL44*($E44=$F$1)</f>
        <v>0</v>
      </c>
      <c r="DM44" s="80">
        <f>'MOD Vectors ALL'!DM44*($E44=$F$1)</f>
        <v>0</v>
      </c>
      <c r="DN44" s="80">
        <f>'MOD Vectors ALL'!DN44*($E44=$F$1)</f>
        <v>0</v>
      </c>
      <c r="DO44" s="80">
        <f>'MOD Vectors ALL'!DO44*($E44=$F$1)</f>
        <v>0</v>
      </c>
      <c r="DP44" s="80">
        <f>'MOD Vectors ALL'!DP44*($E44=$F$1)</f>
        <v>0</v>
      </c>
      <c r="DQ44" s="80">
        <f>'MOD Vectors ALL'!DQ44*($E44=$F$1)</f>
        <v>0</v>
      </c>
    </row>
    <row r="45" spans="1:121" x14ac:dyDescent="0.2">
      <c r="A45">
        <v>402</v>
      </c>
      <c r="B45" t="s">
        <v>9</v>
      </c>
      <c r="C45" t="s">
        <v>369</v>
      </c>
      <c r="D45" t="s">
        <v>526</v>
      </c>
      <c r="E45" t="s">
        <v>523</v>
      </c>
      <c r="F45" t="s">
        <v>14</v>
      </c>
      <c r="G45">
        <v>0.20330300000000001</v>
      </c>
      <c r="H45">
        <v>0.18387600000000001</v>
      </c>
      <c r="I45" s="80">
        <f>'MOD Vectors ALL'!I45*($E45=$F$1)</f>
        <v>0</v>
      </c>
      <c r="J45" s="80">
        <f>'MOD Vectors ALL'!J45*($E45=$F$1)</f>
        <v>0</v>
      </c>
      <c r="K45" s="80">
        <f>'MOD Vectors ALL'!K45*($E45=$F$1)</f>
        <v>0</v>
      </c>
      <c r="L45" s="80">
        <f>'MOD Vectors ALL'!L45*($E45=$F$1)</f>
        <v>0</v>
      </c>
      <c r="M45" s="80">
        <f>'MOD Vectors ALL'!M45*($E45=$F$1)</f>
        <v>0</v>
      </c>
      <c r="N45" s="80">
        <f>'MOD Vectors ALL'!N45*($E45=$F$1)</f>
        <v>0</v>
      </c>
      <c r="O45" s="80">
        <f>'MOD Vectors ALL'!O45*($E45=$F$1)</f>
        <v>0</v>
      </c>
      <c r="P45" s="80">
        <f>'MOD Vectors ALL'!P45*($E45=$F$1)</f>
        <v>0</v>
      </c>
      <c r="Q45" s="80">
        <f>'MOD Vectors ALL'!Q45*($E45=$F$1)</f>
        <v>0</v>
      </c>
      <c r="R45" s="80">
        <f>'MOD Vectors ALL'!R45*($E45=$F$1)</f>
        <v>0</v>
      </c>
      <c r="S45" s="80">
        <f>'MOD Vectors ALL'!S45*($E45=$F$1)</f>
        <v>0</v>
      </c>
      <c r="T45" s="80">
        <f>'MOD Vectors ALL'!T45*($E45=$F$1)</f>
        <v>0</v>
      </c>
      <c r="U45" s="80">
        <f>'MOD Vectors ALL'!U45*($E45=$F$1)</f>
        <v>0</v>
      </c>
      <c r="V45" s="80">
        <f>'MOD Vectors ALL'!V45*($E45=$F$1)</f>
        <v>0</v>
      </c>
      <c r="W45" s="80">
        <f>'MOD Vectors ALL'!W45*($E45=$F$1)</f>
        <v>0</v>
      </c>
      <c r="X45" s="80">
        <f>'MOD Vectors ALL'!X45*($E45=$F$1)</f>
        <v>0</v>
      </c>
      <c r="Y45" s="80">
        <f>'MOD Vectors ALL'!Y45*($E45=$F$1)</f>
        <v>0</v>
      </c>
      <c r="Z45" s="80">
        <f>'MOD Vectors ALL'!Z45*($E45=$F$1)</f>
        <v>0</v>
      </c>
      <c r="AA45" s="80">
        <f>'MOD Vectors ALL'!AA45*($E45=$F$1)</f>
        <v>0</v>
      </c>
      <c r="AB45" s="80">
        <f>'MOD Vectors ALL'!AB45*($E45=$F$1)</f>
        <v>0</v>
      </c>
      <c r="AC45" s="80">
        <f>'MOD Vectors ALL'!AC45*($E45=$F$1)</f>
        <v>0</v>
      </c>
      <c r="AD45" s="80">
        <f>'MOD Vectors ALL'!AD45*($E45=$F$1)</f>
        <v>0</v>
      </c>
      <c r="AE45" s="80">
        <f>'MOD Vectors ALL'!AE45*($E45=$F$1)</f>
        <v>0</v>
      </c>
      <c r="AF45" s="80">
        <f>'MOD Vectors ALL'!AF45*($E45=$F$1)</f>
        <v>0</v>
      </c>
      <c r="AG45" s="80">
        <f>'MOD Vectors ALL'!AG45*($E45=$F$1)</f>
        <v>0</v>
      </c>
      <c r="AH45" s="80">
        <f>'MOD Vectors ALL'!AH45*($E45=$F$1)</f>
        <v>0</v>
      </c>
      <c r="AI45" s="80">
        <f>'MOD Vectors ALL'!AI45*($E45=$F$1)</f>
        <v>0</v>
      </c>
      <c r="AJ45" s="80">
        <f>'MOD Vectors ALL'!AJ45*($E45=$F$1)</f>
        <v>0</v>
      </c>
      <c r="AK45" s="80">
        <f>'MOD Vectors ALL'!AK45*($E45=$F$1)</f>
        <v>0</v>
      </c>
      <c r="AL45" s="80">
        <f>'MOD Vectors ALL'!AL45*($E45=$F$1)</f>
        <v>0</v>
      </c>
      <c r="AM45" s="80">
        <f>'MOD Vectors ALL'!AM45*($E45=$F$1)</f>
        <v>0</v>
      </c>
      <c r="AN45" s="80">
        <f>'MOD Vectors ALL'!AN45*($E45=$F$1)</f>
        <v>0</v>
      </c>
      <c r="AO45" s="80">
        <f>'MOD Vectors ALL'!AO45*($E45=$F$1)</f>
        <v>0</v>
      </c>
      <c r="AP45" s="80">
        <f>'MOD Vectors ALL'!AP45*($E45=$F$1)</f>
        <v>0</v>
      </c>
      <c r="AQ45" s="80">
        <f>'MOD Vectors ALL'!AQ45*($E45=$F$1)</f>
        <v>0</v>
      </c>
      <c r="AR45" s="80">
        <f>'MOD Vectors ALL'!AR45*($E45=$F$1)</f>
        <v>0</v>
      </c>
      <c r="AS45" s="80">
        <f>'MOD Vectors ALL'!AS45*($E45=$F$1)</f>
        <v>0</v>
      </c>
      <c r="AT45" s="80">
        <f>'MOD Vectors ALL'!AT45*($E45=$F$1)</f>
        <v>0</v>
      </c>
      <c r="AU45" s="80">
        <f>'MOD Vectors ALL'!AU45*($E45=$F$1)</f>
        <v>0</v>
      </c>
      <c r="AV45" s="80">
        <f>'MOD Vectors ALL'!AV45*($E45=$F$1)</f>
        <v>0</v>
      </c>
      <c r="AW45" s="80">
        <f>'MOD Vectors ALL'!AW45*($E45=$F$1)</f>
        <v>0</v>
      </c>
      <c r="AX45" s="80">
        <f>'MOD Vectors ALL'!AX45*($E45=$F$1)</f>
        <v>0</v>
      </c>
      <c r="AY45" s="80">
        <f>'MOD Vectors ALL'!AY45*($E45=$F$1)</f>
        <v>0</v>
      </c>
      <c r="AZ45" s="80">
        <f>'MOD Vectors ALL'!AZ45*($E45=$F$1)</f>
        <v>0</v>
      </c>
      <c r="BA45" s="80">
        <f>'MOD Vectors ALL'!BA45*($E45=$F$1)</f>
        <v>0</v>
      </c>
      <c r="BB45" s="80">
        <f>'MOD Vectors ALL'!BB45*($E45=$F$1)</f>
        <v>0</v>
      </c>
      <c r="BC45" s="80">
        <f>'MOD Vectors ALL'!BC45*($E45=$F$1)</f>
        <v>0</v>
      </c>
      <c r="BD45" s="80">
        <f>'MOD Vectors ALL'!BD45*($E45=$F$1)</f>
        <v>0</v>
      </c>
      <c r="BE45" s="80">
        <f>'MOD Vectors ALL'!BE45*($E45=$F$1)</f>
        <v>0</v>
      </c>
      <c r="BF45" s="80">
        <f>'MOD Vectors ALL'!BF45*($E45=$F$1)</f>
        <v>0</v>
      </c>
      <c r="BG45" s="80">
        <f>'MOD Vectors ALL'!BG45*($E45=$F$1)</f>
        <v>0</v>
      </c>
      <c r="BH45" s="80">
        <f>'MOD Vectors ALL'!BH45*($E45=$F$1)</f>
        <v>0</v>
      </c>
      <c r="BI45" s="80">
        <f>'MOD Vectors ALL'!BI45*($E45=$F$1)</f>
        <v>0</v>
      </c>
      <c r="BJ45" s="80">
        <f>'MOD Vectors ALL'!BJ45*($E45=$F$1)</f>
        <v>0</v>
      </c>
      <c r="BK45" s="80">
        <f>'MOD Vectors ALL'!BK45*($E45=$F$1)</f>
        <v>0</v>
      </c>
      <c r="BL45" s="80">
        <f>'MOD Vectors ALL'!BL45*($E45=$F$1)</f>
        <v>0</v>
      </c>
      <c r="BM45" s="80">
        <f>'MOD Vectors ALL'!BM45*($E45=$F$1)</f>
        <v>0</v>
      </c>
      <c r="BN45" s="80">
        <f>'MOD Vectors ALL'!BN45*($E45=$F$1)</f>
        <v>0</v>
      </c>
      <c r="BO45" s="80">
        <f>'MOD Vectors ALL'!BO45*($E45=$F$1)</f>
        <v>0</v>
      </c>
      <c r="BP45" s="80">
        <f>'MOD Vectors ALL'!BP45*($E45=$F$1)</f>
        <v>0</v>
      </c>
      <c r="BQ45" s="80">
        <f>'MOD Vectors ALL'!BQ45*($E45=$F$1)</f>
        <v>0</v>
      </c>
      <c r="BR45" s="80">
        <f>'MOD Vectors ALL'!BR45*($E45=$F$1)</f>
        <v>0</v>
      </c>
      <c r="BS45" s="80">
        <f>'MOD Vectors ALL'!BS45*($E45=$F$1)</f>
        <v>0</v>
      </c>
      <c r="BT45" s="80">
        <f>'MOD Vectors ALL'!BT45*($E45=$F$1)</f>
        <v>0</v>
      </c>
      <c r="BU45" s="80">
        <f>'MOD Vectors ALL'!BU45*($E45=$F$1)</f>
        <v>0</v>
      </c>
      <c r="BV45" s="80">
        <f>'MOD Vectors ALL'!BV45*($E45=$F$1)</f>
        <v>0</v>
      </c>
      <c r="BW45" s="80">
        <f>'MOD Vectors ALL'!BW45*($E45=$F$1)</f>
        <v>0</v>
      </c>
      <c r="BX45" s="80">
        <f>'MOD Vectors ALL'!BX45*($E45=$F$1)</f>
        <v>0</v>
      </c>
      <c r="BY45" s="80">
        <f>'MOD Vectors ALL'!BY45*($E45=$F$1)</f>
        <v>0</v>
      </c>
      <c r="BZ45" s="80">
        <f>'MOD Vectors ALL'!BZ45*($E45=$F$1)</f>
        <v>0</v>
      </c>
      <c r="CA45" s="80">
        <f>'MOD Vectors ALL'!CA45*($E45=$F$1)</f>
        <v>0</v>
      </c>
      <c r="CB45" s="80">
        <f>'MOD Vectors ALL'!CB45*($E45=$F$1)</f>
        <v>0</v>
      </c>
      <c r="CC45" s="80">
        <f>'MOD Vectors ALL'!CC45*($E45=$F$1)</f>
        <v>0</v>
      </c>
      <c r="CD45" s="80">
        <f>'MOD Vectors ALL'!CD45*($E45=$F$1)</f>
        <v>0</v>
      </c>
      <c r="CE45" s="80">
        <f>'MOD Vectors ALL'!CE45*($E45=$F$1)</f>
        <v>0</v>
      </c>
      <c r="CF45" s="80">
        <f>'MOD Vectors ALL'!CF45*($E45=$F$1)</f>
        <v>0</v>
      </c>
      <c r="CG45" s="80">
        <f>'MOD Vectors ALL'!CG45*($E45=$F$1)</f>
        <v>0</v>
      </c>
      <c r="CH45" s="80">
        <f>'MOD Vectors ALL'!CH45*($E45=$F$1)</f>
        <v>0</v>
      </c>
      <c r="CI45" s="80">
        <f>'MOD Vectors ALL'!CI45*($E45=$F$1)</f>
        <v>0</v>
      </c>
      <c r="CJ45" s="80">
        <f>'MOD Vectors ALL'!CJ45*($E45=$F$1)</f>
        <v>0</v>
      </c>
      <c r="CK45" s="80">
        <f>'MOD Vectors ALL'!CK45*($E45=$F$1)</f>
        <v>0</v>
      </c>
      <c r="CL45" s="80">
        <f>'MOD Vectors ALL'!CL45*($E45=$F$1)</f>
        <v>0</v>
      </c>
      <c r="CM45" s="80">
        <f>'MOD Vectors ALL'!CM45*($E45=$F$1)</f>
        <v>0</v>
      </c>
      <c r="CN45" s="80">
        <f>'MOD Vectors ALL'!CN45*($E45=$F$1)</f>
        <v>0</v>
      </c>
      <c r="CO45" s="80">
        <f>'MOD Vectors ALL'!CO45*($E45=$F$1)</f>
        <v>0</v>
      </c>
      <c r="CP45" s="80">
        <f>'MOD Vectors ALL'!CP45*($E45=$F$1)</f>
        <v>0</v>
      </c>
      <c r="CQ45" s="80">
        <f>'MOD Vectors ALL'!CQ45*($E45=$F$1)</f>
        <v>0</v>
      </c>
      <c r="CR45" s="80">
        <f>'MOD Vectors ALL'!CR45*($E45=$F$1)</f>
        <v>0</v>
      </c>
      <c r="CS45" s="80">
        <f>'MOD Vectors ALL'!CS45*($E45=$F$1)</f>
        <v>0</v>
      </c>
      <c r="CT45" s="80">
        <f>'MOD Vectors ALL'!CT45*($E45=$F$1)</f>
        <v>0</v>
      </c>
      <c r="CU45" s="80">
        <f>'MOD Vectors ALL'!CU45*($E45=$F$1)</f>
        <v>0</v>
      </c>
      <c r="CV45" s="80">
        <f>'MOD Vectors ALL'!CV45*($E45=$F$1)</f>
        <v>0</v>
      </c>
      <c r="CW45" s="80">
        <f>'MOD Vectors ALL'!CW45*($E45=$F$1)</f>
        <v>0</v>
      </c>
      <c r="CX45" s="80">
        <f>'MOD Vectors ALL'!CX45*($E45=$F$1)</f>
        <v>0</v>
      </c>
      <c r="CY45" s="80">
        <f>'MOD Vectors ALL'!CY45*($E45=$F$1)</f>
        <v>0</v>
      </c>
      <c r="CZ45" s="80">
        <f>'MOD Vectors ALL'!CZ45*($E45=$F$1)</f>
        <v>0</v>
      </c>
      <c r="DA45" s="80">
        <f>'MOD Vectors ALL'!DA45*($E45=$F$1)</f>
        <v>0</v>
      </c>
      <c r="DB45" s="80">
        <f>'MOD Vectors ALL'!DB45*($E45=$F$1)</f>
        <v>0</v>
      </c>
      <c r="DC45" s="80">
        <f>'MOD Vectors ALL'!DC45*($E45=$F$1)</f>
        <v>0</v>
      </c>
      <c r="DD45" s="80">
        <f>'MOD Vectors ALL'!DD45*($E45=$F$1)</f>
        <v>0</v>
      </c>
      <c r="DE45" s="80">
        <f>'MOD Vectors ALL'!DE45*($E45=$F$1)</f>
        <v>0</v>
      </c>
      <c r="DF45" s="80">
        <f>'MOD Vectors ALL'!DF45*($E45=$F$1)</f>
        <v>0</v>
      </c>
      <c r="DG45" s="80">
        <f>'MOD Vectors ALL'!DG45*($E45=$F$1)</f>
        <v>0</v>
      </c>
      <c r="DH45" s="80">
        <f>'MOD Vectors ALL'!DH45*($E45=$F$1)</f>
        <v>0</v>
      </c>
      <c r="DI45" s="80">
        <f>'MOD Vectors ALL'!DI45*($E45=$F$1)</f>
        <v>0</v>
      </c>
      <c r="DJ45" s="80">
        <f>'MOD Vectors ALL'!DJ45*($E45=$F$1)</f>
        <v>0</v>
      </c>
      <c r="DK45" s="80">
        <f>'MOD Vectors ALL'!DK45*($E45=$F$1)</f>
        <v>0</v>
      </c>
      <c r="DL45" s="80">
        <f>'MOD Vectors ALL'!DL45*($E45=$F$1)</f>
        <v>0</v>
      </c>
      <c r="DM45" s="80">
        <f>'MOD Vectors ALL'!DM45*($E45=$F$1)</f>
        <v>0</v>
      </c>
      <c r="DN45" s="80">
        <f>'MOD Vectors ALL'!DN45*($E45=$F$1)</f>
        <v>0</v>
      </c>
      <c r="DO45" s="80">
        <f>'MOD Vectors ALL'!DO45*($E45=$F$1)</f>
        <v>0</v>
      </c>
      <c r="DP45" s="80">
        <f>'MOD Vectors ALL'!DP45*($E45=$F$1)</f>
        <v>0</v>
      </c>
      <c r="DQ45" s="80">
        <f>'MOD Vectors ALL'!DQ45*($E45=$F$1)</f>
        <v>0</v>
      </c>
    </row>
    <row r="46" spans="1:121" x14ac:dyDescent="0.2">
      <c r="A46">
        <v>403</v>
      </c>
      <c r="B46" t="s">
        <v>9</v>
      </c>
      <c r="C46" t="s">
        <v>369</v>
      </c>
      <c r="D46" t="s">
        <v>526</v>
      </c>
      <c r="E46" t="s">
        <v>523</v>
      </c>
      <c r="F46" t="s">
        <v>33</v>
      </c>
      <c r="G46">
        <v>0.203261</v>
      </c>
      <c r="H46">
        <v>0.24636</v>
      </c>
      <c r="I46" s="80">
        <f>'MOD Vectors ALL'!I46*($E46=$F$1)</f>
        <v>0</v>
      </c>
      <c r="J46" s="80">
        <f>'MOD Vectors ALL'!J46*($E46=$F$1)</f>
        <v>0</v>
      </c>
      <c r="K46" s="80">
        <f>'MOD Vectors ALL'!K46*($E46=$F$1)</f>
        <v>0</v>
      </c>
      <c r="L46" s="80">
        <f>'MOD Vectors ALL'!L46*($E46=$F$1)</f>
        <v>0</v>
      </c>
      <c r="M46" s="80">
        <f>'MOD Vectors ALL'!M46*($E46=$F$1)</f>
        <v>0</v>
      </c>
      <c r="N46" s="80">
        <f>'MOD Vectors ALL'!N46*($E46=$F$1)</f>
        <v>0</v>
      </c>
      <c r="O46" s="80">
        <f>'MOD Vectors ALL'!O46*($E46=$F$1)</f>
        <v>0</v>
      </c>
      <c r="P46" s="80">
        <f>'MOD Vectors ALL'!P46*($E46=$F$1)</f>
        <v>0</v>
      </c>
      <c r="Q46" s="80">
        <f>'MOD Vectors ALL'!Q46*($E46=$F$1)</f>
        <v>0</v>
      </c>
      <c r="R46" s="80">
        <f>'MOD Vectors ALL'!R46*($E46=$F$1)</f>
        <v>0</v>
      </c>
      <c r="S46" s="80">
        <f>'MOD Vectors ALL'!S46*($E46=$F$1)</f>
        <v>0</v>
      </c>
      <c r="T46" s="80">
        <f>'MOD Vectors ALL'!T46*($E46=$F$1)</f>
        <v>0</v>
      </c>
      <c r="U46" s="80">
        <f>'MOD Vectors ALL'!U46*($E46=$F$1)</f>
        <v>0</v>
      </c>
      <c r="V46" s="80">
        <f>'MOD Vectors ALL'!V46*($E46=$F$1)</f>
        <v>0</v>
      </c>
      <c r="W46" s="80">
        <f>'MOD Vectors ALL'!W46*($E46=$F$1)</f>
        <v>0</v>
      </c>
      <c r="X46" s="80">
        <f>'MOD Vectors ALL'!X46*($E46=$F$1)</f>
        <v>0</v>
      </c>
      <c r="Y46" s="80">
        <f>'MOD Vectors ALL'!Y46*($E46=$F$1)</f>
        <v>0</v>
      </c>
      <c r="Z46" s="80">
        <f>'MOD Vectors ALL'!Z46*($E46=$F$1)</f>
        <v>0</v>
      </c>
      <c r="AA46" s="80">
        <f>'MOD Vectors ALL'!AA46*($E46=$F$1)</f>
        <v>0</v>
      </c>
      <c r="AB46" s="80">
        <f>'MOD Vectors ALL'!AB46*($E46=$F$1)</f>
        <v>0</v>
      </c>
      <c r="AC46" s="80">
        <f>'MOD Vectors ALL'!AC46*($E46=$F$1)</f>
        <v>0</v>
      </c>
      <c r="AD46" s="80">
        <f>'MOD Vectors ALL'!AD46*($E46=$F$1)</f>
        <v>0</v>
      </c>
      <c r="AE46" s="80">
        <f>'MOD Vectors ALL'!AE46*($E46=$F$1)</f>
        <v>0</v>
      </c>
      <c r="AF46" s="80">
        <f>'MOD Vectors ALL'!AF46*($E46=$F$1)</f>
        <v>0</v>
      </c>
      <c r="AG46" s="80">
        <f>'MOD Vectors ALL'!AG46*($E46=$F$1)</f>
        <v>0</v>
      </c>
      <c r="AH46" s="80">
        <f>'MOD Vectors ALL'!AH46*($E46=$F$1)</f>
        <v>0</v>
      </c>
      <c r="AI46" s="80">
        <f>'MOD Vectors ALL'!AI46*($E46=$F$1)</f>
        <v>0</v>
      </c>
      <c r="AJ46" s="80">
        <f>'MOD Vectors ALL'!AJ46*($E46=$F$1)</f>
        <v>0</v>
      </c>
      <c r="AK46" s="80">
        <f>'MOD Vectors ALL'!AK46*($E46=$F$1)</f>
        <v>0</v>
      </c>
      <c r="AL46" s="80">
        <f>'MOD Vectors ALL'!AL46*($E46=$F$1)</f>
        <v>0</v>
      </c>
      <c r="AM46" s="80">
        <f>'MOD Vectors ALL'!AM46*($E46=$F$1)</f>
        <v>0</v>
      </c>
      <c r="AN46" s="80">
        <f>'MOD Vectors ALL'!AN46*($E46=$F$1)</f>
        <v>0</v>
      </c>
      <c r="AO46" s="80">
        <f>'MOD Vectors ALL'!AO46*($E46=$F$1)</f>
        <v>0</v>
      </c>
      <c r="AP46" s="80">
        <f>'MOD Vectors ALL'!AP46*($E46=$F$1)</f>
        <v>0</v>
      </c>
      <c r="AQ46" s="80">
        <f>'MOD Vectors ALL'!AQ46*($E46=$F$1)</f>
        <v>0</v>
      </c>
      <c r="AR46" s="80">
        <f>'MOD Vectors ALL'!AR46*($E46=$F$1)</f>
        <v>0</v>
      </c>
      <c r="AS46" s="80">
        <f>'MOD Vectors ALL'!AS46*($E46=$F$1)</f>
        <v>0</v>
      </c>
      <c r="AT46" s="80">
        <f>'MOD Vectors ALL'!AT46*($E46=$F$1)</f>
        <v>0</v>
      </c>
      <c r="AU46" s="80">
        <f>'MOD Vectors ALL'!AU46*($E46=$F$1)</f>
        <v>0</v>
      </c>
      <c r="AV46" s="80">
        <f>'MOD Vectors ALL'!AV46*($E46=$F$1)</f>
        <v>0</v>
      </c>
      <c r="AW46" s="80">
        <f>'MOD Vectors ALL'!AW46*($E46=$F$1)</f>
        <v>0</v>
      </c>
      <c r="AX46" s="80">
        <f>'MOD Vectors ALL'!AX46*($E46=$F$1)</f>
        <v>0</v>
      </c>
      <c r="AY46" s="80">
        <f>'MOD Vectors ALL'!AY46*($E46=$F$1)</f>
        <v>0</v>
      </c>
      <c r="AZ46" s="80">
        <f>'MOD Vectors ALL'!AZ46*($E46=$F$1)</f>
        <v>0</v>
      </c>
      <c r="BA46" s="80">
        <f>'MOD Vectors ALL'!BA46*($E46=$F$1)</f>
        <v>0</v>
      </c>
      <c r="BB46" s="80">
        <f>'MOD Vectors ALL'!BB46*($E46=$F$1)</f>
        <v>0</v>
      </c>
      <c r="BC46" s="80">
        <f>'MOD Vectors ALL'!BC46*($E46=$F$1)</f>
        <v>0</v>
      </c>
      <c r="BD46" s="80">
        <f>'MOD Vectors ALL'!BD46*($E46=$F$1)</f>
        <v>0</v>
      </c>
      <c r="BE46" s="80">
        <f>'MOD Vectors ALL'!BE46*($E46=$F$1)</f>
        <v>0</v>
      </c>
      <c r="BF46" s="80">
        <f>'MOD Vectors ALL'!BF46*($E46=$F$1)</f>
        <v>0</v>
      </c>
      <c r="BG46" s="80">
        <f>'MOD Vectors ALL'!BG46*($E46=$F$1)</f>
        <v>0</v>
      </c>
      <c r="BH46" s="80">
        <f>'MOD Vectors ALL'!BH46*($E46=$F$1)</f>
        <v>0</v>
      </c>
      <c r="BI46" s="80">
        <f>'MOD Vectors ALL'!BI46*($E46=$F$1)</f>
        <v>0</v>
      </c>
      <c r="BJ46" s="80">
        <f>'MOD Vectors ALL'!BJ46*($E46=$F$1)</f>
        <v>0</v>
      </c>
      <c r="BK46" s="80">
        <f>'MOD Vectors ALL'!BK46*($E46=$F$1)</f>
        <v>0</v>
      </c>
      <c r="BL46" s="80">
        <f>'MOD Vectors ALL'!BL46*($E46=$F$1)</f>
        <v>0</v>
      </c>
      <c r="BM46" s="80">
        <f>'MOD Vectors ALL'!BM46*($E46=$F$1)</f>
        <v>0</v>
      </c>
      <c r="BN46" s="80">
        <f>'MOD Vectors ALL'!BN46*($E46=$F$1)</f>
        <v>0</v>
      </c>
      <c r="BO46" s="80">
        <f>'MOD Vectors ALL'!BO46*($E46=$F$1)</f>
        <v>0</v>
      </c>
      <c r="BP46" s="80">
        <f>'MOD Vectors ALL'!BP46*($E46=$F$1)</f>
        <v>0</v>
      </c>
      <c r="BQ46" s="80">
        <f>'MOD Vectors ALL'!BQ46*($E46=$F$1)</f>
        <v>0</v>
      </c>
      <c r="BR46" s="80">
        <f>'MOD Vectors ALL'!BR46*($E46=$F$1)</f>
        <v>0</v>
      </c>
      <c r="BS46" s="80">
        <f>'MOD Vectors ALL'!BS46*($E46=$F$1)</f>
        <v>0</v>
      </c>
      <c r="BT46" s="80">
        <f>'MOD Vectors ALL'!BT46*($E46=$F$1)</f>
        <v>0</v>
      </c>
      <c r="BU46" s="80">
        <f>'MOD Vectors ALL'!BU46*($E46=$F$1)</f>
        <v>0</v>
      </c>
      <c r="BV46" s="80">
        <f>'MOD Vectors ALL'!BV46*($E46=$F$1)</f>
        <v>0</v>
      </c>
      <c r="BW46" s="80">
        <f>'MOD Vectors ALL'!BW46*($E46=$F$1)</f>
        <v>0</v>
      </c>
      <c r="BX46" s="80">
        <f>'MOD Vectors ALL'!BX46*($E46=$F$1)</f>
        <v>0</v>
      </c>
      <c r="BY46" s="80">
        <f>'MOD Vectors ALL'!BY46*($E46=$F$1)</f>
        <v>0</v>
      </c>
      <c r="BZ46" s="80">
        <f>'MOD Vectors ALL'!BZ46*($E46=$F$1)</f>
        <v>0</v>
      </c>
      <c r="CA46" s="80">
        <f>'MOD Vectors ALL'!CA46*($E46=$F$1)</f>
        <v>0</v>
      </c>
      <c r="CB46" s="80">
        <f>'MOD Vectors ALL'!CB46*($E46=$F$1)</f>
        <v>0</v>
      </c>
      <c r="CC46" s="80">
        <f>'MOD Vectors ALL'!CC46*($E46=$F$1)</f>
        <v>0</v>
      </c>
      <c r="CD46" s="80">
        <f>'MOD Vectors ALL'!CD46*($E46=$F$1)</f>
        <v>0</v>
      </c>
      <c r="CE46" s="80">
        <f>'MOD Vectors ALL'!CE46*($E46=$F$1)</f>
        <v>0</v>
      </c>
      <c r="CF46" s="80">
        <f>'MOD Vectors ALL'!CF46*($E46=$F$1)</f>
        <v>0</v>
      </c>
      <c r="CG46" s="80">
        <f>'MOD Vectors ALL'!CG46*($E46=$F$1)</f>
        <v>0</v>
      </c>
      <c r="CH46" s="80">
        <f>'MOD Vectors ALL'!CH46*($E46=$F$1)</f>
        <v>0</v>
      </c>
      <c r="CI46" s="80">
        <f>'MOD Vectors ALL'!CI46*($E46=$F$1)</f>
        <v>0</v>
      </c>
      <c r="CJ46" s="80">
        <f>'MOD Vectors ALL'!CJ46*($E46=$F$1)</f>
        <v>0</v>
      </c>
      <c r="CK46" s="80">
        <f>'MOD Vectors ALL'!CK46*($E46=$F$1)</f>
        <v>0</v>
      </c>
      <c r="CL46" s="80">
        <f>'MOD Vectors ALL'!CL46*($E46=$F$1)</f>
        <v>0</v>
      </c>
      <c r="CM46" s="80">
        <f>'MOD Vectors ALL'!CM46*($E46=$F$1)</f>
        <v>0</v>
      </c>
      <c r="CN46" s="80">
        <f>'MOD Vectors ALL'!CN46*($E46=$F$1)</f>
        <v>0</v>
      </c>
      <c r="CO46" s="80">
        <f>'MOD Vectors ALL'!CO46*($E46=$F$1)</f>
        <v>0</v>
      </c>
      <c r="CP46" s="80">
        <f>'MOD Vectors ALL'!CP46*($E46=$F$1)</f>
        <v>0</v>
      </c>
      <c r="CQ46" s="80">
        <f>'MOD Vectors ALL'!CQ46*($E46=$F$1)</f>
        <v>0</v>
      </c>
      <c r="CR46" s="80">
        <f>'MOD Vectors ALL'!CR46*($E46=$F$1)</f>
        <v>0</v>
      </c>
      <c r="CS46" s="80">
        <f>'MOD Vectors ALL'!CS46*($E46=$F$1)</f>
        <v>0</v>
      </c>
      <c r="CT46" s="80">
        <f>'MOD Vectors ALL'!CT46*($E46=$F$1)</f>
        <v>0</v>
      </c>
      <c r="CU46" s="80">
        <f>'MOD Vectors ALL'!CU46*($E46=$F$1)</f>
        <v>0</v>
      </c>
      <c r="CV46" s="80">
        <f>'MOD Vectors ALL'!CV46*($E46=$F$1)</f>
        <v>0</v>
      </c>
      <c r="CW46" s="80">
        <f>'MOD Vectors ALL'!CW46*($E46=$F$1)</f>
        <v>0</v>
      </c>
      <c r="CX46" s="80">
        <f>'MOD Vectors ALL'!CX46*($E46=$F$1)</f>
        <v>0</v>
      </c>
      <c r="CY46" s="80">
        <f>'MOD Vectors ALL'!CY46*($E46=$F$1)</f>
        <v>0</v>
      </c>
      <c r="CZ46" s="80">
        <f>'MOD Vectors ALL'!CZ46*($E46=$F$1)</f>
        <v>0</v>
      </c>
      <c r="DA46" s="80">
        <f>'MOD Vectors ALL'!DA46*($E46=$F$1)</f>
        <v>0</v>
      </c>
      <c r="DB46" s="80">
        <f>'MOD Vectors ALL'!DB46*($E46=$F$1)</f>
        <v>0</v>
      </c>
      <c r="DC46" s="80">
        <f>'MOD Vectors ALL'!DC46*($E46=$F$1)</f>
        <v>0</v>
      </c>
      <c r="DD46" s="80">
        <f>'MOD Vectors ALL'!DD46*($E46=$F$1)</f>
        <v>0</v>
      </c>
      <c r="DE46" s="80">
        <f>'MOD Vectors ALL'!DE46*($E46=$F$1)</f>
        <v>0</v>
      </c>
      <c r="DF46" s="80">
        <f>'MOD Vectors ALL'!DF46*($E46=$F$1)</f>
        <v>0</v>
      </c>
      <c r="DG46" s="80">
        <f>'MOD Vectors ALL'!DG46*($E46=$F$1)</f>
        <v>0</v>
      </c>
      <c r="DH46" s="80">
        <f>'MOD Vectors ALL'!DH46*($E46=$F$1)</f>
        <v>0</v>
      </c>
      <c r="DI46" s="80">
        <f>'MOD Vectors ALL'!DI46*($E46=$F$1)</f>
        <v>0</v>
      </c>
      <c r="DJ46" s="80">
        <f>'MOD Vectors ALL'!DJ46*($E46=$F$1)</f>
        <v>0</v>
      </c>
      <c r="DK46" s="80">
        <f>'MOD Vectors ALL'!DK46*($E46=$F$1)</f>
        <v>0</v>
      </c>
      <c r="DL46" s="80">
        <f>'MOD Vectors ALL'!DL46*($E46=$F$1)</f>
        <v>0</v>
      </c>
      <c r="DM46" s="80">
        <f>'MOD Vectors ALL'!DM46*($E46=$F$1)</f>
        <v>0</v>
      </c>
      <c r="DN46" s="80">
        <f>'MOD Vectors ALL'!DN46*($E46=$F$1)</f>
        <v>0</v>
      </c>
      <c r="DO46" s="80">
        <f>'MOD Vectors ALL'!DO46*($E46=$F$1)</f>
        <v>0</v>
      </c>
      <c r="DP46" s="80">
        <f>'MOD Vectors ALL'!DP46*($E46=$F$1)</f>
        <v>0</v>
      </c>
      <c r="DQ46" s="80">
        <f>'MOD Vectors ALL'!DQ46*($E46=$F$1)</f>
        <v>0</v>
      </c>
    </row>
    <row r="47" spans="1:121" x14ac:dyDescent="0.2">
      <c r="A47">
        <v>404</v>
      </c>
      <c r="B47" t="s">
        <v>9</v>
      </c>
      <c r="C47" t="s">
        <v>369</v>
      </c>
      <c r="D47" t="s">
        <v>526</v>
      </c>
      <c r="E47" t="s">
        <v>523</v>
      </c>
      <c r="F47" t="s">
        <v>34</v>
      </c>
      <c r="G47">
        <v>0.21453700000000001</v>
      </c>
      <c r="H47">
        <v>0.34176099999999998</v>
      </c>
      <c r="I47" s="80">
        <f>'MOD Vectors ALL'!I47*($E47=$F$1)</f>
        <v>0</v>
      </c>
      <c r="J47" s="80">
        <f>'MOD Vectors ALL'!J47*($E47=$F$1)</f>
        <v>0</v>
      </c>
      <c r="K47" s="80">
        <f>'MOD Vectors ALL'!K47*($E47=$F$1)</f>
        <v>0</v>
      </c>
      <c r="L47" s="80">
        <f>'MOD Vectors ALL'!L47*($E47=$F$1)</f>
        <v>0</v>
      </c>
      <c r="M47" s="80">
        <f>'MOD Vectors ALL'!M47*($E47=$F$1)</f>
        <v>0</v>
      </c>
      <c r="N47" s="80">
        <f>'MOD Vectors ALL'!N47*($E47=$F$1)</f>
        <v>0</v>
      </c>
      <c r="O47" s="80">
        <f>'MOD Vectors ALL'!O47*($E47=$F$1)</f>
        <v>0</v>
      </c>
      <c r="P47" s="80">
        <f>'MOD Vectors ALL'!P47*($E47=$F$1)</f>
        <v>0</v>
      </c>
      <c r="Q47" s="80">
        <f>'MOD Vectors ALL'!Q47*($E47=$F$1)</f>
        <v>0</v>
      </c>
      <c r="R47" s="80">
        <f>'MOD Vectors ALL'!R47*($E47=$F$1)</f>
        <v>0</v>
      </c>
      <c r="S47" s="80">
        <f>'MOD Vectors ALL'!S47*($E47=$F$1)</f>
        <v>0</v>
      </c>
      <c r="T47" s="80">
        <f>'MOD Vectors ALL'!T47*($E47=$F$1)</f>
        <v>0</v>
      </c>
      <c r="U47" s="80">
        <f>'MOD Vectors ALL'!U47*($E47=$F$1)</f>
        <v>0</v>
      </c>
      <c r="V47" s="80">
        <f>'MOD Vectors ALL'!V47*($E47=$F$1)</f>
        <v>0</v>
      </c>
      <c r="W47" s="80">
        <f>'MOD Vectors ALL'!W47*($E47=$F$1)</f>
        <v>0</v>
      </c>
      <c r="X47" s="80">
        <f>'MOD Vectors ALL'!X47*($E47=$F$1)</f>
        <v>0</v>
      </c>
      <c r="Y47" s="80">
        <f>'MOD Vectors ALL'!Y47*($E47=$F$1)</f>
        <v>0</v>
      </c>
      <c r="Z47" s="80">
        <f>'MOD Vectors ALL'!Z47*($E47=$F$1)</f>
        <v>0</v>
      </c>
      <c r="AA47" s="80">
        <f>'MOD Vectors ALL'!AA47*($E47=$F$1)</f>
        <v>0</v>
      </c>
      <c r="AB47" s="80">
        <f>'MOD Vectors ALL'!AB47*($E47=$F$1)</f>
        <v>0</v>
      </c>
      <c r="AC47" s="80">
        <f>'MOD Vectors ALL'!AC47*($E47=$F$1)</f>
        <v>0</v>
      </c>
      <c r="AD47" s="80">
        <f>'MOD Vectors ALL'!AD47*($E47=$F$1)</f>
        <v>0</v>
      </c>
      <c r="AE47" s="80">
        <f>'MOD Vectors ALL'!AE47*($E47=$F$1)</f>
        <v>0</v>
      </c>
      <c r="AF47" s="80">
        <f>'MOD Vectors ALL'!AF47*($E47=$F$1)</f>
        <v>0</v>
      </c>
      <c r="AG47" s="80">
        <f>'MOD Vectors ALL'!AG47*($E47=$F$1)</f>
        <v>0</v>
      </c>
      <c r="AH47" s="80">
        <f>'MOD Vectors ALL'!AH47*($E47=$F$1)</f>
        <v>0</v>
      </c>
      <c r="AI47" s="80">
        <f>'MOD Vectors ALL'!AI47*($E47=$F$1)</f>
        <v>0</v>
      </c>
      <c r="AJ47" s="80">
        <f>'MOD Vectors ALL'!AJ47*($E47=$F$1)</f>
        <v>0</v>
      </c>
      <c r="AK47" s="80">
        <f>'MOD Vectors ALL'!AK47*($E47=$F$1)</f>
        <v>0</v>
      </c>
      <c r="AL47" s="80">
        <f>'MOD Vectors ALL'!AL47*($E47=$F$1)</f>
        <v>0</v>
      </c>
      <c r="AM47" s="80">
        <f>'MOD Vectors ALL'!AM47*($E47=$F$1)</f>
        <v>0</v>
      </c>
      <c r="AN47" s="80">
        <f>'MOD Vectors ALL'!AN47*($E47=$F$1)</f>
        <v>0</v>
      </c>
      <c r="AO47" s="80">
        <f>'MOD Vectors ALL'!AO47*($E47=$F$1)</f>
        <v>0</v>
      </c>
      <c r="AP47" s="80">
        <f>'MOD Vectors ALL'!AP47*($E47=$F$1)</f>
        <v>0</v>
      </c>
      <c r="AQ47" s="80">
        <f>'MOD Vectors ALL'!AQ47*($E47=$F$1)</f>
        <v>0</v>
      </c>
      <c r="AR47" s="80">
        <f>'MOD Vectors ALL'!AR47*($E47=$F$1)</f>
        <v>0</v>
      </c>
      <c r="AS47" s="80">
        <f>'MOD Vectors ALL'!AS47*($E47=$F$1)</f>
        <v>0</v>
      </c>
      <c r="AT47" s="80">
        <f>'MOD Vectors ALL'!AT47*($E47=$F$1)</f>
        <v>0</v>
      </c>
      <c r="AU47" s="80">
        <f>'MOD Vectors ALL'!AU47*($E47=$F$1)</f>
        <v>0</v>
      </c>
      <c r="AV47" s="80">
        <f>'MOD Vectors ALL'!AV47*($E47=$F$1)</f>
        <v>0</v>
      </c>
      <c r="AW47" s="80">
        <f>'MOD Vectors ALL'!AW47*($E47=$F$1)</f>
        <v>0</v>
      </c>
      <c r="AX47" s="80">
        <f>'MOD Vectors ALL'!AX47*($E47=$F$1)</f>
        <v>0</v>
      </c>
      <c r="AY47" s="80">
        <f>'MOD Vectors ALL'!AY47*($E47=$F$1)</f>
        <v>0</v>
      </c>
      <c r="AZ47" s="80">
        <f>'MOD Vectors ALL'!AZ47*($E47=$F$1)</f>
        <v>0</v>
      </c>
      <c r="BA47" s="80">
        <f>'MOD Vectors ALL'!BA47*($E47=$F$1)</f>
        <v>0</v>
      </c>
      <c r="BB47" s="80">
        <f>'MOD Vectors ALL'!BB47*($E47=$F$1)</f>
        <v>0</v>
      </c>
      <c r="BC47" s="80">
        <f>'MOD Vectors ALL'!BC47*($E47=$F$1)</f>
        <v>0</v>
      </c>
      <c r="BD47" s="80">
        <f>'MOD Vectors ALL'!BD47*($E47=$F$1)</f>
        <v>0</v>
      </c>
      <c r="BE47" s="80">
        <f>'MOD Vectors ALL'!BE47*($E47=$F$1)</f>
        <v>0</v>
      </c>
      <c r="BF47" s="80">
        <f>'MOD Vectors ALL'!BF47*($E47=$F$1)</f>
        <v>0</v>
      </c>
      <c r="BG47" s="80">
        <f>'MOD Vectors ALL'!BG47*($E47=$F$1)</f>
        <v>0</v>
      </c>
      <c r="BH47" s="80">
        <f>'MOD Vectors ALL'!BH47*($E47=$F$1)</f>
        <v>0</v>
      </c>
      <c r="BI47" s="80">
        <f>'MOD Vectors ALL'!BI47*($E47=$F$1)</f>
        <v>0</v>
      </c>
      <c r="BJ47" s="80">
        <f>'MOD Vectors ALL'!BJ47*($E47=$F$1)</f>
        <v>0</v>
      </c>
      <c r="BK47" s="80">
        <f>'MOD Vectors ALL'!BK47*($E47=$F$1)</f>
        <v>0</v>
      </c>
      <c r="BL47" s="80">
        <f>'MOD Vectors ALL'!BL47*($E47=$F$1)</f>
        <v>0</v>
      </c>
      <c r="BM47" s="80">
        <f>'MOD Vectors ALL'!BM47*($E47=$F$1)</f>
        <v>0</v>
      </c>
      <c r="BN47" s="80">
        <f>'MOD Vectors ALL'!BN47*($E47=$F$1)</f>
        <v>0</v>
      </c>
      <c r="BO47" s="80">
        <f>'MOD Vectors ALL'!BO47*($E47=$F$1)</f>
        <v>0</v>
      </c>
      <c r="BP47" s="80">
        <f>'MOD Vectors ALL'!BP47*($E47=$F$1)</f>
        <v>0</v>
      </c>
      <c r="BQ47" s="80">
        <f>'MOD Vectors ALL'!BQ47*($E47=$F$1)</f>
        <v>0</v>
      </c>
      <c r="BR47" s="80">
        <f>'MOD Vectors ALL'!BR47*($E47=$F$1)</f>
        <v>0</v>
      </c>
      <c r="BS47" s="80">
        <f>'MOD Vectors ALL'!BS47*($E47=$F$1)</f>
        <v>0</v>
      </c>
      <c r="BT47" s="80">
        <f>'MOD Vectors ALL'!BT47*($E47=$F$1)</f>
        <v>0</v>
      </c>
      <c r="BU47" s="80">
        <f>'MOD Vectors ALL'!BU47*($E47=$F$1)</f>
        <v>0</v>
      </c>
      <c r="BV47" s="80">
        <f>'MOD Vectors ALL'!BV47*($E47=$F$1)</f>
        <v>0</v>
      </c>
      <c r="BW47" s="80">
        <f>'MOD Vectors ALL'!BW47*($E47=$F$1)</f>
        <v>0</v>
      </c>
      <c r="BX47" s="80">
        <f>'MOD Vectors ALL'!BX47*($E47=$F$1)</f>
        <v>0</v>
      </c>
      <c r="BY47" s="80">
        <f>'MOD Vectors ALL'!BY47*($E47=$F$1)</f>
        <v>0</v>
      </c>
      <c r="BZ47" s="80">
        <f>'MOD Vectors ALL'!BZ47*($E47=$F$1)</f>
        <v>0</v>
      </c>
      <c r="CA47" s="80">
        <f>'MOD Vectors ALL'!CA47*($E47=$F$1)</f>
        <v>0</v>
      </c>
      <c r="CB47" s="80">
        <f>'MOD Vectors ALL'!CB47*($E47=$F$1)</f>
        <v>0</v>
      </c>
      <c r="CC47" s="80">
        <f>'MOD Vectors ALL'!CC47*($E47=$F$1)</f>
        <v>0</v>
      </c>
      <c r="CD47" s="80">
        <f>'MOD Vectors ALL'!CD47*($E47=$F$1)</f>
        <v>0</v>
      </c>
      <c r="CE47" s="80">
        <f>'MOD Vectors ALL'!CE47*($E47=$F$1)</f>
        <v>0</v>
      </c>
      <c r="CF47" s="80">
        <f>'MOD Vectors ALL'!CF47*($E47=$F$1)</f>
        <v>0</v>
      </c>
      <c r="CG47" s="80">
        <f>'MOD Vectors ALL'!CG47*($E47=$F$1)</f>
        <v>0</v>
      </c>
      <c r="CH47" s="80">
        <f>'MOD Vectors ALL'!CH47*($E47=$F$1)</f>
        <v>0</v>
      </c>
      <c r="CI47" s="80">
        <f>'MOD Vectors ALL'!CI47*($E47=$F$1)</f>
        <v>0</v>
      </c>
      <c r="CJ47" s="80">
        <f>'MOD Vectors ALL'!CJ47*($E47=$F$1)</f>
        <v>0</v>
      </c>
      <c r="CK47" s="80">
        <f>'MOD Vectors ALL'!CK47*($E47=$F$1)</f>
        <v>0</v>
      </c>
      <c r="CL47" s="80">
        <f>'MOD Vectors ALL'!CL47*($E47=$F$1)</f>
        <v>0</v>
      </c>
      <c r="CM47" s="80">
        <f>'MOD Vectors ALL'!CM47*($E47=$F$1)</f>
        <v>0</v>
      </c>
      <c r="CN47" s="80">
        <f>'MOD Vectors ALL'!CN47*($E47=$F$1)</f>
        <v>0</v>
      </c>
      <c r="CO47" s="80">
        <f>'MOD Vectors ALL'!CO47*($E47=$F$1)</f>
        <v>0</v>
      </c>
      <c r="CP47" s="80">
        <f>'MOD Vectors ALL'!CP47*($E47=$F$1)</f>
        <v>0</v>
      </c>
      <c r="CQ47" s="80">
        <f>'MOD Vectors ALL'!CQ47*($E47=$F$1)</f>
        <v>0</v>
      </c>
      <c r="CR47" s="80">
        <f>'MOD Vectors ALL'!CR47*($E47=$F$1)</f>
        <v>0</v>
      </c>
      <c r="CS47" s="80">
        <f>'MOD Vectors ALL'!CS47*($E47=$F$1)</f>
        <v>0</v>
      </c>
      <c r="CT47" s="80">
        <f>'MOD Vectors ALL'!CT47*($E47=$F$1)</f>
        <v>0</v>
      </c>
      <c r="CU47" s="80">
        <f>'MOD Vectors ALL'!CU47*($E47=$F$1)</f>
        <v>0</v>
      </c>
      <c r="CV47" s="80">
        <f>'MOD Vectors ALL'!CV47*($E47=$F$1)</f>
        <v>0</v>
      </c>
      <c r="CW47" s="80">
        <f>'MOD Vectors ALL'!CW47*($E47=$F$1)</f>
        <v>0</v>
      </c>
      <c r="CX47" s="80">
        <f>'MOD Vectors ALL'!CX47*($E47=$F$1)</f>
        <v>0</v>
      </c>
      <c r="CY47" s="80">
        <f>'MOD Vectors ALL'!CY47*($E47=$F$1)</f>
        <v>0</v>
      </c>
      <c r="CZ47" s="80">
        <f>'MOD Vectors ALL'!CZ47*($E47=$F$1)</f>
        <v>0</v>
      </c>
      <c r="DA47" s="80">
        <f>'MOD Vectors ALL'!DA47*($E47=$F$1)</f>
        <v>0</v>
      </c>
      <c r="DB47" s="80">
        <f>'MOD Vectors ALL'!DB47*($E47=$F$1)</f>
        <v>0</v>
      </c>
      <c r="DC47" s="80">
        <f>'MOD Vectors ALL'!DC47*($E47=$F$1)</f>
        <v>0</v>
      </c>
      <c r="DD47" s="80">
        <f>'MOD Vectors ALL'!DD47*($E47=$F$1)</f>
        <v>0</v>
      </c>
      <c r="DE47" s="80">
        <f>'MOD Vectors ALL'!DE47*($E47=$F$1)</f>
        <v>0</v>
      </c>
      <c r="DF47" s="80">
        <f>'MOD Vectors ALL'!DF47*($E47=$F$1)</f>
        <v>0</v>
      </c>
      <c r="DG47" s="80">
        <f>'MOD Vectors ALL'!DG47*($E47=$F$1)</f>
        <v>0</v>
      </c>
      <c r="DH47" s="80">
        <f>'MOD Vectors ALL'!DH47*($E47=$F$1)</f>
        <v>0</v>
      </c>
      <c r="DI47" s="80">
        <f>'MOD Vectors ALL'!DI47*($E47=$F$1)</f>
        <v>0</v>
      </c>
      <c r="DJ47" s="80">
        <f>'MOD Vectors ALL'!DJ47*($E47=$F$1)</f>
        <v>0</v>
      </c>
      <c r="DK47" s="80">
        <f>'MOD Vectors ALL'!DK47*($E47=$F$1)</f>
        <v>0</v>
      </c>
      <c r="DL47" s="80">
        <f>'MOD Vectors ALL'!DL47*($E47=$F$1)</f>
        <v>0</v>
      </c>
      <c r="DM47" s="80">
        <f>'MOD Vectors ALL'!DM47*($E47=$F$1)</f>
        <v>0</v>
      </c>
      <c r="DN47" s="80">
        <f>'MOD Vectors ALL'!DN47*($E47=$F$1)</f>
        <v>0</v>
      </c>
      <c r="DO47" s="80">
        <f>'MOD Vectors ALL'!DO47*($E47=$F$1)</f>
        <v>0</v>
      </c>
      <c r="DP47" s="80">
        <f>'MOD Vectors ALL'!DP47*($E47=$F$1)</f>
        <v>0</v>
      </c>
      <c r="DQ47" s="80">
        <f>'MOD Vectors ALL'!DQ47*($E47=$F$1)</f>
        <v>0</v>
      </c>
    </row>
    <row r="48" spans="1:121" x14ac:dyDescent="0.2">
      <c r="A48">
        <v>405</v>
      </c>
      <c r="B48" t="s">
        <v>9</v>
      </c>
      <c r="C48" t="s">
        <v>369</v>
      </c>
      <c r="D48" t="s">
        <v>526</v>
      </c>
      <c r="E48" t="s">
        <v>523</v>
      </c>
      <c r="F48" t="s">
        <v>7</v>
      </c>
      <c r="G48">
        <v>0.22616</v>
      </c>
      <c r="H48">
        <v>0.40585599999999999</v>
      </c>
      <c r="I48" s="80">
        <f>'MOD Vectors ALL'!I48*($E48=$F$1)</f>
        <v>0</v>
      </c>
      <c r="J48" s="80">
        <f>'MOD Vectors ALL'!J48*($E48=$F$1)</f>
        <v>0</v>
      </c>
      <c r="K48" s="80">
        <f>'MOD Vectors ALL'!K48*($E48=$F$1)</f>
        <v>0</v>
      </c>
      <c r="L48" s="80">
        <f>'MOD Vectors ALL'!L48*($E48=$F$1)</f>
        <v>0</v>
      </c>
      <c r="M48" s="80">
        <f>'MOD Vectors ALL'!M48*($E48=$F$1)</f>
        <v>0</v>
      </c>
      <c r="N48" s="80">
        <f>'MOD Vectors ALL'!N48*($E48=$F$1)</f>
        <v>0</v>
      </c>
      <c r="O48" s="80">
        <f>'MOD Vectors ALL'!O48*($E48=$F$1)</f>
        <v>0</v>
      </c>
      <c r="P48" s="80">
        <f>'MOD Vectors ALL'!P48*($E48=$F$1)</f>
        <v>0</v>
      </c>
      <c r="Q48" s="80">
        <f>'MOD Vectors ALL'!Q48*($E48=$F$1)</f>
        <v>0</v>
      </c>
      <c r="R48" s="80">
        <f>'MOD Vectors ALL'!R48*($E48=$F$1)</f>
        <v>0</v>
      </c>
      <c r="S48" s="80">
        <f>'MOD Vectors ALL'!S48*($E48=$F$1)</f>
        <v>0</v>
      </c>
      <c r="T48" s="80">
        <f>'MOD Vectors ALL'!T48*($E48=$F$1)</f>
        <v>0</v>
      </c>
      <c r="U48" s="80">
        <f>'MOD Vectors ALL'!U48*($E48=$F$1)</f>
        <v>0</v>
      </c>
      <c r="V48" s="80">
        <f>'MOD Vectors ALL'!V48*($E48=$F$1)</f>
        <v>0</v>
      </c>
      <c r="W48" s="80">
        <f>'MOD Vectors ALL'!W48*($E48=$F$1)</f>
        <v>0</v>
      </c>
      <c r="X48" s="80">
        <f>'MOD Vectors ALL'!X48*($E48=$F$1)</f>
        <v>0</v>
      </c>
      <c r="Y48" s="80">
        <f>'MOD Vectors ALL'!Y48*($E48=$F$1)</f>
        <v>0</v>
      </c>
      <c r="Z48" s="80">
        <f>'MOD Vectors ALL'!Z48*($E48=$F$1)</f>
        <v>0</v>
      </c>
      <c r="AA48" s="80">
        <f>'MOD Vectors ALL'!AA48*($E48=$F$1)</f>
        <v>0</v>
      </c>
      <c r="AB48" s="80">
        <f>'MOD Vectors ALL'!AB48*($E48=$F$1)</f>
        <v>0</v>
      </c>
      <c r="AC48" s="80">
        <f>'MOD Vectors ALL'!AC48*($E48=$F$1)</f>
        <v>0</v>
      </c>
      <c r="AD48" s="80">
        <f>'MOD Vectors ALL'!AD48*($E48=$F$1)</f>
        <v>0</v>
      </c>
      <c r="AE48" s="80">
        <f>'MOD Vectors ALL'!AE48*($E48=$F$1)</f>
        <v>0</v>
      </c>
      <c r="AF48" s="80">
        <f>'MOD Vectors ALL'!AF48*($E48=$F$1)</f>
        <v>0</v>
      </c>
      <c r="AG48" s="80">
        <f>'MOD Vectors ALL'!AG48*($E48=$F$1)</f>
        <v>0</v>
      </c>
      <c r="AH48" s="80">
        <f>'MOD Vectors ALL'!AH48*($E48=$F$1)</f>
        <v>0</v>
      </c>
      <c r="AI48" s="80">
        <f>'MOD Vectors ALL'!AI48*($E48=$F$1)</f>
        <v>0</v>
      </c>
      <c r="AJ48" s="80">
        <f>'MOD Vectors ALL'!AJ48*($E48=$F$1)</f>
        <v>0</v>
      </c>
      <c r="AK48" s="80">
        <f>'MOD Vectors ALL'!AK48*($E48=$F$1)</f>
        <v>0</v>
      </c>
      <c r="AL48" s="80">
        <f>'MOD Vectors ALL'!AL48*($E48=$F$1)</f>
        <v>0</v>
      </c>
      <c r="AM48" s="80">
        <f>'MOD Vectors ALL'!AM48*($E48=$F$1)</f>
        <v>0</v>
      </c>
      <c r="AN48" s="80">
        <f>'MOD Vectors ALL'!AN48*($E48=$F$1)</f>
        <v>0</v>
      </c>
      <c r="AO48" s="80">
        <f>'MOD Vectors ALL'!AO48*($E48=$F$1)</f>
        <v>0</v>
      </c>
      <c r="AP48" s="80">
        <f>'MOD Vectors ALL'!AP48*($E48=$F$1)</f>
        <v>0</v>
      </c>
      <c r="AQ48" s="80">
        <f>'MOD Vectors ALL'!AQ48*($E48=$F$1)</f>
        <v>0</v>
      </c>
      <c r="AR48" s="80">
        <f>'MOD Vectors ALL'!AR48*($E48=$F$1)</f>
        <v>0</v>
      </c>
      <c r="AS48" s="80">
        <f>'MOD Vectors ALL'!AS48*($E48=$F$1)</f>
        <v>0</v>
      </c>
      <c r="AT48" s="80">
        <f>'MOD Vectors ALL'!AT48*($E48=$F$1)</f>
        <v>0</v>
      </c>
      <c r="AU48" s="80">
        <f>'MOD Vectors ALL'!AU48*($E48=$F$1)</f>
        <v>0</v>
      </c>
      <c r="AV48" s="80">
        <f>'MOD Vectors ALL'!AV48*($E48=$F$1)</f>
        <v>0</v>
      </c>
      <c r="AW48" s="80">
        <f>'MOD Vectors ALL'!AW48*($E48=$F$1)</f>
        <v>0</v>
      </c>
      <c r="AX48" s="80">
        <f>'MOD Vectors ALL'!AX48*($E48=$F$1)</f>
        <v>0</v>
      </c>
      <c r="AY48" s="80">
        <f>'MOD Vectors ALL'!AY48*($E48=$F$1)</f>
        <v>0</v>
      </c>
      <c r="AZ48" s="80">
        <f>'MOD Vectors ALL'!AZ48*($E48=$F$1)</f>
        <v>0</v>
      </c>
      <c r="BA48" s="80">
        <f>'MOD Vectors ALL'!BA48*($E48=$F$1)</f>
        <v>0</v>
      </c>
      <c r="BB48" s="80">
        <f>'MOD Vectors ALL'!BB48*($E48=$F$1)</f>
        <v>0</v>
      </c>
      <c r="BC48" s="80">
        <f>'MOD Vectors ALL'!BC48*($E48=$F$1)</f>
        <v>0</v>
      </c>
      <c r="BD48" s="80">
        <f>'MOD Vectors ALL'!BD48*($E48=$F$1)</f>
        <v>0</v>
      </c>
      <c r="BE48" s="80">
        <f>'MOD Vectors ALL'!BE48*($E48=$F$1)</f>
        <v>0</v>
      </c>
      <c r="BF48" s="80">
        <f>'MOD Vectors ALL'!BF48*($E48=$F$1)</f>
        <v>0</v>
      </c>
      <c r="BG48" s="80">
        <f>'MOD Vectors ALL'!BG48*($E48=$F$1)</f>
        <v>0</v>
      </c>
      <c r="BH48" s="80">
        <f>'MOD Vectors ALL'!BH48*($E48=$F$1)</f>
        <v>0</v>
      </c>
      <c r="BI48" s="80">
        <f>'MOD Vectors ALL'!BI48*($E48=$F$1)</f>
        <v>0</v>
      </c>
      <c r="BJ48" s="80">
        <f>'MOD Vectors ALL'!BJ48*($E48=$F$1)</f>
        <v>0</v>
      </c>
      <c r="BK48" s="80">
        <f>'MOD Vectors ALL'!BK48*($E48=$F$1)</f>
        <v>0</v>
      </c>
      <c r="BL48" s="80">
        <f>'MOD Vectors ALL'!BL48*($E48=$F$1)</f>
        <v>0</v>
      </c>
      <c r="BM48" s="80">
        <f>'MOD Vectors ALL'!BM48*($E48=$F$1)</f>
        <v>0</v>
      </c>
      <c r="BN48" s="80">
        <f>'MOD Vectors ALL'!BN48*($E48=$F$1)</f>
        <v>0</v>
      </c>
      <c r="BO48" s="80">
        <f>'MOD Vectors ALL'!BO48*($E48=$F$1)</f>
        <v>0</v>
      </c>
      <c r="BP48" s="80">
        <f>'MOD Vectors ALL'!BP48*($E48=$F$1)</f>
        <v>0</v>
      </c>
      <c r="BQ48" s="80">
        <f>'MOD Vectors ALL'!BQ48*($E48=$F$1)</f>
        <v>0</v>
      </c>
      <c r="BR48" s="80">
        <f>'MOD Vectors ALL'!BR48*($E48=$F$1)</f>
        <v>0</v>
      </c>
      <c r="BS48" s="80">
        <f>'MOD Vectors ALL'!BS48*($E48=$F$1)</f>
        <v>0</v>
      </c>
      <c r="BT48" s="80">
        <f>'MOD Vectors ALL'!BT48*($E48=$F$1)</f>
        <v>0</v>
      </c>
      <c r="BU48" s="80">
        <f>'MOD Vectors ALL'!BU48*($E48=$F$1)</f>
        <v>0</v>
      </c>
      <c r="BV48" s="80">
        <f>'MOD Vectors ALL'!BV48*($E48=$F$1)</f>
        <v>0</v>
      </c>
      <c r="BW48" s="80">
        <f>'MOD Vectors ALL'!BW48*($E48=$F$1)</f>
        <v>0</v>
      </c>
      <c r="BX48" s="80">
        <f>'MOD Vectors ALL'!BX48*($E48=$F$1)</f>
        <v>0</v>
      </c>
      <c r="BY48" s="80">
        <f>'MOD Vectors ALL'!BY48*($E48=$F$1)</f>
        <v>0</v>
      </c>
      <c r="BZ48" s="80">
        <f>'MOD Vectors ALL'!BZ48*($E48=$F$1)</f>
        <v>0</v>
      </c>
      <c r="CA48" s="80">
        <f>'MOD Vectors ALL'!CA48*($E48=$F$1)</f>
        <v>0</v>
      </c>
      <c r="CB48" s="80">
        <f>'MOD Vectors ALL'!CB48*($E48=$F$1)</f>
        <v>0</v>
      </c>
      <c r="CC48" s="80">
        <f>'MOD Vectors ALL'!CC48*($E48=$F$1)</f>
        <v>0</v>
      </c>
      <c r="CD48" s="80">
        <f>'MOD Vectors ALL'!CD48*($E48=$F$1)</f>
        <v>0</v>
      </c>
      <c r="CE48" s="80">
        <f>'MOD Vectors ALL'!CE48*($E48=$F$1)</f>
        <v>0</v>
      </c>
      <c r="CF48" s="80">
        <f>'MOD Vectors ALL'!CF48*($E48=$F$1)</f>
        <v>0</v>
      </c>
      <c r="CG48" s="80">
        <f>'MOD Vectors ALL'!CG48*($E48=$F$1)</f>
        <v>0</v>
      </c>
      <c r="CH48" s="80">
        <f>'MOD Vectors ALL'!CH48*($E48=$F$1)</f>
        <v>0</v>
      </c>
      <c r="CI48" s="80">
        <f>'MOD Vectors ALL'!CI48*($E48=$F$1)</f>
        <v>0</v>
      </c>
      <c r="CJ48" s="80">
        <f>'MOD Vectors ALL'!CJ48*($E48=$F$1)</f>
        <v>0</v>
      </c>
      <c r="CK48" s="80">
        <f>'MOD Vectors ALL'!CK48*($E48=$F$1)</f>
        <v>0</v>
      </c>
      <c r="CL48" s="80">
        <f>'MOD Vectors ALL'!CL48*($E48=$F$1)</f>
        <v>0</v>
      </c>
      <c r="CM48" s="80">
        <f>'MOD Vectors ALL'!CM48*($E48=$F$1)</f>
        <v>0</v>
      </c>
      <c r="CN48" s="80">
        <f>'MOD Vectors ALL'!CN48*($E48=$F$1)</f>
        <v>0</v>
      </c>
      <c r="CO48" s="80">
        <f>'MOD Vectors ALL'!CO48*($E48=$F$1)</f>
        <v>0</v>
      </c>
      <c r="CP48" s="80">
        <f>'MOD Vectors ALL'!CP48*($E48=$F$1)</f>
        <v>0</v>
      </c>
      <c r="CQ48" s="80">
        <f>'MOD Vectors ALL'!CQ48*($E48=$F$1)</f>
        <v>0</v>
      </c>
      <c r="CR48" s="80">
        <f>'MOD Vectors ALL'!CR48*($E48=$F$1)</f>
        <v>0</v>
      </c>
      <c r="CS48" s="80">
        <f>'MOD Vectors ALL'!CS48*($E48=$F$1)</f>
        <v>0</v>
      </c>
      <c r="CT48" s="80">
        <f>'MOD Vectors ALL'!CT48*($E48=$F$1)</f>
        <v>0</v>
      </c>
      <c r="CU48" s="80">
        <f>'MOD Vectors ALL'!CU48*($E48=$F$1)</f>
        <v>0</v>
      </c>
      <c r="CV48" s="80">
        <f>'MOD Vectors ALL'!CV48*($E48=$F$1)</f>
        <v>0</v>
      </c>
      <c r="CW48" s="80">
        <f>'MOD Vectors ALL'!CW48*($E48=$F$1)</f>
        <v>0</v>
      </c>
      <c r="CX48" s="80">
        <f>'MOD Vectors ALL'!CX48*($E48=$F$1)</f>
        <v>0</v>
      </c>
      <c r="CY48" s="80">
        <f>'MOD Vectors ALL'!CY48*($E48=$F$1)</f>
        <v>0</v>
      </c>
      <c r="CZ48" s="80">
        <f>'MOD Vectors ALL'!CZ48*($E48=$F$1)</f>
        <v>0</v>
      </c>
      <c r="DA48" s="80">
        <f>'MOD Vectors ALL'!DA48*($E48=$F$1)</f>
        <v>0</v>
      </c>
      <c r="DB48" s="80">
        <f>'MOD Vectors ALL'!DB48*($E48=$F$1)</f>
        <v>0</v>
      </c>
      <c r="DC48" s="80">
        <f>'MOD Vectors ALL'!DC48*($E48=$F$1)</f>
        <v>0</v>
      </c>
      <c r="DD48" s="80">
        <f>'MOD Vectors ALL'!DD48*($E48=$F$1)</f>
        <v>0</v>
      </c>
      <c r="DE48" s="80">
        <f>'MOD Vectors ALL'!DE48*($E48=$F$1)</f>
        <v>0</v>
      </c>
      <c r="DF48" s="80">
        <f>'MOD Vectors ALL'!DF48*($E48=$F$1)</f>
        <v>0</v>
      </c>
      <c r="DG48" s="80">
        <f>'MOD Vectors ALL'!DG48*($E48=$F$1)</f>
        <v>0</v>
      </c>
      <c r="DH48" s="80">
        <f>'MOD Vectors ALL'!DH48*($E48=$F$1)</f>
        <v>0</v>
      </c>
      <c r="DI48" s="80">
        <f>'MOD Vectors ALL'!DI48*($E48=$F$1)</f>
        <v>0</v>
      </c>
      <c r="DJ48" s="80">
        <f>'MOD Vectors ALL'!DJ48*($E48=$F$1)</f>
        <v>0</v>
      </c>
      <c r="DK48" s="80">
        <f>'MOD Vectors ALL'!DK48*($E48=$F$1)</f>
        <v>0</v>
      </c>
      <c r="DL48" s="80">
        <f>'MOD Vectors ALL'!DL48*($E48=$F$1)</f>
        <v>0</v>
      </c>
      <c r="DM48" s="80">
        <f>'MOD Vectors ALL'!DM48*($E48=$F$1)</f>
        <v>0</v>
      </c>
      <c r="DN48" s="80">
        <f>'MOD Vectors ALL'!DN48*($E48=$F$1)</f>
        <v>0</v>
      </c>
      <c r="DO48" s="80">
        <f>'MOD Vectors ALL'!DO48*($E48=$F$1)</f>
        <v>0</v>
      </c>
      <c r="DP48" s="80">
        <f>'MOD Vectors ALL'!DP48*($E48=$F$1)</f>
        <v>0</v>
      </c>
      <c r="DQ48" s="80">
        <f>'MOD Vectors ALL'!DQ48*($E48=$F$1)</f>
        <v>0</v>
      </c>
    </row>
    <row r="49" spans="1:121" x14ac:dyDescent="0.2">
      <c r="A49">
        <v>406</v>
      </c>
      <c r="B49" t="s">
        <v>9</v>
      </c>
      <c r="C49" t="s">
        <v>369</v>
      </c>
      <c r="D49" t="s">
        <v>526</v>
      </c>
      <c r="E49" t="s">
        <v>523</v>
      </c>
      <c r="F49" t="s">
        <v>8</v>
      </c>
      <c r="G49">
        <v>0.22253600000000001</v>
      </c>
      <c r="H49">
        <v>0.42437599999999998</v>
      </c>
      <c r="I49" s="80">
        <f>'MOD Vectors ALL'!I49*($E49=$F$1)</f>
        <v>0</v>
      </c>
      <c r="J49" s="80">
        <f>'MOD Vectors ALL'!J49*($E49=$F$1)</f>
        <v>0</v>
      </c>
      <c r="K49" s="80">
        <f>'MOD Vectors ALL'!K49*($E49=$F$1)</f>
        <v>0</v>
      </c>
      <c r="L49" s="80">
        <f>'MOD Vectors ALL'!L49*($E49=$F$1)</f>
        <v>0</v>
      </c>
      <c r="M49" s="80">
        <f>'MOD Vectors ALL'!M49*($E49=$F$1)</f>
        <v>0</v>
      </c>
      <c r="N49" s="80">
        <f>'MOD Vectors ALL'!N49*($E49=$F$1)</f>
        <v>0</v>
      </c>
      <c r="O49" s="80">
        <f>'MOD Vectors ALL'!O49*($E49=$F$1)</f>
        <v>0</v>
      </c>
      <c r="P49" s="80">
        <f>'MOD Vectors ALL'!P49*($E49=$F$1)</f>
        <v>0</v>
      </c>
      <c r="Q49" s="80">
        <f>'MOD Vectors ALL'!Q49*($E49=$F$1)</f>
        <v>0</v>
      </c>
      <c r="R49" s="80">
        <f>'MOD Vectors ALL'!R49*($E49=$F$1)</f>
        <v>0</v>
      </c>
      <c r="S49" s="80">
        <f>'MOD Vectors ALL'!S49*($E49=$F$1)</f>
        <v>0</v>
      </c>
      <c r="T49" s="80">
        <f>'MOD Vectors ALL'!T49*($E49=$F$1)</f>
        <v>0</v>
      </c>
      <c r="U49" s="80">
        <f>'MOD Vectors ALL'!U49*($E49=$F$1)</f>
        <v>0</v>
      </c>
      <c r="V49" s="80">
        <f>'MOD Vectors ALL'!V49*($E49=$F$1)</f>
        <v>0</v>
      </c>
      <c r="W49" s="80">
        <f>'MOD Vectors ALL'!W49*($E49=$F$1)</f>
        <v>0</v>
      </c>
      <c r="X49" s="80">
        <f>'MOD Vectors ALL'!X49*($E49=$F$1)</f>
        <v>0</v>
      </c>
      <c r="Y49" s="80">
        <f>'MOD Vectors ALL'!Y49*($E49=$F$1)</f>
        <v>0</v>
      </c>
      <c r="Z49" s="80">
        <f>'MOD Vectors ALL'!Z49*($E49=$F$1)</f>
        <v>0</v>
      </c>
      <c r="AA49" s="80">
        <f>'MOD Vectors ALL'!AA49*($E49=$F$1)</f>
        <v>0</v>
      </c>
      <c r="AB49" s="80">
        <f>'MOD Vectors ALL'!AB49*($E49=$F$1)</f>
        <v>0</v>
      </c>
      <c r="AC49" s="80">
        <f>'MOD Vectors ALL'!AC49*($E49=$F$1)</f>
        <v>0</v>
      </c>
      <c r="AD49" s="80">
        <f>'MOD Vectors ALL'!AD49*($E49=$F$1)</f>
        <v>0</v>
      </c>
      <c r="AE49" s="80">
        <f>'MOD Vectors ALL'!AE49*($E49=$F$1)</f>
        <v>0</v>
      </c>
      <c r="AF49" s="80">
        <f>'MOD Vectors ALL'!AF49*($E49=$F$1)</f>
        <v>0</v>
      </c>
      <c r="AG49" s="80">
        <f>'MOD Vectors ALL'!AG49*($E49=$F$1)</f>
        <v>0</v>
      </c>
      <c r="AH49" s="80">
        <f>'MOD Vectors ALL'!AH49*($E49=$F$1)</f>
        <v>0</v>
      </c>
      <c r="AI49" s="80">
        <f>'MOD Vectors ALL'!AI49*($E49=$F$1)</f>
        <v>0</v>
      </c>
      <c r="AJ49" s="80">
        <f>'MOD Vectors ALL'!AJ49*($E49=$F$1)</f>
        <v>0</v>
      </c>
      <c r="AK49" s="80">
        <f>'MOD Vectors ALL'!AK49*($E49=$F$1)</f>
        <v>0</v>
      </c>
      <c r="AL49" s="80">
        <f>'MOD Vectors ALL'!AL49*($E49=$F$1)</f>
        <v>0</v>
      </c>
      <c r="AM49" s="80">
        <f>'MOD Vectors ALL'!AM49*($E49=$F$1)</f>
        <v>0</v>
      </c>
      <c r="AN49" s="80">
        <f>'MOD Vectors ALL'!AN49*($E49=$F$1)</f>
        <v>0</v>
      </c>
      <c r="AO49" s="80">
        <f>'MOD Vectors ALL'!AO49*($E49=$F$1)</f>
        <v>0</v>
      </c>
      <c r="AP49" s="80">
        <f>'MOD Vectors ALL'!AP49*($E49=$F$1)</f>
        <v>0</v>
      </c>
      <c r="AQ49" s="80">
        <f>'MOD Vectors ALL'!AQ49*($E49=$F$1)</f>
        <v>0</v>
      </c>
      <c r="AR49" s="80">
        <f>'MOD Vectors ALL'!AR49*($E49=$F$1)</f>
        <v>0</v>
      </c>
      <c r="AS49" s="80">
        <f>'MOD Vectors ALL'!AS49*($E49=$F$1)</f>
        <v>0</v>
      </c>
      <c r="AT49" s="80">
        <f>'MOD Vectors ALL'!AT49*($E49=$F$1)</f>
        <v>0</v>
      </c>
      <c r="AU49" s="80">
        <f>'MOD Vectors ALL'!AU49*($E49=$F$1)</f>
        <v>0</v>
      </c>
      <c r="AV49" s="80">
        <f>'MOD Vectors ALL'!AV49*($E49=$F$1)</f>
        <v>0</v>
      </c>
      <c r="AW49" s="80">
        <f>'MOD Vectors ALL'!AW49*($E49=$F$1)</f>
        <v>0</v>
      </c>
      <c r="AX49" s="80">
        <f>'MOD Vectors ALL'!AX49*($E49=$F$1)</f>
        <v>0</v>
      </c>
      <c r="AY49" s="80">
        <f>'MOD Vectors ALL'!AY49*($E49=$F$1)</f>
        <v>0</v>
      </c>
      <c r="AZ49" s="80">
        <f>'MOD Vectors ALL'!AZ49*($E49=$F$1)</f>
        <v>0</v>
      </c>
      <c r="BA49" s="80">
        <f>'MOD Vectors ALL'!BA49*($E49=$F$1)</f>
        <v>0</v>
      </c>
      <c r="BB49" s="80">
        <f>'MOD Vectors ALL'!BB49*($E49=$F$1)</f>
        <v>0</v>
      </c>
      <c r="BC49" s="80">
        <f>'MOD Vectors ALL'!BC49*($E49=$F$1)</f>
        <v>0</v>
      </c>
      <c r="BD49" s="80">
        <f>'MOD Vectors ALL'!BD49*($E49=$F$1)</f>
        <v>0</v>
      </c>
      <c r="BE49" s="80">
        <f>'MOD Vectors ALL'!BE49*($E49=$F$1)</f>
        <v>0</v>
      </c>
      <c r="BF49" s="80">
        <f>'MOD Vectors ALL'!BF49*($E49=$F$1)</f>
        <v>0</v>
      </c>
      <c r="BG49" s="80">
        <f>'MOD Vectors ALL'!BG49*($E49=$F$1)</f>
        <v>0</v>
      </c>
      <c r="BH49" s="80">
        <f>'MOD Vectors ALL'!BH49*($E49=$F$1)</f>
        <v>0</v>
      </c>
      <c r="BI49" s="80">
        <f>'MOD Vectors ALL'!BI49*($E49=$F$1)</f>
        <v>0</v>
      </c>
      <c r="BJ49" s="80">
        <f>'MOD Vectors ALL'!BJ49*($E49=$F$1)</f>
        <v>0</v>
      </c>
      <c r="BK49" s="80">
        <f>'MOD Vectors ALL'!BK49*($E49=$F$1)</f>
        <v>0</v>
      </c>
      <c r="BL49" s="80">
        <f>'MOD Vectors ALL'!BL49*($E49=$F$1)</f>
        <v>0</v>
      </c>
      <c r="BM49" s="80">
        <f>'MOD Vectors ALL'!BM49*($E49=$F$1)</f>
        <v>0</v>
      </c>
      <c r="BN49" s="80">
        <f>'MOD Vectors ALL'!BN49*($E49=$F$1)</f>
        <v>0</v>
      </c>
      <c r="BO49" s="80">
        <f>'MOD Vectors ALL'!BO49*($E49=$F$1)</f>
        <v>0</v>
      </c>
      <c r="BP49" s="80">
        <f>'MOD Vectors ALL'!BP49*($E49=$F$1)</f>
        <v>0</v>
      </c>
      <c r="BQ49" s="80">
        <f>'MOD Vectors ALL'!BQ49*($E49=$F$1)</f>
        <v>0</v>
      </c>
      <c r="BR49" s="80">
        <f>'MOD Vectors ALL'!BR49*($E49=$F$1)</f>
        <v>0</v>
      </c>
      <c r="BS49" s="80">
        <f>'MOD Vectors ALL'!BS49*($E49=$F$1)</f>
        <v>0</v>
      </c>
      <c r="BT49" s="80">
        <f>'MOD Vectors ALL'!BT49*($E49=$F$1)</f>
        <v>0</v>
      </c>
      <c r="BU49" s="80">
        <f>'MOD Vectors ALL'!BU49*($E49=$F$1)</f>
        <v>0</v>
      </c>
      <c r="BV49" s="80">
        <f>'MOD Vectors ALL'!BV49*($E49=$F$1)</f>
        <v>0</v>
      </c>
      <c r="BW49" s="80">
        <f>'MOD Vectors ALL'!BW49*($E49=$F$1)</f>
        <v>0</v>
      </c>
      <c r="BX49" s="80">
        <f>'MOD Vectors ALL'!BX49*($E49=$F$1)</f>
        <v>0</v>
      </c>
      <c r="BY49" s="80">
        <f>'MOD Vectors ALL'!BY49*($E49=$F$1)</f>
        <v>0</v>
      </c>
      <c r="BZ49" s="80">
        <f>'MOD Vectors ALL'!BZ49*($E49=$F$1)</f>
        <v>0</v>
      </c>
      <c r="CA49" s="80">
        <f>'MOD Vectors ALL'!CA49*($E49=$F$1)</f>
        <v>0</v>
      </c>
      <c r="CB49" s="80">
        <f>'MOD Vectors ALL'!CB49*($E49=$F$1)</f>
        <v>0</v>
      </c>
      <c r="CC49" s="80">
        <f>'MOD Vectors ALL'!CC49*($E49=$F$1)</f>
        <v>0</v>
      </c>
      <c r="CD49" s="80">
        <f>'MOD Vectors ALL'!CD49*($E49=$F$1)</f>
        <v>0</v>
      </c>
      <c r="CE49" s="80">
        <f>'MOD Vectors ALL'!CE49*($E49=$F$1)</f>
        <v>0</v>
      </c>
      <c r="CF49" s="80">
        <f>'MOD Vectors ALL'!CF49*($E49=$F$1)</f>
        <v>0</v>
      </c>
      <c r="CG49" s="80">
        <f>'MOD Vectors ALL'!CG49*($E49=$F$1)</f>
        <v>0</v>
      </c>
      <c r="CH49" s="80">
        <f>'MOD Vectors ALL'!CH49*($E49=$F$1)</f>
        <v>0</v>
      </c>
      <c r="CI49" s="80">
        <f>'MOD Vectors ALL'!CI49*($E49=$F$1)</f>
        <v>0</v>
      </c>
      <c r="CJ49" s="80">
        <f>'MOD Vectors ALL'!CJ49*($E49=$F$1)</f>
        <v>0</v>
      </c>
      <c r="CK49" s="80">
        <f>'MOD Vectors ALL'!CK49*($E49=$F$1)</f>
        <v>0</v>
      </c>
      <c r="CL49" s="80">
        <f>'MOD Vectors ALL'!CL49*($E49=$F$1)</f>
        <v>0</v>
      </c>
      <c r="CM49" s="80">
        <f>'MOD Vectors ALL'!CM49*($E49=$F$1)</f>
        <v>0</v>
      </c>
      <c r="CN49" s="80">
        <f>'MOD Vectors ALL'!CN49*($E49=$F$1)</f>
        <v>0</v>
      </c>
      <c r="CO49" s="80">
        <f>'MOD Vectors ALL'!CO49*($E49=$F$1)</f>
        <v>0</v>
      </c>
      <c r="CP49" s="80">
        <f>'MOD Vectors ALL'!CP49*($E49=$F$1)</f>
        <v>0</v>
      </c>
      <c r="CQ49" s="80">
        <f>'MOD Vectors ALL'!CQ49*($E49=$F$1)</f>
        <v>0</v>
      </c>
      <c r="CR49" s="80">
        <f>'MOD Vectors ALL'!CR49*($E49=$F$1)</f>
        <v>0</v>
      </c>
      <c r="CS49" s="80">
        <f>'MOD Vectors ALL'!CS49*($E49=$F$1)</f>
        <v>0</v>
      </c>
      <c r="CT49" s="80">
        <f>'MOD Vectors ALL'!CT49*($E49=$F$1)</f>
        <v>0</v>
      </c>
      <c r="CU49" s="80">
        <f>'MOD Vectors ALL'!CU49*($E49=$F$1)</f>
        <v>0</v>
      </c>
      <c r="CV49" s="80">
        <f>'MOD Vectors ALL'!CV49*($E49=$F$1)</f>
        <v>0</v>
      </c>
      <c r="CW49" s="80">
        <f>'MOD Vectors ALL'!CW49*($E49=$F$1)</f>
        <v>0</v>
      </c>
      <c r="CX49" s="80">
        <f>'MOD Vectors ALL'!CX49*($E49=$F$1)</f>
        <v>0</v>
      </c>
      <c r="CY49" s="80">
        <f>'MOD Vectors ALL'!CY49*($E49=$F$1)</f>
        <v>0</v>
      </c>
      <c r="CZ49" s="80">
        <f>'MOD Vectors ALL'!CZ49*($E49=$F$1)</f>
        <v>0</v>
      </c>
      <c r="DA49" s="80">
        <f>'MOD Vectors ALL'!DA49*($E49=$F$1)</f>
        <v>0</v>
      </c>
      <c r="DB49" s="80">
        <f>'MOD Vectors ALL'!DB49*($E49=$F$1)</f>
        <v>0</v>
      </c>
      <c r="DC49" s="80">
        <f>'MOD Vectors ALL'!DC49*($E49=$F$1)</f>
        <v>0</v>
      </c>
      <c r="DD49" s="80">
        <f>'MOD Vectors ALL'!DD49*($E49=$F$1)</f>
        <v>0</v>
      </c>
      <c r="DE49" s="80">
        <f>'MOD Vectors ALL'!DE49*($E49=$F$1)</f>
        <v>0</v>
      </c>
      <c r="DF49" s="80">
        <f>'MOD Vectors ALL'!DF49*($E49=$F$1)</f>
        <v>0</v>
      </c>
      <c r="DG49" s="80">
        <f>'MOD Vectors ALL'!DG49*($E49=$F$1)</f>
        <v>0</v>
      </c>
      <c r="DH49" s="80">
        <f>'MOD Vectors ALL'!DH49*($E49=$F$1)</f>
        <v>0</v>
      </c>
      <c r="DI49" s="80">
        <f>'MOD Vectors ALL'!DI49*($E49=$F$1)</f>
        <v>0</v>
      </c>
      <c r="DJ49" s="80">
        <f>'MOD Vectors ALL'!DJ49*($E49=$F$1)</f>
        <v>0</v>
      </c>
      <c r="DK49" s="80">
        <f>'MOD Vectors ALL'!DK49*($E49=$F$1)</f>
        <v>0</v>
      </c>
      <c r="DL49" s="80">
        <f>'MOD Vectors ALL'!DL49*($E49=$F$1)</f>
        <v>0</v>
      </c>
      <c r="DM49" s="80">
        <f>'MOD Vectors ALL'!DM49*($E49=$F$1)</f>
        <v>0</v>
      </c>
      <c r="DN49" s="80">
        <f>'MOD Vectors ALL'!DN49*($E49=$F$1)</f>
        <v>0</v>
      </c>
      <c r="DO49" s="80">
        <f>'MOD Vectors ALL'!DO49*($E49=$F$1)</f>
        <v>0</v>
      </c>
      <c r="DP49" s="80">
        <f>'MOD Vectors ALL'!DP49*($E49=$F$1)</f>
        <v>0</v>
      </c>
      <c r="DQ49" s="80">
        <f>'MOD Vectors ALL'!DQ49*($E49=$F$1)</f>
        <v>0</v>
      </c>
    </row>
    <row r="50" spans="1:121" x14ac:dyDescent="0.2">
      <c r="A50">
        <v>407</v>
      </c>
      <c r="B50" t="s">
        <v>9</v>
      </c>
      <c r="C50" t="s">
        <v>369</v>
      </c>
      <c r="D50" t="s">
        <v>526</v>
      </c>
      <c r="E50" t="s">
        <v>523</v>
      </c>
      <c r="F50" t="s">
        <v>35</v>
      </c>
      <c r="G50">
        <v>0.22564999999999999</v>
      </c>
      <c r="H50">
        <v>0.35858400000000001</v>
      </c>
      <c r="I50" s="80">
        <f>'MOD Vectors ALL'!I50*($E50=$F$1)</f>
        <v>0</v>
      </c>
      <c r="J50" s="80">
        <f>'MOD Vectors ALL'!J50*($E50=$F$1)</f>
        <v>0</v>
      </c>
      <c r="K50" s="80">
        <f>'MOD Vectors ALL'!K50*($E50=$F$1)</f>
        <v>0</v>
      </c>
      <c r="L50" s="80">
        <f>'MOD Vectors ALL'!L50*($E50=$F$1)</f>
        <v>0</v>
      </c>
      <c r="M50" s="80">
        <f>'MOD Vectors ALL'!M50*($E50=$F$1)</f>
        <v>0</v>
      </c>
      <c r="N50" s="80">
        <f>'MOD Vectors ALL'!N50*($E50=$F$1)</f>
        <v>0</v>
      </c>
      <c r="O50" s="80">
        <f>'MOD Vectors ALL'!O50*($E50=$F$1)</f>
        <v>0</v>
      </c>
      <c r="P50" s="80">
        <f>'MOD Vectors ALL'!P50*($E50=$F$1)</f>
        <v>0</v>
      </c>
      <c r="Q50" s="80">
        <f>'MOD Vectors ALL'!Q50*($E50=$F$1)</f>
        <v>0</v>
      </c>
      <c r="R50" s="80">
        <f>'MOD Vectors ALL'!R50*($E50=$F$1)</f>
        <v>0</v>
      </c>
      <c r="S50" s="80">
        <f>'MOD Vectors ALL'!S50*($E50=$F$1)</f>
        <v>0</v>
      </c>
      <c r="T50" s="80">
        <f>'MOD Vectors ALL'!T50*($E50=$F$1)</f>
        <v>0</v>
      </c>
      <c r="U50" s="80">
        <f>'MOD Vectors ALL'!U50*($E50=$F$1)</f>
        <v>0</v>
      </c>
      <c r="V50" s="80">
        <f>'MOD Vectors ALL'!V50*($E50=$F$1)</f>
        <v>0</v>
      </c>
      <c r="W50" s="80">
        <f>'MOD Vectors ALL'!W50*($E50=$F$1)</f>
        <v>0</v>
      </c>
      <c r="X50" s="80">
        <f>'MOD Vectors ALL'!X50*($E50=$F$1)</f>
        <v>0</v>
      </c>
      <c r="Y50" s="80">
        <f>'MOD Vectors ALL'!Y50*($E50=$F$1)</f>
        <v>0</v>
      </c>
      <c r="Z50" s="80">
        <f>'MOD Vectors ALL'!Z50*($E50=$F$1)</f>
        <v>0</v>
      </c>
      <c r="AA50" s="80">
        <f>'MOD Vectors ALL'!AA50*($E50=$F$1)</f>
        <v>0</v>
      </c>
      <c r="AB50" s="80">
        <f>'MOD Vectors ALL'!AB50*($E50=$F$1)</f>
        <v>0</v>
      </c>
      <c r="AC50" s="80">
        <f>'MOD Vectors ALL'!AC50*($E50=$F$1)</f>
        <v>0</v>
      </c>
      <c r="AD50" s="80">
        <f>'MOD Vectors ALL'!AD50*($E50=$F$1)</f>
        <v>0</v>
      </c>
      <c r="AE50" s="80">
        <f>'MOD Vectors ALL'!AE50*($E50=$F$1)</f>
        <v>0</v>
      </c>
      <c r="AF50" s="80">
        <f>'MOD Vectors ALL'!AF50*($E50=$F$1)</f>
        <v>0</v>
      </c>
      <c r="AG50" s="80">
        <f>'MOD Vectors ALL'!AG50*($E50=$F$1)</f>
        <v>0</v>
      </c>
      <c r="AH50" s="80">
        <f>'MOD Vectors ALL'!AH50*($E50=$F$1)</f>
        <v>0</v>
      </c>
      <c r="AI50" s="80">
        <f>'MOD Vectors ALL'!AI50*($E50=$F$1)</f>
        <v>0</v>
      </c>
      <c r="AJ50" s="80">
        <f>'MOD Vectors ALL'!AJ50*($E50=$F$1)</f>
        <v>0</v>
      </c>
      <c r="AK50" s="80">
        <f>'MOD Vectors ALL'!AK50*($E50=$F$1)</f>
        <v>0</v>
      </c>
      <c r="AL50" s="80">
        <f>'MOD Vectors ALL'!AL50*($E50=$F$1)</f>
        <v>0</v>
      </c>
      <c r="AM50" s="80">
        <f>'MOD Vectors ALL'!AM50*($E50=$F$1)</f>
        <v>0</v>
      </c>
      <c r="AN50" s="80">
        <f>'MOD Vectors ALL'!AN50*($E50=$F$1)</f>
        <v>0</v>
      </c>
      <c r="AO50" s="80">
        <f>'MOD Vectors ALL'!AO50*($E50=$F$1)</f>
        <v>0</v>
      </c>
      <c r="AP50" s="80">
        <f>'MOD Vectors ALL'!AP50*($E50=$F$1)</f>
        <v>0</v>
      </c>
      <c r="AQ50" s="80">
        <f>'MOD Vectors ALL'!AQ50*($E50=$F$1)</f>
        <v>0</v>
      </c>
      <c r="AR50" s="80">
        <f>'MOD Vectors ALL'!AR50*($E50=$F$1)</f>
        <v>0</v>
      </c>
      <c r="AS50" s="80">
        <f>'MOD Vectors ALL'!AS50*($E50=$F$1)</f>
        <v>0</v>
      </c>
      <c r="AT50" s="80">
        <f>'MOD Vectors ALL'!AT50*($E50=$F$1)</f>
        <v>0</v>
      </c>
      <c r="AU50" s="80">
        <f>'MOD Vectors ALL'!AU50*($E50=$F$1)</f>
        <v>0</v>
      </c>
      <c r="AV50" s="80">
        <f>'MOD Vectors ALL'!AV50*($E50=$F$1)</f>
        <v>0</v>
      </c>
      <c r="AW50" s="80">
        <f>'MOD Vectors ALL'!AW50*($E50=$F$1)</f>
        <v>0</v>
      </c>
      <c r="AX50" s="80">
        <f>'MOD Vectors ALL'!AX50*($E50=$F$1)</f>
        <v>0</v>
      </c>
      <c r="AY50" s="80">
        <f>'MOD Vectors ALL'!AY50*($E50=$F$1)</f>
        <v>0</v>
      </c>
      <c r="AZ50" s="80">
        <f>'MOD Vectors ALL'!AZ50*($E50=$F$1)</f>
        <v>0</v>
      </c>
      <c r="BA50" s="80">
        <f>'MOD Vectors ALL'!BA50*($E50=$F$1)</f>
        <v>0</v>
      </c>
      <c r="BB50" s="80">
        <f>'MOD Vectors ALL'!BB50*($E50=$F$1)</f>
        <v>0</v>
      </c>
      <c r="BC50" s="80">
        <f>'MOD Vectors ALL'!BC50*($E50=$F$1)</f>
        <v>0</v>
      </c>
      <c r="BD50" s="80">
        <f>'MOD Vectors ALL'!BD50*($E50=$F$1)</f>
        <v>0</v>
      </c>
      <c r="BE50" s="80">
        <f>'MOD Vectors ALL'!BE50*($E50=$F$1)</f>
        <v>0</v>
      </c>
      <c r="BF50" s="80">
        <f>'MOD Vectors ALL'!BF50*($E50=$F$1)</f>
        <v>0</v>
      </c>
      <c r="BG50" s="80">
        <f>'MOD Vectors ALL'!BG50*($E50=$F$1)</f>
        <v>0</v>
      </c>
      <c r="BH50" s="80">
        <f>'MOD Vectors ALL'!BH50*($E50=$F$1)</f>
        <v>0</v>
      </c>
      <c r="BI50" s="80">
        <f>'MOD Vectors ALL'!BI50*($E50=$F$1)</f>
        <v>0</v>
      </c>
      <c r="BJ50" s="80">
        <f>'MOD Vectors ALL'!BJ50*($E50=$F$1)</f>
        <v>0</v>
      </c>
      <c r="BK50" s="80">
        <f>'MOD Vectors ALL'!BK50*($E50=$F$1)</f>
        <v>0</v>
      </c>
      <c r="BL50" s="80">
        <f>'MOD Vectors ALL'!BL50*($E50=$F$1)</f>
        <v>0</v>
      </c>
      <c r="BM50" s="80">
        <f>'MOD Vectors ALL'!BM50*($E50=$F$1)</f>
        <v>0</v>
      </c>
      <c r="BN50" s="80">
        <f>'MOD Vectors ALL'!BN50*($E50=$F$1)</f>
        <v>0</v>
      </c>
      <c r="BO50" s="80">
        <f>'MOD Vectors ALL'!BO50*($E50=$F$1)</f>
        <v>0</v>
      </c>
      <c r="BP50" s="80">
        <f>'MOD Vectors ALL'!BP50*($E50=$F$1)</f>
        <v>0</v>
      </c>
      <c r="BQ50" s="80">
        <f>'MOD Vectors ALL'!BQ50*($E50=$F$1)</f>
        <v>0</v>
      </c>
      <c r="BR50" s="80">
        <f>'MOD Vectors ALL'!BR50*($E50=$F$1)</f>
        <v>0</v>
      </c>
      <c r="BS50" s="80">
        <f>'MOD Vectors ALL'!BS50*($E50=$F$1)</f>
        <v>0</v>
      </c>
      <c r="BT50" s="80">
        <f>'MOD Vectors ALL'!BT50*($E50=$F$1)</f>
        <v>0</v>
      </c>
      <c r="BU50" s="80">
        <f>'MOD Vectors ALL'!BU50*($E50=$F$1)</f>
        <v>0</v>
      </c>
      <c r="BV50" s="80">
        <f>'MOD Vectors ALL'!BV50*($E50=$F$1)</f>
        <v>0</v>
      </c>
      <c r="BW50" s="80">
        <f>'MOD Vectors ALL'!BW50*($E50=$F$1)</f>
        <v>0</v>
      </c>
      <c r="BX50" s="80">
        <f>'MOD Vectors ALL'!BX50*($E50=$F$1)</f>
        <v>0</v>
      </c>
      <c r="BY50" s="80">
        <f>'MOD Vectors ALL'!BY50*($E50=$F$1)</f>
        <v>0</v>
      </c>
      <c r="BZ50" s="80">
        <f>'MOD Vectors ALL'!BZ50*($E50=$F$1)</f>
        <v>0</v>
      </c>
      <c r="CA50" s="80">
        <f>'MOD Vectors ALL'!CA50*($E50=$F$1)</f>
        <v>0</v>
      </c>
      <c r="CB50" s="80">
        <f>'MOD Vectors ALL'!CB50*($E50=$F$1)</f>
        <v>0</v>
      </c>
      <c r="CC50" s="80">
        <f>'MOD Vectors ALL'!CC50*($E50=$F$1)</f>
        <v>0</v>
      </c>
      <c r="CD50" s="80">
        <f>'MOD Vectors ALL'!CD50*($E50=$F$1)</f>
        <v>0</v>
      </c>
      <c r="CE50" s="80">
        <f>'MOD Vectors ALL'!CE50*($E50=$F$1)</f>
        <v>0</v>
      </c>
      <c r="CF50" s="80">
        <f>'MOD Vectors ALL'!CF50*($E50=$F$1)</f>
        <v>0</v>
      </c>
      <c r="CG50" s="80">
        <f>'MOD Vectors ALL'!CG50*($E50=$F$1)</f>
        <v>0</v>
      </c>
      <c r="CH50" s="80">
        <f>'MOD Vectors ALL'!CH50*($E50=$F$1)</f>
        <v>0</v>
      </c>
      <c r="CI50" s="80">
        <f>'MOD Vectors ALL'!CI50*($E50=$F$1)</f>
        <v>0</v>
      </c>
      <c r="CJ50" s="80">
        <f>'MOD Vectors ALL'!CJ50*($E50=$F$1)</f>
        <v>0</v>
      </c>
      <c r="CK50" s="80">
        <f>'MOD Vectors ALL'!CK50*($E50=$F$1)</f>
        <v>0</v>
      </c>
      <c r="CL50" s="80">
        <f>'MOD Vectors ALL'!CL50*($E50=$F$1)</f>
        <v>0</v>
      </c>
      <c r="CM50" s="80">
        <f>'MOD Vectors ALL'!CM50*($E50=$F$1)</f>
        <v>0</v>
      </c>
      <c r="CN50" s="80">
        <f>'MOD Vectors ALL'!CN50*($E50=$F$1)</f>
        <v>0</v>
      </c>
      <c r="CO50" s="80">
        <f>'MOD Vectors ALL'!CO50*($E50=$F$1)</f>
        <v>0</v>
      </c>
      <c r="CP50" s="80">
        <f>'MOD Vectors ALL'!CP50*($E50=$F$1)</f>
        <v>0</v>
      </c>
      <c r="CQ50" s="80">
        <f>'MOD Vectors ALL'!CQ50*($E50=$F$1)</f>
        <v>0</v>
      </c>
      <c r="CR50" s="80">
        <f>'MOD Vectors ALL'!CR50*($E50=$F$1)</f>
        <v>0</v>
      </c>
      <c r="CS50" s="80">
        <f>'MOD Vectors ALL'!CS50*($E50=$F$1)</f>
        <v>0</v>
      </c>
      <c r="CT50" s="80">
        <f>'MOD Vectors ALL'!CT50*($E50=$F$1)</f>
        <v>0</v>
      </c>
      <c r="CU50" s="80">
        <f>'MOD Vectors ALL'!CU50*($E50=$F$1)</f>
        <v>0</v>
      </c>
      <c r="CV50" s="80">
        <f>'MOD Vectors ALL'!CV50*($E50=$F$1)</f>
        <v>0</v>
      </c>
      <c r="CW50" s="80">
        <f>'MOD Vectors ALL'!CW50*($E50=$F$1)</f>
        <v>0</v>
      </c>
      <c r="CX50" s="80">
        <f>'MOD Vectors ALL'!CX50*($E50=$F$1)</f>
        <v>0</v>
      </c>
      <c r="CY50" s="80">
        <f>'MOD Vectors ALL'!CY50*($E50=$F$1)</f>
        <v>0</v>
      </c>
      <c r="CZ50" s="80">
        <f>'MOD Vectors ALL'!CZ50*($E50=$F$1)</f>
        <v>0</v>
      </c>
      <c r="DA50" s="80">
        <f>'MOD Vectors ALL'!DA50*($E50=$F$1)</f>
        <v>0</v>
      </c>
      <c r="DB50" s="80">
        <f>'MOD Vectors ALL'!DB50*($E50=$F$1)</f>
        <v>0</v>
      </c>
      <c r="DC50" s="80">
        <f>'MOD Vectors ALL'!DC50*($E50=$F$1)</f>
        <v>0</v>
      </c>
      <c r="DD50" s="80">
        <f>'MOD Vectors ALL'!DD50*($E50=$F$1)</f>
        <v>0</v>
      </c>
      <c r="DE50" s="80">
        <f>'MOD Vectors ALL'!DE50*($E50=$F$1)</f>
        <v>0</v>
      </c>
      <c r="DF50" s="80">
        <f>'MOD Vectors ALL'!DF50*($E50=$F$1)</f>
        <v>0</v>
      </c>
      <c r="DG50" s="80">
        <f>'MOD Vectors ALL'!DG50*($E50=$F$1)</f>
        <v>0</v>
      </c>
      <c r="DH50" s="80">
        <f>'MOD Vectors ALL'!DH50*($E50=$F$1)</f>
        <v>0</v>
      </c>
      <c r="DI50" s="80">
        <f>'MOD Vectors ALL'!DI50*($E50=$F$1)</f>
        <v>0</v>
      </c>
      <c r="DJ50" s="80">
        <f>'MOD Vectors ALL'!DJ50*($E50=$F$1)</f>
        <v>0</v>
      </c>
      <c r="DK50" s="80">
        <f>'MOD Vectors ALL'!DK50*($E50=$F$1)</f>
        <v>0</v>
      </c>
      <c r="DL50" s="80">
        <f>'MOD Vectors ALL'!DL50*($E50=$F$1)</f>
        <v>0</v>
      </c>
      <c r="DM50" s="80">
        <f>'MOD Vectors ALL'!DM50*($E50=$F$1)</f>
        <v>0</v>
      </c>
      <c r="DN50" s="80">
        <f>'MOD Vectors ALL'!DN50*($E50=$F$1)</f>
        <v>0</v>
      </c>
      <c r="DO50" s="80">
        <f>'MOD Vectors ALL'!DO50*($E50=$F$1)</f>
        <v>0</v>
      </c>
      <c r="DP50" s="80">
        <f>'MOD Vectors ALL'!DP50*($E50=$F$1)</f>
        <v>0</v>
      </c>
      <c r="DQ50" s="80">
        <f>'MOD Vectors ALL'!DQ50*($E50=$F$1)</f>
        <v>0</v>
      </c>
    </row>
    <row r="51" spans="1:121" x14ac:dyDescent="0.2">
      <c r="A51">
        <v>408</v>
      </c>
      <c r="B51" t="s">
        <v>9</v>
      </c>
      <c r="C51" t="s">
        <v>369</v>
      </c>
      <c r="D51" t="s">
        <v>526</v>
      </c>
      <c r="E51" t="s">
        <v>523</v>
      </c>
      <c r="F51" t="s">
        <v>36</v>
      </c>
      <c r="G51">
        <v>0.221994</v>
      </c>
      <c r="H51">
        <v>0.26371899999999998</v>
      </c>
      <c r="I51" s="80">
        <f>'MOD Vectors ALL'!I51*($E51=$F$1)</f>
        <v>0</v>
      </c>
      <c r="J51" s="80">
        <f>'MOD Vectors ALL'!J51*($E51=$F$1)</f>
        <v>0</v>
      </c>
      <c r="K51" s="80">
        <f>'MOD Vectors ALL'!K51*($E51=$F$1)</f>
        <v>0</v>
      </c>
      <c r="L51" s="80">
        <f>'MOD Vectors ALL'!L51*($E51=$F$1)</f>
        <v>0</v>
      </c>
      <c r="M51" s="80">
        <f>'MOD Vectors ALL'!M51*($E51=$F$1)</f>
        <v>0</v>
      </c>
      <c r="N51" s="80">
        <f>'MOD Vectors ALL'!N51*($E51=$F$1)</f>
        <v>0</v>
      </c>
      <c r="O51" s="80">
        <f>'MOD Vectors ALL'!O51*($E51=$F$1)</f>
        <v>0</v>
      </c>
      <c r="P51" s="80">
        <f>'MOD Vectors ALL'!P51*($E51=$F$1)</f>
        <v>0</v>
      </c>
      <c r="Q51" s="80">
        <f>'MOD Vectors ALL'!Q51*($E51=$F$1)</f>
        <v>0</v>
      </c>
      <c r="R51" s="80">
        <f>'MOD Vectors ALL'!R51*($E51=$F$1)</f>
        <v>0</v>
      </c>
      <c r="S51" s="80">
        <f>'MOD Vectors ALL'!S51*($E51=$F$1)</f>
        <v>0</v>
      </c>
      <c r="T51" s="80">
        <f>'MOD Vectors ALL'!T51*($E51=$F$1)</f>
        <v>0</v>
      </c>
      <c r="U51" s="80">
        <f>'MOD Vectors ALL'!U51*($E51=$F$1)</f>
        <v>0</v>
      </c>
      <c r="V51" s="80">
        <f>'MOD Vectors ALL'!V51*($E51=$F$1)</f>
        <v>0</v>
      </c>
      <c r="W51" s="80">
        <f>'MOD Vectors ALL'!W51*($E51=$F$1)</f>
        <v>0</v>
      </c>
      <c r="X51" s="80">
        <f>'MOD Vectors ALL'!X51*($E51=$F$1)</f>
        <v>0</v>
      </c>
      <c r="Y51" s="80">
        <f>'MOD Vectors ALL'!Y51*($E51=$F$1)</f>
        <v>0</v>
      </c>
      <c r="Z51" s="80">
        <f>'MOD Vectors ALL'!Z51*($E51=$F$1)</f>
        <v>0</v>
      </c>
      <c r="AA51" s="80">
        <f>'MOD Vectors ALL'!AA51*($E51=$F$1)</f>
        <v>0</v>
      </c>
      <c r="AB51" s="80">
        <f>'MOD Vectors ALL'!AB51*($E51=$F$1)</f>
        <v>0</v>
      </c>
      <c r="AC51" s="80">
        <f>'MOD Vectors ALL'!AC51*($E51=$F$1)</f>
        <v>0</v>
      </c>
      <c r="AD51" s="80">
        <f>'MOD Vectors ALL'!AD51*($E51=$F$1)</f>
        <v>0</v>
      </c>
      <c r="AE51" s="80">
        <f>'MOD Vectors ALL'!AE51*($E51=$F$1)</f>
        <v>0</v>
      </c>
      <c r="AF51" s="80">
        <f>'MOD Vectors ALL'!AF51*($E51=$F$1)</f>
        <v>0</v>
      </c>
      <c r="AG51" s="80">
        <f>'MOD Vectors ALL'!AG51*($E51=$F$1)</f>
        <v>0</v>
      </c>
      <c r="AH51" s="80">
        <f>'MOD Vectors ALL'!AH51*($E51=$F$1)</f>
        <v>0</v>
      </c>
      <c r="AI51" s="80">
        <f>'MOD Vectors ALL'!AI51*($E51=$F$1)</f>
        <v>0</v>
      </c>
      <c r="AJ51" s="80">
        <f>'MOD Vectors ALL'!AJ51*($E51=$F$1)</f>
        <v>0</v>
      </c>
      <c r="AK51" s="80">
        <f>'MOD Vectors ALL'!AK51*($E51=$F$1)</f>
        <v>0</v>
      </c>
      <c r="AL51" s="80">
        <f>'MOD Vectors ALL'!AL51*($E51=$F$1)</f>
        <v>0</v>
      </c>
      <c r="AM51" s="80">
        <f>'MOD Vectors ALL'!AM51*($E51=$F$1)</f>
        <v>0</v>
      </c>
      <c r="AN51" s="80">
        <f>'MOD Vectors ALL'!AN51*($E51=$F$1)</f>
        <v>0</v>
      </c>
      <c r="AO51" s="80">
        <f>'MOD Vectors ALL'!AO51*($E51=$F$1)</f>
        <v>0</v>
      </c>
      <c r="AP51" s="80">
        <f>'MOD Vectors ALL'!AP51*($E51=$F$1)</f>
        <v>0</v>
      </c>
      <c r="AQ51" s="80">
        <f>'MOD Vectors ALL'!AQ51*($E51=$F$1)</f>
        <v>0</v>
      </c>
      <c r="AR51" s="80">
        <f>'MOD Vectors ALL'!AR51*($E51=$F$1)</f>
        <v>0</v>
      </c>
      <c r="AS51" s="80">
        <f>'MOD Vectors ALL'!AS51*($E51=$F$1)</f>
        <v>0</v>
      </c>
      <c r="AT51" s="80">
        <f>'MOD Vectors ALL'!AT51*($E51=$F$1)</f>
        <v>0</v>
      </c>
      <c r="AU51" s="80">
        <f>'MOD Vectors ALL'!AU51*($E51=$F$1)</f>
        <v>0</v>
      </c>
      <c r="AV51" s="80">
        <f>'MOD Vectors ALL'!AV51*($E51=$F$1)</f>
        <v>0</v>
      </c>
      <c r="AW51" s="80">
        <f>'MOD Vectors ALL'!AW51*($E51=$F$1)</f>
        <v>0</v>
      </c>
      <c r="AX51" s="80">
        <f>'MOD Vectors ALL'!AX51*($E51=$F$1)</f>
        <v>0</v>
      </c>
      <c r="AY51" s="80">
        <f>'MOD Vectors ALL'!AY51*($E51=$F$1)</f>
        <v>0</v>
      </c>
      <c r="AZ51" s="80">
        <f>'MOD Vectors ALL'!AZ51*($E51=$F$1)</f>
        <v>0</v>
      </c>
      <c r="BA51" s="80">
        <f>'MOD Vectors ALL'!BA51*($E51=$F$1)</f>
        <v>0</v>
      </c>
      <c r="BB51" s="80">
        <f>'MOD Vectors ALL'!BB51*($E51=$F$1)</f>
        <v>0</v>
      </c>
      <c r="BC51" s="80">
        <f>'MOD Vectors ALL'!BC51*($E51=$F$1)</f>
        <v>0</v>
      </c>
      <c r="BD51" s="80">
        <f>'MOD Vectors ALL'!BD51*($E51=$F$1)</f>
        <v>0</v>
      </c>
      <c r="BE51" s="80">
        <f>'MOD Vectors ALL'!BE51*($E51=$F$1)</f>
        <v>0</v>
      </c>
      <c r="BF51" s="80">
        <f>'MOD Vectors ALL'!BF51*($E51=$F$1)</f>
        <v>0</v>
      </c>
      <c r="BG51" s="80">
        <f>'MOD Vectors ALL'!BG51*($E51=$F$1)</f>
        <v>0</v>
      </c>
      <c r="BH51" s="80">
        <f>'MOD Vectors ALL'!BH51*($E51=$F$1)</f>
        <v>0</v>
      </c>
      <c r="BI51" s="80">
        <f>'MOD Vectors ALL'!BI51*($E51=$F$1)</f>
        <v>0</v>
      </c>
      <c r="BJ51" s="80">
        <f>'MOD Vectors ALL'!BJ51*($E51=$F$1)</f>
        <v>0</v>
      </c>
      <c r="BK51" s="80">
        <f>'MOD Vectors ALL'!BK51*($E51=$F$1)</f>
        <v>0</v>
      </c>
      <c r="BL51" s="80">
        <f>'MOD Vectors ALL'!BL51*($E51=$F$1)</f>
        <v>0</v>
      </c>
      <c r="BM51" s="80">
        <f>'MOD Vectors ALL'!BM51*($E51=$F$1)</f>
        <v>0</v>
      </c>
      <c r="BN51" s="80">
        <f>'MOD Vectors ALL'!BN51*($E51=$F$1)</f>
        <v>0</v>
      </c>
      <c r="BO51" s="80">
        <f>'MOD Vectors ALL'!BO51*($E51=$F$1)</f>
        <v>0</v>
      </c>
      <c r="BP51" s="80">
        <f>'MOD Vectors ALL'!BP51*($E51=$F$1)</f>
        <v>0</v>
      </c>
      <c r="BQ51" s="80">
        <f>'MOD Vectors ALL'!BQ51*($E51=$F$1)</f>
        <v>0</v>
      </c>
      <c r="BR51" s="80">
        <f>'MOD Vectors ALL'!BR51*($E51=$F$1)</f>
        <v>0</v>
      </c>
      <c r="BS51" s="80">
        <f>'MOD Vectors ALL'!BS51*($E51=$F$1)</f>
        <v>0</v>
      </c>
      <c r="BT51" s="80">
        <f>'MOD Vectors ALL'!BT51*($E51=$F$1)</f>
        <v>0</v>
      </c>
      <c r="BU51" s="80">
        <f>'MOD Vectors ALL'!BU51*($E51=$F$1)</f>
        <v>0</v>
      </c>
      <c r="BV51" s="80">
        <f>'MOD Vectors ALL'!BV51*($E51=$F$1)</f>
        <v>0</v>
      </c>
      <c r="BW51" s="80">
        <f>'MOD Vectors ALL'!BW51*($E51=$F$1)</f>
        <v>0</v>
      </c>
      <c r="BX51" s="80">
        <f>'MOD Vectors ALL'!BX51*($E51=$F$1)</f>
        <v>0</v>
      </c>
      <c r="BY51" s="80">
        <f>'MOD Vectors ALL'!BY51*($E51=$F$1)</f>
        <v>0</v>
      </c>
      <c r="BZ51" s="80">
        <f>'MOD Vectors ALL'!BZ51*($E51=$F$1)</f>
        <v>0</v>
      </c>
      <c r="CA51" s="80">
        <f>'MOD Vectors ALL'!CA51*($E51=$F$1)</f>
        <v>0</v>
      </c>
      <c r="CB51" s="80">
        <f>'MOD Vectors ALL'!CB51*($E51=$F$1)</f>
        <v>0</v>
      </c>
      <c r="CC51" s="80">
        <f>'MOD Vectors ALL'!CC51*($E51=$F$1)</f>
        <v>0</v>
      </c>
      <c r="CD51" s="80">
        <f>'MOD Vectors ALL'!CD51*($E51=$F$1)</f>
        <v>0</v>
      </c>
      <c r="CE51" s="80">
        <f>'MOD Vectors ALL'!CE51*($E51=$F$1)</f>
        <v>0</v>
      </c>
      <c r="CF51" s="80">
        <f>'MOD Vectors ALL'!CF51*($E51=$F$1)</f>
        <v>0</v>
      </c>
      <c r="CG51" s="80">
        <f>'MOD Vectors ALL'!CG51*($E51=$F$1)</f>
        <v>0</v>
      </c>
      <c r="CH51" s="80">
        <f>'MOD Vectors ALL'!CH51*($E51=$F$1)</f>
        <v>0</v>
      </c>
      <c r="CI51" s="80">
        <f>'MOD Vectors ALL'!CI51*($E51=$F$1)</f>
        <v>0</v>
      </c>
      <c r="CJ51" s="80">
        <f>'MOD Vectors ALL'!CJ51*($E51=$F$1)</f>
        <v>0</v>
      </c>
      <c r="CK51" s="80">
        <f>'MOD Vectors ALL'!CK51*($E51=$F$1)</f>
        <v>0</v>
      </c>
      <c r="CL51" s="80">
        <f>'MOD Vectors ALL'!CL51*($E51=$F$1)</f>
        <v>0</v>
      </c>
      <c r="CM51" s="80">
        <f>'MOD Vectors ALL'!CM51*($E51=$F$1)</f>
        <v>0</v>
      </c>
      <c r="CN51" s="80">
        <f>'MOD Vectors ALL'!CN51*($E51=$F$1)</f>
        <v>0</v>
      </c>
      <c r="CO51" s="80">
        <f>'MOD Vectors ALL'!CO51*($E51=$F$1)</f>
        <v>0</v>
      </c>
      <c r="CP51" s="80">
        <f>'MOD Vectors ALL'!CP51*($E51=$F$1)</f>
        <v>0</v>
      </c>
      <c r="CQ51" s="80">
        <f>'MOD Vectors ALL'!CQ51*($E51=$F$1)</f>
        <v>0</v>
      </c>
      <c r="CR51" s="80">
        <f>'MOD Vectors ALL'!CR51*($E51=$F$1)</f>
        <v>0</v>
      </c>
      <c r="CS51" s="80">
        <f>'MOD Vectors ALL'!CS51*($E51=$F$1)</f>
        <v>0</v>
      </c>
      <c r="CT51" s="80">
        <f>'MOD Vectors ALL'!CT51*($E51=$F$1)</f>
        <v>0</v>
      </c>
      <c r="CU51" s="80">
        <f>'MOD Vectors ALL'!CU51*($E51=$F$1)</f>
        <v>0</v>
      </c>
      <c r="CV51" s="80">
        <f>'MOD Vectors ALL'!CV51*($E51=$F$1)</f>
        <v>0</v>
      </c>
      <c r="CW51" s="80">
        <f>'MOD Vectors ALL'!CW51*($E51=$F$1)</f>
        <v>0</v>
      </c>
      <c r="CX51" s="80">
        <f>'MOD Vectors ALL'!CX51*($E51=$F$1)</f>
        <v>0</v>
      </c>
      <c r="CY51" s="80">
        <f>'MOD Vectors ALL'!CY51*($E51=$F$1)</f>
        <v>0</v>
      </c>
      <c r="CZ51" s="80">
        <f>'MOD Vectors ALL'!CZ51*($E51=$F$1)</f>
        <v>0</v>
      </c>
      <c r="DA51" s="80">
        <f>'MOD Vectors ALL'!DA51*($E51=$F$1)</f>
        <v>0</v>
      </c>
      <c r="DB51" s="80">
        <f>'MOD Vectors ALL'!DB51*($E51=$F$1)</f>
        <v>0</v>
      </c>
      <c r="DC51" s="80">
        <f>'MOD Vectors ALL'!DC51*($E51=$F$1)</f>
        <v>0</v>
      </c>
      <c r="DD51" s="80">
        <f>'MOD Vectors ALL'!DD51*($E51=$F$1)</f>
        <v>0</v>
      </c>
      <c r="DE51" s="80">
        <f>'MOD Vectors ALL'!DE51*($E51=$F$1)</f>
        <v>0</v>
      </c>
      <c r="DF51" s="80">
        <f>'MOD Vectors ALL'!DF51*($E51=$F$1)</f>
        <v>0</v>
      </c>
      <c r="DG51" s="80">
        <f>'MOD Vectors ALL'!DG51*($E51=$F$1)</f>
        <v>0</v>
      </c>
      <c r="DH51" s="80">
        <f>'MOD Vectors ALL'!DH51*($E51=$F$1)</f>
        <v>0</v>
      </c>
      <c r="DI51" s="80">
        <f>'MOD Vectors ALL'!DI51*($E51=$F$1)</f>
        <v>0</v>
      </c>
      <c r="DJ51" s="80">
        <f>'MOD Vectors ALL'!DJ51*($E51=$F$1)</f>
        <v>0</v>
      </c>
      <c r="DK51" s="80">
        <f>'MOD Vectors ALL'!DK51*($E51=$F$1)</f>
        <v>0</v>
      </c>
      <c r="DL51" s="80">
        <f>'MOD Vectors ALL'!DL51*($E51=$F$1)</f>
        <v>0</v>
      </c>
      <c r="DM51" s="80">
        <f>'MOD Vectors ALL'!DM51*($E51=$F$1)</f>
        <v>0</v>
      </c>
      <c r="DN51" s="80">
        <f>'MOD Vectors ALL'!DN51*($E51=$F$1)</f>
        <v>0</v>
      </c>
      <c r="DO51" s="80">
        <f>'MOD Vectors ALL'!DO51*($E51=$F$1)</f>
        <v>0</v>
      </c>
      <c r="DP51" s="80">
        <f>'MOD Vectors ALL'!DP51*($E51=$F$1)</f>
        <v>0</v>
      </c>
      <c r="DQ51" s="80">
        <f>'MOD Vectors ALL'!DQ51*($E51=$F$1)</f>
        <v>0</v>
      </c>
    </row>
    <row r="52" spans="1:121" x14ac:dyDescent="0.2">
      <c r="A52">
        <v>409</v>
      </c>
      <c r="B52" t="s">
        <v>9</v>
      </c>
      <c r="C52" t="s">
        <v>369</v>
      </c>
      <c r="D52" t="s">
        <v>526</v>
      </c>
      <c r="E52" t="s">
        <v>523</v>
      </c>
      <c r="F52" t="s">
        <v>37</v>
      </c>
      <c r="G52">
        <v>0.224439</v>
      </c>
      <c r="H52">
        <v>0.15287000000000001</v>
      </c>
      <c r="I52" s="80">
        <f>'MOD Vectors ALL'!I52*($E52=$F$1)</f>
        <v>0</v>
      </c>
      <c r="J52" s="80">
        <f>'MOD Vectors ALL'!J52*($E52=$F$1)</f>
        <v>0</v>
      </c>
      <c r="K52" s="80">
        <f>'MOD Vectors ALL'!K52*($E52=$F$1)</f>
        <v>0</v>
      </c>
      <c r="L52" s="80">
        <f>'MOD Vectors ALL'!L52*($E52=$F$1)</f>
        <v>0</v>
      </c>
      <c r="M52" s="80">
        <f>'MOD Vectors ALL'!M52*($E52=$F$1)</f>
        <v>0</v>
      </c>
      <c r="N52" s="80">
        <f>'MOD Vectors ALL'!N52*($E52=$F$1)</f>
        <v>0</v>
      </c>
      <c r="O52" s="80">
        <f>'MOD Vectors ALL'!O52*($E52=$F$1)</f>
        <v>0</v>
      </c>
      <c r="P52" s="80">
        <f>'MOD Vectors ALL'!P52*($E52=$F$1)</f>
        <v>0</v>
      </c>
      <c r="Q52" s="80">
        <f>'MOD Vectors ALL'!Q52*($E52=$F$1)</f>
        <v>0</v>
      </c>
      <c r="R52" s="80">
        <f>'MOD Vectors ALL'!R52*($E52=$F$1)</f>
        <v>0</v>
      </c>
      <c r="S52" s="80">
        <f>'MOD Vectors ALL'!S52*($E52=$F$1)</f>
        <v>0</v>
      </c>
      <c r="T52" s="80">
        <f>'MOD Vectors ALL'!T52*($E52=$F$1)</f>
        <v>0</v>
      </c>
      <c r="U52" s="80">
        <f>'MOD Vectors ALL'!U52*($E52=$F$1)</f>
        <v>0</v>
      </c>
      <c r="V52" s="80">
        <f>'MOD Vectors ALL'!V52*($E52=$F$1)</f>
        <v>0</v>
      </c>
      <c r="W52" s="80">
        <f>'MOD Vectors ALL'!W52*($E52=$F$1)</f>
        <v>0</v>
      </c>
      <c r="X52" s="80">
        <f>'MOD Vectors ALL'!X52*($E52=$F$1)</f>
        <v>0</v>
      </c>
      <c r="Y52" s="80">
        <f>'MOD Vectors ALL'!Y52*($E52=$F$1)</f>
        <v>0</v>
      </c>
      <c r="Z52" s="80">
        <f>'MOD Vectors ALL'!Z52*($E52=$F$1)</f>
        <v>0</v>
      </c>
      <c r="AA52" s="80">
        <f>'MOD Vectors ALL'!AA52*($E52=$F$1)</f>
        <v>0</v>
      </c>
      <c r="AB52" s="80">
        <f>'MOD Vectors ALL'!AB52*($E52=$F$1)</f>
        <v>0</v>
      </c>
      <c r="AC52" s="80">
        <f>'MOD Vectors ALL'!AC52*($E52=$F$1)</f>
        <v>0</v>
      </c>
      <c r="AD52" s="80">
        <f>'MOD Vectors ALL'!AD52*($E52=$F$1)</f>
        <v>0</v>
      </c>
      <c r="AE52" s="80">
        <f>'MOD Vectors ALL'!AE52*($E52=$F$1)</f>
        <v>0</v>
      </c>
      <c r="AF52" s="80">
        <f>'MOD Vectors ALL'!AF52*($E52=$F$1)</f>
        <v>0</v>
      </c>
      <c r="AG52" s="80">
        <f>'MOD Vectors ALL'!AG52*($E52=$F$1)</f>
        <v>0</v>
      </c>
      <c r="AH52" s="80">
        <f>'MOD Vectors ALL'!AH52*($E52=$F$1)</f>
        <v>0</v>
      </c>
      <c r="AI52" s="80">
        <f>'MOD Vectors ALL'!AI52*($E52=$F$1)</f>
        <v>0</v>
      </c>
      <c r="AJ52" s="80">
        <f>'MOD Vectors ALL'!AJ52*($E52=$F$1)</f>
        <v>0</v>
      </c>
      <c r="AK52" s="80">
        <f>'MOD Vectors ALL'!AK52*($E52=$F$1)</f>
        <v>0</v>
      </c>
      <c r="AL52" s="80">
        <f>'MOD Vectors ALL'!AL52*($E52=$F$1)</f>
        <v>0</v>
      </c>
      <c r="AM52" s="80">
        <f>'MOD Vectors ALL'!AM52*($E52=$F$1)</f>
        <v>0</v>
      </c>
      <c r="AN52" s="80">
        <f>'MOD Vectors ALL'!AN52*($E52=$F$1)</f>
        <v>0</v>
      </c>
      <c r="AO52" s="80">
        <f>'MOD Vectors ALL'!AO52*($E52=$F$1)</f>
        <v>0</v>
      </c>
      <c r="AP52" s="80">
        <f>'MOD Vectors ALL'!AP52*($E52=$F$1)</f>
        <v>0</v>
      </c>
      <c r="AQ52" s="80">
        <f>'MOD Vectors ALL'!AQ52*($E52=$F$1)</f>
        <v>0</v>
      </c>
      <c r="AR52" s="80">
        <f>'MOD Vectors ALL'!AR52*($E52=$F$1)</f>
        <v>0</v>
      </c>
      <c r="AS52" s="80">
        <f>'MOD Vectors ALL'!AS52*($E52=$F$1)</f>
        <v>0</v>
      </c>
      <c r="AT52" s="80">
        <f>'MOD Vectors ALL'!AT52*($E52=$F$1)</f>
        <v>0</v>
      </c>
      <c r="AU52" s="80">
        <f>'MOD Vectors ALL'!AU52*($E52=$F$1)</f>
        <v>0</v>
      </c>
      <c r="AV52" s="80">
        <f>'MOD Vectors ALL'!AV52*($E52=$F$1)</f>
        <v>0</v>
      </c>
      <c r="AW52" s="80">
        <f>'MOD Vectors ALL'!AW52*($E52=$F$1)</f>
        <v>0</v>
      </c>
      <c r="AX52" s="80">
        <f>'MOD Vectors ALL'!AX52*($E52=$F$1)</f>
        <v>0</v>
      </c>
      <c r="AY52" s="80">
        <f>'MOD Vectors ALL'!AY52*($E52=$F$1)</f>
        <v>0</v>
      </c>
      <c r="AZ52" s="80">
        <f>'MOD Vectors ALL'!AZ52*($E52=$F$1)</f>
        <v>0</v>
      </c>
      <c r="BA52" s="80">
        <f>'MOD Vectors ALL'!BA52*($E52=$F$1)</f>
        <v>0</v>
      </c>
      <c r="BB52" s="80">
        <f>'MOD Vectors ALL'!BB52*($E52=$F$1)</f>
        <v>0</v>
      </c>
      <c r="BC52" s="80">
        <f>'MOD Vectors ALL'!BC52*($E52=$F$1)</f>
        <v>0</v>
      </c>
      <c r="BD52" s="80">
        <f>'MOD Vectors ALL'!BD52*($E52=$F$1)</f>
        <v>0</v>
      </c>
      <c r="BE52" s="80">
        <f>'MOD Vectors ALL'!BE52*($E52=$F$1)</f>
        <v>0</v>
      </c>
      <c r="BF52" s="80">
        <f>'MOD Vectors ALL'!BF52*($E52=$F$1)</f>
        <v>0</v>
      </c>
      <c r="BG52" s="80">
        <f>'MOD Vectors ALL'!BG52*($E52=$F$1)</f>
        <v>0</v>
      </c>
      <c r="BH52" s="80">
        <f>'MOD Vectors ALL'!BH52*($E52=$F$1)</f>
        <v>0</v>
      </c>
      <c r="BI52" s="80">
        <f>'MOD Vectors ALL'!BI52*($E52=$F$1)</f>
        <v>0</v>
      </c>
      <c r="BJ52" s="80">
        <f>'MOD Vectors ALL'!BJ52*($E52=$F$1)</f>
        <v>0</v>
      </c>
      <c r="BK52" s="80">
        <f>'MOD Vectors ALL'!BK52*($E52=$F$1)</f>
        <v>0</v>
      </c>
      <c r="BL52" s="80">
        <f>'MOD Vectors ALL'!BL52*($E52=$F$1)</f>
        <v>0</v>
      </c>
      <c r="BM52" s="80">
        <f>'MOD Vectors ALL'!BM52*($E52=$F$1)</f>
        <v>0</v>
      </c>
      <c r="BN52" s="80">
        <f>'MOD Vectors ALL'!BN52*($E52=$F$1)</f>
        <v>0</v>
      </c>
      <c r="BO52" s="80">
        <f>'MOD Vectors ALL'!BO52*($E52=$F$1)</f>
        <v>0</v>
      </c>
      <c r="BP52" s="80">
        <f>'MOD Vectors ALL'!BP52*($E52=$F$1)</f>
        <v>0</v>
      </c>
      <c r="BQ52" s="80">
        <f>'MOD Vectors ALL'!BQ52*($E52=$F$1)</f>
        <v>0</v>
      </c>
      <c r="BR52" s="80">
        <f>'MOD Vectors ALL'!BR52*($E52=$F$1)</f>
        <v>0</v>
      </c>
      <c r="BS52" s="80">
        <f>'MOD Vectors ALL'!BS52*($E52=$F$1)</f>
        <v>0</v>
      </c>
      <c r="BT52" s="80">
        <f>'MOD Vectors ALL'!BT52*($E52=$F$1)</f>
        <v>0</v>
      </c>
      <c r="BU52" s="80">
        <f>'MOD Vectors ALL'!BU52*($E52=$F$1)</f>
        <v>0</v>
      </c>
      <c r="BV52" s="80">
        <f>'MOD Vectors ALL'!BV52*($E52=$F$1)</f>
        <v>0</v>
      </c>
      <c r="BW52" s="80">
        <f>'MOD Vectors ALL'!BW52*($E52=$F$1)</f>
        <v>0</v>
      </c>
      <c r="BX52" s="80">
        <f>'MOD Vectors ALL'!BX52*($E52=$F$1)</f>
        <v>0</v>
      </c>
      <c r="BY52" s="80">
        <f>'MOD Vectors ALL'!BY52*($E52=$F$1)</f>
        <v>0</v>
      </c>
      <c r="BZ52" s="80">
        <f>'MOD Vectors ALL'!BZ52*($E52=$F$1)</f>
        <v>0</v>
      </c>
      <c r="CA52" s="80">
        <f>'MOD Vectors ALL'!CA52*($E52=$F$1)</f>
        <v>0</v>
      </c>
      <c r="CB52" s="80">
        <f>'MOD Vectors ALL'!CB52*($E52=$F$1)</f>
        <v>0</v>
      </c>
      <c r="CC52" s="80">
        <f>'MOD Vectors ALL'!CC52*($E52=$F$1)</f>
        <v>0</v>
      </c>
      <c r="CD52" s="80">
        <f>'MOD Vectors ALL'!CD52*($E52=$F$1)</f>
        <v>0</v>
      </c>
      <c r="CE52" s="80">
        <f>'MOD Vectors ALL'!CE52*($E52=$F$1)</f>
        <v>0</v>
      </c>
      <c r="CF52" s="80">
        <f>'MOD Vectors ALL'!CF52*($E52=$F$1)</f>
        <v>0</v>
      </c>
      <c r="CG52" s="80">
        <f>'MOD Vectors ALL'!CG52*($E52=$F$1)</f>
        <v>0</v>
      </c>
      <c r="CH52" s="80">
        <f>'MOD Vectors ALL'!CH52*($E52=$F$1)</f>
        <v>0</v>
      </c>
      <c r="CI52" s="80">
        <f>'MOD Vectors ALL'!CI52*($E52=$F$1)</f>
        <v>0</v>
      </c>
      <c r="CJ52" s="80">
        <f>'MOD Vectors ALL'!CJ52*($E52=$F$1)</f>
        <v>0</v>
      </c>
      <c r="CK52" s="80">
        <f>'MOD Vectors ALL'!CK52*($E52=$F$1)</f>
        <v>0</v>
      </c>
      <c r="CL52" s="80">
        <f>'MOD Vectors ALL'!CL52*($E52=$F$1)</f>
        <v>0</v>
      </c>
      <c r="CM52" s="80">
        <f>'MOD Vectors ALL'!CM52*($E52=$F$1)</f>
        <v>0</v>
      </c>
      <c r="CN52" s="80">
        <f>'MOD Vectors ALL'!CN52*($E52=$F$1)</f>
        <v>0</v>
      </c>
      <c r="CO52" s="80">
        <f>'MOD Vectors ALL'!CO52*($E52=$F$1)</f>
        <v>0</v>
      </c>
      <c r="CP52" s="80">
        <f>'MOD Vectors ALL'!CP52*($E52=$F$1)</f>
        <v>0</v>
      </c>
      <c r="CQ52" s="80">
        <f>'MOD Vectors ALL'!CQ52*($E52=$F$1)</f>
        <v>0</v>
      </c>
      <c r="CR52" s="80">
        <f>'MOD Vectors ALL'!CR52*($E52=$F$1)</f>
        <v>0</v>
      </c>
      <c r="CS52" s="80">
        <f>'MOD Vectors ALL'!CS52*($E52=$F$1)</f>
        <v>0</v>
      </c>
      <c r="CT52" s="80">
        <f>'MOD Vectors ALL'!CT52*($E52=$F$1)</f>
        <v>0</v>
      </c>
      <c r="CU52" s="80">
        <f>'MOD Vectors ALL'!CU52*($E52=$F$1)</f>
        <v>0</v>
      </c>
      <c r="CV52" s="80">
        <f>'MOD Vectors ALL'!CV52*($E52=$F$1)</f>
        <v>0</v>
      </c>
      <c r="CW52" s="80">
        <f>'MOD Vectors ALL'!CW52*($E52=$F$1)</f>
        <v>0</v>
      </c>
      <c r="CX52" s="80">
        <f>'MOD Vectors ALL'!CX52*($E52=$F$1)</f>
        <v>0</v>
      </c>
      <c r="CY52" s="80">
        <f>'MOD Vectors ALL'!CY52*($E52=$F$1)</f>
        <v>0</v>
      </c>
      <c r="CZ52" s="80">
        <f>'MOD Vectors ALL'!CZ52*($E52=$F$1)</f>
        <v>0</v>
      </c>
      <c r="DA52" s="80">
        <f>'MOD Vectors ALL'!DA52*($E52=$F$1)</f>
        <v>0</v>
      </c>
      <c r="DB52" s="80">
        <f>'MOD Vectors ALL'!DB52*($E52=$F$1)</f>
        <v>0</v>
      </c>
      <c r="DC52" s="80">
        <f>'MOD Vectors ALL'!DC52*($E52=$F$1)</f>
        <v>0</v>
      </c>
      <c r="DD52" s="80">
        <f>'MOD Vectors ALL'!DD52*($E52=$F$1)</f>
        <v>0</v>
      </c>
      <c r="DE52" s="80">
        <f>'MOD Vectors ALL'!DE52*($E52=$F$1)</f>
        <v>0</v>
      </c>
      <c r="DF52" s="80">
        <f>'MOD Vectors ALL'!DF52*($E52=$F$1)</f>
        <v>0</v>
      </c>
      <c r="DG52" s="80">
        <f>'MOD Vectors ALL'!DG52*($E52=$F$1)</f>
        <v>0</v>
      </c>
      <c r="DH52" s="80">
        <f>'MOD Vectors ALL'!DH52*($E52=$F$1)</f>
        <v>0</v>
      </c>
      <c r="DI52" s="80">
        <f>'MOD Vectors ALL'!DI52*($E52=$F$1)</f>
        <v>0</v>
      </c>
      <c r="DJ52" s="80">
        <f>'MOD Vectors ALL'!DJ52*($E52=$F$1)</f>
        <v>0</v>
      </c>
      <c r="DK52" s="80">
        <f>'MOD Vectors ALL'!DK52*($E52=$F$1)</f>
        <v>0</v>
      </c>
      <c r="DL52" s="80">
        <f>'MOD Vectors ALL'!DL52*($E52=$F$1)</f>
        <v>0</v>
      </c>
      <c r="DM52" s="80">
        <f>'MOD Vectors ALL'!DM52*($E52=$F$1)</f>
        <v>0</v>
      </c>
      <c r="DN52" s="80">
        <f>'MOD Vectors ALL'!DN52*($E52=$F$1)</f>
        <v>0</v>
      </c>
      <c r="DO52" s="80">
        <f>'MOD Vectors ALL'!DO52*($E52=$F$1)</f>
        <v>0</v>
      </c>
      <c r="DP52" s="80">
        <f>'MOD Vectors ALL'!DP52*($E52=$F$1)</f>
        <v>0</v>
      </c>
      <c r="DQ52" s="80">
        <f>'MOD Vectors ALL'!DQ52*($E52=$F$1)</f>
        <v>0</v>
      </c>
    </row>
    <row r="53" spans="1:121" x14ac:dyDescent="0.2">
      <c r="A53">
        <v>432</v>
      </c>
      <c r="B53" t="s">
        <v>16</v>
      </c>
      <c r="C53" t="s">
        <v>369</v>
      </c>
      <c r="D53" t="s">
        <v>526</v>
      </c>
      <c r="E53" t="s">
        <v>523</v>
      </c>
      <c r="F53" t="s">
        <v>10</v>
      </c>
      <c r="G53">
        <v>0.73588799999999999</v>
      </c>
      <c r="H53">
        <v>0.43052000000000001</v>
      </c>
      <c r="I53" s="80">
        <f>'MOD Vectors ALL'!I53*($E53=$F$1)</f>
        <v>0</v>
      </c>
      <c r="J53" s="80">
        <f>'MOD Vectors ALL'!J53*($E53=$F$1)</f>
        <v>0</v>
      </c>
      <c r="K53" s="80">
        <f>'MOD Vectors ALL'!K53*($E53=$F$1)</f>
        <v>0</v>
      </c>
      <c r="L53" s="80">
        <f>'MOD Vectors ALL'!L53*($E53=$F$1)</f>
        <v>0</v>
      </c>
      <c r="M53" s="80">
        <f>'MOD Vectors ALL'!M53*($E53=$F$1)</f>
        <v>0</v>
      </c>
      <c r="N53" s="80">
        <f>'MOD Vectors ALL'!N53*($E53=$F$1)</f>
        <v>0</v>
      </c>
      <c r="O53" s="80">
        <f>'MOD Vectors ALL'!O53*($E53=$F$1)</f>
        <v>0</v>
      </c>
      <c r="P53" s="80">
        <f>'MOD Vectors ALL'!P53*($E53=$F$1)</f>
        <v>0</v>
      </c>
      <c r="Q53" s="80">
        <f>'MOD Vectors ALL'!Q53*($E53=$F$1)</f>
        <v>0</v>
      </c>
      <c r="R53" s="80">
        <f>'MOD Vectors ALL'!R53*($E53=$F$1)</f>
        <v>0</v>
      </c>
      <c r="S53" s="80">
        <f>'MOD Vectors ALL'!S53*($E53=$F$1)</f>
        <v>0</v>
      </c>
      <c r="T53" s="80">
        <f>'MOD Vectors ALL'!T53*($E53=$F$1)</f>
        <v>0</v>
      </c>
      <c r="U53" s="80">
        <f>'MOD Vectors ALL'!U53*($E53=$F$1)</f>
        <v>0</v>
      </c>
      <c r="V53" s="80">
        <f>'MOD Vectors ALL'!V53*($E53=$F$1)</f>
        <v>0</v>
      </c>
      <c r="W53" s="80">
        <f>'MOD Vectors ALL'!W53*($E53=$F$1)</f>
        <v>0</v>
      </c>
      <c r="X53" s="80">
        <f>'MOD Vectors ALL'!X53*($E53=$F$1)</f>
        <v>0</v>
      </c>
      <c r="Y53" s="80">
        <f>'MOD Vectors ALL'!Y53*($E53=$F$1)</f>
        <v>0</v>
      </c>
      <c r="Z53" s="80">
        <f>'MOD Vectors ALL'!Z53*($E53=$F$1)</f>
        <v>0</v>
      </c>
      <c r="AA53" s="80">
        <f>'MOD Vectors ALL'!AA53*($E53=$F$1)</f>
        <v>0</v>
      </c>
      <c r="AB53" s="80">
        <f>'MOD Vectors ALL'!AB53*($E53=$F$1)</f>
        <v>0</v>
      </c>
      <c r="AC53" s="80">
        <f>'MOD Vectors ALL'!AC53*($E53=$F$1)</f>
        <v>0</v>
      </c>
      <c r="AD53" s="80">
        <f>'MOD Vectors ALL'!AD53*($E53=$F$1)</f>
        <v>0</v>
      </c>
      <c r="AE53" s="80">
        <f>'MOD Vectors ALL'!AE53*($E53=$F$1)</f>
        <v>0</v>
      </c>
      <c r="AF53" s="80">
        <f>'MOD Vectors ALL'!AF53*($E53=$F$1)</f>
        <v>0</v>
      </c>
      <c r="AG53" s="80">
        <f>'MOD Vectors ALL'!AG53*($E53=$F$1)</f>
        <v>0</v>
      </c>
      <c r="AH53" s="80">
        <f>'MOD Vectors ALL'!AH53*($E53=$F$1)</f>
        <v>0</v>
      </c>
      <c r="AI53" s="80">
        <f>'MOD Vectors ALL'!AI53*($E53=$F$1)</f>
        <v>0</v>
      </c>
      <c r="AJ53" s="80">
        <f>'MOD Vectors ALL'!AJ53*($E53=$F$1)</f>
        <v>0</v>
      </c>
      <c r="AK53" s="80">
        <f>'MOD Vectors ALL'!AK53*($E53=$F$1)</f>
        <v>0</v>
      </c>
      <c r="AL53" s="80">
        <f>'MOD Vectors ALL'!AL53*($E53=$F$1)</f>
        <v>0</v>
      </c>
      <c r="AM53" s="80">
        <f>'MOD Vectors ALL'!AM53*($E53=$F$1)</f>
        <v>0</v>
      </c>
      <c r="AN53" s="80">
        <f>'MOD Vectors ALL'!AN53*($E53=$F$1)</f>
        <v>0</v>
      </c>
      <c r="AO53" s="80">
        <f>'MOD Vectors ALL'!AO53*($E53=$F$1)</f>
        <v>0</v>
      </c>
      <c r="AP53" s="80">
        <f>'MOD Vectors ALL'!AP53*($E53=$F$1)</f>
        <v>0</v>
      </c>
      <c r="AQ53" s="80">
        <f>'MOD Vectors ALL'!AQ53*($E53=$F$1)</f>
        <v>0</v>
      </c>
      <c r="AR53" s="80">
        <f>'MOD Vectors ALL'!AR53*($E53=$F$1)</f>
        <v>0</v>
      </c>
      <c r="AS53" s="80">
        <f>'MOD Vectors ALL'!AS53*($E53=$F$1)</f>
        <v>0</v>
      </c>
      <c r="AT53" s="80">
        <f>'MOD Vectors ALL'!AT53*($E53=$F$1)</f>
        <v>0</v>
      </c>
      <c r="AU53" s="80">
        <f>'MOD Vectors ALL'!AU53*($E53=$F$1)</f>
        <v>0</v>
      </c>
      <c r="AV53" s="80">
        <f>'MOD Vectors ALL'!AV53*($E53=$F$1)</f>
        <v>0</v>
      </c>
      <c r="AW53" s="80">
        <f>'MOD Vectors ALL'!AW53*($E53=$F$1)</f>
        <v>0</v>
      </c>
      <c r="AX53" s="80">
        <f>'MOD Vectors ALL'!AX53*($E53=$F$1)</f>
        <v>0</v>
      </c>
      <c r="AY53" s="80">
        <f>'MOD Vectors ALL'!AY53*($E53=$F$1)</f>
        <v>0</v>
      </c>
      <c r="AZ53" s="80">
        <f>'MOD Vectors ALL'!AZ53*($E53=$F$1)</f>
        <v>0</v>
      </c>
      <c r="BA53" s="80">
        <f>'MOD Vectors ALL'!BA53*($E53=$F$1)</f>
        <v>0</v>
      </c>
      <c r="BB53" s="80">
        <f>'MOD Vectors ALL'!BB53*($E53=$F$1)</f>
        <v>0</v>
      </c>
      <c r="BC53" s="80">
        <f>'MOD Vectors ALL'!BC53*($E53=$F$1)</f>
        <v>0</v>
      </c>
      <c r="BD53" s="80">
        <f>'MOD Vectors ALL'!BD53*($E53=$F$1)</f>
        <v>0</v>
      </c>
      <c r="BE53" s="80">
        <f>'MOD Vectors ALL'!BE53*($E53=$F$1)</f>
        <v>0</v>
      </c>
      <c r="BF53" s="80">
        <f>'MOD Vectors ALL'!BF53*($E53=$F$1)</f>
        <v>0</v>
      </c>
      <c r="BG53" s="80">
        <f>'MOD Vectors ALL'!BG53*($E53=$F$1)</f>
        <v>0</v>
      </c>
      <c r="BH53" s="80">
        <f>'MOD Vectors ALL'!BH53*($E53=$F$1)</f>
        <v>0</v>
      </c>
      <c r="BI53" s="80">
        <f>'MOD Vectors ALL'!BI53*($E53=$F$1)</f>
        <v>0</v>
      </c>
      <c r="BJ53" s="80">
        <f>'MOD Vectors ALL'!BJ53*($E53=$F$1)</f>
        <v>0</v>
      </c>
      <c r="BK53" s="80">
        <f>'MOD Vectors ALL'!BK53*($E53=$F$1)</f>
        <v>0</v>
      </c>
      <c r="BL53" s="80">
        <f>'MOD Vectors ALL'!BL53*($E53=$F$1)</f>
        <v>0</v>
      </c>
      <c r="BM53" s="80">
        <f>'MOD Vectors ALL'!BM53*($E53=$F$1)</f>
        <v>0</v>
      </c>
      <c r="BN53" s="80">
        <f>'MOD Vectors ALL'!BN53*($E53=$F$1)</f>
        <v>0</v>
      </c>
      <c r="BO53" s="80">
        <f>'MOD Vectors ALL'!BO53*($E53=$F$1)</f>
        <v>0</v>
      </c>
      <c r="BP53" s="80">
        <f>'MOD Vectors ALL'!BP53*($E53=$F$1)</f>
        <v>0</v>
      </c>
      <c r="BQ53" s="80">
        <f>'MOD Vectors ALL'!BQ53*($E53=$F$1)</f>
        <v>0</v>
      </c>
      <c r="BR53" s="80">
        <f>'MOD Vectors ALL'!BR53*($E53=$F$1)</f>
        <v>0</v>
      </c>
      <c r="BS53" s="80">
        <f>'MOD Vectors ALL'!BS53*($E53=$F$1)</f>
        <v>0</v>
      </c>
      <c r="BT53" s="80">
        <f>'MOD Vectors ALL'!BT53*($E53=$F$1)</f>
        <v>0</v>
      </c>
      <c r="BU53" s="80">
        <f>'MOD Vectors ALL'!BU53*($E53=$F$1)</f>
        <v>0</v>
      </c>
      <c r="BV53" s="80">
        <f>'MOD Vectors ALL'!BV53*($E53=$F$1)</f>
        <v>0</v>
      </c>
      <c r="BW53" s="80">
        <f>'MOD Vectors ALL'!BW53*($E53=$F$1)</f>
        <v>0</v>
      </c>
      <c r="BX53" s="80">
        <f>'MOD Vectors ALL'!BX53*($E53=$F$1)</f>
        <v>0</v>
      </c>
      <c r="BY53" s="80">
        <f>'MOD Vectors ALL'!BY53*($E53=$F$1)</f>
        <v>0</v>
      </c>
      <c r="BZ53" s="80">
        <f>'MOD Vectors ALL'!BZ53*($E53=$F$1)</f>
        <v>0</v>
      </c>
      <c r="CA53" s="80">
        <f>'MOD Vectors ALL'!CA53*($E53=$F$1)</f>
        <v>0</v>
      </c>
      <c r="CB53" s="80">
        <f>'MOD Vectors ALL'!CB53*($E53=$F$1)</f>
        <v>0</v>
      </c>
      <c r="CC53" s="80">
        <f>'MOD Vectors ALL'!CC53*($E53=$F$1)</f>
        <v>0</v>
      </c>
      <c r="CD53" s="80">
        <f>'MOD Vectors ALL'!CD53*($E53=$F$1)</f>
        <v>0</v>
      </c>
      <c r="CE53" s="80">
        <f>'MOD Vectors ALL'!CE53*($E53=$F$1)</f>
        <v>0</v>
      </c>
      <c r="CF53" s="80">
        <f>'MOD Vectors ALL'!CF53*($E53=$F$1)</f>
        <v>0</v>
      </c>
      <c r="CG53" s="80">
        <f>'MOD Vectors ALL'!CG53*($E53=$F$1)</f>
        <v>0</v>
      </c>
      <c r="CH53" s="80">
        <f>'MOD Vectors ALL'!CH53*($E53=$F$1)</f>
        <v>0</v>
      </c>
      <c r="CI53" s="80">
        <f>'MOD Vectors ALL'!CI53*($E53=$F$1)</f>
        <v>0</v>
      </c>
      <c r="CJ53" s="80">
        <f>'MOD Vectors ALL'!CJ53*($E53=$F$1)</f>
        <v>0</v>
      </c>
      <c r="CK53" s="80">
        <f>'MOD Vectors ALL'!CK53*($E53=$F$1)</f>
        <v>0</v>
      </c>
      <c r="CL53" s="80">
        <f>'MOD Vectors ALL'!CL53*($E53=$F$1)</f>
        <v>0</v>
      </c>
      <c r="CM53" s="80">
        <f>'MOD Vectors ALL'!CM53*($E53=$F$1)</f>
        <v>0</v>
      </c>
      <c r="CN53" s="80">
        <f>'MOD Vectors ALL'!CN53*($E53=$F$1)</f>
        <v>0</v>
      </c>
      <c r="CO53" s="80">
        <f>'MOD Vectors ALL'!CO53*($E53=$F$1)</f>
        <v>0</v>
      </c>
      <c r="CP53" s="80">
        <f>'MOD Vectors ALL'!CP53*($E53=$F$1)</f>
        <v>0</v>
      </c>
      <c r="CQ53" s="80">
        <f>'MOD Vectors ALL'!CQ53*($E53=$F$1)</f>
        <v>0</v>
      </c>
      <c r="CR53" s="80">
        <f>'MOD Vectors ALL'!CR53*($E53=$F$1)</f>
        <v>0</v>
      </c>
      <c r="CS53" s="80">
        <f>'MOD Vectors ALL'!CS53*($E53=$F$1)</f>
        <v>0</v>
      </c>
      <c r="CT53" s="80">
        <f>'MOD Vectors ALL'!CT53*($E53=$F$1)</f>
        <v>0</v>
      </c>
      <c r="CU53" s="80">
        <f>'MOD Vectors ALL'!CU53*($E53=$F$1)</f>
        <v>0</v>
      </c>
      <c r="CV53" s="80">
        <f>'MOD Vectors ALL'!CV53*($E53=$F$1)</f>
        <v>0</v>
      </c>
      <c r="CW53" s="80">
        <f>'MOD Vectors ALL'!CW53*($E53=$F$1)</f>
        <v>0</v>
      </c>
      <c r="CX53" s="80">
        <f>'MOD Vectors ALL'!CX53*($E53=$F$1)</f>
        <v>0</v>
      </c>
      <c r="CY53" s="80">
        <f>'MOD Vectors ALL'!CY53*($E53=$F$1)</f>
        <v>0</v>
      </c>
      <c r="CZ53" s="80">
        <f>'MOD Vectors ALL'!CZ53*($E53=$F$1)</f>
        <v>0</v>
      </c>
      <c r="DA53" s="80">
        <f>'MOD Vectors ALL'!DA53*($E53=$F$1)</f>
        <v>0</v>
      </c>
      <c r="DB53" s="80">
        <f>'MOD Vectors ALL'!DB53*($E53=$F$1)</f>
        <v>0</v>
      </c>
      <c r="DC53" s="80">
        <f>'MOD Vectors ALL'!DC53*($E53=$F$1)</f>
        <v>0</v>
      </c>
      <c r="DD53" s="80">
        <f>'MOD Vectors ALL'!DD53*($E53=$F$1)</f>
        <v>0</v>
      </c>
      <c r="DE53" s="80">
        <f>'MOD Vectors ALL'!DE53*($E53=$F$1)</f>
        <v>0</v>
      </c>
      <c r="DF53" s="80">
        <f>'MOD Vectors ALL'!DF53*($E53=$F$1)</f>
        <v>0</v>
      </c>
      <c r="DG53" s="80">
        <f>'MOD Vectors ALL'!DG53*($E53=$F$1)</f>
        <v>0</v>
      </c>
      <c r="DH53" s="80">
        <f>'MOD Vectors ALL'!DH53*($E53=$F$1)</f>
        <v>0</v>
      </c>
      <c r="DI53" s="80">
        <f>'MOD Vectors ALL'!DI53*($E53=$F$1)</f>
        <v>0</v>
      </c>
      <c r="DJ53" s="80">
        <f>'MOD Vectors ALL'!DJ53*($E53=$F$1)</f>
        <v>0</v>
      </c>
      <c r="DK53" s="80">
        <f>'MOD Vectors ALL'!DK53*($E53=$F$1)</f>
        <v>0</v>
      </c>
      <c r="DL53" s="80">
        <f>'MOD Vectors ALL'!DL53*($E53=$F$1)</f>
        <v>0</v>
      </c>
      <c r="DM53" s="80">
        <f>'MOD Vectors ALL'!DM53*($E53=$F$1)</f>
        <v>0</v>
      </c>
      <c r="DN53" s="80">
        <f>'MOD Vectors ALL'!DN53*($E53=$F$1)</f>
        <v>0</v>
      </c>
      <c r="DO53" s="80">
        <f>'MOD Vectors ALL'!DO53*($E53=$F$1)</f>
        <v>0</v>
      </c>
      <c r="DP53" s="80">
        <f>'MOD Vectors ALL'!DP53*($E53=$F$1)</f>
        <v>0</v>
      </c>
      <c r="DQ53" s="80">
        <f>'MOD Vectors ALL'!DQ53*($E53=$F$1)</f>
        <v>0</v>
      </c>
    </row>
    <row r="54" spans="1:121" x14ac:dyDescent="0.2">
      <c r="A54">
        <v>433</v>
      </c>
      <c r="B54" t="s">
        <v>16</v>
      </c>
      <c r="C54" t="s">
        <v>369</v>
      </c>
      <c r="D54" t="s">
        <v>526</v>
      </c>
      <c r="E54" t="s">
        <v>523</v>
      </c>
      <c r="F54" t="s">
        <v>11</v>
      </c>
      <c r="G54">
        <v>0.56261700000000003</v>
      </c>
      <c r="H54">
        <v>0.29132599999999997</v>
      </c>
      <c r="I54" s="80">
        <f>'MOD Vectors ALL'!I54*($E54=$F$1)</f>
        <v>0</v>
      </c>
      <c r="J54" s="80">
        <f>'MOD Vectors ALL'!J54*($E54=$F$1)</f>
        <v>0</v>
      </c>
      <c r="K54" s="80">
        <f>'MOD Vectors ALL'!K54*($E54=$F$1)</f>
        <v>0</v>
      </c>
      <c r="L54" s="80">
        <f>'MOD Vectors ALL'!L54*($E54=$F$1)</f>
        <v>0</v>
      </c>
      <c r="M54" s="80">
        <f>'MOD Vectors ALL'!M54*($E54=$F$1)</f>
        <v>0</v>
      </c>
      <c r="N54" s="80">
        <f>'MOD Vectors ALL'!N54*($E54=$F$1)</f>
        <v>0</v>
      </c>
      <c r="O54" s="80">
        <f>'MOD Vectors ALL'!O54*($E54=$F$1)</f>
        <v>0</v>
      </c>
      <c r="P54" s="80">
        <f>'MOD Vectors ALL'!P54*($E54=$F$1)</f>
        <v>0</v>
      </c>
      <c r="Q54" s="80">
        <f>'MOD Vectors ALL'!Q54*($E54=$F$1)</f>
        <v>0</v>
      </c>
      <c r="R54" s="80">
        <f>'MOD Vectors ALL'!R54*($E54=$F$1)</f>
        <v>0</v>
      </c>
      <c r="S54" s="80">
        <f>'MOD Vectors ALL'!S54*($E54=$F$1)</f>
        <v>0</v>
      </c>
      <c r="T54" s="80">
        <f>'MOD Vectors ALL'!T54*($E54=$F$1)</f>
        <v>0</v>
      </c>
      <c r="U54" s="80">
        <f>'MOD Vectors ALL'!U54*($E54=$F$1)</f>
        <v>0</v>
      </c>
      <c r="V54" s="80">
        <f>'MOD Vectors ALL'!V54*($E54=$F$1)</f>
        <v>0</v>
      </c>
      <c r="W54" s="80">
        <f>'MOD Vectors ALL'!W54*($E54=$F$1)</f>
        <v>0</v>
      </c>
      <c r="X54" s="80">
        <f>'MOD Vectors ALL'!X54*($E54=$F$1)</f>
        <v>0</v>
      </c>
      <c r="Y54" s="80">
        <f>'MOD Vectors ALL'!Y54*($E54=$F$1)</f>
        <v>0</v>
      </c>
      <c r="Z54" s="80">
        <f>'MOD Vectors ALL'!Z54*($E54=$F$1)</f>
        <v>0</v>
      </c>
      <c r="AA54" s="80">
        <f>'MOD Vectors ALL'!AA54*($E54=$F$1)</f>
        <v>0</v>
      </c>
      <c r="AB54" s="80">
        <f>'MOD Vectors ALL'!AB54*($E54=$F$1)</f>
        <v>0</v>
      </c>
      <c r="AC54" s="80">
        <f>'MOD Vectors ALL'!AC54*($E54=$F$1)</f>
        <v>0</v>
      </c>
      <c r="AD54" s="80">
        <f>'MOD Vectors ALL'!AD54*($E54=$F$1)</f>
        <v>0</v>
      </c>
      <c r="AE54" s="80">
        <f>'MOD Vectors ALL'!AE54*($E54=$F$1)</f>
        <v>0</v>
      </c>
      <c r="AF54" s="80">
        <f>'MOD Vectors ALL'!AF54*($E54=$F$1)</f>
        <v>0</v>
      </c>
      <c r="AG54" s="80">
        <f>'MOD Vectors ALL'!AG54*($E54=$F$1)</f>
        <v>0</v>
      </c>
      <c r="AH54" s="80">
        <f>'MOD Vectors ALL'!AH54*($E54=$F$1)</f>
        <v>0</v>
      </c>
      <c r="AI54" s="80">
        <f>'MOD Vectors ALL'!AI54*($E54=$F$1)</f>
        <v>0</v>
      </c>
      <c r="AJ54" s="80">
        <f>'MOD Vectors ALL'!AJ54*($E54=$F$1)</f>
        <v>0</v>
      </c>
      <c r="AK54" s="80">
        <f>'MOD Vectors ALL'!AK54*($E54=$F$1)</f>
        <v>0</v>
      </c>
      <c r="AL54" s="80">
        <f>'MOD Vectors ALL'!AL54*($E54=$F$1)</f>
        <v>0</v>
      </c>
      <c r="AM54" s="80">
        <f>'MOD Vectors ALL'!AM54*($E54=$F$1)</f>
        <v>0</v>
      </c>
      <c r="AN54" s="80">
        <f>'MOD Vectors ALL'!AN54*($E54=$F$1)</f>
        <v>0</v>
      </c>
      <c r="AO54" s="80">
        <f>'MOD Vectors ALL'!AO54*($E54=$F$1)</f>
        <v>0</v>
      </c>
      <c r="AP54" s="80">
        <f>'MOD Vectors ALL'!AP54*($E54=$F$1)</f>
        <v>0</v>
      </c>
      <c r="AQ54" s="80">
        <f>'MOD Vectors ALL'!AQ54*($E54=$F$1)</f>
        <v>0</v>
      </c>
      <c r="AR54" s="80">
        <f>'MOD Vectors ALL'!AR54*($E54=$F$1)</f>
        <v>0</v>
      </c>
      <c r="AS54" s="80">
        <f>'MOD Vectors ALL'!AS54*($E54=$F$1)</f>
        <v>0</v>
      </c>
      <c r="AT54" s="80">
        <f>'MOD Vectors ALL'!AT54*($E54=$F$1)</f>
        <v>0</v>
      </c>
      <c r="AU54" s="80">
        <f>'MOD Vectors ALL'!AU54*($E54=$F$1)</f>
        <v>0</v>
      </c>
      <c r="AV54" s="80">
        <f>'MOD Vectors ALL'!AV54*($E54=$F$1)</f>
        <v>0</v>
      </c>
      <c r="AW54" s="80">
        <f>'MOD Vectors ALL'!AW54*($E54=$F$1)</f>
        <v>0</v>
      </c>
      <c r="AX54" s="80">
        <f>'MOD Vectors ALL'!AX54*($E54=$F$1)</f>
        <v>0</v>
      </c>
      <c r="AY54" s="80">
        <f>'MOD Vectors ALL'!AY54*($E54=$F$1)</f>
        <v>0</v>
      </c>
      <c r="AZ54" s="80">
        <f>'MOD Vectors ALL'!AZ54*($E54=$F$1)</f>
        <v>0</v>
      </c>
      <c r="BA54" s="80">
        <f>'MOD Vectors ALL'!BA54*($E54=$F$1)</f>
        <v>0</v>
      </c>
      <c r="BB54" s="80">
        <f>'MOD Vectors ALL'!BB54*($E54=$F$1)</f>
        <v>0</v>
      </c>
      <c r="BC54" s="80">
        <f>'MOD Vectors ALL'!BC54*($E54=$F$1)</f>
        <v>0</v>
      </c>
      <c r="BD54" s="80">
        <f>'MOD Vectors ALL'!BD54*($E54=$F$1)</f>
        <v>0</v>
      </c>
      <c r="BE54" s="80">
        <f>'MOD Vectors ALL'!BE54*($E54=$F$1)</f>
        <v>0</v>
      </c>
      <c r="BF54" s="80">
        <f>'MOD Vectors ALL'!BF54*($E54=$F$1)</f>
        <v>0</v>
      </c>
      <c r="BG54" s="80">
        <f>'MOD Vectors ALL'!BG54*($E54=$F$1)</f>
        <v>0</v>
      </c>
      <c r="BH54" s="80">
        <f>'MOD Vectors ALL'!BH54*($E54=$F$1)</f>
        <v>0</v>
      </c>
      <c r="BI54" s="80">
        <f>'MOD Vectors ALL'!BI54*($E54=$F$1)</f>
        <v>0</v>
      </c>
      <c r="BJ54" s="80">
        <f>'MOD Vectors ALL'!BJ54*($E54=$F$1)</f>
        <v>0</v>
      </c>
      <c r="BK54" s="80">
        <f>'MOD Vectors ALL'!BK54*($E54=$F$1)</f>
        <v>0</v>
      </c>
      <c r="BL54" s="80">
        <f>'MOD Vectors ALL'!BL54*($E54=$F$1)</f>
        <v>0</v>
      </c>
      <c r="BM54" s="80">
        <f>'MOD Vectors ALL'!BM54*($E54=$F$1)</f>
        <v>0</v>
      </c>
      <c r="BN54" s="80">
        <f>'MOD Vectors ALL'!BN54*($E54=$F$1)</f>
        <v>0</v>
      </c>
      <c r="BO54" s="80">
        <f>'MOD Vectors ALL'!BO54*($E54=$F$1)</f>
        <v>0</v>
      </c>
      <c r="BP54" s="80">
        <f>'MOD Vectors ALL'!BP54*($E54=$F$1)</f>
        <v>0</v>
      </c>
      <c r="BQ54" s="80">
        <f>'MOD Vectors ALL'!BQ54*($E54=$F$1)</f>
        <v>0</v>
      </c>
      <c r="BR54" s="80">
        <f>'MOD Vectors ALL'!BR54*($E54=$F$1)</f>
        <v>0</v>
      </c>
      <c r="BS54" s="80">
        <f>'MOD Vectors ALL'!BS54*($E54=$F$1)</f>
        <v>0</v>
      </c>
      <c r="BT54" s="80">
        <f>'MOD Vectors ALL'!BT54*($E54=$F$1)</f>
        <v>0</v>
      </c>
      <c r="BU54" s="80">
        <f>'MOD Vectors ALL'!BU54*($E54=$F$1)</f>
        <v>0</v>
      </c>
      <c r="BV54" s="80">
        <f>'MOD Vectors ALL'!BV54*($E54=$F$1)</f>
        <v>0</v>
      </c>
      <c r="BW54" s="80">
        <f>'MOD Vectors ALL'!BW54*($E54=$F$1)</f>
        <v>0</v>
      </c>
      <c r="BX54" s="80">
        <f>'MOD Vectors ALL'!BX54*($E54=$F$1)</f>
        <v>0</v>
      </c>
      <c r="BY54" s="80">
        <f>'MOD Vectors ALL'!BY54*($E54=$F$1)</f>
        <v>0</v>
      </c>
      <c r="BZ54" s="80">
        <f>'MOD Vectors ALL'!BZ54*($E54=$F$1)</f>
        <v>0</v>
      </c>
      <c r="CA54" s="80">
        <f>'MOD Vectors ALL'!CA54*($E54=$F$1)</f>
        <v>0</v>
      </c>
      <c r="CB54" s="80">
        <f>'MOD Vectors ALL'!CB54*($E54=$F$1)</f>
        <v>0</v>
      </c>
      <c r="CC54" s="80">
        <f>'MOD Vectors ALL'!CC54*($E54=$F$1)</f>
        <v>0</v>
      </c>
      <c r="CD54" s="80">
        <f>'MOD Vectors ALL'!CD54*($E54=$F$1)</f>
        <v>0</v>
      </c>
      <c r="CE54" s="80">
        <f>'MOD Vectors ALL'!CE54*($E54=$F$1)</f>
        <v>0</v>
      </c>
      <c r="CF54" s="80">
        <f>'MOD Vectors ALL'!CF54*($E54=$F$1)</f>
        <v>0</v>
      </c>
      <c r="CG54" s="80">
        <f>'MOD Vectors ALL'!CG54*($E54=$F$1)</f>
        <v>0</v>
      </c>
      <c r="CH54" s="80">
        <f>'MOD Vectors ALL'!CH54*($E54=$F$1)</f>
        <v>0</v>
      </c>
      <c r="CI54" s="80">
        <f>'MOD Vectors ALL'!CI54*($E54=$F$1)</f>
        <v>0</v>
      </c>
      <c r="CJ54" s="80">
        <f>'MOD Vectors ALL'!CJ54*($E54=$F$1)</f>
        <v>0</v>
      </c>
      <c r="CK54" s="80">
        <f>'MOD Vectors ALL'!CK54*($E54=$F$1)</f>
        <v>0</v>
      </c>
      <c r="CL54" s="80">
        <f>'MOD Vectors ALL'!CL54*($E54=$F$1)</f>
        <v>0</v>
      </c>
      <c r="CM54" s="80">
        <f>'MOD Vectors ALL'!CM54*($E54=$F$1)</f>
        <v>0</v>
      </c>
      <c r="CN54" s="80">
        <f>'MOD Vectors ALL'!CN54*($E54=$F$1)</f>
        <v>0</v>
      </c>
      <c r="CO54" s="80">
        <f>'MOD Vectors ALL'!CO54*($E54=$F$1)</f>
        <v>0</v>
      </c>
      <c r="CP54" s="80">
        <f>'MOD Vectors ALL'!CP54*($E54=$F$1)</f>
        <v>0</v>
      </c>
      <c r="CQ54" s="80">
        <f>'MOD Vectors ALL'!CQ54*($E54=$F$1)</f>
        <v>0</v>
      </c>
      <c r="CR54" s="80">
        <f>'MOD Vectors ALL'!CR54*($E54=$F$1)</f>
        <v>0</v>
      </c>
      <c r="CS54" s="80">
        <f>'MOD Vectors ALL'!CS54*($E54=$F$1)</f>
        <v>0</v>
      </c>
      <c r="CT54" s="80">
        <f>'MOD Vectors ALL'!CT54*($E54=$F$1)</f>
        <v>0</v>
      </c>
      <c r="CU54" s="80">
        <f>'MOD Vectors ALL'!CU54*($E54=$F$1)</f>
        <v>0</v>
      </c>
      <c r="CV54" s="80">
        <f>'MOD Vectors ALL'!CV54*($E54=$F$1)</f>
        <v>0</v>
      </c>
      <c r="CW54" s="80">
        <f>'MOD Vectors ALL'!CW54*($E54=$F$1)</f>
        <v>0</v>
      </c>
      <c r="CX54" s="80">
        <f>'MOD Vectors ALL'!CX54*($E54=$F$1)</f>
        <v>0</v>
      </c>
      <c r="CY54" s="80">
        <f>'MOD Vectors ALL'!CY54*($E54=$F$1)</f>
        <v>0</v>
      </c>
      <c r="CZ54" s="80">
        <f>'MOD Vectors ALL'!CZ54*($E54=$F$1)</f>
        <v>0</v>
      </c>
      <c r="DA54" s="80">
        <f>'MOD Vectors ALL'!DA54*($E54=$F$1)</f>
        <v>0</v>
      </c>
      <c r="DB54" s="80">
        <f>'MOD Vectors ALL'!DB54*($E54=$F$1)</f>
        <v>0</v>
      </c>
      <c r="DC54" s="80">
        <f>'MOD Vectors ALL'!DC54*($E54=$F$1)</f>
        <v>0</v>
      </c>
      <c r="DD54" s="80">
        <f>'MOD Vectors ALL'!DD54*($E54=$F$1)</f>
        <v>0</v>
      </c>
      <c r="DE54" s="80">
        <f>'MOD Vectors ALL'!DE54*($E54=$F$1)</f>
        <v>0</v>
      </c>
      <c r="DF54" s="80">
        <f>'MOD Vectors ALL'!DF54*($E54=$F$1)</f>
        <v>0</v>
      </c>
      <c r="DG54" s="80">
        <f>'MOD Vectors ALL'!DG54*($E54=$F$1)</f>
        <v>0</v>
      </c>
      <c r="DH54" s="80">
        <f>'MOD Vectors ALL'!DH54*($E54=$F$1)</f>
        <v>0</v>
      </c>
      <c r="DI54" s="80">
        <f>'MOD Vectors ALL'!DI54*($E54=$F$1)</f>
        <v>0</v>
      </c>
      <c r="DJ54" s="80">
        <f>'MOD Vectors ALL'!DJ54*($E54=$F$1)</f>
        <v>0</v>
      </c>
      <c r="DK54" s="80">
        <f>'MOD Vectors ALL'!DK54*($E54=$F$1)</f>
        <v>0</v>
      </c>
      <c r="DL54" s="80">
        <f>'MOD Vectors ALL'!DL54*($E54=$F$1)</f>
        <v>0</v>
      </c>
      <c r="DM54" s="80">
        <f>'MOD Vectors ALL'!DM54*($E54=$F$1)</f>
        <v>0</v>
      </c>
      <c r="DN54" s="80">
        <f>'MOD Vectors ALL'!DN54*($E54=$F$1)</f>
        <v>0</v>
      </c>
      <c r="DO54" s="80">
        <f>'MOD Vectors ALL'!DO54*($E54=$F$1)</f>
        <v>0</v>
      </c>
      <c r="DP54" s="80">
        <f>'MOD Vectors ALL'!DP54*($E54=$F$1)</f>
        <v>0</v>
      </c>
      <c r="DQ54" s="80">
        <f>'MOD Vectors ALL'!DQ54*($E54=$F$1)</f>
        <v>0</v>
      </c>
    </row>
    <row r="55" spans="1:121" x14ac:dyDescent="0.2">
      <c r="A55">
        <v>435</v>
      </c>
      <c r="B55" t="s">
        <v>16</v>
      </c>
      <c r="C55" t="s">
        <v>369</v>
      </c>
      <c r="D55" t="s">
        <v>526</v>
      </c>
      <c r="E55" t="s">
        <v>523</v>
      </c>
      <c r="F55" t="s">
        <v>12</v>
      </c>
      <c r="G55">
        <v>0.49225799999999997</v>
      </c>
      <c r="H55">
        <v>0.29210399999999997</v>
      </c>
      <c r="I55" s="80">
        <f>'MOD Vectors ALL'!I55*($E55=$F$1)</f>
        <v>0</v>
      </c>
      <c r="J55" s="80">
        <f>'MOD Vectors ALL'!J55*($E55=$F$1)</f>
        <v>0</v>
      </c>
      <c r="K55" s="80">
        <f>'MOD Vectors ALL'!K55*($E55=$F$1)</f>
        <v>0</v>
      </c>
      <c r="L55" s="80">
        <f>'MOD Vectors ALL'!L55*($E55=$F$1)</f>
        <v>0</v>
      </c>
      <c r="M55" s="80">
        <f>'MOD Vectors ALL'!M55*($E55=$F$1)</f>
        <v>0</v>
      </c>
      <c r="N55" s="80">
        <f>'MOD Vectors ALL'!N55*($E55=$F$1)</f>
        <v>0</v>
      </c>
      <c r="O55" s="80">
        <f>'MOD Vectors ALL'!O55*($E55=$F$1)</f>
        <v>0</v>
      </c>
      <c r="P55" s="80">
        <f>'MOD Vectors ALL'!P55*($E55=$F$1)</f>
        <v>0</v>
      </c>
      <c r="Q55" s="80">
        <f>'MOD Vectors ALL'!Q55*($E55=$F$1)</f>
        <v>0</v>
      </c>
      <c r="R55" s="80">
        <f>'MOD Vectors ALL'!R55*($E55=$F$1)</f>
        <v>0</v>
      </c>
      <c r="S55" s="80">
        <f>'MOD Vectors ALL'!S55*($E55=$F$1)</f>
        <v>0</v>
      </c>
      <c r="T55" s="80">
        <f>'MOD Vectors ALL'!T55*($E55=$F$1)</f>
        <v>0</v>
      </c>
      <c r="U55" s="80">
        <f>'MOD Vectors ALL'!U55*($E55=$F$1)</f>
        <v>0</v>
      </c>
      <c r="V55" s="80">
        <f>'MOD Vectors ALL'!V55*($E55=$F$1)</f>
        <v>0</v>
      </c>
      <c r="W55" s="80">
        <f>'MOD Vectors ALL'!W55*($E55=$F$1)</f>
        <v>0</v>
      </c>
      <c r="X55" s="80">
        <f>'MOD Vectors ALL'!X55*($E55=$F$1)</f>
        <v>0</v>
      </c>
      <c r="Y55" s="80">
        <f>'MOD Vectors ALL'!Y55*($E55=$F$1)</f>
        <v>0</v>
      </c>
      <c r="Z55" s="80">
        <f>'MOD Vectors ALL'!Z55*($E55=$F$1)</f>
        <v>0</v>
      </c>
      <c r="AA55" s="80">
        <f>'MOD Vectors ALL'!AA55*($E55=$F$1)</f>
        <v>0</v>
      </c>
      <c r="AB55" s="80">
        <f>'MOD Vectors ALL'!AB55*($E55=$F$1)</f>
        <v>0</v>
      </c>
      <c r="AC55" s="80">
        <f>'MOD Vectors ALL'!AC55*($E55=$F$1)</f>
        <v>0</v>
      </c>
      <c r="AD55" s="80">
        <f>'MOD Vectors ALL'!AD55*($E55=$F$1)</f>
        <v>0</v>
      </c>
      <c r="AE55" s="80">
        <f>'MOD Vectors ALL'!AE55*($E55=$F$1)</f>
        <v>0</v>
      </c>
      <c r="AF55" s="80">
        <f>'MOD Vectors ALL'!AF55*($E55=$F$1)</f>
        <v>0</v>
      </c>
      <c r="AG55" s="80">
        <f>'MOD Vectors ALL'!AG55*($E55=$F$1)</f>
        <v>0</v>
      </c>
      <c r="AH55" s="80">
        <f>'MOD Vectors ALL'!AH55*($E55=$F$1)</f>
        <v>0</v>
      </c>
      <c r="AI55" s="80">
        <f>'MOD Vectors ALL'!AI55*($E55=$F$1)</f>
        <v>0</v>
      </c>
      <c r="AJ55" s="80">
        <f>'MOD Vectors ALL'!AJ55*($E55=$F$1)</f>
        <v>0</v>
      </c>
      <c r="AK55" s="80">
        <f>'MOD Vectors ALL'!AK55*($E55=$F$1)</f>
        <v>0</v>
      </c>
      <c r="AL55" s="80">
        <f>'MOD Vectors ALL'!AL55*($E55=$F$1)</f>
        <v>0</v>
      </c>
      <c r="AM55" s="80">
        <f>'MOD Vectors ALL'!AM55*($E55=$F$1)</f>
        <v>0</v>
      </c>
      <c r="AN55" s="80">
        <f>'MOD Vectors ALL'!AN55*($E55=$F$1)</f>
        <v>0</v>
      </c>
      <c r="AO55" s="80">
        <f>'MOD Vectors ALL'!AO55*($E55=$F$1)</f>
        <v>0</v>
      </c>
      <c r="AP55" s="80">
        <f>'MOD Vectors ALL'!AP55*($E55=$F$1)</f>
        <v>0</v>
      </c>
      <c r="AQ55" s="80">
        <f>'MOD Vectors ALL'!AQ55*($E55=$F$1)</f>
        <v>0</v>
      </c>
      <c r="AR55" s="80">
        <f>'MOD Vectors ALL'!AR55*($E55=$F$1)</f>
        <v>0</v>
      </c>
      <c r="AS55" s="80">
        <f>'MOD Vectors ALL'!AS55*($E55=$F$1)</f>
        <v>0</v>
      </c>
      <c r="AT55" s="80">
        <f>'MOD Vectors ALL'!AT55*($E55=$F$1)</f>
        <v>0</v>
      </c>
      <c r="AU55" s="80">
        <f>'MOD Vectors ALL'!AU55*($E55=$F$1)</f>
        <v>0</v>
      </c>
      <c r="AV55" s="80">
        <f>'MOD Vectors ALL'!AV55*($E55=$F$1)</f>
        <v>0</v>
      </c>
      <c r="AW55" s="80">
        <f>'MOD Vectors ALL'!AW55*($E55=$F$1)</f>
        <v>0</v>
      </c>
      <c r="AX55" s="80">
        <f>'MOD Vectors ALL'!AX55*($E55=$F$1)</f>
        <v>0</v>
      </c>
      <c r="AY55" s="80">
        <f>'MOD Vectors ALL'!AY55*($E55=$F$1)</f>
        <v>0</v>
      </c>
      <c r="AZ55" s="80">
        <f>'MOD Vectors ALL'!AZ55*($E55=$F$1)</f>
        <v>0</v>
      </c>
      <c r="BA55" s="80">
        <f>'MOD Vectors ALL'!BA55*($E55=$F$1)</f>
        <v>0</v>
      </c>
      <c r="BB55" s="80">
        <f>'MOD Vectors ALL'!BB55*($E55=$F$1)</f>
        <v>0</v>
      </c>
      <c r="BC55" s="80">
        <f>'MOD Vectors ALL'!BC55*($E55=$F$1)</f>
        <v>0</v>
      </c>
      <c r="BD55" s="80">
        <f>'MOD Vectors ALL'!BD55*($E55=$F$1)</f>
        <v>0</v>
      </c>
      <c r="BE55" s="80">
        <f>'MOD Vectors ALL'!BE55*($E55=$F$1)</f>
        <v>0</v>
      </c>
      <c r="BF55" s="80">
        <f>'MOD Vectors ALL'!BF55*($E55=$F$1)</f>
        <v>0</v>
      </c>
      <c r="BG55" s="80">
        <f>'MOD Vectors ALL'!BG55*($E55=$F$1)</f>
        <v>0</v>
      </c>
      <c r="BH55" s="80">
        <f>'MOD Vectors ALL'!BH55*($E55=$F$1)</f>
        <v>0</v>
      </c>
      <c r="BI55" s="80">
        <f>'MOD Vectors ALL'!BI55*($E55=$F$1)</f>
        <v>0</v>
      </c>
      <c r="BJ55" s="80">
        <f>'MOD Vectors ALL'!BJ55*($E55=$F$1)</f>
        <v>0</v>
      </c>
      <c r="BK55" s="80">
        <f>'MOD Vectors ALL'!BK55*($E55=$F$1)</f>
        <v>0</v>
      </c>
      <c r="BL55" s="80">
        <f>'MOD Vectors ALL'!BL55*($E55=$F$1)</f>
        <v>0</v>
      </c>
      <c r="BM55" s="80">
        <f>'MOD Vectors ALL'!BM55*($E55=$F$1)</f>
        <v>0</v>
      </c>
      <c r="BN55" s="80">
        <f>'MOD Vectors ALL'!BN55*($E55=$F$1)</f>
        <v>0</v>
      </c>
      <c r="BO55" s="80">
        <f>'MOD Vectors ALL'!BO55*($E55=$F$1)</f>
        <v>0</v>
      </c>
      <c r="BP55" s="80">
        <f>'MOD Vectors ALL'!BP55*($E55=$F$1)</f>
        <v>0</v>
      </c>
      <c r="BQ55" s="80">
        <f>'MOD Vectors ALL'!BQ55*($E55=$F$1)</f>
        <v>0</v>
      </c>
      <c r="BR55" s="80">
        <f>'MOD Vectors ALL'!BR55*($E55=$F$1)</f>
        <v>0</v>
      </c>
      <c r="BS55" s="80">
        <f>'MOD Vectors ALL'!BS55*($E55=$F$1)</f>
        <v>0</v>
      </c>
      <c r="BT55" s="80">
        <f>'MOD Vectors ALL'!BT55*($E55=$F$1)</f>
        <v>0</v>
      </c>
      <c r="BU55" s="80">
        <f>'MOD Vectors ALL'!BU55*($E55=$F$1)</f>
        <v>0</v>
      </c>
      <c r="BV55" s="80">
        <f>'MOD Vectors ALL'!BV55*($E55=$F$1)</f>
        <v>0</v>
      </c>
      <c r="BW55" s="80">
        <f>'MOD Vectors ALL'!BW55*($E55=$F$1)</f>
        <v>0</v>
      </c>
      <c r="BX55" s="80">
        <f>'MOD Vectors ALL'!BX55*($E55=$F$1)</f>
        <v>0</v>
      </c>
      <c r="BY55" s="80">
        <f>'MOD Vectors ALL'!BY55*($E55=$F$1)</f>
        <v>0</v>
      </c>
      <c r="BZ55" s="80">
        <f>'MOD Vectors ALL'!BZ55*($E55=$F$1)</f>
        <v>0</v>
      </c>
      <c r="CA55" s="80">
        <f>'MOD Vectors ALL'!CA55*($E55=$F$1)</f>
        <v>0</v>
      </c>
      <c r="CB55" s="80">
        <f>'MOD Vectors ALL'!CB55*($E55=$F$1)</f>
        <v>0</v>
      </c>
      <c r="CC55" s="80">
        <f>'MOD Vectors ALL'!CC55*($E55=$F$1)</f>
        <v>0</v>
      </c>
      <c r="CD55" s="80">
        <f>'MOD Vectors ALL'!CD55*($E55=$F$1)</f>
        <v>0</v>
      </c>
      <c r="CE55" s="80">
        <f>'MOD Vectors ALL'!CE55*($E55=$F$1)</f>
        <v>0</v>
      </c>
      <c r="CF55" s="80">
        <f>'MOD Vectors ALL'!CF55*($E55=$F$1)</f>
        <v>0</v>
      </c>
      <c r="CG55" s="80">
        <f>'MOD Vectors ALL'!CG55*($E55=$F$1)</f>
        <v>0</v>
      </c>
      <c r="CH55" s="80">
        <f>'MOD Vectors ALL'!CH55*($E55=$F$1)</f>
        <v>0</v>
      </c>
      <c r="CI55" s="80">
        <f>'MOD Vectors ALL'!CI55*($E55=$F$1)</f>
        <v>0</v>
      </c>
      <c r="CJ55" s="80">
        <f>'MOD Vectors ALL'!CJ55*($E55=$F$1)</f>
        <v>0</v>
      </c>
      <c r="CK55" s="80">
        <f>'MOD Vectors ALL'!CK55*($E55=$F$1)</f>
        <v>0</v>
      </c>
      <c r="CL55" s="80">
        <f>'MOD Vectors ALL'!CL55*($E55=$F$1)</f>
        <v>0</v>
      </c>
      <c r="CM55" s="80">
        <f>'MOD Vectors ALL'!CM55*($E55=$F$1)</f>
        <v>0</v>
      </c>
      <c r="CN55" s="80">
        <f>'MOD Vectors ALL'!CN55*($E55=$F$1)</f>
        <v>0</v>
      </c>
      <c r="CO55" s="80">
        <f>'MOD Vectors ALL'!CO55*($E55=$F$1)</f>
        <v>0</v>
      </c>
      <c r="CP55" s="80">
        <f>'MOD Vectors ALL'!CP55*($E55=$F$1)</f>
        <v>0</v>
      </c>
      <c r="CQ55" s="80">
        <f>'MOD Vectors ALL'!CQ55*($E55=$F$1)</f>
        <v>0</v>
      </c>
      <c r="CR55" s="80">
        <f>'MOD Vectors ALL'!CR55*($E55=$F$1)</f>
        <v>0</v>
      </c>
      <c r="CS55" s="80">
        <f>'MOD Vectors ALL'!CS55*($E55=$F$1)</f>
        <v>0</v>
      </c>
      <c r="CT55" s="80">
        <f>'MOD Vectors ALL'!CT55*($E55=$F$1)</f>
        <v>0</v>
      </c>
      <c r="CU55" s="80">
        <f>'MOD Vectors ALL'!CU55*($E55=$F$1)</f>
        <v>0</v>
      </c>
      <c r="CV55" s="80">
        <f>'MOD Vectors ALL'!CV55*($E55=$F$1)</f>
        <v>0</v>
      </c>
      <c r="CW55" s="80">
        <f>'MOD Vectors ALL'!CW55*($E55=$F$1)</f>
        <v>0</v>
      </c>
      <c r="CX55" s="80">
        <f>'MOD Vectors ALL'!CX55*($E55=$F$1)</f>
        <v>0</v>
      </c>
      <c r="CY55" s="80">
        <f>'MOD Vectors ALL'!CY55*($E55=$F$1)</f>
        <v>0</v>
      </c>
      <c r="CZ55" s="80">
        <f>'MOD Vectors ALL'!CZ55*($E55=$F$1)</f>
        <v>0</v>
      </c>
      <c r="DA55" s="80">
        <f>'MOD Vectors ALL'!DA55*($E55=$F$1)</f>
        <v>0</v>
      </c>
      <c r="DB55" s="80">
        <f>'MOD Vectors ALL'!DB55*($E55=$F$1)</f>
        <v>0</v>
      </c>
      <c r="DC55" s="80">
        <f>'MOD Vectors ALL'!DC55*($E55=$F$1)</f>
        <v>0</v>
      </c>
      <c r="DD55" s="80">
        <f>'MOD Vectors ALL'!DD55*($E55=$F$1)</f>
        <v>0</v>
      </c>
      <c r="DE55" s="80">
        <f>'MOD Vectors ALL'!DE55*($E55=$F$1)</f>
        <v>0</v>
      </c>
      <c r="DF55" s="80">
        <f>'MOD Vectors ALL'!DF55*($E55=$F$1)</f>
        <v>0</v>
      </c>
      <c r="DG55" s="80">
        <f>'MOD Vectors ALL'!DG55*($E55=$F$1)</f>
        <v>0</v>
      </c>
      <c r="DH55" s="80">
        <f>'MOD Vectors ALL'!DH55*($E55=$F$1)</f>
        <v>0</v>
      </c>
      <c r="DI55" s="80">
        <f>'MOD Vectors ALL'!DI55*($E55=$F$1)</f>
        <v>0</v>
      </c>
      <c r="DJ55" s="80">
        <f>'MOD Vectors ALL'!DJ55*($E55=$F$1)</f>
        <v>0</v>
      </c>
      <c r="DK55" s="80">
        <f>'MOD Vectors ALL'!DK55*($E55=$F$1)</f>
        <v>0</v>
      </c>
      <c r="DL55" s="80">
        <f>'MOD Vectors ALL'!DL55*($E55=$F$1)</f>
        <v>0</v>
      </c>
      <c r="DM55" s="80">
        <f>'MOD Vectors ALL'!DM55*($E55=$F$1)</f>
        <v>0</v>
      </c>
      <c r="DN55" s="80">
        <f>'MOD Vectors ALL'!DN55*($E55=$F$1)</f>
        <v>0</v>
      </c>
      <c r="DO55" s="80">
        <f>'MOD Vectors ALL'!DO55*($E55=$F$1)</f>
        <v>0</v>
      </c>
      <c r="DP55" s="80">
        <f>'MOD Vectors ALL'!DP55*($E55=$F$1)</f>
        <v>0</v>
      </c>
      <c r="DQ55" s="80">
        <f>'MOD Vectors ALL'!DQ55*($E55=$F$1)</f>
        <v>0</v>
      </c>
    </row>
    <row r="56" spans="1:121" x14ac:dyDescent="0.2">
      <c r="A56">
        <v>436</v>
      </c>
      <c r="B56" t="s">
        <v>16</v>
      </c>
      <c r="C56" t="s">
        <v>369</v>
      </c>
      <c r="D56" t="s">
        <v>526</v>
      </c>
      <c r="E56" t="s">
        <v>523</v>
      </c>
      <c r="F56" t="s">
        <v>13</v>
      </c>
      <c r="G56">
        <v>0.460984</v>
      </c>
      <c r="H56">
        <v>0.32369500000000001</v>
      </c>
      <c r="I56" s="80">
        <f>'MOD Vectors ALL'!I56*($E56=$F$1)</f>
        <v>0</v>
      </c>
      <c r="J56" s="80">
        <f>'MOD Vectors ALL'!J56*($E56=$F$1)</f>
        <v>0</v>
      </c>
      <c r="K56" s="80">
        <f>'MOD Vectors ALL'!K56*($E56=$F$1)</f>
        <v>0</v>
      </c>
      <c r="L56" s="80">
        <f>'MOD Vectors ALL'!L56*($E56=$F$1)</f>
        <v>0</v>
      </c>
      <c r="M56" s="80">
        <f>'MOD Vectors ALL'!M56*($E56=$F$1)</f>
        <v>0</v>
      </c>
      <c r="N56" s="80">
        <f>'MOD Vectors ALL'!N56*($E56=$F$1)</f>
        <v>0</v>
      </c>
      <c r="O56" s="80">
        <f>'MOD Vectors ALL'!O56*($E56=$F$1)</f>
        <v>0</v>
      </c>
      <c r="P56" s="80">
        <f>'MOD Vectors ALL'!P56*($E56=$F$1)</f>
        <v>0</v>
      </c>
      <c r="Q56" s="80">
        <f>'MOD Vectors ALL'!Q56*($E56=$F$1)</f>
        <v>0</v>
      </c>
      <c r="R56" s="80">
        <f>'MOD Vectors ALL'!R56*($E56=$F$1)</f>
        <v>0</v>
      </c>
      <c r="S56" s="80">
        <f>'MOD Vectors ALL'!S56*($E56=$F$1)</f>
        <v>0</v>
      </c>
      <c r="T56" s="80">
        <f>'MOD Vectors ALL'!T56*($E56=$F$1)</f>
        <v>0</v>
      </c>
      <c r="U56" s="80">
        <f>'MOD Vectors ALL'!U56*($E56=$F$1)</f>
        <v>0</v>
      </c>
      <c r="V56" s="80">
        <f>'MOD Vectors ALL'!V56*($E56=$F$1)</f>
        <v>0</v>
      </c>
      <c r="W56" s="80">
        <f>'MOD Vectors ALL'!W56*($E56=$F$1)</f>
        <v>0</v>
      </c>
      <c r="X56" s="80">
        <f>'MOD Vectors ALL'!X56*($E56=$F$1)</f>
        <v>0</v>
      </c>
      <c r="Y56" s="80">
        <f>'MOD Vectors ALL'!Y56*($E56=$F$1)</f>
        <v>0</v>
      </c>
      <c r="Z56" s="80">
        <f>'MOD Vectors ALL'!Z56*($E56=$F$1)</f>
        <v>0</v>
      </c>
      <c r="AA56" s="80">
        <f>'MOD Vectors ALL'!AA56*($E56=$F$1)</f>
        <v>0</v>
      </c>
      <c r="AB56" s="80">
        <f>'MOD Vectors ALL'!AB56*($E56=$F$1)</f>
        <v>0</v>
      </c>
      <c r="AC56" s="80">
        <f>'MOD Vectors ALL'!AC56*($E56=$F$1)</f>
        <v>0</v>
      </c>
      <c r="AD56" s="80">
        <f>'MOD Vectors ALL'!AD56*($E56=$F$1)</f>
        <v>0</v>
      </c>
      <c r="AE56" s="80">
        <f>'MOD Vectors ALL'!AE56*($E56=$F$1)</f>
        <v>0</v>
      </c>
      <c r="AF56" s="80">
        <f>'MOD Vectors ALL'!AF56*($E56=$F$1)</f>
        <v>0</v>
      </c>
      <c r="AG56" s="80">
        <f>'MOD Vectors ALL'!AG56*($E56=$F$1)</f>
        <v>0</v>
      </c>
      <c r="AH56" s="80">
        <f>'MOD Vectors ALL'!AH56*($E56=$F$1)</f>
        <v>0</v>
      </c>
      <c r="AI56" s="80">
        <f>'MOD Vectors ALL'!AI56*($E56=$F$1)</f>
        <v>0</v>
      </c>
      <c r="AJ56" s="80">
        <f>'MOD Vectors ALL'!AJ56*($E56=$F$1)</f>
        <v>0</v>
      </c>
      <c r="AK56" s="80">
        <f>'MOD Vectors ALL'!AK56*($E56=$F$1)</f>
        <v>0</v>
      </c>
      <c r="AL56" s="80">
        <f>'MOD Vectors ALL'!AL56*($E56=$F$1)</f>
        <v>0</v>
      </c>
      <c r="AM56" s="80">
        <f>'MOD Vectors ALL'!AM56*($E56=$F$1)</f>
        <v>0</v>
      </c>
      <c r="AN56" s="80">
        <f>'MOD Vectors ALL'!AN56*($E56=$F$1)</f>
        <v>0</v>
      </c>
      <c r="AO56" s="80">
        <f>'MOD Vectors ALL'!AO56*($E56=$F$1)</f>
        <v>0</v>
      </c>
      <c r="AP56" s="80">
        <f>'MOD Vectors ALL'!AP56*($E56=$F$1)</f>
        <v>0</v>
      </c>
      <c r="AQ56" s="80">
        <f>'MOD Vectors ALL'!AQ56*($E56=$F$1)</f>
        <v>0</v>
      </c>
      <c r="AR56" s="80">
        <f>'MOD Vectors ALL'!AR56*($E56=$F$1)</f>
        <v>0</v>
      </c>
      <c r="AS56" s="80">
        <f>'MOD Vectors ALL'!AS56*($E56=$F$1)</f>
        <v>0</v>
      </c>
      <c r="AT56" s="80">
        <f>'MOD Vectors ALL'!AT56*($E56=$F$1)</f>
        <v>0</v>
      </c>
      <c r="AU56" s="80">
        <f>'MOD Vectors ALL'!AU56*($E56=$F$1)</f>
        <v>0</v>
      </c>
      <c r="AV56" s="80">
        <f>'MOD Vectors ALL'!AV56*($E56=$F$1)</f>
        <v>0</v>
      </c>
      <c r="AW56" s="80">
        <f>'MOD Vectors ALL'!AW56*($E56=$F$1)</f>
        <v>0</v>
      </c>
      <c r="AX56" s="80">
        <f>'MOD Vectors ALL'!AX56*($E56=$F$1)</f>
        <v>0</v>
      </c>
      <c r="AY56" s="80">
        <f>'MOD Vectors ALL'!AY56*($E56=$F$1)</f>
        <v>0</v>
      </c>
      <c r="AZ56" s="80">
        <f>'MOD Vectors ALL'!AZ56*($E56=$F$1)</f>
        <v>0</v>
      </c>
      <c r="BA56" s="80">
        <f>'MOD Vectors ALL'!BA56*($E56=$F$1)</f>
        <v>0</v>
      </c>
      <c r="BB56" s="80">
        <f>'MOD Vectors ALL'!BB56*($E56=$F$1)</f>
        <v>0</v>
      </c>
      <c r="BC56" s="80">
        <f>'MOD Vectors ALL'!BC56*($E56=$F$1)</f>
        <v>0</v>
      </c>
      <c r="BD56" s="80">
        <f>'MOD Vectors ALL'!BD56*($E56=$F$1)</f>
        <v>0</v>
      </c>
      <c r="BE56" s="80">
        <f>'MOD Vectors ALL'!BE56*($E56=$F$1)</f>
        <v>0</v>
      </c>
      <c r="BF56" s="80">
        <f>'MOD Vectors ALL'!BF56*($E56=$F$1)</f>
        <v>0</v>
      </c>
      <c r="BG56" s="80">
        <f>'MOD Vectors ALL'!BG56*($E56=$F$1)</f>
        <v>0</v>
      </c>
      <c r="BH56" s="80">
        <f>'MOD Vectors ALL'!BH56*($E56=$F$1)</f>
        <v>0</v>
      </c>
      <c r="BI56" s="80">
        <f>'MOD Vectors ALL'!BI56*($E56=$F$1)</f>
        <v>0</v>
      </c>
      <c r="BJ56" s="80">
        <f>'MOD Vectors ALL'!BJ56*($E56=$F$1)</f>
        <v>0</v>
      </c>
      <c r="BK56" s="80">
        <f>'MOD Vectors ALL'!BK56*($E56=$F$1)</f>
        <v>0</v>
      </c>
      <c r="BL56" s="80">
        <f>'MOD Vectors ALL'!BL56*($E56=$F$1)</f>
        <v>0</v>
      </c>
      <c r="BM56" s="80">
        <f>'MOD Vectors ALL'!BM56*($E56=$F$1)</f>
        <v>0</v>
      </c>
      <c r="BN56" s="80">
        <f>'MOD Vectors ALL'!BN56*($E56=$F$1)</f>
        <v>0</v>
      </c>
      <c r="BO56" s="80">
        <f>'MOD Vectors ALL'!BO56*($E56=$F$1)</f>
        <v>0</v>
      </c>
      <c r="BP56" s="80">
        <f>'MOD Vectors ALL'!BP56*($E56=$F$1)</f>
        <v>0</v>
      </c>
      <c r="BQ56" s="80">
        <f>'MOD Vectors ALL'!BQ56*($E56=$F$1)</f>
        <v>0</v>
      </c>
      <c r="BR56" s="80">
        <f>'MOD Vectors ALL'!BR56*($E56=$F$1)</f>
        <v>0</v>
      </c>
      <c r="BS56" s="80">
        <f>'MOD Vectors ALL'!BS56*($E56=$F$1)</f>
        <v>0</v>
      </c>
      <c r="BT56" s="80">
        <f>'MOD Vectors ALL'!BT56*($E56=$F$1)</f>
        <v>0</v>
      </c>
      <c r="BU56" s="80">
        <f>'MOD Vectors ALL'!BU56*($E56=$F$1)</f>
        <v>0</v>
      </c>
      <c r="BV56" s="80">
        <f>'MOD Vectors ALL'!BV56*($E56=$F$1)</f>
        <v>0</v>
      </c>
      <c r="BW56" s="80">
        <f>'MOD Vectors ALL'!BW56*($E56=$F$1)</f>
        <v>0</v>
      </c>
      <c r="BX56" s="80">
        <f>'MOD Vectors ALL'!BX56*($E56=$F$1)</f>
        <v>0</v>
      </c>
      <c r="BY56" s="80">
        <f>'MOD Vectors ALL'!BY56*($E56=$F$1)</f>
        <v>0</v>
      </c>
      <c r="BZ56" s="80">
        <f>'MOD Vectors ALL'!BZ56*($E56=$F$1)</f>
        <v>0</v>
      </c>
      <c r="CA56" s="80">
        <f>'MOD Vectors ALL'!CA56*($E56=$F$1)</f>
        <v>0</v>
      </c>
      <c r="CB56" s="80">
        <f>'MOD Vectors ALL'!CB56*($E56=$F$1)</f>
        <v>0</v>
      </c>
      <c r="CC56" s="80">
        <f>'MOD Vectors ALL'!CC56*($E56=$F$1)</f>
        <v>0</v>
      </c>
      <c r="CD56" s="80">
        <f>'MOD Vectors ALL'!CD56*($E56=$F$1)</f>
        <v>0</v>
      </c>
      <c r="CE56" s="80">
        <f>'MOD Vectors ALL'!CE56*($E56=$F$1)</f>
        <v>0</v>
      </c>
      <c r="CF56" s="80">
        <f>'MOD Vectors ALL'!CF56*($E56=$F$1)</f>
        <v>0</v>
      </c>
      <c r="CG56" s="80">
        <f>'MOD Vectors ALL'!CG56*($E56=$F$1)</f>
        <v>0</v>
      </c>
      <c r="CH56" s="80">
        <f>'MOD Vectors ALL'!CH56*($E56=$F$1)</f>
        <v>0</v>
      </c>
      <c r="CI56" s="80">
        <f>'MOD Vectors ALL'!CI56*($E56=$F$1)</f>
        <v>0</v>
      </c>
      <c r="CJ56" s="80">
        <f>'MOD Vectors ALL'!CJ56*($E56=$F$1)</f>
        <v>0</v>
      </c>
      <c r="CK56" s="80">
        <f>'MOD Vectors ALL'!CK56*($E56=$F$1)</f>
        <v>0</v>
      </c>
      <c r="CL56" s="80">
        <f>'MOD Vectors ALL'!CL56*($E56=$F$1)</f>
        <v>0</v>
      </c>
      <c r="CM56" s="80">
        <f>'MOD Vectors ALL'!CM56*($E56=$F$1)</f>
        <v>0</v>
      </c>
      <c r="CN56" s="80">
        <f>'MOD Vectors ALL'!CN56*($E56=$F$1)</f>
        <v>0</v>
      </c>
      <c r="CO56" s="80">
        <f>'MOD Vectors ALL'!CO56*($E56=$F$1)</f>
        <v>0</v>
      </c>
      <c r="CP56" s="80">
        <f>'MOD Vectors ALL'!CP56*($E56=$F$1)</f>
        <v>0</v>
      </c>
      <c r="CQ56" s="80">
        <f>'MOD Vectors ALL'!CQ56*($E56=$F$1)</f>
        <v>0</v>
      </c>
      <c r="CR56" s="80">
        <f>'MOD Vectors ALL'!CR56*($E56=$F$1)</f>
        <v>0</v>
      </c>
      <c r="CS56" s="80">
        <f>'MOD Vectors ALL'!CS56*($E56=$F$1)</f>
        <v>0</v>
      </c>
      <c r="CT56" s="80">
        <f>'MOD Vectors ALL'!CT56*($E56=$F$1)</f>
        <v>0</v>
      </c>
      <c r="CU56" s="80">
        <f>'MOD Vectors ALL'!CU56*($E56=$F$1)</f>
        <v>0</v>
      </c>
      <c r="CV56" s="80">
        <f>'MOD Vectors ALL'!CV56*($E56=$F$1)</f>
        <v>0</v>
      </c>
      <c r="CW56" s="80">
        <f>'MOD Vectors ALL'!CW56*($E56=$F$1)</f>
        <v>0</v>
      </c>
      <c r="CX56" s="80">
        <f>'MOD Vectors ALL'!CX56*($E56=$F$1)</f>
        <v>0</v>
      </c>
      <c r="CY56" s="80">
        <f>'MOD Vectors ALL'!CY56*($E56=$F$1)</f>
        <v>0</v>
      </c>
      <c r="CZ56" s="80">
        <f>'MOD Vectors ALL'!CZ56*($E56=$F$1)</f>
        <v>0</v>
      </c>
      <c r="DA56" s="80">
        <f>'MOD Vectors ALL'!DA56*($E56=$F$1)</f>
        <v>0</v>
      </c>
      <c r="DB56" s="80">
        <f>'MOD Vectors ALL'!DB56*($E56=$F$1)</f>
        <v>0</v>
      </c>
      <c r="DC56" s="80">
        <f>'MOD Vectors ALL'!DC56*($E56=$F$1)</f>
        <v>0</v>
      </c>
      <c r="DD56" s="80">
        <f>'MOD Vectors ALL'!DD56*($E56=$F$1)</f>
        <v>0</v>
      </c>
      <c r="DE56" s="80">
        <f>'MOD Vectors ALL'!DE56*($E56=$F$1)</f>
        <v>0</v>
      </c>
      <c r="DF56" s="80">
        <f>'MOD Vectors ALL'!DF56*($E56=$F$1)</f>
        <v>0</v>
      </c>
      <c r="DG56" s="80">
        <f>'MOD Vectors ALL'!DG56*($E56=$F$1)</f>
        <v>0</v>
      </c>
      <c r="DH56" s="80">
        <f>'MOD Vectors ALL'!DH56*($E56=$F$1)</f>
        <v>0</v>
      </c>
      <c r="DI56" s="80">
        <f>'MOD Vectors ALL'!DI56*($E56=$F$1)</f>
        <v>0</v>
      </c>
      <c r="DJ56" s="80">
        <f>'MOD Vectors ALL'!DJ56*($E56=$F$1)</f>
        <v>0</v>
      </c>
      <c r="DK56" s="80">
        <f>'MOD Vectors ALL'!DK56*($E56=$F$1)</f>
        <v>0</v>
      </c>
      <c r="DL56" s="80">
        <f>'MOD Vectors ALL'!DL56*($E56=$F$1)</f>
        <v>0</v>
      </c>
      <c r="DM56" s="80">
        <f>'MOD Vectors ALL'!DM56*($E56=$F$1)</f>
        <v>0</v>
      </c>
      <c r="DN56" s="80">
        <f>'MOD Vectors ALL'!DN56*($E56=$F$1)</f>
        <v>0</v>
      </c>
      <c r="DO56" s="80">
        <f>'MOD Vectors ALL'!DO56*($E56=$F$1)</f>
        <v>0</v>
      </c>
      <c r="DP56" s="80">
        <f>'MOD Vectors ALL'!DP56*($E56=$F$1)</f>
        <v>0</v>
      </c>
      <c r="DQ56" s="80">
        <f>'MOD Vectors ALL'!DQ56*($E56=$F$1)</f>
        <v>0</v>
      </c>
    </row>
    <row r="57" spans="1:121" x14ac:dyDescent="0.2">
      <c r="A57">
        <v>437</v>
      </c>
      <c r="B57" t="s">
        <v>16</v>
      </c>
      <c r="C57" t="s">
        <v>369</v>
      </c>
      <c r="D57" t="s">
        <v>526</v>
      </c>
      <c r="E57" t="s">
        <v>523</v>
      </c>
      <c r="F57" t="s">
        <v>14</v>
      </c>
      <c r="G57">
        <v>0.19539699999999999</v>
      </c>
      <c r="H57">
        <v>0.345246</v>
      </c>
      <c r="I57" s="80">
        <f>'MOD Vectors ALL'!I57*($E57=$F$1)</f>
        <v>0</v>
      </c>
      <c r="J57" s="80">
        <f>'MOD Vectors ALL'!J57*($E57=$F$1)</f>
        <v>0</v>
      </c>
      <c r="K57" s="80">
        <f>'MOD Vectors ALL'!K57*($E57=$F$1)</f>
        <v>0</v>
      </c>
      <c r="L57" s="80">
        <f>'MOD Vectors ALL'!L57*($E57=$F$1)</f>
        <v>0</v>
      </c>
      <c r="M57" s="80">
        <f>'MOD Vectors ALL'!M57*($E57=$F$1)</f>
        <v>0</v>
      </c>
      <c r="N57" s="80">
        <f>'MOD Vectors ALL'!N57*($E57=$F$1)</f>
        <v>0</v>
      </c>
      <c r="O57" s="80">
        <f>'MOD Vectors ALL'!O57*($E57=$F$1)</f>
        <v>0</v>
      </c>
      <c r="P57" s="80">
        <f>'MOD Vectors ALL'!P57*($E57=$F$1)</f>
        <v>0</v>
      </c>
      <c r="Q57" s="80">
        <f>'MOD Vectors ALL'!Q57*($E57=$F$1)</f>
        <v>0</v>
      </c>
      <c r="R57" s="80">
        <f>'MOD Vectors ALL'!R57*($E57=$F$1)</f>
        <v>0</v>
      </c>
      <c r="S57" s="80">
        <f>'MOD Vectors ALL'!S57*($E57=$F$1)</f>
        <v>0</v>
      </c>
      <c r="T57" s="80">
        <f>'MOD Vectors ALL'!T57*($E57=$F$1)</f>
        <v>0</v>
      </c>
      <c r="U57" s="80">
        <f>'MOD Vectors ALL'!U57*($E57=$F$1)</f>
        <v>0</v>
      </c>
      <c r="V57" s="80">
        <f>'MOD Vectors ALL'!V57*($E57=$F$1)</f>
        <v>0</v>
      </c>
      <c r="W57" s="80">
        <f>'MOD Vectors ALL'!W57*($E57=$F$1)</f>
        <v>0</v>
      </c>
      <c r="X57" s="80">
        <f>'MOD Vectors ALL'!X57*($E57=$F$1)</f>
        <v>0</v>
      </c>
      <c r="Y57" s="80">
        <f>'MOD Vectors ALL'!Y57*($E57=$F$1)</f>
        <v>0</v>
      </c>
      <c r="Z57" s="80">
        <f>'MOD Vectors ALL'!Z57*($E57=$F$1)</f>
        <v>0</v>
      </c>
      <c r="AA57" s="80">
        <f>'MOD Vectors ALL'!AA57*($E57=$F$1)</f>
        <v>0</v>
      </c>
      <c r="AB57" s="80">
        <f>'MOD Vectors ALL'!AB57*($E57=$F$1)</f>
        <v>0</v>
      </c>
      <c r="AC57" s="80">
        <f>'MOD Vectors ALL'!AC57*($E57=$F$1)</f>
        <v>0</v>
      </c>
      <c r="AD57" s="80">
        <f>'MOD Vectors ALL'!AD57*($E57=$F$1)</f>
        <v>0</v>
      </c>
      <c r="AE57" s="80">
        <f>'MOD Vectors ALL'!AE57*($E57=$F$1)</f>
        <v>0</v>
      </c>
      <c r="AF57" s="80">
        <f>'MOD Vectors ALL'!AF57*($E57=$F$1)</f>
        <v>0</v>
      </c>
      <c r="AG57" s="80">
        <f>'MOD Vectors ALL'!AG57*($E57=$F$1)</f>
        <v>0</v>
      </c>
      <c r="AH57" s="80">
        <f>'MOD Vectors ALL'!AH57*($E57=$F$1)</f>
        <v>0</v>
      </c>
      <c r="AI57" s="80">
        <f>'MOD Vectors ALL'!AI57*($E57=$F$1)</f>
        <v>0</v>
      </c>
      <c r="AJ57" s="80">
        <f>'MOD Vectors ALL'!AJ57*($E57=$F$1)</f>
        <v>0</v>
      </c>
      <c r="AK57" s="80">
        <f>'MOD Vectors ALL'!AK57*($E57=$F$1)</f>
        <v>0</v>
      </c>
      <c r="AL57" s="80">
        <f>'MOD Vectors ALL'!AL57*($E57=$F$1)</f>
        <v>0</v>
      </c>
      <c r="AM57" s="80">
        <f>'MOD Vectors ALL'!AM57*($E57=$F$1)</f>
        <v>0</v>
      </c>
      <c r="AN57" s="80">
        <f>'MOD Vectors ALL'!AN57*($E57=$F$1)</f>
        <v>0</v>
      </c>
      <c r="AO57" s="80">
        <f>'MOD Vectors ALL'!AO57*($E57=$F$1)</f>
        <v>0</v>
      </c>
      <c r="AP57" s="80">
        <f>'MOD Vectors ALL'!AP57*($E57=$F$1)</f>
        <v>0</v>
      </c>
      <c r="AQ57" s="80">
        <f>'MOD Vectors ALL'!AQ57*($E57=$F$1)</f>
        <v>0</v>
      </c>
      <c r="AR57" s="80">
        <f>'MOD Vectors ALL'!AR57*($E57=$F$1)</f>
        <v>0</v>
      </c>
      <c r="AS57" s="80">
        <f>'MOD Vectors ALL'!AS57*($E57=$F$1)</f>
        <v>0</v>
      </c>
      <c r="AT57" s="80">
        <f>'MOD Vectors ALL'!AT57*($E57=$F$1)</f>
        <v>0</v>
      </c>
      <c r="AU57" s="80">
        <f>'MOD Vectors ALL'!AU57*($E57=$F$1)</f>
        <v>0</v>
      </c>
      <c r="AV57" s="80">
        <f>'MOD Vectors ALL'!AV57*($E57=$F$1)</f>
        <v>0</v>
      </c>
      <c r="AW57" s="80">
        <f>'MOD Vectors ALL'!AW57*($E57=$F$1)</f>
        <v>0</v>
      </c>
      <c r="AX57" s="80">
        <f>'MOD Vectors ALL'!AX57*($E57=$F$1)</f>
        <v>0</v>
      </c>
      <c r="AY57" s="80">
        <f>'MOD Vectors ALL'!AY57*($E57=$F$1)</f>
        <v>0</v>
      </c>
      <c r="AZ57" s="80">
        <f>'MOD Vectors ALL'!AZ57*($E57=$F$1)</f>
        <v>0</v>
      </c>
      <c r="BA57" s="80">
        <f>'MOD Vectors ALL'!BA57*($E57=$F$1)</f>
        <v>0</v>
      </c>
      <c r="BB57" s="80">
        <f>'MOD Vectors ALL'!BB57*($E57=$F$1)</f>
        <v>0</v>
      </c>
      <c r="BC57" s="80">
        <f>'MOD Vectors ALL'!BC57*($E57=$F$1)</f>
        <v>0</v>
      </c>
      <c r="BD57" s="80">
        <f>'MOD Vectors ALL'!BD57*($E57=$F$1)</f>
        <v>0</v>
      </c>
      <c r="BE57" s="80">
        <f>'MOD Vectors ALL'!BE57*($E57=$F$1)</f>
        <v>0</v>
      </c>
      <c r="BF57" s="80">
        <f>'MOD Vectors ALL'!BF57*($E57=$F$1)</f>
        <v>0</v>
      </c>
      <c r="BG57" s="80">
        <f>'MOD Vectors ALL'!BG57*($E57=$F$1)</f>
        <v>0</v>
      </c>
      <c r="BH57" s="80">
        <f>'MOD Vectors ALL'!BH57*($E57=$F$1)</f>
        <v>0</v>
      </c>
      <c r="BI57" s="80">
        <f>'MOD Vectors ALL'!BI57*($E57=$F$1)</f>
        <v>0</v>
      </c>
      <c r="BJ57" s="80">
        <f>'MOD Vectors ALL'!BJ57*($E57=$F$1)</f>
        <v>0</v>
      </c>
      <c r="BK57" s="80">
        <f>'MOD Vectors ALL'!BK57*($E57=$F$1)</f>
        <v>0</v>
      </c>
      <c r="BL57" s="80">
        <f>'MOD Vectors ALL'!BL57*($E57=$F$1)</f>
        <v>0</v>
      </c>
      <c r="BM57" s="80">
        <f>'MOD Vectors ALL'!BM57*($E57=$F$1)</f>
        <v>0</v>
      </c>
      <c r="BN57" s="80">
        <f>'MOD Vectors ALL'!BN57*($E57=$F$1)</f>
        <v>0</v>
      </c>
      <c r="BO57" s="80">
        <f>'MOD Vectors ALL'!BO57*($E57=$F$1)</f>
        <v>0</v>
      </c>
      <c r="BP57" s="80">
        <f>'MOD Vectors ALL'!BP57*($E57=$F$1)</f>
        <v>0</v>
      </c>
      <c r="BQ57" s="80">
        <f>'MOD Vectors ALL'!BQ57*($E57=$F$1)</f>
        <v>0</v>
      </c>
      <c r="BR57" s="80">
        <f>'MOD Vectors ALL'!BR57*($E57=$F$1)</f>
        <v>0</v>
      </c>
      <c r="BS57" s="80">
        <f>'MOD Vectors ALL'!BS57*($E57=$F$1)</f>
        <v>0</v>
      </c>
      <c r="BT57" s="80">
        <f>'MOD Vectors ALL'!BT57*($E57=$F$1)</f>
        <v>0</v>
      </c>
      <c r="BU57" s="80">
        <f>'MOD Vectors ALL'!BU57*($E57=$F$1)</f>
        <v>0</v>
      </c>
      <c r="BV57" s="80">
        <f>'MOD Vectors ALL'!BV57*($E57=$F$1)</f>
        <v>0</v>
      </c>
      <c r="BW57" s="80">
        <f>'MOD Vectors ALL'!BW57*($E57=$F$1)</f>
        <v>0</v>
      </c>
      <c r="BX57" s="80">
        <f>'MOD Vectors ALL'!BX57*($E57=$F$1)</f>
        <v>0</v>
      </c>
      <c r="BY57" s="80">
        <f>'MOD Vectors ALL'!BY57*($E57=$F$1)</f>
        <v>0</v>
      </c>
      <c r="BZ57" s="80">
        <f>'MOD Vectors ALL'!BZ57*($E57=$F$1)</f>
        <v>0</v>
      </c>
      <c r="CA57" s="80">
        <f>'MOD Vectors ALL'!CA57*($E57=$F$1)</f>
        <v>0</v>
      </c>
      <c r="CB57" s="80">
        <f>'MOD Vectors ALL'!CB57*($E57=$F$1)</f>
        <v>0</v>
      </c>
      <c r="CC57" s="80">
        <f>'MOD Vectors ALL'!CC57*($E57=$F$1)</f>
        <v>0</v>
      </c>
      <c r="CD57" s="80">
        <f>'MOD Vectors ALL'!CD57*($E57=$F$1)</f>
        <v>0</v>
      </c>
      <c r="CE57" s="80">
        <f>'MOD Vectors ALL'!CE57*($E57=$F$1)</f>
        <v>0</v>
      </c>
      <c r="CF57" s="80">
        <f>'MOD Vectors ALL'!CF57*($E57=$F$1)</f>
        <v>0</v>
      </c>
      <c r="CG57" s="80">
        <f>'MOD Vectors ALL'!CG57*($E57=$F$1)</f>
        <v>0</v>
      </c>
      <c r="CH57" s="80">
        <f>'MOD Vectors ALL'!CH57*($E57=$F$1)</f>
        <v>0</v>
      </c>
      <c r="CI57" s="80">
        <f>'MOD Vectors ALL'!CI57*($E57=$F$1)</f>
        <v>0</v>
      </c>
      <c r="CJ57" s="80">
        <f>'MOD Vectors ALL'!CJ57*($E57=$F$1)</f>
        <v>0</v>
      </c>
      <c r="CK57" s="80">
        <f>'MOD Vectors ALL'!CK57*($E57=$F$1)</f>
        <v>0</v>
      </c>
      <c r="CL57" s="80">
        <f>'MOD Vectors ALL'!CL57*($E57=$F$1)</f>
        <v>0</v>
      </c>
      <c r="CM57" s="80">
        <f>'MOD Vectors ALL'!CM57*($E57=$F$1)</f>
        <v>0</v>
      </c>
      <c r="CN57" s="80">
        <f>'MOD Vectors ALL'!CN57*($E57=$F$1)</f>
        <v>0</v>
      </c>
      <c r="CO57" s="80">
        <f>'MOD Vectors ALL'!CO57*($E57=$F$1)</f>
        <v>0</v>
      </c>
      <c r="CP57" s="80">
        <f>'MOD Vectors ALL'!CP57*($E57=$F$1)</f>
        <v>0</v>
      </c>
      <c r="CQ57" s="80">
        <f>'MOD Vectors ALL'!CQ57*($E57=$F$1)</f>
        <v>0</v>
      </c>
      <c r="CR57" s="80">
        <f>'MOD Vectors ALL'!CR57*($E57=$F$1)</f>
        <v>0</v>
      </c>
      <c r="CS57" s="80">
        <f>'MOD Vectors ALL'!CS57*($E57=$F$1)</f>
        <v>0</v>
      </c>
      <c r="CT57" s="80">
        <f>'MOD Vectors ALL'!CT57*($E57=$F$1)</f>
        <v>0</v>
      </c>
      <c r="CU57" s="80">
        <f>'MOD Vectors ALL'!CU57*($E57=$F$1)</f>
        <v>0</v>
      </c>
      <c r="CV57" s="80">
        <f>'MOD Vectors ALL'!CV57*($E57=$F$1)</f>
        <v>0</v>
      </c>
      <c r="CW57" s="80">
        <f>'MOD Vectors ALL'!CW57*($E57=$F$1)</f>
        <v>0</v>
      </c>
      <c r="CX57" s="80">
        <f>'MOD Vectors ALL'!CX57*($E57=$F$1)</f>
        <v>0</v>
      </c>
      <c r="CY57" s="80">
        <f>'MOD Vectors ALL'!CY57*($E57=$F$1)</f>
        <v>0</v>
      </c>
      <c r="CZ57" s="80">
        <f>'MOD Vectors ALL'!CZ57*($E57=$F$1)</f>
        <v>0</v>
      </c>
      <c r="DA57" s="80">
        <f>'MOD Vectors ALL'!DA57*($E57=$F$1)</f>
        <v>0</v>
      </c>
      <c r="DB57" s="80">
        <f>'MOD Vectors ALL'!DB57*($E57=$F$1)</f>
        <v>0</v>
      </c>
      <c r="DC57" s="80">
        <f>'MOD Vectors ALL'!DC57*($E57=$F$1)</f>
        <v>0</v>
      </c>
      <c r="DD57" s="80">
        <f>'MOD Vectors ALL'!DD57*($E57=$F$1)</f>
        <v>0</v>
      </c>
      <c r="DE57" s="80">
        <f>'MOD Vectors ALL'!DE57*($E57=$F$1)</f>
        <v>0</v>
      </c>
      <c r="DF57" s="80">
        <f>'MOD Vectors ALL'!DF57*($E57=$F$1)</f>
        <v>0</v>
      </c>
      <c r="DG57" s="80">
        <f>'MOD Vectors ALL'!DG57*($E57=$F$1)</f>
        <v>0</v>
      </c>
      <c r="DH57" s="80">
        <f>'MOD Vectors ALL'!DH57*($E57=$F$1)</f>
        <v>0</v>
      </c>
      <c r="DI57" s="80">
        <f>'MOD Vectors ALL'!DI57*($E57=$F$1)</f>
        <v>0</v>
      </c>
      <c r="DJ57" s="80">
        <f>'MOD Vectors ALL'!DJ57*($E57=$F$1)</f>
        <v>0</v>
      </c>
      <c r="DK57" s="80">
        <f>'MOD Vectors ALL'!DK57*($E57=$F$1)</f>
        <v>0</v>
      </c>
      <c r="DL57" s="80">
        <f>'MOD Vectors ALL'!DL57*($E57=$F$1)</f>
        <v>0</v>
      </c>
      <c r="DM57" s="80">
        <f>'MOD Vectors ALL'!DM57*($E57=$F$1)</f>
        <v>0</v>
      </c>
      <c r="DN57" s="80">
        <f>'MOD Vectors ALL'!DN57*($E57=$F$1)</f>
        <v>0</v>
      </c>
      <c r="DO57" s="80">
        <f>'MOD Vectors ALL'!DO57*($E57=$F$1)</f>
        <v>0</v>
      </c>
      <c r="DP57" s="80">
        <f>'MOD Vectors ALL'!DP57*($E57=$F$1)</f>
        <v>0</v>
      </c>
      <c r="DQ57" s="80">
        <f>'MOD Vectors ALL'!DQ57*($E57=$F$1)</f>
        <v>0</v>
      </c>
    </row>
    <row r="58" spans="1:121" x14ac:dyDescent="0.2">
      <c r="A58">
        <v>438</v>
      </c>
      <c r="B58" t="s">
        <v>16</v>
      </c>
      <c r="C58" t="s">
        <v>369</v>
      </c>
      <c r="D58" t="s">
        <v>526</v>
      </c>
      <c r="E58" t="s">
        <v>523</v>
      </c>
      <c r="F58" t="s">
        <v>33</v>
      </c>
      <c r="G58">
        <v>0.148288</v>
      </c>
      <c r="H58">
        <v>0.36593999999999999</v>
      </c>
      <c r="I58" s="80">
        <f>'MOD Vectors ALL'!I58*($E58=$F$1)</f>
        <v>0</v>
      </c>
      <c r="J58" s="80">
        <f>'MOD Vectors ALL'!J58*($E58=$F$1)</f>
        <v>0</v>
      </c>
      <c r="K58" s="80">
        <f>'MOD Vectors ALL'!K58*($E58=$F$1)</f>
        <v>0</v>
      </c>
      <c r="L58" s="80">
        <f>'MOD Vectors ALL'!L58*($E58=$F$1)</f>
        <v>0</v>
      </c>
      <c r="M58" s="80">
        <f>'MOD Vectors ALL'!M58*($E58=$F$1)</f>
        <v>0</v>
      </c>
      <c r="N58" s="80">
        <f>'MOD Vectors ALL'!N58*($E58=$F$1)</f>
        <v>0</v>
      </c>
      <c r="O58" s="80">
        <f>'MOD Vectors ALL'!O58*($E58=$F$1)</f>
        <v>0</v>
      </c>
      <c r="P58" s="80">
        <f>'MOD Vectors ALL'!P58*($E58=$F$1)</f>
        <v>0</v>
      </c>
      <c r="Q58" s="80">
        <f>'MOD Vectors ALL'!Q58*($E58=$F$1)</f>
        <v>0</v>
      </c>
      <c r="R58" s="80">
        <f>'MOD Vectors ALL'!R58*($E58=$F$1)</f>
        <v>0</v>
      </c>
      <c r="S58" s="80">
        <f>'MOD Vectors ALL'!S58*($E58=$F$1)</f>
        <v>0</v>
      </c>
      <c r="T58" s="80">
        <f>'MOD Vectors ALL'!T58*($E58=$F$1)</f>
        <v>0</v>
      </c>
      <c r="U58" s="80">
        <f>'MOD Vectors ALL'!U58*($E58=$F$1)</f>
        <v>0</v>
      </c>
      <c r="V58" s="80">
        <f>'MOD Vectors ALL'!V58*($E58=$F$1)</f>
        <v>0</v>
      </c>
      <c r="W58" s="80">
        <f>'MOD Vectors ALL'!W58*($E58=$F$1)</f>
        <v>0</v>
      </c>
      <c r="X58" s="80">
        <f>'MOD Vectors ALL'!X58*($E58=$F$1)</f>
        <v>0</v>
      </c>
      <c r="Y58" s="80">
        <f>'MOD Vectors ALL'!Y58*($E58=$F$1)</f>
        <v>0</v>
      </c>
      <c r="Z58" s="80">
        <f>'MOD Vectors ALL'!Z58*($E58=$F$1)</f>
        <v>0</v>
      </c>
      <c r="AA58" s="80">
        <f>'MOD Vectors ALL'!AA58*($E58=$F$1)</f>
        <v>0</v>
      </c>
      <c r="AB58" s="80">
        <f>'MOD Vectors ALL'!AB58*($E58=$F$1)</f>
        <v>0</v>
      </c>
      <c r="AC58" s="80">
        <f>'MOD Vectors ALL'!AC58*($E58=$F$1)</f>
        <v>0</v>
      </c>
      <c r="AD58" s="80">
        <f>'MOD Vectors ALL'!AD58*($E58=$F$1)</f>
        <v>0</v>
      </c>
      <c r="AE58" s="80">
        <f>'MOD Vectors ALL'!AE58*($E58=$F$1)</f>
        <v>0</v>
      </c>
      <c r="AF58" s="80">
        <f>'MOD Vectors ALL'!AF58*($E58=$F$1)</f>
        <v>0</v>
      </c>
      <c r="AG58" s="80">
        <f>'MOD Vectors ALL'!AG58*($E58=$F$1)</f>
        <v>0</v>
      </c>
      <c r="AH58" s="80">
        <f>'MOD Vectors ALL'!AH58*($E58=$F$1)</f>
        <v>0</v>
      </c>
      <c r="AI58" s="80">
        <f>'MOD Vectors ALL'!AI58*($E58=$F$1)</f>
        <v>0</v>
      </c>
      <c r="AJ58" s="80">
        <f>'MOD Vectors ALL'!AJ58*($E58=$F$1)</f>
        <v>0</v>
      </c>
      <c r="AK58" s="80">
        <f>'MOD Vectors ALL'!AK58*($E58=$F$1)</f>
        <v>0</v>
      </c>
      <c r="AL58" s="80">
        <f>'MOD Vectors ALL'!AL58*($E58=$F$1)</f>
        <v>0</v>
      </c>
      <c r="AM58" s="80">
        <f>'MOD Vectors ALL'!AM58*($E58=$F$1)</f>
        <v>0</v>
      </c>
      <c r="AN58" s="80">
        <f>'MOD Vectors ALL'!AN58*($E58=$F$1)</f>
        <v>0</v>
      </c>
      <c r="AO58" s="80">
        <f>'MOD Vectors ALL'!AO58*($E58=$F$1)</f>
        <v>0</v>
      </c>
      <c r="AP58" s="80">
        <f>'MOD Vectors ALL'!AP58*($E58=$F$1)</f>
        <v>0</v>
      </c>
      <c r="AQ58" s="80">
        <f>'MOD Vectors ALL'!AQ58*($E58=$F$1)</f>
        <v>0</v>
      </c>
      <c r="AR58" s="80">
        <f>'MOD Vectors ALL'!AR58*($E58=$F$1)</f>
        <v>0</v>
      </c>
      <c r="AS58" s="80">
        <f>'MOD Vectors ALL'!AS58*($E58=$F$1)</f>
        <v>0</v>
      </c>
      <c r="AT58" s="80">
        <f>'MOD Vectors ALL'!AT58*($E58=$F$1)</f>
        <v>0</v>
      </c>
      <c r="AU58" s="80">
        <f>'MOD Vectors ALL'!AU58*($E58=$F$1)</f>
        <v>0</v>
      </c>
      <c r="AV58" s="80">
        <f>'MOD Vectors ALL'!AV58*($E58=$F$1)</f>
        <v>0</v>
      </c>
      <c r="AW58" s="80">
        <f>'MOD Vectors ALL'!AW58*($E58=$F$1)</f>
        <v>0</v>
      </c>
      <c r="AX58" s="80">
        <f>'MOD Vectors ALL'!AX58*($E58=$F$1)</f>
        <v>0</v>
      </c>
      <c r="AY58" s="80">
        <f>'MOD Vectors ALL'!AY58*($E58=$F$1)</f>
        <v>0</v>
      </c>
      <c r="AZ58" s="80">
        <f>'MOD Vectors ALL'!AZ58*($E58=$F$1)</f>
        <v>0</v>
      </c>
      <c r="BA58" s="80">
        <f>'MOD Vectors ALL'!BA58*($E58=$F$1)</f>
        <v>0</v>
      </c>
      <c r="BB58" s="80">
        <f>'MOD Vectors ALL'!BB58*($E58=$F$1)</f>
        <v>0</v>
      </c>
      <c r="BC58" s="80">
        <f>'MOD Vectors ALL'!BC58*($E58=$F$1)</f>
        <v>0</v>
      </c>
      <c r="BD58" s="80">
        <f>'MOD Vectors ALL'!BD58*($E58=$F$1)</f>
        <v>0</v>
      </c>
      <c r="BE58" s="80">
        <f>'MOD Vectors ALL'!BE58*($E58=$F$1)</f>
        <v>0</v>
      </c>
      <c r="BF58" s="80">
        <f>'MOD Vectors ALL'!BF58*($E58=$F$1)</f>
        <v>0</v>
      </c>
      <c r="BG58" s="80">
        <f>'MOD Vectors ALL'!BG58*($E58=$F$1)</f>
        <v>0</v>
      </c>
      <c r="BH58" s="80">
        <f>'MOD Vectors ALL'!BH58*($E58=$F$1)</f>
        <v>0</v>
      </c>
      <c r="BI58" s="80">
        <f>'MOD Vectors ALL'!BI58*($E58=$F$1)</f>
        <v>0</v>
      </c>
      <c r="BJ58" s="80">
        <f>'MOD Vectors ALL'!BJ58*($E58=$F$1)</f>
        <v>0</v>
      </c>
      <c r="BK58" s="80">
        <f>'MOD Vectors ALL'!BK58*($E58=$F$1)</f>
        <v>0</v>
      </c>
      <c r="BL58" s="80">
        <f>'MOD Vectors ALL'!BL58*($E58=$F$1)</f>
        <v>0</v>
      </c>
      <c r="BM58" s="80">
        <f>'MOD Vectors ALL'!BM58*($E58=$F$1)</f>
        <v>0</v>
      </c>
      <c r="BN58" s="80">
        <f>'MOD Vectors ALL'!BN58*($E58=$F$1)</f>
        <v>0</v>
      </c>
      <c r="BO58" s="80">
        <f>'MOD Vectors ALL'!BO58*($E58=$F$1)</f>
        <v>0</v>
      </c>
      <c r="BP58" s="80">
        <f>'MOD Vectors ALL'!BP58*($E58=$F$1)</f>
        <v>0</v>
      </c>
      <c r="BQ58" s="80">
        <f>'MOD Vectors ALL'!BQ58*($E58=$F$1)</f>
        <v>0</v>
      </c>
      <c r="BR58" s="80">
        <f>'MOD Vectors ALL'!BR58*($E58=$F$1)</f>
        <v>0</v>
      </c>
      <c r="BS58" s="80">
        <f>'MOD Vectors ALL'!BS58*($E58=$F$1)</f>
        <v>0</v>
      </c>
      <c r="BT58" s="80">
        <f>'MOD Vectors ALL'!BT58*($E58=$F$1)</f>
        <v>0</v>
      </c>
      <c r="BU58" s="80">
        <f>'MOD Vectors ALL'!BU58*($E58=$F$1)</f>
        <v>0</v>
      </c>
      <c r="BV58" s="80">
        <f>'MOD Vectors ALL'!BV58*($E58=$F$1)</f>
        <v>0</v>
      </c>
      <c r="BW58" s="80">
        <f>'MOD Vectors ALL'!BW58*($E58=$F$1)</f>
        <v>0</v>
      </c>
      <c r="BX58" s="80">
        <f>'MOD Vectors ALL'!BX58*($E58=$F$1)</f>
        <v>0</v>
      </c>
      <c r="BY58" s="80">
        <f>'MOD Vectors ALL'!BY58*($E58=$F$1)</f>
        <v>0</v>
      </c>
      <c r="BZ58" s="80">
        <f>'MOD Vectors ALL'!BZ58*($E58=$F$1)</f>
        <v>0</v>
      </c>
      <c r="CA58" s="80">
        <f>'MOD Vectors ALL'!CA58*($E58=$F$1)</f>
        <v>0</v>
      </c>
      <c r="CB58" s="80">
        <f>'MOD Vectors ALL'!CB58*($E58=$F$1)</f>
        <v>0</v>
      </c>
      <c r="CC58" s="80">
        <f>'MOD Vectors ALL'!CC58*($E58=$F$1)</f>
        <v>0</v>
      </c>
      <c r="CD58" s="80">
        <f>'MOD Vectors ALL'!CD58*($E58=$F$1)</f>
        <v>0</v>
      </c>
      <c r="CE58" s="80">
        <f>'MOD Vectors ALL'!CE58*($E58=$F$1)</f>
        <v>0</v>
      </c>
      <c r="CF58" s="80">
        <f>'MOD Vectors ALL'!CF58*($E58=$F$1)</f>
        <v>0</v>
      </c>
      <c r="CG58" s="80">
        <f>'MOD Vectors ALL'!CG58*($E58=$F$1)</f>
        <v>0</v>
      </c>
      <c r="CH58" s="80">
        <f>'MOD Vectors ALL'!CH58*($E58=$F$1)</f>
        <v>0</v>
      </c>
      <c r="CI58" s="80">
        <f>'MOD Vectors ALL'!CI58*($E58=$F$1)</f>
        <v>0</v>
      </c>
      <c r="CJ58" s="80">
        <f>'MOD Vectors ALL'!CJ58*($E58=$F$1)</f>
        <v>0</v>
      </c>
      <c r="CK58" s="80">
        <f>'MOD Vectors ALL'!CK58*($E58=$F$1)</f>
        <v>0</v>
      </c>
      <c r="CL58" s="80">
        <f>'MOD Vectors ALL'!CL58*($E58=$F$1)</f>
        <v>0</v>
      </c>
      <c r="CM58" s="80">
        <f>'MOD Vectors ALL'!CM58*($E58=$F$1)</f>
        <v>0</v>
      </c>
      <c r="CN58" s="80">
        <f>'MOD Vectors ALL'!CN58*($E58=$F$1)</f>
        <v>0</v>
      </c>
      <c r="CO58" s="80">
        <f>'MOD Vectors ALL'!CO58*($E58=$F$1)</f>
        <v>0</v>
      </c>
      <c r="CP58" s="80">
        <f>'MOD Vectors ALL'!CP58*($E58=$F$1)</f>
        <v>0</v>
      </c>
      <c r="CQ58" s="80">
        <f>'MOD Vectors ALL'!CQ58*($E58=$F$1)</f>
        <v>0</v>
      </c>
      <c r="CR58" s="80">
        <f>'MOD Vectors ALL'!CR58*($E58=$F$1)</f>
        <v>0</v>
      </c>
      <c r="CS58" s="80">
        <f>'MOD Vectors ALL'!CS58*($E58=$F$1)</f>
        <v>0</v>
      </c>
      <c r="CT58" s="80">
        <f>'MOD Vectors ALL'!CT58*($E58=$F$1)</f>
        <v>0</v>
      </c>
      <c r="CU58" s="80">
        <f>'MOD Vectors ALL'!CU58*($E58=$F$1)</f>
        <v>0</v>
      </c>
      <c r="CV58" s="80">
        <f>'MOD Vectors ALL'!CV58*($E58=$F$1)</f>
        <v>0</v>
      </c>
      <c r="CW58" s="80">
        <f>'MOD Vectors ALL'!CW58*($E58=$F$1)</f>
        <v>0</v>
      </c>
      <c r="CX58" s="80">
        <f>'MOD Vectors ALL'!CX58*($E58=$F$1)</f>
        <v>0</v>
      </c>
      <c r="CY58" s="80">
        <f>'MOD Vectors ALL'!CY58*($E58=$F$1)</f>
        <v>0</v>
      </c>
      <c r="CZ58" s="80">
        <f>'MOD Vectors ALL'!CZ58*($E58=$F$1)</f>
        <v>0</v>
      </c>
      <c r="DA58" s="80">
        <f>'MOD Vectors ALL'!DA58*($E58=$F$1)</f>
        <v>0</v>
      </c>
      <c r="DB58" s="80">
        <f>'MOD Vectors ALL'!DB58*($E58=$F$1)</f>
        <v>0</v>
      </c>
      <c r="DC58" s="80">
        <f>'MOD Vectors ALL'!DC58*($E58=$F$1)</f>
        <v>0</v>
      </c>
      <c r="DD58" s="80">
        <f>'MOD Vectors ALL'!DD58*($E58=$F$1)</f>
        <v>0</v>
      </c>
      <c r="DE58" s="80">
        <f>'MOD Vectors ALL'!DE58*($E58=$F$1)</f>
        <v>0</v>
      </c>
      <c r="DF58" s="80">
        <f>'MOD Vectors ALL'!DF58*($E58=$F$1)</f>
        <v>0</v>
      </c>
      <c r="DG58" s="80">
        <f>'MOD Vectors ALL'!DG58*($E58=$F$1)</f>
        <v>0</v>
      </c>
      <c r="DH58" s="80">
        <f>'MOD Vectors ALL'!DH58*($E58=$F$1)</f>
        <v>0</v>
      </c>
      <c r="DI58" s="80">
        <f>'MOD Vectors ALL'!DI58*($E58=$F$1)</f>
        <v>0</v>
      </c>
      <c r="DJ58" s="80">
        <f>'MOD Vectors ALL'!DJ58*($E58=$F$1)</f>
        <v>0</v>
      </c>
      <c r="DK58" s="80">
        <f>'MOD Vectors ALL'!DK58*($E58=$F$1)</f>
        <v>0</v>
      </c>
      <c r="DL58" s="80">
        <f>'MOD Vectors ALL'!DL58*($E58=$F$1)</f>
        <v>0</v>
      </c>
      <c r="DM58" s="80">
        <f>'MOD Vectors ALL'!DM58*($E58=$F$1)</f>
        <v>0</v>
      </c>
      <c r="DN58" s="80">
        <f>'MOD Vectors ALL'!DN58*($E58=$F$1)</f>
        <v>0</v>
      </c>
      <c r="DO58" s="80">
        <f>'MOD Vectors ALL'!DO58*($E58=$F$1)</f>
        <v>0</v>
      </c>
      <c r="DP58" s="80">
        <f>'MOD Vectors ALL'!DP58*($E58=$F$1)</f>
        <v>0</v>
      </c>
      <c r="DQ58" s="80">
        <f>'MOD Vectors ALL'!DQ58*($E58=$F$1)</f>
        <v>0</v>
      </c>
    </row>
    <row r="59" spans="1:121" x14ac:dyDescent="0.2">
      <c r="A59">
        <v>439</v>
      </c>
      <c r="B59" t="s">
        <v>16</v>
      </c>
      <c r="C59" t="s">
        <v>369</v>
      </c>
      <c r="D59" t="s">
        <v>526</v>
      </c>
      <c r="E59" t="s">
        <v>523</v>
      </c>
      <c r="F59" t="s">
        <v>34</v>
      </c>
      <c r="G59">
        <v>0.160362</v>
      </c>
      <c r="H59">
        <v>0.39416099999999998</v>
      </c>
      <c r="I59" s="80">
        <f>'MOD Vectors ALL'!I59*($E59=$F$1)</f>
        <v>0</v>
      </c>
      <c r="J59" s="80">
        <f>'MOD Vectors ALL'!J59*($E59=$F$1)</f>
        <v>0</v>
      </c>
      <c r="K59" s="80">
        <f>'MOD Vectors ALL'!K59*($E59=$F$1)</f>
        <v>0</v>
      </c>
      <c r="L59" s="80">
        <f>'MOD Vectors ALL'!L59*($E59=$F$1)</f>
        <v>0</v>
      </c>
      <c r="M59" s="80">
        <f>'MOD Vectors ALL'!M59*($E59=$F$1)</f>
        <v>0</v>
      </c>
      <c r="N59" s="80">
        <f>'MOD Vectors ALL'!N59*($E59=$F$1)</f>
        <v>0</v>
      </c>
      <c r="O59" s="80">
        <f>'MOD Vectors ALL'!O59*($E59=$F$1)</f>
        <v>0</v>
      </c>
      <c r="P59" s="80">
        <f>'MOD Vectors ALL'!P59*($E59=$F$1)</f>
        <v>0</v>
      </c>
      <c r="Q59" s="80">
        <f>'MOD Vectors ALL'!Q59*($E59=$F$1)</f>
        <v>0</v>
      </c>
      <c r="R59" s="80">
        <f>'MOD Vectors ALL'!R59*($E59=$F$1)</f>
        <v>0</v>
      </c>
      <c r="S59" s="80">
        <f>'MOD Vectors ALL'!S59*($E59=$F$1)</f>
        <v>0</v>
      </c>
      <c r="T59" s="80">
        <f>'MOD Vectors ALL'!T59*($E59=$F$1)</f>
        <v>0</v>
      </c>
      <c r="U59" s="80">
        <f>'MOD Vectors ALL'!U59*($E59=$F$1)</f>
        <v>0</v>
      </c>
      <c r="V59" s="80">
        <f>'MOD Vectors ALL'!V59*($E59=$F$1)</f>
        <v>0</v>
      </c>
      <c r="W59" s="80">
        <f>'MOD Vectors ALL'!W59*($E59=$F$1)</f>
        <v>0</v>
      </c>
      <c r="X59" s="80">
        <f>'MOD Vectors ALL'!X59*($E59=$F$1)</f>
        <v>0</v>
      </c>
      <c r="Y59" s="80">
        <f>'MOD Vectors ALL'!Y59*($E59=$F$1)</f>
        <v>0</v>
      </c>
      <c r="Z59" s="80">
        <f>'MOD Vectors ALL'!Z59*($E59=$F$1)</f>
        <v>0</v>
      </c>
      <c r="AA59" s="80">
        <f>'MOD Vectors ALL'!AA59*($E59=$F$1)</f>
        <v>0</v>
      </c>
      <c r="AB59" s="80">
        <f>'MOD Vectors ALL'!AB59*($E59=$F$1)</f>
        <v>0</v>
      </c>
      <c r="AC59" s="80">
        <f>'MOD Vectors ALL'!AC59*($E59=$F$1)</f>
        <v>0</v>
      </c>
      <c r="AD59" s="80">
        <f>'MOD Vectors ALL'!AD59*($E59=$F$1)</f>
        <v>0</v>
      </c>
      <c r="AE59" s="80">
        <f>'MOD Vectors ALL'!AE59*($E59=$F$1)</f>
        <v>0</v>
      </c>
      <c r="AF59" s="80">
        <f>'MOD Vectors ALL'!AF59*($E59=$F$1)</f>
        <v>0</v>
      </c>
      <c r="AG59" s="80">
        <f>'MOD Vectors ALL'!AG59*($E59=$F$1)</f>
        <v>0</v>
      </c>
      <c r="AH59" s="80">
        <f>'MOD Vectors ALL'!AH59*($E59=$F$1)</f>
        <v>0</v>
      </c>
      <c r="AI59" s="80">
        <f>'MOD Vectors ALL'!AI59*($E59=$F$1)</f>
        <v>0</v>
      </c>
      <c r="AJ59" s="80">
        <f>'MOD Vectors ALL'!AJ59*($E59=$F$1)</f>
        <v>0</v>
      </c>
      <c r="AK59" s="80">
        <f>'MOD Vectors ALL'!AK59*($E59=$F$1)</f>
        <v>0</v>
      </c>
      <c r="AL59" s="80">
        <f>'MOD Vectors ALL'!AL59*($E59=$F$1)</f>
        <v>0</v>
      </c>
      <c r="AM59" s="80">
        <f>'MOD Vectors ALL'!AM59*($E59=$F$1)</f>
        <v>0</v>
      </c>
      <c r="AN59" s="80">
        <f>'MOD Vectors ALL'!AN59*($E59=$F$1)</f>
        <v>0</v>
      </c>
      <c r="AO59" s="80">
        <f>'MOD Vectors ALL'!AO59*($E59=$F$1)</f>
        <v>0</v>
      </c>
      <c r="AP59" s="80">
        <f>'MOD Vectors ALL'!AP59*($E59=$F$1)</f>
        <v>0</v>
      </c>
      <c r="AQ59" s="80">
        <f>'MOD Vectors ALL'!AQ59*($E59=$F$1)</f>
        <v>0</v>
      </c>
      <c r="AR59" s="80">
        <f>'MOD Vectors ALL'!AR59*($E59=$F$1)</f>
        <v>0</v>
      </c>
      <c r="AS59" s="80">
        <f>'MOD Vectors ALL'!AS59*($E59=$F$1)</f>
        <v>0</v>
      </c>
      <c r="AT59" s="80">
        <f>'MOD Vectors ALL'!AT59*($E59=$F$1)</f>
        <v>0</v>
      </c>
      <c r="AU59" s="80">
        <f>'MOD Vectors ALL'!AU59*($E59=$F$1)</f>
        <v>0</v>
      </c>
      <c r="AV59" s="80">
        <f>'MOD Vectors ALL'!AV59*($E59=$F$1)</f>
        <v>0</v>
      </c>
      <c r="AW59" s="80">
        <f>'MOD Vectors ALL'!AW59*($E59=$F$1)</f>
        <v>0</v>
      </c>
      <c r="AX59" s="80">
        <f>'MOD Vectors ALL'!AX59*($E59=$F$1)</f>
        <v>0</v>
      </c>
      <c r="AY59" s="80">
        <f>'MOD Vectors ALL'!AY59*($E59=$F$1)</f>
        <v>0</v>
      </c>
      <c r="AZ59" s="80">
        <f>'MOD Vectors ALL'!AZ59*($E59=$F$1)</f>
        <v>0</v>
      </c>
      <c r="BA59" s="80">
        <f>'MOD Vectors ALL'!BA59*($E59=$F$1)</f>
        <v>0</v>
      </c>
      <c r="BB59" s="80">
        <f>'MOD Vectors ALL'!BB59*($E59=$F$1)</f>
        <v>0</v>
      </c>
      <c r="BC59" s="80">
        <f>'MOD Vectors ALL'!BC59*($E59=$F$1)</f>
        <v>0</v>
      </c>
      <c r="BD59" s="80">
        <f>'MOD Vectors ALL'!BD59*($E59=$F$1)</f>
        <v>0</v>
      </c>
      <c r="BE59" s="80">
        <f>'MOD Vectors ALL'!BE59*($E59=$F$1)</f>
        <v>0</v>
      </c>
      <c r="BF59" s="80">
        <f>'MOD Vectors ALL'!BF59*($E59=$F$1)</f>
        <v>0</v>
      </c>
      <c r="BG59" s="80">
        <f>'MOD Vectors ALL'!BG59*($E59=$F$1)</f>
        <v>0</v>
      </c>
      <c r="BH59" s="80">
        <f>'MOD Vectors ALL'!BH59*($E59=$F$1)</f>
        <v>0</v>
      </c>
      <c r="BI59" s="80">
        <f>'MOD Vectors ALL'!BI59*($E59=$F$1)</f>
        <v>0</v>
      </c>
      <c r="BJ59" s="80">
        <f>'MOD Vectors ALL'!BJ59*($E59=$F$1)</f>
        <v>0</v>
      </c>
      <c r="BK59" s="80">
        <f>'MOD Vectors ALL'!BK59*($E59=$F$1)</f>
        <v>0</v>
      </c>
      <c r="BL59" s="80">
        <f>'MOD Vectors ALL'!BL59*($E59=$F$1)</f>
        <v>0</v>
      </c>
      <c r="BM59" s="80">
        <f>'MOD Vectors ALL'!BM59*($E59=$F$1)</f>
        <v>0</v>
      </c>
      <c r="BN59" s="80">
        <f>'MOD Vectors ALL'!BN59*($E59=$F$1)</f>
        <v>0</v>
      </c>
      <c r="BO59" s="80">
        <f>'MOD Vectors ALL'!BO59*($E59=$F$1)</f>
        <v>0</v>
      </c>
      <c r="BP59" s="80">
        <f>'MOD Vectors ALL'!BP59*($E59=$F$1)</f>
        <v>0</v>
      </c>
      <c r="BQ59" s="80">
        <f>'MOD Vectors ALL'!BQ59*($E59=$F$1)</f>
        <v>0</v>
      </c>
      <c r="BR59" s="80">
        <f>'MOD Vectors ALL'!BR59*($E59=$F$1)</f>
        <v>0</v>
      </c>
      <c r="BS59" s="80">
        <f>'MOD Vectors ALL'!BS59*($E59=$F$1)</f>
        <v>0</v>
      </c>
      <c r="BT59" s="80">
        <f>'MOD Vectors ALL'!BT59*($E59=$F$1)</f>
        <v>0</v>
      </c>
      <c r="BU59" s="80">
        <f>'MOD Vectors ALL'!BU59*($E59=$F$1)</f>
        <v>0</v>
      </c>
      <c r="BV59" s="80">
        <f>'MOD Vectors ALL'!BV59*($E59=$F$1)</f>
        <v>0</v>
      </c>
      <c r="BW59" s="80">
        <f>'MOD Vectors ALL'!BW59*($E59=$F$1)</f>
        <v>0</v>
      </c>
      <c r="BX59" s="80">
        <f>'MOD Vectors ALL'!BX59*($E59=$F$1)</f>
        <v>0</v>
      </c>
      <c r="BY59" s="80">
        <f>'MOD Vectors ALL'!BY59*($E59=$F$1)</f>
        <v>0</v>
      </c>
      <c r="BZ59" s="80">
        <f>'MOD Vectors ALL'!BZ59*($E59=$F$1)</f>
        <v>0</v>
      </c>
      <c r="CA59" s="80">
        <f>'MOD Vectors ALL'!CA59*($E59=$F$1)</f>
        <v>0</v>
      </c>
      <c r="CB59" s="80">
        <f>'MOD Vectors ALL'!CB59*($E59=$F$1)</f>
        <v>0</v>
      </c>
      <c r="CC59" s="80">
        <f>'MOD Vectors ALL'!CC59*($E59=$F$1)</f>
        <v>0</v>
      </c>
      <c r="CD59" s="80">
        <f>'MOD Vectors ALL'!CD59*($E59=$F$1)</f>
        <v>0</v>
      </c>
      <c r="CE59" s="80">
        <f>'MOD Vectors ALL'!CE59*($E59=$F$1)</f>
        <v>0</v>
      </c>
      <c r="CF59" s="80">
        <f>'MOD Vectors ALL'!CF59*($E59=$F$1)</f>
        <v>0</v>
      </c>
      <c r="CG59" s="80">
        <f>'MOD Vectors ALL'!CG59*($E59=$F$1)</f>
        <v>0</v>
      </c>
      <c r="CH59" s="80">
        <f>'MOD Vectors ALL'!CH59*($E59=$F$1)</f>
        <v>0</v>
      </c>
      <c r="CI59" s="80">
        <f>'MOD Vectors ALL'!CI59*($E59=$F$1)</f>
        <v>0</v>
      </c>
      <c r="CJ59" s="80">
        <f>'MOD Vectors ALL'!CJ59*($E59=$F$1)</f>
        <v>0</v>
      </c>
      <c r="CK59" s="80">
        <f>'MOD Vectors ALL'!CK59*($E59=$F$1)</f>
        <v>0</v>
      </c>
      <c r="CL59" s="80">
        <f>'MOD Vectors ALL'!CL59*($E59=$F$1)</f>
        <v>0</v>
      </c>
      <c r="CM59" s="80">
        <f>'MOD Vectors ALL'!CM59*($E59=$F$1)</f>
        <v>0</v>
      </c>
      <c r="CN59" s="80">
        <f>'MOD Vectors ALL'!CN59*($E59=$F$1)</f>
        <v>0</v>
      </c>
      <c r="CO59" s="80">
        <f>'MOD Vectors ALL'!CO59*($E59=$F$1)</f>
        <v>0</v>
      </c>
      <c r="CP59" s="80">
        <f>'MOD Vectors ALL'!CP59*($E59=$F$1)</f>
        <v>0</v>
      </c>
      <c r="CQ59" s="80">
        <f>'MOD Vectors ALL'!CQ59*($E59=$F$1)</f>
        <v>0</v>
      </c>
      <c r="CR59" s="80">
        <f>'MOD Vectors ALL'!CR59*($E59=$F$1)</f>
        <v>0</v>
      </c>
      <c r="CS59" s="80">
        <f>'MOD Vectors ALL'!CS59*($E59=$F$1)</f>
        <v>0</v>
      </c>
      <c r="CT59" s="80">
        <f>'MOD Vectors ALL'!CT59*($E59=$F$1)</f>
        <v>0</v>
      </c>
      <c r="CU59" s="80">
        <f>'MOD Vectors ALL'!CU59*($E59=$F$1)</f>
        <v>0</v>
      </c>
      <c r="CV59" s="80">
        <f>'MOD Vectors ALL'!CV59*($E59=$F$1)</f>
        <v>0</v>
      </c>
      <c r="CW59" s="80">
        <f>'MOD Vectors ALL'!CW59*($E59=$F$1)</f>
        <v>0</v>
      </c>
      <c r="CX59" s="80">
        <f>'MOD Vectors ALL'!CX59*($E59=$F$1)</f>
        <v>0</v>
      </c>
      <c r="CY59" s="80">
        <f>'MOD Vectors ALL'!CY59*($E59=$F$1)</f>
        <v>0</v>
      </c>
      <c r="CZ59" s="80">
        <f>'MOD Vectors ALL'!CZ59*($E59=$F$1)</f>
        <v>0</v>
      </c>
      <c r="DA59" s="80">
        <f>'MOD Vectors ALL'!DA59*($E59=$F$1)</f>
        <v>0</v>
      </c>
      <c r="DB59" s="80">
        <f>'MOD Vectors ALL'!DB59*($E59=$F$1)</f>
        <v>0</v>
      </c>
      <c r="DC59" s="80">
        <f>'MOD Vectors ALL'!DC59*($E59=$F$1)</f>
        <v>0</v>
      </c>
      <c r="DD59" s="80">
        <f>'MOD Vectors ALL'!DD59*($E59=$F$1)</f>
        <v>0</v>
      </c>
      <c r="DE59" s="80">
        <f>'MOD Vectors ALL'!DE59*($E59=$F$1)</f>
        <v>0</v>
      </c>
      <c r="DF59" s="80">
        <f>'MOD Vectors ALL'!DF59*($E59=$F$1)</f>
        <v>0</v>
      </c>
      <c r="DG59" s="80">
        <f>'MOD Vectors ALL'!DG59*($E59=$F$1)</f>
        <v>0</v>
      </c>
      <c r="DH59" s="80">
        <f>'MOD Vectors ALL'!DH59*($E59=$F$1)</f>
        <v>0</v>
      </c>
      <c r="DI59" s="80">
        <f>'MOD Vectors ALL'!DI59*($E59=$F$1)</f>
        <v>0</v>
      </c>
      <c r="DJ59" s="80">
        <f>'MOD Vectors ALL'!DJ59*($E59=$F$1)</f>
        <v>0</v>
      </c>
      <c r="DK59" s="80">
        <f>'MOD Vectors ALL'!DK59*($E59=$F$1)</f>
        <v>0</v>
      </c>
      <c r="DL59" s="80">
        <f>'MOD Vectors ALL'!DL59*($E59=$F$1)</f>
        <v>0</v>
      </c>
      <c r="DM59" s="80">
        <f>'MOD Vectors ALL'!DM59*($E59=$F$1)</f>
        <v>0</v>
      </c>
      <c r="DN59" s="80">
        <f>'MOD Vectors ALL'!DN59*($E59=$F$1)</f>
        <v>0</v>
      </c>
      <c r="DO59" s="80">
        <f>'MOD Vectors ALL'!DO59*($E59=$F$1)</f>
        <v>0</v>
      </c>
      <c r="DP59" s="80">
        <f>'MOD Vectors ALL'!DP59*($E59=$F$1)</f>
        <v>0</v>
      </c>
      <c r="DQ59" s="80">
        <f>'MOD Vectors ALL'!DQ59*($E59=$F$1)</f>
        <v>0</v>
      </c>
    </row>
    <row r="60" spans="1:121" x14ac:dyDescent="0.2">
      <c r="A60">
        <v>440</v>
      </c>
      <c r="B60" t="s">
        <v>16</v>
      </c>
      <c r="C60" t="s">
        <v>369</v>
      </c>
      <c r="D60" t="s">
        <v>526</v>
      </c>
      <c r="E60" t="s">
        <v>523</v>
      </c>
      <c r="F60" t="s">
        <v>7</v>
      </c>
      <c r="G60">
        <v>0.168266</v>
      </c>
      <c r="H60">
        <v>0.41123599999999999</v>
      </c>
      <c r="I60" s="80">
        <f>'MOD Vectors ALL'!I60*($E60=$F$1)</f>
        <v>0</v>
      </c>
      <c r="J60" s="80">
        <f>'MOD Vectors ALL'!J60*($E60=$F$1)</f>
        <v>0</v>
      </c>
      <c r="K60" s="80">
        <f>'MOD Vectors ALL'!K60*($E60=$F$1)</f>
        <v>0</v>
      </c>
      <c r="L60" s="80">
        <f>'MOD Vectors ALL'!L60*($E60=$F$1)</f>
        <v>0</v>
      </c>
      <c r="M60" s="80">
        <f>'MOD Vectors ALL'!M60*($E60=$F$1)</f>
        <v>0</v>
      </c>
      <c r="N60" s="80">
        <f>'MOD Vectors ALL'!N60*($E60=$F$1)</f>
        <v>0</v>
      </c>
      <c r="O60" s="80">
        <f>'MOD Vectors ALL'!O60*($E60=$F$1)</f>
        <v>0</v>
      </c>
      <c r="P60" s="80">
        <f>'MOD Vectors ALL'!P60*($E60=$F$1)</f>
        <v>0</v>
      </c>
      <c r="Q60" s="80">
        <f>'MOD Vectors ALL'!Q60*($E60=$F$1)</f>
        <v>0</v>
      </c>
      <c r="R60" s="80">
        <f>'MOD Vectors ALL'!R60*($E60=$F$1)</f>
        <v>0</v>
      </c>
      <c r="S60" s="80">
        <f>'MOD Vectors ALL'!S60*($E60=$F$1)</f>
        <v>0</v>
      </c>
      <c r="T60" s="80">
        <f>'MOD Vectors ALL'!T60*($E60=$F$1)</f>
        <v>0</v>
      </c>
      <c r="U60" s="80">
        <f>'MOD Vectors ALL'!U60*($E60=$F$1)</f>
        <v>0</v>
      </c>
      <c r="V60" s="80">
        <f>'MOD Vectors ALL'!V60*($E60=$F$1)</f>
        <v>0</v>
      </c>
      <c r="W60" s="80">
        <f>'MOD Vectors ALL'!W60*($E60=$F$1)</f>
        <v>0</v>
      </c>
      <c r="X60" s="80">
        <f>'MOD Vectors ALL'!X60*($E60=$F$1)</f>
        <v>0</v>
      </c>
      <c r="Y60" s="80">
        <f>'MOD Vectors ALL'!Y60*($E60=$F$1)</f>
        <v>0</v>
      </c>
      <c r="Z60" s="80">
        <f>'MOD Vectors ALL'!Z60*($E60=$F$1)</f>
        <v>0</v>
      </c>
      <c r="AA60" s="80">
        <f>'MOD Vectors ALL'!AA60*($E60=$F$1)</f>
        <v>0</v>
      </c>
      <c r="AB60" s="80">
        <f>'MOD Vectors ALL'!AB60*($E60=$F$1)</f>
        <v>0</v>
      </c>
      <c r="AC60" s="80">
        <f>'MOD Vectors ALL'!AC60*($E60=$F$1)</f>
        <v>0</v>
      </c>
      <c r="AD60" s="80">
        <f>'MOD Vectors ALL'!AD60*($E60=$F$1)</f>
        <v>0</v>
      </c>
      <c r="AE60" s="80">
        <f>'MOD Vectors ALL'!AE60*($E60=$F$1)</f>
        <v>0</v>
      </c>
      <c r="AF60" s="80">
        <f>'MOD Vectors ALL'!AF60*($E60=$F$1)</f>
        <v>0</v>
      </c>
      <c r="AG60" s="80">
        <f>'MOD Vectors ALL'!AG60*($E60=$F$1)</f>
        <v>0</v>
      </c>
      <c r="AH60" s="80">
        <f>'MOD Vectors ALL'!AH60*($E60=$F$1)</f>
        <v>0</v>
      </c>
      <c r="AI60" s="80">
        <f>'MOD Vectors ALL'!AI60*($E60=$F$1)</f>
        <v>0</v>
      </c>
      <c r="AJ60" s="80">
        <f>'MOD Vectors ALL'!AJ60*($E60=$F$1)</f>
        <v>0</v>
      </c>
      <c r="AK60" s="80">
        <f>'MOD Vectors ALL'!AK60*($E60=$F$1)</f>
        <v>0</v>
      </c>
      <c r="AL60" s="80">
        <f>'MOD Vectors ALL'!AL60*($E60=$F$1)</f>
        <v>0</v>
      </c>
      <c r="AM60" s="80">
        <f>'MOD Vectors ALL'!AM60*($E60=$F$1)</f>
        <v>0</v>
      </c>
      <c r="AN60" s="80">
        <f>'MOD Vectors ALL'!AN60*($E60=$F$1)</f>
        <v>0</v>
      </c>
      <c r="AO60" s="80">
        <f>'MOD Vectors ALL'!AO60*($E60=$F$1)</f>
        <v>0</v>
      </c>
      <c r="AP60" s="80">
        <f>'MOD Vectors ALL'!AP60*($E60=$F$1)</f>
        <v>0</v>
      </c>
      <c r="AQ60" s="80">
        <f>'MOD Vectors ALL'!AQ60*($E60=$F$1)</f>
        <v>0</v>
      </c>
      <c r="AR60" s="80">
        <f>'MOD Vectors ALL'!AR60*($E60=$F$1)</f>
        <v>0</v>
      </c>
      <c r="AS60" s="80">
        <f>'MOD Vectors ALL'!AS60*($E60=$F$1)</f>
        <v>0</v>
      </c>
      <c r="AT60" s="80">
        <f>'MOD Vectors ALL'!AT60*($E60=$F$1)</f>
        <v>0</v>
      </c>
      <c r="AU60" s="80">
        <f>'MOD Vectors ALL'!AU60*($E60=$F$1)</f>
        <v>0</v>
      </c>
      <c r="AV60" s="80">
        <f>'MOD Vectors ALL'!AV60*($E60=$F$1)</f>
        <v>0</v>
      </c>
      <c r="AW60" s="80">
        <f>'MOD Vectors ALL'!AW60*($E60=$F$1)</f>
        <v>0</v>
      </c>
      <c r="AX60" s="80">
        <f>'MOD Vectors ALL'!AX60*($E60=$F$1)</f>
        <v>0</v>
      </c>
      <c r="AY60" s="80">
        <f>'MOD Vectors ALL'!AY60*($E60=$F$1)</f>
        <v>0</v>
      </c>
      <c r="AZ60" s="80">
        <f>'MOD Vectors ALL'!AZ60*($E60=$F$1)</f>
        <v>0</v>
      </c>
      <c r="BA60" s="80">
        <f>'MOD Vectors ALL'!BA60*($E60=$F$1)</f>
        <v>0</v>
      </c>
      <c r="BB60" s="80">
        <f>'MOD Vectors ALL'!BB60*($E60=$F$1)</f>
        <v>0</v>
      </c>
      <c r="BC60" s="80">
        <f>'MOD Vectors ALL'!BC60*($E60=$F$1)</f>
        <v>0</v>
      </c>
      <c r="BD60" s="80">
        <f>'MOD Vectors ALL'!BD60*($E60=$F$1)</f>
        <v>0</v>
      </c>
      <c r="BE60" s="80">
        <f>'MOD Vectors ALL'!BE60*($E60=$F$1)</f>
        <v>0</v>
      </c>
      <c r="BF60" s="80">
        <f>'MOD Vectors ALL'!BF60*($E60=$F$1)</f>
        <v>0</v>
      </c>
      <c r="BG60" s="80">
        <f>'MOD Vectors ALL'!BG60*($E60=$F$1)</f>
        <v>0</v>
      </c>
      <c r="BH60" s="80">
        <f>'MOD Vectors ALL'!BH60*($E60=$F$1)</f>
        <v>0</v>
      </c>
      <c r="BI60" s="80">
        <f>'MOD Vectors ALL'!BI60*($E60=$F$1)</f>
        <v>0</v>
      </c>
      <c r="BJ60" s="80">
        <f>'MOD Vectors ALL'!BJ60*($E60=$F$1)</f>
        <v>0</v>
      </c>
      <c r="BK60" s="80">
        <f>'MOD Vectors ALL'!BK60*($E60=$F$1)</f>
        <v>0</v>
      </c>
      <c r="BL60" s="80">
        <f>'MOD Vectors ALL'!BL60*($E60=$F$1)</f>
        <v>0</v>
      </c>
      <c r="BM60" s="80">
        <f>'MOD Vectors ALL'!BM60*($E60=$F$1)</f>
        <v>0</v>
      </c>
      <c r="BN60" s="80">
        <f>'MOD Vectors ALL'!BN60*($E60=$F$1)</f>
        <v>0</v>
      </c>
      <c r="BO60" s="80">
        <f>'MOD Vectors ALL'!BO60*($E60=$F$1)</f>
        <v>0</v>
      </c>
      <c r="BP60" s="80">
        <f>'MOD Vectors ALL'!BP60*($E60=$F$1)</f>
        <v>0</v>
      </c>
      <c r="BQ60" s="80">
        <f>'MOD Vectors ALL'!BQ60*($E60=$F$1)</f>
        <v>0</v>
      </c>
      <c r="BR60" s="80">
        <f>'MOD Vectors ALL'!BR60*($E60=$F$1)</f>
        <v>0</v>
      </c>
      <c r="BS60" s="80">
        <f>'MOD Vectors ALL'!BS60*($E60=$F$1)</f>
        <v>0</v>
      </c>
      <c r="BT60" s="80">
        <f>'MOD Vectors ALL'!BT60*($E60=$F$1)</f>
        <v>0</v>
      </c>
      <c r="BU60" s="80">
        <f>'MOD Vectors ALL'!BU60*($E60=$F$1)</f>
        <v>0</v>
      </c>
      <c r="BV60" s="80">
        <f>'MOD Vectors ALL'!BV60*($E60=$F$1)</f>
        <v>0</v>
      </c>
      <c r="BW60" s="80">
        <f>'MOD Vectors ALL'!BW60*($E60=$F$1)</f>
        <v>0</v>
      </c>
      <c r="BX60" s="80">
        <f>'MOD Vectors ALL'!BX60*($E60=$F$1)</f>
        <v>0</v>
      </c>
      <c r="BY60" s="80">
        <f>'MOD Vectors ALL'!BY60*($E60=$F$1)</f>
        <v>0</v>
      </c>
      <c r="BZ60" s="80">
        <f>'MOD Vectors ALL'!BZ60*($E60=$F$1)</f>
        <v>0</v>
      </c>
      <c r="CA60" s="80">
        <f>'MOD Vectors ALL'!CA60*($E60=$F$1)</f>
        <v>0</v>
      </c>
      <c r="CB60" s="80">
        <f>'MOD Vectors ALL'!CB60*($E60=$F$1)</f>
        <v>0</v>
      </c>
      <c r="CC60" s="80">
        <f>'MOD Vectors ALL'!CC60*($E60=$F$1)</f>
        <v>0</v>
      </c>
      <c r="CD60" s="80">
        <f>'MOD Vectors ALL'!CD60*($E60=$F$1)</f>
        <v>0</v>
      </c>
      <c r="CE60" s="80">
        <f>'MOD Vectors ALL'!CE60*($E60=$F$1)</f>
        <v>0</v>
      </c>
      <c r="CF60" s="80">
        <f>'MOD Vectors ALL'!CF60*($E60=$F$1)</f>
        <v>0</v>
      </c>
      <c r="CG60" s="80">
        <f>'MOD Vectors ALL'!CG60*($E60=$F$1)</f>
        <v>0</v>
      </c>
      <c r="CH60" s="80">
        <f>'MOD Vectors ALL'!CH60*($E60=$F$1)</f>
        <v>0</v>
      </c>
      <c r="CI60" s="80">
        <f>'MOD Vectors ALL'!CI60*($E60=$F$1)</f>
        <v>0</v>
      </c>
      <c r="CJ60" s="80">
        <f>'MOD Vectors ALL'!CJ60*($E60=$F$1)</f>
        <v>0</v>
      </c>
      <c r="CK60" s="80">
        <f>'MOD Vectors ALL'!CK60*($E60=$F$1)</f>
        <v>0</v>
      </c>
      <c r="CL60" s="80">
        <f>'MOD Vectors ALL'!CL60*($E60=$F$1)</f>
        <v>0</v>
      </c>
      <c r="CM60" s="80">
        <f>'MOD Vectors ALL'!CM60*($E60=$F$1)</f>
        <v>0</v>
      </c>
      <c r="CN60" s="80">
        <f>'MOD Vectors ALL'!CN60*($E60=$F$1)</f>
        <v>0</v>
      </c>
      <c r="CO60" s="80">
        <f>'MOD Vectors ALL'!CO60*($E60=$F$1)</f>
        <v>0</v>
      </c>
      <c r="CP60" s="80">
        <f>'MOD Vectors ALL'!CP60*($E60=$F$1)</f>
        <v>0</v>
      </c>
      <c r="CQ60" s="80">
        <f>'MOD Vectors ALL'!CQ60*($E60=$F$1)</f>
        <v>0</v>
      </c>
      <c r="CR60" s="80">
        <f>'MOD Vectors ALL'!CR60*($E60=$F$1)</f>
        <v>0</v>
      </c>
      <c r="CS60" s="80">
        <f>'MOD Vectors ALL'!CS60*($E60=$F$1)</f>
        <v>0</v>
      </c>
      <c r="CT60" s="80">
        <f>'MOD Vectors ALL'!CT60*($E60=$F$1)</f>
        <v>0</v>
      </c>
      <c r="CU60" s="80">
        <f>'MOD Vectors ALL'!CU60*($E60=$F$1)</f>
        <v>0</v>
      </c>
      <c r="CV60" s="80">
        <f>'MOD Vectors ALL'!CV60*($E60=$F$1)</f>
        <v>0</v>
      </c>
      <c r="CW60" s="80">
        <f>'MOD Vectors ALL'!CW60*($E60=$F$1)</f>
        <v>0</v>
      </c>
      <c r="CX60" s="80">
        <f>'MOD Vectors ALL'!CX60*($E60=$F$1)</f>
        <v>0</v>
      </c>
      <c r="CY60" s="80">
        <f>'MOD Vectors ALL'!CY60*($E60=$F$1)</f>
        <v>0</v>
      </c>
      <c r="CZ60" s="80">
        <f>'MOD Vectors ALL'!CZ60*($E60=$F$1)</f>
        <v>0</v>
      </c>
      <c r="DA60" s="80">
        <f>'MOD Vectors ALL'!DA60*($E60=$F$1)</f>
        <v>0</v>
      </c>
      <c r="DB60" s="80">
        <f>'MOD Vectors ALL'!DB60*($E60=$F$1)</f>
        <v>0</v>
      </c>
      <c r="DC60" s="80">
        <f>'MOD Vectors ALL'!DC60*($E60=$F$1)</f>
        <v>0</v>
      </c>
      <c r="DD60" s="80">
        <f>'MOD Vectors ALL'!DD60*($E60=$F$1)</f>
        <v>0</v>
      </c>
      <c r="DE60" s="80">
        <f>'MOD Vectors ALL'!DE60*($E60=$F$1)</f>
        <v>0</v>
      </c>
      <c r="DF60" s="80">
        <f>'MOD Vectors ALL'!DF60*($E60=$F$1)</f>
        <v>0</v>
      </c>
      <c r="DG60" s="80">
        <f>'MOD Vectors ALL'!DG60*($E60=$F$1)</f>
        <v>0</v>
      </c>
      <c r="DH60" s="80">
        <f>'MOD Vectors ALL'!DH60*($E60=$F$1)</f>
        <v>0</v>
      </c>
      <c r="DI60" s="80">
        <f>'MOD Vectors ALL'!DI60*($E60=$F$1)</f>
        <v>0</v>
      </c>
      <c r="DJ60" s="80">
        <f>'MOD Vectors ALL'!DJ60*($E60=$F$1)</f>
        <v>0</v>
      </c>
      <c r="DK60" s="80">
        <f>'MOD Vectors ALL'!DK60*($E60=$F$1)</f>
        <v>0</v>
      </c>
      <c r="DL60" s="80">
        <f>'MOD Vectors ALL'!DL60*($E60=$F$1)</f>
        <v>0</v>
      </c>
      <c r="DM60" s="80">
        <f>'MOD Vectors ALL'!DM60*($E60=$F$1)</f>
        <v>0</v>
      </c>
      <c r="DN60" s="80">
        <f>'MOD Vectors ALL'!DN60*($E60=$F$1)</f>
        <v>0</v>
      </c>
      <c r="DO60" s="80">
        <f>'MOD Vectors ALL'!DO60*($E60=$F$1)</f>
        <v>0</v>
      </c>
      <c r="DP60" s="80">
        <f>'MOD Vectors ALL'!DP60*($E60=$F$1)</f>
        <v>0</v>
      </c>
      <c r="DQ60" s="80">
        <f>'MOD Vectors ALL'!DQ60*($E60=$F$1)</f>
        <v>0</v>
      </c>
    </row>
    <row r="61" spans="1:121" x14ac:dyDescent="0.2">
      <c r="A61">
        <v>441</v>
      </c>
      <c r="B61" t="s">
        <v>16</v>
      </c>
      <c r="C61" t="s">
        <v>369</v>
      </c>
      <c r="D61" t="s">
        <v>526</v>
      </c>
      <c r="E61" t="s">
        <v>523</v>
      </c>
      <c r="F61" t="s">
        <v>8</v>
      </c>
      <c r="G61">
        <v>0.16292100000000001</v>
      </c>
      <c r="H61">
        <v>0.39711600000000002</v>
      </c>
      <c r="I61" s="80">
        <f>'MOD Vectors ALL'!I61*($E61=$F$1)</f>
        <v>0</v>
      </c>
      <c r="J61" s="80">
        <f>'MOD Vectors ALL'!J61*($E61=$F$1)</f>
        <v>0</v>
      </c>
      <c r="K61" s="80">
        <f>'MOD Vectors ALL'!K61*($E61=$F$1)</f>
        <v>0</v>
      </c>
      <c r="L61" s="80">
        <f>'MOD Vectors ALL'!L61*($E61=$F$1)</f>
        <v>0</v>
      </c>
      <c r="M61" s="80">
        <f>'MOD Vectors ALL'!M61*($E61=$F$1)</f>
        <v>0</v>
      </c>
      <c r="N61" s="80">
        <f>'MOD Vectors ALL'!N61*($E61=$F$1)</f>
        <v>0</v>
      </c>
      <c r="O61" s="80">
        <f>'MOD Vectors ALL'!O61*($E61=$F$1)</f>
        <v>0</v>
      </c>
      <c r="P61" s="80">
        <f>'MOD Vectors ALL'!P61*($E61=$F$1)</f>
        <v>0</v>
      </c>
      <c r="Q61" s="80">
        <f>'MOD Vectors ALL'!Q61*($E61=$F$1)</f>
        <v>0</v>
      </c>
      <c r="R61" s="80">
        <f>'MOD Vectors ALL'!R61*($E61=$F$1)</f>
        <v>0</v>
      </c>
      <c r="S61" s="80">
        <f>'MOD Vectors ALL'!S61*($E61=$F$1)</f>
        <v>0</v>
      </c>
      <c r="T61" s="80">
        <f>'MOD Vectors ALL'!T61*($E61=$F$1)</f>
        <v>0</v>
      </c>
      <c r="U61" s="80">
        <f>'MOD Vectors ALL'!U61*($E61=$F$1)</f>
        <v>0</v>
      </c>
      <c r="V61" s="80">
        <f>'MOD Vectors ALL'!V61*($E61=$F$1)</f>
        <v>0</v>
      </c>
      <c r="W61" s="80">
        <f>'MOD Vectors ALL'!W61*($E61=$F$1)</f>
        <v>0</v>
      </c>
      <c r="X61" s="80">
        <f>'MOD Vectors ALL'!X61*($E61=$F$1)</f>
        <v>0</v>
      </c>
      <c r="Y61" s="80">
        <f>'MOD Vectors ALL'!Y61*($E61=$F$1)</f>
        <v>0</v>
      </c>
      <c r="Z61" s="80">
        <f>'MOD Vectors ALL'!Z61*($E61=$F$1)</f>
        <v>0</v>
      </c>
      <c r="AA61" s="80">
        <f>'MOD Vectors ALL'!AA61*($E61=$F$1)</f>
        <v>0</v>
      </c>
      <c r="AB61" s="80">
        <f>'MOD Vectors ALL'!AB61*($E61=$F$1)</f>
        <v>0</v>
      </c>
      <c r="AC61" s="80">
        <f>'MOD Vectors ALL'!AC61*($E61=$F$1)</f>
        <v>0</v>
      </c>
      <c r="AD61" s="80">
        <f>'MOD Vectors ALL'!AD61*($E61=$F$1)</f>
        <v>0</v>
      </c>
      <c r="AE61" s="80">
        <f>'MOD Vectors ALL'!AE61*($E61=$F$1)</f>
        <v>0</v>
      </c>
      <c r="AF61" s="80">
        <f>'MOD Vectors ALL'!AF61*($E61=$F$1)</f>
        <v>0</v>
      </c>
      <c r="AG61" s="80">
        <f>'MOD Vectors ALL'!AG61*($E61=$F$1)</f>
        <v>0</v>
      </c>
      <c r="AH61" s="80">
        <f>'MOD Vectors ALL'!AH61*($E61=$F$1)</f>
        <v>0</v>
      </c>
      <c r="AI61" s="80">
        <f>'MOD Vectors ALL'!AI61*($E61=$F$1)</f>
        <v>0</v>
      </c>
      <c r="AJ61" s="80">
        <f>'MOD Vectors ALL'!AJ61*($E61=$F$1)</f>
        <v>0</v>
      </c>
      <c r="AK61" s="80">
        <f>'MOD Vectors ALL'!AK61*($E61=$F$1)</f>
        <v>0</v>
      </c>
      <c r="AL61" s="80">
        <f>'MOD Vectors ALL'!AL61*($E61=$F$1)</f>
        <v>0</v>
      </c>
      <c r="AM61" s="80">
        <f>'MOD Vectors ALL'!AM61*($E61=$F$1)</f>
        <v>0</v>
      </c>
      <c r="AN61" s="80">
        <f>'MOD Vectors ALL'!AN61*($E61=$F$1)</f>
        <v>0</v>
      </c>
      <c r="AO61" s="80">
        <f>'MOD Vectors ALL'!AO61*($E61=$F$1)</f>
        <v>0</v>
      </c>
      <c r="AP61" s="80">
        <f>'MOD Vectors ALL'!AP61*($E61=$F$1)</f>
        <v>0</v>
      </c>
      <c r="AQ61" s="80">
        <f>'MOD Vectors ALL'!AQ61*($E61=$F$1)</f>
        <v>0</v>
      </c>
      <c r="AR61" s="80">
        <f>'MOD Vectors ALL'!AR61*($E61=$F$1)</f>
        <v>0</v>
      </c>
      <c r="AS61" s="80">
        <f>'MOD Vectors ALL'!AS61*($E61=$F$1)</f>
        <v>0</v>
      </c>
      <c r="AT61" s="80">
        <f>'MOD Vectors ALL'!AT61*($E61=$F$1)</f>
        <v>0</v>
      </c>
      <c r="AU61" s="80">
        <f>'MOD Vectors ALL'!AU61*($E61=$F$1)</f>
        <v>0</v>
      </c>
      <c r="AV61" s="80">
        <f>'MOD Vectors ALL'!AV61*($E61=$F$1)</f>
        <v>0</v>
      </c>
      <c r="AW61" s="80">
        <f>'MOD Vectors ALL'!AW61*($E61=$F$1)</f>
        <v>0</v>
      </c>
      <c r="AX61" s="80">
        <f>'MOD Vectors ALL'!AX61*($E61=$F$1)</f>
        <v>0</v>
      </c>
      <c r="AY61" s="80">
        <f>'MOD Vectors ALL'!AY61*($E61=$F$1)</f>
        <v>0</v>
      </c>
      <c r="AZ61" s="80">
        <f>'MOD Vectors ALL'!AZ61*($E61=$F$1)</f>
        <v>0</v>
      </c>
      <c r="BA61" s="80">
        <f>'MOD Vectors ALL'!BA61*($E61=$F$1)</f>
        <v>0</v>
      </c>
      <c r="BB61" s="80">
        <f>'MOD Vectors ALL'!BB61*($E61=$F$1)</f>
        <v>0</v>
      </c>
      <c r="BC61" s="80">
        <f>'MOD Vectors ALL'!BC61*($E61=$F$1)</f>
        <v>0</v>
      </c>
      <c r="BD61" s="80">
        <f>'MOD Vectors ALL'!BD61*($E61=$F$1)</f>
        <v>0</v>
      </c>
      <c r="BE61" s="80">
        <f>'MOD Vectors ALL'!BE61*($E61=$F$1)</f>
        <v>0</v>
      </c>
      <c r="BF61" s="80">
        <f>'MOD Vectors ALL'!BF61*($E61=$F$1)</f>
        <v>0</v>
      </c>
      <c r="BG61" s="80">
        <f>'MOD Vectors ALL'!BG61*($E61=$F$1)</f>
        <v>0</v>
      </c>
      <c r="BH61" s="80">
        <f>'MOD Vectors ALL'!BH61*($E61=$F$1)</f>
        <v>0</v>
      </c>
      <c r="BI61" s="80">
        <f>'MOD Vectors ALL'!BI61*($E61=$F$1)</f>
        <v>0</v>
      </c>
      <c r="BJ61" s="80">
        <f>'MOD Vectors ALL'!BJ61*($E61=$F$1)</f>
        <v>0</v>
      </c>
      <c r="BK61" s="80">
        <f>'MOD Vectors ALL'!BK61*($E61=$F$1)</f>
        <v>0</v>
      </c>
      <c r="BL61" s="80">
        <f>'MOD Vectors ALL'!BL61*($E61=$F$1)</f>
        <v>0</v>
      </c>
      <c r="BM61" s="80">
        <f>'MOD Vectors ALL'!BM61*($E61=$F$1)</f>
        <v>0</v>
      </c>
      <c r="BN61" s="80">
        <f>'MOD Vectors ALL'!BN61*($E61=$F$1)</f>
        <v>0</v>
      </c>
      <c r="BO61" s="80">
        <f>'MOD Vectors ALL'!BO61*($E61=$F$1)</f>
        <v>0</v>
      </c>
      <c r="BP61" s="80">
        <f>'MOD Vectors ALL'!BP61*($E61=$F$1)</f>
        <v>0</v>
      </c>
      <c r="BQ61" s="80">
        <f>'MOD Vectors ALL'!BQ61*($E61=$F$1)</f>
        <v>0</v>
      </c>
      <c r="BR61" s="80">
        <f>'MOD Vectors ALL'!BR61*($E61=$F$1)</f>
        <v>0</v>
      </c>
      <c r="BS61" s="80">
        <f>'MOD Vectors ALL'!BS61*($E61=$F$1)</f>
        <v>0</v>
      </c>
      <c r="BT61" s="80">
        <f>'MOD Vectors ALL'!BT61*($E61=$F$1)</f>
        <v>0</v>
      </c>
      <c r="BU61" s="80">
        <f>'MOD Vectors ALL'!BU61*($E61=$F$1)</f>
        <v>0</v>
      </c>
      <c r="BV61" s="80">
        <f>'MOD Vectors ALL'!BV61*($E61=$F$1)</f>
        <v>0</v>
      </c>
      <c r="BW61" s="80">
        <f>'MOD Vectors ALL'!BW61*($E61=$F$1)</f>
        <v>0</v>
      </c>
      <c r="BX61" s="80">
        <f>'MOD Vectors ALL'!BX61*($E61=$F$1)</f>
        <v>0</v>
      </c>
      <c r="BY61" s="80">
        <f>'MOD Vectors ALL'!BY61*($E61=$F$1)</f>
        <v>0</v>
      </c>
      <c r="BZ61" s="80">
        <f>'MOD Vectors ALL'!BZ61*($E61=$F$1)</f>
        <v>0</v>
      </c>
      <c r="CA61" s="80">
        <f>'MOD Vectors ALL'!CA61*($E61=$F$1)</f>
        <v>0</v>
      </c>
      <c r="CB61" s="80">
        <f>'MOD Vectors ALL'!CB61*($E61=$F$1)</f>
        <v>0</v>
      </c>
      <c r="CC61" s="80">
        <f>'MOD Vectors ALL'!CC61*($E61=$F$1)</f>
        <v>0</v>
      </c>
      <c r="CD61" s="80">
        <f>'MOD Vectors ALL'!CD61*($E61=$F$1)</f>
        <v>0</v>
      </c>
      <c r="CE61" s="80">
        <f>'MOD Vectors ALL'!CE61*($E61=$F$1)</f>
        <v>0</v>
      </c>
      <c r="CF61" s="80">
        <f>'MOD Vectors ALL'!CF61*($E61=$F$1)</f>
        <v>0</v>
      </c>
      <c r="CG61" s="80">
        <f>'MOD Vectors ALL'!CG61*($E61=$F$1)</f>
        <v>0</v>
      </c>
      <c r="CH61" s="80">
        <f>'MOD Vectors ALL'!CH61*($E61=$F$1)</f>
        <v>0</v>
      </c>
      <c r="CI61" s="80">
        <f>'MOD Vectors ALL'!CI61*($E61=$F$1)</f>
        <v>0</v>
      </c>
      <c r="CJ61" s="80">
        <f>'MOD Vectors ALL'!CJ61*($E61=$F$1)</f>
        <v>0</v>
      </c>
      <c r="CK61" s="80">
        <f>'MOD Vectors ALL'!CK61*($E61=$F$1)</f>
        <v>0</v>
      </c>
      <c r="CL61" s="80">
        <f>'MOD Vectors ALL'!CL61*($E61=$F$1)</f>
        <v>0</v>
      </c>
      <c r="CM61" s="80">
        <f>'MOD Vectors ALL'!CM61*($E61=$F$1)</f>
        <v>0</v>
      </c>
      <c r="CN61" s="80">
        <f>'MOD Vectors ALL'!CN61*($E61=$F$1)</f>
        <v>0</v>
      </c>
      <c r="CO61" s="80">
        <f>'MOD Vectors ALL'!CO61*($E61=$F$1)</f>
        <v>0</v>
      </c>
      <c r="CP61" s="80">
        <f>'MOD Vectors ALL'!CP61*($E61=$F$1)</f>
        <v>0</v>
      </c>
      <c r="CQ61" s="80">
        <f>'MOD Vectors ALL'!CQ61*($E61=$F$1)</f>
        <v>0</v>
      </c>
      <c r="CR61" s="80">
        <f>'MOD Vectors ALL'!CR61*($E61=$F$1)</f>
        <v>0</v>
      </c>
      <c r="CS61" s="80">
        <f>'MOD Vectors ALL'!CS61*($E61=$F$1)</f>
        <v>0</v>
      </c>
      <c r="CT61" s="80">
        <f>'MOD Vectors ALL'!CT61*($E61=$F$1)</f>
        <v>0</v>
      </c>
      <c r="CU61" s="80">
        <f>'MOD Vectors ALL'!CU61*($E61=$F$1)</f>
        <v>0</v>
      </c>
      <c r="CV61" s="80">
        <f>'MOD Vectors ALL'!CV61*($E61=$F$1)</f>
        <v>0</v>
      </c>
      <c r="CW61" s="80">
        <f>'MOD Vectors ALL'!CW61*($E61=$F$1)</f>
        <v>0</v>
      </c>
      <c r="CX61" s="80">
        <f>'MOD Vectors ALL'!CX61*($E61=$F$1)</f>
        <v>0</v>
      </c>
      <c r="CY61" s="80">
        <f>'MOD Vectors ALL'!CY61*($E61=$F$1)</f>
        <v>0</v>
      </c>
      <c r="CZ61" s="80">
        <f>'MOD Vectors ALL'!CZ61*($E61=$F$1)</f>
        <v>0</v>
      </c>
      <c r="DA61" s="80">
        <f>'MOD Vectors ALL'!DA61*($E61=$F$1)</f>
        <v>0</v>
      </c>
      <c r="DB61" s="80">
        <f>'MOD Vectors ALL'!DB61*($E61=$F$1)</f>
        <v>0</v>
      </c>
      <c r="DC61" s="80">
        <f>'MOD Vectors ALL'!DC61*($E61=$F$1)</f>
        <v>0</v>
      </c>
      <c r="DD61" s="80">
        <f>'MOD Vectors ALL'!DD61*($E61=$F$1)</f>
        <v>0</v>
      </c>
      <c r="DE61" s="80">
        <f>'MOD Vectors ALL'!DE61*($E61=$F$1)</f>
        <v>0</v>
      </c>
      <c r="DF61" s="80">
        <f>'MOD Vectors ALL'!DF61*($E61=$F$1)</f>
        <v>0</v>
      </c>
      <c r="DG61" s="80">
        <f>'MOD Vectors ALL'!DG61*($E61=$F$1)</f>
        <v>0</v>
      </c>
      <c r="DH61" s="80">
        <f>'MOD Vectors ALL'!DH61*($E61=$F$1)</f>
        <v>0</v>
      </c>
      <c r="DI61" s="80">
        <f>'MOD Vectors ALL'!DI61*($E61=$F$1)</f>
        <v>0</v>
      </c>
      <c r="DJ61" s="80">
        <f>'MOD Vectors ALL'!DJ61*($E61=$F$1)</f>
        <v>0</v>
      </c>
      <c r="DK61" s="80">
        <f>'MOD Vectors ALL'!DK61*($E61=$F$1)</f>
        <v>0</v>
      </c>
      <c r="DL61" s="80">
        <f>'MOD Vectors ALL'!DL61*($E61=$F$1)</f>
        <v>0</v>
      </c>
      <c r="DM61" s="80">
        <f>'MOD Vectors ALL'!DM61*($E61=$F$1)</f>
        <v>0</v>
      </c>
      <c r="DN61" s="80">
        <f>'MOD Vectors ALL'!DN61*($E61=$F$1)</f>
        <v>0</v>
      </c>
      <c r="DO61" s="80">
        <f>'MOD Vectors ALL'!DO61*($E61=$F$1)</f>
        <v>0</v>
      </c>
      <c r="DP61" s="80">
        <f>'MOD Vectors ALL'!DP61*($E61=$F$1)</f>
        <v>0</v>
      </c>
      <c r="DQ61" s="80">
        <f>'MOD Vectors ALL'!DQ61*($E61=$F$1)</f>
        <v>0</v>
      </c>
    </row>
    <row r="62" spans="1:121" x14ac:dyDescent="0.2">
      <c r="A62">
        <v>442</v>
      </c>
      <c r="B62" t="s">
        <v>16</v>
      </c>
      <c r="C62" t="s">
        <v>369</v>
      </c>
      <c r="D62" t="s">
        <v>526</v>
      </c>
      <c r="E62" t="s">
        <v>523</v>
      </c>
      <c r="F62" t="s">
        <v>35</v>
      </c>
      <c r="G62">
        <v>0.165104</v>
      </c>
      <c r="H62">
        <v>0.34028399999999998</v>
      </c>
      <c r="I62" s="80">
        <f>'MOD Vectors ALL'!I62*($E62=$F$1)</f>
        <v>0</v>
      </c>
      <c r="J62" s="80">
        <f>'MOD Vectors ALL'!J62*($E62=$F$1)</f>
        <v>0</v>
      </c>
      <c r="K62" s="80">
        <f>'MOD Vectors ALL'!K62*($E62=$F$1)</f>
        <v>0</v>
      </c>
      <c r="L62" s="80">
        <f>'MOD Vectors ALL'!L62*($E62=$F$1)</f>
        <v>0</v>
      </c>
      <c r="M62" s="80">
        <f>'MOD Vectors ALL'!M62*($E62=$F$1)</f>
        <v>0</v>
      </c>
      <c r="N62" s="80">
        <f>'MOD Vectors ALL'!N62*($E62=$F$1)</f>
        <v>0</v>
      </c>
      <c r="O62" s="80">
        <f>'MOD Vectors ALL'!O62*($E62=$F$1)</f>
        <v>0</v>
      </c>
      <c r="P62" s="80">
        <f>'MOD Vectors ALL'!P62*($E62=$F$1)</f>
        <v>0</v>
      </c>
      <c r="Q62" s="80">
        <f>'MOD Vectors ALL'!Q62*($E62=$F$1)</f>
        <v>0</v>
      </c>
      <c r="R62" s="80">
        <f>'MOD Vectors ALL'!R62*($E62=$F$1)</f>
        <v>0</v>
      </c>
      <c r="S62" s="80">
        <f>'MOD Vectors ALL'!S62*($E62=$F$1)</f>
        <v>0</v>
      </c>
      <c r="T62" s="80">
        <f>'MOD Vectors ALL'!T62*($E62=$F$1)</f>
        <v>0</v>
      </c>
      <c r="U62" s="80">
        <f>'MOD Vectors ALL'!U62*($E62=$F$1)</f>
        <v>0</v>
      </c>
      <c r="V62" s="80">
        <f>'MOD Vectors ALL'!V62*($E62=$F$1)</f>
        <v>0</v>
      </c>
      <c r="W62" s="80">
        <f>'MOD Vectors ALL'!W62*($E62=$F$1)</f>
        <v>0</v>
      </c>
      <c r="X62" s="80">
        <f>'MOD Vectors ALL'!X62*($E62=$F$1)</f>
        <v>0</v>
      </c>
      <c r="Y62" s="80">
        <f>'MOD Vectors ALL'!Y62*($E62=$F$1)</f>
        <v>0</v>
      </c>
      <c r="Z62" s="80">
        <f>'MOD Vectors ALL'!Z62*($E62=$F$1)</f>
        <v>0</v>
      </c>
      <c r="AA62" s="80">
        <f>'MOD Vectors ALL'!AA62*($E62=$F$1)</f>
        <v>0</v>
      </c>
      <c r="AB62" s="80">
        <f>'MOD Vectors ALL'!AB62*($E62=$F$1)</f>
        <v>0</v>
      </c>
      <c r="AC62" s="80">
        <f>'MOD Vectors ALL'!AC62*($E62=$F$1)</f>
        <v>0</v>
      </c>
      <c r="AD62" s="80">
        <f>'MOD Vectors ALL'!AD62*($E62=$F$1)</f>
        <v>0</v>
      </c>
      <c r="AE62" s="80">
        <f>'MOD Vectors ALL'!AE62*($E62=$F$1)</f>
        <v>0</v>
      </c>
      <c r="AF62" s="80">
        <f>'MOD Vectors ALL'!AF62*($E62=$F$1)</f>
        <v>0</v>
      </c>
      <c r="AG62" s="80">
        <f>'MOD Vectors ALL'!AG62*($E62=$F$1)</f>
        <v>0</v>
      </c>
      <c r="AH62" s="80">
        <f>'MOD Vectors ALL'!AH62*($E62=$F$1)</f>
        <v>0</v>
      </c>
      <c r="AI62" s="80">
        <f>'MOD Vectors ALL'!AI62*($E62=$F$1)</f>
        <v>0</v>
      </c>
      <c r="AJ62" s="80">
        <f>'MOD Vectors ALL'!AJ62*($E62=$F$1)</f>
        <v>0</v>
      </c>
      <c r="AK62" s="80">
        <f>'MOD Vectors ALL'!AK62*($E62=$F$1)</f>
        <v>0</v>
      </c>
      <c r="AL62" s="80">
        <f>'MOD Vectors ALL'!AL62*($E62=$F$1)</f>
        <v>0</v>
      </c>
      <c r="AM62" s="80">
        <f>'MOD Vectors ALL'!AM62*($E62=$F$1)</f>
        <v>0</v>
      </c>
      <c r="AN62" s="80">
        <f>'MOD Vectors ALL'!AN62*($E62=$F$1)</f>
        <v>0</v>
      </c>
      <c r="AO62" s="80">
        <f>'MOD Vectors ALL'!AO62*($E62=$F$1)</f>
        <v>0</v>
      </c>
      <c r="AP62" s="80">
        <f>'MOD Vectors ALL'!AP62*($E62=$F$1)</f>
        <v>0</v>
      </c>
      <c r="AQ62" s="80">
        <f>'MOD Vectors ALL'!AQ62*($E62=$F$1)</f>
        <v>0</v>
      </c>
      <c r="AR62" s="80">
        <f>'MOD Vectors ALL'!AR62*($E62=$F$1)</f>
        <v>0</v>
      </c>
      <c r="AS62" s="80">
        <f>'MOD Vectors ALL'!AS62*($E62=$F$1)</f>
        <v>0</v>
      </c>
      <c r="AT62" s="80">
        <f>'MOD Vectors ALL'!AT62*($E62=$F$1)</f>
        <v>0</v>
      </c>
      <c r="AU62" s="80">
        <f>'MOD Vectors ALL'!AU62*($E62=$F$1)</f>
        <v>0</v>
      </c>
      <c r="AV62" s="80">
        <f>'MOD Vectors ALL'!AV62*($E62=$F$1)</f>
        <v>0</v>
      </c>
      <c r="AW62" s="80">
        <f>'MOD Vectors ALL'!AW62*($E62=$F$1)</f>
        <v>0</v>
      </c>
      <c r="AX62" s="80">
        <f>'MOD Vectors ALL'!AX62*($E62=$F$1)</f>
        <v>0</v>
      </c>
      <c r="AY62" s="80">
        <f>'MOD Vectors ALL'!AY62*($E62=$F$1)</f>
        <v>0</v>
      </c>
      <c r="AZ62" s="80">
        <f>'MOD Vectors ALL'!AZ62*($E62=$F$1)</f>
        <v>0</v>
      </c>
      <c r="BA62" s="80">
        <f>'MOD Vectors ALL'!BA62*($E62=$F$1)</f>
        <v>0</v>
      </c>
      <c r="BB62" s="80">
        <f>'MOD Vectors ALL'!BB62*($E62=$F$1)</f>
        <v>0</v>
      </c>
      <c r="BC62" s="80">
        <f>'MOD Vectors ALL'!BC62*($E62=$F$1)</f>
        <v>0</v>
      </c>
      <c r="BD62" s="80">
        <f>'MOD Vectors ALL'!BD62*($E62=$F$1)</f>
        <v>0</v>
      </c>
      <c r="BE62" s="80">
        <f>'MOD Vectors ALL'!BE62*($E62=$F$1)</f>
        <v>0</v>
      </c>
      <c r="BF62" s="80">
        <f>'MOD Vectors ALL'!BF62*($E62=$F$1)</f>
        <v>0</v>
      </c>
      <c r="BG62" s="80">
        <f>'MOD Vectors ALL'!BG62*($E62=$F$1)</f>
        <v>0</v>
      </c>
      <c r="BH62" s="80">
        <f>'MOD Vectors ALL'!BH62*($E62=$F$1)</f>
        <v>0</v>
      </c>
      <c r="BI62" s="80">
        <f>'MOD Vectors ALL'!BI62*($E62=$F$1)</f>
        <v>0</v>
      </c>
      <c r="BJ62" s="80">
        <f>'MOD Vectors ALL'!BJ62*($E62=$F$1)</f>
        <v>0</v>
      </c>
      <c r="BK62" s="80">
        <f>'MOD Vectors ALL'!BK62*($E62=$F$1)</f>
        <v>0</v>
      </c>
      <c r="BL62" s="80">
        <f>'MOD Vectors ALL'!BL62*($E62=$F$1)</f>
        <v>0</v>
      </c>
      <c r="BM62" s="80">
        <f>'MOD Vectors ALL'!BM62*($E62=$F$1)</f>
        <v>0</v>
      </c>
      <c r="BN62" s="80">
        <f>'MOD Vectors ALL'!BN62*($E62=$F$1)</f>
        <v>0</v>
      </c>
      <c r="BO62" s="80">
        <f>'MOD Vectors ALL'!BO62*($E62=$F$1)</f>
        <v>0</v>
      </c>
      <c r="BP62" s="80">
        <f>'MOD Vectors ALL'!BP62*($E62=$F$1)</f>
        <v>0</v>
      </c>
      <c r="BQ62" s="80">
        <f>'MOD Vectors ALL'!BQ62*($E62=$F$1)</f>
        <v>0</v>
      </c>
      <c r="BR62" s="80">
        <f>'MOD Vectors ALL'!BR62*($E62=$F$1)</f>
        <v>0</v>
      </c>
      <c r="BS62" s="80">
        <f>'MOD Vectors ALL'!BS62*($E62=$F$1)</f>
        <v>0</v>
      </c>
      <c r="BT62" s="80">
        <f>'MOD Vectors ALL'!BT62*($E62=$F$1)</f>
        <v>0</v>
      </c>
      <c r="BU62" s="80">
        <f>'MOD Vectors ALL'!BU62*($E62=$F$1)</f>
        <v>0</v>
      </c>
      <c r="BV62" s="80">
        <f>'MOD Vectors ALL'!BV62*($E62=$F$1)</f>
        <v>0</v>
      </c>
      <c r="BW62" s="80">
        <f>'MOD Vectors ALL'!BW62*($E62=$F$1)</f>
        <v>0</v>
      </c>
      <c r="BX62" s="80">
        <f>'MOD Vectors ALL'!BX62*($E62=$F$1)</f>
        <v>0</v>
      </c>
      <c r="BY62" s="80">
        <f>'MOD Vectors ALL'!BY62*($E62=$F$1)</f>
        <v>0</v>
      </c>
      <c r="BZ62" s="80">
        <f>'MOD Vectors ALL'!BZ62*($E62=$F$1)</f>
        <v>0</v>
      </c>
      <c r="CA62" s="80">
        <f>'MOD Vectors ALL'!CA62*($E62=$F$1)</f>
        <v>0</v>
      </c>
      <c r="CB62" s="80">
        <f>'MOD Vectors ALL'!CB62*($E62=$F$1)</f>
        <v>0</v>
      </c>
      <c r="CC62" s="80">
        <f>'MOD Vectors ALL'!CC62*($E62=$F$1)</f>
        <v>0</v>
      </c>
      <c r="CD62" s="80">
        <f>'MOD Vectors ALL'!CD62*($E62=$F$1)</f>
        <v>0</v>
      </c>
      <c r="CE62" s="80">
        <f>'MOD Vectors ALL'!CE62*($E62=$F$1)</f>
        <v>0</v>
      </c>
      <c r="CF62" s="80">
        <f>'MOD Vectors ALL'!CF62*($E62=$F$1)</f>
        <v>0</v>
      </c>
      <c r="CG62" s="80">
        <f>'MOD Vectors ALL'!CG62*($E62=$F$1)</f>
        <v>0</v>
      </c>
      <c r="CH62" s="80">
        <f>'MOD Vectors ALL'!CH62*($E62=$F$1)</f>
        <v>0</v>
      </c>
      <c r="CI62" s="80">
        <f>'MOD Vectors ALL'!CI62*($E62=$F$1)</f>
        <v>0</v>
      </c>
      <c r="CJ62" s="80">
        <f>'MOD Vectors ALL'!CJ62*($E62=$F$1)</f>
        <v>0</v>
      </c>
      <c r="CK62" s="80">
        <f>'MOD Vectors ALL'!CK62*($E62=$F$1)</f>
        <v>0</v>
      </c>
      <c r="CL62" s="80">
        <f>'MOD Vectors ALL'!CL62*($E62=$F$1)</f>
        <v>0</v>
      </c>
      <c r="CM62" s="80">
        <f>'MOD Vectors ALL'!CM62*($E62=$F$1)</f>
        <v>0</v>
      </c>
      <c r="CN62" s="80">
        <f>'MOD Vectors ALL'!CN62*($E62=$F$1)</f>
        <v>0</v>
      </c>
      <c r="CO62" s="80">
        <f>'MOD Vectors ALL'!CO62*($E62=$F$1)</f>
        <v>0</v>
      </c>
      <c r="CP62" s="80">
        <f>'MOD Vectors ALL'!CP62*($E62=$F$1)</f>
        <v>0</v>
      </c>
      <c r="CQ62" s="80">
        <f>'MOD Vectors ALL'!CQ62*($E62=$F$1)</f>
        <v>0</v>
      </c>
      <c r="CR62" s="80">
        <f>'MOD Vectors ALL'!CR62*($E62=$F$1)</f>
        <v>0</v>
      </c>
      <c r="CS62" s="80">
        <f>'MOD Vectors ALL'!CS62*($E62=$F$1)</f>
        <v>0</v>
      </c>
      <c r="CT62" s="80">
        <f>'MOD Vectors ALL'!CT62*($E62=$F$1)</f>
        <v>0</v>
      </c>
      <c r="CU62" s="80">
        <f>'MOD Vectors ALL'!CU62*($E62=$F$1)</f>
        <v>0</v>
      </c>
      <c r="CV62" s="80">
        <f>'MOD Vectors ALL'!CV62*($E62=$F$1)</f>
        <v>0</v>
      </c>
      <c r="CW62" s="80">
        <f>'MOD Vectors ALL'!CW62*($E62=$F$1)</f>
        <v>0</v>
      </c>
      <c r="CX62" s="80">
        <f>'MOD Vectors ALL'!CX62*($E62=$F$1)</f>
        <v>0</v>
      </c>
      <c r="CY62" s="80">
        <f>'MOD Vectors ALL'!CY62*($E62=$F$1)</f>
        <v>0</v>
      </c>
      <c r="CZ62" s="80">
        <f>'MOD Vectors ALL'!CZ62*($E62=$F$1)</f>
        <v>0</v>
      </c>
      <c r="DA62" s="80">
        <f>'MOD Vectors ALL'!DA62*($E62=$F$1)</f>
        <v>0</v>
      </c>
      <c r="DB62" s="80">
        <f>'MOD Vectors ALL'!DB62*($E62=$F$1)</f>
        <v>0</v>
      </c>
      <c r="DC62" s="80">
        <f>'MOD Vectors ALL'!DC62*($E62=$F$1)</f>
        <v>0</v>
      </c>
      <c r="DD62" s="80">
        <f>'MOD Vectors ALL'!DD62*($E62=$F$1)</f>
        <v>0</v>
      </c>
      <c r="DE62" s="80">
        <f>'MOD Vectors ALL'!DE62*($E62=$F$1)</f>
        <v>0</v>
      </c>
      <c r="DF62" s="80">
        <f>'MOD Vectors ALL'!DF62*($E62=$F$1)</f>
        <v>0</v>
      </c>
      <c r="DG62" s="80">
        <f>'MOD Vectors ALL'!DG62*($E62=$F$1)</f>
        <v>0</v>
      </c>
      <c r="DH62" s="80">
        <f>'MOD Vectors ALL'!DH62*($E62=$F$1)</f>
        <v>0</v>
      </c>
      <c r="DI62" s="80">
        <f>'MOD Vectors ALL'!DI62*($E62=$F$1)</f>
        <v>0</v>
      </c>
      <c r="DJ62" s="80">
        <f>'MOD Vectors ALL'!DJ62*($E62=$F$1)</f>
        <v>0</v>
      </c>
      <c r="DK62" s="80">
        <f>'MOD Vectors ALL'!DK62*($E62=$F$1)</f>
        <v>0</v>
      </c>
      <c r="DL62" s="80">
        <f>'MOD Vectors ALL'!DL62*($E62=$F$1)</f>
        <v>0</v>
      </c>
      <c r="DM62" s="80">
        <f>'MOD Vectors ALL'!DM62*($E62=$F$1)</f>
        <v>0</v>
      </c>
      <c r="DN62" s="80">
        <f>'MOD Vectors ALL'!DN62*($E62=$F$1)</f>
        <v>0</v>
      </c>
      <c r="DO62" s="80">
        <f>'MOD Vectors ALL'!DO62*($E62=$F$1)</f>
        <v>0</v>
      </c>
      <c r="DP62" s="80">
        <f>'MOD Vectors ALL'!DP62*($E62=$F$1)</f>
        <v>0</v>
      </c>
      <c r="DQ62" s="80">
        <f>'MOD Vectors ALL'!DQ62*($E62=$F$1)</f>
        <v>0</v>
      </c>
    </row>
    <row r="63" spans="1:121" x14ac:dyDescent="0.2">
      <c r="A63">
        <v>443</v>
      </c>
      <c r="B63" t="s">
        <v>16</v>
      </c>
      <c r="C63" t="s">
        <v>369</v>
      </c>
      <c r="D63" t="s">
        <v>526</v>
      </c>
      <c r="E63" t="s">
        <v>523</v>
      </c>
      <c r="F63" t="s">
        <v>36</v>
      </c>
      <c r="G63">
        <v>0.16415199999999999</v>
      </c>
      <c r="H63">
        <v>0.279609</v>
      </c>
      <c r="I63" s="80">
        <f>'MOD Vectors ALL'!I63*($E63=$F$1)</f>
        <v>0</v>
      </c>
      <c r="J63" s="80">
        <f>'MOD Vectors ALL'!J63*($E63=$F$1)</f>
        <v>0</v>
      </c>
      <c r="K63" s="80">
        <f>'MOD Vectors ALL'!K63*($E63=$F$1)</f>
        <v>0</v>
      </c>
      <c r="L63" s="80">
        <f>'MOD Vectors ALL'!L63*($E63=$F$1)</f>
        <v>0</v>
      </c>
      <c r="M63" s="80">
        <f>'MOD Vectors ALL'!M63*($E63=$F$1)</f>
        <v>0</v>
      </c>
      <c r="N63" s="80">
        <f>'MOD Vectors ALL'!N63*($E63=$F$1)</f>
        <v>0</v>
      </c>
      <c r="O63" s="80">
        <f>'MOD Vectors ALL'!O63*($E63=$F$1)</f>
        <v>0</v>
      </c>
      <c r="P63" s="80">
        <f>'MOD Vectors ALL'!P63*($E63=$F$1)</f>
        <v>0</v>
      </c>
      <c r="Q63" s="80">
        <f>'MOD Vectors ALL'!Q63*($E63=$F$1)</f>
        <v>0</v>
      </c>
      <c r="R63" s="80">
        <f>'MOD Vectors ALL'!R63*($E63=$F$1)</f>
        <v>0</v>
      </c>
      <c r="S63" s="80">
        <f>'MOD Vectors ALL'!S63*($E63=$F$1)</f>
        <v>0</v>
      </c>
      <c r="T63" s="80">
        <f>'MOD Vectors ALL'!T63*($E63=$F$1)</f>
        <v>0</v>
      </c>
      <c r="U63" s="80">
        <f>'MOD Vectors ALL'!U63*($E63=$F$1)</f>
        <v>0</v>
      </c>
      <c r="V63" s="80">
        <f>'MOD Vectors ALL'!V63*($E63=$F$1)</f>
        <v>0</v>
      </c>
      <c r="W63" s="80">
        <f>'MOD Vectors ALL'!W63*($E63=$F$1)</f>
        <v>0</v>
      </c>
      <c r="X63" s="80">
        <f>'MOD Vectors ALL'!X63*($E63=$F$1)</f>
        <v>0</v>
      </c>
      <c r="Y63" s="80">
        <f>'MOD Vectors ALL'!Y63*($E63=$F$1)</f>
        <v>0</v>
      </c>
      <c r="Z63" s="80">
        <f>'MOD Vectors ALL'!Z63*($E63=$F$1)</f>
        <v>0</v>
      </c>
      <c r="AA63" s="80">
        <f>'MOD Vectors ALL'!AA63*($E63=$F$1)</f>
        <v>0</v>
      </c>
      <c r="AB63" s="80">
        <f>'MOD Vectors ALL'!AB63*($E63=$F$1)</f>
        <v>0</v>
      </c>
      <c r="AC63" s="80">
        <f>'MOD Vectors ALL'!AC63*($E63=$F$1)</f>
        <v>0</v>
      </c>
      <c r="AD63" s="80">
        <f>'MOD Vectors ALL'!AD63*($E63=$F$1)</f>
        <v>0</v>
      </c>
      <c r="AE63" s="80">
        <f>'MOD Vectors ALL'!AE63*($E63=$F$1)</f>
        <v>0</v>
      </c>
      <c r="AF63" s="80">
        <f>'MOD Vectors ALL'!AF63*($E63=$F$1)</f>
        <v>0</v>
      </c>
      <c r="AG63" s="80">
        <f>'MOD Vectors ALL'!AG63*($E63=$F$1)</f>
        <v>0</v>
      </c>
      <c r="AH63" s="80">
        <f>'MOD Vectors ALL'!AH63*($E63=$F$1)</f>
        <v>0</v>
      </c>
      <c r="AI63" s="80">
        <f>'MOD Vectors ALL'!AI63*($E63=$F$1)</f>
        <v>0</v>
      </c>
      <c r="AJ63" s="80">
        <f>'MOD Vectors ALL'!AJ63*($E63=$F$1)</f>
        <v>0</v>
      </c>
      <c r="AK63" s="80">
        <f>'MOD Vectors ALL'!AK63*($E63=$F$1)</f>
        <v>0</v>
      </c>
      <c r="AL63" s="80">
        <f>'MOD Vectors ALL'!AL63*($E63=$F$1)</f>
        <v>0</v>
      </c>
      <c r="AM63" s="80">
        <f>'MOD Vectors ALL'!AM63*($E63=$F$1)</f>
        <v>0</v>
      </c>
      <c r="AN63" s="80">
        <f>'MOD Vectors ALL'!AN63*($E63=$F$1)</f>
        <v>0</v>
      </c>
      <c r="AO63" s="80">
        <f>'MOD Vectors ALL'!AO63*($E63=$F$1)</f>
        <v>0</v>
      </c>
      <c r="AP63" s="80">
        <f>'MOD Vectors ALL'!AP63*($E63=$F$1)</f>
        <v>0</v>
      </c>
      <c r="AQ63" s="80">
        <f>'MOD Vectors ALL'!AQ63*($E63=$F$1)</f>
        <v>0</v>
      </c>
      <c r="AR63" s="80">
        <f>'MOD Vectors ALL'!AR63*($E63=$F$1)</f>
        <v>0</v>
      </c>
      <c r="AS63" s="80">
        <f>'MOD Vectors ALL'!AS63*($E63=$F$1)</f>
        <v>0</v>
      </c>
      <c r="AT63" s="80">
        <f>'MOD Vectors ALL'!AT63*($E63=$F$1)</f>
        <v>0</v>
      </c>
      <c r="AU63" s="80">
        <f>'MOD Vectors ALL'!AU63*($E63=$F$1)</f>
        <v>0</v>
      </c>
      <c r="AV63" s="80">
        <f>'MOD Vectors ALL'!AV63*($E63=$F$1)</f>
        <v>0</v>
      </c>
      <c r="AW63" s="80">
        <f>'MOD Vectors ALL'!AW63*($E63=$F$1)</f>
        <v>0</v>
      </c>
      <c r="AX63" s="80">
        <f>'MOD Vectors ALL'!AX63*($E63=$F$1)</f>
        <v>0</v>
      </c>
      <c r="AY63" s="80">
        <f>'MOD Vectors ALL'!AY63*($E63=$F$1)</f>
        <v>0</v>
      </c>
      <c r="AZ63" s="80">
        <f>'MOD Vectors ALL'!AZ63*($E63=$F$1)</f>
        <v>0</v>
      </c>
      <c r="BA63" s="80">
        <f>'MOD Vectors ALL'!BA63*($E63=$F$1)</f>
        <v>0</v>
      </c>
      <c r="BB63" s="80">
        <f>'MOD Vectors ALL'!BB63*($E63=$F$1)</f>
        <v>0</v>
      </c>
      <c r="BC63" s="80">
        <f>'MOD Vectors ALL'!BC63*($E63=$F$1)</f>
        <v>0</v>
      </c>
      <c r="BD63" s="80">
        <f>'MOD Vectors ALL'!BD63*($E63=$F$1)</f>
        <v>0</v>
      </c>
      <c r="BE63" s="80">
        <f>'MOD Vectors ALL'!BE63*($E63=$F$1)</f>
        <v>0</v>
      </c>
      <c r="BF63" s="80">
        <f>'MOD Vectors ALL'!BF63*($E63=$F$1)</f>
        <v>0</v>
      </c>
      <c r="BG63" s="80">
        <f>'MOD Vectors ALL'!BG63*($E63=$F$1)</f>
        <v>0</v>
      </c>
      <c r="BH63" s="80">
        <f>'MOD Vectors ALL'!BH63*($E63=$F$1)</f>
        <v>0</v>
      </c>
      <c r="BI63" s="80">
        <f>'MOD Vectors ALL'!BI63*($E63=$F$1)</f>
        <v>0</v>
      </c>
      <c r="BJ63" s="80">
        <f>'MOD Vectors ALL'!BJ63*($E63=$F$1)</f>
        <v>0</v>
      </c>
      <c r="BK63" s="80">
        <f>'MOD Vectors ALL'!BK63*($E63=$F$1)</f>
        <v>0</v>
      </c>
      <c r="BL63" s="80">
        <f>'MOD Vectors ALL'!BL63*($E63=$F$1)</f>
        <v>0</v>
      </c>
      <c r="BM63" s="80">
        <f>'MOD Vectors ALL'!BM63*($E63=$F$1)</f>
        <v>0</v>
      </c>
      <c r="BN63" s="80">
        <f>'MOD Vectors ALL'!BN63*($E63=$F$1)</f>
        <v>0</v>
      </c>
      <c r="BO63" s="80">
        <f>'MOD Vectors ALL'!BO63*($E63=$F$1)</f>
        <v>0</v>
      </c>
      <c r="BP63" s="80">
        <f>'MOD Vectors ALL'!BP63*($E63=$F$1)</f>
        <v>0</v>
      </c>
      <c r="BQ63" s="80">
        <f>'MOD Vectors ALL'!BQ63*($E63=$F$1)</f>
        <v>0</v>
      </c>
      <c r="BR63" s="80">
        <f>'MOD Vectors ALL'!BR63*($E63=$F$1)</f>
        <v>0</v>
      </c>
      <c r="BS63" s="80">
        <f>'MOD Vectors ALL'!BS63*($E63=$F$1)</f>
        <v>0</v>
      </c>
      <c r="BT63" s="80">
        <f>'MOD Vectors ALL'!BT63*($E63=$F$1)</f>
        <v>0</v>
      </c>
      <c r="BU63" s="80">
        <f>'MOD Vectors ALL'!BU63*($E63=$F$1)</f>
        <v>0</v>
      </c>
      <c r="BV63" s="80">
        <f>'MOD Vectors ALL'!BV63*($E63=$F$1)</f>
        <v>0</v>
      </c>
      <c r="BW63" s="80">
        <f>'MOD Vectors ALL'!BW63*($E63=$F$1)</f>
        <v>0</v>
      </c>
      <c r="BX63" s="80">
        <f>'MOD Vectors ALL'!BX63*($E63=$F$1)</f>
        <v>0</v>
      </c>
      <c r="BY63" s="80">
        <f>'MOD Vectors ALL'!BY63*($E63=$F$1)</f>
        <v>0</v>
      </c>
      <c r="BZ63" s="80">
        <f>'MOD Vectors ALL'!BZ63*($E63=$F$1)</f>
        <v>0</v>
      </c>
      <c r="CA63" s="80">
        <f>'MOD Vectors ALL'!CA63*($E63=$F$1)</f>
        <v>0</v>
      </c>
      <c r="CB63" s="80">
        <f>'MOD Vectors ALL'!CB63*($E63=$F$1)</f>
        <v>0</v>
      </c>
      <c r="CC63" s="80">
        <f>'MOD Vectors ALL'!CC63*($E63=$F$1)</f>
        <v>0</v>
      </c>
      <c r="CD63" s="80">
        <f>'MOD Vectors ALL'!CD63*($E63=$F$1)</f>
        <v>0</v>
      </c>
      <c r="CE63" s="80">
        <f>'MOD Vectors ALL'!CE63*($E63=$F$1)</f>
        <v>0</v>
      </c>
      <c r="CF63" s="80">
        <f>'MOD Vectors ALL'!CF63*($E63=$F$1)</f>
        <v>0</v>
      </c>
      <c r="CG63" s="80">
        <f>'MOD Vectors ALL'!CG63*($E63=$F$1)</f>
        <v>0</v>
      </c>
      <c r="CH63" s="80">
        <f>'MOD Vectors ALL'!CH63*($E63=$F$1)</f>
        <v>0</v>
      </c>
      <c r="CI63" s="80">
        <f>'MOD Vectors ALL'!CI63*($E63=$F$1)</f>
        <v>0</v>
      </c>
      <c r="CJ63" s="80">
        <f>'MOD Vectors ALL'!CJ63*($E63=$F$1)</f>
        <v>0</v>
      </c>
      <c r="CK63" s="80">
        <f>'MOD Vectors ALL'!CK63*($E63=$F$1)</f>
        <v>0</v>
      </c>
      <c r="CL63" s="80">
        <f>'MOD Vectors ALL'!CL63*($E63=$F$1)</f>
        <v>0</v>
      </c>
      <c r="CM63" s="80">
        <f>'MOD Vectors ALL'!CM63*($E63=$F$1)</f>
        <v>0</v>
      </c>
      <c r="CN63" s="80">
        <f>'MOD Vectors ALL'!CN63*($E63=$F$1)</f>
        <v>0</v>
      </c>
      <c r="CO63" s="80">
        <f>'MOD Vectors ALL'!CO63*($E63=$F$1)</f>
        <v>0</v>
      </c>
      <c r="CP63" s="80">
        <f>'MOD Vectors ALL'!CP63*($E63=$F$1)</f>
        <v>0</v>
      </c>
      <c r="CQ63" s="80">
        <f>'MOD Vectors ALL'!CQ63*($E63=$F$1)</f>
        <v>0</v>
      </c>
      <c r="CR63" s="80">
        <f>'MOD Vectors ALL'!CR63*($E63=$F$1)</f>
        <v>0</v>
      </c>
      <c r="CS63" s="80">
        <f>'MOD Vectors ALL'!CS63*($E63=$F$1)</f>
        <v>0</v>
      </c>
      <c r="CT63" s="80">
        <f>'MOD Vectors ALL'!CT63*($E63=$F$1)</f>
        <v>0</v>
      </c>
      <c r="CU63" s="80">
        <f>'MOD Vectors ALL'!CU63*($E63=$F$1)</f>
        <v>0</v>
      </c>
      <c r="CV63" s="80">
        <f>'MOD Vectors ALL'!CV63*($E63=$F$1)</f>
        <v>0</v>
      </c>
      <c r="CW63" s="80">
        <f>'MOD Vectors ALL'!CW63*($E63=$F$1)</f>
        <v>0</v>
      </c>
      <c r="CX63" s="80">
        <f>'MOD Vectors ALL'!CX63*($E63=$F$1)</f>
        <v>0</v>
      </c>
      <c r="CY63" s="80">
        <f>'MOD Vectors ALL'!CY63*($E63=$F$1)</f>
        <v>0</v>
      </c>
      <c r="CZ63" s="80">
        <f>'MOD Vectors ALL'!CZ63*($E63=$F$1)</f>
        <v>0</v>
      </c>
      <c r="DA63" s="80">
        <f>'MOD Vectors ALL'!DA63*($E63=$F$1)</f>
        <v>0</v>
      </c>
      <c r="DB63" s="80">
        <f>'MOD Vectors ALL'!DB63*($E63=$F$1)</f>
        <v>0</v>
      </c>
      <c r="DC63" s="80">
        <f>'MOD Vectors ALL'!DC63*($E63=$F$1)</f>
        <v>0</v>
      </c>
      <c r="DD63" s="80">
        <f>'MOD Vectors ALL'!DD63*($E63=$F$1)</f>
        <v>0</v>
      </c>
      <c r="DE63" s="80">
        <f>'MOD Vectors ALL'!DE63*($E63=$F$1)</f>
        <v>0</v>
      </c>
      <c r="DF63" s="80">
        <f>'MOD Vectors ALL'!DF63*($E63=$F$1)</f>
        <v>0</v>
      </c>
      <c r="DG63" s="80">
        <f>'MOD Vectors ALL'!DG63*($E63=$F$1)</f>
        <v>0</v>
      </c>
      <c r="DH63" s="80">
        <f>'MOD Vectors ALL'!DH63*($E63=$F$1)</f>
        <v>0</v>
      </c>
      <c r="DI63" s="80">
        <f>'MOD Vectors ALL'!DI63*($E63=$F$1)</f>
        <v>0</v>
      </c>
      <c r="DJ63" s="80">
        <f>'MOD Vectors ALL'!DJ63*($E63=$F$1)</f>
        <v>0</v>
      </c>
      <c r="DK63" s="80">
        <f>'MOD Vectors ALL'!DK63*($E63=$F$1)</f>
        <v>0</v>
      </c>
      <c r="DL63" s="80">
        <f>'MOD Vectors ALL'!DL63*($E63=$F$1)</f>
        <v>0</v>
      </c>
      <c r="DM63" s="80">
        <f>'MOD Vectors ALL'!DM63*($E63=$F$1)</f>
        <v>0</v>
      </c>
      <c r="DN63" s="80">
        <f>'MOD Vectors ALL'!DN63*($E63=$F$1)</f>
        <v>0</v>
      </c>
      <c r="DO63" s="80">
        <f>'MOD Vectors ALL'!DO63*($E63=$F$1)</f>
        <v>0</v>
      </c>
      <c r="DP63" s="80">
        <f>'MOD Vectors ALL'!DP63*($E63=$F$1)</f>
        <v>0</v>
      </c>
      <c r="DQ63" s="80">
        <f>'MOD Vectors ALL'!DQ63*($E63=$F$1)</f>
        <v>0</v>
      </c>
    </row>
    <row r="64" spans="1:121" x14ac:dyDescent="0.2">
      <c r="A64">
        <v>444</v>
      </c>
      <c r="B64" t="s">
        <v>16</v>
      </c>
      <c r="C64" t="s">
        <v>369</v>
      </c>
      <c r="D64" t="s">
        <v>526</v>
      </c>
      <c r="E64" t="s">
        <v>523</v>
      </c>
      <c r="F64" t="s">
        <v>37</v>
      </c>
      <c r="G64">
        <v>0.16548299999999999</v>
      </c>
      <c r="H64">
        <v>0.20871000000000001</v>
      </c>
      <c r="I64" s="80">
        <f>'MOD Vectors ALL'!I64*($E64=$F$1)</f>
        <v>0</v>
      </c>
      <c r="J64" s="80">
        <f>'MOD Vectors ALL'!J64*($E64=$F$1)</f>
        <v>0</v>
      </c>
      <c r="K64" s="80">
        <f>'MOD Vectors ALL'!K64*($E64=$F$1)</f>
        <v>0</v>
      </c>
      <c r="L64" s="80">
        <f>'MOD Vectors ALL'!L64*($E64=$F$1)</f>
        <v>0</v>
      </c>
      <c r="M64" s="80">
        <f>'MOD Vectors ALL'!M64*($E64=$F$1)</f>
        <v>0</v>
      </c>
      <c r="N64" s="80">
        <f>'MOD Vectors ALL'!N64*($E64=$F$1)</f>
        <v>0</v>
      </c>
      <c r="O64" s="80">
        <f>'MOD Vectors ALL'!O64*($E64=$F$1)</f>
        <v>0</v>
      </c>
      <c r="P64" s="80">
        <f>'MOD Vectors ALL'!P64*($E64=$F$1)</f>
        <v>0</v>
      </c>
      <c r="Q64" s="80">
        <f>'MOD Vectors ALL'!Q64*($E64=$F$1)</f>
        <v>0</v>
      </c>
      <c r="R64" s="80">
        <f>'MOD Vectors ALL'!R64*($E64=$F$1)</f>
        <v>0</v>
      </c>
      <c r="S64" s="80">
        <f>'MOD Vectors ALL'!S64*($E64=$F$1)</f>
        <v>0</v>
      </c>
      <c r="T64" s="80">
        <f>'MOD Vectors ALL'!T64*($E64=$F$1)</f>
        <v>0</v>
      </c>
      <c r="U64" s="80">
        <f>'MOD Vectors ALL'!U64*($E64=$F$1)</f>
        <v>0</v>
      </c>
      <c r="V64" s="80">
        <f>'MOD Vectors ALL'!V64*($E64=$F$1)</f>
        <v>0</v>
      </c>
      <c r="W64" s="80">
        <f>'MOD Vectors ALL'!W64*($E64=$F$1)</f>
        <v>0</v>
      </c>
      <c r="X64" s="80">
        <f>'MOD Vectors ALL'!X64*($E64=$F$1)</f>
        <v>0</v>
      </c>
      <c r="Y64" s="80">
        <f>'MOD Vectors ALL'!Y64*($E64=$F$1)</f>
        <v>0</v>
      </c>
      <c r="Z64" s="80">
        <f>'MOD Vectors ALL'!Z64*($E64=$F$1)</f>
        <v>0</v>
      </c>
      <c r="AA64" s="80">
        <f>'MOD Vectors ALL'!AA64*($E64=$F$1)</f>
        <v>0</v>
      </c>
      <c r="AB64" s="80">
        <f>'MOD Vectors ALL'!AB64*($E64=$F$1)</f>
        <v>0</v>
      </c>
      <c r="AC64" s="80">
        <f>'MOD Vectors ALL'!AC64*($E64=$F$1)</f>
        <v>0</v>
      </c>
      <c r="AD64" s="80">
        <f>'MOD Vectors ALL'!AD64*($E64=$F$1)</f>
        <v>0</v>
      </c>
      <c r="AE64" s="80">
        <f>'MOD Vectors ALL'!AE64*($E64=$F$1)</f>
        <v>0</v>
      </c>
      <c r="AF64" s="80">
        <f>'MOD Vectors ALL'!AF64*($E64=$F$1)</f>
        <v>0</v>
      </c>
      <c r="AG64" s="80">
        <f>'MOD Vectors ALL'!AG64*($E64=$F$1)</f>
        <v>0</v>
      </c>
      <c r="AH64" s="80">
        <f>'MOD Vectors ALL'!AH64*($E64=$F$1)</f>
        <v>0</v>
      </c>
      <c r="AI64" s="80">
        <f>'MOD Vectors ALL'!AI64*($E64=$F$1)</f>
        <v>0</v>
      </c>
      <c r="AJ64" s="80">
        <f>'MOD Vectors ALL'!AJ64*($E64=$F$1)</f>
        <v>0</v>
      </c>
      <c r="AK64" s="80">
        <f>'MOD Vectors ALL'!AK64*($E64=$F$1)</f>
        <v>0</v>
      </c>
      <c r="AL64" s="80">
        <f>'MOD Vectors ALL'!AL64*($E64=$F$1)</f>
        <v>0</v>
      </c>
      <c r="AM64" s="80">
        <f>'MOD Vectors ALL'!AM64*($E64=$F$1)</f>
        <v>0</v>
      </c>
      <c r="AN64" s="80">
        <f>'MOD Vectors ALL'!AN64*($E64=$F$1)</f>
        <v>0</v>
      </c>
      <c r="AO64" s="80">
        <f>'MOD Vectors ALL'!AO64*($E64=$F$1)</f>
        <v>0</v>
      </c>
      <c r="AP64" s="80">
        <f>'MOD Vectors ALL'!AP64*($E64=$F$1)</f>
        <v>0</v>
      </c>
      <c r="AQ64" s="80">
        <f>'MOD Vectors ALL'!AQ64*($E64=$F$1)</f>
        <v>0</v>
      </c>
      <c r="AR64" s="80">
        <f>'MOD Vectors ALL'!AR64*($E64=$F$1)</f>
        <v>0</v>
      </c>
      <c r="AS64" s="80">
        <f>'MOD Vectors ALL'!AS64*($E64=$F$1)</f>
        <v>0</v>
      </c>
      <c r="AT64" s="80">
        <f>'MOD Vectors ALL'!AT64*($E64=$F$1)</f>
        <v>0</v>
      </c>
      <c r="AU64" s="80">
        <f>'MOD Vectors ALL'!AU64*($E64=$F$1)</f>
        <v>0</v>
      </c>
      <c r="AV64" s="80">
        <f>'MOD Vectors ALL'!AV64*($E64=$F$1)</f>
        <v>0</v>
      </c>
      <c r="AW64" s="80">
        <f>'MOD Vectors ALL'!AW64*($E64=$F$1)</f>
        <v>0</v>
      </c>
      <c r="AX64" s="80">
        <f>'MOD Vectors ALL'!AX64*($E64=$F$1)</f>
        <v>0</v>
      </c>
      <c r="AY64" s="80">
        <f>'MOD Vectors ALL'!AY64*($E64=$F$1)</f>
        <v>0</v>
      </c>
      <c r="AZ64" s="80">
        <f>'MOD Vectors ALL'!AZ64*($E64=$F$1)</f>
        <v>0</v>
      </c>
      <c r="BA64" s="80">
        <f>'MOD Vectors ALL'!BA64*($E64=$F$1)</f>
        <v>0</v>
      </c>
      <c r="BB64" s="80">
        <f>'MOD Vectors ALL'!BB64*($E64=$F$1)</f>
        <v>0</v>
      </c>
      <c r="BC64" s="80">
        <f>'MOD Vectors ALL'!BC64*($E64=$F$1)</f>
        <v>0</v>
      </c>
      <c r="BD64" s="80">
        <f>'MOD Vectors ALL'!BD64*($E64=$F$1)</f>
        <v>0</v>
      </c>
      <c r="BE64" s="80">
        <f>'MOD Vectors ALL'!BE64*($E64=$F$1)</f>
        <v>0</v>
      </c>
      <c r="BF64" s="80">
        <f>'MOD Vectors ALL'!BF64*($E64=$F$1)</f>
        <v>0</v>
      </c>
      <c r="BG64" s="80">
        <f>'MOD Vectors ALL'!BG64*($E64=$F$1)</f>
        <v>0</v>
      </c>
      <c r="BH64" s="80">
        <f>'MOD Vectors ALL'!BH64*($E64=$F$1)</f>
        <v>0</v>
      </c>
      <c r="BI64" s="80">
        <f>'MOD Vectors ALL'!BI64*($E64=$F$1)</f>
        <v>0</v>
      </c>
      <c r="BJ64" s="80">
        <f>'MOD Vectors ALL'!BJ64*($E64=$F$1)</f>
        <v>0</v>
      </c>
      <c r="BK64" s="80">
        <f>'MOD Vectors ALL'!BK64*($E64=$F$1)</f>
        <v>0</v>
      </c>
      <c r="BL64" s="80">
        <f>'MOD Vectors ALL'!BL64*($E64=$F$1)</f>
        <v>0</v>
      </c>
      <c r="BM64" s="80">
        <f>'MOD Vectors ALL'!BM64*($E64=$F$1)</f>
        <v>0</v>
      </c>
      <c r="BN64" s="80">
        <f>'MOD Vectors ALL'!BN64*($E64=$F$1)</f>
        <v>0</v>
      </c>
      <c r="BO64" s="80">
        <f>'MOD Vectors ALL'!BO64*($E64=$F$1)</f>
        <v>0</v>
      </c>
      <c r="BP64" s="80">
        <f>'MOD Vectors ALL'!BP64*($E64=$F$1)</f>
        <v>0</v>
      </c>
      <c r="BQ64" s="80">
        <f>'MOD Vectors ALL'!BQ64*($E64=$F$1)</f>
        <v>0</v>
      </c>
      <c r="BR64" s="80">
        <f>'MOD Vectors ALL'!BR64*($E64=$F$1)</f>
        <v>0</v>
      </c>
      <c r="BS64" s="80">
        <f>'MOD Vectors ALL'!BS64*($E64=$F$1)</f>
        <v>0</v>
      </c>
      <c r="BT64" s="80">
        <f>'MOD Vectors ALL'!BT64*($E64=$F$1)</f>
        <v>0</v>
      </c>
      <c r="BU64" s="80">
        <f>'MOD Vectors ALL'!BU64*($E64=$F$1)</f>
        <v>0</v>
      </c>
      <c r="BV64" s="80">
        <f>'MOD Vectors ALL'!BV64*($E64=$F$1)</f>
        <v>0</v>
      </c>
      <c r="BW64" s="80">
        <f>'MOD Vectors ALL'!BW64*($E64=$F$1)</f>
        <v>0</v>
      </c>
      <c r="BX64" s="80">
        <f>'MOD Vectors ALL'!BX64*($E64=$F$1)</f>
        <v>0</v>
      </c>
      <c r="BY64" s="80">
        <f>'MOD Vectors ALL'!BY64*($E64=$F$1)</f>
        <v>0</v>
      </c>
      <c r="BZ64" s="80">
        <f>'MOD Vectors ALL'!BZ64*($E64=$F$1)</f>
        <v>0</v>
      </c>
      <c r="CA64" s="80">
        <f>'MOD Vectors ALL'!CA64*($E64=$F$1)</f>
        <v>0</v>
      </c>
      <c r="CB64" s="80">
        <f>'MOD Vectors ALL'!CB64*($E64=$F$1)</f>
        <v>0</v>
      </c>
      <c r="CC64" s="80">
        <f>'MOD Vectors ALL'!CC64*($E64=$F$1)</f>
        <v>0</v>
      </c>
      <c r="CD64" s="80">
        <f>'MOD Vectors ALL'!CD64*($E64=$F$1)</f>
        <v>0</v>
      </c>
      <c r="CE64" s="80">
        <f>'MOD Vectors ALL'!CE64*($E64=$F$1)</f>
        <v>0</v>
      </c>
      <c r="CF64" s="80">
        <f>'MOD Vectors ALL'!CF64*($E64=$F$1)</f>
        <v>0</v>
      </c>
      <c r="CG64" s="80">
        <f>'MOD Vectors ALL'!CG64*($E64=$F$1)</f>
        <v>0</v>
      </c>
      <c r="CH64" s="80">
        <f>'MOD Vectors ALL'!CH64*($E64=$F$1)</f>
        <v>0</v>
      </c>
      <c r="CI64" s="80">
        <f>'MOD Vectors ALL'!CI64*($E64=$F$1)</f>
        <v>0</v>
      </c>
      <c r="CJ64" s="80">
        <f>'MOD Vectors ALL'!CJ64*($E64=$F$1)</f>
        <v>0</v>
      </c>
      <c r="CK64" s="80">
        <f>'MOD Vectors ALL'!CK64*($E64=$F$1)</f>
        <v>0</v>
      </c>
      <c r="CL64" s="80">
        <f>'MOD Vectors ALL'!CL64*($E64=$F$1)</f>
        <v>0</v>
      </c>
      <c r="CM64" s="80">
        <f>'MOD Vectors ALL'!CM64*($E64=$F$1)</f>
        <v>0</v>
      </c>
      <c r="CN64" s="80">
        <f>'MOD Vectors ALL'!CN64*($E64=$F$1)</f>
        <v>0</v>
      </c>
      <c r="CO64" s="80">
        <f>'MOD Vectors ALL'!CO64*($E64=$F$1)</f>
        <v>0</v>
      </c>
      <c r="CP64" s="80">
        <f>'MOD Vectors ALL'!CP64*($E64=$F$1)</f>
        <v>0</v>
      </c>
      <c r="CQ64" s="80">
        <f>'MOD Vectors ALL'!CQ64*($E64=$F$1)</f>
        <v>0</v>
      </c>
      <c r="CR64" s="80">
        <f>'MOD Vectors ALL'!CR64*($E64=$F$1)</f>
        <v>0</v>
      </c>
      <c r="CS64" s="80">
        <f>'MOD Vectors ALL'!CS64*($E64=$F$1)</f>
        <v>0</v>
      </c>
      <c r="CT64" s="80">
        <f>'MOD Vectors ALL'!CT64*($E64=$F$1)</f>
        <v>0</v>
      </c>
      <c r="CU64" s="80">
        <f>'MOD Vectors ALL'!CU64*($E64=$F$1)</f>
        <v>0</v>
      </c>
      <c r="CV64" s="80">
        <f>'MOD Vectors ALL'!CV64*($E64=$F$1)</f>
        <v>0</v>
      </c>
      <c r="CW64" s="80">
        <f>'MOD Vectors ALL'!CW64*($E64=$F$1)</f>
        <v>0</v>
      </c>
      <c r="CX64" s="80">
        <f>'MOD Vectors ALL'!CX64*($E64=$F$1)</f>
        <v>0</v>
      </c>
      <c r="CY64" s="80">
        <f>'MOD Vectors ALL'!CY64*($E64=$F$1)</f>
        <v>0</v>
      </c>
      <c r="CZ64" s="80">
        <f>'MOD Vectors ALL'!CZ64*($E64=$F$1)</f>
        <v>0</v>
      </c>
      <c r="DA64" s="80">
        <f>'MOD Vectors ALL'!DA64*($E64=$F$1)</f>
        <v>0</v>
      </c>
      <c r="DB64" s="80">
        <f>'MOD Vectors ALL'!DB64*($E64=$F$1)</f>
        <v>0</v>
      </c>
      <c r="DC64" s="80">
        <f>'MOD Vectors ALL'!DC64*($E64=$F$1)</f>
        <v>0</v>
      </c>
      <c r="DD64" s="80">
        <f>'MOD Vectors ALL'!DD64*($E64=$F$1)</f>
        <v>0</v>
      </c>
      <c r="DE64" s="80">
        <f>'MOD Vectors ALL'!DE64*($E64=$F$1)</f>
        <v>0</v>
      </c>
      <c r="DF64" s="80">
        <f>'MOD Vectors ALL'!DF64*($E64=$F$1)</f>
        <v>0</v>
      </c>
      <c r="DG64" s="80">
        <f>'MOD Vectors ALL'!DG64*($E64=$F$1)</f>
        <v>0</v>
      </c>
      <c r="DH64" s="80">
        <f>'MOD Vectors ALL'!DH64*($E64=$F$1)</f>
        <v>0</v>
      </c>
      <c r="DI64" s="80">
        <f>'MOD Vectors ALL'!DI64*($E64=$F$1)</f>
        <v>0</v>
      </c>
      <c r="DJ64" s="80">
        <f>'MOD Vectors ALL'!DJ64*($E64=$F$1)</f>
        <v>0</v>
      </c>
      <c r="DK64" s="80">
        <f>'MOD Vectors ALL'!DK64*($E64=$F$1)</f>
        <v>0</v>
      </c>
      <c r="DL64" s="80">
        <f>'MOD Vectors ALL'!DL64*($E64=$F$1)</f>
        <v>0</v>
      </c>
      <c r="DM64" s="80">
        <f>'MOD Vectors ALL'!DM64*($E64=$F$1)</f>
        <v>0</v>
      </c>
      <c r="DN64" s="80">
        <f>'MOD Vectors ALL'!DN64*($E64=$F$1)</f>
        <v>0</v>
      </c>
      <c r="DO64" s="80">
        <f>'MOD Vectors ALL'!DO64*($E64=$F$1)</f>
        <v>0</v>
      </c>
      <c r="DP64" s="80">
        <f>'MOD Vectors ALL'!DP64*($E64=$F$1)</f>
        <v>0</v>
      </c>
      <c r="DQ64" s="80">
        <f>'MOD Vectors ALL'!DQ64*($E64=$F$1)</f>
        <v>0</v>
      </c>
    </row>
    <row r="65" spans="1:121" x14ac:dyDescent="0.2">
      <c r="A65">
        <v>660</v>
      </c>
      <c r="B65" t="s">
        <v>18</v>
      </c>
      <c r="C65" t="s">
        <v>369</v>
      </c>
      <c r="D65" t="s">
        <v>512</v>
      </c>
      <c r="E65" t="s">
        <v>28</v>
      </c>
      <c r="F65" t="s">
        <v>8</v>
      </c>
      <c r="G65">
        <v>0.18845799999999999</v>
      </c>
      <c r="H65">
        <v>0.15975200000000001</v>
      </c>
      <c r="I65" s="80">
        <f>'MOD Vectors ALL'!I65*($E65=$F$1)</f>
        <v>0</v>
      </c>
      <c r="J65" s="80">
        <f>'MOD Vectors ALL'!J65*($E65=$F$1)</f>
        <v>0</v>
      </c>
      <c r="K65" s="80">
        <f>'MOD Vectors ALL'!K65*($E65=$F$1)</f>
        <v>0</v>
      </c>
      <c r="L65" s="80">
        <f>'MOD Vectors ALL'!L65*($E65=$F$1)</f>
        <v>0</v>
      </c>
      <c r="M65" s="80">
        <f>'MOD Vectors ALL'!M65*($E65=$F$1)</f>
        <v>0</v>
      </c>
      <c r="N65" s="80">
        <f>'MOD Vectors ALL'!N65*($E65=$F$1)</f>
        <v>0</v>
      </c>
      <c r="O65" s="80">
        <f>'MOD Vectors ALL'!O65*($E65=$F$1)</f>
        <v>0</v>
      </c>
      <c r="P65" s="80">
        <f>'MOD Vectors ALL'!P65*($E65=$F$1)</f>
        <v>0</v>
      </c>
      <c r="Q65" s="80">
        <f>'MOD Vectors ALL'!Q65*($E65=$F$1)</f>
        <v>0</v>
      </c>
      <c r="R65" s="80">
        <f>'MOD Vectors ALL'!R65*($E65=$F$1)</f>
        <v>0</v>
      </c>
      <c r="S65" s="80">
        <f>'MOD Vectors ALL'!S65*($E65=$F$1)</f>
        <v>0</v>
      </c>
      <c r="T65" s="80">
        <f>'MOD Vectors ALL'!T65*($E65=$F$1)</f>
        <v>0</v>
      </c>
      <c r="U65" s="80">
        <f>'MOD Vectors ALL'!U65*($E65=$F$1)</f>
        <v>0</v>
      </c>
      <c r="V65" s="80">
        <f>'MOD Vectors ALL'!V65*($E65=$F$1)</f>
        <v>0</v>
      </c>
      <c r="W65" s="80">
        <f>'MOD Vectors ALL'!W65*($E65=$F$1)</f>
        <v>0</v>
      </c>
      <c r="X65" s="80">
        <f>'MOD Vectors ALL'!X65*($E65=$F$1)</f>
        <v>0</v>
      </c>
      <c r="Y65" s="80">
        <f>'MOD Vectors ALL'!Y65*($E65=$F$1)</f>
        <v>0</v>
      </c>
      <c r="Z65" s="80">
        <f>'MOD Vectors ALL'!Z65*($E65=$F$1)</f>
        <v>0</v>
      </c>
      <c r="AA65" s="80">
        <f>'MOD Vectors ALL'!AA65*($E65=$F$1)</f>
        <v>0</v>
      </c>
      <c r="AB65" s="80">
        <f>'MOD Vectors ALL'!AB65*($E65=$F$1)</f>
        <v>0</v>
      </c>
      <c r="AC65" s="80">
        <f>'MOD Vectors ALL'!AC65*($E65=$F$1)</f>
        <v>0</v>
      </c>
      <c r="AD65" s="80">
        <f>'MOD Vectors ALL'!AD65*($E65=$F$1)</f>
        <v>0</v>
      </c>
      <c r="AE65" s="80">
        <f>'MOD Vectors ALL'!AE65*($E65=$F$1)</f>
        <v>0</v>
      </c>
      <c r="AF65" s="80">
        <f>'MOD Vectors ALL'!AF65*($E65=$F$1)</f>
        <v>0</v>
      </c>
      <c r="AG65" s="80">
        <f>'MOD Vectors ALL'!AG65*($E65=$F$1)</f>
        <v>0</v>
      </c>
      <c r="AH65" s="80">
        <f>'MOD Vectors ALL'!AH65*($E65=$F$1)</f>
        <v>0</v>
      </c>
      <c r="AI65" s="80">
        <f>'MOD Vectors ALL'!AI65*($E65=$F$1)</f>
        <v>0</v>
      </c>
      <c r="AJ65" s="80">
        <f>'MOD Vectors ALL'!AJ65*($E65=$F$1)</f>
        <v>0</v>
      </c>
      <c r="AK65" s="80">
        <f>'MOD Vectors ALL'!AK65*($E65=$F$1)</f>
        <v>0</v>
      </c>
      <c r="AL65" s="80">
        <f>'MOD Vectors ALL'!AL65*($E65=$F$1)</f>
        <v>0</v>
      </c>
      <c r="AM65" s="80">
        <f>'MOD Vectors ALL'!AM65*($E65=$F$1)</f>
        <v>0</v>
      </c>
      <c r="AN65" s="80">
        <f>'MOD Vectors ALL'!AN65*($E65=$F$1)</f>
        <v>0</v>
      </c>
      <c r="AO65" s="80">
        <f>'MOD Vectors ALL'!AO65*($E65=$F$1)</f>
        <v>0</v>
      </c>
      <c r="AP65" s="80">
        <f>'MOD Vectors ALL'!AP65*($E65=$F$1)</f>
        <v>0</v>
      </c>
      <c r="AQ65" s="80">
        <f>'MOD Vectors ALL'!AQ65*($E65=$F$1)</f>
        <v>0</v>
      </c>
      <c r="AR65" s="80">
        <f>'MOD Vectors ALL'!AR65*($E65=$F$1)</f>
        <v>0</v>
      </c>
      <c r="AS65" s="80">
        <f>'MOD Vectors ALL'!AS65*($E65=$F$1)</f>
        <v>0</v>
      </c>
      <c r="AT65" s="80">
        <f>'MOD Vectors ALL'!AT65*($E65=$F$1)</f>
        <v>0</v>
      </c>
      <c r="AU65" s="80">
        <f>'MOD Vectors ALL'!AU65*($E65=$F$1)</f>
        <v>0</v>
      </c>
      <c r="AV65" s="80">
        <f>'MOD Vectors ALL'!AV65*($E65=$F$1)</f>
        <v>0</v>
      </c>
      <c r="AW65" s="80">
        <f>'MOD Vectors ALL'!AW65*($E65=$F$1)</f>
        <v>0</v>
      </c>
      <c r="AX65" s="80">
        <f>'MOD Vectors ALL'!AX65*($E65=$F$1)</f>
        <v>0</v>
      </c>
      <c r="AY65" s="80">
        <f>'MOD Vectors ALL'!AY65*($E65=$F$1)</f>
        <v>0</v>
      </c>
      <c r="AZ65" s="80">
        <f>'MOD Vectors ALL'!AZ65*($E65=$F$1)</f>
        <v>0</v>
      </c>
      <c r="BA65" s="80">
        <f>'MOD Vectors ALL'!BA65*($E65=$F$1)</f>
        <v>0</v>
      </c>
      <c r="BB65" s="80">
        <f>'MOD Vectors ALL'!BB65*($E65=$F$1)</f>
        <v>0</v>
      </c>
      <c r="BC65" s="80">
        <f>'MOD Vectors ALL'!BC65*($E65=$F$1)</f>
        <v>0</v>
      </c>
      <c r="BD65" s="80">
        <f>'MOD Vectors ALL'!BD65*($E65=$F$1)</f>
        <v>0</v>
      </c>
      <c r="BE65" s="80">
        <f>'MOD Vectors ALL'!BE65*($E65=$F$1)</f>
        <v>0</v>
      </c>
      <c r="BF65" s="80">
        <f>'MOD Vectors ALL'!BF65*($E65=$F$1)</f>
        <v>0</v>
      </c>
      <c r="BG65" s="80">
        <f>'MOD Vectors ALL'!BG65*($E65=$F$1)</f>
        <v>0</v>
      </c>
      <c r="BH65" s="80">
        <f>'MOD Vectors ALL'!BH65*($E65=$F$1)</f>
        <v>0</v>
      </c>
      <c r="BI65" s="80">
        <f>'MOD Vectors ALL'!BI65*($E65=$F$1)</f>
        <v>0</v>
      </c>
      <c r="BJ65" s="80">
        <f>'MOD Vectors ALL'!BJ65*($E65=$F$1)</f>
        <v>0</v>
      </c>
      <c r="BK65" s="80">
        <f>'MOD Vectors ALL'!BK65*($E65=$F$1)</f>
        <v>0</v>
      </c>
      <c r="BL65" s="80">
        <f>'MOD Vectors ALL'!BL65*($E65=$F$1)</f>
        <v>0</v>
      </c>
      <c r="BM65" s="80">
        <f>'MOD Vectors ALL'!BM65*($E65=$F$1)</f>
        <v>0</v>
      </c>
      <c r="BN65" s="80">
        <f>'MOD Vectors ALL'!BN65*($E65=$F$1)</f>
        <v>0</v>
      </c>
      <c r="BO65" s="80">
        <f>'MOD Vectors ALL'!BO65*($E65=$F$1)</f>
        <v>0</v>
      </c>
      <c r="BP65" s="80">
        <f>'MOD Vectors ALL'!BP65*($E65=$F$1)</f>
        <v>0</v>
      </c>
      <c r="BQ65" s="80">
        <f>'MOD Vectors ALL'!BQ65*($E65=$F$1)</f>
        <v>0</v>
      </c>
      <c r="BR65" s="80">
        <f>'MOD Vectors ALL'!BR65*($E65=$F$1)</f>
        <v>0</v>
      </c>
      <c r="BS65" s="80">
        <f>'MOD Vectors ALL'!BS65*($E65=$F$1)</f>
        <v>0</v>
      </c>
      <c r="BT65" s="80">
        <f>'MOD Vectors ALL'!BT65*($E65=$F$1)</f>
        <v>0</v>
      </c>
      <c r="BU65" s="80">
        <f>'MOD Vectors ALL'!BU65*($E65=$F$1)</f>
        <v>0</v>
      </c>
      <c r="BV65" s="80">
        <f>'MOD Vectors ALL'!BV65*($E65=$F$1)</f>
        <v>0</v>
      </c>
      <c r="BW65" s="80">
        <f>'MOD Vectors ALL'!BW65*($E65=$F$1)</f>
        <v>0</v>
      </c>
      <c r="BX65" s="80">
        <f>'MOD Vectors ALL'!BX65*($E65=$F$1)</f>
        <v>0</v>
      </c>
      <c r="BY65" s="80">
        <f>'MOD Vectors ALL'!BY65*($E65=$F$1)</f>
        <v>0</v>
      </c>
      <c r="BZ65" s="80">
        <f>'MOD Vectors ALL'!BZ65*($E65=$F$1)</f>
        <v>0</v>
      </c>
      <c r="CA65" s="80">
        <f>'MOD Vectors ALL'!CA65*($E65=$F$1)</f>
        <v>0</v>
      </c>
      <c r="CB65" s="80">
        <f>'MOD Vectors ALL'!CB65*($E65=$F$1)</f>
        <v>0</v>
      </c>
      <c r="CC65" s="80">
        <f>'MOD Vectors ALL'!CC65*($E65=$F$1)</f>
        <v>0</v>
      </c>
      <c r="CD65" s="80">
        <f>'MOD Vectors ALL'!CD65*($E65=$F$1)</f>
        <v>0</v>
      </c>
      <c r="CE65" s="80">
        <f>'MOD Vectors ALL'!CE65*($E65=$F$1)</f>
        <v>0</v>
      </c>
      <c r="CF65" s="80">
        <f>'MOD Vectors ALL'!CF65*($E65=$F$1)</f>
        <v>0</v>
      </c>
      <c r="CG65" s="80">
        <f>'MOD Vectors ALL'!CG65*($E65=$F$1)</f>
        <v>0</v>
      </c>
      <c r="CH65" s="80">
        <f>'MOD Vectors ALL'!CH65*($E65=$F$1)</f>
        <v>0</v>
      </c>
      <c r="CI65" s="80">
        <f>'MOD Vectors ALL'!CI65*($E65=$F$1)</f>
        <v>0</v>
      </c>
      <c r="CJ65" s="80">
        <f>'MOD Vectors ALL'!CJ65*($E65=$F$1)</f>
        <v>0</v>
      </c>
      <c r="CK65" s="80">
        <f>'MOD Vectors ALL'!CK65*($E65=$F$1)</f>
        <v>0</v>
      </c>
      <c r="CL65" s="80">
        <f>'MOD Vectors ALL'!CL65*($E65=$F$1)</f>
        <v>0</v>
      </c>
      <c r="CM65" s="80">
        <f>'MOD Vectors ALL'!CM65*($E65=$F$1)</f>
        <v>0</v>
      </c>
      <c r="CN65" s="80">
        <f>'MOD Vectors ALL'!CN65*($E65=$F$1)</f>
        <v>0</v>
      </c>
      <c r="CO65" s="80">
        <f>'MOD Vectors ALL'!CO65*($E65=$F$1)</f>
        <v>0</v>
      </c>
      <c r="CP65" s="80">
        <f>'MOD Vectors ALL'!CP65*($E65=$F$1)</f>
        <v>0</v>
      </c>
      <c r="CQ65" s="80">
        <f>'MOD Vectors ALL'!CQ65*($E65=$F$1)</f>
        <v>0</v>
      </c>
      <c r="CR65" s="80">
        <f>'MOD Vectors ALL'!CR65*($E65=$F$1)</f>
        <v>0</v>
      </c>
      <c r="CS65" s="80">
        <f>'MOD Vectors ALL'!CS65*($E65=$F$1)</f>
        <v>0</v>
      </c>
      <c r="CT65" s="80">
        <f>'MOD Vectors ALL'!CT65*($E65=$F$1)</f>
        <v>0</v>
      </c>
      <c r="CU65" s="80">
        <f>'MOD Vectors ALL'!CU65*($E65=$F$1)</f>
        <v>0</v>
      </c>
      <c r="CV65" s="80">
        <f>'MOD Vectors ALL'!CV65*($E65=$F$1)</f>
        <v>0</v>
      </c>
      <c r="CW65" s="80">
        <f>'MOD Vectors ALL'!CW65*($E65=$F$1)</f>
        <v>0</v>
      </c>
      <c r="CX65" s="80">
        <f>'MOD Vectors ALL'!CX65*($E65=$F$1)</f>
        <v>0</v>
      </c>
      <c r="CY65" s="80">
        <f>'MOD Vectors ALL'!CY65*($E65=$F$1)</f>
        <v>0</v>
      </c>
      <c r="CZ65" s="80">
        <f>'MOD Vectors ALL'!CZ65*($E65=$F$1)</f>
        <v>0</v>
      </c>
      <c r="DA65" s="80">
        <f>'MOD Vectors ALL'!DA65*($E65=$F$1)</f>
        <v>0</v>
      </c>
      <c r="DB65" s="80">
        <f>'MOD Vectors ALL'!DB65*($E65=$F$1)</f>
        <v>0</v>
      </c>
      <c r="DC65" s="80">
        <f>'MOD Vectors ALL'!DC65*($E65=$F$1)</f>
        <v>0</v>
      </c>
      <c r="DD65" s="80">
        <f>'MOD Vectors ALL'!DD65*($E65=$F$1)</f>
        <v>0</v>
      </c>
      <c r="DE65" s="80">
        <f>'MOD Vectors ALL'!DE65*($E65=$F$1)</f>
        <v>0</v>
      </c>
      <c r="DF65" s="80">
        <f>'MOD Vectors ALL'!DF65*($E65=$F$1)</f>
        <v>0</v>
      </c>
      <c r="DG65" s="80">
        <f>'MOD Vectors ALL'!DG65*($E65=$F$1)</f>
        <v>0</v>
      </c>
      <c r="DH65" s="80">
        <f>'MOD Vectors ALL'!DH65*($E65=$F$1)</f>
        <v>0</v>
      </c>
      <c r="DI65" s="80">
        <f>'MOD Vectors ALL'!DI65*($E65=$F$1)</f>
        <v>0</v>
      </c>
      <c r="DJ65" s="80">
        <f>'MOD Vectors ALL'!DJ65*($E65=$F$1)</f>
        <v>0</v>
      </c>
      <c r="DK65" s="80">
        <f>'MOD Vectors ALL'!DK65*($E65=$F$1)</f>
        <v>0</v>
      </c>
      <c r="DL65" s="80">
        <f>'MOD Vectors ALL'!DL65*($E65=$F$1)</f>
        <v>0</v>
      </c>
      <c r="DM65" s="80">
        <f>'MOD Vectors ALL'!DM65*($E65=$F$1)</f>
        <v>0</v>
      </c>
      <c r="DN65" s="80">
        <f>'MOD Vectors ALL'!DN65*($E65=$F$1)</f>
        <v>0</v>
      </c>
      <c r="DO65" s="80">
        <f>'MOD Vectors ALL'!DO65*($E65=$F$1)</f>
        <v>0</v>
      </c>
      <c r="DP65" s="80">
        <f>'MOD Vectors ALL'!DP65*($E65=$F$1)</f>
        <v>0</v>
      </c>
      <c r="DQ65" s="80">
        <f>'MOD Vectors ALL'!DQ65*($E65=$F$1)</f>
        <v>0</v>
      </c>
    </row>
    <row r="66" spans="1:121" x14ac:dyDescent="0.2">
      <c r="A66">
        <v>797</v>
      </c>
      <c r="B66" t="s">
        <v>16</v>
      </c>
      <c r="C66" t="s">
        <v>369</v>
      </c>
      <c r="D66" t="s">
        <v>533</v>
      </c>
      <c r="E66" t="s">
        <v>524</v>
      </c>
      <c r="F66" t="s">
        <v>13</v>
      </c>
      <c r="G66">
        <v>0.100286</v>
      </c>
      <c r="H66">
        <v>-0.12967400000000001</v>
      </c>
      <c r="I66" s="80">
        <f>'MOD Vectors ALL'!I66*($E66=$F$1)</f>
        <v>0</v>
      </c>
      <c r="J66" s="80">
        <f>'MOD Vectors ALL'!J66*($E66=$F$1)</f>
        <v>0</v>
      </c>
      <c r="K66" s="80">
        <f>'MOD Vectors ALL'!K66*($E66=$F$1)</f>
        <v>0</v>
      </c>
      <c r="L66" s="80">
        <f>'MOD Vectors ALL'!L66*($E66=$F$1)</f>
        <v>0</v>
      </c>
      <c r="M66" s="80">
        <f>'MOD Vectors ALL'!M66*($E66=$F$1)</f>
        <v>0</v>
      </c>
      <c r="N66" s="80">
        <f>'MOD Vectors ALL'!N66*($E66=$F$1)</f>
        <v>0</v>
      </c>
      <c r="O66" s="80">
        <f>'MOD Vectors ALL'!O66*($E66=$F$1)</f>
        <v>0</v>
      </c>
      <c r="P66" s="80">
        <f>'MOD Vectors ALL'!P66*($E66=$F$1)</f>
        <v>0</v>
      </c>
      <c r="Q66" s="80">
        <f>'MOD Vectors ALL'!Q66*($E66=$F$1)</f>
        <v>0</v>
      </c>
      <c r="R66" s="80">
        <f>'MOD Vectors ALL'!R66*($E66=$F$1)</f>
        <v>0</v>
      </c>
      <c r="S66" s="80">
        <f>'MOD Vectors ALL'!S66*($E66=$F$1)</f>
        <v>0</v>
      </c>
      <c r="T66" s="80">
        <f>'MOD Vectors ALL'!T66*($E66=$F$1)</f>
        <v>0</v>
      </c>
      <c r="U66" s="80">
        <f>'MOD Vectors ALL'!U66*($E66=$F$1)</f>
        <v>0</v>
      </c>
      <c r="V66" s="80">
        <f>'MOD Vectors ALL'!V66*($E66=$F$1)</f>
        <v>0</v>
      </c>
      <c r="W66" s="80">
        <f>'MOD Vectors ALL'!W66*($E66=$F$1)</f>
        <v>0</v>
      </c>
      <c r="X66" s="80">
        <f>'MOD Vectors ALL'!X66*($E66=$F$1)</f>
        <v>0</v>
      </c>
      <c r="Y66" s="80">
        <f>'MOD Vectors ALL'!Y66*($E66=$F$1)</f>
        <v>0</v>
      </c>
      <c r="Z66" s="80">
        <f>'MOD Vectors ALL'!Z66*($E66=$F$1)</f>
        <v>0</v>
      </c>
      <c r="AA66" s="80">
        <f>'MOD Vectors ALL'!AA66*($E66=$F$1)</f>
        <v>0</v>
      </c>
      <c r="AB66" s="80">
        <f>'MOD Vectors ALL'!AB66*($E66=$F$1)</f>
        <v>0</v>
      </c>
      <c r="AC66" s="80">
        <f>'MOD Vectors ALL'!AC66*($E66=$F$1)</f>
        <v>0</v>
      </c>
      <c r="AD66" s="80">
        <f>'MOD Vectors ALL'!AD66*($E66=$F$1)</f>
        <v>0</v>
      </c>
      <c r="AE66" s="80">
        <f>'MOD Vectors ALL'!AE66*($E66=$F$1)</f>
        <v>0</v>
      </c>
      <c r="AF66" s="80">
        <f>'MOD Vectors ALL'!AF66*($E66=$F$1)</f>
        <v>0</v>
      </c>
      <c r="AG66" s="80">
        <f>'MOD Vectors ALL'!AG66*($E66=$F$1)</f>
        <v>0</v>
      </c>
      <c r="AH66" s="80">
        <f>'MOD Vectors ALL'!AH66*($E66=$F$1)</f>
        <v>0</v>
      </c>
      <c r="AI66" s="80">
        <f>'MOD Vectors ALL'!AI66*($E66=$F$1)</f>
        <v>0</v>
      </c>
      <c r="AJ66" s="80">
        <f>'MOD Vectors ALL'!AJ66*($E66=$F$1)</f>
        <v>0</v>
      </c>
      <c r="AK66" s="80">
        <f>'MOD Vectors ALL'!AK66*($E66=$F$1)</f>
        <v>0</v>
      </c>
      <c r="AL66" s="80">
        <f>'MOD Vectors ALL'!AL66*($E66=$F$1)</f>
        <v>0</v>
      </c>
      <c r="AM66" s="80">
        <f>'MOD Vectors ALL'!AM66*($E66=$F$1)</f>
        <v>0</v>
      </c>
      <c r="AN66" s="80">
        <f>'MOD Vectors ALL'!AN66*($E66=$F$1)</f>
        <v>0</v>
      </c>
      <c r="AO66" s="80">
        <f>'MOD Vectors ALL'!AO66*($E66=$F$1)</f>
        <v>0</v>
      </c>
      <c r="AP66" s="80">
        <f>'MOD Vectors ALL'!AP66*($E66=$F$1)</f>
        <v>0</v>
      </c>
      <c r="AQ66" s="80">
        <f>'MOD Vectors ALL'!AQ66*($E66=$F$1)</f>
        <v>0</v>
      </c>
      <c r="AR66" s="80">
        <f>'MOD Vectors ALL'!AR66*($E66=$F$1)</f>
        <v>0</v>
      </c>
      <c r="AS66" s="80">
        <f>'MOD Vectors ALL'!AS66*($E66=$F$1)</f>
        <v>0</v>
      </c>
      <c r="AT66" s="80">
        <f>'MOD Vectors ALL'!AT66*($E66=$F$1)</f>
        <v>0</v>
      </c>
      <c r="AU66" s="80">
        <f>'MOD Vectors ALL'!AU66*($E66=$F$1)</f>
        <v>0</v>
      </c>
      <c r="AV66" s="80">
        <f>'MOD Vectors ALL'!AV66*($E66=$F$1)</f>
        <v>0</v>
      </c>
      <c r="AW66" s="80">
        <f>'MOD Vectors ALL'!AW66*($E66=$F$1)</f>
        <v>0</v>
      </c>
      <c r="AX66" s="80">
        <f>'MOD Vectors ALL'!AX66*($E66=$F$1)</f>
        <v>0</v>
      </c>
      <c r="AY66" s="80">
        <f>'MOD Vectors ALL'!AY66*($E66=$F$1)</f>
        <v>0</v>
      </c>
      <c r="AZ66" s="80">
        <f>'MOD Vectors ALL'!AZ66*($E66=$F$1)</f>
        <v>0</v>
      </c>
      <c r="BA66" s="80">
        <f>'MOD Vectors ALL'!BA66*($E66=$F$1)</f>
        <v>0</v>
      </c>
      <c r="BB66" s="80">
        <f>'MOD Vectors ALL'!BB66*($E66=$F$1)</f>
        <v>0</v>
      </c>
      <c r="BC66" s="80">
        <f>'MOD Vectors ALL'!BC66*($E66=$F$1)</f>
        <v>0</v>
      </c>
      <c r="BD66" s="80">
        <f>'MOD Vectors ALL'!BD66*($E66=$F$1)</f>
        <v>0</v>
      </c>
      <c r="BE66" s="80">
        <f>'MOD Vectors ALL'!BE66*($E66=$F$1)</f>
        <v>0</v>
      </c>
      <c r="BF66" s="80">
        <f>'MOD Vectors ALL'!BF66*($E66=$F$1)</f>
        <v>0</v>
      </c>
      <c r="BG66" s="80">
        <f>'MOD Vectors ALL'!BG66*($E66=$F$1)</f>
        <v>0</v>
      </c>
      <c r="BH66" s="80">
        <f>'MOD Vectors ALL'!BH66*($E66=$F$1)</f>
        <v>0</v>
      </c>
      <c r="BI66" s="80">
        <f>'MOD Vectors ALL'!BI66*($E66=$F$1)</f>
        <v>0</v>
      </c>
      <c r="BJ66" s="80">
        <f>'MOD Vectors ALL'!BJ66*($E66=$F$1)</f>
        <v>0</v>
      </c>
      <c r="BK66" s="80">
        <f>'MOD Vectors ALL'!BK66*($E66=$F$1)</f>
        <v>0</v>
      </c>
      <c r="BL66" s="80">
        <f>'MOD Vectors ALL'!BL66*($E66=$F$1)</f>
        <v>0</v>
      </c>
      <c r="BM66" s="80">
        <f>'MOD Vectors ALL'!BM66*($E66=$F$1)</f>
        <v>0</v>
      </c>
      <c r="BN66" s="80">
        <f>'MOD Vectors ALL'!BN66*($E66=$F$1)</f>
        <v>0</v>
      </c>
      <c r="BO66" s="80">
        <f>'MOD Vectors ALL'!BO66*($E66=$F$1)</f>
        <v>0</v>
      </c>
      <c r="BP66" s="80">
        <f>'MOD Vectors ALL'!BP66*($E66=$F$1)</f>
        <v>0</v>
      </c>
      <c r="BQ66" s="80">
        <f>'MOD Vectors ALL'!BQ66*($E66=$F$1)</f>
        <v>0</v>
      </c>
      <c r="BR66" s="80">
        <f>'MOD Vectors ALL'!BR66*($E66=$F$1)</f>
        <v>0</v>
      </c>
      <c r="BS66" s="80">
        <f>'MOD Vectors ALL'!BS66*($E66=$F$1)</f>
        <v>0</v>
      </c>
      <c r="BT66" s="80">
        <f>'MOD Vectors ALL'!BT66*($E66=$F$1)</f>
        <v>0</v>
      </c>
      <c r="BU66" s="80">
        <f>'MOD Vectors ALL'!BU66*($E66=$F$1)</f>
        <v>0</v>
      </c>
      <c r="BV66" s="80">
        <f>'MOD Vectors ALL'!BV66*($E66=$F$1)</f>
        <v>0</v>
      </c>
      <c r="BW66" s="80">
        <f>'MOD Vectors ALL'!BW66*($E66=$F$1)</f>
        <v>0</v>
      </c>
      <c r="BX66" s="80">
        <f>'MOD Vectors ALL'!BX66*($E66=$F$1)</f>
        <v>0</v>
      </c>
      <c r="BY66" s="80">
        <f>'MOD Vectors ALL'!BY66*($E66=$F$1)</f>
        <v>0</v>
      </c>
      <c r="BZ66" s="80">
        <f>'MOD Vectors ALL'!BZ66*($E66=$F$1)</f>
        <v>0</v>
      </c>
      <c r="CA66" s="80">
        <f>'MOD Vectors ALL'!CA66*($E66=$F$1)</f>
        <v>0</v>
      </c>
      <c r="CB66" s="80">
        <f>'MOD Vectors ALL'!CB66*($E66=$F$1)</f>
        <v>0</v>
      </c>
      <c r="CC66" s="80">
        <f>'MOD Vectors ALL'!CC66*($E66=$F$1)</f>
        <v>0</v>
      </c>
      <c r="CD66" s="80">
        <f>'MOD Vectors ALL'!CD66*($E66=$F$1)</f>
        <v>0</v>
      </c>
      <c r="CE66" s="80">
        <f>'MOD Vectors ALL'!CE66*($E66=$F$1)</f>
        <v>0</v>
      </c>
      <c r="CF66" s="80">
        <f>'MOD Vectors ALL'!CF66*($E66=$F$1)</f>
        <v>0</v>
      </c>
      <c r="CG66" s="80">
        <f>'MOD Vectors ALL'!CG66*($E66=$F$1)</f>
        <v>0</v>
      </c>
      <c r="CH66" s="80">
        <f>'MOD Vectors ALL'!CH66*($E66=$F$1)</f>
        <v>0</v>
      </c>
      <c r="CI66" s="80">
        <f>'MOD Vectors ALL'!CI66*($E66=$F$1)</f>
        <v>0</v>
      </c>
      <c r="CJ66" s="80">
        <f>'MOD Vectors ALL'!CJ66*($E66=$F$1)</f>
        <v>0</v>
      </c>
      <c r="CK66" s="80">
        <f>'MOD Vectors ALL'!CK66*($E66=$F$1)</f>
        <v>0</v>
      </c>
      <c r="CL66" s="80">
        <f>'MOD Vectors ALL'!CL66*($E66=$F$1)</f>
        <v>0</v>
      </c>
      <c r="CM66" s="80">
        <f>'MOD Vectors ALL'!CM66*($E66=$F$1)</f>
        <v>0</v>
      </c>
      <c r="CN66" s="80">
        <f>'MOD Vectors ALL'!CN66*($E66=$F$1)</f>
        <v>0</v>
      </c>
      <c r="CO66" s="80">
        <f>'MOD Vectors ALL'!CO66*($E66=$F$1)</f>
        <v>0</v>
      </c>
      <c r="CP66" s="80">
        <f>'MOD Vectors ALL'!CP66*($E66=$F$1)</f>
        <v>0</v>
      </c>
      <c r="CQ66" s="80">
        <f>'MOD Vectors ALL'!CQ66*($E66=$F$1)</f>
        <v>0</v>
      </c>
      <c r="CR66" s="80">
        <f>'MOD Vectors ALL'!CR66*($E66=$F$1)</f>
        <v>0</v>
      </c>
      <c r="CS66" s="80">
        <f>'MOD Vectors ALL'!CS66*($E66=$F$1)</f>
        <v>0</v>
      </c>
      <c r="CT66" s="80">
        <f>'MOD Vectors ALL'!CT66*($E66=$F$1)</f>
        <v>0</v>
      </c>
      <c r="CU66" s="80">
        <f>'MOD Vectors ALL'!CU66*($E66=$F$1)</f>
        <v>0</v>
      </c>
      <c r="CV66" s="80">
        <f>'MOD Vectors ALL'!CV66*($E66=$F$1)</f>
        <v>0</v>
      </c>
      <c r="CW66" s="80">
        <f>'MOD Vectors ALL'!CW66*($E66=$F$1)</f>
        <v>0</v>
      </c>
      <c r="CX66" s="80">
        <f>'MOD Vectors ALL'!CX66*($E66=$F$1)</f>
        <v>0</v>
      </c>
      <c r="CY66" s="80">
        <f>'MOD Vectors ALL'!CY66*($E66=$F$1)</f>
        <v>0</v>
      </c>
      <c r="CZ66" s="80">
        <f>'MOD Vectors ALL'!CZ66*($E66=$F$1)</f>
        <v>0</v>
      </c>
      <c r="DA66" s="80">
        <f>'MOD Vectors ALL'!DA66*($E66=$F$1)</f>
        <v>0</v>
      </c>
      <c r="DB66" s="80">
        <f>'MOD Vectors ALL'!DB66*($E66=$F$1)</f>
        <v>0</v>
      </c>
      <c r="DC66" s="80">
        <f>'MOD Vectors ALL'!DC66*($E66=$F$1)</f>
        <v>0</v>
      </c>
      <c r="DD66" s="80">
        <f>'MOD Vectors ALL'!DD66*($E66=$F$1)</f>
        <v>0</v>
      </c>
      <c r="DE66" s="80">
        <f>'MOD Vectors ALL'!DE66*($E66=$F$1)</f>
        <v>0</v>
      </c>
      <c r="DF66" s="80">
        <f>'MOD Vectors ALL'!DF66*($E66=$F$1)</f>
        <v>0</v>
      </c>
      <c r="DG66" s="80">
        <f>'MOD Vectors ALL'!DG66*($E66=$F$1)</f>
        <v>0</v>
      </c>
      <c r="DH66" s="80">
        <f>'MOD Vectors ALL'!DH66*($E66=$F$1)</f>
        <v>0</v>
      </c>
      <c r="DI66" s="80">
        <f>'MOD Vectors ALL'!DI66*($E66=$F$1)</f>
        <v>0</v>
      </c>
      <c r="DJ66" s="80">
        <f>'MOD Vectors ALL'!DJ66*($E66=$F$1)</f>
        <v>0</v>
      </c>
      <c r="DK66" s="80">
        <f>'MOD Vectors ALL'!DK66*($E66=$F$1)</f>
        <v>0</v>
      </c>
      <c r="DL66" s="80">
        <f>'MOD Vectors ALL'!DL66*($E66=$F$1)</f>
        <v>0</v>
      </c>
      <c r="DM66" s="80">
        <f>'MOD Vectors ALL'!DM66*($E66=$F$1)</f>
        <v>0</v>
      </c>
      <c r="DN66" s="80">
        <f>'MOD Vectors ALL'!DN66*($E66=$F$1)</f>
        <v>0</v>
      </c>
      <c r="DO66" s="80">
        <f>'MOD Vectors ALL'!DO66*($E66=$F$1)</f>
        <v>0</v>
      </c>
      <c r="DP66" s="80">
        <f>'MOD Vectors ALL'!DP66*($E66=$F$1)</f>
        <v>0</v>
      </c>
      <c r="DQ66" s="80">
        <f>'MOD Vectors ALL'!DQ66*($E66=$F$1)</f>
        <v>0</v>
      </c>
    </row>
    <row r="67" spans="1:121" x14ac:dyDescent="0.2">
      <c r="A67">
        <v>800</v>
      </c>
      <c r="B67" t="s">
        <v>16</v>
      </c>
      <c r="C67" t="s">
        <v>369</v>
      </c>
      <c r="D67" t="s">
        <v>533</v>
      </c>
      <c r="E67" t="s">
        <v>524</v>
      </c>
      <c r="F67" t="s">
        <v>34</v>
      </c>
      <c r="G67">
        <v>4.4502E-2</v>
      </c>
      <c r="H67">
        <v>-0.13882</v>
      </c>
      <c r="I67" s="80">
        <f>'MOD Vectors ALL'!I67*($E67=$F$1)</f>
        <v>0</v>
      </c>
      <c r="J67" s="80">
        <f>'MOD Vectors ALL'!J67*($E67=$F$1)</f>
        <v>0</v>
      </c>
      <c r="K67" s="80">
        <f>'MOD Vectors ALL'!K67*($E67=$F$1)</f>
        <v>0</v>
      </c>
      <c r="L67" s="80">
        <f>'MOD Vectors ALL'!L67*($E67=$F$1)</f>
        <v>0</v>
      </c>
      <c r="M67" s="80">
        <f>'MOD Vectors ALL'!M67*($E67=$F$1)</f>
        <v>0</v>
      </c>
      <c r="N67" s="80">
        <f>'MOD Vectors ALL'!N67*($E67=$F$1)</f>
        <v>0</v>
      </c>
      <c r="O67" s="80">
        <f>'MOD Vectors ALL'!O67*($E67=$F$1)</f>
        <v>0</v>
      </c>
      <c r="P67" s="80">
        <f>'MOD Vectors ALL'!P67*($E67=$F$1)</f>
        <v>0</v>
      </c>
      <c r="Q67" s="80">
        <f>'MOD Vectors ALL'!Q67*($E67=$F$1)</f>
        <v>0</v>
      </c>
      <c r="R67" s="80">
        <f>'MOD Vectors ALL'!R67*($E67=$F$1)</f>
        <v>0</v>
      </c>
      <c r="S67" s="80">
        <f>'MOD Vectors ALL'!S67*($E67=$F$1)</f>
        <v>0</v>
      </c>
      <c r="T67" s="80">
        <f>'MOD Vectors ALL'!T67*($E67=$F$1)</f>
        <v>0</v>
      </c>
      <c r="U67" s="80">
        <f>'MOD Vectors ALL'!U67*($E67=$F$1)</f>
        <v>0</v>
      </c>
      <c r="V67" s="80">
        <f>'MOD Vectors ALL'!V67*($E67=$F$1)</f>
        <v>0</v>
      </c>
      <c r="W67" s="80">
        <f>'MOD Vectors ALL'!W67*($E67=$F$1)</f>
        <v>0</v>
      </c>
      <c r="X67" s="80">
        <f>'MOD Vectors ALL'!X67*($E67=$F$1)</f>
        <v>0</v>
      </c>
      <c r="Y67" s="80">
        <f>'MOD Vectors ALL'!Y67*($E67=$F$1)</f>
        <v>0</v>
      </c>
      <c r="Z67" s="80">
        <f>'MOD Vectors ALL'!Z67*($E67=$F$1)</f>
        <v>0</v>
      </c>
      <c r="AA67" s="80">
        <f>'MOD Vectors ALL'!AA67*($E67=$F$1)</f>
        <v>0</v>
      </c>
      <c r="AB67" s="80">
        <f>'MOD Vectors ALL'!AB67*($E67=$F$1)</f>
        <v>0</v>
      </c>
      <c r="AC67" s="80">
        <f>'MOD Vectors ALL'!AC67*($E67=$F$1)</f>
        <v>0</v>
      </c>
      <c r="AD67" s="80">
        <f>'MOD Vectors ALL'!AD67*($E67=$F$1)</f>
        <v>0</v>
      </c>
      <c r="AE67" s="80">
        <f>'MOD Vectors ALL'!AE67*($E67=$F$1)</f>
        <v>0</v>
      </c>
      <c r="AF67" s="80">
        <f>'MOD Vectors ALL'!AF67*($E67=$F$1)</f>
        <v>0</v>
      </c>
      <c r="AG67" s="80">
        <f>'MOD Vectors ALL'!AG67*($E67=$F$1)</f>
        <v>0</v>
      </c>
      <c r="AH67" s="80">
        <f>'MOD Vectors ALL'!AH67*($E67=$F$1)</f>
        <v>0</v>
      </c>
      <c r="AI67" s="80">
        <f>'MOD Vectors ALL'!AI67*($E67=$F$1)</f>
        <v>0</v>
      </c>
      <c r="AJ67" s="80">
        <f>'MOD Vectors ALL'!AJ67*($E67=$F$1)</f>
        <v>0</v>
      </c>
      <c r="AK67" s="80">
        <f>'MOD Vectors ALL'!AK67*($E67=$F$1)</f>
        <v>0</v>
      </c>
      <c r="AL67" s="80">
        <f>'MOD Vectors ALL'!AL67*($E67=$F$1)</f>
        <v>0</v>
      </c>
      <c r="AM67" s="80">
        <f>'MOD Vectors ALL'!AM67*($E67=$F$1)</f>
        <v>0</v>
      </c>
      <c r="AN67" s="80">
        <f>'MOD Vectors ALL'!AN67*($E67=$F$1)</f>
        <v>0</v>
      </c>
      <c r="AO67" s="80">
        <f>'MOD Vectors ALL'!AO67*($E67=$F$1)</f>
        <v>0</v>
      </c>
      <c r="AP67" s="80">
        <f>'MOD Vectors ALL'!AP67*($E67=$F$1)</f>
        <v>0</v>
      </c>
      <c r="AQ67" s="80">
        <f>'MOD Vectors ALL'!AQ67*($E67=$F$1)</f>
        <v>0</v>
      </c>
      <c r="AR67" s="80">
        <f>'MOD Vectors ALL'!AR67*($E67=$F$1)</f>
        <v>0</v>
      </c>
      <c r="AS67" s="80">
        <f>'MOD Vectors ALL'!AS67*($E67=$F$1)</f>
        <v>0</v>
      </c>
      <c r="AT67" s="80">
        <f>'MOD Vectors ALL'!AT67*($E67=$F$1)</f>
        <v>0</v>
      </c>
      <c r="AU67" s="80">
        <f>'MOD Vectors ALL'!AU67*($E67=$F$1)</f>
        <v>0</v>
      </c>
      <c r="AV67" s="80">
        <f>'MOD Vectors ALL'!AV67*($E67=$F$1)</f>
        <v>0</v>
      </c>
      <c r="AW67" s="80">
        <f>'MOD Vectors ALL'!AW67*($E67=$F$1)</f>
        <v>0</v>
      </c>
      <c r="AX67" s="80">
        <f>'MOD Vectors ALL'!AX67*($E67=$F$1)</f>
        <v>0</v>
      </c>
      <c r="AY67" s="80">
        <f>'MOD Vectors ALL'!AY67*($E67=$F$1)</f>
        <v>0</v>
      </c>
      <c r="AZ67" s="80">
        <f>'MOD Vectors ALL'!AZ67*($E67=$F$1)</f>
        <v>0</v>
      </c>
      <c r="BA67" s="80">
        <f>'MOD Vectors ALL'!BA67*($E67=$F$1)</f>
        <v>0</v>
      </c>
      <c r="BB67" s="80">
        <f>'MOD Vectors ALL'!BB67*($E67=$F$1)</f>
        <v>0</v>
      </c>
      <c r="BC67" s="80">
        <f>'MOD Vectors ALL'!BC67*($E67=$F$1)</f>
        <v>0</v>
      </c>
      <c r="BD67" s="80">
        <f>'MOD Vectors ALL'!BD67*($E67=$F$1)</f>
        <v>0</v>
      </c>
      <c r="BE67" s="80">
        <f>'MOD Vectors ALL'!BE67*($E67=$F$1)</f>
        <v>0</v>
      </c>
      <c r="BF67" s="80">
        <f>'MOD Vectors ALL'!BF67*($E67=$F$1)</f>
        <v>0</v>
      </c>
      <c r="BG67" s="80">
        <f>'MOD Vectors ALL'!BG67*($E67=$F$1)</f>
        <v>0</v>
      </c>
      <c r="BH67" s="80">
        <f>'MOD Vectors ALL'!BH67*($E67=$F$1)</f>
        <v>0</v>
      </c>
      <c r="BI67" s="80">
        <f>'MOD Vectors ALL'!BI67*($E67=$F$1)</f>
        <v>0</v>
      </c>
      <c r="BJ67" s="80">
        <f>'MOD Vectors ALL'!BJ67*($E67=$F$1)</f>
        <v>0</v>
      </c>
      <c r="BK67" s="80">
        <f>'MOD Vectors ALL'!BK67*($E67=$F$1)</f>
        <v>0</v>
      </c>
      <c r="BL67" s="80">
        <f>'MOD Vectors ALL'!BL67*($E67=$F$1)</f>
        <v>0</v>
      </c>
      <c r="BM67" s="80">
        <f>'MOD Vectors ALL'!BM67*($E67=$F$1)</f>
        <v>0</v>
      </c>
      <c r="BN67" s="80">
        <f>'MOD Vectors ALL'!BN67*($E67=$F$1)</f>
        <v>0</v>
      </c>
      <c r="BO67" s="80">
        <f>'MOD Vectors ALL'!BO67*($E67=$F$1)</f>
        <v>0</v>
      </c>
      <c r="BP67" s="80">
        <f>'MOD Vectors ALL'!BP67*($E67=$F$1)</f>
        <v>0</v>
      </c>
      <c r="BQ67" s="80">
        <f>'MOD Vectors ALL'!BQ67*($E67=$F$1)</f>
        <v>0</v>
      </c>
      <c r="BR67" s="80">
        <f>'MOD Vectors ALL'!BR67*($E67=$F$1)</f>
        <v>0</v>
      </c>
      <c r="BS67" s="80">
        <f>'MOD Vectors ALL'!BS67*($E67=$F$1)</f>
        <v>0</v>
      </c>
      <c r="BT67" s="80">
        <f>'MOD Vectors ALL'!BT67*($E67=$F$1)</f>
        <v>0</v>
      </c>
      <c r="BU67" s="80">
        <f>'MOD Vectors ALL'!BU67*($E67=$F$1)</f>
        <v>0</v>
      </c>
      <c r="BV67" s="80">
        <f>'MOD Vectors ALL'!BV67*($E67=$F$1)</f>
        <v>0</v>
      </c>
      <c r="BW67" s="80">
        <f>'MOD Vectors ALL'!BW67*($E67=$F$1)</f>
        <v>0</v>
      </c>
      <c r="BX67" s="80">
        <f>'MOD Vectors ALL'!BX67*($E67=$F$1)</f>
        <v>0</v>
      </c>
      <c r="BY67" s="80">
        <f>'MOD Vectors ALL'!BY67*($E67=$F$1)</f>
        <v>0</v>
      </c>
      <c r="BZ67" s="80">
        <f>'MOD Vectors ALL'!BZ67*($E67=$F$1)</f>
        <v>0</v>
      </c>
      <c r="CA67" s="80">
        <f>'MOD Vectors ALL'!CA67*($E67=$F$1)</f>
        <v>0</v>
      </c>
      <c r="CB67" s="80">
        <f>'MOD Vectors ALL'!CB67*($E67=$F$1)</f>
        <v>0</v>
      </c>
      <c r="CC67" s="80">
        <f>'MOD Vectors ALL'!CC67*($E67=$F$1)</f>
        <v>0</v>
      </c>
      <c r="CD67" s="80">
        <f>'MOD Vectors ALL'!CD67*($E67=$F$1)</f>
        <v>0</v>
      </c>
      <c r="CE67" s="80">
        <f>'MOD Vectors ALL'!CE67*($E67=$F$1)</f>
        <v>0</v>
      </c>
      <c r="CF67" s="80">
        <f>'MOD Vectors ALL'!CF67*($E67=$F$1)</f>
        <v>0</v>
      </c>
      <c r="CG67" s="80">
        <f>'MOD Vectors ALL'!CG67*($E67=$F$1)</f>
        <v>0</v>
      </c>
      <c r="CH67" s="80">
        <f>'MOD Vectors ALL'!CH67*($E67=$F$1)</f>
        <v>0</v>
      </c>
      <c r="CI67" s="80">
        <f>'MOD Vectors ALL'!CI67*($E67=$F$1)</f>
        <v>0</v>
      </c>
      <c r="CJ67" s="80">
        <f>'MOD Vectors ALL'!CJ67*($E67=$F$1)</f>
        <v>0</v>
      </c>
      <c r="CK67" s="80">
        <f>'MOD Vectors ALL'!CK67*($E67=$F$1)</f>
        <v>0</v>
      </c>
      <c r="CL67" s="80">
        <f>'MOD Vectors ALL'!CL67*($E67=$F$1)</f>
        <v>0</v>
      </c>
      <c r="CM67" s="80">
        <f>'MOD Vectors ALL'!CM67*($E67=$F$1)</f>
        <v>0</v>
      </c>
      <c r="CN67" s="80">
        <f>'MOD Vectors ALL'!CN67*($E67=$F$1)</f>
        <v>0</v>
      </c>
      <c r="CO67" s="80">
        <f>'MOD Vectors ALL'!CO67*($E67=$F$1)</f>
        <v>0</v>
      </c>
      <c r="CP67" s="80">
        <f>'MOD Vectors ALL'!CP67*($E67=$F$1)</f>
        <v>0</v>
      </c>
      <c r="CQ67" s="80">
        <f>'MOD Vectors ALL'!CQ67*($E67=$F$1)</f>
        <v>0</v>
      </c>
      <c r="CR67" s="80">
        <f>'MOD Vectors ALL'!CR67*($E67=$F$1)</f>
        <v>0</v>
      </c>
      <c r="CS67" s="80">
        <f>'MOD Vectors ALL'!CS67*($E67=$F$1)</f>
        <v>0</v>
      </c>
      <c r="CT67" s="80">
        <f>'MOD Vectors ALL'!CT67*($E67=$F$1)</f>
        <v>0</v>
      </c>
      <c r="CU67" s="80">
        <f>'MOD Vectors ALL'!CU67*($E67=$F$1)</f>
        <v>0</v>
      </c>
      <c r="CV67" s="80">
        <f>'MOD Vectors ALL'!CV67*($E67=$F$1)</f>
        <v>0</v>
      </c>
      <c r="CW67" s="80">
        <f>'MOD Vectors ALL'!CW67*($E67=$F$1)</f>
        <v>0</v>
      </c>
      <c r="CX67" s="80">
        <f>'MOD Vectors ALL'!CX67*($E67=$F$1)</f>
        <v>0</v>
      </c>
      <c r="CY67" s="80">
        <f>'MOD Vectors ALL'!CY67*($E67=$F$1)</f>
        <v>0</v>
      </c>
      <c r="CZ67" s="80">
        <f>'MOD Vectors ALL'!CZ67*($E67=$F$1)</f>
        <v>0</v>
      </c>
      <c r="DA67" s="80">
        <f>'MOD Vectors ALL'!DA67*($E67=$F$1)</f>
        <v>0</v>
      </c>
      <c r="DB67" s="80">
        <f>'MOD Vectors ALL'!DB67*($E67=$F$1)</f>
        <v>0</v>
      </c>
      <c r="DC67" s="80">
        <f>'MOD Vectors ALL'!DC67*($E67=$F$1)</f>
        <v>0</v>
      </c>
      <c r="DD67" s="80">
        <f>'MOD Vectors ALL'!DD67*($E67=$F$1)</f>
        <v>0</v>
      </c>
      <c r="DE67" s="80">
        <f>'MOD Vectors ALL'!DE67*($E67=$F$1)</f>
        <v>0</v>
      </c>
      <c r="DF67" s="80">
        <f>'MOD Vectors ALL'!DF67*($E67=$F$1)</f>
        <v>0</v>
      </c>
      <c r="DG67" s="80">
        <f>'MOD Vectors ALL'!DG67*($E67=$F$1)</f>
        <v>0</v>
      </c>
      <c r="DH67" s="80">
        <f>'MOD Vectors ALL'!DH67*($E67=$F$1)</f>
        <v>0</v>
      </c>
      <c r="DI67" s="80">
        <f>'MOD Vectors ALL'!DI67*($E67=$F$1)</f>
        <v>0</v>
      </c>
      <c r="DJ67" s="80">
        <f>'MOD Vectors ALL'!DJ67*($E67=$F$1)</f>
        <v>0</v>
      </c>
      <c r="DK67" s="80">
        <f>'MOD Vectors ALL'!DK67*($E67=$F$1)</f>
        <v>0</v>
      </c>
      <c r="DL67" s="80">
        <f>'MOD Vectors ALL'!DL67*($E67=$F$1)</f>
        <v>0</v>
      </c>
      <c r="DM67" s="80">
        <f>'MOD Vectors ALL'!DM67*($E67=$F$1)</f>
        <v>0</v>
      </c>
      <c r="DN67" s="80">
        <f>'MOD Vectors ALL'!DN67*($E67=$F$1)</f>
        <v>0</v>
      </c>
      <c r="DO67" s="80">
        <f>'MOD Vectors ALL'!DO67*($E67=$F$1)</f>
        <v>0</v>
      </c>
      <c r="DP67" s="80">
        <f>'MOD Vectors ALL'!DP67*($E67=$F$1)</f>
        <v>0</v>
      </c>
      <c r="DQ67" s="80">
        <f>'MOD Vectors ALL'!DQ67*($E67=$F$1)</f>
        <v>0</v>
      </c>
    </row>
    <row r="68" spans="1:121" x14ac:dyDescent="0.2">
      <c r="A68">
        <v>990</v>
      </c>
      <c r="B68" t="s">
        <v>16</v>
      </c>
      <c r="C68" t="s">
        <v>369</v>
      </c>
      <c r="D68" t="s">
        <v>522</v>
      </c>
      <c r="E68" t="s">
        <v>520</v>
      </c>
      <c r="F68" t="s">
        <v>521</v>
      </c>
      <c r="G68">
        <v>36.003245</v>
      </c>
      <c r="H68">
        <v>30.92</v>
      </c>
      <c r="I68" s="80">
        <f>'MOD Vectors ALL'!I68*($E68=$F$1)</f>
        <v>0</v>
      </c>
      <c r="J68" s="80">
        <f>'MOD Vectors ALL'!J68*($E68=$F$1)</f>
        <v>0</v>
      </c>
      <c r="K68" s="80">
        <f>'MOD Vectors ALL'!K68*($E68=$F$1)</f>
        <v>0</v>
      </c>
      <c r="L68" s="80">
        <f>'MOD Vectors ALL'!L68*($E68=$F$1)</f>
        <v>0</v>
      </c>
      <c r="M68" s="80">
        <f>'MOD Vectors ALL'!M68*($E68=$F$1)</f>
        <v>0</v>
      </c>
      <c r="N68" s="80">
        <f>'MOD Vectors ALL'!N68*($E68=$F$1)</f>
        <v>0</v>
      </c>
      <c r="O68" s="80">
        <f>'MOD Vectors ALL'!O68*($E68=$F$1)</f>
        <v>0</v>
      </c>
      <c r="P68" s="80">
        <f>'MOD Vectors ALL'!P68*($E68=$F$1)</f>
        <v>0</v>
      </c>
      <c r="Q68" s="80">
        <f>'MOD Vectors ALL'!Q68*($E68=$F$1)</f>
        <v>0</v>
      </c>
      <c r="R68" s="80">
        <f>'MOD Vectors ALL'!R68*($E68=$F$1)</f>
        <v>0</v>
      </c>
      <c r="S68" s="80">
        <f>'MOD Vectors ALL'!S68*($E68=$F$1)</f>
        <v>0</v>
      </c>
      <c r="T68" s="80">
        <f>'MOD Vectors ALL'!T68*($E68=$F$1)</f>
        <v>0</v>
      </c>
      <c r="U68" s="80">
        <f>'MOD Vectors ALL'!U68*($E68=$F$1)</f>
        <v>0</v>
      </c>
      <c r="V68" s="80">
        <f>'MOD Vectors ALL'!V68*($E68=$F$1)</f>
        <v>0</v>
      </c>
      <c r="W68" s="80">
        <f>'MOD Vectors ALL'!W68*($E68=$F$1)</f>
        <v>0</v>
      </c>
      <c r="X68" s="80">
        <f>'MOD Vectors ALL'!X68*($E68=$F$1)</f>
        <v>0</v>
      </c>
      <c r="Y68" s="80">
        <f>'MOD Vectors ALL'!Y68*($E68=$F$1)</f>
        <v>0</v>
      </c>
      <c r="Z68" s="80">
        <f>'MOD Vectors ALL'!Z68*($E68=$F$1)</f>
        <v>0</v>
      </c>
      <c r="AA68" s="80">
        <f>'MOD Vectors ALL'!AA68*($E68=$F$1)</f>
        <v>0</v>
      </c>
      <c r="AB68" s="80">
        <f>'MOD Vectors ALL'!AB68*($E68=$F$1)</f>
        <v>0</v>
      </c>
      <c r="AC68" s="80">
        <f>'MOD Vectors ALL'!AC68*($E68=$F$1)</f>
        <v>0</v>
      </c>
      <c r="AD68" s="80">
        <f>'MOD Vectors ALL'!AD68*($E68=$F$1)</f>
        <v>0</v>
      </c>
      <c r="AE68" s="80">
        <f>'MOD Vectors ALL'!AE68*($E68=$F$1)</f>
        <v>0</v>
      </c>
      <c r="AF68" s="80">
        <f>'MOD Vectors ALL'!AF68*($E68=$F$1)</f>
        <v>0</v>
      </c>
      <c r="AG68" s="80">
        <f>'MOD Vectors ALL'!AG68*($E68=$F$1)</f>
        <v>0</v>
      </c>
      <c r="AH68" s="80">
        <f>'MOD Vectors ALL'!AH68*($E68=$F$1)</f>
        <v>0</v>
      </c>
      <c r="AI68" s="80">
        <f>'MOD Vectors ALL'!AI68*($E68=$F$1)</f>
        <v>0</v>
      </c>
      <c r="AJ68" s="80">
        <f>'MOD Vectors ALL'!AJ68*($E68=$F$1)</f>
        <v>0</v>
      </c>
      <c r="AK68" s="80">
        <f>'MOD Vectors ALL'!AK68*($E68=$F$1)</f>
        <v>0</v>
      </c>
      <c r="AL68" s="80">
        <f>'MOD Vectors ALL'!AL68*($E68=$F$1)</f>
        <v>0</v>
      </c>
      <c r="AM68" s="80">
        <f>'MOD Vectors ALL'!AM68*($E68=$F$1)</f>
        <v>0</v>
      </c>
      <c r="AN68" s="80">
        <f>'MOD Vectors ALL'!AN68*($E68=$F$1)</f>
        <v>0</v>
      </c>
      <c r="AO68" s="80">
        <f>'MOD Vectors ALL'!AO68*($E68=$F$1)</f>
        <v>0</v>
      </c>
      <c r="AP68" s="80">
        <f>'MOD Vectors ALL'!AP68*($E68=$F$1)</f>
        <v>0</v>
      </c>
      <c r="AQ68" s="80">
        <f>'MOD Vectors ALL'!AQ68*($E68=$F$1)</f>
        <v>0</v>
      </c>
      <c r="AR68" s="80">
        <f>'MOD Vectors ALL'!AR68*($E68=$F$1)</f>
        <v>0</v>
      </c>
      <c r="AS68" s="80">
        <f>'MOD Vectors ALL'!AS68*($E68=$F$1)</f>
        <v>0</v>
      </c>
      <c r="AT68" s="80">
        <f>'MOD Vectors ALL'!AT68*($E68=$F$1)</f>
        <v>0</v>
      </c>
      <c r="AU68" s="80">
        <f>'MOD Vectors ALL'!AU68*($E68=$F$1)</f>
        <v>0</v>
      </c>
      <c r="AV68" s="80">
        <f>'MOD Vectors ALL'!AV68*($E68=$F$1)</f>
        <v>0</v>
      </c>
      <c r="AW68" s="80">
        <f>'MOD Vectors ALL'!AW68*($E68=$F$1)</f>
        <v>0</v>
      </c>
      <c r="AX68" s="80">
        <f>'MOD Vectors ALL'!AX68*($E68=$F$1)</f>
        <v>0</v>
      </c>
      <c r="AY68" s="80">
        <f>'MOD Vectors ALL'!AY68*($E68=$F$1)</f>
        <v>0</v>
      </c>
      <c r="AZ68" s="80">
        <f>'MOD Vectors ALL'!AZ68*($E68=$F$1)</f>
        <v>0</v>
      </c>
      <c r="BA68" s="80">
        <f>'MOD Vectors ALL'!BA68*($E68=$F$1)</f>
        <v>0</v>
      </c>
      <c r="BB68" s="80">
        <f>'MOD Vectors ALL'!BB68*($E68=$F$1)</f>
        <v>0</v>
      </c>
      <c r="BC68" s="80">
        <f>'MOD Vectors ALL'!BC68*($E68=$F$1)</f>
        <v>0</v>
      </c>
      <c r="BD68" s="80">
        <f>'MOD Vectors ALL'!BD68*($E68=$F$1)</f>
        <v>0</v>
      </c>
      <c r="BE68" s="80">
        <f>'MOD Vectors ALL'!BE68*($E68=$F$1)</f>
        <v>0</v>
      </c>
      <c r="BF68" s="80">
        <f>'MOD Vectors ALL'!BF68*($E68=$F$1)</f>
        <v>0</v>
      </c>
      <c r="BG68" s="80">
        <f>'MOD Vectors ALL'!BG68*($E68=$F$1)</f>
        <v>0</v>
      </c>
      <c r="BH68" s="80">
        <f>'MOD Vectors ALL'!BH68*($E68=$F$1)</f>
        <v>0</v>
      </c>
      <c r="BI68" s="80">
        <f>'MOD Vectors ALL'!BI68*($E68=$F$1)</f>
        <v>0</v>
      </c>
      <c r="BJ68" s="80">
        <f>'MOD Vectors ALL'!BJ68*($E68=$F$1)</f>
        <v>0</v>
      </c>
      <c r="BK68" s="80">
        <f>'MOD Vectors ALL'!BK68*($E68=$F$1)</f>
        <v>0</v>
      </c>
      <c r="BL68" s="80">
        <f>'MOD Vectors ALL'!BL68*($E68=$F$1)</f>
        <v>0</v>
      </c>
      <c r="BM68" s="80">
        <f>'MOD Vectors ALL'!BM68*($E68=$F$1)</f>
        <v>0</v>
      </c>
      <c r="BN68" s="80">
        <f>'MOD Vectors ALL'!BN68*($E68=$F$1)</f>
        <v>0</v>
      </c>
      <c r="BO68" s="80">
        <f>'MOD Vectors ALL'!BO68*($E68=$F$1)</f>
        <v>0</v>
      </c>
      <c r="BP68" s="80">
        <f>'MOD Vectors ALL'!BP68*($E68=$F$1)</f>
        <v>0</v>
      </c>
      <c r="BQ68" s="80">
        <f>'MOD Vectors ALL'!BQ68*($E68=$F$1)</f>
        <v>0</v>
      </c>
      <c r="BR68" s="80">
        <f>'MOD Vectors ALL'!BR68*($E68=$F$1)</f>
        <v>0</v>
      </c>
      <c r="BS68" s="80">
        <f>'MOD Vectors ALL'!BS68*($E68=$F$1)</f>
        <v>0</v>
      </c>
      <c r="BT68" s="80">
        <f>'MOD Vectors ALL'!BT68*($E68=$F$1)</f>
        <v>0</v>
      </c>
      <c r="BU68" s="80">
        <f>'MOD Vectors ALL'!BU68*($E68=$F$1)</f>
        <v>0</v>
      </c>
      <c r="BV68" s="80">
        <f>'MOD Vectors ALL'!BV68*($E68=$F$1)</f>
        <v>0</v>
      </c>
      <c r="BW68" s="80">
        <f>'MOD Vectors ALL'!BW68*($E68=$F$1)</f>
        <v>0</v>
      </c>
      <c r="BX68" s="80">
        <f>'MOD Vectors ALL'!BX68*($E68=$F$1)</f>
        <v>0</v>
      </c>
      <c r="BY68" s="80">
        <f>'MOD Vectors ALL'!BY68*($E68=$F$1)</f>
        <v>0</v>
      </c>
      <c r="BZ68" s="80">
        <f>'MOD Vectors ALL'!BZ68*($E68=$F$1)</f>
        <v>0</v>
      </c>
      <c r="CA68" s="80">
        <f>'MOD Vectors ALL'!CA68*($E68=$F$1)</f>
        <v>0</v>
      </c>
      <c r="CB68" s="80">
        <f>'MOD Vectors ALL'!CB68*($E68=$F$1)</f>
        <v>0</v>
      </c>
      <c r="CC68" s="80">
        <f>'MOD Vectors ALL'!CC68*($E68=$F$1)</f>
        <v>0</v>
      </c>
      <c r="CD68" s="80">
        <f>'MOD Vectors ALL'!CD68*($E68=$F$1)</f>
        <v>0</v>
      </c>
      <c r="CE68" s="80">
        <f>'MOD Vectors ALL'!CE68*($E68=$F$1)</f>
        <v>0</v>
      </c>
      <c r="CF68" s="80">
        <f>'MOD Vectors ALL'!CF68*($E68=$F$1)</f>
        <v>0</v>
      </c>
      <c r="CG68" s="80">
        <f>'MOD Vectors ALL'!CG68*($E68=$F$1)</f>
        <v>0</v>
      </c>
      <c r="CH68" s="80">
        <f>'MOD Vectors ALL'!CH68*($E68=$F$1)</f>
        <v>0</v>
      </c>
      <c r="CI68" s="80">
        <f>'MOD Vectors ALL'!CI68*($E68=$F$1)</f>
        <v>0</v>
      </c>
      <c r="CJ68" s="80">
        <f>'MOD Vectors ALL'!CJ68*($E68=$F$1)</f>
        <v>0</v>
      </c>
      <c r="CK68" s="80">
        <f>'MOD Vectors ALL'!CK68*($E68=$F$1)</f>
        <v>0</v>
      </c>
      <c r="CL68" s="80">
        <f>'MOD Vectors ALL'!CL68*($E68=$F$1)</f>
        <v>0</v>
      </c>
      <c r="CM68" s="80">
        <f>'MOD Vectors ALL'!CM68*($E68=$F$1)</f>
        <v>0</v>
      </c>
      <c r="CN68" s="80">
        <f>'MOD Vectors ALL'!CN68*($E68=$F$1)</f>
        <v>0</v>
      </c>
      <c r="CO68" s="80">
        <f>'MOD Vectors ALL'!CO68*($E68=$F$1)</f>
        <v>0</v>
      </c>
      <c r="CP68" s="80">
        <f>'MOD Vectors ALL'!CP68*($E68=$F$1)</f>
        <v>0</v>
      </c>
      <c r="CQ68" s="80">
        <f>'MOD Vectors ALL'!CQ68*($E68=$F$1)</f>
        <v>0</v>
      </c>
      <c r="CR68" s="80">
        <f>'MOD Vectors ALL'!CR68*($E68=$F$1)</f>
        <v>0</v>
      </c>
      <c r="CS68" s="80">
        <f>'MOD Vectors ALL'!CS68*($E68=$F$1)</f>
        <v>0</v>
      </c>
      <c r="CT68" s="80">
        <f>'MOD Vectors ALL'!CT68*($E68=$F$1)</f>
        <v>0</v>
      </c>
      <c r="CU68" s="80">
        <f>'MOD Vectors ALL'!CU68*($E68=$F$1)</f>
        <v>0</v>
      </c>
      <c r="CV68" s="80">
        <f>'MOD Vectors ALL'!CV68*($E68=$F$1)</f>
        <v>0</v>
      </c>
      <c r="CW68" s="80">
        <f>'MOD Vectors ALL'!CW68*($E68=$F$1)</f>
        <v>0</v>
      </c>
      <c r="CX68" s="80">
        <f>'MOD Vectors ALL'!CX68*($E68=$F$1)</f>
        <v>0</v>
      </c>
      <c r="CY68" s="80">
        <f>'MOD Vectors ALL'!CY68*($E68=$F$1)</f>
        <v>0</v>
      </c>
      <c r="CZ68" s="80">
        <f>'MOD Vectors ALL'!CZ68*($E68=$F$1)</f>
        <v>0</v>
      </c>
      <c r="DA68" s="80">
        <f>'MOD Vectors ALL'!DA68*($E68=$F$1)</f>
        <v>0</v>
      </c>
      <c r="DB68" s="80">
        <f>'MOD Vectors ALL'!DB68*($E68=$F$1)</f>
        <v>0</v>
      </c>
      <c r="DC68" s="80">
        <f>'MOD Vectors ALL'!DC68*($E68=$F$1)</f>
        <v>0</v>
      </c>
      <c r="DD68" s="80">
        <f>'MOD Vectors ALL'!DD68*($E68=$F$1)</f>
        <v>0</v>
      </c>
      <c r="DE68" s="80">
        <f>'MOD Vectors ALL'!DE68*($E68=$F$1)</f>
        <v>0</v>
      </c>
      <c r="DF68" s="80">
        <f>'MOD Vectors ALL'!DF68*($E68=$F$1)</f>
        <v>0</v>
      </c>
      <c r="DG68" s="80">
        <f>'MOD Vectors ALL'!DG68*($E68=$F$1)</f>
        <v>0</v>
      </c>
      <c r="DH68" s="80">
        <f>'MOD Vectors ALL'!DH68*($E68=$F$1)</f>
        <v>0</v>
      </c>
      <c r="DI68" s="80">
        <f>'MOD Vectors ALL'!DI68*($E68=$F$1)</f>
        <v>0</v>
      </c>
      <c r="DJ68" s="80">
        <f>'MOD Vectors ALL'!DJ68*($E68=$F$1)</f>
        <v>0</v>
      </c>
      <c r="DK68" s="80">
        <f>'MOD Vectors ALL'!DK68*($E68=$F$1)</f>
        <v>0</v>
      </c>
      <c r="DL68" s="80">
        <f>'MOD Vectors ALL'!DL68*($E68=$F$1)</f>
        <v>0</v>
      </c>
      <c r="DM68" s="80">
        <f>'MOD Vectors ALL'!DM68*($E68=$F$1)</f>
        <v>0</v>
      </c>
      <c r="DN68" s="80">
        <f>'MOD Vectors ALL'!DN68*($E68=$F$1)</f>
        <v>0</v>
      </c>
      <c r="DO68" s="80">
        <f>'MOD Vectors ALL'!DO68*($E68=$F$1)</f>
        <v>0</v>
      </c>
      <c r="DP68" s="80">
        <f>'MOD Vectors ALL'!DP68*($E68=$F$1)</f>
        <v>0</v>
      </c>
      <c r="DQ68" s="80">
        <f>'MOD Vectors ALL'!DQ68*($E68=$F$1)</f>
        <v>0</v>
      </c>
    </row>
  </sheetData>
  <mergeCells count="1">
    <mergeCell ref="A1:D1"/>
  </mergeCells>
  <phoneticPr fontId="2"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42"/>
  </sheetPr>
  <dimension ref="A1:DQ68"/>
  <sheetViews>
    <sheetView showGridLines="0" topLeftCell="DB1" zoomScale="85" workbookViewId="0">
      <selection activeCell="I2" sqref="I2:DQ68"/>
    </sheetView>
  </sheetViews>
  <sheetFormatPr defaultRowHeight="12.75" x14ac:dyDescent="0.2"/>
  <cols>
    <col min="1" max="1" width="8.5703125" style="60" bestFit="1" customWidth="1"/>
    <col min="2" max="2" width="15.28515625" style="60" bestFit="1" customWidth="1"/>
    <col min="3" max="3" width="15.7109375" style="60" bestFit="1" customWidth="1"/>
    <col min="4" max="4" width="15.42578125" style="60" bestFit="1" customWidth="1"/>
    <col min="5" max="5" width="14.28515625" style="60" bestFit="1" customWidth="1"/>
    <col min="6" max="6" width="8.85546875" style="60" bestFit="1" customWidth="1"/>
    <col min="7" max="7" width="14.5703125" style="60" bestFit="1" customWidth="1"/>
    <col min="8" max="8" width="10.28515625" style="60" bestFit="1" customWidth="1"/>
    <col min="9" max="10" width="12.85546875" style="60" bestFit="1" customWidth="1"/>
    <col min="11" max="11" width="15.42578125" style="60" bestFit="1" customWidth="1"/>
    <col min="12" max="12" width="19.42578125" style="60" bestFit="1" customWidth="1"/>
    <col min="13" max="13" width="14.140625" style="60" bestFit="1" customWidth="1"/>
    <col min="14" max="14" width="14" style="60" bestFit="1" customWidth="1"/>
    <col min="15" max="15" width="15.5703125" style="60" bestFit="1" customWidth="1"/>
    <col min="16" max="16" width="16.140625" style="60" bestFit="1" customWidth="1"/>
    <col min="17" max="17" width="15.7109375" style="60" bestFit="1" customWidth="1"/>
    <col min="18" max="18" width="14.28515625" style="60" bestFit="1" customWidth="1"/>
    <col min="19" max="19" width="13.28515625" style="60" bestFit="1" customWidth="1"/>
    <col min="20" max="20" width="14.7109375" style="60" bestFit="1" customWidth="1"/>
    <col min="21" max="23" width="12.85546875" style="60" bestFit="1" customWidth="1"/>
    <col min="24" max="24" width="14.7109375" style="60" bestFit="1" customWidth="1"/>
    <col min="25" max="25" width="14.42578125" style="60" bestFit="1" customWidth="1"/>
    <col min="26" max="28" width="12.85546875" style="60" bestFit="1" customWidth="1"/>
    <col min="29" max="29" width="11.85546875" style="60" bestFit="1" customWidth="1"/>
    <col min="30" max="30" width="12.42578125" style="60" bestFit="1" customWidth="1"/>
    <col min="31" max="31" width="11.28515625" style="60" bestFit="1" customWidth="1"/>
    <col min="32" max="32" width="14.42578125" style="60" bestFit="1" customWidth="1"/>
    <col min="33" max="33" width="17.7109375" style="60" bestFit="1" customWidth="1"/>
    <col min="34" max="34" width="18.42578125" style="60" bestFit="1" customWidth="1"/>
    <col min="35" max="35" width="12.28515625" style="60" bestFit="1" customWidth="1"/>
    <col min="36" max="36" width="25.140625" style="60" bestFit="1" customWidth="1"/>
    <col min="37" max="37" width="29.85546875" style="60" bestFit="1" customWidth="1"/>
    <col min="38" max="38" width="10.5703125" style="60" bestFit="1" customWidth="1"/>
    <col min="39" max="39" width="15" style="60" bestFit="1" customWidth="1"/>
    <col min="40" max="40" width="10.42578125" style="60" bestFit="1" customWidth="1"/>
    <col min="41" max="41" width="13.7109375" style="60" bestFit="1" customWidth="1"/>
    <col min="42" max="42" width="15.42578125" style="60" bestFit="1" customWidth="1"/>
    <col min="43" max="43" width="13.85546875" style="60" bestFit="1" customWidth="1"/>
    <col min="44" max="44" width="16.85546875" style="60" bestFit="1" customWidth="1"/>
    <col min="45" max="45" width="13.42578125" style="60" bestFit="1" customWidth="1"/>
    <col min="46" max="46" width="16.140625" style="60" bestFit="1" customWidth="1"/>
    <col min="47" max="47" width="10.5703125" style="60" bestFit="1" customWidth="1"/>
    <col min="48" max="48" width="10.85546875" style="60" bestFit="1" customWidth="1"/>
    <col min="49" max="49" width="10.42578125" style="60" bestFit="1" customWidth="1"/>
    <col min="50" max="50" width="20.7109375" style="60" bestFit="1" customWidth="1"/>
    <col min="51" max="51" width="16.28515625" style="60" bestFit="1" customWidth="1"/>
    <col min="52" max="52" width="15.28515625" style="60" bestFit="1" customWidth="1"/>
    <col min="53" max="53" width="6.7109375" style="60" bestFit="1" customWidth="1"/>
    <col min="54" max="54" width="10.42578125" style="60" bestFit="1" customWidth="1"/>
    <col min="55" max="55" width="10.5703125" style="60" bestFit="1" customWidth="1"/>
    <col min="56" max="56" width="18" style="60" bestFit="1" customWidth="1"/>
    <col min="57" max="58" width="11.5703125" style="60" bestFit="1" customWidth="1"/>
    <col min="59" max="59" width="15.5703125" style="60" bestFit="1" customWidth="1"/>
    <col min="60" max="60" width="29.85546875" style="60" bestFit="1" customWidth="1"/>
    <col min="61" max="61" width="15.140625" style="60" bestFit="1" customWidth="1"/>
    <col min="62" max="62" width="15.5703125" style="60" bestFit="1" customWidth="1"/>
    <col min="63" max="63" width="15.7109375" style="60" bestFit="1" customWidth="1"/>
    <col min="64" max="64" width="19.28515625" style="60" bestFit="1" customWidth="1"/>
    <col min="65" max="66" width="12.85546875" style="60" bestFit="1" customWidth="1"/>
    <col min="67" max="67" width="19.5703125" style="60" bestFit="1" customWidth="1"/>
    <col min="68" max="68" width="22.28515625" style="60" bestFit="1" customWidth="1"/>
    <col min="69" max="69" width="27.42578125" style="60" bestFit="1" customWidth="1"/>
    <col min="70" max="70" width="8.42578125" style="60" bestFit="1" customWidth="1"/>
    <col min="71" max="71" width="12.140625" style="60" bestFit="1" customWidth="1"/>
    <col min="72" max="72" width="14.7109375" style="60" bestFit="1" customWidth="1"/>
    <col min="73" max="73" width="12" style="60" bestFit="1" customWidth="1"/>
    <col min="74" max="75" width="12.85546875" style="60" bestFit="1" customWidth="1"/>
    <col min="76" max="76" width="10.7109375" style="60" bestFit="1" customWidth="1"/>
    <col min="77" max="77" width="12.85546875" style="60" bestFit="1" customWidth="1"/>
    <col min="78" max="78" width="15.85546875" style="60" bestFit="1" customWidth="1"/>
    <col min="79" max="79" width="16" style="60" bestFit="1" customWidth="1"/>
    <col min="80" max="80" width="13.42578125" style="60" bestFit="1" customWidth="1"/>
    <col min="81" max="81" width="16.140625" style="60" bestFit="1" customWidth="1"/>
    <col min="82" max="82" width="8.28515625" style="60" bestFit="1" customWidth="1"/>
    <col min="83" max="84" width="15.140625" style="60" bestFit="1" customWidth="1"/>
    <col min="85" max="85" width="16.140625" style="60" bestFit="1" customWidth="1"/>
    <col min="86" max="86" width="33.85546875" style="60" bestFit="1" customWidth="1"/>
    <col min="87" max="87" width="12.5703125" style="60" bestFit="1" customWidth="1"/>
    <col min="88" max="88" width="15.42578125" style="60" bestFit="1" customWidth="1"/>
    <col min="89" max="89" width="12.85546875" style="60" bestFit="1" customWidth="1"/>
    <col min="90" max="90" width="15.7109375" style="60" bestFit="1" customWidth="1"/>
    <col min="91" max="94" width="12.28515625" style="60" bestFit="1" customWidth="1"/>
    <col min="95" max="95" width="9.7109375" style="60" bestFit="1" customWidth="1"/>
    <col min="96" max="96" width="20" style="60" bestFit="1" customWidth="1"/>
    <col min="97" max="97" width="14.5703125" style="60" bestFit="1" customWidth="1"/>
    <col min="98" max="98" width="23.140625" style="60" bestFit="1" customWidth="1"/>
    <col min="99" max="99" width="12.7109375" style="60" bestFit="1" customWidth="1"/>
    <col min="100" max="100" width="16.28515625" style="60" bestFit="1" customWidth="1"/>
    <col min="101" max="103" width="16.140625" style="60" bestFit="1" customWidth="1"/>
    <col min="104" max="104" width="16" style="60" bestFit="1" customWidth="1"/>
    <col min="105" max="105" width="16.140625" style="60" bestFit="1" customWidth="1"/>
    <col min="106" max="106" width="16.42578125" style="60" bestFit="1" customWidth="1"/>
    <col min="107" max="108" width="16.28515625" style="60" bestFit="1" customWidth="1"/>
    <col min="109" max="109" width="14.5703125" style="60" bestFit="1" customWidth="1"/>
    <col min="110" max="111" width="14.42578125" style="60" bestFit="1" customWidth="1"/>
    <col min="112" max="112" width="15.28515625" style="60" bestFit="1" customWidth="1"/>
    <col min="113" max="113" width="15.140625" style="60" bestFit="1" customWidth="1"/>
    <col min="114" max="114" width="15.28515625" style="60" bestFit="1" customWidth="1"/>
    <col min="115" max="115" width="14.28515625" style="60" bestFit="1" customWidth="1"/>
    <col min="116" max="116" width="14.140625" style="60" bestFit="1" customWidth="1"/>
    <col min="117" max="117" width="14.28515625" style="60" bestFit="1" customWidth="1"/>
    <col min="118" max="118" width="12.28515625" style="60" bestFit="1" customWidth="1"/>
    <col min="119" max="119" width="6" style="60" bestFit="1" customWidth="1"/>
    <col min="120" max="120" width="8.85546875" style="60" bestFit="1" customWidth="1"/>
    <col min="121" max="121" width="16.28515625" style="60" bestFit="1" customWidth="1"/>
    <col min="122" max="16384" width="9.140625" style="60"/>
  </cols>
  <sheetData>
    <row r="1" spans="1:121" customFormat="1" ht="16.5" thickBot="1" x14ac:dyDescent="0.25">
      <c r="A1" s="640" t="s">
        <v>310</v>
      </c>
      <c r="B1" s="641"/>
      <c r="C1" s="641"/>
      <c r="D1" s="641"/>
      <c r="F1" s="83" t="s">
        <v>24</v>
      </c>
    </row>
    <row r="2" spans="1:121" s="81" customFormat="1" ht="13.5" thickBot="1" x14ac:dyDescent="0.25">
      <c r="A2" s="58" t="s">
        <v>52</v>
      </c>
      <c r="B2" s="59" t="s">
        <v>15</v>
      </c>
      <c r="C2" s="59" t="s">
        <v>30</v>
      </c>
      <c r="D2" s="59" t="s">
        <v>29</v>
      </c>
      <c r="E2" s="59" t="s">
        <v>6</v>
      </c>
      <c r="F2" s="59" t="s">
        <v>0</v>
      </c>
      <c r="G2" s="59" t="s">
        <v>1</v>
      </c>
      <c r="H2" s="59" t="s">
        <v>2</v>
      </c>
      <c r="I2" s="180" t="s">
        <v>272</v>
      </c>
      <c r="J2" s="180" t="s">
        <v>24</v>
      </c>
      <c r="K2" s="180" t="s">
        <v>276</v>
      </c>
      <c r="L2" s="180" t="s">
        <v>277</v>
      </c>
      <c r="M2" s="180" t="s">
        <v>278</v>
      </c>
      <c r="N2" s="180" t="s">
        <v>279</v>
      </c>
      <c r="O2" s="180" t="s">
        <v>280</v>
      </c>
      <c r="P2" s="180" t="s">
        <v>67</v>
      </c>
      <c r="Q2" s="180" t="s">
        <v>69</v>
      </c>
      <c r="R2" s="180" t="s">
        <v>72</v>
      </c>
      <c r="S2" s="180" t="s">
        <v>281</v>
      </c>
      <c r="T2" s="180" t="s">
        <v>71</v>
      </c>
      <c r="U2" s="180" t="s">
        <v>135</v>
      </c>
      <c r="V2" s="180" t="s">
        <v>134</v>
      </c>
      <c r="W2" s="180" t="s">
        <v>282</v>
      </c>
      <c r="X2" s="180" t="s">
        <v>68</v>
      </c>
      <c r="Y2" s="180" t="s">
        <v>73</v>
      </c>
      <c r="Z2" s="180" t="s">
        <v>283</v>
      </c>
      <c r="AA2" s="180" t="s">
        <v>70</v>
      </c>
      <c r="AB2" s="180" t="s">
        <v>107</v>
      </c>
      <c r="AC2" s="180" t="s">
        <v>108</v>
      </c>
      <c r="AD2" s="180" t="s">
        <v>103</v>
      </c>
      <c r="AE2" s="180" t="s">
        <v>85</v>
      </c>
      <c r="AF2" s="180" t="s">
        <v>86</v>
      </c>
      <c r="AG2" s="180" t="s">
        <v>104</v>
      </c>
      <c r="AH2" s="180" t="s">
        <v>82</v>
      </c>
      <c r="AI2" s="180" t="s">
        <v>87</v>
      </c>
      <c r="AJ2" s="180" t="s">
        <v>109</v>
      </c>
      <c r="AK2" s="180" t="s">
        <v>83</v>
      </c>
      <c r="AL2" s="180" t="s">
        <v>284</v>
      </c>
      <c r="AM2" s="180" t="s">
        <v>110</v>
      </c>
      <c r="AN2" s="180" t="s">
        <v>88</v>
      </c>
      <c r="AO2" s="180" t="s">
        <v>285</v>
      </c>
      <c r="AP2" s="180" t="s">
        <v>111</v>
      </c>
      <c r="AQ2" s="180" t="s">
        <v>89</v>
      </c>
      <c r="AR2" s="180" t="s">
        <v>286</v>
      </c>
      <c r="AS2" s="180" t="s">
        <v>287</v>
      </c>
      <c r="AT2" s="180" t="s">
        <v>117</v>
      </c>
      <c r="AU2" s="180" t="s">
        <v>105</v>
      </c>
      <c r="AV2" s="180" t="s">
        <v>99</v>
      </c>
      <c r="AW2" s="180" t="s">
        <v>101</v>
      </c>
      <c r="AX2" s="180" t="s">
        <v>90</v>
      </c>
      <c r="AY2" s="180" t="s">
        <v>288</v>
      </c>
      <c r="AZ2" s="180" t="s">
        <v>75</v>
      </c>
      <c r="BA2" s="180" t="s">
        <v>289</v>
      </c>
      <c r="BB2" s="180" t="s">
        <v>76</v>
      </c>
      <c r="BC2" s="180" t="s">
        <v>118</v>
      </c>
      <c r="BD2" s="180" t="s">
        <v>290</v>
      </c>
      <c r="BE2" s="180" t="s">
        <v>291</v>
      </c>
      <c r="BF2" s="180" t="s">
        <v>292</v>
      </c>
      <c r="BG2" s="180" t="s">
        <v>119</v>
      </c>
      <c r="BH2" s="180" t="s">
        <v>121</v>
      </c>
      <c r="BI2" s="180" t="s">
        <v>293</v>
      </c>
      <c r="BJ2" s="180" t="s">
        <v>120</v>
      </c>
      <c r="BK2" s="180" t="s">
        <v>92</v>
      </c>
      <c r="BL2" s="180" t="s">
        <v>294</v>
      </c>
      <c r="BM2" s="180" t="s">
        <v>295</v>
      </c>
      <c r="BN2" s="180" t="s">
        <v>60</v>
      </c>
      <c r="BO2" s="180" t="s">
        <v>94</v>
      </c>
      <c r="BP2" s="180" t="s">
        <v>96</v>
      </c>
      <c r="BQ2" s="180" t="s">
        <v>93</v>
      </c>
      <c r="BR2" s="180" t="s">
        <v>296</v>
      </c>
      <c r="BS2" s="180" t="s">
        <v>63</v>
      </c>
      <c r="BT2" s="180" t="s">
        <v>100</v>
      </c>
      <c r="BU2" s="180" t="s">
        <v>102</v>
      </c>
      <c r="BV2" s="180" t="s">
        <v>297</v>
      </c>
      <c r="BW2" s="180" t="s">
        <v>57</v>
      </c>
      <c r="BX2" s="180" t="s">
        <v>112</v>
      </c>
      <c r="BY2" s="180" t="s">
        <v>298</v>
      </c>
      <c r="BZ2" s="180" t="s">
        <v>58</v>
      </c>
      <c r="CA2" s="180" t="s">
        <v>124</v>
      </c>
      <c r="CB2" s="180" t="s">
        <v>299</v>
      </c>
      <c r="CC2" s="180" t="s">
        <v>59</v>
      </c>
      <c r="CD2" s="180" t="s">
        <v>300</v>
      </c>
      <c r="CE2" s="180" t="s">
        <v>61</v>
      </c>
      <c r="CF2" s="180" t="s">
        <v>114</v>
      </c>
      <c r="CG2" s="180" t="s">
        <v>95</v>
      </c>
      <c r="CH2" s="180" t="s">
        <v>97</v>
      </c>
      <c r="CI2" s="180" t="s">
        <v>301</v>
      </c>
      <c r="CJ2" s="180" t="s">
        <v>62</v>
      </c>
      <c r="CK2" s="180" t="s">
        <v>302</v>
      </c>
      <c r="CL2" s="180" t="s">
        <v>64</v>
      </c>
      <c r="CM2" s="180" t="s">
        <v>303</v>
      </c>
      <c r="CN2" s="180" t="s">
        <v>304</v>
      </c>
      <c r="CO2" s="180" t="s">
        <v>305</v>
      </c>
      <c r="CP2" s="180" t="s">
        <v>306</v>
      </c>
      <c r="CQ2" s="180" t="s">
        <v>307</v>
      </c>
      <c r="CR2" s="180" t="s">
        <v>81</v>
      </c>
      <c r="CS2" s="180" t="s">
        <v>308</v>
      </c>
      <c r="CT2" s="180" t="s">
        <v>79</v>
      </c>
      <c r="CU2" s="180" t="s">
        <v>55</v>
      </c>
      <c r="CV2" s="180" t="s">
        <v>425</v>
      </c>
      <c r="CW2" s="180" t="s">
        <v>426</v>
      </c>
      <c r="CX2" s="180" t="s">
        <v>427</v>
      </c>
      <c r="CY2" s="180" t="s">
        <v>428</v>
      </c>
      <c r="CZ2" s="180" t="s">
        <v>429</v>
      </c>
      <c r="DA2" s="180" t="s">
        <v>430</v>
      </c>
      <c r="DB2" s="180" t="s">
        <v>431</v>
      </c>
      <c r="DC2" s="180" t="s">
        <v>432</v>
      </c>
      <c r="DD2" s="180" t="s">
        <v>433</v>
      </c>
      <c r="DE2" s="180" t="s">
        <v>434</v>
      </c>
      <c r="DF2" s="180" t="s">
        <v>435</v>
      </c>
      <c r="DG2" s="180" t="s">
        <v>436</v>
      </c>
      <c r="DH2" s="180" t="s">
        <v>437</v>
      </c>
      <c r="DI2" s="180" t="s">
        <v>438</v>
      </c>
      <c r="DJ2" s="180" t="s">
        <v>439</v>
      </c>
      <c r="DK2" s="180" t="s">
        <v>440</v>
      </c>
      <c r="DL2" s="180" t="s">
        <v>441</v>
      </c>
      <c r="DM2" s="180" t="s">
        <v>442</v>
      </c>
      <c r="DN2" s="180" t="s">
        <v>518</v>
      </c>
      <c r="DO2" s="180" t="s">
        <v>519</v>
      </c>
      <c r="DP2" s="180" t="s">
        <v>77</v>
      </c>
      <c r="DQ2" s="180" t="s">
        <v>559</v>
      </c>
    </row>
    <row r="3" spans="1:121" x14ac:dyDescent="0.2">
      <c r="A3" s="60">
        <v>1</v>
      </c>
      <c r="B3" s="60" t="s">
        <v>18</v>
      </c>
      <c r="C3" s="60" t="s">
        <v>369</v>
      </c>
      <c r="D3" s="60" t="s">
        <v>525</v>
      </c>
      <c r="E3" s="60" t="s">
        <v>531</v>
      </c>
      <c r="F3" s="60" t="s">
        <v>10</v>
      </c>
      <c r="G3" s="60">
        <v>7.4569999999999997E-2</v>
      </c>
      <c r="H3" s="60">
        <v>9.1219999999999999E-3</v>
      </c>
      <c r="I3" s="80">
        <f>IF($E3="FX",$H3*'Sensis Vectors ALL'!I3*(EXP($G3/100*VAR_CST)-1)/($H3*0.01),IF($E3&lt;&gt;"SPD",$H3*'Sensis Vectors ALL'!I3*(EXP($G3/100*VAR_CST)-1)/0.01,'Sensis Vectors ALL'!I3*($G3*VAR_CST)/0.01))</f>
        <v>-10.701826981914582</v>
      </c>
      <c r="J3" s="80">
        <f>IF($E3="FX",$H3*'Sensis Vectors ALL'!J3*(EXP($G3/100*VAR_CST)-1)/($H3*0.01),IF($E3&lt;&gt;"SPD",$H3*'Sensis Vectors ALL'!J3*(EXP($G3/100*VAR_CST)-1)/0.01,'Sensis Vectors ALL'!J3*($G3*VAR_CST)/0.01))</f>
        <v>-10.987140830066172</v>
      </c>
      <c r="K3" s="80">
        <f>IF($E3="FX",$H3*'Sensis Vectors ALL'!K3*(EXP($G3/100*VAR_CST)-1)/($H3*0.01),IF($E3&lt;&gt;"SPD",$H3*'Sensis Vectors ALL'!K3*(EXP($G3/100*VAR_CST)-1)/0.01,'Sensis Vectors ALL'!K3*($G3*VAR_CST)/0.01))</f>
        <v>-11.129797754141967</v>
      </c>
      <c r="L3" s="80">
        <f>IF($E3="FX",$H3*'Sensis Vectors ALL'!L3*(EXP($G3/100*VAR_CST)-1)/($H3*0.01),IF($E3&lt;&gt;"SPD",$H3*'Sensis Vectors ALL'!L3*(EXP($G3/100*VAR_CST)-1)/0.01,'Sensis Vectors ALL'!L3*($G3*VAR_CST)/0.01))</f>
        <v>-11.129797754141967</v>
      </c>
      <c r="M3" s="80">
        <f>IF($E3="FX",$H3*'Sensis Vectors ALL'!M3*(EXP($G3/100*VAR_CST)-1)/($H3*0.01),IF($E3&lt;&gt;"SPD",$H3*'Sensis Vectors ALL'!M3*(EXP($G3/100*VAR_CST)-1)/0.01,'Sensis Vectors ALL'!M3*($G3*VAR_CST)/0.01))</f>
        <v>-2.0300890332306549</v>
      </c>
      <c r="N3" s="80">
        <f>IF($E3="FX",$H3*'Sensis Vectors ALL'!N3*(EXP($G3/100*VAR_CST)-1)/($H3*0.01),IF($E3&lt;&gt;"SPD",$H3*'Sensis Vectors ALL'!N3*(EXP($G3/100*VAR_CST)-1)/0.01,'Sensis Vectors ALL'!N3*($G3*VAR_CST)/0.01))</f>
        <v>-1.9547831947287981</v>
      </c>
      <c r="O3" s="80">
        <f>IF($E3="FX",$H3*'Sensis Vectors ALL'!O3*(EXP($G3/100*VAR_CST)-1)/($H3*0.01),IF($E3&lt;&gt;"SPD",$H3*'Sensis Vectors ALL'!O3*(EXP($G3/100*VAR_CST)-1)/0.01,'Sensis Vectors ALL'!O3*($G3*VAR_CST)/0.01))</f>
        <v>0</v>
      </c>
      <c r="P3" s="80">
        <f>IF($E3="FX",$H3*'Sensis Vectors ALL'!P3*(EXP($G3/100*VAR_CST)-1)/($H3*0.01),IF($E3&lt;&gt;"SPD",$H3*'Sensis Vectors ALL'!P3*(EXP($G3/100*VAR_CST)-1)/0.01,'Sensis Vectors ALL'!P3*($G3*VAR_CST)/0.01))</f>
        <v>0</v>
      </c>
      <c r="Q3" s="80">
        <f>IF($E3="FX",$H3*'Sensis Vectors ALL'!Q3*(EXP($G3/100*VAR_CST)-1)/($H3*0.01),IF($E3&lt;&gt;"SPD",$H3*'Sensis Vectors ALL'!Q3*(EXP($G3/100*VAR_CST)-1)/0.01,'Sensis Vectors ALL'!Q3*($G3*VAR_CST)/0.01))</f>
        <v>0</v>
      </c>
      <c r="R3" s="80">
        <f>IF($E3="FX",$H3*'Sensis Vectors ALL'!R3*(EXP($G3/100*VAR_CST)-1)/($H3*0.01),IF($E3&lt;&gt;"SPD",$H3*'Sensis Vectors ALL'!R3*(EXP($G3/100*VAR_CST)-1)/0.01,'Sensis Vectors ALL'!R3*($G3*VAR_CST)/0.01))</f>
        <v>0</v>
      </c>
      <c r="S3" s="80">
        <f>IF($E3="FX",$H3*'Sensis Vectors ALL'!S3*(EXP($G3/100*VAR_CST)-1)/($H3*0.01),IF($E3&lt;&gt;"SPD",$H3*'Sensis Vectors ALL'!S3*(EXP($G3/100*VAR_CST)-1)/0.01,'Sensis Vectors ALL'!S3*($G3*VAR_CST)/0.01))</f>
        <v>1.4877572129412639E-3</v>
      </c>
      <c r="T3" s="80">
        <f>IF($E3="FX",$H3*'Sensis Vectors ALL'!T3*(EXP($G3/100*VAR_CST)-1)/($H3*0.01),IF($E3&lt;&gt;"SPD",$H3*'Sensis Vectors ALL'!T3*(EXP($G3/100*VAR_CST)-1)/0.01,'Sensis Vectors ALL'!T3*($G3*VAR_CST)/0.01))</f>
        <v>1.4877572129412639E-3</v>
      </c>
      <c r="U3" s="80">
        <f>IF($E3="FX",$H3*'Sensis Vectors ALL'!U3*(EXP($G3/100*VAR_CST)-1)/($H3*0.01),IF($E3&lt;&gt;"SPD",$H3*'Sensis Vectors ALL'!U3*(EXP($G3/100*VAR_CST)-1)/0.01,'Sensis Vectors ALL'!U3*($G3*VAR_CST)/0.01))</f>
        <v>0</v>
      </c>
      <c r="V3" s="80">
        <f>IF($E3="FX",$H3*'Sensis Vectors ALL'!V3*(EXP($G3/100*VAR_CST)-1)/($H3*0.01),IF($E3&lt;&gt;"SPD",$H3*'Sensis Vectors ALL'!V3*(EXP($G3/100*VAR_CST)-1)/0.01,'Sensis Vectors ALL'!V3*($G3*VAR_CST)/0.01))</f>
        <v>0</v>
      </c>
      <c r="W3" s="80">
        <f>IF($E3="FX",$H3*'Sensis Vectors ALL'!W3*(EXP($G3/100*VAR_CST)-1)/($H3*0.01),IF($E3&lt;&gt;"SPD",$H3*'Sensis Vectors ALL'!W3*(EXP($G3/100*VAR_CST)-1)/0.01,'Sensis Vectors ALL'!W3*($G3*VAR_CST)/0.01))</f>
        <v>-1.8968777847365972</v>
      </c>
      <c r="X3" s="80">
        <f>IF($E3="FX",$H3*'Sensis Vectors ALL'!X3*(EXP($G3/100*VAR_CST)-1)/($H3*0.01),IF($E3&lt;&gt;"SPD",$H3*'Sensis Vectors ALL'!X3*(EXP($G3/100*VAR_CST)-1)/0.01,'Sensis Vectors ALL'!X3*($G3*VAR_CST)/0.01))</f>
        <v>0</v>
      </c>
      <c r="Y3" s="80">
        <f>IF($E3="FX",$H3*'Sensis Vectors ALL'!Y3*(EXP($G3/100*VAR_CST)-1)/($H3*0.01),IF($E3&lt;&gt;"SPD",$H3*'Sensis Vectors ALL'!Y3*(EXP($G3/100*VAR_CST)-1)/0.01,'Sensis Vectors ALL'!Y3*($G3*VAR_CST)/0.01))</f>
        <v>-1.6132701092185706</v>
      </c>
      <c r="Z3" s="80">
        <f>IF($E3="FX",$H3*'Sensis Vectors ALL'!Z3*(EXP($G3/100*VAR_CST)-1)/($H3*0.01),IF($E3&lt;&gt;"SPD",$H3*'Sensis Vectors ALL'!Z3*(EXP($G3/100*VAR_CST)-1)/0.01,'Sensis Vectors ALL'!Z3*($G3*VAR_CST)/0.01))</f>
        <v>-5.9393167205142407E-2</v>
      </c>
      <c r="AA3" s="80">
        <f>IF($E3="FX",$H3*'Sensis Vectors ALL'!AA3*(EXP($G3/100*VAR_CST)-1)/($H3*0.01),IF($E3&lt;&gt;"SPD",$H3*'Sensis Vectors ALL'!AA3*(EXP($G3/100*VAR_CST)-1)/0.01,'Sensis Vectors ALL'!AA3*($G3*VAR_CST)/0.01))</f>
        <v>-5.4277814745327335E-2</v>
      </c>
      <c r="AB3" s="80">
        <f>IF($E3="FX",$H3*'Sensis Vectors ALL'!AB3*(EXP($G3/100*VAR_CST)-1)/($H3*0.01),IF($E3&lt;&gt;"SPD",$H3*'Sensis Vectors ALL'!AB3*(EXP($G3/100*VAR_CST)-1)/0.01,'Sensis Vectors ALL'!AB3*($G3*VAR_CST)/0.01))</f>
        <v>-5.1153524598150689E-3</v>
      </c>
      <c r="AC3" s="80">
        <f>IF($E3="FX",$H3*'Sensis Vectors ALL'!AC3*(EXP($G3/100*VAR_CST)-1)/($H3*0.01),IF($E3&lt;&gt;"SPD",$H3*'Sensis Vectors ALL'!AC3*(EXP($G3/100*VAR_CST)-1)/0.01,'Sensis Vectors ALL'!AC3*($G3*VAR_CST)/0.01))</f>
        <v>0</v>
      </c>
      <c r="AD3" s="80">
        <f>IF($E3="FX",$H3*'Sensis Vectors ALL'!AD3*(EXP($G3/100*VAR_CST)-1)/($H3*0.01),IF($E3&lt;&gt;"SPD",$H3*'Sensis Vectors ALL'!AD3*(EXP($G3/100*VAR_CST)-1)/0.01,'Sensis Vectors ALL'!AD3*($G3*VAR_CST)/0.01))</f>
        <v>0</v>
      </c>
      <c r="AE3" s="80">
        <f>IF($E3="FX",$H3*'Sensis Vectors ALL'!AE3*(EXP($G3/100*VAR_CST)-1)/($H3*0.01),IF($E3&lt;&gt;"SPD",$H3*'Sensis Vectors ALL'!AE3*(EXP($G3/100*VAR_CST)-1)/0.01,'Sensis Vectors ALL'!AE3*($G3*VAR_CST)/0.01))</f>
        <v>0</v>
      </c>
      <c r="AF3" s="80">
        <f>IF($E3="FX",$H3*'Sensis Vectors ALL'!AF3*(EXP($G3/100*VAR_CST)-1)/($H3*0.01),IF($E3&lt;&gt;"SPD",$H3*'Sensis Vectors ALL'!AF3*(EXP($G3/100*VAR_CST)-1)/0.01,'Sensis Vectors ALL'!AF3*($G3*VAR_CST)/0.01))</f>
        <v>0</v>
      </c>
      <c r="AG3" s="80">
        <f>IF($E3="FX",$H3*'Sensis Vectors ALL'!AG3*(EXP($G3/100*VAR_CST)-1)/($H3*0.01),IF($E3&lt;&gt;"SPD",$H3*'Sensis Vectors ALL'!AG3*(EXP($G3/100*VAR_CST)-1)/0.01,'Sensis Vectors ALL'!AG3*($G3*VAR_CST)/0.01))</f>
        <v>0</v>
      </c>
      <c r="AH3" s="80">
        <f>IF($E3="FX",$H3*'Sensis Vectors ALL'!AH3*(EXP($G3/100*VAR_CST)-1)/($H3*0.01),IF($E3&lt;&gt;"SPD",$H3*'Sensis Vectors ALL'!AH3*(EXP($G3/100*VAR_CST)-1)/0.01,'Sensis Vectors ALL'!AH3*($G3*VAR_CST)/0.01))</f>
        <v>0</v>
      </c>
      <c r="AI3" s="80">
        <f>IF($E3="FX",$H3*'Sensis Vectors ALL'!AI3*(EXP($G3/100*VAR_CST)-1)/($H3*0.01),IF($E3&lt;&gt;"SPD",$H3*'Sensis Vectors ALL'!AI3*(EXP($G3/100*VAR_CST)-1)/0.01,'Sensis Vectors ALL'!AI3*($G3*VAR_CST)/0.01))</f>
        <v>0</v>
      </c>
      <c r="AJ3" s="80">
        <f>IF($E3="FX",$H3*'Sensis Vectors ALL'!AJ3*(EXP($G3/100*VAR_CST)-1)/($H3*0.01),IF($E3&lt;&gt;"SPD",$H3*'Sensis Vectors ALL'!AJ3*(EXP($G3/100*VAR_CST)-1)/0.01,'Sensis Vectors ALL'!AJ3*($G3*VAR_CST)/0.01))</f>
        <v>0</v>
      </c>
      <c r="AK3" s="80">
        <f>IF($E3="FX",$H3*'Sensis Vectors ALL'!AK3*(EXP($G3/100*VAR_CST)-1)/($H3*0.01),IF($E3&lt;&gt;"SPD",$H3*'Sensis Vectors ALL'!AK3*(EXP($G3/100*VAR_CST)-1)/0.01,'Sensis Vectors ALL'!AK3*($G3*VAR_CST)/0.01))</f>
        <v>0</v>
      </c>
      <c r="AL3" s="80">
        <f>IF($E3="FX",$H3*'Sensis Vectors ALL'!AL3*(EXP($G3/100*VAR_CST)-1)/($H3*0.01),IF($E3&lt;&gt;"SPD",$H3*'Sensis Vectors ALL'!AL3*(EXP($G3/100*VAR_CST)-1)/0.01,'Sensis Vectors ALL'!AL3*($G3*VAR_CST)/0.01))</f>
        <v>0</v>
      </c>
      <c r="AM3" s="80">
        <f>IF($E3="FX",$H3*'Sensis Vectors ALL'!AM3*(EXP($G3/100*VAR_CST)-1)/($H3*0.01),IF($E3&lt;&gt;"SPD",$H3*'Sensis Vectors ALL'!AM3*(EXP($G3/100*VAR_CST)-1)/0.01,'Sensis Vectors ALL'!AM3*($G3*VAR_CST)/0.01))</f>
        <v>0</v>
      </c>
      <c r="AN3" s="80">
        <f>IF($E3="FX",$H3*'Sensis Vectors ALL'!AN3*(EXP($G3/100*VAR_CST)-1)/($H3*0.01),IF($E3&lt;&gt;"SPD",$H3*'Sensis Vectors ALL'!AN3*(EXP($G3/100*VAR_CST)-1)/0.01,'Sensis Vectors ALL'!AN3*($G3*VAR_CST)/0.01))</f>
        <v>0</v>
      </c>
      <c r="AO3" s="80">
        <f>IF($E3="FX",$H3*'Sensis Vectors ALL'!AO3*(EXP($G3/100*VAR_CST)-1)/($H3*0.01),IF($E3&lt;&gt;"SPD",$H3*'Sensis Vectors ALL'!AO3*(EXP($G3/100*VAR_CST)-1)/0.01,'Sensis Vectors ALL'!AO3*($G3*VAR_CST)/0.01))</f>
        <v>0</v>
      </c>
      <c r="AP3" s="80">
        <f>IF($E3="FX",$H3*'Sensis Vectors ALL'!AP3*(EXP($G3/100*VAR_CST)-1)/($H3*0.01),IF($E3&lt;&gt;"SPD",$H3*'Sensis Vectors ALL'!AP3*(EXP($G3/100*VAR_CST)-1)/0.01,'Sensis Vectors ALL'!AP3*($G3*VAR_CST)/0.01))</f>
        <v>0</v>
      </c>
      <c r="AQ3" s="80">
        <f>IF($E3="FX",$H3*'Sensis Vectors ALL'!AQ3*(EXP($G3/100*VAR_CST)-1)/($H3*0.01),IF($E3&lt;&gt;"SPD",$H3*'Sensis Vectors ALL'!AQ3*(EXP($G3/100*VAR_CST)-1)/0.01,'Sensis Vectors ALL'!AQ3*($G3*VAR_CST)/0.01))</f>
        <v>0</v>
      </c>
      <c r="AR3" s="80">
        <f>IF($E3="FX",$H3*'Sensis Vectors ALL'!AR3*(EXP($G3/100*VAR_CST)-1)/($H3*0.01),IF($E3&lt;&gt;"SPD",$H3*'Sensis Vectors ALL'!AR3*(EXP($G3/100*VAR_CST)-1)/0.01,'Sensis Vectors ALL'!AR3*($G3*VAR_CST)/0.01))</f>
        <v>-7.5305838501856723E-2</v>
      </c>
      <c r="AS3" s="80">
        <f>IF($E3="FX",$H3*'Sensis Vectors ALL'!AS3*(EXP($G3/100*VAR_CST)-1)/($H3*0.01),IF($E3&lt;&gt;"SPD",$H3*'Sensis Vectors ALL'!AS3*(EXP($G3/100*VAR_CST)-1)/0.01,'Sensis Vectors ALL'!AS3*($G3*VAR_CST)/0.01))</f>
        <v>0</v>
      </c>
      <c r="AT3" s="80">
        <f>IF($E3="FX",$H3*'Sensis Vectors ALL'!AT3*(EXP($G3/100*VAR_CST)-1)/($H3*0.01),IF($E3&lt;&gt;"SPD",$H3*'Sensis Vectors ALL'!AT3*(EXP($G3/100*VAR_CST)-1)/0.01,'Sensis Vectors ALL'!AT3*($G3*VAR_CST)/0.01))</f>
        <v>0</v>
      </c>
      <c r="AU3" s="80">
        <f>IF($E3="FX",$H3*'Sensis Vectors ALL'!AU3*(EXP($G3/100*VAR_CST)-1)/($H3*0.01),IF($E3&lt;&gt;"SPD",$H3*'Sensis Vectors ALL'!AU3*(EXP($G3/100*VAR_CST)-1)/0.01,'Sensis Vectors ALL'!AU3*($G3*VAR_CST)/0.01))</f>
        <v>0</v>
      </c>
      <c r="AV3" s="80">
        <f>IF($E3="FX",$H3*'Sensis Vectors ALL'!AV3*(EXP($G3/100*VAR_CST)-1)/($H3*0.01),IF($E3&lt;&gt;"SPD",$H3*'Sensis Vectors ALL'!AV3*(EXP($G3/100*VAR_CST)-1)/0.01,'Sensis Vectors ALL'!AV3*($G3*VAR_CST)/0.01))</f>
        <v>0</v>
      </c>
      <c r="AW3" s="80">
        <f>IF($E3="FX",$H3*'Sensis Vectors ALL'!AW3*(EXP($G3/100*VAR_CST)-1)/($H3*0.01),IF($E3&lt;&gt;"SPD",$H3*'Sensis Vectors ALL'!AW3*(EXP($G3/100*VAR_CST)-1)/0.01,'Sensis Vectors ALL'!AW3*($G3*VAR_CST)/0.01))</f>
        <v>0</v>
      </c>
      <c r="AX3" s="80">
        <f>IF($E3="FX",$H3*'Sensis Vectors ALL'!AX3*(EXP($G3/100*VAR_CST)-1)/($H3*0.01),IF($E3&lt;&gt;"SPD",$H3*'Sensis Vectors ALL'!AX3*(EXP($G3/100*VAR_CST)-1)/0.01,'Sensis Vectors ALL'!AX3*($G3*VAR_CST)/0.01))</f>
        <v>0</v>
      </c>
      <c r="AY3" s="80">
        <f>IF($E3="FX",$H3*'Sensis Vectors ALL'!AY3*(EXP($G3/100*VAR_CST)-1)/($H3*0.01),IF($E3&lt;&gt;"SPD",$H3*'Sensis Vectors ALL'!AY3*(EXP($G3/100*VAR_CST)-1)/0.01,'Sensis Vectors ALL'!AY3*($G3*VAR_CST)/0.01))</f>
        <v>-7.5305838501856723E-2</v>
      </c>
      <c r="AZ3" s="80">
        <f>IF($E3="FX",$H3*'Sensis Vectors ALL'!AZ3*(EXP($G3/100*VAR_CST)-1)/($H3*0.01),IF($E3&lt;&gt;"SPD",$H3*'Sensis Vectors ALL'!AZ3*(EXP($G3/100*VAR_CST)-1)/0.01,'Sensis Vectors ALL'!AZ3*($G3*VAR_CST)/0.01))</f>
        <v>-7.5305838501856723E-2</v>
      </c>
      <c r="BA3" s="80">
        <f>IF($E3="FX",$H3*'Sensis Vectors ALL'!BA3*(EXP($G3/100*VAR_CST)-1)/($H3*0.01),IF($E3&lt;&gt;"SPD",$H3*'Sensis Vectors ALL'!BA3*(EXP($G3/100*VAR_CST)-1)/0.01,'Sensis Vectors ALL'!BA3*($G3*VAR_CST)/0.01))</f>
        <v>0</v>
      </c>
      <c r="BB3" s="80">
        <f>IF($E3="FX",$H3*'Sensis Vectors ALL'!BB3*(EXP($G3/100*VAR_CST)-1)/($H3*0.01),IF($E3&lt;&gt;"SPD",$H3*'Sensis Vectors ALL'!BB3*(EXP($G3/100*VAR_CST)-1)/0.01,'Sensis Vectors ALL'!BB3*($G3*VAR_CST)/0.01))</f>
        <v>0</v>
      </c>
      <c r="BC3" s="80">
        <f>IF($E3="FX",$H3*'Sensis Vectors ALL'!BC3*(EXP($G3/100*VAR_CST)-1)/($H3*0.01),IF($E3&lt;&gt;"SPD",$H3*'Sensis Vectors ALL'!BC3*(EXP($G3/100*VAR_CST)-1)/0.01,'Sensis Vectors ALL'!BC3*($G3*VAR_CST)/0.01))</f>
        <v>0</v>
      </c>
      <c r="BD3" s="80">
        <f>IF($E3="FX",$H3*'Sensis Vectors ALL'!BD3*(EXP($G3/100*VAR_CST)-1)/($H3*0.01),IF($E3&lt;&gt;"SPD",$H3*'Sensis Vectors ALL'!BD3*(EXP($G3/100*VAR_CST)-1)/0.01,'Sensis Vectors ALL'!BD3*($G3*VAR_CST)/0.01))</f>
        <v>-9.099708720911309</v>
      </c>
      <c r="BE3" s="80">
        <f>IF($E3="FX",$H3*'Sensis Vectors ALL'!BE3*(EXP($G3/100*VAR_CST)-1)/($H3*0.01),IF($E3&lt;&gt;"SPD",$H3*'Sensis Vectors ALL'!BE3*(EXP($G3/100*VAR_CST)-1)/0.01,'Sensis Vectors ALL'!BE3*($G3*VAR_CST)/0.01))</f>
        <v>0</v>
      </c>
      <c r="BF3" s="80">
        <f>IF($E3="FX",$H3*'Sensis Vectors ALL'!BF3*(EXP($G3/100*VAR_CST)-1)/($H3*0.01),IF($E3&lt;&gt;"SPD",$H3*'Sensis Vectors ALL'!BF3*(EXP($G3/100*VAR_CST)-1)/0.01,'Sensis Vectors ALL'!BF3*($G3*VAR_CST)/0.01))</f>
        <v>0</v>
      </c>
      <c r="BG3" s="80">
        <f>IF($E3="FX",$H3*'Sensis Vectors ALL'!BG3*(EXP($G3/100*VAR_CST)-1)/($H3*0.01),IF($E3&lt;&gt;"SPD",$H3*'Sensis Vectors ALL'!BG3*(EXP($G3/100*VAR_CST)-1)/0.01,'Sensis Vectors ALL'!BG3*($G3*VAR_CST)/0.01))</f>
        <v>0</v>
      </c>
      <c r="BH3" s="80">
        <f>IF($E3="FX",$H3*'Sensis Vectors ALL'!BH3*(EXP($G3/100*VAR_CST)-1)/($H3*0.01),IF($E3&lt;&gt;"SPD",$H3*'Sensis Vectors ALL'!BH3*(EXP($G3/100*VAR_CST)-1)/0.01,'Sensis Vectors ALL'!BH3*($G3*VAR_CST)/0.01))</f>
        <v>0</v>
      </c>
      <c r="BI3" s="80">
        <f>IF($E3="FX",$H3*'Sensis Vectors ALL'!BI3*(EXP($G3/100*VAR_CST)-1)/($H3*0.01),IF($E3&lt;&gt;"SPD",$H3*'Sensis Vectors ALL'!BI3*(EXP($G3/100*VAR_CST)-1)/0.01,'Sensis Vectors ALL'!BI3*($G3*VAR_CST)/0.01))</f>
        <v>0</v>
      </c>
      <c r="BJ3" s="80">
        <f>IF($E3="FX",$H3*'Sensis Vectors ALL'!BJ3*(EXP($G3/100*VAR_CST)-1)/($H3*0.01),IF($E3&lt;&gt;"SPD",$H3*'Sensis Vectors ALL'!BJ3*(EXP($G3/100*VAR_CST)-1)/0.01,'Sensis Vectors ALL'!BJ3*($G3*VAR_CST)/0.01))</f>
        <v>0</v>
      </c>
      <c r="BK3" s="80">
        <f>IF($E3="FX",$H3*'Sensis Vectors ALL'!BK3*(EXP($G3/100*VAR_CST)-1)/($H3*0.01),IF($E3&lt;&gt;"SPD",$H3*'Sensis Vectors ALL'!BK3*(EXP($G3/100*VAR_CST)-1)/0.01,'Sensis Vectors ALL'!BK3*($G3*VAR_CST)/0.01))</f>
        <v>0</v>
      </c>
      <c r="BL3" s="80">
        <f>IF($E3="FX",$H3*'Sensis Vectors ALL'!BL3*(EXP($G3/100*VAR_CST)-1)/($H3*0.01),IF($E3&lt;&gt;"SPD",$H3*'Sensis Vectors ALL'!BL3*(EXP($G3/100*VAR_CST)-1)/0.01,'Sensis Vectors ALL'!BL3*($G3*VAR_CST)/0.01))</f>
        <v>-9.099708720911309</v>
      </c>
      <c r="BM3" s="80">
        <f>IF($E3="FX",$H3*'Sensis Vectors ALL'!BM3*(EXP($G3/100*VAR_CST)-1)/($H3*0.01),IF($E3&lt;&gt;"SPD",$H3*'Sensis Vectors ALL'!BM3*(EXP($G3/100*VAR_CST)-1)/0.01,'Sensis Vectors ALL'!BM3*($G3*VAR_CST)/0.01))</f>
        <v>-0.17505204602737198</v>
      </c>
      <c r="BN3" s="80">
        <f>IF($E3="FX",$H3*'Sensis Vectors ALL'!BN3*(EXP($G3/100*VAR_CST)-1)/($H3*0.01),IF($E3&lt;&gt;"SPD",$H3*'Sensis Vectors ALL'!BN3*(EXP($G3/100*VAR_CST)-1)/0.01,'Sensis Vectors ALL'!BN3*($G3*VAR_CST)/0.01))</f>
        <v>-0.17505204602737198</v>
      </c>
      <c r="BO3" s="80">
        <f>IF($E3="FX",$H3*'Sensis Vectors ALL'!BO3*(EXP($G3/100*VAR_CST)-1)/($H3*0.01),IF($E3&lt;&gt;"SPD",$H3*'Sensis Vectors ALL'!BO3*(EXP($G3/100*VAR_CST)-1)/0.01,'Sensis Vectors ALL'!BO3*($G3*VAR_CST)/0.01))</f>
        <v>0</v>
      </c>
      <c r="BP3" s="80">
        <f>IF($E3="FX",$H3*'Sensis Vectors ALL'!BP3*(EXP($G3/100*VAR_CST)-1)/($H3*0.01),IF($E3&lt;&gt;"SPD",$H3*'Sensis Vectors ALL'!BP3*(EXP($G3/100*VAR_CST)-1)/0.01,'Sensis Vectors ALL'!BP3*($G3*VAR_CST)/0.01))</f>
        <v>0</v>
      </c>
      <c r="BQ3" s="80">
        <f>IF($E3="FX",$H3*'Sensis Vectors ALL'!BQ3*(EXP($G3/100*VAR_CST)-1)/($H3*0.01),IF($E3&lt;&gt;"SPD",$H3*'Sensis Vectors ALL'!BQ3*(EXP($G3/100*VAR_CST)-1)/0.01,'Sensis Vectors ALL'!BQ3*($G3*VAR_CST)/0.01))</f>
        <v>0</v>
      </c>
      <c r="BR3" s="80">
        <f>IF($E3="FX",$H3*'Sensis Vectors ALL'!BR3*(EXP($G3/100*VAR_CST)-1)/($H3*0.01),IF($E3&lt;&gt;"SPD",$H3*'Sensis Vectors ALL'!BR3*(EXP($G3/100*VAR_CST)-1)/0.01,'Sensis Vectors ALL'!BR3*($G3*VAR_CST)/0.01))</f>
        <v>0</v>
      </c>
      <c r="BS3" s="80">
        <f>IF($E3="FX",$H3*'Sensis Vectors ALL'!BS3*(EXP($G3/100*VAR_CST)-1)/($H3*0.01),IF($E3&lt;&gt;"SPD",$H3*'Sensis Vectors ALL'!BS3*(EXP($G3/100*VAR_CST)-1)/0.01,'Sensis Vectors ALL'!BS3*($G3*VAR_CST)/0.01))</f>
        <v>0</v>
      </c>
      <c r="BT3" s="80">
        <f>IF($E3="FX",$H3*'Sensis Vectors ALL'!BT3*(EXP($G3/100*VAR_CST)-1)/($H3*0.01),IF($E3&lt;&gt;"SPD",$H3*'Sensis Vectors ALL'!BT3*(EXP($G3/100*VAR_CST)-1)/0.01,'Sensis Vectors ALL'!BT3*($G3*VAR_CST)/0.01))</f>
        <v>0</v>
      </c>
      <c r="BU3" s="80">
        <f>IF($E3="FX",$H3*'Sensis Vectors ALL'!BU3*(EXP($G3/100*VAR_CST)-1)/($H3*0.01),IF($E3&lt;&gt;"SPD",$H3*'Sensis Vectors ALL'!BU3*(EXP($G3/100*VAR_CST)-1)/0.01,'Sensis Vectors ALL'!BU3*($G3*VAR_CST)/0.01))</f>
        <v>0</v>
      </c>
      <c r="BV3" s="80">
        <f>IF($E3="FX",$H3*'Sensis Vectors ALL'!BV3*(EXP($G3/100*VAR_CST)-1)/($H3*0.01),IF($E3&lt;&gt;"SPD",$H3*'Sensis Vectors ALL'!BV3*(EXP($G3/100*VAR_CST)-1)/0.01,'Sensis Vectors ALL'!BV3*($G3*VAR_CST)/0.01))</f>
        <v>-1.8408937973577053</v>
      </c>
      <c r="BW3" s="80">
        <f>IF($E3="FX",$H3*'Sensis Vectors ALL'!BW3*(EXP($G3/100*VAR_CST)-1)/($H3*0.01),IF($E3&lt;&gt;"SPD",$H3*'Sensis Vectors ALL'!BW3*(EXP($G3/100*VAR_CST)-1)/0.01,'Sensis Vectors ALL'!BW3*($G3*VAR_CST)/0.01))</f>
        <v>-1.8408937973577053</v>
      </c>
      <c r="BX3" s="80">
        <f>IF($E3="FX",$H3*'Sensis Vectors ALL'!BX3*(EXP($G3/100*VAR_CST)-1)/($H3*0.01),IF($E3&lt;&gt;"SPD",$H3*'Sensis Vectors ALL'!BX3*(EXP($G3/100*VAR_CST)-1)/0.01,'Sensis Vectors ALL'!BX3*($G3*VAR_CST)/0.01))</f>
        <v>0</v>
      </c>
      <c r="BY3" s="80">
        <f>IF($E3="FX",$H3*'Sensis Vectors ALL'!BY3*(EXP($G3/100*VAR_CST)-1)/($H3*0.01),IF($E3&lt;&gt;"SPD",$H3*'Sensis Vectors ALL'!BY3*(EXP($G3/100*VAR_CST)-1)/0.01,'Sensis Vectors ALL'!BY3*($G3*VAR_CST)/0.01))</f>
        <v>-7.4739224584587621E-2</v>
      </c>
      <c r="BZ3" s="80">
        <f>IF($E3="FX",$H3*'Sensis Vectors ALL'!BZ3*(EXP($G3/100*VAR_CST)-1)/($H3*0.01),IF($E3&lt;&gt;"SPD",$H3*'Sensis Vectors ALL'!BZ3*(EXP($G3/100*VAR_CST)-1)/0.01,'Sensis Vectors ALL'!BZ3*($G3*VAR_CST)/0.01))</f>
        <v>-7.4739224584587621E-2</v>
      </c>
      <c r="CA3" s="80">
        <f>IF($E3="FX",$H3*'Sensis Vectors ALL'!CA3*(EXP($G3/100*VAR_CST)-1)/($H3*0.01),IF($E3&lt;&gt;"SPD",$H3*'Sensis Vectors ALL'!CA3*(EXP($G3/100*VAR_CST)-1)/0.01,'Sensis Vectors ALL'!CA3*($G3*VAR_CST)/0.01))</f>
        <v>0</v>
      </c>
      <c r="CB3" s="80">
        <f>IF($E3="FX",$H3*'Sensis Vectors ALL'!CB3*(EXP($G3/100*VAR_CST)-1)/($H3*0.01),IF($E3&lt;&gt;"SPD",$H3*'Sensis Vectors ALL'!CB3*(EXP($G3/100*VAR_CST)-1)/0.01,'Sensis Vectors ALL'!CB3*($G3*VAR_CST)/0.01))</f>
        <v>-0.86830259108570063</v>
      </c>
      <c r="CC3" s="80">
        <f>IF($E3="FX",$H3*'Sensis Vectors ALL'!CC3*(EXP($G3/100*VAR_CST)-1)/($H3*0.01),IF($E3&lt;&gt;"SPD",$H3*'Sensis Vectors ALL'!CC3*(EXP($G3/100*VAR_CST)-1)/0.01,'Sensis Vectors ALL'!CC3*($G3*VAR_CST)/0.01))</f>
        <v>-0.86830259108570063</v>
      </c>
      <c r="CD3" s="80">
        <f>IF($E3="FX",$H3*'Sensis Vectors ALL'!CD3*(EXP($G3/100*VAR_CST)-1)/($H3*0.01),IF($E3&lt;&gt;"SPD",$H3*'Sensis Vectors ALL'!CD3*(EXP($G3/100*VAR_CST)-1)/0.01,'Sensis Vectors ALL'!CD3*($G3*VAR_CST)/0.01))</f>
        <v>0</v>
      </c>
      <c r="CE3" s="80">
        <f>IF($E3="FX",$H3*'Sensis Vectors ALL'!CE3*(EXP($G3/100*VAR_CST)-1)/($H3*0.01),IF($E3&lt;&gt;"SPD",$H3*'Sensis Vectors ALL'!CE3*(EXP($G3/100*VAR_CST)-1)/0.01,'Sensis Vectors ALL'!CE3*($G3*VAR_CST)/0.01))</f>
        <v>0</v>
      </c>
      <c r="CF3" s="80">
        <f>IF($E3="FX",$H3*'Sensis Vectors ALL'!CF3*(EXP($G3/100*VAR_CST)-1)/($H3*0.01),IF($E3&lt;&gt;"SPD",$H3*'Sensis Vectors ALL'!CF3*(EXP($G3/100*VAR_CST)-1)/0.01,'Sensis Vectors ALL'!CF3*($G3*VAR_CST)/0.01))</f>
        <v>0</v>
      </c>
      <c r="CG3" s="80">
        <f>IF($E3="FX",$H3*'Sensis Vectors ALL'!CG3*(EXP($G3/100*VAR_CST)-1)/($H3*0.01),IF($E3&lt;&gt;"SPD",$H3*'Sensis Vectors ALL'!CG3*(EXP($G3/100*VAR_CST)-1)/0.01,'Sensis Vectors ALL'!CG3*($G3*VAR_CST)/0.01))</f>
        <v>0</v>
      </c>
      <c r="CH3" s="80">
        <f>IF($E3="FX",$H3*'Sensis Vectors ALL'!CH3*(EXP($G3/100*VAR_CST)-1)/($H3*0.01),IF($E3&lt;&gt;"SPD",$H3*'Sensis Vectors ALL'!CH3*(EXP($G3/100*VAR_CST)-1)/0.01,'Sensis Vectors ALL'!CH3*($G3*VAR_CST)/0.01))</f>
        <v>0</v>
      </c>
      <c r="CI3" s="80">
        <f>IF($E3="FX",$H3*'Sensis Vectors ALL'!CI3*(EXP($G3/100*VAR_CST)-1)/($H3*0.01),IF($E3&lt;&gt;"SPD",$H3*'Sensis Vectors ALL'!CI3*(EXP($G3/100*VAR_CST)-1)/0.01,'Sensis Vectors ALL'!CI3*($G3*VAR_CST)/0.01))</f>
        <v>0</v>
      </c>
      <c r="CJ3" s="80">
        <f>IF($E3="FX",$H3*'Sensis Vectors ALL'!CJ3*(EXP($G3/100*VAR_CST)-1)/($H3*0.01),IF($E3&lt;&gt;"SPD",$H3*'Sensis Vectors ALL'!CJ3*(EXP($G3/100*VAR_CST)-1)/0.01,'Sensis Vectors ALL'!CJ3*($G3*VAR_CST)/0.01))</f>
        <v>0</v>
      </c>
      <c r="CK3" s="80">
        <f>IF($E3="FX",$H3*'Sensis Vectors ALL'!CK3*(EXP($G3/100*VAR_CST)-1)/($H3*0.01),IF($E3&lt;&gt;"SPD",$H3*'Sensis Vectors ALL'!CK3*(EXP($G3/100*VAR_CST)-1)/0.01,'Sensis Vectors ALL'!CK3*($G3*VAR_CST)/0.01))</f>
        <v>-6.1407210618559445</v>
      </c>
      <c r="CL3" s="80">
        <f>IF($E3="FX",$H3*'Sensis Vectors ALL'!CL3*(EXP($G3/100*VAR_CST)-1)/($H3*0.01),IF($E3&lt;&gt;"SPD",$H3*'Sensis Vectors ALL'!CL3*(EXP($G3/100*VAR_CST)-1)/0.01,'Sensis Vectors ALL'!CL3*($G3*VAR_CST)/0.01))</f>
        <v>-6.1407210618559445</v>
      </c>
      <c r="CM3" s="80">
        <f>IF($E3="FX",$H3*'Sensis Vectors ALL'!CM3*(EXP($G3/100*VAR_CST)-1)/($H3*0.01),IF($E3&lt;&gt;"SPD",$H3*'Sensis Vectors ALL'!CM3*(EXP($G3/100*VAR_CST)-1)/0.01,'Sensis Vectors ALL'!CM3*($G3*VAR_CST)/0.01))</f>
        <v>0.14265692407579561</v>
      </c>
      <c r="CN3" s="80">
        <f>IF($E3="FX",$H3*'Sensis Vectors ALL'!CN3*(EXP($G3/100*VAR_CST)-1)/($H3*0.01),IF($E3&lt;&gt;"SPD",$H3*'Sensis Vectors ALL'!CN3*(EXP($G3/100*VAR_CST)-1)/0.01,'Sensis Vectors ALL'!CN3*($G3*VAR_CST)/0.01))</f>
        <v>0.14265692407579561</v>
      </c>
      <c r="CO3" s="80">
        <f>IF($E3="FX",$H3*'Sensis Vectors ALL'!CO3*(EXP($G3/100*VAR_CST)-1)/($H3*0.01),IF($E3&lt;&gt;"SPD",$H3*'Sensis Vectors ALL'!CO3*(EXP($G3/100*VAR_CST)-1)/0.01,'Sensis Vectors ALL'!CO3*($G3*VAR_CST)/0.01))</f>
        <v>0.14265692407579561</v>
      </c>
      <c r="CP3" s="80">
        <f>IF($E3="FX",$H3*'Sensis Vectors ALL'!CP3*(EXP($G3/100*VAR_CST)-1)/($H3*0.01),IF($E3&lt;&gt;"SPD",$H3*'Sensis Vectors ALL'!CP3*(EXP($G3/100*VAR_CST)-1)/0.01,'Sensis Vectors ALL'!CP3*($G3*VAR_CST)/0.01))</f>
        <v>0.14265692407579561</v>
      </c>
      <c r="CQ3" s="80">
        <f>IF($E3="FX",$H3*'Sensis Vectors ALL'!CQ3*(EXP($G3/100*VAR_CST)-1)/($H3*0.01),IF($E3&lt;&gt;"SPD",$H3*'Sensis Vectors ALL'!CQ3*(EXP($G3/100*VAR_CST)-1)/0.01,'Sensis Vectors ALL'!CQ3*($G3*VAR_CST)/0.01))</f>
        <v>0</v>
      </c>
      <c r="CR3" s="80">
        <f>IF($E3="FX",$H3*'Sensis Vectors ALL'!CR3*(EXP($G3/100*VAR_CST)-1)/($H3*0.01),IF($E3&lt;&gt;"SPD",$H3*'Sensis Vectors ALL'!CR3*(EXP($G3/100*VAR_CST)-1)/0.01,'Sensis Vectors ALL'!CR3*($G3*VAR_CST)/0.01))</f>
        <v>0</v>
      </c>
      <c r="CS3" s="80">
        <f>IF($E3="FX",$H3*'Sensis Vectors ALL'!CS3*(EXP($G3/100*VAR_CST)-1)/($H3*0.01),IF($E3&lt;&gt;"SPD",$H3*'Sensis Vectors ALL'!CS3*(EXP($G3/100*VAR_CST)-1)/0.01,'Sensis Vectors ALL'!CS3*($G3*VAR_CST)/0.01))</f>
        <v>0.14265692407579561</v>
      </c>
      <c r="CT3" s="80">
        <f>IF($E3="FX",$H3*'Sensis Vectors ALL'!CT3*(EXP($G3/100*VAR_CST)-1)/($H3*0.01),IF($E3&lt;&gt;"SPD",$H3*'Sensis Vectors ALL'!CT3*(EXP($G3/100*VAR_CST)-1)/0.01,'Sensis Vectors ALL'!CT3*($G3*VAR_CST)/0.01))</f>
        <v>0</v>
      </c>
      <c r="CU3" s="80">
        <f>IF($E3="FX",$H3*'Sensis Vectors ALL'!CU3*(EXP($G3/100*VAR_CST)-1)/($H3*0.01),IF($E3&lt;&gt;"SPD",$H3*'Sensis Vectors ALL'!CU3*(EXP($G3/100*VAR_CST)-1)/0.01,'Sensis Vectors ALL'!CU3*($G3*VAR_CST)/0.01))</f>
        <v>0.14265692407579561</v>
      </c>
      <c r="CV3" s="80">
        <f>IF($E3="FX",$H3*'Sensis Vectors ALL'!CV3*(EXP($G3/100*VAR_CST)-1)/($H3*0.01),IF($E3&lt;&gt;"SPD",$H3*'Sensis Vectors ALL'!CV3*(EXP($G3/100*VAR_CST)-1)/0.01,'Sensis Vectors ALL'!CV3*($G3*VAR_CST)/0.01))</f>
        <v>0</v>
      </c>
      <c r="CW3" s="80">
        <f>IF($E3="FX",$H3*'Sensis Vectors ALL'!CW3*(EXP($G3/100*VAR_CST)-1)/($H3*0.01),IF($E3&lt;&gt;"SPD",$H3*'Sensis Vectors ALL'!CW3*(EXP($G3/100*VAR_CST)-1)/0.01,'Sensis Vectors ALL'!CW3*($G3*VAR_CST)/0.01))</f>
        <v>0</v>
      </c>
      <c r="CX3" s="80">
        <f>IF($E3="FX",$H3*'Sensis Vectors ALL'!CX3*(EXP($G3/100*VAR_CST)-1)/($H3*0.01),IF($E3&lt;&gt;"SPD",$H3*'Sensis Vectors ALL'!CX3*(EXP($G3/100*VAR_CST)-1)/0.01,'Sensis Vectors ALL'!CX3*($G3*VAR_CST)/0.01))</f>
        <v>0</v>
      </c>
      <c r="CY3" s="80">
        <f>IF($E3="FX",$H3*'Sensis Vectors ALL'!CY3*(EXP($G3/100*VAR_CST)-1)/($H3*0.01),IF($E3&lt;&gt;"SPD",$H3*'Sensis Vectors ALL'!CY3*(EXP($G3/100*VAR_CST)-1)/0.01,'Sensis Vectors ALL'!CY3*($G3*VAR_CST)/0.01))</f>
        <v>0</v>
      </c>
      <c r="CZ3" s="80">
        <f>IF($E3="FX",$H3*'Sensis Vectors ALL'!CZ3*(EXP($G3/100*VAR_CST)-1)/($H3*0.01),IF($E3&lt;&gt;"SPD",$H3*'Sensis Vectors ALL'!CZ3*(EXP($G3/100*VAR_CST)-1)/0.01,'Sensis Vectors ALL'!CZ3*($G3*VAR_CST)/0.01))</f>
        <v>0</v>
      </c>
      <c r="DA3" s="80">
        <f>IF($E3="FX",$H3*'Sensis Vectors ALL'!DA3*(EXP($G3/100*VAR_CST)-1)/($H3*0.01),IF($E3&lt;&gt;"SPD",$H3*'Sensis Vectors ALL'!DA3*(EXP($G3/100*VAR_CST)-1)/0.01,'Sensis Vectors ALL'!DA3*($G3*VAR_CST)/0.01))</f>
        <v>0</v>
      </c>
      <c r="DB3" s="80">
        <f>IF($E3="FX",$H3*'Sensis Vectors ALL'!DB3*(EXP($G3/100*VAR_CST)-1)/($H3*0.01),IF($E3&lt;&gt;"SPD",$H3*'Sensis Vectors ALL'!DB3*(EXP($G3/100*VAR_CST)-1)/0.01,'Sensis Vectors ALL'!DB3*($G3*VAR_CST)/0.01))</f>
        <v>0</v>
      </c>
      <c r="DC3" s="80">
        <f>IF($E3="FX",$H3*'Sensis Vectors ALL'!DC3*(EXP($G3/100*VAR_CST)-1)/($H3*0.01),IF($E3&lt;&gt;"SPD",$H3*'Sensis Vectors ALL'!DC3*(EXP($G3/100*VAR_CST)-1)/0.01,'Sensis Vectors ALL'!DC3*($G3*VAR_CST)/0.01))</f>
        <v>0</v>
      </c>
      <c r="DD3" s="80">
        <f>IF($E3="FX",$H3*'Sensis Vectors ALL'!DD3*(EXP($G3/100*VAR_CST)-1)/($H3*0.01),IF($E3&lt;&gt;"SPD",$H3*'Sensis Vectors ALL'!DD3*(EXP($G3/100*VAR_CST)-1)/0.01,'Sensis Vectors ALL'!DD3*($G3*VAR_CST)/0.01))</f>
        <v>0</v>
      </c>
      <c r="DE3" s="80">
        <f>IF($E3="FX",$H3*'Sensis Vectors ALL'!DE3*(EXP($G3/100*VAR_CST)-1)/($H3*0.01),IF($E3&lt;&gt;"SPD",$H3*'Sensis Vectors ALL'!DE3*(EXP($G3/100*VAR_CST)-1)/0.01,'Sensis Vectors ALL'!DE3*($G3*VAR_CST)/0.01))</f>
        <v>0</v>
      </c>
      <c r="DF3" s="80">
        <f>IF($E3="FX",$H3*'Sensis Vectors ALL'!DF3*(EXP($G3/100*VAR_CST)-1)/($H3*0.01),IF($E3&lt;&gt;"SPD",$H3*'Sensis Vectors ALL'!DF3*(EXP($G3/100*VAR_CST)-1)/0.01,'Sensis Vectors ALL'!DF3*($G3*VAR_CST)/0.01))</f>
        <v>0</v>
      </c>
      <c r="DG3" s="80">
        <f>IF($E3="FX",$H3*'Sensis Vectors ALL'!DG3*(EXP($G3/100*VAR_CST)-1)/($H3*0.01),IF($E3&lt;&gt;"SPD",$H3*'Sensis Vectors ALL'!DG3*(EXP($G3/100*VAR_CST)-1)/0.01,'Sensis Vectors ALL'!DG3*($G3*VAR_CST)/0.01))</f>
        <v>0</v>
      </c>
      <c r="DH3" s="80">
        <f>IF($E3="FX",$H3*'Sensis Vectors ALL'!DH3*(EXP($G3/100*VAR_CST)-1)/($H3*0.01),IF($E3&lt;&gt;"SPD",$H3*'Sensis Vectors ALL'!DH3*(EXP($G3/100*VAR_CST)-1)/0.01,'Sensis Vectors ALL'!DH3*($G3*VAR_CST)/0.01))</f>
        <v>0</v>
      </c>
      <c r="DI3" s="80">
        <f>IF($E3="FX",$H3*'Sensis Vectors ALL'!DI3*(EXP($G3/100*VAR_CST)-1)/($H3*0.01),IF($E3&lt;&gt;"SPD",$H3*'Sensis Vectors ALL'!DI3*(EXP($G3/100*VAR_CST)-1)/0.01,'Sensis Vectors ALL'!DI3*($G3*VAR_CST)/0.01))</f>
        <v>0</v>
      </c>
      <c r="DJ3" s="80">
        <f>IF($E3="FX",$H3*'Sensis Vectors ALL'!DJ3*(EXP($G3/100*VAR_CST)-1)/($H3*0.01),IF($E3&lt;&gt;"SPD",$H3*'Sensis Vectors ALL'!DJ3*(EXP($G3/100*VAR_CST)-1)/0.01,'Sensis Vectors ALL'!DJ3*($G3*VAR_CST)/0.01))</f>
        <v>0</v>
      </c>
      <c r="DK3" s="80">
        <f>IF($E3="FX",$H3*'Sensis Vectors ALL'!DK3*(EXP($G3/100*VAR_CST)-1)/($H3*0.01),IF($E3&lt;&gt;"SPD",$H3*'Sensis Vectors ALL'!DK3*(EXP($G3/100*VAR_CST)-1)/0.01,'Sensis Vectors ALL'!DK3*($G3*VAR_CST)/0.01))</f>
        <v>0</v>
      </c>
      <c r="DL3" s="80">
        <f>IF($E3="FX",$H3*'Sensis Vectors ALL'!DL3*(EXP($G3/100*VAR_CST)-1)/($H3*0.01),IF($E3&lt;&gt;"SPD",$H3*'Sensis Vectors ALL'!DL3*(EXP($G3/100*VAR_CST)-1)/0.01,'Sensis Vectors ALL'!DL3*($G3*VAR_CST)/0.01))</f>
        <v>0</v>
      </c>
      <c r="DM3" s="80">
        <f>IF($E3="FX",$H3*'Sensis Vectors ALL'!DM3*(EXP($G3/100*VAR_CST)-1)/($H3*0.01),IF($E3&lt;&gt;"SPD",$H3*'Sensis Vectors ALL'!DM3*(EXP($G3/100*VAR_CST)-1)/0.01,'Sensis Vectors ALL'!DM3*($G3*VAR_CST)/0.01))</f>
        <v>0</v>
      </c>
      <c r="DN3" s="80">
        <f>IF($E3="FX",$H3*'Sensis Vectors ALL'!DN3*(EXP($G3/100*VAR_CST)-1)/($H3*0.01),IF($E3&lt;&gt;"SPD",$H3*'Sensis Vectors ALL'!DN3*(EXP($G3/100*VAR_CST)-1)/0.01,'Sensis Vectors ALL'!DN3*($G3*VAR_CST)/0.01))</f>
        <v>0.14265692407579561</v>
      </c>
      <c r="DO3" s="80">
        <f>IF($E3="FX",$H3*'Sensis Vectors ALL'!DO3*(EXP($G3/100*VAR_CST)-1)/($H3*0.01),IF($E3&lt;&gt;"SPD",$H3*'Sensis Vectors ALL'!DO3*(EXP($G3/100*VAR_CST)-1)/0.01,'Sensis Vectors ALL'!DO3*($G3*VAR_CST)/0.01))</f>
        <v>0</v>
      </c>
      <c r="DP3" s="80">
        <f>IF($E3="FX",$H3*'Sensis Vectors ALL'!DP3*(EXP($G3/100*VAR_CST)-1)/($H3*0.01),IF($E3&lt;&gt;"SPD",$H3*'Sensis Vectors ALL'!DP3*(EXP($G3/100*VAR_CST)-1)/0.01,'Sensis Vectors ALL'!DP3*($G3*VAR_CST)/0.01))</f>
        <v>0</v>
      </c>
      <c r="DQ3" s="80">
        <f>IF($E3="FX",$H3*'Sensis Vectors ALL'!DQ3*(EXP($G3/100*VAR_CST)-1)/($H3*0.01),IF($E3&lt;&gt;"SPD",$H3*'Sensis Vectors ALL'!DQ3*(EXP($G3/100*VAR_CST)-1)/0.01,'Sensis Vectors ALL'!DQ3*($G3*VAR_CST)/0.01))</f>
        <v>-0.28360767551802668</v>
      </c>
    </row>
    <row r="4" spans="1:121" x14ac:dyDescent="0.2">
      <c r="A4" s="60">
        <v>2</v>
      </c>
      <c r="B4" s="60" t="s">
        <v>18</v>
      </c>
      <c r="C4" s="60" t="s">
        <v>369</v>
      </c>
      <c r="D4" s="60" t="s">
        <v>525</v>
      </c>
      <c r="E4" s="60" t="s">
        <v>531</v>
      </c>
      <c r="F4" s="60" t="s">
        <v>11</v>
      </c>
      <c r="G4" s="60">
        <v>9.7599000000000005E-2</v>
      </c>
      <c r="H4" s="60">
        <v>-7.1818000000000007E-2</v>
      </c>
      <c r="I4" s="80">
        <f>IF($E4="FX",$H4*'Sensis Vectors ALL'!I4*(EXP($G4/100*VAR_CST)-1)/($H4*0.01),IF($E4&lt;&gt;"SPD",$H4*'Sensis Vectors ALL'!I4*(EXP($G4/100*VAR_CST)-1)/0.01,'Sensis Vectors ALL'!I4*($G4*VAR_CST)/0.01))</f>
        <v>103.6948446383801</v>
      </c>
      <c r="J4" s="80">
        <f>IF($E4="FX",$H4*'Sensis Vectors ALL'!J4*(EXP($G4/100*VAR_CST)-1)/($H4*0.01),IF($E4&lt;&gt;"SPD",$H4*'Sensis Vectors ALL'!J4*(EXP($G4/100*VAR_CST)-1)/0.01,'Sensis Vectors ALL'!J4*($G4*VAR_CST)/0.01))</f>
        <v>112.31033375790858</v>
      </c>
      <c r="K4" s="80">
        <f>IF($E4="FX",$H4*'Sensis Vectors ALL'!K4*(EXP($G4/100*VAR_CST)-1)/($H4*0.01),IF($E4&lt;&gt;"SPD",$H4*'Sensis Vectors ALL'!K4*(EXP($G4/100*VAR_CST)-1)/0.01,'Sensis Vectors ALL'!K4*($G4*VAR_CST)/0.01))</f>
        <v>116.61807831767278</v>
      </c>
      <c r="L4" s="80">
        <f>IF($E4="FX",$H4*'Sensis Vectors ALL'!L4*(EXP($G4/100*VAR_CST)-1)/($H4*0.01),IF($E4&lt;&gt;"SPD",$H4*'Sensis Vectors ALL'!L4*(EXP($G4/100*VAR_CST)-1)/0.01,'Sensis Vectors ALL'!L4*($G4*VAR_CST)/0.01))</f>
        <v>116.61807831767278</v>
      </c>
      <c r="M4" s="80">
        <f>IF($E4="FX",$H4*'Sensis Vectors ALL'!M4*(EXP($G4/100*VAR_CST)-1)/($H4*0.01),IF($E4&lt;&gt;"SPD",$H4*'Sensis Vectors ALL'!M4*(EXP($G4/100*VAR_CST)-1)/0.01,'Sensis Vectors ALL'!M4*($G4*VAR_CST)/0.01))</f>
        <v>25.030057792847572</v>
      </c>
      <c r="N4" s="80">
        <f>IF($E4="FX",$H4*'Sensis Vectors ALL'!N4*(EXP($G4/100*VAR_CST)-1)/($H4*0.01),IF($E4&lt;&gt;"SPD",$H4*'Sensis Vectors ALL'!N4*(EXP($G4/100*VAR_CST)-1)/0.01,'Sensis Vectors ALL'!N4*($G4*VAR_CST)/0.01))</f>
        <v>24.204253710770683</v>
      </c>
      <c r="O4" s="80">
        <f>IF($E4="FX",$H4*'Sensis Vectors ALL'!O4*(EXP($G4/100*VAR_CST)-1)/($H4*0.01),IF($E4&lt;&gt;"SPD",$H4*'Sensis Vectors ALL'!O4*(EXP($G4/100*VAR_CST)-1)/0.01,'Sensis Vectors ALL'!O4*($G4*VAR_CST)/0.01))</f>
        <v>0</v>
      </c>
      <c r="P4" s="80">
        <f>IF($E4="FX",$H4*'Sensis Vectors ALL'!P4*(EXP($G4/100*VAR_CST)-1)/($H4*0.01),IF($E4&lt;&gt;"SPD",$H4*'Sensis Vectors ALL'!P4*(EXP($G4/100*VAR_CST)-1)/0.01,'Sensis Vectors ALL'!P4*($G4*VAR_CST)/0.01))</f>
        <v>0</v>
      </c>
      <c r="Q4" s="80">
        <f>IF($E4="FX",$H4*'Sensis Vectors ALL'!Q4*(EXP($G4/100*VAR_CST)-1)/($H4*0.01),IF($E4&lt;&gt;"SPD",$H4*'Sensis Vectors ALL'!Q4*(EXP($G4/100*VAR_CST)-1)/0.01,'Sensis Vectors ALL'!Q4*($G4*VAR_CST)/0.01))</f>
        <v>0</v>
      </c>
      <c r="R4" s="80">
        <f>IF($E4="FX",$H4*'Sensis Vectors ALL'!R4*(EXP($G4/100*VAR_CST)-1)/($H4*0.01),IF($E4&lt;&gt;"SPD",$H4*'Sensis Vectors ALL'!R4*(EXP($G4/100*VAR_CST)-1)/0.01,'Sensis Vectors ALL'!R4*($G4*VAR_CST)/0.01))</f>
        <v>0</v>
      </c>
      <c r="S4" s="80">
        <f>IF($E4="FX",$H4*'Sensis Vectors ALL'!S4*(EXP($G4/100*VAR_CST)-1)/($H4*0.01),IF($E4&lt;&gt;"SPD",$H4*'Sensis Vectors ALL'!S4*(EXP($G4/100*VAR_CST)-1)/0.01,'Sensis Vectors ALL'!S4*($G4*VAR_CST)/0.01))</f>
        <v>-0.21310546959268051</v>
      </c>
      <c r="T4" s="80">
        <f>IF($E4="FX",$H4*'Sensis Vectors ALL'!T4*(EXP($G4/100*VAR_CST)-1)/($H4*0.01),IF($E4&lt;&gt;"SPD",$H4*'Sensis Vectors ALL'!T4*(EXP($G4/100*VAR_CST)-1)/0.01,'Sensis Vectors ALL'!T4*($G4*VAR_CST)/0.01))</f>
        <v>-0.21310546959268051</v>
      </c>
      <c r="U4" s="80">
        <f>IF($E4="FX",$H4*'Sensis Vectors ALL'!U4*(EXP($G4/100*VAR_CST)-1)/($H4*0.01),IF($E4&lt;&gt;"SPD",$H4*'Sensis Vectors ALL'!U4*(EXP($G4/100*VAR_CST)-1)/0.01,'Sensis Vectors ALL'!U4*($G4*VAR_CST)/0.01))</f>
        <v>0</v>
      </c>
      <c r="V4" s="80">
        <f>IF($E4="FX",$H4*'Sensis Vectors ALL'!V4*(EXP($G4/100*VAR_CST)-1)/($H4*0.01),IF($E4&lt;&gt;"SPD",$H4*'Sensis Vectors ALL'!V4*(EXP($G4/100*VAR_CST)-1)/0.01,'Sensis Vectors ALL'!V4*($G4*VAR_CST)/0.01))</f>
        <v>0</v>
      </c>
      <c r="W4" s="80">
        <f>IF($E4="FX",$H4*'Sensis Vectors ALL'!W4*(EXP($G4/100*VAR_CST)-1)/($H4*0.01),IF($E4&lt;&gt;"SPD",$H4*'Sensis Vectors ALL'!W4*(EXP($G4/100*VAR_CST)-1)/0.01,'Sensis Vectors ALL'!W4*($G4*VAR_CST)/0.01))</f>
        <v>24.367581291706021</v>
      </c>
      <c r="X4" s="80">
        <f>IF($E4="FX",$H4*'Sensis Vectors ALL'!X4*(EXP($G4/100*VAR_CST)-1)/($H4*0.01),IF($E4&lt;&gt;"SPD",$H4*'Sensis Vectors ALL'!X4*(EXP($G4/100*VAR_CST)-1)/0.01,'Sensis Vectors ALL'!X4*($G4*VAR_CST)/0.01))</f>
        <v>6.7392606792970766E-2</v>
      </c>
      <c r="Y4" s="80">
        <f>IF($E4="FX",$H4*'Sensis Vectors ALL'!Y4*(EXP($G4/100*VAR_CST)-1)/($H4*0.01),IF($E4&lt;&gt;"SPD",$H4*'Sensis Vectors ALL'!Y4*(EXP($G4/100*VAR_CST)-1)/0.01,'Sensis Vectors ALL'!Y4*($G4*VAR_CST)/0.01))</f>
        <v>24.294317112201174</v>
      </c>
      <c r="Z4" s="80">
        <f>IF($E4="FX",$H4*'Sensis Vectors ALL'!Z4*(EXP($G4/100*VAR_CST)-1)/($H4*0.01),IF($E4&lt;&gt;"SPD",$H4*'Sensis Vectors ALL'!Z4*(EXP($G4/100*VAR_CST)-1)/0.01,'Sensis Vectors ALL'!Z4*($G4*VAR_CST)/0.01))</f>
        <v>4.9777888657344324E-2</v>
      </c>
      <c r="AA4" s="80">
        <f>IF($E4="FX",$H4*'Sensis Vectors ALL'!AA4*(EXP($G4/100*VAR_CST)-1)/($H4*0.01),IF($E4&lt;&gt;"SPD",$H4*'Sensis Vectors ALL'!AA4*(EXP($G4/100*VAR_CST)-1)/0.01,'Sensis Vectors ALL'!AA4*($G4*VAR_CST)/0.01))</f>
        <v>-1.4646311931289386E-2</v>
      </c>
      <c r="AB4" s="80">
        <f>IF($E4="FX",$H4*'Sensis Vectors ALL'!AB4*(EXP($G4/100*VAR_CST)-1)/($H4*0.01),IF($E4&lt;&gt;"SPD",$H4*'Sensis Vectors ALL'!AB4*(EXP($G4/100*VAR_CST)-1)/0.01,'Sensis Vectors ALL'!AB4*($G4*VAR_CST)/0.01))</f>
        <v>6.4424200588633712E-2</v>
      </c>
      <c r="AC4" s="80">
        <f>IF($E4="FX",$H4*'Sensis Vectors ALL'!AC4*(EXP($G4/100*VAR_CST)-1)/($H4*0.01),IF($E4&lt;&gt;"SPD",$H4*'Sensis Vectors ALL'!AC4*(EXP($G4/100*VAR_CST)-1)/0.01,'Sensis Vectors ALL'!AC4*($G4*VAR_CST)/0.01))</f>
        <v>0</v>
      </c>
      <c r="AD4" s="80">
        <f>IF($E4="FX",$H4*'Sensis Vectors ALL'!AD4*(EXP($G4/100*VAR_CST)-1)/($H4*0.01),IF($E4&lt;&gt;"SPD",$H4*'Sensis Vectors ALL'!AD4*(EXP($G4/100*VAR_CST)-1)/0.01,'Sensis Vectors ALL'!AD4*($G4*VAR_CST)/0.01))</f>
        <v>0</v>
      </c>
      <c r="AE4" s="80">
        <f>IF($E4="FX",$H4*'Sensis Vectors ALL'!AE4*(EXP($G4/100*VAR_CST)-1)/($H4*0.01),IF($E4&lt;&gt;"SPD",$H4*'Sensis Vectors ALL'!AE4*(EXP($G4/100*VAR_CST)-1)/0.01,'Sensis Vectors ALL'!AE4*($G4*VAR_CST)/0.01))</f>
        <v>0</v>
      </c>
      <c r="AF4" s="80">
        <f>IF($E4="FX",$H4*'Sensis Vectors ALL'!AF4*(EXP($G4/100*VAR_CST)-1)/($H4*0.01),IF($E4&lt;&gt;"SPD",$H4*'Sensis Vectors ALL'!AF4*(EXP($G4/100*VAR_CST)-1)/0.01,'Sensis Vectors ALL'!AF4*($G4*VAR_CST)/0.01))</f>
        <v>0</v>
      </c>
      <c r="AG4" s="80">
        <f>IF($E4="FX",$H4*'Sensis Vectors ALL'!AG4*(EXP($G4/100*VAR_CST)-1)/($H4*0.01),IF($E4&lt;&gt;"SPD",$H4*'Sensis Vectors ALL'!AG4*(EXP($G4/100*VAR_CST)-1)/0.01,'Sensis Vectors ALL'!AG4*($G4*VAR_CST)/0.01))</f>
        <v>0</v>
      </c>
      <c r="AH4" s="80">
        <f>IF($E4="FX",$H4*'Sensis Vectors ALL'!AH4*(EXP($G4/100*VAR_CST)-1)/($H4*0.01),IF($E4&lt;&gt;"SPD",$H4*'Sensis Vectors ALL'!AH4*(EXP($G4/100*VAR_CST)-1)/0.01,'Sensis Vectors ALL'!AH4*($G4*VAR_CST)/0.01))</f>
        <v>0</v>
      </c>
      <c r="AI4" s="80">
        <f>IF($E4="FX",$H4*'Sensis Vectors ALL'!AI4*(EXP($G4/100*VAR_CST)-1)/($H4*0.01),IF($E4&lt;&gt;"SPD",$H4*'Sensis Vectors ALL'!AI4*(EXP($G4/100*VAR_CST)-1)/0.01,'Sensis Vectors ALL'!AI4*($G4*VAR_CST)/0.01))</f>
        <v>0</v>
      </c>
      <c r="AJ4" s="80">
        <f>IF($E4="FX",$H4*'Sensis Vectors ALL'!AJ4*(EXP($G4/100*VAR_CST)-1)/($H4*0.01),IF($E4&lt;&gt;"SPD",$H4*'Sensis Vectors ALL'!AJ4*(EXP($G4/100*VAR_CST)-1)/0.01,'Sensis Vectors ALL'!AJ4*($G4*VAR_CST)/0.01))</f>
        <v>0</v>
      </c>
      <c r="AK4" s="80">
        <f>IF($E4="FX",$H4*'Sensis Vectors ALL'!AK4*(EXP($G4/100*VAR_CST)-1)/($H4*0.01),IF($E4&lt;&gt;"SPD",$H4*'Sensis Vectors ALL'!AK4*(EXP($G4/100*VAR_CST)-1)/0.01,'Sensis Vectors ALL'!AK4*($G4*VAR_CST)/0.01))</f>
        <v>0</v>
      </c>
      <c r="AL4" s="80">
        <f>IF($E4="FX",$H4*'Sensis Vectors ALL'!AL4*(EXP($G4/100*VAR_CST)-1)/($H4*0.01),IF($E4&lt;&gt;"SPD",$H4*'Sensis Vectors ALL'!AL4*(EXP($G4/100*VAR_CST)-1)/0.01,'Sensis Vectors ALL'!AL4*($G4*VAR_CST)/0.01))</f>
        <v>0</v>
      </c>
      <c r="AM4" s="80">
        <f>IF($E4="FX",$H4*'Sensis Vectors ALL'!AM4*(EXP($G4/100*VAR_CST)-1)/($H4*0.01),IF($E4&lt;&gt;"SPD",$H4*'Sensis Vectors ALL'!AM4*(EXP($G4/100*VAR_CST)-1)/0.01,'Sensis Vectors ALL'!AM4*($G4*VAR_CST)/0.01))</f>
        <v>0</v>
      </c>
      <c r="AN4" s="80">
        <f>IF($E4="FX",$H4*'Sensis Vectors ALL'!AN4*(EXP($G4/100*VAR_CST)-1)/($H4*0.01),IF($E4&lt;&gt;"SPD",$H4*'Sensis Vectors ALL'!AN4*(EXP($G4/100*VAR_CST)-1)/0.01,'Sensis Vectors ALL'!AN4*($G4*VAR_CST)/0.01))</f>
        <v>0</v>
      </c>
      <c r="AO4" s="80">
        <f>IF($E4="FX",$H4*'Sensis Vectors ALL'!AO4*(EXP($G4/100*VAR_CST)-1)/($H4*0.01),IF($E4&lt;&gt;"SPD",$H4*'Sensis Vectors ALL'!AO4*(EXP($G4/100*VAR_CST)-1)/0.01,'Sensis Vectors ALL'!AO4*($G4*VAR_CST)/0.01))</f>
        <v>0</v>
      </c>
      <c r="AP4" s="80">
        <f>IF($E4="FX",$H4*'Sensis Vectors ALL'!AP4*(EXP($G4/100*VAR_CST)-1)/($H4*0.01),IF($E4&lt;&gt;"SPD",$H4*'Sensis Vectors ALL'!AP4*(EXP($G4/100*VAR_CST)-1)/0.01,'Sensis Vectors ALL'!AP4*($G4*VAR_CST)/0.01))</f>
        <v>0</v>
      </c>
      <c r="AQ4" s="80">
        <f>IF($E4="FX",$H4*'Sensis Vectors ALL'!AQ4*(EXP($G4/100*VAR_CST)-1)/($H4*0.01),IF($E4&lt;&gt;"SPD",$H4*'Sensis Vectors ALL'!AQ4*(EXP($G4/100*VAR_CST)-1)/0.01,'Sensis Vectors ALL'!AQ4*($G4*VAR_CST)/0.01))</f>
        <v>0</v>
      </c>
      <c r="AR4" s="80">
        <f>IF($E4="FX",$H4*'Sensis Vectors ALL'!AR4*(EXP($G4/100*VAR_CST)-1)/($H4*0.01),IF($E4&lt;&gt;"SPD",$H4*'Sensis Vectors ALL'!AR4*(EXP($G4/100*VAR_CST)-1)/0.01,'Sensis Vectors ALL'!AR4*($G4*VAR_CST)/0.01))</f>
        <v>0.82580408207688649</v>
      </c>
      <c r="AS4" s="80">
        <f>IF($E4="FX",$H4*'Sensis Vectors ALL'!AS4*(EXP($G4/100*VAR_CST)-1)/($H4*0.01),IF($E4&lt;&gt;"SPD",$H4*'Sensis Vectors ALL'!AS4*(EXP($G4/100*VAR_CST)-1)/0.01,'Sensis Vectors ALL'!AS4*($G4*VAR_CST)/0.01))</f>
        <v>0</v>
      </c>
      <c r="AT4" s="80">
        <f>IF($E4="FX",$H4*'Sensis Vectors ALL'!AT4*(EXP($G4/100*VAR_CST)-1)/($H4*0.01),IF($E4&lt;&gt;"SPD",$H4*'Sensis Vectors ALL'!AT4*(EXP($G4/100*VAR_CST)-1)/0.01,'Sensis Vectors ALL'!AT4*($G4*VAR_CST)/0.01))</f>
        <v>0</v>
      </c>
      <c r="AU4" s="80">
        <f>IF($E4="FX",$H4*'Sensis Vectors ALL'!AU4*(EXP($G4/100*VAR_CST)-1)/($H4*0.01),IF($E4&lt;&gt;"SPD",$H4*'Sensis Vectors ALL'!AU4*(EXP($G4/100*VAR_CST)-1)/0.01,'Sensis Vectors ALL'!AU4*($G4*VAR_CST)/0.01))</f>
        <v>0</v>
      </c>
      <c r="AV4" s="80">
        <f>IF($E4="FX",$H4*'Sensis Vectors ALL'!AV4*(EXP($G4/100*VAR_CST)-1)/($H4*0.01),IF($E4&lt;&gt;"SPD",$H4*'Sensis Vectors ALL'!AV4*(EXP($G4/100*VAR_CST)-1)/0.01,'Sensis Vectors ALL'!AV4*($G4*VAR_CST)/0.01))</f>
        <v>0</v>
      </c>
      <c r="AW4" s="80">
        <f>IF($E4="FX",$H4*'Sensis Vectors ALL'!AW4*(EXP($G4/100*VAR_CST)-1)/($H4*0.01),IF($E4&lt;&gt;"SPD",$H4*'Sensis Vectors ALL'!AW4*(EXP($G4/100*VAR_CST)-1)/0.01,'Sensis Vectors ALL'!AW4*($G4*VAR_CST)/0.01))</f>
        <v>0</v>
      </c>
      <c r="AX4" s="80">
        <f>IF($E4="FX",$H4*'Sensis Vectors ALL'!AX4*(EXP($G4/100*VAR_CST)-1)/($H4*0.01),IF($E4&lt;&gt;"SPD",$H4*'Sensis Vectors ALL'!AX4*(EXP($G4/100*VAR_CST)-1)/0.01,'Sensis Vectors ALL'!AX4*($G4*VAR_CST)/0.01))</f>
        <v>0</v>
      </c>
      <c r="AY4" s="80">
        <f>IF($E4="FX",$H4*'Sensis Vectors ALL'!AY4*(EXP($G4/100*VAR_CST)-1)/($H4*0.01),IF($E4&lt;&gt;"SPD",$H4*'Sensis Vectors ALL'!AY4*(EXP($G4/100*VAR_CST)-1)/0.01,'Sensis Vectors ALL'!AY4*($G4*VAR_CST)/0.01))</f>
        <v>0.82580408207688649</v>
      </c>
      <c r="AZ4" s="80">
        <f>IF($E4="FX",$H4*'Sensis Vectors ALL'!AZ4*(EXP($G4/100*VAR_CST)-1)/($H4*0.01),IF($E4&lt;&gt;"SPD",$H4*'Sensis Vectors ALL'!AZ4*(EXP($G4/100*VAR_CST)-1)/0.01,'Sensis Vectors ALL'!AZ4*($G4*VAR_CST)/0.01))</f>
        <v>0.82580408207688649</v>
      </c>
      <c r="BA4" s="80">
        <f>IF($E4="FX",$H4*'Sensis Vectors ALL'!BA4*(EXP($G4/100*VAR_CST)-1)/($H4*0.01),IF($E4&lt;&gt;"SPD",$H4*'Sensis Vectors ALL'!BA4*(EXP($G4/100*VAR_CST)-1)/0.01,'Sensis Vectors ALL'!BA4*($G4*VAR_CST)/0.01))</f>
        <v>0</v>
      </c>
      <c r="BB4" s="80">
        <f>IF($E4="FX",$H4*'Sensis Vectors ALL'!BB4*(EXP($G4/100*VAR_CST)-1)/($H4*0.01),IF($E4&lt;&gt;"SPD",$H4*'Sensis Vectors ALL'!BB4*(EXP($G4/100*VAR_CST)-1)/0.01,'Sensis Vectors ALL'!BB4*($G4*VAR_CST)/0.01))</f>
        <v>0</v>
      </c>
      <c r="BC4" s="80">
        <f>IF($E4="FX",$H4*'Sensis Vectors ALL'!BC4*(EXP($G4/100*VAR_CST)-1)/($H4*0.01),IF($E4&lt;&gt;"SPD",$H4*'Sensis Vectors ALL'!BC4*(EXP($G4/100*VAR_CST)-1)/0.01,'Sensis Vectors ALL'!BC4*($G4*VAR_CST)/0.01))</f>
        <v>0</v>
      </c>
      <c r="BD4" s="80">
        <f>IF($E4="FX",$H4*'Sensis Vectors ALL'!BD4*(EXP($G4/100*VAR_CST)-1)/($H4*0.01),IF($E4&lt;&gt;"SPD",$H4*'Sensis Vectors ALL'!BD4*(EXP($G4/100*VAR_CST)-1)/0.01,'Sensis Vectors ALL'!BD4*($G4*VAR_CST)/0.01))</f>
        <v>91.588020524825225</v>
      </c>
      <c r="BE4" s="80">
        <f>IF($E4="FX",$H4*'Sensis Vectors ALL'!BE4*(EXP($G4/100*VAR_CST)-1)/($H4*0.01),IF($E4&lt;&gt;"SPD",$H4*'Sensis Vectors ALL'!BE4*(EXP($G4/100*VAR_CST)-1)/0.01,'Sensis Vectors ALL'!BE4*($G4*VAR_CST)/0.01))</f>
        <v>0</v>
      </c>
      <c r="BF4" s="80">
        <f>IF($E4="FX",$H4*'Sensis Vectors ALL'!BF4*(EXP($G4/100*VAR_CST)-1)/($H4*0.01),IF($E4&lt;&gt;"SPD",$H4*'Sensis Vectors ALL'!BF4*(EXP($G4/100*VAR_CST)-1)/0.01,'Sensis Vectors ALL'!BF4*($G4*VAR_CST)/0.01))</f>
        <v>0</v>
      </c>
      <c r="BG4" s="80">
        <f>IF($E4="FX",$H4*'Sensis Vectors ALL'!BG4*(EXP($G4/100*VAR_CST)-1)/($H4*0.01),IF($E4&lt;&gt;"SPD",$H4*'Sensis Vectors ALL'!BG4*(EXP($G4/100*VAR_CST)-1)/0.01,'Sensis Vectors ALL'!BG4*($G4*VAR_CST)/0.01))</f>
        <v>0</v>
      </c>
      <c r="BH4" s="80">
        <f>IF($E4="FX",$H4*'Sensis Vectors ALL'!BH4*(EXP($G4/100*VAR_CST)-1)/($H4*0.01),IF($E4&lt;&gt;"SPD",$H4*'Sensis Vectors ALL'!BH4*(EXP($G4/100*VAR_CST)-1)/0.01,'Sensis Vectors ALL'!BH4*($G4*VAR_CST)/0.01))</f>
        <v>0</v>
      </c>
      <c r="BI4" s="80">
        <f>IF($E4="FX",$H4*'Sensis Vectors ALL'!BI4*(EXP($G4/100*VAR_CST)-1)/($H4*0.01),IF($E4&lt;&gt;"SPD",$H4*'Sensis Vectors ALL'!BI4*(EXP($G4/100*VAR_CST)-1)/0.01,'Sensis Vectors ALL'!BI4*($G4*VAR_CST)/0.01))</f>
        <v>0</v>
      </c>
      <c r="BJ4" s="80">
        <f>IF($E4="FX",$H4*'Sensis Vectors ALL'!BJ4*(EXP($G4/100*VAR_CST)-1)/($H4*0.01),IF($E4&lt;&gt;"SPD",$H4*'Sensis Vectors ALL'!BJ4*(EXP($G4/100*VAR_CST)-1)/0.01,'Sensis Vectors ALL'!BJ4*($G4*VAR_CST)/0.01))</f>
        <v>0</v>
      </c>
      <c r="BK4" s="80">
        <f>IF($E4="FX",$H4*'Sensis Vectors ALL'!BK4*(EXP($G4/100*VAR_CST)-1)/($H4*0.01),IF($E4&lt;&gt;"SPD",$H4*'Sensis Vectors ALL'!BK4*(EXP($G4/100*VAR_CST)-1)/0.01,'Sensis Vectors ALL'!BK4*($G4*VAR_CST)/0.01))</f>
        <v>0</v>
      </c>
      <c r="BL4" s="80">
        <f>IF($E4="FX",$H4*'Sensis Vectors ALL'!BL4*(EXP($G4/100*VAR_CST)-1)/($H4*0.01),IF($E4&lt;&gt;"SPD",$H4*'Sensis Vectors ALL'!BL4*(EXP($G4/100*VAR_CST)-1)/0.01,'Sensis Vectors ALL'!BL4*($G4*VAR_CST)/0.01))</f>
        <v>91.588020524825225</v>
      </c>
      <c r="BM4" s="80">
        <f>IF($E4="FX",$H4*'Sensis Vectors ALL'!BM4*(EXP($G4/100*VAR_CST)-1)/($H4*0.01),IF($E4&lt;&gt;"SPD",$H4*'Sensis Vectors ALL'!BM4*(EXP($G4/100*VAR_CST)-1)/0.01,'Sensis Vectors ALL'!BM4*($G4*VAR_CST)/0.01))</f>
        <v>0.28405363986117588</v>
      </c>
      <c r="BN4" s="80">
        <f>IF($E4="FX",$H4*'Sensis Vectors ALL'!BN4*(EXP($G4/100*VAR_CST)-1)/($H4*0.01),IF($E4&lt;&gt;"SPD",$H4*'Sensis Vectors ALL'!BN4*(EXP($G4/100*VAR_CST)-1)/0.01,'Sensis Vectors ALL'!BN4*($G4*VAR_CST)/0.01))</f>
        <v>0.28405363986117588</v>
      </c>
      <c r="BO4" s="80">
        <f>IF($E4="FX",$H4*'Sensis Vectors ALL'!BO4*(EXP($G4/100*VAR_CST)-1)/($H4*0.01),IF($E4&lt;&gt;"SPD",$H4*'Sensis Vectors ALL'!BO4*(EXP($G4/100*VAR_CST)-1)/0.01,'Sensis Vectors ALL'!BO4*($G4*VAR_CST)/0.01))</f>
        <v>0</v>
      </c>
      <c r="BP4" s="80">
        <f>IF($E4="FX",$H4*'Sensis Vectors ALL'!BP4*(EXP($G4/100*VAR_CST)-1)/($H4*0.01),IF($E4&lt;&gt;"SPD",$H4*'Sensis Vectors ALL'!BP4*(EXP($G4/100*VAR_CST)-1)/0.01,'Sensis Vectors ALL'!BP4*($G4*VAR_CST)/0.01))</f>
        <v>0</v>
      </c>
      <c r="BQ4" s="80">
        <f>IF($E4="FX",$H4*'Sensis Vectors ALL'!BQ4*(EXP($G4/100*VAR_CST)-1)/($H4*0.01),IF($E4&lt;&gt;"SPD",$H4*'Sensis Vectors ALL'!BQ4*(EXP($G4/100*VAR_CST)-1)/0.01,'Sensis Vectors ALL'!BQ4*($G4*VAR_CST)/0.01))</f>
        <v>0</v>
      </c>
      <c r="BR4" s="80">
        <f>IF($E4="FX",$H4*'Sensis Vectors ALL'!BR4*(EXP($G4/100*VAR_CST)-1)/($H4*0.01),IF($E4&lt;&gt;"SPD",$H4*'Sensis Vectors ALL'!BR4*(EXP($G4/100*VAR_CST)-1)/0.01,'Sensis Vectors ALL'!BR4*($G4*VAR_CST)/0.01))</f>
        <v>0</v>
      </c>
      <c r="BS4" s="80">
        <f>IF($E4="FX",$H4*'Sensis Vectors ALL'!BS4*(EXP($G4/100*VAR_CST)-1)/($H4*0.01),IF($E4&lt;&gt;"SPD",$H4*'Sensis Vectors ALL'!BS4*(EXP($G4/100*VAR_CST)-1)/0.01,'Sensis Vectors ALL'!BS4*($G4*VAR_CST)/0.01))</f>
        <v>0</v>
      </c>
      <c r="BT4" s="80">
        <f>IF($E4="FX",$H4*'Sensis Vectors ALL'!BT4*(EXP($G4/100*VAR_CST)-1)/($H4*0.01),IF($E4&lt;&gt;"SPD",$H4*'Sensis Vectors ALL'!BT4*(EXP($G4/100*VAR_CST)-1)/0.01,'Sensis Vectors ALL'!BT4*($G4*VAR_CST)/0.01))</f>
        <v>0</v>
      </c>
      <c r="BU4" s="80">
        <f>IF($E4="FX",$H4*'Sensis Vectors ALL'!BU4*(EXP($G4/100*VAR_CST)-1)/($H4*0.01),IF($E4&lt;&gt;"SPD",$H4*'Sensis Vectors ALL'!BU4*(EXP($G4/100*VAR_CST)-1)/0.01,'Sensis Vectors ALL'!BU4*($G4*VAR_CST)/0.01))</f>
        <v>0</v>
      </c>
      <c r="BV4" s="80">
        <f>IF($E4="FX",$H4*'Sensis Vectors ALL'!BV4*(EXP($G4/100*VAR_CST)-1)/($H4*0.01),IF($E4&lt;&gt;"SPD",$H4*'Sensis Vectors ALL'!BV4*(EXP($G4/100*VAR_CST)-1)/0.01,'Sensis Vectors ALL'!BV4*($G4*VAR_CST)/0.01))</f>
        <v>8.5246754615848115</v>
      </c>
      <c r="BW4" s="80">
        <f>IF($E4="FX",$H4*'Sensis Vectors ALL'!BW4*(EXP($G4/100*VAR_CST)-1)/($H4*0.01),IF($E4&lt;&gt;"SPD",$H4*'Sensis Vectors ALL'!BW4*(EXP($G4/100*VAR_CST)-1)/0.01,'Sensis Vectors ALL'!BW4*($G4*VAR_CST)/0.01))</f>
        <v>8.5246754615848115</v>
      </c>
      <c r="BX4" s="80">
        <f>IF($E4="FX",$H4*'Sensis Vectors ALL'!BX4*(EXP($G4/100*VAR_CST)-1)/($H4*0.01),IF($E4&lt;&gt;"SPD",$H4*'Sensis Vectors ALL'!BX4*(EXP($G4/100*VAR_CST)-1)/0.01,'Sensis Vectors ALL'!BX4*($G4*VAR_CST)/0.01))</f>
        <v>0</v>
      </c>
      <c r="BY4" s="80">
        <f>IF($E4="FX",$H4*'Sensis Vectors ALL'!BY4*(EXP($G4/100*VAR_CST)-1)/($H4*0.01),IF($E4&lt;&gt;"SPD",$H4*'Sensis Vectors ALL'!BY4*(EXP($G4/100*VAR_CST)-1)/0.01,'Sensis Vectors ALL'!BY4*($G4*VAR_CST)/0.01))</f>
        <v>1.6135408010717804</v>
      </c>
      <c r="BZ4" s="80">
        <f>IF($E4="FX",$H4*'Sensis Vectors ALL'!BZ4*(EXP($G4/100*VAR_CST)-1)/($H4*0.01),IF($E4&lt;&gt;"SPD",$H4*'Sensis Vectors ALL'!BZ4*(EXP($G4/100*VAR_CST)-1)/0.01,'Sensis Vectors ALL'!BZ4*($G4*VAR_CST)/0.01))</f>
        <v>1.6135408010717804</v>
      </c>
      <c r="CA4" s="80">
        <f>IF($E4="FX",$H4*'Sensis Vectors ALL'!CA4*(EXP($G4/100*VAR_CST)-1)/($H4*0.01),IF($E4&lt;&gt;"SPD",$H4*'Sensis Vectors ALL'!CA4*(EXP($G4/100*VAR_CST)-1)/0.01,'Sensis Vectors ALL'!CA4*($G4*VAR_CST)/0.01))</f>
        <v>0</v>
      </c>
      <c r="CB4" s="80">
        <f>IF($E4="FX",$H4*'Sensis Vectors ALL'!CB4*(EXP($G4/100*VAR_CST)-1)/($H4*0.01),IF($E4&lt;&gt;"SPD",$H4*'Sensis Vectors ALL'!CB4*(EXP($G4/100*VAR_CST)-1)/0.01,'Sensis Vectors ALL'!CB4*($G4*VAR_CST)/0.01))</f>
        <v>4.8017069240749661</v>
      </c>
      <c r="CC4" s="80">
        <f>IF($E4="FX",$H4*'Sensis Vectors ALL'!CC4*(EXP($G4/100*VAR_CST)-1)/($H4*0.01),IF($E4&lt;&gt;"SPD",$H4*'Sensis Vectors ALL'!CC4*(EXP($G4/100*VAR_CST)-1)/0.01,'Sensis Vectors ALL'!CC4*($G4*VAR_CST)/0.01))</f>
        <v>4.8017069240749661</v>
      </c>
      <c r="CD4" s="80">
        <f>IF($E4="FX",$H4*'Sensis Vectors ALL'!CD4*(EXP($G4/100*VAR_CST)-1)/($H4*0.01),IF($E4&lt;&gt;"SPD",$H4*'Sensis Vectors ALL'!CD4*(EXP($G4/100*VAR_CST)-1)/0.01,'Sensis Vectors ALL'!CD4*($G4*VAR_CST)/0.01))</f>
        <v>0</v>
      </c>
      <c r="CE4" s="80">
        <f>IF($E4="FX",$H4*'Sensis Vectors ALL'!CE4*(EXP($G4/100*VAR_CST)-1)/($H4*0.01),IF($E4&lt;&gt;"SPD",$H4*'Sensis Vectors ALL'!CE4*(EXP($G4/100*VAR_CST)-1)/0.01,'Sensis Vectors ALL'!CE4*($G4*VAR_CST)/0.01))</f>
        <v>0</v>
      </c>
      <c r="CF4" s="80">
        <f>IF($E4="FX",$H4*'Sensis Vectors ALL'!CF4*(EXP($G4/100*VAR_CST)-1)/($H4*0.01),IF($E4&lt;&gt;"SPD",$H4*'Sensis Vectors ALL'!CF4*(EXP($G4/100*VAR_CST)-1)/0.01,'Sensis Vectors ALL'!CF4*($G4*VAR_CST)/0.01))</f>
        <v>0</v>
      </c>
      <c r="CG4" s="80">
        <f>IF($E4="FX",$H4*'Sensis Vectors ALL'!CG4*(EXP($G4/100*VAR_CST)-1)/($H4*0.01),IF($E4&lt;&gt;"SPD",$H4*'Sensis Vectors ALL'!CG4*(EXP($G4/100*VAR_CST)-1)/0.01,'Sensis Vectors ALL'!CG4*($G4*VAR_CST)/0.01))</f>
        <v>0</v>
      </c>
      <c r="CH4" s="80">
        <f>IF($E4="FX",$H4*'Sensis Vectors ALL'!CH4*(EXP($G4/100*VAR_CST)-1)/($H4*0.01),IF($E4&lt;&gt;"SPD",$H4*'Sensis Vectors ALL'!CH4*(EXP($G4/100*VAR_CST)-1)/0.01,'Sensis Vectors ALL'!CH4*($G4*VAR_CST)/0.01))</f>
        <v>0</v>
      </c>
      <c r="CI4" s="80">
        <f>IF($E4="FX",$H4*'Sensis Vectors ALL'!CI4*(EXP($G4/100*VAR_CST)-1)/($H4*0.01),IF($E4&lt;&gt;"SPD",$H4*'Sensis Vectors ALL'!CI4*(EXP($G4/100*VAR_CST)-1)/0.01,'Sensis Vectors ALL'!CI4*($G4*VAR_CST)/0.01))</f>
        <v>0</v>
      </c>
      <c r="CJ4" s="80">
        <f>IF($E4="FX",$H4*'Sensis Vectors ALL'!CJ4*(EXP($G4/100*VAR_CST)-1)/($H4*0.01),IF($E4&lt;&gt;"SPD",$H4*'Sensis Vectors ALL'!CJ4*(EXP($G4/100*VAR_CST)-1)/0.01,'Sensis Vectors ALL'!CJ4*($G4*VAR_CST)/0.01))</f>
        <v>0</v>
      </c>
      <c r="CK4" s="80">
        <f>IF($E4="FX",$H4*'Sensis Vectors ALL'!CK4*(EXP($G4/100*VAR_CST)-1)/($H4*0.01),IF($E4&lt;&gt;"SPD",$H4*'Sensis Vectors ALL'!CK4*(EXP($G4/100*VAR_CST)-1)/0.01,'Sensis Vectors ALL'!CK4*($G4*VAR_CST)/0.01))</f>
        <v>76.364043698232493</v>
      </c>
      <c r="CL4" s="80">
        <f>IF($E4="FX",$H4*'Sensis Vectors ALL'!CL4*(EXP($G4/100*VAR_CST)-1)/($H4*0.01),IF($E4&lt;&gt;"SPD",$H4*'Sensis Vectors ALL'!CL4*(EXP($G4/100*VAR_CST)-1)/0.01,'Sensis Vectors ALL'!CL4*($G4*VAR_CST)/0.01))</f>
        <v>76.364043698232493</v>
      </c>
      <c r="CM4" s="80">
        <f>IF($E4="FX",$H4*'Sensis Vectors ALL'!CM4*(EXP($G4/100*VAR_CST)-1)/($H4*0.01),IF($E4&lt;&gt;"SPD",$H4*'Sensis Vectors ALL'!CM4*(EXP($G4/100*VAR_CST)-1)/0.01,'Sensis Vectors ALL'!CM4*($G4*VAR_CST)/0.01))</f>
        <v>-4.3077445597642416</v>
      </c>
      <c r="CN4" s="80">
        <f>IF($E4="FX",$H4*'Sensis Vectors ALL'!CN4*(EXP($G4/100*VAR_CST)-1)/($H4*0.01),IF($E4&lt;&gt;"SPD",$H4*'Sensis Vectors ALL'!CN4*(EXP($G4/100*VAR_CST)-1)/0.01,'Sensis Vectors ALL'!CN4*($G4*VAR_CST)/0.01))</f>
        <v>-4.3077445597642416</v>
      </c>
      <c r="CO4" s="80">
        <f>IF($E4="FX",$H4*'Sensis Vectors ALL'!CO4*(EXP($G4/100*VAR_CST)-1)/($H4*0.01),IF($E4&lt;&gt;"SPD",$H4*'Sensis Vectors ALL'!CO4*(EXP($G4/100*VAR_CST)-1)/0.01,'Sensis Vectors ALL'!CO4*($G4*VAR_CST)/0.01))</f>
        <v>-4.3077445597642416</v>
      </c>
      <c r="CP4" s="80">
        <f>IF($E4="FX",$H4*'Sensis Vectors ALL'!CP4*(EXP($G4/100*VAR_CST)-1)/($H4*0.01),IF($E4&lt;&gt;"SPD",$H4*'Sensis Vectors ALL'!CP4*(EXP($G4/100*VAR_CST)-1)/0.01,'Sensis Vectors ALL'!CP4*($G4*VAR_CST)/0.01))</f>
        <v>-4.3077445597642416</v>
      </c>
      <c r="CQ4" s="80">
        <f>IF($E4="FX",$H4*'Sensis Vectors ALL'!CQ4*(EXP($G4/100*VAR_CST)-1)/($H4*0.01),IF($E4&lt;&gt;"SPD",$H4*'Sensis Vectors ALL'!CQ4*(EXP($G4/100*VAR_CST)-1)/0.01,'Sensis Vectors ALL'!CQ4*($G4*VAR_CST)/0.01))</f>
        <v>0</v>
      </c>
      <c r="CR4" s="80">
        <f>IF($E4="FX",$H4*'Sensis Vectors ALL'!CR4*(EXP($G4/100*VAR_CST)-1)/($H4*0.01),IF($E4&lt;&gt;"SPD",$H4*'Sensis Vectors ALL'!CR4*(EXP($G4/100*VAR_CST)-1)/0.01,'Sensis Vectors ALL'!CR4*($G4*VAR_CST)/0.01))</f>
        <v>0</v>
      </c>
      <c r="CS4" s="80">
        <f>IF($E4="FX",$H4*'Sensis Vectors ALL'!CS4*(EXP($G4/100*VAR_CST)-1)/($H4*0.01),IF($E4&lt;&gt;"SPD",$H4*'Sensis Vectors ALL'!CS4*(EXP($G4/100*VAR_CST)-1)/0.01,'Sensis Vectors ALL'!CS4*($G4*VAR_CST)/0.01))</f>
        <v>-4.3077445597642416</v>
      </c>
      <c r="CT4" s="80">
        <f>IF($E4="FX",$H4*'Sensis Vectors ALL'!CT4*(EXP($G4/100*VAR_CST)-1)/($H4*0.01),IF($E4&lt;&gt;"SPD",$H4*'Sensis Vectors ALL'!CT4*(EXP($G4/100*VAR_CST)-1)/0.01,'Sensis Vectors ALL'!CT4*($G4*VAR_CST)/0.01))</f>
        <v>0</v>
      </c>
      <c r="CU4" s="80">
        <f>IF($E4="FX",$H4*'Sensis Vectors ALL'!CU4*(EXP($G4/100*VAR_CST)-1)/($H4*0.01),IF($E4&lt;&gt;"SPD",$H4*'Sensis Vectors ALL'!CU4*(EXP($G4/100*VAR_CST)-1)/0.01,'Sensis Vectors ALL'!CU4*($G4*VAR_CST)/0.01))</f>
        <v>-4.3077445597642416</v>
      </c>
      <c r="CV4" s="80">
        <f>IF($E4="FX",$H4*'Sensis Vectors ALL'!CV4*(EXP($G4/100*VAR_CST)-1)/($H4*0.01),IF($E4&lt;&gt;"SPD",$H4*'Sensis Vectors ALL'!CV4*(EXP($G4/100*VAR_CST)-1)/0.01,'Sensis Vectors ALL'!CV4*($G4*VAR_CST)/0.01))</f>
        <v>0</v>
      </c>
      <c r="CW4" s="80">
        <f>IF($E4="FX",$H4*'Sensis Vectors ALL'!CW4*(EXP($G4/100*VAR_CST)-1)/($H4*0.01),IF($E4&lt;&gt;"SPD",$H4*'Sensis Vectors ALL'!CW4*(EXP($G4/100*VAR_CST)-1)/0.01,'Sensis Vectors ALL'!CW4*($G4*VAR_CST)/0.01))</f>
        <v>0</v>
      </c>
      <c r="CX4" s="80">
        <f>IF($E4="FX",$H4*'Sensis Vectors ALL'!CX4*(EXP($G4/100*VAR_CST)-1)/($H4*0.01),IF($E4&lt;&gt;"SPD",$H4*'Sensis Vectors ALL'!CX4*(EXP($G4/100*VAR_CST)-1)/0.01,'Sensis Vectors ALL'!CX4*($G4*VAR_CST)/0.01))</f>
        <v>0</v>
      </c>
      <c r="CY4" s="80">
        <f>IF($E4="FX",$H4*'Sensis Vectors ALL'!CY4*(EXP($G4/100*VAR_CST)-1)/($H4*0.01),IF($E4&lt;&gt;"SPD",$H4*'Sensis Vectors ALL'!CY4*(EXP($G4/100*VAR_CST)-1)/0.01,'Sensis Vectors ALL'!CY4*($G4*VAR_CST)/0.01))</f>
        <v>0</v>
      </c>
      <c r="CZ4" s="80">
        <f>IF($E4="FX",$H4*'Sensis Vectors ALL'!CZ4*(EXP($G4/100*VAR_CST)-1)/($H4*0.01),IF($E4&lt;&gt;"SPD",$H4*'Sensis Vectors ALL'!CZ4*(EXP($G4/100*VAR_CST)-1)/0.01,'Sensis Vectors ALL'!CZ4*($G4*VAR_CST)/0.01))</f>
        <v>0</v>
      </c>
      <c r="DA4" s="80">
        <f>IF($E4="FX",$H4*'Sensis Vectors ALL'!DA4*(EXP($G4/100*VAR_CST)-1)/($H4*0.01),IF($E4&lt;&gt;"SPD",$H4*'Sensis Vectors ALL'!DA4*(EXP($G4/100*VAR_CST)-1)/0.01,'Sensis Vectors ALL'!DA4*($G4*VAR_CST)/0.01))</f>
        <v>0</v>
      </c>
      <c r="DB4" s="80">
        <f>IF($E4="FX",$H4*'Sensis Vectors ALL'!DB4*(EXP($G4/100*VAR_CST)-1)/($H4*0.01),IF($E4&lt;&gt;"SPD",$H4*'Sensis Vectors ALL'!DB4*(EXP($G4/100*VAR_CST)-1)/0.01,'Sensis Vectors ALL'!DB4*($G4*VAR_CST)/0.01))</f>
        <v>0</v>
      </c>
      <c r="DC4" s="80">
        <f>IF($E4="FX",$H4*'Sensis Vectors ALL'!DC4*(EXP($G4/100*VAR_CST)-1)/($H4*0.01),IF($E4&lt;&gt;"SPD",$H4*'Sensis Vectors ALL'!DC4*(EXP($G4/100*VAR_CST)-1)/0.01,'Sensis Vectors ALL'!DC4*($G4*VAR_CST)/0.01))</f>
        <v>0</v>
      </c>
      <c r="DD4" s="80">
        <f>IF($E4="FX",$H4*'Sensis Vectors ALL'!DD4*(EXP($G4/100*VAR_CST)-1)/($H4*0.01),IF($E4&lt;&gt;"SPD",$H4*'Sensis Vectors ALL'!DD4*(EXP($G4/100*VAR_CST)-1)/0.01,'Sensis Vectors ALL'!DD4*($G4*VAR_CST)/0.01))</f>
        <v>0</v>
      </c>
      <c r="DE4" s="80">
        <f>IF($E4="FX",$H4*'Sensis Vectors ALL'!DE4*(EXP($G4/100*VAR_CST)-1)/($H4*0.01),IF($E4&lt;&gt;"SPD",$H4*'Sensis Vectors ALL'!DE4*(EXP($G4/100*VAR_CST)-1)/0.01,'Sensis Vectors ALL'!DE4*($G4*VAR_CST)/0.01))</f>
        <v>0</v>
      </c>
      <c r="DF4" s="80">
        <f>IF($E4="FX",$H4*'Sensis Vectors ALL'!DF4*(EXP($G4/100*VAR_CST)-1)/($H4*0.01),IF($E4&lt;&gt;"SPD",$H4*'Sensis Vectors ALL'!DF4*(EXP($G4/100*VAR_CST)-1)/0.01,'Sensis Vectors ALL'!DF4*($G4*VAR_CST)/0.01))</f>
        <v>0</v>
      </c>
      <c r="DG4" s="80">
        <f>IF($E4="FX",$H4*'Sensis Vectors ALL'!DG4*(EXP($G4/100*VAR_CST)-1)/($H4*0.01),IF($E4&lt;&gt;"SPD",$H4*'Sensis Vectors ALL'!DG4*(EXP($G4/100*VAR_CST)-1)/0.01,'Sensis Vectors ALL'!DG4*($G4*VAR_CST)/0.01))</f>
        <v>0</v>
      </c>
      <c r="DH4" s="80">
        <f>IF($E4="FX",$H4*'Sensis Vectors ALL'!DH4*(EXP($G4/100*VAR_CST)-1)/($H4*0.01),IF($E4&lt;&gt;"SPD",$H4*'Sensis Vectors ALL'!DH4*(EXP($G4/100*VAR_CST)-1)/0.01,'Sensis Vectors ALL'!DH4*($G4*VAR_CST)/0.01))</f>
        <v>0</v>
      </c>
      <c r="DI4" s="80">
        <f>IF($E4="FX",$H4*'Sensis Vectors ALL'!DI4*(EXP($G4/100*VAR_CST)-1)/($H4*0.01),IF($E4&lt;&gt;"SPD",$H4*'Sensis Vectors ALL'!DI4*(EXP($G4/100*VAR_CST)-1)/0.01,'Sensis Vectors ALL'!DI4*($G4*VAR_CST)/0.01))</f>
        <v>0</v>
      </c>
      <c r="DJ4" s="80">
        <f>IF($E4="FX",$H4*'Sensis Vectors ALL'!DJ4*(EXP($G4/100*VAR_CST)-1)/($H4*0.01),IF($E4&lt;&gt;"SPD",$H4*'Sensis Vectors ALL'!DJ4*(EXP($G4/100*VAR_CST)-1)/0.01,'Sensis Vectors ALL'!DJ4*($G4*VAR_CST)/0.01))</f>
        <v>0</v>
      </c>
      <c r="DK4" s="80">
        <f>IF($E4="FX",$H4*'Sensis Vectors ALL'!DK4*(EXP($G4/100*VAR_CST)-1)/($H4*0.01),IF($E4&lt;&gt;"SPD",$H4*'Sensis Vectors ALL'!DK4*(EXP($G4/100*VAR_CST)-1)/0.01,'Sensis Vectors ALL'!DK4*($G4*VAR_CST)/0.01))</f>
        <v>0</v>
      </c>
      <c r="DL4" s="80">
        <f>IF($E4="FX",$H4*'Sensis Vectors ALL'!DL4*(EXP($G4/100*VAR_CST)-1)/($H4*0.01),IF($E4&lt;&gt;"SPD",$H4*'Sensis Vectors ALL'!DL4*(EXP($G4/100*VAR_CST)-1)/0.01,'Sensis Vectors ALL'!DL4*($G4*VAR_CST)/0.01))</f>
        <v>0</v>
      </c>
      <c r="DM4" s="80">
        <f>IF($E4="FX",$H4*'Sensis Vectors ALL'!DM4*(EXP($G4/100*VAR_CST)-1)/($H4*0.01),IF($E4&lt;&gt;"SPD",$H4*'Sensis Vectors ALL'!DM4*(EXP($G4/100*VAR_CST)-1)/0.01,'Sensis Vectors ALL'!DM4*($G4*VAR_CST)/0.01))</f>
        <v>0</v>
      </c>
      <c r="DN4" s="80">
        <f>IF($E4="FX",$H4*'Sensis Vectors ALL'!DN4*(EXP($G4/100*VAR_CST)-1)/($H4*0.01),IF($E4&lt;&gt;"SPD",$H4*'Sensis Vectors ALL'!DN4*(EXP($G4/100*VAR_CST)-1)/0.01,'Sensis Vectors ALL'!DN4*($G4*VAR_CST)/0.01))</f>
        <v>-4.3077445597642416</v>
      </c>
      <c r="DO4" s="80">
        <f>IF($E4="FX",$H4*'Sensis Vectors ALL'!DO4*(EXP($G4/100*VAR_CST)-1)/($H4*0.01),IF($E4&lt;&gt;"SPD",$H4*'Sensis Vectors ALL'!DO4*(EXP($G4/100*VAR_CST)-1)/0.01,'Sensis Vectors ALL'!DO4*($G4*VAR_CST)/0.01))</f>
        <v>0</v>
      </c>
      <c r="DP4" s="80">
        <f>IF($E4="FX",$H4*'Sensis Vectors ALL'!DP4*(EXP($G4/100*VAR_CST)-1)/($H4*0.01),IF($E4&lt;&gt;"SPD",$H4*'Sensis Vectors ALL'!DP4*(EXP($G4/100*VAR_CST)-1)/0.01,'Sensis Vectors ALL'!DP4*($G4*VAR_CST)/0.01))</f>
        <v>0</v>
      </c>
      <c r="DQ4" s="80">
        <f>IF($E4="FX",$H4*'Sensis Vectors ALL'!DQ4*(EXP($G4/100*VAR_CST)-1)/($H4*0.01),IF($E4&lt;&gt;"SPD",$H4*'Sensis Vectors ALL'!DQ4*(EXP($G4/100*VAR_CST)-1)/0.01,'Sensis Vectors ALL'!DQ4*($G4*VAR_CST)/0.01))</f>
        <v>5.8715727118754772E-3</v>
      </c>
    </row>
    <row r="5" spans="1:121" x14ac:dyDescent="0.2">
      <c r="A5" s="60">
        <v>3</v>
      </c>
      <c r="B5" s="60" t="s">
        <v>18</v>
      </c>
      <c r="C5" s="60" t="s">
        <v>369</v>
      </c>
      <c r="D5" s="60" t="s">
        <v>525</v>
      </c>
      <c r="E5" s="60" t="s">
        <v>531</v>
      </c>
      <c r="F5" s="60" t="s">
        <v>12</v>
      </c>
      <c r="G5" s="60">
        <v>5.7598999999999997E-2</v>
      </c>
      <c r="H5" s="60">
        <v>-8.4699999999999998E-2</v>
      </c>
      <c r="I5" s="80">
        <f>IF($E5="FX",$H5*'Sensis Vectors ALL'!I5*(EXP($G5/100*VAR_CST)-1)/($H5*0.01),IF($E5&lt;&gt;"SPD",$H5*'Sensis Vectors ALL'!I5*(EXP($G5/100*VAR_CST)-1)/0.01,'Sensis Vectors ALL'!I5*($G5*VAR_CST)/0.01))</f>
        <v>4.5643880590813417</v>
      </c>
      <c r="J5" s="80">
        <f>IF($E5="FX",$H5*'Sensis Vectors ALL'!J5*(EXP($G5/100*VAR_CST)-1)/($H5*0.01),IF($E5&lt;&gt;"SPD",$H5*'Sensis Vectors ALL'!J5*(EXP($G5/100*VAR_CST)-1)/0.01,'Sensis Vectors ALL'!J5*($G5*VAR_CST)/0.01))</f>
        <v>4.5643880590813417</v>
      </c>
      <c r="K5" s="80">
        <f>IF($E5="FX",$H5*'Sensis Vectors ALL'!K5*(EXP($G5/100*VAR_CST)-1)/($H5*0.01),IF($E5&lt;&gt;"SPD",$H5*'Sensis Vectors ALL'!K5*(EXP($G5/100*VAR_CST)-1)/0.01,'Sensis Vectors ALL'!K5*($G5*VAR_CST)/0.01))</f>
        <v>4.5643880590813417</v>
      </c>
      <c r="L5" s="80">
        <f>IF($E5="FX",$H5*'Sensis Vectors ALL'!L5*(EXP($G5/100*VAR_CST)-1)/($H5*0.01),IF($E5&lt;&gt;"SPD",$H5*'Sensis Vectors ALL'!L5*(EXP($G5/100*VAR_CST)-1)/0.01,'Sensis Vectors ALL'!L5*($G5*VAR_CST)/0.01))</f>
        <v>4.5643880590813417</v>
      </c>
      <c r="M5" s="80">
        <f>IF($E5="FX",$H5*'Sensis Vectors ALL'!M5*(EXP($G5/100*VAR_CST)-1)/($H5*0.01),IF($E5&lt;&gt;"SPD",$H5*'Sensis Vectors ALL'!M5*(EXP($G5/100*VAR_CST)-1)/0.01,'Sensis Vectors ALL'!M5*($G5*VAR_CST)/0.01))</f>
        <v>1.5537371462542457</v>
      </c>
      <c r="N5" s="80">
        <f>IF($E5="FX",$H5*'Sensis Vectors ALL'!N5*(EXP($G5/100*VAR_CST)-1)/($H5*0.01),IF($E5&lt;&gt;"SPD",$H5*'Sensis Vectors ALL'!N5*(EXP($G5/100*VAR_CST)-1)/0.01,'Sensis Vectors ALL'!N5*($G5*VAR_CST)/0.01))</f>
        <v>0.91581523088561723</v>
      </c>
      <c r="O5" s="80">
        <f>IF($E5="FX",$H5*'Sensis Vectors ALL'!O5*(EXP($G5/100*VAR_CST)-1)/($H5*0.01),IF($E5&lt;&gt;"SPD",$H5*'Sensis Vectors ALL'!O5*(EXP($G5/100*VAR_CST)-1)/0.01,'Sensis Vectors ALL'!O5*($G5*VAR_CST)/0.01))</f>
        <v>0</v>
      </c>
      <c r="P5" s="80">
        <f>IF($E5="FX",$H5*'Sensis Vectors ALL'!P5*(EXP($G5/100*VAR_CST)-1)/($H5*0.01),IF($E5&lt;&gt;"SPD",$H5*'Sensis Vectors ALL'!P5*(EXP($G5/100*VAR_CST)-1)/0.01,'Sensis Vectors ALL'!P5*($G5*VAR_CST)/0.01))</f>
        <v>0</v>
      </c>
      <c r="Q5" s="80">
        <f>IF($E5="FX",$H5*'Sensis Vectors ALL'!Q5*(EXP($G5/100*VAR_CST)-1)/($H5*0.01),IF($E5&lt;&gt;"SPD",$H5*'Sensis Vectors ALL'!Q5*(EXP($G5/100*VAR_CST)-1)/0.01,'Sensis Vectors ALL'!Q5*($G5*VAR_CST)/0.01))</f>
        <v>0</v>
      </c>
      <c r="R5" s="80">
        <f>IF($E5="FX",$H5*'Sensis Vectors ALL'!R5*(EXP($G5/100*VAR_CST)-1)/($H5*0.01),IF($E5&lt;&gt;"SPD",$H5*'Sensis Vectors ALL'!R5*(EXP($G5/100*VAR_CST)-1)/0.01,'Sensis Vectors ALL'!R5*($G5*VAR_CST)/0.01))</f>
        <v>0</v>
      </c>
      <c r="S5" s="80">
        <f>IF($E5="FX",$H5*'Sensis Vectors ALL'!S5*(EXP($G5/100*VAR_CST)-1)/($H5*0.01),IF($E5&lt;&gt;"SPD",$H5*'Sensis Vectors ALL'!S5*(EXP($G5/100*VAR_CST)-1)/0.01,'Sensis Vectors ALL'!S5*($G5*VAR_CST)/0.01))</f>
        <v>-0.27137788527817031</v>
      </c>
      <c r="T5" s="80">
        <f>IF($E5="FX",$H5*'Sensis Vectors ALL'!T5*(EXP($G5/100*VAR_CST)-1)/($H5*0.01),IF($E5&lt;&gt;"SPD",$H5*'Sensis Vectors ALL'!T5*(EXP($G5/100*VAR_CST)-1)/0.01,'Sensis Vectors ALL'!T5*($G5*VAR_CST)/0.01))</f>
        <v>-0.27137788527817031</v>
      </c>
      <c r="U5" s="80">
        <f>IF($E5="FX",$H5*'Sensis Vectors ALL'!U5*(EXP($G5/100*VAR_CST)-1)/($H5*0.01),IF($E5&lt;&gt;"SPD",$H5*'Sensis Vectors ALL'!U5*(EXP($G5/100*VAR_CST)-1)/0.01,'Sensis Vectors ALL'!U5*($G5*VAR_CST)/0.01))</f>
        <v>0</v>
      </c>
      <c r="V5" s="80">
        <f>IF($E5="FX",$H5*'Sensis Vectors ALL'!V5*(EXP($G5/100*VAR_CST)-1)/($H5*0.01),IF($E5&lt;&gt;"SPD",$H5*'Sensis Vectors ALL'!V5*(EXP($G5/100*VAR_CST)-1)/0.01,'Sensis Vectors ALL'!V5*($G5*VAR_CST)/0.01))</f>
        <v>0</v>
      </c>
      <c r="W5" s="80">
        <f>IF($E5="FX",$H5*'Sensis Vectors ALL'!W5*(EXP($G5/100*VAR_CST)-1)/($H5*0.01),IF($E5&lt;&gt;"SPD",$H5*'Sensis Vectors ALL'!W5*(EXP($G5/100*VAR_CST)-1)/0.01,'Sensis Vectors ALL'!W5*($G5*VAR_CST)/0.01))</f>
        <v>-3.9728233163526687E-2</v>
      </c>
      <c r="X5" s="80">
        <f>IF($E5="FX",$H5*'Sensis Vectors ALL'!X5*(EXP($G5/100*VAR_CST)-1)/($H5*0.01),IF($E5&lt;&gt;"SPD",$H5*'Sensis Vectors ALL'!X5*(EXP($G5/100*VAR_CST)-1)/0.01,'Sensis Vectors ALL'!X5*($G5*VAR_CST)/0.01))</f>
        <v>0</v>
      </c>
      <c r="Y5" s="80">
        <f>IF($E5="FX",$H5*'Sensis Vectors ALL'!Y5*(EXP($G5/100*VAR_CST)-1)/($H5*0.01),IF($E5&lt;&gt;"SPD",$H5*'Sensis Vectors ALL'!Y5*(EXP($G5/100*VAR_CST)-1)/0.01,'Sensis Vectors ALL'!Y5*($G5*VAR_CST)/0.01))</f>
        <v>-6.5199706083227796E-2</v>
      </c>
      <c r="Z5" s="80">
        <f>IF($E5="FX",$H5*'Sensis Vectors ALL'!Z5*(EXP($G5/100*VAR_CST)-1)/($H5*0.01),IF($E5&lt;&gt;"SPD",$H5*'Sensis Vectors ALL'!Z5*(EXP($G5/100*VAR_CST)-1)/0.01,'Sensis Vectors ALL'!Z5*($G5*VAR_CST)/0.01))</f>
        <v>1.2269213493273143</v>
      </c>
      <c r="AA5" s="80">
        <f>IF($E5="FX",$H5*'Sensis Vectors ALL'!AA5*(EXP($G5/100*VAR_CST)-1)/($H5*0.01),IF($E5&lt;&gt;"SPD",$H5*'Sensis Vectors ALL'!AA5*(EXP($G5/100*VAR_CST)-1)/0.01,'Sensis Vectors ALL'!AA5*($G5*VAR_CST)/0.01))</f>
        <v>1.3950512320753592</v>
      </c>
      <c r="AB5" s="80">
        <f>IF($E5="FX",$H5*'Sensis Vectors ALL'!AB5*(EXP($G5/100*VAR_CST)-1)/($H5*0.01),IF($E5&lt;&gt;"SPD",$H5*'Sensis Vectors ALL'!AB5*(EXP($G5/100*VAR_CST)-1)/0.01,'Sensis Vectors ALL'!AB5*($G5*VAR_CST)/0.01))</f>
        <v>-0.16812988274804494</v>
      </c>
      <c r="AC5" s="80">
        <f>IF($E5="FX",$H5*'Sensis Vectors ALL'!AC5*(EXP($G5/100*VAR_CST)-1)/($H5*0.01),IF($E5&lt;&gt;"SPD",$H5*'Sensis Vectors ALL'!AC5*(EXP($G5/100*VAR_CST)-1)/0.01,'Sensis Vectors ALL'!AC5*($G5*VAR_CST)/0.01))</f>
        <v>0</v>
      </c>
      <c r="AD5" s="80">
        <f>IF($E5="FX",$H5*'Sensis Vectors ALL'!AD5*(EXP($G5/100*VAR_CST)-1)/($H5*0.01),IF($E5&lt;&gt;"SPD",$H5*'Sensis Vectors ALL'!AD5*(EXP($G5/100*VAR_CST)-1)/0.01,'Sensis Vectors ALL'!AD5*($G5*VAR_CST)/0.01))</f>
        <v>0</v>
      </c>
      <c r="AE5" s="80">
        <f>IF($E5="FX",$H5*'Sensis Vectors ALL'!AE5*(EXP($G5/100*VAR_CST)-1)/($H5*0.01),IF($E5&lt;&gt;"SPD",$H5*'Sensis Vectors ALL'!AE5*(EXP($G5/100*VAR_CST)-1)/0.01,'Sensis Vectors ALL'!AE5*($G5*VAR_CST)/0.01))</f>
        <v>0</v>
      </c>
      <c r="AF5" s="80">
        <f>IF($E5="FX",$H5*'Sensis Vectors ALL'!AF5*(EXP($G5/100*VAR_CST)-1)/($H5*0.01),IF($E5&lt;&gt;"SPD",$H5*'Sensis Vectors ALL'!AF5*(EXP($G5/100*VAR_CST)-1)/0.01,'Sensis Vectors ALL'!AF5*($G5*VAR_CST)/0.01))</f>
        <v>0</v>
      </c>
      <c r="AG5" s="80">
        <f>IF($E5="FX",$H5*'Sensis Vectors ALL'!AG5*(EXP($G5/100*VAR_CST)-1)/($H5*0.01),IF($E5&lt;&gt;"SPD",$H5*'Sensis Vectors ALL'!AG5*(EXP($G5/100*VAR_CST)-1)/0.01,'Sensis Vectors ALL'!AG5*($G5*VAR_CST)/0.01))</f>
        <v>0</v>
      </c>
      <c r="AH5" s="80">
        <f>IF($E5="FX",$H5*'Sensis Vectors ALL'!AH5*(EXP($G5/100*VAR_CST)-1)/($H5*0.01),IF($E5&lt;&gt;"SPD",$H5*'Sensis Vectors ALL'!AH5*(EXP($G5/100*VAR_CST)-1)/0.01,'Sensis Vectors ALL'!AH5*($G5*VAR_CST)/0.01))</f>
        <v>0</v>
      </c>
      <c r="AI5" s="80">
        <f>IF($E5="FX",$H5*'Sensis Vectors ALL'!AI5*(EXP($G5/100*VAR_CST)-1)/($H5*0.01),IF($E5&lt;&gt;"SPD",$H5*'Sensis Vectors ALL'!AI5*(EXP($G5/100*VAR_CST)-1)/0.01,'Sensis Vectors ALL'!AI5*($G5*VAR_CST)/0.01))</f>
        <v>0</v>
      </c>
      <c r="AJ5" s="80">
        <f>IF($E5="FX",$H5*'Sensis Vectors ALL'!AJ5*(EXP($G5/100*VAR_CST)-1)/($H5*0.01),IF($E5&lt;&gt;"SPD",$H5*'Sensis Vectors ALL'!AJ5*(EXP($G5/100*VAR_CST)-1)/0.01,'Sensis Vectors ALL'!AJ5*($G5*VAR_CST)/0.01))</f>
        <v>0</v>
      </c>
      <c r="AK5" s="80">
        <f>IF($E5="FX",$H5*'Sensis Vectors ALL'!AK5*(EXP($G5/100*VAR_CST)-1)/($H5*0.01),IF($E5&lt;&gt;"SPD",$H5*'Sensis Vectors ALL'!AK5*(EXP($G5/100*VAR_CST)-1)/0.01,'Sensis Vectors ALL'!AK5*($G5*VAR_CST)/0.01))</f>
        <v>0</v>
      </c>
      <c r="AL5" s="80">
        <f>IF($E5="FX",$H5*'Sensis Vectors ALL'!AL5*(EXP($G5/100*VAR_CST)-1)/($H5*0.01),IF($E5&lt;&gt;"SPD",$H5*'Sensis Vectors ALL'!AL5*(EXP($G5/100*VAR_CST)-1)/0.01,'Sensis Vectors ALL'!AL5*($G5*VAR_CST)/0.01))</f>
        <v>0</v>
      </c>
      <c r="AM5" s="80">
        <f>IF($E5="FX",$H5*'Sensis Vectors ALL'!AM5*(EXP($G5/100*VAR_CST)-1)/($H5*0.01),IF($E5&lt;&gt;"SPD",$H5*'Sensis Vectors ALL'!AM5*(EXP($G5/100*VAR_CST)-1)/0.01,'Sensis Vectors ALL'!AM5*($G5*VAR_CST)/0.01))</f>
        <v>0</v>
      </c>
      <c r="AN5" s="80">
        <f>IF($E5="FX",$H5*'Sensis Vectors ALL'!AN5*(EXP($G5/100*VAR_CST)-1)/($H5*0.01),IF($E5&lt;&gt;"SPD",$H5*'Sensis Vectors ALL'!AN5*(EXP($G5/100*VAR_CST)-1)/0.01,'Sensis Vectors ALL'!AN5*($G5*VAR_CST)/0.01))</f>
        <v>0</v>
      </c>
      <c r="AO5" s="80">
        <f>IF($E5="FX",$H5*'Sensis Vectors ALL'!AO5*(EXP($G5/100*VAR_CST)-1)/($H5*0.01),IF($E5&lt;&gt;"SPD",$H5*'Sensis Vectors ALL'!AO5*(EXP($G5/100*VAR_CST)-1)/0.01,'Sensis Vectors ALL'!AO5*($G5*VAR_CST)/0.01))</f>
        <v>0</v>
      </c>
      <c r="AP5" s="80">
        <f>IF($E5="FX",$H5*'Sensis Vectors ALL'!AP5*(EXP($G5/100*VAR_CST)-1)/($H5*0.01),IF($E5&lt;&gt;"SPD",$H5*'Sensis Vectors ALL'!AP5*(EXP($G5/100*VAR_CST)-1)/0.01,'Sensis Vectors ALL'!AP5*($G5*VAR_CST)/0.01))</f>
        <v>0</v>
      </c>
      <c r="AQ5" s="80">
        <f>IF($E5="FX",$H5*'Sensis Vectors ALL'!AQ5*(EXP($G5/100*VAR_CST)-1)/($H5*0.01),IF($E5&lt;&gt;"SPD",$H5*'Sensis Vectors ALL'!AQ5*(EXP($G5/100*VAR_CST)-1)/0.01,'Sensis Vectors ALL'!AQ5*($G5*VAR_CST)/0.01))</f>
        <v>0</v>
      </c>
      <c r="AR5" s="80">
        <f>IF($E5="FX",$H5*'Sensis Vectors ALL'!AR5*(EXP($G5/100*VAR_CST)-1)/($H5*0.01),IF($E5&lt;&gt;"SPD",$H5*'Sensis Vectors ALL'!AR5*(EXP($G5/100*VAR_CST)-1)/0.01,'Sensis Vectors ALL'!AR5*($G5*VAR_CST)/0.01))</f>
        <v>0.63792191536862852</v>
      </c>
      <c r="AS5" s="80">
        <f>IF($E5="FX",$H5*'Sensis Vectors ALL'!AS5*(EXP($G5/100*VAR_CST)-1)/($H5*0.01),IF($E5&lt;&gt;"SPD",$H5*'Sensis Vectors ALL'!AS5*(EXP($G5/100*VAR_CST)-1)/0.01,'Sensis Vectors ALL'!AS5*($G5*VAR_CST)/0.01))</f>
        <v>0</v>
      </c>
      <c r="AT5" s="80">
        <f>IF($E5="FX",$H5*'Sensis Vectors ALL'!AT5*(EXP($G5/100*VAR_CST)-1)/($H5*0.01),IF($E5&lt;&gt;"SPD",$H5*'Sensis Vectors ALL'!AT5*(EXP($G5/100*VAR_CST)-1)/0.01,'Sensis Vectors ALL'!AT5*($G5*VAR_CST)/0.01))</f>
        <v>0</v>
      </c>
      <c r="AU5" s="80">
        <f>IF($E5="FX",$H5*'Sensis Vectors ALL'!AU5*(EXP($G5/100*VAR_CST)-1)/($H5*0.01),IF($E5&lt;&gt;"SPD",$H5*'Sensis Vectors ALL'!AU5*(EXP($G5/100*VAR_CST)-1)/0.01,'Sensis Vectors ALL'!AU5*($G5*VAR_CST)/0.01))</f>
        <v>0</v>
      </c>
      <c r="AV5" s="80">
        <f>IF($E5="FX",$H5*'Sensis Vectors ALL'!AV5*(EXP($G5/100*VAR_CST)-1)/($H5*0.01),IF($E5&lt;&gt;"SPD",$H5*'Sensis Vectors ALL'!AV5*(EXP($G5/100*VAR_CST)-1)/0.01,'Sensis Vectors ALL'!AV5*($G5*VAR_CST)/0.01))</f>
        <v>0</v>
      </c>
      <c r="AW5" s="80">
        <f>IF($E5="FX",$H5*'Sensis Vectors ALL'!AW5*(EXP($G5/100*VAR_CST)-1)/($H5*0.01),IF($E5&lt;&gt;"SPD",$H5*'Sensis Vectors ALL'!AW5*(EXP($G5/100*VAR_CST)-1)/0.01,'Sensis Vectors ALL'!AW5*($G5*VAR_CST)/0.01))</f>
        <v>0</v>
      </c>
      <c r="AX5" s="80">
        <f>IF($E5="FX",$H5*'Sensis Vectors ALL'!AX5*(EXP($G5/100*VAR_CST)-1)/($H5*0.01),IF($E5&lt;&gt;"SPD",$H5*'Sensis Vectors ALL'!AX5*(EXP($G5/100*VAR_CST)-1)/0.01,'Sensis Vectors ALL'!AX5*($G5*VAR_CST)/0.01))</f>
        <v>0</v>
      </c>
      <c r="AY5" s="80">
        <f>IF($E5="FX",$H5*'Sensis Vectors ALL'!AY5*(EXP($G5/100*VAR_CST)-1)/($H5*0.01),IF($E5&lt;&gt;"SPD",$H5*'Sensis Vectors ALL'!AY5*(EXP($G5/100*VAR_CST)-1)/0.01,'Sensis Vectors ALL'!AY5*($G5*VAR_CST)/0.01))</f>
        <v>0.63792191536862852</v>
      </c>
      <c r="AZ5" s="80">
        <f>IF($E5="FX",$H5*'Sensis Vectors ALL'!AZ5*(EXP($G5/100*VAR_CST)-1)/($H5*0.01),IF($E5&lt;&gt;"SPD",$H5*'Sensis Vectors ALL'!AZ5*(EXP($G5/100*VAR_CST)-1)/0.01,'Sensis Vectors ALL'!AZ5*($G5*VAR_CST)/0.01))</f>
        <v>0.63792191536862852</v>
      </c>
      <c r="BA5" s="80">
        <f>IF($E5="FX",$H5*'Sensis Vectors ALL'!BA5*(EXP($G5/100*VAR_CST)-1)/($H5*0.01),IF($E5&lt;&gt;"SPD",$H5*'Sensis Vectors ALL'!BA5*(EXP($G5/100*VAR_CST)-1)/0.01,'Sensis Vectors ALL'!BA5*($G5*VAR_CST)/0.01))</f>
        <v>0</v>
      </c>
      <c r="BB5" s="80">
        <f>IF($E5="FX",$H5*'Sensis Vectors ALL'!BB5*(EXP($G5/100*VAR_CST)-1)/($H5*0.01),IF($E5&lt;&gt;"SPD",$H5*'Sensis Vectors ALL'!BB5*(EXP($G5/100*VAR_CST)-1)/0.01,'Sensis Vectors ALL'!BB5*($G5*VAR_CST)/0.01))</f>
        <v>0</v>
      </c>
      <c r="BC5" s="80">
        <f>IF($E5="FX",$H5*'Sensis Vectors ALL'!BC5*(EXP($G5/100*VAR_CST)-1)/($H5*0.01),IF($E5&lt;&gt;"SPD",$H5*'Sensis Vectors ALL'!BC5*(EXP($G5/100*VAR_CST)-1)/0.01,'Sensis Vectors ALL'!BC5*($G5*VAR_CST)/0.01))</f>
        <v>0</v>
      </c>
      <c r="BD5" s="80">
        <f>IF($E5="FX",$H5*'Sensis Vectors ALL'!BD5*(EXP($G5/100*VAR_CST)-1)/($H5*0.01),IF($E5&lt;&gt;"SPD",$H5*'Sensis Vectors ALL'!BD5*(EXP($G5/100*VAR_CST)-1)/0.01,'Sensis Vectors ALL'!BD5*($G5*VAR_CST)/0.01))</f>
        <v>3.0106509128270957</v>
      </c>
      <c r="BE5" s="80">
        <f>IF($E5="FX",$H5*'Sensis Vectors ALL'!BE5*(EXP($G5/100*VAR_CST)-1)/($H5*0.01),IF($E5&lt;&gt;"SPD",$H5*'Sensis Vectors ALL'!BE5*(EXP($G5/100*VAR_CST)-1)/0.01,'Sensis Vectors ALL'!BE5*($G5*VAR_CST)/0.01))</f>
        <v>0</v>
      </c>
      <c r="BF5" s="80">
        <f>IF($E5="FX",$H5*'Sensis Vectors ALL'!BF5*(EXP($G5/100*VAR_CST)-1)/($H5*0.01),IF($E5&lt;&gt;"SPD",$H5*'Sensis Vectors ALL'!BF5*(EXP($G5/100*VAR_CST)-1)/0.01,'Sensis Vectors ALL'!BF5*($G5*VAR_CST)/0.01))</f>
        <v>0</v>
      </c>
      <c r="BG5" s="80">
        <f>IF($E5="FX",$H5*'Sensis Vectors ALL'!BG5*(EXP($G5/100*VAR_CST)-1)/($H5*0.01),IF($E5&lt;&gt;"SPD",$H5*'Sensis Vectors ALL'!BG5*(EXP($G5/100*VAR_CST)-1)/0.01,'Sensis Vectors ALL'!BG5*($G5*VAR_CST)/0.01))</f>
        <v>0</v>
      </c>
      <c r="BH5" s="80">
        <f>IF($E5="FX",$H5*'Sensis Vectors ALL'!BH5*(EXP($G5/100*VAR_CST)-1)/($H5*0.01),IF($E5&lt;&gt;"SPD",$H5*'Sensis Vectors ALL'!BH5*(EXP($G5/100*VAR_CST)-1)/0.01,'Sensis Vectors ALL'!BH5*($G5*VAR_CST)/0.01))</f>
        <v>0</v>
      </c>
      <c r="BI5" s="80">
        <f>IF($E5="FX",$H5*'Sensis Vectors ALL'!BI5*(EXP($G5/100*VAR_CST)-1)/($H5*0.01),IF($E5&lt;&gt;"SPD",$H5*'Sensis Vectors ALL'!BI5*(EXP($G5/100*VAR_CST)-1)/0.01,'Sensis Vectors ALL'!BI5*($G5*VAR_CST)/0.01))</f>
        <v>0</v>
      </c>
      <c r="BJ5" s="80">
        <f>IF($E5="FX",$H5*'Sensis Vectors ALL'!BJ5*(EXP($G5/100*VAR_CST)-1)/($H5*0.01),IF($E5&lt;&gt;"SPD",$H5*'Sensis Vectors ALL'!BJ5*(EXP($G5/100*VAR_CST)-1)/0.01,'Sensis Vectors ALL'!BJ5*($G5*VAR_CST)/0.01))</f>
        <v>0</v>
      </c>
      <c r="BK5" s="80">
        <f>IF($E5="FX",$H5*'Sensis Vectors ALL'!BK5*(EXP($G5/100*VAR_CST)-1)/($H5*0.01),IF($E5&lt;&gt;"SPD",$H5*'Sensis Vectors ALL'!BK5*(EXP($G5/100*VAR_CST)-1)/0.01,'Sensis Vectors ALL'!BK5*($G5*VAR_CST)/0.01))</f>
        <v>0</v>
      </c>
      <c r="BL5" s="80">
        <f>IF($E5="FX",$H5*'Sensis Vectors ALL'!BL5*(EXP($G5/100*VAR_CST)-1)/($H5*0.01),IF($E5&lt;&gt;"SPD",$H5*'Sensis Vectors ALL'!BL5*(EXP($G5/100*VAR_CST)-1)/0.01,'Sensis Vectors ALL'!BL5*($G5*VAR_CST)/0.01))</f>
        <v>3.0106509128270957</v>
      </c>
      <c r="BM5" s="80">
        <f>IF($E5="FX",$H5*'Sensis Vectors ALL'!BM5*(EXP($G5/100*VAR_CST)-1)/($H5*0.01),IF($E5&lt;&gt;"SPD",$H5*'Sensis Vectors ALL'!BM5*(EXP($G5/100*VAR_CST)-1)/0.01,'Sensis Vectors ALL'!BM5*($G5*VAR_CST)/0.01))</f>
        <v>7.3372371191153293E-2</v>
      </c>
      <c r="BN5" s="80">
        <f>IF($E5="FX",$H5*'Sensis Vectors ALL'!BN5*(EXP($G5/100*VAR_CST)-1)/($H5*0.01),IF($E5&lt;&gt;"SPD",$H5*'Sensis Vectors ALL'!BN5*(EXP($G5/100*VAR_CST)-1)/0.01,'Sensis Vectors ALL'!BN5*($G5*VAR_CST)/0.01))</f>
        <v>7.3372371191153293E-2</v>
      </c>
      <c r="BO5" s="80">
        <f>IF($E5="FX",$H5*'Sensis Vectors ALL'!BO5*(EXP($G5/100*VAR_CST)-1)/($H5*0.01),IF($E5&lt;&gt;"SPD",$H5*'Sensis Vectors ALL'!BO5*(EXP($G5/100*VAR_CST)-1)/0.01,'Sensis Vectors ALL'!BO5*($G5*VAR_CST)/0.01))</f>
        <v>0</v>
      </c>
      <c r="BP5" s="80">
        <f>IF($E5="FX",$H5*'Sensis Vectors ALL'!BP5*(EXP($G5/100*VAR_CST)-1)/($H5*0.01),IF($E5&lt;&gt;"SPD",$H5*'Sensis Vectors ALL'!BP5*(EXP($G5/100*VAR_CST)-1)/0.01,'Sensis Vectors ALL'!BP5*($G5*VAR_CST)/0.01))</f>
        <v>0</v>
      </c>
      <c r="BQ5" s="80">
        <f>IF($E5="FX",$H5*'Sensis Vectors ALL'!BQ5*(EXP($G5/100*VAR_CST)-1)/($H5*0.01),IF($E5&lt;&gt;"SPD",$H5*'Sensis Vectors ALL'!BQ5*(EXP($G5/100*VAR_CST)-1)/0.01,'Sensis Vectors ALL'!BQ5*($G5*VAR_CST)/0.01))</f>
        <v>0</v>
      </c>
      <c r="BR5" s="80">
        <f>IF($E5="FX",$H5*'Sensis Vectors ALL'!BR5*(EXP($G5/100*VAR_CST)-1)/($H5*0.01),IF($E5&lt;&gt;"SPD",$H5*'Sensis Vectors ALL'!BR5*(EXP($G5/100*VAR_CST)-1)/0.01,'Sensis Vectors ALL'!BR5*($G5*VAR_CST)/0.01))</f>
        <v>0</v>
      </c>
      <c r="BS5" s="80">
        <f>IF($E5="FX",$H5*'Sensis Vectors ALL'!BS5*(EXP($G5/100*VAR_CST)-1)/($H5*0.01),IF($E5&lt;&gt;"SPD",$H5*'Sensis Vectors ALL'!BS5*(EXP($G5/100*VAR_CST)-1)/0.01,'Sensis Vectors ALL'!BS5*($G5*VAR_CST)/0.01))</f>
        <v>0</v>
      </c>
      <c r="BT5" s="80">
        <f>IF($E5="FX",$H5*'Sensis Vectors ALL'!BT5*(EXP($G5/100*VAR_CST)-1)/($H5*0.01),IF($E5&lt;&gt;"SPD",$H5*'Sensis Vectors ALL'!BT5*(EXP($G5/100*VAR_CST)-1)/0.01,'Sensis Vectors ALL'!BT5*($G5*VAR_CST)/0.01))</f>
        <v>0</v>
      </c>
      <c r="BU5" s="80">
        <f>IF($E5="FX",$H5*'Sensis Vectors ALL'!BU5*(EXP($G5/100*VAR_CST)-1)/($H5*0.01),IF($E5&lt;&gt;"SPD",$H5*'Sensis Vectors ALL'!BU5*(EXP($G5/100*VAR_CST)-1)/0.01,'Sensis Vectors ALL'!BU5*($G5*VAR_CST)/0.01))</f>
        <v>0</v>
      </c>
      <c r="BV5" s="80">
        <f>IF($E5="FX",$H5*'Sensis Vectors ALL'!BV5*(EXP($G5/100*VAR_CST)-1)/($H5*0.01),IF($E5&lt;&gt;"SPD",$H5*'Sensis Vectors ALL'!BV5*(EXP($G5/100*VAR_CST)-1)/0.01,'Sensis Vectors ALL'!BV5*($G5*VAR_CST)/0.01))</f>
        <v>0.28940315221065044</v>
      </c>
      <c r="BW5" s="80">
        <f>IF($E5="FX",$H5*'Sensis Vectors ALL'!BW5*(EXP($G5/100*VAR_CST)-1)/($H5*0.01),IF($E5&lt;&gt;"SPD",$H5*'Sensis Vectors ALL'!BW5*(EXP($G5/100*VAR_CST)-1)/0.01,'Sensis Vectors ALL'!BW5*($G5*VAR_CST)/0.01))</f>
        <v>0.28940315221065044</v>
      </c>
      <c r="BX5" s="80">
        <f>IF($E5="FX",$H5*'Sensis Vectors ALL'!BX5*(EXP($G5/100*VAR_CST)-1)/($H5*0.01),IF($E5&lt;&gt;"SPD",$H5*'Sensis Vectors ALL'!BX5*(EXP($G5/100*VAR_CST)-1)/0.01,'Sensis Vectors ALL'!BX5*($G5*VAR_CST)/0.01))</f>
        <v>0</v>
      </c>
      <c r="BY5" s="80">
        <f>IF($E5="FX",$H5*'Sensis Vectors ALL'!BY5*(EXP($G5/100*VAR_CST)-1)/($H5*0.01),IF($E5&lt;&gt;"SPD",$H5*'Sensis Vectors ALL'!BY5*(EXP($G5/100*VAR_CST)-1)/0.01,'Sensis Vectors ALL'!BY5*($G5*VAR_CST)/0.01))</f>
        <v>2.3916396364443067</v>
      </c>
      <c r="BZ5" s="80">
        <f>IF($E5="FX",$H5*'Sensis Vectors ALL'!BZ5*(EXP($G5/100*VAR_CST)-1)/($H5*0.01),IF($E5&lt;&gt;"SPD",$H5*'Sensis Vectors ALL'!BZ5*(EXP($G5/100*VAR_CST)-1)/0.01,'Sensis Vectors ALL'!BZ5*($G5*VAR_CST)/0.01))</f>
        <v>2.3916396364443067</v>
      </c>
      <c r="CA5" s="80">
        <f>IF($E5="FX",$H5*'Sensis Vectors ALL'!CA5*(EXP($G5/100*VAR_CST)-1)/($H5*0.01),IF($E5&lt;&gt;"SPD",$H5*'Sensis Vectors ALL'!CA5*(EXP($G5/100*VAR_CST)-1)/0.01,'Sensis Vectors ALL'!CA5*($G5*VAR_CST)/0.01))</f>
        <v>0</v>
      </c>
      <c r="CB5" s="80">
        <f>IF($E5="FX",$H5*'Sensis Vectors ALL'!CB5*(EXP($G5/100*VAR_CST)-1)/($H5*0.01),IF($E5&lt;&gt;"SPD",$H5*'Sensis Vectors ALL'!CB5*(EXP($G5/100*VAR_CST)-1)/0.01,'Sensis Vectors ALL'!CB5*($G5*VAR_CST)/0.01))</f>
        <v>-2.5880106175097382E-3</v>
      </c>
      <c r="CC5" s="80">
        <f>IF($E5="FX",$H5*'Sensis Vectors ALL'!CC5*(EXP($G5/100*VAR_CST)-1)/($H5*0.01),IF($E5&lt;&gt;"SPD",$H5*'Sensis Vectors ALL'!CC5*(EXP($G5/100*VAR_CST)-1)/0.01,'Sensis Vectors ALL'!CC5*($G5*VAR_CST)/0.01))</f>
        <v>-2.5880106175097382E-3</v>
      </c>
      <c r="CD5" s="80">
        <f>IF($E5="FX",$H5*'Sensis Vectors ALL'!CD5*(EXP($G5/100*VAR_CST)-1)/($H5*0.01),IF($E5&lt;&gt;"SPD",$H5*'Sensis Vectors ALL'!CD5*(EXP($G5/100*VAR_CST)-1)/0.01,'Sensis Vectors ALL'!CD5*($G5*VAR_CST)/0.01))</f>
        <v>0</v>
      </c>
      <c r="CE5" s="80">
        <f>IF($E5="FX",$H5*'Sensis Vectors ALL'!CE5*(EXP($G5/100*VAR_CST)-1)/($H5*0.01),IF($E5&lt;&gt;"SPD",$H5*'Sensis Vectors ALL'!CE5*(EXP($G5/100*VAR_CST)-1)/0.01,'Sensis Vectors ALL'!CE5*($G5*VAR_CST)/0.01))</f>
        <v>0</v>
      </c>
      <c r="CF5" s="80">
        <f>IF($E5="FX",$H5*'Sensis Vectors ALL'!CF5*(EXP($G5/100*VAR_CST)-1)/($H5*0.01),IF($E5&lt;&gt;"SPD",$H5*'Sensis Vectors ALL'!CF5*(EXP($G5/100*VAR_CST)-1)/0.01,'Sensis Vectors ALL'!CF5*($G5*VAR_CST)/0.01))</f>
        <v>0</v>
      </c>
      <c r="CG5" s="80">
        <f>IF($E5="FX",$H5*'Sensis Vectors ALL'!CG5*(EXP($G5/100*VAR_CST)-1)/($H5*0.01),IF($E5&lt;&gt;"SPD",$H5*'Sensis Vectors ALL'!CG5*(EXP($G5/100*VAR_CST)-1)/0.01,'Sensis Vectors ALL'!CG5*($G5*VAR_CST)/0.01))</f>
        <v>0</v>
      </c>
      <c r="CH5" s="80">
        <f>IF($E5="FX",$H5*'Sensis Vectors ALL'!CH5*(EXP($G5/100*VAR_CST)-1)/($H5*0.01),IF($E5&lt;&gt;"SPD",$H5*'Sensis Vectors ALL'!CH5*(EXP($G5/100*VAR_CST)-1)/0.01,'Sensis Vectors ALL'!CH5*($G5*VAR_CST)/0.01))</f>
        <v>0</v>
      </c>
      <c r="CI5" s="80">
        <f>IF($E5="FX",$H5*'Sensis Vectors ALL'!CI5*(EXP($G5/100*VAR_CST)-1)/($H5*0.01),IF($E5&lt;&gt;"SPD",$H5*'Sensis Vectors ALL'!CI5*(EXP($G5/100*VAR_CST)-1)/0.01,'Sensis Vectors ALL'!CI5*($G5*VAR_CST)/0.01))</f>
        <v>0</v>
      </c>
      <c r="CJ5" s="80">
        <f>IF($E5="FX",$H5*'Sensis Vectors ALL'!CJ5*(EXP($G5/100*VAR_CST)-1)/($H5*0.01),IF($E5&lt;&gt;"SPD",$H5*'Sensis Vectors ALL'!CJ5*(EXP($G5/100*VAR_CST)-1)/0.01,'Sensis Vectors ALL'!CJ5*($G5*VAR_CST)/0.01))</f>
        <v>0</v>
      </c>
      <c r="CK5" s="80">
        <f>IF($E5="FX",$H5*'Sensis Vectors ALL'!CK5*(EXP($G5/100*VAR_CST)-1)/($H5*0.01),IF($E5&lt;&gt;"SPD",$H5*'Sensis Vectors ALL'!CK5*(EXP($G5/100*VAR_CST)-1)/0.01,'Sensis Vectors ALL'!CK5*($G5*VAR_CST)/0.01))</f>
        <v>0.25882376359849585</v>
      </c>
      <c r="CL5" s="80">
        <f>IF($E5="FX",$H5*'Sensis Vectors ALL'!CL5*(EXP($G5/100*VAR_CST)-1)/($H5*0.01),IF($E5&lt;&gt;"SPD",$H5*'Sensis Vectors ALL'!CL5*(EXP($G5/100*VAR_CST)-1)/0.01,'Sensis Vectors ALL'!CL5*($G5*VAR_CST)/0.01))</f>
        <v>0.25882376359849585</v>
      </c>
      <c r="CM5" s="80">
        <f>IF($E5="FX",$H5*'Sensis Vectors ALL'!CM5*(EXP($G5/100*VAR_CST)-1)/($H5*0.01),IF($E5&lt;&gt;"SPD",$H5*'Sensis Vectors ALL'!CM5*(EXP($G5/100*VAR_CST)-1)/0.01,'Sensis Vectors ALL'!CM5*($G5*VAR_CST)/0.01))</f>
        <v>0</v>
      </c>
      <c r="CN5" s="80">
        <f>IF($E5="FX",$H5*'Sensis Vectors ALL'!CN5*(EXP($G5/100*VAR_CST)-1)/($H5*0.01),IF($E5&lt;&gt;"SPD",$H5*'Sensis Vectors ALL'!CN5*(EXP($G5/100*VAR_CST)-1)/0.01,'Sensis Vectors ALL'!CN5*($G5*VAR_CST)/0.01))</f>
        <v>0</v>
      </c>
      <c r="CO5" s="80">
        <f>IF($E5="FX",$H5*'Sensis Vectors ALL'!CO5*(EXP($G5/100*VAR_CST)-1)/($H5*0.01),IF($E5&lt;&gt;"SPD",$H5*'Sensis Vectors ALL'!CO5*(EXP($G5/100*VAR_CST)-1)/0.01,'Sensis Vectors ALL'!CO5*($G5*VAR_CST)/0.01))</f>
        <v>0</v>
      </c>
      <c r="CP5" s="80">
        <f>IF($E5="FX",$H5*'Sensis Vectors ALL'!CP5*(EXP($G5/100*VAR_CST)-1)/($H5*0.01),IF($E5&lt;&gt;"SPD",$H5*'Sensis Vectors ALL'!CP5*(EXP($G5/100*VAR_CST)-1)/0.01,'Sensis Vectors ALL'!CP5*($G5*VAR_CST)/0.01))</f>
        <v>0</v>
      </c>
      <c r="CQ5" s="80">
        <f>IF($E5="FX",$H5*'Sensis Vectors ALL'!CQ5*(EXP($G5/100*VAR_CST)-1)/($H5*0.01),IF($E5&lt;&gt;"SPD",$H5*'Sensis Vectors ALL'!CQ5*(EXP($G5/100*VAR_CST)-1)/0.01,'Sensis Vectors ALL'!CQ5*($G5*VAR_CST)/0.01))</f>
        <v>0</v>
      </c>
      <c r="CR5" s="80">
        <f>IF($E5="FX",$H5*'Sensis Vectors ALL'!CR5*(EXP($G5/100*VAR_CST)-1)/($H5*0.01),IF($E5&lt;&gt;"SPD",$H5*'Sensis Vectors ALL'!CR5*(EXP($G5/100*VAR_CST)-1)/0.01,'Sensis Vectors ALL'!CR5*($G5*VAR_CST)/0.01))</f>
        <v>0</v>
      </c>
      <c r="CS5" s="80">
        <f>IF($E5="FX",$H5*'Sensis Vectors ALL'!CS5*(EXP($G5/100*VAR_CST)-1)/($H5*0.01),IF($E5&lt;&gt;"SPD",$H5*'Sensis Vectors ALL'!CS5*(EXP($G5/100*VAR_CST)-1)/0.01,'Sensis Vectors ALL'!CS5*($G5*VAR_CST)/0.01))</f>
        <v>0</v>
      </c>
      <c r="CT5" s="80">
        <f>IF($E5="FX",$H5*'Sensis Vectors ALL'!CT5*(EXP($G5/100*VAR_CST)-1)/($H5*0.01),IF($E5&lt;&gt;"SPD",$H5*'Sensis Vectors ALL'!CT5*(EXP($G5/100*VAR_CST)-1)/0.01,'Sensis Vectors ALL'!CT5*($G5*VAR_CST)/0.01))</f>
        <v>0</v>
      </c>
      <c r="CU5" s="80">
        <f>IF($E5="FX",$H5*'Sensis Vectors ALL'!CU5*(EXP($G5/100*VAR_CST)-1)/($H5*0.01),IF($E5&lt;&gt;"SPD",$H5*'Sensis Vectors ALL'!CU5*(EXP($G5/100*VAR_CST)-1)/0.01,'Sensis Vectors ALL'!CU5*($G5*VAR_CST)/0.01))</f>
        <v>0</v>
      </c>
      <c r="CV5" s="80">
        <f>IF($E5="FX",$H5*'Sensis Vectors ALL'!CV5*(EXP($G5/100*VAR_CST)-1)/($H5*0.01),IF($E5&lt;&gt;"SPD",$H5*'Sensis Vectors ALL'!CV5*(EXP($G5/100*VAR_CST)-1)/0.01,'Sensis Vectors ALL'!CV5*($G5*VAR_CST)/0.01))</f>
        <v>0</v>
      </c>
      <c r="CW5" s="80">
        <f>IF($E5="FX",$H5*'Sensis Vectors ALL'!CW5*(EXP($G5/100*VAR_CST)-1)/($H5*0.01),IF($E5&lt;&gt;"SPD",$H5*'Sensis Vectors ALL'!CW5*(EXP($G5/100*VAR_CST)-1)/0.01,'Sensis Vectors ALL'!CW5*($G5*VAR_CST)/0.01))</f>
        <v>0</v>
      </c>
      <c r="CX5" s="80">
        <f>IF($E5="FX",$H5*'Sensis Vectors ALL'!CX5*(EXP($G5/100*VAR_CST)-1)/($H5*0.01),IF($E5&lt;&gt;"SPD",$H5*'Sensis Vectors ALL'!CX5*(EXP($G5/100*VAR_CST)-1)/0.01,'Sensis Vectors ALL'!CX5*($G5*VAR_CST)/0.01))</f>
        <v>0</v>
      </c>
      <c r="CY5" s="80">
        <f>IF($E5="FX",$H5*'Sensis Vectors ALL'!CY5*(EXP($G5/100*VAR_CST)-1)/($H5*0.01),IF($E5&lt;&gt;"SPD",$H5*'Sensis Vectors ALL'!CY5*(EXP($G5/100*VAR_CST)-1)/0.01,'Sensis Vectors ALL'!CY5*($G5*VAR_CST)/0.01))</f>
        <v>0</v>
      </c>
      <c r="CZ5" s="80">
        <f>IF($E5="FX",$H5*'Sensis Vectors ALL'!CZ5*(EXP($G5/100*VAR_CST)-1)/($H5*0.01),IF($E5&lt;&gt;"SPD",$H5*'Sensis Vectors ALL'!CZ5*(EXP($G5/100*VAR_CST)-1)/0.01,'Sensis Vectors ALL'!CZ5*($G5*VAR_CST)/0.01))</f>
        <v>0</v>
      </c>
      <c r="DA5" s="80">
        <f>IF($E5="FX",$H5*'Sensis Vectors ALL'!DA5*(EXP($G5/100*VAR_CST)-1)/($H5*0.01),IF($E5&lt;&gt;"SPD",$H5*'Sensis Vectors ALL'!DA5*(EXP($G5/100*VAR_CST)-1)/0.01,'Sensis Vectors ALL'!DA5*($G5*VAR_CST)/0.01))</f>
        <v>0</v>
      </c>
      <c r="DB5" s="80">
        <f>IF($E5="FX",$H5*'Sensis Vectors ALL'!DB5*(EXP($G5/100*VAR_CST)-1)/($H5*0.01),IF($E5&lt;&gt;"SPD",$H5*'Sensis Vectors ALL'!DB5*(EXP($G5/100*VAR_CST)-1)/0.01,'Sensis Vectors ALL'!DB5*($G5*VAR_CST)/0.01))</f>
        <v>0</v>
      </c>
      <c r="DC5" s="80">
        <f>IF($E5="FX",$H5*'Sensis Vectors ALL'!DC5*(EXP($G5/100*VAR_CST)-1)/($H5*0.01),IF($E5&lt;&gt;"SPD",$H5*'Sensis Vectors ALL'!DC5*(EXP($G5/100*VAR_CST)-1)/0.01,'Sensis Vectors ALL'!DC5*($G5*VAR_CST)/0.01))</f>
        <v>0</v>
      </c>
      <c r="DD5" s="80">
        <f>IF($E5="FX",$H5*'Sensis Vectors ALL'!DD5*(EXP($G5/100*VAR_CST)-1)/($H5*0.01),IF($E5&lt;&gt;"SPD",$H5*'Sensis Vectors ALL'!DD5*(EXP($G5/100*VAR_CST)-1)/0.01,'Sensis Vectors ALL'!DD5*($G5*VAR_CST)/0.01))</f>
        <v>0</v>
      </c>
      <c r="DE5" s="80">
        <f>IF($E5="FX",$H5*'Sensis Vectors ALL'!DE5*(EXP($G5/100*VAR_CST)-1)/($H5*0.01),IF($E5&lt;&gt;"SPD",$H5*'Sensis Vectors ALL'!DE5*(EXP($G5/100*VAR_CST)-1)/0.01,'Sensis Vectors ALL'!DE5*($G5*VAR_CST)/0.01))</f>
        <v>0</v>
      </c>
      <c r="DF5" s="80">
        <f>IF($E5="FX",$H5*'Sensis Vectors ALL'!DF5*(EXP($G5/100*VAR_CST)-1)/($H5*0.01),IF($E5&lt;&gt;"SPD",$H5*'Sensis Vectors ALL'!DF5*(EXP($G5/100*VAR_CST)-1)/0.01,'Sensis Vectors ALL'!DF5*($G5*VAR_CST)/0.01))</f>
        <v>0</v>
      </c>
      <c r="DG5" s="80">
        <f>IF($E5="FX",$H5*'Sensis Vectors ALL'!DG5*(EXP($G5/100*VAR_CST)-1)/($H5*0.01),IF($E5&lt;&gt;"SPD",$H5*'Sensis Vectors ALL'!DG5*(EXP($G5/100*VAR_CST)-1)/0.01,'Sensis Vectors ALL'!DG5*($G5*VAR_CST)/0.01))</f>
        <v>0</v>
      </c>
      <c r="DH5" s="80">
        <f>IF($E5="FX",$H5*'Sensis Vectors ALL'!DH5*(EXP($G5/100*VAR_CST)-1)/($H5*0.01),IF($E5&lt;&gt;"SPD",$H5*'Sensis Vectors ALL'!DH5*(EXP($G5/100*VAR_CST)-1)/0.01,'Sensis Vectors ALL'!DH5*($G5*VAR_CST)/0.01))</f>
        <v>0</v>
      </c>
      <c r="DI5" s="80">
        <f>IF($E5="FX",$H5*'Sensis Vectors ALL'!DI5*(EXP($G5/100*VAR_CST)-1)/($H5*0.01),IF($E5&lt;&gt;"SPD",$H5*'Sensis Vectors ALL'!DI5*(EXP($G5/100*VAR_CST)-1)/0.01,'Sensis Vectors ALL'!DI5*($G5*VAR_CST)/0.01))</f>
        <v>0</v>
      </c>
      <c r="DJ5" s="80">
        <f>IF($E5="FX",$H5*'Sensis Vectors ALL'!DJ5*(EXP($G5/100*VAR_CST)-1)/($H5*0.01),IF($E5&lt;&gt;"SPD",$H5*'Sensis Vectors ALL'!DJ5*(EXP($G5/100*VAR_CST)-1)/0.01,'Sensis Vectors ALL'!DJ5*($G5*VAR_CST)/0.01))</f>
        <v>0</v>
      </c>
      <c r="DK5" s="80">
        <f>IF($E5="FX",$H5*'Sensis Vectors ALL'!DK5*(EXP($G5/100*VAR_CST)-1)/($H5*0.01),IF($E5&lt;&gt;"SPD",$H5*'Sensis Vectors ALL'!DK5*(EXP($G5/100*VAR_CST)-1)/0.01,'Sensis Vectors ALL'!DK5*($G5*VAR_CST)/0.01))</f>
        <v>0</v>
      </c>
      <c r="DL5" s="80">
        <f>IF($E5="FX",$H5*'Sensis Vectors ALL'!DL5*(EXP($G5/100*VAR_CST)-1)/($H5*0.01),IF($E5&lt;&gt;"SPD",$H5*'Sensis Vectors ALL'!DL5*(EXP($G5/100*VAR_CST)-1)/0.01,'Sensis Vectors ALL'!DL5*($G5*VAR_CST)/0.01))</f>
        <v>0</v>
      </c>
      <c r="DM5" s="80">
        <f>IF($E5="FX",$H5*'Sensis Vectors ALL'!DM5*(EXP($G5/100*VAR_CST)-1)/($H5*0.01),IF($E5&lt;&gt;"SPD",$H5*'Sensis Vectors ALL'!DM5*(EXP($G5/100*VAR_CST)-1)/0.01,'Sensis Vectors ALL'!DM5*($G5*VAR_CST)/0.01))</f>
        <v>0</v>
      </c>
      <c r="DN5" s="80">
        <f>IF($E5="FX",$H5*'Sensis Vectors ALL'!DN5*(EXP($G5/100*VAR_CST)-1)/($H5*0.01),IF($E5&lt;&gt;"SPD",$H5*'Sensis Vectors ALL'!DN5*(EXP($G5/100*VAR_CST)-1)/0.01,'Sensis Vectors ALL'!DN5*($G5*VAR_CST)/0.01))</f>
        <v>0</v>
      </c>
      <c r="DO5" s="80">
        <f>IF($E5="FX",$H5*'Sensis Vectors ALL'!DO5*(EXP($G5/100*VAR_CST)-1)/($H5*0.01),IF($E5&lt;&gt;"SPD",$H5*'Sensis Vectors ALL'!DO5*(EXP($G5/100*VAR_CST)-1)/0.01,'Sensis Vectors ALL'!DO5*($G5*VAR_CST)/0.01))</f>
        <v>0</v>
      </c>
      <c r="DP5" s="80">
        <f>IF($E5="FX",$H5*'Sensis Vectors ALL'!DP5*(EXP($G5/100*VAR_CST)-1)/($H5*0.01),IF($E5&lt;&gt;"SPD",$H5*'Sensis Vectors ALL'!DP5*(EXP($G5/100*VAR_CST)-1)/0.01,'Sensis Vectors ALL'!DP5*($G5*VAR_CST)/0.01))</f>
        <v>0</v>
      </c>
      <c r="DQ5" s="80">
        <f>IF($E5="FX",$H5*'Sensis Vectors ALL'!DQ5*(EXP($G5/100*VAR_CST)-1)/($H5*0.01),IF($E5&lt;&gt;"SPD",$H5*'Sensis Vectors ALL'!DQ5*(EXP($G5/100*VAR_CST)-1)/0.01,'Sensis Vectors ALL'!DQ5*($G5*VAR_CST)/0.01))</f>
        <v>2.5471472919701109E-2</v>
      </c>
    </row>
    <row r="6" spans="1:121" x14ac:dyDescent="0.2">
      <c r="A6" s="60">
        <v>4</v>
      </c>
      <c r="B6" s="60" t="s">
        <v>18</v>
      </c>
      <c r="C6" s="60" t="s">
        <v>369</v>
      </c>
      <c r="D6" s="60" t="s">
        <v>525</v>
      </c>
      <c r="E6" s="60" t="s">
        <v>531</v>
      </c>
      <c r="F6" s="60" t="s">
        <v>13</v>
      </c>
      <c r="G6" s="60">
        <v>5.9708999999999998E-2</v>
      </c>
      <c r="H6" s="60">
        <v>-0.10199800000000001</v>
      </c>
      <c r="I6" s="80">
        <f>IF($E6="FX",$H6*'Sensis Vectors ALL'!I6*(EXP($G6/100*VAR_CST)-1)/($H6*0.01),IF($E6&lt;&gt;"SPD",$H6*'Sensis Vectors ALL'!I6*(EXP($G6/100*VAR_CST)-1)/0.01,'Sensis Vectors ALL'!I6*($G6*VAR_CST)/0.01))</f>
        <v>8.927029871844027E-3</v>
      </c>
      <c r="J6" s="80">
        <f>IF($E6="FX",$H6*'Sensis Vectors ALL'!J6*(EXP($G6/100*VAR_CST)-1)/($H6*0.01),IF($E6&lt;&gt;"SPD",$H6*'Sensis Vectors ALL'!J6*(EXP($G6/100*VAR_CST)-1)/0.01,'Sensis Vectors ALL'!J6*($G6*VAR_CST)/0.01))</f>
        <v>8.927029871844027E-3</v>
      </c>
      <c r="K6" s="80">
        <f>IF($E6="FX",$H6*'Sensis Vectors ALL'!K6*(EXP($G6/100*VAR_CST)-1)/($H6*0.01),IF($E6&lt;&gt;"SPD",$H6*'Sensis Vectors ALL'!K6*(EXP($G6/100*VAR_CST)-1)/0.01,'Sensis Vectors ALL'!K6*($G6*VAR_CST)/0.01))</f>
        <v>8.927029871844027E-3</v>
      </c>
      <c r="L6" s="80">
        <f>IF($E6="FX",$H6*'Sensis Vectors ALL'!L6*(EXP($G6/100*VAR_CST)-1)/($H6*0.01),IF($E6&lt;&gt;"SPD",$H6*'Sensis Vectors ALL'!L6*(EXP($G6/100*VAR_CST)-1)/0.01,'Sensis Vectors ALL'!L6*($G6*VAR_CST)/0.01))</f>
        <v>8.927029871844027E-3</v>
      </c>
      <c r="M6" s="80">
        <f>IF($E6="FX",$H6*'Sensis Vectors ALL'!M6*(EXP($G6/100*VAR_CST)-1)/($H6*0.01),IF($E6&lt;&gt;"SPD",$H6*'Sensis Vectors ALL'!M6*(EXP($G6/100*VAR_CST)-1)/0.01,'Sensis Vectors ALL'!M6*($G6*VAR_CST)/0.01))</f>
        <v>-1.958335295886136</v>
      </c>
      <c r="N6" s="80">
        <f>IF($E6="FX",$H6*'Sensis Vectors ALL'!N6*(EXP($G6/100*VAR_CST)-1)/($H6*0.01),IF($E6&lt;&gt;"SPD",$H6*'Sensis Vectors ALL'!N6*(EXP($G6/100*VAR_CST)-1)/0.01,'Sensis Vectors ALL'!N6*($G6*VAR_CST)/0.01))</f>
        <v>-1.9507118957733551</v>
      </c>
      <c r="O6" s="80">
        <f>IF($E6="FX",$H6*'Sensis Vectors ALL'!O6*(EXP($G6/100*VAR_CST)-1)/($H6*0.01),IF($E6&lt;&gt;"SPD",$H6*'Sensis Vectors ALL'!O6*(EXP($G6/100*VAR_CST)-1)/0.01,'Sensis Vectors ALL'!O6*($G6*VAR_CST)/0.01))</f>
        <v>0</v>
      </c>
      <c r="P6" s="80">
        <f>IF($E6="FX",$H6*'Sensis Vectors ALL'!P6*(EXP($G6/100*VAR_CST)-1)/($H6*0.01),IF($E6&lt;&gt;"SPD",$H6*'Sensis Vectors ALL'!P6*(EXP($G6/100*VAR_CST)-1)/0.01,'Sensis Vectors ALL'!P6*($G6*VAR_CST)/0.01))</f>
        <v>0</v>
      </c>
      <c r="Q6" s="80">
        <f>IF($E6="FX",$H6*'Sensis Vectors ALL'!Q6*(EXP($G6/100*VAR_CST)-1)/($H6*0.01),IF($E6&lt;&gt;"SPD",$H6*'Sensis Vectors ALL'!Q6*(EXP($G6/100*VAR_CST)-1)/0.01,'Sensis Vectors ALL'!Q6*($G6*VAR_CST)/0.01))</f>
        <v>0</v>
      </c>
      <c r="R6" s="80">
        <f>IF($E6="FX",$H6*'Sensis Vectors ALL'!R6*(EXP($G6/100*VAR_CST)-1)/($H6*0.01),IF($E6&lt;&gt;"SPD",$H6*'Sensis Vectors ALL'!R6*(EXP($G6/100*VAR_CST)-1)/0.01,'Sensis Vectors ALL'!R6*($G6*VAR_CST)/0.01))</f>
        <v>0</v>
      </c>
      <c r="S6" s="80">
        <f>IF($E6="FX",$H6*'Sensis Vectors ALL'!S6*(EXP($G6/100*VAR_CST)-1)/($H6*0.01),IF($E6&lt;&gt;"SPD",$H6*'Sensis Vectors ALL'!S6*(EXP($G6/100*VAR_CST)-1)/0.01,'Sensis Vectors ALL'!S6*($G6*VAR_CST)/0.01))</f>
        <v>-0.38219023762438759</v>
      </c>
      <c r="T6" s="80">
        <f>IF($E6="FX",$H6*'Sensis Vectors ALL'!T6*(EXP($G6/100*VAR_CST)-1)/($H6*0.01),IF($E6&lt;&gt;"SPD",$H6*'Sensis Vectors ALL'!T6*(EXP($G6/100*VAR_CST)-1)/0.01,'Sensis Vectors ALL'!T6*($G6*VAR_CST)/0.01))</f>
        <v>-0.38219023762438759</v>
      </c>
      <c r="U6" s="80">
        <f>IF($E6="FX",$H6*'Sensis Vectors ALL'!U6*(EXP($G6/100*VAR_CST)-1)/($H6*0.01),IF($E6&lt;&gt;"SPD",$H6*'Sensis Vectors ALL'!U6*(EXP($G6/100*VAR_CST)-1)/0.01,'Sensis Vectors ALL'!U6*($G6*VAR_CST)/0.01))</f>
        <v>0</v>
      </c>
      <c r="V6" s="80">
        <f>IF($E6="FX",$H6*'Sensis Vectors ALL'!V6*(EXP($G6/100*VAR_CST)-1)/($H6*0.01),IF($E6&lt;&gt;"SPD",$H6*'Sensis Vectors ALL'!V6*(EXP($G6/100*VAR_CST)-1)/0.01,'Sensis Vectors ALL'!V6*($G6*VAR_CST)/0.01))</f>
        <v>0</v>
      </c>
      <c r="W6" s="80">
        <f>IF($E6="FX",$H6*'Sensis Vectors ALL'!W6*(EXP($G6/100*VAR_CST)-1)/($H6*0.01),IF($E6&lt;&gt;"SPD",$H6*'Sensis Vectors ALL'!W6*(EXP($G6/100*VAR_CST)-1)/0.01,'Sensis Vectors ALL'!W6*($G6*VAR_CST)/0.01))</f>
        <v>-0.1157679905602568</v>
      </c>
      <c r="X6" s="80">
        <f>IF($E6="FX",$H6*'Sensis Vectors ALL'!X6*(EXP($G6/100*VAR_CST)-1)/($H6*0.01),IF($E6&lt;&gt;"SPD",$H6*'Sensis Vectors ALL'!X6*(EXP($G6/100*VAR_CST)-1)/0.01,'Sensis Vectors ALL'!X6*($G6*VAR_CST)/0.01))</f>
        <v>0</v>
      </c>
      <c r="Y6" s="80">
        <f>IF($E6="FX",$H6*'Sensis Vectors ALL'!Y6*(EXP($G6/100*VAR_CST)-1)/($H6*0.01),IF($E6&lt;&gt;"SPD",$H6*'Sensis Vectors ALL'!Y6*(EXP($G6/100*VAR_CST)-1)/0.01,'Sensis Vectors ALL'!Y6*($G6*VAR_CST)/0.01))</f>
        <v>-0.23405822130652654</v>
      </c>
      <c r="Z6" s="80">
        <f>IF($E6="FX",$H6*'Sensis Vectors ALL'!Z6*(EXP($G6/100*VAR_CST)-1)/($H6*0.01),IF($E6&lt;&gt;"SPD",$H6*'Sensis Vectors ALL'!Z6*(EXP($G6/100*VAR_CST)-1)/0.01,'Sensis Vectors ALL'!Z6*($G6*VAR_CST)/0.01))</f>
        <v>-1.4527536675887107</v>
      </c>
      <c r="AA6" s="80">
        <f>IF($E6="FX",$H6*'Sensis Vectors ALL'!AA6*(EXP($G6/100*VAR_CST)-1)/($H6*0.01),IF($E6&lt;&gt;"SPD",$H6*'Sensis Vectors ALL'!AA6*(EXP($G6/100*VAR_CST)-1)/0.01,'Sensis Vectors ALL'!AA6*($G6*VAR_CST)/0.01))</f>
        <v>-1.0418552354875694</v>
      </c>
      <c r="AB6" s="80">
        <f>IF($E6="FX",$H6*'Sensis Vectors ALL'!AB6*(EXP($G6/100*VAR_CST)-1)/($H6*0.01),IF($E6&lt;&gt;"SPD",$H6*'Sensis Vectors ALL'!AB6*(EXP($G6/100*VAR_CST)-1)/0.01,'Sensis Vectors ALL'!AB6*($G6*VAR_CST)/0.01))</f>
        <v>-0.41089843210114158</v>
      </c>
      <c r="AC6" s="80">
        <f>IF($E6="FX",$H6*'Sensis Vectors ALL'!AC6*(EXP($G6/100*VAR_CST)-1)/($H6*0.01),IF($E6&lt;&gt;"SPD",$H6*'Sensis Vectors ALL'!AC6*(EXP($G6/100*VAR_CST)-1)/0.01,'Sensis Vectors ALL'!AC6*($G6*VAR_CST)/0.01))</f>
        <v>0</v>
      </c>
      <c r="AD6" s="80">
        <f>IF($E6="FX",$H6*'Sensis Vectors ALL'!AD6*(EXP($G6/100*VAR_CST)-1)/($H6*0.01),IF($E6&lt;&gt;"SPD",$H6*'Sensis Vectors ALL'!AD6*(EXP($G6/100*VAR_CST)-1)/0.01,'Sensis Vectors ALL'!AD6*($G6*VAR_CST)/0.01))</f>
        <v>0</v>
      </c>
      <c r="AE6" s="80">
        <f>IF($E6="FX",$H6*'Sensis Vectors ALL'!AE6*(EXP($G6/100*VAR_CST)-1)/($H6*0.01),IF($E6&lt;&gt;"SPD",$H6*'Sensis Vectors ALL'!AE6*(EXP($G6/100*VAR_CST)-1)/0.01,'Sensis Vectors ALL'!AE6*($G6*VAR_CST)/0.01))</f>
        <v>0</v>
      </c>
      <c r="AF6" s="80">
        <f>IF($E6="FX",$H6*'Sensis Vectors ALL'!AF6*(EXP($G6/100*VAR_CST)-1)/($H6*0.01),IF($E6&lt;&gt;"SPD",$H6*'Sensis Vectors ALL'!AF6*(EXP($G6/100*VAR_CST)-1)/0.01,'Sensis Vectors ALL'!AF6*($G6*VAR_CST)/0.01))</f>
        <v>0</v>
      </c>
      <c r="AG6" s="80">
        <f>IF($E6="FX",$H6*'Sensis Vectors ALL'!AG6*(EXP($G6/100*VAR_CST)-1)/($H6*0.01),IF($E6&lt;&gt;"SPD",$H6*'Sensis Vectors ALL'!AG6*(EXP($G6/100*VAR_CST)-1)/0.01,'Sensis Vectors ALL'!AG6*($G6*VAR_CST)/0.01))</f>
        <v>0</v>
      </c>
      <c r="AH6" s="80">
        <f>IF($E6="FX",$H6*'Sensis Vectors ALL'!AH6*(EXP($G6/100*VAR_CST)-1)/($H6*0.01),IF($E6&lt;&gt;"SPD",$H6*'Sensis Vectors ALL'!AH6*(EXP($G6/100*VAR_CST)-1)/0.01,'Sensis Vectors ALL'!AH6*($G6*VAR_CST)/0.01))</f>
        <v>0</v>
      </c>
      <c r="AI6" s="80">
        <f>IF($E6="FX",$H6*'Sensis Vectors ALL'!AI6*(EXP($G6/100*VAR_CST)-1)/($H6*0.01),IF($E6&lt;&gt;"SPD",$H6*'Sensis Vectors ALL'!AI6*(EXP($G6/100*VAR_CST)-1)/0.01,'Sensis Vectors ALL'!AI6*($G6*VAR_CST)/0.01))</f>
        <v>0</v>
      </c>
      <c r="AJ6" s="80">
        <f>IF($E6="FX",$H6*'Sensis Vectors ALL'!AJ6*(EXP($G6/100*VAR_CST)-1)/($H6*0.01),IF($E6&lt;&gt;"SPD",$H6*'Sensis Vectors ALL'!AJ6*(EXP($G6/100*VAR_CST)-1)/0.01,'Sensis Vectors ALL'!AJ6*($G6*VAR_CST)/0.01))</f>
        <v>0</v>
      </c>
      <c r="AK6" s="80">
        <f>IF($E6="FX",$H6*'Sensis Vectors ALL'!AK6*(EXP($G6/100*VAR_CST)-1)/($H6*0.01),IF($E6&lt;&gt;"SPD",$H6*'Sensis Vectors ALL'!AK6*(EXP($G6/100*VAR_CST)-1)/0.01,'Sensis Vectors ALL'!AK6*($G6*VAR_CST)/0.01))</f>
        <v>0</v>
      </c>
      <c r="AL6" s="80">
        <f>IF($E6="FX",$H6*'Sensis Vectors ALL'!AL6*(EXP($G6/100*VAR_CST)-1)/($H6*0.01),IF($E6&lt;&gt;"SPD",$H6*'Sensis Vectors ALL'!AL6*(EXP($G6/100*VAR_CST)-1)/0.01,'Sensis Vectors ALL'!AL6*($G6*VAR_CST)/0.01))</f>
        <v>0</v>
      </c>
      <c r="AM6" s="80">
        <f>IF($E6="FX",$H6*'Sensis Vectors ALL'!AM6*(EXP($G6/100*VAR_CST)-1)/($H6*0.01),IF($E6&lt;&gt;"SPD",$H6*'Sensis Vectors ALL'!AM6*(EXP($G6/100*VAR_CST)-1)/0.01,'Sensis Vectors ALL'!AM6*($G6*VAR_CST)/0.01))</f>
        <v>0</v>
      </c>
      <c r="AN6" s="80">
        <f>IF($E6="FX",$H6*'Sensis Vectors ALL'!AN6*(EXP($G6/100*VAR_CST)-1)/($H6*0.01),IF($E6&lt;&gt;"SPD",$H6*'Sensis Vectors ALL'!AN6*(EXP($G6/100*VAR_CST)-1)/0.01,'Sensis Vectors ALL'!AN6*($G6*VAR_CST)/0.01))</f>
        <v>0</v>
      </c>
      <c r="AO6" s="80">
        <f>IF($E6="FX",$H6*'Sensis Vectors ALL'!AO6*(EXP($G6/100*VAR_CST)-1)/($H6*0.01),IF($E6&lt;&gt;"SPD",$H6*'Sensis Vectors ALL'!AO6*(EXP($G6/100*VAR_CST)-1)/0.01,'Sensis Vectors ALL'!AO6*($G6*VAR_CST)/0.01))</f>
        <v>0</v>
      </c>
      <c r="AP6" s="80">
        <f>IF($E6="FX",$H6*'Sensis Vectors ALL'!AP6*(EXP($G6/100*VAR_CST)-1)/($H6*0.01),IF($E6&lt;&gt;"SPD",$H6*'Sensis Vectors ALL'!AP6*(EXP($G6/100*VAR_CST)-1)/0.01,'Sensis Vectors ALL'!AP6*($G6*VAR_CST)/0.01))</f>
        <v>0</v>
      </c>
      <c r="AQ6" s="80">
        <f>IF($E6="FX",$H6*'Sensis Vectors ALL'!AQ6*(EXP($G6/100*VAR_CST)-1)/($H6*0.01),IF($E6&lt;&gt;"SPD",$H6*'Sensis Vectors ALL'!AQ6*(EXP($G6/100*VAR_CST)-1)/0.01,'Sensis Vectors ALL'!AQ6*($G6*VAR_CST)/0.01))</f>
        <v>0</v>
      </c>
      <c r="AR6" s="80">
        <f>IF($E6="FX",$H6*'Sensis Vectors ALL'!AR6*(EXP($G6/100*VAR_CST)-1)/($H6*0.01),IF($E6&lt;&gt;"SPD",$H6*'Sensis Vectors ALL'!AR6*(EXP($G6/100*VAR_CST)-1)/0.01,'Sensis Vectors ALL'!AR6*($G6*VAR_CST)/0.01))</f>
        <v>-7.6234001127806804E-3</v>
      </c>
      <c r="AS6" s="80">
        <f>IF($E6="FX",$H6*'Sensis Vectors ALL'!AS6*(EXP($G6/100*VAR_CST)-1)/($H6*0.01),IF($E6&lt;&gt;"SPD",$H6*'Sensis Vectors ALL'!AS6*(EXP($G6/100*VAR_CST)-1)/0.01,'Sensis Vectors ALL'!AS6*($G6*VAR_CST)/0.01))</f>
        <v>0</v>
      </c>
      <c r="AT6" s="80">
        <f>IF($E6="FX",$H6*'Sensis Vectors ALL'!AT6*(EXP($G6/100*VAR_CST)-1)/($H6*0.01),IF($E6&lt;&gt;"SPD",$H6*'Sensis Vectors ALL'!AT6*(EXP($G6/100*VAR_CST)-1)/0.01,'Sensis Vectors ALL'!AT6*($G6*VAR_CST)/0.01))</f>
        <v>0</v>
      </c>
      <c r="AU6" s="80">
        <f>IF($E6="FX",$H6*'Sensis Vectors ALL'!AU6*(EXP($G6/100*VAR_CST)-1)/($H6*0.01),IF($E6&lt;&gt;"SPD",$H6*'Sensis Vectors ALL'!AU6*(EXP($G6/100*VAR_CST)-1)/0.01,'Sensis Vectors ALL'!AU6*($G6*VAR_CST)/0.01))</f>
        <v>0</v>
      </c>
      <c r="AV6" s="80">
        <f>IF($E6="FX",$H6*'Sensis Vectors ALL'!AV6*(EXP($G6/100*VAR_CST)-1)/($H6*0.01),IF($E6&lt;&gt;"SPD",$H6*'Sensis Vectors ALL'!AV6*(EXP($G6/100*VAR_CST)-1)/0.01,'Sensis Vectors ALL'!AV6*($G6*VAR_CST)/0.01))</f>
        <v>0</v>
      </c>
      <c r="AW6" s="80">
        <f>IF($E6="FX",$H6*'Sensis Vectors ALL'!AW6*(EXP($G6/100*VAR_CST)-1)/($H6*0.01),IF($E6&lt;&gt;"SPD",$H6*'Sensis Vectors ALL'!AW6*(EXP($G6/100*VAR_CST)-1)/0.01,'Sensis Vectors ALL'!AW6*($G6*VAR_CST)/0.01))</f>
        <v>0</v>
      </c>
      <c r="AX6" s="80">
        <f>IF($E6="FX",$H6*'Sensis Vectors ALL'!AX6*(EXP($G6/100*VAR_CST)-1)/($H6*0.01),IF($E6&lt;&gt;"SPD",$H6*'Sensis Vectors ALL'!AX6*(EXP($G6/100*VAR_CST)-1)/0.01,'Sensis Vectors ALL'!AX6*($G6*VAR_CST)/0.01))</f>
        <v>0</v>
      </c>
      <c r="AY6" s="80">
        <f>IF($E6="FX",$H6*'Sensis Vectors ALL'!AY6*(EXP($G6/100*VAR_CST)-1)/($H6*0.01),IF($E6&lt;&gt;"SPD",$H6*'Sensis Vectors ALL'!AY6*(EXP($G6/100*VAR_CST)-1)/0.01,'Sensis Vectors ALL'!AY6*($G6*VAR_CST)/0.01))</f>
        <v>-7.6234001127806804E-3</v>
      </c>
      <c r="AZ6" s="80">
        <f>IF($E6="FX",$H6*'Sensis Vectors ALL'!AZ6*(EXP($G6/100*VAR_CST)-1)/($H6*0.01),IF($E6&lt;&gt;"SPD",$H6*'Sensis Vectors ALL'!AZ6*(EXP($G6/100*VAR_CST)-1)/0.01,'Sensis Vectors ALL'!AZ6*($G6*VAR_CST)/0.01))</f>
        <v>-7.6234001127806804E-3</v>
      </c>
      <c r="BA6" s="80">
        <f>IF($E6="FX",$H6*'Sensis Vectors ALL'!BA6*(EXP($G6/100*VAR_CST)-1)/($H6*0.01),IF($E6&lt;&gt;"SPD",$H6*'Sensis Vectors ALL'!BA6*(EXP($G6/100*VAR_CST)-1)/0.01,'Sensis Vectors ALL'!BA6*($G6*VAR_CST)/0.01))</f>
        <v>0</v>
      </c>
      <c r="BB6" s="80">
        <f>IF($E6="FX",$H6*'Sensis Vectors ALL'!BB6*(EXP($G6/100*VAR_CST)-1)/($H6*0.01),IF($E6&lt;&gt;"SPD",$H6*'Sensis Vectors ALL'!BB6*(EXP($G6/100*VAR_CST)-1)/0.01,'Sensis Vectors ALL'!BB6*($G6*VAR_CST)/0.01))</f>
        <v>0</v>
      </c>
      <c r="BC6" s="80">
        <f>IF($E6="FX",$H6*'Sensis Vectors ALL'!BC6*(EXP($G6/100*VAR_CST)-1)/($H6*0.01),IF($E6&lt;&gt;"SPD",$H6*'Sensis Vectors ALL'!BC6*(EXP($G6/100*VAR_CST)-1)/0.01,'Sensis Vectors ALL'!BC6*($G6*VAR_CST)/0.01))</f>
        <v>0</v>
      </c>
      <c r="BD6" s="80">
        <f>IF($E6="FX",$H6*'Sensis Vectors ALL'!BD6*(EXP($G6/100*VAR_CST)-1)/($H6*0.01),IF($E6&lt;&gt;"SPD",$H6*'Sensis Vectors ALL'!BD6*(EXP($G6/100*VAR_CST)-1)/0.01,'Sensis Vectors ALL'!BD6*($G6*VAR_CST)/0.01))</f>
        <v>1.9672623257579802</v>
      </c>
      <c r="BE6" s="80">
        <f>IF($E6="FX",$H6*'Sensis Vectors ALL'!BE6*(EXP($G6/100*VAR_CST)-1)/($H6*0.01),IF($E6&lt;&gt;"SPD",$H6*'Sensis Vectors ALL'!BE6*(EXP($G6/100*VAR_CST)-1)/0.01,'Sensis Vectors ALL'!BE6*($G6*VAR_CST)/0.01))</f>
        <v>0</v>
      </c>
      <c r="BF6" s="80">
        <f>IF($E6="FX",$H6*'Sensis Vectors ALL'!BF6*(EXP($G6/100*VAR_CST)-1)/($H6*0.01),IF($E6&lt;&gt;"SPD",$H6*'Sensis Vectors ALL'!BF6*(EXP($G6/100*VAR_CST)-1)/0.01,'Sensis Vectors ALL'!BF6*($G6*VAR_CST)/0.01))</f>
        <v>0</v>
      </c>
      <c r="BG6" s="80">
        <f>IF($E6="FX",$H6*'Sensis Vectors ALL'!BG6*(EXP($G6/100*VAR_CST)-1)/($H6*0.01),IF($E6&lt;&gt;"SPD",$H6*'Sensis Vectors ALL'!BG6*(EXP($G6/100*VAR_CST)-1)/0.01,'Sensis Vectors ALL'!BG6*($G6*VAR_CST)/0.01))</f>
        <v>0</v>
      </c>
      <c r="BH6" s="80">
        <f>IF($E6="FX",$H6*'Sensis Vectors ALL'!BH6*(EXP($G6/100*VAR_CST)-1)/($H6*0.01),IF($E6&lt;&gt;"SPD",$H6*'Sensis Vectors ALL'!BH6*(EXP($G6/100*VAR_CST)-1)/0.01,'Sensis Vectors ALL'!BH6*($G6*VAR_CST)/0.01))</f>
        <v>0</v>
      </c>
      <c r="BI6" s="80">
        <f>IF($E6="FX",$H6*'Sensis Vectors ALL'!BI6*(EXP($G6/100*VAR_CST)-1)/($H6*0.01),IF($E6&lt;&gt;"SPD",$H6*'Sensis Vectors ALL'!BI6*(EXP($G6/100*VAR_CST)-1)/0.01,'Sensis Vectors ALL'!BI6*($G6*VAR_CST)/0.01))</f>
        <v>0</v>
      </c>
      <c r="BJ6" s="80">
        <f>IF($E6="FX",$H6*'Sensis Vectors ALL'!BJ6*(EXP($G6/100*VAR_CST)-1)/($H6*0.01),IF($E6&lt;&gt;"SPD",$H6*'Sensis Vectors ALL'!BJ6*(EXP($G6/100*VAR_CST)-1)/0.01,'Sensis Vectors ALL'!BJ6*($G6*VAR_CST)/0.01))</f>
        <v>0</v>
      </c>
      <c r="BK6" s="80">
        <f>IF($E6="FX",$H6*'Sensis Vectors ALL'!BK6*(EXP($G6/100*VAR_CST)-1)/($H6*0.01),IF($E6&lt;&gt;"SPD",$H6*'Sensis Vectors ALL'!BK6*(EXP($G6/100*VAR_CST)-1)/0.01,'Sensis Vectors ALL'!BK6*($G6*VAR_CST)/0.01))</f>
        <v>0</v>
      </c>
      <c r="BL6" s="80">
        <f>IF($E6="FX",$H6*'Sensis Vectors ALL'!BL6*(EXP($G6/100*VAR_CST)-1)/($H6*0.01),IF($E6&lt;&gt;"SPD",$H6*'Sensis Vectors ALL'!BL6*(EXP($G6/100*VAR_CST)-1)/0.01,'Sensis Vectors ALL'!BL6*($G6*VAR_CST)/0.01))</f>
        <v>1.9672623257579802</v>
      </c>
      <c r="BM6" s="80">
        <f>IF($E6="FX",$H6*'Sensis Vectors ALL'!BM6*(EXP($G6/100*VAR_CST)-1)/($H6*0.01),IF($E6&lt;&gt;"SPD",$H6*'Sensis Vectors ALL'!BM6*(EXP($G6/100*VAR_CST)-1)/0.01,'Sensis Vectors ALL'!BM6*($G6*VAR_CST)/0.01))</f>
        <v>0.74800008392837647</v>
      </c>
      <c r="BN6" s="80">
        <f>IF($E6="FX",$H6*'Sensis Vectors ALL'!BN6*(EXP($G6/100*VAR_CST)-1)/($H6*0.01),IF($E6&lt;&gt;"SPD",$H6*'Sensis Vectors ALL'!BN6*(EXP($G6/100*VAR_CST)-1)/0.01,'Sensis Vectors ALL'!BN6*($G6*VAR_CST)/0.01))</f>
        <v>0.74800008392837647</v>
      </c>
      <c r="BO6" s="80">
        <f>IF($E6="FX",$H6*'Sensis Vectors ALL'!BO6*(EXP($G6/100*VAR_CST)-1)/($H6*0.01),IF($E6&lt;&gt;"SPD",$H6*'Sensis Vectors ALL'!BO6*(EXP($G6/100*VAR_CST)-1)/0.01,'Sensis Vectors ALL'!BO6*($G6*VAR_CST)/0.01))</f>
        <v>0</v>
      </c>
      <c r="BP6" s="80">
        <f>IF($E6="FX",$H6*'Sensis Vectors ALL'!BP6*(EXP($G6/100*VAR_CST)-1)/($H6*0.01),IF($E6&lt;&gt;"SPD",$H6*'Sensis Vectors ALL'!BP6*(EXP($G6/100*VAR_CST)-1)/0.01,'Sensis Vectors ALL'!BP6*($G6*VAR_CST)/0.01))</f>
        <v>0</v>
      </c>
      <c r="BQ6" s="80">
        <f>IF($E6="FX",$H6*'Sensis Vectors ALL'!BQ6*(EXP($G6/100*VAR_CST)-1)/($H6*0.01),IF($E6&lt;&gt;"SPD",$H6*'Sensis Vectors ALL'!BQ6*(EXP($G6/100*VAR_CST)-1)/0.01,'Sensis Vectors ALL'!BQ6*($G6*VAR_CST)/0.01))</f>
        <v>0</v>
      </c>
      <c r="BR6" s="80">
        <f>IF($E6="FX",$H6*'Sensis Vectors ALL'!BR6*(EXP($G6/100*VAR_CST)-1)/($H6*0.01),IF($E6&lt;&gt;"SPD",$H6*'Sensis Vectors ALL'!BR6*(EXP($G6/100*VAR_CST)-1)/0.01,'Sensis Vectors ALL'!BR6*($G6*VAR_CST)/0.01))</f>
        <v>0</v>
      </c>
      <c r="BS6" s="80">
        <f>IF($E6="FX",$H6*'Sensis Vectors ALL'!BS6*(EXP($G6/100*VAR_CST)-1)/($H6*0.01),IF($E6&lt;&gt;"SPD",$H6*'Sensis Vectors ALL'!BS6*(EXP($G6/100*VAR_CST)-1)/0.01,'Sensis Vectors ALL'!BS6*($G6*VAR_CST)/0.01))</f>
        <v>0</v>
      </c>
      <c r="BT6" s="80">
        <f>IF($E6="FX",$H6*'Sensis Vectors ALL'!BT6*(EXP($G6/100*VAR_CST)-1)/($H6*0.01),IF($E6&lt;&gt;"SPD",$H6*'Sensis Vectors ALL'!BT6*(EXP($G6/100*VAR_CST)-1)/0.01,'Sensis Vectors ALL'!BT6*($G6*VAR_CST)/0.01))</f>
        <v>0</v>
      </c>
      <c r="BU6" s="80">
        <f>IF($E6="FX",$H6*'Sensis Vectors ALL'!BU6*(EXP($G6/100*VAR_CST)-1)/($H6*0.01),IF($E6&lt;&gt;"SPD",$H6*'Sensis Vectors ALL'!BU6*(EXP($G6/100*VAR_CST)-1)/0.01,'Sensis Vectors ALL'!BU6*($G6*VAR_CST)/0.01))</f>
        <v>0</v>
      </c>
      <c r="BV6" s="80">
        <f>IF($E6="FX",$H6*'Sensis Vectors ALL'!BV6*(EXP($G6/100*VAR_CST)-1)/($H6*0.01),IF($E6&lt;&gt;"SPD",$H6*'Sensis Vectors ALL'!BV6*(EXP($G6/100*VAR_CST)-1)/0.01,'Sensis Vectors ALL'!BV6*($G6*VAR_CST)/0.01))</f>
        <v>1.587565988542234</v>
      </c>
      <c r="BW6" s="80">
        <f>IF($E6="FX",$H6*'Sensis Vectors ALL'!BW6*(EXP($G6/100*VAR_CST)-1)/($H6*0.01),IF($E6&lt;&gt;"SPD",$H6*'Sensis Vectors ALL'!BW6*(EXP($G6/100*VAR_CST)-1)/0.01,'Sensis Vectors ALL'!BW6*($G6*VAR_CST)/0.01))</f>
        <v>1.587565988542234</v>
      </c>
      <c r="BX6" s="80">
        <f>IF($E6="FX",$H6*'Sensis Vectors ALL'!BX6*(EXP($G6/100*VAR_CST)-1)/($H6*0.01),IF($E6&lt;&gt;"SPD",$H6*'Sensis Vectors ALL'!BX6*(EXP($G6/100*VAR_CST)-1)/0.01,'Sensis Vectors ALL'!BX6*($G6*VAR_CST)/0.01))</f>
        <v>0</v>
      </c>
      <c r="BY6" s="80">
        <f>IF($E6="FX",$H6*'Sensis Vectors ALL'!BY6*(EXP($G6/100*VAR_CST)-1)/($H6*0.01),IF($E6&lt;&gt;"SPD",$H6*'Sensis Vectors ALL'!BY6*(EXP($G6/100*VAR_CST)-1)/0.01,'Sensis Vectors ALL'!BY6*($G6*VAR_CST)/0.01))</f>
        <v>-0.11066683063348905</v>
      </c>
      <c r="BZ6" s="80">
        <f>IF($E6="FX",$H6*'Sensis Vectors ALL'!BZ6*(EXP($G6/100*VAR_CST)-1)/($H6*0.01),IF($E6&lt;&gt;"SPD",$H6*'Sensis Vectors ALL'!BZ6*(EXP($G6/100*VAR_CST)-1)/0.01,'Sensis Vectors ALL'!BZ6*($G6*VAR_CST)/0.01))</f>
        <v>-0.11066683063348905</v>
      </c>
      <c r="CA6" s="80">
        <f>IF($E6="FX",$H6*'Sensis Vectors ALL'!CA6*(EXP($G6/100*VAR_CST)-1)/($H6*0.01),IF($E6&lt;&gt;"SPD",$H6*'Sensis Vectors ALL'!CA6*(EXP($G6/100*VAR_CST)-1)/0.01,'Sensis Vectors ALL'!CA6*($G6*VAR_CST)/0.01))</f>
        <v>0</v>
      </c>
      <c r="CB6" s="80">
        <f>IF($E6="FX",$H6*'Sensis Vectors ALL'!CB6*(EXP($G6/100*VAR_CST)-1)/($H6*0.01),IF($E6&lt;&gt;"SPD",$H6*'Sensis Vectors ALL'!CB6*(EXP($G6/100*VAR_CST)-1)/0.01,'Sensis Vectors ALL'!CB6*($G6*VAR_CST)/0.01))</f>
        <v>5.0218085501291317E-2</v>
      </c>
      <c r="CC6" s="80">
        <f>IF($E6="FX",$H6*'Sensis Vectors ALL'!CC6*(EXP($G6/100*VAR_CST)-1)/($H6*0.01),IF($E6&lt;&gt;"SPD",$H6*'Sensis Vectors ALL'!CC6*(EXP($G6/100*VAR_CST)-1)/0.01,'Sensis Vectors ALL'!CC6*($G6*VAR_CST)/0.01))</f>
        <v>5.0218085501291317E-2</v>
      </c>
      <c r="CD6" s="80">
        <f>IF($E6="FX",$H6*'Sensis Vectors ALL'!CD6*(EXP($G6/100*VAR_CST)-1)/($H6*0.01),IF($E6&lt;&gt;"SPD",$H6*'Sensis Vectors ALL'!CD6*(EXP($G6/100*VAR_CST)-1)/0.01,'Sensis Vectors ALL'!CD6*($G6*VAR_CST)/0.01))</f>
        <v>0</v>
      </c>
      <c r="CE6" s="80">
        <f>IF($E6="FX",$H6*'Sensis Vectors ALL'!CE6*(EXP($G6/100*VAR_CST)-1)/($H6*0.01),IF($E6&lt;&gt;"SPD",$H6*'Sensis Vectors ALL'!CE6*(EXP($G6/100*VAR_CST)-1)/0.01,'Sensis Vectors ALL'!CE6*($G6*VAR_CST)/0.01))</f>
        <v>0</v>
      </c>
      <c r="CF6" s="80">
        <f>IF($E6="FX",$H6*'Sensis Vectors ALL'!CF6*(EXP($G6/100*VAR_CST)-1)/($H6*0.01),IF($E6&lt;&gt;"SPD",$H6*'Sensis Vectors ALL'!CF6*(EXP($G6/100*VAR_CST)-1)/0.01,'Sensis Vectors ALL'!CF6*($G6*VAR_CST)/0.01))</f>
        <v>0</v>
      </c>
      <c r="CG6" s="80">
        <f>IF($E6="FX",$H6*'Sensis Vectors ALL'!CG6*(EXP($G6/100*VAR_CST)-1)/($H6*0.01),IF($E6&lt;&gt;"SPD",$H6*'Sensis Vectors ALL'!CG6*(EXP($G6/100*VAR_CST)-1)/0.01,'Sensis Vectors ALL'!CG6*($G6*VAR_CST)/0.01))</f>
        <v>0</v>
      </c>
      <c r="CH6" s="80">
        <f>IF($E6="FX",$H6*'Sensis Vectors ALL'!CH6*(EXP($G6/100*VAR_CST)-1)/($H6*0.01),IF($E6&lt;&gt;"SPD",$H6*'Sensis Vectors ALL'!CH6*(EXP($G6/100*VAR_CST)-1)/0.01,'Sensis Vectors ALL'!CH6*($G6*VAR_CST)/0.01))</f>
        <v>0</v>
      </c>
      <c r="CI6" s="80">
        <f>IF($E6="FX",$H6*'Sensis Vectors ALL'!CI6*(EXP($G6/100*VAR_CST)-1)/($H6*0.01),IF($E6&lt;&gt;"SPD",$H6*'Sensis Vectors ALL'!CI6*(EXP($G6/100*VAR_CST)-1)/0.01,'Sensis Vectors ALL'!CI6*($G6*VAR_CST)/0.01))</f>
        <v>0</v>
      </c>
      <c r="CJ6" s="80">
        <f>IF($E6="FX",$H6*'Sensis Vectors ALL'!CJ6*(EXP($G6/100*VAR_CST)-1)/($H6*0.01),IF($E6&lt;&gt;"SPD",$H6*'Sensis Vectors ALL'!CJ6*(EXP($G6/100*VAR_CST)-1)/0.01,'Sensis Vectors ALL'!CJ6*($G6*VAR_CST)/0.01))</f>
        <v>0</v>
      </c>
      <c r="CK6" s="80">
        <f>IF($E6="FX",$H6*'Sensis Vectors ALL'!CK6*(EXP($G6/100*VAR_CST)-1)/($H6*0.01),IF($E6&lt;&gt;"SPD",$H6*'Sensis Vectors ALL'!CK6*(EXP($G6/100*VAR_CST)-1)/0.01,'Sensis Vectors ALL'!CK6*($G6*VAR_CST)/0.01))</f>
        <v>-0.30785500158043316</v>
      </c>
      <c r="CL6" s="80">
        <f>IF($E6="FX",$H6*'Sensis Vectors ALL'!CL6*(EXP($G6/100*VAR_CST)-1)/($H6*0.01),IF($E6&lt;&gt;"SPD",$H6*'Sensis Vectors ALL'!CL6*(EXP($G6/100*VAR_CST)-1)/0.01,'Sensis Vectors ALL'!CL6*($G6*VAR_CST)/0.01))</f>
        <v>-0.30785500158043316</v>
      </c>
      <c r="CM6" s="80">
        <f>IF($E6="FX",$H6*'Sensis Vectors ALL'!CM6*(EXP($G6/100*VAR_CST)-1)/($H6*0.01),IF($E6&lt;&gt;"SPD",$H6*'Sensis Vectors ALL'!CM6*(EXP($G6/100*VAR_CST)-1)/0.01,'Sensis Vectors ALL'!CM6*($G6*VAR_CST)/0.01))</f>
        <v>0</v>
      </c>
      <c r="CN6" s="80">
        <f>IF($E6="FX",$H6*'Sensis Vectors ALL'!CN6*(EXP($G6/100*VAR_CST)-1)/($H6*0.01),IF($E6&lt;&gt;"SPD",$H6*'Sensis Vectors ALL'!CN6*(EXP($G6/100*VAR_CST)-1)/0.01,'Sensis Vectors ALL'!CN6*($G6*VAR_CST)/0.01))</f>
        <v>0</v>
      </c>
      <c r="CO6" s="80">
        <f>IF($E6="FX",$H6*'Sensis Vectors ALL'!CO6*(EXP($G6/100*VAR_CST)-1)/($H6*0.01),IF($E6&lt;&gt;"SPD",$H6*'Sensis Vectors ALL'!CO6*(EXP($G6/100*VAR_CST)-1)/0.01,'Sensis Vectors ALL'!CO6*($G6*VAR_CST)/0.01))</f>
        <v>0</v>
      </c>
      <c r="CP6" s="80">
        <f>IF($E6="FX",$H6*'Sensis Vectors ALL'!CP6*(EXP($G6/100*VAR_CST)-1)/($H6*0.01),IF($E6&lt;&gt;"SPD",$H6*'Sensis Vectors ALL'!CP6*(EXP($G6/100*VAR_CST)-1)/0.01,'Sensis Vectors ALL'!CP6*($G6*VAR_CST)/0.01))</f>
        <v>0</v>
      </c>
      <c r="CQ6" s="80">
        <f>IF($E6="FX",$H6*'Sensis Vectors ALL'!CQ6*(EXP($G6/100*VAR_CST)-1)/($H6*0.01),IF($E6&lt;&gt;"SPD",$H6*'Sensis Vectors ALL'!CQ6*(EXP($G6/100*VAR_CST)-1)/0.01,'Sensis Vectors ALL'!CQ6*($G6*VAR_CST)/0.01))</f>
        <v>0</v>
      </c>
      <c r="CR6" s="80">
        <f>IF($E6="FX",$H6*'Sensis Vectors ALL'!CR6*(EXP($G6/100*VAR_CST)-1)/($H6*0.01),IF($E6&lt;&gt;"SPD",$H6*'Sensis Vectors ALL'!CR6*(EXP($G6/100*VAR_CST)-1)/0.01,'Sensis Vectors ALL'!CR6*($G6*VAR_CST)/0.01))</f>
        <v>0</v>
      </c>
      <c r="CS6" s="80">
        <f>IF($E6="FX",$H6*'Sensis Vectors ALL'!CS6*(EXP($G6/100*VAR_CST)-1)/($H6*0.01),IF($E6&lt;&gt;"SPD",$H6*'Sensis Vectors ALL'!CS6*(EXP($G6/100*VAR_CST)-1)/0.01,'Sensis Vectors ALL'!CS6*($G6*VAR_CST)/0.01))</f>
        <v>0</v>
      </c>
      <c r="CT6" s="80">
        <f>IF($E6="FX",$H6*'Sensis Vectors ALL'!CT6*(EXP($G6/100*VAR_CST)-1)/($H6*0.01),IF($E6&lt;&gt;"SPD",$H6*'Sensis Vectors ALL'!CT6*(EXP($G6/100*VAR_CST)-1)/0.01,'Sensis Vectors ALL'!CT6*($G6*VAR_CST)/0.01))</f>
        <v>0</v>
      </c>
      <c r="CU6" s="80">
        <f>IF($E6="FX",$H6*'Sensis Vectors ALL'!CU6*(EXP($G6/100*VAR_CST)-1)/($H6*0.01),IF($E6&lt;&gt;"SPD",$H6*'Sensis Vectors ALL'!CU6*(EXP($G6/100*VAR_CST)-1)/0.01,'Sensis Vectors ALL'!CU6*($G6*VAR_CST)/0.01))</f>
        <v>0</v>
      </c>
      <c r="CV6" s="80">
        <f>IF($E6="FX",$H6*'Sensis Vectors ALL'!CV6*(EXP($G6/100*VAR_CST)-1)/($H6*0.01),IF($E6&lt;&gt;"SPD",$H6*'Sensis Vectors ALL'!CV6*(EXP($G6/100*VAR_CST)-1)/0.01,'Sensis Vectors ALL'!CV6*($G6*VAR_CST)/0.01))</f>
        <v>0</v>
      </c>
      <c r="CW6" s="80">
        <f>IF($E6="FX",$H6*'Sensis Vectors ALL'!CW6*(EXP($G6/100*VAR_CST)-1)/($H6*0.01),IF($E6&lt;&gt;"SPD",$H6*'Sensis Vectors ALL'!CW6*(EXP($G6/100*VAR_CST)-1)/0.01,'Sensis Vectors ALL'!CW6*($G6*VAR_CST)/0.01))</f>
        <v>0</v>
      </c>
      <c r="CX6" s="80">
        <f>IF($E6="FX",$H6*'Sensis Vectors ALL'!CX6*(EXP($G6/100*VAR_CST)-1)/($H6*0.01),IF($E6&lt;&gt;"SPD",$H6*'Sensis Vectors ALL'!CX6*(EXP($G6/100*VAR_CST)-1)/0.01,'Sensis Vectors ALL'!CX6*($G6*VAR_CST)/0.01))</f>
        <v>0</v>
      </c>
      <c r="CY6" s="80">
        <f>IF($E6="FX",$H6*'Sensis Vectors ALL'!CY6*(EXP($G6/100*VAR_CST)-1)/($H6*0.01),IF($E6&lt;&gt;"SPD",$H6*'Sensis Vectors ALL'!CY6*(EXP($G6/100*VAR_CST)-1)/0.01,'Sensis Vectors ALL'!CY6*($G6*VAR_CST)/0.01))</f>
        <v>0</v>
      </c>
      <c r="CZ6" s="80">
        <f>IF($E6="FX",$H6*'Sensis Vectors ALL'!CZ6*(EXP($G6/100*VAR_CST)-1)/($H6*0.01),IF($E6&lt;&gt;"SPD",$H6*'Sensis Vectors ALL'!CZ6*(EXP($G6/100*VAR_CST)-1)/0.01,'Sensis Vectors ALL'!CZ6*($G6*VAR_CST)/0.01))</f>
        <v>0</v>
      </c>
      <c r="DA6" s="80">
        <f>IF($E6="FX",$H6*'Sensis Vectors ALL'!DA6*(EXP($G6/100*VAR_CST)-1)/($H6*0.01),IF($E6&lt;&gt;"SPD",$H6*'Sensis Vectors ALL'!DA6*(EXP($G6/100*VAR_CST)-1)/0.01,'Sensis Vectors ALL'!DA6*($G6*VAR_CST)/0.01))</f>
        <v>0</v>
      </c>
      <c r="DB6" s="80">
        <f>IF($E6="FX",$H6*'Sensis Vectors ALL'!DB6*(EXP($G6/100*VAR_CST)-1)/($H6*0.01),IF($E6&lt;&gt;"SPD",$H6*'Sensis Vectors ALL'!DB6*(EXP($G6/100*VAR_CST)-1)/0.01,'Sensis Vectors ALL'!DB6*($G6*VAR_CST)/0.01))</f>
        <v>0</v>
      </c>
      <c r="DC6" s="80">
        <f>IF($E6="FX",$H6*'Sensis Vectors ALL'!DC6*(EXP($G6/100*VAR_CST)-1)/($H6*0.01),IF($E6&lt;&gt;"SPD",$H6*'Sensis Vectors ALL'!DC6*(EXP($G6/100*VAR_CST)-1)/0.01,'Sensis Vectors ALL'!DC6*($G6*VAR_CST)/0.01))</f>
        <v>0</v>
      </c>
      <c r="DD6" s="80">
        <f>IF($E6="FX",$H6*'Sensis Vectors ALL'!DD6*(EXP($G6/100*VAR_CST)-1)/($H6*0.01),IF($E6&lt;&gt;"SPD",$H6*'Sensis Vectors ALL'!DD6*(EXP($G6/100*VAR_CST)-1)/0.01,'Sensis Vectors ALL'!DD6*($G6*VAR_CST)/0.01))</f>
        <v>0</v>
      </c>
      <c r="DE6" s="80">
        <f>IF($E6="FX",$H6*'Sensis Vectors ALL'!DE6*(EXP($G6/100*VAR_CST)-1)/($H6*0.01),IF($E6&lt;&gt;"SPD",$H6*'Sensis Vectors ALL'!DE6*(EXP($G6/100*VAR_CST)-1)/0.01,'Sensis Vectors ALL'!DE6*($G6*VAR_CST)/0.01))</f>
        <v>0</v>
      </c>
      <c r="DF6" s="80">
        <f>IF($E6="FX",$H6*'Sensis Vectors ALL'!DF6*(EXP($G6/100*VAR_CST)-1)/($H6*0.01),IF($E6&lt;&gt;"SPD",$H6*'Sensis Vectors ALL'!DF6*(EXP($G6/100*VAR_CST)-1)/0.01,'Sensis Vectors ALL'!DF6*($G6*VAR_CST)/0.01))</f>
        <v>0</v>
      </c>
      <c r="DG6" s="80">
        <f>IF($E6="FX",$H6*'Sensis Vectors ALL'!DG6*(EXP($G6/100*VAR_CST)-1)/($H6*0.01),IF($E6&lt;&gt;"SPD",$H6*'Sensis Vectors ALL'!DG6*(EXP($G6/100*VAR_CST)-1)/0.01,'Sensis Vectors ALL'!DG6*($G6*VAR_CST)/0.01))</f>
        <v>0</v>
      </c>
      <c r="DH6" s="80">
        <f>IF($E6="FX",$H6*'Sensis Vectors ALL'!DH6*(EXP($G6/100*VAR_CST)-1)/($H6*0.01),IF($E6&lt;&gt;"SPD",$H6*'Sensis Vectors ALL'!DH6*(EXP($G6/100*VAR_CST)-1)/0.01,'Sensis Vectors ALL'!DH6*($G6*VAR_CST)/0.01))</f>
        <v>0</v>
      </c>
      <c r="DI6" s="80">
        <f>IF($E6="FX",$H6*'Sensis Vectors ALL'!DI6*(EXP($G6/100*VAR_CST)-1)/($H6*0.01),IF($E6&lt;&gt;"SPD",$H6*'Sensis Vectors ALL'!DI6*(EXP($G6/100*VAR_CST)-1)/0.01,'Sensis Vectors ALL'!DI6*($G6*VAR_CST)/0.01))</f>
        <v>0</v>
      </c>
      <c r="DJ6" s="80">
        <f>IF($E6="FX",$H6*'Sensis Vectors ALL'!DJ6*(EXP($G6/100*VAR_CST)-1)/($H6*0.01),IF($E6&lt;&gt;"SPD",$H6*'Sensis Vectors ALL'!DJ6*(EXP($G6/100*VAR_CST)-1)/0.01,'Sensis Vectors ALL'!DJ6*($G6*VAR_CST)/0.01))</f>
        <v>0</v>
      </c>
      <c r="DK6" s="80">
        <f>IF($E6="FX",$H6*'Sensis Vectors ALL'!DK6*(EXP($G6/100*VAR_CST)-1)/($H6*0.01),IF($E6&lt;&gt;"SPD",$H6*'Sensis Vectors ALL'!DK6*(EXP($G6/100*VAR_CST)-1)/0.01,'Sensis Vectors ALL'!DK6*($G6*VAR_CST)/0.01))</f>
        <v>0</v>
      </c>
      <c r="DL6" s="80">
        <f>IF($E6="FX",$H6*'Sensis Vectors ALL'!DL6*(EXP($G6/100*VAR_CST)-1)/($H6*0.01),IF($E6&lt;&gt;"SPD",$H6*'Sensis Vectors ALL'!DL6*(EXP($G6/100*VAR_CST)-1)/0.01,'Sensis Vectors ALL'!DL6*($G6*VAR_CST)/0.01))</f>
        <v>0</v>
      </c>
      <c r="DM6" s="80">
        <f>IF($E6="FX",$H6*'Sensis Vectors ALL'!DM6*(EXP($G6/100*VAR_CST)-1)/($H6*0.01),IF($E6&lt;&gt;"SPD",$H6*'Sensis Vectors ALL'!DM6*(EXP($G6/100*VAR_CST)-1)/0.01,'Sensis Vectors ALL'!DM6*($G6*VAR_CST)/0.01))</f>
        <v>0</v>
      </c>
      <c r="DN6" s="80">
        <f>IF($E6="FX",$H6*'Sensis Vectors ALL'!DN6*(EXP($G6/100*VAR_CST)-1)/($H6*0.01),IF($E6&lt;&gt;"SPD",$H6*'Sensis Vectors ALL'!DN6*(EXP($G6/100*VAR_CST)-1)/0.01,'Sensis Vectors ALL'!DN6*($G6*VAR_CST)/0.01))</f>
        <v>0</v>
      </c>
      <c r="DO6" s="80">
        <f>IF($E6="FX",$H6*'Sensis Vectors ALL'!DO6*(EXP($G6/100*VAR_CST)-1)/($H6*0.01),IF($E6&lt;&gt;"SPD",$H6*'Sensis Vectors ALL'!DO6*(EXP($G6/100*VAR_CST)-1)/0.01,'Sensis Vectors ALL'!DO6*($G6*VAR_CST)/0.01))</f>
        <v>0</v>
      </c>
      <c r="DP6" s="80">
        <f>IF($E6="FX",$H6*'Sensis Vectors ALL'!DP6*(EXP($G6/100*VAR_CST)-1)/($H6*0.01),IF($E6&lt;&gt;"SPD",$H6*'Sensis Vectors ALL'!DP6*(EXP($G6/100*VAR_CST)-1)/0.01,'Sensis Vectors ALL'!DP6*($G6*VAR_CST)/0.01))</f>
        <v>0</v>
      </c>
      <c r="DQ6" s="80">
        <f>IF($E6="FX",$H6*'Sensis Vectors ALL'!DQ6*(EXP($G6/100*VAR_CST)-1)/($H6*0.01),IF($E6&lt;&gt;"SPD",$H6*'Sensis Vectors ALL'!DQ6*(EXP($G6/100*VAR_CST)-1)/0.01,'Sensis Vectors ALL'!DQ6*($G6*VAR_CST)/0.01))</f>
        <v>0.11829023074626974</v>
      </c>
    </row>
    <row r="7" spans="1:121" x14ac:dyDescent="0.2">
      <c r="A7" s="60">
        <v>5</v>
      </c>
      <c r="B7" s="60" t="s">
        <v>18</v>
      </c>
      <c r="C7" s="60" t="s">
        <v>369</v>
      </c>
      <c r="D7" s="60" t="s">
        <v>525</v>
      </c>
      <c r="E7" s="60" t="s">
        <v>531</v>
      </c>
      <c r="F7" s="60" t="s">
        <v>14</v>
      </c>
      <c r="G7" s="60">
        <v>5.9305999999999998E-2</v>
      </c>
      <c r="H7" s="60">
        <v>-0.11437600000000001</v>
      </c>
      <c r="I7" s="80">
        <f>IF($E7="FX",$H7*'Sensis Vectors ALL'!I7*(EXP($G7/100*VAR_CST)-1)/($H7*0.01),IF($E7&lt;&gt;"SPD",$H7*'Sensis Vectors ALL'!I7*(EXP($G7/100*VAR_CST)-1)/0.01,'Sensis Vectors ALL'!I7*($G7*VAR_CST)/0.01))</f>
        <v>-3.4372098674671716</v>
      </c>
      <c r="J7" s="80">
        <f>IF($E7="FX",$H7*'Sensis Vectors ALL'!J7*(EXP($G7/100*VAR_CST)-1)/($H7*0.01),IF($E7&lt;&gt;"SPD",$H7*'Sensis Vectors ALL'!J7*(EXP($G7/100*VAR_CST)-1)/0.01,'Sensis Vectors ALL'!J7*($G7*VAR_CST)/0.01))</f>
        <v>-3.4372098674671716</v>
      </c>
      <c r="K7" s="80">
        <f>IF($E7="FX",$H7*'Sensis Vectors ALL'!K7*(EXP($G7/100*VAR_CST)-1)/($H7*0.01),IF($E7&lt;&gt;"SPD",$H7*'Sensis Vectors ALL'!K7*(EXP($G7/100*VAR_CST)-1)/0.01,'Sensis Vectors ALL'!K7*($G7*VAR_CST)/0.01))</f>
        <v>-3.4372098674671716</v>
      </c>
      <c r="L7" s="80">
        <f>IF($E7="FX",$H7*'Sensis Vectors ALL'!L7*(EXP($G7/100*VAR_CST)-1)/($H7*0.01),IF($E7&lt;&gt;"SPD",$H7*'Sensis Vectors ALL'!L7*(EXP($G7/100*VAR_CST)-1)/0.01,'Sensis Vectors ALL'!L7*($G7*VAR_CST)/0.01))</f>
        <v>-3.4372098674671716</v>
      </c>
      <c r="M7" s="80">
        <f>IF($E7="FX",$H7*'Sensis Vectors ALL'!M7*(EXP($G7/100*VAR_CST)-1)/($H7*0.01),IF($E7&lt;&gt;"SPD",$H7*'Sensis Vectors ALL'!M7*(EXP($G7/100*VAR_CST)-1)/0.01,'Sensis Vectors ALL'!M7*($G7*VAR_CST)/0.01))</f>
        <v>-4.3587968687109289</v>
      </c>
      <c r="N7" s="80">
        <f>IF($E7="FX",$H7*'Sensis Vectors ALL'!N7*(EXP($G7/100*VAR_CST)-1)/($H7*0.01),IF($E7&lt;&gt;"SPD",$H7*'Sensis Vectors ALL'!N7*(EXP($G7/100*VAR_CST)-1)/0.01,'Sensis Vectors ALL'!N7*($G7*VAR_CST)/0.01))</f>
        <v>-4.3446244344348575</v>
      </c>
      <c r="O7" s="80">
        <f>IF($E7="FX",$H7*'Sensis Vectors ALL'!O7*(EXP($G7/100*VAR_CST)-1)/($H7*0.01),IF($E7&lt;&gt;"SPD",$H7*'Sensis Vectors ALL'!O7*(EXP($G7/100*VAR_CST)-1)/0.01,'Sensis Vectors ALL'!O7*($G7*VAR_CST)/0.01))</f>
        <v>0</v>
      </c>
      <c r="P7" s="80">
        <f>IF($E7="FX",$H7*'Sensis Vectors ALL'!P7*(EXP($G7/100*VAR_CST)-1)/($H7*0.01),IF($E7&lt;&gt;"SPD",$H7*'Sensis Vectors ALL'!P7*(EXP($G7/100*VAR_CST)-1)/0.01,'Sensis Vectors ALL'!P7*($G7*VAR_CST)/0.01))</f>
        <v>0</v>
      </c>
      <c r="Q7" s="80">
        <f>IF($E7="FX",$H7*'Sensis Vectors ALL'!Q7*(EXP($G7/100*VAR_CST)-1)/($H7*0.01),IF($E7&lt;&gt;"SPD",$H7*'Sensis Vectors ALL'!Q7*(EXP($G7/100*VAR_CST)-1)/0.01,'Sensis Vectors ALL'!Q7*($G7*VAR_CST)/0.01))</f>
        <v>0</v>
      </c>
      <c r="R7" s="80">
        <f>IF($E7="FX",$H7*'Sensis Vectors ALL'!R7*(EXP($G7/100*VAR_CST)-1)/($H7*0.01),IF($E7&lt;&gt;"SPD",$H7*'Sensis Vectors ALL'!R7*(EXP($G7/100*VAR_CST)-1)/0.01,'Sensis Vectors ALL'!R7*($G7*VAR_CST)/0.01))</f>
        <v>0</v>
      </c>
      <c r="S7" s="80">
        <f>IF($E7="FX",$H7*'Sensis Vectors ALL'!S7*(EXP($G7/100*VAR_CST)-1)/($H7*0.01),IF($E7&lt;&gt;"SPD",$H7*'Sensis Vectors ALL'!S7*(EXP($G7/100*VAR_CST)-1)/0.01,'Sensis Vectors ALL'!S7*($G7*VAR_CST)/0.01))</f>
        <v>-0.30945778539554758</v>
      </c>
      <c r="T7" s="80">
        <f>IF($E7="FX",$H7*'Sensis Vectors ALL'!T7*(EXP($G7/100*VAR_CST)-1)/($H7*0.01),IF($E7&lt;&gt;"SPD",$H7*'Sensis Vectors ALL'!T7*(EXP($G7/100*VAR_CST)-1)/0.01,'Sensis Vectors ALL'!T7*($G7*VAR_CST)/0.01))</f>
        <v>-0.30945778539554758</v>
      </c>
      <c r="U7" s="80">
        <f>IF($E7="FX",$H7*'Sensis Vectors ALL'!U7*(EXP($G7/100*VAR_CST)-1)/($H7*0.01),IF($E7&lt;&gt;"SPD",$H7*'Sensis Vectors ALL'!U7*(EXP($G7/100*VAR_CST)-1)/0.01,'Sensis Vectors ALL'!U7*($G7*VAR_CST)/0.01))</f>
        <v>0</v>
      </c>
      <c r="V7" s="80">
        <f>IF($E7="FX",$H7*'Sensis Vectors ALL'!V7*(EXP($G7/100*VAR_CST)-1)/($H7*0.01),IF($E7&lt;&gt;"SPD",$H7*'Sensis Vectors ALL'!V7*(EXP($G7/100*VAR_CST)-1)/0.01,'Sensis Vectors ALL'!V7*($G7*VAR_CST)/0.01))</f>
        <v>0</v>
      </c>
      <c r="W7" s="80">
        <f>IF($E7="FX",$H7*'Sensis Vectors ALL'!W7*(EXP($G7/100*VAR_CST)-1)/($H7*0.01),IF($E7&lt;&gt;"SPD",$H7*'Sensis Vectors ALL'!W7*(EXP($G7/100*VAR_CST)-1)/0.01,'Sensis Vectors ALL'!W7*($G7*VAR_CST)/0.01))</f>
        <v>-2.9186692209475824</v>
      </c>
      <c r="X7" s="80">
        <f>IF($E7="FX",$H7*'Sensis Vectors ALL'!X7*(EXP($G7/100*VAR_CST)-1)/($H7*0.01),IF($E7&lt;&gt;"SPD",$H7*'Sensis Vectors ALL'!X7*(EXP($G7/100*VAR_CST)-1)/0.01,'Sensis Vectors ALL'!X7*($G7*VAR_CST)/0.01))</f>
        <v>0</v>
      </c>
      <c r="Y7" s="80">
        <f>IF($E7="FX",$H7*'Sensis Vectors ALL'!Y7*(EXP($G7/100*VAR_CST)-1)/($H7*0.01),IF($E7&lt;&gt;"SPD",$H7*'Sensis Vectors ALL'!Y7*(EXP($G7/100*VAR_CST)-1)/0.01,'Sensis Vectors ALL'!Y7*($G7*VAR_CST)/0.01))</f>
        <v>-3.2190680116054184</v>
      </c>
      <c r="Z7" s="80">
        <f>IF($E7="FX",$H7*'Sensis Vectors ALL'!Z7*(EXP($G7/100*VAR_CST)-1)/($H7*0.01),IF($E7&lt;&gt;"SPD",$H7*'Sensis Vectors ALL'!Z7*(EXP($G7/100*VAR_CST)-1)/0.01,'Sensis Vectors ALL'!Z7*($G7*VAR_CST)/0.01))</f>
        <v>-1.1164974280917288</v>
      </c>
      <c r="AA7" s="80">
        <f>IF($E7="FX",$H7*'Sensis Vectors ALL'!AA7*(EXP($G7/100*VAR_CST)-1)/($H7*0.01),IF($E7&lt;&gt;"SPD",$H7*'Sensis Vectors ALL'!AA7*(EXP($G7/100*VAR_CST)-1)/0.01,'Sensis Vectors ALL'!AA7*($G7*VAR_CST)/0.01))</f>
        <v>-0.48173650762003745</v>
      </c>
      <c r="AB7" s="80">
        <f>IF($E7="FX",$H7*'Sensis Vectors ALL'!AB7*(EXP($G7/100*VAR_CST)-1)/($H7*0.01),IF($E7&lt;&gt;"SPD",$H7*'Sensis Vectors ALL'!AB7*(EXP($G7/100*VAR_CST)-1)/0.01,'Sensis Vectors ALL'!AB7*($G7*VAR_CST)/0.01))</f>
        <v>-0.63476092047169119</v>
      </c>
      <c r="AC7" s="80">
        <f>IF($E7="FX",$H7*'Sensis Vectors ALL'!AC7*(EXP($G7/100*VAR_CST)-1)/($H7*0.01),IF($E7&lt;&gt;"SPD",$H7*'Sensis Vectors ALL'!AC7*(EXP($G7/100*VAR_CST)-1)/0.01,'Sensis Vectors ALL'!AC7*($G7*VAR_CST)/0.01))</f>
        <v>0</v>
      </c>
      <c r="AD7" s="80">
        <f>IF($E7="FX",$H7*'Sensis Vectors ALL'!AD7*(EXP($G7/100*VAR_CST)-1)/($H7*0.01),IF($E7&lt;&gt;"SPD",$H7*'Sensis Vectors ALL'!AD7*(EXP($G7/100*VAR_CST)-1)/0.01,'Sensis Vectors ALL'!AD7*($G7*VAR_CST)/0.01))</f>
        <v>0</v>
      </c>
      <c r="AE7" s="80">
        <f>IF($E7="FX",$H7*'Sensis Vectors ALL'!AE7*(EXP($G7/100*VAR_CST)-1)/($H7*0.01),IF($E7&lt;&gt;"SPD",$H7*'Sensis Vectors ALL'!AE7*(EXP($G7/100*VAR_CST)-1)/0.01,'Sensis Vectors ALL'!AE7*($G7*VAR_CST)/0.01))</f>
        <v>0</v>
      </c>
      <c r="AF7" s="80">
        <f>IF($E7="FX",$H7*'Sensis Vectors ALL'!AF7*(EXP($G7/100*VAR_CST)-1)/($H7*0.01),IF($E7&lt;&gt;"SPD",$H7*'Sensis Vectors ALL'!AF7*(EXP($G7/100*VAR_CST)-1)/0.01,'Sensis Vectors ALL'!AF7*($G7*VAR_CST)/0.01))</f>
        <v>0</v>
      </c>
      <c r="AG7" s="80">
        <f>IF($E7="FX",$H7*'Sensis Vectors ALL'!AG7*(EXP($G7/100*VAR_CST)-1)/($H7*0.01),IF($E7&lt;&gt;"SPD",$H7*'Sensis Vectors ALL'!AG7*(EXP($G7/100*VAR_CST)-1)/0.01,'Sensis Vectors ALL'!AG7*($G7*VAR_CST)/0.01))</f>
        <v>0</v>
      </c>
      <c r="AH7" s="80">
        <f>IF($E7="FX",$H7*'Sensis Vectors ALL'!AH7*(EXP($G7/100*VAR_CST)-1)/($H7*0.01),IF($E7&lt;&gt;"SPD",$H7*'Sensis Vectors ALL'!AH7*(EXP($G7/100*VAR_CST)-1)/0.01,'Sensis Vectors ALL'!AH7*($G7*VAR_CST)/0.01))</f>
        <v>0</v>
      </c>
      <c r="AI7" s="80">
        <f>IF($E7="FX",$H7*'Sensis Vectors ALL'!AI7*(EXP($G7/100*VAR_CST)-1)/($H7*0.01),IF($E7&lt;&gt;"SPD",$H7*'Sensis Vectors ALL'!AI7*(EXP($G7/100*VAR_CST)-1)/0.01,'Sensis Vectors ALL'!AI7*($G7*VAR_CST)/0.01))</f>
        <v>0</v>
      </c>
      <c r="AJ7" s="80">
        <f>IF($E7="FX",$H7*'Sensis Vectors ALL'!AJ7*(EXP($G7/100*VAR_CST)-1)/($H7*0.01),IF($E7&lt;&gt;"SPD",$H7*'Sensis Vectors ALL'!AJ7*(EXP($G7/100*VAR_CST)-1)/0.01,'Sensis Vectors ALL'!AJ7*($G7*VAR_CST)/0.01))</f>
        <v>0</v>
      </c>
      <c r="AK7" s="80">
        <f>IF($E7="FX",$H7*'Sensis Vectors ALL'!AK7*(EXP($G7/100*VAR_CST)-1)/($H7*0.01),IF($E7&lt;&gt;"SPD",$H7*'Sensis Vectors ALL'!AK7*(EXP($G7/100*VAR_CST)-1)/0.01,'Sensis Vectors ALL'!AK7*($G7*VAR_CST)/0.01))</f>
        <v>0</v>
      </c>
      <c r="AL7" s="80">
        <f>IF($E7="FX",$H7*'Sensis Vectors ALL'!AL7*(EXP($G7/100*VAR_CST)-1)/($H7*0.01),IF($E7&lt;&gt;"SPD",$H7*'Sensis Vectors ALL'!AL7*(EXP($G7/100*VAR_CST)-1)/0.01,'Sensis Vectors ALL'!AL7*($G7*VAR_CST)/0.01))</f>
        <v>0</v>
      </c>
      <c r="AM7" s="80">
        <f>IF($E7="FX",$H7*'Sensis Vectors ALL'!AM7*(EXP($G7/100*VAR_CST)-1)/($H7*0.01),IF($E7&lt;&gt;"SPD",$H7*'Sensis Vectors ALL'!AM7*(EXP($G7/100*VAR_CST)-1)/0.01,'Sensis Vectors ALL'!AM7*($G7*VAR_CST)/0.01))</f>
        <v>0</v>
      </c>
      <c r="AN7" s="80">
        <f>IF($E7="FX",$H7*'Sensis Vectors ALL'!AN7*(EXP($G7/100*VAR_CST)-1)/($H7*0.01),IF($E7&lt;&gt;"SPD",$H7*'Sensis Vectors ALL'!AN7*(EXP($G7/100*VAR_CST)-1)/0.01,'Sensis Vectors ALL'!AN7*($G7*VAR_CST)/0.01))</f>
        <v>0</v>
      </c>
      <c r="AO7" s="80">
        <f>IF($E7="FX",$H7*'Sensis Vectors ALL'!AO7*(EXP($G7/100*VAR_CST)-1)/($H7*0.01),IF($E7&lt;&gt;"SPD",$H7*'Sensis Vectors ALL'!AO7*(EXP($G7/100*VAR_CST)-1)/0.01,'Sensis Vectors ALL'!AO7*($G7*VAR_CST)/0.01))</f>
        <v>0</v>
      </c>
      <c r="AP7" s="80">
        <f>IF($E7="FX",$H7*'Sensis Vectors ALL'!AP7*(EXP($G7/100*VAR_CST)-1)/($H7*0.01),IF($E7&lt;&gt;"SPD",$H7*'Sensis Vectors ALL'!AP7*(EXP($G7/100*VAR_CST)-1)/0.01,'Sensis Vectors ALL'!AP7*($G7*VAR_CST)/0.01))</f>
        <v>0</v>
      </c>
      <c r="AQ7" s="80">
        <f>IF($E7="FX",$H7*'Sensis Vectors ALL'!AQ7*(EXP($G7/100*VAR_CST)-1)/($H7*0.01),IF($E7&lt;&gt;"SPD",$H7*'Sensis Vectors ALL'!AQ7*(EXP($G7/100*VAR_CST)-1)/0.01,'Sensis Vectors ALL'!AQ7*($G7*VAR_CST)/0.01))</f>
        <v>0</v>
      </c>
      <c r="AR7" s="80">
        <f>IF($E7="FX",$H7*'Sensis Vectors ALL'!AR7*(EXP($G7/100*VAR_CST)-1)/($H7*0.01),IF($E7&lt;&gt;"SPD",$H7*'Sensis Vectors ALL'!AR7*(EXP($G7/100*VAR_CST)-1)/0.01,'Sensis Vectors ALL'!AR7*($G7*VAR_CST)/0.01))</f>
        <v>-1.4172434276071082E-2</v>
      </c>
      <c r="AS7" s="80">
        <f>IF($E7="FX",$H7*'Sensis Vectors ALL'!AS7*(EXP($G7/100*VAR_CST)-1)/($H7*0.01),IF($E7&lt;&gt;"SPD",$H7*'Sensis Vectors ALL'!AS7*(EXP($G7/100*VAR_CST)-1)/0.01,'Sensis Vectors ALL'!AS7*($G7*VAR_CST)/0.01))</f>
        <v>0</v>
      </c>
      <c r="AT7" s="80">
        <f>IF($E7="FX",$H7*'Sensis Vectors ALL'!AT7*(EXP($G7/100*VAR_CST)-1)/($H7*0.01),IF($E7&lt;&gt;"SPD",$H7*'Sensis Vectors ALL'!AT7*(EXP($G7/100*VAR_CST)-1)/0.01,'Sensis Vectors ALL'!AT7*($G7*VAR_CST)/0.01))</f>
        <v>0</v>
      </c>
      <c r="AU7" s="80">
        <f>IF($E7="FX",$H7*'Sensis Vectors ALL'!AU7*(EXP($G7/100*VAR_CST)-1)/($H7*0.01),IF($E7&lt;&gt;"SPD",$H7*'Sensis Vectors ALL'!AU7*(EXP($G7/100*VAR_CST)-1)/0.01,'Sensis Vectors ALL'!AU7*($G7*VAR_CST)/0.01))</f>
        <v>0</v>
      </c>
      <c r="AV7" s="80">
        <f>IF($E7="FX",$H7*'Sensis Vectors ALL'!AV7*(EXP($G7/100*VAR_CST)-1)/($H7*0.01),IF($E7&lt;&gt;"SPD",$H7*'Sensis Vectors ALL'!AV7*(EXP($G7/100*VAR_CST)-1)/0.01,'Sensis Vectors ALL'!AV7*($G7*VAR_CST)/0.01))</f>
        <v>0</v>
      </c>
      <c r="AW7" s="80">
        <f>IF($E7="FX",$H7*'Sensis Vectors ALL'!AW7*(EXP($G7/100*VAR_CST)-1)/($H7*0.01),IF($E7&lt;&gt;"SPD",$H7*'Sensis Vectors ALL'!AW7*(EXP($G7/100*VAR_CST)-1)/0.01,'Sensis Vectors ALL'!AW7*($G7*VAR_CST)/0.01))</f>
        <v>0</v>
      </c>
      <c r="AX7" s="80">
        <f>IF($E7="FX",$H7*'Sensis Vectors ALL'!AX7*(EXP($G7/100*VAR_CST)-1)/($H7*0.01),IF($E7&lt;&gt;"SPD",$H7*'Sensis Vectors ALL'!AX7*(EXP($G7/100*VAR_CST)-1)/0.01,'Sensis Vectors ALL'!AX7*($G7*VAR_CST)/0.01))</f>
        <v>0</v>
      </c>
      <c r="AY7" s="80">
        <f>IF($E7="FX",$H7*'Sensis Vectors ALL'!AY7*(EXP($G7/100*VAR_CST)-1)/($H7*0.01),IF($E7&lt;&gt;"SPD",$H7*'Sensis Vectors ALL'!AY7*(EXP($G7/100*VAR_CST)-1)/0.01,'Sensis Vectors ALL'!AY7*($G7*VAR_CST)/0.01))</f>
        <v>-1.4172434276071082E-2</v>
      </c>
      <c r="AZ7" s="80">
        <f>IF($E7="FX",$H7*'Sensis Vectors ALL'!AZ7*(EXP($G7/100*VAR_CST)-1)/($H7*0.01),IF($E7&lt;&gt;"SPD",$H7*'Sensis Vectors ALL'!AZ7*(EXP($G7/100*VAR_CST)-1)/0.01,'Sensis Vectors ALL'!AZ7*($G7*VAR_CST)/0.01))</f>
        <v>-1.4172434276071082E-2</v>
      </c>
      <c r="BA7" s="80">
        <f>IF($E7="FX",$H7*'Sensis Vectors ALL'!BA7*(EXP($G7/100*VAR_CST)-1)/($H7*0.01),IF($E7&lt;&gt;"SPD",$H7*'Sensis Vectors ALL'!BA7*(EXP($G7/100*VAR_CST)-1)/0.01,'Sensis Vectors ALL'!BA7*($G7*VAR_CST)/0.01))</f>
        <v>0</v>
      </c>
      <c r="BB7" s="80">
        <f>IF($E7="FX",$H7*'Sensis Vectors ALL'!BB7*(EXP($G7/100*VAR_CST)-1)/($H7*0.01),IF($E7&lt;&gt;"SPD",$H7*'Sensis Vectors ALL'!BB7*(EXP($G7/100*VAR_CST)-1)/0.01,'Sensis Vectors ALL'!BB7*($G7*VAR_CST)/0.01))</f>
        <v>0</v>
      </c>
      <c r="BC7" s="80">
        <f>IF($E7="FX",$H7*'Sensis Vectors ALL'!BC7*(EXP($G7/100*VAR_CST)-1)/($H7*0.01),IF($E7&lt;&gt;"SPD",$H7*'Sensis Vectors ALL'!BC7*(EXP($G7/100*VAR_CST)-1)/0.01,'Sensis Vectors ALL'!BC7*($G7*VAR_CST)/0.01))</f>
        <v>0</v>
      </c>
      <c r="BD7" s="80">
        <f>IF($E7="FX",$H7*'Sensis Vectors ALL'!BD7*(EXP($G7/100*VAR_CST)-1)/($H7*0.01),IF($E7&lt;&gt;"SPD",$H7*'Sensis Vectors ALL'!BD7*(EXP($G7/100*VAR_CST)-1)/0.01,'Sensis Vectors ALL'!BD7*($G7*VAR_CST)/0.01))</f>
        <v>0.92158700124375759</v>
      </c>
      <c r="BE7" s="80">
        <f>IF($E7="FX",$H7*'Sensis Vectors ALL'!BE7*(EXP($G7/100*VAR_CST)-1)/($H7*0.01),IF($E7&lt;&gt;"SPD",$H7*'Sensis Vectors ALL'!BE7*(EXP($G7/100*VAR_CST)-1)/0.01,'Sensis Vectors ALL'!BE7*($G7*VAR_CST)/0.01))</f>
        <v>0</v>
      </c>
      <c r="BF7" s="80">
        <f>IF($E7="FX",$H7*'Sensis Vectors ALL'!BF7*(EXP($G7/100*VAR_CST)-1)/($H7*0.01),IF($E7&lt;&gt;"SPD",$H7*'Sensis Vectors ALL'!BF7*(EXP($G7/100*VAR_CST)-1)/0.01,'Sensis Vectors ALL'!BF7*($G7*VAR_CST)/0.01))</f>
        <v>0</v>
      </c>
      <c r="BG7" s="80">
        <f>IF($E7="FX",$H7*'Sensis Vectors ALL'!BG7*(EXP($G7/100*VAR_CST)-1)/($H7*0.01),IF($E7&lt;&gt;"SPD",$H7*'Sensis Vectors ALL'!BG7*(EXP($G7/100*VAR_CST)-1)/0.01,'Sensis Vectors ALL'!BG7*($G7*VAR_CST)/0.01))</f>
        <v>0</v>
      </c>
      <c r="BH7" s="80">
        <f>IF($E7="FX",$H7*'Sensis Vectors ALL'!BH7*(EXP($G7/100*VAR_CST)-1)/($H7*0.01),IF($E7&lt;&gt;"SPD",$H7*'Sensis Vectors ALL'!BH7*(EXP($G7/100*VAR_CST)-1)/0.01,'Sensis Vectors ALL'!BH7*($G7*VAR_CST)/0.01))</f>
        <v>0</v>
      </c>
      <c r="BI7" s="80">
        <f>IF($E7="FX",$H7*'Sensis Vectors ALL'!BI7*(EXP($G7/100*VAR_CST)-1)/($H7*0.01),IF($E7&lt;&gt;"SPD",$H7*'Sensis Vectors ALL'!BI7*(EXP($G7/100*VAR_CST)-1)/0.01,'Sensis Vectors ALL'!BI7*($G7*VAR_CST)/0.01))</f>
        <v>0</v>
      </c>
      <c r="BJ7" s="80">
        <f>IF($E7="FX",$H7*'Sensis Vectors ALL'!BJ7*(EXP($G7/100*VAR_CST)-1)/($H7*0.01),IF($E7&lt;&gt;"SPD",$H7*'Sensis Vectors ALL'!BJ7*(EXP($G7/100*VAR_CST)-1)/0.01,'Sensis Vectors ALL'!BJ7*($G7*VAR_CST)/0.01))</f>
        <v>0</v>
      </c>
      <c r="BK7" s="80">
        <f>IF($E7="FX",$H7*'Sensis Vectors ALL'!BK7*(EXP($G7/100*VAR_CST)-1)/($H7*0.01),IF($E7&lt;&gt;"SPD",$H7*'Sensis Vectors ALL'!BK7*(EXP($G7/100*VAR_CST)-1)/0.01,'Sensis Vectors ALL'!BK7*($G7*VAR_CST)/0.01))</f>
        <v>0</v>
      </c>
      <c r="BL7" s="80">
        <f>IF($E7="FX",$H7*'Sensis Vectors ALL'!BL7*(EXP($G7/100*VAR_CST)-1)/($H7*0.01),IF($E7&lt;&gt;"SPD",$H7*'Sensis Vectors ALL'!BL7*(EXP($G7/100*VAR_CST)-1)/0.01,'Sensis Vectors ALL'!BL7*($G7*VAR_CST)/0.01))</f>
        <v>0.92158700124375759</v>
      </c>
      <c r="BM7" s="80">
        <f>IF($E7="FX",$H7*'Sensis Vectors ALL'!BM7*(EXP($G7/100*VAR_CST)-1)/($H7*0.01),IF($E7&lt;&gt;"SPD",$H7*'Sensis Vectors ALL'!BM7*(EXP($G7/100*VAR_CST)-1)/0.01,'Sensis Vectors ALL'!BM7*($G7*VAR_CST)/0.01))</f>
        <v>-2.561643822068651</v>
      </c>
      <c r="BN7" s="80">
        <f>IF($E7="FX",$H7*'Sensis Vectors ALL'!BN7*(EXP($G7/100*VAR_CST)-1)/($H7*0.01),IF($E7&lt;&gt;"SPD",$H7*'Sensis Vectors ALL'!BN7*(EXP($G7/100*VAR_CST)-1)/0.01,'Sensis Vectors ALL'!BN7*($G7*VAR_CST)/0.01))</f>
        <v>-2.561643822068651</v>
      </c>
      <c r="BO7" s="80">
        <f>IF($E7="FX",$H7*'Sensis Vectors ALL'!BO7*(EXP($G7/100*VAR_CST)-1)/($H7*0.01),IF($E7&lt;&gt;"SPD",$H7*'Sensis Vectors ALL'!BO7*(EXP($G7/100*VAR_CST)-1)/0.01,'Sensis Vectors ALL'!BO7*($G7*VAR_CST)/0.01))</f>
        <v>0</v>
      </c>
      <c r="BP7" s="80">
        <f>IF($E7="FX",$H7*'Sensis Vectors ALL'!BP7*(EXP($G7/100*VAR_CST)-1)/($H7*0.01),IF($E7&lt;&gt;"SPD",$H7*'Sensis Vectors ALL'!BP7*(EXP($G7/100*VAR_CST)-1)/0.01,'Sensis Vectors ALL'!BP7*($G7*VAR_CST)/0.01))</f>
        <v>0</v>
      </c>
      <c r="BQ7" s="80">
        <f>IF($E7="FX",$H7*'Sensis Vectors ALL'!BQ7*(EXP($G7/100*VAR_CST)-1)/($H7*0.01),IF($E7&lt;&gt;"SPD",$H7*'Sensis Vectors ALL'!BQ7*(EXP($G7/100*VAR_CST)-1)/0.01,'Sensis Vectors ALL'!BQ7*($G7*VAR_CST)/0.01))</f>
        <v>0</v>
      </c>
      <c r="BR7" s="80">
        <f>IF($E7="FX",$H7*'Sensis Vectors ALL'!BR7*(EXP($G7/100*VAR_CST)-1)/($H7*0.01),IF($E7&lt;&gt;"SPD",$H7*'Sensis Vectors ALL'!BR7*(EXP($G7/100*VAR_CST)-1)/0.01,'Sensis Vectors ALL'!BR7*($G7*VAR_CST)/0.01))</f>
        <v>0</v>
      </c>
      <c r="BS7" s="80">
        <f>IF($E7="FX",$H7*'Sensis Vectors ALL'!BS7*(EXP($G7/100*VAR_CST)-1)/($H7*0.01),IF($E7&lt;&gt;"SPD",$H7*'Sensis Vectors ALL'!BS7*(EXP($G7/100*VAR_CST)-1)/0.01,'Sensis Vectors ALL'!BS7*($G7*VAR_CST)/0.01))</f>
        <v>0</v>
      </c>
      <c r="BT7" s="80">
        <f>IF($E7="FX",$H7*'Sensis Vectors ALL'!BT7*(EXP($G7/100*VAR_CST)-1)/($H7*0.01),IF($E7&lt;&gt;"SPD",$H7*'Sensis Vectors ALL'!BT7*(EXP($G7/100*VAR_CST)-1)/0.01,'Sensis Vectors ALL'!BT7*($G7*VAR_CST)/0.01))</f>
        <v>0</v>
      </c>
      <c r="BU7" s="80">
        <f>IF($E7="FX",$H7*'Sensis Vectors ALL'!BU7*(EXP($G7/100*VAR_CST)-1)/($H7*0.01),IF($E7&lt;&gt;"SPD",$H7*'Sensis Vectors ALL'!BU7*(EXP($G7/100*VAR_CST)-1)/0.01,'Sensis Vectors ALL'!BU7*($G7*VAR_CST)/0.01))</f>
        <v>0</v>
      </c>
      <c r="BV7" s="80">
        <f>IF($E7="FX",$H7*'Sensis Vectors ALL'!BV7*(EXP($G7/100*VAR_CST)-1)/($H7*0.01),IF($E7&lt;&gt;"SPD",$H7*'Sensis Vectors ALL'!BV7*(EXP($G7/100*VAR_CST)-1)/0.01,'Sensis Vectors ALL'!BV7*($G7*VAR_CST)/0.01))</f>
        <v>3.6214515130560958</v>
      </c>
      <c r="BW7" s="80">
        <f>IF($E7="FX",$H7*'Sensis Vectors ALL'!BW7*(EXP($G7/100*VAR_CST)-1)/($H7*0.01),IF($E7&lt;&gt;"SPD",$H7*'Sensis Vectors ALL'!BW7*(EXP($G7/100*VAR_CST)-1)/0.01,'Sensis Vectors ALL'!BW7*($G7*VAR_CST)/0.01))</f>
        <v>3.6214515130560958</v>
      </c>
      <c r="BX7" s="80">
        <f>IF($E7="FX",$H7*'Sensis Vectors ALL'!BX7*(EXP($G7/100*VAR_CST)-1)/($H7*0.01),IF($E7&lt;&gt;"SPD",$H7*'Sensis Vectors ALL'!BX7*(EXP($G7/100*VAR_CST)-1)/0.01,'Sensis Vectors ALL'!BX7*($G7*VAR_CST)/0.01))</f>
        <v>0</v>
      </c>
      <c r="BY7" s="80">
        <f>IF($E7="FX",$H7*'Sensis Vectors ALL'!BY7*(EXP($G7/100*VAR_CST)-1)/($H7*0.01),IF($E7&lt;&gt;"SPD",$H7*'Sensis Vectors ALL'!BY7*(EXP($G7/100*VAR_CST)-1)/0.01,'Sensis Vectors ALL'!BY7*($G7*VAR_CST)/0.01))</f>
        <v>-0.21536418500140977</v>
      </c>
      <c r="BZ7" s="80">
        <f>IF($E7="FX",$H7*'Sensis Vectors ALL'!BZ7*(EXP($G7/100*VAR_CST)-1)/($H7*0.01),IF($E7&lt;&gt;"SPD",$H7*'Sensis Vectors ALL'!BZ7*(EXP($G7/100*VAR_CST)-1)/0.01,'Sensis Vectors ALL'!BZ7*($G7*VAR_CST)/0.01))</f>
        <v>-0.21536418500140977</v>
      </c>
      <c r="CA7" s="80">
        <f>IF($E7="FX",$H7*'Sensis Vectors ALL'!CA7*(EXP($G7/100*VAR_CST)-1)/($H7*0.01),IF($E7&lt;&gt;"SPD",$H7*'Sensis Vectors ALL'!CA7*(EXP($G7/100*VAR_CST)-1)/0.01,'Sensis Vectors ALL'!CA7*($G7*VAR_CST)/0.01))</f>
        <v>0</v>
      </c>
      <c r="CB7" s="80">
        <f>IF($E7="FX",$H7*'Sensis Vectors ALL'!CB7*(EXP($G7/100*VAR_CST)-1)/($H7*0.01),IF($E7&lt;&gt;"SPD",$H7*'Sensis Vectors ALL'!CB7*(EXP($G7/100*VAR_CST)-1)/0.01,'Sensis Vectors ALL'!CB7*($G7*VAR_CST)/0.01))</f>
        <v>9.4156729277327447E-2</v>
      </c>
      <c r="CC7" s="80">
        <f>IF($E7="FX",$H7*'Sensis Vectors ALL'!CC7*(EXP($G7/100*VAR_CST)-1)/($H7*0.01),IF($E7&lt;&gt;"SPD",$H7*'Sensis Vectors ALL'!CC7*(EXP($G7/100*VAR_CST)-1)/0.01,'Sensis Vectors ALL'!CC7*($G7*VAR_CST)/0.01))</f>
        <v>9.4156729277327447E-2</v>
      </c>
      <c r="CD7" s="80">
        <f>IF($E7="FX",$H7*'Sensis Vectors ALL'!CD7*(EXP($G7/100*VAR_CST)-1)/($H7*0.01),IF($E7&lt;&gt;"SPD",$H7*'Sensis Vectors ALL'!CD7*(EXP($G7/100*VAR_CST)-1)/0.01,'Sensis Vectors ALL'!CD7*($G7*VAR_CST)/0.01))</f>
        <v>0</v>
      </c>
      <c r="CE7" s="80">
        <f>IF($E7="FX",$H7*'Sensis Vectors ALL'!CE7*(EXP($G7/100*VAR_CST)-1)/($H7*0.01),IF($E7&lt;&gt;"SPD",$H7*'Sensis Vectors ALL'!CE7*(EXP($G7/100*VAR_CST)-1)/0.01,'Sensis Vectors ALL'!CE7*($G7*VAR_CST)/0.01))</f>
        <v>0</v>
      </c>
      <c r="CF7" s="80">
        <f>IF($E7="FX",$H7*'Sensis Vectors ALL'!CF7*(EXP($G7/100*VAR_CST)-1)/($H7*0.01),IF($E7&lt;&gt;"SPD",$H7*'Sensis Vectors ALL'!CF7*(EXP($G7/100*VAR_CST)-1)/0.01,'Sensis Vectors ALL'!CF7*($G7*VAR_CST)/0.01))</f>
        <v>0</v>
      </c>
      <c r="CG7" s="80">
        <f>IF($E7="FX",$H7*'Sensis Vectors ALL'!CG7*(EXP($G7/100*VAR_CST)-1)/($H7*0.01),IF($E7&lt;&gt;"SPD",$H7*'Sensis Vectors ALL'!CG7*(EXP($G7/100*VAR_CST)-1)/0.01,'Sensis Vectors ALL'!CG7*($G7*VAR_CST)/0.01))</f>
        <v>0</v>
      </c>
      <c r="CH7" s="80">
        <f>IF($E7="FX",$H7*'Sensis Vectors ALL'!CH7*(EXP($G7/100*VAR_CST)-1)/($H7*0.01),IF($E7&lt;&gt;"SPD",$H7*'Sensis Vectors ALL'!CH7*(EXP($G7/100*VAR_CST)-1)/0.01,'Sensis Vectors ALL'!CH7*($G7*VAR_CST)/0.01))</f>
        <v>0</v>
      </c>
      <c r="CI7" s="80">
        <f>IF($E7="FX",$H7*'Sensis Vectors ALL'!CI7*(EXP($G7/100*VAR_CST)-1)/($H7*0.01),IF($E7&lt;&gt;"SPD",$H7*'Sensis Vectors ALL'!CI7*(EXP($G7/100*VAR_CST)-1)/0.01,'Sensis Vectors ALL'!CI7*($G7*VAR_CST)/0.01))</f>
        <v>0</v>
      </c>
      <c r="CJ7" s="80">
        <f>IF($E7="FX",$H7*'Sensis Vectors ALL'!CJ7*(EXP($G7/100*VAR_CST)-1)/($H7*0.01),IF($E7&lt;&gt;"SPD",$H7*'Sensis Vectors ALL'!CJ7*(EXP($G7/100*VAR_CST)-1)/0.01,'Sensis Vectors ALL'!CJ7*($G7*VAR_CST)/0.01))</f>
        <v>0</v>
      </c>
      <c r="CK7" s="80">
        <f>IF($E7="FX",$H7*'Sensis Vectors ALL'!CK7*(EXP($G7/100*VAR_CST)-1)/($H7*0.01),IF($E7&lt;&gt;"SPD",$H7*'Sensis Vectors ALL'!CK7*(EXP($G7/100*VAR_CST)-1)/0.01,'Sensis Vectors ALL'!CK7*($G7*VAR_CST)/0.01))</f>
        <v>-1.7013234019604254E-2</v>
      </c>
      <c r="CL7" s="80">
        <f>IF($E7="FX",$H7*'Sensis Vectors ALL'!CL7*(EXP($G7/100*VAR_CST)-1)/($H7*0.01),IF($E7&lt;&gt;"SPD",$H7*'Sensis Vectors ALL'!CL7*(EXP($G7/100*VAR_CST)-1)/0.01,'Sensis Vectors ALL'!CL7*($G7*VAR_CST)/0.01))</f>
        <v>-1.7013234019604254E-2</v>
      </c>
      <c r="CM7" s="80">
        <f>IF($E7="FX",$H7*'Sensis Vectors ALL'!CM7*(EXP($G7/100*VAR_CST)-1)/($H7*0.01),IF($E7&lt;&gt;"SPD",$H7*'Sensis Vectors ALL'!CM7*(EXP($G7/100*VAR_CST)-1)/0.01,'Sensis Vectors ALL'!CM7*($G7*VAR_CST)/0.01))</f>
        <v>0</v>
      </c>
      <c r="CN7" s="80">
        <f>IF($E7="FX",$H7*'Sensis Vectors ALL'!CN7*(EXP($G7/100*VAR_CST)-1)/($H7*0.01),IF($E7&lt;&gt;"SPD",$H7*'Sensis Vectors ALL'!CN7*(EXP($G7/100*VAR_CST)-1)/0.01,'Sensis Vectors ALL'!CN7*($G7*VAR_CST)/0.01))</f>
        <v>0</v>
      </c>
      <c r="CO7" s="80">
        <f>IF($E7="FX",$H7*'Sensis Vectors ALL'!CO7*(EXP($G7/100*VAR_CST)-1)/($H7*0.01),IF($E7&lt;&gt;"SPD",$H7*'Sensis Vectors ALL'!CO7*(EXP($G7/100*VAR_CST)-1)/0.01,'Sensis Vectors ALL'!CO7*($G7*VAR_CST)/0.01))</f>
        <v>0</v>
      </c>
      <c r="CP7" s="80">
        <f>IF($E7="FX",$H7*'Sensis Vectors ALL'!CP7*(EXP($G7/100*VAR_CST)-1)/($H7*0.01),IF($E7&lt;&gt;"SPD",$H7*'Sensis Vectors ALL'!CP7*(EXP($G7/100*VAR_CST)-1)/0.01,'Sensis Vectors ALL'!CP7*($G7*VAR_CST)/0.01))</f>
        <v>0</v>
      </c>
      <c r="CQ7" s="80">
        <f>IF($E7="FX",$H7*'Sensis Vectors ALL'!CQ7*(EXP($G7/100*VAR_CST)-1)/($H7*0.01),IF($E7&lt;&gt;"SPD",$H7*'Sensis Vectors ALL'!CQ7*(EXP($G7/100*VAR_CST)-1)/0.01,'Sensis Vectors ALL'!CQ7*($G7*VAR_CST)/0.01))</f>
        <v>0</v>
      </c>
      <c r="CR7" s="80">
        <f>IF($E7="FX",$H7*'Sensis Vectors ALL'!CR7*(EXP($G7/100*VAR_CST)-1)/($H7*0.01),IF($E7&lt;&gt;"SPD",$H7*'Sensis Vectors ALL'!CR7*(EXP($G7/100*VAR_CST)-1)/0.01,'Sensis Vectors ALL'!CR7*($G7*VAR_CST)/0.01))</f>
        <v>0</v>
      </c>
      <c r="CS7" s="80">
        <f>IF($E7="FX",$H7*'Sensis Vectors ALL'!CS7*(EXP($G7/100*VAR_CST)-1)/($H7*0.01),IF($E7&lt;&gt;"SPD",$H7*'Sensis Vectors ALL'!CS7*(EXP($G7/100*VAR_CST)-1)/0.01,'Sensis Vectors ALL'!CS7*($G7*VAR_CST)/0.01))</f>
        <v>0</v>
      </c>
      <c r="CT7" s="80">
        <f>IF($E7="FX",$H7*'Sensis Vectors ALL'!CT7*(EXP($G7/100*VAR_CST)-1)/($H7*0.01),IF($E7&lt;&gt;"SPD",$H7*'Sensis Vectors ALL'!CT7*(EXP($G7/100*VAR_CST)-1)/0.01,'Sensis Vectors ALL'!CT7*($G7*VAR_CST)/0.01))</f>
        <v>0</v>
      </c>
      <c r="CU7" s="80">
        <f>IF($E7="FX",$H7*'Sensis Vectors ALL'!CU7*(EXP($G7/100*VAR_CST)-1)/($H7*0.01),IF($E7&lt;&gt;"SPD",$H7*'Sensis Vectors ALL'!CU7*(EXP($G7/100*VAR_CST)-1)/0.01,'Sensis Vectors ALL'!CU7*($G7*VAR_CST)/0.01))</f>
        <v>0</v>
      </c>
      <c r="CV7" s="80">
        <f>IF($E7="FX",$H7*'Sensis Vectors ALL'!CV7*(EXP($G7/100*VAR_CST)-1)/($H7*0.01),IF($E7&lt;&gt;"SPD",$H7*'Sensis Vectors ALL'!CV7*(EXP($G7/100*VAR_CST)-1)/0.01,'Sensis Vectors ALL'!CV7*($G7*VAR_CST)/0.01))</f>
        <v>0</v>
      </c>
      <c r="CW7" s="80">
        <f>IF($E7="FX",$H7*'Sensis Vectors ALL'!CW7*(EXP($G7/100*VAR_CST)-1)/($H7*0.01),IF($E7&lt;&gt;"SPD",$H7*'Sensis Vectors ALL'!CW7*(EXP($G7/100*VAR_CST)-1)/0.01,'Sensis Vectors ALL'!CW7*($G7*VAR_CST)/0.01))</f>
        <v>0</v>
      </c>
      <c r="CX7" s="80">
        <f>IF($E7="FX",$H7*'Sensis Vectors ALL'!CX7*(EXP($G7/100*VAR_CST)-1)/($H7*0.01),IF($E7&lt;&gt;"SPD",$H7*'Sensis Vectors ALL'!CX7*(EXP($G7/100*VAR_CST)-1)/0.01,'Sensis Vectors ALL'!CX7*($G7*VAR_CST)/0.01))</f>
        <v>0</v>
      </c>
      <c r="CY7" s="80">
        <f>IF($E7="FX",$H7*'Sensis Vectors ALL'!CY7*(EXP($G7/100*VAR_CST)-1)/($H7*0.01),IF($E7&lt;&gt;"SPD",$H7*'Sensis Vectors ALL'!CY7*(EXP($G7/100*VAR_CST)-1)/0.01,'Sensis Vectors ALL'!CY7*($G7*VAR_CST)/0.01))</f>
        <v>0</v>
      </c>
      <c r="CZ7" s="80">
        <f>IF($E7="FX",$H7*'Sensis Vectors ALL'!CZ7*(EXP($G7/100*VAR_CST)-1)/($H7*0.01),IF($E7&lt;&gt;"SPD",$H7*'Sensis Vectors ALL'!CZ7*(EXP($G7/100*VAR_CST)-1)/0.01,'Sensis Vectors ALL'!CZ7*($G7*VAR_CST)/0.01))</f>
        <v>0</v>
      </c>
      <c r="DA7" s="80">
        <f>IF($E7="FX",$H7*'Sensis Vectors ALL'!DA7*(EXP($G7/100*VAR_CST)-1)/($H7*0.01),IF($E7&lt;&gt;"SPD",$H7*'Sensis Vectors ALL'!DA7*(EXP($G7/100*VAR_CST)-1)/0.01,'Sensis Vectors ALL'!DA7*($G7*VAR_CST)/0.01))</f>
        <v>0</v>
      </c>
      <c r="DB7" s="80">
        <f>IF($E7="FX",$H7*'Sensis Vectors ALL'!DB7*(EXP($G7/100*VAR_CST)-1)/($H7*0.01),IF($E7&lt;&gt;"SPD",$H7*'Sensis Vectors ALL'!DB7*(EXP($G7/100*VAR_CST)-1)/0.01,'Sensis Vectors ALL'!DB7*($G7*VAR_CST)/0.01))</f>
        <v>0</v>
      </c>
      <c r="DC7" s="80">
        <f>IF($E7="FX",$H7*'Sensis Vectors ALL'!DC7*(EXP($G7/100*VAR_CST)-1)/($H7*0.01),IF($E7&lt;&gt;"SPD",$H7*'Sensis Vectors ALL'!DC7*(EXP($G7/100*VAR_CST)-1)/0.01,'Sensis Vectors ALL'!DC7*($G7*VAR_CST)/0.01))</f>
        <v>0</v>
      </c>
      <c r="DD7" s="80">
        <f>IF($E7="FX",$H7*'Sensis Vectors ALL'!DD7*(EXP($G7/100*VAR_CST)-1)/($H7*0.01),IF($E7&lt;&gt;"SPD",$H7*'Sensis Vectors ALL'!DD7*(EXP($G7/100*VAR_CST)-1)/0.01,'Sensis Vectors ALL'!DD7*($G7*VAR_CST)/0.01))</f>
        <v>0</v>
      </c>
      <c r="DE7" s="80">
        <f>IF($E7="FX",$H7*'Sensis Vectors ALL'!DE7*(EXP($G7/100*VAR_CST)-1)/($H7*0.01),IF($E7&lt;&gt;"SPD",$H7*'Sensis Vectors ALL'!DE7*(EXP($G7/100*VAR_CST)-1)/0.01,'Sensis Vectors ALL'!DE7*($G7*VAR_CST)/0.01))</f>
        <v>0</v>
      </c>
      <c r="DF7" s="80">
        <f>IF($E7="FX",$H7*'Sensis Vectors ALL'!DF7*(EXP($G7/100*VAR_CST)-1)/($H7*0.01),IF($E7&lt;&gt;"SPD",$H7*'Sensis Vectors ALL'!DF7*(EXP($G7/100*VAR_CST)-1)/0.01,'Sensis Vectors ALL'!DF7*($G7*VAR_CST)/0.01))</f>
        <v>0</v>
      </c>
      <c r="DG7" s="80">
        <f>IF($E7="FX",$H7*'Sensis Vectors ALL'!DG7*(EXP($G7/100*VAR_CST)-1)/($H7*0.01),IF($E7&lt;&gt;"SPD",$H7*'Sensis Vectors ALL'!DG7*(EXP($G7/100*VAR_CST)-1)/0.01,'Sensis Vectors ALL'!DG7*($G7*VAR_CST)/0.01))</f>
        <v>0</v>
      </c>
      <c r="DH7" s="80">
        <f>IF($E7="FX",$H7*'Sensis Vectors ALL'!DH7*(EXP($G7/100*VAR_CST)-1)/($H7*0.01),IF($E7&lt;&gt;"SPD",$H7*'Sensis Vectors ALL'!DH7*(EXP($G7/100*VAR_CST)-1)/0.01,'Sensis Vectors ALL'!DH7*($G7*VAR_CST)/0.01))</f>
        <v>0</v>
      </c>
      <c r="DI7" s="80">
        <f>IF($E7="FX",$H7*'Sensis Vectors ALL'!DI7*(EXP($G7/100*VAR_CST)-1)/($H7*0.01),IF($E7&lt;&gt;"SPD",$H7*'Sensis Vectors ALL'!DI7*(EXP($G7/100*VAR_CST)-1)/0.01,'Sensis Vectors ALL'!DI7*($G7*VAR_CST)/0.01))</f>
        <v>0</v>
      </c>
      <c r="DJ7" s="80">
        <f>IF($E7="FX",$H7*'Sensis Vectors ALL'!DJ7*(EXP($G7/100*VAR_CST)-1)/($H7*0.01),IF($E7&lt;&gt;"SPD",$H7*'Sensis Vectors ALL'!DJ7*(EXP($G7/100*VAR_CST)-1)/0.01,'Sensis Vectors ALL'!DJ7*($G7*VAR_CST)/0.01))</f>
        <v>0</v>
      </c>
      <c r="DK7" s="80">
        <f>IF($E7="FX",$H7*'Sensis Vectors ALL'!DK7*(EXP($G7/100*VAR_CST)-1)/($H7*0.01),IF($E7&lt;&gt;"SPD",$H7*'Sensis Vectors ALL'!DK7*(EXP($G7/100*VAR_CST)-1)/0.01,'Sensis Vectors ALL'!DK7*($G7*VAR_CST)/0.01))</f>
        <v>0</v>
      </c>
      <c r="DL7" s="80">
        <f>IF($E7="FX",$H7*'Sensis Vectors ALL'!DL7*(EXP($G7/100*VAR_CST)-1)/($H7*0.01),IF($E7&lt;&gt;"SPD",$H7*'Sensis Vectors ALL'!DL7*(EXP($G7/100*VAR_CST)-1)/0.01,'Sensis Vectors ALL'!DL7*($G7*VAR_CST)/0.01))</f>
        <v>0</v>
      </c>
      <c r="DM7" s="80">
        <f>IF($E7="FX",$H7*'Sensis Vectors ALL'!DM7*(EXP($G7/100*VAR_CST)-1)/($H7*0.01),IF($E7&lt;&gt;"SPD",$H7*'Sensis Vectors ALL'!DM7*(EXP($G7/100*VAR_CST)-1)/0.01,'Sensis Vectors ALL'!DM7*($G7*VAR_CST)/0.01))</f>
        <v>0</v>
      </c>
      <c r="DN7" s="80">
        <f>IF($E7="FX",$H7*'Sensis Vectors ALL'!DN7*(EXP($G7/100*VAR_CST)-1)/($H7*0.01),IF($E7&lt;&gt;"SPD",$H7*'Sensis Vectors ALL'!DN7*(EXP($G7/100*VAR_CST)-1)/0.01,'Sensis Vectors ALL'!DN7*($G7*VAR_CST)/0.01))</f>
        <v>0</v>
      </c>
      <c r="DO7" s="80">
        <f>IF($E7="FX",$H7*'Sensis Vectors ALL'!DO7*(EXP($G7/100*VAR_CST)-1)/($H7*0.01),IF($E7&lt;&gt;"SPD",$H7*'Sensis Vectors ALL'!DO7*(EXP($G7/100*VAR_CST)-1)/0.01,'Sensis Vectors ALL'!DO7*($G7*VAR_CST)/0.01))</f>
        <v>0</v>
      </c>
      <c r="DP7" s="80">
        <f>IF($E7="FX",$H7*'Sensis Vectors ALL'!DP7*(EXP($G7/100*VAR_CST)-1)/($H7*0.01),IF($E7&lt;&gt;"SPD",$H7*'Sensis Vectors ALL'!DP7*(EXP($G7/100*VAR_CST)-1)/0.01,'Sensis Vectors ALL'!DP7*($G7*VAR_CST)/0.01))</f>
        <v>0</v>
      </c>
      <c r="DQ7" s="80">
        <f>IF($E7="FX",$H7*'Sensis Vectors ALL'!DQ7*(EXP($G7/100*VAR_CST)-1)/($H7*0.01),IF($E7&lt;&gt;"SPD",$H7*'Sensis Vectors ALL'!DQ7*(EXP($G7/100*VAR_CST)-1)/0.01,'Sensis Vectors ALL'!DQ7*($G7*VAR_CST)/0.01))</f>
        <v>0.3003987906578362</v>
      </c>
    </row>
    <row r="8" spans="1:121" x14ac:dyDescent="0.2">
      <c r="A8" s="60">
        <v>6</v>
      </c>
      <c r="B8" s="60" t="s">
        <v>18</v>
      </c>
      <c r="C8" s="60" t="s">
        <v>369</v>
      </c>
      <c r="D8" s="60" t="s">
        <v>525</v>
      </c>
      <c r="E8" s="60" t="s">
        <v>531</v>
      </c>
      <c r="F8" s="60" t="s">
        <v>33</v>
      </c>
      <c r="G8" s="60">
        <v>5.4671999999999998E-2</v>
      </c>
      <c r="H8" s="60">
        <v>-0.1197</v>
      </c>
      <c r="I8" s="80">
        <f>IF($E8="FX",$H8*'Sensis Vectors ALL'!I8*(EXP($G8/100*VAR_CST)-1)/($H8*0.01),IF($E8&lt;&gt;"SPD",$H8*'Sensis Vectors ALL'!I8*(EXP($G8/100*VAR_CST)-1)/0.01,'Sensis Vectors ALL'!I8*($G8*VAR_CST)/0.01))</f>
        <v>-11.673494303736598</v>
      </c>
      <c r="J8" s="80">
        <f>IF($E8="FX",$H8*'Sensis Vectors ALL'!J8*(EXP($G8/100*VAR_CST)-1)/($H8*0.01),IF($E8&lt;&gt;"SPD",$H8*'Sensis Vectors ALL'!J8*(EXP($G8/100*VAR_CST)-1)/0.01,'Sensis Vectors ALL'!J8*($G8*VAR_CST)/0.01))</f>
        <v>-11.673494303736598</v>
      </c>
      <c r="K8" s="80">
        <f>IF($E8="FX",$H8*'Sensis Vectors ALL'!K8*(EXP($G8/100*VAR_CST)-1)/($H8*0.01),IF($E8&lt;&gt;"SPD",$H8*'Sensis Vectors ALL'!K8*(EXP($G8/100*VAR_CST)-1)/0.01,'Sensis Vectors ALL'!K8*($G8*VAR_CST)/0.01))</f>
        <v>-11.673494303736598</v>
      </c>
      <c r="L8" s="80">
        <f>IF($E8="FX",$H8*'Sensis Vectors ALL'!L8*(EXP($G8/100*VAR_CST)-1)/($H8*0.01),IF($E8&lt;&gt;"SPD",$H8*'Sensis Vectors ALL'!L8*(EXP($G8/100*VAR_CST)-1)/0.01,'Sensis Vectors ALL'!L8*($G8*VAR_CST)/0.01))</f>
        <v>-11.673494303736598</v>
      </c>
      <c r="M8" s="80">
        <f>IF($E8="FX",$H8*'Sensis Vectors ALL'!M8*(EXP($G8/100*VAR_CST)-1)/($H8*0.01),IF($E8&lt;&gt;"SPD",$H8*'Sensis Vectors ALL'!M8*(EXP($G8/100*VAR_CST)-1)/0.01,'Sensis Vectors ALL'!M8*($G8*VAR_CST)/0.01))</f>
        <v>-11.514259629078101</v>
      </c>
      <c r="N8" s="80">
        <f>IF($E8="FX",$H8*'Sensis Vectors ALL'!N8*(EXP($G8/100*VAR_CST)-1)/($H8*0.01),IF($E8&lt;&gt;"SPD",$H8*'Sensis Vectors ALL'!N8*(EXP($G8/100*VAR_CST)-1)/0.01,'Sensis Vectors ALL'!N8*($G8*VAR_CST)/0.01))</f>
        <v>-11.482832934825362</v>
      </c>
      <c r="O8" s="80">
        <f>IF($E8="FX",$H8*'Sensis Vectors ALL'!O8*(EXP($G8/100*VAR_CST)-1)/($H8*0.01),IF($E8&lt;&gt;"SPD",$H8*'Sensis Vectors ALL'!O8*(EXP($G8/100*VAR_CST)-1)/0.01,'Sensis Vectors ALL'!O8*($G8*VAR_CST)/0.01))</f>
        <v>0</v>
      </c>
      <c r="P8" s="80">
        <f>IF($E8="FX",$H8*'Sensis Vectors ALL'!P8*(EXP($G8/100*VAR_CST)-1)/($H8*0.01),IF($E8&lt;&gt;"SPD",$H8*'Sensis Vectors ALL'!P8*(EXP($G8/100*VAR_CST)-1)/0.01,'Sensis Vectors ALL'!P8*($G8*VAR_CST)/0.01))</f>
        <v>0</v>
      </c>
      <c r="Q8" s="80">
        <f>IF($E8="FX",$H8*'Sensis Vectors ALL'!Q8*(EXP($G8/100*VAR_CST)-1)/($H8*0.01),IF($E8&lt;&gt;"SPD",$H8*'Sensis Vectors ALL'!Q8*(EXP($G8/100*VAR_CST)-1)/0.01,'Sensis Vectors ALL'!Q8*($G8*VAR_CST)/0.01))</f>
        <v>0</v>
      </c>
      <c r="R8" s="80">
        <f>IF($E8="FX",$H8*'Sensis Vectors ALL'!R8*(EXP($G8/100*VAR_CST)-1)/($H8*0.01),IF($E8&lt;&gt;"SPD",$H8*'Sensis Vectors ALL'!R8*(EXP($G8/100*VAR_CST)-1)/0.01,'Sensis Vectors ALL'!R8*($G8*VAR_CST)/0.01))</f>
        <v>0</v>
      </c>
      <c r="S8" s="80">
        <f>IF($E8="FX",$H8*'Sensis Vectors ALL'!S8*(EXP($G8/100*VAR_CST)-1)/($H8*0.01),IF($E8&lt;&gt;"SPD",$H8*'Sensis Vectors ALL'!S8*(EXP($G8/100*VAR_CST)-1)/0.01,'Sensis Vectors ALL'!S8*($G8*VAR_CST)/0.01))</f>
        <v>-0.6038675843331387</v>
      </c>
      <c r="T8" s="80">
        <f>IF($E8="FX",$H8*'Sensis Vectors ALL'!T8*(EXP($G8/100*VAR_CST)-1)/($H8*0.01),IF($E8&lt;&gt;"SPD",$H8*'Sensis Vectors ALL'!T8*(EXP($G8/100*VAR_CST)-1)/0.01,'Sensis Vectors ALL'!T8*($G8*VAR_CST)/0.01))</f>
        <v>-0.6038675843331387</v>
      </c>
      <c r="U8" s="80">
        <f>IF($E8="FX",$H8*'Sensis Vectors ALL'!U8*(EXP($G8/100*VAR_CST)-1)/($H8*0.01),IF($E8&lt;&gt;"SPD",$H8*'Sensis Vectors ALL'!U8*(EXP($G8/100*VAR_CST)-1)/0.01,'Sensis Vectors ALL'!U8*($G8*VAR_CST)/0.01))</f>
        <v>0</v>
      </c>
      <c r="V8" s="80">
        <f>IF($E8="FX",$H8*'Sensis Vectors ALL'!V8*(EXP($G8/100*VAR_CST)-1)/($H8*0.01),IF($E8&lt;&gt;"SPD",$H8*'Sensis Vectors ALL'!V8*(EXP($G8/100*VAR_CST)-1)/0.01,'Sensis Vectors ALL'!V8*($G8*VAR_CST)/0.01))</f>
        <v>0</v>
      </c>
      <c r="W8" s="80">
        <f>IF($E8="FX",$H8*'Sensis Vectors ALL'!W8*(EXP($G8/100*VAR_CST)-1)/($H8*0.01),IF($E8&lt;&gt;"SPD",$H8*'Sensis Vectors ALL'!W8*(EXP($G8/100*VAR_CST)-1)/0.01,'Sensis Vectors ALL'!W8*($G8*VAR_CST)/0.01))</f>
        <v>-8.3898006332259207</v>
      </c>
      <c r="X8" s="80">
        <f>IF($E8="FX",$H8*'Sensis Vectors ALL'!X8*(EXP($G8/100*VAR_CST)-1)/($H8*0.01),IF($E8&lt;&gt;"SPD",$H8*'Sensis Vectors ALL'!X8*(EXP($G8/100*VAR_CST)-1)/0.01,'Sensis Vectors ALL'!X8*($G8*VAR_CST)/0.01))</f>
        <v>-1.0353755858460269E-3</v>
      </c>
      <c r="Y8" s="80">
        <f>IF($E8="FX",$H8*'Sensis Vectors ALL'!Y8*(EXP($G8/100*VAR_CST)-1)/($H8*0.01),IF($E8&lt;&gt;"SPD",$H8*'Sensis Vectors ALL'!Y8*(EXP($G8/100*VAR_CST)-1)/0.01,'Sensis Vectors ALL'!Y8*($G8*VAR_CST)/0.01))</f>
        <v>-9.1474214920571946</v>
      </c>
      <c r="Z8" s="80">
        <f>IF($E8="FX",$H8*'Sensis Vectors ALL'!Z8*(EXP($G8/100*VAR_CST)-1)/($H8*0.01),IF($E8&lt;&gt;"SPD",$H8*'Sensis Vectors ALL'!Z8*(EXP($G8/100*VAR_CST)-1)/0.01,'Sensis Vectors ALL'!Z8*($G8*VAR_CST)/0.01))</f>
        <v>-2.4891647172663012</v>
      </c>
      <c r="AA8" s="80">
        <f>IF($E8="FX",$H8*'Sensis Vectors ALL'!AA8*(EXP($G8/100*VAR_CST)-1)/($H8*0.01),IF($E8&lt;&gt;"SPD",$H8*'Sensis Vectors ALL'!AA8*(EXP($G8/100*VAR_CST)-1)/0.01,'Sensis Vectors ALL'!AA8*($G8*VAR_CST)/0.01))</f>
        <v>-1.7619656293250328</v>
      </c>
      <c r="AB8" s="80">
        <f>IF($E8="FX",$H8*'Sensis Vectors ALL'!AB8*(EXP($G8/100*VAR_CST)-1)/($H8*0.01),IF($E8&lt;&gt;"SPD",$H8*'Sensis Vectors ALL'!AB8*(EXP($G8/100*VAR_CST)-1)/0.01,'Sensis Vectors ALL'!AB8*($G8*VAR_CST)/0.01))</f>
        <v>-0.72719908794126831</v>
      </c>
      <c r="AC8" s="80">
        <f>IF($E8="FX",$H8*'Sensis Vectors ALL'!AC8*(EXP($G8/100*VAR_CST)-1)/($H8*0.01),IF($E8&lt;&gt;"SPD",$H8*'Sensis Vectors ALL'!AC8*(EXP($G8/100*VAR_CST)-1)/0.01,'Sensis Vectors ALL'!AC8*($G8*VAR_CST)/0.01))</f>
        <v>0</v>
      </c>
      <c r="AD8" s="80">
        <f>IF($E8="FX",$H8*'Sensis Vectors ALL'!AD8*(EXP($G8/100*VAR_CST)-1)/($H8*0.01),IF($E8&lt;&gt;"SPD",$H8*'Sensis Vectors ALL'!AD8*(EXP($G8/100*VAR_CST)-1)/0.01,'Sensis Vectors ALL'!AD8*($G8*VAR_CST)/0.01))</f>
        <v>0</v>
      </c>
      <c r="AE8" s="80">
        <f>IF($E8="FX",$H8*'Sensis Vectors ALL'!AE8*(EXP($G8/100*VAR_CST)-1)/($H8*0.01),IF($E8&lt;&gt;"SPD",$H8*'Sensis Vectors ALL'!AE8*(EXP($G8/100*VAR_CST)-1)/0.01,'Sensis Vectors ALL'!AE8*($G8*VAR_CST)/0.01))</f>
        <v>0</v>
      </c>
      <c r="AF8" s="80">
        <f>IF($E8="FX",$H8*'Sensis Vectors ALL'!AF8*(EXP($G8/100*VAR_CST)-1)/($H8*0.01),IF($E8&lt;&gt;"SPD",$H8*'Sensis Vectors ALL'!AF8*(EXP($G8/100*VAR_CST)-1)/0.01,'Sensis Vectors ALL'!AF8*($G8*VAR_CST)/0.01))</f>
        <v>0</v>
      </c>
      <c r="AG8" s="80">
        <f>IF($E8="FX",$H8*'Sensis Vectors ALL'!AG8*(EXP($G8/100*VAR_CST)-1)/($H8*0.01),IF($E8&lt;&gt;"SPD",$H8*'Sensis Vectors ALL'!AG8*(EXP($G8/100*VAR_CST)-1)/0.01,'Sensis Vectors ALL'!AG8*($G8*VAR_CST)/0.01))</f>
        <v>0</v>
      </c>
      <c r="AH8" s="80">
        <f>IF($E8="FX",$H8*'Sensis Vectors ALL'!AH8*(EXP($G8/100*VAR_CST)-1)/($H8*0.01),IF($E8&lt;&gt;"SPD",$H8*'Sensis Vectors ALL'!AH8*(EXP($G8/100*VAR_CST)-1)/0.01,'Sensis Vectors ALL'!AH8*($G8*VAR_CST)/0.01))</f>
        <v>0</v>
      </c>
      <c r="AI8" s="80">
        <f>IF($E8="FX",$H8*'Sensis Vectors ALL'!AI8*(EXP($G8/100*VAR_CST)-1)/($H8*0.01),IF($E8&lt;&gt;"SPD",$H8*'Sensis Vectors ALL'!AI8*(EXP($G8/100*VAR_CST)-1)/0.01,'Sensis Vectors ALL'!AI8*($G8*VAR_CST)/0.01))</f>
        <v>0</v>
      </c>
      <c r="AJ8" s="80">
        <f>IF($E8="FX",$H8*'Sensis Vectors ALL'!AJ8*(EXP($G8/100*VAR_CST)-1)/($H8*0.01),IF($E8&lt;&gt;"SPD",$H8*'Sensis Vectors ALL'!AJ8*(EXP($G8/100*VAR_CST)-1)/0.01,'Sensis Vectors ALL'!AJ8*($G8*VAR_CST)/0.01))</f>
        <v>0</v>
      </c>
      <c r="AK8" s="80">
        <f>IF($E8="FX",$H8*'Sensis Vectors ALL'!AK8*(EXP($G8/100*VAR_CST)-1)/($H8*0.01),IF($E8&lt;&gt;"SPD",$H8*'Sensis Vectors ALL'!AK8*(EXP($G8/100*VAR_CST)-1)/0.01,'Sensis Vectors ALL'!AK8*($G8*VAR_CST)/0.01))</f>
        <v>0</v>
      </c>
      <c r="AL8" s="80">
        <f>IF($E8="FX",$H8*'Sensis Vectors ALL'!AL8*(EXP($G8/100*VAR_CST)-1)/($H8*0.01),IF($E8&lt;&gt;"SPD",$H8*'Sensis Vectors ALL'!AL8*(EXP($G8/100*VAR_CST)-1)/0.01,'Sensis Vectors ALL'!AL8*($G8*VAR_CST)/0.01))</f>
        <v>0</v>
      </c>
      <c r="AM8" s="80">
        <f>IF($E8="FX",$H8*'Sensis Vectors ALL'!AM8*(EXP($G8/100*VAR_CST)-1)/($H8*0.01),IF($E8&lt;&gt;"SPD",$H8*'Sensis Vectors ALL'!AM8*(EXP($G8/100*VAR_CST)-1)/0.01,'Sensis Vectors ALL'!AM8*($G8*VAR_CST)/0.01))</f>
        <v>0</v>
      </c>
      <c r="AN8" s="80">
        <f>IF($E8="FX",$H8*'Sensis Vectors ALL'!AN8*(EXP($G8/100*VAR_CST)-1)/($H8*0.01),IF($E8&lt;&gt;"SPD",$H8*'Sensis Vectors ALL'!AN8*(EXP($G8/100*VAR_CST)-1)/0.01,'Sensis Vectors ALL'!AN8*($G8*VAR_CST)/0.01))</f>
        <v>0</v>
      </c>
      <c r="AO8" s="80">
        <f>IF($E8="FX",$H8*'Sensis Vectors ALL'!AO8*(EXP($G8/100*VAR_CST)-1)/($H8*0.01),IF($E8&lt;&gt;"SPD",$H8*'Sensis Vectors ALL'!AO8*(EXP($G8/100*VAR_CST)-1)/0.01,'Sensis Vectors ALL'!AO8*($G8*VAR_CST)/0.01))</f>
        <v>0</v>
      </c>
      <c r="AP8" s="80">
        <f>IF($E8="FX",$H8*'Sensis Vectors ALL'!AP8*(EXP($G8/100*VAR_CST)-1)/($H8*0.01),IF($E8&lt;&gt;"SPD",$H8*'Sensis Vectors ALL'!AP8*(EXP($G8/100*VAR_CST)-1)/0.01,'Sensis Vectors ALL'!AP8*($G8*VAR_CST)/0.01))</f>
        <v>0</v>
      </c>
      <c r="AQ8" s="80">
        <f>IF($E8="FX",$H8*'Sensis Vectors ALL'!AQ8*(EXP($G8/100*VAR_CST)-1)/($H8*0.01),IF($E8&lt;&gt;"SPD",$H8*'Sensis Vectors ALL'!AQ8*(EXP($G8/100*VAR_CST)-1)/0.01,'Sensis Vectors ALL'!AQ8*($G8*VAR_CST)/0.01))</f>
        <v>0</v>
      </c>
      <c r="AR8" s="80">
        <f>IF($E8="FX",$H8*'Sensis Vectors ALL'!AR8*(EXP($G8/100*VAR_CST)-1)/($H8*0.01),IF($E8&lt;&gt;"SPD",$H8*'Sensis Vectors ALL'!AR8*(EXP($G8/100*VAR_CST)-1)/0.01,'Sensis Vectors ALL'!AR8*($G8*VAR_CST)/0.01))</f>
        <v>-3.1426694252738224E-2</v>
      </c>
      <c r="AS8" s="80">
        <f>IF($E8="FX",$H8*'Sensis Vectors ALL'!AS8*(EXP($G8/100*VAR_CST)-1)/($H8*0.01),IF($E8&lt;&gt;"SPD",$H8*'Sensis Vectors ALL'!AS8*(EXP($G8/100*VAR_CST)-1)/0.01,'Sensis Vectors ALL'!AS8*($G8*VAR_CST)/0.01))</f>
        <v>0</v>
      </c>
      <c r="AT8" s="80">
        <f>IF($E8="FX",$H8*'Sensis Vectors ALL'!AT8*(EXP($G8/100*VAR_CST)-1)/($H8*0.01),IF($E8&lt;&gt;"SPD",$H8*'Sensis Vectors ALL'!AT8*(EXP($G8/100*VAR_CST)-1)/0.01,'Sensis Vectors ALL'!AT8*($G8*VAR_CST)/0.01))</f>
        <v>0</v>
      </c>
      <c r="AU8" s="80">
        <f>IF($E8="FX",$H8*'Sensis Vectors ALL'!AU8*(EXP($G8/100*VAR_CST)-1)/($H8*0.01),IF($E8&lt;&gt;"SPD",$H8*'Sensis Vectors ALL'!AU8*(EXP($G8/100*VAR_CST)-1)/0.01,'Sensis Vectors ALL'!AU8*($G8*VAR_CST)/0.01))</f>
        <v>0</v>
      </c>
      <c r="AV8" s="80">
        <f>IF($E8="FX",$H8*'Sensis Vectors ALL'!AV8*(EXP($G8/100*VAR_CST)-1)/($H8*0.01),IF($E8&lt;&gt;"SPD",$H8*'Sensis Vectors ALL'!AV8*(EXP($G8/100*VAR_CST)-1)/0.01,'Sensis Vectors ALL'!AV8*($G8*VAR_CST)/0.01))</f>
        <v>0</v>
      </c>
      <c r="AW8" s="80">
        <f>IF($E8="FX",$H8*'Sensis Vectors ALL'!AW8*(EXP($G8/100*VAR_CST)-1)/($H8*0.01),IF($E8&lt;&gt;"SPD",$H8*'Sensis Vectors ALL'!AW8*(EXP($G8/100*VAR_CST)-1)/0.01,'Sensis Vectors ALL'!AW8*($G8*VAR_CST)/0.01))</f>
        <v>0</v>
      </c>
      <c r="AX8" s="80">
        <f>IF($E8="FX",$H8*'Sensis Vectors ALL'!AX8*(EXP($G8/100*VAR_CST)-1)/($H8*0.01),IF($E8&lt;&gt;"SPD",$H8*'Sensis Vectors ALL'!AX8*(EXP($G8/100*VAR_CST)-1)/0.01,'Sensis Vectors ALL'!AX8*($G8*VAR_CST)/0.01))</f>
        <v>0</v>
      </c>
      <c r="AY8" s="80">
        <f>IF($E8="FX",$H8*'Sensis Vectors ALL'!AY8*(EXP($G8/100*VAR_CST)-1)/($H8*0.01),IF($E8&lt;&gt;"SPD",$H8*'Sensis Vectors ALL'!AY8*(EXP($G8/100*VAR_CST)-1)/0.01,'Sensis Vectors ALL'!AY8*($G8*VAR_CST)/0.01))</f>
        <v>-3.1426694252738224E-2</v>
      </c>
      <c r="AZ8" s="80">
        <f>IF($E8="FX",$H8*'Sensis Vectors ALL'!AZ8*(EXP($G8/100*VAR_CST)-1)/($H8*0.01),IF($E8&lt;&gt;"SPD",$H8*'Sensis Vectors ALL'!AZ8*(EXP($G8/100*VAR_CST)-1)/0.01,'Sensis Vectors ALL'!AZ8*($G8*VAR_CST)/0.01))</f>
        <v>-3.1426694252738224E-2</v>
      </c>
      <c r="BA8" s="80">
        <f>IF($E8="FX",$H8*'Sensis Vectors ALL'!BA8*(EXP($G8/100*VAR_CST)-1)/($H8*0.01),IF($E8&lt;&gt;"SPD",$H8*'Sensis Vectors ALL'!BA8*(EXP($G8/100*VAR_CST)-1)/0.01,'Sensis Vectors ALL'!BA8*($G8*VAR_CST)/0.01))</f>
        <v>0</v>
      </c>
      <c r="BB8" s="80">
        <f>IF($E8="FX",$H8*'Sensis Vectors ALL'!BB8*(EXP($G8/100*VAR_CST)-1)/($H8*0.01),IF($E8&lt;&gt;"SPD",$H8*'Sensis Vectors ALL'!BB8*(EXP($G8/100*VAR_CST)-1)/0.01,'Sensis Vectors ALL'!BB8*($G8*VAR_CST)/0.01))</f>
        <v>0</v>
      </c>
      <c r="BC8" s="80">
        <f>IF($E8="FX",$H8*'Sensis Vectors ALL'!BC8*(EXP($G8/100*VAR_CST)-1)/($H8*0.01),IF($E8&lt;&gt;"SPD",$H8*'Sensis Vectors ALL'!BC8*(EXP($G8/100*VAR_CST)-1)/0.01,'Sensis Vectors ALL'!BC8*($G8*VAR_CST)/0.01))</f>
        <v>0</v>
      </c>
      <c r="BD8" s="80">
        <f>IF($E8="FX",$H8*'Sensis Vectors ALL'!BD8*(EXP($G8/100*VAR_CST)-1)/($H8*0.01),IF($E8&lt;&gt;"SPD",$H8*'Sensis Vectors ALL'!BD8*(EXP($G8/100*VAR_CST)-1)/0.01,'Sensis Vectors ALL'!BD8*($G8*VAR_CST)/0.01))</f>
        <v>-0.15923467465849619</v>
      </c>
      <c r="BE8" s="80">
        <f>IF($E8="FX",$H8*'Sensis Vectors ALL'!BE8*(EXP($G8/100*VAR_CST)-1)/($H8*0.01),IF($E8&lt;&gt;"SPD",$H8*'Sensis Vectors ALL'!BE8*(EXP($G8/100*VAR_CST)-1)/0.01,'Sensis Vectors ALL'!BE8*($G8*VAR_CST)/0.01))</f>
        <v>0</v>
      </c>
      <c r="BF8" s="80">
        <f>IF($E8="FX",$H8*'Sensis Vectors ALL'!BF8*(EXP($G8/100*VAR_CST)-1)/($H8*0.01),IF($E8&lt;&gt;"SPD",$H8*'Sensis Vectors ALL'!BF8*(EXP($G8/100*VAR_CST)-1)/0.01,'Sensis Vectors ALL'!BF8*($G8*VAR_CST)/0.01))</f>
        <v>0</v>
      </c>
      <c r="BG8" s="80">
        <f>IF($E8="FX",$H8*'Sensis Vectors ALL'!BG8*(EXP($G8/100*VAR_CST)-1)/($H8*0.01),IF($E8&lt;&gt;"SPD",$H8*'Sensis Vectors ALL'!BG8*(EXP($G8/100*VAR_CST)-1)/0.01,'Sensis Vectors ALL'!BG8*($G8*VAR_CST)/0.01))</f>
        <v>0</v>
      </c>
      <c r="BH8" s="80">
        <f>IF($E8="FX",$H8*'Sensis Vectors ALL'!BH8*(EXP($G8/100*VAR_CST)-1)/($H8*0.01),IF($E8&lt;&gt;"SPD",$H8*'Sensis Vectors ALL'!BH8*(EXP($G8/100*VAR_CST)-1)/0.01,'Sensis Vectors ALL'!BH8*($G8*VAR_CST)/0.01))</f>
        <v>0</v>
      </c>
      <c r="BI8" s="80">
        <f>IF($E8="FX",$H8*'Sensis Vectors ALL'!BI8*(EXP($G8/100*VAR_CST)-1)/($H8*0.01),IF($E8&lt;&gt;"SPD",$H8*'Sensis Vectors ALL'!BI8*(EXP($G8/100*VAR_CST)-1)/0.01,'Sensis Vectors ALL'!BI8*($G8*VAR_CST)/0.01))</f>
        <v>0</v>
      </c>
      <c r="BJ8" s="80">
        <f>IF($E8="FX",$H8*'Sensis Vectors ALL'!BJ8*(EXP($G8/100*VAR_CST)-1)/($H8*0.01),IF($E8&lt;&gt;"SPD",$H8*'Sensis Vectors ALL'!BJ8*(EXP($G8/100*VAR_CST)-1)/0.01,'Sensis Vectors ALL'!BJ8*($G8*VAR_CST)/0.01))</f>
        <v>0</v>
      </c>
      <c r="BK8" s="80">
        <f>IF($E8="FX",$H8*'Sensis Vectors ALL'!BK8*(EXP($G8/100*VAR_CST)-1)/($H8*0.01),IF($E8&lt;&gt;"SPD",$H8*'Sensis Vectors ALL'!BK8*(EXP($G8/100*VAR_CST)-1)/0.01,'Sensis Vectors ALL'!BK8*($G8*VAR_CST)/0.01))</f>
        <v>0</v>
      </c>
      <c r="BL8" s="80">
        <f>IF($E8="FX",$H8*'Sensis Vectors ALL'!BL8*(EXP($G8/100*VAR_CST)-1)/($H8*0.01),IF($E8&lt;&gt;"SPD",$H8*'Sensis Vectors ALL'!BL8*(EXP($G8/100*VAR_CST)-1)/0.01,'Sensis Vectors ALL'!BL8*($G8*VAR_CST)/0.01))</f>
        <v>-0.15923467465849619</v>
      </c>
      <c r="BM8" s="80">
        <f>IF($E8="FX",$H8*'Sensis Vectors ALL'!BM8*(EXP($G8/100*VAR_CST)-1)/($H8*0.01),IF($E8&lt;&gt;"SPD",$H8*'Sensis Vectors ALL'!BM8*(EXP($G8/100*VAR_CST)-1)/0.01,'Sensis Vectors ALL'!BM8*($G8*VAR_CST)/0.01))</f>
        <v>-23.582079769906464</v>
      </c>
      <c r="BN8" s="80">
        <f>IF($E8="FX",$H8*'Sensis Vectors ALL'!BN8*(EXP($G8/100*VAR_CST)-1)/($H8*0.01),IF($E8&lt;&gt;"SPD",$H8*'Sensis Vectors ALL'!BN8*(EXP($G8/100*VAR_CST)-1)/0.01,'Sensis Vectors ALL'!BN8*($G8*VAR_CST)/0.01))</f>
        <v>-23.582079769906464</v>
      </c>
      <c r="BO8" s="80">
        <f>IF($E8="FX",$H8*'Sensis Vectors ALL'!BO8*(EXP($G8/100*VAR_CST)-1)/($H8*0.01),IF($E8&lt;&gt;"SPD",$H8*'Sensis Vectors ALL'!BO8*(EXP($G8/100*VAR_CST)-1)/0.01,'Sensis Vectors ALL'!BO8*($G8*VAR_CST)/0.01))</f>
        <v>0</v>
      </c>
      <c r="BP8" s="80">
        <f>IF($E8="FX",$H8*'Sensis Vectors ALL'!BP8*(EXP($G8/100*VAR_CST)-1)/($H8*0.01),IF($E8&lt;&gt;"SPD",$H8*'Sensis Vectors ALL'!BP8*(EXP($G8/100*VAR_CST)-1)/0.01,'Sensis Vectors ALL'!BP8*($G8*VAR_CST)/0.01))</f>
        <v>0</v>
      </c>
      <c r="BQ8" s="80">
        <f>IF($E8="FX",$H8*'Sensis Vectors ALL'!BQ8*(EXP($G8/100*VAR_CST)-1)/($H8*0.01),IF($E8&lt;&gt;"SPD",$H8*'Sensis Vectors ALL'!BQ8*(EXP($G8/100*VAR_CST)-1)/0.01,'Sensis Vectors ALL'!BQ8*($G8*VAR_CST)/0.01))</f>
        <v>0</v>
      </c>
      <c r="BR8" s="80">
        <f>IF($E8="FX",$H8*'Sensis Vectors ALL'!BR8*(EXP($G8/100*VAR_CST)-1)/($H8*0.01),IF($E8&lt;&gt;"SPD",$H8*'Sensis Vectors ALL'!BR8*(EXP($G8/100*VAR_CST)-1)/0.01,'Sensis Vectors ALL'!BR8*($G8*VAR_CST)/0.01))</f>
        <v>0</v>
      </c>
      <c r="BS8" s="80">
        <f>IF($E8="FX",$H8*'Sensis Vectors ALL'!BS8*(EXP($G8/100*VAR_CST)-1)/($H8*0.01),IF($E8&lt;&gt;"SPD",$H8*'Sensis Vectors ALL'!BS8*(EXP($G8/100*VAR_CST)-1)/0.01,'Sensis Vectors ALL'!BS8*($G8*VAR_CST)/0.01))</f>
        <v>0</v>
      </c>
      <c r="BT8" s="80">
        <f>IF($E8="FX",$H8*'Sensis Vectors ALL'!BT8*(EXP($G8/100*VAR_CST)-1)/($H8*0.01),IF($E8&lt;&gt;"SPD",$H8*'Sensis Vectors ALL'!BT8*(EXP($G8/100*VAR_CST)-1)/0.01,'Sensis Vectors ALL'!BT8*($G8*VAR_CST)/0.01))</f>
        <v>0</v>
      </c>
      <c r="BU8" s="80">
        <f>IF($E8="FX",$H8*'Sensis Vectors ALL'!BU8*(EXP($G8/100*VAR_CST)-1)/($H8*0.01),IF($E8&lt;&gt;"SPD",$H8*'Sensis Vectors ALL'!BU8*(EXP($G8/100*VAR_CST)-1)/0.01,'Sensis Vectors ALL'!BU8*($G8*VAR_CST)/0.01))</f>
        <v>0</v>
      </c>
      <c r="BV8" s="80">
        <f>IF($E8="FX",$H8*'Sensis Vectors ALL'!BV8*(EXP($G8/100*VAR_CST)-1)/($H8*0.01),IF($E8&lt;&gt;"SPD",$H8*'Sensis Vectors ALL'!BV8*(EXP($G8/100*VAR_CST)-1)/0.01,'Sensis Vectors ALL'!BV8*($G8*VAR_CST)/0.01))</f>
        <v>23.660007008852933</v>
      </c>
      <c r="BW8" s="80">
        <f>IF($E8="FX",$H8*'Sensis Vectors ALL'!BW8*(EXP($G8/100*VAR_CST)-1)/($H8*0.01),IF($E8&lt;&gt;"SPD",$H8*'Sensis Vectors ALL'!BW8*(EXP($G8/100*VAR_CST)-1)/0.01,'Sensis Vectors ALL'!BW8*($G8*VAR_CST)/0.01))</f>
        <v>23.660007008852933</v>
      </c>
      <c r="BX8" s="80">
        <f>IF($E8="FX",$H8*'Sensis Vectors ALL'!BX8*(EXP($G8/100*VAR_CST)-1)/($H8*0.01),IF($E8&lt;&gt;"SPD",$H8*'Sensis Vectors ALL'!BX8*(EXP($G8/100*VAR_CST)-1)/0.01,'Sensis Vectors ALL'!BX8*($G8*VAR_CST)/0.01))</f>
        <v>0</v>
      </c>
      <c r="BY8" s="80">
        <f>IF($E8="FX",$H8*'Sensis Vectors ALL'!BY8*(EXP($G8/100*VAR_CST)-1)/($H8*0.01),IF($E8&lt;&gt;"SPD",$H8*'Sensis Vectors ALL'!BY8*(EXP($G8/100*VAR_CST)-1)/0.01,'Sensis Vectors ALL'!BY8*($G8*VAR_CST)/0.01))</f>
        <v>-0.4633914791123232</v>
      </c>
      <c r="BZ8" s="80">
        <f>IF($E8="FX",$H8*'Sensis Vectors ALL'!BZ8*(EXP($G8/100*VAR_CST)-1)/($H8*0.01),IF($E8&lt;&gt;"SPD",$H8*'Sensis Vectors ALL'!BZ8*(EXP($G8/100*VAR_CST)-1)/0.01,'Sensis Vectors ALL'!BZ8*($G8*VAR_CST)/0.01))</f>
        <v>-0.4633914791123232</v>
      </c>
      <c r="CA8" s="80">
        <f>IF($E8="FX",$H8*'Sensis Vectors ALL'!CA8*(EXP($G8/100*VAR_CST)-1)/($H8*0.01),IF($E8&lt;&gt;"SPD",$H8*'Sensis Vectors ALL'!CA8*(EXP($G8/100*VAR_CST)-1)/0.01,'Sensis Vectors ALL'!CA8*($G8*VAR_CST)/0.01))</f>
        <v>0</v>
      </c>
      <c r="CB8" s="80">
        <f>IF($E8="FX",$H8*'Sensis Vectors ALL'!CB8*(EXP($G8/100*VAR_CST)-1)/($H8*0.01),IF($E8&lt;&gt;"SPD",$H8*'Sensis Vectors ALL'!CB8*(EXP($G8/100*VAR_CST)-1)/0.01,'Sensis Vectors ALL'!CB8*($G8*VAR_CST)/0.01))</f>
        <v>0.22622956550735687</v>
      </c>
      <c r="CC8" s="80">
        <f>IF($E8="FX",$H8*'Sensis Vectors ALL'!CC8*(EXP($G8/100*VAR_CST)-1)/($H8*0.01),IF($E8&lt;&gt;"SPD",$H8*'Sensis Vectors ALL'!CC8*(EXP($G8/100*VAR_CST)-1)/0.01,'Sensis Vectors ALL'!CC8*($G8*VAR_CST)/0.01))</f>
        <v>0.22622956550735687</v>
      </c>
      <c r="CD8" s="80">
        <f>IF($E8="FX",$H8*'Sensis Vectors ALL'!CD8*(EXP($G8/100*VAR_CST)-1)/($H8*0.01),IF($E8&lt;&gt;"SPD",$H8*'Sensis Vectors ALL'!CD8*(EXP($G8/100*VAR_CST)-1)/0.01,'Sensis Vectors ALL'!CD8*($G8*VAR_CST)/0.01))</f>
        <v>0</v>
      </c>
      <c r="CE8" s="80">
        <f>IF($E8="FX",$H8*'Sensis Vectors ALL'!CE8*(EXP($G8/100*VAR_CST)-1)/($H8*0.01),IF($E8&lt;&gt;"SPD",$H8*'Sensis Vectors ALL'!CE8*(EXP($G8/100*VAR_CST)-1)/0.01,'Sensis Vectors ALL'!CE8*($G8*VAR_CST)/0.01))</f>
        <v>0</v>
      </c>
      <c r="CF8" s="80">
        <f>IF($E8="FX",$H8*'Sensis Vectors ALL'!CF8*(EXP($G8/100*VAR_CST)-1)/($H8*0.01),IF($E8&lt;&gt;"SPD",$H8*'Sensis Vectors ALL'!CF8*(EXP($G8/100*VAR_CST)-1)/0.01,'Sensis Vectors ALL'!CF8*($G8*VAR_CST)/0.01))</f>
        <v>0</v>
      </c>
      <c r="CG8" s="80">
        <f>IF($E8="FX",$H8*'Sensis Vectors ALL'!CG8*(EXP($G8/100*VAR_CST)-1)/($H8*0.01),IF($E8&lt;&gt;"SPD",$H8*'Sensis Vectors ALL'!CG8*(EXP($G8/100*VAR_CST)-1)/0.01,'Sensis Vectors ALL'!CG8*($G8*VAR_CST)/0.01))</f>
        <v>0</v>
      </c>
      <c r="CH8" s="80">
        <f>IF($E8="FX",$H8*'Sensis Vectors ALL'!CH8*(EXP($G8/100*VAR_CST)-1)/($H8*0.01),IF($E8&lt;&gt;"SPD",$H8*'Sensis Vectors ALL'!CH8*(EXP($G8/100*VAR_CST)-1)/0.01,'Sensis Vectors ALL'!CH8*($G8*VAR_CST)/0.01))</f>
        <v>0</v>
      </c>
      <c r="CI8" s="80">
        <f>IF($E8="FX",$H8*'Sensis Vectors ALL'!CI8*(EXP($G8/100*VAR_CST)-1)/($H8*0.01),IF($E8&lt;&gt;"SPD",$H8*'Sensis Vectors ALL'!CI8*(EXP($G8/100*VAR_CST)-1)/0.01,'Sensis Vectors ALL'!CI8*($G8*VAR_CST)/0.01))</f>
        <v>0</v>
      </c>
      <c r="CJ8" s="80">
        <f>IF($E8="FX",$H8*'Sensis Vectors ALL'!CJ8*(EXP($G8/100*VAR_CST)-1)/($H8*0.01),IF($E8&lt;&gt;"SPD",$H8*'Sensis Vectors ALL'!CJ8*(EXP($G8/100*VAR_CST)-1)/0.01,'Sensis Vectors ALL'!CJ8*($G8*VAR_CST)/0.01))</f>
        <v>0</v>
      </c>
      <c r="CK8" s="80">
        <f>IF($E8="FX",$H8*'Sensis Vectors ALL'!CK8*(EXP($G8/100*VAR_CST)-1)/($H8*0.01),IF($E8&lt;&gt;"SPD",$H8*'Sensis Vectors ALL'!CK8*(EXP($G8/100*VAR_CST)-1)/0.01,'Sensis Vectors ALL'!CK8*($G8*VAR_CST)/0.01))</f>
        <v>0</v>
      </c>
      <c r="CL8" s="80">
        <f>IF($E8="FX",$H8*'Sensis Vectors ALL'!CL8*(EXP($G8/100*VAR_CST)-1)/($H8*0.01),IF($E8&lt;&gt;"SPD",$H8*'Sensis Vectors ALL'!CL8*(EXP($G8/100*VAR_CST)-1)/0.01,'Sensis Vectors ALL'!CL8*($G8*VAR_CST)/0.01))</f>
        <v>0</v>
      </c>
      <c r="CM8" s="80">
        <f>IF($E8="FX",$H8*'Sensis Vectors ALL'!CM8*(EXP($G8/100*VAR_CST)-1)/($H8*0.01),IF($E8&lt;&gt;"SPD",$H8*'Sensis Vectors ALL'!CM8*(EXP($G8/100*VAR_CST)-1)/0.01,'Sensis Vectors ALL'!CM8*($G8*VAR_CST)/0.01))</f>
        <v>0</v>
      </c>
      <c r="CN8" s="80">
        <f>IF($E8="FX",$H8*'Sensis Vectors ALL'!CN8*(EXP($G8/100*VAR_CST)-1)/($H8*0.01),IF($E8&lt;&gt;"SPD",$H8*'Sensis Vectors ALL'!CN8*(EXP($G8/100*VAR_CST)-1)/0.01,'Sensis Vectors ALL'!CN8*($G8*VAR_CST)/0.01))</f>
        <v>0</v>
      </c>
      <c r="CO8" s="80">
        <f>IF($E8="FX",$H8*'Sensis Vectors ALL'!CO8*(EXP($G8/100*VAR_CST)-1)/($H8*0.01),IF($E8&lt;&gt;"SPD",$H8*'Sensis Vectors ALL'!CO8*(EXP($G8/100*VAR_CST)-1)/0.01,'Sensis Vectors ALL'!CO8*($G8*VAR_CST)/0.01))</f>
        <v>0</v>
      </c>
      <c r="CP8" s="80">
        <f>IF($E8="FX",$H8*'Sensis Vectors ALL'!CP8*(EXP($G8/100*VAR_CST)-1)/($H8*0.01),IF($E8&lt;&gt;"SPD",$H8*'Sensis Vectors ALL'!CP8*(EXP($G8/100*VAR_CST)-1)/0.01,'Sensis Vectors ALL'!CP8*($G8*VAR_CST)/0.01))</f>
        <v>0</v>
      </c>
      <c r="CQ8" s="80">
        <f>IF($E8="FX",$H8*'Sensis Vectors ALL'!CQ8*(EXP($G8/100*VAR_CST)-1)/($H8*0.01),IF($E8&lt;&gt;"SPD",$H8*'Sensis Vectors ALL'!CQ8*(EXP($G8/100*VAR_CST)-1)/0.01,'Sensis Vectors ALL'!CQ8*($G8*VAR_CST)/0.01))</f>
        <v>0</v>
      </c>
      <c r="CR8" s="80">
        <f>IF($E8="FX",$H8*'Sensis Vectors ALL'!CR8*(EXP($G8/100*VAR_CST)-1)/($H8*0.01),IF($E8&lt;&gt;"SPD",$H8*'Sensis Vectors ALL'!CR8*(EXP($G8/100*VAR_CST)-1)/0.01,'Sensis Vectors ALL'!CR8*($G8*VAR_CST)/0.01))</f>
        <v>0</v>
      </c>
      <c r="CS8" s="80">
        <f>IF($E8="FX",$H8*'Sensis Vectors ALL'!CS8*(EXP($G8/100*VAR_CST)-1)/($H8*0.01),IF($E8&lt;&gt;"SPD",$H8*'Sensis Vectors ALL'!CS8*(EXP($G8/100*VAR_CST)-1)/0.01,'Sensis Vectors ALL'!CS8*($G8*VAR_CST)/0.01))</f>
        <v>0</v>
      </c>
      <c r="CT8" s="80">
        <f>IF($E8="FX",$H8*'Sensis Vectors ALL'!CT8*(EXP($G8/100*VAR_CST)-1)/($H8*0.01),IF($E8&lt;&gt;"SPD",$H8*'Sensis Vectors ALL'!CT8*(EXP($G8/100*VAR_CST)-1)/0.01,'Sensis Vectors ALL'!CT8*($G8*VAR_CST)/0.01))</f>
        <v>0</v>
      </c>
      <c r="CU8" s="80">
        <f>IF($E8="FX",$H8*'Sensis Vectors ALL'!CU8*(EXP($G8/100*VAR_CST)-1)/($H8*0.01),IF($E8&lt;&gt;"SPD",$H8*'Sensis Vectors ALL'!CU8*(EXP($G8/100*VAR_CST)-1)/0.01,'Sensis Vectors ALL'!CU8*($G8*VAR_CST)/0.01))</f>
        <v>0</v>
      </c>
      <c r="CV8" s="80">
        <f>IF($E8="FX",$H8*'Sensis Vectors ALL'!CV8*(EXP($G8/100*VAR_CST)-1)/($H8*0.01),IF($E8&lt;&gt;"SPD",$H8*'Sensis Vectors ALL'!CV8*(EXP($G8/100*VAR_CST)-1)/0.01,'Sensis Vectors ALL'!CV8*($G8*VAR_CST)/0.01))</f>
        <v>0</v>
      </c>
      <c r="CW8" s="80">
        <f>IF($E8="FX",$H8*'Sensis Vectors ALL'!CW8*(EXP($G8/100*VAR_CST)-1)/($H8*0.01),IF($E8&lt;&gt;"SPD",$H8*'Sensis Vectors ALL'!CW8*(EXP($G8/100*VAR_CST)-1)/0.01,'Sensis Vectors ALL'!CW8*($G8*VAR_CST)/0.01))</f>
        <v>0</v>
      </c>
      <c r="CX8" s="80">
        <f>IF($E8="FX",$H8*'Sensis Vectors ALL'!CX8*(EXP($G8/100*VAR_CST)-1)/($H8*0.01),IF($E8&lt;&gt;"SPD",$H8*'Sensis Vectors ALL'!CX8*(EXP($G8/100*VAR_CST)-1)/0.01,'Sensis Vectors ALL'!CX8*($G8*VAR_CST)/0.01))</f>
        <v>0</v>
      </c>
      <c r="CY8" s="80">
        <f>IF($E8="FX",$H8*'Sensis Vectors ALL'!CY8*(EXP($G8/100*VAR_CST)-1)/($H8*0.01),IF($E8&lt;&gt;"SPD",$H8*'Sensis Vectors ALL'!CY8*(EXP($G8/100*VAR_CST)-1)/0.01,'Sensis Vectors ALL'!CY8*($G8*VAR_CST)/0.01))</f>
        <v>0</v>
      </c>
      <c r="CZ8" s="80">
        <f>IF($E8="FX",$H8*'Sensis Vectors ALL'!CZ8*(EXP($G8/100*VAR_CST)-1)/($H8*0.01),IF($E8&lt;&gt;"SPD",$H8*'Sensis Vectors ALL'!CZ8*(EXP($G8/100*VAR_CST)-1)/0.01,'Sensis Vectors ALL'!CZ8*($G8*VAR_CST)/0.01))</f>
        <v>0</v>
      </c>
      <c r="DA8" s="80">
        <f>IF($E8="FX",$H8*'Sensis Vectors ALL'!DA8*(EXP($G8/100*VAR_CST)-1)/($H8*0.01),IF($E8&lt;&gt;"SPD",$H8*'Sensis Vectors ALL'!DA8*(EXP($G8/100*VAR_CST)-1)/0.01,'Sensis Vectors ALL'!DA8*($G8*VAR_CST)/0.01))</f>
        <v>0</v>
      </c>
      <c r="DB8" s="80">
        <f>IF($E8="FX",$H8*'Sensis Vectors ALL'!DB8*(EXP($G8/100*VAR_CST)-1)/($H8*0.01),IF($E8&lt;&gt;"SPD",$H8*'Sensis Vectors ALL'!DB8*(EXP($G8/100*VAR_CST)-1)/0.01,'Sensis Vectors ALL'!DB8*($G8*VAR_CST)/0.01))</f>
        <v>0</v>
      </c>
      <c r="DC8" s="80">
        <f>IF($E8="FX",$H8*'Sensis Vectors ALL'!DC8*(EXP($G8/100*VAR_CST)-1)/($H8*0.01),IF($E8&lt;&gt;"SPD",$H8*'Sensis Vectors ALL'!DC8*(EXP($G8/100*VAR_CST)-1)/0.01,'Sensis Vectors ALL'!DC8*($G8*VAR_CST)/0.01))</f>
        <v>0</v>
      </c>
      <c r="DD8" s="80">
        <f>IF($E8="FX",$H8*'Sensis Vectors ALL'!DD8*(EXP($G8/100*VAR_CST)-1)/($H8*0.01),IF($E8&lt;&gt;"SPD",$H8*'Sensis Vectors ALL'!DD8*(EXP($G8/100*VAR_CST)-1)/0.01,'Sensis Vectors ALL'!DD8*($G8*VAR_CST)/0.01))</f>
        <v>0</v>
      </c>
      <c r="DE8" s="80">
        <f>IF($E8="FX",$H8*'Sensis Vectors ALL'!DE8*(EXP($G8/100*VAR_CST)-1)/($H8*0.01),IF($E8&lt;&gt;"SPD",$H8*'Sensis Vectors ALL'!DE8*(EXP($G8/100*VAR_CST)-1)/0.01,'Sensis Vectors ALL'!DE8*($G8*VAR_CST)/0.01))</f>
        <v>0</v>
      </c>
      <c r="DF8" s="80">
        <f>IF($E8="FX",$H8*'Sensis Vectors ALL'!DF8*(EXP($G8/100*VAR_CST)-1)/($H8*0.01),IF($E8&lt;&gt;"SPD",$H8*'Sensis Vectors ALL'!DF8*(EXP($G8/100*VAR_CST)-1)/0.01,'Sensis Vectors ALL'!DF8*($G8*VAR_CST)/0.01))</f>
        <v>0</v>
      </c>
      <c r="DG8" s="80">
        <f>IF($E8="FX",$H8*'Sensis Vectors ALL'!DG8*(EXP($G8/100*VAR_CST)-1)/($H8*0.01),IF($E8&lt;&gt;"SPD",$H8*'Sensis Vectors ALL'!DG8*(EXP($G8/100*VAR_CST)-1)/0.01,'Sensis Vectors ALL'!DG8*($G8*VAR_CST)/0.01))</f>
        <v>0</v>
      </c>
      <c r="DH8" s="80">
        <f>IF($E8="FX",$H8*'Sensis Vectors ALL'!DH8*(EXP($G8/100*VAR_CST)-1)/($H8*0.01),IF($E8&lt;&gt;"SPD",$H8*'Sensis Vectors ALL'!DH8*(EXP($G8/100*VAR_CST)-1)/0.01,'Sensis Vectors ALL'!DH8*($G8*VAR_CST)/0.01))</f>
        <v>0</v>
      </c>
      <c r="DI8" s="80">
        <f>IF($E8="FX",$H8*'Sensis Vectors ALL'!DI8*(EXP($G8/100*VAR_CST)-1)/($H8*0.01),IF($E8&lt;&gt;"SPD",$H8*'Sensis Vectors ALL'!DI8*(EXP($G8/100*VAR_CST)-1)/0.01,'Sensis Vectors ALL'!DI8*($G8*VAR_CST)/0.01))</f>
        <v>0</v>
      </c>
      <c r="DJ8" s="80">
        <f>IF($E8="FX",$H8*'Sensis Vectors ALL'!DJ8*(EXP($G8/100*VAR_CST)-1)/($H8*0.01),IF($E8&lt;&gt;"SPD",$H8*'Sensis Vectors ALL'!DJ8*(EXP($G8/100*VAR_CST)-1)/0.01,'Sensis Vectors ALL'!DJ8*($G8*VAR_CST)/0.01))</f>
        <v>0</v>
      </c>
      <c r="DK8" s="80">
        <f>IF($E8="FX",$H8*'Sensis Vectors ALL'!DK8*(EXP($G8/100*VAR_CST)-1)/($H8*0.01),IF($E8&lt;&gt;"SPD",$H8*'Sensis Vectors ALL'!DK8*(EXP($G8/100*VAR_CST)-1)/0.01,'Sensis Vectors ALL'!DK8*($G8*VAR_CST)/0.01))</f>
        <v>0</v>
      </c>
      <c r="DL8" s="80">
        <f>IF($E8="FX",$H8*'Sensis Vectors ALL'!DL8*(EXP($G8/100*VAR_CST)-1)/($H8*0.01),IF($E8&lt;&gt;"SPD",$H8*'Sensis Vectors ALL'!DL8*(EXP($G8/100*VAR_CST)-1)/0.01,'Sensis Vectors ALL'!DL8*($G8*VAR_CST)/0.01))</f>
        <v>0</v>
      </c>
      <c r="DM8" s="80">
        <f>IF($E8="FX",$H8*'Sensis Vectors ALL'!DM8*(EXP($G8/100*VAR_CST)-1)/($H8*0.01),IF($E8&lt;&gt;"SPD",$H8*'Sensis Vectors ALL'!DM8*(EXP($G8/100*VAR_CST)-1)/0.01,'Sensis Vectors ALL'!DM8*($G8*VAR_CST)/0.01))</f>
        <v>0</v>
      </c>
      <c r="DN8" s="80">
        <f>IF($E8="FX",$H8*'Sensis Vectors ALL'!DN8*(EXP($G8/100*VAR_CST)-1)/($H8*0.01),IF($E8&lt;&gt;"SPD",$H8*'Sensis Vectors ALL'!DN8*(EXP($G8/100*VAR_CST)-1)/0.01,'Sensis Vectors ALL'!DN8*($G8*VAR_CST)/0.01))</f>
        <v>0</v>
      </c>
      <c r="DO8" s="80">
        <f>IF($E8="FX",$H8*'Sensis Vectors ALL'!DO8*(EXP($G8/100*VAR_CST)-1)/($H8*0.01),IF($E8&lt;&gt;"SPD",$H8*'Sensis Vectors ALL'!DO8*(EXP($G8/100*VAR_CST)-1)/0.01,'Sensis Vectors ALL'!DO8*($G8*VAR_CST)/0.01))</f>
        <v>0</v>
      </c>
      <c r="DP8" s="80">
        <f>IF($E8="FX",$H8*'Sensis Vectors ALL'!DP8*(EXP($G8/100*VAR_CST)-1)/($H8*0.01),IF($E8&lt;&gt;"SPD",$H8*'Sensis Vectors ALL'!DP8*(EXP($G8/100*VAR_CST)-1)/0.01,'Sensis Vectors ALL'!DP8*($G8*VAR_CST)/0.01))</f>
        <v>0</v>
      </c>
      <c r="DQ8" s="80">
        <f>IF($E8="FX",$H8*'Sensis Vectors ALL'!DQ8*(EXP($G8/100*VAR_CST)-1)/($H8*0.01),IF($E8&lt;&gt;"SPD",$H8*'Sensis Vectors ALL'!DQ8*(EXP($G8/100*VAR_CST)-1)/0.01,'Sensis Vectors ALL'!DQ8*($G8*VAR_CST)/0.01))</f>
        <v>0.7586562344171196</v>
      </c>
    </row>
    <row r="9" spans="1:121" x14ac:dyDescent="0.2">
      <c r="A9" s="60">
        <v>7</v>
      </c>
      <c r="B9" s="60" t="s">
        <v>18</v>
      </c>
      <c r="C9" s="60" t="s">
        <v>369</v>
      </c>
      <c r="D9" s="60" t="s">
        <v>525</v>
      </c>
      <c r="E9" s="60" t="s">
        <v>531</v>
      </c>
      <c r="F9" s="60" t="s">
        <v>34</v>
      </c>
      <c r="G9" s="60">
        <v>5.3830000000000003E-2</v>
      </c>
      <c r="H9" s="60">
        <v>-0.12860099999999999</v>
      </c>
      <c r="I9" s="80">
        <f>IF($E9="FX",$H9*'Sensis Vectors ALL'!I9*(EXP($G9/100*VAR_CST)-1)/($H9*0.01),IF($E9&lt;&gt;"SPD",$H9*'Sensis Vectors ALL'!I9*(EXP($G9/100*VAR_CST)-1)/0.01,'Sensis Vectors ALL'!I9*($G9*VAR_CST)/0.01))</f>
        <v>-15.012847526882808</v>
      </c>
      <c r="J9" s="80">
        <f>IF($E9="FX",$H9*'Sensis Vectors ALL'!J9*(EXP($G9/100*VAR_CST)-1)/($H9*0.01),IF($E9&lt;&gt;"SPD",$H9*'Sensis Vectors ALL'!J9*(EXP($G9/100*VAR_CST)-1)/0.01,'Sensis Vectors ALL'!J9*($G9*VAR_CST)/0.01))</f>
        <v>-15.012847526882808</v>
      </c>
      <c r="K9" s="80">
        <f>IF($E9="FX",$H9*'Sensis Vectors ALL'!K9*(EXP($G9/100*VAR_CST)-1)/($H9*0.01),IF($E9&lt;&gt;"SPD",$H9*'Sensis Vectors ALL'!K9*(EXP($G9/100*VAR_CST)-1)/0.01,'Sensis Vectors ALL'!K9*($G9*VAR_CST)/0.01))</f>
        <v>-15.012847526882808</v>
      </c>
      <c r="L9" s="80">
        <f>IF($E9="FX",$H9*'Sensis Vectors ALL'!L9*(EXP($G9/100*VAR_CST)-1)/($H9*0.01),IF($E9&lt;&gt;"SPD",$H9*'Sensis Vectors ALL'!L9*(EXP($G9/100*VAR_CST)-1)/0.01,'Sensis Vectors ALL'!L9*($G9*VAR_CST)/0.01))</f>
        <v>-15.012847526882808</v>
      </c>
      <c r="M9" s="80">
        <f>IF($E9="FX",$H9*'Sensis Vectors ALL'!M9*(EXP($G9/100*VAR_CST)-1)/($H9*0.01),IF($E9&lt;&gt;"SPD",$H9*'Sensis Vectors ALL'!M9*(EXP($G9/100*VAR_CST)-1)/0.01,'Sensis Vectors ALL'!M9*($G9*VAR_CST)/0.01))</f>
        <v>-15.021126202944126</v>
      </c>
      <c r="N9" s="80">
        <f>IF($E9="FX",$H9*'Sensis Vectors ALL'!N9*(EXP($G9/100*VAR_CST)-1)/($H9*0.01),IF($E9&lt;&gt;"SPD",$H9*'Sensis Vectors ALL'!N9*(EXP($G9/100*VAR_CST)-1)/0.01,'Sensis Vectors ALL'!N9*($G9*VAR_CST)/0.01))</f>
        <v>-14.961854747874714</v>
      </c>
      <c r="O9" s="80">
        <f>IF($E9="FX",$H9*'Sensis Vectors ALL'!O9*(EXP($G9/100*VAR_CST)-1)/($H9*0.01),IF($E9&lt;&gt;"SPD",$H9*'Sensis Vectors ALL'!O9*(EXP($G9/100*VAR_CST)-1)/0.01,'Sensis Vectors ALL'!O9*($G9*VAR_CST)/0.01))</f>
        <v>0</v>
      </c>
      <c r="P9" s="80">
        <f>IF($E9="FX",$H9*'Sensis Vectors ALL'!P9*(EXP($G9/100*VAR_CST)-1)/($H9*0.01),IF($E9&lt;&gt;"SPD",$H9*'Sensis Vectors ALL'!P9*(EXP($G9/100*VAR_CST)-1)/0.01,'Sensis Vectors ALL'!P9*($G9*VAR_CST)/0.01))</f>
        <v>0</v>
      </c>
      <c r="Q9" s="80">
        <f>IF($E9="FX",$H9*'Sensis Vectors ALL'!Q9*(EXP($G9/100*VAR_CST)-1)/($H9*0.01),IF($E9&lt;&gt;"SPD",$H9*'Sensis Vectors ALL'!Q9*(EXP($G9/100*VAR_CST)-1)/0.01,'Sensis Vectors ALL'!Q9*($G9*VAR_CST)/0.01))</f>
        <v>0</v>
      </c>
      <c r="R9" s="80">
        <f>IF($E9="FX",$H9*'Sensis Vectors ALL'!R9*(EXP($G9/100*VAR_CST)-1)/($H9*0.01),IF($E9&lt;&gt;"SPD",$H9*'Sensis Vectors ALL'!R9*(EXP($G9/100*VAR_CST)-1)/0.01,'Sensis Vectors ALL'!R9*($G9*VAR_CST)/0.01))</f>
        <v>0</v>
      </c>
      <c r="S9" s="80">
        <f>IF($E9="FX",$H9*'Sensis Vectors ALL'!S9*(EXP($G9/100*VAR_CST)-1)/($H9*0.01),IF($E9&lt;&gt;"SPD",$H9*'Sensis Vectors ALL'!S9*(EXP($G9/100*VAR_CST)-1)/0.01,'Sensis Vectors ALL'!S9*($G9*VAR_CST)/0.01))</f>
        <v>-0.97694820073103594</v>
      </c>
      <c r="T9" s="80">
        <f>IF($E9="FX",$H9*'Sensis Vectors ALL'!T9*(EXP($G9/100*VAR_CST)-1)/($H9*0.01),IF($E9&lt;&gt;"SPD",$H9*'Sensis Vectors ALL'!T9*(EXP($G9/100*VAR_CST)-1)/0.01,'Sensis Vectors ALL'!T9*($G9*VAR_CST)/0.01))</f>
        <v>-0.97694820073103594</v>
      </c>
      <c r="U9" s="80">
        <f>IF($E9="FX",$H9*'Sensis Vectors ALL'!U9*(EXP($G9/100*VAR_CST)-1)/($H9*0.01),IF($E9&lt;&gt;"SPD",$H9*'Sensis Vectors ALL'!U9*(EXP($G9/100*VAR_CST)-1)/0.01,'Sensis Vectors ALL'!U9*($G9*VAR_CST)/0.01))</f>
        <v>0</v>
      </c>
      <c r="V9" s="80">
        <f>IF($E9="FX",$H9*'Sensis Vectors ALL'!V9*(EXP($G9/100*VAR_CST)-1)/($H9*0.01),IF($E9&lt;&gt;"SPD",$H9*'Sensis Vectors ALL'!V9*(EXP($G9/100*VAR_CST)-1)/0.01,'Sensis Vectors ALL'!V9*($G9*VAR_CST)/0.01))</f>
        <v>0</v>
      </c>
      <c r="W9" s="80">
        <f>IF($E9="FX",$H9*'Sensis Vectors ALL'!W9*(EXP($G9/100*VAR_CST)-1)/($H9*0.01),IF($E9&lt;&gt;"SPD",$H9*'Sensis Vectors ALL'!W9*(EXP($G9/100*VAR_CST)-1)/0.01,'Sensis Vectors ALL'!W9*($G9*VAR_CST)/0.01))</f>
        <v>-5.7126408225350387</v>
      </c>
      <c r="X9" s="80">
        <f>IF($E9="FX",$H9*'Sensis Vectors ALL'!X9*(EXP($G9/100*VAR_CST)-1)/($H9*0.01),IF($E9&lt;&gt;"SPD",$H9*'Sensis Vectors ALL'!X9*(EXP($G9/100*VAR_CST)-1)/0.01,'Sensis Vectors ALL'!X9*($G9*VAR_CST)/0.01))</f>
        <v>-1.1274461562116281E-3</v>
      </c>
      <c r="Y9" s="80">
        <f>IF($E9="FX",$H9*'Sensis Vectors ALL'!Y9*(EXP($G9/100*VAR_CST)-1)/($H9*0.01),IF($E9&lt;&gt;"SPD",$H9*'Sensis Vectors ALL'!Y9*(EXP($G9/100*VAR_CST)-1)/0.01,'Sensis Vectors ALL'!Y9*($G9*VAR_CST)/0.01))</f>
        <v>-7.2412967466214058</v>
      </c>
      <c r="Z9" s="80">
        <f>IF($E9="FX",$H9*'Sensis Vectors ALL'!Z9*(EXP($G9/100*VAR_CST)-1)/($H9*0.01),IF($E9&lt;&gt;"SPD",$H9*'Sensis Vectors ALL'!Z9*(EXP($G9/100*VAR_CST)-1)/0.01,'Sensis Vectors ALL'!Z9*($G9*VAR_CST)/0.01))</f>
        <v>-8.2722657246086388</v>
      </c>
      <c r="AA9" s="80">
        <f>IF($E9="FX",$H9*'Sensis Vectors ALL'!AA9*(EXP($G9/100*VAR_CST)-1)/($H9*0.01),IF($E9&lt;&gt;"SPD",$H9*'Sensis Vectors ALL'!AA9*(EXP($G9/100*VAR_CST)-1)/0.01,'Sensis Vectors ALL'!AA9*($G9*VAR_CST)/0.01))</f>
        <v>-5.4454360835128837</v>
      </c>
      <c r="AB9" s="80">
        <f>IF($E9="FX",$H9*'Sensis Vectors ALL'!AB9*(EXP($G9/100*VAR_CST)-1)/($H9*0.01),IF($E9&lt;&gt;"SPD",$H9*'Sensis Vectors ALL'!AB9*(EXP($G9/100*VAR_CST)-1)/0.01,'Sensis Vectors ALL'!AB9*($G9*VAR_CST)/0.01))</f>
        <v>-2.8268296410957552</v>
      </c>
      <c r="AC9" s="80">
        <f>IF($E9="FX",$H9*'Sensis Vectors ALL'!AC9*(EXP($G9/100*VAR_CST)-1)/($H9*0.01),IF($E9&lt;&gt;"SPD",$H9*'Sensis Vectors ALL'!AC9*(EXP($G9/100*VAR_CST)-1)/0.01,'Sensis Vectors ALL'!AC9*($G9*VAR_CST)/0.01))</f>
        <v>0</v>
      </c>
      <c r="AD9" s="80">
        <f>IF($E9="FX",$H9*'Sensis Vectors ALL'!AD9*(EXP($G9/100*VAR_CST)-1)/($H9*0.01),IF($E9&lt;&gt;"SPD",$H9*'Sensis Vectors ALL'!AD9*(EXP($G9/100*VAR_CST)-1)/0.01,'Sensis Vectors ALL'!AD9*($G9*VAR_CST)/0.01))</f>
        <v>0</v>
      </c>
      <c r="AE9" s="80">
        <f>IF($E9="FX",$H9*'Sensis Vectors ALL'!AE9*(EXP($G9/100*VAR_CST)-1)/($H9*0.01),IF($E9&lt;&gt;"SPD",$H9*'Sensis Vectors ALL'!AE9*(EXP($G9/100*VAR_CST)-1)/0.01,'Sensis Vectors ALL'!AE9*($G9*VAR_CST)/0.01))</f>
        <v>0</v>
      </c>
      <c r="AF9" s="80">
        <f>IF($E9="FX",$H9*'Sensis Vectors ALL'!AF9*(EXP($G9/100*VAR_CST)-1)/($H9*0.01),IF($E9&lt;&gt;"SPD",$H9*'Sensis Vectors ALL'!AF9*(EXP($G9/100*VAR_CST)-1)/0.01,'Sensis Vectors ALL'!AF9*($G9*VAR_CST)/0.01))</f>
        <v>0</v>
      </c>
      <c r="AG9" s="80">
        <f>IF($E9="FX",$H9*'Sensis Vectors ALL'!AG9*(EXP($G9/100*VAR_CST)-1)/($H9*0.01),IF($E9&lt;&gt;"SPD",$H9*'Sensis Vectors ALL'!AG9*(EXP($G9/100*VAR_CST)-1)/0.01,'Sensis Vectors ALL'!AG9*($G9*VAR_CST)/0.01))</f>
        <v>0</v>
      </c>
      <c r="AH9" s="80">
        <f>IF($E9="FX",$H9*'Sensis Vectors ALL'!AH9*(EXP($G9/100*VAR_CST)-1)/($H9*0.01),IF($E9&lt;&gt;"SPD",$H9*'Sensis Vectors ALL'!AH9*(EXP($G9/100*VAR_CST)-1)/0.01,'Sensis Vectors ALL'!AH9*($G9*VAR_CST)/0.01))</f>
        <v>0</v>
      </c>
      <c r="AI9" s="80">
        <f>IF($E9="FX",$H9*'Sensis Vectors ALL'!AI9*(EXP($G9/100*VAR_CST)-1)/($H9*0.01),IF($E9&lt;&gt;"SPD",$H9*'Sensis Vectors ALL'!AI9*(EXP($G9/100*VAR_CST)-1)/0.01,'Sensis Vectors ALL'!AI9*($G9*VAR_CST)/0.01))</f>
        <v>0</v>
      </c>
      <c r="AJ9" s="80">
        <f>IF($E9="FX",$H9*'Sensis Vectors ALL'!AJ9*(EXP($G9/100*VAR_CST)-1)/($H9*0.01),IF($E9&lt;&gt;"SPD",$H9*'Sensis Vectors ALL'!AJ9*(EXP($G9/100*VAR_CST)-1)/0.01,'Sensis Vectors ALL'!AJ9*($G9*VAR_CST)/0.01))</f>
        <v>0</v>
      </c>
      <c r="AK9" s="80">
        <f>IF($E9="FX",$H9*'Sensis Vectors ALL'!AK9*(EXP($G9/100*VAR_CST)-1)/($H9*0.01),IF($E9&lt;&gt;"SPD",$H9*'Sensis Vectors ALL'!AK9*(EXP($G9/100*VAR_CST)-1)/0.01,'Sensis Vectors ALL'!AK9*($G9*VAR_CST)/0.01))</f>
        <v>0</v>
      </c>
      <c r="AL9" s="80">
        <f>IF($E9="FX",$H9*'Sensis Vectors ALL'!AL9*(EXP($G9/100*VAR_CST)-1)/($H9*0.01),IF($E9&lt;&gt;"SPD",$H9*'Sensis Vectors ALL'!AL9*(EXP($G9/100*VAR_CST)-1)/0.01,'Sensis Vectors ALL'!AL9*($G9*VAR_CST)/0.01))</f>
        <v>0</v>
      </c>
      <c r="AM9" s="80">
        <f>IF($E9="FX",$H9*'Sensis Vectors ALL'!AM9*(EXP($G9/100*VAR_CST)-1)/($H9*0.01),IF($E9&lt;&gt;"SPD",$H9*'Sensis Vectors ALL'!AM9*(EXP($G9/100*VAR_CST)-1)/0.01,'Sensis Vectors ALL'!AM9*($G9*VAR_CST)/0.01))</f>
        <v>0</v>
      </c>
      <c r="AN9" s="80">
        <f>IF($E9="FX",$H9*'Sensis Vectors ALL'!AN9*(EXP($G9/100*VAR_CST)-1)/($H9*0.01),IF($E9&lt;&gt;"SPD",$H9*'Sensis Vectors ALL'!AN9*(EXP($G9/100*VAR_CST)-1)/0.01,'Sensis Vectors ALL'!AN9*($G9*VAR_CST)/0.01))</f>
        <v>0</v>
      </c>
      <c r="AO9" s="80">
        <f>IF($E9="FX",$H9*'Sensis Vectors ALL'!AO9*(EXP($G9/100*VAR_CST)-1)/($H9*0.01),IF($E9&lt;&gt;"SPD",$H9*'Sensis Vectors ALL'!AO9*(EXP($G9/100*VAR_CST)-1)/0.01,'Sensis Vectors ALL'!AO9*($G9*VAR_CST)/0.01))</f>
        <v>0</v>
      </c>
      <c r="AP9" s="80">
        <f>IF($E9="FX",$H9*'Sensis Vectors ALL'!AP9*(EXP($G9/100*VAR_CST)-1)/($H9*0.01),IF($E9&lt;&gt;"SPD",$H9*'Sensis Vectors ALL'!AP9*(EXP($G9/100*VAR_CST)-1)/0.01,'Sensis Vectors ALL'!AP9*($G9*VAR_CST)/0.01))</f>
        <v>0</v>
      </c>
      <c r="AQ9" s="80">
        <f>IF($E9="FX",$H9*'Sensis Vectors ALL'!AQ9*(EXP($G9/100*VAR_CST)-1)/($H9*0.01),IF($E9&lt;&gt;"SPD",$H9*'Sensis Vectors ALL'!AQ9*(EXP($G9/100*VAR_CST)-1)/0.01,'Sensis Vectors ALL'!AQ9*($G9*VAR_CST)/0.01))</f>
        <v>0</v>
      </c>
      <c r="AR9" s="80">
        <f>IF($E9="FX",$H9*'Sensis Vectors ALL'!AR9*(EXP($G9/100*VAR_CST)-1)/($H9*0.01),IF($E9&lt;&gt;"SPD",$H9*'Sensis Vectors ALL'!AR9*(EXP($G9/100*VAR_CST)-1)/0.01,'Sensis Vectors ALL'!AR9*($G9*VAR_CST)/0.01))</f>
        <v>-5.9271455069411304E-2</v>
      </c>
      <c r="AS9" s="80">
        <f>IF($E9="FX",$H9*'Sensis Vectors ALL'!AS9*(EXP($G9/100*VAR_CST)-1)/($H9*0.01),IF($E9&lt;&gt;"SPD",$H9*'Sensis Vectors ALL'!AS9*(EXP($G9/100*VAR_CST)-1)/0.01,'Sensis Vectors ALL'!AS9*($G9*VAR_CST)/0.01))</f>
        <v>0</v>
      </c>
      <c r="AT9" s="80">
        <f>IF($E9="FX",$H9*'Sensis Vectors ALL'!AT9*(EXP($G9/100*VAR_CST)-1)/($H9*0.01),IF($E9&lt;&gt;"SPD",$H9*'Sensis Vectors ALL'!AT9*(EXP($G9/100*VAR_CST)-1)/0.01,'Sensis Vectors ALL'!AT9*($G9*VAR_CST)/0.01))</f>
        <v>0</v>
      </c>
      <c r="AU9" s="80">
        <f>IF($E9="FX",$H9*'Sensis Vectors ALL'!AU9*(EXP($G9/100*VAR_CST)-1)/($H9*0.01),IF($E9&lt;&gt;"SPD",$H9*'Sensis Vectors ALL'!AU9*(EXP($G9/100*VAR_CST)-1)/0.01,'Sensis Vectors ALL'!AU9*($G9*VAR_CST)/0.01))</f>
        <v>0</v>
      </c>
      <c r="AV9" s="80">
        <f>IF($E9="FX",$H9*'Sensis Vectors ALL'!AV9*(EXP($G9/100*VAR_CST)-1)/($H9*0.01),IF($E9&lt;&gt;"SPD",$H9*'Sensis Vectors ALL'!AV9*(EXP($G9/100*VAR_CST)-1)/0.01,'Sensis Vectors ALL'!AV9*($G9*VAR_CST)/0.01))</f>
        <v>0</v>
      </c>
      <c r="AW9" s="80">
        <f>IF($E9="FX",$H9*'Sensis Vectors ALL'!AW9*(EXP($G9/100*VAR_CST)-1)/($H9*0.01),IF($E9&lt;&gt;"SPD",$H9*'Sensis Vectors ALL'!AW9*(EXP($G9/100*VAR_CST)-1)/0.01,'Sensis Vectors ALL'!AW9*($G9*VAR_CST)/0.01))</f>
        <v>0</v>
      </c>
      <c r="AX9" s="80">
        <f>IF($E9="FX",$H9*'Sensis Vectors ALL'!AX9*(EXP($G9/100*VAR_CST)-1)/($H9*0.01),IF($E9&lt;&gt;"SPD",$H9*'Sensis Vectors ALL'!AX9*(EXP($G9/100*VAR_CST)-1)/0.01,'Sensis Vectors ALL'!AX9*($G9*VAR_CST)/0.01))</f>
        <v>0</v>
      </c>
      <c r="AY9" s="80">
        <f>IF($E9="FX",$H9*'Sensis Vectors ALL'!AY9*(EXP($G9/100*VAR_CST)-1)/($H9*0.01),IF($E9&lt;&gt;"SPD",$H9*'Sensis Vectors ALL'!AY9*(EXP($G9/100*VAR_CST)-1)/0.01,'Sensis Vectors ALL'!AY9*($G9*VAR_CST)/0.01))</f>
        <v>-5.9271455069411304E-2</v>
      </c>
      <c r="AZ9" s="80">
        <f>IF($E9="FX",$H9*'Sensis Vectors ALL'!AZ9*(EXP($G9/100*VAR_CST)-1)/($H9*0.01),IF($E9&lt;&gt;"SPD",$H9*'Sensis Vectors ALL'!AZ9*(EXP($G9/100*VAR_CST)-1)/0.01,'Sensis Vectors ALL'!AZ9*($G9*VAR_CST)/0.01))</f>
        <v>-5.9271455069411304E-2</v>
      </c>
      <c r="BA9" s="80">
        <f>IF($E9="FX",$H9*'Sensis Vectors ALL'!BA9*(EXP($G9/100*VAR_CST)-1)/($H9*0.01),IF($E9&lt;&gt;"SPD",$H9*'Sensis Vectors ALL'!BA9*(EXP($G9/100*VAR_CST)-1)/0.01,'Sensis Vectors ALL'!BA9*($G9*VAR_CST)/0.01))</f>
        <v>0</v>
      </c>
      <c r="BB9" s="80">
        <f>IF($E9="FX",$H9*'Sensis Vectors ALL'!BB9*(EXP($G9/100*VAR_CST)-1)/($H9*0.01),IF($E9&lt;&gt;"SPD",$H9*'Sensis Vectors ALL'!BB9*(EXP($G9/100*VAR_CST)-1)/0.01,'Sensis Vectors ALL'!BB9*($G9*VAR_CST)/0.01))</f>
        <v>0</v>
      </c>
      <c r="BC9" s="80">
        <f>IF($E9="FX",$H9*'Sensis Vectors ALL'!BC9*(EXP($G9/100*VAR_CST)-1)/($H9*0.01),IF($E9&lt;&gt;"SPD",$H9*'Sensis Vectors ALL'!BC9*(EXP($G9/100*VAR_CST)-1)/0.01,'Sensis Vectors ALL'!BC9*($G9*VAR_CST)/0.01))</f>
        <v>0</v>
      </c>
      <c r="BD9" s="80">
        <f>IF($E9="FX",$H9*'Sensis Vectors ALL'!BD9*(EXP($G9/100*VAR_CST)-1)/($H9*0.01),IF($E9&lt;&gt;"SPD",$H9*'Sensis Vectors ALL'!BD9*(EXP($G9/100*VAR_CST)-1)/0.01,'Sensis Vectors ALL'!BD9*($G9*VAR_CST)/0.01))</f>
        <v>8.2786760613141365E-3</v>
      </c>
      <c r="BE9" s="80">
        <f>IF($E9="FX",$H9*'Sensis Vectors ALL'!BE9*(EXP($G9/100*VAR_CST)-1)/($H9*0.01),IF($E9&lt;&gt;"SPD",$H9*'Sensis Vectors ALL'!BE9*(EXP($G9/100*VAR_CST)-1)/0.01,'Sensis Vectors ALL'!BE9*($G9*VAR_CST)/0.01))</f>
        <v>0</v>
      </c>
      <c r="BF9" s="80">
        <f>IF($E9="FX",$H9*'Sensis Vectors ALL'!BF9*(EXP($G9/100*VAR_CST)-1)/($H9*0.01),IF($E9&lt;&gt;"SPD",$H9*'Sensis Vectors ALL'!BF9*(EXP($G9/100*VAR_CST)-1)/0.01,'Sensis Vectors ALL'!BF9*($G9*VAR_CST)/0.01))</f>
        <v>0</v>
      </c>
      <c r="BG9" s="80">
        <f>IF($E9="FX",$H9*'Sensis Vectors ALL'!BG9*(EXP($G9/100*VAR_CST)-1)/($H9*0.01),IF($E9&lt;&gt;"SPD",$H9*'Sensis Vectors ALL'!BG9*(EXP($G9/100*VAR_CST)-1)/0.01,'Sensis Vectors ALL'!BG9*($G9*VAR_CST)/0.01))</f>
        <v>0</v>
      </c>
      <c r="BH9" s="80">
        <f>IF($E9="FX",$H9*'Sensis Vectors ALL'!BH9*(EXP($G9/100*VAR_CST)-1)/($H9*0.01),IF($E9&lt;&gt;"SPD",$H9*'Sensis Vectors ALL'!BH9*(EXP($G9/100*VAR_CST)-1)/0.01,'Sensis Vectors ALL'!BH9*($G9*VAR_CST)/0.01))</f>
        <v>0</v>
      </c>
      <c r="BI9" s="80">
        <f>IF($E9="FX",$H9*'Sensis Vectors ALL'!BI9*(EXP($G9/100*VAR_CST)-1)/($H9*0.01),IF($E9&lt;&gt;"SPD",$H9*'Sensis Vectors ALL'!BI9*(EXP($G9/100*VAR_CST)-1)/0.01,'Sensis Vectors ALL'!BI9*($G9*VAR_CST)/0.01))</f>
        <v>0</v>
      </c>
      <c r="BJ9" s="80">
        <f>IF($E9="FX",$H9*'Sensis Vectors ALL'!BJ9*(EXP($G9/100*VAR_CST)-1)/($H9*0.01),IF($E9&lt;&gt;"SPD",$H9*'Sensis Vectors ALL'!BJ9*(EXP($G9/100*VAR_CST)-1)/0.01,'Sensis Vectors ALL'!BJ9*($G9*VAR_CST)/0.01))</f>
        <v>0</v>
      </c>
      <c r="BK9" s="80">
        <f>IF($E9="FX",$H9*'Sensis Vectors ALL'!BK9*(EXP($G9/100*VAR_CST)-1)/($H9*0.01),IF($E9&lt;&gt;"SPD",$H9*'Sensis Vectors ALL'!BK9*(EXP($G9/100*VAR_CST)-1)/0.01,'Sensis Vectors ALL'!BK9*($G9*VAR_CST)/0.01))</f>
        <v>0</v>
      </c>
      <c r="BL9" s="80">
        <f>IF($E9="FX",$H9*'Sensis Vectors ALL'!BL9*(EXP($G9/100*VAR_CST)-1)/($H9*0.01),IF($E9&lt;&gt;"SPD",$H9*'Sensis Vectors ALL'!BL9*(EXP($G9/100*VAR_CST)-1)/0.01,'Sensis Vectors ALL'!BL9*($G9*VAR_CST)/0.01))</f>
        <v>8.2786760613141365E-3</v>
      </c>
      <c r="BM9" s="80">
        <f>IF($E9="FX",$H9*'Sensis Vectors ALL'!BM9*(EXP($G9/100*VAR_CST)-1)/($H9*0.01),IF($E9&lt;&gt;"SPD",$H9*'Sensis Vectors ALL'!BM9*(EXP($G9/100*VAR_CST)-1)/0.01,'Sensis Vectors ALL'!BM9*($G9*VAR_CST)/0.01))</f>
        <v>-61.766396774865697</v>
      </c>
      <c r="BN9" s="80">
        <f>IF($E9="FX",$H9*'Sensis Vectors ALL'!BN9*(EXP($G9/100*VAR_CST)-1)/($H9*0.01),IF($E9&lt;&gt;"SPD",$H9*'Sensis Vectors ALL'!BN9*(EXP($G9/100*VAR_CST)-1)/0.01,'Sensis Vectors ALL'!BN9*($G9*VAR_CST)/0.01))</f>
        <v>-61.766396774865697</v>
      </c>
      <c r="BO9" s="80">
        <f>IF($E9="FX",$H9*'Sensis Vectors ALL'!BO9*(EXP($G9/100*VAR_CST)-1)/($H9*0.01),IF($E9&lt;&gt;"SPD",$H9*'Sensis Vectors ALL'!BO9*(EXP($G9/100*VAR_CST)-1)/0.01,'Sensis Vectors ALL'!BO9*($G9*VAR_CST)/0.01))</f>
        <v>0</v>
      </c>
      <c r="BP9" s="80">
        <f>IF($E9="FX",$H9*'Sensis Vectors ALL'!BP9*(EXP($G9/100*VAR_CST)-1)/($H9*0.01),IF($E9&lt;&gt;"SPD",$H9*'Sensis Vectors ALL'!BP9*(EXP($G9/100*VAR_CST)-1)/0.01,'Sensis Vectors ALL'!BP9*($G9*VAR_CST)/0.01))</f>
        <v>0</v>
      </c>
      <c r="BQ9" s="80">
        <f>IF($E9="FX",$H9*'Sensis Vectors ALL'!BQ9*(EXP($G9/100*VAR_CST)-1)/($H9*0.01),IF($E9&lt;&gt;"SPD",$H9*'Sensis Vectors ALL'!BQ9*(EXP($G9/100*VAR_CST)-1)/0.01,'Sensis Vectors ALL'!BQ9*($G9*VAR_CST)/0.01))</f>
        <v>0</v>
      </c>
      <c r="BR9" s="80">
        <f>IF($E9="FX",$H9*'Sensis Vectors ALL'!BR9*(EXP($G9/100*VAR_CST)-1)/($H9*0.01),IF($E9&lt;&gt;"SPD",$H9*'Sensis Vectors ALL'!BR9*(EXP($G9/100*VAR_CST)-1)/0.01,'Sensis Vectors ALL'!BR9*($G9*VAR_CST)/0.01))</f>
        <v>0</v>
      </c>
      <c r="BS9" s="80">
        <f>IF($E9="FX",$H9*'Sensis Vectors ALL'!BS9*(EXP($G9/100*VAR_CST)-1)/($H9*0.01),IF($E9&lt;&gt;"SPD",$H9*'Sensis Vectors ALL'!BS9*(EXP($G9/100*VAR_CST)-1)/0.01,'Sensis Vectors ALL'!BS9*($G9*VAR_CST)/0.01))</f>
        <v>0</v>
      </c>
      <c r="BT9" s="80">
        <f>IF($E9="FX",$H9*'Sensis Vectors ALL'!BT9*(EXP($G9/100*VAR_CST)-1)/($H9*0.01),IF($E9&lt;&gt;"SPD",$H9*'Sensis Vectors ALL'!BT9*(EXP($G9/100*VAR_CST)-1)/0.01,'Sensis Vectors ALL'!BT9*($G9*VAR_CST)/0.01))</f>
        <v>0</v>
      </c>
      <c r="BU9" s="80">
        <f>IF($E9="FX",$H9*'Sensis Vectors ALL'!BU9*(EXP($G9/100*VAR_CST)-1)/($H9*0.01),IF($E9&lt;&gt;"SPD",$H9*'Sensis Vectors ALL'!BU9*(EXP($G9/100*VAR_CST)-1)/0.01,'Sensis Vectors ALL'!BU9*($G9*VAR_CST)/0.01))</f>
        <v>0</v>
      </c>
      <c r="BV9" s="80">
        <f>IF($E9="FX",$H9*'Sensis Vectors ALL'!BV9*(EXP($G9/100*VAR_CST)-1)/($H9*0.01),IF($E9&lt;&gt;"SPD",$H9*'Sensis Vectors ALL'!BV9*(EXP($G9/100*VAR_CST)-1)/0.01,'Sensis Vectors ALL'!BV9*($G9*VAR_CST)/0.01))</f>
        <v>61.830049163570656</v>
      </c>
      <c r="BW9" s="80">
        <f>IF($E9="FX",$H9*'Sensis Vectors ALL'!BW9*(EXP($G9/100*VAR_CST)-1)/($H9*0.01),IF($E9&lt;&gt;"SPD",$H9*'Sensis Vectors ALL'!BW9*(EXP($G9/100*VAR_CST)-1)/0.01,'Sensis Vectors ALL'!BW9*($G9*VAR_CST)/0.01))</f>
        <v>61.830049163570656</v>
      </c>
      <c r="BX9" s="80">
        <f>IF($E9="FX",$H9*'Sensis Vectors ALL'!BX9*(EXP($G9/100*VAR_CST)-1)/($H9*0.01),IF($E9&lt;&gt;"SPD",$H9*'Sensis Vectors ALL'!BX9*(EXP($G9/100*VAR_CST)-1)/0.01,'Sensis Vectors ALL'!BX9*($G9*VAR_CST)/0.01))</f>
        <v>0</v>
      </c>
      <c r="BY9" s="80">
        <f>IF($E9="FX",$H9*'Sensis Vectors ALL'!BY9*(EXP($G9/100*VAR_CST)-1)/($H9*0.01),IF($E9&lt;&gt;"SPD",$H9*'Sensis Vectors ALL'!BY9*(EXP($G9/100*VAR_CST)-1)/0.01,'Sensis Vectors ALL'!BY9*($G9*VAR_CST)/0.01))</f>
        <v>-0.64489920135305134</v>
      </c>
      <c r="BZ9" s="80">
        <f>IF($E9="FX",$H9*'Sensis Vectors ALL'!BZ9*(EXP($G9/100*VAR_CST)-1)/($H9*0.01),IF($E9&lt;&gt;"SPD",$H9*'Sensis Vectors ALL'!BZ9*(EXP($G9/100*VAR_CST)-1)/0.01,'Sensis Vectors ALL'!BZ9*($G9*VAR_CST)/0.01))</f>
        <v>-0.64489920135305134</v>
      </c>
      <c r="CA9" s="80">
        <f>IF($E9="FX",$H9*'Sensis Vectors ALL'!CA9*(EXP($G9/100*VAR_CST)-1)/($H9*0.01),IF($E9&lt;&gt;"SPD",$H9*'Sensis Vectors ALL'!CA9*(EXP($G9/100*VAR_CST)-1)/0.01,'Sensis Vectors ALL'!CA9*($G9*VAR_CST)/0.01))</f>
        <v>0</v>
      </c>
      <c r="CB9" s="80">
        <f>IF($E9="FX",$H9*'Sensis Vectors ALL'!CB9*(EXP($G9/100*VAR_CST)-1)/($H9*0.01),IF($E9&lt;&gt;"SPD",$H9*'Sensis Vectors ALL'!CB9*(EXP($G9/100*VAR_CST)-1)/0.01,'Sensis Vectors ALL'!CB9*($G9*VAR_CST)/0.01))</f>
        <v>0.5605984416157419</v>
      </c>
      <c r="CC9" s="80">
        <f>IF($E9="FX",$H9*'Sensis Vectors ALL'!CC9*(EXP($G9/100*VAR_CST)-1)/($H9*0.01),IF($E9&lt;&gt;"SPD",$H9*'Sensis Vectors ALL'!CC9*(EXP($G9/100*VAR_CST)-1)/0.01,'Sensis Vectors ALL'!CC9*($G9*VAR_CST)/0.01))</f>
        <v>0.5605984416157419</v>
      </c>
      <c r="CD9" s="80">
        <f>IF($E9="FX",$H9*'Sensis Vectors ALL'!CD9*(EXP($G9/100*VAR_CST)-1)/($H9*0.01),IF($E9&lt;&gt;"SPD",$H9*'Sensis Vectors ALL'!CD9*(EXP($G9/100*VAR_CST)-1)/0.01,'Sensis Vectors ALL'!CD9*($G9*VAR_CST)/0.01))</f>
        <v>0</v>
      </c>
      <c r="CE9" s="80">
        <f>IF($E9="FX",$H9*'Sensis Vectors ALL'!CE9*(EXP($G9/100*VAR_CST)-1)/($H9*0.01),IF($E9&lt;&gt;"SPD",$H9*'Sensis Vectors ALL'!CE9*(EXP($G9/100*VAR_CST)-1)/0.01,'Sensis Vectors ALL'!CE9*($G9*VAR_CST)/0.01))</f>
        <v>0</v>
      </c>
      <c r="CF9" s="80">
        <f>IF($E9="FX",$H9*'Sensis Vectors ALL'!CF9*(EXP($G9/100*VAR_CST)-1)/($H9*0.01),IF($E9&lt;&gt;"SPD",$H9*'Sensis Vectors ALL'!CF9*(EXP($G9/100*VAR_CST)-1)/0.01,'Sensis Vectors ALL'!CF9*($G9*VAR_CST)/0.01))</f>
        <v>0</v>
      </c>
      <c r="CG9" s="80">
        <f>IF($E9="FX",$H9*'Sensis Vectors ALL'!CG9*(EXP($G9/100*VAR_CST)-1)/($H9*0.01),IF($E9&lt;&gt;"SPD",$H9*'Sensis Vectors ALL'!CG9*(EXP($G9/100*VAR_CST)-1)/0.01,'Sensis Vectors ALL'!CG9*($G9*VAR_CST)/0.01))</f>
        <v>0</v>
      </c>
      <c r="CH9" s="80">
        <f>IF($E9="FX",$H9*'Sensis Vectors ALL'!CH9*(EXP($G9/100*VAR_CST)-1)/($H9*0.01),IF($E9&lt;&gt;"SPD",$H9*'Sensis Vectors ALL'!CH9*(EXP($G9/100*VAR_CST)-1)/0.01,'Sensis Vectors ALL'!CH9*($G9*VAR_CST)/0.01))</f>
        <v>0</v>
      </c>
      <c r="CI9" s="80">
        <f>IF($E9="FX",$H9*'Sensis Vectors ALL'!CI9*(EXP($G9/100*VAR_CST)-1)/($H9*0.01),IF($E9&lt;&gt;"SPD",$H9*'Sensis Vectors ALL'!CI9*(EXP($G9/100*VAR_CST)-1)/0.01,'Sensis Vectors ALL'!CI9*($G9*VAR_CST)/0.01))</f>
        <v>0</v>
      </c>
      <c r="CJ9" s="80">
        <f>IF($E9="FX",$H9*'Sensis Vectors ALL'!CJ9*(EXP($G9/100*VAR_CST)-1)/($H9*0.01),IF($E9&lt;&gt;"SPD",$H9*'Sensis Vectors ALL'!CJ9*(EXP($G9/100*VAR_CST)-1)/0.01,'Sensis Vectors ALL'!CJ9*($G9*VAR_CST)/0.01))</f>
        <v>0</v>
      </c>
      <c r="CK9" s="80">
        <f>IF($E9="FX",$H9*'Sensis Vectors ALL'!CK9*(EXP($G9/100*VAR_CST)-1)/($H9*0.01),IF($E9&lt;&gt;"SPD",$H9*'Sensis Vectors ALL'!CK9*(EXP($G9/100*VAR_CST)-1)/0.01,'Sensis Vectors ALL'!CK9*($G9*VAR_CST)/0.01))</f>
        <v>2.8927047093658349E-2</v>
      </c>
      <c r="CL9" s="80">
        <f>IF($E9="FX",$H9*'Sensis Vectors ALL'!CL9*(EXP($G9/100*VAR_CST)-1)/($H9*0.01),IF($E9&lt;&gt;"SPD",$H9*'Sensis Vectors ALL'!CL9*(EXP($G9/100*VAR_CST)-1)/0.01,'Sensis Vectors ALL'!CL9*($G9*VAR_CST)/0.01))</f>
        <v>2.8927047093658349E-2</v>
      </c>
      <c r="CM9" s="80">
        <f>IF($E9="FX",$H9*'Sensis Vectors ALL'!CM9*(EXP($G9/100*VAR_CST)-1)/($H9*0.01),IF($E9&lt;&gt;"SPD",$H9*'Sensis Vectors ALL'!CM9*(EXP($G9/100*VAR_CST)-1)/0.01,'Sensis Vectors ALL'!CM9*($G9*VAR_CST)/0.01))</f>
        <v>0</v>
      </c>
      <c r="CN9" s="80">
        <f>IF($E9="FX",$H9*'Sensis Vectors ALL'!CN9*(EXP($G9/100*VAR_CST)-1)/($H9*0.01),IF($E9&lt;&gt;"SPD",$H9*'Sensis Vectors ALL'!CN9*(EXP($G9/100*VAR_CST)-1)/0.01,'Sensis Vectors ALL'!CN9*($G9*VAR_CST)/0.01))</f>
        <v>0</v>
      </c>
      <c r="CO9" s="80">
        <f>IF($E9="FX",$H9*'Sensis Vectors ALL'!CO9*(EXP($G9/100*VAR_CST)-1)/($H9*0.01),IF($E9&lt;&gt;"SPD",$H9*'Sensis Vectors ALL'!CO9*(EXP($G9/100*VAR_CST)-1)/0.01,'Sensis Vectors ALL'!CO9*($G9*VAR_CST)/0.01))</f>
        <v>0</v>
      </c>
      <c r="CP9" s="80">
        <f>IF($E9="FX",$H9*'Sensis Vectors ALL'!CP9*(EXP($G9/100*VAR_CST)-1)/($H9*0.01),IF($E9&lt;&gt;"SPD",$H9*'Sensis Vectors ALL'!CP9*(EXP($G9/100*VAR_CST)-1)/0.01,'Sensis Vectors ALL'!CP9*($G9*VAR_CST)/0.01))</f>
        <v>0</v>
      </c>
      <c r="CQ9" s="80">
        <f>IF($E9="FX",$H9*'Sensis Vectors ALL'!CQ9*(EXP($G9/100*VAR_CST)-1)/($H9*0.01),IF($E9&lt;&gt;"SPD",$H9*'Sensis Vectors ALL'!CQ9*(EXP($G9/100*VAR_CST)-1)/0.01,'Sensis Vectors ALL'!CQ9*($G9*VAR_CST)/0.01))</f>
        <v>0</v>
      </c>
      <c r="CR9" s="80">
        <f>IF($E9="FX",$H9*'Sensis Vectors ALL'!CR9*(EXP($G9/100*VAR_CST)-1)/($H9*0.01),IF($E9&lt;&gt;"SPD",$H9*'Sensis Vectors ALL'!CR9*(EXP($G9/100*VAR_CST)-1)/0.01,'Sensis Vectors ALL'!CR9*($G9*VAR_CST)/0.01))</f>
        <v>0</v>
      </c>
      <c r="CS9" s="80">
        <f>IF($E9="FX",$H9*'Sensis Vectors ALL'!CS9*(EXP($G9/100*VAR_CST)-1)/($H9*0.01),IF($E9&lt;&gt;"SPD",$H9*'Sensis Vectors ALL'!CS9*(EXP($G9/100*VAR_CST)-1)/0.01,'Sensis Vectors ALL'!CS9*($G9*VAR_CST)/0.01))</f>
        <v>0</v>
      </c>
      <c r="CT9" s="80">
        <f>IF($E9="FX",$H9*'Sensis Vectors ALL'!CT9*(EXP($G9/100*VAR_CST)-1)/($H9*0.01),IF($E9&lt;&gt;"SPD",$H9*'Sensis Vectors ALL'!CT9*(EXP($G9/100*VAR_CST)-1)/0.01,'Sensis Vectors ALL'!CT9*($G9*VAR_CST)/0.01))</f>
        <v>0</v>
      </c>
      <c r="CU9" s="80">
        <f>IF($E9="FX",$H9*'Sensis Vectors ALL'!CU9*(EXP($G9/100*VAR_CST)-1)/($H9*0.01),IF($E9&lt;&gt;"SPD",$H9*'Sensis Vectors ALL'!CU9*(EXP($G9/100*VAR_CST)-1)/0.01,'Sensis Vectors ALL'!CU9*($G9*VAR_CST)/0.01))</f>
        <v>0</v>
      </c>
      <c r="CV9" s="80">
        <f>IF($E9="FX",$H9*'Sensis Vectors ALL'!CV9*(EXP($G9/100*VAR_CST)-1)/($H9*0.01),IF($E9&lt;&gt;"SPD",$H9*'Sensis Vectors ALL'!CV9*(EXP($G9/100*VAR_CST)-1)/0.01,'Sensis Vectors ALL'!CV9*($G9*VAR_CST)/0.01))</f>
        <v>0</v>
      </c>
      <c r="CW9" s="80">
        <f>IF($E9="FX",$H9*'Sensis Vectors ALL'!CW9*(EXP($G9/100*VAR_CST)-1)/($H9*0.01),IF($E9&lt;&gt;"SPD",$H9*'Sensis Vectors ALL'!CW9*(EXP($G9/100*VAR_CST)-1)/0.01,'Sensis Vectors ALL'!CW9*($G9*VAR_CST)/0.01))</f>
        <v>0</v>
      </c>
      <c r="CX9" s="80">
        <f>IF($E9="FX",$H9*'Sensis Vectors ALL'!CX9*(EXP($G9/100*VAR_CST)-1)/($H9*0.01),IF($E9&lt;&gt;"SPD",$H9*'Sensis Vectors ALL'!CX9*(EXP($G9/100*VAR_CST)-1)/0.01,'Sensis Vectors ALL'!CX9*($G9*VAR_CST)/0.01))</f>
        <v>0</v>
      </c>
      <c r="CY9" s="80">
        <f>IF($E9="FX",$H9*'Sensis Vectors ALL'!CY9*(EXP($G9/100*VAR_CST)-1)/($H9*0.01),IF($E9&lt;&gt;"SPD",$H9*'Sensis Vectors ALL'!CY9*(EXP($G9/100*VAR_CST)-1)/0.01,'Sensis Vectors ALL'!CY9*($G9*VAR_CST)/0.01))</f>
        <v>0</v>
      </c>
      <c r="CZ9" s="80">
        <f>IF($E9="FX",$H9*'Sensis Vectors ALL'!CZ9*(EXP($G9/100*VAR_CST)-1)/($H9*0.01),IF($E9&lt;&gt;"SPD",$H9*'Sensis Vectors ALL'!CZ9*(EXP($G9/100*VAR_CST)-1)/0.01,'Sensis Vectors ALL'!CZ9*($G9*VAR_CST)/0.01))</f>
        <v>0</v>
      </c>
      <c r="DA9" s="80">
        <f>IF($E9="FX",$H9*'Sensis Vectors ALL'!DA9*(EXP($G9/100*VAR_CST)-1)/($H9*0.01),IF($E9&lt;&gt;"SPD",$H9*'Sensis Vectors ALL'!DA9*(EXP($G9/100*VAR_CST)-1)/0.01,'Sensis Vectors ALL'!DA9*($G9*VAR_CST)/0.01))</f>
        <v>0</v>
      </c>
      <c r="DB9" s="80">
        <f>IF($E9="FX",$H9*'Sensis Vectors ALL'!DB9*(EXP($G9/100*VAR_CST)-1)/($H9*0.01),IF($E9&lt;&gt;"SPD",$H9*'Sensis Vectors ALL'!DB9*(EXP($G9/100*VAR_CST)-1)/0.01,'Sensis Vectors ALL'!DB9*($G9*VAR_CST)/0.01))</f>
        <v>0</v>
      </c>
      <c r="DC9" s="80">
        <f>IF($E9="FX",$H9*'Sensis Vectors ALL'!DC9*(EXP($G9/100*VAR_CST)-1)/($H9*0.01),IF($E9&lt;&gt;"SPD",$H9*'Sensis Vectors ALL'!DC9*(EXP($G9/100*VAR_CST)-1)/0.01,'Sensis Vectors ALL'!DC9*($G9*VAR_CST)/0.01))</f>
        <v>0</v>
      </c>
      <c r="DD9" s="80">
        <f>IF($E9="FX",$H9*'Sensis Vectors ALL'!DD9*(EXP($G9/100*VAR_CST)-1)/($H9*0.01),IF($E9&lt;&gt;"SPD",$H9*'Sensis Vectors ALL'!DD9*(EXP($G9/100*VAR_CST)-1)/0.01,'Sensis Vectors ALL'!DD9*($G9*VAR_CST)/0.01))</f>
        <v>0</v>
      </c>
      <c r="DE9" s="80">
        <f>IF($E9="FX",$H9*'Sensis Vectors ALL'!DE9*(EXP($G9/100*VAR_CST)-1)/($H9*0.01),IF($E9&lt;&gt;"SPD",$H9*'Sensis Vectors ALL'!DE9*(EXP($G9/100*VAR_CST)-1)/0.01,'Sensis Vectors ALL'!DE9*($G9*VAR_CST)/0.01))</f>
        <v>0</v>
      </c>
      <c r="DF9" s="80">
        <f>IF($E9="FX",$H9*'Sensis Vectors ALL'!DF9*(EXP($G9/100*VAR_CST)-1)/($H9*0.01),IF($E9&lt;&gt;"SPD",$H9*'Sensis Vectors ALL'!DF9*(EXP($G9/100*VAR_CST)-1)/0.01,'Sensis Vectors ALL'!DF9*($G9*VAR_CST)/0.01))</f>
        <v>0</v>
      </c>
      <c r="DG9" s="80">
        <f>IF($E9="FX",$H9*'Sensis Vectors ALL'!DG9*(EXP($G9/100*VAR_CST)-1)/($H9*0.01),IF($E9&lt;&gt;"SPD",$H9*'Sensis Vectors ALL'!DG9*(EXP($G9/100*VAR_CST)-1)/0.01,'Sensis Vectors ALL'!DG9*($G9*VAR_CST)/0.01))</f>
        <v>0</v>
      </c>
      <c r="DH9" s="80">
        <f>IF($E9="FX",$H9*'Sensis Vectors ALL'!DH9*(EXP($G9/100*VAR_CST)-1)/($H9*0.01),IF($E9&lt;&gt;"SPD",$H9*'Sensis Vectors ALL'!DH9*(EXP($G9/100*VAR_CST)-1)/0.01,'Sensis Vectors ALL'!DH9*($G9*VAR_CST)/0.01))</f>
        <v>0</v>
      </c>
      <c r="DI9" s="80">
        <f>IF($E9="FX",$H9*'Sensis Vectors ALL'!DI9*(EXP($G9/100*VAR_CST)-1)/($H9*0.01),IF($E9&lt;&gt;"SPD",$H9*'Sensis Vectors ALL'!DI9*(EXP($G9/100*VAR_CST)-1)/0.01,'Sensis Vectors ALL'!DI9*($G9*VAR_CST)/0.01))</f>
        <v>0</v>
      </c>
      <c r="DJ9" s="80">
        <f>IF($E9="FX",$H9*'Sensis Vectors ALL'!DJ9*(EXP($G9/100*VAR_CST)-1)/($H9*0.01),IF($E9&lt;&gt;"SPD",$H9*'Sensis Vectors ALL'!DJ9*(EXP($G9/100*VAR_CST)-1)/0.01,'Sensis Vectors ALL'!DJ9*($G9*VAR_CST)/0.01))</f>
        <v>0</v>
      </c>
      <c r="DK9" s="80">
        <f>IF($E9="FX",$H9*'Sensis Vectors ALL'!DK9*(EXP($G9/100*VAR_CST)-1)/($H9*0.01),IF($E9&lt;&gt;"SPD",$H9*'Sensis Vectors ALL'!DK9*(EXP($G9/100*VAR_CST)-1)/0.01,'Sensis Vectors ALL'!DK9*($G9*VAR_CST)/0.01))</f>
        <v>0</v>
      </c>
      <c r="DL9" s="80">
        <f>IF($E9="FX",$H9*'Sensis Vectors ALL'!DL9*(EXP($G9/100*VAR_CST)-1)/($H9*0.01),IF($E9&lt;&gt;"SPD",$H9*'Sensis Vectors ALL'!DL9*(EXP($G9/100*VAR_CST)-1)/0.01,'Sensis Vectors ALL'!DL9*($G9*VAR_CST)/0.01))</f>
        <v>0</v>
      </c>
      <c r="DM9" s="80">
        <f>IF($E9="FX",$H9*'Sensis Vectors ALL'!DM9*(EXP($G9/100*VAR_CST)-1)/($H9*0.01),IF($E9&lt;&gt;"SPD",$H9*'Sensis Vectors ALL'!DM9*(EXP($G9/100*VAR_CST)-1)/0.01,'Sensis Vectors ALL'!DM9*($G9*VAR_CST)/0.01))</f>
        <v>0</v>
      </c>
      <c r="DN9" s="80">
        <f>IF($E9="FX",$H9*'Sensis Vectors ALL'!DN9*(EXP($G9/100*VAR_CST)-1)/($H9*0.01),IF($E9&lt;&gt;"SPD",$H9*'Sensis Vectors ALL'!DN9*(EXP($G9/100*VAR_CST)-1)/0.01,'Sensis Vectors ALL'!DN9*($G9*VAR_CST)/0.01))</f>
        <v>0</v>
      </c>
      <c r="DO9" s="80">
        <f>IF($E9="FX",$H9*'Sensis Vectors ALL'!DO9*(EXP($G9/100*VAR_CST)-1)/($H9*0.01),IF($E9&lt;&gt;"SPD",$H9*'Sensis Vectors ALL'!DO9*(EXP($G9/100*VAR_CST)-1)/0.01,'Sensis Vectors ALL'!DO9*($G9*VAR_CST)/0.01))</f>
        <v>0</v>
      </c>
      <c r="DP9" s="80">
        <f>IF($E9="FX",$H9*'Sensis Vectors ALL'!DP9*(EXP($G9/100*VAR_CST)-1)/($H9*0.01),IF($E9&lt;&gt;"SPD",$H9*'Sensis Vectors ALL'!DP9*(EXP($G9/100*VAR_CST)-1)/0.01,'Sensis Vectors ALL'!DP9*($G9*VAR_CST)/0.01))</f>
        <v>0</v>
      </c>
      <c r="DQ9" s="80">
        <f>IF($E9="FX",$H9*'Sensis Vectors ALL'!DQ9*(EXP($G9/100*VAR_CST)-1)/($H9*0.01),IF($E9&lt;&gt;"SPD",$H9*'Sensis Vectors ALL'!DQ9*(EXP($G9/100*VAR_CST)-1)/0.01,'Sensis Vectors ALL'!DQ9*($G9*VAR_CST)/0.01))</f>
        <v>1.5297833702425778</v>
      </c>
    </row>
    <row r="10" spans="1:121" x14ac:dyDescent="0.2">
      <c r="A10" s="60">
        <v>8</v>
      </c>
      <c r="B10" s="60" t="s">
        <v>18</v>
      </c>
      <c r="C10" s="60" t="s">
        <v>369</v>
      </c>
      <c r="D10" s="60" t="s">
        <v>525</v>
      </c>
      <c r="E10" s="60" t="s">
        <v>531</v>
      </c>
      <c r="F10" s="60" t="s">
        <v>7</v>
      </c>
      <c r="G10" s="60">
        <v>6.0436999999999998E-2</v>
      </c>
      <c r="H10" s="60">
        <v>-0.12739600000000001</v>
      </c>
      <c r="I10" s="80">
        <f>IF($E10="FX",$H10*'Sensis Vectors ALL'!I10*(EXP($G10/100*VAR_CST)-1)/($H10*0.01),IF($E10&lt;&gt;"SPD",$H10*'Sensis Vectors ALL'!I10*(EXP($G10/100*VAR_CST)-1)/0.01,'Sensis Vectors ALL'!I10*($G10*VAR_CST)/0.01))</f>
        <v>-47.63402952257934</v>
      </c>
      <c r="J10" s="80">
        <f>IF($E10="FX",$H10*'Sensis Vectors ALL'!J10*(EXP($G10/100*VAR_CST)-1)/($H10*0.01),IF($E10&lt;&gt;"SPD",$H10*'Sensis Vectors ALL'!J10*(EXP($G10/100*VAR_CST)-1)/0.01,'Sensis Vectors ALL'!J10*($G10*VAR_CST)/0.01))</f>
        <v>-47.63402952257934</v>
      </c>
      <c r="K10" s="80">
        <f>IF($E10="FX",$H10*'Sensis Vectors ALL'!K10*(EXP($G10/100*VAR_CST)-1)/($H10*0.01),IF($E10&lt;&gt;"SPD",$H10*'Sensis Vectors ALL'!K10*(EXP($G10/100*VAR_CST)-1)/0.01,'Sensis Vectors ALL'!K10*($G10*VAR_CST)/0.01))</f>
        <v>-47.63402952257934</v>
      </c>
      <c r="L10" s="80">
        <f>IF($E10="FX",$H10*'Sensis Vectors ALL'!L10*(EXP($G10/100*VAR_CST)-1)/($H10*0.01),IF($E10&lt;&gt;"SPD",$H10*'Sensis Vectors ALL'!L10*(EXP($G10/100*VAR_CST)-1)/0.01,'Sensis Vectors ALL'!L10*($G10*VAR_CST)/0.01))</f>
        <v>-47.63402952257934</v>
      </c>
      <c r="M10" s="80">
        <f>IF($E10="FX",$H10*'Sensis Vectors ALL'!M10*(EXP($G10/100*VAR_CST)-1)/($H10*0.01),IF($E10&lt;&gt;"SPD",$H10*'Sensis Vectors ALL'!M10*(EXP($G10/100*VAR_CST)-1)/0.01,'Sensis Vectors ALL'!M10*($G10*VAR_CST)/0.01))</f>
        <v>-47.394339186482057</v>
      </c>
      <c r="N10" s="80">
        <f>IF($E10="FX",$H10*'Sensis Vectors ALL'!N10*(EXP($G10/100*VAR_CST)-1)/($H10*0.01),IF($E10&lt;&gt;"SPD",$H10*'Sensis Vectors ALL'!N10*(EXP($G10/100*VAR_CST)-1)/0.01,'Sensis Vectors ALL'!N10*($G10*VAR_CST)/0.01))</f>
        <v>-47.268904826739657</v>
      </c>
      <c r="O10" s="80">
        <f>IF($E10="FX",$H10*'Sensis Vectors ALL'!O10*(EXP($G10/100*VAR_CST)-1)/($H10*0.01),IF($E10&lt;&gt;"SPD",$H10*'Sensis Vectors ALL'!O10*(EXP($G10/100*VAR_CST)-1)/0.01,'Sensis Vectors ALL'!O10*($G10*VAR_CST)/0.01))</f>
        <v>0</v>
      </c>
      <c r="P10" s="80">
        <f>IF($E10="FX",$H10*'Sensis Vectors ALL'!P10*(EXP($G10/100*VAR_CST)-1)/($H10*0.01),IF($E10&lt;&gt;"SPD",$H10*'Sensis Vectors ALL'!P10*(EXP($G10/100*VAR_CST)-1)/0.01,'Sensis Vectors ALL'!P10*($G10*VAR_CST)/0.01))</f>
        <v>0</v>
      </c>
      <c r="Q10" s="80">
        <f>IF($E10="FX",$H10*'Sensis Vectors ALL'!Q10*(EXP($G10/100*VAR_CST)-1)/($H10*0.01),IF($E10&lt;&gt;"SPD",$H10*'Sensis Vectors ALL'!Q10*(EXP($G10/100*VAR_CST)-1)/0.01,'Sensis Vectors ALL'!Q10*($G10*VAR_CST)/0.01))</f>
        <v>0</v>
      </c>
      <c r="R10" s="80">
        <f>IF($E10="FX",$H10*'Sensis Vectors ALL'!R10*(EXP($G10/100*VAR_CST)-1)/($H10*0.01),IF($E10&lt;&gt;"SPD",$H10*'Sensis Vectors ALL'!R10*(EXP($G10/100*VAR_CST)-1)/0.01,'Sensis Vectors ALL'!R10*($G10*VAR_CST)/0.01))</f>
        <v>0</v>
      </c>
      <c r="S10" s="80">
        <f>IF($E10="FX",$H10*'Sensis Vectors ALL'!S10*(EXP($G10/100*VAR_CST)-1)/($H10*0.01),IF($E10&lt;&gt;"SPD",$H10*'Sensis Vectors ALL'!S10*(EXP($G10/100*VAR_CST)-1)/0.01,'Sensis Vectors ALL'!S10*($G10*VAR_CST)/0.01))</f>
        <v>-1.2324884247753158</v>
      </c>
      <c r="T10" s="80">
        <f>IF($E10="FX",$H10*'Sensis Vectors ALL'!T10*(EXP($G10/100*VAR_CST)-1)/($H10*0.01),IF($E10&lt;&gt;"SPD",$H10*'Sensis Vectors ALL'!T10*(EXP($G10/100*VAR_CST)-1)/0.01,'Sensis Vectors ALL'!T10*($G10*VAR_CST)/0.01))</f>
        <v>-1.2324884247753158</v>
      </c>
      <c r="U10" s="80">
        <f>IF($E10="FX",$H10*'Sensis Vectors ALL'!U10*(EXP($G10/100*VAR_CST)-1)/($H10*0.01),IF($E10&lt;&gt;"SPD",$H10*'Sensis Vectors ALL'!U10*(EXP($G10/100*VAR_CST)-1)/0.01,'Sensis Vectors ALL'!U10*($G10*VAR_CST)/0.01))</f>
        <v>0</v>
      </c>
      <c r="V10" s="80">
        <f>IF($E10="FX",$H10*'Sensis Vectors ALL'!V10*(EXP($G10/100*VAR_CST)-1)/($H10*0.01),IF($E10&lt;&gt;"SPD",$H10*'Sensis Vectors ALL'!V10*(EXP($G10/100*VAR_CST)-1)/0.01,'Sensis Vectors ALL'!V10*($G10*VAR_CST)/0.01))</f>
        <v>0</v>
      </c>
      <c r="W10" s="80">
        <f>IF($E10="FX",$H10*'Sensis Vectors ALL'!W10*(EXP($G10/100*VAR_CST)-1)/($H10*0.01),IF($E10&lt;&gt;"SPD",$H10*'Sensis Vectors ALL'!W10*(EXP($G10/100*VAR_CST)-1)/0.01,'Sensis Vectors ALL'!W10*($G10*VAR_CST)/0.01))</f>
        <v>-18.055346344376368</v>
      </c>
      <c r="X10" s="80">
        <f>IF($E10="FX",$H10*'Sensis Vectors ALL'!X10*(EXP($G10/100*VAR_CST)-1)/($H10*0.01),IF($E10&lt;&gt;"SPD",$H10*'Sensis Vectors ALL'!X10*(EXP($G10/100*VAR_CST)-1)/0.01,'Sensis Vectors ALL'!X10*($G10*VAR_CST)/0.01))</f>
        <v>-8.2404749330907757E-4</v>
      </c>
      <c r="Y10" s="80">
        <f>IF($E10="FX",$H10*'Sensis Vectors ALL'!Y10*(EXP($G10/100*VAR_CST)-1)/($H10*0.01),IF($E10&lt;&gt;"SPD",$H10*'Sensis Vectors ALL'!Y10*(EXP($G10/100*VAR_CST)-1)/0.01,'Sensis Vectors ALL'!Y10*($G10*VAR_CST)/0.01))</f>
        <v>-22.715693200558032</v>
      </c>
      <c r="Z10" s="80">
        <f>IF($E10="FX",$H10*'Sensis Vectors ALL'!Z10*(EXP($G10/100*VAR_CST)-1)/($H10*0.01),IF($E10&lt;&gt;"SPD",$H10*'Sensis Vectors ALL'!Z10*(EXP($G10/100*VAR_CST)-1)/0.01,'Sensis Vectors ALL'!Z10*($G10*VAR_CST)/0.01))</f>
        <v>-27.981070057587971</v>
      </c>
      <c r="AA10" s="80">
        <f>IF($E10="FX",$H10*'Sensis Vectors ALL'!AA10*(EXP($G10/100*VAR_CST)-1)/($H10*0.01),IF($E10&lt;&gt;"SPD",$H10*'Sensis Vectors ALL'!AA10*(EXP($G10/100*VAR_CST)-1)/0.01,'Sensis Vectors ALL'!AA10*($G10*VAR_CST)/0.01))</f>
        <v>-27.087444293322104</v>
      </c>
      <c r="AB10" s="80">
        <f>IF($E10="FX",$H10*'Sensis Vectors ALL'!AB10*(EXP($G10/100*VAR_CST)-1)/($H10*0.01),IF($E10&lt;&gt;"SPD",$H10*'Sensis Vectors ALL'!AB10*(EXP($G10/100*VAR_CST)-1)/0.01,'Sensis Vectors ALL'!AB10*($G10*VAR_CST)/0.01))</f>
        <v>-0.89362576426587004</v>
      </c>
      <c r="AC10" s="80">
        <f>IF($E10="FX",$H10*'Sensis Vectors ALL'!AC10*(EXP($G10/100*VAR_CST)-1)/($H10*0.01),IF($E10&lt;&gt;"SPD",$H10*'Sensis Vectors ALL'!AC10*(EXP($G10/100*VAR_CST)-1)/0.01,'Sensis Vectors ALL'!AC10*($G10*VAR_CST)/0.01))</f>
        <v>0</v>
      </c>
      <c r="AD10" s="80">
        <f>IF($E10="FX",$H10*'Sensis Vectors ALL'!AD10*(EXP($G10/100*VAR_CST)-1)/($H10*0.01),IF($E10&lt;&gt;"SPD",$H10*'Sensis Vectors ALL'!AD10*(EXP($G10/100*VAR_CST)-1)/0.01,'Sensis Vectors ALL'!AD10*($G10*VAR_CST)/0.01))</f>
        <v>0</v>
      </c>
      <c r="AE10" s="80">
        <f>IF($E10="FX",$H10*'Sensis Vectors ALL'!AE10*(EXP($G10/100*VAR_CST)-1)/($H10*0.01),IF($E10&lt;&gt;"SPD",$H10*'Sensis Vectors ALL'!AE10*(EXP($G10/100*VAR_CST)-1)/0.01,'Sensis Vectors ALL'!AE10*($G10*VAR_CST)/0.01))</f>
        <v>0</v>
      </c>
      <c r="AF10" s="80">
        <f>IF($E10="FX",$H10*'Sensis Vectors ALL'!AF10*(EXP($G10/100*VAR_CST)-1)/($H10*0.01),IF($E10&lt;&gt;"SPD",$H10*'Sensis Vectors ALL'!AF10*(EXP($G10/100*VAR_CST)-1)/0.01,'Sensis Vectors ALL'!AF10*($G10*VAR_CST)/0.01))</f>
        <v>0</v>
      </c>
      <c r="AG10" s="80">
        <f>IF($E10="FX",$H10*'Sensis Vectors ALL'!AG10*(EXP($G10/100*VAR_CST)-1)/($H10*0.01),IF($E10&lt;&gt;"SPD",$H10*'Sensis Vectors ALL'!AG10*(EXP($G10/100*VAR_CST)-1)/0.01,'Sensis Vectors ALL'!AG10*($G10*VAR_CST)/0.01))</f>
        <v>0</v>
      </c>
      <c r="AH10" s="80">
        <f>IF($E10="FX",$H10*'Sensis Vectors ALL'!AH10*(EXP($G10/100*VAR_CST)-1)/($H10*0.01),IF($E10&lt;&gt;"SPD",$H10*'Sensis Vectors ALL'!AH10*(EXP($G10/100*VAR_CST)-1)/0.01,'Sensis Vectors ALL'!AH10*($G10*VAR_CST)/0.01))</f>
        <v>0</v>
      </c>
      <c r="AI10" s="80">
        <f>IF($E10="FX",$H10*'Sensis Vectors ALL'!AI10*(EXP($G10/100*VAR_CST)-1)/($H10*0.01),IF($E10&lt;&gt;"SPD",$H10*'Sensis Vectors ALL'!AI10*(EXP($G10/100*VAR_CST)-1)/0.01,'Sensis Vectors ALL'!AI10*($G10*VAR_CST)/0.01))</f>
        <v>0</v>
      </c>
      <c r="AJ10" s="80">
        <f>IF($E10="FX",$H10*'Sensis Vectors ALL'!AJ10*(EXP($G10/100*VAR_CST)-1)/($H10*0.01),IF($E10&lt;&gt;"SPD",$H10*'Sensis Vectors ALL'!AJ10*(EXP($G10/100*VAR_CST)-1)/0.01,'Sensis Vectors ALL'!AJ10*($G10*VAR_CST)/0.01))</f>
        <v>0</v>
      </c>
      <c r="AK10" s="80">
        <f>IF($E10="FX",$H10*'Sensis Vectors ALL'!AK10*(EXP($G10/100*VAR_CST)-1)/($H10*0.01),IF($E10&lt;&gt;"SPD",$H10*'Sensis Vectors ALL'!AK10*(EXP($G10/100*VAR_CST)-1)/0.01,'Sensis Vectors ALL'!AK10*($G10*VAR_CST)/0.01))</f>
        <v>0</v>
      </c>
      <c r="AL10" s="80">
        <f>IF($E10="FX",$H10*'Sensis Vectors ALL'!AL10*(EXP($G10/100*VAR_CST)-1)/($H10*0.01),IF($E10&lt;&gt;"SPD",$H10*'Sensis Vectors ALL'!AL10*(EXP($G10/100*VAR_CST)-1)/0.01,'Sensis Vectors ALL'!AL10*($G10*VAR_CST)/0.01))</f>
        <v>0</v>
      </c>
      <c r="AM10" s="80">
        <f>IF($E10="FX",$H10*'Sensis Vectors ALL'!AM10*(EXP($G10/100*VAR_CST)-1)/($H10*0.01),IF($E10&lt;&gt;"SPD",$H10*'Sensis Vectors ALL'!AM10*(EXP($G10/100*VAR_CST)-1)/0.01,'Sensis Vectors ALL'!AM10*($G10*VAR_CST)/0.01))</f>
        <v>0</v>
      </c>
      <c r="AN10" s="80">
        <f>IF($E10="FX",$H10*'Sensis Vectors ALL'!AN10*(EXP($G10/100*VAR_CST)-1)/($H10*0.01),IF($E10&lt;&gt;"SPD",$H10*'Sensis Vectors ALL'!AN10*(EXP($G10/100*VAR_CST)-1)/0.01,'Sensis Vectors ALL'!AN10*($G10*VAR_CST)/0.01))</f>
        <v>0</v>
      </c>
      <c r="AO10" s="80">
        <f>IF($E10="FX",$H10*'Sensis Vectors ALL'!AO10*(EXP($G10/100*VAR_CST)-1)/($H10*0.01),IF($E10&lt;&gt;"SPD",$H10*'Sensis Vectors ALL'!AO10*(EXP($G10/100*VAR_CST)-1)/0.01,'Sensis Vectors ALL'!AO10*($G10*VAR_CST)/0.01))</f>
        <v>0</v>
      </c>
      <c r="AP10" s="80">
        <f>IF($E10="FX",$H10*'Sensis Vectors ALL'!AP10*(EXP($G10/100*VAR_CST)-1)/($H10*0.01),IF($E10&lt;&gt;"SPD",$H10*'Sensis Vectors ALL'!AP10*(EXP($G10/100*VAR_CST)-1)/0.01,'Sensis Vectors ALL'!AP10*($G10*VAR_CST)/0.01))</f>
        <v>0</v>
      </c>
      <c r="AQ10" s="80">
        <f>IF($E10="FX",$H10*'Sensis Vectors ALL'!AQ10*(EXP($G10/100*VAR_CST)-1)/($H10*0.01),IF($E10&lt;&gt;"SPD",$H10*'Sensis Vectors ALL'!AQ10*(EXP($G10/100*VAR_CST)-1)/0.01,'Sensis Vectors ALL'!AQ10*($G10*VAR_CST)/0.01))</f>
        <v>0</v>
      </c>
      <c r="AR10" s="80">
        <f>IF($E10="FX",$H10*'Sensis Vectors ALL'!AR10*(EXP($G10/100*VAR_CST)-1)/($H10*0.01),IF($E10&lt;&gt;"SPD",$H10*'Sensis Vectors ALL'!AR10*(EXP($G10/100*VAR_CST)-1)/0.01,'Sensis Vectors ALL'!AR10*($G10*VAR_CST)/0.01))</f>
        <v>-0.12543435974239481</v>
      </c>
      <c r="AS10" s="80">
        <f>IF($E10="FX",$H10*'Sensis Vectors ALL'!AS10*(EXP($G10/100*VAR_CST)-1)/($H10*0.01),IF($E10&lt;&gt;"SPD",$H10*'Sensis Vectors ALL'!AS10*(EXP($G10/100*VAR_CST)-1)/0.01,'Sensis Vectors ALL'!AS10*($G10*VAR_CST)/0.01))</f>
        <v>0</v>
      </c>
      <c r="AT10" s="80">
        <f>IF($E10="FX",$H10*'Sensis Vectors ALL'!AT10*(EXP($G10/100*VAR_CST)-1)/($H10*0.01),IF($E10&lt;&gt;"SPD",$H10*'Sensis Vectors ALL'!AT10*(EXP($G10/100*VAR_CST)-1)/0.01,'Sensis Vectors ALL'!AT10*($G10*VAR_CST)/0.01))</f>
        <v>0</v>
      </c>
      <c r="AU10" s="80">
        <f>IF($E10="FX",$H10*'Sensis Vectors ALL'!AU10*(EXP($G10/100*VAR_CST)-1)/($H10*0.01),IF($E10&lt;&gt;"SPD",$H10*'Sensis Vectors ALL'!AU10*(EXP($G10/100*VAR_CST)-1)/0.01,'Sensis Vectors ALL'!AU10*($G10*VAR_CST)/0.01))</f>
        <v>0</v>
      </c>
      <c r="AV10" s="80">
        <f>IF($E10="FX",$H10*'Sensis Vectors ALL'!AV10*(EXP($G10/100*VAR_CST)-1)/($H10*0.01),IF($E10&lt;&gt;"SPD",$H10*'Sensis Vectors ALL'!AV10*(EXP($G10/100*VAR_CST)-1)/0.01,'Sensis Vectors ALL'!AV10*($G10*VAR_CST)/0.01))</f>
        <v>0</v>
      </c>
      <c r="AW10" s="80">
        <f>IF($E10="FX",$H10*'Sensis Vectors ALL'!AW10*(EXP($G10/100*VAR_CST)-1)/($H10*0.01),IF($E10&lt;&gt;"SPD",$H10*'Sensis Vectors ALL'!AW10*(EXP($G10/100*VAR_CST)-1)/0.01,'Sensis Vectors ALL'!AW10*($G10*VAR_CST)/0.01))</f>
        <v>0</v>
      </c>
      <c r="AX10" s="80">
        <f>IF($E10="FX",$H10*'Sensis Vectors ALL'!AX10*(EXP($G10/100*VAR_CST)-1)/($H10*0.01),IF($E10&lt;&gt;"SPD",$H10*'Sensis Vectors ALL'!AX10*(EXP($G10/100*VAR_CST)-1)/0.01,'Sensis Vectors ALL'!AX10*($G10*VAR_CST)/0.01))</f>
        <v>0</v>
      </c>
      <c r="AY10" s="80">
        <f>IF($E10="FX",$H10*'Sensis Vectors ALL'!AY10*(EXP($G10/100*VAR_CST)-1)/($H10*0.01),IF($E10&lt;&gt;"SPD",$H10*'Sensis Vectors ALL'!AY10*(EXP($G10/100*VAR_CST)-1)/0.01,'Sensis Vectors ALL'!AY10*($G10*VAR_CST)/0.01))</f>
        <v>-0.12543435974239481</v>
      </c>
      <c r="AZ10" s="80">
        <f>IF($E10="FX",$H10*'Sensis Vectors ALL'!AZ10*(EXP($G10/100*VAR_CST)-1)/($H10*0.01),IF($E10&lt;&gt;"SPD",$H10*'Sensis Vectors ALL'!AZ10*(EXP($G10/100*VAR_CST)-1)/0.01,'Sensis Vectors ALL'!AZ10*($G10*VAR_CST)/0.01))</f>
        <v>-0.12543435974239481</v>
      </c>
      <c r="BA10" s="80">
        <f>IF($E10="FX",$H10*'Sensis Vectors ALL'!BA10*(EXP($G10/100*VAR_CST)-1)/($H10*0.01),IF($E10&lt;&gt;"SPD",$H10*'Sensis Vectors ALL'!BA10*(EXP($G10/100*VAR_CST)-1)/0.01,'Sensis Vectors ALL'!BA10*($G10*VAR_CST)/0.01))</f>
        <v>0</v>
      </c>
      <c r="BB10" s="80">
        <f>IF($E10="FX",$H10*'Sensis Vectors ALL'!BB10*(EXP($G10/100*VAR_CST)-1)/($H10*0.01),IF($E10&lt;&gt;"SPD",$H10*'Sensis Vectors ALL'!BB10*(EXP($G10/100*VAR_CST)-1)/0.01,'Sensis Vectors ALL'!BB10*($G10*VAR_CST)/0.01))</f>
        <v>0</v>
      </c>
      <c r="BC10" s="80">
        <f>IF($E10="FX",$H10*'Sensis Vectors ALL'!BC10*(EXP($G10/100*VAR_CST)-1)/($H10*0.01),IF($E10&lt;&gt;"SPD",$H10*'Sensis Vectors ALL'!BC10*(EXP($G10/100*VAR_CST)-1)/0.01,'Sensis Vectors ALL'!BC10*($G10*VAR_CST)/0.01))</f>
        <v>0</v>
      </c>
      <c r="BD10" s="80">
        <f>IF($E10="FX",$H10*'Sensis Vectors ALL'!BD10*(EXP($G10/100*VAR_CST)-1)/($H10*0.01),IF($E10&lt;&gt;"SPD",$H10*'Sensis Vectors ALL'!BD10*(EXP($G10/100*VAR_CST)-1)/0.01,'Sensis Vectors ALL'!BD10*($G10*VAR_CST)/0.01))</f>
        <v>-0.23969033609728629</v>
      </c>
      <c r="BE10" s="80">
        <f>IF($E10="FX",$H10*'Sensis Vectors ALL'!BE10*(EXP($G10/100*VAR_CST)-1)/($H10*0.01),IF($E10&lt;&gt;"SPD",$H10*'Sensis Vectors ALL'!BE10*(EXP($G10/100*VAR_CST)-1)/0.01,'Sensis Vectors ALL'!BE10*($G10*VAR_CST)/0.01))</f>
        <v>0</v>
      </c>
      <c r="BF10" s="80">
        <f>IF($E10="FX",$H10*'Sensis Vectors ALL'!BF10*(EXP($G10/100*VAR_CST)-1)/($H10*0.01),IF($E10&lt;&gt;"SPD",$H10*'Sensis Vectors ALL'!BF10*(EXP($G10/100*VAR_CST)-1)/0.01,'Sensis Vectors ALL'!BF10*($G10*VAR_CST)/0.01))</f>
        <v>0</v>
      </c>
      <c r="BG10" s="80">
        <f>IF($E10="FX",$H10*'Sensis Vectors ALL'!BG10*(EXP($G10/100*VAR_CST)-1)/($H10*0.01),IF($E10&lt;&gt;"SPD",$H10*'Sensis Vectors ALL'!BG10*(EXP($G10/100*VAR_CST)-1)/0.01,'Sensis Vectors ALL'!BG10*($G10*VAR_CST)/0.01))</f>
        <v>0</v>
      </c>
      <c r="BH10" s="80">
        <f>IF($E10="FX",$H10*'Sensis Vectors ALL'!BH10*(EXP($G10/100*VAR_CST)-1)/($H10*0.01),IF($E10&lt;&gt;"SPD",$H10*'Sensis Vectors ALL'!BH10*(EXP($G10/100*VAR_CST)-1)/0.01,'Sensis Vectors ALL'!BH10*($G10*VAR_CST)/0.01))</f>
        <v>0</v>
      </c>
      <c r="BI10" s="80">
        <f>IF($E10="FX",$H10*'Sensis Vectors ALL'!BI10*(EXP($G10/100*VAR_CST)-1)/($H10*0.01),IF($E10&lt;&gt;"SPD",$H10*'Sensis Vectors ALL'!BI10*(EXP($G10/100*VAR_CST)-1)/0.01,'Sensis Vectors ALL'!BI10*($G10*VAR_CST)/0.01))</f>
        <v>0</v>
      </c>
      <c r="BJ10" s="80">
        <f>IF($E10="FX",$H10*'Sensis Vectors ALL'!BJ10*(EXP($G10/100*VAR_CST)-1)/($H10*0.01),IF($E10&lt;&gt;"SPD",$H10*'Sensis Vectors ALL'!BJ10*(EXP($G10/100*VAR_CST)-1)/0.01,'Sensis Vectors ALL'!BJ10*($G10*VAR_CST)/0.01))</f>
        <v>0</v>
      </c>
      <c r="BK10" s="80">
        <f>IF($E10="FX",$H10*'Sensis Vectors ALL'!BK10*(EXP($G10/100*VAR_CST)-1)/($H10*0.01),IF($E10&lt;&gt;"SPD",$H10*'Sensis Vectors ALL'!BK10*(EXP($G10/100*VAR_CST)-1)/0.01,'Sensis Vectors ALL'!BK10*($G10*VAR_CST)/0.01))</f>
        <v>0</v>
      </c>
      <c r="BL10" s="80">
        <f>IF($E10="FX",$H10*'Sensis Vectors ALL'!BL10*(EXP($G10/100*VAR_CST)-1)/($H10*0.01),IF($E10&lt;&gt;"SPD",$H10*'Sensis Vectors ALL'!BL10*(EXP($G10/100*VAR_CST)-1)/0.01,'Sensis Vectors ALL'!BL10*($G10*VAR_CST)/0.01))</f>
        <v>-0.23969033609728629</v>
      </c>
      <c r="BM10" s="80">
        <f>IF($E10="FX",$H10*'Sensis Vectors ALL'!BM10*(EXP($G10/100*VAR_CST)-1)/($H10*0.01),IF($E10&lt;&gt;"SPD",$H10*'Sensis Vectors ALL'!BM10*(EXP($G10/100*VAR_CST)-1)/0.01,'Sensis Vectors ALL'!BM10*($G10*VAR_CST)/0.01))</f>
        <v>-99.060038984152001</v>
      </c>
      <c r="BN10" s="80">
        <f>IF($E10="FX",$H10*'Sensis Vectors ALL'!BN10*(EXP($G10/100*VAR_CST)-1)/($H10*0.01),IF($E10&lt;&gt;"SPD",$H10*'Sensis Vectors ALL'!BN10*(EXP($G10/100*VAR_CST)-1)/0.01,'Sensis Vectors ALL'!BN10*($G10*VAR_CST)/0.01))</f>
        <v>-99.060038984152001</v>
      </c>
      <c r="BO10" s="80">
        <f>IF($E10="FX",$H10*'Sensis Vectors ALL'!BO10*(EXP($G10/100*VAR_CST)-1)/($H10*0.01),IF($E10&lt;&gt;"SPD",$H10*'Sensis Vectors ALL'!BO10*(EXP($G10/100*VAR_CST)-1)/0.01,'Sensis Vectors ALL'!BO10*($G10*VAR_CST)/0.01))</f>
        <v>0</v>
      </c>
      <c r="BP10" s="80">
        <f>IF($E10="FX",$H10*'Sensis Vectors ALL'!BP10*(EXP($G10/100*VAR_CST)-1)/($H10*0.01),IF($E10&lt;&gt;"SPD",$H10*'Sensis Vectors ALL'!BP10*(EXP($G10/100*VAR_CST)-1)/0.01,'Sensis Vectors ALL'!BP10*($G10*VAR_CST)/0.01))</f>
        <v>0</v>
      </c>
      <c r="BQ10" s="80">
        <f>IF($E10="FX",$H10*'Sensis Vectors ALL'!BQ10*(EXP($G10/100*VAR_CST)-1)/($H10*0.01),IF($E10&lt;&gt;"SPD",$H10*'Sensis Vectors ALL'!BQ10*(EXP($G10/100*VAR_CST)-1)/0.01,'Sensis Vectors ALL'!BQ10*($G10*VAR_CST)/0.01))</f>
        <v>0</v>
      </c>
      <c r="BR10" s="80">
        <f>IF($E10="FX",$H10*'Sensis Vectors ALL'!BR10*(EXP($G10/100*VAR_CST)-1)/($H10*0.01),IF($E10&lt;&gt;"SPD",$H10*'Sensis Vectors ALL'!BR10*(EXP($G10/100*VAR_CST)-1)/0.01,'Sensis Vectors ALL'!BR10*($G10*VAR_CST)/0.01))</f>
        <v>0</v>
      </c>
      <c r="BS10" s="80">
        <f>IF($E10="FX",$H10*'Sensis Vectors ALL'!BS10*(EXP($G10/100*VAR_CST)-1)/($H10*0.01),IF($E10&lt;&gt;"SPD",$H10*'Sensis Vectors ALL'!BS10*(EXP($G10/100*VAR_CST)-1)/0.01,'Sensis Vectors ALL'!BS10*($G10*VAR_CST)/0.01))</f>
        <v>0</v>
      </c>
      <c r="BT10" s="80">
        <f>IF($E10="FX",$H10*'Sensis Vectors ALL'!BT10*(EXP($G10/100*VAR_CST)-1)/($H10*0.01),IF($E10&lt;&gt;"SPD",$H10*'Sensis Vectors ALL'!BT10*(EXP($G10/100*VAR_CST)-1)/0.01,'Sensis Vectors ALL'!BT10*($G10*VAR_CST)/0.01))</f>
        <v>0</v>
      </c>
      <c r="BU10" s="80">
        <f>IF($E10="FX",$H10*'Sensis Vectors ALL'!BU10*(EXP($G10/100*VAR_CST)-1)/($H10*0.01),IF($E10&lt;&gt;"SPD",$H10*'Sensis Vectors ALL'!BU10*(EXP($G10/100*VAR_CST)-1)/0.01,'Sensis Vectors ALL'!BU10*($G10*VAR_CST)/0.01))</f>
        <v>0</v>
      </c>
      <c r="BV10" s="80">
        <f>IF($E10="FX",$H10*'Sensis Vectors ALL'!BV10*(EXP($G10/100*VAR_CST)-1)/($H10*0.01),IF($E10&lt;&gt;"SPD",$H10*'Sensis Vectors ALL'!BV10*(EXP($G10/100*VAR_CST)-1)/0.01,'Sensis Vectors ALL'!BV10*($G10*VAR_CST)/0.01))</f>
        <v>99.016615264069799</v>
      </c>
      <c r="BW10" s="80">
        <f>IF($E10="FX",$H10*'Sensis Vectors ALL'!BW10*(EXP($G10/100*VAR_CST)-1)/($H10*0.01),IF($E10&lt;&gt;"SPD",$H10*'Sensis Vectors ALL'!BW10*(EXP($G10/100*VAR_CST)-1)/0.01,'Sensis Vectors ALL'!BW10*($G10*VAR_CST)/0.01))</f>
        <v>99.016615264069799</v>
      </c>
      <c r="BX10" s="80">
        <f>IF($E10="FX",$H10*'Sensis Vectors ALL'!BX10*(EXP($G10/100*VAR_CST)-1)/($H10*0.01),IF($E10&lt;&gt;"SPD",$H10*'Sensis Vectors ALL'!BX10*(EXP($G10/100*VAR_CST)-1)/0.01,'Sensis Vectors ALL'!BX10*($G10*VAR_CST)/0.01))</f>
        <v>0</v>
      </c>
      <c r="BY10" s="80">
        <f>IF($E10="FX",$H10*'Sensis Vectors ALL'!BY10*(EXP($G10/100*VAR_CST)-1)/($H10*0.01),IF($E10&lt;&gt;"SPD",$H10*'Sensis Vectors ALL'!BY10*(EXP($G10/100*VAR_CST)-1)/0.01,'Sensis Vectors ALL'!BY10*($G10*VAR_CST)/0.01))</f>
        <v>-0.87757475222228454</v>
      </c>
      <c r="BZ10" s="80">
        <f>IF($E10="FX",$H10*'Sensis Vectors ALL'!BZ10*(EXP($G10/100*VAR_CST)-1)/($H10*0.01),IF($E10&lt;&gt;"SPD",$H10*'Sensis Vectors ALL'!BZ10*(EXP($G10/100*VAR_CST)-1)/0.01,'Sensis Vectors ALL'!BZ10*($G10*VAR_CST)/0.01))</f>
        <v>-0.87757475222228454</v>
      </c>
      <c r="CA10" s="80">
        <f>IF($E10="FX",$H10*'Sensis Vectors ALL'!CA10*(EXP($G10/100*VAR_CST)-1)/($H10*0.01),IF($E10&lt;&gt;"SPD",$H10*'Sensis Vectors ALL'!CA10*(EXP($G10/100*VAR_CST)-1)/0.01,'Sensis Vectors ALL'!CA10*($G10*VAR_CST)/0.01))</f>
        <v>0</v>
      </c>
      <c r="CB10" s="80">
        <f>IF($E10="FX",$H10*'Sensis Vectors ALL'!CB10*(EXP($G10/100*VAR_CST)-1)/($H10*0.01),IF($E10&lt;&gt;"SPD",$H10*'Sensis Vectors ALL'!CB10*(EXP($G10/100*VAR_CST)-1)/0.01,'Sensis Vectors ALL'!CB10*($G10*VAR_CST)/0.01))</f>
        <v>0.71348181659812904</v>
      </c>
      <c r="CC10" s="80">
        <f>IF($E10="FX",$H10*'Sensis Vectors ALL'!CC10*(EXP($G10/100*VAR_CST)-1)/($H10*0.01),IF($E10&lt;&gt;"SPD",$H10*'Sensis Vectors ALL'!CC10*(EXP($G10/100*VAR_CST)-1)/0.01,'Sensis Vectors ALL'!CC10*($G10*VAR_CST)/0.01))</f>
        <v>0.71348181659812904</v>
      </c>
      <c r="CD10" s="80">
        <f>IF($E10="FX",$H10*'Sensis Vectors ALL'!CD10*(EXP($G10/100*VAR_CST)-1)/($H10*0.01),IF($E10&lt;&gt;"SPD",$H10*'Sensis Vectors ALL'!CD10*(EXP($G10/100*VAR_CST)-1)/0.01,'Sensis Vectors ALL'!CD10*($G10*VAR_CST)/0.01))</f>
        <v>0</v>
      </c>
      <c r="CE10" s="80">
        <f>IF($E10="FX",$H10*'Sensis Vectors ALL'!CE10*(EXP($G10/100*VAR_CST)-1)/($H10*0.01),IF($E10&lt;&gt;"SPD",$H10*'Sensis Vectors ALL'!CE10*(EXP($G10/100*VAR_CST)-1)/0.01,'Sensis Vectors ALL'!CE10*($G10*VAR_CST)/0.01))</f>
        <v>0</v>
      </c>
      <c r="CF10" s="80">
        <f>IF($E10="FX",$H10*'Sensis Vectors ALL'!CF10*(EXP($G10/100*VAR_CST)-1)/($H10*0.01),IF($E10&lt;&gt;"SPD",$H10*'Sensis Vectors ALL'!CF10*(EXP($G10/100*VAR_CST)-1)/0.01,'Sensis Vectors ALL'!CF10*($G10*VAR_CST)/0.01))</f>
        <v>0</v>
      </c>
      <c r="CG10" s="80">
        <f>IF($E10="FX",$H10*'Sensis Vectors ALL'!CG10*(EXP($G10/100*VAR_CST)-1)/($H10*0.01),IF($E10&lt;&gt;"SPD",$H10*'Sensis Vectors ALL'!CG10*(EXP($G10/100*VAR_CST)-1)/0.01,'Sensis Vectors ALL'!CG10*($G10*VAR_CST)/0.01))</f>
        <v>0</v>
      </c>
      <c r="CH10" s="80">
        <f>IF($E10="FX",$H10*'Sensis Vectors ALL'!CH10*(EXP($G10/100*VAR_CST)-1)/($H10*0.01),IF($E10&lt;&gt;"SPD",$H10*'Sensis Vectors ALL'!CH10*(EXP($G10/100*VAR_CST)-1)/0.01,'Sensis Vectors ALL'!CH10*($G10*VAR_CST)/0.01))</f>
        <v>0</v>
      </c>
      <c r="CI10" s="80">
        <f>IF($E10="FX",$H10*'Sensis Vectors ALL'!CI10*(EXP($G10/100*VAR_CST)-1)/($H10*0.01),IF($E10&lt;&gt;"SPD",$H10*'Sensis Vectors ALL'!CI10*(EXP($G10/100*VAR_CST)-1)/0.01,'Sensis Vectors ALL'!CI10*($G10*VAR_CST)/0.01))</f>
        <v>0</v>
      </c>
      <c r="CJ10" s="80">
        <f>IF($E10="FX",$H10*'Sensis Vectors ALL'!CJ10*(EXP($G10/100*VAR_CST)-1)/($H10*0.01),IF($E10&lt;&gt;"SPD",$H10*'Sensis Vectors ALL'!CJ10*(EXP($G10/100*VAR_CST)-1)/0.01,'Sensis Vectors ALL'!CJ10*($G10*VAR_CST)/0.01))</f>
        <v>0</v>
      </c>
      <c r="CK10" s="80">
        <f>IF($E10="FX",$H10*'Sensis Vectors ALL'!CK10*(EXP($G10/100*VAR_CST)-1)/($H10*0.01),IF($E10&lt;&gt;"SPD",$H10*'Sensis Vectors ALL'!CK10*(EXP($G10/100*VAR_CST)-1)/0.01,'Sensis Vectors ALL'!CK10*($G10*VAR_CST)/0.01))</f>
        <v>-3.2173680390937029E-2</v>
      </c>
      <c r="CL10" s="80">
        <f>IF($E10="FX",$H10*'Sensis Vectors ALL'!CL10*(EXP($G10/100*VAR_CST)-1)/($H10*0.01),IF($E10&lt;&gt;"SPD",$H10*'Sensis Vectors ALL'!CL10*(EXP($G10/100*VAR_CST)-1)/0.01,'Sensis Vectors ALL'!CL10*($G10*VAR_CST)/0.01))</f>
        <v>-3.2173680390937029E-2</v>
      </c>
      <c r="CM10" s="80">
        <f>IF($E10="FX",$H10*'Sensis Vectors ALL'!CM10*(EXP($G10/100*VAR_CST)-1)/($H10*0.01),IF($E10&lt;&gt;"SPD",$H10*'Sensis Vectors ALL'!CM10*(EXP($G10/100*VAR_CST)-1)/0.01,'Sensis Vectors ALL'!CM10*($G10*VAR_CST)/0.01))</f>
        <v>0</v>
      </c>
      <c r="CN10" s="80">
        <f>IF($E10="FX",$H10*'Sensis Vectors ALL'!CN10*(EXP($G10/100*VAR_CST)-1)/($H10*0.01),IF($E10&lt;&gt;"SPD",$H10*'Sensis Vectors ALL'!CN10*(EXP($G10/100*VAR_CST)-1)/0.01,'Sensis Vectors ALL'!CN10*($G10*VAR_CST)/0.01))</f>
        <v>0</v>
      </c>
      <c r="CO10" s="80">
        <f>IF($E10="FX",$H10*'Sensis Vectors ALL'!CO10*(EXP($G10/100*VAR_CST)-1)/($H10*0.01),IF($E10&lt;&gt;"SPD",$H10*'Sensis Vectors ALL'!CO10*(EXP($G10/100*VAR_CST)-1)/0.01,'Sensis Vectors ALL'!CO10*($G10*VAR_CST)/0.01))</f>
        <v>0</v>
      </c>
      <c r="CP10" s="80">
        <f>IF($E10="FX",$H10*'Sensis Vectors ALL'!CP10*(EXP($G10/100*VAR_CST)-1)/($H10*0.01),IF($E10&lt;&gt;"SPD",$H10*'Sensis Vectors ALL'!CP10*(EXP($G10/100*VAR_CST)-1)/0.01,'Sensis Vectors ALL'!CP10*($G10*VAR_CST)/0.01))</f>
        <v>0</v>
      </c>
      <c r="CQ10" s="80">
        <f>IF($E10="FX",$H10*'Sensis Vectors ALL'!CQ10*(EXP($G10/100*VAR_CST)-1)/($H10*0.01),IF($E10&lt;&gt;"SPD",$H10*'Sensis Vectors ALL'!CQ10*(EXP($G10/100*VAR_CST)-1)/0.01,'Sensis Vectors ALL'!CQ10*($G10*VAR_CST)/0.01))</f>
        <v>0</v>
      </c>
      <c r="CR10" s="80">
        <f>IF($E10="FX",$H10*'Sensis Vectors ALL'!CR10*(EXP($G10/100*VAR_CST)-1)/($H10*0.01),IF($E10&lt;&gt;"SPD",$H10*'Sensis Vectors ALL'!CR10*(EXP($G10/100*VAR_CST)-1)/0.01,'Sensis Vectors ALL'!CR10*($G10*VAR_CST)/0.01))</f>
        <v>0</v>
      </c>
      <c r="CS10" s="80">
        <f>IF($E10="FX",$H10*'Sensis Vectors ALL'!CS10*(EXP($G10/100*VAR_CST)-1)/($H10*0.01),IF($E10&lt;&gt;"SPD",$H10*'Sensis Vectors ALL'!CS10*(EXP($G10/100*VAR_CST)-1)/0.01,'Sensis Vectors ALL'!CS10*($G10*VAR_CST)/0.01))</f>
        <v>0</v>
      </c>
      <c r="CT10" s="80">
        <f>IF($E10="FX",$H10*'Sensis Vectors ALL'!CT10*(EXP($G10/100*VAR_CST)-1)/($H10*0.01),IF($E10&lt;&gt;"SPD",$H10*'Sensis Vectors ALL'!CT10*(EXP($G10/100*VAR_CST)-1)/0.01,'Sensis Vectors ALL'!CT10*($G10*VAR_CST)/0.01))</f>
        <v>0</v>
      </c>
      <c r="CU10" s="80">
        <f>IF($E10="FX",$H10*'Sensis Vectors ALL'!CU10*(EXP($G10/100*VAR_CST)-1)/($H10*0.01),IF($E10&lt;&gt;"SPD",$H10*'Sensis Vectors ALL'!CU10*(EXP($G10/100*VAR_CST)-1)/0.01,'Sensis Vectors ALL'!CU10*($G10*VAR_CST)/0.01))</f>
        <v>0</v>
      </c>
      <c r="CV10" s="80">
        <f>IF($E10="FX",$H10*'Sensis Vectors ALL'!CV10*(EXP($G10/100*VAR_CST)-1)/($H10*0.01),IF($E10&lt;&gt;"SPD",$H10*'Sensis Vectors ALL'!CV10*(EXP($G10/100*VAR_CST)-1)/0.01,'Sensis Vectors ALL'!CV10*($G10*VAR_CST)/0.01))</f>
        <v>0</v>
      </c>
      <c r="CW10" s="80">
        <f>IF($E10="FX",$H10*'Sensis Vectors ALL'!CW10*(EXP($G10/100*VAR_CST)-1)/($H10*0.01),IF($E10&lt;&gt;"SPD",$H10*'Sensis Vectors ALL'!CW10*(EXP($G10/100*VAR_CST)-1)/0.01,'Sensis Vectors ALL'!CW10*($G10*VAR_CST)/0.01))</f>
        <v>0</v>
      </c>
      <c r="CX10" s="80">
        <f>IF($E10="FX",$H10*'Sensis Vectors ALL'!CX10*(EXP($G10/100*VAR_CST)-1)/($H10*0.01),IF($E10&lt;&gt;"SPD",$H10*'Sensis Vectors ALL'!CX10*(EXP($G10/100*VAR_CST)-1)/0.01,'Sensis Vectors ALL'!CX10*($G10*VAR_CST)/0.01))</f>
        <v>0</v>
      </c>
      <c r="CY10" s="80">
        <f>IF($E10="FX",$H10*'Sensis Vectors ALL'!CY10*(EXP($G10/100*VAR_CST)-1)/($H10*0.01),IF($E10&lt;&gt;"SPD",$H10*'Sensis Vectors ALL'!CY10*(EXP($G10/100*VAR_CST)-1)/0.01,'Sensis Vectors ALL'!CY10*($G10*VAR_CST)/0.01))</f>
        <v>0</v>
      </c>
      <c r="CZ10" s="80">
        <f>IF($E10="FX",$H10*'Sensis Vectors ALL'!CZ10*(EXP($G10/100*VAR_CST)-1)/($H10*0.01),IF($E10&lt;&gt;"SPD",$H10*'Sensis Vectors ALL'!CZ10*(EXP($G10/100*VAR_CST)-1)/0.01,'Sensis Vectors ALL'!CZ10*($G10*VAR_CST)/0.01))</f>
        <v>0</v>
      </c>
      <c r="DA10" s="80">
        <f>IF($E10="FX",$H10*'Sensis Vectors ALL'!DA10*(EXP($G10/100*VAR_CST)-1)/($H10*0.01),IF($E10&lt;&gt;"SPD",$H10*'Sensis Vectors ALL'!DA10*(EXP($G10/100*VAR_CST)-1)/0.01,'Sensis Vectors ALL'!DA10*($G10*VAR_CST)/0.01))</f>
        <v>0</v>
      </c>
      <c r="DB10" s="80">
        <f>IF($E10="FX",$H10*'Sensis Vectors ALL'!DB10*(EXP($G10/100*VAR_CST)-1)/($H10*0.01),IF($E10&lt;&gt;"SPD",$H10*'Sensis Vectors ALL'!DB10*(EXP($G10/100*VAR_CST)-1)/0.01,'Sensis Vectors ALL'!DB10*($G10*VAR_CST)/0.01))</f>
        <v>0</v>
      </c>
      <c r="DC10" s="80">
        <f>IF($E10="FX",$H10*'Sensis Vectors ALL'!DC10*(EXP($G10/100*VAR_CST)-1)/($H10*0.01),IF($E10&lt;&gt;"SPD",$H10*'Sensis Vectors ALL'!DC10*(EXP($G10/100*VAR_CST)-1)/0.01,'Sensis Vectors ALL'!DC10*($G10*VAR_CST)/0.01))</f>
        <v>0</v>
      </c>
      <c r="DD10" s="80">
        <f>IF($E10="FX",$H10*'Sensis Vectors ALL'!DD10*(EXP($G10/100*VAR_CST)-1)/($H10*0.01),IF($E10&lt;&gt;"SPD",$H10*'Sensis Vectors ALL'!DD10*(EXP($G10/100*VAR_CST)-1)/0.01,'Sensis Vectors ALL'!DD10*($G10*VAR_CST)/0.01))</f>
        <v>0</v>
      </c>
      <c r="DE10" s="80">
        <f>IF($E10="FX",$H10*'Sensis Vectors ALL'!DE10*(EXP($G10/100*VAR_CST)-1)/($H10*0.01),IF($E10&lt;&gt;"SPD",$H10*'Sensis Vectors ALL'!DE10*(EXP($G10/100*VAR_CST)-1)/0.01,'Sensis Vectors ALL'!DE10*($G10*VAR_CST)/0.01))</f>
        <v>0</v>
      </c>
      <c r="DF10" s="80">
        <f>IF($E10="FX",$H10*'Sensis Vectors ALL'!DF10*(EXP($G10/100*VAR_CST)-1)/($H10*0.01),IF($E10&lt;&gt;"SPD",$H10*'Sensis Vectors ALL'!DF10*(EXP($G10/100*VAR_CST)-1)/0.01,'Sensis Vectors ALL'!DF10*($G10*VAR_CST)/0.01))</f>
        <v>0</v>
      </c>
      <c r="DG10" s="80">
        <f>IF($E10="FX",$H10*'Sensis Vectors ALL'!DG10*(EXP($G10/100*VAR_CST)-1)/($H10*0.01),IF($E10&lt;&gt;"SPD",$H10*'Sensis Vectors ALL'!DG10*(EXP($G10/100*VAR_CST)-1)/0.01,'Sensis Vectors ALL'!DG10*($G10*VAR_CST)/0.01))</f>
        <v>0</v>
      </c>
      <c r="DH10" s="80">
        <f>IF($E10="FX",$H10*'Sensis Vectors ALL'!DH10*(EXP($G10/100*VAR_CST)-1)/($H10*0.01),IF($E10&lt;&gt;"SPD",$H10*'Sensis Vectors ALL'!DH10*(EXP($G10/100*VAR_CST)-1)/0.01,'Sensis Vectors ALL'!DH10*($G10*VAR_CST)/0.01))</f>
        <v>0</v>
      </c>
      <c r="DI10" s="80">
        <f>IF($E10="FX",$H10*'Sensis Vectors ALL'!DI10*(EXP($G10/100*VAR_CST)-1)/($H10*0.01),IF($E10&lt;&gt;"SPD",$H10*'Sensis Vectors ALL'!DI10*(EXP($G10/100*VAR_CST)-1)/0.01,'Sensis Vectors ALL'!DI10*($G10*VAR_CST)/0.01))</f>
        <v>0</v>
      </c>
      <c r="DJ10" s="80">
        <f>IF($E10="FX",$H10*'Sensis Vectors ALL'!DJ10*(EXP($G10/100*VAR_CST)-1)/($H10*0.01),IF($E10&lt;&gt;"SPD",$H10*'Sensis Vectors ALL'!DJ10*(EXP($G10/100*VAR_CST)-1)/0.01,'Sensis Vectors ALL'!DJ10*($G10*VAR_CST)/0.01))</f>
        <v>0</v>
      </c>
      <c r="DK10" s="80">
        <f>IF($E10="FX",$H10*'Sensis Vectors ALL'!DK10*(EXP($G10/100*VAR_CST)-1)/($H10*0.01),IF($E10&lt;&gt;"SPD",$H10*'Sensis Vectors ALL'!DK10*(EXP($G10/100*VAR_CST)-1)/0.01,'Sensis Vectors ALL'!DK10*($G10*VAR_CST)/0.01))</f>
        <v>0</v>
      </c>
      <c r="DL10" s="80">
        <f>IF($E10="FX",$H10*'Sensis Vectors ALL'!DL10*(EXP($G10/100*VAR_CST)-1)/($H10*0.01),IF($E10&lt;&gt;"SPD",$H10*'Sensis Vectors ALL'!DL10*(EXP($G10/100*VAR_CST)-1)/0.01,'Sensis Vectors ALL'!DL10*($G10*VAR_CST)/0.01))</f>
        <v>0</v>
      </c>
      <c r="DM10" s="80">
        <f>IF($E10="FX",$H10*'Sensis Vectors ALL'!DM10*(EXP($G10/100*VAR_CST)-1)/($H10*0.01),IF($E10&lt;&gt;"SPD",$H10*'Sensis Vectors ALL'!DM10*(EXP($G10/100*VAR_CST)-1)/0.01,'Sensis Vectors ALL'!DM10*($G10*VAR_CST)/0.01))</f>
        <v>0</v>
      </c>
      <c r="DN10" s="80">
        <f>IF($E10="FX",$H10*'Sensis Vectors ALL'!DN10*(EXP($G10/100*VAR_CST)-1)/($H10*0.01),IF($E10&lt;&gt;"SPD",$H10*'Sensis Vectors ALL'!DN10*(EXP($G10/100*VAR_CST)-1)/0.01,'Sensis Vectors ALL'!DN10*($G10*VAR_CST)/0.01))</f>
        <v>0</v>
      </c>
      <c r="DO10" s="80">
        <f>IF($E10="FX",$H10*'Sensis Vectors ALL'!DO10*(EXP($G10/100*VAR_CST)-1)/($H10*0.01),IF($E10&lt;&gt;"SPD",$H10*'Sensis Vectors ALL'!DO10*(EXP($G10/100*VAR_CST)-1)/0.01,'Sensis Vectors ALL'!DO10*($G10*VAR_CST)/0.01))</f>
        <v>0</v>
      </c>
      <c r="DP10" s="80">
        <f>IF($E10="FX",$H10*'Sensis Vectors ALL'!DP10*(EXP($G10/100*VAR_CST)-1)/($H10*0.01),IF($E10&lt;&gt;"SPD",$H10*'Sensis Vectors ALL'!DP10*(EXP($G10/100*VAR_CST)-1)/0.01,'Sensis Vectors ALL'!DP10*($G10*VAR_CST)/0.01))</f>
        <v>0</v>
      </c>
      <c r="DQ10" s="80">
        <f>IF($E10="FX",$H10*'Sensis Vectors ALL'!DQ10*(EXP($G10/100*VAR_CST)-1)/($H10*0.01),IF($E10&lt;&gt;"SPD",$H10*'Sensis Vectors ALL'!DQ10*(EXP($G10/100*VAR_CST)-1)/0.01,'Sensis Vectors ALL'!DQ10*($G10*VAR_CST)/0.01))</f>
        <v>4.6611709036749724</v>
      </c>
    </row>
    <row r="11" spans="1:121" x14ac:dyDescent="0.2">
      <c r="A11" s="60">
        <v>9</v>
      </c>
      <c r="B11" s="60" t="s">
        <v>18</v>
      </c>
      <c r="C11" s="60" t="s">
        <v>369</v>
      </c>
      <c r="D11" s="60" t="s">
        <v>525</v>
      </c>
      <c r="E11" s="60" t="s">
        <v>531</v>
      </c>
      <c r="F11" s="60" t="s">
        <v>8</v>
      </c>
      <c r="G11" s="60">
        <v>7.2090000000000001E-2</v>
      </c>
      <c r="H11" s="60">
        <v>-0.11984599999999999</v>
      </c>
      <c r="I11" s="80">
        <f>IF($E11="FX",$H11*'Sensis Vectors ALL'!I11*(EXP($G11/100*VAR_CST)-1)/($H11*0.01),IF($E11&lt;&gt;"SPD",$H11*'Sensis Vectors ALL'!I11*(EXP($G11/100*VAR_CST)-1)/0.01,'Sensis Vectors ALL'!I11*($G11*VAR_CST)/0.01))</f>
        <v>-57.827684845350198</v>
      </c>
      <c r="J11" s="80">
        <f>IF($E11="FX",$H11*'Sensis Vectors ALL'!J11*(EXP($G11/100*VAR_CST)-1)/($H11*0.01),IF($E11&lt;&gt;"SPD",$H11*'Sensis Vectors ALL'!J11*(EXP($G11/100*VAR_CST)-1)/0.01,'Sensis Vectors ALL'!J11*($G11*VAR_CST)/0.01))</f>
        <v>-57.827684845350198</v>
      </c>
      <c r="K11" s="80">
        <f>IF($E11="FX",$H11*'Sensis Vectors ALL'!K11*(EXP($G11/100*VAR_CST)-1)/($H11*0.01),IF($E11&lt;&gt;"SPD",$H11*'Sensis Vectors ALL'!K11*(EXP($G11/100*VAR_CST)-1)/0.01,'Sensis Vectors ALL'!K11*($G11*VAR_CST)/0.01))</f>
        <v>-57.827684845350198</v>
      </c>
      <c r="L11" s="80">
        <f>IF($E11="FX",$H11*'Sensis Vectors ALL'!L11*(EXP($G11/100*VAR_CST)-1)/($H11*0.01),IF($E11&lt;&gt;"SPD",$H11*'Sensis Vectors ALL'!L11*(EXP($G11/100*VAR_CST)-1)/0.01,'Sensis Vectors ALL'!L11*($G11*VAR_CST)/0.01))</f>
        <v>-57.827684845350198</v>
      </c>
      <c r="M11" s="80">
        <f>IF($E11="FX",$H11*'Sensis Vectors ALL'!M11*(EXP($G11/100*VAR_CST)-1)/($H11*0.01),IF($E11&lt;&gt;"SPD",$H11*'Sensis Vectors ALL'!M11*(EXP($G11/100*VAR_CST)-1)/0.01,'Sensis Vectors ALL'!M11*($G11*VAR_CST)/0.01))</f>
        <v>-58.011098362839526</v>
      </c>
      <c r="N11" s="80">
        <f>IF($E11="FX",$H11*'Sensis Vectors ALL'!N11*(EXP($G11/100*VAR_CST)-1)/($H11*0.01),IF($E11&lt;&gt;"SPD",$H11*'Sensis Vectors ALL'!N11*(EXP($G11/100*VAR_CST)-1)/0.01,'Sensis Vectors ALL'!N11*($G11*VAR_CST)/0.01))</f>
        <v>-57.839987461823618</v>
      </c>
      <c r="O11" s="80">
        <f>IF($E11="FX",$H11*'Sensis Vectors ALL'!O11*(EXP($G11/100*VAR_CST)-1)/($H11*0.01),IF($E11&lt;&gt;"SPD",$H11*'Sensis Vectors ALL'!O11*(EXP($G11/100*VAR_CST)-1)/0.01,'Sensis Vectors ALL'!O11*($G11*VAR_CST)/0.01))</f>
        <v>0</v>
      </c>
      <c r="P11" s="80">
        <f>IF($E11="FX",$H11*'Sensis Vectors ALL'!P11*(EXP($G11/100*VAR_CST)-1)/($H11*0.01),IF($E11&lt;&gt;"SPD",$H11*'Sensis Vectors ALL'!P11*(EXP($G11/100*VAR_CST)-1)/0.01,'Sensis Vectors ALL'!P11*($G11*VAR_CST)/0.01))</f>
        <v>0</v>
      </c>
      <c r="Q11" s="80">
        <f>IF($E11="FX",$H11*'Sensis Vectors ALL'!Q11*(EXP($G11/100*VAR_CST)-1)/($H11*0.01),IF($E11&lt;&gt;"SPD",$H11*'Sensis Vectors ALL'!Q11*(EXP($G11/100*VAR_CST)-1)/0.01,'Sensis Vectors ALL'!Q11*($G11*VAR_CST)/0.01))</f>
        <v>0</v>
      </c>
      <c r="R11" s="80">
        <f>IF($E11="FX",$H11*'Sensis Vectors ALL'!R11*(EXP($G11/100*VAR_CST)-1)/($H11*0.01),IF($E11&lt;&gt;"SPD",$H11*'Sensis Vectors ALL'!R11*(EXP($G11/100*VAR_CST)-1)/0.01,'Sensis Vectors ALL'!R11*($G11*VAR_CST)/0.01))</f>
        <v>0</v>
      </c>
      <c r="S11" s="80">
        <f>IF($E11="FX",$H11*'Sensis Vectors ALL'!S11*(EXP($G11/100*VAR_CST)-1)/($H11*0.01),IF($E11&lt;&gt;"SPD",$H11*'Sensis Vectors ALL'!S11*(EXP($G11/100*VAR_CST)-1)/0.01,'Sensis Vectors ALL'!S11*($G11*VAR_CST)/0.01))</f>
        <v>-0.33804052061600742</v>
      </c>
      <c r="T11" s="80">
        <f>IF($E11="FX",$H11*'Sensis Vectors ALL'!T11*(EXP($G11/100*VAR_CST)-1)/($H11*0.01),IF($E11&lt;&gt;"SPD",$H11*'Sensis Vectors ALL'!T11*(EXP($G11/100*VAR_CST)-1)/0.01,'Sensis Vectors ALL'!T11*($G11*VAR_CST)/0.01))</f>
        <v>-0.33804052061600742</v>
      </c>
      <c r="U11" s="80">
        <f>IF($E11="FX",$H11*'Sensis Vectors ALL'!U11*(EXP($G11/100*VAR_CST)-1)/($H11*0.01),IF($E11&lt;&gt;"SPD",$H11*'Sensis Vectors ALL'!U11*(EXP($G11/100*VAR_CST)-1)/0.01,'Sensis Vectors ALL'!U11*($G11*VAR_CST)/0.01))</f>
        <v>0</v>
      </c>
      <c r="V11" s="80">
        <f>IF($E11="FX",$H11*'Sensis Vectors ALL'!V11*(EXP($G11/100*VAR_CST)-1)/($H11*0.01),IF($E11&lt;&gt;"SPD",$H11*'Sensis Vectors ALL'!V11*(EXP($G11/100*VAR_CST)-1)/0.01,'Sensis Vectors ALL'!V11*($G11*VAR_CST)/0.01))</f>
        <v>0</v>
      </c>
      <c r="W11" s="80">
        <f>IF($E11="FX",$H11*'Sensis Vectors ALL'!W11*(EXP($G11/100*VAR_CST)-1)/($H11*0.01),IF($E11&lt;&gt;"SPD",$H11*'Sensis Vectors ALL'!W11*(EXP($G11/100*VAR_CST)-1)/0.01,'Sensis Vectors ALL'!W11*($G11*VAR_CST)/0.01))</f>
        <v>-27.058961659218856</v>
      </c>
      <c r="X11" s="80">
        <f>IF($E11="FX",$H11*'Sensis Vectors ALL'!X11*(EXP($G11/100*VAR_CST)-1)/($H11*0.01),IF($E11&lt;&gt;"SPD",$H11*'Sensis Vectors ALL'!X11*(EXP($G11/100*VAR_CST)-1)/0.01,'Sensis Vectors ALL'!X11*($G11*VAR_CST)/0.01))</f>
        <v>9.2470646695625238E-4</v>
      </c>
      <c r="Y11" s="80">
        <f>IF($E11="FX",$H11*'Sensis Vectors ALL'!Y11*(EXP($G11/100*VAR_CST)-1)/($H11*0.01),IF($E11&lt;&gt;"SPD",$H11*'Sensis Vectors ALL'!Y11*(EXP($G11/100*VAR_CST)-1)/0.01,'Sensis Vectors ALL'!Y11*($G11*VAR_CST)/0.01))</f>
        <v>-54.412060384187789</v>
      </c>
      <c r="Z11" s="80">
        <f>IF($E11="FX",$H11*'Sensis Vectors ALL'!Z11*(EXP($G11/100*VAR_CST)-1)/($H11*0.01),IF($E11&lt;&gt;"SPD",$H11*'Sensis Vectors ALL'!Z11*(EXP($G11/100*VAR_CST)-1)/0.01,'Sensis Vectors ALL'!Z11*($G11*VAR_CST)/0.01))</f>
        <v>-30.442985281988747</v>
      </c>
      <c r="AA11" s="80">
        <f>IF($E11="FX",$H11*'Sensis Vectors ALL'!AA11*(EXP($G11/100*VAR_CST)-1)/($H11*0.01),IF($E11&lt;&gt;"SPD",$H11*'Sensis Vectors ALL'!AA11*(EXP($G11/100*VAR_CST)-1)/0.01,'Sensis Vectors ALL'!AA11*($G11*VAR_CST)/0.01))</f>
        <v>-34.398598115224608</v>
      </c>
      <c r="AB11" s="80">
        <f>IF($E11="FX",$H11*'Sensis Vectors ALL'!AB11*(EXP($G11/100*VAR_CST)-1)/($H11*0.01),IF($E11&lt;&gt;"SPD",$H11*'Sensis Vectors ALL'!AB11*(EXP($G11/100*VAR_CST)-1)/0.01,'Sensis Vectors ALL'!AB11*($G11*VAR_CST)/0.01))</f>
        <v>3.9556128332358615</v>
      </c>
      <c r="AC11" s="80">
        <f>IF($E11="FX",$H11*'Sensis Vectors ALL'!AC11*(EXP($G11/100*VAR_CST)-1)/($H11*0.01),IF($E11&lt;&gt;"SPD",$H11*'Sensis Vectors ALL'!AC11*(EXP($G11/100*VAR_CST)-1)/0.01,'Sensis Vectors ALL'!AC11*($G11*VAR_CST)/0.01))</f>
        <v>0</v>
      </c>
      <c r="AD11" s="80">
        <f>IF($E11="FX",$H11*'Sensis Vectors ALL'!AD11*(EXP($G11/100*VAR_CST)-1)/($H11*0.01),IF($E11&lt;&gt;"SPD",$H11*'Sensis Vectors ALL'!AD11*(EXP($G11/100*VAR_CST)-1)/0.01,'Sensis Vectors ALL'!AD11*($G11*VAR_CST)/0.01))</f>
        <v>0</v>
      </c>
      <c r="AE11" s="80">
        <f>IF($E11="FX",$H11*'Sensis Vectors ALL'!AE11*(EXP($G11/100*VAR_CST)-1)/($H11*0.01),IF($E11&lt;&gt;"SPD",$H11*'Sensis Vectors ALL'!AE11*(EXP($G11/100*VAR_CST)-1)/0.01,'Sensis Vectors ALL'!AE11*($G11*VAR_CST)/0.01))</f>
        <v>0</v>
      </c>
      <c r="AF11" s="80">
        <f>IF($E11="FX",$H11*'Sensis Vectors ALL'!AF11*(EXP($G11/100*VAR_CST)-1)/($H11*0.01),IF($E11&lt;&gt;"SPD",$H11*'Sensis Vectors ALL'!AF11*(EXP($G11/100*VAR_CST)-1)/0.01,'Sensis Vectors ALL'!AF11*($G11*VAR_CST)/0.01))</f>
        <v>0</v>
      </c>
      <c r="AG11" s="80">
        <f>IF($E11="FX",$H11*'Sensis Vectors ALL'!AG11*(EXP($G11/100*VAR_CST)-1)/($H11*0.01),IF($E11&lt;&gt;"SPD",$H11*'Sensis Vectors ALL'!AG11*(EXP($G11/100*VAR_CST)-1)/0.01,'Sensis Vectors ALL'!AG11*($G11*VAR_CST)/0.01))</f>
        <v>0</v>
      </c>
      <c r="AH11" s="80">
        <f>IF($E11="FX",$H11*'Sensis Vectors ALL'!AH11*(EXP($G11/100*VAR_CST)-1)/($H11*0.01),IF($E11&lt;&gt;"SPD",$H11*'Sensis Vectors ALL'!AH11*(EXP($G11/100*VAR_CST)-1)/0.01,'Sensis Vectors ALL'!AH11*($G11*VAR_CST)/0.01))</f>
        <v>0</v>
      </c>
      <c r="AI11" s="80">
        <f>IF($E11="FX",$H11*'Sensis Vectors ALL'!AI11*(EXP($G11/100*VAR_CST)-1)/($H11*0.01),IF($E11&lt;&gt;"SPD",$H11*'Sensis Vectors ALL'!AI11*(EXP($G11/100*VAR_CST)-1)/0.01,'Sensis Vectors ALL'!AI11*($G11*VAR_CST)/0.01))</f>
        <v>0</v>
      </c>
      <c r="AJ11" s="80">
        <f>IF($E11="FX",$H11*'Sensis Vectors ALL'!AJ11*(EXP($G11/100*VAR_CST)-1)/($H11*0.01),IF($E11&lt;&gt;"SPD",$H11*'Sensis Vectors ALL'!AJ11*(EXP($G11/100*VAR_CST)-1)/0.01,'Sensis Vectors ALL'!AJ11*($G11*VAR_CST)/0.01))</f>
        <v>0</v>
      </c>
      <c r="AK11" s="80">
        <f>IF($E11="FX",$H11*'Sensis Vectors ALL'!AK11*(EXP($G11/100*VAR_CST)-1)/($H11*0.01),IF($E11&lt;&gt;"SPD",$H11*'Sensis Vectors ALL'!AK11*(EXP($G11/100*VAR_CST)-1)/0.01,'Sensis Vectors ALL'!AK11*($G11*VAR_CST)/0.01))</f>
        <v>0</v>
      </c>
      <c r="AL11" s="80">
        <f>IF($E11="FX",$H11*'Sensis Vectors ALL'!AL11*(EXP($G11/100*VAR_CST)-1)/($H11*0.01),IF($E11&lt;&gt;"SPD",$H11*'Sensis Vectors ALL'!AL11*(EXP($G11/100*VAR_CST)-1)/0.01,'Sensis Vectors ALL'!AL11*($G11*VAR_CST)/0.01))</f>
        <v>0</v>
      </c>
      <c r="AM11" s="80">
        <f>IF($E11="FX",$H11*'Sensis Vectors ALL'!AM11*(EXP($G11/100*VAR_CST)-1)/($H11*0.01),IF($E11&lt;&gt;"SPD",$H11*'Sensis Vectors ALL'!AM11*(EXP($G11/100*VAR_CST)-1)/0.01,'Sensis Vectors ALL'!AM11*($G11*VAR_CST)/0.01))</f>
        <v>0</v>
      </c>
      <c r="AN11" s="80">
        <f>IF($E11="FX",$H11*'Sensis Vectors ALL'!AN11*(EXP($G11/100*VAR_CST)-1)/($H11*0.01),IF($E11&lt;&gt;"SPD",$H11*'Sensis Vectors ALL'!AN11*(EXP($G11/100*VAR_CST)-1)/0.01,'Sensis Vectors ALL'!AN11*($G11*VAR_CST)/0.01))</f>
        <v>0</v>
      </c>
      <c r="AO11" s="80">
        <f>IF($E11="FX",$H11*'Sensis Vectors ALL'!AO11*(EXP($G11/100*VAR_CST)-1)/($H11*0.01),IF($E11&lt;&gt;"SPD",$H11*'Sensis Vectors ALL'!AO11*(EXP($G11/100*VAR_CST)-1)/0.01,'Sensis Vectors ALL'!AO11*($G11*VAR_CST)/0.01))</f>
        <v>0</v>
      </c>
      <c r="AP11" s="80">
        <f>IF($E11="FX",$H11*'Sensis Vectors ALL'!AP11*(EXP($G11/100*VAR_CST)-1)/($H11*0.01),IF($E11&lt;&gt;"SPD",$H11*'Sensis Vectors ALL'!AP11*(EXP($G11/100*VAR_CST)-1)/0.01,'Sensis Vectors ALL'!AP11*($G11*VAR_CST)/0.01))</f>
        <v>0</v>
      </c>
      <c r="AQ11" s="80">
        <f>IF($E11="FX",$H11*'Sensis Vectors ALL'!AQ11*(EXP($G11/100*VAR_CST)-1)/($H11*0.01),IF($E11&lt;&gt;"SPD",$H11*'Sensis Vectors ALL'!AQ11*(EXP($G11/100*VAR_CST)-1)/0.01,'Sensis Vectors ALL'!AQ11*($G11*VAR_CST)/0.01))</f>
        <v>0</v>
      </c>
      <c r="AR11" s="80">
        <f>IF($E11="FX",$H11*'Sensis Vectors ALL'!AR11*(EXP($G11/100*VAR_CST)-1)/($H11*0.01),IF($E11&lt;&gt;"SPD",$H11*'Sensis Vectors ALL'!AR11*(EXP($G11/100*VAR_CST)-1)/0.01,'Sensis Vectors ALL'!AR11*($G11*VAR_CST)/0.01))</f>
        <v>-0.17111090101590479</v>
      </c>
      <c r="AS11" s="80">
        <f>IF($E11="FX",$H11*'Sensis Vectors ALL'!AS11*(EXP($G11/100*VAR_CST)-1)/($H11*0.01),IF($E11&lt;&gt;"SPD",$H11*'Sensis Vectors ALL'!AS11*(EXP($G11/100*VAR_CST)-1)/0.01,'Sensis Vectors ALL'!AS11*($G11*VAR_CST)/0.01))</f>
        <v>0</v>
      </c>
      <c r="AT11" s="80">
        <f>IF($E11="FX",$H11*'Sensis Vectors ALL'!AT11*(EXP($G11/100*VAR_CST)-1)/($H11*0.01),IF($E11&lt;&gt;"SPD",$H11*'Sensis Vectors ALL'!AT11*(EXP($G11/100*VAR_CST)-1)/0.01,'Sensis Vectors ALL'!AT11*($G11*VAR_CST)/0.01))</f>
        <v>0</v>
      </c>
      <c r="AU11" s="80">
        <f>IF($E11="FX",$H11*'Sensis Vectors ALL'!AU11*(EXP($G11/100*VAR_CST)-1)/($H11*0.01),IF($E11&lt;&gt;"SPD",$H11*'Sensis Vectors ALL'!AU11*(EXP($G11/100*VAR_CST)-1)/0.01,'Sensis Vectors ALL'!AU11*($G11*VAR_CST)/0.01))</f>
        <v>0</v>
      </c>
      <c r="AV11" s="80">
        <f>IF($E11="FX",$H11*'Sensis Vectors ALL'!AV11*(EXP($G11/100*VAR_CST)-1)/($H11*0.01),IF($E11&lt;&gt;"SPD",$H11*'Sensis Vectors ALL'!AV11*(EXP($G11/100*VAR_CST)-1)/0.01,'Sensis Vectors ALL'!AV11*($G11*VAR_CST)/0.01))</f>
        <v>0</v>
      </c>
      <c r="AW11" s="80">
        <f>IF($E11="FX",$H11*'Sensis Vectors ALL'!AW11*(EXP($G11/100*VAR_CST)-1)/($H11*0.01),IF($E11&lt;&gt;"SPD",$H11*'Sensis Vectors ALL'!AW11*(EXP($G11/100*VAR_CST)-1)/0.01,'Sensis Vectors ALL'!AW11*($G11*VAR_CST)/0.01))</f>
        <v>0</v>
      </c>
      <c r="AX11" s="80">
        <f>IF($E11="FX",$H11*'Sensis Vectors ALL'!AX11*(EXP($G11/100*VAR_CST)-1)/($H11*0.01),IF($E11&lt;&gt;"SPD",$H11*'Sensis Vectors ALL'!AX11*(EXP($G11/100*VAR_CST)-1)/0.01,'Sensis Vectors ALL'!AX11*($G11*VAR_CST)/0.01))</f>
        <v>0</v>
      </c>
      <c r="AY11" s="80">
        <f>IF($E11="FX",$H11*'Sensis Vectors ALL'!AY11*(EXP($G11/100*VAR_CST)-1)/($H11*0.01),IF($E11&lt;&gt;"SPD",$H11*'Sensis Vectors ALL'!AY11*(EXP($G11/100*VAR_CST)-1)/0.01,'Sensis Vectors ALL'!AY11*($G11*VAR_CST)/0.01))</f>
        <v>-0.17111090101590479</v>
      </c>
      <c r="AZ11" s="80">
        <f>IF($E11="FX",$H11*'Sensis Vectors ALL'!AZ11*(EXP($G11/100*VAR_CST)-1)/($H11*0.01),IF($E11&lt;&gt;"SPD",$H11*'Sensis Vectors ALL'!AZ11*(EXP($G11/100*VAR_CST)-1)/0.01,'Sensis Vectors ALL'!AZ11*($G11*VAR_CST)/0.01))</f>
        <v>-0.17111090101590479</v>
      </c>
      <c r="BA11" s="80">
        <f>IF($E11="FX",$H11*'Sensis Vectors ALL'!BA11*(EXP($G11/100*VAR_CST)-1)/($H11*0.01),IF($E11&lt;&gt;"SPD",$H11*'Sensis Vectors ALL'!BA11*(EXP($G11/100*VAR_CST)-1)/0.01,'Sensis Vectors ALL'!BA11*($G11*VAR_CST)/0.01))</f>
        <v>0</v>
      </c>
      <c r="BB11" s="80">
        <f>IF($E11="FX",$H11*'Sensis Vectors ALL'!BB11*(EXP($G11/100*VAR_CST)-1)/($H11*0.01),IF($E11&lt;&gt;"SPD",$H11*'Sensis Vectors ALL'!BB11*(EXP($G11/100*VAR_CST)-1)/0.01,'Sensis Vectors ALL'!BB11*($G11*VAR_CST)/0.01))</f>
        <v>0</v>
      </c>
      <c r="BC11" s="80">
        <f>IF($E11="FX",$H11*'Sensis Vectors ALL'!BC11*(EXP($G11/100*VAR_CST)-1)/($H11*0.01),IF($E11&lt;&gt;"SPD",$H11*'Sensis Vectors ALL'!BC11*(EXP($G11/100*VAR_CST)-1)/0.01,'Sensis Vectors ALL'!BC11*($G11*VAR_CST)/0.01))</f>
        <v>0</v>
      </c>
      <c r="BD11" s="80">
        <f>IF($E11="FX",$H11*'Sensis Vectors ALL'!BD11*(EXP($G11/100*VAR_CST)-1)/($H11*0.01),IF($E11&lt;&gt;"SPD",$H11*'Sensis Vectors ALL'!BD11*(EXP($G11/100*VAR_CST)-1)/0.01,'Sensis Vectors ALL'!BD11*($G11*VAR_CST)/0.01))</f>
        <v>0.18341351748932275</v>
      </c>
      <c r="BE11" s="80">
        <f>IF($E11="FX",$H11*'Sensis Vectors ALL'!BE11*(EXP($G11/100*VAR_CST)-1)/($H11*0.01),IF($E11&lt;&gt;"SPD",$H11*'Sensis Vectors ALL'!BE11*(EXP($G11/100*VAR_CST)-1)/0.01,'Sensis Vectors ALL'!BE11*($G11*VAR_CST)/0.01))</f>
        <v>0</v>
      </c>
      <c r="BF11" s="80">
        <f>IF($E11="FX",$H11*'Sensis Vectors ALL'!BF11*(EXP($G11/100*VAR_CST)-1)/($H11*0.01),IF($E11&lt;&gt;"SPD",$H11*'Sensis Vectors ALL'!BF11*(EXP($G11/100*VAR_CST)-1)/0.01,'Sensis Vectors ALL'!BF11*($G11*VAR_CST)/0.01))</f>
        <v>0</v>
      </c>
      <c r="BG11" s="80">
        <f>IF($E11="FX",$H11*'Sensis Vectors ALL'!BG11*(EXP($G11/100*VAR_CST)-1)/($H11*0.01),IF($E11&lt;&gt;"SPD",$H11*'Sensis Vectors ALL'!BG11*(EXP($G11/100*VAR_CST)-1)/0.01,'Sensis Vectors ALL'!BG11*($G11*VAR_CST)/0.01))</f>
        <v>0</v>
      </c>
      <c r="BH11" s="80">
        <f>IF($E11="FX",$H11*'Sensis Vectors ALL'!BH11*(EXP($G11/100*VAR_CST)-1)/($H11*0.01),IF($E11&lt;&gt;"SPD",$H11*'Sensis Vectors ALL'!BH11*(EXP($G11/100*VAR_CST)-1)/0.01,'Sensis Vectors ALL'!BH11*($G11*VAR_CST)/0.01))</f>
        <v>0</v>
      </c>
      <c r="BI11" s="80">
        <f>IF($E11="FX",$H11*'Sensis Vectors ALL'!BI11*(EXP($G11/100*VAR_CST)-1)/($H11*0.01),IF($E11&lt;&gt;"SPD",$H11*'Sensis Vectors ALL'!BI11*(EXP($G11/100*VAR_CST)-1)/0.01,'Sensis Vectors ALL'!BI11*($G11*VAR_CST)/0.01))</f>
        <v>0</v>
      </c>
      <c r="BJ11" s="80">
        <f>IF($E11="FX",$H11*'Sensis Vectors ALL'!BJ11*(EXP($G11/100*VAR_CST)-1)/($H11*0.01),IF($E11&lt;&gt;"SPD",$H11*'Sensis Vectors ALL'!BJ11*(EXP($G11/100*VAR_CST)-1)/0.01,'Sensis Vectors ALL'!BJ11*($G11*VAR_CST)/0.01))</f>
        <v>0</v>
      </c>
      <c r="BK11" s="80">
        <f>IF($E11="FX",$H11*'Sensis Vectors ALL'!BK11*(EXP($G11/100*VAR_CST)-1)/($H11*0.01),IF($E11&lt;&gt;"SPD",$H11*'Sensis Vectors ALL'!BK11*(EXP($G11/100*VAR_CST)-1)/0.01,'Sensis Vectors ALL'!BK11*($G11*VAR_CST)/0.01))</f>
        <v>0</v>
      </c>
      <c r="BL11" s="80">
        <f>IF($E11="FX",$H11*'Sensis Vectors ALL'!BL11*(EXP($G11/100*VAR_CST)-1)/($H11*0.01),IF($E11&lt;&gt;"SPD",$H11*'Sensis Vectors ALL'!BL11*(EXP($G11/100*VAR_CST)-1)/0.01,'Sensis Vectors ALL'!BL11*($G11*VAR_CST)/0.01))</f>
        <v>0.18341351748932275</v>
      </c>
      <c r="BM11" s="80">
        <f>IF($E11="FX",$H11*'Sensis Vectors ALL'!BM11*(EXP($G11/100*VAR_CST)-1)/($H11*0.01),IF($E11&lt;&gt;"SPD",$H11*'Sensis Vectors ALL'!BM11*(EXP($G11/100*VAR_CST)-1)/0.01,'Sensis Vectors ALL'!BM11*($G11*VAR_CST)/0.01))</f>
        <v>-20.305026238457373</v>
      </c>
      <c r="BN11" s="80">
        <f>IF($E11="FX",$H11*'Sensis Vectors ALL'!BN11*(EXP($G11/100*VAR_CST)-1)/($H11*0.01),IF($E11&lt;&gt;"SPD",$H11*'Sensis Vectors ALL'!BN11*(EXP($G11/100*VAR_CST)-1)/0.01,'Sensis Vectors ALL'!BN11*($G11*VAR_CST)/0.01))</f>
        <v>-20.305026238457373</v>
      </c>
      <c r="BO11" s="80">
        <f>IF($E11="FX",$H11*'Sensis Vectors ALL'!BO11*(EXP($G11/100*VAR_CST)-1)/($H11*0.01),IF($E11&lt;&gt;"SPD",$H11*'Sensis Vectors ALL'!BO11*(EXP($G11/100*VAR_CST)-1)/0.01,'Sensis Vectors ALL'!BO11*($G11*VAR_CST)/0.01))</f>
        <v>0</v>
      </c>
      <c r="BP11" s="80">
        <f>IF($E11="FX",$H11*'Sensis Vectors ALL'!BP11*(EXP($G11/100*VAR_CST)-1)/($H11*0.01),IF($E11&lt;&gt;"SPD",$H11*'Sensis Vectors ALL'!BP11*(EXP($G11/100*VAR_CST)-1)/0.01,'Sensis Vectors ALL'!BP11*($G11*VAR_CST)/0.01))</f>
        <v>0</v>
      </c>
      <c r="BQ11" s="80">
        <f>IF($E11="FX",$H11*'Sensis Vectors ALL'!BQ11*(EXP($G11/100*VAR_CST)-1)/($H11*0.01),IF($E11&lt;&gt;"SPD",$H11*'Sensis Vectors ALL'!BQ11*(EXP($G11/100*VAR_CST)-1)/0.01,'Sensis Vectors ALL'!BQ11*($G11*VAR_CST)/0.01))</f>
        <v>0</v>
      </c>
      <c r="BR11" s="80">
        <f>IF($E11="FX",$H11*'Sensis Vectors ALL'!BR11*(EXP($G11/100*VAR_CST)-1)/($H11*0.01),IF($E11&lt;&gt;"SPD",$H11*'Sensis Vectors ALL'!BR11*(EXP($G11/100*VAR_CST)-1)/0.01,'Sensis Vectors ALL'!BR11*($G11*VAR_CST)/0.01))</f>
        <v>0</v>
      </c>
      <c r="BS11" s="80">
        <f>IF($E11="FX",$H11*'Sensis Vectors ALL'!BS11*(EXP($G11/100*VAR_CST)-1)/($H11*0.01),IF($E11&lt;&gt;"SPD",$H11*'Sensis Vectors ALL'!BS11*(EXP($G11/100*VAR_CST)-1)/0.01,'Sensis Vectors ALL'!BS11*($G11*VAR_CST)/0.01))</f>
        <v>0</v>
      </c>
      <c r="BT11" s="80">
        <f>IF($E11="FX",$H11*'Sensis Vectors ALL'!BT11*(EXP($G11/100*VAR_CST)-1)/($H11*0.01),IF($E11&lt;&gt;"SPD",$H11*'Sensis Vectors ALL'!BT11*(EXP($G11/100*VAR_CST)-1)/0.01,'Sensis Vectors ALL'!BT11*($G11*VAR_CST)/0.01))</f>
        <v>0</v>
      </c>
      <c r="BU11" s="80">
        <f>IF($E11="FX",$H11*'Sensis Vectors ALL'!BU11*(EXP($G11/100*VAR_CST)-1)/($H11*0.01),IF($E11&lt;&gt;"SPD",$H11*'Sensis Vectors ALL'!BU11*(EXP($G11/100*VAR_CST)-1)/0.01,'Sensis Vectors ALL'!BU11*($G11*VAR_CST)/0.01))</f>
        <v>0</v>
      </c>
      <c r="BV11" s="80">
        <f>IF($E11="FX",$H11*'Sensis Vectors ALL'!BV11*(EXP($G11/100*VAR_CST)-1)/($H11*0.01),IF($E11&lt;&gt;"SPD",$H11*'Sensis Vectors ALL'!BV11*(EXP($G11/100*VAR_CST)-1)/0.01,'Sensis Vectors ALL'!BV11*($G11*VAR_CST)/0.01))</f>
        <v>20.301407821847548</v>
      </c>
      <c r="BW11" s="80">
        <f>IF($E11="FX",$H11*'Sensis Vectors ALL'!BW11*(EXP($G11/100*VAR_CST)-1)/($H11*0.01),IF($E11&lt;&gt;"SPD",$H11*'Sensis Vectors ALL'!BW11*(EXP($G11/100*VAR_CST)-1)/0.01,'Sensis Vectors ALL'!BW11*($G11*VAR_CST)/0.01))</f>
        <v>20.301407821847548</v>
      </c>
      <c r="BX11" s="80">
        <f>IF($E11="FX",$H11*'Sensis Vectors ALL'!BX11*(EXP($G11/100*VAR_CST)-1)/($H11*0.01),IF($E11&lt;&gt;"SPD",$H11*'Sensis Vectors ALL'!BX11*(EXP($G11/100*VAR_CST)-1)/0.01,'Sensis Vectors ALL'!BX11*($G11*VAR_CST)/0.01))</f>
        <v>0</v>
      </c>
      <c r="BY11" s="80">
        <f>IF($E11="FX",$H11*'Sensis Vectors ALL'!BY11*(EXP($G11/100*VAR_CST)-1)/($H11*0.01),IF($E11&lt;&gt;"SPD",$H11*'Sensis Vectors ALL'!BY11*(EXP($G11/100*VAR_CST)-1)/0.01,'Sensis Vectors ALL'!BY11*($G11*VAR_CST)/0.01))</f>
        <v>-0.44997020774671209</v>
      </c>
      <c r="BZ11" s="80">
        <f>IF($E11="FX",$H11*'Sensis Vectors ALL'!BZ11*(EXP($G11/100*VAR_CST)-1)/($H11*0.01),IF($E11&lt;&gt;"SPD",$H11*'Sensis Vectors ALL'!BZ11*(EXP($G11/100*VAR_CST)-1)/0.01,'Sensis Vectors ALL'!BZ11*($G11*VAR_CST)/0.01))</f>
        <v>-0.44997020774671209</v>
      </c>
      <c r="CA11" s="80">
        <f>IF($E11="FX",$H11*'Sensis Vectors ALL'!CA11*(EXP($G11/100*VAR_CST)-1)/($H11*0.01),IF($E11&lt;&gt;"SPD",$H11*'Sensis Vectors ALL'!CA11*(EXP($G11/100*VAR_CST)-1)/0.01,'Sensis Vectors ALL'!CA11*($G11*VAR_CST)/0.01))</f>
        <v>0</v>
      </c>
      <c r="CB11" s="80">
        <f>IF($E11="FX",$H11*'Sensis Vectors ALL'!CB11*(EXP($G11/100*VAR_CST)-1)/($H11*0.01),IF($E11&lt;&gt;"SPD",$H11*'Sensis Vectors ALL'!CB11*(EXP($G11/100*VAR_CST)-1)/0.01,'Sensis Vectors ALL'!CB11*($G11*VAR_CST)/0.01))</f>
        <v>0.62546341332340949</v>
      </c>
      <c r="CC11" s="80">
        <f>IF($E11="FX",$H11*'Sensis Vectors ALL'!CC11*(EXP($G11/100*VAR_CST)-1)/($H11*0.01),IF($E11&lt;&gt;"SPD",$H11*'Sensis Vectors ALL'!CC11*(EXP($G11/100*VAR_CST)-1)/0.01,'Sensis Vectors ALL'!CC11*($G11*VAR_CST)/0.01))</f>
        <v>0.62546341332340949</v>
      </c>
      <c r="CD11" s="80">
        <f>IF($E11="FX",$H11*'Sensis Vectors ALL'!CD11*(EXP($G11/100*VAR_CST)-1)/($H11*0.01),IF($E11&lt;&gt;"SPD",$H11*'Sensis Vectors ALL'!CD11*(EXP($G11/100*VAR_CST)-1)/0.01,'Sensis Vectors ALL'!CD11*($G11*VAR_CST)/0.01))</f>
        <v>0</v>
      </c>
      <c r="CE11" s="80">
        <f>IF($E11="FX",$H11*'Sensis Vectors ALL'!CE11*(EXP($G11/100*VAR_CST)-1)/($H11*0.01),IF($E11&lt;&gt;"SPD",$H11*'Sensis Vectors ALL'!CE11*(EXP($G11/100*VAR_CST)-1)/0.01,'Sensis Vectors ALL'!CE11*($G11*VAR_CST)/0.01))</f>
        <v>0</v>
      </c>
      <c r="CF11" s="80">
        <f>IF($E11="FX",$H11*'Sensis Vectors ALL'!CF11*(EXP($G11/100*VAR_CST)-1)/($H11*0.01),IF($E11&lt;&gt;"SPD",$H11*'Sensis Vectors ALL'!CF11*(EXP($G11/100*VAR_CST)-1)/0.01,'Sensis Vectors ALL'!CF11*($G11*VAR_CST)/0.01))</f>
        <v>0</v>
      </c>
      <c r="CG11" s="80">
        <f>IF($E11="FX",$H11*'Sensis Vectors ALL'!CG11*(EXP($G11/100*VAR_CST)-1)/($H11*0.01),IF($E11&lt;&gt;"SPD",$H11*'Sensis Vectors ALL'!CG11*(EXP($G11/100*VAR_CST)-1)/0.01,'Sensis Vectors ALL'!CG11*($G11*VAR_CST)/0.01))</f>
        <v>0</v>
      </c>
      <c r="CH11" s="80">
        <f>IF($E11="FX",$H11*'Sensis Vectors ALL'!CH11*(EXP($G11/100*VAR_CST)-1)/($H11*0.01),IF($E11&lt;&gt;"SPD",$H11*'Sensis Vectors ALL'!CH11*(EXP($G11/100*VAR_CST)-1)/0.01,'Sensis Vectors ALL'!CH11*($G11*VAR_CST)/0.01))</f>
        <v>0</v>
      </c>
      <c r="CI11" s="80">
        <f>IF($E11="FX",$H11*'Sensis Vectors ALL'!CI11*(EXP($G11/100*VAR_CST)-1)/($H11*0.01),IF($E11&lt;&gt;"SPD",$H11*'Sensis Vectors ALL'!CI11*(EXP($G11/100*VAR_CST)-1)/0.01,'Sensis Vectors ALL'!CI11*($G11*VAR_CST)/0.01))</f>
        <v>0</v>
      </c>
      <c r="CJ11" s="80">
        <f>IF($E11="FX",$H11*'Sensis Vectors ALL'!CJ11*(EXP($G11/100*VAR_CST)-1)/($H11*0.01),IF($E11&lt;&gt;"SPD",$H11*'Sensis Vectors ALL'!CJ11*(EXP($G11/100*VAR_CST)-1)/0.01,'Sensis Vectors ALL'!CJ11*($G11*VAR_CST)/0.01))</f>
        <v>0</v>
      </c>
      <c r="CK11" s="80">
        <f>IF($E11="FX",$H11*'Sensis Vectors ALL'!CK11*(EXP($G11/100*VAR_CST)-1)/($H11*0.01),IF($E11&lt;&gt;"SPD",$H11*'Sensis Vectors ALL'!CK11*(EXP($G11/100*VAR_CST)-1)/0.01,'Sensis Vectors ALL'!CK11*($G11*VAR_CST)/0.01))</f>
        <v>1.1538728522454106E-2</v>
      </c>
      <c r="CL11" s="80">
        <f>IF($E11="FX",$H11*'Sensis Vectors ALL'!CL11*(EXP($G11/100*VAR_CST)-1)/($H11*0.01),IF($E11&lt;&gt;"SPD",$H11*'Sensis Vectors ALL'!CL11*(EXP($G11/100*VAR_CST)-1)/0.01,'Sensis Vectors ALL'!CL11*($G11*VAR_CST)/0.01))</f>
        <v>1.1538728522454106E-2</v>
      </c>
      <c r="CM11" s="80">
        <f>IF($E11="FX",$H11*'Sensis Vectors ALL'!CM11*(EXP($G11/100*VAR_CST)-1)/($H11*0.01),IF($E11&lt;&gt;"SPD",$H11*'Sensis Vectors ALL'!CM11*(EXP($G11/100*VAR_CST)-1)/0.01,'Sensis Vectors ALL'!CM11*($G11*VAR_CST)/0.01))</f>
        <v>0</v>
      </c>
      <c r="CN11" s="80">
        <f>IF($E11="FX",$H11*'Sensis Vectors ALL'!CN11*(EXP($G11/100*VAR_CST)-1)/($H11*0.01),IF($E11&lt;&gt;"SPD",$H11*'Sensis Vectors ALL'!CN11*(EXP($G11/100*VAR_CST)-1)/0.01,'Sensis Vectors ALL'!CN11*($G11*VAR_CST)/0.01))</f>
        <v>0</v>
      </c>
      <c r="CO11" s="80">
        <f>IF($E11="FX",$H11*'Sensis Vectors ALL'!CO11*(EXP($G11/100*VAR_CST)-1)/($H11*0.01),IF($E11&lt;&gt;"SPD",$H11*'Sensis Vectors ALL'!CO11*(EXP($G11/100*VAR_CST)-1)/0.01,'Sensis Vectors ALL'!CO11*($G11*VAR_CST)/0.01))</f>
        <v>0</v>
      </c>
      <c r="CP11" s="80">
        <f>IF($E11="FX",$H11*'Sensis Vectors ALL'!CP11*(EXP($G11/100*VAR_CST)-1)/($H11*0.01),IF($E11&lt;&gt;"SPD",$H11*'Sensis Vectors ALL'!CP11*(EXP($G11/100*VAR_CST)-1)/0.01,'Sensis Vectors ALL'!CP11*($G11*VAR_CST)/0.01))</f>
        <v>0</v>
      </c>
      <c r="CQ11" s="80">
        <f>IF($E11="FX",$H11*'Sensis Vectors ALL'!CQ11*(EXP($G11/100*VAR_CST)-1)/($H11*0.01),IF($E11&lt;&gt;"SPD",$H11*'Sensis Vectors ALL'!CQ11*(EXP($G11/100*VAR_CST)-1)/0.01,'Sensis Vectors ALL'!CQ11*($G11*VAR_CST)/0.01))</f>
        <v>0</v>
      </c>
      <c r="CR11" s="80">
        <f>IF($E11="FX",$H11*'Sensis Vectors ALL'!CR11*(EXP($G11/100*VAR_CST)-1)/($H11*0.01),IF($E11&lt;&gt;"SPD",$H11*'Sensis Vectors ALL'!CR11*(EXP($G11/100*VAR_CST)-1)/0.01,'Sensis Vectors ALL'!CR11*($G11*VAR_CST)/0.01))</f>
        <v>0</v>
      </c>
      <c r="CS11" s="80">
        <f>IF($E11="FX",$H11*'Sensis Vectors ALL'!CS11*(EXP($G11/100*VAR_CST)-1)/($H11*0.01),IF($E11&lt;&gt;"SPD",$H11*'Sensis Vectors ALL'!CS11*(EXP($G11/100*VAR_CST)-1)/0.01,'Sensis Vectors ALL'!CS11*($G11*VAR_CST)/0.01))</f>
        <v>0</v>
      </c>
      <c r="CT11" s="80">
        <f>IF($E11="FX",$H11*'Sensis Vectors ALL'!CT11*(EXP($G11/100*VAR_CST)-1)/($H11*0.01),IF($E11&lt;&gt;"SPD",$H11*'Sensis Vectors ALL'!CT11*(EXP($G11/100*VAR_CST)-1)/0.01,'Sensis Vectors ALL'!CT11*($G11*VAR_CST)/0.01))</f>
        <v>0</v>
      </c>
      <c r="CU11" s="80">
        <f>IF($E11="FX",$H11*'Sensis Vectors ALL'!CU11*(EXP($G11/100*VAR_CST)-1)/($H11*0.01),IF($E11&lt;&gt;"SPD",$H11*'Sensis Vectors ALL'!CU11*(EXP($G11/100*VAR_CST)-1)/0.01,'Sensis Vectors ALL'!CU11*($G11*VAR_CST)/0.01))</f>
        <v>0</v>
      </c>
      <c r="CV11" s="80">
        <f>IF($E11="FX",$H11*'Sensis Vectors ALL'!CV11*(EXP($G11/100*VAR_CST)-1)/($H11*0.01),IF($E11&lt;&gt;"SPD",$H11*'Sensis Vectors ALL'!CV11*(EXP($G11/100*VAR_CST)-1)/0.01,'Sensis Vectors ALL'!CV11*($G11*VAR_CST)/0.01))</f>
        <v>0</v>
      </c>
      <c r="CW11" s="80">
        <f>IF($E11="FX",$H11*'Sensis Vectors ALL'!CW11*(EXP($G11/100*VAR_CST)-1)/($H11*0.01),IF($E11&lt;&gt;"SPD",$H11*'Sensis Vectors ALL'!CW11*(EXP($G11/100*VAR_CST)-1)/0.01,'Sensis Vectors ALL'!CW11*($G11*VAR_CST)/0.01))</f>
        <v>0</v>
      </c>
      <c r="CX11" s="80">
        <f>IF($E11="FX",$H11*'Sensis Vectors ALL'!CX11*(EXP($G11/100*VAR_CST)-1)/($H11*0.01),IF($E11&lt;&gt;"SPD",$H11*'Sensis Vectors ALL'!CX11*(EXP($G11/100*VAR_CST)-1)/0.01,'Sensis Vectors ALL'!CX11*($G11*VAR_CST)/0.01))</f>
        <v>0</v>
      </c>
      <c r="CY11" s="80">
        <f>IF($E11="FX",$H11*'Sensis Vectors ALL'!CY11*(EXP($G11/100*VAR_CST)-1)/($H11*0.01),IF($E11&lt;&gt;"SPD",$H11*'Sensis Vectors ALL'!CY11*(EXP($G11/100*VAR_CST)-1)/0.01,'Sensis Vectors ALL'!CY11*($G11*VAR_CST)/0.01))</f>
        <v>0</v>
      </c>
      <c r="CZ11" s="80">
        <f>IF($E11="FX",$H11*'Sensis Vectors ALL'!CZ11*(EXP($G11/100*VAR_CST)-1)/($H11*0.01),IF($E11&lt;&gt;"SPD",$H11*'Sensis Vectors ALL'!CZ11*(EXP($G11/100*VAR_CST)-1)/0.01,'Sensis Vectors ALL'!CZ11*($G11*VAR_CST)/0.01))</f>
        <v>0</v>
      </c>
      <c r="DA11" s="80">
        <f>IF($E11="FX",$H11*'Sensis Vectors ALL'!DA11*(EXP($G11/100*VAR_CST)-1)/($H11*0.01),IF($E11&lt;&gt;"SPD",$H11*'Sensis Vectors ALL'!DA11*(EXP($G11/100*VAR_CST)-1)/0.01,'Sensis Vectors ALL'!DA11*($G11*VAR_CST)/0.01))</f>
        <v>0</v>
      </c>
      <c r="DB11" s="80">
        <f>IF($E11="FX",$H11*'Sensis Vectors ALL'!DB11*(EXP($G11/100*VAR_CST)-1)/($H11*0.01),IF($E11&lt;&gt;"SPD",$H11*'Sensis Vectors ALL'!DB11*(EXP($G11/100*VAR_CST)-1)/0.01,'Sensis Vectors ALL'!DB11*($G11*VAR_CST)/0.01))</f>
        <v>0</v>
      </c>
      <c r="DC11" s="80">
        <f>IF($E11="FX",$H11*'Sensis Vectors ALL'!DC11*(EXP($G11/100*VAR_CST)-1)/($H11*0.01),IF($E11&lt;&gt;"SPD",$H11*'Sensis Vectors ALL'!DC11*(EXP($G11/100*VAR_CST)-1)/0.01,'Sensis Vectors ALL'!DC11*($G11*VAR_CST)/0.01))</f>
        <v>0</v>
      </c>
      <c r="DD11" s="80">
        <f>IF($E11="FX",$H11*'Sensis Vectors ALL'!DD11*(EXP($G11/100*VAR_CST)-1)/($H11*0.01),IF($E11&lt;&gt;"SPD",$H11*'Sensis Vectors ALL'!DD11*(EXP($G11/100*VAR_CST)-1)/0.01,'Sensis Vectors ALL'!DD11*($G11*VAR_CST)/0.01))</f>
        <v>0</v>
      </c>
      <c r="DE11" s="80">
        <f>IF($E11="FX",$H11*'Sensis Vectors ALL'!DE11*(EXP($G11/100*VAR_CST)-1)/($H11*0.01),IF($E11&lt;&gt;"SPD",$H11*'Sensis Vectors ALL'!DE11*(EXP($G11/100*VAR_CST)-1)/0.01,'Sensis Vectors ALL'!DE11*($G11*VAR_CST)/0.01))</f>
        <v>0</v>
      </c>
      <c r="DF11" s="80">
        <f>IF($E11="FX",$H11*'Sensis Vectors ALL'!DF11*(EXP($G11/100*VAR_CST)-1)/($H11*0.01),IF($E11&lt;&gt;"SPD",$H11*'Sensis Vectors ALL'!DF11*(EXP($G11/100*VAR_CST)-1)/0.01,'Sensis Vectors ALL'!DF11*($G11*VAR_CST)/0.01))</f>
        <v>0</v>
      </c>
      <c r="DG11" s="80">
        <f>IF($E11="FX",$H11*'Sensis Vectors ALL'!DG11*(EXP($G11/100*VAR_CST)-1)/($H11*0.01),IF($E11&lt;&gt;"SPD",$H11*'Sensis Vectors ALL'!DG11*(EXP($G11/100*VAR_CST)-1)/0.01,'Sensis Vectors ALL'!DG11*($G11*VAR_CST)/0.01))</f>
        <v>0</v>
      </c>
      <c r="DH11" s="80">
        <f>IF($E11="FX",$H11*'Sensis Vectors ALL'!DH11*(EXP($G11/100*VAR_CST)-1)/($H11*0.01),IF($E11&lt;&gt;"SPD",$H11*'Sensis Vectors ALL'!DH11*(EXP($G11/100*VAR_CST)-1)/0.01,'Sensis Vectors ALL'!DH11*($G11*VAR_CST)/0.01))</f>
        <v>0</v>
      </c>
      <c r="DI11" s="80">
        <f>IF($E11="FX",$H11*'Sensis Vectors ALL'!DI11*(EXP($G11/100*VAR_CST)-1)/($H11*0.01),IF($E11&lt;&gt;"SPD",$H11*'Sensis Vectors ALL'!DI11*(EXP($G11/100*VAR_CST)-1)/0.01,'Sensis Vectors ALL'!DI11*($G11*VAR_CST)/0.01))</f>
        <v>0</v>
      </c>
      <c r="DJ11" s="80">
        <f>IF($E11="FX",$H11*'Sensis Vectors ALL'!DJ11*(EXP($G11/100*VAR_CST)-1)/($H11*0.01),IF($E11&lt;&gt;"SPD",$H11*'Sensis Vectors ALL'!DJ11*(EXP($G11/100*VAR_CST)-1)/0.01,'Sensis Vectors ALL'!DJ11*($G11*VAR_CST)/0.01))</f>
        <v>0</v>
      </c>
      <c r="DK11" s="80">
        <f>IF($E11="FX",$H11*'Sensis Vectors ALL'!DK11*(EXP($G11/100*VAR_CST)-1)/($H11*0.01),IF($E11&lt;&gt;"SPD",$H11*'Sensis Vectors ALL'!DK11*(EXP($G11/100*VAR_CST)-1)/0.01,'Sensis Vectors ALL'!DK11*($G11*VAR_CST)/0.01))</f>
        <v>0</v>
      </c>
      <c r="DL11" s="80">
        <f>IF($E11="FX",$H11*'Sensis Vectors ALL'!DL11*(EXP($G11/100*VAR_CST)-1)/($H11*0.01),IF($E11&lt;&gt;"SPD",$H11*'Sensis Vectors ALL'!DL11*(EXP($G11/100*VAR_CST)-1)/0.01,'Sensis Vectors ALL'!DL11*($G11*VAR_CST)/0.01))</f>
        <v>0</v>
      </c>
      <c r="DM11" s="80">
        <f>IF($E11="FX",$H11*'Sensis Vectors ALL'!DM11*(EXP($G11/100*VAR_CST)-1)/($H11*0.01),IF($E11&lt;&gt;"SPD",$H11*'Sensis Vectors ALL'!DM11*(EXP($G11/100*VAR_CST)-1)/0.01,'Sensis Vectors ALL'!DM11*($G11*VAR_CST)/0.01))</f>
        <v>0</v>
      </c>
      <c r="DN11" s="80">
        <f>IF($E11="FX",$H11*'Sensis Vectors ALL'!DN11*(EXP($G11/100*VAR_CST)-1)/($H11*0.01),IF($E11&lt;&gt;"SPD",$H11*'Sensis Vectors ALL'!DN11*(EXP($G11/100*VAR_CST)-1)/0.01,'Sensis Vectors ALL'!DN11*($G11*VAR_CST)/0.01))</f>
        <v>0</v>
      </c>
      <c r="DO11" s="80">
        <f>IF($E11="FX",$H11*'Sensis Vectors ALL'!DO11*(EXP($G11/100*VAR_CST)-1)/($H11*0.01),IF($E11&lt;&gt;"SPD",$H11*'Sensis Vectors ALL'!DO11*(EXP($G11/100*VAR_CST)-1)/0.01,'Sensis Vectors ALL'!DO11*($G11*VAR_CST)/0.01))</f>
        <v>0</v>
      </c>
      <c r="DP11" s="80">
        <f>IF($E11="FX",$H11*'Sensis Vectors ALL'!DP11*(EXP($G11/100*VAR_CST)-1)/($H11*0.01),IF($E11&lt;&gt;"SPD",$H11*'Sensis Vectors ALL'!DP11*(EXP($G11/100*VAR_CST)-1)/0.01,'Sensis Vectors ALL'!DP11*($G11*VAR_CST)/0.01))</f>
        <v>0</v>
      </c>
      <c r="DQ11" s="80">
        <f>IF($E11="FX",$H11*'Sensis Vectors ALL'!DQ11*(EXP($G11/100*VAR_CST)-1)/($H11*0.01),IF($E11&lt;&gt;"SPD",$H11*'Sensis Vectors ALL'!DQ11*(EXP($G11/100*VAR_CST)-1)/0.01,'Sensis Vectors ALL'!DQ11*($G11*VAR_CST)/0.01))</f>
        <v>27.352174018501973</v>
      </c>
    </row>
    <row r="12" spans="1:121" x14ac:dyDescent="0.2">
      <c r="A12" s="60">
        <v>10</v>
      </c>
      <c r="B12" s="60" t="s">
        <v>18</v>
      </c>
      <c r="C12" s="60" t="s">
        <v>369</v>
      </c>
      <c r="D12" s="60" t="s">
        <v>525</v>
      </c>
      <c r="E12" s="60" t="s">
        <v>531</v>
      </c>
      <c r="F12" s="60" t="s">
        <v>35</v>
      </c>
      <c r="G12" s="60">
        <v>6.6474000000000005E-2</v>
      </c>
      <c r="H12" s="60">
        <v>-0.109224</v>
      </c>
      <c r="I12" s="80">
        <f>IF($E12="FX",$H12*'Sensis Vectors ALL'!I12*(EXP($G12/100*VAR_CST)-1)/($H12*0.01),IF($E12&lt;&gt;"SPD",$H12*'Sensis Vectors ALL'!I12*(EXP($G12/100*VAR_CST)-1)/0.01,'Sensis Vectors ALL'!I12*($G12*VAR_CST)/0.01))</f>
        <v>3.3293777892066596</v>
      </c>
      <c r="J12" s="80">
        <f>IF($E12="FX",$H12*'Sensis Vectors ALL'!J12*(EXP($G12/100*VAR_CST)-1)/($H12*0.01),IF($E12&lt;&gt;"SPD",$H12*'Sensis Vectors ALL'!J12*(EXP($G12/100*VAR_CST)-1)/0.01,'Sensis Vectors ALL'!J12*($G12*VAR_CST)/0.01))</f>
        <v>3.3293777892066596</v>
      </c>
      <c r="K12" s="80">
        <f>IF($E12="FX",$H12*'Sensis Vectors ALL'!K12*(EXP($G12/100*VAR_CST)-1)/($H12*0.01),IF($E12&lt;&gt;"SPD",$H12*'Sensis Vectors ALL'!K12*(EXP($G12/100*VAR_CST)-1)/0.01,'Sensis Vectors ALL'!K12*($G12*VAR_CST)/0.01))</f>
        <v>3.3293777892066596</v>
      </c>
      <c r="L12" s="80">
        <f>IF($E12="FX",$H12*'Sensis Vectors ALL'!L12*(EXP($G12/100*VAR_CST)-1)/($H12*0.01),IF($E12&lt;&gt;"SPD",$H12*'Sensis Vectors ALL'!L12*(EXP($G12/100*VAR_CST)-1)/0.01,'Sensis Vectors ALL'!L12*($G12*VAR_CST)/0.01))</f>
        <v>3.3293777892066596</v>
      </c>
      <c r="M12" s="80">
        <f>IF($E12="FX",$H12*'Sensis Vectors ALL'!M12*(EXP($G12/100*VAR_CST)-1)/($H12*0.01),IF($E12&lt;&gt;"SPD",$H12*'Sensis Vectors ALL'!M12*(EXP($G12/100*VAR_CST)-1)/0.01,'Sensis Vectors ALL'!M12*($G12*VAR_CST)/0.01))</f>
        <v>3.3239381814854614</v>
      </c>
      <c r="N12" s="80">
        <f>IF($E12="FX",$H12*'Sensis Vectors ALL'!N12*(EXP($G12/100*VAR_CST)-1)/($H12*0.01),IF($E12&lt;&gt;"SPD",$H12*'Sensis Vectors ALL'!N12*(EXP($G12/100*VAR_CST)-1)/0.01,'Sensis Vectors ALL'!N12*($G12*VAR_CST)/0.01))</f>
        <v>3.3408989459329228</v>
      </c>
      <c r="O12" s="80">
        <f>IF($E12="FX",$H12*'Sensis Vectors ALL'!O12*(EXP($G12/100*VAR_CST)-1)/($H12*0.01),IF($E12&lt;&gt;"SPD",$H12*'Sensis Vectors ALL'!O12*(EXP($G12/100*VAR_CST)-1)/0.01,'Sensis Vectors ALL'!O12*($G12*VAR_CST)/0.01))</f>
        <v>0</v>
      </c>
      <c r="P12" s="80">
        <f>IF($E12="FX",$H12*'Sensis Vectors ALL'!P12*(EXP($G12/100*VAR_CST)-1)/($H12*0.01),IF($E12&lt;&gt;"SPD",$H12*'Sensis Vectors ALL'!P12*(EXP($G12/100*VAR_CST)-1)/0.01,'Sensis Vectors ALL'!P12*($G12*VAR_CST)/0.01))</f>
        <v>0</v>
      </c>
      <c r="Q12" s="80">
        <f>IF($E12="FX",$H12*'Sensis Vectors ALL'!Q12*(EXP($G12/100*VAR_CST)-1)/($H12*0.01),IF($E12&lt;&gt;"SPD",$H12*'Sensis Vectors ALL'!Q12*(EXP($G12/100*VAR_CST)-1)/0.01,'Sensis Vectors ALL'!Q12*($G12*VAR_CST)/0.01))</f>
        <v>0</v>
      </c>
      <c r="R12" s="80">
        <f>IF($E12="FX",$H12*'Sensis Vectors ALL'!R12*(EXP($G12/100*VAR_CST)-1)/($H12*0.01),IF($E12&lt;&gt;"SPD",$H12*'Sensis Vectors ALL'!R12*(EXP($G12/100*VAR_CST)-1)/0.01,'Sensis Vectors ALL'!R12*($G12*VAR_CST)/0.01))</f>
        <v>0</v>
      </c>
      <c r="S12" s="80">
        <f>IF($E12="FX",$H12*'Sensis Vectors ALL'!S12*(EXP($G12/100*VAR_CST)-1)/($H12*0.01),IF($E12&lt;&gt;"SPD",$H12*'Sensis Vectors ALL'!S12*(EXP($G12/100*VAR_CST)-1)/0.01,'Sensis Vectors ALL'!S12*($G12*VAR_CST)/0.01))</f>
        <v>-7.3248879127681979E-2</v>
      </c>
      <c r="T12" s="80">
        <f>IF($E12="FX",$H12*'Sensis Vectors ALL'!T12*(EXP($G12/100*VAR_CST)-1)/($H12*0.01),IF($E12&lt;&gt;"SPD",$H12*'Sensis Vectors ALL'!T12*(EXP($G12/100*VAR_CST)-1)/0.01,'Sensis Vectors ALL'!T12*($G12*VAR_CST)/0.01))</f>
        <v>-7.3248879127681979E-2</v>
      </c>
      <c r="U12" s="80">
        <f>IF($E12="FX",$H12*'Sensis Vectors ALL'!U12*(EXP($G12/100*VAR_CST)-1)/($H12*0.01),IF($E12&lt;&gt;"SPD",$H12*'Sensis Vectors ALL'!U12*(EXP($G12/100*VAR_CST)-1)/0.01,'Sensis Vectors ALL'!U12*($G12*VAR_CST)/0.01))</f>
        <v>0</v>
      </c>
      <c r="V12" s="80">
        <f>IF($E12="FX",$H12*'Sensis Vectors ALL'!V12*(EXP($G12/100*VAR_CST)-1)/($H12*0.01),IF($E12&lt;&gt;"SPD",$H12*'Sensis Vectors ALL'!V12*(EXP($G12/100*VAR_CST)-1)/0.01,'Sensis Vectors ALL'!V12*($G12*VAR_CST)/0.01))</f>
        <v>0</v>
      </c>
      <c r="W12" s="80">
        <f>IF($E12="FX",$H12*'Sensis Vectors ALL'!W12*(EXP($G12/100*VAR_CST)-1)/($H12*0.01),IF($E12&lt;&gt;"SPD",$H12*'Sensis Vectors ALL'!W12*(EXP($G12/100*VAR_CST)-1)/0.01,'Sensis Vectors ALL'!W12*($G12*VAR_CST)/0.01))</f>
        <v>-0.12494204567074173</v>
      </c>
      <c r="X12" s="80">
        <f>IF($E12="FX",$H12*'Sensis Vectors ALL'!X12*(EXP($G12/100*VAR_CST)-1)/($H12*0.01),IF($E12&lt;&gt;"SPD",$H12*'Sensis Vectors ALL'!X12*(EXP($G12/100*VAR_CST)-1)/0.01,'Sensis Vectors ALL'!X12*($G12*VAR_CST)/0.01))</f>
        <v>0</v>
      </c>
      <c r="Y12" s="80">
        <f>IF($E12="FX",$H12*'Sensis Vectors ALL'!Y12*(EXP($G12/100*VAR_CST)-1)/($H12*0.01),IF($E12&lt;&gt;"SPD",$H12*'Sensis Vectors ALL'!Y12*(EXP($G12/100*VAR_CST)-1)/0.01,'Sensis Vectors ALL'!Y12*($G12*VAR_CST)/0.01))</f>
        <v>-4.0777799670467347</v>
      </c>
      <c r="Z12" s="80">
        <f>IF($E12="FX",$H12*'Sensis Vectors ALL'!Z12*(EXP($G12/100*VAR_CST)-1)/($H12*0.01),IF($E12&lt;&gt;"SPD",$H12*'Sensis Vectors ALL'!Z12*(EXP($G12/100*VAR_CST)-1)/0.01,'Sensis Vectors ALL'!Z12*($G12*VAR_CST)/0.01))</f>
        <v>3.5390898707313467</v>
      </c>
      <c r="AA12" s="80">
        <f>IF($E12="FX",$H12*'Sensis Vectors ALL'!AA12*(EXP($G12/100*VAR_CST)-1)/($H12*0.01),IF($E12&lt;&gt;"SPD",$H12*'Sensis Vectors ALL'!AA12*(EXP($G12/100*VAR_CST)-1)/0.01,'Sensis Vectors ALL'!AA12*($G12*VAR_CST)/0.01))</f>
        <v>1.6573234630305276</v>
      </c>
      <c r="AB12" s="80">
        <f>IF($E12="FX",$H12*'Sensis Vectors ALL'!AB12*(EXP($G12/100*VAR_CST)-1)/($H12*0.01),IF($E12&lt;&gt;"SPD",$H12*'Sensis Vectors ALL'!AB12*(EXP($G12/100*VAR_CST)-1)/0.01,'Sensis Vectors ALL'!AB12*($G12*VAR_CST)/0.01))</f>
        <v>1.8817664077008189</v>
      </c>
      <c r="AC12" s="80">
        <f>IF($E12="FX",$H12*'Sensis Vectors ALL'!AC12*(EXP($G12/100*VAR_CST)-1)/($H12*0.01),IF($E12&lt;&gt;"SPD",$H12*'Sensis Vectors ALL'!AC12*(EXP($G12/100*VAR_CST)-1)/0.01,'Sensis Vectors ALL'!AC12*($G12*VAR_CST)/0.01))</f>
        <v>0</v>
      </c>
      <c r="AD12" s="80">
        <f>IF($E12="FX",$H12*'Sensis Vectors ALL'!AD12*(EXP($G12/100*VAR_CST)-1)/($H12*0.01),IF($E12&lt;&gt;"SPD",$H12*'Sensis Vectors ALL'!AD12*(EXP($G12/100*VAR_CST)-1)/0.01,'Sensis Vectors ALL'!AD12*($G12*VAR_CST)/0.01))</f>
        <v>0</v>
      </c>
      <c r="AE12" s="80">
        <f>IF($E12="FX",$H12*'Sensis Vectors ALL'!AE12*(EXP($G12/100*VAR_CST)-1)/($H12*0.01),IF($E12&lt;&gt;"SPD",$H12*'Sensis Vectors ALL'!AE12*(EXP($G12/100*VAR_CST)-1)/0.01,'Sensis Vectors ALL'!AE12*($G12*VAR_CST)/0.01))</f>
        <v>0</v>
      </c>
      <c r="AF12" s="80">
        <f>IF($E12="FX",$H12*'Sensis Vectors ALL'!AF12*(EXP($G12/100*VAR_CST)-1)/($H12*0.01),IF($E12&lt;&gt;"SPD",$H12*'Sensis Vectors ALL'!AF12*(EXP($G12/100*VAR_CST)-1)/0.01,'Sensis Vectors ALL'!AF12*($G12*VAR_CST)/0.01))</f>
        <v>0</v>
      </c>
      <c r="AG12" s="80">
        <f>IF($E12="FX",$H12*'Sensis Vectors ALL'!AG12*(EXP($G12/100*VAR_CST)-1)/($H12*0.01),IF($E12&lt;&gt;"SPD",$H12*'Sensis Vectors ALL'!AG12*(EXP($G12/100*VAR_CST)-1)/0.01,'Sensis Vectors ALL'!AG12*($G12*VAR_CST)/0.01))</f>
        <v>0</v>
      </c>
      <c r="AH12" s="80">
        <f>IF($E12="FX",$H12*'Sensis Vectors ALL'!AH12*(EXP($G12/100*VAR_CST)-1)/($H12*0.01),IF($E12&lt;&gt;"SPD",$H12*'Sensis Vectors ALL'!AH12*(EXP($G12/100*VAR_CST)-1)/0.01,'Sensis Vectors ALL'!AH12*($G12*VAR_CST)/0.01))</f>
        <v>0</v>
      </c>
      <c r="AI12" s="80">
        <f>IF($E12="FX",$H12*'Sensis Vectors ALL'!AI12*(EXP($G12/100*VAR_CST)-1)/($H12*0.01),IF($E12&lt;&gt;"SPD",$H12*'Sensis Vectors ALL'!AI12*(EXP($G12/100*VAR_CST)-1)/0.01,'Sensis Vectors ALL'!AI12*($G12*VAR_CST)/0.01))</f>
        <v>0</v>
      </c>
      <c r="AJ12" s="80">
        <f>IF($E12="FX",$H12*'Sensis Vectors ALL'!AJ12*(EXP($G12/100*VAR_CST)-1)/($H12*0.01),IF($E12&lt;&gt;"SPD",$H12*'Sensis Vectors ALL'!AJ12*(EXP($G12/100*VAR_CST)-1)/0.01,'Sensis Vectors ALL'!AJ12*($G12*VAR_CST)/0.01))</f>
        <v>0</v>
      </c>
      <c r="AK12" s="80">
        <f>IF($E12="FX",$H12*'Sensis Vectors ALL'!AK12*(EXP($G12/100*VAR_CST)-1)/($H12*0.01),IF($E12&lt;&gt;"SPD",$H12*'Sensis Vectors ALL'!AK12*(EXP($G12/100*VAR_CST)-1)/0.01,'Sensis Vectors ALL'!AK12*($G12*VAR_CST)/0.01))</f>
        <v>0</v>
      </c>
      <c r="AL12" s="80">
        <f>IF($E12="FX",$H12*'Sensis Vectors ALL'!AL12*(EXP($G12/100*VAR_CST)-1)/($H12*0.01),IF($E12&lt;&gt;"SPD",$H12*'Sensis Vectors ALL'!AL12*(EXP($G12/100*VAR_CST)-1)/0.01,'Sensis Vectors ALL'!AL12*($G12*VAR_CST)/0.01))</f>
        <v>0</v>
      </c>
      <c r="AM12" s="80">
        <f>IF($E12="FX",$H12*'Sensis Vectors ALL'!AM12*(EXP($G12/100*VAR_CST)-1)/($H12*0.01),IF($E12&lt;&gt;"SPD",$H12*'Sensis Vectors ALL'!AM12*(EXP($G12/100*VAR_CST)-1)/0.01,'Sensis Vectors ALL'!AM12*($G12*VAR_CST)/0.01))</f>
        <v>0</v>
      </c>
      <c r="AN12" s="80">
        <f>IF($E12="FX",$H12*'Sensis Vectors ALL'!AN12*(EXP($G12/100*VAR_CST)-1)/($H12*0.01),IF($E12&lt;&gt;"SPD",$H12*'Sensis Vectors ALL'!AN12*(EXP($G12/100*VAR_CST)-1)/0.01,'Sensis Vectors ALL'!AN12*($G12*VAR_CST)/0.01))</f>
        <v>0</v>
      </c>
      <c r="AO12" s="80">
        <f>IF($E12="FX",$H12*'Sensis Vectors ALL'!AO12*(EXP($G12/100*VAR_CST)-1)/($H12*0.01),IF($E12&lt;&gt;"SPD",$H12*'Sensis Vectors ALL'!AO12*(EXP($G12/100*VAR_CST)-1)/0.01,'Sensis Vectors ALL'!AO12*($G12*VAR_CST)/0.01))</f>
        <v>0</v>
      </c>
      <c r="AP12" s="80">
        <f>IF($E12="FX",$H12*'Sensis Vectors ALL'!AP12*(EXP($G12/100*VAR_CST)-1)/($H12*0.01),IF($E12&lt;&gt;"SPD",$H12*'Sensis Vectors ALL'!AP12*(EXP($G12/100*VAR_CST)-1)/0.01,'Sensis Vectors ALL'!AP12*($G12*VAR_CST)/0.01))</f>
        <v>0</v>
      </c>
      <c r="AQ12" s="80">
        <f>IF($E12="FX",$H12*'Sensis Vectors ALL'!AQ12*(EXP($G12/100*VAR_CST)-1)/($H12*0.01),IF($E12&lt;&gt;"SPD",$H12*'Sensis Vectors ALL'!AQ12*(EXP($G12/100*VAR_CST)-1)/0.01,'Sensis Vectors ALL'!AQ12*($G12*VAR_CST)/0.01))</f>
        <v>0</v>
      </c>
      <c r="AR12" s="80">
        <f>IF($E12="FX",$H12*'Sensis Vectors ALL'!AR12*(EXP($G12/100*VAR_CST)-1)/($H12*0.01),IF($E12&lt;&gt;"SPD",$H12*'Sensis Vectors ALL'!AR12*(EXP($G12/100*VAR_CST)-1)/0.01,'Sensis Vectors ALL'!AR12*($G12*VAR_CST)/0.01))</f>
        <v>-1.6960764447461415E-2</v>
      </c>
      <c r="AS12" s="80">
        <f>IF($E12="FX",$H12*'Sensis Vectors ALL'!AS12*(EXP($G12/100*VAR_CST)-1)/($H12*0.01),IF($E12&lt;&gt;"SPD",$H12*'Sensis Vectors ALL'!AS12*(EXP($G12/100*VAR_CST)-1)/0.01,'Sensis Vectors ALL'!AS12*($G12*VAR_CST)/0.01))</f>
        <v>0</v>
      </c>
      <c r="AT12" s="80">
        <f>IF($E12="FX",$H12*'Sensis Vectors ALL'!AT12*(EXP($G12/100*VAR_CST)-1)/($H12*0.01),IF($E12&lt;&gt;"SPD",$H12*'Sensis Vectors ALL'!AT12*(EXP($G12/100*VAR_CST)-1)/0.01,'Sensis Vectors ALL'!AT12*($G12*VAR_CST)/0.01))</f>
        <v>0</v>
      </c>
      <c r="AU12" s="80">
        <f>IF($E12="FX",$H12*'Sensis Vectors ALL'!AU12*(EXP($G12/100*VAR_CST)-1)/($H12*0.01),IF($E12&lt;&gt;"SPD",$H12*'Sensis Vectors ALL'!AU12*(EXP($G12/100*VAR_CST)-1)/0.01,'Sensis Vectors ALL'!AU12*($G12*VAR_CST)/0.01))</f>
        <v>0</v>
      </c>
      <c r="AV12" s="80">
        <f>IF($E12="FX",$H12*'Sensis Vectors ALL'!AV12*(EXP($G12/100*VAR_CST)-1)/($H12*0.01),IF($E12&lt;&gt;"SPD",$H12*'Sensis Vectors ALL'!AV12*(EXP($G12/100*VAR_CST)-1)/0.01,'Sensis Vectors ALL'!AV12*($G12*VAR_CST)/0.01))</f>
        <v>0</v>
      </c>
      <c r="AW12" s="80">
        <f>IF($E12="FX",$H12*'Sensis Vectors ALL'!AW12*(EXP($G12/100*VAR_CST)-1)/($H12*0.01),IF($E12&lt;&gt;"SPD",$H12*'Sensis Vectors ALL'!AW12*(EXP($G12/100*VAR_CST)-1)/0.01,'Sensis Vectors ALL'!AW12*($G12*VAR_CST)/0.01))</f>
        <v>0</v>
      </c>
      <c r="AX12" s="80">
        <f>IF($E12="FX",$H12*'Sensis Vectors ALL'!AX12*(EXP($G12/100*VAR_CST)-1)/($H12*0.01),IF($E12&lt;&gt;"SPD",$H12*'Sensis Vectors ALL'!AX12*(EXP($G12/100*VAR_CST)-1)/0.01,'Sensis Vectors ALL'!AX12*($G12*VAR_CST)/0.01))</f>
        <v>0</v>
      </c>
      <c r="AY12" s="80">
        <f>IF($E12="FX",$H12*'Sensis Vectors ALL'!AY12*(EXP($G12/100*VAR_CST)-1)/($H12*0.01),IF($E12&lt;&gt;"SPD",$H12*'Sensis Vectors ALL'!AY12*(EXP($G12/100*VAR_CST)-1)/0.01,'Sensis Vectors ALL'!AY12*($G12*VAR_CST)/0.01))</f>
        <v>-1.6960764447461415E-2</v>
      </c>
      <c r="AZ12" s="80">
        <f>IF($E12="FX",$H12*'Sensis Vectors ALL'!AZ12*(EXP($G12/100*VAR_CST)-1)/($H12*0.01),IF($E12&lt;&gt;"SPD",$H12*'Sensis Vectors ALL'!AZ12*(EXP($G12/100*VAR_CST)-1)/0.01,'Sensis Vectors ALL'!AZ12*($G12*VAR_CST)/0.01))</f>
        <v>-1.6960764447461415E-2</v>
      </c>
      <c r="BA12" s="80">
        <f>IF($E12="FX",$H12*'Sensis Vectors ALL'!BA12*(EXP($G12/100*VAR_CST)-1)/($H12*0.01),IF($E12&lt;&gt;"SPD",$H12*'Sensis Vectors ALL'!BA12*(EXP($G12/100*VAR_CST)-1)/0.01,'Sensis Vectors ALL'!BA12*($G12*VAR_CST)/0.01))</f>
        <v>0</v>
      </c>
      <c r="BB12" s="80">
        <f>IF($E12="FX",$H12*'Sensis Vectors ALL'!BB12*(EXP($G12/100*VAR_CST)-1)/($H12*0.01),IF($E12&lt;&gt;"SPD",$H12*'Sensis Vectors ALL'!BB12*(EXP($G12/100*VAR_CST)-1)/0.01,'Sensis Vectors ALL'!BB12*($G12*VAR_CST)/0.01))</f>
        <v>0</v>
      </c>
      <c r="BC12" s="80">
        <f>IF($E12="FX",$H12*'Sensis Vectors ALL'!BC12*(EXP($G12/100*VAR_CST)-1)/($H12*0.01),IF($E12&lt;&gt;"SPD",$H12*'Sensis Vectors ALL'!BC12*(EXP($G12/100*VAR_CST)-1)/0.01,'Sensis Vectors ALL'!BC12*($G12*VAR_CST)/0.01))</f>
        <v>0</v>
      </c>
      <c r="BD12" s="80">
        <f>IF($E12="FX",$H12*'Sensis Vectors ALL'!BD12*(EXP($G12/100*VAR_CST)-1)/($H12*0.01),IF($E12&lt;&gt;"SPD",$H12*'Sensis Vectors ALL'!BD12*(EXP($G12/100*VAR_CST)-1)/0.01,'Sensis Vectors ALL'!BD12*($G12*VAR_CST)/0.01))</f>
        <v>5.4396077211977855E-3</v>
      </c>
      <c r="BE12" s="80">
        <f>IF($E12="FX",$H12*'Sensis Vectors ALL'!BE12*(EXP($G12/100*VAR_CST)-1)/($H12*0.01),IF($E12&lt;&gt;"SPD",$H12*'Sensis Vectors ALL'!BE12*(EXP($G12/100*VAR_CST)-1)/0.01,'Sensis Vectors ALL'!BE12*($G12*VAR_CST)/0.01))</f>
        <v>0</v>
      </c>
      <c r="BF12" s="80">
        <f>IF($E12="FX",$H12*'Sensis Vectors ALL'!BF12*(EXP($G12/100*VAR_CST)-1)/($H12*0.01),IF($E12&lt;&gt;"SPD",$H12*'Sensis Vectors ALL'!BF12*(EXP($G12/100*VAR_CST)-1)/0.01,'Sensis Vectors ALL'!BF12*($G12*VAR_CST)/0.01))</f>
        <v>0</v>
      </c>
      <c r="BG12" s="80">
        <f>IF($E12="FX",$H12*'Sensis Vectors ALL'!BG12*(EXP($G12/100*VAR_CST)-1)/($H12*0.01),IF($E12&lt;&gt;"SPD",$H12*'Sensis Vectors ALL'!BG12*(EXP($G12/100*VAR_CST)-1)/0.01,'Sensis Vectors ALL'!BG12*($G12*VAR_CST)/0.01))</f>
        <v>0</v>
      </c>
      <c r="BH12" s="80">
        <f>IF($E12="FX",$H12*'Sensis Vectors ALL'!BH12*(EXP($G12/100*VAR_CST)-1)/($H12*0.01),IF($E12&lt;&gt;"SPD",$H12*'Sensis Vectors ALL'!BH12*(EXP($G12/100*VAR_CST)-1)/0.01,'Sensis Vectors ALL'!BH12*($G12*VAR_CST)/0.01))</f>
        <v>0</v>
      </c>
      <c r="BI12" s="80">
        <f>IF($E12="FX",$H12*'Sensis Vectors ALL'!BI12*(EXP($G12/100*VAR_CST)-1)/($H12*0.01),IF($E12&lt;&gt;"SPD",$H12*'Sensis Vectors ALL'!BI12*(EXP($G12/100*VAR_CST)-1)/0.01,'Sensis Vectors ALL'!BI12*($G12*VAR_CST)/0.01))</f>
        <v>0</v>
      </c>
      <c r="BJ12" s="80">
        <f>IF($E12="FX",$H12*'Sensis Vectors ALL'!BJ12*(EXP($G12/100*VAR_CST)-1)/($H12*0.01),IF($E12&lt;&gt;"SPD",$H12*'Sensis Vectors ALL'!BJ12*(EXP($G12/100*VAR_CST)-1)/0.01,'Sensis Vectors ALL'!BJ12*($G12*VAR_CST)/0.01))</f>
        <v>0</v>
      </c>
      <c r="BK12" s="80">
        <f>IF($E12="FX",$H12*'Sensis Vectors ALL'!BK12*(EXP($G12/100*VAR_CST)-1)/($H12*0.01),IF($E12&lt;&gt;"SPD",$H12*'Sensis Vectors ALL'!BK12*(EXP($G12/100*VAR_CST)-1)/0.01,'Sensis Vectors ALL'!BK12*($G12*VAR_CST)/0.01))</f>
        <v>0</v>
      </c>
      <c r="BL12" s="80">
        <f>IF($E12="FX",$H12*'Sensis Vectors ALL'!BL12*(EXP($G12/100*VAR_CST)-1)/($H12*0.01),IF($E12&lt;&gt;"SPD",$H12*'Sensis Vectors ALL'!BL12*(EXP($G12/100*VAR_CST)-1)/0.01,'Sensis Vectors ALL'!BL12*($G12*VAR_CST)/0.01))</f>
        <v>5.4396077211977855E-3</v>
      </c>
      <c r="BM12" s="80">
        <f>IF($E12="FX",$H12*'Sensis Vectors ALL'!BM12*(EXP($G12/100*VAR_CST)-1)/($H12*0.01),IF($E12&lt;&gt;"SPD",$H12*'Sensis Vectors ALL'!BM12*(EXP($G12/100*VAR_CST)-1)/0.01,'Sensis Vectors ALL'!BM12*($G12*VAR_CST)/0.01))</f>
        <v>0</v>
      </c>
      <c r="BN12" s="80">
        <f>IF($E12="FX",$H12*'Sensis Vectors ALL'!BN12*(EXP($G12/100*VAR_CST)-1)/($H12*0.01),IF($E12&lt;&gt;"SPD",$H12*'Sensis Vectors ALL'!BN12*(EXP($G12/100*VAR_CST)-1)/0.01,'Sensis Vectors ALL'!BN12*($G12*VAR_CST)/0.01))</f>
        <v>0</v>
      </c>
      <c r="BO12" s="80">
        <f>IF($E12="FX",$H12*'Sensis Vectors ALL'!BO12*(EXP($G12/100*VAR_CST)-1)/($H12*0.01),IF($E12&lt;&gt;"SPD",$H12*'Sensis Vectors ALL'!BO12*(EXP($G12/100*VAR_CST)-1)/0.01,'Sensis Vectors ALL'!BO12*($G12*VAR_CST)/0.01))</f>
        <v>0</v>
      </c>
      <c r="BP12" s="80">
        <f>IF($E12="FX",$H12*'Sensis Vectors ALL'!BP12*(EXP($G12/100*VAR_CST)-1)/($H12*0.01),IF($E12&lt;&gt;"SPD",$H12*'Sensis Vectors ALL'!BP12*(EXP($G12/100*VAR_CST)-1)/0.01,'Sensis Vectors ALL'!BP12*($G12*VAR_CST)/0.01))</f>
        <v>0</v>
      </c>
      <c r="BQ12" s="80">
        <f>IF($E12="FX",$H12*'Sensis Vectors ALL'!BQ12*(EXP($G12/100*VAR_CST)-1)/($H12*0.01),IF($E12&lt;&gt;"SPD",$H12*'Sensis Vectors ALL'!BQ12*(EXP($G12/100*VAR_CST)-1)/0.01,'Sensis Vectors ALL'!BQ12*($G12*VAR_CST)/0.01))</f>
        <v>0</v>
      </c>
      <c r="BR12" s="80">
        <f>IF($E12="FX",$H12*'Sensis Vectors ALL'!BR12*(EXP($G12/100*VAR_CST)-1)/($H12*0.01),IF($E12&lt;&gt;"SPD",$H12*'Sensis Vectors ALL'!BR12*(EXP($G12/100*VAR_CST)-1)/0.01,'Sensis Vectors ALL'!BR12*($G12*VAR_CST)/0.01))</f>
        <v>0</v>
      </c>
      <c r="BS12" s="80">
        <f>IF($E12="FX",$H12*'Sensis Vectors ALL'!BS12*(EXP($G12/100*VAR_CST)-1)/($H12*0.01),IF($E12&lt;&gt;"SPD",$H12*'Sensis Vectors ALL'!BS12*(EXP($G12/100*VAR_CST)-1)/0.01,'Sensis Vectors ALL'!BS12*($G12*VAR_CST)/0.01))</f>
        <v>0</v>
      </c>
      <c r="BT12" s="80">
        <f>IF($E12="FX",$H12*'Sensis Vectors ALL'!BT12*(EXP($G12/100*VAR_CST)-1)/($H12*0.01),IF($E12&lt;&gt;"SPD",$H12*'Sensis Vectors ALL'!BT12*(EXP($G12/100*VAR_CST)-1)/0.01,'Sensis Vectors ALL'!BT12*($G12*VAR_CST)/0.01))</f>
        <v>0</v>
      </c>
      <c r="BU12" s="80">
        <f>IF($E12="FX",$H12*'Sensis Vectors ALL'!BU12*(EXP($G12/100*VAR_CST)-1)/($H12*0.01),IF($E12&lt;&gt;"SPD",$H12*'Sensis Vectors ALL'!BU12*(EXP($G12/100*VAR_CST)-1)/0.01,'Sensis Vectors ALL'!BU12*($G12*VAR_CST)/0.01))</f>
        <v>0</v>
      </c>
      <c r="BV12" s="80">
        <f>IF($E12="FX",$H12*'Sensis Vectors ALL'!BV12*(EXP($G12/100*VAR_CST)-1)/($H12*0.01),IF($E12&lt;&gt;"SPD",$H12*'Sensis Vectors ALL'!BV12*(EXP($G12/100*VAR_CST)-1)/0.01,'Sensis Vectors ALL'!BV12*($G12*VAR_CST)/0.01))</f>
        <v>0</v>
      </c>
      <c r="BW12" s="80">
        <f>IF($E12="FX",$H12*'Sensis Vectors ALL'!BW12*(EXP($G12/100*VAR_CST)-1)/($H12*0.01),IF($E12&lt;&gt;"SPD",$H12*'Sensis Vectors ALL'!BW12*(EXP($G12/100*VAR_CST)-1)/0.01,'Sensis Vectors ALL'!BW12*($G12*VAR_CST)/0.01))</f>
        <v>0</v>
      </c>
      <c r="BX12" s="80">
        <f>IF($E12="FX",$H12*'Sensis Vectors ALL'!BX12*(EXP($G12/100*VAR_CST)-1)/($H12*0.01),IF($E12&lt;&gt;"SPD",$H12*'Sensis Vectors ALL'!BX12*(EXP($G12/100*VAR_CST)-1)/0.01,'Sensis Vectors ALL'!BX12*($G12*VAR_CST)/0.01))</f>
        <v>0</v>
      </c>
      <c r="BY12" s="80">
        <f>IF($E12="FX",$H12*'Sensis Vectors ALL'!BY12*(EXP($G12/100*VAR_CST)-1)/($H12*0.01),IF($E12&lt;&gt;"SPD",$H12*'Sensis Vectors ALL'!BY12*(EXP($G12/100*VAR_CST)-1)/0.01,'Sensis Vectors ALL'!BY12*($G12*VAR_CST)/0.01))</f>
        <v>0</v>
      </c>
      <c r="BZ12" s="80">
        <f>IF($E12="FX",$H12*'Sensis Vectors ALL'!BZ12*(EXP($G12/100*VAR_CST)-1)/($H12*0.01),IF($E12&lt;&gt;"SPD",$H12*'Sensis Vectors ALL'!BZ12*(EXP($G12/100*VAR_CST)-1)/0.01,'Sensis Vectors ALL'!BZ12*($G12*VAR_CST)/0.01))</f>
        <v>0</v>
      </c>
      <c r="CA12" s="80">
        <f>IF($E12="FX",$H12*'Sensis Vectors ALL'!CA12*(EXP($G12/100*VAR_CST)-1)/($H12*0.01),IF($E12&lt;&gt;"SPD",$H12*'Sensis Vectors ALL'!CA12*(EXP($G12/100*VAR_CST)-1)/0.01,'Sensis Vectors ALL'!CA12*($G12*VAR_CST)/0.01))</f>
        <v>0</v>
      </c>
      <c r="CB12" s="80">
        <f>IF($E12="FX",$H12*'Sensis Vectors ALL'!CB12*(EXP($G12/100*VAR_CST)-1)/($H12*0.01),IF($E12&lt;&gt;"SPD",$H12*'Sensis Vectors ALL'!CB12*(EXP($G12/100*VAR_CST)-1)/0.01,'Sensis Vectors ALL'!CB12*($G12*VAR_CST)/0.01))</f>
        <v>1.209552524340874E-2</v>
      </c>
      <c r="CC12" s="80">
        <f>IF($E12="FX",$H12*'Sensis Vectors ALL'!CC12*(EXP($G12/100*VAR_CST)-1)/($H12*0.01),IF($E12&lt;&gt;"SPD",$H12*'Sensis Vectors ALL'!CC12*(EXP($G12/100*VAR_CST)-1)/0.01,'Sensis Vectors ALL'!CC12*($G12*VAR_CST)/0.01))</f>
        <v>1.209552524340874E-2</v>
      </c>
      <c r="CD12" s="80">
        <f>IF($E12="FX",$H12*'Sensis Vectors ALL'!CD12*(EXP($G12/100*VAR_CST)-1)/($H12*0.01),IF($E12&lt;&gt;"SPD",$H12*'Sensis Vectors ALL'!CD12*(EXP($G12/100*VAR_CST)-1)/0.01,'Sensis Vectors ALL'!CD12*($G12*VAR_CST)/0.01))</f>
        <v>0</v>
      </c>
      <c r="CE12" s="80">
        <f>IF($E12="FX",$H12*'Sensis Vectors ALL'!CE12*(EXP($G12/100*VAR_CST)-1)/($H12*0.01),IF($E12&lt;&gt;"SPD",$H12*'Sensis Vectors ALL'!CE12*(EXP($G12/100*VAR_CST)-1)/0.01,'Sensis Vectors ALL'!CE12*($G12*VAR_CST)/0.01))</f>
        <v>0</v>
      </c>
      <c r="CF12" s="80">
        <f>IF($E12="FX",$H12*'Sensis Vectors ALL'!CF12*(EXP($G12/100*VAR_CST)-1)/($H12*0.01),IF($E12&lt;&gt;"SPD",$H12*'Sensis Vectors ALL'!CF12*(EXP($G12/100*VAR_CST)-1)/0.01,'Sensis Vectors ALL'!CF12*($G12*VAR_CST)/0.01))</f>
        <v>0</v>
      </c>
      <c r="CG12" s="80">
        <f>IF($E12="FX",$H12*'Sensis Vectors ALL'!CG12*(EXP($G12/100*VAR_CST)-1)/($H12*0.01),IF($E12&lt;&gt;"SPD",$H12*'Sensis Vectors ALL'!CG12*(EXP($G12/100*VAR_CST)-1)/0.01,'Sensis Vectors ALL'!CG12*($G12*VAR_CST)/0.01))</f>
        <v>0</v>
      </c>
      <c r="CH12" s="80">
        <f>IF($E12="FX",$H12*'Sensis Vectors ALL'!CH12*(EXP($G12/100*VAR_CST)-1)/($H12*0.01),IF($E12&lt;&gt;"SPD",$H12*'Sensis Vectors ALL'!CH12*(EXP($G12/100*VAR_CST)-1)/0.01,'Sensis Vectors ALL'!CH12*($G12*VAR_CST)/0.01))</f>
        <v>0</v>
      </c>
      <c r="CI12" s="80">
        <f>IF($E12="FX",$H12*'Sensis Vectors ALL'!CI12*(EXP($G12/100*VAR_CST)-1)/($H12*0.01),IF($E12&lt;&gt;"SPD",$H12*'Sensis Vectors ALL'!CI12*(EXP($G12/100*VAR_CST)-1)/0.01,'Sensis Vectors ALL'!CI12*($G12*VAR_CST)/0.01))</f>
        <v>0</v>
      </c>
      <c r="CJ12" s="80">
        <f>IF($E12="FX",$H12*'Sensis Vectors ALL'!CJ12*(EXP($G12/100*VAR_CST)-1)/($H12*0.01),IF($E12&lt;&gt;"SPD",$H12*'Sensis Vectors ALL'!CJ12*(EXP($G12/100*VAR_CST)-1)/0.01,'Sensis Vectors ALL'!CJ12*($G12*VAR_CST)/0.01))</f>
        <v>0</v>
      </c>
      <c r="CK12" s="80">
        <f>IF($E12="FX",$H12*'Sensis Vectors ALL'!CK12*(EXP($G12/100*VAR_CST)-1)/($H12*0.01),IF($E12&lt;&gt;"SPD",$H12*'Sensis Vectors ALL'!CK12*(EXP($G12/100*VAR_CST)-1)/0.01,'Sensis Vectors ALL'!CK12*($G12*VAR_CST)/0.01))</f>
        <v>-6.6559175222109541E-3</v>
      </c>
      <c r="CL12" s="80">
        <f>IF($E12="FX",$H12*'Sensis Vectors ALL'!CL12*(EXP($G12/100*VAR_CST)-1)/($H12*0.01),IF($E12&lt;&gt;"SPD",$H12*'Sensis Vectors ALL'!CL12*(EXP($G12/100*VAR_CST)-1)/0.01,'Sensis Vectors ALL'!CL12*($G12*VAR_CST)/0.01))</f>
        <v>-6.6559175222109541E-3</v>
      </c>
      <c r="CM12" s="80">
        <f>IF($E12="FX",$H12*'Sensis Vectors ALL'!CM12*(EXP($G12/100*VAR_CST)-1)/($H12*0.01),IF($E12&lt;&gt;"SPD",$H12*'Sensis Vectors ALL'!CM12*(EXP($G12/100*VAR_CST)-1)/0.01,'Sensis Vectors ALL'!CM12*($G12*VAR_CST)/0.01))</f>
        <v>0</v>
      </c>
      <c r="CN12" s="80">
        <f>IF($E12="FX",$H12*'Sensis Vectors ALL'!CN12*(EXP($G12/100*VAR_CST)-1)/($H12*0.01),IF($E12&lt;&gt;"SPD",$H12*'Sensis Vectors ALL'!CN12*(EXP($G12/100*VAR_CST)-1)/0.01,'Sensis Vectors ALL'!CN12*($G12*VAR_CST)/0.01))</f>
        <v>0</v>
      </c>
      <c r="CO12" s="80">
        <f>IF($E12="FX",$H12*'Sensis Vectors ALL'!CO12*(EXP($G12/100*VAR_CST)-1)/($H12*0.01),IF($E12&lt;&gt;"SPD",$H12*'Sensis Vectors ALL'!CO12*(EXP($G12/100*VAR_CST)-1)/0.01,'Sensis Vectors ALL'!CO12*($G12*VAR_CST)/0.01))</f>
        <v>0</v>
      </c>
      <c r="CP12" s="80">
        <f>IF($E12="FX",$H12*'Sensis Vectors ALL'!CP12*(EXP($G12/100*VAR_CST)-1)/($H12*0.01),IF($E12&lt;&gt;"SPD",$H12*'Sensis Vectors ALL'!CP12*(EXP($G12/100*VAR_CST)-1)/0.01,'Sensis Vectors ALL'!CP12*($G12*VAR_CST)/0.01))</f>
        <v>0</v>
      </c>
      <c r="CQ12" s="80">
        <f>IF($E12="FX",$H12*'Sensis Vectors ALL'!CQ12*(EXP($G12/100*VAR_CST)-1)/($H12*0.01),IF($E12&lt;&gt;"SPD",$H12*'Sensis Vectors ALL'!CQ12*(EXP($G12/100*VAR_CST)-1)/0.01,'Sensis Vectors ALL'!CQ12*($G12*VAR_CST)/0.01))</f>
        <v>0</v>
      </c>
      <c r="CR12" s="80">
        <f>IF($E12="FX",$H12*'Sensis Vectors ALL'!CR12*(EXP($G12/100*VAR_CST)-1)/($H12*0.01),IF($E12&lt;&gt;"SPD",$H12*'Sensis Vectors ALL'!CR12*(EXP($G12/100*VAR_CST)-1)/0.01,'Sensis Vectors ALL'!CR12*($G12*VAR_CST)/0.01))</f>
        <v>0</v>
      </c>
      <c r="CS12" s="80">
        <f>IF($E12="FX",$H12*'Sensis Vectors ALL'!CS12*(EXP($G12/100*VAR_CST)-1)/($H12*0.01),IF($E12&lt;&gt;"SPD",$H12*'Sensis Vectors ALL'!CS12*(EXP($G12/100*VAR_CST)-1)/0.01,'Sensis Vectors ALL'!CS12*($G12*VAR_CST)/0.01))</f>
        <v>0</v>
      </c>
      <c r="CT12" s="80">
        <f>IF($E12="FX",$H12*'Sensis Vectors ALL'!CT12*(EXP($G12/100*VAR_CST)-1)/($H12*0.01),IF($E12&lt;&gt;"SPD",$H12*'Sensis Vectors ALL'!CT12*(EXP($G12/100*VAR_CST)-1)/0.01,'Sensis Vectors ALL'!CT12*($G12*VAR_CST)/0.01))</f>
        <v>0</v>
      </c>
      <c r="CU12" s="80">
        <f>IF($E12="FX",$H12*'Sensis Vectors ALL'!CU12*(EXP($G12/100*VAR_CST)-1)/($H12*0.01),IF($E12&lt;&gt;"SPD",$H12*'Sensis Vectors ALL'!CU12*(EXP($G12/100*VAR_CST)-1)/0.01,'Sensis Vectors ALL'!CU12*($G12*VAR_CST)/0.01))</f>
        <v>0</v>
      </c>
      <c r="CV12" s="80">
        <f>IF($E12="FX",$H12*'Sensis Vectors ALL'!CV12*(EXP($G12/100*VAR_CST)-1)/($H12*0.01),IF($E12&lt;&gt;"SPD",$H12*'Sensis Vectors ALL'!CV12*(EXP($G12/100*VAR_CST)-1)/0.01,'Sensis Vectors ALL'!CV12*($G12*VAR_CST)/0.01))</f>
        <v>0</v>
      </c>
      <c r="CW12" s="80">
        <f>IF($E12="FX",$H12*'Sensis Vectors ALL'!CW12*(EXP($G12/100*VAR_CST)-1)/($H12*0.01),IF($E12&lt;&gt;"SPD",$H12*'Sensis Vectors ALL'!CW12*(EXP($G12/100*VAR_CST)-1)/0.01,'Sensis Vectors ALL'!CW12*($G12*VAR_CST)/0.01))</f>
        <v>0</v>
      </c>
      <c r="CX12" s="80">
        <f>IF($E12="FX",$H12*'Sensis Vectors ALL'!CX12*(EXP($G12/100*VAR_CST)-1)/($H12*0.01),IF($E12&lt;&gt;"SPD",$H12*'Sensis Vectors ALL'!CX12*(EXP($G12/100*VAR_CST)-1)/0.01,'Sensis Vectors ALL'!CX12*($G12*VAR_CST)/0.01))</f>
        <v>0</v>
      </c>
      <c r="CY12" s="80">
        <f>IF($E12="FX",$H12*'Sensis Vectors ALL'!CY12*(EXP($G12/100*VAR_CST)-1)/($H12*0.01),IF($E12&lt;&gt;"SPD",$H12*'Sensis Vectors ALL'!CY12*(EXP($G12/100*VAR_CST)-1)/0.01,'Sensis Vectors ALL'!CY12*($G12*VAR_CST)/0.01))</f>
        <v>0</v>
      </c>
      <c r="CZ12" s="80">
        <f>IF($E12="FX",$H12*'Sensis Vectors ALL'!CZ12*(EXP($G12/100*VAR_CST)-1)/($H12*0.01),IF($E12&lt;&gt;"SPD",$H12*'Sensis Vectors ALL'!CZ12*(EXP($G12/100*VAR_CST)-1)/0.01,'Sensis Vectors ALL'!CZ12*($G12*VAR_CST)/0.01))</f>
        <v>0</v>
      </c>
      <c r="DA12" s="80">
        <f>IF($E12="FX",$H12*'Sensis Vectors ALL'!DA12*(EXP($G12/100*VAR_CST)-1)/($H12*0.01),IF($E12&lt;&gt;"SPD",$H12*'Sensis Vectors ALL'!DA12*(EXP($G12/100*VAR_CST)-1)/0.01,'Sensis Vectors ALL'!DA12*($G12*VAR_CST)/0.01))</f>
        <v>0</v>
      </c>
      <c r="DB12" s="80">
        <f>IF($E12="FX",$H12*'Sensis Vectors ALL'!DB12*(EXP($G12/100*VAR_CST)-1)/($H12*0.01),IF($E12&lt;&gt;"SPD",$H12*'Sensis Vectors ALL'!DB12*(EXP($G12/100*VAR_CST)-1)/0.01,'Sensis Vectors ALL'!DB12*($G12*VAR_CST)/0.01))</f>
        <v>0</v>
      </c>
      <c r="DC12" s="80">
        <f>IF($E12="FX",$H12*'Sensis Vectors ALL'!DC12*(EXP($G12/100*VAR_CST)-1)/($H12*0.01),IF($E12&lt;&gt;"SPD",$H12*'Sensis Vectors ALL'!DC12*(EXP($G12/100*VAR_CST)-1)/0.01,'Sensis Vectors ALL'!DC12*($G12*VAR_CST)/0.01))</f>
        <v>0</v>
      </c>
      <c r="DD12" s="80">
        <f>IF($E12="FX",$H12*'Sensis Vectors ALL'!DD12*(EXP($G12/100*VAR_CST)-1)/($H12*0.01),IF($E12&lt;&gt;"SPD",$H12*'Sensis Vectors ALL'!DD12*(EXP($G12/100*VAR_CST)-1)/0.01,'Sensis Vectors ALL'!DD12*($G12*VAR_CST)/0.01))</f>
        <v>0</v>
      </c>
      <c r="DE12" s="80">
        <f>IF($E12="FX",$H12*'Sensis Vectors ALL'!DE12*(EXP($G12/100*VAR_CST)-1)/($H12*0.01),IF($E12&lt;&gt;"SPD",$H12*'Sensis Vectors ALL'!DE12*(EXP($G12/100*VAR_CST)-1)/0.01,'Sensis Vectors ALL'!DE12*($G12*VAR_CST)/0.01))</f>
        <v>0</v>
      </c>
      <c r="DF12" s="80">
        <f>IF($E12="FX",$H12*'Sensis Vectors ALL'!DF12*(EXP($G12/100*VAR_CST)-1)/($H12*0.01),IF($E12&lt;&gt;"SPD",$H12*'Sensis Vectors ALL'!DF12*(EXP($G12/100*VAR_CST)-1)/0.01,'Sensis Vectors ALL'!DF12*($G12*VAR_CST)/0.01))</f>
        <v>0</v>
      </c>
      <c r="DG12" s="80">
        <f>IF($E12="FX",$H12*'Sensis Vectors ALL'!DG12*(EXP($G12/100*VAR_CST)-1)/($H12*0.01),IF($E12&lt;&gt;"SPD",$H12*'Sensis Vectors ALL'!DG12*(EXP($G12/100*VAR_CST)-1)/0.01,'Sensis Vectors ALL'!DG12*($G12*VAR_CST)/0.01))</f>
        <v>0</v>
      </c>
      <c r="DH12" s="80">
        <f>IF($E12="FX",$H12*'Sensis Vectors ALL'!DH12*(EXP($G12/100*VAR_CST)-1)/($H12*0.01),IF($E12&lt;&gt;"SPD",$H12*'Sensis Vectors ALL'!DH12*(EXP($G12/100*VAR_CST)-1)/0.01,'Sensis Vectors ALL'!DH12*($G12*VAR_CST)/0.01))</f>
        <v>0</v>
      </c>
      <c r="DI12" s="80">
        <f>IF($E12="FX",$H12*'Sensis Vectors ALL'!DI12*(EXP($G12/100*VAR_CST)-1)/($H12*0.01),IF($E12&lt;&gt;"SPD",$H12*'Sensis Vectors ALL'!DI12*(EXP($G12/100*VAR_CST)-1)/0.01,'Sensis Vectors ALL'!DI12*($G12*VAR_CST)/0.01))</f>
        <v>0</v>
      </c>
      <c r="DJ12" s="80">
        <f>IF($E12="FX",$H12*'Sensis Vectors ALL'!DJ12*(EXP($G12/100*VAR_CST)-1)/($H12*0.01),IF($E12&lt;&gt;"SPD",$H12*'Sensis Vectors ALL'!DJ12*(EXP($G12/100*VAR_CST)-1)/0.01,'Sensis Vectors ALL'!DJ12*($G12*VAR_CST)/0.01))</f>
        <v>0</v>
      </c>
      <c r="DK12" s="80">
        <f>IF($E12="FX",$H12*'Sensis Vectors ALL'!DK12*(EXP($G12/100*VAR_CST)-1)/($H12*0.01),IF($E12&lt;&gt;"SPD",$H12*'Sensis Vectors ALL'!DK12*(EXP($G12/100*VAR_CST)-1)/0.01,'Sensis Vectors ALL'!DK12*($G12*VAR_CST)/0.01))</f>
        <v>0</v>
      </c>
      <c r="DL12" s="80">
        <f>IF($E12="FX",$H12*'Sensis Vectors ALL'!DL12*(EXP($G12/100*VAR_CST)-1)/($H12*0.01),IF($E12&lt;&gt;"SPD",$H12*'Sensis Vectors ALL'!DL12*(EXP($G12/100*VAR_CST)-1)/0.01,'Sensis Vectors ALL'!DL12*($G12*VAR_CST)/0.01))</f>
        <v>0</v>
      </c>
      <c r="DM12" s="80">
        <f>IF($E12="FX",$H12*'Sensis Vectors ALL'!DM12*(EXP($G12/100*VAR_CST)-1)/($H12*0.01),IF($E12&lt;&gt;"SPD",$H12*'Sensis Vectors ALL'!DM12*(EXP($G12/100*VAR_CST)-1)/0.01,'Sensis Vectors ALL'!DM12*($G12*VAR_CST)/0.01))</f>
        <v>0</v>
      </c>
      <c r="DN12" s="80">
        <f>IF($E12="FX",$H12*'Sensis Vectors ALL'!DN12*(EXP($G12/100*VAR_CST)-1)/($H12*0.01),IF($E12&lt;&gt;"SPD",$H12*'Sensis Vectors ALL'!DN12*(EXP($G12/100*VAR_CST)-1)/0.01,'Sensis Vectors ALL'!DN12*($G12*VAR_CST)/0.01))</f>
        <v>0</v>
      </c>
      <c r="DO12" s="80">
        <f>IF($E12="FX",$H12*'Sensis Vectors ALL'!DO12*(EXP($G12/100*VAR_CST)-1)/($H12*0.01),IF($E12&lt;&gt;"SPD",$H12*'Sensis Vectors ALL'!DO12*(EXP($G12/100*VAR_CST)-1)/0.01,'Sensis Vectors ALL'!DO12*($G12*VAR_CST)/0.01))</f>
        <v>0</v>
      </c>
      <c r="DP12" s="80">
        <f>IF($E12="FX",$H12*'Sensis Vectors ALL'!DP12*(EXP($G12/100*VAR_CST)-1)/($H12*0.01),IF($E12&lt;&gt;"SPD",$H12*'Sensis Vectors ALL'!DP12*(EXP($G12/100*VAR_CST)-1)/0.01,'Sensis Vectors ALL'!DP12*($G12*VAR_CST)/0.01))</f>
        <v>0</v>
      </c>
      <c r="DQ12" s="80">
        <f>IF($E12="FX",$H12*'Sensis Vectors ALL'!DQ12*(EXP($G12/100*VAR_CST)-1)/($H12*0.01),IF($E12&lt;&gt;"SPD",$H12*'Sensis Vectors ALL'!DQ12*(EXP($G12/100*VAR_CST)-1)/0.01,'Sensis Vectors ALL'!DQ12*($G12*VAR_CST)/0.01))</f>
        <v>3.9528379213759934</v>
      </c>
    </row>
    <row r="13" spans="1:121" x14ac:dyDescent="0.2">
      <c r="A13" s="60">
        <v>11</v>
      </c>
      <c r="B13" s="60" t="s">
        <v>18</v>
      </c>
      <c r="C13" s="60" t="s">
        <v>369</v>
      </c>
      <c r="D13" s="60" t="s">
        <v>525</v>
      </c>
      <c r="E13" s="60" t="s">
        <v>531</v>
      </c>
      <c r="F13" s="60" t="s">
        <v>36</v>
      </c>
      <c r="G13" s="60">
        <v>6.4450999999999994E-2</v>
      </c>
      <c r="H13" s="60">
        <v>-9.6359E-2</v>
      </c>
      <c r="I13" s="80">
        <f>IF($E13="FX",$H13*'Sensis Vectors ALL'!I13*(EXP($G13/100*VAR_CST)-1)/($H13*0.01),IF($E13&lt;&gt;"SPD",$H13*'Sensis Vectors ALL'!I13*(EXP($G13/100*VAR_CST)-1)/0.01,'Sensis Vectors ALL'!I13*($G13*VAR_CST)/0.01))</f>
        <v>-42.284843066383722</v>
      </c>
      <c r="J13" s="80">
        <f>IF($E13="FX",$H13*'Sensis Vectors ALL'!J13*(EXP($G13/100*VAR_CST)-1)/($H13*0.01),IF($E13&lt;&gt;"SPD",$H13*'Sensis Vectors ALL'!J13*(EXP($G13/100*VAR_CST)-1)/0.01,'Sensis Vectors ALL'!J13*($G13*VAR_CST)/0.01))</f>
        <v>-42.284843066383722</v>
      </c>
      <c r="K13" s="80">
        <f>IF($E13="FX",$H13*'Sensis Vectors ALL'!K13*(EXP($G13/100*VAR_CST)-1)/($H13*0.01),IF($E13&lt;&gt;"SPD",$H13*'Sensis Vectors ALL'!K13*(EXP($G13/100*VAR_CST)-1)/0.01,'Sensis Vectors ALL'!K13*($G13*VAR_CST)/0.01))</f>
        <v>-42.284843066383722</v>
      </c>
      <c r="L13" s="80">
        <f>IF($E13="FX",$H13*'Sensis Vectors ALL'!L13*(EXP($G13/100*VAR_CST)-1)/($H13*0.01),IF($E13&lt;&gt;"SPD",$H13*'Sensis Vectors ALL'!L13*(EXP($G13/100*VAR_CST)-1)/0.01,'Sensis Vectors ALL'!L13*($G13*VAR_CST)/0.01))</f>
        <v>-42.284843066383722</v>
      </c>
      <c r="M13" s="80">
        <f>IF($E13="FX",$H13*'Sensis Vectors ALL'!M13*(EXP($G13/100*VAR_CST)-1)/($H13*0.01),IF($E13&lt;&gt;"SPD",$H13*'Sensis Vectors ALL'!M13*(EXP($G13/100*VAR_CST)-1)/0.01,'Sensis Vectors ALL'!M13*($G13*VAR_CST)/0.01))</f>
        <v>-42.284843066383722</v>
      </c>
      <c r="N13" s="80">
        <f>IF($E13="FX",$H13*'Sensis Vectors ALL'!N13*(EXP($G13/100*VAR_CST)-1)/($H13*0.01),IF($E13&lt;&gt;"SPD",$H13*'Sensis Vectors ALL'!N13*(EXP($G13/100*VAR_CST)-1)/0.01,'Sensis Vectors ALL'!N13*($G13*VAR_CST)/0.01))</f>
        <v>-42.284843066383722</v>
      </c>
      <c r="O13" s="80">
        <f>IF($E13="FX",$H13*'Sensis Vectors ALL'!O13*(EXP($G13/100*VAR_CST)-1)/($H13*0.01),IF($E13&lt;&gt;"SPD",$H13*'Sensis Vectors ALL'!O13*(EXP($G13/100*VAR_CST)-1)/0.01,'Sensis Vectors ALL'!O13*($G13*VAR_CST)/0.01))</f>
        <v>0</v>
      </c>
      <c r="P13" s="80">
        <f>IF($E13="FX",$H13*'Sensis Vectors ALL'!P13*(EXP($G13/100*VAR_CST)-1)/($H13*0.01),IF($E13&lt;&gt;"SPD",$H13*'Sensis Vectors ALL'!P13*(EXP($G13/100*VAR_CST)-1)/0.01,'Sensis Vectors ALL'!P13*($G13*VAR_CST)/0.01))</f>
        <v>0</v>
      </c>
      <c r="Q13" s="80">
        <f>IF($E13="FX",$H13*'Sensis Vectors ALL'!Q13*(EXP($G13/100*VAR_CST)-1)/($H13*0.01),IF($E13&lt;&gt;"SPD",$H13*'Sensis Vectors ALL'!Q13*(EXP($G13/100*VAR_CST)-1)/0.01,'Sensis Vectors ALL'!Q13*($G13*VAR_CST)/0.01))</f>
        <v>0</v>
      </c>
      <c r="R13" s="80">
        <f>IF($E13="FX",$H13*'Sensis Vectors ALL'!R13*(EXP($G13/100*VAR_CST)-1)/($H13*0.01),IF($E13&lt;&gt;"SPD",$H13*'Sensis Vectors ALL'!R13*(EXP($G13/100*VAR_CST)-1)/0.01,'Sensis Vectors ALL'!R13*($G13*VAR_CST)/0.01))</f>
        <v>0</v>
      </c>
      <c r="S13" s="80">
        <f>IF($E13="FX",$H13*'Sensis Vectors ALL'!S13*(EXP($G13/100*VAR_CST)-1)/($H13*0.01),IF($E13&lt;&gt;"SPD",$H13*'Sensis Vectors ALL'!S13*(EXP($G13/100*VAR_CST)-1)/0.01,'Sensis Vectors ALL'!S13*($G13*VAR_CST)/0.01))</f>
        <v>-0.44670099816363246</v>
      </c>
      <c r="T13" s="80">
        <f>IF($E13="FX",$H13*'Sensis Vectors ALL'!T13*(EXP($G13/100*VAR_CST)-1)/($H13*0.01),IF($E13&lt;&gt;"SPD",$H13*'Sensis Vectors ALL'!T13*(EXP($G13/100*VAR_CST)-1)/0.01,'Sensis Vectors ALL'!T13*($G13*VAR_CST)/0.01))</f>
        <v>-0.44670099816363246</v>
      </c>
      <c r="U13" s="80">
        <f>IF($E13="FX",$H13*'Sensis Vectors ALL'!U13*(EXP($G13/100*VAR_CST)-1)/($H13*0.01),IF($E13&lt;&gt;"SPD",$H13*'Sensis Vectors ALL'!U13*(EXP($G13/100*VAR_CST)-1)/0.01,'Sensis Vectors ALL'!U13*($G13*VAR_CST)/0.01))</f>
        <v>0</v>
      </c>
      <c r="V13" s="80">
        <f>IF($E13="FX",$H13*'Sensis Vectors ALL'!V13*(EXP($G13/100*VAR_CST)-1)/($H13*0.01),IF($E13&lt;&gt;"SPD",$H13*'Sensis Vectors ALL'!V13*(EXP($G13/100*VAR_CST)-1)/0.01,'Sensis Vectors ALL'!V13*($G13*VAR_CST)/0.01))</f>
        <v>0</v>
      </c>
      <c r="W13" s="80">
        <f>IF($E13="FX",$H13*'Sensis Vectors ALL'!W13*(EXP($G13/100*VAR_CST)-1)/($H13*0.01),IF($E13&lt;&gt;"SPD",$H13*'Sensis Vectors ALL'!W13*(EXP($G13/100*VAR_CST)-1)/0.01,'Sensis Vectors ALL'!W13*($G13*VAR_CST)/0.01))</f>
        <v>0.11932641660203393</v>
      </c>
      <c r="X13" s="80">
        <f>IF($E13="FX",$H13*'Sensis Vectors ALL'!X13*(EXP($G13/100*VAR_CST)-1)/($H13*0.01),IF($E13&lt;&gt;"SPD",$H13*'Sensis Vectors ALL'!X13*(EXP($G13/100*VAR_CST)-1)/0.01,'Sensis Vectors ALL'!X13*($G13*VAR_CST)/0.01))</f>
        <v>0</v>
      </c>
      <c r="Y13" s="80">
        <f>IF($E13="FX",$H13*'Sensis Vectors ALL'!Y13*(EXP($G13/100*VAR_CST)-1)/($H13*0.01),IF($E13&lt;&gt;"SPD",$H13*'Sensis Vectors ALL'!Y13*(EXP($G13/100*VAR_CST)-1)/0.01,'Sensis Vectors ALL'!Y13*($G13*VAR_CST)/0.01))</f>
        <v>0.11932641660203393</v>
      </c>
      <c r="Z13" s="80">
        <f>IF($E13="FX",$H13*'Sensis Vectors ALL'!Z13*(EXP($G13/100*VAR_CST)-1)/($H13*0.01),IF($E13&lt;&gt;"SPD",$H13*'Sensis Vectors ALL'!Z13*(EXP($G13/100*VAR_CST)-1)/0.01,'Sensis Vectors ALL'!Z13*($G13*VAR_CST)/0.01))</f>
        <v>-41.957468484822115</v>
      </c>
      <c r="AA13" s="80">
        <f>IF($E13="FX",$H13*'Sensis Vectors ALL'!AA13*(EXP($G13/100*VAR_CST)-1)/($H13*0.01),IF($E13&lt;&gt;"SPD",$H13*'Sensis Vectors ALL'!AA13*(EXP($G13/100*VAR_CST)-1)/0.01,'Sensis Vectors ALL'!AA13*($G13*VAR_CST)/0.01))</f>
        <v>-17.330941003670802</v>
      </c>
      <c r="AB13" s="80">
        <f>IF($E13="FX",$H13*'Sensis Vectors ALL'!AB13*(EXP($G13/100*VAR_CST)-1)/($H13*0.01),IF($E13&lt;&gt;"SPD",$H13*'Sensis Vectors ALL'!AB13*(EXP($G13/100*VAR_CST)-1)/0.01,'Sensis Vectors ALL'!AB13*($G13*VAR_CST)/0.01))</f>
        <v>-24.626527481151317</v>
      </c>
      <c r="AC13" s="80">
        <f>IF($E13="FX",$H13*'Sensis Vectors ALL'!AC13*(EXP($G13/100*VAR_CST)-1)/($H13*0.01),IF($E13&lt;&gt;"SPD",$H13*'Sensis Vectors ALL'!AC13*(EXP($G13/100*VAR_CST)-1)/0.01,'Sensis Vectors ALL'!AC13*($G13*VAR_CST)/0.01))</f>
        <v>0</v>
      </c>
      <c r="AD13" s="80">
        <f>IF($E13="FX",$H13*'Sensis Vectors ALL'!AD13*(EXP($G13/100*VAR_CST)-1)/($H13*0.01),IF($E13&lt;&gt;"SPD",$H13*'Sensis Vectors ALL'!AD13*(EXP($G13/100*VAR_CST)-1)/0.01,'Sensis Vectors ALL'!AD13*($G13*VAR_CST)/0.01))</f>
        <v>0</v>
      </c>
      <c r="AE13" s="80">
        <f>IF($E13="FX",$H13*'Sensis Vectors ALL'!AE13*(EXP($G13/100*VAR_CST)-1)/($H13*0.01),IF($E13&lt;&gt;"SPD",$H13*'Sensis Vectors ALL'!AE13*(EXP($G13/100*VAR_CST)-1)/0.01,'Sensis Vectors ALL'!AE13*($G13*VAR_CST)/0.01))</f>
        <v>0</v>
      </c>
      <c r="AF13" s="80">
        <f>IF($E13="FX",$H13*'Sensis Vectors ALL'!AF13*(EXP($G13/100*VAR_CST)-1)/($H13*0.01),IF($E13&lt;&gt;"SPD",$H13*'Sensis Vectors ALL'!AF13*(EXP($G13/100*VAR_CST)-1)/0.01,'Sensis Vectors ALL'!AF13*($G13*VAR_CST)/0.01))</f>
        <v>0</v>
      </c>
      <c r="AG13" s="80">
        <f>IF($E13="FX",$H13*'Sensis Vectors ALL'!AG13*(EXP($G13/100*VAR_CST)-1)/($H13*0.01),IF($E13&lt;&gt;"SPD",$H13*'Sensis Vectors ALL'!AG13*(EXP($G13/100*VAR_CST)-1)/0.01,'Sensis Vectors ALL'!AG13*($G13*VAR_CST)/0.01))</f>
        <v>0</v>
      </c>
      <c r="AH13" s="80">
        <f>IF($E13="FX",$H13*'Sensis Vectors ALL'!AH13*(EXP($G13/100*VAR_CST)-1)/($H13*0.01),IF($E13&lt;&gt;"SPD",$H13*'Sensis Vectors ALL'!AH13*(EXP($G13/100*VAR_CST)-1)/0.01,'Sensis Vectors ALL'!AH13*($G13*VAR_CST)/0.01))</f>
        <v>0</v>
      </c>
      <c r="AI13" s="80">
        <f>IF($E13="FX",$H13*'Sensis Vectors ALL'!AI13*(EXP($G13/100*VAR_CST)-1)/($H13*0.01),IF($E13&lt;&gt;"SPD",$H13*'Sensis Vectors ALL'!AI13*(EXP($G13/100*VAR_CST)-1)/0.01,'Sensis Vectors ALL'!AI13*($G13*VAR_CST)/0.01))</f>
        <v>0</v>
      </c>
      <c r="AJ13" s="80">
        <f>IF($E13="FX",$H13*'Sensis Vectors ALL'!AJ13*(EXP($G13/100*VAR_CST)-1)/($H13*0.01),IF($E13&lt;&gt;"SPD",$H13*'Sensis Vectors ALL'!AJ13*(EXP($G13/100*VAR_CST)-1)/0.01,'Sensis Vectors ALL'!AJ13*($G13*VAR_CST)/0.01))</f>
        <v>0</v>
      </c>
      <c r="AK13" s="80">
        <f>IF($E13="FX",$H13*'Sensis Vectors ALL'!AK13*(EXP($G13/100*VAR_CST)-1)/($H13*0.01),IF($E13&lt;&gt;"SPD",$H13*'Sensis Vectors ALL'!AK13*(EXP($G13/100*VAR_CST)-1)/0.01,'Sensis Vectors ALL'!AK13*($G13*VAR_CST)/0.01))</f>
        <v>0</v>
      </c>
      <c r="AL13" s="80">
        <f>IF($E13="FX",$H13*'Sensis Vectors ALL'!AL13*(EXP($G13/100*VAR_CST)-1)/($H13*0.01),IF($E13&lt;&gt;"SPD",$H13*'Sensis Vectors ALL'!AL13*(EXP($G13/100*VAR_CST)-1)/0.01,'Sensis Vectors ALL'!AL13*($G13*VAR_CST)/0.01))</f>
        <v>0</v>
      </c>
      <c r="AM13" s="80">
        <f>IF($E13="FX",$H13*'Sensis Vectors ALL'!AM13*(EXP($G13/100*VAR_CST)-1)/($H13*0.01),IF($E13&lt;&gt;"SPD",$H13*'Sensis Vectors ALL'!AM13*(EXP($G13/100*VAR_CST)-1)/0.01,'Sensis Vectors ALL'!AM13*($G13*VAR_CST)/0.01))</f>
        <v>0</v>
      </c>
      <c r="AN13" s="80">
        <f>IF($E13="FX",$H13*'Sensis Vectors ALL'!AN13*(EXP($G13/100*VAR_CST)-1)/($H13*0.01),IF($E13&lt;&gt;"SPD",$H13*'Sensis Vectors ALL'!AN13*(EXP($G13/100*VAR_CST)-1)/0.01,'Sensis Vectors ALL'!AN13*($G13*VAR_CST)/0.01))</f>
        <v>0</v>
      </c>
      <c r="AO13" s="80">
        <f>IF($E13="FX",$H13*'Sensis Vectors ALL'!AO13*(EXP($G13/100*VAR_CST)-1)/($H13*0.01),IF($E13&lt;&gt;"SPD",$H13*'Sensis Vectors ALL'!AO13*(EXP($G13/100*VAR_CST)-1)/0.01,'Sensis Vectors ALL'!AO13*($G13*VAR_CST)/0.01))</f>
        <v>0</v>
      </c>
      <c r="AP13" s="80">
        <f>IF($E13="FX",$H13*'Sensis Vectors ALL'!AP13*(EXP($G13/100*VAR_CST)-1)/($H13*0.01),IF($E13&lt;&gt;"SPD",$H13*'Sensis Vectors ALL'!AP13*(EXP($G13/100*VAR_CST)-1)/0.01,'Sensis Vectors ALL'!AP13*($G13*VAR_CST)/0.01))</f>
        <v>0</v>
      </c>
      <c r="AQ13" s="80">
        <f>IF($E13="FX",$H13*'Sensis Vectors ALL'!AQ13*(EXP($G13/100*VAR_CST)-1)/($H13*0.01),IF($E13&lt;&gt;"SPD",$H13*'Sensis Vectors ALL'!AQ13*(EXP($G13/100*VAR_CST)-1)/0.01,'Sensis Vectors ALL'!AQ13*($G13*VAR_CST)/0.01))</f>
        <v>0</v>
      </c>
      <c r="AR13" s="80">
        <f>IF($E13="FX",$H13*'Sensis Vectors ALL'!AR13*(EXP($G13/100*VAR_CST)-1)/($H13*0.01),IF($E13&lt;&gt;"SPD",$H13*'Sensis Vectors ALL'!AR13*(EXP($G13/100*VAR_CST)-1)/0.01,'Sensis Vectors ALL'!AR13*($G13*VAR_CST)/0.01))</f>
        <v>0</v>
      </c>
      <c r="AS13" s="80">
        <f>IF($E13="FX",$H13*'Sensis Vectors ALL'!AS13*(EXP($G13/100*VAR_CST)-1)/($H13*0.01),IF($E13&lt;&gt;"SPD",$H13*'Sensis Vectors ALL'!AS13*(EXP($G13/100*VAR_CST)-1)/0.01,'Sensis Vectors ALL'!AS13*($G13*VAR_CST)/0.01))</f>
        <v>0</v>
      </c>
      <c r="AT13" s="80">
        <f>IF($E13="FX",$H13*'Sensis Vectors ALL'!AT13*(EXP($G13/100*VAR_CST)-1)/($H13*0.01),IF($E13&lt;&gt;"SPD",$H13*'Sensis Vectors ALL'!AT13*(EXP($G13/100*VAR_CST)-1)/0.01,'Sensis Vectors ALL'!AT13*($G13*VAR_CST)/0.01))</f>
        <v>0</v>
      </c>
      <c r="AU13" s="80">
        <f>IF($E13="FX",$H13*'Sensis Vectors ALL'!AU13*(EXP($G13/100*VAR_CST)-1)/($H13*0.01),IF($E13&lt;&gt;"SPD",$H13*'Sensis Vectors ALL'!AU13*(EXP($G13/100*VAR_CST)-1)/0.01,'Sensis Vectors ALL'!AU13*($G13*VAR_CST)/0.01))</f>
        <v>0</v>
      </c>
      <c r="AV13" s="80">
        <f>IF($E13="FX",$H13*'Sensis Vectors ALL'!AV13*(EXP($G13/100*VAR_CST)-1)/($H13*0.01),IF($E13&lt;&gt;"SPD",$H13*'Sensis Vectors ALL'!AV13*(EXP($G13/100*VAR_CST)-1)/0.01,'Sensis Vectors ALL'!AV13*($G13*VAR_CST)/0.01))</f>
        <v>0</v>
      </c>
      <c r="AW13" s="80">
        <f>IF($E13="FX",$H13*'Sensis Vectors ALL'!AW13*(EXP($G13/100*VAR_CST)-1)/($H13*0.01),IF($E13&lt;&gt;"SPD",$H13*'Sensis Vectors ALL'!AW13*(EXP($G13/100*VAR_CST)-1)/0.01,'Sensis Vectors ALL'!AW13*($G13*VAR_CST)/0.01))</f>
        <v>0</v>
      </c>
      <c r="AX13" s="80">
        <f>IF($E13="FX",$H13*'Sensis Vectors ALL'!AX13*(EXP($G13/100*VAR_CST)-1)/($H13*0.01),IF($E13&lt;&gt;"SPD",$H13*'Sensis Vectors ALL'!AX13*(EXP($G13/100*VAR_CST)-1)/0.01,'Sensis Vectors ALL'!AX13*($G13*VAR_CST)/0.01))</f>
        <v>0</v>
      </c>
      <c r="AY13" s="80">
        <f>IF($E13="FX",$H13*'Sensis Vectors ALL'!AY13*(EXP($G13/100*VAR_CST)-1)/($H13*0.01),IF($E13&lt;&gt;"SPD",$H13*'Sensis Vectors ALL'!AY13*(EXP($G13/100*VAR_CST)-1)/0.01,'Sensis Vectors ALL'!AY13*($G13*VAR_CST)/0.01))</f>
        <v>0</v>
      </c>
      <c r="AZ13" s="80">
        <f>IF($E13="FX",$H13*'Sensis Vectors ALL'!AZ13*(EXP($G13/100*VAR_CST)-1)/($H13*0.01),IF($E13&lt;&gt;"SPD",$H13*'Sensis Vectors ALL'!AZ13*(EXP($G13/100*VAR_CST)-1)/0.01,'Sensis Vectors ALL'!AZ13*($G13*VAR_CST)/0.01))</f>
        <v>0</v>
      </c>
      <c r="BA13" s="80">
        <f>IF($E13="FX",$H13*'Sensis Vectors ALL'!BA13*(EXP($G13/100*VAR_CST)-1)/($H13*0.01),IF($E13&lt;&gt;"SPD",$H13*'Sensis Vectors ALL'!BA13*(EXP($G13/100*VAR_CST)-1)/0.01,'Sensis Vectors ALL'!BA13*($G13*VAR_CST)/0.01))</f>
        <v>0</v>
      </c>
      <c r="BB13" s="80">
        <f>IF($E13="FX",$H13*'Sensis Vectors ALL'!BB13*(EXP($G13/100*VAR_CST)-1)/($H13*0.01),IF($E13&lt;&gt;"SPD",$H13*'Sensis Vectors ALL'!BB13*(EXP($G13/100*VAR_CST)-1)/0.01,'Sensis Vectors ALL'!BB13*($G13*VAR_CST)/0.01))</f>
        <v>0</v>
      </c>
      <c r="BC13" s="80">
        <f>IF($E13="FX",$H13*'Sensis Vectors ALL'!BC13*(EXP($G13/100*VAR_CST)-1)/($H13*0.01),IF($E13&lt;&gt;"SPD",$H13*'Sensis Vectors ALL'!BC13*(EXP($G13/100*VAR_CST)-1)/0.01,'Sensis Vectors ALL'!BC13*($G13*VAR_CST)/0.01))</f>
        <v>0</v>
      </c>
      <c r="BD13" s="80">
        <f>IF($E13="FX",$H13*'Sensis Vectors ALL'!BD13*(EXP($G13/100*VAR_CST)-1)/($H13*0.01),IF($E13&lt;&gt;"SPD",$H13*'Sensis Vectors ALL'!BD13*(EXP($G13/100*VAR_CST)-1)/0.01,'Sensis Vectors ALL'!BD13*($G13*VAR_CST)/0.01))</f>
        <v>0</v>
      </c>
      <c r="BE13" s="80">
        <f>IF($E13="FX",$H13*'Sensis Vectors ALL'!BE13*(EXP($G13/100*VAR_CST)-1)/($H13*0.01),IF($E13&lt;&gt;"SPD",$H13*'Sensis Vectors ALL'!BE13*(EXP($G13/100*VAR_CST)-1)/0.01,'Sensis Vectors ALL'!BE13*($G13*VAR_CST)/0.01))</f>
        <v>0</v>
      </c>
      <c r="BF13" s="80">
        <f>IF($E13="FX",$H13*'Sensis Vectors ALL'!BF13*(EXP($G13/100*VAR_CST)-1)/($H13*0.01),IF($E13&lt;&gt;"SPD",$H13*'Sensis Vectors ALL'!BF13*(EXP($G13/100*VAR_CST)-1)/0.01,'Sensis Vectors ALL'!BF13*($G13*VAR_CST)/0.01))</f>
        <v>0</v>
      </c>
      <c r="BG13" s="80">
        <f>IF($E13="FX",$H13*'Sensis Vectors ALL'!BG13*(EXP($G13/100*VAR_CST)-1)/($H13*0.01),IF($E13&lt;&gt;"SPD",$H13*'Sensis Vectors ALL'!BG13*(EXP($G13/100*VAR_CST)-1)/0.01,'Sensis Vectors ALL'!BG13*($G13*VAR_CST)/0.01))</f>
        <v>0</v>
      </c>
      <c r="BH13" s="80">
        <f>IF($E13="FX",$H13*'Sensis Vectors ALL'!BH13*(EXP($G13/100*VAR_CST)-1)/($H13*0.01),IF($E13&lt;&gt;"SPD",$H13*'Sensis Vectors ALL'!BH13*(EXP($G13/100*VAR_CST)-1)/0.01,'Sensis Vectors ALL'!BH13*($G13*VAR_CST)/0.01))</f>
        <v>0</v>
      </c>
      <c r="BI13" s="80">
        <f>IF($E13="FX",$H13*'Sensis Vectors ALL'!BI13*(EXP($G13/100*VAR_CST)-1)/($H13*0.01),IF($E13&lt;&gt;"SPD",$H13*'Sensis Vectors ALL'!BI13*(EXP($G13/100*VAR_CST)-1)/0.01,'Sensis Vectors ALL'!BI13*($G13*VAR_CST)/0.01))</f>
        <v>0</v>
      </c>
      <c r="BJ13" s="80">
        <f>IF($E13="FX",$H13*'Sensis Vectors ALL'!BJ13*(EXP($G13/100*VAR_CST)-1)/($H13*0.01),IF($E13&lt;&gt;"SPD",$H13*'Sensis Vectors ALL'!BJ13*(EXP($G13/100*VAR_CST)-1)/0.01,'Sensis Vectors ALL'!BJ13*($G13*VAR_CST)/0.01))</f>
        <v>0</v>
      </c>
      <c r="BK13" s="80">
        <f>IF($E13="FX",$H13*'Sensis Vectors ALL'!BK13*(EXP($G13/100*VAR_CST)-1)/($H13*0.01),IF($E13&lt;&gt;"SPD",$H13*'Sensis Vectors ALL'!BK13*(EXP($G13/100*VAR_CST)-1)/0.01,'Sensis Vectors ALL'!BK13*($G13*VAR_CST)/0.01))</f>
        <v>0</v>
      </c>
      <c r="BL13" s="80">
        <f>IF($E13="FX",$H13*'Sensis Vectors ALL'!BL13*(EXP($G13/100*VAR_CST)-1)/($H13*0.01),IF($E13&lt;&gt;"SPD",$H13*'Sensis Vectors ALL'!BL13*(EXP($G13/100*VAR_CST)-1)/0.01,'Sensis Vectors ALL'!BL13*($G13*VAR_CST)/0.01))</f>
        <v>0</v>
      </c>
      <c r="BM13" s="80">
        <f>IF($E13="FX",$H13*'Sensis Vectors ALL'!BM13*(EXP($G13/100*VAR_CST)-1)/($H13*0.01),IF($E13&lt;&gt;"SPD",$H13*'Sensis Vectors ALL'!BM13*(EXP($G13/100*VAR_CST)-1)/0.01,'Sensis Vectors ALL'!BM13*($G13*VAR_CST)/0.01))</f>
        <v>0</v>
      </c>
      <c r="BN13" s="80">
        <f>IF($E13="FX",$H13*'Sensis Vectors ALL'!BN13*(EXP($G13/100*VAR_CST)-1)/($H13*0.01),IF($E13&lt;&gt;"SPD",$H13*'Sensis Vectors ALL'!BN13*(EXP($G13/100*VAR_CST)-1)/0.01,'Sensis Vectors ALL'!BN13*($G13*VAR_CST)/0.01))</f>
        <v>0</v>
      </c>
      <c r="BO13" s="80">
        <f>IF($E13="FX",$H13*'Sensis Vectors ALL'!BO13*(EXP($G13/100*VAR_CST)-1)/($H13*0.01),IF($E13&lt;&gt;"SPD",$H13*'Sensis Vectors ALL'!BO13*(EXP($G13/100*VAR_CST)-1)/0.01,'Sensis Vectors ALL'!BO13*($G13*VAR_CST)/0.01))</f>
        <v>0</v>
      </c>
      <c r="BP13" s="80">
        <f>IF($E13="FX",$H13*'Sensis Vectors ALL'!BP13*(EXP($G13/100*VAR_CST)-1)/($H13*0.01),IF($E13&lt;&gt;"SPD",$H13*'Sensis Vectors ALL'!BP13*(EXP($G13/100*VAR_CST)-1)/0.01,'Sensis Vectors ALL'!BP13*($G13*VAR_CST)/0.01))</f>
        <v>0</v>
      </c>
      <c r="BQ13" s="80">
        <f>IF($E13="FX",$H13*'Sensis Vectors ALL'!BQ13*(EXP($G13/100*VAR_CST)-1)/($H13*0.01),IF($E13&lt;&gt;"SPD",$H13*'Sensis Vectors ALL'!BQ13*(EXP($G13/100*VAR_CST)-1)/0.01,'Sensis Vectors ALL'!BQ13*($G13*VAR_CST)/0.01))</f>
        <v>0</v>
      </c>
      <c r="BR13" s="80">
        <f>IF($E13="FX",$H13*'Sensis Vectors ALL'!BR13*(EXP($G13/100*VAR_CST)-1)/($H13*0.01),IF($E13&lt;&gt;"SPD",$H13*'Sensis Vectors ALL'!BR13*(EXP($G13/100*VAR_CST)-1)/0.01,'Sensis Vectors ALL'!BR13*($G13*VAR_CST)/0.01))</f>
        <v>0</v>
      </c>
      <c r="BS13" s="80">
        <f>IF($E13="FX",$H13*'Sensis Vectors ALL'!BS13*(EXP($G13/100*VAR_CST)-1)/($H13*0.01),IF($E13&lt;&gt;"SPD",$H13*'Sensis Vectors ALL'!BS13*(EXP($G13/100*VAR_CST)-1)/0.01,'Sensis Vectors ALL'!BS13*($G13*VAR_CST)/0.01))</f>
        <v>0</v>
      </c>
      <c r="BT13" s="80">
        <f>IF($E13="FX",$H13*'Sensis Vectors ALL'!BT13*(EXP($G13/100*VAR_CST)-1)/($H13*0.01),IF($E13&lt;&gt;"SPD",$H13*'Sensis Vectors ALL'!BT13*(EXP($G13/100*VAR_CST)-1)/0.01,'Sensis Vectors ALL'!BT13*($G13*VAR_CST)/0.01))</f>
        <v>0</v>
      </c>
      <c r="BU13" s="80">
        <f>IF($E13="FX",$H13*'Sensis Vectors ALL'!BU13*(EXP($G13/100*VAR_CST)-1)/($H13*0.01),IF($E13&lt;&gt;"SPD",$H13*'Sensis Vectors ALL'!BU13*(EXP($G13/100*VAR_CST)-1)/0.01,'Sensis Vectors ALL'!BU13*($G13*VAR_CST)/0.01))</f>
        <v>0</v>
      </c>
      <c r="BV13" s="80">
        <f>IF($E13="FX",$H13*'Sensis Vectors ALL'!BV13*(EXP($G13/100*VAR_CST)-1)/($H13*0.01),IF($E13&lt;&gt;"SPD",$H13*'Sensis Vectors ALL'!BV13*(EXP($G13/100*VAR_CST)-1)/0.01,'Sensis Vectors ALL'!BV13*($G13*VAR_CST)/0.01))</f>
        <v>0</v>
      </c>
      <c r="BW13" s="80">
        <f>IF($E13="FX",$H13*'Sensis Vectors ALL'!BW13*(EXP($G13/100*VAR_CST)-1)/($H13*0.01),IF($E13&lt;&gt;"SPD",$H13*'Sensis Vectors ALL'!BW13*(EXP($G13/100*VAR_CST)-1)/0.01,'Sensis Vectors ALL'!BW13*($G13*VAR_CST)/0.01))</f>
        <v>0</v>
      </c>
      <c r="BX13" s="80">
        <f>IF($E13="FX",$H13*'Sensis Vectors ALL'!BX13*(EXP($G13/100*VAR_CST)-1)/($H13*0.01),IF($E13&lt;&gt;"SPD",$H13*'Sensis Vectors ALL'!BX13*(EXP($G13/100*VAR_CST)-1)/0.01,'Sensis Vectors ALL'!BX13*($G13*VAR_CST)/0.01))</f>
        <v>0</v>
      </c>
      <c r="BY13" s="80">
        <f>IF($E13="FX",$H13*'Sensis Vectors ALL'!BY13*(EXP($G13/100*VAR_CST)-1)/($H13*0.01),IF($E13&lt;&gt;"SPD",$H13*'Sensis Vectors ALL'!BY13*(EXP($G13/100*VAR_CST)-1)/0.01,'Sensis Vectors ALL'!BY13*($G13*VAR_CST)/0.01))</f>
        <v>0</v>
      </c>
      <c r="BZ13" s="80">
        <f>IF($E13="FX",$H13*'Sensis Vectors ALL'!BZ13*(EXP($G13/100*VAR_CST)-1)/($H13*0.01),IF($E13&lt;&gt;"SPD",$H13*'Sensis Vectors ALL'!BZ13*(EXP($G13/100*VAR_CST)-1)/0.01,'Sensis Vectors ALL'!BZ13*($G13*VAR_CST)/0.01))</f>
        <v>0</v>
      </c>
      <c r="CA13" s="80">
        <f>IF($E13="FX",$H13*'Sensis Vectors ALL'!CA13*(EXP($G13/100*VAR_CST)-1)/($H13*0.01),IF($E13&lt;&gt;"SPD",$H13*'Sensis Vectors ALL'!CA13*(EXP($G13/100*VAR_CST)-1)/0.01,'Sensis Vectors ALL'!CA13*($G13*VAR_CST)/0.01))</f>
        <v>0</v>
      </c>
      <c r="CB13" s="80">
        <f>IF($E13="FX",$H13*'Sensis Vectors ALL'!CB13*(EXP($G13/100*VAR_CST)-1)/($H13*0.01),IF($E13&lt;&gt;"SPD",$H13*'Sensis Vectors ALL'!CB13*(EXP($G13/100*VAR_CST)-1)/0.01,'Sensis Vectors ALL'!CB13*($G13*VAR_CST)/0.01))</f>
        <v>0</v>
      </c>
      <c r="CC13" s="80">
        <f>IF($E13="FX",$H13*'Sensis Vectors ALL'!CC13*(EXP($G13/100*VAR_CST)-1)/($H13*0.01),IF($E13&lt;&gt;"SPD",$H13*'Sensis Vectors ALL'!CC13*(EXP($G13/100*VAR_CST)-1)/0.01,'Sensis Vectors ALL'!CC13*($G13*VAR_CST)/0.01))</f>
        <v>0</v>
      </c>
      <c r="CD13" s="80">
        <f>IF($E13="FX",$H13*'Sensis Vectors ALL'!CD13*(EXP($G13/100*VAR_CST)-1)/($H13*0.01),IF($E13&lt;&gt;"SPD",$H13*'Sensis Vectors ALL'!CD13*(EXP($G13/100*VAR_CST)-1)/0.01,'Sensis Vectors ALL'!CD13*($G13*VAR_CST)/0.01))</f>
        <v>0</v>
      </c>
      <c r="CE13" s="80">
        <f>IF($E13="FX",$H13*'Sensis Vectors ALL'!CE13*(EXP($G13/100*VAR_CST)-1)/($H13*0.01),IF($E13&lt;&gt;"SPD",$H13*'Sensis Vectors ALL'!CE13*(EXP($G13/100*VAR_CST)-1)/0.01,'Sensis Vectors ALL'!CE13*($G13*VAR_CST)/0.01))</f>
        <v>0</v>
      </c>
      <c r="CF13" s="80">
        <f>IF($E13="FX",$H13*'Sensis Vectors ALL'!CF13*(EXP($G13/100*VAR_CST)-1)/($H13*0.01),IF($E13&lt;&gt;"SPD",$H13*'Sensis Vectors ALL'!CF13*(EXP($G13/100*VAR_CST)-1)/0.01,'Sensis Vectors ALL'!CF13*($G13*VAR_CST)/0.01))</f>
        <v>0</v>
      </c>
      <c r="CG13" s="80">
        <f>IF($E13="FX",$H13*'Sensis Vectors ALL'!CG13*(EXP($G13/100*VAR_CST)-1)/($H13*0.01),IF($E13&lt;&gt;"SPD",$H13*'Sensis Vectors ALL'!CG13*(EXP($G13/100*VAR_CST)-1)/0.01,'Sensis Vectors ALL'!CG13*($G13*VAR_CST)/0.01))</f>
        <v>0</v>
      </c>
      <c r="CH13" s="80">
        <f>IF($E13="FX",$H13*'Sensis Vectors ALL'!CH13*(EXP($G13/100*VAR_CST)-1)/($H13*0.01),IF($E13&lt;&gt;"SPD",$H13*'Sensis Vectors ALL'!CH13*(EXP($G13/100*VAR_CST)-1)/0.01,'Sensis Vectors ALL'!CH13*($G13*VAR_CST)/0.01))</f>
        <v>0</v>
      </c>
      <c r="CI13" s="80">
        <f>IF($E13="FX",$H13*'Sensis Vectors ALL'!CI13*(EXP($G13/100*VAR_CST)-1)/($H13*0.01),IF($E13&lt;&gt;"SPD",$H13*'Sensis Vectors ALL'!CI13*(EXP($G13/100*VAR_CST)-1)/0.01,'Sensis Vectors ALL'!CI13*($G13*VAR_CST)/0.01))</f>
        <v>0</v>
      </c>
      <c r="CJ13" s="80">
        <f>IF($E13="FX",$H13*'Sensis Vectors ALL'!CJ13*(EXP($G13/100*VAR_CST)-1)/($H13*0.01),IF($E13&lt;&gt;"SPD",$H13*'Sensis Vectors ALL'!CJ13*(EXP($G13/100*VAR_CST)-1)/0.01,'Sensis Vectors ALL'!CJ13*($G13*VAR_CST)/0.01))</f>
        <v>0</v>
      </c>
      <c r="CK13" s="80">
        <f>IF($E13="FX",$H13*'Sensis Vectors ALL'!CK13*(EXP($G13/100*VAR_CST)-1)/($H13*0.01),IF($E13&lt;&gt;"SPD",$H13*'Sensis Vectors ALL'!CK13*(EXP($G13/100*VAR_CST)-1)/0.01,'Sensis Vectors ALL'!CK13*($G13*VAR_CST)/0.01))</f>
        <v>0</v>
      </c>
      <c r="CL13" s="80">
        <f>IF($E13="FX",$H13*'Sensis Vectors ALL'!CL13*(EXP($G13/100*VAR_CST)-1)/($H13*0.01),IF($E13&lt;&gt;"SPD",$H13*'Sensis Vectors ALL'!CL13*(EXP($G13/100*VAR_CST)-1)/0.01,'Sensis Vectors ALL'!CL13*($G13*VAR_CST)/0.01))</f>
        <v>0</v>
      </c>
      <c r="CM13" s="80">
        <f>IF($E13="FX",$H13*'Sensis Vectors ALL'!CM13*(EXP($G13/100*VAR_CST)-1)/($H13*0.01),IF($E13&lt;&gt;"SPD",$H13*'Sensis Vectors ALL'!CM13*(EXP($G13/100*VAR_CST)-1)/0.01,'Sensis Vectors ALL'!CM13*($G13*VAR_CST)/0.01))</f>
        <v>0</v>
      </c>
      <c r="CN13" s="80">
        <f>IF($E13="FX",$H13*'Sensis Vectors ALL'!CN13*(EXP($G13/100*VAR_CST)-1)/($H13*0.01),IF($E13&lt;&gt;"SPD",$H13*'Sensis Vectors ALL'!CN13*(EXP($G13/100*VAR_CST)-1)/0.01,'Sensis Vectors ALL'!CN13*($G13*VAR_CST)/0.01))</f>
        <v>0</v>
      </c>
      <c r="CO13" s="80">
        <f>IF($E13="FX",$H13*'Sensis Vectors ALL'!CO13*(EXP($G13/100*VAR_CST)-1)/($H13*0.01),IF($E13&lt;&gt;"SPD",$H13*'Sensis Vectors ALL'!CO13*(EXP($G13/100*VAR_CST)-1)/0.01,'Sensis Vectors ALL'!CO13*($G13*VAR_CST)/0.01))</f>
        <v>0</v>
      </c>
      <c r="CP13" s="80">
        <f>IF($E13="FX",$H13*'Sensis Vectors ALL'!CP13*(EXP($G13/100*VAR_CST)-1)/($H13*0.01),IF($E13&lt;&gt;"SPD",$H13*'Sensis Vectors ALL'!CP13*(EXP($G13/100*VAR_CST)-1)/0.01,'Sensis Vectors ALL'!CP13*($G13*VAR_CST)/0.01))</f>
        <v>0</v>
      </c>
      <c r="CQ13" s="80">
        <f>IF($E13="FX",$H13*'Sensis Vectors ALL'!CQ13*(EXP($G13/100*VAR_CST)-1)/($H13*0.01),IF($E13&lt;&gt;"SPD",$H13*'Sensis Vectors ALL'!CQ13*(EXP($G13/100*VAR_CST)-1)/0.01,'Sensis Vectors ALL'!CQ13*($G13*VAR_CST)/0.01))</f>
        <v>0</v>
      </c>
      <c r="CR13" s="80">
        <f>IF($E13="FX",$H13*'Sensis Vectors ALL'!CR13*(EXP($G13/100*VAR_CST)-1)/($H13*0.01),IF($E13&lt;&gt;"SPD",$H13*'Sensis Vectors ALL'!CR13*(EXP($G13/100*VAR_CST)-1)/0.01,'Sensis Vectors ALL'!CR13*($G13*VAR_CST)/0.01))</f>
        <v>0</v>
      </c>
      <c r="CS13" s="80">
        <f>IF($E13="FX",$H13*'Sensis Vectors ALL'!CS13*(EXP($G13/100*VAR_CST)-1)/($H13*0.01),IF($E13&lt;&gt;"SPD",$H13*'Sensis Vectors ALL'!CS13*(EXP($G13/100*VAR_CST)-1)/0.01,'Sensis Vectors ALL'!CS13*($G13*VAR_CST)/0.01))</f>
        <v>0</v>
      </c>
      <c r="CT13" s="80">
        <f>IF($E13="FX",$H13*'Sensis Vectors ALL'!CT13*(EXP($G13/100*VAR_CST)-1)/($H13*0.01),IF($E13&lt;&gt;"SPD",$H13*'Sensis Vectors ALL'!CT13*(EXP($G13/100*VAR_CST)-1)/0.01,'Sensis Vectors ALL'!CT13*($G13*VAR_CST)/0.01))</f>
        <v>0</v>
      </c>
      <c r="CU13" s="80">
        <f>IF($E13="FX",$H13*'Sensis Vectors ALL'!CU13*(EXP($G13/100*VAR_CST)-1)/($H13*0.01),IF($E13&lt;&gt;"SPD",$H13*'Sensis Vectors ALL'!CU13*(EXP($G13/100*VAR_CST)-1)/0.01,'Sensis Vectors ALL'!CU13*($G13*VAR_CST)/0.01))</f>
        <v>0</v>
      </c>
      <c r="CV13" s="80">
        <f>IF($E13="FX",$H13*'Sensis Vectors ALL'!CV13*(EXP($G13/100*VAR_CST)-1)/($H13*0.01),IF($E13&lt;&gt;"SPD",$H13*'Sensis Vectors ALL'!CV13*(EXP($G13/100*VAR_CST)-1)/0.01,'Sensis Vectors ALL'!CV13*($G13*VAR_CST)/0.01))</f>
        <v>0</v>
      </c>
      <c r="CW13" s="80">
        <f>IF($E13="FX",$H13*'Sensis Vectors ALL'!CW13*(EXP($G13/100*VAR_CST)-1)/($H13*0.01),IF($E13&lt;&gt;"SPD",$H13*'Sensis Vectors ALL'!CW13*(EXP($G13/100*VAR_CST)-1)/0.01,'Sensis Vectors ALL'!CW13*($G13*VAR_CST)/0.01))</f>
        <v>0</v>
      </c>
      <c r="CX13" s="80">
        <f>IF($E13="FX",$H13*'Sensis Vectors ALL'!CX13*(EXP($G13/100*VAR_CST)-1)/($H13*0.01),IF($E13&lt;&gt;"SPD",$H13*'Sensis Vectors ALL'!CX13*(EXP($G13/100*VAR_CST)-1)/0.01,'Sensis Vectors ALL'!CX13*($G13*VAR_CST)/0.01))</f>
        <v>0</v>
      </c>
      <c r="CY13" s="80">
        <f>IF($E13="FX",$H13*'Sensis Vectors ALL'!CY13*(EXP($G13/100*VAR_CST)-1)/($H13*0.01),IF($E13&lt;&gt;"SPD",$H13*'Sensis Vectors ALL'!CY13*(EXP($G13/100*VAR_CST)-1)/0.01,'Sensis Vectors ALL'!CY13*($G13*VAR_CST)/0.01))</f>
        <v>0</v>
      </c>
      <c r="CZ13" s="80">
        <f>IF($E13="FX",$H13*'Sensis Vectors ALL'!CZ13*(EXP($G13/100*VAR_CST)-1)/($H13*0.01),IF($E13&lt;&gt;"SPD",$H13*'Sensis Vectors ALL'!CZ13*(EXP($G13/100*VAR_CST)-1)/0.01,'Sensis Vectors ALL'!CZ13*($G13*VAR_CST)/0.01))</f>
        <v>0</v>
      </c>
      <c r="DA13" s="80">
        <f>IF($E13="FX",$H13*'Sensis Vectors ALL'!DA13*(EXP($G13/100*VAR_CST)-1)/($H13*0.01),IF($E13&lt;&gt;"SPD",$H13*'Sensis Vectors ALL'!DA13*(EXP($G13/100*VAR_CST)-1)/0.01,'Sensis Vectors ALL'!DA13*($G13*VAR_CST)/0.01))</f>
        <v>0</v>
      </c>
      <c r="DB13" s="80">
        <f>IF($E13="FX",$H13*'Sensis Vectors ALL'!DB13*(EXP($G13/100*VAR_CST)-1)/($H13*0.01),IF($E13&lt;&gt;"SPD",$H13*'Sensis Vectors ALL'!DB13*(EXP($G13/100*VAR_CST)-1)/0.01,'Sensis Vectors ALL'!DB13*($G13*VAR_CST)/0.01))</f>
        <v>0</v>
      </c>
      <c r="DC13" s="80">
        <f>IF($E13="FX",$H13*'Sensis Vectors ALL'!DC13*(EXP($G13/100*VAR_CST)-1)/($H13*0.01),IF($E13&lt;&gt;"SPD",$H13*'Sensis Vectors ALL'!DC13*(EXP($G13/100*VAR_CST)-1)/0.01,'Sensis Vectors ALL'!DC13*($G13*VAR_CST)/0.01))</f>
        <v>0</v>
      </c>
      <c r="DD13" s="80">
        <f>IF($E13="FX",$H13*'Sensis Vectors ALL'!DD13*(EXP($G13/100*VAR_CST)-1)/($H13*0.01),IF($E13&lt;&gt;"SPD",$H13*'Sensis Vectors ALL'!DD13*(EXP($G13/100*VAR_CST)-1)/0.01,'Sensis Vectors ALL'!DD13*($G13*VAR_CST)/0.01))</f>
        <v>0</v>
      </c>
      <c r="DE13" s="80">
        <f>IF($E13="FX",$H13*'Sensis Vectors ALL'!DE13*(EXP($G13/100*VAR_CST)-1)/($H13*0.01),IF($E13&lt;&gt;"SPD",$H13*'Sensis Vectors ALL'!DE13*(EXP($G13/100*VAR_CST)-1)/0.01,'Sensis Vectors ALL'!DE13*($G13*VAR_CST)/0.01))</f>
        <v>0</v>
      </c>
      <c r="DF13" s="80">
        <f>IF($E13="FX",$H13*'Sensis Vectors ALL'!DF13*(EXP($G13/100*VAR_CST)-1)/($H13*0.01),IF($E13&lt;&gt;"SPD",$H13*'Sensis Vectors ALL'!DF13*(EXP($G13/100*VAR_CST)-1)/0.01,'Sensis Vectors ALL'!DF13*($G13*VAR_CST)/0.01))</f>
        <v>0</v>
      </c>
      <c r="DG13" s="80">
        <f>IF($E13="FX",$H13*'Sensis Vectors ALL'!DG13*(EXP($G13/100*VAR_CST)-1)/($H13*0.01),IF($E13&lt;&gt;"SPD",$H13*'Sensis Vectors ALL'!DG13*(EXP($G13/100*VAR_CST)-1)/0.01,'Sensis Vectors ALL'!DG13*($G13*VAR_CST)/0.01))</f>
        <v>0</v>
      </c>
      <c r="DH13" s="80">
        <f>IF($E13="FX",$H13*'Sensis Vectors ALL'!DH13*(EXP($G13/100*VAR_CST)-1)/($H13*0.01),IF($E13&lt;&gt;"SPD",$H13*'Sensis Vectors ALL'!DH13*(EXP($G13/100*VAR_CST)-1)/0.01,'Sensis Vectors ALL'!DH13*($G13*VAR_CST)/0.01))</f>
        <v>0</v>
      </c>
      <c r="DI13" s="80">
        <f>IF($E13="FX",$H13*'Sensis Vectors ALL'!DI13*(EXP($G13/100*VAR_CST)-1)/($H13*0.01),IF($E13&lt;&gt;"SPD",$H13*'Sensis Vectors ALL'!DI13*(EXP($G13/100*VAR_CST)-1)/0.01,'Sensis Vectors ALL'!DI13*($G13*VAR_CST)/0.01))</f>
        <v>0</v>
      </c>
      <c r="DJ13" s="80">
        <f>IF($E13="FX",$H13*'Sensis Vectors ALL'!DJ13*(EXP($G13/100*VAR_CST)-1)/($H13*0.01),IF($E13&lt;&gt;"SPD",$H13*'Sensis Vectors ALL'!DJ13*(EXP($G13/100*VAR_CST)-1)/0.01,'Sensis Vectors ALL'!DJ13*($G13*VAR_CST)/0.01))</f>
        <v>0</v>
      </c>
      <c r="DK13" s="80">
        <f>IF($E13="FX",$H13*'Sensis Vectors ALL'!DK13*(EXP($G13/100*VAR_CST)-1)/($H13*0.01),IF($E13&lt;&gt;"SPD",$H13*'Sensis Vectors ALL'!DK13*(EXP($G13/100*VAR_CST)-1)/0.01,'Sensis Vectors ALL'!DK13*($G13*VAR_CST)/0.01))</f>
        <v>0</v>
      </c>
      <c r="DL13" s="80">
        <f>IF($E13="FX",$H13*'Sensis Vectors ALL'!DL13*(EXP($G13/100*VAR_CST)-1)/($H13*0.01),IF($E13&lt;&gt;"SPD",$H13*'Sensis Vectors ALL'!DL13*(EXP($G13/100*VAR_CST)-1)/0.01,'Sensis Vectors ALL'!DL13*($G13*VAR_CST)/0.01))</f>
        <v>0</v>
      </c>
      <c r="DM13" s="80">
        <f>IF($E13="FX",$H13*'Sensis Vectors ALL'!DM13*(EXP($G13/100*VAR_CST)-1)/($H13*0.01),IF($E13&lt;&gt;"SPD",$H13*'Sensis Vectors ALL'!DM13*(EXP($G13/100*VAR_CST)-1)/0.01,'Sensis Vectors ALL'!DM13*($G13*VAR_CST)/0.01))</f>
        <v>0</v>
      </c>
      <c r="DN13" s="80">
        <f>IF($E13="FX",$H13*'Sensis Vectors ALL'!DN13*(EXP($G13/100*VAR_CST)-1)/($H13*0.01),IF($E13&lt;&gt;"SPD",$H13*'Sensis Vectors ALL'!DN13*(EXP($G13/100*VAR_CST)-1)/0.01,'Sensis Vectors ALL'!DN13*($G13*VAR_CST)/0.01))</f>
        <v>0</v>
      </c>
      <c r="DO13" s="80">
        <f>IF($E13="FX",$H13*'Sensis Vectors ALL'!DO13*(EXP($G13/100*VAR_CST)-1)/($H13*0.01),IF($E13&lt;&gt;"SPD",$H13*'Sensis Vectors ALL'!DO13*(EXP($G13/100*VAR_CST)-1)/0.01,'Sensis Vectors ALL'!DO13*($G13*VAR_CST)/0.01))</f>
        <v>0</v>
      </c>
      <c r="DP13" s="80">
        <f>IF($E13="FX",$H13*'Sensis Vectors ALL'!DP13*(EXP($G13/100*VAR_CST)-1)/($H13*0.01),IF($E13&lt;&gt;"SPD",$H13*'Sensis Vectors ALL'!DP13*(EXP($G13/100*VAR_CST)-1)/0.01,'Sensis Vectors ALL'!DP13*($G13*VAR_CST)/0.01))</f>
        <v>0</v>
      </c>
      <c r="DQ13" s="80">
        <f>IF($E13="FX",$H13*'Sensis Vectors ALL'!DQ13*(EXP($G13/100*VAR_CST)-1)/($H13*0.01),IF($E13&lt;&gt;"SPD",$H13*'Sensis Vectors ALL'!DQ13*(EXP($G13/100*VAR_CST)-1)/0.01,'Sensis Vectors ALL'!DQ13*($G13*VAR_CST)/0.01))</f>
        <v>0</v>
      </c>
    </row>
    <row r="14" spans="1:121" x14ac:dyDescent="0.2">
      <c r="A14" s="60">
        <v>12</v>
      </c>
      <c r="B14" s="60" t="s">
        <v>18</v>
      </c>
      <c r="C14" s="60" t="s">
        <v>369</v>
      </c>
      <c r="D14" s="60" t="s">
        <v>525</v>
      </c>
      <c r="E14" s="60" t="s">
        <v>531</v>
      </c>
      <c r="F14" s="60" t="s">
        <v>37</v>
      </c>
      <c r="G14" s="60">
        <v>6.8002999999999994E-2</v>
      </c>
      <c r="H14" s="60">
        <v>-7.3179999999999995E-2</v>
      </c>
      <c r="I14" s="80">
        <f>IF($E14="FX",$H14*'Sensis Vectors ALL'!I14*(EXP($G14/100*VAR_CST)-1)/($H14*0.01),IF($E14&lt;&gt;"SPD",$H14*'Sensis Vectors ALL'!I14*(EXP($G14/100*VAR_CST)-1)/0.01,'Sensis Vectors ALL'!I14*($G14*VAR_CST)/0.01))</f>
        <v>-3.721822482633629</v>
      </c>
      <c r="J14" s="80">
        <f>IF($E14="FX",$H14*'Sensis Vectors ALL'!J14*(EXP($G14/100*VAR_CST)-1)/($H14*0.01),IF($E14&lt;&gt;"SPD",$H14*'Sensis Vectors ALL'!J14*(EXP($G14/100*VAR_CST)-1)/0.01,'Sensis Vectors ALL'!J14*($G14*VAR_CST)/0.01))</f>
        <v>-3.721822482633629</v>
      </c>
      <c r="K14" s="80">
        <f>IF($E14="FX",$H14*'Sensis Vectors ALL'!K14*(EXP($G14/100*VAR_CST)-1)/($H14*0.01),IF($E14&lt;&gt;"SPD",$H14*'Sensis Vectors ALL'!K14*(EXP($G14/100*VAR_CST)-1)/0.01,'Sensis Vectors ALL'!K14*($G14*VAR_CST)/0.01))</f>
        <v>-3.721822482633629</v>
      </c>
      <c r="L14" s="80">
        <f>IF($E14="FX",$H14*'Sensis Vectors ALL'!L14*(EXP($G14/100*VAR_CST)-1)/($H14*0.01),IF($E14&lt;&gt;"SPD",$H14*'Sensis Vectors ALL'!L14*(EXP($G14/100*VAR_CST)-1)/0.01,'Sensis Vectors ALL'!L14*($G14*VAR_CST)/0.01))</f>
        <v>-3.721822482633629</v>
      </c>
      <c r="M14" s="80">
        <f>IF($E14="FX",$H14*'Sensis Vectors ALL'!M14*(EXP($G14/100*VAR_CST)-1)/($H14*0.01),IF($E14&lt;&gt;"SPD",$H14*'Sensis Vectors ALL'!M14*(EXP($G14/100*VAR_CST)-1)/0.01,'Sensis Vectors ALL'!M14*($G14*VAR_CST)/0.01))</f>
        <v>-3.721822482633629</v>
      </c>
      <c r="N14" s="80">
        <f>IF($E14="FX",$H14*'Sensis Vectors ALL'!N14*(EXP($G14/100*VAR_CST)-1)/($H14*0.01),IF($E14&lt;&gt;"SPD",$H14*'Sensis Vectors ALL'!N14*(EXP($G14/100*VAR_CST)-1)/0.01,'Sensis Vectors ALL'!N14*($G14*VAR_CST)/0.01))</f>
        <v>-3.721822482633629</v>
      </c>
      <c r="O14" s="80">
        <f>IF($E14="FX",$H14*'Sensis Vectors ALL'!O14*(EXP($G14/100*VAR_CST)-1)/($H14*0.01),IF($E14&lt;&gt;"SPD",$H14*'Sensis Vectors ALL'!O14*(EXP($G14/100*VAR_CST)-1)/0.01,'Sensis Vectors ALL'!O14*($G14*VAR_CST)/0.01))</f>
        <v>0</v>
      </c>
      <c r="P14" s="80">
        <f>IF($E14="FX",$H14*'Sensis Vectors ALL'!P14*(EXP($G14/100*VAR_CST)-1)/($H14*0.01),IF($E14&lt;&gt;"SPD",$H14*'Sensis Vectors ALL'!P14*(EXP($G14/100*VAR_CST)-1)/0.01,'Sensis Vectors ALL'!P14*($G14*VAR_CST)/0.01))</f>
        <v>0</v>
      </c>
      <c r="Q14" s="80">
        <f>IF($E14="FX",$H14*'Sensis Vectors ALL'!Q14*(EXP($G14/100*VAR_CST)-1)/($H14*0.01),IF($E14&lt;&gt;"SPD",$H14*'Sensis Vectors ALL'!Q14*(EXP($G14/100*VAR_CST)-1)/0.01,'Sensis Vectors ALL'!Q14*($G14*VAR_CST)/0.01))</f>
        <v>0</v>
      </c>
      <c r="R14" s="80">
        <f>IF($E14="FX",$H14*'Sensis Vectors ALL'!R14*(EXP($G14/100*VAR_CST)-1)/($H14*0.01),IF($E14&lt;&gt;"SPD",$H14*'Sensis Vectors ALL'!R14*(EXP($G14/100*VAR_CST)-1)/0.01,'Sensis Vectors ALL'!R14*($G14*VAR_CST)/0.01))</f>
        <v>0</v>
      </c>
      <c r="S14" s="80">
        <f>IF($E14="FX",$H14*'Sensis Vectors ALL'!S14*(EXP($G14/100*VAR_CST)-1)/($H14*0.01),IF($E14&lt;&gt;"SPD",$H14*'Sensis Vectors ALL'!S14*(EXP($G14/100*VAR_CST)-1)/0.01,'Sensis Vectors ALL'!S14*($G14*VAR_CST)/0.01))</f>
        <v>-5.6597212165213323E-2</v>
      </c>
      <c r="T14" s="80">
        <f>IF($E14="FX",$H14*'Sensis Vectors ALL'!T14*(EXP($G14/100*VAR_CST)-1)/($H14*0.01),IF($E14&lt;&gt;"SPD",$H14*'Sensis Vectors ALL'!T14*(EXP($G14/100*VAR_CST)-1)/0.01,'Sensis Vectors ALL'!T14*($G14*VAR_CST)/0.01))</f>
        <v>-5.6597212165213323E-2</v>
      </c>
      <c r="U14" s="80">
        <f>IF($E14="FX",$H14*'Sensis Vectors ALL'!U14*(EXP($G14/100*VAR_CST)-1)/($H14*0.01),IF($E14&lt;&gt;"SPD",$H14*'Sensis Vectors ALL'!U14*(EXP($G14/100*VAR_CST)-1)/0.01,'Sensis Vectors ALL'!U14*($G14*VAR_CST)/0.01))</f>
        <v>0</v>
      </c>
      <c r="V14" s="80">
        <f>IF($E14="FX",$H14*'Sensis Vectors ALL'!V14*(EXP($G14/100*VAR_CST)-1)/($H14*0.01),IF($E14&lt;&gt;"SPD",$H14*'Sensis Vectors ALL'!V14*(EXP($G14/100*VAR_CST)-1)/0.01,'Sensis Vectors ALL'!V14*($G14*VAR_CST)/0.01))</f>
        <v>0</v>
      </c>
      <c r="W14" s="80">
        <f>IF($E14="FX",$H14*'Sensis Vectors ALL'!W14*(EXP($G14/100*VAR_CST)-1)/($H14*0.01),IF($E14&lt;&gt;"SPD",$H14*'Sensis Vectors ALL'!W14*(EXP($G14/100*VAR_CST)-1)/0.01,'Sensis Vectors ALL'!W14*($G14*VAR_CST)/0.01))</f>
        <v>0</v>
      </c>
      <c r="X14" s="80">
        <f>IF($E14="FX",$H14*'Sensis Vectors ALL'!X14*(EXP($G14/100*VAR_CST)-1)/($H14*0.01),IF($E14&lt;&gt;"SPD",$H14*'Sensis Vectors ALL'!X14*(EXP($G14/100*VAR_CST)-1)/0.01,'Sensis Vectors ALL'!X14*($G14*VAR_CST)/0.01))</f>
        <v>0</v>
      </c>
      <c r="Y14" s="80">
        <f>IF($E14="FX",$H14*'Sensis Vectors ALL'!Y14*(EXP($G14/100*VAR_CST)-1)/($H14*0.01),IF($E14&lt;&gt;"SPD",$H14*'Sensis Vectors ALL'!Y14*(EXP($G14/100*VAR_CST)-1)/0.01,'Sensis Vectors ALL'!Y14*($G14*VAR_CST)/0.01))</f>
        <v>0</v>
      </c>
      <c r="Z14" s="80">
        <f>IF($E14="FX",$H14*'Sensis Vectors ALL'!Z14*(EXP($G14/100*VAR_CST)-1)/($H14*0.01),IF($E14&lt;&gt;"SPD",$H14*'Sensis Vectors ALL'!Z14*(EXP($G14/100*VAR_CST)-1)/0.01,'Sensis Vectors ALL'!Z14*($G14*VAR_CST)/0.01))</f>
        <v>-3.6652252704684152</v>
      </c>
      <c r="AA14" s="80">
        <f>IF($E14="FX",$H14*'Sensis Vectors ALL'!AA14*(EXP($G14/100*VAR_CST)-1)/($H14*0.01),IF($E14&lt;&gt;"SPD",$H14*'Sensis Vectors ALL'!AA14*(EXP($G14/100*VAR_CST)-1)/0.01,'Sensis Vectors ALL'!AA14*($G14*VAR_CST)/0.01))</f>
        <v>-1.5821051300798727</v>
      </c>
      <c r="AB14" s="80">
        <f>IF($E14="FX",$H14*'Sensis Vectors ALL'!AB14*(EXP($G14/100*VAR_CST)-1)/($H14*0.01),IF($E14&lt;&gt;"SPD",$H14*'Sensis Vectors ALL'!AB14*(EXP($G14/100*VAR_CST)-1)/0.01,'Sensis Vectors ALL'!AB14*($G14*VAR_CST)/0.01))</f>
        <v>-2.0831201403885427</v>
      </c>
      <c r="AC14" s="80">
        <f>IF($E14="FX",$H14*'Sensis Vectors ALL'!AC14*(EXP($G14/100*VAR_CST)-1)/($H14*0.01),IF($E14&lt;&gt;"SPD",$H14*'Sensis Vectors ALL'!AC14*(EXP($G14/100*VAR_CST)-1)/0.01,'Sensis Vectors ALL'!AC14*($G14*VAR_CST)/0.01))</f>
        <v>0</v>
      </c>
      <c r="AD14" s="80">
        <f>IF($E14="FX",$H14*'Sensis Vectors ALL'!AD14*(EXP($G14/100*VAR_CST)-1)/($H14*0.01),IF($E14&lt;&gt;"SPD",$H14*'Sensis Vectors ALL'!AD14*(EXP($G14/100*VAR_CST)-1)/0.01,'Sensis Vectors ALL'!AD14*($G14*VAR_CST)/0.01))</f>
        <v>0</v>
      </c>
      <c r="AE14" s="80">
        <f>IF($E14="FX",$H14*'Sensis Vectors ALL'!AE14*(EXP($G14/100*VAR_CST)-1)/($H14*0.01),IF($E14&lt;&gt;"SPD",$H14*'Sensis Vectors ALL'!AE14*(EXP($G14/100*VAR_CST)-1)/0.01,'Sensis Vectors ALL'!AE14*($G14*VAR_CST)/0.01))</f>
        <v>0</v>
      </c>
      <c r="AF14" s="80">
        <f>IF($E14="FX",$H14*'Sensis Vectors ALL'!AF14*(EXP($G14/100*VAR_CST)-1)/($H14*0.01),IF($E14&lt;&gt;"SPD",$H14*'Sensis Vectors ALL'!AF14*(EXP($G14/100*VAR_CST)-1)/0.01,'Sensis Vectors ALL'!AF14*($G14*VAR_CST)/0.01))</f>
        <v>0</v>
      </c>
      <c r="AG14" s="80">
        <f>IF($E14="FX",$H14*'Sensis Vectors ALL'!AG14*(EXP($G14/100*VAR_CST)-1)/($H14*0.01),IF($E14&lt;&gt;"SPD",$H14*'Sensis Vectors ALL'!AG14*(EXP($G14/100*VAR_CST)-1)/0.01,'Sensis Vectors ALL'!AG14*($G14*VAR_CST)/0.01))</f>
        <v>0</v>
      </c>
      <c r="AH14" s="80">
        <f>IF($E14="FX",$H14*'Sensis Vectors ALL'!AH14*(EXP($G14/100*VAR_CST)-1)/($H14*0.01),IF($E14&lt;&gt;"SPD",$H14*'Sensis Vectors ALL'!AH14*(EXP($G14/100*VAR_CST)-1)/0.01,'Sensis Vectors ALL'!AH14*($G14*VAR_CST)/0.01))</f>
        <v>0</v>
      </c>
      <c r="AI14" s="80">
        <f>IF($E14="FX",$H14*'Sensis Vectors ALL'!AI14*(EXP($G14/100*VAR_CST)-1)/($H14*0.01),IF($E14&lt;&gt;"SPD",$H14*'Sensis Vectors ALL'!AI14*(EXP($G14/100*VAR_CST)-1)/0.01,'Sensis Vectors ALL'!AI14*($G14*VAR_CST)/0.01))</f>
        <v>0</v>
      </c>
      <c r="AJ14" s="80">
        <f>IF($E14="FX",$H14*'Sensis Vectors ALL'!AJ14*(EXP($G14/100*VAR_CST)-1)/($H14*0.01),IF($E14&lt;&gt;"SPD",$H14*'Sensis Vectors ALL'!AJ14*(EXP($G14/100*VAR_CST)-1)/0.01,'Sensis Vectors ALL'!AJ14*($G14*VAR_CST)/0.01))</f>
        <v>0</v>
      </c>
      <c r="AK14" s="80">
        <f>IF($E14="FX",$H14*'Sensis Vectors ALL'!AK14*(EXP($G14/100*VAR_CST)-1)/($H14*0.01),IF($E14&lt;&gt;"SPD",$H14*'Sensis Vectors ALL'!AK14*(EXP($G14/100*VAR_CST)-1)/0.01,'Sensis Vectors ALL'!AK14*($G14*VAR_CST)/0.01))</f>
        <v>0</v>
      </c>
      <c r="AL14" s="80">
        <f>IF($E14="FX",$H14*'Sensis Vectors ALL'!AL14*(EXP($G14/100*VAR_CST)-1)/($H14*0.01),IF($E14&lt;&gt;"SPD",$H14*'Sensis Vectors ALL'!AL14*(EXP($G14/100*VAR_CST)-1)/0.01,'Sensis Vectors ALL'!AL14*($G14*VAR_CST)/0.01))</f>
        <v>0</v>
      </c>
      <c r="AM14" s="80">
        <f>IF($E14="FX",$H14*'Sensis Vectors ALL'!AM14*(EXP($G14/100*VAR_CST)-1)/($H14*0.01),IF($E14&lt;&gt;"SPD",$H14*'Sensis Vectors ALL'!AM14*(EXP($G14/100*VAR_CST)-1)/0.01,'Sensis Vectors ALL'!AM14*($G14*VAR_CST)/0.01))</f>
        <v>0</v>
      </c>
      <c r="AN14" s="80">
        <f>IF($E14="FX",$H14*'Sensis Vectors ALL'!AN14*(EXP($G14/100*VAR_CST)-1)/($H14*0.01),IF($E14&lt;&gt;"SPD",$H14*'Sensis Vectors ALL'!AN14*(EXP($G14/100*VAR_CST)-1)/0.01,'Sensis Vectors ALL'!AN14*($G14*VAR_CST)/0.01))</f>
        <v>0</v>
      </c>
      <c r="AO14" s="80">
        <f>IF($E14="FX",$H14*'Sensis Vectors ALL'!AO14*(EXP($G14/100*VAR_CST)-1)/($H14*0.01),IF($E14&lt;&gt;"SPD",$H14*'Sensis Vectors ALL'!AO14*(EXP($G14/100*VAR_CST)-1)/0.01,'Sensis Vectors ALL'!AO14*($G14*VAR_CST)/0.01))</f>
        <v>0</v>
      </c>
      <c r="AP14" s="80">
        <f>IF($E14="FX",$H14*'Sensis Vectors ALL'!AP14*(EXP($G14/100*VAR_CST)-1)/($H14*0.01),IF($E14&lt;&gt;"SPD",$H14*'Sensis Vectors ALL'!AP14*(EXP($G14/100*VAR_CST)-1)/0.01,'Sensis Vectors ALL'!AP14*($G14*VAR_CST)/0.01))</f>
        <v>0</v>
      </c>
      <c r="AQ14" s="80">
        <f>IF($E14="FX",$H14*'Sensis Vectors ALL'!AQ14*(EXP($G14/100*VAR_CST)-1)/($H14*0.01),IF($E14&lt;&gt;"SPD",$H14*'Sensis Vectors ALL'!AQ14*(EXP($G14/100*VAR_CST)-1)/0.01,'Sensis Vectors ALL'!AQ14*($G14*VAR_CST)/0.01))</f>
        <v>0</v>
      </c>
      <c r="AR14" s="80">
        <f>IF($E14="FX",$H14*'Sensis Vectors ALL'!AR14*(EXP($G14/100*VAR_CST)-1)/($H14*0.01),IF($E14&lt;&gt;"SPD",$H14*'Sensis Vectors ALL'!AR14*(EXP($G14/100*VAR_CST)-1)/0.01,'Sensis Vectors ALL'!AR14*($G14*VAR_CST)/0.01))</f>
        <v>0</v>
      </c>
      <c r="AS14" s="80">
        <f>IF($E14="FX",$H14*'Sensis Vectors ALL'!AS14*(EXP($G14/100*VAR_CST)-1)/($H14*0.01),IF($E14&lt;&gt;"SPD",$H14*'Sensis Vectors ALL'!AS14*(EXP($G14/100*VAR_CST)-1)/0.01,'Sensis Vectors ALL'!AS14*($G14*VAR_CST)/0.01))</f>
        <v>0</v>
      </c>
      <c r="AT14" s="80">
        <f>IF($E14="FX",$H14*'Sensis Vectors ALL'!AT14*(EXP($G14/100*VAR_CST)-1)/($H14*0.01),IF($E14&lt;&gt;"SPD",$H14*'Sensis Vectors ALL'!AT14*(EXP($G14/100*VAR_CST)-1)/0.01,'Sensis Vectors ALL'!AT14*($G14*VAR_CST)/0.01))</f>
        <v>0</v>
      </c>
      <c r="AU14" s="80">
        <f>IF($E14="FX",$H14*'Sensis Vectors ALL'!AU14*(EXP($G14/100*VAR_CST)-1)/($H14*0.01),IF($E14&lt;&gt;"SPD",$H14*'Sensis Vectors ALL'!AU14*(EXP($G14/100*VAR_CST)-1)/0.01,'Sensis Vectors ALL'!AU14*($G14*VAR_CST)/0.01))</f>
        <v>0</v>
      </c>
      <c r="AV14" s="80">
        <f>IF($E14="FX",$H14*'Sensis Vectors ALL'!AV14*(EXP($G14/100*VAR_CST)-1)/($H14*0.01),IF($E14&lt;&gt;"SPD",$H14*'Sensis Vectors ALL'!AV14*(EXP($G14/100*VAR_CST)-1)/0.01,'Sensis Vectors ALL'!AV14*($G14*VAR_CST)/0.01))</f>
        <v>0</v>
      </c>
      <c r="AW14" s="80">
        <f>IF($E14="FX",$H14*'Sensis Vectors ALL'!AW14*(EXP($G14/100*VAR_CST)-1)/($H14*0.01),IF($E14&lt;&gt;"SPD",$H14*'Sensis Vectors ALL'!AW14*(EXP($G14/100*VAR_CST)-1)/0.01,'Sensis Vectors ALL'!AW14*($G14*VAR_CST)/0.01))</f>
        <v>0</v>
      </c>
      <c r="AX14" s="80">
        <f>IF($E14="FX",$H14*'Sensis Vectors ALL'!AX14*(EXP($G14/100*VAR_CST)-1)/($H14*0.01),IF($E14&lt;&gt;"SPD",$H14*'Sensis Vectors ALL'!AX14*(EXP($G14/100*VAR_CST)-1)/0.01,'Sensis Vectors ALL'!AX14*($G14*VAR_CST)/0.01))</f>
        <v>0</v>
      </c>
      <c r="AY14" s="80">
        <f>IF($E14="FX",$H14*'Sensis Vectors ALL'!AY14*(EXP($G14/100*VAR_CST)-1)/($H14*0.01),IF($E14&lt;&gt;"SPD",$H14*'Sensis Vectors ALL'!AY14*(EXP($G14/100*VAR_CST)-1)/0.01,'Sensis Vectors ALL'!AY14*($G14*VAR_CST)/0.01))</f>
        <v>0</v>
      </c>
      <c r="AZ14" s="80">
        <f>IF($E14="FX",$H14*'Sensis Vectors ALL'!AZ14*(EXP($G14/100*VAR_CST)-1)/($H14*0.01),IF($E14&lt;&gt;"SPD",$H14*'Sensis Vectors ALL'!AZ14*(EXP($G14/100*VAR_CST)-1)/0.01,'Sensis Vectors ALL'!AZ14*($G14*VAR_CST)/0.01))</f>
        <v>0</v>
      </c>
      <c r="BA14" s="80">
        <f>IF($E14="FX",$H14*'Sensis Vectors ALL'!BA14*(EXP($G14/100*VAR_CST)-1)/($H14*0.01),IF($E14&lt;&gt;"SPD",$H14*'Sensis Vectors ALL'!BA14*(EXP($G14/100*VAR_CST)-1)/0.01,'Sensis Vectors ALL'!BA14*($G14*VAR_CST)/0.01))</f>
        <v>0</v>
      </c>
      <c r="BB14" s="80">
        <f>IF($E14="FX",$H14*'Sensis Vectors ALL'!BB14*(EXP($G14/100*VAR_CST)-1)/($H14*0.01),IF($E14&lt;&gt;"SPD",$H14*'Sensis Vectors ALL'!BB14*(EXP($G14/100*VAR_CST)-1)/0.01,'Sensis Vectors ALL'!BB14*($G14*VAR_CST)/0.01))</f>
        <v>0</v>
      </c>
      <c r="BC14" s="80">
        <f>IF($E14="FX",$H14*'Sensis Vectors ALL'!BC14*(EXP($G14/100*VAR_CST)-1)/($H14*0.01),IF($E14&lt;&gt;"SPD",$H14*'Sensis Vectors ALL'!BC14*(EXP($G14/100*VAR_CST)-1)/0.01,'Sensis Vectors ALL'!BC14*($G14*VAR_CST)/0.01))</f>
        <v>0</v>
      </c>
      <c r="BD14" s="80">
        <f>IF($E14="FX",$H14*'Sensis Vectors ALL'!BD14*(EXP($G14/100*VAR_CST)-1)/($H14*0.01),IF($E14&lt;&gt;"SPD",$H14*'Sensis Vectors ALL'!BD14*(EXP($G14/100*VAR_CST)-1)/0.01,'Sensis Vectors ALL'!BD14*($G14*VAR_CST)/0.01))</f>
        <v>0</v>
      </c>
      <c r="BE14" s="80">
        <f>IF($E14="FX",$H14*'Sensis Vectors ALL'!BE14*(EXP($G14/100*VAR_CST)-1)/($H14*0.01),IF($E14&lt;&gt;"SPD",$H14*'Sensis Vectors ALL'!BE14*(EXP($G14/100*VAR_CST)-1)/0.01,'Sensis Vectors ALL'!BE14*($G14*VAR_CST)/0.01))</f>
        <v>0</v>
      </c>
      <c r="BF14" s="80">
        <f>IF($E14="FX",$H14*'Sensis Vectors ALL'!BF14*(EXP($G14/100*VAR_CST)-1)/($H14*0.01),IF($E14&lt;&gt;"SPD",$H14*'Sensis Vectors ALL'!BF14*(EXP($G14/100*VAR_CST)-1)/0.01,'Sensis Vectors ALL'!BF14*($G14*VAR_CST)/0.01))</f>
        <v>0</v>
      </c>
      <c r="BG14" s="80">
        <f>IF($E14="FX",$H14*'Sensis Vectors ALL'!BG14*(EXP($G14/100*VAR_CST)-1)/($H14*0.01),IF($E14&lt;&gt;"SPD",$H14*'Sensis Vectors ALL'!BG14*(EXP($G14/100*VAR_CST)-1)/0.01,'Sensis Vectors ALL'!BG14*($G14*VAR_CST)/0.01))</f>
        <v>0</v>
      </c>
      <c r="BH14" s="80">
        <f>IF($E14="FX",$H14*'Sensis Vectors ALL'!BH14*(EXP($G14/100*VAR_CST)-1)/($H14*0.01),IF($E14&lt;&gt;"SPD",$H14*'Sensis Vectors ALL'!BH14*(EXP($G14/100*VAR_CST)-1)/0.01,'Sensis Vectors ALL'!BH14*($G14*VAR_CST)/0.01))</f>
        <v>0</v>
      </c>
      <c r="BI14" s="80">
        <f>IF($E14="FX",$H14*'Sensis Vectors ALL'!BI14*(EXP($G14/100*VAR_CST)-1)/($H14*0.01),IF($E14&lt;&gt;"SPD",$H14*'Sensis Vectors ALL'!BI14*(EXP($G14/100*VAR_CST)-1)/0.01,'Sensis Vectors ALL'!BI14*($G14*VAR_CST)/0.01))</f>
        <v>0</v>
      </c>
      <c r="BJ14" s="80">
        <f>IF($E14="FX",$H14*'Sensis Vectors ALL'!BJ14*(EXP($G14/100*VAR_CST)-1)/($H14*0.01),IF($E14&lt;&gt;"SPD",$H14*'Sensis Vectors ALL'!BJ14*(EXP($G14/100*VAR_CST)-1)/0.01,'Sensis Vectors ALL'!BJ14*($G14*VAR_CST)/0.01))</f>
        <v>0</v>
      </c>
      <c r="BK14" s="80">
        <f>IF($E14="FX",$H14*'Sensis Vectors ALL'!BK14*(EXP($G14/100*VAR_CST)-1)/($H14*0.01),IF($E14&lt;&gt;"SPD",$H14*'Sensis Vectors ALL'!BK14*(EXP($G14/100*VAR_CST)-1)/0.01,'Sensis Vectors ALL'!BK14*($G14*VAR_CST)/0.01))</f>
        <v>0</v>
      </c>
      <c r="BL14" s="80">
        <f>IF($E14="FX",$H14*'Sensis Vectors ALL'!BL14*(EXP($G14/100*VAR_CST)-1)/($H14*0.01),IF($E14&lt;&gt;"SPD",$H14*'Sensis Vectors ALL'!BL14*(EXP($G14/100*VAR_CST)-1)/0.01,'Sensis Vectors ALL'!BL14*($G14*VAR_CST)/0.01))</f>
        <v>0</v>
      </c>
      <c r="BM14" s="80">
        <f>IF($E14="FX",$H14*'Sensis Vectors ALL'!BM14*(EXP($G14/100*VAR_CST)-1)/($H14*0.01),IF($E14&lt;&gt;"SPD",$H14*'Sensis Vectors ALL'!BM14*(EXP($G14/100*VAR_CST)-1)/0.01,'Sensis Vectors ALL'!BM14*($G14*VAR_CST)/0.01))</f>
        <v>0</v>
      </c>
      <c r="BN14" s="80">
        <f>IF($E14="FX",$H14*'Sensis Vectors ALL'!BN14*(EXP($G14/100*VAR_CST)-1)/($H14*0.01),IF($E14&lt;&gt;"SPD",$H14*'Sensis Vectors ALL'!BN14*(EXP($G14/100*VAR_CST)-1)/0.01,'Sensis Vectors ALL'!BN14*($G14*VAR_CST)/0.01))</f>
        <v>0</v>
      </c>
      <c r="BO14" s="80">
        <f>IF($E14="FX",$H14*'Sensis Vectors ALL'!BO14*(EXP($G14/100*VAR_CST)-1)/($H14*0.01),IF($E14&lt;&gt;"SPD",$H14*'Sensis Vectors ALL'!BO14*(EXP($G14/100*VAR_CST)-1)/0.01,'Sensis Vectors ALL'!BO14*($G14*VAR_CST)/0.01))</f>
        <v>0</v>
      </c>
      <c r="BP14" s="80">
        <f>IF($E14="FX",$H14*'Sensis Vectors ALL'!BP14*(EXP($G14/100*VAR_CST)-1)/($H14*0.01),IF($E14&lt;&gt;"SPD",$H14*'Sensis Vectors ALL'!BP14*(EXP($G14/100*VAR_CST)-1)/0.01,'Sensis Vectors ALL'!BP14*($G14*VAR_CST)/0.01))</f>
        <v>0</v>
      </c>
      <c r="BQ14" s="80">
        <f>IF($E14="FX",$H14*'Sensis Vectors ALL'!BQ14*(EXP($G14/100*VAR_CST)-1)/($H14*0.01),IF($E14&lt;&gt;"SPD",$H14*'Sensis Vectors ALL'!BQ14*(EXP($G14/100*VAR_CST)-1)/0.01,'Sensis Vectors ALL'!BQ14*($G14*VAR_CST)/0.01))</f>
        <v>0</v>
      </c>
      <c r="BR14" s="80">
        <f>IF($E14="FX",$H14*'Sensis Vectors ALL'!BR14*(EXP($G14/100*VAR_CST)-1)/($H14*0.01),IF($E14&lt;&gt;"SPD",$H14*'Sensis Vectors ALL'!BR14*(EXP($G14/100*VAR_CST)-1)/0.01,'Sensis Vectors ALL'!BR14*($G14*VAR_CST)/0.01))</f>
        <v>0</v>
      </c>
      <c r="BS14" s="80">
        <f>IF($E14="FX",$H14*'Sensis Vectors ALL'!BS14*(EXP($G14/100*VAR_CST)-1)/($H14*0.01),IF($E14&lt;&gt;"SPD",$H14*'Sensis Vectors ALL'!BS14*(EXP($G14/100*VAR_CST)-1)/0.01,'Sensis Vectors ALL'!BS14*($G14*VAR_CST)/0.01))</f>
        <v>0</v>
      </c>
      <c r="BT14" s="80">
        <f>IF($E14="FX",$H14*'Sensis Vectors ALL'!BT14*(EXP($G14/100*VAR_CST)-1)/($H14*0.01),IF($E14&lt;&gt;"SPD",$H14*'Sensis Vectors ALL'!BT14*(EXP($G14/100*VAR_CST)-1)/0.01,'Sensis Vectors ALL'!BT14*($G14*VAR_CST)/0.01))</f>
        <v>0</v>
      </c>
      <c r="BU14" s="80">
        <f>IF($E14="FX",$H14*'Sensis Vectors ALL'!BU14*(EXP($G14/100*VAR_CST)-1)/($H14*0.01),IF($E14&lt;&gt;"SPD",$H14*'Sensis Vectors ALL'!BU14*(EXP($G14/100*VAR_CST)-1)/0.01,'Sensis Vectors ALL'!BU14*($G14*VAR_CST)/0.01))</f>
        <v>0</v>
      </c>
      <c r="BV14" s="80">
        <f>IF($E14="FX",$H14*'Sensis Vectors ALL'!BV14*(EXP($G14/100*VAR_CST)-1)/($H14*0.01),IF($E14&lt;&gt;"SPD",$H14*'Sensis Vectors ALL'!BV14*(EXP($G14/100*VAR_CST)-1)/0.01,'Sensis Vectors ALL'!BV14*($G14*VAR_CST)/0.01))</f>
        <v>0</v>
      </c>
      <c r="BW14" s="80">
        <f>IF($E14="FX",$H14*'Sensis Vectors ALL'!BW14*(EXP($G14/100*VAR_CST)-1)/($H14*0.01),IF($E14&lt;&gt;"SPD",$H14*'Sensis Vectors ALL'!BW14*(EXP($G14/100*VAR_CST)-1)/0.01,'Sensis Vectors ALL'!BW14*($G14*VAR_CST)/0.01))</f>
        <v>0</v>
      </c>
      <c r="BX14" s="80">
        <f>IF($E14="FX",$H14*'Sensis Vectors ALL'!BX14*(EXP($G14/100*VAR_CST)-1)/($H14*0.01),IF($E14&lt;&gt;"SPD",$H14*'Sensis Vectors ALL'!BX14*(EXP($G14/100*VAR_CST)-1)/0.01,'Sensis Vectors ALL'!BX14*($G14*VAR_CST)/0.01))</f>
        <v>0</v>
      </c>
      <c r="BY14" s="80">
        <f>IF($E14="FX",$H14*'Sensis Vectors ALL'!BY14*(EXP($G14/100*VAR_CST)-1)/($H14*0.01),IF($E14&lt;&gt;"SPD",$H14*'Sensis Vectors ALL'!BY14*(EXP($G14/100*VAR_CST)-1)/0.01,'Sensis Vectors ALL'!BY14*($G14*VAR_CST)/0.01))</f>
        <v>0</v>
      </c>
      <c r="BZ14" s="80">
        <f>IF($E14="FX",$H14*'Sensis Vectors ALL'!BZ14*(EXP($G14/100*VAR_CST)-1)/($H14*0.01),IF($E14&lt;&gt;"SPD",$H14*'Sensis Vectors ALL'!BZ14*(EXP($G14/100*VAR_CST)-1)/0.01,'Sensis Vectors ALL'!BZ14*($G14*VAR_CST)/0.01))</f>
        <v>0</v>
      </c>
      <c r="CA14" s="80">
        <f>IF($E14="FX",$H14*'Sensis Vectors ALL'!CA14*(EXP($G14/100*VAR_CST)-1)/($H14*0.01),IF($E14&lt;&gt;"SPD",$H14*'Sensis Vectors ALL'!CA14*(EXP($G14/100*VAR_CST)-1)/0.01,'Sensis Vectors ALL'!CA14*($G14*VAR_CST)/0.01))</f>
        <v>0</v>
      </c>
      <c r="CB14" s="80">
        <f>IF($E14="FX",$H14*'Sensis Vectors ALL'!CB14*(EXP($G14/100*VAR_CST)-1)/($H14*0.01),IF($E14&lt;&gt;"SPD",$H14*'Sensis Vectors ALL'!CB14*(EXP($G14/100*VAR_CST)-1)/0.01,'Sensis Vectors ALL'!CB14*($G14*VAR_CST)/0.01))</f>
        <v>0</v>
      </c>
      <c r="CC14" s="80">
        <f>IF($E14="FX",$H14*'Sensis Vectors ALL'!CC14*(EXP($G14/100*VAR_CST)-1)/($H14*0.01),IF($E14&lt;&gt;"SPD",$H14*'Sensis Vectors ALL'!CC14*(EXP($G14/100*VAR_CST)-1)/0.01,'Sensis Vectors ALL'!CC14*($G14*VAR_CST)/0.01))</f>
        <v>0</v>
      </c>
      <c r="CD14" s="80">
        <f>IF($E14="FX",$H14*'Sensis Vectors ALL'!CD14*(EXP($G14/100*VAR_CST)-1)/($H14*0.01),IF($E14&lt;&gt;"SPD",$H14*'Sensis Vectors ALL'!CD14*(EXP($G14/100*VAR_CST)-1)/0.01,'Sensis Vectors ALL'!CD14*($G14*VAR_CST)/0.01))</f>
        <v>0</v>
      </c>
      <c r="CE14" s="80">
        <f>IF($E14="FX",$H14*'Sensis Vectors ALL'!CE14*(EXP($G14/100*VAR_CST)-1)/($H14*0.01),IF($E14&lt;&gt;"SPD",$H14*'Sensis Vectors ALL'!CE14*(EXP($G14/100*VAR_CST)-1)/0.01,'Sensis Vectors ALL'!CE14*($G14*VAR_CST)/0.01))</f>
        <v>0</v>
      </c>
      <c r="CF14" s="80">
        <f>IF($E14="FX",$H14*'Sensis Vectors ALL'!CF14*(EXP($G14/100*VAR_CST)-1)/($H14*0.01),IF($E14&lt;&gt;"SPD",$H14*'Sensis Vectors ALL'!CF14*(EXP($G14/100*VAR_CST)-1)/0.01,'Sensis Vectors ALL'!CF14*($G14*VAR_CST)/0.01))</f>
        <v>0</v>
      </c>
      <c r="CG14" s="80">
        <f>IF($E14="FX",$H14*'Sensis Vectors ALL'!CG14*(EXP($G14/100*VAR_CST)-1)/($H14*0.01),IF($E14&lt;&gt;"SPD",$H14*'Sensis Vectors ALL'!CG14*(EXP($G14/100*VAR_CST)-1)/0.01,'Sensis Vectors ALL'!CG14*($G14*VAR_CST)/0.01))</f>
        <v>0</v>
      </c>
      <c r="CH14" s="80">
        <f>IF($E14="FX",$H14*'Sensis Vectors ALL'!CH14*(EXP($G14/100*VAR_CST)-1)/($H14*0.01),IF($E14&lt;&gt;"SPD",$H14*'Sensis Vectors ALL'!CH14*(EXP($G14/100*VAR_CST)-1)/0.01,'Sensis Vectors ALL'!CH14*($G14*VAR_CST)/0.01))</f>
        <v>0</v>
      </c>
      <c r="CI14" s="80">
        <f>IF($E14="FX",$H14*'Sensis Vectors ALL'!CI14*(EXP($G14/100*VAR_CST)-1)/($H14*0.01),IF($E14&lt;&gt;"SPD",$H14*'Sensis Vectors ALL'!CI14*(EXP($G14/100*VAR_CST)-1)/0.01,'Sensis Vectors ALL'!CI14*($G14*VAR_CST)/0.01))</f>
        <v>0</v>
      </c>
      <c r="CJ14" s="80">
        <f>IF($E14="FX",$H14*'Sensis Vectors ALL'!CJ14*(EXP($G14/100*VAR_CST)-1)/($H14*0.01),IF($E14&lt;&gt;"SPD",$H14*'Sensis Vectors ALL'!CJ14*(EXP($G14/100*VAR_CST)-1)/0.01,'Sensis Vectors ALL'!CJ14*($G14*VAR_CST)/0.01))</f>
        <v>0</v>
      </c>
      <c r="CK14" s="80">
        <f>IF($E14="FX",$H14*'Sensis Vectors ALL'!CK14*(EXP($G14/100*VAR_CST)-1)/($H14*0.01),IF($E14&lt;&gt;"SPD",$H14*'Sensis Vectors ALL'!CK14*(EXP($G14/100*VAR_CST)-1)/0.01,'Sensis Vectors ALL'!CK14*($G14*VAR_CST)/0.01))</f>
        <v>0</v>
      </c>
      <c r="CL14" s="80">
        <f>IF($E14="FX",$H14*'Sensis Vectors ALL'!CL14*(EXP($G14/100*VAR_CST)-1)/($H14*0.01),IF($E14&lt;&gt;"SPD",$H14*'Sensis Vectors ALL'!CL14*(EXP($G14/100*VAR_CST)-1)/0.01,'Sensis Vectors ALL'!CL14*($G14*VAR_CST)/0.01))</f>
        <v>0</v>
      </c>
      <c r="CM14" s="80">
        <f>IF($E14="FX",$H14*'Sensis Vectors ALL'!CM14*(EXP($G14/100*VAR_CST)-1)/($H14*0.01),IF($E14&lt;&gt;"SPD",$H14*'Sensis Vectors ALL'!CM14*(EXP($G14/100*VAR_CST)-1)/0.01,'Sensis Vectors ALL'!CM14*($G14*VAR_CST)/0.01))</f>
        <v>0</v>
      </c>
      <c r="CN14" s="80">
        <f>IF($E14="FX",$H14*'Sensis Vectors ALL'!CN14*(EXP($G14/100*VAR_CST)-1)/($H14*0.01),IF($E14&lt;&gt;"SPD",$H14*'Sensis Vectors ALL'!CN14*(EXP($G14/100*VAR_CST)-1)/0.01,'Sensis Vectors ALL'!CN14*($G14*VAR_CST)/0.01))</f>
        <v>0</v>
      </c>
      <c r="CO14" s="80">
        <f>IF($E14="FX",$H14*'Sensis Vectors ALL'!CO14*(EXP($G14/100*VAR_CST)-1)/($H14*0.01),IF($E14&lt;&gt;"SPD",$H14*'Sensis Vectors ALL'!CO14*(EXP($G14/100*VAR_CST)-1)/0.01,'Sensis Vectors ALL'!CO14*($G14*VAR_CST)/0.01))</f>
        <v>0</v>
      </c>
      <c r="CP14" s="80">
        <f>IF($E14="FX",$H14*'Sensis Vectors ALL'!CP14*(EXP($G14/100*VAR_CST)-1)/($H14*0.01),IF($E14&lt;&gt;"SPD",$H14*'Sensis Vectors ALL'!CP14*(EXP($G14/100*VAR_CST)-1)/0.01,'Sensis Vectors ALL'!CP14*($G14*VAR_CST)/0.01))</f>
        <v>0</v>
      </c>
      <c r="CQ14" s="80">
        <f>IF($E14="FX",$H14*'Sensis Vectors ALL'!CQ14*(EXP($G14/100*VAR_CST)-1)/($H14*0.01),IF($E14&lt;&gt;"SPD",$H14*'Sensis Vectors ALL'!CQ14*(EXP($G14/100*VAR_CST)-1)/0.01,'Sensis Vectors ALL'!CQ14*($G14*VAR_CST)/0.01))</f>
        <v>0</v>
      </c>
      <c r="CR14" s="80">
        <f>IF($E14="FX",$H14*'Sensis Vectors ALL'!CR14*(EXP($G14/100*VAR_CST)-1)/($H14*0.01),IF($E14&lt;&gt;"SPD",$H14*'Sensis Vectors ALL'!CR14*(EXP($G14/100*VAR_CST)-1)/0.01,'Sensis Vectors ALL'!CR14*($G14*VAR_CST)/0.01))</f>
        <v>0</v>
      </c>
      <c r="CS14" s="80">
        <f>IF($E14="FX",$H14*'Sensis Vectors ALL'!CS14*(EXP($G14/100*VAR_CST)-1)/($H14*0.01),IF($E14&lt;&gt;"SPD",$H14*'Sensis Vectors ALL'!CS14*(EXP($G14/100*VAR_CST)-1)/0.01,'Sensis Vectors ALL'!CS14*($G14*VAR_CST)/0.01))</f>
        <v>0</v>
      </c>
      <c r="CT14" s="80">
        <f>IF($E14="FX",$H14*'Sensis Vectors ALL'!CT14*(EXP($G14/100*VAR_CST)-1)/($H14*0.01),IF($E14&lt;&gt;"SPD",$H14*'Sensis Vectors ALL'!CT14*(EXP($G14/100*VAR_CST)-1)/0.01,'Sensis Vectors ALL'!CT14*($G14*VAR_CST)/0.01))</f>
        <v>0</v>
      </c>
      <c r="CU14" s="80">
        <f>IF($E14="FX",$H14*'Sensis Vectors ALL'!CU14*(EXP($G14/100*VAR_CST)-1)/($H14*0.01),IF($E14&lt;&gt;"SPD",$H14*'Sensis Vectors ALL'!CU14*(EXP($G14/100*VAR_CST)-1)/0.01,'Sensis Vectors ALL'!CU14*($G14*VAR_CST)/0.01))</f>
        <v>0</v>
      </c>
      <c r="CV14" s="80">
        <f>IF($E14="FX",$H14*'Sensis Vectors ALL'!CV14*(EXP($G14/100*VAR_CST)-1)/($H14*0.01),IF($E14&lt;&gt;"SPD",$H14*'Sensis Vectors ALL'!CV14*(EXP($G14/100*VAR_CST)-1)/0.01,'Sensis Vectors ALL'!CV14*($G14*VAR_CST)/0.01))</f>
        <v>0</v>
      </c>
      <c r="CW14" s="80">
        <f>IF($E14="FX",$H14*'Sensis Vectors ALL'!CW14*(EXP($G14/100*VAR_CST)-1)/($H14*0.01),IF($E14&lt;&gt;"SPD",$H14*'Sensis Vectors ALL'!CW14*(EXP($G14/100*VAR_CST)-1)/0.01,'Sensis Vectors ALL'!CW14*($G14*VAR_CST)/0.01))</f>
        <v>0</v>
      </c>
      <c r="CX14" s="80">
        <f>IF($E14="FX",$H14*'Sensis Vectors ALL'!CX14*(EXP($G14/100*VAR_CST)-1)/($H14*0.01),IF($E14&lt;&gt;"SPD",$H14*'Sensis Vectors ALL'!CX14*(EXP($G14/100*VAR_CST)-1)/0.01,'Sensis Vectors ALL'!CX14*($G14*VAR_CST)/0.01))</f>
        <v>0</v>
      </c>
      <c r="CY14" s="80">
        <f>IF($E14="FX",$H14*'Sensis Vectors ALL'!CY14*(EXP($G14/100*VAR_CST)-1)/($H14*0.01),IF($E14&lt;&gt;"SPD",$H14*'Sensis Vectors ALL'!CY14*(EXP($G14/100*VAR_CST)-1)/0.01,'Sensis Vectors ALL'!CY14*($G14*VAR_CST)/0.01))</f>
        <v>0</v>
      </c>
      <c r="CZ14" s="80">
        <f>IF($E14="FX",$H14*'Sensis Vectors ALL'!CZ14*(EXP($G14/100*VAR_CST)-1)/($H14*0.01),IF($E14&lt;&gt;"SPD",$H14*'Sensis Vectors ALL'!CZ14*(EXP($G14/100*VAR_CST)-1)/0.01,'Sensis Vectors ALL'!CZ14*($G14*VAR_CST)/0.01))</f>
        <v>0</v>
      </c>
      <c r="DA14" s="80">
        <f>IF($E14="FX",$H14*'Sensis Vectors ALL'!DA14*(EXP($G14/100*VAR_CST)-1)/($H14*0.01),IF($E14&lt;&gt;"SPD",$H14*'Sensis Vectors ALL'!DA14*(EXP($G14/100*VAR_CST)-1)/0.01,'Sensis Vectors ALL'!DA14*($G14*VAR_CST)/0.01))</f>
        <v>0</v>
      </c>
      <c r="DB14" s="80">
        <f>IF($E14="FX",$H14*'Sensis Vectors ALL'!DB14*(EXP($G14/100*VAR_CST)-1)/($H14*0.01),IF($E14&lt;&gt;"SPD",$H14*'Sensis Vectors ALL'!DB14*(EXP($G14/100*VAR_CST)-1)/0.01,'Sensis Vectors ALL'!DB14*($G14*VAR_CST)/0.01))</f>
        <v>0</v>
      </c>
      <c r="DC14" s="80">
        <f>IF($E14="FX",$H14*'Sensis Vectors ALL'!DC14*(EXP($G14/100*VAR_CST)-1)/($H14*0.01),IF($E14&lt;&gt;"SPD",$H14*'Sensis Vectors ALL'!DC14*(EXP($G14/100*VAR_CST)-1)/0.01,'Sensis Vectors ALL'!DC14*($G14*VAR_CST)/0.01))</f>
        <v>0</v>
      </c>
      <c r="DD14" s="80">
        <f>IF($E14="FX",$H14*'Sensis Vectors ALL'!DD14*(EXP($G14/100*VAR_CST)-1)/($H14*0.01),IF($E14&lt;&gt;"SPD",$H14*'Sensis Vectors ALL'!DD14*(EXP($G14/100*VAR_CST)-1)/0.01,'Sensis Vectors ALL'!DD14*($G14*VAR_CST)/0.01))</f>
        <v>0</v>
      </c>
      <c r="DE14" s="80">
        <f>IF($E14="FX",$H14*'Sensis Vectors ALL'!DE14*(EXP($G14/100*VAR_CST)-1)/($H14*0.01),IF($E14&lt;&gt;"SPD",$H14*'Sensis Vectors ALL'!DE14*(EXP($G14/100*VAR_CST)-1)/0.01,'Sensis Vectors ALL'!DE14*($G14*VAR_CST)/0.01))</f>
        <v>0</v>
      </c>
      <c r="DF14" s="80">
        <f>IF($E14="FX",$H14*'Sensis Vectors ALL'!DF14*(EXP($G14/100*VAR_CST)-1)/($H14*0.01),IF($E14&lt;&gt;"SPD",$H14*'Sensis Vectors ALL'!DF14*(EXP($G14/100*VAR_CST)-1)/0.01,'Sensis Vectors ALL'!DF14*($G14*VAR_CST)/0.01))</f>
        <v>0</v>
      </c>
      <c r="DG14" s="80">
        <f>IF($E14="FX",$H14*'Sensis Vectors ALL'!DG14*(EXP($G14/100*VAR_CST)-1)/($H14*0.01),IF($E14&lt;&gt;"SPD",$H14*'Sensis Vectors ALL'!DG14*(EXP($G14/100*VAR_CST)-1)/0.01,'Sensis Vectors ALL'!DG14*($G14*VAR_CST)/0.01))</f>
        <v>0</v>
      </c>
      <c r="DH14" s="80">
        <f>IF($E14="FX",$H14*'Sensis Vectors ALL'!DH14*(EXP($G14/100*VAR_CST)-1)/($H14*0.01),IF($E14&lt;&gt;"SPD",$H14*'Sensis Vectors ALL'!DH14*(EXP($G14/100*VAR_CST)-1)/0.01,'Sensis Vectors ALL'!DH14*($G14*VAR_CST)/0.01))</f>
        <v>0</v>
      </c>
      <c r="DI14" s="80">
        <f>IF($E14="FX",$H14*'Sensis Vectors ALL'!DI14*(EXP($G14/100*VAR_CST)-1)/($H14*0.01),IF($E14&lt;&gt;"SPD",$H14*'Sensis Vectors ALL'!DI14*(EXP($G14/100*VAR_CST)-1)/0.01,'Sensis Vectors ALL'!DI14*($G14*VAR_CST)/0.01))</f>
        <v>0</v>
      </c>
      <c r="DJ14" s="80">
        <f>IF($E14="FX",$H14*'Sensis Vectors ALL'!DJ14*(EXP($G14/100*VAR_CST)-1)/($H14*0.01),IF($E14&lt;&gt;"SPD",$H14*'Sensis Vectors ALL'!DJ14*(EXP($G14/100*VAR_CST)-1)/0.01,'Sensis Vectors ALL'!DJ14*($G14*VAR_CST)/0.01))</f>
        <v>0</v>
      </c>
      <c r="DK14" s="80">
        <f>IF($E14="FX",$H14*'Sensis Vectors ALL'!DK14*(EXP($G14/100*VAR_CST)-1)/($H14*0.01),IF($E14&lt;&gt;"SPD",$H14*'Sensis Vectors ALL'!DK14*(EXP($G14/100*VAR_CST)-1)/0.01,'Sensis Vectors ALL'!DK14*($G14*VAR_CST)/0.01))</f>
        <v>0</v>
      </c>
      <c r="DL14" s="80">
        <f>IF($E14="FX",$H14*'Sensis Vectors ALL'!DL14*(EXP($G14/100*VAR_CST)-1)/($H14*0.01),IF($E14&lt;&gt;"SPD",$H14*'Sensis Vectors ALL'!DL14*(EXP($G14/100*VAR_CST)-1)/0.01,'Sensis Vectors ALL'!DL14*($G14*VAR_CST)/0.01))</f>
        <v>0</v>
      </c>
      <c r="DM14" s="80">
        <f>IF($E14="FX",$H14*'Sensis Vectors ALL'!DM14*(EXP($G14/100*VAR_CST)-1)/($H14*0.01),IF($E14&lt;&gt;"SPD",$H14*'Sensis Vectors ALL'!DM14*(EXP($G14/100*VAR_CST)-1)/0.01,'Sensis Vectors ALL'!DM14*($G14*VAR_CST)/0.01))</f>
        <v>0</v>
      </c>
      <c r="DN14" s="80">
        <f>IF($E14="FX",$H14*'Sensis Vectors ALL'!DN14*(EXP($G14/100*VAR_CST)-1)/($H14*0.01),IF($E14&lt;&gt;"SPD",$H14*'Sensis Vectors ALL'!DN14*(EXP($G14/100*VAR_CST)-1)/0.01,'Sensis Vectors ALL'!DN14*($G14*VAR_CST)/0.01))</f>
        <v>0</v>
      </c>
      <c r="DO14" s="80">
        <f>IF($E14="FX",$H14*'Sensis Vectors ALL'!DO14*(EXP($G14/100*VAR_CST)-1)/($H14*0.01),IF($E14&lt;&gt;"SPD",$H14*'Sensis Vectors ALL'!DO14*(EXP($G14/100*VAR_CST)-1)/0.01,'Sensis Vectors ALL'!DO14*($G14*VAR_CST)/0.01))</f>
        <v>0</v>
      </c>
      <c r="DP14" s="80">
        <f>IF($E14="FX",$H14*'Sensis Vectors ALL'!DP14*(EXP($G14/100*VAR_CST)-1)/($H14*0.01),IF($E14&lt;&gt;"SPD",$H14*'Sensis Vectors ALL'!DP14*(EXP($G14/100*VAR_CST)-1)/0.01,'Sensis Vectors ALL'!DP14*($G14*VAR_CST)/0.01))</f>
        <v>0</v>
      </c>
      <c r="DQ14" s="80">
        <f>IF($E14="FX",$H14*'Sensis Vectors ALL'!DQ14*(EXP($G14/100*VAR_CST)-1)/($H14*0.01),IF($E14&lt;&gt;"SPD",$H14*'Sensis Vectors ALL'!DQ14*(EXP($G14/100*VAR_CST)-1)/0.01,'Sensis Vectors ALL'!DQ14*($G14*VAR_CST)/0.01))</f>
        <v>0</v>
      </c>
    </row>
    <row r="15" spans="1:121" x14ac:dyDescent="0.2">
      <c r="A15" s="60">
        <v>40</v>
      </c>
      <c r="B15" s="60" t="s">
        <v>18</v>
      </c>
      <c r="C15" s="60" t="s">
        <v>369</v>
      </c>
      <c r="D15" s="60" t="s">
        <v>527</v>
      </c>
      <c r="E15" s="60" t="s">
        <v>25</v>
      </c>
      <c r="F15" s="60" t="s">
        <v>10</v>
      </c>
      <c r="G15" s="60">
        <v>7.5635999999999995E-2</v>
      </c>
      <c r="H15" s="60">
        <v>1.6434230000000001</v>
      </c>
      <c r="I15" s="80">
        <f>IF($E15="FX",$H15*'Sensis Vectors ALL'!I15*(EXP($G15/100*VAR_CST)-1)/($H15*0.01),IF($E15&lt;&gt;"SPD",$H15*'Sensis Vectors ALL'!I15*(EXP($G15/100*VAR_CST)-1)/0.01,'Sensis Vectors ALL'!I15*($G15*VAR_CST)/0.01))</f>
        <v>-67.966804707088357</v>
      </c>
      <c r="J15" s="80">
        <f>IF($E15="FX",$H15*'Sensis Vectors ALL'!J15*(EXP($G15/100*VAR_CST)-1)/($H15*0.01),IF($E15&lt;&gt;"SPD",$H15*'Sensis Vectors ALL'!J15*(EXP($G15/100*VAR_CST)-1)/0.01,'Sensis Vectors ALL'!J15*($G15*VAR_CST)/0.01))</f>
        <v>-67.966804707088357</v>
      </c>
      <c r="K15" s="80">
        <f>IF($E15="FX",$H15*'Sensis Vectors ALL'!K15*(EXP($G15/100*VAR_CST)-1)/($H15*0.01),IF($E15&lt;&gt;"SPD",$H15*'Sensis Vectors ALL'!K15*(EXP($G15/100*VAR_CST)-1)/0.01,'Sensis Vectors ALL'!K15*($G15*VAR_CST)/0.01))</f>
        <v>-67.966804707088357</v>
      </c>
      <c r="L15" s="80">
        <f>IF($E15="FX",$H15*'Sensis Vectors ALL'!L15*(EXP($G15/100*VAR_CST)-1)/($H15*0.01),IF($E15&lt;&gt;"SPD",$H15*'Sensis Vectors ALL'!L15*(EXP($G15/100*VAR_CST)-1)/0.01,'Sensis Vectors ALL'!L15*($G15*VAR_CST)/0.01))</f>
        <v>-67.966804707088357</v>
      </c>
      <c r="M15" s="80">
        <f>IF($E15="FX",$H15*'Sensis Vectors ALL'!M15*(EXP($G15/100*VAR_CST)-1)/($H15*0.01),IF($E15&lt;&gt;"SPD",$H15*'Sensis Vectors ALL'!M15*(EXP($G15/100*VAR_CST)-1)/0.01,'Sensis Vectors ALL'!M15*($G15*VAR_CST)/0.01))</f>
        <v>0</v>
      </c>
      <c r="N15" s="80">
        <f>IF($E15="FX",$H15*'Sensis Vectors ALL'!N15*(EXP($G15/100*VAR_CST)-1)/($H15*0.01),IF($E15&lt;&gt;"SPD",$H15*'Sensis Vectors ALL'!N15*(EXP($G15/100*VAR_CST)-1)/0.01,'Sensis Vectors ALL'!N15*($G15*VAR_CST)/0.01))</f>
        <v>0</v>
      </c>
      <c r="O15" s="80">
        <f>IF($E15="FX",$H15*'Sensis Vectors ALL'!O15*(EXP($G15/100*VAR_CST)-1)/($H15*0.01),IF($E15&lt;&gt;"SPD",$H15*'Sensis Vectors ALL'!O15*(EXP($G15/100*VAR_CST)-1)/0.01,'Sensis Vectors ALL'!O15*($G15*VAR_CST)/0.01))</f>
        <v>0</v>
      </c>
      <c r="P15" s="80">
        <f>IF($E15="FX",$H15*'Sensis Vectors ALL'!P15*(EXP($G15/100*VAR_CST)-1)/($H15*0.01),IF($E15&lt;&gt;"SPD",$H15*'Sensis Vectors ALL'!P15*(EXP($G15/100*VAR_CST)-1)/0.01,'Sensis Vectors ALL'!P15*($G15*VAR_CST)/0.01))</f>
        <v>0</v>
      </c>
      <c r="Q15" s="80">
        <f>IF($E15="FX",$H15*'Sensis Vectors ALL'!Q15*(EXP($G15/100*VAR_CST)-1)/($H15*0.01),IF($E15&lt;&gt;"SPD",$H15*'Sensis Vectors ALL'!Q15*(EXP($G15/100*VAR_CST)-1)/0.01,'Sensis Vectors ALL'!Q15*($G15*VAR_CST)/0.01))</f>
        <v>0</v>
      </c>
      <c r="R15" s="80">
        <f>IF($E15="FX",$H15*'Sensis Vectors ALL'!R15*(EXP($G15/100*VAR_CST)-1)/($H15*0.01),IF($E15&lt;&gt;"SPD",$H15*'Sensis Vectors ALL'!R15*(EXP($G15/100*VAR_CST)-1)/0.01,'Sensis Vectors ALL'!R15*($G15*VAR_CST)/0.01))</f>
        <v>0</v>
      </c>
      <c r="S15" s="80">
        <f>IF($E15="FX",$H15*'Sensis Vectors ALL'!S15*(EXP($G15/100*VAR_CST)-1)/($H15*0.01),IF($E15&lt;&gt;"SPD",$H15*'Sensis Vectors ALL'!S15*(EXP($G15/100*VAR_CST)-1)/0.01,'Sensis Vectors ALL'!S15*($G15*VAR_CST)/0.01))</f>
        <v>0</v>
      </c>
      <c r="T15" s="80">
        <f>IF($E15="FX",$H15*'Sensis Vectors ALL'!T15*(EXP($G15/100*VAR_CST)-1)/($H15*0.01),IF($E15&lt;&gt;"SPD",$H15*'Sensis Vectors ALL'!T15*(EXP($G15/100*VAR_CST)-1)/0.01,'Sensis Vectors ALL'!T15*($G15*VAR_CST)/0.01))</f>
        <v>0</v>
      </c>
      <c r="U15" s="80">
        <f>IF($E15="FX",$H15*'Sensis Vectors ALL'!U15*(EXP($G15/100*VAR_CST)-1)/($H15*0.01),IF($E15&lt;&gt;"SPD",$H15*'Sensis Vectors ALL'!U15*(EXP($G15/100*VAR_CST)-1)/0.01,'Sensis Vectors ALL'!U15*($G15*VAR_CST)/0.01))</f>
        <v>0</v>
      </c>
      <c r="V15" s="80">
        <f>IF($E15="FX",$H15*'Sensis Vectors ALL'!V15*(EXP($G15/100*VAR_CST)-1)/($H15*0.01),IF($E15&lt;&gt;"SPD",$H15*'Sensis Vectors ALL'!V15*(EXP($G15/100*VAR_CST)-1)/0.01,'Sensis Vectors ALL'!V15*($G15*VAR_CST)/0.01))</f>
        <v>0</v>
      </c>
      <c r="W15" s="80">
        <f>IF($E15="FX",$H15*'Sensis Vectors ALL'!W15*(EXP($G15/100*VAR_CST)-1)/($H15*0.01),IF($E15&lt;&gt;"SPD",$H15*'Sensis Vectors ALL'!W15*(EXP($G15/100*VAR_CST)-1)/0.01,'Sensis Vectors ALL'!W15*($G15*VAR_CST)/0.01))</f>
        <v>0</v>
      </c>
      <c r="X15" s="80">
        <f>IF($E15="FX",$H15*'Sensis Vectors ALL'!X15*(EXP($G15/100*VAR_CST)-1)/($H15*0.01),IF($E15&lt;&gt;"SPD",$H15*'Sensis Vectors ALL'!X15*(EXP($G15/100*VAR_CST)-1)/0.01,'Sensis Vectors ALL'!X15*($G15*VAR_CST)/0.01))</f>
        <v>0</v>
      </c>
      <c r="Y15" s="80">
        <f>IF($E15="FX",$H15*'Sensis Vectors ALL'!Y15*(EXP($G15/100*VAR_CST)-1)/($H15*0.01),IF($E15&lt;&gt;"SPD",$H15*'Sensis Vectors ALL'!Y15*(EXP($G15/100*VAR_CST)-1)/0.01,'Sensis Vectors ALL'!Y15*($G15*VAR_CST)/0.01))</f>
        <v>0</v>
      </c>
      <c r="Z15" s="80">
        <f>IF($E15="FX",$H15*'Sensis Vectors ALL'!Z15*(EXP($G15/100*VAR_CST)-1)/($H15*0.01),IF($E15&lt;&gt;"SPD",$H15*'Sensis Vectors ALL'!Z15*(EXP($G15/100*VAR_CST)-1)/0.01,'Sensis Vectors ALL'!Z15*($G15*VAR_CST)/0.01))</f>
        <v>0</v>
      </c>
      <c r="AA15" s="80">
        <f>IF($E15="FX",$H15*'Sensis Vectors ALL'!AA15*(EXP($G15/100*VAR_CST)-1)/($H15*0.01),IF($E15&lt;&gt;"SPD",$H15*'Sensis Vectors ALL'!AA15*(EXP($G15/100*VAR_CST)-1)/0.01,'Sensis Vectors ALL'!AA15*($G15*VAR_CST)/0.01))</f>
        <v>0</v>
      </c>
      <c r="AB15" s="80">
        <f>IF($E15="FX",$H15*'Sensis Vectors ALL'!AB15*(EXP($G15/100*VAR_CST)-1)/($H15*0.01),IF($E15&lt;&gt;"SPD",$H15*'Sensis Vectors ALL'!AB15*(EXP($G15/100*VAR_CST)-1)/0.01,'Sensis Vectors ALL'!AB15*($G15*VAR_CST)/0.01))</f>
        <v>0</v>
      </c>
      <c r="AC15" s="80">
        <f>IF($E15="FX",$H15*'Sensis Vectors ALL'!AC15*(EXP($G15/100*VAR_CST)-1)/($H15*0.01),IF($E15&lt;&gt;"SPD",$H15*'Sensis Vectors ALL'!AC15*(EXP($G15/100*VAR_CST)-1)/0.01,'Sensis Vectors ALL'!AC15*($G15*VAR_CST)/0.01))</f>
        <v>0</v>
      </c>
      <c r="AD15" s="80">
        <f>IF($E15="FX",$H15*'Sensis Vectors ALL'!AD15*(EXP($G15/100*VAR_CST)-1)/($H15*0.01),IF($E15&lt;&gt;"SPD",$H15*'Sensis Vectors ALL'!AD15*(EXP($G15/100*VAR_CST)-1)/0.01,'Sensis Vectors ALL'!AD15*($G15*VAR_CST)/0.01))</f>
        <v>0</v>
      </c>
      <c r="AE15" s="80">
        <f>IF($E15="FX",$H15*'Sensis Vectors ALL'!AE15*(EXP($G15/100*VAR_CST)-1)/($H15*0.01),IF($E15&lt;&gt;"SPD",$H15*'Sensis Vectors ALL'!AE15*(EXP($G15/100*VAR_CST)-1)/0.01,'Sensis Vectors ALL'!AE15*($G15*VAR_CST)/0.01))</f>
        <v>0</v>
      </c>
      <c r="AF15" s="80">
        <f>IF($E15="FX",$H15*'Sensis Vectors ALL'!AF15*(EXP($G15/100*VAR_CST)-1)/($H15*0.01),IF($E15&lt;&gt;"SPD",$H15*'Sensis Vectors ALL'!AF15*(EXP($G15/100*VAR_CST)-1)/0.01,'Sensis Vectors ALL'!AF15*($G15*VAR_CST)/0.01))</f>
        <v>0</v>
      </c>
      <c r="AG15" s="80">
        <f>IF($E15="FX",$H15*'Sensis Vectors ALL'!AG15*(EXP($G15/100*VAR_CST)-1)/($H15*0.01),IF($E15&lt;&gt;"SPD",$H15*'Sensis Vectors ALL'!AG15*(EXP($G15/100*VAR_CST)-1)/0.01,'Sensis Vectors ALL'!AG15*($G15*VAR_CST)/0.01))</f>
        <v>0</v>
      </c>
      <c r="AH15" s="80">
        <f>IF($E15="FX",$H15*'Sensis Vectors ALL'!AH15*(EXP($G15/100*VAR_CST)-1)/($H15*0.01),IF($E15&lt;&gt;"SPD",$H15*'Sensis Vectors ALL'!AH15*(EXP($G15/100*VAR_CST)-1)/0.01,'Sensis Vectors ALL'!AH15*($G15*VAR_CST)/0.01))</f>
        <v>0</v>
      </c>
      <c r="AI15" s="80">
        <f>IF($E15="FX",$H15*'Sensis Vectors ALL'!AI15*(EXP($G15/100*VAR_CST)-1)/($H15*0.01),IF($E15&lt;&gt;"SPD",$H15*'Sensis Vectors ALL'!AI15*(EXP($G15/100*VAR_CST)-1)/0.01,'Sensis Vectors ALL'!AI15*($G15*VAR_CST)/0.01))</f>
        <v>0</v>
      </c>
      <c r="AJ15" s="80">
        <f>IF($E15="FX",$H15*'Sensis Vectors ALL'!AJ15*(EXP($G15/100*VAR_CST)-1)/($H15*0.01),IF($E15&lt;&gt;"SPD",$H15*'Sensis Vectors ALL'!AJ15*(EXP($G15/100*VAR_CST)-1)/0.01,'Sensis Vectors ALL'!AJ15*($G15*VAR_CST)/0.01))</f>
        <v>0</v>
      </c>
      <c r="AK15" s="80">
        <f>IF($E15="FX",$H15*'Sensis Vectors ALL'!AK15*(EXP($G15/100*VAR_CST)-1)/($H15*0.01),IF($E15&lt;&gt;"SPD",$H15*'Sensis Vectors ALL'!AK15*(EXP($G15/100*VAR_CST)-1)/0.01,'Sensis Vectors ALL'!AK15*($G15*VAR_CST)/0.01))</f>
        <v>0</v>
      </c>
      <c r="AL15" s="80">
        <f>IF($E15="FX",$H15*'Sensis Vectors ALL'!AL15*(EXP($G15/100*VAR_CST)-1)/($H15*0.01),IF($E15&lt;&gt;"SPD",$H15*'Sensis Vectors ALL'!AL15*(EXP($G15/100*VAR_CST)-1)/0.01,'Sensis Vectors ALL'!AL15*($G15*VAR_CST)/0.01))</f>
        <v>0</v>
      </c>
      <c r="AM15" s="80">
        <f>IF($E15="FX",$H15*'Sensis Vectors ALL'!AM15*(EXP($G15/100*VAR_CST)-1)/($H15*0.01),IF($E15&lt;&gt;"SPD",$H15*'Sensis Vectors ALL'!AM15*(EXP($G15/100*VAR_CST)-1)/0.01,'Sensis Vectors ALL'!AM15*($G15*VAR_CST)/0.01))</f>
        <v>0</v>
      </c>
      <c r="AN15" s="80">
        <f>IF($E15="FX",$H15*'Sensis Vectors ALL'!AN15*(EXP($G15/100*VAR_CST)-1)/($H15*0.01),IF($E15&lt;&gt;"SPD",$H15*'Sensis Vectors ALL'!AN15*(EXP($G15/100*VAR_CST)-1)/0.01,'Sensis Vectors ALL'!AN15*($G15*VAR_CST)/0.01))</f>
        <v>0</v>
      </c>
      <c r="AO15" s="80">
        <f>IF($E15="FX",$H15*'Sensis Vectors ALL'!AO15*(EXP($G15/100*VAR_CST)-1)/($H15*0.01),IF($E15&lt;&gt;"SPD",$H15*'Sensis Vectors ALL'!AO15*(EXP($G15/100*VAR_CST)-1)/0.01,'Sensis Vectors ALL'!AO15*($G15*VAR_CST)/0.01))</f>
        <v>0</v>
      </c>
      <c r="AP15" s="80">
        <f>IF($E15="FX",$H15*'Sensis Vectors ALL'!AP15*(EXP($G15/100*VAR_CST)-1)/($H15*0.01),IF($E15&lt;&gt;"SPD",$H15*'Sensis Vectors ALL'!AP15*(EXP($G15/100*VAR_CST)-1)/0.01,'Sensis Vectors ALL'!AP15*($G15*VAR_CST)/0.01))</f>
        <v>0</v>
      </c>
      <c r="AQ15" s="80">
        <f>IF($E15="FX",$H15*'Sensis Vectors ALL'!AQ15*(EXP($G15/100*VAR_CST)-1)/($H15*0.01),IF($E15&lt;&gt;"SPD",$H15*'Sensis Vectors ALL'!AQ15*(EXP($G15/100*VAR_CST)-1)/0.01,'Sensis Vectors ALL'!AQ15*($G15*VAR_CST)/0.01))</f>
        <v>0</v>
      </c>
      <c r="AR15" s="80">
        <f>IF($E15="FX",$H15*'Sensis Vectors ALL'!AR15*(EXP($G15/100*VAR_CST)-1)/($H15*0.01),IF($E15&lt;&gt;"SPD",$H15*'Sensis Vectors ALL'!AR15*(EXP($G15/100*VAR_CST)-1)/0.01,'Sensis Vectors ALL'!AR15*($G15*VAR_CST)/0.01))</f>
        <v>0</v>
      </c>
      <c r="AS15" s="80">
        <f>IF($E15="FX",$H15*'Sensis Vectors ALL'!AS15*(EXP($G15/100*VAR_CST)-1)/($H15*0.01),IF($E15&lt;&gt;"SPD",$H15*'Sensis Vectors ALL'!AS15*(EXP($G15/100*VAR_CST)-1)/0.01,'Sensis Vectors ALL'!AS15*($G15*VAR_CST)/0.01))</f>
        <v>0</v>
      </c>
      <c r="AT15" s="80">
        <f>IF($E15="FX",$H15*'Sensis Vectors ALL'!AT15*(EXP($G15/100*VAR_CST)-1)/($H15*0.01),IF($E15&lt;&gt;"SPD",$H15*'Sensis Vectors ALL'!AT15*(EXP($G15/100*VAR_CST)-1)/0.01,'Sensis Vectors ALL'!AT15*($G15*VAR_CST)/0.01))</f>
        <v>0</v>
      </c>
      <c r="AU15" s="80">
        <f>IF($E15="FX",$H15*'Sensis Vectors ALL'!AU15*(EXP($G15/100*VAR_CST)-1)/($H15*0.01),IF($E15&lt;&gt;"SPD",$H15*'Sensis Vectors ALL'!AU15*(EXP($G15/100*VAR_CST)-1)/0.01,'Sensis Vectors ALL'!AU15*($G15*VAR_CST)/0.01))</f>
        <v>0</v>
      </c>
      <c r="AV15" s="80">
        <f>IF($E15="FX",$H15*'Sensis Vectors ALL'!AV15*(EXP($G15/100*VAR_CST)-1)/($H15*0.01),IF($E15&lt;&gt;"SPD",$H15*'Sensis Vectors ALL'!AV15*(EXP($G15/100*VAR_CST)-1)/0.01,'Sensis Vectors ALL'!AV15*($G15*VAR_CST)/0.01))</f>
        <v>0</v>
      </c>
      <c r="AW15" s="80">
        <f>IF($E15="FX",$H15*'Sensis Vectors ALL'!AW15*(EXP($G15/100*VAR_CST)-1)/($H15*0.01),IF($E15&lt;&gt;"SPD",$H15*'Sensis Vectors ALL'!AW15*(EXP($G15/100*VAR_CST)-1)/0.01,'Sensis Vectors ALL'!AW15*($G15*VAR_CST)/0.01))</f>
        <v>0</v>
      </c>
      <c r="AX15" s="80">
        <f>IF($E15="FX",$H15*'Sensis Vectors ALL'!AX15*(EXP($G15/100*VAR_CST)-1)/($H15*0.01),IF($E15&lt;&gt;"SPD",$H15*'Sensis Vectors ALL'!AX15*(EXP($G15/100*VAR_CST)-1)/0.01,'Sensis Vectors ALL'!AX15*($G15*VAR_CST)/0.01))</f>
        <v>0</v>
      </c>
      <c r="AY15" s="80">
        <f>IF($E15="FX",$H15*'Sensis Vectors ALL'!AY15*(EXP($G15/100*VAR_CST)-1)/($H15*0.01),IF($E15&lt;&gt;"SPD",$H15*'Sensis Vectors ALL'!AY15*(EXP($G15/100*VAR_CST)-1)/0.01,'Sensis Vectors ALL'!AY15*($G15*VAR_CST)/0.01))</f>
        <v>0</v>
      </c>
      <c r="AZ15" s="80">
        <f>IF($E15="FX",$H15*'Sensis Vectors ALL'!AZ15*(EXP($G15/100*VAR_CST)-1)/($H15*0.01),IF($E15&lt;&gt;"SPD",$H15*'Sensis Vectors ALL'!AZ15*(EXP($G15/100*VAR_CST)-1)/0.01,'Sensis Vectors ALL'!AZ15*($G15*VAR_CST)/0.01))</f>
        <v>0</v>
      </c>
      <c r="BA15" s="80">
        <f>IF($E15="FX",$H15*'Sensis Vectors ALL'!BA15*(EXP($G15/100*VAR_CST)-1)/($H15*0.01),IF($E15&lt;&gt;"SPD",$H15*'Sensis Vectors ALL'!BA15*(EXP($G15/100*VAR_CST)-1)/0.01,'Sensis Vectors ALL'!BA15*($G15*VAR_CST)/0.01))</f>
        <v>0</v>
      </c>
      <c r="BB15" s="80">
        <f>IF($E15="FX",$H15*'Sensis Vectors ALL'!BB15*(EXP($G15/100*VAR_CST)-1)/($H15*0.01),IF($E15&lt;&gt;"SPD",$H15*'Sensis Vectors ALL'!BB15*(EXP($G15/100*VAR_CST)-1)/0.01,'Sensis Vectors ALL'!BB15*($G15*VAR_CST)/0.01))</f>
        <v>0</v>
      </c>
      <c r="BC15" s="80">
        <f>IF($E15="FX",$H15*'Sensis Vectors ALL'!BC15*(EXP($G15/100*VAR_CST)-1)/($H15*0.01),IF($E15&lt;&gt;"SPD",$H15*'Sensis Vectors ALL'!BC15*(EXP($G15/100*VAR_CST)-1)/0.01,'Sensis Vectors ALL'!BC15*($G15*VAR_CST)/0.01))</f>
        <v>0</v>
      </c>
      <c r="BD15" s="80">
        <f>IF($E15="FX",$H15*'Sensis Vectors ALL'!BD15*(EXP($G15/100*VAR_CST)-1)/($H15*0.01),IF($E15&lt;&gt;"SPD",$H15*'Sensis Vectors ALL'!BD15*(EXP($G15/100*VAR_CST)-1)/0.01,'Sensis Vectors ALL'!BD15*($G15*VAR_CST)/0.01))</f>
        <v>-67.966804707088357</v>
      </c>
      <c r="BE15" s="80">
        <f>IF($E15="FX",$H15*'Sensis Vectors ALL'!BE15*(EXP($G15/100*VAR_CST)-1)/($H15*0.01),IF($E15&lt;&gt;"SPD",$H15*'Sensis Vectors ALL'!BE15*(EXP($G15/100*VAR_CST)-1)/0.01,'Sensis Vectors ALL'!BE15*($G15*VAR_CST)/0.01))</f>
        <v>0</v>
      </c>
      <c r="BF15" s="80">
        <f>IF($E15="FX",$H15*'Sensis Vectors ALL'!BF15*(EXP($G15/100*VAR_CST)-1)/($H15*0.01),IF($E15&lt;&gt;"SPD",$H15*'Sensis Vectors ALL'!BF15*(EXP($G15/100*VAR_CST)-1)/0.01,'Sensis Vectors ALL'!BF15*($G15*VAR_CST)/0.01))</f>
        <v>0</v>
      </c>
      <c r="BG15" s="80">
        <f>IF($E15="FX",$H15*'Sensis Vectors ALL'!BG15*(EXP($G15/100*VAR_CST)-1)/($H15*0.01),IF($E15&lt;&gt;"SPD",$H15*'Sensis Vectors ALL'!BG15*(EXP($G15/100*VAR_CST)-1)/0.01,'Sensis Vectors ALL'!BG15*($G15*VAR_CST)/0.01))</f>
        <v>0</v>
      </c>
      <c r="BH15" s="80">
        <f>IF($E15="FX",$H15*'Sensis Vectors ALL'!BH15*(EXP($G15/100*VAR_CST)-1)/($H15*0.01),IF($E15&lt;&gt;"SPD",$H15*'Sensis Vectors ALL'!BH15*(EXP($G15/100*VAR_CST)-1)/0.01,'Sensis Vectors ALL'!BH15*($G15*VAR_CST)/0.01))</f>
        <v>0</v>
      </c>
      <c r="BI15" s="80">
        <f>IF($E15="FX",$H15*'Sensis Vectors ALL'!BI15*(EXP($G15/100*VAR_CST)-1)/($H15*0.01),IF($E15&lt;&gt;"SPD",$H15*'Sensis Vectors ALL'!BI15*(EXP($G15/100*VAR_CST)-1)/0.01,'Sensis Vectors ALL'!BI15*($G15*VAR_CST)/0.01))</f>
        <v>0</v>
      </c>
      <c r="BJ15" s="80">
        <f>IF($E15="FX",$H15*'Sensis Vectors ALL'!BJ15*(EXP($G15/100*VAR_CST)-1)/($H15*0.01),IF($E15&lt;&gt;"SPD",$H15*'Sensis Vectors ALL'!BJ15*(EXP($G15/100*VAR_CST)-1)/0.01,'Sensis Vectors ALL'!BJ15*($G15*VAR_CST)/0.01))</f>
        <v>0</v>
      </c>
      <c r="BK15" s="80">
        <f>IF($E15="FX",$H15*'Sensis Vectors ALL'!BK15*(EXP($G15/100*VAR_CST)-1)/($H15*0.01),IF($E15&lt;&gt;"SPD",$H15*'Sensis Vectors ALL'!BK15*(EXP($G15/100*VAR_CST)-1)/0.01,'Sensis Vectors ALL'!BK15*($G15*VAR_CST)/0.01))</f>
        <v>0</v>
      </c>
      <c r="BL15" s="80">
        <f>IF($E15="FX",$H15*'Sensis Vectors ALL'!BL15*(EXP($G15/100*VAR_CST)-1)/($H15*0.01),IF($E15&lt;&gt;"SPD",$H15*'Sensis Vectors ALL'!BL15*(EXP($G15/100*VAR_CST)-1)/0.01,'Sensis Vectors ALL'!BL15*($G15*VAR_CST)/0.01))</f>
        <v>-67.966804707088357</v>
      </c>
      <c r="BM15" s="80">
        <f>IF($E15="FX",$H15*'Sensis Vectors ALL'!BM15*(EXP($G15/100*VAR_CST)-1)/($H15*0.01),IF($E15&lt;&gt;"SPD",$H15*'Sensis Vectors ALL'!BM15*(EXP($G15/100*VAR_CST)-1)/0.01,'Sensis Vectors ALL'!BM15*($G15*VAR_CST)/0.01))</f>
        <v>0</v>
      </c>
      <c r="BN15" s="80">
        <f>IF($E15="FX",$H15*'Sensis Vectors ALL'!BN15*(EXP($G15/100*VAR_CST)-1)/($H15*0.01),IF($E15&lt;&gt;"SPD",$H15*'Sensis Vectors ALL'!BN15*(EXP($G15/100*VAR_CST)-1)/0.01,'Sensis Vectors ALL'!BN15*($G15*VAR_CST)/0.01))</f>
        <v>0</v>
      </c>
      <c r="BO15" s="80">
        <f>IF($E15="FX",$H15*'Sensis Vectors ALL'!BO15*(EXP($G15/100*VAR_CST)-1)/($H15*0.01),IF($E15&lt;&gt;"SPD",$H15*'Sensis Vectors ALL'!BO15*(EXP($G15/100*VAR_CST)-1)/0.01,'Sensis Vectors ALL'!BO15*($G15*VAR_CST)/0.01))</f>
        <v>0</v>
      </c>
      <c r="BP15" s="80">
        <f>IF($E15="FX",$H15*'Sensis Vectors ALL'!BP15*(EXP($G15/100*VAR_CST)-1)/($H15*0.01),IF($E15&lt;&gt;"SPD",$H15*'Sensis Vectors ALL'!BP15*(EXP($G15/100*VAR_CST)-1)/0.01,'Sensis Vectors ALL'!BP15*($G15*VAR_CST)/0.01))</f>
        <v>0</v>
      </c>
      <c r="BQ15" s="80">
        <f>IF($E15="FX",$H15*'Sensis Vectors ALL'!BQ15*(EXP($G15/100*VAR_CST)-1)/($H15*0.01),IF($E15&lt;&gt;"SPD",$H15*'Sensis Vectors ALL'!BQ15*(EXP($G15/100*VAR_CST)-1)/0.01,'Sensis Vectors ALL'!BQ15*($G15*VAR_CST)/0.01))</f>
        <v>0</v>
      </c>
      <c r="BR15" s="80">
        <f>IF($E15="FX",$H15*'Sensis Vectors ALL'!BR15*(EXP($G15/100*VAR_CST)-1)/($H15*0.01),IF($E15&lt;&gt;"SPD",$H15*'Sensis Vectors ALL'!BR15*(EXP($G15/100*VAR_CST)-1)/0.01,'Sensis Vectors ALL'!BR15*($G15*VAR_CST)/0.01))</f>
        <v>0</v>
      </c>
      <c r="BS15" s="80">
        <f>IF($E15="FX",$H15*'Sensis Vectors ALL'!BS15*(EXP($G15/100*VAR_CST)-1)/($H15*0.01),IF($E15&lt;&gt;"SPD",$H15*'Sensis Vectors ALL'!BS15*(EXP($G15/100*VAR_CST)-1)/0.01,'Sensis Vectors ALL'!BS15*($G15*VAR_CST)/0.01))</f>
        <v>0</v>
      </c>
      <c r="BT15" s="80">
        <f>IF($E15="FX",$H15*'Sensis Vectors ALL'!BT15*(EXP($G15/100*VAR_CST)-1)/($H15*0.01),IF($E15&lt;&gt;"SPD",$H15*'Sensis Vectors ALL'!BT15*(EXP($G15/100*VAR_CST)-1)/0.01,'Sensis Vectors ALL'!BT15*($G15*VAR_CST)/0.01))</f>
        <v>0</v>
      </c>
      <c r="BU15" s="80">
        <f>IF($E15="FX",$H15*'Sensis Vectors ALL'!BU15*(EXP($G15/100*VAR_CST)-1)/($H15*0.01),IF($E15&lt;&gt;"SPD",$H15*'Sensis Vectors ALL'!BU15*(EXP($G15/100*VAR_CST)-1)/0.01,'Sensis Vectors ALL'!BU15*($G15*VAR_CST)/0.01))</f>
        <v>0</v>
      </c>
      <c r="BV15" s="80">
        <f>IF($E15="FX",$H15*'Sensis Vectors ALL'!BV15*(EXP($G15/100*VAR_CST)-1)/($H15*0.01),IF($E15&lt;&gt;"SPD",$H15*'Sensis Vectors ALL'!BV15*(EXP($G15/100*VAR_CST)-1)/0.01,'Sensis Vectors ALL'!BV15*($G15*VAR_CST)/0.01))</f>
        <v>0</v>
      </c>
      <c r="BW15" s="80">
        <f>IF($E15="FX",$H15*'Sensis Vectors ALL'!BW15*(EXP($G15/100*VAR_CST)-1)/($H15*0.01),IF($E15&lt;&gt;"SPD",$H15*'Sensis Vectors ALL'!BW15*(EXP($G15/100*VAR_CST)-1)/0.01,'Sensis Vectors ALL'!BW15*($G15*VAR_CST)/0.01))</f>
        <v>0</v>
      </c>
      <c r="BX15" s="80">
        <f>IF($E15="FX",$H15*'Sensis Vectors ALL'!BX15*(EXP($G15/100*VAR_CST)-1)/($H15*0.01),IF($E15&lt;&gt;"SPD",$H15*'Sensis Vectors ALL'!BX15*(EXP($G15/100*VAR_CST)-1)/0.01,'Sensis Vectors ALL'!BX15*($G15*VAR_CST)/0.01))</f>
        <v>0</v>
      </c>
      <c r="BY15" s="80">
        <f>IF($E15="FX",$H15*'Sensis Vectors ALL'!BY15*(EXP($G15/100*VAR_CST)-1)/($H15*0.01),IF($E15&lt;&gt;"SPD",$H15*'Sensis Vectors ALL'!BY15*(EXP($G15/100*VAR_CST)-1)/0.01,'Sensis Vectors ALL'!BY15*($G15*VAR_CST)/0.01))</f>
        <v>0</v>
      </c>
      <c r="BZ15" s="80">
        <f>IF($E15="FX",$H15*'Sensis Vectors ALL'!BZ15*(EXP($G15/100*VAR_CST)-1)/($H15*0.01),IF($E15&lt;&gt;"SPD",$H15*'Sensis Vectors ALL'!BZ15*(EXP($G15/100*VAR_CST)-1)/0.01,'Sensis Vectors ALL'!BZ15*($G15*VAR_CST)/0.01))</f>
        <v>0</v>
      </c>
      <c r="CA15" s="80">
        <f>IF($E15="FX",$H15*'Sensis Vectors ALL'!CA15*(EXP($G15/100*VAR_CST)-1)/($H15*0.01),IF($E15&lt;&gt;"SPD",$H15*'Sensis Vectors ALL'!CA15*(EXP($G15/100*VAR_CST)-1)/0.01,'Sensis Vectors ALL'!CA15*($G15*VAR_CST)/0.01))</f>
        <v>0</v>
      </c>
      <c r="CB15" s="80">
        <f>IF($E15="FX",$H15*'Sensis Vectors ALL'!CB15*(EXP($G15/100*VAR_CST)-1)/($H15*0.01),IF($E15&lt;&gt;"SPD",$H15*'Sensis Vectors ALL'!CB15*(EXP($G15/100*VAR_CST)-1)/0.01,'Sensis Vectors ALL'!CB15*($G15*VAR_CST)/0.01))</f>
        <v>0</v>
      </c>
      <c r="CC15" s="80">
        <f>IF($E15="FX",$H15*'Sensis Vectors ALL'!CC15*(EXP($G15/100*VAR_CST)-1)/($H15*0.01),IF($E15&lt;&gt;"SPD",$H15*'Sensis Vectors ALL'!CC15*(EXP($G15/100*VAR_CST)-1)/0.01,'Sensis Vectors ALL'!CC15*($G15*VAR_CST)/0.01))</f>
        <v>0</v>
      </c>
      <c r="CD15" s="80">
        <f>IF($E15="FX",$H15*'Sensis Vectors ALL'!CD15*(EXP($G15/100*VAR_CST)-1)/($H15*0.01),IF($E15&lt;&gt;"SPD",$H15*'Sensis Vectors ALL'!CD15*(EXP($G15/100*VAR_CST)-1)/0.01,'Sensis Vectors ALL'!CD15*($G15*VAR_CST)/0.01))</f>
        <v>0</v>
      </c>
      <c r="CE15" s="80">
        <f>IF($E15="FX",$H15*'Sensis Vectors ALL'!CE15*(EXP($G15/100*VAR_CST)-1)/($H15*0.01),IF($E15&lt;&gt;"SPD",$H15*'Sensis Vectors ALL'!CE15*(EXP($G15/100*VAR_CST)-1)/0.01,'Sensis Vectors ALL'!CE15*($G15*VAR_CST)/0.01))</f>
        <v>0</v>
      </c>
      <c r="CF15" s="80">
        <f>IF($E15="FX",$H15*'Sensis Vectors ALL'!CF15*(EXP($G15/100*VAR_CST)-1)/($H15*0.01),IF($E15&lt;&gt;"SPD",$H15*'Sensis Vectors ALL'!CF15*(EXP($G15/100*VAR_CST)-1)/0.01,'Sensis Vectors ALL'!CF15*($G15*VAR_CST)/0.01))</f>
        <v>0</v>
      </c>
      <c r="CG15" s="80">
        <f>IF($E15="FX",$H15*'Sensis Vectors ALL'!CG15*(EXP($G15/100*VAR_CST)-1)/($H15*0.01),IF($E15&lt;&gt;"SPD",$H15*'Sensis Vectors ALL'!CG15*(EXP($G15/100*VAR_CST)-1)/0.01,'Sensis Vectors ALL'!CG15*($G15*VAR_CST)/0.01))</f>
        <v>0</v>
      </c>
      <c r="CH15" s="80">
        <f>IF($E15="FX",$H15*'Sensis Vectors ALL'!CH15*(EXP($G15/100*VAR_CST)-1)/($H15*0.01),IF($E15&lt;&gt;"SPD",$H15*'Sensis Vectors ALL'!CH15*(EXP($G15/100*VAR_CST)-1)/0.01,'Sensis Vectors ALL'!CH15*($G15*VAR_CST)/0.01))</f>
        <v>0</v>
      </c>
      <c r="CI15" s="80">
        <f>IF($E15="FX",$H15*'Sensis Vectors ALL'!CI15*(EXP($G15/100*VAR_CST)-1)/($H15*0.01),IF($E15&lt;&gt;"SPD",$H15*'Sensis Vectors ALL'!CI15*(EXP($G15/100*VAR_CST)-1)/0.01,'Sensis Vectors ALL'!CI15*($G15*VAR_CST)/0.01))</f>
        <v>0</v>
      </c>
      <c r="CJ15" s="80">
        <f>IF($E15="FX",$H15*'Sensis Vectors ALL'!CJ15*(EXP($G15/100*VAR_CST)-1)/($H15*0.01),IF($E15&lt;&gt;"SPD",$H15*'Sensis Vectors ALL'!CJ15*(EXP($G15/100*VAR_CST)-1)/0.01,'Sensis Vectors ALL'!CJ15*($G15*VAR_CST)/0.01))</f>
        <v>0</v>
      </c>
      <c r="CK15" s="80">
        <f>IF($E15="FX",$H15*'Sensis Vectors ALL'!CK15*(EXP($G15/100*VAR_CST)-1)/($H15*0.01),IF($E15&lt;&gt;"SPD",$H15*'Sensis Vectors ALL'!CK15*(EXP($G15/100*VAR_CST)-1)/0.01,'Sensis Vectors ALL'!CK15*($G15*VAR_CST)/0.01))</f>
        <v>-67.966804707088357</v>
      </c>
      <c r="CL15" s="80">
        <f>IF($E15="FX",$H15*'Sensis Vectors ALL'!CL15*(EXP($G15/100*VAR_CST)-1)/($H15*0.01),IF($E15&lt;&gt;"SPD",$H15*'Sensis Vectors ALL'!CL15*(EXP($G15/100*VAR_CST)-1)/0.01,'Sensis Vectors ALL'!CL15*($G15*VAR_CST)/0.01))</f>
        <v>-67.966804707088357</v>
      </c>
      <c r="CM15" s="80">
        <f>IF($E15="FX",$H15*'Sensis Vectors ALL'!CM15*(EXP($G15/100*VAR_CST)-1)/($H15*0.01),IF($E15&lt;&gt;"SPD",$H15*'Sensis Vectors ALL'!CM15*(EXP($G15/100*VAR_CST)-1)/0.01,'Sensis Vectors ALL'!CM15*($G15*VAR_CST)/0.01))</f>
        <v>0</v>
      </c>
      <c r="CN15" s="80">
        <f>IF($E15="FX",$H15*'Sensis Vectors ALL'!CN15*(EXP($G15/100*VAR_CST)-1)/($H15*0.01),IF($E15&lt;&gt;"SPD",$H15*'Sensis Vectors ALL'!CN15*(EXP($G15/100*VAR_CST)-1)/0.01,'Sensis Vectors ALL'!CN15*($G15*VAR_CST)/0.01))</f>
        <v>0</v>
      </c>
      <c r="CO15" s="80">
        <f>IF($E15="FX",$H15*'Sensis Vectors ALL'!CO15*(EXP($G15/100*VAR_CST)-1)/($H15*0.01),IF($E15&lt;&gt;"SPD",$H15*'Sensis Vectors ALL'!CO15*(EXP($G15/100*VAR_CST)-1)/0.01,'Sensis Vectors ALL'!CO15*($G15*VAR_CST)/0.01))</f>
        <v>0</v>
      </c>
      <c r="CP15" s="80">
        <f>IF($E15="FX",$H15*'Sensis Vectors ALL'!CP15*(EXP($G15/100*VAR_CST)-1)/($H15*0.01),IF($E15&lt;&gt;"SPD",$H15*'Sensis Vectors ALL'!CP15*(EXP($G15/100*VAR_CST)-1)/0.01,'Sensis Vectors ALL'!CP15*($G15*VAR_CST)/0.01))</f>
        <v>0</v>
      </c>
      <c r="CQ15" s="80">
        <f>IF($E15="FX",$H15*'Sensis Vectors ALL'!CQ15*(EXP($G15/100*VAR_CST)-1)/($H15*0.01),IF($E15&lt;&gt;"SPD",$H15*'Sensis Vectors ALL'!CQ15*(EXP($G15/100*VAR_CST)-1)/0.01,'Sensis Vectors ALL'!CQ15*($G15*VAR_CST)/0.01))</f>
        <v>0</v>
      </c>
      <c r="CR15" s="80">
        <f>IF($E15="FX",$H15*'Sensis Vectors ALL'!CR15*(EXP($G15/100*VAR_CST)-1)/($H15*0.01),IF($E15&lt;&gt;"SPD",$H15*'Sensis Vectors ALL'!CR15*(EXP($G15/100*VAR_CST)-1)/0.01,'Sensis Vectors ALL'!CR15*($G15*VAR_CST)/0.01))</f>
        <v>0</v>
      </c>
      <c r="CS15" s="80">
        <f>IF($E15="FX",$H15*'Sensis Vectors ALL'!CS15*(EXP($G15/100*VAR_CST)-1)/($H15*0.01),IF($E15&lt;&gt;"SPD",$H15*'Sensis Vectors ALL'!CS15*(EXP($G15/100*VAR_CST)-1)/0.01,'Sensis Vectors ALL'!CS15*($G15*VAR_CST)/0.01))</f>
        <v>0</v>
      </c>
      <c r="CT15" s="80">
        <f>IF($E15="FX",$H15*'Sensis Vectors ALL'!CT15*(EXP($G15/100*VAR_CST)-1)/($H15*0.01),IF($E15&lt;&gt;"SPD",$H15*'Sensis Vectors ALL'!CT15*(EXP($G15/100*VAR_CST)-1)/0.01,'Sensis Vectors ALL'!CT15*($G15*VAR_CST)/0.01))</f>
        <v>0</v>
      </c>
      <c r="CU15" s="80">
        <f>IF($E15="FX",$H15*'Sensis Vectors ALL'!CU15*(EXP($G15/100*VAR_CST)-1)/($H15*0.01),IF($E15&lt;&gt;"SPD",$H15*'Sensis Vectors ALL'!CU15*(EXP($G15/100*VAR_CST)-1)/0.01,'Sensis Vectors ALL'!CU15*($G15*VAR_CST)/0.01))</f>
        <v>0</v>
      </c>
      <c r="CV15" s="80">
        <f>IF($E15="FX",$H15*'Sensis Vectors ALL'!CV15*(EXP($G15/100*VAR_CST)-1)/($H15*0.01),IF($E15&lt;&gt;"SPD",$H15*'Sensis Vectors ALL'!CV15*(EXP($G15/100*VAR_CST)-1)/0.01,'Sensis Vectors ALL'!CV15*($G15*VAR_CST)/0.01))</f>
        <v>0</v>
      </c>
      <c r="CW15" s="80">
        <f>IF($E15="FX",$H15*'Sensis Vectors ALL'!CW15*(EXP($G15/100*VAR_CST)-1)/($H15*0.01),IF($E15&lt;&gt;"SPD",$H15*'Sensis Vectors ALL'!CW15*(EXP($G15/100*VAR_CST)-1)/0.01,'Sensis Vectors ALL'!CW15*($G15*VAR_CST)/0.01))</f>
        <v>0</v>
      </c>
      <c r="CX15" s="80">
        <f>IF($E15="FX",$H15*'Sensis Vectors ALL'!CX15*(EXP($G15/100*VAR_CST)-1)/($H15*0.01),IF($E15&lt;&gt;"SPD",$H15*'Sensis Vectors ALL'!CX15*(EXP($G15/100*VAR_CST)-1)/0.01,'Sensis Vectors ALL'!CX15*($G15*VAR_CST)/0.01))</f>
        <v>0</v>
      </c>
      <c r="CY15" s="80">
        <f>IF($E15="FX",$H15*'Sensis Vectors ALL'!CY15*(EXP($G15/100*VAR_CST)-1)/($H15*0.01),IF($E15&lt;&gt;"SPD",$H15*'Sensis Vectors ALL'!CY15*(EXP($G15/100*VAR_CST)-1)/0.01,'Sensis Vectors ALL'!CY15*($G15*VAR_CST)/0.01))</f>
        <v>0</v>
      </c>
      <c r="CZ15" s="80">
        <f>IF($E15="FX",$H15*'Sensis Vectors ALL'!CZ15*(EXP($G15/100*VAR_CST)-1)/($H15*0.01),IF($E15&lt;&gt;"SPD",$H15*'Sensis Vectors ALL'!CZ15*(EXP($G15/100*VAR_CST)-1)/0.01,'Sensis Vectors ALL'!CZ15*($G15*VAR_CST)/0.01))</f>
        <v>0</v>
      </c>
      <c r="DA15" s="80">
        <f>IF($E15="FX",$H15*'Sensis Vectors ALL'!DA15*(EXP($G15/100*VAR_CST)-1)/($H15*0.01),IF($E15&lt;&gt;"SPD",$H15*'Sensis Vectors ALL'!DA15*(EXP($G15/100*VAR_CST)-1)/0.01,'Sensis Vectors ALL'!DA15*($G15*VAR_CST)/0.01))</f>
        <v>0</v>
      </c>
      <c r="DB15" s="80">
        <f>IF($E15="FX",$H15*'Sensis Vectors ALL'!DB15*(EXP($G15/100*VAR_CST)-1)/($H15*0.01),IF($E15&lt;&gt;"SPD",$H15*'Sensis Vectors ALL'!DB15*(EXP($G15/100*VAR_CST)-1)/0.01,'Sensis Vectors ALL'!DB15*($G15*VAR_CST)/0.01))</f>
        <v>0</v>
      </c>
      <c r="DC15" s="80">
        <f>IF($E15="FX",$H15*'Sensis Vectors ALL'!DC15*(EXP($G15/100*VAR_CST)-1)/($H15*0.01),IF($E15&lt;&gt;"SPD",$H15*'Sensis Vectors ALL'!DC15*(EXP($G15/100*VAR_CST)-1)/0.01,'Sensis Vectors ALL'!DC15*($G15*VAR_CST)/0.01))</f>
        <v>0</v>
      </c>
      <c r="DD15" s="80">
        <f>IF($E15="FX",$H15*'Sensis Vectors ALL'!DD15*(EXP($G15/100*VAR_CST)-1)/($H15*0.01),IF($E15&lt;&gt;"SPD",$H15*'Sensis Vectors ALL'!DD15*(EXP($G15/100*VAR_CST)-1)/0.01,'Sensis Vectors ALL'!DD15*($G15*VAR_CST)/0.01))</f>
        <v>0</v>
      </c>
      <c r="DE15" s="80">
        <f>IF($E15="FX",$H15*'Sensis Vectors ALL'!DE15*(EXP($G15/100*VAR_CST)-1)/($H15*0.01),IF($E15&lt;&gt;"SPD",$H15*'Sensis Vectors ALL'!DE15*(EXP($G15/100*VAR_CST)-1)/0.01,'Sensis Vectors ALL'!DE15*($G15*VAR_CST)/0.01))</f>
        <v>0</v>
      </c>
      <c r="DF15" s="80">
        <f>IF($E15="FX",$H15*'Sensis Vectors ALL'!DF15*(EXP($G15/100*VAR_CST)-1)/($H15*0.01),IF($E15&lt;&gt;"SPD",$H15*'Sensis Vectors ALL'!DF15*(EXP($G15/100*VAR_CST)-1)/0.01,'Sensis Vectors ALL'!DF15*($G15*VAR_CST)/0.01))</f>
        <v>0</v>
      </c>
      <c r="DG15" s="80">
        <f>IF($E15="FX",$H15*'Sensis Vectors ALL'!DG15*(EXP($G15/100*VAR_CST)-1)/($H15*0.01),IF($E15&lt;&gt;"SPD",$H15*'Sensis Vectors ALL'!DG15*(EXP($G15/100*VAR_CST)-1)/0.01,'Sensis Vectors ALL'!DG15*($G15*VAR_CST)/0.01))</f>
        <v>0</v>
      </c>
      <c r="DH15" s="80">
        <f>IF($E15="FX",$H15*'Sensis Vectors ALL'!DH15*(EXP($G15/100*VAR_CST)-1)/($H15*0.01),IF($E15&lt;&gt;"SPD",$H15*'Sensis Vectors ALL'!DH15*(EXP($G15/100*VAR_CST)-1)/0.01,'Sensis Vectors ALL'!DH15*($G15*VAR_CST)/0.01))</f>
        <v>0</v>
      </c>
      <c r="DI15" s="80">
        <f>IF($E15="FX",$H15*'Sensis Vectors ALL'!DI15*(EXP($G15/100*VAR_CST)-1)/($H15*0.01),IF($E15&lt;&gt;"SPD",$H15*'Sensis Vectors ALL'!DI15*(EXP($G15/100*VAR_CST)-1)/0.01,'Sensis Vectors ALL'!DI15*($G15*VAR_CST)/0.01))</f>
        <v>0</v>
      </c>
      <c r="DJ15" s="80">
        <f>IF($E15="FX",$H15*'Sensis Vectors ALL'!DJ15*(EXP($G15/100*VAR_CST)-1)/($H15*0.01),IF($E15&lt;&gt;"SPD",$H15*'Sensis Vectors ALL'!DJ15*(EXP($G15/100*VAR_CST)-1)/0.01,'Sensis Vectors ALL'!DJ15*($G15*VAR_CST)/0.01))</f>
        <v>0</v>
      </c>
      <c r="DK15" s="80">
        <f>IF($E15="FX",$H15*'Sensis Vectors ALL'!DK15*(EXP($G15/100*VAR_CST)-1)/($H15*0.01),IF($E15&lt;&gt;"SPD",$H15*'Sensis Vectors ALL'!DK15*(EXP($G15/100*VAR_CST)-1)/0.01,'Sensis Vectors ALL'!DK15*($G15*VAR_CST)/0.01))</f>
        <v>0</v>
      </c>
      <c r="DL15" s="80">
        <f>IF($E15="FX",$H15*'Sensis Vectors ALL'!DL15*(EXP($G15/100*VAR_CST)-1)/($H15*0.01),IF($E15&lt;&gt;"SPD",$H15*'Sensis Vectors ALL'!DL15*(EXP($G15/100*VAR_CST)-1)/0.01,'Sensis Vectors ALL'!DL15*($G15*VAR_CST)/0.01))</f>
        <v>0</v>
      </c>
      <c r="DM15" s="80">
        <f>IF($E15="FX",$H15*'Sensis Vectors ALL'!DM15*(EXP($G15/100*VAR_CST)-1)/($H15*0.01),IF($E15&lt;&gt;"SPD",$H15*'Sensis Vectors ALL'!DM15*(EXP($G15/100*VAR_CST)-1)/0.01,'Sensis Vectors ALL'!DM15*($G15*VAR_CST)/0.01))</f>
        <v>0</v>
      </c>
      <c r="DN15" s="80">
        <f>IF($E15="FX",$H15*'Sensis Vectors ALL'!DN15*(EXP($G15/100*VAR_CST)-1)/($H15*0.01),IF($E15&lt;&gt;"SPD",$H15*'Sensis Vectors ALL'!DN15*(EXP($G15/100*VAR_CST)-1)/0.01,'Sensis Vectors ALL'!DN15*($G15*VAR_CST)/0.01))</f>
        <v>0</v>
      </c>
      <c r="DO15" s="80">
        <f>IF($E15="FX",$H15*'Sensis Vectors ALL'!DO15*(EXP($G15/100*VAR_CST)-1)/($H15*0.01),IF($E15&lt;&gt;"SPD",$H15*'Sensis Vectors ALL'!DO15*(EXP($G15/100*VAR_CST)-1)/0.01,'Sensis Vectors ALL'!DO15*($G15*VAR_CST)/0.01))</f>
        <v>0</v>
      </c>
      <c r="DP15" s="80">
        <f>IF($E15="FX",$H15*'Sensis Vectors ALL'!DP15*(EXP($G15/100*VAR_CST)-1)/($H15*0.01),IF($E15&lt;&gt;"SPD",$H15*'Sensis Vectors ALL'!DP15*(EXP($G15/100*VAR_CST)-1)/0.01,'Sensis Vectors ALL'!DP15*($G15*VAR_CST)/0.01))</f>
        <v>0</v>
      </c>
      <c r="DQ15" s="80">
        <f>IF($E15="FX",$H15*'Sensis Vectors ALL'!DQ15*(EXP($G15/100*VAR_CST)-1)/($H15*0.01),IF($E15&lt;&gt;"SPD",$H15*'Sensis Vectors ALL'!DQ15*(EXP($G15/100*VAR_CST)-1)/0.01,'Sensis Vectors ALL'!DQ15*($G15*VAR_CST)/0.01))</f>
        <v>0</v>
      </c>
    </row>
    <row r="16" spans="1:121" x14ac:dyDescent="0.2">
      <c r="A16" s="60">
        <v>41</v>
      </c>
      <c r="B16" s="60" t="s">
        <v>18</v>
      </c>
      <c r="C16" s="60" t="s">
        <v>369</v>
      </c>
      <c r="D16" s="60" t="s">
        <v>527</v>
      </c>
      <c r="E16" s="60" t="s">
        <v>25</v>
      </c>
      <c r="F16" s="60" t="s">
        <v>11</v>
      </c>
      <c r="G16" s="60">
        <v>6.0235999999999998E-2</v>
      </c>
      <c r="H16" s="60">
        <v>1.723997</v>
      </c>
      <c r="I16" s="80">
        <f>IF($E16="FX",$H16*'Sensis Vectors ALL'!I16*(EXP($G16/100*VAR_CST)-1)/($H16*0.01),IF($E16&lt;&gt;"SPD",$H16*'Sensis Vectors ALL'!I16*(EXP($G16/100*VAR_CST)-1)/0.01,'Sensis Vectors ALL'!I16*($G16*VAR_CST)/0.01))</f>
        <v>-20.247535366018749</v>
      </c>
      <c r="J16" s="80">
        <f>IF($E16="FX",$H16*'Sensis Vectors ALL'!J16*(EXP($G16/100*VAR_CST)-1)/($H16*0.01),IF($E16&lt;&gt;"SPD",$H16*'Sensis Vectors ALL'!J16*(EXP($G16/100*VAR_CST)-1)/0.01,'Sensis Vectors ALL'!J16*($G16*VAR_CST)/0.01))</f>
        <v>-20.247535366018749</v>
      </c>
      <c r="K16" s="80">
        <f>IF($E16="FX",$H16*'Sensis Vectors ALL'!K16*(EXP($G16/100*VAR_CST)-1)/($H16*0.01),IF($E16&lt;&gt;"SPD",$H16*'Sensis Vectors ALL'!K16*(EXP($G16/100*VAR_CST)-1)/0.01,'Sensis Vectors ALL'!K16*($G16*VAR_CST)/0.01))</f>
        <v>-20.247535366018749</v>
      </c>
      <c r="L16" s="80">
        <f>IF($E16="FX",$H16*'Sensis Vectors ALL'!L16*(EXP($G16/100*VAR_CST)-1)/($H16*0.01),IF($E16&lt;&gt;"SPD",$H16*'Sensis Vectors ALL'!L16*(EXP($G16/100*VAR_CST)-1)/0.01,'Sensis Vectors ALL'!L16*($G16*VAR_CST)/0.01))</f>
        <v>-20.247535366018749</v>
      </c>
      <c r="M16" s="80">
        <f>IF($E16="FX",$H16*'Sensis Vectors ALL'!M16*(EXP($G16/100*VAR_CST)-1)/($H16*0.01),IF($E16&lt;&gt;"SPD",$H16*'Sensis Vectors ALL'!M16*(EXP($G16/100*VAR_CST)-1)/0.01,'Sensis Vectors ALL'!M16*($G16*VAR_CST)/0.01))</f>
        <v>0</v>
      </c>
      <c r="N16" s="80">
        <f>IF($E16="FX",$H16*'Sensis Vectors ALL'!N16*(EXP($G16/100*VAR_CST)-1)/($H16*0.01),IF($E16&lt;&gt;"SPD",$H16*'Sensis Vectors ALL'!N16*(EXP($G16/100*VAR_CST)-1)/0.01,'Sensis Vectors ALL'!N16*($G16*VAR_CST)/0.01))</f>
        <v>0</v>
      </c>
      <c r="O16" s="80">
        <f>IF($E16="FX",$H16*'Sensis Vectors ALL'!O16*(EXP($G16/100*VAR_CST)-1)/($H16*0.01),IF($E16&lt;&gt;"SPD",$H16*'Sensis Vectors ALL'!O16*(EXP($G16/100*VAR_CST)-1)/0.01,'Sensis Vectors ALL'!O16*($G16*VAR_CST)/0.01))</f>
        <v>0</v>
      </c>
      <c r="P16" s="80">
        <f>IF($E16="FX",$H16*'Sensis Vectors ALL'!P16*(EXP($G16/100*VAR_CST)-1)/($H16*0.01),IF($E16&lt;&gt;"SPD",$H16*'Sensis Vectors ALL'!P16*(EXP($G16/100*VAR_CST)-1)/0.01,'Sensis Vectors ALL'!P16*($G16*VAR_CST)/0.01))</f>
        <v>0</v>
      </c>
      <c r="Q16" s="80">
        <f>IF($E16="FX",$H16*'Sensis Vectors ALL'!Q16*(EXP($G16/100*VAR_CST)-1)/($H16*0.01),IF($E16&lt;&gt;"SPD",$H16*'Sensis Vectors ALL'!Q16*(EXP($G16/100*VAR_CST)-1)/0.01,'Sensis Vectors ALL'!Q16*($G16*VAR_CST)/0.01))</f>
        <v>0</v>
      </c>
      <c r="R16" s="80">
        <f>IF($E16="FX",$H16*'Sensis Vectors ALL'!R16*(EXP($G16/100*VAR_CST)-1)/($H16*0.01),IF($E16&lt;&gt;"SPD",$H16*'Sensis Vectors ALL'!R16*(EXP($G16/100*VAR_CST)-1)/0.01,'Sensis Vectors ALL'!R16*($G16*VAR_CST)/0.01))</f>
        <v>0</v>
      </c>
      <c r="S16" s="80">
        <f>IF($E16="FX",$H16*'Sensis Vectors ALL'!S16*(EXP($G16/100*VAR_CST)-1)/($H16*0.01),IF($E16&lt;&gt;"SPD",$H16*'Sensis Vectors ALL'!S16*(EXP($G16/100*VAR_CST)-1)/0.01,'Sensis Vectors ALL'!S16*($G16*VAR_CST)/0.01))</f>
        <v>0</v>
      </c>
      <c r="T16" s="80">
        <f>IF($E16="FX",$H16*'Sensis Vectors ALL'!T16*(EXP($G16/100*VAR_CST)-1)/($H16*0.01),IF($E16&lt;&gt;"SPD",$H16*'Sensis Vectors ALL'!T16*(EXP($G16/100*VAR_CST)-1)/0.01,'Sensis Vectors ALL'!T16*($G16*VAR_CST)/0.01))</f>
        <v>0</v>
      </c>
      <c r="U16" s="80">
        <f>IF($E16="FX",$H16*'Sensis Vectors ALL'!U16*(EXP($G16/100*VAR_CST)-1)/($H16*0.01),IF($E16&lt;&gt;"SPD",$H16*'Sensis Vectors ALL'!U16*(EXP($G16/100*VAR_CST)-1)/0.01,'Sensis Vectors ALL'!U16*($G16*VAR_CST)/0.01))</f>
        <v>0</v>
      </c>
      <c r="V16" s="80">
        <f>IF($E16="FX",$H16*'Sensis Vectors ALL'!V16*(EXP($G16/100*VAR_CST)-1)/($H16*0.01),IF($E16&lt;&gt;"SPD",$H16*'Sensis Vectors ALL'!V16*(EXP($G16/100*VAR_CST)-1)/0.01,'Sensis Vectors ALL'!V16*($G16*VAR_CST)/0.01))</f>
        <v>0</v>
      </c>
      <c r="W16" s="80">
        <f>IF($E16="FX",$H16*'Sensis Vectors ALL'!W16*(EXP($G16/100*VAR_CST)-1)/($H16*0.01),IF($E16&lt;&gt;"SPD",$H16*'Sensis Vectors ALL'!W16*(EXP($G16/100*VAR_CST)-1)/0.01,'Sensis Vectors ALL'!W16*($G16*VAR_CST)/0.01))</f>
        <v>0</v>
      </c>
      <c r="X16" s="80">
        <f>IF($E16="FX",$H16*'Sensis Vectors ALL'!X16*(EXP($G16/100*VAR_CST)-1)/($H16*0.01),IF($E16&lt;&gt;"SPD",$H16*'Sensis Vectors ALL'!X16*(EXP($G16/100*VAR_CST)-1)/0.01,'Sensis Vectors ALL'!X16*($G16*VAR_CST)/0.01))</f>
        <v>0</v>
      </c>
      <c r="Y16" s="80">
        <f>IF($E16="FX",$H16*'Sensis Vectors ALL'!Y16*(EXP($G16/100*VAR_CST)-1)/($H16*0.01),IF($E16&lt;&gt;"SPD",$H16*'Sensis Vectors ALL'!Y16*(EXP($G16/100*VAR_CST)-1)/0.01,'Sensis Vectors ALL'!Y16*($G16*VAR_CST)/0.01))</f>
        <v>0</v>
      </c>
      <c r="Z16" s="80">
        <f>IF($E16="FX",$H16*'Sensis Vectors ALL'!Z16*(EXP($G16/100*VAR_CST)-1)/($H16*0.01),IF($E16&lt;&gt;"SPD",$H16*'Sensis Vectors ALL'!Z16*(EXP($G16/100*VAR_CST)-1)/0.01,'Sensis Vectors ALL'!Z16*($G16*VAR_CST)/0.01))</f>
        <v>0</v>
      </c>
      <c r="AA16" s="80">
        <f>IF($E16="FX",$H16*'Sensis Vectors ALL'!AA16*(EXP($G16/100*VAR_CST)-1)/($H16*0.01),IF($E16&lt;&gt;"SPD",$H16*'Sensis Vectors ALL'!AA16*(EXP($G16/100*VAR_CST)-1)/0.01,'Sensis Vectors ALL'!AA16*($G16*VAR_CST)/0.01))</f>
        <v>0</v>
      </c>
      <c r="AB16" s="80">
        <f>IF($E16="FX",$H16*'Sensis Vectors ALL'!AB16*(EXP($G16/100*VAR_CST)-1)/($H16*0.01),IF($E16&lt;&gt;"SPD",$H16*'Sensis Vectors ALL'!AB16*(EXP($G16/100*VAR_CST)-1)/0.01,'Sensis Vectors ALL'!AB16*($G16*VAR_CST)/0.01))</f>
        <v>0</v>
      </c>
      <c r="AC16" s="80">
        <f>IF($E16="FX",$H16*'Sensis Vectors ALL'!AC16*(EXP($G16/100*VAR_CST)-1)/($H16*0.01),IF($E16&lt;&gt;"SPD",$H16*'Sensis Vectors ALL'!AC16*(EXP($G16/100*VAR_CST)-1)/0.01,'Sensis Vectors ALL'!AC16*($G16*VAR_CST)/0.01))</f>
        <v>0</v>
      </c>
      <c r="AD16" s="80">
        <f>IF($E16="FX",$H16*'Sensis Vectors ALL'!AD16*(EXP($G16/100*VAR_CST)-1)/($H16*0.01),IF($E16&lt;&gt;"SPD",$H16*'Sensis Vectors ALL'!AD16*(EXP($G16/100*VAR_CST)-1)/0.01,'Sensis Vectors ALL'!AD16*($G16*VAR_CST)/0.01))</f>
        <v>0</v>
      </c>
      <c r="AE16" s="80">
        <f>IF($E16="FX",$H16*'Sensis Vectors ALL'!AE16*(EXP($G16/100*VAR_CST)-1)/($H16*0.01),IF($E16&lt;&gt;"SPD",$H16*'Sensis Vectors ALL'!AE16*(EXP($G16/100*VAR_CST)-1)/0.01,'Sensis Vectors ALL'!AE16*($G16*VAR_CST)/0.01))</f>
        <v>0</v>
      </c>
      <c r="AF16" s="80">
        <f>IF($E16="FX",$H16*'Sensis Vectors ALL'!AF16*(EXP($G16/100*VAR_CST)-1)/($H16*0.01),IF($E16&lt;&gt;"SPD",$H16*'Sensis Vectors ALL'!AF16*(EXP($G16/100*VAR_CST)-1)/0.01,'Sensis Vectors ALL'!AF16*($G16*VAR_CST)/0.01))</f>
        <v>0</v>
      </c>
      <c r="AG16" s="80">
        <f>IF($E16="FX",$H16*'Sensis Vectors ALL'!AG16*(EXP($G16/100*VAR_CST)-1)/($H16*0.01),IF($E16&lt;&gt;"SPD",$H16*'Sensis Vectors ALL'!AG16*(EXP($G16/100*VAR_CST)-1)/0.01,'Sensis Vectors ALL'!AG16*($G16*VAR_CST)/0.01))</f>
        <v>0</v>
      </c>
      <c r="AH16" s="80">
        <f>IF($E16="FX",$H16*'Sensis Vectors ALL'!AH16*(EXP($G16/100*VAR_CST)-1)/($H16*0.01),IF($E16&lt;&gt;"SPD",$H16*'Sensis Vectors ALL'!AH16*(EXP($G16/100*VAR_CST)-1)/0.01,'Sensis Vectors ALL'!AH16*($G16*VAR_CST)/0.01))</f>
        <v>0</v>
      </c>
      <c r="AI16" s="80">
        <f>IF($E16="FX",$H16*'Sensis Vectors ALL'!AI16*(EXP($G16/100*VAR_CST)-1)/($H16*0.01),IF($E16&lt;&gt;"SPD",$H16*'Sensis Vectors ALL'!AI16*(EXP($G16/100*VAR_CST)-1)/0.01,'Sensis Vectors ALL'!AI16*($G16*VAR_CST)/0.01))</f>
        <v>0</v>
      </c>
      <c r="AJ16" s="80">
        <f>IF($E16="FX",$H16*'Sensis Vectors ALL'!AJ16*(EXP($G16/100*VAR_CST)-1)/($H16*0.01),IF($E16&lt;&gt;"SPD",$H16*'Sensis Vectors ALL'!AJ16*(EXP($G16/100*VAR_CST)-1)/0.01,'Sensis Vectors ALL'!AJ16*($G16*VAR_CST)/0.01))</f>
        <v>0</v>
      </c>
      <c r="AK16" s="80">
        <f>IF($E16="FX",$H16*'Sensis Vectors ALL'!AK16*(EXP($G16/100*VAR_CST)-1)/($H16*0.01),IF($E16&lt;&gt;"SPD",$H16*'Sensis Vectors ALL'!AK16*(EXP($G16/100*VAR_CST)-1)/0.01,'Sensis Vectors ALL'!AK16*($G16*VAR_CST)/0.01))</f>
        <v>0</v>
      </c>
      <c r="AL16" s="80">
        <f>IF($E16="FX",$H16*'Sensis Vectors ALL'!AL16*(EXP($G16/100*VAR_CST)-1)/($H16*0.01),IF($E16&lt;&gt;"SPD",$H16*'Sensis Vectors ALL'!AL16*(EXP($G16/100*VAR_CST)-1)/0.01,'Sensis Vectors ALL'!AL16*($G16*VAR_CST)/0.01))</f>
        <v>0</v>
      </c>
      <c r="AM16" s="80">
        <f>IF($E16="FX",$H16*'Sensis Vectors ALL'!AM16*(EXP($G16/100*VAR_CST)-1)/($H16*0.01),IF($E16&lt;&gt;"SPD",$H16*'Sensis Vectors ALL'!AM16*(EXP($G16/100*VAR_CST)-1)/0.01,'Sensis Vectors ALL'!AM16*($G16*VAR_CST)/0.01))</f>
        <v>0</v>
      </c>
      <c r="AN16" s="80">
        <f>IF($E16="FX",$H16*'Sensis Vectors ALL'!AN16*(EXP($G16/100*VAR_CST)-1)/($H16*0.01),IF($E16&lt;&gt;"SPD",$H16*'Sensis Vectors ALL'!AN16*(EXP($G16/100*VAR_CST)-1)/0.01,'Sensis Vectors ALL'!AN16*($G16*VAR_CST)/0.01))</f>
        <v>0</v>
      </c>
      <c r="AO16" s="80">
        <f>IF($E16="FX",$H16*'Sensis Vectors ALL'!AO16*(EXP($G16/100*VAR_CST)-1)/($H16*0.01),IF($E16&lt;&gt;"SPD",$H16*'Sensis Vectors ALL'!AO16*(EXP($G16/100*VAR_CST)-1)/0.01,'Sensis Vectors ALL'!AO16*($G16*VAR_CST)/0.01))</f>
        <v>0</v>
      </c>
      <c r="AP16" s="80">
        <f>IF($E16="FX",$H16*'Sensis Vectors ALL'!AP16*(EXP($G16/100*VAR_CST)-1)/($H16*0.01),IF($E16&lt;&gt;"SPD",$H16*'Sensis Vectors ALL'!AP16*(EXP($G16/100*VAR_CST)-1)/0.01,'Sensis Vectors ALL'!AP16*($G16*VAR_CST)/0.01))</f>
        <v>0</v>
      </c>
      <c r="AQ16" s="80">
        <f>IF($E16="FX",$H16*'Sensis Vectors ALL'!AQ16*(EXP($G16/100*VAR_CST)-1)/($H16*0.01),IF($E16&lt;&gt;"SPD",$H16*'Sensis Vectors ALL'!AQ16*(EXP($G16/100*VAR_CST)-1)/0.01,'Sensis Vectors ALL'!AQ16*($G16*VAR_CST)/0.01))</f>
        <v>0</v>
      </c>
      <c r="AR16" s="80">
        <f>IF($E16="FX",$H16*'Sensis Vectors ALL'!AR16*(EXP($G16/100*VAR_CST)-1)/($H16*0.01),IF($E16&lt;&gt;"SPD",$H16*'Sensis Vectors ALL'!AR16*(EXP($G16/100*VAR_CST)-1)/0.01,'Sensis Vectors ALL'!AR16*($G16*VAR_CST)/0.01))</f>
        <v>0</v>
      </c>
      <c r="AS16" s="80">
        <f>IF($E16="FX",$H16*'Sensis Vectors ALL'!AS16*(EXP($G16/100*VAR_CST)-1)/($H16*0.01),IF($E16&lt;&gt;"SPD",$H16*'Sensis Vectors ALL'!AS16*(EXP($G16/100*VAR_CST)-1)/0.01,'Sensis Vectors ALL'!AS16*($G16*VAR_CST)/0.01))</f>
        <v>0</v>
      </c>
      <c r="AT16" s="80">
        <f>IF($E16="FX",$H16*'Sensis Vectors ALL'!AT16*(EXP($G16/100*VAR_CST)-1)/($H16*0.01),IF($E16&lt;&gt;"SPD",$H16*'Sensis Vectors ALL'!AT16*(EXP($G16/100*VAR_CST)-1)/0.01,'Sensis Vectors ALL'!AT16*($G16*VAR_CST)/0.01))</f>
        <v>0</v>
      </c>
      <c r="AU16" s="80">
        <f>IF($E16="FX",$H16*'Sensis Vectors ALL'!AU16*(EXP($G16/100*VAR_CST)-1)/($H16*0.01),IF($E16&lt;&gt;"SPD",$H16*'Sensis Vectors ALL'!AU16*(EXP($G16/100*VAR_CST)-1)/0.01,'Sensis Vectors ALL'!AU16*($G16*VAR_CST)/0.01))</f>
        <v>0</v>
      </c>
      <c r="AV16" s="80">
        <f>IF($E16="FX",$H16*'Sensis Vectors ALL'!AV16*(EXP($G16/100*VAR_CST)-1)/($H16*0.01),IF($E16&lt;&gt;"SPD",$H16*'Sensis Vectors ALL'!AV16*(EXP($G16/100*VAR_CST)-1)/0.01,'Sensis Vectors ALL'!AV16*($G16*VAR_CST)/0.01))</f>
        <v>0</v>
      </c>
      <c r="AW16" s="80">
        <f>IF($E16="FX",$H16*'Sensis Vectors ALL'!AW16*(EXP($G16/100*VAR_CST)-1)/($H16*0.01),IF($E16&lt;&gt;"SPD",$H16*'Sensis Vectors ALL'!AW16*(EXP($G16/100*VAR_CST)-1)/0.01,'Sensis Vectors ALL'!AW16*($G16*VAR_CST)/0.01))</f>
        <v>0</v>
      </c>
      <c r="AX16" s="80">
        <f>IF($E16="FX",$H16*'Sensis Vectors ALL'!AX16*(EXP($G16/100*VAR_CST)-1)/($H16*0.01),IF($E16&lt;&gt;"SPD",$H16*'Sensis Vectors ALL'!AX16*(EXP($G16/100*VAR_CST)-1)/0.01,'Sensis Vectors ALL'!AX16*($G16*VAR_CST)/0.01))</f>
        <v>0</v>
      </c>
      <c r="AY16" s="80">
        <f>IF($E16="FX",$H16*'Sensis Vectors ALL'!AY16*(EXP($G16/100*VAR_CST)-1)/($H16*0.01),IF($E16&lt;&gt;"SPD",$H16*'Sensis Vectors ALL'!AY16*(EXP($G16/100*VAR_CST)-1)/0.01,'Sensis Vectors ALL'!AY16*($G16*VAR_CST)/0.01))</f>
        <v>0</v>
      </c>
      <c r="AZ16" s="80">
        <f>IF($E16="FX",$H16*'Sensis Vectors ALL'!AZ16*(EXP($G16/100*VAR_CST)-1)/($H16*0.01),IF($E16&lt;&gt;"SPD",$H16*'Sensis Vectors ALL'!AZ16*(EXP($G16/100*VAR_CST)-1)/0.01,'Sensis Vectors ALL'!AZ16*($G16*VAR_CST)/0.01))</f>
        <v>0</v>
      </c>
      <c r="BA16" s="80">
        <f>IF($E16="FX",$H16*'Sensis Vectors ALL'!BA16*(EXP($G16/100*VAR_CST)-1)/($H16*0.01),IF($E16&lt;&gt;"SPD",$H16*'Sensis Vectors ALL'!BA16*(EXP($G16/100*VAR_CST)-1)/0.01,'Sensis Vectors ALL'!BA16*($G16*VAR_CST)/0.01))</f>
        <v>0</v>
      </c>
      <c r="BB16" s="80">
        <f>IF($E16="FX",$H16*'Sensis Vectors ALL'!BB16*(EXP($G16/100*VAR_CST)-1)/($H16*0.01),IF($E16&lt;&gt;"SPD",$H16*'Sensis Vectors ALL'!BB16*(EXP($G16/100*VAR_CST)-1)/0.01,'Sensis Vectors ALL'!BB16*($G16*VAR_CST)/0.01))</f>
        <v>0</v>
      </c>
      <c r="BC16" s="80">
        <f>IF($E16="FX",$H16*'Sensis Vectors ALL'!BC16*(EXP($G16/100*VAR_CST)-1)/($H16*0.01),IF($E16&lt;&gt;"SPD",$H16*'Sensis Vectors ALL'!BC16*(EXP($G16/100*VAR_CST)-1)/0.01,'Sensis Vectors ALL'!BC16*($G16*VAR_CST)/0.01))</f>
        <v>0</v>
      </c>
      <c r="BD16" s="80">
        <f>IF($E16="FX",$H16*'Sensis Vectors ALL'!BD16*(EXP($G16/100*VAR_CST)-1)/($H16*0.01),IF($E16&lt;&gt;"SPD",$H16*'Sensis Vectors ALL'!BD16*(EXP($G16/100*VAR_CST)-1)/0.01,'Sensis Vectors ALL'!BD16*($G16*VAR_CST)/0.01))</f>
        <v>-20.247535366018749</v>
      </c>
      <c r="BE16" s="80">
        <f>IF($E16="FX",$H16*'Sensis Vectors ALL'!BE16*(EXP($G16/100*VAR_CST)-1)/($H16*0.01),IF($E16&lt;&gt;"SPD",$H16*'Sensis Vectors ALL'!BE16*(EXP($G16/100*VAR_CST)-1)/0.01,'Sensis Vectors ALL'!BE16*($G16*VAR_CST)/0.01))</f>
        <v>0</v>
      </c>
      <c r="BF16" s="80">
        <f>IF($E16="FX",$H16*'Sensis Vectors ALL'!BF16*(EXP($G16/100*VAR_CST)-1)/($H16*0.01),IF($E16&lt;&gt;"SPD",$H16*'Sensis Vectors ALL'!BF16*(EXP($G16/100*VAR_CST)-1)/0.01,'Sensis Vectors ALL'!BF16*($G16*VAR_CST)/0.01))</f>
        <v>0</v>
      </c>
      <c r="BG16" s="80">
        <f>IF($E16="FX",$H16*'Sensis Vectors ALL'!BG16*(EXP($G16/100*VAR_CST)-1)/($H16*0.01),IF($E16&lt;&gt;"SPD",$H16*'Sensis Vectors ALL'!BG16*(EXP($G16/100*VAR_CST)-1)/0.01,'Sensis Vectors ALL'!BG16*($G16*VAR_CST)/0.01))</f>
        <v>0</v>
      </c>
      <c r="BH16" s="80">
        <f>IF($E16="FX",$H16*'Sensis Vectors ALL'!BH16*(EXP($G16/100*VAR_CST)-1)/($H16*0.01),IF($E16&lt;&gt;"SPD",$H16*'Sensis Vectors ALL'!BH16*(EXP($G16/100*VAR_CST)-1)/0.01,'Sensis Vectors ALL'!BH16*($G16*VAR_CST)/0.01))</f>
        <v>0</v>
      </c>
      <c r="BI16" s="80">
        <f>IF($E16="FX",$H16*'Sensis Vectors ALL'!BI16*(EXP($G16/100*VAR_CST)-1)/($H16*0.01),IF($E16&lt;&gt;"SPD",$H16*'Sensis Vectors ALL'!BI16*(EXP($G16/100*VAR_CST)-1)/0.01,'Sensis Vectors ALL'!BI16*($G16*VAR_CST)/0.01))</f>
        <v>0</v>
      </c>
      <c r="BJ16" s="80">
        <f>IF($E16="FX",$H16*'Sensis Vectors ALL'!BJ16*(EXP($G16/100*VAR_CST)-1)/($H16*0.01),IF($E16&lt;&gt;"SPD",$H16*'Sensis Vectors ALL'!BJ16*(EXP($G16/100*VAR_CST)-1)/0.01,'Sensis Vectors ALL'!BJ16*($G16*VAR_CST)/0.01))</f>
        <v>0</v>
      </c>
      <c r="BK16" s="80">
        <f>IF($E16="FX",$H16*'Sensis Vectors ALL'!BK16*(EXP($G16/100*VAR_CST)-1)/($H16*0.01),IF($E16&lt;&gt;"SPD",$H16*'Sensis Vectors ALL'!BK16*(EXP($G16/100*VAR_CST)-1)/0.01,'Sensis Vectors ALL'!BK16*($G16*VAR_CST)/0.01))</f>
        <v>0</v>
      </c>
      <c r="BL16" s="80">
        <f>IF($E16="FX",$H16*'Sensis Vectors ALL'!BL16*(EXP($G16/100*VAR_CST)-1)/($H16*0.01),IF($E16&lt;&gt;"SPD",$H16*'Sensis Vectors ALL'!BL16*(EXP($G16/100*VAR_CST)-1)/0.01,'Sensis Vectors ALL'!BL16*($G16*VAR_CST)/0.01))</f>
        <v>-20.247535366018749</v>
      </c>
      <c r="BM16" s="80">
        <f>IF($E16="FX",$H16*'Sensis Vectors ALL'!BM16*(EXP($G16/100*VAR_CST)-1)/($H16*0.01),IF($E16&lt;&gt;"SPD",$H16*'Sensis Vectors ALL'!BM16*(EXP($G16/100*VAR_CST)-1)/0.01,'Sensis Vectors ALL'!BM16*($G16*VAR_CST)/0.01))</f>
        <v>0</v>
      </c>
      <c r="BN16" s="80">
        <f>IF($E16="FX",$H16*'Sensis Vectors ALL'!BN16*(EXP($G16/100*VAR_CST)-1)/($H16*0.01),IF($E16&lt;&gt;"SPD",$H16*'Sensis Vectors ALL'!BN16*(EXP($G16/100*VAR_CST)-1)/0.01,'Sensis Vectors ALL'!BN16*($G16*VAR_CST)/0.01))</f>
        <v>0</v>
      </c>
      <c r="BO16" s="80">
        <f>IF($E16="FX",$H16*'Sensis Vectors ALL'!BO16*(EXP($G16/100*VAR_CST)-1)/($H16*0.01),IF($E16&lt;&gt;"SPD",$H16*'Sensis Vectors ALL'!BO16*(EXP($G16/100*VAR_CST)-1)/0.01,'Sensis Vectors ALL'!BO16*($G16*VAR_CST)/0.01))</f>
        <v>0</v>
      </c>
      <c r="BP16" s="80">
        <f>IF($E16="FX",$H16*'Sensis Vectors ALL'!BP16*(EXP($G16/100*VAR_CST)-1)/($H16*0.01),IF($E16&lt;&gt;"SPD",$H16*'Sensis Vectors ALL'!BP16*(EXP($G16/100*VAR_CST)-1)/0.01,'Sensis Vectors ALL'!BP16*($G16*VAR_CST)/0.01))</f>
        <v>0</v>
      </c>
      <c r="BQ16" s="80">
        <f>IF($E16="FX",$H16*'Sensis Vectors ALL'!BQ16*(EXP($G16/100*VAR_CST)-1)/($H16*0.01),IF($E16&lt;&gt;"SPD",$H16*'Sensis Vectors ALL'!BQ16*(EXP($G16/100*VAR_CST)-1)/0.01,'Sensis Vectors ALL'!BQ16*($G16*VAR_CST)/0.01))</f>
        <v>0</v>
      </c>
      <c r="BR16" s="80">
        <f>IF($E16="FX",$H16*'Sensis Vectors ALL'!BR16*(EXP($G16/100*VAR_CST)-1)/($H16*0.01),IF($E16&lt;&gt;"SPD",$H16*'Sensis Vectors ALL'!BR16*(EXP($G16/100*VAR_CST)-1)/0.01,'Sensis Vectors ALL'!BR16*($G16*VAR_CST)/0.01))</f>
        <v>0</v>
      </c>
      <c r="BS16" s="80">
        <f>IF($E16="FX",$H16*'Sensis Vectors ALL'!BS16*(EXP($G16/100*VAR_CST)-1)/($H16*0.01),IF($E16&lt;&gt;"SPD",$H16*'Sensis Vectors ALL'!BS16*(EXP($G16/100*VAR_CST)-1)/0.01,'Sensis Vectors ALL'!BS16*($G16*VAR_CST)/0.01))</f>
        <v>0</v>
      </c>
      <c r="BT16" s="80">
        <f>IF($E16="FX",$H16*'Sensis Vectors ALL'!BT16*(EXP($G16/100*VAR_CST)-1)/($H16*0.01),IF($E16&lt;&gt;"SPD",$H16*'Sensis Vectors ALL'!BT16*(EXP($G16/100*VAR_CST)-1)/0.01,'Sensis Vectors ALL'!BT16*($G16*VAR_CST)/0.01))</f>
        <v>0</v>
      </c>
      <c r="BU16" s="80">
        <f>IF($E16="FX",$H16*'Sensis Vectors ALL'!BU16*(EXP($G16/100*VAR_CST)-1)/($H16*0.01),IF($E16&lt;&gt;"SPD",$H16*'Sensis Vectors ALL'!BU16*(EXP($G16/100*VAR_CST)-1)/0.01,'Sensis Vectors ALL'!BU16*($G16*VAR_CST)/0.01))</f>
        <v>0</v>
      </c>
      <c r="BV16" s="80">
        <f>IF($E16="FX",$H16*'Sensis Vectors ALL'!BV16*(EXP($G16/100*VAR_CST)-1)/($H16*0.01),IF($E16&lt;&gt;"SPD",$H16*'Sensis Vectors ALL'!BV16*(EXP($G16/100*VAR_CST)-1)/0.01,'Sensis Vectors ALL'!BV16*($G16*VAR_CST)/0.01))</f>
        <v>0</v>
      </c>
      <c r="BW16" s="80">
        <f>IF($E16="FX",$H16*'Sensis Vectors ALL'!BW16*(EXP($G16/100*VAR_CST)-1)/($H16*0.01),IF($E16&lt;&gt;"SPD",$H16*'Sensis Vectors ALL'!BW16*(EXP($G16/100*VAR_CST)-1)/0.01,'Sensis Vectors ALL'!BW16*($G16*VAR_CST)/0.01))</f>
        <v>0</v>
      </c>
      <c r="BX16" s="80">
        <f>IF($E16="FX",$H16*'Sensis Vectors ALL'!BX16*(EXP($G16/100*VAR_CST)-1)/($H16*0.01),IF($E16&lt;&gt;"SPD",$H16*'Sensis Vectors ALL'!BX16*(EXP($G16/100*VAR_CST)-1)/0.01,'Sensis Vectors ALL'!BX16*($G16*VAR_CST)/0.01))</f>
        <v>0</v>
      </c>
      <c r="BY16" s="80">
        <f>IF($E16="FX",$H16*'Sensis Vectors ALL'!BY16*(EXP($G16/100*VAR_CST)-1)/($H16*0.01),IF($E16&lt;&gt;"SPD",$H16*'Sensis Vectors ALL'!BY16*(EXP($G16/100*VAR_CST)-1)/0.01,'Sensis Vectors ALL'!BY16*($G16*VAR_CST)/0.01))</f>
        <v>0</v>
      </c>
      <c r="BZ16" s="80">
        <f>IF($E16="FX",$H16*'Sensis Vectors ALL'!BZ16*(EXP($G16/100*VAR_CST)-1)/($H16*0.01),IF($E16&lt;&gt;"SPD",$H16*'Sensis Vectors ALL'!BZ16*(EXP($G16/100*VAR_CST)-1)/0.01,'Sensis Vectors ALL'!BZ16*($G16*VAR_CST)/0.01))</f>
        <v>0</v>
      </c>
      <c r="CA16" s="80">
        <f>IF($E16="FX",$H16*'Sensis Vectors ALL'!CA16*(EXP($G16/100*VAR_CST)-1)/($H16*0.01),IF($E16&lt;&gt;"SPD",$H16*'Sensis Vectors ALL'!CA16*(EXP($G16/100*VAR_CST)-1)/0.01,'Sensis Vectors ALL'!CA16*($G16*VAR_CST)/0.01))</f>
        <v>0</v>
      </c>
      <c r="CB16" s="80">
        <f>IF($E16="FX",$H16*'Sensis Vectors ALL'!CB16*(EXP($G16/100*VAR_CST)-1)/($H16*0.01),IF($E16&lt;&gt;"SPD",$H16*'Sensis Vectors ALL'!CB16*(EXP($G16/100*VAR_CST)-1)/0.01,'Sensis Vectors ALL'!CB16*($G16*VAR_CST)/0.01))</f>
        <v>0</v>
      </c>
      <c r="CC16" s="80">
        <f>IF($E16="FX",$H16*'Sensis Vectors ALL'!CC16*(EXP($G16/100*VAR_CST)-1)/($H16*0.01),IF($E16&lt;&gt;"SPD",$H16*'Sensis Vectors ALL'!CC16*(EXP($G16/100*VAR_CST)-1)/0.01,'Sensis Vectors ALL'!CC16*($G16*VAR_CST)/0.01))</f>
        <v>0</v>
      </c>
      <c r="CD16" s="80">
        <f>IF($E16="FX",$H16*'Sensis Vectors ALL'!CD16*(EXP($G16/100*VAR_CST)-1)/($H16*0.01),IF($E16&lt;&gt;"SPD",$H16*'Sensis Vectors ALL'!CD16*(EXP($G16/100*VAR_CST)-1)/0.01,'Sensis Vectors ALL'!CD16*($G16*VAR_CST)/0.01))</f>
        <v>0</v>
      </c>
      <c r="CE16" s="80">
        <f>IF($E16="FX",$H16*'Sensis Vectors ALL'!CE16*(EXP($G16/100*VAR_CST)-1)/($H16*0.01),IF($E16&lt;&gt;"SPD",$H16*'Sensis Vectors ALL'!CE16*(EXP($G16/100*VAR_CST)-1)/0.01,'Sensis Vectors ALL'!CE16*($G16*VAR_CST)/0.01))</f>
        <v>0</v>
      </c>
      <c r="CF16" s="80">
        <f>IF($E16="FX",$H16*'Sensis Vectors ALL'!CF16*(EXP($G16/100*VAR_CST)-1)/($H16*0.01),IF($E16&lt;&gt;"SPD",$H16*'Sensis Vectors ALL'!CF16*(EXP($G16/100*VAR_CST)-1)/0.01,'Sensis Vectors ALL'!CF16*($G16*VAR_CST)/0.01))</f>
        <v>0</v>
      </c>
      <c r="CG16" s="80">
        <f>IF($E16="FX",$H16*'Sensis Vectors ALL'!CG16*(EXP($G16/100*VAR_CST)-1)/($H16*0.01),IF($E16&lt;&gt;"SPD",$H16*'Sensis Vectors ALL'!CG16*(EXP($G16/100*VAR_CST)-1)/0.01,'Sensis Vectors ALL'!CG16*($G16*VAR_CST)/0.01))</f>
        <v>0</v>
      </c>
      <c r="CH16" s="80">
        <f>IF($E16="FX",$H16*'Sensis Vectors ALL'!CH16*(EXP($G16/100*VAR_CST)-1)/($H16*0.01),IF($E16&lt;&gt;"SPD",$H16*'Sensis Vectors ALL'!CH16*(EXP($G16/100*VAR_CST)-1)/0.01,'Sensis Vectors ALL'!CH16*($G16*VAR_CST)/0.01))</f>
        <v>0</v>
      </c>
      <c r="CI16" s="80">
        <f>IF($E16="FX",$H16*'Sensis Vectors ALL'!CI16*(EXP($G16/100*VAR_CST)-1)/($H16*0.01),IF($E16&lt;&gt;"SPD",$H16*'Sensis Vectors ALL'!CI16*(EXP($G16/100*VAR_CST)-1)/0.01,'Sensis Vectors ALL'!CI16*($G16*VAR_CST)/0.01))</f>
        <v>0</v>
      </c>
      <c r="CJ16" s="80">
        <f>IF($E16="FX",$H16*'Sensis Vectors ALL'!CJ16*(EXP($G16/100*VAR_CST)-1)/($H16*0.01),IF($E16&lt;&gt;"SPD",$H16*'Sensis Vectors ALL'!CJ16*(EXP($G16/100*VAR_CST)-1)/0.01,'Sensis Vectors ALL'!CJ16*($G16*VAR_CST)/0.01))</f>
        <v>0</v>
      </c>
      <c r="CK16" s="80">
        <f>IF($E16="FX",$H16*'Sensis Vectors ALL'!CK16*(EXP($G16/100*VAR_CST)-1)/($H16*0.01),IF($E16&lt;&gt;"SPD",$H16*'Sensis Vectors ALL'!CK16*(EXP($G16/100*VAR_CST)-1)/0.01,'Sensis Vectors ALL'!CK16*($G16*VAR_CST)/0.01))</f>
        <v>-20.247535366018749</v>
      </c>
      <c r="CL16" s="80">
        <f>IF($E16="FX",$H16*'Sensis Vectors ALL'!CL16*(EXP($G16/100*VAR_CST)-1)/($H16*0.01),IF($E16&lt;&gt;"SPD",$H16*'Sensis Vectors ALL'!CL16*(EXP($G16/100*VAR_CST)-1)/0.01,'Sensis Vectors ALL'!CL16*($G16*VAR_CST)/0.01))</f>
        <v>-20.247535366018749</v>
      </c>
      <c r="CM16" s="80">
        <f>IF($E16="FX",$H16*'Sensis Vectors ALL'!CM16*(EXP($G16/100*VAR_CST)-1)/($H16*0.01),IF($E16&lt;&gt;"SPD",$H16*'Sensis Vectors ALL'!CM16*(EXP($G16/100*VAR_CST)-1)/0.01,'Sensis Vectors ALL'!CM16*($G16*VAR_CST)/0.01))</f>
        <v>0</v>
      </c>
      <c r="CN16" s="80">
        <f>IF($E16="FX",$H16*'Sensis Vectors ALL'!CN16*(EXP($G16/100*VAR_CST)-1)/($H16*0.01),IF($E16&lt;&gt;"SPD",$H16*'Sensis Vectors ALL'!CN16*(EXP($G16/100*VAR_CST)-1)/0.01,'Sensis Vectors ALL'!CN16*($G16*VAR_CST)/0.01))</f>
        <v>0</v>
      </c>
      <c r="CO16" s="80">
        <f>IF($E16="FX",$H16*'Sensis Vectors ALL'!CO16*(EXP($G16/100*VAR_CST)-1)/($H16*0.01),IF($E16&lt;&gt;"SPD",$H16*'Sensis Vectors ALL'!CO16*(EXP($G16/100*VAR_CST)-1)/0.01,'Sensis Vectors ALL'!CO16*($G16*VAR_CST)/0.01))</f>
        <v>0</v>
      </c>
      <c r="CP16" s="80">
        <f>IF($E16="FX",$H16*'Sensis Vectors ALL'!CP16*(EXP($G16/100*VAR_CST)-1)/($H16*0.01),IF($E16&lt;&gt;"SPD",$H16*'Sensis Vectors ALL'!CP16*(EXP($G16/100*VAR_CST)-1)/0.01,'Sensis Vectors ALL'!CP16*($G16*VAR_CST)/0.01))</f>
        <v>0</v>
      </c>
      <c r="CQ16" s="80">
        <f>IF($E16="FX",$H16*'Sensis Vectors ALL'!CQ16*(EXP($G16/100*VAR_CST)-1)/($H16*0.01),IF($E16&lt;&gt;"SPD",$H16*'Sensis Vectors ALL'!CQ16*(EXP($G16/100*VAR_CST)-1)/0.01,'Sensis Vectors ALL'!CQ16*($G16*VAR_CST)/0.01))</f>
        <v>0</v>
      </c>
      <c r="CR16" s="80">
        <f>IF($E16="FX",$H16*'Sensis Vectors ALL'!CR16*(EXP($G16/100*VAR_CST)-1)/($H16*0.01),IF($E16&lt;&gt;"SPD",$H16*'Sensis Vectors ALL'!CR16*(EXP($G16/100*VAR_CST)-1)/0.01,'Sensis Vectors ALL'!CR16*($G16*VAR_CST)/0.01))</f>
        <v>0</v>
      </c>
      <c r="CS16" s="80">
        <f>IF($E16="FX",$H16*'Sensis Vectors ALL'!CS16*(EXP($G16/100*VAR_CST)-1)/($H16*0.01),IF($E16&lt;&gt;"SPD",$H16*'Sensis Vectors ALL'!CS16*(EXP($G16/100*VAR_CST)-1)/0.01,'Sensis Vectors ALL'!CS16*($G16*VAR_CST)/0.01))</f>
        <v>0</v>
      </c>
      <c r="CT16" s="80">
        <f>IF($E16="FX",$H16*'Sensis Vectors ALL'!CT16*(EXP($G16/100*VAR_CST)-1)/($H16*0.01),IF($E16&lt;&gt;"SPD",$H16*'Sensis Vectors ALL'!CT16*(EXP($G16/100*VAR_CST)-1)/0.01,'Sensis Vectors ALL'!CT16*($G16*VAR_CST)/0.01))</f>
        <v>0</v>
      </c>
      <c r="CU16" s="80">
        <f>IF($E16="FX",$H16*'Sensis Vectors ALL'!CU16*(EXP($G16/100*VAR_CST)-1)/($H16*0.01),IF($E16&lt;&gt;"SPD",$H16*'Sensis Vectors ALL'!CU16*(EXP($G16/100*VAR_CST)-1)/0.01,'Sensis Vectors ALL'!CU16*($G16*VAR_CST)/0.01))</f>
        <v>0</v>
      </c>
      <c r="CV16" s="80">
        <f>IF($E16="FX",$H16*'Sensis Vectors ALL'!CV16*(EXP($G16/100*VAR_CST)-1)/($H16*0.01),IF($E16&lt;&gt;"SPD",$H16*'Sensis Vectors ALL'!CV16*(EXP($G16/100*VAR_CST)-1)/0.01,'Sensis Vectors ALL'!CV16*($G16*VAR_CST)/0.01))</f>
        <v>0</v>
      </c>
      <c r="CW16" s="80">
        <f>IF($E16="FX",$H16*'Sensis Vectors ALL'!CW16*(EXP($G16/100*VAR_CST)-1)/($H16*0.01),IF($E16&lt;&gt;"SPD",$H16*'Sensis Vectors ALL'!CW16*(EXP($G16/100*VAR_CST)-1)/0.01,'Sensis Vectors ALL'!CW16*($G16*VAR_CST)/0.01))</f>
        <v>0</v>
      </c>
      <c r="CX16" s="80">
        <f>IF($E16="FX",$H16*'Sensis Vectors ALL'!CX16*(EXP($G16/100*VAR_CST)-1)/($H16*0.01),IF($E16&lt;&gt;"SPD",$H16*'Sensis Vectors ALL'!CX16*(EXP($G16/100*VAR_CST)-1)/0.01,'Sensis Vectors ALL'!CX16*($G16*VAR_CST)/0.01))</f>
        <v>0</v>
      </c>
      <c r="CY16" s="80">
        <f>IF($E16="FX",$H16*'Sensis Vectors ALL'!CY16*(EXP($G16/100*VAR_CST)-1)/($H16*0.01),IF($E16&lt;&gt;"SPD",$H16*'Sensis Vectors ALL'!CY16*(EXP($G16/100*VAR_CST)-1)/0.01,'Sensis Vectors ALL'!CY16*($G16*VAR_CST)/0.01))</f>
        <v>0</v>
      </c>
      <c r="CZ16" s="80">
        <f>IF($E16="FX",$H16*'Sensis Vectors ALL'!CZ16*(EXP($G16/100*VAR_CST)-1)/($H16*0.01),IF($E16&lt;&gt;"SPD",$H16*'Sensis Vectors ALL'!CZ16*(EXP($G16/100*VAR_CST)-1)/0.01,'Sensis Vectors ALL'!CZ16*($G16*VAR_CST)/0.01))</f>
        <v>0</v>
      </c>
      <c r="DA16" s="80">
        <f>IF($E16="FX",$H16*'Sensis Vectors ALL'!DA16*(EXP($G16/100*VAR_CST)-1)/($H16*0.01),IF($E16&lt;&gt;"SPD",$H16*'Sensis Vectors ALL'!DA16*(EXP($G16/100*VAR_CST)-1)/0.01,'Sensis Vectors ALL'!DA16*($G16*VAR_CST)/0.01))</f>
        <v>0</v>
      </c>
      <c r="DB16" s="80">
        <f>IF($E16="FX",$H16*'Sensis Vectors ALL'!DB16*(EXP($G16/100*VAR_CST)-1)/($H16*0.01),IF($E16&lt;&gt;"SPD",$H16*'Sensis Vectors ALL'!DB16*(EXP($G16/100*VAR_CST)-1)/0.01,'Sensis Vectors ALL'!DB16*($G16*VAR_CST)/0.01))</f>
        <v>0</v>
      </c>
      <c r="DC16" s="80">
        <f>IF($E16="FX",$H16*'Sensis Vectors ALL'!DC16*(EXP($G16/100*VAR_CST)-1)/($H16*0.01),IF($E16&lt;&gt;"SPD",$H16*'Sensis Vectors ALL'!DC16*(EXP($G16/100*VAR_CST)-1)/0.01,'Sensis Vectors ALL'!DC16*($G16*VAR_CST)/0.01))</f>
        <v>0</v>
      </c>
      <c r="DD16" s="80">
        <f>IF($E16="FX",$H16*'Sensis Vectors ALL'!DD16*(EXP($G16/100*VAR_CST)-1)/($H16*0.01),IF($E16&lt;&gt;"SPD",$H16*'Sensis Vectors ALL'!DD16*(EXP($G16/100*VAR_CST)-1)/0.01,'Sensis Vectors ALL'!DD16*($G16*VAR_CST)/0.01))</f>
        <v>0</v>
      </c>
      <c r="DE16" s="80">
        <f>IF($E16="FX",$H16*'Sensis Vectors ALL'!DE16*(EXP($G16/100*VAR_CST)-1)/($H16*0.01),IF($E16&lt;&gt;"SPD",$H16*'Sensis Vectors ALL'!DE16*(EXP($G16/100*VAR_CST)-1)/0.01,'Sensis Vectors ALL'!DE16*($G16*VAR_CST)/0.01))</f>
        <v>0</v>
      </c>
      <c r="DF16" s="80">
        <f>IF($E16="FX",$H16*'Sensis Vectors ALL'!DF16*(EXP($G16/100*VAR_CST)-1)/($H16*0.01),IF($E16&lt;&gt;"SPD",$H16*'Sensis Vectors ALL'!DF16*(EXP($G16/100*VAR_CST)-1)/0.01,'Sensis Vectors ALL'!DF16*($G16*VAR_CST)/0.01))</f>
        <v>0</v>
      </c>
      <c r="DG16" s="80">
        <f>IF($E16="FX",$H16*'Sensis Vectors ALL'!DG16*(EXP($G16/100*VAR_CST)-1)/($H16*0.01),IF($E16&lt;&gt;"SPD",$H16*'Sensis Vectors ALL'!DG16*(EXP($G16/100*VAR_CST)-1)/0.01,'Sensis Vectors ALL'!DG16*($G16*VAR_CST)/0.01))</f>
        <v>0</v>
      </c>
      <c r="DH16" s="80">
        <f>IF($E16="FX",$H16*'Sensis Vectors ALL'!DH16*(EXP($G16/100*VAR_CST)-1)/($H16*0.01),IF($E16&lt;&gt;"SPD",$H16*'Sensis Vectors ALL'!DH16*(EXP($G16/100*VAR_CST)-1)/0.01,'Sensis Vectors ALL'!DH16*($G16*VAR_CST)/0.01))</f>
        <v>0</v>
      </c>
      <c r="DI16" s="80">
        <f>IF($E16="FX",$H16*'Sensis Vectors ALL'!DI16*(EXP($G16/100*VAR_CST)-1)/($H16*0.01),IF($E16&lt;&gt;"SPD",$H16*'Sensis Vectors ALL'!DI16*(EXP($G16/100*VAR_CST)-1)/0.01,'Sensis Vectors ALL'!DI16*($G16*VAR_CST)/0.01))</f>
        <v>0</v>
      </c>
      <c r="DJ16" s="80">
        <f>IF($E16="FX",$H16*'Sensis Vectors ALL'!DJ16*(EXP($G16/100*VAR_CST)-1)/($H16*0.01),IF($E16&lt;&gt;"SPD",$H16*'Sensis Vectors ALL'!DJ16*(EXP($G16/100*VAR_CST)-1)/0.01,'Sensis Vectors ALL'!DJ16*($G16*VAR_CST)/0.01))</f>
        <v>0</v>
      </c>
      <c r="DK16" s="80">
        <f>IF($E16="FX",$H16*'Sensis Vectors ALL'!DK16*(EXP($G16/100*VAR_CST)-1)/($H16*0.01),IF($E16&lt;&gt;"SPD",$H16*'Sensis Vectors ALL'!DK16*(EXP($G16/100*VAR_CST)-1)/0.01,'Sensis Vectors ALL'!DK16*($G16*VAR_CST)/0.01))</f>
        <v>0</v>
      </c>
      <c r="DL16" s="80">
        <f>IF($E16="FX",$H16*'Sensis Vectors ALL'!DL16*(EXP($G16/100*VAR_CST)-1)/($H16*0.01),IF($E16&lt;&gt;"SPD",$H16*'Sensis Vectors ALL'!DL16*(EXP($G16/100*VAR_CST)-1)/0.01,'Sensis Vectors ALL'!DL16*($G16*VAR_CST)/0.01))</f>
        <v>0</v>
      </c>
      <c r="DM16" s="80">
        <f>IF($E16="FX",$H16*'Sensis Vectors ALL'!DM16*(EXP($G16/100*VAR_CST)-1)/($H16*0.01),IF($E16&lt;&gt;"SPD",$H16*'Sensis Vectors ALL'!DM16*(EXP($G16/100*VAR_CST)-1)/0.01,'Sensis Vectors ALL'!DM16*($G16*VAR_CST)/0.01))</f>
        <v>0</v>
      </c>
      <c r="DN16" s="80">
        <f>IF($E16="FX",$H16*'Sensis Vectors ALL'!DN16*(EXP($G16/100*VAR_CST)-1)/($H16*0.01),IF($E16&lt;&gt;"SPD",$H16*'Sensis Vectors ALL'!DN16*(EXP($G16/100*VAR_CST)-1)/0.01,'Sensis Vectors ALL'!DN16*($G16*VAR_CST)/0.01))</f>
        <v>0</v>
      </c>
      <c r="DO16" s="80">
        <f>IF($E16="FX",$H16*'Sensis Vectors ALL'!DO16*(EXP($G16/100*VAR_CST)-1)/($H16*0.01),IF($E16&lt;&gt;"SPD",$H16*'Sensis Vectors ALL'!DO16*(EXP($G16/100*VAR_CST)-1)/0.01,'Sensis Vectors ALL'!DO16*($G16*VAR_CST)/0.01))</f>
        <v>0</v>
      </c>
      <c r="DP16" s="80">
        <f>IF($E16="FX",$H16*'Sensis Vectors ALL'!DP16*(EXP($G16/100*VAR_CST)-1)/($H16*0.01),IF($E16&lt;&gt;"SPD",$H16*'Sensis Vectors ALL'!DP16*(EXP($G16/100*VAR_CST)-1)/0.01,'Sensis Vectors ALL'!DP16*($G16*VAR_CST)/0.01))</f>
        <v>0</v>
      </c>
      <c r="DQ16" s="80">
        <f>IF($E16="FX",$H16*'Sensis Vectors ALL'!DQ16*(EXP($G16/100*VAR_CST)-1)/($H16*0.01),IF($E16&lt;&gt;"SPD",$H16*'Sensis Vectors ALL'!DQ16*(EXP($G16/100*VAR_CST)-1)/0.01,'Sensis Vectors ALL'!DQ16*($G16*VAR_CST)/0.01))</f>
        <v>0</v>
      </c>
    </row>
    <row r="17" spans="1:121" x14ac:dyDescent="0.2">
      <c r="A17" s="60">
        <v>76</v>
      </c>
      <c r="B17" s="60" t="s">
        <v>16</v>
      </c>
      <c r="C17" s="60" t="s">
        <v>369</v>
      </c>
      <c r="D17" s="60" t="s">
        <v>532</v>
      </c>
      <c r="E17" s="60" t="s">
        <v>25</v>
      </c>
      <c r="F17" s="60" t="s">
        <v>10</v>
      </c>
      <c r="G17" s="60">
        <v>0.551145</v>
      </c>
      <c r="H17" s="60">
        <v>0.45909800000000001</v>
      </c>
      <c r="I17" s="80">
        <f>IF($E17="FX",$H17*'Sensis Vectors ALL'!I17*(EXP($G17/100*VAR_CST)-1)/($H17*0.01),IF($E17&lt;&gt;"SPD",$H17*'Sensis Vectors ALL'!I17*(EXP($G17/100*VAR_CST)-1)/0.01,'Sensis Vectors ALL'!I17*($G17*VAR_CST)/0.01))</f>
        <v>-4173.3008162488686</v>
      </c>
      <c r="J17" s="80">
        <f>IF($E17="FX",$H17*'Sensis Vectors ALL'!J17*(EXP($G17/100*VAR_CST)-1)/($H17*0.01),IF($E17&lt;&gt;"SPD",$H17*'Sensis Vectors ALL'!J17*(EXP($G17/100*VAR_CST)-1)/0.01,'Sensis Vectors ALL'!J17*($G17*VAR_CST)/0.01))</f>
        <v>-4291.188278955693</v>
      </c>
      <c r="K17" s="80">
        <f>IF($E17="FX",$H17*'Sensis Vectors ALL'!K17*(EXP($G17/100*VAR_CST)-1)/($H17*0.01),IF($E17&lt;&gt;"SPD",$H17*'Sensis Vectors ALL'!K17*(EXP($G17/100*VAR_CST)-1)/0.01,'Sensis Vectors ALL'!K17*($G17*VAR_CST)/0.01))</f>
        <v>-4350.1320103091039</v>
      </c>
      <c r="L17" s="80">
        <f>IF($E17="FX",$H17*'Sensis Vectors ALL'!L17*(EXP($G17/100*VAR_CST)-1)/($H17*0.01),IF($E17&lt;&gt;"SPD",$H17*'Sensis Vectors ALL'!L17*(EXP($G17/100*VAR_CST)-1)/0.01,'Sensis Vectors ALL'!L17*($G17*VAR_CST)/0.01))</f>
        <v>-4350.1320103091039</v>
      </c>
      <c r="M17" s="80">
        <f>IF($E17="FX",$H17*'Sensis Vectors ALL'!M17*(EXP($G17/100*VAR_CST)-1)/($H17*0.01),IF($E17&lt;&gt;"SPD",$H17*'Sensis Vectors ALL'!M17*(EXP($G17/100*VAR_CST)-1)/0.01,'Sensis Vectors ALL'!M17*($G17*VAR_CST)/0.01))</f>
        <v>-960.78140652422371</v>
      </c>
      <c r="N17" s="80">
        <f>IF($E17="FX",$H17*'Sensis Vectors ALL'!N17*(EXP($G17/100*VAR_CST)-1)/($H17*0.01),IF($E17&lt;&gt;"SPD",$H17*'Sensis Vectors ALL'!N17*(EXP($G17/100*VAR_CST)-1)/0.01,'Sensis Vectors ALL'!N17*($G17*VAR_CST)/0.01))</f>
        <v>-930.19795100138015</v>
      </c>
      <c r="O17" s="80">
        <f>IF($E17="FX",$H17*'Sensis Vectors ALL'!O17*(EXP($G17/100*VAR_CST)-1)/($H17*0.01),IF($E17&lt;&gt;"SPD",$H17*'Sensis Vectors ALL'!O17*(EXP($G17/100*VAR_CST)-1)/0.01,'Sensis Vectors ALL'!O17*($G17*VAR_CST)/0.01))</f>
        <v>0</v>
      </c>
      <c r="P17" s="80">
        <f>IF($E17="FX",$H17*'Sensis Vectors ALL'!P17*(EXP($G17/100*VAR_CST)-1)/($H17*0.01),IF($E17&lt;&gt;"SPD",$H17*'Sensis Vectors ALL'!P17*(EXP($G17/100*VAR_CST)-1)/0.01,'Sensis Vectors ALL'!P17*($G17*VAR_CST)/0.01))</f>
        <v>0</v>
      </c>
      <c r="Q17" s="80">
        <f>IF($E17="FX",$H17*'Sensis Vectors ALL'!Q17*(EXP($G17/100*VAR_CST)-1)/($H17*0.01),IF($E17&lt;&gt;"SPD",$H17*'Sensis Vectors ALL'!Q17*(EXP($G17/100*VAR_CST)-1)/0.01,'Sensis Vectors ALL'!Q17*($G17*VAR_CST)/0.01))</f>
        <v>0</v>
      </c>
      <c r="R17" s="80">
        <f>IF($E17="FX",$H17*'Sensis Vectors ALL'!R17*(EXP($G17/100*VAR_CST)-1)/($H17*0.01),IF($E17&lt;&gt;"SPD",$H17*'Sensis Vectors ALL'!R17*(EXP($G17/100*VAR_CST)-1)/0.01,'Sensis Vectors ALL'!R17*($G17*VAR_CST)/0.01))</f>
        <v>0</v>
      </c>
      <c r="S17" s="80">
        <f>IF($E17="FX",$H17*'Sensis Vectors ALL'!S17*(EXP($G17/100*VAR_CST)-1)/($H17*0.01),IF($E17&lt;&gt;"SPD",$H17*'Sensis Vectors ALL'!S17*(EXP($G17/100*VAR_CST)-1)/0.01,'Sensis Vectors ALL'!S17*($G17*VAR_CST)/0.01))</f>
        <v>-158.63082584775896</v>
      </c>
      <c r="T17" s="80">
        <f>IF($E17="FX",$H17*'Sensis Vectors ALL'!T17*(EXP($G17/100*VAR_CST)-1)/($H17*0.01),IF($E17&lt;&gt;"SPD",$H17*'Sensis Vectors ALL'!T17*(EXP($G17/100*VAR_CST)-1)/0.01,'Sensis Vectors ALL'!T17*($G17*VAR_CST)/0.01))</f>
        <v>-158.63082584775896</v>
      </c>
      <c r="U17" s="80">
        <f>IF($E17="FX",$H17*'Sensis Vectors ALL'!U17*(EXP($G17/100*VAR_CST)-1)/($H17*0.01),IF($E17&lt;&gt;"SPD",$H17*'Sensis Vectors ALL'!U17*(EXP($G17/100*VAR_CST)-1)/0.01,'Sensis Vectors ALL'!U17*($G17*VAR_CST)/0.01))</f>
        <v>0</v>
      </c>
      <c r="V17" s="80">
        <f>IF($E17="FX",$H17*'Sensis Vectors ALL'!V17*(EXP($G17/100*VAR_CST)-1)/($H17*0.01),IF($E17&lt;&gt;"SPD",$H17*'Sensis Vectors ALL'!V17*(EXP($G17/100*VAR_CST)-1)/0.01,'Sensis Vectors ALL'!V17*($G17*VAR_CST)/0.01))</f>
        <v>0</v>
      </c>
      <c r="W17" s="80">
        <f>IF($E17="FX",$H17*'Sensis Vectors ALL'!W17*(EXP($G17/100*VAR_CST)-1)/($H17*0.01),IF($E17&lt;&gt;"SPD",$H17*'Sensis Vectors ALL'!W17*(EXP($G17/100*VAR_CST)-1)/0.01,'Sensis Vectors ALL'!W17*($G17*VAR_CST)/0.01))</f>
        <v>-747.015488551972</v>
      </c>
      <c r="X17" s="80">
        <f>IF($E17="FX",$H17*'Sensis Vectors ALL'!X17*(EXP($G17/100*VAR_CST)-1)/($H17*0.01),IF($E17&lt;&gt;"SPD",$H17*'Sensis Vectors ALL'!X17*(EXP($G17/100*VAR_CST)-1)/0.01,'Sensis Vectors ALL'!X17*($G17*VAR_CST)/0.01))</f>
        <v>0</v>
      </c>
      <c r="Y17" s="80">
        <f>IF($E17="FX",$H17*'Sensis Vectors ALL'!Y17*(EXP($G17/100*VAR_CST)-1)/($H17*0.01),IF($E17&lt;&gt;"SPD",$H17*'Sensis Vectors ALL'!Y17*(EXP($G17/100*VAR_CST)-1)/0.01,'Sensis Vectors ALL'!Y17*($G17*VAR_CST)/0.01))</f>
        <v>-633.35984721061391</v>
      </c>
      <c r="Z17" s="80">
        <f>IF($E17="FX",$H17*'Sensis Vectors ALL'!Z17*(EXP($G17/100*VAR_CST)-1)/($H17*0.01),IF($E17&lt;&gt;"SPD",$H17*'Sensis Vectors ALL'!Z17*(EXP($G17/100*VAR_CST)-1)/0.01,'Sensis Vectors ALL'!Z17*($G17*VAR_CST)/0.01))</f>
        <v>-24.551636601649111</v>
      </c>
      <c r="AA17" s="80">
        <f>IF($E17="FX",$H17*'Sensis Vectors ALL'!AA17*(EXP($G17/100*VAR_CST)-1)/($H17*0.01),IF($E17&lt;&gt;"SPD",$H17*'Sensis Vectors ALL'!AA17*(EXP($G17/100*VAR_CST)-1)/0.01,'Sensis Vectors ALL'!AA17*($G17*VAR_CST)/0.01))</f>
        <v>-22.963819504355978</v>
      </c>
      <c r="AB17" s="80">
        <f>IF($E17="FX",$H17*'Sensis Vectors ALL'!AB17*(EXP($G17/100*VAR_CST)-1)/($H17*0.01),IF($E17&lt;&gt;"SPD",$H17*'Sensis Vectors ALL'!AB17*(EXP($G17/100*VAR_CST)-1)/0.01,'Sensis Vectors ALL'!AB17*($G17*VAR_CST)/0.01))</f>
        <v>-1.5878170972931318</v>
      </c>
      <c r="AC17" s="80">
        <f>IF($E17="FX",$H17*'Sensis Vectors ALL'!AC17*(EXP($G17/100*VAR_CST)-1)/($H17*0.01),IF($E17&lt;&gt;"SPD",$H17*'Sensis Vectors ALL'!AC17*(EXP($G17/100*VAR_CST)-1)/0.01,'Sensis Vectors ALL'!AC17*($G17*VAR_CST)/0.01))</f>
        <v>0</v>
      </c>
      <c r="AD17" s="80">
        <f>IF($E17="FX",$H17*'Sensis Vectors ALL'!AD17*(EXP($G17/100*VAR_CST)-1)/($H17*0.01),IF($E17&lt;&gt;"SPD",$H17*'Sensis Vectors ALL'!AD17*(EXP($G17/100*VAR_CST)-1)/0.01,'Sensis Vectors ALL'!AD17*($G17*VAR_CST)/0.01))</f>
        <v>0</v>
      </c>
      <c r="AE17" s="80">
        <f>IF($E17="FX",$H17*'Sensis Vectors ALL'!AE17*(EXP($G17/100*VAR_CST)-1)/($H17*0.01),IF($E17&lt;&gt;"SPD",$H17*'Sensis Vectors ALL'!AE17*(EXP($G17/100*VAR_CST)-1)/0.01,'Sensis Vectors ALL'!AE17*($G17*VAR_CST)/0.01))</f>
        <v>0</v>
      </c>
      <c r="AF17" s="80">
        <f>IF($E17="FX",$H17*'Sensis Vectors ALL'!AF17*(EXP($G17/100*VAR_CST)-1)/($H17*0.01),IF($E17&lt;&gt;"SPD",$H17*'Sensis Vectors ALL'!AF17*(EXP($G17/100*VAR_CST)-1)/0.01,'Sensis Vectors ALL'!AF17*($G17*VAR_CST)/0.01))</f>
        <v>0</v>
      </c>
      <c r="AG17" s="80">
        <f>IF($E17="FX",$H17*'Sensis Vectors ALL'!AG17*(EXP($G17/100*VAR_CST)-1)/($H17*0.01),IF($E17&lt;&gt;"SPD",$H17*'Sensis Vectors ALL'!AG17*(EXP($G17/100*VAR_CST)-1)/0.01,'Sensis Vectors ALL'!AG17*($G17*VAR_CST)/0.01))</f>
        <v>0</v>
      </c>
      <c r="AH17" s="80">
        <f>IF($E17="FX",$H17*'Sensis Vectors ALL'!AH17*(EXP($G17/100*VAR_CST)-1)/($H17*0.01),IF($E17&lt;&gt;"SPD",$H17*'Sensis Vectors ALL'!AH17*(EXP($G17/100*VAR_CST)-1)/0.01,'Sensis Vectors ALL'!AH17*($G17*VAR_CST)/0.01))</f>
        <v>0</v>
      </c>
      <c r="AI17" s="80">
        <f>IF($E17="FX",$H17*'Sensis Vectors ALL'!AI17*(EXP($G17/100*VAR_CST)-1)/($H17*0.01),IF($E17&lt;&gt;"SPD",$H17*'Sensis Vectors ALL'!AI17*(EXP($G17/100*VAR_CST)-1)/0.01,'Sensis Vectors ALL'!AI17*($G17*VAR_CST)/0.01))</f>
        <v>0</v>
      </c>
      <c r="AJ17" s="80">
        <f>IF($E17="FX",$H17*'Sensis Vectors ALL'!AJ17*(EXP($G17/100*VAR_CST)-1)/($H17*0.01),IF($E17&lt;&gt;"SPD",$H17*'Sensis Vectors ALL'!AJ17*(EXP($G17/100*VAR_CST)-1)/0.01,'Sensis Vectors ALL'!AJ17*($G17*VAR_CST)/0.01))</f>
        <v>0</v>
      </c>
      <c r="AK17" s="80">
        <f>IF($E17="FX",$H17*'Sensis Vectors ALL'!AK17*(EXP($G17/100*VAR_CST)-1)/($H17*0.01),IF($E17&lt;&gt;"SPD",$H17*'Sensis Vectors ALL'!AK17*(EXP($G17/100*VAR_CST)-1)/0.01,'Sensis Vectors ALL'!AK17*($G17*VAR_CST)/0.01))</f>
        <v>0</v>
      </c>
      <c r="AL17" s="80">
        <f>IF($E17="FX",$H17*'Sensis Vectors ALL'!AL17*(EXP($G17/100*VAR_CST)-1)/($H17*0.01),IF($E17&lt;&gt;"SPD",$H17*'Sensis Vectors ALL'!AL17*(EXP($G17/100*VAR_CST)-1)/0.01,'Sensis Vectors ALL'!AL17*($G17*VAR_CST)/0.01))</f>
        <v>0</v>
      </c>
      <c r="AM17" s="80">
        <f>IF($E17="FX",$H17*'Sensis Vectors ALL'!AM17*(EXP($G17/100*VAR_CST)-1)/($H17*0.01),IF($E17&lt;&gt;"SPD",$H17*'Sensis Vectors ALL'!AM17*(EXP($G17/100*VAR_CST)-1)/0.01,'Sensis Vectors ALL'!AM17*($G17*VAR_CST)/0.01))</f>
        <v>0</v>
      </c>
      <c r="AN17" s="80">
        <f>IF($E17="FX",$H17*'Sensis Vectors ALL'!AN17*(EXP($G17/100*VAR_CST)-1)/($H17*0.01),IF($E17&lt;&gt;"SPD",$H17*'Sensis Vectors ALL'!AN17*(EXP($G17/100*VAR_CST)-1)/0.01,'Sensis Vectors ALL'!AN17*($G17*VAR_CST)/0.01))</f>
        <v>0</v>
      </c>
      <c r="AO17" s="80">
        <f>IF($E17="FX",$H17*'Sensis Vectors ALL'!AO17*(EXP($G17/100*VAR_CST)-1)/($H17*0.01),IF($E17&lt;&gt;"SPD",$H17*'Sensis Vectors ALL'!AO17*(EXP($G17/100*VAR_CST)-1)/0.01,'Sensis Vectors ALL'!AO17*($G17*VAR_CST)/0.01))</f>
        <v>0</v>
      </c>
      <c r="AP17" s="80">
        <f>IF($E17="FX",$H17*'Sensis Vectors ALL'!AP17*(EXP($G17/100*VAR_CST)-1)/($H17*0.01),IF($E17&lt;&gt;"SPD",$H17*'Sensis Vectors ALL'!AP17*(EXP($G17/100*VAR_CST)-1)/0.01,'Sensis Vectors ALL'!AP17*($G17*VAR_CST)/0.01))</f>
        <v>0</v>
      </c>
      <c r="AQ17" s="80">
        <f>IF($E17="FX",$H17*'Sensis Vectors ALL'!AQ17*(EXP($G17/100*VAR_CST)-1)/($H17*0.01),IF($E17&lt;&gt;"SPD",$H17*'Sensis Vectors ALL'!AQ17*(EXP($G17/100*VAR_CST)-1)/0.01,'Sensis Vectors ALL'!AQ17*($G17*VAR_CST)/0.01))</f>
        <v>0</v>
      </c>
      <c r="AR17" s="80">
        <f>IF($E17="FX",$H17*'Sensis Vectors ALL'!AR17*(EXP($G17/100*VAR_CST)-1)/($H17*0.01),IF($E17&lt;&gt;"SPD",$H17*'Sensis Vectors ALL'!AR17*(EXP($G17/100*VAR_CST)-1)/0.01,'Sensis Vectors ALL'!AR17*($G17*VAR_CST)/0.01))</f>
        <v>-30.583455522843582</v>
      </c>
      <c r="AS17" s="80">
        <f>IF($E17="FX",$H17*'Sensis Vectors ALL'!AS17*(EXP($G17/100*VAR_CST)-1)/($H17*0.01),IF($E17&lt;&gt;"SPD",$H17*'Sensis Vectors ALL'!AS17*(EXP($G17/100*VAR_CST)-1)/0.01,'Sensis Vectors ALL'!AS17*($G17*VAR_CST)/0.01))</f>
        <v>0</v>
      </c>
      <c r="AT17" s="80">
        <f>IF($E17="FX",$H17*'Sensis Vectors ALL'!AT17*(EXP($G17/100*VAR_CST)-1)/($H17*0.01),IF($E17&lt;&gt;"SPD",$H17*'Sensis Vectors ALL'!AT17*(EXP($G17/100*VAR_CST)-1)/0.01,'Sensis Vectors ALL'!AT17*($G17*VAR_CST)/0.01))</f>
        <v>0</v>
      </c>
      <c r="AU17" s="80">
        <f>IF($E17="FX",$H17*'Sensis Vectors ALL'!AU17*(EXP($G17/100*VAR_CST)-1)/($H17*0.01),IF($E17&lt;&gt;"SPD",$H17*'Sensis Vectors ALL'!AU17*(EXP($G17/100*VAR_CST)-1)/0.01,'Sensis Vectors ALL'!AU17*($G17*VAR_CST)/0.01))</f>
        <v>0</v>
      </c>
      <c r="AV17" s="80">
        <f>IF($E17="FX",$H17*'Sensis Vectors ALL'!AV17*(EXP($G17/100*VAR_CST)-1)/($H17*0.01),IF($E17&lt;&gt;"SPD",$H17*'Sensis Vectors ALL'!AV17*(EXP($G17/100*VAR_CST)-1)/0.01,'Sensis Vectors ALL'!AV17*($G17*VAR_CST)/0.01))</f>
        <v>0</v>
      </c>
      <c r="AW17" s="80">
        <f>IF($E17="FX",$H17*'Sensis Vectors ALL'!AW17*(EXP($G17/100*VAR_CST)-1)/($H17*0.01),IF($E17&lt;&gt;"SPD",$H17*'Sensis Vectors ALL'!AW17*(EXP($G17/100*VAR_CST)-1)/0.01,'Sensis Vectors ALL'!AW17*($G17*VAR_CST)/0.01))</f>
        <v>0</v>
      </c>
      <c r="AX17" s="80">
        <f>IF($E17="FX",$H17*'Sensis Vectors ALL'!AX17*(EXP($G17/100*VAR_CST)-1)/($H17*0.01),IF($E17&lt;&gt;"SPD",$H17*'Sensis Vectors ALL'!AX17*(EXP($G17/100*VAR_CST)-1)/0.01,'Sensis Vectors ALL'!AX17*($G17*VAR_CST)/0.01))</f>
        <v>0</v>
      </c>
      <c r="AY17" s="80">
        <f>IF($E17="FX",$H17*'Sensis Vectors ALL'!AY17*(EXP($G17/100*VAR_CST)-1)/($H17*0.01),IF($E17&lt;&gt;"SPD",$H17*'Sensis Vectors ALL'!AY17*(EXP($G17/100*VAR_CST)-1)/0.01,'Sensis Vectors ALL'!AY17*($G17*VAR_CST)/0.01))</f>
        <v>-30.583455522843582</v>
      </c>
      <c r="AZ17" s="80">
        <f>IF($E17="FX",$H17*'Sensis Vectors ALL'!AZ17*(EXP($G17/100*VAR_CST)-1)/($H17*0.01),IF($E17&lt;&gt;"SPD",$H17*'Sensis Vectors ALL'!AZ17*(EXP($G17/100*VAR_CST)-1)/0.01,'Sensis Vectors ALL'!AZ17*($G17*VAR_CST)/0.01))</f>
        <v>-30.583455522843582</v>
      </c>
      <c r="BA17" s="80">
        <f>IF($E17="FX",$H17*'Sensis Vectors ALL'!BA17*(EXP($G17/100*VAR_CST)-1)/($H17*0.01),IF($E17&lt;&gt;"SPD",$H17*'Sensis Vectors ALL'!BA17*(EXP($G17/100*VAR_CST)-1)/0.01,'Sensis Vectors ALL'!BA17*($G17*VAR_CST)/0.01))</f>
        <v>0</v>
      </c>
      <c r="BB17" s="80">
        <f>IF($E17="FX",$H17*'Sensis Vectors ALL'!BB17*(EXP($G17/100*VAR_CST)-1)/($H17*0.01),IF($E17&lt;&gt;"SPD",$H17*'Sensis Vectors ALL'!BB17*(EXP($G17/100*VAR_CST)-1)/0.01,'Sensis Vectors ALL'!BB17*($G17*VAR_CST)/0.01))</f>
        <v>0</v>
      </c>
      <c r="BC17" s="80">
        <f>IF($E17="FX",$H17*'Sensis Vectors ALL'!BC17*(EXP($G17/100*VAR_CST)-1)/($H17*0.01),IF($E17&lt;&gt;"SPD",$H17*'Sensis Vectors ALL'!BC17*(EXP($G17/100*VAR_CST)-1)/0.01,'Sensis Vectors ALL'!BC17*($G17*VAR_CST)/0.01))</f>
        <v>0</v>
      </c>
      <c r="BD17" s="80">
        <f>IF($E17="FX",$H17*'Sensis Vectors ALL'!BD17*(EXP($G17/100*VAR_CST)-1)/($H17*0.01),IF($E17&lt;&gt;"SPD",$H17*'Sensis Vectors ALL'!BD17*(EXP($G17/100*VAR_CST)-1)/0.01,'Sensis Vectors ALL'!BD17*($G17*VAR_CST)/0.01))</f>
        <v>-3389.3506037848806</v>
      </c>
      <c r="BE17" s="80">
        <f>IF($E17="FX",$H17*'Sensis Vectors ALL'!BE17*(EXP($G17/100*VAR_CST)-1)/($H17*0.01),IF($E17&lt;&gt;"SPD",$H17*'Sensis Vectors ALL'!BE17*(EXP($G17/100*VAR_CST)-1)/0.01,'Sensis Vectors ALL'!BE17*($G17*VAR_CST)/0.01))</f>
        <v>0</v>
      </c>
      <c r="BF17" s="80">
        <f>IF($E17="FX",$H17*'Sensis Vectors ALL'!BF17*(EXP($G17/100*VAR_CST)-1)/($H17*0.01),IF($E17&lt;&gt;"SPD",$H17*'Sensis Vectors ALL'!BF17*(EXP($G17/100*VAR_CST)-1)/0.01,'Sensis Vectors ALL'!BF17*($G17*VAR_CST)/0.01))</f>
        <v>0</v>
      </c>
      <c r="BG17" s="80">
        <f>IF($E17="FX",$H17*'Sensis Vectors ALL'!BG17*(EXP($G17/100*VAR_CST)-1)/($H17*0.01),IF($E17&lt;&gt;"SPD",$H17*'Sensis Vectors ALL'!BG17*(EXP($G17/100*VAR_CST)-1)/0.01,'Sensis Vectors ALL'!BG17*($G17*VAR_CST)/0.01))</f>
        <v>0</v>
      </c>
      <c r="BH17" s="80">
        <f>IF($E17="FX",$H17*'Sensis Vectors ALL'!BH17*(EXP($G17/100*VAR_CST)-1)/($H17*0.01),IF($E17&lt;&gt;"SPD",$H17*'Sensis Vectors ALL'!BH17*(EXP($G17/100*VAR_CST)-1)/0.01,'Sensis Vectors ALL'!BH17*($G17*VAR_CST)/0.01))</f>
        <v>0</v>
      </c>
      <c r="BI17" s="80">
        <f>IF($E17="FX",$H17*'Sensis Vectors ALL'!BI17*(EXP($G17/100*VAR_CST)-1)/($H17*0.01),IF($E17&lt;&gt;"SPD",$H17*'Sensis Vectors ALL'!BI17*(EXP($G17/100*VAR_CST)-1)/0.01,'Sensis Vectors ALL'!BI17*($G17*VAR_CST)/0.01))</f>
        <v>0</v>
      </c>
      <c r="BJ17" s="80">
        <f>IF($E17="FX",$H17*'Sensis Vectors ALL'!BJ17*(EXP($G17/100*VAR_CST)-1)/($H17*0.01),IF($E17&lt;&gt;"SPD",$H17*'Sensis Vectors ALL'!BJ17*(EXP($G17/100*VAR_CST)-1)/0.01,'Sensis Vectors ALL'!BJ17*($G17*VAR_CST)/0.01))</f>
        <v>0</v>
      </c>
      <c r="BK17" s="80">
        <f>IF($E17="FX",$H17*'Sensis Vectors ALL'!BK17*(EXP($G17/100*VAR_CST)-1)/($H17*0.01),IF($E17&lt;&gt;"SPD",$H17*'Sensis Vectors ALL'!BK17*(EXP($G17/100*VAR_CST)-1)/0.01,'Sensis Vectors ALL'!BK17*($G17*VAR_CST)/0.01))</f>
        <v>0</v>
      </c>
      <c r="BL17" s="80">
        <f>IF($E17="FX",$H17*'Sensis Vectors ALL'!BL17*(EXP($G17/100*VAR_CST)-1)/($H17*0.01),IF($E17&lt;&gt;"SPD",$H17*'Sensis Vectors ALL'!BL17*(EXP($G17/100*VAR_CST)-1)/0.01,'Sensis Vectors ALL'!BL17*($G17*VAR_CST)/0.01))</f>
        <v>-3389.3506037848806</v>
      </c>
      <c r="BM17" s="80">
        <f>IF($E17="FX",$H17*'Sensis Vectors ALL'!BM17*(EXP($G17/100*VAR_CST)-1)/($H17*0.01),IF($E17&lt;&gt;"SPD",$H17*'Sensis Vectors ALL'!BM17*(EXP($G17/100*VAR_CST)-1)/0.01,'Sensis Vectors ALL'!BM17*($G17*VAR_CST)/0.01))</f>
        <v>-73.548819575729539</v>
      </c>
      <c r="BN17" s="80">
        <f>IF($E17="FX",$H17*'Sensis Vectors ALL'!BN17*(EXP($G17/100*VAR_CST)-1)/($H17*0.01),IF($E17&lt;&gt;"SPD",$H17*'Sensis Vectors ALL'!BN17*(EXP($G17/100*VAR_CST)-1)/0.01,'Sensis Vectors ALL'!BN17*($G17*VAR_CST)/0.01))</f>
        <v>-73.548819575729539</v>
      </c>
      <c r="BO17" s="80">
        <f>IF($E17="FX",$H17*'Sensis Vectors ALL'!BO17*(EXP($G17/100*VAR_CST)-1)/($H17*0.01),IF($E17&lt;&gt;"SPD",$H17*'Sensis Vectors ALL'!BO17*(EXP($G17/100*VAR_CST)-1)/0.01,'Sensis Vectors ALL'!BO17*($G17*VAR_CST)/0.01))</f>
        <v>0</v>
      </c>
      <c r="BP17" s="80">
        <f>IF($E17="FX",$H17*'Sensis Vectors ALL'!BP17*(EXP($G17/100*VAR_CST)-1)/($H17*0.01),IF($E17&lt;&gt;"SPD",$H17*'Sensis Vectors ALL'!BP17*(EXP($G17/100*VAR_CST)-1)/0.01,'Sensis Vectors ALL'!BP17*($G17*VAR_CST)/0.01))</f>
        <v>0</v>
      </c>
      <c r="BQ17" s="80">
        <f>IF($E17="FX",$H17*'Sensis Vectors ALL'!BQ17*(EXP($G17/100*VAR_CST)-1)/($H17*0.01),IF($E17&lt;&gt;"SPD",$H17*'Sensis Vectors ALL'!BQ17*(EXP($G17/100*VAR_CST)-1)/0.01,'Sensis Vectors ALL'!BQ17*($G17*VAR_CST)/0.01))</f>
        <v>0</v>
      </c>
      <c r="BR17" s="80">
        <f>IF($E17="FX",$H17*'Sensis Vectors ALL'!BR17*(EXP($G17/100*VAR_CST)-1)/($H17*0.01),IF($E17&lt;&gt;"SPD",$H17*'Sensis Vectors ALL'!BR17*(EXP($G17/100*VAR_CST)-1)/0.01,'Sensis Vectors ALL'!BR17*($G17*VAR_CST)/0.01))</f>
        <v>0</v>
      </c>
      <c r="BS17" s="80">
        <f>IF($E17="FX",$H17*'Sensis Vectors ALL'!BS17*(EXP($G17/100*VAR_CST)-1)/($H17*0.01),IF($E17&lt;&gt;"SPD",$H17*'Sensis Vectors ALL'!BS17*(EXP($G17/100*VAR_CST)-1)/0.01,'Sensis Vectors ALL'!BS17*($G17*VAR_CST)/0.01))</f>
        <v>0</v>
      </c>
      <c r="BT17" s="80">
        <f>IF($E17="FX",$H17*'Sensis Vectors ALL'!BT17*(EXP($G17/100*VAR_CST)-1)/($H17*0.01),IF($E17&lt;&gt;"SPD",$H17*'Sensis Vectors ALL'!BT17*(EXP($G17/100*VAR_CST)-1)/0.01,'Sensis Vectors ALL'!BT17*($G17*VAR_CST)/0.01))</f>
        <v>0</v>
      </c>
      <c r="BU17" s="80">
        <f>IF($E17="FX",$H17*'Sensis Vectors ALL'!BU17*(EXP($G17/100*VAR_CST)-1)/($H17*0.01),IF($E17&lt;&gt;"SPD",$H17*'Sensis Vectors ALL'!BU17*(EXP($G17/100*VAR_CST)-1)/0.01,'Sensis Vectors ALL'!BU17*($G17*VAR_CST)/0.01))</f>
        <v>0</v>
      </c>
      <c r="BV17" s="80">
        <f>IF($E17="FX",$H17*'Sensis Vectors ALL'!BV17*(EXP($G17/100*VAR_CST)-1)/($H17*0.01),IF($E17&lt;&gt;"SPD",$H17*'Sensis Vectors ALL'!BV17*(EXP($G17/100*VAR_CST)-1)/0.01,'Sensis Vectors ALL'!BV17*($G17*VAR_CST)/0.01))</f>
        <v>-740.3483070357953</v>
      </c>
      <c r="BW17" s="80">
        <f>IF($E17="FX",$H17*'Sensis Vectors ALL'!BW17*(EXP($G17/100*VAR_CST)-1)/($H17*0.01),IF($E17&lt;&gt;"SPD",$H17*'Sensis Vectors ALL'!BW17*(EXP($G17/100*VAR_CST)-1)/0.01,'Sensis Vectors ALL'!BW17*($G17*VAR_CST)/0.01))</f>
        <v>-740.3483070357953</v>
      </c>
      <c r="BX17" s="80">
        <f>IF($E17="FX",$H17*'Sensis Vectors ALL'!BX17*(EXP($G17/100*VAR_CST)-1)/($H17*0.01),IF($E17&lt;&gt;"SPD",$H17*'Sensis Vectors ALL'!BX17*(EXP($G17/100*VAR_CST)-1)/0.01,'Sensis Vectors ALL'!BX17*($G17*VAR_CST)/0.01))</f>
        <v>0</v>
      </c>
      <c r="BY17" s="80">
        <f>IF($E17="FX",$H17*'Sensis Vectors ALL'!BY17*(EXP($G17/100*VAR_CST)-1)/($H17*0.01),IF($E17&lt;&gt;"SPD",$H17*'Sensis Vectors ALL'!BY17*(EXP($G17/100*VAR_CST)-1)/0.01,'Sensis Vectors ALL'!BY17*($G17*VAR_CST)/0.01))</f>
        <v>-31.853001932483306</v>
      </c>
      <c r="BZ17" s="80">
        <f>IF($E17="FX",$H17*'Sensis Vectors ALL'!BZ17*(EXP($G17/100*VAR_CST)-1)/($H17*0.01),IF($E17&lt;&gt;"SPD",$H17*'Sensis Vectors ALL'!BZ17*(EXP($G17/100*VAR_CST)-1)/0.01,'Sensis Vectors ALL'!BZ17*($G17*VAR_CST)/0.01))</f>
        <v>-31.853001932483306</v>
      </c>
      <c r="CA17" s="80">
        <f>IF($E17="FX",$H17*'Sensis Vectors ALL'!CA17*(EXP($G17/100*VAR_CST)-1)/($H17*0.01),IF($E17&lt;&gt;"SPD",$H17*'Sensis Vectors ALL'!CA17*(EXP($G17/100*VAR_CST)-1)/0.01,'Sensis Vectors ALL'!CA17*($G17*VAR_CST)/0.01))</f>
        <v>0</v>
      </c>
      <c r="CB17" s="80">
        <f>IF($E17="FX",$H17*'Sensis Vectors ALL'!CB17*(EXP($G17/100*VAR_CST)-1)/($H17*0.01),IF($E17&lt;&gt;"SPD",$H17*'Sensis Vectors ALL'!CB17*(EXP($G17/100*VAR_CST)-1)/0.01,'Sensis Vectors ALL'!CB17*($G17*VAR_CST)/0.01))</f>
        <v>-208.68655355336813</v>
      </c>
      <c r="CC17" s="80">
        <f>IF($E17="FX",$H17*'Sensis Vectors ALL'!CC17*(EXP($G17/100*VAR_CST)-1)/($H17*0.01),IF($E17&lt;&gt;"SPD",$H17*'Sensis Vectors ALL'!CC17*(EXP($G17/100*VAR_CST)-1)/0.01,'Sensis Vectors ALL'!CC17*($G17*VAR_CST)/0.01))</f>
        <v>-208.68655355336813</v>
      </c>
      <c r="CD17" s="80">
        <f>IF($E17="FX",$H17*'Sensis Vectors ALL'!CD17*(EXP($G17/100*VAR_CST)-1)/($H17*0.01),IF($E17&lt;&gt;"SPD",$H17*'Sensis Vectors ALL'!CD17*(EXP($G17/100*VAR_CST)-1)/0.01,'Sensis Vectors ALL'!CD17*($G17*VAR_CST)/0.01))</f>
        <v>0</v>
      </c>
      <c r="CE17" s="80">
        <f>IF($E17="FX",$H17*'Sensis Vectors ALL'!CE17*(EXP($G17/100*VAR_CST)-1)/($H17*0.01),IF($E17&lt;&gt;"SPD",$H17*'Sensis Vectors ALL'!CE17*(EXP($G17/100*VAR_CST)-1)/0.01,'Sensis Vectors ALL'!CE17*($G17*VAR_CST)/0.01))</f>
        <v>0</v>
      </c>
      <c r="CF17" s="80">
        <f>IF($E17="FX",$H17*'Sensis Vectors ALL'!CF17*(EXP($G17/100*VAR_CST)-1)/($H17*0.01),IF($E17&lt;&gt;"SPD",$H17*'Sensis Vectors ALL'!CF17*(EXP($G17/100*VAR_CST)-1)/0.01,'Sensis Vectors ALL'!CF17*($G17*VAR_CST)/0.01))</f>
        <v>0</v>
      </c>
      <c r="CG17" s="80">
        <f>IF($E17="FX",$H17*'Sensis Vectors ALL'!CG17*(EXP($G17/100*VAR_CST)-1)/($H17*0.01),IF($E17&lt;&gt;"SPD",$H17*'Sensis Vectors ALL'!CG17*(EXP($G17/100*VAR_CST)-1)/0.01,'Sensis Vectors ALL'!CG17*($G17*VAR_CST)/0.01))</f>
        <v>0</v>
      </c>
      <c r="CH17" s="80">
        <f>IF($E17="FX",$H17*'Sensis Vectors ALL'!CH17*(EXP($G17/100*VAR_CST)-1)/($H17*0.01),IF($E17&lt;&gt;"SPD",$H17*'Sensis Vectors ALL'!CH17*(EXP($G17/100*VAR_CST)-1)/0.01,'Sensis Vectors ALL'!CH17*($G17*VAR_CST)/0.01))</f>
        <v>0</v>
      </c>
      <c r="CI17" s="80">
        <f>IF($E17="FX",$H17*'Sensis Vectors ALL'!CI17*(EXP($G17/100*VAR_CST)-1)/($H17*0.01),IF($E17&lt;&gt;"SPD",$H17*'Sensis Vectors ALL'!CI17*(EXP($G17/100*VAR_CST)-1)/0.01,'Sensis Vectors ALL'!CI17*($G17*VAR_CST)/0.01))</f>
        <v>0</v>
      </c>
      <c r="CJ17" s="80">
        <f>IF($E17="FX",$H17*'Sensis Vectors ALL'!CJ17*(EXP($G17/100*VAR_CST)-1)/($H17*0.01),IF($E17&lt;&gt;"SPD",$H17*'Sensis Vectors ALL'!CJ17*(EXP($G17/100*VAR_CST)-1)/0.01,'Sensis Vectors ALL'!CJ17*($G17*VAR_CST)/0.01))</f>
        <v>0</v>
      </c>
      <c r="CK17" s="80">
        <f>IF($E17="FX",$H17*'Sensis Vectors ALL'!CK17*(EXP($G17/100*VAR_CST)-1)/($H17*0.01),IF($E17&lt;&gt;"SPD",$H17*'Sensis Vectors ALL'!CK17*(EXP($G17/100*VAR_CST)-1)/0.01,'Sensis Vectors ALL'!CK17*($G17*VAR_CST)/0.01))</f>
        <v>-2334.9139216875046</v>
      </c>
      <c r="CL17" s="80">
        <f>IF($E17="FX",$H17*'Sensis Vectors ALL'!CL17*(EXP($G17/100*VAR_CST)-1)/($H17*0.01),IF($E17&lt;&gt;"SPD",$H17*'Sensis Vectors ALL'!CL17*(EXP($G17/100*VAR_CST)-1)/0.01,'Sensis Vectors ALL'!CL17*($G17*VAR_CST)/0.01))</f>
        <v>-2334.9139216875046</v>
      </c>
      <c r="CM17" s="80">
        <f>IF($E17="FX",$H17*'Sensis Vectors ALL'!CM17*(EXP($G17/100*VAR_CST)-1)/($H17*0.01),IF($E17&lt;&gt;"SPD",$H17*'Sensis Vectors ALL'!CM17*(EXP($G17/100*VAR_CST)-1)/0.01,'Sensis Vectors ALL'!CM17*($G17*VAR_CST)/0.01))</f>
        <v>58.943731353411856</v>
      </c>
      <c r="CN17" s="80">
        <f>IF($E17="FX",$H17*'Sensis Vectors ALL'!CN17*(EXP($G17/100*VAR_CST)-1)/($H17*0.01),IF($E17&lt;&gt;"SPD",$H17*'Sensis Vectors ALL'!CN17*(EXP($G17/100*VAR_CST)-1)/0.01,'Sensis Vectors ALL'!CN17*($G17*VAR_CST)/0.01))</f>
        <v>58.943731353411856</v>
      </c>
      <c r="CO17" s="80">
        <f>IF($E17="FX",$H17*'Sensis Vectors ALL'!CO17*(EXP($G17/100*VAR_CST)-1)/($H17*0.01),IF($E17&lt;&gt;"SPD",$H17*'Sensis Vectors ALL'!CO17*(EXP($G17/100*VAR_CST)-1)/0.01,'Sensis Vectors ALL'!CO17*($G17*VAR_CST)/0.01))</f>
        <v>58.943731353411856</v>
      </c>
      <c r="CP17" s="80">
        <f>IF($E17="FX",$H17*'Sensis Vectors ALL'!CP17*(EXP($G17/100*VAR_CST)-1)/($H17*0.01),IF($E17&lt;&gt;"SPD",$H17*'Sensis Vectors ALL'!CP17*(EXP($G17/100*VAR_CST)-1)/0.01,'Sensis Vectors ALL'!CP17*($G17*VAR_CST)/0.01))</f>
        <v>58.943731353411856</v>
      </c>
      <c r="CQ17" s="80">
        <f>IF($E17="FX",$H17*'Sensis Vectors ALL'!CQ17*(EXP($G17/100*VAR_CST)-1)/($H17*0.01),IF($E17&lt;&gt;"SPD",$H17*'Sensis Vectors ALL'!CQ17*(EXP($G17/100*VAR_CST)-1)/0.01,'Sensis Vectors ALL'!CQ17*($G17*VAR_CST)/0.01))</f>
        <v>0</v>
      </c>
      <c r="CR17" s="80">
        <f>IF($E17="FX",$H17*'Sensis Vectors ALL'!CR17*(EXP($G17/100*VAR_CST)-1)/($H17*0.01),IF($E17&lt;&gt;"SPD",$H17*'Sensis Vectors ALL'!CR17*(EXP($G17/100*VAR_CST)-1)/0.01,'Sensis Vectors ALL'!CR17*($G17*VAR_CST)/0.01))</f>
        <v>0</v>
      </c>
      <c r="CS17" s="80">
        <f>IF($E17="FX",$H17*'Sensis Vectors ALL'!CS17*(EXP($G17/100*VAR_CST)-1)/($H17*0.01),IF($E17&lt;&gt;"SPD",$H17*'Sensis Vectors ALL'!CS17*(EXP($G17/100*VAR_CST)-1)/0.01,'Sensis Vectors ALL'!CS17*($G17*VAR_CST)/0.01))</f>
        <v>58.943731353411856</v>
      </c>
      <c r="CT17" s="80">
        <f>IF($E17="FX",$H17*'Sensis Vectors ALL'!CT17*(EXP($G17/100*VAR_CST)-1)/($H17*0.01),IF($E17&lt;&gt;"SPD",$H17*'Sensis Vectors ALL'!CT17*(EXP($G17/100*VAR_CST)-1)/0.01,'Sensis Vectors ALL'!CT17*($G17*VAR_CST)/0.01))</f>
        <v>0</v>
      </c>
      <c r="CU17" s="80">
        <f>IF($E17="FX",$H17*'Sensis Vectors ALL'!CU17*(EXP($G17/100*VAR_CST)-1)/($H17*0.01),IF($E17&lt;&gt;"SPD",$H17*'Sensis Vectors ALL'!CU17*(EXP($G17/100*VAR_CST)-1)/0.01,'Sensis Vectors ALL'!CU17*($G17*VAR_CST)/0.01))</f>
        <v>58.943731353411856</v>
      </c>
      <c r="CV17" s="80">
        <f>IF($E17="FX",$H17*'Sensis Vectors ALL'!CV17*(EXP($G17/100*VAR_CST)-1)/($H17*0.01),IF($E17&lt;&gt;"SPD",$H17*'Sensis Vectors ALL'!CV17*(EXP($G17/100*VAR_CST)-1)/0.01,'Sensis Vectors ALL'!CV17*($G17*VAR_CST)/0.01))</f>
        <v>0</v>
      </c>
      <c r="CW17" s="80">
        <f>IF($E17="FX",$H17*'Sensis Vectors ALL'!CW17*(EXP($G17/100*VAR_CST)-1)/($H17*0.01),IF($E17&lt;&gt;"SPD",$H17*'Sensis Vectors ALL'!CW17*(EXP($G17/100*VAR_CST)-1)/0.01,'Sensis Vectors ALL'!CW17*($G17*VAR_CST)/0.01))</f>
        <v>0</v>
      </c>
      <c r="CX17" s="80">
        <f>IF($E17="FX",$H17*'Sensis Vectors ALL'!CX17*(EXP($G17/100*VAR_CST)-1)/($H17*0.01),IF($E17&lt;&gt;"SPD",$H17*'Sensis Vectors ALL'!CX17*(EXP($G17/100*VAR_CST)-1)/0.01,'Sensis Vectors ALL'!CX17*($G17*VAR_CST)/0.01))</f>
        <v>0</v>
      </c>
      <c r="CY17" s="80">
        <f>IF($E17="FX",$H17*'Sensis Vectors ALL'!CY17*(EXP($G17/100*VAR_CST)-1)/($H17*0.01),IF($E17&lt;&gt;"SPD",$H17*'Sensis Vectors ALL'!CY17*(EXP($G17/100*VAR_CST)-1)/0.01,'Sensis Vectors ALL'!CY17*($G17*VAR_CST)/0.01))</f>
        <v>0</v>
      </c>
      <c r="CZ17" s="80">
        <f>IF($E17="FX",$H17*'Sensis Vectors ALL'!CZ17*(EXP($G17/100*VAR_CST)-1)/($H17*0.01),IF($E17&lt;&gt;"SPD",$H17*'Sensis Vectors ALL'!CZ17*(EXP($G17/100*VAR_CST)-1)/0.01,'Sensis Vectors ALL'!CZ17*($G17*VAR_CST)/0.01))</f>
        <v>0</v>
      </c>
      <c r="DA17" s="80">
        <f>IF($E17="FX",$H17*'Sensis Vectors ALL'!DA17*(EXP($G17/100*VAR_CST)-1)/($H17*0.01),IF($E17&lt;&gt;"SPD",$H17*'Sensis Vectors ALL'!DA17*(EXP($G17/100*VAR_CST)-1)/0.01,'Sensis Vectors ALL'!DA17*($G17*VAR_CST)/0.01))</f>
        <v>0</v>
      </c>
      <c r="DB17" s="80">
        <f>IF($E17="FX",$H17*'Sensis Vectors ALL'!DB17*(EXP($G17/100*VAR_CST)-1)/($H17*0.01),IF($E17&lt;&gt;"SPD",$H17*'Sensis Vectors ALL'!DB17*(EXP($G17/100*VAR_CST)-1)/0.01,'Sensis Vectors ALL'!DB17*($G17*VAR_CST)/0.01))</f>
        <v>0</v>
      </c>
      <c r="DC17" s="80">
        <f>IF($E17="FX",$H17*'Sensis Vectors ALL'!DC17*(EXP($G17/100*VAR_CST)-1)/($H17*0.01),IF($E17&lt;&gt;"SPD",$H17*'Sensis Vectors ALL'!DC17*(EXP($G17/100*VAR_CST)-1)/0.01,'Sensis Vectors ALL'!DC17*($G17*VAR_CST)/0.01))</f>
        <v>0</v>
      </c>
      <c r="DD17" s="80">
        <f>IF($E17="FX",$H17*'Sensis Vectors ALL'!DD17*(EXP($G17/100*VAR_CST)-1)/($H17*0.01),IF($E17&lt;&gt;"SPD",$H17*'Sensis Vectors ALL'!DD17*(EXP($G17/100*VAR_CST)-1)/0.01,'Sensis Vectors ALL'!DD17*($G17*VAR_CST)/0.01))</f>
        <v>0</v>
      </c>
      <c r="DE17" s="80">
        <f>IF($E17="FX",$H17*'Sensis Vectors ALL'!DE17*(EXP($G17/100*VAR_CST)-1)/($H17*0.01),IF($E17&lt;&gt;"SPD",$H17*'Sensis Vectors ALL'!DE17*(EXP($G17/100*VAR_CST)-1)/0.01,'Sensis Vectors ALL'!DE17*($G17*VAR_CST)/0.01))</f>
        <v>0</v>
      </c>
      <c r="DF17" s="80">
        <f>IF($E17="FX",$H17*'Sensis Vectors ALL'!DF17*(EXP($G17/100*VAR_CST)-1)/($H17*0.01),IF($E17&lt;&gt;"SPD",$H17*'Sensis Vectors ALL'!DF17*(EXP($G17/100*VAR_CST)-1)/0.01,'Sensis Vectors ALL'!DF17*($G17*VAR_CST)/0.01))</f>
        <v>0</v>
      </c>
      <c r="DG17" s="80">
        <f>IF($E17="FX",$H17*'Sensis Vectors ALL'!DG17*(EXP($G17/100*VAR_CST)-1)/($H17*0.01),IF($E17&lt;&gt;"SPD",$H17*'Sensis Vectors ALL'!DG17*(EXP($G17/100*VAR_CST)-1)/0.01,'Sensis Vectors ALL'!DG17*($G17*VAR_CST)/0.01))</f>
        <v>0</v>
      </c>
      <c r="DH17" s="80">
        <f>IF($E17="FX",$H17*'Sensis Vectors ALL'!DH17*(EXP($G17/100*VAR_CST)-1)/($H17*0.01),IF($E17&lt;&gt;"SPD",$H17*'Sensis Vectors ALL'!DH17*(EXP($G17/100*VAR_CST)-1)/0.01,'Sensis Vectors ALL'!DH17*($G17*VAR_CST)/0.01))</f>
        <v>0</v>
      </c>
      <c r="DI17" s="80">
        <f>IF($E17="FX",$H17*'Sensis Vectors ALL'!DI17*(EXP($G17/100*VAR_CST)-1)/($H17*0.01),IF($E17&lt;&gt;"SPD",$H17*'Sensis Vectors ALL'!DI17*(EXP($G17/100*VAR_CST)-1)/0.01,'Sensis Vectors ALL'!DI17*($G17*VAR_CST)/0.01))</f>
        <v>0</v>
      </c>
      <c r="DJ17" s="80">
        <f>IF($E17="FX",$H17*'Sensis Vectors ALL'!DJ17*(EXP($G17/100*VAR_CST)-1)/($H17*0.01),IF($E17&lt;&gt;"SPD",$H17*'Sensis Vectors ALL'!DJ17*(EXP($G17/100*VAR_CST)-1)/0.01,'Sensis Vectors ALL'!DJ17*($G17*VAR_CST)/0.01))</f>
        <v>0</v>
      </c>
      <c r="DK17" s="80">
        <f>IF($E17="FX",$H17*'Sensis Vectors ALL'!DK17*(EXP($G17/100*VAR_CST)-1)/($H17*0.01),IF($E17&lt;&gt;"SPD",$H17*'Sensis Vectors ALL'!DK17*(EXP($G17/100*VAR_CST)-1)/0.01,'Sensis Vectors ALL'!DK17*($G17*VAR_CST)/0.01))</f>
        <v>0</v>
      </c>
      <c r="DL17" s="80">
        <f>IF($E17="FX",$H17*'Sensis Vectors ALL'!DL17*(EXP($G17/100*VAR_CST)-1)/($H17*0.01),IF($E17&lt;&gt;"SPD",$H17*'Sensis Vectors ALL'!DL17*(EXP($G17/100*VAR_CST)-1)/0.01,'Sensis Vectors ALL'!DL17*($G17*VAR_CST)/0.01))</f>
        <v>0</v>
      </c>
      <c r="DM17" s="80">
        <f>IF($E17="FX",$H17*'Sensis Vectors ALL'!DM17*(EXP($G17/100*VAR_CST)-1)/($H17*0.01),IF($E17&lt;&gt;"SPD",$H17*'Sensis Vectors ALL'!DM17*(EXP($G17/100*VAR_CST)-1)/0.01,'Sensis Vectors ALL'!DM17*($G17*VAR_CST)/0.01))</f>
        <v>0</v>
      </c>
      <c r="DN17" s="80">
        <f>IF($E17="FX",$H17*'Sensis Vectors ALL'!DN17*(EXP($G17/100*VAR_CST)-1)/($H17*0.01),IF($E17&lt;&gt;"SPD",$H17*'Sensis Vectors ALL'!DN17*(EXP($G17/100*VAR_CST)-1)/0.01,'Sensis Vectors ALL'!DN17*($G17*VAR_CST)/0.01))</f>
        <v>58.943731353411856</v>
      </c>
      <c r="DO17" s="80">
        <f>IF($E17="FX",$H17*'Sensis Vectors ALL'!DO17*(EXP($G17/100*VAR_CST)-1)/($H17*0.01),IF($E17&lt;&gt;"SPD",$H17*'Sensis Vectors ALL'!DO17*(EXP($G17/100*VAR_CST)-1)/0.01,'Sensis Vectors ALL'!DO17*($G17*VAR_CST)/0.01))</f>
        <v>0</v>
      </c>
      <c r="DP17" s="80">
        <f>IF($E17="FX",$H17*'Sensis Vectors ALL'!DP17*(EXP($G17/100*VAR_CST)-1)/($H17*0.01),IF($E17&lt;&gt;"SPD",$H17*'Sensis Vectors ALL'!DP17*(EXP($G17/100*VAR_CST)-1)/0.01,'Sensis Vectors ALL'!DP17*($G17*VAR_CST)/0.01))</f>
        <v>0</v>
      </c>
      <c r="DQ17" s="80">
        <f>IF($E17="FX",$H17*'Sensis Vectors ALL'!DQ17*(EXP($G17/100*VAR_CST)-1)/($H17*0.01),IF($E17&lt;&gt;"SPD",$H17*'Sensis Vectors ALL'!DQ17*(EXP($G17/100*VAR_CST)-1)/0.01,'Sensis Vectors ALL'!DQ17*($G17*VAR_CST)/0.01))</f>
        <v>-113.65564134135795</v>
      </c>
    </row>
    <row r="18" spans="1:121" x14ac:dyDescent="0.2">
      <c r="A18" s="60">
        <v>77</v>
      </c>
      <c r="B18" s="60" t="s">
        <v>16</v>
      </c>
      <c r="C18" s="60" t="s">
        <v>369</v>
      </c>
      <c r="D18" s="60" t="s">
        <v>532</v>
      </c>
      <c r="E18" s="60" t="s">
        <v>25</v>
      </c>
      <c r="F18" s="60" t="s">
        <v>11</v>
      </c>
      <c r="G18" s="60">
        <v>0.48457499999999998</v>
      </c>
      <c r="H18" s="60">
        <v>0.68354499999999996</v>
      </c>
      <c r="I18" s="80">
        <f>IF($E18="FX",$H18*'Sensis Vectors ALL'!I18*(EXP($G18/100*VAR_CST)-1)/($H18*0.01),IF($E18&lt;&gt;"SPD",$H18*'Sensis Vectors ALL'!I18*(EXP($G18/100*VAR_CST)-1)/0.01,'Sensis Vectors ALL'!I18*($G18*VAR_CST)/0.01))</f>
        <v>-4834.4971036603529</v>
      </c>
      <c r="J18" s="80">
        <f>IF($E18="FX",$H18*'Sensis Vectors ALL'!J18*(EXP($G18/100*VAR_CST)-1)/($H18*0.01),IF($E18&lt;&gt;"SPD",$H18*'Sensis Vectors ALL'!J18*(EXP($G18/100*VAR_CST)-1)/0.01,'Sensis Vectors ALL'!J18*($G18*VAR_CST)/0.01))</f>
        <v>-5241.9903702900529</v>
      </c>
      <c r="K18" s="80">
        <f>IF($E18="FX",$H18*'Sensis Vectors ALL'!K18*(EXP($G18/100*VAR_CST)-1)/($H18*0.01),IF($E18&lt;&gt;"SPD",$H18*'Sensis Vectors ALL'!K18*(EXP($G18/100*VAR_CST)-1)/0.01,'Sensis Vectors ALL'!K18*($G18*VAR_CST)/0.01))</f>
        <v>-5445.7370036049024</v>
      </c>
      <c r="L18" s="80">
        <f>IF($E18="FX",$H18*'Sensis Vectors ALL'!L18*(EXP($G18/100*VAR_CST)-1)/($H18*0.01),IF($E18&lt;&gt;"SPD",$H18*'Sensis Vectors ALL'!L18*(EXP($G18/100*VAR_CST)-1)/0.01,'Sensis Vectors ALL'!L18*($G18*VAR_CST)/0.01))</f>
        <v>-5445.7370036049024</v>
      </c>
      <c r="M18" s="80">
        <f>IF($E18="FX",$H18*'Sensis Vectors ALL'!M18*(EXP($G18/100*VAR_CST)-1)/($H18*0.01),IF($E18&lt;&gt;"SPD",$H18*'Sensis Vectors ALL'!M18*(EXP($G18/100*VAR_CST)-1)/0.01,'Sensis Vectors ALL'!M18*($G18*VAR_CST)/0.01))</f>
        <v>-1261.3965346722932</v>
      </c>
      <c r="N18" s="80">
        <f>IF($E18="FX",$H18*'Sensis Vectors ALL'!N18*(EXP($G18/100*VAR_CST)-1)/($H18*0.01),IF($E18&lt;&gt;"SPD",$H18*'Sensis Vectors ALL'!N18*(EXP($G18/100*VAR_CST)-1)/0.01,'Sensis Vectors ALL'!N18*($G18*VAR_CST)/0.01))</f>
        <v>-1222.3378581034965</v>
      </c>
      <c r="O18" s="80">
        <f>IF($E18="FX",$H18*'Sensis Vectors ALL'!O18*(EXP($G18/100*VAR_CST)-1)/($H18*0.01),IF($E18&lt;&gt;"SPD",$H18*'Sensis Vectors ALL'!O18*(EXP($G18/100*VAR_CST)-1)/0.01,'Sensis Vectors ALL'!O18*($G18*VAR_CST)/0.01))</f>
        <v>0</v>
      </c>
      <c r="P18" s="80">
        <f>IF($E18="FX",$H18*'Sensis Vectors ALL'!P18*(EXP($G18/100*VAR_CST)-1)/($H18*0.01),IF($E18&lt;&gt;"SPD",$H18*'Sensis Vectors ALL'!P18*(EXP($G18/100*VAR_CST)-1)/0.01,'Sensis Vectors ALL'!P18*($G18*VAR_CST)/0.01))</f>
        <v>0</v>
      </c>
      <c r="Q18" s="80">
        <f>IF($E18="FX",$H18*'Sensis Vectors ALL'!Q18*(EXP($G18/100*VAR_CST)-1)/($H18*0.01),IF($E18&lt;&gt;"SPD",$H18*'Sensis Vectors ALL'!Q18*(EXP($G18/100*VAR_CST)-1)/0.01,'Sensis Vectors ALL'!Q18*($G18*VAR_CST)/0.01))</f>
        <v>0</v>
      </c>
      <c r="R18" s="80">
        <f>IF($E18="FX",$H18*'Sensis Vectors ALL'!R18*(EXP($G18/100*VAR_CST)-1)/($H18*0.01),IF($E18&lt;&gt;"SPD",$H18*'Sensis Vectors ALL'!R18*(EXP($G18/100*VAR_CST)-1)/0.01,'Sensis Vectors ALL'!R18*($G18*VAR_CST)/0.01))</f>
        <v>0</v>
      </c>
      <c r="S18" s="80">
        <f>IF($E18="FX",$H18*'Sensis Vectors ALL'!S18*(EXP($G18/100*VAR_CST)-1)/($H18*0.01),IF($E18&lt;&gt;"SPD",$H18*'Sensis Vectors ALL'!S18*(EXP($G18/100*VAR_CST)-1)/0.01,'Sensis Vectors ALL'!S18*($G18*VAR_CST)/0.01))</f>
        <v>-100.41918477774054</v>
      </c>
      <c r="T18" s="80">
        <f>IF($E18="FX",$H18*'Sensis Vectors ALL'!T18*(EXP($G18/100*VAR_CST)-1)/($H18*0.01),IF($E18&lt;&gt;"SPD",$H18*'Sensis Vectors ALL'!T18*(EXP($G18/100*VAR_CST)-1)/0.01,'Sensis Vectors ALL'!T18*($G18*VAR_CST)/0.01))</f>
        <v>-100.41918477774054</v>
      </c>
      <c r="U18" s="80">
        <f>IF($E18="FX",$H18*'Sensis Vectors ALL'!U18*(EXP($G18/100*VAR_CST)-1)/($H18*0.01),IF($E18&lt;&gt;"SPD",$H18*'Sensis Vectors ALL'!U18*(EXP($G18/100*VAR_CST)-1)/0.01,'Sensis Vectors ALL'!U18*($G18*VAR_CST)/0.01))</f>
        <v>0</v>
      </c>
      <c r="V18" s="80">
        <f>IF($E18="FX",$H18*'Sensis Vectors ALL'!V18*(EXP($G18/100*VAR_CST)-1)/($H18*0.01),IF($E18&lt;&gt;"SPD",$H18*'Sensis Vectors ALL'!V18*(EXP($G18/100*VAR_CST)-1)/0.01,'Sensis Vectors ALL'!V18*($G18*VAR_CST)/0.01))</f>
        <v>0</v>
      </c>
      <c r="W18" s="80">
        <f>IF($E18="FX",$H18*'Sensis Vectors ALL'!W18*(EXP($G18/100*VAR_CST)-1)/($H18*0.01),IF($E18&lt;&gt;"SPD",$H18*'Sensis Vectors ALL'!W18*(EXP($G18/100*VAR_CST)-1)/0.01,'Sensis Vectors ALL'!W18*($G18*VAR_CST)/0.01))</f>
        <v>-1119.5642910993386</v>
      </c>
      <c r="X18" s="80">
        <f>IF($E18="FX",$H18*'Sensis Vectors ALL'!X18*(EXP($G18/100*VAR_CST)-1)/($H18*0.01),IF($E18&lt;&gt;"SPD",$H18*'Sensis Vectors ALL'!X18*(EXP($G18/100*VAR_CST)-1)/0.01,'Sensis Vectors ALL'!X18*($G18*VAR_CST)/0.01))</f>
        <v>0</v>
      </c>
      <c r="Y18" s="80">
        <f>IF($E18="FX",$H18*'Sensis Vectors ALL'!Y18*(EXP($G18/100*VAR_CST)-1)/($H18*0.01),IF($E18&lt;&gt;"SPD",$H18*'Sensis Vectors ALL'!Y18*(EXP($G18/100*VAR_CST)-1)/0.01,'Sensis Vectors ALL'!Y18*($G18*VAR_CST)/0.01))</f>
        <v>-1119.2865789101147</v>
      </c>
      <c r="Z18" s="80">
        <f>IF($E18="FX",$H18*'Sensis Vectors ALL'!Z18*(EXP($G18/100*VAR_CST)-1)/($H18*0.01),IF($E18&lt;&gt;"SPD",$H18*'Sensis Vectors ALL'!Z18*(EXP($G18/100*VAR_CST)-1)/0.01,'Sensis Vectors ALL'!Z18*($G18*VAR_CST)/0.01))</f>
        <v>-2.3543822264174423</v>
      </c>
      <c r="AA18" s="80">
        <f>IF($E18="FX",$H18*'Sensis Vectors ALL'!AA18*(EXP($G18/100*VAR_CST)-1)/($H18*0.01),IF($E18&lt;&gt;"SPD",$H18*'Sensis Vectors ALL'!AA18*(EXP($G18/100*VAR_CST)-1)/0.01,'Sensis Vectors ALL'!AA18*($G18*VAR_CST)/0.01))</f>
        <v>0.69273762756319246</v>
      </c>
      <c r="AB18" s="80">
        <f>IF($E18="FX",$H18*'Sensis Vectors ALL'!AB18*(EXP($G18/100*VAR_CST)-1)/($H18*0.01),IF($E18&lt;&gt;"SPD",$H18*'Sensis Vectors ALL'!AB18*(EXP($G18/100*VAR_CST)-1)/0.01,'Sensis Vectors ALL'!AB18*($G18*VAR_CST)/0.01))</f>
        <v>-3.0471198539806346</v>
      </c>
      <c r="AC18" s="80">
        <f>IF($E18="FX",$H18*'Sensis Vectors ALL'!AC18*(EXP($G18/100*VAR_CST)-1)/($H18*0.01),IF($E18&lt;&gt;"SPD",$H18*'Sensis Vectors ALL'!AC18*(EXP($G18/100*VAR_CST)-1)/0.01,'Sensis Vectors ALL'!AC18*($G18*VAR_CST)/0.01))</f>
        <v>0</v>
      </c>
      <c r="AD18" s="80">
        <f>IF($E18="FX",$H18*'Sensis Vectors ALL'!AD18*(EXP($G18/100*VAR_CST)-1)/($H18*0.01),IF($E18&lt;&gt;"SPD",$H18*'Sensis Vectors ALL'!AD18*(EXP($G18/100*VAR_CST)-1)/0.01,'Sensis Vectors ALL'!AD18*($G18*VAR_CST)/0.01))</f>
        <v>0</v>
      </c>
      <c r="AE18" s="80">
        <f>IF($E18="FX",$H18*'Sensis Vectors ALL'!AE18*(EXP($G18/100*VAR_CST)-1)/($H18*0.01),IF($E18&lt;&gt;"SPD",$H18*'Sensis Vectors ALL'!AE18*(EXP($G18/100*VAR_CST)-1)/0.01,'Sensis Vectors ALL'!AE18*($G18*VAR_CST)/0.01))</f>
        <v>0</v>
      </c>
      <c r="AF18" s="80">
        <f>IF($E18="FX",$H18*'Sensis Vectors ALL'!AF18*(EXP($G18/100*VAR_CST)-1)/($H18*0.01),IF($E18&lt;&gt;"SPD",$H18*'Sensis Vectors ALL'!AF18*(EXP($G18/100*VAR_CST)-1)/0.01,'Sensis Vectors ALL'!AF18*($G18*VAR_CST)/0.01))</f>
        <v>0</v>
      </c>
      <c r="AG18" s="80">
        <f>IF($E18="FX",$H18*'Sensis Vectors ALL'!AG18*(EXP($G18/100*VAR_CST)-1)/($H18*0.01),IF($E18&lt;&gt;"SPD",$H18*'Sensis Vectors ALL'!AG18*(EXP($G18/100*VAR_CST)-1)/0.01,'Sensis Vectors ALL'!AG18*($G18*VAR_CST)/0.01))</f>
        <v>0</v>
      </c>
      <c r="AH18" s="80">
        <f>IF($E18="FX",$H18*'Sensis Vectors ALL'!AH18*(EXP($G18/100*VAR_CST)-1)/($H18*0.01),IF($E18&lt;&gt;"SPD",$H18*'Sensis Vectors ALL'!AH18*(EXP($G18/100*VAR_CST)-1)/0.01,'Sensis Vectors ALL'!AH18*($G18*VAR_CST)/0.01))</f>
        <v>0</v>
      </c>
      <c r="AI18" s="80">
        <f>IF($E18="FX",$H18*'Sensis Vectors ALL'!AI18*(EXP($G18/100*VAR_CST)-1)/($H18*0.01),IF($E18&lt;&gt;"SPD",$H18*'Sensis Vectors ALL'!AI18*(EXP($G18/100*VAR_CST)-1)/0.01,'Sensis Vectors ALL'!AI18*($G18*VAR_CST)/0.01))</f>
        <v>0</v>
      </c>
      <c r="AJ18" s="80">
        <f>IF($E18="FX",$H18*'Sensis Vectors ALL'!AJ18*(EXP($G18/100*VAR_CST)-1)/($H18*0.01),IF($E18&lt;&gt;"SPD",$H18*'Sensis Vectors ALL'!AJ18*(EXP($G18/100*VAR_CST)-1)/0.01,'Sensis Vectors ALL'!AJ18*($G18*VAR_CST)/0.01))</f>
        <v>0</v>
      </c>
      <c r="AK18" s="80">
        <f>IF($E18="FX",$H18*'Sensis Vectors ALL'!AK18*(EXP($G18/100*VAR_CST)-1)/($H18*0.01),IF($E18&lt;&gt;"SPD",$H18*'Sensis Vectors ALL'!AK18*(EXP($G18/100*VAR_CST)-1)/0.01,'Sensis Vectors ALL'!AK18*($G18*VAR_CST)/0.01))</f>
        <v>0</v>
      </c>
      <c r="AL18" s="80">
        <f>IF($E18="FX",$H18*'Sensis Vectors ALL'!AL18*(EXP($G18/100*VAR_CST)-1)/($H18*0.01),IF($E18&lt;&gt;"SPD",$H18*'Sensis Vectors ALL'!AL18*(EXP($G18/100*VAR_CST)-1)/0.01,'Sensis Vectors ALL'!AL18*($G18*VAR_CST)/0.01))</f>
        <v>0</v>
      </c>
      <c r="AM18" s="80">
        <f>IF($E18="FX",$H18*'Sensis Vectors ALL'!AM18*(EXP($G18/100*VAR_CST)-1)/($H18*0.01),IF($E18&lt;&gt;"SPD",$H18*'Sensis Vectors ALL'!AM18*(EXP($G18/100*VAR_CST)-1)/0.01,'Sensis Vectors ALL'!AM18*($G18*VAR_CST)/0.01))</f>
        <v>0</v>
      </c>
      <c r="AN18" s="80">
        <f>IF($E18="FX",$H18*'Sensis Vectors ALL'!AN18*(EXP($G18/100*VAR_CST)-1)/($H18*0.01),IF($E18&lt;&gt;"SPD",$H18*'Sensis Vectors ALL'!AN18*(EXP($G18/100*VAR_CST)-1)/0.01,'Sensis Vectors ALL'!AN18*($G18*VAR_CST)/0.01))</f>
        <v>0</v>
      </c>
      <c r="AO18" s="80">
        <f>IF($E18="FX",$H18*'Sensis Vectors ALL'!AO18*(EXP($G18/100*VAR_CST)-1)/($H18*0.01),IF($E18&lt;&gt;"SPD",$H18*'Sensis Vectors ALL'!AO18*(EXP($G18/100*VAR_CST)-1)/0.01,'Sensis Vectors ALL'!AO18*($G18*VAR_CST)/0.01))</f>
        <v>0</v>
      </c>
      <c r="AP18" s="80">
        <f>IF($E18="FX",$H18*'Sensis Vectors ALL'!AP18*(EXP($G18/100*VAR_CST)-1)/($H18*0.01),IF($E18&lt;&gt;"SPD",$H18*'Sensis Vectors ALL'!AP18*(EXP($G18/100*VAR_CST)-1)/0.01,'Sensis Vectors ALL'!AP18*($G18*VAR_CST)/0.01))</f>
        <v>0</v>
      </c>
      <c r="AQ18" s="80">
        <f>IF($E18="FX",$H18*'Sensis Vectors ALL'!AQ18*(EXP($G18/100*VAR_CST)-1)/($H18*0.01),IF($E18&lt;&gt;"SPD",$H18*'Sensis Vectors ALL'!AQ18*(EXP($G18/100*VAR_CST)-1)/0.01,'Sensis Vectors ALL'!AQ18*($G18*VAR_CST)/0.01))</f>
        <v>0</v>
      </c>
      <c r="AR18" s="80">
        <f>IF($E18="FX",$H18*'Sensis Vectors ALL'!AR18*(EXP($G18/100*VAR_CST)-1)/($H18*0.01),IF($E18&lt;&gt;"SPD",$H18*'Sensis Vectors ALL'!AR18*(EXP($G18/100*VAR_CST)-1)/0.01,'Sensis Vectors ALL'!AR18*($G18*VAR_CST)/0.01))</f>
        <v>-39.058676568796834</v>
      </c>
      <c r="AS18" s="80">
        <f>IF($E18="FX",$H18*'Sensis Vectors ALL'!AS18*(EXP($G18/100*VAR_CST)-1)/($H18*0.01),IF($E18&lt;&gt;"SPD",$H18*'Sensis Vectors ALL'!AS18*(EXP($G18/100*VAR_CST)-1)/0.01,'Sensis Vectors ALL'!AS18*($G18*VAR_CST)/0.01))</f>
        <v>0</v>
      </c>
      <c r="AT18" s="80">
        <f>IF($E18="FX",$H18*'Sensis Vectors ALL'!AT18*(EXP($G18/100*VAR_CST)-1)/($H18*0.01),IF($E18&lt;&gt;"SPD",$H18*'Sensis Vectors ALL'!AT18*(EXP($G18/100*VAR_CST)-1)/0.01,'Sensis Vectors ALL'!AT18*($G18*VAR_CST)/0.01))</f>
        <v>0</v>
      </c>
      <c r="AU18" s="80">
        <f>IF($E18="FX",$H18*'Sensis Vectors ALL'!AU18*(EXP($G18/100*VAR_CST)-1)/($H18*0.01),IF($E18&lt;&gt;"SPD",$H18*'Sensis Vectors ALL'!AU18*(EXP($G18/100*VAR_CST)-1)/0.01,'Sensis Vectors ALL'!AU18*($G18*VAR_CST)/0.01))</f>
        <v>0</v>
      </c>
      <c r="AV18" s="80">
        <f>IF($E18="FX",$H18*'Sensis Vectors ALL'!AV18*(EXP($G18/100*VAR_CST)-1)/($H18*0.01),IF($E18&lt;&gt;"SPD",$H18*'Sensis Vectors ALL'!AV18*(EXP($G18/100*VAR_CST)-1)/0.01,'Sensis Vectors ALL'!AV18*($G18*VAR_CST)/0.01))</f>
        <v>0</v>
      </c>
      <c r="AW18" s="80">
        <f>IF($E18="FX",$H18*'Sensis Vectors ALL'!AW18*(EXP($G18/100*VAR_CST)-1)/($H18*0.01),IF($E18&lt;&gt;"SPD",$H18*'Sensis Vectors ALL'!AW18*(EXP($G18/100*VAR_CST)-1)/0.01,'Sensis Vectors ALL'!AW18*($G18*VAR_CST)/0.01))</f>
        <v>0</v>
      </c>
      <c r="AX18" s="80">
        <f>IF($E18="FX",$H18*'Sensis Vectors ALL'!AX18*(EXP($G18/100*VAR_CST)-1)/($H18*0.01),IF($E18&lt;&gt;"SPD",$H18*'Sensis Vectors ALL'!AX18*(EXP($G18/100*VAR_CST)-1)/0.01,'Sensis Vectors ALL'!AX18*($G18*VAR_CST)/0.01))</f>
        <v>0</v>
      </c>
      <c r="AY18" s="80">
        <f>IF($E18="FX",$H18*'Sensis Vectors ALL'!AY18*(EXP($G18/100*VAR_CST)-1)/($H18*0.01),IF($E18&lt;&gt;"SPD",$H18*'Sensis Vectors ALL'!AY18*(EXP($G18/100*VAR_CST)-1)/0.01,'Sensis Vectors ALL'!AY18*($G18*VAR_CST)/0.01))</f>
        <v>-39.058676568796834</v>
      </c>
      <c r="AZ18" s="80">
        <f>IF($E18="FX",$H18*'Sensis Vectors ALL'!AZ18*(EXP($G18/100*VAR_CST)-1)/($H18*0.01),IF($E18&lt;&gt;"SPD",$H18*'Sensis Vectors ALL'!AZ18*(EXP($G18/100*VAR_CST)-1)/0.01,'Sensis Vectors ALL'!AZ18*($G18*VAR_CST)/0.01))</f>
        <v>-39.058676568796834</v>
      </c>
      <c r="BA18" s="80">
        <f>IF($E18="FX",$H18*'Sensis Vectors ALL'!BA18*(EXP($G18/100*VAR_CST)-1)/($H18*0.01),IF($E18&lt;&gt;"SPD",$H18*'Sensis Vectors ALL'!BA18*(EXP($G18/100*VAR_CST)-1)/0.01,'Sensis Vectors ALL'!BA18*($G18*VAR_CST)/0.01))</f>
        <v>0</v>
      </c>
      <c r="BB18" s="80">
        <f>IF($E18="FX",$H18*'Sensis Vectors ALL'!BB18*(EXP($G18/100*VAR_CST)-1)/($H18*0.01),IF($E18&lt;&gt;"SPD",$H18*'Sensis Vectors ALL'!BB18*(EXP($G18/100*VAR_CST)-1)/0.01,'Sensis Vectors ALL'!BB18*($G18*VAR_CST)/0.01))</f>
        <v>0</v>
      </c>
      <c r="BC18" s="80">
        <f>IF($E18="FX",$H18*'Sensis Vectors ALL'!BC18*(EXP($G18/100*VAR_CST)-1)/($H18*0.01),IF($E18&lt;&gt;"SPD",$H18*'Sensis Vectors ALL'!BC18*(EXP($G18/100*VAR_CST)-1)/0.01,'Sensis Vectors ALL'!BC18*($G18*VAR_CST)/0.01))</f>
        <v>0</v>
      </c>
      <c r="BD18" s="80">
        <f>IF($E18="FX",$H18*'Sensis Vectors ALL'!BD18*(EXP($G18/100*VAR_CST)-1)/($H18*0.01),IF($E18&lt;&gt;"SPD",$H18*'Sensis Vectors ALL'!BD18*(EXP($G18/100*VAR_CST)-1)/0.01,'Sensis Vectors ALL'!BD18*($G18*VAR_CST)/0.01))</f>
        <v>-4184.340468932608</v>
      </c>
      <c r="BE18" s="80">
        <f>IF($E18="FX",$H18*'Sensis Vectors ALL'!BE18*(EXP($G18/100*VAR_CST)-1)/($H18*0.01),IF($E18&lt;&gt;"SPD",$H18*'Sensis Vectors ALL'!BE18*(EXP($G18/100*VAR_CST)-1)/0.01,'Sensis Vectors ALL'!BE18*($G18*VAR_CST)/0.01))</f>
        <v>0</v>
      </c>
      <c r="BF18" s="80">
        <f>IF($E18="FX",$H18*'Sensis Vectors ALL'!BF18*(EXP($G18/100*VAR_CST)-1)/($H18*0.01),IF($E18&lt;&gt;"SPD",$H18*'Sensis Vectors ALL'!BF18*(EXP($G18/100*VAR_CST)-1)/0.01,'Sensis Vectors ALL'!BF18*($G18*VAR_CST)/0.01))</f>
        <v>0</v>
      </c>
      <c r="BG18" s="80">
        <f>IF($E18="FX",$H18*'Sensis Vectors ALL'!BG18*(EXP($G18/100*VAR_CST)-1)/($H18*0.01),IF($E18&lt;&gt;"SPD",$H18*'Sensis Vectors ALL'!BG18*(EXP($G18/100*VAR_CST)-1)/0.01,'Sensis Vectors ALL'!BG18*($G18*VAR_CST)/0.01))</f>
        <v>0</v>
      </c>
      <c r="BH18" s="80">
        <f>IF($E18="FX",$H18*'Sensis Vectors ALL'!BH18*(EXP($G18/100*VAR_CST)-1)/($H18*0.01),IF($E18&lt;&gt;"SPD",$H18*'Sensis Vectors ALL'!BH18*(EXP($G18/100*VAR_CST)-1)/0.01,'Sensis Vectors ALL'!BH18*($G18*VAR_CST)/0.01))</f>
        <v>0</v>
      </c>
      <c r="BI18" s="80">
        <f>IF($E18="FX",$H18*'Sensis Vectors ALL'!BI18*(EXP($G18/100*VAR_CST)-1)/($H18*0.01),IF($E18&lt;&gt;"SPD",$H18*'Sensis Vectors ALL'!BI18*(EXP($G18/100*VAR_CST)-1)/0.01,'Sensis Vectors ALL'!BI18*($G18*VAR_CST)/0.01))</f>
        <v>0</v>
      </c>
      <c r="BJ18" s="80">
        <f>IF($E18="FX",$H18*'Sensis Vectors ALL'!BJ18*(EXP($G18/100*VAR_CST)-1)/($H18*0.01),IF($E18&lt;&gt;"SPD",$H18*'Sensis Vectors ALL'!BJ18*(EXP($G18/100*VAR_CST)-1)/0.01,'Sensis Vectors ALL'!BJ18*($G18*VAR_CST)/0.01))</f>
        <v>0</v>
      </c>
      <c r="BK18" s="80">
        <f>IF($E18="FX",$H18*'Sensis Vectors ALL'!BK18*(EXP($G18/100*VAR_CST)-1)/($H18*0.01),IF($E18&lt;&gt;"SPD",$H18*'Sensis Vectors ALL'!BK18*(EXP($G18/100*VAR_CST)-1)/0.01,'Sensis Vectors ALL'!BK18*($G18*VAR_CST)/0.01))</f>
        <v>0</v>
      </c>
      <c r="BL18" s="80">
        <f>IF($E18="FX",$H18*'Sensis Vectors ALL'!BL18*(EXP($G18/100*VAR_CST)-1)/($H18*0.01),IF($E18&lt;&gt;"SPD",$H18*'Sensis Vectors ALL'!BL18*(EXP($G18/100*VAR_CST)-1)/0.01,'Sensis Vectors ALL'!BL18*($G18*VAR_CST)/0.01))</f>
        <v>-4184.340468932608</v>
      </c>
      <c r="BM18" s="80">
        <f>IF($E18="FX",$H18*'Sensis Vectors ALL'!BM18*(EXP($G18/100*VAR_CST)-1)/($H18*0.01),IF($E18&lt;&gt;"SPD",$H18*'Sensis Vectors ALL'!BM18*(EXP($G18/100*VAR_CST)-1)/0.01,'Sensis Vectors ALL'!BM18*($G18*VAR_CST)/0.01))</f>
        <v>8.726334123602264</v>
      </c>
      <c r="BN18" s="80">
        <f>IF($E18="FX",$H18*'Sensis Vectors ALL'!BN18*(EXP($G18/100*VAR_CST)-1)/($H18*0.01),IF($E18&lt;&gt;"SPD",$H18*'Sensis Vectors ALL'!BN18*(EXP($G18/100*VAR_CST)-1)/0.01,'Sensis Vectors ALL'!BN18*($G18*VAR_CST)/0.01))</f>
        <v>8.726334123602264</v>
      </c>
      <c r="BO18" s="80">
        <f>IF($E18="FX",$H18*'Sensis Vectors ALL'!BO18*(EXP($G18/100*VAR_CST)-1)/($H18*0.01),IF($E18&lt;&gt;"SPD",$H18*'Sensis Vectors ALL'!BO18*(EXP($G18/100*VAR_CST)-1)/0.01,'Sensis Vectors ALL'!BO18*($G18*VAR_CST)/0.01))</f>
        <v>0</v>
      </c>
      <c r="BP18" s="80">
        <f>IF($E18="FX",$H18*'Sensis Vectors ALL'!BP18*(EXP($G18/100*VAR_CST)-1)/($H18*0.01),IF($E18&lt;&gt;"SPD",$H18*'Sensis Vectors ALL'!BP18*(EXP($G18/100*VAR_CST)-1)/0.01,'Sensis Vectors ALL'!BP18*($G18*VAR_CST)/0.01))</f>
        <v>0</v>
      </c>
      <c r="BQ18" s="80">
        <f>IF($E18="FX",$H18*'Sensis Vectors ALL'!BQ18*(EXP($G18/100*VAR_CST)-1)/($H18*0.01),IF($E18&lt;&gt;"SPD",$H18*'Sensis Vectors ALL'!BQ18*(EXP($G18/100*VAR_CST)-1)/0.01,'Sensis Vectors ALL'!BQ18*($G18*VAR_CST)/0.01))</f>
        <v>0</v>
      </c>
      <c r="BR18" s="80">
        <f>IF($E18="FX",$H18*'Sensis Vectors ALL'!BR18*(EXP($G18/100*VAR_CST)-1)/($H18*0.01),IF($E18&lt;&gt;"SPD",$H18*'Sensis Vectors ALL'!BR18*(EXP($G18/100*VAR_CST)-1)/0.01,'Sensis Vectors ALL'!BR18*($G18*VAR_CST)/0.01))</f>
        <v>0</v>
      </c>
      <c r="BS18" s="80">
        <f>IF($E18="FX",$H18*'Sensis Vectors ALL'!BS18*(EXP($G18/100*VAR_CST)-1)/($H18*0.01),IF($E18&lt;&gt;"SPD",$H18*'Sensis Vectors ALL'!BS18*(EXP($G18/100*VAR_CST)-1)/0.01,'Sensis Vectors ALL'!BS18*($G18*VAR_CST)/0.01))</f>
        <v>0</v>
      </c>
      <c r="BT18" s="80">
        <f>IF($E18="FX",$H18*'Sensis Vectors ALL'!BT18*(EXP($G18/100*VAR_CST)-1)/($H18*0.01),IF($E18&lt;&gt;"SPD",$H18*'Sensis Vectors ALL'!BT18*(EXP($G18/100*VAR_CST)-1)/0.01,'Sensis Vectors ALL'!BT18*($G18*VAR_CST)/0.01))</f>
        <v>0</v>
      </c>
      <c r="BU18" s="80">
        <f>IF($E18="FX",$H18*'Sensis Vectors ALL'!BU18*(EXP($G18/100*VAR_CST)-1)/($H18*0.01),IF($E18&lt;&gt;"SPD",$H18*'Sensis Vectors ALL'!BU18*(EXP($G18/100*VAR_CST)-1)/0.01,'Sensis Vectors ALL'!BU18*($G18*VAR_CST)/0.01))</f>
        <v>0</v>
      </c>
      <c r="BV18" s="80">
        <f>IF($E18="FX",$H18*'Sensis Vectors ALL'!BV18*(EXP($G18/100*VAR_CST)-1)/($H18*0.01),IF($E18&lt;&gt;"SPD",$H18*'Sensis Vectors ALL'!BV18*(EXP($G18/100*VAR_CST)-1)/0.01,'Sensis Vectors ALL'!BV18*($G18*VAR_CST)/0.01))</f>
        <v>-403.19798476970902</v>
      </c>
      <c r="BW18" s="80">
        <f>IF($E18="FX",$H18*'Sensis Vectors ALL'!BW18*(EXP($G18/100*VAR_CST)-1)/($H18*0.01),IF($E18&lt;&gt;"SPD",$H18*'Sensis Vectors ALL'!BW18*(EXP($G18/100*VAR_CST)-1)/0.01,'Sensis Vectors ALL'!BW18*($G18*VAR_CST)/0.01))</f>
        <v>-403.19798476970902</v>
      </c>
      <c r="BX18" s="80">
        <f>IF($E18="FX",$H18*'Sensis Vectors ALL'!BX18*(EXP($G18/100*VAR_CST)-1)/($H18*0.01),IF($E18&lt;&gt;"SPD",$H18*'Sensis Vectors ALL'!BX18*(EXP($G18/100*VAR_CST)-1)/0.01,'Sensis Vectors ALL'!BX18*($G18*VAR_CST)/0.01))</f>
        <v>0</v>
      </c>
      <c r="BY18" s="80">
        <f>IF($E18="FX",$H18*'Sensis Vectors ALL'!BY18*(EXP($G18/100*VAR_CST)-1)/($H18*0.01),IF($E18&lt;&gt;"SPD",$H18*'Sensis Vectors ALL'!BY18*(EXP($G18/100*VAR_CST)-1)/0.01,'Sensis Vectors ALL'!BY18*($G18*VAR_CST)/0.01))</f>
        <v>-76.318395289623325</v>
      </c>
      <c r="BZ18" s="80">
        <f>IF($E18="FX",$H18*'Sensis Vectors ALL'!BZ18*(EXP($G18/100*VAR_CST)-1)/($H18*0.01),IF($E18&lt;&gt;"SPD",$H18*'Sensis Vectors ALL'!BZ18*(EXP($G18/100*VAR_CST)-1)/0.01,'Sensis Vectors ALL'!BZ18*($G18*VAR_CST)/0.01))</f>
        <v>-76.318395289623325</v>
      </c>
      <c r="CA18" s="80">
        <f>IF($E18="FX",$H18*'Sensis Vectors ALL'!CA18*(EXP($G18/100*VAR_CST)-1)/($H18*0.01),IF($E18&lt;&gt;"SPD",$H18*'Sensis Vectors ALL'!CA18*(EXP($G18/100*VAR_CST)-1)/0.01,'Sensis Vectors ALL'!CA18*($G18*VAR_CST)/0.01))</f>
        <v>0</v>
      </c>
      <c r="CB18" s="80">
        <f>IF($E18="FX",$H18*'Sensis Vectors ALL'!CB18*(EXP($G18/100*VAR_CST)-1)/($H18*0.01),IF($E18&lt;&gt;"SPD",$H18*'Sensis Vectors ALL'!CB18*(EXP($G18/100*VAR_CST)-1)/0.01,'Sensis Vectors ALL'!CB18*($G18*VAR_CST)/0.01))</f>
        <v>-166.34805849941171</v>
      </c>
      <c r="CC18" s="80">
        <f>IF($E18="FX",$H18*'Sensis Vectors ALL'!CC18*(EXP($G18/100*VAR_CST)-1)/($H18*0.01),IF($E18&lt;&gt;"SPD",$H18*'Sensis Vectors ALL'!CC18*(EXP($G18/100*VAR_CST)-1)/0.01,'Sensis Vectors ALL'!CC18*($G18*VAR_CST)/0.01))</f>
        <v>-166.34805849941171</v>
      </c>
      <c r="CD18" s="80">
        <f>IF($E18="FX",$H18*'Sensis Vectors ALL'!CD18*(EXP($G18/100*VAR_CST)-1)/($H18*0.01),IF($E18&lt;&gt;"SPD",$H18*'Sensis Vectors ALL'!CD18*(EXP($G18/100*VAR_CST)-1)/0.01,'Sensis Vectors ALL'!CD18*($G18*VAR_CST)/0.01))</f>
        <v>0</v>
      </c>
      <c r="CE18" s="80">
        <f>IF($E18="FX",$H18*'Sensis Vectors ALL'!CE18*(EXP($G18/100*VAR_CST)-1)/($H18*0.01),IF($E18&lt;&gt;"SPD",$H18*'Sensis Vectors ALL'!CE18*(EXP($G18/100*VAR_CST)-1)/0.01,'Sensis Vectors ALL'!CE18*($G18*VAR_CST)/0.01))</f>
        <v>0</v>
      </c>
      <c r="CF18" s="80">
        <f>IF($E18="FX",$H18*'Sensis Vectors ALL'!CF18*(EXP($G18/100*VAR_CST)-1)/($H18*0.01),IF($E18&lt;&gt;"SPD",$H18*'Sensis Vectors ALL'!CF18*(EXP($G18/100*VAR_CST)-1)/0.01,'Sensis Vectors ALL'!CF18*($G18*VAR_CST)/0.01))</f>
        <v>0</v>
      </c>
      <c r="CG18" s="80">
        <f>IF($E18="FX",$H18*'Sensis Vectors ALL'!CG18*(EXP($G18/100*VAR_CST)-1)/($H18*0.01),IF($E18&lt;&gt;"SPD",$H18*'Sensis Vectors ALL'!CG18*(EXP($G18/100*VAR_CST)-1)/0.01,'Sensis Vectors ALL'!CG18*($G18*VAR_CST)/0.01))</f>
        <v>0</v>
      </c>
      <c r="CH18" s="80">
        <f>IF($E18="FX",$H18*'Sensis Vectors ALL'!CH18*(EXP($G18/100*VAR_CST)-1)/($H18*0.01),IF($E18&lt;&gt;"SPD",$H18*'Sensis Vectors ALL'!CH18*(EXP($G18/100*VAR_CST)-1)/0.01,'Sensis Vectors ALL'!CH18*($G18*VAR_CST)/0.01))</f>
        <v>0</v>
      </c>
      <c r="CI18" s="80">
        <f>IF($E18="FX",$H18*'Sensis Vectors ALL'!CI18*(EXP($G18/100*VAR_CST)-1)/($H18*0.01),IF($E18&lt;&gt;"SPD",$H18*'Sensis Vectors ALL'!CI18*(EXP($G18/100*VAR_CST)-1)/0.01,'Sensis Vectors ALL'!CI18*($G18*VAR_CST)/0.01))</f>
        <v>0</v>
      </c>
      <c r="CJ18" s="80">
        <f>IF($E18="FX",$H18*'Sensis Vectors ALL'!CJ18*(EXP($G18/100*VAR_CST)-1)/($H18*0.01),IF($E18&lt;&gt;"SPD",$H18*'Sensis Vectors ALL'!CJ18*(EXP($G18/100*VAR_CST)-1)/0.01,'Sensis Vectors ALL'!CJ18*($G18*VAR_CST)/0.01))</f>
        <v>0</v>
      </c>
      <c r="CK18" s="80">
        <f>IF($E18="FX",$H18*'Sensis Vectors ALL'!CK18*(EXP($G18/100*VAR_CST)-1)/($H18*0.01),IF($E18&lt;&gt;"SPD",$H18*'Sensis Vectors ALL'!CK18*(EXP($G18/100*VAR_CST)-1)/0.01,'Sensis Vectors ALL'!CK18*($G18*VAR_CST)/0.01))</f>
        <v>-3547.202364497467</v>
      </c>
      <c r="CL18" s="80">
        <f>IF($E18="FX",$H18*'Sensis Vectors ALL'!CL18*(EXP($G18/100*VAR_CST)-1)/($H18*0.01),IF($E18&lt;&gt;"SPD",$H18*'Sensis Vectors ALL'!CL18*(EXP($G18/100*VAR_CST)-1)/0.01,'Sensis Vectors ALL'!CL18*($G18*VAR_CST)/0.01))</f>
        <v>-3547.202364497467</v>
      </c>
      <c r="CM18" s="80">
        <f>IF($E18="FX",$H18*'Sensis Vectors ALL'!CM18*(EXP($G18/100*VAR_CST)-1)/($H18*0.01),IF($E18&lt;&gt;"SPD",$H18*'Sensis Vectors ALL'!CM18*(EXP($G18/100*VAR_CST)-1)/0.01,'Sensis Vectors ALL'!CM18*($G18*VAR_CST)/0.01))</f>
        <v>203.74663331484993</v>
      </c>
      <c r="CN18" s="80">
        <f>IF($E18="FX",$H18*'Sensis Vectors ALL'!CN18*(EXP($G18/100*VAR_CST)-1)/($H18*0.01),IF($E18&lt;&gt;"SPD",$H18*'Sensis Vectors ALL'!CN18*(EXP($G18/100*VAR_CST)-1)/0.01,'Sensis Vectors ALL'!CN18*($G18*VAR_CST)/0.01))</f>
        <v>203.74663331484993</v>
      </c>
      <c r="CO18" s="80">
        <f>IF($E18="FX",$H18*'Sensis Vectors ALL'!CO18*(EXP($G18/100*VAR_CST)-1)/($H18*0.01),IF($E18&lt;&gt;"SPD",$H18*'Sensis Vectors ALL'!CO18*(EXP($G18/100*VAR_CST)-1)/0.01,'Sensis Vectors ALL'!CO18*($G18*VAR_CST)/0.01))</f>
        <v>203.74663331484993</v>
      </c>
      <c r="CP18" s="80">
        <f>IF($E18="FX",$H18*'Sensis Vectors ALL'!CP18*(EXP($G18/100*VAR_CST)-1)/($H18*0.01),IF($E18&lt;&gt;"SPD",$H18*'Sensis Vectors ALL'!CP18*(EXP($G18/100*VAR_CST)-1)/0.01,'Sensis Vectors ALL'!CP18*($G18*VAR_CST)/0.01))</f>
        <v>203.74663331484993</v>
      </c>
      <c r="CQ18" s="80">
        <f>IF($E18="FX",$H18*'Sensis Vectors ALL'!CQ18*(EXP($G18/100*VAR_CST)-1)/($H18*0.01),IF($E18&lt;&gt;"SPD",$H18*'Sensis Vectors ALL'!CQ18*(EXP($G18/100*VAR_CST)-1)/0.01,'Sensis Vectors ALL'!CQ18*($G18*VAR_CST)/0.01))</f>
        <v>0</v>
      </c>
      <c r="CR18" s="80">
        <f>IF($E18="FX",$H18*'Sensis Vectors ALL'!CR18*(EXP($G18/100*VAR_CST)-1)/($H18*0.01),IF($E18&lt;&gt;"SPD",$H18*'Sensis Vectors ALL'!CR18*(EXP($G18/100*VAR_CST)-1)/0.01,'Sensis Vectors ALL'!CR18*($G18*VAR_CST)/0.01))</f>
        <v>0</v>
      </c>
      <c r="CS18" s="80">
        <f>IF($E18="FX",$H18*'Sensis Vectors ALL'!CS18*(EXP($G18/100*VAR_CST)-1)/($H18*0.01),IF($E18&lt;&gt;"SPD",$H18*'Sensis Vectors ALL'!CS18*(EXP($G18/100*VAR_CST)-1)/0.01,'Sensis Vectors ALL'!CS18*($G18*VAR_CST)/0.01))</f>
        <v>203.74663331484993</v>
      </c>
      <c r="CT18" s="80">
        <f>IF($E18="FX",$H18*'Sensis Vectors ALL'!CT18*(EXP($G18/100*VAR_CST)-1)/($H18*0.01),IF($E18&lt;&gt;"SPD",$H18*'Sensis Vectors ALL'!CT18*(EXP($G18/100*VAR_CST)-1)/0.01,'Sensis Vectors ALL'!CT18*($G18*VAR_CST)/0.01))</f>
        <v>0</v>
      </c>
      <c r="CU18" s="80">
        <f>IF($E18="FX",$H18*'Sensis Vectors ALL'!CU18*(EXP($G18/100*VAR_CST)-1)/($H18*0.01),IF($E18&lt;&gt;"SPD",$H18*'Sensis Vectors ALL'!CU18*(EXP($G18/100*VAR_CST)-1)/0.01,'Sensis Vectors ALL'!CU18*($G18*VAR_CST)/0.01))</f>
        <v>203.74663331484993</v>
      </c>
      <c r="CV18" s="80">
        <f>IF($E18="FX",$H18*'Sensis Vectors ALL'!CV18*(EXP($G18/100*VAR_CST)-1)/($H18*0.01),IF($E18&lt;&gt;"SPD",$H18*'Sensis Vectors ALL'!CV18*(EXP($G18/100*VAR_CST)-1)/0.01,'Sensis Vectors ALL'!CV18*($G18*VAR_CST)/0.01))</f>
        <v>0</v>
      </c>
      <c r="CW18" s="80">
        <f>IF($E18="FX",$H18*'Sensis Vectors ALL'!CW18*(EXP($G18/100*VAR_CST)-1)/($H18*0.01),IF($E18&lt;&gt;"SPD",$H18*'Sensis Vectors ALL'!CW18*(EXP($G18/100*VAR_CST)-1)/0.01,'Sensis Vectors ALL'!CW18*($G18*VAR_CST)/0.01))</f>
        <v>0</v>
      </c>
      <c r="CX18" s="80">
        <f>IF($E18="FX",$H18*'Sensis Vectors ALL'!CX18*(EXP($G18/100*VAR_CST)-1)/($H18*0.01),IF($E18&lt;&gt;"SPD",$H18*'Sensis Vectors ALL'!CX18*(EXP($G18/100*VAR_CST)-1)/0.01,'Sensis Vectors ALL'!CX18*($G18*VAR_CST)/0.01))</f>
        <v>0</v>
      </c>
      <c r="CY18" s="80">
        <f>IF($E18="FX",$H18*'Sensis Vectors ALL'!CY18*(EXP($G18/100*VAR_CST)-1)/($H18*0.01),IF($E18&lt;&gt;"SPD",$H18*'Sensis Vectors ALL'!CY18*(EXP($G18/100*VAR_CST)-1)/0.01,'Sensis Vectors ALL'!CY18*($G18*VAR_CST)/0.01))</f>
        <v>0</v>
      </c>
      <c r="CZ18" s="80">
        <f>IF($E18="FX",$H18*'Sensis Vectors ALL'!CZ18*(EXP($G18/100*VAR_CST)-1)/($H18*0.01),IF($E18&lt;&gt;"SPD",$H18*'Sensis Vectors ALL'!CZ18*(EXP($G18/100*VAR_CST)-1)/0.01,'Sensis Vectors ALL'!CZ18*($G18*VAR_CST)/0.01))</f>
        <v>0</v>
      </c>
      <c r="DA18" s="80">
        <f>IF($E18="FX",$H18*'Sensis Vectors ALL'!DA18*(EXP($G18/100*VAR_CST)-1)/($H18*0.01),IF($E18&lt;&gt;"SPD",$H18*'Sensis Vectors ALL'!DA18*(EXP($G18/100*VAR_CST)-1)/0.01,'Sensis Vectors ALL'!DA18*($G18*VAR_CST)/0.01))</f>
        <v>0</v>
      </c>
      <c r="DB18" s="80">
        <f>IF($E18="FX",$H18*'Sensis Vectors ALL'!DB18*(EXP($G18/100*VAR_CST)-1)/($H18*0.01),IF($E18&lt;&gt;"SPD",$H18*'Sensis Vectors ALL'!DB18*(EXP($G18/100*VAR_CST)-1)/0.01,'Sensis Vectors ALL'!DB18*($G18*VAR_CST)/0.01))</f>
        <v>0</v>
      </c>
      <c r="DC18" s="80">
        <f>IF($E18="FX",$H18*'Sensis Vectors ALL'!DC18*(EXP($G18/100*VAR_CST)-1)/($H18*0.01),IF($E18&lt;&gt;"SPD",$H18*'Sensis Vectors ALL'!DC18*(EXP($G18/100*VAR_CST)-1)/0.01,'Sensis Vectors ALL'!DC18*($G18*VAR_CST)/0.01))</f>
        <v>0</v>
      </c>
      <c r="DD18" s="80">
        <f>IF($E18="FX",$H18*'Sensis Vectors ALL'!DD18*(EXP($G18/100*VAR_CST)-1)/($H18*0.01),IF($E18&lt;&gt;"SPD",$H18*'Sensis Vectors ALL'!DD18*(EXP($G18/100*VAR_CST)-1)/0.01,'Sensis Vectors ALL'!DD18*($G18*VAR_CST)/0.01))</f>
        <v>0</v>
      </c>
      <c r="DE18" s="80">
        <f>IF($E18="FX",$H18*'Sensis Vectors ALL'!DE18*(EXP($G18/100*VAR_CST)-1)/($H18*0.01),IF($E18&lt;&gt;"SPD",$H18*'Sensis Vectors ALL'!DE18*(EXP($G18/100*VAR_CST)-1)/0.01,'Sensis Vectors ALL'!DE18*($G18*VAR_CST)/0.01))</f>
        <v>0</v>
      </c>
      <c r="DF18" s="80">
        <f>IF($E18="FX",$H18*'Sensis Vectors ALL'!DF18*(EXP($G18/100*VAR_CST)-1)/($H18*0.01),IF($E18&lt;&gt;"SPD",$H18*'Sensis Vectors ALL'!DF18*(EXP($G18/100*VAR_CST)-1)/0.01,'Sensis Vectors ALL'!DF18*($G18*VAR_CST)/0.01))</f>
        <v>0</v>
      </c>
      <c r="DG18" s="80">
        <f>IF($E18="FX",$H18*'Sensis Vectors ALL'!DG18*(EXP($G18/100*VAR_CST)-1)/($H18*0.01),IF($E18&lt;&gt;"SPD",$H18*'Sensis Vectors ALL'!DG18*(EXP($G18/100*VAR_CST)-1)/0.01,'Sensis Vectors ALL'!DG18*($G18*VAR_CST)/0.01))</f>
        <v>0</v>
      </c>
      <c r="DH18" s="80">
        <f>IF($E18="FX",$H18*'Sensis Vectors ALL'!DH18*(EXP($G18/100*VAR_CST)-1)/($H18*0.01),IF($E18&lt;&gt;"SPD",$H18*'Sensis Vectors ALL'!DH18*(EXP($G18/100*VAR_CST)-1)/0.01,'Sensis Vectors ALL'!DH18*($G18*VAR_CST)/0.01))</f>
        <v>0</v>
      </c>
      <c r="DI18" s="80">
        <f>IF($E18="FX",$H18*'Sensis Vectors ALL'!DI18*(EXP($G18/100*VAR_CST)-1)/($H18*0.01),IF($E18&lt;&gt;"SPD",$H18*'Sensis Vectors ALL'!DI18*(EXP($G18/100*VAR_CST)-1)/0.01,'Sensis Vectors ALL'!DI18*($G18*VAR_CST)/0.01))</f>
        <v>0</v>
      </c>
      <c r="DJ18" s="80">
        <f>IF($E18="FX",$H18*'Sensis Vectors ALL'!DJ18*(EXP($G18/100*VAR_CST)-1)/($H18*0.01),IF($E18&lt;&gt;"SPD",$H18*'Sensis Vectors ALL'!DJ18*(EXP($G18/100*VAR_CST)-1)/0.01,'Sensis Vectors ALL'!DJ18*($G18*VAR_CST)/0.01))</f>
        <v>0</v>
      </c>
      <c r="DK18" s="80">
        <f>IF($E18="FX",$H18*'Sensis Vectors ALL'!DK18*(EXP($G18/100*VAR_CST)-1)/($H18*0.01),IF($E18&lt;&gt;"SPD",$H18*'Sensis Vectors ALL'!DK18*(EXP($G18/100*VAR_CST)-1)/0.01,'Sensis Vectors ALL'!DK18*($G18*VAR_CST)/0.01))</f>
        <v>0</v>
      </c>
      <c r="DL18" s="80">
        <f>IF($E18="FX",$H18*'Sensis Vectors ALL'!DL18*(EXP($G18/100*VAR_CST)-1)/($H18*0.01),IF($E18&lt;&gt;"SPD",$H18*'Sensis Vectors ALL'!DL18*(EXP($G18/100*VAR_CST)-1)/0.01,'Sensis Vectors ALL'!DL18*($G18*VAR_CST)/0.01))</f>
        <v>0</v>
      </c>
      <c r="DM18" s="80">
        <f>IF($E18="FX",$H18*'Sensis Vectors ALL'!DM18*(EXP($G18/100*VAR_CST)-1)/($H18*0.01),IF($E18&lt;&gt;"SPD",$H18*'Sensis Vectors ALL'!DM18*(EXP($G18/100*VAR_CST)-1)/0.01,'Sensis Vectors ALL'!DM18*($G18*VAR_CST)/0.01))</f>
        <v>0</v>
      </c>
      <c r="DN18" s="80">
        <f>IF($E18="FX",$H18*'Sensis Vectors ALL'!DN18*(EXP($G18/100*VAR_CST)-1)/($H18*0.01),IF($E18&lt;&gt;"SPD",$H18*'Sensis Vectors ALL'!DN18*(EXP($G18/100*VAR_CST)-1)/0.01,'Sensis Vectors ALL'!DN18*($G18*VAR_CST)/0.01))</f>
        <v>203.74663331484993</v>
      </c>
      <c r="DO18" s="80">
        <f>IF($E18="FX",$H18*'Sensis Vectors ALL'!DO18*(EXP($G18/100*VAR_CST)-1)/($H18*0.01),IF($E18&lt;&gt;"SPD",$H18*'Sensis Vectors ALL'!DO18*(EXP($G18/100*VAR_CST)-1)/0.01,'Sensis Vectors ALL'!DO18*($G18*VAR_CST)/0.01))</f>
        <v>0</v>
      </c>
      <c r="DP18" s="80">
        <f>IF($E18="FX",$H18*'Sensis Vectors ALL'!DP18*(EXP($G18/100*VAR_CST)-1)/($H18*0.01),IF($E18&lt;&gt;"SPD",$H18*'Sensis Vectors ALL'!DP18*(EXP($G18/100*VAR_CST)-1)/0.01,'Sensis Vectors ALL'!DP18*($G18*VAR_CST)/0.01))</f>
        <v>0</v>
      </c>
      <c r="DQ18" s="80">
        <f>IF($E18="FX",$H18*'Sensis Vectors ALL'!DQ18*(EXP($G18/100*VAR_CST)-1)/($H18*0.01),IF($E18&lt;&gt;"SPD",$H18*'Sensis Vectors ALL'!DQ18*(EXP($G18/100*VAR_CST)-1)/0.01,'Sensis Vectors ALL'!DQ18*($G18*VAR_CST)/0.01))</f>
        <v>-0.27771218922355151</v>
      </c>
    </row>
    <row r="19" spans="1:121" x14ac:dyDescent="0.2">
      <c r="A19" s="60">
        <v>78</v>
      </c>
      <c r="B19" s="60" t="s">
        <v>16</v>
      </c>
      <c r="C19" s="60" t="s">
        <v>369</v>
      </c>
      <c r="D19" s="60" t="s">
        <v>532</v>
      </c>
      <c r="E19" s="60" t="s">
        <v>25</v>
      </c>
      <c r="F19" s="60" t="s">
        <v>12</v>
      </c>
      <c r="G19" s="60">
        <v>0.47259000000000001</v>
      </c>
      <c r="H19" s="60">
        <v>0.77804300000000004</v>
      </c>
      <c r="I19" s="80">
        <f>IF($E19="FX",$H19*'Sensis Vectors ALL'!I19*(EXP($G19/100*VAR_CST)-1)/($H19*0.01),IF($E19&lt;&gt;"SPD",$H19*'Sensis Vectors ALL'!I19*(EXP($G19/100*VAR_CST)-1)/0.01,'Sensis Vectors ALL'!I19*($G19*VAR_CST)/0.01))</f>
        <v>1105.487405317067</v>
      </c>
      <c r="J19" s="80">
        <f>IF($E19="FX",$H19*'Sensis Vectors ALL'!J19*(EXP($G19/100*VAR_CST)-1)/($H19*0.01),IF($E19&lt;&gt;"SPD",$H19*'Sensis Vectors ALL'!J19*(EXP($G19/100*VAR_CST)-1)/0.01,'Sensis Vectors ALL'!J19*($G19*VAR_CST)/0.01))</f>
        <v>1105.487405317067</v>
      </c>
      <c r="K19" s="80">
        <f>IF($E19="FX",$H19*'Sensis Vectors ALL'!K19*(EXP($G19/100*VAR_CST)-1)/($H19*0.01),IF($E19&lt;&gt;"SPD",$H19*'Sensis Vectors ALL'!K19*(EXP($G19/100*VAR_CST)-1)/0.01,'Sensis Vectors ALL'!K19*($G19*VAR_CST)/0.01))</f>
        <v>1105.487405317067</v>
      </c>
      <c r="L19" s="80">
        <f>IF($E19="FX",$H19*'Sensis Vectors ALL'!L19*(EXP($G19/100*VAR_CST)-1)/($H19*0.01),IF($E19&lt;&gt;"SPD",$H19*'Sensis Vectors ALL'!L19*(EXP($G19/100*VAR_CST)-1)/0.01,'Sensis Vectors ALL'!L19*($G19*VAR_CST)/0.01))</f>
        <v>1105.487405317067</v>
      </c>
      <c r="M19" s="80">
        <f>IF($E19="FX",$H19*'Sensis Vectors ALL'!M19*(EXP($G19/100*VAR_CST)-1)/($H19*0.01),IF($E19&lt;&gt;"SPD",$H19*'Sensis Vectors ALL'!M19*(EXP($G19/100*VAR_CST)-1)/0.01,'Sensis Vectors ALL'!M19*($G19*VAR_CST)/0.01))</f>
        <v>1273.9991303468614</v>
      </c>
      <c r="N19" s="80">
        <f>IF($E19="FX",$H19*'Sensis Vectors ALL'!N19*(EXP($G19/100*VAR_CST)-1)/($H19*0.01),IF($E19&lt;&gt;"SPD",$H19*'Sensis Vectors ALL'!N19*(EXP($G19/100*VAR_CST)-1)/0.01,'Sensis Vectors ALL'!N19*($G19*VAR_CST)/0.01))</f>
        <v>1322.1230729602059</v>
      </c>
      <c r="O19" s="80">
        <f>IF($E19="FX",$H19*'Sensis Vectors ALL'!O19*(EXP($G19/100*VAR_CST)-1)/($H19*0.01),IF($E19&lt;&gt;"SPD",$H19*'Sensis Vectors ALL'!O19*(EXP($G19/100*VAR_CST)-1)/0.01,'Sensis Vectors ALL'!O19*($G19*VAR_CST)/0.01))</f>
        <v>0</v>
      </c>
      <c r="P19" s="80">
        <f>IF($E19="FX",$H19*'Sensis Vectors ALL'!P19*(EXP($G19/100*VAR_CST)-1)/($H19*0.01),IF($E19&lt;&gt;"SPD",$H19*'Sensis Vectors ALL'!P19*(EXP($G19/100*VAR_CST)-1)/0.01,'Sensis Vectors ALL'!P19*($G19*VAR_CST)/0.01))</f>
        <v>0</v>
      </c>
      <c r="Q19" s="80">
        <f>IF($E19="FX",$H19*'Sensis Vectors ALL'!Q19*(EXP($G19/100*VAR_CST)-1)/($H19*0.01),IF($E19&lt;&gt;"SPD",$H19*'Sensis Vectors ALL'!Q19*(EXP($G19/100*VAR_CST)-1)/0.01,'Sensis Vectors ALL'!Q19*($G19*VAR_CST)/0.01))</f>
        <v>0</v>
      </c>
      <c r="R19" s="80">
        <f>IF($E19="FX",$H19*'Sensis Vectors ALL'!R19*(EXP($G19/100*VAR_CST)-1)/($H19*0.01),IF($E19&lt;&gt;"SPD",$H19*'Sensis Vectors ALL'!R19*(EXP($G19/100*VAR_CST)-1)/0.01,'Sensis Vectors ALL'!R19*($G19*VAR_CST)/0.01))</f>
        <v>0</v>
      </c>
      <c r="S19" s="80">
        <f>IF($E19="FX",$H19*'Sensis Vectors ALL'!S19*(EXP($G19/100*VAR_CST)-1)/($H19*0.01),IF($E19&lt;&gt;"SPD",$H19*'Sensis Vectors ALL'!S19*(EXP($G19/100*VAR_CST)-1)/0.01,'Sensis Vectors ALL'!S19*($G19*VAR_CST)/0.01))</f>
        <v>1412.7620072612854</v>
      </c>
      <c r="T19" s="80">
        <f>IF($E19="FX",$H19*'Sensis Vectors ALL'!T19*(EXP($G19/100*VAR_CST)-1)/($H19*0.01),IF($E19&lt;&gt;"SPD",$H19*'Sensis Vectors ALL'!T19*(EXP($G19/100*VAR_CST)-1)/0.01,'Sensis Vectors ALL'!T19*($G19*VAR_CST)/0.01))</f>
        <v>1412.7620072612854</v>
      </c>
      <c r="U19" s="80">
        <f>IF($E19="FX",$H19*'Sensis Vectors ALL'!U19*(EXP($G19/100*VAR_CST)-1)/($H19*0.01),IF($E19&lt;&gt;"SPD",$H19*'Sensis Vectors ALL'!U19*(EXP($G19/100*VAR_CST)-1)/0.01,'Sensis Vectors ALL'!U19*($G19*VAR_CST)/0.01))</f>
        <v>0</v>
      </c>
      <c r="V19" s="80">
        <f>IF($E19="FX",$H19*'Sensis Vectors ALL'!V19*(EXP($G19/100*VAR_CST)-1)/($H19*0.01),IF($E19&lt;&gt;"SPD",$H19*'Sensis Vectors ALL'!V19*(EXP($G19/100*VAR_CST)-1)/0.01,'Sensis Vectors ALL'!V19*($G19*VAR_CST)/0.01))</f>
        <v>0</v>
      </c>
      <c r="W19" s="80">
        <f>IF($E19="FX",$H19*'Sensis Vectors ALL'!W19*(EXP($G19/100*VAR_CST)-1)/($H19*0.01),IF($E19&lt;&gt;"SPD",$H19*'Sensis Vectors ALL'!W19*(EXP($G19/100*VAR_CST)-1)/0.01,'Sensis Vectors ALL'!W19*($G19*VAR_CST)/0.01))</f>
        <v>1.9216008972622725</v>
      </c>
      <c r="X19" s="80">
        <f>IF($E19="FX",$H19*'Sensis Vectors ALL'!X19*(EXP($G19/100*VAR_CST)-1)/($H19*0.01),IF($E19&lt;&gt;"SPD",$H19*'Sensis Vectors ALL'!X19*(EXP($G19/100*VAR_CST)-1)/0.01,'Sensis Vectors ALL'!X19*($G19*VAR_CST)/0.01))</f>
        <v>0</v>
      </c>
      <c r="Y19" s="80">
        <f>IF($E19="FX",$H19*'Sensis Vectors ALL'!Y19*(EXP($G19/100*VAR_CST)-1)/($H19*0.01),IF($E19&lt;&gt;"SPD",$H19*'Sensis Vectors ALL'!Y19*(EXP($G19/100*VAR_CST)-1)/0.01,'Sensis Vectors ALL'!Y19*($G19*VAR_CST)/0.01))</f>
        <v>3.8432017945245449</v>
      </c>
      <c r="Z19" s="80">
        <f>IF($E19="FX",$H19*'Sensis Vectors ALL'!Z19*(EXP($G19/100*VAR_CST)-1)/($H19*0.01),IF($E19&lt;&gt;"SPD",$H19*'Sensis Vectors ALL'!Z19*(EXP($G19/100*VAR_CST)-1)/0.01,'Sensis Vectors ALL'!Z19*($G19*VAR_CST)/0.01))</f>
        <v>-92.560535198341825</v>
      </c>
      <c r="AA19" s="80">
        <f>IF($E19="FX",$H19*'Sensis Vectors ALL'!AA19*(EXP($G19/100*VAR_CST)-1)/($H19*0.01),IF($E19&lt;&gt;"SPD",$H19*'Sensis Vectors ALL'!AA19*(EXP($G19/100*VAR_CST)-1)/0.01,'Sensis Vectors ALL'!AA19*($G19*VAR_CST)/0.01))</f>
        <v>-105.24447124568974</v>
      </c>
      <c r="AB19" s="80">
        <f>IF($E19="FX",$H19*'Sensis Vectors ALL'!AB19*(EXP($G19/100*VAR_CST)-1)/($H19*0.01),IF($E19&lt;&gt;"SPD",$H19*'Sensis Vectors ALL'!AB19*(EXP($G19/100*VAR_CST)-1)/0.01,'Sensis Vectors ALL'!AB19*($G19*VAR_CST)/0.01))</f>
        <v>12.68393604734794</v>
      </c>
      <c r="AC19" s="80">
        <f>IF($E19="FX",$H19*'Sensis Vectors ALL'!AC19*(EXP($G19/100*VAR_CST)-1)/($H19*0.01),IF($E19&lt;&gt;"SPD",$H19*'Sensis Vectors ALL'!AC19*(EXP($G19/100*VAR_CST)-1)/0.01,'Sensis Vectors ALL'!AC19*($G19*VAR_CST)/0.01))</f>
        <v>0</v>
      </c>
      <c r="AD19" s="80">
        <f>IF($E19="FX",$H19*'Sensis Vectors ALL'!AD19*(EXP($G19/100*VAR_CST)-1)/($H19*0.01),IF($E19&lt;&gt;"SPD",$H19*'Sensis Vectors ALL'!AD19*(EXP($G19/100*VAR_CST)-1)/0.01,'Sensis Vectors ALL'!AD19*($G19*VAR_CST)/0.01))</f>
        <v>0</v>
      </c>
      <c r="AE19" s="80">
        <f>IF($E19="FX",$H19*'Sensis Vectors ALL'!AE19*(EXP($G19/100*VAR_CST)-1)/($H19*0.01),IF($E19&lt;&gt;"SPD",$H19*'Sensis Vectors ALL'!AE19*(EXP($G19/100*VAR_CST)-1)/0.01,'Sensis Vectors ALL'!AE19*($G19*VAR_CST)/0.01))</f>
        <v>0</v>
      </c>
      <c r="AF19" s="80">
        <f>IF($E19="FX",$H19*'Sensis Vectors ALL'!AF19*(EXP($G19/100*VAR_CST)-1)/($H19*0.01),IF($E19&lt;&gt;"SPD",$H19*'Sensis Vectors ALL'!AF19*(EXP($G19/100*VAR_CST)-1)/0.01,'Sensis Vectors ALL'!AF19*($G19*VAR_CST)/0.01))</f>
        <v>0</v>
      </c>
      <c r="AG19" s="80">
        <f>IF($E19="FX",$H19*'Sensis Vectors ALL'!AG19*(EXP($G19/100*VAR_CST)-1)/($H19*0.01),IF($E19&lt;&gt;"SPD",$H19*'Sensis Vectors ALL'!AG19*(EXP($G19/100*VAR_CST)-1)/0.01,'Sensis Vectors ALL'!AG19*($G19*VAR_CST)/0.01))</f>
        <v>0</v>
      </c>
      <c r="AH19" s="80">
        <f>IF($E19="FX",$H19*'Sensis Vectors ALL'!AH19*(EXP($G19/100*VAR_CST)-1)/($H19*0.01),IF($E19&lt;&gt;"SPD",$H19*'Sensis Vectors ALL'!AH19*(EXP($G19/100*VAR_CST)-1)/0.01,'Sensis Vectors ALL'!AH19*($G19*VAR_CST)/0.01))</f>
        <v>0</v>
      </c>
      <c r="AI19" s="80">
        <f>IF($E19="FX",$H19*'Sensis Vectors ALL'!AI19*(EXP($G19/100*VAR_CST)-1)/($H19*0.01),IF($E19&lt;&gt;"SPD",$H19*'Sensis Vectors ALL'!AI19*(EXP($G19/100*VAR_CST)-1)/0.01,'Sensis Vectors ALL'!AI19*($G19*VAR_CST)/0.01))</f>
        <v>0</v>
      </c>
      <c r="AJ19" s="80">
        <f>IF($E19="FX",$H19*'Sensis Vectors ALL'!AJ19*(EXP($G19/100*VAR_CST)-1)/($H19*0.01),IF($E19&lt;&gt;"SPD",$H19*'Sensis Vectors ALL'!AJ19*(EXP($G19/100*VAR_CST)-1)/0.01,'Sensis Vectors ALL'!AJ19*($G19*VAR_CST)/0.01))</f>
        <v>0</v>
      </c>
      <c r="AK19" s="80">
        <f>IF($E19="FX",$H19*'Sensis Vectors ALL'!AK19*(EXP($G19/100*VAR_CST)-1)/($H19*0.01),IF($E19&lt;&gt;"SPD",$H19*'Sensis Vectors ALL'!AK19*(EXP($G19/100*VAR_CST)-1)/0.01,'Sensis Vectors ALL'!AK19*($G19*VAR_CST)/0.01))</f>
        <v>0</v>
      </c>
      <c r="AL19" s="80">
        <f>IF($E19="FX",$H19*'Sensis Vectors ALL'!AL19*(EXP($G19/100*VAR_CST)-1)/($H19*0.01),IF($E19&lt;&gt;"SPD",$H19*'Sensis Vectors ALL'!AL19*(EXP($G19/100*VAR_CST)-1)/0.01,'Sensis Vectors ALL'!AL19*($G19*VAR_CST)/0.01))</f>
        <v>0</v>
      </c>
      <c r="AM19" s="80">
        <f>IF($E19="FX",$H19*'Sensis Vectors ALL'!AM19*(EXP($G19/100*VAR_CST)-1)/($H19*0.01),IF($E19&lt;&gt;"SPD",$H19*'Sensis Vectors ALL'!AM19*(EXP($G19/100*VAR_CST)-1)/0.01,'Sensis Vectors ALL'!AM19*($G19*VAR_CST)/0.01))</f>
        <v>0</v>
      </c>
      <c r="AN19" s="80">
        <f>IF($E19="FX",$H19*'Sensis Vectors ALL'!AN19*(EXP($G19/100*VAR_CST)-1)/($H19*0.01),IF($E19&lt;&gt;"SPD",$H19*'Sensis Vectors ALL'!AN19*(EXP($G19/100*VAR_CST)-1)/0.01,'Sensis Vectors ALL'!AN19*($G19*VAR_CST)/0.01))</f>
        <v>0</v>
      </c>
      <c r="AO19" s="80">
        <f>IF($E19="FX",$H19*'Sensis Vectors ALL'!AO19*(EXP($G19/100*VAR_CST)-1)/($H19*0.01),IF($E19&lt;&gt;"SPD",$H19*'Sensis Vectors ALL'!AO19*(EXP($G19/100*VAR_CST)-1)/0.01,'Sensis Vectors ALL'!AO19*($G19*VAR_CST)/0.01))</f>
        <v>0</v>
      </c>
      <c r="AP19" s="80">
        <f>IF($E19="FX",$H19*'Sensis Vectors ALL'!AP19*(EXP($G19/100*VAR_CST)-1)/($H19*0.01),IF($E19&lt;&gt;"SPD",$H19*'Sensis Vectors ALL'!AP19*(EXP($G19/100*VAR_CST)-1)/0.01,'Sensis Vectors ALL'!AP19*($G19*VAR_CST)/0.01))</f>
        <v>0</v>
      </c>
      <c r="AQ19" s="80">
        <f>IF($E19="FX",$H19*'Sensis Vectors ALL'!AQ19*(EXP($G19/100*VAR_CST)-1)/($H19*0.01),IF($E19&lt;&gt;"SPD",$H19*'Sensis Vectors ALL'!AQ19*(EXP($G19/100*VAR_CST)-1)/0.01,'Sensis Vectors ALL'!AQ19*($G19*VAR_CST)/0.01))</f>
        <v>0</v>
      </c>
      <c r="AR19" s="80">
        <f>IF($E19="FX",$H19*'Sensis Vectors ALL'!AR19*(EXP($G19/100*VAR_CST)-1)/($H19*0.01),IF($E19&lt;&gt;"SPD",$H19*'Sensis Vectors ALL'!AR19*(EXP($G19/100*VAR_CST)-1)/0.01,'Sensis Vectors ALL'!AR19*($G19*VAR_CST)/0.01))</f>
        <v>-48.12394261334456</v>
      </c>
      <c r="AS19" s="80">
        <f>IF($E19="FX",$H19*'Sensis Vectors ALL'!AS19*(EXP($G19/100*VAR_CST)-1)/($H19*0.01),IF($E19&lt;&gt;"SPD",$H19*'Sensis Vectors ALL'!AS19*(EXP($G19/100*VAR_CST)-1)/0.01,'Sensis Vectors ALL'!AS19*($G19*VAR_CST)/0.01))</f>
        <v>0</v>
      </c>
      <c r="AT19" s="80">
        <f>IF($E19="FX",$H19*'Sensis Vectors ALL'!AT19*(EXP($G19/100*VAR_CST)-1)/($H19*0.01),IF($E19&lt;&gt;"SPD",$H19*'Sensis Vectors ALL'!AT19*(EXP($G19/100*VAR_CST)-1)/0.01,'Sensis Vectors ALL'!AT19*($G19*VAR_CST)/0.01))</f>
        <v>0</v>
      </c>
      <c r="AU19" s="80">
        <f>IF($E19="FX",$H19*'Sensis Vectors ALL'!AU19*(EXP($G19/100*VAR_CST)-1)/($H19*0.01),IF($E19&lt;&gt;"SPD",$H19*'Sensis Vectors ALL'!AU19*(EXP($G19/100*VAR_CST)-1)/0.01,'Sensis Vectors ALL'!AU19*($G19*VAR_CST)/0.01))</f>
        <v>0</v>
      </c>
      <c r="AV19" s="80">
        <f>IF($E19="FX",$H19*'Sensis Vectors ALL'!AV19*(EXP($G19/100*VAR_CST)-1)/($H19*0.01),IF($E19&lt;&gt;"SPD",$H19*'Sensis Vectors ALL'!AV19*(EXP($G19/100*VAR_CST)-1)/0.01,'Sensis Vectors ALL'!AV19*($G19*VAR_CST)/0.01))</f>
        <v>0</v>
      </c>
      <c r="AW19" s="80">
        <f>IF($E19="FX",$H19*'Sensis Vectors ALL'!AW19*(EXP($G19/100*VAR_CST)-1)/($H19*0.01),IF($E19&lt;&gt;"SPD",$H19*'Sensis Vectors ALL'!AW19*(EXP($G19/100*VAR_CST)-1)/0.01,'Sensis Vectors ALL'!AW19*($G19*VAR_CST)/0.01))</f>
        <v>0</v>
      </c>
      <c r="AX19" s="80">
        <f>IF($E19="FX",$H19*'Sensis Vectors ALL'!AX19*(EXP($G19/100*VAR_CST)-1)/($H19*0.01),IF($E19&lt;&gt;"SPD",$H19*'Sensis Vectors ALL'!AX19*(EXP($G19/100*VAR_CST)-1)/0.01,'Sensis Vectors ALL'!AX19*($G19*VAR_CST)/0.01))</f>
        <v>0</v>
      </c>
      <c r="AY19" s="80">
        <f>IF($E19="FX",$H19*'Sensis Vectors ALL'!AY19*(EXP($G19/100*VAR_CST)-1)/($H19*0.01),IF($E19&lt;&gt;"SPD",$H19*'Sensis Vectors ALL'!AY19*(EXP($G19/100*VAR_CST)-1)/0.01,'Sensis Vectors ALL'!AY19*($G19*VAR_CST)/0.01))</f>
        <v>-48.12394261334456</v>
      </c>
      <c r="AZ19" s="80">
        <f>IF($E19="FX",$H19*'Sensis Vectors ALL'!AZ19*(EXP($G19/100*VAR_CST)-1)/($H19*0.01),IF($E19&lt;&gt;"SPD",$H19*'Sensis Vectors ALL'!AZ19*(EXP($G19/100*VAR_CST)-1)/0.01,'Sensis Vectors ALL'!AZ19*($G19*VAR_CST)/0.01))</f>
        <v>-48.12394261334456</v>
      </c>
      <c r="BA19" s="80">
        <f>IF($E19="FX",$H19*'Sensis Vectors ALL'!BA19*(EXP($G19/100*VAR_CST)-1)/($H19*0.01),IF($E19&lt;&gt;"SPD",$H19*'Sensis Vectors ALL'!BA19*(EXP($G19/100*VAR_CST)-1)/0.01,'Sensis Vectors ALL'!BA19*($G19*VAR_CST)/0.01))</f>
        <v>0</v>
      </c>
      <c r="BB19" s="80">
        <f>IF($E19="FX",$H19*'Sensis Vectors ALL'!BB19*(EXP($G19/100*VAR_CST)-1)/($H19*0.01),IF($E19&lt;&gt;"SPD",$H19*'Sensis Vectors ALL'!BB19*(EXP($G19/100*VAR_CST)-1)/0.01,'Sensis Vectors ALL'!BB19*($G19*VAR_CST)/0.01))</f>
        <v>0</v>
      </c>
      <c r="BC19" s="80">
        <f>IF($E19="FX",$H19*'Sensis Vectors ALL'!BC19*(EXP($G19/100*VAR_CST)-1)/($H19*0.01),IF($E19&lt;&gt;"SPD",$H19*'Sensis Vectors ALL'!BC19*(EXP($G19/100*VAR_CST)-1)/0.01,'Sensis Vectors ALL'!BC19*($G19*VAR_CST)/0.01))</f>
        <v>0</v>
      </c>
      <c r="BD19" s="80">
        <f>IF($E19="FX",$H19*'Sensis Vectors ALL'!BD19*(EXP($G19/100*VAR_CST)-1)/($H19*0.01),IF($E19&lt;&gt;"SPD",$H19*'Sensis Vectors ALL'!BD19*(EXP($G19/100*VAR_CST)-1)/0.01,'Sensis Vectors ALL'!BD19*($G19*VAR_CST)/0.01))</f>
        <v>-168.51172502979458</v>
      </c>
      <c r="BE19" s="80">
        <f>IF($E19="FX",$H19*'Sensis Vectors ALL'!BE19*(EXP($G19/100*VAR_CST)-1)/($H19*0.01),IF($E19&lt;&gt;"SPD",$H19*'Sensis Vectors ALL'!BE19*(EXP($G19/100*VAR_CST)-1)/0.01,'Sensis Vectors ALL'!BE19*($G19*VAR_CST)/0.01))</f>
        <v>0</v>
      </c>
      <c r="BF19" s="80">
        <f>IF($E19="FX",$H19*'Sensis Vectors ALL'!BF19*(EXP($G19/100*VAR_CST)-1)/($H19*0.01),IF($E19&lt;&gt;"SPD",$H19*'Sensis Vectors ALL'!BF19*(EXP($G19/100*VAR_CST)-1)/0.01,'Sensis Vectors ALL'!BF19*($G19*VAR_CST)/0.01))</f>
        <v>0</v>
      </c>
      <c r="BG19" s="80">
        <f>IF($E19="FX",$H19*'Sensis Vectors ALL'!BG19*(EXP($G19/100*VAR_CST)-1)/($H19*0.01),IF($E19&lt;&gt;"SPD",$H19*'Sensis Vectors ALL'!BG19*(EXP($G19/100*VAR_CST)-1)/0.01,'Sensis Vectors ALL'!BG19*($G19*VAR_CST)/0.01))</f>
        <v>0</v>
      </c>
      <c r="BH19" s="80">
        <f>IF($E19="FX",$H19*'Sensis Vectors ALL'!BH19*(EXP($G19/100*VAR_CST)-1)/($H19*0.01),IF($E19&lt;&gt;"SPD",$H19*'Sensis Vectors ALL'!BH19*(EXP($G19/100*VAR_CST)-1)/0.01,'Sensis Vectors ALL'!BH19*($G19*VAR_CST)/0.01))</f>
        <v>0</v>
      </c>
      <c r="BI19" s="80">
        <f>IF($E19="FX",$H19*'Sensis Vectors ALL'!BI19*(EXP($G19/100*VAR_CST)-1)/($H19*0.01),IF($E19&lt;&gt;"SPD",$H19*'Sensis Vectors ALL'!BI19*(EXP($G19/100*VAR_CST)-1)/0.01,'Sensis Vectors ALL'!BI19*($G19*VAR_CST)/0.01))</f>
        <v>0</v>
      </c>
      <c r="BJ19" s="80">
        <f>IF($E19="FX",$H19*'Sensis Vectors ALL'!BJ19*(EXP($G19/100*VAR_CST)-1)/($H19*0.01),IF($E19&lt;&gt;"SPD",$H19*'Sensis Vectors ALL'!BJ19*(EXP($G19/100*VAR_CST)-1)/0.01,'Sensis Vectors ALL'!BJ19*($G19*VAR_CST)/0.01))</f>
        <v>0</v>
      </c>
      <c r="BK19" s="80">
        <f>IF($E19="FX",$H19*'Sensis Vectors ALL'!BK19*(EXP($G19/100*VAR_CST)-1)/($H19*0.01),IF($E19&lt;&gt;"SPD",$H19*'Sensis Vectors ALL'!BK19*(EXP($G19/100*VAR_CST)-1)/0.01,'Sensis Vectors ALL'!BK19*($G19*VAR_CST)/0.01))</f>
        <v>0</v>
      </c>
      <c r="BL19" s="80">
        <f>IF($E19="FX",$H19*'Sensis Vectors ALL'!BL19*(EXP($G19/100*VAR_CST)-1)/($H19*0.01),IF($E19&lt;&gt;"SPD",$H19*'Sensis Vectors ALL'!BL19*(EXP($G19/100*VAR_CST)-1)/0.01,'Sensis Vectors ALL'!BL19*($G19*VAR_CST)/0.01))</f>
        <v>-168.51172502979458</v>
      </c>
      <c r="BM19" s="80">
        <f>IF($E19="FX",$H19*'Sensis Vectors ALL'!BM19*(EXP($G19/100*VAR_CST)-1)/($H19*0.01),IF($E19&lt;&gt;"SPD",$H19*'Sensis Vectors ALL'!BM19*(EXP($G19/100*VAR_CST)-1)/0.01,'Sensis Vectors ALL'!BM19*($G19*VAR_CST)/0.01))</f>
        <v>53.198544626346447</v>
      </c>
      <c r="BN19" s="80">
        <f>IF($E19="FX",$H19*'Sensis Vectors ALL'!BN19*(EXP($G19/100*VAR_CST)-1)/($H19*0.01),IF($E19&lt;&gt;"SPD",$H19*'Sensis Vectors ALL'!BN19*(EXP($G19/100*VAR_CST)-1)/0.01,'Sensis Vectors ALL'!BN19*($G19*VAR_CST)/0.01))</f>
        <v>53.198544626346447</v>
      </c>
      <c r="BO19" s="80">
        <f>IF($E19="FX",$H19*'Sensis Vectors ALL'!BO19*(EXP($G19/100*VAR_CST)-1)/($H19*0.01),IF($E19&lt;&gt;"SPD",$H19*'Sensis Vectors ALL'!BO19*(EXP($G19/100*VAR_CST)-1)/0.01,'Sensis Vectors ALL'!BO19*($G19*VAR_CST)/0.01))</f>
        <v>0</v>
      </c>
      <c r="BP19" s="80">
        <f>IF($E19="FX",$H19*'Sensis Vectors ALL'!BP19*(EXP($G19/100*VAR_CST)-1)/($H19*0.01),IF($E19&lt;&gt;"SPD",$H19*'Sensis Vectors ALL'!BP19*(EXP($G19/100*VAR_CST)-1)/0.01,'Sensis Vectors ALL'!BP19*($G19*VAR_CST)/0.01))</f>
        <v>0</v>
      </c>
      <c r="BQ19" s="80">
        <f>IF($E19="FX",$H19*'Sensis Vectors ALL'!BQ19*(EXP($G19/100*VAR_CST)-1)/($H19*0.01),IF($E19&lt;&gt;"SPD",$H19*'Sensis Vectors ALL'!BQ19*(EXP($G19/100*VAR_CST)-1)/0.01,'Sensis Vectors ALL'!BQ19*($G19*VAR_CST)/0.01))</f>
        <v>0</v>
      </c>
      <c r="BR19" s="80">
        <f>IF($E19="FX",$H19*'Sensis Vectors ALL'!BR19*(EXP($G19/100*VAR_CST)-1)/($H19*0.01),IF($E19&lt;&gt;"SPD",$H19*'Sensis Vectors ALL'!BR19*(EXP($G19/100*VAR_CST)-1)/0.01,'Sensis Vectors ALL'!BR19*($G19*VAR_CST)/0.01))</f>
        <v>0</v>
      </c>
      <c r="BS19" s="80">
        <f>IF($E19="FX",$H19*'Sensis Vectors ALL'!BS19*(EXP($G19/100*VAR_CST)-1)/($H19*0.01),IF($E19&lt;&gt;"SPD",$H19*'Sensis Vectors ALL'!BS19*(EXP($G19/100*VAR_CST)-1)/0.01,'Sensis Vectors ALL'!BS19*($G19*VAR_CST)/0.01))</f>
        <v>0</v>
      </c>
      <c r="BT19" s="80">
        <f>IF($E19="FX",$H19*'Sensis Vectors ALL'!BT19*(EXP($G19/100*VAR_CST)-1)/($H19*0.01),IF($E19&lt;&gt;"SPD",$H19*'Sensis Vectors ALL'!BT19*(EXP($G19/100*VAR_CST)-1)/0.01,'Sensis Vectors ALL'!BT19*($G19*VAR_CST)/0.01))</f>
        <v>0</v>
      </c>
      <c r="BU19" s="80">
        <f>IF($E19="FX",$H19*'Sensis Vectors ALL'!BU19*(EXP($G19/100*VAR_CST)-1)/($H19*0.01),IF($E19&lt;&gt;"SPD",$H19*'Sensis Vectors ALL'!BU19*(EXP($G19/100*VAR_CST)-1)/0.01,'Sensis Vectors ALL'!BU19*($G19*VAR_CST)/0.01))</f>
        <v>0</v>
      </c>
      <c r="BV19" s="80">
        <f>IF($E19="FX",$H19*'Sensis Vectors ALL'!BV19*(EXP($G19/100*VAR_CST)-1)/($H19*0.01),IF($E19&lt;&gt;"SPD",$H19*'Sensis Vectors ALL'!BV19*(EXP($G19/100*VAR_CST)-1)/0.01,'Sensis Vectors ALL'!BV19*($G19*VAR_CST)/0.01))</f>
        <v>-21.832948518983468</v>
      </c>
      <c r="BW19" s="80">
        <f>IF($E19="FX",$H19*'Sensis Vectors ALL'!BW19*(EXP($G19/100*VAR_CST)-1)/($H19*0.01),IF($E19&lt;&gt;"SPD",$H19*'Sensis Vectors ALL'!BW19*(EXP($G19/100*VAR_CST)-1)/0.01,'Sensis Vectors ALL'!BW19*($G19*VAR_CST)/0.01))</f>
        <v>-21.832948518983468</v>
      </c>
      <c r="BX19" s="80">
        <f>IF($E19="FX",$H19*'Sensis Vectors ALL'!BX19*(EXP($G19/100*VAR_CST)-1)/($H19*0.01),IF($E19&lt;&gt;"SPD",$H19*'Sensis Vectors ALL'!BX19*(EXP($G19/100*VAR_CST)-1)/0.01,'Sensis Vectors ALL'!BX19*($G19*VAR_CST)/0.01))</f>
        <v>0</v>
      </c>
      <c r="BY19" s="80">
        <f>IF($E19="FX",$H19*'Sensis Vectors ALL'!BY19*(EXP($G19/100*VAR_CST)-1)/($H19*0.01),IF($E19&lt;&gt;"SPD",$H19*'Sensis Vectors ALL'!BY19*(EXP($G19/100*VAR_CST)-1)/0.01,'Sensis Vectors ALL'!BY19*($G19*VAR_CST)/0.01))</f>
        <v>-180.42839084365454</v>
      </c>
      <c r="BZ19" s="80">
        <f>IF($E19="FX",$H19*'Sensis Vectors ALL'!BZ19*(EXP($G19/100*VAR_CST)-1)/($H19*0.01),IF($E19&lt;&gt;"SPD",$H19*'Sensis Vectors ALL'!BZ19*(EXP($G19/100*VAR_CST)-1)/0.01,'Sensis Vectors ALL'!BZ19*($G19*VAR_CST)/0.01))</f>
        <v>-180.42839084365454</v>
      </c>
      <c r="CA19" s="80">
        <f>IF($E19="FX",$H19*'Sensis Vectors ALL'!CA19*(EXP($G19/100*VAR_CST)-1)/($H19*0.01),IF($E19&lt;&gt;"SPD",$H19*'Sensis Vectors ALL'!CA19*(EXP($G19/100*VAR_CST)-1)/0.01,'Sensis Vectors ALL'!CA19*($G19*VAR_CST)/0.01))</f>
        <v>0</v>
      </c>
      <c r="CB19" s="80">
        <f>IF($E19="FX",$H19*'Sensis Vectors ALL'!CB19*(EXP($G19/100*VAR_CST)-1)/($H19*0.01),IF($E19&lt;&gt;"SPD",$H19*'Sensis Vectors ALL'!CB19*(EXP($G19/100*VAR_CST)-1)/0.01,'Sensis Vectors ALL'!CB19*($G19*VAR_CST)/0.01))</f>
        <v>7.7069554703032325E-2</v>
      </c>
      <c r="CC19" s="80">
        <f>IF($E19="FX",$H19*'Sensis Vectors ALL'!CC19*(EXP($G19/100*VAR_CST)-1)/($H19*0.01),IF($E19&lt;&gt;"SPD",$H19*'Sensis Vectors ALL'!CC19*(EXP($G19/100*VAR_CST)-1)/0.01,'Sensis Vectors ALL'!CC19*($G19*VAR_CST)/0.01))</f>
        <v>7.7069554703032325E-2</v>
      </c>
      <c r="CD19" s="80">
        <f>IF($E19="FX",$H19*'Sensis Vectors ALL'!CD19*(EXP($G19/100*VAR_CST)-1)/($H19*0.01),IF($E19&lt;&gt;"SPD",$H19*'Sensis Vectors ALL'!CD19*(EXP($G19/100*VAR_CST)-1)/0.01,'Sensis Vectors ALL'!CD19*($G19*VAR_CST)/0.01))</f>
        <v>0</v>
      </c>
      <c r="CE19" s="80">
        <f>IF($E19="FX",$H19*'Sensis Vectors ALL'!CE19*(EXP($G19/100*VAR_CST)-1)/($H19*0.01),IF($E19&lt;&gt;"SPD",$H19*'Sensis Vectors ALL'!CE19*(EXP($G19/100*VAR_CST)-1)/0.01,'Sensis Vectors ALL'!CE19*($G19*VAR_CST)/0.01))</f>
        <v>0</v>
      </c>
      <c r="CF19" s="80">
        <f>IF($E19="FX",$H19*'Sensis Vectors ALL'!CF19*(EXP($G19/100*VAR_CST)-1)/($H19*0.01),IF($E19&lt;&gt;"SPD",$H19*'Sensis Vectors ALL'!CF19*(EXP($G19/100*VAR_CST)-1)/0.01,'Sensis Vectors ALL'!CF19*($G19*VAR_CST)/0.01))</f>
        <v>0</v>
      </c>
      <c r="CG19" s="80">
        <f>IF($E19="FX",$H19*'Sensis Vectors ALL'!CG19*(EXP($G19/100*VAR_CST)-1)/($H19*0.01),IF($E19&lt;&gt;"SPD",$H19*'Sensis Vectors ALL'!CG19*(EXP($G19/100*VAR_CST)-1)/0.01,'Sensis Vectors ALL'!CG19*($G19*VAR_CST)/0.01))</f>
        <v>0</v>
      </c>
      <c r="CH19" s="80">
        <f>IF($E19="FX",$H19*'Sensis Vectors ALL'!CH19*(EXP($G19/100*VAR_CST)-1)/($H19*0.01),IF($E19&lt;&gt;"SPD",$H19*'Sensis Vectors ALL'!CH19*(EXP($G19/100*VAR_CST)-1)/0.01,'Sensis Vectors ALL'!CH19*($G19*VAR_CST)/0.01))</f>
        <v>0</v>
      </c>
      <c r="CI19" s="80">
        <f>IF($E19="FX",$H19*'Sensis Vectors ALL'!CI19*(EXP($G19/100*VAR_CST)-1)/($H19*0.01),IF($E19&lt;&gt;"SPD",$H19*'Sensis Vectors ALL'!CI19*(EXP($G19/100*VAR_CST)-1)/0.01,'Sensis Vectors ALL'!CI19*($G19*VAR_CST)/0.01))</f>
        <v>0</v>
      </c>
      <c r="CJ19" s="80">
        <f>IF($E19="FX",$H19*'Sensis Vectors ALL'!CJ19*(EXP($G19/100*VAR_CST)-1)/($H19*0.01),IF($E19&lt;&gt;"SPD",$H19*'Sensis Vectors ALL'!CJ19*(EXP($G19/100*VAR_CST)-1)/0.01,'Sensis Vectors ALL'!CJ19*($G19*VAR_CST)/0.01))</f>
        <v>0</v>
      </c>
      <c r="CK19" s="80">
        <f>IF($E19="FX",$H19*'Sensis Vectors ALL'!CK19*(EXP($G19/100*VAR_CST)-1)/($H19*0.01),IF($E19&lt;&gt;"SPD",$H19*'Sensis Vectors ALL'!CK19*(EXP($G19/100*VAR_CST)-1)/0.01,'Sensis Vectors ALL'!CK19*($G19*VAR_CST)/0.01))</f>
        <v>-19.525999848206034</v>
      </c>
      <c r="CL19" s="80">
        <f>IF($E19="FX",$H19*'Sensis Vectors ALL'!CL19*(EXP($G19/100*VAR_CST)-1)/($H19*0.01),IF($E19&lt;&gt;"SPD",$H19*'Sensis Vectors ALL'!CL19*(EXP($G19/100*VAR_CST)-1)/0.01,'Sensis Vectors ALL'!CL19*($G19*VAR_CST)/0.01))</f>
        <v>-19.525999848206034</v>
      </c>
      <c r="CM19" s="80">
        <f>IF($E19="FX",$H19*'Sensis Vectors ALL'!CM19*(EXP($G19/100*VAR_CST)-1)/($H19*0.01),IF($E19&lt;&gt;"SPD",$H19*'Sensis Vectors ALL'!CM19*(EXP($G19/100*VAR_CST)-1)/0.01,'Sensis Vectors ALL'!CM19*($G19*VAR_CST)/0.01))</f>
        <v>0</v>
      </c>
      <c r="CN19" s="80">
        <f>IF($E19="FX",$H19*'Sensis Vectors ALL'!CN19*(EXP($G19/100*VAR_CST)-1)/($H19*0.01),IF($E19&lt;&gt;"SPD",$H19*'Sensis Vectors ALL'!CN19*(EXP($G19/100*VAR_CST)-1)/0.01,'Sensis Vectors ALL'!CN19*($G19*VAR_CST)/0.01))</f>
        <v>0</v>
      </c>
      <c r="CO19" s="80">
        <f>IF($E19="FX",$H19*'Sensis Vectors ALL'!CO19*(EXP($G19/100*VAR_CST)-1)/($H19*0.01),IF($E19&lt;&gt;"SPD",$H19*'Sensis Vectors ALL'!CO19*(EXP($G19/100*VAR_CST)-1)/0.01,'Sensis Vectors ALL'!CO19*($G19*VAR_CST)/0.01))</f>
        <v>0</v>
      </c>
      <c r="CP19" s="80">
        <f>IF($E19="FX",$H19*'Sensis Vectors ALL'!CP19*(EXP($G19/100*VAR_CST)-1)/($H19*0.01),IF($E19&lt;&gt;"SPD",$H19*'Sensis Vectors ALL'!CP19*(EXP($G19/100*VAR_CST)-1)/0.01,'Sensis Vectors ALL'!CP19*($G19*VAR_CST)/0.01))</f>
        <v>0</v>
      </c>
      <c r="CQ19" s="80">
        <f>IF($E19="FX",$H19*'Sensis Vectors ALL'!CQ19*(EXP($G19/100*VAR_CST)-1)/($H19*0.01),IF($E19&lt;&gt;"SPD",$H19*'Sensis Vectors ALL'!CQ19*(EXP($G19/100*VAR_CST)-1)/0.01,'Sensis Vectors ALL'!CQ19*($G19*VAR_CST)/0.01))</f>
        <v>0</v>
      </c>
      <c r="CR19" s="80">
        <f>IF($E19="FX",$H19*'Sensis Vectors ALL'!CR19*(EXP($G19/100*VAR_CST)-1)/($H19*0.01),IF($E19&lt;&gt;"SPD",$H19*'Sensis Vectors ALL'!CR19*(EXP($G19/100*VAR_CST)-1)/0.01,'Sensis Vectors ALL'!CR19*($G19*VAR_CST)/0.01))</f>
        <v>0</v>
      </c>
      <c r="CS19" s="80">
        <f>IF($E19="FX",$H19*'Sensis Vectors ALL'!CS19*(EXP($G19/100*VAR_CST)-1)/($H19*0.01),IF($E19&lt;&gt;"SPD",$H19*'Sensis Vectors ALL'!CS19*(EXP($G19/100*VAR_CST)-1)/0.01,'Sensis Vectors ALL'!CS19*($G19*VAR_CST)/0.01))</f>
        <v>0</v>
      </c>
      <c r="CT19" s="80">
        <f>IF($E19="FX",$H19*'Sensis Vectors ALL'!CT19*(EXP($G19/100*VAR_CST)-1)/($H19*0.01),IF($E19&lt;&gt;"SPD",$H19*'Sensis Vectors ALL'!CT19*(EXP($G19/100*VAR_CST)-1)/0.01,'Sensis Vectors ALL'!CT19*($G19*VAR_CST)/0.01))</f>
        <v>0</v>
      </c>
      <c r="CU19" s="80">
        <f>IF($E19="FX",$H19*'Sensis Vectors ALL'!CU19*(EXP($G19/100*VAR_CST)-1)/($H19*0.01),IF($E19&lt;&gt;"SPD",$H19*'Sensis Vectors ALL'!CU19*(EXP($G19/100*VAR_CST)-1)/0.01,'Sensis Vectors ALL'!CU19*($G19*VAR_CST)/0.01))</f>
        <v>0</v>
      </c>
      <c r="CV19" s="80">
        <f>IF($E19="FX",$H19*'Sensis Vectors ALL'!CV19*(EXP($G19/100*VAR_CST)-1)/($H19*0.01),IF($E19&lt;&gt;"SPD",$H19*'Sensis Vectors ALL'!CV19*(EXP($G19/100*VAR_CST)-1)/0.01,'Sensis Vectors ALL'!CV19*($G19*VAR_CST)/0.01))</f>
        <v>0</v>
      </c>
      <c r="CW19" s="80">
        <f>IF($E19="FX",$H19*'Sensis Vectors ALL'!CW19*(EXP($G19/100*VAR_CST)-1)/($H19*0.01),IF($E19&lt;&gt;"SPD",$H19*'Sensis Vectors ALL'!CW19*(EXP($G19/100*VAR_CST)-1)/0.01,'Sensis Vectors ALL'!CW19*($G19*VAR_CST)/0.01))</f>
        <v>0</v>
      </c>
      <c r="CX19" s="80">
        <f>IF($E19="FX",$H19*'Sensis Vectors ALL'!CX19*(EXP($G19/100*VAR_CST)-1)/($H19*0.01),IF($E19&lt;&gt;"SPD",$H19*'Sensis Vectors ALL'!CX19*(EXP($G19/100*VAR_CST)-1)/0.01,'Sensis Vectors ALL'!CX19*($G19*VAR_CST)/0.01))</f>
        <v>0</v>
      </c>
      <c r="CY19" s="80">
        <f>IF($E19="FX",$H19*'Sensis Vectors ALL'!CY19*(EXP($G19/100*VAR_CST)-1)/($H19*0.01),IF($E19&lt;&gt;"SPD",$H19*'Sensis Vectors ALL'!CY19*(EXP($G19/100*VAR_CST)-1)/0.01,'Sensis Vectors ALL'!CY19*($G19*VAR_CST)/0.01))</f>
        <v>0</v>
      </c>
      <c r="CZ19" s="80">
        <f>IF($E19="FX",$H19*'Sensis Vectors ALL'!CZ19*(EXP($G19/100*VAR_CST)-1)/($H19*0.01),IF($E19&lt;&gt;"SPD",$H19*'Sensis Vectors ALL'!CZ19*(EXP($G19/100*VAR_CST)-1)/0.01,'Sensis Vectors ALL'!CZ19*($G19*VAR_CST)/0.01))</f>
        <v>0</v>
      </c>
      <c r="DA19" s="80">
        <f>IF($E19="FX",$H19*'Sensis Vectors ALL'!DA19*(EXP($G19/100*VAR_CST)-1)/($H19*0.01),IF($E19&lt;&gt;"SPD",$H19*'Sensis Vectors ALL'!DA19*(EXP($G19/100*VAR_CST)-1)/0.01,'Sensis Vectors ALL'!DA19*($G19*VAR_CST)/0.01))</f>
        <v>0</v>
      </c>
      <c r="DB19" s="80">
        <f>IF($E19="FX",$H19*'Sensis Vectors ALL'!DB19*(EXP($G19/100*VAR_CST)-1)/($H19*0.01),IF($E19&lt;&gt;"SPD",$H19*'Sensis Vectors ALL'!DB19*(EXP($G19/100*VAR_CST)-1)/0.01,'Sensis Vectors ALL'!DB19*($G19*VAR_CST)/0.01))</f>
        <v>0</v>
      </c>
      <c r="DC19" s="80">
        <f>IF($E19="FX",$H19*'Sensis Vectors ALL'!DC19*(EXP($G19/100*VAR_CST)-1)/($H19*0.01),IF($E19&lt;&gt;"SPD",$H19*'Sensis Vectors ALL'!DC19*(EXP($G19/100*VAR_CST)-1)/0.01,'Sensis Vectors ALL'!DC19*($G19*VAR_CST)/0.01))</f>
        <v>0</v>
      </c>
      <c r="DD19" s="80">
        <f>IF($E19="FX",$H19*'Sensis Vectors ALL'!DD19*(EXP($G19/100*VAR_CST)-1)/($H19*0.01),IF($E19&lt;&gt;"SPD",$H19*'Sensis Vectors ALL'!DD19*(EXP($G19/100*VAR_CST)-1)/0.01,'Sensis Vectors ALL'!DD19*($G19*VAR_CST)/0.01))</f>
        <v>0</v>
      </c>
      <c r="DE19" s="80">
        <f>IF($E19="FX",$H19*'Sensis Vectors ALL'!DE19*(EXP($G19/100*VAR_CST)-1)/($H19*0.01),IF($E19&lt;&gt;"SPD",$H19*'Sensis Vectors ALL'!DE19*(EXP($G19/100*VAR_CST)-1)/0.01,'Sensis Vectors ALL'!DE19*($G19*VAR_CST)/0.01))</f>
        <v>0</v>
      </c>
      <c r="DF19" s="80">
        <f>IF($E19="FX",$H19*'Sensis Vectors ALL'!DF19*(EXP($G19/100*VAR_CST)-1)/($H19*0.01),IF($E19&lt;&gt;"SPD",$H19*'Sensis Vectors ALL'!DF19*(EXP($G19/100*VAR_CST)-1)/0.01,'Sensis Vectors ALL'!DF19*($G19*VAR_CST)/0.01))</f>
        <v>0</v>
      </c>
      <c r="DG19" s="80">
        <f>IF($E19="FX",$H19*'Sensis Vectors ALL'!DG19*(EXP($G19/100*VAR_CST)-1)/($H19*0.01),IF($E19&lt;&gt;"SPD",$H19*'Sensis Vectors ALL'!DG19*(EXP($G19/100*VAR_CST)-1)/0.01,'Sensis Vectors ALL'!DG19*($G19*VAR_CST)/0.01))</f>
        <v>0</v>
      </c>
      <c r="DH19" s="80">
        <f>IF($E19="FX",$H19*'Sensis Vectors ALL'!DH19*(EXP($G19/100*VAR_CST)-1)/($H19*0.01),IF($E19&lt;&gt;"SPD",$H19*'Sensis Vectors ALL'!DH19*(EXP($G19/100*VAR_CST)-1)/0.01,'Sensis Vectors ALL'!DH19*($G19*VAR_CST)/0.01))</f>
        <v>0</v>
      </c>
      <c r="DI19" s="80">
        <f>IF($E19="FX",$H19*'Sensis Vectors ALL'!DI19*(EXP($G19/100*VAR_CST)-1)/($H19*0.01),IF($E19&lt;&gt;"SPD",$H19*'Sensis Vectors ALL'!DI19*(EXP($G19/100*VAR_CST)-1)/0.01,'Sensis Vectors ALL'!DI19*($G19*VAR_CST)/0.01))</f>
        <v>0</v>
      </c>
      <c r="DJ19" s="80">
        <f>IF($E19="FX",$H19*'Sensis Vectors ALL'!DJ19*(EXP($G19/100*VAR_CST)-1)/($H19*0.01),IF($E19&lt;&gt;"SPD",$H19*'Sensis Vectors ALL'!DJ19*(EXP($G19/100*VAR_CST)-1)/0.01,'Sensis Vectors ALL'!DJ19*($G19*VAR_CST)/0.01))</f>
        <v>0</v>
      </c>
      <c r="DK19" s="80">
        <f>IF($E19="FX",$H19*'Sensis Vectors ALL'!DK19*(EXP($G19/100*VAR_CST)-1)/($H19*0.01),IF($E19&lt;&gt;"SPD",$H19*'Sensis Vectors ALL'!DK19*(EXP($G19/100*VAR_CST)-1)/0.01,'Sensis Vectors ALL'!DK19*($G19*VAR_CST)/0.01))</f>
        <v>0</v>
      </c>
      <c r="DL19" s="80">
        <f>IF($E19="FX",$H19*'Sensis Vectors ALL'!DL19*(EXP($G19/100*VAR_CST)-1)/($H19*0.01),IF($E19&lt;&gt;"SPD",$H19*'Sensis Vectors ALL'!DL19*(EXP($G19/100*VAR_CST)-1)/0.01,'Sensis Vectors ALL'!DL19*($G19*VAR_CST)/0.01))</f>
        <v>0</v>
      </c>
      <c r="DM19" s="80">
        <f>IF($E19="FX",$H19*'Sensis Vectors ALL'!DM19*(EXP($G19/100*VAR_CST)-1)/($H19*0.01),IF($E19&lt;&gt;"SPD",$H19*'Sensis Vectors ALL'!DM19*(EXP($G19/100*VAR_CST)-1)/0.01,'Sensis Vectors ALL'!DM19*($G19*VAR_CST)/0.01))</f>
        <v>0</v>
      </c>
      <c r="DN19" s="80">
        <f>IF($E19="FX",$H19*'Sensis Vectors ALL'!DN19*(EXP($G19/100*VAR_CST)-1)/($H19*0.01),IF($E19&lt;&gt;"SPD",$H19*'Sensis Vectors ALL'!DN19*(EXP($G19/100*VAR_CST)-1)/0.01,'Sensis Vectors ALL'!DN19*($G19*VAR_CST)/0.01))</f>
        <v>0</v>
      </c>
      <c r="DO19" s="80">
        <f>IF($E19="FX",$H19*'Sensis Vectors ALL'!DO19*(EXP($G19/100*VAR_CST)-1)/($H19*0.01),IF($E19&lt;&gt;"SPD",$H19*'Sensis Vectors ALL'!DO19*(EXP($G19/100*VAR_CST)-1)/0.01,'Sensis Vectors ALL'!DO19*($G19*VAR_CST)/0.01))</f>
        <v>0</v>
      </c>
      <c r="DP19" s="80">
        <f>IF($E19="FX",$H19*'Sensis Vectors ALL'!DP19*(EXP($G19/100*VAR_CST)-1)/($H19*0.01),IF($E19&lt;&gt;"SPD",$H19*'Sensis Vectors ALL'!DP19*(EXP($G19/100*VAR_CST)-1)/0.01,'Sensis Vectors ALL'!DP19*($G19*VAR_CST)/0.01))</f>
        <v>0</v>
      </c>
      <c r="DQ19" s="80">
        <f>IF($E19="FX",$H19*'Sensis Vectors ALL'!DQ19*(EXP($G19/100*VAR_CST)-1)/($H19*0.01),IF($E19&lt;&gt;"SPD",$H19*'Sensis Vectors ALL'!DQ19*(EXP($G19/100*VAR_CST)-1)/0.01,'Sensis Vectors ALL'!DQ19*($G19*VAR_CST)/0.01))</f>
        <v>-1.9216008972622725</v>
      </c>
    </row>
    <row r="20" spans="1:121" x14ac:dyDescent="0.2">
      <c r="A20" s="60">
        <v>79</v>
      </c>
      <c r="B20" s="60" t="s">
        <v>16</v>
      </c>
      <c r="C20" s="60" t="s">
        <v>369</v>
      </c>
      <c r="D20" s="60" t="s">
        <v>532</v>
      </c>
      <c r="E20" s="60" t="s">
        <v>25</v>
      </c>
      <c r="F20" s="60" t="s">
        <v>13</v>
      </c>
      <c r="G20" s="60">
        <v>0.51757299999999995</v>
      </c>
      <c r="H20" s="60">
        <v>0.86588299999999996</v>
      </c>
      <c r="I20" s="80">
        <f>IF($E20="FX",$H20*'Sensis Vectors ALL'!I20*(EXP($G20/100*VAR_CST)-1)/($H20*0.01),IF($E20&lt;&gt;"SPD",$H20*'Sensis Vectors ALL'!I20*(EXP($G20/100*VAR_CST)-1)/0.01,'Sensis Vectors ALL'!I20*($G20*VAR_CST)/0.01))</f>
        <v>979.82156400928716</v>
      </c>
      <c r="J20" s="80">
        <f>IF($E20="FX",$H20*'Sensis Vectors ALL'!J20*(EXP($G20/100*VAR_CST)-1)/($H20*0.01),IF($E20&lt;&gt;"SPD",$H20*'Sensis Vectors ALL'!J20*(EXP($G20/100*VAR_CST)-1)/0.01,'Sensis Vectors ALL'!J20*($G20*VAR_CST)/0.01))</f>
        <v>979.82156400928716</v>
      </c>
      <c r="K20" s="80">
        <f>IF($E20="FX",$H20*'Sensis Vectors ALL'!K20*(EXP($G20/100*VAR_CST)-1)/($H20*0.01),IF($E20&lt;&gt;"SPD",$H20*'Sensis Vectors ALL'!K20*(EXP($G20/100*VAR_CST)-1)/0.01,'Sensis Vectors ALL'!K20*($G20*VAR_CST)/0.01))</f>
        <v>979.82156400928716</v>
      </c>
      <c r="L20" s="80">
        <f>IF($E20="FX",$H20*'Sensis Vectors ALL'!L20*(EXP($G20/100*VAR_CST)-1)/($H20*0.01),IF($E20&lt;&gt;"SPD",$H20*'Sensis Vectors ALL'!L20*(EXP($G20/100*VAR_CST)-1)/0.01,'Sensis Vectors ALL'!L20*($G20*VAR_CST)/0.01))</f>
        <v>979.82156400928716</v>
      </c>
      <c r="M20" s="80">
        <f>IF($E20="FX",$H20*'Sensis Vectors ALL'!M20*(EXP($G20/100*VAR_CST)-1)/($H20*0.01),IF($E20&lt;&gt;"SPD",$H20*'Sensis Vectors ALL'!M20*(EXP($G20/100*VAR_CST)-1)/0.01,'Sensis Vectors ALL'!M20*($G20*VAR_CST)/0.01))</f>
        <v>1023.4931957173851</v>
      </c>
      <c r="N20" s="80">
        <f>IF($E20="FX",$H20*'Sensis Vectors ALL'!N20*(EXP($G20/100*VAR_CST)-1)/($H20*0.01),IF($E20&lt;&gt;"SPD",$H20*'Sensis Vectors ALL'!N20*(EXP($G20/100*VAR_CST)-1)/0.01,'Sensis Vectors ALL'!N20*($G20*VAR_CST)/0.01))</f>
        <v>1022.9316168211915</v>
      </c>
      <c r="O20" s="80">
        <f>IF($E20="FX",$H20*'Sensis Vectors ALL'!O20*(EXP($G20/100*VAR_CST)-1)/($H20*0.01),IF($E20&lt;&gt;"SPD",$H20*'Sensis Vectors ALL'!O20*(EXP($G20/100*VAR_CST)-1)/0.01,'Sensis Vectors ALL'!O20*($G20*VAR_CST)/0.01))</f>
        <v>0</v>
      </c>
      <c r="P20" s="80">
        <f>IF($E20="FX",$H20*'Sensis Vectors ALL'!P20*(EXP($G20/100*VAR_CST)-1)/($H20*0.01),IF($E20&lt;&gt;"SPD",$H20*'Sensis Vectors ALL'!P20*(EXP($G20/100*VAR_CST)-1)/0.01,'Sensis Vectors ALL'!P20*($G20*VAR_CST)/0.01))</f>
        <v>0</v>
      </c>
      <c r="Q20" s="80">
        <f>IF($E20="FX",$H20*'Sensis Vectors ALL'!Q20*(EXP($G20/100*VAR_CST)-1)/($H20*0.01),IF($E20&lt;&gt;"SPD",$H20*'Sensis Vectors ALL'!Q20*(EXP($G20/100*VAR_CST)-1)/0.01,'Sensis Vectors ALL'!Q20*($G20*VAR_CST)/0.01))</f>
        <v>0</v>
      </c>
      <c r="R20" s="80">
        <f>IF($E20="FX",$H20*'Sensis Vectors ALL'!R20*(EXP($G20/100*VAR_CST)-1)/($H20*0.01),IF($E20&lt;&gt;"SPD",$H20*'Sensis Vectors ALL'!R20*(EXP($G20/100*VAR_CST)-1)/0.01,'Sensis Vectors ALL'!R20*($G20*VAR_CST)/0.01))</f>
        <v>0</v>
      </c>
      <c r="S20" s="80">
        <f>IF($E20="FX",$H20*'Sensis Vectors ALL'!S20*(EXP($G20/100*VAR_CST)-1)/($H20*0.01),IF($E20&lt;&gt;"SPD",$H20*'Sensis Vectors ALL'!S20*(EXP($G20/100*VAR_CST)-1)/0.01,'Sensis Vectors ALL'!S20*($G20*VAR_CST)/0.01))</f>
        <v>913.19617778947622</v>
      </c>
      <c r="T20" s="80">
        <f>IF($E20="FX",$H20*'Sensis Vectors ALL'!T20*(EXP($G20/100*VAR_CST)-1)/($H20*0.01),IF($E20&lt;&gt;"SPD",$H20*'Sensis Vectors ALL'!T20*(EXP($G20/100*VAR_CST)-1)/0.01,'Sensis Vectors ALL'!T20*($G20*VAR_CST)/0.01))</f>
        <v>913.19617778947622</v>
      </c>
      <c r="U20" s="80">
        <f>IF($E20="FX",$H20*'Sensis Vectors ALL'!U20*(EXP($G20/100*VAR_CST)-1)/($H20*0.01),IF($E20&lt;&gt;"SPD",$H20*'Sensis Vectors ALL'!U20*(EXP($G20/100*VAR_CST)-1)/0.01,'Sensis Vectors ALL'!U20*($G20*VAR_CST)/0.01))</f>
        <v>0</v>
      </c>
      <c r="V20" s="80">
        <f>IF($E20="FX",$H20*'Sensis Vectors ALL'!V20*(EXP($G20/100*VAR_CST)-1)/($H20*0.01),IF($E20&lt;&gt;"SPD",$H20*'Sensis Vectors ALL'!V20*(EXP($G20/100*VAR_CST)-1)/0.01,'Sensis Vectors ALL'!V20*($G20*VAR_CST)/0.01))</f>
        <v>0</v>
      </c>
      <c r="W20" s="80">
        <f>IF($E20="FX",$H20*'Sensis Vectors ALL'!W20*(EXP($G20/100*VAR_CST)-1)/($H20*0.01),IF($E20&lt;&gt;"SPD",$H20*'Sensis Vectors ALL'!W20*(EXP($G20/100*VAR_CST)-1)/0.01,'Sensis Vectors ALL'!W20*($G20*VAR_CST)/0.01))</f>
        <v>2.7181253637336003</v>
      </c>
      <c r="X20" s="80">
        <f>IF($E20="FX",$H20*'Sensis Vectors ALL'!X20*(EXP($G20/100*VAR_CST)-1)/($H20*0.01),IF($E20&lt;&gt;"SPD",$H20*'Sensis Vectors ALL'!X20*(EXP($G20/100*VAR_CST)-1)/0.01,'Sensis Vectors ALL'!X20*($G20*VAR_CST)/0.01))</f>
        <v>0</v>
      </c>
      <c r="Y20" s="80">
        <f>IF($E20="FX",$H20*'Sensis Vectors ALL'!Y20*(EXP($G20/100*VAR_CST)-1)/($H20*0.01),IF($E20&lt;&gt;"SPD",$H20*'Sensis Vectors ALL'!Y20*(EXP($G20/100*VAR_CST)-1)/0.01,'Sensis Vectors ALL'!Y20*($G20*VAR_CST)/0.01))</f>
        <v>11.431992697239016</v>
      </c>
      <c r="Z20" s="80">
        <f>IF($E20="FX",$H20*'Sensis Vectors ALL'!Z20*(EXP($G20/100*VAR_CST)-1)/($H20*0.01),IF($E20&lt;&gt;"SPD",$H20*'Sensis Vectors ALL'!Z20*(EXP($G20/100*VAR_CST)-1)/0.01,'Sensis Vectors ALL'!Z20*($G20*VAR_CST)/0.01))</f>
        <v>107.01731366798144</v>
      </c>
      <c r="AA20" s="80">
        <f>IF($E20="FX",$H20*'Sensis Vectors ALL'!AA20*(EXP($G20/100*VAR_CST)-1)/($H20*0.01),IF($E20&lt;&gt;"SPD",$H20*'Sensis Vectors ALL'!AA20*(EXP($G20/100*VAR_CST)-1)/0.01,'Sensis Vectors ALL'!AA20*($G20*VAR_CST)/0.01))</f>
        <v>76.7484199285241</v>
      </c>
      <c r="AB20" s="80">
        <f>IF($E20="FX",$H20*'Sensis Vectors ALL'!AB20*(EXP($G20/100*VAR_CST)-1)/($H20*0.01),IF($E20&lt;&gt;"SPD",$H20*'Sensis Vectors ALL'!AB20*(EXP($G20/100*VAR_CST)-1)/0.01,'Sensis Vectors ALL'!AB20*($G20*VAR_CST)/0.01))</f>
        <v>30.268893739457358</v>
      </c>
      <c r="AC20" s="80">
        <f>IF($E20="FX",$H20*'Sensis Vectors ALL'!AC20*(EXP($G20/100*VAR_CST)-1)/($H20*0.01),IF($E20&lt;&gt;"SPD",$H20*'Sensis Vectors ALL'!AC20*(EXP($G20/100*VAR_CST)-1)/0.01,'Sensis Vectors ALL'!AC20*($G20*VAR_CST)/0.01))</f>
        <v>0</v>
      </c>
      <c r="AD20" s="80">
        <f>IF($E20="FX",$H20*'Sensis Vectors ALL'!AD20*(EXP($G20/100*VAR_CST)-1)/($H20*0.01),IF($E20&lt;&gt;"SPD",$H20*'Sensis Vectors ALL'!AD20*(EXP($G20/100*VAR_CST)-1)/0.01,'Sensis Vectors ALL'!AD20*($G20*VAR_CST)/0.01))</f>
        <v>0</v>
      </c>
      <c r="AE20" s="80">
        <f>IF($E20="FX",$H20*'Sensis Vectors ALL'!AE20*(EXP($G20/100*VAR_CST)-1)/($H20*0.01),IF($E20&lt;&gt;"SPD",$H20*'Sensis Vectors ALL'!AE20*(EXP($G20/100*VAR_CST)-1)/0.01,'Sensis Vectors ALL'!AE20*($G20*VAR_CST)/0.01))</f>
        <v>0</v>
      </c>
      <c r="AF20" s="80">
        <f>IF($E20="FX",$H20*'Sensis Vectors ALL'!AF20*(EXP($G20/100*VAR_CST)-1)/($H20*0.01),IF($E20&lt;&gt;"SPD",$H20*'Sensis Vectors ALL'!AF20*(EXP($G20/100*VAR_CST)-1)/0.01,'Sensis Vectors ALL'!AF20*($G20*VAR_CST)/0.01))</f>
        <v>0</v>
      </c>
      <c r="AG20" s="80">
        <f>IF($E20="FX",$H20*'Sensis Vectors ALL'!AG20*(EXP($G20/100*VAR_CST)-1)/($H20*0.01),IF($E20&lt;&gt;"SPD",$H20*'Sensis Vectors ALL'!AG20*(EXP($G20/100*VAR_CST)-1)/0.01,'Sensis Vectors ALL'!AG20*($G20*VAR_CST)/0.01))</f>
        <v>0</v>
      </c>
      <c r="AH20" s="80">
        <f>IF($E20="FX",$H20*'Sensis Vectors ALL'!AH20*(EXP($G20/100*VAR_CST)-1)/($H20*0.01),IF($E20&lt;&gt;"SPD",$H20*'Sensis Vectors ALL'!AH20*(EXP($G20/100*VAR_CST)-1)/0.01,'Sensis Vectors ALL'!AH20*($G20*VAR_CST)/0.01))</f>
        <v>0</v>
      </c>
      <c r="AI20" s="80">
        <f>IF($E20="FX",$H20*'Sensis Vectors ALL'!AI20*(EXP($G20/100*VAR_CST)-1)/($H20*0.01),IF($E20&lt;&gt;"SPD",$H20*'Sensis Vectors ALL'!AI20*(EXP($G20/100*VAR_CST)-1)/0.01,'Sensis Vectors ALL'!AI20*($G20*VAR_CST)/0.01))</f>
        <v>0</v>
      </c>
      <c r="AJ20" s="80">
        <f>IF($E20="FX",$H20*'Sensis Vectors ALL'!AJ20*(EXP($G20/100*VAR_CST)-1)/($H20*0.01),IF($E20&lt;&gt;"SPD",$H20*'Sensis Vectors ALL'!AJ20*(EXP($G20/100*VAR_CST)-1)/0.01,'Sensis Vectors ALL'!AJ20*($G20*VAR_CST)/0.01))</f>
        <v>0</v>
      </c>
      <c r="AK20" s="80">
        <f>IF($E20="FX",$H20*'Sensis Vectors ALL'!AK20*(EXP($G20/100*VAR_CST)-1)/($H20*0.01),IF($E20&lt;&gt;"SPD",$H20*'Sensis Vectors ALL'!AK20*(EXP($G20/100*VAR_CST)-1)/0.01,'Sensis Vectors ALL'!AK20*($G20*VAR_CST)/0.01))</f>
        <v>0</v>
      </c>
      <c r="AL20" s="80">
        <f>IF($E20="FX",$H20*'Sensis Vectors ALL'!AL20*(EXP($G20/100*VAR_CST)-1)/($H20*0.01),IF($E20&lt;&gt;"SPD",$H20*'Sensis Vectors ALL'!AL20*(EXP($G20/100*VAR_CST)-1)/0.01,'Sensis Vectors ALL'!AL20*($G20*VAR_CST)/0.01))</f>
        <v>0</v>
      </c>
      <c r="AM20" s="80">
        <f>IF($E20="FX",$H20*'Sensis Vectors ALL'!AM20*(EXP($G20/100*VAR_CST)-1)/($H20*0.01),IF($E20&lt;&gt;"SPD",$H20*'Sensis Vectors ALL'!AM20*(EXP($G20/100*VAR_CST)-1)/0.01,'Sensis Vectors ALL'!AM20*($G20*VAR_CST)/0.01))</f>
        <v>0</v>
      </c>
      <c r="AN20" s="80">
        <f>IF($E20="FX",$H20*'Sensis Vectors ALL'!AN20*(EXP($G20/100*VAR_CST)-1)/($H20*0.01),IF($E20&lt;&gt;"SPD",$H20*'Sensis Vectors ALL'!AN20*(EXP($G20/100*VAR_CST)-1)/0.01,'Sensis Vectors ALL'!AN20*($G20*VAR_CST)/0.01))</f>
        <v>0</v>
      </c>
      <c r="AO20" s="80">
        <f>IF($E20="FX",$H20*'Sensis Vectors ALL'!AO20*(EXP($G20/100*VAR_CST)-1)/($H20*0.01),IF($E20&lt;&gt;"SPD",$H20*'Sensis Vectors ALL'!AO20*(EXP($G20/100*VAR_CST)-1)/0.01,'Sensis Vectors ALL'!AO20*($G20*VAR_CST)/0.01))</f>
        <v>0</v>
      </c>
      <c r="AP20" s="80">
        <f>IF($E20="FX",$H20*'Sensis Vectors ALL'!AP20*(EXP($G20/100*VAR_CST)-1)/($H20*0.01),IF($E20&lt;&gt;"SPD",$H20*'Sensis Vectors ALL'!AP20*(EXP($G20/100*VAR_CST)-1)/0.01,'Sensis Vectors ALL'!AP20*($G20*VAR_CST)/0.01))</f>
        <v>0</v>
      </c>
      <c r="AQ20" s="80">
        <f>IF($E20="FX",$H20*'Sensis Vectors ALL'!AQ20*(EXP($G20/100*VAR_CST)-1)/($H20*0.01),IF($E20&lt;&gt;"SPD",$H20*'Sensis Vectors ALL'!AQ20*(EXP($G20/100*VAR_CST)-1)/0.01,'Sensis Vectors ALL'!AQ20*($G20*VAR_CST)/0.01))</f>
        <v>0</v>
      </c>
      <c r="AR20" s="80">
        <f>IF($E20="FX",$H20*'Sensis Vectors ALL'!AR20*(EXP($G20/100*VAR_CST)-1)/($H20*0.01),IF($E20&lt;&gt;"SPD",$H20*'Sensis Vectors ALL'!AR20*(EXP($G20/100*VAR_CST)-1)/0.01,'Sensis Vectors ALL'!AR20*($G20*VAR_CST)/0.01))</f>
        <v>0.56157889619380852</v>
      </c>
      <c r="AS20" s="80">
        <f>IF($E20="FX",$H20*'Sensis Vectors ALL'!AS20*(EXP($G20/100*VAR_CST)-1)/($H20*0.01),IF($E20&lt;&gt;"SPD",$H20*'Sensis Vectors ALL'!AS20*(EXP($G20/100*VAR_CST)-1)/0.01,'Sensis Vectors ALL'!AS20*($G20*VAR_CST)/0.01))</f>
        <v>0</v>
      </c>
      <c r="AT20" s="80">
        <f>IF($E20="FX",$H20*'Sensis Vectors ALL'!AT20*(EXP($G20/100*VAR_CST)-1)/($H20*0.01),IF($E20&lt;&gt;"SPD",$H20*'Sensis Vectors ALL'!AT20*(EXP($G20/100*VAR_CST)-1)/0.01,'Sensis Vectors ALL'!AT20*($G20*VAR_CST)/0.01))</f>
        <v>0</v>
      </c>
      <c r="AU20" s="80">
        <f>IF($E20="FX",$H20*'Sensis Vectors ALL'!AU20*(EXP($G20/100*VAR_CST)-1)/($H20*0.01),IF($E20&lt;&gt;"SPD",$H20*'Sensis Vectors ALL'!AU20*(EXP($G20/100*VAR_CST)-1)/0.01,'Sensis Vectors ALL'!AU20*($G20*VAR_CST)/0.01))</f>
        <v>0</v>
      </c>
      <c r="AV20" s="80">
        <f>IF($E20="FX",$H20*'Sensis Vectors ALL'!AV20*(EXP($G20/100*VAR_CST)-1)/($H20*0.01),IF($E20&lt;&gt;"SPD",$H20*'Sensis Vectors ALL'!AV20*(EXP($G20/100*VAR_CST)-1)/0.01,'Sensis Vectors ALL'!AV20*($G20*VAR_CST)/0.01))</f>
        <v>0</v>
      </c>
      <c r="AW20" s="80">
        <f>IF($E20="FX",$H20*'Sensis Vectors ALL'!AW20*(EXP($G20/100*VAR_CST)-1)/($H20*0.01),IF($E20&lt;&gt;"SPD",$H20*'Sensis Vectors ALL'!AW20*(EXP($G20/100*VAR_CST)-1)/0.01,'Sensis Vectors ALL'!AW20*($G20*VAR_CST)/0.01))</f>
        <v>0</v>
      </c>
      <c r="AX20" s="80">
        <f>IF($E20="FX",$H20*'Sensis Vectors ALL'!AX20*(EXP($G20/100*VAR_CST)-1)/($H20*0.01),IF($E20&lt;&gt;"SPD",$H20*'Sensis Vectors ALL'!AX20*(EXP($G20/100*VAR_CST)-1)/0.01,'Sensis Vectors ALL'!AX20*($G20*VAR_CST)/0.01))</f>
        <v>0</v>
      </c>
      <c r="AY20" s="80">
        <f>IF($E20="FX",$H20*'Sensis Vectors ALL'!AY20*(EXP($G20/100*VAR_CST)-1)/($H20*0.01),IF($E20&lt;&gt;"SPD",$H20*'Sensis Vectors ALL'!AY20*(EXP($G20/100*VAR_CST)-1)/0.01,'Sensis Vectors ALL'!AY20*($G20*VAR_CST)/0.01))</f>
        <v>0.56157889619380852</v>
      </c>
      <c r="AZ20" s="80">
        <f>IF($E20="FX",$H20*'Sensis Vectors ALL'!AZ20*(EXP($G20/100*VAR_CST)-1)/($H20*0.01),IF($E20&lt;&gt;"SPD",$H20*'Sensis Vectors ALL'!AZ20*(EXP($G20/100*VAR_CST)-1)/0.01,'Sensis Vectors ALL'!AZ20*($G20*VAR_CST)/0.01))</f>
        <v>0.56157889619380852</v>
      </c>
      <c r="BA20" s="80">
        <f>IF($E20="FX",$H20*'Sensis Vectors ALL'!BA20*(EXP($G20/100*VAR_CST)-1)/($H20*0.01),IF($E20&lt;&gt;"SPD",$H20*'Sensis Vectors ALL'!BA20*(EXP($G20/100*VAR_CST)-1)/0.01,'Sensis Vectors ALL'!BA20*($G20*VAR_CST)/0.01))</f>
        <v>0</v>
      </c>
      <c r="BB20" s="80">
        <f>IF($E20="FX",$H20*'Sensis Vectors ALL'!BB20*(EXP($G20/100*VAR_CST)-1)/($H20*0.01),IF($E20&lt;&gt;"SPD",$H20*'Sensis Vectors ALL'!BB20*(EXP($G20/100*VAR_CST)-1)/0.01,'Sensis Vectors ALL'!BB20*($G20*VAR_CST)/0.01))</f>
        <v>0</v>
      </c>
      <c r="BC20" s="80">
        <f>IF($E20="FX",$H20*'Sensis Vectors ALL'!BC20*(EXP($G20/100*VAR_CST)-1)/($H20*0.01),IF($E20&lt;&gt;"SPD",$H20*'Sensis Vectors ALL'!BC20*(EXP($G20/100*VAR_CST)-1)/0.01,'Sensis Vectors ALL'!BC20*($G20*VAR_CST)/0.01))</f>
        <v>0</v>
      </c>
      <c r="BD20" s="80">
        <f>IF($E20="FX",$H20*'Sensis Vectors ALL'!BD20*(EXP($G20/100*VAR_CST)-1)/($H20*0.01),IF($E20&lt;&gt;"SPD",$H20*'Sensis Vectors ALL'!BD20*(EXP($G20/100*VAR_CST)-1)/0.01,'Sensis Vectors ALL'!BD20*($G20*VAR_CST)/0.01))</f>
        <v>-43.671631708097706</v>
      </c>
      <c r="BE20" s="80">
        <f>IF($E20="FX",$H20*'Sensis Vectors ALL'!BE20*(EXP($G20/100*VAR_CST)-1)/($H20*0.01),IF($E20&lt;&gt;"SPD",$H20*'Sensis Vectors ALL'!BE20*(EXP($G20/100*VAR_CST)-1)/0.01,'Sensis Vectors ALL'!BE20*($G20*VAR_CST)/0.01))</f>
        <v>0</v>
      </c>
      <c r="BF20" s="80">
        <f>IF($E20="FX",$H20*'Sensis Vectors ALL'!BF20*(EXP($G20/100*VAR_CST)-1)/($H20*0.01),IF($E20&lt;&gt;"SPD",$H20*'Sensis Vectors ALL'!BF20*(EXP($G20/100*VAR_CST)-1)/0.01,'Sensis Vectors ALL'!BF20*($G20*VAR_CST)/0.01))</f>
        <v>0</v>
      </c>
      <c r="BG20" s="80">
        <f>IF($E20="FX",$H20*'Sensis Vectors ALL'!BG20*(EXP($G20/100*VAR_CST)-1)/($H20*0.01),IF($E20&lt;&gt;"SPD",$H20*'Sensis Vectors ALL'!BG20*(EXP($G20/100*VAR_CST)-1)/0.01,'Sensis Vectors ALL'!BG20*($G20*VAR_CST)/0.01))</f>
        <v>0</v>
      </c>
      <c r="BH20" s="80">
        <f>IF($E20="FX",$H20*'Sensis Vectors ALL'!BH20*(EXP($G20/100*VAR_CST)-1)/($H20*0.01),IF($E20&lt;&gt;"SPD",$H20*'Sensis Vectors ALL'!BH20*(EXP($G20/100*VAR_CST)-1)/0.01,'Sensis Vectors ALL'!BH20*($G20*VAR_CST)/0.01))</f>
        <v>0</v>
      </c>
      <c r="BI20" s="80">
        <f>IF($E20="FX",$H20*'Sensis Vectors ALL'!BI20*(EXP($G20/100*VAR_CST)-1)/($H20*0.01),IF($E20&lt;&gt;"SPD",$H20*'Sensis Vectors ALL'!BI20*(EXP($G20/100*VAR_CST)-1)/0.01,'Sensis Vectors ALL'!BI20*($G20*VAR_CST)/0.01))</f>
        <v>0</v>
      </c>
      <c r="BJ20" s="80">
        <f>IF($E20="FX",$H20*'Sensis Vectors ALL'!BJ20*(EXP($G20/100*VAR_CST)-1)/($H20*0.01),IF($E20&lt;&gt;"SPD",$H20*'Sensis Vectors ALL'!BJ20*(EXP($G20/100*VAR_CST)-1)/0.01,'Sensis Vectors ALL'!BJ20*($G20*VAR_CST)/0.01))</f>
        <v>0</v>
      </c>
      <c r="BK20" s="80">
        <f>IF($E20="FX",$H20*'Sensis Vectors ALL'!BK20*(EXP($G20/100*VAR_CST)-1)/($H20*0.01),IF($E20&lt;&gt;"SPD",$H20*'Sensis Vectors ALL'!BK20*(EXP($G20/100*VAR_CST)-1)/0.01,'Sensis Vectors ALL'!BK20*($G20*VAR_CST)/0.01))</f>
        <v>0</v>
      </c>
      <c r="BL20" s="80">
        <f>IF($E20="FX",$H20*'Sensis Vectors ALL'!BL20*(EXP($G20/100*VAR_CST)-1)/($H20*0.01),IF($E20&lt;&gt;"SPD",$H20*'Sensis Vectors ALL'!BL20*(EXP($G20/100*VAR_CST)-1)/0.01,'Sensis Vectors ALL'!BL20*($G20*VAR_CST)/0.01))</f>
        <v>-43.671631708097706</v>
      </c>
      <c r="BM20" s="80">
        <f>IF($E20="FX",$H20*'Sensis Vectors ALL'!BM20*(EXP($G20/100*VAR_CST)-1)/($H20*0.01),IF($E20&lt;&gt;"SPD",$H20*'Sensis Vectors ALL'!BM20*(EXP($G20/100*VAR_CST)-1)/0.01,'Sensis Vectors ALL'!BM20*($G20*VAR_CST)/0.01))</f>
        <v>46.29163733903907</v>
      </c>
      <c r="BN20" s="80">
        <f>IF($E20="FX",$H20*'Sensis Vectors ALL'!BN20*(EXP($G20/100*VAR_CST)-1)/($H20*0.01),IF($E20&lt;&gt;"SPD",$H20*'Sensis Vectors ALL'!BN20*(EXP($G20/100*VAR_CST)-1)/0.01,'Sensis Vectors ALL'!BN20*($G20*VAR_CST)/0.01))</f>
        <v>46.29163733903907</v>
      </c>
      <c r="BO20" s="80">
        <f>IF($E20="FX",$H20*'Sensis Vectors ALL'!BO20*(EXP($G20/100*VAR_CST)-1)/($H20*0.01),IF($E20&lt;&gt;"SPD",$H20*'Sensis Vectors ALL'!BO20*(EXP($G20/100*VAR_CST)-1)/0.01,'Sensis Vectors ALL'!BO20*($G20*VAR_CST)/0.01))</f>
        <v>0</v>
      </c>
      <c r="BP20" s="80">
        <f>IF($E20="FX",$H20*'Sensis Vectors ALL'!BP20*(EXP($G20/100*VAR_CST)-1)/($H20*0.01),IF($E20&lt;&gt;"SPD",$H20*'Sensis Vectors ALL'!BP20*(EXP($G20/100*VAR_CST)-1)/0.01,'Sensis Vectors ALL'!BP20*($G20*VAR_CST)/0.01))</f>
        <v>0</v>
      </c>
      <c r="BQ20" s="80">
        <f>IF($E20="FX",$H20*'Sensis Vectors ALL'!BQ20*(EXP($G20/100*VAR_CST)-1)/($H20*0.01),IF($E20&lt;&gt;"SPD",$H20*'Sensis Vectors ALL'!BQ20*(EXP($G20/100*VAR_CST)-1)/0.01,'Sensis Vectors ALL'!BQ20*($G20*VAR_CST)/0.01))</f>
        <v>0</v>
      </c>
      <c r="BR20" s="80">
        <f>IF($E20="FX",$H20*'Sensis Vectors ALL'!BR20*(EXP($G20/100*VAR_CST)-1)/($H20*0.01),IF($E20&lt;&gt;"SPD",$H20*'Sensis Vectors ALL'!BR20*(EXP($G20/100*VAR_CST)-1)/0.01,'Sensis Vectors ALL'!BR20*($G20*VAR_CST)/0.01))</f>
        <v>0</v>
      </c>
      <c r="BS20" s="80">
        <f>IF($E20="FX",$H20*'Sensis Vectors ALL'!BS20*(EXP($G20/100*VAR_CST)-1)/($H20*0.01),IF($E20&lt;&gt;"SPD",$H20*'Sensis Vectors ALL'!BS20*(EXP($G20/100*VAR_CST)-1)/0.01,'Sensis Vectors ALL'!BS20*($G20*VAR_CST)/0.01))</f>
        <v>0</v>
      </c>
      <c r="BT20" s="80">
        <f>IF($E20="FX",$H20*'Sensis Vectors ALL'!BT20*(EXP($G20/100*VAR_CST)-1)/($H20*0.01),IF($E20&lt;&gt;"SPD",$H20*'Sensis Vectors ALL'!BT20*(EXP($G20/100*VAR_CST)-1)/0.01,'Sensis Vectors ALL'!BT20*($G20*VAR_CST)/0.01))</f>
        <v>0</v>
      </c>
      <c r="BU20" s="80">
        <f>IF($E20="FX",$H20*'Sensis Vectors ALL'!BU20*(EXP($G20/100*VAR_CST)-1)/($H20*0.01),IF($E20&lt;&gt;"SPD",$H20*'Sensis Vectors ALL'!BU20*(EXP($G20/100*VAR_CST)-1)/0.01,'Sensis Vectors ALL'!BU20*($G20*VAR_CST)/0.01))</f>
        <v>0</v>
      </c>
      <c r="BV20" s="80">
        <f>IF($E20="FX",$H20*'Sensis Vectors ALL'!BV20*(EXP($G20/100*VAR_CST)-1)/($H20*0.01),IF($E20&lt;&gt;"SPD",$H20*'Sensis Vectors ALL'!BV20*(EXP($G20/100*VAR_CST)-1)/0.01,'Sensis Vectors ALL'!BV20*($G20*VAR_CST)/0.01))</f>
        <v>-116.95037087277753</v>
      </c>
      <c r="BW20" s="80">
        <f>IF($E20="FX",$H20*'Sensis Vectors ALL'!BW20*(EXP($G20/100*VAR_CST)-1)/($H20*0.01),IF($E20&lt;&gt;"SPD",$H20*'Sensis Vectors ALL'!BW20*(EXP($G20/100*VAR_CST)-1)/0.01,'Sensis Vectors ALL'!BW20*($G20*VAR_CST)/0.01))</f>
        <v>-116.95037087277753</v>
      </c>
      <c r="BX20" s="80">
        <f>IF($E20="FX",$H20*'Sensis Vectors ALL'!BX20*(EXP($G20/100*VAR_CST)-1)/($H20*0.01),IF($E20&lt;&gt;"SPD",$H20*'Sensis Vectors ALL'!BX20*(EXP($G20/100*VAR_CST)-1)/0.01,'Sensis Vectors ALL'!BX20*($G20*VAR_CST)/0.01))</f>
        <v>0</v>
      </c>
      <c r="BY20" s="80">
        <f>IF($E20="FX",$H20*'Sensis Vectors ALL'!BY20*(EXP($G20/100*VAR_CST)-1)/($H20*0.01),IF($E20&lt;&gt;"SPD",$H20*'Sensis Vectors ALL'!BY20*(EXP($G20/100*VAR_CST)-1)/0.01,'Sensis Vectors ALL'!BY20*($G20*VAR_CST)/0.01))</f>
        <v>8.152288437311606</v>
      </c>
      <c r="BZ20" s="80">
        <f>IF($E20="FX",$H20*'Sensis Vectors ALL'!BZ20*(EXP($G20/100*VAR_CST)-1)/($H20*0.01),IF($E20&lt;&gt;"SPD",$H20*'Sensis Vectors ALL'!BZ20*(EXP($G20/100*VAR_CST)-1)/0.01,'Sensis Vectors ALL'!BZ20*($G20*VAR_CST)/0.01))</f>
        <v>8.152288437311606</v>
      </c>
      <c r="CA20" s="80">
        <f>IF($E20="FX",$H20*'Sensis Vectors ALL'!CA20*(EXP($G20/100*VAR_CST)-1)/($H20*0.01),IF($E20&lt;&gt;"SPD",$H20*'Sensis Vectors ALL'!CA20*(EXP($G20/100*VAR_CST)-1)/0.01,'Sensis Vectors ALL'!CA20*($G20*VAR_CST)/0.01))</f>
        <v>0</v>
      </c>
      <c r="CB20" s="80">
        <f>IF($E20="FX",$H20*'Sensis Vectors ALL'!CB20*(EXP($G20/100*VAR_CST)-1)/($H20*0.01),IF($E20&lt;&gt;"SPD",$H20*'Sensis Vectors ALL'!CB20*(EXP($G20/100*VAR_CST)-1)/0.01,'Sensis Vectors ALL'!CB20*($G20*VAR_CST)/0.01))</f>
        <v>-3.8433708100104145</v>
      </c>
      <c r="CC20" s="80">
        <f>IF($E20="FX",$H20*'Sensis Vectors ALL'!CC20*(EXP($G20/100*VAR_CST)-1)/($H20*0.01),IF($E20&lt;&gt;"SPD",$H20*'Sensis Vectors ALL'!CC20*(EXP($G20/100*VAR_CST)-1)/0.01,'Sensis Vectors ALL'!CC20*($G20*VAR_CST)/0.01))</f>
        <v>-3.8433708100104145</v>
      </c>
      <c r="CD20" s="80">
        <f>IF($E20="FX",$H20*'Sensis Vectors ALL'!CD20*(EXP($G20/100*VAR_CST)-1)/($H20*0.01),IF($E20&lt;&gt;"SPD",$H20*'Sensis Vectors ALL'!CD20*(EXP($G20/100*VAR_CST)-1)/0.01,'Sensis Vectors ALL'!CD20*($G20*VAR_CST)/0.01))</f>
        <v>0</v>
      </c>
      <c r="CE20" s="80">
        <f>IF($E20="FX",$H20*'Sensis Vectors ALL'!CE20*(EXP($G20/100*VAR_CST)-1)/($H20*0.01),IF($E20&lt;&gt;"SPD",$H20*'Sensis Vectors ALL'!CE20*(EXP($G20/100*VAR_CST)-1)/0.01,'Sensis Vectors ALL'!CE20*($G20*VAR_CST)/0.01))</f>
        <v>0</v>
      </c>
      <c r="CF20" s="80">
        <f>IF($E20="FX",$H20*'Sensis Vectors ALL'!CF20*(EXP($G20/100*VAR_CST)-1)/($H20*0.01),IF($E20&lt;&gt;"SPD",$H20*'Sensis Vectors ALL'!CF20*(EXP($G20/100*VAR_CST)-1)/0.01,'Sensis Vectors ALL'!CF20*($G20*VAR_CST)/0.01))</f>
        <v>0</v>
      </c>
      <c r="CG20" s="80">
        <f>IF($E20="FX",$H20*'Sensis Vectors ALL'!CG20*(EXP($G20/100*VAR_CST)-1)/($H20*0.01),IF($E20&lt;&gt;"SPD",$H20*'Sensis Vectors ALL'!CG20*(EXP($G20/100*VAR_CST)-1)/0.01,'Sensis Vectors ALL'!CG20*($G20*VAR_CST)/0.01))</f>
        <v>0</v>
      </c>
      <c r="CH20" s="80">
        <f>IF($E20="FX",$H20*'Sensis Vectors ALL'!CH20*(EXP($G20/100*VAR_CST)-1)/($H20*0.01),IF($E20&lt;&gt;"SPD",$H20*'Sensis Vectors ALL'!CH20*(EXP($G20/100*VAR_CST)-1)/0.01,'Sensis Vectors ALL'!CH20*($G20*VAR_CST)/0.01))</f>
        <v>0</v>
      </c>
      <c r="CI20" s="80">
        <f>IF($E20="FX",$H20*'Sensis Vectors ALL'!CI20*(EXP($G20/100*VAR_CST)-1)/($H20*0.01),IF($E20&lt;&gt;"SPD",$H20*'Sensis Vectors ALL'!CI20*(EXP($G20/100*VAR_CST)-1)/0.01,'Sensis Vectors ALL'!CI20*($G20*VAR_CST)/0.01))</f>
        <v>0</v>
      </c>
      <c r="CJ20" s="80">
        <f>IF($E20="FX",$H20*'Sensis Vectors ALL'!CJ20*(EXP($G20/100*VAR_CST)-1)/($H20*0.01),IF($E20&lt;&gt;"SPD",$H20*'Sensis Vectors ALL'!CJ20*(EXP($G20/100*VAR_CST)-1)/0.01,'Sensis Vectors ALL'!CJ20*($G20*VAR_CST)/0.01))</f>
        <v>0</v>
      </c>
      <c r="CK20" s="80">
        <f>IF($E20="FX",$H20*'Sensis Vectors ALL'!CK20*(EXP($G20/100*VAR_CST)-1)/($H20*0.01),IF($E20&lt;&gt;"SPD",$H20*'Sensis Vectors ALL'!CK20*(EXP($G20/100*VAR_CST)-1)/0.01,'Sensis Vectors ALL'!CK20*($G20*VAR_CST)/0.01))</f>
        <v>22.678184198339558</v>
      </c>
      <c r="CL20" s="80">
        <f>IF($E20="FX",$H20*'Sensis Vectors ALL'!CL20*(EXP($G20/100*VAR_CST)-1)/($H20*0.01),IF($E20&lt;&gt;"SPD",$H20*'Sensis Vectors ALL'!CL20*(EXP($G20/100*VAR_CST)-1)/0.01,'Sensis Vectors ALL'!CL20*($G20*VAR_CST)/0.01))</f>
        <v>22.678184198339558</v>
      </c>
      <c r="CM20" s="80">
        <f>IF($E20="FX",$H20*'Sensis Vectors ALL'!CM20*(EXP($G20/100*VAR_CST)-1)/($H20*0.01),IF($E20&lt;&gt;"SPD",$H20*'Sensis Vectors ALL'!CM20*(EXP($G20/100*VAR_CST)-1)/0.01,'Sensis Vectors ALL'!CM20*($G20*VAR_CST)/0.01))</f>
        <v>0</v>
      </c>
      <c r="CN20" s="80">
        <f>IF($E20="FX",$H20*'Sensis Vectors ALL'!CN20*(EXP($G20/100*VAR_CST)-1)/($H20*0.01),IF($E20&lt;&gt;"SPD",$H20*'Sensis Vectors ALL'!CN20*(EXP($G20/100*VAR_CST)-1)/0.01,'Sensis Vectors ALL'!CN20*($G20*VAR_CST)/0.01))</f>
        <v>0</v>
      </c>
      <c r="CO20" s="80">
        <f>IF($E20="FX",$H20*'Sensis Vectors ALL'!CO20*(EXP($G20/100*VAR_CST)-1)/($H20*0.01),IF($E20&lt;&gt;"SPD",$H20*'Sensis Vectors ALL'!CO20*(EXP($G20/100*VAR_CST)-1)/0.01,'Sensis Vectors ALL'!CO20*($G20*VAR_CST)/0.01))</f>
        <v>0</v>
      </c>
      <c r="CP20" s="80">
        <f>IF($E20="FX",$H20*'Sensis Vectors ALL'!CP20*(EXP($G20/100*VAR_CST)-1)/($H20*0.01),IF($E20&lt;&gt;"SPD",$H20*'Sensis Vectors ALL'!CP20*(EXP($G20/100*VAR_CST)-1)/0.01,'Sensis Vectors ALL'!CP20*($G20*VAR_CST)/0.01))</f>
        <v>0</v>
      </c>
      <c r="CQ20" s="80">
        <f>IF($E20="FX",$H20*'Sensis Vectors ALL'!CQ20*(EXP($G20/100*VAR_CST)-1)/($H20*0.01),IF($E20&lt;&gt;"SPD",$H20*'Sensis Vectors ALL'!CQ20*(EXP($G20/100*VAR_CST)-1)/0.01,'Sensis Vectors ALL'!CQ20*($G20*VAR_CST)/0.01))</f>
        <v>0</v>
      </c>
      <c r="CR20" s="80">
        <f>IF($E20="FX",$H20*'Sensis Vectors ALL'!CR20*(EXP($G20/100*VAR_CST)-1)/($H20*0.01),IF($E20&lt;&gt;"SPD",$H20*'Sensis Vectors ALL'!CR20*(EXP($G20/100*VAR_CST)-1)/0.01,'Sensis Vectors ALL'!CR20*($G20*VAR_CST)/0.01))</f>
        <v>0</v>
      </c>
      <c r="CS20" s="80">
        <f>IF($E20="FX",$H20*'Sensis Vectors ALL'!CS20*(EXP($G20/100*VAR_CST)-1)/($H20*0.01),IF($E20&lt;&gt;"SPD",$H20*'Sensis Vectors ALL'!CS20*(EXP($G20/100*VAR_CST)-1)/0.01,'Sensis Vectors ALL'!CS20*($G20*VAR_CST)/0.01))</f>
        <v>0</v>
      </c>
      <c r="CT20" s="80">
        <f>IF($E20="FX",$H20*'Sensis Vectors ALL'!CT20*(EXP($G20/100*VAR_CST)-1)/($H20*0.01),IF($E20&lt;&gt;"SPD",$H20*'Sensis Vectors ALL'!CT20*(EXP($G20/100*VAR_CST)-1)/0.01,'Sensis Vectors ALL'!CT20*($G20*VAR_CST)/0.01))</f>
        <v>0</v>
      </c>
      <c r="CU20" s="80">
        <f>IF($E20="FX",$H20*'Sensis Vectors ALL'!CU20*(EXP($G20/100*VAR_CST)-1)/($H20*0.01),IF($E20&lt;&gt;"SPD",$H20*'Sensis Vectors ALL'!CU20*(EXP($G20/100*VAR_CST)-1)/0.01,'Sensis Vectors ALL'!CU20*($G20*VAR_CST)/0.01))</f>
        <v>0</v>
      </c>
      <c r="CV20" s="80">
        <f>IF($E20="FX",$H20*'Sensis Vectors ALL'!CV20*(EXP($G20/100*VAR_CST)-1)/($H20*0.01),IF($E20&lt;&gt;"SPD",$H20*'Sensis Vectors ALL'!CV20*(EXP($G20/100*VAR_CST)-1)/0.01,'Sensis Vectors ALL'!CV20*($G20*VAR_CST)/0.01))</f>
        <v>0</v>
      </c>
      <c r="CW20" s="80">
        <f>IF($E20="FX",$H20*'Sensis Vectors ALL'!CW20*(EXP($G20/100*VAR_CST)-1)/($H20*0.01),IF($E20&lt;&gt;"SPD",$H20*'Sensis Vectors ALL'!CW20*(EXP($G20/100*VAR_CST)-1)/0.01,'Sensis Vectors ALL'!CW20*($G20*VAR_CST)/0.01))</f>
        <v>0</v>
      </c>
      <c r="CX20" s="80">
        <f>IF($E20="FX",$H20*'Sensis Vectors ALL'!CX20*(EXP($G20/100*VAR_CST)-1)/($H20*0.01),IF($E20&lt;&gt;"SPD",$H20*'Sensis Vectors ALL'!CX20*(EXP($G20/100*VAR_CST)-1)/0.01,'Sensis Vectors ALL'!CX20*($G20*VAR_CST)/0.01))</f>
        <v>0</v>
      </c>
      <c r="CY20" s="80">
        <f>IF($E20="FX",$H20*'Sensis Vectors ALL'!CY20*(EXP($G20/100*VAR_CST)-1)/($H20*0.01),IF($E20&lt;&gt;"SPD",$H20*'Sensis Vectors ALL'!CY20*(EXP($G20/100*VAR_CST)-1)/0.01,'Sensis Vectors ALL'!CY20*($G20*VAR_CST)/0.01))</f>
        <v>0</v>
      </c>
      <c r="CZ20" s="80">
        <f>IF($E20="FX",$H20*'Sensis Vectors ALL'!CZ20*(EXP($G20/100*VAR_CST)-1)/($H20*0.01),IF($E20&lt;&gt;"SPD",$H20*'Sensis Vectors ALL'!CZ20*(EXP($G20/100*VAR_CST)-1)/0.01,'Sensis Vectors ALL'!CZ20*($G20*VAR_CST)/0.01))</f>
        <v>0</v>
      </c>
      <c r="DA20" s="80">
        <f>IF($E20="FX",$H20*'Sensis Vectors ALL'!DA20*(EXP($G20/100*VAR_CST)-1)/($H20*0.01),IF($E20&lt;&gt;"SPD",$H20*'Sensis Vectors ALL'!DA20*(EXP($G20/100*VAR_CST)-1)/0.01,'Sensis Vectors ALL'!DA20*($G20*VAR_CST)/0.01))</f>
        <v>0</v>
      </c>
      <c r="DB20" s="80">
        <f>IF($E20="FX",$H20*'Sensis Vectors ALL'!DB20*(EXP($G20/100*VAR_CST)-1)/($H20*0.01),IF($E20&lt;&gt;"SPD",$H20*'Sensis Vectors ALL'!DB20*(EXP($G20/100*VAR_CST)-1)/0.01,'Sensis Vectors ALL'!DB20*($G20*VAR_CST)/0.01))</f>
        <v>0</v>
      </c>
      <c r="DC20" s="80">
        <f>IF($E20="FX",$H20*'Sensis Vectors ALL'!DC20*(EXP($G20/100*VAR_CST)-1)/($H20*0.01),IF($E20&lt;&gt;"SPD",$H20*'Sensis Vectors ALL'!DC20*(EXP($G20/100*VAR_CST)-1)/0.01,'Sensis Vectors ALL'!DC20*($G20*VAR_CST)/0.01))</f>
        <v>0</v>
      </c>
      <c r="DD20" s="80">
        <f>IF($E20="FX",$H20*'Sensis Vectors ALL'!DD20*(EXP($G20/100*VAR_CST)-1)/($H20*0.01),IF($E20&lt;&gt;"SPD",$H20*'Sensis Vectors ALL'!DD20*(EXP($G20/100*VAR_CST)-1)/0.01,'Sensis Vectors ALL'!DD20*($G20*VAR_CST)/0.01))</f>
        <v>0</v>
      </c>
      <c r="DE20" s="80">
        <f>IF($E20="FX",$H20*'Sensis Vectors ALL'!DE20*(EXP($G20/100*VAR_CST)-1)/($H20*0.01),IF($E20&lt;&gt;"SPD",$H20*'Sensis Vectors ALL'!DE20*(EXP($G20/100*VAR_CST)-1)/0.01,'Sensis Vectors ALL'!DE20*($G20*VAR_CST)/0.01))</f>
        <v>0</v>
      </c>
      <c r="DF20" s="80">
        <f>IF($E20="FX",$H20*'Sensis Vectors ALL'!DF20*(EXP($G20/100*VAR_CST)-1)/($H20*0.01),IF($E20&lt;&gt;"SPD",$H20*'Sensis Vectors ALL'!DF20*(EXP($G20/100*VAR_CST)-1)/0.01,'Sensis Vectors ALL'!DF20*($G20*VAR_CST)/0.01))</f>
        <v>0</v>
      </c>
      <c r="DG20" s="80">
        <f>IF($E20="FX",$H20*'Sensis Vectors ALL'!DG20*(EXP($G20/100*VAR_CST)-1)/($H20*0.01),IF($E20&lt;&gt;"SPD",$H20*'Sensis Vectors ALL'!DG20*(EXP($G20/100*VAR_CST)-1)/0.01,'Sensis Vectors ALL'!DG20*($G20*VAR_CST)/0.01))</f>
        <v>0</v>
      </c>
      <c r="DH20" s="80">
        <f>IF($E20="FX",$H20*'Sensis Vectors ALL'!DH20*(EXP($G20/100*VAR_CST)-1)/($H20*0.01),IF($E20&lt;&gt;"SPD",$H20*'Sensis Vectors ALL'!DH20*(EXP($G20/100*VAR_CST)-1)/0.01,'Sensis Vectors ALL'!DH20*($G20*VAR_CST)/0.01))</f>
        <v>0</v>
      </c>
      <c r="DI20" s="80">
        <f>IF($E20="FX",$H20*'Sensis Vectors ALL'!DI20*(EXP($G20/100*VAR_CST)-1)/($H20*0.01),IF($E20&lt;&gt;"SPD",$H20*'Sensis Vectors ALL'!DI20*(EXP($G20/100*VAR_CST)-1)/0.01,'Sensis Vectors ALL'!DI20*($G20*VAR_CST)/0.01))</f>
        <v>0</v>
      </c>
      <c r="DJ20" s="80">
        <f>IF($E20="FX",$H20*'Sensis Vectors ALL'!DJ20*(EXP($G20/100*VAR_CST)-1)/($H20*0.01),IF($E20&lt;&gt;"SPD",$H20*'Sensis Vectors ALL'!DJ20*(EXP($G20/100*VAR_CST)-1)/0.01,'Sensis Vectors ALL'!DJ20*($G20*VAR_CST)/0.01))</f>
        <v>0</v>
      </c>
      <c r="DK20" s="80">
        <f>IF($E20="FX",$H20*'Sensis Vectors ALL'!DK20*(EXP($G20/100*VAR_CST)-1)/($H20*0.01),IF($E20&lt;&gt;"SPD",$H20*'Sensis Vectors ALL'!DK20*(EXP($G20/100*VAR_CST)-1)/0.01,'Sensis Vectors ALL'!DK20*($G20*VAR_CST)/0.01))</f>
        <v>0</v>
      </c>
      <c r="DL20" s="80">
        <f>IF($E20="FX",$H20*'Sensis Vectors ALL'!DL20*(EXP($G20/100*VAR_CST)-1)/($H20*0.01),IF($E20&lt;&gt;"SPD",$H20*'Sensis Vectors ALL'!DL20*(EXP($G20/100*VAR_CST)-1)/0.01,'Sensis Vectors ALL'!DL20*($G20*VAR_CST)/0.01))</f>
        <v>0</v>
      </c>
      <c r="DM20" s="80">
        <f>IF($E20="FX",$H20*'Sensis Vectors ALL'!DM20*(EXP($G20/100*VAR_CST)-1)/($H20*0.01),IF($E20&lt;&gt;"SPD",$H20*'Sensis Vectors ALL'!DM20*(EXP($G20/100*VAR_CST)-1)/0.01,'Sensis Vectors ALL'!DM20*($G20*VAR_CST)/0.01))</f>
        <v>0</v>
      </c>
      <c r="DN20" s="80">
        <f>IF($E20="FX",$H20*'Sensis Vectors ALL'!DN20*(EXP($G20/100*VAR_CST)-1)/($H20*0.01),IF($E20&lt;&gt;"SPD",$H20*'Sensis Vectors ALL'!DN20*(EXP($G20/100*VAR_CST)-1)/0.01,'Sensis Vectors ALL'!DN20*($G20*VAR_CST)/0.01))</f>
        <v>0</v>
      </c>
      <c r="DO20" s="80">
        <f>IF($E20="FX",$H20*'Sensis Vectors ALL'!DO20*(EXP($G20/100*VAR_CST)-1)/($H20*0.01),IF($E20&lt;&gt;"SPD",$H20*'Sensis Vectors ALL'!DO20*(EXP($G20/100*VAR_CST)-1)/0.01,'Sensis Vectors ALL'!DO20*($G20*VAR_CST)/0.01))</f>
        <v>0</v>
      </c>
      <c r="DP20" s="80">
        <f>IF($E20="FX",$H20*'Sensis Vectors ALL'!DP20*(EXP($G20/100*VAR_CST)-1)/($H20*0.01),IF($E20&lt;&gt;"SPD",$H20*'Sensis Vectors ALL'!DP20*(EXP($G20/100*VAR_CST)-1)/0.01,'Sensis Vectors ALL'!DP20*($G20*VAR_CST)/0.01))</f>
        <v>0</v>
      </c>
      <c r="DQ20" s="80">
        <f>IF($E20="FX",$H20*'Sensis Vectors ALL'!DQ20*(EXP($G20/100*VAR_CST)-1)/($H20*0.01),IF($E20&lt;&gt;"SPD",$H20*'Sensis Vectors ALL'!DQ20*(EXP($G20/100*VAR_CST)-1)/0.01,'Sensis Vectors ALL'!DQ20*($G20*VAR_CST)/0.01))</f>
        <v>-8.7138673335054158</v>
      </c>
    </row>
    <row r="21" spans="1:121" x14ac:dyDescent="0.2">
      <c r="A21" s="60">
        <v>80</v>
      </c>
      <c r="B21" s="60" t="s">
        <v>16</v>
      </c>
      <c r="C21" s="60" t="s">
        <v>369</v>
      </c>
      <c r="D21" s="60" t="s">
        <v>532</v>
      </c>
      <c r="E21" s="60" t="s">
        <v>25</v>
      </c>
      <c r="F21" s="60" t="s">
        <v>14</v>
      </c>
      <c r="G21" s="60">
        <v>0.50378800000000001</v>
      </c>
      <c r="H21" s="60">
        <v>1.0463899999999999</v>
      </c>
      <c r="I21" s="80">
        <f>IF($E21="FX",$H21*'Sensis Vectors ALL'!I21*(EXP($G21/100*VAR_CST)-1)/($H21*0.01),IF($E21&lt;&gt;"SPD",$H21*'Sensis Vectors ALL'!I21*(EXP($G21/100*VAR_CST)-1)/0.01,'Sensis Vectors ALL'!I21*($G21*VAR_CST)/0.01))</f>
        <v>295.40207840534515</v>
      </c>
      <c r="J21" s="80">
        <f>IF($E21="FX",$H21*'Sensis Vectors ALL'!J21*(EXP($G21/100*VAR_CST)-1)/($H21*0.01),IF($E21&lt;&gt;"SPD",$H21*'Sensis Vectors ALL'!J21*(EXP($G21/100*VAR_CST)-1)/0.01,'Sensis Vectors ALL'!J21*($G21*VAR_CST)/0.01))</f>
        <v>295.40207840534515</v>
      </c>
      <c r="K21" s="80">
        <f>IF($E21="FX",$H21*'Sensis Vectors ALL'!K21*(EXP($G21/100*VAR_CST)-1)/($H21*0.01),IF($E21&lt;&gt;"SPD",$H21*'Sensis Vectors ALL'!K21*(EXP($G21/100*VAR_CST)-1)/0.01,'Sensis Vectors ALL'!K21*($G21*VAR_CST)/0.01))</f>
        <v>295.40207840534515</v>
      </c>
      <c r="L21" s="80">
        <f>IF($E21="FX",$H21*'Sensis Vectors ALL'!L21*(EXP($G21/100*VAR_CST)-1)/($H21*0.01),IF($E21&lt;&gt;"SPD",$H21*'Sensis Vectors ALL'!L21*(EXP($G21/100*VAR_CST)-1)/0.01,'Sensis Vectors ALL'!L21*($G21*VAR_CST)/0.01))</f>
        <v>295.40207840534515</v>
      </c>
      <c r="M21" s="80">
        <f>IF($E21="FX",$H21*'Sensis Vectors ALL'!M21*(EXP($G21/100*VAR_CST)-1)/($H21*0.01),IF($E21&lt;&gt;"SPD",$H21*'Sensis Vectors ALL'!M21*(EXP($G21/100*VAR_CST)-1)/0.01,'Sensis Vectors ALL'!M21*($G21*VAR_CST)/0.01))</f>
        <v>344.56290908977053</v>
      </c>
      <c r="N21" s="80">
        <f>IF($E21="FX",$H21*'Sensis Vectors ALL'!N21*(EXP($G21/100*VAR_CST)-1)/($H21*0.01),IF($E21&lt;&gt;"SPD",$H21*'Sensis Vectors ALL'!N21*(EXP($G21/100*VAR_CST)-1)/0.01,'Sensis Vectors ALL'!N21*($G21*VAR_CST)/0.01))</f>
        <v>343.46035099899598</v>
      </c>
      <c r="O21" s="80">
        <f>IF($E21="FX",$H21*'Sensis Vectors ALL'!O21*(EXP($G21/100*VAR_CST)-1)/($H21*0.01),IF($E21&lt;&gt;"SPD",$H21*'Sensis Vectors ALL'!O21*(EXP($G21/100*VAR_CST)-1)/0.01,'Sensis Vectors ALL'!O21*($G21*VAR_CST)/0.01))</f>
        <v>0</v>
      </c>
      <c r="P21" s="80">
        <f>IF($E21="FX",$H21*'Sensis Vectors ALL'!P21*(EXP($G21/100*VAR_CST)-1)/($H21*0.01),IF($E21&lt;&gt;"SPD",$H21*'Sensis Vectors ALL'!P21*(EXP($G21/100*VAR_CST)-1)/0.01,'Sensis Vectors ALL'!P21*($G21*VAR_CST)/0.01))</f>
        <v>0</v>
      </c>
      <c r="Q21" s="80">
        <f>IF($E21="FX",$H21*'Sensis Vectors ALL'!Q21*(EXP($G21/100*VAR_CST)-1)/($H21*0.01),IF($E21&lt;&gt;"SPD",$H21*'Sensis Vectors ALL'!Q21*(EXP($G21/100*VAR_CST)-1)/0.01,'Sensis Vectors ALL'!Q21*($G21*VAR_CST)/0.01))</f>
        <v>0</v>
      </c>
      <c r="R21" s="80">
        <f>IF($E21="FX",$H21*'Sensis Vectors ALL'!R21*(EXP($G21/100*VAR_CST)-1)/($H21*0.01),IF($E21&lt;&gt;"SPD",$H21*'Sensis Vectors ALL'!R21*(EXP($G21/100*VAR_CST)-1)/0.01,'Sensis Vectors ALL'!R21*($G21*VAR_CST)/0.01))</f>
        <v>0</v>
      </c>
      <c r="S21" s="80">
        <f>IF($E21="FX",$H21*'Sensis Vectors ALL'!S21*(EXP($G21/100*VAR_CST)-1)/($H21*0.01),IF($E21&lt;&gt;"SPD",$H21*'Sensis Vectors ALL'!S21*(EXP($G21/100*VAR_CST)-1)/0.01,'Sensis Vectors ALL'!S21*($G21*VAR_CST)/0.01))</f>
        <v>53.129057576834605</v>
      </c>
      <c r="T21" s="80">
        <f>IF($E21="FX",$H21*'Sensis Vectors ALL'!T21*(EXP($G21/100*VAR_CST)-1)/($H21*0.01),IF($E21&lt;&gt;"SPD",$H21*'Sensis Vectors ALL'!T21*(EXP($G21/100*VAR_CST)-1)/0.01,'Sensis Vectors ALL'!T21*($G21*VAR_CST)/0.01))</f>
        <v>53.129057576834605</v>
      </c>
      <c r="U21" s="80">
        <f>IF($E21="FX",$H21*'Sensis Vectors ALL'!U21*(EXP($G21/100*VAR_CST)-1)/($H21*0.01),IF($E21&lt;&gt;"SPD",$H21*'Sensis Vectors ALL'!U21*(EXP($G21/100*VAR_CST)-1)/0.01,'Sensis Vectors ALL'!U21*($G21*VAR_CST)/0.01))</f>
        <v>0</v>
      </c>
      <c r="V21" s="80">
        <f>IF($E21="FX",$H21*'Sensis Vectors ALL'!V21*(EXP($G21/100*VAR_CST)-1)/($H21*0.01),IF($E21&lt;&gt;"SPD",$H21*'Sensis Vectors ALL'!V21*(EXP($G21/100*VAR_CST)-1)/0.01,'Sensis Vectors ALL'!V21*($G21*VAR_CST)/0.01))</f>
        <v>0</v>
      </c>
      <c r="W21" s="80">
        <f>IF($E21="FX",$H21*'Sensis Vectors ALL'!W21*(EXP($G21/100*VAR_CST)-1)/($H21*0.01),IF($E21&lt;&gt;"SPD",$H21*'Sensis Vectors ALL'!W21*(EXP($G21/100*VAR_CST)-1)/0.01,'Sensis Vectors ALL'!W21*($G21*VAR_CST)/0.01))</f>
        <v>203.47230725984895</v>
      </c>
      <c r="X21" s="80">
        <f>IF($E21="FX",$H21*'Sensis Vectors ALL'!X21*(EXP($G21/100*VAR_CST)-1)/($H21*0.01),IF($E21&lt;&gt;"SPD",$H21*'Sensis Vectors ALL'!X21*(EXP($G21/100*VAR_CST)-1)/0.01,'Sensis Vectors ALL'!X21*($G21*VAR_CST)/0.01))</f>
        <v>0</v>
      </c>
      <c r="Y21" s="80">
        <f>IF($E21="FX",$H21*'Sensis Vectors ALL'!Y21*(EXP($G21/100*VAR_CST)-1)/($H21*0.01),IF($E21&lt;&gt;"SPD",$H21*'Sensis Vectors ALL'!Y21*(EXP($G21/100*VAR_CST)-1)/0.01,'Sensis Vectors ALL'!Y21*($G21*VAR_CST)/0.01))</f>
        <v>226.84211872956305</v>
      </c>
      <c r="Z21" s="80">
        <f>IF($E21="FX",$H21*'Sensis Vectors ALL'!Z21*(EXP($G21/100*VAR_CST)-1)/($H21*0.01),IF($E21&lt;&gt;"SPD",$H21*'Sensis Vectors ALL'!Z21*(EXP($G21/100*VAR_CST)-1)/0.01,'Sensis Vectors ALL'!Z21*($G21*VAR_CST)/0.01))</f>
        <v>86.858986162312519</v>
      </c>
      <c r="AA21" s="80">
        <f>IF($E21="FX",$H21*'Sensis Vectors ALL'!AA21*(EXP($G21/100*VAR_CST)-1)/($H21*0.01),IF($E21&lt;&gt;"SPD",$H21*'Sensis Vectors ALL'!AA21*(EXP($G21/100*VAR_CST)-1)/0.01,'Sensis Vectors ALL'!AA21*($G21*VAR_CST)/0.01))</f>
        <v>37.477152742542515</v>
      </c>
      <c r="AB21" s="80">
        <f>IF($E21="FX",$H21*'Sensis Vectors ALL'!AB21*(EXP($G21/100*VAR_CST)-1)/($H21*0.01),IF($E21&lt;&gt;"SPD",$H21*'Sensis Vectors ALL'!AB21*(EXP($G21/100*VAR_CST)-1)/0.01,'Sensis Vectors ALL'!AB21*($G21*VAR_CST)/0.01))</f>
        <v>49.381833419770004</v>
      </c>
      <c r="AC21" s="80">
        <f>IF($E21="FX",$H21*'Sensis Vectors ALL'!AC21*(EXP($G21/100*VAR_CST)-1)/($H21*0.01),IF($E21&lt;&gt;"SPD",$H21*'Sensis Vectors ALL'!AC21*(EXP($G21/100*VAR_CST)-1)/0.01,'Sensis Vectors ALL'!AC21*($G21*VAR_CST)/0.01))</f>
        <v>0</v>
      </c>
      <c r="AD21" s="80">
        <f>IF($E21="FX",$H21*'Sensis Vectors ALL'!AD21*(EXP($G21/100*VAR_CST)-1)/($H21*0.01),IF($E21&lt;&gt;"SPD",$H21*'Sensis Vectors ALL'!AD21*(EXP($G21/100*VAR_CST)-1)/0.01,'Sensis Vectors ALL'!AD21*($G21*VAR_CST)/0.01))</f>
        <v>0</v>
      </c>
      <c r="AE21" s="80">
        <f>IF($E21="FX",$H21*'Sensis Vectors ALL'!AE21*(EXP($G21/100*VAR_CST)-1)/($H21*0.01),IF($E21&lt;&gt;"SPD",$H21*'Sensis Vectors ALL'!AE21*(EXP($G21/100*VAR_CST)-1)/0.01,'Sensis Vectors ALL'!AE21*($G21*VAR_CST)/0.01))</f>
        <v>0</v>
      </c>
      <c r="AF21" s="80">
        <f>IF($E21="FX",$H21*'Sensis Vectors ALL'!AF21*(EXP($G21/100*VAR_CST)-1)/($H21*0.01),IF($E21&lt;&gt;"SPD",$H21*'Sensis Vectors ALL'!AF21*(EXP($G21/100*VAR_CST)-1)/0.01,'Sensis Vectors ALL'!AF21*($G21*VAR_CST)/0.01))</f>
        <v>0</v>
      </c>
      <c r="AG21" s="80">
        <f>IF($E21="FX",$H21*'Sensis Vectors ALL'!AG21*(EXP($G21/100*VAR_CST)-1)/($H21*0.01),IF($E21&lt;&gt;"SPD",$H21*'Sensis Vectors ALL'!AG21*(EXP($G21/100*VAR_CST)-1)/0.01,'Sensis Vectors ALL'!AG21*($G21*VAR_CST)/0.01))</f>
        <v>0</v>
      </c>
      <c r="AH21" s="80">
        <f>IF($E21="FX",$H21*'Sensis Vectors ALL'!AH21*(EXP($G21/100*VAR_CST)-1)/($H21*0.01),IF($E21&lt;&gt;"SPD",$H21*'Sensis Vectors ALL'!AH21*(EXP($G21/100*VAR_CST)-1)/0.01,'Sensis Vectors ALL'!AH21*($G21*VAR_CST)/0.01))</f>
        <v>0</v>
      </c>
      <c r="AI21" s="80">
        <f>IF($E21="FX",$H21*'Sensis Vectors ALL'!AI21*(EXP($G21/100*VAR_CST)-1)/($H21*0.01),IF($E21&lt;&gt;"SPD",$H21*'Sensis Vectors ALL'!AI21*(EXP($G21/100*VAR_CST)-1)/0.01,'Sensis Vectors ALL'!AI21*($G21*VAR_CST)/0.01))</f>
        <v>0</v>
      </c>
      <c r="AJ21" s="80">
        <f>IF($E21="FX",$H21*'Sensis Vectors ALL'!AJ21*(EXP($G21/100*VAR_CST)-1)/($H21*0.01),IF($E21&lt;&gt;"SPD",$H21*'Sensis Vectors ALL'!AJ21*(EXP($G21/100*VAR_CST)-1)/0.01,'Sensis Vectors ALL'!AJ21*($G21*VAR_CST)/0.01))</f>
        <v>0</v>
      </c>
      <c r="AK21" s="80">
        <f>IF($E21="FX",$H21*'Sensis Vectors ALL'!AK21*(EXP($G21/100*VAR_CST)-1)/($H21*0.01),IF($E21&lt;&gt;"SPD",$H21*'Sensis Vectors ALL'!AK21*(EXP($G21/100*VAR_CST)-1)/0.01,'Sensis Vectors ALL'!AK21*($G21*VAR_CST)/0.01))</f>
        <v>0</v>
      </c>
      <c r="AL21" s="80">
        <f>IF($E21="FX",$H21*'Sensis Vectors ALL'!AL21*(EXP($G21/100*VAR_CST)-1)/($H21*0.01),IF($E21&lt;&gt;"SPD",$H21*'Sensis Vectors ALL'!AL21*(EXP($G21/100*VAR_CST)-1)/0.01,'Sensis Vectors ALL'!AL21*($G21*VAR_CST)/0.01))</f>
        <v>0</v>
      </c>
      <c r="AM21" s="80">
        <f>IF($E21="FX",$H21*'Sensis Vectors ALL'!AM21*(EXP($G21/100*VAR_CST)-1)/($H21*0.01),IF($E21&lt;&gt;"SPD",$H21*'Sensis Vectors ALL'!AM21*(EXP($G21/100*VAR_CST)-1)/0.01,'Sensis Vectors ALL'!AM21*($G21*VAR_CST)/0.01))</f>
        <v>0</v>
      </c>
      <c r="AN21" s="80">
        <f>IF($E21="FX",$H21*'Sensis Vectors ALL'!AN21*(EXP($G21/100*VAR_CST)-1)/($H21*0.01),IF($E21&lt;&gt;"SPD",$H21*'Sensis Vectors ALL'!AN21*(EXP($G21/100*VAR_CST)-1)/0.01,'Sensis Vectors ALL'!AN21*($G21*VAR_CST)/0.01))</f>
        <v>0</v>
      </c>
      <c r="AO21" s="80">
        <f>IF($E21="FX",$H21*'Sensis Vectors ALL'!AO21*(EXP($G21/100*VAR_CST)-1)/($H21*0.01),IF($E21&lt;&gt;"SPD",$H21*'Sensis Vectors ALL'!AO21*(EXP($G21/100*VAR_CST)-1)/0.01,'Sensis Vectors ALL'!AO21*($G21*VAR_CST)/0.01))</f>
        <v>0</v>
      </c>
      <c r="AP21" s="80">
        <f>IF($E21="FX",$H21*'Sensis Vectors ALL'!AP21*(EXP($G21/100*VAR_CST)-1)/($H21*0.01),IF($E21&lt;&gt;"SPD",$H21*'Sensis Vectors ALL'!AP21*(EXP($G21/100*VAR_CST)-1)/0.01,'Sensis Vectors ALL'!AP21*($G21*VAR_CST)/0.01))</f>
        <v>0</v>
      </c>
      <c r="AQ21" s="80">
        <f>IF($E21="FX",$H21*'Sensis Vectors ALL'!AQ21*(EXP($G21/100*VAR_CST)-1)/($H21*0.01),IF($E21&lt;&gt;"SPD",$H21*'Sensis Vectors ALL'!AQ21*(EXP($G21/100*VAR_CST)-1)/0.01,'Sensis Vectors ALL'!AQ21*($G21*VAR_CST)/0.01))</f>
        <v>0</v>
      </c>
      <c r="AR21" s="80">
        <f>IF($E21="FX",$H21*'Sensis Vectors ALL'!AR21*(EXP($G21/100*VAR_CST)-1)/($H21*0.01),IF($E21&lt;&gt;"SPD",$H21*'Sensis Vectors ALL'!AR21*(EXP($G21/100*VAR_CST)-1)/0.01,'Sensis Vectors ALL'!AR21*($G21*VAR_CST)/0.01))</f>
        <v>1.1025580907745764</v>
      </c>
      <c r="AS21" s="80">
        <f>IF($E21="FX",$H21*'Sensis Vectors ALL'!AS21*(EXP($G21/100*VAR_CST)-1)/($H21*0.01),IF($E21&lt;&gt;"SPD",$H21*'Sensis Vectors ALL'!AS21*(EXP($G21/100*VAR_CST)-1)/0.01,'Sensis Vectors ALL'!AS21*($G21*VAR_CST)/0.01))</f>
        <v>0</v>
      </c>
      <c r="AT21" s="80">
        <f>IF($E21="FX",$H21*'Sensis Vectors ALL'!AT21*(EXP($G21/100*VAR_CST)-1)/($H21*0.01),IF($E21&lt;&gt;"SPD",$H21*'Sensis Vectors ALL'!AT21*(EXP($G21/100*VAR_CST)-1)/0.01,'Sensis Vectors ALL'!AT21*($G21*VAR_CST)/0.01))</f>
        <v>0</v>
      </c>
      <c r="AU21" s="80">
        <f>IF($E21="FX",$H21*'Sensis Vectors ALL'!AU21*(EXP($G21/100*VAR_CST)-1)/($H21*0.01),IF($E21&lt;&gt;"SPD",$H21*'Sensis Vectors ALL'!AU21*(EXP($G21/100*VAR_CST)-1)/0.01,'Sensis Vectors ALL'!AU21*($G21*VAR_CST)/0.01))</f>
        <v>0</v>
      </c>
      <c r="AV21" s="80">
        <f>IF($E21="FX",$H21*'Sensis Vectors ALL'!AV21*(EXP($G21/100*VAR_CST)-1)/($H21*0.01),IF($E21&lt;&gt;"SPD",$H21*'Sensis Vectors ALL'!AV21*(EXP($G21/100*VAR_CST)-1)/0.01,'Sensis Vectors ALL'!AV21*($G21*VAR_CST)/0.01))</f>
        <v>0</v>
      </c>
      <c r="AW21" s="80">
        <f>IF($E21="FX",$H21*'Sensis Vectors ALL'!AW21*(EXP($G21/100*VAR_CST)-1)/($H21*0.01),IF($E21&lt;&gt;"SPD",$H21*'Sensis Vectors ALL'!AW21*(EXP($G21/100*VAR_CST)-1)/0.01,'Sensis Vectors ALL'!AW21*($G21*VAR_CST)/0.01))</f>
        <v>0</v>
      </c>
      <c r="AX21" s="80">
        <f>IF($E21="FX",$H21*'Sensis Vectors ALL'!AX21*(EXP($G21/100*VAR_CST)-1)/($H21*0.01),IF($E21&lt;&gt;"SPD",$H21*'Sensis Vectors ALL'!AX21*(EXP($G21/100*VAR_CST)-1)/0.01,'Sensis Vectors ALL'!AX21*($G21*VAR_CST)/0.01))</f>
        <v>0</v>
      </c>
      <c r="AY21" s="80">
        <f>IF($E21="FX",$H21*'Sensis Vectors ALL'!AY21*(EXP($G21/100*VAR_CST)-1)/($H21*0.01),IF($E21&lt;&gt;"SPD",$H21*'Sensis Vectors ALL'!AY21*(EXP($G21/100*VAR_CST)-1)/0.01,'Sensis Vectors ALL'!AY21*($G21*VAR_CST)/0.01))</f>
        <v>1.1025580907745764</v>
      </c>
      <c r="AZ21" s="80">
        <f>IF($E21="FX",$H21*'Sensis Vectors ALL'!AZ21*(EXP($G21/100*VAR_CST)-1)/($H21*0.01),IF($E21&lt;&gt;"SPD",$H21*'Sensis Vectors ALL'!AZ21*(EXP($G21/100*VAR_CST)-1)/0.01,'Sensis Vectors ALL'!AZ21*($G21*VAR_CST)/0.01))</f>
        <v>1.1025580907745764</v>
      </c>
      <c r="BA21" s="80">
        <f>IF($E21="FX",$H21*'Sensis Vectors ALL'!BA21*(EXP($G21/100*VAR_CST)-1)/($H21*0.01),IF($E21&lt;&gt;"SPD",$H21*'Sensis Vectors ALL'!BA21*(EXP($G21/100*VAR_CST)-1)/0.01,'Sensis Vectors ALL'!BA21*($G21*VAR_CST)/0.01))</f>
        <v>0</v>
      </c>
      <c r="BB21" s="80">
        <f>IF($E21="FX",$H21*'Sensis Vectors ALL'!BB21*(EXP($G21/100*VAR_CST)-1)/($H21*0.01),IF($E21&lt;&gt;"SPD",$H21*'Sensis Vectors ALL'!BB21*(EXP($G21/100*VAR_CST)-1)/0.01,'Sensis Vectors ALL'!BB21*($G21*VAR_CST)/0.01))</f>
        <v>0</v>
      </c>
      <c r="BC21" s="80">
        <f>IF($E21="FX",$H21*'Sensis Vectors ALL'!BC21*(EXP($G21/100*VAR_CST)-1)/($H21*0.01),IF($E21&lt;&gt;"SPD",$H21*'Sensis Vectors ALL'!BC21*(EXP($G21/100*VAR_CST)-1)/0.01,'Sensis Vectors ALL'!BC21*($G21*VAR_CST)/0.01))</f>
        <v>0</v>
      </c>
      <c r="BD21" s="80">
        <f>IF($E21="FX",$H21*'Sensis Vectors ALL'!BD21*(EXP($G21/100*VAR_CST)-1)/($H21*0.01),IF($E21&lt;&gt;"SPD",$H21*'Sensis Vectors ALL'!BD21*(EXP($G21/100*VAR_CST)-1)/0.01,'Sensis Vectors ALL'!BD21*($G21*VAR_CST)/0.01))</f>
        <v>-49.160830684425413</v>
      </c>
      <c r="BE21" s="80">
        <f>IF($E21="FX",$H21*'Sensis Vectors ALL'!BE21*(EXP($G21/100*VAR_CST)-1)/($H21*0.01),IF($E21&lt;&gt;"SPD",$H21*'Sensis Vectors ALL'!BE21*(EXP($G21/100*VAR_CST)-1)/0.01,'Sensis Vectors ALL'!BE21*($G21*VAR_CST)/0.01))</f>
        <v>0</v>
      </c>
      <c r="BF21" s="80">
        <f>IF($E21="FX",$H21*'Sensis Vectors ALL'!BF21*(EXP($G21/100*VAR_CST)-1)/($H21*0.01),IF($E21&lt;&gt;"SPD",$H21*'Sensis Vectors ALL'!BF21*(EXP($G21/100*VAR_CST)-1)/0.01,'Sensis Vectors ALL'!BF21*($G21*VAR_CST)/0.01))</f>
        <v>0</v>
      </c>
      <c r="BG21" s="80">
        <f>IF($E21="FX",$H21*'Sensis Vectors ALL'!BG21*(EXP($G21/100*VAR_CST)-1)/($H21*0.01),IF($E21&lt;&gt;"SPD",$H21*'Sensis Vectors ALL'!BG21*(EXP($G21/100*VAR_CST)-1)/0.01,'Sensis Vectors ALL'!BG21*($G21*VAR_CST)/0.01))</f>
        <v>0</v>
      </c>
      <c r="BH21" s="80">
        <f>IF($E21="FX",$H21*'Sensis Vectors ALL'!BH21*(EXP($G21/100*VAR_CST)-1)/($H21*0.01),IF($E21&lt;&gt;"SPD",$H21*'Sensis Vectors ALL'!BH21*(EXP($G21/100*VAR_CST)-1)/0.01,'Sensis Vectors ALL'!BH21*($G21*VAR_CST)/0.01))</f>
        <v>0</v>
      </c>
      <c r="BI21" s="80">
        <f>IF($E21="FX",$H21*'Sensis Vectors ALL'!BI21*(EXP($G21/100*VAR_CST)-1)/($H21*0.01),IF($E21&lt;&gt;"SPD",$H21*'Sensis Vectors ALL'!BI21*(EXP($G21/100*VAR_CST)-1)/0.01,'Sensis Vectors ALL'!BI21*($G21*VAR_CST)/0.01))</f>
        <v>0</v>
      </c>
      <c r="BJ21" s="80">
        <f>IF($E21="FX",$H21*'Sensis Vectors ALL'!BJ21*(EXP($G21/100*VAR_CST)-1)/($H21*0.01),IF($E21&lt;&gt;"SPD",$H21*'Sensis Vectors ALL'!BJ21*(EXP($G21/100*VAR_CST)-1)/0.01,'Sensis Vectors ALL'!BJ21*($G21*VAR_CST)/0.01))</f>
        <v>0</v>
      </c>
      <c r="BK21" s="80">
        <f>IF($E21="FX",$H21*'Sensis Vectors ALL'!BK21*(EXP($G21/100*VAR_CST)-1)/($H21*0.01),IF($E21&lt;&gt;"SPD",$H21*'Sensis Vectors ALL'!BK21*(EXP($G21/100*VAR_CST)-1)/0.01,'Sensis Vectors ALL'!BK21*($G21*VAR_CST)/0.01))</f>
        <v>0</v>
      </c>
      <c r="BL21" s="80">
        <f>IF($E21="FX",$H21*'Sensis Vectors ALL'!BL21*(EXP($G21/100*VAR_CST)-1)/($H21*0.01),IF($E21&lt;&gt;"SPD",$H21*'Sensis Vectors ALL'!BL21*(EXP($G21/100*VAR_CST)-1)/0.01,'Sensis Vectors ALL'!BL21*($G21*VAR_CST)/0.01))</f>
        <v>-49.160830684425413</v>
      </c>
      <c r="BM21" s="80">
        <f>IF($E21="FX",$H21*'Sensis Vectors ALL'!BM21*(EXP($G21/100*VAR_CST)-1)/($H21*0.01),IF($E21&lt;&gt;"SPD",$H21*'Sensis Vectors ALL'!BM21*(EXP($G21/100*VAR_CST)-1)/0.01,'Sensis Vectors ALL'!BM21*($G21*VAR_CST)/0.01))</f>
        <v>221.99233648172392</v>
      </c>
      <c r="BN21" s="80">
        <f>IF($E21="FX",$H21*'Sensis Vectors ALL'!BN21*(EXP($G21/100*VAR_CST)-1)/($H21*0.01),IF($E21&lt;&gt;"SPD",$H21*'Sensis Vectors ALL'!BN21*(EXP($G21/100*VAR_CST)-1)/0.01,'Sensis Vectors ALL'!BN21*($G21*VAR_CST)/0.01))</f>
        <v>221.99233648172392</v>
      </c>
      <c r="BO21" s="80">
        <f>IF($E21="FX",$H21*'Sensis Vectors ALL'!BO21*(EXP($G21/100*VAR_CST)-1)/($H21*0.01),IF($E21&lt;&gt;"SPD",$H21*'Sensis Vectors ALL'!BO21*(EXP($G21/100*VAR_CST)-1)/0.01,'Sensis Vectors ALL'!BO21*($G21*VAR_CST)/0.01))</f>
        <v>0</v>
      </c>
      <c r="BP21" s="80">
        <f>IF($E21="FX",$H21*'Sensis Vectors ALL'!BP21*(EXP($G21/100*VAR_CST)-1)/($H21*0.01),IF($E21&lt;&gt;"SPD",$H21*'Sensis Vectors ALL'!BP21*(EXP($G21/100*VAR_CST)-1)/0.01,'Sensis Vectors ALL'!BP21*($G21*VAR_CST)/0.01))</f>
        <v>0</v>
      </c>
      <c r="BQ21" s="80">
        <f>IF($E21="FX",$H21*'Sensis Vectors ALL'!BQ21*(EXP($G21/100*VAR_CST)-1)/($H21*0.01),IF($E21&lt;&gt;"SPD",$H21*'Sensis Vectors ALL'!BQ21*(EXP($G21/100*VAR_CST)-1)/0.01,'Sensis Vectors ALL'!BQ21*($G21*VAR_CST)/0.01))</f>
        <v>0</v>
      </c>
      <c r="BR21" s="80">
        <f>IF($E21="FX",$H21*'Sensis Vectors ALL'!BR21*(EXP($G21/100*VAR_CST)-1)/($H21*0.01),IF($E21&lt;&gt;"SPD",$H21*'Sensis Vectors ALL'!BR21*(EXP($G21/100*VAR_CST)-1)/0.01,'Sensis Vectors ALL'!BR21*($G21*VAR_CST)/0.01))</f>
        <v>0</v>
      </c>
      <c r="BS21" s="80">
        <f>IF($E21="FX",$H21*'Sensis Vectors ALL'!BS21*(EXP($G21/100*VAR_CST)-1)/($H21*0.01),IF($E21&lt;&gt;"SPD",$H21*'Sensis Vectors ALL'!BS21*(EXP($G21/100*VAR_CST)-1)/0.01,'Sensis Vectors ALL'!BS21*($G21*VAR_CST)/0.01))</f>
        <v>0</v>
      </c>
      <c r="BT21" s="80">
        <f>IF($E21="FX",$H21*'Sensis Vectors ALL'!BT21*(EXP($G21/100*VAR_CST)-1)/($H21*0.01),IF($E21&lt;&gt;"SPD",$H21*'Sensis Vectors ALL'!BT21*(EXP($G21/100*VAR_CST)-1)/0.01,'Sensis Vectors ALL'!BT21*($G21*VAR_CST)/0.01))</f>
        <v>0</v>
      </c>
      <c r="BU21" s="80">
        <f>IF($E21="FX",$H21*'Sensis Vectors ALL'!BU21*(EXP($G21/100*VAR_CST)-1)/($H21*0.01),IF($E21&lt;&gt;"SPD",$H21*'Sensis Vectors ALL'!BU21*(EXP($G21/100*VAR_CST)-1)/0.01,'Sensis Vectors ALL'!BU21*($G21*VAR_CST)/0.01))</f>
        <v>0</v>
      </c>
      <c r="BV21" s="80">
        <f>IF($E21="FX",$H21*'Sensis Vectors ALL'!BV21*(EXP($G21/100*VAR_CST)-1)/($H21*0.01),IF($E21&lt;&gt;"SPD",$H21*'Sensis Vectors ALL'!BV21*(EXP($G21/100*VAR_CST)-1)/0.01,'Sensis Vectors ALL'!BV21*($G21*VAR_CST)/0.01))</f>
        <v>-281.73428701725766</v>
      </c>
      <c r="BW21" s="80">
        <f>IF($E21="FX",$H21*'Sensis Vectors ALL'!BW21*(EXP($G21/100*VAR_CST)-1)/($H21*0.01),IF($E21&lt;&gt;"SPD",$H21*'Sensis Vectors ALL'!BW21*(EXP($G21/100*VAR_CST)-1)/0.01,'Sensis Vectors ALL'!BW21*($G21*VAR_CST)/0.01))</f>
        <v>-281.73428701725766</v>
      </c>
      <c r="BX21" s="80">
        <f>IF($E21="FX",$H21*'Sensis Vectors ALL'!BX21*(EXP($G21/100*VAR_CST)-1)/($H21*0.01),IF($E21&lt;&gt;"SPD",$H21*'Sensis Vectors ALL'!BX21*(EXP($G21/100*VAR_CST)-1)/0.01,'Sensis Vectors ALL'!BX21*($G21*VAR_CST)/0.01))</f>
        <v>0</v>
      </c>
      <c r="BY21" s="80">
        <f>IF($E21="FX",$H21*'Sensis Vectors ALL'!BY21*(EXP($G21/100*VAR_CST)-1)/($H21*0.01),IF($E21&lt;&gt;"SPD",$H21*'Sensis Vectors ALL'!BY21*(EXP($G21/100*VAR_CST)-1)/0.01,'Sensis Vectors ALL'!BY21*($G21*VAR_CST)/0.01))</f>
        <v>16.754462925066672</v>
      </c>
      <c r="BZ21" s="80">
        <f>IF($E21="FX",$H21*'Sensis Vectors ALL'!BZ21*(EXP($G21/100*VAR_CST)-1)/($H21*0.01),IF($E21&lt;&gt;"SPD",$H21*'Sensis Vectors ALL'!BZ21*(EXP($G21/100*VAR_CST)-1)/0.01,'Sensis Vectors ALL'!BZ21*($G21*VAR_CST)/0.01))</f>
        <v>16.754462925066672</v>
      </c>
      <c r="CA21" s="80">
        <f>IF($E21="FX",$H21*'Sensis Vectors ALL'!CA21*(EXP($G21/100*VAR_CST)-1)/($H21*0.01),IF($E21&lt;&gt;"SPD",$H21*'Sensis Vectors ALL'!CA21*(EXP($G21/100*VAR_CST)-1)/0.01,'Sensis Vectors ALL'!CA21*($G21*VAR_CST)/0.01))</f>
        <v>0</v>
      </c>
      <c r="CB21" s="80">
        <f>IF($E21="FX",$H21*'Sensis Vectors ALL'!CB21*(EXP($G21/100*VAR_CST)-1)/($H21*0.01),IF($E21&lt;&gt;"SPD",$H21*'Sensis Vectors ALL'!CB21*(EXP($G21/100*VAR_CST)-1)/0.01,'Sensis Vectors ALL'!CB21*($G21*VAR_CST)/0.01))</f>
        <v>-7.4969039000774647</v>
      </c>
      <c r="CC21" s="80">
        <f>IF($E21="FX",$H21*'Sensis Vectors ALL'!CC21*(EXP($G21/100*VAR_CST)-1)/($H21*0.01),IF($E21&lt;&gt;"SPD",$H21*'Sensis Vectors ALL'!CC21*(EXP($G21/100*VAR_CST)-1)/0.01,'Sensis Vectors ALL'!CC21*($G21*VAR_CST)/0.01))</f>
        <v>-7.4969039000774647</v>
      </c>
      <c r="CD21" s="80">
        <f>IF($E21="FX",$H21*'Sensis Vectors ALL'!CD21*(EXP($G21/100*VAR_CST)-1)/($H21*0.01),IF($E21&lt;&gt;"SPD",$H21*'Sensis Vectors ALL'!CD21*(EXP($G21/100*VAR_CST)-1)/0.01,'Sensis Vectors ALL'!CD21*($G21*VAR_CST)/0.01))</f>
        <v>0</v>
      </c>
      <c r="CE21" s="80">
        <f>IF($E21="FX",$H21*'Sensis Vectors ALL'!CE21*(EXP($G21/100*VAR_CST)-1)/($H21*0.01),IF($E21&lt;&gt;"SPD",$H21*'Sensis Vectors ALL'!CE21*(EXP($G21/100*VAR_CST)-1)/0.01,'Sensis Vectors ALL'!CE21*($G21*VAR_CST)/0.01))</f>
        <v>0</v>
      </c>
      <c r="CF21" s="80">
        <f>IF($E21="FX",$H21*'Sensis Vectors ALL'!CF21*(EXP($G21/100*VAR_CST)-1)/($H21*0.01),IF($E21&lt;&gt;"SPD",$H21*'Sensis Vectors ALL'!CF21*(EXP($G21/100*VAR_CST)-1)/0.01,'Sensis Vectors ALL'!CF21*($G21*VAR_CST)/0.01))</f>
        <v>0</v>
      </c>
      <c r="CG21" s="80">
        <f>IF($E21="FX",$H21*'Sensis Vectors ALL'!CG21*(EXP($G21/100*VAR_CST)-1)/($H21*0.01),IF($E21&lt;&gt;"SPD",$H21*'Sensis Vectors ALL'!CG21*(EXP($G21/100*VAR_CST)-1)/0.01,'Sensis Vectors ALL'!CG21*($G21*VAR_CST)/0.01))</f>
        <v>0</v>
      </c>
      <c r="CH21" s="80">
        <f>IF($E21="FX",$H21*'Sensis Vectors ALL'!CH21*(EXP($G21/100*VAR_CST)-1)/($H21*0.01),IF($E21&lt;&gt;"SPD",$H21*'Sensis Vectors ALL'!CH21*(EXP($G21/100*VAR_CST)-1)/0.01,'Sensis Vectors ALL'!CH21*($G21*VAR_CST)/0.01))</f>
        <v>0</v>
      </c>
      <c r="CI21" s="80">
        <f>IF($E21="FX",$H21*'Sensis Vectors ALL'!CI21*(EXP($G21/100*VAR_CST)-1)/($H21*0.01),IF($E21&lt;&gt;"SPD",$H21*'Sensis Vectors ALL'!CI21*(EXP($G21/100*VAR_CST)-1)/0.01,'Sensis Vectors ALL'!CI21*($G21*VAR_CST)/0.01))</f>
        <v>0</v>
      </c>
      <c r="CJ21" s="80">
        <f>IF($E21="FX",$H21*'Sensis Vectors ALL'!CJ21*(EXP($G21/100*VAR_CST)-1)/($H21*0.01),IF($E21&lt;&gt;"SPD",$H21*'Sensis Vectors ALL'!CJ21*(EXP($G21/100*VAR_CST)-1)/0.01,'Sensis Vectors ALL'!CJ21*($G21*VAR_CST)/0.01))</f>
        <v>0</v>
      </c>
      <c r="CK21" s="80">
        <f>IF($E21="FX",$H21*'Sensis Vectors ALL'!CK21*(EXP($G21/100*VAR_CST)-1)/($H21*0.01),IF($E21&lt;&gt;"SPD",$H21*'Sensis Vectors ALL'!CK21*(EXP($G21/100*VAR_CST)-1)/0.01,'Sensis Vectors ALL'!CK21*($G21*VAR_CST)/0.01))</f>
        <v>1.3235608261191463</v>
      </c>
      <c r="CL21" s="80">
        <f>IF($E21="FX",$H21*'Sensis Vectors ALL'!CL21*(EXP($G21/100*VAR_CST)-1)/($H21*0.01),IF($E21&lt;&gt;"SPD",$H21*'Sensis Vectors ALL'!CL21*(EXP($G21/100*VAR_CST)-1)/0.01,'Sensis Vectors ALL'!CL21*($G21*VAR_CST)/0.01))</f>
        <v>1.3235608261191463</v>
      </c>
      <c r="CM21" s="80">
        <f>IF($E21="FX",$H21*'Sensis Vectors ALL'!CM21*(EXP($G21/100*VAR_CST)-1)/($H21*0.01),IF($E21&lt;&gt;"SPD",$H21*'Sensis Vectors ALL'!CM21*(EXP($G21/100*VAR_CST)-1)/0.01,'Sensis Vectors ALL'!CM21*($G21*VAR_CST)/0.01))</f>
        <v>0</v>
      </c>
      <c r="CN21" s="80">
        <f>IF($E21="FX",$H21*'Sensis Vectors ALL'!CN21*(EXP($G21/100*VAR_CST)-1)/($H21*0.01),IF($E21&lt;&gt;"SPD",$H21*'Sensis Vectors ALL'!CN21*(EXP($G21/100*VAR_CST)-1)/0.01,'Sensis Vectors ALL'!CN21*($G21*VAR_CST)/0.01))</f>
        <v>0</v>
      </c>
      <c r="CO21" s="80">
        <f>IF($E21="FX",$H21*'Sensis Vectors ALL'!CO21*(EXP($G21/100*VAR_CST)-1)/($H21*0.01),IF($E21&lt;&gt;"SPD",$H21*'Sensis Vectors ALL'!CO21*(EXP($G21/100*VAR_CST)-1)/0.01,'Sensis Vectors ALL'!CO21*($G21*VAR_CST)/0.01))</f>
        <v>0</v>
      </c>
      <c r="CP21" s="80">
        <f>IF($E21="FX",$H21*'Sensis Vectors ALL'!CP21*(EXP($G21/100*VAR_CST)-1)/($H21*0.01),IF($E21&lt;&gt;"SPD",$H21*'Sensis Vectors ALL'!CP21*(EXP($G21/100*VAR_CST)-1)/0.01,'Sensis Vectors ALL'!CP21*($G21*VAR_CST)/0.01))</f>
        <v>0</v>
      </c>
      <c r="CQ21" s="80">
        <f>IF($E21="FX",$H21*'Sensis Vectors ALL'!CQ21*(EXP($G21/100*VAR_CST)-1)/($H21*0.01),IF($E21&lt;&gt;"SPD",$H21*'Sensis Vectors ALL'!CQ21*(EXP($G21/100*VAR_CST)-1)/0.01,'Sensis Vectors ALL'!CQ21*($G21*VAR_CST)/0.01))</f>
        <v>0</v>
      </c>
      <c r="CR21" s="80">
        <f>IF($E21="FX",$H21*'Sensis Vectors ALL'!CR21*(EXP($G21/100*VAR_CST)-1)/($H21*0.01),IF($E21&lt;&gt;"SPD",$H21*'Sensis Vectors ALL'!CR21*(EXP($G21/100*VAR_CST)-1)/0.01,'Sensis Vectors ALL'!CR21*($G21*VAR_CST)/0.01))</f>
        <v>0</v>
      </c>
      <c r="CS21" s="80">
        <f>IF($E21="FX",$H21*'Sensis Vectors ALL'!CS21*(EXP($G21/100*VAR_CST)-1)/($H21*0.01),IF($E21&lt;&gt;"SPD",$H21*'Sensis Vectors ALL'!CS21*(EXP($G21/100*VAR_CST)-1)/0.01,'Sensis Vectors ALL'!CS21*($G21*VAR_CST)/0.01))</f>
        <v>0</v>
      </c>
      <c r="CT21" s="80">
        <f>IF($E21="FX",$H21*'Sensis Vectors ALL'!CT21*(EXP($G21/100*VAR_CST)-1)/($H21*0.01),IF($E21&lt;&gt;"SPD",$H21*'Sensis Vectors ALL'!CT21*(EXP($G21/100*VAR_CST)-1)/0.01,'Sensis Vectors ALL'!CT21*($G21*VAR_CST)/0.01))</f>
        <v>0</v>
      </c>
      <c r="CU21" s="80">
        <f>IF($E21="FX",$H21*'Sensis Vectors ALL'!CU21*(EXP($G21/100*VAR_CST)-1)/($H21*0.01),IF($E21&lt;&gt;"SPD",$H21*'Sensis Vectors ALL'!CU21*(EXP($G21/100*VAR_CST)-1)/0.01,'Sensis Vectors ALL'!CU21*($G21*VAR_CST)/0.01))</f>
        <v>0</v>
      </c>
      <c r="CV21" s="80">
        <f>IF($E21="FX",$H21*'Sensis Vectors ALL'!CV21*(EXP($G21/100*VAR_CST)-1)/($H21*0.01),IF($E21&lt;&gt;"SPD",$H21*'Sensis Vectors ALL'!CV21*(EXP($G21/100*VAR_CST)-1)/0.01,'Sensis Vectors ALL'!CV21*($G21*VAR_CST)/0.01))</f>
        <v>0</v>
      </c>
      <c r="CW21" s="80">
        <f>IF($E21="FX",$H21*'Sensis Vectors ALL'!CW21*(EXP($G21/100*VAR_CST)-1)/($H21*0.01),IF($E21&lt;&gt;"SPD",$H21*'Sensis Vectors ALL'!CW21*(EXP($G21/100*VAR_CST)-1)/0.01,'Sensis Vectors ALL'!CW21*($G21*VAR_CST)/0.01))</f>
        <v>0</v>
      </c>
      <c r="CX21" s="80">
        <f>IF($E21="FX",$H21*'Sensis Vectors ALL'!CX21*(EXP($G21/100*VAR_CST)-1)/($H21*0.01),IF($E21&lt;&gt;"SPD",$H21*'Sensis Vectors ALL'!CX21*(EXP($G21/100*VAR_CST)-1)/0.01,'Sensis Vectors ALL'!CX21*($G21*VAR_CST)/0.01))</f>
        <v>0</v>
      </c>
      <c r="CY21" s="80">
        <f>IF($E21="FX",$H21*'Sensis Vectors ALL'!CY21*(EXP($G21/100*VAR_CST)-1)/($H21*0.01),IF($E21&lt;&gt;"SPD",$H21*'Sensis Vectors ALL'!CY21*(EXP($G21/100*VAR_CST)-1)/0.01,'Sensis Vectors ALL'!CY21*($G21*VAR_CST)/0.01))</f>
        <v>0</v>
      </c>
      <c r="CZ21" s="80">
        <f>IF($E21="FX",$H21*'Sensis Vectors ALL'!CZ21*(EXP($G21/100*VAR_CST)-1)/($H21*0.01),IF($E21&lt;&gt;"SPD",$H21*'Sensis Vectors ALL'!CZ21*(EXP($G21/100*VAR_CST)-1)/0.01,'Sensis Vectors ALL'!CZ21*($G21*VAR_CST)/0.01))</f>
        <v>0</v>
      </c>
      <c r="DA21" s="80">
        <f>IF($E21="FX",$H21*'Sensis Vectors ALL'!DA21*(EXP($G21/100*VAR_CST)-1)/($H21*0.01),IF($E21&lt;&gt;"SPD",$H21*'Sensis Vectors ALL'!DA21*(EXP($G21/100*VAR_CST)-1)/0.01,'Sensis Vectors ALL'!DA21*($G21*VAR_CST)/0.01))</f>
        <v>0</v>
      </c>
      <c r="DB21" s="80">
        <f>IF($E21="FX",$H21*'Sensis Vectors ALL'!DB21*(EXP($G21/100*VAR_CST)-1)/($H21*0.01),IF($E21&lt;&gt;"SPD",$H21*'Sensis Vectors ALL'!DB21*(EXP($G21/100*VAR_CST)-1)/0.01,'Sensis Vectors ALL'!DB21*($G21*VAR_CST)/0.01))</f>
        <v>0</v>
      </c>
      <c r="DC21" s="80">
        <f>IF($E21="FX",$H21*'Sensis Vectors ALL'!DC21*(EXP($G21/100*VAR_CST)-1)/($H21*0.01),IF($E21&lt;&gt;"SPD",$H21*'Sensis Vectors ALL'!DC21*(EXP($G21/100*VAR_CST)-1)/0.01,'Sensis Vectors ALL'!DC21*($G21*VAR_CST)/0.01))</f>
        <v>0</v>
      </c>
      <c r="DD21" s="80">
        <f>IF($E21="FX",$H21*'Sensis Vectors ALL'!DD21*(EXP($G21/100*VAR_CST)-1)/($H21*0.01),IF($E21&lt;&gt;"SPD",$H21*'Sensis Vectors ALL'!DD21*(EXP($G21/100*VAR_CST)-1)/0.01,'Sensis Vectors ALL'!DD21*($G21*VAR_CST)/0.01))</f>
        <v>0</v>
      </c>
      <c r="DE21" s="80">
        <f>IF($E21="FX",$H21*'Sensis Vectors ALL'!DE21*(EXP($G21/100*VAR_CST)-1)/($H21*0.01),IF($E21&lt;&gt;"SPD",$H21*'Sensis Vectors ALL'!DE21*(EXP($G21/100*VAR_CST)-1)/0.01,'Sensis Vectors ALL'!DE21*($G21*VAR_CST)/0.01))</f>
        <v>0</v>
      </c>
      <c r="DF21" s="80">
        <f>IF($E21="FX",$H21*'Sensis Vectors ALL'!DF21*(EXP($G21/100*VAR_CST)-1)/($H21*0.01),IF($E21&lt;&gt;"SPD",$H21*'Sensis Vectors ALL'!DF21*(EXP($G21/100*VAR_CST)-1)/0.01,'Sensis Vectors ALL'!DF21*($G21*VAR_CST)/0.01))</f>
        <v>0</v>
      </c>
      <c r="DG21" s="80">
        <f>IF($E21="FX",$H21*'Sensis Vectors ALL'!DG21*(EXP($G21/100*VAR_CST)-1)/($H21*0.01),IF($E21&lt;&gt;"SPD",$H21*'Sensis Vectors ALL'!DG21*(EXP($G21/100*VAR_CST)-1)/0.01,'Sensis Vectors ALL'!DG21*($G21*VAR_CST)/0.01))</f>
        <v>0</v>
      </c>
      <c r="DH21" s="80">
        <f>IF($E21="FX",$H21*'Sensis Vectors ALL'!DH21*(EXP($G21/100*VAR_CST)-1)/($H21*0.01),IF($E21&lt;&gt;"SPD",$H21*'Sensis Vectors ALL'!DH21*(EXP($G21/100*VAR_CST)-1)/0.01,'Sensis Vectors ALL'!DH21*($G21*VAR_CST)/0.01))</f>
        <v>0</v>
      </c>
      <c r="DI21" s="80">
        <f>IF($E21="FX",$H21*'Sensis Vectors ALL'!DI21*(EXP($G21/100*VAR_CST)-1)/($H21*0.01),IF($E21&lt;&gt;"SPD",$H21*'Sensis Vectors ALL'!DI21*(EXP($G21/100*VAR_CST)-1)/0.01,'Sensis Vectors ALL'!DI21*($G21*VAR_CST)/0.01))</f>
        <v>0</v>
      </c>
      <c r="DJ21" s="80">
        <f>IF($E21="FX",$H21*'Sensis Vectors ALL'!DJ21*(EXP($G21/100*VAR_CST)-1)/($H21*0.01),IF($E21&lt;&gt;"SPD",$H21*'Sensis Vectors ALL'!DJ21*(EXP($G21/100*VAR_CST)-1)/0.01,'Sensis Vectors ALL'!DJ21*($G21*VAR_CST)/0.01))</f>
        <v>0</v>
      </c>
      <c r="DK21" s="80">
        <f>IF($E21="FX",$H21*'Sensis Vectors ALL'!DK21*(EXP($G21/100*VAR_CST)-1)/($H21*0.01),IF($E21&lt;&gt;"SPD",$H21*'Sensis Vectors ALL'!DK21*(EXP($G21/100*VAR_CST)-1)/0.01,'Sensis Vectors ALL'!DK21*($G21*VAR_CST)/0.01))</f>
        <v>0</v>
      </c>
      <c r="DL21" s="80">
        <f>IF($E21="FX",$H21*'Sensis Vectors ALL'!DL21*(EXP($G21/100*VAR_CST)-1)/($H21*0.01),IF($E21&lt;&gt;"SPD",$H21*'Sensis Vectors ALL'!DL21*(EXP($G21/100*VAR_CST)-1)/0.01,'Sensis Vectors ALL'!DL21*($G21*VAR_CST)/0.01))</f>
        <v>0</v>
      </c>
      <c r="DM21" s="80">
        <f>IF($E21="FX",$H21*'Sensis Vectors ALL'!DM21*(EXP($G21/100*VAR_CST)-1)/($H21*0.01),IF($E21&lt;&gt;"SPD",$H21*'Sensis Vectors ALL'!DM21*(EXP($G21/100*VAR_CST)-1)/0.01,'Sensis Vectors ALL'!DM21*($G21*VAR_CST)/0.01))</f>
        <v>0</v>
      </c>
      <c r="DN21" s="80">
        <f>IF($E21="FX",$H21*'Sensis Vectors ALL'!DN21*(EXP($G21/100*VAR_CST)-1)/($H21*0.01),IF($E21&lt;&gt;"SPD",$H21*'Sensis Vectors ALL'!DN21*(EXP($G21/100*VAR_CST)-1)/0.01,'Sensis Vectors ALL'!DN21*($G21*VAR_CST)/0.01))</f>
        <v>0</v>
      </c>
      <c r="DO21" s="80">
        <f>IF($E21="FX",$H21*'Sensis Vectors ALL'!DO21*(EXP($G21/100*VAR_CST)-1)/($H21*0.01),IF($E21&lt;&gt;"SPD",$H21*'Sensis Vectors ALL'!DO21*(EXP($G21/100*VAR_CST)-1)/0.01,'Sensis Vectors ALL'!DO21*($G21*VAR_CST)/0.01))</f>
        <v>0</v>
      </c>
      <c r="DP21" s="80">
        <f>IF($E21="FX",$H21*'Sensis Vectors ALL'!DP21*(EXP($G21/100*VAR_CST)-1)/($H21*0.01),IF($E21&lt;&gt;"SPD",$H21*'Sensis Vectors ALL'!DP21*(EXP($G21/100*VAR_CST)-1)/0.01,'Sensis Vectors ALL'!DP21*($G21*VAR_CST)/0.01))</f>
        <v>0</v>
      </c>
      <c r="DQ21" s="80">
        <f>IF($E21="FX",$H21*'Sensis Vectors ALL'!DQ21*(EXP($G21/100*VAR_CST)-1)/($H21*0.01),IF($E21&lt;&gt;"SPD",$H21*'Sensis Vectors ALL'!DQ21*(EXP($G21/100*VAR_CST)-1)/0.01,'Sensis Vectors ALL'!DQ21*($G21*VAR_CST)/0.01))</f>
        <v>-23.369811469714129</v>
      </c>
    </row>
    <row r="22" spans="1:121" x14ac:dyDescent="0.2">
      <c r="A22" s="60">
        <v>81</v>
      </c>
      <c r="B22" s="60" t="s">
        <v>16</v>
      </c>
      <c r="C22" s="60" t="s">
        <v>369</v>
      </c>
      <c r="D22" s="60" t="s">
        <v>532</v>
      </c>
      <c r="E22" s="60" t="s">
        <v>25</v>
      </c>
      <c r="F22" s="60" t="s">
        <v>33</v>
      </c>
      <c r="G22" s="60">
        <v>0.60518700000000003</v>
      </c>
      <c r="H22" s="60">
        <v>1.16421</v>
      </c>
      <c r="I22" s="80">
        <f>IF($E22="FX",$H22*'Sensis Vectors ALL'!I22*(EXP($G22/100*VAR_CST)-1)/($H22*0.01),IF($E22&lt;&gt;"SPD",$H22*'Sensis Vectors ALL'!I22*(EXP($G22/100*VAR_CST)-1)/0.01,'Sensis Vectors ALL'!I22*($G22*VAR_CST)/0.01))</f>
        <v>1010.6948064703289</v>
      </c>
      <c r="J22" s="80">
        <f>IF($E22="FX",$H22*'Sensis Vectors ALL'!J22*(EXP($G22/100*VAR_CST)-1)/($H22*0.01),IF($E22&lt;&gt;"SPD",$H22*'Sensis Vectors ALL'!J22*(EXP($G22/100*VAR_CST)-1)/0.01,'Sensis Vectors ALL'!J22*($G22*VAR_CST)/0.01))</f>
        <v>1010.6948064703289</v>
      </c>
      <c r="K22" s="80">
        <f>IF($E22="FX",$H22*'Sensis Vectors ALL'!K22*(EXP($G22/100*VAR_CST)-1)/($H22*0.01),IF($E22&lt;&gt;"SPD",$H22*'Sensis Vectors ALL'!K22*(EXP($G22/100*VAR_CST)-1)/0.01,'Sensis Vectors ALL'!K22*($G22*VAR_CST)/0.01))</f>
        <v>1010.6948064703289</v>
      </c>
      <c r="L22" s="80">
        <f>IF($E22="FX",$H22*'Sensis Vectors ALL'!L22*(EXP($G22/100*VAR_CST)-1)/($H22*0.01),IF($E22&lt;&gt;"SPD",$H22*'Sensis Vectors ALL'!L22*(EXP($G22/100*VAR_CST)-1)/0.01,'Sensis Vectors ALL'!L22*($G22*VAR_CST)/0.01))</f>
        <v>1010.6948064703289</v>
      </c>
      <c r="M22" s="80">
        <f>IF($E22="FX",$H22*'Sensis Vectors ALL'!M22*(EXP($G22/100*VAR_CST)-1)/($H22*0.01),IF($E22&lt;&gt;"SPD",$H22*'Sensis Vectors ALL'!M22*(EXP($G22/100*VAR_CST)-1)/0.01,'Sensis Vectors ALL'!M22*($G22*VAR_CST)/0.01))</f>
        <v>995.0755058665701</v>
      </c>
      <c r="N22" s="80">
        <f>IF($E22="FX",$H22*'Sensis Vectors ALL'!N22*(EXP($G22/100*VAR_CST)-1)/($H22*0.01),IF($E22&lt;&gt;"SPD",$H22*'Sensis Vectors ALL'!N22*(EXP($G22/100*VAR_CST)-1)/0.01,'Sensis Vectors ALL'!N22*($G22*VAR_CST)/0.01))</f>
        <v>991.68771304961354</v>
      </c>
      <c r="O22" s="80">
        <f>IF($E22="FX",$H22*'Sensis Vectors ALL'!O22*(EXP($G22/100*VAR_CST)-1)/($H22*0.01),IF($E22&lt;&gt;"SPD",$H22*'Sensis Vectors ALL'!O22*(EXP($G22/100*VAR_CST)-1)/0.01,'Sensis Vectors ALL'!O22*($G22*VAR_CST)/0.01))</f>
        <v>0</v>
      </c>
      <c r="P22" s="80">
        <f>IF($E22="FX",$H22*'Sensis Vectors ALL'!P22*(EXP($G22/100*VAR_CST)-1)/($H22*0.01),IF($E22&lt;&gt;"SPD",$H22*'Sensis Vectors ALL'!P22*(EXP($G22/100*VAR_CST)-1)/0.01,'Sensis Vectors ALL'!P22*($G22*VAR_CST)/0.01))</f>
        <v>0</v>
      </c>
      <c r="Q22" s="80">
        <f>IF($E22="FX",$H22*'Sensis Vectors ALL'!Q22*(EXP($G22/100*VAR_CST)-1)/($H22*0.01),IF($E22&lt;&gt;"SPD",$H22*'Sensis Vectors ALL'!Q22*(EXP($G22/100*VAR_CST)-1)/0.01,'Sensis Vectors ALL'!Q22*($G22*VAR_CST)/0.01))</f>
        <v>0</v>
      </c>
      <c r="R22" s="80">
        <f>IF($E22="FX",$H22*'Sensis Vectors ALL'!R22*(EXP($G22/100*VAR_CST)-1)/($H22*0.01),IF($E22&lt;&gt;"SPD",$H22*'Sensis Vectors ALL'!R22*(EXP($G22/100*VAR_CST)-1)/0.01,'Sensis Vectors ALL'!R22*($G22*VAR_CST)/0.01))</f>
        <v>0</v>
      </c>
      <c r="S22" s="80">
        <f>IF($E22="FX",$H22*'Sensis Vectors ALL'!S22*(EXP($G22/100*VAR_CST)-1)/($H22*0.01),IF($E22&lt;&gt;"SPD",$H22*'Sensis Vectors ALL'!S22*(EXP($G22/100*VAR_CST)-1)/0.01,'Sensis Vectors ALL'!S22*($G22*VAR_CST)/0.01))</f>
        <v>184.48698500013319</v>
      </c>
      <c r="T22" s="80">
        <f>IF($E22="FX",$H22*'Sensis Vectors ALL'!T22*(EXP($G22/100*VAR_CST)-1)/($H22*0.01),IF($E22&lt;&gt;"SPD",$H22*'Sensis Vectors ALL'!T22*(EXP($G22/100*VAR_CST)-1)/0.01,'Sensis Vectors ALL'!T22*($G22*VAR_CST)/0.01))</f>
        <v>184.48698500013319</v>
      </c>
      <c r="U22" s="80">
        <f>IF($E22="FX",$H22*'Sensis Vectors ALL'!U22*(EXP($G22/100*VAR_CST)-1)/($H22*0.01),IF($E22&lt;&gt;"SPD",$H22*'Sensis Vectors ALL'!U22*(EXP($G22/100*VAR_CST)-1)/0.01,'Sensis Vectors ALL'!U22*($G22*VAR_CST)/0.01))</f>
        <v>0</v>
      </c>
      <c r="V22" s="80">
        <f>IF($E22="FX",$H22*'Sensis Vectors ALL'!V22*(EXP($G22/100*VAR_CST)-1)/($H22*0.01),IF($E22&lt;&gt;"SPD",$H22*'Sensis Vectors ALL'!V22*(EXP($G22/100*VAR_CST)-1)/0.01,'Sensis Vectors ALL'!V22*($G22*VAR_CST)/0.01))</f>
        <v>0</v>
      </c>
      <c r="W22" s="80">
        <f>IF($E22="FX",$H22*'Sensis Vectors ALL'!W22*(EXP($G22/100*VAR_CST)-1)/($H22*0.01),IF($E22&lt;&gt;"SPD",$H22*'Sensis Vectors ALL'!W22*(EXP($G22/100*VAR_CST)-1)/0.01,'Sensis Vectors ALL'!W22*($G22*VAR_CST)/0.01))</f>
        <v>538.86915357465182</v>
      </c>
      <c r="X22" s="80">
        <f>IF($E22="FX",$H22*'Sensis Vectors ALL'!X22*(EXP($G22/100*VAR_CST)-1)/($H22*0.01),IF($E22&lt;&gt;"SPD",$H22*'Sensis Vectors ALL'!X22*(EXP($G22/100*VAR_CST)-1)/0.01,'Sensis Vectors ALL'!X22*($G22*VAR_CST)/0.01))</f>
        <v>0</v>
      </c>
      <c r="Y22" s="80">
        <f>IF($E22="FX",$H22*'Sensis Vectors ALL'!Y22*(EXP($G22/100*VAR_CST)-1)/($H22*0.01),IF($E22&lt;&gt;"SPD",$H22*'Sensis Vectors ALL'!Y22*(EXP($G22/100*VAR_CST)-1)/0.01,'Sensis Vectors ALL'!Y22*($G22*VAR_CST)/0.01))</f>
        <v>620.65217920336988</v>
      </c>
      <c r="Z22" s="80">
        <f>IF($E22="FX",$H22*'Sensis Vectors ALL'!Z22*(EXP($G22/100*VAR_CST)-1)/($H22*0.01),IF($E22&lt;&gt;"SPD",$H22*'Sensis Vectors ALL'!Z22*(EXP($G22/100*VAR_CST)-1)/0.01,'Sensis Vectors ALL'!Z22*($G22*VAR_CST)/0.01))</f>
        <v>268.33157447482853</v>
      </c>
      <c r="AA22" s="80">
        <f>IF($E22="FX",$H22*'Sensis Vectors ALL'!AA22*(EXP($G22/100*VAR_CST)-1)/($H22*0.01),IF($E22&lt;&gt;"SPD",$H22*'Sensis Vectors ALL'!AA22*(EXP($G22/100*VAR_CST)-1)/0.01,'Sensis Vectors ALL'!AA22*($G22*VAR_CST)/0.01))</f>
        <v>189.93962440804472</v>
      </c>
      <c r="AB22" s="80">
        <f>IF($E22="FX",$H22*'Sensis Vectors ALL'!AB22*(EXP($G22/100*VAR_CST)-1)/($H22*0.01),IF($E22&lt;&gt;"SPD",$H22*'Sensis Vectors ALL'!AB22*(EXP($G22/100*VAR_CST)-1)/0.01,'Sensis Vectors ALL'!AB22*($G22*VAR_CST)/0.01))</f>
        <v>78.39195006678375</v>
      </c>
      <c r="AC22" s="80">
        <f>IF($E22="FX",$H22*'Sensis Vectors ALL'!AC22*(EXP($G22/100*VAR_CST)-1)/($H22*0.01),IF($E22&lt;&gt;"SPD",$H22*'Sensis Vectors ALL'!AC22*(EXP($G22/100*VAR_CST)-1)/0.01,'Sensis Vectors ALL'!AC22*($G22*VAR_CST)/0.01))</f>
        <v>0</v>
      </c>
      <c r="AD22" s="80">
        <f>IF($E22="FX",$H22*'Sensis Vectors ALL'!AD22*(EXP($G22/100*VAR_CST)-1)/($H22*0.01),IF($E22&lt;&gt;"SPD",$H22*'Sensis Vectors ALL'!AD22*(EXP($G22/100*VAR_CST)-1)/0.01,'Sensis Vectors ALL'!AD22*($G22*VAR_CST)/0.01))</f>
        <v>0</v>
      </c>
      <c r="AE22" s="80">
        <f>IF($E22="FX",$H22*'Sensis Vectors ALL'!AE22*(EXP($G22/100*VAR_CST)-1)/($H22*0.01),IF($E22&lt;&gt;"SPD",$H22*'Sensis Vectors ALL'!AE22*(EXP($G22/100*VAR_CST)-1)/0.01,'Sensis Vectors ALL'!AE22*($G22*VAR_CST)/0.01))</f>
        <v>0</v>
      </c>
      <c r="AF22" s="80">
        <f>IF($E22="FX",$H22*'Sensis Vectors ALL'!AF22*(EXP($G22/100*VAR_CST)-1)/($H22*0.01),IF($E22&lt;&gt;"SPD",$H22*'Sensis Vectors ALL'!AF22*(EXP($G22/100*VAR_CST)-1)/0.01,'Sensis Vectors ALL'!AF22*($G22*VAR_CST)/0.01))</f>
        <v>0</v>
      </c>
      <c r="AG22" s="80">
        <f>IF($E22="FX",$H22*'Sensis Vectors ALL'!AG22*(EXP($G22/100*VAR_CST)-1)/($H22*0.01),IF($E22&lt;&gt;"SPD",$H22*'Sensis Vectors ALL'!AG22*(EXP($G22/100*VAR_CST)-1)/0.01,'Sensis Vectors ALL'!AG22*($G22*VAR_CST)/0.01))</f>
        <v>0</v>
      </c>
      <c r="AH22" s="80">
        <f>IF($E22="FX",$H22*'Sensis Vectors ALL'!AH22*(EXP($G22/100*VAR_CST)-1)/($H22*0.01),IF($E22&lt;&gt;"SPD",$H22*'Sensis Vectors ALL'!AH22*(EXP($G22/100*VAR_CST)-1)/0.01,'Sensis Vectors ALL'!AH22*($G22*VAR_CST)/0.01))</f>
        <v>0</v>
      </c>
      <c r="AI22" s="80">
        <f>IF($E22="FX",$H22*'Sensis Vectors ALL'!AI22*(EXP($G22/100*VAR_CST)-1)/($H22*0.01),IF($E22&lt;&gt;"SPD",$H22*'Sensis Vectors ALL'!AI22*(EXP($G22/100*VAR_CST)-1)/0.01,'Sensis Vectors ALL'!AI22*($G22*VAR_CST)/0.01))</f>
        <v>0</v>
      </c>
      <c r="AJ22" s="80">
        <f>IF($E22="FX",$H22*'Sensis Vectors ALL'!AJ22*(EXP($G22/100*VAR_CST)-1)/($H22*0.01),IF($E22&lt;&gt;"SPD",$H22*'Sensis Vectors ALL'!AJ22*(EXP($G22/100*VAR_CST)-1)/0.01,'Sensis Vectors ALL'!AJ22*($G22*VAR_CST)/0.01))</f>
        <v>0</v>
      </c>
      <c r="AK22" s="80">
        <f>IF($E22="FX",$H22*'Sensis Vectors ALL'!AK22*(EXP($G22/100*VAR_CST)-1)/($H22*0.01),IF($E22&lt;&gt;"SPD",$H22*'Sensis Vectors ALL'!AK22*(EXP($G22/100*VAR_CST)-1)/0.01,'Sensis Vectors ALL'!AK22*($G22*VAR_CST)/0.01))</f>
        <v>0</v>
      </c>
      <c r="AL22" s="80">
        <f>IF($E22="FX",$H22*'Sensis Vectors ALL'!AL22*(EXP($G22/100*VAR_CST)-1)/($H22*0.01),IF($E22&lt;&gt;"SPD",$H22*'Sensis Vectors ALL'!AL22*(EXP($G22/100*VAR_CST)-1)/0.01,'Sensis Vectors ALL'!AL22*($G22*VAR_CST)/0.01))</f>
        <v>0</v>
      </c>
      <c r="AM22" s="80">
        <f>IF($E22="FX",$H22*'Sensis Vectors ALL'!AM22*(EXP($G22/100*VAR_CST)-1)/($H22*0.01),IF($E22&lt;&gt;"SPD",$H22*'Sensis Vectors ALL'!AM22*(EXP($G22/100*VAR_CST)-1)/0.01,'Sensis Vectors ALL'!AM22*($G22*VAR_CST)/0.01))</f>
        <v>0</v>
      </c>
      <c r="AN22" s="80">
        <f>IF($E22="FX",$H22*'Sensis Vectors ALL'!AN22*(EXP($G22/100*VAR_CST)-1)/($H22*0.01),IF($E22&lt;&gt;"SPD",$H22*'Sensis Vectors ALL'!AN22*(EXP($G22/100*VAR_CST)-1)/0.01,'Sensis Vectors ALL'!AN22*($G22*VAR_CST)/0.01))</f>
        <v>0</v>
      </c>
      <c r="AO22" s="80">
        <f>IF($E22="FX",$H22*'Sensis Vectors ALL'!AO22*(EXP($G22/100*VAR_CST)-1)/($H22*0.01),IF($E22&lt;&gt;"SPD",$H22*'Sensis Vectors ALL'!AO22*(EXP($G22/100*VAR_CST)-1)/0.01,'Sensis Vectors ALL'!AO22*($G22*VAR_CST)/0.01))</f>
        <v>0</v>
      </c>
      <c r="AP22" s="80">
        <f>IF($E22="FX",$H22*'Sensis Vectors ALL'!AP22*(EXP($G22/100*VAR_CST)-1)/($H22*0.01),IF($E22&lt;&gt;"SPD",$H22*'Sensis Vectors ALL'!AP22*(EXP($G22/100*VAR_CST)-1)/0.01,'Sensis Vectors ALL'!AP22*($G22*VAR_CST)/0.01))</f>
        <v>0</v>
      </c>
      <c r="AQ22" s="80">
        <f>IF($E22="FX",$H22*'Sensis Vectors ALL'!AQ22*(EXP($G22/100*VAR_CST)-1)/($H22*0.01),IF($E22&lt;&gt;"SPD",$H22*'Sensis Vectors ALL'!AQ22*(EXP($G22/100*VAR_CST)-1)/0.01,'Sensis Vectors ALL'!AQ22*($G22*VAR_CST)/0.01))</f>
        <v>0</v>
      </c>
      <c r="AR22" s="80">
        <f>IF($E22="FX",$H22*'Sensis Vectors ALL'!AR22*(EXP($G22/100*VAR_CST)-1)/($H22*0.01),IF($E22&lt;&gt;"SPD",$H22*'Sensis Vectors ALL'!AR22*(EXP($G22/100*VAR_CST)-1)/0.01,'Sensis Vectors ALL'!AR22*($G22*VAR_CST)/0.01))</f>
        <v>3.3877928169564844</v>
      </c>
      <c r="AS22" s="80">
        <f>IF($E22="FX",$H22*'Sensis Vectors ALL'!AS22*(EXP($G22/100*VAR_CST)-1)/($H22*0.01),IF($E22&lt;&gt;"SPD",$H22*'Sensis Vectors ALL'!AS22*(EXP($G22/100*VAR_CST)-1)/0.01,'Sensis Vectors ALL'!AS22*($G22*VAR_CST)/0.01))</f>
        <v>0</v>
      </c>
      <c r="AT22" s="80">
        <f>IF($E22="FX",$H22*'Sensis Vectors ALL'!AT22*(EXP($G22/100*VAR_CST)-1)/($H22*0.01),IF($E22&lt;&gt;"SPD",$H22*'Sensis Vectors ALL'!AT22*(EXP($G22/100*VAR_CST)-1)/0.01,'Sensis Vectors ALL'!AT22*($G22*VAR_CST)/0.01))</f>
        <v>0</v>
      </c>
      <c r="AU22" s="80">
        <f>IF($E22="FX",$H22*'Sensis Vectors ALL'!AU22*(EXP($G22/100*VAR_CST)-1)/($H22*0.01),IF($E22&lt;&gt;"SPD",$H22*'Sensis Vectors ALL'!AU22*(EXP($G22/100*VAR_CST)-1)/0.01,'Sensis Vectors ALL'!AU22*($G22*VAR_CST)/0.01))</f>
        <v>0</v>
      </c>
      <c r="AV22" s="80">
        <f>IF($E22="FX",$H22*'Sensis Vectors ALL'!AV22*(EXP($G22/100*VAR_CST)-1)/($H22*0.01),IF($E22&lt;&gt;"SPD",$H22*'Sensis Vectors ALL'!AV22*(EXP($G22/100*VAR_CST)-1)/0.01,'Sensis Vectors ALL'!AV22*($G22*VAR_CST)/0.01))</f>
        <v>0</v>
      </c>
      <c r="AW22" s="80">
        <f>IF($E22="FX",$H22*'Sensis Vectors ALL'!AW22*(EXP($G22/100*VAR_CST)-1)/($H22*0.01),IF($E22&lt;&gt;"SPD",$H22*'Sensis Vectors ALL'!AW22*(EXP($G22/100*VAR_CST)-1)/0.01,'Sensis Vectors ALL'!AW22*($G22*VAR_CST)/0.01))</f>
        <v>0</v>
      </c>
      <c r="AX22" s="80">
        <f>IF($E22="FX",$H22*'Sensis Vectors ALL'!AX22*(EXP($G22/100*VAR_CST)-1)/($H22*0.01),IF($E22&lt;&gt;"SPD",$H22*'Sensis Vectors ALL'!AX22*(EXP($G22/100*VAR_CST)-1)/0.01,'Sensis Vectors ALL'!AX22*($G22*VAR_CST)/0.01))</f>
        <v>0</v>
      </c>
      <c r="AY22" s="80">
        <f>IF($E22="FX",$H22*'Sensis Vectors ALL'!AY22*(EXP($G22/100*VAR_CST)-1)/($H22*0.01),IF($E22&lt;&gt;"SPD",$H22*'Sensis Vectors ALL'!AY22*(EXP($G22/100*VAR_CST)-1)/0.01,'Sensis Vectors ALL'!AY22*($G22*VAR_CST)/0.01))</f>
        <v>3.3877928169564844</v>
      </c>
      <c r="AZ22" s="80">
        <f>IF($E22="FX",$H22*'Sensis Vectors ALL'!AZ22*(EXP($G22/100*VAR_CST)-1)/($H22*0.01),IF($E22&lt;&gt;"SPD",$H22*'Sensis Vectors ALL'!AZ22*(EXP($G22/100*VAR_CST)-1)/0.01,'Sensis Vectors ALL'!AZ22*($G22*VAR_CST)/0.01))</f>
        <v>3.3877928169564844</v>
      </c>
      <c r="BA22" s="80">
        <f>IF($E22="FX",$H22*'Sensis Vectors ALL'!BA22*(EXP($G22/100*VAR_CST)-1)/($H22*0.01),IF($E22&lt;&gt;"SPD",$H22*'Sensis Vectors ALL'!BA22*(EXP($G22/100*VAR_CST)-1)/0.01,'Sensis Vectors ALL'!BA22*($G22*VAR_CST)/0.01))</f>
        <v>0</v>
      </c>
      <c r="BB22" s="80">
        <f>IF($E22="FX",$H22*'Sensis Vectors ALL'!BB22*(EXP($G22/100*VAR_CST)-1)/($H22*0.01),IF($E22&lt;&gt;"SPD",$H22*'Sensis Vectors ALL'!BB22*(EXP($G22/100*VAR_CST)-1)/0.01,'Sensis Vectors ALL'!BB22*($G22*VAR_CST)/0.01))</f>
        <v>0</v>
      </c>
      <c r="BC22" s="80">
        <f>IF($E22="FX",$H22*'Sensis Vectors ALL'!BC22*(EXP($G22/100*VAR_CST)-1)/($H22*0.01),IF($E22&lt;&gt;"SPD",$H22*'Sensis Vectors ALL'!BC22*(EXP($G22/100*VAR_CST)-1)/0.01,'Sensis Vectors ALL'!BC22*($G22*VAR_CST)/0.01))</f>
        <v>0</v>
      </c>
      <c r="BD22" s="80">
        <f>IF($E22="FX",$H22*'Sensis Vectors ALL'!BD22*(EXP($G22/100*VAR_CST)-1)/($H22*0.01),IF($E22&lt;&gt;"SPD",$H22*'Sensis Vectors ALL'!BD22*(EXP($G22/100*VAR_CST)-1)/0.01,'Sensis Vectors ALL'!BD22*($G22*VAR_CST)/0.01))</f>
        <v>15.619300603758647</v>
      </c>
      <c r="BE22" s="80">
        <f>IF($E22="FX",$H22*'Sensis Vectors ALL'!BE22*(EXP($G22/100*VAR_CST)-1)/($H22*0.01),IF($E22&lt;&gt;"SPD",$H22*'Sensis Vectors ALL'!BE22*(EXP($G22/100*VAR_CST)-1)/0.01,'Sensis Vectors ALL'!BE22*($G22*VAR_CST)/0.01))</f>
        <v>0</v>
      </c>
      <c r="BF22" s="80">
        <f>IF($E22="FX",$H22*'Sensis Vectors ALL'!BF22*(EXP($G22/100*VAR_CST)-1)/($H22*0.01),IF($E22&lt;&gt;"SPD",$H22*'Sensis Vectors ALL'!BF22*(EXP($G22/100*VAR_CST)-1)/0.01,'Sensis Vectors ALL'!BF22*($G22*VAR_CST)/0.01))</f>
        <v>0</v>
      </c>
      <c r="BG22" s="80">
        <f>IF($E22="FX",$H22*'Sensis Vectors ALL'!BG22*(EXP($G22/100*VAR_CST)-1)/($H22*0.01),IF($E22&lt;&gt;"SPD",$H22*'Sensis Vectors ALL'!BG22*(EXP($G22/100*VAR_CST)-1)/0.01,'Sensis Vectors ALL'!BG22*($G22*VAR_CST)/0.01))</f>
        <v>0</v>
      </c>
      <c r="BH22" s="80">
        <f>IF($E22="FX",$H22*'Sensis Vectors ALL'!BH22*(EXP($G22/100*VAR_CST)-1)/($H22*0.01),IF($E22&lt;&gt;"SPD",$H22*'Sensis Vectors ALL'!BH22*(EXP($G22/100*VAR_CST)-1)/0.01,'Sensis Vectors ALL'!BH22*($G22*VAR_CST)/0.01))</f>
        <v>0</v>
      </c>
      <c r="BI22" s="80">
        <f>IF($E22="FX",$H22*'Sensis Vectors ALL'!BI22*(EXP($G22/100*VAR_CST)-1)/($H22*0.01),IF($E22&lt;&gt;"SPD",$H22*'Sensis Vectors ALL'!BI22*(EXP($G22/100*VAR_CST)-1)/0.01,'Sensis Vectors ALL'!BI22*($G22*VAR_CST)/0.01))</f>
        <v>0</v>
      </c>
      <c r="BJ22" s="80">
        <f>IF($E22="FX",$H22*'Sensis Vectors ALL'!BJ22*(EXP($G22/100*VAR_CST)-1)/($H22*0.01),IF($E22&lt;&gt;"SPD",$H22*'Sensis Vectors ALL'!BJ22*(EXP($G22/100*VAR_CST)-1)/0.01,'Sensis Vectors ALL'!BJ22*($G22*VAR_CST)/0.01))</f>
        <v>0</v>
      </c>
      <c r="BK22" s="80">
        <f>IF($E22="FX",$H22*'Sensis Vectors ALL'!BK22*(EXP($G22/100*VAR_CST)-1)/($H22*0.01),IF($E22&lt;&gt;"SPD",$H22*'Sensis Vectors ALL'!BK22*(EXP($G22/100*VAR_CST)-1)/0.01,'Sensis Vectors ALL'!BK22*($G22*VAR_CST)/0.01))</f>
        <v>0</v>
      </c>
      <c r="BL22" s="80">
        <f>IF($E22="FX",$H22*'Sensis Vectors ALL'!BL22*(EXP($G22/100*VAR_CST)-1)/($H22*0.01),IF($E22&lt;&gt;"SPD",$H22*'Sensis Vectors ALL'!BL22*(EXP($G22/100*VAR_CST)-1)/0.01,'Sensis Vectors ALL'!BL22*($G22*VAR_CST)/0.01))</f>
        <v>15.619300603758647</v>
      </c>
      <c r="BM22" s="80">
        <f>IF($E22="FX",$H22*'Sensis Vectors ALL'!BM22*(EXP($G22/100*VAR_CST)-1)/($H22*0.01),IF($E22&lt;&gt;"SPD",$H22*'Sensis Vectors ALL'!BM22*(EXP($G22/100*VAR_CST)-1)/0.01,'Sensis Vectors ALL'!BM22*($G22*VAR_CST)/0.01))</f>
        <v>2542.2923032525159</v>
      </c>
      <c r="BN22" s="80">
        <f>IF($E22="FX",$H22*'Sensis Vectors ALL'!BN22*(EXP($G22/100*VAR_CST)-1)/($H22*0.01),IF($E22&lt;&gt;"SPD",$H22*'Sensis Vectors ALL'!BN22*(EXP($G22/100*VAR_CST)-1)/0.01,'Sensis Vectors ALL'!BN22*($G22*VAR_CST)/0.01))</f>
        <v>2542.2923032525159</v>
      </c>
      <c r="BO22" s="80">
        <f>IF($E22="FX",$H22*'Sensis Vectors ALL'!BO22*(EXP($G22/100*VAR_CST)-1)/($H22*0.01),IF($E22&lt;&gt;"SPD",$H22*'Sensis Vectors ALL'!BO22*(EXP($G22/100*VAR_CST)-1)/0.01,'Sensis Vectors ALL'!BO22*($G22*VAR_CST)/0.01))</f>
        <v>0</v>
      </c>
      <c r="BP22" s="80">
        <f>IF($E22="FX",$H22*'Sensis Vectors ALL'!BP22*(EXP($G22/100*VAR_CST)-1)/($H22*0.01),IF($E22&lt;&gt;"SPD",$H22*'Sensis Vectors ALL'!BP22*(EXP($G22/100*VAR_CST)-1)/0.01,'Sensis Vectors ALL'!BP22*($G22*VAR_CST)/0.01))</f>
        <v>0</v>
      </c>
      <c r="BQ22" s="80">
        <f>IF($E22="FX",$H22*'Sensis Vectors ALL'!BQ22*(EXP($G22/100*VAR_CST)-1)/($H22*0.01),IF($E22&lt;&gt;"SPD",$H22*'Sensis Vectors ALL'!BQ22*(EXP($G22/100*VAR_CST)-1)/0.01,'Sensis Vectors ALL'!BQ22*($G22*VAR_CST)/0.01))</f>
        <v>0</v>
      </c>
      <c r="BR22" s="80">
        <f>IF($E22="FX",$H22*'Sensis Vectors ALL'!BR22*(EXP($G22/100*VAR_CST)-1)/($H22*0.01),IF($E22&lt;&gt;"SPD",$H22*'Sensis Vectors ALL'!BR22*(EXP($G22/100*VAR_CST)-1)/0.01,'Sensis Vectors ALL'!BR22*($G22*VAR_CST)/0.01))</f>
        <v>0</v>
      </c>
      <c r="BS22" s="80">
        <f>IF($E22="FX",$H22*'Sensis Vectors ALL'!BS22*(EXP($G22/100*VAR_CST)-1)/($H22*0.01),IF($E22&lt;&gt;"SPD",$H22*'Sensis Vectors ALL'!BS22*(EXP($G22/100*VAR_CST)-1)/0.01,'Sensis Vectors ALL'!BS22*($G22*VAR_CST)/0.01))</f>
        <v>0</v>
      </c>
      <c r="BT22" s="80">
        <f>IF($E22="FX",$H22*'Sensis Vectors ALL'!BT22*(EXP($G22/100*VAR_CST)-1)/($H22*0.01),IF($E22&lt;&gt;"SPD",$H22*'Sensis Vectors ALL'!BT22*(EXP($G22/100*VAR_CST)-1)/0.01,'Sensis Vectors ALL'!BT22*($G22*VAR_CST)/0.01))</f>
        <v>0</v>
      </c>
      <c r="BU22" s="80">
        <f>IF($E22="FX",$H22*'Sensis Vectors ALL'!BU22*(EXP($G22/100*VAR_CST)-1)/($H22*0.01),IF($E22&lt;&gt;"SPD",$H22*'Sensis Vectors ALL'!BU22*(EXP($G22/100*VAR_CST)-1)/0.01,'Sensis Vectors ALL'!BU22*($G22*VAR_CST)/0.01))</f>
        <v>0</v>
      </c>
      <c r="BV22" s="80">
        <f>IF($E22="FX",$H22*'Sensis Vectors ALL'!BV22*(EXP($G22/100*VAR_CST)-1)/($H22*0.01),IF($E22&lt;&gt;"SPD",$H22*'Sensis Vectors ALL'!BV22*(EXP($G22/100*VAR_CST)-1)/0.01,'Sensis Vectors ALL'!BV22*($G22*VAR_CST)/0.01))</f>
        <v>-2550.5451241263809</v>
      </c>
      <c r="BW22" s="80">
        <f>IF($E22="FX",$H22*'Sensis Vectors ALL'!BW22*(EXP($G22/100*VAR_CST)-1)/($H22*0.01),IF($E22&lt;&gt;"SPD",$H22*'Sensis Vectors ALL'!BW22*(EXP($G22/100*VAR_CST)-1)/0.01,'Sensis Vectors ALL'!BW22*($G22*VAR_CST)/0.01))</f>
        <v>-2550.5451241263809</v>
      </c>
      <c r="BX22" s="80">
        <f>IF($E22="FX",$H22*'Sensis Vectors ALL'!BX22*(EXP($G22/100*VAR_CST)-1)/($H22*0.01),IF($E22&lt;&gt;"SPD",$H22*'Sensis Vectors ALL'!BX22*(EXP($G22/100*VAR_CST)-1)/0.01,'Sensis Vectors ALL'!BX22*($G22*VAR_CST)/0.01))</f>
        <v>0</v>
      </c>
      <c r="BY22" s="80">
        <f>IF($E22="FX",$H22*'Sensis Vectors ALL'!BY22*(EXP($G22/100*VAR_CST)-1)/($H22*0.01),IF($E22&lt;&gt;"SPD",$H22*'Sensis Vectors ALL'!BY22*(EXP($G22/100*VAR_CST)-1)/0.01,'Sensis Vectors ALL'!BY22*($G22*VAR_CST)/0.01))</f>
        <v>49.953530325219781</v>
      </c>
      <c r="BZ22" s="80">
        <f>IF($E22="FX",$H22*'Sensis Vectors ALL'!BZ22*(EXP($G22/100*VAR_CST)-1)/($H22*0.01),IF($E22&lt;&gt;"SPD",$H22*'Sensis Vectors ALL'!BZ22*(EXP($G22/100*VAR_CST)-1)/0.01,'Sensis Vectors ALL'!BZ22*($G22*VAR_CST)/0.01))</f>
        <v>49.953530325219781</v>
      </c>
      <c r="CA22" s="80">
        <f>IF($E22="FX",$H22*'Sensis Vectors ALL'!CA22*(EXP($G22/100*VAR_CST)-1)/($H22*0.01),IF($E22&lt;&gt;"SPD",$H22*'Sensis Vectors ALL'!CA22*(EXP($G22/100*VAR_CST)-1)/0.01,'Sensis Vectors ALL'!CA22*($G22*VAR_CST)/0.01))</f>
        <v>0</v>
      </c>
      <c r="CB22" s="80">
        <f>IF($E22="FX",$H22*'Sensis Vectors ALL'!CB22*(EXP($G22/100*VAR_CST)-1)/($H22*0.01),IF($E22&lt;&gt;"SPD",$H22*'Sensis Vectors ALL'!CB22*(EXP($G22/100*VAR_CST)-1)/0.01,'Sensis Vectors ALL'!CB22*($G22*VAR_CST)/0.01))</f>
        <v>-26.081408847596187</v>
      </c>
      <c r="CC22" s="80">
        <f>IF($E22="FX",$H22*'Sensis Vectors ALL'!CC22*(EXP($G22/100*VAR_CST)-1)/($H22*0.01),IF($E22&lt;&gt;"SPD",$H22*'Sensis Vectors ALL'!CC22*(EXP($G22/100*VAR_CST)-1)/0.01,'Sensis Vectors ALL'!CC22*($G22*VAR_CST)/0.01))</f>
        <v>-26.081408847596187</v>
      </c>
      <c r="CD22" s="80">
        <f>IF($E22="FX",$H22*'Sensis Vectors ALL'!CD22*(EXP($G22/100*VAR_CST)-1)/($H22*0.01),IF($E22&lt;&gt;"SPD",$H22*'Sensis Vectors ALL'!CD22*(EXP($G22/100*VAR_CST)-1)/0.01,'Sensis Vectors ALL'!CD22*($G22*VAR_CST)/0.01))</f>
        <v>0</v>
      </c>
      <c r="CE22" s="80">
        <f>IF($E22="FX",$H22*'Sensis Vectors ALL'!CE22*(EXP($G22/100*VAR_CST)-1)/($H22*0.01),IF($E22&lt;&gt;"SPD",$H22*'Sensis Vectors ALL'!CE22*(EXP($G22/100*VAR_CST)-1)/0.01,'Sensis Vectors ALL'!CE22*($G22*VAR_CST)/0.01))</f>
        <v>0</v>
      </c>
      <c r="CF22" s="80">
        <f>IF($E22="FX",$H22*'Sensis Vectors ALL'!CF22*(EXP($G22/100*VAR_CST)-1)/($H22*0.01),IF($E22&lt;&gt;"SPD",$H22*'Sensis Vectors ALL'!CF22*(EXP($G22/100*VAR_CST)-1)/0.01,'Sensis Vectors ALL'!CF22*($G22*VAR_CST)/0.01))</f>
        <v>0</v>
      </c>
      <c r="CG22" s="80">
        <f>IF($E22="FX",$H22*'Sensis Vectors ALL'!CG22*(EXP($G22/100*VAR_CST)-1)/($H22*0.01),IF($E22&lt;&gt;"SPD",$H22*'Sensis Vectors ALL'!CG22*(EXP($G22/100*VAR_CST)-1)/0.01,'Sensis Vectors ALL'!CG22*($G22*VAR_CST)/0.01))</f>
        <v>0</v>
      </c>
      <c r="CH22" s="80">
        <f>IF($E22="FX",$H22*'Sensis Vectors ALL'!CH22*(EXP($G22/100*VAR_CST)-1)/($H22*0.01),IF($E22&lt;&gt;"SPD",$H22*'Sensis Vectors ALL'!CH22*(EXP($G22/100*VAR_CST)-1)/0.01,'Sensis Vectors ALL'!CH22*($G22*VAR_CST)/0.01))</f>
        <v>0</v>
      </c>
      <c r="CI22" s="80">
        <f>IF($E22="FX",$H22*'Sensis Vectors ALL'!CI22*(EXP($G22/100*VAR_CST)-1)/($H22*0.01),IF($E22&lt;&gt;"SPD",$H22*'Sensis Vectors ALL'!CI22*(EXP($G22/100*VAR_CST)-1)/0.01,'Sensis Vectors ALL'!CI22*($G22*VAR_CST)/0.01))</f>
        <v>0</v>
      </c>
      <c r="CJ22" s="80">
        <f>IF($E22="FX",$H22*'Sensis Vectors ALL'!CJ22*(EXP($G22/100*VAR_CST)-1)/($H22*0.01),IF($E22&lt;&gt;"SPD",$H22*'Sensis Vectors ALL'!CJ22*(EXP($G22/100*VAR_CST)-1)/0.01,'Sensis Vectors ALL'!CJ22*($G22*VAR_CST)/0.01))</f>
        <v>0</v>
      </c>
      <c r="CK22" s="80">
        <f>IF($E22="FX",$H22*'Sensis Vectors ALL'!CK22*(EXP($G22/100*VAR_CST)-1)/($H22*0.01),IF($E22&lt;&gt;"SPD",$H22*'Sensis Vectors ALL'!CK22*(EXP($G22/100*VAR_CST)-1)/0.01,'Sensis Vectors ALL'!CK22*($G22*VAR_CST)/0.01))</f>
        <v>0</v>
      </c>
      <c r="CL22" s="80">
        <f>IF($E22="FX",$H22*'Sensis Vectors ALL'!CL22*(EXP($G22/100*VAR_CST)-1)/($H22*0.01),IF($E22&lt;&gt;"SPD",$H22*'Sensis Vectors ALL'!CL22*(EXP($G22/100*VAR_CST)-1)/0.01,'Sensis Vectors ALL'!CL22*($G22*VAR_CST)/0.01))</f>
        <v>0</v>
      </c>
      <c r="CM22" s="80">
        <f>IF($E22="FX",$H22*'Sensis Vectors ALL'!CM22*(EXP($G22/100*VAR_CST)-1)/($H22*0.01),IF($E22&lt;&gt;"SPD",$H22*'Sensis Vectors ALL'!CM22*(EXP($G22/100*VAR_CST)-1)/0.01,'Sensis Vectors ALL'!CM22*($G22*VAR_CST)/0.01))</f>
        <v>0</v>
      </c>
      <c r="CN22" s="80">
        <f>IF($E22="FX",$H22*'Sensis Vectors ALL'!CN22*(EXP($G22/100*VAR_CST)-1)/($H22*0.01),IF($E22&lt;&gt;"SPD",$H22*'Sensis Vectors ALL'!CN22*(EXP($G22/100*VAR_CST)-1)/0.01,'Sensis Vectors ALL'!CN22*($G22*VAR_CST)/0.01))</f>
        <v>0</v>
      </c>
      <c r="CO22" s="80">
        <f>IF($E22="FX",$H22*'Sensis Vectors ALL'!CO22*(EXP($G22/100*VAR_CST)-1)/($H22*0.01),IF($E22&lt;&gt;"SPD",$H22*'Sensis Vectors ALL'!CO22*(EXP($G22/100*VAR_CST)-1)/0.01,'Sensis Vectors ALL'!CO22*($G22*VAR_CST)/0.01))</f>
        <v>0</v>
      </c>
      <c r="CP22" s="80">
        <f>IF($E22="FX",$H22*'Sensis Vectors ALL'!CP22*(EXP($G22/100*VAR_CST)-1)/($H22*0.01),IF($E22&lt;&gt;"SPD",$H22*'Sensis Vectors ALL'!CP22*(EXP($G22/100*VAR_CST)-1)/0.01,'Sensis Vectors ALL'!CP22*($G22*VAR_CST)/0.01))</f>
        <v>0</v>
      </c>
      <c r="CQ22" s="80">
        <f>IF($E22="FX",$H22*'Sensis Vectors ALL'!CQ22*(EXP($G22/100*VAR_CST)-1)/($H22*0.01),IF($E22&lt;&gt;"SPD",$H22*'Sensis Vectors ALL'!CQ22*(EXP($G22/100*VAR_CST)-1)/0.01,'Sensis Vectors ALL'!CQ22*($G22*VAR_CST)/0.01))</f>
        <v>0</v>
      </c>
      <c r="CR22" s="80">
        <f>IF($E22="FX",$H22*'Sensis Vectors ALL'!CR22*(EXP($G22/100*VAR_CST)-1)/($H22*0.01),IF($E22&lt;&gt;"SPD",$H22*'Sensis Vectors ALL'!CR22*(EXP($G22/100*VAR_CST)-1)/0.01,'Sensis Vectors ALL'!CR22*($G22*VAR_CST)/0.01))</f>
        <v>0</v>
      </c>
      <c r="CS22" s="80">
        <f>IF($E22="FX",$H22*'Sensis Vectors ALL'!CS22*(EXP($G22/100*VAR_CST)-1)/($H22*0.01),IF($E22&lt;&gt;"SPD",$H22*'Sensis Vectors ALL'!CS22*(EXP($G22/100*VAR_CST)-1)/0.01,'Sensis Vectors ALL'!CS22*($G22*VAR_CST)/0.01))</f>
        <v>0</v>
      </c>
      <c r="CT22" s="80">
        <f>IF($E22="FX",$H22*'Sensis Vectors ALL'!CT22*(EXP($G22/100*VAR_CST)-1)/($H22*0.01),IF($E22&lt;&gt;"SPD",$H22*'Sensis Vectors ALL'!CT22*(EXP($G22/100*VAR_CST)-1)/0.01,'Sensis Vectors ALL'!CT22*($G22*VAR_CST)/0.01))</f>
        <v>0</v>
      </c>
      <c r="CU22" s="80">
        <f>IF($E22="FX",$H22*'Sensis Vectors ALL'!CU22*(EXP($G22/100*VAR_CST)-1)/($H22*0.01),IF($E22&lt;&gt;"SPD",$H22*'Sensis Vectors ALL'!CU22*(EXP($G22/100*VAR_CST)-1)/0.01,'Sensis Vectors ALL'!CU22*($G22*VAR_CST)/0.01))</f>
        <v>0</v>
      </c>
      <c r="CV22" s="80">
        <f>IF($E22="FX",$H22*'Sensis Vectors ALL'!CV22*(EXP($G22/100*VAR_CST)-1)/($H22*0.01),IF($E22&lt;&gt;"SPD",$H22*'Sensis Vectors ALL'!CV22*(EXP($G22/100*VAR_CST)-1)/0.01,'Sensis Vectors ALL'!CV22*($G22*VAR_CST)/0.01))</f>
        <v>0</v>
      </c>
      <c r="CW22" s="80">
        <f>IF($E22="FX",$H22*'Sensis Vectors ALL'!CW22*(EXP($G22/100*VAR_CST)-1)/($H22*0.01),IF($E22&lt;&gt;"SPD",$H22*'Sensis Vectors ALL'!CW22*(EXP($G22/100*VAR_CST)-1)/0.01,'Sensis Vectors ALL'!CW22*($G22*VAR_CST)/0.01))</f>
        <v>0</v>
      </c>
      <c r="CX22" s="80">
        <f>IF($E22="FX",$H22*'Sensis Vectors ALL'!CX22*(EXP($G22/100*VAR_CST)-1)/($H22*0.01),IF($E22&lt;&gt;"SPD",$H22*'Sensis Vectors ALL'!CX22*(EXP($G22/100*VAR_CST)-1)/0.01,'Sensis Vectors ALL'!CX22*($G22*VAR_CST)/0.01))</f>
        <v>0</v>
      </c>
      <c r="CY22" s="80">
        <f>IF($E22="FX",$H22*'Sensis Vectors ALL'!CY22*(EXP($G22/100*VAR_CST)-1)/($H22*0.01),IF($E22&lt;&gt;"SPD",$H22*'Sensis Vectors ALL'!CY22*(EXP($G22/100*VAR_CST)-1)/0.01,'Sensis Vectors ALL'!CY22*($G22*VAR_CST)/0.01))</f>
        <v>0</v>
      </c>
      <c r="CZ22" s="80">
        <f>IF($E22="FX",$H22*'Sensis Vectors ALL'!CZ22*(EXP($G22/100*VAR_CST)-1)/($H22*0.01),IF($E22&lt;&gt;"SPD",$H22*'Sensis Vectors ALL'!CZ22*(EXP($G22/100*VAR_CST)-1)/0.01,'Sensis Vectors ALL'!CZ22*($G22*VAR_CST)/0.01))</f>
        <v>0</v>
      </c>
      <c r="DA22" s="80">
        <f>IF($E22="FX",$H22*'Sensis Vectors ALL'!DA22*(EXP($G22/100*VAR_CST)-1)/($H22*0.01),IF($E22&lt;&gt;"SPD",$H22*'Sensis Vectors ALL'!DA22*(EXP($G22/100*VAR_CST)-1)/0.01,'Sensis Vectors ALL'!DA22*($G22*VAR_CST)/0.01))</f>
        <v>0</v>
      </c>
      <c r="DB22" s="80">
        <f>IF($E22="FX",$H22*'Sensis Vectors ALL'!DB22*(EXP($G22/100*VAR_CST)-1)/($H22*0.01),IF($E22&lt;&gt;"SPD",$H22*'Sensis Vectors ALL'!DB22*(EXP($G22/100*VAR_CST)-1)/0.01,'Sensis Vectors ALL'!DB22*($G22*VAR_CST)/0.01))</f>
        <v>0</v>
      </c>
      <c r="DC22" s="80">
        <f>IF($E22="FX",$H22*'Sensis Vectors ALL'!DC22*(EXP($G22/100*VAR_CST)-1)/($H22*0.01),IF($E22&lt;&gt;"SPD",$H22*'Sensis Vectors ALL'!DC22*(EXP($G22/100*VAR_CST)-1)/0.01,'Sensis Vectors ALL'!DC22*($G22*VAR_CST)/0.01))</f>
        <v>0</v>
      </c>
      <c r="DD22" s="80">
        <f>IF($E22="FX",$H22*'Sensis Vectors ALL'!DD22*(EXP($G22/100*VAR_CST)-1)/($H22*0.01),IF($E22&lt;&gt;"SPD",$H22*'Sensis Vectors ALL'!DD22*(EXP($G22/100*VAR_CST)-1)/0.01,'Sensis Vectors ALL'!DD22*($G22*VAR_CST)/0.01))</f>
        <v>0</v>
      </c>
      <c r="DE22" s="80">
        <f>IF($E22="FX",$H22*'Sensis Vectors ALL'!DE22*(EXP($G22/100*VAR_CST)-1)/($H22*0.01),IF($E22&lt;&gt;"SPD",$H22*'Sensis Vectors ALL'!DE22*(EXP($G22/100*VAR_CST)-1)/0.01,'Sensis Vectors ALL'!DE22*($G22*VAR_CST)/0.01))</f>
        <v>0</v>
      </c>
      <c r="DF22" s="80">
        <f>IF($E22="FX",$H22*'Sensis Vectors ALL'!DF22*(EXP($G22/100*VAR_CST)-1)/($H22*0.01),IF($E22&lt;&gt;"SPD",$H22*'Sensis Vectors ALL'!DF22*(EXP($G22/100*VAR_CST)-1)/0.01,'Sensis Vectors ALL'!DF22*($G22*VAR_CST)/0.01))</f>
        <v>0</v>
      </c>
      <c r="DG22" s="80">
        <f>IF($E22="FX",$H22*'Sensis Vectors ALL'!DG22*(EXP($G22/100*VAR_CST)-1)/($H22*0.01),IF($E22&lt;&gt;"SPD",$H22*'Sensis Vectors ALL'!DG22*(EXP($G22/100*VAR_CST)-1)/0.01,'Sensis Vectors ALL'!DG22*($G22*VAR_CST)/0.01))</f>
        <v>0</v>
      </c>
      <c r="DH22" s="80">
        <f>IF($E22="FX",$H22*'Sensis Vectors ALL'!DH22*(EXP($G22/100*VAR_CST)-1)/($H22*0.01),IF($E22&lt;&gt;"SPD",$H22*'Sensis Vectors ALL'!DH22*(EXP($G22/100*VAR_CST)-1)/0.01,'Sensis Vectors ALL'!DH22*($G22*VAR_CST)/0.01))</f>
        <v>0</v>
      </c>
      <c r="DI22" s="80">
        <f>IF($E22="FX",$H22*'Sensis Vectors ALL'!DI22*(EXP($G22/100*VAR_CST)-1)/($H22*0.01),IF($E22&lt;&gt;"SPD",$H22*'Sensis Vectors ALL'!DI22*(EXP($G22/100*VAR_CST)-1)/0.01,'Sensis Vectors ALL'!DI22*($G22*VAR_CST)/0.01))</f>
        <v>0</v>
      </c>
      <c r="DJ22" s="80">
        <f>IF($E22="FX",$H22*'Sensis Vectors ALL'!DJ22*(EXP($G22/100*VAR_CST)-1)/($H22*0.01),IF($E22&lt;&gt;"SPD",$H22*'Sensis Vectors ALL'!DJ22*(EXP($G22/100*VAR_CST)-1)/0.01,'Sensis Vectors ALL'!DJ22*($G22*VAR_CST)/0.01))</f>
        <v>0</v>
      </c>
      <c r="DK22" s="80">
        <f>IF($E22="FX",$H22*'Sensis Vectors ALL'!DK22*(EXP($G22/100*VAR_CST)-1)/($H22*0.01),IF($E22&lt;&gt;"SPD",$H22*'Sensis Vectors ALL'!DK22*(EXP($G22/100*VAR_CST)-1)/0.01,'Sensis Vectors ALL'!DK22*($G22*VAR_CST)/0.01))</f>
        <v>0</v>
      </c>
      <c r="DL22" s="80">
        <f>IF($E22="FX",$H22*'Sensis Vectors ALL'!DL22*(EXP($G22/100*VAR_CST)-1)/($H22*0.01),IF($E22&lt;&gt;"SPD",$H22*'Sensis Vectors ALL'!DL22*(EXP($G22/100*VAR_CST)-1)/0.01,'Sensis Vectors ALL'!DL22*($G22*VAR_CST)/0.01))</f>
        <v>0</v>
      </c>
      <c r="DM22" s="80">
        <f>IF($E22="FX",$H22*'Sensis Vectors ALL'!DM22*(EXP($G22/100*VAR_CST)-1)/($H22*0.01),IF($E22&lt;&gt;"SPD",$H22*'Sensis Vectors ALL'!DM22*(EXP($G22/100*VAR_CST)-1)/0.01,'Sensis Vectors ALL'!DM22*($G22*VAR_CST)/0.01))</f>
        <v>0</v>
      </c>
      <c r="DN22" s="80">
        <f>IF($E22="FX",$H22*'Sensis Vectors ALL'!DN22*(EXP($G22/100*VAR_CST)-1)/($H22*0.01),IF($E22&lt;&gt;"SPD",$H22*'Sensis Vectors ALL'!DN22*(EXP($G22/100*VAR_CST)-1)/0.01,'Sensis Vectors ALL'!DN22*($G22*VAR_CST)/0.01))</f>
        <v>0</v>
      </c>
      <c r="DO22" s="80">
        <f>IF($E22="FX",$H22*'Sensis Vectors ALL'!DO22*(EXP($G22/100*VAR_CST)-1)/($H22*0.01),IF($E22&lt;&gt;"SPD",$H22*'Sensis Vectors ALL'!DO22*(EXP($G22/100*VAR_CST)-1)/0.01,'Sensis Vectors ALL'!DO22*($G22*VAR_CST)/0.01))</f>
        <v>0</v>
      </c>
      <c r="DP22" s="80">
        <f>IF($E22="FX",$H22*'Sensis Vectors ALL'!DP22*(EXP($G22/100*VAR_CST)-1)/($H22*0.01),IF($E22&lt;&gt;"SPD",$H22*'Sensis Vectors ALL'!DP22*(EXP($G22/100*VAR_CST)-1)/0.01,'Sensis Vectors ALL'!DP22*($G22*VAR_CST)/0.01))</f>
        <v>0</v>
      </c>
      <c r="DQ22" s="80">
        <f>IF($E22="FX",$H22*'Sensis Vectors ALL'!DQ22*(EXP($G22/100*VAR_CST)-1)/($H22*0.01),IF($E22&lt;&gt;"SPD",$H22*'Sensis Vectors ALL'!DQ22*(EXP($G22/100*VAR_CST)-1)/0.01,'Sensis Vectors ALL'!DQ22*($G22*VAR_CST)/0.01))</f>
        <v>-81.783025628717908</v>
      </c>
    </row>
    <row r="23" spans="1:121" x14ac:dyDescent="0.2">
      <c r="A23" s="60">
        <v>82</v>
      </c>
      <c r="B23" s="60" t="s">
        <v>16</v>
      </c>
      <c r="C23" s="60" t="s">
        <v>369</v>
      </c>
      <c r="D23" s="60" t="s">
        <v>532</v>
      </c>
      <c r="E23" s="60" t="s">
        <v>25</v>
      </c>
      <c r="F23" s="60" t="s">
        <v>34</v>
      </c>
      <c r="G23" s="60">
        <v>0.71015399999999995</v>
      </c>
      <c r="H23" s="60">
        <v>1.3708</v>
      </c>
      <c r="I23" s="80">
        <f>IF($E23="FX",$H23*'Sensis Vectors ALL'!I23*(EXP($G23/100*VAR_CST)-1)/($H23*0.01),IF($E23&lt;&gt;"SPD",$H23*'Sensis Vectors ALL'!I23*(EXP($G23/100*VAR_CST)-1)/0.01,'Sensis Vectors ALL'!I23*($G23*VAR_CST)/0.01))</f>
        <v>1687.2061089449576</v>
      </c>
      <c r="J23" s="80">
        <f>IF($E23="FX",$H23*'Sensis Vectors ALL'!J23*(EXP($G23/100*VAR_CST)-1)/($H23*0.01),IF($E23&lt;&gt;"SPD",$H23*'Sensis Vectors ALL'!J23*(EXP($G23/100*VAR_CST)-1)/0.01,'Sensis Vectors ALL'!J23*($G23*VAR_CST)/0.01))</f>
        <v>1687.2061089449576</v>
      </c>
      <c r="K23" s="80">
        <f>IF($E23="FX",$H23*'Sensis Vectors ALL'!K23*(EXP($G23/100*VAR_CST)-1)/($H23*0.01),IF($E23&lt;&gt;"SPD",$H23*'Sensis Vectors ALL'!K23*(EXP($G23/100*VAR_CST)-1)/0.01,'Sensis Vectors ALL'!K23*($G23*VAR_CST)/0.01))</f>
        <v>1687.2061089449576</v>
      </c>
      <c r="L23" s="80">
        <f>IF($E23="FX",$H23*'Sensis Vectors ALL'!L23*(EXP($G23/100*VAR_CST)-1)/($H23*0.01),IF($E23&lt;&gt;"SPD",$H23*'Sensis Vectors ALL'!L23*(EXP($G23/100*VAR_CST)-1)/0.01,'Sensis Vectors ALL'!L23*($G23*VAR_CST)/0.01))</f>
        <v>1687.2061089449576</v>
      </c>
      <c r="M23" s="80">
        <f>IF($E23="FX",$H23*'Sensis Vectors ALL'!M23*(EXP($G23/100*VAR_CST)-1)/($H23*0.01),IF($E23&lt;&gt;"SPD",$H23*'Sensis Vectors ALL'!M23*(EXP($G23/100*VAR_CST)-1)/0.01,'Sensis Vectors ALL'!M23*($G23*VAR_CST)/0.01))</f>
        <v>1683.9441547528174</v>
      </c>
      <c r="N23" s="80">
        <f>IF($E23="FX",$H23*'Sensis Vectors ALL'!N23*(EXP($G23/100*VAR_CST)-1)/($H23*0.01),IF($E23&lt;&gt;"SPD",$H23*'Sensis Vectors ALL'!N23*(EXP($G23/100*VAR_CST)-1)/0.01,'Sensis Vectors ALL'!N23*($G23*VAR_CST)/0.01))</f>
        <v>1675.5964555684836</v>
      </c>
      <c r="O23" s="80">
        <f>IF($E23="FX",$H23*'Sensis Vectors ALL'!O23*(EXP($G23/100*VAR_CST)-1)/($H23*0.01),IF($E23&lt;&gt;"SPD",$H23*'Sensis Vectors ALL'!O23*(EXP($G23/100*VAR_CST)-1)/0.01,'Sensis Vectors ALL'!O23*($G23*VAR_CST)/0.01))</f>
        <v>0</v>
      </c>
      <c r="P23" s="80">
        <f>IF($E23="FX",$H23*'Sensis Vectors ALL'!P23*(EXP($G23/100*VAR_CST)-1)/($H23*0.01),IF($E23&lt;&gt;"SPD",$H23*'Sensis Vectors ALL'!P23*(EXP($G23/100*VAR_CST)-1)/0.01,'Sensis Vectors ALL'!P23*($G23*VAR_CST)/0.01))</f>
        <v>0</v>
      </c>
      <c r="Q23" s="80">
        <f>IF($E23="FX",$H23*'Sensis Vectors ALL'!Q23*(EXP($G23/100*VAR_CST)-1)/($H23*0.01),IF($E23&lt;&gt;"SPD",$H23*'Sensis Vectors ALL'!Q23*(EXP($G23/100*VAR_CST)-1)/0.01,'Sensis Vectors ALL'!Q23*($G23*VAR_CST)/0.01))</f>
        <v>0</v>
      </c>
      <c r="R23" s="80">
        <f>IF($E23="FX",$H23*'Sensis Vectors ALL'!R23*(EXP($G23/100*VAR_CST)-1)/($H23*0.01),IF($E23&lt;&gt;"SPD",$H23*'Sensis Vectors ALL'!R23*(EXP($G23/100*VAR_CST)-1)/0.01,'Sensis Vectors ALL'!R23*($G23*VAR_CST)/0.01))</f>
        <v>0</v>
      </c>
      <c r="S23" s="80">
        <f>IF($E23="FX",$H23*'Sensis Vectors ALL'!S23*(EXP($G23/100*VAR_CST)-1)/($H23*0.01),IF($E23&lt;&gt;"SPD",$H23*'Sensis Vectors ALL'!S23*(EXP($G23/100*VAR_CST)-1)/0.01,'Sensis Vectors ALL'!S23*($G23*VAR_CST)/0.01))</f>
        <v>492.41444242893874</v>
      </c>
      <c r="T23" s="80">
        <f>IF($E23="FX",$H23*'Sensis Vectors ALL'!T23*(EXP($G23/100*VAR_CST)-1)/($H23*0.01),IF($E23&lt;&gt;"SPD",$H23*'Sensis Vectors ALL'!T23*(EXP($G23/100*VAR_CST)-1)/0.01,'Sensis Vectors ALL'!T23*($G23*VAR_CST)/0.01))</f>
        <v>492.41444242893874</v>
      </c>
      <c r="U23" s="80">
        <f>IF($E23="FX",$H23*'Sensis Vectors ALL'!U23*(EXP($G23/100*VAR_CST)-1)/($H23*0.01),IF($E23&lt;&gt;"SPD",$H23*'Sensis Vectors ALL'!U23*(EXP($G23/100*VAR_CST)-1)/0.01,'Sensis Vectors ALL'!U23*($G23*VAR_CST)/0.01))</f>
        <v>0</v>
      </c>
      <c r="V23" s="80">
        <f>IF($E23="FX",$H23*'Sensis Vectors ALL'!V23*(EXP($G23/100*VAR_CST)-1)/($H23*0.01),IF($E23&lt;&gt;"SPD",$H23*'Sensis Vectors ALL'!V23*(EXP($G23/100*VAR_CST)-1)/0.01,'Sensis Vectors ALL'!V23*($G23*VAR_CST)/0.01))</f>
        <v>0</v>
      </c>
      <c r="W23" s="80">
        <f>IF($E23="FX",$H23*'Sensis Vectors ALL'!W23*(EXP($G23/100*VAR_CST)-1)/($H23*0.01),IF($E23&lt;&gt;"SPD",$H23*'Sensis Vectors ALL'!W23*(EXP($G23/100*VAR_CST)-1)/0.01,'Sensis Vectors ALL'!W23*($G23*VAR_CST)/0.01))</f>
        <v>18.129024967716752</v>
      </c>
      <c r="X23" s="80">
        <f>IF($E23="FX",$H23*'Sensis Vectors ALL'!X23*(EXP($G23/100*VAR_CST)-1)/($H23*0.01),IF($E23&lt;&gt;"SPD",$H23*'Sensis Vectors ALL'!X23*(EXP($G23/100*VAR_CST)-1)/0.01,'Sensis Vectors ALL'!X23*($G23*VAR_CST)/0.01))</f>
        <v>0</v>
      </c>
      <c r="Y23" s="80">
        <f>IF($E23="FX",$H23*'Sensis Vectors ALL'!Y23*(EXP($G23/100*VAR_CST)-1)/($H23*0.01),IF($E23&lt;&gt;"SPD",$H23*'Sensis Vectors ALL'!Y23*(EXP($G23/100*VAR_CST)-1)/0.01,'Sensis Vectors ALL'!Y23*($G23*VAR_CST)/0.01))</f>
        <v>233.58132619816411</v>
      </c>
      <c r="Z23" s="80">
        <f>IF($E23="FX",$H23*'Sensis Vectors ALL'!Z23*(EXP($G23/100*VAR_CST)-1)/($H23*0.01),IF($E23&lt;&gt;"SPD",$H23*'Sensis Vectors ALL'!Z23*(EXP($G23/100*VAR_CST)-1)/0.01,'Sensis Vectors ALL'!Z23*($G23*VAR_CST)/0.01))</f>
        <v>1165.0529881718282</v>
      </c>
      <c r="AA23" s="80">
        <f>IF($E23="FX",$H23*'Sensis Vectors ALL'!AA23*(EXP($G23/100*VAR_CST)-1)/($H23*0.01),IF($E23&lt;&gt;"SPD",$H23*'Sensis Vectors ALL'!AA23*(EXP($G23/100*VAR_CST)-1)/0.01,'Sensis Vectors ALL'!AA23*($G23*VAR_CST)/0.01))</f>
        <v>766.92671538854938</v>
      </c>
      <c r="AB23" s="80">
        <f>IF($E23="FX",$H23*'Sensis Vectors ALL'!AB23*(EXP($G23/100*VAR_CST)-1)/($H23*0.01),IF($E23&lt;&gt;"SPD",$H23*'Sensis Vectors ALL'!AB23*(EXP($G23/100*VAR_CST)-1)/0.01,'Sensis Vectors ALL'!AB23*($G23*VAR_CST)/0.01))</f>
        <v>398.12627278327881</v>
      </c>
      <c r="AC23" s="80">
        <f>IF($E23="FX",$H23*'Sensis Vectors ALL'!AC23*(EXP($G23/100*VAR_CST)-1)/($H23*0.01),IF($E23&lt;&gt;"SPD",$H23*'Sensis Vectors ALL'!AC23*(EXP($G23/100*VAR_CST)-1)/0.01,'Sensis Vectors ALL'!AC23*($G23*VAR_CST)/0.01))</f>
        <v>0</v>
      </c>
      <c r="AD23" s="80">
        <f>IF($E23="FX",$H23*'Sensis Vectors ALL'!AD23*(EXP($G23/100*VAR_CST)-1)/($H23*0.01),IF($E23&lt;&gt;"SPD",$H23*'Sensis Vectors ALL'!AD23*(EXP($G23/100*VAR_CST)-1)/0.01,'Sensis Vectors ALL'!AD23*($G23*VAR_CST)/0.01))</f>
        <v>0</v>
      </c>
      <c r="AE23" s="80">
        <f>IF($E23="FX",$H23*'Sensis Vectors ALL'!AE23*(EXP($G23/100*VAR_CST)-1)/($H23*0.01),IF($E23&lt;&gt;"SPD",$H23*'Sensis Vectors ALL'!AE23*(EXP($G23/100*VAR_CST)-1)/0.01,'Sensis Vectors ALL'!AE23*($G23*VAR_CST)/0.01))</f>
        <v>0</v>
      </c>
      <c r="AF23" s="80">
        <f>IF($E23="FX",$H23*'Sensis Vectors ALL'!AF23*(EXP($G23/100*VAR_CST)-1)/($H23*0.01),IF($E23&lt;&gt;"SPD",$H23*'Sensis Vectors ALL'!AF23*(EXP($G23/100*VAR_CST)-1)/0.01,'Sensis Vectors ALL'!AF23*($G23*VAR_CST)/0.01))</f>
        <v>0</v>
      </c>
      <c r="AG23" s="80">
        <f>IF($E23="FX",$H23*'Sensis Vectors ALL'!AG23*(EXP($G23/100*VAR_CST)-1)/($H23*0.01),IF($E23&lt;&gt;"SPD",$H23*'Sensis Vectors ALL'!AG23*(EXP($G23/100*VAR_CST)-1)/0.01,'Sensis Vectors ALL'!AG23*($G23*VAR_CST)/0.01))</f>
        <v>0</v>
      </c>
      <c r="AH23" s="80">
        <f>IF($E23="FX",$H23*'Sensis Vectors ALL'!AH23*(EXP($G23/100*VAR_CST)-1)/($H23*0.01),IF($E23&lt;&gt;"SPD",$H23*'Sensis Vectors ALL'!AH23*(EXP($G23/100*VAR_CST)-1)/0.01,'Sensis Vectors ALL'!AH23*($G23*VAR_CST)/0.01))</f>
        <v>0</v>
      </c>
      <c r="AI23" s="80">
        <f>IF($E23="FX",$H23*'Sensis Vectors ALL'!AI23*(EXP($G23/100*VAR_CST)-1)/($H23*0.01),IF($E23&lt;&gt;"SPD",$H23*'Sensis Vectors ALL'!AI23*(EXP($G23/100*VAR_CST)-1)/0.01,'Sensis Vectors ALL'!AI23*($G23*VAR_CST)/0.01))</f>
        <v>0</v>
      </c>
      <c r="AJ23" s="80">
        <f>IF($E23="FX",$H23*'Sensis Vectors ALL'!AJ23*(EXP($G23/100*VAR_CST)-1)/($H23*0.01),IF($E23&lt;&gt;"SPD",$H23*'Sensis Vectors ALL'!AJ23*(EXP($G23/100*VAR_CST)-1)/0.01,'Sensis Vectors ALL'!AJ23*($G23*VAR_CST)/0.01))</f>
        <v>0</v>
      </c>
      <c r="AK23" s="80">
        <f>IF($E23="FX",$H23*'Sensis Vectors ALL'!AK23*(EXP($G23/100*VAR_CST)-1)/($H23*0.01),IF($E23&lt;&gt;"SPD",$H23*'Sensis Vectors ALL'!AK23*(EXP($G23/100*VAR_CST)-1)/0.01,'Sensis Vectors ALL'!AK23*($G23*VAR_CST)/0.01))</f>
        <v>0</v>
      </c>
      <c r="AL23" s="80">
        <f>IF($E23="FX",$H23*'Sensis Vectors ALL'!AL23*(EXP($G23/100*VAR_CST)-1)/($H23*0.01),IF($E23&lt;&gt;"SPD",$H23*'Sensis Vectors ALL'!AL23*(EXP($G23/100*VAR_CST)-1)/0.01,'Sensis Vectors ALL'!AL23*($G23*VAR_CST)/0.01))</f>
        <v>0</v>
      </c>
      <c r="AM23" s="80">
        <f>IF($E23="FX",$H23*'Sensis Vectors ALL'!AM23*(EXP($G23/100*VAR_CST)-1)/($H23*0.01),IF($E23&lt;&gt;"SPD",$H23*'Sensis Vectors ALL'!AM23*(EXP($G23/100*VAR_CST)-1)/0.01,'Sensis Vectors ALL'!AM23*($G23*VAR_CST)/0.01))</f>
        <v>0</v>
      </c>
      <c r="AN23" s="80">
        <f>IF($E23="FX",$H23*'Sensis Vectors ALL'!AN23*(EXP($G23/100*VAR_CST)-1)/($H23*0.01),IF($E23&lt;&gt;"SPD",$H23*'Sensis Vectors ALL'!AN23*(EXP($G23/100*VAR_CST)-1)/0.01,'Sensis Vectors ALL'!AN23*($G23*VAR_CST)/0.01))</f>
        <v>0</v>
      </c>
      <c r="AO23" s="80">
        <f>IF($E23="FX",$H23*'Sensis Vectors ALL'!AO23*(EXP($G23/100*VAR_CST)-1)/($H23*0.01),IF($E23&lt;&gt;"SPD",$H23*'Sensis Vectors ALL'!AO23*(EXP($G23/100*VAR_CST)-1)/0.01,'Sensis Vectors ALL'!AO23*($G23*VAR_CST)/0.01))</f>
        <v>0</v>
      </c>
      <c r="AP23" s="80">
        <f>IF($E23="FX",$H23*'Sensis Vectors ALL'!AP23*(EXP($G23/100*VAR_CST)-1)/($H23*0.01),IF($E23&lt;&gt;"SPD",$H23*'Sensis Vectors ALL'!AP23*(EXP($G23/100*VAR_CST)-1)/0.01,'Sensis Vectors ALL'!AP23*($G23*VAR_CST)/0.01))</f>
        <v>0</v>
      </c>
      <c r="AQ23" s="80">
        <f>IF($E23="FX",$H23*'Sensis Vectors ALL'!AQ23*(EXP($G23/100*VAR_CST)-1)/($H23*0.01),IF($E23&lt;&gt;"SPD",$H23*'Sensis Vectors ALL'!AQ23*(EXP($G23/100*VAR_CST)-1)/0.01,'Sensis Vectors ALL'!AQ23*($G23*VAR_CST)/0.01))</f>
        <v>0</v>
      </c>
      <c r="AR23" s="80">
        <f>IF($E23="FX",$H23*'Sensis Vectors ALL'!AR23*(EXP($G23/100*VAR_CST)-1)/($H23*0.01),IF($E23&lt;&gt;"SPD",$H23*'Sensis Vectors ALL'!AR23*(EXP($G23/100*VAR_CST)-1)/0.01,'Sensis Vectors ALL'!AR23*($G23*VAR_CST)/0.01))</f>
        <v>8.3476991843340329</v>
      </c>
      <c r="AS23" s="80">
        <f>IF($E23="FX",$H23*'Sensis Vectors ALL'!AS23*(EXP($G23/100*VAR_CST)-1)/($H23*0.01),IF($E23&lt;&gt;"SPD",$H23*'Sensis Vectors ALL'!AS23*(EXP($G23/100*VAR_CST)-1)/0.01,'Sensis Vectors ALL'!AS23*($G23*VAR_CST)/0.01))</f>
        <v>0</v>
      </c>
      <c r="AT23" s="80">
        <f>IF($E23="FX",$H23*'Sensis Vectors ALL'!AT23*(EXP($G23/100*VAR_CST)-1)/($H23*0.01),IF($E23&lt;&gt;"SPD",$H23*'Sensis Vectors ALL'!AT23*(EXP($G23/100*VAR_CST)-1)/0.01,'Sensis Vectors ALL'!AT23*($G23*VAR_CST)/0.01))</f>
        <v>0</v>
      </c>
      <c r="AU23" s="80">
        <f>IF($E23="FX",$H23*'Sensis Vectors ALL'!AU23*(EXP($G23/100*VAR_CST)-1)/($H23*0.01),IF($E23&lt;&gt;"SPD",$H23*'Sensis Vectors ALL'!AU23*(EXP($G23/100*VAR_CST)-1)/0.01,'Sensis Vectors ALL'!AU23*($G23*VAR_CST)/0.01))</f>
        <v>0</v>
      </c>
      <c r="AV23" s="80">
        <f>IF($E23="FX",$H23*'Sensis Vectors ALL'!AV23*(EXP($G23/100*VAR_CST)-1)/($H23*0.01),IF($E23&lt;&gt;"SPD",$H23*'Sensis Vectors ALL'!AV23*(EXP($G23/100*VAR_CST)-1)/0.01,'Sensis Vectors ALL'!AV23*($G23*VAR_CST)/0.01))</f>
        <v>0</v>
      </c>
      <c r="AW23" s="80">
        <f>IF($E23="FX",$H23*'Sensis Vectors ALL'!AW23*(EXP($G23/100*VAR_CST)-1)/($H23*0.01),IF($E23&lt;&gt;"SPD",$H23*'Sensis Vectors ALL'!AW23*(EXP($G23/100*VAR_CST)-1)/0.01,'Sensis Vectors ALL'!AW23*($G23*VAR_CST)/0.01))</f>
        <v>0</v>
      </c>
      <c r="AX23" s="80">
        <f>IF($E23="FX",$H23*'Sensis Vectors ALL'!AX23*(EXP($G23/100*VAR_CST)-1)/($H23*0.01),IF($E23&lt;&gt;"SPD",$H23*'Sensis Vectors ALL'!AX23*(EXP($G23/100*VAR_CST)-1)/0.01,'Sensis Vectors ALL'!AX23*($G23*VAR_CST)/0.01))</f>
        <v>0</v>
      </c>
      <c r="AY23" s="80">
        <f>IF($E23="FX",$H23*'Sensis Vectors ALL'!AY23*(EXP($G23/100*VAR_CST)-1)/($H23*0.01),IF($E23&lt;&gt;"SPD",$H23*'Sensis Vectors ALL'!AY23*(EXP($G23/100*VAR_CST)-1)/0.01,'Sensis Vectors ALL'!AY23*($G23*VAR_CST)/0.01))</f>
        <v>8.3476991843340329</v>
      </c>
      <c r="AZ23" s="80">
        <f>IF($E23="FX",$H23*'Sensis Vectors ALL'!AZ23*(EXP($G23/100*VAR_CST)-1)/($H23*0.01),IF($E23&lt;&gt;"SPD",$H23*'Sensis Vectors ALL'!AZ23*(EXP($G23/100*VAR_CST)-1)/0.01,'Sensis Vectors ALL'!AZ23*($G23*VAR_CST)/0.01))</f>
        <v>8.3476991843340329</v>
      </c>
      <c r="BA23" s="80">
        <f>IF($E23="FX",$H23*'Sensis Vectors ALL'!BA23*(EXP($G23/100*VAR_CST)-1)/($H23*0.01),IF($E23&lt;&gt;"SPD",$H23*'Sensis Vectors ALL'!BA23*(EXP($G23/100*VAR_CST)-1)/0.01,'Sensis Vectors ALL'!BA23*($G23*VAR_CST)/0.01))</f>
        <v>0</v>
      </c>
      <c r="BB23" s="80">
        <f>IF($E23="FX",$H23*'Sensis Vectors ALL'!BB23*(EXP($G23/100*VAR_CST)-1)/($H23*0.01),IF($E23&lt;&gt;"SPD",$H23*'Sensis Vectors ALL'!BB23*(EXP($G23/100*VAR_CST)-1)/0.01,'Sensis Vectors ALL'!BB23*($G23*VAR_CST)/0.01))</f>
        <v>0</v>
      </c>
      <c r="BC23" s="80">
        <f>IF($E23="FX",$H23*'Sensis Vectors ALL'!BC23*(EXP($G23/100*VAR_CST)-1)/($H23*0.01),IF($E23&lt;&gt;"SPD",$H23*'Sensis Vectors ALL'!BC23*(EXP($G23/100*VAR_CST)-1)/0.01,'Sensis Vectors ALL'!BC23*($G23*VAR_CST)/0.01))</f>
        <v>0</v>
      </c>
      <c r="BD23" s="80">
        <f>IF($E23="FX",$H23*'Sensis Vectors ALL'!BD23*(EXP($G23/100*VAR_CST)-1)/($H23*0.01),IF($E23&lt;&gt;"SPD",$H23*'Sensis Vectors ALL'!BD23*(EXP($G23/100*VAR_CST)-1)/0.01,'Sensis Vectors ALL'!BD23*($G23*VAR_CST)/0.01))</f>
        <v>3.261954192140081</v>
      </c>
      <c r="BE23" s="80">
        <f>IF($E23="FX",$H23*'Sensis Vectors ALL'!BE23*(EXP($G23/100*VAR_CST)-1)/($H23*0.01),IF($E23&lt;&gt;"SPD",$H23*'Sensis Vectors ALL'!BE23*(EXP($G23/100*VAR_CST)-1)/0.01,'Sensis Vectors ALL'!BE23*($G23*VAR_CST)/0.01))</f>
        <v>0</v>
      </c>
      <c r="BF23" s="80">
        <f>IF($E23="FX",$H23*'Sensis Vectors ALL'!BF23*(EXP($G23/100*VAR_CST)-1)/($H23*0.01),IF($E23&lt;&gt;"SPD",$H23*'Sensis Vectors ALL'!BF23*(EXP($G23/100*VAR_CST)-1)/0.01,'Sensis Vectors ALL'!BF23*($G23*VAR_CST)/0.01))</f>
        <v>0</v>
      </c>
      <c r="BG23" s="80">
        <f>IF($E23="FX",$H23*'Sensis Vectors ALL'!BG23*(EXP($G23/100*VAR_CST)-1)/($H23*0.01),IF($E23&lt;&gt;"SPD",$H23*'Sensis Vectors ALL'!BG23*(EXP($G23/100*VAR_CST)-1)/0.01,'Sensis Vectors ALL'!BG23*($G23*VAR_CST)/0.01))</f>
        <v>0</v>
      </c>
      <c r="BH23" s="80">
        <f>IF($E23="FX",$H23*'Sensis Vectors ALL'!BH23*(EXP($G23/100*VAR_CST)-1)/($H23*0.01),IF($E23&lt;&gt;"SPD",$H23*'Sensis Vectors ALL'!BH23*(EXP($G23/100*VAR_CST)-1)/0.01,'Sensis Vectors ALL'!BH23*($G23*VAR_CST)/0.01))</f>
        <v>0</v>
      </c>
      <c r="BI23" s="80">
        <f>IF($E23="FX",$H23*'Sensis Vectors ALL'!BI23*(EXP($G23/100*VAR_CST)-1)/($H23*0.01),IF($E23&lt;&gt;"SPD",$H23*'Sensis Vectors ALL'!BI23*(EXP($G23/100*VAR_CST)-1)/0.01,'Sensis Vectors ALL'!BI23*($G23*VAR_CST)/0.01))</f>
        <v>0</v>
      </c>
      <c r="BJ23" s="80">
        <f>IF($E23="FX",$H23*'Sensis Vectors ALL'!BJ23*(EXP($G23/100*VAR_CST)-1)/($H23*0.01),IF($E23&lt;&gt;"SPD",$H23*'Sensis Vectors ALL'!BJ23*(EXP($G23/100*VAR_CST)-1)/0.01,'Sensis Vectors ALL'!BJ23*($G23*VAR_CST)/0.01))</f>
        <v>0</v>
      </c>
      <c r="BK23" s="80">
        <f>IF($E23="FX",$H23*'Sensis Vectors ALL'!BK23*(EXP($G23/100*VAR_CST)-1)/($H23*0.01),IF($E23&lt;&gt;"SPD",$H23*'Sensis Vectors ALL'!BK23*(EXP($G23/100*VAR_CST)-1)/0.01,'Sensis Vectors ALL'!BK23*($G23*VAR_CST)/0.01))</f>
        <v>0</v>
      </c>
      <c r="BL23" s="80">
        <f>IF($E23="FX",$H23*'Sensis Vectors ALL'!BL23*(EXP($G23/100*VAR_CST)-1)/($H23*0.01),IF($E23&lt;&gt;"SPD",$H23*'Sensis Vectors ALL'!BL23*(EXP($G23/100*VAR_CST)-1)/0.01,'Sensis Vectors ALL'!BL23*($G23*VAR_CST)/0.01))</f>
        <v>3.261954192140081</v>
      </c>
      <c r="BM23" s="80">
        <f>IF($E23="FX",$H23*'Sensis Vectors ALL'!BM23*(EXP($G23/100*VAR_CST)-1)/($H23*0.01),IF($E23&lt;&gt;"SPD",$H23*'Sensis Vectors ALL'!BM23*(EXP($G23/100*VAR_CST)-1)/0.01,'Sensis Vectors ALL'!BM23*($G23*VAR_CST)/0.01))</f>
        <v>8699.2870341646485</v>
      </c>
      <c r="BN23" s="80">
        <f>IF($E23="FX",$H23*'Sensis Vectors ALL'!BN23*(EXP($G23/100*VAR_CST)-1)/($H23*0.01),IF($E23&lt;&gt;"SPD",$H23*'Sensis Vectors ALL'!BN23*(EXP($G23/100*VAR_CST)-1)/0.01,'Sensis Vectors ALL'!BN23*($G23*VAR_CST)/0.01))</f>
        <v>8699.2870341646485</v>
      </c>
      <c r="BO23" s="80">
        <f>IF($E23="FX",$H23*'Sensis Vectors ALL'!BO23*(EXP($G23/100*VAR_CST)-1)/($H23*0.01),IF($E23&lt;&gt;"SPD",$H23*'Sensis Vectors ALL'!BO23*(EXP($G23/100*VAR_CST)-1)/0.01,'Sensis Vectors ALL'!BO23*($G23*VAR_CST)/0.01))</f>
        <v>0</v>
      </c>
      <c r="BP23" s="80">
        <f>IF($E23="FX",$H23*'Sensis Vectors ALL'!BP23*(EXP($G23/100*VAR_CST)-1)/($H23*0.01),IF($E23&lt;&gt;"SPD",$H23*'Sensis Vectors ALL'!BP23*(EXP($G23/100*VAR_CST)-1)/0.01,'Sensis Vectors ALL'!BP23*($G23*VAR_CST)/0.01))</f>
        <v>0</v>
      </c>
      <c r="BQ23" s="80">
        <f>IF($E23="FX",$H23*'Sensis Vectors ALL'!BQ23*(EXP($G23/100*VAR_CST)-1)/($H23*0.01),IF($E23&lt;&gt;"SPD",$H23*'Sensis Vectors ALL'!BQ23*(EXP($G23/100*VAR_CST)-1)/0.01,'Sensis Vectors ALL'!BQ23*($G23*VAR_CST)/0.01))</f>
        <v>0</v>
      </c>
      <c r="BR23" s="80">
        <f>IF($E23="FX",$H23*'Sensis Vectors ALL'!BR23*(EXP($G23/100*VAR_CST)-1)/($H23*0.01),IF($E23&lt;&gt;"SPD",$H23*'Sensis Vectors ALL'!BR23*(EXP($G23/100*VAR_CST)-1)/0.01,'Sensis Vectors ALL'!BR23*($G23*VAR_CST)/0.01))</f>
        <v>0</v>
      </c>
      <c r="BS23" s="80">
        <f>IF($E23="FX",$H23*'Sensis Vectors ALL'!BS23*(EXP($G23/100*VAR_CST)-1)/($H23*0.01),IF($E23&lt;&gt;"SPD",$H23*'Sensis Vectors ALL'!BS23*(EXP($G23/100*VAR_CST)-1)/0.01,'Sensis Vectors ALL'!BS23*($G23*VAR_CST)/0.01))</f>
        <v>0</v>
      </c>
      <c r="BT23" s="80">
        <f>IF($E23="FX",$H23*'Sensis Vectors ALL'!BT23*(EXP($G23/100*VAR_CST)-1)/($H23*0.01),IF($E23&lt;&gt;"SPD",$H23*'Sensis Vectors ALL'!BT23*(EXP($G23/100*VAR_CST)-1)/0.01,'Sensis Vectors ALL'!BT23*($G23*VAR_CST)/0.01))</f>
        <v>0</v>
      </c>
      <c r="BU23" s="80">
        <f>IF($E23="FX",$H23*'Sensis Vectors ALL'!BU23*(EXP($G23/100*VAR_CST)-1)/($H23*0.01),IF($E23&lt;&gt;"SPD",$H23*'Sensis Vectors ALL'!BU23*(EXP($G23/100*VAR_CST)-1)/0.01,'Sensis Vectors ALL'!BU23*($G23*VAR_CST)/0.01))</f>
        <v>0</v>
      </c>
      <c r="BV23" s="80">
        <f>IF($E23="FX",$H23*'Sensis Vectors ALL'!BV23*(EXP($G23/100*VAR_CST)-1)/($H23*0.01),IF($E23&lt;&gt;"SPD",$H23*'Sensis Vectors ALL'!BV23*(EXP($G23/100*VAR_CST)-1)/0.01,'Sensis Vectors ALL'!BV23*($G23*VAR_CST)/0.01))</f>
        <v>-8708.0430447221297</v>
      </c>
      <c r="BW23" s="80">
        <f>IF($E23="FX",$H23*'Sensis Vectors ALL'!BW23*(EXP($G23/100*VAR_CST)-1)/($H23*0.01),IF($E23&lt;&gt;"SPD",$H23*'Sensis Vectors ALL'!BW23*(EXP($G23/100*VAR_CST)-1)/0.01,'Sensis Vectors ALL'!BW23*($G23*VAR_CST)/0.01))</f>
        <v>-8708.0430447221297</v>
      </c>
      <c r="BX23" s="80">
        <f>IF($E23="FX",$H23*'Sensis Vectors ALL'!BX23*(EXP($G23/100*VAR_CST)-1)/($H23*0.01),IF($E23&lt;&gt;"SPD",$H23*'Sensis Vectors ALL'!BX23*(EXP($G23/100*VAR_CST)-1)/0.01,'Sensis Vectors ALL'!BX23*($G23*VAR_CST)/0.01))</f>
        <v>0</v>
      </c>
      <c r="BY23" s="80">
        <f>IF($E23="FX",$H23*'Sensis Vectors ALL'!BY23*(EXP($G23/100*VAR_CST)-1)/($H23*0.01),IF($E23&lt;&gt;"SPD",$H23*'Sensis Vectors ALL'!BY23*(EXP($G23/100*VAR_CST)-1)/0.01,'Sensis Vectors ALL'!BY23*($G23*VAR_CST)/0.01))</f>
        <v>90.826596559982235</v>
      </c>
      <c r="BZ23" s="80">
        <f>IF($E23="FX",$H23*'Sensis Vectors ALL'!BZ23*(EXP($G23/100*VAR_CST)-1)/($H23*0.01),IF($E23&lt;&gt;"SPD",$H23*'Sensis Vectors ALL'!BZ23*(EXP($G23/100*VAR_CST)-1)/0.01,'Sensis Vectors ALL'!BZ23*($G23*VAR_CST)/0.01))</f>
        <v>90.826596559982235</v>
      </c>
      <c r="CA23" s="80">
        <f>IF($E23="FX",$H23*'Sensis Vectors ALL'!CA23*(EXP($G23/100*VAR_CST)-1)/($H23*0.01),IF($E23&lt;&gt;"SPD",$H23*'Sensis Vectors ALL'!CA23*(EXP($G23/100*VAR_CST)-1)/0.01,'Sensis Vectors ALL'!CA23*($G23*VAR_CST)/0.01))</f>
        <v>0</v>
      </c>
      <c r="CB23" s="80">
        <f>IF($E23="FX",$H23*'Sensis Vectors ALL'!CB23*(EXP($G23/100*VAR_CST)-1)/($H23*0.01),IF($E23&lt;&gt;"SPD",$H23*'Sensis Vectors ALL'!CB23*(EXP($G23/100*VAR_CST)-1)/0.01,'Sensis Vectors ALL'!CB23*($G23*VAR_CST)/0.01))</f>
        <v>-74.734591664964412</v>
      </c>
      <c r="CC23" s="80">
        <f>IF($E23="FX",$H23*'Sensis Vectors ALL'!CC23*(EXP($G23/100*VAR_CST)-1)/($H23*0.01),IF($E23&lt;&gt;"SPD",$H23*'Sensis Vectors ALL'!CC23*(EXP($G23/100*VAR_CST)-1)/0.01,'Sensis Vectors ALL'!CC23*($G23*VAR_CST)/0.01))</f>
        <v>-74.734591664964412</v>
      </c>
      <c r="CD23" s="80">
        <f>IF($E23="FX",$H23*'Sensis Vectors ALL'!CD23*(EXP($G23/100*VAR_CST)-1)/($H23*0.01),IF($E23&lt;&gt;"SPD",$H23*'Sensis Vectors ALL'!CD23*(EXP($G23/100*VAR_CST)-1)/0.01,'Sensis Vectors ALL'!CD23*($G23*VAR_CST)/0.01))</f>
        <v>0</v>
      </c>
      <c r="CE23" s="80">
        <f>IF($E23="FX",$H23*'Sensis Vectors ALL'!CE23*(EXP($G23/100*VAR_CST)-1)/($H23*0.01),IF($E23&lt;&gt;"SPD",$H23*'Sensis Vectors ALL'!CE23*(EXP($G23/100*VAR_CST)-1)/0.01,'Sensis Vectors ALL'!CE23*($G23*VAR_CST)/0.01))</f>
        <v>0</v>
      </c>
      <c r="CF23" s="80">
        <f>IF($E23="FX",$H23*'Sensis Vectors ALL'!CF23*(EXP($G23/100*VAR_CST)-1)/($H23*0.01),IF($E23&lt;&gt;"SPD",$H23*'Sensis Vectors ALL'!CF23*(EXP($G23/100*VAR_CST)-1)/0.01,'Sensis Vectors ALL'!CF23*($G23*VAR_CST)/0.01))</f>
        <v>0</v>
      </c>
      <c r="CG23" s="80">
        <f>IF($E23="FX",$H23*'Sensis Vectors ALL'!CG23*(EXP($G23/100*VAR_CST)-1)/($H23*0.01),IF($E23&lt;&gt;"SPD",$H23*'Sensis Vectors ALL'!CG23*(EXP($G23/100*VAR_CST)-1)/0.01,'Sensis Vectors ALL'!CG23*($G23*VAR_CST)/0.01))</f>
        <v>0</v>
      </c>
      <c r="CH23" s="80">
        <f>IF($E23="FX",$H23*'Sensis Vectors ALL'!CH23*(EXP($G23/100*VAR_CST)-1)/($H23*0.01),IF($E23&lt;&gt;"SPD",$H23*'Sensis Vectors ALL'!CH23*(EXP($G23/100*VAR_CST)-1)/0.01,'Sensis Vectors ALL'!CH23*($G23*VAR_CST)/0.01))</f>
        <v>0</v>
      </c>
      <c r="CI23" s="80">
        <f>IF($E23="FX",$H23*'Sensis Vectors ALL'!CI23*(EXP($G23/100*VAR_CST)-1)/($H23*0.01),IF($E23&lt;&gt;"SPD",$H23*'Sensis Vectors ALL'!CI23*(EXP($G23/100*VAR_CST)-1)/0.01,'Sensis Vectors ALL'!CI23*($G23*VAR_CST)/0.01))</f>
        <v>0</v>
      </c>
      <c r="CJ23" s="80">
        <f>IF($E23="FX",$H23*'Sensis Vectors ALL'!CJ23*(EXP($G23/100*VAR_CST)-1)/($H23*0.01),IF($E23&lt;&gt;"SPD",$H23*'Sensis Vectors ALL'!CJ23*(EXP($G23/100*VAR_CST)-1)/0.01,'Sensis Vectors ALL'!CJ23*($G23*VAR_CST)/0.01))</f>
        <v>0</v>
      </c>
      <c r="CK23" s="80">
        <f>IF($E23="FX",$H23*'Sensis Vectors ALL'!CK23*(EXP($G23/100*VAR_CST)-1)/($H23*0.01),IF($E23&lt;&gt;"SPD",$H23*'Sensis Vectors ALL'!CK23*(EXP($G23/100*VAR_CST)-1)/0.01,'Sensis Vectors ALL'!CK23*($G23*VAR_CST)/0.01))</f>
        <v>-4.074040145397805</v>
      </c>
      <c r="CL23" s="80">
        <f>IF($E23="FX",$H23*'Sensis Vectors ALL'!CL23*(EXP($G23/100*VAR_CST)-1)/($H23*0.01),IF($E23&lt;&gt;"SPD",$H23*'Sensis Vectors ALL'!CL23*(EXP($G23/100*VAR_CST)-1)/0.01,'Sensis Vectors ALL'!CL23*($G23*VAR_CST)/0.01))</f>
        <v>-4.074040145397805</v>
      </c>
      <c r="CM23" s="80">
        <f>IF($E23="FX",$H23*'Sensis Vectors ALL'!CM23*(EXP($G23/100*VAR_CST)-1)/($H23*0.01),IF($E23&lt;&gt;"SPD",$H23*'Sensis Vectors ALL'!CM23*(EXP($G23/100*VAR_CST)-1)/0.01,'Sensis Vectors ALL'!CM23*($G23*VAR_CST)/0.01))</f>
        <v>0</v>
      </c>
      <c r="CN23" s="80">
        <f>IF($E23="FX",$H23*'Sensis Vectors ALL'!CN23*(EXP($G23/100*VAR_CST)-1)/($H23*0.01),IF($E23&lt;&gt;"SPD",$H23*'Sensis Vectors ALL'!CN23*(EXP($G23/100*VAR_CST)-1)/0.01,'Sensis Vectors ALL'!CN23*($G23*VAR_CST)/0.01))</f>
        <v>0</v>
      </c>
      <c r="CO23" s="80">
        <f>IF($E23="FX",$H23*'Sensis Vectors ALL'!CO23*(EXP($G23/100*VAR_CST)-1)/($H23*0.01),IF($E23&lt;&gt;"SPD",$H23*'Sensis Vectors ALL'!CO23*(EXP($G23/100*VAR_CST)-1)/0.01,'Sensis Vectors ALL'!CO23*($G23*VAR_CST)/0.01))</f>
        <v>0</v>
      </c>
      <c r="CP23" s="80">
        <f>IF($E23="FX",$H23*'Sensis Vectors ALL'!CP23*(EXP($G23/100*VAR_CST)-1)/($H23*0.01),IF($E23&lt;&gt;"SPD",$H23*'Sensis Vectors ALL'!CP23*(EXP($G23/100*VAR_CST)-1)/0.01,'Sensis Vectors ALL'!CP23*($G23*VAR_CST)/0.01))</f>
        <v>0</v>
      </c>
      <c r="CQ23" s="80">
        <f>IF($E23="FX",$H23*'Sensis Vectors ALL'!CQ23*(EXP($G23/100*VAR_CST)-1)/($H23*0.01),IF($E23&lt;&gt;"SPD",$H23*'Sensis Vectors ALL'!CQ23*(EXP($G23/100*VAR_CST)-1)/0.01,'Sensis Vectors ALL'!CQ23*($G23*VAR_CST)/0.01))</f>
        <v>0</v>
      </c>
      <c r="CR23" s="80">
        <f>IF($E23="FX",$H23*'Sensis Vectors ALL'!CR23*(EXP($G23/100*VAR_CST)-1)/($H23*0.01),IF($E23&lt;&gt;"SPD",$H23*'Sensis Vectors ALL'!CR23*(EXP($G23/100*VAR_CST)-1)/0.01,'Sensis Vectors ALL'!CR23*($G23*VAR_CST)/0.01))</f>
        <v>0</v>
      </c>
      <c r="CS23" s="80">
        <f>IF($E23="FX",$H23*'Sensis Vectors ALL'!CS23*(EXP($G23/100*VAR_CST)-1)/($H23*0.01),IF($E23&lt;&gt;"SPD",$H23*'Sensis Vectors ALL'!CS23*(EXP($G23/100*VAR_CST)-1)/0.01,'Sensis Vectors ALL'!CS23*($G23*VAR_CST)/0.01))</f>
        <v>0</v>
      </c>
      <c r="CT23" s="80">
        <f>IF($E23="FX",$H23*'Sensis Vectors ALL'!CT23*(EXP($G23/100*VAR_CST)-1)/($H23*0.01),IF($E23&lt;&gt;"SPD",$H23*'Sensis Vectors ALL'!CT23*(EXP($G23/100*VAR_CST)-1)/0.01,'Sensis Vectors ALL'!CT23*($G23*VAR_CST)/0.01))</f>
        <v>0</v>
      </c>
      <c r="CU23" s="80">
        <f>IF($E23="FX",$H23*'Sensis Vectors ALL'!CU23*(EXP($G23/100*VAR_CST)-1)/($H23*0.01),IF($E23&lt;&gt;"SPD",$H23*'Sensis Vectors ALL'!CU23*(EXP($G23/100*VAR_CST)-1)/0.01,'Sensis Vectors ALL'!CU23*($G23*VAR_CST)/0.01))</f>
        <v>0</v>
      </c>
      <c r="CV23" s="80">
        <f>IF($E23="FX",$H23*'Sensis Vectors ALL'!CV23*(EXP($G23/100*VAR_CST)-1)/($H23*0.01),IF($E23&lt;&gt;"SPD",$H23*'Sensis Vectors ALL'!CV23*(EXP($G23/100*VAR_CST)-1)/0.01,'Sensis Vectors ALL'!CV23*($G23*VAR_CST)/0.01))</f>
        <v>0</v>
      </c>
      <c r="CW23" s="80">
        <f>IF($E23="FX",$H23*'Sensis Vectors ALL'!CW23*(EXP($G23/100*VAR_CST)-1)/($H23*0.01),IF($E23&lt;&gt;"SPD",$H23*'Sensis Vectors ALL'!CW23*(EXP($G23/100*VAR_CST)-1)/0.01,'Sensis Vectors ALL'!CW23*($G23*VAR_CST)/0.01))</f>
        <v>0</v>
      </c>
      <c r="CX23" s="80">
        <f>IF($E23="FX",$H23*'Sensis Vectors ALL'!CX23*(EXP($G23/100*VAR_CST)-1)/($H23*0.01),IF($E23&lt;&gt;"SPD",$H23*'Sensis Vectors ALL'!CX23*(EXP($G23/100*VAR_CST)-1)/0.01,'Sensis Vectors ALL'!CX23*($G23*VAR_CST)/0.01))</f>
        <v>0</v>
      </c>
      <c r="CY23" s="80">
        <f>IF($E23="FX",$H23*'Sensis Vectors ALL'!CY23*(EXP($G23/100*VAR_CST)-1)/($H23*0.01),IF($E23&lt;&gt;"SPD",$H23*'Sensis Vectors ALL'!CY23*(EXP($G23/100*VAR_CST)-1)/0.01,'Sensis Vectors ALL'!CY23*($G23*VAR_CST)/0.01))</f>
        <v>0</v>
      </c>
      <c r="CZ23" s="80">
        <f>IF($E23="FX",$H23*'Sensis Vectors ALL'!CZ23*(EXP($G23/100*VAR_CST)-1)/($H23*0.01),IF($E23&lt;&gt;"SPD",$H23*'Sensis Vectors ALL'!CZ23*(EXP($G23/100*VAR_CST)-1)/0.01,'Sensis Vectors ALL'!CZ23*($G23*VAR_CST)/0.01))</f>
        <v>0</v>
      </c>
      <c r="DA23" s="80">
        <f>IF($E23="FX",$H23*'Sensis Vectors ALL'!DA23*(EXP($G23/100*VAR_CST)-1)/($H23*0.01),IF($E23&lt;&gt;"SPD",$H23*'Sensis Vectors ALL'!DA23*(EXP($G23/100*VAR_CST)-1)/0.01,'Sensis Vectors ALL'!DA23*($G23*VAR_CST)/0.01))</f>
        <v>0</v>
      </c>
      <c r="DB23" s="80">
        <f>IF($E23="FX",$H23*'Sensis Vectors ALL'!DB23*(EXP($G23/100*VAR_CST)-1)/($H23*0.01),IF($E23&lt;&gt;"SPD",$H23*'Sensis Vectors ALL'!DB23*(EXP($G23/100*VAR_CST)-1)/0.01,'Sensis Vectors ALL'!DB23*($G23*VAR_CST)/0.01))</f>
        <v>0</v>
      </c>
      <c r="DC23" s="80">
        <f>IF($E23="FX",$H23*'Sensis Vectors ALL'!DC23*(EXP($G23/100*VAR_CST)-1)/($H23*0.01),IF($E23&lt;&gt;"SPD",$H23*'Sensis Vectors ALL'!DC23*(EXP($G23/100*VAR_CST)-1)/0.01,'Sensis Vectors ALL'!DC23*($G23*VAR_CST)/0.01))</f>
        <v>0</v>
      </c>
      <c r="DD23" s="80">
        <f>IF($E23="FX",$H23*'Sensis Vectors ALL'!DD23*(EXP($G23/100*VAR_CST)-1)/($H23*0.01),IF($E23&lt;&gt;"SPD",$H23*'Sensis Vectors ALL'!DD23*(EXP($G23/100*VAR_CST)-1)/0.01,'Sensis Vectors ALL'!DD23*($G23*VAR_CST)/0.01))</f>
        <v>0</v>
      </c>
      <c r="DE23" s="80">
        <f>IF($E23="FX",$H23*'Sensis Vectors ALL'!DE23*(EXP($G23/100*VAR_CST)-1)/($H23*0.01),IF($E23&lt;&gt;"SPD",$H23*'Sensis Vectors ALL'!DE23*(EXP($G23/100*VAR_CST)-1)/0.01,'Sensis Vectors ALL'!DE23*($G23*VAR_CST)/0.01))</f>
        <v>0</v>
      </c>
      <c r="DF23" s="80">
        <f>IF($E23="FX",$H23*'Sensis Vectors ALL'!DF23*(EXP($G23/100*VAR_CST)-1)/($H23*0.01),IF($E23&lt;&gt;"SPD",$H23*'Sensis Vectors ALL'!DF23*(EXP($G23/100*VAR_CST)-1)/0.01,'Sensis Vectors ALL'!DF23*($G23*VAR_CST)/0.01))</f>
        <v>0</v>
      </c>
      <c r="DG23" s="80">
        <f>IF($E23="FX",$H23*'Sensis Vectors ALL'!DG23*(EXP($G23/100*VAR_CST)-1)/($H23*0.01),IF($E23&lt;&gt;"SPD",$H23*'Sensis Vectors ALL'!DG23*(EXP($G23/100*VAR_CST)-1)/0.01,'Sensis Vectors ALL'!DG23*($G23*VAR_CST)/0.01))</f>
        <v>0</v>
      </c>
      <c r="DH23" s="80">
        <f>IF($E23="FX",$H23*'Sensis Vectors ALL'!DH23*(EXP($G23/100*VAR_CST)-1)/($H23*0.01),IF($E23&lt;&gt;"SPD",$H23*'Sensis Vectors ALL'!DH23*(EXP($G23/100*VAR_CST)-1)/0.01,'Sensis Vectors ALL'!DH23*($G23*VAR_CST)/0.01))</f>
        <v>0</v>
      </c>
      <c r="DI23" s="80">
        <f>IF($E23="FX",$H23*'Sensis Vectors ALL'!DI23*(EXP($G23/100*VAR_CST)-1)/($H23*0.01),IF($E23&lt;&gt;"SPD",$H23*'Sensis Vectors ALL'!DI23*(EXP($G23/100*VAR_CST)-1)/0.01,'Sensis Vectors ALL'!DI23*($G23*VAR_CST)/0.01))</f>
        <v>0</v>
      </c>
      <c r="DJ23" s="80">
        <f>IF($E23="FX",$H23*'Sensis Vectors ALL'!DJ23*(EXP($G23/100*VAR_CST)-1)/($H23*0.01),IF($E23&lt;&gt;"SPD",$H23*'Sensis Vectors ALL'!DJ23*(EXP($G23/100*VAR_CST)-1)/0.01,'Sensis Vectors ALL'!DJ23*($G23*VAR_CST)/0.01))</f>
        <v>0</v>
      </c>
      <c r="DK23" s="80">
        <f>IF($E23="FX",$H23*'Sensis Vectors ALL'!DK23*(EXP($G23/100*VAR_CST)-1)/($H23*0.01),IF($E23&lt;&gt;"SPD",$H23*'Sensis Vectors ALL'!DK23*(EXP($G23/100*VAR_CST)-1)/0.01,'Sensis Vectors ALL'!DK23*($G23*VAR_CST)/0.01))</f>
        <v>0</v>
      </c>
      <c r="DL23" s="80">
        <f>IF($E23="FX",$H23*'Sensis Vectors ALL'!DL23*(EXP($G23/100*VAR_CST)-1)/($H23*0.01),IF($E23&lt;&gt;"SPD",$H23*'Sensis Vectors ALL'!DL23*(EXP($G23/100*VAR_CST)-1)/0.01,'Sensis Vectors ALL'!DL23*($G23*VAR_CST)/0.01))</f>
        <v>0</v>
      </c>
      <c r="DM23" s="80">
        <f>IF($E23="FX",$H23*'Sensis Vectors ALL'!DM23*(EXP($G23/100*VAR_CST)-1)/($H23*0.01),IF($E23&lt;&gt;"SPD",$H23*'Sensis Vectors ALL'!DM23*(EXP($G23/100*VAR_CST)-1)/0.01,'Sensis Vectors ALL'!DM23*($G23*VAR_CST)/0.01))</f>
        <v>0</v>
      </c>
      <c r="DN23" s="80">
        <f>IF($E23="FX",$H23*'Sensis Vectors ALL'!DN23*(EXP($G23/100*VAR_CST)-1)/($H23*0.01),IF($E23&lt;&gt;"SPD",$H23*'Sensis Vectors ALL'!DN23*(EXP($G23/100*VAR_CST)-1)/0.01,'Sensis Vectors ALL'!DN23*($G23*VAR_CST)/0.01))</f>
        <v>0</v>
      </c>
      <c r="DO23" s="80">
        <f>IF($E23="FX",$H23*'Sensis Vectors ALL'!DO23*(EXP($G23/100*VAR_CST)-1)/($H23*0.01),IF($E23&lt;&gt;"SPD",$H23*'Sensis Vectors ALL'!DO23*(EXP($G23/100*VAR_CST)-1)/0.01,'Sensis Vectors ALL'!DO23*($G23*VAR_CST)/0.01))</f>
        <v>0</v>
      </c>
      <c r="DP23" s="80">
        <f>IF($E23="FX",$H23*'Sensis Vectors ALL'!DP23*(EXP($G23/100*VAR_CST)-1)/($H23*0.01),IF($E23&lt;&gt;"SPD",$H23*'Sensis Vectors ALL'!DP23*(EXP($G23/100*VAR_CST)-1)/0.01,'Sensis Vectors ALL'!DP23*($G23*VAR_CST)/0.01))</f>
        <v>0</v>
      </c>
      <c r="DQ23" s="80">
        <f>IF($E23="FX",$H23*'Sensis Vectors ALL'!DQ23*(EXP($G23/100*VAR_CST)-1)/($H23*0.01),IF($E23&lt;&gt;"SPD",$H23*'Sensis Vectors ALL'!DQ23*(EXP($G23/100*VAR_CST)-1)/0.01,'Sensis Vectors ALL'!DQ23*($G23*VAR_CST)/0.01))</f>
        <v>-215.4523012304474</v>
      </c>
    </row>
    <row r="24" spans="1:121" x14ac:dyDescent="0.2">
      <c r="A24" s="60">
        <v>83</v>
      </c>
      <c r="B24" s="60" t="s">
        <v>16</v>
      </c>
      <c r="C24" s="60" t="s">
        <v>369</v>
      </c>
      <c r="D24" s="60" t="s">
        <v>532</v>
      </c>
      <c r="E24" s="60" t="s">
        <v>25</v>
      </c>
      <c r="F24" s="60" t="s">
        <v>7</v>
      </c>
      <c r="G24" s="60">
        <v>0.74883299999999997</v>
      </c>
      <c r="H24" s="60">
        <v>1.5163500000000001</v>
      </c>
      <c r="I24" s="80">
        <f>IF($E24="FX",$H24*'Sensis Vectors ALL'!I24*(EXP($G24/100*VAR_CST)-1)/($H24*0.01),IF($E24&lt;&gt;"SPD",$H24*'Sensis Vectors ALL'!I24*(EXP($G24/100*VAR_CST)-1)/0.01,'Sensis Vectors ALL'!I24*($G24*VAR_CST)/0.01))</f>
        <v>5009.4851704552129</v>
      </c>
      <c r="J24" s="80">
        <f>IF($E24="FX",$H24*'Sensis Vectors ALL'!J24*(EXP($G24/100*VAR_CST)-1)/($H24*0.01),IF($E24&lt;&gt;"SPD",$H24*'Sensis Vectors ALL'!J24*(EXP($G24/100*VAR_CST)-1)/0.01,'Sensis Vectors ALL'!J24*($G24*VAR_CST)/0.01))</f>
        <v>5009.4851704552129</v>
      </c>
      <c r="K24" s="80">
        <f>IF($E24="FX",$H24*'Sensis Vectors ALL'!K24*(EXP($G24/100*VAR_CST)-1)/($H24*0.01),IF($E24&lt;&gt;"SPD",$H24*'Sensis Vectors ALL'!K24*(EXP($G24/100*VAR_CST)-1)/0.01,'Sensis Vectors ALL'!K24*($G24*VAR_CST)/0.01))</f>
        <v>5009.4851704552129</v>
      </c>
      <c r="L24" s="80">
        <f>IF($E24="FX",$H24*'Sensis Vectors ALL'!L24*(EXP($G24/100*VAR_CST)-1)/($H24*0.01),IF($E24&lt;&gt;"SPD",$H24*'Sensis Vectors ALL'!L24*(EXP($G24/100*VAR_CST)-1)/0.01,'Sensis Vectors ALL'!L24*($G24*VAR_CST)/0.01))</f>
        <v>5009.4851704552129</v>
      </c>
      <c r="M24" s="80">
        <f>IF($E24="FX",$H24*'Sensis Vectors ALL'!M24*(EXP($G24/100*VAR_CST)-1)/($H24*0.01),IF($E24&lt;&gt;"SPD",$H24*'Sensis Vectors ALL'!M24*(EXP($G24/100*VAR_CST)-1)/0.01,'Sensis Vectors ALL'!M24*($G24*VAR_CST)/0.01))</f>
        <v>4985.2463577457065</v>
      </c>
      <c r="N24" s="80">
        <f>IF($E24="FX",$H24*'Sensis Vectors ALL'!N24*(EXP($G24/100*VAR_CST)-1)/($H24*0.01),IF($E24&lt;&gt;"SPD",$H24*'Sensis Vectors ALL'!N24*(EXP($G24/100*VAR_CST)-1)/0.01,'Sensis Vectors ALL'!N24*($G24*VAR_CST)/0.01))</f>
        <v>4966.7126629621498</v>
      </c>
      <c r="O24" s="80">
        <f>IF($E24="FX",$H24*'Sensis Vectors ALL'!O24*(EXP($G24/100*VAR_CST)-1)/($H24*0.01),IF($E24&lt;&gt;"SPD",$H24*'Sensis Vectors ALL'!O24*(EXP($G24/100*VAR_CST)-1)/0.01,'Sensis Vectors ALL'!O24*($G24*VAR_CST)/0.01))</f>
        <v>0</v>
      </c>
      <c r="P24" s="80">
        <f>IF($E24="FX",$H24*'Sensis Vectors ALL'!P24*(EXP($G24/100*VAR_CST)-1)/($H24*0.01),IF($E24&lt;&gt;"SPD",$H24*'Sensis Vectors ALL'!P24*(EXP($G24/100*VAR_CST)-1)/0.01,'Sensis Vectors ALL'!P24*($G24*VAR_CST)/0.01))</f>
        <v>0</v>
      </c>
      <c r="Q24" s="80">
        <f>IF($E24="FX",$H24*'Sensis Vectors ALL'!Q24*(EXP($G24/100*VAR_CST)-1)/($H24*0.01),IF($E24&lt;&gt;"SPD",$H24*'Sensis Vectors ALL'!Q24*(EXP($G24/100*VAR_CST)-1)/0.01,'Sensis Vectors ALL'!Q24*($G24*VAR_CST)/0.01))</f>
        <v>0</v>
      </c>
      <c r="R24" s="80">
        <f>IF($E24="FX",$H24*'Sensis Vectors ALL'!R24*(EXP($G24/100*VAR_CST)-1)/($H24*0.01),IF($E24&lt;&gt;"SPD",$H24*'Sensis Vectors ALL'!R24*(EXP($G24/100*VAR_CST)-1)/0.01,'Sensis Vectors ALL'!R24*($G24*VAR_CST)/0.01))</f>
        <v>0</v>
      </c>
      <c r="S24" s="80">
        <f>IF($E24="FX",$H24*'Sensis Vectors ALL'!S24*(EXP($G24/100*VAR_CST)-1)/($H24*0.01),IF($E24&lt;&gt;"SPD",$H24*'Sensis Vectors ALL'!S24*(EXP($G24/100*VAR_CST)-1)/0.01,'Sensis Vectors ALL'!S24*($G24*VAR_CST)/0.01))</f>
        <v>999.96216292803058</v>
      </c>
      <c r="T24" s="80">
        <f>IF($E24="FX",$H24*'Sensis Vectors ALL'!T24*(EXP($G24/100*VAR_CST)-1)/($H24*0.01),IF($E24&lt;&gt;"SPD",$H24*'Sensis Vectors ALL'!T24*(EXP($G24/100*VAR_CST)-1)/0.01,'Sensis Vectors ALL'!T24*($G24*VAR_CST)/0.01))</f>
        <v>999.96216292803058</v>
      </c>
      <c r="U24" s="80">
        <f>IF($E24="FX",$H24*'Sensis Vectors ALL'!U24*(EXP($G24/100*VAR_CST)-1)/($H24*0.01),IF($E24&lt;&gt;"SPD",$H24*'Sensis Vectors ALL'!U24*(EXP($G24/100*VAR_CST)-1)/0.01,'Sensis Vectors ALL'!U24*($G24*VAR_CST)/0.01))</f>
        <v>0</v>
      </c>
      <c r="V24" s="80">
        <f>IF($E24="FX",$H24*'Sensis Vectors ALL'!V24*(EXP($G24/100*VAR_CST)-1)/($H24*0.01),IF($E24&lt;&gt;"SPD",$H24*'Sensis Vectors ALL'!V24*(EXP($G24/100*VAR_CST)-1)/0.01,'Sensis Vectors ALL'!V24*($G24*VAR_CST)/0.01))</f>
        <v>0</v>
      </c>
      <c r="W24" s="80">
        <f>IF($E24="FX",$H24*'Sensis Vectors ALL'!W24*(EXP($G24/100*VAR_CST)-1)/($H24*0.01),IF($E24&lt;&gt;"SPD",$H24*'Sensis Vectors ALL'!W24*(EXP($G24/100*VAR_CST)-1)/0.01,'Sensis Vectors ALL'!W24*($G24*VAR_CST)/0.01))</f>
        <v>-166.44337548340033</v>
      </c>
      <c r="X24" s="80">
        <f>IF($E24="FX",$H24*'Sensis Vectors ALL'!X24*(EXP($G24/100*VAR_CST)-1)/($H24*0.01),IF($E24&lt;&gt;"SPD",$H24*'Sensis Vectors ALL'!X24*(EXP($G24/100*VAR_CST)-1)/0.01,'Sensis Vectors ALL'!X24*($G24*VAR_CST)/0.01))</f>
        <v>0</v>
      </c>
      <c r="Y24" s="80">
        <f>IF($E24="FX",$H24*'Sensis Vectors ALL'!Y24*(EXP($G24/100*VAR_CST)-1)/($H24*0.01),IF($E24&lt;&gt;"SPD",$H24*'Sensis Vectors ALL'!Y24*(EXP($G24/100*VAR_CST)-1)/0.01,'Sensis Vectors ALL'!Y24*($G24*VAR_CST)/0.01))</f>
        <v>522.0765057134015</v>
      </c>
      <c r="Z24" s="80">
        <f>IF($E24="FX",$H24*'Sensis Vectors ALL'!Z24*(EXP($G24/100*VAR_CST)-1)/($H24*0.01),IF($E24&lt;&gt;"SPD",$H24*'Sensis Vectors ALL'!Z24*(EXP($G24/100*VAR_CST)-1)/0.01,'Sensis Vectors ALL'!Z24*($G24*VAR_CST)/0.01))</f>
        <v>4133.1938755175197</v>
      </c>
      <c r="AA24" s="80">
        <f>IF($E24="FX",$H24*'Sensis Vectors ALL'!AA24*(EXP($G24/100*VAR_CST)-1)/($H24*0.01),IF($E24&lt;&gt;"SPD",$H24*'Sensis Vectors ALL'!AA24*(EXP($G24/100*VAR_CST)-1)/0.01,'Sensis Vectors ALL'!AA24*($G24*VAR_CST)/0.01))</f>
        <v>4001.192900277234</v>
      </c>
      <c r="AB24" s="80">
        <f>IF($E24="FX",$H24*'Sensis Vectors ALL'!AB24*(EXP($G24/100*VAR_CST)-1)/($H24*0.01),IF($E24&lt;&gt;"SPD",$H24*'Sensis Vectors ALL'!AB24*(EXP($G24/100*VAR_CST)-1)/0.01,'Sensis Vectors ALL'!AB24*($G24*VAR_CST)/0.01))</f>
        <v>132.00097524028524</v>
      </c>
      <c r="AC24" s="80">
        <f>IF($E24="FX",$H24*'Sensis Vectors ALL'!AC24*(EXP($G24/100*VAR_CST)-1)/($H24*0.01),IF($E24&lt;&gt;"SPD",$H24*'Sensis Vectors ALL'!AC24*(EXP($G24/100*VAR_CST)-1)/0.01,'Sensis Vectors ALL'!AC24*($G24*VAR_CST)/0.01))</f>
        <v>0</v>
      </c>
      <c r="AD24" s="80">
        <f>IF($E24="FX",$H24*'Sensis Vectors ALL'!AD24*(EXP($G24/100*VAR_CST)-1)/($H24*0.01),IF($E24&lt;&gt;"SPD",$H24*'Sensis Vectors ALL'!AD24*(EXP($G24/100*VAR_CST)-1)/0.01,'Sensis Vectors ALL'!AD24*($G24*VAR_CST)/0.01))</f>
        <v>0</v>
      </c>
      <c r="AE24" s="80">
        <f>IF($E24="FX",$H24*'Sensis Vectors ALL'!AE24*(EXP($G24/100*VAR_CST)-1)/($H24*0.01),IF($E24&lt;&gt;"SPD",$H24*'Sensis Vectors ALL'!AE24*(EXP($G24/100*VAR_CST)-1)/0.01,'Sensis Vectors ALL'!AE24*($G24*VAR_CST)/0.01))</f>
        <v>0</v>
      </c>
      <c r="AF24" s="80">
        <f>IF($E24="FX",$H24*'Sensis Vectors ALL'!AF24*(EXP($G24/100*VAR_CST)-1)/($H24*0.01),IF($E24&lt;&gt;"SPD",$H24*'Sensis Vectors ALL'!AF24*(EXP($G24/100*VAR_CST)-1)/0.01,'Sensis Vectors ALL'!AF24*($G24*VAR_CST)/0.01))</f>
        <v>0</v>
      </c>
      <c r="AG24" s="80">
        <f>IF($E24="FX",$H24*'Sensis Vectors ALL'!AG24*(EXP($G24/100*VAR_CST)-1)/($H24*0.01),IF($E24&lt;&gt;"SPD",$H24*'Sensis Vectors ALL'!AG24*(EXP($G24/100*VAR_CST)-1)/0.01,'Sensis Vectors ALL'!AG24*($G24*VAR_CST)/0.01))</f>
        <v>0</v>
      </c>
      <c r="AH24" s="80">
        <f>IF($E24="FX",$H24*'Sensis Vectors ALL'!AH24*(EXP($G24/100*VAR_CST)-1)/($H24*0.01),IF($E24&lt;&gt;"SPD",$H24*'Sensis Vectors ALL'!AH24*(EXP($G24/100*VAR_CST)-1)/0.01,'Sensis Vectors ALL'!AH24*($G24*VAR_CST)/0.01))</f>
        <v>0</v>
      </c>
      <c r="AI24" s="80">
        <f>IF($E24="FX",$H24*'Sensis Vectors ALL'!AI24*(EXP($G24/100*VAR_CST)-1)/($H24*0.01),IF($E24&lt;&gt;"SPD",$H24*'Sensis Vectors ALL'!AI24*(EXP($G24/100*VAR_CST)-1)/0.01,'Sensis Vectors ALL'!AI24*($G24*VAR_CST)/0.01))</f>
        <v>0</v>
      </c>
      <c r="AJ24" s="80">
        <f>IF($E24="FX",$H24*'Sensis Vectors ALL'!AJ24*(EXP($G24/100*VAR_CST)-1)/($H24*0.01),IF($E24&lt;&gt;"SPD",$H24*'Sensis Vectors ALL'!AJ24*(EXP($G24/100*VAR_CST)-1)/0.01,'Sensis Vectors ALL'!AJ24*($G24*VAR_CST)/0.01))</f>
        <v>0</v>
      </c>
      <c r="AK24" s="80">
        <f>IF($E24="FX",$H24*'Sensis Vectors ALL'!AK24*(EXP($G24/100*VAR_CST)-1)/($H24*0.01),IF($E24&lt;&gt;"SPD",$H24*'Sensis Vectors ALL'!AK24*(EXP($G24/100*VAR_CST)-1)/0.01,'Sensis Vectors ALL'!AK24*($G24*VAR_CST)/0.01))</f>
        <v>0</v>
      </c>
      <c r="AL24" s="80">
        <f>IF($E24="FX",$H24*'Sensis Vectors ALL'!AL24*(EXP($G24/100*VAR_CST)-1)/($H24*0.01),IF($E24&lt;&gt;"SPD",$H24*'Sensis Vectors ALL'!AL24*(EXP($G24/100*VAR_CST)-1)/0.01,'Sensis Vectors ALL'!AL24*($G24*VAR_CST)/0.01))</f>
        <v>0</v>
      </c>
      <c r="AM24" s="80">
        <f>IF($E24="FX",$H24*'Sensis Vectors ALL'!AM24*(EXP($G24/100*VAR_CST)-1)/($H24*0.01),IF($E24&lt;&gt;"SPD",$H24*'Sensis Vectors ALL'!AM24*(EXP($G24/100*VAR_CST)-1)/0.01,'Sensis Vectors ALL'!AM24*($G24*VAR_CST)/0.01))</f>
        <v>0</v>
      </c>
      <c r="AN24" s="80">
        <f>IF($E24="FX",$H24*'Sensis Vectors ALL'!AN24*(EXP($G24/100*VAR_CST)-1)/($H24*0.01),IF($E24&lt;&gt;"SPD",$H24*'Sensis Vectors ALL'!AN24*(EXP($G24/100*VAR_CST)-1)/0.01,'Sensis Vectors ALL'!AN24*($G24*VAR_CST)/0.01))</f>
        <v>0</v>
      </c>
      <c r="AO24" s="80">
        <f>IF($E24="FX",$H24*'Sensis Vectors ALL'!AO24*(EXP($G24/100*VAR_CST)-1)/($H24*0.01),IF($E24&lt;&gt;"SPD",$H24*'Sensis Vectors ALL'!AO24*(EXP($G24/100*VAR_CST)-1)/0.01,'Sensis Vectors ALL'!AO24*($G24*VAR_CST)/0.01))</f>
        <v>0</v>
      </c>
      <c r="AP24" s="80">
        <f>IF($E24="FX",$H24*'Sensis Vectors ALL'!AP24*(EXP($G24/100*VAR_CST)-1)/($H24*0.01),IF($E24&lt;&gt;"SPD",$H24*'Sensis Vectors ALL'!AP24*(EXP($G24/100*VAR_CST)-1)/0.01,'Sensis Vectors ALL'!AP24*($G24*VAR_CST)/0.01))</f>
        <v>0</v>
      </c>
      <c r="AQ24" s="80">
        <f>IF($E24="FX",$H24*'Sensis Vectors ALL'!AQ24*(EXP($G24/100*VAR_CST)-1)/($H24*0.01),IF($E24&lt;&gt;"SPD",$H24*'Sensis Vectors ALL'!AQ24*(EXP($G24/100*VAR_CST)-1)/0.01,'Sensis Vectors ALL'!AQ24*($G24*VAR_CST)/0.01))</f>
        <v>0</v>
      </c>
      <c r="AR24" s="80">
        <f>IF($E24="FX",$H24*'Sensis Vectors ALL'!AR24*(EXP($G24/100*VAR_CST)-1)/($H24*0.01),IF($E24&lt;&gt;"SPD",$H24*'Sensis Vectors ALL'!AR24*(EXP($G24/100*VAR_CST)-1)/0.01,'Sensis Vectors ALL'!AR24*($G24*VAR_CST)/0.01))</f>
        <v>18.533694783557014</v>
      </c>
      <c r="AS24" s="80">
        <f>IF($E24="FX",$H24*'Sensis Vectors ALL'!AS24*(EXP($G24/100*VAR_CST)-1)/($H24*0.01),IF($E24&lt;&gt;"SPD",$H24*'Sensis Vectors ALL'!AS24*(EXP($G24/100*VAR_CST)-1)/0.01,'Sensis Vectors ALL'!AS24*($G24*VAR_CST)/0.01))</f>
        <v>0</v>
      </c>
      <c r="AT24" s="80">
        <f>IF($E24="FX",$H24*'Sensis Vectors ALL'!AT24*(EXP($G24/100*VAR_CST)-1)/($H24*0.01),IF($E24&lt;&gt;"SPD",$H24*'Sensis Vectors ALL'!AT24*(EXP($G24/100*VAR_CST)-1)/0.01,'Sensis Vectors ALL'!AT24*($G24*VAR_CST)/0.01))</f>
        <v>0</v>
      </c>
      <c r="AU24" s="80">
        <f>IF($E24="FX",$H24*'Sensis Vectors ALL'!AU24*(EXP($G24/100*VAR_CST)-1)/($H24*0.01),IF($E24&lt;&gt;"SPD",$H24*'Sensis Vectors ALL'!AU24*(EXP($G24/100*VAR_CST)-1)/0.01,'Sensis Vectors ALL'!AU24*($G24*VAR_CST)/0.01))</f>
        <v>0</v>
      </c>
      <c r="AV24" s="80">
        <f>IF($E24="FX",$H24*'Sensis Vectors ALL'!AV24*(EXP($G24/100*VAR_CST)-1)/($H24*0.01),IF($E24&lt;&gt;"SPD",$H24*'Sensis Vectors ALL'!AV24*(EXP($G24/100*VAR_CST)-1)/0.01,'Sensis Vectors ALL'!AV24*($G24*VAR_CST)/0.01))</f>
        <v>0</v>
      </c>
      <c r="AW24" s="80">
        <f>IF($E24="FX",$H24*'Sensis Vectors ALL'!AW24*(EXP($G24/100*VAR_CST)-1)/($H24*0.01),IF($E24&lt;&gt;"SPD",$H24*'Sensis Vectors ALL'!AW24*(EXP($G24/100*VAR_CST)-1)/0.01,'Sensis Vectors ALL'!AW24*($G24*VAR_CST)/0.01))</f>
        <v>0</v>
      </c>
      <c r="AX24" s="80">
        <f>IF($E24="FX",$H24*'Sensis Vectors ALL'!AX24*(EXP($G24/100*VAR_CST)-1)/($H24*0.01),IF($E24&lt;&gt;"SPD",$H24*'Sensis Vectors ALL'!AX24*(EXP($G24/100*VAR_CST)-1)/0.01,'Sensis Vectors ALL'!AX24*($G24*VAR_CST)/0.01))</f>
        <v>0</v>
      </c>
      <c r="AY24" s="80">
        <f>IF($E24="FX",$H24*'Sensis Vectors ALL'!AY24*(EXP($G24/100*VAR_CST)-1)/($H24*0.01),IF($E24&lt;&gt;"SPD",$H24*'Sensis Vectors ALL'!AY24*(EXP($G24/100*VAR_CST)-1)/0.01,'Sensis Vectors ALL'!AY24*($G24*VAR_CST)/0.01))</f>
        <v>18.533694783557014</v>
      </c>
      <c r="AZ24" s="80">
        <f>IF($E24="FX",$H24*'Sensis Vectors ALL'!AZ24*(EXP($G24/100*VAR_CST)-1)/($H24*0.01),IF($E24&lt;&gt;"SPD",$H24*'Sensis Vectors ALL'!AZ24*(EXP($G24/100*VAR_CST)-1)/0.01,'Sensis Vectors ALL'!AZ24*($G24*VAR_CST)/0.01))</f>
        <v>18.533694783557014</v>
      </c>
      <c r="BA24" s="80">
        <f>IF($E24="FX",$H24*'Sensis Vectors ALL'!BA24*(EXP($G24/100*VAR_CST)-1)/($H24*0.01),IF($E24&lt;&gt;"SPD",$H24*'Sensis Vectors ALL'!BA24*(EXP($G24/100*VAR_CST)-1)/0.01,'Sensis Vectors ALL'!BA24*($G24*VAR_CST)/0.01))</f>
        <v>0</v>
      </c>
      <c r="BB24" s="80">
        <f>IF($E24="FX",$H24*'Sensis Vectors ALL'!BB24*(EXP($G24/100*VAR_CST)-1)/($H24*0.01),IF($E24&lt;&gt;"SPD",$H24*'Sensis Vectors ALL'!BB24*(EXP($G24/100*VAR_CST)-1)/0.01,'Sensis Vectors ALL'!BB24*($G24*VAR_CST)/0.01))</f>
        <v>0</v>
      </c>
      <c r="BC24" s="80">
        <f>IF($E24="FX",$H24*'Sensis Vectors ALL'!BC24*(EXP($G24/100*VAR_CST)-1)/($H24*0.01),IF($E24&lt;&gt;"SPD",$H24*'Sensis Vectors ALL'!BC24*(EXP($G24/100*VAR_CST)-1)/0.01,'Sensis Vectors ALL'!BC24*($G24*VAR_CST)/0.01))</f>
        <v>0</v>
      </c>
      <c r="BD24" s="80">
        <f>IF($E24="FX",$H24*'Sensis Vectors ALL'!BD24*(EXP($G24/100*VAR_CST)-1)/($H24*0.01),IF($E24&lt;&gt;"SPD",$H24*'Sensis Vectors ALL'!BD24*(EXP($G24/100*VAR_CST)-1)/0.01,'Sensis Vectors ALL'!BD24*($G24*VAR_CST)/0.01))</f>
        <v>24.238812709506163</v>
      </c>
      <c r="BE24" s="80">
        <f>IF($E24="FX",$H24*'Sensis Vectors ALL'!BE24*(EXP($G24/100*VAR_CST)-1)/($H24*0.01),IF($E24&lt;&gt;"SPD",$H24*'Sensis Vectors ALL'!BE24*(EXP($G24/100*VAR_CST)-1)/0.01,'Sensis Vectors ALL'!BE24*($G24*VAR_CST)/0.01))</f>
        <v>0</v>
      </c>
      <c r="BF24" s="80">
        <f>IF($E24="FX",$H24*'Sensis Vectors ALL'!BF24*(EXP($G24/100*VAR_CST)-1)/($H24*0.01),IF($E24&lt;&gt;"SPD",$H24*'Sensis Vectors ALL'!BF24*(EXP($G24/100*VAR_CST)-1)/0.01,'Sensis Vectors ALL'!BF24*($G24*VAR_CST)/0.01))</f>
        <v>0</v>
      </c>
      <c r="BG24" s="80">
        <f>IF($E24="FX",$H24*'Sensis Vectors ALL'!BG24*(EXP($G24/100*VAR_CST)-1)/($H24*0.01),IF($E24&lt;&gt;"SPD",$H24*'Sensis Vectors ALL'!BG24*(EXP($G24/100*VAR_CST)-1)/0.01,'Sensis Vectors ALL'!BG24*($G24*VAR_CST)/0.01))</f>
        <v>0</v>
      </c>
      <c r="BH24" s="80">
        <f>IF($E24="FX",$H24*'Sensis Vectors ALL'!BH24*(EXP($G24/100*VAR_CST)-1)/($H24*0.01),IF($E24&lt;&gt;"SPD",$H24*'Sensis Vectors ALL'!BH24*(EXP($G24/100*VAR_CST)-1)/0.01,'Sensis Vectors ALL'!BH24*($G24*VAR_CST)/0.01))</f>
        <v>0</v>
      </c>
      <c r="BI24" s="80">
        <f>IF($E24="FX",$H24*'Sensis Vectors ALL'!BI24*(EXP($G24/100*VAR_CST)-1)/($H24*0.01),IF($E24&lt;&gt;"SPD",$H24*'Sensis Vectors ALL'!BI24*(EXP($G24/100*VAR_CST)-1)/0.01,'Sensis Vectors ALL'!BI24*($G24*VAR_CST)/0.01))</f>
        <v>0</v>
      </c>
      <c r="BJ24" s="80">
        <f>IF($E24="FX",$H24*'Sensis Vectors ALL'!BJ24*(EXP($G24/100*VAR_CST)-1)/($H24*0.01),IF($E24&lt;&gt;"SPD",$H24*'Sensis Vectors ALL'!BJ24*(EXP($G24/100*VAR_CST)-1)/0.01,'Sensis Vectors ALL'!BJ24*($G24*VAR_CST)/0.01))</f>
        <v>0</v>
      </c>
      <c r="BK24" s="80">
        <f>IF($E24="FX",$H24*'Sensis Vectors ALL'!BK24*(EXP($G24/100*VAR_CST)-1)/($H24*0.01),IF($E24&lt;&gt;"SPD",$H24*'Sensis Vectors ALL'!BK24*(EXP($G24/100*VAR_CST)-1)/0.01,'Sensis Vectors ALL'!BK24*($G24*VAR_CST)/0.01))</f>
        <v>0</v>
      </c>
      <c r="BL24" s="80">
        <f>IF($E24="FX",$H24*'Sensis Vectors ALL'!BL24*(EXP($G24/100*VAR_CST)-1)/($H24*0.01),IF($E24&lt;&gt;"SPD",$H24*'Sensis Vectors ALL'!BL24*(EXP($G24/100*VAR_CST)-1)/0.01,'Sensis Vectors ALL'!BL24*($G24*VAR_CST)/0.01))</f>
        <v>24.238812709506163</v>
      </c>
      <c r="BM24" s="80">
        <f>IF($E24="FX",$H24*'Sensis Vectors ALL'!BM24*(EXP($G24/100*VAR_CST)-1)/($H24*0.01),IF($E24&lt;&gt;"SPD",$H24*'Sensis Vectors ALL'!BM24*(EXP($G24/100*VAR_CST)-1)/0.01,'Sensis Vectors ALL'!BM24*($G24*VAR_CST)/0.01))</f>
        <v>14632.547847354121</v>
      </c>
      <c r="BN24" s="80">
        <f>IF($E24="FX",$H24*'Sensis Vectors ALL'!BN24*(EXP($G24/100*VAR_CST)-1)/($H24*0.01),IF($E24&lt;&gt;"SPD",$H24*'Sensis Vectors ALL'!BN24*(EXP($G24/100*VAR_CST)-1)/0.01,'Sensis Vectors ALL'!BN24*($G24*VAR_CST)/0.01))</f>
        <v>14632.547847354121</v>
      </c>
      <c r="BO24" s="80">
        <f>IF($E24="FX",$H24*'Sensis Vectors ALL'!BO24*(EXP($G24/100*VAR_CST)-1)/($H24*0.01),IF($E24&lt;&gt;"SPD",$H24*'Sensis Vectors ALL'!BO24*(EXP($G24/100*VAR_CST)-1)/0.01,'Sensis Vectors ALL'!BO24*($G24*VAR_CST)/0.01))</f>
        <v>0</v>
      </c>
      <c r="BP24" s="80">
        <f>IF($E24="FX",$H24*'Sensis Vectors ALL'!BP24*(EXP($G24/100*VAR_CST)-1)/($H24*0.01),IF($E24&lt;&gt;"SPD",$H24*'Sensis Vectors ALL'!BP24*(EXP($G24/100*VAR_CST)-1)/0.01,'Sensis Vectors ALL'!BP24*($G24*VAR_CST)/0.01))</f>
        <v>0</v>
      </c>
      <c r="BQ24" s="80">
        <f>IF($E24="FX",$H24*'Sensis Vectors ALL'!BQ24*(EXP($G24/100*VAR_CST)-1)/($H24*0.01),IF($E24&lt;&gt;"SPD",$H24*'Sensis Vectors ALL'!BQ24*(EXP($G24/100*VAR_CST)-1)/0.01,'Sensis Vectors ALL'!BQ24*($G24*VAR_CST)/0.01))</f>
        <v>0</v>
      </c>
      <c r="BR24" s="80">
        <f>IF($E24="FX",$H24*'Sensis Vectors ALL'!BR24*(EXP($G24/100*VAR_CST)-1)/($H24*0.01),IF($E24&lt;&gt;"SPD",$H24*'Sensis Vectors ALL'!BR24*(EXP($G24/100*VAR_CST)-1)/0.01,'Sensis Vectors ALL'!BR24*($G24*VAR_CST)/0.01))</f>
        <v>0</v>
      </c>
      <c r="BS24" s="80">
        <f>IF($E24="FX",$H24*'Sensis Vectors ALL'!BS24*(EXP($G24/100*VAR_CST)-1)/($H24*0.01),IF($E24&lt;&gt;"SPD",$H24*'Sensis Vectors ALL'!BS24*(EXP($G24/100*VAR_CST)-1)/0.01,'Sensis Vectors ALL'!BS24*($G24*VAR_CST)/0.01))</f>
        <v>0</v>
      </c>
      <c r="BT24" s="80">
        <f>IF($E24="FX",$H24*'Sensis Vectors ALL'!BT24*(EXP($G24/100*VAR_CST)-1)/($H24*0.01),IF($E24&lt;&gt;"SPD",$H24*'Sensis Vectors ALL'!BT24*(EXP($G24/100*VAR_CST)-1)/0.01,'Sensis Vectors ALL'!BT24*($G24*VAR_CST)/0.01))</f>
        <v>0</v>
      </c>
      <c r="BU24" s="80">
        <f>IF($E24="FX",$H24*'Sensis Vectors ALL'!BU24*(EXP($G24/100*VAR_CST)-1)/($H24*0.01),IF($E24&lt;&gt;"SPD",$H24*'Sensis Vectors ALL'!BU24*(EXP($G24/100*VAR_CST)-1)/0.01,'Sensis Vectors ALL'!BU24*($G24*VAR_CST)/0.01))</f>
        <v>0</v>
      </c>
      <c r="BV24" s="80">
        <f>IF($E24="FX",$H24*'Sensis Vectors ALL'!BV24*(EXP($G24/100*VAR_CST)-1)/($H24*0.01),IF($E24&lt;&gt;"SPD",$H24*'Sensis Vectors ALL'!BV24*(EXP($G24/100*VAR_CST)-1)/0.01,'Sensis Vectors ALL'!BV24*($G24*VAR_CST)/0.01))</f>
        <v>-14626.128266608132</v>
      </c>
      <c r="BW24" s="80">
        <f>IF($E24="FX",$H24*'Sensis Vectors ALL'!BW24*(EXP($G24/100*VAR_CST)-1)/($H24*0.01),IF($E24&lt;&gt;"SPD",$H24*'Sensis Vectors ALL'!BW24*(EXP($G24/100*VAR_CST)-1)/0.01,'Sensis Vectors ALL'!BW24*($G24*VAR_CST)/0.01))</f>
        <v>-14626.128266608132</v>
      </c>
      <c r="BX24" s="80">
        <f>IF($E24="FX",$H24*'Sensis Vectors ALL'!BX24*(EXP($G24/100*VAR_CST)-1)/($H24*0.01),IF($E24&lt;&gt;"SPD",$H24*'Sensis Vectors ALL'!BX24*(EXP($G24/100*VAR_CST)-1)/0.01,'Sensis Vectors ALL'!BX24*($G24*VAR_CST)/0.01))</f>
        <v>0</v>
      </c>
      <c r="BY24" s="80">
        <f>IF($E24="FX",$H24*'Sensis Vectors ALL'!BY24*(EXP($G24/100*VAR_CST)-1)/($H24*0.01),IF($E24&lt;&gt;"SPD",$H24*'Sensis Vectors ALL'!BY24*(EXP($G24/100*VAR_CST)-1)/0.01,'Sensis Vectors ALL'!BY24*($G24*VAR_CST)/0.01))</f>
        <v>129.63001714118946</v>
      </c>
      <c r="BZ24" s="80">
        <f>IF($E24="FX",$H24*'Sensis Vectors ALL'!BZ24*(EXP($G24/100*VAR_CST)-1)/($H24*0.01),IF($E24&lt;&gt;"SPD",$H24*'Sensis Vectors ALL'!BZ24*(EXP($G24/100*VAR_CST)-1)/0.01,'Sensis Vectors ALL'!BZ24*($G24*VAR_CST)/0.01))</f>
        <v>129.63001714118946</v>
      </c>
      <c r="CA24" s="80">
        <f>IF($E24="FX",$H24*'Sensis Vectors ALL'!CA24*(EXP($G24/100*VAR_CST)-1)/($H24*0.01),IF($E24&lt;&gt;"SPD",$H24*'Sensis Vectors ALL'!CA24*(EXP($G24/100*VAR_CST)-1)/0.01,'Sensis Vectors ALL'!CA24*($G24*VAR_CST)/0.01))</f>
        <v>0</v>
      </c>
      <c r="CB24" s="80">
        <f>IF($E24="FX",$H24*'Sensis Vectors ALL'!CB24*(EXP($G24/100*VAR_CST)-1)/($H24*0.01),IF($E24&lt;&gt;"SPD",$H24*'Sensis Vectors ALL'!CB24*(EXP($G24/100*VAR_CST)-1)/0.01,'Sensis Vectors ALL'!CB24*($G24*VAR_CST)/0.01))</f>
        <v>-116.56328601023505</v>
      </c>
      <c r="CC24" s="80">
        <f>IF($E24="FX",$H24*'Sensis Vectors ALL'!CC24*(EXP($G24/100*VAR_CST)-1)/($H24*0.01),IF($E24&lt;&gt;"SPD",$H24*'Sensis Vectors ALL'!CC24*(EXP($G24/100*VAR_CST)-1)/0.01,'Sensis Vectors ALL'!CC24*($G24*VAR_CST)/0.01))</f>
        <v>-116.56328601023505</v>
      </c>
      <c r="CD24" s="80">
        <f>IF($E24="FX",$H24*'Sensis Vectors ALL'!CD24*(EXP($G24/100*VAR_CST)-1)/($H24*0.01),IF($E24&lt;&gt;"SPD",$H24*'Sensis Vectors ALL'!CD24*(EXP($G24/100*VAR_CST)-1)/0.01,'Sensis Vectors ALL'!CD24*($G24*VAR_CST)/0.01))</f>
        <v>0</v>
      </c>
      <c r="CE24" s="80">
        <f>IF($E24="FX",$H24*'Sensis Vectors ALL'!CE24*(EXP($G24/100*VAR_CST)-1)/($H24*0.01),IF($E24&lt;&gt;"SPD",$H24*'Sensis Vectors ALL'!CE24*(EXP($G24/100*VAR_CST)-1)/0.01,'Sensis Vectors ALL'!CE24*($G24*VAR_CST)/0.01))</f>
        <v>0</v>
      </c>
      <c r="CF24" s="80">
        <f>IF($E24="FX",$H24*'Sensis Vectors ALL'!CF24*(EXP($G24/100*VAR_CST)-1)/($H24*0.01),IF($E24&lt;&gt;"SPD",$H24*'Sensis Vectors ALL'!CF24*(EXP($G24/100*VAR_CST)-1)/0.01,'Sensis Vectors ALL'!CF24*($G24*VAR_CST)/0.01))</f>
        <v>0</v>
      </c>
      <c r="CG24" s="80">
        <f>IF($E24="FX",$H24*'Sensis Vectors ALL'!CG24*(EXP($G24/100*VAR_CST)-1)/($H24*0.01),IF($E24&lt;&gt;"SPD",$H24*'Sensis Vectors ALL'!CG24*(EXP($G24/100*VAR_CST)-1)/0.01,'Sensis Vectors ALL'!CG24*($G24*VAR_CST)/0.01))</f>
        <v>0</v>
      </c>
      <c r="CH24" s="80">
        <f>IF($E24="FX",$H24*'Sensis Vectors ALL'!CH24*(EXP($G24/100*VAR_CST)-1)/($H24*0.01),IF($E24&lt;&gt;"SPD",$H24*'Sensis Vectors ALL'!CH24*(EXP($G24/100*VAR_CST)-1)/0.01,'Sensis Vectors ALL'!CH24*($G24*VAR_CST)/0.01))</f>
        <v>0</v>
      </c>
      <c r="CI24" s="80">
        <f>IF($E24="FX",$H24*'Sensis Vectors ALL'!CI24*(EXP($G24/100*VAR_CST)-1)/($H24*0.01),IF($E24&lt;&gt;"SPD",$H24*'Sensis Vectors ALL'!CI24*(EXP($G24/100*VAR_CST)-1)/0.01,'Sensis Vectors ALL'!CI24*($G24*VAR_CST)/0.01))</f>
        <v>0</v>
      </c>
      <c r="CJ24" s="80">
        <f>IF($E24="FX",$H24*'Sensis Vectors ALL'!CJ24*(EXP($G24/100*VAR_CST)-1)/($H24*0.01),IF($E24&lt;&gt;"SPD",$H24*'Sensis Vectors ALL'!CJ24*(EXP($G24/100*VAR_CST)-1)/0.01,'Sensis Vectors ALL'!CJ24*($G24*VAR_CST)/0.01))</f>
        <v>0</v>
      </c>
      <c r="CK24" s="80">
        <f>IF($E24="FX",$H24*'Sensis Vectors ALL'!CK24*(EXP($G24/100*VAR_CST)-1)/($H24*0.01),IF($E24&lt;&gt;"SPD",$H24*'Sensis Vectors ALL'!CK24*(EXP($G24/100*VAR_CST)-1)/0.01,'Sensis Vectors ALL'!CK24*($G24*VAR_CST)/0.01))</f>
        <v>4.7525008325625917</v>
      </c>
      <c r="CL24" s="80">
        <f>IF($E24="FX",$H24*'Sensis Vectors ALL'!CL24*(EXP($G24/100*VAR_CST)-1)/($H24*0.01),IF($E24&lt;&gt;"SPD",$H24*'Sensis Vectors ALL'!CL24*(EXP($G24/100*VAR_CST)-1)/0.01,'Sensis Vectors ALL'!CL24*($G24*VAR_CST)/0.01))</f>
        <v>4.7525008325625917</v>
      </c>
      <c r="CM24" s="80">
        <f>IF($E24="FX",$H24*'Sensis Vectors ALL'!CM24*(EXP($G24/100*VAR_CST)-1)/($H24*0.01),IF($E24&lt;&gt;"SPD",$H24*'Sensis Vectors ALL'!CM24*(EXP($G24/100*VAR_CST)-1)/0.01,'Sensis Vectors ALL'!CM24*($G24*VAR_CST)/0.01))</f>
        <v>0</v>
      </c>
      <c r="CN24" s="80">
        <f>IF($E24="FX",$H24*'Sensis Vectors ALL'!CN24*(EXP($G24/100*VAR_CST)-1)/($H24*0.01),IF($E24&lt;&gt;"SPD",$H24*'Sensis Vectors ALL'!CN24*(EXP($G24/100*VAR_CST)-1)/0.01,'Sensis Vectors ALL'!CN24*($G24*VAR_CST)/0.01))</f>
        <v>0</v>
      </c>
      <c r="CO24" s="80">
        <f>IF($E24="FX",$H24*'Sensis Vectors ALL'!CO24*(EXP($G24/100*VAR_CST)-1)/($H24*0.01),IF($E24&lt;&gt;"SPD",$H24*'Sensis Vectors ALL'!CO24*(EXP($G24/100*VAR_CST)-1)/0.01,'Sensis Vectors ALL'!CO24*($G24*VAR_CST)/0.01))</f>
        <v>0</v>
      </c>
      <c r="CP24" s="80">
        <f>IF($E24="FX",$H24*'Sensis Vectors ALL'!CP24*(EXP($G24/100*VAR_CST)-1)/($H24*0.01),IF($E24&lt;&gt;"SPD",$H24*'Sensis Vectors ALL'!CP24*(EXP($G24/100*VAR_CST)-1)/0.01,'Sensis Vectors ALL'!CP24*($G24*VAR_CST)/0.01))</f>
        <v>0</v>
      </c>
      <c r="CQ24" s="80">
        <f>IF($E24="FX",$H24*'Sensis Vectors ALL'!CQ24*(EXP($G24/100*VAR_CST)-1)/($H24*0.01),IF($E24&lt;&gt;"SPD",$H24*'Sensis Vectors ALL'!CQ24*(EXP($G24/100*VAR_CST)-1)/0.01,'Sensis Vectors ALL'!CQ24*($G24*VAR_CST)/0.01))</f>
        <v>0</v>
      </c>
      <c r="CR24" s="80">
        <f>IF($E24="FX",$H24*'Sensis Vectors ALL'!CR24*(EXP($G24/100*VAR_CST)-1)/($H24*0.01),IF($E24&lt;&gt;"SPD",$H24*'Sensis Vectors ALL'!CR24*(EXP($G24/100*VAR_CST)-1)/0.01,'Sensis Vectors ALL'!CR24*($G24*VAR_CST)/0.01))</f>
        <v>0</v>
      </c>
      <c r="CS24" s="80">
        <f>IF($E24="FX",$H24*'Sensis Vectors ALL'!CS24*(EXP($G24/100*VAR_CST)-1)/($H24*0.01),IF($E24&lt;&gt;"SPD",$H24*'Sensis Vectors ALL'!CS24*(EXP($G24/100*VAR_CST)-1)/0.01,'Sensis Vectors ALL'!CS24*($G24*VAR_CST)/0.01))</f>
        <v>0</v>
      </c>
      <c r="CT24" s="80">
        <f>IF($E24="FX",$H24*'Sensis Vectors ALL'!CT24*(EXP($G24/100*VAR_CST)-1)/($H24*0.01),IF($E24&lt;&gt;"SPD",$H24*'Sensis Vectors ALL'!CT24*(EXP($G24/100*VAR_CST)-1)/0.01,'Sensis Vectors ALL'!CT24*($G24*VAR_CST)/0.01))</f>
        <v>0</v>
      </c>
      <c r="CU24" s="80">
        <f>IF($E24="FX",$H24*'Sensis Vectors ALL'!CU24*(EXP($G24/100*VAR_CST)-1)/($H24*0.01),IF($E24&lt;&gt;"SPD",$H24*'Sensis Vectors ALL'!CU24*(EXP($G24/100*VAR_CST)-1)/0.01,'Sensis Vectors ALL'!CU24*($G24*VAR_CST)/0.01))</f>
        <v>0</v>
      </c>
      <c r="CV24" s="80">
        <f>IF($E24="FX",$H24*'Sensis Vectors ALL'!CV24*(EXP($G24/100*VAR_CST)-1)/($H24*0.01),IF($E24&lt;&gt;"SPD",$H24*'Sensis Vectors ALL'!CV24*(EXP($G24/100*VAR_CST)-1)/0.01,'Sensis Vectors ALL'!CV24*($G24*VAR_CST)/0.01))</f>
        <v>0</v>
      </c>
      <c r="CW24" s="80">
        <f>IF($E24="FX",$H24*'Sensis Vectors ALL'!CW24*(EXP($G24/100*VAR_CST)-1)/($H24*0.01),IF($E24&lt;&gt;"SPD",$H24*'Sensis Vectors ALL'!CW24*(EXP($G24/100*VAR_CST)-1)/0.01,'Sensis Vectors ALL'!CW24*($G24*VAR_CST)/0.01))</f>
        <v>0</v>
      </c>
      <c r="CX24" s="80">
        <f>IF($E24="FX",$H24*'Sensis Vectors ALL'!CX24*(EXP($G24/100*VAR_CST)-1)/($H24*0.01),IF($E24&lt;&gt;"SPD",$H24*'Sensis Vectors ALL'!CX24*(EXP($G24/100*VAR_CST)-1)/0.01,'Sensis Vectors ALL'!CX24*($G24*VAR_CST)/0.01))</f>
        <v>0</v>
      </c>
      <c r="CY24" s="80">
        <f>IF($E24="FX",$H24*'Sensis Vectors ALL'!CY24*(EXP($G24/100*VAR_CST)-1)/($H24*0.01),IF($E24&lt;&gt;"SPD",$H24*'Sensis Vectors ALL'!CY24*(EXP($G24/100*VAR_CST)-1)/0.01,'Sensis Vectors ALL'!CY24*($G24*VAR_CST)/0.01))</f>
        <v>0</v>
      </c>
      <c r="CZ24" s="80">
        <f>IF($E24="FX",$H24*'Sensis Vectors ALL'!CZ24*(EXP($G24/100*VAR_CST)-1)/($H24*0.01),IF($E24&lt;&gt;"SPD",$H24*'Sensis Vectors ALL'!CZ24*(EXP($G24/100*VAR_CST)-1)/0.01,'Sensis Vectors ALL'!CZ24*($G24*VAR_CST)/0.01))</f>
        <v>0</v>
      </c>
      <c r="DA24" s="80">
        <f>IF($E24="FX",$H24*'Sensis Vectors ALL'!DA24*(EXP($G24/100*VAR_CST)-1)/($H24*0.01),IF($E24&lt;&gt;"SPD",$H24*'Sensis Vectors ALL'!DA24*(EXP($G24/100*VAR_CST)-1)/0.01,'Sensis Vectors ALL'!DA24*($G24*VAR_CST)/0.01))</f>
        <v>0</v>
      </c>
      <c r="DB24" s="80">
        <f>IF($E24="FX",$H24*'Sensis Vectors ALL'!DB24*(EXP($G24/100*VAR_CST)-1)/($H24*0.01),IF($E24&lt;&gt;"SPD",$H24*'Sensis Vectors ALL'!DB24*(EXP($G24/100*VAR_CST)-1)/0.01,'Sensis Vectors ALL'!DB24*($G24*VAR_CST)/0.01))</f>
        <v>0</v>
      </c>
      <c r="DC24" s="80">
        <f>IF($E24="FX",$H24*'Sensis Vectors ALL'!DC24*(EXP($G24/100*VAR_CST)-1)/($H24*0.01),IF($E24&lt;&gt;"SPD",$H24*'Sensis Vectors ALL'!DC24*(EXP($G24/100*VAR_CST)-1)/0.01,'Sensis Vectors ALL'!DC24*($G24*VAR_CST)/0.01))</f>
        <v>0</v>
      </c>
      <c r="DD24" s="80">
        <f>IF($E24="FX",$H24*'Sensis Vectors ALL'!DD24*(EXP($G24/100*VAR_CST)-1)/($H24*0.01),IF($E24&lt;&gt;"SPD",$H24*'Sensis Vectors ALL'!DD24*(EXP($G24/100*VAR_CST)-1)/0.01,'Sensis Vectors ALL'!DD24*($G24*VAR_CST)/0.01))</f>
        <v>0</v>
      </c>
      <c r="DE24" s="80">
        <f>IF($E24="FX",$H24*'Sensis Vectors ALL'!DE24*(EXP($G24/100*VAR_CST)-1)/($H24*0.01),IF($E24&lt;&gt;"SPD",$H24*'Sensis Vectors ALL'!DE24*(EXP($G24/100*VAR_CST)-1)/0.01,'Sensis Vectors ALL'!DE24*($G24*VAR_CST)/0.01))</f>
        <v>0</v>
      </c>
      <c r="DF24" s="80">
        <f>IF($E24="FX",$H24*'Sensis Vectors ALL'!DF24*(EXP($G24/100*VAR_CST)-1)/($H24*0.01),IF($E24&lt;&gt;"SPD",$H24*'Sensis Vectors ALL'!DF24*(EXP($G24/100*VAR_CST)-1)/0.01,'Sensis Vectors ALL'!DF24*($G24*VAR_CST)/0.01))</f>
        <v>0</v>
      </c>
      <c r="DG24" s="80">
        <f>IF($E24="FX",$H24*'Sensis Vectors ALL'!DG24*(EXP($G24/100*VAR_CST)-1)/($H24*0.01),IF($E24&lt;&gt;"SPD",$H24*'Sensis Vectors ALL'!DG24*(EXP($G24/100*VAR_CST)-1)/0.01,'Sensis Vectors ALL'!DG24*($G24*VAR_CST)/0.01))</f>
        <v>0</v>
      </c>
      <c r="DH24" s="80">
        <f>IF($E24="FX",$H24*'Sensis Vectors ALL'!DH24*(EXP($G24/100*VAR_CST)-1)/($H24*0.01),IF($E24&lt;&gt;"SPD",$H24*'Sensis Vectors ALL'!DH24*(EXP($G24/100*VAR_CST)-1)/0.01,'Sensis Vectors ALL'!DH24*($G24*VAR_CST)/0.01))</f>
        <v>0</v>
      </c>
      <c r="DI24" s="80">
        <f>IF($E24="FX",$H24*'Sensis Vectors ALL'!DI24*(EXP($G24/100*VAR_CST)-1)/($H24*0.01),IF($E24&lt;&gt;"SPD",$H24*'Sensis Vectors ALL'!DI24*(EXP($G24/100*VAR_CST)-1)/0.01,'Sensis Vectors ALL'!DI24*($G24*VAR_CST)/0.01))</f>
        <v>0</v>
      </c>
      <c r="DJ24" s="80">
        <f>IF($E24="FX",$H24*'Sensis Vectors ALL'!DJ24*(EXP($G24/100*VAR_CST)-1)/($H24*0.01),IF($E24&lt;&gt;"SPD",$H24*'Sensis Vectors ALL'!DJ24*(EXP($G24/100*VAR_CST)-1)/0.01,'Sensis Vectors ALL'!DJ24*($G24*VAR_CST)/0.01))</f>
        <v>0</v>
      </c>
      <c r="DK24" s="80">
        <f>IF($E24="FX",$H24*'Sensis Vectors ALL'!DK24*(EXP($G24/100*VAR_CST)-1)/($H24*0.01),IF($E24&lt;&gt;"SPD",$H24*'Sensis Vectors ALL'!DK24*(EXP($G24/100*VAR_CST)-1)/0.01,'Sensis Vectors ALL'!DK24*($G24*VAR_CST)/0.01))</f>
        <v>0</v>
      </c>
      <c r="DL24" s="80">
        <f>IF($E24="FX",$H24*'Sensis Vectors ALL'!DL24*(EXP($G24/100*VAR_CST)-1)/($H24*0.01),IF($E24&lt;&gt;"SPD",$H24*'Sensis Vectors ALL'!DL24*(EXP($G24/100*VAR_CST)-1)/0.01,'Sensis Vectors ALL'!DL24*($G24*VAR_CST)/0.01))</f>
        <v>0</v>
      </c>
      <c r="DM24" s="80">
        <f>IF($E24="FX",$H24*'Sensis Vectors ALL'!DM24*(EXP($G24/100*VAR_CST)-1)/($H24*0.01),IF($E24&lt;&gt;"SPD",$H24*'Sensis Vectors ALL'!DM24*(EXP($G24/100*VAR_CST)-1)/0.01,'Sensis Vectors ALL'!DM24*($G24*VAR_CST)/0.01))</f>
        <v>0</v>
      </c>
      <c r="DN24" s="80">
        <f>IF($E24="FX",$H24*'Sensis Vectors ALL'!DN24*(EXP($G24/100*VAR_CST)-1)/($H24*0.01),IF($E24&lt;&gt;"SPD",$H24*'Sensis Vectors ALL'!DN24*(EXP($G24/100*VAR_CST)-1)/0.01,'Sensis Vectors ALL'!DN24*($G24*VAR_CST)/0.01))</f>
        <v>0</v>
      </c>
      <c r="DO24" s="80">
        <f>IF($E24="FX",$H24*'Sensis Vectors ALL'!DO24*(EXP($G24/100*VAR_CST)-1)/($H24*0.01),IF($E24&lt;&gt;"SPD",$H24*'Sensis Vectors ALL'!DO24*(EXP($G24/100*VAR_CST)-1)/0.01,'Sensis Vectors ALL'!DO24*($G24*VAR_CST)/0.01))</f>
        <v>0</v>
      </c>
      <c r="DP24" s="80">
        <f>IF($E24="FX",$H24*'Sensis Vectors ALL'!DP24*(EXP($G24/100*VAR_CST)-1)/($H24*0.01),IF($E24&lt;&gt;"SPD",$H24*'Sensis Vectors ALL'!DP24*(EXP($G24/100*VAR_CST)-1)/0.01,'Sensis Vectors ALL'!DP24*($G24*VAR_CST)/0.01))</f>
        <v>0</v>
      </c>
      <c r="DQ24" s="80">
        <f>IF($E24="FX",$H24*'Sensis Vectors ALL'!DQ24*(EXP($G24/100*VAR_CST)-1)/($H24*0.01),IF($E24&lt;&gt;"SPD",$H24*'Sensis Vectors ALL'!DQ24*(EXP($G24/100*VAR_CST)-1)/0.01,'Sensis Vectors ALL'!DQ24*($G24*VAR_CST)/0.01))</f>
        <v>-688.51988119680175</v>
      </c>
    </row>
    <row r="25" spans="1:121" x14ac:dyDescent="0.2">
      <c r="A25" s="60">
        <v>84</v>
      </c>
      <c r="B25" s="60" t="s">
        <v>16</v>
      </c>
      <c r="C25" s="60" t="s">
        <v>369</v>
      </c>
      <c r="D25" s="60" t="s">
        <v>532</v>
      </c>
      <c r="E25" s="60" t="s">
        <v>25</v>
      </c>
      <c r="F25" s="60" t="s">
        <v>8</v>
      </c>
      <c r="G25" s="60">
        <v>0.75163899999999995</v>
      </c>
      <c r="H25" s="60">
        <v>1.70431</v>
      </c>
      <c r="I25" s="80">
        <f>IF($E25="FX",$H25*'Sensis Vectors ALL'!I25*(EXP($G25/100*VAR_CST)-1)/($H25*0.01),IF($E25&lt;&gt;"SPD",$H25*'Sensis Vectors ALL'!I25*(EXP($G25/100*VAR_CST)-1)/0.01,'Sensis Vectors ALL'!I25*($G25*VAR_CST)/0.01))</f>
        <v>11813.286470953542</v>
      </c>
      <c r="J25" s="80">
        <f>IF($E25="FX",$H25*'Sensis Vectors ALL'!J25*(EXP($G25/100*VAR_CST)-1)/($H25*0.01),IF($E25&lt;&gt;"SPD",$H25*'Sensis Vectors ALL'!J25*(EXP($G25/100*VAR_CST)-1)/0.01,'Sensis Vectors ALL'!J25*($G25*VAR_CST)/0.01))</f>
        <v>11813.286470953542</v>
      </c>
      <c r="K25" s="80">
        <f>IF($E25="FX",$H25*'Sensis Vectors ALL'!K25*(EXP($G25/100*VAR_CST)-1)/($H25*0.01),IF($E25&lt;&gt;"SPD",$H25*'Sensis Vectors ALL'!K25*(EXP($G25/100*VAR_CST)-1)/0.01,'Sensis Vectors ALL'!K25*($G25*VAR_CST)/0.01))</f>
        <v>11813.286470953542</v>
      </c>
      <c r="L25" s="80">
        <f>IF($E25="FX",$H25*'Sensis Vectors ALL'!L25*(EXP($G25/100*VAR_CST)-1)/($H25*0.01),IF($E25&lt;&gt;"SPD",$H25*'Sensis Vectors ALL'!L25*(EXP($G25/100*VAR_CST)-1)/0.01,'Sensis Vectors ALL'!L25*($G25*VAR_CST)/0.01))</f>
        <v>11813.286470953542</v>
      </c>
      <c r="M25" s="80">
        <f>IF($E25="FX",$H25*'Sensis Vectors ALL'!M25*(EXP($G25/100*VAR_CST)-1)/($H25*0.01),IF($E25&lt;&gt;"SPD",$H25*'Sensis Vectors ALL'!M25*(EXP($G25/100*VAR_CST)-1)/0.01,'Sensis Vectors ALL'!M25*($G25*VAR_CST)/0.01))</f>
        <v>11833.753885348189</v>
      </c>
      <c r="N25" s="80">
        <f>IF($E25="FX",$H25*'Sensis Vectors ALL'!N25*(EXP($G25/100*VAR_CST)-1)/($H25*0.01),IF($E25&lt;&gt;"SPD",$H25*'Sensis Vectors ALL'!N25*(EXP($G25/100*VAR_CST)-1)/0.01,'Sensis Vectors ALL'!N25*($G25*VAR_CST)/0.01))</f>
        <v>11808.348737084123</v>
      </c>
      <c r="O25" s="80">
        <f>IF($E25="FX",$H25*'Sensis Vectors ALL'!O25*(EXP($G25/100*VAR_CST)-1)/($H25*0.01),IF($E25&lt;&gt;"SPD",$H25*'Sensis Vectors ALL'!O25*(EXP($G25/100*VAR_CST)-1)/0.01,'Sensis Vectors ALL'!O25*($G25*VAR_CST)/0.01))</f>
        <v>0</v>
      </c>
      <c r="P25" s="80">
        <f>IF($E25="FX",$H25*'Sensis Vectors ALL'!P25*(EXP($G25/100*VAR_CST)-1)/($H25*0.01),IF($E25&lt;&gt;"SPD",$H25*'Sensis Vectors ALL'!P25*(EXP($G25/100*VAR_CST)-1)/0.01,'Sensis Vectors ALL'!P25*($G25*VAR_CST)/0.01))</f>
        <v>0</v>
      </c>
      <c r="Q25" s="80">
        <f>IF($E25="FX",$H25*'Sensis Vectors ALL'!Q25*(EXP($G25/100*VAR_CST)-1)/($H25*0.01),IF($E25&lt;&gt;"SPD",$H25*'Sensis Vectors ALL'!Q25*(EXP($G25/100*VAR_CST)-1)/0.01,'Sensis Vectors ALL'!Q25*($G25*VAR_CST)/0.01))</f>
        <v>0</v>
      </c>
      <c r="R25" s="80">
        <f>IF($E25="FX",$H25*'Sensis Vectors ALL'!R25*(EXP($G25/100*VAR_CST)-1)/($H25*0.01),IF($E25&lt;&gt;"SPD",$H25*'Sensis Vectors ALL'!R25*(EXP($G25/100*VAR_CST)-1)/0.01,'Sensis Vectors ALL'!R25*($G25*VAR_CST)/0.01))</f>
        <v>0</v>
      </c>
      <c r="S25" s="80">
        <f>IF($E25="FX",$H25*'Sensis Vectors ALL'!S25*(EXP($G25/100*VAR_CST)-1)/($H25*0.01),IF($E25&lt;&gt;"SPD",$H25*'Sensis Vectors ALL'!S25*(EXP($G25/100*VAR_CST)-1)/0.01,'Sensis Vectors ALL'!S25*($G25*VAR_CST)/0.01))</f>
        <v>7538.4627781402696</v>
      </c>
      <c r="T25" s="80">
        <f>IF($E25="FX",$H25*'Sensis Vectors ALL'!T25*(EXP($G25/100*VAR_CST)-1)/($H25*0.01),IF($E25&lt;&gt;"SPD",$H25*'Sensis Vectors ALL'!T25*(EXP($G25/100*VAR_CST)-1)/0.01,'Sensis Vectors ALL'!T25*($G25*VAR_CST)/0.01))</f>
        <v>7538.4627781402696</v>
      </c>
      <c r="U25" s="80">
        <f>IF($E25="FX",$H25*'Sensis Vectors ALL'!U25*(EXP($G25/100*VAR_CST)-1)/($H25*0.01),IF($E25&lt;&gt;"SPD",$H25*'Sensis Vectors ALL'!U25*(EXP($G25/100*VAR_CST)-1)/0.01,'Sensis Vectors ALL'!U25*($G25*VAR_CST)/0.01))</f>
        <v>0</v>
      </c>
      <c r="V25" s="80">
        <f>IF($E25="FX",$H25*'Sensis Vectors ALL'!V25*(EXP($G25/100*VAR_CST)-1)/($H25*0.01),IF($E25&lt;&gt;"SPD",$H25*'Sensis Vectors ALL'!V25*(EXP($G25/100*VAR_CST)-1)/0.01,'Sensis Vectors ALL'!V25*($G25*VAR_CST)/0.01))</f>
        <v>0</v>
      </c>
      <c r="W25" s="80">
        <f>IF($E25="FX",$H25*'Sensis Vectors ALL'!W25*(EXP($G25/100*VAR_CST)-1)/($H25*0.01),IF($E25&lt;&gt;"SPD",$H25*'Sensis Vectors ALL'!W25*(EXP($G25/100*VAR_CST)-1)/0.01,'Sensis Vectors ALL'!W25*($G25*VAR_CST)/0.01))</f>
        <v>-251.10197776582712</v>
      </c>
      <c r="X25" s="80">
        <f>IF($E25="FX",$H25*'Sensis Vectors ALL'!X25*(EXP($G25/100*VAR_CST)-1)/($H25*0.01),IF($E25&lt;&gt;"SPD",$H25*'Sensis Vectors ALL'!X25*(EXP($G25/100*VAR_CST)-1)/0.01,'Sensis Vectors ALL'!X25*($G25*VAR_CST)/0.01))</f>
        <v>0</v>
      </c>
      <c r="Y25" s="80">
        <f>IF($E25="FX",$H25*'Sensis Vectors ALL'!Y25*(EXP($G25/100*VAR_CST)-1)/($H25*0.01),IF($E25&lt;&gt;"SPD",$H25*'Sensis Vectors ALL'!Y25*(EXP($G25/100*VAR_CST)-1)/0.01,'Sensis Vectors ALL'!Y25*($G25*VAR_CST)/0.01))</f>
        <v>3810.8797114475728</v>
      </c>
      <c r="Z25" s="80">
        <f>IF($E25="FX",$H25*'Sensis Vectors ALL'!Z25*(EXP($G25/100*VAR_CST)-1)/($H25*0.01),IF($E25&lt;&gt;"SPD",$H25*'Sensis Vectors ALL'!Z25*(EXP($G25/100*VAR_CST)-1)/0.01,'Sensis Vectors ALL'!Z25*($G25*VAR_CST)/0.01))</f>
        <v>4520.9879367096792</v>
      </c>
      <c r="AA25" s="80">
        <f>IF($E25="FX",$H25*'Sensis Vectors ALL'!AA25*(EXP($G25/100*VAR_CST)-1)/($H25*0.01),IF($E25&lt;&gt;"SPD",$H25*'Sensis Vectors ALL'!AA25*(EXP($G25/100*VAR_CST)-1)/0.01,'Sensis Vectors ALL'!AA25*($G25*VAR_CST)/0.01))</f>
        <v>5108.4230300720164</v>
      </c>
      <c r="AB25" s="80">
        <f>IF($E25="FX",$H25*'Sensis Vectors ALL'!AB25*(EXP($G25/100*VAR_CST)-1)/($H25*0.01),IF($E25&lt;&gt;"SPD",$H25*'Sensis Vectors ALL'!AB25*(EXP($G25/100*VAR_CST)-1)/0.01,'Sensis Vectors ALL'!AB25*($G25*VAR_CST)/0.01))</f>
        <v>-587.4350933623374</v>
      </c>
      <c r="AC25" s="80">
        <f>IF($E25="FX",$H25*'Sensis Vectors ALL'!AC25*(EXP($G25/100*VAR_CST)-1)/($H25*0.01),IF($E25&lt;&gt;"SPD",$H25*'Sensis Vectors ALL'!AC25*(EXP($G25/100*VAR_CST)-1)/0.01,'Sensis Vectors ALL'!AC25*($G25*VAR_CST)/0.01))</f>
        <v>0</v>
      </c>
      <c r="AD25" s="80">
        <f>IF($E25="FX",$H25*'Sensis Vectors ALL'!AD25*(EXP($G25/100*VAR_CST)-1)/($H25*0.01),IF($E25&lt;&gt;"SPD",$H25*'Sensis Vectors ALL'!AD25*(EXP($G25/100*VAR_CST)-1)/0.01,'Sensis Vectors ALL'!AD25*($G25*VAR_CST)/0.01))</f>
        <v>0</v>
      </c>
      <c r="AE25" s="80">
        <f>IF($E25="FX",$H25*'Sensis Vectors ALL'!AE25*(EXP($G25/100*VAR_CST)-1)/($H25*0.01),IF($E25&lt;&gt;"SPD",$H25*'Sensis Vectors ALL'!AE25*(EXP($G25/100*VAR_CST)-1)/0.01,'Sensis Vectors ALL'!AE25*($G25*VAR_CST)/0.01))</f>
        <v>0</v>
      </c>
      <c r="AF25" s="80">
        <f>IF($E25="FX",$H25*'Sensis Vectors ALL'!AF25*(EXP($G25/100*VAR_CST)-1)/($H25*0.01),IF($E25&lt;&gt;"SPD",$H25*'Sensis Vectors ALL'!AF25*(EXP($G25/100*VAR_CST)-1)/0.01,'Sensis Vectors ALL'!AF25*($G25*VAR_CST)/0.01))</f>
        <v>0</v>
      </c>
      <c r="AG25" s="80">
        <f>IF($E25="FX",$H25*'Sensis Vectors ALL'!AG25*(EXP($G25/100*VAR_CST)-1)/($H25*0.01),IF($E25&lt;&gt;"SPD",$H25*'Sensis Vectors ALL'!AG25*(EXP($G25/100*VAR_CST)-1)/0.01,'Sensis Vectors ALL'!AG25*($G25*VAR_CST)/0.01))</f>
        <v>0</v>
      </c>
      <c r="AH25" s="80">
        <f>IF($E25="FX",$H25*'Sensis Vectors ALL'!AH25*(EXP($G25/100*VAR_CST)-1)/($H25*0.01),IF($E25&lt;&gt;"SPD",$H25*'Sensis Vectors ALL'!AH25*(EXP($G25/100*VAR_CST)-1)/0.01,'Sensis Vectors ALL'!AH25*($G25*VAR_CST)/0.01))</f>
        <v>0</v>
      </c>
      <c r="AI25" s="80">
        <f>IF($E25="FX",$H25*'Sensis Vectors ALL'!AI25*(EXP($G25/100*VAR_CST)-1)/($H25*0.01),IF($E25&lt;&gt;"SPD",$H25*'Sensis Vectors ALL'!AI25*(EXP($G25/100*VAR_CST)-1)/0.01,'Sensis Vectors ALL'!AI25*($G25*VAR_CST)/0.01))</f>
        <v>0</v>
      </c>
      <c r="AJ25" s="80">
        <f>IF($E25="FX",$H25*'Sensis Vectors ALL'!AJ25*(EXP($G25/100*VAR_CST)-1)/($H25*0.01),IF($E25&lt;&gt;"SPD",$H25*'Sensis Vectors ALL'!AJ25*(EXP($G25/100*VAR_CST)-1)/0.01,'Sensis Vectors ALL'!AJ25*($G25*VAR_CST)/0.01))</f>
        <v>0</v>
      </c>
      <c r="AK25" s="80">
        <f>IF($E25="FX",$H25*'Sensis Vectors ALL'!AK25*(EXP($G25/100*VAR_CST)-1)/($H25*0.01),IF($E25&lt;&gt;"SPD",$H25*'Sensis Vectors ALL'!AK25*(EXP($G25/100*VAR_CST)-1)/0.01,'Sensis Vectors ALL'!AK25*($G25*VAR_CST)/0.01))</f>
        <v>0</v>
      </c>
      <c r="AL25" s="80">
        <f>IF($E25="FX",$H25*'Sensis Vectors ALL'!AL25*(EXP($G25/100*VAR_CST)-1)/($H25*0.01),IF($E25&lt;&gt;"SPD",$H25*'Sensis Vectors ALL'!AL25*(EXP($G25/100*VAR_CST)-1)/0.01,'Sensis Vectors ALL'!AL25*($G25*VAR_CST)/0.01))</f>
        <v>0</v>
      </c>
      <c r="AM25" s="80">
        <f>IF($E25="FX",$H25*'Sensis Vectors ALL'!AM25*(EXP($G25/100*VAR_CST)-1)/($H25*0.01),IF($E25&lt;&gt;"SPD",$H25*'Sensis Vectors ALL'!AM25*(EXP($G25/100*VAR_CST)-1)/0.01,'Sensis Vectors ALL'!AM25*($G25*VAR_CST)/0.01))</f>
        <v>0</v>
      </c>
      <c r="AN25" s="80">
        <f>IF($E25="FX",$H25*'Sensis Vectors ALL'!AN25*(EXP($G25/100*VAR_CST)-1)/($H25*0.01),IF($E25&lt;&gt;"SPD",$H25*'Sensis Vectors ALL'!AN25*(EXP($G25/100*VAR_CST)-1)/0.01,'Sensis Vectors ALL'!AN25*($G25*VAR_CST)/0.01))</f>
        <v>0</v>
      </c>
      <c r="AO25" s="80">
        <f>IF($E25="FX",$H25*'Sensis Vectors ALL'!AO25*(EXP($G25/100*VAR_CST)-1)/($H25*0.01),IF($E25&lt;&gt;"SPD",$H25*'Sensis Vectors ALL'!AO25*(EXP($G25/100*VAR_CST)-1)/0.01,'Sensis Vectors ALL'!AO25*($G25*VAR_CST)/0.01))</f>
        <v>0</v>
      </c>
      <c r="AP25" s="80">
        <f>IF($E25="FX",$H25*'Sensis Vectors ALL'!AP25*(EXP($G25/100*VAR_CST)-1)/($H25*0.01),IF($E25&lt;&gt;"SPD",$H25*'Sensis Vectors ALL'!AP25*(EXP($G25/100*VAR_CST)-1)/0.01,'Sensis Vectors ALL'!AP25*($G25*VAR_CST)/0.01))</f>
        <v>0</v>
      </c>
      <c r="AQ25" s="80">
        <f>IF($E25="FX",$H25*'Sensis Vectors ALL'!AQ25*(EXP($G25/100*VAR_CST)-1)/($H25*0.01),IF($E25&lt;&gt;"SPD",$H25*'Sensis Vectors ALL'!AQ25*(EXP($G25/100*VAR_CST)-1)/0.01,'Sensis Vectors ALL'!AQ25*($G25*VAR_CST)/0.01))</f>
        <v>0</v>
      </c>
      <c r="AR25" s="80">
        <f>IF($E25="FX",$H25*'Sensis Vectors ALL'!AR25*(EXP($G25/100*VAR_CST)-1)/($H25*0.01),IF($E25&lt;&gt;"SPD",$H25*'Sensis Vectors ALL'!AR25*(EXP($G25/100*VAR_CST)-1)/0.01,'Sensis Vectors ALL'!AR25*($G25*VAR_CST)/0.01))</f>
        <v>25.405148264066852</v>
      </c>
      <c r="AS25" s="80">
        <f>IF($E25="FX",$H25*'Sensis Vectors ALL'!AS25*(EXP($G25/100*VAR_CST)-1)/($H25*0.01),IF($E25&lt;&gt;"SPD",$H25*'Sensis Vectors ALL'!AS25*(EXP($G25/100*VAR_CST)-1)/0.01,'Sensis Vectors ALL'!AS25*($G25*VAR_CST)/0.01))</f>
        <v>0</v>
      </c>
      <c r="AT25" s="80">
        <f>IF($E25="FX",$H25*'Sensis Vectors ALL'!AT25*(EXP($G25/100*VAR_CST)-1)/($H25*0.01),IF($E25&lt;&gt;"SPD",$H25*'Sensis Vectors ALL'!AT25*(EXP($G25/100*VAR_CST)-1)/0.01,'Sensis Vectors ALL'!AT25*($G25*VAR_CST)/0.01))</f>
        <v>0</v>
      </c>
      <c r="AU25" s="80">
        <f>IF($E25="FX",$H25*'Sensis Vectors ALL'!AU25*(EXP($G25/100*VAR_CST)-1)/($H25*0.01),IF($E25&lt;&gt;"SPD",$H25*'Sensis Vectors ALL'!AU25*(EXP($G25/100*VAR_CST)-1)/0.01,'Sensis Vectors ALL'!AU25*($G25*VAR_CST)/0.01))</f>
        <v>0</v>
      </c>
      <c r="AV25" s="80">
        <f>IF($E25="FX",$H25*'Sensis Vectors ALL'!AV25*(EXP($G25/100*VAR_CST)-1)/($H25*0.01),IF($E25&lt;&gt;"SPD",$H25*'Sensis Vectors ALL'!AV25*(EXP($G25/100*VAR_CST)-1)/0.01,'Sensis Vectors ALL'!AV25*($G25*VAR_CST)/0.01))</f>
        <v>0</v>
      </c>
      <c r="AW25" s="80">
        <f>IF($E25="FX",$H25*'Sensis Vectors ALL'!AW25*(EXP($G25/100*VAR_CST)-1)/($H25*0.01),IF($E25&lt;&gt;"SPD",$H25*'Sensis Vectors ALL'!AW25*(EXP($G25/100*VAR_CST)-1)/0.01,'Sensis Vectors ALL'!AW25*($G25*VAR_CST)/0.01))</f>
        <v>0</v>
      </c>
      <c r="AX25" s="80">
        <f>IF($E25="FX",$H25*'Sensis Vectors ALL'!AX25*(EXP($G25/100*VAR_CST)-1)/($H25*0.01),IF($E25&lt;&gt;"SPD",$H25*'Sensis Vectors ALL'!AX25*(EXP($G25/100*VAR_CST)-1)/0.01,'Sensis Vectors ALL'!AX25*($G25*VAR_CST)/0.01))</f>
        <v>0</v>
      </c>
      <c r="AY25" s="80">
        <f>IF($E25="FX",$H25*'Sensis Vectors ALL'!AY25*(EXP($G25/100*VAR_CST)-1)/($H25*0.01),IF($E25&lt;&gt;"SPD",$H25*'Sensis Vectors ALL'!AY25*(EXP($G25/100*VAR_CST)-1)/0.01,'Sensis Vectors ALL'!AY25*($G25*VAR_CST)/0.01))</f>
        <v>25.405148264066852</v>
      </c>
      <c r="AZ25" s="80">
        <f>IF($E25="FX",$H25*'Sensis Vectors ALL'!AZ25*(EXP($G25/100*VAR_CST)-1)/($H25*0.01),IF($E25&lt;&gt;"SPD",$H25*'Sensis Vectors ALL'!AZ25*(EXP($G25/100*VAR_CST)-1)/0.01,'Sensis Vectors ALL'!AZ25*($G25*VAR_CST)/0.01))</f>
        <v>25.405148264066852</v>
      </c>
      <c r="BA25" s="80">
        <f>IF($E25="FX",$H25*'Sensis Vectors ALL'!BA25*(EXP($G25/100*VAR_CST)-1)/($H25*0.01),IF($E25&lt;&gt;"SPD",$H25*'Sensis Vectors ALL'!BA25*(EXP($G25/100*VAR_CST)-1)/0.01,'Sensis Vectors ALL'!BA25*($G25*VAR_CST)/0.01))</f>
        <v>0</v>
      </c>
      <c r="BB25" s="80">
        <f>IF($E25="FX",$H25*'Sensis Vectors ALL'!BB25*(EXP($G25/100*VAR_CST)-1)/($H25*0.01),IF($E25&lt;&gt;"SPD",$H25*'Sensis Vectors ALL'!BB25*(EXP($G25/100*VAR_CST)-1)/0.01,'Sensis Vectors ALL'!BB25*($G25*VAR_CST)/0.01))</f>
        <v>0</v>
      </c>
      <c r="BC25" s="80">
        <f>IF($E25="FX",$H25*'Sensis Vectors ALL'!BC25*(EXP($G25/100*VAR_CST)-1)/($H25*0.01),IF($E25&lt;&gt;"SPD",$H25*'Sensis Vectors ALL'!BC25*(EXP($G25/100*VAR_CST)-1)/0.01,'Sensis Vectors ALL'!BC25*($G25*VAR_CST)/0.01))</f>
        <v>0</v>
      </c>
      <c r="BD25" s="80">
        <f>IF($E25="FX",$H25*'Sensis Vectors ALL'!BD25*(EXP($G25/100*VAR_CST)-1)/($H25*0.01),IF($E25&lt;&gt;"SPD",$H25*'Sensis Vectors ALL'!BD25*(EXP($G25/100*VAR_CST)-1)/0.01,'Sensis Vectors ALL'!BD25*($G25*VAR_CST)/0.01))</f>
        <v>-20.467414394646489</v>
      </c>
      <c r="BE25" s="80">
        <f>IF($E25="FX",$H25*'Sensis Vectors ALL'!BE25*(EXP($G25/100*VAR_CST)-1)/($H25*0.01),IF($E25&lt;&gt;"SPD",$H25*'Sensis Vectors ALL'!BE25*(EXP($G25/100*VAR_CST)-1)/0.01,'Sensis Vectors ALL'!BE25*($G25*VAR_CST)/0.01))</f>
        <v>0</v>
      </c>
      <c r="BF25" s="80">
        <f>IF($E25="FX",$H25*'Sensis Vectors ALL'!BF25*(EXP($G25/100*VAR_CST)-1)/($H25*0.01),IF($E25&lt;&gt;"SPD",$H25*'Sensis Vectors ALL'!BF25*(EXP($G25/100*VAR_CST)-1)/0.01,'Sensis Vectors ALL'!BF25*($G25*VAR_CST)/0.01))</f>
        <v>0</v>
      </c>
      <c r="BG25" s="80">
        <f>IF($E25="FX",$H25*'Sensis Vectors ALL'!BG25*(EXP($G25/100*VAR_CST)-1)/($H25*0.01),IF($E25&lt;&gt;"SPD",$H25*'Sensis Vectors ALL'!BG25*(EXP($G25/100*VAR_CST)-1)/0.01,'Sensis Vectors ALL'!BG25*($G25*VAR_CST)/0.01))</f>
        <v>0</v>
      </c>
      <c r="BH25" s="80">
        <f>IF($E25="FX",$H25*'Sensis Vectors ALL'!BH25*(EXP($G25/100*VAR_CST)-1)/($H25*0.01),IF($E25&lt;&gt;"SPD",$H25*'Sensis Vectors ALL'!BH25*(EXP($G25/100*VAR_CST)-1)/0.01,'Sensis Vectors ALL'!BH25*($G25*VAR_CST)/0.01))</f>
        <v>0</v>
      </c>
      <c r="BI25" s="80">
        <f>IF($E25="FX",$H25*'Sensis Vectors ALL'!BI25*(EXP($G25/100*VAR_CST)-1)/($H25*0.01),IF($E25&lt;&gt;"SPD",$H25*'Sensis Vectors ALL'!BI25*(EXP($G25/100*VAR_CST)-1)/0.01,'Sensis Vectors ALL'!BI25*($G25*VAR_CST)/0.01))</f>
        <v>0</v>
      </c>
      <c r="BJ25" s="80">
        <f>IF($E25="FX",$H25*'Sensis Vectors ALL'!BJ25*(EXP($G25/100*VAR_CST)-1)/($H25*0.01),IF($E25&lt;&gt;"SPD",$H25*'Sensis Vectors ALL'!BJ25*(EXP($G25/100*VAR_CST)-1)/0.01,'Sensis Vectors ALL'!BJ25*($G25*VAR_CST)/0.01))</f>
        <v>0</v>
      </c>
      <c r="BK25" s="80">
        <f>IF($E25="FX",$H25*'Sensis Vectors ALL'!BK25*(EXP($G25/100*VAR_CST)-1)/($H25*0.01),IF($E25&lt;&gt;"SPD",$H25*'Sensis Vectors ALL'!BK25*(EXP($G25/100*VAR_CST)-1)/0.01,'Sensis Vectors ALL'!BK25*($G25*VAR_CST)/0.01))</f>
        <v>0</v>
      </c>
      <c r="BL25" s="80">
        <f>IF($E25="FX",$H25*'Sensis Vectors ALL'!BL25*(EXP($G25/100*VAR_CST)-1)/($H25*0.01),IF($E25&lt;&gt;"SPD",$H25*'Sensis Vectors ALL'!BL25*(EXP($G25/100*VAR_CST)-1)/0.01,'Sensis Vectors ALL'!BL25*($G25*VAR_CST)/0.01))</f>
        <v>-20.467414394646489</v>
      </c>
      <c r="BM25" s="80">
        <f>IF($E25="FX",$H25*'Sensis Vectors ALL'!BM25*(EXP($G25/100*VAR_CST)-1)/($H25*0.01),IF($E25&lt;&gt;"SPD",$H25*'Sensis Vectors ALL'!BM25*(EXP($G25/100*VAR_CST)-1)/0.01,'Sensis Vectors ALL'!BM25*($G25*VAR_CST)/0.01))</f>
        <v>3015.4328765172395</v>
      </c>
      <c r="BN25" s="80">
        <f>IF($E25="FX",$H25*'Sensis Vectors ALL'!BN25*(EXP($G25/100*VAR_CST)-1)/($H25*0.01),IF($E25&lt;&gt;"SPD",$H25*'Sensis Vectors ALL'!BN25*(EXP($G25/100*VAR_CST)-1)/0.01,'Sensis Vectors ALL'!BN25*($G25*VAR_CST)/0.01))</f>
        <v>3015.4328765172395</v>
      </c>
      <c r="BO25" s="80">
        <f>IF($E25="FX",$H25*'Sensis Vectors ALL'!BO25*(EXP($G25/100*VAR_CST)-1)/($H25*0.01),IF($E25&lt;&gt;"SPD",$H25*'Sensis Vectors ALL'!BO25*(EXP($G25/100*VAR_CST)-1)/0.01,'Sensis Vectors ALL'!BO25*($G25*VAR_CST)/0.01))</f>
        <v>0</v>
      </c>
      <c r="BP25" s="80">
        <f>IF($E25="FX",$H25*'Sensis Vectors ALL'!BP25*(EXP($G25/100*VAR_CST)-1)/($H25*0.01),IF($E25&lt;&gt;"SPD",$H25*'Sensis Vectors ALL'!BP25*(EXP($G25/100*VAR_CST)-1)/0.01,'Sensis Vectors ALL'!BP25*($G25*VAR_CST)/0.01))</f>
        <v>0</v>
      </c>
      <c r="BQ25" s="80">
        <f>IF($E25="FX",$H25*'Sensis Vectors ALL'!BQ25*(EXP($G25/100*VAR_CST)-1)/($H25*0.01),IF($E25&lt;&gt;"SPD",$H25*'Sensis Vectors ALL'!BQ25*(EXP($G25/100*VAR_CST)-1)/0.01,'Sensis Vectors ALL'!BQ25*($G25*VAR_CST)/0.01))</f>
        <v>0</v>
      </c>
      <c r="BR25" s="80">
        <f>IF($E25="FX",$H25*'Sensis Vectors ALL'!BR25*(EXP($G25/100*VAR_CST)-1)/($H25*0.01),IF($E25&lt;&gt;"SPD",$H25*'Sensis Vectors ALL'!BR25*(EXP($G25/100*VAR_CST)-1)/0.01,'Sensis Vectors ALL'!BR25*($G25*VAR_CST)/0.01))</f>
        <v>0</v>
      </c>
      <c r="BS25" s="80">
        <f>IF($E25="FX",$H25*'Sensis Vectors ALL'!BS25*(EXP($G25/100*VAR_CST)-1)/($H25*0.01),IF($E25&lt;&gt;"SPD",$H25*'Sensis Vectors ALL'!BS25*(EXP($G25/100*VAR_CST)-1)/0.01,'Sensis Vectors ALL'!BS25*($G25*VAR_CST)/0.01))</f>
        <v>0</v>
      </c>
      <c r="BT25" s="80">
        <f>IF($E25="FX",$H25*'Sensis Vectors ALL'!BT25*(EXP($G25/100*VAR_CST)-1)/($H25*0.01),IF($E25&lt;&gt;"SPD",$H25*'Sensis Vectors ALL'!BT25*(EXP($G25/100*VAR_CST)-1)/0.01,'Sensis Vectors ALL'!BT25*($G25*VAR_CST)/0.01))</f>
        <v>0</v>
      </c>
      <c r="BU25" s="80">
        <f>IF($E25="FX",$H25*'Sensis Vectors ALL'!BU25*(EXP($G25/100*VAR_CST)-1)/($H25*0.01),IF($E25&lt;&gt;"SPD",$H25*'Sensis Vectors ALL'!BU25*(EXP($G25/100*VAR_CST)-1)/0.01,'Sensis Vectors ALL'!BU25*($G25*VAR_CST)/0.01))</f>
        <v>0</v>
      </c>
      <c r="BV25" s="80">
        <f>IF($E25="FX",$H25*'Sensis Vectors ALL'!BV25*(EXP($G25/100*VAR_CST)-1)/($H25*0.01),IF($E25&lt;&gt;"SPD",$H25*'Sensis Vectors ALL'!BV25*(EXP($G25/100*VAR_CST)-1)/0.01,'Sensis Vectors ALL'!BV25*($G25*VAR_CST)/0.01))</f>
        <v>-3014.8955173295149</v>
      </c>
      <c r="BW25" s="80">
        <f>IF($E25="FX",$H25*'Sensis Vectors ALL'!BW25*(EXP($G25/100*VAR_CST)-1)/($H25*0.01),IF($E25&lt;&gt;"SPD",$H25*'Sensis Vectors ALL'!BW25*(EXP($G25/100*VAR_CST)-1)/0.01,'Sensis Vectors ALL'!BW25*($G25*VAR_CST)/0.01))</f>
        <v>-3014.8955173295149</v>
      </c>
      <c r="BX25" s="80">
        <f>IF($E25="FX",$H25*'Sensis Vectors ALL'!BX25*(EXP($G25/100*VAR_CST)-1)/($H25*0.01),IF($E25&lt;&gt;"SPD",$H25*'Sensis Vectors ALL'!BX25*(EXP($G25/100*VAR_CST)-1)/0.01,'Sensis Vectors ALL'!BX25*($G25*VAR_CST)/0.01))</f>
        <v>0</v>
      </c>
      <c r="BY25" s="80">
        <f>IF($E25="FX",$H25*'Sensis Vectors ALL'!BY25*(EXP($G25/100*VAR_CST)-1)/($H25*0.01),IF($E25&lt;&gt;"SPD",$H25*'Sensis Vectors ALL'!BY25*(EXP($G25/100*VAR_CST)-1)/0.01,'Sensis Vectors ALL'!BY25*($G25*VAR_CST)/0.01))</f>
        <v>66.823600322311677</v>
      </c>
      <c r="BZ25" s="80">
        <f>IF($E25="FX",$H25*'Sensis Vectors ALL'!BZ25*(EXP($G25/100*VAR_CST)-1)/($H25*0.01),IF($E25&lt;&gt;"SPD",$H25*'Sensis Vectors ALL'!BZ25*(EXP($G25/100*VAR_CST)-1)/0.01,'Sensis Vectors ALL'!BZ25*($G25*VAR_CST)/0.01))</f>
        <v>66.823600322311677</v>
      </c>
      <c r="CA25" s="80">
        <f>IF($E25="FX",$H25*'Sensis Vectors ALL'!CA25*(EXP($G25/100*VAR_CST)-1)/($H25*0.01),IF($E25&lt;&gt;"SPD",$H25*'Sensis Vectors ALL'!CA25*(EXP($G25/100*VAR_CST)-1)/0.01,'Sensis Vectors ALL'!CA25*($G25*VAR_CST)/0.01))</f>
        <v>0</v>
      </c>
      <c r="CB25" s="80">
        <f>IF($E25="FX",$H25*'Sensis Vectors ALL'!CB25*(EXP($G25/100*VAR_CST)-1)/($H25*0.01),IF($E25&lt;&gt;"SPD",$H25*'Sensis Vectors ALL'!CB25*(EXP($G25/100*VAR_CST)-1)/0.01,'Sensis Vectors ALL'!CB25*($G25*VAR_CST)/0.01))</f>
        <v>-86.114795161606636</v>
      </c>
      <c r="CC25" s="80">
        <f>IF($E25="FX",$H25*'Sensis Vectors ALL'!CC25*(EXP($G25/100*VAR_CST)-1)/($H25*0.01),IF($E25&lt;&gt;"SPD",$H25*'Sensis Vectors ALL'!CC25*(EXP($G25/100*VAR_CST)-1)/0.01,'Sensis Vectors ALL'!CC25*($G25*VAR_CST)/0.01))</f>
        <v>-86.114795161606636</v>
      </c>
      <c r="CD25" s="80">
        <f>IF($E25="FX",$H25*'Sensis Vectors ALL'!CD25*(EXP($G25/100*VAR_CST)-1)/($H25*0.01),IF($E25&lt;&gt;"SPD",$H25*'Sensis Vectors ALL'!CD25*(EXP($G25/100*VAR_CST)-1)/0.01,'Sensis Vectors ALL'!CD25*($G25*VAR_CST)/0.01))</f>
        <v>0</v>
      </c>
      <c r="CE25" s="80">
        <f>IF($E25="FX",$H25*'Sensis Vectors ALL'!CE25*(EXP($G25/100*VAR_CST)-1)/($H25*0.01),IF($E25&lt;&gt;"SPD",$H25*'Sensis Vectors ALL'!CE25*(EXP($G25/100*VAR_CST)-1)/0.01,'Sensis Vectors ALL'!CE25*($G25*VAR_CST)/0.01))</f>
        <v>0</v>
      </c>
      <c r="CF25" s="80">
        <f>IF($E25="FX",$H25*'Sensis Vectors ALL'!CF25*(EXP($G25/100*VAR_CST)-1)/($H25*0.01),IF($E25&lt;&gt;"SPD",$H25*'Sensis Vectors ALL'!CF25*(EXP($G25/100*VAR_CST)-1)/0.01,'Sensis Vectors ALL'!CF25*($G25*VAR_CST)/0.01))</f>
        <v>0</v>
      </c>
      <c r="CG25" s="80">
        <f>IF($E25="FX",$H25*'Sensis Vectors ALL'!CG25*(EXP($G25/100*VAR_CST)-1)/($H25*0.01),IF($E25&lt;&gt;"SPD",$H25*'Sensis Vectors ALL'!CG25*(EXP($G25/100*VAR_CST)-1)/0.01,'Sensis Vectors ALL'!CG25*($G25*VAR_CST)/0.01))</f>
        <v>0</v>
      </c>
      <c r="CH25" s="80">
        <f>IF($E25="FX",$H25*'Sensis Vectors ALL'!CH25*(EXP($G25/100*VAR_CST)-1)/($H25*0.01),IF($E25&lt;&gt;"SPD",$H25*'Sensis Vectors ALL'!CH25*(EXP($G25/100*VAR_CST)-1)/0.01,'Sensis Vectors ALL'!CH25*($G25*VAR_CST)/0.01))</f>
        <v>0</v>
      </c>
      <c r="CI25" s="80">
        <f>IF($E25="FX",$H25*'Sensis Vectors ALL'!CI25*(EXP($G25/100*VAR_CST)-1)/($H25*0.01),IF($E25&lt;&gt;"SPD",$H25*'Sensis Vectors ALL'!CI25*(EXP($G25/100*VAR_CST)-1)/0.01,'Sensis Vectors ALL'!CI25*($G25*VAR_CST)/0.01))</f>
        <v>0</v>
      </c>
      <c r="CJ25" s="80">
        <f>IF($E25="FX",$H25*'Sensis Vectors ALL'!CJ25*(EXP($G25/100*VAR_CST)-1)/($H25*0.01),IF($E25&lt;&gt;"SPD",$H25*'Sensis Vectors ALL'!CJ25*(EXP($G25/100*VAR_CST)-1)/0.01,'Sensis Vectors ALL'!CJ25*($G25*VAR_CST)/0.01))</f>
        <v>0</v>
      </c>
      <c r="CK25" s="80">
        <f>IF($E25="FX",$H25*'Sensis Vectors ALL'!CK25*(EXP($G25/100*VAR_CST)-1)/($H25*0.01),IF($E25&lt;&gt;"SPD",$H25*'Sensis Vectors ALL'!CK25*(EXP($G25/100*VAR_CST)-1)/0.01,'Sensis Vectors ALL'!CK25*($G25*VAR_CST)/0.01))</f>
        <v>-1.7135787430757197</v>
      </c>
      <c r="CL25" s="80">
        <f>IF($E25="FX",$H25*'Sensis Vectors ALL'!CL25*(EXP($G25/100*VAR_CST)-1)/($H25*0.01),IF($E25&lt;&gt;"SPD",$H25*'Sensis Vectors ALL'!CL25*(EXP($G25/100*VAR_CST)-1)/0.01,'Sensis Vectors ALL'!CL25*($G25*VAR_CST)/0.01))</f>
        <v>-1.7135787430757197</v>
      </c>
      <c r="CM25" s="80">
        <f>IF($E25="FX",$H25*'Sensis Vectors ALL'!CM25*(EXP($G25/100*VAR_CST)-1)/($H25*0.01),IF($E25&lt;&gt;"SPD",$H25*'Sensis Vectors ALL'!CM25*(EXP($G25/100*VAR_CST)-1)/0.01,'Sensis Vectors ALL'!CM25*($G25*VAR_CST)/0.01))</f>
        <v>0</v>
      </c>
      <c r="CN25" s="80">
        <f>IF($E25="FX",$H25*'Sensis Vectors ALL'!CN25*(EXP($G25/100*VAR_CST)-1)/($H25*0.01),IF($E25&lt;&gt;"SPD",$H25*'Sensis Vectors ALL'!CN25*(EXP($G25/100*VAR_CST)-1)/0.01,'Sensis Vectors ALL'!CN25*($G25*VAR_CST)/0.01))</f>
        <v>0</v>
      </c>
      <c r="CO25" s="80">
        <f>IF($E25="FX",$H25*'Sensis Vectors ALL'!CO25*(EXP($G25/100*VAR_CST)-1)/($H25*0.01),IF($E25&lt;&gt;"SPD",$H25*'Sensis Vectors ALL'!CO25*(EXP($G25/100*VAR_CST)-1)/0.01,'Sensis Vectors ALL'!CO25*($G25*VAR_CST)/0.01))</f>
        <v>0</v>
      </c>
      <c r="CP25" s="80">
        <f>IF($E25="FX",$H25*'Sensis Vectors ALL'!CP25*(EXP($G25/100*VAR_CST)-1)/($H25*0.01),IF($E25&lt;&gt;"SPD",$H25*'Sensis Vectors ALL'!CP25*(EXP($G25/100*VAR_CST)-1)/0.01,'Sensis Vectors ALL'!CP25*($G25*VAR_CST)/0.01))</f>
        <v>0</v>
      </c>
      <c r="CQ25" s="80">
        <f>IF($E25="FX",$H25*'Sensis Vectors ALL'!CQ25*(EXP($G25/100*VAR_CST)-1)/($H25*0.01),IF($E25&lt;&gt;"SPD",$H25*'Sensis Vectors ALL'!CQ25*(EXP($G25/100*VAR_CST)-1)/0.01,'Sensis Vectors ALL'!CQ25*($G25*VAR_CST)/0.01))</f>
        <v>0</v>
      </c>
      <c r="CR25" s="80">
        <f>IF($E25="FX",$H25*'Sensis Vectors ALL'!CR25*(EXP($G25/100*VAR_CST)-1)/($H25*0.01),IF($E25&lt;&gt;"SPD",$H25*'Sensis Vectors ALL'!CR25*(EXP($G25/100*VAR_CST)-1)/0.01,'Sensis Vectors ALL'!CR25*($G25*VAR_CST)/0.01))</f>
        <v>0</v>
      </c>
      <c r="CS25" s="80">
        <f>IF($E25="FX",$H25*'Sensis Vectors ALL'!CS25*(EXP($G25/100*VAR_CST)-1)/($H25*0.01),IF($E25&lt;&gt;"SPD",$H25*'Sensis Vectors ALL'!CS25*(EXP($G25/100*VAR_CST)-1)/0.01,'Sensis Vectors ALL'!CS25*($G25*VAR_CST)/0.01))</f>
        <v>0</v>
      </c>
      <c r="CT25" s="80">
        <f>IF($E25="FX",$H25*'Sensis Vectors ALL'!CT25*(EXP($G25/100*VAR_CST)-1)/($H25*0.01),IF($E25&lt;&gt;"SPD",$H25*'Sensis Vectors ALL'!CT25*(EXP($G25/100*VAR_CST)-1)/0.01,'Sensis Vectors ALL'!CT25*($G25*VAR_CST)/0.01))</f>
        <v>0</v>
      </c>
      <c r="CU25" s="80">
        <f>IF($E25="FX",$H25*'Sensis Vectors ALL'!CU25*(EXP($G25/100*VAR_CST)-1)/($H25*0.01),IF($E25&lt;&gt;"SPD",$H25*'Sensis Vectors ALL'!CU25*(EXP($G25/100*VAR_CST)-1)/0.01,'Sensis Vectors ALL'!CU25*($G25*VAR_CST)/0.01))</f>
        <v>0</v>
      </c>
      <c r="CV25" s="80">
        <f>IF($E25="FX",$H25*'Sensis Vectors ALL'!CV25*(EXP($G25/100*VAR_CST)-1)/($H25*0.01),IF($E25&lt;&gt;"SPD",$H25*'Sensis Vectors ALL'!CV25*(EXP($G25/100*VAR_CST)-1)/0.01,'Sensis Vectors ALL'!CV25*($G25*VAR_CST)/0.01))</f>
        <v>0</v>
      </c>
      <c r="CW25" s="80">
        <f>IF($E25="FX",$H25*'Sensis Vectors ALL'!CW25*(EXP($G25/100*VAR_CST)-1)/($H25*0.01),IF($E25&lt;&gt;"SPD",$H25*'Sensis Vectors ALL'!CW25*(EXP($G25/100*VAR_CST)-1)/0.01,'Sensis Vectors ALL'!CW25*($G25*VAR_CST)/0.01))</f>
        <v>0</v>
      </c>
      <c r="CX25" s="80">
        <f>IF($E25="FX",$H25*'Sensis Vectors ALL'!CX25*(EXP($G25/100*VAR_CST)-1)/($H25*0.01),IF($E25&lt;&gt;"SPD",$H25*'Sensis Vectors ALL'!CX25*(EXP($G25/100*VAR_CST)-1)/0.01,'Sensis Vectors ALL'!CX25*($G25*VAR_CST)/0.01))</f>
        <v>0</v>
      </c>
      <c r="CY25" s="80">
        <f>IF($E25="FX",$H25*'Sensis Vectors ALL'!CY25*(EXP($G25/100*VAR_CST)-1)/($H25*0.01),IF($E25&lt;&gt;"SPD",$H25*'Sensis Vectors ALL'!CY25*(EXP($G25/100*VAR_CST)-1)/0.01,'Sensis Vectors ALL'!CY25*($G25*VAR_CST)/0.01))</f>
        <v>0</v>
      </c>
      <c r="CZ25" s="80">
        <f>IF($E25="FX",$H25*'Sensis Vectors ALL'!CZ25*(EXP($G25/100*VAR_CST)-1)/($H25*0.01),IF($E25&lt;&gt;"SPD",$H25*'Sensis Vectors ALL'!CZ25*(EXP($G25/100*VAR_CST)-1)/0.01,'Sensis Vectors ALL'!CZ25*($G25*VAR_CST)/0.01))</f>
        <v>0</v>
      </c>
      <c r="DA25" s="80">
        <f>IF($E25="FX",$H25*'Sensis Vectors ALL'!DA25*(EXP($G25/100*VAR_CST)-1)/($H25*0.01),IF($E25&lt;&gt;"SPD",$H25*'Sensis Vectors ALL'!DA25*(EXP($G25/100*VAR_CST)-1)/0.01,'Sensis Vectors ALL'!DA25*($G25*VAR_CST)/0.01))</f>
        <v>0</v>
      </c>
      <c r="DB25" s="80">
        <f>IF($E25="FX",$H25*'Sensis Vectors ALL'!DB25*(EXP($G25/100*VAR_CST)-1)/($H25*0.01),IF($E25&lt;&gt;"SPD",$H25*'Sensis Vectors ALL'!DB25*(EXP($G25/100*VAR_CST)-1)/0.01,'Sensis Vectors ALL'!DB25*($G25*VAR_CST)/0.01))</f>
        <v>0</v>
      </c>
      <c r="DC25" s="80">
        <f>IF($E25="FX",$H25*'Sensis Vectors ALL'!DC25*(EXP($G25/100*VAR_CST)-1)/($H25*0.01),IF($E25&lt;&gt;"SPD",$H25*'Sensis Vectors ALL'!DC25*(EXP($G25/100*VAR_CST)-1)/0.01,'Sensis Vectors ALL'!DC25*($G25*VAR_CST)/0.01))</f>
        <v>0</v>
      </c>
      <c r="DD25" s="80">
        <f>IF($E25="FX",$H25*'Sensis Vectors ALL'!DD25*(EXP($G25/100*VAR_CST)-1)/($H25*0.01),IF($E25&lt;&gt;"SPD",$H25*'Sensis Vectors ALL'!DD25*(EXP($G25/100*VAR_CST)-1)/0.01,'Sensis Vectors ALL'!DD25*($G25*VAR_CST)/0.01))</f>
        <v>0</v>
      </c>
      <c r="DE25" s="80">
        <f>IF($E25="FX",$H25*'Sensis Vectors ALL'!DE25*(EXP($G25/100*VAR_CST)-1)/($H25*0.01),IF($E25&lt;&gt;"SPD",$H25*'Sensis Vectors ALL'!DE25*(EXP($G25/100*VAR_CST)-1)/0.01,'Sensis Vectors ALL'!DE25*($G25*VAR_CST)/0.01))</f>
        <v>0</v>
      </c>
      <c r="DF25" s="80">
        <f>IF($E25="FX",$H25*'Sensis Vectors ALL'!DF25*(EXP($G25/100*VAR_CST)-1)/($H25*0.01),IF($E25&lt;&gt;"SPD",$H25*'Sensis Vectors ALL'!DF25*(EXP($G25/100*VAR_CST)-1)/0.01,'Sensis Vectors ALL'!DF25*($G25*VAR_CST)/0.01))</f>
        <v>0</v>
      </c>
      <c r="DG25" s="80">
        <f>IF($E25="FX",$H25*'Sensis Vectors ALL'!DG25*(EXP($G25/100*VAR_CST)-1)/($H25*0.01),IF($E25&lt;&gt;"SPD",$H25*'Sensis Vectors ALL'!DG25*(EXP($G25/100*VAR_CST)-1)/0.01,'Sensis Vectors ALL'!DG25*($G25*VAR_CST)/0.01))</f>
        <v>0</v>
      </c>
      <c r="DH25" s="80">
        <f>IF($E25="FX",$H25*'Sensis Vectors ALL'!DH25*(EXP($G25/100*VAR_CST)-1)/($H25*0.01),IF($E25&lt;&gt;"SPD",$H25*'Sensis Vectors ALL'!DH25*(EXP($G25/100*VAR_CST)-1)/0.01,'Sensis Vectors ALL'!DH25*($G25*VAR_CST)/0.01))</f>
        <v>0</v>
      </c>
      <c r="DI25" s="80">
        <f>IF($E25="FX",$H25*'Sensis Vectors ALL'!DI25*(EXP($G25/100*VAR_CST)-1)/($H25*0.01),IF($E25&lt;&gt;"SPD",$H25*'Sensis Vectors ALL'!DI25*(EXP($G25/100*VAR_CST)-1)/0.01,'Sensis Vectors ALL'!DI25*($G25*VAR_CST)/0.01))</f>
        <v>0</v>
      </c>
      <c r="DJ25" s="80">
        <f>IF($E25="FX",$H25*'Sensis Vectors ALL'!DJ25*(EXP($G25/100*VAR_CST)-1)/($H25*0.01),IF($E25&lt;&gt;"SPD",$H25*'Sensis Vectors ALL'!DJ25*(EXP($G25/100*VAR_CST)-1)/0.01,'Sensis Vectors ALL'!DJ25*($G25*VAR_CST)/0.01))</f>
        <v>0</v>
      </c>
      <c r="DK25" s="80">
        <f>IF($E25="FX",$H25*'Sensis Vectors ALL'!DK25*(EXP($G25/100*VAR_CST)-1)/($H25*0.01),IF($E25&lt;&gt;"SPD",$H25*'Sensis Vectors ALL'!DK25*(EXP($G25/100*VAR_CST)-1)/0.01,'Sensis Vectors ALL'!DK25*($G25*VAR_CST)/0.01))</f>
        <v>0</v>
      </c>
      <c r="DL25" s="80">
        <f>IF($E25="FX",$H25*'Sensis Vectors ALL'!DL25*(EXP($G25/100*VAR_CST)-1)/($H25*0.01),IF($E25&lt;&gt;"SPD",$H25*'Sensis Vectors ALL'!DL25*(EXP($G25/100*VAR_CST)-1)/0.01,'Sensis Vectors ALL'!DL25*($G25*VAR_CST)/0.01))</f>
        <v>0</v>
      </c>
      <c r="DM25" s="80">
        <f>IF($E25="FX",$H25*'Sensis Vectors ALL'!DM25*(EXP($G25/100*VAR_CST)-1)/($H25*0.01),IF($E25&lt;&gt;"SPD",$H25*'Sensis Vectors ALL'!DM25*(EXP($G25/100*VAR_CST)-1)/0.01,'Sensis Vectors ALL'!DM25*($G25*VAR_CST)/0.01))</f>
        <v>0</v>
      </c>
      <c r="DN25" s="80">
        <f>IF($E25="FX",$H25*'Sensis Vectors ALL'!DN25*(EXP($G25/100*VAR_CST)-1)/($H25*0.01),IF($E25&lt;&gt;"SPD",$H25*'Sensis Vectors ALL'!DN25*(EXP($G25/100*VAR_CST)-1)/0.01,'Sensis Vectors ALL'!DN25*($G25*VAR_CST)/0.01))</f>
        <v>0</v>
      </c>
      <c r="DO25" s="80">
        <f>IF($E25="FX",$H25*'Sensis Vectors ALL'!DO25*(EXP($G25/100*VAR_CST)-1)/($H25*0.01),IF($E25&lt;&gt;"SPD",$H25*'Sensis Vectors ALL'!DO25*(EXP($G25/100*VAR_CST)-1)/0.01,'Sensis Vectors ALL'!DO25*($G25*VAR_CST)/0.01))</f>
        <v>0</v>
      </c>
      <c r="DP25" s="80">
        <f>IF($E25="FX",$H25*'Sensis Vectors ALL'!DP25*(EXP($G25/100*VAR_CST)-1)/($H25*0.01),IF($E25&lt;&gt;"SPD",$H25*'Sensis Vectors ALL'!DP25*(EXP($G25/100*VAR_CST)-1)/0.01,'Sensis Vectors ALL'!DP25*($G25*VAR_CST)/0.01))</f>
        <v>0</v>
      </c>
      <c r="DQ25" s="80">
        <f>IF($E25="FX",$H25*'Sensis Vectors ALL'!DQ25*(EXP($G25/100*VAR_CST)-1)/($H25*0.01),IF($E25&lt;&gt;"SPD",$H25*'Sensis Vectors ALL'!DQ25*(EXP($G25/100*VAR_CST)-1)/0.01,'Sensis Vectors ALL'!DQ25*($G25*VAR_CST)/0.01))</f>
        <v>-4061.9816892134004</v>
      </c>
    </row>
    <row r="26" spans="1:121" x14ac:dyDescent="0.2">
      <c r="A26" s="60">
        <v>85</v>
      </c>
      <c r="B26" s="60" t="s">
        <v>16</v>
      </c>
      <c r="C26" s="60" t="s">
        <v>369</v>
      </c>
      <c r="D26" s="60" t="s">
        <v>532</v>
      </c>
      <c r="E26" s="60" t="s">
        <v>25</v>
      </c>
      <c r="F26" s="60" t="s">
        <v>35</v>
      </c>
      <c r="G26" s="60">
        <v>0.76102199999999998</v>
      </c>
      <c r="H26" s="60">
        <v>1.95662</v>
      </c>
      <c r="I26" s="80">
        <f>IF($E26="FX",$H26*'Sensis Vectors ALL'!I26*(EXP($G26/100*VAR_CST)-1)/($H26*0.01),IF($E26&lt;&gt;"SPD",$H26*'Sensis Vectors ALL'!I26*(EXP($G26/100*VAR_CST)-1)/0.01,'Sensis Vectors ALL'!I26*($G26*VAR_CST)/0.01))</f>
        <v>26658.435189954271</v>
      </c>
      <c r="J26" s="80">
        <f>IF($E26="FX",$H26*'Sensis Vectors ALL'!J26*(EXP($G26/100*VAR_CST)-1)/($H26*0.01),IF($E26&lt;&gt;"SPD",$H26*'Sensis Vectors ALL'!J26*(EXP($G26/100*VAR_CST)-1)/0.01,'Sensis Vectors ALL'!J26*($G26*VAR_CST)/0.01))</f>
        <v>26658.435189954271</v>
      </c>
      <c r="K26" s="80">
        <f>IF($E26="FX",$H26*'Sensis Vectors ALL'!K26*(EXP($G26/100*VAR_CST)-1)/($H26*0.01),IF($E26&lt;&gt;"SPD",$H26*'Sensis Vectors ALL'!K26*(EXP($G26/100*VAR_CST)-1)/0.01,'Sensis Vectors ALL'!K26*($G26*VAR_CST)/0.01))</f>
        <v>26658.435189954271</v>
      </c>
      <c r="L26" s="80">
        <f>IF($E26="FX",$H26*'Sensis Vectors ALL'!L26*(EXP($G26/100*VAR_CST)-1)/($H26*0.01),IF($E26&lt;&gt;"SPD",$H26*'Sensis Vectors ALL'!L26*(EXP($G26/100*VAR_CST)-1)/0.01,'Sensis Vectors ALL'!L26*($G26*VAR_CST)/0.01))</f>
        <v>26658.435189954271</v>
      </c>
      <c r="M26" s="80">
        <f>IF($E26="FX",$H26*'Sensis Vectors ALL'!M26*(EXP($G26/100*VAR_CST)-1)/($H26*0.01),IF($E26&lt;&gt;"SPD",$H26*'Sensis Vectors ALL'!M26*(EXP($G26/100*VAR_CST)-1)/0.01,'Sensis Vectors ALL'!M26*($G26*VAR_CST)/0.01))</f>
        <v>26657.067953331658</v>
      </c>
      <c r="N26" s="80">
        <f>IF($E26="FX",$H26*'Sensis Vectors ALL'!N26*(EXP($G26/100*VAR_CST)-1)/($H26*0.01),IF($E26&lt;&gt;"SPD",$H26*'Sensis Vectors ALL'!N26*(EXP($G26/100*VAR_CST)-1)/0.01,'Sensis Vectors ALL'!N26*($G26*VAR_CST)/0.01))</f>
        <v>26653.583929044606</v>
      </c>
      <c r="O26" s="80">
        <f>IF($E26="FX",$H26*'Sensis Vectors ALL'!O26*(EXP($G26/100*VAR_CST)-1)/($H26*0.01),IF($E26&lt;&gt;"SPD",$H26*'Sensis Vectors ALL'!O26*(EXP($G26/100*VAR_CST)-1)/0.01,'Sensis Vectors ALL'!O26*($G26*VAR_CST)/0.01))</f>
        <v>0</v>
      </c>
      <c r="P26" s="80">
        <f>IF($E26="FX",$H26*'Sensis Vectors ALL'!P26*(EXP($G26/100*VAR_CST)-1)/($H26*0.01),IF($E26&lt;&gt;"SPD",$H26*'Sensis Vectors ALL'!P26*(EXP($G26/100*VAR_CST)-1)/0.01,'Sensis Vectors ALL'!P26*($G26*VAR_CST)/0.01))</f>
        <v>0</v>
      </c>
      <c r="Q26" s="80">
        <f>IF($E26="FX",$H26*'Sensis Vectors ALL'!Q26*(EXP($G26/100*VAR_CST)-1)/($H26*0.01),IF($E26&lt;&gt;"SPD",$H26*'Sensis Vectors ALL'!Q26*(EXP($G26/100*VAR_CST)-1)/0.01,'Sensis Vectors ALL'!Q26*($G26*VAR_CST)/0.01))</f>
        <v>0</v>
      </c>
      <c r="R26" s="80">
        <f>IF($E26="FX",$H26*'Sensis Vectors ALL'!R26*(EXP($G26/100*VAR_CST)-1)/($H26*0.01),IF($E26&lt;&gt;"SPD",$H26*'Sensis Vectors ALL'!R26*(EXP($G26/100*VAR_CST)-1)/0.01,'Sensis Vectors ALL'!R26*($G26*VAR_CST)/0.01))</f>
        <v>0</v>
      </c>
      <c r="S26" s="80">
        <f>IF($E26="FX",$H26*'Sensis Vectors ALL'!S26*(EXP($G26/100*VAR_CST)-1)/($H26*0.01),IF($E26&lt;&gt;"SPD",$H26*'Sensis Vectors ALL'!S26*(EXP($G26/100*VAR_CST)-1)/0.01,'Sensis Vectors ALL'!S26*($G26*VAR_CST)/0.01))</f>
        <v>27353.914452467729</v>
      </c>
      <c r="T26" s="80">
        <f>IF($E26="FX",$H26*'Sensis Vectors ALL'!T26*(EXP($G26/100*VAR_CST)-1)/($H26*0.01),IF($E26&lt;&gt;"SPD",$H26*'Sensis Vectors ALL'!T26*(EXP($G26/100*VAR_CST)-1)/0.01,'Sensis Vectors ALL'!T26*($G26*VAR_CST)/0.01))</f>
        <v>27353.914452467729</v>
      </c>
      <c r="U26" s="80">
        <f>IF($E26="FX",$H26*'Sensis Vectors ALL'!U26*(EXP($G26/100*VAR_CST)-1)/($H26*0.01),IF($E26&lt;&gt;"SPD",$H26*'Sensis Vectors ALL'!U26*(EXP($G26/100*VAR_CST)-1)/0.01,'Sensis Vectors ALL'!U26*($G26*VAR_CST)/0.01))</f>
        <v>0</v>
      </c>
      <c r="V26" s="80">
        <f>IF($E26="FX",$H26*'Sensis Vectors ALL'!V26*(EXP($G26/100*VAR_CST)-1)/($H26*0.01),IF($E26&lt;&gt;"SPD",$H26*'Sensis Vectors ALL'!V26*(EXP($G26/100*VAR_CST)-1)/0.01,'Sensis Vectors ALL'!V26*($G26*VAR_CST)/0.01))</f>
        <v>0</v>
      </c>
      <c r="W26" s="80">
        <f>IF($E26="FX",$H26*'Sensis Vectors ALL'!W26*(EXP($G26/100*VAR_CST)-1)/($H26*0.01),IF($E26&lt;&gt;"SPD",$H26*'Sensis Vectors ALL'!W26*(EXP($G26/100*VAR_CST)-1)/0.01,'Sensis Vectors ALL'!W26*($G26*VAR_CST)/0.01))</f>
        <v>26.65764399718778</v>
      </c>
      <c r="X26" s="80">
        <f>IF($E26="FX",$H26*'Sensis Vectors ALL'!X26*(EXP($G26/100*VAR_CST)-1)/($H26*0.01),IF($E26&lt;&gt;"SPD",$H26*'Sensis Vectors ALL'!X26*(EXP($G26/100*VAR_CST)-1)/0.01,'Sensis Vectors ALL'!X26*($G26*VAR_CST)/0.01))</f>
        <v>0</v>
      </c>
      <c r="Y26" s="80">
        <f>IF($E26="FX",$H26*'Sensis Vectors ALL'!Y26*(EXP($G26/100*VAR_CST)-1)/($H26*0.01),IF($E26&lt;&gt;"SPD",$H26*'Sensis Vectors ALL'!Y26*(EXP($G26/100*VAR_CST)-1)/0.01,'Sensis Vectors ALL'!Y26*($G26*VAR_CST)/0.01))</f>
        <v>838.6365712169212</v>
      </c>
      <c r="Z26" s="80">
        <f>IF($E26="FX",$H26*'Sensis Vectors ALL'!Z26*(EXP($G26/100*VAR_CST)-1)/($H26*0.01),IF($E26&lt;&gt;"SPD",$H26*'Sensis Vectors ALL'!Z26*(EXP($G26/100*VAR_CST)-1)/0.01,'Sensis Vectors ALL'!Z26*($G26*VAR_CST)/0.01))</f>
        <v>-726.9881674203159</v>
      </c>
      <c r="AA26" s="80">
        <f>IF($E26="FX",$H26*'Sensis Vectors ALL'!AA26*(EXP($G26/100*VAR_CST)-1)/($H26*0.01),IF($E26&lt;&gt;"SPD",$H26*'Sensis Vectors ALL'!AA26*(EXP($G26/100*VAR_CST)-1)/0.01,'Sensis Vectors ALL'!AA26*($G26*VAR_CST)/0.01))</f>
        <v>-340.44191902995499</v>
      </c>
      <c r="AB26" s="80">
        <f>IF($E26="FX",$H26*'Sensis Vectors ALL'!AB26*(EXP($G26/100*VAR_CST)-1)/($H26*0.01),IF($E26&lt;&gt;"SPD",$H26*'Sensis Vectors ALL'!AB26*(EXP($G26/100*VAR_CST)-1)/0.01,'Sensis Vectors ALL'!AB26*($G26*VAR_CST)/0.01))</f>
        <v>-386.54624839036092</v>
      </c>
      <c r="AC26" s="80">
        <f>IF($E26="FX",$H26*'Sensis Vectors ALL'!AC26*(EXP($G26/100*VAR_CST)-1)/($H26*0.01),IF($E26&lt;&gt;"SPD",$H26*'Sensis Vectors ALL'!AC26*(EXP($G26/100*VAR_CST)-1)/0.01,'Sensis Vectors ALL'!AC26*($G26*VAR_CST)/0.01))</f>
        <v>0</v>
      </c>
      <c r="AD26" s="80">
        <f>IF($E26="FX",$H26*'Sensis Vectors ALL'!AD26*(EXP($G26/100*VAR_CST)-1)/($H26*0.01),IF($E26&lt;&gt;"SPD",$H26*'Sensis Vectors ALL'!AD26*(EXP($G26/100*VAR_CST)-1)/0.01,'Sensis Vectors ALL'!AD26*($G26*VAR_CST)/0.01))</f>
        <v>0</v>
      </c>
      <c r="AE26" s="80">
        <f>IF($E26="FX",$H26*'Sensis Vectors ALL'!AE26*(EXP($G26/100*VAR_CST)-1)/($H26*0.01),IF($E26&lt;&gt;"SPD",$H26*'Sensis Vectors ALL'!AE26*(EXP($G26/100*VAR_CST)-1)/0.01,'Sensis Vectors ALL'!AE26*($G26*VAR_CST)/0.01))</f>
        <v>0</v>
      </c>
      <c r="AF26" s="80">
        <f>IF($E26="FX",$H26*'Sensis Vectors ALL'!AF26*(EXP($G26/100*VAR_CST)-1)/($H26*0.01),IF($E26&lt;&gt;"SPD",$H26*'Sensis Vectors ALL'!AF26*(EXP($G26/100*VAR_CST)-1)/0.01,'Sensis Vectors ALL'!AF26*($G26*VAR_CST)/0.01))</f>
        <v>0</v>
      </c>
      <c r="AG26" s="80">
        <f>IF($E26="FX",$H26*'Sensis Vectors ALL'!AG26*(EXP($G26/100*VAR_CST)-1)/($H26*0.01),IF($E26&lt;&gt;"SPD",$H26*'Sensis Vectors ALL'!AG26*(EXP($G26/100*VAR_CST)-1)/0.01,'Sensis Vectors ALL'!AG26*($G26*VAR_CST)/0.01))</f>
        <v>0</v>
      </c>
      <c r="AH26" s="80">
        <f>IF($E26="FX",$H26*'Sensis Vectors ALL'!AH26*(EXP($G26/100*VAR_CST)-1)/($H26*0.01),IF($E26&lt;&gt;"SPD",$H26*'Sensis Vectors ALL'!AH26*(EXP($G26/100*VAR_CST)-1)/0.01,'Sensis Vectors ALL'!AH26*($G26*VAR_CST)/0.01))</f>
        <v>0</v>
      </c>
      <c r="AI26" s="80">
        <f>IF($E26="FX",$H26*'Sensis Vectors ALL'!AI26*(EXP($G26/100*VAR_CST)-1)/($H26*0.01),IF($E26&lt;&gt;"SPD",$H26*'Sensis Vectors ALL'!AI26*(EXP($G26/100*VAR_CST)-1)/0.01,'Sensis Vectors ALL'!AI26*($G26*VAR_CST)/0.01))</f>
        <v>0</v>
      </c>
      <c r="AJ26" s="80">
        <f>IF($E26="FX",$H26*'Sensis Vectors ALL'!AJ26*(EXP($G26/100*VAR_CST)-1)/($H26*0.01),IF($E26&lt;&gt;"SPD",$H26*'Sensis Vectors ALL'!AJ26*(EXP($G26/100*VAR_CST)-1)/0.01,'Sensis Vectors ALL'!AJ26*($G26*VAR_CST)/0.01))</f>
        <v>0</v>
      </c>
      <c r="AK26" s="80">
        <f>IF($E26="FX",$H26*'Sensis Vectors ALL'!AK26*(EXP($G26/100*VAR_CST)-1)/($H26*0.01),IF($E26&lt;&gt;"SPD",$H26*'Sensis Vectors ALL'!AK26*(EXP($G26/100*VAR_CST)-1)/0.01,'Sensis Vectors ALL'!AK26*($G26*VAR_CST)/0.01))</f>
        <v>0</v>
      </c>
      <c r="AL26" s="80">
        <f>IF($E26="FX",$H26*'Sensis Vectors ALL'!AL26*(EXP($G26/100*VAR_CST)-1)/($H26*0.01),IF($E26&lt;&gt;"SPD",$H26*'Sensis Vectors ALL'!AL26*(EXP($G26/100*VAR_CST)-1)/0.01,'Sensis Vectors ALL'!AL26*($G26*VAR_CST)/0.01))</f>
        <v>0</v>
      </c>
      <c r="AM26" s="80">
        <f>IF($E26="FX",$H26*'Sensis Vectors ALL'!AM26*(EXP($G26/100*VAR_CST)-1)/($H26*0.01),IF($E26&lt;&gt;"SPD",$H26*'Sensis Vectors ALL'!AM26*(EXP($G26/100*VAR_CST)-1)/0.01,'Sensis Vectors ALL'!AM26*($G26*VAR_CST)/0.01))</f>
        <v>0</v>
      </c>
      <c r="AN26" s="80">
        <f>IF($E26="FX",$H26*'Sensis Vectors ALL'!AN26*(EXP($G26/100*VAR_CST)-1)/($H26*0.01),IF($E26&lt;&gt;"SPD",$H26*'Sensis Vectors ALL'!AN26*(EXP($G26/100*VAR_CST)-1)/0.01,'Sensis Vectors ALL'!AN26*($G26*VAR_CST)/0.01))</f>
        <v>0</v>
      </c>
      <c r="AO26" s="80">
        <f>IF($E26="FX",$H26*'Sensis Vectors ALL'!AO26*(EXP($G26/100*VAR_CST)-1)/($H26*0.01),IF($E26&lt;&gt;"SPD",$H26*'Sensis Vectors ALL'!AO26*(EXP($G26/100*VAR_CST)-1)/0.01,'Sensis Vectors ALL'!AO26*($G26*VAR_CST)/0.01))</f>
        <v>0</v>
      </c>
      <c r="AP26" s="80">
        <f>IF($E26="FX",$H26*'Sensis Vectors ALL'!AP26*(EXP($G26/100*VAR_CST)-1)/($H26*0.01),IF($E26&lt;&gt;"SPD",$H26*'Sensis Vectors ALL'!AP26*(EXP($G26/100*VAR_CST)-1)/0.01,'Sensis Vectors ALL'!AP26*($G26*VAR_CST)/0.01))</f>
        <v>0</v>
      </c>
      <c r="AQ26" s="80">
        <f>IF($E26="FX",$H26*'Sensis Vectors ALL'!AQ26*(EXP($G26/100*VAR_CST)-1)/($H26*0.01),IF($E26&lt;&gt;"SPD",$H26*'Sensis Vectors ALL'!AQ26*(EXP($G26/100*VAR_CST)-1)/0.01,'Sensis Vectors ALL'!AQ26*($G26*VAR_CST)/0.01))</f>
        <v>0</v>
      </c>
      <c r="AR26" s="80">
        <f>IF($E26="FX",$H26*'Sensis Vectors ALL'!AR26*(EXP($G26/100*VAR_CST)-1)/($H26*0.01),IF($E26&lt;&gt;"SPD",$H26*'Sensis Vectors ALL'!AR26*(EXP($G26/100*VAR_CST)-1)/0.01,'Sensis Vectors ALL'!AR26*($G26*VAR_CST)/0.01))</f>
        <v>3.4840242870576188</v>
      </c>
      <c r="AS26" s="80">
        <f>IF($E26="FX",$H26*'Sensis Vectors ALL'!AS26*(EXP($G26/100*VAR_CST)-1)/($H26*0.01),IF($E26&lt;&gt;"SPD",$H26*'Sensis Vectors ALL'!AS26*(EXP($G26/100*VAR_CST)-1)/0.01,'Sensis Vectors ALL'!AS26*($G26*VAR_CST)/0.01))</f>
        <v>0</v>
      </c>
      <c r="AT26" s="80">
        <f>IF($E26="FX",$H26*'Sensis Vectors ALL'!AT26*(EXP($G26/100*VAR_CST)-1)/($H26*0.01),IF($E26&lt;&gt;"SPD",$H26*'Sensis Vectors ALL'!AT26*(EXP($G26/100*VAR_CST)-1)/0.01,'Sensis Vectors ALL'!AT26*($G26*VAR_CST)/0.01))</f>
        <v>0</v>
      </c>
      <c r="AU26" s="80">
        <f>IF($E26="FX",$H26*'Sensis Vectors ALL'!AU26*(EXP($G26/100*VAR_CST)-1)/($H26*0.01),IF($E26&lt;&gt;"SPD",$H26*'Sensis Vectors ALL'!AU26*(EXP($G26/100*VAR_CST)-1)/0.01,'Sensis Vectors ALL'!AU26*($G26*VAR_CST)/0.01))</f>
        <v>0</v>
      </c>
      <c r="AV26" s="80">
        <f>IF($E26="FX",$H26*'Sensis Vectors ALL'!AV26*(EXP($G26/100*VAR_CST)-1)/($H26*0.01),IF($E26&lt;&gt;"SPD",$H26*'Sensis Vectors ALL'!AV26*(EXP($G26/100*VAR_CST)-1)/0.01,'Sensis Vectors ALL'!AV26*($G26*VAR_CST)/0.01))</f>
        <v>0</v>
      </c>
      <c r="AW26" s="80">
        <f>IF($E26="FX",$H26*'Sensis Vectors ALL'!AW26*(EXP($G26/100*VAR_CST)-1)/($H26*0.01),IF($E26&lt;&gt;"SPD",$H26*'Sensis Vectors ALL'!AW26*(EXP($G26/100*VAR_CST)-1)/0.01,'Sensis Vectors ALL'!AW26*($G26*VAR_CST)/0.01))</f>
        <v>0</v>
      </c>
      <c r="AX26" s="80">
        <f>IF($E26="FX",$H26*'Sensis Vectors ALL'!AX26*(EXP($G26/100*VAR_CST)-1)/($H26*0.01),IF($E26&lt;&gt;"SPD",$H26*'Sensis Vectors ALL'!AX26*(EXP($G26/100*VAR_CST)-1)/0.01,'Sensis Vectors ALL'!AX26*($G26*VAR_CST)/0.01))</f>
        <v>0</v>
      </c>
      <c r="AY26" s="80">
        <f>IF($E26="FX",$H26*'Sensis Vectors ALL'!AY26*(EXP($G26/100*VAR_CST)-1)/($H26*0.01),IF($E26&lt;&gt;"SPD",$H26*'Sensis Vectors ALL'!AY26*(EXP($G26/100*VAR_CST)-1)/0.01,'Sensis Vectors ALL'!AY26*($G26*VAR_CST)/0.01))</f>
        <v>3.4840242870576188</v>
      </c>
      <c r="AZ26" s="80">
        <f>IF($E26="FX",$H26*'Sensis Vectors ALL'!AZ26*(EXP($G26/100*VAR_CST)-1)/($H26*0.01),IF($E26&lt;&gt;"SPD",$H26*'Sensis Vectors ALL'!AZ26*(EXP($G26/100*VAR_CST)-1)/0.01,'Sensis Vectors ALL'!AZ26*($G26*VAR_CST)/0.01))</f>
        <v>3.4840242870576188</v>
      </c>
      <c r="BA26" s="80">
        <f>IF($E26="FX",$H26*'Sensis Vectors ALL'!BA26*(EXP($G26/100*VAR_CST)-1)/($H26*0.01),IF($E26&lt;&gt;"SPD",$H26*'Sensis Vectors ALL'!BA26*(EXP($G26/100*VAR_CST)-1)/0.01,'Sensis Vectors ALL'!BA26*($G26*VAR_CST)/0.01))</f>
        <v>0</v>
      </c>
      <c r="BB26" s="80">
        <f>IF($E26="FX",$H26*'Sensis Vectors ALL'!BB26*(EXP($G26/100*VAR_CST)-1)/($H26*0.01),IF($E26&lt;&gt;"SPD",$H26*'Sensis Vectors ALL'!BB26*(EXP($G26/100*VAR_CST)-1)/0.01,'Sensis Vectors ALL'!BB26*($G26*VAR_CST)/0.01))</f>
        <v>0</v>
      </c>
      <c r="BC26" s="80">
        <f>IF($E26="FX",$H26*'Sensis Vectors ALL'!BC26*(EXP($G26/100*VAR_CST)-1)/($H26*0.01),IF($E26&lt;&gt;"SPD",$H26*'Sensis Vectors ALL'!BC26*(EXP($G26/100*VAR_CST)-1)/0.01,'Sensis Vectors ALL'!BC26*($G26*VAR_CST)/0.01))</f>
        <v>0</v>
      </c>
      <c r="BD26" s="80">
        <f>IF($E26="FX",$H26*'Sensis Vectors ALL'!BD26*(EXP($G26/100*VAR_CST)-1)/($H26*0.01),IF($E26&lt;&gt;"SPD",$H26*'Sensis Vectors ALL'!BD26*(EXP($G26/100*VAR_CST)-1)/0.01,'Sensis Vectors ALL'!BD26*($G26*VAR_CST)/0.01))</f>
        <v>1.367236622610261</v>
      </c>
      <c r="BE26" s="80">
        <f>IF($E26="FX",$H26*'Sensis Vectors ALL'!BE26*(EXP($G26/100*VAR_CST)-1)/($H26*0.01),IF($E26&lt;&gt;"SPD",$H26*'Sensis Vectors ALL'!BE26*(EXP($G26/100*VAR_CST)-1)/0.01,'Sensis Vectors ALL'!BE26*($G26*VAR_CST)/0.01))</f>
        <v>0</v>
      </c>
      <c r="BF26" s="80">
        <f>IF($E26="FX",$H26*'Sensis Vectors ALL'!BF26*(EXP($G26/100*VAR_CST)-1)/($H26*0.01),IF($E26&lt;&gt;"SPD",$H26*'Sensis Vectors ALL'!BF26*(EXP($G26/100*VAR_CST)-1)/0.01,'Sensis Vectors ALL'!BF26*($G26*VAR_CST)/0.01))</f>
        <v>0</v>
      </c>
      <c r="BG26" s="80">
        <f>IF($E26="FX",$H26*'Sensis Vectors ALL'!BG26*(EXP($G26/100*VAR_CST)-1)/($H26*0.01),IF($E26&lt;&gt;"SPD",$H26*'Sensis Vectors ALL'!BG26*(EXP($G26/100*VAR_CST)-1)/0.01,'Sensis Vectors ALL'!BG26*($G26*VAR_CST)/0.01))</f>
        <v>0</v>
      </c>
      <c r="BH26" s="80">
        <f>IF($E26="FX",$H26*'Sensis Vectors ALL'!BH26*(EXP($G26/100*VAR_CST)-1)/($H26*0.01),IF($E26&lt;&gt;"SPD",$H26*'Sensis Vectors ALL'!BH26*(EXP($G26/100*VAR_CST)-1)/0.01,'Sensis Vectors ALL'!BH26*($G26*VAR_CST)/0.01))</f>
        <v>0</v>
      </c>
      <c r="BI26" s="80">
        <f>IF($E26="FX",$H26*'Sensis Vectors ALL'!BI26*(EXP($G26/100*VAR_CST)-1)/($H26*0.01),IF($E26&lt;&gt;"SPD",$H26*'Sensis Vectors ALL'!BI26*(EXP($G26/100*VAR_CST)-1)/0.01,'Sensis Vectors ALL'!BI26*($G26*VAR_CST)/0.01))</f>
        <v>0</v>
      </c>
      <c r="BJ26" s="80">
        <f>IF($E26="FX",$H26*'Sensis Vectors ALL'!BJ26*(EXP($G26/100*VAR_CST)-1)/($H26*0.01),IF($E26&lt;&gt;"SPD",$H26*'Sensis Vectors ALL'!BJ26*(EXP($G26/100*VAR_CST)-1)/0.01,'Sensis Vectors ALL'!BJ26*($G26*VAR_CST)/0.01))</f>
        <v>0</v>
      </c>
      <c r="BK26" s="80">
        <f>IF($E26="FX",$H26*'Sensis Vectors ALL'!BK26*(EXP($G26/100*VAR_CST)-1)/($H26*0.01),IF($E26&lt;&gt;"SPD",$H26*'Sensis Vectors ALL'!BK26*(EXP($G26/100*VAR_CST)-1)/0.01,'Sensis Vectors ALL'!BK26*($G26*VAR_CST)/0.01))</f>
        <v>0</v>
      </c>
      <c r="BL26" s="80">
        <f>IF($E26="FX",$H26*'Sensis Vectors ALL'!BL26*(EXP($G26/100*VAR_CST)-1)/($H26*0.01),IF($E26&lt;&gt;"SPD",$H26*'Sensis Vectors ALL'!BL26*(EXP($G26/100*VAR_CST)-1)/0.01,'Sensis Vectors ALL'!BL26*($G26*VAR_CST)/0.01))</f>
        <v>1.367236622610261</v>
      </c>
      <c r="BM26" s="80">
        <f>IF($E26="FX",$H26*'Sensis Vectors ALL'!BM26*(EXP($G26/100*VAR_CST)-1)/($H26*0.01),IF($E26&lt;&gt;"SPD",$H26*'Sensis Vectors ALL'!BM26*(EXP($G26/100*VAR_CST)-1)/0.01,'Sensis Vectors ALL'!BM26*($G26*VAR_CST)/0.01))</f>
        <v>0</v>
      </c>
      <c r="BN26" s="80">
        <f>IF($E26="FX",$H26*'Sensis Vectors ALL'!BN26*(EXP($G26/100*VAR_CST)-1)/($H26*0.01),IF($E26&lt;&gt;"SPD",$H26*'Sensis Vectors ALL'!BN26*(EXP($G26/100*VAR_CST)-1)/0.01,'Sensis Vectors ALL'!BN26*($G26*VAR_CST)/0.01))</f>
        <v>0</v>
      </c>
      <c r="BO26" s="80">
        <f>IF($E26="FX",$H26*'Sensis Vectors ALL'!BO26*(EXP($G26/100*VAR_CST)-1)/($H26*0.01),IF($E26&lt;&gt;"SPD",$H26*'Sensis Vectors ALL'!BO26*(EXP($G26/100*VAR_CST)-1)/0.01,'Sensis Vectors ALL'!BO26*($G26*VAR_CST)/0.01))</f>
        <v>0</v>
      </c>
      <c r="BP26" s="80">
        <f>IF($E26="FX",$H26*'Sensis Vectors ALL'!BP26*(EXP($G26/100*VAR_CST)-1)/($H26*0.01),IF($E26&lt;&gt;"SPD",$H26*'Sensis Vectors ALL'!BP26*(EXP($G26/100*VAR_CST)-1)/0.01,'Sensis Vectors ALL'!BP26*($G26*VAR_CST)/0.01))</f>
        <v>0</v>
      </c>
      <c r="BQ26" s="80">
        <f>IF($E26="FX",$H26*'Sensis Vectors ALL'!BQ26*(EXP($G26/100*VAR_CST)-1)/($H26*0.01),IF($E26&lt;&gt;"SPD",$H26*'Sensis Vectors ALL'!BQ26*(EXP($G26/100*VAR_CST)-1)/0.01,'Sensis Vectors ALL'!BQ26*($G26*VAR_CST)/0.01))</f>
        <v>0</v>
      </c>
      <c r="BR26" s="80">
        <f>IF($E26="FX",$H26*'Sensis Vectors ALL'!BR26*(EXP($G26/100*VAR_CST)-1)/($H26*0.01),IF($E26&lt;&gt;"SPD",$H26*'Sensis Vectors ALL'!BR26*(EXP($G26/100*VAR_CST)-1)/0.01,'Sensis Vectors ALL'!BR26*($G26*VAR_CST)/0.01))</f>
        <v>0</v>
      </c>
      <c r="BS26" s="80">
        <f>IF($E26="FX",$H26*'Sensis Vectors ALL'!BS26*(EXP($G26/100*VAR_CST)-1)/($H26*0.01),IF($E26&lt;&gt;"SPD",$H26*'Sensis Vectors ALL'!BS26*(EXP($G26/100*VAR_CST)-1)/0.01,'Sensis Vectors ALL'!BS26*($G26*VAR_CST)/0.01))</f>
        <v>0</v>
      </c>
      <c r="BT26" s="80">
        <f>IF($E26="FX",$H26*'Sensis Vectors ALL'!BT26*(EXP($G26/100*VAR_CST)-1)/($H26*0.01),IF($E26&lt;&gt;"SPD",$H26*'Sensis Vectors ALL'!BT26*(EXP($G26/100*VAR_CST)-1)/0.01,'Sensis Vectors ALL'!BT26*($G26*VAR_CST)/0.01))</f>
        <v>0</v>
      </c>
      <c r="BU26" s="80">
        <f>IF($E26="FX",$H26*'Sensis Vectors ALL'!BU26*(EXP($G26/100*VAR_CST)-1)/($H26*0.01),IF($E26&lt;&gt;"SPD",$H26*'Sensis Vectors ALL'!BU26*(EXP($G26/100*VAR_CST)-1)/0.01,'Sensis Vectors ALL'!BU26*($G26*VAR_CST)/0.01))</f>
        <v>0</v>
      </c>
      <c r="BV26" s="80">
        <f>IF($E26="FX",$H26*'Sensis Vectors ALL'!BV26*(EXP($G26/100*VAR_CST)-1)/($H26*0.01),IF($E26&lt;&gt;"SPD",$H26*'Sensis Vectors ALL'!BV26*(EXP($G26/100*VAR_CST)-1)/0.01,'Sensis Vectors ALL'!BV26*($G26*VAR_CST)/0.01))</f>
        <v>0</v>
      </c>
      <c r="BW26" s="80">
        <f>IF($E26="FX",$H26*'Sensis Vectors ALL'!BW26*(EXP($G26/100*VAR_CST)-1)/($H26*0.01),IF($E26&lt;&gt;"SPD",$H26*'Sensis Vectors ALL'!BW26*(EXP($G26/100*VAR_CST)-1)/0.01,'Sensis Vectors ALL'!BW26*($G26*VAR_CST)/0.01))</f>
        <v>0</v>
      </c>
      <c r="BX26" s="80">
        <f>IF($E26="FX",$H26*'Sensis Vectors ALL'!BX26*(EXP($G26/100*VAR_CST)-1)/($H26*0.01),IF($E26&lt;&gt;"SPD",$H26*'Sensis Vectors ALL'!BX26*(EXP($G26/100*VAR_CST)-1)/0.01,'Sensis Vectors ALL'!BX26*($G26*VAR_CST)/0.01))</f>
        <v>0</v>
      </c>
      <c r="BY26" s="80">
        <f>IF($E26="FX",$H26*'Sensis Vectors ALL'!BY26*(EXP($G26/100*VAR_CST)-1)/($H26*0.01),IF($E26&lt;&gt;"SPD",$H26*'Sensis Vectors ALL'!BY26*(EXP($G26/100*VAR_CST)-1)/0.01,'Sensis Vectors ALL'!BY26*($G26*VAR_CST)/0.01))</f>
        <v>0</v>
      </c>
      <c r="BZ26" s="80">
        <f>IF($E26="FX",$H26*'Sensis Vectors ALL'!BZ26*(EXP($G26/100*VAR_CST)-1)/($H26*0.01),IF($E26&lt;&gt;"SPD",$H26*'Sensis Vectors ALL'!BZ26*(EXP($G26/100*VAR_CST)-1)/0.01,'Sensis Vectors ALL'!BZ26*($G26*VAR_CST)/0.01))</f>
        <v>0</v>
      </c>
      <c r="CA26" s="80">
        <f>IF($E26="FX",$H26*'Sensis Vectors ALL'!CA26*(EXP($G26/100*VAR_CST)-1)/($H26*0.01),IF($E26&lt;&gt;"SPD",$H26*'Sensis Vectors ALL'!CA26*(EXP($G26/100*VAR_CST)-1)/0.01,'Sensis Vectors ALL'!CA26*($G26*VAR_CST)/0.01))</f>
        <v>0</v>
      </c>
      <c r="CB26" s="80">
        <f>IF($E26="FX",$H26*'Sensis Vectors ALL'!CB26*(EXP($G26/100*VAR_CST)-1)/($H26*0.01),IF($E26&lt;&gt;"SPD",$H26*'Sensis Vectors ALL'!CB26*(EXP($G26/100*VAR_CST)-1)/0.01,'Sensis Vectors ALL'!CB26*($G26*VAR_CST)/0.01))</f>
        <v>0</v>
      </c>
      <c r="CC26" s="80">
        <f>IF($E26="FX",$H26*'Sensis Vectors ALL'!CC26*(EXP($G26/100*VAR_CST)-1)/($H26*0.01),IF($E26&lt;&gt;"SPD",$H26*'Sensis Vectors ALL'!CC26*(EXP($G26/100*VAR_CST)-1)/0.01,'Sensis Vectors ALL'!CC26*($G26*VAR_CST)/0.01))</f>
        <v>0</v>
      </c>
      <c r="CD26" s="80">
        <f>IF($E26="FX",$H26*'Sensis Vectors ALL'!CD26*(EXP($G26/100*VAR_CST)-1)/($H26*0.01),IF($E26&lt;&gt;"SPD",$H26*'Sensis Vectors ALL'!CD26*(EXP($G26/100*VAR_CST)-1)/0.01,'Sensis Vectors ALL'!CD26*($G26*VAR_CST)/0.01))</f>
        <v>0</v>
      </c>
      <c r="CE26" s="80">
        <f>IF($E26="FX",$H26*'Sensis Vectors ALL'!CE26*(EXP($G26/100*VAR_CST)-1)/($H26*0.01),IF($E26&lt;&gt;"SPD",$H26*'Sensis Vectors ALL'!CE26*(EXP($G26/100*VAR_CST)-1)/0.01,'Sensis Vectors ALL'!CE26*($G26*VAR_CST)/0.01))</f>
        <v>0</v>
      </c>
      <c r="CF26" s="80">
        <f>IF($E26="FX",$H26*'Sensis Vectors ALL'!CF26*(EXP($G26/100*VAR_CST)-1)/($H26*0.01),IF($E26&lt;&gt;"SPD",$H26*'Sensis Vectors ALL'!CF26*(EXP($G26/100*VAR_CST)-1)/0.01,'Sensis Vectors ALL'!CF26*($G26*VAR_CST)/0.01))</f>
        <v>0</v>
      </c>
      <c r="CG26" s="80">
        <f>IF($E26="FX",$H26*'Sensis Vectors ALL'!CG26*(EXP($G26/100*VAR_CST)-1)/($H26*0.01),IF($E26&lt;&gt;"SPD",$H26*'Sensis Vectors ALL'!CG26*(EXP($G26/100*VAR_CST)-1)/0.01,'Sensis Vectors ALL'!CG26*($G26*VAR_CST)/0.01))</f>
        <v>0</v>
      </c>
      <c r="CH26" s="80">
        <f>IF($E26="FX",$H26*'Sensis Vectors ALL'!CH26*(EXP($G26/100*VAR_CST)-1)/($H26*0.01),IF($E26&lt;&gt;"SPD",$H26*'Sensis Vectors ALL'!CH26*(EXP($G26/100*VAR_CST)-1)/0.01,'Sensis Vectors ALL'!CH26*($G26*VAR_CST)/0.01))</f>
        <v>0</v>
      </c>
      <c r="CI26" s="80">
        <f>IF($E26="FX",$H26*'Sensis Vectors ALL'!CI26*(EXP($G26/100*VAR_CST)-1)/($H26*0.01),IF($E26&lt;&gt;"SPD",$H26*'Sensis Vectors ALL'!CI26*(EXP($G26/100*VAR_CST)-1)/0.01,'Sensis Vectors ALL'!CI26*($G26*VAR_CST)/0.01))</f>
        <v>0</v>
      </c>
      <c r="CJ26" s="80">
        <f>IF($E26="FX",$H26*'Sensis Vectors ALL'!CJ26*(EXP($G26/100*VAR_CST)-1)/($H26*0.01),IF($E26&lt;&gt;"SPD",$H26*'Sensis Vectors ALL'!CJ26*(EXP($G26/100*VAR_CST)-1)/0.01,'Sensis Vectors ALL'!CJ26*($G26*VAR_CST)/0.01))</f>
        <v>0</v>
      </c>
      <c r="CK26" s="80">
        <f>IF($E26="FX",$H26*'Sensis Vectors ALL'!CK26*(EXP($G26/100*VAR_CST)-1)/($H26*0.01),IF($E26&lt;&gt;"SPD",$H26*'Sensis Vectors ALL'!CK26*(EXP($G26/100*VAR_CST)-1)/0.01,'Sensis Vectors ALL'!CK26*($G26*VAR_CST)/0.01))</f>
        <v>1.367236622610261</v>
      </c>
      <c r="CL26" s="80">
        <f>IF($E26="FX",$H26*'Sensis Vectors ALL'!CL26*(EXP($G26/100*VAR_CST)-1)/($H26*0.01),IF($E26&lt;&gt;"SPD",$H26*'Sensis Vectors ALL'!CL26*(EXP($G26/100*VAR_CST)-1)/0.01,'Sensis Vectors ALL'!CL26*($G26*VAR_CST)/0.01))</f>
        <v>1.367236622610261</v>
      </c>
      <c r="CM26" s="80">
        <f>IF($E26="FX",$H26*'Sensis Vectors ALL'!CM26*(EXP($G26/100*VAR_CST)-1)/($H26*0.01),IF($E26&lt;&gt;"SPD",$H26*'Sensis Vectors ALL'!CM26*(EXP($G26/100*VAR_CST)-1)/0.01,'Sensis Vectors ALL'!CM26*($G26*VAR_CST)/0.01))</f>
        <v>0</v>
      </c>
      <c r="CN26" s="80">
        <f>IF($E26="FX",$H26*'Sensis Vectors ALL'!CN26*(EXP($G26/100*VAR_CST)-1)/($H26*0.01),IF($E26&lt;&gt;"SPD",$H26*'Sensis Vectors ALL'!CN26*(EXP($G26/100*VAR_CST)-1)/0.01,'Sensis Vectors ALL'!CN26*($G26*VAR_CST)/0.01))</f>
        <v>0</v>
      </c>
      <c r="CO26" s="80">
        <f>IF($E26="FX",$H26*'Sensis Vectors ALL'!CO26*(EXP($G26/100*VAR_CST)-1)/($H26*0.01),IF($E26&lt;&gt;"SPD",$H26*'Sensis Vectors ALL'!CO26*(EXP($G26/100*VAR_CST)-1)/0.01,'Sensis Vectors ALL'!CO26*($G26*VAR_CST)/0.01))</f>
        <v>0</v>
      </c>
      <c r="CP26" s="80">
        <f>IF($E26="FX",$H26*'Sensis Vectors ALL'!CP26*(EXP($G26/100*VAR_CST)-1)/($H26*0.01),IF($E26&lt;&gt;"SPD",$H26*'Sensis Vectors ALL'!CP26*(EXP($G26/100*VAR_CST)-1)/0.01,'Sensis Vectors ALL'!CP26*($G26*VAR_CST)/0.01))</f>
        <v>0</v>
      </c>
      <c r="CQ26" s="80">
        <f>IF($E26="FX",$H26*'Sensis Vectors ALL'!CQ26*(EXP($G26/100*VAR_CST)-1)/($H26*0.01),IF($E26&lt;&gt;"SPD",$H26*'Sensis Vectors ALL'!CQ26*(EXP($G26/100*VAR_CST)-1)/0.01,'Sensis Vectors ALL'!CQ26*($G26*VAR_CST)/0.01))</f>
        <v>0</v>
      </c>
      <c r="CR26" s="80">
        <f>IF($E26="FX",$H26*'Sensis Vectors ALL'!CR26*(EXP($G26/100*VAR_CST)-1)/($H26*0.01),IF($E26&lt;&gt;"SPD",$H26*'Sensis Vectors ALL'!CR26*(EXP($G26/100*VAR_CST)-1)/0.01,'Sensis Vectors ALL'!CR26*($G26*VAR_CST)/0.01))</f>
        <v>0</v>
      </c>
      <c r="CS26" s="80">
        <f>IF($E26="FX",$H26*'Sensis Vectors ALL'!CS26*(EXP($G26/100*VAR_CST)-1)/($H26*0.01),IF($E26&lt;&gt;"SPD",$H26*'Sensis Vectors ALL'!CS26*(EXP($G26/100*VAR_CST)-1)/0.01,'Sensis Vectors ALL'!CS26*($G26*VAR_CST)/0.01))</f>
        <v>0</v>
      </c>
      <c r="CT26" s="80">
        <f>IF($E26="FX",$H26*'Sensis Vectors ALL'!CT26*(EXP($G26/100*VAR_CST)-1)/($H26*0.01),IF($E26&lt;&gt;"SPD",$H26*'Sensis Vectors ALL'!CT26*(EXP($G26/100*VAR_CST)-1)/0.01,'Sensis Vectors ALL'!CT26*($G26*VAR_CST)/0.01))</f>
        <v>0</v>
      </c>
      <c r="CU26" s="80">
        <f>IF($E26="FX",$H26*'Sensis Vectors ALL'!CU26*(EXP($G26/100*VAR_CST)-1)/($H26*0.01),IF($E26&lt;&gt;"SPD",$H26*'Sensis Vectors ALL'!CU26*(EXP($G26/100*VAR_CST)-1)/0.01,'Sensis Vectors ALL'!CU26*($G26*VAR_CST)/0.01))</f>
        <v>0</v>
      </c>
      <c r="CV26" s="80">
        <f>IF($E26="FX",$H26*'Sensis Vectors ALL'!CV26*(EXP($G26/100*VAR_CST)-1)/($H26*0.01),IF($E26&lt;&gt;"SPD",$H26*'Sensis Vectors ALL'!CV26*(EXP($G26/100*VAR_CST)-1)/0.01,'Sensis Vectors ALL'!CV26*($G26*VAR_CST)/0.01))</f>
        <v>0</v>
      </c>
      <c r="CW26" s="80">
        <f>IF($E26="FX",$H26*'Sensis Vectors ALL'!CW26*(EXP($G26/100*VAR_CST)-1)/($H26*0.01),IF($E26&lt;&gt;"SPD",$H26*'Sensis Vectors ALL'!CW26*(EXP($G26/100*VAR_CST)-1)/0.01,'Sensis Vectors ALL'!CW26*($G26*VAR_CST)/0.01))</f>
        <v>0</v>
      </c>
      <c r="CX26" s="80">
        <f>IF($E26="FX",$H26*'Sensis Vectors ALL'!CX26*(EXP($G26/100*VAR_CST)-1)/($H26*0.01),IF($E26&lt;&gt;"SPD",$H26*'Sensis Vectors ALL'!CX26*(EXP($G26/100*VAR_CST)-1)/0.01,'Sensis Vectors ALL'!CX26*($G26*VAR_CST)/0.01))</f>
        <v>0</v>
      </c>
      <c r="CY26" s="80">
        <f>IF($E26="FX",$H26*'Sensis Vectors ALL'!CY26*(EXP($G26/100*VAR_CST)-1)/($H26*0.01),IF($E26&lt;&gt;"SPD",$H26*'Sensis Vectors ALL'!CY26*(EXP($G26/100*VAR_CST)-1)/0.01,'Sensis Vectors ALL'!CY26*($G26*VAR_CST)/0.01))</f>
        <v>0</v>
      </c>
      <c r="CZ26" s="80">
        <f>IF($E26="FX",$H26*'Sensis Vectors ALL'!CZ26*(EXP($G26/100*VAR_CST)-1)/($H26*0.01),IF($E26&lt;&gt;"SPD",$H26*'Sensis Vectors ALL'!CZ26*(EXP($G26/100*VAR_CST)-1)/0.01,'Sensis Vectors ALL'!CZ26*($G26*VAR_CST)/0.01))</f>
        <v>0</v>
      </c>
      <c r="DA26" s="80">
        <f>IF($E26="FX",$H26*'Sensis Vectors ALL'!DA26*(EXP($G26/100*VAR_CST)-1)/($H26*0.01),IF($E26&lt;&gt;"SPD",$H26*'Sensis Vectors ALL'!DA26*(EXP($G26/100*VAR_CST)-1)/0.01,'Sensis Vectors ALL'!DA26*($G26*VAR_CST)/0.01))</f>
        <v>0</v>
      </c>
      <c r="DB26" s="80">
        <f>IF($E26="FX",$H26*'Sensis Vectors ALL'!DB26*(EXP($G26/100*VAR_CST)-1)/($H26*0.01),IF($E26&lt;&gt;"SPD",$H26*'Sensis Vectors ALL'!DB26*(EXP($G26/100*VAR_CST)-1)/0.01,'Sensis Vectors ALL'!DB26*($G26*VAR_CST)/0.01))</f>
        <v>0</v>
      </c>
      <c r="DC26" s="80">
        <f>IF($E26="FX",$H26*'Sensis Vectors ALL'!DC26*(EXP($G26/100*VAR_CST)-1)/($H26*0.01),IF($E26&lt;&gt;"SPD",$H26*'Sensis Vectors ALL'!DC26*(EXP($G26/100*VAR_CST)-1)/0.01,'Sensis Vectors ALL'!DC26*($G26*VAR_CST)/0.01))</f>
        <v>0</v>
      </c>
      <c r="DD26" s="80">
        <f>IF($E26="FX",$H26*'Sensis Vectors ALL'!DD26*(EXP($G26/100*VAR_CST)-1)/($H26*0.01),IF($E26&lt;&gt;"SPD",$H26*'Sensis Vectors ALL'!DD26*(EXP($G26/100*VAR_CST)-1)/0.01,'Sensis Vectors ALL'!DD26*($G26*VAR_CST)/0.01))</f>
        <v>0</v>
      </c>
      <c r="DE26" s="80">
        <f>IF($E26="FX",$H26*'Sensis Vectors ALL'!DE26*(EXP($G26/100*VAR_CST)-1)/($H26*0.01),IF($E26&lt;&gt;"SPD",$H26*'Sensis Vectors ALL'!DE26*(EXP($G26/100*VAR_CST)-1)/0.01,'Sensis Vectors ALL'!DE26*($G26*VAR_CST)/0.01))</f>
        <v>0</v>
      </c>
      <c r="DF26" s="80">
        <f>IF($E26="FX",$H26*'Sensis Vectors ALL'!DF26*(EXP($G26/100*VAR_CST)-1)/($H26*0.01),IF($E26&lt;&gt;"SPD",$H26*'Sensis Vectors ALL'!DF26*(EXP($G26/100*VAR_CST)-1)/0.01,'Sensis Vectors ALL'!DF26*($G26*VAR_CST)/0.01))</f>
        <v>0</v>
      </c>
      <c r="DG26" s="80">
        <f>IF($E26="FX",$H26*'Sensis Vectors ALL'!DG26*(EXP($G26/100*VAR_CST)-1)/($H26*0.01),IF($E26&lt;&gt;"SPD",$H26*'Sensis Vectors ALL'!DG26*(EXP($G26/100*VAR_CST)-1)/0.01,'Sensis Vectors ALL'!DG26*($G26*VAR_CST)/0.01))</f>
        <v>0</v>
      </c>
      <c r="DH26" s="80">
        <f>IF($E26="FX",$H26*'Sensis Vectors ALL'!DH26*(EXP($G26/100*VAR_CST)-1)/($H26*0.01),IF($E26&lt;&gt;"SPD",$H26*'Sensis Vectors ALL'!DH26*(EXP($G26/100*VAR_CST)-1)/0.01,'Sensis Vectors ALL'!DH26*($G26*VAR_CST)/0.01))</f>
        <v>0</v>
      </c>
      <c r="DI26" s="80">
        <f>IF($E26="FX",$H26*'Sensis Vectors ALL'!DI26*(EXP($G26/100*VAR_CST)-1)/($H26*0.01),IF($E26&lt;&gt;"SPD",$H26*'Sensis Vectors ALL'!DI26*(EXP($G26/100*VAR_CST)-1)/0.01,'Sensis Vectors ALL'!DI26*($G26*VAR_CST)/0.01))</f>
        <v>0</v>
      </c>
      <c r="DJ26" s="80">
        <f>IF($E26="FX",$H26*'Sensis Vectors ALL'!DJ26*(EXP($G26/100*VAR_CST)-1)/($H26*0.01),IF($E26&lt;&gt;"SPD",$H26*'Sensis Vectors ALL'!DJ26*(EXP($G26/100*VAR_CST)-1)/0.01,'Sensis Vectors ALL'!DJ26*($G26*VAR_CST)/0.01))</f>
        <v>0</v>
      </c>
      <c r="DK26" s="80">
        <f>IF($E26="FX",$H26*'Sensis Vectors ALL'!DK26*(EXP($G26/100*VAR_CST)-1)/($H26*0.01),IF($E26&lt;&gt;"SPD",$H26*'Sensis Vectors ALL'!DK26*(EXP($G26/100*VAR_CST)-1)/0.01,'Sensis Vectors ALL'!DK26*($G26*VAR_CST)/0.01))</f>
        <v>0</v>
      </c>
      <c r="DL26" s="80">
        <f>IF($E26="FX",$H26*'Sensis Vectors ALL'!DL26*(EXP($G26/100*VAR_CST)-1)/($H26*0.01),IF($E26&lt;&gt;"SPD",$H26*'Sensis Vectors ALL'!DL26*(EXP($G26/100*VAR_CST)-1)/0.01,'Sensis Vectors ALL'!DL26*($G26*VAR_CST)/0.01))</f>
        <v>0</v>
      </c>
      <c r="DM26" s="80">
        <f>IF($E26="FX",$H26*'Sensis Vectors ALL'!DM26*(EXP($G26/100*VAR_CST)-1)/($H26*0.01),IF($E26&lt;&gt;"SPD",$H26*'Sensis Vectors ALL'!DM26*(EXP($G26/100*VAR_CST)-1)/0.01,'Sensis Vectors ALL'!DM26*($G26*VAR_CST)/0.01))</f>
        <v>0</v>
      </c>
      <c r="DN26" s="80">
        <f>IF($E26="FX",$H26*'Sensis Vectors ALL'!DN26*(EXP($G26/100*VAR_CST)-1)/($H26*0.01),IF($E26&lt;&gt;"SPD",$H26*'Sensis Vectors ALL'!DN26*(EXP($G26/100*VAR_CST)-1)/0.01,'Sensis Vectors ALL'!DN26*($G26*VAR_CST)/0.01))</f>
        <v>0</v>
      </c>
      <c r="DO26" s="80">
        <f>IF($E26="FX",$H26*'Sensis Vectors ALL'!DO26*(EXP($G26/100*VAR_CST)-1)/($H26*0.01),IF($E26&lt;&gt;"SPD",$H26*'Sensis Vectors ALL'!DO26*(EXP($G26/100*VAR_CST)-1)/0.01,'Sensis Vectors ALL'!DO26*($G26*VAR_CST)/0.01))</f>
        <v>0</v>
      </c>
      <c r="DP26" s="80">
        <f>IF($E26="FX",$H26*'Sensis Vectors ALL'!DP26*(EXP($G26/100*VAR_CST)-1)/($H26*0.01),IF($E26&lt;&gt;"SPD",$H26*'Sensis Vectors ALL'!DP26*(EXP($G26/100*VAR_CST)-1)/0.01,'Sensis Vectors ALL'!DP26*($G26*VAR_CST)/0.01))</f>
        <v>0</v>
      </c>
      <c r="DQ26" s="80">
        <f>IF($E26="FX",$H26*'Sensis Vectors ALL'!DQ26*(EXP($G26/100*VAR_CST)-1)/($H26*0.01),IF($E26&lt;&gt;"SPD",$H26*'Sensis Vectors ALL'!DQ26*(EXP($G26/100*VAR_CST)-1)/0.01,'Sensis Vectors ALL'!DQ26*($G26*VAR_CST)/0.01))</f>
        <v>-811.97892721973358</v>
      </c>
    </row>
    <row r="27" spans="1:121" x14ac:dyDescent="0.2">
      <c r="A27" s="60">
        <v>86</v>
      </c>
      <c r="B27" s="60" t="s">
        <v>16</v>
      </c>
      <c r="C27" s="60" t="s">
        <v>369</v>
      </c>
      <c r="D27" s="60" t="s">
        <v>532</v>
      </c>
      <c r="E27" s="60" t="s">
        <v>25</v>
      </c>
      <c r="F27" s="60" t="s">
        <v>36</v>
      </c>
      <c r="G27" s="60">
        <v>0.76340300000000005</v>
      </c>
      <c r="H27" s="60">
        <v>2.0989200000000001</v>
      </c>
      <c r="I27" s="80">
        <f>IF($E27="FX",$H27*'Sensis Vectors ALL'!I27*(EXP($G27/100*VAR_CST)-1)/($H27*0.01),IF($E27&lt;&gt;"SPD",$H27*'Sensis Vectors ALL'!I27*(EXP($G27/100*VAR_CST)-1)/0.01,'Sensis Vectors ALL'!I27*($G27*VAR_CST)/0.01))</f>
        <v>10812.006196268674</v>
      </c>
      <c r="J27" s="80">
        <f>IF($E27="FX",$H27*'Sensis Vectors ALL'!J27*(EXP($G27/100*VAR_CST)-1)/($H27*0.01),IF($E27&lt;&gt;"SPD",$H27*'Sensis Vectors ALL'!J27*(EXP($G27/100*VAR_CST)-1)/0.01,'Sensis Vectors ALL'!J27*($G27*VAR_CST)/0.01))</f>
        <v>10812.006196268674</v>
      </c>
      <c r="K27" s="80">
        <f>IF($E27="FX",$H27*'Sensis Vectors ALL'!K27*(EXP($G27/100*VAR_CST)-1)/($H27*0.01),IF($E27&lt;&gt;"SPD",$H27*'Sensis Vectors ALL'!K27*(EXP($G27/100*VAR_CST)-1)/0.01,'Sensis Vectors ALL'!K27*($G27*VAR_CST)/0.01))</f>
        <v>10812.006196268674</v>
      </c>
      <c r="L27" s="80">
        <f>IF($E27="FX",$H27*'Sensis Vectors ALL'!L27*(EXP($G27/100*VAR_CST)-1)/($H27*0.01),IF($E27&lt;&gt;"SPD",$H27*'Sensis Vectors ALL'!L27*(EXP($G27/100*VAR_CST)-1)/0.01,'Sensis Vectors ALL'!L27*($G27*VAR_CST)/0.01))</f>
        <v>10812.006196268674</v>
      </c>
      <c r="M27" s="80">
        <f>IF($E27="FX",$H27*'Sensis Vectors ALL'!M27*(EXP($G27/100*VAR_CST)-1)/($H27*0.01),IF($E27&lt;&gt;"SPD",$H27*'Sensis Vectors ALL'!M27*(EXP($G27/100*VAR_CST)-1)/0.01,'Sensis Vectors ALL'!M27*($G27*VAR_CST)/0.01))</f>
        <v>10812.006196268674</v>
      </c>
      <c r="N27" s="80">
        <f>IF($E27="FX",$H27*'Sensis Vectors ALL'!N27*(EXP($G27/100*VAR_CST)-1)/($H27*0.01),IF($E27&lt;&gt;"SPD",$H27*'Sensis Vectors ALL'!N27*(EXP($G27/100*VAR_CST)-1)/0.01,'Sensis Vectors ALL'!N27*($G27*VAR_CST)/0.01))</f>
        <v>10812.006196268674</v>
      </c>
      <c r="O27" s="80">
        <f>IF($E27="FX",$H27*'Sensis Vectors ALL'!O27*(EXP($G27/100*VAR_CST)-1)/($H27*0.01),IF($E27&lt;&gt;"SPD",$H27*'Sensis Vectors ALL'!O27*(EXP($G27/100*VAR_CST)-1)/0.01,'Sensis Vectors ALL'!O27*($G27*VAR_CST)/0.01))</f>
        <v>0</v>
      </c>
      <c r="P27" s="80">
        <f>IF($E27="FX",$H27*'Sensis Vectors ALL'!P27*(EXP($G27/100*VAR_CST)-1)/($H27*0.01),IF($E27&lt;&gt;"SPD",$H27*'Sensis Vectors ALL'!P27*(EXP($G27/100*VAR_CST)-1)/0.01,'Sensis Vectors ALL'!P27*($G27*VAR_CST)/0.01))</f>
        <v>0</v>
      </c>
      <c r="Q27" s="80">
        <f>IF($E27="FX",$H27*'Sensis Vectors ALL'!Q27*(EXP($G27/100*VAR_CST)-1)/($H27*0.01),IF($E27&lt;&gt;"SPD",$H27*'Sensis Vectors ALL'!Q27*(EXP($G27/100*VAR_CST)-1)/0.01,'Sensis Vectors ALL'!Q27*($G27*VAR_CST)/0.01))</f>
        <v>0</v>
      </c>
      <c r="R27" s="80">
        <f>IF($E27="FX",$H27*'Sensis Vectors ALL'!R27*(EXP($G27/100*VAR_CST)-1)/($H27*0.01),IF($E27&lt;&gt;"SPD",$H27*'Sensis Vectors ALL'!R27*(EXP($G27/100*VAR_CST)-1)/0.01,'Sensis Vectors ALL'!R27*($G27*VAR_CST)/0.01))</f>
        <v>0</v>
      </c>
      <c r="S27" s="80">
        <f>IF($E27="FX",$H27*'Sensis Vectors ALL'!S27*(EXP($G27/100*VAR_CST)-1)/($H27*0.01),IF($E27&lt;&gt;"SPD",$H27*'Sensis Vectors ALL'!S27*(EXP($G27/100*VAR_CST)-1)/0.01,'Sensis Vectors ALL'!S27*($G27*VAR_CST)/0.01))</f>
        <v>0</v>
      </c>
      <c r="T27" s="80">
        <f>IF($E27="FX",$H27*'Sensis Vectors ALL'!T27*(EXP($G27/100*VAR_CST)-1)/($H27*0.01),IF($E27&lt;&gt;"SPD",$H27*'Sensis Vectors ALL'!T27*(EXP($G27/100*VAR_CST)-1)/0.01,'Sensis Vectors ALL'!T27*($G27*VAR_CST)/0.01))</f>
        <v>0</v>
      </c>
      <c r="U27" s="80">
        <f>IF($E27="FX",$H27*'Sensis Vectors ALL'!U27*(EXP($G27/100*VAR_CST)-1)/($H27*0.01),IF($E27&lt;&gt;"SPD",$H27*'Sensis Vectors ALL'!U27*(EXP($G27/100*VAR_CST)-1)/0.01,'Sensis Vectors ALL'!U27*($G27*VAR_CST)/0.01))</f>
        <v>0</v>
      </c>
      <c r="V27" s="80">
        <f>IF($E27="FX",$H27*'Sensis Vectors ALL'!V27*(EXP($G27/100*VAR_CST)-1)/($H27*0.01),IF($E27&lt;&gt;"SPD",$H27*'Sensis Vectors ALL'!V27*(EXP($G27/100*VAR_CST)-1)/0.01,'Sensis Vectors ALL'!V27*($G27*VAR_CST)/0.01))</f>
        <v>0</v>
      </c>
      <c r="W27" s="80">
        <f>IF($E27="FX",$H27*'Sensis Vectors ALL'!W27*(EXP($G27/100*VAR_CST)-1)/($H27*0.01),IF($E27&lt;&gt;"SPD",$H27*'Sensis Vectors ALL'!W27*(EXP($G27/100*VAR_CST)-1)/0.01,'Sensis Vectors ALL'!W27*($G27*VAR_CST)/0.01))</f>
        <v>-31.516527629403907</v>
      </c>
      <c r="X27" s="80">
        <f>IF($E27="FX",$H27*'Sensis Vectors ALL'!X27*(EXP($G27/100*VAR_CST)-1)/($H27*0.01),IF($E27&lt;&gt;"SPD",$H27*'Sensis Vectors ALL'!X27*(EXP($G27/100*VAR_CST)-1)/0.01,'Sensis Vectors ALL'!X27*($G27*VAR_CST)/0.01))</f>
        <v>0</v>
      </c>
      <c r="Y27" s="80">
        <f>IF($E27="FX",$H27*'Sensis Vectors ALL'!Y27*(EXP($G27/100*VAR_CST)-1)/($H27*0.01),IF($E27&lt;&gt;"SPD",$H27*'Sensis Vectors ALL'!Y27*(EXP($G27/100*VAR_CST)-1)/0.01,'Sensis Vectors ALL'!Y27*($G27*VAR_CST)/0.01))</f>
        <v>-31.516527629403907</v>
      </c>
      <c r="Z27" s="80">
        <f>IF($E27="FX",$H27*'Sensis Vectors ALL'!Z27*(EXP($G27/100*VAR_CST)-1)/($H27*0.01),IF($E27&lt;&gt;"SPD",$H27*'Sensis Vectors ALL'!Z27*(EXP($G27/100*VAR_CST)-1)/0.01,'Sensis Vectors ALL'!Z27*($G27*VAR_CST)/0.01))</f>
        <v>10843.522723898079</v>
      </c>
      <c r="AA27" s="80">
        <f>IF($E27="FX",$H27*'Sensis Vectors ALL'!AA27*(EXP($G27/100*VAR_CST)-1)/($H27*0.01),IF($E27&lt;&gt;"SPD",$H27*'Sensis Vectors ALL'!AA27*(EXP($G27/100*VAR_CST)-1)/0.01,'Sensis Vectors ALL'!AA27*($G27*VAR_CST)/0.01))</f>
        <v>4478.7450323970079</v>
      </c>
      <c r="AB27" s="80">
        <f>IF($E27="FX",$H27*'Sensis Vectors ALL'!AB27*(EXP($G27/100*VAR_CST)-1)/($H27*0.01),IF($E27&lt;&gt;"SPD",$H27*'Sensis Vectors ALL'!AB27*(EXP($G27/100*VAR_CST)-1)/0.01,'Sensis Vectors ALL'!AB27*($G27*VAR_CST)/0.01))</f>
        <v>6364.77769150107</v>
      </c>
      <c r="AC27" s="80">
        <f>IF($E27="FX",$H27*'Sensis Vectors ALL'!AC27*(EXP($G27/100*VAR_CST)-1)/($H27*0.01),IF($E27&lt;&gt;"SPD",$H27*'Sensis Vectors ALL'!AC27*(EXP($G27/100*VAR_CST)-1)/0.01,'Sensis Vectors ALL'!AC27*($G27*VAR_CST)/0.01))</f>
        <v>0</v>
      </c>
      <c r="AD27" s="80">
        <f>IF($E27="FX",$H27*'Sensis Vectors ALL'!AD27*(EXP($G27/100*VAR_CST)-1)/($H27*0.01),IF($E27&lt;&gt;"SPD",$H27*'Sensis Vectors ALL'!AD27*(EXP($G27/100*VAR_CST)-1)/0.01,'Sensis Vectors ALL'!AD27*($G27*VAR_CST)/0.01))</f>
        <v>0</v>
      </c>
      <c r="AE27" s="80">
        <f>IF($E27="FX",$H27*'Sensis Vectors ALL'!AE27*(EXP($G27/100*VAR_CST)-1)/($H27*0.01),IF($E27&lt;&gt;"SPD",$H27*'Sensis Vectors ALL'!AE27*(EXP($G27/100*VAR_CST)-1)/0.01,'Sensis Vectors ALL'!AE27*($G27*VAR_CST)/0.01))</f>
        <v>0</v>
      </c>
      <c r="AF27" s="80">
        <f>IF($E27="FX",$H27*'Sensis Vectors ALL'!AF27*(EXP($G27/100*VAR_CST)-1)/($H27*0.01),IF($E27&lt;&gt;"SPD",$H27*'Sensis Vectors ALL'!AF27*(EXP($G27/100*VAR_CST)-1)/0.01,'Sensis Vectors ALL'!AF27*($G27*VAR_CST)/0.01))</f>
        <v>0</v>
      </c>
      <c r="AG27" s="80">
        <f>IF($E27="FX",$H27*'Sensis Vectors ALL'!AG27*(EXP($G27/100*VAR_CST)-1)/($H27*0.01),IF($E27&lt;&gt;"SPD",$H27*'Sensis Vectors ALL'!AG27*(EXP($G27/100*VAR_CST)-1)/0.01,'Sensis Vectors ALL'!AG27*($G27*VAR_CST)/0.01))</f>
        <v>0</v>
      </c>
      <c r="AH27" s="80">
        <f>IF($E27="FX",$H27*'Sensis Vectors ALL'!AH27*(EXP($G27/100*VAR_CST)-1)/($H27*0.01),IF($E27&lt;&gt;"SPD",$H27*'Sensis Vectors ALL'!AH27*(EXP($G27/100*VAR_CST)-1)/0.01,'Sensis Vectors ALL'!AH27*($G27*VAR_CST)/0.01))</f>
        <v>0</v>
      </c>
      <c r="AI27" s="80">
        <f>IF($E27="FX",$H27*'Sensis Vectors ALL'!AI27*(EXP($G27/100*VAR_CST)-1)/($H27*0.01),IF($E27&lt;&gt;"SPD",$H27*'Sensis Vectors ALL'!AI27*(EXP($G27/100*VAR_CST)-1)/0.01,'Sensis Vectors ALL'!AI27*($G27*VAR_CST)/0.01))</f>
        <v>0</v>
      </c>
      <c r="AJ27" s="80">
        <f>IF($E27="FX",$H27*'Sensis Vectors ALL'!AJ27*(EXP($G27/100*VAR_CST)-1)/($H27*0.01),IF($E27&lt;&gt;"SPD",$H27*'Sensis Vectors ALL'!AJ27*(EXP($G27/100*VAR_CST)-1)/0.01,'Sensis Vectors ALL'!AJ27*($G27*VAR_CST)/0.01))</f>
        <v>0</v>
      </c>
      <c r="AK27" s="80">
        <f>IF($E27="FX",$H27*'Sensis Vectors ALL'!AK27*(EXP($G27/100*VAR_CST)-1)/($H27*0.01),IF($E27&lt;&gt;"SPD",$H27*'Sensis Vectors ALL'!AK27*(EXP($G27/100*VAR_CST)-1)/0.01,'Sensis Vectors ALL'!AK27*($G27*VAR_CST)/0.01))</f>
        <v>0</v>
      </c>
      <c r="AL27" s="80">
        <f>IF($E27="FX",$H27*'Sensis Vectors ALL'!AL27*(EXP($G27/100*VAR_CST)-1)/($H27*0.01),IF($E27&lt;&gt;"SPD",$H27*'Sensis Vectors ALL'!AL27*(EXP($G27/100*VAR_CST)-1)/0.01,'Sensis Vectors ALL'!AL27*($G27*VAR_CST)/0.01))</f>
        <v>0</v>
      </c>
      <c r="AM27" s="80">
        <f>IF($E27="FX",$H27*'Sensis Vectors ALL'!AM27*(EXP($G27/100*VAR_CST)-1)/($H27*0.01),IF($E27&lt;&gt;"SPD",$H27*'Sensis Vectors ALL'!AM27*(EXP($G27/100*VAR_CST)-1)/0.01,'Sensis Vectors ALL'!AM27*($G27*VAR_CST)/0.01))</f>
        <v>0</v>
      </c>
      <c r="AN27" s="80">
        <f>IF($E27="FX",$H27*'Sensis Vectors ALL'!AN27*(EXP($G27/100*VAR_CST)-1)/($H27*0.01),IF($E27&lt;&gt;"SPD",$H27*'Sensis Vectors ALL'!AN27*(EXP($G27/100*VAR_CST)-1)/0.01,'Sensis Vectors ALL'!AN27*($G27*VAR_CST)/0.01))</f>
        <v>0</v>
      </c>
      <c r="AO27" s="80">
        <f>IF($E27="FX",$H27*'Sensis Vectors ALL'!AO27*(EXP($G27/100*VAR_CST)-1)/($H27*0.01),IF($E27&lt;&gt;"SPD",$H27*'Sensis Vectors ALL'!AO27*(EXP($G27/100*VAR_CST)-1)/0.01,'Sensis Vectors ALL'!AO27*($G27*VAR_CST)/0.01))</f>
        <v>0</v>
      </c>
      <c r="AP27" s="80">
        <f>IF($E27="FX",$H27*'Sensis Vectors ALL'!AP27*(EXP($G27/100*VAR_CST)-1)/($H27*0.01),IF($E27&lt;&gt;"SPD",$H27*'Sensis Vectors ALL'!AP27*(EXP($G27/100*VAR_CST)-1)/0.01,'Sensis Vectors ALL'!AP27*($G27*VAR_CST)/0.01))</f>
        <v>0</v>
      </c>
      <c r="AQ27" s="80">
        <f>IF($E27="FX",$H27*'Sensis Vectors ALL'!AQ27*(EXP($G27/100*VAR_CST)-1)/($H27*0.01),IF($E27&lt;&gt;"SPD",$H27*'Sensis Vectors ALL'!AQ27*(EXP($G27/100*VAR_CST)-1)/0.01,'Sensis Vectors ALL'!AQ27*($G27*VAR_CST)/0.01))</f>
        <v>0</v>
      </c>
      <c r="AR27" s="80">
        <f>IF($E27="FX",$H27*'Sensis Vectors ALL'!AR27*(EXP($G27/100*VAR_CST)-1)/($H27*0.01),IF($E27&lt;&gt;"SPD",$H27*'Sensis Vectors ALL'!AR27*(EXP($G27/100*VAR_CST)-1)/0.01,'Sensis Vectors ALL'!AR27*($G27*VAR_CST)/0.01))</f>
        <v>0</v>
      </c>
      <c r="AS27" s="80">
        <f>IF($E27="FX",$H27*'Sensis Vectors ALL'!AS27*(EXP($G27/100*VAR_CST)-1)/($H27*0.01),IF($E27&lt;&gt;"SPD",$H27*'Sensis Vectors ALL'!AS27*(EXP($G27/100*VAR_CST)-1)/0.01,'Sensis Vectors ALL'!AS27*($G27*VAR_CST)/0.01))</f>
        <v>0</v>
      </c>
      <c r="AT27" s="80">
        <f>IF($E27="FX",$H27*'Sensis Vectors ALL'!AT27*(EXP($G27/100*VAR_CST)-1)/($H27*0.01),IF($E27&lt;&gt;"SPD",$H27*'Sensis Vectors ALL'!AT27*(EXP($G27/100*VAR_CST)-1)/0.01,'Sensis Vectors ALL'!AT27*($G27*VAR_CST)/0.01))</f>
        <v>0</v>
      </c>
      <c r="AU27" s="80">
        <f>IF($E27="FX",$H27*'Sensis Vectors ALL'!AU27*(EXP($G27/100*VAR_CST)-1)/($H27*0.01),IF($E27&lt;&gt;"SPD",$H27*'Sensis Vectors ALL'!AU27*(EXP($G27/100*VAR_CST)-1)/0.01,'Sensis Vectors ALL'!AU27*($G27*VAR_CST)/0.01))</f>
        <v>0</v>
      </c>
      <c r="AV27" s="80">
        <f>IF($E27="FX",$H27*'Sensis Vectors ALL'!AV27*(EXP($G27/100*VAR_CST)-1)/($H27*0.01),IF($E27&lt;&gt;"SPD",$H27*'Sensis Vectors ALL'!AV27*(EXP($G27/100*VAR_CST)-1)/0.01,'Sensis Vectors ALL'!AV27*($G27*VAR_CST)/0.01))</f>
        <v>0</v>
      </c>
      <c r="AW27" s="80">
        <f>IF($E27="FX",$H27*'Sensis Vectors ALL'!AW27*(EXP($G27/100*VAR_CST)-1)/($H27*0.01),IF($E27&lt;&gt;"SPD",$H27*'Sensis Vectors ALL'!AW27*(EXP($G27/100*VAR_CST)-1)/0.01,'Sensis Vectors ALL'!AW27*($G27*VAR_CST)/0.01))</f>
        <v>0</v>
      </c>
      <c r="AX27" s="80">
        <f>IF($E27="FX",$H27*'Sensis Vectors ALL'!AX27*(EXP($G27/100*VAR_CST)-1)/($H27*0.01),IF($E27&lt;&gt;"SPD",$H27*'Sensis Vectors ALL'!AX27*(EXP($G27/100*VAR_CST)-1)/0.01,'Sensis Vectors ALL'!AX27*($G27*VAR_CST)/0.01))</f>
        <v>0</v>
      </c>
      <c r="AY27" s="80">
        <f>IF($E27="FX",$H27*'Sensis Vectors ALL'!AY27*(EXP($G27/100*VAR_CST)-1)/($H27*0.01),IF($E27&lt;&gt;"SPD",$H27*'Sensis Vectors ALL'!AY27*(EXP($G27/100*VAR_CST)-1)/0.01,'Sensis Vectors ALL'!AY27*($G27*VAR_CST)/0.01))</f>
        <v>0</v>
      </c>
      <c r="AZ27" s="80">
        <f>IF($E27="FX",$H27*'Sensis Vectors ALL'!AZ27*(EXP($G27/100*VAR_CST)-1)/($H27*0.01),IF($E27&lt;&gt;"SPD",$H27*'Sensis Vectors ALL'!AZ27*(EXP($G27/100*VAR_CST)-1)/0.01,'Sensis Vectors ALL'!AZ27*($G27*VAR_CST)/0.01))</f>
        <v>0</v>
      </c>
      <c r="BA27" s="80">
        <f>IF($E27="FX",$H27*'Sensis Vectors ALL'!BA27*(EXP($G27/100*VAR_CST)-1)/($H27*0.01),IF($E27&lt;&gt;"SPD",$H27*'Sensis Vectors ALL'!BA27*(EXP($G27/100*VAR_CST)-1)/0.01,'Sensis Vectors ALL'!BA27*($G27*VAR_CST)/0.01))</f>
        <v>0</v>
      </c>
      <c r="BB27" s="80">
        <f>IF($E27="FX",$H27*'Sensis Vectors ALL'!BB27*(EXP($G27/100*VAR_CST)-1)/($H27*0.01),IF($E27&lt;&gt;"SPD",$H27*'Sensis Vectors ALL'!BB27*(EXP($G27/100*VAR_CST)-1)/0.01,'Sensis Vectors ALL'!BB27*($G27*VAR_CST)/0.01))</f>
        <v>0</v>
      </c>
      <c r="BC27" s="80">
        <f>IF($E27="FX",$H27*'Sensis Vectors ALL'!BC27*(EXP($G27/100*VAR_CST)-1)/($H27*0.01),IF($E27&lt;&gt;"SPD",$H27*'Sensis Vectors ALL'!BC27*(EXP($G27/100*VAR_CST)-1)/0.01,'Sensis Vectors ALL'!BC27*($G27*VAR_CST)/0.01))</f>
        <v>0</v>
      </c>
      <c r="BD27" s="80">
        <f>IF($E27="FX",$H27*'Sensis Vectors ALL'!BD27*(EXP($G27/100*VAR_CST)-1)/($H27*0.01),IF($E27&lt;&gt;"SPD",$H27*'Sensis Vectors ALL'!BD27*(EXP($G27/100*VAR_CST)-1)/0.01,'Sensis Vectors ALL'!BD27*($G27*VAR_CST)/0.01))</f>
        <v>0</v>
      </c>
      <c r="BE27" s="80">
        <f>IF($E27="FX",$H27*'Sensis Vectors ALL'!BE27*(EXP($G27/100*VAR_CST)-1)/($H27*0.01),IF($E27&lt;&gt;"SPD",$H27*'Sensis Vectors ALL'!BE27*(EXP($G27/100*VAR_CST)-1)/0.01,'Sensis Vectors ALL'!BE27*($G27*VAR_CST)/0.01))</f>
        <v>0</v>
      </c>
      <c r="BF27" s="80">
        <f>IF($E27="FX",$H27*'Sensis Vectors ALL'!BF27*(EXP($G27/100*VAR_CST)-1)/($H27*0.01),IF($E27&lt;&gt;"SPD",$H27*'Sensis Vectors ALL'!BF27*(EXP($G27/100*VAR_CST)-1)/0.01,'Sensis Vectors ALL'!BF27*($G27*VAR_CST)/0.01))</f>
        <v>0</v>
      </c>
      <c r="BG27" s="80">
        <f>IF($E27="FX",$H27*'Sensis Vectors ALL'!BG27*(EXP($G27/100*VAR_CST)-1)/($H27*0.01),IF($E27&lt;&gt;"SPD",$H27*'Sensis Vectors ALL'!BG27*(EXP($G27/100*VAR_CST)-1)/0.01,'Sensis Vectors ALL'!BG27*($G27*VAR_CST)/0.01))</f>
        <v>0</v>
      </c>
      <c r="BH27" s="80">
        <f>IF($E27="FX",$H27*'Sensis Vectors ALL'!BH27*(EXP($G27/100*VAR_CST)-1)/($H27*0.01),IF($E27&lt;&gt;"SPD",$H27*'Sensis Vectors ALL'!BH27*(EXP($G27/100*VAR_CST)-1)/0.01,'Sensis Vectors ALL'!BH27*($G27*VAR_CST)/0.01))</f>
        <v>0</v>
      </c>
      <c r="BI27" s="80">
        <f>IF($E27="FX",$H27*'Sensis Vectors ALL'!BI27*(EXP($G27/100*VAR_CST)-1)/($H27*0.01),IF($E27&lt;&gt;"SPD",$H27*'Sensis Vectors ALL'!BI27*(EXP($G27/100*VAR_CST)-1)/0.01,'Sensis Vectors ALL'!BI27*($G27*VAR_CST)/0.01))</f>
        <v>0</v>
      </c>
      <c r="BJ27" s="80">
        <f>IF($E27="FX",$H27*'Sensis Vectors ALL'!BJ27*(EXP($G27/100*VAR_CST)-1)/($H27*0.01),IF($E27&lt;&gt;"SPD",$H27*'Sensis Vectors ALL'!BJ27*(EXP($G27/100*VAR_CST)-1)/0.01,'Sensis Vectors ALL'!BJ27*($G27*VAR_CST)/0.01))</f>
        <v>0</v>
      </c>
      <c r="BK27" s="80">
        <f>IF($E27="FX",$H27*'Sensis Vectors ALL'!BK27*(EXP($G27/100*VAR_CST)-1)/($H27*0.01),IF($E27&lt;&gt;"SPD",$H27*'Sensis Vectors ALL'!BK27*(EXP($G27/100*VAR_CST)-1)/0.01,'Sensis Vectors ALL'!BK27*($G27*VAR_CST)/0.01))</f>
        <v>0</v>
      </c>
      <c r="BL27" s="80">
        <f>IF($E27="FX",$H27*'Sensis Vectors ALL'!BL27*(EXP($G27/100*VAR_CST)-1)/($H27*0.01),IF($E27&lt;&gt;"SPD",$H27*'Sensis Vectors ALL'!BL27*(EXP($G27/100*VAR_CST)-1)/0.01,'Sensis Vectors ALL'!BL27*($G27*VAR_CST)/0.01))</f>
        <v>0</v>
      </c>
      <c r="BM27" s="80">
        <f>IF($E27="FX",$H27*'Sensis Vectors ALL'!BM27*(EXP($G27/100*VAR_CST)-1)/($H27*0.01),IF($E27&lt;&gt;"SPD",$H27*'Sensis Vectors ALL'!BM27*(EXP($G27/100*VAR_CST)-1)/0.01,'Sensis Vectors ALL'!BM27*($G27*VAR_CST)/0.01))</f>
        <v>0</v>
      </c>
      <c r="BN27" s="80">
        <f>IF($E27="FX",$H27*'Sensis Vectors ALL'!BN27*(EXP($G27/100*VAR_CST)-1)/($H27*0.01),IF($E27&lt;&gt;"SPD",$H27*'Sensis Vectors ALL'!BN27*(EXP($G27/100*VAR_CST)-1)/0.01,'Sensis Vectors ALL'!BN27*($G27*VAR_CST)/0.01))</f>
        <v>0</v>
      </c>
      <c r="BO27" s="80">
        <f>IF($E27="FX",$H27*'Sensis Vectors ALL'!BO27*(EXP($G27/100*VAR_CST)-1)/($H27*0.01),IF($E27&lt;&gt;"SPD",$H27*'Sensis Vectors ALL'!BO27*(EXP($G27/100*VAR_CST)-1)/0.01,'Sensis Vectors ALL'!BO27*($G27*VAR_CST)/0.01))</f>
        <v>0</v>
      </c>
      <c r="BP27" s="80">
        <f>IF($E27="FX",$H27*'Sensis Vectors ALL'!BP27*(EXP($G27/100*VAR_CST)-1)/($H27*0.01),IF($E27&lt;&gt;"SPD",$H27*'Sensis Vectors ALL'!BP27*(EXP($G27/100*VAR_CST)-1)/0.01,'Sensis Vectors ALL'!BP27*($G27*VAR_CST)/0.01))</f>
        <v>0</v>
      </c>
      <c r="BQ27" s="80">
        <f>IF($E27="FX",$H27*'Sensis Vectors ALL'!BQ27*(EXP($G27/100*VAR_CST)-1)/($H27*0.01),IF($E27&lt;&gt;"SPD",$H27*'Sensis Vectors ALL'!BQ27*(EXP($G27/100*VAR_CST)-1)/0.01,'Sensis Vectors ALL'!BQ27*($G27*VAR_CST)/0.01))</f>
        <v>0</v>
      </c>
      <c r="BR27" s="80">
        <f>IF($E27="FX",$H27*'Sensis Vectors ALL'!BR27*(EXP($G27/100*VAR_CST)-1)/($H27*0.01),IF($E27&lt;&gt;"SPD",$H27*'Sensis Vectors ALL'!BR27*(EXP($G27/100*VAR_CST)-1)/0.01,'Sensis Vectors ALL'!BR27*($G27*VAR_CST)/0.01))</f>
        <v>0</v>
      </c>
      <c r="BS27" s="80">
        <f>IF($E27="FX",$H27*'Sensis Vectors ALL'!BS27*(EXP($G27/100*VAR_CST)-1)/($H27*0.01),IF($E27&lt;&gt;"SPD",$H27*'Sensis Vectors ALL'!BS27*(EXP($G27/100*VAR_CST)-1)/0.01,'Sensis Vectors ALL'!BS27*($G27*VAR_CST)/0.01))</f>
        <v>0</v>
      </c>
      <c r="BT27" s="80">
        <f>IF($E27="FX",$H27*'Sensis Vectors ALL'!BT27*(EXP($G27/100*VAR_CST)-1)/($H27*0.01),IF($E27&lt;&gt;"SPD",$H27*'Sensis Vectors ALL'!BT27*(EXP($G27/100*VAR_CST)-1)/0.01,'Sensis Vectors ALL'!BT27*($G27*VAR_CST)/0.01))</f>
        <v>0</v>
      </c>
      <c r="BU27" s="80">
        <f>IF($E27="FX",$H27*'Sensis Vectors ALL'!BU27*(EXP($G27/100*VAR_CST)-1)/($H27*0.01),IF($E27&lt;&gt;"SPD",$H27*'Sensis Vectors ALL'!BU27*(EXP($G27/100*VAR_CST)-1)/0.01,'Sensis Vectors ALL'!BU27*($G27*VAR_CST)/0.01))</f>
        <v>0</v>
      </c>
      <c r="BV27" s="80">
        <f>IF($E27="FX",$H27*'Sensis Vectors ALL'!BV27*(EXP($G27/100*VAR_CST)-1)/($H27*0.01),IF($E27&lt;&gt;"SPD",$H27*'Sensis Vectors ALL'!BV27*(EXP($G27/100*VAR_CST)-1)/0.01,'Sensis Vectors ALL'!BV27*($G27*VAR_CST)/0.01))</f>
        <v>0</v>
      </c>
      <c r="BW27" s="80">
        <f>IF($E27="FX",$H27*'Sensis Vectors ALL'!BW27*(EXP($G27/100*VAR_CST)-1)/($H27*0.01),IF($E27&lt;&gt;"SPD",$H27*'Sensis Vectors ALL'!BW27*(EXP($G27/100*VAR_CST)-1)/0.01,'Sensis Vectors ALL'!BW27*($G27*VAR_CST)/0.01))</f>
        <v>0</v>
      </c>
      <c r="BX27" s="80">
        <f>IF($E27="FX",$H27*'Sensis Vectors ALL'!BX27*(EXP($G27/100*VAR_CST)-1)/($H27*0.01),IF($E27&lt;&gt;"SPD",$H27*'Sensis Vectors ALL'!BX27*(EXP($G27/100*VAR_CST)-1)/0.01,'Sensis Vectors ALL'!BX27*($G27*VAR_CST)/0.01))</f>
        <v>0</v>
      </c>
      <c r="BY27" s="80">
        <f>IF($E27="FX",$H27*'Sensis Vectors ALL'!BY27*(EXP($G27/100*VAR_CST)-1)/($H27*0.01),IF($E27&lt;&gt;"SPD",$H27*'Sensis Vectors ALL'!BY27*(EXP($G27/100*VAR_CST)-1)/0.01,'Sensis Vectors ALL'!BY27*($G27*VAR_CST)/0.01))</f>
        <v>0</v>
      </c>
      <c r="BZ27" s="80">
        <f>IF($E27="FX",$H27*'Sensis Vectors ALL'!BZ27*(EXP($G27/100*VAR_CST)-1)/($H27*0.01),IF($E27&lt;&gt;"SPD",$H27*'Sensis Vectors ALL'!BZ27*(EXP($G27/100*VAR_CST)-1)/0.01,'Sensis Vectors ALL'!BZ27*($G27*VAR_CST)/0.01))</f>
        <v>0</v>
      </c>
      <c r="CA27" s="80">
        <f>IF($E27="FX",$H27*'Sensis Vectors ALL'!CA27*(EXP($G27/100*VAR_CST)-1)/($H27*0.01),IF($E27&lt;&gt;"SPD",$H27*'Sensis Vectors ALL'!CA27*(EXP($G27/100*VAR_CST)-1)/0.01,'Sensis Vectors ALL'!CA27*($G27*VAR_CST)/0.01))</f>
        <v>0</v>
      </c>
      <c r="CB27" s="80">
        <f>IF($E27="FX",$H27*'Sensis Vectors ALL'!CB27*(EXP($G27/100*VAR_CST)-1)/($H27*0.01),IF($E27&lt;&gt;"SPD",$H27*'Sensis Vectors ALL'!CB27*(EXP($G27/100*VAR_CST)-1)/0.01,'Sensis Vectors ALL'!CB27*($G27*VAR_CST)/0.01))</f>
        <v>0</v>
      </c>
      <c r="CC27" s="80">
        <f>IF($E27="FX",$H27*'Sensis Vectors ALL'!CC27*(EXP($G27/100*VAR_CST)-1)/($H27*0.01),IF($E27&lt;&gt;"SPD",$H27*'Sensis Vectors ALL'!CC27*(EXP($G27/100*VAR_CST)-1)/0.01,'Sensis Vectors ALL'!CC27*($G27*VAR_CST)/0.01))</f>
        <v>0</v>
      </c>
      <c r="CD27" s="80">
        <f>IF($E27="FX",$H27*'Sensis Vectors ALL'!CD27*(EXP($G27/100*VAR_CST)-1)/($H27*0.01),IF($E27&lt;&gt;"SPD",$H27*'Sensis Vectors ALL'!CD27*(EXP($G27/100*VAR_CST)-1)/0.01,'Sensis Vectors ALL'!CD27*($G27*VAR_CST)/0.01))</f>
        <v>0</v>
      </c>
      <c r="CE27" s="80">
        <f>IF($E27="FX",$H27*'Sensis Vectors ALL'!CE27*(EXP($G27/100*VAR_CST)-1)/($H27*0.01),IF($E27&lt;&gt;"SPD",$H27*'Sensis Vectors ALL'!CE27*(EXP($G27/100*VAR_CST)-1)/0.01,'Sensis Vectors ALL'!CE27*($G27*VAR_CST)/0.01))</f>
        <v>0</v>
      </c>
      <c r="CF27" s="80">
        <f>IF($E27="FX",$H27*'Sensis Vectors ALL'!CF27*(EXP($G27/100*VAR_CST)-1)/($H27*0.01),IF($E27&lt;&gt;"SPD",$H27*'Sensis Vectors ALL'!CF27*(EXP($G27/100*VAR_CST)-1)/0.01,'Sensis Vectors ALL'!CF27*($G27*VAR_CST)/0.01))</f>
        <v>0</v>
      </c>
      <c r="CG27" s="80">
        <f>IF($E27="FX",$H27*'Sensis Vectors ALL'!CG27*(EXP($G27/100*VAR_CST)-1)/($H27*0.01),IF($E27&lt;&gt;"SPD",$H27*'Sensis Vectors ALL'!CG27*(EXP($G27/100*VAR_CST)-1)/0.01,'Sensis Vectors ALL'!CG27*($G27*VAR_CST)/0.01))</f>
        <v>0</v>
      </c>
      <c r="CH27" s="80">
        <f>IF($E27="FX",$H27*'Sensis Vectors ALL'!CH27*(EXP($G27/100*VAR_CST)-1)/($H27*0.01),IF($E27&lt;&gt;"SPD",$H27*'Sensis Vectors ALL'!CH27*(EXP($G27/100*VAR_CST)-1)/0.01,'Sensis Vectors ALL'!CH27*($G27*VAR_CST)/0.01))</f>
        <v>0</v>
      </c>
      <c r="CI27" s="80">
        <f>IF($E27="FX",$H27*'Sensis Vectors ALL'!CI27*(EXP($G27/100*VAR_CST)-1)/($H27*0.01),IF($E27&lt;&gt;"SPD",$H27*'Sensis Vectors ALL'!CI27*(EXP($G27/100*VAR_CST)-1)/0.01,'Sensis Vectors ALL'!CI27*($G27*VAR_CST)/0.01))</f>
        <v>0</v>
      </c>
      <c r="CJ27" s="80">
        <f>IF($E27="FX",$H27*'Sensis Vectors ALL'!CJ27*(EXP($G27/100*VAR_CST)-1)/($H27*0.01),IF($E27&lt;&gt;"SPD",$H27*'Sensis Vectors ALL'!CJ27*(EXP($G27/100*VAR_CST)-1)/0.01,'Sensis Vectors ALL'!CJ27*($G27*VAR_CST)/0.01))</f>
        <v>0</v>
      </c>
      <c r="CK27" s="80">
        <f>IF($E27="FX",$H27*'Sensis Vectors ALL'!CK27*(EXP($G27/100*VAR_CST)-1)/($H27*0.01),IF($E27&lt;&gt;"SPD",$H27*'Sensis Vectors ALL'!CK27*(EXP($G27/100*VAR_CST)-1)/0.01,'Sensis Vectors ALL'!CK27*($G27*VAR_CST)/0.01))</f>
        <v>0</v>
      </c>
      <c r="CL27" s="80">
        <f>IF($E27="FX",$H27*'Sensis Vectors ALL'!CL27*(EXP($G27/100*VAR_CST)-1)/($H27*0.01),IF($E27&lt;&gt;"SPD",$H27*'Sensis Vectors ALL'!CL27*(EXP($G27/100*VAR_CST)-1)/0.01,'Sensis Vectors ALL'!CL27*($G27*VAR_CST)/0.01))</f>
        <v>0</v>
      </c>
      <c r="CM27" s="80">
        <f>IF($E27="FX",$H27*'Sensis Vectors ALL'!CM27*(EXP($G27/100*VAR_CST)-1)/($H27*0.01),IF($E27&lt;&gt;"SPD",$H27*'Sensis Vectors ALL'!CM27*(EXP($G27/100*VAR_CST)-1)/0.01,'Sensis Vectors ALL'!CM27*($G27*VAR_CST)/0.01))</f>
        <v>0</v>
      </c>
      <c r="CN27" s="80">
        <f>IF($E27="FX",$H27*'Sensis Vectors ALL'!CN27*(EXP($G27/100*VAR_CST)-1)/($H27*0.01),IF($E27&lt;&gt;"SPD",$H27*'Sensis Vectors ALL'!CN27*(EXP($G27/100*VAR_CST)-1)/0.01,'Sensis Vectors ALL'!CN27*($G27*VAR_CST)/0.01))</f>
        <v>0</v>
      </c>
      <c r="CO27" s="80">
        <f>IF($E27="FX",$H27*'Sensis Vectors ALL'!CO27*(EXP($G27/100*VAR_CST)-1)/($H27*0.01),IF($E27&lt;&gt;"SPD",$H27*'Sensis Vectors ALL'!CO27*(EXP($G27/100*VAR_CST)-1)/0.01,'Sensis Vectors ALL'!CO27*($G27*VAR_CST)/0.01))</f>
        <v>0</v>
      </c>
      <c r="CP27" s="80">
        <f>IF($E27="FX",$H27*'Sensis Vectors ALL'!CP27*(EXP($G27/100*VAR_CST)-1)/($H27*0.01),IF($E27&lt;&gt;"SPD",$H27*'Sensis Vectors ALL'!CP27*(EXP($G27/100*VAR_CST)-1)/0.01,'Sensis Vectors ALL'!CP27*($G27*VAR_CST)/0.01))</f>
        <v>0</v>
      </c>
      <c r="CQ27" s="80">
        <f>IF($E27="FX",$H27*'Sensis Vectors ALL'!CQ27*(EXP($G27/100*VAR_CST)-1)/($H27*0.01),IF($E27&lt;&gt;"SPD",$H27*'Sensis Vectors ALL'!CQ27*(EXP($G27/100*VAR_CST)-1)/0.01,'Sensis Vectors ALL'!CQ27*($G27*VAR_CST)/0.01))</f>
        <v>0</v>
      </c>
      <c r="CR27" s="80">
        <f>IF($E27="FX",$H27*'Sensis Vectors ALL'!CR27*(EXP($G27/100*VAR_CST)-1)/($H27*0.01),IF($E27&lt;&gt;"SPD",$H27*'Sensis Vectors ALL'!CR27*(EXP($G27/100*VAR_CST)-1)/0.01,'Sensis Vectors ALL'!CR27*($G27*VAR_CST)/0.01))</f>
        <v>0</v>
      </c>
      <c r="CS27" s="80">
        <f>IF($E27="FX",$H27*'Sensis Vectors ALL'!CS27*(EXP($G27/100*VAR_CST)-1)/($H27*0.01),IF($E27&lt;&gt;"SPD",$H27*'Sensis Vectors ALL'!CS27*(EXP($G27/100*VAR_CST)-1)/0.01,'Sensis Vectors ALL'!CS27*($G27*VAR_CST)/0.01))</f>
        <v>0</v>
      </c>
      <c r="CT27" s="80">
        <f>IF($E27="FX",$H27*'Sensis Vectors ALL'!CT27*(EXP($G27/100*VAR_CST)-1)/($H27*0.01),IF($E27&lt;&gt;"SPD",$H27*'Sensis Vectors ALL'!CT27*(EXP($G27/100*VAR_CST)-1)/0.01,'Sensis Vectors ALL'!CT27*($G27*VAR_CST)/0.01))</f>
        <v>0</v>
      </c>
      <c r="CU27" s="80">
        <f>IF($E27="FX",$H27*'Sensis Vectors ALL'!CU27*(EXP($G27/100*VAR_CST)-1)/($H27*0.01),IF($E27&lt;&gt;"SPD",$H27*'Sensis Vectors ALL'!CU27*(EXP($G27/100*VAR_CST)-1)/0.01,'Sensis Vectors ALL'!CU27*($G27*VAR_CST)/0.01))</f>
        <v>0</v>
      </c>
      <c r="CV27" s="80">
        <f>IF($E27="FX",$H27*'Sensis Vectors ALL'!CV27*(EXP($G27/100*VAR_CST)-1)/($H27*0.01),IF($E27&lt;&gt;"SPD",$H27*'Sensis Vectors ALL'!CV27*(EXP($G27/100*VAR_CST)-1)/0.01,'Sensis Vectors ALL'!CV27*($G27*VAR_CST)/0.01))</f>
        <v>0</v>
      </c>
      <c r="CW27" s="80">
        <f>IF($E27="FX",$H27*'Sensis Vectors ALL'!CW27*(EXP($G27/100*VAR_CST)-1)/($H27*0.01),IF($E27&lt;&gt;"SPD",$H27*'Sensis Vectors ALL'!CW27*(EXP($G27/100*VAR_CST)-1)/0.01,'Sensis Vectors ALL'!CW27*($G27*VAR_CST)/0.01))</f>
        <v>0</v>
      </c>
      <c r="CX27" s="80">
        <f>IF($E27="FX",$H27*'Sensis Vectors ALL'!CX27*(EXP($G27/100*VAR_CST)-1)/($H27*0.01),IF($E27&lt;&gt;"SPD",$H27*'Sensis Vectors ALL'!CX27*(EXP($G27/100*VAR_CST)-1)/0.01,'Sensis Vectors ALL'!CX27*($G27*VAR_CST)/0.01))</f>
        <v>0</v>
      </c>
      <c r="CY27" s="80">
        <f>IF($E27="FX",$H27*'Sensis Vectors ALL'!CY27*(EXP($G27/100*VAR_CST)-1)/($H27*0.01),IF($E27&lt;&gt;"SPD",$H27*'Sensis Vectors ALL'!CY27*(EXP($G27/100*VAR_CST)-1)/0.01,'Sensis Vectors ALL'!CY27*($G27*VAR_CST)/0.01))</f>
        <v>0</v>
      </c>
      <c r="CZ27" s="80">
        <f>IF($E27="FX",$H27*'Sensis Vectors ALL'!CZ27*(EXP($G27/100*VAR_CST)-1)/($H27*0.01),IF($E27&lt;&gt;"SPD",$H27*'Sensis Vectors ALL'!CZ27*(EXP($G27/100*VAR_CST)-1)/0.01,'Sensis Vectors ALL'!CZ27*($G27*VAR_CST)/0.01))</f>
        <v>0</v>
      </c>
      <c r="DA27" s="80">
        <f>IF($E27="FX",$H27*'Sensis Vectors ALL'!DA27*(EXP($G27/100*VAR_CST)-1)/($H27*0.01),IF($E27&lt;&gt;"SPD",$H27*'Sensis Vectors ALL'!DA27*(EXP($G27/100*VAR_CST)-1)/0.01,'Sensis Vectors ALL'!DA27*($G27*VAR_CST)/0.01))</f>
        <v>0</v>
      </c>
      <c r="DB27" s="80">
        <f>IF($E27="FX",$H27*'Sensis Vectors ALL'!DB27*(EXP($G27/100*VAR_CST)-1)/($H27*0.01),IF($E27&lt;&gt;"SPD",$H27*'Sensis Vectors ALL'!DB27*(EXP($G27/100*VAR_CST)-1)/0.01,'Sensis Vectors ALL'!DB27*($G27*VAR_CST)/0.01))</f>
        <v>0</v>
      </c>
      <c r="DC27" s="80">
        <f>IF($E27="FX",$H27*'Sensis Vectors ALL'!DC27*(EXP($G27/100*VAR_CST)-1)/($H27*0.01),IF($E27&lt;&gt;"SPD",$H27*'Sensis Vectors ALL'!DC27*(EXP($G27/100*VAR_CST)-1)/0.01,'Sensis Vectors ALL'!DC27*($G27*VAR_CST)/0.01))</f>
        <v>0</v>
      </c>
      <c r="DD27" s="80">
        <f>IF($E27="FX",$H27*'Sensis Vectors ALL'!DD27*(EXP($G27/100*VAR_CST)-1)/($H27*0.01),IF($E27&lt;&gt;"SPD",$H27*'Sensis Vectors ALL'!DD27*(EXP($G27/100*VAR_CST)-1)/0.01,'Sensis Vectors ALL'!DD27*($G27*VAR_CST)/0.01))</f>
        <v>0</v>
      </c>
      <c r="DE27" s="80">
        <f>IF($E27="FX",$H27*'Sensis Vectors ALL'!DE27*(EXP($G27/100*VAR_CST)-1)/($H27*0.01),IF($E27&lt;&gt;"SPD",$H27*'Sensis Vectors ALL'!DE27*(EXP($G27/100*VAR_CST)-1)/0.01,'Sensis Vectors ALL'!DE27*($G27*VAR_CST)/0.01))</f>
        <v>0</v>
      </c>
      <c r="DF27" s="80">
        <f>IF($E27="FX",$H27*'Sensis Vectors ALL'!DF27*(EXP($G27/100*VAR_CST)-1)/($H27*0.01),IF($E27&lt;&gt;"SPD",$H27*'Sensis Vectors ALL'!DF27*(EXP($G27/100*VAR_CST)-1)/0.01,'Sensis Vectors ALL'!DF27*($G27*VAR_CST)/0.01))</f>
        <v>0</v>
      </c>
      <c r="DG27" s="80">
        <f>IF($E27="FX",$H27*'Sensis Vectors ALL'!DG27*(EXP($G27/100*VAR_CST)-1)/($H27*0.01),IF($E27&lt;&gt;"SPD",$H27*'Sensis Vectors ALL'!DG27*(EXP($G27/100*VAR_CST)-1)/0.01,'Sensis Vectors ALL'!DG27*($G27*VAR_CST)/0.01))</f>
        <v>0</v>
      </c>
      <c r="DH27" s="80">
        <f>IF($E27="FX",$H27*'Sensis Vectors ALL'!DH27*(EXP($G27/100*VAR_CST)-1)/($H27*0.01),IF($E27&lt;&gt;"SPD",$H27*'Sensis Vectors ALL'!DH27*(EXP($G27/100*VAR_CST)-1)/0.01,'Sensis Vectors ALL'!DH27*($G27*VAR_CST)/0.01))</f>
        <v>0</v>
      </c>
      <c r="DI27" s="80">
        <f>IF($E27="FX",$H27*'Sensis Vectors ALL'!DI27*(EXP($G27/100*VAR_CST)-1)/($H27*0.01),IF($E27&lt;&gt;"SPD",$H27*'Sensis Vectors ALL'!DI27*(EXP($G27/100*VAR_CST)-1)/0.01,'Sensis Vectors ALL'!DI27*($G27*VAR_CST)/0.01))</f>
        <v>0</v>
      </c>
      <c r="DJ27" s="80">
        <f>IF($E27="FX",$H27*'Sensis Vectors ALL'!DJ27*(EXP($G27/100*VAR_CST)-1)/($H27*0.01),IF($E27&lt;&gt;"SPD",$H27*'Sensis Vectors ALL'!DJ27*(EXP($G27/100*VAR_CST)-1)/0.01,'Sensis Vectors ALL'!DJ27*($G27*VAR_CST)/0.01))</f>
        <v>0</v>
      </c>
      <c r="DK27" s="80">
        <f>IF($E27="FX",$H27*'Sensis Vectors ALL'!DK27*(EXP($G27/100*VAR_CST)-1)/($H27*0.01),IF($E27&lt;&gt;"SPD",$H27*'Sensis Vectors ALL'!DK27*(EXP($G27/100*VAR_CST)-1)/0.01,'Sensis Vectors ALL'!DK27*($G27*VAR_CST)/0.01))</f>
        <v>0</v>
      </c>
      <c r="DL27" s="80">
        <f>IF($E27="FX",$H27*'Sensis Vectors ALL'!DL27*(EXP($G27/100*VAR_CST)-1)/($H27*0.01),IF($E27&lt;&gt;"SPD",$H27*'Sensis Vectors ALL'!DL27*(EXP($G27/100*VAR_CST)-1)/0.01,'Sensis Vectors ALL'!DL27*($G27*VAR_CST)/0.01))</f>
        <v>0</v>
      </c>
      <c r="DM27" s="80">
        <f>IF($E27="FX",$H27*'Sensis Vectors ALL'!DM27*(EXP($G27/100*VAR_CST)-1)/($H27*0.01),IF($E27&lt;&gt;"SPD",$H27*'Sensis Vectors ALL'!DM27*(EXP($G27/100*VAR_CST)-1)/0.01,'Sensis Vectors ALL'!DM27*($G27*VAR_CST)/0.01))</f>
        <v>0</v>
      </c>
      <c r="DN27" s="80">
        <f>IF($E27="FX",$H27*'Sensis Vectors ALL'!DN27*(EXP($G27/100*VAR_CST)-1)/($H27*0.01),IF($E27&lt;&gt;"SPD",$H27*'Sensis Vectors ALL'!DN27*(EXP($G27/100*VAR_CST)-1)/0.01,'Sensis Vectors ALL'!DN27*($G27*VAR_CST)/0.01))</f>
        <v>0</v>
      </c>
      <c r="DO27" s="80">
        <f>IF($E27="FX",$H27*'Sensis Vectors ALL'!DO27*(EXP($G27/100*VAR_CST)-1)/($H27*0.01),IF($E27&lt;&gt;"SPD",$H27*'Sensis Vectors ALL'!DO27*(EXP($G27/100*VAR_CST)-1)/0.01,'Sensis Vectors ALL'!DO27*($G27*VAR_CST)/0.01))</f>
        <v>0</v>
      </c>
      <c r="DP27" s="80">
        <f>IF($E27="FX",$H27*'Sensis Vectors ALL'!DP27*(EXP($G27/100*VAR_CST)-1)/($H27*0.01),IF($E27&lt;&gt;"SPD",$H27*'Sensis Vectors ALL'!DP27*(EXP($G27/100*VAR_CST)-1)/0.01,'Sensis Vectors ALL'!DP27*($G27*VAR_CST)/0.01))</f>
        <v>0</v>
      </c>
      <c r="DQ27" s="80">
        <f>IF($E27="FX",$H27*'Sensis Vectors ALL'!DQ27*(EXP($G27/100*VAR_CST)-1)/($H27*0.01),IF($E27&lt;&gt;"SPD",$H27*'Sensis Vectors ALL'!DQ27*(EXP($G27/100*VAR_CST)-1)/0.01,'Sensis Vectors ALL'!DQ27*($G27*VAR_CST)/0.01))</f>
        <v>0</v>
      </c>
    </row>
    <row r="28" spans="1:121" x14ac:dyDescent="0.2">
      <c r="A28" s="60">
        <v>87</v>
      </c>
      <c r="B28" s="60" t="s">
        <v>16</v>
      </c>
      <c r="C28" s="60" t="s">
        <v>369</v>
      </c>
      <c r="D28" s="60" t="s">
        <v>532</v>
      </c>
      <c r="E28" s="60" t="s">
        <v>25</v>
      </c>
      <c r="F28" s="60" t="s">
        <v>37</v>
      </c>
      <c r="G28" s="60">
        <v>0.76615900000000003</v>
      </c>
      <c r="H28" s="60">
        <v>2.2057899999999999</v>
      </c>
      <c r="I28" s="80">
        <f>IF($E28="FX",$H28*'Sensis Vectors ALL'!I28*(EXP($G28/100*VAR_CST)-1)/($H28*0.01),IF($E28&lt;&gt;"SPD",$H28*'Sensis Vectors ALL'!I28*(EXP($G28/100*VAR_CST)-1)/0.01,'Sensis Vectors ALL'!I28*($G28*VAR_CST)/0.01))</f>
        <v>1246.7197944826746</v>
      </c>
      <c r="J28" s="80">
        <f>IF($E28="FX",$H28*'Sensis Vectors ALL'!J28*(EXP($G28/100*VAR_CST)-1)/($H28*0.01),IF($E28&lt;&gt;"SPD",$H28*'Sensis Vectors ALL'!J28*(EXP($G28/100*VAR_CST)-1)/0.01,'Sensis Vectors ALL'!J28*($G28*VAR_CST)/0.01))</f>
        <v>1246.7197944826746</v>
      </c>
      <c r="K28" s="80">
        <f>IF($E28="FX",$H28*'Sensis Vectors ALL'!K28*(EXP($G28/100*VAR_CST)-1)/($H28*0.01),IF($E28&lt;&gt;"SPD",$H28*'Sensis Vectors ALL'!K28*(EXP($G28/100*VAR_CST)-1)/0.01,'Sensis Vectors ALL'!K28*($G28*VAR_CST)/0.01))</f>
        <v>1246.7197944826746</v>
      </c>
      <c r="L28" s="80">
        <f>IF($E28="FX",$H28*'Sensis Vectors ALL'!L28*(EXP($G28/100*VAR_CST)-1)/($H28*0.01),IF($E28&lt;&gt;"SPD",$H28*'Sensis Vectors ALL'!L28*(EXP($G28/100*VAR_CST)-1)/0.01,'Sensis Vectors ALL'!L28*($G28*VAR_CST)/0.01))</f>
        <v>1246.7197944826746</v>
      </c>
      <c r="M28" s="80">
        <f>IF($E28="FX",$H28*'Sensis Vectors ALL'!M28*(EXP($G28/100*VAR_CST)-1)/($H28*0.01),IF($E28&lt;&gt;"SPD",$H28*'Sensis Vectors ALL'!M28*(EXP($G28/100*VAR_CST)-1)/0.01,'Sensis Vectors ALL'!M28*($G28*VAR_CST)/0.01))</f>
        <v>1246.7197944826746</v>
      </c>
      <c r="N28" s="80">
        <f>IF($E28="FX",$H28*'Sensis Vectors ALL'!N28*(EXP($G28/100*VAR_CST)-1)/($H28*0.01),IF($E28&lt;&gt;"SPD",$H28*'Sensis Vectors ALL'!N28*(EXP($G28/100*VAR_CST)-1)/0.01,'Sensis Vectors ALL'!N28*($G28*VAR_CST)/0.01))</f>
        <v>1246.7197944826746</v>
      </c>
      <c r="O28" s="80">
        <f>IF($E28="FX",$H28*'Sensis Vectors ALL'!O28*(EXP($G28/100*VAR_CST)-1)/($H28*0.01),IF($E28&lt;&gt;"SPD",$H28*'Sensis Vectors ALL'!O28*(EXP($G28/100*VAR_CST)-1)/0.01,'Sensis Vectors ALL'!O28*($G28*VAR_CST)/0.01))</f>
        <v>0</v>
      </c>
      <c r="P28" s="80">
        <f>IF($E28="FX",$H28*'Sensis Vectors ALL'!P28*(EXP($G28/100*VAR_CST)-1)/($H28*0.01),IF($E28&lt;&gt;"SPD",$H28*'Sensis Vectors ALL'!P28*(EXP($G28/100*VAR_CST)-1)/0.01,'Sensis Vectors ALL'!P28*($G28*VAR_CST)/0.01))</f>
        <v>0</v>
      </c>
      <c r="Q28" s="80">
        <f>IF($E28="FX",$H28*'Sensis Vectors ALL'!Q28*(EXP($G28/100*VAR_CST)-1)/($H28*0.01),IF($E28&lt;&gt;"SPD",$H28*'Sensis Vectors ALL'!Q28*(EXP($G28/100*VAR_CST)-1)/0.01,'Sensis Vectors ALL'!Q28*($G28*VAR_CST)/0.01))</f>
        <v>0</v>
      </c>
      <c r="R28" s="80">
        <f>IF($E28="FX",$H28*'Sensis Vectors ALL'!R28*(EXP($G28/100*VAR_CST)-1)/($H28*0.01),IF($E28&lt;&gt;"SPD",$H28*'Sensis Vectors ALL'!R28*(EXP($G28/100*VAR_CST)-1)/0.01,'Sensis Vectors ALL'!R28*($G28*VAR_CST)/0.01))</f>
        <v>0</v>
      </c>
      <c r="S28" s="80">
        <f>IF($E28="FX",$H28*'Sensis Vectors ALL'!S28*(EXP($G28/100*VAR_CST)-1)/($H28*0.01),IF($E28&lt;&gt;"SPD",$H28*'Sensis Vectors ALL'!S28*(EXP($G28/100*VAR_CST)-1)/0.01,'Sensis Vectors ALL'!S28*($G28*VAR_CST)/0.01))</f>
        <v>0</v>
      </c>
      <c r="T28" s="80">
        <f>IF($E28="FX",$H28*'Sensis Vectors ALL'!T28*(EXP($G28/100*VAR_CST)-1)/($H28*0.01),IF($E28&lt;&gt;"SPD",$H28*'Sensis Vectors ALL'!T28*(EXP($G28/100*VAR_CST)-1)/0.01,'Sensis Vectors ALL'!T28*($G28*VAR_CST)/0.01))</f>
        <v>0</v>
      </c>
      <c r="U28" s="80">
        <f>IF($E28="FX",$H28*'Sensis Vectors ALL'!U28*(EXP($G28/100*VAR_CST)-1)/($H28*0.01),IF($E28&lt;&gt;"SPD",$H28*'Sensis Vectors ALL'!U28*(EXP($G28/100*VAR_CST)-1)/0.01,'Sensis Vectors ALL'!U28*($G28*VAR_CST)/0.01))</f>
        <v>0</v>
      </c>
      <c r="V28" s="80">
        <f>IF($E28="FX",$H28*'Sensis Vectors ALL'!V28*(EXP($G28/100*VAR_CST)-1)/($H28*0.01),IF($E28&lt;&gt;"SPD",$H28*'Sensis Vectors ALL'!V28*(EXP($G28/100*VAR_CST)-1)/0.01,'Sensis Vectors ALL'!V28*($G28*VAR_CST)/0.01))</f>
        <v>0</v>
      </c>
      <c r="W28" s="80">
        <f>IF($E28="FX",$H28*'Sensis Vectors ALL'!W28*(EXP($G28/100*VAR_CST)-1)/($H28*0.01),IF($E28&lt;&gt;"SPD",$H28*'Sensis Vectors ALL'!W28*(EXP($G28/100*VAR_CST)-1)/0.01,'Sensis Vectors ALL'!W28*($G28*VAR_CST)/0.01))</f>
        <v>0</v>
      </c>
      <c r="X28" s="80">
        <f>IF($E28="FX",$H28*'Sensis Vectors ALL'!X28*(EXP($G28/100*VAR_CST)-1)/($H28*0.01),IF($E28&lt;&gt;"SPD",$H28*'Sensis Vectors ALL'!X28*(EXP($G28/100*VAR_CST)-1)/0.01,'Sensis Vectors ALL'!X28*($G28*VAR_CST)/0.01))</f>
        <v>0</v>
      </c>
      <c r="Y28" s="80">
        <f>IF($E28="FX",$H28*'Sensis Vectors ALL'!Y28*(EXP($G28/100*VAR_CST)-1)/($H28*0.01),IF($E28&lt;&gt;"SPD",$H28*'Sensis Vectors ALL'!Y28*(EXP($G28/100*VAR_CST)-1)/0.01,'Sensis Vectors ALL'!Y28*($G28*VAR_CST)/0.01))</f>
        <v>0</v>
      </c>
      <c r="Z28" s="80">
        <f>IF($E28="FX",$H28*'Sensis Vectors ALL'!Z28*(EXP($G28/100*VAR_CST)-1)/($H28*0.01),IF($E28&lt;&gt;"SPD",$H28*'Sensis Vectors ALL'!Z28*(EXP($G28/100*VAR_CST)-1)/0.01,'Sensis Vectors ALL'!Z28*($G28*VAR_CST)/0.01))</f>
        <v>1246.7197944826746</v>
      </c>
      <c r="AA28" s="80">
        <f>IF($E28="FX",$H28*'Sensis Vectors ALL'!AA28*(EXP($G28/100*VAR_CST)-1)/($H28*0.01),IF($E28&lt;&gt;"SPD",$H28*'Sensis Vectors ALL'!AA28*(EXP($G28/100*VAR_CST)-1)/0.01,'Sensis Vectors ALL'!AA28*($G28*VAR_CST)/0.01))</f>
        <v>538.15021917359161</v>
      </c>
      <c r="AB28" s="80">
        <f>IF($E28="FX",$H28*'Sensis Vectors ALL'!AB28*(EXP($G28/100*VAR_CST)-1)/($H28*0.01),IF($E28&lt;&gt;"SPD",$H28*'Sensis Vectors ALL'!AB28*(EXP($G28/100*VAR_CST)-1)/0.01,'Sensis Vectors ALL'!AB28*($G28*VAR_CST)/0.01))</f>
        <v>708.56957530908312</v>
      </c>
      <c r="AC28" s="80">
        <f>IF($E28="FX",$H28*'Sensis Vectors ALL'!AC28*(EXP($G28/100*VAR_CST)-1)/($H28*0.01),IF($E28&lt;&gt;"SPD",$H28*'Sensis Vectors ALL'!AC28*(EXP($G28/100*VAR_CST)-1)/0.01,'Sensis Vectors ALL'!AC28*($G28*VAR_CST)/0.01))</f>
        <v>0</v>
      </c>
      <c r="AD28" s="80">
        <f>IF($E28="FX",$H28*'Sensis Vectors ALL'!AD28*(EXP($G28/100*VAR_CST)-1)/($H28*0.01),IF($E28&lt;&gt;"SPD",$H28*'Sensis Vectors ALL'!AD28*(EXP($G28/100*VAR_CST)-1)/0.01,'Sensis Vectors ALL'!AD28*($G28*VAR_CST)/0.01))</f>
        <v>0</v>
      </c>
      <c r="AE28" s="80">
        <f>IF($E28="FX",$H28*'Sensis Vectors ALL'!AE28*(EXP($G28/100*VAR_CST)-1)/($H28*0.01),IF($E28&lt;&gt;"SPD",$H28*'Sensis Vectors ALL'!AE28*(EXP($G28/100*VAR_CST)-1)/0.01,'Sensis Vectors ALL'!AE28*($G28*VAR_CST)/0.01))</f>
        <v>0</v>
      </c>
      <c r="AF28" s="80">
        <f>IF($E28="FX",$H28*'Sensis Vectors ALL'!AF28*(EXP($G28/100*VAR_CST)-1)/($H28*0.01),IF($E28&lt;&gt;"SPD",$H28*'Sensis Vectors ALL'!AF28*(EXP($G28/100*VAR_CST)-1)/0.01,'Sensis Vectors ALL'!AF28*($G28*VAR_CST)/0.01))</f>
        <v>0</v>
      </c>
      <c r="AG28" s="80">
        <f>IF($E28="FX",$H28*'Sensis Vectors ALL'!AG28*(EXP($G28/100*VAR_CST)-1)/($H28*0.01),IF($E28&lt;&gt;"SPD",$H28*'Sensis Vectors ALL'!AG28*(EXP($G28/100*VAR_CST)-1)/0.01,'Sensis Vectors ALL'!AG28*($G28*VAR_CST)/0.01))</f>
        <v>0</v>
      </c>
      <c r="AH28" s="80">
        <f>IF($E28="FX",$H28*'Sensis Vectors ALL'!AH28*(EXP($G28/100*VAR_CST)-1)/($H28*0.01),IF($E28&lt;&gt;"SPD",$H28*'Sensis Vectors ALL'!AH28*(EXP($G28/100*VAR_CST)-1)/0.01,'Sensis Vectors ALL'!AH28*($G28*VAR_CST)/0.01))</f>
        <v>0</v>
      </c>
      <c r="AI28" s="80">
        <f>IF($E28="FX",$H28*'Sensis Vectors ALL'!AI28*(EXP($G28/100*VAR_CST)-1)/($H28*0.01),IF($E28&lt;&gt;"SPD",$H28*'Sensis Vectors ALL'!AI28*(EXP($G28/100*VAR_CST)-1)/0.01,'Sensis Vectors ALL'!AI28*($G28*VAR_CST)/0.01))</f>
        <v>0</v>
      </c>
      <c r="AJ28" s="80">
        <f>IF($E28="FX",$H28*'Sensis Vectors ALL'!AJ28*(EXP($G28/100*VAR_CST)-1)/($H28*0.01),IF($E28&lt;&gt;"SPD",$H28*'Sensis Vectors ALL'!AJ28*(EXP($G28/100*VAR_CST)-1)/0.01,'Sensis Vectors ALL'!AJ28*($G28*VAR_CST)/0.01))</f>
        <v>0</v>
      </c>
      <c r="AK28" s="80">
        <f>IF($E28="FX",$H28*'Sensis Vectors ALL'!AK28*(EXP($G28/100*VAR_CST)-1)/($H28*0.01),IF($E28&lt;&gt;"SPD",$H28*'Sensis Vectors ALL'!AK28*(EXP($G28/100*VAR_CST)-1)/0.01,'Sensis Vectors ALL'!AK28*($G28*VAR_CST)/0.01))</f>
        <v>0</v>
      </c>
      <c r="AL28" s="80">
        <f>IF($E28="FX",$H28*'Sensis Vectors ALL'!AL28*(EXP($G28/100*VAR_CST)-1)/($H28*0.01),IF($E28&lt;&gt;"SPD",$H28*'Sensis Vectors ALL'!AL28*(EXP($G28/100*VAR_CST)-1)/0.01,'Sensis Vectors ALL'!AL28*($G28*VAR_CST)/0.01))</f>
        <v>0</v>
      </c>
      <c r="AM28" s="80">
        <f>IF($E28="FX",$H28*'Sensis Vectors ALL'!AM28*(EXP($G28/100*VAR_CST)-1)/($H28*0.01),IF($E28&lt;&gt;"SPD",$H28*'Sensis Vectors ALL'!AM28*(EXP($G28/100*VAR_CST)-1)/0.01,'Sensis Vectors ALL'!AM28*($G28*VAR_CST)/0.01))</f>
        <v>0</v>
      </c>
      <c r="AN28" s="80">
        <f>IF($E28="FX",$H28*'Sensis Vectors ALL'!AN28*(EXP($G28/100*VAR_CST)-1)/($H28*0.01),IF($E28&lt;&gt;"SPD",$H28*'Sensis Vectors ALL'!AN28*(EXP($G28/100*VAR_CST)-1)/0.01,'Sensis Vectors ALL'!AN28*($G28*VAR_CST)/0.01))</f>
        <v>0</v>
      </c>
      <c r="AO28" s="80">
        <f>IF($E28="FX",$H28*'Sensis Vectors ALL'!AO28*(EXP($G28/100*VAR_CST)-1)/($H28*0.01),IF($E28&lt;&gt;"SPD",$H28*'Sensis Vectors ALL'!AO28*(EXP($G28/100*VAR_CST)-1)/0.01,'Sensis Vectors ALL'!AO28*($G28*VAR_CST)/0.01))</f>
        <v>0</v>
      </c>
      <c r="AP28" s="80">
        <f>IF($E28="FX",$H28*'Sensis Vectors ALL'!AP28*(EXP($G28/100*VAR_CST)-1)/($H28*0.01),IF($E28&lt;&gt;"SPD",$H28*'Sensis Vectors ALL'!AP28*(EXP($G28/100*VAR_CST)-1)/0.01,'Sensis Vectors ALL'!AP28*($G28*VAR_CST)/0.01))</f>
        <v>0</v>
      </c>
      <c r="AQ28" s="80">
        <f>IF($E28="FX",$H28*'Sensis Vectors ALL'!AQ28*(EXP($G28/100*VAR_CST)-1)/($H28*0.01),IF($E28&lt;&gt;"SPD",$H28*'Sensis Vectors ALL'!AQ28*(EXP($G28/100*VAR_CST)-1)/0.01,'Sensis Vectors ALL'!AQ28*($G28*VAR_CST)/0.01))</f>
        <v>0</v>
      </c>
      <c r="AR28" s="80">
        <f>IF($E28="FX",$H28*'Sensis Vectors ALL'!AR28*(EXP($G28/100*VAR_CST)-1)/($H28*0.01),IF($E28&lt;&gt;"SPD",$H28*'Sensis Vectors ALL'!AR28*(EXP($G28/100*VAR_CST)-1)/0.01,'Sensis Vectors ALL'!AR28*($G28*VAR_CST)/0.01))</f>
        <v>0</v>
      </c>
      <c r="AS28" s="80">
        <f>IF($E28="FX",$H28*'Sensis Vectors ALL'!AS28*(EXP($G28/100*VAR_CST)-1)/($H28*0.01),IF($E28&lt;&gt;"SPD",$H28*'Sensis Vectors ALL'!AS28*(EXP($G28/100*VAR_CST)-1)/0.01,'Sensis Vectors ALL'!AS28*($G28*VAR_CST)/0.01))</f>
        <v>0</v>
      </c>
      <c r="AT28" s="80">
        <f>IF($E28="FX",$H28*'Sensis Vectors ALL'!AT28*(EXP($G28/100*VAR_CST)-1)/($H28*0.01),IF($E28&lt;&gt;"SPD",$H28*'Sensis Vectors ALL'!AT28*(EXP($G28/100*VAR_CST)-1)/0.01,'Sensis Vectors ALL'!AT28*($G28*VAR_CST)/0.01))</f>
        <v>0</v>
      </c>
      <c r="AU28" s="80">
        <f>IF($E28="FX",$H28*'Sensis Vectors ALL'!AU28*(EXP($G28/100*VAR_CST)-1)/($H28*0.01),IF($E28&lt;&gt;"SPD",$H28*'Sensis Vectors ALL'!AU28*(EXP($G28/100*VAR_CST)-1)/0.01,'Sensis Vectors ALL'!AU28*($G28*VAR_CST)/0.01))</f>
        <v>0</v>
      </c>
      <c r="AV28" s="80">
        <f>IF($E28="FX",$H28*'Sensis Vectors ALL'!AV28*(EXP($G28/100*VAR_CST)-1)/($H28*0.01),IF($E28&lt;&gt;"SPD",$H28*'Sensis Vectors ALL'!AV28*(EXP($G28/100*VAR_CST)-1)/0.01,'Sensis Vectors ALL'!AV28*($G28*VAR_CST)/0.01))</f>
        <v>0</v>
      </c>
      <c r="AW28" s="80">
        <f>IF($E28="FX",$H28*'Sensis Vectors ALL'!AW28*(EXP($G28/100*VAR_CST)-1)/($H28*0.01),IF($E28&lt;&gt;"SPD",$H28*'Sensis Vectors ALL'!AW28*(EXP($G28/100*VAR_CST)-1)/0.01,'Sensis Vectors ALL'!AW28*($G28*VAR_CST)/0.01))</f>
        <v>0</v>
      </c>
      <c r="AX28" s="80">
        <f>IF($E28="FX",$H28*'Sensis Vectors ALL'!AX28*(EXP($G28/100*VAR_CST)-1)/($H28*0.01),IF($E28&lt;&gt;"SPD",$H28*'Sensis Vectors ALL'!AX28*(EXP($G28/100*VAR_CST)-1)/0.01,'Sensis Vectors ALL'!AX28*($G28*VAR_CST)/0.01))</f>
        <v>0</v>
      </c>
      <c r="AY28" s="80">
        <f>IF($E28="FX",$H28*'Sensis Vectors ALL'!AY28*(EXP($G28/100*VAR_CST)-1)/($H28*0.01),IF($E28&lt;&gt;"SPD",$H28*'Sensis Vectors ALL'!AY28*(EXP($G28/100*VAR_CST)-1)/0.01,'Sensis Vectors ALL'!AY28*($G28*VAR_CST)/0.01))</f>
        <v>0</v>
      </c>
      <c r="AZ28" s="80">
        <f>IF($E28="FX",$H28*'Sensis Vectors ALL'!AZ28*(EXP($G28/100*VAR_CST)-1)/($H28*0.01),IF($E28&lt;&gt;"SPD",$H28*'Sensis Vectors ALL'!AZ28*(EXP($G28/100*VAR_CST)-1)/0.01,'Sensis Vectors ALL'!AZ28*($G28*VAR_CST)/0.01))</f>
        <v>0</v>
      </c>
      <c r="BA28" s="80">
        <f>IF($E28="FX",$H28*'Sensis Vectors ALL'!BA28*(EXP($G28/100*VAR_CST)-1)/($H28*0.01),IF($E28&lt;&gt;"SPD",$H28*'Sensis Vectors ALL'!BA28*(EXP($G28/100*VAR_CST)-1)/0.01,'Sensis Vectors ALL'!BA28*($G28*VAR_CST)/0.01))</f>
        <v>0</v>
      </c>
      <c r="BB28" s="80">
        <f>IF($E28="FX",$H28*'Sensis Vectors ALL'!BB28*(EXP($G28/100*VAR_CST)-1)/($H28*0.01),IF($E28&lt;&gt;"SPD",$H28*'Sensis Vectors ALL'!BB28*(EXP($G28/100*VAR_CST)-1)/0.01,'Sensis Vectors ALL'!BB28*($G28*VAR_CST)/0.01))</f>
        <v>0</v>
      </c>
      <c r="BC28" s="80">
        <f>IF($E28="FX",$H28*'Sensis Vectors ALL'!BC28*(EXP($G28/100*VAR_CST)-1)/($H28*0.01),IF($E28&lt;&gt;"SPD",$H28*'Sensis Vectors ALL'!BC28*(EXP($G28/100*VAR_CST)-1)/0.01,'Sensis Vectors ALL'!BC28*($G28*VAR_CST)/0.01))</f>
        <v>0</v>
      </c>
      <c r="BD28" s="80">
        <f>IF($E28="FX",$H28*'Sensis Vectors ALL'!BD28*(EXP($G28/100*VAR_CST)-1)/($H28*0.01),IF($E28&lt;&gt;"SPD",$H28*'Sensis Vectors ALL'!BD28*(EXP($G28/100*VAR_CST)-1)/0.01,'Sensis Vectors ALL'!BD28*($G28*VAR_CST)/0.01))</f>
        <v>0</v>
      </c>
      <c r="BE28" s="80">
        <f>IF($E28="FX",$H28*'Sensis Vectors ALL'!BE28*(EXP($G28/100*VAR_CST)-1)/($H28*0.01),IF($E28&lt;&gt;"SPD",$H28*'Sensis Vectors ALL'!BE28*(EXP($G28/100*VAR_CST)-1)/0.01,'Sensis Vectors ALL'!BE28*($G28*VAR_CST)/0.01))</f>
        <v>0</v>
      </c>
      <c r="BF28" s="80">
        <f>IF($E28="FX",$H28*'Sensis Vectors ALL'!BF28*(EXP($G28/100*VAR_CST)-1)/($H28*0.01),IF($E28&lt;&gt;"SPD",$H28*'Sensis Vectors ALL'!BF28*(EXP($G28/100*VAR_CST)-1)/0.01,'Sensis Vectors ALL'!BF28*($G28*VAR_CST)/0.01))</f>
        <v>0</v>
      </c>
      <c r="BG28" s="80">
        <f>IF($E28="FX",$H28*'Sensis Vectors ALL'!BG28*(EXP($G28/100*VAR_CST)-1)/($H28*0.01),IF($E28&lt;&gt;"SPD",$H28*'Sensis Vectors ALL'!BG28*(EXP($G28/100*VAR_CST)-1)/0.01,'Sensis Vectors ALL'!BG28*($G28*VAR_CST)/0.01))</f>
        <v>0</v>
      </c>
      <c r="BH28" s="80">
        <f>IF($E28="FX",$H28*'Sensis Vectors ALL'!BH28*(EXP($G28/100*VAR_CST)-1)/($H28*0.01),IF($E28&lt;&gt;"SPD",$H28*'Sensis Vectors ALL'!BH28*(EXP($G28/100*VAR_CST)-1)/0.01,'Sensis Vectors ALL'!BH28*($G28*VAR_CST)/0.01))</f>
        <v>0</v>
      </c>
      <c r="BI28" s="80">
        <f>IF($E28="FX",$H28*'Sensis Vectors ALL'!BI28*(EXP($G28/100*VAR_CST)-1)/($H28*0.01),IF($E28&lt;&gt;"SPD",$H28*'Sensis Vectors ALL'!BI28*(EXP($G28/100*VAR_CST)-1)/0.01,'Sensis Vectors ALL'!BI28*($G28*VAR_CST)/0.01))</f>
        <v>0</v>
      </c>
      <c r="BJ28" s="80">
        <f>IF($E28="FX",$H28*'Sensis Vectors ALL'!BJ28*(EXP($G28/100*VAR_CST)-1)/($H28*0.01),IF($E28&lt;&gt;"SPD",$H28*'Sensis Vectors ALL'!BJ28*(EXP($G28/100*VAR_CST)-1)/0.01,'Sensis Vectors ALL'!BJ28*($G28*VAR_CST)/0.01))</f>
        <v>0</v>
      </c>
      <c r="BK28" s="80">
        <f>IF($E28="FX",$H28*'Sensis Vectors ALL'!BK28*(EXP($G28/100*VAR_CST)-1)/($H28*0.01),IF($E28&lt;&gt;"SPD",$H28*'Sensis Vectors ALL'!BK28*(EXP($G28/100*VAR_CST)-1)/0.01,'Sensis Vectors ALL'!BK28*($G28*VAR_CST)/0.01))</f>
        <v>0</v>
      </c>
      <c r="BL28" s="80">
        <f>IF($E28="FX",$H28*'Sensis Vectors ALL'!BL28*(EXP($G28/100*VAR_CST)-1)/($H28*0.01),IF($E28&lt;&gt;"SPD",$H28*'Sensis Vectors ALL'!BL28*(EXP($G28/100*VAR_CST)-1)/0.01,'Sensis Vectors ALL'!BL28*($G28*VAR_CST)/0.01))</f>
        <v>0</v>
      </c>
      <c r="BM28" s="80">
        <f>IF($E28="FX",$H28*'Sensis Vectors ALL'!BM28*(EXP($G28/100*VAR_CST)-1)/($H28*0.01),IF($E28&lt;&gt;"SPD",$H28*'Sensis Vectors ALL'!BM28*(EXP($G28/100*VAR_CST)-1)/0.01,'Sensis Vectors ALL'!BM28*($G28*VAR_CST)/0.01))</f>
        <v>0</v>
      </c>
      <c r="BN28" s="80">
        <f>IF($E28="FX",$H28*'Sensis Vectors ALL'!BN28*(EXP($G28/100*VAR_CST)-1)/($H28*0.01),IF($E28&lt;&gt;"SPD",$H28*'Sensis Vectors ALL'!BN28*(EXP($G28/100*VAR_CST)-1)/0.01,'Sensis Vectors ALL'!BN28*($G28*VAR_CST)/0.01))</f>
        <v>0</v>
      </c>
      <c r="BO28" s="80">
        <f>IF($E28="FX",$H28*'Sensis Vectors ALL'!BO28*(EXP($G28/100*VAR_CST)-1)/($H28*0.01),IF($E28&lt;&gt;"SPD",$H28*'Sensis Vectors ALL'!BO28*(EXP($G28/100*VAR_CST)-1)/0.01,'Sensis Vectors ALL'!BO28*($G28*VAR_CST)/0.01))</f>
        <v>0</v>
      </c>
      <c r="BP28" s="80">
        <f>IF($E28="FX",$H28*'Sensis Vectors ALL'!BP28*(EXP($G28/100*VAR_CST)-1)/($H28*0.01),IF($E28&lt;&gt;"SPD",$H28*'Sensis Vectors ALL'!BP28*(EXP($G28/100*VAR_CST)-1)/0.01,'Sensis Vectors ALL'!BP28*($G28*VAR_CST)/0.01))</f>
        <v>0</v>
      </c>
      <c r="BQ28" s="80">
        <f>IF($E28="FX",$H28*'Sensis Vectors ALL'!BQ28*(EXP($G28/100*VAR_CST)-1)/($H28*0.01),IF($E28&lt;&gt;"SPD",$H28*'Sensis Vectors ALL'!BQ28*(EXP($G28/100*VAR_CST)-1)/0.01,'Sensis Vectors ALL'!BQ28*($G28*VAR_CST)/0.01))</f>
        <v>0</v>
      </c>
      <c r="BR28" s="80">
        <f>IF($E28="FX",$H28*'Sensis Vectors ALL'!BR28*(EXP($G28/100*VAR_CST)-1)/($H28*0.01),IF($E28&lt;&gt;"SPD",$H28*'Sensis Vectors ALL'!BR28*(EXP($G28/100*VAR_CST)-1)/0.01,'Sensis Vectors ALL'!BR28*($G28*VAR_CST)/0.01))</f>
        <v>0</v>
      </c>
      <c r="BS28" s="80">
        <f>IF($E28="FX",$H28*'Sensis Vectors ALL'!BS28*(EXP($G28/100*VAR_CST)-1)/($H28*0.01),IF($E28&lt;&gt;"SPD",$H28*'Sensis Vectors ALL'!BS28*(EXP($G28/100*VAR_CST)-1)/0.01,'Sensis Vectors ALL'!BS28*($G28*VAR_CST)/0.01))</f>
        <v>0</v>
      </c>
      <c r="BT28" s="80">
        <f>IF($E28="FX",$H28*'Sensis Vectors ALL'!BT28*(EXP($G28/100*VAR_CST)-1)/($H28*0.01),IF($E28&lt;&gt;"SPD",$H28*'Sensis Vectors ALL'!BT28*(EXP($G28/100*VAR_CST)-1)/0.01,'Sensis Vectors ALL'!BT28*($G28*VAR_CST)/0.01))</f>
        <v>0</v>
      </c>
      <c r="BU28" s="80">
        <f>IF($E28="FX",$H28*'Sensis Vectors ALL'!BU28*(EXP($G28/100*VAR_CST)-1)/($H28*0.01),IF($E28&lt;&gt;"SPD",$H28*'Sensis Vectors ALL'!BU28*(EXP($G28/100*VAR_CST)-1)/0.01,'Sensis Vectors ALL'!BU28*($G28*VAR_CST)/0.01))</f>
        <v>0</v>
      </c>
      <c r="BV28" s="80">
        <f>IF($E28="FX",$H28*'Sensis Vectors ALL'!BV28*(EXP($G28/100*VAR_CST)-1)/($H28*0.01),IF($E28&lt;&gt;"SPD",$H28*'Sensis Vectors ALL'!BV28*(EXP($G28/100*VAR_CST)-1)/0.01,'Sensis Vectors ALL'!BV28*($G28*VAR_CST)/0.01))</f>
        <v>0</v>
      </c>
      <c r="BW28" s="80">
        <f>IF($E28="FX",$H28*'Sensis Vectors ALL'!BW28*(EXP($G28/100*VAR_CST)-1)/($H28*0.01),IF($E28&lt;&gt;"SPD",$H28*'Sensis Vectors ALL'!BW28*(EXP($G28/100*VAR_CST)-1)/0.01,'Sensis Vectors ALL'!BW28*($G28*VAR_CST)/0.01))</f>
        <v>0</v>
      </c>
      <c r="BX28" s="80">
        <f>IF($E28="FX",$H28*'Sensis Vectors ALL'!BX28*(EXP($G28/100*VAR_CST)-1)/($H28*0.01),IF($E28&lt;&gt;"SPD",$H28*'Sensis Vectors ALL'!BX28*(EXP($G28/100*VAR_CST)-1)/0.01,'Sensis Vectors ALL'!BX28*($G28*VAR_CST)/0.01))</f>
        <v>0</v>
      </c>
      <c r="BY28" s="80">
        <f>IF($E28="FX",$H28*'Sensis Vectors ALL'!BY28*(EXP($G28/100*VAR_CST)-1)/($H28*0.01),IF($E28&lt;&gt;"SPD",$H28*'Sensis Vectors ALL'!BY28*(EXP($G28/100*VAR_CST)-1)/0.01,'Sensis Vectors ALL'!BY28*($G28*VAR_CST)/0.01))</f>
        <v>0</v>
      </c>
      <c r="BZ28" s="80">
        <f>IF($E28="FX",$H28*'Sensis Vectors ALL'!BZ28*(EXP($G28/100*VAR_CST)-1)/($H28*0.01),IF($E28&lt;&gt;"SPD",$H28*'Sensis Vectors ALL'!BZ28*(EXP($G28/100*VAR_CST)-1)/0.01,'Sensis Vectors ALL'!BZ28*($G28*VAR_CST)/0.01))</f>
        <v>0</v>
      </c>
      <c r="CA28" s="80">
        <f>IF($E28="FX",$H28*'Sensis Vectors ALL'!CA28*(EXP($G28/100*VAR_CST)-1)/($H28*0.01),IF($E28&lt;&gt;"SPD",$H28*'Sensis Vectors ALL'!CA28*(EXP($G28/100*VAR_CST)-1)/0.01,'Sensis Vectors ALL'!CA28*($G28*VAR_CST)/0.01))</f>
        <v>0</v>
      </c>
      <c r="CB28" s="80">
        <f>IF($E28="FX",$H28*'Sensis Vectors ALL'!CB28*(EXP($G28/100*VAR_CST)-1)/($H28*0.01),IF($E28&lt;&gt;"SPD",$H28*'Sensis Vectors ALL'!CB28*(EXP($G28/100*VAR_CST)-1)/0.01,'Sensis Vectors ALL'!CB28*($G28*VAR_CST)/0.01))</f>
        <v>0</v>
      </c>
      <c r="CC28" s="80">
        <f>IF($E28="FX",$H28*'Sensis Vectors ALL'!CC28*(EXP($G28/100*VAR_CST)-1)/($H28*0.01),IF($E28&lt;&gt;"SPD",$H28*'Sensis Vectors ALL'!CC28*(EXP($G28/100*VAR_CST)-1)/0.01,'Sensis Vectors ALL'!CC28*($G28*VAR_CST)/0.01))</f>
        <v>0</v>
      </c>
      <c r="CD28" s="80">
        <f>IF($E28="FX",$H28*'Sensis Vectors ALL'!CD28*(EXP($G28/100*VAR_CST)-1)/($H28*0.01),IF($E28&lt;&gt;"SPD",$H28*'Sensis Vectors ALL'!CD28*(EXP($G28/100*VAR_CST)-1)/0.01,'Sensis Vectors ALL'!CD28*($G28*VAR_CST)/0.01))</f>
        <v>0</v>
      </c>
      <c r="CE28" s="80">
        <f>IF($E28="FX",$H28*'Sensis Vectors ALL'!CE28*(EXP($G28/100*VAR_CST)-1)/($H28*0.01),IF($E28&lt;&gt;"SPD",$H28*'Sensis Vectors ALL'!CE28*(EXP($G28/100*VAR_CST)-1)/0.01,'Sensis Vectors ALL'!CE28*($G28*VAR_CST)/0.01))</f>
        <v>0</v>
      </c>
      <c r="CF28" s="80">
        <f>IF($E28="FX",$H28*'Sensis Vectors ALL'!CF28*(EXP($G28/100*VAR_CST)-1)/($H28*0.01),IF($E28&lt;&gt;"SPD",$H28*'Sensis Vectors ALL'!CF28*(EXP($G28/100*VAR_CST)-1)/0.01,'Sensis Vectors ALL'!CF28*($G28*VAR_CST)/0.01))</f>
        <v>0</v>
      </c>
      <c r="CG28" s="80">
        <f>IF($E28="FX",$H28*'Sensis Vectors ALL'!CG28*(EXP($G28/100*VAR_CST)-1)/($H28*0.01),IF($E28&lt;&gt;"SPD",$H28*'Sensis Vectors ALL'!CG28*(EXP($G28/100*VAR_CST)-1)/0.01,'Sensis Vectors ALL'!CG28*($G28*VAR_CST)/0.01))</f>
        <v>0</v>
      </c>
      <c r="CH28" s="80">
        <f>IF($E28="FX",$H28*'Sensis Vectors ALL'!CH28*(EXP($G28/100*VAR_CST)-1)/($H28*0.01),IF($E28&lt;&gt;"SPD",$H28*'Sensis Vectors ALL'!CH28*(EXP($G28/100*VAR_CST)-1)/0.01,'Sensis Vectors ALL'!CH28*($G28*VAR_CST)/0.01))</f>
        <v>0</v>
      </c>
      <c r="CI28" s="80">
        <f>IF($E28="FX",$H28*'Sensis Vectors ALL'!CI28*(EXP($G28/100*VAR_CST)-1)/($H28*0.01),IF($E28&lt;&gt;"SPD",$H28*'Sensis Vectors ALL'!CI28*(EXP($G28/100*VAR_CST)-1)/0.01,'Sensis Vectors ALL'!CI28*($G28*VAR_CST)/0.01))</f>
        <v>0</v>
      </c>
      <c r="CJ28" s="80">
        <f>IF($E28="FX",$H28*'Sensis Vectors ALL'!CJ28*(EXP($G28/100*VAR_CST)-1)/($H28*0.01),IF($E28&lt;&gt;"SPD",$H28*'Sensis Vectors ALL'!CJ28*(EXP($G28/100*VAR_CST)-1)/0.01,'Sensis Vectors ALL'!CJ28*($G28*VAR_CST)/0.01))</f>
        <v>0</v>
      </c>
      <c r="CK28" s="80">
        <f>IF($E28="FX",$H28*'Sensis Vectors ALL'!CK28*(EXP($G28/100*VAR_CST)-1)/($H28*0.01),IF($E28&lt;&gt;"SPD",$H28*'Sensis Vectors ALL'!CK28*(EXP($G28/100*VAR_CST)-1)/0.01,'Sensis Vectors ALL'!CK28*($G28*VAR_CST)/0.01))</f>
        <v>0</v>
      </c>
      <c r="CL28" s="80">
        <f>IF($E28="FX",$H28*'Sensis Vectors ALL'!CL28*(EXP($G28/100*VAR_CST)-1)/($H28*0.01),IF($E28&lt;&gt;"SPD",$H28*'Sensis Vectors ALL'!CL28*(EXP($G28/100*VAR_CST)-1)/0.01,'Sensis Vectors ALL'!CL28*($G28*VAR_CST)/0.01))</f>
        <v>0</v>
      </c>
      <c r="CM28" s="80">
        <f>IF($E28="FX",$H28*'Sensis Vectors ALL'!CM28*(EXP($G28/100*VAR_CST)-1)/($H28*0.01),IF($E28&lt;&gt;"SPD",$H28*'Sensis Vectors ALL'!CM28*(EXP($G28/100*VAR_CST)-1)/0.01,'Sensis Vectors ALL'!CM28*($G28*VAR_CST)/0.01))</f>
        <v>0</v>
      </c>
      <c r="CN28" s="80">
        <f>IF($E28="FX",$H28*'Sensis Vectors ALL'!CN28*(EXP($G28/100*VAR_CST)-1)/($H28*0.01),IF($E28&lt;&gt;"SPD",$H28*'Sensis Vectors ALL'!CN28*(EXP($G28/100*VAR_CST)-1)/0.01,'Sensis Vectors ALL'!CN28*($G28*VAR_CST)/0.01))</f>
        <v>0</v>
      </c>
      <c r="CO28" s="80">
        <f>IF($E28="FX",$H28*'Sensis Vectors ALL'!CO28*(EXP($G28/100*VAR_CST)-1)/($H28*0.01),IF($E28&lt;&gt;"SPD",$H28*'Sensis Vectors ALL'!CO28*(EXP($G28/100*VAR_CST)-1)/0.01,'Sensis Vectors ALL'!CO28*($G28*VAR_CST)/0.01))</f>
        <v>0</v>
      </c>
      <c r="CP28" s="80">
        <f>IF($E28="FX",$H28*'Sensis Vectors ALL'!CP28*(EXP($G28/100*VAR_CST)-1)/($H28*0.01),IF($E28&lt;&gt;"SPD",$H28*'Sensis Vectors ALL'!CP28*(EXP($G28/100*VAR_CST)-1)/0.01,'Sensis Vectors ALL'!CP28*($G28*VAR_CST)/0.01))</f>
        <v>0</v>
      </c>
      <c r="CQ28" s="80">
        <f>IF($E28="FX",$H28*'Sensis Vectors ALL'!CQ28*(EXP($G28/100*VAR_CST)-1)/($H28*0.01),IF($E28&lt;&gt;"SPD",$H28*'Sensis Vectors ALL'!CQ28*(EXP($G28/100*VAR_CST)-1)/0.01,'Sensis Vectors ALL'!CQ28*($G28*VAR_CST)/0.01))</f>
        <v>0</v>
      </c>
      <c r="CR28" s="80">
        <f>IF($E28="FX",$H28*'Sensis Vectors ALL'!CR28*(EXP($G28/100*VAR_CST)-1)/($H28*0.01),IF($E28&lt;&gt;"SPD",$H28*'Sensis Vectors ALL'!CR28*(EXP($G28/100*VAR_CST)-1)/0.01,'Sensis Vectors ALL'!CR28*($G28*VAR_CST)/0.01))</f>
        <v>0</v>
      </c>
      <c r="CS28" s="80">
        <f>IF($E28="FX",$H28*'Sensis Vectors ALL'!CS28*(EXP($G28/100*VAR_CST)-1)/($H28*0.01),IF($E28&lt;&gt;"SPD",$H28*'Sensis Vectors ALL'!CS28*(EXP($G28/100*VAR_CST)-1)/0.01,'Sensis Vectors ALL'!CS28*($G28*VAR_CST)/0.01))</f>
        <v>0</v>
      </c>
      <c r="CT28" s="80">
        <f>IF($E28="FX",$H28*'Sensis Vectors ALL'!CT28*(EXP($G28/100*VAR_CST)-1)/($H28*0.01),IF($E28&lt;&gt;"SPD",$H28*'Sensis Vectors ALL'!CT28*(EXP($G28/100*VAR_CST)-1)/0.01,'Sensis Vectors ALL'!CT28*($G28*VAR_CST)/0.01))</f>
        <v>0</v>
      </c>
      <c r="CU28" s="80">
        <f>IF($E28="FX",$H28*'Sensis Vectors ALL'!CU28*(EXP($G28/100*VAR_CST)-1)/($H28*0.01),IF($E28&lt;&gt;"SPD",$H28*'Sensis Vectors ALL'!CU28*(EXP($G28/100*VAR_CST)-1)/0.01,'Sensis Vectors ALL'!CU28*($G28*VAR_CST)/0.01))</f>
        <v>0</v>
      </c>
      <c r="CV28" s="80">
        <f>IF($E28="FX",$H28*'Sensis Vectors ALL'!CV28*(EXP($G28/100*VAR_CST)-1)/($H28*0.01),IF($E28&lt;&gt;"SPD",$H28*'Sensis Vectors ALL'!CV28*(EXP($G28/100*VAR_CST)-1)/0.01,'Sensis Vectors ALL'!CV28*($G28*VAR_CST)/0.01))</f>
        <v>0</v>
      </c>
      <c r="CW28" s="80">
        <f>IF($E28="FX",$H28*'Sensis Vectors ALL'!CW28*(EXP($G28/100*VAR_CST)-1)/($H28*0.01),IF($E28&lt;&gt;"SPD",$H28*'Sensis Vectors ALL'!CW28*(EXP($G28/100*VAR_CST)-1)/0.01,'Sensis Vectors ALL'!CW28*($G28*VAR_CST)/0.01))</f>
        <v>0</v>
      </c>
      <c r="CX28" s="80">
        <f>IF($E28="FX",$H28*'Sensis Vectors ALL'!CX28*(EXP($G28/100*VAR_CST)-1)/($H28*0.01),IF($E28&lt;&gt;"SPD",$H28*'Sensis Vectors ALL'!CX28*(EXP($G28/100*VAR_CST)-1)/0.01,'Sensis Vectors ALL'!CX28*($G28*VAR_CST)/0.01))</f>
        <v>0</v>
      </c>
      <c r="CY28" s="80">
        <f>IF($E28="FX",$H28*'Sensis Vectors ALL'!CY28*(EXP($G28/100*VAR_CST)-1)/($H28*0.01),IF($E28&lt;&gt;"SPD",$H28*'Sensis Vectors ALL'!CY28*(EXP($G28/100*VAR_CST)-1)/0.01,'Sensis Vectors ALL'!CY28*($G28*VAR_CST)/0.01))</f>
        <v>0</v>
      </c>
      <c r="CZ28" s="80">
        <f>IF($E28="FX",$H28*'Sensis Vectors ALL'!CZ28*(EXP($G28/100*VAR_CST)-1)/($H28*0.01),IF($E28&lt;&gt;"SPD",$H28*'Sensis Vectors ALL'!CZ28*(EXP($G28/100*VAR_CST)-1)/0.01,'Sensis Vectors ALL'!CZ28*($G28*VAR_CST)/0.01))</f>
        <v>0</v>
      </c>
      <c r="DA28" s="80">
        <f>IF($E28="FX",$H28*'Sensis Vectors ALL'!DA28*(EXP($G28/100*VAR_CST)-1)/($H28*0.01),IF($E28&lt;&gt;"SPD",$H28*'Sensis Vectors ALL'!DA28*(EXP($G28/100*VAR_CST)-1)/0.01,'Sensis Vectors ALL'!DA28*($G28*VAR_CST)/0.01))</f>
        <v>0</v>
      </c>
      <c r="DB28" s="80">
        <f>IF($E28="FX",$H28*'Sensis Vectors ALL'!DB28*(EXP($G28/100*VAR_CST)-1)/($H28*0.01),IF($E28&lt;&gt;"SPD",$H28*'Sensis Vectors ALL'!DB28*(EXP($G28/100*VAR_CST)-1)/0.01,'Sensis Vectors ALL'!DB28*($G28*VAR_CST)/0.01))</f>
        <v>0</v>
      </c>
      <c r="DC28" s="80">
        <f>IF($E28="FX",$H28*'Sensis Vectors ALL'!DC28*(EXP($G28/100*VAR_CST)-1)/($H28*0.01),IF($E28&lt;&gt;"SPD",$H28*'Sensis Vectors ALL'!DC28*(EXP($G28/100*VAR_CST)-1)/0.01,'Sensis Vectors ALL'!DC28*($G28*VAR_CST)/0.01))</f>
        <v>0</v>
      </c>
      <c r="DD28" s="80">
        <f>IF($E28="FX",$H28*'Sensis Vectors ALL'!DD28*(EXP($G28/100*VAR_CST)-1)/($H28*0.01),IF($E28&lt;&gt;"SPD",$H28*'Sensis Vectors ALL'!DD28*(EXP($G28/100*VAR_CST)-1)/0.01,'Sensis Vectors ALL'!DD28*($G28*VAR_CST)/0.01))</f>
        <v>0</v>
      </c>
      <c r="DE28" s="80">
        <f>IF($E28="FX",$H28*'Sensis Vectors ALL'!DE28*(EXP($G28/100*VAR_CST)-1)/($H28*0.01),IF($E28&lt;&gt;"SPD",$H28*'Sensis Vectors ALL'!DE28*(EXP($G28/100*VAR_CST)-1)/0.01,'Sensis Vectors ALL'!DE28*($G28*VAR_CST)/0.01))</f>
        <v>0</v>
      </c>
      <c r="DF28" s="80">
        <f>IF($E28="FX",$H28*'Sensis Vectors ALL'!DF28*(EXP($G28/100*VAR_CST)-1)/($H28*0.01),IF($E28&lt;&gt;"SPD",$H28*'Sensis Vectors ALL'!DF28*(EXP($G28/100*VAR_CST)-1)/0.01,'Sensis Vectors ALL'!DF28*($G28*VAR_CST)/0.01))</f>
        <v>0</v>
      </c>
      <c r="DG28" s="80">
        <f>IF($E28="FX",$H28*'Sensis Vectors ALL'!DG28*(EXP($G28/100*VAR_CST)-1)/($H28*0.01),IF($E28&lt;&gt;"SPD",$H28*'Sensis Vectors ALL'!DG28*(EXP($G28/100*VAR_CST)-1)/0.01,'Sensis Vectors ALL'!DG28*($G28*VAR_CST)/0.01))</f>
        <v>0</v>
      </c>
      <c r="DH28" s="80">
        <f>IF($E28="FX",$H28*'Sensis Vectors ALL'!DH28*(EXP($G28/100*VAR_CST)-1)/($H28*0.01),IF($E28&lt;&gt;"SPD",$H28*'Sensis Vectors ALL'!DH28*(EXP($G28/100*VAR_CST)-1)/0.01,'Sensis Vectors ALL'!DH28*($G28*VAR_CST)/0.01))</f>
        <v>0</v>
      </c>
      <c r="DI28" s="80">
        <f>IF($E28="FX",$H28*'Sensis Vectors ALL'!DI28*(EXP($G28/100*VAR_CST)-1)/($H28*0.01),IF($E28&lt;&gt;"SPD",$H28*'Sensis Vectors ALL'!DI28*(EXP($G28/100*VAR_CST)-1)/0.01,'Sensis Vectors ALL'!DI28*($G28*VAR_CST)/0.01))</f>
        <v>0</v>
      </c>
      <c r="DJ28" s="80">
        <f>IF($E28="FX",$H28*'Sensis Vectors ALL'!DJ28*(EXP($G28/100*VAR_CST)-1)/($H28*0.01),IF($E28&lt;&gt;"SPD",$H28*'Sensis Vectors ALL'!DJ28*(EXP($G28/100*VAR_CST)-1)/0.01,'Sensis Vectors ALL'!DJ28*($G28*VAR_CST)/0.01))</f>
        <v>0</v>
      </c>
      <c r="DK28" s="80">
        <f>IF($E28="FX",$H28*'Sensis Vectors ALL'!DK28*(EXP($G28/100*VAR_CST)-1)/($H28*0.01),IF($E28&lt;&gt;"SPD",$H28*'Sensis Vectors ALL'!DK28*(EXP($G28/100*VAR_CST)-1)/0.01,'Sensis Vectors ALL'!DK28*($G28*VAR_CST)/0.01))</f>
        <v>0</v>
      </c>
      <c r="DL28" s="80">
        <f>IF($E28="FX",$H28*'Sensis Vectors ALL'!DL28*(EXP($G28/100*VAR_CST)-1)/($H28*0.01),IF($E28&lt;&gt;"SPD",$H28*'Sensis Vectors ALL'!DL28*(EXP($G28/100*VAR_CST)-1)/0.01,'Sensis Vectors ALL'!DL28*($G28*VAR_CST)/0.01))</f>
        <v>0</v>
      </c>
      <c r="DM28" s="80">
        <f>IF($E28="FX",$H28*'Sensis Vectors ALL'!DM28*(EXP($G28/100*VAR_CST)-1)/($H28*0.01),IF($E28&lt;&gt;"SPD",$H28*'Sensis Vectors ALL'!DM28*(EXP($G28/100*VAR_CST)-1)/0.01,'Sensis Vectors ALL'!DM28*($G28*VAR_CST)/0.01))</f>
        <v>0</v>
      </c>
      <c r="DN28" s="80">
        <f>IF($E28="FX",$H28*'Sensis Vectors ALL'!DN28*(EXP($G28/100*VAR_CST)-1)/($H28*0.01),IF($E28&lt;&gt;"SPD",$H28*'Sensis Vectors ALL'!DN28*(EXP($G28/100*VAR_CST)-1)/0.01,'Sensis Vectors ALL'!DN28*($G28*VAR_CST)/0.01))</f>
        <v>0</v>
      </c>
      <c r="DO28" s="80">
        <f>IF($E28="FX",$H28*'Sensis Vectors ALL'!DO28*(EXP($G28/100*VAR_CST)-1)/($H28*0.01),IF($E28&lt;&gt;"SPD",$H28*'Sensis Vectors ALL'!DO28*(EXP($G28/100*VAR_CST)-1)/0.01,'Sensis Vectors ALL'!DO28*($G28*VAR_CST)/0.01))</f>
        <v>0</v>
      </c>
      <c r="DP28" s="80">
        <f>IF($E28="FX",$H28*'Sensis Vectors ALL'!DP28*(EXP($G28/100*VAR_CST)-1)/($H28*0.01),IF($E28&lt;&gt;"SPD",$H28*'Sensis Vectors ALL'!DP28*(EXP($G28/100*VAR_CST)-1)/0.01,'Sensis Vectors ALL'!DP28*($G28*VAR_CST)/0.01))</f>
        <v>0</v>
      </c>
      <c r="DQ28" s="80">
        <f>IF($E28="FX",$H28*'Sensis Vectors ALL'!DQ28*(EXP($G28/100*VAR_CST)-1)/($H28*0.01),IF($E28&lt;&gt;"SPD",$H28*'Sensis Vectors ALL'!DQ28*(EXP($G28/100*VAR_CST)-1)/0.01,'Sensis Vectors ALL'!DQ28*($G28*VAR_CST)/0.01))</f>
        <v>0</v>
      </c>
    </row>
    <row r="29" spans="1:121" x14ac:dyDescent="0.2">
      <c r="A29" s="60">
        <v>286</v>
      </c>
      <c r="B29" s="60" t="s">
        <v>9</v>
      </c>
      <c r="C29" s="60" t="s">
        <v>369</v>
      </c>
      <c r="D29" s="60" t="s">
        <v>528</v>
      </c>
      <c r="E29" s="60" t="s">
        <v>25</v>
      </c>
      <c r="F29" s="60" t="s">
        <v>10</v>
      </c>
      <c r="G29" s="60">
        <v>0.71867899999999996</v>
      </c>
      <c r="H29" s="60">
        <v>0.72573399999999999</v>
      </c>
      <c r="I29" s="80">
        <f>IF($E29="FX",$H29*'Sensis Vectors ALL'!I29*(EXP($G29/100*VAR_CST)-1)/($H29*0.01),IF($E29&lt;&gt;"SPD",$H29*'Sensis Vectors ALL'!I29*(EXP($G29/100*VAR_CST)-1)/0.01,'Sensis Vectors ALL'!I29*($G29*VAR_CST)/0.01))</f>
        <v>-303.76326032511002</v>
      </c>
      <c r="J29" s="80">
        <f>IF($E29="FX",$H29*'Sensis Vectors ALL'!J29*(EXP($G29/100*VAR_CST)-1)/($H29*0.01),IF($E29&lt;&gt;"SPD",$H29*'Sensis Vectors ALL'!J29*(EXP($G29/100*VAR_CST)-1)/0.01,'Sensis Vectors ALL'!J29*($G29*VAR_CST)/0.01))</f>
        <v>-303.76326032511002</v>
      </c>
      <c r="K29" s="80">
        <f>IF($E29="FX",$H29*'Sensis Vectors ALL'!K29*(EXP($G29/100*VAR_CST)-1)/($H29*0.01),IF($E29&lt;&gt;"SPD",$H29*'Sensis Vectors ALL'!K29*(EXP($G29/100*VAR_CST)-1)/0.01,'Sensis Vectors ALL'!K29*($G29*VAR_CST)/0.01))</f>
        <v>-303.76326032511002</v>
      </c>
      <c r="L29" s="80">
        <f>IF($E29="FX",$H29*'Sensis Vectors ALL'!L29*(EXP($G29/100*VAR_CST)-1)/($H29*0.01),IF($E29&lt;&gt;"SPD",$H29*'Sensis Vectors ALL'!L29*(EXP($G29/100*VAR_CST)-1)/0.01,'Sensis Vectors ALL'!L29*($G29*VAR_CST)/0.01))</f>
        <v>-303.76326032511002</v>
      </c>
      <c r="M29" s="80">
        <f>IF($E29="FX",$H29*'Sensis Vectors ALL'!M29*(EXP($G29/100*VAR_CST)-1)/($H29*0.01),IF($E29&lt;&gt;"SPD",$H29*'Sensis Vectors ALL'!M29*(EXP($G29/100*VAR_CST)-1)/0.01,'Sensis Vectors ALL'!M29*($G29*VAR_CST)/0.01))</f>
        <v>0</v>
      </c>
      <c r="N29" s="80">
        <f>IF($E29="FX",$H29*'Sensis Vectors ALL'!N29*(EXP($G29/100*VAR_CST)-1)/($H29*0.01),IF($E29&lt;&gt;"SPD",$H29*'Sensis Vectors ALL'!N29*(EXP($G29/100*VAR_CST)-1)/0.01,'Sensis Vectors ALL'!N29*($G29*VAR_CST)/0.01))</f>
        <v>0</v>
      </c>
      <c r="O29" s="80">
        <f>IF($E29="FX",$H29*'Sensis Vectors ALL'!O29*(EXP($G29/100*VAR_CST)-1)/($H29*0.01),IF($E29&lt;&gt;"SPD",$H29*'Sensis Vectors ALL'!O29*(EXP($G29/100*VAR_CST)-1)/0.01,'Sensis Vectors ALL'!O29*($G29*VAR_CST)/0.01))</f>
        <v>0</v>
      </c>
      <c r="P29" s="80">
        <f>IF($E29="FX",$H29*'Sensis Vectors ALL'!P29*(EXP($G29/100*VAR_CST)-1)/($H29*0.01),IF($E29&lt;&gt;"SPD",$H29*'Sensis Vectors ALL'!P29*(EXP($G29/100*VAR_CST)-1)/0.01,'Sensis Vectors ALL'!P29*($G29*VAR_CST)/0.01))</f>
        <v>0</v>
      </c>
      <c r="Q29" s="80">
        <f>IF($E29="FX",$H29*'Sensis Vectors ALL'!Q29*(EXP($G29/100*VAR_CST)-1)/($H29*0.01),IF($E29&lt;&gt;"SPD",$H29*'Sensis Vectors ALL'!Q29*(EXP($G29/100*VAR_CST)-1)/0.01,'Sensis Vectors ALL'!Q29*($G29*VAR_CST)/0.01))</f>
        <v>0</v>
      </c>
      <c r="R29" s="80">
        <f>IF($E29="FX",$H29*'Sensis Vectors ALL'!R29*(EXP($G29/100*VAR_CST)-1)/($H29*0.01),IF($E29&lt;&gt;"SPD",$H29*'Sensis Vectors ALL'!R29*(EXP($G29/100*VAR_CST)-1)/0.01,'Sensis Vectors ALL'!R29*($G29*VAR_CST)/0.01))</f>
        <v>0</v>
      </c>
      <c r="S29" s="80">
        <f>IF($E29="FX",$H29*'Sensis Vectors ALL'!S29*(EXP($G29/100*VAR_CST)-1)/($H29*0.01),IF($E29&lt;&gt;"SPD",$H29*'Sensis Vectors ALL'!S29*(EXP($G29/100*VAR_CST)-1)/0.01,'Sensis Vectors ALL'!S29*($G29*VAR_CST)/0.01))</f>
        <v>0.16772294033923302</v>
      </c>
      <c r="T29" s="80">
        <f>IF($E29="FX",$H29*'Sensis Vectors ALL'!T29*(EXP($G29/100*VAR_CST)-1)/($H29*0.01),IF($E29&lt;&gt;"SPD",$H29*'Sensis Vectors ALL'!T29*(EXP($G29/100*VAR_CST)-1)/0.01,'Sensis Vectors ALL'!T29*($G29*VAR_CST)/0.01))</f>
        <v>0.16772294033923302</v>
      </c>
      <c r="U29" s="80">
        <f>IF($E29="FX",$H29*'Sensis Vectors ALL'!U29*(EXP($G29/100*VAR_CST)-1)/($H29*0.01),IF($E29&lt;&gt;"SPD",$H29*'Sensis Vectors ALL'!U29*(EXP($G29/100*VAR_CST)-1)/0.01,'Sensis Vectors ALL'!U29*($G29*VAR_CST)/0.01))</f>
        <v>0</v>
      </c>
      <c r="V29" s="80">
        <f>IF($E29="FX",$H29*'Sensis Vectors ALL'!V29*(EXP($G29/100*VAR_CST)-1)/($H29*0.01),IF($E29&lt;&gt;"SPD",$H29*'Sensis Vectors ALL'!V29*(EXP($G29/100*VAR_CST)-1)/0.01,'Sensis Vectors ALL'!V29*($G29*VAR_CST)/0.01))</f>
        <v>0</v>
      </c>
      <c r="W29" s="80">
        <f>IF($E29="FX",$H29*'Sensis Vectors ALL'!W29*(EXP($G29/100*VAR_CST)-1)/($H29*0.01),IF($E29&lt;&gt;"SPD",$H29*'Sensis Vectors ALL'!W29*(EXP($G29/100*VAR_CST)-1)/0.01,'Sensis Vectors ALL'!W29*($G29*VAR_CST)/0.01))</f>
        <v>-0.16772294033923302</v>
      </c>
      <c r="X29" s="80">
        <f>IF($E29="FX",$H29*'Sensis Vectors ALL'!X29*(EXP($G29/100*VAR_CST)-1)/($H29*0.01),IF($E29&lt;&gt;"SPD",$H29*'Sensis Vectors ALL'!X29*(EXP($G29/100*VAR_CST)-1)/0.01,'Sensis Vectors ALL'!X29*($G29*VAR_CST)/0.01))</f>
        <v>-0.16772294033923302</v>
      </c>
      <c r="Y29" s="80">
        <f>IF($E29="FX",$H29*'Sensis Vectors ALL'!Y29*(EXP($G29/100*VAR_CST)-1)/($H29*0.01),IF($E29&lt;&gt;"SPD",$H29*'Sensis Vectors ALL'!Y29*(EXP($G29/100*VAR_CST)-1)/0.01,'Sensis Vectors ALL'!Y29*($G29*VAR_CST)/0.01))</f>
        <v>0</v>
      </c>
      <c r="Z29" s="80">
        <f>IF($E29="FX",$H29*'Sensis Vectors ALL'!Z29*(EXP($G29/100*VAR_CST)-1)/($H29*0.01),IF($E29&lt;&gt;"SPD",$H29*'Sensis Vectors ALL'!Z29*(EXP($G29/100*VAR_CST)-1)/0.01,'Sensis Vectors ALL'!Z29*($G29*VAR_CST)/0.01))</f>
        <v>0</v>
      </c>
      <c r="AA29" s="80">
        <f>IF($E29="FX",$H29*'Sensis Vectors ALL'!AA29*(EXP($G29/100*VAR_CST)-1)/($H29*0.01),IF($E29&lt;&gt;"SPD",$H29*'Sensis Vectors ALL'!AA29*(EXP($G29/100*VAR_CST)-1)/0.01,'Sensis Vectors ALL'!AA29*($G29*VAR_CST)/0.01))</f>
        <v>0</v>
      </c>
      <c r="AB29" s="80">
        <f>IF($E29="FX",$H29*'Sensis Vectors ALL'!AB29*(EXP($G29/100*VAR_CST)-1)/($H29*0.01),IF($E29&lt;&gt;"SPD",$H29*'Sensis Vectors ALL'!AB29*(EXP($G29/100*VAR_CST)-1)/0.01,'Sensis Vectors ALL'!AB29*($G29*VAR_CST)/0.01))</f>
        <v>0</v>
      </c>
      <c r="AC29" s="80">
        <f>IF($E29="FX",$H29*'Sensis Vectors ALL'!AC29*(EXP($G29/100*VAR_CST)-1)/($H29*0.01),IF($E29&lt;&gt;"SPD",$H29*'Sensis Vectors ALL'!AC29*(EXP($G29/100*VAR_CST)-1)/0.01,'Sensis Vectors ALL'!AC29*($G29*VAR_CST)/0.01))</f>
        <v>0</v>
      </c>
      <c r="AD29" s="80">
        <f>IF($E29="FX",$H29*'Sensis Vectors ALL'!AD29*(EXP($G29/100*VAR_CST)-1)/($H29*0.01),IF($E29&lt;&gt;"SPD",$H29*'Sensis Vectors ALL'!AD29*(EXP($G29/100*VAR_CST)-1)/0.01,'Sensis Vectors ALL'!AD29*($G29*VAR_CST)/0.01))</f>
        <v>0</v>
      </c>
      <c r="AE29" s="80">
        <f>IF($E29="FX",$H29*'Sensis Vectors ALL'!AE29*(EXP($G29/100*VAR_CST)-1)/($H29*0.01),IF($E29&lt;&gt;"SPD",$H29*'Sensis Vectors ALL'!AE29*(EXP($G29/100*VAR_CST)-1)/0.01,'Sensis Vectors ALL'!AE29*($G29*VAR_CST)/0.01))</f>
        <v>0</v>
      </c>
      <c r="AF29" s="80">
        <f>IF($E29="FX",$H29*'Sensis Vectors ALL'!AF29*(EXP($G29/100*VAR_CST)-1)/($H29*0.01),IF($E29&lt;&gt;"SPD",$H29*'Sensis Vectors ALL'!AF29*(EXP($G29/100*VAR_CST)-1)/0.01,'Sensis Vectors ALL'!AF29*($G29*VAR_CST)/0.01))</f>
        <v>0</v>
      </c>
      <c r="AG29" s="80">
        <f>IF($E29="FX",$H29*'Sensis Vectors ALL'!AG29*(EXP($G29/100*VAR_CST)-1)/($H29*0.01),IF($E29&lt;&gt;"SPD",$H29*'Sensis Vectors ALL'!AG29*(EXP($G29/100*VAR_CST)-1)/0.01,'Sensis Vectors ALL'!AG29*($G29*VAR_CST)/0.01))</f>
        <v>0</v>
      </c>
      <c r="AH29" s="80">
        <f>IF($E29="FX",$H29*'Sensis Vectors ALL'!AH29*(EXP($G29/100*VAR_CST)-1)/($H29*0.01),IF($E29&lt;&gt;"SPD",$H29*'Sensis Vectors ALL'!AH29*(EXP($G29/100*VAR_CST)-1)/0.01,'Sensis Vectors ALL'!AH29*($G29*VAR_CST)/0.01))</f>
        <v>0</v>
      </c>
      <c r="AI29" s="80">
        <f>IF($E29="FX",$H29*'Sensis Vectors ALL'!AI29*(EXP($G29/100*VAR_CST)-1)/($H29*0.01),IF($E29&lt;&gt;"SPD",$H29*'Sensis Vectors ALL'!AI29*(EXP($G29/100*VAR_CST)-1)/0.01,'Sensis Vectors ALL'!AI29*($G29*VAR_CST)/0.01))</f>
        <v>0</v>
      </c>
      <c r="AJ29" s="80">
        <f>IF($E29="FX",$H29*'Sensis Vectors ALL'!AJ29*(EXP($G29/100*VAR_CST)-1)/($H29*0.01),IF($E29&lt;&gt;"SPD",$H29*'Sensis Vectors ALL'!AJ29*(EXP($G29/100*VAR_CST)-1)/0.01,'Sensis Vectors ALL'!AJ29*($G29*VAR_CST)/0.01))</f>
        <v>0</v>
      </c>
      <c r="AK29" s="80">
        <f>IF($E29="FX",$H29*'Sensis Vectors ALL'!AK29*(EXP($G29/100*VAR_CST)-1)/($H29*0.01),IF($E29&lt;&gt;"SPD",$H29*'Sensis Vectors ALL'!AK29*(EXP($G29/100*VAR_CST)-1)/0.01,'Sensis Vectors ALL'!AK29*($G29*VAR_CST)/0.01))</f>
        <v>0</v>
      </c>
      <c r="AL29" s="80">
        <f>IF($E29="FX",$H29*'Sensis Vectors ALL'!AL29*(EXP($G29/100*VAR_CST)-1)/($H29*0.01),IF($E29&lt;&gt;"SPD",$H29*'Sensis Vectors ALL'!AL29*(EXP($G29/100*VAR_CST)-1)/0.01,'Sensis Vectors ALL'!AL29*($G29*VAR_CST)/0.01))</f>
        <v>0</v>
      </c>
      <c r="AM29" s="80">
        <f>IF($E29="FX",$H29*'Sensis Vectors ALL'!AM29*(EXP($G29/100*VAR_CST)-1)/($H29*0.01),IF($E29&lt;&gt;"SPD",$H29*'Sensis Vectors ALL'!AM29*(EXP($G29/100*VAR_CST)-1)/0.01,'Sensis Vectors ALL'!AM29*($G29*VAR_CST)/0.01))</f>
        <v>0</v>
      </c>
      <c r="AN29" s="80">
        <f>IF($E29="FX",$H29*'Sensis Vectors ALL'!AN29*(EXP($G29/100*VAR_CST)-1)/($H29*0.01),IF($E29&lt;&gt;"SPD",$H29*'Sensis Vectors ALL'!AN29*(EXP($G29/100*VAR_CST)-1)/0.01,'Sensis Vectors ALL'!AN29*($G29*VAR_CST)/0.01))</f>
        <v>0</v>
      </c>
      <c r="AO29" s="80">
        <f>IF($E29="FX",$H29*'Sensis Vectors ALL'!AO29*(EXP($G29/100*VAR_CST)-1)/($H29*0.01),IF($E29&lt;&gt;"SPD",$H29*'Sensis Vectors ALL'!AO29*(EXP($G29/100*VAR_CST)-1)/0.01,'Sensis Vectors ALL'!AO29*($G29*VAR_CST)/0.01))</f>
        <v>0</v>
      </c>
      <c r="AP29" s="80">
        <f>IF($E29="FX",$H29*'Sensis Vectors ALL'!AP29*(EXP($G29/100*VAR_CST)-1)/($H29*0.01),IF($E29&lt;&gt;"SPD",$H29*'Sensis Vectors ALL'!AP29*(EXP($G29/100*VAR_CST)-1)/0.01,'Sensis Vectors ALL'!AP29*($G29*VAR_CST)/0.01))</f>
        <v>0</v>
      </c>
      <c r="AQ29" s="80">
        <f>IF($E29="FX",$H29*'Sensis Vectors ALL'!AQ29*(EXP($G29/100*VAR_CST)-1)/($H29*0.01),IF($E29&lt;&gt;"SPD",$H29*'Sensis Vectors ALL'!AQ29*(EXP($G29/100*VAR_CST)-1)/0.01,'Sensis Vectors ALL'!AQ29*($G29*VAR_CST)/0.01))</f>
        <v>0</v>
      </c>
      <c r="AR29" s="80">
        <f>IF($E29="FX",$H29*'Sensis Vectors ALL'!AR29*(EXP($G29/100*VAR_CST)-1)/($H29*0.01),IF($E29&lt;&gt;"SPD",$H29*'Sensis Vectors ALL'!AR29*(EXP($G29/100*VAR_CST)-1)/0.01,'Sensis Vectors ALL'!AR29*($G29*VAR_CST)/0.01))</f>
        <v>0</v>
      </c>
      <c r="AS29" s="80">
        <f>IF($E29="FX",$H29*'Sensis Vectors ALL'!AS29*(EXP($G29/100*VAR_CST)-1)/($H29*0.01),IF($E29&lt;&gt;"SPD",$H29*'Sensis Vectors ALL'!AS29*(EXP($G29/100*VAR_CST)-1)/0.01,'Sensis Vectors ALL'!AS29*($G29*VAR_CST)/0.01))</f>
        <v>0</v>
      </c>
      <c r="AT29" s="80">
        <f>IF($E29="FX",$H29*'Sensis Vectors ALL'!AT29*(EXP($G29/100*VAR_CST)-1)/($H29*0.01),IF($E29&lt;&gt;"SPD",$H29*'Sensis Vectors ALL'!AT29*(EXP($G29/100*VAR_CST)-1)/0.01,'Sensis Vectors ALL'!AT29*($G29*VAR_CST)/0.01))</f>
        <v>0</v>
      </c>
      <c r="AU29" s="80">
        <f>IF($E29="FX",$H29*'Sensis Vectors ALL'!AU29*(EXP($G29/100*VAR_CST)-1)/($H29*0.01),IF($E29&lt;&gt;"SPD",$H29*'Sensis Vectors ALL'!AU29*(EXP($G29/100*VAR_CST)-1)/0.01,'Sensis Vectors ALL'!AU29*($G29*VAR_CST)/0.01))</f>
        <v>0</v>
      </c>
      <c r="AV29" s="80">
        <f>IF($E29="FX",$H29*'Sensis Vectors ALL'!AV29*(EXP($G29/100*VAR_CST)-1)/($H29*0.01),IF($E29&lt;&gt;"SPD",$H29*'Sensis Vectors ALL'!AV29*(EXP($G29/100*VAR_CST)-1)/0.01,'Sensis Vectors ALL'!AV29*($G29*VAR_CST)/0.01))</f>
        <v>0</v>
      </c>
      <c r="AW29" s="80">
        <f>IF($E29="FX",$H29*'Sensis Vectors ALL'!AW29*(EXP($G29/100*VAR_CST)-1)/($H29*0.01),IF($E29&lt;&gt;"SPD",$H29*'Sensis Vectors ALL'!AW29*(EXP($G29/100*VAR_CST)-1)/0.01,'Sensis Vectors ALL'!AW29*($G29*VAR_CST)/0.01))</f>
        <v>0</v>
      </c>
      <c r="AX29" s="80">
        <f>IF($E29="FX",$H29*'Sensis Vectors ALL'!AX29*(EXP($G29/100*VAR_CST)-1)/($H29*0.01),IF($E29&lt;&gt;"SPD",$H29*'Sensis Vectors ALL'!AX29*(EXP($G29/100*VAR_CST)-1)/0.01,'Sensis Vectors ALL'!AX29*($G29*VAR_CST)/0.01))</f>
        <v>0</v>
      </c>
      <c r="AY29" s="80">
        <f>IF($E29="FX",$H29*'Sensis Vectors ALL'!AY29*(EXP($G29/100*VAR_CST)-1)/($H29*0.01),IF($E29&lt;&gt;"SPD",$H29*'Sensis Vectors ALL'!AY29*(EXP($G29/100*VAR_CST)-1)/0.01,'Sensis Vectors ALL'!AY29*($G29*VAR_CST)/0.01))</f>
        <v>0</v>
      </c>
      <c r="AZ29" s="80">
        <f>IF($E29="FX",$H29*'Sensis Vectors ALL'!AZ29*(EXP($G29/100*VAR_CST)-1)/($H29*0.01),IF($E29&lt;&gt;"SPD",$H29*'Sensis Vectors ALL'!AZ29*(EXP($G29/100*VAR_CST)-1)/0.01,'Sensis Vectors ALL'!AZ29*($G29*VAR_CST)/0.01))</f>
        <v>0</v>
      </c>
      <c r="BA29" s="80">
        <f>IF($E29="FX",$H29*'Sensis Vectors ALL'!BA29*(EXP($G29/100*VAR_CST)-1)/($H29*0.01),IF($E29&lt;&gt;"SPD",$H29*'Sensis Vectors ALL'!BA29*(EXP($G29/100*VAR_CST)-1)/0.01,'Sensis Vectors ALL'!BA29*($G29*VAR_CST)/0.01))</f>
        <v>0</v>
      </c>
      <c r="BB29" s="80">
        <f>IF($E29="FX",$H29*'Sensis Vectors ALL'!BB29*(EXP($G29/100*VAR_CST)-1)/($H29*0.01),IF($E29&lt;&gt;"SPD",$H29*'Sensis Vectors ALL'!BB29*(EXP($G29/100*VAR_CST)-1)/0.01,'Sensis Vectors ALL'!BB29*($G29*VAR_CST)/0.01))</f>
        <v>0</v>
      </c>
      <c r="BC29" s="80">
        <f>IF($E29="FX",$H29*'Sensis Vectors ALL'!BC29*(EXP($G29/100*VAR_CST)-1)/($H29*0.01),IF($E29&lt;&gt;"SPD",$H29*'Sensis Vectors ALL'!BC29*(EXP($G29/100*VAR_CST)-1)/0.01,'Sensis Vectors ALL'!BC29*($G29*VAR_CST)/0.01))</f>
        <v>0</v>
      </c>
      <c r="BD29" s="80">
        <f>IF($E29="FX",$H29*'Sensis Vectors ALL'!BD29*(EXP($G29/100*VAR_CST)-1)/($H29*0.01),IF($E29&lt;&gt;"SPD",$H29*'Sensis Vectors ALL'!BD29*(EXP($G29/100*VAR_CST)-1)/0.01,'Sensis Vectors ALL'!BD29*($G29*VAR_CST)/0.01))</f>
        <v>-303.76326032511002</v>
      </c>
      <c r="BE29" s="80">
        <f>IF($E29="FX",$H29*'Sensis Vectors ALL'!BE29*(EXP($G29/100*VAR_CST)-1)/($H29*0.01),IF($E29&lt;&gt;"SPD",$H29*'Sensis Vectors ALL'!BE29*(EXP($G29/100*VAR_CST)-1)/0.01,'Sensis Vectors ALL'!BE29*($G29*VAR_CST)/0.01))</f>
        <v>0</v>
      </c>
      <c r="BF29" s="80">
        <f>IF($E29="FX",$H29*'Sensis Vectors ALL'!BF29*(EXP($G29/100*VAR_CST)-1)/($H29*0.01),IF($E29&lt;&gt;"SPD",$H29*'Sensis Vectors ALL'!BF29*(EXP($G29/100*VAR_CST)-1)/0.01,'Sensis Vectors ALL'!BF29*($G29*VAR_CST)/0.01))</f>
        <v>0</v>
      </c>
      <c r="BG29" s="80">
        <f>IF($E29="FX",$H29*'Sensis Vectors ALL'!BG29*(EXP($G29/100*VAR_CST)-1)/($H29*0.01),IF($E29&lt;&gt;"SPD",$H29*'Sensis Vectors ALL'!BG29*(EXP($G29/100*VAR_CST)-1)/0.01,'Sensis Vectors ALL'!BG29*($G29*VAR_CST)/0.01))</f>
        <v>0</v>
      </c>
      <c r="BH29" s="80">
        <f>IF($E29="FX",$H29*'Sensis Vectors ALL'!BH29*(EXP($G29/100*VAR_CST)-1)/($H29*0.01),IF($E29&lt;&gt;"SPD",$H29*'Sensis Vectors ALL'!BH29*(EXP($G29/100*VAR_CST)-1)/0.01,'Sensis Vectors ALL'!BH29*($G29*VAR_CST)/0.01))</f>
        <v>0</v>
      </c>
      <c r="BI29" s="80">
        <f>IF($E29="FX",$H29*'Sensis Vectors ALL'!BI29*(EXP($G29/100*VAR_CST)-1)/($H29*0.01),IF($E29&lt;&gt;"SPD",$H29*'Sensis Vectors ALL'!BI29*(EXP($G29/100*VAR_CST)-1)/0.01,'Sensis Vectors ALL'!BI29*($G29*VAR_CST)/0.01))</f>
        <v>0</v>
      </c>
      <c r="BJ29" s="80">
        <f>IF($E29="FX",$H29*'Sensis Vectors ALL'!BJ29*(EXP($G29/100*VAR_CST)-1)/($H29*0.01),IF($E29&lt;&gt;"SPD",$H29*'Sensis Vectors ALL'!BJ29*(EXP($G29/100*VAR_CST)-1)/0.01,'Sensis Vectors ALL'!BJ29*($G29*VAR_CST)/0.01))</f>
        <v>0</v>
      </c>
      <c r="BK29" s="80">
        <f>IF($E29="FX",$H29*'Sensis Vectors ALL'!BK29*(EXP($G29/100*VAR_CST)-1)/($H29*0.01),IF($E29&lt;&gt;"SPD",$H29*'Sensis Vectors ALL'!BK29*(EXP($G29/100*VAR_CST)-1)/0.01,'Sensis Vectors ALL'!BK29*($G29*VAR_CST)/0.01))</f>
        <v>0</v>
      </c>
      <c r="BL29" s="80">
        <f>IF($E29="FX",$H29*'Sensis Vectors ALL'!BL29*(EXP($G29/100*VAR_CST)-1)/($H29*0.01),IF($E29&lt;&gt;"SPD",$H29*'Sensis Vectors ALL'!BL29*(EXP($G29/100*VAR_CST)-1)/0.01,'Sensis Vectors ALL'!BL29*($G29*VAR_CST)/0.01))</f>
        <v>-303.76326032511002</v>
      </c>
      <c r="BM29" s="80">
        <f>IF($E29="FX",$H29*'Sensis Vectors ALL'!BM29*(EXP($G29/100*VAR_CST)-1)/($H29*0.01),IF($E29&lt;&gt;"SPD",$H29*'Sensis Vectors ALL'!BM29*(EXP($G29/100*VAR_CST)-1)/0.01,'Sensis Vectors ALL'!BM29*($G29*VAR_CST)/0.01))</f>
        <v>0</v>
      </c>
      <c r="BN29" s="80">
        <f>IF($E29="FX",$H29*'Sensis Vectors ALL'!BN29*(EXP($G29/100*VAR_CST)-1)/($H29*0.01),IF($E29&lt;&gt;"SPD",$H29*'Sensis Vectors ALL'!BN29*(EXP($G29/100*VAR_CST)-1)/0.01,'Sensis Vectors ALL'!BN29*($G29*VAR_CST)/0.01))</f>
        <v>0</v>
      </c>
      <c r="BO29" s="80">
        <f>IF($E29="FX",$H29*'Sensis Vectors ALL'!BO29*(EXP($G29/100*VAR_CST)-1)/($H29*0.01),IF($E29&lt;&gt;"SPD",$H29*'Sensis Vectors ALL'!BO29*(EXP($G29/100*VAR_CST)-1)/0.01,'Sensis Vectors ALL'!BO29*($G29*VAR_CST)/0.01))</f>
        <v>0</v>
      </c>
      <c r="BP29" s="80">
        <f>IF($E29="FX",$H29*'Sensis Vectors ALL'!BP29*(EXP($G29/100*VAR_CST)-1)/($H29*0.01),IF($E29&lt;&gt;"SPD",$H29*'Sensis Vectors ALL'!BP29*(EXP($G29/100*VAR_CST)-1)/0.01,'Sensis Vectors ALL'!BP29*($G29*VAR_CST)/0.01))</f>
        <v>0</v>
      </c>
      <c r="BQ29" s="80">
        <f>IF($E29="FX",$H29*'Sensis Vectors ALL'!BQ29*(EXP($G29/100*VAR_CST)-1)/($H29*0.01),IF($E29&lt;&gt;"SPD",$H29*'Sensis Vectors ALL'!BQ29*(EXP($G29/100*VAR_CST)-1)/0.01,'Sensis Vectors ALL'!BQ29*($G29*VAR_CST)/0.01))</f>
        <v>0</v>
      </c>
      <c r="BR29" s="80">
        <f>IF($E29="FX",$H29*'Sensis Vectors ALL'!BR29*(EXP($G29/100*VAR_CST)-1)/($H29*0.01),IF($E29&lt;&gt;"SPD",$H29*'Sensis Vectors ALL'!BR29*(EXP($G29/100*VAR_CST)-1)/0.01,'Sensis Vectors ALL'!BR29*($G29*VAR_CST)/0.01))</f>
        <v>0</v>
      </c>
      <c r="BS29" s="80">
        <f>IF($E29="FX",$H29*'Sensis Vectors ALL'!BS29*(EXP($G29/100*VAR_CST)-1)/($H29*0.01),IF($E29&lt;&gt;"SPD",$H29*'Sensis Vectors ALL'!BS29*(EXP($G29/100*VAR_CST)-1)/0.01,'Sensis Vectors ALL'!BS29*($G29*VAR_CST)/0.01))</f>
        <v>0</v>
      </c>
      <c r="BT29" s="80">
        <f>IF($E29="FX",$H29*'Sensis Vectors ALL'!BT29*(EXP($G29/100*VAR_CST)-1)/($H29*0.01),IF($E29&lt;&gt;"SPD",$H29*'Sensis Vectors ALL'!BT29*(EXP($G29/100*VAR_CST)-1)/0.01,'Sensis Vectors ALL'!BT29*($G29*VAR_CST)/0.01))</f>
        <v>0</v>
      </c>
      <c r="BU29" s="80">
        <f>IF($E29="FX",$H29*'Sensis Vectors ALL'!BU29*(EXP($G29/100*VAR_CST)-1)/($H29*0.01),IF($E29&lt;&gt;"SPD",$H29*'Sensis Vectors ALL'!BU29*(EXP($G29/100*VAR_CST)-1)/0.01,'Sensis Vectors ALL'!BU29*($G29*VAR_CST)/0.01))</f>
        <v>0</v>
      </c>
      <c r="BV29" s="80">
        <f>IF($E29="FX",$H29*'Sensis Vectors ALL'!BV29*(EXP($G29/100*VAR_CST)-1)/($H29*0.01),IF($E29&lt;&gt;"SPD",$H29*'Sensis Vectors ALL'!BV29*(EXP($G29/100*VAR_CST)-1)/0.01,'Sensis Vectors ALL'!BV29*($G29*VAR_CST)/0.01))</f>
        <v>0</v>
      </c>
      <c r="BW29" s="80">
        <f>IF($E29="FX",$H29*'Sensis Vectors ALL'!BW29*(EXP($G29/100*VAR_CST)-1)/($H29*0.01),IF($E29&lt;&gt;"SPD",$H29*'Sensis Vectors ALL'!BW29*(EXP($G29/100*VAR_CST)-1)/0.01,'Sensis Vectors ALL'!BW29*($G29*VAR_CST)/0.01))</f>
        <v>0</v>
      </c>
      <c r="BX29" s="80">
        <f>IF($E29="FX",$H29*'Sensis Vectors ALL'!BX29*(EXP($G29/100*VAR_CST)-1)/($H29*0.01),IF($E29&lt;&gt;"SPD",$H29*'Sensis Vectors ALL'!BX29*(EXP($G29/100*VAR_CST)-1)/0.01,'Sensis Vectors ALL'!BX29*($G29*VAR_CST)/0.01))</f>
        <v>0</v>
      </c>
      <c r="BY29" s="80">
        <f>IF($E29="FX",$H29*'Sensis Vectors ALL'!BY29*(EXP($G29/100*VAR_CST)-1)/($H29*0.01),IF($E29&lt;&gt;"SPD",$H29*'Sensis Vectors ALL'!BY29*(EXP($G29/100*VAR_CST)-1)/0.01,'Sensis Vectors ALL'!BY29*($G29*VAR_CST)/0.01))</f>
        <v>0</v>
      </c>
      <c r="BZ29" s="80">
        <f>IF($E29="FX",$H29*'Sensis Vectors ALL'!BZ29*(EXP($G29/100*VAR_CST)-1)/($H29*0.01),IF($E29&lt;&gt;"SPD",$H29*'Sensis Vectors ALL'!BZ29*(EXP($G29/100*VAR_CST)-1)/0.01,'Sensis Vectors ALL'!BZ29*($G29*VAR_CST)/0.01))</f>
        <v>0</v>
      </c>
      <c r="CA29" s="80">
        <f>IF($E29="FX",$H29*'Sensis Vectors ALL'!CA29*(EXP($G29/100*VAR_CST)-1)/($H29*0.01),IF($E29&lt;&gt;"SPD",$H29*'Sensis Vectors ALL'!CA29*(EXP($G29/100*VAR_CST)-1)/0.01,'Sensis Vectors ALL'!CA29*($G29*VAR_CST)/0.01))</f>
        <v>0</v>
      </c>
      <c r="CB29" s="80">
        <f>IF($E29="FX",$H29*'Sensis Vectors ALL'!CB29*(EXP($G29/100*VAR_CST)-1)/($H29*0.01),IF($E29&lt;&gt;"SPD",$H29*'Sensis Vectors ALL'!CB29*(EXP($G29/100*VAR_CST)-1)/0.01,'Sensis Vectors ALL'!CB29*($G29*VAR_CST)/0.01))</f>
        <v>-303.76326032511002</v>
      </c>
      <c r="CC29" s="80">
        <f>IF($E29="FX",$H29*'Sensis Vectors ALL'!CC29*(EXP($G29/100*VAR_CST)-1)/($H29*0.01),IF($E29&lt;&gt;"SPD",$H29*'Sensis Vectors ALL'!CC29*(EXP($G29/100*VAR_CST)-1)/0.01,'Sensis Vectors ALL'!CC29*($G29*VAR_CST)/0.01))</f>
        <v>-303.76326032511002</v>
      </c>
      <c r="CD29" s="80">
        <f>IF($E29="FX",$H29*'Sensis Vectors ALL'!CD29*(EXP($G29/100*VAR_CST)-1)/($H29*0.01),IF($E29&lt;&gt;"SPD",$H29*'Sensis Vectors ALL'!CD29*(EXP($G29/100*VAR_CST)-1)/0.01,'Sensis Vectors ALL'!CD29*($G29*VAR_CST)/0.01))</f>
        <v>0</v>
      </c>
      <c r="CE29" s="80">
        <f>IF($E29="FX",$H29*'Sensis Vectors ALL'!CE29*(EXP($G29/100*VAR_CST)-1)/($H29*0.01),IF($E29&lt;&gt;"SPD",$H29*'Sensis Vectors ALL'!CE29*(EXP($G29/100*VAR_CST)-1)/0.01,'Sensis Vectors ALL'!CE29*($G29*VAR_CST)/0.01))</f>
        <v>0</v>
      </c>
      <c r="CF29" s="80">
        <f>IF($E29="FX",$H29*'Sensis Vectors ALL'!CF29*(EXP($G29/100*VAR_CST)-1)/($H29*0.01),IF($E29&lt;&gt;"SPD",$H29*'Sensis Vectors ALL'!CF29*(EXP($G29/100*VAR_CST)-1)/0.01,'Sensis Vectors ALL'!CF29*($G29*VAR_CST)/0.01))</f>
        <v>0</v>
      </c>
      <c r="CG29" s="80">
        <f>IF($E29="FX",$H29*'Sensis Vectors ALL'!CG29*(EXP($G29/100*VAR_CST)-1)/($H29*0.01),IF($E29&lt;&gt;"SPD",$H29*'Sensis Vectors ALL'!CG29*(EXP($G29/100*VAR_CST)-1)/0.01,'Sensis Vectors ALL'!CG29*($G29*VAR_CST)/0.01))</f>
        <v>0</v>
      </c>
      <c r="CH29" s="80">
        <f>IF($E29="FX",$H29*'Sensis Vectors ALL'!CH29*(EXP($G29/100*VAR_CST)-1)/($H29*0.01),IF($E29&lt;&gt;"SPD",$H29*'Sensis Vectors ALL'!CH29*(EXP($G29/100*VAR_CST)-1)/0.01,'Sensis Vectors ALL'!CH29*($G29*VAR_CST)/0.01))</f>
        <v>0</v>
      </c>
      <c r="CI29" s="80">
        <f>IF($E29="FX",$H29*'Sensis Vectors ALL'!CI29*(EXP($G29/100*VAR_CST)-1)/($H29*0.01),IF($E29&lt;&gt;"SPD",$H29*'Sensis Vectors ALL'!CI29*(EXP($G29/100*VAR_CST)-1)/0.01,'Sensis Vectors ALL'!CI29*($G29*VAR_CST)/0.01))</f>
        <v>0</v>
      </c>
      <c r="CJ29" s="80">
        <f>IF($E29="FX",$H29*'Sensis Vectors ALL'!CJ29*(EXP($G29/100*VAR_CST)-1)/($H29*0.01),IF($E29&lt;&gt;"SPD",$H29*'Sensis Vectors ALL'!CJ29*(EXP($G29/100*VAR_CST)-1)/0.01,'Sensis Vectors ALL'!CJ29*($G29*VAR_CST)/0.01))</f>
        <v>0</v>
      </c>
      <c r="CK29" s="80">
        <f>IF($E29="FX",$H29*'Sensis Vectors ALL'!CK29*(EXP($G29/100*VAR_CST)-1)/($H29*0.01),IF($E29&lt;&gt;"SPD",$H29*'Sensis Vectors ALL'!CK29*(EXP($G29/100*VAR_CST)-1)/0.01,'Sensis Vectors ALL'!CK29*($G29*VAR_CST)/0.01))</f>
        <v>0</v>
      </c>
      <c r="CL29" s="80">
        <f>IF($E29="FX",$H29*'Sensis Vectors ALL'!CL29*(EXP($G29/100*VAR_CST)-1)/($H29*0.01),IF($E29&lt;&gt;"SPD",$H29*'Sensis Vectors ALL'!CL29*(EXP($G29/100*VAR_CST)-1)/0.01,'Sensis Vectors ALL'!CL29*($G29*VAR_CST)/0.01))</f>
        <v>0</v>
      </c>
      <c r="CM29" s="80">
        <f>IF($E29="FX",$H29*'Sensis Vectors ALL'!CM29*(EXP($G29/100*VAR_CST)-1)/($H29*0.01),IF($E29&lt;&gt;"SPD",$H29*'Sensis Vectors ALL'!CM29*(EXP($G29/100*VAR_CST)-1)/0.01,'Sensis Vectors ALL'!CM29*($G29*VAR_CST)/0.01))</f>
        <v>0</v>
      </c>
      <c r="CN29" s="80">
        <f>IF($E29="FX",$H29*'Sensis Vectors ALL'!CN29*(EXP($G29/100*VAR_CST)-1)/($H29*0.01),IF($E29&lt;&gt;"SPD",$H29*'Sensis Vectors ALL'!CN29*(EXP($G29/100*VAR_CST)-1)/0.01,'Sensis Vectors ALL'!CN29*($G29*VAR_CST)/0.01))</f>
        <v>0</v>
      </c>
      <c r="CO29" s="80">
        <f>IF($E29="FX",$H29*'Sensis Vectors ALL'!CO29*(EXP($G29/100*VAR_CST)-1)/($H29*0.01),IF($E29&lt;&gt;"SPD",$H29*'Sensis Vectors ALL'!CO29*(EXP($G29/100*VAR_CST)-1)/0.01,'Sensis Vectors ALL'!CO29*($G29*VAR_CST)/0.01))</f>
        <v>0</v>
      </c>
      <c r="CP29" s="80">
        <f>IF($E29="FX",$H29*'Sensis Vectors ALL'!CP29*(EXP($G29/100*VAR_CST)-1)/($H29*0.01),IF($E29&lt;&gt;"SPD",$H29*'Sensis Vectors ALL'!CP29*(EXP($G29/100*VAR_CST)-1)/0.01,'Sensis Vectors ALL'!CP29*($G29*VAR_CST)/0.01))</f>
        <v>0</v>
      </c>
      <c r="CQ29" s="80">
        <f>IF($E29="FX",$H29*'Sensis Vectors ALL'!CQ29*(EXP($G29/100*VAR_CST)-1)/($H29*0.01),IF($E29&lt;&gt;"SPD",$H29*'Sensis Vectors ALL'!CQ29*(EXP($G29/100*VAR_CST)-1)/0.01,'Sensis Vectors ALL'!CQ29*($G29*VAR_CST)/0.01))</f>
        <v>0</v>
      </c>
      <c r="CR29" s="80">
        <f>IF($E29="FX",$H29*'Sensis Vectors ALL'!CR29*(EXP($G29/100*VAR_CST)-1)/($H29*0.01),IF($E29&lt;&gt;"SPD",$H29*'Sensis Vectors ALL'!CR29*(EXP($G29/100*VAR_CST)-1)/0.01,'Sensis Vectors ALL'!CR29*($G29*VAR_CST)/0.01))</f>
        <v>0</v>
      </c>
      <c r="CS29" s="80">
        <f>IF($E29="FX",$H29*'Sensis Vectors ALL'!CS29*(EXP($G29/100*VAR_CST)-1)/($H29*0.01),IF($E29&lt;&gt;"SPD",$H29*'Sensis Vectors ALL'!CS29*(EXP($G29/100*VAR_CST)-1)/0.01,'Sensis Vectors ALL'!CS29*($G29*VAR_CST)/0.01))</f>
        <v>0</v>
      </c>
      <c r="CT29" s="80">
        <f>IF($E29="FX",$H29*'Sensis Vectors ALL'!CT29*(EXP($G29/100*VAR_CST)-1)/($H29*0.01),IF($E29&lt;&gt;"SPD",$H29*'Sensis Vectors ALL'!CT29*(EXP($G29/100*VAR_CST)-1)/0.01,'Sensis Vectors ALL'!CT29*($G29*VAR_CST)/0.01))</f>
        <v>0</v>
      </c>
      <c r="CU29" s="80">
        <f>IF($E29="FX",$H29*'Sensis Vectors ALL'!CU29*(EXP($G29/100*VAR_CST)-1)/($H29*0.01),IF($E29&lt;&gt;"SPD",$H29*'Sensis Vectors ALL'!CU29*(EXP($G29/100*VAR_CST)-1)/0.01,'Sensis Vectors ALL'!CU29*($G29*VAR_CST)/0.01))</f>
        <v>0</v>
      </c>
      <c r="CV29" s="80">
        <f>IF($E29="FX",$H29*'Sensis Vectors ALL'!CV29*(EXP($G29/100*VAR_CST)-1)/($H29*0.01),IF($E29&lt;&gt;"SPD",$H29*'Sensis Vectors ALL'!CV29*(EXP($G29/100*VAR_CST)-1)/0.01,'Sensis Vectors ALL'!CV29*($G29*VAR_CST)/0.01))</f>
        <v>0</v>
      </c>
      <c r="CW29" s="80">
        <f>IF($E29="FX",$H29*'Sensis Vectors ALL'!CW29*(EXP($G29/100*VAR_CST)-1)/($H29*0.01),IF($E29&lt;&gt;"SPD",$H29*'Sensis Vectors ALL'!CW29*(EXP($G29/100*VAR_CST)-1)/0.01,'Sensis Vectors ALL'!CW29*($G29*VAR_CST)/0.01))</f>
        <v>0</v>
      </c>
      <c r="CX29" s="80">
        <f>IF($E29="FX",$H29*'Sensis Vectors ALL'!CX29*(EXP($G29/100*VAR_CST)-1)/($H29*0.01),IF($E29&lt;&gt;"SPD",$H29*'Sensis Vectors ALL'!CX29*(EXP($G29/100*VAR_CST)-1)/0.01,'Sensis Vectors ALL'!CX29*($G29*VAR_CST)/0.01))</f>
        <v>0</v>
      </c>
      <c r="CY29" s="80">
        <f>IF($E29="FX",$H29*'Sensis Vectors ALL'!CY29*(EXP($G29/100*VAR_CST)-1)/($H29*0.01),IF($E29&lt;&gt;"SPD",$H29*'Sensis Vectors ALL'!CY29*(EXP($G29/100*VAR_CST)-1)/0.01,'Sensis Vectors ALL'!CY29*($G29*VAR_CST)/0.01))</f>
        <v>0</v>
      </c>
      <c r="CZ29" s="80">
        <f>IF($E29="FX",$H29*'Sensis Vectors ALL'!CZ29*(EXP($G29/100*VAR_CST)-1)/($H29*0.01),IF($E29&lt;&gt;"SPD",$H29*'Sensis Vectors ALL'!CZ29*(EXP($G29/100*VAR_CST)-1)/0.01,'Sensis Vectors ALL'!CZ29*($G29*VAR_CST)/0.01))</f>
        <v>0</v>
      </c>
      <c r="DA29" s="80">
        <f>IF($E29="FX",$H29*'Sensis Vectors ALL'!DA29*(EXP($G29/100*VAR_CST)-1)/($H29*0.01),IF($E29&lt;&gt;"SPD",$H29*'Sensis Vectors ALL'!DA29*(EXP($G29/100*VAR_CST)-1)/0.01,'Sensis Vectors ALL'!DA29*($G29*VAR_CST)/0.01))</f>
        <v>0</v>
      </c>
      <c r="DB29" s="80">
        <f>IF($E29="FX",$H29*'Sensis Vectors ALL'!DB29*(EXP($G29/100*VAR_CST)-1)/($H29*0.01),IF($E29&lt;&gt;"SPD",$H29*'Sensis Vectors ALL'!DB29*(EXP($G29/100*VAR_CST)-1)/0.01,'Sensis Vectors ALL'!DB29*($G29*VAR_CST)/0.01))</f>
        <v>0</v>
      </c>
      <c r="DC29" s="80">
        <f>IF($E29="FX",$H29*'Sensis Vectors ALL'!DC29*(EXP($G29/100*VAR_CST)-1)/($H29*0.01),IF($E29&lt;&gt;"SPD",$H29*'Sensis Vectors ALL'!DC29*(EXP($G29/100*VAR_CST)-1)/0.01,'Sensis Vectors ALL'!DC29*($G29*VAR_CST)/0.01))</f>
        <v>0</v>
      </c>
      <c r="DD29" s="80">
        <f>IF($E29="FX",$H29*'Sensis Vectors ALL'!DD29*(EXP($G29/100*VAR_CST)-1)/($H29*0.01),IF($E29&lt;&gt;"SPD",$H29*'Sensis Vectors ALL'!DD29*(EXP($G29/100*VAR_CST)-1)/0.01,'Sensis Vectors ALL'!DD29*($G29*VAR_CST)/0.01))</f>
        <v>0</v>
      </c>
      <c r="DE29" s="80">
        <f>IF($E29="FX",$H29*'Sensis Vectors ALL'!DE29*(EXP($G29/100*VAR_CST)-1)/($H29*0.01),IF($E29&lt;&gt;"SPD",$H29*'Sensis Vectors ALL'!DE29*(EXP($G29/100*VAR_CST)-1)/0.01,'Sensis Vectors ALL'!DE29*($G29*VAR_CST)/0.01))</f>
        <v>0</v>
      </c>
      <c r="DF29" s="80">
        <f>IF($E29="FX",$H29*'Sensis Vectors ALL'!DF29*(EXP($G29/100*VAR_CST)-1)/($H29*0.01),IF($E29&lt;&gt;"SPD",$H29*'Sensis Vectors ALL'!DF29*(EXP($G29/100*VAR_CST)-1)/0.01,'Sensis Vectors ALL'!DF29*($G29*VAR_CST)/0.01))</f>
        <v>0</v>
      </c>
      <c r="DG29" s="80">
        <f>IF($E29="FX",$H29*'Sensis Vectors ALL'!DG29*(EXP($G29/100*VAR_CST)-1)/($H29*0.01),IF($E29&lt;&gt;"SPD",$H29*'Sensis Vectors ALL'!DG29*(EXP($G29/100*VAR_CST)-1)/0.01,'Sensis Vectors ALL'!DG29*($G29*VAR_CST)/0.01))</f>
        <v>0</v>
      </c>
      <c r="DH29" s="80">
        <f>IF($E29="FX",$H29*'Sensis Vectors ALL'!DH29*(EXP($G29/100*VAR_CST)-1)/($H29*0.01),IF($E29&lt;&gt;"SPD",$H29*'Sensis Vectors ALL'!DH29*(EXP($G29/100*VAR_CST)-1)/0.01,'Sensis Vectors ALL'!DH29*($G29*VAR_CST)/0.01))</f>
        <v>0</v>
      </c>
      <c r="DI29" s="80">
        <f>IF($E29="FX",$H29*'Sensis Vectors ALL'!DI29*(EXP($G29/100*VAR_CST)-1)/($H29*0.01),IF($E29&lt;&gt;"SPD",$H29*'Sensis Vectors ALL'!DI29*(EXP($G29/100*VAR_CST)-1)/0.01,'Sensis Vectors ALL'!DI29*($G29*VAR_CST)/0.01))</f>
        <v>0</v>
      </c>
      <c r="DJ29" s="80">
        <f>IF($E29="FX",$H29*'Sensis Vectors ALL'!DJ29*(EXP($G29/100*VAR_CST)-1)/($H29*0.01),IF($E29&lt;&gt;"SPD",$H29*'Sensis Vectors ALL'!DJ29*(EXP($G29/100*VAR_CST)-1)/0.01,'Sensis Vectors ALL'!DJ29*($G29*VAR_CST)/0.01))</f>
        <v>0</v>
      </c>
      <c r="DK29" s="80">
        <f>IF($E29="FX",$H29*'Sensis Vectors ALL'!DK29*(EXP($G29/100*VAR_CST)-1)/($H29*0.01),IF($E29&lt;&gt;"SPD",$H29*'Sensis Vectors ALL'!DK29*(EXP($G29/100*VAR_CST)-1)/0.01,'Sensis Vectors ALL'!DK29*($G29*VAR_CST)/0.01))</f>
        <v>0</v>
      </c>
      <c r="DL29" s="80">
        <f>IF($E29="FX",$H29*'Sensis Vectors ALL'!DL29*(EXP($G29/100*VAR_CST)-1)/($H29*0.01),IF($E29&lt;&gt;"SPD",$H29*'Sensis Vectors ALL'!DL29*(EXP($G29/100*VAR_CST)-1)/0.01,'Sensis Vectors ALL'!DL29*($G29*VAR_CST)/0.01))</f>
        <v>0</v>
      </c>
      <c r="DM29" s="80">
        <f>IF($E29="FX",$H29*'Sensis Vectors ALL'!DM29*(EXP($G29/100*VAR_CST)-1)/($H29*0.01),IF($E29&lt;&gt;"SPD",$H29*'Sensis Vectors ALL'!DM29*(EXP($G29/100*VAR_CST)-1)/0.01,'Sensis Vectors ALL'!DM29*($G29*VAR_CST)/0.01))</f>
        <v>0</v>
      </c>
      <c r="DN29" s="80">
        <f>IF($E29="FX",$H29*'Sensis Vectors ALL'!DN29*(EXP($G29/100*VAR_CST)-1)/($H29*0.01),IF($E29&lt;&gt;"SPD",$H29*'Sensis Vectors ALL'!DN29*(EXP($G29/100*VAR_CST)-1)/0.01,'Sensis Vectors ALL'!DN29*($G29*VAR_CST)/0.01))</f>
        <v>0</v>
      </c>
      <c r="DO29" s="80">
        <f>IF($E29="FX",$H29*'Sensis Vectors ALL'!DO29*(EXP($G29/100*VAR_CST)-1)/($H29*0.01),IF($E29&lt;&gt;"SPD",$H29*'Sensis Vectors ALL'!DO29*(EXP($G29/100*VAR_CST)-1)/0.01,'Sensis Vectors ALL'!DO29*($G29*VAR_CST)/0.01))</f>
        <v>0</v>
      </c>
      <c r="DP29" s="80">
        <f>IF($E29="FX",$H29*'Sensis Vectors ALL'!DP29*(EXP($G29/100*VAR_CST)-1)/($H29*0.01),IF($E29&lt;&gt;"SPD",$H29*'Sensis Vectors ALL'!DP29*(EXP($G29/100*VAR_CST)-1)/0.01,'Sensis Vectors ALL'!DP29*($G29*VAR_CST)/0.01))</f>
        <v>0</v>
      </c>
      <c r="DQ29" s="80">
        <f>IF($E29="FX",$H29*'Sensis Vectors ALL'!DQ29*(EXP($G29/100*VAR_CST)-1)/($H29*0.01),IF($E29&lt;&gt;"SPD",$H29*'Sensis Vectors ALL'!DQ29*(EXP($G29/100*VAR_CST)-1)/0.01,'Sensis Vectors ALL'!DQ29*($G29*VAR_CST)/0.01))</f>
        <v>0</v>
      </c>
    </row>
    <row r="30" spans="1:121" x14ac:dyDescent="0.2">
      <c r="A30" s="60">
        <v>287</v>
      </c>
      <c r="B30" s="60" t="s">
        <v>9</v>
      </c>
      <c r="C30" s="60" t="s">
        <v>369</v>
      </c>
      <c r="D30" s="60" t="s">
        <v>528</v>
      </c>
      <c r="E30" s="60" t="s">
        <v>25</v>
      </c>
      <c r="F30" s="60" t="s">
        <v>11</v>
      </c>
      <c r="G30" s="60">
        <v>0.60087599999999997</v>
      </c>
      <c r="H30" s="60">
        <v>0.83213499999999996</v>
      </c>
      <c r="I30" s="80">
        <f>IF($E30="FX",$H30*'Sensis Vectors ALL'!I30*(EXP($G30/100*VAR_CST)-1)/($H30*0.01),IF($E30&lt;&gt;"SPD",$H30*'Sensis Vectors ALL'!I30*(EXP($G30/100*VAR_CST)-1)/0.01,'Sensis Vectors ALL'!I30*($G30*VAR_CST)/0.01))</f>
        <v>-70.094483455569176</v>
      </c>
      <c r="J30" s="80">
        <f>IF($E30="FX",$H30*'Sensis Vectors ALL'!J30*(EXP($G30/100*VAR_CST)-1)/($H30*0.01),IF($E30&lt;&gt;"SPD",$H30*'Sensis Vectors ALL'!J30*(EXP($G30/100*VAR_CST)-1)/0.01,'Sensis Vectors ALL'!J30*($G30*VAR_CST)/0.01))</f>
        <v>-70.094483455569176</v>
      </c>
      <c r="K30" s="80">
        <f>IF($E30="FX",$H30*'Sensis Vectors ALL'!K30*(EXP($G30/100*VAR_CST)-1)/($H30*0.01),IF($E30&lt;&gt;"SPD",$H30*'Sensis Vectors ALL'!K30*(EXP($G30/100*VAR_CST)-1)/0.01,'Sensis Vectors ALL'!K30*($G30*VAR_CST)/0.01))</f>
        <v>-70.094483455569176</v>
      </c>
      <c r="L30" s="80">
        <f>IF($E30="FX",$H30*'Sensis Vectors ALL'!L30*(EXP($G30/100*VAR_CST)-1)/($H30*0.01),IF($E30&lt;&gt;"SPD",$H30*'Sensis Vectors ALL'!L30*(EXP($G30/100*VAR_CST)-1)/0.01,'Sensis Vectors ALL'!L30*($G30*VAR_CST)/0.01))</f>
        <v>-70.094483455569176</v>
      </c>
      <c r="M30" s="80">
        <f>IF($E30="FX",$H30*'Sensis Vectors ALL'!M30*(EXP($G30/100*VAR_CST)-1)/($H30*0.01),IF($E30&lt;&gt;"SPD",$H30*'Sensis Vectors ALL'!M30*(EXP($G30/100*VAR_CST)-1)/0.01,'Sensis Vectors ALL'!M30*($G30*VAR_CST)/0.01))</f>
        <v>11.550400457747676</v>
      </c>
      <c r="N30" s="80">
        <f>IF($E30="FX",$H30*'Sensis Vectors ALL'!N30*(EXP($G30/100*VAR_CST)-1)/($H30*0.01),IF($E30&lt;&gt;"SPD",$H30*'Sensis Vectors ALL'!N30*(EXP($G30/100*VAR_CST)-1)/0.01,'Sensis Vectors ALL'!N30*($G30*VAR_CST)/0.01))</f>
        <v>11.550400457747676</v>
      </c>
      <c r="O30" s="80">
        <f>IF($E30="FX",$H30*'Sensis Vectors ALL'!O30*(EXP($G30/100*VAR_CST)-1)/($H30*0.01),IF($E30&lt;&gt;"SPD",$H30*'Sensis Vectors ALL'!O30*(EXP($G30/100*VAR_CST)-1)/0.01,'Sensis Vectors ALL'!O30*($G30*VAR_CST)/0.01))</f>
        <v>0</v>
      </c>
      <c r="P30" s="80">
        <f>IF($E30="FX",$H30*'Sensis Vectors ALL'!P30*(EXP($G30/100*VAR_CST)-1)/($H30*0.01),IF($E30&lt;&gt;"SPD",$H30*'Sensis Vectors ALL'!P30*(EXP($G30/100*VAR_CST)-1)/0.01,'Sensis Vectors ALL'!P30*($G30*VAR_CST)/0.01))</f>
        <v>0</v>
      </c>
      <c r="Q30" s="80">
        <f>IF($E30="FX",$H30*'Sensis Vectors ALL'!Q30*(EXP($G30/100*VAR_CST)-1)/($H30*0.01),IF($E30&lt;&gt;"SPD",$H30*'Sensis Vectors ALL'!Q30*(EXP($G30/100*VAR_CST)-1)/0.01,'Sensis Vectors ALL'!Q30*($G30*VAR_CST)/0.01))</f>
        <v>0</v>
      </c>
      <c r="R30" s="80">
        <f>IF($E30="FX",$H30*'Sensis Vectors ALL'!R30*(EXP($G30/100*VAR_CST)-1)/($H30*0.01),IF($E30&lt;&gt;"SPD",$H30*'Sensis Vectors ALL'!R30*(EXP($G30/100*VAR_CST)-1)/0.01,'Sensis Vectors ALL'!R30*($G30*VAR_CST)/0.01))</f>
        <v>0</v>
      </c>
      <c r="S30" s="80">
        <f>IF($E30="FX",$H30*'Sensis Vectors ALL'!S30*(EXP($G30/100*VAR_CST)-1)/($H30*0.01),IF($E30&lt;&gt;"SPD",$H30*'Sensis Vectors ALL'!S30*(EXP($G30/100*VAR_CST)-1)/0.01,'Sensis Vectors ALL'!S30*($G30*VAR_CST)/0.01))</f>
        <v>16.361125940855572</v>
      </c>
      <c r="T30" s="80">
        <f>IF($E30="FX",$H30*'Sensis Vectors ALL'!T30*(EXP($G30/100*VAR_CST)-1)/($H30*0.01),IF($E30&lt;&gt;"SPD",$H30*'Sensis Vectors ALL'!T30*(EXP($G30/100*VAR_CST)-1)/0.01,'Sensis Vectors ALL'!T30*($G30*VAR_CST)/0.01))</f>
        <v>16.361125940855572</v>
      </c>
      <c r="U30" s="80">
        <f>IF($E30="FX",$H30*'Sensis Vectors ALL'!U30*(EXP($G30/100*VAR_CST)-1)/($H30*0.01),IF($E30&lt;&gt;"SPD",$H30*'Sensis Vectors ALL'!U30*(EXP($G30/100*VAR_CST)-1)/0.01,'Sensis Vectors ALL'!U30*($G30*VAR_CST)/0.01))</f>
        <v>0</v>
      </c>
      <c r="V30" s="80">
        <f>IF($E30="FX",$H30*'Sensis Vectors ALL'!V30*(EXP($G30/100*VAR_CST)-1)/($H30*0.01),IF($E30&lt;&gt;"SPD",$H30*'Sensis Vectors ALL'!V30*(EXP($G30/100*VAR_CST)-1)/0.01,'Sensis Vectors ALL'!V30*($G30*VAR_CST)/0.01))</f>
        <v>0</v>
      </c>
      <c r="W30" s="80">
        <f>IF($E30="FX",$H30*'Sensis Vectors ALL'!W30*(EXP($G30/100*VAR_CST)-1)/($H30*0.01),IF($E30&lt;&gt;"SPD",$H30*'Sensis Vectors ALL'!W30*(EXP($G30/100*VAR_CST)-1)/0.01,'Sensis Vectors ALL'!W30*($G30*VAR_CST)/0.01))</f>
        <v>-4.8107254831078956</v>
      </c>
      <c r="X30" s="80">
        <f>IF($E30="FX",$H30*'Sensis Vectors ALL'!X30*(EXP($G30/100*VAR_CST)-1)/($H30*0.01),IF($E30&lt;&gt;"SPD",$H30*'Sensis Vectors ALL'!X30*(EXP($G30/100*VAR_CST)-1)/0.01,'Sensis Vectors ALL'!X30*($G30*VAR_CST)/0.01))</f>
        <v>-4.8107254831078956</v>
      </c>
      <c r="Y30" s="80">
        <f>IF($E30="FX",$H30*'Sensis Vectors ALL'!Y30*(EXP($G30/100*VAR_CST)-1)/($H30*0.01),IF($E30&lt;&gt;"SPD",$H30*'Sensis Vectors ALL'!Y30*(EXP($G30/100*VAR_CST)-1)/0.01,'Sensis Vectors ALL'!Y30*($G30*VAR_CST)/0.01))</f>
        <v>0</v>
      </c>
      <c r="Z30" s="80">
        <f>IF($E30="FX",$H30*'Sensis Vectors ALL'!Z30*(EXP($G30/100*VAR_CST)-1)/($H30*0.01),IF($E30&lt;&gt;"SPD",$H30*'Sensis Vectors ALL'!Z30*(EXP($G30/100*VAR_CST)-1)/0.01,'Sensis Vectors ALL'!Z30*($G30*VAR_CST)/0.01))</f>
        <v>0</v>
      </c>
      <c r="AA30" s="80">
        <f>IF($E30="FX",$H30*'Sensis Vectors ALL'!AA30*(EXP($G30/100*VAR_CST)-1)/($H30*0.01),IF($E30&lt;&gt;"SPD",$H30*'Sensis Vectors ALL'!AA30*(EXP($G30/100*VAR_CST)-1)/0.01,'Sensis Vectors ALL'!AA30*($G30*VAR_CST)/0.01))</f>
        <v>0</v>
      </c>
      <c r="AB30" s="80">
        <f>IF($E30="FX",$H30*'Sensis Vectors ALL'!AB30*(EXP($G30/100*VAR_CST)-1)/($H30*0.01),IF($E30&lt;&gt;"SPD",$H30*'Sensis Vectors ALL'!AB30*(EXP($G30/100*VAR_CST)-1)/0.01,'Sensis Vectors ALL'!AB30*($G30*VAR_CST)/0.01))</f>
        <v>0</v>
      </c>
      <c r="AC30" s="80">
        <f>IF($E30="FX",$H30*'Sensis Vectors ALL'!AC30*(EXP($G30/100*VAR_CST)-1)/($H30*0.01),IF($E30&lt;&gt;"SPD",$H30*'Sensis Vectors ALL'!AC30*(EXP($G30/100*VAR_CST)-1)/0.01,'Sensis Vectors ALL'!AC30*($G30*VAR_CST)/0.01))</f>
        <v>0</v>
      </c>
      <c r="AD30" s="80">
        <f>IF($E30="FX",$H30*'Sensis Vectors ALL'!AD30*(EXP($G30/100*VAR_CST)-1)/($H30*0.01),IF($E30&lt;&gt;"SPD",$H30*'Sensis Vectors ALL'!AD30*(EXP($G30/100*VAR_CST)-1)/0.01,'Sensis Vectors ALL'!AD30*($G30*VAR_CST)/0.01))</f>
        <v>0</v>
      </c>
      <c r="AE30" s="80">
        <f>IF($E30="FX",$H30*'Sensis Vectors ALL'!AE30*(EXP($G30/100*VAR_CST)-1)/($H30*0.01),IF($E30&lt;&gt;"SPD",$H30*'Sensis Vectors ALL'!AE30*(EXP($G30/100*VAR_CST)-1)/0.01,'Sensis Vectors ALL'!AE30*($G30*VAR_CST)/0.01))</f>
        <v>0</v>
      </c>
      <c r="AF30" s="80">
        <f>IF($E30="FX",$H30*'Sensis Vectors ALL'!AF30*(EXP($G30/100*VAR_CST)-1)/($H30*0.01),IF($E30&lt;&gt;"SPD",$H30*'Sensis Vectors ALL'!AF30*(EXP($G30/100*VAR_CST)-1)/0.01,'Sensis Vectors ALL'!AF30*($G30*VAR_CST)/0.01))</f>
        <v>0</v>
      </c>
      <c r="AG30" s="80">
        <f>IF($E30="FX",$H30*'Sensis Vectors ALL'!AG30*(EXP($G30/100*VAR_CST)-1)/($H30*0.01),IF($E30&lt;&gt;"SPD",$H30*'Sensis Vectors ALL'!AG30*(EXP($G30/100*VAR_CST)-1)/0.01,'Sensis Vectors ALL'!AG30*($G30*VAR_CST)/0.01))</f>
        <v>0</v>
      </c>
      <c r="AH30" s="80">
        <f>IF($E30="FX",$H30*'Sensis Vectors ALL'!AH30*(EXP($G30/100*VAR_CST)-1)/($H30*0.01),IF($E30&lt;&gt;"SPD",$H30*'Sensis Vectors ALL'!AH30*(EXP($G30/100*VAR_CST)-1)/0.01,'Sensis Vectors ALL'!AH30*($G30*VAR_CST)/0.01))</f>
        <v>0</v>
      </c>
      <c r="AI30" s="80">
        <f>IF($E30="FX",$H30*'Sensis Vectors ALL'!AI30*(EXP($G30/100*VAR_CST)-1)/($H30*0.01),IF($E30&lt;&gt;"SPD",$H30*'Sensis Vectors ALL'!AI30*(EXP($G30/100*VAR_CST)-1)/0.01,'Sensis Vectors ALL'!AI30*($G30*VAR_CST)/0.01))</f>
        <v>0</v>
      </c>
      <c r="AJ30" s="80">
        <f>IF($E30="FX",$H30*'Sensis Vectors ALL'!AJ30*(EXP($G30/100*VAR_CST)-1)/($H30*0.01),IF($E30&lt;&gt;"SPD",$H30*'Sensis Vectors ALL'!AJ30*(EXP($G30/100*VAR_CST)-1)/0.01,'Sensis Vectors ALL'!AJ30*($G30*VAR_CST)/0.01))</f>
        <v>0</v>
      </c>
      <c r="AK30" s="80">
        <f>IF($E30="FX",$H30*'Sensis Vectors ALL'!AK30*(EXP($G30/100*VAR_CST)-1)/($H30*0.01),IF($E30&lt;&gt;"SPD",$H30*'Sensis Vectors ALL'!AK30*(EXP($G30/100*VAR_CST)-1)/0.01,'Sensis Vectors ALL'!AK30*($G30*VAR_CST)/0.01))</f>
        <v>0</v>
      </c>
      <c r="AL30" s="80">
        <f>IF($E30="FX",$H30*'Sensis Vectors ALL'!AL30*(EXP($G30/100*VAR_CST)-1)/($H30*0.01),IF($E30&lt;&gt;"SPD",$H30*'Sensis Vectors ALL'!AL30*(EXP($G30/100*VAR_CST)-1)/0.01,'Sensis Vectors ALL'!AL30*($G30*VAR_CST)/0.01))</f>
        <v>0</v>
      </c>
      <c r="AM30" s="80">
        <f>IF($E30="FX",$H30*'Sensis Vectors ALL'!AM30*(EXP($G30/100*VAR_CST)-1)/($H30*0.01),IF($E30&lt;&gt;"SPD",$H30*'Sensis Vectors ALL'!AM30*(EXP($G30/100*VAR_CST)-1)/0.01,'Sensis Vectors ALL'!AM30*($G30*VAR_CST)/0.01))</f>
        <v>0</v>
      </c>
      <c r="AN30" s="80">
        <f>IF($E30="FX",$H30*'Sensis Vectors ALL'!AN30*(EXP($G30/100*VAR_CST)-1)/($H30*0.01),IF($E30&lt;&gt;"SPD",$H30*'Sensis Vectors ALL'!AN30*(EXP($G30/100*VAR_CST)-1)/0.01,'Sensis Vectors ALL'!AN30*($G30*VAR_CST)/0.01))</f>
        <v>0</v>
      </c>
      <c r="AO30" s="80">
        <f>IF($E30="FX",$H30*'Sensis Vectors ALL'!AO30*(EXP($G30/100*VAR_CST)-1)/($H30*0.01),IF($E30&lt;&gt;"SPD",$H30*'Sensis Vectors ALL'!AO30*(EXP($G30/100*VAR_CST)-1)/0.01,'Sensis Vectors ALL'!AO30*($G30*VAR_CST)/0.01))</f>
        <v>0</v>
      </c>
      <c r="AP30" s="80">
        <f>IF($E30="FX",$H30*'Sensis Vectors ALL'!AP30*(EXP($G30/100*VAR_CST)-1)/($H30*0.01),IF($E30&lt;&gt;"SPD",$H30*'Sensis Vectors ALL'!AP30*(EXP($G30/100*VAR_CST)-1)/0.01,'Sensis Vectors ALL'!AP30*($G30*VAR_CST)/0.01))</f>
        <v>0</v>
      </c>
      <c r="AQ30" s="80">
        <f>IF($E30="FX",$H30*'Sensis Vectors ALL'!AQ30*(EXP($G30/100*VAR_CST)-1)/($H30*0.01),IF($E30&lt;&gt;"SPD",$H30*'Sensis Vectors ALL'!AQ30*(EXP($G30/100*VAR_CST)-1)/0.01,'Sensis Vectors ALL'!AQ30*($G30*VAR_CST)/0.01))</f>
        <v>0</v>
      </c>
      <c r="AR30" s="80">
        <f>IF($E30="FX",$H30*'Sensis Vectors ALL'!AR30*(EXP($G30/100*VAR_CST)-1)/($H30*0.01),IF($E30&lt;&gt;"SPD",$H30*'Sensis Vectors ALL'!AR30*(EXP($G30/100*VAR_CST)-1)/0.01,'Sensis Vectors ALL'!AR30*($G30*VAR_CST)/0.01))</f>
        <v>0</v>
      </c>
      <c r="AS30" s="80">
        <f>IF($E30="FX",$H30*'Sensis Vectors ALL'!AS30*(EXP($G30/100*VAR_CST)-1)/($H30*0.01),IF($E30&lt;&gt;"SPD",$H30*'Sensis Vectors ALL'!AS30*(EXP($G30/100*VAR_CST)-1)/0.01,'Sensis Vectors ALL'!AS30*($G30*VAR_CST)/0.01))</f>
        <v>0</v>
      </c>
      <c r="AT30" s="80">
        <f>IF($E30="FX",$H30*'Sensis Vectors ALL'!AT30*(EXP($G30/100*VAR_CST)-1)/($H30*0.01),IF($E30&lt;&gt;"SPD",$H30*'Sensis Vectors ALL'!AT30*(EXP($G30/100*VAR_CST)-1)/0.01,'Sensis Vectors ALL'!AT30*($G30*VAR_CST)/0.01))</f>
        <v>0</v>
      </c>
      <c r="AU30" s="80">
        <f>IF($E30="FX",$H30*'Sensis Vectors ALL'!AU30*(EXP($G30/100*VAR_CST)-1)/($H30*0.01),IF($E30&lt;&gt;"SPD",$H30*'Sensis Vectors ALL'!AU30*(EXP($G30/100*VAR_CST)-1)/0.01,'Sensis Vectors ALL'!AU30*($G30*VAR_CST)/0.01))</f>
        <v>0</v>
      </c>
      <c r="AV30" s="80">
        <f>IF($E30="FX",$H30*'Sensis Vectors ALL'!AV30*(EXP($G30/100*VAR_CST)-1)/($H30*0.01),IF($E30&lt;&gt;"SPD",$H30*'Sensis Vectors ALL'!AV30*(EXP($G30/100*VAR_CST)-1)/0.01,'Sensis Vectors ALL'!AV30*($G30*VAR_CST)/0.01))</f>
        <v>0</v>
      </c>
      <c r="AW30" s="80">
        <f>IF($E30="FX",$H30*'Sensis Vectors ALL'!AW30*(EXP($G30/100*VAR_CST)-1)/($H30*0.01),IF($E30&lt;&gt;"SPD",$H30*'Sensis Vectors ALL'!AW30*(EXP($G30/100*VAR_CST)-1)/0.01,'Sensis Vectors ALL'!AW30*($G30*VAR_CST)/0.01))</f>
        <v>0</v>
      </c>
      <c r="AX30" s="80">
        <f>IF($E30="FX",$H30*'Sensis Vectors ALL'!AX30*(EXP($G30/100*VAR_CST)-1)/($H30*0.01),IF($E30&lt;&gt;"SPD",$H30*'Sensis Vectors ALL'!AX30*(EXP($G30/100*VAR_CST)-1)/0.01,'Sensis Vectors ALL'!AX30*($G30*VAR_CST)/0.01))</f>
        <v>0</v>
      </c>
      <c r="AY30" s="80">
        <f>IF($E30="FX",$H30*'Sensis Vectors ALL'!AY30*(EXP($G30/100*VAR_CST)-1)/($H30*0.01),IF($E30&lt;&gt;"SPD",$H30*'Sensis Vectors ALL'!AY30*(EXP($G30/100*VAR_CST)-1)/0.01,'Sensis Vectors ALL'!AY30*($G30*VAR_CST)/0.01))</f>
        <v>0</v>
      </c>
      <c r="AZ30" s="80">
        <f>IF($E30="FX",$H30*'Sensis Vectors ALL'!AZ30*(EXP($G30/100*VAR_CST)-1)/($H30*0.01),IF($E30&lt;&gt;"SPD",$H30*'Sensis Vectors ALL'!AZ30*(EXP($G30/100*VAR_CST)-1)/0.01,'Sensis Vectors ALL'!AZ30*($G30*VAR_CST)/0.01))</f>
        <v>0</v>
      </c>
      <c r="BA30" s="80">
        <f>IF($E30="FX",$H30*'Sensis Vectors ALL'!BA30*(EXP($G30/100*VAR_CST)-1)/($H30*0.01),IF($E30&lt;&gt;"SPD",$H30*'Sensis Vectors ALL'!BA30*(EXP($G30/100*VAR_CST)-1)/0.01,'Sensis Vectors ALL'!BA30*($G30*VAR_CST)/0.01))</f>
        <v>0</v>
      </c>
      <c r="BB30" s="80">
        <f>IF($E30="FX",$H30*'Sensis Vectors ALL'!BB30*(EXP($G30/100*VAR_CST)-1)/($H30*0.01),IF($E30&lt;&gt;"SPD",$H30*'Sensis Vectors ALL'!BB30*(EXP($G30/100*VAR_CST)-1)/0.01,'Sensis Vectors ALL'!BB30*($G30*VAR_CST)/0.01))</f>
        <v>0</v>
      </c>
      <c r="BC30" s="80">
        <f>IF($E30="FX",$H30*'Sensis Vectors ALL'!BC30*(EXP($G30/100*VAR_CST)-1)/($H30*0.01),IF($E30&lt;&gt;"SPD",$H30*'Sensis Vectors ALL'!BC30*(EXP($G30/100*VAR_CST)-1)/0.01,'Sensis Vectors ALL'!BC30*($G30*VAR_CST)/0.01))</f>
        <v>0</v>
      </c>
      <c r="BD30" s="80">
        <f>IF($E30="FX",$H30*'Sensis Vectors ALL'!BD30*(EXP($G30/100*VAR_CST)-1)/($H30*0.01),IF($E30&lt;&gt;"SPD",$H30*'Sensis Vectors ALL'!BD30*(EXP($G30/100*VAR_CST)-1)/0.01,'Sensis Vectors ALL'!BD30*($G30*VAR_CST)/0.01))</f>
        <v>-81.64488391331686</v>
      </c>
      <c r="BE30" s="80">
        <f>IF($E30="FX",$H30*'Sensis Vectors ALL'!BE30*(EXP($G30/100*VAR_CST)-1)/($H30*0.01),IF($E30&lt;&gt;"SPD",$H30*'Sensis Vectors ALL'!BE30*(EXP($G30/100*VAR_CST)-1)/0.01,'Sensis Vectors ALL'!BE30*($G30*VAR_CST)/0.01))</f>
        <v>0</v>
      </c>
      <c r="BF30" s="80">
        <f>IF($E30="FX",$H30*'Sensis Vectors ALL'!BF30*(EXP($G30/100*VAR_CST)-1)/($H30*0.01),IF($E30&lt;&gt;"SPD",$H30*'Sensis Vectors ALL'!BF30*(EXP($G30/100*VAR_CST)-1)/0.01,'Sensis Vectors ALL'!BF30*($G30*VAR_CST)/0.01))</f>
        <v>0</v>
      </c>
      <c r="BG30" s="80">
        <f>IF($E30="FX",$H30*'Sensis Vectors ALL'!BG30*(EXP($G30/100*VAR_CST)-1)/($H30*0.01),IF($E30&lt;&gt;"SPD",$H30*'Sensis Vectors ALL'!BG30*(EXP($G30/100*VAR_CST)-1)/0.01,'Sensis Vectors ALL'!BG30*($G30*VAR_CST)/0.01))</f>
        <v>0</v>
      </c>
      <c r="BH30" s="80">
        <f>IF($E30="FX",$H30*'Sensis Vectors ALL'!BH30*(EXP($G30/100*VAR_CST)-1)/($H30*0.01),IF($E30&lt;&gt;"SPD",$H30*'Sensis Vectors ALL'!BH30*(EXP($G30/100*VAR_CST)-1)/0.01,'Sensis Vectors ALL'!BH30*($G30*VAR_CST)/0.01))</f>
        <v>0</v>
      </c>
      <c r="BI30" s="80">
        <f>IF($E30="FX",$H30*'Sensis Vectors ALL'!BI30*(EXP($G30/100*VAR_CST)-1)/($H30*0.01),IF($E30&lt;&gt;"SPD",$H30*'Sensis Vectors ALL'!BI30*(EXP($G30/100*VAR_CST)-1)/0.01,'Sensis Vectors ALL'!BI30*($G30*VAR_CST)/0.01))</f>
        <v>0</v>
      </c>
      <c r="BJ30" s="80">
        <f>IF($E30="FX",$H30*'Sensis Vectors ALL'!BJ30*(EXP($G30/100*VAR_CST)-1)/($H30*0.01),IF($E30&lt;&gt;"SPD",$H30*'Sensis Vectors ALL'!BJ30*(EXP($G30/100*VAR_CST)-1)/0.01,'Sensis Vectors ALL'!BJ30*($G30*VAR_CST)/0.01))</f>
        <v>0</v>
      </c>
      <c r="BK30" s="80">
        <f>IF($E30="FX",$H30*'Sensis Vectors ALL'!BK30*(EXP($G30/100*VAR_CST)-1)/($H30*0.01),IF($E30&lt;&gt;"SPD",$H30*'Sensis Vectors ALL'!BK30*(EXP($G30/100*VAR_CST)-1)/0.01,'Sensis Vectors ALL'!BK30*($G30*VAR_CST)/0.01))</f>
        <v>0</v>
      </c>
      <c r="BL30" s="80">
        <f>IF($E30="FX",$H30*'Sensis Vectors ALL'!BL30*(EXP($G30/100*VAR_CST)-1)/($H30*0.01),IF($E30&lt;&gt;"SPD",$H30*'Sensis Vectors ALL'!BL30*(EXP($G30/100*VAR_CST)-1)/0.01,'Sensis Vectors ALL'!BL30*($G30*VAR_CST)/0.01))</f>
        <v>-81.64488391331686</v>
      </c>
      <c r="BM30" s="80">
        <f>IF($E30="FX",$H30*'Sensis Vectors ALL'!BM30*(EXP($G30/100*VAR_CST)-1)/($H30*0.01),IF($E30&lt;&gt;"SPD",$H30*'Sensis Vectors ALL'!BM30*(EXP($G30/100*VAR_CST)-1)/0.01,'Sensis Vectors ALL'!BM30*($G30*VAR_CST)/0.01))</f>
        <v>0</v>
      </c>
      <c r="BN30" s="80">
        <f>IF($E30="FX",$H30*'Sensis Vectors ALL'!BN30*(EXP($G30/100*VAR_CST)-1)/($H30*0.01),IF($E30&lt;&gt;"SPD",$H30*'Sensis Vectors ALL'!BN30*(EXP($G30/100*VAR_CST)-1)/0.01,'Sensis Vectors ALL'!BN30*($G30*VAR_CST)/0.01))</f>
        <v>0</v>
      </c>
      <c r="BO30" s="80">
        <f>IF($E30="FX",$H30*'Sensis Vectors ALL'!BO30*(EXP($G30/100*VAR_CST)-1)/($H30*0.01),IF($E30&lt;&gt;"SPD",$H30*'Sensis Vectors ALL'!BO30*(EXP($G30/100*VAR_CST)-1)/0.01,'Sensis Vectors ALL'!BO30*($G30*VAR_CST)/0.01))</f>
        <v>0</v>
      </c>
      <c r="BP30" s="80">
        <f>IF($E30="FX",$H30*'Sensis Vectors ALL'!BP30*(EXP($G30/100*VAR_CST)-1)/($H30*0.01),IF($E30&lt;&gt;"SPD",$H30*'Sensis Vectors ALL'!BP30*(EXP($G30/100*VAR_CST)-1)/0.01,'Sensis Vectors ALL'!BP30*($G30*VAR_CST)/0.01))</f>
        <v>0</v>
      </c>
      <c r="BQ30" s="80">
        <f>IF($E30="FX",$H30*'Sensis Vectors ALL'!BQ30*(EXP($G30/100*VAR_CST)-1)/($H30*0.01),IF($E30&lt;&gt;"SPD",$H30*'Sensis Vectors ALL'!BQ30*(EXP($G30/100*VAR_CST)-1)/0.01,'Sensis Vectors ALL'!BQ30*($G30*VAR_CST)/0.01))</f>
        <v>0</v>
      </c>
      <c r="BR30" s="80">
        <f>IF($E30="FX",$H30*'Sensis Vectors ALL'!BR30*(EXP($G30/100*VAR_CST)-1)/($H30*0.01),IF($E30&lt;&gt;"SPD",$H30*'Sensis Vectors ALL'!BR30*(EXP($G30/100*VAR_CST)-1)/0.01,'Sensis Vectors ALL'!BR30*($G30*VAR_CST)/0.01))</f>
        <v>0</v>
      </c>
      <c r="BS30" s="80">
        <f>IF($E30="FX",$H30*'Sensis Vectors ALL'!BS30*(EXP($G30/100*VAR_CST)-1)/($H30*0.01),IF($E30&lt;&gt;"SPD",$H30*'Sensis Vectors ALL'!BS30*(EXP($G30/100*VAR_CST)-1)/0.01,'Sensis Vectors ALL'!BS30*($G30*VAR_CST)/0.01))</f>
        <v>0</v>
      </c>
      <c r="BT30" s="80">
        <f>IF($E30="FX",$H30*'Sensis Vectors ALL'!BT30*(EXP($G30/100*VAR_CST)-1)/($H30*0.01),IF($E30&lt;&gt;"SPD",$H30*'Sensis Vectors ALL'!BT30*(EXP($G30/100*VAR_CST)-1)/0.01,'Sensis Vectors ALL'!BT30*($G30*VAR_CST)/0.01))</f>
        <v>0</v>
      </c>
      <c r="BU30" s="80">
        <f>IF($E30="FX",$H30*'Sensis Vectors ALL'!BU30*(EXP($G30/100*VAR_CST)-1)/($H30*0.01),IF($E30&lt;&gt;"SPD",$H30*'Sensis Vectors ALL'!BU30*(EXP($G30/100*VAR_CST)-1)/0.01,'Sensis Vectors ALL'!BU30*($G30*VAR_CST)/0.01))</f>
        <v>0</v>
      </c>
      <c r="BV30" s="80">
        <f>IF($E30="FX",$H30*'Sensis Vectors ALL'!BV30*(EXP($G30/100*VAR_CST)-1)/($H30*0.01),IF($E30&lt;&gt;"SPD",$H30*'Sensis Vectors ALL'!BV30*(EXP($G30/100*VAR_CST)-1)/0.01,'Sensis Vectors ALL'!BV30*($G30*VAR_CST)/0.01))</f>
        <v>0</v>
      </c>
      <c r="BW30" s="80">
        <f>IF($E30="FX",$H30*'Sensis Vectors ALL'!BW30*(EXP($G30/100*VAR_CST)-1)/($H30*0.01),IF($E30&lt;&gt;"SPD",$H30*'Sensis Vectors ALL'!BW30*(EXP($G30/100*VAR_CST)-1)/0.01,'Sensis Vectors ALL'!BW30*($G30*VAR_CST)/0.01))</f>
        <v>0</v>
      </c>
      <c r="BX30" s="80">
        <f>IF($E30="FX",$H30*'Sensis Vectors ALL'!BX30*(EXP($G30/100*VAR_CST)-1)/($H30*0.01),IF($E30&lt;&gt;"SPD",$H30*'Sensis Vectors ALL'!BX30*(EXP($G30/100*VAR_CST)-1)/0.01,'Sensis Vectors ALL'!BX30*($G30*VAR_CST)/0.01))</f>
        <v>0</v>
      </c>
      <c r="BY30" s="80">
        <f>IF($E30="FX",$H30*'Sensis Vectors ALL'!BY30*(EXP($G30/100*VAR_CST)-1)/($H30*0.01),IF($E30&lt;&gt;"SPD",$H30*'Sensis Vectors ALL'!BY30*(EXP($G30/100*VAR_CST)-1)/0.01,'Sensis Vectors ALL'!BY30*($G30*VAR_CST)/0.01))</f>
        <v>0</v>
      </c>
      <c r="BZ30" s="80">
        <f>IF($E30="FX",$H30*'Sensis Vectors ALL'!BZ30*(EXP($G30/100*VAR_CST)-1)/($H30*0.01),IF($E30&lt;&gt;"SPD",$H30*'Sensis Vectors ALL'!BZ30*(EXP($G30/100*VAR_CST)-1)/0.01,'Sensis Vectors ALL'!BZ30*($G30*VAR_CST)/0.01))</f>
        <v>0</v>
      </c>
      <c r="CA30" s="80">
        <f>IF($E30="FX",$H30*'Sensis Vectors ALL'!CA30*(EXP($G30/100*VAR_CST)-1)/($H30*0.01),IF($E30&lt;&gt;"SPD",$H30*'Sensis Vectors ALL'!CA30*(EXP($G30/100*VAR_CST)-1)/0.01,'Sensis Vectors ALL'!CA30*($G30*VAR_CST)/0.01))</f>
        <v>0</v>
      </c>
      <c r="CB30" s="80">
        <f>IF($E30="FX",$H30*'Sensis Vectors ALL'!CB30*(EXP($G30/100*VAR_CST)-1)/($H30*0.01),IF($E30&lt;&gt;"SPD",$H30*'Sensis Vectors ALL'!CB30*(EXP($G30/100*VAR_CST)-1)/0.01,'Sensis Vectors ALL'!CB30*($G30*VAR_CST)/0.01))</f>
        <v>-81.64488391331686</v>
      </c>
      <c r="CC30" s="80">
        <f>IF($E30="FX",$H30*'Sensis Vectors ALL'!CC30*(EXP($G30/100*VAR_CST)-1)/($H30*0.01),IF($E30&lt;&gt;"SPD",$H30*'Sensis Vectors ALL'!CC30*(EXP($G30/100*VAR_CST)-1)/0.01,'Sensis Vectors ALL'!CC30*($G30*VAR_CST)/0.01))</f>
        <v>-81.64488391331686</v>
      </c>
      <c r="CD30" s="80">
        <f>IF($E30="FX",$H30*'Sensis Vectors ALL'!CD30*(EXP($G30/100*VAR_CST)-1)/($H30*0.01),IF($E30&lt;&gt;"SPD",$H30*'Sensis Vectors ALL'!CD30*(EXP($G30/100*VAR_CST)-1)/0.01,'Sensis Vectors ALL'!CD30*($G30*VAR_CST)/0.01))</f>
        <v>0</v>
      </c>
      <c r="CE30" s="80">
        <f>IF($E30="FX",$H30*'Sensis Vectors ALL'!CE30*(EXP($G30/100*VAR_CST)-1)/($H30*0.01),IF($E30&lt;&gt;"SPD",$H30*'Sensis Vectors ALL'!CE30*(EXP($G30/100*VAR_CST)-1)/0.01,'Sensis Vectors ALL'!CE30*($G30*VAR_CST)/0.01))</f>
        <v>0</v>
      </c>
      <c r="CF30" s="80">
        <f>IF($E30="FX",$H30*'Sensis Vectors ALL'!CF30*(EXP($G30/100*VAR_CST)-1)/($H30*0.01),IF($E30&lt;&gt;"SPD",$H30*'Sensis Vectors ALL'!CF30*(EXP($G30/100*VAR_CST)-1)/0.01,'Sensis Vectors ALL'!CF30*($G30*VAR_CST)/0.01))</f>
        <v>0</v>
      </c>
      <c r="CG30" s="80">
        <f>IF($E30="FX",$H30*'Sensis Vectors ALL'!CG30*(EXP($G30/100*VAR_CST)-1)/($H30*0.01),IF($E30&lt;&gt;"SPD",$H30*'Sensis Vectors ALL'!CG30*(EXP($G30/100*VAR_CST)-1)/0.01,'Sensis Vectors ALL'!CG30*($G30*VAR_CST)/0.01))</f>
        <v>0</v>
      </c>
      <c r="CH30" s="80">
        <f>IF($E30="FX",$H30*'Sensis Vectors ALL'!CH30*(EXP($G30/100*VAR_CST)-1)/($H30*0.01),IF($E30&lt;&gt;"SPD",$H30*'Sensis Vectors ALL'!CH30*(EXP($G30/100*VAR_CST)-1)/0.01,'Sensis Vectors ALL'!CH30*($G30*VAR_CST)/0.01))</f>
        <v>0</v>
      </c>
      <c r="CI30" s="80">
        <f>IF($E30="FX",$H30*'Sensis Vectors ALL'!CI30*(EXP($G30/100*VAR_CST)-1)/($H30*0.01),IF($E30&lt;&gt;"SPD",$H30*'Sensis Vectors ALL'!CI30*(EXP($G30/100*VAR_CST)-1)/0.01,'Sensis Vectors ALL'!CI30*($G30*VAR_CST)/0.01))</f>
        <v>0</v>
      </c>
      <c r="CJ30" s="80">
        <f>IF($E30="FX",$H30*'Sensis Vectors ALL'!CJ30*(EXP($G30/100*VAR_CST)-1)/($H30*0.01),IF($E30&lt;&gt;"SPD",$H30*'Sensis Vectors ALL'!CJ30*(EXP($G30/100*VAR_CST)-1)/0.01,'Sensis Vectors ALL'!CJ30*($G30*VAR_CST)/0.01))</f>
        <v>0</v>
      </c>
      <c r="CK30" s="80">
        <f>IF($E30="FX",$H30*'Sensis Vectors ALL'!CK30*(EXP($G30/100*VAR_CST)-1)/($H30*0.01),IF($E30&lt;&gt;"SPD",$H30*'Sensis Vectors ALL'!CK30*(EXP($G30/100*VAR_CST)-1)/0.01,'Sensis Vectors ALL'!CK30*($G30*VAR_CST)/0.01))</f>
        <v>0</v>
      </c>
      <c r="CL30" s="80">
        <f>IF($E30="FX",$H30*'Sensis Vectors ALL'!CL30*(EXP($G30/100*VAR_CST)-1)/($H30*0.01),IF($E30&lt;&gt;"SPD",$H30*'Sensis Vectors ALL'!CL30*(EXP($G30/100*VAR_CST)-1)/0.01,'Sensis Vectors ALL'!CL30*($G30*VAR_CST)/0.01))</f>
        <v>0</v>
      </c>
      <c r="CM30" s="80">
        <f>IF($E30="FX",$H30*'Sensis Vectors ALL'!CM30*(EXP($G30/100*VAR_CST)-1)/($H30*0.01),IF($E30&lt;&gt;"SPD",$H30*'Sensis Vectors ALL'!CM30*(EXP($G30/100*VAR_CST)-1)/0.01,'Sensis Vectors ALL'!CM30*($G30*VAR_CST)/0.01))</f>
        <v>0</v>
      </c>
      <c r="CN30" s="80">
        <f>IF($E30="FX",$H30*'Sensis Vectors ALL'!CN30*(EXP($G30/100*VAR_CST)-1)/($H30*0.01),IF($E30&lt;&gt;"SPD",$H30*'Sensis Vectors ALL'!CN30*(EXP($G30/100*VAR_CST)-1)/0.01,'Sensis Vectors ALL'!CN30*($G30*VAR_CST)/0.01))</f>
        <v>0</v>
      </c>
      <c r="CO30" s="80">
        <f>IF($E30="FX",$H30*'Sensis Vectors ALL'!CO30*(EXP($G30/100*VAR_CST)-1)/($H30*0.01),IF($E30&lt;&gt;"SPD",$H30*'Sensis Vectors ALL'!CO30*(EXP($G30/100*VAR_CST)-1)/0.01,'Sensis Vectors ALL'!CO30*($G30*VAR_CST)/0.01))</f>
        <v>0</v>
      </c>
      <c r="CP30" s="80">
        <f>IF($E30="FX",$H30*'Sensis Vectors ALL'!CP30*(EXP($G30/100*VAR_CST)-1)/($H30*0.01),IF($E30&lt;&gt;"SPD",$H30*'Sensis Vectors ALL'!CP30*(EXP($G30/100*VAR_CST)-1)/0.01,'Sensis Vectors ALL'!CP30*($G30*VAR_CST)/0.01))</f>
        <v>0</v>
      </c>
      <c r="CQ30" s="80">
        <f>IF($E30="FX",$H30*'Sensis Vectors ALL'!CQ30*(EXP($G30/100*VAR_CST)-1)/($H30*0.01),IF($E30&lt;&gt;"SPD",$H30*'Sensis Vectors ALL'!CQ30*(EXP($G30/100*VAR_CST)-1)/0.01,'Sensis Vectors ALL'!CQ30*($G30*VAR_CST)/0.01))</f>
        <v>0</v>
      </c>
      <c r="CR30" s="80">
        <f>IF($E30="FX",$H30*'Sensis Vectors ALL'!CR30*(EXP($G30/100*VAR_CST)-1)/($H30*0.01),IF($E30&lt;&gt;"SPD",$H30*'Sensis Vectors ALL'!CR30*(EXP($G30/100*VAR_CST)-1)/0.01,'Sensis Vectors ALL'!CR30*($G30*VAR_CST)/0.01))</f>
        <v>0</v>
      </c>
      <c r="CS30" s="80">
        <f>IF($E30="FX",$H30*'Sensis Vectors ALL'!CS30*(EXP($G30/100*VAR_CST)-1)/($H30*0.01),IF($E30&lt;&gt;"SPD",$H30*'Sensis Vectors ALL'!CS30*(EXP($G30/100*VAR_CST)-1)/0.01,'Sensis Vectors ALL'!CS30*($G30*VAR_CST)/0.01))</f>
        <v>0</v>
      </c>
      <c r="CT30" s="80">
        <f>IF($E30="FX",$H30*'Sensis Vectors ALL'!CT30*(EXP($G30/100*VAR_CST)-1)/($H30*0.01),IF($E30&lt;&gt;"SPD",$H30*'Sensis Vectors ALL'!CT30*(EXP($G30/100*VAR_CST)-1)/0.01,'Sensis Vectors ALL'!CT30*($G30*VAR_CST)/0.01))</f>
        <v>0</v>
      </c>
      <c r="CU30" s="80">
        <f>IF($E30="FX",$H30*'Sensis Vectors ALL'!CU30*(EXP($G30/100*VAR_CST)-1)/($H30*0.01),IF($E30&lt;&gt;"SPD",$H30*'Sensis Vectors ALL'!CU30*(EXP($G30/100*VAR_CST)-1)/0.01,'Sensis Vectors ALL'!CU30*($G30*VAR_CST)/0.01))</f>
        <v>0</v>
      </c>
      <c r="CV30" s="80">
        <f>IF($E30="FX",$H30*'Sensis Vectors ALL'!CV30*(EXP($G30/100*VAR_CST)-1)/($H30*0.01),IF($E30&lt;&gt;"SPD",$H30*'Sensis Vectors ALL'!CV30*(EXP($G30/100*VAR_CST)-1)/0.01,'Sensis Vectors ALL'!CV30*($G30*VAR_CST)/0.01))</f>
        <v>0</v>
      </c>
      <c r="CW30" s="80">
        <f>IF($E30="FX",$H30*'Sensis Vectors ALL'!CW30*(EXP($G30/100*VAR_CST)-1)/($H30*0.01),IF($E30&lt;&gt;"SPD",$H30*'Sensis Vectors ALL'!CW30*(EXP($G30/100*VAR_CST)-1)/0.01,'Sensis Vectors ALL'!CW30*($G30*VAR_CST)/0.01))</f>
        <v>0</v>
      </c>
      <c r="CX30" s="80">
        <f>IF($E30="FX",$H30*'Sensis Vectors ALL'!CX30*(EXP($G30/100*VAR_CST)-1)/($H30*0.01),IF($E30&lt;&gt;"SPD",$H30*'Sensis Vectors ALL'!CX30*(EXP($G30/100*VAR_CST)-1)/0.01,'Sensis Vectors ALL'!CX30*($G30*VAR_CST)/0.01))</f>
        <v>0</v>
      </c>
      <c r="CY30" s="80">
        <f>IF($E30="FX",$H30*'Sensis Vectors ALL'!CY30*(EXP($G30/100*VAR_CST)-1)/($H30*0.01),IF($E30&lt;&gt;"SPD",$H30*'Sensis Vectors ALL'!CY30*(EXP($G30/100*VAR_CST)-1)/0.01,'Sensis Vectors ALL'!CY30*($G30*VAR_CST)/0.01))</f>
        <v>0</v>
      </c>
      <c r="CZ30" s="80">
        <f>IF($E30="FX",$H30*'Sensis Vectors ALL'!CZ30*(EXP($G30/100*VAR_CST)-1)/($H30*0.01),IF($E30&lt;&gt;"SPD",$H30*'Sensis Vectors ALL'!CZ30*(EXP($G30/100*VAR_CST)-1)/0.01,'Sensis Vectors ALL'!CZ30*($G30*VAR_CST)/0.01))</f>
        <v>0</v>
      </c>
      <c r="DA30" s="80">
        <f>IF($E30="FX",$H30*'Sensis Vectors ALL'!DA30*(EXP($G30/100*VAR_CST)-1)/($H30*0.01),IF($E30&lt;&gt;"SPD",$H30*'Sensis Vectors ALL'!DA30*(EXP($G30/100*VAR_CST)-1)/0.01,'Sensis Vectors ALL'!DA30*($G30*VAR_CST)/0.01))</f>
        <v>0</v>
      </c>
      <c r="DB30" s="80">
        <f>IF($E30="FX",$H30*'Sensis Vectors ALL'!DB30*(EXP($G30/100*VAR_CST)-1)/($H30*0.01),IF($E30&lt;&gt;"SPD",$H30*'Sensis Vectors ALL'!DB30*(EXP($G30/100*VAR_CST)-1)/0.01,'Sensis Vectors ALL'!DB30*($G30*VAR_CST)/0.01))</f>
        <v>0</v>
      </c>
      <c r="DC30" s="80">
        <f>IF($E30="FX",$H30*'Sensis Vectors ALL'!DC30*(EXP($G30/100*VAR_CST)-1)/($H30*0.01),IF($E30&lt;&gt;"SPD",$H30*'Sensis Vectors ALL'!DC30*(EXP($G30/100*VAR_CST)-1)/0.01,'Sensis Vectors ALL'!DC30*($G30*VAR_CST)/0.01))</f>
        <v>0</v>
      </c>
      <c r="DD30" s="80">
        <f>IF($E30="FX",$H30*'Sensis Vectors ALL'!DD30*(EXP($G30/100*VAR_CST)-1)/($H30*0.01),IF($E30&lt;&gt;"SPD",$H30*'Sensis Vectors ALL'!DD30*(EXP($G30/100*VAR_CST)-1)/0.01,'Sensis Vectors ALL'!DD30*($G30*VAR_CST)/0.01))</f>
        <v>0</v>
      </c>
      <c r="DE30" s="80">
        <f>IF($E30="FX",$H30*'Sensis Vectors ALL'!DE30*(EXP($G30/100*VAR_CST)-1)/($H30*0.01),IF($E30&lt;&gt;"SPD",$H30*'Sensis Vectors ALL'!DE30*(EXP($G30/100*VAR_CST)-1)/0.01,'Sensis Vectors ALL'!DE30*($G30*VAR_CST)/0.01))</f>
        <v>0</v>
      </c>
      <c r="DF30" s="80">
        <f>IF($E30="FX",$H30*'Sensis Vectors ALL'!DF30*(EXP($G30/100*VAR_CST)-1)/($H30*0.01),IF($E30&lt;&gt;"SPD",$H30*'Sensis Vectors ALL'!DF30*(EXP($G30/100*VAR_CST)-1)/0.01,'Sensis Vectors ALL'!DF30*($G30*VAR_CST)/0.01))</f>
        <v>0</v>
      </c>
      <c r="DG30" s="80">
        <f>IF($E30="FX",$H30*'Sensis Vectors ALL'!DG30*(EXP($G30/100*VAR_CST)-1)/($H30*0.01),IF($E30&lt;&gt;"SPD",$H30*'Sensis Vectors ALL'!DG30*(EXP($G30/100*VAR_CST)-1)/0.01,'Sensis Vectors ALL'!DG30*($G30*VAR_CST)/0.01))</f>
        <v>0</v>
      </c>
      <c r="DH30" s="80">
        <f>IF($E30="FX",$H30*'Sensis Vectors ALL'!DH30*(EXP($G30/100*VAR_CST)-1)/($H30*0.01),IF($E30&lt;&gt;"SPD",$H30*'Sensis Vectors ALL'!DH30*(EXP($G30/100*VAR_CST)-1)/0.01,'Sensis Vectors ALL'!DH30*($G30*VAR_CST)/0.01))</f>
        <v>0</v>
      </c>
      <c r="DI30" s="80">
        <f>IF($E30="FX",$H30*'Sensis Vectors ALL'!DI30*(EXP($G30/100*VAR_CST)-1)/($H30*0.01),IF($E30&lt;&gt;"SPD",$H30*'Sensis Vectors ALL'!DI30*(EXP($G30/100*VAR_CST)-1)/0.01,'Sensis Vectors ALL'!DI30*($G30*VAR_CST)/0.01))</f>
        <v>0</v>
      </c>
      <c r="DJ30" s="80">
        <f>IF($E30="FX",$H30*'Sensis Vectors ALL'!DJ30*(EXP($G30/100*VAR_CST)-1)/($H30*0.01),IF($E30&lt;&gt;"SPD",$H30*'Sensis Vectors ALL'!DJ30*(EXP($G30/100*VAR_CST)-1)/0.01,'Sensis Vectors ALL'!DJ30*($G30*VAR_CST)/0.01))</f>
        <v>0</v>
      </c>
      <c r="DK30" s="80">
        <f>IF($E30="FX",$H30*'Sensis Vectors ALL'!DK30*(EXP($G30/100*VAR_CST)-1)/($H30*0.01),IF($E30&lt;&gt;"SPD",$H30*'Sensis Vectors ALL'!DK30*(EXP($G30/100*VAR_CST)-1)/0.01,'Sensis Vectors ALL'!DK30*($G30*VAR_CST)/0.01))</f>
        <v>0</v>
      </c>
      <c r="DL30" s="80">
        <f>IF($E30="FX",$H30*'Sensis Vectors ALL'!DL30*(EXP($G30/100*VAR_CST)-1)/($H30*0.01),IF($E30&lt;&gt;"SPD",$H30*'Sensis Vectors ALL'!DL30*(EXP($G30/100*VAR_CST)-1)/0.01,'Sensis Vectors ALL'!DL30*($G30*VAR_CST)/0.01))</f>
        <v>0</v>
      </c>
      <c r="DM30" s="80">
        <f>IF($E30="FX",$H30*'Sensis Vectors ALL'!DM30*(EXP($G30/100*VAR_CST)-1)/($H30*0.01),IF($E30&lt;&gt;"SPD",$H30*'Sensis Vectors ALL'!DM30*(EXP($G30/100*VAR_CST)-1)/0.01,'Sensis Vectors ALL'!DM30*($G30*VAR_CST)/0.01))</f>
        <v>0</v>
      </c>
      <c r="DN30" s="80">
        <f>IF($E30="FX",$H30*'Sensis Vectors ALL'!DN30*(EXP($G30/100*VAR_CST)-1)/($H30*0.01),IF($E30&lt;&gt;"SPD",$H30*'Sensis Vectors ALL'!DN30*(EXP($G30/100*VAR_CST)-1)/0.01,'Sensis Vectors ALL'!DN30*($G30*VAR_CST)/0.01))</f>
        <v>0</v>
      </c>
      <c r="DO30" s="80">
        <f>IF($E30="FX",$H30*'Sensis Vectors ALL'!DO30*(EXP($G30/100*VAR_CST)-1)/($H30*0.01),IF($E30&lt;&gt;"SPD",$H30*'Sensis Vectors ALL'!DO30*(EXP($G30/100*VAR_CST)-1)/0.01,'Sensis Vectors ALL'!DO30*($G30*VAR_CST)/0.01))</f>
        <v>0</v>
      </c>
      <c r="DP30" s="80">
        <f>IF($E30="FX",$H30*'Sensis Vectors ALL'!DP30*(EXP($G30/100*VAR_CST)-1)/($H30*0.01),IF($E30&lt;&gt;"SPD",$H30*'Sensis Vectors ALL'!DP30*(EXP($G30/100*VAR_CST)-1)/0.01,'Sensis Vectors ALL'!DP30*($G30*VAR_CST)/0.01))</f>
        <v>0</v>
      </c>
      <c r="DQ30" s="80">
        <f>IF($E30="FX",$H30*'Sensis Vectors ALL'!DQ30*(EXP($G30/100*VAR_CST)-1)/($H30*0.01),IF($E30&lt;&gt;"SPD",$H30*'Sensis Vectors ALL'!DQ30*(EXP($G30/100*VAR_CST)-1)/0.01,'Sensis Vectors ALL'!DQ30*($G30*VAR_CST)/0.01))</f>
        <v>0</v>
      </c>
    </row>
    <row r="31" spans="1:121" x14ac:dyDescent="0.2">
      <c r="A31" s="60">
        <v>288</v>
      </c>
      <c r="B31" s="60" t="s">
        <v>9</v>
      </c>
      <c r="C31" s="60" t="s">
        <v>369</v>
      </c>
      <c r="D31" s="60" t="s">
        <v>528</v>
      </c>
      <c r="E31" s="60" t="s">
        <v>25</v>
      </c>
      <c r="F31" s="60" t="s">
        <v>12</v>
      </c>
      <c r="G31" s="60">
        <v>0.28931800000000002</v>
      </c>
      <c r="H31" s="60">
        <v>0.87851199999999996</v>
      </c>
      <c r="I31" s="80">
        <f>IF($E31="FX",$H31*'Sensis Vectors ALL'!I31*(EXP($G31/100*VAR_CST)-1)/($H31*0.01),IF($E31&lt;&gt;"SPD",$H31*'Sensis Vectors ALL'!I31*(EXP($G31/100*VAR_CST)-1)/0.01,'Sensis Vectors ALL'!I31*($G31*VAR_CST)/0.01))</f>
        <v>-8.1652452459810496E-2</v>
      </c>
      <c r="J31" s="80">
        <f>IF($E31="FX",$H31*'Sensis Vectors ALL'!J31*(EXP($G31/100*VAR_CST)-1)/($H31*0.01),IF($E31&lt;&gt;"SPD",$H31*'Sensis Vectors ALL'!J31*(EXP($G31/100*VAR_CST)-1)/0.01,'Sensis Vectors ALL'!J31*($G31*VAR_CST)/0.01))</f>
        <v>-8.1652452459810496E-2</v>
      </c>
      <c r="K31" s="80">
        <f>IF($E31="FX",$H31*'Sensis Vectors ALL'!K31*(EXP($G31/100*VAR_CST)-1)/($H31*0.01),IF($E31&lt;&gt;"SPD",$H31*'Sensis Vectors ALL'!K31*(EXP($G31/100*VAR_CST)-1)/0.01,'Sensis Vectors ALL'!K31*($G31*VAR_CST)/0.01))</f>
        <v>-8.1652452459810496E-2</v>
      </c>
      <c r="L31" s="80">
        <f>IF($E31="FX",$H31*'Sensis Vectors ALL'!L31*(EXP($G31/100*VAR_CST)-1)/($H31*0.01),IF($E31&lt;&gt;"SPD",$H31*'Sensis Vectors ALL'!L31*(EXP($G31/100*VAR_CST)-1)/0.01,'Sensis Vectors ALL'!L31*($G31*VAR_CST)/0.01))</f>
        <v>-8.1652452459810496E-2</v>
      </c>
      <c r="M31" s="80">
        <f>IF($E31="FX",$H31*'Sensis Vectors ALL'!M31*(EXP($G31/100*VAR_CST)-1)/($H31*0.01),IF($E31&lt;&gt;"SPD",$H31*'Sensis Vectors ALL'!M31*(EXP($G31/100*VAR_CST)-1)/0.01,'Sensis Vectors ALL'!M31*($G31*VAR_CST)/0.01))</f>
        <v>-0.16330490491962099</v>
      </c>
      <c r="N31" s="80">
        <f>IF($E31="FX",$H31*'Sensis Vectors ALL'!N31*(EXP($G31/100*VAR_CST)-1)/($H31*0.01),IF($E31&lt;&gt;"SPD",$H31*'Sensis Vectors ALL'!N31*(EXP($G31/100*VAR_CST)-1)/0.01,'Sensis Vectors ALL'!N31*($G31*VAR_CST)/0.01))</f>
        <v>-0.16330490491962099</v>
      </c>
      <c r="O31" s="80">
        <f>IF($E31="FX",$H31*'Sensis Vectors ALL'!O31*(EXP($G31/100*VAR_CST)-1)/($H31*0.01),IF($E31&lt;&gt;"SPD",$H31*'Sensis Vectors ALL'!O31*(EXP($G31/100*VAR_CST)-1)/0.01,'Sensis Vectors ALL'!O31*($G31*VAR_CST)/0.01))</f>
        <v>0</v>
      </c>
      <c r="P31" s="80">
        <f>IF($E31="FX",$H31*'Sensis Vectors ALL'!P31*(EXP($G31/100*VAR_CST)-1)/($H31*0.01),IF($E31&lt;&gt;"SPD",$H31*'Sensis Vectors ALL'!P31*(EXP($G31/100*VAR_CST)-1)/0.01,'Sensis Vectors ALL'!P31*($G31*VAR_CST)/0.01))</f>
        <v>0</v>
      </c>
      <c r="Q31" s="80">
        <f>IF($E31="FX",$H31*'Sensis Vectors ALL'!Q31*(EXP($G31/100*VAR_CST)-1)/($H31*0.01),IF($E31&lt;&gt;"SPD",$H31*'Sensis Vectors ALL'!Q31*(EXP($G31/100*VAR_CST)-1)/0.01,'Sensis Vectors ALL'!Q31*($G31*VAR_CST)/0.01))</f>
        <v>0</v>
      </c>
      <c r="R31" s="80">
        <f>IF($E31="FX",$H31*'Sensis Vectors ALL'!R31*(EXP($G31/100*VAR_CST)-1)/($H31*0.01),IF($E31&lt;&gt;"SPD",$H31*'Sensis Vectors ALL'!R31*(EXP($G31/100*VAR_CST)-1)/0.01,'Sensis Vectors ALL'!R31*($G31*VAR_CST)/0.01))</f>
        <v>0</v>
      </c>
      <c r="S31" s="80">
        <f>IF($E31="FX",$H31*'Sensis Vectors ALL'!S31*(EXP($G31/100*VAR_CST)-1)/($H31*0.01),IF($E31&lt;&gt;"SPD",$H31*'Sensis Vectors ALL'!S31*(EXP($G31/100*VAR_CST)-1)/0.01,'Sensis Vectors ALL'!S31*($G31*VAR_CST)/0.01))</f>
        <v>-0.16330490491962099</v>
      </c>
      <c r="T31" s="80">
        <f>IF($E31="FX",$H31*'Sensis Vectors ALL'!T31*(EXP($G31/100*VAR_CST)-1)/($H31*0.01),IF($E31&lt;&gt;"SPD",$H31*'Sensis Vectors ALL'!T31*(EXP($G31/100*VAR_CST)-1)/0.01,'Sensis Vectors ALL'!T31*($G31*VAR_CST)/0.01))</f>
        <v>-0.16330490491962099</v>
      </c>
      <c r="U31" s="80">
        <f>IF($E31="FX",$H31*'Sensis Vectors ALL'!U31*(EXP($G31/100*VAR_CST)-1)/($H31*0.01),IF($E31&lt;&gt;"SPD",$H31*'Sensis Vectors ALL'!U31*(EXP($G31/100*VAR_CST)-1)/0.01,'Sensis Vectors ALL'!U31*($G31*VAR_CST)/0.01))</f>
        <v>0</v>
      </c>
      <c r="V31" s="80">
        <f>IF($E31="FX",$H31*'Sensis Vectors ALL'!V31*(EXP($G31/100*VAR_CST)-1)/($H31*0.01),IF($E31&lt;&gt;"SPD",$H31*'Sensis Vectors ALL'!V31*(EXP($G31/100*VAR_CST)-1)/0.01,'Sensis Vectors ALL'!V31*($G31*VAR_CST)/0.01))</f>
        <v>0</v>
      </c>
      <c r="W31" s="80">
        <f>IF($E31="FX",$H31*'Sensis Vectors ALL'!W31*(EXP($G31/100*VAR_CST)-1)/($H31*0.01),IF($E31&lt;&gt;"SPD",$H31*'Sensis Vectors ALL'!W31*(EXP($G31/100*VAR_CST)-1)/0.01,'Sensis Vectors ALL'!W31*($G31*VAR_CST)/0.01))</f>
        <v>0</v>
      </c>
      <c r="X31" s="80">
        <f>IF($E31="FX",$H31*'Sensis Vectors ALL'!X31*(EXP($G31/100*VAR_CST)-1)/($H31*0.01),IF($E31&lt;&gt;"SPD",$H31*'Sensis Vectors ALL'!X31*(EXP($G31/100*VAR_CST)-1)/0.01,'Sensis Vectors ALL'!X31*($G31*VAR_CST)/0.01))</f>
        <v>0</v>
      </c>
      <c r="Y31" s="80">
        <f>IF($E31="FX",$H31*'Sensis Vectors ALL'!Y31*(EXP($G31/100*VAR_CST)-1)/($H31*0.01),IF($E31&lt;&gt;"SPD",$H31*'Sensis Vectors ALL'!Y31*(EXP($G31/100*VAR_CST)-1)/0.01,'Sensis Vectors ALL'!Y31*($G31*VAR_CST)/0.01))</f>
        <v>0</v>
      </c>
      <c r="Z31" s="80">
        <f>IF($E31="FX",$H31*'Sensis Vectors ALL'!Z31*(EXP($G31/100*VAR_CST)-1)/($H31*0.01),IF($E31&lt;&gt;"SPD",$H31*'Sensis Vectors ALL'!Z31*(EXP($G31/100*VAR_CST)-1)/0.01,'Sensis Vectors ALL'!Z31*($G31*VAR_CST)/0.01))</f>
        <v>0</v>
      </c>
      <c r="AA31" s="80">
        <f>IF($E31="FX",$H31*'Sensis Vectors ALL'!AA31*(EXP($G31/100*VAR_CST)-1)/($H31*0.01),IF($E31&lt;&gt;"SPD",$H31*'Sensis Vectors ALL'!AA31*(EXP($G31/100*VAR_CST)-1)/0.01,'Sensis Vectors ALL'!AA31*($G31*VAR_CST)/0.01))</f>
        <v>0</v>
      </c>
      <c r="AB31" s="80">
        <f>IF($E31="FX",$H31*'Sensis Vectors ALL'!AB31*(EXP($G31/100*VAR_CST)-1)/($H31*0.01),IF($E31&lt;&gt;"SPD",$H31*'Sensis Vectors ALL'!AB31*(EXP($G31/100*VAR_CST)-1)/0.01,'Sensis Vectors ALL'!AB31*($G31*VAR_CST)/0.01))</f>
        <v>0</v>
      </c>
      <c r="AC31" s="80">
        <f>IF($E31="FX",$H31*'Sensis Vectors ALL'!AC31*(EXP($G31/100*VAR_CST)-1)/($H31*0.01),IF($E31&lt;&gt;"SPD",$H31*'Sensis Vectors ALL'!AC31*(EXP($G31/100*VAR_CST)-1)/0.01,'Sensis Vectors ALL'!AC31*($G31*VAR_CST)/0.01))</f>
        <v>0</v>
      </c>
      <c r="AD31" s="80">
        <f>IF($E31="FX",$H31*'Sensis Vectors ALL'!AD31*(EXP($G31/100*VAR_CST)-1)/($H31*0.01),IF($E31&lt;&gt;"SPD",$H31*'Sensis Vectors ALL'!AD31*(EXP($G31/100*VAR_CST)-1)/0.01,'Sensis Vectors ALL'!AD31*($G31*VAR_CST)/0.01))</f>
        <v>0</v>
      </c>
      <c r="AE31" s="80">
        <f>IF($E31="FX",$H31*'Sensis Vectors ALL'!AE31*(EXP($G31/100*VAR_CST)-1)/($H31*0.01),IF($E31&lt;&gt;"SPD",$H31*'Sensis Vectors ALL'!AE31*(EXP($G31/100*VAR_CST)-1)/0.01,'Sensis Vectors ALL'!AE31*($G31*VAR_CST)/0.01))</f>
        <v>0</v>
      </c>
      <c r="AF31" s="80">
        <f>IF($E31="FX",$H31*'Sensis Vectors ALL'!AF31*(EXP($G31/100*VAR_CST)-1)/($H31*0.01),IF($E31&lt;&gt;"SPD",$H31*'Sensis Vectors ALL'!AF31*(EXP($G31/100*VAR_CST)-1)/0.01,'Sensis Vectors ALL'!AF31*($G31*VAR_CST)/0.01))</f>
        <v>0</v>
      </c>
      <c r="AG31" s="80">
        <f>IF($E31="FX",$H31*'Sensis Vectors ALL'!AG31*(EXP($G31/100*VAR_CST)-1)/($H31*0.01),IF($E31&lt;&gt;"SPD",$H31*'Sensis Vectors ALL'!AG31*(EXP($G31/100*VAR_CST)-1)/0.01,'Sensis Vectors ALL'!AG31*($G31*VAR_CST)/0.01))</f>
        <v>0</v>
      </c>
      <c r="AH31" s="80">
        <f>IF($E31="FX",$H31*'Sensis Vectors ALL'!AH31*(EXP($G31/100*VAR_CST)-1)/($H31*0.01),IF($E31&lt;&gt;"SPD",$H31*'Sensis Vectors ALL'!AH31*(EXP($G31/100*VAR_CST)-1)/0.01,'Sensis Vectors ALL'!AH31*($G31*VAR_CST)/0.01))</f>
        <v>0</v>
      </c>
      <c r="AI31" s="80">
        <f>IF($E31="FX",$H31*'Sensis Vectors ALL'!AI31*(EXP($G31/100*VAR_CST)-1)/($H31*0.01),IF($E31&lt;&gt;"SPD",$H31*'Sensis Vectors ALL'!AI31*(EXP($G31/100*VAR_CST)-1)/0.01,'Sensis Vectors ALL'!AI31*($G31*VAR_CST)/0.01))</f>
        <v>0</v>
      </c>
      <c r="AJ31" s="80">
        <f>IF($E31="FX",$H31*'Sensis Vectors ALL'!AJ31*(EXP($G31/100*VAR_CST)-1)/($H31*0.01),IF($E31&lt;&gt;"SPD",$H31*'Sensis Vectors ALL'!AJ31*(EXP($G31/100*VAR_CST)-1)/0.01,'Sensis Vectors ALL'!AJ31*($G31*VAR_CST)/0.01))</f>
        <v>0</v>
      </c>
      <c r="AK31" s="80">
        <f>IF($E31="FX",$H31*'Sensis Vectors ALL'!AK31*(EXP($G31/100*VAR_CST)-1)/($H31*0.01),IF($E31&lt;&gt;"SPD",$H31*'Sensis Vectors ALL'!AK31*(EXP($G31/100*VAR_CST)-1)/0.01,'Sensis Vectors ALL'!AK31*($G31*VAR_CST)/0.01))</f>
        <v>0</v>
      </c>
      <c r="AL31" s="80">
        <f>IF($E31="FX",$H31*'Sensis Vectors ALL'!AL31*(EXP($G31/100*VAR_CST)-1)/($H31*0.01),IF($E31&lt;&gt;"SPD",$H31*'Sensis Vectors ALL'!AL31*(EXP($G31/100*VAR_CST)-1)/0.01,'Sensis Vectors ALL'!AL31*($G31*VAR_CST)/0.01))</f>
        <v>0</v>
      </c>
      <c r="AM31" s="80">
        <f>IF($E31="FX",$H31*'Sensis Vectors ALL'!AM31*(EXP($G31/100*VAR_CST)-1)/($H31*0.01),IF($E31&lt;&gt;"SPD",$H31*'Sensis Vectors ALL'!AM31*(EXP($G31/100*VAR_CST)-1)/0.01,'Sensis Vectors ALL'!AM31*($G31*VAR_CST)/0.01))</f>
        <v>0</v>
      </c>
      <c r="AN31" s="80">
        <f>IF($E31="FX",$H31*'Sensis Vectors ALL'!AN31*(EXP($G31/100*VAR_CST)-1)/($H31*0.01),IF($E31&lt;&gt;"SPD",$H31*'Sensis Vectors ALL'!AN31*(EXP($G31/100*VAR_CST)-1)/0.01,'Sensis Vectors ALL'!AN31*($G31*VAR_CST)/0.01))</f>
        <v>0</v>
      </c>
      <c r="AO31" s="80">
        <f>IF($E31="FX",$H31*'Sensis Vectors ALL'!AO31*(EXP($G31/100*VAR_CST)-1)/($H31*0.01),IF($E31&lt;&gt;"SPD",$H31*'Sensis Vectors ALL'!AO31*(EXP($G31/100*VAR_CST)-1)/0.01,'Sensis Vectors ALL'!AO31*($G31*VAR_CST)/0.01))</f>
        <v>0</v>
      </c>
      <c r="AP31" s="80">
        <f>IF($E31="FX",$H31*'Sensis Vectors ALL'!AP31*(EXP($G31/100*VAR_CST)-1)/($H31*0.01),IF($E31&lt;&gt;"SPD",$H31*'Sensis Vectors ALL'!AP31*(EXP($G31/100*VAR_CST)-1)/0.01,'Sensis Vectors ALL'!AP31*($G31*VAR_CST)/0.01))</f>
        <v>0</v>
      </c>
      <c r="AQ31" s="80">
        <f>IF($E31="FX",$H31*'Sensis Vectors ALL'!AQ31*(EXP($G31/100*VAR_CST)-1)/($H31*0.01),IF($E31&lt;&gt;"SPD",$H31*'Sensis Vectors ALL'!AQ31*(EXP($G31/100*VAR_CST)-1)/0.01,'Sensis Vectors ALL'!AQ31*($G31*VAR_CST)/0.01))</f>
        <v>0</v>
      </c>
      <c r="AR31" s="80">
        <f>IF($E31="FX",$H31*'Sensis Vectors ALL'!AR31*(EXP($G31/100*VAR_CST)-1)/($H31*0.01),IF($E31&lt;&gt;"SPD",$H31*'Sensis Vectors ALL'!AR31*(EXP($G31/100*VAR_CST)-1)/0.01,'Sensis Vectors ALL'!AR31*($G31*VAR_CST)/0.01))</f>
        <v>0</v>
      </c>
      <c r="AS31" s="80">
        <f>IF($E31="FX",$H31*'Sensis Vectors ALL'!AS31*(EXP($G31/100*VAR_CST)-1)/($H31*0.01),IF($E31&lt;&gt;"SPD",$H31*'Sensis Vectors ALL'!AS31*(EXP($G31/100*VAR_CST)-1)/0.01,'Sensis Vectors ALL'!AS31*($G31*VAR_CST)/0.01))</f>
        <v>0</v>
      </c>
      <c r="AT31" s="80">
        <f>IF($E31="FX",$H31*'Sensis Vectors ALL'!AT31*(EXP($G31/100*VAR_CST)-1)/($H31*0.01),IF($E31&lt;&gt;"SPD",$H31*'Sensis Vectors ALL'!AT31*(EXP($G31/100*VAR_CST)-1)/0.01,'Sensis Vectors ALL'!AT31*($G31*VAR_CST)/0.01))</f>
        <v>0</v>
      </c>
      <c r="AU31" s="80">
        <f>IF($E31="FX",$H31*'Sensis Vectors ALL'!AU31*(EXP($G31/100*VAR_CST)-1)/($H31*0.01),IF($E31&lt;&gt;"SPD",$H31*'Sensis Vectors ALL'!AU31*(EXP($G31/100*VAR_CST)-1)/0.01,'Sensis Vectors ALL'!AU31*($G31*VAR_CST)/0.01))</f>
        <v>0</v>
      </c>
      <c r="AV31" s="80">
        <f>IF($E31="FX",$H31*'Sensis Vectors ALL'!AV31*(EXP($G31/100*VAR_CST)-1)/($H31*0.01),IF($E31&lt;&gt;"SPD",$H31*'Sensis Vectors ALL'!AV31*(EXP($G31/100*VAR_CST)-1)/0.01,'Sensis Vectors ALL'!AV31*($G31*VAR_CST)/0.01))</f>
        <v>0</v>
      </c>
      <c r="AW31" s="80">
        <f>IF($E31="FX",$H31*'Sensis Vectors ALL'!AW31*(EXP($G31/100*VAR_CST)-1)/($H31*0.01),IF($E31&lt;&gt;"SPD",$H31*'Sensis Vectors ALL'!AW31*(EXP($G31/100*VAR_CST)-1)/0.01,'Sensis Vectors ALL'!AW31*($G31*VAR_CST)/0.01))</f>
        <v>0</v>
      </c>
      <c r="AX31" s="80">
        <f>IF($E31="FX",$H31*'Sensis Vectors ALL'!AX31*(EXP($G31/100*VAR_CST)-1)/($H31*0.01),IF($E31&lt;&gt;"SPD",$H31*'Sensis Vectors ALL'!AX31*(EXP($G31/100*VAR_CST)-1)/0.01,'Sensis Vectors ALL'!AX31*($G31*VAR_CST)/0.01))</f>
        <v>0</v>
      </c>
      <c r="AY31" s="80">
        <f>IF($E31="FX",$H31*'Sensis Vectors ALL'!AY31*(EXP($G31/100*VAR_CST)-1)/($H31*0.01),IF($E31&lt;&gt;"SPD",$H31*'Sensis Vectors ALL'!AY31*(EXP($G31/100*VAR_CST)-1)/0.01,'Sensis Vectors ALL'!AY31*($G31*VAR_CST)/0.01))</f>
        <v>0</v>
      </c>
      <c r="AZ31" s="80">
        <f>IF($E31="FX",$H31*'Sensis Vectors ALL'!AZ31*(EXP($G31/100*VAR_CST)-1)/($H31*0.01),IF($E31&lt;&gt;"SPD",$H31*'Sensis Vectors ALL'!AZ31*(EXP($G31/100*VAR_CST)-1)/0.01,'Sensis Vectors ALL'!AZ31*($G31*VAR_CST)/0.01))</f>
        <v>0</v>
      </c>
      <c r="BA31" s="80">
        <f>IF($E31="FX",$H31*'Sensis Vectors ALL'!BA31*(EXP($G31/100*VAR_CST)-1)/($H31*0.01),IF($E31&lt;&gt;"SPD",$H31*'Sensis Vectors ALL'!BA31*(EXP($G31/100*VAR_CST)-1)/0.01,'Sensis Vectors ALL'!BA31*($G31*VAR_CST)/0.01))</f>
        <v>0</v>
      </c>
      <c r="BB31" s="80">
        <f>IF($E31="FX",$H31*'Sensis Vectors ALL'!BB31*(EXP($G31/100*VAR_CST)-1)/($H31*0.01),IF($E31&lt;&gt;"SPD",$H31*'Sensis Vectors ALL'!BB31*(EXP($G31/100*VAR_CST)-1)/0.01,'Sensis Vectors ALL'!BB31*($G31*VAR_CST)/0.01))</f>
        <v>0</v>
      </c>
      <c r="BC31" s="80">
        <f>IF($E31="FX",$H31*'Sensis Vectors ALL'!BC31*(EXP($G31/100*VAR_CST)-1)/($H31*0.01),IF($E31&lt;&gt;"SPD",$H31*'Sensis Vectors ALL'!BC31*(EXP($G31/100*VAR_CST)-1)/0.01,'Sensis Vectors ALL'!BC31*($G31*VAR_CST)/0.01))</f>
        <v>0</v>
      </c>
      <c r="BD31" s="80">
        <f>IF($E31="FX",$H31*'Sensis Vectors ALL'!BD31*(EXP($G31/100*VAR_CST)-1)/($H31*0.01),IF($E31&lt;&gt;"SPD",$H31*'Sensis Vectors ALL'!BD31*(EXP($G31/100*VAR_CST)-1)/0.01,'Sensis Vectors ALL'!BD31*($G31*VAR_CST)/0.01))</f>
        <v>8.1652452459810496E-2</v>
      </c>
      <c r="BE31" s="80">
        <f>IF($E31="FX",$H31*'Sensis Vectors ALL'!BE31*(EXP($G31/100*VAR_CST)-1)/($H31*0.01),IF($E31&lt;&gt;"SPD",$H31*'Sensis Vectors ALL'!BE31*(EXP($G31/100*VAR_CST)-1)/0.01,'Sensis Vectors ALL'!BE31*($G31*VAR_CST)/0.01))</f>
        <v>0</v>
      </c>
      <c r="BF31" s="80">
        <f>IF($E31="FX",$H31*'Sensis Vectors ALL'!BF31*(EXP($G31/100*VAR_CST)-1)/($H31*0.01),IF($E31&lt;&gt;"SPD",$H31*'Sensis Vectors ALL'!BF31*(EXP($G31/100*VAR_CST)-1)/0.01,'Sensis Vectors ALL'!BF31*($G31*VAR_CST)/0.01))</f>
        <v>0</v>
      </c>
      <c r="BG31" s="80">
        <f>IF($E31="FX",$H31*'Sensis Vectors ALL'!BG31*(EXP($G31/100*VAR_CST)-1)/($H31*0.01),IF($E31&lt;&gt;"SPD",$H31*'Sensis Vectors ALL'!BG31*(EXP($G31/100*VAR_CST)-1)/0.01,'Sensis Vectors ALL'!BG31*($G31*VAR_CST)/0.01))</f>
        <v>0</v>
      </c>
      <c r="BH31" s="80">
        <f>IF($E31="FX",$H31*'Sensis Vectors ALL'!BH31*(EXP($G31/100*VAR_CST)-1)/($H31*0.01),IF($E31&lt;&gt;"SPD",$H31*'Sensis Vectors ALL'!BH31*(EXP($G31/100*VAR_CST)-1)/0.01,'Sensis Vectors ALL'!BH31*($G31*VAR_CST)/0.01))</f>
        <v>0</v>
      </c>
      <c r="BI31" s="80">
        <f>IF($E31="FX",$H31*'Sensis Vectors ALL'!BI31*(EXP($G31/100*VAR_CST)-1)/($H31*0.01),IF($E31&lt;&gt;"SPD",$H31*'Sensis Vectors ALL'!BI31*(EXP($G31/100*VAR_CST)-1)/0.01,'Sensis Vectors ALL'!BI31*($G31*VAR_CST)/0.01))</f>
        <v>0</v>
      </c>
      <c r="BJ31" s="80">
        <f>IF($E31="FX",$H31*'Sensis Vectors ALL'!BJ31*(EXP($G31/100*VAR_CST)-1)/($H31*0.01),IF($E31&lt;&gt;"SPD",$H31*'Sensis Vectors ALL'!BJ31*(EXP($G31/100*VAR_CST)-1)/0.01,'Sensis Vectors ALL'!BJ31*($G31*VAR_CST)/0.01))</f>
        <v>0</v>
      </c>
      <c r="BK31" s="80">
        <f>IF($E31="FX",$H31*'Sensis Vectors ALL'!BK31*(EXP($G31/100*VAR_CST)-1)/($H31*0.01),IF($E31&lt;&gt;"SPD",$H31*'Sensis Vectors ALL'!BK31*(EXP($G31/100*VAR_CST)-1)/0.01,'Sensis Vectors ALL'!BK31*($G31*VAR_CST)/0.01))</f>
        <v>0</v>
      </c>
      <c r="BL31" s="80">
        <f>IF($E31="FX",$H31*'Sensis Vectors ALL'!BL31*(EXP($G31/100*VAR_CST)-1)/($H31*0.01),IF($E31&lt;&gt;"SPD",$H31*'Sensis Vectors ALL'!BL31*(EXP($G31/100*VAR_CST)-1)/0.01,'Sensis Vectors ALL'!BL31*($G31*VAR_CST)/0.01))</f>
        <v>8.1652452459810496E-2</v>
      </c>
      <c r="BM31" s="80">
        <f>IF($E31="FX",$H31*'Sensis Vectors ALL'!BM31*(EXP($G31/100*VAR_CST)-1)/($H31*0.01),IF($E31&lt;&gt;"SPD",$H31*'Sensis Vectors ALL'!BM31*(EXP($G31/100*VAR_CST)-1)/0.01,'Sensis Vectors ALL'!BM31*($G31*VAR_CST)/0.01))</f>
        <v>0</v>
      </c>
      <c r="BN31" s="80">
        <f>IF($E31="FX",$H31*'Sensis Vectors ALL'!BN31*(EXP($G31/100*VAR_CST)-1)/($H31*0.01),IF($E31&lt;&gt;"SPD",$H31*'Sensis Vectors ALL'!BN31*(EXP($G31/100*VAR_CST)-1)/0.01,'Sensis Vectors ALL'!BN31*($G31*VAR_CST)/0.01))</f>
        <v>0</v>
      </c>
      <c r="BO31" s="80">
        <f>IF($E31="FX",$H31*'Sensis Vectors ALL'!BO31*(EXP($G31/100*VAR_CST)-1)/($H31*0.01),IF($E31&lt;&gt;"SPD",$H31*'Sensis Vectors ALL'!BO31*(EXP($G31/100*VAR_CST)-1)/0.01,'Sensis Vectors ALL'!BO31*($G31*VAR_CST)/0.01))</f>
        <v>0</v>
      </c>
      <c r="BP31" s="80">
        <f>IF($E31="FX",$H31*'Sensis Vectors ALL'!BP31*(EXP($G31/100*VAR_CST)-1)/($H31*0.01),IF($E31&lt;&gt;"SPD",$H31*'Sensis Vectors ALL'!BP31*(EXP($G31/100*VAR_CST)-1)/0.01,'Sensis Vectors ALL'!BP31*($G31*VAR_CST)/0.01))</f>
        <v>0</v>
      </c>
      <c r="BQ31" s="80">
        <f>IF($E31="FX",$H31*'Sensis Vectors ALL'!BQ31*(EXP($G31/100*VAR_CST)-1)/($H31*0.01),IF($E31&lt;&gt;"SPD",$H31*'Sensis Vectors ALL'!BQ31*(EXP($G31/100*VAR_CST)-1)/0.01,'Sensis Vectors ALL'!BQ31*($G31*VAR_CST)/0.01))</f>
        <v>0</v>
      </c>
      <c r="BR31" s="80">
        <f>IF($E31="FX",$H31*'Sensis Vectors ALL'!BR31*(EXP($G31/100*VAR_CST)-1)/($H31*0.01),IF($E31&lt;&gt;"SPD",$H31*'Sensis Vectors ALL'!BR31*(EXP($G31/100*VAR_CST)-1)/0.01,'Sensis Vectors ALL'!BR31*($G31*VAR_CST)/0.01))</f>
        <v>0</v>
      </c>
      <c r="BS31" s="80">
        <f>IF($E31="FX",$H31*'Sensis Vectors ALL'!BS31*(EXP($G31/100*VAR_CST)-1)/($H31*0.01),IF($E31&lt;&gt;"SPD",$H31*'Sensis Vectors ALL'!BS31*(EXP($G31/100*VAR_CST)-1)/0.01,'Sensis Vectors ALL'!BS31*($G31*VAR_CST)/0.01))</f>
        <v>0</v>
      </c>
      <c r="BT31" s="80">
        <f>IF($E31="FX",$H31*'Sensis Vectors ALL'!BT31*(EXP($G31/100*VAR_CST)-1)/($H31*0.01),IF($E31&lt;&gt;"SPD",$H31*'Sensis Vectors ALL'!BT31*(EXP($G31/100*VAR_CST)-1)/0.01,'Sensis Vectors ALL'!BT31*($G31*VAR_CST)/0.01))</f>
        <v>0</v>
      </c>
      <c r="BU31" s="80">
        <f>IF($E31="FX",$H31*'Sensis Vectors ALL'!BU31*(EXP($G31/100*VAR_CST)-1)/($H31*0.01),IF($E31&lt;&gt;"SPD",$H31*'Sensis Vectors ALL'!BU31*(EXP($G31/100*VAR_CST)-1)/0.01,'Sensis Vectors ALL'!BU31*($G31*VAR_CST)/0.01))</f>
        <v>0</v>
      </c>
      <c r="BV31" s="80">
        <f>IF($E31="FX",$H31*'Sensis Vectors ALL'!BV31*(EXP($G31/100*VAR_CST)-1)/($H31*0.01),IF($E31&lt;&gt;"SPD",$H31*'Sensis Vectors ALL'!BV31*(EXP($G31/100*VAR_CST)-1)/0.01,'Sensis Vectors ALL'!BV31*($G31*VAR_CST)/0.01))</f>
        <v>0</v>
      </c>
      <c r="BW31" s="80">
        <f>IF($E31="FX",$H31*'Sensis Vectors ALL'!BW31*(EXP($G31/100*VAR_CST)-1)/($H31*0.01),IF($E31&lt;&gt;"SPD",$H31*'Sensis Vectors ALL'!BW31*(EXP($G31/100*VAR_CST)-1)/0.01,'Sensis Vectors ALL'!BW31*($G31*VAR_CST)/0.01))</f>
        <v>0</v>
      </c>
      <c r="BX31" s="80">
        <f>IF($E31="FX",$H31*'Sensis Vectors ALL'!BX31*(EXP($G31/100*VAR_CST)-1)/($H31*0.01),IF($E31&lt;&gt;"SPD",$H31*'Sensis Vectors ALL'!BX31*(EXP($G31/100*VAR_CST)-1)/0.01,'Sensis Vectors ALL'!BX31*($G31*VAR_CST)/0.01))</f>
        <v>0</v>
      </c>
      <c r="BY31" s="80">
        <f>IF($E31="FX",$H31*'Sensis Vectors ALL'!BY31*(EXP($G31/100*VAR_CST)-1)/($H31*0.01),IF($E31&lt;&gt;"SPD",$H31*'Sensis Vectors ALL'!BY31*(EXP($G31/100*VAR_CST)-1)/0.01,'Sensis Vectors ALL'!BY31*($G31*VAR_CST)/0.01))</f>
        <v>0</v>
      </c>
      <c r="BZ31" s="80">
        <f>IF($E31="FX",$H31*'Sensis Vectors ALL'!BZ31*(EXP($G31/100*VAR_CST)-1)/($H31*0.01),IF($E31&lt;&gt;"SPD",$H31*'Sensis Vectors ALL'!BZ31*(EXP($G31/100*VAR_CST)-1)/0.01,'Sensis Vectors ALL'!BZ31*($G31*VAR_CST)/0.01))</f>
        <v>0</v>
      </c>
      <c r="CA31" s="80">
        <f>IF($E31="FX",$H31*'Sensis Vectors ALL'!CA31*(EXP($G31/100*VAR_CST)-1)/($H31*0.01),IF($E31&lt;&gt;"SPD",$H31*'Sensis Vectors ALL'!CA31*(EXP($G31/100*VAR_CST)-1)/0.01,'Sensis Vectors ALL'!CA31*($G31*VAR_CST)/0.01))</f>
        <v>0</v>
      </c>
      <c r="CB31" s="80">
        <f>IF($E31="FX",$H31*'Sensis Vectors ALL'!CB31*(EXP($G31/100*VAR_CST)-1)/($H31*0.01),IF($E31&lt;&gt;"SPD",$H31*'Sensis Vectors ALL'!CB31*(EXP($G31/100*VAR_CST)-1)/0.01,'Sensis Vectors ALL'!CB31*($G31*VAR_CST)/0.01))</f>
        <v>8.1652452459810496E-2</v>
      </c>
      <c r="CC31" s="80">
        <f>IF($E31="FX",$H31*'Sensis Vectors ALL'!CC31*(EXP($G31/100*VAR_CST)-1)/($H31*0.01),IF($E31&lt;&gt;"SPD",$H31*'Sensis Vectors ALL'!CC31*(EXP($G31/100*VAR_CST)-1)/0.01,'Sensis Vectors ALL'!CC31*($G31*VAR_CST)/0.01))</f>
        <v>8.1652452459810496E-2</v>
      </c>
      <c r="CD31" s="80">
        <f>IF($E31="FX",$H31*'Sensis Vectors ALL'!CD31*(EXP($G31/100*VAR_CST)-1)/($H31*0.01),IF($E31&lt;&gt;"SPD",$H31*'Sensis Vectors ALL'!CD31*(EXP($G31/100*VAR_CST)-1)/0.01,'Sensis Vectors ALL'!CD31*($G31*VAR_CST)/0.01))</f>
        <v>0</v>
      </c>
      <c r="CE31" s="80">
        <f>IF($E31="FX",$H31*'Sensis Vectors ALL'!CE31*(EXP($G31/100*VAR_CST)-1)/($H31*0.01),IF($E31&lt;&gt;"SPD",$H31*'Sensis Vectors ALL'!CE31*(EXP($G31/100*VAR_CST)-1)/0.01,'Sensis Vectors ALL'!CE31*($G31*VAR_CST)/0.01))</f>
        <v>0</v>
      </c>
      <c r="CF31" s="80">
        <f>IF($E31="FX",$H31*'Sensis Vectors ALL'!CF31*(EXP($G31/100*VAR_CST)-1)/($H31*0.01),IF($E31&lt;&gt;"SPD",$H31*'Sensis Vectors ALL'!CF31*(EXP($G31/100*VAR_CST)-1)/0.01,'Sensis Vectors ALL'!CF31*($G31*VAR_CST)/0.01))</f>
        <v>0</v>
      </c>
      <c r="CG31" s="80">
        <f>IF($E31="FX",$H31*'Sensis Vectors ALL'!CG31*(EXP($G31/100*VAR_CST)-1)/($H31*0.01),IF($E31&lt;&gt;"SPD",$H31*'Sensis Vectors ALL'!CG31*(EXP($G31/100*VAR_CST)-1)/0.01,'Sensis Vectors ALL'!CG31*($G31*VAR_CST)/0.01))</f>
        <v>0</v>
      </c>
      <c r="CH31" s="80">
        <f>IF($E31="FX",$H31*'Sensis Vectors ALL'!CH31*(EXP($G31/100*VAR_CST)-1)/($H31*0.01),IF($E31&lt;&gt;"SPD",$H31*'Sensis Vectors ALL'!CH31*(EXP($G31/100*VAR_CST)-1)/0.01,'Sensis Vectors ALL'!CH31*($G31*VAR_CST)/0.01))</f>
        <v>0</v>
      </c>
      <c r="CI31" s="80">
        <f>IF($E31="FX",$H31*'Sensis Vectors ALL'!CI31*(EXP($G31/100*VAR_CST)-1)/($H31*0.01),IF($E31&lt;&gt;"SPD",$H31*'Sensis Vectors ALL'!CI31*(EXP($G31/100*VAR_CST)-1)/0.01,'Sensis Vectors ALL'!CI31*($G31*VAR_CST)/0.01))</f>
        <v>0</v>
      </c>
      <c r="CJ31" s="80">
        <f>IF($E31="FX",$H31*'Sensis Vectors ALL'!CJ31*(EXP($G31/100*VAR_CST)-1)/($H31*0.01),IF($E31&lt;&gt;"SPD",$H31*'Sensis Vectors ALL'!CJ31*(EXP($G31/100*VAR_CST)-1)/0.01,'Sensis Vectors ALL'!CJ31*($G31*VAR_CST)/0.01))</f>
        <v>0</v>
      </c>
      <c r="CK31" s="80">
        <f>IF($E31="FX",$H31*'Sensis Vectors ALL'!CK31*(EXP($G31/100*VAR_CST)-1)/($H31*0.01),IF($E31&lt;&gt;"SPD",$H31*'Sensis Vectors ALL'!CK31*(EXP($G31/100*VAR_CST)-1)/0.01,'Sensis Vectors ALL'!CK31*($G31*VAR_CST)/0.01))</f>
        <v>0</v>
      </c>
      <c r="CL31" s="80">
        <f>IF($E31="FX",$H31*'Sensis Vectors ALL'!CL31*(EXP($G31/100*VAR_CST)-1)/($H31*0.01),IF($E31&lt;&gt;"SPD",$H31*'Sensis Vectors ALL'!CL31*(EXP($G31/100*VAR_CST)-1)/0.01,'Sensis Vectors ALL'!CL31*($G31*VAR_CST)/0.01))</f>
        <v>0</v>
      </c>
      <c r="CM31" s="80">
        <f>IF($E31="FX",$H31*'Sensis Vectors ALL'!CM31*(EXP($G31/100*VAR_CST)-1)/($H31*0.01),IF($E31&lt;&gt;"SPD",$H31*'Sensis Vectors ALL'!CM31*(EXP($G31/100*VAR_CST)-1)/0.01,'Sensis Vectors ALL'!CM31*($G31*VAR_CST)/0.01))</f>
        <v>0</v>
      </c>
      <c r="CN31" s="80">
        <f>IF($E31="FX",$H31*'Sensis Vectors ALL'!CN31*(EXP($G31/100*VAR_CST)-1)/($H31*0.01),IF($E31&lt;&gt;"SPD",$H31*'Sensis Vectors ALL'!CN31*(EXP($G31/100*VAR_CST)-1)/0.01,'Sensis Vectors ALL'!CN31*($G31*VAR_CST)/0.01))</f>
        <v>0</v>
      </c>
      <c r="CO31" s="80">
        <f>IF($E31="FX",$H31*'Sensis Vectors ALL'!CO31*(EXP($G31/100*VAR_CST)-1)/($H31*0.01),IF($E31&lt;&gt;"SPD",$H31*'Sensis Vectors ALL'!CO31*(EXP($G31/100*VAR_CST)-1)/0.01,'Sensis Vectors ALL'!CO31*($G31*VAR_CST)/0.01))</f>
        <v>0</v>
      </c>
      <c r="CP31" s="80">
        <f>IF($E31="FX",$H31*'Sensis Vectors ALL'!CP31*(EXP($G31/100*VAR_CST)-1)/($H31*0.01),IF($E31&lt;&gt;"SPD",$H31*'Sensis Vectors ALL'!CP31*(EXP($G31/100*VAR_CST)-1)/0.01,'Sensis Vectors ALL'!CP31*($G31*VAR_CST)/0.01))</f>
        <v>0</v>
      </c>
      <c r="CQ31" s="80">
        <f>IF($E31="FX",$H31*'Sensis Vectors ALL'!CQ31*(EXP($G31/100*VAR_CST)-1)/($H31*0.01),IF($E31&lt;&gt;"SPD",$H31*'Sensis Vectors ALL'!CQ31*(EXP($G31/100*VAR_CST)-1)/0.01,'Sensis Vectors ALL'!CQ31*($G31*VAR_CST)/0.01))</f>
        <v>0</v>
      </c>
      <c r="CR31" s="80">
        <f>IF($E31="FX",$H31*'Sensis Vectors ALL'!CR31*(EXP($G31/100*VAR_CST)-1)/($H31*0.01),IF($E31&lt;&gt;"SPD",$H31*'Sensis Vectors ALL'!CR31*(EXP($G31/100*VAR_CST)-1)/0.01,'Sensis Vectors ALL'!CR31*($G31*VAR_CST)/0.01))</f>
        <v>0</v>
      </c>
      <c r="CS31" s="80">
        <f>IF($E31="FX",$H31*'Sensis Vectors ALL'!CS31*(EXP($G31/100*VAR_CST)-1)/($H31*0.01),IF($E31&lt;&gt;"SPD",$H31*'Sensis Vectors ALL'!CS31*(EXP($G31/100*VAR_CST)-1)/0.01,'Sensis Vectors ALL'!CS31*($G31*VAR_CST)/0.01))</f>
        <v>0</v>
      </c>
      <c r="CT31" s="80">
        <f>IF($E31="FX",$H31*'Sensis Vectors ALL'!CT31*(EXP($G31/100*VAR_CST)-1)/($H31*0.01),IF($E31&lt;&gt;"SPD",$H31*'Sensis Vectors ALL'!CT31*(EXP($G31/100*VAR_CST)-1)/0.01,'Sensis Vectors ALL'!CT31*($G31*VAR_CST)/0.01))</f>
        <v>0</v>
      </c>
      <c r="CU31" s="80">
        <f>IF($E31="FX",$H31*'Sensis Vectors ALL'!CU31*(EXP($G31/100*VAR_CST)-1)/($H31*0.01),IF($E31&lt;&gt;"SPD",$H31*'Sensis Vectors ALL'!CU31*(EXP($G31/100*VAR_CST)-1)/0.01,'Sensis Vectors ALL'!CU31*($G31*VAR_CST)/0.01))</f>
        <v>0</v>
      </c>
      <c r="CV31" s="80">
        <f>IF($E31="FX",$H31*'Sensis Vectors ALL'!CV31*(EXP($G31/100*VAR_CST)-1)/($H31*0.01),IF($E31&lt;&gt;"SPD",$H31*'Sensis Vectors ALL'!CV31*(EXP($G31/100*VAR_CST)-1)/0.01,'Sensis Vectors ALL'!CV31*($G31*VAR_CST)/0.01))</f>
        <v>0</v>
      </c>
      <c r="CW31" s="80">
        <f>IF($E31="FX",$H31*'Sensis Vectors ALL'!CW31*(EXP($G31/100*VAR_CST)-1)/($H31*0.01),IF($E31&lt;&gt;"SPD",$H31*'Sensis Vectors ALL'!CW31*(EXP($G31/100*VAR_CST)-1)/0.01,'Sensis Vectors ALL'!CW31*($G31*VAR_CST)/0.01))</f>
        <v>0</v>
      </c>
      <c r="CX31" s="80">
        <f>IF($E31="FX",$H31*'Sensis Vectors ALL'!CX31*(EXP($G31/100*VAR_CST)-1)/($H31*0.01),IF($E31&lt;&gt;"SPD",$H31*'Sensis Vectors ALL'!CX31*(EXP($G31/100*VAR_CST)-1)/0.01,'Sensis Vectors ALL'!CX31*($G31*VAR_CST)/0.01))</f>
        <v>0</v>
      </c>
      <c r="CY31" s="80">
        <f>IF($E31="FX",$H31*'Sensis Vectors ALL'!CY31*(EXP($G31/100*VAR_CST)-1)/($H31*0.01),IF($E31&lt;&gt;"SPD",$H31*'Sensis Vectors ALL'!CY31*(EXP($G31/100*VAR_CST)-1)/0.01,'Sensis Vectors ALL'!CY31*($G31*VAR_CST)/0.01))</f>
        <v>0</v>
      </c>
      <c r="CZ31" s="80">
        <f>IF($E31="FX",$H31*'Sensis Vectors ALL'!CZ31*(EXP($G31/100*VAR_CST)-1)/($H31*0.01),IF($E31&lt;&gt;"SPD",$H31*'Sensis Vectors ALL'!CZ31*(EXP($G31/100*VAR_CST)-1)/0.01,'Sensis Vectors ALL'!CZ31*($G31*VAR_CST)/0.01))</f>
        <v>0</v>
      </c>
      <c r="DA31" s="80">
        <f>IF($E31="FX",$H31*'Sensis Vectors ALL'!DA31*(EXP($G31/100*VAR_CST)-1)/($H31*0.01),IF($E31&lt;&gt;"SPD",$H31*'Sensis Vectors ALL'!DA31*(EXP($G31/100*VAR_CST)-1)/0.01,'Sensis Vectors ALL'!DA31*($G31*VAR_CST)/0.01))</f>
        <v>0</v>
      </c>
      <c r="DB31" s="80">
        <f>IF($E31="FX",$H31*'Sensis Vectors ALL'!DB31*(EXP($G31/100*VAR_CST)-1)/($H31*0.01),IF($E31&lt;&gt;"SPD",$H31*'Sensis Vectors ALL'!DB31*(EXP($G31/100*VAR_CST)-1)/0.01,'Sensis Vectors ALL'!DB31*($G31*VAR_CST)/0.01))</f>
        <v>0</v>
      </c>
      <c r="DC31" s="80">
        <f>IF($E31="FX",$H31*'Sensis Vectors ALL'!DC31*(EXP($G31/100*VAR_CST)-1)/($H31*0.01),IF($E31&lt;&gt;"SPD",$H31*'Sensis Vectors ALL'!DC31*(EXP($G31/100*VAR_CST)-1)/0.01,'Sensis Vectors ALL'!DC31*($G31*VAR_CST)/0.01))</f>
        <v>0</v>
      </c>
      <c r="DD31" s="80">
        <f>IF($E31="FX",$H31*'Sensis Vectors ALL'!DD31*(EXP($G31/100*VAR_CST)-1)/($H31*0.01),IF($E31&lt;&gt;"SPD",$H31*'Sensis Vectors ALL'!DD31*(EXP($G31/100*VAR_CST)-1)/0.01,'Sensis Vectors ALL'!DD31*($G31*VAR_CST)/0.01))</f>
        <v>0</v>
      </c>
      <c r="DE31" s="80">
        <f>IF($E31="FX",$H31*'Sensis Vectors ALL'!DE31*(EXP($G31/100*VAR_CST)-1)/($H31*0.01),IF($E31&lt;&gt;"SPD",$H31*'Sensis Vectors ALL'!DE31*(EXP($G31/100*VAR_CST)-1)/0.01,'Sensis Vectors ALL'!DE31*($G31*VAR_CST)/0.01))</f>
        <v>0</v>
      </c>
      <c r="DF31" s="80">
        <f>IF($E31="FX",$H31*'Sensis Vectors ALL'!DF31*(EXP($G31/100*VAR_CST)-1)/($H31*0.01),IF($E31&lt;&gt;"SPD",$H31*'Sensis Vectors ALL'!DF31*(EXP($G31/100*VAR_CST)-1)/0.01,'Sensis Vectors ALL'!DF31*($G31*VAR_CST)/0.01))</f>
        <v>0</v>
      </c>
      <c r="DG31" s="80">
        <f>IF($E31="FX",$H31*'Sensis Vectors ALL'!DG31*(EXP($G31/100*VAR_CST)-1)/($H31*0.01),IF($E31&lt;&gt;"SPD",$H31*'Sensis Vectors ALL'!DG31*(EXP($G31/100*VAR_CST)-1)/0.01,'Sensis Vectors ALL'!DG31*($G31*VAR_CST)/0.01))</f>
        <v>0</v>
      </c>
      <c r="DH31" s="80">
        <f>IF($E31="FX",$H31*'Sensis Vectors ALL'!DH31*(EXP($G31/100*VAR_CST)-1)/($H31*0.01),IF($E31&lt;&gt;"SPD",$H31*'Sensis Vectors ALL'!DH31*(EXP($G31/100*VAR_CST)-1)/0.01,'Sensis Vectors ALL'!DH31*($G31*VAR_CST)/0.01))</f>
        <v>0</v>
      </c>
      <c r="DI31" s="80">
        <f>IF($E31="FX",$H31*'Sensis Vectors ALL'!DI31*(EXP($G31/100*VAR_CST)-1)/($H31*0.01),IF($E31&lt;&gt;"SPD",$H31*'Sensis Vectors ALL'!DI31*(EXP($G31/100*VAR_CST)-1)/0.01,'Sensis Vectors ALL'!DI31*($G31*VAR_CST)/0.01))</f>
        <v>0</v>
      </c>
      <c r="DJ31" s="80">
        <f>IF($E31="FX",$H31*'Sensis Vectors ALL'!DJ31*(EXP($G31/100*VAR_CST)-1)/($H31*0.01),IF($E31&lt;&gt;"SPD",$H31*'Sensis Vectors ALL'!DJ31*(EXP($G31/100*VAR_CST)-1)/0.01,'Sensis Vectors ALL'!DJ31*($G31*VAR_CST)/0.01))</f>
        <v>0</v>
      </c>
      <c r="DK31" s="80">
        <f>IF($E31="FX",$H31*'Sensis Vectors ALL'!DK31*(EXP($G31/100*VAR_CST)-1)/($H31*0.01),IF($E31&lt;&gt;"SPD",$H31*'Sensis Vectors ALL'!DK31*(EXP($G31/100*VAR_CST)-1)/0.01,'Sensis Vectors ALL'!DK31*($G31*VAR_CST)/0.01))</f>
        <v>0</v>
      </c>
      <c r="DL31" s="80">
        <f>IF($E31="FX",$H31*'Sensis Vectors ALL'!DL31*(EXP($G31/100*VAR_CST)-1)/($H31*0.01),IF($E31&lt;&gt;"SPD",$H31*'Sensis Vectors ALL'!DL31*(EXP($G31/100*VAR_CST)-1)/0.01,'Sensis Vectors ALL'!DL31*($G31*VAR_CST)/0.01))</f>
        <v>0</v>
      </c>
      <c r="DM31" s="80">
        <f>IF($E31="FX",$H31*'Sensis Vectors ALL'!DM31*(EXP($G31/100*VAR_CST)-1)/($H31*0.01),IF($E31&lt;&gt;"SPD",$H31*'Sensis Vectors ALL'!DM31*(EXP($G31/100*VAR_CST)-1)/0.01,'Sensis Vectors ALL'!DM31*($G31*VAR_CST)/0.01))</f>
        <v>0</v>
      </c>
      <c r="DN31" s="80">
        <f>IF($E31="FX",$H31*'Sensis Vectors ALL'!DN31*(EXP($G31/100*VAR_CST)-1)/($H31*0.01),IF($E31&lt;&gt;"SPD",$H31*'Sensis Vectors ALL'!DN31*(EXP($G31/100*VAR_CST)-1)/0.01,'Sensis Vectors ALL'!DN31*($G31*VAR_CST)/0.01))</f>
        <v>0</v>
      </c>
      <c r="DO31" s="80">
        <f>IF($E31="FX",$H31*'Sensis Vectors ALL'!DO31*(EXP($G31/100*VAR_CST)-1)/($H31*0.01),IF($E31&lt;&gt;"SPD",$H31*'Sensis Vectors ALL'!DO31*(EXP($G31/100*VAR_CST)-1)/0.01,'Sensis Vectors ALL'!DO31*($G31*VAR_CST)/0.01))</f>
        <v>0</v>
      </c>
      <c r="DP31" s="80">
        <f>IF($E31="FX",$H31*'Sensis Vectors ALL'!DP31*(EXP($G31/100*VAR_CST)-1)/($H31*0.01),IF($E31&lt;&gt;"SPD",$H31*'Sensis Vectors ALL'!DP31*(EXP($G31/100*VAR_CST)-1)/0.01,'Sensis Vectors ALL'!DP31*($G31*VAR_CST)/0.01))</f>
        <v>0</v>
      </c>
      <c r="DQ31" s="80">
        <f>IF($E31="FX",$H31*'Sensis Vectors ALL'!DQ31*(EXP($G31/100*VAR_CST)-1)/($H31*0.01),IF($E31&lt;&gt;"SPD",$H31*'Sensis Vectors ALL'!DQ31*(EXP($G31/100*VAR_CST)-1)/0.01,'Sensis Vectors ALL'!DQ31*($G31*VAR_CST)/0.01))</f>
        <v>0</v>
      </c>
    </row>
    <row r="32" spans="1:121" x14ac:dyDescent="0.2">
      <c r="A32" s="60">
        <v>289</v>
      </c>
      <c r="B32" s="60" t="s">
        <v>9</v>
      </c>
      <c r="C32" s="60" t="s">
        <v>369</v>
      </c>
      <c r="D32" s="60" t="s">
        <v>528</v>
      </c>
      <c r="E32" s="60" t="s">
        <v>25</v>
      </c>
      <c r="F32" s="60" t="s">
        <v>13</v>
      </c>
      <c r="G32" s="60">
        <v>0.30314200000000002</v>
      </c>
      <c r="H32" s="60">
        <v>0.97754799999999997</v>
      </c>
      <c r="I32" s="80">
        <f>IF($E32="FX",$H32*'Sensis Vectors ALL'!I32*(EXP($G32/100*VAR_CST)-1)/($H32*0.01),IF($E32&lt;&gt;"SPD",$H32*'Sensis Vectors ALL'!I32*(EXP($G32/100*VAR_CST)-1)/0.01,'Sensis Vectors ALL'!I32*($G32*VAR_CST)/0.01))</f>
        <v>-0.19040320292963384</v>
      </c>
      <c r="J32" s="80">
        <f>IF($E32="FX",$H32*'Sensis Vectors ALL'!J32*(EXP($G32/100*VAR_CST)-1)/($H32*0.01),IF($E32&lt;&gt;"SPD",$H32*'Sensis Vectors ALL'!J32*(EXP($G32/100*VAR_CST)-1)/0.01,'Sensis Vectors ALL'!J32*($G32*VAR_CST)/0.01))</f>
        <v>-0.19040320292963384</v>
      </c>
      <c r="K32" s="80">
        <f>IF($E32="FX",$H32*'Sensis Vectors ALL'!K32*(EXP($G32/100*VAR_CST)-1)/($H32*0.01),IF($E32&lt;&gt;"SPD",$H32*'Sensis Vectors ALL'!K32*(EXP($G32/100*VAR_CST)-1)/0.01,'Sensis Vectors ALL'!K32*($G32*VAR_CST)/0.01))</f>
        <v>-0.19040320292963384</v>
      </c>
      <c r="L32" s="80">
        <f>IF($E32="FX",$H32*'Sensis Vectors ALL'!L32*(EXP($G32/100*VAR_CST)-1)/($H32*0.01),IF($E32&lt;&gt;"SPD",$H32*'Sensis Vectors ALL'!L32*(EXP($G32/100*VAR_CST)-1)/0.01,'Sensis Vectors ALL'!L32*($G32*VAR_CST)/0.01))</f>
        <v>-0.19040320292963384</v>
      </c>
      <c r="M32" s="80">
        <f>IF($E32="FX",$H32*'Sensis Vectors ALL'!M32*(EXP($G32/100*VAR_CST)-1)/($H32*0.01),IF($E32&lt;&gt;"SPD",$H32*'Sensis Vectors ALL'!M32*(EXP($G32/100*VAR_CST)-1)/0.01,'Sensis Vectors ALL'!M32*($G32*VAR_CST)/0.01))</f>
        <v>-0.28560480439445074</v>
      </c>
      <c r="N32" s="80">
        <f>IF($E32="FX",$H32*'Sensis Vectors ALL'!N32*(EXP($G32/100*VAR_CST)-1)/($H32*0.01),IF($E32&lt;&gt;"SPD",$H32*'Sensis Vectors ALL'!N32*(EXP($G32/100*VAR_CST)-1)/0.01,'Sensis Vectors ALL'!N32*($G32*VAR_CST)/0.01))</f>
        <v>-0.28560480439445074</v>
      </c>
      <c r="O32" s="80">
        <f>IF($E32="FX",$H32*'Sensis Vectors ALL'!O32*(EXP($G32/100*VAR_CST)-1)/($H32*0.01),IF($E32&lt;&gt;"SPD",$H32*'Sensis Vectors ALL'!O32*(EXP($G32/100*VAR_CST)-1)/0.01,'Sensis Vectors ALL'!O32*($G32*VAR_CST)/0.01))</f>
        <v>0</v>
      </c>
      <c r="P32" s="80">
        <f>IF($E32="FX",$H32*'Sensis Vectors ALL'!P32*(EXP($G32/100*VAR_CST)-1)/($H32*0.01),IF($E32&lt;&gt;"SPD",$H32*'Sensis Vectors ALL'!P32*(EXP($G32/100*VAR_CST)-1)/0.01,'Sensis Vectors ALL'!P32*($G32*VAR_CST)/0.01))</f>
        <v>0</v>
      </c>
      <c r="Q32" s="80">
        <f>IF($E32="FX",$H32*'Sensis Vectors ALL'!Q32*(EXP($G32/100*VAR_CST)-1)/($H32*0.01),IF($E32&lt;&gt;"SPD",$H32*'Sensis Vectors ALL'!Q32*(EXP($G32/100*VAR_CST)-1)/0.01,'Sensis Vectors ALL'!Q32*($G32*VAR_CST)/0.01))</f>
        <v>0</v>
      </c>
      <c r="R32" s="80">
        <f>IF($E32="FX",$H32*'Sensis Vectors ALL'!R32*(EXP($G32/100*VAR_CST)-1)/($H32*0.01),IF($E32&lt;&gt;"SPD",$H32*'Sensis Vectors ALL'!R32*(EXP($G32/100*VAR_CST)-1)/0.01,'Sensis Vectors ALL'!R32*($G32*VAR_CST)/0.01))</f>
        <v>0</v>
      </c>
      <c r="S32" s="80">
        <f>IF($E32="FX",$H32*'Sensis Vectors ALL'!S32*(EXP($G32/100*VAR_CST)-1)/($H32*0.01),IF($E32&lt;&gt;"SPD",$H32*'Sensis Vectors ALL'!S32*(EXP($G32/100*VAR_CST)-1)/0.01,'Sensis Vectors ALL'!S32*($G32*VAR_CST)/0.01))</f>
        <v>-0.28560480439445074</v>
      </c>
      <c r="T32" s="80">
        <f>IF($E32="FX",$H32*'Sensis Vectors ALL'!T32*(EXP($G32/100*VAR_CST)-1)/($H32*0.01),IF($E32&lt;&gt;"SPD",$H32*'Sensis Vectors ALL'!T32*(EXP($G32/100*VAR_CST)-1)/0.01,'Sensis Vectors ALL'!T32*($G32*VAR_CST)/0.01))</f>
        <v>-0.28560480439445074</v>
      </c>
      <c r="U32" s="80">
        <f>IF($E32="FX",$H32*'Sensis Vectors ALL'!U32*(EXP($G32/100*VAR_CST)-1)/($H32*0.01),IF($E32&lt;&gt;"SPD",$H32*'Sensis Vectors ALL'!U32*(EXP($G32/100*VAR_CST)-1)/0.01,'Sensis Vectors ALL'!U32*($G32*VAR_CST)/0.01))</f>
        <v>0</v>
      </c>
      <c r="V32" s="80">
        <f>IF($E32="FX",$H32*'Sensis Vectors ALL'!V32*(EXP($G32/100*VAR_CST)-1)/($H32*0.01),IF($E32&lt;&gt;"SPD",$H32*'Sensis Vectors ALL'!V32*(EXP($G32/100*VAR_CST)-1)/0.01,'Sensis Vectors ALL'!V32*($G32*VAR_CST)/0.01))</f>
        <v>0</v>
      </c>
      <c r="W32" s="80">
        <f>IF($E32="FX",$H32*'Sensis Vectors ALL'!W32*(EXP($G32/100*VAR_CST)-1)/($H32*0.01),IF($E32&lt;&gt;"SPD",$H32*'Sensis Vectors ALL'!W32*(EXP($G32/100*VAR_CST)-1)/0.01,'Sensis Vectors ALL'!W32*($G32*VAR_CST)/0.01))</f>
        <v>0</v>
      </c>
      <c r="X32" s="80">
        <f>IF($E32="FX",$H32*'Sensis Vectors ALL'!X32*(EXP($G32/100*VAR_CST)-1)/($H32*0.01),IF($E32&lt;&gt;"SPD",$H32*'Sensis Vectors ALL'!X32*(EXP($G32/100*VAR_CST)-1)/0.01,'Sensis Vectors ALL'!X32*($G32*VAR_CST)/0.01))</f>
        <v>0</v>
      </c>
      <c r="Y32" s="80">
        <f>IF($E32="FX",$H32*'Sensis Vectors ALL'!Y32*(EXP($G32/100*VAR_CST)-1)/($H32*0.01),IF($E32&lt;&gt;"SPD",$H32*'Sensis Vectors ALL'!Y32*(EXP($G32/100*VAR_CST)-1)/0.01,'Sensis Vectors ALL'!Y32*($G32*VAR_CST)/0.01))</f>
        <v>0</v>
      </c>
      <c r="Z32" s="80">
        <f>IF($E32="FX",$H32*'Sensis Vectors ALL'!Z32*(EXP($G32/100*VAR_CST)-1)/($H32*0.01),IF($E32&lt;&gt;"SPD",$H32*'Sensis Vectors ALL'!Z32*(EXP($G32/100*VAR_CST)-1)/0.01,'Sensis Vectors ALL'!Z32*($G32*VAR_CST)/0.01))</f>
        <v>0</v>
      </c>
      <c r="AA32" s="80">
        <f>IF($E32="FX",$H32*'Sensis Vectors ALL'!AA32*(EXP($G32/100*VAR_CST)-1)/($H32*0.01),IF($E32&lt;&gt;"SPD",$H32*'Sensis Vectors ALL'!AA32*(EXP($G32/100*VAR_CST)-1)/0.01,'Sensis Vectors ALL'!AA32*($G32*VAR_CST)/0.01))</f>
        <v>0</v>
      </c>
      <c r="AB32" s="80">
        <f>IF($E32="FX",$H32*'Sensis Vectors ALL'!AB32*(EXP($G32/100*VAR_CST)-1)/($H32*0.01),IF($E32&lt;&gt;"SPD",$H32*'Sensis Vectors ALL'!AB32*(EXP($G32/100*VAR_CST)-1)/0.01,'Sensis Vectors ALL'!AB32*($G32*VAR_CST)/0.01))</f>
        <v>0</v>
      </c>
      <c r="AC32" s="80">
        <f>IF($E32="FX",$H32*'Sensis Vectors ALL'!AC32*(EXP($G32/100*VAR_CST)-1)/($H32*0.01),IF($E32&lt;&gt;"SPD",$H32*'Sensis Vectors ALL'!AC32*(EXP($G32/100*VAR_CST)-1)/0.01,'Sensis Vectors ALL'!AC32*($G32*VAR_CST)/0.01))</f>
        <v>0</v>
      </c>
      <c r="AD32" s="80">
        <f>IF($E32="FX",$H32*'Sensis Vectors ALL'!AD32*(EXP($G32/100*VAR_CST)-1)/($H32*0.01),IF($E32&lt;&gt;"SPD",$H32*'Sensis Vectors ALL'!AD32*(EXP($G32/100*VAR_CST)-1)/0.01,'Sensis Vectors ALL'!AD32*($G32*VAR_CST)/0.01))</f>
        <v>0</v>
      </c>
      <c r="AE32" s="80">
        <f>IF($E32="FX",$H32*'Sensis Vectors ALL'!AE32*(EXP($G32/100*VAR_CST)-1)/($H32*0.01),IF($E32&lt;&gt;"SPD",$H32*'Sensis Vectors ALL'!AE32*(EXP($G32/100*VAR_CST)-1)/0.01,'Sensis Vectors ALL'!AE32*($G32*VAR_CST)/0.01))</f>
        <v>0</v>
      </c>
      <c r="AF32" s="80">
        <f>IF($E32="FX",$H32*'Sensis Vectors ALL'!AF32*(EXP($G32/100*VAR_CST)-1)/($H32*0.01),IF($E32&lt;&gt;"SPD",$H32*'Sensis Vectors ALL'!AF32*(EXP($G32/100*VAR_CST)-1)/0.01,'Sensis Vectors ALL'!AF32*($G32*VAR_CST)/0.01))</f>
        <v>0</v>
      </c>
      <c r="AG32" s="80">
        <f>IF($E32="FX",$H32*'Sensis Vectors ALL'!AG32*(EXP($G32/100*VAR_CST)-1)/($H32*0.01),IF($E32&lt;&gt;"SPD",$H32*'Sensis Vectors ALL'!AG32*(EXP($G32/100*VAR_CST)-1)/0.01,'Sensis Vectors ALL'!AG32*($G32*VAR_CST)/0.01))</f>
        <v>0</v>
      </c>
      <c r="AH32" s="80">
        <f>IF($E32="FX",$H32*'Sensis Vectors ALL'!AH32*(EXP($G32/100*VAR_CST)-1)/($H32*0.01),IF($E32&lt;&gt;"SPD",$H32*'Sensis Vectors ALL'!AH32*(EXP($G32/100*VAR_CST)-1)/0.01,'Sensis Vectors ALL'!AH32*($G32*VAR_CST)/0.01))</f>
        <v>0</v>
      </c>
      <c r="AI32" s="80">
        <f>IF($E32="FX",$H32*'Sensis Vectors ALL'!AI32*(EXP($G32/100*VAR_CST)-1)/($H32*0.01),IF($E32&lt;&gt;"SPD",$H32*'Sensis Vectors ALL'!AI32*(EXP($G32/100*VAR_CST)-1)/0.01,'Sensis Vectors ALL'!AI32*($G32*VAR_CST)/0.01))</f>
        <v>0</v>
      </c>
      <c r="AJ32" s="80">
        <f>IF($E32="FX",$H32*'Sensis Vectors ALL'!AJ32*(EXP($G32/100*VAR_CST)-1)/($H32*0.01),IF($E32&lt;&gt;"SPD",$H32*'Sensis Vectors ALL'!AJ32*(EXP($G32/100*VAR_CST)-1)/0.01,'Sensis Vectors ALL'!AJ32*($G32*VAR_CST)/0.01))</f>
        <v>0</v>
      </c>
      <c r="AK32" s="80">
        <f>IF($E32="FX",$H32*'Sensis Vectors ALL'!AK32*(EXP($G32/100*VAR_CST)-1)/($H32*0.01),IF($E32&lt;&gt;"SPD",$H32*'Sensis Vectors ALL'!AK32*(EXP($G32/100*VAR_CST)-1)/0.01,'Sensis Vectors ALL'!AK32*($G32*VAR_CST)/0.01))</f>
        <v>0</v>
      </c>
      <c r="AL32" s="80">
        <f>IF($E32="FX",$H32*'Sensis Vectors ALL'!AL32*(EXP($G32/100*VAR_CST)-1)/($H32*0.01),IF($E32&lt;&gt;"SPD",$H32*'Sensis Vectors ALL'!AL32*(EXP($G32/100*VAR_CST)-1)/0.01,'Sensis Vectors ALL'!AL32*($G32*VAR_CST)/0.01))</f>
        <v>0</v>
      </c>
      <c r="AM32" s="80">
        <f>IF($E32="FX",$H32*'Sensis Vectors ALL'!AM32*(EXP($G32/100*VAR_CST)-1)/($H32*0.01),IF($E32&lt;&gt;"SPD",$H32*'Sensis Vectors ALL'!AM32*(EXP($G32/100*VAR_CST)-1)/0.01,'Sensis Vectors ALL'!AM32*($G32*VAR_CST)/0.01))</f>
        <v>0</v>
      </c>
      <c r="AN32" s="80">
        <f>IF($E32="FX",$H32*'Sensis Vectors ALL'!AN32*(EXP($G32/100*VAR_CST)-1)/($H32*0.01),IF($E32&lt;&gt;"SPD",$H32*'Sensis Vectors ALL'!AN32*(EXP($G32/100*VAR_CST)-1)/0.01,'Sensis Vectors ALL'!AN32*($G32*VAR_CST)/0.01))</f>
        <v>0</v>
      </c>
      <c r="AO32" s="80">
        <f>IF($E32="FX",$H32*'Sensis Vectors ALL'!AO32*(EXP($G32/100*VAR_CST)-1)/($H32*0.01),IF($E32&lt;&gt;"SPD",$H32*'Sensis Vectors ALL'!AO32*(EXP($G32/100*VAR_CST)-1)/0.01,'Sensis Vectors ALL'!AO32*($G32*VAR_CST)/0.01))</f>
        <v>0</v>
      </c>
      <c r="AP32" s="80">
        <f>IF($E32="FX",$H32*'Sensis Vectors ALL'!AP32*(EXP($G32/100*VAR_CST)-1)/($H32*0.01),IF($E32&lt;&gt;"SPD",$H32*'Sensis Vectors ALL'!AP32*(EXP($G32/100*VAR_CST)-1)/0.01,'Sensis Vectors ALL'!AP32*($G32*VAR_CST)/0.01))</f>
        <v>0</v>
      </c>
      <c r="AQ32" s="80">
        <f>IF($E32="FX",$H32*'Sensis Vectors ALL'!AQ32*(EXP($G32/100*VAR_CST)-1)/($H32*0.01),IF($E32&lt;&gt;"SPD",$H32*'Sensis Vectors ALL'!AQ32*(EXP($G32/100*VAR_CST)-1)/0.01,'Sensis Vectors ALL'!AQ32*($G32*VAR_CST)/0.01))</f>
        <v>0</v>
      </c>
      <c r="AR32" s="80">
        <f>IF($E32="FX",$H32*'Sensis Vectors ALL'!AR32*(EXP($G32/100*VAR_CST)-1)/($H32*0.01),IF($E32&lt;&gt;"SPD",$H32*'Sensis Vectors ALL'!AR32*(EXP($G32/100*VAR_CST)-1)/0.01,'Sensis Vectors ALL'!AR32*($G32*VAR_CST)/0.01))</f>
        <v>0</v>
      </c>
      <c r="AS32" s="80">
        <f>IF($E32="FX",$H32*'Sensis Vectors ALL'!AS32*(EXP($G32/100*VAR_CST)-1)/($H32*0.01),IF($E32&lt;&gt;"SPD",$H32*'Sensis Vectors ALL'!AS32*(EXP($G32/100*VAR_CST)-1)/0.01,'Sensis Vectors ALL'!AS32*($G32*VAR_CST)/0.01))</f>
        <v>0</v>
      </c>
      <c r="AT32" s="80">
        <f>IF($E32="FX",$H32*'Sensis Vectors ALL'!AT32*(EXP($G32/100*VAR_CST)-1)/($H32*0.01),IF($E32&lt;&gt;"SPD",$H32*'Sensis Vectors ALL'!AT32*(EXP($G32/100*VAR_CST)-1)/0.01,'Sensis Vectors ALL'!AT32*($G32*VAR_CST)/0.01))</f>
        <v>0</v>
      </c>
      <c r="AU32" s="80">
        <f>IF($E32="FX",$H32*'Sensis Vectors ALL'!AU32*(EXP($G32/100*VAR_CST)-1)/($H32*0.01),IF($E32&lt;&gt;"SPD",$H32*'Sensis Vectors ALL'!AU32*(EXP($G32/100*VAR_CST)-1)/0.01,'Sensis Vectors ALL'!AU32*($G32*VAR_CST)/0.01))</f>
        <v>0</v>
      </c>
      <c r="AV32" s="80">
        <f>IF($E32="FX",$H32*'Sensis Vectors ALL'!AV32*(EXP($G32/100*VAR_CST)-1)/($H32*0.01),IF($E32&lt;&gt;"SPD",$H32*'Sensis Vectors ALL'!AV32*(EXP($G32/100*VAR_CST)-1)/0.01,'Sensis Vectors ALL'!AV32*($G32*VAR_CST)/0.01))</f>
        <v>0</v>
      </c>
      <c r="AW32" s="80">
        <f>IF($E32="FX",$H32*'Sensis Vectors ALL'!AW32*(EXP($G32/100*VAR_CST)-1)/($H32*0.01),IF($E32&lt;&gt;"SPD",$H32*'Sensis Vectors ALL'!AW32*(EXP($G32/100*VAR_CST)-1)/0.01,'Sensis Vectors ALL'!AW32*($G32*VAR_CST)/0.01))</f>
        <v>0</v>
      </c>
      <c r="AX32" s="80">
        <f>IF($E32="FX",$H32*'Sensis Vectors ALL'!AX32*(EXP($G32/100*VAR_CST)-1)/($H32*0.01),IF($E32&lt;&gt;"SPD",$H32*'Sensis Vectors ALL'!AX32*(EXP($G32/100*VAR_CST)-1)/0.01,'Sensis Vectors ALL'!AX32*($G32*VAR_CST)/0.01))</f>
        <v>0</v>
      </c>
      <c r="AY32" s="80">
        <f>IF($E32="FX",$H32*'Sensis Vectors ALL'!AY32*(EXP($G32/100*VAR_CST)-1)/($H32*0.01),IF($E32&lt;&gt;"SPD",$H32*'Sensis Vectors ALL'!AY32*(EXP($G32/100*VAR_CST)-1)/0.01,'Sensis Vectors ALL'!AY32*($G32*VAR_CST)/0.01))</f>
        <v>0</v>
      </c>
      <c r="AZ32" s="80">
        <f>IF($E32="FX",$H32*'Sensis Vectors ALL'!AZ32*(EXP($G32/100*VAR_CST)-1)/($H32*0.01),IF($E32&lt;&gt;"SPD",$H32*'Sensis Vectors ALL'!AZ32*(EXP($G32/100*VAR_CST)-1)/0.01,'Sensis Vectors ALL'!AZ32*($G32*VAR_CST)/0.01))</f>
        <v>0</v>
      </c>
      <c r="BA32" s="80">
        <f>IF($E32="FX",$H32*'Sensis Vectors ALL'!BA32*(EXP($G32/100*VAR_CST)-1)/($H32*0.01),IF($E32&lt;&gt;"SPD",$H32*'Sensis Vectors ALL'!BA32*(EXP($G32/100*VAR_CST)-1)/0.01,'Sensis Vectors ALL'!BA32*($G32*VAR_CST)/0.01))</f>
        <v>0</v>
      </c>
      <c r="BB32" s="80">
        <f>IF($E32="FX",$H32*'Sensis Vectors ALL'!BB32*(EXP($G32/100*VAR_CST)-1)/($H32*0.01),IF($E32&lt;&gt;"SPD",$H32*'Sensis Vectors ALL'!BB32*(EXP($G32/100*VAR_CST)-1)/0.01,'Sensis Vectors ALL'!BB32*($G32*VAR_CST)/0.01))</f>
        <v>0</v>
      </c>
      <c r="BC32" s="80">
        <f>IF($E32="FX",$H32*'Sensis Vectors ALL'!BC32*(EXP($G32/100*VAR_CST)-1)/($H32*0.01),IF($E32&lt;&gt;"SPD",$H32*'Sensis Vectors ALL'!BC32*(EXP($G32/100*VAR_CST)-1)/0.01,'Sensis Vectors ALL'!BC32*($G32*VAR_CST)/0.01))</f>
        <v>0</v>
      </c>
      <c r="BD32" s="80">
        <f>IF($E32="FX",$H32*'Sensis Vectors ALL'!BD32*(EXP($G32/100*VAR_CST)-1)/($H32*0.01),IF($E32&lt;&gt;"SPD",$H32*'Sensis Vectors ALL'!BD32*(EXP($G32/100*VAR_CST)-1)/0.01,'Sensis Vectors ALL'!BD32*($G32*VAR_CST)/0.01))</f>
        <v>9.5201601464816918E-2</v>
      </c>
      <c r="BE32" s="80">
        <f>IF($E32="FX",$H32*'Sensis Vectors ALL'!BE32*(EXP($G32/100*VAR_CST)-1)/($H32*0.01),IF($E32&lt;&gt;"SPD",$H32*'Sensis Vectors ALL'!BE32*(EXP($G32/100*VAR_CST)-1)/0.01,'Sensis Vectors ALL'!BE32*($G32*VAR_CST)/0.01))</f>
        <v>0</v>
      </c>
      <c r="BF32" s="80">
        <f>IF($E32="FX",$H32*'Sensis Vectors ALL'!BF32*(EXP($G32/100*VAR_CST)-1)/($H32*0.01),IF($E32&lt;&gt;"SPD",$H32*'Sensis Vectors ALL'!BF32*(EXP($G32/100*VAR_CST)-1)/0.01,'Sensis Vectors ALL'!BF32*($G32*VAR_CST)/0.01))</f>
        <v>0</v>
      </c>
      <c r="BG32" s="80">
        <f>IF($E32="FX",$H32*'Sensis Vectors ALL'!BG32*(EXP($G32/100*VAR_CST)-1)/($H32*0.01),IF($E32&lt;&gt;"SPD",$H32*'Sensis Vectors ALL'!BG32*(EXP($G32/100*VAR_CST)-1)/0.01,'Sensis Vectors ALL'!BG32*($G32*VAR_CST)/0.01))</f>
        <v>0</v>
      </c>
      <c r="BH32" s="80">
        <f>IF($E32="FX",$H32*'Sensis Vectors ALL'!BH32*(EXP($G32/100*VAR_CST)-1)/($H32*0.01),IF($E32&lt;&gt;"SPD",$H32*'Sensis Vectors ALL'!BH32*(EXP($G32/100*VAR_CST)-1)/0.01,'Sensis Vectors ALL'!BH32*($G32*VAR_CST)/0.01))</f>
        <v>0</v>
      </c>
      <c r="BI32" s="80">
        <f>IF($E32="FX",$H32*'Sensis Vectors ALL'!BI32*(EXP($G32/100*VAR_CST)-1)/($H32*0.01),IF($E32&lt;&gt;"SPD",$H32*'Sensis Vectors ALL'!BI32*(EXP($G32/100*VAR_CST)-1)/0.01,'Sensis Vectors ALL'!BI32*($G32*VAR_CST)/0.01))</f>
        <v>0</v>
      </c>
      <c r="BJ32" s="80">
        <f>IF($E32="FX",$H32*'Sensis Vectors ALL'!BJ32*(EXP($G32/100*VAR_CST)-1)/($H32*0.01),IF($E32&lt;&gt;"SPD",$H32*'Sensis Vectors ALL'!BJ32*(EXP($G32/100*VAR_CST)-1)/0.01,'Sensis Vectors ALL'!BJ32*($G32*VAR_CST)/0.01))</f>
        <v>0</v>
      </c>
      <c r="BK32" s="80">
        <f>IF($E32="FX",$H32*'Sensis Vectors ALL'!BK32*(EXP($G32/100*VAR_CST)-1)/($H32*0.01),IF($E32&lt;&gt;"SPD",$H32*'Sensis Vectors ALL'!BK32*(EXP($G32/100*VAR_CST)-1)/0.01,'Sensis Vectors ALL'!BK32*($G32*VAR_CST)/0.01))</f>
        <v>0</v>
      </c>
      <c r="BL32" s="80">
        <f>IF($E32="FX",$H32*'Sensis Vectors ALL'!BL32*(EXP($G32/100*VAR_CST)-1)/($H32*0.01),IF($E32&lt;&gt;"SPD",$H32*'Sensis Vectors ALL'!BL32*(EXP($G32/100*VAR_CST)-1)/0.01,'Sensis Vectors ALL'!BL32*($G32*VAR_CST)/0.01))</f>
        <v>9.5201601464816918E-2</v>
      </c>
      <c r="BM32" s="80">
        <f>IF($E32="FX",$H32*'Sensis Vectors ALL'!BM32*(EXP($G32/100*VAR_CST)-1)/($H32*0.01),IF($E32&lt;&gt;"SPD",$H32*'Sensis Vectors ALL'!BM32*(EXP($G32/100*VAR_CST)-1)/0.01,'Sensis Vectors ALL'!BM32*($G32*VAR_CST)/0.01))</f>
        <v>0</v>
      </c>
      <c r="BN32" s="80">
        <f>IF($E32="FX",$H32*'Sensis Vectors ALL'!BN32*(EXP($G32/100*VAR_CST)-1)/($H32*0.01),IF($E32&lt;&gt;"SPD",$H32*'Sensis Vectors ALL'!BN32*(EXP($G32/100*VAR_CST)-1)/0.01,'Sensis Vectors ALL'!BN32*($G32*VAR_CST)/0.01))</f>
        <v>0</v>
      </c>
      <c r="BO32" s="80">
        <f>IF($E32="FX",$H32*'Sensis Vectors ALL'!BO32*(EXP($G32/100*VAR_CST)-1)/($H32*0.01),IF($E32&lt;&gt;"SPD",$H32*'Sensis Vectors ALL'!BO32*(EXP($G32/100*VAR_CST)-1)/0.01,'Sensis Vectors ALL'!BO32*($G32*VAR_CST)/0.01))</f>
        <v>0</v>
      </c>
      <c r="BP32" s="80">
        <f>IF($E32="FX",$H32*'Sensis Vectors ALL'!BP32*(EXP($G32/100*VAR_CST)-1)/($H32*0.01),IF($E32&lt;&gt;"SPD",$H32*'Sensis Vectors ALL'!BP32*(EXP($G32/100*VAR_CST)-1)/0.01,'Sensis Vectors ALL'!BP32*($G32*VAR_CST)/0.01))</f>
        <v>0</v>
      </c>
      <c r="BQ32" s="80">
        <f>IF($E32="FX",$H32*'Sensis Vectors ALL'!BQ32*(EXP($G32/100*VAR_CST)-1)/($H32*0.01),IF($E32&lt;&gt;"SPD",$H32*'Sensis Vectors ALL'!BQ32*(EXP($G32/100*VAR_CST)-1)/0.01,'Sensis Vectors ALL'!BQ32*($G32*VAR_CST)/0.01))</f>
        <v>0</v>
      </c>
      <c r="BR32" s="80">
        <f>IF($E32="FX",$H32*'Sensis Vectors ALL'!BR32*(EXP($G32/100*VAR_CST)-1)/($H32*0.01),IF($E32&lt;&gt;"SPD",$H32*'Sensis Vectors ALL'!BR32*(EXP($G32/100*VAR_CST)-1)/0.01,'Sensis Vectors ALL'!BR32*($G32*VAR_CST)/0.01))</f>
        <v>0</v>
      </c>
      <c r="BS32" s="80">
        <f>IF($E32="FX",$H32*'Sensis Vectors ALL'!BS32*(EXP($G32/100*VAR_CST)-1)/($H32*0.01),IF($E32&lt;&gt;"SPD",$H32*'Sensis Vectors ALL'!BS32*(EXP($G32/100*VAR_CST)-1)/0.01,'Sensis Vectors ALL'!BS32*($G32*VAR_CST)/0.01))</f>
        <v>0</v>
      </c>
      <c r="BT32" s="80">
        <f>IF($E32="FX",$H32*'Sensis Vectors ALL'!BT32*(EXP($G32/100*VAR_CST)-1)/($H32*0.01),IF($E32&lt;&gt;"SPD",$H32*'Sensis Vectors ALL'!BT32*(EXP($G32/100*VAR_CST)-1)/0.01,'Sensis Vectors ALL'!BT32*($G32*VAR_CST)/0.01))</f>
        <v>0</v>
      </c>
      <c r="BU32" s="80">
        <f>IF($E32="FX",$H32*'Sensis Vectors ALL'!BU32*(EXP($G32/100*VAR_CST)-1)/($H32*0.01),IF($E32&lt;&gt;"SPD",$H32*'Sensis Vectors ALL'!BU32*(EXP($G32/100*VAR_CST)-1)/0.01,'Sensis Vectors ALL'!BU32*($G32*VAR_CST)/0.01))</f>
        <v>0</v>
      </c>
      <c r="BV32" s="80">
        <f>IF($E32="FX",$H32*'Sensis Vectors ALL'!BV32*(EXP($G32/100*VAR_CST)-1)/($H32*0.01),IF($E32&lt;&gt;"SPD",$H32*'Sensis Vectors ALL'!BV32*(EXP($G32/100*VAR_CST)-1)/0.01,'Sensis Vectors ALL'!BV32*($G32*VAR_CST)/0.01))</f>
        <v>0</v>
      </c>
      <c r="BW32" s="80">
        <f>IF($E32="FX",$H32*'Sensis Vectors ALL'!BW32*(EXP($G32/100*VAR_CST)-1)/($H32*0.01),IF($E32&lt;&gt;"SPD",$H32*'Sensis Vectors ALL'!BW32*(EXP($G32/100*VAR_CST)-1)/0.01,'Sensis Vectors ALL'!BW32*($G32*VAR_CST)/0.01))</f>
        <v>0</v>
      </c>
      <c r="BX32" s="80">
        <f>IF($E32="FX",$H32*'Sensis Vectors ALL'!BX32*(EXP($G32/100*VAR_CST)-1)/($H32*0.01),IF($E32&lt;&gt;"SPD",$H32*'Sensis Vectors ALL'!BX32*(EXP($G32/100*VAR_CST)-1)/0.01,'Sensis Vectors ALL'!BX32*($G32*VAR_CST)/0.01))</f>
        <v>0</v>
      </c>
      <c r="BY32" s="80">
        <f>IF($E32="FX",$H32*'Sensis Vectors ALL'!BY32*(EXP($G32/100*VAR_CST)-1)/($H32*0.01),IF($E32&lt;&gt;"SPD",$H32*'Sensis Vectors ALL'!BY32*(EXP($G32/100*VAR_CST)-1)/0.01,'Sensis Vectors ALL'!BY32*($G32*VAR_CST)/0.01))</f>
        <v>0</v>
      </c>
      <c r="BZ32" s="80">
        <f>IF($E32="FX",$H32*'Sensis Vectors ALL'!BZ32*(EXP($G32/100*VAR_CST)-1)/($H32*0.01),IF($E32&lt;&gt;"SPD",$H32*'Sensis Vectors ALL'!BZ32*(EXP($G32/100*VAR_CST)-1)/0.01,'Sensis Vectors ALL'!BZ32*($G32*VAR_CST)/0.01))</f>
        <v>0</v>
      </c>
      <c r="CA32" s="80">
        <f>IF($E32="FX",$H32*'Sensis Vectors ALL'!CA32*(EXP($G32/100*VAR_CST)-1)/($H32*0.01),IF($E32&lt;&gt;"SPD",$H32*'Sensis Vectors ALL'!CA32*(EXP($G32/100*VAR_CST)-1)/0.01,'Sensis Vectors ALL'!CA32*($G32*VAR_CST)/0.01))</f>
        <v>0</v>
      </c>
      <c r="CB32" s="80">
        <f>IF($E32="FX",$H32*'Sensis Vectors ALL'!CB32*(EXP($G32/100*VAR_CST)-1)/($H32*0.01),IF($E32&lt;&gt;"SPD",$H32*'Sensis Vectors ALL'!CB32*(EXP($G32/100*VAR_CST)-1)/0.01,'Sensis Vectors ALL'!CB32*($G32*VAR_CST)/0.01))</f>
        <v>9.5201601464816918E-2</v>
      </c>
      <c r="CC32" s="80">
        <f>IF($E32="FX",$H32*'Sensis Vectors ALL'!CC32*(EXP($G32/100*VAR_CST)-1)/($H32*0.01),IF($E32&lt;&gt;"SPD",$H32*'Sensis Vectors ALL'!CC32*(EXP($G32/100*VAR_CST)-1)/0.01,'Sensis Vectors ALL'!CC32*($G32*VAR_CST)/0.01))</f>
        <v>9.5201601464816918E-2</v>
      </c>
      <c r="CD32" s="80">
        <f>IF($E32="FX",$H32*'Sensis Vectors ALL'!CD32*(EXP($G32/100*VAR_CST)-1)/($H32*0.01),IF($E32&lt;&gt;"SPD",$H32*'Sensis Vectors ALL'!CD32*(EXP($G32/100*VAR_CST)-1)/0.01,'Sensis Vectors ALL'!CD32*($G32*VAR_CST)/0.01))</f>
        <v>0</v>
      </c>
      <c r="CE32" s="80">
        <f>IF($E32="FX",$H32*'Sensis Vectors ALL'!CE32*(EXP($G32/100*VAR_CST)-1)/($H32*0.01),IF($E32&lt;&gt;"SPD",$H32*'Sensis Vectors ALL'!CE32*(EXP($G32/100*VAR_CST)-1)/0.01,'Sensis Vectors ALL'!CE32*($G32*VAR_CST)/0.01))</f>
        <v>0</v>
      </c>
      <c r="CF32" s="80">
        <f>IF($E32="FX",$H32*'Sensis Vectors ALL'!CF32*(EXP($G32/100*VAR_CST)-1)/($H32*0.01),IF($E32&lt;&gt;"SPD",$H32*'Sensis Vectors ALL'!CF32*(EXP($G32/100*VAR_CST)-1)/0.01,'Sensis Vectors ALL'!CF32*($G32*VAR_CST)/0.01))</f>
        <v>0</v>
      </c>
      <c r="CG32" s="80">
        <f>IF($E32="FX",$H32*'Sensis Vectors ALL'!CG32*(EXP($G32/100*VAR_CST)-1)/($H32*0.01),IF($E32&lt;&gt;"SPD",$H32*'Sensis Vectors ALL'!CG32*(EXP($G32/100*VAR_CST)-1)/0.01,'Sensis Vectors ALL'!CG32*($G32*VAR_CST)/0.01))</f>
        <v>0</v>
      </c>
      <c r="CH32" s="80">
        <f>IF($E32="FX",$H32*'Sensis Vectors ALL'!CH32*(EXP($G32/100*VAR_CST)-1)/($H32*0.01),IF($E32&lt;&gt;"SPD",$H32*'Sensis Vectors ALL'!CH32*(EXP($G32/100*VAR_CST)-1)/0.01,'Sensis Vectors ALL'!CH32*($G32*VAR_CST)/0.01))</f>
        <v>0</v>
      </c>
      <c r="CI32" s="80">
        <f>IF($E32="FX",$H32*'Sensis Vectors ALL'!CI32*(EXP($G32/100*VAR_CST)-1)/($H32*0.01),IF($E32&lt;&gt;"SPD",$H32*'Sensis Vectors ALL'!CI32*(EXP($G32/100*VAR_CST)-1)/0.01,'Sensis Vectors ALL'!CI32*($G32*VAR_CST)/0.01))</f>
        <v>0</v>
      </c>
      <c r="CJ32" s="80">
        <f>IF($E32="FX",$H32*'Sensis Vectors ALL'!CJ32*(EXP($G32/100*VAR_CST)-1)/($H32*0.01),IF($E32&lt;&gt;"SPD",$H32*'Sensis Vectors ALL'!CJ32*(EXP($G32/100*VAR_CST)-1)/0.01,'Sensis Vectors ALL'!CJ32*($G32*VAR_CST)/0.01))</f>
        <v>0</v>
      </c>
      <c r="CK32" s="80">
        <f>IF($E32="FX",$H32*'Sensis Vectors ALL'!CK32*(EXP($G32/100*VAR_CST)-1)/($H32*0.01),IF($E32&lt;&gt;"SPD",$H32*'Sensis Vectors ALL'!CK32*(EXP($G32/100*VAR_CST)-1)/0.01,'Sensis Vectors ALL'!CK32*($G32*VAR_CST)/0.01))</f>
        <v>0</v>
      </c>
      <c r="CL32" s="80">
        <f>IF($E32="FX",$H32*'Sensis Vectors ALL'!CL32*(EXP($G32/100*VAR_CST)-1)/($H32*0.01),IF($E32&lt;&gt;"SPD",$H32*'Sensis Vectors ALL'!CL32*(EXP($G32/100*VAR_CST)-1)/0.01,'Sensis Vectors ALL'!CL32*($G32*VAR_CST)/0.01))</f>
        <v>0</v>
      </c>
      <c r="CM32" s="80">
        <f>IF($E32="FX",$H32*'Sensis Vectors ALL'!CM32*(EXP($G32/100*VAR_CST)-1)/($H32*0.01),IF($E32&lt;&gt;"SPD",$H32*'Sensis Vectors ALL'!CM32*(EXP($G32/100*VAR_CST)-1)/0.01,'Sensis Vectors ALL'!CM32*($G32*VAR_CST)/0.01))</f>
        <v>0</v>
      </c>
      <c r="CN32" s="80">
        <f>IF($E32="FX",$H32*'Sensis Vectors ALL'!CN32*(EXP($G32/100*VAR_CST)-1)/($H32*0.01),IF($E32&lt;&gt;"SPD",$H32*'Sensis Vectors ALL'!CN32*(EXP($G32/100*VAR_CST)-1)/0.01,'Sensis Vectors ALL'!CN32*($G32*VAR_CST)/0.01))</f>
        <v>0</v>
      </c>
      <c r="CO32" s="80">
        <f>IF($E32="FX",$H32*'Sensis Vectors ALL'!CO32*(EXP($G32/100*VAR_CST)-1)/($H32*0.01),IF($E32&lt;&gt;"SPD",$H32*'Sensis Vectors ALL'!CO32*(EXP($G32/100*VAR_CST)-1)/0.01,'Sensis Vectors ALL'!CO32*($G32*VAR_CST)/0.01))</f>
        <v>0</v>
      </c>
      <c r="CP32" s="80">
        <f>IF($E32="FX",$H32*'Sensis Vectors ALL'!CP32*(EXP($G32/100*VAR_CST)-1)/($H32*0.01),IF($E32&lt;&gt;"SPD",$H32*'Sensis Vectors ALL'!CP32*(EXP($G32/100*VAR_CST)-1)/0.01,'Sensis Vectors ALL'!CP32*($G32*VAR_CST)/0.01))</f>
        <v>0</v>
      </c>
      <c r="CQ32" s="80">
        <f>IF($E32="FX",$H32*'Sensis Vectors ALL'!CQ32*(EXP($G32/100*VAR_CST)-1)/($H32*0.01),IF($E32&lt;&gt;"SPD",$H32*'Sensis Vectors ALL'!CQ32*(EXP($G32/100*VAR_CST)-1)/0.01,'Sensis Vectors ALL'!CQ32*($G32*VAR_CST)/0.01))</f>
        <v>0</v>
      </c>
      <c r="CR32" s="80">
        <f>IF($E32="FX",$H32*'Sensis Vectors ALL'!CR32*(EXP($G32/100*VAR_CST)-1)/($H32*0.01),IF($E32&lt;&gt;"SPD",$H32*'Sensis Vectors ALL'!CR32*(EXP($G32/100*VAR_CST)-1)/0.01,'Sensis Vectors ALL'!CR32*($G32*VAR_CST)/0.01))</f>
        <v>0</v>
      </c>
      <c r="CS32" s="80">
        <f>IF($E32="FX",$H32*'Sensis Vectors ALL'!CS32*(EXP($G32/100*VAR_CST)-1)/($H32*0.01),IF($E32&lt;&gt;"SPD",$H32*'Sensis Vectors ALL'!CS32*(EXP($G32/100*VAR_CST)-1)/0.01,'Sensis Vectors ALL'!CS32*($G32*VAR_CST)/0.01))</f>
        <v>0</v>
      </c>
      <c r="CT32" s="80">
        <f>IF($E32="FX",$H32*'Sensis Vectors ALL'!CT32*(EXP($G32/100*VAR_CST)-1)/($H32*0.01),IF($E32&lt;&gt;"SPD",$H32*'Sensis Vectors ALL'!CT32*(EXP($G32/100*VAR_CST)-1)/0.01,'Sensis Vectors ALL'!CT32*($G32*VAR_CST)/0.01))</f>
        <v>0</v>
      </c>
      <c r="CU32" s="80">
        <f>IF($E32="FX",$H32*'Sensis Vectors ALL'!CU32*(EXP($G32/100*VAR_CST)-1)/($H32*0.01),IF($E32&lt;&gt;"SPD",$H32*'Sensis Vectors ALL'!CU32*(EXP($G32/100*VAR_CST)-1)/0.01,'Sensis Vectors ALL'!CU32*($G32*VAR_CST)/0.01))</f>
        <v>0</v>
      </c>
      <c r="CV32" s="80">
        <f>IF($E32="FX",$H32*'Sensis Vectors ALL'!CV32*(EXP($G32/100*VAR_CST)-1)/($H32*0.01),IF($E32&lt;&gt;"SPD",$H32*'Sensis Vectors ALL'!CV32*(EXP($G32/100*VAR_CST)-1)/0.01,'Sensis Vectors ALL'!CV32*($G32*VAR_CST)/0.01))</f>
        <v>0</v>
      </c>
      <c r="CW32" s="80">
        <f>IF($E32="FX",$H32*'Sensis Vectors ALL'!CW32*(EXP($G32/100*VAR_CST)-1)/($H32*0.01),IF($E32&lt;&gt;"SPD",$H32*'Sensis Vectors ALL'!CW32*(EXP($G32/100*VAR_CST)-1)/0.01,'Sensis Vectors ALL'!CW32*($G32*VAR_CST)/0.01))</f>
        <v>0</v>
      </c>
      <c r="CX32" s="80">
        <f>IF($E32="FX",$H32*'Sensis Vectors ALL'!CX32*(EXP($G32/100*VAR_CST)-1)/($H32*0.01),IF($E32&lt;&gt;"SPD",$H32*'Sensis Vectors ALL'!CX32*(EXP($G32/100*VAR_CST)-1)/0.01,'Sensis Vectors ALL'!CX32*($G32*VAR_CST)/0.01))</f>
        <v>0</v>
      </c>
      <c r="CY32" s="80">
        <f>IF($E32="FX",$H32*'Sensis Vectors ALL'!CY32*(EXP($G32/100*VAR_CST)-1)/($H32*0.01),IF($E32&lt;&gt;"SPD",$H32*'Sensis Vectors ALL'!CY32*(EXP($G32/100*VAR_CST)-1)/0.01,'Sensis Vectors ALL'!CY32*($G32*VAR_CST)/0.01))</f>
        <v>0</v>
      </c>
      <c r="CZ32" s="80">
        <f>IF($E32="FX",$H32*'Sensis Vectors ALL'!CZ32*(EXP($G32/100*VAR_CST)-1)/($H32*0.01),IF($E32&lt;&gt;"SPD",$H32*'Sensis Vectors ALL'!CZ32*(EXP($G32/100*VAR_CST)-1)/0.01,'Sensis Vectors ALL'!CZ32*($G32*VAR_CST)/0.01))</f>
        <v>0</v>
      </c>
      <c r="DA32" s="80">
        <f>IF($E32="FX",$H32*'Sensis Vectors ALL'!DA32*(EXP($G32/100*VAR_CST)-1)/($H32*0.01),IF($E32&lt;&gt;"SPD",$H32*'Sensis Vectors ALL'!DA32*(EXP($G32/100*VAR_CST)-1)/0.01,'Sensis Vectors ALL'!DA32*($G32*VAR_CST)/0.01))</f>
        <v>0</v>
      </c>
      <c r="DB32" s="80">
        <f>IF($E32="FX",$H32*'Sensis Vectors ALL'!DB32*(EXP($G32/100*VAR_CST)-1)/($H32*0.01),IF($E32&lt;&gt;"SPD",$H32*'Sensis Vectors ALL'!DB32*(EXP($G32/100*VAR_CST)-1)/0.01,'Sensis Vectors ALL'!DB32*($G32*VAR_CST)/0.01))</f>
        <v>0</v>
      </c>
      <c r="DC32" s="80">
        <f>IF($E32="FX",$H32*'Sensis Vectors ALL'!DC32*(EXP($G32/100*VAR_CST)-1)/($H32*0.01),IF($E32&lt;&gt;"SPD",$H32*'Sensis Vectors ALL'!DC32*(EXP($G32/100*VAR_CST)-1)/0.01,'Sensis Vectors ALL'!DC32*($G32*VAR_CST)/0.01))</f>
        <v>0</v>
      </c>
      <c r="DD32" s="80">
        <f>IF($E32="FX",$H32*'Sensis Vectors ALL'!DD32*(EXP($G32/100*VAR_CST)-1)/($H32*0.01),IF($E32&lt;&gt;"SPD",$H32*'Sensis Vectors ALL'!DD32*(EXP($G32/100*VAR_CST)-1)/0.01,'Sensis Vectors ALL'!DD32*($G32*VAR_CST)/0.01))</f>
        <v>0</v>
      </c>
      <c r="DE32" s="80">
        <f>IF($E32="FX",$H32*'Sensis Vectors ALL'!DE32*(EXP($G32/100*VAR_CST)-1)/($H32*0.01),IF($E32&lt;&gt;"SPD",$H32*'Sensis Vectors ALL'!DE32*(EXP($G32/100*VAR_CST)-1)/0.01,'Sensis Vectors ALL'!DE32*($G32*VAR_CST)/0.01))</f>
        <v>0</v>
      </c>
      <c r="DF32" s="80">
        <f>IF($E32="FX",$H32*'Sensis Vectors ALL'!DF32*(EXP($G32/100*VAR_CST)-1)/($H32*0.01),IF($E32&lt;&gt;"SPD",$H32*'Sensis Vectors ALL'!DF32*(EXP($G32/100*VAR_CST)-1)/0.01,'Sensis Vectors ALL'!DF32*($G32*VAR_CST)/0.01))</f>
        <v>0</v>
      </c>
      <c r="DG32" s="80">
        <f>IF($E32="FX",$H32*'Sensis Vectors ALL'!DG32*(EXP($G32/100*VAR_CST)-1)/($H32*0.01),IF($E32&lt;&gt;"SPD",$H32*'Sensis Vectors ALL'!DG32*(EXP($G32/100*VAR_CST)-1)/0.01,'Sensis Vectors ALL'!DG32*($G32*VAR_CST)/0.01))</f>
        <v>0</v>
      </c>
      <c r="DH32" s="80">
        <f>IF($E32="FX",$H32*'Sensis Vectors ALL'!DH32*(EXP($G32/100*VAR_CST)-1)/($H32*0.01),IF($E32&lt;&gt;"SPD",$H32*'Sensis Vectors ALL'!DH32*(EXP($G32/100*VAR_CST)-1)/0.01,'Sensis Vectors ALL'!DH32*($G32*VAR_CST)/0.01))</f>
        <v>0</v>
      </c>
      <c r="DI32" s="80">
        <f>IF($E32="FX",$H32*'Sensis Vectors ALL'!DI32*(EXP($G32/100*VAR_CST)-1)/($H32*0.01),IF($E32&lt;&gt;"SPD",$H32*'Sensis Vectors ALL'!DI32*(EXP($G32/100*VAR_CST)-1)/0.01,'Sensis Vectors ALL'!DI32*($G32*VAR_CST)/0.01))</f>
        <v>0</v>
      </c>
      <c r="DJ32" s="80">
        <f>IF($E32="FX",$H32*'Sensis Vectors ALL'!DJ32*(EXP($G32/100*VAR_CST)-1)/($H32*0.01),IF($E32&lt;&gt;"SPD",$H32*'Sensis Vectors ALL'!DJ32*(EXP($G32/100*VAR_CST)-1)/0.01,'Sensis Vectors ALL'!DJ32*($G32*VAR_CST)/0.01))</f>
        <v>0</v>
      </c>
      <c r="DK32" s="80">
        <f>IF($E32="FX",$H32*'Sensis Vectors ALL'!DK32*(EXP($G32/100*VAR_CST)-1)/($H32*0.01),IF($E32&lt;&gt;"SPD",$H32*'Sensis Vectors ALL'!DK32*(EXP($G32/100*VAR_CST)-1)/0.01,'Sensis Vectors ALL'!DK32*($G32*VAR_CST)/0.01))</f>
        <v>0</v>
      </c>
      <c r="DL32" s="80">
        <f>IF($E32="FX",$H32*'Sensis Vectors ALL'!DL32*(EXP($G32/100*VAR_CST)-1)/($H32*0.01),IF($E32&lt;&gt;"SPD",$H32*'Sensis Vectors ALL'!DL32*(EXP($G32/100*VAR_CST)-1)/0.01,'Sensis Vectors ALL'!DL32*($G32*VAR_CST)/0.01))</f>
        <v>0</v>
      </c>
      <c r="DM32" s="80">
        <f>IF($E32="FX",$H32*'Sensis Vectors ALL'!DM32*(EXP($G32/100*VAR_CST)-1)/($H32*0.01),IF($E32&lt;&gt;"SPD",$H32*'Sensis Vectors ALL'!DM32*(EXP($G32/100*VAR_CST)-1)/0.01,'Sensis Vectors ALL'!DM32*($G32*VAR_CST)/0.01))</f>
        <v>0</v>
      </c>
      <c r="DN32" s="80">
        <f>IF($E32="FX",$H32*'Sensis Vectors ALL'!DN32*(EXP($G32/100*VAR_CST)-1)/($H32*0.01),IF($E32&lt;&gt;"SPD",$H32*'Sensis Vectors ALL'!DN32*(EXP($G32/100*VAR_CST)-1)/0.01,'Sensis Vectors ALL'!DN32*($G32*VAR_CST)/0.01))</f>
        <v>0</v>
      </c>
      <c r="DO32" s="80">
        <f>IF($E32="FX",$H32*'Sensis Vectors ALL'!DO32*(EXP($G32/100*VAR_CST)-1)/($H32*0.01),IF($E32&lt;&gt;"SPD",$H32*'Sensis Vectors ALL'!DO32*(EXP($G32/100*VAR_CST)-1)/0.01,'Sensis Vectors ALL'!DO32*($G32*VAR_CST)/0.01))</f>
        <v>0</v>
      </c>
      <c r="DP32" s="80">
        <f>IF($E32="FX",$H32*'Sensis Vectors ALL'!DP32*(EXP($G32/100*VAR_CST)-1)/($H32*0.01),IF($E32&lt;&gt;"SPD",$H32*'Sensis Vectors ALL'!DP32*(EXP($G32/100*VAR_CST)-1)/0.01,'Sensis Vectors ALL'!DP32*($G32*VAR_CST)/0.01))</f>
        <v>0</v>
      </c>
      <c r="DQ32" s="80">
        <f>IF($E32="FX",$H32*'Sensis Vectors ALL'!DQ32*(EXP($G32/100*VAR_CST)-1)/($H32*0.01),IF($E32&lt;&gt;"SPD",$H32*'Sensis Vectors ALL'!DQ32*(EXP($G32/100*VAR_CST)-1)/0.01,'Sensis Vectors ALL'!DQ32*($G32*VAR_CST)/0.01))</f>
        <v>0</v>
      </c>
    </row>
    <row r="33" spans="1:121" x14ac:dyDescent="0.2">
      <c r="A33" s="60">
        <v>290</v>
      </c>
      <c r="B33" s="60" t="s">
        <v>9</v>
      </c>
      <c r="C33" s="60" t="s">
        <v>369</v>
      </c>
      <c r="D33" s="60" t="s">
        <v>528</v>
      </c>
      <c r="E33" s="60" t="s">
        <v>25</v>
      </c>
      <c r="F33" s="60" t="s">
        <v>14</v>
      </c>
      <c r="G33" s="60">
        <v>0.40704699999999999</v>
      </c>
      <c r="H33" s="60">
        <v>1.04806</v>
      </c>
      <c r="I33" s="80">
        <f>IF($E33="FX",$H33*'Sensis Vectors ALL'!I33*(EXP($G33/100*VAR_CST)-1)/($H33*0.01),IF($E33&lt;&gt;"SPD",$H33*'Sensis Vectors ALL'!I33*(EXP($G33/100*VAR_CST)-1)/0.01,'Sensis Vectors ALL'!I33*($G33*VAR_CST)/0.01))</f>
        <v>-0.54636058917838604</v>
      </c>
      <c r="J33" s="80">
        <f>IF($E33="FX",$H33*'Sensis Vectors ALL'!J33*(EXP($G33/100*VAR_CST)-1)/($H33*0.01),IF($E33&lt;&gt;"SPD",$H33*'Sensis Vectors ALL'!J33*(EXP($G33/100*VAR_CST)-1)/0.01,'Sensis Vectors ALL'!J33*($G33*VAR_CST)/0.01))</f>
        <v>-0.54636058917838604</v>
      </c>
      <c r="K33" s="80">
        <f>IF($E33="FX",$H33*'Sensis Vectors ALL'!K33*(EXP($G33/100*VAR_CST)-1)/($H33*0.01),IF($E33&lt;&gt;"SPD",$H33*'Sensis Vectors ALL'!K33*(EXP($G33/100*VAR_CST)-1)/0.01,'Sensis Vectors ALL'!K33*($G33*VAR_CST)/0.01))</f>
        <v>-0.54636058917838604</v>
      </c>
      <c r="L33" s="80">
        <f>IF($E33="FX",$H33*'Sensis Vectors ALL'!L33*(EXP($G33/100*VAR_CST)-1)/($H33*0.01),IF($E33&lt;&gt;"SPD",$H33*'Sensis Vectors ALL'!L33*(EXP($G33/100*VAR_CST)-1)/0.01,'Sensis Vectors ALL'!L33*($G33*VAR_CST)/0.01))</f>
        <v>-0.54636058917838604</v>
      </c>
      <c r="M33" s="80">
        <f>IF($E33="FX",$H33*'Sensis Vectors ALL'!M33*(EXP($G33/100*VAR_CST)-1)/($H33*0.01),IF($E33&lt;&gt;"SPD",$H33*'Sensis Vectors ALL'!M33*(EXP($G33/100*VAR_CST)-1)/0.01,'Sensis Vectors ALL'!M33*($G33*VAR_CST)/0.01))</f>
        <v>-0.68344742791768998</v>
      </c>
      <c r="N33" s="80">
        <f>IF($E33="FX",$H33*'Sensis Vectors ALL'!N33*(EXP($G33/100*VAR_CST)-1)/($H33*0.01),IF($E33&lt;&gt;"SPD",$H33*'Sensis Vectors ALL'!N33*(EXP($G33/100*VAR_CST)-1)/0.01,'Sensis Vectors ALL'!N33*($G33*VAR_CST)/0.01))</f>
        <v>-0.68344742791768998</v>
      </c>
      <c r="O33" s="80">
        <f>IF($E33="FX",$H33*'Sensis Vectors ALL'!O33*(EXP($G33/100*VAR_CST)-1)/($H33*0.01),IF($E33&lt;&gt;"SPD",$H33*'Sensis Vectors ALL'!O33*(EXP($G33/100*VAR_CST)-1)/0.01,'Sensis Vectors ALL'!O33*($G33*VAR_CST)/0.01))</f>
        <v>0</v>
      </c>
      <c r="P33" s="80">
        <f>IF($E33="FX",$H33*'Sensis Vectors ALL'!P33*(EXP($G33/100*VAR_CST)-1)/($H33*0.01),IF($E33&lt;&gt;"SPD",$H33*'Sensis Vectors ALL'!P33*(EXP($G33/100*VAR_CST)-1)/0.01,'Sensis Vectors ALL'!P33*($G33*VAR_CST)/0.01))</f>
        <v>0</v>
      </c>
      <c r="Q33" s="80">
        <f>IF($E33="FX",$H33*'Sensis Vectors ALL'!Q33*(EXP($G33/100*VAR_CST)-1)/($H33*0.01),IF($E33&lt;&gt;"SPD",$H33*'Sensis Vectors ALL'!Q33*(EXP($G33/100*VAR_CST)-1)/0.01,'Sensis Vectors ALL'!Q33*($G33*VAR_CST)/0.01))</f>
        <v>0</v>
      </c>
      <c r="R33" s="80">
        <f>IF($E33="FX",$H33*'Sensis Vectors ALL'!R33*(EXP($G33/100*VAR_CST)-1)/($H33*0.01),IF($E33&lt;&gt;"SPD",$H33*'Sensis Vectors ALL'!R33*(EXP($G33/100*VAR_CST)-1)/0.01,'Sensis Vectors ALL'!R33*($G33*VAR_CST)/0.01))</f>
        <v>0</v>
      </c>
      <c r="S33" s="80">
        <f>IF($E33="FX",$H33*'Sensis Vectors ALL'!S33*(EXP($G33/100*VAR_CST)-1)/($H33*0.01),IF($E33&lt;&gt;"SPD",$H33*'Sensis Vectors ALL'!S33*(EXP($G33/100*VAR_CST)-1)/0.01,'Sensis Vectors ALL'!S33*($G33*VAR_CST)/0.01))</f>
        <v>-0.68344742791768998</v>
      </c>
      <c r="T33" s="80">
        <f>IF($E33="FX",$H33*'Sensis Vectors ALL'!T33*(EXP($G33/100*VAR_CST)-1)/($H33*0.01),IF($E33&lt;&gt;"SPD",$H33*'Sensis Vectors ALL'!T33*(EXP($G33/100*VAR_CST)-1)/0.01,'Sensis Vectors ALL'!T33*($G33*VAR_CST)/0.01))</f>
        <v>-0.68344742791768998</v>
      </c>
      <c r="U33" s="80">
        <f>IF($E33="FX",$H33*'Sensis Vectors ALL'!U33*(EXP($G33/100*VAR_CST)-1)/($H33*0.01),IF($E33&lt;&gt;"SPD",$H33*'Sensis Vectors ALL'!U33*(EXP($G33/100*VAR_CST)-1)/0.01,'Sensis Vectors ALL'!U33*($G33*VAR_CST)/0.01))</f>
        <v>0</v>
      </c>
      <c r="V33" s="80">
        <f>IF($E33="FX",$H33*'Sensis Vectors ALL'!V33*(EXP($G33/100*VAR_CST)-1)/($H33*0.01),IF($E33&lt;&gt;"SPD",$H33*'Sensis Vectors ALL'!V33*(EXP($G33/100*VAR_CST)-1)/0.01,'Sensis Vectors ALL'!V33*($G33*VAR_CST)/0.01))</f>
        <v>0</v>
      </c>
      <c r="W33" s="80">
        <f>IF($E33="FX",$H33*'Sensis Vectors ALL'!W33*(EXP($G33/100*VAR_CST)-1)/($H33*0.01),IF($E33&lt;&gt;"SPD",$H33*'Sensis Vectors ALL'!W33*(EXP($G33/100*VAR_CST)-1)/0.01,'Sensis Vectors ALL'!W33*($G33*VAR_CST)/0.01))</f>
        <v>0</v>
      </c>
      <c r="X33" s="80">
        <f>IF($E33="FX",$H33*'Sensis Vectors ALL'!X33*(EXP($G33/100*VAR_CST)-1)/($H33*0.01),IF($E33&lt;&gt;"SPD",$H33*'Sensis Vectors ALL'!X33*(EXP($G33/100*VAR_CST)-1)/0.01,'Sensis Vectors ALL'!X33*($G33*VAR_CST)/0.01))</f>
        <v>0</v>
      </c>
      <c r="Y33" s="80">
        <f>IF($E33="FX",$H33*'Sensis Vectors ALL'!Y33*(EXP($G33/100*VAR_CST)-1)/($H33*0.01),IF($E33&lt;&gt;"SPD",$H33*'Sensis Vectors ALL'!Y33*(EXP($G33/100*VAR_CST)-1)/0.01,'Sensis Vectors ALL'!Y33*($G33*VAR_CST)/0.01))</f>
        <v>0</v>
      </c>
      <c r="Z33" s="80">
        <f>IF($E33="FX",$H33*'Sensis Vectors ALL'!Z33*(EXP($G33/100*VAR_CST)-1)/($H33*0.01),IF($E33&lt;&gt;"SPD",$H33*'Sensis Vectors ALL'!Z33*(EXP($G33/100*VAR_CST)-1)/0.01,'Sensis Vectors ALL'!Z33*($G33*VAR_CST)/0.01))</f>
        <v>0</v>
      </c>
      <c r="AA33" s="80">
        <f>IF($E33="FX",$H33*'Sensis Vectors ALL'!AA33*(EXP($G33/100*VAR_CST)-1)/($H33*0.01),IF($E33&lt;&gt;"SPD",$H33*'Sensis Vectors ALL'!AA33*(EXP($G33/100*VAR_CST)-1)/0.01,'Sensis Vectors ALL'!AA33*($G33*VAR_CST)/0.01))</f>
        <v>0</v>
      </c>
      <c r="AB33" s="80">
        <f>IF($E33="FX",$H33*'Sensis Vectors ALL'!AB33*(EXP($G33/100*VAR_CST)-1)/($H33*0.01),IF($E33&lt;&gt;"SPD",$H33*'Sensis Vectors ALL'!AB33*(EXP($G33/100*VAR_CST)-1)/0.01,'Sensis Vectors ALL'!AB33*($G33*VAR_CST)/0.01))</f>
        <v>0</v>
      </c>
      <c r="AC33" s="80">
        <f>IF($E33="FX",$H33*'Sensis Vectors ALL'!AC33*(EXP($G33/100*VAR_CST)-1)/($H33*0.01),IF($E33&lt;&gt;"SPD",$H33*'Sensis Vectors ALL'!AC33*(EXP($G33/100*VAR_CST)-1)/0.01,'Sensis Vectors ALL'!AC33*($G33*VAR_CST)/0.01))</f>
        <v>0</v>
      </c>
      <c r="AD33" s="80">
        <f>IF($E33="FX",$H33*'Sensis Vectors ALL'!AD33*(EXP($G33/100*VAR_CST)-1)/($H33*0.01),IF($E33&lt;&gt;"SPD",$H33*'Sensis Vectors ALL'!AD33*(EXP($G33/100*VAR_CST)-1)/0.01,'Sensis Vectors ALL'!AD33*($G33*VAR_CST)/0.01))</f>
        <v>0</v>
      </c>
      <c r="AE33" s="80">
        <f>IF($E33="FX",$H33*'Sensis Vectors ALL'!AE33*(EXP($G33/100*VAR_CST)-1)/($H33*0.01),IF($E33&lt;&gt;"SPD",$H33*'Sensis Vectors ALL'!AE33*(EXP($G33/100*VAR_CST)-1)/0.01,'Sensis Vectors ALL'!AE33*($G33*VAR_CST)/0.01))</f>
        <v>0</v>
      </c>
      <c r="AF33" s="80">
        <f>IF($E33="FX",$H33*'Sensis Vectors ALL'!AF33*(EXP($G33/100*VAR_CST)-1)/($H33*0.01),IF($E33&lt;&gt;"SPD",$H33*'Sensis Vectors ALL'!AF33*(EXP($G33/100*VAR_CST)-1)/0.01,'Sensis Vectors ALL'!AF33*($G33*VAR_CST)/0.01))</f>
        <v>0</v>
      </c>
      <c r="AG33" s="80">
        <f>IF($E33="FX",$H33*'Sensis Vectors ALL'!AG33*(EXP($G33/100*VAR_CST)-1)/($H33*0.01),IF($E33&lt;&gt;"SPD",$H33*'Sensis Vectors ALL'!AG33*(EXP($G33/100*VAR_CST)-1)/0.01,'Sensis Vectors ALL'!AG33*($G33*VAR_CST)/0.01))</f>
        <v>0</v>
      </c>
      <c r="AH33" s="80">
        <f>IF($E33="FX",$H33*'Sensis Vectors ALL'!AH33*(EXP($G33/100*VAR_CST)-1)/($H33*0.01),IF($E33&lt;&gt;"SPD",$H33*'Sensis Vectors ALL'!AH33*(EXP($G33/100*VAR_CST)-1)/0.01,'Sensis Vectors ALL'!AH33*($G33*VAR_CST)/0.01))</f>
        <v>0</v>
      </c>
      <c r="AI33" s="80">
        <f>IF($E33="FX",$H33*'Sensis Vectors ALL'!AI33*(EXP($G33/100*VAR_CST)-1)/($H33*0.01),IF($E33&lt;&gt;"SPD",$H33*'Sensis Vectors ALL'!AI33*(EXP($G33/100*VAR_CST)-1)/0.01,'Sensis Vectors ALL'!AI33*($G33*VAR_CST)/0.01))</f>
        <v>0</v>
      </c>
      <c r="AJ33" s="80">
        <f>IF($E33="FX",$H33*'Sensis Vectors ALL'!AJ33*(EXP($G33/100*VAR_CST)-1)/($H33*0.01),IF($E33&lt;&gt;"SPD",$H33*'Sensis Vectors ALL'!AJ33*(EXP($G33/100*VAR_CST)-1)/0.01,'Sensis Vectors ALL'!AJ33*($G33*VAR_CST)/0.01))</f>
        <v>0</v>
      </c>
      <c r="AK33" s="80">
        <f>IF($E33="FX",$H33*'Sensis Vectors ALL'!AK33*(EXP($G33/100*VAR_CST)-1)/($H33*0.01),IF($E33&lt;&gt;"SPD",$H33*'Sensis Vectors ALL'!AK33*(EXP($G33/100*VAR_CST)-1)/0.01,'Sensis Vectors ALL'!AK33*($G33*VAR_CST)/0.01))</f>
        <v>0</v>
      </c>
      <c r="AL33" s="80">
        <f>IF($E33="FX",$H33*'Sensis Vectors ALL'!AL33*(EXP($G33/100*VAR_CST)-1)/($H33*0.01),IF($E33&lt;&gt;"SPD",$H33*'Sensis Vectors ALL'!AL33*(EXP($G33/100*VAR_CST)-1)/0.01,'Sensis Vectors ALL'!AL33*($G33*VAR_CST)/0.01))</f>
        <v>0</v>
      </c>
      <c r="AM33" s="80">
        <f>IF($E33="FX",$H33*'Sensis Vectors ALL'!AM33*(EXP($G33/100*VAR_CST)-1)/($H33*0.01),IF($E33&lt;&gt;"SPD",$H33*'Sensis Vectors ALL'!AM33*(EXP($G33/100*VAR_CST)-1)/0.01,'Sensis Vectors ALL'!AM33*($G33*VAR_CST)/0.01))</f>
        <v>0</v>
      </c>
      <c r="AN33" s="80">
        <f>IF($E33="FX",$H33*'Sensis Vectors ALL'!AN33*(EXP($G33/100*VAR_CST)-1)/($H33*0.01),IF($E33&lt;&gt;"SPD",$H33*'Sensis Vectors ALL'!AN33*(EXP($G33/100*VAR_CST)-1)/0.01,'Sensis Vectors ALL'!AN33*($G33*VAR_CST)/0.01))</f>
        <v>0</v>
      </c>
      <c r="AO33" s="80">
        <f>IF($E33="FX",$H33*'Sensis Vectors ALL'!AO33*(EXP($G33/100*VAR_CST)-1)/($H33*0.01),IF($E33&lt;&gt;"SPD",$H33*'Sensis Vectors ALL'!AO33*(EXP($G33/100*VAR_CST)-1)/0.01,'Sensis Vectors ALL'!AO33*($G33*VAR_CST)/0.01))</f>
        <v>0</v>
      </c>
      <c r="AP33" s="80">
        <f>IF($E33="FX",$H33*'Sensis Vectors ALL'!AP33*(EXP($G33/100*VAR_CST)-1)/($H33*0.01),IF($E33&lt;&gt;"SPD",$H33*'Sensis Vectors ALL'!AP33*(EXP($G33/100*VAR_CST)-1)/0.01,'Sensis Vectors ALL'!AP33*($G33*VAR_CST)/0.01))</f>
        <v>0</v>
      </c>
      <c r="AQ33" s="80">
        <f>IF($E33="FX",$H33*'Sensis Vectors ALL'!AQ33*(EXP($G33/100*VAR_CST)-1)/($H33*0.01),IF($E33&lt;&gt;"SPD",$H33*'Sensis Vectors ALL'!AQ33*(EXP($G33/100*VAR_CST)-1)/0.01,'Sensis Vectors ALL'!AQ33*($G33*VAR_CST)/0.01))</f>
        <v>0</v>
      </c>
      <c r="AR33" s="80">
        <f>IF($E33="FX",$H33*'Sensis Vectors ALL'!AR33*(EXP($G33/100*VAR_CST)-1)/($H33*0.01),IF($E33&lt;&gt;"SPD",$H33*'Sensis Vectors ALL'!AR33*(EXP($G33/100*VAR_CST)-1)/0.01,'Sensis Vectors ALL'!AR33*($G33*VAR_CST)/0.01))</f>
        <v>0</v>
      </c>
      <c r="AS33" s="80">
        <f>IF($E33="FX",$H33*'Sensis Vectors ALL'!AS33*(EXP($G33/100*VAR_CST)-1)/($H33*0.01),IF($E33&lt;&gt;"SPD",$H33*'Sensis Vectors ALL'!AS33*(EXP($G33/100*VAR_CST)-1)/0.01,'Sensis Vectors ALL'!AS33*($G33*VAR_CST)/0.01))</f>
        <v>0</v>
      </c>
      <c r="AT33" s="80">
        <f>IF($E33="FX",$H33*'Sensis Vectors ALL'!AT33*(EXP($G33/100*VAR_CST)-1)/($H33*0.01),IF($E33&lt;&gt;"SPD",$H33*'Sensis Vectors ALL'!AT33*(EXP($G33/100*VAR_CST)-1)/0.01,'Sensis Vectors ALL'!AT33*($G33*VAR_CST)/0.01))</f>
        <v>0</v>
      </c>
      <c r="AU33" s="80">
        <f>IF($E33="FX",$H33*'Sensis Vectors ALL'!AU33*(EXP($G33/100*VAR_CST)-1)/($H33*0.01),IF($E33&lt;&gt;"SPD",$H33*'Sensis Vectors ALL'!AU33*(EXP($G33/100*VAR_CST)-1)/0.01,'Sensis Vectors ALL'!AU33*($G33*VAR_CST)/0.01))</f>
        <v>0</v>
      </c>
      <c r="AV33" s="80">
        <f>IF($E33="FX",$H33*'Sensis Vectors ALL'!AV33*(EXP($G33/100*VAR_CST)-1)/($H33*0.01),IF($E33&lt;&gt;"SPD",$H33*'Sensis Vectors ALL'!AV33*(EXP($G33/100*VAR_CST)-1)/0.01,'Sensis Vectors ALL'!AV33*($G33*VAR_CST)/0.01))</f>
        <v>0</v>
      </c>
      <c r="AW33" s="80">
        <f>IF($E33="FX",$H33*'Sensis Vectors ALL'!AW33*(EXP($G33/100*VAR_CST)-1)/($H33*0.01),IF($E33&lt;&gt;"SPD",$H33*'Sensis Vectors ALL'!AW33*(EXP($G33/100*VAR_CST)-1)/0.01,'Sensis Vectors ALL'!AW33*($G33*VAR_CST)/0.01))</f>
        <v>0</v>
      </c>
      <c r="AX33" s="80">
        <f>IF($E33="FX",$H33*'Sensis Vectors ALL'!AX33*(EXP($G33/100*VAR_CST)-1)/($H33*0.01),IF($E33&lt;&gt;"SPD",$H33*'Sensis Vectors ALL'!AX33*(EXP($G33/100*VAR_CST)-1)/0.01,'Sensis Vectors ALL'!AX33*($G33*VAR_CST)/0.01))</f>
        <v>0</v>
      </c>
      <c r="AY33" s="80">
        <f>IF($E33="FX",$H33*'Sensis Vectors ALL'!AY33*(EXP($G33/100*VAR_CST)-1)/($H33*0.01),IF($E33&lt;&gt;"SPD",$H33*'Sensis Vectors ALL'!AY33*(EXP($G33/100*VAR_CST)-1)/0.01,'Sensis Vectors ALL'!AY33*($G33*VAR_CST)/0.01))</f>
        <v>0</v>
      </c>
      <c r="AZ33" s="80">
        <f>IF($E33="FX",$H33*'Sensis Vectors ALL'!AZ33*(EXP($G33/100*VAR_CST)-1)/($H33*0.01),IF($E33&lt;&gt;"SPD",$H33*'Sensis Vectors ALL'!AZ33*(EXP($G33/100*VAR_CST)-1)/0.01,'Sensis Vectors ALL'!AZ33*($G33*VAR_CST)/0.01))</f>
        <v>0</v>
      </c>
      <c r="BA33" s="80">
        <f>IF($E33="FX",$H33*'Sensis Vectors ALL'!BA33*(EXP($G33/100*VAR_CST)-1)/($H33*0.01),IF($E33&lt;&gt;"SPD",$H33*'Sensis Vectors ALL'!BA33*(EXP($G33/100*VAR_CST)-1)/0.01,'Sensis Vectors ALL'!BA33*($G33*VAR_CST)/0.01))</f>
        <v>0</v>
      </c>
      <c r="BB33" s="80">
        <f>IF($E33="FX",$H33*'Sensis Vectors ALL'!BB33*(EXP($G33/100*VAR_CST)-1)/($H33*0.01),IF($E33&lt;&gt;"SPD",$H33*'Sensis Vectors ALL'!BB33*(EXP($G33/100*VAR_CST)-1)/0.01,'Sensis Vectors ALL'!BB33*($G33*VAR_CST)/0.01))</f>
        <v>0</v>
      </c>
      <c r="BC33" s="80">
        <f>IF($E33="FX",$H33*'Sensis Vectors ALL'!BC33*(EXP($G33/100*VAR_CST)-1)/($H33*0.01),IF($E33&lt;&gt;"SPD",$H33*'Sensis Vectors ALL'!BC33*(EXP($G33/100*VAR_CST)-1)/0.01,'Sensis Vectors ALL'!BC33*($G33*VAR_CST)/0.01))</f>
        <v>0</v>
      </c>
      <c r="BD33" s="80">
        <f>IF($E33="FX",$H33*'Sensis Vectors ALL'!BD33*(EXP($G33/100*VAR_CST)-1)/($H33*0.01),IF($E33&lt;&gt;"SPD",$H33*'Sensis Vectors ALL'!BD33*(EXP($G33/100*VAR_CST)-1)/0.01,'Sensis Vectors ALL'!BD33*($G33*VAR_CST)/0.01))</f>
        <v>0.13708683873930408</v>
      </c>
      <c r="BE33" s="80">
        <f>IF($E33="FX",$H33*'Sensis Vectors ALL'!BE33*(EXP($G33/100*VAR_CST)-1)/($H33*0.01),IF($E33&lt;&gt;"SPD",$H33*'Sensis Vectors ALL'!BE33*(EXP($G33/100*VAR_CST)-1)/0.01,'Sensis Vectors ALL'!BE33*($G33*VAR_CST)/0.01))</f>
        <v>0</v>
      </c>
      <c r="BF33" s="80">
        <f>IF($E33="FX",$H33*'Sensis Vectors ALL'!BF33*(EXP($G33/100*VAR_CST)-1)/($H33*0.01),IF($E33&lt;&gt;"SPD",$H33*'Sensis Vectors ALL'!BF33*(EXP($G33/100*VAR_CST)-1)/0.01,'Sensis Vectors ALL'!BF33*($G33*VAR_CST)/0.01))</f>
        <v>0</v>
      </c>
      <c r="BG33" s="80">
        <f>IF($E33="FX",$H33*'Sensis Vectors ALL'!BG33*(EXP($G33/100*VAR_CST)-1)/($H33*0.01),IF($E33&lt;&gt;"SPD",$H33*'Sensis Vectors ALL'!BG33*(EXP($G33/100*VAR_CST)-1)/0.01,'Sensis Vectors ALL'!BG33*($G33*VAR_CST)/0.01))</f>
        <v>0</v>
      </c>
      <c r="BH33" s="80">
        <f>IF($E33="FX",$H33*'Sensis Vectors ALL'!BH33*(EXP($G33/100*VAR_CST)-1)/($H33*0.01),IF($E33&lt;&gt;"SPD",$H33*'Sensis Vectors ALL'!BH33*(EXP($G33/100*VAR_CST)-1)/0.01,'Sensis Vectors ALL'!BH33*($G33*VAR_CST)/0.01))</f>
        <v>0</v>
      </c>
      <c r="BI33" s="80">
        <f>IF($E33="FX",$H33*'Sensis Vectors ALL'!BI33*(EXP($G33/100*VAR_CST)-1)/($H33*0.01),IF($E33&lt;&gt;"SPD",$H33*'Sensis Vectors ALL'!BI33*(EXP($G33/100*VAR_CST)-1)/0.01,'Sensis Vectors ALL'!BI33*($G33*VAR_CST)/0.01))</f>
        <v>0</v>
      </c>
      <c r="BJ33" s="80">
        <f>IF($E33="FX",$H33*'Sensis Vectors ALL'!BJ33*(EXP($G33/100*VAR_CST)-1)/($H33*0.01),IF($E33&lt;&gt;"SPD",$H33*'Sensis Vectors ALL'!BJ33*(EXP($G33/100*VAR_CST)-1)/0.01,'Sensis Vectors ALL'!BJ33*($G33*VAR_CST)/0.01))</f>
        <v>0</v>
      </c>
      <c r="BK33" s="80">
        <f>IF($E33="FX",$H33*'Sensis Vectors ALL'!BK33*(EXP($G33/100*VAR_CST)-1)/($H33*0.01),IF($E33&lt;&gt;"SPD",$H33*'Sensis Vectors ALL'!BK33*(EXP($G33/100*VAR_CST)-1)/0.01,'Sensis Vectors ALL'!BK33*($G33*VAR_CST)/0.01))</f>
        <v>0</v>
      </c>
      <c r="BL33" s="80">
        <f>IF($E33="FX",$H33*'Sensis Vectors ALL'!BL33*(EXP($G33/100*VAR_CST)-1)/($H33*0.01),IF($E33&lt;&gt;"SPD",$H33*'Sensis Vectors ALL'!BL33*(EXP($G33/100*VAR_CST)-1)/0.01,'Sensis Vectors ALL'!BL33*($G33*VAR_CST)/0.01))</f>
        <v>0.13708683873930408</v>
      </c>
      <c r="BM33" s="80">
        <f>IF($E33="FX",$H33*'Sensis Vectors ALL'!BM33*(EXP($G33/100*VAR_CST)-1)/($H33*0.01),IF($E33&lt;&gt;"SPD",$H33*'Sensis Vectors ALL'!BM33*(EXP($G33/100*VAR_CST)-1)/0.01,'Sensis Vectors ALL'!BM33*($G33*VAR_CST)/0.01))</f>
        <v>0</v>
      </c>
      <c r="BN33" s="80">
        <f>IF($E33="FX",$H33*'Sensis Vectors ALL'!BN33*(EXP($G33/100*VAR_CST)-1)/($H33*0.01),IF($E33&lt;&gt;"SPD",$H33*'Sensis Vectors ALL'!BN33*(EXP($G33/100*VAR_CST)-1)/0.01,'Sensis Vectors ALL'!BN33*($G33*VAR_CST)/0.01))</f>
        <v>0</v>
      </c>
      <c r="BO33" s="80">
        <f>IF($E33="FX",$H33*'Sensis Vectors ALL'!BO33*(EXP($G33/100*VAR_CST)-1)/($H33*0.01),IF($E33&lt;&gt;"SPD",$H33*'Sensis Vectors ALL'!BO33*(EXP($G33/100*VAR_CST)-1)/0.01,'Sensis Vectors ALL'!BO33*($G33*VAR_CST)/0.01))</f>
        <v>0</v>
      </c>
      <c r="BP33" s="80">
        <f>IF($E33="FX",$H33*'Sensis Vectors ALL'!BP33*(EXP($G33/100*VAR_CST)-1)/($H33*0.01),IF($E33&lt;&gt;"SPD",$H33*'Sensis Vectors ALL'!BP33*(EXP($G33/100*VAR_CST)-1)/0.01,'Sensis Vectors ALL'!BP33*($G33*VAR_CST)/0.01))</f>
        <v>0</v>
      </c>
      <c r="BQ33" s="80">
        <f>IF($E33="FX",$H33*'Sensis Vectors ALL'!BQ33*(EXP($G33/100*VAR_CST)-1)/($H33*0.01),IF($E33&lt;&gt;"SPD",$H33*'Sensis Vectors ALL'!BQ33*(EXP($G33/100*VAR_CST)-1)/0.01,'Sensis Vectors ALL'!BQ33*($G33*VAR_CST)/0.01))</f>
        <v>0</v>
      </c>
      <c r="BR33" s="80">
        <f>IF($E33="FX",$H33*'Sensis Vectors ALL'!BR33*(EXP($G33/100*VAR_CST)-1)/($H33*0.01),IF($E33&lt;&gt;"SPD",$H33*'Sensis Vectors ALL'!BR33*(EXP($G33/100*VAR_CST)-1)/0.01,'Sensis Vectors ALL'!BR33*($G33*VAR_CST)/0.01))</f>
        <v>0</v>
      </c>
      <c r="BS33" s="80">
        <f>IF($E33="FX",$H33*'Sensis Vectors ALL'!BS33*(EXP($G33/100*VAR_CST)-1)/($H33*0.01),IF($E33&lt;&gt;"SPD",$H33*'Sensis Vectors ALL'!BS33*(EXP($G33/100*VAR_CST)-1)/0.01,'Sensis Vectors ALL'!BS33*($G33*VAR_CST)/0.01))</f>
        <v>0</v>
      </c>
      <c r="BT33" s="80">
        <f>IF($E33="FX",$H33*'Sensis Vectors ALL'!BT33*(EXP($G33/100*VAR_CST)-1)/($H33*0.01),IF($E33&lt;&gt;"SPD",$H33*'Sensis Vectors ALL'!BT33*(EXP($G33/100*VAR_CST)-1)/0.01,'Sensis Vectors ALL'!BT33*($G33*VAR_CST)/0.01))</f>
        <v>0</v>
      </c>
      <c r="BU33" s="80">
        <f>IF($E33="FX",$H33*'Sensis Vectors ALL'!BU33*(EXP($G33/100*VAR_CST)-1)/($H33*0.01),IF($E33&lt;&gt;"SPD",$H33*'Sensis Vectors ALL'!BU33*(EXP($G33/100*VAR_CST)-1)/0.01,'Sensis Vectors ALL'!BU33*($G33*VAR_CST)/0.01))</f>
        <v>0</v>
      </c>
      <c r="BV33" s="80">
        <f>IF($E33="FX",$H33*'Sensis Vectors ALL'!BV33*(EXP($G33/100*VAR_CST)-1)/($H33*0.01),IF($E33&lt;&gt;"SPD",$H33*'Sensis Vectors ALL'!BV33*(EXP($G33/100*VAR_CST)-1)/0.01,'Sensis Vectors ALL'!BV33*($G33*VAR_CST)/0.01))</f>
        <v>0</v>
      </c>
      <c r="BW33" s="80">
        <f>IF($E33="FX",$H33*'Sensis Vectors ALL'!BW33*(EXP($G33/100*VAR_CST)-1)/($H33*0.01),IF($E33&lt;&gt;"SPD",$H33*'Sensis Vectors ALL'!BW33*(EXP($G33/100*VAR_CST)-1)/0.01,'Sensis Vectors ALL'!BW33*($G33*VAR_CST)/0.01))</f>
        <v>0</v>
      </c>
      <c r="BX33" s="80">
        <f>IF($E33="FX",$H33*'Sensis Vectors ALL'!BX33*(EXP($G33/100*VAR_CST)-1)/($H33*0.01),IF($E33&lt;&gt;"SPD",$H33*'Sensis Vectors ALL'!BX33*(EXP($G33/100*VAR_CST)-1)/0.01,'Sensis Vectors ALL'!BX33*($G33*VAR_CST)/0.01))</f>
        <v>0</v>
      </c>
      <c r="BY33" s="80">
        <f>IF($E33="FX",$H33*'Sensis Vectors ALL'!BY33*(EXP($G33/100*VAR_CST)-1)/($H33*0.01),IF($E33&lt;&gt;"SPD",$H33*'Sensis Vectors ALL'!BY33*(EXP($G33/100*VAR_CST)-1)/0.01,'Sensis Vectors ALL'!BY33*($G33*VAR_CST)/0.01))</f>
        <v>0</v>
      </c>
      <c r="BZ33" s="80">
        <f>IF($E33="FX",$H33*'Sensis Vectors ALL'!BZ33*(EXP($G33/100*VAR_CST)-1)/($H33*0.01),IF($E33&lt;&gt;"SPD",$H33*'Sensis Vectors ALL'!BZ33*(EXP($G33/100*VAR_CST)-1)/0.01,'Sensis Vectors ALL'!BZ33*($G33*VAR_CST)/0.01))</f>
        <v>0</v>
      </c>
      <c r="CA33" s="80">
        <f>IF($E33="FX",$H33*'Sensis Vectors ALL'!CA33*(EXP($G33/100*VAR_CST)-1)/($H33*0.01),IF($E33&lt;&gt;"SPD",$H33*'Sensis Vectors ALL'!CA33*(EXP($G33/100*VAR_CST)-1)/0.01,'Sensis Vectors ALL'!CA33*($G33*VAR_CST)/0.01))</f>
        <v>0</v>
      </c>
      <c r="CB33" s="80">
        <f>IF($E33="FX",$H33*'Sensis Vectors ALL'!CB33*(EXP($G33/100*VAR_CST)-1)/($H33*0.01),IF($E33&lt;&gt;"SPD",$H33*'Sensis Vectors ALL'!CB33*(EXP($G33/100*VAR_CST)-1)/0.01,'Sensis Vectors ALL'!CB33*($G33*VAR_CST)/0.01))</f>
        <v>0.13708683873930408</v>
      </c>
      <c r="CC33" s="80">
        <f>IF($E33="FX",$H33*'Sensis Vectors ALL'!CC33*(EXP($G33/100*VAR_CST)-1)/($H33*0.01),IF($E33&lt;&gt;"SPD",$H33*'Sensis Vectors ALL'!CC33*(EXP($G33/100*VAR_CST)-1)/0.01,'Sensis Vectors ALL'!CC33*($G33*VAR_CST)/0.01))</f>
        <v>0.13708683873930408</v>
      </c>
      <c r="CD33" s="80">
        <f>IF($E33="FX",$H33*'Sensis Vectors ALL'!CD33*(EXP($G33/100*VAR_CST)-1)/($H33*0.01),IF($E33&lt;&gt;"SPD",$H33*'Sensis Vectors ALL'!CD33*(EXP($G33/100*VAR_CST)-1)/0.01,'Sensis Vectors ALL'!CD33*($G33*VAR_CST)/0.01))</f>
        <v>0</v>
      </c>
      <c r="CE33" s="80">
        <f>IF($E33="FX",$H33*'Sensis Vectors ALL'!CE33*(EXP($G33/100*VAR_CST)-1)/($H33*0.01),IF($E33&lt;&gt;"SPD",$H33*'Sensis Vectors ALL'!CE33*(EXP($G33/100*VAR_CST)-1)/0.01,'Sensis Vectors ALL'!CE33*($G33*VAR_CST)/0.01))</f>
        <v>0</v>
      </c>
      <c r="CF33" s="80">
        <f>IF($E33="FX",$H33*'Sensis Vectors ALL'!CF33*(EXP($G33/100*VAR_CST)-1)/($H33*0.01),IF($E33&lt;&gt;"SPD",$H33*'Sensis Vectors ALL'!CF33*(EXP($G33/100*VAR_CST)-1)/0.01,'Sensis Vectors ALL'!CF33*($G33*VAR_CST)/0.01))</f>
        <v>0</v>
      </c>
      <c r="CG33" s="80">
        <f>IF($E33="FX",$H33*'Sensis Vectors ALL'!CG33*(EXP($G33/100*VAR_CST)-1)/($H33*0.01),IF($E33&lt;&gt;"SPD",$H33*'Sensis Vectors ALL'!CG33*(EXP($G33/100*VAR_CST)-1)/0.01,'Sensis Vectors ALL'!CG33*($G33*VAR_CST)/0.01))</f>
        <v>0</v>
      </c>
      <c r="CH33" s="80">
        <f>IF($E33="FX",$H33*'Sensis Vectors ALL'!CH33*(EXP($G33/100*VAR_CST)-1)/($H33*0.01),IF($E33&lt;&gt;"SPD",$H33*'Sensis Vectors ALL'!CH33*(EXP($G33/100*VAR_CST)-1)/0.01,'Sensis Vectors ALL'!CH33*($G33*VAR_CST)/0.01))</f>
        <v>0</v>
      </c>
      <c r="CI33" s="80">
        <f>IF($E33="FX",$H33*'Sensis Vectors ALL'!CI33*(EXP($G33/100*VAR_CST)-1)/($H33*0.01),IF($E33&lt;&gt;"SPD",$H33*'Sensis Vectors ALL'!CI33*(EXP($G33/100*VAR_CST)-1)/0.01,'Sensis Vectors ALL'!CI33*($G33*VAR_CST)/0.01))</f>
        <v>0</v>
      </c>
      <c r="CJ33" s="80">
        <f>IF($E33="FX",$H33*'Sensis Vectors ALL'!CJ33*(EXP($G33/100*VAR_CST)-1)/($H33*0.01),IF($E33&lt;&gt;"SPD",$H33*'Sensis Vectors ALL'!CJ33*(EXP($G33/100*VAR_CST)-1)/0.01,'Sensis Vectors ALL'!CJ33*($G33*VAR_CST)/0.01))</f>
        <v>0</v>
      </c>
      <c r="CK33" s="80">
        <f>IF($E33="FX",$H33*'Sensis Vectors ALL'!CK33*(EXP($G33/100*VAR_CST)-1)/($H33*0.01),IF($E33&lt;&gt;"SPD",$H33*'Sensis Vectors ALL'!CK33*(EXP($G33/100*VAR_CST)-1)/0.01,'Sensis Vectors ALL'!CK33*($G33*VAR_CST)/0.01))</f>
        <v>0</v>
      </c>
      <c r="CL33" s="80">
        <f>IF($E33="FX",$H33*'Sensis Vectors ALL'!CL33*(EXP($G33/100*VAR_CST)-1)/($H33*0.01),IF($E33&lt;&gt;"SPD",$H33*'Sensis Vectors ALL'!CL33*(EXP($G33/100*VAR_CST)-1)/0.01,'Sensis Vectors ALL'!CL33*($G33*VAR_CST)/0.01))</f>
        <v>0</v>
      </c>
      <c r="CM33" s="80">
        <f>IF($E33="FX",$H33*'Sensis Vectors ALL'!CM33*(EXP($G33/100*VAR_CST)-1)/($H33*0.01),IF($E33&lt;&gt;"SPD",$H33*'Sensis Vectors ALL'!CM33*(EXP($G33/100*VAR_CST)-1)/0.01,'Sensis Vectors ALL'!CM33*($G33*VAR_CST)/0.01))</f>
        <v>0</v>
      </c>
      <c r="CN33" s="80">
        <f>IF($E33="FX",$H33*'Sensis Vectors ALL'!CN33*(EXP($G33/100*VAR_CST)-1)/($H33*0.01),IF($E33&lt;&gt;"SPD",$H33*'Sensis Vectors ALL'!CN33*(EXP($G33/100*VAR_CST)-1)/0.01,'Sensis Vectors ALL'!CN33*($G33*VAR_CST)/0.01))</f>
        <v>0</v>
      </c>
      <c r="CO33" s="80">
        <f>IF($E33="FX",$H33*'Sensis Vectors ALL'!CO33*(EXP($G33/100*VAR_CST)-1)/($H33*0.01),IF($E33&lt;&gt;"SPD",$H33*'Sensis Vectors ALL'!CO33*(EXP($G33/100*VAR_CST)-1)/0.01,'Sensis Vectors ALL'!CO33*($G33*VAR_CST)/0.01))</f>
        <v>0</v>
      </c>
      <c r="CP33" s="80">
        <f>IF($E33="FX",$H33*'Sensis Vectors ALL'!CP33*(EXP($G33/100*VAR_CST)-1)/($H33*0.01),IF($E33&lt;&gt;"SPD",$H33*'Sensis Vectors ALL'!CP33*(EXP($G33/100*VAR_CST)-1)/0.01,'Sensis Vectors ALL'!CP33*($G33*VAR_CST)/0.01))</f>
        <v>0</v>
      </c>
      <c r="CQ33" s="80">
        <f>IF($E33="FX",$H33*'Sensis Vectors ALL'!CQ33*(EXP($G33/100*VAR_CST)-1)/($H33*0.01),IF($E33&lt;&gt;"SPD",$H33*'Sensis Vectors ALL'!CQ33*(EXP($G33/100*VAR_CST)-1)/0.01,'Sensis Vectors ALL'!CQ33*($G33*VAR_CST)/0.01))</f>
        <v>0</v>
      </c>
      <c r="CR33" s="80">
        <f>IF($E33="FX",$H33*'Sensis Vectors ALL'!CR33*(EXP($G33/100*VAR_CST)-1)/($H33*0.01),IF($E33&lt;&gt;"SPD",$H33*'Sensis Vectors ALL'!CR33*(EXP($G33/100*VAR_CST)-1)/0.01,'Sensis Vectors ALL'!CR33*($G33*VAR_CST)/0.01))</f>
        <v>0</v>
      </c>
      <c r="CS33" s="80">
        <f>IF($E33="FX",$H33*'Sensis Vectors ALL'!CS33*(EXP($G33/100*VAR_CST)-1)/($H33*0.01),IF($E33&lt;&gt;"SPD",$H33*'Sensis Vectors ALL'!CS33*(EXP($G33/100*VAR_CST)-1)/0.01,'Sensis Vectors ALL'!CS33*($G33*VAR_CST)/0.01))</f>
        <v>0</v>
      </c>
      <c r="CT33" s="80">
        <f>IF($E33="FX",$H33*'Sensis Vectors ALL'!CT33*(EXP($G33/100*VAR_CST)-1)/($H33*0.01),IF($E33&lt;&gt;"SPD",$H33*'Sensis Vectors ALL'!CT33*(EXP($G33/100*VAR_CST)-1)/0.01,'Sensis Vectors ALL'!CT33*($G33*VAR_CST)/0.01))</f>
        <v>0</v>
      </c>
      <c r="CU33" s="80">
        <f>IF($E33="FX",$H33*'Sensis Vectors ALL'!CU33*(EXP($G33/100*VAR_CST)-1)/($H33*0.01),IF($E33&lt;&gt;"SPD",$H33*'Sensis Vectors ALL'!CU33*(EXP($G33/100*VAR_CST)-1)/0.01,'Sensis Vectors ALL'!CU33*($G33*VAR_CST)/0.01))</f>
        <v>0</v>
      </c>
      <c r="CV33" s="80">
        <f>IF($E33="FX",$H33*'Sensis Vectors ALL'!CV33*(EXP($G33/100*VAR_CST)-1)/($H33*0.01),IF($E33&lt;&gt;"SPD",$H33*'Sensis Vectors ALL'!CV33*(EXP($G33/100*VAR_CST)-1)/0.01,'Sensis Vectors ALL'!CV33*($G33*VAR_CST)/0.01))</f>
        <v>0</v>
      </c>
      <c r="CW33" s="80">
        <f>IF($E33="FX",$H33*'Sensis Vectors ALL'!CW33*(EXP($G33/100*VAR_CST)-1)/($H33*0.01),IF($E33&lt;&gt;"SPD",$H33*'Sensis Vectors ALL'!CW33*(EXP($G33/100*VAR_CST)-1)/0.01,'Sensis Vectors ALL'!CW33*($G33*VAR_CST)/0.01))</f>
        <v>0</v>
      </c>
      <c r="CX33" s="80">
        <f>IF($E33="FX",$H33*'Sensis Vectors ALL'!CX33*(EXP($G33/100*VAR_CST)-1)/($H33*0.01),IF($E33&lt;&gt;"SPD",$H33*'Sensis Vectors ALL'!CX33*(EXP($G33/100*VAR_CST)-1)/0.01,'Sensis Vectors ALL'!CX33*($G33*VAR_CST)/0.01))</f>
        <v>0</v>
      </c>
      <c r="CY33" s="80">
        <f>IF($E33="FX",$H33*'Sensis Vectors ALL'!CY33*(EXP($G33/100*VAR_CST)-1)/($H33*0.01),IF($E33&lt;&gt;"SPD",$H33*'Sensis Vectors ALL'!CY33*(EXP($G33/100*VAR_CST)-1)/0.01,'Sensis Vectors ALL'!CY33*($G33*VAR_CST)/0.01))</f>
        <v>0</v>
      </c>
      <c r="CZ33" s="80">
        <f>IF($E33="FX",$H33*'Sensis Vectors ALL'!CZ33*(EXP($G33/100*VAR_CST)-1)/($H33*0.01),IF($E33&lt;&gt;"SPD",$H33*'Sensis Vectors ALL'!CZ33*(EXP($G33/100*VAR_CST)-1)/0.01,'Sensis Vectors ALL'!CZ33*($G33*VAR_CST)/0.01))</f>
        <v>0</v>
      </c>
      <c r="DA33" s="80">
        <f>IF($E33="FX",$H33*'Sensis Vectors ALL'!DA33*(EXP($G33/100*VAR_CST)-1)/($H33*0.01),IF($E33&lt;&gt;"SPD",$H33*'Sensis Vectors ALL'!DA33*(EXP($G33/100*VAR_CST)-1)/0.01,'Sensis Vectors ALL'!DA33*($G33*VAR_CST)/0.01))</f>
        <v>0</v>
      </c>
      <c r="DB33" s="80">
        <f>IF($E33="FX",$H33*'Sensis Vectors ALL'!DB33*(EXP($G33/100*VAR_CST)-1)/($H33*0.01),IF($E33&lt;&gt;"SPD",$H33*'Sensis Vectors ALL'!DB33*(EXP($G33/100*VAR_CST)-1)/0.01,'Sensis Vectors ALL'!DB33*($G33*VAR_CST)/0.01))</f>
        <v>0</v>
      </c>
      <c r="DC33" s="80">
        <f>IF($E33="FX",$H33*'Sensis Vectors ALL'!DC33*(EXP($G33/100*VAR_CST)-1)/($H33*0.01),IF($E33&lt;&gt;"SPD",$H33*'Sensis Vectors ALL'!DC33*(EXP($G33/100*VAR_CST)-1)/0.01,'Sensis Vectors ALL'!DC33*($G33*VAR_CST)/0.01))</f>
        <v>0</v>
      </c>
      <c r="DD33" s="80">
        <f>IF($E33="FX",$H33*'Sensis Vectors ALL'!DD33*(EXP($G33/100*VAR_CST)-1)/($H33*0.01),IF($E33&lt;&gt;"SPD",$H33*'Sensis Vectors ALL'!DD33*(EXP($G33/100*VAR_CST)-1)/0.01,'Sensis Vectors ALL'!DD33*($G33*VAR_CST)/0.01))</f>
        <v>0</v>
      </c>
      <c r="DE33" s="80">
        <f>IF($E33="FX",$H33*'Sensis Vectors ALL'!DE33*(EXP($G33/100*VAR_CST)-1)/($H33*0.01),IF($E33&lt;&gt;"SPD",$H33*'Sensis Vectors ALL'!DE33*(EXP($G33/100*VAR_CST)-1)/0.01,'Sensis Vectors ALL'!DE33*($G33*VAR_CST)/0.01))</f>
        <v>0</v>
      </c>
      <c r="DF33" s="80">
        <f>IF($E33="FX",$H33*'Sensis Vectors ALL'!DF33*(EXP($G33/100*VAR_CST)-1)/($H33*0.01),IF($E33&lt;&gt;"SPD",$H33*'Sensis Vectors ALL'!DF33*(EXP($G33/100*VAR_CST)-1)/0.01,'Sensis Vectors ALL'!DF33*($G33*VAR_CST)/0.01))</f>
        <v>0</v>
      </c>
      <c r="DG33" s="80">
        <f>IF($E33="FX",$H33*'Sensis Vectors ALL'!DG33*(EXP($G33/100*VAR_CST)-1)/($H33*0.01),IF($E33&lt;&gt;"SPD",$H33*'Sensis Vectors ALL'!DG33*(EXP($G33/100*VAR_CST)-1)/0.01,'Sensis Vectors ALL'!DG33*($G33*VAR_CST)/0.01))</f>
        <v>0</v>
      </c>
      <c r="DH33" s="80">
        <f>IF($E33="FX",$H33*'Sensis Vectors ALL'!DH33*(EXP($G33/100*VAR_CST)-1)/($H33*0.01),IF($E33&lt;&gt;"SPD",$H33*'Sensis Vectors ALL'!DH33*(EXP($G33/100*VAR_CST)-1)/0.01,'Sensis Vectors ALL'!DH33*($G33*VAR_CST)/0.01))</f>
        <v>0</v>
      </c>
      <c r="DI33" s="80">
        <f>IF($E33="FX",$H33*'Sensis Vectors ALL'!DI33*(EXP($G33/100*VAR_CST)-1)/($H33*0.01),IF($E33&lt;&gt;"SPD",$H33*'Sensis Vectors ALL'!DI33*(EXP($G33/100*VAR_CST)-1)/0.01,'Sensis Vectors ALL'!DI33*($G33*VAR_CST)/0.01))</f>
        <v>0</v>
      </c>
      <c r="DJ33" s="80">
        <f>IF($E33="FX",$H33*'Sensis Vectors ALL'!DJ33*(EXP($G33/100*VAR_CST)-1)/($H33*0.01),IF($E33&lt;&gt;"SPD",$H33*'Sensis Vectors ALL'!DJ33*(EXP($G33/100*VAR_CST)-1)/0.01,'Sensis Vectors ALL'!DJ33*($G33*VAR_CST)/0.01))</f>
        <v>0</v>
      </c>
      <c r="DK33" s="80">
        <f>IF($E33="FX",$H33*'Sensis Vectors ALL'!DK33*(EXP($G33/100*VAR_CST)-1)/($H33*0.01),IF($E33&lt;&gt;"SPD",$H33*'Sensis Vectors ALL'!DK33*(EXP($G33/100*VAR_CST)-1)/0.01,'Sensis Vectors ALL'!DK33*($G33*VAR_CST)/0.01))</f>
        <v>0</v>
      </c>
      <c r="DL33" s="80">
        <f>IF($E33="FX",$H33*'Sensis Vectors ALL'!DL33*(EXP($G33/100*VAR_CST)-1)/($H33*0.01),IF($E33&lt;&gt;"SPD",$H33*'Sensis Vectors ALL'!DL33*(EXP($G33/100*VAR_CST)-1)/0.01,'Sensis Vectors ALL'!DL33*($G33*VAR_CST)/0.01))</f>
        <v>0</v>
      </c>
      <c r="DM33" s="80">
        <f>IF($E33="FX",$H33*'Sensis Vectors ALL'!DM33*(EXP($G33/100*VAR_CST)-1)/($H33*0.01),IF($E33&lt;&gt;"SPD",$H33*'Sensis Vectors ALL'!DM33*(EXP($G33/100*VAR_CST)-1)/0.01,'Sensis Vectors ALL'!DM33*($G33*VAR_CST)/0.01))</f>
        <v>0</v>
      </c>
      <c r="DN33" s="80">
        <f>IF($E33="FX",$H33*'Sensis Vectors ALL'!DN33*(EXP($G33/100*VAR_CST)-1)/($H33*0.01),IF($E33&lt;&gt;"SPD",$H33*'Sensis Vectors ALL'!DN33*(EXP($G33/100*VAR_CST)-1)/0.01,'Sensis Vectors ALL'!DN33*($G33*VAR_CST)/0.01))</f>
        <v>0</v>
      </c>
      <c r="DO33" s="80">
        <f>IF($E33="FX",$H33*'Sensis Vectors ALL'!DO33*(EXP($G33/100*VAR_CST)-1)/($H33*0.01),IF($E33&lt;&gt;"SPD",$H33*'Sensis Vectors ALL'!DO33*(EXP($G33/100*VAR_CST)-1)/0.01,'Sensis Vectors ALL'!DO33*($G33*VAR_CST)/0.01))</f>
        <v>0</v>
      </c>
      <c r="DP33" s="80">
        <f>IF($E33="FX",$H33*'Sensis Vectors ALL'!DP33*(EXP($G33/100*VAR_CST)-1)/($H33*0.01),IF($E33&lt;&gt;"SPD",$H33*'Sensis Vectors ALL'!DP33*(EXP($G33/100*VAR_CST)-1)/0.01,'Sensis Vectors ALL'!DP33*($G33*VAR_CST)/0.01))</f>
        <v>0</v>
      </c>
      <c r="DQ33" s="80">
        <f>IF($E33="FX",$H33*'Sensis Vectors ALL'!DQ33*(EXP($G33/100*VAR_CST)-1)/($H33*0.01),IF($E33&lt;&gt;"SPD",$H33*'Sensis Vectors ALL'!DQ33*(EXP($G33/100*VAR_CST)-1)/0.01,'Sensis Vectors ALL'!DQ33*($G33*VAR_CST)/0.01))</f>
        <v>0</v>
      </c>
    </row>
    <row r="34" spans="1:121" x14ac:dyDescent="0.2">
      <c r="A34" s="60">
        <v>291</v>
      </c>
      <c r="B34" s="60" t="s">
        <v>9</v>
      </c>
      <c r="C34" s="60" t="s">
        <v>369</v>
      </c>
      <c r="D34" s="60" t="s">
        <v>528</v>
      </c>
      <c r="E34" s="60" t="s">
        <v>25</v>
      </c>
      <c r="F34" s="60" t="s">
        <v>33</v>
      </c>
      <c r="G34" s="60">
        <v>0.46587299999999998</v>
      </c>
      <c r="H34" s="60">
        <v>1.0482100000000001</v>
      </c>
      <c r="I34" s="80">
        <f>IF($E34="FX",$H34*'Sensis Vectors ALL'!I34*(EXP($G34/100*VAR_CST)-1)/($H34*0.01),IF($E34&lt;&gt;"SPD",$H34*'Sensis Vectors ALL'!I34*(EXP($G34/100*VAR_CST)-1)/0.01,'Sensis Vectors ALL'!I34*($G34*VAR_CST)/0.01))</f>
        <v>-0.78243758175447764</v>
      </c>
      <c r="J34" s="80">
        <f>IF($E34="FX",$H34*'Sensis Vectors ALL'!J34*(EXP($G34/100*VAR_CST)-1)/($H34*0.01),IF($E34&lt;&gt;"SPD",$H34*'Sensis Vectors ALL'!J34*(EXP($G34/100*VAR_CST)-1)/0.01,'Sensis Vectors ALL'!J34*($G34*VAR_CST)/0.01))</f>
        <v>-0.78243758175447764</v>
      </c>
      <c r="K34" s="80">
        <f>IF($E34="FX",$H34*'Sensis Vectors ALL'!K34*(EXP($G34/100*VAR_CST)-1)/($H34*0.01),IF($E34&lt;&gt;"SPD",$H34*'Sensis Vectors ALL'!K34*(EXP($G34/100*VAR_CST)-1)/0.01,'Sensis Vectors ALL'!K34*($G34*VAR_CST)/0.01))</f>
        <v>-0.78243758175447764</v>
      </c>
      <c r="L34" s="80">
        <f>IF($E34="FX",$H34*'Sensis Vectors ALL'!L34*(EXP($G34/100*VAR_CST)-1)/($H34*0.01),IF($E34&lt;&gt;"SPD",$H34*'Sensis Vectors ALL'!L34*(EXP($G34/100*VAR_CST)-1)/0.01,'Sensis Vectors ALL'!L34*($G34*VAR_CST)/0.01))</f>
        <v>-0.78243758175447764</v>
      </c>
      <c r="M34" s="80">
        <f>IF($E34="FX",$H34*'Sensis Vectors ALL'!M34*(EXP($G34/100*VAR_CST)-1)/($H34*0.01),IF($E34&lt;&gt;"SPD",$H34*'Sensis Vectors ALL'!M34*(EXP($G34/100*VAR_CST)-1)/0.01,'Sensis Vectors ALL'!M34*($G34*VAR_CST)/0.01))</f>
        <v>-1.9583684822401315</v>
      </c>
      <c r="N34" s="80">
        <f>IF($E34="FX",$H34*'Sensis Vectors ALL'!N34*(EXP($G34/100*VAR_CST)-1)/($H34*0.01),IF($E34&lt;&gt;"SPD",$H34*'Sensis Vectors ALL'!N34*(EXP($G34/100*VAR_CST)-1)/0.01,'Sensis Vectors ALL'!N34*($G34*VAR_CST)/0.01))</f>
        <v>-1.9583684822401315</v>
      </c>
      <c r="O34" s="80">
        <f>IF($E34="FX",$H34*'Sensis Vectors ALL'!O34*(EXP($G34/100*VAR_CST)-1)/($H34*0.01),IF($E34&lt;&gt;"SPD",$H34*'Sensis Vectors ALL'!O34*(EXP($G34/100*VAR_CST)-1)/0.01,'Sensis Vectors ALL'!O34*($G34*VAR_CST)/0.01))</f>
        <v>0</v>
      </c>
      <c r="P34" s="80">
        <f>IF($E34="FX",$H34*'Sensis Vectors ALL'!P34*(EXP($G34/100*VAR_CST)-1)/($H34*0.01),IF($E34&lt;&gt;"SPD",$H34*'Sensis Vectors ALL'!P34*(EXP($G34/100*VAR_CST)-1)/0.01,'Sensis Vectors ALL'!P34*($G34*VAR_CST)/0.01))</f>
        <v>0</v>
      </c>
      <c r="Q34" s="80">
        <f>IF($E34="FX",$H34*'Sensis Vectors ALL'!Q34*(EXP($G34/100*VAR_CST)-1)/($H34*0.01),IF($E34&lt;&gt;"SPD",$H34*'Sensis Vectors ALL'!Q34*(EXP($G34/100*VAR_CST)-1)/0.01,'Sensis Vectors ALL'!Q34*($G34*VAR_CST)/0.01))</f>
        <v>0</v>
      </c>
      <c r="R34" s="80">
        <f>IF($E34="FX",$H34*'Sensis Vectors ALL'!R34*(EXP($G34/100*VAR_CST)-1)/($H34*0.01),IF($E34&lt;&gt;"SPD",$H34*'Sensis Vectors ALL'!R34*(EXP($G34/100*VAR_CST)-1)/0.01,'Sensis Vectors ALL'!R34*($G34*VAR_CST)/0.01))</f>
        <v>0</v>
      </c>
      <c r="S34" s="80">
        <f>IF($E34="FX",$H34*'Sensis Vectors ALL'!S34*(EXP($G34/100*VAR_CST)-1)/($H34*0.01),IF($E34&lt;&gt;"SPD",$H34*'Sensis Vectors ALL'!S34*(EXP($G34/100*VAR_CST)-1)/0.01,'Sensis Vectors ALL'!S34*($G34*VAR_CST)/0.01))</f>
        <v>-2.035702429274004</v>
      </c>
      <c r="T34" s="80">
        <f>IF($E34="FX",$H34*'Sensis Vectors ALL'!T34*(EXP($G34/100*VAR_CST)-1)/($H34*0.01),IF($E34&lt;&gt;"SPD",$H34*'Sensis Vectors ALL'!T34*(EXP($G34/100*VAR_CST)-1)/0.01,'Sensis Vectors ALL'!T34*($G34*VAR_CST)/0.01))</f>
        <v>-2.035702429274004</v>
      </c>
      <c r="U34" s="80">
        <f>IF($E34="FX",$H34*'Sensis Vectors ALL'!U34*(EXP($G34/100*VAR_CST)-1)/($H34*0.01),IF($E34&lt;&gt;"SPD",$H34*'Sensis Vectors ALL'!U34*(EXP($G34/100*VAR_CST)-1)/0.01,'Sensis Vectors ALL'!U34*($G34*VAR_CST)/0.01))</f>
        <v>0</v>
      </c>
      <c r="V34" s="80">
        <f>IF($E34="FX",$H34*'Sensis Vectors ALL'!V34*(EXP($G34/100*VAR_CST)-1)/($H34*0.01),IF($E34&lt;&gt;"SPD",$H34*'Sensis Vectors ALL'!V34*(EXP($G34/100*VAR_CST)-1)/0.01,'Sensis Vectors ALL'!V34*($G34*VAR_CST)/0.01))</f>
        <v>0</v>
      </c>
      <c r="W34" s="80">
        <f>IF($E34="FX",$H34*'Sensis Vectors ALL'!W34*(EXP($G34/100*VAR_CST)-1)/($H34*0.01),IF($E34&lt;&gt;"SPD",$H34*'Sensis Vectors ALL'!W34*(EXP($G34/100*VAR_CST)-1)/0.01,'Sensis Vectors ALL'!W34*($G34*VAR_CST)/0.01))</f>
        <v>7.7333947033872807E-2</v>
      </c>
      <c r="X34" s="80">
        <f>IF($E34="FX",$H34*'Sensis Vectors ALL'!X34*(EXP($G34/100*VAR_CST)-1)/($H34*0.01),IF($E34&lt;&gt;"SPD",$H34*'Sensis Vectors ALL'!X34*(EXP($G34/100*VAR_CST)-1)/0.01,'Sensis Vectors ALL'!X34*($G34*VAR_CST)/0.01))</f>
        <v>7.7333947033872807E-2</v>
      </c>
      <c r="Y34" s="80">
        <f>IF($E34="FX",$H34*'Sensis Vectors ALL'!Y34*(EXP($G34/100*VAR_CST)-1)/($H34*0.01),IF($E34&lt;&gt;"SPD",$H34*'Sensis Vectors ALL'!Y34*(EXP($G34/100*VAR_CST)-1)/0.01,'Sensis Vectors ALL'!Y34*($G34*VAR_CST)/0.01))</f>
        <v>0</v>
      </c>
      <c r="Z34" s="80">
        <f>IF($E34="FX",$H34*'Sensis Vectors ALL'!Z34*(EXP($G34/100*VAR_CST)-1)/($H34*0.01),IF($E34&lt;&gt;"SPD",$H34*'Sensis Vectors ALL'!Z34*(EXP($G34/100*VAR_CST)-1)/0.01,'Sensis Vectors ALL'!Z34*($G34*VAR_CST)/0.01))</f>
        <v>0</v>
      </c>
      <c r="AA34" s="80">
        <f>IF($E34="FX",$H34*'Sensis Vectors ALL'!AA34*(EXP($G34/100*VAR_CST)-1)/($H34*0.01),IF($E34&lt;&gt;"SPD",$H34*'Sensis Vectors ALL'!AA34*(EXP($G34/100*VAR_CST)-1)/0.01,'Sensis Vectors ALL'!AA34*($G34*VAR_CST)/0.01))</f>
        <v>0</v>
      </c>
      <c r="AB34" s="80">
        <f>IF($E34="FX",$H34*'Sensis Vectors ALL'!AB34*(EXP($G34/100*VAR_CST)-1)/($H34*0.01),IF($E34&lt;&gt;"SPD",$H34*'Sensis Vectors ALL'!AB34*(EXP($G34/100*VAR_CST)-1)/0.01,'Sensis Vectors ALL'!AB34*($G34*VAR_CST)/0.01))</f>
        <v>0</v>
      </c>
      <c r="AC34" s="80">
        <f>IF($E34="FX",$H34*'Sensis Vectors ALL'!AC34*(EXP($G34/100*VAR_CST)-1)/($H34*0.01),IF($E34&lt;&gt;"SPD",$H34*'Sensis Vectors ALL'!AC34*(EXP($G34/100*VAR_CST)-1)/0.01,'Sensis Vectors ALL'!AC34*($G34*VAR_CST)/0.01))</f>
        <v>0</v>
      </c>
      <c r="AD34" s="80">
        <f>IF($E34="FX",$H34*'Sensis Vectors ALL'!AD34*(EXP($G34/100*VAR_CST)-1)/($H34*0.01),IF($E34&lt;&gt;"SPD",$H34*'Sensis Vectors ALL'!AD34*(EXP($G34/100*VAR_CST)-1)/0.01,'Sensis Vectors ALL'!AD34*($G34*VAR_CST)/0.01))</f>
        <v>0</v>
      </c>
      <c r="AE34" s="80">
        <f>IF($E34="FX",$H34*'Sensis Vectors ALL'!AE34*(EXP($G34/100*VAR_CST)-1)/($H34*0.01),IF($E34&lt;&gt;"SPD",$H34*'Sensis Vectors ALL'!AE34*(EXP($G34/100*VAR_CST)-1)/0.01,'Sensis Vectors ALL'!AE34*($G34*VAR_CST)/0.01))</f>
        <v>0</v>
      </c>
      <c r="AF34" s="80">
        <f>IF($E34="FX",$H34*'Sensis Vectors ALL'!AF34*(EXP($G34/100*VAR_CST)-1)/($H34*0.01),IF($E34&lt;&gt;"SPD",$H34*'Sensis Vectors ALL'!AF34*(EXP($G34/100*VAR_CST)-1)/0.01,'Sensis Vectors ALL'!AF34*($G34*VAR_CST)/0.01))</f>
        <v>0</v>
      </c>
      <c r="AG34" s="80">
        <f>IF($E34="FX",$H34*'Sensis Vectors ALL'!AG34*(EXP($G34/100*VAR_CST)-1)/($H34*0.01),IF($E34&lt;&gt;"SPD",$H34*'Sensis Vectors ALL'!AG34*(EXP($G34/100*VAR_CST)-1)/0.01,'Sensis Vectors ALL'!AG34*($G34*VAR_CST)/0.01))</f>
        <v>0</v>
      </c>
      <c r="AH34" s="80">
        <f>IF($E34="FX",$H34*'Sensis Vectors ALL'!AH34*(EXP($G34/100*VAR_CST)-1)/($H34*0.01),IF($E34&lt;&gt;"SPD",$H34*'Sensis Vectors ALL'!AH34*(EXP($G34/100*VAR_CST)-1)/0.01,'Sensis Vectors ALL'!AH34*($G34*VAR_CST)/0.01))</f>
        <v>0</v>
      </c>
      <c r="AI34" s="80">
        <f>IF($E34="FX",$H34*'Sensis Vectors ALL'!AI34*(EXP($G34/100*VAR_CST)-1)/($H34*0.01),IF($E34&lt;&gt;"SPD",$H34*'Sensis Vectors ALL'!AI34*(EXP($G34/100*VAR_CST)-1)/0.01,'Sensis Vectors ALL'!AI34*($G34*VAR_CST)/0.01))</f>
        <v>0</v>
      </c>
      <c r="AJ34" s="80">
        <f>IF($E34="FX",$H34*'Sensis Vectors ALL'!AJ34*(EXP($G34/100*VAR_CST)-1)/($H34*0.01),IF($E34&lt;&gt;"SPD",$H34*'Sensis Vectors ALL'!AJ34*(EXP($G34/100*VAR_CST)-1)/0.01,'Sensis Vectors ALL'!AJ34*($G34*VAR_CST)/0.01))</f>
        <v>0</v>
      </c>
      <c r="AK34" s="80">
        <f>IF($E34="FX",$H34*'Sensis Vectors ALL'!AK34*(EXP($G34/100*VAR_CST)-1)/($H34*0.01),IF($E34&lt;&gt;"SPD",$H34*'Sensis Vectors ALL'!AK34*(EXP($G34/100*VAR_CST)-1)/0.01,'Sensis Vectors ALL'!AK34*($G34*VAR_CST)/0.01))</f>
        <v>0</v>
      </c>
      <c r="AL34" s="80">
        <f>IF($E34="FX",$H34*'Sensis Vectors ALL'!AL34*(EXP($G34/100*VAR_CST)-1)/($H34*0.01),IF($E34&lt;&gt;"SPD",$H34*'Sensis Vectors ALL'!AL34*(EXP($G34/100*VAR_CST)-1)/0.01,'Sensis Vectors ALL'!AL34*($G34*VAR_CST)/0.01))</f>
        <v>0</v>
      </c>
      <c r="AM34" s="80">
        <f>IF($E34="FX",$H34*'Sensis Vectors ALL'!AM34*(EXP($G34/100*VAR_CST)-1)/($H34*0.01),IF($E34&lt;&gt;"SPD",$H34*'Sensis Vectors ALL'!AM34*(EXP($G34/100*VAR_CST)-1)/0.01,'Sensis Vectors ALL'!AM34*($G34*VAR_CST)/0.01))</f>
        <v>0</v>
      </c>
      <c r="AN34" s="80">
        <f>IF($E34="FX",$H34*'Sensis Vectors ALL'!AN34*(EXP($G34/100*VAR_CST)-1)/($H34*0.01),IF($E34&lt;&gt;"SPD",$H34*'Sensis Vectors ALL'!AN34*(EXP($G34/100*VAR_CST)-1)/0.01,'Sensis Vectors ALL'!AN34*($G34*VAR_CST)/0.01))</f>
        <v>0</v>
      </c>
      <c r="AO34" s="80">
        <f>IF($E34="FX",$H34*'Sensis Vectors ALL'!AO34*(EXP($G34/100*VAR_CST)-1)/($H34*0.01),IF($E34&lt;&gt;"SPD",$H34*'Sensis Vectors ALL'!AO34*(EXP($G34/100*VAR_CST)-1)/0.01,'Sensis Vectors ALL'!AO34*($G34*VAR_CST)/0.01))</f>
        <v>0</v>
      </c>
      <c r="AP34" s="80">
        <f>IF($E34="FX",$H34*'Sensis Vectors ALL'!AP34*(EXP($G34/100*VAR_CST)-1)/($H34*0.01),IF($E34&lt;&gt;"SPD",$H34*'Sensis Vectors ALL'!AP34*(EXP($G34/100*VAR_CST)-1)/0.01,'Sensis Vectors ALL'!AP34*($G34*VAR_CST)/0.01))</f>
        <v>0</v>
      </c>
      <c r="AQ34" s="80">
        <f>IF($E34="FX",$H34*'Sensis Vectors ALL'!AQ34*(EXP($G34/100*VAR_CST)-1)/($H34*0.01),IF($E34&lt;&gt;"SPD",$H34*'Sensis Vectors ALL'!AQ34*(EXP($G34/100*VAR_CST)-1)/0.01,'Sensis Vectors ALL'!AQ34*($G34*VAR_CST)/0.01))</f>
        <v>0</v>
      </c>
      <c r="AR34" s="80">
        <f>IF($E34="FX",$H34*'Sensis Vectors ALL'!AR34*(EXP($G34/100*VAR_CST)-1)/($H34*0.01),IF($E34&lt;&gt;"SPD",$H34*'Sensis Vectors ALL'!AR34*(EXP($G34/100*VAR_CST)-1)/0.01,'Sensis Vectors ALL'!AR34*($G34*VAR_CST)/0.01))</f>
        <v>0</v>
      </c>
      <c r="AS34" s="80">
        <f>IF($E34="FX",$H34*'Sensis Vectors ALL'!AS34*(EXP($G34/100*VAR_CST)-1)/($H34*0.01),IF($E34&lt;&gt;"SPD",$H34*'Sensis Vectors ALL'!AS34*(EXP($G34/100*VAR_CST)-1)/0.01,'Sensis Vectors ALL'!AS34*($G34*VAR_CST)/0.01))</f>
        <v>0</v>
      </c>
      <c r="AT34" s="80">
        <f>IF($E34="FX",$H34*'Sensis Vectors ALL'!AT34*(EXP($G34/100*VAR_CST)-1)/($H34*0.01),IF($E34&lt;&gt;"SPD",$H34*'Sensis Vectors ALL'!AT34*(EXP($G34/100*VAR_CST)-1)/0.01,'Sensis Vectors ALL'!AT34*($G34*VAR_CST)/0.01))</f>
        <v>0</v>
      </c>
      <c r="AU34" s="80">
        <f>IF($E34="FX",$H34*'Sensis Vectors ALL'!AU34*(EXP($G34/100*VAR_CST)-1)/($H34*0.01),IF($E34&lt;&gt;"SPD",$H34*'Sensis Vectors ALL'!AU34*(EXP($G34/100*VAR_CST)-1)/0.01,'Sensis Vectors ALL'!AU34*($G34*VAR_CST)/0.01))</f>
        <v>0</v>
      </c>
      <c r="AV34" s="80">
        <f>IF($E34="FX",$H34*'Sensis Vectors ALL'!AV34*(EXP($G34/100*VAR_CST)-1)/($H34*0.01),IF($E34&lt;&gt;"SPD",$H34*'Sensis Vectors ALL'!AV34*(EXP($G34/100*VAR_CST)-1)/0.01,'Sensis Vectors ALL'!AV34*($G34*VAR_CST)/0.01))</f>
        <v>0</v>
      </c>
      <c r="AW34" s="80">
        <f>IF($E34="FX",$H34*'Sensis Vectors ALL'!AW34*(EXP($G34/100*VAR_CST)-1)/($H34*0.01),IF($E34&lt;&gt;"SPD",$H34*'Sensis Vectors ALL'!AW34*(EXP($G34/100*VAR_CST)-1)/0.01,'Sensis Vectors ALL'!AW34*($G34*VAR_CST)/0.01))</f>
        <v>0</v>
      </c>
      <c r="AX34" s="80">
        <f>IF($E34="FX",$H34*'Sensis Vectors ALL'!AX34*(EXP($G34/100*VAR_CST)-1)/($H34*0.01),IF($E34&lt;&gt;"SPD",$H34*'Sensis Vectors ALL'!AX34*(EXP($G34/100*VAR_CST)-1)/0.01,'Sensis Vectors ALL'!AX34*($G34*VAR_CST)/0.01))</f>
        <v>0</v>
      </c>
      <c r="AY34" s="80">
        <f>IF($E34="FX",$H34*'Sensis Vectors ALL'!AY34*(EXP($G34/100*VAR_CST)-1)/($H34*0.01),IF($E34&lt;&gt;"SPD",$H34*'Sensis Vectors ALL'!AY34*(EXP($G34/100*VAR_CST)-1)/0.01,'Sensis Vectors ALL'!AY34*($G34*VAR_CST)/0.01))</f>
        <v>0</v>
      </c>
      <c r="AZ34" s="80">
        <f>IF($E34="FX",$H34*'Sensis Vectors ALL'!AZ34*(EXP($G34/100*VAR_CST)-1)/($H34*0.01),IF($E34&lt;&gt;"SPD",$H34*'Sensis Vectors ALL'!AZ34*(EXP($G34/100*VAR_CST)-1)/0.01,'Sensis Vectors ALL'!AZ34*($G34*VAR_CST)/0.01))</f>
        <v>0</v>
      </c>
      <c r="BA34" s="80">
        <f>IF($E34="FX",$H34*'Sensis Vectors ALL'!BA34*(EXP($G34/100*VAR_CST)-1)/($H34*0.01),IF($E34&lt;&gt;"SPD",$H34*'Sensis Vectors ALL'!BA34*(EXP($G34/100*VAR_CST)-1)/0.01,'Sensis Vectors ALL'!BA34*($G34*VAR_CST)/0.01))</f>
        <v>0</v>
      </c>
      <c r="BB34" s="80">
        <f>IF($E34="FX",$H34*'Sensis Vectors ALL'!BB34*(EXP($G34/100*VAR_CST)-1)/($H34*0.01),IF($E34&lt;&gt;"SPD",$H34*'Sensis Vectors ALL'!BB34*(EXP($G34/100*VAR_CST)-1)/0.01,'Sensis Vectors ALL'!BB34*($G34*VAR_CST)/0.01))</f>
        <v>0</v>
      </c>
      <c r="BC34" s="80">
        <f>IF($E34="FX",$H34*'Sensis Vectors ALL'!BC34*(EXP($G34/100*VAR_CST)-1)/($H34*0.01),IF($E34&lt;&gt;"SPD",$H34*'Sensis Vectors ALL'!BC34*(EXP($G34/100*VAR_CST)-1)/0.01,'Sensis Vectors ALL'!BC34*($G34*VAR_CST)/0.01))</f>
        <v>0</v>
      </c>
      <c r="BD34" s="80">
        <f>IF($E34="FX",$H34*'Sensis Vectors ALL'!BD34*(EXP($G34/100*VAR_CST)-1)/($H34*0.01),IF($E34&lt;&gt;"SPD",$H34*'Sensis Vectors ALL'!BD34*(EXP($G34/100*VAR_CST)-1)/0.01,'Sensis Vectors ALL'!BD34*($G34*VAR_CST)/0.01))</f>
        <v>1.175930900485654</v>
      </c>
      <c r="BE34" s="80">
        <f>IF($E34="FX",$H34*'Sensis Vectors ALL'!BE34*(EXP($G34/100*VAR_CST)-1)/($H34*0.01),IF($E34&lt;&gt;"SPD",$H34*'Sensis Vectors ALL'!BE34*(EXP($G34/100*VAR_CST)-1)/0.01,'Sensis Vectors ALL'!BE34*($G34*VAR_CST)/0.01))</f>
        <v>0</v>
      </c>
      <c r="BF34" s="80">
        <f>IF($E34="FX",$H34*'Sensis Vectors ALL'!BF34*(EXP($G34/100*VAR_CST)-1)/($H34*0.01),IF($E34&lt;&gt;"SPD",$H34*'Sensis Vectors ALL'!BF34*(EXP($G34/100*VAR_CST)-1)/0.01,'Sensis Vectors ALL'!BF34*($G34*VAR_CST)/0.01))</f>
        <v>0</v>
      </c>
      <c r="BG34" s="80">
        <f>IF($E34="FX",$H34*'Sensis Vectors ALL'!BG34*(EXP($G34/100*VAR_CST)-1)/($H34*0.01),IF($E34&lt;&gt;"SPD",$H34*'Sensis Vectors ALL'!BG34*(EXP($G34/100*VAR_CST)-1)/0.01,'Sensis Vectors ALL'!BG34*($G34*VAR_CST)/0.01))</f>
        <v>0</v>
      </c>
      <c r="BH34" s="80">
        <f>IF($E34="FX",$H34*'Sensis Vectors ALL'!BH34*(EXP($G34/100*VAR_CST)-1)/($H34*0.01),IF($E34&lt;&gt;"SPD",$H34*'Sensis Vectors ALL'!BH34*(EXP($G34/100*VAR_CST)-1)/0.01,'Sensis Vectors ALL'!BH34*($G34*VAR_CST)/0.01))</f>
        <v>0</v>
      </c>
      <c r="BI34" s="80">
        <f>IF($E34="FX",$H34*'Sensis Vectors ALL'!BI34*(EXP($G34/100*VAR_CST)-1)/($H34*0.01),IF($E34&lt;&gt;"SPD",$H34*'Sensis Vectors ALL'!BI34*(EXP($G34/100*VAR_CST)-1)/0.01,'Sensis Vectors ALL'!BI34*($G34*VAR_CST)/0.01))</f>
        <v>0</v>
      </c>
      <c r="BJ34" s="80">
        <f>IF($E34="FX",$H34*'Sensis Vectors ALL'!BJ34*(EXP($G34/100*VAR_CST)-1)/($H34*0.01),IF($E34&lt;&gt;"SPD",$H34*'Sensis Vectors ALL'!BJ34*(EXP($G34/100*VAR_CST)-1)/0.01,'Sensis Vectors ALL'!BJ34*($G34*VAR_CST)/0.01))</f>
        <v>0</v>
      </c>
      <c r="BK34" s="80">
        <f>IF($E34="FX",$H34*'Sensis Vectors ALL'!BK34*(EXP($G34/100*VAR_CST)-1)/($H34*0.01),IF($E34&lt;&gt;"SPD",$H34*'Sensis Vectors ALL'!BK34*(EXP($G34/100*VAR_CST)-1)/0.01,'Sensis Vectors ALL'!BK34*($G34*VAR_CST)/0.01))</f>
        <v>0</v>
      </c>
      <c r="BL34" s="80">
        <f>IF($E34="FX",$H34*'Sensis Vectors ALL'!BL34*(EXP($G34/100*VAR_CST)-1)/($H34*0.01),IF($E34&lt;&gt;"SPD",$H34*'Sensis Vectors ALL'!BL34*(EXP($G34/100*VAR_CST)-1)/0.01,'Sensis Vectors ALL'!BL34*($G34*VAR_CST)/0.01))</f>
        <v>1.175930900485654</v>
      </c>
      <c r="BM34" s="80">
        <f>IF($E34="FX",$H34*'Sensis Vectors ALL'!BM34*(EXP($G34/100*VAR_CST)-1)/($H34*0.01),IF($E34&lt;&gt;"SPD",$H34*'Sensis Vectors ALL'!BM34*(EXP($G34/100*VAR_CST)-1)/0.01,'Sensis Vectors ALL'!BM34*($G34*VAR_CST)/0.01))</f>
        <v>0</v>
      </c>
      <c r="BN34" s="80">
        <f>IF($E34="FX",$H34*'Sensis Vectors ALL'!BN34*(EXP($G34/100*VAR_CST)-1)/($H34*0.01),IF($E34&lt;&gt;"SPD",$H34*'Sensis Vectors ALL'!BN34*(EXP($G34/100*VAR_CST)-1)/0.01,'Sensis Vectors ALL'!BN34*($G34*VAR_CST)/0.01))</f>
        <v>0</v>
      </c>
      <c r="BO34" s="80">
        <f>IF($E34="FX",$H34*'Sensis Vectors ALL'!BO34*(EXP($G34/100*VAR_CST)-1)/($H34*0.01),IF($E34&lt;&gt;"SPD",$H34*'Sensis Vectors ALL'!BO34*(EXP($G34/100*VAR_CST)-1)/0.01,'Sensis Vectors ALL'!BO34*($G34*VAR_CST)/0.01))</f>
        <v>0</v>
      </c>
      <c r="BP34" s="80">
        <f>IF($E34="FX",$H34*'Sensis Vectors ALL'!BP34*(EXP($G34/100*VAR_CST)-1)/($H34*0.01),IF($E34&lt;&gt;"SPD",$H34*'Sensis Vectors ALL'!BP34*(EXP($G34/100*VAR_CST)-1)/0.01,'Sensis Vectors ALL'!BP34*($G34*VAR_CST)/0.01))</f>
        <v>0</v>
      </c>
      <c r="BQ34" s="80">
        <f>IF($E34="FX",$H34*'Sensis Vectors ALL'!BQ34*(EXP($G34/100*VAR_CST)-1)/($H34*0.01),IF($E34&lt;&gt;"SPD",$H34*'Sensis Vectors ALL'!BQ34*(EXP($G34/100*VAR_CST)-1)/0.01,'Sensis Vectors ALL'!BQ34*($G34*VAR_CST)/0.01))</f>
        <v>0</v>
      </c>
      <c r="BR34" s="80">
        <f>IF($E34="FX",$H34*'Sensis Vectors ALL'!BR34*(EXP($G34/100*VAR_CST)-1)/($H34*0.01),IF($E34&lt;&gt;"SPD",$H34*'Sensis Vectors ALL'!BR34*(EXP($G34/100*VAR_CST)-1)/0.01,'Sensis Vectors ALL'!BR34*($G34*VAR_CST)/0.01))</f>
        <v>0</v>
      </c>
      <c r="BS34" s="80">
        <f>IF($E34="FX",$H34*'Sensis Vectors ALL'!BS34*(EXP($G34/100*VAR_CST)-1)/($H34*0.01),IF($E34&lt;&gt;"SPD",$H34*'Sensis Vectors ALL'!BS34*(EXP($G34/100*VAR_CST)-1)/0.01,'Sensis Vectors ALL'!BS34*($G34*VAR_CST)/0.01))</f>
        <v>0</v>
      </c>
      <c r="BT34" s="80">
        <f>IF($E34="FX",$H34*'Sensis Vectors ALL'!BT34*(EXP($G34/100*VAR_CST)-1)/($H34*0.01),IF($E34&lt;&gt;"SPD",$H34*'Sensis Vectors ALL'!BT34*(EXP($G34/100*VAR_CST)-1)/0.01,'Sensis Vectors ALL'!BT34*($G34*VAR_CST)/0.01))</f>
        <v>0</v>
      </c>
      <c r="BU34" s="80">
        <f>IF($E34="FX",$H34*'Sensis Vectors ALL'!BU34*(EXP($G34/100*VAR_CST)-1)/($H34*0.01),IF($E34&lt;&gt;"SPD",$H34*'Sensis Vectors ALL'!BU34*(EXP($G34/100*VAR_CST)-1)/0.01,'Sensis Vectors ALL'!BU34*($G34*VAR_CST)/0.01))</f>
        <v>0</v>
      </c>
      <c r="BV34" s="80">
        <f>IF($E34="FX",$H34*'Sensis Vectors ALL'!BV34*(EXP($G34/100*VAR_CST)-1)/($H34*0.01),IF($E34&lt;&gt;"SPD",$H34*'Sensis Vectors ALL'!BV34*(EXP($G34/100*VAR_CST)-1)/0.01,'Sensis Vectors ALL'!BV34*($G34*VAR_CST)/0.01))</f>
        <v>0</v>
      </c>
      <c r="BW34" s="80">
        <f>IF($E34="FX",$H34*'Sensis Vectors ALL'!BW34*(EXP($G34/100*VAR_CST)-1)/($H34*0.01),IF($E34&lt;&gt;"SPD",$H34*'Sensis Vectors ALL'!BW34*(EXP($G34/100*VAR_CST)-1)/0.01,'Sensis Vectors ALL'!BW34*($G34*VAR_CST)/0.01))</f>
        <v>0</v>
      </c>
      <c r="BX34" s="80">
        <f>IF($E34="FX",$H34*'Sensis Vectors ALL'!BX34*(EXP($G34/100*VAR_CST)-1)/($H34*0.01),IF($E34&lt;&gt;"SPD",$H34*'Sensis Vectors ALL'!BX34*(EXP($G34/100*VAR_CST)-1)/0.01,'Sensis Vectors ALL'!BX34*($G34*VAR_CST)/0.01))</f>
        <v>0</v>
      </c>
      <c r="BY34" s="80">
        <f>IF($E34="FX",$H34*'Sensis Vectors ALL'!BY34*(EXP($G34/100*VAR_CST)-1)/($H34*0.01),IF($E34&lt;&gt;"SPD",$H34*'Sensis Vectors ALL'!BY34*(EXP($G34/100*VAR_CST)-1)/0.01,'Sensis Vectors ALL'!BY34*($G34*VAR_CST)/0.01))</f>
        <v>0</v>
      </c>
      <c r="BZ34" s="80">
        <f>IF($E34="FX",$H34*'Sensis Vectors ALL'!BZ34*(EXP($G34/100*VAR_CST)-1)/($H34*0.01),IF($E34&lt;&gt;"SPD",$H34*'Sensis Vectors ALL'!BZ34*(EXP($G34/100*VAR_CST)-1)/0.01,'Sensis Vectors ALL'!BZ34*($G34*VAR_CST)/0.01))</f>
        <v>0</v>
      </c>
      <c r="CA34" s="80">
        <f>IF($E34="FX",$H34*'Sensis Vectors ALL'!CA34*(EXP($G34/100*VAR_CST)-1)/($H34*0.01),IF($E34&lt;&gt;"SPD",$H34*'Sensis Vectors ALL'!CA34*(EXP($G34/100*VAR_CST)-1)/0.01,'Sensis Vectors ALL'!CA34*($G34*VAR_CST)/0.01))</f>
        <v>0</v>
      </c>
      <c r="CB34" s="80">
        <f>IF($E34="FX",$H34*'Sensis Vectors ALL'!CB34*(EXP($G34/100*VAR_CST)-1)/($H34*0.01),IF($E34&lt;&gt;"SPD",$H34*'Sensis Vectors ALL'!CB34*(EXP($G34/100*VAR_CST)-1)/0.01,'Sensis Vectors ALL'!CB34*($G34*VAR_CST)/0.01))</f>
        <v>1.175930900485654</v>
      </c>
      <c r="CC34" s="80">
        <f>IF($E34="FX",$H34*'Sensis Vectors ALL'!CC34*(EXP($G34/100*VAR_CST)-1)/($H34*0.01),IF($E34&lt;&gt;"SPD",$H34*'Sensis Vectors ALL'!CC34*(EXP($G34/100*VAR_CST)-1)/0.01,'Sensis Vectors ALL'!CC34*($G34*VAR_CST)/0.01))</f>
        <v>1.175930900485654</v>
      </c>
      <c r="CD34" s="80">
        <f>IF($E34="FX",$H34*'Sensis Vectors ALL'!CD34*(EXP($G34/100*VAR_CST)-1)/($H34*0.01),IF($E34&lt;&gt;"SPD",$H34*'Sensis Vectors ALL'!CD34*(EXP($G34/100*VAR_CST)-1)/0.01,'Sensis Vectors ALL'!CD34*($G34*VAR_CST)/0.01))</f>
        <v>0</v>
      </c>
      <c r="CE34" s="80">
        <f>IF($E34="FX",$H34*'Sensis Vectors ALL'!CE34*(EXP($G34/100*VAR_CST)-1)/($H34*0.01),IF($E34&lt;&gt;"SPD",$H34*'Sensis Vectors ALL'!CE34*(EXP($G34/100*VAR_CST)-1)/0.01,'Sensis Vectors ALL'!CE34*($G34*VAR_CST)/0.01))</f>
        <v>0</v>
      </c>
      <c r="CF34" s="80">
        <f>IF($E34="FX",$H34*'Sensis Vectors ALL'!CF34*(EXP($G34/100*VAR_CST)-1)/($H34*0.01),IF($E34&lt;&gt;"SPD",$H34*'Sensis Vectors ALL'!CF34*(EXP($G34/100*VAR_CST)-1)/0.01,'Sensis Vectors ALL'!CF34*($G34*VAR_CST)/0.01))</f>
        <v>0</v>
      </c>
      <c r="CG34" s="80">
        <f>IF($E34="FX",$H34*'Sensis Vectors ALL'!CG34*(EXP($G34/100*VAR_CST)-1)/($H34*0.01),IF($E34&lt;&gt;"SPD",$H34*'Sensis Vectors ALL'!CG34*(EXP($G34/100*VAR_CST)-1)/0.01,'Sensis Vectors ALL'!CG34*($G34*VAR_CST)/0.01))</f>
        <v>0</v>
      </c>
      <c r="CH34" s="80">
        <f>IF($E34="FX",$H34*'Sensis Vectors ALL'!CH34*(EXP($G34/100*VAR_CST)-1)/($H34*0.01),IF($E34&lt;&gt;"SPD",$H34*'Sensis Vectors ALL'!CH34*(EXP($G34/100*VAR_CST)-1)/0.01,'Sensis Vectors ALL'!CH34*($G34*VAR_CST)/0.01))</f>
        <v>0</v>
      </c>
      <c r="CI34" s="80">
        <f>IF($E34="FX",$H34*'Sensis Vectors ALL'!CI34*(EXP($G34/100*VAR_CST)-1)/($H34*0.01),IF($E34&lt;&gt;"SPD",$H34*'Sensis Vectors ALL'!CI34*(EXP($G34/100*VAR_CST)-1)/0.01,'Sensis Vectors ALL'!CI34*($G34*VAR_CST)/0.01))</f>
        <v>0</v>
      </c>
      <c r="CJ34" s="80">
        <f>IF($E34="FX",$H34*'Sensis Vectors ALL'!CJ34*(EXP($G34/100*VAR_CST)-1)/($H34*0.01),IF($E34&lt;&gt;"SPD",$H34*'Sensis Vectors ALL'!CJ34*(EXP($G34/100*VAR_CST)-1)/0.01,'Sensis Vectors ALL'!CJ34*($G34*VAR_CST)/0.01))</f>
        <v>0</v>
      </c>
      <c r="CK34" s="80">
        <f>IF($E34="FX",$H34*'Sensis Vectors ALL'!CK34*(EXP($G34/100*VAR_CST)-1)/($H34*0.01),IF($E34&lt;&gt;"SPD",$H34*'Sensis Vectors ALL'!CK34*(EXP($G34/100*VAR_CST)-1)/0.01,'Sensis Vectors ALL'!CK34*($G34*VAR_CST)/0.01))</f>
        <v>0</v>
      </c>
      <c r="CL34" s="80">
        <f>IF($E34="FX",$H34*'Sensis Vectors ALL'!CL34*(EXP($G34/100*VAR_CST)-1)/($H34*0.01),IF($E34&lt;&gt;"SPD",$H34*'Sensis Vectors ALL'!CL34*(EXP($G34/100*VAR_CST)-1)/0.01,'Sensis Vectors ALL'!CL34*($G34*VAR_CST)/0.01))</f>
        <v>0</v>
      </c>
      <c r="CM34" s="80">
        <f>IF($E34="FX",$H34*'Sensis Vectors ALL'!CM34*(EXP($G34/100*VAR_CST)-1)/($H34*0.01),IF($E34&lt;&gt;"SPD",$H34*'Sensis Vectors ALL'!CM34*(EXP($G34/100*VAR_CST)-1)/0.01,'Sensis Vectors ALL'!CM34*($G34*VAR_CST)/0.01))</f>
        <v>0</v>
      </c>
      <c r="CN34" s="80">
        <f>IF($E34="FX",$H34*'Sensis Vectors ALL'!CN34*(EXP($G34/100*VAR_CST)-1)/($H34*0.01),IF($E34&lt;&gt;"SPD",$H34*'Sensis Vectors ALL'!CN34*(EXP($G34/100*VAR_CST)-1)/0.01,'Sensis Vectors ALL'!CN34*($G34*VAR_CST)/0.01))</f>
        <v>0</v>
      </c>
      <c r="CO34" s="80">
        <f>IF($E34="FX",$H34*'Sensis Vectors ALL'!CO34*(EXP($G34/100*VAR_CST)-1)/($H34*0.01),IF($E34&lt;&gt;"SPD",$H34*'Sensis Vectors ALL'!CO34*(EXP($G34/100*VAR_CST)-1)/0.01,'Sensis Vectors ALL'!CO34*($G34*VAR_CST)/0.01))</f>
        <v>0</v>
      </c>
      <c r="CP34" s="80">
        <f>IF($E34="FX",$H34*'Sensis Vectors ALL'!CP34*(EXP($G34/100*VAR_CST)-1)/($H34*0.01),IF($E34&lt;&gt;"SPD",$H34*'Sensis Vectors ALL'!CP34*(EXP($G34/100*VAR_CST)-1)/0.01,'Sensis Vectors ALL'!CP34*($G34*VAR_CST)/0.01))</f>
        <v>0</v>
      </c>
      <c r="CQ34" s="80">
        <f>IF($E34="FX",$H34*'Sensis Vectors ALL'!CQ34*(EXP($G34/100*VAR_CST)-1)/($H34*0.01),IF($E34&lt;&gt;"SPD",$H34*'Sensis Vectors ALL'!CQ34*(EXP($G34/100*VAR_CST)-1)/0.01,'Sensis Vectors ALL'!CQ34*($G34*VAR_CST)/0.01))</f>
        <v>0</v>
      </c>
      <c r="CR34" s="80">
        <f>IF($E34="FX",$H34*'Sensis Vectors ALL'!CR34*(EXP($G34/100*VAR_CST)-1)/($H34*0.01),IF($E34&lt;&gt;"SPD",$H34*'Sensis Vectors ALL'!CR34*(EXP($G34/100*VAR_CST)-1)/0.01,'Sensis Vectors ALL'!CR34*($G34*VAR_CST)/0.01))</f>
        <v>0</v>
      </c>
      <c r="CS34" s="80">
        <f>IF($E34="FX",$H34*'Sensis Vectors ALL'!CS34*(EXP($G34/100*VAR_CST)-1)/($H34*0.01),IF($E34&lt;&gt;"SPD",$H34*'Sensis Vectors ALL'!CS34*(EXP($G34/100*VAR_CST)-1)/0.01,'Sensis Vectors ALL'!CS34*($G34*VAR_CST)/0.01))</f>
        <v>0</v>
      </c>
      <c r="CT34" s="80">
        <f>IF($E34="FX",$H34*'Sensis Vectors ALL'!CT34*(EXP($G34/100*VAR_CST)-1)/($H34*0.01),IF($E34&lt;&gt;"SPD",$H34*'Sensis Vectors ALL'!CT34*(EXP($G34/100*VAR_CST)-1)/0.01,'Sensis Vectors ALL'!CT34*($G34*VAR_CST)/0.01))</f>
        <v>0</v>
      </c>
      <c r="CU34" s="80">
        <f>IF($E34="FX",$H34*'Sensis Vectors ALL'!CU34*(EXP($G34/100*VAR_CST)-1)/($H34*0.01),IF($E34&lt;&gt;"SPD",$H34*'Sensis Vectors ALL'!CU34*(EXP($G34/100*VAR_CST)-1)/0.01,'Sensis Vectors ALL'!CU34*($G34*VAR_CST)/0.01))</f>
        <v>0</v>
      </c>
      <c r="CV34" s="80">
        <f>IF($E34="FX",$H34*'Sensis Vectors ALL'!CV34*(EXP($G34/100*VAR_CST)-1)/($H34*0.01),IF($E34&lt;&gt;"SPD",$H34*'Sensis Vectors ALL'!CV34*(EXP($G34/100*VAR_CST)-1)/0.01,'Sensis Vectors ALL'!CV34*($G34*VAR_CST)/0.01))</f>
        <v>0</v>
      </c>
      <c r="CW34" s="80">
        <f>IF($E34="FX",$H34*'Sensis Vectors ALL'!CW34*(EXP($G34/100*VAR_CST)-1)/($H34*0.01),IF($E34&lt;&gt;"SPD",$H34*'Sensis Vectors ALL'!CW34*(EXP($G34/100*VAR_CST)-1)/0.01,'Sensis Vectors ALL'!CW34*($G34*VAR_CST)/0.01))</f>
        <v>0</v>
      </c>
      <c r="CX34" s="80">
        <f>IF($E34="FX",$H34*'Sensis Vectors ALL'!CX34*(EXP($G34/100*VAR_CST)-1)/($H34*0.01),IF($E34&lt;&gt;"SPD",$H34*'Sensis Vectors ALL'!CX34*(EXP($G34/100*VAR_CST)-1)/0.01,'Sensis Vectors ALL'!CX34*($G34*VAR_CST)/0.01))</f>
        <v>0</v>
      </c>
      <c r="CY34" s="80">
        <f>IF($E34="FX",$H34*'Sensis Vectors ALL'!CY34*(EXP($G34/100*VAR_CST)-1)/($H34*0.01),IF($E34&lt;&gt;"SPD",$H34*'Sensis Vectors ALL'!CY34*(EXP($G34/100*VAR_CST)-1)/0.01,'Sensis Vectors ALL'!CY34*($G34*VAR_CST)/0.01))</f>
        <v>0</v>
      </c>
      <c r="CZ34" s="80">
        <f>IF($E34="FX",$H34*'Sensis Vectors ALL'!CZ34*(EXP($G34/100*VAR_CST)-1)/($H34*0.01),IF($E34&lt;&gt;"SPD",$H34*'Sensis Vectors ALL'!CZ34*(EXP($G34/100*VAR_CST)-1)/0.01,'Sensis Vectors ALL'!CZ34*($G34*VAR_CST)/0.01))</f>
        <v>0</v>
      </c>
      <c r="DA34" s="80">
        <f>IF($E34="FX",$H34*'Sensis Vectors ALL'!DA34*(EXP($G34/100*VAR_CST)-1)/($H34*0.01),IF($E34&lt;&gt;"SPD",$H34*'Sensis Vectors ALL'!DA34*(EXP($G34/100*VAR_CST)-1)/0.01,'Sensis Vectors ALL'!DA34*($G34*VAR_CST)/0.01))</f>
        <v>0</v>
      </c>
      <c r="DB34" s="80">
        <f>IF($E34="FX",$H34*'Sensis Vectors ALL'!DB34*(EXP($G34/100*VAR_CST)-1)/($H34*0.01),IF($E34&lt;&gt;"SPD",$H34*'Sensis Vectors ALL'!DB34*(EXP($G34/100*VAR_CST)-1)/0.01,'Sensis Vectors ALL'!DB34*($G34*VAR_CST)/0.01))</f>
        <v>0</v>
      </c>
      <c r="DC34" s="80">
        <f>IF($E34="FX",$H34*'Sensis Vectors ALL'!DC34*(EXP($G34/100*VAR_CST)-1)/($H34*0.01),IF($E34&lt;&gt;"SPD",$H34*'Sensis Vectors ALL'!DC34*(EXP($G34/100*VAR_CST)-1)/0.01,'Sensis Vectors ALL'!DC34*($G34*VAR_CST)/0.01))</f>
        <v>0</v>
      </c>
      <c r="DD34" s="80">
        <f>IF($E34="FX",$H34*'Sensis Vectors ALL'!DD34*(EXP($G34/100*VAR_CST)-1)/($H34*0.01),IF($E34&lt;&gt;"SPD",$H34*'Sensis Vectors ALL'!DD34*(EXP($G34/100*VAR_CST)-1)/0.01,'Sensis Vectors ALL'!DD34*($G34*VAR_CST)/0.01))</f>
        <v>0</v>
      </c>
      <c r="DE34" s="80">
        <f>IF($E34="FX",$H34*'Sensis Vectors ALL'!DE34*(EXP($G34/100*VAR_CST)-1)/($H34*0.01),IF($E34&lt;&gt;"SPD",$H34*'Sensis Vectors ALL'!DE34*(EXP($G34/100*VAR_CST)-1)/0.01,'Sensis Vectors ALL'!DE34*($G34*VAR_CST)/0.01))</f>
        <v>0</v>
      </c>
      <c r="DF34" s="80">
        <f>IF($E34="FX",$H34*'Sensis Vectors ALL'!DF34*(EXP($G34/100*VAR_CST)-1)/($H34*0.01),IF($E34&lt;&gt;"SPD",$H34*'Sensis Vectors ALL'!DF34*(EXP($G34/100*VAR_CST)-1)/0.01,'Sensis Vectors ALL'!DF34*($G34*VAR_CST)/0.01))</f>
        <v>0</v>
      </c>
      <c r="DG34" s="80">
        <f>IF($E34="FX",$H34*'Sensis Vectors ALL'!DG34*(EXP($G34/100*VAR_CST)-1)/($H34*0.01),IF($E34&lt;&gt;"SPD",$H34*'Sensis Vectors ALL'!DG34*(EXP($G34/100*VAR_CST)-1)/0.01,'Sensis Vectors ALL'!DG34*($G34*VAR_CST)/0.01))</f>
        <v>0</v>
      </c>
      <c r="DH34" s="80">
        <f>IF($E34="FX",$H34*'Sensis Vectors ALL'!DH34*(EXP($G34/100*VAR_CST)-1)/($H34*0.01),IF($E34&lt;&gt;"SPD",$H34*'Sensis Vectors ALL'!DH34*(EXP($G34/100*VAR_CST)-1)/0.01,'Sensis Vectors ALL'!DH34*($G34*VAR_CST)/0.01))</f>
        <v>0</v>
      </c>
      <c r="DI34" s="80">
        <f>IF($E34="FX",$H34*'Sensis Vectors ALL'!DI34*(EXP($G34/100*VAR_CST)-1)/($H34*0.01),IF($E34&lt;&gt;"SPD",$H34*'Sensis Vectors ALL'!DI34*(EXP($G34/100*VAR_CST)-1)/0.01,'Sensis Vectors ALL'!DI34*($G34*VAR_CST)/0.01))</f>
        <v>0</v>
      </c>
      <c r="DJ34" s="80">
        <f>IF($E34="FX",$H34*'Sensis Vectors ALL'!DJ34*(EXP($G34/100*VAR_CST)-1)/($H34*0.01),IF($E34&lt;&gt;"SPD",$H34*'Sensis Vectors ALL'!DJ34*(EXP($G34/100*VAR_CST)-1)/0.01,'Sensis Vectors ALL'!DJ34*($G34*VAR_CST)/0.01))</f>
        <v>0</v>
      </c>
      <c r="DK34" s="80">
        <f>IF($E34="FX",$H34*'Sensis Vectors ALL'!DK34*(EXP($G34/100*VAR_CST)-1)/($H34*0.01),IF($E34&lt;&gt;"SPD",$H34*'Sensis Vectors ALL'!DK34*(EXP($G34/100*VAR_CST)-1)/0.01,'Sensis Vectors ALL'!DK34*($G34*VAR_CST)/0.01))</f>
        <v>0</v>
      </c>
      <c r="DL34" s="80">
        <f>IF($E34="FX",$H34*'Sensis Vectors ALL'!DL34*(EXP($G34/100*VAR_CST)-1)/($H34*0.01),IF($E34&lt;&gt;"SPD",$H34*'Sensis Vectors ALL'!DL34*(EXP($G34/100*VAR_CST)-1)/0.01,'Sensis Vectors ALL'!DL34*($G34*VAR_CST)/0.01))</f>
        <v>0</v>
      </c>
      <c r="DM34" s="80">
        <f>IF($E34="FX",$H34*'Sensis Vectors ALL'!DM34*(EXP($G34/100*VAR_CST)-1)/($H34*0.01),IF($E34&lt;&gt;"SPD",$H34*'Sensis Vectors ALL'!DM34*(EXP($G34/100*VAR_CST)-1)/0.01,'Sensis Vectors ALL'!DM34*($G34*VAR_CST)/0.01))</f>
        <v>0</v>
      </c>
      <c r="DN34" s="80">
        <f>IF($E34="FX",$H34*'Sensis Vectors ALL'!DN34*(EXP($G34/100*VAR_CST)-1)/($H34*0.01),IF($E34&lt;&gt;"SPD",$H34*'Sensis Vectors ALL'!DN34*(EXP($G34/100*VAR_CST)-1)/0.01,'Sensis Vectors ALL'!DN34*($G34*VAR_CST)/0.01))</f>
        <v>0</v>
      </c>
      <c r="DO34" s="80">
        <f>IF($E34="FX",$H34*'Sensis Vectors ALL'!DO34*(EXP($G34/100*VAR_CST)-1)/($H34*0.01),IF($E34&lt;&gt;"SPD",$H34*'Sensis Vectors ALL'!DO34*(EXP($G34/100*VAR_CST)-1)/0.01,'Sensis Vectors ALL'!DO34*($G34*VAR_CST)/0.01))</f>
        <v>0</v>
      </c>
      <c r="DP34" s="80">
        <f>IF($E34="FX",$H34*'Sensis Vectors ALL'!DP34*(EXP($G34/100*VAR_CST)-1)/($H34*0.01),IF($E34&lt;&gt;"SPD",$H34*'Sensis Vectors ALL'!DP34*(EXP($G34/100*VAR_CST)-1)/0.01,'Sensis Vectors ALL'!DP34*($G34*VAR_CST)/0.01))</f>
        <v>0</v>
      </c>
      <c r="DQ34" s="80">
        <f>IF($E34="FX",$H34*'Sensis Vectors ALL'!DQ34*(EXP($G34/100*VAR_CST)-1)/($H34*0.01),IF($E34&lt;&gt;"SPD",$H34*'Sensis Vectors ALL'!DQ34*(EXP($G34/100*VAR_CST)-1)/0.01,'Sensis Vectors ALL'!DQ34*($G34*VAR_CST)/0.01))</f>
        <v>0</v>
      </c>
    </row>
    <row r="35" spans="1:121" x14ac:dyDescent="0.2">
      <c r="A35" s="60">
        <v>292</v>
      </c>
      <c r="B35" s="60" t="s">
        <v>9</v>
      </c>
      <c r="C35" s="60" t="s">
        <v>369</v>
      </c>
      <c r="D35" s="60" t="s">
        <v>528</v>
      </c>
      <c r="E35" s="60" t="s">
        <v>25</v>
      </c>
      <c r="F35" s="60" t="s">
        <v>34</v>
      </c>
      <c r="G35" s="60">
        <v>0.63723099999999999</v>
      </c>
      <c r="H35" s="60">
        <v>1.15194</v>
      </c>
      <c r="I35" s="80">
        <f>IF($E35="FX",$H35*'Sensis Vectors ALL'!I35*(EXP($G35/100*VAR_CST)-1)/($H35*0.01),IF($E35&lt;&gt;"SPD",$H35*'Sensis Vectors ALL'!I35*(EXP($G35/100*VAR_CST)-1)/0.01,'Sensis Vectors ALL'!I35*($G35*VAR_CST)/0.01))</f>
        <v>-25.081705216599715</v>
      </c>
      <c r="J35" s="80">
        <f>IF($E35="FX",$H35*'Sensis Vectors ALL'!J35*(EXP($G35/100*VAR_CST)-1)/($H35*0.01),IF($E35&lt;&gt;"SPD",$H35*'Sensis Vectors ALL'!J35*(EXP($G35/100*VAR_CST)-1)/0.01,'Sensis Vectors ALL'!J35*($G35*VAR_CST)/0.01))</f>
        <v>-25.081705216599715</v>
      </c>
      <c r="K35" s="80">
        <f>IF($E35="FX",$H35*'Sensis Vectors ALL'!K35*(EXP($G35/100*VAR_CST)-1)/($H35*0.01),IF($E35&lt;&gt;"SPD",$H35*'Sensis Vectors ALL'!K35*(EXP($G35/100*VAR_CST)-1)/0.01,'Sensis Vectors ALL'!K35*($G35*VAR_CST)/0.01))</f>
        <v>-25.081705216599715</v>
      </c>
      <c r="L35" s="80">
        <f>IF($E35="FX",$H35*'Sensis Vectors ALL'!L35*(EXP($G35/100*VAR_CST)-1)/($H35*0.01),IF($E35&lt;&gt;"SPD",$H35*'Sensis Vectors ALL'!L35*(EXP($G35/100*VAR_CST)-1)/0.01,'Sensis Vectors ALL'!L35*($G35*VAR_CST)/0.01))</f>
        <v>-25.081705216599715</v>
      </c>
      <c r="M35" s="80">
        <f>IF($E35="FX",$H35*'Sensis Vectors ALL'!M35*(EXP($G35/100*VAR_CST)-1)/($H35*0.01),IF($E35&lt;&gt;"SPD",$H35*'Sensis Vectors ALL'!M35*(EXP($G35/100*VAR_CST)-1)/0.01,'Sensis Vectors ALL'!M35*($G35*VAR_CST)/0.01))</f>
        <v>-21.900744375001775</v>
      </c>
      <c r="N35" s="80">
        <f>IF($E35="FX",$H35*'Sensis Vectors ALL'!N35*(EXP($G35/100*VAR_CST)-1)/($H35*0.01),IF($E35&lt;&gt;"SPD",$H35*'Sensis Vectors ALL'!N35*(EXP($G35/100*VAR_CST)-1)/0.01,'Sensis Vectors ALL'!N35*($G35*VAR_CST)/0.01))</f>
        <v>-21.900744375001775</v>
      </c>
      <c r="O35" s="80">
        <f>IF($E35="FX",$H35*'Sensis Vectors ALL'!O35*(EXP($G35/100*VAR_CST)-1)/($H35*0.01),IF($E35&lt;&gt;"SPD",$H35*'Sensis Vectors ALL'!O35*(EXP($G35/100*VAR_CST)-1)/0.01,'Sensis Vectors ALL'!O35*($G35*VAR_CST)/0.01))</f>
        <v>0</v>
      </c>
      <c r="P35" s="80">
        <f>IF($E35="FX",$H35*'Sensis Vectors ALL'!P35*(EXP($G35/100*VAR_CST)-1)/($H35*0.01),IF($E35&lt;&gt;"SPD",$H35*'Sensis Vectors ALL'!P35*(EXP($G35/100*VAR_CST)-1)/0.01,'Sensis Vectors ALL'!P35*($G35*VAR_CST)/0.01))</f>
        <v>0</v>
      </c>
      <c r="Q35" s="80">
        <f>IF($E35="FX",$H35*'Sensis Vectors ALL'!Q35*(EXP($G35/100*VAR_CST)-1)/($H35*0.01),IF($E35&lt;&gt;"SPD",$H35*'Sensis Vectors ALL'!Q35*(EXP($G35/100*VAR_CST)-1)/0.01,'Sensis Vectors ALL'!Q35*($G35*VAR_CST)/0.01))</f>
        <v>0</v>
      </c>
      <c r="R35" s="80">
        <f>IF($E35="FX",$H35*'Sensis Vectors ALL'!R35*(EXP($G35/100*VAR_CST)-1)/($H35*0.01),IF($E35&lt;&gt;"SPD",$H35*'Sensis Vectors ALL'!R35*(EXP($G35/100*VAR_CST)-1)/0.01,'Sensis Vectors ALL'!R35*($G35*VAR_CST)/0.01))</f>
        <v>0</v>
      </c>
      <c r="S35" s="80">
        <f>IF($E35="FX",$H35*'Sensis Vectors ALL'!S35*(EXP($G35/100*VAR_CST)-1)/($H35*0.01),IF($E35&lt;&gt;"SPD",$H35*'Sensis Vectors ALL'!S35*(EXP($G35/100*VAR_CST)-1)/0.01,'Sensis Vectors ALL'!S35*($G35*VAR_CST)/0.01))</f>
        <v>-22.020457955061911</v>
      </c>
      <c r="T35" s="80">
        <f>IF($E35="FX",$H35*'Sensis Vectors ALL'!T35*(EXP($G35/100*VAR_CST)-1)/($H35*0.01),IF($E35&lt;&gt;"SPD",$H35*'Sensis Vectors ALL'!T35*(EXP($G35/100*VAR_CST)-1)/0.01,'Sensis Vectors ALL'!T35*($G35*VAR_CST)/0.01))</f>
        <v>-22.020457955061911</v>
      </c>
      <c r="U35" s="80">
        <f>IF($E35="FX",$H35*'Sensis Vectors ALL'!U35*(EXP($G35/100*VAR_CST)-1)/($H35*0.01),IF($E35&lt;&gt;"SPD",$H35*'Sensis Vectors ALL'!U35*(EXP($G35/100*VAR_CST)-1)/0.01,'Sensis Vectors ALL'!U35*($G35*VAR_CST)/0.01))</f>
        <v>0</v>
      </c>
      <c r="V35" s="80">
        <f>IF($E35="FX",$H35*'Sensis Vectors ALL'!V35*(EXP($G35/100*VAR_CST)-1)/($H35*0.01),IF($E35&lt;&gt;"SPD",$H35*'Sensis Vectors ALL'!V35*(EXP($G35/100*VAR_CST)-1)/0.01,'Sensis Vectors ALL'!V35*($G35*VAR_CST)/0.01))</f>
        <v>0</v>
      </c>
      <c r="W35" s="80">
        <f>IF($E35="FX",$H35*'Sensis Vectors ALL'!W35*(EXP($G35/100*VAR_CST)-1)/($H35*0.01),IF($E35&lt;&gt;"SPD",$H35*'Sensis Vectors ALL'!W35*(EXP($G35/100*VAR_CST)-1)/0.01,'Sensis Vectors ALL'!W35*($G35*VAR_CST)/0.01))</f>
        <v>0.11971358006013774</v>
      </c>
      <c r="X35" s="80">
        <f>IF($E35="FX",$H35*'Sensis Vectors ALL'!X35*(EXP($G35/100*VAR_CST)-1)/($H35*0.01),IF($E35&lt;&gt;"SPD",$H35*'Sensis Vectors ALL'!X35*(EXP($G35/100*VAR_CST)-1)/0.01,'Sensis Vectors ALL'!X35*($G35*VAR_CST)/0.01))</f>
        <v>0.11971358006013774</v>
      </c>
      <c r="Y35" s="80">
        <f>IF($E35="FX",$H35*'Sensis Vectors ALL'!Y35*(EXP($G35/100*VAR_CST)-1)/($H35*0.01),IF($E35&lt;&gt;"SPD",$H35*'Sensis Vectors ALL'!Y35*(EXP($G35/100*VAR_CST)-1)/0.01,'Sensis Vectors ALL'!Y35*($G35*VAR_CST)/0.01))</f>
        <v>0</v>
      </c>
      <c r="Z35" s="80">
        <f>IF($E35="FX",$H35*'Sensis Vectors ALL'!Z35*(EXP($G35/100*VAR_CST)-1)/($H35*0.01),IF($E35&lt;&gt;"SPD",$H35*'Sensis Vectors ALL'!Z35*(EXP($G35/100*VAR_CST)-1)/0.01,'Sensis Vectors ALL'!Z35*($G35*VAR_CST)/0.01))</f>
        <v>0</v>
      </c>
      <c r="AA35" s="80">
        <f>IF($E35="FX",$H35*'Sensis Vectors ALL'!AA35*(EXP($G35/100*VAR_CST)-1)/($H35*0.01),IF($E35&lt;&gt;"SPD",$H35*'Sensis Vectors ALL'!AA35*(EXP($G35/100*VAR_CST)-1)/0.01,'Sensis Vectors ALL'!AA35*($G35*VAR_CST)/0.01))</f>
        <v>0</v>
      </c>
      <c r="AB35" s="80">
        <f>IF($E35="FX",$H35*'Sensis Vectors ALL'!AB35*(EXP($G35/100*VAR_CST)-1)/($H35*0.01),IF($E35&lt;&gt;"SPD",$H35*'Sensis Vectors ALL'!AB35*(EXP($G35/100*VAR_CST)-1)/0.01,'Sensis Vectors ALL'!AB35*($G35*VAR_CST)/0.01))</f>
        <v>0</v>
      </c>
      <c r="AC35" s="80">
        <f>IF($E35="FX",$H35*'Sensis Vectors ALL'!AC35*(EXP($G35/100*VAR_CST)-1)/($H35*0.01),IF($E35&lt;&gt;"SPD",$H35*'Sensis Vectors ALL'!AC35*(EXP($G35/100*VAR_CST)-1)/0.01,'Sensis Vectors ALL'!AC35*($G35*VAR_CST)/0.01))</f>
        <v>0</v>
      </c>
      <c r="AD35" s="80">
        <f>IF($E35="FX",$H35*'Sensis Vectors ALL'!AD35*(EXP($G35/100*VAR_CST)-1)/($H35*0.01),IF($E35&lt;&gt;"SPD",$H35*'Sensis Vectors ALL'!AD35*(EXP($G35/100*VAR_CST)-1)/0.01,'Sensis Vectors ALL'!AD35*($G35*VAR_CST)/0.01))</f>
        <v>0</v>
      </c>
      <c r="AE35" s="80">
        <f>IF($E35="FX",$H35*'Sensis Vectors ALL'!AE35*(EXP($G35/100*VAR_CST)-1)/($H35*0.01),IF($E35&lt;&gt;"SPD",$H35*'Sensis Vectors ALL'!AE35*(EXP($G35/100*VAR_CST)-1)/0.01,'Sensis Vectors ALL'!AE35*($G35*VAR_CST)/0.01))</f>
        <v>0</v>
      </c>
      <c r="AF35" s="80">
        <f>IF($E35="FX",$H35*'Sensis Vectors ALL'!AF35*(EXP($G35/100*VAR_CST)-1)/($H35*0.01),IF($E35&lt;&gt;"SPD",$H35*'Sensis Vectors ALL'!AF35*(EXP($G35/100*VAR_CST)-1)/0.01,'Sensis Vectors ALL'!AF35*($G35*VAR_CST)/0.01))</f>
        <v>0</v>
      </c>
      <c r="AG35" s="80">
        <f>IF($E35="FX",$H35*'Sensis Vectors ALL'!AG35*(EXP($G35/100*VAR_CST)-1)/($H35*0.01),IF($E35&lt;&gt;"SPD",$H35*'Sensis Vectors ALL'!AG35*(EXP($G35/100*VAR_CST)-1)/0.01,'Sensis Vectors ALL'!AG35*($G35*VAR_CST)/0.01))</f>
        <v>0</v>
      </c>
      <c r="AH35" s="80">
        <f>IF($E35="FX",$H35*'Sensis Vectors ALL'!AH35*(EXP($G35/100*VAR_CST)-1)/($H35*0.01),IF($E35&lt;&gt;"SPD",$H35*'Sensis Vectors ALL'!AH35*(EXP($G35/100*VAR_CST)-1)/0.01,'Sensis Vectors ALL'!AH35*($G35*VAR_CST)/0.01))</f>
        <v>0</v>
      </c>
      <c r="AI35" s="80">
        <f>IF($E35="FX",$H35*'Sensis Vectors ALL'!AI35*(EXP($G35/100*VAR_CST)-1)/($H35*0.01),IF($E35&lt;&gt;"SPD",$H35*'Sensis Vectors ALL'!AI35*(EXP($G35/100*VAR_CST)-1)/0.01,'Sensis Vectors ALL'!AI35*($G35*VAR_CST)/0.01))</f>
        <v>0</v>
      </c>
      <c r="AJ35" s="80">
        <f>IF($E35="FX",$H35*'Sensis Vectors ALL'!AJ35*(EXP($G35/100*VAR_CST)-1)/($H35*0.01),IF($E35&lt;&gt;"SPD",$H35*'Sensis Vectors ALL'!AJ35*(EXP($G35/100*VAR_CST)-1)/0.01,'Sensis Vectors ALL'!AJ35*($G35*VAR_CST)/0.01))</f>
        <v>0</v>
      </c>
      <c r="AK35" s="80">
        <f>IF($E35="FX",$H35*'Sensis Vectors ALL'!AK35*(EXP($G35/100*VAR_CST)-1)/($H35*0.01),IF($E35&lt;&gt;"SPD",$H35*'Sensis Vectors ALL'!AK35*(EXP($G35/100*VAR_CST)-1)/0.01,'Sensis Vectors ALL'!AK35*($G35*VAR_CST)/0.01))</f>
        <v>0</v>
      </c>
      <c r="AL35" s="80">
        <f>IF($E35="FX",$H35*'Sensis Vectors ALL'!AL35*(EXP($G35/100*VAR_CST)-1)/($H35*0.01),IF($E35&lt;&gt;"SPD",$H35*'Sensis Vectors ALL'!AL35*(EXP($G35/100*VAR_CST)-1)/0.01,'Sensis Vectors ALL'!AL35*($G35*VAR_CST)/0.01))</f>
        <v>0</v>
      </c>
      <c r="AM35" s="80">
        <f>IF($E35="FX",$H35*'Sensis Vectors ALL'!AM35*(EXP($G35/100*VAR_CST)-1)/($H35*0.01),IF($E35&lt;&gt;"SPD",$H35*'Sensis Vectors ALL'!AM35*(EXP($G35/100*VAR_CST)-1)/0.01,'Sensis Vectors ALL'!AM35*($G35*VAR_CST)/0.01))</f>
        <v>0</v>
      </c>
      <c r="AN35" s="80">
        <f>IF($E35="FX",$H35*'Sensis Vectors ALL'!AN35*(EXP($G35/100*VAR_CST)-1)/($H35*0.01),IF($E35&lt;&gt;"SPD",$H35*'Sensis Vectors ALL'!AN35*(EXP($G35/100*VAR_CST)-1)/0.01,'Sensis Vectors ALL'!AN35*($G35*VAR_CST)/0.01))</f>
        <v>0</v>
      </c>
      <c r="AO35" s="80">
        <f>IF($E35="FX",$H35*'Sensis Vectors ALL'!AO35*(EXP($G35/100*VAR_CST)-1)/($H35*0.01),IF($E35&lt;&gt;"SPD",$H35*'Sensis Vectors ALL'!AO35*(EXP($G35/100*VAR_CST)-1)/0.01,'Sensis Vectors ALL'!AO35*($G35*VAR_CST)/0.01))</f>
        <v>0</v>
      </c>
      <c r="AP35" s="80">
        <f>IF($E35="FX",$H35*'Sensis Vectors ALL'!AP35*(EXP($G35/100*VAR_CST)-1)/($H35*0.01),IF($E35&lt;&gt;"SPD",$H35*'Sensis Vectors ALL'!AP35*(EXP($G35/100*VAR_CST)-1)/0.01,'Sensis Vectors ALL'!AP35*($G35*VAR_CST)/0.01))</f>
        <v>0</v>
      </c>
      <c r="AQ35" s="80">
        <f>IF($E35="FX",$H35*'Sensis Vectors ALL'!AQ35*(EXP($G35/100*VAR_CST)-1)/($H35*0.01),IF($E35&lt;&gt;"SPD",$H35*'Sensis Vectors ALL'!AQ35*(EXP($G35/100*VAR_CST)-1)/0.01,'Sensis Vectors ALL'!AQ35*($G35*VAR_CST)/0.01))</f>
        <v>0</v>
      </c>
      <c r="AR35" s="80">
        <f>IF($E35="FX",$H35*'Sensis Vectors ALL'!AR35*(EXP($G35/100*VAR_CST)-1)/($H35*0.01),IF($E35&lt;&gt;"SPD",$H35*'Sensis Vectors ALL'!AR35*(EXP($G35/100*VAR_CST)-1)/0.01,'Sensis Vectors ALL'!AR35*($G35*VAR_CST)/0.01))</f>
        <v>0</v>
      </c>
      <c r="AS35" s="80">
        <f>IF($E35="FX",$H35*'Sensis Vectors ALL'!AS35*(EXP($G35/100*VAR_CST)-1)/($H35*0.01),IF($E35&lt;&gt;"SPD",$H35*'Sensis Vectors ALL'!AS35*(EXP($G35/100*VAR_CST)-1)/0.01,'Sensis Vectors ALL'!AS35*($G35*VAR_CST)/0.01))</f>
        <v>0</v>
      </c>
      <c r="AT35" s="80">
        <f>IF($E35="FX",$H35*'Sensis Vectors ALL'!AT35*(EXP($G35/100*VAR_CST)-1)/($H35*0.01),IF($E35&lt;&gt;"SPD",$H35*'Sensis Vectors ALL'!AT35*(EXP($G35/100*VAR_CST)-1)/0.01,'Sensis Vectors ALL'!AT35*($G35*VAR_CST)/0.01))</f>
        <v>0</v>
      </c>
      <c r="AU35" s="80">
        <f>IF($E35="FX",$H35*'Sensis Vectors ALL'!AU35*(EXP($G35/100*VAR_CST)-1)/($H35*0.01),IF($E35&lt;&gt;"SPD",$H35*'Sensis Vectors ALL'!AU35*(EXP($G35/100*VAR_CST)-1)/0.01,'Sensis Vectors ALL'!AU35*($G35*VAR_CST)/0.01))</f>
        <v>0</v>
      </c>
      <c r="AV35" s="80">
        <f>IF($E35="FX",$H35*'Sensis Vectors ALL'!AV35*(EXP($G35/100*VAR_CST)-1)/($H35*0.01),IF($E35&lt;&gt;"SPD",$H35*'Sensis Vectors ALL'!AV35*(EXP($G35/100*VAR_CST)-1)/0.01,'Sensis Vectors ALL'!AV35*($G35*VAR_CST)/0.01))</f>
        <v>0</v>
      </c>
      <c r="AW35" s="80">
        <f>IF($E35="FX",$H35*'Sensis Vectors ALL'!AW35*(EXP($G35/100*VAR_CST)-1)/($H35*0.01),IF($E35&lt;&gt;"SPD",$H35*'Sensis Vectors ALL'!AW35*(EXP($G35/100*VAR_CST)-1)/0.01,'Sensis Vectors ALL'!AW35*($G35*VAR_CST)/0.01))</f>
        <v>0</v>
      </c>
      <c r="AX35" s="80">
        <f>IF($E35="FX",$H35*'Sensis Vectors ALL'!AX35*(EXP($G35/100*VAR_CST)-1)/($H35*0.01),IF($E35&lt;&gt;"SPD",$H35*'Sensis Vectors ALL'!AX35*(EXP($G35/100*VAR_CST)-1)/0.01,'Sensis Vectors ALL'!AX35*($G35*VAR_CST)/0.01))</f>
        <v>0</v>
      </c>
      <c r="AY35" s="80">
        <f>IF($E35="FX",$H35*'Sensis Vectors ALL'!AY35*(EXP($G35/100*VAR_CST)-1)/($H35*0.01),IF($E35&lt;&gt;"SPD",$H35*'Sensis Vectors ALL'!AY35*(EXP($G35/100*VAR_CST)-1)/0.01,'Sensis Vectors ALL'!AY35*($G35*VAR_CST)/0.01))</f>
        <v>0</v>
      </c>
      <c r="AZ35" s="80">
        <f>IF($E35="FX",$H35*'Sensis Vectors ALL'!AZ35*(EXP($G35/100*VAR_CST)-1)/($H35*0.01),IF($E35&lt;&gt;"SPD",$H35*'Sensis Vectors ALL'!AZ35*(EXP($G35/100*VAR_CST)-1)/0.01,'Sensis Vectors ALL'!AZ35*($G35*VAR_CST)/0.01))</f>
        <v>0</v>
      </c>
      <c r="BA35" s="80">
        <f>IF($E35="FX",$H35*'Sensis Vectors ALL'!BA35*(EXP($G35/100*VAR_CST)-1)/($H35*0.01),IF($E35&lt;&gt;"SPD",$H35*'Sensis Vectors ALL'!BA35*(EXP($G35/100*VAR_CST)-1)/0.01,'Sensis Vectors ALL'!BA35*($G35*VAR_CST)/0.01))</f>
        <v>0</v>
      </c>
      <c r="BB35" s="80">
        <f>IF($E35="FX",$H35*'Sensis Vectors ALL'!BB35*(EXP($G35/100*VAR_CST)-1)/($H35*0.01),IF($E35&lt;&gt;"SPD",$H35*'Sensis Vectors ALL'!BB35*(EXP($G35/100*VAR_CST)-1)/0.01,'Sensis Vectors ALL'!BB35*($G35*VAR_CST)/0.01))</f>
        <v>0</v>
      </c>
      <c r="BC35" s="80">
        <f>IF($E35="FX",$H35*'Sensis Vectors ALL'!BC35*(EXP($G35/100*VAR_CST)-1)/($H35*0.01),IF($E35&lt;&gt;"SPD",$H35*'Sensis Vectors ALL'!BC35*(EXP($G35/100*VAR_CST)-1)/0.01,'Sensis Vectors ALL'!BC35*($G35*VAR_CST)/0.01))</f>
        <v>0</v>
      </c>
      <c r="BD35" s="80">
        <f>IF($E35="FX",$H35*'Sensis Vectors ALL'!BD35*(EXP($G35/100*VAR_CST)-1)/($H35*0.01),IF($E35&lt;&gt;"SPD",$H35*'Sensis Vectors ALL'!BD35*(EXP($G35/100*VAR_CST)-1)/0.01,'Sensis Vectors ALL'!BD35*($G35*VAR_CST)/0.01))</f>
        <v>-3.1809608415979462</v>
      </c>
      <c r="BE35" s="80">
        <f>IF($E35="FX",$H35*'Sensis Vectors ALL'!BE35*(EXP($G35/100*VAR_CST)-1)/($H35*0.01),IF($E35&lt;&gt;"SPD",$H35*'Sensis Vectors ALL'!BE35*(EXP($G35/100*VAR_CST)-1)/0.01,'Sensis Vectors ALL'!BE35*($G35*VAR_CST)/0.01))</f>
        <v>0</v>
      </c>
      <c r="BF35" s="80">
        <f>IF($E35="FX",$H35*'Sensis Vectors ALL'!BF35*(EXP($G35/100*VAR_CST)-1)/($H35*0.01),IF($E35&lt;&gt;"SPD",$H35*'Sensis Vectors ALL'!BF35*(EXP($G35/100*VAR_CST)-1)/0.01,'Sensis Vectors ALL'!BF35*($G35*VAR_CST)/0.01))</f>
        <v>0</v>
      </c>
      <c r="BG35" s="80">
        <f>IF($E35="FX",$H35*'Sensis Vectors ALL'!BG35*(EXP($G35/100*VAR_CST)-1)/($H35*0.01),IF($E35&lt;&gt;"SPD",$H35*'Sensis Vectors ALL'!BG35*(EXP($G35/100*VAR_CST)-1)/0.01,'Sensis Vectors ALL'!BG35*($G35*VAR_CST)/0.01))</f>
        <v>0</v>
      </c>
      <c r="BH35" s="80">
        <f>IF($E35="FX",$H35*'Sensis Vectors ALL'!BH35*(EXP($G35/100*VAR_CST)-1)/($H35*0.01),IF($E35&lt;&gt;"SPD",$H35*'Sensis Vectors ALL'!BH35*(EXP($G35/100*VAR_CST)-1)/0.01,'Sensis Vectors ALL'!BH35*($G35*VAR_CST)/0.01))</f>
        <v>0</v>
      </c>
      <c r="BI35" s="80">
        <f>IF($E35="FX",$H35*'Sensis Vectors ALL'!BI35*(EXP($G35/100*VAR_CST)-1)/($H35*0.01),IF($E35&lt;&gt;"SPD",$H35*'Sensis Vectors ALL'!BI35*(EXP($G35/100*VAR_CST)-1)/0.01,'Sensis Vectors ALL'!BI35*($G35*VAR_CST)/0.01))</f>
        <v>0</v>
      </c>
      <c r="BJ35" s="80">
        <f>IF($E35="FX",$H35*'Sensis Vectors ALL'!BJ35*(EXP($G35/100*VAR_CST)-1)/($H35*0.01),IF($E35&lt;&gt;"SPD",$H35*'Sensis Vectors ALL'!BJ35*(EXP($G35/100*VAR_CST)-1)/0.01,'Sensis Vectors ALL'!BJ35*($G35*VAR_CST)/0.01))</f>
        <v>0</v>
      </c>
      <c r="BK35" s="80">
        <f>IF($E35="FX",$H35*'Sensis Vectors ALL'!BK35*(EXP($G35/100*VAR_CST)-1)/($H35*0.01),IF($E35&lt;&gt;"SPD",$H35*'Sensis Vectors ALL'!BK35*(EXP($G35/100*VAR_CST)-1)/0.01,'Sensis Vectors ALL'!BK35*($G35*VAR_CST)/0.01))</f>
        <v>0</v>
      </c>
      <c r="BL35" s="80">
        <f>IF($E35="FX",$H35*'Sensis Vectors ALL'!BL35*(EXP($G35/100*VAR_CST)-1)/($H35*0.01),IF($E35&lt;&gt;"SPD",$H35*'Sensis Vectors ALL'!BL35*(EXP($G35/100*VAR_CST)-1)/0.01,'Sensis Vectors ALL'!BL35*($G35*VAR_CST)/0.01))</f>
        <v>-3.1809608415979462</v>
      </c>
      <c r="BM35" s="80">
        <f>IF($E35="FX",$H35*'Sensis Vectors ALL'!BM35*(EXP($G35/100*VAR_CST)-1)/($H35*0.01),IF($E35&lt;&gt;"SPD",$H35*'Sensis Vectors ALL'!BM35*(EXP($G35/100*VAR_CST)-1)/0.01,'Sensis Vectors ALL'!BM35*($G35*VAR_CST)/0.01))</f>
        <v>0</v>
      </c>
      <c r="BN35" s="80">
        <f>IF($E35="FX",$H35*'Sensis Vectors ALL'!BN35*(EXP($G35/100*VAR_CST)-1)/($H35*0.01),IF($E35&lt;&gt;"SPD",$H35*'Sensis Vectors ALL'!BN35*(EXP($G35/100*VAR_CST)-1)/0.01,'Sensis Vectors ALL'!BN35*($G35*VAR_CST)/0.01))</f>
        <v>0</v>
      </c>
      <c r="BO35" s="80">
        <f>IF($E35="FX",$H35*'Sensis Vectors ALL'!BO35*(EXP($G35/100*VAR_CST)-1)/($H35*0.01),IF($E35&lt;&gt;"SPD",$H35*'Sensis Vectors ALL'!BO35*(EXP($G35/100*VAR_CST)-1)/0.01,'Sensis Vectors ALL'!BO35*($G35*VAR_CST)/0.01))</f>
        <v>0</v>
      </c>
      <c r="BP35" s="80">
        <f>IF($E35="FX",$H35*'Sensis Vectors ALL'!BP35*(EXP($G35/100*VAR_CST)-1)/($H35*0.01),IF($E35&lt;&gt;"SPD",$H35*'Sensis Vectors ALL'!BP35*(EXP($G35/100*VAR_CST)-1)/0.01,'Sensis Vectors ALL'!BP35*($G35*VAR_CST)/0.01))</f>
        <v>0</v>
      </c>
      <c r="BQ35" s="80">
        <f>IF($E35="FX",$H35*'Sensis Vectors ALL'!BQ35*(EXP($G35/100*VAR_CST)-1)/($H35*0.01),IF($E35&lt;&gt;"SPD",$H35*'Sensis Vectors ALL'!BQ35*(EXP($G35/100*VAR_CST)-1)/0.01,'Sensis Vectors ALL'!BQ35*($G35*VAR_CST)/0.01))</f>
        <v>0</v>
      </c>
      <c r="BR35" s="80">
        <f>IF($E35="FX",$H35*'Sensis Vectors ALL'!BR35*(EXP($G35/100*VAR_CST)-1)/($H35*0.01),IF($E35&lt;&gt;"SPD",$H35*'Sensis Vectors ALL'!BR35*(EXP($G35/100*VAR_CST)-1)/0.01,'Sensis Vectors ALL'!BR35*($G35*VAR_CST)/0.01))</f>
        <v>0</v>
      </c>
      <c r="BS35" s="80">
        <f>IF($E35="FX",$H35*'Sensis Vectors ALL'!BS35*(EXP($G35/100*VAR_CST)-1)/($H35*0.01),IF($E35&lt;&gt;"SPD",$H35*'Sensis Vectors ALL'!BS35*(EXP($G35/100*VAR_CST)-1)/0.01,'Sensis Vectors ALL'!BS35*($G35*VAR_CST)/0.01))</f>
        <v>0</v>
      </c>
      <c r="BT35" s="80">
        <f>IF($E35="FX",$H35*'Sensis Vectors ALL'!BT35*(EXP($G35/100*VAR_CST)-1)/($H35*0.01),IF($E35&lt;&gt;"SPD",$H35*'Sensis Vectors ALL'!BT35*(EXP($G35/100*VAR_CST)-1)/0.01,'Sensis Vectors ALL'!BT35*($G35*VAR_CST)/0.01))</f>
        <v>0</v>
      </c>
      <c r="BU35" s="80">
        <f>IF($E35="FX",$H35*'Sensis Vectors ALL'!BU35*(EXP($G35/100*VAR_CST)-1)/($H35*0.01),IF($E35&lt;&gt;"SPD",$H35*'Sensis Vectors ALL'!BU35*(EXP($G35/100*VAR_CST)-1)/0.01,'Sensis Vectors ALL'!BU35*($G35*VAR_CST)/0.01))</f>
        <v>0</v>
      </c>
      <c r="BV35" s="80">
        <f>IF($E35="FX",$H35*'Sensis Vectors ALL'!BV35*(EXP($G35/100*VAR_CST)-1)/($H35*0.01),IF($E35&lt;&gt;"SPD",$H35*'Sensis Vectors ALL'!BV35*(EXP($G35/100*VAR_CST)-1)/0.01,'Sensis Vectors ALL'!BV35*($G35*VAR_CST)/0.01))</f>
        <v>0</v>
      </c>
      <c r="BW35" s="80">
        <f>IF($E35="FX",$H35*'Sensis Vectors ALL'!BW35*(EXP($G35/100*VAR_CST)-1)/($H35*0.01),IF($E35&lt;&gt;"SPD",$H35*'Sensis Vectors ALL'!BW35*(EXP($G35/100*VAR_CST)-1)/0.01,'Sensis Vectors ALL'!BW35*($G35*VAR_CST)/0.01))</f>
        <v>0</v>
      </c>
      <c r="BX35" s="80">
        <f>IF($E35="FX",$H35*'Sensis Vectors ALL'!BX35*(EXP($G35/100*VAR_CST)-1)/($H35*0.01),IF($E35&lt;&gt;"SPD",$H35*'Sensis Vectors ALL'!BX35*(EXP($G35/100*VAR_CST)-1)/0.01,'Sensis Vectors ALL'!BX35*($G35*VAR_CST)/0.01))</f>
        <v>0</v>
      </c>
      <c r="BY35" s="80">
        <f>IF($E35="FX",$H35*'Sensis Vectors ALL'!BY35*(EXP($G35/100*VAR_CST)-1)/($H35*0.01),IF($E35&lt;&gt;"SPD",$H35*'Sensis Vectors ALL'!BY35*(EXP($G35/100*VAR_CST)-1)/0.01,'Sensis Vectors ALL'!BY35*($G35*VAR_CST)/0.01))</f>
        <v>0</v>
      </c>
      <c r="BZ35" s="80">
        <f>IF($E35="FX",$H35*'Sensis Vectors ALL'!BZ35*(EXP($G35/100*VAR_CST)-1)/($H35*0.01),IF($E35&lt;&gt;"SPD",$H35*'Sensis Vectors ALL'!BZ35*(EXP($G35/100*VAR_CST)-1)/0.01,'Sensis Vectors ALL'!BZ35*($G35*VAR_CST)/0.01))</f>
        <v>0</v>
      </c>
      <c r="CA35" s="80">
        <f>IF($E35="FX",$H35*'Sensis Vectors ALL'!CA35*(EXP($G35/100*VAR_CST)-1)/($H35*0.01),IF($E35&lt;&gt;"SPD",$H35*'Sensis Vectors ALL'!CA35*(EXP($G35/100*VAR_CST)-1)/0.01,'Sensis Vectors ALL'!CA35*($G35*VAR_CST)/0.01))</f>
        <v>0</v>
      </c>
      <c r="CB35" s="80">
        <f>IF($E35="FX",$H35*'Sensis Vectors ALL'!CB35*(EXP($G35/100*VAR_CST)-1)/($H35*0.01),IF($E35&lt;&gt;"SPD",$H35*'Sensis Vectors ALL'!CB35*(EXP($G35/100*VAR_CST)-1)/0.01,'Sensis Vectors ALL'!CB35*($G35*VAR_CST)/0.01))</f>
        <v>-3.1809608415979462</v>
      </c>
      <c r="CC35" s="80">
        <f>IF($E35="FX",$H35*'Sensis Vectors ALL'!CC35*(EXP($G35/100*VAR_CST)-1)/($H35*0.01),IF($E35&lt;&gt;"SPD",$H35*'Sensis Vectors ALL'!CC35*(EXP($G35/100*VAR_CST)-1)/0.01,'Sensis Vectors ALL'!CC35*($G35*VAR_CST)/0.01))</f>
        <v>-3.1809608415979462</v>
      </c>
      <c r="CD35" s="80">
        <f>IF($E35="FX",$H35*'Sensis Vectors ALL'!CD35*(EXP($G35/100*VAR_CST)-1)/($H35*0.01),IF($E35&lt;&gt;"SPD",$H35*'Sensis Vectors ALL'!CD35*(EXP($G35/100*VAR_CST)-1)/0.01,'Sensis Vectors ALL'!CD35*($G35*VAR_CST)/0.01))</f>
        <v>0</v>
      </c>
      <c r="CE35" s="80">
        <f>IF($E35="FX",$H35*'Sensis Vectors ALL'!CE35*(EXP($G35/100*VAR_CST)-1)/($H35*0.01),IF($E35&lt;&gt;"SPD",$H35*'Sensis Vectors ALL'!CE35*(EXP($G35/100*VAR_CST)-1)/0.01,'Sensis Vectors ALL'!CE35*($G35*VAR_CST)/0.01))</f>
        <v>0</v>
      </c>
      <c r="CF35" s="80">
        <f>IF($E35="FX",$H35*'Sensis Vectors ALL'!CF35*(EXP($G35/100*VAR_CST)-1)/($H35*0.01),IF($E35&lt;&gt;"SPD",$H35*'Sensis Vectors ALL'!CF35*(EXP($G35/100*VAR_CST)-1)/0.01,'Sensis Vectors ALL'!CF35*($G35*VAR_CST)/0.01))</f>
        <v>0</v>
      </c>
      <c r="CG35" s="80">
        <f>IF($E35="FX",$H35*'Sensis Vectors ALL'!CG35*(EXP($G35/100*VAR_CST)-1)/($H35*0.01),IF($E35&lt;&gt;"SPD",$H35*'Sensis Vectors ALL'!CG35*(EXP($G35/100*VAR_CST)-1)/0.01,'Sensis Vectors ALL'!CG35*($G35*VAR_CST)/0.01))</f>
        <v>0</v>
      </c>
      <c r="CH35" s="80">
        <f>IF($E35="FX",$H35*'Sensis Vectors ALL'!CH35*(EXP($G35/100*VAR_CST)-1)/($H35*0.01),IF($E35&lt;&gt;"SPD",$H35*'Sensis Vectors ALL'!CH35*(EXP($G35/100*VAR_CST)-1)/0.01,'Sensis Vectors ALL'!CH35*($G35*VAR_CST)/0.01))</f>
        <v>0</v>
      </c>
      <c r="CI35" s="80">
        <f>IF($E35="FX",$H35*'Sensis Vectors ALL'!CI35*(EXP($G35/100*VAR_CST)-1)/($H35*0.01),IF($E35&lt;&gt;"SPD",$H35*'Sensis Vectors ALL'!CI35*(EXP($G35/100*VAR_CST)-1)/0.01,'Sensis Vectors ALL'!CI35*($G35*VAR_CST)/0.01))</f>
        <v>0</v>
      </c>
      <c r="CJ35" s="80">
        <f>IF($E35="FX",$H35*'Sensis Vectors ALL'!CJ35*(EXP($G35/100*VAR_CST)-1)/($H35*0.01),IF($E35&lt;&gt;"SPD",$H35*'Sensis Vectors ALL'!CJ35*(EXP($G35/100*VAR_CST)-1)/0.01,'Sensis Vectors ALL'!CJ35*($G35*VAR_CST)/0.01))</f>
        <v>0</v>
      </c>
      <c r="CK35" s="80">
        <f>IF($E35="FX",$H35*'Sensis Vectors ALL'!CK35*(EXP($G35/100*VAR_CST)-1)/($H35*0.01),IF($E35&lt;&gt;"SPD",$H35*'Sensis Vectors ALL'!CK35*(EXP($G35/100*VAR_CST)-1)/0.01,'Sensis Vectors ALL'!CK35*($G35*VAR_CST)/0.01))</f>
        <v>0</v>
      </c>
      <c r="CL35" s="80">
        <f>IF($E35="FX",$H35*'Sensis Vectors ALL'!CL35*(EXP($G35/100*VAR_CST)-1)/($H35*0.01),IF($E35&lt;&gt;"SPD",$H35*'Sensis Vectors ALL'!CL35*(EXP($G35/100*VAR_CST)-1)/0.01,'Sensis Vectors ALL'!CL35*($G35*VAR_CST)/0.01))</f>
        <v>0</v>
      </c>
      <c r="CM35" s="80">
        <f>IF($E35="FX",$H35*'Sensis Vectors ALL'!CM35*(EXP($G35/100*VAR_CST)-1)/($H35*0.01),IF($E35&lt;&gt;"SPD",$H35*'Sensis Vectors ALL'!CM35*(EXP($G35/100*VAR_CST)-1)/0.01,'Sensis Vectors ALL'!CM35*($G35*VAR_CST)/0.01))</f>
        <v>0</v>
      </c>
      <c r="CN35" s="80">
        <f>IF($E35="FX",$H35*'Sensis Vectors ALL'!CN35*(EXP($G35/100*VAR_CST)-1)/($H35*0.01),IF($E35&lt;&gt;"SPD",$H35*'Sensis Vectors ALL'!CN35*(EXP($G35/100*VAR_CST)-1)/0.01,'Sensis Vectors ALL'!CN35*($G35*VAR_CST)/0.01))</f>
        <v>0</v>
      </c>
      <c r="CO35" s="80">
        <f>IF($E35="FX",$H35*'Sensis Vectors ALL'!CO35*(EXP($G35/100*VAR_CST)-1)/($H35*0.01),IF($E35&lt;&gt;"SPD",$H35*'Sensis Vectors ALL'!CO35*(EXP($G35/100*VAR_CST)-1)/0.01,'Sensis Vectors ALL'!CO35*($G35*VAR_CST)/0.01))</f>
        <v>0</v>
      </c>
      <c r="CP35" s="80">
        <f>IF($E35="FX",$H35*'Sensis Vectors ALL'!CP35*(EXP($G35/100*VAR_CST)-1)/($H35*0.01),IF($E35&lt;&gt;"SPD",$H35*'Sensis Vectors ALL'!CP35*(EXP($G35/100*VAR_CST)-1)/0.01,'Sensis Vectors ALL'!CP35*($G35*VAR_CST)/0.01))</f>
        <v>0</v>
      </c>
      <c r="CQ35" s="80">
        <f>IF($E35="FX",$H35*'Sensis Vectors ALL'!CQ35*(EXP($G35/100*VAR_CST)-1)/($H35*0.01),IF($E35&lt;&gt;"SPD",$H35*'Sensis Vectors ALL'!CQ35*(EXP($G35/100*VAR_CST)-1)/0.01,'Sensis Vectors ALL'!CQ35*($G35*VAR_CST)/0.01))</f>
        <v>0</v>
      </c>
      <c r="CR35" s="80">
        <f>IF($E35="FX",$H35*'Sensis Vectors ALL'!CR35*(EXP($G35/100*VAR_CST)-1)/($H35*0.01),IF($E35&lt;&gt;"SPD",$H35*'Sensis Vectors ALL'!CR35*(EXP($G35/100*VAR_CST)-1)/0.01,'Sensis Vectors ALL'!CR35*($G35*VAR_CST)/0.01))</f>
        <v>0</v>
      </c>
      <c r="CS35" s="80">
        <f>IF($E35="FX",$H35*'Sensis Vectors ALL'!CS35*(EXP($G35/100*VAR_CST)-1)/($H35*0.01),IF($E35&lt;&gt;"SPD",$H35*'Sensis Vectors ALL'!CS35*(EXP($G35/100*VAR_CST)-1)/0.01,'Sensis Vectors ALL'!CS35*($G35*VAR_CST)/0.01))</f>
        <v>0</v>
      </c>
      <c r="CT35" s="80">
        <f>IF($E35="FX",$H35*'Sensis Vectors ALL'!CT35*(EXP($G35/100*VAR_CST)-1)/($H35*0.01),IF($E35&lt;&gt;"SPD",$H35*'Sensis Vectors ALL'!CT35*(EXP($G35/100*VAR_CST)-1)/0.01,'Sensis Vectors ALL'!CT35*($G35*VAR_CST)/0.01))</f>
        <v>0</v>
      </c>
      <c r="CU35" s="80">
        <f>IF($E35="FX",$H35*'Sensis Vectors ALL'!CU35*(EXP($G35/100*VAR_CST)-1)/($H35*0.01),IF($E35&lt;&gt;"SPD",$H35*'Sensis Vectors ALL'!CU35*(EXP($G35/100*VAR_CST)-1)/0.01,'Sensis Vectors ALL'!CU35*($G35*VAR_CST)/0.01))</f>
        <v>0</v>
      </c>
      <c r="CV35" s="80">
        <f>IF($E35="FX",$H35*'Sensis Vectors ALL'!CV35*(EXP($G35/100*VAR_CST)-1)/($H35*0.01),IF($E35&lt;&gt;"SPD",$H35*'Sensis Vectors ALL'!CV35*(EXP($G35/100*VAR_CST)-1)/0.01,'Sensis Vectors ALL'!CV35*($G35*VAR_CST)/0.01))</f>
        <v>0</v>
      </c>
      <c r="CW35" s="80">
        <f>IF($E35="FX",$H35*'Sensis Vectors ALL'!CW35*(EXP($G35/100*VAR_CST)-1)/($H35*0.01),IF($E35&lt;&gt;"SPD",$H35*'Sensis Vectors ALL'!CW35*(EXP($G35/100*VAR_CST)-1)/0.01,'Sensis Vectors ALL'!CW35*($G35*VAR_CST)/0.01))</f>
        <v>0</v>
      </c>
      <c r="CX35" s="80">
        <f>IF($E35="FX",$H35*'Sensis Vectors ALL'!CX35*(EXP($G35/100*VAR_CST)-1)/($H35*0.01),IF($E35&lt;&gt;"SPD",$H35*'Sensis Vectors ALL'!CX35*(EXP($G35/100*VAR_CST)-1)/0.01,'Sensis Vectors ALL'!CX35*($G35*VAR_CST)/0.01))</f>
        <v>0</v>
      </c>
      <c r="CY35" s="80">
        <f>IF($E35="FX",$H35*'Sensis Vectors ALL'!CY35*(EXP($G35/100*VAR_CST)-1)/($H35*0.01),IF($E35&lt;&gt;"SPD",$H35*'Sensis Vectors ALL'!CY35*(EXP($G35/100*VAR_CST)-1)/0.01,'Sensis Vectors ALL'!CY35*($G35*VAR_CST)/0.01))</f>
        <v>0</v>
      </c>
      <c r="CZ35" s="80">
        <f>IF($E35="FX",$H35*'Sensis Vectors ALL'!CZ35*(EXP($G35/100*VAR_CST)-1)/($H35*0.01),IF($E35&lt;&gt;"SPD",$H35*'Sensis Vectors ALL'!CZ35*(EXP($G35/100*VAR_CST)-1)/0.01,'Sensis Vectors ALL'!CZ35*($G35*VAR_CST)/0.01))</f>
        <v>0</v>
      </c>
      <c r="DA35" s="80">
        <f>IF($E35="FX",$H35*'Sensis Vectors ALL'!DA35*(EXP($G35/100*VAR_CST)-1)/($H35*0.01),IF($E35&lt;&gt;"SPD",$H35*'Sensis Vectors ALL'!DA35*(EXP($G35/100*VAR_CST)-1)/0.01,'Sensis Vectors ALL'!DA35*($G35*VAR_CST)/0.01))</f>
        <v>0</v>
      </c>
      <c r="DB35" s="80">
        <f>IF($E35="FX",$H35*'Sensis Vectors ALL'!DB35*(EXP($G35/100*VAR_CST)-1)/($H35*0.01),IF($E35&lt;&gt;"SPD",$H35*'Sensis Vectors ALL'!DB35*(EXP($G35/100*VAR_CST)-1)/0.01,'Sensis Vectors ALL'!DB35*($G35*VAR_CST)/0.01))</f>
        <v>0</v>
      </c>
      <c r="DC35" s="80">
        <f>IF($E35="FX",$H35*'Sensis Vectors ALL'!DC35*(EXP($G35/100*VAR_CST)-1)/($H35*0.01),IF($E35&lt;&gt;"SPD",$H35*'Sensis Vectors ALL'!DC35*(EXP($G35/100*VAR_CST)-1)/0.01,'Sensis Vectors ALL'!DC35*($G35*VAR_CST)/0.01))</f>
        <v>0</v>
      </c>
      <c r="DD35" s="80">
        <f>IF($E35="FX",$H35*'Sensis Vectors ALL'!DD35*(EXP($G35/100*VAR_CST)-1)/($H35*0.01),IF($E35&lt;&gt;"SPD",$H35*'Sensis Vectors ALL'!DD35*(EXP($G35/100*VAR_CST)-1)/0.01,'Sensis Vectors ALL'!DD35*($G35*VAR_CST)/0.01))</f>
        <v>0</v>
      </c>
      <c r="DE35" s="80">
        <f>IF($E35="FX",$H35*'Sensis Vectors ALL'!DE35*(EXP($G35/100*VAR_CST)-1)/($H35*0.01),IF($E35&lt;&gt;"SPD",$H35*'Sensis Vectors ALL'!DE35*(EXP($G35/100*VAR_CST)-1)/0.01,'Sensis Vectors ALL'!DE35*($G35*VAR_CST)/0.01))</f>
        <v>0</v>
      </c>
      <c r="DF35" s="80">
        <f>IF($E35="FX",$H35*'Sensis Vectors ALL'!DF35*(EXP($G35/100*VAR_CST)-1)/($H35*0.01),IF($E35&lt;&gt;"SPD",$H35*'Sensis Vectors ALL'!DF35*(EXP($G35/100*VAR_CST)-1)/0.01,'Sensis Vectors ALL'!DF35*($G35*VAR_CST)/0.01))</f>
        <v>0</v>
      </c>
      <c r="DG35" s="80">
        <f>IF($E35="FX",$H35*'Sensis Vectors ALL'!DG35*(EXP($G35/100*VAR_CST)-1)/($H35*0.01),IF($E35&lt;&gt;"SPD",$H35*'Sensis Vectors ALL'!DG35*(EXP($G35/100*VAR_CST)-1)/0.01,'Sensis Vectors ALL'!DG35*($G35*VAR_CST)/0.01))</f>
        <v>0</v>
      </c>
      <c r="DH35" s="80">
        <f>IF($E35="FX",$H35*'Sensis Vectors ALL'!DH35*(EXP($G35/100*VAR_CST)-1)/($H35*0.01),IF($E35&lt;&gt;"SPD",$H35*'Sensis Vectors ALL'!DH35*(EXP($G35/100*VAR_CST)-1)/0.01,'Sensis Vectors ALL'!DH35*($G35*VAR_CST)/0.01))</f>
        <v>0</v>
      </c>
      <c r="DI35" s="80">
        <f>IF($E35="FX",$H35*'Sensis Vectors ALL'!DI35*(EXP($G35/100*VAR_CST)-1)/($H35*0.01),IF($E35&lt;&gt;"SPD",$H35*'Sensis Vectors ALL'!DI35*(EXP($G35/100*VAR_CST)-1)/0.01,'Sensis Vectors ALL'!DI35*($G35*VAR_CST)/0.01))</f>
        <v>0</v>
      </c>
      <c r="DJ35" s="80">
        <f>IF($E35="FX",$H35*'Sensis Vectors ALL'!DJ35*(EXP($G35/100*VAR_CST)-1)/($H35*0.01),IF($E35&lt;&gt;"SPD",$H35*'Sensis Vectors ALL'!DJ35*(EXP($G35/100*VAR_CST)-1)/0.01,'Sensis Vectors ALL'!DJ35*($G35*VAR_CST)/0.01))</f>
        <v>0</v>
      </c>
      <c r="DK35" s="80">
        <f>IF($E35="FX",$H35*'Sensis Vectors ALL'!DK35*(EXP($G35/100*VAR_CST)-1)/($H35*0.01),IF($E35&lt;&gt;"SPD",$H35*'Sensis Vectors ALL'!DK35*(EXP($G35/100*VAR_CST)-1)/0.01,'Sensis Vectors ALL'!DK35*($G35*VAR_CST)/0.01))</f>
        <v>0</v>
      </c>
      <c r="DL35" s="80">
        <f>IF($E35="FX",$H35*'Sensis Vectors ALL'!DL35*(EXP($G35/100*VAR_CST)-1)/($H35*0.01),IF($E35&lt;&gt;"SPD",$H35*'Sensis Vectors ALL'!DL35*(EXP($G35/100*VAR_CST)-1)/0.01,'Sensis Vectors ALL'!DL35*($G35*VAR_CST)/0.01))</f>
        <v>0</v>
      </c>
      <c r="DM35" s="80">
        <f>IF($E35="FX",$H35*'Sensis Vectors ALL'!DM35*(EXP($G35/100*VAR_CST)-1)/($H35*0.01),IF($E35&lt;&gt;"SPD",$H35*'Sensis Vectors ALL'!DM35*(EXP($G35/100*VAR_CST)-1)/0.01,'Sensis Vectors ALL'!DM35*($G35*VAR_CST)/0.01))</f>
        <v>0</v>
      </c>
      <c r="DN35" s="80">
        <f>IF($E35="FX",$H35*'Sensis Vectors ALL'!DN35*(EXP($G35/100*VAR_CST)-1)/($H35*0.01),IF($E35&lt;&gt;"SPD",$H35*'Sensis Vectors ALL'!DN35*(EXP($G35/100*VAR_CST)-1)/0.01,'Sensis Vectors ALL'!DN35*($G35*VAR_CST)/0.01))</f>
        <v>0</v>
      </c>
      <c r="DO35" s="80">
        <f>IF($E35="FX",$H35*'Sensis Vectors ALL'!DO35*(EXP($G35/100*VAR_CST)-1)/($H35*0.01),IF($E35&lt;&gt;"SPD",$H35*'Sensis Vectors ALL'!DO35*(EXP($G35/100*VAR_CST)-1)/0.01,'Sensis Vectors ALL'!DO35*($G35*VAR_CST)/0.01))</f>
        <v>0</v>
      </c>
      <c r="DP35" s="80">
        <f>IF($E35="FX",$H35*'Sensis Vectors ALL'!DP35*(EXP($G35/100*VAR_CST)-1)/($H35*0.01),IF($E35&lt;&gt;"SPD",$H35*'Sensis Vectors ALL'!DP35*(EXP($G35/100*VAR_CST)-1)/0.01,'Sensis Vectors ALL'!DP35*($G35*VAR_CST)/0.01))</f>
        <v>0</v>
      </c>
      <c r="DQ35" s="80">
        <f>IF($E35="FX",$H35*'Sensis Vectors ALL'!DQ35*(EXP($G35/100*VAR_CST)-1)/($H35*0.01),IF($E35&lt;&gt;"SPD",$H35*'Sensis Vectors ALL'!DQ35*(EXP($G35/100*VAR_CST)-1)/0.01,'Sensis Vectors ALL'!DQ35*($G35*VAR_CST)/0.01))</f>
        <v>0</v>
      </c>
    </row>
    <row r="36" spans="1:121" x14ac:dyDescent="0.2">
      <c r="A36" s="60">
        <v>293</v>
      </c>
      <c r="B36" s="60" t="s">
        <v>9</v>
      </c>
      <c r="C36" s="60" t="s">
        <v>369</v>
      </c>
      <c r="D36" s="60" t="s">
        <v>528</v>
      </c>
      <c r="E36" s="60" t="s">
        <v>25</v>
      </c>
      <c r="F36" s="60" t="s">
        <v>7</v>
      </c>
      <c r="G36" s="60">
        <v>0.68046200000000001</v>
      </c>
      <c r="H36" s="60">
        <v>1.31335</v>
      </c>
      <c r="I36" s="80">
        <f>IF($E36="FX",$H36*'Sensis Vectors ALL'!I36*(EXP($G36/100*VAR_CST)-1)/($H36*0.01),IF($E36&lt;&gt;"SPD",$H36*'Sensis Vectors ALL'!I36*(EXP($G36/100*VAR_CST)-1)/0.01,'Sensis Vectors ALL'!I36*($G36*VAR_CST)/0.01))</f>
        <v>-2903.4984285791165</v>
      </c>
      <c r="J36" s="80">
        <f>IF($E36="FX",$H36*'Sensis Vectors ALL'!J36*(EXP($G36/100*VAR_CST)-1)/($H36*0.01),IF($E36&lt;&gt;"SPD",$H36*'Sensis Vectors ALL'!J36*(EXP($G36/100*VAR_CST)-1)/0.01,'Sensis Vectors ALL'!J36*($G36*VAR_CST)/0.01))</f>
        <v>-2903.4984285791165</v>
      </c>
      <c r="K36" s="80">
        <f>IF($E36="FX",$H36*'Sensis Vectors ALL'!K36*(EXP($G36/100*VAR_CST)-1)/($H36*0.01),IF($E36&lt;&gt;"SPD",$H36*'Sensis Vectors ALL'!K36*(EXP($G36/100*VAR_CST)-1)/0.01,'Sensis Vectors ALL'!K36*($G36*VAR_CST)/0.01))</f>
        <v>-2903.4984285791165</v>
      </c>
      <c r="L36" s="80">
        <f>IF($E36="FX",$H36*'Sensis Vectors ALL'!L36*(EXP($G36/100*VAR_CST)-1)/($H36*0.01),IF($E36&lt;&gt;"SPD",$H36*'Sensis Vectors ALL'!L36*(EXP($G36/100*VAR_CST)-1)/0.01,'Sensis Vectors ALL'!L36*($G36*VAR_CST)/0.01))</f>
        <v>-2903.4984285791165</v>
      </c>
      <c r="M36" s="80">
        <f>IF($E36="FX",$H36*'Sensis Vectors ALL'!M36*(EXP($G36/100*VAR_CST)-1)/($H36*0.01),IF($E36&lt;&gt;"SPD",$H36*'Sensis Vectors ALL'!M36*(EXP($G36/100*VAR_CST)-1)/0.01,'Sensis Vectors ALL'!M36*($G36*VAR_CST)/0.01))</f>
        <v>-2912.2941322441084</v>
      </c>
      <c r="N36" s="80">
        <f>IF($E36="FX",$H36*'Sensis Vectors ALL'!N36*(EXP($G36/100*VAR_CST)-1)/($H36*0.01),IF($E36&lt;&gt;"SPD",$H36*'Sensis Vectors ALL'!N36*(EXP($G36/100*VAR_CST)-1)/0.01,'Sensis Vectors ALL'!N36*($G36*VAR_CST)/0.01))</f>
        <v>-2912.2941322441084</v>
      </c>
      <c r="O36" s="80">
        <f>IF($E36="FX",$H36*'Sensis Vectors ALL'!O36*(EXP($G36/100*VAR_CST)-1)/($H36*0.01),IF($E36&lt;&gt;"SPD",$H36*'Sensis Vectors ALL'!O36*(EXP($G36/100*VAR_CST)-1)/0.01,'Sensis Vectors ALL'!O36*($G36*VAR_CST)/0.01))</f>
        <v>0</v>
      </c>
      <c r="P36" s="80">
        <f>IF($E36="FX",$H36*'Sensis Vectors ALL'!P36*(EXP($G36/100*VAR_CST)-1)/($H36*0.01),IF($E36&lt;&gt;"SPD",$H36*'Sensis Vectors ALL'!P36*(EXP($G36/100*VAR_CST)-1)/0.01,'Sensis Vectors ALL'!P36*($G36*VAR_CST)/0.01))</f>
        <v>0</v>
      </c>
      <c r="Q36" s="80">
        <f>IF($E36="FX",$H36*'Sensis Vectors ALL'!Q36*(EXP($G36/100*VAR_CST)-1)/($H36*0.01),IF($E36&lt;&gt;"SPD",$H36*'Sensis Vectors ALL'!Q36*(EXP($G36/100*VAR_CST)-1)/0.01,'Sensis Vectors ALL'!Q36*($G36*VAR_CST)/0.01))</f>
        <v>0</v>
      </c>
      <c r="R36" s="80">
        <f>IF($E36="FX",$H36*'Sensis Vectors ALL'!R36*(EXP($G36/100*VAR_CST)-1)/($H36*0.01),IF($E36&lt;&gt;"SPD",$H36*'Sensis Vectors ALL'!R36*(EXP($G36/100*VAR_CST)-1)/0.01,'Sensis Vectors ALL'!R36*($G36*VAR_CST)/0.01))</f>
        <v>0</v>
      </c>
      <c r="S36" s="80">
        <f>IF($E36="FX",$H36*'Sensis Vectors ALL'!S36*(EXP($G36/100*VAR_CST)-1)/($H36*0.01),IF($E36&lt;&gt;"SPD",$H36*'Sensis Vectors ALL'!S36*(EXP($G36/100*VAR_CST)-1)/0.01,'Sensis Vectors ALL'!S36*($G36*VAR_CST)/0.01))</f>
        <v>-2912.3857541572856</v>
      </c>
      <c r="T36" s="80">
        <f>IF($E36="FX",$H36*'Sensis Vectors ALL'!T36*(EXP($G36/100*VAR_CST)-1)/($H36*0.01),IF($E36&lt;&gt;"SPD",$H36*'Sensis Vectors ALL'!T36*(EXP($G36/100*VAR_CST)-1)/0.01,'Sensis Vectors ALL'!T36*($G36*VAR_CST)/0.01))</f>
        <v>-2912.3857541572856</v>
      </c>
      <c r="U36" s="80">
        <f>IF($E36="FX",$H36*'Sensis Vectors ALL'!U36*(EXP($G36/100*VAR_CST)-1)/($H36*0.01),IF($E36&lt;&gt;"SPD",$H36*'Sensis Vectors ALL'!U36*(EXP($G36/100*VAR_CST)-1)/0.01,'Sensis Vectors ALL'!U36*($G36*VAR_CST)/0.01))</f>
        <v>0</v>
      </c>
      <c r="V36" s="80">
        <f>IF($E36="FX",$H36*'Sensis Vectors ALL'!V36*(EXP($G36/100*VAR_CST)-1)/($H36*0.01),IF($E36&lt;&gt;"SPD",$H36*'Sensis Vectors ALL'!V36*(EXP($G36/100*VAR_CST)-1)/0.01,'Sensis Vectors ALL'!V36*($G36*VAR_CST)/0.01))</f>
        <v>0</v>
      </c>
      <c r="W36" s="80">
        <f>IF($E36="FX",$H36*'Sensis Vectors ALL'!W36*(EXP($G36/100*VAR_CST)-1)/($H36*0.01),IF($E36&lt;&gt;"SPD",$H36*'Sensis Vectors ALL'!W36*(EXP($G36/100*VAR_CST)-1)/0.01,'Sensis Vectors ALL'!W36*($G36*VAR_CST)/0.01))</f>
        <v>9.1621913176999567E-2</v>
      </c>
      <c r="X36" s="80">
        <f>IF($E36="FX",$H36*'Sensis Vectors ALL'!X36*(EXP($G36/100*VAR_CST)-1)/($H36*0.01),IF($E36&lt;&gt;"SPD",$H36*'Sensis Vectors ALL'!X36*(EXP($G36/100*VAR_CST)-1)/0.01,'Sensis Vectors ALL'!X36*($G36*VAR_CST)/0.01))</f>
        <v>9.1621913176999567E-2</v>
      </c>
      <c r="Y36" s="80">
        <f>IF($E36="FX",$H36*'Sensis Vectors ALL'!Y36*(EXP($G36/100*VAR_CST)-1)/($H36*0.01),IF($E36&lt;&gt;"SPD",$H36*'Sensis Vectors ALL'!Y36*(EXP($G36/100*VAR_CST)-1)/0.01,'Sensis Vectors ALL'!Y36*($G36*VAR_CST)/0.01))</f>
        <v>0</v>
      </c>
      <c r="Z36" s="80">
        <f>IF($E36="FX",$H36*'Sensis Vectors ALL'!Z36*(EXP($G36/100*VAR_CST)-1)/($H36*0.01),IF($E36&lt;&gt;"SPD",$H36*'Sensis Vectors ALL'!Z36*(EXP($G36/100*VAR_CST)-1)/0.01,'Sensis Vectors ALL'!Z36*($G36*VAR_CST)/0.01))</f>
        <v>0</v>
      </c>
      <c r="AA36" s="80">
        <f>IF($E36="FX",$H36*'Sensis Vectors ALL'!AA36*(EXP($G36/100*VAR_CST)-1)/($H36*0.01),IF($E36&lt;&gt;"SPD",$H36*'Sensis Vectors ALL'!AA36*(EXP($G36/100*VAR_CST)-1)/0.01,'Sensis Vectors ALL'!AA36*($G36*VAR_CST)/0.01))</f>
        <v>0</v>
      </c>
      <c r="AB36" s="80">
        <f>IF($E36="FX",$H36*'Sensis Vectors ALL'!AB36*(EXP($G36/100*VAR_CST)-1)/($H36*0.01),IF($E36&lt;&gt;"SPD",$H36*'Sensis Vectors ALL'!AB36*(EXP($G36/100*VAR_CST)-1)/0.01,'Sensis Vectors ALL'!AB36*($G36*VAR_CST)/0.01))</f>
        <v>0</v>
      </c>
      <c r="AC36" s="80">
        <f>IF($E36="FX",$H36*'Sensis Vectors ALL'!AC36*(EXP($G36/100*VAR_CST)-1)/($H36*0.01),IF($E36&lt;&gt;"SPD",$H36*'Sensis Vectors ALL'!AC36*(EXP($G36/100*VAR_CST)-1)/0.01,'Sensis Vectors ALL'!AC36*($G36*VAR_CST)/0.01))</f>
        <v>0</v>
      </c>
      <c r="AD36" s="80">
        <f>IF($E36="FX",$H36*'Sensis Vectors ALL'!AD36*(EXP($G36/100*VAR_CST)-1)/($H36*0.01),IF($E36&lt;&gt;"SPD",$H36*'Sensis Vectors ALL'!AD36*(EXP($G36/100*VAR_CST)-1)/0.01,'Sensis Vectors ALL'!AD36*($G36*VAR_CST)/0.01))</f>
        <v>0</v>
      </c>
      <c r="AE36" s="80">
        <f>IF($E36="FX",$H36*'Sensis Vectors ALL'!AE36*(EXP($G36/100*VAR_CST)-1)/($H36*0.01),IF($E36&lt;&gt;"SPD",$H36*'Sensis Vectors ALL'!AE36*(EXP($G36/100*VAR_CST)-1)/0.01,'Sensis Vectors ALL'!AE36*($G36*VAR_CST)/0.01))</f>
        <v>0</v>
      </c>
      <c r="AF36" s="80">
        <f>IF($E36="FX",$H36*'Sensis Vectors ALL'!AF36*(EXP($G36/100*VAR_CST)-1)/($H36*0.01),IF($E36&lt;&gt;"SPD",$H36*'Sensis Vectors ALL'!AF36*(EXP($G36/100*VAR_CST)-1)/0.01,'Sensis Vectors ALL'!AF36*($G36*VAR_CST)/0.01))</f>
        <v>0</v>
      </c>
      <c r="AG36" s="80">
        <f>IF($E36="FX",$H36*'Sensis Vectors ALL'!AG36*(EXP($G36/100*VAR_CST)-1)/($H36*0.01),IF($E36&lt;&gt;"SPD",$H36*'Sensis Vectors ALL'!AG36*(EXP($G36/100*VAR_CST)-1)/0.01,'Sensis Vectors ALL'!AG36*($G36*VAR_CST)/0.01))</f>
        <v>0</v>
      </c>
      <c r="AH36" s="80">
        <f>IF($E36="FX",$H36*'Sensis Vectors ALL'!AH36*(EXP($G36/100*VAR_CST)-1)/($H36*0.01),IF($E36&lt;&gt;"SPD",$H36*'Sensis Vectors ALL'!AH36*(EXP($G36/100*VAR_CST)-1)/0.01,'Sensis Vectors ALL'!AH36*($G36*VAR_CST)/0.01))</f>
        <v>0</v>
      </c>
      <c r="AI36" s="80">
        <f>IF($E36="FX",$H36*'Sensis Vectors ALL'!AI36*(EXP($G36/100*VAR_CST)-1)/($H36*0.01),IF($E36&lt;&gt;"SPD",$H36*'Sensis Vectors ALL'!AI36*(EXP($G36/100*VAR_CST)-1)/0.01,'Sensis Vectors ALL'!AI36*($G36*VAR_CST)/0.01))</f>
        <v>0</v>
      </c>
      <c r="AJ36" s="80">
        <f>IF($E36="FX",$H36*'Sensis Vectors ALL'!AJ36*(EXP($G36/100*VAR_CST)-1)/($H36*0.01),IF($E36&lt;&gt;"SPD",$H36*'Sensis Vectors ALL'!AJ36*(EXP($G36/100*VAR_CST)-1)/0.01,'Sensis Vectors ALL'!AJ36*($G36*VAR_CST)/0.01))</f>
        <v>0</v>
      </c>
      <c r="AK36" s="80">
        <f>IF($E36="FX",$H36*'Sensis Vectors ALL'!AK36*(EXP($G36/100*VAR_CST)-1)/($H36*0.01),IF($E36&lt;&gt;"SPD",$H36*'Sensis Vectors ALL'!AK36*(EXP($G36/100*VAR_CST)-1)/0.01,'Sensis Vectors ALL'!AK36*($G36*VAR_CST)/0.01))</f>
        <v>0</v>
      </c>
      <c r="AL36" s="80">
        <f>IF($E36="FX",$H36*'Sensis Vectors ALL'!AL36*(EXP($G36/100*VAR_CST)-1)/($H36*0.01),IF($E36&lt;&gt;"SPD",$H36*'Sensis Vectors ALL'!AL36*(EXP($G36/100*VAR_CST)-1)/0.01,'Sensis Vectors ALL'!AL36*($G36*VAR_CST)/0.01))</f>
        <v>0</v>
      </c>
      <c r="AM36" s="80">
        <f>IF($E36="FX",$H36*'Sensis Vectors ALL'!AM36*(EXP($G36/100*VAR_CST)-1)/($H36*0.01),IF($E36&lt;&gt;"SPD",$H36*'Sensis Vectors ALL'!AM36*(EXP($G36/100*VAR_CST)-1)/0.01,'Sensis Vectors ALL'!AM36*($G36*VAR_CST)/0.01))</f>
        <v>0</v>
      </c>
      <c r="AN36" s="80">
        <f>IF($E36="FX",$H36*'Sensis Vectors ALL'!AN36*(EXP($G36/100*VAR_CST)-1)/($H36*0.01),IF($E36&lt;&gt;"SPD",$H36*'Sensis Vectors ALL'!AN36*(EXP($G36/100*VAR_CST)-1)/0.01,'Sensis Vectors ALL'!AN36*($G36*VAR_CST)/0.01))</f>
        <v>0</v>
      </c>
      <c r="AO36" s="80">
        <f>IF($E36="FX",$H36*'Sensis Vectors ALL'!AO36*(EXP($G36/100*VAR_CST)-1)/($H36*0.01),IF($E36&lt;&gt;"SPD",$H36*'Sensis Vectors ALL'!AO36*(EXP($G36/100*VAR_CST)-1)/0.01,'Sensis Vectors ALL'!AO36*($G36*VAR_CST)/0.01))</f>
        <v>0</v>
      </c>
      <c r="AP36" s="80">
        <f>IF($E36="FX",$H36*'Sensis Vectors ALL'!AP36*(EXP($G36/100*VAR_CST)-1)/($H36*0.01),IF($E36&lt;&gt;"SPD",$H36*'Sensis Vectors ALL'!AP36*(EXP($G36/100*VAR_CST)-1)/0.01,'Sensis Vectors ALL'!AP36*($G36*VAR_CST)/0.01))</f>
        <v>0</v>
      </c>
      <c r="AQ36" s="80">
        <f>IF($E36="FX",$H36*'Sensis Vectors ALL'!AQ36*(EXP($G36/100*VAR_CST)-1)/($H36*0.01),IF($E36&lt;&gt;"SPD",$H36*'Sensis Vectors ALL'!AQ36*(EXP($G36/100*VAR_CST)-1)/0.01,'Sensis Vectors ALL'!AQ36*($G36*VAR_CST)/0.01))</f>
        <v>0</v>
      </c>
      <c r="AR36" s="80">
        <f>IF($E36="FX",$H36*'Sensis Vectors ALL'!AR36*(EXP($G36/100*VAR_CST)-1)/($H36*0.01),IF($E36&lt;&gt;"SPD",$H36*'Sensis Vectors ALL'!AR36*(EXP($G36/100*VAR_CST)-1)/0.01,'Sensis Vectors ALL'!AR36*($G36*VAR_CST)/0.01))</f>
        <v>0</v>
      </c>
      <c r="AS36" s="80">
        <f>IF($E36="FX",$H36*'Sensis Vectors ALL'!AS36*(EXP($G36/100*VAR_CST)-1)/($H36*0.01),IF($E36&lt;&gt;"SPD",$H36*'Sensis Vectors ALL'!AS36*(EXP($G36/100*VAR_CST)-1)/0.01,'Sensis Vectors ALL'!AS36*($G36*VAR_CST)/0.01))</f>
        <v>0</v>
      </c>
      <c r="AT36" s="80">
        <f>IF($E36="FX",$H36*'Sensis Vectors ALL'!AT36*(EXP($G36/100*VAR_CST)-1)/($H36*0.01),IF($E36&lt;&gt;"SPD",$H36*'Sensis Vectors ALL'!AT36*(EXP($G36/100*VAR_CST)-1)/0.01,'Sensis Vectors ALL'!AT36*($G36*VAR_CST)/0.01))</f>
        <v>0</v>
      </c>
      <c r="AU36" s="80">
        <f>IF($E36="FX",$H36*'Sensis Vectors ALL'!AU36*(EXP($G36/100*VAR_CST)-1)/($H36*0.01),IF($E36&lt;&gt;"SPD",$H36*'Sensis Vectors ALL'!AU36*(EXP($G36/100*VAR_CST)-1)/0.01,'Sensis Vectors ALL'!AU36*($G36*VAR_CST)/0.01))</f>
        <v>0</v>
      </c>
      <c r="AV36" s="80">
        <f>IF($E36="FX",$H36*'Sensis Vectors ALL'!AV36*(EXP($G36/100*VAR_CST)-1)/($H36*0.01),IF($E36&lt;&gt;"SPD",$H36*'Sensis Vectors ALL'!AV36*(EXP($G36/100*VAR_CST)-1)/0.01,'Sensis Vectors ALL'!AV36*($G36*VAR_CST)/0.01))</f>
        <v>0</v>
      </c>
      <c r="AW36" s="80">
        <f>IF($E36="FX",$H36*'Sensis Vectors ALL'!AW36*(EXP($G36/100*VAR_CST)-1)/($H36*0.01),IF($E36&lt;&gt;"SPD",$H36*'Sensis Vectors ALL'!AW36*(EXP($G36/100*VAR_CST)-1)/0.01,'Sensis Vectors ALL'!AW36*($G36*VAR_CST)/0.01))</f>
        <v>0</v>
      </c>
      <c r="AX36" s="80">
        <f>IF($E36="FX",$H36*'Sensis Vectors ALL'!AX36*(EXP($G36/100*VAR_CST)-1)/($H36*0.01),IF($E36&lt;&gt;"SPD",$H36*'Sensis Vectors ALL'!AX36*(EXP($G36/100*VAR_CST)-1)/0.01,'Sensis Vectors ALL'!AX36*($G36*VAR_CST)/0.01))</f>
        <v>0</v>
      </c>
      <c r="AY36" s="80">
        <f>IF($E36="FX",$H36*'Sensis Vectors ALL'!AY36*(EXP($G36/100*VAR_CST)-1)/($H36*0.01),IF($E36&lt;&gt;"SPD",$H36*'Sensis Vectors ALL'!AY36*(EXP($G36/100*VAR_CST)-1)/0.01,'Sensis Vectors ALL'!AY36*($G36*VAR_CST)/0.01))</f>
        <v>0</v>
      </c>
      <c r="AZ36" s="80">
        <f>IF($E36="FX",$H36*'Sensis Vectors ALL'!AZ36*(EXP($G36/100*VAR_CST)-1)/($H36*0.01),IF($E36&lt;&gt;"SPD",$H36*'Sensis Vectors ALL'!AZ36*(EXP($G36/100*VAR_CST)-1)/0.01,'Sensis Vectors ALL'!AZ36*($G36*VAR_CST)/0.01))</f>
        <v>0</v>
      </c>
      <c r="BA36" s="80">
        <f>IF($E36="FX",$H36*'Sensis Vectors ALL'!BA36*(EXP($G36/100*VAR_CST)-1)/($H36*0.01),IF($E36&lt;&gt;"SPD",$H36*'Sensis Vectors ALL'!BA36*(EXP($G36/100*VAR_CST)-1)/0.01,'Sensis Vectors ALL'!BA36*($G36*VAR_CST)/0.01))</f>
        <v>0</v>
      </c>
      <c r="BB36" s="80">
        <f>IF($E36="FX",$H36*'Sensis Vectors ALL'!BB36*(EXP($G36/100*VAR_CST)-1)/($H36*0.01),IF($E36&lt;&gt;"SPD",$H36*'Sensis Vectors ALL'!BB36*(EXP($G36/100*VAR_CST)-1)/0.01,'Sensis Vectors ALL'!BB36*($G36*VAR_CST)/0.01))</f>
        <v>0</v>
      </c>
      <c r="BC36" s="80">
        <f>IF($E36="FX",$H36*'Sensis Vectors ALL'!BC36*(EXP($G36/100*VAR_CST)-1)/($H36*0.01),IF($E36&lt;&gt;"SPD",$H36*'Sensis Vectors ALL'!BC36*(EXP($G36/100*VAR_CST)-1)/0.01,'Sensis Vectors ALL'!BC36*($G36*VAR_CST)/0.01))</f>
        <v>0</v>
      </c>
      <c r="BD36" s="80">
        <f>IF($E36="FX",$H36*'Sensis Vectors ALL'!BD36*(EXP($G36/100*VAR_CST)-1)/($H36*0.01),IF($E36&lt;&gt;"SPD",$H36*'Sensis Vectors ALL'!BD36*(EXP($G36/100*VAR_CST)-1)/0.01,'Sensis Vectors ALL'!BD36*($G36*VAR_CST)/0.01))</f>
        <v>8.7957036649919598</v>
      </c>
      <c r="BE36" s="80">
        <f>IF($E36="FX",$H36*'Sensis Vectors ALL'!BE36*(EXP($G36/100*VAR_CST)-1)/($H36*0.01),IF($E36&lt;&gt;"SPD",$H36*'Sensis Vectors ALL'!BE36*(EXP($G36/100*VAR_CST)-1)/0.01,'Sensis Vectors ALL'!BE36*($G36*VAR_CST)/0.01))</f>
        <v>0</v>
      </c>
      <c r="BF36" s="80">
        <f>IF($E36="FX",$H36*'Sensis Vectors ALL'!BF36*(EXP($G36/100*VAR_CST)-1)/($H36*0.01),IF($E36&lt;&gt;"SPD",$H36*'Sensis Vectors ALL'!BF36*(EXP($G36/100*VAR_CST)-1)/0.01,'Sensis Vectors ALL'!BF36*($G36*VAR_CST)/0.01))</f>
        <v>0</v>
      </c>
      <c r="BG36" s="80">
        <f>IF($E36="FX",$H36*'Sensis Vectors ALL'!BG36*(EXP($G36/100*VAR_CST)-1)/($H36*0.01),IF($E36&lt;&gt;"SPD",$H36*'Sensis Vectors ALL'!BG36*(EXP($G36/100*VAR_CST)-1)/0.01,'Sensis Vectors ALL'!BG36*($G36*VAR_CST)/0.01))</f>
        <v>0</v>
      </c>
      <c r="BH36" s="80">
        <f>IF($E36="FX",$H36*'Sensis Vectors ALL'!BH36*(EXP($G36/100*VAR_CST)-1)/($H36*0.01),IF($E36&lt;&gt;"SPD",$H36*'Sensis Vectors ALL'!BH36*(EXP($G36/100*VAR_CST)-1)/0.01,'Sensis Vectors ALL'!BH36*($G36*VAR_CST)/0.01))</f>
        <v>0</v>
      </c>
      <c r="BI36" s="80">
        <f>IF($E36="FX",$H36*'Sensis Vectors ALL'!BI36*(EXP($G36/100*VAR_CST)-1)/($H36*0.01),IF($E36&lt;&gt;"SPD",$H36*'Sensis Vectors ALL'!BI36*(EXP($G36/100*VAR_CST)-1)/0.01,'Sensis Vectors ALL'!BI36*($G36*VAR_CST)/0.01))</f>
        <v>0</v>
      </c>
      <c r="BJ36" s="80">
        <f>IF($E36="FX",$H36*'Sensis Vectors ALL'!BJ36*(EXP($G36/100*VAR_CST)-1)/($H36*0.01),IF($E36&lt;&gt;"SPD",$H36*'Sensis Vectors ALL'!BJ36*(EXP($G36/100*VAR_CST)-1)/0.01,'Sensis Vectors ALL'!BJ36*($G36*VAR_CST)/0.01))</f>
        <v>0</v>
      </c>
      <c r="BK36" s="80">
        <f>IF($E36="FX",$H36*'Sensis Vectors ALL'!BK36*(EXP($G36/100*VAR_CST)-1)/($H36*0.01),IF($E36&lt;&gt;"SPD",$H36*'Sensis Vectors ALL'!BK36*(EXP($G36/100*VAR_CST)-1)/0.01,'Sensis Vectors ALL'!BK36*($G36*VAR_CST)/0.01))</f>
        <v>0</v>
      </c>
      <c r="BL36" s="80">
        <f>IF($E36="FX",$H36*'Sensis Vectors ALL'!BL36*(EXP($G36/100*VAR_CST)-1)/($H36*0.01),IF($E36&lt;&gt;"SPD",$H36*'Sensis Vectors ALL'!BL36*(EXP($G36/100*VAR_CST)-1)/0.01,'Sensis Vectors ALL'!BL36*($G36*VAR_CST)/0.01))</f>
        <v>8.7957036649919598</v>
      </c>
      <c r="BM36" s="80">
        <f>IF($E36="FX",$H36*'Sensis Vectors ALL'!BM36*(EXP($G36/100*VAR_CST)-1)/($H36*0.01),IF($E36&lt;&gt;"SPD",$H36*'Sensis Vectors ALL'!BM36*(EXP($G36/100*VAR_CST)-1)/0.01,'Sensis Vectors ALL'!BM36*($G36*VAR_CST)/0.01))</f>
        <v>0</v>
      </c>
      <c r="BN36" s="80">
        <f>IF($E36="FX",$H36*'Sensis Vectors ALL'!BN36*(EXP($G36/100*VAR_CST)-1)/($H36*0.01),IF($E36&lt;&gt;"SPD",$H36*'Sensis Vectors ALL'!BN36*(EXP($G36/100*VAR_CST)-1)/0.01,'Sensis Vectors ALL'!BN36*($G36*VAR_CST)/0.01))</f>
        <v>0</v>
      </c>
      <c r="BO36" s="80">
        <f>IF($E36="FX",$H36*'Sensis Vectors ALL'!BO36*(EXP($G36/100*VAR_CST)-1)/($H36*0.01),IF($E36&lt;&gt;"SPD",$H36*'Sensis Vectors ALL'!BO36*(EXP($G36/100*VAR_CST)-1)/0.01,'Sensis Vectors ALL'!BO36*($G36*VAR_CST)/0.01))</f>
        <v>0</v>
      </c>
      <c r="BP36" s="80">
        <f>IF($E36="FX",$H36*'Sensis Vectors ALL'!BP36*(EXP($G36/100*VAR_CST)-1)/($H36*0.01),IF($E36&lt;&gt;"SPD",$H36*'Sensis Vectors ALL'!BP36*(EXP($G36/100*VAR_CST)-1)/0.01,'Sensis Vectors ALL'!BP36*($G36*VAR_CST)/0.01))</f>
        <v>0</v>
      </c>
      <c r="BQ36" s="80">
        <f>IF($E36="FX",$H36*'Sensis Vectors ALL'!BQ36*(EXP($G36/100*VAR_CST)-1)/($H36*0.01),IF($E36&lt;&gt;"SPD",$H36*'Sensis Vectors ALL'!BQ36*(EXP($G36/100*VAR_CST)-1)/0.01,'Sensis Vectors ALL'!BQ36*($G36*VAR_CST)/0.01))</f>
        <v>0</v>
      </c>
      <c r="BR36" s="80">
        <f>IF($E36="FX",$H36*'Sensis Vectors ALL'!BR36*(EXP($G36/100*VAR_CST)-1)/($H36*0.01),IF($E36&lt;&gt;"SPD",$H36*'Sensis Vectors ALL'!BR36*(EXP($G36/100*VAR_CST)-1)/0.01,'Sensis Vectors ALL'!BR36*($G36*VAR_CST)/0.01))</f>
        <v>0</v>
      </c>
      <c r="BS36" s="80">
        <f>IF($E36="FX",$H36*'Sensis Vectors ALL'!BS36*(EXP($G36/100*VAR_CST)-1)/($H36*0.01),IF($E36&lt;&gt;"SPD",$H36*'Sensis Vectors ALL'!BS36*(EXP($G36/100*VAR_CST)-1)/0.01,'Sensis Vectors ALL'!BS36*($G36*VAR_CST)/0.01))</f>
        <v>0</v>
      </c>
      <c r="BT36" s="80">
        <f>IF($E36="FX",$H36*'Sensis Vectors ALL'!BT36*(EXP($G36/100*VAR_CST)-1)/($H36*0.01),IF($E36&lt;&gt;"SPD",$H36*'Sensis Vectors ALL'!BT36*(EXP($G36/100*VAR_CST)-1)/0.01,'Sensis Vectors ALL'!BT36*($G36*VAR_CST)/0.01))</f>
        <v>0</v>
      </c>
      <c r="BU36" s="80">
        <f>IF($E36="FX",$H36*'Sensis Vectors ALL'!BU36*(EXP($G36/100*VAR_CST)-1)/($H36*0.01),IF($E36&lt;&gt;"SPD",$H36*'Sensis Vectors ALL'!BU36*(EXP($G36/100*VAR_CST)-1)/0.01,'Sensis Vectors ALL'!BU36*($G36*VAR_CST)/0.01))</f>
        <v>0</v>
      </c>
      <c r="BV36" s="80">
        <f>IF($E36="FX",$H36*'Sensis Vectors ALL'!BV36*(EXP($G36/100*VAR_CST)-1)/($H36*0.01),IF($E36&lt;&gt;"SPD",$H36*'Sensis Vectors ALL'!BV36*(EXP($G36/100*VAR_CST)-1)/0.01,'Sensis Vectors ALL'!BV36*($G36*VAR_CST)/0.01))</f>
        <v>0</v>
      </c>
      <c r="BW36" s="80">
        <f>IF($E36="FX",$H36*'Sensis Vectors ALL'!BW36*(EXP($G36/100*VAR_CST)-1)/($H36*0.01),IF($E36&lt;&gt;"SPD",$H36*'Sensis Vectors ALL'!BW36*(EXP($G36/100*VAR_CST)-1)/0.01,'Sensis Vectors ALL'!BW36*($G36*VAR_CST)/0.01))</f>
        <v>0</v>
      </c>
      <c r="BX36" s="80">
        <f>IF($E36="FX",$H36*'Sensis Vectors ALL'!BX36*(EXP($G36/100*VAR_CST)-1)/($H36*0.01),IF($E36&lt;&gt;"SPD",$H36*'Sensis Vectors ALL'!BX36*(EXP($G36/100*VAR_CST)-1)/0.01,'Sensis Vectors ALL'!BX36*($G36*VAR_CST)/0.01))</f>
        <v>0</v>
      </c>
      <c r="BY36" s="80">
        <f>IF($E36="FX",$H36*'Sensis Vectors ALL'!BY36*(EXP($G36/100*VAR_CST)-1)/($H36*0.01),IF($E36&lt;&gt;"SPD",$H36*'Sensis Vectors ALL'!BY36*(EXP($G36/100*VAR_CST)-1)/0.01,'Sensis Vectors ALL'!BY36*($G36*VAR_CST)/0.01))</f>
        <v>0</v>
      </c>
      <c r="BZ36" s="80">
        <f>IF($E36="FX",$H36*'Sensis Vectors ALL'!BZ36*(EXP($G36/100*VAR_CST)-1)/($H36*0.01),IF($E36&lt;&gt;"SPD",$H36*'Sensis Vectors ALL'!BZ36*(EXP($G36/100*VAR_CST)-1)/0.01,'Sensis Vectors ALL'!BZ36*($G36*VAR_CST)/0.01))</f>
        <v>0</v>
      </c>
      <c r="CA36" s="80">
        <f>IF($E36="FX",$H36*'Sensis Vectors ALL'!CA36*(EXP($G36/100*VAR_CST)-1)/($H36*0.01),IF($E36&lt;&gt;"SPD",$H36*'Sensis Vectors ALL'!CA36*(EXP($G36/100*VAR_CST)-1)/0.01,'Sensis Vectors ALL'!CA36*($G36*VAR_CST)/0.01))</f>
        <v>0</v>
      </c>
      <c r="CB36" s="80">
        <f>IF($E36="FX",$H36*'Sensis Vectors ALL'!CB36*(EXP($G36/100*VAR_CST)-1)/($H36*0.01),IF($E36&lt;&gt;"SPD",$H36*'Sensis Vectors ALL'!CB36*(EXP($G36/100*VAR_CST)-1)/0.01,'Sensis Vectors ALL'!CB36*($G36*VAR_CST)/0.01))</f>
        <v>8.7957036649919598</v>
      </c>
      <c r="CC36" s="80">
        <f>IF($E36="FX",$H36*'Sensis Vectors ALL'!CC36*(EXP($G36/100*VAR_CST)-1)/($H36*0.01),IF($E36&lt;&gt;"SPD",$H36*'Sensis Vectors ALL'!CC36*(EXP($G36/100*VAR_CST)-1)/0.01,'Sensis Vectors ALL'!CC36*($G36*VAR_CST)/0.01))</f>
        <v>8.7957036649919598</v>
      </c>
      <c r="CD36" s="80">
        <f>IF($E36="FX",$H36*'Sensis Vectors ALL'!CD36*(EXP($G36/100*VAR_CST)-1)/($H36*0.01),IF($E36&lt;&gt;"SPD",$H36*'Sensis Vectors ALL'!CD36*(EXP($G36/100*VAR_CST)-1)/0.01,'Sensis Vectors ALL'!CD36*($G36*VAR_CST)/0.01))</f>
        <v>0</v>
      </c>
      <c r="CE36" s="80">
        <f>IF($E36="FX",$H36*'Sensis Vectors ALL'!CE36*(EXP($G36/100*VAR_CST)-1)/($H36*0.01),IF($E36&lt;&gt;"SPD",$H36*'Sensis Vectors ALL'!CE36*(EXP($G36/100*VAR_CST)-1)/0.01,'Sensis Vectors ALL'!CE36*($G36*VAR_CST)/0.01))</f>
        <v>0</v>
      </c>
      <c r="CF36" s="80">
        <f>IF($E36="FX",$H36*'Sensis Vectors ALL'!CF36*(EXP($G36/100*VAR_CST)-1)/($H36*0.01),IF($E36&lt;&gt;"SPD",$H36*'Sensis Vectors ALL'!CF36*(EXP($G36/100*VAR_CST)-1)/0.01,'Sensis Vectors ALL'!CF36*($G36*VAR_CST)/0.01))</f>
        <v>0</v>
      </c>
      <c r="CG36" s="80">
        <f>IF($E36="FX",$H36*'Sensis Vectors ALL'!CG36*(EXP($G36/100*VAR_CST)-1)/($H36*0.01),IF($E36&lt;&gt;"SPD",$H36*'Sensis Vectors ALL'!CG36*(EXP($G36/100*VAR_CST)-1)/0.01,'Sensis Vectors ALL'!CG36*($G36*VAR_CST)/0.01))</f>
        <v>0</v>
      </c>
      <c r="CH36" s="80">
        <f>IF($E36="FX",$H36*'Sensis Vectors ALL'!CH36*(EXP($G36/100*VAR_CST)-1)/($H36*0.01),IF($E36&lt;&gt;"SPD",$H36*'Sensis Vectors ALL'!CH36*(EXP($G36/100*VAR_CST)-1)/0.01,'Sensis Vectors ALL'!CH36*($G36*VAR_CST)/0.01))</f>
        <v>0</v>
      </c>
      <c r="CI36" s="80">
        <f>IF($E36="FX",$H36*'Sensis Vectors ALL'!CI36*(EXP($G36/100*VAR_CST)-1)/($H36*0.01),IF($E36&lt;&gt;"SPD",$H36*'Sensis Vectors ALL'!CI36*(EXP($G36/100*VAR_CST)-1)/0.01,'Sensis Vectors ALL'!CI36*($G36*VAR_CST)/0.01))</f>
        <v>0</v>
      </c>
      <c r="CJ36" s="80">
        <f>IF($E36="FX",$H36*'Sensis Vectors ALL'!CJ36*(EXP($G36/100*VAR_CST)-1)/($H36*0.01),IF($E36&lt;&gt;"SPD",$H36*'Sensis Vectors ALL'!CJ36*(EXP($G36/100*VAR_CST)-1)/0.01,'Sensis Vectors ALL'!CJ36*($G36*VAR_CST)/0.01))</f>
        <v>0</v>
      </c>
      <c r="CK36" s="80">
        <f>IF($E36="FX",$H36*'Sensis Vectors ALL'!CK36*(EXP($G36/100*VAR_CST)-1)/($H36*0.01),IF($E36&lt;&gt;"SPD",$H36*'Sensis Vectors ALL'!CK36*(EXP($G36/100*VAR_CST)-1)/0.01,'Sensis Vectors ALL'!CK36*($G36*VAR_CST)/0.01))</f>
        <v>0</v>
      </c>
      <c r="CL36" s="80">
        <f>IF($E36="FX",$H36*'Sensis Vectors ALL'!CL36*(EXP($G36/100*VAR_CST)-1)/($H36*0.01),IF($E36&lt;&gt;"SPD",$H36*'Sensis Vectors ALL'!CL36*(EXP($G36/100*VAR_CST)-1)/0.01,'Sensis Vectors ALL'!CL36*($G36*VAR_CST)/0.01))</f>
        <v>0</v>
      </c>
      <c r="CM36" s="80">
        <f>IF($E36="FX",$H36*'Sensis Vectors ALL'!CM36*(EXP($G36/100*VAR_CST)-1)/($H36*0.01),IF($E36&lt;&gt;"SPD",$H36*'Sensis Vectors ALL'!CM36*(EXP($G36/100*VAR_CST)-1)/0.01,'Sensis Vectors ALL'!CM36*($G36*VAR_CST)/0.01))</f>
        <v>0</v>
      </c>
      <c r="CN36" s="80">
        <f>IF($E36="FX",$H36*'Sensis Vectors ALL'!CN36*(EXP($G36/100*VAR_CST)-1)/($H36*0.01),IF($E36&lt;&gt;"SPD",$H36*'Sensis Vectors ALL'!CN36*(EXP($G36/100*VAR_CST)-1)/0.01,'Sensis Vectors ALL'!CN36*($G36*VAR_CST)/0.01))</f>
        <v>0</v>
      </c>
      <c r="CO36" s="80">
        <f>IF($E36="FX",$H36*'Sensis Vectors ALL'!CO36*(EXP($G36/100*VAR_CST)-1)/($H36*0.01),IF($E36&lt;&gt;"SPD",$H36*'Sensis Vectors ALL'!CO36*(EXP($G36/100*VAR_CST)-1)/0.01,'Sensis Vectors ALL'!CO36*($G36*VAR_CST)/0.01))</f>
        <v>0</v>
      </c>
      <c r="CP36" s="80">
        <f>IF($E36="FX",$H36*'Sensis Vectors ALL'!CP36*(EXP($G36/100*VAR_CST)-1)/($H36*0.01),IF($E36&lt;&gt;"SPD",$H36*'Sensis Vectors ALL'!CP36*(EXP($G36/100*VAR_CST)-1)/0.01,'Sensis Vectors ALL'!CP36*($G36*VAR_CST)/0.01))</f>
        <v>0</v>
      </c>
      <c r="CQ36" s="80">
        <f>IF($E36="FX",$H36*'Sensis Vectors ALL'!CQ36*(EXP($G36/100*VAR_CST)-1)/($H36*0.01),IF($E36&lt;&gt;"SPD",$H36*'Sensis Vectors ALL'!CQ36*(EXP($G36/100*VAR_CST)-1)/0.01,'Sensis Vectors ALL'!CQ36*($G36*VAR_CST)/0.01))</f>
        <v>0</v>
      </c>
      <c r="CR36" s="80">
        <f>IF($E36="FX",$H36*'Sensis Vectors ALL'!CR36*(EXP($G36/100*VAR_CST)-1)/($H36*0.01),IF($E36&lt;&gt;"SPD",$H36*'Sensis Vectors ALL'!CR36*(EXP($G36/100*VAR_CST)-1)/0.01,'Sensis Vectors ALL'!CR36*($G36*VAR_CST)/0.01))</f>
        <v>0</v>
      </c>
      <c r="CS36" s="80">
        <f>IF($E36="FX",$H36*'Sensis Vectors ALL'!CS36*(EXP($G36/100*VAR_CST)-1)/($H36*0.01),IF($E36&lt;&gt;"SPD",$H36*'Sensis Vectors ALL'!CS36*(EXP($G36/100*VAR_CST)-1)/0.01,'Sensis Vectors ALL'!CS36*($G36*VAR_CST)/0.01))</f>
        <v>0</v>
      </c>
      <c r="CT36" s="80">
        <f>IF($E36="FX",$H36*'Sensis Vectors ALL'!CT36*(EXP($G36/100*VAR_CST)-1)/($H36*0.01),IF($E36&lt;&gt;"SPD",$H36*'Sensis Vectors ALL'!CT36*(EXP($G36/100*VAR_CST)-1)/0.01,'Sensis Vectors ALL'!CT36*($G36*VAR_CST)/0.01))</f>
        <v>0</v>
      </c>
      <c r="CU36" s="80">
        <f>IF($E36="FX",$H36*'Sensis Vectors ALL'!CU36*(EXP($G36/100*VAR_CST)-1)/($H36*0.01),IF($E36&lt;&gt;"SPD",$H36*'Sensis Vectors ALL'!CU36*(EXP($G36/100*VAR_CST)-1)/0.01,'Sensis Vectors ALL'!CU36*($G36*VAR_CST)/0.01))</f>
        <v>0</v>
      </c>
      <c r="CV36" s="80">
        <f>IF($E36="FX",$H36*'Sensis Vectors ALL'!CV36*(EXP($G36/100*VAR_CST)-1)/($H36*0.01),IF($E36&lt;&gt;"SPD",$H36*'Sensis Vectors ALL'!CV36*(EXP($G36/100*VAR_CST)-1)/0.01,'Sensis Vectors ALL'!CV36*($G36*VAR_CST)/0.01))</f>
        <v>0</v>
      </c>
      <c r="CW36" s="80">
        <f>IF($E36="FX",$H36*'Sensis Vectors ALL'!CW36*(EXP($G36/100*VAR_CST)-1)/($H36*0.01),IF($E36&lt;&gt;"SPD",$H36*'Sensis Vectors ALL'!CW36*(EXP($G36/100*VAR_CST)-1)/0.01,'Sensis Vectors ALL'!CW36*($G36*VAR_CST)/0.01))</f>
        <v>0</v>
      </c>
      <c r="CX36" s="80">
        <f>IF($E36="FX",$H36*'Sensis Vectors ALL'!CX36*(EXP($G36/100*VAR_CST)-1)/($H36*0.01),IF($E36&lt;&gt;"SPD",$H36*'Sensis Vectors ALL'!CX36*(EXP($G36/100*VAR_CST)-1)/0.01,'Sensis Vectors ALL'!CX36*($G36*VAR_CST)/0.01))</f>
        <v>0</v>
      </c>
      <c r="CY36" s="80">
        <f>IF($E36="FX",$H36*'Sensis Vectors ALL'!CY36*(EXP($G36/100*VAR_CST)-1)/($H36*0.01),IF($E36&lt;&gt;"SPD",$H36*'Sensis Vectors ALL'!CY36*(EXP($G36/100*VAR_CST)-1)/0.01,'Sensis Vectors ALL'!CY36*($G36*VAR_CST)/0.01))</f>
        <v>0</v>
      </c>
      <c r="CZ36" s="80">
        <f>IF($E36="FX",$H36*'Sensis Vectors ALL'!CZ36*(EXP($G36/100*VAR_CST)-1)/($H36*0.01),IF($E36&lt;&gt;"SPD",$H36*'Sensis Vectors ALL'!CZ36*(EXP($G36/100*VAR_CST)-1)/0.01,'Sensis Vectors ALL'!CZ36*($G36*VAR_CST)/0.01))</f>
        <v>0</v>
      </c>
      <c r="DA36" s="80">
        <f>IF($E36="FX",$H36*'Sensis Vectors ALL'!DA36*(EXP($G36/100*VAR_CST)-1)/($H36*0.01),IF($E36&lt;&gt;"SPD",$H36*'Sensis Vectors ALL'!DA36*(EXP($G36/100*VAR_CST)-1)/0.01,'Sensis Vectors ALL'!DA36*($G36*VAR_CST)/0.01))</f>
        <v>0</v>
      </c>
      <c r="DB36" s="80">
        <f>IF($E36="FX",$H36*'Sensis Vectors ALL'!DB36*(EXP($G36/100*VAR_CST)-1)/($H36*0.01),IF($E36&lt;&gt;"SPD",$H36*'Sensis Vectors ALL'!DB36*(EXP($G36/100*VAR_CST)-1)/0.01,'Sensis Vectors ALL'!DB36*($G36*VAR_CST)/0.01))</f>
        <v>0</v>
      </c>
      <c r="DC36" s="80">
        <f>IF($E36="FX",$H36*'Sensis Vectors ALL'!DC36*(EXP($G36/100*VAR_CST)-1)/($H36*0.01),IF($E36&lt;&gt;"SPD",$H36*'Sensis Vectors ALL'!DC36*(EXP($G36/100*VAR_CST)-1)/0.01,'Sensis Vectors ALL'!DC36*($G36*VAR_CST)/0.01))</f>
        <v>0</v>
      </c>
      <c r="DD36" s="80">
        <f>IF($E36="FX",$H36*'Sensis Vectors ALL'!DD36*(EXP($G36/100*VAR_CST)-1)/($H36*0.01),IF($E36&lt;&gt;"SPD",$H36*'Sensis Vectors ALL'!DD36*(EXP($G36/100*VAR_CST)-1)/0.01,'Sensis Vectors ALL'!DD36*($G36*VAR_CST)/0.01))</f>
        <v>0</v>
      </c>
      <c r="DE36" s="80">
        <f>IF($E36="FX",$H36*'Sensis Vectors ALL'!DE36*(EXP($G36/100*VAR_CST)-1)/($H36*0.01),IF($E36&lt;&gt;"SPD",$H36*'Sensis Vectors ALL'!DE36*(EXP($G36/100*VAR_CST)-1)/0.01,'Sensis Vectors ALL'!DE36*($G36*VAR_CST)/0.01))</f>
        <v>0</v>
      </c>
      <c r="DF36" s="80">
        <f>IF($E36="FX",$H36*'Sensis Vectors ALL'!DF36*(EXP($G36/100*VAR_CST)-1)/($H36*0.01),IF($E36&lt;&gt;"SPD",$H36*'Sensis Vectors ALL'!DF36*(EXP($G36/100*VAR_CST)-1)/0.01,'Sensis Vectors ALL'!DF36*($G36*VAR_CST)/0.01))</f>
        <v>0</v>
      </c>
      <c r="DG36" s="80">
        <f>IF($E36="FX",$H36*'Sensis Vectors ALL'!DG36*(EXP($G36/100*VAR_CST)-1)/($H36*0.01),IF($E36&lt;&gt;"SPD",$H36*'Sensis Vectors ALL'!DG36*(EXP($G36/100*VAR_CST)-1)/0.01,'Sensis Vectors ALL'!DG36*($G36*VAR_CST)/0.01))</f>
        <v>0</v>
      </c>
      <c r="DH36" s="80">
        <f>IF($E36="FX",$H36*'Sensis Vectors ALL'!DH36*(EXP($G36/100*VAR_CST)-1)/($H36*0.01),IF($E36&lt;&gt;"SPD",$H36*'Sensis Vectors ALL'!DH36*(EXP($G36/100*VAR_CST)-1)/0.01,'Sensis Vectors ALL'!DH36*($G36*VAR_CST)/0.01))</f>
        <v>0</v>
      </c>
      <c r="DI36" s="80">
        <f>IF($E36="FX",$H36*'Sensis Vectors ALL'!DI36*(EXP($G36/100*VAR_CST)-1)/($H36*0.01),IF($E36&lt;&gt;"SPD",$H36*'Sensis Vectors ALL'!DI36*(EXP($G36/100*VAR_CST)-1)/0.01,'Sensis Vectors ALL'!DI36*($G36*VAR_CST)/0.01))</f>
        <v>0</v>
      </c>
      <c r="DJ36" s="80">
        <f>IF($E36="FX",$H36*'Sensis Vectors ALL'!DJ36*(EXP($G36/100*VAR_CST)-1)/($H36*0.01),IF($E36&lt;&gt;"SPD",$H36*'Sensis Vectors ALL'!DJ36*(EXP($G36/100*VAR_CST)-1)/0.01,'Sensis Vectors ALL'!DJ36*($G36*VAR_CST)/0.01))</f>
        <v>0</v>
      </c>
      <c r="DK36" s="80">
        <f>IF($E36="FX",$H36*'Sensis Vectors ALL'!DK36*(EXP($G36/100*VAR_CST)-1)/($H36*0.01),IF($E36&lt;&gt;"SPD",$H36*'Sensis Vectors ALL'!DK36*(EXP($G36/100*VAR_CST)-1)/0.01,'Sensis Vectors ALL'!DK36*($G36*VAR_CST)/0.01))</f>
        <v>0</v>
      </c>
      <c r="DL36" s="80">
        <f>IF($E36="FX",$H36*'Sensis Vectors ALL'!DL36*(EXP($G36/100*VAR_CST)-1)/($H36*0.01),IF($E36&lt;&gt;"SPD",$H36*'Sensis Vectors ALL'!DL36*(EXP($G36/100*VAR_CST)-1)/0.01,'Sensis Vectors ALL'!DL36*($G36*VAR_CST)/0.01))</f>
        <v>0</v>
      </c>
      <c r="DM36" s="80">
        <f>IF($E36="FX",$H36*'Sensis Vectors ALL'!DM36*(EXP($G36/100*VAR_CST)-1)/($H36*0.01),IF($E36&lt;&gt;"SPD",$H36*'Sensis Vectors ALL'!DM36*(EXP($G36/100*VAR_CST)-1)/0.01,'Sensis Vectors ALL'!DM36*($G36*VAR_CST)/0.01))</f>
        <v>0</v>
      </c>
      <c r="DN36" s="80">
        <f>IF($E36="FX",$H36*'Sensis Vectors ALL'!DN36*(EXP($G36/100*VAR_CST)-1)/($H36*0.01),IF($E36&lt;&gt;"SPD",$H36*'Sensis Vectors ALL'!DN36*(EXP($G36/100*VAR_CST)-1)/0.01,'Sensis Vectors ALL'!DN36*($G36*VAR_CST)/0.01))</f>
        <v>0</v>
      </c>
      <c r="DO36" s="80">
        <f>IF($E36="FX",$H36*'Sensis Vectors ALL'!DO36*(EXP($G36/100*VAR_CST)-1)/($H36*0.01),IF($E36&lt;&gt;"SPD",$H36*'Sensis Vectors ALL'!DO36*(EXP($G36/100*VAR_CST)-1)/0.01,'Sensis Vectors ALL'!DO36*($G36*VAR_CST)/0.01))</f>
        <v>0</v>
      </c>
      <c r="DP36" s="80">
        <f>IF($E36="FX",$H36*'Sensis Vectors ALL'!DP36*(EXP($G36/100*VAR_CST)-1)/($H36*0.01),IF($E36&lt;&gt;"SPD",$H36*'Sensis Vectors ALL'!DP36*(EXP($G36/100*VAR_CST)-1)/0.01,'Sensis Vectors ALL'!DP36*($G36*VAR_CST)/0.01))</f>
        <v>0</v>
      </c>
      <c r="DQ36" s="80">
        <f>IF($E36="FX",$H36*'Sensis Vectors ALL'!DQ36*(EXP($G36/100*VAR_CST)-1)/($H36*0.01),IF($E36&lt;&gt;"SPD",$H36*'Sensis Vectors ALL'!DQ36*(EXP($G36/100*VAR_CST)-1)/0.01,'Sensis Vectors ALL'!DQ36*($G36*VAR_CST)/0.01))</f>
        <v>0</v>
      </c>
    </row>
    <row r="37" spans="1:121" x14ac:dyDescent="0.2">
      <c r="A37" s="60">
        <v>294</v>
      </c>
      <c r="B37" s="60" t="s">
        <v>9</v>
      </c>
      <c r="C37" s="60" t="s">
        <v>369</v>
      </c>
      <c r="D37" s="60" t="s">
        <v>528</v>
      </c>
      <c r="E37" s="60" t="s">
        <v>25</v>
      </c>
      <c r="F37" s="60" t="s">
        <v>8</v>
      </c>
      <c r="G37" s="60">
        <v>0.75277400000000005</v>
      </c>
      <c r="H37" s="60">
        <v>1.6130500000000001</v>
      </c>
      <c r="I37" s="80">
        <f>IF($E37="FX",$H37*'Sensis Vectors ALL'!I37*(EXP($G37/100*VAR_CST)-1)/($H37*0.01),IF($E37&lt;&gt;"SPD",$H37*'Sensis Vectors ALL'!I37*(EXP($G37/100*VAR_CST)-1)/0.01,'Sensis Vectors ALL'!I37*($G37*VAR_CST)/0.01))</f>
        <v>324.8777841344135</v>
      </c>
      <c r="J37" s="80">
        <f>IF($E37="FX",$H37*'Sensis Vectors ALL'!J37*(EXP($G37/100*VAR_CST)-1)/($H37*0.01),IF($E37&lt;&gt;"SPD",$H37*'Sensis Vectors ALL'!J37*(EXP($G37/100*VAR_CST)-1)/0.01,'Sensis Vectors ALL'!J37*($G37*VAR_CST)/0.01))</f>
        <v>324.8777841344135</v>
      </c>
      <c r="K37" s="80">
        <f>IF($E37="FX",$H37*'Sensis Vectors ALL'!K37*(EXP($G37/100*VAR_CST)-1)/($H37*0.01),IF($E37&lt;&gt;"SPD",$H37*'Sensis Vectors ALL'!K37*(EXP($G37/100*VAR_CST)-1)/0.01,'Sensis Vectors ALL'!K37*($G37*VAR_CST)/0.01))</f>
        <v>324.8777841344135</v>
      </c>
      <c r="L37" s="80">
        <f>IF($E37="FX",$H37*'Sensis Vectors ALL'!L37*(EXP($G37/100*VAR_CST)-1)/($H37*0.01),IF($E37&lt;&gt;"SPD",$H37*'Sensis Vectors ALL'!L37*(EXP($G37/100*VAR_CST)-1)/0.01,'Sensis Vectors ALL'!L37*($G37*VAR_CST)/0.01))</f>
        <v>324.8777841344135</v>
      </c>
      <c r="M37" s="80">
        <f>IF($E37="FX",$H37*'Sensis Vectors ALL'!M37*(EXP($G37/100*VAR_CST)-1)/($H37*0.01),IF($E37&lt;&gt;"SPD",$H37*'Sensis Vectors ALL'!M37*(EXP($G37/100*VAR_CST)-1)/0.01,'Sensis Vectors ALL'!M37*($G37*VAR_CST)/0.01))</f>
        <v>331.29565409484178</v>
      </c>
      <c r="N37" s="80">
        <f>IF($E37="FX",$H37*'Sensis Vectors ALL'!N37*(EXP($G37/100*VAR_CST)-1)/($H37*0.01),IF($E37&lt;&gt;"SPD",$H37*'Sensis Vectors ALL'!N37*(EXP($G37/100*VAR_CST)-1)/0.01,'Sensis Vectors ALL'!N37*($G37*VAR_CST)/0.01))</f>
        <v>331.29565409484178</v>
      </c>
      <c r="O37" s="80">
        <f>IF($E37="FX",$H37*'Sensis Vectors ALL'!O37*(EXP($G37/100*VAR_CST)-1)/($H37*0.01),IF($E37&lt;&gt;"SPD",$H37*'Sensis Vectors ALL'!O37*(EXP($G37/100*VAR_CST)-1)/0.01,'Sensis Vectors ALL'!O37*($G37*VAR_CST)/0.01))</f>
        <v>0</v>
      </c>
      <c r="P37" s="80">
        <f>IF($E37="FX",$H37*'Sensis Vectors ALL'!P37*(EXP($G37/100*VAR_CST)-1)/($H37*0.01),IF($E37&lt;&gt;"SPD",$H37*'Sensis Vectors ALL'!P37*(EXP($G37/100*VAR_CST)-1)/0.01,'Sensis Vectors ALL'!P37*($G37*VAR_CST)/0.01))</f>
        <v>0</v>
      </c>
      <c r="Q37" s="80">
        <f>IF($E37="FX",$H37*'Sensis Vectors ALL'!Q37*(EXP($G37/100*VAR_CST)-1)/($H37*0.01),IF($E37&lt;&gt;"SPD",$H37*'Sensis Vectors ALL'!Q37*(EXP($G37/100*VAR_CST)-1)/0.01,'Sensis Vectors ALL'!Q37*($G37*VAR_CST)/0.01))</f>
        <v>0</v>
      </c>
      <c r="R37" s="80">
        <f>IF($E37="FX",$H37*'Sensis Vectors ALL'!R37*(EXP($G37/100*VAR_CST)-1)/($H37*0.01),IF($E37&lt;&gt;"SPD",$H37*'Sensis Vectors ALL'!R37*(EXP($G37/100*VAR_CST)-1)/0.01,'Sensis Vectors ALL'!R37*($G37*VAR_CST)/0.01))</f>
        <v>0</v>
      </c>
      <c r="S37" s="80">
        <f>IF($E37="FX",$H37*'Sensis Vectors ALL'!S37*(EXP($G37/100*VAR_CST)-1)/($H37*0.01),IF($E37&lt;&gt;"SPD",$H37*'Sensis Vectors ALL'!S37*(EXP($G37/100*VAR_CST)-1)/0.01,'Sensis Vectors ALL'!S37*($G37*VAR_CST)/0.01))</f>
        <v>331.42582253319262</v>
      </c>
      <c r="T37" s="80">
        <f>IF($E37="FX",$H37*'Sensis Vectors ALL'!T37*(EXP($G37/100*VAR_CST)-1)/($H37*0.01),IF($E37&lt;&gt;"SPD",$H37*'Sensis Vectors ALL'!T37*(EXP($G37/100*VAR_CST)-1)/0.01,'Sensis Vectors ALL'!T37*($G37*VAR_CST)/0.01))</f>
        <v>331.42582253319262</v>
      </c>
      <c r="U37" s="80">
        <f>IF($E37="FX",$H37*'Sensis Vectors ALL'!U37*(EXP($G37/100*VAR_CST)-1)/($H37*0.01),IF($E37&lt;&gt;"SPD",$H37*'Sensis Vectors ALL'!U37*(EXP($G37/100*VAR_CST)-1)/0.01,'Sensis Vectors ALL'!U37*($G37*VAR_CST)/0.01))</f>
        <v>0</v>
      </c>
      <c r="V37" s="80">
        <f>IF($E37="FX",$H37*'Sensis Vectors ALL'!V37*(EXP($G37/100*VAR_CST)-1)/($H37*0.01),IF($E37&lt;&gt;"SPD",$H37*'Sensis Vectors ALL'!V37*(EXP($G37/100*VAR_CST)-1)/0.01,'Sensis Vectors ALL'!V37*($G37*VAR_CST)/0.01))</f>
        <v>0</v>
      </c>
      <c r="W37" s="80">
        <f>IF($E37="FX",$H37*'Sensis Vectors ALL'!W37*(EXP($G37/100*VAR_CST)-1)/($H37*0.01),IF($E37&lt;&gt;"SPD",$H37*'Sensis Vectors ALL'!W37*(EXP($G37/100*VAR_CST)-1)/0.01,'Sensis Vectors ALL'!W37*($G37*VAR_CST)/0.01))</f>
        <v>-0.13016843835083813</v>
      </c>
      <c r="X37" s="80">
        <f>IF($E37="FX",$H37*'Sensis Vectors ALL'!X37*(EXP($G37/100*VAR_CST)-1)/($H37*0.01),IF($E37&lt;&gt;"SPD",$H37*'Sensis Vectors ALL'!X37*(EXP($G37/100*VAR_CST)-1)/0.01,'Sensis Vectors ALL'!X37*($G37*VAR_CST)/0.01))</f>
        <v>-0.13016843835083813</v>
      </c>
      <c r="Y37" s="80">
        <f>IF($E37="FX",$H37*'Sensis Vectors ALL'!Y37*(EXP($G37/100*VAR_CST)-1)/($H37*0.01),IF($E37&lt;&gt;"SPD",$H37*'Sensis Vectors ALL'!Y37*(EXP($G37/100*VAR_CST)-1)/0.01,'Sensis Vectors ALL'!Y37*($G37*VAR_CST)/0.01))</f>
        <v>0</v>
      </c>
      <c r="Z37" s="80">
        <f>IF($E37="FX",$H37*'Sensis Vectors ALL'!Z37*(EXP($G37/100*VAR_CST)-1)/($H37*0.01),IF($E37&lt;&gt;"SPD",$H37*'Sensis Vectors ALL'!Z37*(EXP($G37/100*VAR_CST)-1)/0.01,'Sensis Vectors ALL'!Z37*($G37*VAR_CST)/0.01))</f>
        <v>0</v>
      </c>
      <c r="AA37" s="80">
        <f>IF($E37="FX",$H37*'Sensis Vectors ALL'!AA37*(EXP($G37/100*VAR_CST)-1)/($H37*0.01),IF($E37&lt;&gt;"SPD",$H37*'Sensis Vectors ALL'!AA37*(EXP($G37/100*VAR_CST)-1)/0.01,'Sensis Vectors ALL'!AA37*($G37*VAR_CST)/0.01))</f>
        <v>0</v>
      </c>
      <c r="AB37" s="80">
        <f>IF($E37="FX",$H37*'Sensis Vectors ALL'!AB37*(EXP($G37/100*VAR_CST)-1)/($H37*0.01),IF($E37&lt;&gt;"SPD",$H37*'Sensis Vectors ALL'!AB37*(EXP($G37/100*VAR_CST)-1)/0.01,'Sensis Vectors ALL'!AB37*($G37*VAR_CST)/0.01))</f>
        <v>0</v>
      </c>
      <c r="AC37" s="80">
        <f>IF($E37="FX",$H37*'Sensis Vectors ALL'!AC37*(EXP($G37/100*VAR_CST)-1)/($H37*0.01),IF($E37&lt;&gt;"SPD",$H37*'Sensis Vectors ALL'!AC37*(EXP($G37/100*VAR_CST)-1)/0.01,'Sensis Vectors ALL'!AC37*($G37*VAR_CST)/0.01))</f>
        <v>0</v>
      </c>
      <c r="AD37" s="80">
        <f>IF($E37="FX",$H37*'Sensis Vectors ALL'!AD37*(EXP($G37/100*VAR_CST)-1)/($H37*0.01),IF($E37&lt;&gt;"SPD",$H37*'Sensis Vectors ALL'!AD37*(EXP($G37/100*VAR_CST)-1)/0.01,'Sensis Vectors ALL'!AD37*($G37*VAR_CST)/0.01))</f>
        <v>0</v>
      </c>
      <c r="AE37" s="80">
        <f>IF($E37="FX",$H37*'Sensis Vectors ALL'!AE37*(EXP($G37/100*VAR_CST)-1)/($H37*0.01),IF($E37&lt;&gt;"SPD",$H37*'Sensis Vectors ALL'!AE37*(EXP($G37/100*VAR_CST)-1)/0.01,'Sensis Vectors ALL'!AE37*($G37*VAR_CST)/0.01))</f>
        <v>0</v>
      </c>
      <c r="AF37" s="80">
        <f>IF($E37="FX",$H37*'Sensis Vectors ALL'!AF37*(EXP($G37/100*VAR_CST)-1)/($H37*0.01),IF($E37&lt;&gt;"SPD",$H37*'Sensis Vectors ALL'!AF37*(EXP($G37/100*VAR_CST)-1)/0.01,'Sensis Vectors ALL'!AF37*($G37*VAR_CST)/0.01))</f>
        <v>0</v>
      </c>
      <c r="AG37" s="80">
        <f>IF($E37="FX",$H37*'Sensis Vectors ALL'!AG37*(EXP($G37/100*VAR_CST)-1)/($H37*0.01),IF($E37&lt;&gt;"SPD",$H37*'Sensis Vectors ALL'!AG37*(EXP($G37/100*VAR_CST)-1)/0.01,'Sensis Vectors ALL'!AG37*($G37*VAR_CST)/0.01))</f>
        <v>0</v>
      </c>
      <c r="AH37" s="80">
        <f>IF($E37="FX",$H37*'Sensis Vectors ALL'!AH37*(EXP($G37/100*VAR_CST)-1)/($H37*0.01),IF($E37&lt;&gt;"SPD",$H37*'Sensis Vectors ALL'!AH37*(EXP($G37/100*VAR_CST)-1)/0.01,'Sensis Vectors ALL'!AH37*($G37*VAR_CST)/0.01))</f>
        <v>0</v>
      </c>
      <c r="AI37" s="80">
        <f>IF($E37="FX",$H37*'Sensis Vectors ALL'!AI37*(EXP($G37/100*VAR_CST)-1)/($H37*0.01),IF($E37&lt;&gt;"SPD",$H37*'Sensis Vectors ALL'!AI37*(EXP($G37/100*VAR_CST)-1)/0.01,'Sensis Vectors ALL'!AI37*($G37*VAR_CST)/0.01))</f>
        <v>0</v>
      </c>
      <c r="AJ37" s="80">
        <f>IF($E37="FX",$H37*'Sensis Vectors ALL'!AJ37*(EXP($G37/100*VAR_CST)-1)/($H37*0.01),IF($E37&lt;&gt;"SPD",$H37*'Sensis Vectors ALL'!AJ37*(EXP($G37/100*VAR_CST)-1)/0.01,'Sensis Vectors ALL'!AJ37*($G37*VAR_CST)/0.01))</f>
        <v>0</v>
      </c>
      <c r="AK37" s="80">
        <f>IF($E37="FX",$H37*'Sensis Vectors ALL'!AK37*(EXP($G37/100*VAR_CST)-1)/($H37*0.01),IF($E37&lt;&gt;"SPD",$H37*'Sensis Vectors ALL'!AK37*(EXP($G37/100*VAR_CST)-1)/0.01,'Sensis Vectors ALL'!AK37*($G37*VAR_CST)/0.01))</f>
        <v>0</v>
      </c>
      <c r="AL37" s="80">
        <f>IF($E37="FX",$H37*'Sensis Vectors ALL'!AL37*(EXP($G37/100*VAR_CST)-1)/($H37*0.01),IF($E37&lt;&gt;"SPD",$H37*'Sensis Vectors ALL'!AL37*(EXP($G37/100*VAR_CST)-1)/0.01,'Sensis Vectors ALL'!AL37*($G37*VAR_CST)/0.01))</f>
        <v>0</v>
      </c>
      <c r="AM37" s="80">
        <f>IF($E37="FX",$H37*'Sensis Vectors ALL'!AM37*(EXP($G37/100*VAR_CST)-1)/($H37*0.01),IF($E37&lt;&gt;"SPD",$H37*'Sensis Vectors ALL'!AM37*(EXP($G37/100*VAR_CST)-1)/0.01,'Sensis Vectors ALL'!AM37*($G37*VAR_CST)/0.01))</f>
        <v>0</v>
      </c>
      <c r="AN37" s="80">
        <f>IF($E37="FX",$H37*'Sensis Vectors ALL'!AN37*(EXP($G37/100*VAR_CST)-1)/($H37*0.01),IF($E37&lt;&gt;"SPD",$H37*'Sensis Vectors ALL'!AN37*(EXP($G37/100*VAR_CST)-1)/0.01,'Sensis Vectors ALL'!AN37*($G37*VAR_CST)/0.01))</f>
        <v>0</v>
      </c>
      <c r="AO37" s="80">
        <f>IF($E37="FX",$H37*'Sensis Vectors ALL'!AO37*(EXP($G37/100*VAR_CST)-1)/($H37*0.01),IF($E37&lt;&gt;"SPD",$H37*'Sensis Vectors ALL'!AO37*(EXP($G37/100*VAR_CST)-1)/0.01,'Sensis Vectors ALL'!AO37*($G37*VAR_CST)/0.01))</f>
        <v>0</v>
      </c>
      <c r="AP37" s="80">
        <f>IF($E37="FX",$H37*'Sensis Vectors ALL'!AP37*(EXP($G37/100*VAR_CST)-1)/($H37*0.01),IF($E37&lt;&gt;"SPD",$H37*'Sensis Vectors ALL'!AP37*(EXP($G37/100*VAR_CST)-1)/0.01,'Sensis Vectors ALL'!AP37*($G37*VAR_CST)/0.01))</f>
        <v>0</v>
      </c>
      <c r="AQ37" s="80">
        <f>IF($E37="FX",$H37*'Sensis Vectors ALL'!AQ37*(EXP($G37/100*VAR_CST)-1)/($H37*0.01),IF($E37&lt;&gt;"SPD",$H37*'Sensis Vectors ALL'!AQ37*(EXP($G37/100*VAR_CST)-1)/0.01,'Sensis Vectors ALL'!AQ37*($G37*VAR_CST)/0.01))</f>
        <v>0</v>
      </c>
      <c r="AR37" s="80">
        <f>IF($E37="FX",$H37*'Sensis Vectors ALL'!AR37*(EXP($G37/100*VAR_CST)-1)/($H37*0.01),IF($E37&lt;&gt;"SPD",$H37*'Sensis Vectors ALL'!AR37*(EXP($G37/100*VAR_CST)-1)/0.01,'Sensis Vectors ALL'!AR37*($G37*VAR_CST)/0.01))</f>
        <v>0</v>
      </c>
      <c r="AS37" s="80">
        <f>IF($E37="FX",$H37*'Sensis Vectors ALL'!AS37*(EXP($G37/100*VAR_CST)-1)/($H37*0.01),IF($E37&lt;&gt;"SPD",$H37*'Sensis Vectors ALL'!AS37*(EXP($G37/100*VAR_CST)-1)/0.01,'Sensis Vectors ALL'!AS37*($G37*VAR_CST)/0.01))</f>
        <v>0</v>
      </c>
      <c r="AT37" s="80">
        <f>IF($E37="FX",$H37*'Sensis Vectors ALL'!AT37*(EXP($G37/100*VAR_CST)-1)/($H37*0.01),IF($E37&lt;&gt;"SPD",$H37*'Sensis Vectors ALL'!AT37*(EXP($G37/100*VAR_CST)-1)/0.01,'Sensis Vectors ALL'!AT37*($G37*VAR_CST)/0.01))</f>
        <v>0</v>
      </c>
      <c r="AU37" s="80">
        <f>IF($E37="FX",$H37*'Sensis Vectors ALL'!AU37*(EXP($G37/100*VAR_CST)-1)/($H37*0.01),IF($E37&lt;&gt;"SPD",$H37*'Sensis Vectors ALL'!AU37*(EXP($G37/100*VAR_CST)-1)/0.01,'Sensis Vectors ALL'!AU37*($G37*VAR_CST)/0.01))</f>
        <v>0</v>
      </c>
      <c r="AV37" s="80">
        <f>IF($E37="FX",$H37*'Sensis Vectors ALL'!AV37*(EXP($G37/100*VAR_CST)-1)/($H37*0.01),IF($E37&lt;&gt;"SPD",$H37*'Sensis Vectors ALL'!AV37*(EXP($G37/100*VAR_CST)-1)/0.01,'Sensis Vectors ALL'!AV37*($G37*VAR_CST)/0.01))</f>
        <v>0</v>
      </c>
      <c r="AW37" s="80">
        <f>IF($E37="FX",$H37*'Sensis Vectors ALL'!AW37*(EXP($G37/100*VAR_CST)-1)/($H37*0.01),IF($E37&lt;&gt;"SPD",$H37*'Sensis Vectors ALL'!AW37*(EXP($G37/100*VAR_CST)-1)/0.01,'Sensis Vectors ALL'!AW37*($G37*VAR_CST)/0.01))</f>
        <v>0</v>
      </c>
      <c r="AX37" s="80">
        <f>IF($E37="FX",$H37*'Sensis Vectors ALL'!AX37*(EXP($G37/100*VAR_CST)-1)/($H37*0.01),IF($E37&lt;&gt;"SPD",$H37*'Sensis Vectors ALL'!AX37*(EXP($G37/100*VAR_CST)-1)/0.01,'Sensis Vectors ALL'!AX37*($G37*VAR_CST)/0.01))</f>
        <v>0</v>
      </c>
      <c r="AY37" s="80">
        <f>IF($E37="FX",$H37*'Sensis Vectors ALL'!AY37*(EXP($G37/100*VAR_CST)-1)/($H37*0.01),IF($E37&lt;&gt;"SPD",$H37*'Sensis Vectors ALL'!AY37*(EXP($G37/100*VAR_CST)-1)/0.01,'Sensis Vectors ALL'!AY37*($G37*VAR_CST)/0.01))</f>
        <v>0</v>
      </c>
      <c r="AZ37" s="80">
        <f>IF($E37="FX",$H37*'Sensis Vectors ALL'!AZ37*(EXP($G37/100*VAR_CST)-1)/($H37*0.01),IF($E37&lt;&gt;"SPD",$H37*'Sensis Vectors ALL'!AZ37*(EXP($G37/100*VAR_CST)-1)/0.01,'Sensis Vectors ALL'!AZ37*($G37*VAR_CST)/0.01))</f>
        <v>0</v>
      </c>
      <c r="BA37" s="80">
        <f>IF($E37="FX",$H37*'Sensis Vectors ALL'!BA37*(EXP($G37/100*VAR_CST)-1)/($H37*0.01),IF($E37&lt;&gt;"SPD",$H37*'Sensis Vectors ALL'!BA37*(EXP($G37/100*VAR_CST)-1)/0.01,'Sensis Vectors ALL'!BA37*($G37*VAR_CST)/0.01))</f>
        <v>0</v>
      </c>
      <c r="BB37" s="80">
        <f>IF($E37="FX",$H37*'Sensis Vectors ALL'!BB37*(EXP($G37/100*VAR_CST)-1)/($H37*0.01),IF($E37&lt;&gt;"SPD",$H37*'Sensis Vectors ALL'!BB37*(EXP($G37/100*VAR_CST)-1)/0.01,'Sensis Vectors ALL'!BB37*($G37*VAR_CST)/0.01))</f>
        <v>0</v>
      </c>
      <c r="BC37" s="80">
        <f>IF($E37="FX",$H37*'Sensis Vectors ALL'!BC37*(EXP($G37/100*VAR_CST)-1)/($H37*0.01),IF($E37&lt;&gt;"SPD",$H37*'Sensis Vectors ALL'!BC37*(EXP($G37/100*VAR_CST)-1)/0.01,'Sensis Vectors ALL'!BC37*($G37*VAR_CST)/0.01))</f>
        <v>0</v>
      </c>
      <c r="BD37" s="80">
        <f>IF($E37="FX",$H37*'Sensis Vectors ALL'!BD37*(EXP($G37/100*VAR_CST)-1)/($H37*0.01),IF($E37&lt;&gt;"SPD",$H37*'Sensis Vectors ALL'!BD37*(EXP($G37/100*VAR_CST)-1)/0.01,'Sensis Vectors ALL'!BD37*($G37*VAR_CST)/0.01))</f>
        <v>-6.4178699604282796</v>
      </c>
      <c r="BE37" s="80">
        <f>IF($E37="FX",$H37*'Sensis Vectors ALL'!BE37*(EXP($G37/100*VAR_CST)-1)/($H37*0.01),IF($E37&lt;&gt;"SPD",$H37*'Sensis Vectors ALL'!BE37*(EXP($G37/100*VAR_CST)-1)/0.01,'Sensis Vectors ALL'!BE37*($G37*VAR_CST)/0.01))</f>
        <v>0</v>
      </c>
      <c r="BF37" s="80">
        <f>IF($E37="FX",$H37*'Sensis Vectors ALL'!BF37*(EXP($G37/100*VAR_CST)-1)/($H37*0.01),IF($E37&lt;&gt;"SPD",$H37*'Sensis Vectors ALL'!BF37*(EXP($G37/100*VAR_CST)-1)/0.01,'Sensis Vectors ALL'!BF37*($G37*VAR_CST)/0.01))</f>
        <v>0</v>
      </c>
      <c r="BG37" s="80">
        <f>IF($E37="FX",$H37*'Sensis Vectors ALL'!BG37*(EXP($G37/100*VAR_CST)-1)/($H37*0.01),IF($E37&lt;&gt;"SPD",$H37*'Sensis Vectors ALL'!BG37*(EXP($G37/100*VAR_CST)-1)/0.01,'Sensis Vectors ALL'!BG37*($G37*VAR_CST)/0.01))</f>
        <v>0</v>
      </c>
      <c r="BH37" s="80">
        <f>IF($E37="FX",$H37*'Sensis Vectors ALL'!BH37*(EXP($G37/100*VAR_CST)-1)/($H37*0.01),IF($E37&lt;&gt;"SPD",$H37*'Sensis Vectors ALL'!BH37*(EXP($G37/100*VAR_CST)-1)/0.01,'Sensis Vectors ALL'!BH37*($G37*VAR_CST)/0.01))</f>
        <v>0</v>
      </c>
      <c r="BI37" s="80">
        <f>IF($E37="FX",$H37*'Sensis Vectors ALL'!BI37*(EXP($G37/100*VAR_CST)-1)/($H37*0.01),IF($E37&lt;&gt;"SPD",$H37*'Sensis Vectors ALL'!BI37*(EXP($G37/100*VAR_CST)-1)/0.01,'Sensis Vectors ALL'!BI37*($G37*VAR_CST)/0.01))</f>
        <v>0</v>
      </c>
      <c r="BJ37" s="80">
        <f>IF($E37="FX",$H37*'Sensis Vectors ALL'!BJ37*(EXP($G37/100*VAR_CST)-1)/($H37*0.01),IF($E37&lt;&gt;"SPD",$H37*'Sensis Vectors ALL'!BJ37*(EXP($G37/100*VAR_CST)-1)/0.01,'Sensis Vectors ALL'!BJ37*($G37*VAR_CST)/0.01))</f>
        <v>0</v>
      </c>
      <c r="BK37" s="80">
        <f>IF($E37="FX",$H37*'Sensis Vectors ALL'!BK37*(EXP($G37/100*VAR_CST)-1)/($H37*0.01),IF($E37&lt;&gt;"SPD",$H37*'Sensis Vectors ALL'!BK37*(EXP($G37/100*VAR_CST)-1)/0.01,'Sensis Vectors ALL'!BK37*($G37*VAR_CST)/0.01))</f>
        <v>0</v>
      </c>
      <c r="BL37" s="80">
        <f>IF($E37="FX",$H37*'Sensis Vectors ALL'!BL37*(EXP($G37/100*VAR_CST)-1)/($H37*0.01),IF($E37&lt;&gt;"SPD",$H37*'Sensis Vectors ALL'!BL37*(EXP($G37/100*VAR_CST)-1)/0.01,'Sensis Vectors ALL'!BL37*($G37*VAR_CST)/0.01))</f>
        <v>-6.4178699604282796</v>
      </c>
      <c r="BM37" s="80">
        <f>IF($E37="FX",$H37*'Sensis Vectors ALL'!BM37*(EXP($G37/100*VAR_CST)-1)/($H37*0.01),IF($E37&lt;&gt;"SPD",$H37*'Sensis Vectors ALL'!BM37*(EXP($G37/100*VAR_CST)-1)/0.01,'Sensis Vectors ALL'!BM37*($G37*VAR_CST)/0.01))</f>
        <v>0</v>
      </c>
      <c r="BN37" s="80">
        <f>IF($E37="FX",$H37*'Sensis Vectors ALL'!BN37*(EXP($G37/100*VAR_CST)-1)/($H37*0.01),IF($E37&lt;&gt;"SPD",$H37*'Sensis Vectors ALL'!BN37*(EXP($G37/100*VAR_CST)-1)/0.01,'Sensis Vectors ALL'!BN37*($G37*VAR_CST)/0.01))</f>
        <v>0</v>
      </c>
      <c r="BO37" s="80">
        <f>IF($E37="FX",$H37*'Sensis Vectors ALL'!BO37*(EXP($G37/100*VAR_CST)-1)/($H37*0.01),IF($E37&lt;&gt;"SPD",$H37*'Sensis Vectors ALL'!BO37*(EXP($G37/100*VAR_CST)-1)/0.01,'Sensis Vectors ALL'!BO37*($G37*VAR_CST)/0.01))</f>
        <v>0</v>
      </c>
      <c r="BP37" s="80">
        <f>IF($E37="FX",$H37*'Sensis Vectors ALL'!BP37*(EXP($G37/100*VAR_CST)-1)/($H37*0.01),IF($E37&lt;&gt;"SPD",$H37*'Sensis Vectors ALL'!BP37*(EXP($G37/100*VAR_CST)-1)/0.01,'Sensis Vectors ALL'!BP37*($G37*VAR_CST)/0.01))</f>
        <v>0</v>
      </c>
      <c r="BQ37" s="80">
        <f>IF($E37="FX",$H37*'Sensis Vectors ALL'!BQ37*(EXP($G37/100*VAR_CST)-1)/($H37*0.01),IF($E37&lt;&gt;"SPD",$H37*'Sensis Vectors ALL'!BQ37*(EXP($G37/100*VAR_CST)-1)/0.01,'Sensis Vectors ALL'!BQ37*($G37*VAR_CST)/0.01))</f>
        <v>0</v>
      </c>
      <c r="BR37" s="80">
        <f>IF($E37="FX",$H37*'Sensis Vectors ALL'!BR37*(EXP($G37/100*VAR_CST)-1)/($H37*0.01),IF($E37&lt;&gt;"SPD",$H37*'Sensis Vectors ALL'!BR37*(EXP($G37/100*VAR_CST)-1)/0.01,'Sensis Vectors ALL'!BR37*($G37*VAR_CST)/0.01))</f>
        <v>0</v>
      </c>
      <c r="BS37" s="80">
        <f>IF($E37="FX",$H37*'Sensis Vectors ALL'!BS37*(EXP($G37/100*VAR_CST)-1)/($H37*0.01),IF($E37&lt;&gt;"SPD",$H37*'Sensis Vectors ALL'!BS37*(EXP($G37/100*VAR_CST)-1)/0.01,'Sensis Vectors ALL'!BS37*($G37*VAR_CST)/0.01))</f>
        <v>0</v>
      </c>
      <c r="BT37" s="80">
        <f>IF($E37="FX",$H37*'Sensis Vectors ALL'!BT37*(EXP($G37/100*VAR_CST)-1)/($H37*0.01),IF($E37&lt;&gt;"SPD",$H37*'Sensis Vectors ALL'!BT37*(EXP($G37/100*VAR_CST)-1)/0.01,'Sensis Vectors ALL'!BT37*($G37*VAR_CST)/0.01))</f>
        <v>0</v>
      </c>
      <c r="BU37" s="80">
        <f>IF($E37="FX",$H37*'Sensis Vectors ALL'!BU37*(EXP($G37/100*VAR_CST)-1)/($H37*0.01),IF($E37&lt;&gt;"SPD",$H37*'Sensis Vectors ALL'!BU37*(EXP($G37/100*VAR_CST)-1)/0.01,'Sensis Vectors ALL'!BU37*($G37*VAR_CST)/0.01))</f>
        <v>0</v>
      </c>
      <c r="BV37" s="80">
        <f>IF($E37="FX",$H37*'Sensis Vectors ALL'!BV37*(EXP($G37/100*VAR_CST)-1)/($H37*0.01),IF($E37&lt;&gt;"SPD",$H37*'Sensis Vectors ALL'!BV37*(EXP($G37/100*VAR_CST)-1)/0.01,'Sensis Vectors ALL'!BV37*($G37*VAR_CST)/0.01))</f>
        <v>0</v>
      </c>
      <c r="BW37" s="80">
        <f>IF($E37="FX",$H37*'Sensis Vectors ALL'!BW37*(EXP($G37/100*VAR_CST)-1)/($H37*0.01),IF($E37&lt;&gt;"SPD",$H37*'Sensis Vectors ALL'!BW37*(EXP($G37/100*VAR_CST)-1)/0.01,'Sensis Vectors ALL'!BW37*($G37*VAR_CST)/0.01))</f>
        <v>0</v>
      </c>
      <c r="BX37" s="80">
        <f>IF($E37="FX",$H37*'Sensis Vectors ALL'!BX37*(EXP($G37/100*VAR_CST)-1)/($H37*0.01),IF($E37&lt;&gt;"SPD",$H37*'Sensis Vectors ALL'!BX37*(EXP($G37/100*VAR_CST)-1)/0.01,'Sensis Vectors ALL'!BX37*($G37*VAR_CST)/0.01))</f>
        <v>0</v>
      </c>
      <c r="BY37" s="80">
        <f>IF($E37="FX",$H37*'Sensis Vectors ALL'!BY37*(EXP($G37/100*VAR_CST)-1)/($H37*0.01),IF($E37&lt;&gt;"SPD",$H37*'Sensis Vectors ALL'!BY37*(EXP($G37/100*VAR_CST)-1)/0.01,'Sensis Vectors ALL'!BY37*($G37*VAR_CST)/0.01))</f>
        <v>0</v>
      </c>
      <c r="BZ37" s="80">
        <f>IF($E37="FX",$H37*'Sensis Vectors ALL'!BZ37*(EXP($G37/100*VAR_CST)-1)/($H37*0.01),IF($E37&lt;&gt;"SPD",$H37*'Sensis Vectors ALL'!BZ37*(EXP($G37/100*VAR_CST)-1)/0.01,'Sensis Vectors ALL'!BZ37*($G37*VAR_CST)/0.01))</f>
        <v>0</v>
      </c>
      <c r="CA37" s="80">
        <f>IF($E37="FX",$H37*'Sensis Vectors ALL'!CA37*(EXP($G37/100*VAR_CST)-1)/($H37*0.01),IF($E37&lt;&gt;"SPD",$H37*'Sensis Vectors ALL'!CA37*(EXP($G37/100*VAR_CST)-1)/0.01,'Sensis Vectors ALL'!CA37*($G37*VAR_CST)/0.01))</f>
        <v>0</v>
      </c>
      <c r="CB37" s="80">
        <f>IF($E37="FX",$H37*'Sensis Vectors ALL'!CB37*(EXP($G37/100*VAR_CST)-1)/($H37*0.01),IF($E37&lt;&gt;"SPD",$H37*'Sensis Vectors ALL'!CB37*(EXP($G37/100*VAR_CST)-1)/0.01,'Sensis Vectors ALL'!CB37*($G37*VAR_CST)/0.01))</f>
        <v>-6.4178699604282796</v>
      </c>
      <c r="CC37" s="80">
        <f>IF($E37="FX",$H37*'Sensis Vectors ALL'!CC37*(EXP($G37/100*VAR_CST)-1)/($H37*0.01),IF($E37&lt;&gt;"SPD",$H37*'Sensis Vectors ALL'!CC37*(EXP($G37/100*VAR_CST)-1)/0.01,'Sensis Vectors ALL'!CC37*($G37*VAR_CST)/0.01))</f>
        <v>-6.4178699604282796</v>
      </c>
      <c r="CD37" s="80">
        <f>IF($E37="FX",$H37*'Sensis Vectors ALL'!CD37*(EXP($G37/100*VAR_CST)-1)/($H37*0.01),IF($E37&lt;&gt;"SPD",$H37*'Sensis Vectors ALL'!CD37*(EXP($G37/100*VAR_CST)-1)/0.01,'Sensis Vectors ALL'!CD37*($G37*VAR_CST)/0.01))</f>
        <v>0</v>
      </c>
      <c r="CE37" s="80">
        <f>IF($E37="FX",$H37*'Sensis Vectors ALL'!CE37*(EXP($G37/100*VAR_CST)-1)/($H37*0.01),IF($E37&lt;&gt;"SPD",$H37*'Sensis Vectors ALL'!CE37*(EXP($G37/100*VAR_CST)-1)/0.01,'Sensis Vectors ALL'!CE37*($G37*VAR_CST)/0.01))</f>
        <v>0</v>
      </c>
      <c r="CF37" s="80">
        <f>IF($E37="FX",$H37*'Sensis Vectors ALL'!CF37*(EXP($G37/100*VAR_CST)-1)/($H37*0.01),IF($E37&lt;&gt;"SPD",$H37*'Sensis Vectors ALL'!CF37*(EXP($G37/100*VAR_CST)-1)/0.01,'Sensis Vectors ALL'!CF37*($G37*VAR_CST)/0.01))</f>
        <v>0</v>
      </c>
      <c r="CG37" s="80">
        <f>IF($E37="FX",$H37*'Sensis Vectors ALL'!CG37*(EXP($G37/100*VAR_CST)-1)/($H37*0.01),IF($E37&lt;&gt;"SPD",$H37*'Sensis Vectors ALL'!CG37*(EXP($G37/100*VAR_CST)-1)/0.01,'Sensis Vectors ALL'!CG37*($G37*VAR_CST)/0.01))</f>
        <v>0</v>
      </c>
      <c r="CH37" s="80">
        <f>IF($E37="FX",$H37*'Sensis Vectors ALL'!CH37*(EXP($G37/100*VAR_CST)-1)/($H37*0.01),IF($E37&lt;&gt;"SPD",$H37*'Sensis Vectors ALL'!CH37*(EXP($G37/100*VAR_CST)-1)/0.01,'Sensis Vectors ALL'!CH37*($G37*VAR_CST)/0.01))</f>
        <v>0</v>
      </c>
      <c r="CI37" s="80">
        <f>IF($E37="FX",$H37*'Sensis Vectors ALL'!CI37*(EXP($G37/100*VAR_CST)-1)/($H37*0.01),IF($E37&lt;&gt;"SPD",$H37*'Sensis Vectors ALL'!CI37*(EXP($G37/100*VAR_CST)-1)/0.01,'Sensis Vectors ALL'!CI37*($G37*VAR_CST)/0.01))</f>
        <v>0</v>
      </c>
      <c r="CJ37" s="80">
        <f>IF($E37="FX",$H37*'Sensis Vectors ALL'!CJ37*(EXP($G37/100*VAR_CST)-1)/($H37*0.01),IF($E37&lt;&gt;"SPD",$H37*'Sensis Vectors ALL'!CJ37*(EXP($G37/100*VAR_CST)-1)/0.01,'Sensis Vectors ALL'!CJ37*($G37*VAR_CST)/0.01))</f>
        <v>0</v>
      </c>
      <c r="CK37" s="80">
        <f>IF($E37="FX",$H37*'Sensis Vectors ALL'!CK37*(EXP($G37/100*VAR_CST)-1)/($H37*0.01),IF($E37&lt;&gt;"SPD",$H37*'Sensis Vectors ALL'!CK37*(EXP($G37/100*VAR_CST)-1)/0.01,'Sensis Vectors ALL'!CK37*($G37*VAR_CST)/0.01))</f>
        <v>0</v>
      </c>
      <c r="CL37" s="80">
        <f>IF($E37="FX",$H37*'Sensis Vectors ALL'!CL37*(EXP($G37/100*VAR_CST)-1)/($H37*0.01),IF($E37&lt;&gt;"SPD",$H37*'Sensis Vectors ALL'!CL37*(EXP($G37/100*VAR_CST)-1)/0.01,'Sensis Vectors ALL'!CL37*($G37*VAR_CST)/0.01))</f>
        <v>0</v>
      </c>
      <c r="CM37" s="80">
        <f>IF($E37="FX",$H37*'Sensis Vectors ALL'!CM37*(EXP($G37/100*VAR_CST)-1)/($H37*0.01),IF($E37&lt;&gt;"SPD",$H37*'Sensis Vectors ALL'!CM37*(EXP($G37/100*VAR_CST)-1)/0.01,'Sensis Vectors ALL'!CM37*($G37*VAR_CST)/0.01))</f>
        <v>0</v>
      </c>
      <c r="CN37" s="80">
        <f>IF($E37="FX",$H37*'Sensis Vectors ALL'!CN37*(EXP($G37/100*VAR_CST)-1)/($H37*0.01),IF($E37&lt;&gt;"SPD",$H37*'Sensis Vectors ALL'!CN37*(EXP($G37/100*VAR_CST)-1)/0.01,'Sensis Vectors ALL'!CN37*($G37*VAR_CST)/0.01))</f>
        <v>0</v>
      </c>
      <c r="CO37" s="80">
        <f>IF($E37="FX",$H37*'Sensis Vectors ALL'!CO37*(EXP($G37/100*VAR_CST)-1)/($H37*0.01),IF($E37&lt;&gt;"SPD",$H37*'Sensis Vectors ALL'!CO37*(EXP($G37/100*VAR_CST)-1)/0.01,'Sensis Vectors ALL'!CO37*($G37*VAR_CST)/0.01))</f>
        <v>0</v>
      </c>
      <c r="CP37" s="80">
        <f>IF($E37="FX",$H37*'Sensis Vectors ALL'!CP37*(EXP($G37/100*VAR_CST)-1)/($H37*0.01),IF($E37&lt;&gt;"SPD",$H37*'Sensis Vectors ALL'!CP37*(EXP($G37/100*VAR_CST)-1)/0.01,'Sensis Vectors ALL'!CP37*($G37*VAR_CST)/0.01))</f>
        <v>0</v>
      </c>
      <c r="CQ37" s="80">
        <f>IF($E37="FX",$H37*'Sensis Vectors ALL'!CQ37*(EXP($G37/100*VAR_CST)-1)/($H37*0.01),IF($E37&lt;&gt;"SPD",$H37*'Sensis Vectors ALL'!CQ37*(EXP($G37/100*VAR_CST)-1)/0.01,'Sensis Vectors ALL'!CQ37*($G37*VAR_CST)/0.01))</f>
        <v>0</v>
      </c>
      <c r="CR37" s="80">
        <f>IF($E37="FX",$H37*'Sensis Vectors ALL'!CR37*(EXP($G37/100*VAR_CST)-1)/($H37*0.01),IF($E37&lt;&gt;"SPD",$H37*'Sensis Vectors ALL'!CR37*(EXP($G37/100*VAR_CST)-1)/0.01,'Sensis Vectors ALL'!CR37*($G37*VAR_CST)/0.01))</f>
        <v>0</v>
      </c>
      <c r="CS37" s="80">
        <f>IF($E37="FX",$H37*'Sensis Vectors ALL'!CS37*(EXP($G37/100*VAR_CST)-1)/($H37*0.01),IF($E37&lt;&gt;"SPD",$H37*'Sensis Vectors ALL'!CS37*(EXP($G37/100*VAR_CST)-1)/0.01,'Sensis Vectors ALL'!CS37*($G37*VAR_CST)/0.01))</f>
        <v>0</v>
      </c>
      <c r="CT37" s="80">
        <f>IF($E37="FX",$H37*'Sensis Vectors ALL'!CT37*(EXP($G37/100*VAR_CST)-1)/($H37*0.01),IF($E37&lt;&gt;"SPD",$H37*'Sensis Vectors ALL'!CT37*(EXP($G37/100*VAR_CST)-1)/0.01,'Sensis Vectors ALL'!CT37*($G37*VAR_CST)/0.01))</f>
        <v>0</v>
      </c>
      <c r="CU37" s="80">
        <f>IF($E37="FX",$H37*'Sensis Vectors ALL'!CU37*(EXP($G37/100*VAR_CST)-1)/($H37*0.01),IF($E37&lt;&gt;"SPD",$H37*'Sensis Vectors ALL'!CU37*(EXP($G37/100*VAR_CST)-1)/0.01,'Sensis Vectors ALL'!CU37*($G37*VAR_CST)/0.01))</f>
        <v>0</v>
      </c>
      <c r="CV37" s="80">
        <f>IF($E37="FX",$H37*'Sensis Vectors ALL'!CV37*(EXP($G37/100*VAR_CST)-1)/($H37*0.01),IF($E37&lt;&gt;"SPD",$H37*'Sensis Vectors ALL'!CV37*(EXP($G37/100*VAR_CST)-1)/0.01,'Sensis Vectors ALL'!CV37*($G37*VAR_CST)/0.01))</f>
        <v>0</v>
      </c>
      <c r="CW37" s="80">
        <f>IF($E37="FX",$H37*'Sensis Vectors ALL'!CW37*(EXP($G37/100*VAR_CST)-1)/($H37*0.01),IF($E37&lt;&gt;"SPD",$H37*'Sensis Vectors ALL'!CW37*(EXP($G37/100*VAR_CST)-1)/0.01,'Sensis Vectors ALL'!CW37*($G37*VAR_CST)/0.01))</f>
        <v>0</v>
      </c>
      <c r="CX37" s="80">
        <f>IF($E37="FX",$H37*'Sensis Vectors ALL'!CX37*(EXP($G37/100*VAR_CST)-1)/($H37*0.01),IF($E37&lt;&gt;"SPD",$H37*'Sensis Vectors ALL'!CX37*(EXP($G37/100*VAR_CST)-1)/0.01,'Sensis Vectors ALL'!CX37*($G37*VAR_CST)/0.01))</f>
        <v>0</v>
      </c>
      <c r="CY37" s="80">
        <f>IF($E37="FX",$H37*'Sensis Vectors ALL'!CY37*(EXP($G37/100*VAR_CST)-1)/($H37*0.01),IF($E37&lt;&gt;"SPD",$H37*'Sensis Vectors ALL'!CY37*(EXP($G37/100*VAR_CST)-1)/0.01,'Sensis Vectors ALL'!CY37*($G37*VAR_CST)/0.01))</f>
        <v>0</v>
      </c>
      <c r="CZ37" s="80">
        <f>IF($E37="FX",$H37*'Sensis Vectors ALL'!CZ37*(EXP($G37/100*VAR_CST)-1)/($H37*0.01),IF($E37&lt;&gt;"SPD",$H37*'Sensis Vectors ALL'!CZ37*(EXP($G37/100*VAR_CST)-1)/0.01,'Sensis Vectors ALL'!CZ37*($G37*VAR_CST)/0.01))</f>
        <v>0</v>
      </c>
      <c r="DA37" s="80">
        <f>IF($E37="FX",$H37*'Sensis Vectors ALL'!DA37*(EXP($G37/100*VAR_CST)-1)/($H37*0.01),IF($E37&lt;&gt;"SPD",$H37*'Sensis Vectors ALL'!DA37*(EXP($G37/100*VAR_CST)-1)/0.01,'Sensis Vectors ALL'!DA37*($G37*VAR_CST)/0.01))</f>
        <v>0</v>
      </c>
      <c r="DB37" s="80">
        <f>IF($E37="FX",$H37*'Sensis Vectors ALL'!DB37*(EXP($G37/100*VAR_CST)-1)/($H37*0.01),IF($E37&lt;&gt;"SPD",$H37*'Sensis Vectors ALL'!DB37*(EXP($G37/100*VAR_CST)-1)/0.01,'Sensis Vectors ALL'!DB37*($G37*VAR_CST)/0.01))</f>
        <v>0</v>
      </c>
      <c r="DC37" s="80">
        <f>IF($E37="FX",$H37*'Sensis Vectors ALL'!DC37*(EXP($G37/100*VAR_CST)-1)/($H37*0.01),IF($E37&lt;&gt;"SPD",$H37*'Sensis Vectors ALL'!DC37*(EXP($G37/100*VAR_CST)-1)/0.01,'Sensis Vectors ALL'!DC37*($G37*VAR_CST)/0.01))</f>
        <v>0</v>
      </c>
      <c r="DD37" s="80">
        <f>IF($E37="FX",$H37*'Sensis Vectors ALL'!DD37*(EXP($G37/100*VAR_CST)-1)/($H37*0.01),IF($E37&lt;&gt;"SPD",$H37*'Sensis Vectors ALL'!DD37*(EXP($G37/100*VAR_CST)-1)/0.01,'Sensis Vectors ALL'!DD37*($G37*VAR_CST)/0.01))</f>
        <v>0</v>
      </c>
      <c r="DE37" s="80">
        <f>IF($E37="FX",$H37*'Sensis Vectors ALL'!DE37*(EXP($G37/100*VAR_CST)-1)/($H37*0.01),IF($E37&lt;&gt;"SPD",$H37*'Sensis Vectors ALL'!DE37*(EXP($G37/100*VAR_CST)-1)/0.01,'Sensis Vectors ALL'!DE37*($G37*VAR_CST)/0.01))</f>
        <v>0</v>
      </c>
      <c r="DF37" s="80">
        <f>IF($E37="FX",$H37*'Sensis Vectors ALL'!DF37*(EXP($G37/100*VAR_CST)-1)/($H37*0.01),IF($E37&lt;&gt;"SPD",$H37*'Sensis Vectors ALL'!DF37*(EXP($G37/100*VAR_CST)-1)/0.01,'Sensis Vectors ALL'!DF37*($G37*VAR_CST)/0.01))</f>
        <v>0</v>
      </c>
      <c r="DG37" s="80">
        <f>IF($E37="FX",$H37*'Sensis Vectors ALL'!DG37*(EXP($G37/100*VAR_CST)-1)/($H37*0.01),IF($E37&lt;&gt;"SPD",$H37*'Sensis Vectors ALL'!DG37*(EXP($G37/100*VAR_CST)-1)/0.01,'Sensis Vectors ALL'!DG37*($G37*VAR_CST)/0.01))</f>
        <v>0</v>
      </c>
      <c r="DH37" s="80">
        <f>IF($E37="FX",$H37*'Sensis Vectors ALL'!DH37*(EXP($G37/100*VAR_CST)-1)/($H37*0.01),IF($E37&lt;&gt;"SPD",$H37*'Sensis Vectors ALL'!DH37*(EXP($G37/100*VAR_CST)-1)/0.01,'Sensis Vectors ALL'!DH37*($G37*VAR_CST)/0.01))</f>
        <v>0</v>
      </c>
      <c r="DI37" s="80">
        <f>IF($E37="FX",$H37*'Sensis Vectors ALL'!DI37*(EXP($G37/100*VAR_CST)-1)/($H37*0.01),IF($E37&lt;&gt;"SPD",$H37*'Sensis Vectors ALL'!DI37*(EXP($G37/100*VAR_CST)-1)/0.01,'Sensis Vectors ALL'!DI37*($G37*VAR_CST)/0.01))</f>
        <v>0</v>
      </c>
      <c r="DJ37" s="80">
        <f>IF($E37="FX",$H37*'Sensis Vectors ALL'!DJ37*(EXP($G37/100*VAR_CST)-1)/($H37*0.01),IF($E37&lt;&gt;"SPD",$H37*'Sensis Vectors ALL'!DJ37*(EXP($G37/100*VAR_CST)-1)/0.01,'Sensis Vectors ALL'!DJ37*($G37*VAR_CST)/0.01))</f>
        <v>0</v>
      </c>
      <c r="DK37" s="80">
        <f>IF($E37="FX",$H37*'Sensis Vectors ALL'!DK37*(EXP($G37/100*VAR_CST)-1)/($H37*0.01),IF($E37&lt;&gt;"SPD",$H37*'Sensis Vectors ALL'!DK37*(EXP($G37/100*VAR_CST)-1)/0.01,'Sensis Vectors ALL'!DK37*($G37*VAR_CST)/0.01))</f>
        <v>0</v>
      </c>
      <c r="DL37" s="80">
        <f>IF($E37="FX",$H37*'Sensis Vectors ALL'!DL37*(EXP($G37/100*VAR_CST)-1)/($H37*0.01),IF($E37&lt;&gt;"SPD",$H37*'Sensis Vectors ALL'!DL37*(EXP($G37/100*VAR_CST)-1)/0.01,'Sensis Vectors ALL'!DL37*($G37*VAR_CST)/0.01))</f>
        <v>0</v>
      </c>
      <c r="DM37" s="80">
        <f>IF($E37="FX",$H37*'Sensis Vectors ALL'!DM37*(EXP($G37/100*VAR_CST)-1)/($H37*0.01),IF($E37&lt;&gt;"SPD",$H37*'Sensis Vectors ALL'!DM37*(EXP($G37/100*VAR_CST)-1)/0.01,'Sensis Vectors ALL'!DM37*($G37*VAR_CST)/0.01))</f>
        <v>0</v>
      </c>
      <c r="DN37" s="80">
        <f>IF($E37="FX",$H37*'Sensis Vectors ALL'!DN37*(EXP($G37/100*VAR_CST)-1)/($H37*0.01),IF($E37&lt;&gt;"SPD",$H37*'Sensis Vectors ALL'!DN37*(EXP($G37/100*VAR_CST)-1)/0.01,'Sensis Vectors ALL'!DN37*($G37*VAR_CST)/0.01))</f>
        <v>0</v>
      </c>
      <c r="DO37" s="80">
        <f>IF($E37="FX",$H37*'Sensis Vectors ALL'!DO37*(EXP($G37/100*VAR_CST)-1)/($H37*0.01),IF($E37&lt;&gt;"SPD",$H37*'Sensis Vectors ALL'!DO37*(EXP($G37/100*VAR_CST)-1)/0.01,'Sensis Vectors ALL'!DO37*($G37*VAR_CST)/0.01))</f>
        <v>0</v>
      </c>
      <c r="DP37" s="80">
        <f>IF($E37="FX",$H37*'Sensis Vectors ALL'!DP37*(EXP($G37/100*VAR_CST)-1)/($H37*0.01),IF($E37&lt;&gt;"SPD",$H37*'Sensis Vectors ALL'!DP37*(EXP($G37/100*VAR_CST)-1)/0.01,'Sensis Vectors ALL'!DP37*($G37*VAR_CST)/0.01))</f>
        <v>0</v>
      </c>
      <c r="DQ37" s="80">
        <f>IF($E37="FX",$H37*'Sensis Vectors ALL'!DQ37*(EXP($G37/100*VAR_CST)-1)/($H37*0.01),IF($E37&lt;&gt;"SPD",$H37*'Sensis Vectors ALL'!DQ37*(EXP($G37/100*VAR_CST)-1)/0.01,'Sensis Vectors ALL'!DQ37*($G37*VAR_CST)/0.01))</f>
        <v>0</v>
      </c>
    </row>
    <row r="38" spans="1:121" x14ac:dyDescent="0.2">
      <c r="A38" s="60">
        <v>295</v>
      </c>
      <c r="B38" s="60" t="s">
        <v>9</v>
      </c>
      <c r="C38" s="60" t="s">
        <v>369</v>
      </c>
      <c r="D38" s="60" t="s">
        <v>528</v>
      </c>
      <c r="E38" s="60" t="s">
        <v>25</v>
      </c>
      <c r="F38" s="60" t="s">
        <v>35</v>
      </c>
      <c r="G38" s="60">
        <v>0.74741199999999997</v>
      </c>
      <c r="H38" s="60">
        <v>2.02121</v>
      </c>
      <c r="I38" s="80">
        <f>IF($E38="FX",$H38*'Sensis Vectors ALL'!I38*(EXP($G38/100*VAR_CST)-1)/($H38*0.01),IF($E38&lt;&gt;"SPD",$H38*'Sensis Vectors ALL'!I38*(EXP($G38/100*VAR_CST)-1)/0.01,'Sensis Vectors ALL'!I38*($G38*VAR_CST)/0.01))</f>
        <v>873.38104811691528</v>
      </c>
      <c r="J38" s="80">
        <f>IF($E38="FX",$H38*'Sensis Vectors ALL'!J38*(EXP($G38/100*VAR_CST)-1)/($H38*0.01),IF($E38&lt;&gt;"SPD",$H38*'Sensis Vectors ALL'!J38*(EXP($G38/100*VAR_CST)-1)/0.01,'Sensis Vectors ALL'!J38*($G38*VAR_CST)/0.01))</f>
        <v>873.38104811691528</v>
      </c>
      <c r="K38" s="80">
        <f>IF($E38="FX",$H38*'Sensis Vectors ALL'!K38*(EXP($G38/100*VAR_CST)-1)/($H38*0.01),IF($E38&lt;&gt;"SPD",$H38*'Sensis Vectors ALL'!K38*(EXP($G38/100*VAR_CST)-1)/0.01,'Sensis Vectors ALL'!K38*($G38*VAR_CST)/0.01))</f>
        <v>873.38104811691528</v>
      </c>
      <c r="L38" s="80">
        <f>IF($E38="FX",$H38*'Sensis Vectors ALL'!L38*(EXP($G38/100*VAR_CST)-1)/($H38*0.01),IF($E38&lt;&gt;"SPD",$H38*'Sensis Vectors ALL'!L38*(EXP($G38/100*VAR_CST)-1)/0.01,'Sensis Vectors ALL'!L38*($G38*VAR_CST)/0.01))</f>
        <v>873.38104811691528</v>
      </c>
      <c r="M38" s="80">
        <f>IF($E38="FX",$H38*'Sensis Vectors ALL'!M38*(EXP($G38/100*VAR_CST)-1)/($H38*0.01),IF($E38&lt;&gt;"SPD",$H38*'Sensis Vectors ALL'!M38*(EXP($G38/100*VAR_CST)-1)/0.01,'Sensis Vectors ALL'!M38*($G38*VAR_CST)/0.01))</f>
        <v>875.9017096232144</v>
      </c>
      <c r="N38" s="80">
        <f>IF($E38="FX",$H38*'Sensis Vectors ALL'!N38*(EXP($G38/100*VAR_CST)-1)/($H38*0.01),IF($E38&lt;&gt;"SPD",$H38*'Sensis Vectors ALL'!N38*(EXP($G38/100*VAR_CST)-1)/0.01,'Sensis Vectors ALL'!N38*($G38*VAR_CST)/0.01))</f>
        <v>875.9017096232144</v>
      </c>
      <c r="O38" s="80">
        <f>IF($E38="FX",$H38*'Sensis Vectors ALL'!O38*(EXP($G38/100*VAR_CST)-1)/($H38*0.01),IF($E38&lt;&gt;"SPD",$H38*'Sensis Vectors ALL'!O38*(EXP($G38/100*VAR_CST)-1)/0.01,'Sensis Vectors ALL'!O38*($G38*VAR_CST)/0.01))</f>
        <v>0</v>
      </c>
      <c r="P38" s="80">
        <f>IF($E38="FX",$H38*'Sensis Vectors ALL'!P38*(EXP($G38/100*VAR_CST)-1)/($H38*0.01),IF($E38&lt;&gt;"SPD",$H38*'Sensis Vectors ALL'!P38*(EXP($G38/100*VAR_CST)-1)/0.01,'Sensis Vectors ALL'!P38*($G38*VAR_CST)/0.01))</f>
        <v>0</v>
      </c>
      <c r="Q38" s="80">
        <f>IF($E38="FX",$H38*'Sensis Vectors ALL'!Q38*(EXP($G38/100*VAR_CST)-1)/($H38*0.01),IF($E38&lt;&gt;"SPD",$H38*'Sensis Vectors ALL'!Q38*(EXP($G38/100*VAR_CST)-1)/0.01,'Sensis Vectors ALL'!Q38*($G38*VAR_CST)/0.01))</f>
        <v>0</v>
      </c>
      <c r="R38" s="80">
        <f>IF($E38="FX",$H38*'Sensis Vectors ALL'!R38*(EXP($G38/100*VAR_CST)-1)/($H38*0.01),IF($E38&lt;&gt;"SPD",$H38*'Sensis Vectors ALL'!R38*(EXP($G38/100*VAR_CST)-1)/0.01,'Sensis Vectors ALL'!R38*($G38*VAR_CST)/0.01))</f>
        <v>0</v>
      </c>
      <c r="S38" s="80">
        <f>IF($E38="FX",$H38*'Sensis Vectors ALL'!S38*(EXP($G38/100*VAR_CST)-1)/($H38*0.01),IF($E38&lt;&gt;"SPD",$H38*'Sensis Vectors ALL'!S38*(EXP($G38/100*VAR_CST)-1)/0.01,'Sensis Vectors ALL'!S38*($G38*VAR_CST)/0.01))</f>
        <v>875.9017096232144</v>
      </c>
      <c r="T38" s="80">
        <f>IF($E38="FX",$H38*'Sensis Vectors ALL'!T38*(EXP($G38/100*VAR_CST)-1)/($H38*0.01),IF($E38&lt;&gt;"SPD",$H38*'Sensis Vectors ALL'!T38*(EXP($G38/100*VAR_CST)-1)/0.01,'Sensis Vectors ALL'!T38*($G38*VAR_CST)/0.01))</f>
        <v>875.9017096232144</v>
      </c>
      <c r="U38" s="80">
        <f>IF($E38="FX",$H38*'Sensis Vectors ALL'!U38*(EXP($G38/100*VAR_CST)-1)/($H38*0.01),IF($E38&lt;&gt;"SPD",$H38*'Sensis Vectors ALL'!U38*(EXP($G38/100*VAR_CST)-1)/0.01,'Sensis Vectors ALL'!U38*($G38*VAR_CST)/0.01))</f>
        <v>0</v>
      </c>
      <c r="V38" s="80">
        <f>IF($E38="FX",$H38*'Sensis Vectors ALL'!V38*(EXP($G38/100*VAR_CST)-1)/($H38*0.01),IF($E38&lt;&gt;"SPD",$H38*'Sensis Vectors ALL'!V38*(EXP($G38/100*VAR_CST)-1)/0.01,'Sensis Vectors ALL'!V38*($G38*VAR_CST)/0.01))</f>
        <v>0</v>
      </c>
      <c r="W38" s="80">
        <f>IF($E38="FX",$H38*'Sensis Vectors ALL'!W38*(EXP($G38/100*VAR_CST)-1)/($H38*0.01),IF($E38&lt;&gt;"SPD",$H38*'Sensis Vectors ALL'!W38*(EXP($G38/100*VAR_CST)-1)/0.01,'Sensis Vectors ALL'!W38*($G38*VAR_CST)/0.01))</f>
        <v>0</v>
      </c>
      <c r="X38" s="80">
        <f>IF($E38="FX",$H38*'Sensis Vectors ALL'!X38*(EXP($G38/100*VAR_CST)-1)/($H38*0.01),IF($E38&lt;&gt;"SPD",$H38*'Sensis Vectors ALL'!X38*(EXP($G38/100*VAR_CST)-1)/0.01,'Sensis Vectors ALL'!X38*($G38*VAR_CST)/0.01))</f>
        <v>0</v>
      </c>
      <c r="Y38" s="80">
        <f>IF($E38="FX",$H38*'Sensis Vectors ALL'!Y38*(EXP($G38/100*VAR_CST)-1)/($H38*0.01),IF($E38&lt;&gt;"SPD",$H38*'Sensis Vectors ALL'!Y38*(EXP($G38/100*VAR_CST)-1)/0.01,'Sensis Vectors ALL'!Y38*($G38*VAR_CST)/0.01))</f>
        <v>0</v>
      </c>
      <c r="Z38" s="80">
        <f>IF($E38="FX",$H38*'Sensis Vectors ALL'!Z38*(EXP($G38/100*VAR_CST)-1)/($H38*0.01),IF($E38&lt;&gt;"SPD",$H38*'Sensis Vectors ALL'!Z38*(EXP($G38/100*VAR_CST)-1)/0.01,'Sensis Vectors ALL'!Z38*($G38*VAR_CST)/0.01))</f>
        <v>0</v>
      </c>
      <c r="AA38" s="80">
        <f>IF($E38="FX",$H38*'Sensis Vectors ALL'!AA38*(EXP($G38/100*VAR_CST)-1)/($H38*0.01),IF($E38&lt;&gt;"SPD",$H38*'Sensis Vectors ALL'!AA38*(EXP($G38/100*VAR_CST)-1)/0.01,'Sensis Vectors ALL'!AA38*($G38*VAR_CST)/0.01))</f>
        <v>0</v>
      </c>
      <c r="AB38" s="80">
        <f>IF($E38="FX",$H38*'Sensis Vectors ALL'!AB38*(EXP($G38/100*VAR_CST)-1)/($H38*0.01),IF($E38&lt;&gt;"SPD",$H38*'Sensis Vectors ALL'!AB38*(EXP($G38/100*VAR_CST)-1)/0.01,'Sensis Vectors ALL'!AB38*($G38*VAR_CST)/0.01))</f>
        <v>0</v>
      </c>
      <c r="AC38" s="80">
        <f>IF($E38="FX",$H38*'Sensis Vectors ALL'!AC38*(EXP($G38/100*VAR_CST)-1)/($H38*0.01),IF($E38&lt;&gt;"SPD",$H38*'Sensis Vectors ALL'!AC38*(EXP($G38/100*VAR_CST)-1)/0.01,'Sensis Vectors ALL'!AC38*($G38*VAR_CST)/0.01))</f>
        <v>0</v>
      </c>
      <c r="AD38" s="80">
        <f>IF($E38="FX",$H38*'Sensis Vectors ALL'!AD38*(EXP($G38/100*VAR_CST)-1)/($H38*0.01),IF($E38&lt;&gt;"SPD",$H38*'Sensis Vectors ALL'!AD38*(EXP($G38/100*VAR_CST)-1)/0.01,'Sensis Vectors ALL'!AD38*($G38*VAR_CST)/0.01))</f>
        <v>0</v>
      </c>
      <c r="AE38" s="80">
        <f>IF($E38="FX",$H38*'Sensis Vectors ALL'!AE38*(EXP($G38/100*VAR_CST)-1)/($H38*0.01),IF($E38&lt;&gt;"SPD",$H38*'Sensis Vectors ALL'!AE38*(EXP($G38/100*VAR_CST)-1)/0.01,'Sensis Vectors ALL'!AE38*($G38*VAR_CST)/0.01))</f>
        <v>0</v>
      </c>
      <c r="AF38" s="80">
        <f>IF($E38="FX",$H38*'Sensis Vectors ALL'!AF38*(EXP($G38/100*VAR_CST)-1)/($H38*0.01),IF($E38&lt;&gt;"SPD",$H38*'Sensis Vectors ALL'!AF38*(EXP($G38/100*VAR_CST)-1)/0.01,'Sensis Vectors ALL'!AF38*($G38*VAR_CST)/0.01))</f>
        <v>0</v>
      </c>
      <c r="AG38" s="80">
        <f>IF($E38="FX",$H38*'Sensis Vectors ALL'!AG38*(EXP($G38/100*VAR_CST)-1)/($H38*0.01),IF($E38&lt;&gt;"SPD",$H38*'Sensis Vectors ALL'!AG38*(EXP($G38/100*VAR_CST)-1)/0.01,'Sensis Vectors ALL'!AG38*($G38*VAR_CST)/0.01))</f>
        <v>0</v>
      </c>
      <c r="AH38" s="80">
        <f>IF($E38="FX",$H38*'Sensis Vectors ALL'!AH38*(EXP($G38/100*VAR_CST)-1)/($H38*0.01),IF($E38&lt;&gt;"SPD",$H38*'Sensis Vectors ALL'!AH38*(EXP($G38/100*VAR_CST)-1)/0.01,'Sensis Vectors ALL'!AH38*($G38*VAR_CST)/0.01))</f>
        <v>0</v>
      </c>
      <c r="AI38" s="80">
        <f>IF($E38="FX",$H38*'Sensis Vectors ALL'!AI38*(EXP($G38/100*VAR_CST)-1)/($H38*0.01),IF($E38&lt;&gt;"SPD",$H38*'Sensis Vectors ALL'!AI38*(EXP($G38/100*VAR_CST)-1)/0.01,'Sensis Vectors ALL'!AI38*($G38*VAR_CST)/0.01))</f>
        <v>0</v>
      </c>
      <c r="AJ38" s="80">
        <f>IF($E38="FX",$H38*'Sensis Vectors ALL'!AJ38*(EXP($G38/100*VAR_CST)-1)/($H38*0.01),IF($E38&lt;&gt;"SPD",$H38*'Sensis Vectors ALL'!AJ38*(EXP($G38/100*VAR_CST)-1)/0.01,'Sensis Vectors ALL'!AJ38*($G38*VAR_CST)/0.01))</f>
        <v>0</v>
      </c>
      <c r="AK38" s="80">
        <f>IF($E38="FX",$H38*'Sensis Vectors ALL'!AK38*(EXP($G38/100*VAR_CST)-1)/($H38*0.01),IF($E38&lt;&gt;"SPD",$H38*'Sensis Vectors ALL'!AK38*(EXP($G38/100*VAR_CST)-1)/0.01,'Sensis Vectors ALL'!AK38*($G38*VAR_CST)/0.01))</f>
        <v>0</v>
      </c>
      <c r="AL38" s="80">
        <f>IF($E38="FX",$H38*'Sensis Vectors ALL'!AL38*(EXP($G38/100*VAR_CST)-1)/($H38*0.01),IF($E38&lt;&gt;"SPD",$H38*'Sensis Vectors ALL'!AL38*(EXP($G38/100*VAR_CST)-1)/0.01,'Sensis Vectors ALL'!AL38*($G38*VAR_CST)/0.01))</f>
        <v>0</v>
      </c>
      <c r="AM38" s="80">
        <f>IF($E38="FX",$H38*'Sensis Vectors ALL'!AM38*(EXP($G38/100*VAR_CST)-1)/($H38*0.01),IF($E38&lt;&gt;"SPD",$H38*'Sensis Vectors ALL'!AM38*(EXP($G38/100*VAR_CST)-1)/0.01,'Sensis Vectors ALL'!AM38*($G38*VAR_CST)/0.01))</f>
        <v>0</v>
      </c>
      <c r="AN38" s="80">
        <f>IF($E38="FX",$H38*'Sensis Vectors ALL'!AN38*(EXP($G38/100*VAR_CST)-1)/($H38*0.01),IF($E38&lt;&gt;"SPD",$H38*'Sensis Vectors ALL'!AN38*(EXP($G38/100*VAR_CST)-1)/0.01,'Sensis Vectors ALL'!AN38*($G38*VAR_CST)/0.01))</f>
        <v>0</v>
      </c>
      <c r="AO38" s="80">
        <f>IF($E38="FX",$H38*'Sensis Vectors ALL'!AO38*(EXP($G38/100*VAR_CST)-1)/($H38*0.01),IF($E38&lt;&gt;"SPD",$H38*'Sensis Vectors ALL'!AO38*(EXP($G38/100*VAR_CST)-1)/0.01,'Sensis Vectors ALL'!AO38*($G38*VAR_CST)/0.01))</f>
        <v>0</v>
      </c>
      <c r="AP38" s="80">
        <f>IF($E38="FX",$H38*'Sensis Vectors ALL'!AP38*(EXP($G38/100*VAR_CST)-1)/($H38*0.01),IF($E38&lt;&gt;"SPD",$H38*'Sensis Vectors ALL'!AP38*(EXP($G38/100*VAR_CST)-1)/0.01,'Sensis Vectors ALL'!AP38*($G38*VAR_CST)/0.01))</f>
        <v>0</v>
      </c>
      <c r="AQ38" s="80">
        <f>IF($E38="FX",$H38*'Sensis Vectors ALL'!AQ38*(EXP($G38/100*VAR_CST)-1)/($H38*0.01),IF($E38&lt;&gt;"SPD",$H38*'Sensis Vectors ALL'!AQ38*(EXP($G38/100*VAR_CST)-1)/0.01,'Sensis Vectors ALL'!AQ38*($G38*VAR_CST)/0.01))</f>
        <v>0</v>
      </c>
      <c r="AR38" s="80">
        <f>IF($E38="FX",$H38*'Sensis Vectors ALL'!AR38*(EXP($G38/100*VAR_CST)-1)/($H38*0.01),IF($E38&lt;&gt;"SPD",$H38*'Sensis Vectors ALL'!AR38*(EXP($G38/100*VAR_CST)-1)/0.01,'Sensis Vectors ALL'!AR38*($G38*VAR_CST)/0.01))</f>
        <v>0</v>
      </c>
      <c r="AS38" s="80">
        <f>IF($E38="FX",$H38*'Sensis Vectors ALL'!AS38*(EXP($G38/100*VAR_CST)-1)/($H38*0.01),IF($E38&lt;&gt;"SPD",$H38*'Sensis Vectors ALL'!AS38*(EXP($G38/100*VAR_CST)-1)/0.01,'Sensis Vectors ALL'!AS38*($G38*VAR_CST)/0.01))</f>
        <v>0</v>
      </c>
      <c r="AT38" s="80">
        <f>IF($E38="FX",$H38*'Sensis Vectors ALL'!AT38*(EXP($G38/100*VAR_CST)-1)/($H38*0.01),IF($E38&lt;&gt;"SPD",$H38*'Sensis Vectors ALL'!AT38*(EXP($G38/100*VAR_CST)-1)/0.01,'Sensis Vectors ALL'!AT38*($G38*VAR_CST)/0.01))</f>
        <v>0</v>
      </c>
      <c r="AU38" s="80">
        <f>IF($E38="FX",$H38*'Sensis Vectors ALL'!AU38*(EXP($G38/100*VAR_CST)-1)/($H38*0.01),IF($E38&lt;&gt;"SPD",$H38*'Sensis Vectors ALL'!AU38*(EXP($G38/100*VAR_CST)-1)/0.01,'Sensis Vectors ALL'!AU38*($G38*VAR_CST)/0.01))</f>
        <v>0</v>
      </c>
      <c r="AV38" s="80">
        <f>IF($E38="FX",$H38*'Sensis Vectors ALL'!AV38*(EXP($G38/100*VAR_CST)-1)/($H38*0.01),IF($E38&lt;&gt;"SPD",$H38*'Sensis Vectors ALL'!AV38*(EXP($G38/100*VAR_CST)-1)/0.01,'Sensis Vectors ALL'!AV38*($G38*VAR_CST)/0.01))</f>
        <v>0</v>
      </c>
      <c r="AW38" s="80">
        <f>IF($E38="FX",$H38*'Sensis Vectors ALL'!AW38*(EXP($G38/100*VAR_CST)-1)/($H38*0.01),IF($E38&lt;&gt;"SPD",$H38*'Sensis Vectors ALL'!AW38*(EXP($G38/100*VAR_CST)-1)/0.01,'Sensis Vectors ALL'!AW38*($G38*VAR_CST)/0.01))</f>
        <v>0</v>
      </c>
      <c r="AX38" s="80">
        <f>IF($E38="FX",$H38*'Sensis Vectors ALL'!AX38*(EXP($G38/100*VAR_CST)-1)/($H38*0.01),IF($E38&lt;&gt;"SPD",$H38*'Sensis Vectors ALL'!AX38*(EXP($G38/100*VAR_CST)-1)/0.01,'Sensis Vectors ALL'!AX38*($G38*VAR_CST)/0.01))</f>
        <v>0</v>
      </c>
      <c r="AY38" s="80">
        <f>IF($E38="FX",$H38*'Sensis Vectors ALL'!AY38*(EXP($G38/100*VAR_CST)-1)/($H38*0.01),IF($E38&lt;&gt;"SPD",$H38*'Sensis Vectors ALL'!AY38*(EXP($G38/100*VAR_CST)-1)/0.01,'Sensis Vectors ALL'!AY38*($G38*VAR_CST)/0.01))</f>
        <v>0</v>
      </c>
      <c r="AZ38" s="80">
        <f>IF($E38="FX",$H38*'Sensis Vectors ALL'!AZ38*(EXP($G38/100*VAR_CST)-1)/($H38*0.01),IF($E38&lt;&gt;"SPD",$H38*'Sensis Vectors ALL'!AZ38*(EXP($G38/100*VAR_CST)-1)/0.01,'Sensis Vectors ALL'!AZ38*($G38*VAR_CST)/0.01))</f>
        <v>0</v>
      </c>
      <c r="BA38" s="80">
        <f>IF($E38="FX",$H38*'Sensis Vectors ALL'!BA38*(EXP($G38/100*VAR_CST)-1)/($H38*0.01),IF($E38&lt;&gt;"SPD",$H38*'Sensis Vectors ALL'!BA38*(EXP($G38/100*VAR_CST)-1)/0.01,'Sensis Vectors ALL'!BA38*($G38*VAR_CST)/0.01))</f>
        <v>0</v>
      </c>
      <c r="BB38" s="80">
        <f>IF($E38="FX",$H38*'Sensis Vectors ALL'!BB38*(EXP($G38/100*VAR_CST)-1)/($H38*0.01),IF($E38&lt;&gt;"SPD",$H38*'Sensis Vectors ALL'!BB38*(EXP($G38/100*VAR_CST)-1)/0.01,'Sensis Vectors ALL'!BB38*($G38*VAR_CST)/0.01))</f>
        <v>0</v>
      </c>
      <c r="BC38" s="80">
        <f>IF($E38="FX",$H38*'Sensis Vectors ALL'!BC38*(EXP($G38/100*VAR_CST)-1)/($H38*0.01),IF($E38&lt;&gt;"SPD",$H38*'Sensis Vectors ALL'!BC38*(EXP($G38/100*VAR_CST)-1)/0.01,'Sensis Vectors ALL'!BC38*($G38*VAR_CST)/0.01))</f>
        <v>0</v>
      </c>
      <c r="BD38" s="80">
        <f>IF($E38="FX",$H38*'Sensis Vectors ALL'!BD38*(EXP($G38/100*VAR_CST)-1)/($H38*0.01),IF($E38&lt;&gt;"SPD",$H38*'Sensis Vectors ALL'!BD38*(EXP($G38/100*VAR_CST)-1)/0.01,'Sensis Vectors ALL'!BD38*($G38*VAR_CST)/0.01))</f>
        <v>-2.5206615062990712</v>
      </c>
      <c r="BE38" s="80">
        <f>IF($E38="FX",$H38*'Sensis Vectors ALL'!BE38*(EXP($G38/100*VAR_CST)-1)/($H38*0.01),IF($E38&lt;&gt;"SPD",$H38*'Sensis Vectors ALL'!BE38*(EXP($G38/100*VAR_CST)-1)/0.01,'Sensis Vectors ALL'!BE38*($G38*VAR_CST)/0.01))</f>
        <v>0</v>
      </c>
      <c r="BF38" s="80">
        <f>IF($E38="FX",$H38*'Sensis Vectors ALL'!BF38*(EXP($G38/100*VAR_CST)-1)/($H38*0.01),IF($E38&lt;&gt;"SPD",$H38*'Sensis Vectors ALL'!BF38*(EXP($G38/100*VAR_CST)-1)/0.01,'Sensis Vectors ALL'!BF38*($G38*VAR_CST)/0.01))</f>
        <v>0</v>
      </c>
      <c r="BG38" s="80">
        <f>IF($E38="FX",$H38*'Sensis Vectors ALL'!BG38*(EXP($G38/100*VAR_CST)-1)/($H38*0.01),IF($E38&lt;&gt;"SPD",$H38*'Sensis Vectors ALL'!BG38*(EXP($G38/100*VAR_CST)-1)/0.01,'Sensis Vectors ALL'!BG38*($G38*VAR_CST)/0.01))</f>
        <v>0</v>
      </c>
      <c r="BH38" s="80">
        <f>IF($E38="FX",$H38*'Sensis Vectors ALL'!BH38*(EXP($G38/100*VAR_CST)-1)/($H38*0.01),IF($E38&lt;&gt;"SPD",$H38*'Sensis Vectors ALL'!BH38*(EXP($G38/100*VAR_CST)-1)/0.01,'Sensis Vectors ALL'!BH38*($G38*VAR_CST)/0.01))</f>
        <v>0</v>
      </c>
      <c r="BI38" s="80">
        <f>IF($E38="FX",$H38*'Sensis Vectors ALL'!BI38*(EXP($G38/100*VAR_CST)-1)/($H38*0.01),IF($E38&lt;&gt;"SPD",$H38*'Sensis Vectors ALL'!BI38*(EXP($G38/100*VAR_CST)-1)/0.01,'Sensis Vectors ALL'!BI38*($G38*VAR_CST)/0.01))</f>
        <v>0</v>
      </c>
      <c r="BJ38" s="80">
        <f>IF($E38="FX",$H38*'Sensis Vectors ALL'!BJ38*(EXP($G38/100*VAR_CST)-1)/($H38*0.01),IF($E38&lt;&gt;"SPD",$H38*'Sensis Vectors ALL'!BJ38*(EXP($G38/100*VAR_CST)-1)/0.01,'Sensis Vectors ALL'!BJ38*($G38*VAR_CST)/0.01))</f>
        <v>0</v>
      </c>
      <c r="BK38" s="80">
        <f>IF($E38="FX",$H38*'Sensis Vectors ALL'!BK38*(EXP($G38/100*VAR_CST)-1)/($H38*0.01),IF($E38&lt;&gt;"SPD",$H38*'Sensis Vectors ALL'!BK38*(EXP($G38/100*VAR_CST)-1)/0.01,'Sensis Vectors ALL'!BK38*($G38*VAR_CST)/0.01))</f>
        <v>0</v>
      </c>
      <c r="BL38" s="80">
        <f>IF($E38="FX",$H38*'Sensis Vectors ALL'!BL38*(EXP($G38/100*VAR_CST)-1)/($H38*0.01),IF($E38&lt;&gt;"SPD",$H38*'Sensis Vectors ALL'!BL38*(EXP($G38/100*VAR_CST)-1)/0.01,'Sensis Vectors ALL'!BL38*($G38*VAR_CST)/0.01))</f>
        <v>-2.5206615062990712</v>
      </c>
      <c r="BM38" s="80">
        <f>IF($E38="FX",$H38*'Sensis Vectors ALL'!BM38*(EXP($G38/100*VAR_CST)-1)/($H38*0.01),IF($E38&lt;&gt;"SPD",$H38*'Sensis Vectors ALL'!BM38*(EXP($G38/100*VAR_CST)-1)/0.01,'Sensis Vectors ALL'!BM38*($G38*VAR_CST)/0.01))</f>
        <v>0</v>
      </c>
      <c r="BN38" s="80">
        <f>IF($E38="FX",$H38*'Sensis Vectors ALL'!BN38*(EXP($G38/100*VAR_CST)-1)/($H38*0.01),IF($E38&lt;&gt;"SPD",$H38*'Sensis Vectors ALL'!BN38*(EXP($G38/100*VAR_CST)-1)/0.01,'Sensis Vectors ALL'!BN38*($G38*VAR_CST)/0.01))</f>
        <v>0</v>
      </c>
      <c r="BO38" s="80">
        <f>IF($E38="FX",$H38*'Sensis Vectors ALL'!BO38*(EXP($G38/100*VAR_CST)-1)/($H38*0.01),IF($E38&lt;&gt;"SPD",$H38*'Sensis Vectors ALL'!BO38*(EXP($G38/100*VAR_CST)-1)/0.01,'Sensis Vectors ALL'!BO38*($G38*VAR_CST)/0.01))</f>
        <v>0</v>
      </c>
      <c r="BP38" s="80">
        <f>IF($E38="FX",$H38*'Sensis Vectors ALL'!BP38*(EXP($G38/100*VAR_CST)-1)/($H38*0.01),IF($E38&lt;&gt;"SPD",$H38*'Sensis Vectors ALL'!BP38*(EXP($G38/100*VAR_CST)-1)/0.01,'Sensis Vectors ALL'!BP38*($G38*VAR_CST)/0.01))</f>
        <v>0</v>
      </c>
      <c r="BQ38" s="80">
        <f>IF($E38="FX",$H38*'Sensis Vectors ALL'!BQ38*(EXP($G38/100*VAR_CST)-1)/($H38*0.01),IF($E38&lt;&gt;"SPD",$H38*'Sensis Vectors ALL'!BQ38*(EXP($G38/100*VAR_CST)-1)/0.01,'Sensis Vectors ALL'!BQ38*($G38*VAR_CST)/0.01))</f>
        <v>0</v>
      </c>
      <c r="BR38" s="80">
        <f>IF($E38="FX",$H38*'Sensis Vectors ALL'!BR38*(EXP($G38/100*VAR_CST)-1)/($H38*0.01),IF($E38&lt;&gt;"SPD",$H38*'Sensis Vectors ALL'!BR38*(EXP($G38/100*VAR_CST)-1)/0.01,'Sensis Vectors ALL'!BR38*($G38*VAR_CST)/0.01))</f>
        <v>0</v>
      </c>
      <c r="BS38" s="80">
        <f>IF($E38="FX",$H38*'Sensis Vectors ALL'!BS38*(EXP($G38/100*VAR_CST)-1)/($H38*0.01),IF($E38&lt;&gt;"SPD",$H38*'Sensis Vectors ALL'!BS38*(EXP($G38/100*VAR_CST)-1)/0.01,'Sensis Vectors ALL'!BS38*($G38*VAR_CST)/0.01))</f>
        <v>0</v>
      </c>
      <c r="BT38" s="80">
        <f>IF($E38="FX",$H38*'Sensis Vectors ALL'!BT38*(EXP($G38/100*VAR_CST)-1)/($H38*0.01),IF($E38&lt;&gt;"SPD",$H38*'Sensis Vectors ALL'!BT38*(EXP($G38/100*VAR_CST)-1)/0.01,'Sensis Vectors ALL'!BT38*($G38*VAR_CST)/0.01))</f>
        <v>0</v>
      </c>
      <c r="BU38" s="80">
        <f>IF($E38="FX",$H38*'Sensis Vectors ALL'!BU38*(EXP($G38/100*VAR_CST)-1)/($H38*0.01),IF($E38&lt;&gt;"SPD",$H38*'Sensis Vectors ALL'!BU38*(EXP($G38/100*VAR_CST)-1)/0.01,'Sensis Vectors ALL'!BU38*($G38*VAR_CST)/0.01))</f>
        <v>0</v>
      </c>
      <c r="BV38" s="80">
        <f>IF($E38="FX",$H38*'Sensis Vectors ALL'!BV38*(EXP($G38/100*VAR_CST)-1)/($H38*0.01),IF($E38&lt;&gt;"SPD",$H38*'Sensis Vectors ALL'!BV38*(EXP($G38/100*VAR_CST)-1)/0.01,'Sensis Vectors ALL'!BV38*($G38*VAR_CST)/0.01))</f>
        <v>0</v>
      </c>
      <c r="BW38" s="80">
        <f>IF($E38="FX",$H38*'Sensis Vectors ALL'!BW38*(EXP($G38/100*VAR_CST)-1)/($H38*0.01),IF($E38&lt;&gt;"SPD",$H38*'Sensis Vectors ALL'!BW38*(EXP($G38/100*VAR_CST)-1)/0.01,'Sensis Vectors ALL'!BW38*($G38*VAR_CST)/0.01))</f>
        <v>0</v>
      </c>
      <c r="BX38" s="80">
        <f>IF($E38="FX",$H38*'Sensis Vectors ALL'!BX38*(EXP($G38/100*VAR_CST)-1)/($H38*0.01),IF($E38&lt;&gt;"SPD",$H38*'Sensis Vectors ALL'!BX38*(EXP($G38/100*VAR_CST)-1)/0.01,'Sensis Vectors ALL'!BX38*($G38*VAR_CST)/0.01))</f>
        <v>0</v>
      </c>
      <c r="BY38" s="80">
        <f>IF($E38="FX",$H38*'Sensis Vectors ALL'!BY38*(EXP($G38/100*VAR_CST)-1)/($H38*0.01),IF($E38&lt;&gt;"SPD",$H38*'Sensis Vectors ALL'!BY38*(EXP($G38/100*VAR_CST)-1)/0.01,'Sensis Vectors ALL'!BY38*($G38*VAR_CST)/0.01))</f>
        <v>0</v>
      </c>
      <c r="BZ38" s="80">
        <f>IF($E38="FX",$H38*'Sensis Vectors ALL'!BZ38*(EXP($G38/100*VAR_CST)-1)/($H38*0.01),IF($E38&lt;&gt;"SPD",$H38*'Sensis Vectors ALL'!BZ38*(EXP($G38/100*VAR_CST)-1)/0.01,'Sensis Vectors ALL'!BZ38*($G38*VAR_CST)/0.01))</f>
        <v>0</v>
      </c>
      <c r="CA38" s="80">
        <f>IF($E38="FX",$H38*'Sensis Vectors ALL'!CA38*(EXP($G38/100*VAR_CST)-1)/($H38*0.01),IF($E38&lt;&gt;"SPD",$H38*'Sensis Vectors ALL'!CA38*(EXP($G38/100*VAR_CST)-1)/0.01,'Sensis Vectors ALL'!CA38*($G38*VAR_CST)/0.01))</f>
        <v>0</v>
      </c>
      <c r="CB38" s="80">
        <f>IF($E38="FX",$H38*'Sensis Vectors ALL'!CB38*(EXP($G38/100*VAR_CST)-1)/($H38*0.01),IF($E38&lt;&gt;"SPD",$H38*'Sensis Vectors ALL'!CB38*(EXP($G38/100*VAR_CST)-1)/0.01,'Sensis Vectors ALL'!CB38*($G38*VAR_CST)/0.01))</f>
        <v>-2.5206615062990712</v>
      </c>
      <c r="CC38" s="80">
        <f>IF($E38="FX",$H38*'Sensis Vectors ALL'!CC38*(EXP($G38/100*VAR_CST)-1)/($H38*0.01),IF($E38&lt;&gt;"SPD",$H38*'Sensis Vectors ALL'!CC38*(EXP($G38/100*VAR_CST)-1)/0.01,'Sensis Vectors ALL'!CC38*($G38*VAR_CST)/0.01))</f>
        <v>-2.5206615062990712</v>
      </c>
      <c r="CD38" s="80">
        <f>IF($E38="FX",$H38*'Sensis Vectors ALL'!CD38*(EXP($G38/100*VAR_CST)-1)/($H38*0.01),IF($E38&lt;&gt;"SPD",$H38*'Sensis Vectors ALL'!CD38*(EXP($G38/100*VAR_CST)-1)/0.01,'Sensis Vectors ALL'!CD38*($G38*VAR_CST)/0.01))</f>
        <v>0</v>
      </c>
      <c r="CE38" s="80">
        <f>IF($E38="FX",$H38*'Sensis Vectors ALL'!CE38*(EXP($G38/100*VAR_CST)-1)/($H38*0.01),IF($E38&lt;&gt;"SPD",$H38*'Sensis Vectors ALL'!CE38*(EXP($G38/100*VAR_CST)-1)/0.01,'Sensis Vectors ALL'!CE38*($G38*VAR_CST)/0.01))</f>
        <v>0</v>
      </c>
      <c r="CF38" s="80">
        <f>IF($E38="FX",$H38*'Sensis Vectors ALL'!CF38*(EXP($G38/100*VAR_CST)-1)/($H38*0.01),IF($E38&lt;&gt;"SPD",$H38*'Sensis Vectors ALL'!CF38*(EXP($G38/100*VAR_CST)-1)/0.01,'Sensis Vectors ALL'!CF38*($G38*VAR_CST)/0.01))</f>
        <v>0</v>
      </c>
      <c r="CG38" s="80">
        <f>IF($E38="FX",$H38*'Sensis Vectors ALL'!CG38*(EXP($G38/100*VAR_CST)-1)/($H38*0.01),IF($E38&lt;&gt;"SPD",$H38*'Sensis Vectors ALL'!CG38*(EXP($G38/100*VAR_CST)-1)/0.01,'Sensis Vectors ALL'!CG38*($G38*VAR_CST)/0.01))</f>
        <v>0</v>
      </c>
      <c r="CH38" s="80">
        <f>IF($E38="FX",$H38*'Sensis Vectors ALL'!CH38*(EXP($G38/100*VAR_CST)-1)/($H38*0.01),IF($E38&lt;&gt;"SPD",$H38*'Sensis Vectors ALL'!CH38*(EXP($G38/100*VAR_CST)-1)/0.01,'Sensis Vectors ALL'!CH38*($G38*VAR_CST)/0.01))</f>
        <v>0</v>
      </c>
      <c r="CI38" s="80">
        <f>IF($E38="FX",$H38*'Sensis Vectors ALL'!CI38*(EXP($G38/100*VAR_CST)-1)/($H38*0.01),IF($E38&lt;&gt;"SPD",$H38*'Sensis Vectors ALL'!CI38*(EXP($G38/100*VAR_CST)-1)/0.01,'Sensis Vectors ALL'!CI38*($G38*VAR_CST)/0.01))</f>
        <v>0</v>
      </c>
      <c r="CJ38" s="80">
        <f>IF($E38="FX",$H38*'Sensis Vectors ALL'!CJ38*(EXP($G38/100*VAR_CST)-1)/($H38*0.01),IF($E38&lt;&gt;"SPD",$H38*'Sensis Vectors ALL'!CJ38*(EXP($G38/100*VAR_CST)-1)/0.01,'Sensis Vectors ALL'!CJ38*($G38*VAR_CST)/0.01))</f>
        <v>0</v>
      </c>
      <c r="CK38" s="80">
        <f>IF($E38="FX",$H38*'Sensis Vectors ALL'!CK38*(EXP($G38/100*VAR_CST)-1)/($H38*0.01),IF($E38&lt;&gt;"SPD",$H38*'Sensis Vectors ALL'!CK38*(EXP($G38/100*VAR_CST)-1)/0.01,'Sensis Vectors ALL'!CK38*($G38*VAR_CST)/0.01))</f>
        <v>0</v>
      </c>
      <c r="CL38" s="80">
        <f>IF($E38="FX",$H38*'Sensis Vectors ALL'!CL38*(EXP($G38/100*VAR_CST)-1)/($H38*0.01),IF($E38&lt;&gt;"SPD",$H38*'Sensis Vectors ALL'!CL38*(EXP($G38/100*VAR_CST)-1)/0.01,'Sensis Vectors ALL'!CL38*($G38*VAR_CST)/0.01))</f>
        <v>0</v>
      </c>
      <c r="CM38" s="80">
        <f>IF($E38="FX",$H38*'Sensis Vectors ALL'!CM38*(EXP($G38/100*VAR_CST)-1)/($H38*0.01),IF($E38&lt;&gt;"SPD",$H38*'Sensis Vectors ALL'!CM38*(EXP($G38/100*VAR_CST)-1)/0.01,'Sensis Vectors ALL'!CM38*($G38*VAR_CST)/0.01))</f>
        <v>0</v>
      </c>
      <c r="CN38" s="80">
        <f>IF($E38="FX",$H38*'Sensis Vectors ALL'!CN38*(EXP($G38/100*VAR_CST)-1)/($H38*0.01),IF($E38&lt;&gt;"SPD",$H38*'Sensis Vectors ALL'!CN38*(EXP($G38/100*VAR_CST)-1)/0.01,'Sensis Vectors ALL'!CN38*($G38*VAR_CST)/0.01))</f>
        <v>0</v>
      </c>
      <c r="CO38" s="80">
        <f>IF($E38="FX",$H38*'Sensis Vectors ALL'!CO38*(EXP($G38/100*VAR_CST)-1)/($H38*0.01),IF($E38&lt;&gt;"SPD",$H38*'Sensis Vectors ALL'!CO38*(EXP($G38/100*VAR_CST)-1)/0.01,'Sensis Vectors ALL'!CO38*($G38*VAR_CST)/0.01))</f>
        <v>0</v>
      </c>
      <c r="CP38" s="80">
        <f>IF($E38="FX",$H38*'Sensis Vectors ALL'!CP38*(EXP($G38/100*VAR_CST)-1)/($H38*0.01),IF($E38&lt;&gt;"SPD",$H38*'Sensis Vectors ALL'!CP38*(EXP($G38/100*VAR_CST)-1)/0.01,'Sensis Vectors ALL'!CP38*($G38*VAR_CST)/0.01))</f>
        <v>0</v>
      </c>
      <c r="CQ38" s="80">
        <f>IF($E38="FX",$H38*'Sensis Vectors ALL'!CQ38*(EXP($G38/100*VAR_CST)-1)/($H38*0.01),IF($E38&lt;&gt;"SPD",$H38*'Sensis Vectors ALL'!CQ38*(EXP($G38/100*VAR_CST)-1)/0.01,'Sensis Vectors ALL'!CQ38*($G38*VAR_CST)/0.01))</f>
        <v>0</v>
      </c>
      <c r="CR38" s="80">
        <f>IF($E38="FX",$H38*'Sensis Vectors ALL'!CR38*(EXP($G38/100*VAR_CST)-1)/($H38*0.01),IF($E38&lt;&gt;"SPD",$H38*'Sensis Vectors ALL'!CR38*(EXP($G38/100*VAR_CST)-1)/0.01,'Sensis Vectors ALL'!CR38*($G38*VAR_CST)/0.01))</f>
        <v>0</v>
      </c>
      <c r="CS38" s="80">
        <f>IF($E38="FX",$H38*'Sensis Vectors ALL'!CS38*(EXP($G38/100*VAR_CST)-1)/($H38*0.01),IF($E38&lt;&gt;"SPD",$H38*'Sensis Vectors ALL'!CS38*(EXP($G38/100*VAR_CST)-1)/0.01,'Sensis Vectors ALL'!CS38*($G38*VAR_CST)/0.01))</f>
        <v>0</v>
      </c>
      <c r="CT38" s="80">
        <f>IF($E38="FX",$H38*'Sensis Vectors ALL'!CT38*(EXP($G38/100*VAR_CST)-1)/($H38*0.01),IF($E38&lt;&gt;"SPD",$H38*'Sensis Vectors ALL'!CT38*(EXP($G38/100*VAR_CST)-1)/0.01,'Sensis Vectors ALL'!CT38*($G38*VAR_CST)/0.01))</f>
        <v>0</v>
      </c>
      <c r="CU38" s="80">
        <f>IF($E38="FX",$H38*'Sensis Vectors ALL'!CU38*(EXP($G38/100*VAR_CST)-1)/($H38*0.01),IF($E38&lt;&gt;"SPD",$H38*'Sensis Vectors ALL'!CU38*(EXP($G38/100*VAR_CST)-1)/0.01,'Sensis Vectors ALL'!CU38*($G38*VAR_CST)/0.01))</f>
        <v>0</v>
      </c>
      <c r="CV38" s="80">
        <f>IF($E38="FX",$H38*'Sensis Vectors ALL'!CV38*(EXP($G38/100*VAR_CST)-1)/($H38*0.01),IF($E38&lt;&gt;"SPD",$H38*'Sensis Vectors ALL'!CV38*(EXP($G38/100*VAR_CST)-1)/0.01,'Sensis Vectors ALL'!CV38*($G38*VAR_CST)/0.01))</f>
        <v>0</v>
      </c>
      <c r="CW38" s="80">
        <f>IF($E38="FX",$H38*'Sensis Vectors ALL'!CW38*(EXP($G38/100*VAR_CST)-1)/($H38*0.01),IF($E38&lt;&gt;"SPD",$H38*'Sensis Vectors ALL'!CW38*(EXP($G38/100*VAR_CST)-1)/0.01,'Sensis Vectors ALL'!CW38*($G38*VAR_CST)/0.01))</f>
        <v>0</v>
      </c>
      <c r="CX38" s="80">
        <f>IF($E38="FX",$H38*'Sensis Vectors ALL'!CX38*(EXP($G38/100*VAR_CST)-1)/($H38*0.01),IF($E38&lt;&gt;"SPD",$H38*'Sensis Vectors ALL'!CX38*(EXP($G38/100*VAR_CST)-1)/0.01,'Sensis Vectors ALL'!CX38*($G38*VAR_CST)/0.01))</f>
        <v>0</v>
      </c>
      <c r="CY38" s="80">
        <f>IF($E38="FX",$H38*'Sensis Vectors ALL'!CY38*(EXP($G38/100*VAR_CST)-1)/($H38*0.01),IF($E38&lt;&gt;"SPD",$H38*'Sensis Vectors ALL'!CY38*(EXP($G38/100*VAR_CST)-1)/0.01,'Sensis Vectors ALL'!CY38*($G38*VAR_CST)/0.01))</f>
        <v>0</v>
      </c>
      <c r="CZ38" s="80">
        <f>IF($E38="FX",$H38*'Sensis Vectors ALL'!CZ38*(EXP($G38/100*VAR_CST)-1)/($H38*0.01),IF($E38&lt;&gt;"SPD",$H38*'Sensis Vectors ALL'!CZ38*(EXP($G38/100*VAR_CST)-1)/0.01,'Sensis Vectors ALL'!CZ38*($G38*VAR_CST)/0.01))</f>
        <v>0</v>
      </c>
      <c r="DA38" s="80">
        <f>IF($E38="FX",$H38*'Sensis Vectors ALL'!DA38*(EXP($G38/100*VAR_CST)-1)/($H38*0.01),IF($E38&lt;&gt;"SPD",$H38*'Sensis Vectors ALL'!DA38*(EXP($G38/100*VAR_CST)-1)/0.01,'Sensis Vectors ALL'!DA38*($G38*VAR_CST)/0.01))</f>
        <v>0</v>
      </c>
      <c r="DB38" s="80">
        <f>IF($E38="FX",$H38*'Sensis Vectors ALL'!DB38*(EXP($G38/100*VAR_CST)-1)/($H38*0.01),IF($E38&lt;&gt;"SPD",$H38*'Sensis Vectors ALL'!DB38*(EXP($G38/100*VAR_CST)-1)/0.01,'Sensis Vectors ALL'!DB38*($G38*VAR_CST)/0.01))</f>
        <v>0</v>
      </c>
      <c r="DC38" s="80">
        <f>IF($E38="FX",$H38*'Sensis Vectors ALL'!DC38*(EXP($G38/100*VAR_CST)-1)/($H38*0.01),IF($E38&lt;&gt;"SPD",$H38*'Sensis Vectors ALL'!DC38*(EXP($G38/100*VAR_CST)-1)/0.01,'Sensis Vectors ALL'!DC38*($G38*VAR_CST)/0.01))</f>
        <v>0</v>
      </c>
      <c r="DD38" s="80">
        <f>IF($E38="FX",$H38*'Sensis Vectors ALL'!DD38*(EXP($G38/100*VAR_CST)-1)/($H38*0.01),IF($E38&lt;&gt;"SPD",$H38*'Sensis Vectors ALL'!DD38*(EXP($G38/100*VAR_CST)-1)/0.01,'Sensis Vectors ALL'!DD38*($G38*VAR_CST)/0.01))</f>
        <v>0</v>
      </c>
      <c r="DE38" s="80">
        <f>IF($E38="FX",$H38*'Sensis Vectors ALL'!DE38*(EXP($G38/100*VAR_CST)-1)/($H38*0.01),IF($E38&lt;&gt;"SPD",$H38*'Sensis Vectors ALL'!DE38*(EXP($G38/100*VAR_CST)-1)/0.01,'Sensis Vectors ALL'!DE38*($G38*VAR_CST)/0.01))</f>
        <v>0</v>
      </c>
      <c r="DF38" s="80">
        <f>IF($E38="FX",$H38*'Sensis Vectors ALL'!DF38*(EXP($G38/100*VAR_CST)-1)/($H38*0.01),IF($E38&lt;&gt;"SPD",$H38*'Sensis Vectors ALL'!DF38*(EXP($G38/100*VAR_CST)-1)/0.01,'Sensis Vectors ALL'!DF38*($G38*VAR_CST)/0.01))</f>
        <v>0</v>
      </c>
      <c r="DG38" s="80">
        <f>IF($E38="FX",$H38*'Sensis Vectors ALL'!DG38*(EXP($G38/100*VAR_CST)-1)/($H38*0.01),IF($E38&lt;&gt;"SPD",$H38*'Sensis Vectors ALL'!DG38*(EXP($G38/100*VAR_CST)-1)/0.01,'Sensis Vectors ALL'!DG38*($G38*VAR_CST)/0.01))</f>
        <v>0</v>
      </c>
      <c r="DH38" s="80">
        <f>IF($E38="FX",$H38*'Sensis Vectors ALL'!DH38*(EXP($G38/100*VAR_CST)-1)/($H38*0.01),IF($E38&lt;&gt;"SPD",$H38*'Sensis Vectors ALL'!DH38*(EXP($G38/100*VAR_CST)-1)/0.01,'Sensis Vectors ALL'!DH38*($G38*VAR_CST)/0.01))</f>
        <v>0</v>
      </c>
      <c r="DI38" s="80">
        <f>IF($E38="FX",$H38*'Sensis Vectors ALL'!DI38*(EXP($G38/100*VAR_CST)-1)/($H38*0.01),IF($E38&lt;&gt;"SPD",$H38*'Sensis Vectors ALL'!DI38*(EXP($G38/100*VAR_CST)-1)/0.01,'Sensis Vectors ALL'!DI38*($G38*VAR_CST)/0.01))</f>
        <v>0</v>
      </c>
      <c r="DJ38" s="80">
        <f>IF($E38="FX",$H38*'Sensis Vectors ALL'!DJ38*(EXP($G38/100*VAR_CST)-1)/($H38*0.01),IF($E38&lt;&gt;"SPD",$H38*'Sensis Vectors ALL'!DJ38*(EXP($G38/100*VAR_CST)-1)/0.01,'Sensis Vectors ALL'!DJ38*($G38*VAR_CST)/0.01))</f>
        <v>0</v>
      </c>
      <c r="DK38" s="80">
        <f>IF($E38="FX",$H38*'Sensis Vectors ALL'!DK38*(EXP($G38/100*VAR_CST)-1)/($H38*0.01),IF($E38&lt;&gt;"SPD",$H38*'Sensis Vectors ALL'!DK38*(EXP($G38/100*VAR_CST)-1)/0.01,'Sensis Vectors ALL'!DK38*($G38*VAR_CST)/0.01))</f>
        <v>0</v>
      </c>
      <c r="DL38" s="80">
        <f>IF($E38="FX",$H38*'Sensis Vectors ALL'!DL38*(EXP($G38/100*VAR_CST)-1)/($H38*0.01),IF($E38&lt;&gt;"SPD",$H38*'Sensis Vectors ALL'!DL38*(EXP($G38/100*VAR_CST)-1)/0.01,'Sensis Vectors ALL'!DL38*($G38*VAR_CST)/0.01))</f>
        <v>0</v>
      </c>
      <c r="DM38" s="80">
        <f>IF($E38="FX",$H38*'Sensis Vectors ALL'!DM38*(EXP($G38/100*VAR_CST)-1)/($H38*0.01),IF($E38&lt;&gt;"SPD",$H38*'Sensis Vectors ALL'!DM38*(EXP($G38/100*VAR_CST)-1)/0.01,'Sensis Vectors ALL'!DM38*($G38*VAR_CST)/0.01))</f>
        <v>0</v>
      </c>
      <c r="DN38" s="80">
        <f>IF($E38="FX",$H38*'Sensis Vectors ALL'!DN38*(EXP($G38/100*VAR_CST)-1)/($H38*0.01),IF($E38&lt;&gt;"SPD",$H38*'Sensis Vectors ALL'!DN38*(EXP($G38/100*VAR_CST)-1)/0.01,'Sensis Vectors ALL'!DN38*($G38*VAR_CST)/0.01))</f>
        <v>0</v>
      </c>
      <c r="DO38" s="80">
        <f>IF($E38="FX",$H38*'Sensis Vectors ALL'!DO38*(EXP($G38/100*VAR_CST)-1)/($H38*0.01),IF($E38&lt;&gt;"SPD",$H38*'Sensis Vectors ALL'!DO38*(EXP($G38/100*VAR_CST)-1)/0.01,'Sensis Vectors ALL'!DO38*($G38*VAR_CST)/0.01))</f>
        <v>0</v>
      </c>
      <c r="DP38" s="80">
        <f>IF($E38="FX",$H38*'Sensis Vectors ALL'!DP38*(EXP($G38/100*VAR_CST)-1)/($H38*0.01),IF($E38&lt;&gt;"SPD",$H38*'Sensis Vectors ALL'!DP38*(EXP($G38/100*VAR_CST)-1)/0.01,'Sensis Vectors ALL'!DP38*($G38*VAR_CST)/0.01))</f>
        <v>0</v>
      </c>
      <c r="DQ38" s="80">
        <f>IF($E38="FX",$H38*'Sensis Vectors ALL'!DQ38*(EXP($G38/100*VAR_CST)-1)/($H38*0.01),IF($E38&lt;&gt;"SPD",$H38*'Sensis Vectors ALL'!DQ38*(EXP($G38/100*VAR_CST)-1)/0.01,'Sensis Vectors ALL'!DQ38*($G38*VAR_CST)/0.01))</f>
        <v>0</v>
      </c>
    </row>
    <row r="39" spans="1:121" x14ac:dyDescent="0.2">
      <c r="A39" s="60">
        <v>297</v>
      </c>
      <c r="B39" s="60" t="s">
        <v>9</v>
      </c>
      <c r="C39" s="60" t="s">
        <v>369</v>
      </c>
      <c r="D39" s="60" t="s">
        <v>528</v>
      </c>
      <c r="E39" s="60" t="s">
        <v>25</v>
      </c>
      <c r="F39" s="60" t="s">
        <v>36</v>
      </c>
      <c r="G39" s="60">
        <v>0.72546200000000005</v>
      </c>
      <c r="H39" s="60">
        <v>2.1767099999999999</v>
      </c>
      <c r="I39" s="80">
        <f>IF($E39="FX",$H39*'Sensis Vectors ALL'!I39*(EXP($G39/100*VAR_CST)-1)/($H39*0.01),IF($E39&lt;&gt;"SPD",$H39*'Sensis Vectors ALL'!I39*(EXP($G39/100*VAR_CST)-1)/0.01,'Sensis Vectors ALL'!I39*($G39*VAR_CST)/0.01))</f>
        <v>6926.0789710994632</v>
      </c>
      <c r="J39" s="80">
        <f>IF($E39="FX",$H39*'Sensis Vectors ALL'!J39*(EXP($G39/100*VAR_CST)-1)/($H39*0.01),IF($E39&lt;&gt;"SPD",$H39*'Sensis Vectors ALL'!J39*(EXP($G39/100*VAR_CST)-1)/0.01,'Sensis Vectors ALL'!J39*($G39*VAR_CST)/0.01))</f>
        <v>6926.0789710994632</v>
      </c>
      <c r="K39" s="80">
        <f>IF($E39="FX",$H39*'Sensis Vectors ALL'!K39*(EXP($G39/100*VAR_CST)-1)/($H39*0.01),IF($E39&lt;&gt;"SPD",$H39*'Sensis Vectors ALL'!K39*(EXP($G39/100*VAR_CST)-1)/0.01,'Sensis Vectors ALL'!K39*($G39*VAR_CST)/0.01))</f>
        <v>6926.0789710994632</v>
      </c>
      <c r="L39" s="80">
        <f>IF($E39="FX",$H39*'Sensis Vectors ALL'!L39*(EXP($G39/100*VAR_CST)-1)/($H39*0.01),IF($E39&lt;&gt;"SPD",$H39*'Sensis Vectors ALL'!L39*(EXP($G39/100*VAR_CST)-1)/0.01,'Sensis Vectors ALL'!L39*($G39*VAR_CST)/0.01))</f>
        <v>6926.0789710994632</v>
      </c>
      <c r="M39" s="80">
        <f>IF($E39="FX",$H39*'Sensis Vectors ALL'!M39*(EXP($G39/100*VAR_CST)-1)/($H39*0.01),IF($E39&lt;&gt;"SPD",$H39*'Sensis Vectors ALL'!M39*(EXP($G39/100*VAR_CST)-1)/0.01,'Sensis Vectors ALL'!M39*($G39*VAR_CST)/0.01))</f>
        <v>6926.0789710994632</v>
      </c>
      <c r="N39" s="80">
        <f>IF($E39="FX",$H39*'Sensis Vectors ALL'!N39*(EXP($G39/100*VAR_CST)-1)/($H39*0.01),IF($E39&lt;&gt;"SPD",$H39*'Sensis Vectors ALL'!N39*(EXP($G39/100*VAR_CST)-1)/0.01,'Sensis Vectors ALL'!N39*($G39*VAR_CST)/0.01))</f>
        <v>6926.0789710994632</v>
      </c>
      <c r="O39" s="80">
        <f>IF($E39="FX",$H39*'Sensis Vectors ALL'!O39*(EXP($G39/100*VAR_CST)-1)/($H39*0.01),IF($E39&lt;&gt;"SPD",$H39*'Sensis Vectors ALL'!O39*(EXP($G39/100*VAR_CST)-1)/0.01,'Sensis Vectors ALL'!O39*($G39*VAR_CST)/0.01))</f>
        <v>0</v>
      </c>
      <c r="P39" s="80">
        <f>IF($E39="FX",$H39*'Sensis Vectors ALL'!P39*(EXP($G39/100*VAR_CST)-1)/($H39*0.01),IF($E39&lt;&gt;"SPD",$H39*'Sensis Vectors ALL'!P39*(EXP($G39/100*VAR_CST)-1)/0.01,'Sensis Vectors ALL'!P39*($G39*VAR_CST)/0.01))</f>
        <v>0</v>
      </c>
      <c r="Q39" s="80">
        <f>IF($E39="FX",$H39*'Sensis Vectors ALL'!Q39*(EXP($G39/100*VAR_CST)-1)/($H39*0.01),IF($E39&lt;&gt;"SPD",$H39*'Sensis Vectors ALL'!Q39*(EXP($G39/100*VAR_CST)-1)/0.01,'Sensis Vectors ALL'!Q39*($G39*VAR_CST)/0.01))</f>
        <v>0</v>
      </c>
      <c r="R39" s="80">
        <f>IF($E39="FX",$H39*'Sensis Vectors ALL'!R39*(EXP($G39/100*VAR_CST)-1)/($H39*0.01),IF($E39&lt;&gt;"SPD",$H39*'Sensis Vectors ALL'!R39*(EXP($G39/100*VAR_CST)-1)/0.01,'Sensis Vectors ALL'!R39*($G39*VAR_CST)/0.01))</f>
        <v>0</v>
      </c>
      <c r="S39" s="80">
        <f>IF($E39="FX",$H39*'Sensis Vectors ALL'!S39*(EXP($G39/100*VAR_CST)-1)/($H39*0.01),IF($E39&lt;&gt;"SPD",$H39*'Sensis Vectors ALL'!S39*(EXP($G39/100*VAR_CST)-1)/0.01,'Sensis Vectors ALL'!S39*($G39*VAR_CST)/0.01))</f>
        <v>6926.0789710994632</v>
      </c>
      <c r="T39" s="80">
        <f>IF($E39="FX",$H39*'Sensis Vectors ALL'!T39*(EXP($G39/100*VAR_CST)-1)/($H39*0.01),IF($E39&lt;&gt;"SPD",$H39*'Sensis Vectors ALL'!T39*(EXP($G39/100*VAR_CST)-1)/0.01,'Sensis Vectors ALL'!T39*($G39*VAR_CST)/0.01))</f>
        <v>6926.0789710994632</v>
      </c>
      <c r="U39" s="80">
        <f>IF($E39="FX",$H39*'Sensis Vectors ALL'!U39*(EXP($G39/100*VAR_CST)-1)/($H39*0.01),IF($E39&lt;&gt;"SPD",$H39*'Sensis Vectors ALL'!U39*(EXP($G39/100*VAR_CST)-1)/0.01,'Sensis Vectors ALL'!U39*($G39*VAR_CST)/0.01))</f>
        <v>0</v>
      </c>
      <c r="V39" s="80">
        <f>IF($E39="FX",$H39*'Sensis Vectors ALL'!V39*(EXP($G39/100*VAR_CST)-1)/($H39*0.01),IF($E39&lt;&gt;"SPD",$H39*'Sensis Vectors ALL'!V39*(EXP($G39/100*VAR_CST)-1)/0.01,'Sensis Vectors ALL'!V39*($G39*VAR_CST)/0.01))</f>
        <v>0</v>
      </c>
      <c r="W39" s="80">
        <f>IF($E39="FX",$H39*'Sensis Vectors ALL'!W39*(EXP($G39/100*VAR_CST)-1)/($H39*0.01),IF($E39&lt;&gt;"SPD",$H39*'Sensis Vectors ALL'!W39*(EXP($G39/100*VAR_CST)-1)/0.01,'Sensis Vectors ALL'!W39*($G39*VAR_CST)/0.01))</f>
        <v>0</v>
      </c>
      <c r="X39" s="80">
        <f>IF($E39="FX",$H39*'Sensis Vectors ALL'!X39*(EXP($G39/100*VAR_CST)-1)/($H39*0.01),IF($E39&lt;&gt;"SPD",$H39*'Sensis Vectors ALL'!X39*(EXP($G39/100*VAR_CST)-1)/0.01,'Sensis Vectors ALL'!X39*($G39*VAR_CST)/0.01))</f>
        <v>0</v>
      </c>
      <c r="Y39" s="80">
        <f>IF($E39="FX",$H39*'Sensis Vectors ALL'!Y39*(EXP($G39/100*VAR_CST)-1)/($H39*0.01),IF($E39&lt;&gt;"SPD",$H39*'Sensis Vectors ALL'!Y39*(EXP($G39/100*VAR_CST)-1)/0.01,'Sensis Vectors ALL'!Y39*($G39*VAR_CST)/0.01))</f>
        <v>0</v>
      </c>
      <c r="Z39" s="80">
        <f>IF($E39="FX",$H39*'Sensis Vectors ALL'!Z39*(EXP($G39/100*VAR_CST)-1)/($H39*0.01),IF($E39&lt;&gt;"SPD",$H39*'Sensis Vectors ALL'!Z39*(EXP($G39/100*VAR_CST)-1)/0.01,'Sensis Vectors ALL'!Z39*($G39*VAR_CST)/0.01))</f>
        <v>0</v>
      </c>
      <c r="AA39" s="80">
        <f>IF($E39="FX",$H39*'Sensis Vectors ALL'!AA39*(EXP($G39/100*VAR_CST)-1)/($H39*0.01),IF($E39&lt;&gt;"SPD",$H39*'Sensis Vectors ALL'!AA39*(EXP($G39/100*VAR_CST)-1)/0.01,'Sensis Vectors ALL'!AA39*($G39*VAR_CST)/0.01))</f>
        <v>0</v>
      </c>
      <c r="AB39" s="80">
        <f>IF($E39="FX",$H39*'Sensis Vectors ALL'!AB39*(EXP($G39/100*VAR_CST)-1)/($H39*0.01),IF($E39&lt;&gt;"SPD",$H39*'Sensis Vectors ALL'!AB39*(EXP($G39/100*VAR_CST)-1)/0.01,'Sensis Vectors ALL'!AB39*($G39*VAR_CST)/0.01))</f>
        <v>0</v>
      </c>
      <c r="AC39" s="80">
        <f>IF($E39="FX",$H39*'Sensis Vectors ALL'!AC39*(EXP($G39/100*VAR_CST)-1)/($H39*0.01),IF($E39&lt;&gt;"SPD",$H39*'Sensis Vectors ALL'!AC39*(EXP($G39/100*VAR_CST)-1)/0.01,'Sensis Vectors ALL'!AC39*($G39*VAR_CST)/0.01))</f>
        <v>0</v>
      </c>
      <c r="AD39" s="80">
        <f>IF($E39="FX",$H39*'Sensis Vectors ALL'!AD39*(EXP($G39/100*VAR_CST)-1)/($H39*0.01),IF($E39&lt;&gt;"SPD",$H39*'Sensis Vectors ALL'!AD39*(EXP($G39/100*VAR_CST)-1)/0.01,'Sensis Vectors ALL'!AD39*($G39*VAR_CST)/0.01))</f>
        <v>0</v>
      </c>
      <c r="AE39" s="80">
        <f>IF($E39="FX",$H39*'Sensis Vectors ALL'!AE39*(EXP($G39/100*VAR_CST)-1)/($H39*0.01),IF($E39&lt;&gt;"SPD",$H39*'Sensis Vectors ALL'!AE39*(EXP($G39/100*VAR_CST)-1)/0.01,'Sensis Vectors ALL'!AE39*($G39*VAR_CST)/0.01))</f>
        <v>0</v>
      </c>
      <c r="AF39" s="80">
        <f>IF($E39="FX",$H39*'Sensis Vectors ALL'!AF39*(EXP($G39/100*VAR_CST)-1)/($H39*0.01),IF($E39&lt;&gt;"SPD",$H39*'Sensis Vectors ALL'!AF39*(EXP($G39/100*VAR_CST)-1)/0.01,'Sensis Vectors ALL'!AF39*($G39*VAR_CST)/0.01))</f>
        <v>0</v>
      </c>
      <c r="AG39" s="80">
        <f>IF($E39="FX",$H39*'Sensis Vectors ALL'!AG39*(EXP($G39/100*VAR_CST)-1)/($H39*0.01),IF($E39&lt;&gt;"SPD",$H39*'Sensis Vectors ALL'!AG39*(EXP($G39/100*VAR_CST)-1)/0.01,'Sensis Vectors ALL'!AG39*($G39*VAR_CST)/0.01))</f>
        <v>0</v>
      </c>
      <c r="AH39" s="80">
        <f>IF($E39="FX",$H39*'Sensis Vectors ALL'!AH39*(EXP($G39/100*VAR_CST)-1)/($H39*0.01),IF($E39&lt;&gt;"SPD",$H39*'Sensis Vectors ALL'!AH39*(EXP($G39/100*VAR_CST)-1)/0.01,'Sensis Vectors ALL'!AH39*($G39*VAR_CST)/0.01))</f>
        <v>0</v>
      </c>
      <c r="AI39" s="80">
        <f>IF($E39="FX",$H39*'Sensis Vectors ALL'!AI39*(EXP($G39/100*VAR_CST)-1)/($H39*0.01),IF($E39&lt;&gt;"SPD",$H39*'Sensis Vectors ALL'!AI39*(EXP($G39/100*VAR_CST)-1)/0.01,'Sensis Vectors ALL'!AI39*($G39*VAR_CST)/0.01))</f>
        <v>0</v>
      </c>
      <c r="AJ39" s="80">
        <f>IF($E39="FX",$H39*'Sensis Vectors ALL'!AJ39*(EXP($G39/100*VAR_CST)-1)/($H39*0.01),IF($E39&lt;&gt;"SPD",$H39*'Sensis Vectors ALL'!AJ39*(EXP($G39/100*VAR_CST)-1)/0.01,'Sensis Vectors ALL'!AJ39*($G39*VAR_CST)/0.01))</f>
        <v>0</v>
      </c>
      <c r="AK39" s="80">
        <f>IF($E39="FX",$H39*'Sensis Vectors ALL'!AK39*(EXP($G39/100*VAR_CST)-1)/($H39*0.01),IF($E39&lt;&gt;"SPD",$H39*'Sensis Vectors ALL'!AK39*(EXP($G39/100*VAR_CST)-1)/0.01,'Sensis Vectors ALL'!AK39*($G39*VAR_CST)/0.01))</f>
        <v>0</v>
      </c>
      <c r="AL39" s="80">
        <f>IF($E39="FX",$H39*'Sensis Vectors ALL'!AL39*(EXP($G39/100*VAR_CST)-1)/($H39*0.01),IF($E39&lt;&gt;"SPD",$H39*'Sensis Vectors ALL'!AL39*(EXP($G39/100*VAR_CST)-1)/0.01,'Sensis Vectors ALL'!AL39*($G39*VAR_CST)/0.01))</f>
        <v>0</v>
      </c>
      <c r="AM39" s="80">
        <f>IF($E39="FX",$H39*'Sensis Vectors ALL'!AM39*(EXP($G39/100*VAR_CST)-1)/($H39*0.01),IF($E39&lt;&gt;"SPD",$H39*'Sensis Vectors ALL'!AM39*(EXP($G39/100*VAR_CST)-1)/0.01,'Sensis Vectors ALL'!AM39*($G39*VAR_CST)/0.01))</f>
        <v>0</v>
      </c>
      <c r="AN39" s="80">
        <f>IF($E39="FX",$H39*'Sensis Vectors ALL'!AN39*(EXP($G39/100*VAR_CST)-1)/($H39*0.01),IF($E39&lt;&gt;"SPD",$H39*'Sensis Vectors ALL'!AN39*(EXP($G39/100*VAR_CST)-1)/0.01,'Sensis Vectors ALL'!AN39*($G39*VAR_CST)/0.01))</f>
        <v>0</v>
      </c>
      <c r="AO39" s="80">
        <f>IF($E39="FX",$H39*'Sensis Vectors ALL'!AO39*(EXP($G39/100*VAR_CST)-1)/($H39*0.01),IF($E39&lt;&gt;"SPD",$H39*'Sensis Vectors ALL'!AO39*(EXP($G39/100*VAR_CST)-1)/0.01,'Sensis Vectors ALL'!AO39*($G39*VAR_CST)/0.01))</f>
        <v>0</v>
      </c>
      <c r="AP39" s="80">
        <f>IF($E39="FX",$H39*'Sensis Vectors ALL'!AP39*(EXP($G39/100*VAR_CST)-1)/($H39*0.01),IF($E39&lt;&gt;"SPD",$H39*'Sensis Vectors ALL'!AP39*(EXP($G39/100*VAR_CST)-1)/0.01,'Sensis Vectors ALL'!AP39*($G39*VAR_CST)/0.01))</f>
        <v>0</v>
      </c>
      <c r="AQ39" s="80">
        <f>IF($E39="FX",$H39*'Sensis Vectors ALL'!AQ39*(EXP($G39/100*VAR_CST)-1)/($H39*0.01),IF($E39&lt;&gt;"SPD",$H39*'Sensis Vectors ALL'!AQ39*(EXP($G39/100*VAR_CST)-1)/0.01,'Sensis Vectors ALL'!AQ39*($G39*VAR_CST)/0.01))</f>
        <v>0</v>
      </c>
      <c r="AR39" s="80">
        <f>IF($E39="FX",$H39*'Sensis Vectors ALL'!AR39*(EXP($G39/100*VAR_CST)-1)/($H39*0.01),IF($E39&lt;&gt;"SPD",$H39*'Sensis Vectors ALL'!AR39*(EXP($G39/100*VAR_CST)-1)/0.01,'Sensis Vectors ALL'!AR39*($G39*VAR_CST)/0.01))</f>
        <v>0</v>
      </c>
      <c r="AS39" s="80">
        <f>IF($E39="FX",$H39*'Sensis Vectors ALL'!AS39*(EXP($G39/100*VAR_CST)-1)/($H39*0.01),IF($E39&lt;&gt;"SPD",$H39*'Sensis Vectors ALL'!AS39*(EXP($G39/100*VAR_CST)-1)/0.01,'Sensis Vectors ALL'!AS39*($G39*VAR_CST)/0.01))</f>
        <v>0</v>
      </c>
      <c r="AT39" s="80">
        <f>IF($E39="FX",$H39*'Sensis Vectors ALL'!AT39*(EXP($G39/100*VAR_CST)-1)/($H39*0.01),IF($E39&lt;&gt;"SPD",$H39*'Sensis Vectors ALL'!AT39*(EXP($G39/100*VAR_CST)-1)/0.01,'Sensis Vectors ALL'!AT39*($G39*VAR_CST)/0.01))</f>
        <v>0</v>
      </c>
      <c r="AU39" s="80">
        <f>IF($E39="FX",$H39*'Sensis Vectors ALL'!AU39*(EXP($G39/100*VAR_CST)-1)/($H39*0.01),IF($E39&lt;&gt;"SPD",$H39*'Sensis Vectors ALL'!AU39*(EXP($G39/100*VAR_CST)-1)/0.01,'Sensis Vectors ALL'!AU39*($G39*VAR_CST)/0.01))</f>
        <v>0</v>
      </c>
      <c r="AV39" s="80">
        <f>IF($E39="FX",$H39*'Sensis Vectors ALL'!AV39*(EXP($G39/100*VAR_CST)-1)/($H39*0.01),IF($E39&lt;&gt;"SPD",$H39*'Sensis Vectors ALL'!AV39*(EXP($G39/100*VAR_CST)-1)/0.01,'Sensis Vectors ALL'!AV39*($G39*VAR_CST)/0.01))</f>
        <v>0</v>
      </c>
      <c r="AW39" s="80">
        <f>IF($E39="FX",$H39*'Sensis Vectors ALL'!AW39*(EXP($G39/100*VAR_CST)-1)/($H39*0.01),IF($E39&lt;&gt;"SPD",$H39*'Sensis Vectors ALL'!AW39*(EXP($G39/100*VAR_CST)-1)/0.01,'Sensis Vectors ALL'!AW39*($G39*VAR_CST)/0.01))</f>
        <v>0</v>
      </c>
      <c r="AX39" s="80">
        <f>IF($E39="FX",$H39*'Sensis Vectors ALL'!AX39*(EXP($G39/100*VAR_CST)-1)/($H39*0.01),IF($E39&lt;&gt;"SPD",$H39*'Sensis Vectors ALL'!AX39*(EXP($G39/100*VAR_CST)-1)/0.01,'Sensis Vectors ALL'!AX39*($G39*VAR_CST)/0.01))</f>
        <v>0</v>
      </c>
      <c r="AY39" s="80">
        <f>IF($E39="FX",$H39*'Sensis Vectors ALL'!AY39*(EXP($G39/100*VAR_CST)-1)/($H39*0.01),IF($E39&lt;&gt;"SPD",$H39*'Sensis Vectors ALL'!AY39*(EXP($G39/100*VAR_CST)-1)/0.01,'Sensis Vectors ALL'!AY39*($G39*VAR_CST)/0.01))</f>
        <v>0</v>
      </c>
      <c r="AZ39" s="80">
        <f>IF($E39="FX",$H39*'Sensis Vectors ALL'!AZ39*(EXP($G39/100*VAR_CST)-1)/($H39*0.01),IF($E39&lt;&gt;"SPD",$H39*'Sensis Vectors ALL'!AZ39*(EXP($G39/100*VAR_CST)-1)/0.01,'Sensis Vectors ALL'!AZ39*($G39*VAR_CST)/0.01))</f>
        <v>0</v>
      </c>
      <c r="BA39" s="80">
        <f>IF($E39="FX",$H39*'Sensis Vectors ALL'!BA39*(EXP($G39/100*VAR_CST)-1)/($H39*0.01),IF($E39&lt;&gt;"SPD",$H39*'Sensis Vectors ALL'!BA39*(EXP($G39/100*VAR_CST)-1)/0.01,'Sensis Vectors ALL'!BA39*($G39*VAR_CST)/0.01))</f>
        <v>0</v>
      </c>
      <c r="BB39" s="80">
        <f>IF($E39="FX",$H39*'Sensis Vectors ALL'!BB39*(EXP($G39/100*VAR_CST)-1)/($H39*0.01),IF($E39&lt;&gt;"SPD",$H39*'Sensis Vectors ALL'!BB39*(EXP($G39/100*VAR_CST)-1)/0.01,'Sensis Vectors ALL'!BB39*($G39*VAR_CST)/0.01))</f>
        <v>0</v>
      </c>
      <c r="BC39" s="80">
        <f>IF($E39="FX",$H39*'Sensis Vectors ALL'!BC39*(EXP($G39/100*VAR_CST)-1)/($H39*0.01),IF($E39&lt;&gt;"SPD",$H39*'Sensis Vectors ALL'!BC39*(EXP($G39/100*VAR_CST)-1)/0.01,'Sensis Vectors ALL'!BC39*($G39*VAR_CST)/0.01))</f>
        <v>0</v>
      </c>
      <c r="BD39" s="80">
        <f>IF($E39="FX",$H39*'Sensis Vectors ALL'!BD39*(EXP($G39/100*VAR_CST)-1)/($H39*0.01),IF($E39&lt;&gt;"SPD",$H39*'Sensis Vectors ALL'!BD39*(EXP($G39/100*VAR_CST)-1)/0.01,'Sensis Vectors ALL'!BD39*($G39*VAR_CST)/0.01))</f>
        <v>0</v>
      </c>
      <c r="BE39" s="80">
        <f>IF($E39="FX",$H39*'Sensis Vectors ALL'!BE39*(EXP($G39/100*VAR_CST)-1)/($H39*0.01),IF($E39&lt;&gt;"SPD",$H39*'Sensis Vectors ALL'!BE39*(EXP($G39/100*VAR_CST)-1)/0.01,'Sensis Vectors ALL'!BE39*($G39*VAR_CST)/0.01))</f>
        <v>0</v>
      </c>
      <c r="BF39" s="80">
        <f>IF($E39="FX",$H39*'Sensis Vectors ALL'!BF39*(EXP($G39/100*VAR_CST)-1)/($H39*0.01),IF($E39&lt;&gt;"SPD",$H39*'Sensis Vectors ALL'!BF39*(EXP($G39/100*VAR_CST)-1)/0.01,'Sensis Vectors ALL'!BF39*($G39*VAR_CST)/0.01))</f>
        <v>0</v>
      </c>
      <c r="BG39" s="80">
        <f>IF($E39="FX",$H39*'Sensis Vectors ALL'!BG39*(EXP($G39/100*VAR_CST)-1)/($H39*0.01),IF($E39&lt;&gt;"SPD",$H39*'Sensis Vectors ALL'!BG39*(EXP($G39/100*VAR_CST)-1)/0.01,'Sensis Vectors ALL'!BG39*($G39*VAR_CST)/0.01))</f>
        <v>0</v>
      </c>
      <c r="BH39" s="80">
        <f>IF($E39="FX",$H39*'Sensis Vectors ALL'!BH39*(EXP($G39/100*VAR_CST)-1)/($H39*0.01),IF($E39&lt;&gt;"SPD",$H39*'Sensis Vectors ALL'!BH39*(EXP($G39/100*VAR_CST)-1)/0.01,'Sensis Vectors ALL'!BH39*($G39*VAR_CST)/0.01))</f>
        <v>0</v>
      </c>
      <c r="BI39" s="80">
        <f>IF($E39="FX",$H39*'Sensis Vectors ALL'!BI39*(EXP($G39/100*VAR_CST)-1)/($H39*0.01),IF($E39&lt;&gt;"SPD",$H39*'Sensis Vectors ALL'!BI39*(EXP($G39/100*VAR_CST)-1)/0.01,'Sensis Vectors ALL'!BI39*($G39*VAR_CST)/0.01))</f>
        <v>0</v>
      </c>
      <c r="BJ39" s="80">
        <f>IF($E39="FX",$H39*'Sensis Vectors ALL'!BJ39*(EXP($G39/100*VAR_CST)-1)/($H39*0.01),IF($E39&lt;&gt;"SPD",$H39*'Sensis Vectors ALL'!BJ39*(EXP($G39/100*VAR_CST)-1)/0.01,'Sensis Vectors ALL'!BJ39*($G39*VAR_CST)/0.01))</f>
        <v>0</v>
      </c>
      <c r="BK39" s="80">
        <f>IF($E39="FX",$H39*'Sensis Vectors ALL'!BK39*(EXP($G39/100*VAR_CST)-1)/($H39*0.01),IF($E39&lt;&gt;"SPD",$H39*'Sensis Vectors ALL'!BK39*(EXP($G39/100*VAR_CST)-1)/0.01,'Sensis Vectors ALL'!BK39*($G39*VAR_CST)/0.01))</f>
        <v>0</v>
      </c>
      <c r="BL39" s="80">
        <f>IF($E39="FX",$H39*'Sensis Vectors ALL'!BL39*(EXP($G39/100*VAR_CST)-1)/($H39*0.01),IF($E39&lt;&gt;"SPD",$H39*'Sensis Vectors ALL'!BL39*(EXP($G39/100*VAR_CST)-1)/0.01,'Sensis Vectors ALL'!BL39*($G39*VAR_CST)/0.01))</f>
        <v>0</v>
      </c>
      <c r="BM39" s="80">
        <f>IF($E39="FX",$H39*'Sensis Vectors ALL'!BM39*(EXP($G39/100*VAR_CST)-1)/($H39*0.01),IF($E39&lt;&gt;"SPD",$H39*'Sensis Vectors ALL'!BM39*(EXP($G39/100*VAR_CST)-1)/0.01,'Sensis Vectors ALL'!BM39*($G39*VAR_CST)/0.01))</f>
        <v>0</v>
      </c>
      <c r="BN39" s="80">
        <f>IF($E39="FX",$H39*'Sensis Vectors ALL'!BN39*(EXP($G39/100*VAR_CST)-1)/($H39*0.01),IF($E39&lt;&gt;"SPD",$H39*'Sensis Vectors ALL'!BN39*(EXP($G39/100*VAR_CST)-1)/0.01,'Sensis Vectors ALL'!BN39*($G39*VAR_CST)/0.01))</f>
        <v>0</v>
      </c>
      <c r="BO39" s="80">
        <f>IF($E39="FX",$H39*'Sensis Vectors ALL'!BO39*(EXP($G39/100*VAR_CST)-1)/($H39*0.01),IF($E39&lt;&gt;"SPD",$H39*'Sensis Vectors ALL'!BO39*(EXP($G39/100*VAR_CST)-1)/0.01,'Sensis Vectors ALL'!BO39*($G39*VAR_CST)/0.01))</f>
        <v>0</v>
      </c>
      <c r="BP39" s="80">
        <f>IF($E39="FX",$H39*'Sensis Vectors ALL'!BP39*(EXP($G39/100*VAR_CST)-1)/($H39*0.01),IF($E39&lt;&gt;"SPD",$H39*'Sensis Vectors ALL'!BP39*(EXP($G39/100*VAR_CST)-1)/0.01,'Sensis Vectors ALL'!BP39*($G39*VAR_CST)/0.01))</f>
        <v>0</v>
      </c>
      <c r="BQ39" s="80">
        <f>IF($E39="FX",$H39*'Sensis Vectors ALL'!BQ39*(EXP($G39/100*VAR_CST)-1)/($H39*0.01),IF($E39&lt;&gt;"SPD",$H39*'Sensis Vectors ALL'!BQ39*(EXP($G39/100*VAR_CST)-1)/0.01,'Sensis Vectors ALL'!BQ39*($G39*VAR_CST)/0.01))</f>
        <v>0</v>
      </c>
      <c r="BR39" s="80">
        <f>IF($E39="FX",$H39*'Sensis Vectors ALL'!BR39*(EXP($G39/100*VAR_CST)-1)/($H39*0.01),IF($E39&lt;&gt;"SPD",$H39*'Sensis Vectors ALL'!BR39*(EXP($G39/100*VAR_CST)-1)/0.01,'Sensis Vectors ALL'!BR39*($G39*VAR_CST)/0.01))</f>
        <v>0</v>
      </c>
      <c r="BS39" s="80">
        <f>IF($E39="FX",$H39*'Sensis Vectors ALL'!BS39*(EXP($G39/100*VAR_CST)-1)/($H39*0.01),IF($E39&lt;&gt;"SPD",$H39*'Sensis Vectors ALL'!BS39*(EXP($G39/100*VAR_CST)-1)/0.01,'Sensis Vectors ALL'!BS39*($G39*VAR_CST)/0.01))</f>
        <v>0</v>
      </c>
      <c r="BT39" s="80">
        <f>IF($E39="FX",$H39*'Sensis Vectors ALL'!BT39*(EXP($G39/100*VAR_CST)-1)/($H39*0.01),IF($E39&lt;&gt;"SPD",$H39*'Sensis Vectors ALL'!BT39*(EXP($G39/100*VAR_CST)-1)/0.01,'Sensis Vectors ALL'!BT39*($G39*VAR_CST)/0.01))</f>
        <v>0</v>
      </c>
      <c r="BU39" s="80">
        <f>IF($E39="FX",$H39*'Sensis Vectors ALL'!BU39*(EXP($G39/100*VAR_CST)-1)/($H39*0.01),IF($E39&lt;&gt;"SPD",$H39*'Sensis Vectors ALL'!BU39*(EXP($G39/100*VAR_CST)-1)/0.01,'Sensis Vectors ALL'!BU39*($G39*VAR_CST)/0.01))</f>
        <v>0</v>
      </c>
      <c r="BV39" s="80">
        <f>IF($E39="FX",$H39*'Sensis Vectors ALL'!BV39*(EXP($G39/100*VAR_CST)-1)/($H39*0.01),IF($E39&lt;&gt;"SPD",$H39*'Sensis Vectors ALL'!BV39*(EXP($G39/100*VAR_CST)-1)/0.01,'Sensis Vectors ALL'!BV39*($G39*VAR_CST)/0.01))</f>
        <v>0</v>
      </c>
      <c r="BW39" s="80">
        <f>IF($E39="FX",$H39*'Sensis Vectors ALL'!BW39*(EXP($G39/100*VAR_CST)-1)/($H39*0.01),IF($E39&lt;&gt;"SPD",$H39*'Sensis Vectors ALL'!BW39*(EXP($G39/100*VAR_CST)-1)/0.01,'Sensis Vectors ALL'!BW39*($G39*VAR_CST)/0.01))</f>
        <v>0</v>
      </c>
      <c r="BX39" s="80">
        <f>IF($E39="FX",$H39*'Sensis Vectors ALL'!BX39*(EXP($G39/100*VAR_CST)-1)/($H39*0.01),IF($E39&lt;&gt;"SPD",$H39*'Sensis Vectors ALL'!BX39*(EXP($G39/100*VAR_CST)-1)/0.01,'Sensis Vectors ALL'!BX39*($G39*VAR_CST)/0.01))</f>
        <v>0</v>
      </c>
      <c r="BY39" s="80">
        <f>IF($E39="FX",$H39*'Sensis Vectors ALL'!BY39*(EXP($G39/100*VAR_CST)-1)/($H39*0.01),IF($E39&lt;&gt;"SPD",$H39*'Sensis Vectors ALL'!BY39*(EXP($G39/100*VAR_CST)-1)/0.01,'Sensis Vectors ALL'!BY39*($G39*VAR_CST)/0.01))</f>
        <v>0</v>
      </c>
      <c r="BZ39" s="80">
        <f>IF($E39="FX",$H39*'Sensis Vectors ALL'!BZ39*(EXP($G39/100*VAR_CST)-1)/($H39*0.01),IF($E39&lt;&gt;"SPD",$H39*'Sensis Vectors ALL'!BZ39*(EXP($G39/100*VAR_CST)-1)/0.01,'Sensis Vectors ALL'!BZ39*($G39*VAR_CST)/0.01))</f>
        <v>0</v>
      </c>
      <c r="CA39" s="80">
        <f>IF($E39="FX",$H39*'Sensis Vectors ALL'!CA39*(EXP($G39/100*VAR_CST)-1)/($H39*0.01),IF($E39&lt;&gt;"SPD",$H39*'Sensis Vectors ALL'!CA39*(EXP($G39/100*VAR_CST)-1)/0.01,'Sensis Vectors ALL'!CA39*($G39*VAR_CST)/0.01))</f>
        <v>0</v>
      </c>
      <c r="CB39" s="80">
        <f>IF($E39="FX",$H39*'Sensis Vectors ALL'!CB39*(EXP($G39/100*VAR_CST)-1)/($H39*0.01),IF($E39&lt;&gt;"SPD",$H39*'Sensis Vectors ALL'!CB39*(EXP($G39/100*VAR_CST)-1)/0.01,'Sensis Vectors ALL'!CB39*($G39*VAR_CST)/0.01))</f>
        <v>0</v>
      </c>
      <c r="CC39" s="80">
        <f>IF($E39="FX",$H39*'Sensis Vectors ALL'!CC39*(EXP($G39/100*VAR_CST)-1)/($H39*0.01),IF($E39&lt;&gt;"SPD",$H39*'Sensis Vectors ALL'!CC39*(EXP($G39/100*VAR_CST)-1)/0.01,'Sensis Vectors ALL'!CC39*($G39*VAR_CST)/0.01))</f>
        <v>0</v>
      </c>
      <c r="CD39" s="80">
        <f>IF($E39="FX",$H39*'Sensis Vectors ALL'!CD39*(EXP($G39/100*VAR_CST)-1)/($H39*0.01),IF($E39&lt;&gt;"SPD",$H39*'Sensis Vectors ALL'!CD39*(EXP($G39/100*VAR_CST)-1)/0.01,'Sensis Vectors ALL'!CD39*($G39*VAR_CST)/0.01))</f>
        <v>0</v>
      </c>
      <c r="CE39" s="80">
        <f>IF($E39="FX",$H39*'Sensis Vectors ALL'!CE39*(EXP($G39/100*VAR_CST)-1)/($H39*0.01),IF($E39&lt;&gt;"SPD",$H39*'Sensis Vectors ALL'!CE39*(EXP($G39/100*VAR_CST)-1)/0.01,'Sensis Vectors ALL'!CE39*($G39*VAR_CST)/0.01))</f>
        <v>0</v>
      </c>
      <c r="CF39" s="80">
        <f>IF($E39="FX",$H39*'Sensis Vectors ALL'!CF39*(EXP($G39/100*VAR_CST)-1)/($H39*0.01),IF($E39&lt;&gt;"SPD",$H39*'Sensis Vectors ALL'!CF39*(EXP($G39/100*VAR_CST)-1)/0.01,'Sensis Vectors ALL'!CF39*($G39*VAR_CST)/0.01))</f>
        <v>0</v>
      </c>
      <c r="CG39" s="80">
        <f>IF($E39="FX",$H39*'Sensis Vectors ALL'!CG39*(EXP($G39/100*VAR_CST)-1)/($H39*0.01),IF($E39&lt;&gt;"SPD",$H39*'Sensis Vectors ALL'!CG39*(EXP($G39/100*VAR_CST)-1)/0.01,'Sensis Vectors ALL'!CG39*($G39*VAR_CST)/0.01))</f>
        <v>0</v>
      </c>
      <c r="CH39" s="80">
        <f>IF($E39="FX",$H39*'Sensis Vectors ALL'!CH39*(EXP($G39/100*VAR_CST)-1)/($H39*0.01),IF($E39&lt;&gt;"SPD",$H39*'Sensis Vectors ALL'!CH39*(EXP($G39/100*VAR_CST)-1)/0.01,'Sensis Vectors ALL'!CH39*($G39*VAR_CST)/0.01))</f>
        <v>0</v>
      </c>
      <c r="CI39" s="80">
        <f>IF($E39="FX",$H39*'Sensis Vectors ALL'!CI39*(EXP($G39/100*VAR_CST)-1)/($H39*0.01),IF($E39&lt;&gt;"SPD",$H39*'Sensis Vectors ALL'!CI39*(EXP($G39/100*VAR_CST)-1)/0.01,'Sensis Vectors ALL'!CI39*($G39*VAR_CST)/0.01))</f>
        <v>0</v>
      </c>
      <c r="CJ39" s="80">
        <f>IF($E39="FX",$H39*'Sensis Vectors ALL'!CJ39*(EXP($G39/100*VAR_CST)-1)/($H39*0.01),IF($E39&lt;&gt;"SPD",$H39*'Sensis Vectors ALL'!CJ39*(EXP($G39/100*VAR_CST)-1)/0.01,'Sensis Vectors ALL'!CJ39*($G39*VAR_CST)/0.01))</f>
        <v>0</v>
      </c>
      <c r="CK39" s="80">
        <f>IF($E39="FX",$H39*'Sensis Vectors ALL'!CK39*(EXP($G39/100*VAR_CST)-1)/($H39*0.01),IF($E39&lt;&gt;"SPD",$H39*'Sensis Vectors ALL'!CK39*(EXP($G39/100*VAR_CST)-1)/0.01,'Sensis Vectors ALL'!CK39*($G39*VAR_CST)/0.01))</f>
        <v>0</v>
      </c>
      <c r="CL39" s="80">
        <f>IF($E39="FX",$H39*'Sensis Vectors ALL'!CL39*(EXP($G39/100*VAR_CST)-1)/($H39*0.01),IF($E39&lt;&gt;"SPD",$H39*'Sensis Vectors ALL'!CL39*(EXP($G39/100*VAR_CST)-1)/0.01,'Sensis Vectors ALL'!CL39*($G39*VAR_CST)/0.01))</f>
        <v>0</v>
      </c>
      <c r="CM39" s="80">
        <f>IF($E39="FX",$H39*'Sensis Vectors ALL'!CM39*(EXP($G39/100*VAR_CST)-1)/($H39*0.01),IF($E39&lt;&gt;"SPD",$H39*'Sensis Vectors ALL'!CM39*(EXP($G39/100*VAR_CST)-1)/0.01,'Sensis Vectors ALL'!CM39*($G39*VAR_CST)/0.01))</f>
        <v>0</v>
      </c>
      <c r="CN39" s="80">
        <f>IF($E39="FX",$H39*'Sensis Vectors ALL'!CN39*(EXP($G39/100*VAR_CST)-1)/($H39*0.01),IF($E39&lt;&gt;"SPD",$H39*'Sensis Vectors ALL'!CN39*(EXP($G39/100*VAR_CST)-1)/0.01,'Sensis Vectors ALL'!CN39*($G39*VAR_CST)/0.01))</f>
        <v>0</v>
      </c>
      <c r="CO39" s="80">
        <f>IF($E39="FX",$H39*'Sensis Vectors ALL'!CO39*(EXP($G39/100*VAR_CST)-1)/($H39*0.01),IF($E39&lt;&gt;"SPD",$H39*'Sensis Vectors ALL'!CO39*(EXP($G39/100*VAR_CST)-1)/0.01,'Sensis Vectors ALL'!CO39*($G39*VAR_CST)/0.01))</f>
        <v>0</v>
      </c>
      <c r="CP39" s="80">
        <f>IF($E39="FX",$H39*'Sensis Vectors ALL'!CP39*(EXP($G39/100*VAR_CST)-1)/($H39*0.01),IF($E39&lt;&gt;"SPD",$H39*'Sensis Vectors ALL'!CP39*(EXP($G39/100*VAR_CST)-1)/0.01,'Sensis Vectors ALL'!CP39*($G39*VAR_CST)/0.01))</f>
        <v>0</v>
      </c>
      <c r="CQ39" s="80">
        <f>IF($E39="FX",$H39*'Sensis Vectors ALL'!CQ39*(EXP($G39/100*VAR_CST)-1)/($H39*0.01),IF($E39&lt;&gt;"SPD",$H39*'Sensis Vectors ALL'!CQ39*(EXP($G39/100*VAR_CST)-1)/0.01,'Sensis Vectors ALL'!CQ39*($G39*VAR_CST)/0.01))</f>
        <v>0</v>
      </c>
      <c r="CR39" s="80">
        <f>IF($E39="FX",$H39*'Sensis Vectors ALL'!CR39*(EXP($G39/100*VAR_CST)-1)/($H39*0.01),IF($E39&lt;&gt;"SPD",$H39*'Sensis Vectors ALL'!CR39*(EXP($G39/100*VAR_CST)-1)/0.01,'Sensis Vectors ALL'!CR39*($G39*VAR_CST)/0.01))</f>
        <v>0</v>
      </c>
      <c r="CS39" s="80">
        <f>IF($E39="FX",$H39*'Sensis Vectors ALL'!CS39*(EXP($G39/100*VAR_CST)-1)/($H39*0.01),IF($E39&lt;&gt;"SPD",$H39*'Sensis Vectors ALL'!CS39*(EXP($G39/100*VAR_CST)-1)/0.01,'Sensis Vectors ALL'!CS39*($G39*VAR_CST)/0.01))</f>
        <v>0</v>
      </c>
      <c r="CT39" s="80">
        <f>IF($E39="FX",$H39*'Sensis Vectors ALL'!CT39*(EXP($G39/100*VAR_CST)-1)/($H39*0.01),IF($E39&lt;&gt;"SPD",$H39*'Sensis Vectors ALL'!CT39*(EXP($G39/100*VAR_CST)-1)/0.01,'Sensis Vectors ALL'!CT39*($G39*VAR_CST)/0.01))</f>
        <v>0</v>
      </c>
      <c r="CU39" s="80">
        <f>IF($E39="FX",$H39*'Sensis Vectors ALL'!CU39*(EXP($G39/100*VAR_CST)-1)/($H39*0.01),IF($E39&lt;&gt;"SPD",$H39*'Sensis Vectors ALL'!CU39*(EXP($G39/100*VAR_CST)-1)/0.01,'Sensis Vectors ALL'!CU39*($G39*VAR_CST)/0.01))</f>
        <v>0</v>
      </c>
      <c r="CV39" s="80">
        <f>IF($E39="FX",$H39*'Sensis Vectors ALL'!CV39*(EXP($G39/100*VAR_CST)-1)/($H39*0.01),IF($E39&lt;&gt;"SPD",$H39*'Sensis Vectors ALL'!CV39*(EXP($G39/100*VAR_CST)-1)/0.01,'Sensis Vectors ALL'!CV39*($G39*VAR_CST)/0.01))</f>
        <v>0</v>
      </c>
      <c r="CW39" s="80">
        <f>IF($E39="FX",$H39*'Sensis Vectors ALL'!CW39*(EXP($G39/100*VAR_CST)-1)/($H39*0.01),IF($E39&lt;&gt;"SPD",$H39*'Sensis Vectors ALL'!CW39*(EXP($G39/100*VAR_CST)-1)/0.01,'Sensis Vectors ALL'!CW39*($G39*VAR_CST)/0.01))</f>
        <v>0</v>
      </c>
      <c r="CX39" s="80">
        <f>IF($E39="FX",$H39*'Sensis Vectors ALL'!CX39*(EXP($G39/100*VAR_CST)-1)/($H39*0.01),IF($E39&lt;&gt;"SPD",$H39*'Sensis Vectors ALL'!CX39*(EXP($G39/100*VAR_CST)-1)/0.01,'Sensis Vectors ALL'!CX39*($G39*VAR_CST)/0.01))</f>
        <v>0</v>
      </c>
      <c r="CY39" s="80">
        <f>IF($E39="FX",$H39*'Sensis Vectors ALL'!CY39*(EXP($G39/100*VAR_CST)-1)/($H39*0.01),IF($E39&lt;&gt;"SPD",$H39*'Sensis Vectors ALL'!CY39*(EXP($G39/100*VAR_CST)-1)/0.01,'Sensis Vectors ALL'!CY39*($G39*VAR_CST)/0.01))</f>
        <v>0</v>
      </c>
      <c r="CZ39" s="80">
        <f>IF($E39="FX",$H39*'Sensis Vectors ALL'!CZ39*(EXP($G39/100*VAR_CST)-1)/($H39*0.01),IF($E39&lt;&gt;"SPD",$H39*'Sensis Vectors ALL'!CZ39*(EXP($G39/100*VAR_CST)-1)/0.01,'Sensis Vectors ALL'!CZ39*($G39*VAR_CST)/0.01))</f>
        <v>0</v>
      </c>
      <c r="DA39" s="80">
        <f>IF($E39="FX",$H39*'Sensis Vectors ALL'!DA39*(EXP($G39/100*VAR_CST)-1)/($H39*0.01),IF($E39&lt;&gt;"SPD",$H39*'Sensis Vectors ALL'!DA39*(EXP($G39/100*VAR_CST)-1)/0.01,'Sensis Vectors ALL'!DA39*($G39*VAR_CST)/0.01))</f>
        <v>0</v>
      </c>
      <c r="DB39" s="80">
        <f>IF($E39="FX",$H39*'Sensis Vectors ALL'!DB39*(EXP($G39/100*VAR_CST)-1)/($H39*0.01),IF($E39&lt;&gt;"SPD",$H39*'Sensis Vectors ALL'!DB39*(EXP($G39/100*VAR_CST)-1)/0.01,'Sensis Vectors ALL'!DB39*($G39*VAR_CST)/0.01))</f>
        <v>0</v>
      </c>
      <c r="DC39" s="80">
        <f>IF($E39="FX",$H39*'Sensis Vectors ALL'!DC39*(EXP($G39/100*VAR_CST)-1)/($H39*0.01),IF($E39&lt;&gt;"SPD",$H39*'Sensis Vectors ALL'!DC39*(EXP($G39/100*VAR_CST)-1)/0.01,'Sensis Vectors ALL'!DC39*($G39*VAR_CST)/0.01))</f>
        <v>0</v>
      </c>
      <c r="DD39" s="80">
        <f>IF($E39="FX",$H39*'Sensis Vectors ALL'!DD39*(EXP($G39/100*VAR_CST)-1)/($H39*0.01),IF($E39&lt;&gt;"SPD",$H39*'Sensis Vectors ALL'!DD39*(EXP($G39/100*VAR_CST)-1)/0.01,'Sensis Vectors ALL'!DD39*($G39*VAR_CST)/0.01))</f>
        <v>0</v>
      </c>
      <c r="DE39" s="80">
        <f>IF($E39="FX",$H39*'Sensis Vectors ALL'!DE39*(EXP($G39/100*VAR_CST)-1)/($H39*0.01),IF($E39&lt;&gt;"SPD",$H39*'Sensis Vectors ALL'!DE39*(EXP($G39/100*VAR_CST)-1)/0.01,'Sensis Vectors ALL'!DE39*($G39*VAR_CST)/0.01))</f>
        <v>0</v>
      </c>
      <c r="DF39" s="80">
        <f>IF($E39="FX",$H39*'Sensis Vectors ALL'!DF39*(EXP($G39/100*VAR_CST)-1)/($H39*0.01),IF($E39&lt;&gt;"SPD",$H39*'Sensis Vectors ALL'!DF39*(EXP($G39/100*VAR_CST)-1)/0.01,'Sensis Vectors ALL'!DF39*($G39*VAR_CST)/0.01))</f>
        <v>0</v>
      </c>
      <c r="DG39" s="80">
        <f>IF($E39="FX",$H39*'Sensis Vectors ALL'!DG39*(EXP($G39/100*VAR_CST)-1)/($H39*0.01),IF($E39&lt;&gt;"SPD",$H39*'Sensis Vectors ALL'!DG39*(EXP($G39/100*VAR_CST)-1)/0.01,'Sensis Vectors ALL'!DG39*($G39*VAR_CST)/0.01))</f>
        <v>0</v>
      </c>
      <c r="DH39" s="80">
        <f>IF($E39="FX",$H39*'Sensis Vectors ALL'!DH39*(EXP($G39/100*VAR_CST)-1)/($H39*0.01),IF($E39&lt;&gt;"SPD",$H39*'Sensis Vectors ALL'!DH39*(EXP($G39/100*VAR_CST)-1)/0.01,'Sensis Vectors ALL'!DH39*($G39*VAR_CST)/0.01))</f>
        <v>0</v>
      </c>
      <c r="DI39" s="80">
        <f>IF($E39="FX",$H39*'Sensis Vectors ALL'!DI39*(EXP($G39/100*VAR_CST)-1)/($H39*0.01),IF($E39&lt;&gt;"SPD",$H39*'Sensis Vectors ALL'!DI39*(EXP($G39/100*VAR_CST)-1)/0.01,'Sensis Vectors ALL'!DI39*($G39*VAR_CST)/0.01))</f>
        <v>0</v>
      </c>
      <c r="DJ39" s="80">
        <f>IF($E39="FX",$H39*'Sensis Vectors ALL'!DJ39*(EXP($G39/100*VAR_CST)-1)/($H39*0.01),IF($E39&lt;&gt;"SPD",$H39*'Sensis Vectors ALL'!DJ39*(EXP($G39/100*VAR_CST)-1)/0.01,'Sensis Vectors ALL'!DJ39*($G39*VAR_CST)/0.01))</f>
        <v>0</v>
      </c>
      <c r="DK39" s="80">
        <f>IF($E39="FX",$H39*'Sensis Vectors ALL'!DK39*(EXP($G39/100*VAR_CST)-1)/($H39*0.01),IF($E39&lt;&gt;"SPD",$H39*'Sensis Vectors ALL'!DK39*(EXP($G39/100*VAR_CST)-1)/0.01,'Sensis Vectors ALL'!DK39*($G39*VAR_CST)/0.01))</f>
        <v>0</v>
      </c>
      <c r="DL39" s="80">
        <f>IF($E39="FX",$H39*'Sensis Vectors ALL'!DL39*(EXP($G39/100*VAR_CST)-1)/($H39*0.01),IF($E39&lt;&gt;"SPD",$H39*'Sensis Vectors ALL'!DL39*(EXP($G39/100*VAR_CST)-1)/0.01,'Sensis Vectors ALL'!DL39*($G39*VAR_CST)/0.01))</f>
        <v>0</v>
      </c>
      <c r="DM39" s="80">
        <f>IF($E39="FX",$H39*'Sensis Vectors ALL'!DM39*(EXP($G39/100*VAR_CST)-1)/($H39*0.01),IF($E39&lt;&gt;"SPD",$H39*'Sensis Vectors ALL'!DM39*(EXP($G39/100*VAR_CST)-1)/0.01,'Sensis Vectors ALL'!DM39*($G39*VAR_CST)/0.01))</f>
        <v>0</v>
      </c>
      <c r="DN39" s="80">
        <f>IF($E39="FX",$H39*'Sensis Vectors ALL'!DN39*(EXP($G39/100*VAR_CST)-1)/($H39*0.01),IF($E39&lt;&gt;"SPD",$H39*'Sensis Vectors ALL'!DN39*(EXP($G39/100*VAR_CST)-1)/0.01,'Sensis Vectors ALL'!DN39*($G39*VAR_CST)/0.01))</f>
        <v>0</v>
      </c>
      <c r="DO39" s="80">
        <f>IF($E39="FX",$H39*'Sensis Vectors ALL'!DO39*(EXP($G39/100*VAR_CST)-1)/($H39*0.01),IF($E39&lt;&gt;"SPD",$H39*'Sensis Vectors ALL'!DO39*(EXP($G39/100*VAR_CST)-1)/0.01,'Sensis Vectors ALL'!DO39*($G39*VAR_CST)/0.01))</f>
        <v>0</v>
      </c>
      <c r="DP39" s="80">
        <f>IF($E39="FX",$H39*'Sensis Vectors ALL'!DP39*(EXP($G39/100*VAR_CST)-1)/($H39*0.01),IF($E39&lt;&gt;"SPD",$H39*'Sensis Vectors ALL'!DP39*(EXP($G39/100*VAR_CST)-1)/0.01,'Sensis Vectors ALL'!DP39*($G39*VAR_CST)/0.01))</f>
        <v>0</v>
      </c>
      <c r="DQ39" s="80">
        <f>IF($E39="FX",$H39*'Sensis Vectors ALL'!DQ39*(EXP($G39/100*VAR_CST)-1)/($H39*0.01),IF($E39&lt;&gt;"SPD",$H39*'Sensis Vectors ALL'!DQ39*(EXP($G39/100*VAR_CST)-1)/0.01,'Sensis Vectors ALL'!DQ39*($G39*VAR_CST)/0.01))</f>
        <v>0</v>
      </c>
    </row>
    <row r="40" spans="1:121" x14ac:dyDescent="0.2">
      <c r="A40" s="60">
        <v>298</v>
      </c>
      <c r="B40" s="60" t="s">
        <v>9</v>
      </c>
      <c r="C40" s="60" t="s">
        <v>369</v>
      </c>
      <c r="D40" s="60" t="s">
        <v>528</v>
      </c>
      <c r="E40" s="60" t="s">
        <v>25</v>
      </c>
      <c r="F40" s="60" t="s">
        <v>37</v>
      </c>
      <c r="G40" s="60">
        <v>0.67335800000000001</v>
      </c>
      <c r="H40" s="60">
        <v>2.0987900000000002</v>
      </c>
      <c r="I40" s="80">
        <f>IF($E40="FX",$H40*'Sensis Vectors ALL'!I40*(EXP($G40/100*VAR_CST)-1)/($H40*0.01),IF($E40&lt;&gt;"SPD",$H40*'Sensis Vectors ALL'!I40*(EXP($G40/100*VAR_CST)-1)/0.01,'Sensis Vectors ALL'!I40*($G40*VAR_CST)/0.01))</f>
        <v>1950.9001936246193</v>
      </c>
      <c r="J40" s="80">
        <f>IF($E40="FX",$H40*'Sensis Vectors ALL'!J40*(EXP($G40/100*VAR_CST)-1)/($H40*0.01),IF($E40&lt;&gt;"SPD",$H40*'Sensis Vectors ALL'!J40*(EXP($G40/100*VAR_CST)-1)/0.01,'Sensis Vectors ALL'!J40*($G40*VAR_CST)/0.01))</f>
        <v>1950.9001936246193</v>
      </c>
      <c r="K40" s="80">
        <f>IF($E40="FX",$H40*'Sensis Vectors ALL'!K40*(EXP($G40/100*VAR_CST)-1)/($H40*0.01),IF($E40&lt;&gt;"SPD",$H40*'Sensis Vectors ALL'!K40*(EXP($G40/100*VAR_CST)-1)/0.01,'Sensis Vectors ALL'!K40*($G40*VAR_CST)/0.01))</f>
        <v>1950.9001936246193</v>
      </c>
      <c r="L40" s="80">
        <f>IF($E40="FX",$H40*'Sensis Vectors ALL'!L40*(EXP($G40/100*VAR_CST)-1)/($H40*0.01),IF($E40&lt;&gt;"SPD",$H40*'Sensis Vectors ALL'!L40*(EXP($G40/100*VAR_CST)-1)/0.01,'Sensis Vectors ALL'!L40*($G40*VAR_CST)/0.01))</f>
        <v>1950.9001936246193</v>
      </c>
      <c r="M40" s="80">
        <f>IF($E40="FX",$H40*'Sensis Vectors ALL'!M40*(EXP($G40/100*VAR_CST)-1)/($H40*0.01),IF($E40&lt;&gt;"SPD",$H40*'Sensis Vectors ALL'!M40*(EXP($G40/100*VAR_CST)-1)/0.01,'Sensis Vectors ALL'!M40*($G40*VAR_CST)/0.01))</f>
        <v>1950.9001936246193</v>
      </c>
      <c r="N40" s="80">
        <f>IF($E40="FX",$H40*'Sensis Vectors ALL'!N40*(EXP($G40/100*VAR_CST)-1)/($H40*0.01),IF($E40&lt;&gt;"SPD",$H40*'Sensis Vectors ALL'!N40*(EXP($G40/100*VAR_CST)-1)/0.01,'Sensis Vectors ALL'!N40*($G40*VAR_CST)/0.01))</f>
        <v>1950.9001936246193</v>
      </c>
      <c r="O40" s="80">
        <f>IF($E40="FX",$H40*'Sensis Vectors ALL'!O40*(EXP($G40/100*VAR_CST)-1)/($H40*0.01),IF($E40&lt;&gt;"SPD",$H40*'Sensis Vectors ALL'!O40*(EXP($G40/100*VAR_CST)-1)/0.01,'Sensis Vectors ALL'!O40*($G40*VAR_CST)/0.01))</f>
        <v>0</v>
      </c>
      <c r="P40" s="80">
        <f>IF($E40="FX",$H40*'Sensis Vectors ALL'!P40*(EXP($G40/100*VAR_CST)-1)/($H40*0.01),IF($E40&lt;&gt;"SPD",$H40*'Sensis Vectors ALL'!P40*(EXP($G40/100*VAR_CST)-1)/0.01,'Sensis Vectors ALL'!P40*($G40*VAR_CST)/0.01))</f>
        <v>0</v>
      </c>
      <c r="Q40" s="80">
        <f>IF($E40="FX",$H40*'Sensis Vectors ALL'!Q40*(EXP($G40/100*VAR_CST)-1)/($H40*0.01),IF($E40&lt;&gt;"SPD",$H40*'Sensis Vectors ALL'!Q40*(EXP($G40/100*VAR_CST)-1)/0.01,'Sensis Vectors ALL'!Q40*($G40*VAR_CST)/0.01))</f>
        <v>0</v>
      </c>
      <c r="R40" s="80">
        <f>IF($E40="FX",$H40*'Sensis Vectors ALL'!R40*(EXP($G40/100*VAR_CST)-1)/($H40*0.01),IF($E40&lt;&gt;"SPD",$H40*'Sensis Vectors ALL'!R40*(EXP($G40/100*VAR_CST)-1)/0.01,'Sensis Vectors ALL'!R40*($G40*VAR_CST)/0.01))</f>
        <v>0</v>
      </c>
      <c r="S40" s="80">
        <f>IF($E40="FX",$H40*'Sensis Vectors ALL'!S40*(EXP($G40/100*VAR_CST)-1)/($H40*0.01),IF($E40&lt;&gt;"SPD",$H40*'Sensis Vectors ALL'!S40*(EXP($G40/100*VAR_CST)-1)/0.01,'Sensis Vectors ALL'!S40*($G40*VAR_CST)/0.01))</f>
        <v>1950.9001936246193</v>
      </c>
      <c r="T40" s="80">
        <f>IF($E40="FX",$H40*'Sensis Vectors ALL'!T40*(EXP($G40/100*VAR_CST)-1)/($H40*0.01),IF($E40&lt;&gt;"SPD",$H40*'Sensis Vectors ALL'!T40*(EXP($G40/100*VAR_CST)-1)/0.01,'Sensis Vectors ALL'!T40*($G40*VAR_CST)/0.01))</f>
        <v>1950.9001936246193</v>
      </c>
      <c r="U40" s="80">
        <f>IF($E40="FX",$H40*'Sensis Vectors ALL'!U40*(EXP($G40/100*VAR_CST)-1)/($H40*0.01),IF($E40&lt;&gt;"SPD",$H40*'Sensis Vectors ALL'!U40*(EXP($G40/100*VAR_CST)-1)/0.01,'Sensis Vectors ALL'!U40*($G40*VAR_CST)/0.01))</f>
        <v>0</v>
      </c>
      <c r="V40" s="80">
        <f>IF($E40="FX",$H40*'Sensis Vectors ALL'!V40*(EXP($G40/100*VAR_CST)-1)/($H40*0.01),IF($E40&lt;&gt;"SPD",$H40*'Sensis Vectors ALL'!V40*(EXP($G40/100*VAR_CST)-1)/0.01,'Sensis Vectors ALL'!V40*($G40*VAR_CST)/0.01))</f>
        <v>0</v>
      </c>
      <c r="W40" s="80">
        <f>IF($E40="FX",$H40*'Sensis Vectors ALL'!W40*(EXP($G40/100*VAR_CST)-1)/($H40*0.01),IF($E40&lt;&gt;"SPD",$H40*'Sensis Vectors ALL'!W40*(EXP($G40/100*VAR_CST)-1)/0.01,'Sensis Vectors ALL'!W40*($G40*VAR_CST)/0.01))</f>
        <v>0</v>
      </c>
      <c r="X40" s="80">
        <f>IF($E40="FX",$H40*'Sensis Vectors ALL'!X40*(EXP($G40/100*VAR_CST)-1)/($H40*0.01),IF($E40&lt;&gt;"SPD",$H40*'Sensis Vectors ALL'!X40*(EXP($G40/100*VAR_CST)-1)/0.01,'Sensis Vectors ALL'!X40*($G40*VAR_CST)/0.01))</f>
        <v>0</v>
      </c>
      <c r="Y40" s="80">
        <f>IF($E40="FX",$H40*'Sensis Vectors ALL'!Y40*(EXP($G40/100*VAR_CST)-1)/($H40*0.01),IF($E40&lt;&gt;"SPD",$H40*'Sensis Vectors ALL'!Y40*(EXP($G40/100*VAR_CST)-1)/0.01,'Sensis Vectors ALL'!Y40*($G40*VAR_CST)/0.01))</f>
        <v>0</v>
      </c>
      <c r="Z40" s="80">
        <f>IF($E40="FX",$H40*'Sensis Vectors ALL'!Z40*(EXP($G40/100*VAR_CST)-1)/($H40*0.01),IF($E40&lt;&gt;"SPD",$H40*'Sensis Vectors ALL'!Z40*(EXP($G40/100*VAR_CST)-1)/0.01,'Sensis Vectors ALL'!Z40*($G40*VAR_CST)/0.01))</f>
        <v>0</v>
      </c>
      <c r="AA40" s="80">
        <f>IF($E40="FX",$H40*'Sensis Vectors ALL'!AA40*(EXP($G40/100*VAR_CST)-1)/($H40*0.01),IF($E40&lt;&gt;"SPD",$H40*'Sensis Vectors ALL'!AA40*(EXP($G40/100*VAR_CST)-1)/0.01,'Sensis Vectors ALL'!AA40*($G40*VAR_CST)/0.01))</f>
        <v>0</v>
      </c>
      <c r="AB40" s="80">
        <f>IF($E40="FX",$H40*'Sensis Vectors ALL'!AB40*(EXP($G40/100*VAR_CST)-1)/($H40*0.01),IF($E40&lt;&gt;"SPD",$H40*'Sensis Vectors ALL'!AB40*(EXP($G40/100*VAR_CST)-1)/0.01,'Sensis Vectors ALL'!AB40*($G40*VAR_CST)/0.01))</f>
        <v>0</v>
      </c>
      <c r="AC40" s="80">
        <f>IF($E40="FX",$H40*'Sensis Vectors ALL'!AC40*(EXP($G40/100*VAR_CST)-1)/($H40*0.01),IF($E40&lt;&gt;"SPD",$H40*'Sensis Vectors ALL'!AC40*(EXP($G40/100*VAR_CST)-1)/0.01,'Sensis Vectors ALL'!AC40*($G40*VAR_CST)/0.01))</f>
        <v>0</v>
      </c>
      <c r="AD40" s="80">
        <f>IF($E40="FX",$H40*'Sensis Vectors ALL'!AD40*(EXP($G40/100*VAR_CST)-1)/($H40*0.01),IF($E40&lt;&gt;"SPD",$H40*'Sensis Vectors ALL'!AD40*(EXP($G40/100*VAR_CST)-1)/0.01,'Sensis Vectors ALL'!AD40*($G40*VAR_CST)/0.01))</f>
        <v>0</v>
      </c>
      <c r="AE40" s="80">
        <f>IF($E40="FX",$H40*'Sensis Vectors ALL'!AE40*(EXP($G40/100*VAR_CST)-1)/($H40*0.01),IF($E40&lt;&gt;"SPD",$H40*'Sensis Vectors ALL'!AE40*(EXP($G40/100*VAR_CST)-1)/0.01,'Sensis Vectors ALL'!AE40*($G40*VAR_CST)/0.01))</f>
        <v>0</v>
      </c>
      <c r="AF40" s="80">
        <f>IF($E40="FX",$H40*'Sensis Vectors ALL'!AF40*(EXP($G40/100*VAR_CST)-1)/($H40*0.01),IF($E40&lt;&gt;"SPD",$H40*'Sensis Vectors ALL'!AF40*(EXP($G40/100*VAR_CST)-1)/0.01,'Sensis Vectors ALL'!AF40*($G40*VAR_CST)/0.01))</f>
        <v>0</v>
      </c>
      <c r="AG40" s="80">
        <f>IF($E40="FX",$H40*'Sensis Vectors ALL'!AG40*(EXP($G40/100*VAR_CST)-1)/($H40*0.01),IF($E40&lt;&gt;"SPD",$H40*'Sensis Vectors ALL'!AG40*(EXP($G40/100*VAR_CST)-1)/0.01,'Sensis Vectors ALL'!AG40*($G40*VAR_CST)/0.01))</f>
        <v>0</v>
      </c>
      <c r="AH40" s="80">
        <f>IF($E40="FX",$H40*'Sensis Vectors ALL'!AH40*(EXP($G40/100*VAR_CST)-1)/($H40*0.01),IF($E40&lt;&gt;"SPD",$H40*'Sensis Vectors ALL'!AH40*(EXP($G40/100*VAR_CST)-1)/0.01,'Sensis Vectors ALL'!AH40*($G40*VAR_CST)/0.01))</f>
        <v>0</v>
      </c>
      <c r="AI40" s="80">
        <f>IF($E40="FX",$H40*'Sensis Vectors ALL'!AI40*(EXP($G40/100*VAR_CST)-1)/($H40*0.01),IF($E40&lt;&gt;"SPD",$H40*'Sensis Vectors ALL'!AI40*(EXP($G40/100*VAR_CST)-1)/0.01,'Sensis Vectors ALL'!AI40*($G40*VAR_CST)/0.01))</f>
        <v>0</v>
      </c>
      <c r="AJ40" s="80">
        <f>IF($E40="FX",$H40*'Sensis Vectors ALL'!AJ40*(EXP($G40/100*VAR_CST)-1)/($H40*0.01),IF($E40&lt;&gt;"SPD",$H40*'Sensis Vectors ALL'!AJ40*(EXP($G40/100*VAR_CST)-1)/0.01,'Sensis Vectors ALL'!AJ40*($G40*VAR_CST)/0.01))</f>
        <v>0</v>
      </c>
      <c r="AK40" s="80">
        <f>IF($E40="FX",$H40*'Sensis Vectors ALL'!AK40*(EXP($G40/100*VAR_CST)-1)/($H40*0.01),IF($E40&lt;&gt;"SPD",$H40*'Sensis Vectors ALL'!AK40*(EXP($G40/100*VAR_CST)-1)/0.01,'Sensis Vectors ALL'!AK40*($G40*VAR_CST)/0.01))</f>
        <v>0</v>
      </c>
      <c r="AL40" s="80">
        <f>IF($E40="FX",$H40*'Sensis Vectors ALL'!AL40*(EXP($G40/100*VAR_CST)-1)/($H40*0.01),IF($E40&lt;&gt;"SPD",$H40*'Sensis Vectors ALL'!AL40*(EXP($G40/100*VAR_CST)-1)/0.01,'Sensis Vectors ALL'!AL40*($G40*VAR_CST)/0.01))</f>
        <v>0</v>
      </c>
      <c r="AM40" s="80">
        <f>IF($E40="FX",$H40*'Sensis Vectors ALL'!AM40*(EXP($G40/100*VAR_CST)-1)/($H40*0.01),IF($E40&lt;&gt;"SPD",$H40*'Sensis Vectors ALL'!AM40*(EXP($G40/100*VAR_CST)-1)/0.01,'Sensis Vectors ALL'!AM40*($G40*VAR_CST)/0.01))</f>
        <v>0</v>
      </c>
      <c r="AN40" s="80">
        <f>IF($E40="FX",$H40*'Sensis Vectors ALL'!AN40*(EXP($G40/100*VAR_CST)-1)/($H40*0.01),IF($E40&lt;&gt;"SPD",$H40*'Sensis Vectors ALL'!AN40*(EXP($G40/100*VAR_CST)-1)/0.01,'Sensis Vectors ALL'!AN40*($G40*VAR_CST)/0.01))</f>
        <v>0</v>
      </c>
      <c r="AO40" s="80">
        <f>IF($E40="FX",$H40*'Sensis Vectors ALL'!AO40*(EXP($G40/100*VAR_CST)-1)/($H40*0.01),IF($E40&lt;&gt;"SPD",$H40*'Sensis Vectors ALL'!AO40*(EXP($G40/100*VAR_CST)-1)/0.01,'Sensis Vectors ALL'!AO40*($G40*VAR_CST)/0.01))</f>
        <v>0</v>
      </c>
      <c r="AP40" s="80">
        <f>IF($E40="FX",$H40*'Sensis Vectors ALL'!AP40*(EXP($G40/100*VAR_CST)-1)/($H40*0.01),IF($E40&lt;&gt;"SPD",$H40*'Sensis Vectors ALL'!AP40*(EXP($G40/100*VAR_CST)-1)/0.01,'Sensis Vectors ALL'!AP40*($G40*VAR_CST)/0.01))</f>
        <v>0</v>
      </c>
      <c r="AQ40" s="80">
        <f>IF($E40="FX",$H40*'Sensis Vectors ALL'!AQ40*(EXP($G40/100*VAR_CST)-1)/($H40*0.01),IF($E40&lt;&gt;"SPD",$H40*'Sensis Vectors ALL'!AQ40*(EXP($G40/100*VAR_CST)-1)/0.01,'Sensis Vectors ALL'!AQ40*($G40*VAR_CST)/0.01))</f>
        <v>0</v>
      </c>
      <c r="AR40" s="80">
        <f>IF($E40="FX",$H40*'Sensis Vectors ALL'!AR40*(EXP($G40/100*VAR_CST)-1)/($H40*0.01),IF($E40&lt;&gt;"SPD",$H40*'Sensis Vectors ALL'!AR40*(EXP($G40/100*VAR_CST)-1)/0.01,'Sensis Vectors ALL'!AR40*($G40*VAR_CST)/0.01))</f>
        <v>0</v>
      </c>
      <c r="AS40" s="80">
        <f>IF($E40="FX",$H40*'Sensis Vectors ALL'!AS40*(EXP($G40/100*VAR_CST)-1)/($H40*0.01),IF($E40&lt;&gt;"SPD",$H40*'Sensis Vectors ALL'!AS40*(EXP($G40/100*VAR_CST)-1)/0.01,'Sensis Vectors ALL'!AS40*($G40*VAR_CST)/0.01))</f>
        <v>0</v>
      </c>
      <c r="AT40" s="80">
        <f>IF($E40="FX",$H40*'Sensis Vectors ALL'!AT40*(EXP($G40/100*VAR_CST)-1)/($H40*0.01),IF($E40&lt;&gt;"SPD",$H40*'Sensis Vectors ALL'!AT40*(EXP($G40/100*VAR_CST)-1)/0.01,'Sensis Vectors ALL'!AT40*($G40*VAR_CST)/0.01))</f>
        <v>0</v>
      </c>
      <c r="AU40" s="80">
        <f>IF($E40="FX",$H40*'Sensis Vectors ALL'!AU40*(EXP($G40/100*VAR_CST)-1)/($H40*0.01),IF($E40&lt;&gt;"SPD",$H40*'Sensis Vectors ALL'!AU40*(EXP($G40/100*VAR_CST)-1)/0.01,'Sensis Vectors ALL'!AU40*($G40*VAR_CST)/0.01))</f>
        <v>0</v>
      </c>
      <c r="AV40" s="80">
        <f>IF($E40="FX",$H40*'Sensis Vectors ALL'!AV40*(EXP($G40/100*VAR_CST)-1)/($H40*0.01),IF($E40&lt;&gt;"SPD",$H40*'Sensis Vectors ALL'!AV40*(EXP($G40/100*VAR_CST)-1)/0.01,'Sensis Vectors ALL'!AV40*($G40*VAR_CST)/0.01))</f>
        <v>0</v>
      </c>
      <c r="AW40" s="80">
        <f>IF($E40="FX",$H40*'Sensis Vectors ALL'!AW40*(EXP($G40/100*VAR_CST)-1)/($H40*0.01),IF($E40&lt;&gt;"SPD",$H40*'Sensis Vectors ALL'!AW40*(EXP($G40/100*VAR_CST)-1)/0.01,'Sensis Vectors ALL'!AW40*($G40*VAR_CST)/0.01))</f>
        <v>0</v>
      </c>
      <c r="AX40" s="80">
        <f>IF($E40="FX",$H40*'Sensis Vectors ALL'!AX40*(EXP($G40/100*VAR_CST)-1)/($H40*0.01),IF($E40&lt;&gt;"SPD",$H40*'Sensis Vectors ALL'!AX40*(EXP($G40/100*VAR_CST)-1)/0.01,'Sensis Vectors ALL'!AX40*($G40*VAR_CST)/0.01))</f>
        <v>0</v>
      </c>
      <c r="AY40" s="80">
        <f>IF($E40="FX",$H40*'Sensis Vectors ALL'!AY40*(EXP($G40/100*VAR_CST)-1)/($H40*0.01),IF($E40&lt;&gt;"SPD",$H40*'Sensis Vectors ALL'!AY40*(EXP($G40/100*VAR_CST)-1)/0.01,'Sensis Vectors ALL'!AY40*($G40*VAR_CST)/0.01))</f>
        <v>0</v>
      </c>
      <c r="AZ40" s="80">
        <f>IF($E40="FX",$H40*'Sensis Vectors ALL'!AZ40*(EXP($G40/100*VAR_CST)-1)/($H40*0.01),IF($E40&lt;&gt;"SPD",$H40*'Sensis Vectors ALL'!AZ40*(EXP($G40/100*VAR_CST)-1)/0.01,'Sensis Vectors ALL'!AZ40*($G40*VAR_CST)/0.01))</f>
        <v>0</v>
      </c>
      <c r="BA40" s="80">
        <f>IF($E40="FX",$H40*'Sensis Vectors ALL'!BA40*(EXP($G40/100*VAR_CST)-1)/($H40*0.01),IF($E40&lt;&gt;"SPD",$H40*'Sensis Vectors ALL'!BA40*(EXP($G40/100*VAR_CST)-1)/0.01,'Sensis Vectors ALL'!BA40*($G40*VAR_CST)/0.01))</f>
        <v>0</v>
      </c>
      <c r="BB40" s="80">
        <f>IF($E40="FX",$H40*'Sensis Vectors ALL'!BB40*(EXP($G40/100*VAR_CST)-1)/($H40*0.01),IF($E40&lt;&gt;"SPD",$H40*'Sensis Vectors ALL'!BB40*(EXP($G40/100*VAR_CST)-1)/0.01,'Sensis Vectors ALL'!BB40*($G40*VAR_CST)/0.01))</f>
        <v>0</v>
      </c>
      <c r="BC40" s="80">
        <f>IF($E40="FX",$H40*'Sensis Vectors ALL'!BC40*(EXP($G40/100*VAR_CST)-1)/($H40*0.01),IF($E40&lt;&gt;"SPD",$H40*'Sensis Vectors ALL'!BC40*(EXP($G40/100*VAR_CST)-1)/0.01,'Sensis Vectors ALL'!BC40*($G40*VAR_CST)/0.01))</f>
        <v>0</v>
      </c>
      <c r="BD40" s="80">
        <f>IF($E40="FX",$H40*'Sensis Vectors ALL'!BD40*(EXP($G40/100*VAR_CST)-1)/($H40*0.01),IF($E40&lt;&gt;"SPD",$H40*'Sensis Vectors ALL'!BD40*(EXP($G40/100*VAR_CST)-1)/0.01,'Sensis Vectors ALL'!BD40*($G40*VAR_CST)/0.01))</f>
        <v>0</v>
      </c>
      <c r="BE40" s="80">
        <f>IF($E40="FX",$H40*'Sensis Vectors ALL'!BE40*(EXP($G40/100*VAR_CST)-1)/($H40*0.01),IF($E40&lt;&gt;"SPD",$H40*'Sensis Vectors ALL'!BE40*(EXP($G40/100*VAR_CST)-1)/0.01,'Sensis Vectors ALL'!BE40*($G40*VAR_CST)/0.01))</f>
        <v>0</v>
      </c>
      <c r="BF40" s="80">
        <f>IF($E40="FX",$H40*'Sensis Vectors ALL'!BF40*(EXP($G40/100*VAR_CST)-1)/($H40*0.01),IF($E40&lt;&gt;"SPD",$H40*'Sensis Vectors ALL'!BF40*(EXP($G40/100*VAR_CST)-1)/0.01,'Sensis Vectors ALL'!BF40*($G40*VAR_CST)/0.01))</f>
        <v>0</v>
      </c>
      <c r="BG40" s="80">
        <f>IF($E40="FX",$H40*'Sensis Vectors ALL'!BG40*(EXP($G40/100*VAR_CST)-1)/($H40*0.01),IF($E40&lt;&gt;"SPD",$H40*'Sensis Vectors ALL'!BG40*(EXP($G40/100*VAR_CST)-1)/0.01,'Sensis Vectors ALL'!BG40*($G40*VAR_CST)/0.01))</f>
        <v>0</v>
      </c>
      <c r="BH40" s="80">
        <f>IF($E40="FX",$H40*'Sensis Vectors ALL'!BH40*(EXP($G40/100*VAR_CST)-1)/($H40*0.01),IF($E40&lt;&gt;"SPD",$H40*'Sensis Vectors ALL'!BH40*(EXP($G40/100*VAR_CST)-1)/0.01,'Sensis Vectors ALL'!BH40*($G40*VAR_CST)/0.01))</f>
        <v>0</v>
      </c>
      <c r="BI40" s="80">
        <f>IF($E40="FX",$H40*'Sensis Vectors ALL'!BI40*(EXP($G40/100*VAR_CST)-1)/($H40*0.01),IF($E40&lt;&gt;"SPD",$H40*'Sensis Vectors ALL'!BI40*(EXP($G40/100*VAR_CST)-1)/0.01,'Sensis Vectors ALL'!BI40*($G40*VAR_CST)/0.01))</f>
        <v>0</v>
      </c>
      <c r="BJ40" s="80">
        <f>IF($E40="FX",$H40*'Sensis Vectors ALL'!BJ40*(EXP($G40/100*VAR_CST)-1)/($H40*0.01),IF($E40&lt;&gt;"SPD",$H40*'Sensis Vectors ALL'!BJ40*(EXP($G40/100*VAR_CST)-1)/0.01,'Sensis Vectors ALL'!BJ40*($G40*VAR_CST)/0.01))</f>
        <v>0</v>
      </c>
      <c r="BK40" s="80">
        <f>IF($E40="FX",$H40*'Sensis Vectors ALL'!BK40*(EXP($G40/100*VAR_CST)-1)/($H40*0.01),IF($E40&lt;&gt;"SPD",$H40*'Sensis Vectors ALL'!BK40*(EXP($G40/100*VAR_CST)-1)/0.01,'Sensis Vectors ALL'!BK40*($G40*VAR_CST)/0.01))</f>
        <v>0</v>
      </c>
      <c r="BL40" s="80">
        <f>IF($E40="FX",$H40*'Sensis Vectors ALL'!BL40*(EXP($G40/100*VAR_CST)-1)/($H40*0.01),IF($E40&lt;&gt;"SPD",$H40*'Sensis Vectors ALL'!BL40*(EXP($G40/100*VAR_CST)-1)/0.01,'Sensis Vectors ALL'!BL40*($G40*VAR_CST)/0.01))</f>
        <v>0</v>
      </c>
      <c r="BM40" s="80">
        <f>IF($E40="FX",$H40*'Sensis Vectors ALL'!BM40*(EXP($G40/100*VAR_CST)-1)/($H40*0.01),IF($E40&lt;&gt;"SPD",$H40*'Sensis Vectors ALL'!BM40*(EXP($G40/100*VAR_CST)-1)/0.01,'Sensis Vectors ALL'!BM40*($G40*VAR_CST)/0.01))</f>
        <v>0</v>
      </c>
      <c r="BN40" s="80">
        <f>IF($E40="FX",$H40*'Sensis Vectors ALL'!BN40*(EXP($G40/100*VAR_CST)-1)/($H40*0.01),IF($E40&lt;&gt;"SPD",$H40*'Sensis Vectors ALL'!BN40*(EXP($G40/100*VAR_CST)-1)/0.01,'Sensis Vectors ALL'!BN40*($G40*VAR_CST)/0.01))</f>
        <v>0</v>
      </c>
      <c r="BO40" s="80">
        <f>IF($E40="FX",$H40*'Sensis Vectors ALL'!BO40*(EXP($G40/100*VAR_CST)-1)/($H40*0.01),IF($E40&lt;&gt;"SPD",$H40*'Sensis Vectors ALL'!BO40*(EXP($G40/100*VAR_CST)-1)/0.01,'Sensis Vectors ALL'!BO40*($G40*VAR_CST)/0.01))</f>
        <v>0</v>
      </c>
      <c r="BP40" s="80">
        <f>IF($E40="FX",$H40*'Sensis Vectors ALL'!BP40*(EXP($G40/100*VAR_CST)-1)/($H40*0.01),IF($E40&lt;&gt;"SPD",$H40*'Sensis Vectors ALL'!BP40*(EXP($G40/100*VAR_CST)-1)/0.01,'Sensis Vectors ALL'!BP40*($G40*VAR_CST)/0.01))</f>
        <v>0</v>
      </c>
      <c r="BQ40" s="80">
        <f>IF($E40="FX",$H40*'Sensis Vectors ALL'!BQ40*(EXP($G40/100*VAR_CST)-1)/($H40*0.01),IF($E40&lt;&gt;"SPD",$H40*'Sensis Vectors ALL'!BQ40*(EXP($G40/100*VAR_CST)-1)/0.01,'Sensis Vectors ALL'!BQ40*($G40*VAR_CST)/0.01))</f>
        <v>0</v>
      </c>
      <c r="BR40" s="80">
        <f>IF($E40="FX",$H40*'Sensis Vectors ALL'!BR40*(EXP($G40/100*VAR_CST)-1)/($H40*0.01),IF($E40&lt;&gt;"SPD",$H40*'Sensis Vectors ALL'!BR40*(EXP($G40/100*VAR_CST)-1)/0.01,'Sensis Vectors ALL'!BR40*($G40*VAR_CST)/0.01))</f>
        <v>0</v>
      </c>
      <c r="BS40" s="80">
        <f>IF($E40="FX",$H40*'Sensis Vectors ALL'!BS40*(EXP($G40/100*VAR_CST)-1)/($H40*0.01),IF($E40&lt;&gt;"SPD",$H40*'Sensis Vectors ALL'!BS40*(EXP($G40/100*VAR_CST)-1)/0.01,'Sensis Vectors ALL'!BS40*($G40*VAR_CST)/0.01))</f>
        <v>0</v>
      </c>
      <c r="BT40" s="80">
        <f>IF($E40="FX",$H40*'Sensis Vectors ALL'!BT40*(EXP($G40/100*VAR_CST)-1)/($H40*0.01),IF($E40&lt;&gt;"SPD",$H40*'Sensis Vectors ALL'!BT40*(EXP($G40/100*VAR_CST)-1)/0.01,'Sensis Vectors ALL'!BT40*($G40*VAR_CST)/0.01))</f>
        <v>0</v>
      </c>
      <c r="BU40" s="80">
        <f>IF($E40="FX",$H40*'Sensis Vectors ALL'!BU40*(EXP($G40/100*VAR_CST)-1)/($H40*0.01),IF($E40&lt;&gt;"SPD",$H40*'Sensis Vectors ALL'!BU40*(EXP($G40/100*VAR_CST)-1)/0.01,'Sensis Vectors ALL'!BU40*($G40*VAR_CST)/0.01))</f>
        <v>0</v>
      </c>
      <c r="BV40" s="80">
        <f>IF($E40="FX",$H40*'Sensis Vectors ALL'!BV40*(EXP($G40/100*VAR_CST)-1)/($H40*0.01),IF($E40&lt;&gt;"SPD",$H40*'Sensis Vectors ALL'!BV40*(EXP($G40/100*VAR_CST)-1)/0.01,'Sensis Vectors ALL'!BV40*($G40*VAR_CST)/0.01))</f>
        <v>0</v>
      </c>
      <c r="BW40" s="80">
        <f>IF($E40="FX",$H40*'Sensis Vectors ALL'!BW40*(EXP($G40/100*VAR_CST)-1)/($H40*0.01),IF($E40&lt;&gt;"SPD",$H40*'Sensis Vectors ALL'!BW40*(EXP($G40/100*VAR_CST)-1)/0.01,'Sensis Vectors ALL'!BW40*($G40*VAR_CST)/0.01))</f>
        <v>0</v>
      </c>
      <c r="BX40" s="80">
        <f>IF($E40="FX",$H40*'Sensis Vectors ALL'!BX40*(EXP($G40/100*VAR_CST)-1)/($H40*0.01),IF($E40&lt;&gt;"SPD",$H40*'Sensis Vectors ALL'!BX40*(EXP($G40/100*VAR_CST)-1)/0.01,'Sensis Vectors ALL'!BX40*($G40*VAR_CST)/0.01))</f>
        <v>0</v>
      </c>
      <c r="BY40" s="80">
        <f>IF($E40="FX",$H40*'Sensis Vectors ALL'!BY40*(EXP($G40/100*VAR_CST)-1)/($H40*0.01),IF($E40&lt;&gt;"SPD",$H40*'Sensis Vectors ALL'!BY40*(EXP($G40/100*VAR_CST)-1)/0.01,'Sensis Vectors ALL'!BY40*($G40*VAR_CST)/0.01))</f>
        <v>0</v>
      </c>
      <c r="BZ40" s="80">
        <f>IF($E40="FX",$H40*'Sensis Vectors ALL'!BZ40*(EXP($G40/100*VAR_CST)-1)/($H40*0.01),IF($E40&lt;&gt;"SPD",$H40*'Sensis Vectors ALL'!BZ40*(EXP($G40/100*VAR_CST)-1)/0.01,'Sensis Vectors ALL'!BZ40*($G40*VAR_CST)/0.01))</f>
        <v>0</v>
      </c>
      <c r="CA40" s="80">
        <f>IF($E40="FX",$H40*'Sensis Vectors ALL'!CA40*(EXP($G40/100*VAR_CST)-1)/($H40*0.01),IF($E40&lt;&gt;"SPD",$H40*'Sensis Vectors ALL'!CA40*(EXP($G40/100*VAR_CST)-1)/0.01,'Sensis Vectors ALL'!CA40*($G40*VAR_CST)/0.01))</f>
        <v>0</v>
      </c>
      <c r="CB40" s="80">
        <f>IF($E40="FX",$H40*'Sensis Vectors ALL'!CB40*(EXP($G40/100*VAR_CST)-1)/($H40*0.01),IF($E40&lt;&gt;"SPD",$H40*'Sensis Vectors ALL'!CB40*(EXP($G40/100*VAR_CST)-1)/0.01,'Sensis Vectors ALL'!CB40*($G40*VAR_CST)/0.01))</f>
        <v>0</v>
      </c>
      <c r="CC40" s="80">
        <f>IF($E40="FX",$H40*'Sensis Vectors ALL'!CC40*(EXP($G40/100*VAR_CST)-1)/($H40*0.01),IF($E40&lt;&gt;"SPD",$H40*'Sensis Vectors ALL'!CC40*(EXP($G40/100*VAR_CST)-1)/0.01,'Sensis Vectors ALL'!CC40*($G40*VAR_CST)/0.01))</f>
        <v>0</v>
      </c>
      <c r="CD40" s="80">
        <f>IF($E40="FX",$H40*'Sensis Vectors ALL'!CD40*(EXP($G40/100*VAR_CST)-1)/($H40*0.01),IF($E40&lt;&gt;"SPD",$H40*'Sensis Vectors ALL'!CD40*(EXP($G40/100*VAR_CST)-1)/0.01,'Sensis Vectors ALL'!CD40*($G40*VAR_CST)/0.01))</f>
        <v>0</v>
      </c>
      <c r="CE40" s="80">
        <f>IF($E40="FX",$H40*'Sensis Vectors ALL'!CE40*(EXP($G40/100*VAR_CST)-1)/($H40*0.01),IF($E40&lt;&gt;"SPD",$H40*'Sensis Vectors ALL'!CE40*(EXP($G40/100*VAR_CST)-1)/0.01,'Sensis Vectors ALL'!CE40*($G40*VAR_CST)/0.01))</f>
        <v>0</v>
      </c>
      <c r="CF40" s="80">
        <f>IF($E40="FX",$H40*'Sensis Vectors ALL'!CF40*(EXP($G40/100*VAR_CST)-1)/($H40*0.01),IF($E40&lt;&gt;"SPD",$H40*'Sensis Vectors ALL'!CF40*(EXP($G40/100*VAR_CST)-1)/0.01,'Sensis Vectors ALL'!CF40*($G40*VAR_CST)/0.01))</f>
        <v>0</v>
      </c>
      <c r="CG40" s="80">
        <f>IF($E40="FX",$H40*'Sensis Vectors ALL'!CG40*(EXP($G40/100*VAR_CST)-1)/($H40*0.01),IF($E40&lt;&gt;"SPD",$H40*'Sensis Vectors ALL'!CG40*(EXP($G40/100*VAR_CST)-1)/0.01,'Sensis Vectors ALL'!CG40*($G40*VAR_CST)/0.01))</f>
        <v>0</v>
      </c>
      <c r="CH40" s="80">
        <f>IF($E40="FX",$H40*'Sensis Vectors ALL'!CH40*(EXP($G40/100*VAR_CST)-1)/($H40*0.01),IF($E40&lt;&gt;"SPD",$H40*'Sensis Vectors ALL'!CH40*(EXP($G40/100*VAR_CST)-1)/0.01,'Sensis Vectors ALL'!CH40*($G40*VAR_CST)/0.01))</f>
        <v>0</v>
      </c>
      <c r="CI40" s="80">
        <f>IF($E40="FX",$H40*'Sensis Vectors ALL'!CI40*(EXP($G40/100*VAR_CST)-1)/($H40*0.01),IF($E40&lt;&gt;"SPD",$H40*'Sensis Vectors ALL'!CI40*(EXP($G40/100*VAR_CST)-1)/0.01,'Sensis Vectors ALL'!CI40*($G40*VAR_CST)/0.01))</f>
        <v>0</v>
      </c>
      <c r="CJ40" s="80">
        <f>IF($E40="FX",$H40*'Sensis Vectors ALL'!CJ40*(EXP($G40/100*VAR_CST)-1)/($H40*0.01),IF($E40&lt;&gt;"SPD",$H40*'Sensis Vectors ALL'!CJ40*(EXP($G40/100*VAR_CST)-1)/0.01,'Sensis Vectors ALL'!CJ40*($G40*VAR_CST)/0.01))</f>
        <v>0</v>
      </c>
      <c r="CK40" s="80">
        <f>IF($E40="FX",$H40*'Sensis Vectors ALL'!CK40*(EXP($G40/100*VAR_CST)-1)/($H40*0.01),IF($E40&lt;&gt;"SPD",$H40*'Sensis Vectors ALL'!CK40*(EXP($G40/100*VAR_CST)-1)/0.01,'Sensis Vectors ALL'!CK40*($G40*VAR_CST)/0.01))</f>
        <v>0</v>
      </c>
      <c r="CL40" s="80">
        <f>IF($E40="FX",$H40*'Sensis Vectors ALL'!CL40*(EXP($G40/100*VAR_CST)-1)/($H40*0.01),IF($E40&lt;&gt;"SPD",$H40*'Sensis Vectors ALL'!CL40*(EXP($G40/100*VAR_CST)-1)/0.01,'Sensis Vectors ALL'!CL40*($G40*VAR_CST)/0.01))</f>
        <v>0</v>
      </c>
      <c r="CM40" s="80">
        <f>IF($E40="FX",$H40*'Sensis Vectors ALL'!CM40*(EXP($G40/100*VAR_CST)-1)/($H40*0.01),IF($E40&lt;&gt;"SPD",$H40*'Sensis Vectors ALL'!CM40*(EXP($G40/100*VAR_CST)-1)/0.01,'Sensis Vectors ALL'!CM40*($G40*VAR_CST)/0.01))</f>
        <v>0</v>
      </c>
      <c r="CN40" s="80">
        <f>IF($E40="FX",$H40*'Sensis Vectors ALL'!CN40*(EXP($G40/100*VAR_CST)-1)/($H40*0.01),IF($E40&lt;&gt;"SPD",$H40*'Sensis Vectors ALL'!CN40*(EXP($G40/100*VAR_CST)-1)/0.01,'Sensis Vectors ALL'!CN40*($G40*VAR_CST)/0.01))</f>
        <v>0</v>
      </c>
      <c r="CO40" s="80">
        <f>IF($E40="FX",$H40*'Sensis Vectors ALL'!CO40*(EXP($G40/100*VAR_CST)-1)/($H40*0.01),IF($E40&lt;&gt;"SPD",$H40*'Sensis Vectors ALL'!CO40*(EXP($G40/100*VAR_CST)-1)/0.01,'Sensis Vectors ALL'!CO40*($G40*VAR_CST)/0.01))</f>
        <v>0</v>
      </c>
      <c r="CP40" s="80">
        <f>IF($E40="FX",$H40*'Sensis Vectors ALL'!CP40*(EXP($G40/100*VAR_CST)-1)/($H40*0.01),IF($E40&lt;&gt;"SPD",$H40*'Sensis Vectors ALL'!CP40*(EXP($G40/100*VAR_CST)-1)/0.01,'Sensis Vectors ALL'!CP40*($G40*VAR_CST)/0.01))</f>
        <v>0</v>
      </c>
      <c r="CQ40" s="80">
        <f>IF($E40="FX",$H40*'Sensis Vectors ALL'!CQ40*(EXP($G40/100*VAR_CST)-1)/($H40*0.01),IF($E40&lt;&gt;"SPD",$H40*'Sensis Vectors ALL'!CQ40*(EXP($G40/100*VAR_CST)-1)/0.01,'Sensis Vectors ALL'!CQ40*($G40*VAR_CST)/0.01))</f>
        <v>0</v>
      </c>
      <c r="CR40" s="80">
        <f>IF($E40="FX",$H40*'Sensis Vectors ALL'!CR40*(EXP($G40/100*VAR_CST)-1)/($H40*0.01),IF($E40&lt;&gt;"SPD",$H40*'Sensis Vectors ALL'!CR40*(EXP($G40/100*VAR_CST)-1)/0.01,'Sensis Vectors ALL'!CR40*($G40*VAR_CST)/0.01))</f>
        <v>0</v>
      </c>
      <c r="CS40" s="80">
        <f>IF($E40="FX",$H40*'Sensis Vectors ALL'!CS40*(EXP($G40/100*VAR_CST)-1)/($H40*0.01),IF($E40&lt;&gt;"SPD",$H40*'Sensis Vectors ALL'!CS40*(EXP($G40/100*VAR_CST)-1)/0.01,'Sensis Vectors ALL'!CS40*($G40*VAR_CST)/0.01))</f>
        <v>0</v>
      </c>
      <c r="CT40" s="80">
        <f>IF($E40="FX",$H40*'Sensis Vectors ALL'!CT40*(EXP($G40/100*VAR_CST)-1)/($H40*0.01),IF($E40&lt;&gt;"SPD",$H40*'Sensis Vectors ALL'!CT40*(EXP($G40/100*VAR_CST)-1)/0.01,'Sensis Vectors ALL'!CT40*($G40*VAR_CST)/0.01))</f>
        <v>0</v>
      </c>
      <c r="CU40" s="80">
        <f>IF($E40="FX",$H40*'Sensis Vectors ALL'!CU40*(EXP($G40/100*VAR_CST)-1)/($H40*0.01),IF($E40&lt;&gt;"SPD",$H40*'Sensis Vectors ALL'!CU40*(EXP($G40/100*VAR_CST)-1)/0.01,'Sensis Vectors ALL'!CU40*($G40*VAR_CST)/0.01))</f>
        <v>0</v>
      </c>
      <c r="CV40" s="80">
        <f>IF($E40="FX",$H40*'Sensis Vectors ALL'!CV40*(EXP($G40/100*VAR_CST)-1)/($H40*0.01),IF($E40&lt;&gt;"SPD",$H40*'Sensis Vectors ALL'!CV40*(EXP($G40/100*VAR_CST)-1)/0.01,'Sensis Vectors ALL'!CV40*($G40*VAR_CST)/0.01))</f>
        <v>0</v>
      </c>
      <c r="CW40" s="80">
        <f>IF($E40="FX",$H40*'Sensis Vectors ALL'!CW40*(EXP($G40/100*VAR_CST)-1)/($H40*0.01),IF($E40&lt;&gt;"SPD",$H40*'Sensis Vectors ALL'!CW40*(EXP($G40/100*VAR_CST)-1)/0.01,'Sensis Vectors ALL'!CW40*($G40*VAR_CST)/0.01))</f>
        <v>0</v>
      </c>
      <c r="CX40" s="80">
        <f>IF($E40="FX",$H40*'Sensis Vectors ALL'!CX40*(EXP($G40/100*VAR_CST)-1)/($H40*0.01),IF($E40&lt;&gt;"SPD",$H40*'Sensis Vectors ALL'!CX40*(EXP($G40/100*VAR_CST)-1)/0.01,'Sensis Vectors ALL'!CX40*($G40*VAR_CST)/0.01))</f>
        <v>0</v>
      </c>
      <c r="CY40" s="80">
        <f>IF($E40="FX",$H40*'Sensis Vectors ALL'!CY40*(EXP($G40/100*VAR_CST)-1)/($H40*0.01),IF($E40&lt;&gt;"SPD",$H40*'Sensis Vectors ALL'!CY40*(EXP($G40/100*VAR_CST)-1)/0.01,'Sensis Vectors ALL'!CY40*($G40*VAR_CST)/0.01))</f>
        <v>0</v>
      </c>
      <c r="CZ40" s="80">
        <f>IF($E40="FX",$H40*'Sensis Vectors ALL'!CZ40*(EXP($G40/100*VAR_CST)-1)/($H40*0.01),IF($E40&lt;&gt;"SPD",$H40*'Sensis Vectors ALL'!CZ40*(EXP($G40/100*VAR_CST)-1)/0.01,'Sensis Vectors ALL'!CZ40*($G40*VAR_CST)/0.01))</f>
        <v>0</v>
      </c>
      <c r="DA40" s="80">
        <f>IF($E40="FX",$H40*'Sensis Vectors ALL'!DA40*(EXP($G40/100*VAR_CST)-1)/($H40*0.01),IF($E40&lt;&gt;"SPD",$H40*'Sensis Vectors ALL'!DA40*(EXP($G40/100*VAR_CST)-1)/0.01,'Sensis Vectors ALL'!DA40*($G40*VAR_CST)/0.01))</f>
        <v>0</v>
      </c>
      <c r="DB40" s="80">
        <f>IF($E40="FX",$H40*'Sensis Vectors ALL'!DB40*(EXP($G40/100*VAR_CST)-1)/($H40*0.01),IF($E40&lt;&gt;"SPD",$H40*'Sensis Vectors ALL'!DB40*(EXP($G40/100*VAR_CST)-1)/0.01,'Sensis Vectors ALL'!DB40*($G40*VAR_CST)/0.01))</f>
        <v>0</v>
      </c>
      <c r="DC40" s="80">
        <f>IF($E40="FX",$H40*'Sensis Vectors ALL'!DC40*(EXP($G40/100*VAR_CST)-1)/($H40*0.01),IF($E40&lt;&gt;"SPD",$H40*'Sensis Vectors ALL'!DC40*(EXP($G40/100*VAR_CST)-1)/0.01,'Sensis Vectors ALL'!DC40*($G40*VAR_CST)/0.01))</f>
        <v>0</v>
      </c>
      <c r="DD40" s="80">
        <f>IF($E40="FX",$H40*'Sensis Vectors ALL'!DD40*(EXP($G40/100*VAR_CST)-1)/($H40*0.01),IF($E40&lt;&gt;"SPD",$H40*'Sensis Vectors ALL'!DD40*(EXP($G40/100*VAR_CST)-1)/0.01,'Sensis Vectors ALL'!DD40*($G40*VAR_CST)/0.01))</f>
        <v>0</v>
      </c>
      <c r="DE40" s="80">
        <f>IF($E40="FX",$H40*'Sensis Vectors ALL'!DE40*(EXP($G40/100*VAR_CST)-1)/($H40*0.01),IF($E40&lt;&gt;"SPD",$H40*'Sensis Vectors ALL'!DE40*(EXP($G40/100*VAR_CST)-1)/0.01,'Sensis Vectors ALL'!DE40*($G40*VAR_CST)/0.01))</f>
        <v>0</v>
      </c>
      <c r="DF40" s="80">
        <f>IF($E40="FX",$H40*'Sensis Vectors ALL'!DF40*(EXP($G40/100*VAR_CST)-1)/($H40*0.01),IF($E40&lt;&gt;"SPD",$H40*'Sensis Vectors ALL'!DF40*(EXP($G40/100*VAR_CST)-1)/0.01,'Sensis Vectors ALL'!DF40*($G40*VAR_CST)/0.01))</f>
        <v>0</v>
      </c>
      <c r="DG40" s="80">
        <f>IF($E40="FX",$H40*'Sensis Vectors ALL'!DG40*(EXP($G40/100*VAR_CST)-1)/($H40*0.01),IF($E40&lt;&gt;"SPD",$H40*'Sensis Vectors ALL'!DG40*(EXP($G40/100*VAR_CST)-1)/0.01,'Sensis Vectors ALL'!DG40*($G40*VAR_CST)/0.01))</f>
        <v>0</v>
      </c>
      <c r="DH40" s="80">
        <f>IF($E40="FX",$H40*'Sensis Vectors ALL'!DH40*(EXP($G40/100*VAR_CST)-1)/($H40*0.01),IF($E40&lt;&gt;"SPD",$H40*'Sensis Vectors ALL'!DH40*(EXP($G40/100*VAR_CST)-1)/0.01,'Sensis Vectors ALL'!DH40*($G40*VAR_CST)/0.01))</f>
        <v>0</v>
      </c>
      <c r="DI40" s="80">
        <f>IF($E40="FX",$H40*'Sensis Vectors ALL'!DI40*(EXP($G40/100*VAR_CST)-1)/($H40*0.01),IF($E40&lt;&gt;"SPD",$H40*'Sensis Vectors ALL'!DI40*(EXP($G40/100*VAR_CST)-1)/0.01,'Sensis Vectors ALL'!DI40*($G40*VAR_CST)/0.01))</f>
        <v>0</v>
      </c>
      <c r="DJ40" s="80">
        <f>IF($E40="FX",$H40*'Sensis Vectors ALL'!DJ40*(EXP($G40/100*VAR_CST)-1)/($H40*0.01),IF($E40&lt;&gt;"SPD",$H40*'Sensis Vectors ALL'!DJ40*(EXP($G40/100*VAR_CST)-1)/0.01,'Sensis Vectors ALL'!DJ40*($G40*VAR_CST)/0.01))</f>
        <v>0</v>
      </c>
      <c r="DK40" s="80">
        <f>IF($E40="FX",$H40*'Sensis Vectors ALL'!DK40*(EXP($G40/100*VAR_CST)-1)/($H40*0.01),IF($E40&lt;&gt;"SPD",$H40*'Sensis Vectors ALL'!DK40*(EXP($G40/100*VAR_CST)-1)/0.01,'Sensis Vectors ALL'!DK40*($G40*VAR_CST)/0.01))</f>
        <v>0</v>
      </c>
      <c r="DL40" s="80">
        <f>IF($E40="FX",$H40*'Sensis Vectors ALL'!DL40*(EXP($G40/100*VAR_CST)-1)/($H40*0.01),IF($E40&lt;&gt;"SPD",$H40*'Sensis Vectors ALL'!DL40*(EXP($G40/100*VAR_CST)-1)/0.01,'Sensis Vectors ALL'!DL40*($G40*VAR_CST)/0.01))</f>
        <v>0</v>
      </c>
      <c r="DM40" s="80">
        <f>IF($E40="FX",$H40*'Sensis Vectors ALL'!DM40*(EXP($G40/100*VAR_CST)-1)/($H40*0.01),IF($E40&lt;&gt;"SPD",$H40*'Sensis Vectors ALL'!DM40*(EXP($G40/100*VAR_CST)-1)/0.01,'Sensis Vectors ALL'!DM40*($G40*VAR_CST)/0.01))</f>
        <v>0</v>
      </c>
      <c r="DN40" s="80">
        <f>IF($E40="FX",$H40*'Sensis Vectors ALL'!DN40*(EXP($G40/100*VAR_CST)-1)/($H40*0.01),IF($E40&lt;&gt;"SPD",$H40*'Sensis Vectors ALL'!DN40*(EXP($G40/100*VAR_CST)-1)/0.01,'Sensis Vectors ALL'!DN40*($G40*VAR_CST)/0.01))</f>
        <v>0</v>
      </c>
      <c r="DO40" s="80">
        <f>IF($E40="FX",$H40*'Sensis Vectors ALL'!DO40*(EXP($G40/100*VAR_CST)-1)/($H40*0.01),IF($E40&lt;&gt;"SPD",$H40*'Sensis Vectors ALL'!DO40*(EXP($G40/100*VAR_CST)-1)/0.01,'Sensis Vectors ALL'!DO40*($G40*VAR_CST)/0.01))</f>
        <v>0</v>
      </c>
      <c r="DP40" s="80">
        <f>IF($E40="FX",$H40*'Sensis Vectors ALL'!DP40*(EXP($G40/100*VAR_CST)-1)/($H40*0.01),IF($E40&lt;&gt;"SPD",$H40*'Sensis Vectors ALL'!DP40*(EXP($G40/100*VAR_CST)-1)/0.01,'Sensis Vectors ALL'!DP40*($G40*VAR_CST)/0.01))</f>
        <v>0</v>
      </c>
      <c r="DQ40" s="80">
        <f>IF($E40="FX",$H40*'Sensis Vectors ALL'!DQ40*(EXP($G40/100*VAR_CST)-1)/($H40*0.01),IF($E40&lt;&gt;"SPD",$H40*'Sensis Vectors ALL'!DQ40*(EXP($G40/100*VAR_CST)-1)/0.01,'Sensis Vectors ALL'!DQ40*($G40*VAR_CST)/0.01))</f>
        <v>0</v>
      </c>
    </row>
    <row r="41" spans="1:121" x14ac:dyDescent="0.2">
      <c r="A41" s="60">
        <v>396</v>
      </c>
      <c r="B41" s="60" t="s">
        <v>9</v>
      </c>
      <c r="C41" s="60" t="s">
        <v>369</v>
      </c>
      <c r="D41" s="60" t="s">
        <v>526</v>
      </c>
      <c r="E41" s="60" t="s">
        <v>523</v>
      </c>
      <c r="F41" s="60" t="s">
        <v>10</v>
      </c>
      <c r="G41" s="60">
        <v>0.834094</v>
      </c>
      <c r="H41" s="60">
        <v>0.107832</v>
      </c>
      <c r="I41" s="80">
        <f>IF($E41="FX",$H41*'Sensis Vectors ALL'!I41*(EXP($G41/100*VAR_CST)-1)/($H41*0.01),IF($E41&lt;&gt;"SPD",$H41*'Sensis Vectors ALL'!I41*(EXP($G41/100*VAR_CST)-1)/0.01,'Sensis Vectors ALL'!I41*($G41*VAR_CST)/0.01))</f>
        <v>-52.424996569053192</v>
      </c>
      <c r="J41" s="80">
        <f>IF($E41="FX",$H41*'Sensis Vectors ALL'!J41*(EXP($G41/100*VAR_CST)-1)/($H41*0.01),IF($E41&lt;&gt;"SPD",$H41*'Sensis Vectors ALL'!J41*(EXP($G41/100*VAR_CST)-1)/0.01,'Sensis Vectors ALL'!J41*($G41*VAR_CST)/0.01))</f>
        <v>-52.424996569053192</v>
      </c>
      <c r="K41" s="80">
        <f>IF($E41="FX",$H41*'Sensis Vectors ALL'!K41*(EXP($G41/100*VAR_CST)-1)/($H41*0.01),IF($E41&lt;&gt;"SPD",$H41*'Sensis Vectors ALL'!K41*(EXP($G41/100*VAR_CST)-1)/0.01,'Sensis Vectors ALL'!K41*($G41*VAR_CST)/0.01))</f>
        <v>-52.424996569053192</v>
      </c>
      <c r="L41" s="80">
        <f>IF($E41="FX",$H41*'Sensis Vectors ALL'!L41*(EXP($G41/100*VAR_CST)-1)/($H41*0.01),IF($E41&lt;&gt;"SPD",$H41*'Sensis Vectors ALL'!L41*(EXP($G41/100*VAR_CST)-1)/0.01,'Sensis Vectors ALL'!L41*($G41*VAR_CST)/0.01))</f>
        <v>-52.424996569053192</v>
      </c>
      <c r="M41" s="80">
        <f>IF($E41="FX",$H41*'Sensis Vectors ALL'!M41*(EXP($G41/100*VAR_CST)-1)/($H41*0.01),IF($E41&lt;&gt;"SPD",$H41*'Sensis Vectors ALL'!M41*(EXP($G41/100*VAR_CST)-1)/0.01,'Sensis Vectors ALL'!M41*($G41*VAR_CST)/0.01))</f>
        <v>-2.8930728947843546E-2</v>
      </c>
      <c r="N41" s="80">
        <f>IF($E41="FX",$H41*'Sensis Vectors ALL'!N41*(EXP($G41/100*VAR_CST)-1)/($H41*0.01),IF($E41&lt;&gt;"SPD",$H41*'Sensis Vectors ALL'!N41*(EXP($G41/100*VAR_CST)-1)/0.01,'Sensis Vectors ALL'!N41*($G41*VAR_CST)/0.01))</f>
        <v>-2.8930728947843546E-2</v>
      </c>
      <c r="O41" s="80">
        <f>IF($E41="FX",$H41*'Sensis Vectors ALL'!O41*(EXP($G41/100*VAR_CST)-1)/($H41*0.01),IF($E41&lt;&gt;"SPD",$H41*'Sensis Vectors ALL'!O41*(EXP($G41/100*VAR_CST)-1)/0.01,'Sensis Vectors ALL'!O41*($G41*VAR_CST)/0.01))</f>
        <v>0</v>
      </c>
      <c r="P41" s="80">
        <f>IF($E41="FX",$H41*'Sensis Vectors ALL'!P41*(EXP($G41/100*VAR_CST)-1)/($H41*0.01),IF($E41&lt;&gt;"SPD",$H41*'Sensis Vectors ALL'!P41*(EXP($G41/100*VAR_CST)-1)/0.01,'Sensis Vectors ALL'!P41*($G41*VAR_CST)/0.01))</f>
        <v>0</v>
      </c>
      <c r="Q41" s="80">
        <f>IF($E41="FX",$H41*'Sensis Vectors ALL'!Q41*(EXP($G41/100*VAR_CST)-1)/($H41*0.01),IF($E41&lt;&gt;"SPD",$H41*'Sensis Vectors ALL'!Q41*(EXP($G41/100*VAR_CST)-1)/0.01,'Sensis Vectors ALL'!Q41*($G41*VAR_CST)/0.01))</f>
        <v>0</v>
      </c>
      <c r="R41" s="80">
        <f>IF($E41="FX",$H41*'Sensis Vectors ALL'!R41*(EXP($G41/100*VAR_CST)-1)/($H41*0.01),IF($E41&lt;&gt;"SPD",$H41*'Sensis Vectors ALL'!R41*(EXP($G41/100*VAR_CST)-1)/0.01,'Sensis Vectors ALL'!R41*($G41*VAR_CST)/0.01))</f>
        <v>0</v>
      </c>
      <c r="S41" s="80">
        <f>IF($E41="FX",$H41*'Sensis Vectors ALL'!S41*(EXP($G41/100*VAR_CST)-1)/($H41*0.01),IF($E41&lt;&gt;"SPD",$H41*'Sensis Vectors ALL'!S41*(EXP($G41/100*VAR_CST)-1)/0.01,'Sensis Vectors ALL'!S41*($G41*VAR_CST)/0.01))</f>
        <v>0</v>
      </c>
      <c r="T41" s="80">
        <f>IF($E41="FX",$H41*'Sensis Vectors ALL'!T41*(EXP($G41/100*VAR_CST)-1)/($H41*0.01),IF($E41&lt;&gt;"SPD",$H41*'Sensis Vectors ALL'!T41*(EXP($G41/100*VAR_CST)-1)/0.01,'Sensis Vectors ALL'!T41*($G41*VAR_CST)/0.01))</f>
        <v>0</v>
      </c>
      <c r="U41" s="80">
        <f>IF($E41="FX",$H41*'Sensis Vectors ALL'!U41*(EXP($G41/100*VAR_CST)-1)/($H41*0.01),IF($E41&lt;&gt;"SPD",$H41*'Sensis Vectors ALL'!U41*(EXP($G41/100*VAR_CST)-1)/0.01,'Sensis Vectors ALL'!U41*($G41*VAR_CST)/0.01))</f>
        <v>0</v>
      </c>
      <c r="V41" s="80">
        <f>IF($E41="FX",$H41*'Sensis Vectors ALL'!V41*(EXP($G41/100*VAR_CST)-1)/($H41*0.01),IF($E41&lt;&gt;"SPD",$H41*'Sensis Vectors ALL'!V41*(EXP($G41/100*VAR_CST)-1)/0.01,'Sensis Vectors ALL'!V41*($G41*VAR_CST)/0.01))</f>
        <v>0</v>
      </c>
      <c r="W41" s="80">
        <f>IF($E41="FX",$H41*'Sensis Vectors ALL'!W41*(EXP($G41/100*VAR_CST)-1)/($H41*0.01),IF($E41&lt;&gt;"SPD",$H41*'Sensis Vectors ALL'!W41*(EXP($G41/100*VAR_CST)-1)/0.01,'Sensis Vectors ALL'!W41*($G41*VAR_CST)/0.01))</f>
        <v>-2.8930728947843546E-2</v>
      </c>
      <c r="X41" s="80">
        <f>IF($E41="FX",$H41*'Sensis Vectors ALL'!X41*(EXP($G41/100*VAR_CST)-1)/($H41*0.01),IF($E41&lt;&gt;"SPD",$H41*'Sensis Vectors ALL'!X41*(EXP($G41/100*VAR_CST)-1)/0.01,'Sensis Vectors ALL'!X41*($G41*VAR_CST)/0.01))</f>
        <v>-2.8930728947843546E-2</v>
      </c>
      <c r="Y41" s="80">
        <f>IF($E41="FX",$H41*'Sensis Vectors ALL'!Y41*(EXP($G41/100*VAR_CST)-1)/($H41*0.01),IF($E41&lt;&gt;"SPD",$H41*'Sensis Vectors ALL'!Y41*(EXP($G41/100*VAR_CST)-1)/0.01,'Sensis Vectors ALL'!Y41*($G41*VAR_CST)/0.01))</f>
        <v>0</v>
      </c>
      <c r="Z41" s="80">
        <f>IF($E41="FX",$H41*'Sensis Vectors ALL'!Z41*(EXP($G41/100*VAR_CST)-1)/($H41*0.01),IF($E41&lt;&gt;"SPD",$H41*'Sensis Vectors ALL'!Z41*(EXP($G41/100*VAR_CST)-1)/0.01,'Sensis Vectors ALL'!Z41*($G41*VAR_CST)/0.01))</f>
        <v>0</v>
      </c>
      <c r="AA41" s="80">
        <f>IF($E41="FX",$H41*'Sensis Vectors ALL'!AA41*(EXP($G41/100*VAR_CST)-1)/($H41*0.01),IF($E41&lt;&gt;"SPD",$H41*'Sensis Vectors ALL'!AA41*(EXP($G41/100*VAR_CST)-1)/0.01,'Sensis Vectors ALL'!AA41*($G41*VAR_CST)/0.01))</f>
        <v>0</v>
      </c>
      <c r="AB41" s="80">
        <f>IF($E41="FX",$H41*'Sensis Vectors ALL'!AB41*(EXP($G41/100*VAR_CST)-1)/($H41*0.01),IF($E41&lt;&gt;"SPD",$H41*'Sensis Vectors ALL'!AB41*(EXP($G41/100*VAR_CST)-1)/0.01,'Sensis Vectors ALL'!AB41*($G41*VAR_CST)/0.01))</f>
        <v>0</v>
      </c>
      <c r="AC41" s="80">
        <f>IF($E41="FX",$H41*'Sensis Vectors ALL'!AC41*(EXP($G41/100*VAR_CST)-1)/($H41*0.01),IF($E41&lt;&gt;"SPD",$H41*'Sensis Vectors ALL'!AC41*(EXP($G41/100*VAR_CST)-1)/0.01,'Sensis Vectors ALL'!AC41*($G41*VAR_CST)/0.01))</f>
        <v>0</v>
      </c>
      <c r="AD41" s="80">
        <f>IF($E41="FX",$H41*'Sensis Vectors ALL'!AD41*(EXP($G41/100*VAR_CST)-1)/($H41*0.01),IF($E41&lt;&gt;"SPD",$H41*'Sensis Vectors ALL'!AD41*(EXP($G41/100*VAR_CST)-1)/0.01,'Sensis Vectors ALL'!AD41*($G41*VAR_CST)/0.01))</f>
        <v>0</v>
      </c>
      <c r="AE41" s="80">
        <f>IF($E41="FX",$H41*'Sensis Vectors ALL'!AE41*(EXP($G41/100*VAR_CST)-1)/($H41*0.01),IF($E41&lt;&gt;"SPD",$H41*'Sensis Vectors ALL'!AE41*(EXP($G41/100*VAR_CST)-1)/0.01,'Sensis Vectors ALL'!AE41*($G41*VAR_CST)/0.01))</f>
        <v>0</v>
      </c>
      <c r="AF41" s="80">
        <f>IF($E41="FX",$H41*'Sensis Vectors ALL'!AF41*(EXP($G41/100*VAR_CST)-1)/($H41*0.01),IF($E41&lt;&gt;"SPD",$H41*'Sensis Vectors ALL'!AF41*(EXP($G41/100*VAR_CST)-1)/0.01,'Sensis Vectors ALL'!AF41*($G41*VAR_CST)/0.01))</f>
        <v>0</v>
      </c>
      <c r="AG41" s="80">
        <f>IF($E41="FX",$H41*'Sensis Vectors ALL'!AG41*(EXP($G41/100*VAR_CST)-1)/($H41*0.01),IF($E41&lt;&gt;"SPD",$H41*'Sensis Vectors ALL'!AG41*(EXP($G41/100*VAR_CST)-1)/0.01,'Sensis Vectors ALL'!AG41*($G41*VAR_CST)/0.01))</f>
        <v>0</v>
      </c>
      <c r="AH41" s="80">
        <f>IF($E41="FX",$H41*'Sensis Vectors ALL'!AH41*(EXP($G41/100*VAR_CST)-1)/($H41*0.01),IF($E41&lt;&gt;"SPD",$H41*'Sensis Vectors ALL'!AH41*(EXP($G41/100*VAR_CST)-1)/0.01,'Sensis Vectors ALL'!AH41*($G41*VAR_CST)/0.01))</f>
        <v>0</v>
      </c>
      <c r="AI41" s="80">
        <f>IF($E41="FX",$H41*'Sensis Vectors ALL'!AI41*(EXP($G41/100*VAR_CST)-1)/($H41*0.01),IF($E41&lt;&gt;"SPD",$H41*'Sensis Vectors ALL'!AI41*(EXP($G41/100*VAR_CST)-1)/0.01,'Sensis Vectors ALL'!AI41*($G41*VAR_CST)/0.01))</f>
        <v>0</v>
      </c>
      <c r="AJ41" s="80">
        <f>IF($E41="FX",$H41*'Sensis Vectors ALL'!AJ41*(EXP($G41/100*VAR_CST)-1)/($H41*0.01),IF($E41&lt;&gt;"SPD",$H41*'Sensis Vectors ALL'!AJ41*(EXP($G41/100*VAR_CST)-1)/0.01,'Sensis Vectors ALL'!AJ41*($G41*VAR_CST)/0.01))</f>
        <v>0</v>
      </c>
      <c r="AK41" s="80">
        <f>IF($E41="FX",$H41*'Sensis Vectors ALL'!AK41*(EXP($G41/100*VAR_CST)-1)/($H41*0.01),IF($E41&lt;&gt;"SPD",$H41*'Sensis Vectors ALL'!AK41*(EXP($G41/100*VAR_CST)-1)/0.01,'Sensis Vectors ALL'!AK41*($G41*VAR_CST)/0.01))</f>
        <v>0</v>
      </c>
      <c r="AL41" s="80">
        <f>IF($E41="FX",$H41*'Sensis Vectors ALL'!AL41*(EXP($G41/100*VAR_CST)-1)/($H41*0.01),IF($E41&lt;&gt;"SPD",$H41*'Sensis Vectors ALL'!AL41*(EXP($G41/100*VAR_CST)-1)/0.01,'Sensis Vectors ALL'!AL41*($G41*VAR_CST)/0.01))</f>
        <v>0</v>
      </c>
      <c r="AM41" s="80">
        <f>IF($E41="FX",$H41*'Sensis Vectors ALL'!AM41*(EXP($G41/100*VAR_CST)-1)/($H41*0.01),IF($E41&lt;&gt;"SPD",$H41*'Sensis Vectors ALL'!AM41*(EXP($G41/100*VAR_CST)-1)/0.01,'Sensis Vectors ALL'!AM41*($G41*VAR_CST)/0.01))</f>
        <v>0</v>
      </c>
      <c r="AN41" s="80">
        <f>IF($E41="FX",$H41*'Sensis Vectors ALL'!AN41*(EXP($G41/100*VAR_CST)-1)/($H41*0.01),IF($E41&lt;&gt;"SPD",$H41*'Sensis Vectors ALL'!AN41*(EXP($G41/100*VAR_CST)-1)/0.01,'Sensis Vectors ALL'!AN41*($G41*VAR_CST)/0.01))</f>
        <v>0</v>
      </c>
      <c r="AO41" s="80">
        <f>IF($E41="FX",$H41*'Sensis Vectors ALL'!AO41*(EXP($G41/100*VAR_CST)-1)/($H41*0.01),IF($E41&lt;&gt;"SPD",$H41*'Sensis Vectors ALL'!AO41*(EXP($G41/100*VAR_CST)-1)/0.01,'Sensis Vectors ALL'!AO41*($G41*VAR_CST)/0.01))</f>
        <v>0</v>
      </c>
      <c r="AP41" s="80">
        <f>IF($E41="FX",$H41*'Sensis Vectors ALL'!AP41*(EXP($G41/100*VAR_CST)-1)/($H41*0.01),IF($E41&lt;&gt;"SPD",$H41*'Sensis Vectors ALL'!AP41*(EXP($G41/100*VAR_CST)-1)/0.01,'Sensis Vectors ALL'!AP41*($G41*VAR_CST)/0.01))</f>
        <v>0</v>
      </c>
      <c r="AQ41" s="80">
        <f>IF($E41="FX",$H41*'Sensis Vectors ALL'!AQ41*(EXP($G41/100*VAR_CST)-1)/($H41*0.01),IF($E41&lt;&gt;"SPD",$H41*'Sensis Vectors ALL'!AQ41*(EXP($G41/100*VAR_CST)-1)/0.01,'Sensis Vectors ALL'!AQ41*($G41*VAR_CST)/0.01))</f>
        <v>0</v>
      </c>
      <c r="AR41" s="80">
        <f>IF($E41="FX",$H41*'Sensis Vectors ALL'!AR41*(EXP($G41/100*VAR_CST)-1)/($H41*0.01),IF($E41&lt;&gt;"SPD",$H41*'Sensis Vectors ALL'!AR41*(EXP($G41/100*VAR_CST)-1)/0.01,'Sensis Vectors ALL'!AR41*($G41*VAR_CST)/0.01))</f>
        <v>0</v>
      </c>
      <c r="AS41" s="80">
        <f>IF($E41="FX",$H41*'Sensis Vectors ALL'!AS41*(EXP($G41/100*VAR_CST)-1)/($H41*0.01),IF($E41&lt;&gt;"SPD",$H41*'Sensis Vectors ALL'!AS41*(EXP($G41/100*VAR_CST)-1)/0.01,'Sensis Vectors ALL'!AS41*($G41*VAR_CST)/0.01))</f>
        <v>0</v>
      </c>
      <c r="AT41" s="80">
        <f>IF($E41="FX",$H41*'Sensis Vectors ALL'!AT41*(EXP($G41/100*VAR_CST)-1)/($H41*0.01),IF($E41&lt;&gt;"SPD",$H41*'Sensis Vectors ALL'!AT41*(EXP($G41/100*VAR_CST)-1)/0.01,'Sensis Vectors ALL'!AT41*($G41*VAR_CST)/0.01))</f>
        <v>0</v>
      </c>
      <c r="AU41" s="80">
        <f>IF($E41="FX",$H41*'Sensis Vectors ALL'!AU41*(EXP($G41/100*VAR_CST)-1)/($H41*0.01),IF($E41&lt;&gt;"SPD",$H41*'Sensis Vectors ALL'!AU41*(EXP($G41/100*VAR_CST)-1)/0.01,'Sensis Vectors ALL'!AU41*($G41*VAR_CST)/0.01))</f>
        <v>0</v>
      </c>
      <c r="AV41" s="80">
        <f>IF($E41="FX",$H41*'Sensis Vectors ALL'!AV41*(EXP($G41/100*VAR_CST)-1)/($H41*0.01),IF($E41&lt;&gt;"SPD",$H41*'Sensis Vectors ALL'!AV41*(EXP($G41/100*VAR_CST)-1)/0.01,'Sensis Vectors ALL'!AV41*($G41*VAR_CST)/0.01))</f>
        <v>0</v>
      </c>
      <c r="AW41" s="80">
        <f>IF($E41="FX",$H41*'Sensis Vectors ALL'!AW41*(EXP($G41/100*VAR_CST)-1)/($H41*0.01),IF($E41&lt;&gt;"SPD",$H41*'Sensis Vectors ALL'!AW41*(EXP($G41/100*VAR_CST)-1)/0.01,'Sensis Vectors ALL'!AW41*($G41*VAR_CST)/0.01))</f>
        <v>0</v>
      </c>
      <c r="AX41" s="80">
        <f>IF($E41="FX",$H41*'Sensis Vectors ALL'!AX41*(EXP($G41/100*VAR_CST)-1)/($H41*0.01),IF($E41&lt;&gt;"SPD",$H41*'Sensis Vectors ALL'!AX41*(EXP($G41/100*VAR_CST)-1)/0.01,'Sensis Vectors ALL'!AX41*($G41*VAR_CST)/0.01))</f>
        <v>0</v>
      </c>
      <c r="AY41" s="80">
        <f>IF($E41="FX",$H41*'Sensis Vectors ALL'!AY41*(EXP($G41/100*VAR_CST)-1)/($H41*0.01),IF($E41&lt;&gt;"SPD",$H41*'Sensis Vectors ALL'!AY41*(EXP($G41/100*VAR_CST)-1)/0.01,'Sensis Vectors ALL'!AY41*($G41*VAR_CST)/0.01))</f>
        <v>0</v>
      </c>
      <c r="AZ41" s="80">
        <f>IF($E41="FX",$H41*'Sensis Vectors ALL'!AZ41*(EXP($G41/100*VAR_CST)-1)/($H41*0.01),IF($E41&lt;&gt;"SPD",$H41*'Sensis Vectors ALL'!AZ41*(EXP($G41/100*VAR_CST)-1)/0.01,'Sensis Vectors ALL'!AZ41*($G41*VAR_CST)/0.01))</f>
        <v>0</v>
      </c>
      <c r="BA41" s="80">
        <f>IF($E41="FX",$H41*'Sensis Vectors ALL'!BA41*(EXP($G41/100*VAR_CST)-1)/($H41*0.01),IF($E41&lt;&gt;"SPD",$H41*'Sensis Vectors ALL'!BA41*(EXP($G41/100*VAR_CST)-1)/0.01,'Sensis Vectors ALL'!BA41*($G41*VAR_CST)/0.01))</f>
        <v>0</v>
      </c>
      <c r="BB41" s="80">
        <f>IF($E41="FX",$H41*'Sensis Vectors ALL'!BB41*(EXP($G41/100*VAR_CST)-1)/($H41*0.01),IF($E41&lt;&gt;"SPD",$H41*'Sensis Vectors ALL'!BB41*(EXP($G41/100*VAR_CST)-1)/0.01,'Sensis Vectors ALL'!BB41*($G41*VAR_CST)/0.01))</f>
        <v>0</v>
      </c>
      <c r="BC41" s="80">
        <f>IF($E41="FX",$H41*'Sensis Vectors ALL'!BC41*(EXP($G41/100*VAR_CST)-1)/($H41*0.01),IF($E41&lt;&gt;"SPD",$H41*'Sensis Vectors ALL'!BC41*(EXP($G41/100*VAR_CST)-1)/0.01,'Sensis Vectors ALL'!BC41*($G41*VAR_CST)/0.01))</f>
        <v>0</v>
      </c>
      <c r="BD41" s="80">
        <f>IF($E41="FX",$H41*'Sensis Vectors ALL'!BD41*(EXP($G41/100*VAR_CST)-1)/($H41*0.01),IF($E41&lt;&gt;"SPD",$H41*'Sensis Vectors ALL'!BD41*(EXP($G41/100*VAR_CST)-1)/0.01,'Sensis Vectors ALL'!BD41*($G41*VAR_CST)/0.01))</f>
        <v>-52.396065840105344</v>
      </c>
      <c r="BE41" s="80">
        <f>IF($E41="FX",$H41*'Sensis Vectors ALL'!BE41*(EXP($G41/100*VAR_CST)-1)/($H41*0.01),IF($E41&lt;&gt;"SPD",$H41*'Sensis Vectors ALL'!BE41*(EXP($G41/100*VAR_CST)-1)/0.01,'Sensis Vectors ALL'!BE41*($G41*VAR_CST)/0.01))</f>
        <v>0</v>
      </c>
      <c r="BF41" s="80">
        <f>IF($E41="FX",$H41*'Sensis Vectors ALL'!BF41*(EXP($G41/100*VAR_CST)-1)/($H41*0.01),IF($E41&lt;&gt;"SPD",$H41*'Sensis Vectors ALL'!BF41*(EXP($G41/100*VAR_CST)-1)/0.01,'Sensis Vectors ALL'!BF41*($G41*VAR_CST)/0.01))</f>
        <v>0</v>
      </c>
      <c r="BG41" s="80">
        <f>IF($E41="FX",$H41*'Sensis Vectors ALL'!BG41*(EXP($G41/100*VAR_CST)-1)/($H41*0.01),IF($E41&lt;&gt;"SPD",$H41*'Sensis Vectors ALL'!BG41*(EXP($G41/100*VAR_CST)-1)/0.01,'Sensis Vectors ALL'!BG41*($G41*VAR_CST)/0.01))</f>
        <v>0</v>
      </c>
      <c r="BH41" s="80">
        <f>IF($E41="FX",$H41*'Sensis Vectors ALL'!BH41*(EXP($G41/100*VAR_CST)-1)/($H41*0.01),IF($E41&lt;&gt;"SPD",$H41*'Sensis Vectors ALL'!BH41*(EXP($G41/100*VAR_CST)-1)/0.01,'Sensis Vectors ALL'!BH41*($G41*VAR_CST)/0.01))</f>
        <v>0</v>
      </c>
      <c r="BI41" s="80">
        <f>IF($E41="FX",$H41*'Sensis Vectors ALL'!BI41*(EXP($G41/100*VAR_CST)-1)/($H41*0.01),IF($E41&lt;&gt;"SPD",$H41*'Sensis Vectors ALL'!BI41*(EXP($G41/100*VAR_CST)-1)/0.01,'Sensis Vectors ALL'!BI41*($G41*VAR_CST)/0.01))</f>
        <v>0</v>
      </c>
      <c r="BJ41" s="80">
        <f>IF($E41="FX",$H41*'Sensis Vectors ALL'!BJ41*(EXP($G41/100*VAR_CST)-1)/($H41*0.01),IF($E41&lt;&gt;"SPD",$H41*'Sensis Vectors ALL'!BJ41*(EXP($G41/100*VAR_CST)-1)/0.01,'Sensis Vectors ALL'!BJ41*($G41*VAR_CST)/0.01))</f>
        <v>0</v>
      </c>
      <c r="BK41" s="80">
        <f>IF($E41="FX",$H41*'Sensis Vectors ALL'!BK41*(EXP($G41/100*VAR_CST)-1)/($H41*0.01),IF($E41&lt;&gt;"SPD",$H41*'Sensis Vectors ALL'!BK41*(EXP($G41/100*VAR_CST)-1)/0.01,'Sensis Vectors ALL'!BK41*($G41*VAR_CST)/0.01))</f>
        <v>0</v>
      </c>
      <c r="BL41" s="80">
        <f>IF($E41="FX",$H41*'Sensis Vectors ALL'!BL41*(EXP($G41/100*VAR_CST)-1)/($H41*0.01),IF($E41&lt;&gt;"SPD",$H41*'Sensis Vectors ALL'!BL41*(EXP($G41/100*VAR_CST)-1)/0.01,'Sensis Vectors ALL'!BL41*($G41*VAR_CST)/0.01))</f>
        <v>-52.396065840105344</v>
      </c>
      <c r="BM41" s="80">
        <f>IF($E41="FX",$H41*'Sensis Vectors ALL'!BM41*(EXP($G41/100*VAR_CST)-1)/($H41*0.01),IF($E41&lt;&gt;"SPD",$H41*'Sensis Vectors ALL'!BM41*(EXP($G41/100*VAR_CST)-1)/0.01,'Sensis Vectors ALL'!BM41*($G41*VAR_CST)/0.01))</f>
        <v>0</v>
      </c>
      <c r="BN41" s="80">
        <f>IF($E41="FX",$H41*'Sensis Vectors ALL'!BN41*(EXP($G41/100*VAR_CST)-1)/($H41*0.01),IF($E41&lt;&gt;"SPD",$H41*'Sensis Vectors ALL'!BN41*(EXP($G41/100*VAR_CST)-1)/0.01,'Sensis Vectors ALL'!BN41*($G41*VAR_CST)/0.01))</f>
        <v>0</v>
      </c>
      <c r="BO41" s="80">
        <f>IF($E41="FX",$H41*'Sensis Vectors ALL'!BO41*(EXP($G41/100*VAR_CST)-1)/($H41*0.01),IF($E41&lt;&gt;"SPD",$H41*'Sensis Vectors ALL'!BO41*(EXP($G41/100*VAR_CST)-1)/0.01,'Sensis Vectors ALL'!BO41*($G41*VAR_CST)/0.01))</f>
        <v>0</v>
      </c>
      <c r="BP41" s="80">
        <f>IF($E41="FX",$H41*'Sensis Vectors ALL'!BP41*(EXP($G41/100*VAR_CST)-1)/($H41*0.01),IF($E41&lt;&gt;"SPD",$H41*'Sensis Vectors ALL'!BP41*(EXP($G41/100*VAR_CST)-1)/0.01,'Sensis Vectors ALL'!BP41*($G41*VAR_CST)/0.01))</f>
        <v>0</v>
      </c>
      <c r="BQ41" s="80">
        <f>IF($E41="FX",$H41*'Sensis Vectors ALL'!BQ41*(EXP($G41/100*VAR_CST)-1)/($H41*0.01),IF($E41&lt;&gt;"SPD",$H41*'Sensis Vectors ALL'!BQ41*(EXP($G41/100*VAR_CST)-1)/0.01,'Sensis Vectors ALL'!BQ41*($G41*VAR_CST)/0.01))</f>
        <v>0</v>
      </c>
      <c r="BR41" s="80">
        <f>IF($E41="FX",$H41*'Sensis Vectors ALL'!BR41*(EXP($G41/100*VAR_CST)-1)/($H41*0.01),IF($E41&lt;&gt;"SPD",$H41*'Sensis Vectors ALL'!BR41*(EXP($G41/100*VAR_CST)-1)/0.01,'Sensis Vectors ALL'!BR41*($G41*VAR_CST)/0.01))</f>
        <v>0</v>
      </c>
      <c r="BS41" s="80">
        <f>IF($E41="FX",$H41*'Sensis Vectors ALL'!BS41*(EXP($G41/100*VAR_CST)-1)/($H41*0.01),IF($E41&lt;&gt;"SPD",$H41*'Sensis Vectors ALL'!BS41*(EXP($G41/100*VAR_CST)-1)/0.01,'Sensis Vectors ALL'!BS41*($G41*VAR_CST)/0.01))</f>
        <v>0</v>
      </c>
      <c r="BT41" s="80">
        <f>IF($E41="FX",$H41*'Sensis Vectors ALL'!BT41*(EXP($G41/100*VAR_CST)-1)/($H41*0.01),IF($E41&lt;&gt;"SPD",$H41*'Sensis Vectors ALL'!BT41*(EXP($G41/100*VAR_CST)-1)/0.01,'Sensis Vectors ALL'!BT41*($G41*VAR_CST)/0.01))</f>
        <v>0</v>
      </c>
      <c r="BU41" s="80">
        <f>IF($E41="FX",$H41*'Sensis Vectors ALL'!BU41*(EXP($G41/100*VAR_CST)-1)/($H41*0.01),IF($E41&lt;&gt;"SPD",$H41*'Sensis Vectors ALL'!BU41*(EXP($G41/100*VAR_CST)-1)/0.01,'Sensis Vectors ALL'!BU41*($G41*VAR_CST)/0.01))</f>
        <v>0</v>
      </c>
      <c r="BV41" s="80">
        <f>IF($E41="FX",$H41*'Sensis Vectors ALL'!BV41*(EXP($G41/100*VAR_CST)-1)/($H41*0.01),IF($E41&lt;&gt;"SPD",$H41*'Sensis Vectors ALL'!BV41*(EXP($G41/100*VAR_CST)-1)/0.01,'Sensis Vectors ALL'!BV41*($G41*VAR_CST)/0.01))</f>
        <v>0</v>
      </c>
      <c r="BW41" s="80">
        <f>IF($E41="FX",$H41*'Sensis Vectors ALL'!BW41*(EXP($G41/100*VAR_CST)-1)/($H41*0.01),IF($E41&lt;&gt;"SPD",$H41*'Sensis Vectors ALL'!BW41*(EXP($G41/100*VAR_CST)-1)/0.01,'Sensis Vectors ALL'!BW41*($G41*VAR_CST)/0.01))</f>
        <v>0</v>
      </c>
      <c r="BX41" s="80">
        <f>IF($E41="FX",$H41*'Sensis Vectors ALL'!BX41*(EXP($G41/100*VAR_CST)-1)/($H41*0.01),IF($E41&lt;&gt;"SPD",$H41*'Sensis Vectors ALL'!BX41*(EXP($G41/100*VAR_CST)-1)/0.01,'Sensis Vectors ALL'!BX41*($G41*VAR_CST)/0.01))</f>
        <v>0</v>
      </c>
      <c r="BY41" s="80">
        <f>IF($E41="FX",$H41*'Sensis Vectors ALL'!BY41*(EXP($G41/100*VAR_CST)-1)/($H41*0.01),IF($E41&lt;&gt;"SPD",$H41*'Sensis Vectors ALL'!BY41*(EXP($G41/100*VAR_CST)-1)/0.01,'Sensis Vectors ALL'!BY41*($G41*VAR_CST)/0.01))</f>
        <v>0</v>
      </c>
      <c r="BZ41" s="80">
        <f>IF($E41="FX",$H41*'Sensis Vectors ALL'!BZ41*(EXP($G41/100*VAR_CST)-1)/($H41*0.01),IF($E41&lt;&gt;"SPD",$H41*'Sensis Vectors ALL'!BZ41*(EXP($G41/100*VAR_CST)-1)/0.01,'Sensis Vectors ALL'!BZ41*($G41*VAR_CST)/0.01))</f>
        <v>0</v>
      </c>
      <c r="CA41" s="80">
        <f>IF($E41="FX",$H41*'Sensis Vectors ALL'!CA41*(EXP($G41/100*VAR_CST)-1)/($H41*0.01),IF($E41&lt;&gt;"SPD",$H41*'Sensis Vectors ALL'!CA41*(EXP($G41/100*VAR_CST)-1)/0.01,'Sensis Vectors ALL'!CA41*($G41*VAR_CST)/0.01))</f>
        <v>0</v>
      </c>
      <c r="CB41" s="80">
        <f>IF($E41="FX",$H41*'Sensis Vectors ALL'!CB41*(EXP($G41/100*VAR_CST)-1)/($H41*0.01),IF($E41&lt;&gt;"SPD",$H41*'Sensis Vectors ALL'!CB41*(EXP($G41/100*VAR_CST)-1)/0.01,'Sensis Vectors ALL'!CB41*($G41*VAR_CST)/0.01))</f>
        <v>-52.396065840105344</v>
      </c>
      <c r="CC41" s="80">
        <f>IF($E41="FX",$H41*'Sensis Vectors ALL'!CC41*(EXP($G41/100*VAR_CST)-1)/($H41*0.01),IF($E41&lt;&gt;"SPD",$H41*'Sensis Vectors ALL'!CC41*(EXP($G41/100*VAR_CST)-1)/0.01,'Sensis Vectors ALL'!CC41*($G41*VAR_CST)/0.01))</f>
        <v>-52.396065840105344</v>
      </c>
      <c r="CD41" s="80">
        <f>IF($E41="FX",$H41*'Sensis Vectors ALL'!CD41*(EXP($G41/100*VAR_CST)-1)/($H41*0.01),IF($E41&lt;&gt;"SPD",$H41*'Sensis Vectors ALL'!CD41*(EXP($G41/100*VAR_CST)-1)/0.01,'Sensis Vectors ALL'!CD41*($G41*VAR_CST)/0.01))</f>
        <v>0</v>
      </c>
      <c r="CE41" s="80">
        <f>IF($E41="FX",$H41*'Sensis Vectors ALL'!CE41*(EXP($G41/100*VAR_CST)-1)/($H41*0.01),IF($E41&lt;&gt;"SPD",$H41*'Sensis Vectors ALL'!CE41*(EXP($G41/100*VAR_CST)-1)/0.01,'Sensis Vectors ALL'!CE41*($G41*VAR_CST)/0.01))</f>
        <v>0</v>
      </c>
      <c r="CF41" s="80">
        <f>IF($E41="FX",$H41*'Sensis Vectors ALL'!CF41*(EXP($G41/100*VAR_CST)-1)/($H41*0.01),IF($E41&lt;&gt;"SPD",$H41*'Sensis Vectors ALL'!CF41*(EXP($G41/100*VAR_CST)-1)/0.01,'Sensis Vectors ALL'!CF41*($G41*VAR_CST)/0.01))</f>
        <v>0</v>
      </c>
      <c r="CG41" s="80">
        <f>IF($E41="FX",$H41*'Sensis Vectors ALL'!CG41*(EXP($G41/100*VAR_CST)-1)/($H41*0.01),IF($E41&lt;&gt;"SPD",$H41*'Sensis Vectors ALL'!CG41*(EXP($G41/100*VAR_CST)-1)/0.01,'Sensis Vectors ALL'!CG41*($G41*VAR_CST)/0.01))</f>
        <v>0</v>
      </c>
      <c r="CH41" s="80">
        <f>IF($E41="FX",$H41*'Sensis Vectors ALL'!CH41*(EXP($G41/100*VAR_CST)-1)/($H41*0.01),IF($E41&lt;&gt;"SPD",$H41*'Sensis Vectors ALL'!CH41*(EXP($G41/100*VAR_CST)-1)/0.01,'Sensis Vectors ALL'!CH41*($G41*VAR_CST)/0.01))</f>
        <v>0</v>
      </c>
      <c r="CI41" s="80">
        <f>IF($E41="FX",$H41*'Sensis Vectors ALL'!CI41*(EXP($G41/100*VAR_CST)-1)/($H41*0.01),IF($E41&lt;&gt;"SPD",$H41*'Sensis Vectors ALL'!CI41*(EXP($G41/100*VAR_CST)-1)/0.01,'Sensis Vectors ALL'!CI41*($G41*VAR_CST)/0.01))</f>
        <v>0</v>
      </c>
      <c r="CJ41" s="80">
        <f>IF($E41="FX",$H41*'Sensis Vectors ALL'!CJ41*(EXP($G41/100*VAR_CST)-1)/($H41*0.01),IF($E41&lt;&gt;"SPD",$H41*'Sensis Vectors ALL'!CJ41*(EXP($G41/100*VAR_CST)-1)/0.01,'Sensis Vectors ALL'!CJ41*($G41*VAR_CST)/0.01))</f>
        <v>0</v>
      </c>
      <c r="CK41" s="80">
        <f>IF($E41="FX",$H41*'Sensis Vectors ALL'!CK41*(EXP($G41/100*VAR_CST)-1)/($H41*0.01),IF($E41&lt;&gt;"SPD",$H41*'Sensis Vectors ALL'!CK41*(EXP($G41/100*VAR_CST)-1)/0.01,'Sensis Vectors ALL'!CK41*($G41*VAR_CST)/0.01))</f>
        <v>0</v>
      </c>
      <c r="CL41" s="80">
        <f>IF($E41="FX",$H41*'Sensis Vectors ALL'!CL41*(EXP($G41/100*VAR_CST)-1)/($H41*0.01),IF($E41&lt;&gt;"SPD",$H41*'Sensis Vectors ALL'!CL41*(EXP($G41/100*VAR_CST)-1)/0.01,'Sensis Vectors ALL'!CL41*($G41*VAR_CST)/0.01))</f>
        <v>0</v>
      </c>
      <c r="CM41" s="80">
        <f>IF($E41="FX",$H41*'Sensis Vectors ALL'!CM41*(EXP($G41/100*VAR_CST)-1)/($H41*0.01),IF($E41&lt;&gt;"SPD",$H41*'Sensis Vectors ALL'!CM41*(EXP($G41/100*VAR_CST)-1)/0.01,'Sensis Vectors ALL'!CM41*($G41*VAR_CST)/0.01))</f>
        <v>0</v>
      </c>
      <c r="CN41" s="80">
        <f>IF($E41="FX",$H41*'Sensis Vectors ALL'!CN41*(EXP($G41/100*VAR_CST)-1)/($H41*0.01),IF($E41&lt;&gt;"SPD",$H41*'Sensis Vectors ALL'!CN41*(EXP($G41/100*VAR_CST)-1)/0.01,'Sensis Vectors ALL'!CN41*($G41*VAR_CST)/0.01))</f>
        <v>0</v>
      </c>
      <c r="CO41" s="80">
        <f>IF($E41="FX",$H41*'Sensis Vectors ALL'!CO41*(EXP($G41/100*VAR_CST)-1)/($H41*0.01),IF($E41&lt;&gt;"SPD",$H41*'Sensis Vectors ALL'!CO41*(EXP($G41/100*VAR_CST)-1)/0.01,'Sensis Vectors ALL'!CO41*($G41*VAR_CST)/0.01))</f>
        <v>0</v>
      </c>
      <c r="CP41" s="80">
        <f>IF($E41="FX",$H41*'Sensis Vectors ALL'!CP41*(EXP($G41/100*VAR_CST)-1)/($H41*0.01),IF($E41&lt;&gt;"SPD",$H41*'Sensis Vectors ALL'!CP41*(EXP($G41/100*VAR_CST)-1)/0.01,'Sensis Vectors ALL'!CP41*($G41*VAR_CST)/0.01))</f>
        <v>0</v>
      </c>
      <c r="CQ41" s="80">
        <f>IF($E41="FX",$H41*'Sensis Vectors ALL'!CQ41*(EXP($G41/100*VAR_CST)-1)/($H41*0.01),IF($E41&lt;&gt;"SPD",$H41*'Sensis Vectors ALL'!CQ41*(EXP($G41/100*VAR_CST)-1)/0.01,'Sensis Vectors ALL'!CQ41*($G41*VAR_CST)/0.01))</f>
        <v>0</v>
      </c>
      <c r="CR41" s="80">
        <f>IF($E41="FX",$H41*'Sensis Vectors ALL'!CR41*(EXP($G41/100*VAR_CST)-1)/($H41*0.01),IF($E41&lt;&gt;"SPD",$H41*'Sensis Vectors ALL'!CR41*(EXP($G41/100*VAR_CST)-1)/0.01,'Sensis Vectors ALL'!CR41*($G41*VAR_CST)/0.01))</f>
        <v>0</v>
      </c>
      <c r="CS41" s="80">
        <f>IF($E41="FX",$H41*'Sensis Vectors ALL'!CS41*(EXP($G41/100*VAR_CST)-1)/($H41*0.01),IF($E41&lt;&gt;"SPD",$H41*'Sensis Vectors ALL'!CS41*(EXP($G41/100*VAR_CST)-1)/0.01,'Sensis Vectors ALL'!CS41*($G41*VAR_CST)/0.01))</f>
        <v>0</v>
      </c>
      <c r="CT41" s="80">
        <f>IF($E41="FX",$H41*'Sensis Vectors ALL'!CT41*(EXP($G41/100*VAR_CST)-1)/($H41*0.01),IF($E41&lt;&gt;"SPD",$H41*'Sensis Vectors ALL'!CT41*(EXP($G41/100*VAR_CST)-1)/0.01,'Sensis Vectors ALL'!CT41*($G41*VAR_CST)/0.01))</f>
        <v>0</v>
      </c>
      <c r="CU41" s="80">
        <f>IF($E41="FX",$H41*'Sensis Vectors ALL'!CU41*(EXP($G41/100*VAR_CST)-1)/($H41*0.01),IF($E41&lt;&gt;"SPD",$H41*'Sensis Vectors ALL'!CU41*(EXP($G41/100*VAR_CST)-1)/0.01,'Sensis Vectors ALL'!CU41*($G41*VAR_CST)/0.01))</f>
        <v>0</v>
      </c>
      <c r="CV41" s="80">
        <f>IF($E41="FX",$H41*'Sensis Vectors ALL'!CV41*(EXP($G41/100*VAR_CST)-1)/($H41*0.01),IF($E41&lt;&gt;"SPD",$H41*'Sensis Vectors ALL'!CV41*(EXP($G41/100*VAR_CST)-1)/0.01,'Sensis Vectors ALL'!CV41*($G41*VAR_CST)/0.01))</f>
        <v>0</v>
      </c>
      <c r="CW41" s="80">
        <f>IF($E41="FX",$H41*'Sensis Vectors ALL'!CW41*(EXP($G41/100*VAR_CST)-1)/($H41*0.01),IF($E41&lt;&gt;"SPD",$H41*'Sensis Vectors ALL'!CW41*(EXP($G41/100*VAR_CST)-1)/0.01,'Sensis Vectors ALL'!CW41*($G41*VAR_CST)/0.01))</f>
        <v>0</v>
      </c>
      <c r="CX41" s="80">
        <f>IF($E41="FX",$H41*'Sensis Vectors ALL'!CX41*(EXP($G41/100*VAR_CST)-1)/($H41*0.01),IF($E41&lt;&gt;"SPD",$H41*'Sensis Vectors ALL'!CX41*(EXP($G41/100*VAR_CST)-1)/0.01,'Sensis Vectors ALL'!CX41*($G41*VAR_CST)/0.01))</f>
        <v>0</v>
      </c>
      <c r="CY41" s="80">
        <f>IF($E41="FX",$H41*'Sensis Vectors ALL'!CY41*(EXP($G41/100*VAR_CST)-1)/($H41*0.01),IF($E41&lt;&gt;"SPD",$H41*'Sensis Vectors ALL'!CY41*(EXP($G41/100*VAR_CST)-1)/0.01,'Sensis Vectors ALL'!CY41*($G41*VAR_CST)/0.01))</f>
        <v>0</v>
      </c>
      <c r="CZ41" s="80">
        <f>IF($E41="FX",$H41*'Sensis Vectors ALL'!CZ41*(EXP($G41/100*VAR_CST)-1)/($H41*0.01),IF($E41&lt;&gt;"SPD",$H41*'Sensis Vectors ALL'!CZ41*(EXP($G41/100*VAR_CST)-1)/0.01,'Sensis Vectors ALL'!CZ41*($G41*VAR_CST)/0.01))</f>
        <v>0</v>
      </c>
      <c r="DA41" s="80">
        <f>IF($E41="FX",$H41*'Sensis Vectors ALL'!DA41*(EXP($G41/100*VAR_CST)-1)/($H41*0.01),IF($E41&lt;&gt;"SPD",$H41*'Sensis Vectors ALL'!DA41*(EXP($G41/100*VAR_CST)-1)/0.01,'Sensis Vectors ALL'!DA41*($G41*VAR_CST)/0.01))</f>
        <v>0</v>
      </c>
      <c r="DB41" s="80">
        <f>IF($E41="FX",$H41*'Sensis Vectors ALL'!DB41*(EXP($G41/100*VAR_CST)-1)/($H41*0.01),IF($E41&lt;&gt;"SPD",$H41*'Sensis Vectors ALL'!DB41*(EXP($G41/100*VAR_CST)-1)/0.01,'Sensis Vectors ALL'!DB41*($G41*VAR_CST)/0.01))</f>
        <v>0</v>
      </c>
      <c r="DC41" s="80">
        <f>IF($E41="FX",$H41*'Sensis Vectors ALL'!DC41*(EXP($G41/100*VAR_CST)-1)/($H41*0.01),IF($E41&lt;&gt;"SPD",$H41*'Sensis Vectors ALL'!DC41*(EXP($G41/100*VAR_CST)-1)/0.01,'Sensis Vectors ALL'!DC41*($G41*VAR_CST)/0.01))</f>
        <v>0</v>
      </c>
      <c r="DD41" s="80">
        <f>IF($E41="FX",$H41*'Sensis Vectors ALL'!DD41*(EXP($G41/100*VAR_CST)-1)/($H41*0.01),IF($E41&lt;&gt;"SPD",$H41*'Sensis Vectors ALL'!DD41*(EXP($G41/100*VAR_CST)-1)/0.01,'Sensis Vectors ALL'!DD41*($G41*VAR_CST)/0.01))</f>
        <v>0</v>
      </c>
      <c r="DE41" s="80">
        <f>IF($E41="FX",$H41*'Sensis Vectors ALL'!DE41*(EXP($G41/100*VAR_CST)-1)/($H41*0.01),IF($E41&lt;&gt;"SPD",$H41*'Sensis Vectors ALL'!DE41*(EXP($G41/100*VAR_CST)-1)/0.01,'Sensis Vectors ALL'!DE41*($G41*VAR_CST)/0.01))</f>
        <v>0</v>
      </c>
      <c r="DF41" s="80">
        <f>IF($E41="FX",$H41*'Sensis Vectors ALL'!DF41*(EXP($G41/100*VAR_CST)-1)/($H41*0.01),IF($E41&lt;&gt;"SPD",$H41*'Sensis Vectors ALL'!DF41*(EXP($G41/100*VAR_CST)-1)/0.01,'Sensis Vectors ALL'!DF41*($G41*VAR_CST)/0.01))</f>
        <v>0</v>
      </c>
      <c r="DG41" s="80">
        <f>IF($E41="FX",$H41*'Sensis Vectors ALL'!DG41*(EXP($G41/100*VAR_CST)-1)/($H41*0.01),IF($E41&lt;&gt;"SPD",$H41*'Sensis Vectors ALL'!DG41*(EXP($G41/100*VAR_CST)-1)/0.01,'Sensis Vectors ALL'!DG41*($G41*VAR_CST)/0.01))</f>
        <v>0</v>
      </c>
      <c r="DH41" s="80">
        <f>IF($E41="FX",$H41*'Sensis Vectors ALL'!DH41*(EXP($G41/100*VAR_CST)-1)/($H41*0.01),IF($E41&lt;&gt;"SPD",$H41*'Sensis Vectors ALL'!DH41*(EXP($G41/100*VAR_CST)-1)/0.01,'Sensis Vectors ALL'!DH41*($G41*VAR_CST)/0.01))</f>
        <v>0</v>
      </c>
      <c r="DI41" s="80">
        <f>IF($E41="FX",$H41*'Sensis Vectors ALL'!DI41*(EXP($G41/100*VAR_CST)-1)/($H41*0.01),IF($E41&lt;&gt;"SPD",$H41*'Sensis Vectors ALL'!DI41*(EXP($G41/100*VAR_CST)-1)/0.01,'Sensis Vectors ALL'!DI41*($G41*VAR_CST)/0.01))</f>
        <v>0</v>
      </c>
      <c r="DJ41" s="80">
        <f>IF($E41="FX",$H41*'Sensis Vectors ALL'!DJ41*(EXP($G41/100*VAR_CST)-1)/($H41*0.01),IF($E41&lt;&gt;"SPD",$H41*'Sensis Vectors ALL'!DJ41*(EXP($G41/100*VAR_CST)-1)/0.01,'Sensis Vectors ALL'!DJ41*($G41*VAR_CST)/0.01))</f>
        <v>0</v>
      </c>
      <c r="DK41" s="80">
        <f>IF($E41="FX",$H41*'Sensis Vectors ALL'!DK41*(EXP($G41/100*VAR_CST)-1)/($H41*0.01),IF($E41&lt;&gt;"SPD",$H41*'Sensis Vectors ALL'!DK41*(EXP($G41/100*VAR_CST)-1)/0.01,'Sensis Vectors ALL'!DK41*($G41*VAR_CST)/0.01))</f>
        <v>0</v>
      </c>
      <c r="DL41" s="80">
        <f>IF($E41="FX",$H41*'Sensis Vectors ALL'!DL41*(EXP($G41/100*VAR_CST)-1)/($H41*0.01),IF($E41&lt;&gt;"SPD",$H41*'Sensis Vectors ALL'!DL41*(EXP($G41/100*VAR_CST)-1)/0.01,'Sensis Vectors ALL'!DL41*($G41*VAR_CST)/0.01))</f>
        <v>0</v>
      </c>
      <c r="DM41" s="80">
        <f>IF($E41="FX",$H41*'Sensis Vectors ALL'!DM41*(EXP($G41/100*VAR_CST)-1)/($H41*0.01),IF($E41&lt;&gt;"SPD",$H41*'Sensis Vectors ALL'!DM41*(EXP($G41/100*VAR_CST)-1)/0.01,'Sensis Vectors ALL'!DM41*($G41*VAR_CST)/0.01))</f>
        <v>0</v>
      </c>
      <c r="DN41" s="80">
        <f>IF($E41="FX",$H41*'Sensis Vectors ALL'!DN41*(EXP($G41/100*VAR_CST)-1)/($H41*0.01),IF($E41&lt;&gt;"SPD",$H41*'Sensis Vectors ALL'!DN41*(EXP($G41/100*VAR_CST)-1)/0.01,'Sensis Vectors ALL'!DN41*($G41*VAR_CST)/0.01))</f>
        <v>0</v>
      </c>
      <c r="DO41" s="80">
        <f>IF($E41="FX",$H41*'Sensis Vectors ALL'!DO41*(EXP($G41/100*VAR_CST)-1)/($H41*0.01),IF($E41&lt;&gt;"SPD",$H41*'Sensis Vectors ALL'!DO41*(EXP($G41/100*VAR_CST)-1)/0.01,'Sensis Vectors ALL'!DO41*($G41*VAR_CST)/0.01))</f>
        <v>0</v>
      </c>
      <c r="DP41" s="80">
        <f>IF($E41="FX",$H41*'Sensis Vectors ALL'!DP41*(EXP($G41/100*VAR_CST)-1)/($H41*0.01),IF($E41&lt;&gt;"SPD",$H41*'Sensis Vectors ALL'!DP41*(EXP($G41/100*VAR_CST)-1)/0.01,'Sensis Vectors ALL'!DP41*($G41*VAR_CST)/0.01))</f>
        <v>0</v>
      </c>
      <c r="DQ41" s="80">
        <f>IF($E41="FX",$H41*'Sensis Vectors ALL'!DQ41*(EXP($G41/100*VAR_CST)-1)/($H41*0.01),IF($E41&lt;&gt;"SPD",$H41*'Sensis Vectors ALL'!DQ41*(EXP($G41/100*VAR_CST)-1)/0.01,'Sensis Vectors ALL'!DQ41*($G41*VAR_CST)/0.01))</f>
        <v>0</v>
      </c>
    </row>
    <row r="42" spans="1:121" x14ac:dyDescent="0.2">
      <c r="A42" s="60">
        <v>397</v>
      </c>
      <c r="B42" s="60" t="s">
        <v>9</v>
      </c>
      <c r="C42" s="60" t="s">
        <v>369</v>
      </c>
      <c r="D42" s="60" t="s">
        <v>526</v>
      </c>
      <c r="E42" s="60" t="s">
        <v>523</v>
      </c>
      <c r="F42" s="60" t="s">
        <v>11</v>
      </c>
      <c r="G42" s="60">
        <v>0.56807700000000005</v>
      </c>
      <c r="H42" s="60">
        <v>0.10090300000000001</v>
      </c>
      <c r="I42" s="80">
        <f>IF($E42="FX",$H42*'Sensis Vectors ALL'!I42*(EXP($G42/100*VAR_CST)-1)/($H42*0.01),IF($E42&lt;&gt;"SPD",$H42*'Sensis Vectors ALL'!I42*(EXP($G42/100*VAR_CST)-1)/0.01,'Sensis Vectors ALL'!I42*($G42*VAR_CST)/0.01))</f>
        <v>-9.892274435847396</v>
      </c>
      <c r="J42" s="80">
        <f>IF($E42="FX",$H42*'Sensis Vectors ALL'!J42*(EXP($G42/100*VAR_CST)-1)/($H42*0.01),IF($E42&lt;&gt;"SPD",$H42*'Sensis Vectors ALL'!J42*(EXP($G42/100*VAR_CST)-1)/0.01,'Sensis Vectors ALL'!J42*($G42*VAR_CST)/0.01))</f>
        <v>-9.892274435847396</v>
      </c>
      <c r="K42" s="80">
        <f>IF($E42="FX",$H42*'Sensis Vectors ALL'!K42*(EXP($G42/100*VAR_CST)-1)/($H42*0.01),IF($E42&lt;&gt;"SPD",$H42*'Sensis Vectors ALL'!K42*(EXP($G42/100*VAR_CST)-1)/0.01,'Sensis Vectors ALL'!K42*($G42*VAR_CST)/0.01))</f>
        <v>-9.892274435847396</v>
      </c>
      <c r="L42" s="80">
        <f>IF($E42="FX",$H42*'Sensis Vectors ALL'!L42*(EXP($G42/100*VAR_CST)-1)/($H42*0.01),IF($E42&lt;&gt;"SPD",$H42*'Sensis Vectors ALL'!L42*(EXP($G42/100*VAR_CST)-1)/0.01,'Sensis Vectors ALL'!L42*($G42*VAR_CST)/0.01))</f>
        <v>-9.892274435847396</v>
      </c>
      <c r="M42" s="80">
        <f>IF($E42="FX",$H42*'Sensis Vectors ALL'!M42*(EXP($G42/100*VAR_CST)-1)/($H42*0.01),IF($E42&lt;&gt;"SPD",$H42*'Sensis Vectors ALL'!M42*(EXP($G42/100*VAR_CST)-1)/0.01,'Sensis Vectors ALL'!M42*($G42*VAR_CST)/0.01))</f>
        <v>-0.5332956847012188</v>
      </c>
      <c r="N42" s="80">
        <f>IF($E42="FX",$H42*'Sensis Vectors ALL'!N42*(EXP($G42/100*VAR_CST)-1)/($H42*0.01),IF($E42&lt;&gt;"SPD",$H42*'Sensis Vectors ALL'!N42*(EXP($G42/100*VAR_CST)-1)/0.01,'Sensis Vectors ALL'!N42*($G42*VAR_CST)/0.01))</f>
        <v>-0.5332956847012188</v>
      </c>
      <c r="O42" s="80">
        <f>IF($E42="FX",$H42*'Sensis Vectors ALL'!O42*(EXP($G42/100*VAR_CST)-1)/($H42*0.01),IF($E42&lt;&gt;"SPD",$H42*'Sensis Vectors ALL'!O42*(EXP($G42/100*VAR_CST)-1)/0.01,'Sensis Vectors ALL'!O42*($G42*VAR_CST)/0.01))</f>
        <v>0</v>
      </c>
      <c r="P42" s="80">
        <f>IF($E42="FX",$H42*'Sensis Vectors ALL'!P42*(EXP($G42/100*VAR_CST)-1)/($H42*0.01),IF($E42&lt;&gt;"SPD",$H42*'Sensis Vectors ALL'!P42*(EXP($G42/100*VAR_CST)-1)/0.01,'Sensis Vectors ALL'!P42*($G42*VAR_CST)/0.01))</f>
        <v>0</v>
      </c>
      <c r="Q42" s="80">
        <f>IF($E42="FX",$H42*'Sensis Vectors ALL'!Q42*(EXP($G42/100*VAR_CST)-1)/($H42*0.01),IF($E42&lt;&gt;"SPD",$H42*'Sensis Vectors ALL'!Q42*(EXP($G42/100*VAR_CST)-1)/0.01,'Sensis Vectors ALL'!Q42*($G42*VAR_CST)/0.01))</f>
        <v>0</v>
      </c>
      <c r="R42" s="80">
        <f>IF($E42="FX",$H42*'Sensis Vectors ALL'!R42*(EXP($G42/100*VAR_CST)-1)/($H42*0.01),IF($E42&lt;&gt;"SPD",$H42*'Sensis Vectors ALL'!R42*(EXP($G42/100*VAR_CST)-1)/0.01,'Sensis Vectors ALL'!R42*($G42*VAR_CST)/0.01))</f>
        <v>0</v>
      </c>
      <c r="S42" s="80">
        <f>IF($E42="FX",$H42*'Sensis Vectors ALL'!S42*(EXP($G42/100*VAR_CST)-1)/($H42*0.01),IF($E42&lt;&gt;"SPD",$H42*'Sensis Vectors ALL'!S42*(EXP($G42/100*VAR_CST)-1)/0.01,'Sensis Vectors ALL'!S42*($G42*VAR_CST)/0.01))</f>
        <v>1.8426340633141757E-2</v>
      </c>
      <c r="T42" s="80">
        <f>IF($E42="FX",$H42*'Sensis Vectors ALL'!T42*(EXP($G42/100*VAR_CST)-1)/($H42*0.01),IF($E42&lt;&gt;"SPD",$H42*'Sensis Vectors ALL'!T42*(EXP($G42/100*VAR_CST)-1)/0.01,'Sensis Vectors ALL'!T42*($G42*VAR_CST)/0.01))</f>
        <v>1.8426340633141757E-2</v>
      </c>
      <c r="U42" s="80">
        <f>IF($E42="FX",$H42*'Sensis Vectors ALL'!U42*(EXP($G42/100*VAR_CST)-1)/($H42*0.01),IF($E42&lt;&gt;"SPD",$H42*'Sensis Vectors ALL'!U42*(EXP($G42/100*VAR_CST)-1)/0.01,'Sensis Vectors ALL'!U42*($G42*VAR_CST)/0.01))</f>
        <v>0</v>
      </c>
      <c r="V42" s="80">
        <f>IF($E42="FX",$H42*'Sensis Vectors ALL'!V42*(EXP($G42/100*VAR_CST)-1)/($H42*0.01),IF($E42&lt;&gt;"SPD",$H42*'Sensis Vectors ALL'!V42*(EXP($G42/100*VAR_CST)-1)/0.01,'Sensis Vectors ALL'!V42*($G42*VAR_CST)/0.01))</f>
        <v>0</v>
      </c>
      <c r="W42" s="80">
        <f>IF($E42="FX",$H42*'Sensis Vectors ALL'!W42*(EXP($G42/100*VAR_CST)-1)/($H42*0.01),IF($E42&lt;&gt;"SPD",$H42*'Sensis Vectors ALL'!W42*(EXP($G42/100*VAR_CST)-1)/0.01,'Sensis Vectors ALL'!W42*($G42*VAR_CST)/0.01))</f>
        <v>-0.55172202533436054</v>
      </c>
      <c r="X42" s="80">
        <f>IF($E42="FX",$H42*'Sensis Vectors ALL'!X42*(EXP($G42/100*VAR_CST)-1)/($H42*0.01),IF($E42&lt;&gt;"SPD",$H42*'Sensis Vectors ALL'!X42*(EXP($G42/100*VAR_CST)-1)/0.01,'Sensis Vectors ALL'!X42*($G42*VAR_CST)/0.01))</f>
        <v>-0.55172202533436054</v>
      </c>
      <c r="Y42" s="80">
        <f>IF($E42="FX",$H42*'Sensis Vectors ALL'!Y42*(EXP($G42/100*VAR_CST)-1)/($H42*0.01),IF($E42&lt;&gt;"SPD",$H42*'Sensis Vectors ALL'!Y42*(EXP($G42/100*VAR_CST)-1)/0.01,'Sensis Vectors ALL'!Y42*($G42*VAR_CST)/0.01))</f>
        <v>0</v>
      </c>
      <c r="Z42" s="80">
        <f>IF($E42="FX",$H42*'Sensis Vectors ALL'!Z42*(EXP($G42/100*VAR_CST)-1)/($H42*0.01),IF($E42&lt;&gt;"SPD",$H42*'Sensis Vectors ALL'!Z42*(EXP($G42/100*VAR_CST)-1)/0.01,'Sensis Vectors ALL'!Z42*($G42*VAR_CST)/0.01))</f>
        <v>0</v>
      </c>
      <c r="AA42" s="80">
        <f>IF($E42="FX",$H42*'Sensis Vectors ALL'!AA42*(EXP($G42/100*VAR_CST)-1)/($H42*0.01),IF($E42&lt;&gt;"SPD",$H42*'Sensis Vectors ALL'!AA42*(EXP($G42/100*VAR_CST)-1)/0.01,'Sensis Vectors ALL'!AA42*($G42*VAR_CST)/0.01))</f>
        <v>0</v>
      </c>
      <c r="AB42" s="80">
        <f>IF($E42="FX",$H42*'Sensis Vectors ALL'!AB42*(EXP($G42/100*VAR_CST)-1)/($H42*0.01),IF($E42&lt;&gt;"SPD",$H42*'Sensis Vectors ALL'!AB42*(EXP($G42/100*VAR_CST)-1)/0.01,'Sensis Vectors ALL'!AB42*($G42*VAR_CST)/0.01))</f>
        <v>0</v>
      </c>
      <c r="AC42" s="80">
        <f>IF($E42="FX",$H42*'Sensis Vectors ALL'!AC42*(EXP($G42/100*VAR_CST)-1)/($H42*0.01),IF($E42&lt;&gt;"SPD",$H42*'Sensis Vectors ALL'!AC42*(EXP($G42/100*VAR_CST)-1)/0.01,'Sensis Vectors ALL'!AC42*($G42*VAR_CST)/0.01))</f>
        <v>0</v>
      </c>
      <c r="AD42" s="80">
        <f>IF($E42="FX",$H42*'Sensis Vectors ALL'!AD42*(EXP($G42/100*VAR_CST)-1)/($H42*0.01),IF($E42&lt;&gt;"SPD",$H42*'Sensis Vectors ALL'!AD42*(EXP($G42/100*VAR_CST)-1)/0.01,'Sensis Vectors ALL'!AD42*($G42*VAR_CST)/0.01))</f>
        <v>0</v>
      </c>
      <c r="AE42" s="80">
        <f>IF($E42="FX",$H42*'Sensis Vectors ALL'!AE42*(EXP($G42/100*VAR_CST)-1)/($H42*0.01),IF($E42&lt;&gt;"SPD",$H42*'Sensis Vectors ALL'!AE42*(EXP($G42/100*VAR_CST)-1)/0.01,'Sensis Vectors ALL'!AE42*($G42*VAR_CST)/0.01))</f>
        <v>0</v>
      </c>
      <c r="AF42" s="80">
        <f>IF($E42="FX",$H42*'Sensis Vectors ALL'!AF42*(EXP($G42/100*VAR_CST)-1)/($H42*0.01),IF($E42&lt;&gt;"SPD",$H42*'Sensis Vectors ALL'!AF42*(EXP($G42/100*VAR_CST)-1)/0.01,'Sensis Vectors ALL'!AF42*($G42*VAR_CST)/0.01))</f>
        <v>0</v>
      </c>
      <c r="AG42" s="80">
        <f>IF($E42="FX",$H42*'Sensis Vectors ALL'!AG42*(EXP($G42/100*VAR_CST)-1)/($H42*0.01),IF($E42&lt;&gt;"SPD",$H42*'Sensis Vectors ALL'!AG42*(EXP($G42/100*VAR_CST)-1)/0.01,'Sensis Vectors ALL'!AG42*($G42*VAR_CST)/0.01))</f>
        <v>0</v>
      </c>
      <c r="AH42" s="80">
        <f>IF($E42="FX",$H42*'Sensis Vectors ALL'!AH42*(EXP($G42/100*VAR_CST)-1)/($H42*0.01),IF($E42&lt;&gt;"SPD",$H42*'Sensis Vectors ALL'!AH42*(EXP($G42/100*VAR_CST)-1)/0.01,'Sensis Vectors ALL'!AH42*($G42*VAR_CST)/0.01))</f>
        <v>0</v>
      </c>
      <c r="AI42" s="80">
        <f>IF($E42="FX",$H42*'Sensis Vectors ALL'!AI42*(EXP($G42/100*VAR_CST)-1)/($H42*0.01),IF($E42&lt;&gt;"SPD",$H42*'Sensis Vectors ALL'!AI42*(EXP($G42/100*VAR_CST)-1)/0.01,'Sensis Vectors ALL'!AI42*($G42*VAR_CST)/0.01))</f>
        <v>0</v>
      </c>
      <c r="AJ42" s="80">
        <f>IF($E42="FX",$H42*'Sensis Vectors ALL'!AJ42*(EXP($G42/100*VAR_CST)-1)/($H42*0.01),IF($E42&lt;&gt;"SPD",$H42*'Sensis Vectors ALL'!AJ42*(EXP($G42/100*VAR_CST)-1)/0.01,'Sensis Vectors ALL'!AJ42*($G42*VAR_CST)/0.01))</f>
        <v>0</v>
      </c>
      <c r="AK42" s="80">
        <f>IF($E42="FX",$H42*'Sensis Vectors ALL'!AK42*(EXP($G42/100*VAR_CST)-1)/($H42*0.01),IF($E42&lt;&gt;"SPD",$H42*'Sensis Vectors ALL'!AK42*(EXP($G42/100*VAR_CST)-1)/0.01,'Sensis Vectors ALL'!AK42*($G42*VAR_CST)/0.01))</f>
        <v>0</v>
      </c>
      <c r="AL42" s="80">
        <f>IF($E42="FX",$H42*'Sensis Vectors ALL'!AL42*(EXP($G42/100*VAR_CST)-1)/($H42*0.01),IF($E42&lt;&gt;"SPD",$H42*'Sensis Vectors ALL'!AL42*(EXP($G42/100*VAR_CST)-1)/0.01,'Sensis Vectors ALL'!AL42*($G42*VAR_CST)/0.01))</f>
        <v>0</v>
      </c>
      <c r="AM42" s="80">
        <f>IF($E42="FX",$H42*'Sensis Vectors ALL'!AM42*(EXP($G42/100*VAR_CST)-1)/($H42*0.01),IF($E42&lt;&gt;"SPD",$H42*'Sensis Vectors ALL'!AM42*(EXP($G42/100*VAR_CST)-1)/0.01,'Sensis Vectors ALL'!AM42*($G42*VAR_CST)/0.01))</f>
        <v>0</v>
      </c>
      <c r="AN42" s="80">
        <f>IF($E42="FX",$H42*'Sensis Vectors ALL'!AN42*(EXP($G42/100*VAR_CST)-1)/($H42*0.01),IF($E42&lt;&gt;"SPD",$H42*'Sensis Vectors ALL'!AN42*(EXP($G42/100*VAR_CST)-1)/0.01,'Sensis Vectors ALL'!AN42*($G42*VAR_CST)/0.01))</f>
        <v>0</v>
      </c>
      <c r="AO42" s="80">
        <f>IF($E42="FX",$H42*'Sensis Vectors ALL'!AO42*(EXP($G42/100*VAR_CST)-1)/($H42*0.01),IF($E42&lt;&gt;"SPD",$H42*'Sensis Vectors ALL'!AO42*(EXP($G42/100*VAR_CST)-1)/0.01,'Sensis Vectors ALL'!AO42*($G42*VAR_CST)/0.01))</f>
        <v>0</v>
      </c>
      <c r="AP42" s="80">
        <f>IF($E42="FX",$H42*'Sensis Vectors ALL'!AP42*(EXP($G42/100*VAR_CST)-1)/($H42*0.01),IF($E42&lt;&gt;"SPD",$H42*'Sensis Vectors ALL'!AP42*(EXP($G42/100*VAR_CST)-1)/0.01,'Sensis Vectors ALL'!AP42*($G42*VAR_CST)/0.01))</f>
        <v>0</v>
      </c>
      <c r="AQ42" s="80">
        <f>IF($E42="FX",$H42*'Sensis Vectors ALL'!AQ42*(EXP($G42/100*VAR_CST)-1)/($H42*0.01),IF($E42&lt;&gt;"SPD",$H42*'Sensis Vectors ALL'!AQ42*(EXP($G42/100*VAR_CST)-1)/0.01,'Sensis Vectors ALL'!AQ42*($G42*VAR_CST)/0.01))</f>
        <v>0</v>
      </c>
      <c r="AR42" s="80">
        <f>IF($E42="FX",$H42*'Sensis Vectors ALL'!AR42*(EXP($G42/100*VAR_CST)-1)/($H42*0.01),IF($E42&lt;&gt;"SPD",$H42*'Sensis Vectors ALL'!AR42*(EXP($G42/100*VAR_CST)-1)/0.01,'Sensis Vectors ALL'!AR42*($G42*VAR_CST)/0.01))</f>
        <v>0</v>
      </c>
      <c r="AS42" s="80">
        <f>IF($E42="FX",$H42*'Sensis Vectors ALL'!AS42*(EXP($G42/100*VAR_CST)-1)/($H42*0.01),IF($E42&lt;&gt;"SPD",$H42*'Sensis Vectors ALL'!AS42*(EXP($G42/100*VAR_CST)-1)/0.01,'Sensis Vectors ALL'!AS42*($G42*VAR_CST)/0.01))</f>
        <v>0</v>
      </c>
      <c r="AT42" s="80">
        <f>IF($E42="FX",$H42*'Sensis Vectors ALL'!AT42*(EXP($G42/100*VAR_CST)-1)/($H42*0.01),IF($E42&lt;&gt;"SPD",$H42*'Sensis Vectors ALL'!AT42*(EXP($G42/100*VAR_CST)-1)/0.01,'Sensis Vectors ALL'!AT42*($G42*VAR_CST)/0.01))</f>
        <v>0</v>
      </c>
      <c r="AU42" s="80">
        <f>IF($E42="FX",$H42*'Sensis Vectors ALL'!AU42*(EXP($G42/100*VAR_CST)-1)/($H42*0.01),IF($E42&lt;&gt;"SPD",$H42*'Sensis Vectors ALL'!AU42*(EXP($G42/100*VAR_CST)-1)/0.01,'Sensis Vectors ALL'!AU42*($G42*VAR_CST)/0.01))</f>
        <v>0</v>
      </c>
      <c r="AV42" s="80">
        <f>IF($E42="FX",$H42*'Sensis Vectors ALL'!AV42*(EXP($G42/100*VAR_CST)-1)/($H42*0.01),IF($E42&lt;&gt;"SPD",$H42*'Sensis Vectors ALL'!AV42*(EXP($G42/100*VAR_CST)-1)/0.01,'Sensis Vectors ALL'!AV42*($G42*VAR_CST)/0.01))</f>
        <v>0</v>
      </c>
      <c r="AW42" s="80">
        <f>IF($E42="FX",$H42*'Sensis Vectors ALL'!AW42*(EXP($G42/100*VAR_CST)-1)/($H42*0.01),IF($E42&lt;&gt;"SPD",$H42*'Sensis Vectors ALL'!AW42*(EXP($G42/100*VAR_CST)-1)/0.01,'Sensis Vectors ALL'!AW42*($G42*VAR_CST)/0.01))</f>
        <v>0</v>
      </c>
      <c r="AX42" s="80">
        <f>IF($E42="FX",$H42*'Sensis Vectors ALL'!AX42*(EXP($G42/100*VAR_CST)-1)/($H42*0.01),IF($E42&lt;&gt;"SPD",$H42*'Sensis Vectors ALL'!AX42*(EXP($G42/100*VAR_CST)-1)/0.01,'Sensis Vectors ALL'!AX42*($G42*VAR_CST)/0.01))</f>
        <v>0</v>
      </c>
      <c r="AY42" s="80">
        <f>IF($E42="FX",$H42*'Sensis Vectors ALL'!AY42*(EXP($G42/100*VAR_CST)-1)/($H42*0.01),IF($E42&lt;&gt;"SPD",$H42*'Sensis Vectors ALL'!AY42*(EXP($G42/100*VAR_CST)-1)/0.01,'Sensis Vectors ALL'!AY42*($G42*VAR_CST)/0.01))</f>
        <v>0</v>
      </c>
      <c r="AZ42" s="80">
        <f>IF($E42="FX",$H42*'Sensis Vectors ALL'!AZ42*(EXP($G42/100*VAR_CST)-1)/($H42*0.01),IF($E42&lt;&gt;"SPD",$H42*'Sensis Vectors ALL'!AZ42*(EXP($G42/100*VAR_CST)-1)/0.01,'Sensis Vectors ALL'!AZ42*($G42*VAR_CST)/0.01))</f>
        <v>0</v>
      </c>
      <c r="BA42" s="80">
        <f>IF($E42="FX",$H42*'Sensis Vectors ALL'!BA42*(EXP($G42/100*VAR_CST)-1)/($H42*0.01),IF($E42&lt;&gt;"SPD",$H42*'Sensis Vectors ALL'!BA42*(EXP($G42/100*VAR_CST)-1)/0.01,'Sensis Vectors ALL'!BA42*($G42*VAR_CST)/0.01))</f>
        <v>0</v>
      </c>
      <c r="BB42" s="80">
        <f>IF($E42="FX",$H42*'Sensis Vectors ALL'!BB42*(EXP($G42/100*VAR_CST)-1)/($H42*0.01),IF($E42&lt;&gt;"SPD",$H42*'Sensis Vectors ALL'!BB42*(EXP($G42/100*VAR_CST)-1)/0.01,'Sensis Vectors ALL'!BB42*($G42*VAR_CST)/0.01))</f>
        <v>0</v>
      </c>
      <c r="BC42" s="80">
        <f>IF($E42="FX",$H42*'Sensis Vectors ALL'!BC42*(EXP($G42/100*VAR_CST)-1)/($H42*0.01),IF($E42&lt;&gt;"SPD",$H42*'Sensis Vectors ALL'!BC42*(EXP($G42/100*VAR_CST)-1)/0.01,'Sensis Vectors ALL'!BC42*($G42*VAR_CST)/0.01))</f>
        <v>0</v>
      </c>
      <c r="BD42" s="80">
        <f>IF($E42="FX",$H42*'Sensis Vectors ALL'!BD42*(EXP($G42/100*VAR_CST)-1)/($H42*0.01),IF($E42&lt;&gt;"SPD",$H42*'Sensis Vectors ALL'!BD42*(EXP($G42/100*VAR_CST)-1)/0.01,'Sensis Vectors ALL'!BD42*($G42*VAR_CST)/0.01))</f>
        <v>-9.3589787511461768</v>
      </c>
      <c r="BE42" s="80">
        <f>IF($E42="FX",$H42*'Sensis Vectors ALL'!BE42*(EXP($G42/100*VAR_CST)-1)/($H42*0.01),IF($E42&lt;&gt;"SPD",$H42*'Sensis Vectors ALL'!BE42*(EXP($G42/100*VAR_CST)-1)/0.01,'Sensis Vectors ALL'!BE42*($G42*VAR_CST)/0.01))</f>
        <v>0</v>
      </c>
      <c r="BF42" s="80">
        <f>IF($E42="FX",$H42*'Sensis Vectors ALL'!BF42*(EXP($G42/100*VAR_CST)-1)/($H42*0.01),IF($E42&lt;&gt;"SPD",$H42*'Sensis Vectors ALL'!BF42*(EXP($G42/100*VAR_CST)-1)/0.01,'Sensis Vectors ALL'!BF42*($G42*VAR_CST)/0.01))</f>
        <v>0</v>
      </c>
      <c r="BG42" s="80">
        <f>IF($E42="FX",$H42*'Sensis Vectors ALL'!BG42*(EXP($G42/100*VAR_CST)-1)/($H42*0.01),IF($E42&lt;&gt;"SPD",$H42*'Sensis Vectors ALL'!BG42*(EXP($G42/100*VAR_CST)-1)/0.01,'Sensis Vectors ALL'!BG42*($G42*VAR_CST)/0.01))</f>
        <v>0</v>
      </c>
      <c r="BH42" s="80">
        <f>IF($E42="FX",$H42*'Sensis Vectors ALL'!BH42*(EXP($G42/100*VAR_CST)-1)/($H42*0.01),IF($E42&lt;&gt;"SPD",$H42*'Sensis Vectors ALL'!BH42*(EXP($G42/100*VAR_CST)-1)/0.01,'Sensis Vectors ALL'!BH42*($G42*VAR_CST)/0.01))</f>
        <v>0</v>
      </c>
      <c r="BI42" s="80">
        <f>IF($E42="FX",$H42*'Sensis Vectors ALL'!BI42*(EXP($G42/100*VAR_CST)-1)/($H42*0.01),IF($E42&lt;&gt;"SPD",$H42*'Sensis Vectors ALL'!BI42*(EXP($G42/100*VAR_CST)-1)/0.01,'Sensis Vectors ALL'!BI42*($G42*VAR_CST)/0.01))</f>
        <v>0</v>
      </c>
      <c r="BJ42" s="80">
        <f>IF($E42="FX",$H42*'Sensis Vectors ALL'!BJ42*(EXP($G42/100*VAR_CST)-1)/($H42*0.01),IF($E42&lt;&gt;"SPD",$H42*'Sensis Vectors ALL'!BJ42*(EXP($G42/100*VAR_CST)-1)/0.01,'Sensis Vectors ALL'!BJ42*($G42*VAR_CST)/0.01))</f>
        <v>0</v>
      </c>
      <c r="BK42" s="80">
        <f>IF($E42="FX",$H42*'Sensis Vectors ALL'!BK42*(EXP($G42/100*VAR_CST)-1)/($H42*0.01),IF($E42&lt;&gt;"SPD",$H42*'Sensis Vectors ALL'!BK42*(EXP($G42/100*VAR_CST)-1)/0.01,'Sensis Vectors ALL'!BK42*($G42*VAR_CST)/0.01))</f>
        <v>0</v>
      </c>
      <c r="BL42" s="80">
        <f>IF($E42="FX",$H42*'Sensis Vectors ALL'!BL42*(EXP($G42/100*VAR_CST)-1)/($H42*0.01),IF($E42&lt;&gt;"SPD",$H42*'Sensis Vectors ALL'!BL42*(EXP($G42/100*VAR_CST)-1)/0.01,'Sensis Vectors ALL'!BL42*($G42*VAR_CST)/0.01))</f>
        <v>-9.3589787511461768</v>
      </c>
      <c r="BM42" s="80">
        <f>IF($E42="FX",$H42*'Sensis Vectors ALL'!BM42*(EXP($G42/100*VAR_CST)-1)/($H42*0.01),IF($E42&lt;&gt;"SPD",$H42*'Sensis Vectors ALL'!BM42*(EXP($G42/100*VAR_CST)-1)/0.01,'Sensis Vectors ALL'!BM42*($G42*VAR_CST)/0.01))</f>
        <v>0</v>
      </c>
      <c r="BN42" s="80">
        <f>IF($E42="FX",$H42*'Sensis Vectors ALL'!BN42*(EXP($G42/100*VAR_CST)-1)/($H42*0.01),IF($E42&lt;&gt;"SPD",$H42*'Sensis Vectors ALL'!BN42*(EXP($G42/100*VAR_CST)-1)/0.01,'Sensis Vectors ALL'!BN42*($G42*VAR_CST)/0.01))</f>
        <v>0</v>
      </c>
      <c r="BO42" s="80">
        <f>IF($E42="FX",$H42*'Sensis Vectors ALL'!BO42*(EXP($G42/100*VAR_CST)-1)/($H42*0.01),IF($E42&lt;&gt;"SPD",$H42*'Sensis Vectors ALL'!BO42*(EXP($G42/100*VAR_CST)-1)/0.01,'Sensis Vectors ALL'!BO42*($G42*VAR_CST)/0.01))</f>
        <v>0</v>
      </c>
      <c r="BP42" s="80">
        <f>IF($E42="FX",$H42*'Sensis Vectors ALL'!BP42*(EXP($G42/100*VAR_CST)-1)/($H42*0.01),IF($E42&lt;&gt;"SPD",$H42*'Sensis Vectors ALL'!BP42*(EXP($G42/100*VAR_CST)-1)/0.01,'Sensis Vectors ALL'!BP42*($G42*VAR_CST)/0.01))</f>
        <v>0</v>
      </c>
      <c r="BQ42" s="80">
        <f>IF($E42="FX",$H42*'Sensis Vectors ALL'!BQ42*(EXP($G42/100*VAR_CST)-1)/($H42*0.01),IF($E42&lt;&gt;"SPD",$H42*'Sensis Vectors ALL'!BQ42*(EXP($G42/100*VAR_CST)-1)/0.01,'Sensis Vectors ALL'!BQ42*($G42*VAR_CST)/0.01))</f>
        <v>0</v>
      </c>
      <c r="BR42" s="80">
        <f>IF($E42="FX",$H42*'Sensis Vectors ALL'!BR42*(EXP($G42/100*VAR_CST)-1)/($H42*0.01),IF($E42&lt;&gt;"SPD",$H42*'Sensis Vectors ALL'!BR42*(EXP($G42/100*VAR_CST)-1)/0.01,'Sensis Vectors ALL'!BR42*($G42*VAR_CST)/0.01))</f>
        <v>0</v>
      </c>
      <c r="BS42" s="80">
        <f>IF($E42="FX",$H42*'Sensis Vectors ALL'!BS42*(EXP($G42/100*VAR_CST)-1)/($H42*0.01),IF($E42&lt;&gt;"SPD",$H42*'Sensis Vectors ALL'!BS42*(EXP($G42/100*VAR_CST)-1)/0.01,'Sensis Vectors ALL'!BS42*($G42*VAR_CST)/0.01))</f>
        <v>0</v>
      </c>
      <c r="BT42" s="80">
        <f>IF($E42="FX",$H42*'Sensis Vectors ALL'!BT42*(EXP($G42/100*VAR_CST)-1)/($H42*0.01),IF($E42&lt;&gt;"SPD",$H42*'Sensis Vectors ALL'!BT42*(EXP($G42/100*VAR_CST)-1)/0.01,'Sensis Vectors ALL'!BT42*($G42*VAR_CST)/0.01))</f>
        <v>0</v>
      </c>
      <c r="BU42" s="80">
        <f>IF($E42="FX",$H42*'Sensis Vectors ALL'!BU42*(EXP($G42/100*VAR_CST)-1)/($H42*0.01),IF($E42&lt;&gt;"SPD",$H42*'Sensis Vectors ALL'!BU42*(EXP($G42/100*VAR_CST)-1)/0.01,'Sensis Vectors ALL'!BU42*($G42*VAR_CST)/0.01))</f>
        <v>0</v>
      </c>
      <c r="BV42" s="80">
        <f>IF($E42="FX",$H42*'Sensis Vectors ALL'!BV42*(EXP($G42/100*VAR_CST)-1)/($H42*0.01),IF($E42&lt;&gt;"SPD",$H42*'Sensis Vectors ALL'!BV42*(EXP($G42/100*VAR_CST)-1)/0.01,'Sensis Vectors ALL'!BV42*($G42*VAR_CST)/0.01))</f>
        <v>0</v>
      </c>
      <c r="BW42" s="80">
        <f>IF($E42="FX",$H42*'Sensis Vectors ALL'!BW42*(EXP($G42/100*VAR_CST)-1)/($H42*0.01),IF($E42&lt;&gt;"SPD",$H42*'Sensis Vectors ALL'!BW42*(EXP($G42/100*VAR_CST)-1)/0.01,'Sensis Vectors ALL'!BW42*($G42*VAR_CST)/0.01))</f>
        <v>0</v>
      </c>
      <c r="BX42" s="80">
        <f>IF($E42="FX",$H42*'Sensis Vectors ALL'!BX42*(EXP($G42/100*VAR_CST)-1)/($H42*0.01),IF($E42&lt;&gt;"SPD",$H42*'Sensis Vectors ALL'!BX42*(EXP($G42/100*VAR_CST)-1)/0.01,'Sensis Vectors ALL'!BX42*($G42*VAR_CST)/0.01))</f>
        <v>0</v>
      </c>
      <c r="BY42" s="80">
        <f>IF($E42="FX",$H42*'Sensis Vectors ALL'!BY42*(EXP($G42/100*VAR_CST)-1)/($H42*0.01),IF($E42&lt;&gt;"SPD",$H42*'Sensis Vectors ALL'!BY42*(EXP($G42/100*VAR_CST)-1)/0.01,'Sensis Vectors ALL'!BY42*($G42*VAR_CST)/0.01))</f>
        <v>0</v>
      </c>
      <c r="BZ42" s="80">
        <f>IF($E42="FX",$H42*'Sensis Vectors ALL'!BZ42*(EXP($G42/100*VAR_CST)-1)/($H42*0.01),IF($E42&lt;&gt;"SPD",$H42*'Sensis Vectors ALL'!BZ42*(EXP($G42/100*VAR_CST)-1)/0.01,'Sensis Vectors ALL'!BZ42*($G42*VAR_CST)/0.01))</f>
        <v>0</v>
      </c>
      <c r="CA42" s="80">
        <f>IF($E42="FX",$H42*'Sensis Vectors ALL'!CA42*(EXP($G42/100*VAR_CST)-1)/($H42*0.01),IF($E42&lt;&gt;"SPD",$H42*'Sensis Vectors ALL'!CA42*(EXP($G42/100*VAR_CST)-1)/0.01,'Sensis Vectors ALL'!CA42*($G42*VAR_CST)/0.01))</f>
        <v>0</v>
      </c>
      <c r="CB42" s="80">
        <f>IF($E42="FX",$H42*'Sensis Vectors ALL'!CB42*(EXP($G42/100*VAR_CST)-1)/($H42*0.01),IF($E42&lt;&gt;"SPD",$H42*'Sensis Vectors ALL'!CB42*(EXP($G42/100*VAR_CST)-1)/0.01,'Sensis Vectors ALL'!CB42*($G42*VAR_CST)/0.01))</f>
        <v>-9.3589787511461768</v>
      </c>
      <c r="CC42" s="80">
        <f>IF($E42="FX",$H42*'Sensis Vectors ALL'!CC42*(EXP($G42/100*VAR_CST)-1)/($H42*0.01),IF($E42&lt;&gt;"SPD",$H42*'Sensis Vectors ALL'!CC42*(EXP($G42/100*VAR_CST)-1)/0.01,'Sensis Vectors ALL'!CC42*($G42*VAR_CST)/0.01))</f>
        <v>-9.3589787511461768</v>
      </c>
      <c r="CD42" s="80">
        <f>IF($E42="FX",$H42*'Sensis Vectors ALL'!CD42*(EXP($G42/100*VAR_CST)-1)/($H42*0.01),IF($E42&lt;&gt;"SPD",$H42*'Sensis Vectors ALL'!CD42*(EXP($G42/100*VAR_CST)-1)/0.01,'Sensis Vectors ALL'!CD42*($G42*VAR_CST)/0.01))</f>
        <v>0</v>
      </c>
      <c r="CE42" s="80">
        <f>IF($E42="FX",$H42*'Sensis Vectors ALL'!CE42*(EXP($G42/100*VAR_CST)-1)/($H42*0.01),IF($E42&lt;&gt;"SPD",$H42*'Sensis Vectors ALL'!CE42*(EXP($G42/100*VAR_CST)-1)/0.01,'Sensis Vectors ALL'!CE42*($G42*VAR_CST)/0.01))</f>
        <v>0</v>
      </c>
      <c r="CF42" s="80">
        <f>IF($E42="FX",$H42*'Sensis Vectors ALL'!CF42*(EXP($G42/100*VAR_CST)-1)/($H42*0.01),IF($E42&lt;&gt;"SPD",$H42*'Sensis Vectors ALL'!CF42*(EXP($G42/100*VAR_CST)-1)/0.01,'Sensis Vectors ALL'!CF42*($G42*VAR_CST)/0.01))</f>
        <v>0</v>
      </c>
      <c r="CG42" s="80">
        <f>IF($E42="FX",$H42*'Sensis Vectors ALL'!CG42*(EXP($G42/100*VAR_CST)-1)/($H42*0.01),IF($E42&lt;&gt;"SPD",$H42*'Sensis Vectors ALL'!CG42*(EXP($G42/100*VAR_CST)-1)/0.01,'Sensis Vectors ALL'!CG42*($G42*VAR_CST)/0.01))</f>
        <v>0</v>
      </c>
      <c r="CH42" s="80">
        <f>IF($E42="FX",$H42*'Sensis Vectors ALL'!CH42*(EXP($G42/100*VAR_CST)-1)/($H42*0.01),IF($E42&lt;&gt;"SPD",$H42*'Sensis Vectors ALL'!CH42*(EXP($G42/100*VAR_CST)-1)/0.01,'Sensis Vectors ALL'!CH42*($G42*VAR_CST)/0.01))</f>
        <v>0</v>
      </c>
      <c r="CI42" s="80">
        <f>IF($E42="FX",$H42*'Sensis Vectors ALL'!CI42*(EXP($G42/100*VAR_CST)-1)/($H42*0.01),IF($E42&lt;&gt;"SPD",$H42*'Sensis Vectors ALL'!CI42*(EXP($G42/100*VAR_CST)-1)/0.01,'Sensis Vectors ALL'!CI42*($G42*VAR_CST)/0.01))</f>
        <v>0</v>
      </c>
      <c r="CJ42" s="80">
        <f>IF($E42="FX",$H42*'Sensis Vectors ALL'!CJ42*(EXP($G42/100*VAR_CST)-1)/($H42*0.01),IF($E42&lt;&gt;"SPD",$H42*'Sensis Vectors ALL'!CJ42*(EXP($G42/100*VAR_CST)-1)/0.01,'Sensis Vectors ALL'!CJ42*($G42*VAR_CST)/0.01))</f>
        <v>0</v>
      </c>
      <c r="CK42" s="80">
        <f>IF($E42="FX",$H42*'Sensis Vectors ALL'!CK42*(EXP($G42/100*VAR_CST)-1)/($H42*0.01),IF($E42&lt;&gt;"SPD",$H42*'Sensis Vectors ALL'!CK42*(EXP($G42/100*VAR_CST)-1)/0.01,'Sensis Vectors ALL'!CK42*($G42*VAR_CST)/0.01))</f>
        <v>0</v>
      </c>
      <c r="CL42" s="80">
        <f>IF($E42="FX",$H42*'Sensis Vectors ALL'!CL42*(EXP($G42/100*VAR_CST)-1)/($H42*0.01),IF($E42&lt;&gt;"SPD",$H42*'Sensis Vectors ALL'!CL42*(EXP($G42/100*VAR_CST)-1)/0.01,'Sensis Vectors ALL'!CL42*($G42*VAR_CST)/0.01))</f>
        <v>0</v>
      </c>
      <c r="CM42" s="80">
        <f>IF($E42="FX",$H42*'Sensis Vectors ALL'!CM42*(EXP($G42/100*VAR_CST)-1)/($H42*0.01),IF($E42&lt;&gt;"SPD",$H42*'Sensis Vectors ALL'!CM42*(EXP($G42/100*VAR_CST)-1)/0.01,'Sensis Vectors ALL'!CM42*($G42*VAR_CST)/0.01))</f>
        <v>0</v>
      </c>
      <c r="CN42" s="80">
        <f>IF($E42="FX",$H42*'Sensis Vectors ALL'!CN42*(EXP($G42/100*VAR_CST)-1)/($H42*0.01),IF($E42&lt;&gt;"SPD",$H42*'Sensis Vectors ALL'!CN42*(EXP($G42/100*VAR_CST)-1)/0.01,'Sensis Vectors ALL'!CN42*($G42*VAR_CST)/0.01))</f>
        <v>0</v>
      </c>
      <c r="CO42" s="80">
        <f>IF($E42="FX",$H42*'Sensis Vectors ALL'!CO42*(EXP($G42/100*VAR_CST)-1)/($H42*0.01),IF($E42&lt;&gt;"SPD",$H42*'Sensis Vectors ALL'!CO42*(EXP($G42/100*VAR_CST)-1)/0.01,'Sensis Vectors ALL'!CO42*($G42*VAR_CST)/0.01))</f>
        <v>0</v>
      </c>
      <c r="CP42" s="80">
        <f>IF($E42="FX",$H42*'Sensis Vectors ALL'!CP42*(EXP($G42/100*VAR_CST)-1)/($H42*0.01),IF($E42&lt;&gt;"SPD",$H42*'Sensis Vectors ALL'!CP42*(EXP($G42/100*VAR_CST)-1)/0.01,'Sensis Vectors ALL'!CP42*($G42*VAR_CST)/0.01))</f>
        <v>0</v>
      </c>
      <c r="CQ42" s="80">
        <f>IF($E42="FX",$H42*'Sensis Vectors ALL'!CQ42*(EXP($G42/100*VAR_CST)-1)/($H42*0.01),IF($E42&lt;&gt;"SPD",$H42*'Sensis Vectors ALL'!CQ42*(EXP($G42/100*VAR_CST)-1)/0.01,'Sensis Vectors ALL'!CQ42*($G42*VAR_CST)/0.01))</f>
        <v>0</v>
      </c>
      <c r="CR42" s="80">
        <f>IF($E42="FX",$H42*'Sensis Vectors ALL'!CR42*(EXP($G42/100*VAR_CST)-1)/($H42*0.01),IF($E42&lt;&gt;"SPD",$H42*'Sensis Vectors ALL'!CR42*(EXP($G42/100*VAR_CST)-1)/0.01,'Sensis Vectors ALL'!CR42*($G42*VAR_CST)/0.01))</f>
        <v>0</v>
      </c>
      <c r="CS42" s="80">
        <f>IF($E42="FX",$H42*'Sensis Vectors ALL'!CS42*(EXP($G42/100*VAR_CST)-1)/($H42*0.01),IF($E42&lt;&gt;"SPD",$H42*'Sensis Vectors ALL'!CS42*(EXP($G42/100*VAR_CST)-1)/0.01,'Sensis Vectors ALL'!CS42*($G42*VAR_CST)/0.01))</f>
        <v>0</v>
      </c>
      <c r="CT42" s="80">
        <f>IF($E42="FX",$H42*'Sensis Vectors ALL'!CT42*(EXP($G42/100*VAR_CST)-1)/($H42*0.01),IF($E42&lt;&gt;"SPD",$H42*'Sensis Vectors ALL'!CT42*(EXP($G42/100*VAR_CST)-1)/0.01,'Sensis Vectors ALL'!CT42*($G42*VAR_CST)/0.01))</f>
        <v>0</v>
      </c>
      <c r="CU42" s="80">
        <f>IF($E42="FX",$H42*'Sensis Vectors ALL'!CU42*(EXP($G42/100*VAR_CST)-1)/($H42*0.01),IF($E42&lt;&gt;"SPD",$H42*'Sensis Vectors ALL'!CU42*(EXP($G42/100*VAR_CST)-1)/0.01,'Sensis Vectors ALL'!CU42*($G42*VAR_CST)/0.01))</f>
        <v>0</v>
      </c>
      <c r="CV42" s="80">
        <f>IF($E42="FX",$H42*'Sensis Vectors ALL'!CV42*(EXP($G42/100*VAR_CST)-1)/($H42*0.01),IF($E42&lt;&gt;"SPD",$H42*'Sensis Vectors ALL'!CV42*(EXP($G42/100*VAR_CST)-1)/0.01,'Sensis Vectors ALL'!CV42*($G42*VAR_CST)/0.01))</f>
        <v>0</v>
      </c>
      <c r="CW42" s="80">
        <f>IF($E42="FX",$H42*'Sensis Vectors ALL'!CW42*(EXP($G42/100*VAR_CST)-1)/($H42*0.01),IF($E42&lt;&gt;"SPD",$H42*'Sensis Vectors ALL'!CW42*(EXP($G42/100*VAR_CST)-1)/0.01,'Sensis Vectors ALL'!CW42*($G42*VAR_CST)/0.01))</f>
        <v>0</v>
      </c>
      <c r="CX42" s="80">
        <f>IF($E42="FX",$H42*'Sensis Vectors ALL'!CX42*(EXP($G42/100*VAR_CST)-1)/($H42*0.01),IF($E42&lt;&gt;"SPD",$H42*'Sensis Vectors ALL'!CX42*(EXP($G42/100*VAR_CST)-1)/0.01,'Sensis Vectors ALL'!CX42*($G42*VAR_CST)/0.01))</f>
        <v>0</v>
      </c>
      <c r="CY42" s="80">
        <f>IF($E42="FX",$H42*'Sensis Vectors ALL'!CY42*(EXP($G42/100*VAR_CST)-1)/($H42*0.01),IF($E42&lt;&gt;"SPD",$H42*'Sensis Vectors ALL'!CY42*(EXP($G42/100*VAR_CST)-1)/0.01,'Sensis Vectors ALL'!CY42*($G42*VAR_CST)/0.01))</f>
        <v>0</v>
      </c>
      <c r="CZ42" s="80">
        <f>IF($E42="FX",$H42*'Sensis Vectors ALL'!CZ42*(EXP($G42/100*VAR_CST)-1)/($H42*0.01),IF($E42&lt;&gt;"SPD",$H42*'Sensis Vectors ALL'!CZ42*(EXP($G42/100*VAR_CST)-1)/0.01,'Sensis Vectors ALL'!CZ42*($G42*VAR_CST)/0.01))</f>
        <v>0</v>
      </c>
      <c r="DA42" s="80">
        <f>IF($E42="FX",$H42*'Sensis Vectors ALL'!DA42*(EXP($G42/100*VAR_CST)-1)/($H42*0.01),IF($E42&lt;&gt;"SPD",$H42*'Sensis Vectors ALL'!DA42*(EXP($G42/100*VAR_CST)-1)/0.01,'Sensis Vectors ALL'!DA42*($G42*VAR_CST)/0.01))</f>
        <v>0</v>
      </c>
      <c r="DB42" s="80">
        <f>IF($E42="FX",$H42*'Sensis Vectors ALL'!DB42*(EXP($G42/100*VAR_CST)-1)/($H42*0.01),IF($E42&lt;&gt;"SPD",$H42*'Sensis Vectors ALL'!DB42*(EXP($G42/100*VAR_CST)-1)/0.01,'Sensis Vectors ALL'!DB42*($G42*VAR_CST)/0.01))</f>
        <v>0</v>
      </c>
      <c r="DC42" s="80">
        <f>IF($E42="FX",$H42*'Sensis Vectors ALL'!DC42*(EXP($G42/100*VAR_CST)-1)/($H42*0.01),IF($E42&lt;&gt;"SPD",$H42*'Sensis Vectors ALL'!DC42*(EXP($G42/100*VAR_CST)-1)/0.01,'Sensis Vectors ALL'!DC42*($G42*VAR_CST)/0.01))</f>
        <v>0</v>
      </c>
      <c r="DD42" s="80">
        <f>IF($E42="FX",$H42*'Sensis Vectors ALL'!DD42*(EXP($G42/100*VAR_CST)-1)/($H42*0.01),IF($E42&lt;&gt;"SPD",$H42*'Sensis Vectors ALL'!DD42*(EXP($G42/100*VAR_CST)-1)/0.01,'Sensis Vectors ALL'!DD42*($G42*VAR_CST)/0.01))</f>
        <v>0</v>
      </c>
      <c r="DE42" s="80">
        <f>IF($E42="FX",$H42*'Sensis Vectors ALL'!DE42*(EXP($G42/100*VAR_CST)-1)/($H42*0.01),IF($E42&lt;&gt;"SPD",$H42*'Sensis Vectors ALL'!DE42*(EXP($G42/100*VAR_CST)-1)/0.01,'Sensis Vectors ALL'!DE42*($G42*VAR_CST)/0.01))</f>
        <v>0</v>
      </c>
      <c r="DF42" s="80">
        <f>IF($E42="FX",$H42*'Sensis Vectors ALL'!DF42*(EXP($G42/100*VAR_CST)-1)/($H42*0.01),IF($E42&lt;&gt;"SPD",$H42*'Sensis Vectors ALL'!DF42*(EXP($G42/100*VAR_CST)-1)/0.01,'Sensis Vectors ALL'!DF42*($G42*VAR_CST)/0.01))</f>
        <v>0</v>
      </c>
      <c r="DG42" s="80">
        <f>IF($E42="FX",$H42*'Sensis Vectors ALL'!DG42*(EXP($G42/100*VAR_CST)-1)/($H42*0.01),IF($E42&lt;&gt;"SPD",$H42*'Sensis Vectors ALL'!DG42*(EXP($G42/100*VAR_CST)-1)/0.01,'Sensis Vectors ALL'!DG42*($G42*VAR_CST)/0.01))</f>
        <v>0</v>
      </c>
      <c r="DH42" s="80">
        <f>IF($E42="FX",$H42*'Sensis Vectors ALL'!DH42*(EXP($G42/100*VAR_CST)-1)/($H42*0.01),IF($E42&lt;&gt;"SPD",$H42*'Sensis Vectors ALL'!DH42*(EXP($G42/100*VAR_CST)-1)/0.01,'Sensis Vectors ALL'!DH42*($G42*VAR_CST)/0.01))</f>
        <v>0</v>
      </c>
      <c r="DI42" s="80">
        <f>IF($E42="FX",$H42*'Sensis Vectors ALL'!DI42*(EXP($G42/100*VAR_CST)-1)/($H42*0.01),IF($E42&lt;&gt;"SPD",$H42*'Sensis Vectors ALL'!DI42*(EXP($G42/100*VAR_CST)-1)/0.01,'Sensis Vectors ALL'!DI42*($G42*VAR_CST)/0.01))</f>
        <v>0</v>
      </c>
      <c r="DJ42" s="80">
        <f>IF($E42="FX",$H42*'Sensis Vectors ALL'!DJ42*(EXP($G42/100*VAR_CST)-1)/($H42*0.01),IF($E42&lt;&gt;"SPD",$H42*'Sensis Vectors ALL'!DJ42*(EXP($G42/100*VAR_CST)-1)/0.01,'Sensis Vectors ALL'!DJ42*($G42*VAR_CST)/0.01))</f>
        <v>0</v>
      </c>
      <c r="DK42" s="80">
        <f>IF($E42="FX",$H42*'Sensis Vectors ALL'!DK42*(EXP($G42/100*VAR_CST)-1)/($H42*0.01),IF($E42&lt;&gt;"SPD",$H42*'Sensis Vectors ALL'!DK42*(EXP($G42/100*VAR_CST)-1)/0.01,'Sensis Vectors ALL'!DK42*($G42*VAR_CST)/0.01))</f>
        <v>0</v>
      </c>
      <c r="DL42" s="80">
        <f>IF($E42="FX",$H42*'Sensis Vectors ALL'!DL42*(EXP($G42/100*VAR_CST)-1)/($H42*0.01),IF($E42&lt;&gt;"SPD",$H42*'Sensis Vectors ALL'!DL42*(EXP($G42/100*VAR_CST)-1)/0.01,'Sensis Vectors ALL'!DL42*($G42*VAR_CST)/0.01))</f>
        <v>0</v>
      </c>
      <c r="DM42" s="80">
        <f>IF($E42="FX",$H42*'Sensis Vectors ALL'!DM42*(EXP($G42/100*VAR_CST)-1)/($H42*0.01),IF($E42&lt;&gt;"SPD",$H42*'Sensis Vectors ALL'!DM42*(EXP($G42/100*VAR_CST)-1)/0.01,'Sensis Vectors ALL'!DM42*($G42*VAR_CST)/0.01))</f>
        <v>0</v>
      </c>
      <c r="DN42" s="80">
        <f>IF($E42="FX",$H42*'Sensis Vectors ALL'!DN42*(EXP($G42/100*VAR_CST)-1)/($H42*0.01),IF($E42&lt;&gt;"SPD",$H42*'Sensis Vectors ALL'!DN42*(EXP($G42/100*VAR_CST)-1)/0.01,'Sensis Vectors ALL'!DN42*($G42*VAR_CST)/0.01))</f>
        <v>0</v>
      </c>
      <c r="DO42" s="80">
        <f>IF($E42="FX",$H42*'Sensis Vectors ALL'!DO42*(EXP($G42/100*VAR_CST)-1)/($H42*0.01),IF($E42&lt;&gt;"SPD",$H42*'Sensis Vectors ALL'!DO42*(EXP($G42/100*VAR_CST)-1)/0.01,'Sensis Vectors ALL'!DO42*($G42*VAR_CST)/0.01))</f>
        <v>0</v>
      </c>
      <c r="DP42" s="80">
        <f>IF($E42="FX",$H42*'Sensis Vectors ALL'!DP42*(EXP($G42/100*VAR_CST)-1)/($H42*0.01),IF($E42&lt;&gt;"SPD",$H42*'Sensis Vectors ALL'!DP42*(EXP($G42/100*VAR_CST)-1)/0.01,'Sensis Vectors ALL'!DP42*($G42*VAR_CST)/0.01))</f>
        <v>0</v>
      </c>
      <c r="DQ42" s="80">
        <f>IF($E42="FX",$H42*'Sensis Vectors ALL'!DQ42*(EXP($G42/100*VAR_CST)-1)/($H42*0.01),IF($E42&lt;&gt;"SPD",$H42*'Sensis Vectors ALL'!DQ42*(EXP($G42/100*VAR_CST)-1)/0.01,'Sensis Vectors ALL'!DQ42*($G42*VAR_CST)/0.01))</f>
        <v>0</v>
      </c>
    </row>
    <row r="43" spans="1:121" x14ac:dyDescent="0.2">
      <c r="A43" s="60">
        <v>398</v>
      </c>
      <c r="B43" s="60" t="s">
        <v>9</v>
      </c>
      <c r="C43" s="60" t="s">
        <v>369</v>
      </c>
      <c r="D43" s="60" t="s">
        <v>526</v>
      </c>
      <c r="E43" s="60" t="s">
        <v>523</v>
      </c>
      <c r="F43" s="60" t="s">
        <v>12</v>
      </c>
      <c r="G43" s="60">
        <v>0.23209299999999999</v>
      </c>
      <c r="H43" s="60">
        <v>0.103986</v>
      </c>
      <c r="I43" s="80">
        <f>IF($E43="FX",$H43*'Sensis Vectors ALL'!I43*(EXP($G43/100*VAR_CST)-1)/($H43*0.01),IF($E43&lt;&gt;"SPD",$H43*'Sensis Vectors ALL'!I43*(EXP($G43/100*VAR_CST)-1)/0.01,'Sensis Vectors ALL'!I43*($G43*VAR_CST)/0.01))</f>
        <v>1.9324333540890859E-2</v>
      </c>
      <c r="J43" s="80">
        <f>IF($E43="FX",$H43*'Sensis Vectors ALL'!J43*(EXP($G43/100*VAR_CST)-1)/($H43*0.01),IF($E43&lt;&gt;"SPD",$H43*'Sensis Vectors ALL'!J43*(EXP($G43/100*VAR_CST)-1)/0.01,'Sensis Vectors ALL'!J43*($G43*VAR_CST)/0.01))</f>
        <v>1.9324333540890859E-2</v>
      </c>
      <c r="K43" s="80">
        <f>IF($E43="FX",$H43*'Sensis Vectors ALL'!K43*(EXP($G43/100*VAR_CST)-1)/($H43*0.01),IF($E43&lt;&gt;"SPD",$H43*'Sensis Vectors ALL'!K43*(EXP($G43/100*VAR_CST)-1)/0.01,'Sensis Vectors ALL'!K43*($G43*VAR_CST)/0.01))</f>
        <v>1.9324333540890859E-2</v>
      </c>
      <c r="L43" s="80">
        <f>IF($E43="FX",$H43*'Sensis Vectors ALL'!L43*(EXP($G43/100*VAR_CST)-1)/($H43*0.01),IF($E43&lt;&gt;"SPD",$H43*'Sensis Vectors ALL'!L43*(EXP($G43/100*VAR_CST)-1)/0.01,'Sensis Vectors ALL'!L43*($G43*VAR_CST)/0.01))</f>
        <v>1.9324333540890859E-2</v>
      </c>
      <c r="M43" s="80">
        <f>IF($E43="FX",$H43*'Sensis Vectors ALL'!M43*(EXP($G43/100*VAR_CST)-1)/($H43*0.01),IF($E43&lt;&gt;"SPD",$H43*'Sensis Vectors ALL'!M43*(EXP($G43/100*VAR_CST)-1)/0.01,'Sensis Vectors ALL'!M43*($G43*VAR_CST)/0.01))</f>
        <v>1.157212996925441E-2</v>
      </c>
      <c r="N43" s="80">
        <f>IF($E43="FX",$H43*'Sensis Vectors ALL'!N43*(EXP($G43/100*VAR_CST)-1)/($H43*0.01),IF($E43&lt;&gt;"SPD",$H43*'Sensis Vectors ALL'!N43*(EXP($G43/100*VAR_CST)-1)/0.01,'Sensis Vectors ALL'!N43*($G43*VAR_CST)/0.01))</f>
        <v>1.157212996925441E-2</v>
      </c>
      <c r="O43" s="80">
        <f>IF($E43="FX",$H43*'Sensis Vectors ALL'!O43*(EXP($G43/100*VAR_CST)-1)/($H43*0.01),IF($E43&lt;&gt;"SPD",$H43*'Sensis Vectors ALL'!O43*(EXP($G43/100*VAR_CST)-1)/0.01,'Sensis Vectors ALL'!O43*($G43*VAR_CST)/0.01))</f>
        <v>0</v>
      </c>
      <c r="P43" s="80">
        <f>IF($E43="FX",$H43*'Sensis Vectors ALL'!P43*(EXP($G43/100*VAR_CST)-1)/($H43*0.01),IF($E43&lt;&gt;"SPD",$H43*'Sensis Vectors ALL'!P43*(EXP($G43/100*VAR_CST)-1)/0.01,'Sensis Vectors ALL'!P43*($G43*VAR_CST)/0.01))</f>
        <v>0</v>
      </c>
      <c r="Q43" s="80">
        <f>IF($E43="FX",$H43*'Sensis Vectors ALL'!Q43*(EXP($G43/100*VAR_CST)-1)/($H43*0.01),IF($E43&lt;&gt;"SPD",$H43*'Sensis Vectors ALL'!Q43*(EXP($G43/100*VAR_CST)-1)/0.01,'Sensis Vectors ALL'!Q43*($G43*VAR_CST)/0.01))</f>
        <v>0</v>
      </c>
      <c r="R43" s="80">
        <f>IF($E43="FX",$H43*'Sensis Vectors ALL'!R43*(EXP($G43/100*VAR_CST)-1)/($H43*0.01),IF($E43&lt;&gt;"SPD",$H43*'Sensis Vectors ALL'!R43*(EXP($G43/100*VAR_CST)-1)/0.01,'Sensis Vectors ALL'!R43*($G43*VAR_CST)/0.01))</f>
        <v>0</v>
      </c>
      <c r="S43" s="80">
        <f>IF($E43="FX",$H43*'Sensis Vectors ALL'!S43*(EXP($G43/100*VAR_CST)-1)/($H43*0.01),IF($E43&lt;&gt;"SPD",$H43*'Sensis Vectors ALL'!S43*(EXP($G43/100*VAR_CST)-1)/0.01,'Sensis Vectors ALL'!S43*($G43*VAR_CST)/0.01))</f>
        <v>1.157212996925441E-2</v>
      </c>
      <c r="T43" s="80">
        <f>IF($E43="FX",$H43*'Sensis Vectors ALL'!T43*(EXP($G43/100*VAR_CST)-1)/($H43*0.01),IF($E43&lt;&gt;"SPD",$H43*'Sensis Vectors ALL'!T43*(EXP($G43/100*VAR_CST)-1)/0.01,'Sensis Vectors ALL'!T43*($G43*VAR_CST)/0.01))</f>
        <v>1.157212996925441E-2</v>
      </c>
      <c r="U43" s="80">
        <f>IF($E43="FX",$H43*'Sensis Vectors ALL'!U43*(EXP($G43/100*VAR_CST)-1)/($H43*0.01),IF($E43&lt;&gt;"SPD",$H43*'Sensis Vectors ALL'!U43*(EXP($G43/100*VAR_CST)-1)/0.01,'Sensis Vectors ALL'!U43*($G43*VAR_CST)/0.01))</f>
        <v>0</v>
      </c>
      <c r="V43" s="80">
        <f>IF($E43="FX",$H43*'Sensis Vectors ALL'!V43*(EXP($G43/100*VAR_CST)-1)/($H43*0.01),IF($E43&lt;&gt;"SPD",$H43*'Sensis Vectors ALL'!V43*(EXP($G43/100*VAR_CST)-1)/0.01,'Sensis Vectors ALL'!V43*($G43*VAR_CST)/0.01))</f>
        <v>0</v>
      </c>
      <c r="W43" s="80">
        <f>IF($E43="FX",$H43*'Sensis Vectors ALL'!W43*(EXP($G43/100*VAR_CST)-1)/($H43*0.01),IF($E43&lt;&gt;"SPD",$H43*'Sensis Vectors ALL'!W43*(EXP($G43/100*VAR_CST)-1)/0.01,'Sensis Vectors ALL'!W43*($G43*VAR_CST)/0.01))</f>
        <v>0</v>
      </c>
      <c r="X43" s="80">
        <f>IF($E43="FX",$H43*'Sensis Vectors ALL'!X43*(EXP($G43/100*VAR_CST)-1)/($H43*0.01),IF($E43&lt;&gt;"SPD",$H43*'Sensis Vectors ALL'!X43*(EXP($G43/100*VAR_CST)-1)/0.01,'Sensis Vectors ALL'!X43*($G43*VAR_CST)/0.01))</f>
        <v>0</v>
      </c>
      <c r="Y43" s="80">
        <f>IF($E43="FX",$H43*'Sensis Vectors ALL'!Y43*(EXP($G43/100*VAR_CST)-1)/($H43*0.01),IF($E43&lt;&gt;"SPD",$H43*'Sensis Vectors ALL'!Y43*(EXP($G43/100*VAR_CST)-1)/0.01,'Sensis Vectors ALL'!Y43*($G43*VAR_CST)/0.01))</f>
        <v>0</v>
      </c>
      <c r="Z43" s="80">
        <f>IF($E43="FX",$H43*'Sensis Vectors ALL'!Z43*(EXP($G43/100*VAR_CST)-1)/($H43*0.01),IF($E43&lt;&gt;"SPD",$H43*'Sensis Vectors ALL'!Z43*(EXP($G43/100*VAR_CST)-1)/0.01,'Sensis Vectors ALL'!Z43*($G43*VAR_CST)/0.01))</f>
        <v>0</v>
      </c>
      <c r="AA43" s="80">
        <f>IF($E43="FX",$H43*'Sensis Vectors ALL'!AA43*(EXP($G43/100*VAR_CST)-1)/($H43*0.01),IF($E43&lt;&gt;"SPD",$H43*'Sensis Vectors ALL'!AA43*(EXP($G43/100*VAR_CST)-1)/0.01,'Sensis Vectors ALL'!AA43*($G43*VAR_CST)/0.01))</f>
        <v>0</v>
      </c>
      <c r="AB43" s="80">
        <f>IF($E43="FX",$H43*'Sensis Vectors ALL'!AB43*(EXP($G43/100*VAR_CST)-1)/($H43*0.01),IF($E43&lt;&gt;"SPD",$H43*'Sensis Vectors ALL'!AB43*(EXP($G43/100*VAR_CST)-1)/0.01,'Sensis Vectors ALL'!AB43*($G43*VAR_CST)/0.01))</f>
        <v>0</v>
      </c>
      <c r="AC43" s="80">
        <f>IF($E43="FX",$H43*'Sensis Vectors ALL'!AC43*(EXP($G43/100*VAR_CST)-1)/($H43*0.01),IF($E43&lt;&gt;"SPD",$H43*'Sensis Vectors ALL'!AC43*(EXP($G43/100*VAR_CST)-1)/0.01,'Sensis Vectors ALL'!AC43*($G43*VAR_CST)/0.01))</f>
        <v>0</v>
      </c>
      <c r="AD43" s="80">
        <f>IF($E43="FX",$H43*'Sensis Vectors ALL'!AD43*(EXP($G43/100*VAR_CST)-1)/($H43*0.01),IF($E43&lt;&gt;"SPD",$H43*'Sensis Vectors ALL'!AD43*(EXP($G43/100*VAR_CST)-1)/0.01,'Sensis Vectors ALL'!AD43*($G43*VAR_CST)/0.01))</f>
        <v>0</v>
      </c>
      <c r="AE43" s="80">
        <f>IF($E43="FX",$H43*'Sensis Vectors ALL'!AE43*(EXP($G43/100*VAR_CST)-1)/($H43*0.01),IF($E43&lt;&gt;"SPD",$H43*'Sensis Vectors ALL'!AE43*(EXP($G43/100*VAR_CST)-1)/0.01,'Sensis Vectors ALL'!AE43*($G43*VAR_CST)/0.01))</f>
        <v>0</v>
      </c>
      <c r="AF43" s="80">
        <f>IF($E43="FX",$H43*'Sensis Vectors ALL'!AF43*(EXP($G43/100*VAR_CST)-1)/($H43*0.01),IF($E43&lt;&gt;"SPD",$H43*'Sensis Vectors ALL'!AF43*(EXP($G43/100*VAR_CST)-1)/0.01,'Sensis Vectors ALL'!AF43*($G43*VAR_CST)/0.01))</f>
        <v>0</v>
      </c>
      <c r="AG43" s="80">
        <f>IF($E43="FX",$H43*'Sensis Vectors ALL'!AG43*(EXP($G43/100*VAR_CST)-1)/($H43*0.01),IF($E43&lt;&gt;"SPD",$H43*'Sensis Vectors ALL'!AG43*(EXP($G43/100*VAR_CST)-1)/0.01,'Sensis Vectors ALL'!AG43*($G43*VAR_CST)/0.01))</f>
        <v>0</v>
      </c>
      <c r="AH43" s="80">
        <f>IF($E43="FX",$H43*'Sensis Vectors ALL'!AH43*(EXP($G43/100*VAR_CST)-1)/($H43*0.01),IF($E43&lt;&gt;"SPD",$H43*'Sensis Vectors ALL'!AH43*(EXP($G43/100*VAR_CST)-1)/0.01,'Sensis Vectors ALL'!AH43*($G43*VAR_CST)/0.01))</f>
        <v>0</v>
      </c>
      <c r="AI43" s="80">
        <f>IF($E43="FX",$H43*'Sensis Vectors ALL'!AI43*(EXP($G43/100*VAR_CST)-1)/($H43*0.01),IF($E43&lt;&gt;"SPD",$H43*'Sensis Vectors ALL'!AI43*(EXP($G43/100*VAR_CST)-1)/0.01,'Sensis Vectors ALL'!AI43*($G43*VAR_CST)/0.01))</f>
        <v>0</v>
      </c>
      <c r="AJ43" s="80">
        <f>IF($E43="FX",$H43*'Sensis Vectors ALL'!AJ43*(EXP($G43/100*VAR_CST)-1)/($H43*0.01),IF($E43&lt;&gt;"SPD",$H43*'Sensis Vectors ALL'!AJ43*(EXP($G43/100*VAR_CST)-1)/0.01,'Sensis Vectors ALL'!AJ43*($G43*VAR_CST)/0.01))</f>
        <v>0</v>
      </c>
      <c r="AK43" s="80">
        <f>IF($E43="FX",$H43*'Sensis Vectors ALL'!AK43*(EXP($G43/100*VAR_CST)-1)/($H43*0.01),IF($E43&lt;&gt;"SPD",$H43*'Sensis Vectors ALL'!AK43*(EXP($G43/100*VAR_CST)-1)/0.01,'Sensis Vectors ALL'!AK43*($G43*VAR_CST)/0.01))</f>
        <v>0</v>
      </c>
      <c r="AL43" s="80">
        <f>IF($E43="FX",$H43*'Sensis Vectors ALL'!AL43*(EXP($G43/100*VAR_CST)-1)/($H43*0.01),IF($E43&lt;&gt;"SPD",$H43*'Sensis Vectors ALL'!AL43*(EXP($G43/100*VAR_CST)-1)/0.01,'Sensis Vectors ALL'!AL43*($G43*VAR_CST)/0.01))</f>
        <v>0</v>
      </c>
      <c r="AM43" s="80">
        <f>IF($E43="FX",$H43*'Sensis Vectors ALL'!AM43*(EXP($G43/100*VAR_CST)-1)/($H43*0.01),IF($E43&lt;&gt;"SPD",$H43*'Sensis Vectors ALL'!AM43*(EXP($G43/100*VAR_CST)-1)/0.01,'Sensis Vectors ALL'!AM43*($G43*VAR_CST)/0.01))</f>
        <v>0</v>
      </c>
      <c r="AN43" s="80">
        <f>IF($E43="FX",$H43*'Sensis Vectors ALL'!AN43*(EXP($G43/100*VAR_CST)-1)/($H43*0.01),IF($E43&lt;&gt;"SPD",$H43*'Sensis Vectors ALL'!AN43*(EXP($G43/100*VAR_CST)-1)/0.01,'Sensis Vectors ALL'!AN43*($G43*VAR_CST)/0.01))</f>
        <v>0</v>
      </c>
      <c r="AO43" s="80">
        <f>IF($E43="FX",$H43*'Sensis Vectors ALL'!AO43*(EXP($G43/100*VAR_CST)-1)/($H43*0.01),IF($E43&lt;&gt;"SPD",$H43*'Sensis Vectors ALL'!AO43*(EXP($G43/100*VAR_CST)-1)/0.01,'Sensis Vectors ALL'!AO43*($G43*VAR_CST)/0.01))</f>
        <v>0</v>
      </c>
      <c r="AP43" s="80">
        <f>IF($E43="FX",$H43*'Sensis Vectors ALL'!AP43*(EXP($G43/100*VAR_CST)-1)/($H43*0.01),IF($E43&lt;&gt;"SPD",$H43*'Sensis Vectors ALL'!AP43*(EXP($G43/100*VAR_CST)-1)/0.01,'Sensis Vectors ALL'!AP43*($G43*VAR_CST)/0.01))</f>
        <v>0</v>
      </c>
      <c r="AQ43" s="80">
        <f>IF($E43="FX",$H43*'Sensis Vectors ALL'!AQ43*(EXP($G43/100*VAR_CST)-1)/($H43*0.01),IF($E43&lt;&gt;"SPD",$H43*'Sensis Vectors ALL'!AQ43*(EXP($G43/100*VAR_CST)-1)/0.01,'Sensis Vectors ALL'!AQ43*($G43*VAR_CST)/0.01))</f>
        <v>0</v>
      </c>
      <c r="AR43" s="80">
        <f>IF($E43="FX",$H43*'Sensis Vectors ALL'!AR43*(EXP($G43/100*VAR_CST)-1)/($H43*0.01),IF($E43&lt;&gt;"SPD",$H43*'Sensis Vectors ALL'!AR43*(EXP($G43/100*VAR_CST)-1)/0.01,'Sensis Vectors ALL'!AR43*($G43*VAR_CST)/0.01))</f>
        <v>0</v>
      </c>
      <c r="AS43" s="80">
        <f>IF($E43="FX",$H43*'Sensis Vectors ALL'!AS43*(EXP($G43/100*VAR_CST)-1)/($H43*0.01),IF($E43&lt;&gt;"SPD",$H43*'Sensis Vectors ALL'!AS43*(EXP($G43/100*VAR_CST)-1)/0.01,'Sensis Vectors ALL'!AS43*($G43*VAR_CST)/0.01))</f>
        <v>0</v>
      </c>
      <c r="AT43" s="80">
        <f>IF($E43="FX",$H43*'Sensis Vectors ALL'!AT43*(EXP($G43/100*VAR_CST)-1)/($H43*0.01),IF($E43&lt;&gt;"SPD",$H43*'Sensis Vectors ALL'!AT43*(EXP($G43/100*VAR_CST)-1)/0.01,'Sensis Vectors ALL'!AT43*($G43*VAR_CST)/0.01))</f>
        <v>0</v>
      </c>
      <c r="AU43" s="80">
        <f>IF($E43="FX",$H43*'Sensis Vectors ALL'!AU43*(EXP($G43/100*VAR_CST)-1)/($H43*0.01),IF($E43&lt;&gt;"SPD",$H43*'Sensis Vectors ALL'!AU43*(EXP($G43/100*VAR_CST)-1)/0.01,'Sensis Vectors ALL'!AU43*($G43*VAR_CST)/0.01))</f>
        <v>0</v>
      </c>
      <c r="AV43" s="80">
        <f>IF($E43="FX",$H43*'Sensis Vectors ALL'!AV43*(EXP($G43/100*VAR_CST)-1)/($H43*0.01),IF($E43&lt;&gt;"SPD",$H43*'Sensis Vectors ALL'!AV43*(EXP($G43/100*VAR_CST)-1)/0.01,'Sensis Vectors ALL'!AV43*($G43*VAR_CST)/0.01))</f>
        <v>0</v>
      </c>
      <c r="AW43" s="80">
        <f>IF($E43="FX",$H43*'Sensis Vectors ALL'!AW43*(EXP($G43/100*VAR_CST)-1)/($H43*0.01),IF($E43&lt;&gt;"SPD",$H43*'Sensis Vectors ALL'!AW43*(EXP($G43/100*VAR_CST)-1)/0.01,'Sensis Vectors ALL'!AW43*($G43*VAR_CST)/0.01))</f>
        <v>0</v>
      </c>
      <c r="AX43" s="80">
        <f>IF($E43="FX",$H43*'Sensis Vectors ALL'!AX43*(EXP($G43/100*VAR_CST)-1)/($H43*0.01),IF($E43&lt;&gt;"SPD",$H43*'Sensis Vectors ALL'!AX43*(EXP($G43/100*VAR_CST)-1)/0.01,'Sensis Vectors ALL'!AX43*($G43*VAR_CST)/0.01))</f>
        <v>0</v>
      </c>
      <c r="AY43" s="80">
        <f>IF($E43="FX",$H43*'Sensis Vectors ALL'!AY43*(EXP($G43/100*VAR_CST)-1)/($H43*0.01),IF($E43&lt;&gt;"SPD",$H43*'Sensis Vectors ALL'!AY43*(EXP($G43/100*VAR_CST)-1)/0.01,'Sensis Vectors ALL'!AY43*($G43*VAR_CST)/0.01))</f>
        <v>0</v>
      </c>
      <c r="AZ43" s="80">
        <f>IF($E43="FX",$H43*'Sensis Vectors ALL'!AZ43*(EXP($G43/100*VAR_CST)-1)/($H43*0.01),IF($E43&lt;&gt;"SPD",$H43*'Sensis Vectors ALL'!AZ43*(EXP($G43/100*VAR_CST)-1)/0.01,'Sensis Vectors ALL'!AZ43*($G43*VAR_CST)/0.01))</f>
        <v>0</v>
      </c>
      <c r="BA43" s="80">
        <f>IF($E43="FX",$H43*'Sensis Vectors ALL'!BA43*(EXP($G43/100*VAR_CST)-1)/($H43*0.01),IF($E43&lt;&gt;"SPD",$H43*'Sensis Vectors ALL'!BA43*(EXP($G43/100*VAR_CST)-1)/0.01,'Sensis Vectors ALL'!BA43*($G43*VAR_CST)/0.01))</f>
        <v>0</v>
      </c>
      <c r="BB43" s="80">
        <f>IF($E43="FX",$H43*'Sensis Vectors ALL'!BB43*(EXP($G43/100*VAR_CST)-1)/($H43*0.01),IF($E43&lt;&gt;"SPD",$H43*'Sensis Vectors ALL'!BB43*(EXP($G43/100*VAR_CST)-1)/0.01,'Sensis Vectors ALL'!BB43*($G43*VAR_CST)/0.01))</f>
        <v>0</v>
      </c>
      <c r="BC43" s="80">
        <f>IF($E43="FX",$H43*'Sensis Vectors ALL'!BC43*(EXP($G43/100*VAR_CST)-1)/($H43*0.01),IF($E43&lt;&gt;"SPD",$H43*'Sensis Vectors ALL'!BC43*(EXP($G43/100*VAR_CST)-1)/0.01,'Sensis Vectors ALL'!BC43*($G43*VAR_CST)/0.01))</f>
        <v>0</v>
      </c>
      <c r="BD43" s="80">
        <f>IF($E43="FX",$H43*'Sensis Vectors ALL'!BD43*(EXP($G43/100*VAR_CST)-1)/($H43*0.01),IF($E43&lt;&gt;"SPD",$H43*'Sensis Vectors ALL'!BD43*(EXP($G43/100*VAR_CST)-1)/0.01,'Sensis Vectors ALL'!BD43*($G43*VAR_CST)/0.01))</f>
        <v>7.7522035716364483E-3</v>
      </c>
      <c r="BE43" s="80">
        <f>IF($E43="FX",$H43*'Sensis Vectors ALL'!BE43*(EXP($G43/100*VAR_CST)-1)/($H43*0.01),IF($E43&lt;&gt;"SPD",$H43*'Sensis Vectors ALL'!BE43*(EXP($G43/100*VAR_CST)-1)/0.01,'Sensis Vectors ALL'!BE43*($G43*VAR_CST)/0.01))</f>
        <v>0</v>
      </c>
      <c r="BF43" s="80">
        <f>IF($E43="FX",$H43*'Sensis Vectors ALL'!BF43*(EXP($G43/100*VAR_CST)-1)/($H43*0.01),IF($E43&lt;&gt;"SPD",$H43*'Sensis Vectors ALL'!BF43*(EXP($G43/100*VAR_CST)-1)/0.01,'Sensis Vectors ALL'!BF43*($G43*VAR_CST)/0.01))</f>
        <v>0</v>
      </c>
      <c r="BG43" s="80">
        <f>IF($E43="FX",$H43*'Sensis Vectors ALL'!BG43*(EXP($G43/100*VAR_CST)-1)/($H43*0.01),IF($E43&lt;&gt;"SPD",$H43*'Sensis Vectors ALL'!BG43*(EXP($G43/100*VAR_CST)-1)/0.01,'Sensis Vectors ALL'!BG43*($G43*VAR_CST)/0.01))</f>
        <v>0</v>
      </c>
      <c r="BH43" s="80">
        <f>IF($E43="FX",$H43*'Sensis Vectors ALL'!BH43*(EXP($G43/100*VAR_CST)-1)/($H43*0.01),IF($E43&lt;&gt;"SPD",$H43*'Sensis Vectors ALL'!BH43*(EXP($G43/100*VAR_CST)-1)/0.01,'Sensis Vectors ALL'!BH43*($G43*VAR_CST)/0.01))</f>
        <v>0</v>
      </c>
      <c r="BI43" s="80">
        <f>IF($E43="FX",$H43*'Sensis Vectors ALL'!BI43*(EXP($G43/100*VAR_CST)-1)/($H43*0.01),IF($E43&lt;&gt;"SPD",$H43*'Sensis Vectors ALL'!BI43*(EXP($G43/100*VAR_CST)-1)/0.01,'Sensis Vectors ALL'!BI43*($G43*VAR_CST)/0.01))</f>
        <v>0</v>
      </c>
      <c r="BJ43" s="80">
        <f>IF($E43="FX",$H43*'Sensis Vectors ALL'!BJ43*(EXP($G43/100*VAR_CST)-1)/($H43*0.01),IF($E43&lt;&gt;"SPD",$H43*'Sensis Vectors ALL'!BJ43*(EXP($G43/100*VAR_CST)-1)/0.01,'Sensis Vectors ALL'!BJ43*($G43*VAR_CST)/0.01))</f>
        <v>0</v>
      </c>
      <c r="BK43" s="80">
        <f>IF($E43="FX",$H43*'Sensis Vectors ALL'!BK43*(EXP($G43/100*VAR_CST)-1)/($H43*0.01),IF($E43&lt;&gt;"SPD",$H43*'Sensis Vectors ALL'!BK43*(EXP($G43/100*VAR_CST)-1)/0.01,'Sensis Vectors ALL'!BK43*($G43*VAR_CST)/0.01))</f>
        <v>0</v>
      </c>
      <c r="BL43" s="80">
        <f>IF($E43="FX",$H43*'Sensis Vectors ALL'!BL43*(EXP($G43/100*VAR_CST)-1)/($H43*0.01),IF($E43&lt;&gt;"SPD",$H43*'Sensis Vectors ALL'!BL43*(EXP($G43/100*VAR_CST)-1)/0.01,'Sensis Vectors ALL'!BL43*($G43*VAR_CST)/0.01))</f>
        <v>7.7522035716364483E-3</v>
      </c>
      <c r="BM43" s="80">
        <f>IF($E43="FX",$H43*'Sensis Vectors ALL'!BM43*(EXP($G43/100*VAR_CST)-1)/($H43*0.01),IF($E43&lt;&gt;"SPD",$H43*'Sensis Vectors ALL'!BM43*(EXP($G43/100*VAR_CST)-1)/0.01,'Sensis Vectors ALL'!BM43*($G43*VAR_CST)/0.01))</f>
        <v>0</v>
      </c>
      <c r="BN43" s="80">
        <f>IF($E43="FX",$H43*'Sensis Vectors ALL'!BN43*(EXP($G43/100*VAR_CST)-1)/($H43*0.01),IF($E43&lt;&gt;"SPD",$H43*'Sensis Vectors ALL'!BN43*(EXP($G43/100*VAR_CST)-1)/0.01,'Sensis Vectors ALL'!BN43*($G43*VAR_CST)/0.01))</f>
        <v>0</v>
      </c>
      <c r="BO43" s="80">
        <f>IF($E43="FX",$H43*'Sensis Vectors ALL'!BO43*(EXP($G43/100*VAR_CST)-1)/($H43*0.01),IF($E43&lt;&gt;"SPD",$H43*'Sensis Vectors ALL'!BO43*(EXP($G43/100*VAR_CST)-1)/0.01,'Sensis Vectors ALL'!BO43*($G43*VAR_CST)/0.01))</f>
        <v>0</v>
      </c>
      <c r="BP43" s="80">
        <f>IF($E43="FX",$H43*'Sensis Vectors ALL'!BP43*(EXP($G43/100*VAR_CST)-1)/($H43*0.01),IF($E43&lt;&gt;"SPD",$H43*'Sensis Vectors ALL'!BP43*(EXP($G43/100*VAR_CST)-1)/0.01,'Sensis Vectors ALL'!BP43*($G43*VAR_CST)/0.01))</f>
        <v>0</v>
      </c>
      <c r="BQ43" s="80">
        <f>IF($E43="FX",$H43*'Sensis Vectors ALL'!BQ43*(EXP($G43/100*VAR_CST)-1)/($H43*0.01),IF($E43&lt;&gt;"SPD",$H43*'Sensis Vectors ALL'!BQ43*(EXP($G43/100*VAR_CST)-1)/0.01,'Sensis Vectors ALL'!BQ43*($G43*VAR_CST)/0.01))</f>
        <v>0</v>
      </c>
      <c r="BR43" s="80">
        <f>IF($E43="FX",$H43*'Sensis Vectors ALL'!BR43*(EXP($G43/100*VAR_CST)-1)/($H43*0.01),IF($E43&lt;&gt;"SPD",$H43*'Sensis Vectors ALL'!BR43*(EXP($G43/100*VAR_CST)-1)/0.01,'Sensis Vectors ALL'!BR43*($G43*VAR_CST)/0.01))</f>
        <v>0</v>
      </c>
      <c r="BS43" s="80">
        <f>IF($E43="FX",$H43*'Sensis Vectors ALL'!BS43*(EXP($G43/100*VAR_CST)-1)/($H43*0.01),IF($E43&lt;&gt;"SPD",$H43*'Sensis Vectors ALL'!BS43*(EXP($G43/100*VAR_CST)-1)/0.01,'Sensis Vectors ALL'!BS43*($G43*VAR_CST)/0.01))</f>
        <v>0</v>
      </c>
      <c r="BT43" s="80">
        <f>IF($E43="FX",$H43*'Sensis Vectors ALL'!BT43*(EXP($G43/100*VAR_CST)-1)/($H43*0.01),IF($E43&lt;&gt;"SPD",$H43*'Sensis Vectors ALL'!BT43*(EXP($G43/100*VAR_CST)-1)/0.01,'Sensis Vectors ALL'!BT43*($G43*VAR_CST)/0.01))</f>
        <v>0</v>
      </c>
      <c r="BU43" s="80">
        <f>IF($E43="FX",$H43*'Sensis Vectors ALL'!BU43*(EXP($G43/100*VAR_CST)-1)/($H43*0.01),IF($E43&lt;&gt;"SPD",$H43*'Sensis Vectors ALL'!BU43*(EXP($G43/100*VAR_CST)-1)/0.01,'Sensis Vectors ALL'!BU43*($G43*VAR_CST)/0.01))</f>
        <v>0</v>
      </c>
      <c r="BV43" s="80">
        <f>IF($E43="FX",$H43*'Sensis Vectors ALL'!BV43*(EXP($G43/100*VAR_CST)-1)/($H43*0.01),IF($E43&lt;&gt;"SPD",$H43*'Sensis Vectors ALL'!BV43*(EXP($G43/100*VAR_CST)-1)/0.01,'Sensis Vectors ALL'!BV43*($G43*VAR_CST)/0.01))</f>
        <v>0</v>
      </c>
      <c r="BW43" s="80">
        <f>IF($E43="FX",$H43*'Sensis Vectors ALL'!BW43*(EXP($G43/100*VAR_CST)-1)/($H43*0.01),IF($E43&lt;&gt;"SPD",$H43*'Sensis Vectors ALL'!BW43*(EXP($G43/100*VAR_CST)-1)/0.01,'Sensis Vectors ALL'!BW43*($G43*VAR_CST)/0.01))</f>
        <v>0</v>
      </c>
      <c r="BX43" s="80">
        <f>IF($E43="FX",$H43*'Sensis Vectors ALL'!BX43*(EXP($G43/100*VAR_CST)-1)/($H43*0.01),IF($E43&lt;&gt;"SPD",$H43*'Sensis Vectors ALL'!BX43*(EXP($G43/100*VAR_CST)-1)/0.01,'Sensis Vectors ALL'!BX43*($G43*VAR_CST)/0.01))</f>
        <v>0</v>
      </c>
      <c r="BY43" s="80">
        <f>IF($E43="FX",$H43*'Sensis Vectors ALL'!BY43*(EXP($G43/100*VAR_CST)-1)/($H43*0.01),IF($E43&lt;&gt;"SPD",$H43*'Sensis Vectors ALL'!BY43*(EXP($G43/100*VAR_CST)-1)/0.01,'Sensis Vectors ALL'!BY43*($G43*VAR_CST)/0.01))</f>
        <v>0</v>
      </c>
      <c r="BZ43" s="80">
        <f>IF($E43="FX",$H43*'Sensis Vectors ALL'!BZ43*(EXP($G43/100*VAR_CST)-1)/($H43*0.01),IF($E43&lt;&gt;"SPD",$H43*'Sensis Vectors ALL'!BZ43*(EXP($G43/100*VAR_CST)-1)/0.01,'Sensis Vectors ALL'!BZ43*($G43*VAR_CST)/0.01))</f>
        <v>0</v>
      </c>
      <c r="CA43" s="80">
        <f>IF($E43="FX",$H43*'Sensis Vectors ALL'!CA43*(EXP($G43/100*VAR_CST)-1)/($H43*0.01),IF($E43&lt;&gt;"SPD",$H43*'Sensis Vectors ALL'!CA43*(EXP($G43/100*VAR_CST)-1)/0.01,'Sensis Vectors ALL'!CA43*($G43*VAR_CST)/0.01))</f>
        <v>0</v>
      </c>
      <c r="CB43" s="80">
        <f>IF($E43="FX",$H43*'Sensis Vectors ALL'!CB43*(EXP($G43/100*VAR_CST)-1)/($H43*0.01),IF($E43&lt;&gt;"SPD",$H43*'Sensis Vectors ALL'!CB43*(EXP($G43/100*VAR_CST)-1)/0.01,'Sensis Vectors ALL'!CB43*($G43*VAR_CST)/0.01))</f>
        <v>7.7522035716364483E-3</v>
      </c>
      <c r="CC43" s="80">
        <f>IF($E43="FX",$H43*'Sensis Vectors ALL'!CC43*(EXP($G43/100*VAR_CST)-1)/($H43*0.01),IF($E43&lt;&gt;"SPD",$H43*'Sensis Vectors ALL'!CC43*(EXP($G43/100*VAR_CST)-1)/0.01,'Sensis Vectors ALL'!CC43*($G43*VAR_CST)/0.01))</f>
        <v>7.7522035716364483E-3</v>
      </c>
      <c r="CD43" s="80">
        <f>IF($E43="FX",$H43*'Sensis Vectors ALL'!CD43*(EXP($G43/100*VAR_CST)-1)/($H43*0.01),IF($E43&lt;&gt;"SPD",$H43*'Sensis Vectors ALL'!CD43*(EXP($G43/100*VAR_CST)-1)/0.01,'Sensis Vectors ALL'!CD43*($G43*VAR_CST)/0.01))</f>
        <v>0</v>
      </c>
      <c r="CE43" s="80">
        <f>IF($E43="FX",$H43*'Sensis Vectors ALL'!CE43*(EXP($G43/100*VAR_CST)-1)/($H43*0.01),IF($E43&lt;&gt;"SPD",$H43*'Sensis Vectors ALL'!CE43*(EXP($G43/100*VAR_CST)-1)/0.01,'Sensis Vectors ALL'!CE43*($G43*VAR_CST)/0.01))</f>
        <v>0</v>
      </c>
      <c r="CF43" s="80">
        <f>IF($E43="FX",$H43*'Sensis Vectors ALL'!CF43*(EXP($G43/100*VAR_CST)-1)/($H43*0.01),IF($E43&lt;&gt;"SPD",$H43*'Sensis Vectors ALL'!CF43*(EXP($G43/100*VAR_CST)-1)/0.01,'Sensis Vectors ALL'!CF43*($G43*VAR_CST)/0.01))</f>
        <v>0</v>
      </c>
      <c r="CG43" s="80">
        <f>IF($E43="FX",$H43*'Sensis Vectors ALL'!CG43*(EXP($G43/100*VAR_CST)-1)/($H43*0.01),IF($E43&lt;&gt;"SPD",$H43*'Sensis Vectors ALL'!CG43*(EXP($G43/100*VAR_CST)-1)/0.01,'Sensis Vectors ALL'!CG43*($G43*VAR_CST)/0.01))</f>
        <v>0</v>
      </c>
      <c r="CH43" s="80">
        <f>IF($E43="FX",$H43*'Sensis Vectors ALL'!CH43*(EXP($G43/100*VAR_CST)-1)/($H43*0.01),IF($E43&lt;&gt;"SPD",$H43*'Sensis Vectors ALL'!CH43*(EXP($G43/100*VAR_CST)-1)/0.01,'Sensis Vectors ALL'!CH43*($G43*VAR_CST)/0.01))</f>
        <v>0</v>
      </c>
      <c r="CI43" s="80">
        <f>IF($E43="FX",$H43*'Sensis Vectors ALL'!CI43*(EXP($G43/100*VAR_CST)-1)/($H43*0.01),IF($E43&lt;&gt;"SPD",$H43*'Sensis Vectors ALL'!CI43*(EXP($G43/100*VAR_CST)-1)/0.01,'Sensis Vectors ALL'!CI43*($G43*VAR_CST)/0.01))</f>
        <v>0</v>
      </c>
      <c r="CJ43" s="80">
        <f>IF($E43="FX",$H43*'Sensis Vectors ALL'!CJ43*(EXP($G43/100*VAR_CST)-1)/($H43*0.01),IF($E43&lt;&gt;"SPD",$H43*'Sensis Vectors ALL'!CJ43*(EXP($G43/100*VAR_CST)-1)/0.01,'Sensis Vectors ALL'!CJ43*($G43*VAR_CST)/0.01))</f>
        <v>0</v>
      </c>
      <c r="CK43" s="80">
        <f>IF($E43="FX",$H43*'Sensis Vectors ALL'!CK43*(EXP($G43/100*VAR_CST)-1)/($H43*0.01),IF($E43&lt;&gt;"SPD",$H43*'Sensis Vectors ALL'!CK43*(EXP($G43/100*VAR_CST)-1)/0.01,'Sensis Vectors ALL'!CK43*($G43*VAR_CST)/0.01))</f>
        <v>0</v>
      </c>
      <c r="CL43" s="80">
        <f>IF($E43="FX",$H43*'Sensis Vectors ALL'!CL43*(EXP($G43/100*VAR_CST)-1)/($H43*0.01),IF($E43&lt;&gt;"SPD",$H43*'Sensis Vectors ALL'!CL43*(EXP($G43/100*VAR_CST)-1)/0.01,'Sensis Vectors ALL'!CL43*($G43*VAR_CST)/0.01))</f>
        <v>0</v>
      </c>
      <c r="CM43" s="80">
        <f>IF($E43="FX",$H43*'Sensis Vectors ALL'!CM43*(EXP($G43/100*VAR_CST)-1)/($H43*0.01),IF($E43&lt;&gt;"SPD",$H43*'Sensis Vectors ALL'!CM43*(EXP($G43/100*VAR_CST)-1)/0.01,'Sensis Vectors ALL'!CM43*($G43*VAR_CST)/0.01))</f>
        <v>0</v>
      </c>
      <c r="CN43" s="80">
        <f>IF($E43="FX",$H43*'Sensis Vectors ALL'!CN43*(EXP($G43/100*VAR_CST)-1)/($H43*0.01),IF($E43&lt;&gt;"SPD",$H43*'Sensis Vectors ALL'!CN43*(EXP($G43/100*VAR_CST)-1)/0.01,'Sensis Vectors ALL'!CN43*($G43*VAR_CST)/0.01))</f>
        <v>0</v>
      </c>
      <c r="CO43" s="80">
        <f>IF($E43="FX",$H43*'Sensis Vectors ALL'!CO43*(EXP($G43/100*VAR_CST)-1)/($H43*0.01),IF($E43&lt;&gt;"SPD",$H43*'Sensis Vectors ALL'!CO43*(EXP($G43/100*VAR_CST)-1)/0.01,'Sensis Vectors ALL'!CO43*($G43*VAR_CST)/0.01))</f>
        <v>0</v>
      </c>
      <c r="CP43" s="80">
        <f>IF($E43="FX",$H43*'Sensis Vectors ALL'!CP43*(EXP($G43/100*VAR_CST)-1)/($H43*0.01),IF($E43&lt;&gt;"SPD",$H43*'Sensis Vectors ALL'!CP43*(EXP($G43/100*VAR_CST)-1)/0.01,'Sensis Vectors ALL'!CP43*($G43*VAR_CST)/0.01))</f>
        <v>0</v>
      </c>
      <c r="CQ43" s="80">
        <f>IF($E43="FX",$H43*'Sensis Vectors ALL'!CQ43*(EXP($G43/100*VAR_CST)-1)/($H43*0.01),IF($E43&lt;&gt;"SPD",$H43*'Sensis Vectors ALL'!CQ43*(EXP($G43/100*VAR_CST)-1)/0.01,'Sensis Vectors ALL'!CQ43*($G43*VAR_CST)/0.01))</f>
        <v>0</v>
      </c>
      <c r="CR43" s="80">
        <f>IF($E43="FX",$H43*'Sensis Vectors ALL'!CR43*(EXP($G43/100*VAR_CST)-1)/($H43*0.01),IF($E43&lt;&gt;"SPD",$H43*'Sensis Vectors ALL'!CR43*(EXP($G43/100*VAR_CST)-1)/0.01,'Sensis Vectors ALL'!CR43*($G43*VAR_CST)/0.01))</f>
        <v>0</v>
      </c>
      <c r="CS43" s="80">
        <f>IF($E43="FX",$H43*'Sensis Vectors ALL'!CS43*(EXP($G43/100*VAR_CST)-1)/($H43*0.01),IF($E43&lt;&gt;"SPD",$H43*'Sensis Vectors ALL'!CS43*(EXP($G43/100*VAR_CST)-1)/0.01,'Sensis Vectors ALL'!CS43*($G43*VAR_CST)/0.01))</f>
        <v>0</v>
      </c>
      <c r="CT43" s="80">
        <f>IF($E43="FX",$H43*'Sensis Vectors ALL'!CT43*(EXP($G43/100*VAR_CST)-1)/($H43*0.01),IF($E43&lt;&gt;"SPD",$H43*'Sensis Vectors ALL'!CT43*(EXP($G43/100*VAR_CST)-1)/0.01,'Sensis Vectors ALL'!CT43*($G43*VAR_CST)/0.01))</f>
        <v>0</v>
      </c>
      <c r="CU43" s="80">
        <f>IF($E43="FX",$H43*'Sensis Vectors ALL'!CU43*(EXP($G43/100*VAR_CST)-1)/($H43*0.01),IF($E43&lt;&gt;"SPD",$H43*'Sensis Vectors ALL'!CU43*(EXP($G43/100*VAR_CST)-1)/0.01,'Sensis Vectors ALL'!CU43*($G43*VAR_CST)/0.01))</f>
        <v>0</v>
      </c>
      <c r="CV43" s="80">
        <f>IF($E43="FX",$H43*'Sensis Vectors ALL'!CV43*(EXP($G43/100*VAR_CST)-1)/($H43*0.01),IF($E43&lt;&gt;"SPD",$H43*'Sensis Vectors ALL'!CV43*(EXP($G43/100*VAR_CST)-1)/0.01,'Sensis Vectors ALL'!CV43*($G43*VAR_CST)/0.01))</f>
        <v>0</v>
      </c>
      <c r="CW43" s="80">
        <f>IF($E43="FX",$H43*'Sensis Vectors ALL'!CW43*(EXP($G43/100*VAR_CST)-1)/($H43*0.01),IF($E43&lt;&gt;"SPD",$H43*'Sensis Vectors ALL'!CW43*(EXP($G43/100*VAR_CST)-1)/0.01,'Sensis Vectors ALL'!CW43*($G43*VAR_CST)/0.01))</f>
        <v>0</v>
      </c>
      <c r="CX43" s="80">
        <f>IF($E43="FX",$H43*'Sensis Vectors ALL'!CX43*(EXP($G43/100*VAR_CST)-1)/($H43*0.01),IF($E43&lt;&gt;"SPD",$H43*'Sensis Vectors ALL'!CX43*(EXP($G43/100*VAR_CST)-1)/0.01,'Sensis Vectors ALL'!CX43*($G43*VAR_CST)/0.01))</f>
        <v>0</v>
      </c>
      <c r="CY43" s="80">
        <f>IF($E43="FX",$H43*'Sensis Vectors ALL'!CY43*(EXP($G43/100*VAR_CST)-1)/($H43*0.01),IF($E43&lt;&gt;"SPD",$H43*'Sensis Vectors ALL'!CY43*(EXP($G43/100*VAR_CST)-1)/0.01,'Sensis Vectors ALL'!CY43*($G43*VAR_CST)/0.01))</f>
        <v>0</v>
      </c>
      <c r="CZ43" s="80">
        <f>IF($E43="FX",$H43*'Sensis Vectors ALL'!CZ43*(EXP($G43/100*VAR_CST)-1)/($H43*0.01),IF($E43&lt;&gt;"SPD",$H43*'Sensis Vectors ALL'!CZ43*(EXP($G43/100*VAR_CST)-1)/0.01,'Sensis Vectors ALL'!CZ43*($G43*VAR_CST)/0.01))</f>
        <v>0</v>
      </c>
      <c r="DA43" s="80">
        <f>IF($E43="FX",$H43*'Sensis Vectors ALL'!DA43*(EXP($G43/100*VAR_CST)-1)/($H43*0.01),IF($E43&lt;&gt;"SPD",$H43*'Sensis Vectors ALL'!DA43*(EXP($G43/100*VAR_CST)-1)/0.01,'Sensis Vectors ALL'!DA43*($G43*VAR_CST)/0.01))</f>
        <v>0</v>
      </c>
      <c r="DB43" s="80">
        <f>IF($E43="FX",$H43*'Sensis Vectors ALL'!DB43*(EXP($G43/100*VAR_CST)-1)/($H43*0.01),IF($E43&lt;&gt;"SPD",$H43*'Sensis Vectors ALL'!DB43*(EXP($G43/100*VAR_CST)-1)/0.01,'Sensis Vectors ALL'!DB43*($G43*VAR_CST)/0.01))</f>
        <v>0</v>
      </c>
      <c r="DC43" s="80">
        <f>IF($E43="FX",$H43*'Sensis Vectors ALL'!DC43*(EXP($G43/100*VAR_CST)-1)/($H43*0.01),IF($E43&lt;&gt;"SPD",$H43*'Sensis Vectors ALL'!DC43*(EXP($G43/100*VAR_CST)-1)/0.01,'Sensis Vectors ALL'!DC43*($G43*VAR_CST)/0.01))</f>
        <v>0</v>
      </c>
      <c r="DD43" s="80">
        <f>IF($E43="FX",$H43*'Sensis Vectors ALL'!DD43*(EXP($G43/100*VAR_CST)-1)/($H43*0.01),IF($E43&lt;&gt;"SPD",$H43*'Sensis Vectors ALL'!DD43*(EXP($G43/100*VAR_CST)-1)/0.01,'Sensis Vectors ALL'!DD43*($G43*VAR_CST)/0.01))</f>
        <v>0</v>
      </c>
      <c r="DE43" s="80">
        <f>IF($E43="FX",$H43*'Sensis Vectors ALL'!DE43*(EXP($G43/100*VAR_CST)-1)/($H43*0.01),IF($E43&lt;&gt;"SPD",$H43*'Sensis Vectors ALL'!DE43*(EXP($G43/100*VAR_CST)-1)/0.01,'Sensis Vectors ALL'!DE43*($G43*VAR_CST)/0.01))</f>
        <v>0</v>
      </c>
      <c r="DF43" s="80">
        <f>IF($E43="FX",$H43*'Sensis Vectors ALL'!DF43*(EXP($G43/100*VAR_CST)-1)/($H43*0.01),IF($E43&lt;&gt;"SPD",$H43*'Sensis Vectors ALL'!DF43*(EXP($G43/100*VAR_CST)-1)/0.01,'Sensis Vectors ALL'!DF43*($G43*VAR_CST)/0.01))</f>
        <v>0</v>
      </c>
      <c r="DG43" s="80">
        <f>IF($E43="FX",$H43*'Sensis Vectors ALL'!DG43*(EXP($G43/100*VAR_CST)-1)/($H43*0.01),IF($E43&lt;&gt;"SPD",$H43*'Sensis Vectors ALL'!DG43*(EXP($G43/100*VAR_CST)-1)/0.01,'Sensis Vectors ALL'!DG43*($G43*VAR_CST)/0.01))</f>
        <v>0</v>
      </c>
      <c r="DH43" s="80">
        <f>IF($E43="FX",$H43*'Sensis Vectors ALL'!DH43*(EXP($G43/100*VAR_CST)-1)/($H43*0.01),IF($E43&lt;&gt;"SPD",$H43*'Sensis Vectors ALL'!DH43*(EXP($G43/100*VAR_CST)-1)/0.01,'Sensis Vectors ALL'!DH43*($G43*VAR_CST)/0.01))</f>
        <v>0</v>
      </c>
      <c r="DI43" s="80">
        <f>IF($E43="FX",$H43*'Sensis Vectors ALL'!DI43*(EXP($G43/100*VAR_CST)-1)/($H43*0.01),IF($E43&lt;&gt;"SPD",$H43*'Sensis Vectors ALL'!DI43*(EXP($G43/100*VAR_CST)-1)/0.01,'Sensis Vectors ALL'!DI43*($G43*VAR_CST)/0.01))</f>
        <v>0</v>
      </c>
      <c r="DJ43" s="80">
        <f>IF($E43="FX",$H43*'Sensis Vectors ALL'!DJ43*(EXP($G43/100*VAR_CST)-1)/($H43*0.01),IF($E43&lt;&gt;"SPD",$H43*'Sensis Vectors ALL'!DJ43*(EXP($G43/100*VAR_CST)-1)/0.01,'Sensis Vectors ALL'!DJ43*($G43*VAR_CST)/0.01))</f>
        <v>0</v>
      </c>
      <c r="DK43" s="80">
        <f>IF($E43="FX",$H43*'Sensis Vectors ALL'!DK43*(EXP($G43/100*VAR_CST)-1)/($H43*0.01),IF($E43&lt;&gt;"SPD",$H43*'Sensis Vectors ALL'!DK43*(EXP($G43/100*VAR_CST)-1)/0.01,'Sensis Vectors ALL'!DK43*($G43*VAR_CST)/0.01))</f>
        <v>0</v>
      </c>
      <c r="DL43" s="80">
        <f>IF($E43="FX",$H43*'Sensis Vectors ALL'!DL43*(EXP($G43/100*VAR_CST)-1)/($H43*0.01),IF($E43&lt;&gt;"SPD",$H43*'Sensis Vectors ALL'!DL43*(EXP($G43/100*VAR_CST)-1)/0.01,'Sensis Vectors ALL'!DL43*($G43*VAR_CST)/0.01))</f>
        <v>0</v>
      </c>
      <c r="DM43" s="80">
        <f>IF($E43="FX",$H43*'Sensis Vectors ALL'!DM43*(EXP($G43/100*VAR_CST)-1)/($H43*0.01),IF($E43&lt;&gt;"SPD",$H43*'Sensis Vectors ALL'!DM43*(EXP($G43/100*VAR_CST)-1)/0.01,'Sensis Vectors ALL'!DM43*($G43*VAR_CST)/0.01))</f>
        <v>0</v>
      </c>
      <c r="DN43" s="80">
        <f>IF($E43="FX",$H43*'Sensis Vectors ALL'!DN43*(EXP($G43/100*VAR_CST)-1)/($H43*0.01),IF($E43&lt;&gt;"SPD",$H43*'Sensis Vectors ALL'!DN43*(EXP($G43/100*VAR_CST)-1)/0.01,'Sensis Vectors ALL'!DN43*($G43*VAR_CST)/0.01))</f>
        <v>0</v>
      </c>
      <c r="DO43" s="80">
        <f>IF($E43="FX",$H43*'Sensis Vectors ALL'!DO43*(EXP($G43/100*VAR_CST)-1)/($H43*0.01),IF($E43&lt;&gt;"SPD",$H43*'Sensis Vectors ALL'!DO43*(EXP($G43/100*VAR_CST)-1)/0.01,'Sensis Vectors ALL'!DO43*($G43*VAR_CST)/0.01))</f>
        <v>0</v>
      </c>
      <c r="DP43" s="80">
        <f>IF($E43="FX",$H43*'Sensis Vectors ALL'!DP43*(EXP($G43/100*VAR_CST)-1)/($H43*0.01),IF($E43&lt;&gt;"SPD",$H43*'Sensis Vectors ALL'!DP43*(EXP($G43/100*VAR_CST)-1)/0.01,'Sensis Vectors ALL'!DP43*($G43*VAR_CST)/0.01))</f>
        <v>0</v>
      </c>
      <c r="DQ43" s="80">
        <f>IF($E43="FX",$H43*'Sensis Vectors ALL'!DQ43*(EXP($G43/100*VAR_CST)-1)/($H43*0.01),IF($E43&lt;&gt;"SPD",$H43*'Sensis Vectors ALL'!DQ43*(EXP($G43/100*VAR_CST)-1)/0.01,'Sensis Vectors ALL'!DQ43*($G43*VAR_CST)/0.01))</f>
        <v>0</v>
      </c>
    </row>
    <row r="44" spans="1:121" x14ac:dyDescent="0.2">
      <c r="A44" s="60">
        <v>399</v>
      </c>
      <c r="B44" s="60" t="s">
        <v>9</v>
      </c>
      <c r="C44" s="60" t="s">
        <v>369</v>
      </c>
      <c r="D44" s="60" t="s">
        <v>526</v>
      </c>
      <c r="E44" s="60" t="s">
        <v>523</v>
      </c>
      <c r="F44" s="60" t="s">
        <v>13</v>
      </c>
      <c r="G44" s="60">
        <v>0.213587</v>
      </c>
      <c r="H44" s="60">
        <v>0.11558599999999999</v>
      </c>
      <c r="I44" s="80">
        <f>IF($E44="FX",$H44*'Sensis Vectors ALL'!I44*(EXP($G44/100*VAR_CST)-1)/($H44*0.01),IF($E44&lt;&gt;"SPD",$H44*'Sensis Vectors ALL'!I44*(EXP($G44/100*VAR_CST)-1)/0.01,'Sensis Vectors ALL'!I44*($G44*VAR_CST)/0.01))</f>
        <v>5.1484740412886393E-2</v>
      </c>
      <c r="J44" s="80">
        <f>IF($E44="FX",$H44*'Sensis Vectors ALL'!J44*(EXP($G44/100*VAR_CST)-1)/($H44*0.01),IF($E44&lt;&gt;"SPD",$H44*'Sensis Vectors ALL'!J44*(EXP($G44/100*VAR_CST)-1)/0.01,'Sensis Vectors ALL'!J44*($G44*VAR_CST)/0.01))</f>
        <v>5.1484740412886393E-2</v>
      </c>
      <c r="K44" s="80">
        <f>IF($E44="FX",$H44*'Sensis Vectors ALL'!K44*(EXP($G44/100*VAR_CST)-1)/($H44*0.01),IF($E44&lt;&gt;"SPD",$H44*'Sensis Vectors ALL'!K44*(EXP($G44/100*VAR_CST)-1)/0.01,'Sensis Vectors ALL'!K44*($G44*VAR_CST)/0.01))</f>
        <v>5.1484740412886393E-2</v>
      </c>
      <c r="L44" s="80">
        <f>IF($E44="FX",$H44*'Sensis Vectors ALL'!L44*(EXP($G44/100*VAR_CST)-1)/($H44*0.01),IF($E44&lt;&gt;"SPD",$H44*'Sensis Vectors ALL'!L44*(EXP($G44/100*VAR_CST)-1)/0.01,'Sensis Vectors ALL'!L44*($G44*VAR_CST)/0.01))</f>
        <v>5.1484740412886393E-2</v>
      </c>
      <c r="M44" s="80">
        <f>IF($E44="FX",$H44*'Sensis Vectors ALL'!M44*(EXP($G44/100*VAR_CST)-1)/($H44*0.01),IF($E44&lt;&gt;"SPD",$H44*'Sensis Vectors ALL'!M44*(EXP($G44/100*VAR_CST)-1)/0.01,'Sensis Vectors ALL'!M44*($G44*VAR_CST)/0.01))</f>
        <v>4.3555171018937369E-2</v>
      </c>
      <c r="N44" s="80">
        <f>IF($E44="FX",$H44*'Sensis Vectors ALL'!N44*(EXP($G44/100*VAR_CST)-1)/($H44*0.01),IF($E44&lt;&gt;"SPD",$H44*'Sensis Vectors ALL'!N44*(EXP($G44/100*VAR_CST)-1)/0.01,'Sensis Vectors ALL'!N44*($G44*VAR_CST)/0.01))</f>
        <v>4.3555171018937369E-2</v>
      </c>
      <c r="O44" s="80">
        <f>IF($E44="FX",$H44*'Sensis Vectors ALL'!O44*(EXP($G44/100*VAR_CST)-1)/($H44*0.01),IF($E44&lt;&gt;"SPD",$H44*'Sensis Vectors ALL'!O44*(EXP($G44/100*VAR_CST)-1)/0.01,'Sensis Vectors ALL'!O44*($G44*VAR_CST)/0.01))</f>
        <v>0</v>
      </c>
      <c r="P44" s="80">
        <f>IF($E44="FX",$H44*'Sensis Vectors ALL'!P44*(EXP($G44/100*VAR_CST)-1)/($H44*0.01),IF($E44&lt;&gt;"SPD",$H44*'Sensis Vectors ALL'!P44*(EXP($G44/100*VAR_CST)-1)/0.01,'Sensis Vectors ALL'!P44*($G44*VAR_CST)/0.01))</f>
        <v>0</v>
      </c>
      <c r="Q44" s="80">
        <f>IF($E44="FX",$H44*'Sensis Vectors ALL'!Q44*(EXP($G44/100*VAR_CST)-1)/($H44*0.01),IF($E44&lt;&gt;"SPD",$H44*'Sensis Vectors ALL'!Q44*(EXP($G44/100*VAR_CST)-1)/0.01,'Sensis Vectors ALL'!Q44*($G44*VAR_CST)/0.01))</f>
        <v>0</v>
      </c>
      <c r="R44" s="80">
        <f>IF($E44="FX",$H44*'Sensis Vectors ALL'!R44*(EXP($G44/100*VAR_CST)-1)/($H44*0.01),IF($E44&lt;&gt;"SPD",$H44*'Sensis Vectors ALL'!R44*(EXP($G44/100*VAR_CST)-1)/0.01,'Sensis Vectors ALL'!R44*($G44*VAR_CST)/0.01))</f>
        <v>0</v>
      </c>
      <c r="S44" s="80">
        <f>IF($E44="FX",$H44*'Sensis Vectors ALL'!S44*(EXP($G44/100*VAR_CST)-1)/($H44*0.01),IF($E44&lt;&gt;"SPD",$H44*'Sensis Vectors ALL'!S44*(EXP($G44/100*VAR_CST)-1)/0.01,'Sensis Vectors ALL'!S44*($G44*VAR_CST)/0.01))</f>
        <v>4.3555171018937369E-2</v>
      </c>
      <c r="T44" s="80">
        <f>IF($E44="FX",$H44*'Sensis Vectors ALL'!T44*(EXP($G44/100*VAR_CST)-1)/($H44*0.01),IF($E44&lt;&gt;"SPD",$H44*'Sensis Vectors ALL'!T44*(EXP($G44/100*VAR_CST)-1)/0.01,'Sensis Vectors ALL'!T44*($G44*VAR_CST)/0.01))</f>
        <v>4.3555171018937369E-2</v>
      </c>
      <c r="U44" s="80">
        <f>IF($E44="FX",$H44*'Sensis Vectors ALL'!U44*(EXP($G44/100*VAR_CST)-1)/($H44*0.01),IF($E44&lt;&gt;"SPD",$H44*'Sensis Vectors ALL'!U44*(EXP($G44/100*VAR_CST)-1)/0.01,'Sensis Vectors ALL'!U44*($G44*VAR_CST)/0.01))</f>
        <v>0</v>
      </c>
      <c r="V44" s="80">
        <f>IF($E44="FX",$H44*'Sensis Vectors ALL'!V44*(EXP($G44/100*VAR_CST)-1)/($H44*0.01),IF($E44&lt;&gt;"SPD",$H44*'Sensis Vectors ALL'!V44*(EXP($G44/100*VAR_CST)-1)/0.01,'Sensis Vectors ALL'!V44*($G44*VAR_CST)/0.01))</f>
        <v>0</v>
      </c>
      <c r="W44" s="80">
        <f>IF($E44="FX",$H44*'Sensis Vectors ALL'!W44*(EXP($G44/100*VAR_CST)-1)/($H44*0.01),IF($E44&lt;&gt;"SPD",$H44*'Sensis Vectors ALL'!W44*(EXP($G44/100*VAR_CST)-1)/0.01,'Sensis Vectors ALL'!W44*($G44*VAR_CST)/0.01))</f>
        <v>0</v>
      </c>
      <c r="X44" s="80">
        <f>IF($E44="FX",$H44*'Sensis Vectors ALL'!X44*(EXP($G44/100*VAR_CST)-1)/($H44*0.01),IF($E44&lt;&gt;"SPD",$H44*'Sensis Vectors ALL'!X44*(EXP($G44/100*VAR_CST)-1)/0.01,'Sensis Vectors ALL'!X44*($G44*VAR_CST)/0.01))</f>
        <v>0</v>
      </c>
      <c r="Y44" s="80">
        <f>IF($E44="FX",$H44*'Sensis Vectors ALL'!Y44*(EXP($G44/100*VAR_CST)-1)/($H44*0.01),IF($E44&lt;&gt;"SPD",$H44*'Sensis Vectors ALL'!Y44*(EXP($G44/100*VAR_CST)-1)/0.01,'Sensis Vectors ALL'!Y44*($G44*VAR_CST)/0.01))</f>
        <v>0</v>
      </c>
      <c r="Z44" s="80">
        <f>IF($E44="FX",$H44*'Sensis Vectors ALL'!Z44*(EXP($G44/100*VAR_CST)-1)/($H44*0.01),IF($E44&lt;&gt;"SPD",$H44*'Sensis Vectors ALL'!Z44*(EXP($G44/100*VAR_CST)-1)/0.01,'Sensis Vectors ALL'!Z44*($G44*VAR_CST)/0.01))</f>
        <v>0</v>
      </c>
      <c r="AA44" s="80">
        <f>IF($E44="FX",$H44*'Sensis Vectors ALL'!AA44*(EXP($G44/100*VAR_CST)-1)/($H44*0.01),IF($E44&lt;&gt;"SPD",$H44*'Sensis Vectors ALL'!AA44*(EXP($G44/100*VAR_CST)-1)/0.01,'Sensis Vectors ALL'!AA44*($G44*VAR_CST)/0.01))</f>
        <v>0</v>
      </c>
      <c r="AB44" s="80">
        <f>IF($E44="FX",$H44*'Sensis Vectors ALL'!AB44*(EXP($G44/100*VAR_CST)-1)/($H44*0.01),IF($E44&lt;&gt;"SPD",$H44*'Sensis Vectors ALL'!AB44*(EXP($G44/100*VAR_CST)-1)/0.01,'Sensis Vectors ALL'!AB44*($G44*VAR_CST)/0.01))</f>
        <v>0</v>
      </c>
      <c r="AC44" s="80">
        <f>IF($E44="FX",$H44*'Sensis Vectors ALL'!AC44*(EXP($G44/100*VAR_CST)-1)/($H44*0.01),IF($E44&lt;&gt;"SPD",$H44*'Sensis Vectors ALL'!AC44*(EXP($G44/100*VAR_CST)-1)/0.01,'Sensis Vectors ALL'!AC44*($G44*VAR_CST)/0.01))</f>
        <v>0</v>
      </c>
      <c r="AD44" s="80">
        <f>IF($E44="FX",$H44*'Sensis Vectors ALL'!AD44*(EXP($G44/100*VAR_CST)-1)/($H44*0.01),IF($E44&lt;&gt;"SPD",$H44*'Sensis Vectors ALL'!AD44*(EXP($G44/100*VAR_CST)-1)/0.01,'Sensis Vectors ALL'!AD44*($G44*VAR_CST)/0.01))</f>
        <v>0</v>
      </c>
      <c r="AE44" s="80">
        <f>IF($E44="FX",$H44*'Sensis Vectors ALL'!AE44*(EXP($G44/100*VAR_CST)-1)/($H44*0.01),IF($E44&lt;&gt;"SPD",$H44*'Sensis Vectors ALL'!AE44*(EXP($G44/100*VAR_CST)-1)/0.01,'Sensis Vectors ALL'!AE44*($G44*VAR_CST)/0.01))</f>
        <v>0</v>
      </c>
      <c r="AF44" s="80">
        <f>IF($E44="FX",$H44*'Sensis Vectors ALL'!AF44*(EXP($G44/100*VAR_CST)-1)/($H44*0.01),IF($E44&lt;&gt;"SPD",$H44*'Sensis Vectors ALL'!AF44*(EXP($G44/100*VAR_CST)-1)/0.01,'Sensis Vectors ALL'!AF44*($G44*VAR_CST)/0.01))</f>
        <v>0</v>
      </c>
      <c r="AG44" s="80">
        <f>IF($E44="FX",$H44*'Sensis Vectors ALL'!AG44*(EXP($G44/100*VAR_CST)-1)/($H44*0.01),IF($E44&lt;&gt;"SPD",$H44*'Sensis Vectors ALL'!AG44*(EXP($G44/100*VAR_CST)-1)/0.01,'Sensis Vectors ALL'!AG44*($G44*VAR_CST)/0.01))</f>
        <v>0</v>
      </c>
      <c r="AH44" s="80">
        <f>IF($E44="FX",$H44*'Sensis Vectors ALL'!AH44*(EXP($G44/100*VAR_CST)-1)/($H44*0.01),IF($E44&lt;&gt;"SPD",$H44*'Sensis Vectors ALL'!AH44*(EXP($G44/100*VAR_CST)-1)/0.01,'Sensis Vectors ALL'!AH44*($G44*VAR_CST)/0.01))</f>
        <v>0</v>
      </c>
      <c r="AI44" s="80">
        <f>IF($E44="FX",$H44*'Sensis Vectors ALL'!AI44*(EXP($G44/100*VAR_CST)-1)/($H44*0.01),IF($E44&lt;&gt;"SPD",$H44*'Sensis Vectors ALL'!AI44*(EXP($G44/100*VAR_CST)-1)/0.01,'Sensis Vectors ALL'!AI44*($G44*VAR_CST)/0.01))</f>
        <v>0</v>
      </c>
      <c r="AJ44" s="80">
        <f>IF($E44="FX",$H44*'Sensis Vectors ALL'!AJ44*(EXP($G44/100*VAR_CST)-1)/($H44*0.01),IF($E44&lt;&gt;"SPD",$H44*'Sensis Vectors ALL'!AJ44*(EXP($G44/100*VAR_CST)-1)/0.01,'Sensis Vectors ALL'!AJ44*($G44*VAR_CST)/0.01))</f>
        <v>0</v>
      </c>
      <c r="AK44" s="80">
        <f>IF($E44="FX",$H44*'Sensis Vectors ALL'!AK44*(EXP($G44/100*VAR_CST)-1)/($H44*0.01),IF($E44&lt;&gt;"SPD",$H44*'Sensis Vectors ALL'!AK44*(EXP($G44/100*VAR_CST)-1)/0.01,'Sensis Vectors ALL'!AK44*($G44*VAR_CST)/0.01))</f>
        <v>0</v>
      </c>
      <c r="AL44" s="80">
        <f>IF($E44="FX",$H44*'Sensis Vectors ALL'!AL44*(EXP($G44/100*VAR_CST)-1)/($H44*0.01),IF($E44&lt;&gt;"SPD",$H44*'Sensis Vectors ALL'!AL44*(EXP($G44/100*VAR_CST)-1)/0.01,'Sensis Vectors ALL'!AL44*($G44*VAR_CST)/0.01))</f>
        <v>0</v>
      </c>
      <c r="AM44" s="80">
        <f>IF($E44="FX",$H44*'Sensis Vectors ALL'!AM44*(EXP($G44/100*VAR_CST)-1)/($H44*0.01),IF($E44&lt;&gt;"SPD",$H44*'Sensis Vectors ALL'!AM44*(EXP($G44/100*VAR_CST)-1)/0.01,'Sensis Vectors ALL'!AM44*($G44*VAR_CST)/0.01))</f>
        <v>0</v>
      </c>
      <c r="AN44" s="80">
        <f>IF($E44="FX",$H44*'Sensis Vectors ALL'!AN44*(EXP($G44/100*VAR_CST)-1)/($H44*0.01),IF($E44&lt;&gt;"SPD",$H44*'Sensis Vectors ALL'!AN44*(EXP($G44/100*VAR_CST)-1)/0.01,'Sensis Vectors ALL'!AN44*($G44*VAR_CST)/0.01))</f>
        <v>0</v>
      </c>
      <c r="AO44" s="80">
        <f>IF($E44="FX",$H44*'Sensis Vectors ALL'!AO44*(EXP($G44/100*VAR_CST)-1)/($H44*0.01),IF($E44&lt;&gt;"SPD",$H44*'Sensis Vectors ALL'!AO44*(EXP($G44/100*VAR_CST)-1)/0.01,'Sensis Vectors ALL'!AO44*($G44*VAR_CST)/0.01))</f>
        <v>0</v>
      </c>
      <c r="AP44" s="80">
        <f>IF($E44="FX",$H44*'Sensis Vectors ALL'!AP44*(EXP($G44/100*VAR_CST)-1)/($H44*0.01),IF($E44&lt;&gt;"SPD",$H44*'Sensis Vectors ALL'!AP44*(EXP($G44/100*VAR_CST)-1)/0.01,'Sensis Vectors ALL'!AP44*($G44*VAR_CST)/0.01))</f>
        <v>0</v>
      </c>
      <c r="AQ44" s="80">
        <f>IF($E44="FX",$H44*'Sensis Vectors ALL'!AQ44*(EXP($G44/100*VAR_CST)-1)/($H44*0.01),IF($E44&lt;&gt;"SPD",$H44*'Sensis Vectors ALL'!AQ44*(EXP($G44/100*VAR_CST)-1)/0.01,'Sensis Vectors ALL'!AQ44*($G44*VAR_CST)/0.01))</f>
        <v>0</v>
      </c>
      <c r="AR44" s="80">
        <f>IF($E44="FX",$H44*'Sensis Vectors ALL'!AR44*(EXP($G44/100*VAR_CST)-1)/($H44*0.01),IF($E44&lt;&gt;"SPD",$H44*'Sensis Vectors ALL'!AR44*(EXP($G44/100*VAR_CST)-1)/0.01,'Sensis Vectors ALL'!AR44*($G44*VAR_CST)/0.01))</f>
        <v>0</v>
      </c>
      <c r="AS44" s="80">
        <f>IF($E44="FX",$H44*'Sensis Vectors ALL'!AS44*(EXP($G44/100*VAR_CST)-1)/($H44*0.01),IF($E44&lt;&gt;"SPD",$H44*'Sensis Vectors ALL'!AS44*(EXP($G44/100*VAR_CST)-1)/0.01,'Sensis Vectors ALL'!AS44*($G44*VAR_CST)/0.01))</f>
        <v>0</v>
      </c>
      <c r="AT44" s="80">
        <f>IF($E44="FX",$H44*'Sensis Vectors ALL'!AT44*(EXP($G44/100*VAR_CST)-1)/($H44*0.01),IF($E44&lt;&gt;"SPD",$H44*'Sensis Vectors ALL'!AT44*(EXP($G44/100*VAR_CST)-1)/0.01,'Sensis Vectors ALL'!AT44*($G44*VAR_CST)/0.01))</f>
        <v>0</v>
      </c>
      <c r="AU44" s="80">
        <f>IF($E44="FX",$H44*'Sensis Vectors ALL'!AU44*(EXP($G44/100*VAR_CST)-1)/($H44*0.01),IF($E44&lt;&gt;"SPD",$H44*'Sensis Vectors ALL'!AU44*(EXP($G44/100*VAR_CST)-1)/0.01,'Sensis Vectors ALL'!AU44*($G44*VAR_CST)/0.01))</f>
        <v>0</v>
      </c>
      <c r="AV44" s="80">
        <f>IF($E44="FX",$H44*'Sensis Vectors ALL'!AV44*(EXP($G44/100*VAR_CST)-1)/($H44*0.01),IF($E44&lt;&gt;"SPD",$H44*'Sensis Vectors ALL'!AV44*(EXP($G44/100*VAR_CST)-1)/0.01,'Sensis Vectors ALL'!AV44*($G44*VAR_CST)/0.01))</f>
        <v>0</v>
      </c>
      <c r="AW44" s="80">
        <f>IF($E44="FX",$H44*'Sensis Vectors ALL'!AW44*(EXP($G44/100*VAR_CST)-1)/($H44*0.01),IF($E44&lt;&gt;"SPD",$H44*'Sensis Vectors ALL'!AW44*(EXP($G44/100*VAR_CST)-1)/0.01,'Sensis Vectors ALL'!AW44*($G44*VAR_CST)/0.01))</f>
        <v>0</v>
      </c>
      <c r="AX44" s="80">
        <f>IF($E44="FX",$H44*'Sensis Vectors ALL'!AX44*(EXP($G44/100*VAR_CST)-1)/($H44*0.01),IF($E44&lt;&gt;"SPD",$H44*'Sensis Vectors ALL'!AX44*(EXP($G44/100*VAR_CST)-1)/0.01,'Sensis Vectors ALL'!AX44*($G44*VAR_CST)/0.01))</f>
        <v>0</v>
      </c>
      <c r="AY44" s="80">
        <f>IF($E44="FX",$H44*'Sensis Vectors ALL'!AY44*(EXP($G44/100*VAR_CST)-1)/($H44*0.01),IF($E44&lt;&gt;"SPD",$H44*'Sensis Vectors ALL'!AY44*(EXP($G44/100*VAR_CST)-1)/0.01,'Sensis Vectors ALL'!AY44*($G44*VAR_CST)/0.01))</f>
        <v>0</v>
      </c>
      <c r="AZ44" s="80">
        <f>IF($E44="FX",$H44*'Sensis Vectors ALL'!AZ44*(EXP($G44/100*VAR_CST)-1)/($H44*0.01),IF($E44&lt;&gt;"SPD",$H44*'Sensis Vectors ALL'!AZ44*(EXP($G44/100*VAR_CST)-1)/0.01,'Sensis Vectors ALL'!AZ44*($G44*VAR_CST)/0.01))</f>
        <v>0</v>
      </c>
      <c r="BA44" s="80">
        <f>IF($E44="FX",$H44*'Sensis Vectors ALL'!BA44*(EXP($G44/100*VAR_CST)-1)/($H44*0.01),IF($E44&lt;&gt;"SPD",$H44*'Sensis Vectors ALL'!BA44*(EXP($G44/100*VAR_CST)-1)/0.01,'Sensis Vectors ALL'!BA44*($G44*VAR_CST)/0.01))</f>
        <v>0</v>
      </c>
      <c r="BB44" s="80">
        <f>IF($E44="FX",$H44*'Sensis Vectors ALL'!BB44*(EXP($G44/100*VAR_CST)-1)/($H44*0.01),IF($E44&lt;&gt;"SPD",$H44*'Sensis Vectors ALL'!BB44*(EXP($G44/100*VAR_CST)-1)/0.01,'Sensis Vectors ALL'!BB44*($G44*VAR_CST)/0.01))</f>
        <v>0</v>
      </c>
      <c r="BC44" s="80">
        <f>IF($E44="FX",$H44*'Sensis Vectors ALL'!BC44*(EXP($G44/100*VAR_CST)-1)/($H44*0.01),IF($E44&lt;&gt;"SPD",$H44*'Sensis Vectors ALL'!BC44*(EXP($G44/100*VAR_CST)-1)/0.01,'Sensis Vectors ALL'!BC44*($G44*VAR_CST)/0.01))</f>
        <v>0</v>
      </c>
      <c r="BD44" s="80">
        <f>IF($E44="FX",$H44*'Sensis Vectors ALL'!BD44*(EXP($G44/100*VAR_CST)-1)/($H44*0.01),IF($E44&lt;&gt;"SPD",$H44*'Sensis Vectors ALL'!BD44*(EXP($G44/100*VAR_CST)-1)/0.01,'Sensis Vectors ALL'!BD44*($G44*VAR_CST)/0.01))</f>
        <v>7.9295693939490201E-3</v>
      </c>
      <c r="BE44" s="80">
        <f>IF($E44="FX",$H44*'Sensis Vectors ALL'!BE44*(EXP($G44/100*VAR_CST)-1)/($H44*0.01),IF($E44&lt;&gt;"SPD",$H44*'Sensis Vectors ALL'!BE44*(EXP($G44/100*VAR_CST)-1)/0.01,'Sensis Vectors ALL'!BE44*($G44*VAR_CST)/0.01))</f>
        <v>0</v>
      </c>
      <c r="BF44" s="80">
        <f>IF($E44="FX",$H44*'Sensis Vectors ALL'!BF44*(EXP($G44/100*VAR_CST)-1)/($H44*0.01),IF($E44&lt;&gt;"SPD",$H44*'Sensis Vectors ALL'!BF44*(EXP($G44/100*VAR_CST)-1)/0.01,'Sensis Vectors ALL'!BF44*($G44*VAR_CST)/0.01))</f>
        <v>0</v>
      </c>
      <c r="BG44" s="80">
        <f>IF($E44="FX",$H44*'Sensis Vectors ALL'!BG44*(EXP($G44/100*VAR_CST)-1)/($H44*0.01),IF($E44&lt;&gt;"SPD",$H44*'Sensis Vectors ALL'!BG44*(EXP($G44/100*VAR_CST)-1)/0.01,'Sensis Vectors ALL'!BG44*($G44*VAR_CST)/0.01))</f>
        <v>0</v>
      </c>
      <c r="BH44" s="80">
        <f>IF($E44="FX",$H44*'Sensis Vectors ALL'!BH44*(EXP($G44/100*VAR_CST)-1)/($H44*0.01),IF($E44&lt;&gt;"SPD",$H44*'Sensis Vectors ALL'!BH44*(EXP($G44/100*VAR_CST)-1)/0.01,'Sensis Vectors ALL'!BH44*($G44*VAR_CST)/0.01))</f>
        <v>0</v>
      </c>
      <c r="BI44" s="80">
        <f>IF($E44="FX",$H44*'Sensis Vectors ALL'!BI44*(EXP($G44/100*VAR_CST)-1)/($H44*0.01),IF($E44&lt;&gt;"SPD",$H44*'Sensis Vectors ALL'!BI44*(EXP($G44/100*VAR_CST)-1)/0.01,'Sensis Vectors ALL'!BI44*($G44*VAR_CST)/0.01))</f>
        <v>0</v>
      </c>
      <c r="BJ44" s="80">
        <f>IF($E44="FX",$H44*'Sensis Vectors ALL'!BJ44*(EXP($G44/100*VAR_CST)-1)/($H44*0.01),IF($E44&lt;&gt;"SPD",$H44*'Sensis Vectors ALL'!BJ44*(EXP($G44/100*VAR_CST)-1)/0.01,'Sensis Vectors ALL'!BJ44*($G44*VAR_CST)/0.01))</f>
        <v>0</v>
      </c>
      <c r="BK44" s="80">
        <f>IF($E44="FX",$H44*'Sensis Vectors ALL'!BK44*(EXP($G44/100*VAR_CST)-1)/($H44*0.01),IF($E44&lt;&gt;"SPD",$H44*'Sensis Vectors ALL'!BK44*(EXP($G44/100*VAR_CST)-1)/0.01,'Sensis Vectors ALL'!BK44*($G44*VAR_CST)/0.01))</f>
        <v>0</v>
      </c>
      <c r="BL44" s="80">
        <f>IF($E44="FX",$H44*'Sensis Vectors ALL'!BL44*(EXP($G44/100*VAR_CST)-1)/($H44*0.01),IF($E44&lt;&gt;"SPD",$H44*'Sensis Vectors ALL'!BL44*(EXP($G44/100*VAR_CST)-1)/0.01,'Sensis Vectors ALL'!BL44*($G44*VAR_CST)/0.01))</f>
        <v>7.9295693939490201E-3</v>
      </c>
      <c r="BM44" s="80">
        <f>IF($E44="FX",$H44*'Sensis Vectors ALL'!BM44*(EXP($G44/100*VAR_CST)-1)/($H44*0.01),IF($E44&lt;&gt;"SPD",$H44*'Sensis Vectors ALL'!BM44*(EXP($G44/100*VAR_CST)-1)/0.01,'Sensis Vectors ALL'!BM44*($G44*VAR_CST)/0.01))</f>
        <v>0</v>
      </c>
      <c r="BN44" s="80">
        <f>IF($E44="FX",$H44*'Sensis Vectors ALL'!BN44*(EXP($G44/100*VAR_CST)-1)/($H44*0.01),IF($E44&lt;&gt;"SPD",$H44*'Sensis Vectors ALL'!BN44*(EXP($G44/100*VAR_CST)-1)/0.01,'Sensis Vectors ALL'!BN44*($G44*VAR_CST)/0.01))</f>
        <v>0</v>
      </c>
      <c r="BO44" s="80">
        <f>IF($E44="FX",$H44*'Sensis Vectors ALL'!BO44*(EXP($G44/100*VAR_CST)-1)/($H44*0.01),IF($E44&lt;&gt;"SPD",$H44*'Sensis Vectors ALL'!BO44*(EXP($G44/100*VAR_CST)-1)/0.01,'Sensis Vectors ALL'!BO44*($G44*VAR_CST)/0.01))</f>
        <v>0</v>
      </c>
      <c r="BP44" s="80">
        <f>IF($E44="FX",$H44*'Sensis Vectors ALL'!BP44*(EXP($G44/100*VAR_CST)-1)/($H44*0.01),IF($E44&lt;&gt;"SPD",$H44*'Sensis Vectors ALL'!BP44*(EXP($G44/100*VAR_CST)-1)/0.01,'Sensis Vectors ALL'!BP44*($G44*VAR_CST)/0.01))</f>
        <v>0</v>
      </c>
      <c r="BQ44" s="80">
        <f>IF($E44="FX",$H44*'Sensis Vectors ALL'!BQ44*(EXP($G44/100*VAR_CST)-1)/($H44*0.01),IF($E44&lt;&gt;"SPD",$H44*'Sensis Vectors ALL'!BQ44*(EXP($G44/100*VAR_CST)-1)/0.01,'Sensis Vectors ALL'!BQ44*($G44*VAR_CST)/0.01))</f>
        <v>0</v>
      </c>
      <c r="BR44" s="80">
        <f>IF($E44="FX",$H44*'Sensis Vectors ALL'!BR44*(EXP($G44/100*VAR_CST)-1)/($H44*0.01),IF($E44&lt;&gt;"SPD",$H44*'Sensis Vectors ALL'!BR44*(EXP($G44/100*VAR_CST)-1)/0.01,'Sensis Vectors ALL'!BR44*($G44*VAR_CST)/0.01))</f>
        <v>0</v>
      </c>
      <c r="BS44" s="80">
        <f>IF($E44="FX",$H44*'Sensis Vectors ALL'!BS44*(EXP($G44/100*VAR_CST)-1)/($H44*0.01),IF($E44&lt;&gt;"SPD",$H44*'Sensis Vectors ALL'!BS44*(EXP($G44/100*VAR_CST)-1)/0.01,'Sensis Vectors ALL'!BS44*($G44*VAR_CST)/0.01))</f>
        <v>0</v>
      </c>
      <c r="BT44" s="80">
        <f>IF($E44="FX",$H44*'Sensis Vectors ALL'!BT44*(EXP($G44/100*VAR_CST)-1)/($H44*0.01),IF($E44&lt;&gt;"SPD",$H44*'Sensis Vectors ALL'!BT44*(EXP($G44/100*VAR_CST)-1)/0.01,'Sensis Vectors ALL'!BT44*($G44*VAR_CST)/0.01))</f>
        <v>0</v>
      </c>
      <c r="BU44" s="80">
        <f>IF($E44="FX",$H44*'Sensis Vectors ALL'!BU44*(EXP($G44/100*VAR_CST)-1)/($H44*0.01),IF($E44&lt;&gt;"SPD",$H44*'Sensis Vectors ALL'!BU44*(EXP($G44/100*VAR_CST)-1)/0.01,'Sensis Vectors ALL'!BU44*($G44*VAR_CST)/0.01))</f>
        <v>0</v>
      </c>
      <c r="BV44" s="80">
        <f>IF($E44="FX",$H44*'Sensis Vectors ALL'!BV44*(EXP($G44/100*VAR_CST)-1)/($H44*0.01),IF($E44&lt;&gt;"SPD",$H44*'Sensis Vectors ALL'!BV44*(EXP($G44/100*VAR_CST)-1)/0.01,'Sensis Vectors ALL'!BV44*($G44*VAR_CST)/0.01))</f>
        <v>0</v>
      </c>
      <c r="BW44" s="80">
        <f>IF($E44="FX",$H44*'Sensis Vectors ALL'!BW44*(EXP($G44/100*VAR_CST)-1)/($H44*0.01),IF($E44&lt;&gt;"SPD",$H44*'Sensis Vectors ALL'!BW44*(EXP($G44/100*VAR_CST)-1)/0.01,'Sensis Vectors ALL'!BW44*($G44*VAR_CST)/0.01))</f>
        <v>0</v>
      </c>
      <c r="BX44" s="80">
        <f>IF($E44="FX",$H44*'Sensis Vectors ALL'!BX44*(EXP($G44/100*VAR_CST)-1)/($H44*0.01),IF($E44&lt;&gt;"SPD",$H44*'Sensis Vectors ALL'!BX44*(EXP($G44/100*VAR_CST)-1)/0.01,'Sensis Vectors ALL'!BX44*($G44*VAR_CST)/0.01))</f>
        <v>0</v>
      </c>
      <c r="BY44" s="80">
        <f>IF($E44="FX",$H44*'Sensis Vectors ALL'!BY44*(EXP($G44/100*VAR_CST)-1)/($H44*0.01),IF($E44&lt;&gt;"SPD",$H44*'Sensis Vectors ALL'!BY44*(EXP($G44/100*VAR_CST)-1)/0.01,'Sensis Vectors ALL'!BY44*($G44*VAR_CST)/0.01))</f>
        <v>0</v>
      </c>
      <c r="BZ44" s="80">
        <f>IF($E44="FX",$H44*'Sensis Vectors ALL'!BZ44*(EXP($G44/100*VAR_CST)-1)/($H44*0.01),IF($E44&lt;&gt;"SPD",$H44*'Sensis Vectors ALL'!BZ44*(EXP($G44/100*VAR_CST)-1)/0.01,'Sensis Vectors ALL'!BZ44*($G44*VAR_CST)/0.01))</f>
        <v>0</v>
      </c>
      <c r="CA44" s="80">
        <f>IF($E44="FX",$H44*'Sensis Vectors ALL'!CA44*(EXP($G44/100*VAR_CST)-1)/($H44*0.01),IF($E44&lt;&gt;"SPD",$H44*'Sensis Vectors ALL'!CA44*(EXP($G44/100*VAR_CST)-1)/0.01,'Sensis Vectors ALL'!CA44*($G44*VAR_CST)/0.01))</f>
        <v>0</v>
      </c>
      <c r="CB44" s="80">
        <f>IF($E44="FX",$H44*'Sensis Vectors ALL'!CB44*(EXP($G44/100*VAR_CST)-1)/($H44*0.01),IF($E44&lt;&gt;"SPD",$H44*'Sensis Vectors ALL'!CB44*(EXP($G44/100*VAR_CST)-1)/0.01,'Sensis Vectors ALL'!CB44*($G44*VAR_CST)/0.01))</f>
        <v>7.9295693939490201E-3</v>
      </c>
      <c r="CC44" s="80">
        <f>IF($E44="FX",$H44*'Sensis Vectors ALL'!CC44*(EXP($G44/100*VAR_CST)-1)/($H44*0.01),IF($E44&lt;&gt;"SPD",$H44*'Sensis Vectors ALL'!CC44*(EXP($G44/100*VAR_CST)-1)/0.01,'Sensis Vectors ALL'!CC44*($G44*VAR_CST)/0.01))</f>
        <v>7.9295693939490201E-3</v>
      </c>
      <c r="CD44" s="80">
        <f>IF($E44="FX",$H44*'Sensis Vectors ALL'!CD44*(EXP($G44/100*VAR_CST)-1)/($H44*0.01),IF($E44&lt;&gt;"SPD",$H44*'Sensis Vectors ALL'!CD44*(EXP($G44/100*VAR_CST)-1)/0.01,'Sensis Vectors ALL'!CD44*($G44*VAR_CST)/0.01))</f>
        <v>0</v>
      </c>
      <c r="CE44" s="80">
        <f>IF($E44="FX",$H44*'Sensis Vectors ALL'!CE44*(EXP($G44/100*VAR_CST)-1)/($H44*0.01),IF($E44&lt;&gt;"SPD",$H44*'Sensis Vectors ALL'!CE44*(EXP($G44/100*VAR_CST)-1)/0.01,'Sensis Vectors ALL'!CE44*($G44*VAR_CST)/0.01))</f>
        <v>0</v>
      </c>
      <c r="CF44" s="80">
        <f>IF($E44="FX",$H44*'Sensis Vectors ALL'!CF44*(EXP($G44/100*VAR_CST)-1)/($H44*0.01),IF($E44&lt;&gt;"SPD",$H44*'Sensis Vectors ALL'!CF44*(EXP($G44/100*VAR_CST)-1)/0.01,'Sensis Vectors ALL'!CF44*($G44*VAR_CST)/0.01))</f>
        <v>0</v>
      </c>
      <c r="CG44" s="80">
        <f>IF($E44="FX",$H44*'Sensis Vectors ALL'!CG44*(EXP($G44/100*VAR_CST)-1)/($H44*0.01),IF($E44&lt;&gt;"SPD",$H44*'Sensis Vectors ALL'!CG44*(EXP($G44/100*VAR_CST)-1)/0.01,'Sensis Vectors ALL'!CG44*($G44*VAR_CST)/0.01))</f>
        <v>0</v>
      </c>
      <c r="CH44" s="80">
        <f>IF($E44="FX",$H44*'Sensis Vectors ALL'!CH44*(EXP($G44/100*VAR_CST)-1)/($H44*0.01),IF($E44&lt;&gt;"SPD",$H44*'Sensis Vectors ALL'!CH44*(EXP($G44/100*VAR_CST)-1)/0.01,'Sensis Vectors ALL'!CH44*($G44*VAR_CST)/0.01))</f>
        <v>0</v>
      </c>
      <c r="CI44" s="80">
        <f>IF($E44="FX",$H44*'Sensis Vectors ALL'!CI44*(EXP($G44/100*VAR_CST)-1)/($H44*0.01),IF($E44&lt;&gt;"SPD",$H44*'Sensis Vectors ALL'!CI44*(EXP($G44/100*VAR_CST)-1)/0.01,'Sensis Vectors ALL'!CI44*($G44*VAR_CST)/0.01))</f>
        <v>0</v>
      </c>
      <c r="CJ44" s="80">
        <f>IF($E44="FX",$H44*'Sensis Vectors ALL'!CJ44*(EXP($G44/100*VAR_CST)-1)/($H44*0.01),IF($E44&lt;&gt;"SPD",$H44*'Sensis Vectors ALL'!CJ44*(EXP($G44/100*VAR_CST)-1)/0.01,'Sensis Vectors ALL'!CJ44*($G44*VAR_CST)/0.01))</f>
        <v>0</v>
      </c>
      <c r="CK44" s="80">
        <f>IF($E44="FX",$H44*'Sensis Vectors ALL'!CK44*(EXP($G44/100*VAR_CST)-1)/($H44*0.01),IF($E44&lt;&gt;"SPD",$H44*'Sensis Vectors ALL'!CK44*(EXP($G44/100*VAR_CST)-1)/0.01,'Sensis Vectors ALL'!CK44*($G44*VAR_CST)/0.01))</f>
        <v>0</v>
      </c>
      <c r="CL44" s="80">
        <f>IF($E44="FX",$H44*'Sensis Vectors ALL'!CL44*(EXP($G44/100*VAR_CST)-1)/($H44*0.01),IF($E44&lt;&gt;"SPD",$H44*'Sensis Vectors ALL'!CL44*(EXP($G44/100*VAR_CST)-1)/0.01,'Sensis Vectors ALL'!CL44*($G44*VAR_CST)/0.01))</f>
        <v>0</v>
      </c>
      <c r="CM44" s="80">
        <f>IF($E44="FX",$H44*'Sensis Vectors ALL'!CM44*(EXP($G44/100*VAR_CST)-1)/($H44*0.01),IF($E44&lt;&gt;"SPD",$H44*'Sensis Vectors ALL'!CM44*(EXP($G44/100*VAR_CST)-1)/0.01,'Sensis Vectors ALL'!CM44*($G44*VAR_CST)/0.01))</f>
        <v>0</v>
      </c>
      <c r="CN44" s="80">
        <f>IF($E44="FX",$H44*'Sensis Vectors ALL'!CN44*(EXP($G44/100*VAR_CST)-1)/($H44*0.01),IF($E44&lt;&gt;"SPD",$H44*'Sensis Vectors ALL'!CN44*(EXP($G44/100*VAR_CST)-1)/0.01,'Sensis Vectors ALL'!CN44*($G44*VAR_CST)/0.01))</f>
        <v>0</v>
      </c>
      <c r="CO44" s="80">
        <f>IF($E44="FX",$H44*'Sensis Vectors ALL'!CO44*(EXP($G44/100*VAR_CST)-1)/($H44*0.01),IF($E44&lt;&gt;"SPD",$H44*'Sensis Vectors ALL'!CO44*(EXP($G44/100*VAR_CST)-1)/0.01,'Sensis Vectors ALL'!CO44*($G44*VAR_CST)/0.01))</f>
        <v>0</v>
      </c>
      <c r="CP44" s="80">
        <f>IF($E44="FX",$H44*'Sensis Vectors ALL'!CP44*(EXP($G44/100*VAR_CST)-1)/($H44*0.01),IF($E44&lt;&gt;"SPD",$H44*'Sensis Vectors ALL'!CP44*(EXP($G44/100*VAR_CST)-1)/0.01,'Sensis Vectors ALL'!CP44*($G44*VAR_CST)/0.01))</f>
        <v>0</v>
      </c>
      <c r="CQ44" s="80">
        <f>IF($E44="FX",$H44*'Sensis Vectors ALL'!CQ44*(EXP($G44/100*VAR_CST)-1)/($H44*0.01),IF($E44&lt;&gt;"SPD",$H44*'Sensis Vectors ALL'!CQ44*(EXP($G44/100*VAR_CST)-1)/0.01,'Sensis Vectors ALL'!CQ44*($G44*VAR_CST)/0.01))</f>
        <v>0</v>
      </c>
      <c r="CR44" s="80">
        <f>IF($E44="FX",$H44*'Sensis Vectors ALL'!CR44*(EXP($G44/100*VAR_CST)-1)/($H44*0.01),IF($E44&lt;&gt;"SPD",$H44*'Sensis Vectors ALL'!CR44*(EXP($G44/100*VAR_CST)-1)/0.01,'Sensis Vectors ALL'!CR44*($G44*VAR_CST)/0.01))</f>
        <v>0</v>
      </c>
      <c r="CS44" s="80">
        <f>IF($E44="FX",$H44*'Sensis Vectors ALL'!CS44*(EXP($G44/100*VAR_CST)-1)/($H44*0.01),IF($E44&lt;&gt;"SPD",$H44*'Sensis Vectors ALL'!CS44*(EXP($G44/100*VAR_CST)-1)/0.01,'Sensis Vectors ALL'!CS44*($G44*VAR_CST)/0.01))</f>
        <v>0</v>
      </c>
      <c r="CT44" s="80">
        <f>IF($E44="FX",$H44*'Sensis Vectors ALL'!CT44*(EXP($G44/100*VAR_CST)-1)/($H44*0.01),IF($E44&lt;&gt;"SPD",$H44*'Sensis Vectors ALL'!CT44*(EXP($G44/100*VAR_CST)-1)/0.01,'Sensis Vectors ALL'!CT44*($G44*VAR_CST)/0.01))</f>
        <v>0</v>
      </c>
      <c r="CU44" s="80">
        <f>IF($E44="FX",$H44*'Sensis Vectors ALL'!CU44*(EXP($G44/100*VAR_CST)-1)/($H44*0.01),IF($E44&lt;&gt;"SPD",$H44*'Sensis Vectors ALL'!CU44*(EXP($G44/100*VAR_CST)-1)/0.01,'Sensis Vectors ALL'!CU44*($G44*VAR_CST)/0.01))</f>
        <v>0</v>
      </c>
      <c r="CV44" s="80">
        <f>IF($E44="FX",$H44*'Sensis Vectors ALL'!CV44*(EXP($G44/100*VAR_CST)-1)/($H44*0.01),IF($E44&lt;&gt;"SPD",$H44*'Sensis Vectors ALL'!CV44*(EXP($G44/100*VAR_CST)-1)/0.01,'Sensis Vectors ALL'!CV44*($G44*VAR_CST)/0.01))</f>
        <v>0</v>
      </c>
      <c r="CW44" s="80">
        <f>IF($E44="FX",$H44*'Sensis Vectors ALL'!CW44*(EXP($G44/100*VAR_CST)-1)/($H44*0.01),IF($E44&lt;&gt;"SPD",$H44*'Sensis Vectors ALL'!CW44*(EXP($G44/100*VAR_CST)-1)/0.01,'Sensis Vectors ALL'!CW44*($G44*VAR_CST)/0.01))</f>
        <v>0</v>
      </c>
      <c r="CX44" s="80">
        <f>IF($E44="FX",$H44*'Sensis Vectors ALL'!CX44*(EXP($G44/100*VAR_CST)-1)/($H44*0.01),IF($E44&lt;&gt;"SPD",$H44*'Sensis Vectors ALL'!CX44*(EXP($G44/100*VAR_CST)-1)/0.01,'Sensis Vectors ALL'!CX44*($G44*VAR_CST)/0.01))</f>
        <v>0</v>
      </c>
      <c r="CY44" s="80">
        <f>IF($E44="FX",$H44*'Sensis Vectors ALL'!CY44*(EXP($G44/100*VAR_CST)-1)/($H44*0.01),IF($E44&lt;&gt;"SPD",$H44*'Sensis Vectors ALL'!CY44*(EXP($G44/100*VAR_CST)-1)/0.01,'Sensis Vectors ALL'!CY44*($G44*VAR_CST)/0.01))</f>
        <v>0</v>
      </c>
      <c r="CZ44" s="80">
        <f>IF($E44="FX",$H44*'Sensis Vectors ALL'!CZ44*(EXP($G44/100*VAR_CST)-1)/($H44*0.01),IF($E44&lt;&gt;"SPD",$H44*'Sensis Vectors ALL'!CZ44*(EXP($G44/100*VAR_CST)-1)/0.01,'Sensis Vectors ALL'!CZ44*($G44*VAR_CST)/0.01))</f>
        <v>0</v>
      </c>
      <c r="DA44" s="80">
        <f>IF($E44="FX",$H44*'Sensis Vectors ALL'!DA44*(EXP($G44/100*VAR_CST)-1)/($H44*0.01),IF($E44&lt;&gt;"SPD",$H44*'Sensis Vectors ALL'!DA44*(EXP($G44/100*VAR_CST)-1)/0.01,'Sensis Vectors ALL'!DA44*($G44*VAR_CST)/0.01))</f>
        <v>0</v>
      </c>
      <c r="DB44" s="80">
        <f>IF($E44="FX",$H44*'Sensis Vectors ALL'!DB44*(EXP($G44/100*VAR_CST)-1)/($H44*0.01),IF($E44&lt;&gt;"SPD",$H44*'Sensis Vectors ALL'!DB44*(EXP($G44/100*VAR_CST)-1)/0.01,'Sensis Vectors ALL'!DB44*($G44*VAR_CST)/0.01))</f>
        <v>0</v>
      </c>
      <c r="DC44" s="80">
        <f>IF($E44="FX",$H44*'Sensis Vectors ALL'!DC44*(EXP($G44/100*VAR_CST)-1)/($H44*0.01),IF($E44&lt;&gt;"SPD",$H44*'Sensis Vectors ALL'!DC44*(EXP($G44/100*VAR_CST)-1)/0.01,'Sensis Vectors ALL'!DC44*($G44*VAR_CST)/0.01))</f>
        <v>0</v>
      </c>
      <c r="DD44" s="80">
        <f>IF($E44="FX",$H44*'Sensis Vectors ALL'!DD44*(EXP($G44/100*VAR_CST)-1)/($H44*0.01),IF($E44&lt;&gt;"SPD",$H44*'Sensis Vectors ALL'!DD44*(EXP($G44/100*VAR_CST)-1)/0.01,'Sensis Vectors ALL'!DD44*($G44*VAR_CST)/0.01))</f>
        <v>0</v>
      </c>
      <c r="DE44" s="80">
        <f>IF($E44="FX",$H44*'Sensis Vectors ALL'!DE44*(EXP($G44/100*VAR_CST)-1)/($H44*0.01),IF($E44&lt;&gt;"SPD",$H44*'Sensis Vectors ALL'!DE44*(EXP($G44/100*VAR_CST)-1)/0.01,'Sensis Vectors ALL'!DE44*($G44*VAR_CST)/0.01))</f>
        <v>0</v>
      </c>
      <c r="DF44" s="80">
        <f>IF($E44="FX",$H44*'Sensis Vectors ALL'!DF44*(EXP($G44/100*VAR_CST)-1)/($H44*0.01),IF($E44&lt;&gt;"SPD",$H44*'Sensis Vectors ALL'!DF44*(EXP($G44/100*VAR_CST)-1)/0.01,'Sensis Vectors ALL'!DF44*($G44*VAR_CST)/0.01))</f>
        <v>0</v>
      </c>
      <c r="DG44" s="80">
        <f>IF($E44="FX",$H44*'Sensis Vectors ALL'!DG44*(EXP($G44/100*VAR_CST)-1)/($H44*0.01),IF($E44&lt;&gt;"SPD",$H44*'Sensis Vectors ALL'!DG44*(EXP($G44/100*VAR_CST)-1)/0.01,'Sensis Vectors ALL'!DG44*($G44*VAR_CST)/0.01))</f>
        <v>0</v>
      </c>
      <c r="DH44" s="80">
        <f>IF($E44="FX",$H44*'Sensis Vectors ALL'!DH44*(EXP($G44/100*VAR_CST)-1)/($H44*0.01),IF($E44&lt;&gt;"SPD",$H44*'Sensis Vectors ALL'!DH44*(EXP($G44/100*VAR_CST)-1)/0.01,'Sensis Vectors ALL'!DH44*($G44*VAR_CST)/0.01))</f>
        <v>0</v>
      </c>
      <c r="DI44" s="80">
        <f>IF($E44="FX",$H44*'Sensis Vectors ALL'!DI44*(EXP($G44/100*VAR_CST)-1)/($H44*0.01),IF($E44&lt;&gt;"SPD",$H44*'Sensis Vectors ALL'!DI44*(EXP($G44/100*VAR_CST)-1)/0.01,'Sensis Vectors ALL'!DI44*($G44*VAR_CST)/0.01))</f>
        <v>0</v>
      </c>
      <c r="DJ44" s="80">
        <f>IF($E44="FX",$H44*'Sensis Vectors ALL'!DJ44*(EXP($G44/100*VAR_CST)-1)/($H44*0.01),IF($E44&lt;&gt;"SPD",$H44*'Sensis Vectors ALL'!DJ44*(EXP($G44/100*VAR_CST)-1)/0.01,'Sensis Vectors ALL'!DJ44*($G44*VAR_CST)/0.01))</f>
        <v>0</v>
      </c>
      <c r="DK44" s="80">
        <f>IF($E44="FX",$H44*'Sensis Vectors ALL'!DK44*(EXP($G44/100*VAR_CST)-1)/($H44*0.01),IF($E44&lt;&gt;"SPD",$H44*'Sensis Vectors ALL'!DK44*(EXP($G44/100*VAR_CST)-1)/0.01,'Sensis Vectors ALL'!DK44*($G44*VAR_CST)/0.01))</f>
        <v>0</v>
      </c>
      <c r="DL44" s="80">
        <f>IF($E44="FX",$H44*'Sensis Vectors ALL'!DL44*(EXP($G44/100*VAR_CST)-1)/($H44*0.01),IF($E44&lt;&gt;"SPD",$H44*'Sensis Vectors ALL'!DL44*(EXP($G44/100*VAR_CST)-1)/0.01,'Sensis Vectors ALL'!DL44*($G44*VAR_CST)/0.01))</f>
        <v>0</v>
      </c>
      <c r="DM44" s="80">
        <f>IF($E44="FX",$H44*'Sensis Vectors ALL'!DM44*(EXP($G44/100*VAR_CST)-1)/($H44*0.01),IF($E44&lt;&gt;"SPD",$H44*'Sensis Vectors ALL'!DM44*(EXP($G44/100*VAR_CST)-1)/0.01,'Sensis Vectors ALL'!DM44*($G44*VAR_CST)/0.01))</f>
        <v>0</v>
      </c>
      <c r="DN44" s="80">
        <f>IF($E44="FX",$H44*'Sensis Vectors ALL'!DN44*(EXP($G44/100*VAR_CST)-1)/($H44*0.01),IF($E44&lt;&gt;"SPD",$H44*'Sensis Vectors ALL'!DN44*(EXP($G44/100*VAR_CST)-1)/0.01,'Sensis Vectors ALL'!DN44*($G44*VAR_CST)/0.01))</f>
        <v>0</v>
      </c>
      <c r="DO44" s="80">
        <f>IF($E44="FX",$H44*'Sensis Vectors ALL'!DO44*(EXP($G44/100*VAR_CST)-1)/($H44*0.01),IF($E44&lt;&gt;"SPD",$H44*'Sensis Vectors ALL'!DO44*(EXP($G44/100*VAR_CST)-1)/0.01,'Sensis Vectors ALL'!DO44*($G44*VAR_CST)/0.01))</f>
        <v>0</v>
      </c>
      <c r="DP44" s="80">
        <f>IF($E44="FX",$H44*'Sensis Vectors ALL'!DP44*(EXP($G44/100*VAR_CST)-1)/($H44*0.01),IF($E44&lt;&gt;"SPD",$H44*'Sensis Vectors ALL'!DP44*(EXP($G44/100*VAR_CST)-1)/0.01,'Sensis Vectors ALL'!DP44*($G44*VAR_CST)/0.01))</f>
        <v>0</v>
      </c>
      <c r="DQ44" s="80">
        <f>IF($E44="FX",$H44*'Sensis Vectors ALL'!DQ44*(EXP($G44/100*VAR_CST)-1)/($H44*0.01),IF($E44&lt;&gt;"SPD",$H44*'Sensis Vectors ALL'!DQ44*(EXP($G44/100*VAR_CST)-1)/0.01,'Sensis Vectors ALL'!DQ44*($G44*VAR_CST)/0.01))</f>
        <v>0</v>
      </c>
    </row>
    <row r="45" spans="1:121" x14ac:dyDescent="0.2">
      <c r="A45" s="60">
        <v>402</v>
      </c>
      <c r="B45" s="60" t="s">
        <v>9</v>
      </c>
      <c r="C45" s="60" t="s">
        <v>369</v>
      </c>
      <c r="D45" s="60" t="s">
        <v>526</v>
      </c>
      <c r="E45" s="60" t="s">
        <v>523</v>
      </c>
      <c r="F45" s="60" t="s">
        <v>14</v>
      </c>
      <c r="G45" s="60">
        <v>0.20330300000000001</v>
      </c>
      <c r="H45" s="60">
        <v>0.18387600000000001</v>
      </c>
      <c r="I45" s="80">
        <f>IF($E45="FX",$H45*'Sensis Vectors ALL'!I45*(EXP($G45/100*VAR_CST)-1)/($H45*0.01),IF($E45&lt;&gt;"SPD",$H45*'Sensis Vectors ALL'!I45*(EXP($G45/100*VAR_CST)-1)/0.01,'Sensis Vectors ALL'!I45*($G45*VAR_CST)/0.01))</f>
        <v>0.15574063507194472</v>
      </c>
      <c r="J45" s="80">
        <f>IF($E45="FX",$H45*'Sensis Vectors ALL'!J45*(EXP($G45/100*VAR_CST)-1)/($H45*0.01),IF($E45&lt;&gt;"SPD",$H45*'Sensis Vectors ALL'!J45*(EXP($G45/100*VAR_CST)-1)/0.01,'Sensis Vectors ALL'!J45*($G45*VAR_CST)/0.01))</f>
        <v>0.15574063507194472</v>
      </c>
      <c r="K45" s="80">
        <f>IF($E45="FX",$H45*'Sensis Vectors ALL'!K45*(EXP($G45/100*VAR_CST)-1)/($H45*0.01),IF($E45&lt;&gt;"SPD",$H45*'Sensis Vectors ALL'!K45*(EXP($G45/100*VAR_CST)-1)/0.01,'Sensis Vectors ALL'!K45*($G45*VAR_CST)/0.01))</f>
        <v>0.15574063507194472</v>
      </c>
      <c r="L45" s="80">
        <f>IF($E45="FX",$H45*'Sensis Vectors ALL'!L45*(EXP($G45/100*VAR_CST)-1)/($H45*0.01),IF($E45&lt;&gt;"SPD",$H45*'Sensis Vectors ALL'!L45*(EXP($G45/100*VAR_CST)-1)/0.01,'Sensis Vectors ALL'!L45*($G45*VAR_CST)/0.01))</f>
        <v>0.15574063507194472</v>
      </c>
      <c r="M45" s="80">
        <f>IF($E45="FX",$H45*'Sensis Vectors ALL'!M45*(EXP($G45/100*VAR_CST)-1)/($H45*0.01),IF($E45&lt;&gt;"SPD",$H45*'Sensis Vectors ALL'!M45*(EXP($G45/100*VAR_CST)-1)/0.01,'Sensis Vectors ALL'!M45*($G45*VAR_CST)/0.01))</f>
        <v>0.14373381516137024</v>
      </c>
      <c r="N45" s="80">
        <f>IF($E45="FX",$H45*'Sensis Vectors ALL'!N45*(EXP($G45/100*VAR_CST)-1)/($H45*0.01),IF($E45&lt;&gt;"SPD",$H45*'Sensis Vectors ALL'!N45*(EXP($G45/100*VAR_CST)-1)/0.01,'Sensis Vectors ALL'!N45*($G45*VAR_CST)/0.01))</f>
        <v>0.14373381516137024</v>
      </c>
      <c r="O45" s="80">
        <f>IF($E45="FX",$H45*'Sensis Vectors ALL'!O45*(EXP($G45/100*VAR_CST)-1)/($H45*0.01),IF($E45&lt;&gt;"SPD",$H45*'Sensis Vectors ALL'!O45*(EXP($G45/100*VAR_CST)-1)/0.01,'Sensis Vectors ALL'!O45*($G45*VAR_CST)/0.01))</f>
        <v>0</v>
      </c>
      <c r="P45" s="80">
        <f>IF($E45="FX",$H45*'Sensis Vectors ALL'!P45*(EXP($G45/100*VAR_CST)-1)/($H45*0.01),IF($E45&lt;&gt;"SPD",$H45*'Sensis Vectors ALL'!P45*(EXP($G45/100*VAR_CST)-1)/0.01,'Sensis Vectors ALL'!P45*($G45*VAR_CST)/0.01))</f>
        <v>0</v>
      </c>
      <c r="Q45" s="80">
        <f>IF($E45="FX",$H45*'Sensis Vectors ALL'!Q45*(EXP($G45/100*VAR_CST)-1)/($H45*0.01),IF($E45&lt;&gt;"SPD",$H45*'Sensis Vectors ALL'!Q45*(EXP($G45/100*VAR_CST)-1)/0.01,'Sensis Vectors ALL'!Q45*($G45*VAR_CST)/0.01))</f>
        <v>0</v>
      </c>
      <c r="R45" s="80">
        <f>IF($E45="FX",$H45*'Sensis Vectors ALL'!R45*(EXP($G45/100*VAR_CST)-1)/($H45*0.01),IF($E45&lt;&gt;"SPD",$H45*'Sensis Vectors ALL'!R45*(EXP($G45/100*VAR_CST)-1)/0.01,'Sensis Vectors ALL'!R45*($G45*VAR_CST)/0.01))</f>
        <v>0</v>
      </c>
      <c r="S45" s="80">
        <f>IF($E45="FX",$H45*'Sensis Vectors ALL'!S45*(EXP($G45/100*VAR_CST)-1)/($H45*0.01),IF($E45&lt;&gt;"SPD",$H45*'Sensis Vectors ALL'!S45*(EXP($G45/100*VAR_CST)-1)/0.01,'Sensis Vectors ALL'!S45*($G45*VAR_CST)/0.01))</f>
        <v>0.14373381516137024</v>
      </c>
      <c r="T45" s="80">
        <f>IF($E45="FX",$H45*'Sensis Vectors ALL'!T45*(EXP($G45/100*VAR_CST)-1)/($H45*0.01),IF($E45&lt;&gt;"SPD",$H45*'Sensis Vectors ALL'!T45*(EXP($G45/100*VAR_CST)-1)/0.01,'Sensis Vectors ALL'!T45*($G45*VAR_CST)/0.01))</f>
        <v>0.14373381516137024</v>
      </c>
      <c r="U45" s="80">
        <f>IF($E45="FX",$H45*'Sensis Vectors ALL'!U45*(EXP($G45/100*VAR_CST)-1)/($H45*0.01),IF($E45&lt;&gt;"SPD",$H45*'Sensis Vectors ALL'!U45*(EXP($G45/100*VAR_CST)-1)/0.01,'Sensis Vectors ALL'!U45*($G45*VAR_CST)/0.01))</f>
        <v>0</v>
      </c>
      <c r="V45" s="80">
        <f>IF($E45="FX",$H45*'Sensis Vectors ALL'!V45*(EXP($G45/100*VAR_CST)-1)/($H45*0.01),IF($E45&lt;&gt;"SPD",$H45*'Sensis Vectors ALL'!V45*(EXP($G45/100*VAR_CST)-1)/0.01,'Sensis Vectors ALL'!V45*($G45*VAR_CST)/0.01))</f>
        <v>0</v>
      </c>
      <c r="W45" s="80">
        <f>IF($E45="FX",$H45*'Sensis Vectors ALL'!W45*(EXP($G45/100*VAR_CST)-1)/($H45*0.01),IF($E45&lt;&gt;"SPD",$H45*'Sensis Vectors ALL'!W45*(EXP($G45/100*VAR_CST)-1)/0.01,'Sensis Vectors ALL'!W45*($G45*VAR_CST)/0.01))</f>
        <v>0</v>
      </c>
      <c r="X45" s="80">
        <f>IF($E45="FX",$H45*'Sensis Vectors ALL'!X45*(EXP($G45/100*VAR_CST)-1)/($H45*0.01),IF($E45&lt;&gt;"SPD",$H45*'Sensis Vectors ALL'!X45*(EXP($G45/100*VAR_CST)-1)/0.01,'Sensis Vectors ALL'!X45*($G45*VAR_CST)/0.01))</f>
        <v>0</v>
      </c>
      <c r="Y45" s="80">
        <f>IF($E45="FX",$H45*'Sensis Vectors ALL'!Y45*(EXP($G45/100*VAR_CST)-1)/($H45*0.01),IF($E45&lt;&gt;"SPD",$H45*'Sensis Vectors ALL'!Y45*(EXP($G45/100*VAR_CST)-1)/0.01,'Sensis Vectors ALL'!Y45*($G45*VAR_CST)/0.01))</f>
        <v>0</v>
      </c>
      <c r="Z45" s="80">
        <f>IF($E45="FX",$H45*'Sensis Vectors ALL'!Z45*(EXP($G45/100*VAR_CST)-1)/($H45*0.01),IF($E45&lt;&gt;"SPD",$H45*'Sensis Vectors ALL'!Z45*(EXP($G45/100*VAR_CST)-1)/0.01,'Sensis Vectors ALL'!Z45*($G45*VAR_CST)/0.01))</f>
        <v>0</v>
      </c>
      <c r="AA45" s="80">
        <f>IF($E45="FX",$H45*'Sensis Vectors ALL'!AA45*(EXP($G45/100*VAR_CST)-1)/($H45*0.01),IF($E45&lt;&gt;"SPD",$H45*'Sensis Vectors ALL'!AA45*(EXP($G45/100*VAR_CST)-1)/0.01,'Sensis Vectors ALL'!AA45*($G45*VAR_CST)/0.01))</f>
        <v>0</v>
      </c>
      <c r="AB45" s="80">
        <f>IF($E45="FX",$H45*'Sensis Vectors ALL'!AB45*(EXP($G45/100*VAR_CST)-1)/($H45*0.01),IF($E45&lt;&gt;"SPD",$H45*'Sensis Vectors ALL'!AB45*(EXP($G45/100*VAR_CST)-1)/0.01,'Sensis Vectors ALL'!AB45*($G45*VAR_CST)/0.01))</f>
        <v>0</v>
      </c>
      <c r="AC45" s="80">
        <f>IF($E45="FX",$H45*'Sensis Vectors ALL'!AC45*(EXP($G45/100*VAR_CST)-1)/($H45*0.01),IF($E45&lt;&gt;"SPD",$H45*'Sensis Vectors ALL'!AC45*(EXP($G45/100*VAR_CST)-1)/0.01,'Sensis Vectors ALL'!AC45*($G45*VAR_CST)/0.01))</f>
        <v>0</v>
      </c>
      <c r="AD45" s="80">
        <f>IF($E45="FX",$H45*'Sensis Vectors ALL'!AD45*(EXP($G45/100*VAR_CST)-1)/($H45*0.01),IF($E45&lt;&gt;"SPD",$H45*'Sensis Vectors ALL'!AD45*(EXP($G45/100*VAR_CST)-1)/0.01,'Sensis Vectors ALL'!AD45*($G45*VAR_CST)/0.01))</f>
        <v>0</v>
      </c>
      <c r="AE45" s="80">
        <f>IF($E45="FX",$H45*'Sensis Vectors ALL'!AE45*(EXP($G45/100*VAR_CST)-1)/($H45*0.01),IF($E45&lt;&gt;"SPD",$H45*'Sensis Vectors ALL'!AE45*(EXP($G45/100*VAR_CST)-1)/0.01,'Sensis Vectors ALL'!AE45*($G45*VAR_CST)/0.01))</f>
        <v>0</v>
      </c>
      <c r="AF45" s="80">
        <f>IF($E45="FX",$H45*'Sensis Vectors ALL'!AF45*(EXP($G45/100*VAR_CST)-1)/($H45*0.01),IF($E45&lt;&gt;"SPD",$H45*'Sensis Vectors ALL'!AF45*(EXP($G45/100*VAR_CST)-1)/0.01,'Sensis Vectors ALL'!AF45*($G45*VAR_CST)/0.01))</f>
        <v>0</v>
      </c>
      <c r="AG45" s="80">
        <f>IF($E45="FX",$H45*'Sensis Vectors ALL'!AG45*(EXP($G45/100*VAR_CST)-1)/($H45*0.01),IF($E45&lt;&gt;"SPD",$H45*'Sensis Vectors ALL'!AG45*(EXP($G45/100*VAR_CST)-1)/0.01,'Sensis Vectors ALL'!AG45*($G45*VAR_CST)/0.01))</f>
        <v>0</v>
      </c>
      <c r="AH45" s="80">
        <f>IF($E45="FX",$H45*'Sensis Vectors ALL'!AH45*(EXP($G45/100*VAR_CST)-1)/($H45*0.01),IF($E45&lt;&gt;"SPD",$H45*'Sensis Vectors ALL'!AH45*(EXP($G45/100*VAR_CST)-1)/0.01,'Sensis Vectors ALL'!AH45*($G45*VAR_CST)/0.01))</f>
        <v>0</v>
      </c>
      <c r="AI45" s="80">
        <f>IF($E45="FX",$H45*'Sensis Vectors ALL'!AI45*(EXP($G45/100*VAR_CST)-1)/($H45*0.01),IF($E45&lt;&gt;"SPD",$H45*'Sensis Vectors ALL'!AI45*(EXP($G45/100*VAR_CST)-1)/0.01,'Sensis Vectors ALL'!AI45*($G45*VAR_CST)/0.01))</f>
        <v>0</v>
      </c>
      <c r="AJ45" s="80">
        <f>IF($E45="FX",$H45*'Sensis Vectors ALL'!AJ45*(EXP($G45/100*VAR_CST)-1)/($H45*0.01),IF($E45&lt;&gt;"SPD",$H45*'Sensis Vectors ALL'!AJ45*(EXP($G45/100*VAR_CST)-1)/0.01,'Sensis Vectors ALL'!AJ45*($G45*VAR_CST)/0.01))</f>
        <v>0</v>
      </c>
      <c r="AK45" s="80">
        <f>IF($E45="FX",$H45*'Sensis Vectors ALL'!AK45*(EXP($G45/100*VAR_CST)-1)/($H45*0.01),IF($E45&lt;&gt;"SPD",$H45*'Sensis Vectors ALL'!AK45*(EXP($G45/100*VAR_CST)-1)/0.01,'Sensis Vectors ALL'!AK45*($G45*VAR_CST)/0.01))</f>
        <v>0</v>
      </c>
      <c r="AL45" s="80">
        <f>IF($E45="FX",$H45*'Sensis Vectors ALL'!AL45*(EXP($G45/100*VAR_CST)-1)/($H45*0.01),IF($E45&lt;&gt;"SPD",$H45*'Sensis Vectors ALL'!AL45*(EXP($G45/100*VAR_CST)-1)/0.01,'Sensis Vectors ALL'!AL45*($G45*VAR_CST)/0.01))</f>
        <v>0</v>
      </c>
      <c r="AM45" s="80">
        <f>IF($E45="FX",$H45*'Sensis Vectors ALL'!AM45*(EXP($G45/100*VAR_CST)-1)/($H45*0.01),IF($E45&lt;&gt;"SPD",$H45*'Sensis Vectors ALL'!AM45*(EXP($G45/100*VAR_CST)-1)/0.01,'Sensis Vectors ALL'!AM45*($G45*VAR_CST)/0.01))</f>
        <v>0</v>
      </c>
      <c r="AN45" s="80">
        <f>IF($E45="FX",$H45*'Sensis Vectors ALL'!AN45*(EXP($G45/100*VAR_CST)-1)/($H45*0.01),IF($E45&lt;&gt;"SPD",$H45*'Sensis Vectors ALL'!AN45*(EXP($G45/100*VAR_CST)-1)/0.01,'Sensis Vectors ALL'!AN45*($G45*VAR_CST)/0.01))</f>
        <v>0</v>
      </c>
      <c r="AO45" s="80">
        <f>IF($E45="FX",$H45*'Sensis Vectors ALL'!AO45*(EXP($G45/100*VAR_CST)-1)/($H45*0.01),IF($E45&lt;&gt;"SPD",$H45*'Sensis Vectors ALL'!AO45*(EXP($G45/100*VAR_CST)-1)/0.01,'Sensis Vectors ALL'!AO45*($G45*VAR_CST)/0.01))</f>
        <v>0</v>
      </c>
      <c r="AP45" s="80">
        <f>IF($E45="FX",$H45*'Sensis Vectors ALL'!AP45*(EXP($G45/100*VAR_CST)-1)/($H45*0.01),IF($E45&lt;&gt;"SPD",$H45*'Sensis Vectors ALL'!AP45*(EXP($G45/100*VAR_CST)-1)/0.01,'Sensis Vectors ALL'!AP45*($G45*VAR_CST)/0.01))</f>
        <v>0</v>
      </c>
      <c r="AQ45" s="80">
        <f>IF($E45="FX",$H45*'Sensis Vectors ALL'!AQ45*(EXP($G45/100*VAR_CST)-1)/($H45*0.01),IF($E45&lt;&gt;"SPD",$H45*'Sensis Vectors ALL'!AQ45*(EXP($G45/100*VAR_CST)-1)/0.01,'Sensis Vectors ALL'!AQ45*($G45*VAR_CST)/0.01))</f>
        <v>0</v>
      </c>
      <c r="AR45" s="80">
        <f>IF($E45="FX",$H45*'Sensis Vectors ALL'!AR45*(EXP($G45/100*VAR_CST)-1)/($H45*0.01),IF($E45&lt;&gt;"SPD",$H45*'Sensis Vectors ALL'!AR45*(EXP($G45/100*VAR_CST)-1)/0.01,'Sensis Vectors ALL'!AR45*($G45*VAR_CST)/0.01))</f>
        <v>0</v>
      </c>
      <c r="AS45" s="80">
        <f>IF($E45="FX",$H45*'Sensis Vectors ALL'!AS45*(EXP($G45/100*VAR_CST)-1)/($H45*0.01),IF($E45&lt;&gt;"SPD",$H45*'Sensis Vectors ALL'!AS45*(EXP($G45/100*VAR_CST)-1)/0.01,'Sensis Vectors ALL'!AS45*($G45*VAR_CST)/0.01))</f>
        <v>0</v>
      </c>
      <c r="AT45" s="80">
        <f>IF($E45="FX",$H45*'Sensis Vectors ALL'!AT45*(EXP($G45/100*VAR_CST)-1)/($H45*0.01),IF($E45&lt;&gt;"SPD",$H45*'Sensis Vectors ALL'!AT45*(EXP($G45/100*VAR_CST)-1)/0.01,'Sensis Vectors ALL'!AT45*($G45*VAR_CST)/0.01))</f>
        <v>0</v>
      </c>
      <c r="AU45" s="80">
        <f>IF($E45="FX",$H45*'Sensis Vectors ALL'!AU45*(EXP($G45/100*VAR_CST)-1)/($H45*0.01),IF($E45&lt;&gt;"SPD",$H45*'Sensis Vectors ALL'!AU45*(EXP($G45/100*VAR_CST)-1)/0.01,'Sensis Vectors ALL'!AU45*($G45*VAR_CST)/0.01))</f>
        <v>0</v>
      </c>
      <c r="AV45" s="80">
        <f>IF($E45="FX",$H45*'Sensis Vectors ALL'!AV45*(EXP($G45/100*VAR_CST)-1)/($H45*0.01),IF($E45&lt;&gt;"SPD",$H45*'Sensis Vectors ALL'!AV45*(EXP($G45/100*VAR_CST)-1)/0.01,'Sensis Vectors ALL'!AV45*($G45*VAR_CST)/0.01))</f>
        <v>0</v>
      </c>
      <c r="AW45" s="80">
        <f>IF($E45="FX",$H45*'Sensis Vectors ALL'!AW45*(EXP($G45/100*VAR_CST)-1)/($H45*0.01),IF($E45&lt;&gt;"SPD",$H45*'Sensis Vectors ALL'!AW45*(EXP($G45/100*VAR_CST)-1)/0.01,'Sensis Vectors ALL'!AW45*($G45*VAR_CST)/0.01))</f>
        <v>0</v>
      </c>
      <c r="AX45" s="80">
        <f>IF($E45="FX",$H45*'Sensis Vectors ALL'!AX45*(EXP($G45/100*VAR_CST)-1)/($H45*0.01),IF($E45&lt;&gt;"SPD",$H45*'Sensis Vectors ALL'!AX45*(EXP($G45/100*VAR_CST)-1)/0.01,'Sensis Vectors ALL'!AX45*($G45*VAR_CST)/0.01))</f>
        <v>0</v>
      </c>
      <c r="AY45" s="80">
        <f>IF($E45="FX",$H45*'Sensis Vectors ALL'!AY45*(EXP($G45/100*VAR_CST)-1)/($H45*0.01),IF($E45&lt;&gt;"SPD",$H45*'Sensis Vectors ALL'!AY45*(EXP($G45/100*VAR_CST)-1)/0.01,'Sensis Vectors ALL'!AY45*($G45*VAR_CST)/0.01))</f>
        <v>0</v>
      </c>
      <c r="AZ45" s="80">
        <f>IF($E45="FX",$H45*'Sensis Vectors ALL'!AZ45*(EXP($G45/100*VAR_CST)-1)/($H45*0.01),IF($E45&lt;&gt;"SPD",$H45*'Sensis Vectors ALL'!AZ45*(EXP($G45/100*VAR_CST)-1)/0.01,'Sensis Vectors ALL'!AZ45*($G45*VAR_CST)/0.01))</f>
        <v>0</v>
      </c>
      <c r="BA45" s="80">
        <f>IF($E45="FX",$H45*'Sensis Vectors ALL'!BA45*(EXP($G45/100*VAR_CST)-1)/($H45*0.01),IF($E45&lt;&gt;"SPD",$H45*'Sensis Vectors ALL'!BA45*(EXP($G45/100*VAR_CST)-1)/0.01,'Sensis Vectors ALL'!BA45*($G45*VAR_CST)/0.01))</f>
        <v>0</v>
      </c>
      <c r="BB45" s="80">
        <f>IF($E45="FX",$H45*'Sensis Vectors ALL'!BB45*(EXP($G45/100*VAR_CST)-1)/($H45*0.01),IF($E45&lt;&gt;"SPD",$H45*'Sensis Vectors ALL'!BB45*(EXP($G45/100*VAR_CST)-1)/0.01,'Sensis Vectors ALL'!BB45*($G45*VAR_CST)/0.01))</f>
        <v>0</v>
      </c>
      <c r="BC45" s="80">
        <f>IF($E45="FX",$H45*'Sensis Vectors ALL'!BC45*(EXP($G45/100*VAR_CST)-1)/($H45*0.01),IF($E45&lt;&gt;"SPD",$H45*'Sensis Vectors ALL'!BC45*(EXP($G45/100*VAR_CST)-1)/0.01,'Sensis Vectors ALL'!BC45*($G45*VAR_CST)/0.01))</f>
        <v>0</v>
      </c>
      <c r="BD45" s="80">
        <f>IF($E45="FX",$H45*'Sensis Vectors ALL'!BD45*(EXP($G45/100*VAR_CST)-1)/($H45*0.01),IF($E45&lt;&gt;"SPD",$H45*'Sensis Vectors ALL'!BD45*(EXP($G45/100*VAR_CST)-1)/0.01,'Sensis Vectors ALL'!BD45*($G45*VAR_CST)/0.01))</f>
        <v>1.200681991057451E-2</v>
      </c>
      <c r="BE45" s="80">
        <f>IF($E45="FX",$H45*'Sensis Vectors ALL'!BE45*(EXP($G45/100*VAR_CST)-1)/($H45*0.01),IF($E45&lt;&gt;"SPD",$H45*'Sensis Vectors ALL'!BE45*(EXP($G45/100*VAR_CST)-1)/0.01,'Sensis Vectors ALL'!BE45*($G45*VAR_CST)/0.01))</f>
        <v>0</v>
      </c>
      <c r="BF45" s="80">
        <f>IF($E45="FX",$H45*'Sensis Vectors ALL'!BF45*(EXP($G45/100*VAR_CST)-1)/($H45*0.01),IF($E45&lt;&gt;"SPD",$H45*'Sensis Vectors ALL'!BF45*(EXP($G45/100*VAR_CST)-1)/0.01,'Sensis Vectors ALL'!BF45*($G45*VAR_CST)/0.01))</f>
        <v>0</v>
      </c>
      <c r="BG45" s="80">
        <f>IF($E45="FX",$H45*'Sensis Vectors ALL'!BG45*(EXP($G45/100*VAR_CST)-1)/($H45*0.01),IF($E45&lt;&gt;"SPD",$H45*'Sensis Vectors ALL'!BG45*(EXP($G45/100*VAR_CST)-1)/0.01,'Sensis Vectors ALL'!BG45*($G45*VAR_CST)/0.01))</f>
        <v>0</v>
      </c>
      <c r="BH45" s="80">
        <f>IF($E45="FX",$H45*'Sensis Vectors ALL'!BH45*(EXP($G45/100*VAR_CST)-1)/($H45*0.01),IF($E45&lt;&gt;"SPD",$H45*'Sensis Vectors ALL'!BH45*(EXP($G45/100*VAR_CST)-1)/0.01,'Sensis Vectors ALL'!BH45*($G45*VAR_CST)/0.01))</f>
        <v>0</v>
      </c>
      <c r="BI45" s="80">
        <f>IF($E45="FX",$H45*'Sensis Vectors ALL'!BI45*(EXP($G45/100*VAR_CST)-1)/($H45*0.01),IF($E45&lt;&gt;"SPD",$H45*'Sensis Vectors ALL'!BI45*(EXP($G45/100*VAR_CST)-1)/0.01,'Sensis Vectors ALL'!BI45*($G45*VAR_CST)/0.01))</f>
        <v>0</v>
      </c>
      <c r="BJ45" s="80">
        <f>IF($E45="FX",$H45*'Sensis Vectors ALL'!BJ45*(EXP($G45/100*VAR_CST)-1)/($H45*0.01),IF($E45&lt;&gt;"SPD",$H45*'Sensis Vectors ALL'!BJ45*(EXP($G45/100*VAR_CST)-1)/0.01,'Sensis Vectors ALL'!BJ45*($G45*VAR_CST)/0.01))</f>
        <v>0</v>
      </c>
      <c r="BK45" s="80">
        <f>IF($E45="FX",$H45*'Sensis Vectors ALL'!BK45*(EXP($G45/100*VAR_CST)-1)/($H45*0.01),IF($E45&lt;&gt;"SPD",$H45*'Sensis Vectors ALL'!BK45*(EXP($G45/100*VAR_CST)-1)/0.01,'Sensis Vectors ALL'!BK45*($G45*VAR_CST)/0.01))</f>
        <v>0</v>
      </c>
      <c r="BL45" s="80">
        <f>IF($E45="FX",$H45*'Sensis Vectors ALL'!BL45*(EXP($G45/100*VAR_CST)-1)/($H45*0.01),IF($E45&lt;&gt;"SPD",$H45*'Sensis Vectors ALL'!BL45*(EXP($G45/100*VAR_CST)-1)/0.01,'Sensis Vectors ALL'!BL45*($G45*VAR_CST)/0.01))</f>
        <v>1.200681991057451E-2</v>
      </c>
      <c r="BM45" s="80">
        <f>IF($E45="FX",$H45*'Sensis Vectors ALL'!BM45*(EXP($G45/100*VAR_CST)-1)/($H45*0.01),IF($E45&lt;&gt;"SPD",$H45*'Sensis Vectors ALL'!BM45*(EXP($G45/100*VAR_CST)-1)/0.01,'Sensis Vectors ALL'!BM45*($G45*VAR_CST)/0.01))</f>
        <v>0</v>
      </c>
      <c r="BN45" s="80">
        <f>IF($E45="FX",$H45*'Sensis Vectors ALL'!BN45*(EXP($G45/100*VAR_CST)-1)/($H45*0.01),IF($E45&lt;&gt;"SPD",$H45*'Sensis Vectors ALL'!BN45*(EXP($G45/100*VAR_CST)-1)/0.01,'Sensis Vectors ALL'!BN45*($G45*VAR_CST)/0.01))</f>
        <v>0</v>
      </c>
      <c r="BO45" s="80">
        <f>IF($E45="FX",$H45*'Sensis Vectors ALL'!BO45*(EXP($G45/100*VAR_CST)-1)/($H45*0.01),IF($E45&lt;&gt;"SPD",$H45*'Sensis Vectors ALL'!BO45*(EXP($G45/100*VAR_CST)-1)/0.01,'Sensis Vectors ALL'!BO45*($G45*VAR_CST)/0.01))</f>
        <v>0</v>
      </c>
      <c r="BP45" s="80">
        <f>IF($E45="FX",$H45*'Sensis Vectors ALL'!BP45*(EXP($G45/100*VAR_CST)-1)/($H45*0.01),IF($E45&lt;&gt;"SPD",$H45*'Sensis Vectors ALL'!BP45*(EXP($G45/100*VAR_CST)-1)/0.01,'Sensis Vectors ALL'!BP45*($G45*VAR_CST)/0.01))</f>
        <v>0</v>
      </c>
      <c r="BQ45" s="80">
        <f>IF($E45="FX",$H45*'Sensis Vectors ALL'!BQ45*(EXP($G45/100*VAR_CST)-1)/($H45*0.01),IF($E45&lt;&gt;"SPD",$H45*'Sensis Vectors ALL'!BQ45*(EXP($G45/100*VAR_CST)-1)/0.01,'Sensis Vectors ALL'!BQ45*($G45*VAR_CST)/0.01))</f>
        <v>0</v>
      </c>
      <c r="BR45" s="80">
        <f>IF($E45="FX",$H45*'Sensis Vectors ALL'!BR45*(EXP($G45/100*VAR_CST)-1)/($H45*0.01),IF($E45&lt;&gt;"SPD",$H45*'Sensis Vectors ALL'!BR45*(EXP($G45/100*VAR_CST)-1)/0.01,'Sensis Vectors ALL'!BR45*($G45*VAR_CST)/0.01))</f>
        <v>0</v>
      </c>
      <c r="BS45" s="80">
        <f>IF($E45="FX",$H45*'Sensis Vectors ALL'!BS45*(EXP($G45/100*VAR_CST)-1)/($H45*0.01),IF($E45&lt;&gt;"SPD",$H45*'Sensis Vectors ALL'!BS45*(EXP($G45/100*VAR_CST)-1)/0.01,'Sensis Vectors ALL'!BS45*($G45*VAR_CST)/0.01))</f>
        <v>0</v>
      </c>
      <c r="BT45" s="80">
        <f>IF($E45="FX",$H45*'Sensis Vectors ALL'!BT45*(EXP($G45/100*VAR_CST)-1)/($H45*0.01),IF($E45&lt;&gt;"SPD",$H45*'Sensis Vectors ALL'!BT45*(EXP($G45/100*VAR_CST)-1)/0.01,'Sensis Vectors ALL'!BT45*($G45*VAR_CST)/0.01))</f>
        <v>0</v>
      </c>
      <c r="BU45" s="80">
        <f>IF($E45="FX",$H45*'Sensis Vectors ALL'!BU45*(EXP($G45/100*VAR_CST)-1)/($H45*0.01),IF($E45&lt;&gt;"SPD",$H45*'Sensis Vectors ALL'!BU45*(EXP($G45/100*VAR_CST)-1)/0.01,'Sensis Vectors ALL'!BU45*($G45*VAR_CST)/0.01))</f>
        <v>0</v>
      </c>
      <c r="BV45" s="80">
        <f>IF($E45="FX",$H45*'Sensis Vectors ALL'!BV45*(EXP($G45/100*VAR_CST)-1)/($H45*0.01),IF($E45&lt;&gt;"SPD",$H45*'Sensis Vectors ALL'!BV45*(EXP($G45/100*VAR_CST)-1)/0.01,'Sensis Vectors ALL'!BV45*($G45*VAR_CST)/0.01))</f>
        <v>0</v>
      </c>
      <c r="BW45" s="80">
        <f>IF($E45="FX",$H45*'Sensis Vectors ALL'!BW45*(EXP($G45/100*VAR_CST)-1)/($H45*0.01),IF($E45&lt;&gt;"SPD",$H45*'Sensis Vectors ALL'!BW45*(EXP($G45/100*VAR_CST)-1)/0.01,'Sensis Vectors ALL'!BW45*($G45*VAR_CST)/0.01))</f>
        <v>0</v>
      </c>
      <c r="BX45" s="80">
        <f>IF($E45="FX",$H45*'Sensis Vectors ALL'!BX45*(EXP($G45/100*VAR_CST)-1)/($H45*0.01),IF($E45&lt;&gt;"SPD",$H45*'Sensis Vectors ALL'!BX45*(EXP($G45/100*VAR_CST)-1)/0.01,'Sensis Vectors ALL'!BX45*($G45*VAR_CST)/0.01))</f>
        <v>0</v>
      </c>
      <c r="BY45" s="80">
        <f>IF($E45="FX",$H45*'Sensis Vectors ALL'!BY45*(EXP($G45/100*VAR_CST)-1)/($H45*0.01),IF($E45&lt;&gt;"SPD",$H45*'Sensis Vectors ALL'!BY45*(EXP($G45/100*VAR_CST)-1)/0.01,'Sensis Vectors ALL'!BY45*($G45*VAR_CST)/0.01))</f>
        <v>0</v>
      </c>
      <c r="BZ45" s="80">
        <f>IF($E45="FX",$H45*'Sensis Vectors ALL'!BZ45*(EXP($G45/100*VAR_CST)-1)/($H45*0.01),IF($E45&lt;&gt;"SPD",$H45*'Sensis Vectors ALL'!BZ45*(EXP($G45/100*VAR_CST)-1)/0.01,'Sensis Vectors ALL'!BZ45*($G45*VAR_CST)/0.01))</f>
        <v>0</v>
      </c>
      <c r="CA45" s="80">
        <f>IF($E45="FX",$H45*'Sensis Vectors ALL'!CA45*(EXP($G45/100*VAR_CST)-1)/($H45*0.01),IF($E45&lt;&gt;"SPD",$H45*'Sensis Vectors ALL'!CA45*(EXP($G45/100*VAR_CST)-1)/0.01,'Sensis Vectors ALL'!CA45*($G45*VAR_CST)/0.01))</f>
        <v>0</v>
      </c>
      <c r="CB45" s="80">
        <f>IF($E45="FX",$H45*'Sensis Vectors ALL'!CB45*(EXP($G45/100*VAR_CST)-1)/($H45*0.01),IF($E45&lt;&gt;"SPD",$H45*'Sensis Vectors ALL'!CB45*(EXP($G45/100*VAR_CST)-1)/0.01,'Sensis Vectors ALL'!CB45*($G45*VAR_CST)/0.01))</f>
        <v>1.200681991057451E-2</v>
      </c>
      <c r="CC45" s="80">
        <f>IF($E45="FX",$H45*'Sensis Vectors ALL'!CC45*(EXP($G45/100*VAR_CST)-1)/($H45*0.01),IF($E45&lt;&gt;"SPD",$H45*'Sensis Vectors ALL'!CC45*(EXP($G45/100*VAR_CST)-1)/0.01,'Sensis Vectors ALL'!CC45*($G45*VAR_CST)/0.01))</f>
        <v>1.200681991057451E-2</v>
      </c>
      <c r="CD45" s="80">
        <f>IF($E45="FX",$H45*'Sensis Vectors ALL'!CD45*(EXP($G45/100*VAR_CST)-1)/($H45*0.01),IF($E45&lt;&gt;"SPD",$H45*'Sensis Vectors ALL'!CD45*(EXP($G45/100*VAR_CST)-1)/0.01,'Sensis Vectors ALL'!CD45*($G45*VAR_CST)/0.01))</f>
        <v>0</v>
      </c>
      <c r="CE45" s="80">
        <f>IF($E45="FX",$H45*'Sensis Vectors ALL'!CE45*(EXP($G45/100*VAR_CST)-1)/($H45*0.01),IF($E45&lt;&gt;"SPD",$H45*'Sensis Vectors ALL'!CE45*(EXP($G45/100*VAR_CST)-1)/0.01,'Sensis Vectors ALL'!CE45*($G45*VAR_CST)/0.01))</f>
        <v>0</v>
      </c>
      <c r="CF45" s="80">
        <f>IF($E45="FX",$H45*'Sensis Vectors ALL'!CF45*(EXP($G45/100*VAR_CST)-1)/($H45*0.01),IF($E45&lt;&gt;"SPD",$H45*'Sensis Vectors ALL'!CF45*(EXP($G45/100*VAR_CST)-1)/0.01,'Sensis Vectors ALL'!CF45*($G45*VAR_CST)/0.01))</f>
        <v>0</v>
      </c>
      <c r="CG45" s="80">
        <f>IF($E45="FX",$H45*'Sensis Vectors ALL'!CG45*(EXP($G45/100*VAR_CST)-1)/($H45*0.01),IF($E45&lt;&gt;"SPD",$H45*'Sensis Vectors ALL'!CG45*(EXP($G45/100*VAR_CST)-1)/0.01,'Sensis Vectors ALL'!CG45*($G45*VAR_CST)/0.01))</f>
        <v>0</v>
      </c>
      <c r="CH45" s="80">
        <f>IF($E45="FX",$H45*'Sensis Vectors ALL'!CH45*(EXP($G45/100*VAR_CST)-1)/($H45*0.01),IF($E45&lt;&gt;"SPD",$H45*'Sensis Vectors ALL'!CH45*(EXP($G45/100*VAR_CST)-1)/0.01,'Sensis Vectors ALL'!CH45*($G45*VAR_CST)/0.01))</f>
        <v>0</v>
      </c>
      <c r="CI45" s="80">
        <f>IF($E45="FX",$H45*'Sensis Vectors ALL'!CI45*(EXP($G45/100*VAR_CST)-1)/($H45*0.01),IF($E45&lt;&gt;"SPD",$H45*'Sensis Vectors ALL'!CI45*(EXP($G45/100*VAR_CST)-1)/0.01,'Sensis Vectors ALL'!CI45*($G45*VAR_CST)/0.01))</f>
        <v>0</v>
      </c>
      <c r="CJ45" s="80">
        <f>IF($E45="FX",$H45*'Sensis Vectors ALL'!CJ45*(EXP($G45/100*VAR_CST)-1)/($H45*0.01),IF($E45&lt;&gt;"SPD",$H45*'Sensis Vectors ALL'!CJ45*(EXP($G45/100*VAR_CST)-1)/0.01,'Sensis Vectors ALL'!CJ45*($G45*VAR_CST)/0.01))</f>
        <v>0</v>
      </c>
      <c r="CK45" s="80">
        <f>IF($E45="FX",$H45*'Sensis Vectors ALL'!CK45*(EXP($G45/100*VAR_CST)-1)/($H45*0.01),IF($E45&lt;&gt;"SPD",$H45*'Sensis Vectors ALL'!CK45*(EXP($G45/100*VAR_CST)-1)/0.01,'Sensis Vectors ALL'!CK45*($G45*VAR_CST)/0.01))</f>
        <v>0</v>
      </c>
      <c r="CL45" s="80">
        <f>IF($E45="FX",$H45*'Sensis Vectors ALL'!CL45*(EXP($G45/100*VAR_CST)-1)/($H45*0.01),IF($E45&lt;&gt;"SPD",$H45*'Sensis Vectors ALL'!CL45*(EXP($G45/100*VAR_CST)-1)/0.01,'Sensis Vectors ALL'!CL45*($G45*VAR_CST)/0.01))</f>
        <v>0</v>
      </c>
      <c r="CM45" s="80">
        <f>IF($E45="FX",$H45*'Sensis Vectors ALL'!CM45*(EXP($G45/100*VAR_CST)-1)/($H45*0.01),IF($E45&lt;&gt;"SPD",$H45*'Sensis Vectors ALL'!CM45*(EXP($G45/100*VAR_CST)-1)/0.01,'Sensis Vectors ALL'!CM45*($G45*VAR_CST)/0.01))</f>
        <v>0</v>
      </c>
      <c r="CN45" s="80">
        <f>IF($E45="FX",$H45*'Sensis Vectors ALL'!CN45*(EXP($G45/100*VAR_CST)-1)/($H45*0.01),IF($E45&lt;&gt;"SPD",$H45*'Sensis Vectors ALL'!CN45*(EXP($G45/100*VAR_CST)-1)/0.01,'Sensis Vectors ALL'!CN45*($G45*VAR_CST)/0.01))</f>
        <v>0</v>
      </c>
      <c r="CO45" s="80">
        <f>IF($E45="FX",$H45*'Sensis Vectors ALL'!CO45*(EXP($G45/100*VAR_CST)-1)/($H45*0.01),IF($E45&lt;&gt;"SPD",$H45*'Sensis Vectors ALL'!CO45*(EXP($G45/100*VAR_CST)-1)/0.01,'Sensis Vectors ALL'!CO45*($G45*VAR_CST)/0.01))</f>
        <v>0</v>
      </c>
      <c r="CP45" s="80">
        <f>IF($E45="FX",$H45*'Sensis Vectors ALL'!CP45*(EXP($G45/100*VAR_CST)-1)/($H45*0.01),IF($E45&lt;&gt;"SPD",$H45*'Sensis Vectors ALL'!CP45*(EXP($G45/100*VAR_CST)-1)/0.01,'Sensis Vectors ALL'!CP45*($G45*VAR_CST)/0.01))</f>
        <v>0</v>
      </c>
      <c r="CQ45" s="80">
        <f>IF($E45="FX",$H45*'Sensis Vectors ALL'!CQ45*(EXP($G45/100*VAR_CST)-1)/($H45*0.01),IF($E45&lt;&gt;"SPD",$H45*'Sensis Vectors ALL'!CQ45*(EXP($G45/100*VAR_CST)-1)/0.01,'Sensis Vectors ALL'!CQ45*($G45*VAR_CST)/0.01))</f>
        <v>0</v>
      </c>
      <c r="CR45" s="80">
        <f>IF($E45="FX",$H45*'Sensis Vectors ALL'!CR45*(EXP($G45/100*VAR_CST)-1)/($H45*0.01),IF($E45&lt;&gt;"SPD",$H45*'Sensis Vectors ALL'!CR45*(EXP($G45/100*VAR_CST)-1)/0.01,'Sensis Vectors ALL'!CR45*($G45*VAR_CST)/0.01))</f>
        <v>0</v>
      </c>
      <c r="CS45" s="80">
        <f>IF($E45="FX",$H45*'Sensis Vectors ALL'!CS45*(EXP($G45/100*VAR_CST)-1)/($H45*0.01),IF($E45&lt;&gt;"SPD",$H45*'Sensis Vectors ALL'!CS45*(EXP($G45/100*VAR_CST)-1)/0.01,'Sensis Vectors ALL'!CS45*($G45*VAR_CST)/0.01))</f>
        <v>0</v>
      </c>
      <c r="CT45" s="80">
        <f>IF($E45="FX",$H45*'Sensis Vectors ALL'!CT45*(EXP($G45/100*VAR_CST)-1)/($H45*0.01),IF($E45&lt;&gt;"SPD",$H45*'Sensis Vectors ALL'!CT45*(EXP($G45/100*VAR_CST)-1)/0.01,'Sensis Vectors ALL'!CT45*($G45*VAR_CST)/0.01))</f>
        <v>0</v>
      </c>
      <c r="CU45" s="80">
        <f>IF($E45="FX",$H45*'Sensis Vectors ALL'!CU45*(EXP($G45/100*VAR_CST)-1)/($H45*0.01),IF($E45&lt;&gt;"SPD",$H45*'Sensis Vectors ALL'!CU45*(EXP($G45/100*VAR_CST)-1)/0.01,'Sensis Vectors ALL'!CU45*($G45*VAR_CST)/0.01))</f>
        <v>0</v>
      </c>
      <c r="CV45" s="80">
        <f>IF($E45="FX",$H45*'Sensis Vectors ALL'!CV45*(EXP($G45/100*VAR_CST)-1)/($H45*0.01),IF($E45&lt;&gt;"SPD",$H45*'Sensis Vectors ALL'!CV45*(EXP($G45/100*VAR_CST)-1)/0.01,'Sensis Vectors ALL'!CV45*($G45*VAR_CST)/0.01))</f>
        <v>0</v>
      </c>
      <c r="CW45" s="80">
        <f>IF($E45="FX",$H45*'Sensis Vectors ALL'!CW45*(EXP($G45/100*VAR_CST)-1)/($H45*0.01),IF($E45&lt;&gt;"SPD",$H45*'Sensis Vectors ALL'!CW45*(EXP($G45/100*VAR_CST)-1)/0.01,'Sensis Vectors ALL'!CW45*($G45*VAR_CST)/0.01))</f>
        <v>0</v>
      </c>
      <c r="CX45" s="80">
        <f>IF($E45="FX",$H45*'Sensis Vectors ALL'!CX45*(EXP($G45/100*VAR_CST)-1)/($H45*0.01),IF($E45&lt;&gt;"SPD",$H45*'Sensis Vectors ALL'!CX45*(EXP($G45/100*VAR_CST)-1)/0.01,'Sensis Vectors ALL'!CX45*($G45*VAR_CST)/0.01))</f>
        <v>0</v>
      </c>
      <c r="CY45" s="80">
        <f>IF($E45="FX",$H45*'Sensis Vectors ALL'!CY45*(EXP($G45/100*VAR_CST)-1)/($H45*0.01),IF($E45&lt;&gt;"SPD",$H45*'Sensis Vectors ALL'!CY45*(EXP($G45/100*VAR_CST)-1)/0.01,'Sensis Vectors ALL'!CY45*($G45*VAR_CST)/0.01))</f>
        <v>0</v>
      </c>
      <c r="CZ45" s="80">
        <f>IF($E45="FX",$H45*'Sensis Vectors ALL'!CZ45*(EXP($G45/100*VAR_CST)-1)/($H45*0.01),IF($E45&lt;&gt;"SPD",$H45*'Sensis Vectors ALL'!CZ45*(EXP($G45/100*VAR_CST)-1)/0.01,'Sensis Vectors ALL'!CZ45*($G45*VAR_CST)/0.01))</f>
        <v>0</v>
      </c>
      <c r="DA45" s="80">
        <f>IF($E45="FX",$H45*'Sensis Vectors ALL'!DA45*(EXP($G45/100*VAR_CST)-1)/($H45*0.01),IF($E45&lt;&gt;"SPD",$H45*'Sensis Vectors ALL'!DA45*(EXP($G45/100*VAR_CST)-1)/0.01,'Sensis Vectors ALL'!DA45*($G45*VAR_CST)/0.01))</f>
        <v>0</v>
      </c>
      <c r="DB45" s="80">
        <f>IF($E45="FX",$H45*'Sensis Vectors ALL'!DB45*(EXP($G45/100*VAR_CST)-1)/($H45*0.01),IF($E45&lt;&gt;"SPD",$H45*'Sensis Vectors ALL'!DB45*(EXP($G45/100*VAR_CST)-1)/0.01,'Sensis Vectors ALL'!DB45*($G45*VAR_CST)/0.01))</f>
        <v>0</v>
      </c>
      <c r="DC45" s="80">
        <f>IF($E45="FX",$H45*'Sensis Vectors ALL'!DC45*(EXP($G45/100*VAR_CST)-1)/($H45*0.01),IF($E45&lt;&gt;"SPD",$H45*'Sensis Vectors ALL'!DC45*(EXP($G45/100*VAR_CST)-1)/0.01,'Sensis Vectors ALL'!DC45*($G45*VAR_CST)/0.01))</f>
        <v>0</v>
      </c>
      <c r="DD45" s="80">
        <f>IF($E45="FX",$H45*'Sensis Vectors ALL'!DD45*(EXP($G45/100*VAR_CST)-1)/($H45*0.01),IF($E45&lt;&gt;"SPD",$H45*'Sensis Vectors ALL'!DD45*(EXP($G45/100*VAR_CST)-1)/0.01,'Sensis Vectors ALL'!DD45*($G45*VAR_CST)/0.01))</f>
        <v>0</v>
      </c>
      <c r="DE45" s="80">
        <f>IF($E45="FX",$H45*'Sensis Vectors ALL'!DE45*(EXP($G45/100*VAR_CST)-1)/($H45*0.01),IF($E45&lt;&gt;"SPD",$H45*'Sensis Vectors ALL'!DE45*(EXP($G45/100*VAR_CST)-1)/0.01,'Sensis Vectors ALL'!DE45*($G45*VAR_CST)/0.01))</f>
        <v>0</v>
      </c>
      <c r="DF45" s="80">
        <f>IF($E45="FX",$H45*'Sensis Vectors ALL'!DF45*(EXP($G45/100*VAR_CST)-1)/($H45*0.01),IF($E45&lt;&gt;"SPD",$H45*'Sensis Vectors ALL'!DF45*(EXP($G45/100*VAR_CST)-1)/0.01,'Sensis Vectors ALL'!DF45*($G45*VAR_CST)/0.01))</f>
        <v>0</v>
      </c>
      <c r="DG45" s="80">
        <f>IF($E45="FX",$H45*'Sensis Vectors ALL'!DG45*(EXP($G45/100*VAR_CST)-1)/($H45*0.01),IF($E45&lt;&gt;"SPD",$H45*'Sensis Vectors ALL'!DG45*(EXP($G45/100*VAR_CST)-1)/0.01,'Sensis Vectors ALL'!DG45*($G45*VAR_CST)/0.01))</f>
        <v>0</v>
      </c>
      <c r="DH45" s="80">
        <f>IF($E45="FX",$H45*'Sensis Vectors ALL'!DH45*(EXP($G45/100*VAR_CST)-1)/($H45*0.01),IF($E45&lt;&gt;"SPD",$H45*'Sensis Vectors ALL'!DH45*(EXP($G45/100*VAR_CST)-1)/0.01,'Sensis Vectors ALL'!DH45*($G45*VAR_CST)/0.01))</f>
        <v>0</v>
      </c>
      <c r="DI45" s="80">
        <f>IF($E45="FX",$H45*'Sensis Vectors ALL'!DI45*(EXP($G45/100*VAR_CST)-1)/($H45*0.01),IF($E45&lt;&gt;"SPD",$H45*'Sensis Vectors ALL'!DI45*(EXP($G45/100*VAR_CST)-1)/0.01,'Sensis Vectors ALL'!DI45*($G45*VAR_CST)/0.01))</f>
        <v>0</v>
      </c>
      <c r="DJ45" s="80">
        <f>IF($E45="FX",$H45*'Sensis Vectors ALL'!DJ45*(EXP($G45/100*VAR_CST)-1)/($H45*0.01),IF($E45&lt;&gt;"SPD",$H45*'Sensis Vectors ALL'!DJ45*(EXP($G45/100*VAR_CST)-1)/0.01,'Sensis Vectors ALL'!DJ45*($G45*VAR_CST)/0.01))</f>
        <v>0</v>
      </c>
      <c r="DK45" s="80">
        <f>IF($E45="FX",$H45*'Sensis Vectors ALL'!DK45*(EXP($G45/100*VAR_CST)-1)/($H45*0.01),IF($E45&lt;&gt;"SPD",$H45*'Sensis Vectors ALL'!DK45*(EXP($G45/100*VAR_CST)-1)/0.01,'Sensis Vectors ALL'!DK45*($G45*VAR_CST)/0.01))</f>
        <v>0</v>
      </c>
      <c r="DL45" s="80">
        <f>IF($E45="FX",$H45*'Sensis Vectors ALL'!DL45*(EXP($G45/100*VAR_CST)-1)/($H45*0.01),IF($E45&lt;&gt;"SPD",$H45*'Sensis Vectors ALL'!DL45*(EXP($G45/100*VAR_CST)-1)/0.01,'Sensis Vectors ALL'!DL45*($G45*VAR_CST)/0.01))</f>
        <v>0</v>
      </c>
      <c r="DM45" s="80">
        <f>IF($E45="FX",$H45*'Sensis Vectors ALL'!DM45*(EXP($G45/100*VAR_CST)-1)/($H45*0.01),IF($E45&lt;&gt;"SPD",$H45*'Sensis Vectors ALL'!DM45*(EXP($G45/100*VAR_CST)-1)/0.01,'Sensis Vectors ALL'!DM45*($G45*VAR_CST)/0.01))</f>
        <v>0</v>
      </c>
      <c r="DN45" s="80">
        <f>IF($E45="FX",$H45*'Sensis Vectors ALL'!DN45*(EXP($G45/100*VAR_CST)-1)/($H45*0.01),IF($E45&lt;&gt;"SPD",$H45*'Sensis Vectors ALL'!DN45*(EXP($G45/100*VAR_CST)-1)/0.01,'Sensis Vectors ALL'!DN45*($G45*VAR_CST)/0.01))</f>
        <v>0</v>
      </c>
      <c r="DO45" s="80">
        <f>IF($E45="FX",$H45*'Sensis Vectors ALL'!DO45*(EXP($G45/100*VAR_CST)-1)/($H45*0.01),IF($E45&lt;&gt;"SPD",$H45*'Sensis Vectors ALL'!DO45*(EXP($G45/100*VAR_CST)-1)/0.01,'Sensis Vectors ALL'!DO45*($G45*VAR_CST)/0.01))</f>
        <v>0</v>
      </c>
      <c r="DP45" s="80">
        <f>IF($E45="FX",$H45*'Sensis Vectors ALL'!DP45*(EXP($G45/100*VAR_CST)-1)/($H45*0.01),IF($E45&lt;&gt;"SPD",$H45*'Sensis Vectors ALL'!DP45*(EXP($G45/100*VAR_CST)-1)/0.01,'Sensis Vectors ALL'!DP45*($G45*VAR_CST)/0.01))</f>
        <v>0</v>
      </c>
      <c r="DQ45" s="80">
        <f>IF($E45="FX",$H45*'Sensis Vectors ALL'!DQ45*(EXP($G45/100*VAR_CST)-1)/($H45*0.01),IF($E45&lt;&gt;"SPD",$H45*'Sensis Vectors ALL'!DQ45*(EXP($G45/100*VAR_CST)-1)/0.01,'Sensis Vectors ALL'!DQ45*($G45*VAR_CST)/0.01))</f>
        <v>0</v>
      </c>
    </row>
    <row r="46" spans="1:121" x14ac:dyDescent="0.2">
      <c r="A46" s="60">
        <v>403</v>
      </c>
      <c r="B46" s="60" t="s">
        <v>9</v>
      </c>
      <c r="C46" s="60" t="s">
        <v>369</v>
      </c>
      <c r="D46" s="60" t="s">
        <v>526</v>
      </c>
      <c r="E46" s="60" t="s">
        <v>523</v>
      </c>
      <c r="F46" s="60" t="s">
        <v>33</v>
      </c>
      <c r="G46" s="60">
        <v>0.203261</v>
      </c>
      <c r="H46" s="60">
        <v>0.24636</v>
      </c>
      <c r="I46" s="80">
        <f>IF($E46="FX",$H46*'Sensis Vectors ALL'!I46*(EXP($G46/100*VAR_CST)-1)/($H46*0.01),IF($E46&lt;&gt;"SPD",$H46*'Sensis Vectors ALL'!I46*(EXP($G46/100*VAR_CST)-1)/0.01,'Sensis Vectors ALL'!I46*($G46*VAR_CST)/0.01))</f>
        <v>0.61793672908767483</v>
      </c>
      <c r="J46" s="80">
        <f>IF($E46="FX",$H46*'Sensis Vectors ALL'!J46*(EXP($G46/100*VAR_CST)-1)/($H46*0.01),IF($E46&lt;&gt;"SPD",$H46*'Sensis Vectors ALL'!J46*(EXP($G46/100*VAR_CST)-1)/0.01,'Sensis Vectors ALL'!J46*($G46*VAR_CST)/0.01))</f>
        <v>0.61793672908767483</v>
      </c>
      <c r="K46" s="80">
        <f>IF($E46="FX",$H46*'Sensis Vectors ALL'!K46*(EXP($G46/100*VAR_CST)-1)/($H46*0.01),IF($E46&lt;&gt;"SPD",$H46*'Sensis Vectors ALL'!K46*(EXP($G46/100*VAR_CST)-1)/0.01,'Sensis Vectors ALL'!K46*($G46*VAR_CST)/0.01))</f>
        <v>0.61793672908767483</v>
      </c>
      <c r="L46" s="80">
        <f>IF($E46="FX",$H46*'Sensis Vectors ALL'!L46*(EXP($G46/100*VAR_CST)-1)/($H46*0.01),IF($E46&lt;&gt;"SPD",$H46*'Sensis Vectors ALL'!L46*(EXP($G46/100*VAR_CST)-1)/0.01,'Sensis Vectors ALL'!L46*($G46*VAR_CST)/0.01))</f>
        <v>0.61793672908767483</v>
      </c>
      <c r="M46" s="80">
        <f>IF($E46="FX",$H46*'Sensis Vectors ALL'!M46*(EXP($G46/100*VAR_CST)-1)/($H46*0.01),IF($E46&lt;&gt;"SPD",$H46*'Sensis Vectors ALL'!M46*(EXP($G46/100*VAR_CST)-1)/0.01,'Sensis Vectors ALL'!M46*($G46*VAR_CST)/0.01))</f>
        <v>0.49742624665148938</v>
      </c>
      <c r="N46" s="80">
        <f>IF($E46="FX",$H46*'Sensis Vectors ALL'!N46*(EXP($G46/100*VAR_CST)-1)/($H46*0.01),IF($E46&lt;&gt;"SPD",$H46*'Sensis Vectors ALL'!N46*(EXP($G46/100*VAR_CST)-1)/0.01,'Sensis Vectors ALL'!N46*($G46*VAR_CST)/0.01))</f>
        <v>0.49742624665148938</v>
      </c>
      <c r="O46" s="80">
        <f>IF($E46="FX",$H46*'Sensis Vectors ALL'!O46*(EXP($G46/100*VAR_CST)-1)/($H46*0.01),IF($E46&lt;&gt;"SPD",$H46*'Sensis Vectors ALL'!O46*(EXP($G46/100*VAR_CST)-1)/0.01,'Sensis Vectors ALL'!O46*($G46*VAR_CST)/0.01))</f>
        <v>0</v>
      </c>
      <c r="P46" s="80">
        <f>IF($E46="FX",$H46*'Sensis Vectors ALL'!P46*(EXP($G46/100*VAR_CST)-1)/($H46*0.01),IF($E46&lt;&gt;"SPD",$H46*'Sensis Vectors ALL'!P46*(EXP($G46/100*VAR_CST)-1)/0.01,'Sensis Vectors ALL'!P46*($G46*VAR_CST)/0.01))</f>
        <v>0</v>
      </c>
      <c r="Q46" s="80">
        <f>IF($E46="FX",$H46*'Sensis Vectors ALL'!Q46*(EXP($G46/100*VAR_CST)-1)/($H46*0.01),IF($E46&lt;&gt;"SPD",$H46*'Sensis Vectors ALL'!Q46*(EXP($G46/100*VAR_CST)-1)/0.01,'Sensis Vectors ALL'!Q46*($G46*VAR_CST)/0.01))</f>
        <v>0</v>
      </c>
      <c r="R46" s="80">
        <f>IF($E46="FX",$H46*'Sensis Vectors ALL'!R46*(EXP($G46/100*VAR_CST)-1)/($H46*0.01),IF($E46&lt;&gt;"SPD",$H46*'Sensis Vectors ALL'!R46*(EXP($G46/100*VAR_CST)-1)/0.01,'Sensis Vectors ALL'!R46*($G46*VAR_CST)/0.01))</f>
        <v>0</v>
      </c>
      <c r="S46" s="80">
        <f>IF($E46="FX",$H46*'Sensis Vectors ALL'!S46*(EXP($G46/100*VAR_CST)-1)/($H46*0.01),IF($E46&lt;&gt;"SPD",$H46*'Sensis Vectors ALL'!S46*(EXP($G46/100*VAR_CST)-1)/0.01,'Sensis Vectors ALL'!S46*($G46*VAR_CST)/0.01))</f>
        <v>0.48950099248740764</v>
      </c>
      <c r="T46" s="80">
        <f>IF($E46="FX",$H46*'Sensis Vectors ALL'!T46*(EXP($G46/100*VAR_CST)-1)/($H46*0.01),IF($E46&lt;&gt;"SPD",$H46*'Sensis Vectors ALL'!T46*(EXP($G46/100*VAR_CST)-1)/0.01,'Sensis Vectors ALL'!T46*($G46*VAR_CST)/0.01))</f>
        <v>0.48950099248740764</v>
      </c>
      <c r="U46" s="80">
        <f>IF($E46="FX",$H46*'Sensis Vectors ALL'!U46*(EXP($G46/100*VAR_CST)-1)/($H46*0.01),IF($E46&lt;&gt;"SPD",$H46*'Sensis Vectors ALL'!U46*(EXP($G46/100*VAR_CST)-1)/0.01,'Sensis Vectors ALL'!U46*($G46*VAR_CST)/0.01))</f>
        <v>0</v>
      </c>
      <c r="V46" s="80">
        <f>IF($E46="FX",$H46*'Sensis Vectors ALL'!V46*(EXP($G46/100*VAR_CST)-1)/($H46*0.01),IF($E46&lt;&gt;"SPD",$H46*'Sensis Vectors ALL'!V46*(EXP($G46/100*VAR_CST)-1)/0.01,'Sensis Vectors ALL'!V46*($G46*VAR_CST)/0.01))</f>
        <v>0</v>
      </c>
      <c r="W46" s="80">
        <f>IF($E46="FX",$H46*'Sensis Vectors ALL'!W46*(EXP($G46/100*VAR_CST)-1)/($H46*0.01),IF($E46&lt;&gt;"SPD",$H46*'Sensis Vectors ALL'!W46*(EXP($G46/100*VAR_CST)-1)/0.01,'Sensis Vectors ALL'!W46*($G46*VAR_CST)/0.01))</f>
        <v>7.9252541640818363E-3</v>
      </c>
      <c r="X46" s="80">
        <f>IF($E46="FX",$H46*'Sensis Vectors ALL'!X46*(EXP($G46/100*VAR_CST)-1)/($H46*0.01),IF($E46&lt;&gt;"SPD",$H46*'Sensis Vectors ALL'!X46*(EXP($G46/100*VAR_CST)-1)/0.01,'Sensis Vectors ALL'!X46*($G46*VAR_CST)/0.01))</f>
        <v>7.9252541640818363E-3</v>
      </c>
      <c r="Y46" s="80">
        <f>IF($E46="FX",$H46*'Sensis Vectors ALL'!Y46*(EXP($G46/100*VAR_CST)-1)/($H46*0.01),IF($E46&lt;&gt;"SPD",$H46*'Sensis Vectors ALL'!Y46*(EXP($G46/100*VAR_CST)-1)/0.01,'Sensis Vectors ALL'!Y46*($G46*VAR_CST)/0.01))</f>
        <v>0</v>
      </c>
      <c r="Z46" s="80">
        <f>IF($E46="FX",$H46*'Sensis Vectors ALL'!Z46*(EXP($G46/100*VAR_CST)-1)/($H46*0.01),IF($E46&lt;&gt;"SPD",$H46*'Sensis Vectors ALL'!Z46*(EXP($G46/100*VAR_CST)-1)/0.01,'Sensis Vectors ALL'!Z46*($G46*VAR_CST)/0.01))</f>
        <v>0</v>
      </c>
      <c r="AA46" s="80">
        <f>IF($E46="FX",$H46*'Sensis Vectors ALL'!AA46*(EXP($G46/100*VAR_CST)-1)/($H46*0.01),IF($E46&lt;&gt;"SPD",$H46*'Sensis Vectors ALL'!AA46*(EXP($G46/100*VAR_CST)-1)/0.01,'Sensis Vectors ALL'!AA46*($G46*VAR_CST)/0.01))</f>
        <v>0</v>
      </c>
      <c r="AB46" s="80">
        <f>IF($E46="FX",$H46*'Sensis Vectors ALL'!AB46*(EXP($G46/100*VAR_CST)-1)/($H46*0.01),IF($E46&lt;&gt;"SPD",$H46*'Sensis Vectors ALL'!AB46*(EXP($G46/100*VAR_CST)-1)/0.01,'Sensis Vectors ALL'!AB46*($G46*VAR_CST)/0.01))</f>
        <v>0</v>
      </c>
      <c r="AC46" s="80">
        <f>IF($E46="FX",$H46*'Sensis Vectors ALL'!AC46*(EXP($G46/100*VAR_CST)-1)/($H46*0.01),IF($E46&lt;&gt;"SPD",$H46*'Sensis Vectors ALL'!AC46*(EXP($G46/100*VAR_CST)-1)/0.01,'Sensis Vectors ALL'!AC46*($G46*VAR_CST)/0.01))</f>
        <v>0</v>
      </c>
      <c r="AD46" s="80">
        <f>IF($E46="FX",$H46*'Sensis Vectors ALL'!AD46*(EXP($G46/100*VAR_CST)-1)/($H46*0.01),IF($E46&lt;&gt;"SPD",$H46*'Sensis Vectors ALL'!AD46*(EXP($G46/100*VAR_CST)-1)/0.01,'Sensis Vectors ALL'!AD46*($G46*VAR_CST)/0.01))</f>
        <v>0</v>
      </c>
      <c r="AE46" s="80">
        <f>IF($E46="FX",$H46*'Sensis Vectors ALL'!AE46*(EXP($G46/100*VAR_CST)-1)/($H46*0.01),IF($E46&lt;&gt;"SPD",$H46*'Sensis Vectors ALL'!AE46*(EXP($G46/100*VAR_CST)-1)/0.01,'Sensis Vectors ALL'!AE46*($G46*VAR_CST)/0.01))</f>
        <v>0</v>
      </c>
      <c r="AF46" s="80">
        <f>IF($E46="FX",$H46*'Sensis Vectors ALL'!AF46*(EXP($G46/100*VAR_CST)-1)/($H46*0.01),IF($E46&lt;&gt;"SPD",$H46*'Sensis Vectors ALL'!AF46*(EXP($G46/100*VAR_CST)-1)/0.01,'Sensis Vectors ALL'!AF46*($G46*VAR_CST)/0.01))</f>
        <v>0</v>
      </c>
      <c r="AG46" s="80">
        <f>IF($E46="FX",$H46*'Sensis Vectors ALL'!AG46*(EXP($G46/100*VAR_CST)-1)/($H46*0.01),IF($E46&lt;&gt;"SPD",$H46*'Sensis Vectors ALL'!AG46*(EXP($G46/100*VAR_CST)-1)/0.01,'Sensis Vectors ALL'!AG46*($G46*VAR_CST)/0.01))</f>
        <v>0</v>
      </c>
      <c r="AH46" s="80">
        <f>IF($E46="FX",$H46*'Sensis Vectors ALL'!AH46*(EXP($G46/100*VAR_CST)-1)/($H46*0.01),IF($E46&lt;&gt;"SPD",$H46*'Sensis Vectors ALL'!AH46*(EXP($G46/100*VAR_CST)-1)/0.01,'Sensis Vectors ALL'!AH46*($G46*VAR_CST)/0.01))</f>
        <v>0</v>
      </c>
      <c r="AI46" s="80">
        <f>IF($E46="FX",$H46*'Sensis Vectors ALL'!AI46*(EXP($G46/100*VAR_CST)-1)/($H46*0.01),IF($E46&lt;&gt;"SPD",$H46*'Sensis Vectors ALL'!AI46*(EXP($G46/100*VAR_CST)-1)/0.01,'Sensis Vectors ALL'!AI46*($G46*VAR_CST)/0.01))</f>
        <v>0</v>
      </c>
      <c r="AJ46" s="80">
        <f>IF($E46="FX",$H46*'Sensis Vectors ALL'!AJ46*(EXP($G46/100*VAR_CST)-1)/($H46*0.01),IF($E46&lt;&gt;"SPD",$H46*'Sensis Vectors ALL'!AJ46*(EXP($G46/100*VAR_CST)-1)/0.01,'Sensis Vectors ALL'!AJ46*($G46*VAR_CST)/0.01))</f>
        <v>0</v>
      </c>
      <c r="AK46" s="80">
        <f>IF($E46="FX",$H46*'Sensis Vectors ALL'!AK46*(EXP($G46/100*VAR_CST)-1)/($H46*0.01),IF($E46&lt;&gt;"SPD",$H46*'Sensis Vectors ALL'!AK46*(EXP($G46/100*VAR_CST)-1)/0.01,'Sensis Vectors ALL'!AK46*($G46*VAR_CST)/0.01))</f>
        <v>0</v>
      </c>
      <c r="AL46" s="80">
        <f>IF($E46="FX",$H46*'Sensis Vectors ALL'!AL46*(EXP($G46/100*VAR_CST)-1)/($H46*0.01),IF($E46&lt;&gt;"SPD",$H46*'Sensis Vectors ALL'!AL46*(EXP($G46/100*VAR_CST)-1)/0.01,'Sensis Vectors ALL'!AL46*($G46*VAR_CST)/0.01))</f>
        <v>0</v>
      </c>
      <c r="AM46" s="80">
        <f>IF($E46="FX",$H46*'Sensis Vectors ALL'!AM46*(EXP($G46/100*VAR_CST)-1)/($H46*0.01),IF($E46&lt;&gt;"SPD",$H46*'Sensis Vectors ALL'!AM46*(EXP($G46/100*VAR_CST)-1)/0.01,'Sensis Vectors ALL'!AM46*($G46*VAR_CST)/0.01))</f>
        <v>0</v>
      </c>
      <c r="AN46" s="80">
        <f>IF($E46="FX",$H46*'Sensis Vectors ALL'!AN46*(EXP($G46/100*VAR_CST)-1)/($H46*0.01),IF($E46&lt;&gt;"SPD",$H46*'Sensis Vectors ALL'!AN46*(EXP($G46/100*VAR_CST)-1)/0.01,'Sensis Vectors ALL'!AN46*($G46*VAR_CST)/0.01))</f>
        <v>0</v>
      </c>
      <c r="AO46" s="80">
        <f>IF($E46="FX",$H46*'Sensis Vectors ALL'!AO46*(EXP($G46/100*VAR_CST)-1)/($H46*0.01),IF($E46&lt;&gt;"SPD",$H46*'Sensis Vectors ALL'!AO46*(EXP($G46/100*VAR_CST)-1)/0.01,'Sensis Vectors ALL'!AO46*($G46*VAR_CST)/0.01))</f>
        <v>0</v>
      </c>
      <c r="AP46" s="80">
        <f>IF($E46="FX",$H46*'Sensis Vectors ALL'!AP46*(EXP($G46/100*VAR_CST)-1)/($H46*0.01),IF($E46&lt;&gt;"SPD",$H46*'Sensis Vectors ALL'!AP46*(EXP($G46/100*VAR_CST)-1)/0.01,'Sensis Vectors ALL'!AP46*($G46*VAR_CST)/0.01))</f>
        <v>0</v>
      </c>
      <c r="AQ46" s="80">
        <f>IF($E46="FX",$H46*'Sensis Vectors ALL'!AQ46*(EXP($G46/100*VAR_CST)-1)/($H46*0.01),IF($E46&lt;&gt;"SPD",$H46*'Sensis Vectors ALL'!AQ46*(EXP($G46/100*VAR_CST)-1)/0.01,'Sensis Vectors ALL'!AQ46*($G46*VAR_CST)/0.01))</f>
        <v>0</v>
      </c>
      <c r="AR46" s="80">
        <f>IF($E46="FX",$H46*'Sensis Vectors ALL'!AR46*(EXP($G46/100*VAR_CST)-1)/($H46*0.01),IF($E46&lt;&gt;"SPD",$H46*'Sensis Vectors ALL'!AR46*(EXP($G46/100*VAR_CST)-1)/0.01,'Sensis Vectors ALL'!AR46*($G46*VAR_CST)/0.01))</f>
        <v>0</v>
      </c>
      <c r="AS46" s="80">
        <f>IF($E46="FX",$H46*'Sensis Vectors ALL'!AS46*(EXP($G46/100*VAR_CST)-1)/($H46*0.01),IF($E46&lt;&gt;"SPD",$H46*'Sensis Vectors ALL'!AS46*(EXP($G46/100*VAR_CST)-1)/0.01,'Sensis Vectors ALL'!AS46*($G46*VAR_CST)/0.01))</f>
        <v>0</v>
      </c>
      <c r="AT46" s="80">
        <f>IF($E46="FX",$H46*'Sensis Vectors ALL'!AT46*(EXP($G46/100*VAR_CST)-1)/($H46*0.01),IF($E46&lt;&gt;"SPD",$H46*'Sensis Vectors ALL'!AT46*(EXP($G46/100*VAR_CST)-1)/0.01,'Sensis Vectors ALL'!AT46*($G46*VAR_CST)/0.01))</f>
        <v>0</v>
      </c>
      <c r="AU46" s="80">
        <f>IF($E46="FX",$H46*'Sensis Vectors ALL'!AU46*(EXP($G46/100*VAR_CST)-1)/($H46*0.01),IF($E46&lt;&gt;"SPD",$H46*'Sensis Vectors ALL'!AU46*(EXP($G46/100*VAR_CST)-1)/0.01,'Sensis Vectors ALL'!AU46*($G46*VAR_CST)/0.01))</f>
        <v>0</v>
      </c>
      <c r="AV46" s="80">
        <f>IF($E46="FX",$H46*'Sensis Vectors ALL'!AV46*(EXP($G46/100*VAR_CST)-1)/($H46*0.01),IF($E46&lt;&gt;"SPD",$H46*'Sensis Vectors ALL'!AV46*(EXP($G46/100*VAR_CST)-1)/0.01,'Sensis Vectors ALL'!AV46*($G46*VAR_CST)/0.01))</f>
        <v>0</v>
      </c>
      <c r="AW46" s="80">
        <f>IF($E46="FX",$H46*'Sensis Vectors ALL'!AW46*(EXP($G46/100*VAR_CST)-1)/($H46*0.01),IF($E46&lt;&gt;"SPD",$H46*'Sensis Vectors ALL'!AW46*(EXP($G46/100*VAR_CST)-1)/0.01,'Sensis Vectors ALL'!AW46*($G46*VAR_CST)/0.01))</f>
        <v>0</v>
      </c>
      <c r="AX46" s="80">
        <f>IF($E46="FX",$H46*'Sensis Vectors ALL'!AX46*(EXP($G46/100*VAR_CST)-1)/($H46*0.01),IF($E46&lt;&gt;"SPD",$H46*'Sensis Vectors ALL'!AX46*(EXP($G46/100*VAR_CST)-1)/0.01,'Sensis Vectors ALL'!AX46*($G46*VAR_CST)/0.01))</f>
        <v>0</v>
      </c>
      <c r="AY46" s="80">
        <f>IF($E46="FX",$H46*'Sensis Vectors ALL'!AY46*(EXP($G46/100*VAR_CST)-1)/($H46*0.01),IF($E46&lt;&gt;"SPD",$H46*'Sensis Vectors ALL'!AY46*(EXP($G46/100*VAR_CST)-1)/0.01,'Sensis Vectors ALL'!AY46*($G46*VAR_CST)/0.01))</f>
        <v>0</v>
      </c>
      <c r="AZ46" s="80">
        <f>IF($E46="FX",$H46*'Sensis Vectors ALL'!AZ46*(EXP($G46/100*VAR_CST)-1)/($H46*0.01),IF($E46&lt;&gt;"SPD",$H46*'Sensis Vectors ALL'!AZ46*(EXP($G46/100*VAR_CST)-1)/0.01,'Sensis Vectors ALL'!AZ46*($G46*VAR_CST)/0.01))</f>
        <v>0</v>
      </c>
      <c r="BA46" s="80">
        <f>IF($E46="FX",$H46*'Sensis Vectors ALL'!BA46*(EXP($G46/100*VAR_CST)-1)/($H46*0.01),IF($E46&lt;&gt;"SPD",$H46*'Sensis Vectors ALL'!BA46*(EXP($G46/100*VAR_CST)-1)/0.01,'Sensis Vectors ALL'!BA46*($G46*VAR_CST)/0.01))</f>
        <v>0</v>
      </c>
      <c r="BB46" s="80">
        <f>IF($E46="FX",$H46*'Sensis Vectors ALL'!BB46*(EXP($G46/100*VAR_CST)-1)/($H46*0.01),IF($E46&lt;&gt;"SPD",$H46*'Sensis Vectors ALL'!BB46*(EXP($G46/100*VAR_CST)-1)/0.01,'Sensis Vectors ALL'!BB46*($G46*VAR_CST)/0.01))</f>
        <v>0</v>
      </c>
      <c r="BC46" s="80">
        <f>IF($E46="FX",$H46*'Sensis Vectors ALL'!BC46*(EXP($G46/100*VAR_CST)-1)/($H46*0.01),IF($E46&lt;&gt;"SPD",$H46*'Sensis Vectors ALL'!BC46*(EXP($G46/100*VAR_CST)-1)/0.01,'Sensis Vectors ALL'!BC46*($G46*VAR_CST)/0.01))</f>
        <v>0</v>
      </c>
      <c r="BD46" s="80">
        <f>IF($E46="FX",$H46*'Sensis Vectors ALL'!BD46*(EXP($G46/100*VAR_CST)-1)/($H46*0.01),IF($E46&lt;&gt;"SPD",$H46*'Sensis Vectors ALL'!BD46*(EXP($G46/100*VAR_CST)-1)/0.01,'Sensis Vectors ALL'!BD46*($G46*VAR_CST)/0.01))</f>
        <v>0.12051048243618558</v>
      </c>
      <c r="BE46" s="80">
        <f>IF($E46="FX",$H46*'Sensis Vectors ALL'!BE46*(EXP($G46/100*VAR_CST)-1)/($H46*0.01),IF($E46&lt;&gt;"SPD",$H46*'Sensis Vectors ALL'!BE46*(EXP($G46/100*VAR_CST)-1)/0.01,'Sensis Vectors ALL'!BE46*($G46*VAR_CST)/0.01))</f>
        <v>0</v>
      </c>
      <c r="BF46" s="80">
        <f>IF($E46="FX",$H46*'Sensis Vectors ALL'!BF46*(EXP($G46/100*VAR_CST)-1)/($H46*0.01),IF($E46&lt;&gt;"SPD",$H46*'Sensis Vectors ALL'!BF46*(EXP($G46/100*VAR_CST)-1)/0.01,'Sensis Vectors ALL'!BF46*($G46*VAR_CST)/0.01))</f>
        <v>0</v>
      </c>
      <c r="BG46" s="80">
        <f>IF($E46="FX",$H46*'Sensis Vectors ALL'!BG46*(EXP($G46/100*VAR_CST)-1)/($H46*0.01),IF($E46&lt;&gt;"SPD",$H46*'Sensis Vectors ALL'!BG46*(EXP($G46/100*VAR_CST)-1)/0.01,'Sensis Vectors ALL'!BG46*($G46*VAR_CST)/0.01))</f>
        <v>0</v>
      </c>
      <c r="BH46" s="80">
        <f>IF($E46="FX",$H46*'Sensis Vectors ALL'!BH46*(EXP($G46/100*VAR_CST)-1)/($H46*0.01),IF($E46&lt;&gt;"SPD",$H46*'Sensis Vectors ALL'!BH46*(EXP($G46/100*VAR_CST)-1)/0.01,'Sensis Vectors ALL'!BH46*($G46*VAR_CST)/0.01))</f>
        <v>0</v>
      </c>
      <c r="BI46" s="80">
        <f>IF($E46="FX",$H46*'Sensis Vectors ALL'!BI46*(EXP($G46/100*VAR_CST)-1)/($H46*0.01),IF($E46&lt;&gt;"SPD",$H46*'Sensis Vectors ALL'!BI46*(EXP($G46/100*VAR_CST)-1)/0.01,'Sensis Vectors ALL'!BI46*($G46*VAR_CST)/0.01))</f>
        <v>0</v>
      </c>
      <c r="BJ46" s="80">
        <f>IF($E46="FX",$H46*'Sensis Vectors ALL'!BJ46*(EXP($G46/100*VAR_CST)-1)/($H46*0.01),IF($E46&lt;&gt;"SPD",$H46*'Sensis Vectors ALL'!BJ46*(EXP($G46/100*VAR_CST)-1)/0.01,'Sensis Vectors ALL'!BJ46*($G46*VAR_CST)/0.01))</f>
        <v>0</v>
      </c>
      <c r="BK46" s="80">
        <f>IF($E46="FX",$H46*'Sensis Vectors ALL'!BK46*(EXP($G46/100*VAR_CST)-1)/($H46*0.01),IF($E46&lt;&gt;"SPD",$H46*'Sensis Vectors ALL'!BK46*(EXP($G46/100*VAR_CST)-1)/0.01,'Sensis Vectors ALL'!BK46*($G46*VAR_CST)/0.01))</f>
        <v>0</v>
      </c>
      <c r="BL46" s="80">
        <f>IF($E46="FX",$H46*'Sensis Vectors ALL'!BL46*(EXP($G46/100*VAR_CST)-1)/($H46*0.01),IF($E46&lt;&gt;"SPD",$H46*'Sensis Vectors ALL'!BL46*(EXP($G46/100*VAR_CST)-1)/0.01,'Sensis Vectors ALL'!BL46*($G46*VAR_CST)/0.01))</f>
        <v>0.12051048243618558</v>
      </c>
      <c r="BM46" s="80">
        <f>IF($E46="FX",$H46*'Sensis Vectors ALL'!BM46*(EXP($G46/100*VAR_CST)-1)/($H46*0.01),IF($E46&lt;&gt;"SPD",$H46*'Sensis Vectors ALL'!BM46*(EXP($G46/100*VAR_CST)-1)/0.01,'Sensis Vectors ALL'!BM46*($G46*VAR_CST)/0.01))</f>
        <v>0</v>
      </c>
      <c r="BN46" s="80">
        <f>IF($E46="FX",$H46*'Sensis Vectors ALL'!BN46*(EXP($G46/100*VAR_CST)-1)/($H46*0.01),IF($E46&lt;&gt;"SPD",$H46*'Sensis Vectors ALL'!BN46*(EXP($G46/100*VAR_CST)-1)/0.01,'Sensis Vectors ALL'!BN46*($G46*VAR_CST)/0.01))</f>
        <v>0</v>
      </c>
      <c r="BO46" s="80">
        <f>IF($E46="FX",$H46*'Sensis Vectors ALL'!BO46*(EXP($G46/100*VAR_CST)-1)/($H46*0.01),IF($E46&lt;&gt;"SPD",$H46*'Sensis Vectors ALL'!BO46*(EXP($G46/100*VAR_CST)-1)/0.01,'Sensis Vectors ALL'!BO46*($G46*VAR_CST)/0.01))</f>
        <v>0</v>
      </c>
      <c r="BP46" s="80">
        <f>IF($E46="FX",$H46*'Sensis Vectors ALL'!BP46*(EXP($G46/100*VAR_CST)-1)/($H46*0.01),IF($E46&lt;&gt;"SPD",$H46*'Sensis Vectors ALL'!BP46*(EXP($G46/100*VAR_CST)-1)/0.01,'Sensis Vectors ALL'!BP46*($G46*VAR_CST)/0.01))</f>
        <v>0</v>
      </c>
      <c r="BQ46" s="80">
        <f>IF($E46="FX",$H46*'Sensis Vectors ALL'!BQ46*(EXP($G46/100*VAR_CST)-1)/($H46*0.01),IF($E46&lt;&gt;"SPD",$H46*'Sensis Vectors ALL'!BQ46*(EXP($G46/100*VAR_CST)-1)/0.01,'Sensis Vectors ALL'!BQ46*($G46*VAR_CST)/0.01))</f>
        <v>0</v>
      </c>
      <c r="BR46" s="80">
        <f>IF($E46="FX",$H46*'Sensis Vectors ALL'!BR46*(EXP($G46/100*VAR_CST)-1)/($H46*0.01),IF($E46&lt;&gt;"SPD",$H46*'Sensis Vectors ALL'!BR46*(EXP($G46/100*VAR_CST)-1)/0.01,'Sensis Vectors ALL'!BR46*($G46*VAR_CST)/0.01))</f>
        <v>0</v>
      </c>
      <c r="BS46" s="80">
        <f>IF($E46="FX",$H46*'Sensis Vectors ALL'!BS46*(EXP($G46/100*VAR_CST)-1)/($H46*0.01),IF($E46&lt;&gt;"SPD",$H46*'Sensis Vectors ALL'!BS46*(EXP($G46/100*VAR_CST)-1)/0.01,'Sensis Vectors ALL'!BS46*($G46*VAR_CST)/0.01))</f>
        <v>0</v>
      </c>
      <c r="BT46" s="80">
        <f>IF($E46="FX",$H46*'Sensis Vectors ALL'!BT46*(EXP($G46/100*VAR_CST)-1)/($H46*0.01),IF($E46&lt;&gt;"SPD",$H46*'Sensis Vectors ALL'!BT46*(EXP($G46/100*VAR_CST)-1)/0.01,'Sensis Vectors ALL'!BT46*($G46*VAR_CST)/0.01))</f>
        <v>0</v>
      </c>
      <c r="BU46" s="80">
        <f>IF($E46="FX",$H46*'Sensis Vectors ALL'!BU46*(EXP($G46/100*VAR_CST)-1)/($H46*0.01),IF($E46&lt;&gt;"SPD",$H46*'Sensis Vectors ALL'!BU46*(EXP($G46/100*VAR_CST)-1)/0.01,'Sensis Vectors ALL'!BU46*($G46*VAR_CST)/0.01))</f>
        <v>0</v>
      </c>
      <c r="BV46" s="80">
        <f>IF($E46="FX",$H46*'Sensis Vectors ALL'!BV46*(EXP($G46/100*VAR_CST)-1)/($H46*0.01),IF($E46&lt;&gt;"SPD",$H46*'Sensis Vectors ALL'!BV46*(EXP($G46/100*VAR_CST)-1)/0.01,'Sensis Vectors ALL'!BV46*($G46*VAR_CST)/0.01))</f>
        <v>0</v>
      </c>
      <c r="BW46" s="80">
        <f>IF($E46="FX",$H46*'Sensis Vectors ALL'!BW46*(EXP($G46/100*VAR_CST)-1)/($H46*0.01),IF($E46&lt;&gt;"SPD",$H46*'Sensis Vectors ALL'!BW46*(EXP($G46/100*VAR_CST)-1)/0.01,'Sensis Vectors ALL'!BW46*($G46*VAR_CST)/0.01))</f>
        <v>0</v>
      </c>
      <c r="BX46" s="80">
        <f>IF($E46="FX",$H46*'Sensis Vectors ALL'!BX46*(EXP($G46/100*VAR_CST)-1)/($H46*0.01),IF($E46&lt;&gt;"SPD",$H46*'Sensis Vectors ALL'!BX46*(EXP($G46/100*VAR_CST)-1)/0.01,'Sensis Vectors ALL'!BX46*($G46*VAR_CST)/0.01))</f>
        <v>0</v>
      </c>
      <c r="BY46" s="80">
        <f>IF($E46="FX",$H46*'Sensis Vectors ALL'!BY46*(EXP($G46/100*VAR_CST)-1)/($H46*0.01),IF($E46&lt;&gt;"SPD",$H46*'Sensis Vectors ALL'!BY46*(EXP($G46/100*VAR_CST)-1)/0.01,'Sensis Vectors ALL'!BY46*($G46*VAR_CST)/0.01))</f>
        <v>0</v>
      </c>
      <c r="BZ46" s="80">
        <f>IF($E46="FX",$H46*'Sensis Vectors ALL'!BZ46*(EXP($G46/100*VAR_CST)-1)/($H46*0.01),IF($E46&lt;&gt;"SPD",$H46*'Sensis Vectors ALL'!BZ46*(EXP($G46/100*VAR_CST)-1)/0.01,'Sensis Vectors ALL'!BZ46*($G46*VAR_CST)/0.01))</f>
        <v>0</v>
      </c>
      <c r="CA46" s="80">
        <f>IF($E46="FX",$H46*'Sensis Vectors ALL'!CA46*(EXP($G46/100*VAR_CST)-1)/($H46*0.01),IF($E46&lt;&gt;"SPD",$H46*'Sensis Vectors ALL'!CA46*(EXP($G46/100*VAR_CST)-1)/0.01,'Sensis Vectors ALL'!CA46*($G46*VAR_CST)/0.01))</f>
        <v>0</v>
      </c>
      <c r="CB46" s="80">
        <f>IF($E46="FX",$H46*'Sensis Vectors ALL'!CB46*(EXP($G46/100*VAR_CST)-1)/($H46*0.01),IF($E46&lt;&gt;"SPD",$H46*'Sensis Vectors ALL'!CB46*(EXP($G46/100*VAR_CST)-1)/0.01,'Sensis Vectors ALL'!CB46*($G46*VAR_CST)/0.01))</f>
        <v>0.12051048243618558</v>
      </c>
      <c r="CC46" s="80">
        <f>IF($E46="FX",$H46*'Sensis Vectors ALL'!CC46*(EXP($G46/100*VAR_CST)-1)/($H46*0.01),IF($E46&lt;&gt;"SPD",$H46*'Sensis Vectors ALL'!CC46*(EXP($G46/100*VAR_CST)-1)/0.01,'Sensis Vectors ALL'!CC46*($G46*VAR_CST)/0.01))</f>
        <v>0.12051048243618558</v>
      </c>
      <c r="CD46" s="80">
        <f>IF($E46="FX",$H46*'Sensis Vectors ALL'!CD46*(EXP($G46/100*VAR_CST)-1)/($H46*0.01),IF($E46&lt;&gt;"SPD",$H46*'Sensis Vectors ALL'!CD46*(EXP($G46/100*VAR_CST)-1)/0.01,'Sensis Vectors ALL'!CD46*($G46*VAR_CST)/0.01))</f>
        <v>0</v>
      </c>
      <c r="CE46" s="80">
        <f>IF($E46="FX",$H46*'Sensis Vectors ALL'!CE46*(EXP($G46/100*VAR_CST)-1)/($H46*0.01),IF($E46&lt;&gt;"SPD",$H46*'Sensis Vectors ALL'!CE46*(EXP($G46/100*VAR_CST)-1)/0.01,'Sensis Vectors ALL'!CE46*($G46*VAR_CST)/0.01))</f>
        <v>0</v>
      </c>
      <c r="CF46" s="80">
        <f>IF($E46="FX",$H46*'Sensis Vectors ALL'!CF46*(EXP($G46/100*VAR_CST)-1)/($H46*0.01),IF($E46&lt;&gt;"SPD",$H46*'Sensis Vectors ALL'!CF46*(EXP($G46/100*VAR_CST)-1)/0.01,'Sensis Vectors ALL'!CF46*($G46*VAR_CST)/0.01))</f>
        <v>0</v>
      </c>
      <c r="CG46" s="80">
        <f>IF($E46="FX",$H46*'Sensis Vectors ALL'!CG46*(EXP($G46/100*VAR_CST)-1)/($H46*0.01),IF($E46&lt;&gt;"SPD",$H46*'Sensis Vectors ALL'!CG46*(EXP($G46/100*VAR_CST)-1)/0.01,'Sensis Vectors ALL'!CG46*($G46*VAR_CST)/0.01))</f>
        <v>0</v>
      </c>
      <c r="CH46" s="80">
        <f>IF($E46="FX",$H46*'Sensis Vectors ALL'!CH46*(EXP($G46/100*VAR_CST)-1)/($H46*0.01),IF($E46&lt;&gt;"SPD",$H46*'Sensis Vectors ALL'!CH46*(EXP($G46/100*VAR_CST)-1)/0.01,'Sensis Vectors ALL'!CH46*($G46*VAR_CST)/0.01))</f>
        <v>0</v>
      </c>
      <c r="CI46" s="80">
        <f>IF($E46="FX",$H46*'Sensis Vectors ALL'!CI46*(EXP($G46/100*VAR_CST)-1)/($H46*0.01),IF($E46&lt;&gt;"SPD",$H46*'Sensis Vectors ALL'!CI46*(EXP($G46/100*VAR_CST)-1)/0.01,'Sensis Vectors ALL'!CI46*($G46*VAR_CST)/0.01))</f>
        <v>0</v>
      </c>
      <c r="CJ46" s="80">
        <f>IF($E46="FX",$H46*'Sensis Vectors ALL'!CJ46*(EXP($G46/100*VAR_CST)-1)/($H46*0.01),IF($E46&lt;&gt;"SPD",$H46*'Sensis Vectors ALL'!CJ46*(EXP($G46/100*VAR_CST)-1)/0.01,'Sensis Vectors ALL'!CJ46*($G46*VAR_CST)/0.01))</f>
        <v>0</v>
      </c>
      <c r="CK46" s="80">
        <f>IF($E46="FX",$H46*'Sensis Vectors ALL'!CK46*(EXP($G46/100*VAR_CST)-1)/($H46*0.01),IF($E46&lt;&gt;"SPD",$H46*'Sensis Vectors ALL'!CK46*(EXP($G46/100*VAR_CST)-1)/0.01,'Sensis Vectors ALL'!CK46*($G46*VAR_CST)/0.01))</f>
        <v>0</v>
      </c>
      <c r="CL46" s="80">
        <f>IF($E46="FX",$H46*'Sensis Vectors ALL'!CL46*(EXP($G46/100*VAR_CST)-1)/($H46*0.01),IF($E46&lt;&gt;"SPD",$H46*'Sensis Vectors ALL'!CL46*(EXP($G46/100*VAR_CST)-1)/0.01,'Sensis Vectors ALL'!CL46*($G46*VAR_CST)/0.01))</f>
        <v>0</v>
      </c>
      <c r="CM46" s="80">
        <f>IF($E46="FX",$H46*'Sensis Vectors ALL'!CM46*(EXP($G46/100*VAR_CST)-1)/($H46*0.01),IF($E46&lt;&gt;"SPD",$H46*'Sensis Vectors ALL'!CM46*(EXP($G46/100*VAR_CST)-1)/0.01,'Sensis Vectors ALL'!CM46*($G46*VAR_CST)/0.01))</f>
        <v>0</v>
      </c>
      <c r="CN46" s="80">
        <f>IF($E46="FX",$H46*'Sensis Vectors ALL'!CN46*(EXP($G46/100*VAR_CST)-1)/($H46*0.01),IF($E46&lt;&gt;"SPD",$H46*'Sensis Vectors ALL'!CN46*(EXP($G46/100*VAR_CST)-1)/0.01,'Sensis Vectors ALL'!CN46*($G46*VAR_CST)/0.01))</f>
        <v>0</v>
      </c>
      <c r="CO46" s="80">
        <f>IF($E46="FX",$H46*'Sensis Vectors ALL'!CO46*(EXP($G46/100*VAR_CST)-1)/($H46*0.01),IF($E46&lt;&gt;"SPD",$H46*'Sensis Vectors ALL'!CO46*(EXP($G46/100*VAR_CST)-1)/0.01,'Sensis Vectors ALL'!CO46*($G46*VAR_CST)/0.01))</f>
        <v>0</v>
      </c>
      <c r="CP46" s="80">
        <f>IF($E46="FX",$H46*'Sensis Vectors ALL'!CP46*(EXP($G46/100*VAR_CST)-1)/($H46*0.01),IF($E46&lt;&gt;"SPD",$H46*'Sensis Vectors ALL'!CP46*(EXP($G46/100*VAR_CST)-1)/0.01,'Sensis Vectors ALL'!CP46*($G46*VAR_CST)/0.01))</f>
        <v>0</v>
      </c>
      <c r="CQ46" s="80">
        <f>IF($E46="FX",$H46*'Sensis Vectors ALL'!CQ46*(EXP($G46/100*VAR_CST)-1)/($H46*0.01),IF($E46&lt;&gt;"SPD",$H46*'Sensis Vectors ALL'!CQ46*(EXP($G46/100*VAR_CST)-1)/0.01,'Sensis Vectors ALL'!CQ46*($G46*VAR_CST)/0.01))</f>
        <v>0</v>
      </c>
      <c r="CR46" s="80">
        <f>IF($E46="FX",$H46*'Sensis Vectors ALL'!CR46*(EXP($G46/100*VAR_CST)-1)/($H46*0.01),IF($E46&lt;&gt;"SPD",$H46*'Sensis Vectors ALL'!CR46*(EXP($G46/100*VAR_CST)-1)/0.01,'Sensis Vectors ALL'!CR46*($G46*VAR_CST)/0.01))</f>
        <v>0</v>
      </c>
      <c r="CS46" s="80">
        <f>IF($E46="FX",$H46*'Sensis Vectors ALL'!CS46*(EXP($G46/100*VAR_CST)-1)/($H46*0.01),IF($E46&lt;&gt;"SPD",$H46*'Sensis Vectors ALL'!CS46*(EXP($G46/100*VAR_CST)-1)/0.01,'Sensis Vectors ALL'!CS46*($G46*VAR_CST)/0.01))</f>
        <v>0</v>
      </c>
      <c r="CT46" s="80">
        <f>IF($E46="FX",$H46*'Sensis Vectors ALL'!CT46*(EXP($G46/100*VAR_CST)-1)/($H46*0.01),IF($E46&lt;&gt;"SPD",$H46*'Sensis Vectors ALL'!CT46*(EXP($G46/100*VAR_CST)-1)/0.01,'Sensis Vectors ALL'!CT46*($G46*VAR_CST)/0.01))</f>
        <v>0</v>
      </c>
      <c r="CU46" s="80">
        <f>IF($E46="FX",$H46*'Sensis Vectors ALL'!CU46*(EXP($G46/100*VAR_CST)-1)/($H46*0.01),IF($E46&lt;&gt;"SPD",$H46*'Sensis Vectors ALL'!CU46*(EXP($G46/100*VAR_CST)-1)/0.01,'Sensis Vectors ALL'!CU46*($G46*VAR_CST)/0.01))</f>
        <v>0</v>
      </c>
      <c r="CV46" s="80">
        <f>IF($E46="FX",$H46*'Sensis Vectors ALL'!CV46*(EXP($G46/100*VAR_CST)-1)/($H46*0.01),IF($E46&lt;&gt;"SPD",$H46*'Sensis Vectors ALL'!CV46*(EXP($G46/100*VAR_CST)-1)/0.01,'Sensis Vectors ALL'!CV46*($G46*VAR_CST)/0.01))</f>
        <v>0</v>
      </c>
      <c r="CW46" s="80">
        <f>IF($E46="FX",$H46*'Sensis Vectors ALL'!CW46*(EXP($G46/100*VAR_CST)-1)/($H46*0.01),IF($E46&lt;&gt;"SPD",$H46*'Sensis Vectors ALL'!CW46*(EXP($G46/100*VAR_CST)-1)/0.01,'Sensis Vectors ALL'!CW46*($G46*VAR_CST)/0.01))</f>
        <v>0</v>
      </c>
      <c r="CX46" s="80">
        <f>IF($E46="FX",$H46*'Sensis Vectors ALL'!CX46*(EXP($G46/100*VAR_CST)-1)/($H46*0.01),IF($E46&lt;&gt;"SPD",$H46*'Sensis Vectors ALL'!CX46*(EXP($G46/100*VAR_CST)-1)/0.01,'Sensis Vectors ALL'!CX46*($G46*VAR_CST)/0.01))</f>
        <v>0</v>
      </c>
      <c r="CY46" s="80">
        <f>IF($E46="FX",$H46*'Sensis Vectors ALL'!CY46*(EXP($G46/100*VAR_CST)-1)/($H46*0.01),IF($E46&lt;&gt;"SPD",$H46*'Sensis Vectors ALL'!CY46*(EXP($G46/100*VAR_CST)-1)/0.01,'Sensis Vectors ALL'!CY46*($G46*VAR_CST)/0.01))</f>
        <v>0</v>
      </c>
      <c r="CZ46" s="80">
        <f>IF($E46="FX",$H46*'Sensis Vectors ALL'!CZ46*(EXP($G46/100*VAR_CST)-1)/($H46*0.01),IF($E46&lt;&gt;"SPD",$H46*'Sensis Vectors ALL'!CZ46*(EXP($G46/100*VAR_CST)-1)/0.01,'Sensis Vectors ALL'!CZ46*($G46*VAR_CST)/0.01))</f>
        <v>0</v>
      </c>
      <c r="DA46" s="80">
        <f>IF($E46="FX",$H46*'Sensis Vectors ALL'!DA46*(EXP($G46/100*VAR_CST)-1)/($H46*0.01),IF($E46&lt;&gt;"SPD",$H46*'Sensis Vectors ALL'!DA46*(EXP($G46/100*VAR_CST)-1)/0.01,'Sensis Vectors ALL'!DA46*($G46*VAR_CST)/0.01))</f>
        <v>0</v>
      </c>
      <c r="DB46" s="80">
        <f>IF($E46="FX",$H46*'Sensis Vectors ALL'!DB46*(EXP($G46/100*VAR_CST)-1)/($H46*0.01),IF($E46&lt;&gt;"SPD",$H46*'Sensis Vectors ALL'!DB46*(EXP($G46/100*VAR_CST)-1)/0.01,'Sensis Vectors ALL'!DB46*($G46*VAR_CST)/0.01))</f>
        <v>0</v>
      </c>
      <c r="DC46" s="80">
        <f>IF($E46="FX",$H46*'Sensis Vectors ALL'!DC46*(EXP($G46/100*VAR_CST)-1)/($H46*0.01),IF($E46&lt;&gt;"SPD",$H46*'Sensis Vectors ALL'!DC46*(EXP($G46/100*VAR_CST)-1)/0.01,'Sensis Vectors ALL'!DC46*($G46*VAR_CST)/0.01))</f>
        <v>0</v>
      </c>
      <c r="DD46" s="80">
        <f>IF($E46="FX",$H46*'Sensis Vectors ALL'!DD46*(EXP($G46/100*VAR_CST)-1)/($H46*0.01),IF($E46&lt;&gt;"SPD",$H46*'Sensis Vectors ALL'!DD46*(EXP($G46/100*VAR_CST)-1)/0.01,'Sensis Vectors ALL'!DD46*($G46*VAR_CST)/0.01))</f>
        <v>0</v>
      </c>
      <c r="DE46" s="80">
        <f>IF($E46="FX",$H46*'Sensis Vectors ALL'!DE46*(EXP($G46/100*VAR_CST)-1)/($H46*0.01),IF($E46&lt;&gt;"SPD",$H46*'Sensis Vectors ALL'!DE46*(EXP($G46/100*VAR_CST)-1)/0.01,'Sensis Vectors ALL'!DE46*($G46*VAR_CST)/0.01))</f>
        <v>0</v>
      </c>
      <c r="DF46" s="80">
        <f>IF($E46="FX",$H46*'Sensis Vectors ALL'!DF46*(EXP($G46/100*VAR_CST)-1)/($H46*0.01),IF($E46&lt;&gt;"SPD",$H46*'Sensis Vectors ALL'!DF46*(EXP($G46/100*VAR_CST)-1)/0.01,'Sensis Vectors ALL'!DF46*($G46*VAR_CST)/0.01))</f>
        <v>0</v>
      </c>
      <c r="DG46" s="80">
        <f>IF($E46="FX",$H46*'Sensis Vectors ALL'!DG46*(EXP($G46/100*VAR_CST)-1)/($H46*0.01),IF($E46&lt;&gt;"SPD",$H46*'Sensis Vectors ALL'!DG46*(EXP($G46/100*VAR_CST)-1)/0.01,'Sensis Vectors ALL'!DG46*($G46*VAR_CST)/0.01))</f>
        <v>0</v>
      </c>
      <c r="DH46" s="80">
        <f>IF($E46="FX",$H46*'Sensis Vectors ALL'!DH46*(EXP($G46/100*VAR_CST)-1)/($H46*0.01),IF($E46&lt;&gt;"SPD",$H46*'Sensis Vectors ALL'!DH46*(EXP($G46/100*VAR_CST)-1)/0.01,'Sensis Vectors ALL'!DH46*($G46*VAR_CST)/0.01))</f>
        <v>0</v>
      </c>
      <c r="DI46" s="80">
        <f>IF($E46="FX",$H46*'Sensis Vectors ALL'!DI46*(EXP($G46/100*VAR_CST)-1)/($H46*0.01),IF($E46&lt;&gt;"SPD",$H46*'Sensis Vectors ALL'!DI46*(EXP($G46/100*VAR_CST)-1)/0.01,'Sensis Vectors ALL'!DI46*($G46*VAR_CST)/0.01))</f>
        <v>0</v>
      </c>
      <c r="DJ46" s="80">
        <f>IF($E46="FX",$H46*'Sensis Vectors ALL'!DJ46*(EXP($G46/100*VAR_CST)-1)/($H46*0.01),IF($E46&lt;&gt;"SPD",$H46*'Sensis Vectors ALL'!DJ46*(EXP($G46/100*VAR_CST)-1)/0.01,'Sensis Vectors ALL'!DJ46*($G46*VAR_CST)/0.01))</f>
        <v>0</v>
      </c>
      <c r="DK46" s="80">
        <f>IF($E46="FX",$H46*'Sensis Vectors ALL'!DK46*(EXP($G46/100*VAR_CST)-1)/($H46*0.01),IF($E46&lt;&gt;"SPD",$H46*'Sensis Vectors ALL'!DK46*(EXP($G46/100*VAR_CST)-1)/0.01,'Sensis Vectors ALL'!DK46*($G46*VAR_CST)/0.01))</f>
        <v>0</v>
      </c>
      <c r="DL46" s="80">
        <f>IF($E46="FX",$H46*'Sensis Vectors ALL'!DL46*(EXP($G46/100*VAR_CST)-1)/($H46*0.01),IF($E46&lt;&gt;"SPD",$H46*'Sensis Vectors ALL'!DL46*(EXP($G46/100*VAR_CST)-1)/0.01,'Sensis Vectors ALL'!DL46*($G46*VAR_CST)/0.01))</f>
        <v>0</v>
      </c>
      <c r="DM46" s="80">
        <f>IF($E46="FX",$H46*'Sensis Vectors ALL'!DM46*(EXP($G46/100*VAR_CST)-1)/($H46*0.01),IF($E46&lt;&gt;"SPD",$H46*'Sensis Vectors ALL'!DM46*(EXP($G46/100*VAR_CST)-1)/0.01,'Sensis Vectors ALL'!DM46*($G46*VAR_CST)/0.01))</f>
        <v>0</v>
      </c>
      <c r="DN46" s="80">
        <f>IF($E46="FX",$H46*'Sensis Vectors ALL'!DN46*(EXP($G46/100*VAR_CST)-1)/($H46*0.01),IF($E46&lt;&gt;"SPD",$H46*'Sensis Vectors ALL'!DN46*(EXP($G46/100*VAR_CST)-1)/0.01,'Sensis Vectors ALL'!DN46*($G46*VAR_CST)/0.01))</f>
        <v>0</v>
      </c>
      <c r="DO46" s="80">
        <f>IF($E46="FX",$H46*'Sensis Vectors ALL'!DO46*(EXP($G46/100*VAR_CST)-1)/($H46*0.01),IF($E46&lt;&gt;"SPD",$H46*'Sensis Vectors ALL'!DO46*(EXP($G46/100*VAR_CST)-1)/0.01,'Sensis Vectors ALL'!DO46*($G46*VAR_CST)/0.01))</f>
        <v>0</v>
      </c>
      <c r="DP46" s="80">
        <f>IF($E46="FX",$H46*'Sensis Vectors ALL'!DP46*(EXP($G46/100*VAR_CST)-1)/($H46*0.01),IF($E46&lt;&gt;"SPD",$H46*'Sensis Vectors ALL'!DP46*(EXP($G46/100*VAR_CST)-1)/0.01,'Sensis Vectors ALL'!DP46*($G46*VAR_CST)/0.01))</f>
        <v>0</v>
      </c>
      <c r="DQ46" s="80">
        <f>IF($E46="FX",$H46*'Sensis Vectors ALL'!DQ46*(EXP($G46/100*VAR_CST)-1)/($H46*0.01),IF($E46&lt;&gt;"SPD",$H46*'Sensis Vectors ALL'!DQ46*(EXP($G46/100*VAR_CST)-1)/0.01,'Sensis Vectors ALL'!DQ46*($G46*VAR_CST)/0.01))</f>
        <v>0</v>
      </c>
    </row>
    <row r="47" spans="1:121" x14ac:dyDescent="0.2">
      <c r="A47" s="60">
        <v>404</v>
      </c>
      <c r="B47" s="60" t="s">
        <v>9</v>
      </c>
      <c r="C47" s="60" t="s">
        <v>369</v>
      </c>
      <c r="D47" s="60" t="s">
        <v>526</v>
      </c>
      <c r="E47" s="60" t="s">
        <v>523</v>
      </c>
      <c r="F47" s="60" t="s">
        <v>34</v>
      </c>
      <c r="G47" s="60">
        <v>0.21453700000000001</v>
      </c>
      <c r="H47" s="60">
        <v>0.34176099999999998</v>
      </c>
      <c r="I47" s="80">
        <f>IF($E47="FX",$H47*'Sensis Vectors ALL'!I47*(EXP($G47/100*VAR_CST)-1)/($H47*0.01),IF($E47&lt;&gt;"SPD",$H47*'Sensis Vectors ALL'!I47*(EXP($G47/100*VAR_CST)-1)/0.01,'Sensis Vectors ALL'!I47*($G47*VAR_CST)/0.01))</f>
        <v>1.5273521044075178</v>
      </c>
      <c r="J47" s="80">
        <f>IF($E47="FX",$H47*'Sensis Vectors ALL'!J47*(EXP($G47/100*VAR_CST)-1)/($H47*0.01),IF($E47&lt;&gt;"SPD",$H47*'Sensis Vectors ALL'!J47*(EXP($G47/100*VAR_CST)-1)/0.01,'Sensis Vectors ALL'!J47*($G47*VAR_CST)/0.01))</f>
        <v>1.5273521044075178</v>
      </c>
      <c r="K47" s="80">
        <f>IF($E47="FX",$H47*'Sensis Vectors ALL'!K47*(EXP($G47/100*VAR_CST)-1)/($H47*0.01),IF($E47&lt;&gt;"SPD",$H47*'Sensis Vectors ALL'!K47*(EXP($G47/100*VAR_CST)-1)/0.01,'Sensis Vectors ALL'!K47*($G47*VAR_CST)/0.01))</f>
        <v>1.5273521044075178</v>
      </c>
      <c r="L47" s="80">
        <f>IF($E47="FX",$H47*'Sensis Vectors ALL'!L47*(EXP($G47/100*VAR_CST)-1)/($H47*0.01),IF($E47&lt;&gt;"SPD",$H47*'Sensis Vectors ALL'!L47*(EXP($G47/100*VAR_CST)-1)/0.01,'Sensis Vectors ALL'!L47*($G47*VAR_CST)/0.01))</f>
        <v>1.5273521044075178</v>
      </c>
      <c r="M47" s="80">
        <f>IF($E47="FX",$H47*'Sensis Vectors ALL'!M47*(EXP($G47/100*VAR_CST)-1)/($H47*0.01),IF($E47&lt;&gt;"SPD",$H47*'Sensis Vectors ALL'!M47*(EXP($G47/100*VAR_CST)-1)/0.01,'Sensis Vectors ALL'!M47*($G47*VAR_CST)/0.01))</f>
        <v>1.8447682959380189</v>
      </c>
      <c r="N47" s="80">
        <f>IF($E47="FX",$H47*'Sensis Vectors ALL'!N47*(EXP($G47/100*VAR_CST)-1)/($H47*0.01),IF($E47&lt;&gt;"SPD",$H47*'Sensis Vectors ALL'!N47*(EXP($G47/100*VAR_CST)-1)/0.01,'Sensis Vectors ALL'!N47*($G47*VAR_CST)/0.01))</f>
        <v>1.8447682959380189</v>
      </c>
      <c r="O47" s="80">
        <f>IF($E47="FX",$H47*'Sensis Vectors ALL'!O47*(EXP($G47/100*VAR_CST)-1)/($H47*0.01),IF($E47&lt;&gt;"SPD",$H47*'Sensis Vectors ALL'!O47*(EXP($G47/100*VAR_CST)-1)/0.01,'Sensis Vectors ALL'!O47*($G47*VAR_CST)/0.01))</f>
        <v>0</v>
      </c>
      <c r="P47" s="80">
        <f>IF($E47="FX",$H47*'Sensis Vectors ALL'!P47*(EXP($G47/100*VAR_CST)-1)/($H47*0.01),IF($E47&lt;&gt;"SPD",$H47*'Sensis Vectors ALL'!P47*(EXP($G47/100*VAR_CST)-1)/0.01,'Sensis Vectors ALL'!P47*($G47*VAR_CST)/0.01))</f>
        <v>0</v>
      </c>
      <c r="Q47" s="80">
        <f>IF($E47="FX",$H47*'Sensis Vectors ALL'!Q47*(EXP($G47/100*VAR_CST)-1)/($H47*0.01),IF($E47&lt;&gt;"SPD",$H47*'Sensis Vectors ALL'!Q47*(EXP($G47/100*VAR_CST)-1)/0.01,'Sensis Vectors ALL'!Q47*($G47*VAR_CST)/0.01))</f>
        <v>0</v>
      </c>
      <c r="R47" s="80">
        <f>IF($E47="FX",$H47*'Sensis Vectors ALL'!R47*(EXP($G47/100*VAR_CST)-1)/($H47*0.01),IF($E47&lt;&gt;"SPD",$H47*'Sensis Vectors ALL'!R47*(EXP($G47/100*VAR_CST)-1)/0.01,'Sensis Vectors ALL'!R47*($G47*VAR_CST)/0.01))</f>
        <v>0</v>
      </c>
      <c r="S47" s="80">
        <f>IF($E47="FX",$H47*'Sensis Vectors ALL'!S47*(EXP($G47/100*VAR_CST)-1)/($H47*0.01),IF($E47&lt;&gt;"SPD",$H47*'Sensis Vectors ALL'!S47*(EXP($G47/100*VAR_CST)-1)/0.01,'Sensis Vectors ALL'!S47*($G47*VAR_CST)/0.01))</f>
        <v>1.8328225252890216</v>
      </c>
      <c r="T47" s="80">
        <f>IF($E47="FX",$H47*'Sensis Vectors ALL'!T47*(EXP($G47/100*VAR_CST)-1)/($H47*0.01),IF($E47&lt;&gt;"SPD",$H47*'Sensis Vectors ALL'!T47*(EXP($G47/100*VAR_CST)-1)/0.01,'Sensis Vectors ALL'!T47*($G47*VAR_CST)/0.01))</f>
        <v>1.8328225252890216</v>
      </c>
      <c r="U47" s="80">
        <f>IF($E47="FX",$H47*'Sensis Vectors ALL'!U47*(EXP($G47/100*VAR_CST)-1)/($H47*0.01),IF($E47&lt;&gt;"SPD",$H47*'Sensis Vectors ALL'!U47*(EXP($G47/100*VAR_CST)-1)/0.01,'Sensis Vectors ALL'!U47*($G47*VAR_CST)/0.01))</f>
        <v>0</v>
      </c>
      <c r="V47" s="80">
        <f>IF($E47="FX",$H47*'Sensis Vectors ALL'!V47*(EXP($G47/100*VAR_CST)-1)/($H47*0.01),IF($E47&lt;&gt;"SPD",$H47*'Sensis Vectors ALL'!V47*(EXP($G47/100*VAR_CST)-1)/0.01,'Sensis Vectors ALL'!V47*($G47*VAR_CST)/0.01))</f>
        <v>0</v>
      </c>
      <c r="W47" s="80">
        <f>IF($E47="FX",$H47*'Sensis Vectors ALL'!W47*(EXP($G47/100*VAR_CST)-1)/($H47*0.01),IF($E47&lt;&gt;"SPD",$H47*'Sensis Vectors ALL'!W47*(EXP($G47/100*VAR_CST)-1)/0.01,'Sensis Vectors ALL'!W47*($G47*VAR_CST)/0.01))</f>
        <v>1.1945770648997345E-2</v>
      </c>
      <c r="X47" s="80">
        <f>IF($E47="FX",$H47*'Sensis Vectors ALL'!X47*(EXP($G47/100*VAR_CST)-1)/($H47*0.01),IF($E47&lt;&gt;"SPD",$H47*'Sensis Vectors ALL'!X47*(EXP($G47/100*VAR_CST)-1)/0.01,'Sensis Vectors ALL'!X47*($G47*VAR_CST)/0.01))</f>
        <v>1.1945770648997345E-2</v>
      </c>
      <c r="Y47" s="80">
        <f>IF($E47="FX",$H47*'Sensis Vectors ALL'!Y47*(EXP($G47/100*VAR_CST)-1)/($H47*0.01),IF($E47&lt;&gt;"SPD",$H47*'Sensis Vectors ALL'!Y47*(EXP($G47/100*VAR_CST)-1)/0.01,'Sensis Vectors ALL'!Y47*($G47*VAR_CST)/0.01))</f>
        <v>0</v>
      </c>
      <c r="Z47" s="80">
        <f>IF($E47="FX",$H47*'Sensis Vectors ALL'!Z47*(EXP($G47/100*VAR_CST)-1)/($H47*0.01),IF($E47&lt;&gt;"SPD",$H47*'Sensis Vectors ALL'!Z47*(EXP($G47/100*VAR_CST)-1)/0.01,'Sensis Vectors ALL'!Z47*($G47*VAR_CST)/0.01))</f>
        <v>0</v>
      </c>
      <c r="AA47" s="80">
        <f>IF($E47="FX",$H47*'Sensis Vectors ALL'!AA47*(EXP($G47/100*VAR_CST)-1)/($H47*0.01),IF($E47&lt;&gt;"SPD",$H47*'Sensis Vectors ALL'!AA47*(EXP($G47/100*VAR_CST)-1)/0.01,'Sensis Vectors ALL'!AA47*($G47*VAR_CST)/0.01))</f>
        <v>0</v>
      </c>
      <c r="AB47" s="80">
        <f>IF($E47="FX",$H47*'Sensis Vectors ALL'!AB47*(EXP($G47/100*VAR_CST)-1)/($H47*0.01),IF($E47&lt;&gt;"SPD",$H47*'Sensis Vectors ALL'!AB47*(EXP($G47/100*VAR_CST)-1)/0.01,'Sensis Vectors ALL'!AB47*($G47*VAR_CST)/0.01))</f>
        <v>0</v>
      </c>
      <c r="AC47" s="80">
        <f>IF($E47="FX",$H47*'Sensis Vectors ALL'!AC47*(EXP($G47/100*VAR_CST)-1)/($H47*0.01),IF($E47&lt;&gt;"SPD",$H47*'Sensis Vectors ALL'!AC47*(EXP($G47/100*VAR_CST)-1)/0.01,'Sensis Vectors ALL'!AC47*($G47*VAR_CST)/0.01))</f>
        <v>0</v>
      </c>
      <c r="AD47" s="80">
        <f>IF($E47="FX",$H47*'Sensis Vectors ALL'!AD47*(EXP($G47/100*VAR_CST)-1)/($H47*0.01),IF($E47&lt;&gt;"SPD",$H47*'Sensis Vectors ALL'!AD47*(EXP($G47/100*VAR_CST)-1)/0.01,'Sensis Vectors ALL'!AD47*($G47*VAR_CST)/0.01))</f>
        <v>0</v>
      </c>
      <c r="AE47" s="80">
        <f>IF($E47="FX",$H47*'Sensis Vectors ALL'!AE47*(EXP($G47/100*VAR_CST)-1)/($H47*0.01),IF($E47&lt;&gt;"SPD",$H47*'Sensis Vectors ALL'!AE47*(EXP($G47/100*VAR_CST)-1)/0.01,'Sensis Vectors ALL'!AE47*($G47*VAR_CST)/0.01))</f>
        <v>0</v>
      </c>
      <c r="AF47" s="80">
        <f>IF($E47="FX",$H47*'Sensis Vectors ALL'!AF47*(EXP($G47/100*VAR_CST)-1)/($H47*0.01),IF($E47&lt;&gt;"SPD",$H47*'Sensis Vectors ALL'!AF47*(EXP($G47/100*VAR_CST)-1)/0.01,'Sensis Vectors ALL'!AF47*($G47*VAR_CST)/0.01))</f>
        <v>0</v>
      </c>
      <c r="AG47" s="80">
        <f>IF($E47="FX",$H47*'Sensis Vectors ALL'!AG47*(EXP($G47/100*VAR_CST)-1)/($H47*0.01),IF($E47&lt;&gt;"SPD",$H47*'Sensis Vectors ALL'!AG47*(EXP($G47/100*VAR_CST)-1)/0.01,'Sensis Vectors ALL'!AG47*($G47*VAR_CST)/0.01))</f>
        <v>0</v>
      </c>
      <c r="AH47" s="80">
        <f>IF($E47="FX",$H47*'Sensis Vectors ALL'!AH47*(EXP($G47/100*VAR_CST)-1)/($H47*0.01),IF($E47&lt;&gt;"SPD",$H47*'Sensis Vectors ALL'!AH47*(EXP($G47/100*VAR_CST)-1)/0.01,'Sensis Vectors ALL'!AH47*($G47*VAR_CST)/0.01))</f>
        <v>0</v>
      </c>
      <c r="AI47" s="80">
        <f>IF($E47="FX",$H47*'Sensis Vectors ALL'!AI47*(EXP($G47/100*VAR_CST)-1)/($H47*0.01),IF($E47&lt;&gt;"SPD",$H47*'Sensis Vectors ALL'!AI47*(EXP($G47/100*VAR_CST)-1)/0.01,'Sensis Vectors ALL'!AI47*($G47*VAR_CST)/0.01))</f>
        <v>0</v>
      </c>
      <c r="AJ47" s="80">
        <f>IF($E47="FX",$H47*'Sensis Vectors ALL'!AJ47*(EXP($G47/100*VAR_CST)-1)/($H47*0.01),IF($E47&lt;&gt;"SPD",$H47*'Sensis Vectors ALL'!AJ47*(EXP($G47/100*VAR_CST)-1)/0.01,'Sensis Vectors ALL'!AJ47*($G47*VAR_CST)/0.01))</f>
        <v>0</v>
      </c>
      <c r="AK47" s="80">
        <f>IF($E47="FX",$H47*'Sensis Vectors ALL'!AK47*(EXP($G47/100*VAR_CST)-1)/($H47*0.01),IF($E47&lt;&gt;"SPD",$H47*'Sensis Vectors ALL'!AK47*(EXP($G47/100*VAR_CST)-1)/0.01,'Sensis Vectors ALL'!AK47*($G47*VAR_CST)/0.01))</f>
        <v>0</v>
      </c>
      <c r="AL47" s="80">
        <f>IF($E47="FX",$H47*'Sensis Vectors ALL'!AL47*(EXP($G47/100*VAR_CST)-1)/($H47*0.01),IF($E47&lt;&gt;"SPD",$H47*'Sensis Vectors ALL'!AL47*(EXP($G47/100*VAR_CST)-1)/0.01,'Sensis Vectors ALL'!AL47*($G47*VAR_CST)/0.01))</f>
        <v>0</v>
      </c>
      <c r="AM47" s="80">
        <f>IF($E47="FX",$H47*'Sensis Vectors ALL'!AM47*(EXP($G47/100*VAR_CST)-1)/($H47*0.01),IF($E47&lt;&gt;"SPD",$H47*'Sensis Vectors ALL'!AM47*(EXP($G47/100*VAR_CST)-1)/0.01,'Sensis Vectors ALL'!AM47*($G47*VAR_CST)/0.01))</f>
        <v>0</v>
      </c>
      <c r="AN47" s="80">
        <f>IF($E47="FX",$H47*'Sensis Vectors ALL'!AN47*(EXP($G47/100*VAR_CST)-1)/($H47*0.01),IF($E47&lt;&gt;"SPD",$H47*'Sensis Vectors ALL'!AN47*(EXP($G47/100*VAR_CST)-1)/0.01,'Sensis Vectors ALL'!AN47*($G47*VAR_CST)/0.01))</f>
        <v>0</v>
      </c>
      <c r="AO47" s="80">
        <f>IF($E47="FX",$H47*'Sensis Vectors ALL'!AO47*(EXP($G47/100*VAR_CST)-1)/($H47*0.01),IF($E47&lt;&gt;"SPD",$H47*'Sensis Vectors ALL'!AO47*(EXP($G47/100*VAR_CST)-1)/0.01,'Sensis Vectors ALL'!AO47*($G47*VAR_CST)/0.01))</f>
        <v>0</v>
      </c>
      <c r="AP47" s="80">
        <f>IF($E47="FX",$H47*'Sensis Vectors ALL'!AP47*(EXP($G47/100*VAR_CST)-1)/($H47*0.01),IF($E47&lt;&gt;"SPD",$H47*'Sensis Vectors ALL'!AP47*(EXP($G47/100*VAR_CST)-1)/0.01,'Sensis Vectors ALL'!AP47*($G47*VAR_CST)/0.01))</f>
        <v>0</v>
      </c>
      <c r="AQ47" s="80">
        <f>IF($E47="FX",$H47*'Sensis Vectors ALL'!AQ47*(EXP($G47/100*VAR_CST)-1)/($H47*0.01),IF($E47&lt;&gt;"SPD",$H47*'Sensis Vectors ALL'!AQ47*(EXP($G47/100*VAR_CST)-1)/0.01,'Sensis Vectors ALL'!AQ47*($G47*VAR_CST)/0.01))</f>
        <v>0</v>
      </c>
      <c r="AR47" s="80">
        <f>IF($E47="FX",$H47*'Sensis Vectors ALL'!AR47*(EXP($G47/100*VAR_CST)-1)/($H47*0.01),IF($E47&lt;&gt;"SPD",$H47*'Sensis Vectors ALL'!AR47*(EXP($G47/100*VAR_CST)-1)/0.01,'Sensis Vectors ALL'!AR47*($G47*VAR_CST)/0.01))</f>
        <v>0</v>
      </c>
      <c r="AS47" s="80">
        <f>IF($E47="FX",$H47*'Sensis Vectors ALL'!AS47*(EXP($G47/100*VAR_CST)-1)/($H47*0.01),IF($E47&lt;&gt;"SPD",$H47*'Sensis Vectors ALL'!AS47*(EXP($G47/100*VAR_CST)-1)/0.01,'Sensis Vectors ALL'!AS47*($G47*VAR_CST)/0.01))</f>
        <v>0</v>
      </c>
      <c r="AT47" s="80">
        <f>IF($E47="FX",$H47*'Sensis Vectors ALL'!AT47*(EXP($G47/100*VAR_CST)-1)/($H47*0.01),IF($E47&lt;&gt;"SPD",$H47*'Sensis Vectors ALL'!AT47*(EXP($G47/100*VAR_CST)-1)/0.01,'Sensis Vectors ALL'!AT47*($G47*VAR_CST)/0.01))</f>
        <v>0</v>
      </c>
      <c r="AU47" s="80">
        <f>IF($E47="FX",$H47*'Sensis Vectors ALL'!AU47*(EXP($G47/100*VAR_CST)-1)/($H47*0.01),IF($E47&lt;&gt;"SPD",$H47*'Sensis Vectors ALL'!AU47*(EXP($G47/100*VAR_CST)-1)/0.01,'Sensis Vectors ALL'!AU47*($G47*VAR_CST)/0.01))</f>
        <v>0</v>
      </c>
      <c r="AV47" s="80">
        <f>IF($E47="FX",$H47*'Sensis Vectors ALL'!AV47*(EXP($G47/100*VAR_CST)-1)/($H47*0.01),IF($E47&lt;&gt;"SPD",$H47*'Sensis Vectors ALL'!AV47*(EXP($G47/100*VAR_CST)-1)/0.01,'Sensis Vectors ALL'!AV47*($G47*VAR_CST)/0.01))</f>
        <v>0</v>
      </c>
      <c r="AW47" s="80">
        <f>IF($E47="FX",$H47*'Sensis Vectors ALL'!AW47*(EXP($G47/100*VAR_CST)-1)/($H47*0.01),IF($E47&lt;&gt;"SPD",$H47*'Sensis Vectors ALL'!AW47*(EXP($G47/100*VAR_CST)-1)/0.01,'Sensis Vectors ALL'!AW47*($G47*VAR_CST)/0.01))</f>
        <v>0</v>
      </c>
      <c r="AX47" s="80">
        <f>IF($E47="FX",$H47*'Sensis Vectors ALL'!AX47*(EXP($G47/100*VAR_CST)-1)/($H47*0.01),IF($E47&lt;&gt;"SPD",$H47*'Sensis Vectors ALL'!AX47*(EXP($G47/100*VAR_CST)-1)/0.01,'Sensis Vectors ALL'!AX47*($G47*VAR_CST)/0.01))</f>
        <v>0</v>
      </c>
      <c r="AY47" s="80">
        <f>IF($E47="FX",$H47*'Sensis Vectors ALL'!AY47*(EXP($G47/100*VAR_CST)-1)/($H47*0.01),IF($E47&lt;&gt;"SPD",$H47*'Sensis Vectors ALL'!AY47*(EXP($G47/100*VAR_CST)-1)/0.01,'Sensis Vectors ALL'!AY47*($G47*VAR_CST)/0.01))</f>
        <v>0</v>
      </c>
      <c r="AZ47" s="80">
        <f>IF($E47="FX",$H47*'Sensis Vectors ALL'!AZ47*(EXP($G47/100*VAR_CST)-1)/($H47*0.01),IF($E47&lt;&gt;"SPD",$H47*'Sensis Vectors ALL'!AZ47*(EXP($G47/100*VAR_CST)-1)/0.01,'Sensis Vectors ALL'!AZ47*($G47*VAR_CST)/0.01))</f>
        <v>0</v>
      </c>
      <c r="BA47" s="80">
        <f>IF($E47="FX",$H47*'Sensis Vectors ALL'!BA47*(EXP($G47/100*VAR_CST)-1)/($H47*0.01),IF($E47&lt;&gt;"SPD",$H47*'Sensis Vectors ALL'!BA47*(EXP($G47/100*VAR_CST)-1)/0.01,'Sensis Vectors ALL'!BA47*($G47*VAR_CST)/0.01))</f>
        <v>0</v>
      </c>
      <c r="BB47" s="80">
        <f>IF($E47="FX",$H47*'Sensis Vectors ALL'!BB47*(EXP($G47/100*VAR_CST)-1)/($H47*0.01),IF($E47&lt;&gt;"SPD",$H47*'Sensis Vectors ALL'!BB47*(EXP($G47/100*VAR_CST)-1)/0.01,'Sensis Vectors ALL'!BB47*($G47*VAR_CST)/0.01))</f>
        <v>0</v>
      </c>
      <c r="BC47" s="80">
        <f>IF($E47="FX",$H47*'Sensis Vectors ALL'!BC47*(EXP($G47/100*VAR_CST)-1)/($H47*0.01),IF($E47&lt;&gt;"SPD",$H47*'Sensis Vectors ALL'!BC47*(EXP($G47/100*VAR_CST)-1)/0.01,'Sensis Vectors ALL'!BC47*($G47*VAR_CST)/0.01))</f>
        <v>0</v>
      </c>
      <c r="BD47" s="80">
        <f>IF($E47="FX",$H47*'Sensis Vectors ALL'!BD47*(EXP($G47/100*VAR_CST)-1)/($H47*0.01),IF($E47&lt;&gt;"SPD",$H47*'Sensis Vectors ALL'!BD47*(EXP($G47/100*VAR_CST)-1)/0.01,'Sensis Vectors ALL'!BD47*($G47*VAR_CST)/0.01))</f>
        <v>-0.31741619153050099</v>
      </c>
      <c r="BE47" s="80">
        <f>IF($E47="FX",$H47*'Sensis Vectors ALL'!BE47*(EXP($G47/100*VAR_CST)-1)/($H47*0.01),IF($E47&lt;&gt;"SPD",$H47*'Sensis Vectors ALL'!BE47*(EXP($G47/100*VAR_CST)-1)/0.01,'Sensis Vectors ALL'!BE47*($G47*VAR_CST)/0.01))</f>
        <v>0</v>
      </c>
      <c r="BF47" s="80">
        <f>IF($E47="FX",$H47*'Sensis Vectors ALL'!BF47*(EXP($G47/100*VAR_CST)-1)/($H47*0.01),IF($E47&lt;&gt;"SPD",$H47*'Sensis Vectors ALL'!BF47*(EXP($G47/100*VAR_CST)-1)/0.01,'Sensis Vectors ALL'!BF47*($G47*VAR_CST)/0.01))</f>
        <v>0</v>
      </c>
      <c r="BG47" s="80">
        <f>IF($E47="FX",$H47*'Sensis Vectors ALL'!BG47*(EXP($G47/100*VAR_CST)-1)/($H47*0.01),IF($E47&lt;&gt;"SPD",$H47*'Sensis Vectors ALL'!BG47*(EXP($G47/100*VAR_CST)-1)/0.01,'Sensis Vectors ALL'!BG47*($G47*VAR_CST)/0.01))</f>
        <v>0</v>
      </c>
      <c r="BH47" s="80">
        <f>IF($E47="FX",$H47*'Sensis Vectors ALL'!BH47*(EXP($G47/100*VAR_CST)-1)/($H47*0.01),IF($E47&lt;&gt;"SPD",$H47*'Sensis Vectors ALL'!BH47*(EXP($G47/100*VAR_CST)-1)/0.01,'Sensis Vectors ALL'!BH47*($G47*VAR_CST)/0.01))</f>
        <v>0</v>
      </c>
      <c r="BI47" s="80">
        <f>IF($E47="FX",$H47*'Sensis Vectors ALL'!BI47*(EXP($G47/100*VAR_CST)-1)/($H47*0.01),IF($E47&lt;&gt;"SPD",$H47*'Sensis Vectors ALL'!BI47*(EXP($G47/100*VAR_CST)-1)/0.01,'Sensis Vectors ALL'!BI47*($G47*VAR_CST)/0.01))</f>
        <v>0</v>
      </c>
      <c r="BJ47" s="80">
        <f>IF($E47="FX",$H47*'Sensis Vectors ALL'!BJ47*(EXP($G47/100*VAR_CST)-1)/($H47*0.01),IF($E47&lt;&gt;"SPD",$H47*'Sensis Vectors ALL'!BJ47*(EXP($G47/100*VAR_CST)-1)/0.01,'Sensis Vectors ALL'!BJ47*($G47*VAR_CST)/0.01))</f>
        <v>0</v>
      </c>
      <c r="BK47" s="80">
        <f>IF($E47="FX",$H47*'Sensis Vectors ALL'!BK47*(EXP($G47/100*VAR_CST)-1)/($H47*0.01),IF($E47&lt;&gt;"SPD",$H47*'Sensis Vectors ALL'!BK47*(EXP($G47/100*VAR_CST)-1)/0.01,'Sensis Vectors ALL'!BK47*($G47*VAR_CST)/0.01))</f>
        <v>0</v>
      </c>
      <c r="BL47" s="80">
        <f>IF($E47="FX",$H47*'Sensis Vectors ALL'!BL47*(EXP($G47/100*VAR_CST)-1)/($H47*0.01),IF($E47&lt;&gt;"SPD",$H47*'Sensis Vectors ALL'!BL47*(EXP($G47/100*VAR_CST)-1)/0.01,'Sensis Vectors ALL'!BL47*($G47*VAR_CST)/0.01))</f>
        <v>-0.31741619153050099</v>
      </c>
      <c r="BM47" s="80">
        <f>IF($E47="FX",$H47*'Sensis Vectors ALL'!BM47*(EXP($G47/100*VAR_CST)-1)/($H47*0.01),IF($E47&lt;&gt;"SPD",$H47*'Sensis Vectors ALL'!BM47*(EXP($G47/100*VAR_CST)-1)/0.01,'Sensis Vectors ALL'!BM47*($G47*VAR_CST)/0.01))</f>
        <v>0</v>
      </c>
      <c r="BN47" s="80">
        <f>IF($E47="FX",$H47*'Sensis Vectors ALL'!BN47*(EXP($G47/100*VAR_CST)-1)/($H47*0.01),IF($E47&lt;&gt;"SPD",$H47*'Sensis Vectors ALL'!BN47*(EXP($G47/100*VAR_CST)-1)/0.01,'Sensis Vectors ALL'!BN47*($G47*VAR_CST)/0.01))</f>
        <v>0</v>
      </c>
      <c r="BO47" s="80">
        <f>IF($E47="FX",$H47*'Sensis Vectors ALL'!BO47*(EXP($G47/100*VAR_CST)-1)/($H47*0.01),IF($E47&lt;&gt;"SPD",$H47*'Sensis Vectors ALL'!BO47*(EXP($G47/100*VAR_CST)-1)/0.01,'Sensis Vectors ALL'!BO47*($G47*VAR_CST)/0.01))</f>
        <v>0</v>
      </c>
      <c r="BP47" s="80">
        <f>IF($E47="FX",$H47*'Sensis Vectors ALL'!BP47*(EXP($G47/100*VAR_CST)-1)/($H47*0.01),IF($E47&lt;&gt;"SPD",$H47*'Sensis Vectors ALL'!BP47*(EXP($G47/100*VAR_CST)-1)/0.01,'Sensis Vectors ALL'!BP47*($G47*VAR_CST)/0.01))</f>
        <v>0</v>
      </c>
      <c r="BQ47" s="80">
        <f>IF($E47="FX",$H47*'Sensis Vectors ALL'!BQ47*(EXP($G47/100*VAR_CST)-1)/($H47*0.01),IF($E47&lt;&gt;"SPD",$H47*'Sensis Vectors ALL'!BQ47*(EXP($G47/100*VAR_CST)-1)/0.01,'Sensis Vectors ALL'!BQ47*($G47*VAR_CST)/0.01))</f>
        <v>0</v>
      </c>
      <c r="BR47" s="80">
        <f>IF($E47="FX",$H47*'Sensis Vectors ALL'!BR47*(EXP($G47/100*VAR_CST)-1)/($H47*0.01),IF($E47&lt;&gt;"SPD",$H47*'Sensis Vectors ALL'!BR47*(EXP($G47/100*VAR_CST)-1)/0.01,'Sensis Vectors ALL'!BR47*($G47*VAR_CST)/0.01))</f>
        <v>0</v>
      </c>
      <c r="BS47" s="80">
        <f>IF($E47="FX",$H47*'Sensis Vectors ALL'!BS47*(EXP($G47/100*VAR_CST)-1)/($H47*0.01),IF($E47&lt;&gt;"SPD",$H47*'Sensis Vectors ALL'!BS47*(EXP($G47/100*VAR_CST)-1)/0.01,'Sensis Vectors ALL'!BS47*($G47*VAR_CST)/0.01))</f>
        <v>0</v>
      </c>
      <c r="BT47" s="80">
        <f>IF($E47="FX",$H47*'Sensis Vectors ALL'!BT47*(EXP($G47/100*VAR_CST)-1)/($H47*0.01),IF($E47&lt;&gt;"SPD",$H47*'Sensis Vectors ALL'!BT47*(EXP($G47/100*VAR_CST)-1)/0.01,'Sensis Vectors ALL'!BT47*($G47*VAR_CST)/0.01))</f>
        <v>0</v>
      </c>
      <c r="BU47" s="80">
        <f>IF($E47="FX",$H47*'Sensis Vectors ALL'!BU47*(EXP($G47/100*VAR_CST)-1)/($H47*0.01),IF($E47&lt;&gt;"SPD",$H47*'Sensis Vectors ALL'!BU47*(EXP($G47/100*VAR_CST)-1)/0.01,'Sensis Vectors ALL'!BU47*($G47*VAR_CST)/0.01))</f>
        <v>0</v>
      </c>
      <c r="BV47" s="80">
        <f>IF($E47="FX",$H47*'Sensis Vectors ALL'!BV47*(EXP($G47/100*VAR_CST)-1)/($H47*0.01),IF($E47&lt;&gt;"SPD",$H47*'Sensis Vectors ALL'!BV47*(EXP($G47/100*VAR_CST)-1)/0.01,'Sensis Vectors ALL'!BV47*($G47*VAR_CST)/0.01))</f>
        <v>0</v>
      </c>
      <c r="BW47" s="80">
        <f>IF($E47="FX",$H47*'Sensis Vectors ALL'!BW47*(EXP($G47/100*VAR_CST)-1)/($H47*0.01),IF($E47&lt;&gt;"SPD",$H47*'Sensis Vectors ALL'!BW47*(EXP($G47/100*VAR_CST)-1)/0.01,'Sensis Vectors ALL'!BW47*($G47*VAR_CST)/0.01))</f>
        <v>0</v>
      </c>
      <c r="BX47" s="80">
        <f>IF($E47="FX",$H47*'Sensis Vectors ALL'!BX47*(EXP($G47/100*VAR_CST)-1)/($H47*0.01),IF($E47&lt;&gt;"SPD",$H47*'Sensis Vectors ALL'!BX47*(EXP($G47/100*VAR_CST)-1)/0.01,'Sensis Vectors ALL'!BX47*($G47*VAR_CST)/0.01))</f>
        <v>0</v>
      </c>
      <c r="BY47" s="80">
        <f>IF($E47="FX",$H47*'Sensis Vectors ALL'!BY47*(EXP($G47/100*VAR_CST)-1)/($H47*0.01),IF($E47&lt;&gt;"SPD",$H47*'Sensis Vectors ALL'!BY47*(EXP($G47/100*VAR_CST)-1)/0.01,'Sensis Vectors ALL'!BY47*($G47*VAR_CST)/0.01))</f>
        <v>0</v>
      </c>
      <c r="BZ47" s="80">
        <f>IF($E47="FX",$H47*'Sensis Vectors ALL'!BZ47*(EXP($G47/100*VAR_CST)-1)/($H47*0.01),IF($E47&lt;&gt;"SPD",$H47*'Sensis Vectors ALL'!BZ47*(EXP($G47/100*VAR_CST)-1)/0.01,'Sensis Vectors ALL'!BZ47*($G47*VAR_CST)/0.01))</f>
        <v>0</v>
      </c>
      <c r="CA47" s="80">
        <f>IF($E47="FX",$H47*'Sensis Vectors ALL'!CA47*(EXP($G47/100*VAR_CST)-1)/($H47*0.01),IF($E47&lt;&gt;"SPD",$H47*'Sensis Vectors ALL'!CA47*(EXP($G47/100*VAR_CST)-1)/0.01,'Sensis Vectors ALL'!CA47*($G47*VAR_CST)/0.01))</f>
        <v>0</v>
      </c>
      <c r="CB47" s="80">
        <f>IF($E47="FX",$H47*'Sensis Vectors ALL'!CB47*(EXP($G47/100*VAR_CST)-1)/($H47*0.01),IF($E47&lt;&gt;"SPD",$H47*'Sensis Vectors ALL'!CB47*(EXP($G47/100*VAR_CST)-1)/0.01,'Sensis Vectors ALL'!CB47*($G47*VAR_CST)/0.01))</f>
        <v>-0.31741619153050099</v>
      </c>
      <c r="CC47" s="80">
        <f>IF($E47="FX",$H47*'Sensis Vectors ALL'!CC47*(EXP($G47/100*VAR_CST)-1)/($H47*0.01),IF($E47&lt;&gt;"SPD",$H47*'Sensis Vectors ALL'!CC47*(EXP($G47/100*VAR_CST)-1)/0.01,'Sensis Vectors ALL'!CC47*($G47*VAR_CST)/0.01))</f>
        <v>-0.31741619153050099</v>
      </c>
      <c r="CD47" s="80">
        <f>IF($E47="FX",$H47*'Sensis Vectors ALL'!CD47*(EXP($G47/100*VAR_CST)-1)/($H47*0.01),IF($E47&lt;&gt;"SPD",$H47*'Sensis Vectors ALL'!CD47*(EXP($G47/100*VAR_CST)-1)/0.01,'Sensis Vectors ALL'!CD47*($G47*VAR_CST)/0.01))</f>
        <v>0</v>
      </c>
      <c r="CE47" s="80">
        <f>IF($E47="FX",$H47*'Sensis Vectors ALL'!CE47*(EXP($G47/100*VAR_CST)-1)/($H47*0.01),IF($E47&lt;&gt;"SPD",$H47*'Sensis Vectors ALL'!CE47*(EXP($G47/100*VAR_CST)-1)/0.01,'Sensis Vectors ALL'!CE47*($G47*VAR_CST)/0.01))</f>
        <v>0</v>
      </c>
      <c r="CF47" s="80">
        <f>IF($E47="FX",$H47*'Sensis Vectors ALL'!CF47*(EXP($G47/100*VAR_CST)-1)/($H47*0.01),IF($E47&lt;&gt;"SPD",$H47*'Sensis Vectors ALL'!CF47*(EXP($G47/100*VAR_CST)-1)/0.01,'Sensis Vectors ALL'!CF47*($G47*VAR_CST)/0.01))</f>
        <v>0</v>
      </c>
      <c r="CG47" s="80">
        <f>IF($E47="FX",$H47*'Sensis Vectors ALL'!CG47*(EXP($G47/100*VAR_CST)-1)/($H47*0.01),IF($E47&lt;&gt;"SPD",$H47*'Sensis Vectors ALL'!CG47*(EXP($G47/100*VAR_CST)-1)/0.01,'Sensis Vectors ALL'!CG47*($G47*VAR_CST)/0.01))</f>
        <v>0</v>
      </c>
      <c r="CH47" s="80">
        <f>IF($E47="FX",$H47*'Sensis Vectors ALL'!CH47*(EXP($G47/100*VAR_CST)-1)/($H47*0.01),IF($E47&lt;&gt;"SPD",$H47*'Sensis Vectors ALL'!CH47*(EXP($G47/100*VAR_CST)-1)/0.01,'Sensis Vectors ALL'!CH47*($G47*VAR_CST)/0.01))</f>
        <v>0</v>
      </c>
      <c r="CI47" s="80">
        <f>IF($E47="FX",$H47*'Sensis Vectors ALL'!CI47*(EXP($G47/100*VAR_CST)-1)/($H47*0.01),IF($E47&lt;&gt;"SPD",$H47*'Sensis Vectors ALL'!CI47*(EXP($G47/100*VAR_CST)-1)/0.01,'Sensis Vectors ALL'!CI47*($G47*VAR_CST)/0.01))</f>
        <v>0</v>
      </c>
      <c r="CJ47" s="80">
        <f>IF($E47="FX",$H47*'Sensis Vectors ALL'!CJ47*(EXP($G47/100*VAR_CST)-1)/($H47*0.01),IF($E47&lt;&gt;"SPD",$H47*'Sensis Vectors ALL'!CJ47*(EXP($G47/100*VAR_CST)-1)/0.01,'Sensis Vectors ALL'!CJ47*($G47*VAR_CST)/0.01))</f>
        <v>0</v>
      </c>
      <c r="CK47" s="80">
        <f>IF($E47="FX",$H47*'Sensis Vectors ALL'!CK47*(EXP($G47/100*VAR_CST)-1)/($H47*0.01),IF($E47&lt;&gt;"SPD",$H47*'Sensis Vectors ALL'!CK47*(EXP($G47/100*VAR_CST)-1)/0.01,'Sensis Vectors ALL'!CK47*($G47*VAR_CST)/0.01))</f>
        <v>0</v>
      </c>
      <c r="CL47" s="80">
        <f>IF($E47="FX",$H47*'Sensis Vectors ALL'!CL47*(EXP($G47/100*VAR_CST)-1)/($H47*0.01),IF($E47&lt;&gt;"SPD",$H47*'Sensis Vectors ALL'!CL47*(EXP($G47/100*VAR_CST)-1)/0.01,'Sensis Vectors ALL'!CL47*($G47*VAR_CST)/0.01))</f>
        <v>0</v>
      </c>
      <c r="CM47" s="80">
        <f>IF($E47="FX",$H47*'Sensis Vectors ALL'!CM47*(EXP($G47/100*VAR_CST)-1)/($H47*0.01),IF($E47&lt;&gt;"SPD",$H47*'Sensis Vectors ALL'!CM47*(EXP($G47/100*VAR_CST)-1)/0.01,'Sensis Vectors ALL'!CM47*($G47*VAR_CST)/0.01))</f>
        <v>0</v>
      </c>
      <c r="CN47" s="80">
        <f>IF($E47="FX",$H47*'Sensis Vectors ALL'!CN47*(EXP($G47/100*VAR_CST)-1)/($H47*0.01),IF($E47&lt;&gt;"SPD",$H47*'Sensis Vectors ALL'!CN47*(EXP($G47/100*VAR_CST)-1)/0.01,'Sensis Vectors ALL'!CN47*($G47*VAR_CST)/0.01))</f>
        <v>0</v>
      </c>
      <c r="CO47" s="80">
        <f>IF($E47="FX",$H47*'Sensis Vectors ALL'!CO47*(EXP($G47/100*VAR_CST)-1)/($H47*0.01),IF($E47&lt;&gt;"SPD",$H47*'Sensis Vectors ALL'!CO47*(EXP($G47/100*VAR_CST)-1)/0.01,'Sensis Vectors ALL'!CO47*($G47*VAR_CST)/0.01))</f>
        <v>0</v>
      </c>
      <c r="CP47" s="80">
        <f>IF($E47="FX",$H47*'Sensis Vectors ALL'!CP47*(EXP($G47/100*VAR_CST)-1)/($H47*0.01),IF($E47&lt;&gt;"SPD",$H47*'Sensis Vectors ALL'!CP47*(EXP($G47/100*VAR_CST)-1)/0.01,'Sensis Vectors ALL'!CP47*($G47*VAR_CST)/0.01))</f>
        <v>0</v>
      </c>
      <c r="CQ47" s="80">
        <f>IF($E47="FX",$H47*'Sensis Vectors ALL'!CQ47*(EXP($G47/100*VAR_CST)-1)/($H47*0.01),IF($E47&lt;&gt;"SPD",$H47*'Sensis Vectors ALL'!CQ47*(EXP($G47/100*VAR_CST)-1)/0.01,'Sensis Vectors ALL'!CQ47*($G47*VAR_CST)/0.01))</f>
        <v>0</v>
      </c>
      <c r="CR47" s="80">
        <f>IF($E47="FX",$H47*'Sensis Vectors ALL'!CR47*(EXP($G47/100*VAR_CST)-1)/($H47*0.01),IF($E47&lt;&gt;"SPD",$H47*'Sensis Vectors ALL'!CR47*(EXP($G47/100*VAR_CST)-1)/0.01,'Sensis Vectors ALL'!CR47*($G47*VAR_CST)/0.01))</f>
        <v>0</v>
      </c>
      <c r="CS47" s="80">
        <f>IF($E47="FX",$H47*'Sensis Vectors ALL'!CS47*(EXP($G47/100*VAR_CST)-1)/($H47*0.01),IF($E47&lt;&gt;"SPD",$H47*'Sensis Vectors ALL'!CS47*(EXP($G47/100*VAR_CST)-1)/0.01,'Sensis Vectors ALL'!CS47*($G47*VAR_CST)/0.01))</f>
        <v>0</v>
      </c>
      <c r="CT47" s="80">
        <f>IF($E47="FX",$H47*'Sensis Vectors ALL'!CT47*(EXP($G47/100*VAR_CST)-1)/($H47*0.01),IF($E47&lt;&gt;"SPD",$H47*'Sensis Vectors ALL'!CT47*(EXP($G47/100*VAR_CST)-1)/0.01,'Sensis Vectors ALL'!CT47*($G47*VAR_CST)/0.01))</f>
        <v>0</v>
      </c>
      <c r="CU47" s="80">
        <f>IF($E47="FX",$H47*'Sensis Vectors ALL'!CU47*(EXP($G47/100*VAR_CST)-1)/($H47*0.01),IF($E47&lt;&gt;"SPD",$H47*'Sensis Vectors ALL'!CU47*(EXP($G47/100*VAR_CST)-1)/0.01,'Sensis Vectors ALL'!CU47*($G47*VAR_CST)/0.01))</f>
        <v>0</v>
      </c>
      <c r="CV47" s="80">
        <f>IF($E47="FX",$H47*'Sensis Vectors ALL'!CV47*(EXP($G47/100*VAR_CST)-1)/($H47*0.01),IF($E47&lt;&gt;"SPD",$H47*'Sensis Vectors ALL'!CV47*(EXP($G47/100*VAR_CST)-1)/0.01,'Sensis Vectors ALL'!CV47*($G47*VAR_CST)/0.01))</f>
        <v>0</v>
      </c>
      <c r="CW47" s="80">
        <f>IF($E47="FX",$H47*'Sensis Vectors ALL'!CW47*(EXP($G47/100*VAR_CST)-1)/($H47*0.01),IF($E47&lt;&gt;"SPD",$H47*'Sensis Vectors ALL'!CW47*(EXP($G47/100*VAR_CST)-1)/0.01,'Sensis Vectors ALL'!CW47*($G47*VAR_CST)/0.01))</f>
        <v>0</v>
      </c>
      <c r="CX47" s="80">
        <f>IF($E47="FX",$H47*'Sensis Vectors ALL'!CX47*(EXP($G47/100*VAR_CST)-1)/($H47*0.01),IF($E47&lt;&gt;"SPD",$H47*'Sensis Vectors ALL'!CX47*(EXP($G47/100*VAR_CST)-1)/0.01,'Sensis Vectors ALL'!CX47*($G47*VAR_CST)/0.01))</f>
        <v>0</v>
      </c>
      <c r="CY47" s="80">
        <f>IF($E47="FX",$H47*'Sensis Vectors ALL'!CY47*(EXP($G47/100*VAR_CST)-1)/($H47*0.01),IF($E47&lt;&gt;"SPD",$H47*'Sensis Vectors ALL'!CY47*(EXP($G47/100*VAR_CST)-1)/0.01,'Sensis Vectors ALL'!CY47*($G47*VAR_CST)/0.01))</f>
        <v>0</v>
      </c>
      <c r="CZ47" s="80">
        <f>IF($E47="FX",$H47*'Sensis Vectors ALL'!CZ47*(EXP($G47/100*VAR_CST)-1)/($H47*0.01),IF($E47&lt;&gt;"SPD",$H47*'Sensis Vectors ALL'!CZ47*(EXP($G47/100*VAR_CST)-1)/0.01,'Sensis Vectors ALL'!CZ47*($G47*VAR_CST)/0.01))</f>
        <v>0</v>
      </c>
      <c r="DA47" s="80">
        <f>IF($E47="FX",$H47*'Sensis Vectors ALL'!DA47*(EXP($G47/100*VAR_CST)-1)/($H47*0.01),IF($E47&lt;&gt;"SPD",$H47*'Sensis Vectors ALL'!DA47*(EXP($G47/100*VAR_CST)-1)/0.01,'Sensis Vectors ALL'!DA47*($G47*VAR_CST)/0.01))</f>
        <v>0</v>
      </c>
      <c r="DB47" s="80">
        <f>IF($E47="FX",$H47*'Sensis Vectors ALL'!DB47*(EXP($G47/100*VAR_CST)-1)/($H47*0.01),IF($E47&lt;&gt;"SPD",$H47*'Sensis Vectors ALL'!DB47*(EXP($G47/100*VAR_CST)-1)/0.01,'Sensis Vectors ALL'!DB47*($G47*VAR_CST)/0.01))</f>
        <v>0</v>
      </c>
      <c r="DC47" s="80">
        <f>IF($E47="FX",$H47*'Sensis Vectors ALL'!DC47*(EXP($G47/100*VAR_CST)-1)/($H47*0.01),IF($E47&lt;&gt;"SPD",$H47*'Sensis Vectors ALL'!DC47*(EXP($G47/100*VAR_CST)-1)/0.01,'Sensis Vectors ALL'!DC47*($G47*VAR_CST)/0.01))</f>
        <v>0</v>
      </c>
      <c r="DD47" s="80">
        <f>IF($E47="FX",$H47*'Sensis Vectors ALL'!DD47*(EXP($G47/100*VAR_CST)-1)/($H47*0.01),IF($E47&lt;&gt;"SPD",$H47*'Sensis Vectors ALL'!DD47*(EXP($G47/100*VAR_CST)-1)/0.01,'Sensis Vectors ALL'!DD47*($G47*VAR_CST)/0.01))</f>
        <v>0</v>
      </c>
      <c r="DE47" s="80">
        <f>IF($E47="FX",$H47*'Sensis Vectors ALL'!DE47*(EXP($G47/100*VAR_CST)-1)/($H47*0.01),IF($E47&lt;&gt;"SPD",$H47*'Sensis Vectors ALL'!DE47*(EXP($G47/100*VAR_CST)-1)/0.01,'Sensis Vectors ALL'!DE47*($G47*VAR_CST)/0.01))</f>
        <v>0</v>
      </c>
      <c r="DF47" s="80">
        <f>IF($E47="FX",$H47*'Sensis Vectors ALL'!DF47*(EXP($G47/100*VAR_CST)-1)/($H47*0.01),IF($E47&lt;&gt;"SPD",$H47*'Sensis Vectors ALL'!DF47*(EXP($G47/100*VAR_CST)-1)/0.01,'Sensis Vectors ALL'!DF47*($G47*VAR_CST)/0.01))</f>
        <v>0</v>
      </c>
      <c r="DG47" s="80">
        <f>IF($E47="FX",$H47*'Sensis Vectors ALL'!DG47*(EXP($G47/100*VAR_CST)-1)/($H47*0.01),IF($E47&lt;&gt;"SPD",$H47*'Sensis Vectors ALL'!DG47*(EXP($G47/100*VAR_CST)-1)/0.01,'Sensis Vectors ALL'!DG47*($G47*VAR_CST)/0.01))</f>
        <v>0</v>
      </c>
      <c r="DH47" s="80">
        <f>IF($E47="FX",$H47*'Sensis Vectors ALL'!DH47*(EXP($G47/100*VAR_CST)-1)/($H47*0.01),IF($E47&lt;&gt;"SPD",$H47*'Sensis Vectors ALL'!DH47*(EXP($G47/100*VAR_CST)-1)/0.01,'Sensis Vectors ALL'!DH47*($G47*VAR_CST)/0.01))</f>
        <v>0</v>
      </c>
      <c r="DI47" s="80">
        <f>IF($E47="FX",$H47*'Sensis Vectors ALL'!DI47*(EXP($G47/100*VAR_CST)-1)/($H47*0.01),IF($E47&lt;&gt;"SPD",$H47*'Sensis Vectors ALL'!DI47*(EXP($G47/100*VAR_CST)-1)/0.01,'Sensis Vectors ALL'!DI47*($G47*VAR_CST)/0.01))</f>
        <v>0</v>
      </c>
      <c r="DJ47" s="80">
        <f>IF($E47="FX",$H47*'Sensis Vectors ALL'!DJ47*(EXP($G47/100*VAR_CST)-1)/($H47*0.01),IF($E47&lt;&gt;"SPD",$H47*'Sensis Vectors ALL'!DJ47*(EXP($G47/100*VAR_CST)-1)/0.01,'Sensis Vectors ALL'!DJ47*($G47*VAR_CST)/0.01))</f>
        <v>0</v>
      </c>
      <c r="DK47" s="80">
        <f>IF($E47="FX",$H47*'Sensis Vectors ALL'!DK47*(EXP($G47/100*VAR_CST)-1)/($H47*0.01),IF($E47&lt;&gt;"SPD",$H47*'Sensis Vectors ALL'!DK47*(EXP($G47/100*VAR_CST)-1)/0.01,'Sensis Vectors ALL'!DK47*($G47*VAR_CST)/0.01))</f>
        <v>0</v>
      </c>
      <c r="DL47" s="80">
        <f>IF($E47="FX",$H47*'Sensis Vectors ALL'!DL47*(EXP($G47/100*VAR_CST)-1)/($H47*0.01),IF($E47&lt;&gt;"SPD",$H47*'Sensis Vectors ALL'!DL47*(EXP($G47/100*VAR_CST)-1)/0.01,'Sensis Vectors ALL'!DL47*($G47*VAR_CST)/0.01))</f>
        <v>0</v>
      </c>
      <c r="DM47" s="80">
        <f>IF($E47="FX",$H47*'Sensis Vectors ALL'!DM47*(EXP($G47/100*VAR_CST)-1)/($H47*0.01),IF($E47&lt;&gt;"SPD",$H47*'Sensis Vectors ALL'!DM47*(EXP($G47/100*VAR_CST)-1)/0.01,'Sensis Vectors ALL'!DM47*($G47*VAR_CST)/0.01))</f>
        <v>0</v>
      </c>
      <c r="DN47" s="80">
        <f>IF($E47="FX",$H47*'Sensis Vectors ALL'!DN47*(EXP($G47/100*VAR_CST)-1)/($H47*0.01),IF($E47&lt;&gt;"SPD",$H47*'Sensis Vectors ALL'!DN47*(EXP($G47/100*VAR_CST)-1)/0.01,'Sensis Vectors ALL'!DN47*($G47*VAR_CST)/0.01))</f>
        <v>0</v>
      </c>
      <c r="DO47" s="80">
        <f>IF($E47="FX",$H47*'Sensis Vectors ALL'!DO47*(EXP($G47/100*VAR_CST)-1)/($H47*0.01),IF($E47&lt;&gt;"SPD",$H47*'Sensis Vectors ALL'!DO47*(EXP($G47/100*VAR_CST)-1)/0.01,'Sensis Vectors ALL'!DO47*($G47*VAR_CST)/0.01))</f>
        <v>0</v>
      </c>
      <c r="DP47" s="80">
        <f>IF($E47="FX",$H47*'Sensis Vectors ALL'!DP47*(EXP($G47/100*VAR_CST)-1)/($H47*0.01),IF($E47&lt;&gt;"SPD",$H47*'Sensis Vectors ALL'!DP47*(EXP($G47/100*VAR_CST)-1)/0.01,'Sensis Vectors ALL'!DP47*($G47*VAR_CST)/0.01))</f>
        <v>0</v>
      </c>
      <c r="DQ47" s="80">
        <f>IF($E47="FX",$H47*'Sensis Vectors ALL'!DQ47*(EXP($G47/100*VAR_CST)-1)/($H47*0.01),IF($E47&lt;&gt;"SPD",$H47*'Sensis Vectors ALL'!DQ47*(EXP($G47/100*VAR_CST)-1)/0.01,'Sensis Vectors ALL'!DQ47*($G47*VAR_CST)/0.01))</f>
        <v>0</v>
      </c>
    </row>
    <row r="48" spans="1:121" x14ac:dyDescent="0.2">
      <c r="A48" s="60">
        <v>405</v>
      </c>
      <c r="B48" s="60" t="s">
        <v>9</v>
      </c>
      <c r="C48" s="60" t="s">
        <v>369</v>
      </c>
      <c r="D48" s="60" t="s">
        <v>526</v>
      </c>
      <c r="E48" s="60" t="s">
        <v>523</v>
      </c>
      <c r="F48" s="60" t="s">
        <v>7</v>
      </c>
      <c r="G48" s="60">
        <v>0.22616</v>
      </c>
      <c r="H48" s="60">
        <v>0.40585599999999999</v>
      </c>
      <c r="I48" s="80">
        <f>IF($E48="FX",$H48*'Sensis Vectors ALL'!I48*(EXP($G48/100*VAR_CST)-1)/($H48*0.01),IF($E48&lt;&gt;"SPD",$H48*'Sensis Vectors ALL'!I48*(EXP($G48/100*VAR_CST)-1)/0.01,'Sensis Vectors ALL'!I48*($G48*VAR_CST)/0.01))</f>
        <v>4.6335136098076646</v>
      </c>
      <c r="J48" s="80">
        <f>IF($E48="FX",$H48*'Sensis Vectors ALL'!J48*(EXP($G48/100*VAR_CST)-1)/($H48*0.01),IF($E48&lt;&gt;"SPD",$H48*'Sensis Vectors ALL'!J48*(EXP($G48/100*VAR_CST)-1)/0.01,'Sensis Vectors ALL'!J48*($G48*VAR_CST)/0.01))</f>
        <v>4.6335136098076646</v>
      </c>
      <c r="K48" s="80">
        <f>IF($E48="FX",$H48*'Sensis Vectors ALL'!K48*(EXP($G48/100*VAR_CST)-1)/($H48*0.01),IF($E48&lt;&gt;"SPD",$H48*'Sensis Vectors ALL'!K48*(EXP($G48/100*VAR_CST)-1)/0.01,'Sensis Vectors ALL'!K48*($G48*VAR_CST)/0.01))</f>
        <v>4.6335136098076646</v>
      </c>
      <c r="L48" s="80">
        <f>IF($E48="FX",$H48*'Sensis Vectors ALL'!L48*(EXP($G48/100*VAR_CST)-1)/($H48*0.01),IF($E48&lt;&gt;"SPD",$H48*'Sensis Vectors ALL'!L48*(EXP($G48/100*VAR_CST)-1)/0.01,'Sensis Vectors ALL'!L48*($G48*VAR_CST)/0.01))</f>
        <v>4.6335136098076646</v>
      </c>
      <c r="M48" s="80">
        <f>IF($E48="FX",$H48*'Sensis Vectors ALL'!M48*(EXP($G48/100*VAR_CST)-1)/($H48*0.01),IF($E48&lt;&gt;"SPD",$H48*'Sensis Vectors ALL'!M48*(EXP($G48/100*VAR_CST)-1)/0.01,'Sensis Vectors ALL'!M48*($G48*VAR_CST)/0.01))</f>
        <v>3.7315081477729932</v>
      </c>
      <c r="N48" s="80">
        <f>IF($E48="FX",$H48*'Sensis Vectors ALL'!N48*(EXP($G48/100*VAR_CST)-1)/($H48*0.01),IF($E48&lt;&gt;"SPD",$H48*'Sensis Vectors ALL'!N48*(EXP($G48/100*VAR_CST)-1)/0.01,'Sensis Vectors ALL'!N48*($G48*VAR_CST)/0.01))</f>
        <v>3.7315081477729932</v>
      </c>
      <c r="O48" s="80">
        <f>IF($E48="FX",$H48*'Sensis Vectors ALL'!O48*(EXP($G48/100*VAR_CST)-1)/($H48*0.01),IF($E48&lt;&gt;"SPD",$H48*'Sensis Vectors ALL'!O48*(EXP($G48/100*VAR_CST)-1)/0.01,'Sensis Vectors ALL'!O48*($G48*VAR_CST)/0.01))</f>
        <v>0</v>
      </c>
      <c r="P48" s="80">
        <f>IF($E48="FX",$H48*'Sensis Vectors ALL'!P48*(EXP($G48/100*VAR_CST)-1)/($H48*0.01),IF($E48&lt;&gt;"SPD",$H48*'Sensis Vectors ALL'!P48*(EXP($G48/100*VAR_CST)-1)/0.01,'Sensis Vectors ALL'!P48*($G48*VAR_CST)/0.01))</f>
        <v>0</v>
      </c>
      <c r="Q48" s="80">
        <f>IF($E48="FX",$H48*'Sensis Vectors ALL'!Q48*(EXP($G48/100*VAR_CST)-1)/($H48*0.01),IF($E48&lt;&gt;"SPD",$H48*'Sensis Vectors ALL'!Q48*(EXP($G48/100*VAR_CST)-1)/0.01,'Sensis Vectors ALL'!Q48*($G48*VAR_CST)/0.01))</f>
        <v>0</v>
      </c>
      <c r="R48" s="80">
        <f>IF($E48="FX",$H48*'Sensis Vectors ALL'!R48*(EXP($G48/100*VAR_CST)-1)/($H48*0.01),IF($E48&lt;&gt;"SPD",$H48*'Sensis Vectors ALL'!R48*(EXP($G48/100*VAR_CST)-1)/0.01,'Sensis Vectors ALL'!R48*($G48*VAR_CST)/0.01))</f>
        <v>0</v>
      </c>
      <c r="S48" s="80">
        <f>IF($E48="FX",$H48*'Sensis Vectors ALL'!S48*(EXP($G48/100*VAR_CST)-1)/($H48*0.01),IF($E48&lt;&gt;"SPD",$H48*'Sensis Vectors ALL'!S48*(EXP($G48/100*VAR_CST)-1)/0.01,'Sensis Vectors ALL'!S48*($G48*VAR_CST)/0.01))</f>
        <v>3.7216805183903321</v>
      </c>
      <c r="T48" s="80">
        <f>IF($E48="FX",$H48*'Sensis Vectors ALL'!T48*(EXP($G48/100*VAR_CST)-1)/($H48*0.01),IF($E48&lt;&gt;"SPD",$H48*'Sensis Vectors ALL'!T48*(EXP($G48/100*VAR_CST)-1)/0.01,'Sensis Vectors ALL'!T48*($G48*VAR_CST)/0.01))</f>
        <v>3.7216805183903321</v>
      </c>
      <c r="U48" s="80">
        <f>IF($E48="FX",$H48*'Sensis Vectors ALL'!U48*(EXP($G48/100*VAR_CST)-1)/($H48*0.01),IF($E48&lt;&gt;"SPD",$H48*'Sensis Vectors ALL'!U48*(EXP($G48/100*VAR_CST)-1)/0.01,'Sensis Vectors ALL'!U48*($G48*VAR_CST)/0.01))</f>
        <v>0</v>
      </c>
      <c r="V48" s="80">
        <f>IF($E48="FX",$H48*'Sensis Vectors ALL'!V48*(EXP($G48/100*VAR_CST)-1)/($H48*0.01),IF($E48&lt;&gt;"SPD",$H48*'Sensis Vectors ALL'!V48*(EXP($G48/100*VAR_CST)-1)/0.01,'Sensis Vectors ALL'!V48*($G48*VAR_CST)/0.01))</f>
        <v>0</v>
      </c>
      <c r="W48" s="80">
        <f>IF($E48="FX",$H48*'Sensis Vectors ALL'!W48*(EXP($G48/100*VAR_CST)-1)/($H48*0.01),IF($E48&lt;&gt;"SPD",$H48*'Sensis Vectors ALL'!W48*(EXP($G48/100*VAR_CST)-1)/0.01,'Sensis Vectors ALL'!W48*($G48*VAR_CST)/0.01))</f>
        <v>9.8276293826610392E-3</v>
      </c>
      <c r="X48" s="80">
        <f>IF($E48="FX",$H48*'Sensis Vectors ALL'!X48*(EXP($G48/100*VAR_CST)-1)/($H48*0.01),IF($E48&lt;&gt;"SPD",$H48*'Sensis Vectors ALL'!X48*(EXP($G48/100*VAR_CST)-1)/0.01,'Sensis Vectors ALL'!X48*($G48*VAR_CST)/0.01))</f>
        <v>9.8276293826610392E-3</v>
      </c>
      <c r="Y48" s="80">
        <f>IF($E48="FX",$H48*'Sensis Vectors ALL'!Y48*(EXP($G48/100*VAR_CST)-1)/($H48*0.01),IF($E48&lt;&gt;"SPD",$H48*'Sensis Vectors ALL'!Y48*(EXP($G48/100*VAR_CST)-1)/0.01,'Sensis Vectors ALL'!Y48*($G48*VAR_CST)/0.01))</f>
        <v>0</v>
      </c>
      <c r="Z48" s="80">
        <f>IF($E48="FX",$H48*'Sensis Vectors ALL'!Z48*(EXP($G48/100*VAR_CST)-1)/($H48*0.01),IF($E48&lt;&gt;"SPD",$H48*'Sensis Vectors ALL'!Z48*(EXP($G48/100*VAR_CST)-1)/0.01,'Sensis Vectors ALL'!Z48*($G48*VAR_CST)/0.01))</f>
        <v>0</v>
      </c>
      <c r="AA48" s="80">
        <f>IF($E48="FX",$H48*'Sensis Vectors ALL'!AA48*(EXP($G48/100*VAR_CST)-1)/($H48*0.01),IF($E48&lt;&gt;"SPD",$H48*'Sensis Vectors ALL'!AA48*(EXP($G48/100*VAR_CST)-1)/0.01,'Sensis Vectors ALL'!AA48*($G48*VAR_CST)/0.01))</f>
        <v>0</v>
      </c>
      <c r="AB48" s="80">
        <f>IF($E48="FX",$H48*'Sensis Vectors ALL'!AB48*(EXP($G48/100*VAR_CST)-1)/($H48*0.01),IF($E48&lt;&gt;"SPD",$H48*'Sensis Vectors ALL'!AB48*(EXP($G48/100*VAR_CST)-1)/0.01,'Sensis Vectors ALL'!AB48*($G48*VAR_CST)/0.01))</f>
        <v>0</v>
      </c>
      <c r="AC48" s="80">
        <f>IF($E48="FX",$H48*'Sensis Vectors ALL'!AC48*(EXP($G48/100*VAR_CST)-1)/($H48*0.01),IF($E48&lt;&gt;"SPD",$H48*'Sensis Vectors ALL'!AC48*(EXP($G48/100*VAR_CST)-1)/0.01,'Sensis Vectors ALL'!AC48*($G48*VAR_CST)/0.01))</f>
        <v>0</v>
      </c>
      <c r="AD48" s="80">
        <f>IF($E48="FX",$H48*'Sensis Vectors ALL'!AD48*(EXP($G48/100*VAR_CST)-1)/($H48*0.01),IF($E48&lt;&gt;"SPD",$H48*'Sensis Vectors ALL'!AD48*(EXP($G48/100*VAR_CST)-1)/0.01,'Sensis Vectors ALL'!AD48*($G48*VAR_CST)/0.01))</f>
        <v>0</v>
      </c>
      <c r="AE48" s="80">
        <f>IF($E48="FX",$H48*'Sensis Vectors ALL'!AE48*(EXP($G48/100*VAR_CST)-1)/($H48*0.01),IF($E48&lt;&gt;"SPD",$H48*'Sensis Vectors ALL'!AE48*(EXP($G48/100*VAR_CST)-1)/0.01,'Sensis Vectors ALL'!AE48*($G48*VAR_CST)/0.01))</f>
        <v>0</v>
      </c>
      <c r="AF48" s="80">
        <f>IF($E48="FX",$H48*'Sensis Vectors ALL'!AF48*(EXP($G48/100*VAR_CST)-1)/($H48*0.01),IF($E48&lt;&gt;"SPD",$H48*'Sensis Vectors ALL'!AF48*(EXP($G48/100*VAR_CST)-1)/0.01,'Sensis Vectors ALL'!AF48*($G48*VAR_CST)/0.01))</f>
        <v>0</v>
      </c>
      <c r="AG48" s="80">
        <f>IF($E48="FX",$H48*'Sensis Vectors ALL'!AG48*(EXP($G48/100*VAR_CST)-1)/($H48*0.01),IF($E48&lt;&gt;"SPD",$H48*'Sensis Vectors ALL'!AG48*(EXP($G48/100*VAR_CST)-1)/0.01,'Sensis Vectors ALL'!AG48*($G48*VAR_CST)/0.01))</f>
        <v>0</v>
      </c>
      <c r="AH48" s="80">
        <f>IF($E48="FX",$H48*'Sensis Vectors ALL'!AH48*(EXP($G48/100*VAR_CST)-1)/($H48*0.01),IF($E48&lt;&gt;"SPD",$H48*'Sensis Vectors ALL'!AH48*(EXP($G48/100*VAR_CST)-1)/0.01,'Sensis Vectors ALL'!AH48*($G48*VAR_CST)/0.01))</f>
        <v>0</v>
      </c>
      <c r="AI48" s="80">
        <f>IF($E48="FX",$H48*'Sensis Vectors ALL'!AI48*(EXP($G48/100*VAR_CST)-1)/($H48*0.01),IF($E48&lt;&gt;"SPD",$H48*'Sensis Vectors ALL'!AI48*(EXP($G48/100*VAR_CST)-1)/0.01,'Sensis Vectors ALL'!AI48*($G48*VAR_CST)/0.01))</f>
        <v>0</v>
      </c>
      <c r="AJ48" s="80">
        <f>IF($E48="FX",$H48*'Sensis Vectors ALL'!AJ48*(EXP($G48/100*VAR_CST)-1)/($H48*0.01),IF($E48&lt;&gt;"SPD",$H48*'Sensis Vectors ALL'!AJ48*(EXP($G48/100*VAR_CST)-1)/0.01,'Sensis Vectors ALL'!AJ48*($G48*VAR_CST)/0.01))</f>
        <v>0</v>
      </c>
      <c r="AK48" s="80">
        <f>IF($E48="FX",$H48*'Sensis Vectors ALL'!AK48*(EXP($G48/100*VAR_CST)-1)/($H48*0.01),IF($E48&lt;&gt;"SPD",$H48*'Sensis Vectors ALL'!AK48*(EXP($G48/100*VAR_CST)-1)/0.01,'Sensis Vectors ALL'!AK48*($G48*VAR_CST)/0.01))</f>
        <v>0</v>
      </c>
      <c r="AL48" s="80">
        <f>IF($E48="FX",$H48*'Sensis Vectors ALL'!AL48*(EXP($G48/100*VAR_CST)-1)/($H48*0.01),IF($E48&lt;&gt;"SPD",$H48*'Sensis Vectors ALL'!AL48*(EXP($G48/100*VAR_CST)-1)/0.01,'Sensis Vectors ALL'!AL48*($G48*VAR_CST)/0.01))</f>
        <v>0</v>
      </c>
      <c r="AM48" s="80">
        <f>IF($E48="FX",$H48*'Sensis Vectors ALL'!AM48*(EXP($G48/100*VAR_CST)-1)/($H48*0.01),IF($E48&lt;&gt;"SPD",$H48*'Sensis Vectors ALL'!AM48*(EXP($G48/100*VAR_CST)-1)/0.01,'Sensis Vectors ALL'!AM48*($G48*VAR_CST)/0.01))</f>
        <v>0</v>
      </c>
      <c r="AN48" s="80">
        <f>IF($E48="FX",$H48*'Sensis Vectors ALL'!AN48*(EXP($G48/100*VAR_CST)-1)/($H48*0.01),IF($E48&lt;&gt;"SPD",$H48*'Sensis Vectors ALL'!AN48*(EXP($G48/100*VAR_CST)-1)/0.01,'Sensis Vectors ALL'!AN48*($G48*VAR_CST)/0.01))</f>
        <v>0</v>
      </c>
      <c r="AO48" s="80">
        <f>IF($E48="FX",$H48*'Sensis Vectors ALL'!AO48*(EXP($G48/100*VAR_CST)-1)/($H48*0.01),IF($E48&lt;&gt;"SPD",$H48*'Sensis Vectors ALL'!AO48*(EXP($G48/100*VAR_CST)-1)/0.01,'Sensis Vectors ALL'!AO48*($G48*VAR_CST)/0.01))</f>
        <v>0</v>
      </c>
      <c r="AP48" s="80">
        <f>IF($E48="FX",$H48*'Sensis Vectors ALL'!AP48*(EXP($G48/100*VAR_CST)-1)/($H48*0.01),IF($E48&lt;&gt;"SPD",$H48*'Sensis Vectors ALL'!AP48*(EXP($G48/100*VAR_CST)-1)/0.01,'Sensis Vectors ALL'!AP48*($G48*VAR_CST)/0.01))</f>
        <v>0</v>
      </c>
      <c r="AQ48" s="80">
        <f>IF($E48="FX",$H48*'Sensis Vectors ALL'!AQ48*(EXP($G48/100*VAR_CST)-1)/($H48*0.01),IF($E48&lt;&gt;"SPD",$H48*'Sensis Vectors ALL'!AQ48*(EXP($G48/100*VAR_CST)-1)/0.01,'Sensis Vectors ALL'!AQ48*($G48*VAR_CST)/0.01))</f>
        <v>0</v>
      </c>
      <c r="AR48" s="80">
        <f>IF($E48="FX",$H48*'Sensis Vectors ALL'!AR48*(EXP($G48/100*VAR_CST)-1)/($H48*0.01),IF($E48&lt;&gt;"SPD",$H48*'Sensis Vectors ALL'!AR48*(EXP($G48/100*VAR_CST)-1)/0.01,'Sensis Vectors ALL'!AR48*($G48*VAR_CST)/0.01))</f>
        <v>0</v>
      </c>
      <c r="AS48" s="80">
        <f>IF($E48="FX",$H48*'Sensis Vectors ALL'!AS48*(EXP($G48/100*VAR_CST)-1)/($H48*0.01),IF($E48&lt;&gt;"SPD",$H48*'Sensis Vectors ALL'!AS48*(EXP($G48/100*VAR_CST)-1)/0.01,'Sensis Vectors ALL'!AS48*($G48*VAR_CST)/0.01))</f>
        <v>0</v>
      </c>
      <c r="AT48" s="80">
        <f>IF($E48="FX",$H48*'Sensis Vectors ALL'!AT48*(EXP($G48/100*VAR_CST)-1)/($H48*0.01),IF($E48&lt;&gt;"SPD",$H48*'Sensis Vectors ALL'!AT48*(EXP($G48/100*VAR_CST)-1)/0.01,'Sensis Vectors ALL'!AT48*($G48*VAR_CST)/0.01))</f>
        <v>0</v>
      </c>
      <c r="AU48" s="80">
        <f>IF($E48="FX",$H48*'Sensis Vectors ALL'!AU48*(EXP($G48/100*VAR_CST)-1)/($H48*0.01),IF($E48&lt;&gt;"SPD",$H48*'Sensis Vectors ALL'!AU48*(EXP($G48/100*VAR_CST)-1)/0.01,'Sensis Vectors ALL'!AU48*($G48*VAR_CST)/0.01))</f>
        <v>0</v>
      </c>
      <c r="AV48" s="80">
        <f>IF($E48="FX",$H48*'Sensis Vectors ALL'!AV48*(EXP($G48/100*VAR_CST)-1)/($H48*0.01),IF($E48&lt;&gt;"SPD",$H48*'Sensis Vectors ALL'!AV48*(EXP($G48/100*VAR_CST)-1)/0.01,'Sensis Vectors ALL'!AV48*($G48*VAR_CST)/0.01))</f>
        <v>0</v>
      </c>
      <c r="AW48" s="80">
        <f>IF($E48="FX",$H48*'Sensis Vectors ALL'!AW48*(EXP($G48/100*VAR_CST)-1)/($H48*0.01),IF($E48&lt;&gt;"SPD",$H48*'Sensis Vectors ALL'!AW48*(EXP($G48/100*VAR_CST)-1)/0.01,'Sensis Vectors ALL'!AW48*($G48*VAR_CST)/0.01))</f>
        <v>0</v>
      </c>
      <c r="AX48" s="80">
        <f>IF($E48="FX",$H48*'Sensis Vectors ALL'!AX48*(EXP($G48/100*VAR_CST)-1)/($H48*0.01),IF($E48&lt;&gt;"SPD",$H48*'Sensis Vectors ALL'!AX48*(EXP($G48/100*VAR_CST)-1)/0.01,'Sensis Vectors ALL'!AX48*($G48*VAR_CST)/0.01))</f>
        <v>0</v>
      </c>
      <c r="AY48" s="80">
        <f>IF($E48="FX",$H48*'Sensis Vectors ALL'!AY48*(EXP($G48/100*VAR_CST)-1)/($H48*0.01),IF($E48&lt;&gt;"SPD",$H48*'Sensis Vectors ALL'!AY48*(EXP($G48/100*VAR_CST)-1)/0.01,'Sensis Vectors ALL'!AY48*($G48*VAR_CST)/0.01))</f>
        <v>0</v>
      </c>
      <c r="AZ48" s="80">
        <f>IF($E48="FX",$H48*'Sensis Vectors ALL'!AZ48*(EXP($G48/100*VAR_CST)-1)/($H48*0.01),IF($E48&lt;&gt;"SPD",$H48*'Sensis Vectors ALL'!AZ48*(EXP($G48/100*VAR_CST)-1)/0.01,'Sensis Vectors ALL'!AZ48*($G48*VAR_CST)/0.01))</f>
        <v>0</v>
      </c>
      <c r="BA48" s="80">
        <f>IF($E48="FX",$H48*'Sensis Vectors ALL'!BA48*(EXP($G48/100*VAR_CST)-1)/($H48*0.01),IF($E48&lt;&gt;"SPD",$H48*'Sensis Vectors ALL'!BA48*(EXP($G48/100*VAR_CST)-1)/0.01,'Sensis Vectors ALL'!BA48*($G48*VAR_CST)/0.01))</f>
        <v>0</v>
      </c>
      <c r="BB48" s="80">
        <f>IF($E48="FX",$H48*'Sensis Vectors ALL'!BB48*(EXP($G48/100*VAR_CST)-1)/($H48*0.01),IF($E48&lt;&gt;"SPD",$H48*'Sensis Vectors ALL'!BB48*(EXP($G48/100*VAR_CST)-1)/0.01,'Sensis Vectors ALL'!BB48*($G48*VAR_CST)/0.01))</f>
        <v>0</v>
      </c>
      <c r="BC48" s="80">
        <f>IF($E48="FX",$H48*'Sensis Vectors ALL'!BC48*(EXP($G48/100*VAR_CST)-1)/($H48*0.01),IF($E48&lt;&gt;"SPD",$H48*'Sensis Vectors ALL'!BC48*(EXP($G48/100*VAR_CST)-1)/0.01,'Sensis Vectors ALL'!BC48*($G48*VAR_CST)/0.01))</f>
        <v>0</v>
      </c>
      <c r="BD48" s="80">
        <f>IF($E48="FX",$H48*'Sensis Vectors ALL'!BD48*(EXP($G48/100*VAR_CST)-1)/($H48*0.01),IF($E48&lt;&gt;"SPD",$H48*'Sensis Vectors ALL'!BD48*(EXP($G48/100*VAR_CST)-1)/0.01,'Sensis Vectors ALL'!BD48*($G48*VAR_CST)/0.01))</f>
        <v>0.90200546203467158</v>
      </c>
      <c r="BE48" s="80">
        <f>IF($E48="FX",$H48*'Sensis Vectors ALL'!BE48*(EXP($G48/100*VAR_CST)-1)/($H48*0.01),IF($E48&lt;&gt;"SPD",$H48*'Sensis Vectors ALL'!BE48*(EXP($G48/100*VAR_CST)-1)/0.01,'Sensis Vectors ALL'!BE48*($G48*VAR_CST)/0.01))</f>
        <v>0</v>
      </c>
      <c r="BF48" s="80">
        <f>IF($E48="FX",$H48*'Sensis Vectors ALL'!BF48*(EXP($G48/100*VAR_CST)-1)/($H48*0.01),IF($E48&lt;&gt;"SPD",$H48*'Sensis Vectors ALL'!BF48*(EXP($G48/100*VAR_CST)-1)/0.01,'Sensis Vectors ALL'!BF48*($G48*VAR_CST)/0.01))</f>
        <v>0</v>
      </c>
      <c r="BG48" s="80">
        <f>IF($E48="FX",$H48*'Sensis Vectors ALL'!BG48*(EXP($G48/100*VAR_CST)-1)/($H48*0.01),IF($E48&lt;&gt;"SPD",$H48*'Sensis Vectors ALL'!BG48*(EXP($G48/100*VAR_CST)-1)/0.01,'Sensis Vectors ALL'!BG48*($G48*VAR_CST)/0.01))</f>
        <v>0</v>
      </c>
      <c r="BH48" s="80">
        <f>IF($E48="FX",$H48*'Sensis Vectors ALL'!BH48*(EXP($G48/100*VAR_CST)-1)/($H48*0.01),IF($E48&lt;&gt;"SPD",$H48*'Sensis Vectors ALL'!BH48*(EXP($G48/100*VAR_CST)-1)/0.01,'Sensis Vectors ALL'!BH48*($G48*VAR_CST)/0.01))</f>
        <v>0</v>
      </c>
      <c r="BI48" s="80">
        <f>IF($E48="FX",$H48*'Sensis Vectors ALL'!BI48*(EXP($G48/100*VAR_CST)-1)/($H48*0.01),IF($E48&lt;&gt;"SPD",$H48*'Sensis Vectors ALL'!BI48*(EXP($G48/100*VAR_CST)-1)/0.01,'Sensis Vectors ALL'!BI48*($G48*VAR_CST)/0.01))</f>
        <v>0</v>
      </c>
      <c r="BJ48" s="80">
        <f>IF($E48="FX",$H48*'Sensis Vectors ALL'!BJ48*(EXP($G48/100*VAR_CST)-1)/($H48*0.01),IF($E48&lt;&gt;"SPD",$H48*'Sensis Vectors ALL'!BJ48*(EXP($G48/100*VAR_CST)-1)/0.01,'Sensis Vectors ALL'!BJ48*($G48*VAR_CST)/0.01))</f>
        <v>0</v>
      </c>
      <c r="BK48" s="80">
        <f>IF($E48="FX",$H48*'Sensis Vectors ALL'!BK48*(EXP($G48/100*VAR_CST)-1)/($H48*0.01),IF($E48&lt;&gt;"SPD",$H48*'Sensis Vectors ALL'!BK48*(EXP($G48/100*VAR_CST)-1)/0.01,'Sensis Vectors ALL'!BK48*($G48*VAR_CST)/0.01))</f>
        <v>0</v>
      </c>
      <c r="BL48" s="80">
        <f>IF($E48="FX",$H48*'Sensis Vectors ALL'!BL48*(EXP($G48/100*VAR_CST)-1)/($H48*0.01),IF($E48&lt;&gt;"SPD",$H48*'Sensis Vectors ALL'!BL48*(EXP($G48/100*VAR_CST)-1)/0.01,'Sensis Vectors ALL'!BL48*($G48*VAR_CST)/0.01))</f>
        <v>0.90200546203467158</v>
      </c>
      <c r="BM48" s="80">
        <f>IF($E48="FX",$H48*'Sensis Vectors ALL'!BM48*(EXP($G48/100*VAR_CST)-1)/($H48*0.01),IF($E48&lt;&gt;"SPD",$H48*'Sensis Vectors ALL'!BM48*(EXP($G48/100*VAR_CST)-1)/0.01,'Sensis Vectors ALL'!BM48*($G48*VAR_CST)/0.01))</f>
        <v>0</v>
      </c>
      <c r="BN48" s="80">
        <f>IF($E48="FX",$H48*'Sensis Vectors ALL'!BN48*(EXP($G48/100*VAR_CST)-1)/($H48*0.01),IF($E48&lt;&gt;"SPD",$H48*'Sensis Vectors ALL'!BN48*(EXP($G48/100*VAR_CST)-1)/0.01,'Sensis Vectors ALL'!BN48*($G48*VAR_CST)/0.01))</f>
        <v>0</v>
      </c>
      <c r="BO48" s="80">
        <f>IF($E48="FX",$H48*'Sensis Vectors ALL'!BO48*(EXP($G48/100*VAR_CST)-1)/($H48*0.01),IF($E48&lt;&gt;"SPD",$H48*'Sensis Vectors ALL'!BO48*(EXP($G48/100*VAR_CST)-1)/0.01,'Sensis Vectors ALL'!BO48*($G48*VAR_CST)/0.01))</f>
        <v>0</v>
      </c>
      <c r="BP48" s="80">
        <f>IF($E48="FX",$H48*'Sensis Vectors ALL'!BP48*(EXP($G48/100*VAR_CST)-1)/($H48*0.01),IF($E48&lt;&gt;"SPD",$H48*'Sensis Vectors ALL'!BP48*(EXP($G48/100*VAR_CST)-1)/0.01,'Sensis Vectors ALL'!BP48*($G48*VAR_CST)/0.01))</f>
        <v>0</v>
      </c>
      <c r="BQ48" s="80">
        <f>IF($E48="FX",$H48*'Sensis Vectors ALL'!BQ48*(EXP($G48/100*VAR_CST)-1)/($H48*0.01),IF($E48&lt;&gt;"SPD",$H48*'Sensis Vectors ALL'!BQ48*(EXP($G48/100*VAR_CST)-1)/0.01,'Sensis Vectors ALL'!BQ48*($G48*VAR_CST)/0.01))</f>
        <v>0</v>
      </c>
      <c r="BR48" s="80">
        <f>IF($E48="FX",$H48*'Sensis Vectors ALL'!BR48*(EXP($G48/100*VAR_CST)-1)/($H48*0.01),IF($E48&lt;&gt;"SPD",$H48*'Sensis Vectors ALL'!BR48*(EXP($G48/100*VAR_CST)-1)/0.01,'Sensis Vectors ALL'!BR48*($G48*VAR_CST)/0.01))</f>
        <v>0</v>
      </c>
      <c r="BS48" s="80">
        <f>IF($E48="FX",$H48*'Sensis Vectors ALL'!BS48*(EXP($G48/100*VAR_CST)-1)/($H48*0.01),IF($E48&lt;&gt;"SPD",$H48*'Sensis Vectors ALL'!BS48*(EXP($G48/100*VAR_CST)-1)/0.01,'Sensis Vectors ALL'!BS48*($G48*VAR_CST)/0.01))</f>
        <v>0</v>
      </c>
      <c r="BT48" s="80">
        <f>IF($E48="FX",$H48*'Sensis Vectors ALL'!BT48*(EXP($G48/100*VAR_CST)-1)/($H48*0.01),IF($E48&lt;&gt;"SPD",$H48*'Sensis Vectors ALL'!BT48*(EXP($G48/100*VAR_CST)-1)/0.01,'Sensis Vectors ALL'!BT48*($G48*VAR_CST)/0.01))</f>
        <v>0</v>
      </c>
      <c r="BU48" s="80">
        <f>IF($E48="FX",$H48*'Sensis Vectors ALL'!BU48*(EXP($G48/100*VAR_CST)-1)/($H48*0.01),IF($E48&lt;&gt;"SPD",$H48*'Sensis Vectors ALL'!BU48*(EXP($G48/100*VAR_CST)-1)/0.01,'Sensis Vectors ALL'!BU48*($G48*VAR_CST)/0.01))</f>
        <v>0</v>
      </c>
      <c r="BV48" s="80">
        <f>IF($E48="FX",$H48*'Sensis Vectors ALL'!BV48*(EXP($G48/100*VAR_CST)-1)/($H48*0.01),IF($E48&lt;&gt;"SPD",$H48*'Sensis Vectors ALL'!BV48*(EXP($G48/100*VAR_CST)-1)/0.01,'Sensis Vectors ALL'!BV48*($G48*VAR_CST)/0.01))</f>
        <v>0</v>
      </c>
      <c r="BW48" s="80">
        <f>IF($E48="FX",$H48*'Sensis Vectors ALL'!BW48*(EXP($G48/100*VAR_CST)-1)/($H48*0.01),IF($E48&lt;&gt;"SPD",$H48*'Sensis Vectors ALL'!BW48*(EXP($G48/100*VAR_CST)-1)/0.01,'Sensis Vectors ALL'!BW48*($G48*VAR_CST)/0.01))</f>
        <v>0</v>
      </c>
      <c r="BX48" s="80">
        <f>IF($E48="FX",$H48*'Sensis Vectors ALL'!BX48*(EXP($G48/100*VAR_CST)-1)/($H48*0.01),IF($E48&lt;&gt;"SPD",$H48*'Sensis Vectors ALL'!BX48*(EXP($G48/100*VAR_CST)-1)/0.01,'Sensis Vectors ALL'!BX48*($G48*VAR_CST)/0.01))</f>
        <v>0</v>
      </c>
      <c r="BY48" s="80">
        <f>IF($E48="FX",$H48*'Sensis Vectors ALL'!BY48*(EXP($G48/100*VAR_CST)-1)/($H48*0.01),IF($E48&lt;&gt;"SPD",$H48*'Sensis Vectors ALL'!BY48*(EXP($G48/100*VAR_CST)-1)/0.01,'Sensis Vectors ALL'!BY48*($G48*VAR_CST)/0.01))</f>
        <v>0</v>
      </c>
      <c r="BZ48" s="80">
        <f>IF($E48="FX",$H48*'Sensis Vectors ALL'!BZ48*(EXP($G48/100*VAR_CST)-1)/($H48*0.01),IF($E48&lt;&gt;"SPD",$H48*'Sensis Vectors ALL'!BZ48*(EXP($G48/100*VAR_CST)-1)/0.01,'Sensis Vectors ALL'!BZ48*($G48*VAR_CST)/0.01))</f>
        <v>0</v>
      </c>
      <c r="CA48" s="80">
        <f>IF($E48="FX",$H48*'Sensis Vectors ALL'!CA48*(EXP($G48/100*VAR_CST)-1)/($H48*0.01),IF($E48&lt;&gt;"SPD",$H48*'Sensis Vectors ALL'!CA48*(EXP($G48/100*VAR_CST)-1)/0.01,'Sensis Vectors ALL'!CA48*($G48*VAR_CST)/0.01))</f>
        <v>0</v>
      </c>
      <c r="CB48" s="80">
        <f>IF($E48="FX",$H48*'Sensis Vectors ALL'!CB48*(EXP($G48/100*VAR_CST)-1)/($H48*0.01),IF($E48&lt;&gt;"SPD",$H48*'Sensis Vectors ALL'!CB48*(EXP($G48/100*VAR_CST)-1)/0.01,'Sensis Vectors ALL'!CB48*($G48*VAR_CST)/0.01))</f>
        <v>0.90200546203467158</v>
      </c>
      <c r="CC48" s="80">
        <f>IF($E48="FX",$H48*'Sensis Vectors ALL'!CC48*(EXP($G48/100*VAR_CST)-1)/($H48*0.01),IF($E48&lt;&gt;"SPD",$H48*'Sensis Vectors ALL'!CC48*(EXP($G48/100*VAR_CST)-1)/0.01,'Sensis Vectors ALL'!CC48*($G48*VAR_CST)/0.01))</f>
        <v>0.90200546203467158</v>
      </c>
      <c r="CD48" s="80">
        <f>IF($E48="FX",$H48*'Sensis Vectors ALL'!CD48*(EXP($G48/100*VAR_CST)-1)/($H48*0.01),IF($E48&lt;&gt;"SPD",$H48*'Sensis Vectors ALL'!CD48*(EXP($G48/100*VAR_CST)-1)/0.01,'Sensis Vectors ALL'!CD48*($G48*VAR_CST)/0.01))</f>
        <v>0</v>
      </c>
      <c r="CE48" s="80">
        <f>IF($E48="FX",$H48*'Sensis Vectors ALL'!CE48*(EXP($G48/100*VAR_CST)-1)/($H48*0.01),IF($E48&lt;&gt;"SPD",$H48*'Sensis Vectors ALL'!CE48*(EXP($G48/100*VAR_CST)-1)/0.01,'Sensis Vectors ALL'!CE48*($G48*VAR_CST)/0.01))</f>
        <v>0</v>
      </c>
      <c r="CF48" s="80">
        <f>IF($E48="FX",$H48*'Sensis Vectors ALL'!CF48*(EXP($G48/100*VAR_CST)-1)/($H48*0.01),IF($E48&lt;&gt;"SPD",$H48*'Sensis Vectors ALL'!CF48*(EXP($G48/100*VAR_CST)-1)/0.01,'Sensis Vectors ALL'!CF48*($G48*VAR_CST)/0.01))</f>
        <v>0</v>
      </c>
      <c r="CG48" s="80">
        <f>IF($E48="FX",$H48*'Sensis Vectors ALL'!CG48*(EXP($G48/100*VAR_CST)-1)/($H48*0.01),IF($E48&lt;&gt;"SPD",$H48*'Sensis Vectors ALL'!CG48*(EXP($G48/100*VAR_CST)-1)/0.01,'Sensis Vectors ALL'!CG48*($G48*VAR_CST)/0.01))</f>
        <v>0</v>
      </c>
      <c r="CH48" s="80">
        <f>IF($E48="FX",$H48*'Sensis Vectors ALL'!CH48*(EXP($G48/100*VAR_CST)-1)/($H48*0.01),IF($E48&lt;&gt;"SPD",$H48*'Sensis Vectors ALL'!CH48*(EXP($G48/100*VAR_CST)-1)/0.01,'Sensis Vectors ALL'!CH48*($G48*VAR_CST)/0.01))</f>
        <v>0</v>
      </c>
      <c r="CI48" s="80">
        <f>IF($E48="FX",$H48*'Sensis Vectors ALL'!CI48*(EXP($G48/100*VAR_CST)-1)/($H48*0.01),IF($E48&lt;&gt;"SPD",$H48*'Sensis Vectors ALL'!CI48*(EXP($G48/100*VAR_CST)-1)/0.01,'Sensis Vectors ALL'!CI48*($G48*VAR_CST)/0.01))</f>
        <v>0</v>
      </c>
      <c r="CJ48" s="80">
        <f>IF($E48="FX",$H48*'Sensis Vectors ALL'!CJ48*(EXP($G48/100*VAR_CST)-1)/($H48*0.01),IF($E48&lt;&gt;"SPD",$H48*'Sensis Vectors ALL'!CJ48*(EXP($G48/100*VAR_CST)-1)/0.01,'Sensis Vectors ALL'!CJ48*($G48*VAR_CST)/0.01))</f>
        <v>0</v>
      </c>
      <c r="CK48" s="80">
        <f>IF($E48="FX",$H48*'Sensis Vectors ALL'!CK48*(EXP($G48/100*VAR_CST)-1)/($H48*0.01),IF($E48&lt;&gt;"SPD",$H48*'Sensis Vectors ALL'!CK48*(EXP($G48/100*VAR_CST)-1)/0.01,'Sensis Vectors ALL'!CK48*($G48*VAR_CST)/0.01))</f>
        <v>0</v>
      </c>
      <c r="CL48" s="80">
        <f>IF($E48="FX",$H48*'Sensis Vectors ALL'!CL48*(EXP($G48/100*VAR_CST)-1)/($H48*0.01),IF($E48&lt;&gt;"SPD",$H48*'Sensis Vectors ALL'!CL48*(EXP($G48/100*VAR_CST)-1)/0.01,'Sensis Vectors ALL'!CL48*($G48*VAR_CST)/0.01))</f>
        <v>0</v>
      </c>
      <c r="CM48" s="80">
        <f>IF($E48="FX",$H48*'Sensis Vectors ALL'!CM48*(EXP($G48/100*VAR_CST)-1)/($H48*0.01),IF($E48&lt;&gt;"SPD",$H48*'Sensis Vectors ALL'!CM48*(EXP($G48/100*VAR_CST)-1)/0.01,'Sensis Vectors ALL'!CM48*($G48*VAR_CST)/0.01))</f>
        <v>0</v>
      </c>
      <c r="CN48" s="80">
        <f>IF($E48="FX",$H48*'Sensis Vectors ALL'!CN48*(EXP($G48/100*VAR_CST)-1)/($H48*0.01),IF($E48&lt;&gt;"SPD",$H48*'Sensis Vectors ALL'!CN48*(EXP($G48/100*VAR_CST)-1)/0.01,'Sensis Vectors ALL'!CN48*($G48*VAR_CST)/0.01))</f>
        <v>0</v>
      </c>
      <c r="CO48" s="80">
        <f>IF($E48="FX",$H48*'Sensis Vectors ALL'!CO48*(EXP($G48/100*VAR_CST)-1)/($H48*0.01),IF($E48&lt;&gt;"SPD",$H48*'Sensis Vectors ALL'!CO48*(EXP($G48/100*VAR_CST)-1)/0.01,'Sensis Vectors ALL'!CO48*($G48*VAR_CST)/0.01))</f>
        <v>0</v>
      </c>
      <c r="CP48" s="80">
        <f>IF($E48="FX",$H48*'Sensis Vectors ALL'!CP48*(EXP($G48/100*VAR_CST)-1)/($H48*0.01),IF($E48&lt;&gt;"SPD",$H48*'Sensis Vectors ALL'!CP48*(EXP($G48/100*VAR_CST)-1)/0.01,'Sensis Vectors ALL'!CP48*($G48*VAR_CST)/0.01))</f>
        <v>0</v>
      </c>
      <c r="CQ48" s="80">
        <f>IF($E48="FX",$H48*'Sensis Vectors ALL'!CQ48*(EXP($G48/100*VAR_CST)-1)/($H48*0.01),IF($E48&lt;&gt;"SPD",$H48*'Sensis Vectors ALL'!CQ48*(EXP($G48/100*VAR_CST)-1)/0.01,'Sensis Vectors ALL'!CQ48*($G48*VAR_CST)/0.01))</f>
        <v>0</v>
      </c>
      <c r="CR48" s="80">
        <f>IF($E48="FX",$H48*'Sensis Vectors ALL'!CR48*(EXP($G48/100*VAR_CST)-1)/($H48*0.01),IF($E48&lt;&gt;"SPD",$H48*'Sensis Vectors ALL'!CR48*(EXP($G48/100*VAR_CST)-1)/0.01,'Sensis Vectors ALL'!CR48*($G48*VAR_CST)/0.01))</f>
        <v>0</v>
      </c>
      <c r="CS48" s="80">
        <f>IF($E48="FX",$H48*'Sensis Vectors ALL'!CS48*(EXP($G48/100*VAR_CST)-1)/($H48*0.01),IF($E48&lt;&gt;"SPD",$H48*'Sensis Vectors ALL'!CS48*(EXP($G48/100*VAR_CST)-1)/0.01,'Sensis Vectors ALL'!CS48*($G48*VAR_CST)/0.01))</f>
        <v>0</v>
      </c>
      <c r="CT48" s="80">
        <f>IF($E48="FX",$H48*'Sensis Vectors ALL'!CT48*(EXP($G48/100*VAR_CST)-1)/($H48*0.01),IF($E48&lt;&gt;"SPD",$H48*'Sensis Vectors ALL'!CT48*(EXP($G48/100*VAR_CST)-1)/0.01,'Sensis Vectors ALL'!CT48*($G48*VAR_CST)/0.01))</f>
        <v>0</v>
      </c>
      <c r="CU48" s="80">
        <f>IF($E48="FX",$H48*'Sensis Vectors ALL'!CU48*(EXP($G48/100*VAR_CST)-1)/($H48*0.01),IF($E48&lt;&gt;"SPD",$H48*'Sensis Vectors ALL'!CU48*(EXP($G48/100*VAR_CST)-1)/0.01,'Sensis Vectors ALL'!CU48*($G48*VAR_CST)/0.01))</f>
        <v>0</v>
      </c>
      <c r="CV48" s="80">
        <f>IF($E48="FX",$H48*'Sensis Vectors ALL'!CV48*(EXP($G48/100*VAR_CST)-1)/($H48*0.01),IF($E48&lt;&gt;"SPD",$H48*'Sensis Vectors ALL'!CV48*(EXP($G48/100*VAR_CST)-1)/0.01,'Sensis Vectors ALL'!CV48*($G48*VAR_CST)/0.01))</f>
        <v>0</v>
      </c>
      <c r="CW48" s="80">
        <f>IF($E48="FX",$H48*'Sensis Vectors ALL'!CW48*(EXP($G48/100*VAR_CST)-1)/($H48*0.01),IF($E48&lt;&gt;"SPD",$H48*'Sensis Vectors ALL'!CW48*(EXP($G48/100*VAR_CST)-1)/0.01,'Sensis Vectors ALL'!CW48*($G48*VAR_CST)/0.01))</f>
        <v>0</v>
      </c>
      <c r="CX48" s="80">
        <f>IF($E48="FX",$H48*'Sensis Vectors ALL'!CX48*(EXP($G48/100*VAR_CST)-1)/($H48*0.01),IF($E48&lt;&gt;"SPD",$H48*'Sensis Vectors ALL'!CX48*(EXP($G48/100*VAR_CST)-1)/0.01,'Sensis Vectors ALL'!CX48*($G48*VAR_CST)/0.01))</f>
        <v>0</v>
      </c>
      <c r="CY48" s="80">
        <f>IF($E48="FX",$H48*'Sensis Vectors ALL'!CY48*(EXP($G48/100*VAR_CST)-1)/($H48*0.01),IF($E48&lt;&gt;"SPD",$H48*'Sensis Vectors ALL'!CY48*(EXP($G48/100*VAR_CST)-1)/0.01,'Sensis Vectors ALL'!CY48*($G48*VAR_CST)/0.01))</f>
        <v>0</v>
      </c>
      <c r="CZ48" s="80">
        <f>IF($E48="FX",$H48*'Sensis Vectors ALL'!CZ48*(EXP($G48/100*VAR_CST)-1)/($H48*0.01),IF($E48&lt;&gt;"SPD",$H48*'Sensis Vectors ALL'!CZ48*(EXP($G48/100*VAR_CST)-1)/0.01,'Sensis Vectors ALL'!CZ48*($G48*VAR_CST)/0.01))</f>
        <v>0</v>
      </c>
      <c r="DA48" s="80">
        <f>IF($E48="FX",$H48*'Sensis Vectors ALL'!DA48*(EXP($G48/100*VAR_CST)-1)/($H48*0.01),IF($E48&lt;&gt;"SPD",$H48*'Sensis Vectors ALL'!DA48*(EXP($G48/100*VAR_CST)-1)/0.01,'Sensis Vectors ALL'!DA48*($G48*VAR_CST)/0.01))</f>
        <v>0</v>
      </c>
      <c r="DB48" s="80">
        <f>IF($E48="FX",$H48*'Sensis Vectors ALL'!DB48*(EXP($G48/100*VAR_CST)-1)/($H48*0.01),IF($E48&lt;&gt;"SPD",$H48*'Sensis Vectors ALL'!DB48*(EXP($G48/100*VAR_CST)-1)/0.01,'Sensis Vectors ALL'!DB48*($G48*VAR_CST)/0.01))</f>
        <v>0</v>
      </c>
      <c r="DC48" s="80">
        <f>IF($E48="FX",$H48*'Sensis Vectors ALL'!DC48*(EXP($G48/100*VAR_CST)-1)/($H48*0.01),IF($E48&lt;&gt;"SPD",$H48*'Sensis Vectors ALL'!DC48*(EXP($G48/100*VAR_CST)-1)/0.01,'Sensis Vectors ALL'!DC48*($G48*VAR_CST)/0.01))</f>
        <v>0</v>
      </c>
      <c r="DD48" s="80">
        <f>IF($E48="FX",$H48*'Sensis Vectors ALL'!DD48*(EXP($G48/100*VAR_CST)-1)/($H48*0.01),IF($E48&lt;&gt;"SPD",$H48*'Sensis Vectors ALL'!DD48*(EXP($G48/100*VAR_CST)-1)/0.01,'Sensis Vectors ALL'!DD48*($G48*VAR_CST)/0.01))</f>
        <v>0</v>
      </c>
      <c r="DE48" s="80">
        <f>IF($E48="FX",$H48*'Sensis Vectors ALL'!DE48*(EXP($G48/100*VAR_CST)-1)/($H48*0.01),IF($E48&lt;&gt;"SPD",$H48*'Sensis Vectors ALL'!DE48*(EXP($G48/100*VAR_CST)-1)/0.01,'Sensis Vectors ALL'!DE48*($G48*VAR_CST)/0.01))</f>
        <v>0</v>
      </c>
      <c r="DF48" s="80">
        <f>IF($E48="FX",$H48*'Sensis Vectors ALL'!DF48*(EXP($G48/100*VAR_CST)-1)/($H48*0.01),IF($E48&lt;&gt;"SPD",$H48*'Sensis Vectors ALL'!DF48*(EXP($G48/100*VAR_CST)-1)/0.01,'Sensis Vectors ALL'!DF48*($G48*VAR_CST)/0.01))</f>
        <v>0</v>
      </c>
      <c r="DG48" s="80">
        <f>IF($E48="FX",$H48*'Sensis Vectors ALL'!DG48*(EXP($G48/100*VAR_CST)-1)/($H48*0.01),IF($E48&lt;&gt;"SPD",$H48*'Sensis Vectors ALL'!DG48*(EXP($G48/100*VAR_CST)-1)/0.01,'Sensis Vectors ALL'!DG48*($G48*VAR_CST)/0.01))</f>
        <v>0</v>
      </c>
      <c r="DH48" s="80">
        <f>IF($E48="FX",$H48*'Sensis Vectors ALL'!DH48*(EXP($G48/100*VAR_CST)-1)/($H48*0.01),IF($E48&lt;&gt;"SPD",$H48*'Sensis Vectors ALL'!DH48*(EXP($G48/100*VAR_CST)-1)/0.01,'Sensis Vectors ALL'!DH48*($G48*VAR_CST)/0.01))</f>
        <v>0</v>
      </c>
      <c r="DI48" s="80">
        <f>IF($E48="FX",$H48*'Sensis Vectors ALL'!DI48*(EXP($G48/100*VAR_CST)-1)/($H48*0.01),IF($E48&lt;&gt;"SPD",$H48*'Sensis Vectors ALL'!DI48*(EXP($G48/100*VAR_CST)-1)/0.01,'Sensis Vectors ALL'!DI48*($G48*VAR_CST)/0.01))</f>
        <v>0</v>
      </c>
      <c r="DJ48" s="80">
        <f>IF($E48="FX",$H48*'Sensis Vectors ALL'!DJ48*(EXP($G48/100*VAR_CST)-1)/($H48*0.01),IF($E48&lt;&gt;"SPD",$H48*'Sensis Vectors ALL'!DJ48*(EXP($G48/100*VAR_CST)-1)/0.01,'Sensis Vectors ALL'!DJ48*($G48*VAR_CST)/0.01))</f>
        <v>0</v>
      </c>
      <c r="DK48" s="80">
        <f>IF($E48="FX",$H48*'Sensis Vectors ALL'!DK48*(EXP($G48/100*VAR_CST)-1)/($H48*0.01),IF($E48&lt;&gt;"SPD",$H48*'Sensis Vectors ALL'!DK48*(EXP($G48/100*VAR_CST)-1)/0.01,'Sensis Vectors ALL'!DK48*($G48*VAR_CST)/0.01))</f>
        <v>0</v>
      </c>
      <c r="DL48" s="80">
        <f>IF($E48="FX",$H48*'Sensis Vectors ALL'!DL48*(EXP($G48/100*VAR_CST)-1)/($H48*0.01),IF($E48&lt;&gt;"SPD",$H48*'Sensis Vectors ALL'!DL48*(EXP($G48/100*VAR_CST)-1)/0.01,'Sensis Vectors ALL'!DL48*($G48*VAR_CST)/0.01))</f>
        <v>0</v>
      </c>
      <c r="DM48" s="80">
        <f>IF($E48="FX",$H48*'Sensis Vectors ALL'!DM48*(EXP($G48/100*VAR_CST)-1)/($H48*0.01),IF($E48&lt;&gt;"SPD",$H48*'Sensis Vectors ALL'!DM48*(EXP($G48/100*VAR_CST)-1)/0.01,'Sensis Vectors ALL'!DM48*($G48*VAR_CST)/0.01))</f>
        <v>0</v>
      </c>
      <c r="DN48" s="80">
        <f>IF($E48="FX",$H48*'Sensis Vectors ALL'!DN48*(EXP($G48/100*VAR_CST)-1)/($H48*0.01),IF($E48&lt;&gt;"SPD",$H48*'Sensis Vectors ALL'!DN48*(EXP($G48/100*VAR_CST)-1)/0.01,'Sensis Vectors ALL'!DN48*($G48*VAR_CST)/0.01))</f>
        <v>0</v>
      </c>
      <c r="DO48" s="80">
        <f>IF($E48="FX",$H48*'Sensis Vectors ALL'!DO48*(EXP($G48/100*VAR_CST)-1)/($H48*0.01),IF($E48&lt;&gt;"SPD",$H48*'Sensis Vectors ALL'!DO48*(EXP($G48/100*VAR_CST)-1)/0.01,'Sensis Vectors ALL'!DO48*($G48*VAR_CST)/0.01))</f>
        <v>0</v>
      </c>
      <c r="DP48" s="80">
        <f>IF($E48="FX",$H48*'Sensis Vectors ALL'!DP48*(EXP($G48/100*VAR_CST)-1)/($H48*0.01),IF($E48&lt;&gt;"SPD",$H48*'Sensis Vectors ALL'!DP48*(EXP($G48/100*VAR_CST)-1)/0.01,'Sensis Vectors ALL'!DP48*($G48*VAR_CST)/0.01))</f>
        <v>0</v>
      </c>
      <c r="DQ48" s="80">
        <f>IF($E48="FX",$H48*'Sensis Vectors ALL'!DQ48*(EXP($G48/100*VAR_CST)-1)/($H48*0.01),IF($E48&lt;&gt;"SPD",$H48*'Sensis Vectors ALL'!DQ48*(EXP($G48/100*VAR_CST)-1)/0.01,'Sensis Vectors ALL'!DQ48*($G48*VAR_CST)/0.01))</f>
        <v>0</v>
      </c>
    </row>
    <row r="49" spans="1:121" x14ac:dyDescent="0.2">
      <c r="A49" s="60">
        <v>406</v>
      </c>
      <c r="B49" s="60" t="s">
        <v>9</v>
      </c>
      <c r="C49" s="60" t="s">
        <v>369</v>
      </c>
      <c r="D49" s="60" t="s">
        <v>526</v>
      </c>
      <c r="E49" s="60" t="s">
        <v>523</v>
      </c>
      <c r="F49" s="60" t="s">
        <v>8</v>
      </c>
      <c r="G49" s="60">
        <v>0.22253600000000001</v>
      </c>
      <c r="H49" s="60">
        <v>0.42437599999999998</v>
      </c>
      <c r="I49" s="80">
        <f>IF($E49="FX",$H49*'Sensis Vectors ALL'!I49*(EXP($G49/100*VAR_CST)-1)/($H49*0.01),IF($E49&lt;&gt;"SPD",$H49*'Sensis Vectors ALL'!I49*(EXP($G49/100*VAR_CST)-1)/0.01,'Sensis Vectors ALL'!I49*($G49*VAR_CST)/0.01))</f>
        <v>0.33323438187706783</v>
      </c>
      <c r="J49" s="80">
        <f>IF($E49="FX",$H49*'Sensis Vectors ALL'!J49*(EXP($G49/100*VAR_CST)-1)/($H49*0.01),IF($E49&lt;&gt;"SPD",$H49*'Sensis Vectors ALL'!J49*(EXP($G49/100*VAR_CST)-1)/0.01,'Sensis Vectors ALL'!J49*($G49*VAR_CST)/0.01))</f>
        <v>0.33323438187706783</v>
      </c>
      <c r="K49" s="80">
        <f>IF($E49="FX",$H49*'Sensis Vectors ALL'!K49*(EXP($G49/100*VAR_CST)-1)/($H49*0.01),IF($E49&lt;&gt;"SPD",$H49*'Sensis Vectors ALL'!K49*(EXP($G49/100*VAR_CST)-1)/0.01,'Sensis Vectors ALL'!K49*($G49*VAR_CST)/0.01))</f>
        <v>0.33323438187706783</v>
      </c>
      <c r="L49" s="80">
        <f>IF($E49="FX",$H49*'Sensis Vectors ALL'!L49*(EXP($G49/100*VAR_CST)-1)/($H49*0.01),IF($E49&lt;&gt;"SPD",$H49*'Sensis Vectors ALL'!L49*(EXP($G49/100*VAR_CST)-1)/0.01,'Sensis Vectors ALL'!L49*($G49*VAR_CST)/0.01))</f>
        <v>0.33323438187706783</v>
      </c>
      <c r="M49" s="80">
        <f>IF($E49="FX",$H49*'Sensis Vectors ALL'!M49*(EXP($G49/100*VAR_CST)-1)/($H49*0.01),IF($E49&lt;&gt;"SPD",$H49*'Sensis Vectors ALL'!M49*(EXP($G49/100*VAR_CST)-1)/0.01,'Sensis Vectors ALL'!M49*($G49*VAR_CST)/0.01))</f>
        <v>0.83132746191231577</v>
      </c>
      <c r="N49" s="80">
        <f>IF($E49="FX",$H49*'Sensis Vectors ALL'!N49*(EXP($G49/100*VAR_CST)-1)/($H49*0.01),IF($E49&lt;&gt;"SPD",$H49*'Sensis Vectors ALL'!N49*(EXP($G49/100*VAR_CST)-1)/0.01,'Sensis Vectors ALL'!N49*($G49*VAR_CST)/0.01))</f>
        <v>0.83132746191231577</v>
      </c>
      <c r="O49" s="80">
        <f>IF($E49="FX",$H49*'Sensis Vectors ALL'!O49*(EXP($G49/100*VAR_CST)-1)/($H49*0.01),IF($E49&lt;&gt;"SPD",$H49*'Sensis Vectors ALL'!O49*(EXP($G49/100*VAR_CST)-1)/0.01,'Sensis Vectors ALL'!O49*($G49*VAR_CST)/0.01))</f>
        <v>0</v>
      </c>
      <c r="P49" s="80">
        <f>IF($E49="FX",$H49*'Sensis Vectors ALL'!P49*(EXP($G49/100*VAR_CST)-1)/($H49*0.01),IF($E49&lt;&gt;"SPD",$H49*'Sensis Vectors ALL'!P49*(EXP($G49/100*VAR_CST)-1)/0.01,'Sensis Vectors ALL'!P49*($G49*VAR_CST)/0.01))</f>
        <v>0</v>
      </c>
      <c r="Q49" s="80">
        <f>IF($E49="FX",$H49*'Sensis Vectors ALL'!Q49*(EXP($G49/100*VAR_CST)-1)/($H49*0.01),IF($E49&lt;&gt;"SPD",$H49*'Sensis Vectors ALL'!Q49*(EXP($G49/100*VAR_CST)-1)/0.01,'Sensis Vectors ALL'!Q49*($G49*VAR_CST)/0.01))</f>
        <v>0</v>
      </c>
      <c r="R49" s="80">
        <f>IF($E49="FX",$H49*'Sensis Vectors ALL'!R49*(EXP($G49/100*VAR_CST)-1)/($H49*0.01),IF($E49&lt;&gt;"SPD",$H49*'Sensis Vectors ALL'!R49*(EXP($G49/100*VAR_CST)-1)/0.01,'Sensis Vectors ALL'!R49*($G49*VAR_CST)/0.01))</f>
        <v>0</v>
      </c>
      <c r="S49" s="80">
        <f>IF($E49="FX",$H49*'Sensis Vectors ALL'!S49*(EXP($G49/100*VAR_CST)-1)/($H49*0.01),IF($E49&lt;&gt;"SPD",$H49*'Sensis Vectors ALL'!S49*(EXP($G49/100*VAR_CST)-1)/0.01,'Sensis Vectors ALL'!S49*($G49*VAR_CST)/0.01))</f>
        <v>0.84143879539935074</v>
      </c>
      <c r="T49" s="80">
        <f>IF($E49="FX",$H49*'Sensis Vectors ALL'!T49*(EXP($G49/100*VAR_CST)-1)/($H49*0.01),IF($E49&lt;&gt;"SPD",$H49*'Sensis Vectors ALL'!T49*(EXP($G49/100*VAR_CST)-1)/0.01,'Sensis Vectors ALL'!T49*($G49*VAR_CST)/0.01))</f>
        <v>0.84143879539935074</v>
      </c>
      <c r="U49" s="80">
        <f>IF($E49="FX",$H49*'Sensis Vectors ALL'!U49*(EXP($G49/100*VAR_CST)-1)/($H49*0.01),IF($E49&lt;&gt;"SPD",$H49*'Sensis Vectors ALL'!U49*(EXP($G49/100*VAR_CST)-1)/0.01,'Sensis Vectors ALL'!U49*($G49*VAR_CST)/0.01))</f>
        <v>0</v>
      </c>
      <c r="V49" s="80">
        <f>IF($E49="FX",$H49*'Sensis Vectors ALL'!V49*(EXP($G49/100*VAR_CST)-1)/($H49*0.01),IF($E49&lt;&gt;"SPD",$H49*'Sensis Vectors ALL'!V49*(EXP($G49/100*VAR_CST)-1)/0.01,'Sensis Vectors ALL'!V49*($G49*VAR_CST)/0.01))</f>
        <v>0</v>
      </c>
      <c r="W49" s="80">
        <f>IF($E49="FX",$H49*'Sensis Vectors ALL'!W49*(EXP($G49/100*VAR_CST)-1)/($H49*0.01),IF($E49&lt;&gt;"SPD",$H49*'Sensis Vectors ALL'!W49*(EXP($G49/100*VAR_CST)-1)/0.01,'Sensis Vectors ALL'!W49*($G49*VAR_CST)/0.01))</f>
        <v>-1.0111333487035041E-2</v>
      </c>
      <c r="X49" s="80">
        <f>IF($E49="FX",$H49*'Sensis Vectors ALL'!X49*(EXP($G49/100*VAR_CST)-1)/($H49*0.01),IF($E49&lt;&gt;"SPD",$H49*'Sensis Vectors ALL'!X49*(EXP($G49/100*VAR_CST)-1)/0.01,'Sensis Vectors ALL'!X49*($G49*VAR_CST)/0.01))</f>
        <v>-1.0111333487035041E-2</v>
      </c>
      <c r="Y49" s="80">
        <f>IF($E49="FX",$H49*'Sensis Vectors ALL'!Y49*(EXP($G49/100*VAR_CST)-1)/($H49*0.01),IF($E49&lt;&gt;"SPD",$H49*'Sensis Vectors ALL'!Y49*(EXP($G49/100*VAR_CST)-1)/0.01,'Sensis Vectors ALL'!Y49*($G49*VAR_CST)/0.01))</f>
        <v>0</v>
      </c>
      <c r="Z49" s="80">
        <f>IF($E49="FX",$H49*'Sensis Vectors ALL'!Z49*(EXP($G49/100*VAR_CST)-1)/($H49*0.01),IF($E49&lt;&gt;"SPD",$H49*'Sensis Vectors ALL'!Z49*(EXP($G49/100*VAR_CST)-1)/0.01,'Sensis Vectors ALL'!Z49*($G49*VAR_CST)/0.01))</f>
        <v>0</v>
      </c>
      <c r="AA49" s="80">
        <f>IF($E49="FX",$H49*'Sensis Vectors ALL'!AA49*(EXP($G49/100*VAR_CST)-1)/($H49*0.01),IF($E49&lt;&gt;"SPD",$H49*'Sensis Vectors ALL'!AA49*(EXP($G49/100*VAR_CST)-1)/0.01,'Sensis Vectors ALL'!AA49*($G49*VAR_CST)/0.01))</f>
        <v>0</v>
      </c>
      <c r="AB49" s="80">
        <f>IF($E49="FX",$H49*'Sensis Vectors ALL'!AB49*(EXP($G49/100*VAR_CST)-1)/($H49*0.01),IF($E49&lt;&gt;"SPD",$H49*'Sensis Vectors ALL'!AB49*(EXP($G49/100*VAR_CST)-1)/0.01,'Sensis Vectors ALL'!AB49*($G49*VAR_CST)/0.01))</f>
        <v>0</v>
      </c>
      <c r="AC49" s="80">
        <f>IF($E49="FX",$H49*'Sensis Vectors ALL'!AC49*(EXP($G49/100*VAR_CST)-1)/($H49*0.01),IF($E49&lt;&gt;"SPD",$H49*'Sensis Vectors ALL'!AC49*(EXP($G49/100*VAR_CST)-1)/0.01,'Sensis Vectors ALL'!AC49*($G49*VAR_CST)/0.01))</f>
        <v>0</v>
      </c>
      <c r="AD49" s="80">
        <f>IF($E49="FX",$H49*'Sensis Vectors ALL'!AD49*(EXP($G49/100*VAR_CST)-1)/($H49*0.01),IF($E49&lt;&gt;"SPD",$H49*'Sensis Vectors ALL'!AD49*(EXP($G49/100*VAR_CST)-1)/0.01,'Sensis Vectors ALL'!AD49*($G49*VAR_CST)/0.01))</f>
        <v>0</v>
      </c>
      <c r="AE49" s="80">
        <f>IF($E49="FX",$H49*'Sensis Vectors ALL'!AE49*(EXP($G49/100*VAR_CST)-1)/($H49*0.01),IF($E49&lt;&gt;"SPD",$H49*'Sensis Vectors ALL'!AE49*(EXP($G49/100*VAR_CST)-1)/0.01,'Sensis Vectors ALL'!AE49*($G49*VAR_CST)/0.01))</f>
        <v>0</v>
      </c>
      <c r="AF49" s="80">
        <f>IF($E49="FX",$H49*'Sensis Vectors ALL'!AF49*(EXP($G49/100*VAR_CST)-1)/($H49*0.01),IF($E49&lt;&gt;"SPD",$H49*'Sensis Vectors ALL'!AF49*(EXP($G49/100*VAR_CST)-1)/0.01,'Sensis Vectors ALL'!AF49*($G49*VAR_CST)/0.01))</f>
        <v>0</v>
      </c>
      <c r="AG49" s="80">
        <f>IF($E49="FX",$H49*'Sensis Vectors ALL'!AG49*(EXP($G49/100*VAR_CST)-1)/($H49*0.01),IF($E49&lt;&gt;"SPD",$H49*'Sensis Vectors ALL'!AG49*(EXP($G49/100*VAR_CST)-1)/0.01,'Sensis Vectors ALL'!AG49*($G49*VAR_CST)/0.01))</f>
        <v>0</v>
      </c>
      <c r="AH49" s="80">
        <f>IF($E49="FX",$H49*'Sensis Vectors ALL'!AH49*(EXP($G49/100*VAR_CST)-1)/($H49*0.01),IF($E49&lt;&gt;"SPD",$H49*'Sensis Vectors ALL'!AH49*(EXP($G49/100*VAR_CST)-1)/0.01,'Sensis Vectors ALL'!AH49*($G49*VAR_CST)/0.01))</f>
        <v>0</v>
      </c>
      <c r="AI49" s="80">
        <f>IF($E49="FX",$H49*'Sensis Vectors ALL'!AI49*(EXP($G49/100*VAR_CST)-1)/($H49*0.01),IF($E49&lt;&gt;"SPD",$H49*'Sensis Vectors ALL'!AI49*(EXP($G49/100*VAR_CST)-1)/0.01,'Sensis Vectors ALL'!AI49*($G49*VAR_CST)/0.01))</f>
        <v>0</v>
      </c>
      <c r="AJ49" s="80">
        <f>IF($E49="FX",$H49*'Sensis Vectors ALL'!AJ49*(EXP($G49/100*VAR_CST)-1)/($H49*0.01),IF($E49&lt;&gt;"SPD",$H49*'Sensis Vectors ALL'!AJ49*(EXP($G49/100*VAR_CST)-1)/0.01,'Sensis Vectors ALL'!AJ49*($G49*VAR_CST)/0.01))</f>
        <v>0</v>
      </c>
      <c r="AK49" s="80">
        <f>IF($E49="FX",$H49*'Sensis Vectors ALL'!AK49*(EXP($G49/100*VAR_CST)-1)/($H49*0.01),IF($E49&lt;&gt;"SPD",$H49*'Sensis Vectors ALL'!AK49*(EXP($G49/100*VAR_CST)-1)/0.01,'Sensis Vectors ALL'!AK49*($G49*VAR_CST)/0.01))</f>
        <v>0</v>
      </c>
      <c r="AL49" s="80">
        <f>IF($E49="FX",$H49*'Sensis Vectors ALL'!AL49*(EXP($G49/100*VAR_CST)-1)/($H49*0.01),IF($E49&lt;&gt;"SPD",$H49*'Sensis Vectors ALL'!AL49*(EXP($G49/100*VAR_CST)-1)/0.01,'Sensis Vectors ALL'!AL49*($G49*VAR_CST)/0.01))</f>
        <v>0</v>
      </c>
      <c r="AM49" s="80">
        <f>IF($E49="FX",$H49*'Sensis Vectors ALL'!AM49*(EXP($G49/100*VAR_CST)-1)/($H49*0.01),IF($E49&lt;&gt;"SPD",$H49*'Sensis Vectors ALL'!AM49*(EXP($G49/100*VAR_CST)-1)/0.01,'Sensis Vectors ALL'!AM49*($G49*VAR_CST)/0.01))</f>
        <v>0</v>
      </c>
      <c r="AN49" s="80">
        <f>IF($E49="FX",$H49*'Sensis Vectors ALL'!AN49*(EXP($G49/100*VAR_CST)-1)/($H49*0.01),IF($E49&lt;&gt;"SPD",$H49*'Sensis Vectors ALL'!AN49*(EXP($G49/100*VAR_CST)-1)/0.01,'Sensis Vectors ALL'!AN49*($G49*VAR_CST)/0.01))</f>
        <v>0</v>
      </c>
      <c r="AO49" s="80">
        <f>IF($E49="FX",$H49*'Sensis Vectors ALL'!AO49*(EXP($G49/100*VAR_CST)-1)/($H49*0.01),IF($E49&lt;&gt;"SPD",$H49*'Sensis Vectors ALL'!AO49*(EXP($G49/100*VAR_CST)-1)/0.01,'Sensis Vectors ALL'!AO49*($G49*VAR_CST)/0.01))</f>
        <v>0</v>
      </c>
      <c r="AP49" s="80">
        <f>IF($E49="FX",$H49*'Sensis Vectors ALL'!AP49*(EXP($G49/100*VAR_CST)-1)/($H49*0.01),IF($E49&lt;&gt;"SPD",$H49*'Sensis Vectors ALL'!AP49*(EXP($G49/100*VAR_CST)-1)/0.01,'Sensis Vectors ALL'!AP49*($G49*VAR_CST)/0.01))</f>
        <v>0</v>
      </c>
      <c r="AQ49" s="80">
        <f>IF($E49="FX",$H49*'Sensis Vectors ALL'!AQ49*(EXP($G49/100*VAR_CST)-1)/($H49*0.01),IF($E49&lt;&gt;"SPD",$H49*'Sensis Vectors ALL'!AQ49*(EXP($G49/100*VAR_CST)-1)/0.01,'Sensis Vectors ALL'!AQ49*($G49*VAR_CST)/0.01))</f>
        <v>0</v>
      </c>
      <c r="AR49" s="80">
        <f>IF($E49="FX",$H49*'Sensis Vectors ALL'!AR49*(EXP($G49/100*VAR_CST)-1)/($H49*0.01),IF($E49&lt;&gt;"SPD",$H49*'Sensis Vectors ALL'!AR49*(EXP($G49/100*VAR_CST)-1)/0.01,'Sensis Vectors ALL'!AR49*($G49*VAR_CST)/0.01))</f>
        <v>0</v>
      </c>
      <c r="AS49" s="80">
        <f>IF($E49="FX",$H49*'Sensis Vectors ALL'!AS49*(EXP($G49/100*VAR_CST)-1)/($H49*0.01),IF($E49&lt;&gt;"SPD",$H49*'Sensis Vectors ALL'!AS49*(EXP($G49/100*VAR_CST)-1)/0.01,'Sensis Vectors ALL'!AS49*($G49*VAR_CST)/0.01))</f>
        <v>0</v>
      </c>
      <c r="AT49" s="80">
        <f>IF($E49="FX",$H49*'Sensis Vectors ALL'!AT49*(EXP($G49/100*VAR_CST)-1)/($H49*0.01),IF($E49&lt;&gt;"SPD",$H49*'Sensis Vectors ALL'!AT49*(EXP($G49/100*VAR_CST)-1)/0.01,'Sensis Vectors ALL'!AT49*($G49*VAR_CST)/0.01))</f>
        <v>0</v>
      </c>
      <c r="AU49" s="80">
        <f>IF($E49="FX",$H49*'Sensis Vectors ALL'!AU49*(EXP($G49/100*VAR_CST)-1)/($H49*0.01),IF($E49&lt;&gt;"SPD",$H49*'Sensis Vectors ALL'!AU49*(EXP($G49/100*VAR_CST)-1)/0.01,'Sensis Vectors ALL'!AU49*($G49*VAR_CST)/0.01))</f>
        <v>0</v>
      </c>
      <c r="AV49" s="80">
        <f>IF($E49="FX",$H49*'Sensis Vectors ALL'!AV49*(EXP($G49/100*VAR_CST)-1)/($H49*0.01),IF($E49&lt;&gt;"SPD",$H49*'Sensis Vectors ALL'!AV49*(EXP($G49/100*VAR_CST)-1)/0.01,'Sensis Vectors ALL'!AV49*($G49*VAR_CST)/0.01))</f>
        <v>0</v>
      </c>
      <c r="AW49" s="80">
        <f>IF($E49="FX",$H49*'Sensis Vectors ALL'!AW49*(EXP($G49/100*VAR_CST)-1)/($H49*0.01),IF($E49&lt;&gt;"SPD",$H49*'Sensis Vectors ALL'!AW49*(EXP($G49/100*VAR_CST)-1)/0.01,'Sensis Vectors ALL'!AW49*($G49*VAR_CST)/0.01))</f>
        <v>0</v>
      </c>
      <c r="AX49" s="80">
        <f>IF($E49="FX",$H49*'Sensis Vectors ALL'!AX49*(EXP($G49/100*VAR_CST)-1)/($H49*0.01),IF($E49&lt;&gt;"SPD",$H49*'Sensis Vectors ALL'!AX49*(EXP($G49/100*VAR_CST)-1)/0.01,'Sensis Vectors ALL'!AX49*($G49*VAR_CST)/0.01))</f>
        <v>0</v>
      </c>
      <c r="AY49" s="80">
        <f>IF($E49="FX",$H49*'Sensis Vectors ALL'!AY49*(EXP($G49/100*VAR_CST)-1)/($H49*0.01),IF($E49&lt;&gt;"SPD",$H49*'Sensis Vectors ALL'!AY49*(EXP($G49/100*VAR_CST)-1)/0.01,'Sensis Vectors ALL'!AY49*($G49*VAR_CST)/0.01))</f>
        <v>0</v>
      </c>
      <c r="AZ49" s="80">
        <f>IF($E49="FX",$H49*'Sensis Vectors ALL'!AZ49*(EXP($G49/100*VAR_CST)-1)/($H49*0.01),IF($E49&lt;&gt;"SPD",$H49*'Sensis Vectors ALL'!AZ49*(EXP($G49/100*VAR_CST)-1)/0.01,'Sensis Vectors ALL'!AZ49*($G49*VAR_CST)/0.01))</f>
        <v>0</v>
      </c>
      <c r="BA49" s="80">
        <f>IF($E49="FX",$H49*'Sensis Vectors ALL'!BA49*(EXP($G49/100*VAR_CST)-1)/($H49*0.01),IF($E49&lt;&gt;"SPD",$H49*'Sensis Vectors ALL'!BA49*(EXP($G49/100*VAR_CST)-1)/0.01,'Sensis Vectors ALL'!BA49*($G49*VAR_CST)/0.01))</f>
        <v>0</v>
      </c>
      <c r="BB49" s="80">
        <f>IF($E49="FX",$H49*'Sensis Vectors ALL'!BB49*(EXP($G49/100*VAR_CST)-1)/($H49*0.01),IF($E49&lt;&gt;"SPD",$H49*'Sensis Vectors ALL'!BB49*(EXP($G49/100*VAR_CST)-1)/0.01,'Sensis Vectors ALL'!BB49*($G49*VAR_CST)/0.01))</f>
        <v>0</v>
      </c>
      <c r="BC49" s="80">
        <f>IF($E49="FX",$H49*'Sensis Vectors ALL'!BC49*(EXP($G49/100*VAR_CST)-1)/($H49*0.01),IF($E49&lt;&gt;"SPD",$H49*'Sensis Vectors ALL'!BC49*(EXP($G49/100*VAR_CST)-1)/0.01,'Sensis Vectors ALL'!BC49*($G49*VAR_CST)/0.01))</f>
        <v>0</v>
      </c>
      <c r="BD49" s="80">
        <f>IF($E49="FX",$H49*'Sensis Vectors ALL'!BD49*(EXP($G49/100*VAR_CST)-1)/($H49*0.01),IF($E49&lt;&gt;"SPD",$H49*'Sensis Vectors ALL'!BD49*(EXP($G49/100*VAR_CST)-1)/0.01,'Sensis Vectors ALL'!BD49*($G49*VAR_CST)/0.01))</f>
        <v>-0.49809308003524783</v>
      </c>
      <c r="BE49" s="80">
        <f>IF($E49="FX",$H49*'Sensis Vectors ALL'!BE49*(EXP($G49/100*VAR_CST)-1)/($H49*0.01),IF($E49&lt;&gt;"SPD",$H49*'Sensis Vectors ALL'!BE49*(EXP($G49/100*VAR_CST)-1)/0.01,'Sensis Vectors ALL'!BE49*($G49*VAR_CST)/0.01))</f>
        <v>0</v>
      </c>
      <c r="BF49" s="80">
        <f>IF($E49="FX",$H49*'Sensis Vectors ALL'!BF49*(EXP($G49/100*VAR_CST)-1)/($H49*0.01),IF($E49&lt;&gt;"SPD",$H49*'Sensis Vectors ALL'!BF49*(EXP($G49/100*VAR_CST)-1)/0.01,'Sensis Vectors ALL'!BF49*($G49*VAR_CST)/0.01))</f>
        <v>0</v>
      </c>
      <c r="BG49" s="80">
        <f>IF($E49="FX",$H49*'Sensis Vectors ALL'!BG49*(EXP($G49/100*VAR_CST)-1)/($H49*0.01),IF($E49&lt;&gt;"SPD",$H49*'Sensis Vectors ALL'!BG49*(EXP($G49/100*VAR_CST)-1)/0.01,'Sensis Vectors ALL'!BG49*($G49*VAR_CST)/0.01))</f>
        <v>0</v>
      </c>
      <c r="BH49" s="80">
        <f>IF($E49="FX",$H49*'Sensis Vectors ALL'!BH49*(EXP($G49/100*VAR_CST)-1)/($H49*0.01),IF($E49&lt;&gt;"SPD",$H49*'Sensis Vectors ALL'!BH49*(EXP($G49/100*VAR_CST)-1)/0.01,'Sensis Vectors ALL'!BH49*($G49*VAR_CST)/0.01))</f>
        <v>0</v>
      </c>
      <c r="BI49" s="80">
        <f>IF($E49="FX",$H49*'Sensis Vectors ALL'!BI49*(EXP($G49/100*VAR_CST)-1)/($H49*0.01),IF($E49&lt;&gt;"SPD",$H49*'Sensis Vectors ALL'!BI49*(EXP($G49/100*VAR_CST)-1)/0.01,'Sensis Vectors ALL'!BI49*($G49*VAR_CST)/0.01))</f>
        <v>0</v>
      </c>
      <c r="BJ49" s="80">
        <f>IF($E49="FX",$H49*'Sensis Vectors ALL'!BJ49*(EXP($G49/100*VAR_CST)-1)/($H49*0.01),IF($E49&lt;&gt;"SPD",$H49*'Sensis Vectors ALL'!BJ49*(EXP($G49/100*VAR_CST)-1)/0.01,'Sensis Vectors ALL'!BJ49*($G49*VAR_CST)/0.01))</f>
        <v>0</v>
      </c>
      <c r="BK49" s="80">
        <f>IF($E49="FX",$H49*'Sensis Vectors ALL'!BK49*(EXP($G49/100*VAR_CST)-1)/($H49*0.01),IF($E49&lt;&gt;"SPD",$H49*'Sensis Vectors ALL'!BK49*(EXP($G49/100*VAR_CST)-1)/0.01,'Sensis Vectors ALL'!BK49*($G49*VAR_CST)/0.01))</f>
        <v>0</v>
      </c>
      <c r="BL49" s="80">
        <f>IF($E49="FX",$H49*'Sensis Vectors ALL'!BL49*(EXP($G49/100*VAR_CST)-1)/($H49*0.01),IF($E49&lt;&gt;"SPD",$H49*'Sensis Vectors ALL'!BL49*(EXP($G49/100*VAR_CST)-1)/0.01,'Sensis Vectors ALL'!BL49*($G49*VAR_CST)/0.01))</f>
        <v>-0.49809308003524783</v>
      </c>
      <c r="BM49" s="80">
        <f>IF($E49="FX",$H49*'Sensis Vectors ALL'!BM49*(EXP($G49/100*VAR_CST)-1)/($H49*0.01),IF($E49&lt;&gt;"SPD",$H49*'Sensis Vectors ALL'!BM49*(EXP($G49/100*VAR_CST)-1)/0.01,'Sensis Vectors ALL'!BM49*($G49*VAR_CST)/0.01))</f>
        <v>0</v>
      </c>
      <c r="BN49" s="80">
        <f>IF($E49="FX",$H49*'Sensis Vectors ALL'!BN49*(EXP($G49/100*VAR_CST)-1)/($H49*0.01),IF($E49&lt;&gt;"SPD",$H49*'Sensis Vectors ALL'!BN49*(EXP($G49/100*VAR_CST)-1)/0.01,'Sensis Vectors ALL'!BN49*($G49*VAR_CST)/0.01))</f>
        <v>0</v>
      </c>
      <c r="BO49" s="80">
        <f>IF($E49="FX",$H49*'Sensis Vectors ALL'!BO49*(EXP($G49/100*VAR_CST)-1)/($H49*0.01),IF($E49&lt;&gt;"SPD",$H49*'Sensis Vectors ALL'!BO49*(EXP($G49/100*VAR_CST)-1)/0.01,'Sensis Vectors ALL'!BO49*($G49*VAR_CST)/0.01))</f>
        <v>0</v>
      </c>
      <c r="BP49" s="80">
        <f>IF($E49="FX",$H49*'Sensis Vectors ALL'!BP49*(EXP($G49/100*VAR_CST)-1)/($H49*0.01),IF($E49&lt;&gt;"SPD",$H49*'Sensis Vectors ALL'!BP49*(EXP($G49/100*VAR_CST)-1)/0.01,'Sensis Vectors ALL'!BP49*($G49*VAR_CST)/0.01))</f>
        <v>0</v>
      </c>
      <c r="BQ49" s="80">
        <f>IF($E49="FX",$H49*'Sensis Vectors ALL'!BQ49*(EXP($G49/100*VAR_CST)-1)/($H49*0.01),IF($E49&lt;&gt;"SPD",$H49*'Sensis Vectors ALL'!BQ49*(EXP($G49/100*VAR_CST)-1)/0.01,'Sensis Vectors ALL'!BQ49*($G49*VAR_CST)/0.01))</f>
        <v>0</v>
      </c>
      <c r="BR49" s="80">
        <f>IF($E49="FX",$H49*'Sensis Vectors ALL'!BR49*(EXP($G49/100*VAR_CST)-1)/($H49*0.01),IF($E49&lt;&gt;"SPD",$H49*'Sensis Vectors ALL'!BR49*(EXP($G49/100*VAR_CST)-1)/0.01,'Sensis Vectors ALL'!BR49*($G49*VAR_CST)/0.01))</f>
        <v>0</v>
      </c>
      <c r="BS49" s="80">
        <f>IF($E49="FX",$H49*'Sensis Vectors ALL'!BS49*(EXP($G49/100*VAR_CST)-1)/($H49*0.01),IF($E49&lt;&gt;"SPD",$H49*'Sensis Vectors ALL'!BS49*(EXP($G49/100*VAR_CST)-1)/0.01,'Sensis Vectors ALL'!BS49*($G49*VAR_CST)/0.01))</f>
        <v>0</v>
      </c>
      <c r="BT49" s="80">
        <f>IF($E49="FX",$H49*'Sensis Vectors ALL'!BT49*(EXP($G49/100*VAR_CST)-1)/($H49*0.01),IF($E49&lt;&gt;"SPD",$H49*'Sensis Vectors ALL'!BT49*(EXP($G49/100*VAR_CST)-1)/0.01,'Sensis Vectors ALL'!BT49*($G49*VAR_CST)/0.01))</f>
        <v>0</v>
      </c>
      <c r="BU49" s="80">
        <f>IF($E49="FX",$H49*'Sensis Vectors ALL'!BU49*(EXP($G49/100*VAR_CST)-1)/($H49*0.01),IF($E49&lt;&gt;"SPD",$H49*'Sensis Vectors ALL'!BU49*(EXP($G49/100*VAR_CST)-1)/0.01,'Sensis Vectors ALL'!BU49*($G49*VAR_CST)/0.01))</f>
        <v>0</v>
      </c>
      <c r="BV49" s="80">
        <f>IF($E49="FX",$H49*'Sensis Vectors ALL'!BV49*(EXP($G49/100*VAR_CST)-1)/($H49*0.01),IF($E49&lt;&gt;"SPD",$H49*'Sensis Vectors ALL'!BV49*(EXP($G49/100*VAR_CST)-1)/0.01,'Sensis Vectors ALL'!BV49*($G49*VAR_CST)/0.01))</f>
        <v>0</v>
      </c>
      <c r="BW49" s="80">
        <f>IF($E49="FX",$H49*'Sensis Vectors ALL'!BW49*(EXP($G49/100*VAR_CST)-1)/($H49*0.01),IF($E49&lt;&gt;"SPD",$H49*'Sensis Vectors ALL'!BW49*(EXP($G49/100*VAR_CST)-1)/0.01,'Sensis Vectors ALL'!BW49*($G49*VAR_CST)/0.01))</f>
        <v>0</v>
      </c>
      <c r="BX49" s="80">
        <f>IF($E49="FX",$H49*'Sensis Vectors ALL'!BX49*(EXP($G49/100*VAR_CST)-1)/($H49*0.01),IF($E49&lt;&gt;"SPD",$H49*'Sensis Vectors ALL'!BX49*(EXP($G49/100*VAR_CST)-1)/0.01,'Sensis Vectors ALL'!BX49*($G49*VAR_CST)/0.01))</f>
        <v>0</v>
      </c>
      <c r="BY49" s="80">
        <f>IF($E49="FX",$H49*'Sensis Vectors ALL'!BY49*(EXP($G49/100*VAR_CST)-1)/($H49*0.01),IF($E49&lt;&gt;"SPD",$H49*'Sensis Vectors ALL'!BY49*(EXP($G49/100*VAR_CST)-1)/0.01,'Sensis Vectors ALL'!BY49*($G49*VAR_CST)/0.01))</f>
        <v>0</v>
      </c>
      <c r="BZ49" s="80">
        <f>IF($E49="FX",$H49*'Sensis Vectors ALL'!BZ49*(EXP($G49/100*VAR_CST)-1)/($H49*0.01),IF($E49&lt;&gt;"SPD",$H49*'Sensis Vectors ALL'!BZ49*(EXP($G49/100*VAR_CST)-1)/0.01,'Sensis Vectors ALL'!BZ49*($G49*VAR_CST)/0.01))</f>
        <v>0</v>
      </c>
      <c r="CA49" s="80">
        <f>IF($E49="FX",$H49*'Sensis Vectors ALL'!CA49*(EXP($G49/100*VAR_CST)-1)/($H49*0.01),IF($E49&lt;&gt;"SPD",$H49*'Sensis Vectors ALL'!CA49*(EXP($G49/100*VAR_CST)-1)/0.01,'Sensis Vectors ALL'!CA49*($G49*VAR_CST)/0.01))</f>
        <v>0</v>
      </c>
      <c r="CB49" s="80">
        <f>IF($E49="FX",$H49*'Sensis Vectors ALL'!CB49*(EXP($G49/100*VAR_CST)-1)/($H49*0.01),IF($E49&lt;&gt;"SPD",$H49*'Sensis Vectors ALL'!CB49*(EXP($G49/100*VAR_CST)-1)/0.01,'Sensis Vectors ALL'!CB49*($G49*VAR_CST)/0.01))</f>
        <v>-0.49809308003524783</v>
      </c>
      <c r="CC49" s="80">
        <f>IF($E49="FX",$H49*'Sensis Vectors ALL'!CC49*(EXP($G49/100*VAR_CST)-1)/($H49*0.01),IF($E49&lt;&gt;"SPD",$H49*'Sensis Vectors ALL'!CC49*(EXP($G49/100*VAR_CST)-1)/0.01,'Sensis Vectors ALL'!CC49*($G49*VAR_CST)/0.01))</f>
        <v>-0.49809308003524783</v>
      </c>
      <c r="CD49" s="80">
        <f>IF($E49="FX",$H49*'Sensis Vectors ALL'!CD49*(EXP($G49/100*VAR_CST)-1)/($H49*0.01),IF($E49&lt;&gt;"SPD",$H49*'Sensis Vectors ALL'!CD49*(EXP($G49/100*VAR_CST)-1)/0.01,'Sensis Vectors ALL'!CD49*($G49*VAR_CST)/0.01))</f>
        <v>0</v>
      </c>
      <c r="CE49" s="80">
        <f>IF($E49="FX",$H49*'Sensis Vectors ALL'!CE49*(EXP($G49/100*VAR_CST)-1)/($H49*0.01),IF($E49&lt;&gt;"SPD",$H49*'Sensis Vectors ALL'!CE49*(EXP($G49/100*VAR_CST)-1)/0.01,'Sensis Vectors ALL'!CE49*($G49*VAR_CST)/0.01))</f>
        <v>0</v>
      </c>
      <c r="CF49" s="80">
        <f>IF($E49="FX",$H49*'Sensis Vectors ALL'!CF49*(EXP($G49/100*VAR_CST)-1)/($H49*0.01),IF($E49&lt;&gt;"SPD",$H49*'Sensis Vectors ALL'!CF49*(EXP($G49/100*VAR_CST)-1)/0.01,'Sensis Vectors ALL'!CF49*($G49*VAR_CST)/0.01))</f>
        <v>0</v>
      </c>
      <c r="CG49" s="80">
        <f>IF($E49="FX",$H49*'Sensis Vectors ALL'!CG49*(EXP($G49/100*VAR_CST)-1)/($H49*0.01),IF($E49&lt;&gt;"SPD",$H49*'Sensis Vectors ALL'!CG49*(EXP($G49/100*VAR_CST)-1)/0.01,'Sensis Vectors ALL'!CG49*($G49*VAR_CST)/0.01))</f>
        <v>0</v>
      </c>
      <c r="CH49" s="80">
        <f>IF($E49="FX",$H49*'Sensis Vectors ALL'!CH49*(EXP($G49/100*VAR_CST)-1)/($H49*0.01),IF($E49&lt;&gt;"SPD",$H49*'Sensis Vectors ALL'!CH49*(EXP($G49/100*VAR_CST)-1)/0.01,'Sensis Vectors ALL'!CH49*($G49*VAR_CST)/0.01))</f>
        <v>0</v>
      </c>
      <c r="CI49" s="80">
        <f>IF($E49="FX",$H49*'Sensis Vectors ALL'!CI49*(EXP($G49/100*VAR_CST)-1)/($H49*0.01),IF($E49&lt;&gt;"SPD",$H49*'Sensis Vectors ALL'!CI49*(EXP($G49/100*VAR_CST)-1)/0.01,'Sensis Vectors ALL'!CI49*($G49*VAR_CST)/0.01))</f>
        <v>0</v>
      </c>
      <c r="CJ49" s="80">
        <f>IF($E49="FX",$H49*'Sensis Vectors ALL'!CJ49*(EXP($G49/100*VAR_CST)-1)/($H49*0.01),IF($E49&lt;&gt;"SPD",$H49*'Sensis Vectors ALL'!CJ49*(EXP($G49/100*VAR_CST)-1)/0.01,'Sensis Vectors ALL'!CJ49*($G49*VAR_CST)/0.01))</f>
        <v>0</v>
      </c>
      <c r="CK49" s="80">
        <f>IF($E49="FX",$H49*'Sensis Vectors ALL'!CK49*(EXP($G49/100*VAR_CST)-1)/($H49*0.01),IF($E49&lt;&gt;"SPD",$H49*'Sensis Vectors ALL'!CK49*(EXP($G49/100*VAR_CST)-1)/0.01,'Sensis Vectors ALL'!CK49*($G49*VAR_CST)/0.01))</f>
        <v>0</v>
      </c>
      <c r="CL49" s="80">
        <f>IF($E49="FX",$H49*'Sensis Vectors ALL'!CL49*(EXP($G49/100*VAR_CST)-1)/($H49*0.01),IF($E49&lt;&gt;"SPD",$H49*'Sensis Vectors ALL'!CL49*(EXP($G49/100*VAR_CST)-1)/0.01,'Sensis Vectors ALL'!CL49*($G49*VAR_CST)/0.01))</f>
        <v>0</v>
      </c>
      <c r="CM49" s="80">
        <f>IF($E49="FX",$H49*'Sensis Vectors ALL'!CM49*(EXP($G49/100*VAR_CST)-1)/($H49*0.01),IF($E49&lt;&gt;"SPD",$H49*'Sensis Vectors ALL'!CM49*(EXP($G49/100*VAR_CST)-1)/0.01,'Sensis Vectors ALL'!CM49*($G49*VAR_CST)/0.01))</f>
        <v>0</v>
      </c>
      <c r="CN49" s="80">
        <f>IF($E49="FX",$H49*'Sensis Vectors ALL'!CN49*(EXP($G49/100*VAR_CST)-1)/($H49*0.01),IF($E49&lt;&gt;"SPD",$H49*'Sensis Vectors ALL'!CN49*(EXP($G49/100*VAR_CST)-1)/0.01,'Sensis Vectors ALL'!CN49*($G49*VAR_CST)/0.01))</f>
        <v>0</v>
      </c>
      <c r="CO49" s="80">
        <f>IF($E49="FX",$H49*'Sensis Vectors ALL'!CO49*(EXP($G49/100*VAR_CST)-1)/($H49*0.01),IF($E49&lt;&gt;"SPD",$H49*'Sensis Vectors ALL'!CO49*(EXP($G49/100*VAR_CST)-1)/0.01,'Sensis Vectors ALL'!CO49*($G49*VAR_CST)/0.01))</f>
        <v>0</v>
      </c>
      <c r="CP49" s="80">
        <f>IF($E49="FX",$H49*'Sensis Vectors ALL'!CP49*(EXP($G49/100*VAR_CST)-1)/($H49*0.01),IF($E49&lt;&gt;"SPD",$H49*'Sensis Vectors ALL'!CP49*(EXP($G49/100*VAR_CST)-1)/0.01,'Sensis Vectors ALL'!CP49*($G49*VAR_CST)/0.01))</f>
        <v>0</v>
      </c>
      <c r="CQ49" s="80">
        <f>IF($E49="FX",$H49*'Sensis Vectors ALL'!CQ49*(EXP($G49/100*VAR_CST)-1)/($H49*0.01),IF($E49&lt;&gt;"SPD",$H49*'Sensis Vectors ALL'!CQ49*(EXP($G49/100*VAR_CST)-1)/0.01,'Sensis Vectors ALL'!CQ49*($G49*VAR_CST)/0.01))</f>
        <v>0</v>
      </c>
      <c r="CR49" s="80">
        <f>IF($E49="FX",$H49*'Sensis Vectors ALL'!CR49*(EXP($G49/100*VAR_CST)-1)/($H49*0.01),IF($E49&lt;&gt;"SPD",$H49*'Sensis Vectors ALL'!CR49*(EXP($G49/100*VAR_CST)-1)/0.01,'Sensis Vectors ALL'!CR49*($G49*VAR_CST)/0.01))</f>
        <v>0</v>
      </c>
      <c r="CS49" s="80">
        <f>IF($E49="FX",$H49*'Sensis Vectors ALL'!CS49*(EXP($G49/100*VAR_CST)-1)/($H49*0.01),IF($E49&lt;&gt;"SPD",$H49*'Sensis Vectors ALL'!CS49*(EXP($G49/100*VAR_CST)-1)/0.01,'Sensis Vectors ALL'!CS49*($G49*VAR_CST)/0.01))</f>
        <v>0</v>
      </c>
      <c r="CT49" s="80">
        <f>IF($E49="FX",$H49*'Sensis Vectors ALL'!CT49*(EXP($G49/100*VAR_CST)-1)/($H49*0.01),IF($E49&lt;&gt;"SPD",$H49*'Sensis Vectors ALL'!CT49*(EXP($G49/100*VAR_CST)-1)/0.01,'Sensis Vectors ALL'!CT49*($G49*VAR_CST)/0.01))</f>
        <v>0</v>
      </c>
      <c r="CU49" s="80">
        <f>IF($E49="FX",$H49*'Sensis Vectors ALL'!CU49*(EXP($G49/100*VAR_CST)-1)/($H49*0.01),IF($E49&lt;&gt;"SPD",$H49*'Sensis Vectors ALL'!CU49*(EXP($G49/100*VAR_CST)-1)/0.01,'Sensis Vectors ALL'!CU49*($G49*VAR_CST)/0.01))</f>
        <v>0</v>
      </c>
      <c r="CV49" s="80">
        <f>IF($E49="FX",$H49*'Sensis Vectors ALL'!CV49*(EXP($G49/100*VAR_CST)-1)/($H49*0.01),IF($E49&lt;&gt;"SPD",$H49*'Sensis Vectors ALL'!CV49*(EXP($G49/100*VAR_CST)-1)/0.01,'Sensis Vectors ALL'!CV49*($G49*VAR_CST)/0.01))</f>
        <v>0</v>
      </c>
      <c r="CW49" s="80">
        <f>IF($E49="FX",$H49*'Sensis Vectors ALL'!CW49*(EXP($G49/100*VAR_CST)-1)/($H49*0.01),IF($E49&lt;&gt;"SPD",$H49*'Sensis Vectors ALL'!CW49*(EXP($G49/100*VAR_CST)-1)/0.01,'Sensis Vectors ALL'!CW49*($G49*VAR_CST)/0.01))</f>
        <v>0</v>
      </c>
      <c r="CX49" s="80">
        <f>IF($E49="FX",$H49*'Sensis Vectors ALL'!CX49*(EXP($G49/100*VAR_CST)-1)/($H49*0.01),IF($E49&lt;&gt;"SPD",$H49*'Sensis Vectors ALL'!CX49*(EXP($G49/100*VAR_CST)-1)/0.01,'Sensis Vectors ALL'!CX49*($G49*VAR_CST)/0.01))</f>
        <v>0</v>
      </c>
      <c r="CY49" s="80">
        <f>IF($E49="FX",$H49*'Sensis Vectors ALL'!CY49*(EXP($G49/100*VAR_CST)-1)/($H49*0.01),IF($E49&lt;&gt;"SPD",$H49*'Sensis Vectors ALL'!CY49*(EXP($G49/100*VAR_CST)-1)/0.01,'Sensis Vectors ALL'!CY49*($G49*VAR_CST)/0.01))</f>
        <v>0</v>
      </c>
      <c r="CZ49" s="80">
        <f>IF($E49="FX",$H49*'Sensis Vectors ALL'!CZ49*(EXP($G49/100*VAR_CST)-1)/($H49*0.01),IF($E49&lt;&gt;"SPD",$H49*'Sensis Vectors ALL'!CZ49*(EXP($G49/100*VAR_CST)-1)/0.01,'Sensis Vectors ALL'!CZ49*($G49*VAR_CST)/0.01))</f>
        <v>0</v>
      </c>
      <c r="DA49" s="80">
        <f>IF($E49="FX",$H49*'Sensis Vectors ALL'!DA49*(EXP($G49/100*VAR_CST)-1)/($H49*0.01),IF($E49&lt;&gt;"SPD",$H49*'Sensis Vectors ALL'!DA49*(EXP($G49/100*VAR_CST)-1)/0.01,'Sensis Vectors ALL'!DA49*($G49*VAR_CST)/0.01))</f>
        <v>0</v>
      </c>
      <c r="DB49" s="80">
        <f>IF($E49="FX",$H49*'Sensis Vectors ALL'!DB49*(EXP($G49/100*VAR_CST)-1)/($H49*0.01),IF($E49&lt;&gt;"SPD",$H49*'Sensis Vectors ALL'!DB49*(EXP($G49/100*VAR_CST)-1)/0.01,'Sensis Vectors ALL'!DB49*($G49*VAR_CST)/0.01))</f>
        <v>0</v>
      </c>
      <c r="DC49" s="80">
        <f>IF($E49="FX",$H49*'Sensis Vectors ALL'!DC49*(EXP($G49/100*VAR_CST)-1)/($H49*0.01),IF($E49&lt;&gt;"SPD",$H49*'Sensis Vectors ALL'!DC49*(EXP($G49/100*VAR_CST)-1)/0.01,'Sensis Vectors ALL'!DC49*($G49*VAR_CST)/0.01))</f>
        <v>0</v>
      </c>
      <c r="DD49" s="80">
        <f>IF($E49="FX",$H49*'Sensis Vectors ALL'!DD49*(EXP($G49/100*VAR_CST)-1)/($H49*0.01),IF($E49&lt;&gt;"SPD",$H49*'Sensis Vectors ALL'!DD49*(EXP($G49/100*VAR_CST)-1)/0.01,'Sensis Vectors ALL'!DD49*($G49*VAR_CST)/0.01))</f>
        <v>0</v>
      </c>
      <c r="DE49" s="80">
        <f>IF($E49="FX",$H49*'Sensis Vectors ALL'!DE49*(EXP($G49/100*VAR_CST)-1)/($H49*0.01),IF($E49&lt;&gt;"SPD",$H49*'Sensis Vectors ALL'!DE49*(EXP($G49/100*VAR_CST)-1)/0.01,'Sensis Vectors ALL'!DE49*($G49*VAR_CST)/0.01))</f>
        <v>0</v>
      </c>
      <c r="DF49" s="80">
        <f>IF($E49="FX",$H49*'Sensis Vectors ALL'!DF49*(EXP($G49/100*VAR_CST)-1)/($H49*0.01),IF($E49&lt;&gt;"SPD",$H49*'Sensis Vectors ALL'!DF49*(EXP($G49/100*VAR_CST)-1)/0.01,'Sensis Vectors ALL'!DF49*($G49*VAR_CST)/0.01))</f>
        <v>0</v>
      </c>
      <c r="DG49" s="80">
        <f>IF($E49="FX",$H49*'Sensis Vectors ALL'!DG49*(EXP($G49/100*VAR_CST)-1)/($H49*0.01),IF($E49&lt;&gt;"SPD",$H49*'Sensis Vectors ALL'!DG49*(EXP($G49/100*VAR_CST)-1)/0.01,'Sensis Vectors ALL'!DG49*($G49*VAR_CST)/0.01))</f>
        <v>0</v>
      </c>
      <c r="DH49" s="80">
        <f>IF($E49="FX",$H49*'Sensis Vectors ALL'!DH49*(EXP($G49/100*VAR_CST)-1)/($H49*0.01),IF($E49&lt;&gt;"SPD",$H49*'Sensis Vectors ALL'!DH49*(EXP($G49/100*VAR_CST)-1)/0.01,'Sensis Vectors ALL'!DH49*($G49*VAR_CST)/0.01))</f>
        <v>0</v>
      </c>
      <c r="DI49" s="80">
        <f>IF($E49="FX",$H49*'Sensis Vectors ALL'!DI49*(EXP($G49/100*VAR_CST)-1)/($H49*0.01),IF($E49&lt;&gt;"SPD",$H49*'Sensis Vectors ALL'!DI49*(EXP($G49/100*VAR_CST)-1)/0.01,'Sensis Vectors ALL'!DI49*($G49*VAR_CST)/0.01))</f>
        <v>0</v>
      </c>
      <c r="DJ49" s="80">
        <f>IF($E49="FX",$H49*'Sensis Vectors ALL'!DJ49*(EXP($G49/100*VAR_CST)-1)/($H49*0.01),IF($E49&lt;&gt;"SPD",$H49*'Sensis Vectors ALL'!DJ49*(EXP($G49/100*VAR_CST)-1)/0.01,'Sensis Vectors ALL'!DJ49*($G49*VAR_CST)/0.01))</f>
        <v>0</v>
      </c>
      <c r="DK49" s="80">
        <f>IF($E49="FX",$H49*'Sensis Vectors ALL'!DK49*(EXP($G49/100*VAR_CST)-1)/($H49*0.01),IF($E49&lt;&gt;"SPD",$H49*'Sensis Vectors ALL'!DK49*(EXP($G49/100*VAR_CST)-1)/0.01,'Sensis Vectors ALL'!DK49*($G49*VAR_CST)/0.01))</f>
        <v>0</v>
      </c>
      <c r="DL49" s="80">
        <f>IF($E49="FX",$H49*'Sensis Vectors ALL'!DL49*(EXP($G49/100*VAR_CST)-1)/($H49*0.01),IF($E49&lt;&gt;"SPD",$H49*'Sensis Vectors ALL'!DL49*(EXP($G49/100*VAR_CST)-1)/0.01,'Sensis Vectors ALL'!DL49*($G49*VAR_CST)/0.01))</f>
        <v>0</v>
      </c>
      <c r="DM49" s="80">
        <f>IF($E49="FX",$H49*'Sensis Vectors ALL'!DM49*(EXP($G49/100*VAR_CST)-1)/($H49*0.01),IF($E49&lt;&gt;"SPD",$H49*'Sensis Vectors ALL'!DM49*(EXP($G49/100*VAR_CST)-1)/0.01,'Sensis Vectors ALL'!DM49*($G49*VAR_CST)/0.01))</f>
        <v>0</v>
      </c>
      <c r="DN49" s="80">
        <f>IF($E49="FX",$H49*'Sensis Vectors ALL'!DN49*(EXP($G49/100*VAR_CST)-1)/($H49*0.01),IF($E49&lt;&gt;"SPD",$H49*'Sensis Vectors ALL'!DN49*(EXP($G49/100*VAR_CST)-1)/0.01,'Sensis Vectors ALL'!DN49*($G49*VAR_CST)/0.01))</f>
        <v>0</v>
      </c>
      <c r="DO49" s="80">
        <f>IF($E49="FX",$H49*'Sensis Vectors ALL'!DO49*(EXP($G49/100*VAR_CST)-1)/($H49*0.01),IF($E49&lt;&gt;"SPD",$H49*'Sensis Vectors ALL'!DO49*(EXP($G49/100*VAR_CST)-1)/0.01,'Sensis Vectors ALL'!DO49*($G49*VAR_CST)/0.01))</f>
        <v>0</v>
      </c>
      <c r="DP49" s="80">
        <f>IF($E49="FX",$H49*'Sensis Vectors ALL'!DP49*(EXP($G49/100*VAR_CST)-1)/($H49*0.01),IF($E49&lt;&gt;"SPD",$H49*'Sensis Vectors ALL'!DP49*(EXP($G49/100*VAR_CST)-1)/0.01,'Sensis Vectors ALL'!DP49*($G49*VAR_CST)/0.01))</f>
        <v>0</v>
      </c>
      <c r="DQ49" s="80">
        <f>IF($E49="FX",$H49*'Sensis Vectors ALL'!DQ49*(EXP($G49/100*VAR_CST)-1)/($H49*0.01),IF($E49&lt;&gt;"SPD",$H49*'Sensis Vectors ALL'!DQ49*(EXP($G49/100*VAR_CST)-1)/0.01,'Sensis Vectors ALL'!DQ49*($G49*VAR_CST)/0.01))</f>
        <v>0</v>
      </c>
    </row>
    <row r="50" spans="1:121" x14ac:dyDescent="0.2">
      <c r="A50" s="60">
        <v>407</v>
      </c>
      <c r="B50" s="60" t="s">
        <v>9</v>
      </c>
      <c r="C50" s="60" t="s">
        <v>369</v>
      </c>
      <c r="D50" s="60" t="s">
        <v>526</v>
      </c>
      <c r="E50" s="60" t="s">
        <v>523</v>
      </c>
      <c r="F50" s="60" t="s">
        <v>35</v>
      </c>
      <c r="G50" s="60">
        <v>0.22564999999999999</v>
      </c>
      <c r="H50" s="60">
        <v>0.35858400000000001</v>
      </c>
      <c r="I50" s="80">
        <f>IF($E50="FX",$H50*'Sensis Vectors ALL'!I50*(EXP($G50/100*VAR_CST)-1)/($H50*0.01),IF($E50&lt;&gt;"SPD",$H50*'Sensis Vectors ALL'!I50*(EXP($G50/100*VAR_CST)-1)/0.01,'Sensis Vectors ALL'!I50*($G50*VAR_CST)/0.01))</f>
        <v>-0.90777023890342579</v>
      </c>
      <c r="J50" s="80">
        <f>IF($E50="FX",$H50*'Sensis Vectors ALL'!J50*(EXP($G50/100*VAR_CST)-1)/($H50*0.01),IF($E50&lt;&gt;"SPD",$H50*'Sensis Vectors ALL'!J50*(EXP($G50/100*VAR_CST)-1)/0.01,'Sensis Vectors ALL'!J50*($G50*VAR_CST)/0.01))</f>
        <v>-0.90777023890342579</v>
      </c>
      <c r="K50" s="80">
        <f>IF($E50="FX",$H50*'Sensis Vectors ALL'!K50*(EXP($G50/100*VAR_CST)-1)/($H50*0.01),IF($E50&lt;&gt;"SPD",$H50*'Sensis Vectors ALL'!K50*(EXP($G50/100*VAR_CST)-1)/0.01,'Sensis Vectors ALL'!K50*($G50*VAR_CST)/0.01))</f>
        <v>-0.90777023890342579</v>
      </c>
      <c r="L50" s="80">
        <f>IF($E50="FX",$H50*'Sensis Vectors ALL'!L50*(EXP($G50/100*VAR_CST)-1)/($H50*0.01),IF($E50&lt;&gt;"SPD",$H50*'Sensis Vectors ALL'!L50*(EXP($G50/100*VAR_CST)-1)/0.01,'Sensis Vectors ALL'!L50*($G50*VAR_CST)/0.01))</f>
        <v>-0.90777023890342579</v>
      </c>
      <c r="M50" s="80">
        <f>IF($E50="FX",$H50*'Sensis Vectors ALL'!M50*(EXP($G50/100*VAR_CST)-1)/($H50*0.01),IF($E50&lt;&gt;"SPD",$H50*'Sensis Vectors ALL'!M50*(EXP($G50/100*VAR_CST)-1)/0.01,'Sensis Vectors ALL'!M50*($G50*VAR_CST)/0.01))</f>
        <v>-0.77292304158914094</v>
      </c>
      <c r="N50" s="80">
        <f>IF($E50="FX",$H50*'Sensis Vectors ALL'!N50*(EXP($G50/100*VAR_CST)-1)/($H50*0.01),IF($E50&lt;&gt;"SPD",$H50*'Sensis Vectors ALL'!N50*(EXP($G50/100*VAR_CST)-1)/0.01,'Sensis Vectors ALL'!N50*($G50*VAR_CST)/0.01))</f>
        <v>-0.77292304158914094</v>
      </c>
      <c r="O50" s="80">
        <f>IF($E50="FX",$H50*'Sensis Vectors ALL'!O50*(EXP($G50/100*VAR_CST)-1)/($H50*0.01),IF($E50&lt;&gt;"SPD",$H50*'Sensis Vectors ALL'!O50*(EXP($G50/100*VAR_CST)-1)/0.01,'Sensis Vectors ALL'!O50*($G50*VAR_CST)/0.01))</f>
        <v>0</v>
      </c>
      <c r="P50" s="80">
        <f>IF($E50="FX",$H50*'Sensis Vectors ALL'!P50*(EXP($G50/100*VAR_CST)-1)/($H50*0.01),IF($E50&lt;&gt;"SPD",$H50*'Sensis Vectors ALL'!P50*(EXP($G50/100*VAR_CST)-1)/0.01,'Sensis Vectors ALL'!P50*($G50*VAR_CST)/0.01))</f>
        <v>0</v>
      </c>
      <c r="Q50" s="80">
        <f>IF($E50="FX",$H50*'Sensis Vectors ALL'!Q50*(EXP($G50/100*VAR_CST)-1)/($H50*0.01),IF($E50&lt;&gt;"SPD",$H50*'Sensis Vectors ALL'!Q50*(EXP($G50/100*VAR_CST)-1)/0.01,'Sensis Vectors ALL'!Q50*($G50*VAR_CST)/0.01))</f>
        <v>0</v>
      </c>
      <c r="R50" s="80">
        <f>IF($E50="FX",$H50*'Sensis Vectors ALL'!R50*(EXP($G50/100*VAR_CST)-1)/($H50*0.01),IF($E50&lt;&gt;"SPD",$H50*'Sensis Vectors ALL'!R50*(EXP($G50/100*VAR_CST)-1)/0.01,'Sensis Vectors ALL'!R50*($G50*VAR_CST)/0.01))</f>
        <v>0</v>
      </c>
      <c r="S50" s="80">
        <f>IF($E50="FX",$H50*'Sensis Vectors ALL'!S50*(EXP($G50/100*VAR_CST)-1)/($H50*0.01),IF($E50&lt;&gt;"SPD",$H50*'Sensis Vectors ALL'!S50*(EXP($G50/100*VAR_CST)-1)/0.01,'Sensis Vectors ALL'!S50*($G50*VAR_CST)/0.01))</f>
        <v>-0.77292304158914094</v>
      </c>
      <c r="T50" s="80">
        <f>IF($E50="FX",$H50*'Sensis Vectors ALL'!T50*(EXP($G50/100*VAR_CST)-1)/($H50*0.01),IF($E50&lt;&gt;"SPD",$H50*'Sensis Vectors ALL'!T50*(EXP($G50/100*VAR_CST)-1)/0.01,'Sensis Vectors ALL'!T50*($G50*VAR_CST)/0.01))</f>
        <v>-0.77292304158914094</v>
      </c>
      <c r="U50" s="80">
        <f>IF($E50="FX",$H50*'Sensis Vectors ALL'!U50*(EXP($G50/100*VAR_CST)-1)/($H50*0.01),IF($E50&lt;&gt;"SPD",$H50*'Sensis Vectors ALL'!U50*(EXP($G50/100*VAR_CST)-1)/0.01,'Sensis Vectors ALL'!U50*($G50*VAR_CST)/0.01))</f>
        <v>0</v>
      </c>
      <c r="V50" s="80">
        <f>IF($E50="FX",$H50*'Sensis Vectors ALL'!V50*(EXP($G50/100*VAR_CST)-1)/($H50*0.01),IF($E50&lt;&gt;"SPD",$H50*'Sensis Vectors ALL'!V50*(EXP($G50/100*VAR_CST)-1)/0.01,'Sensis Vectors ALL'!V50*($G50*VAR_CST)/0.01))</f>
        <v>0</v>
      </c>
      <c r="W50" s="80">
        <f>IF($E50="FX",$H50*'Sensis Vectors ALL'!W50*(EXP($G50/100*VAR_CST)-1)/($H50*0.01),IF($E50&lt;&gt;"SPD",$H50*'Sensis Vectors ALL'!W50*(EXP($G50/100*VAR_CST)-1)/0.01,'Sensis Vectors ALL'!W50*($G50*VAR_CST)/0.01))</f>
        <v>0</v>
      </c>
      <c r="X50" s="80">
        <f>IF($E50="FX",$H50*'Sensis Vectors ALL'!X50*(EXP($G50/100*VAR_CST)-1)/($H50*0.01),IF($E50&lt;&gt;"SPD",$H50*'Sensis Vectors ALL'!X50*(EXP($G50/100*VAR_CST)-1)/0.01,'Sensis Vectors ALL'!X50*($G50*VAR_CST)/0.01))</f>
        <v>0</v>
      </c>
      <c r="Y50" s="80">
        <f>IF($E50="FX",$H50*'Sensis Vectors ALL'!Y50*(EXP($G50/100*VAR_CST)-1)/($H50*0.01),IF($E50&lt;&gt;"SPD",$H50*'Sensis Vectors ALL'!Y50*(EXP($G50/100*VAR_CST)-1)/0.01,'Sensis Vectors ALL'!Y50*($G50*VAR_CST)/0.01))</f>
        <v>0</v>
      </c>
      <c r="Z50" s="80">
        <f>IF($E50="FX",$H50*'Sensis Vectors ALL'!Z50*(EXP($G50/100*VAR_CST)-1)/($H50*0.01),IF($E50&lt;&gt;"SPD",$H50*'Sensis Vectors ALL'!Z50*(EXP($G50/100*VAR_CST)-1)/0.01,'Sensis Vectors ALL'!Z50*($G50*VAR_CST)/0.01))</f>
        <v>0</v>
      </c>
      <c r="AA50" s="80">
        <f>IF($E50="FX",$H50*'Sensis Vectors ALL'!AA50*(EXP($G50/100*VAR_CST)-1)/($H50*0.01),IF($E50&lt;&gt;"SPD",$H50*'Sensis Vectors ALL'!AA50*(EXP($G50/100*VAR_CST)-1)/0.01,'Sensis Vectors ALL'!AA50*($G50*VAR_CST)/0.01))</f>
        <v>0</v>
      </c>
      <c r="AB50" s="80">
        <f>IF($E50="FX",$H50*'Sensis Vectors ALL'!AB50*(EXP($G50/100*VAR_CST)-1)/($H50*0.01),IF($E50&lt;&gt;"SPD",$H50*'Sensis Vectors ALL'!AB50*(EXP($G50/100*VAR_CST)-1)/0.01,'Sensis Vectors ALL'!AB50*($G50*VAR_CST)/0.01))</f>
        <v>0</v>
      </c>
      <c r="AC50" s="80">
        <f>IF($E50="FX",$H50*'Sensis Vectors ALL'!AC50*(EXP($G50/100*VAR_CST)-1)/($H50*0.01),IF($E50&lt;&gt;"SPD",$H50*'Sensis Vectors ALL'!AC50*(EXP($G50/100*VAR_CST)-1)/0.01,'Sensis Vectors ALL'!AC50*($G50*VAR_CST)/0.01))</f>
        <v>0</v>
      </c>
      <c r="AD50" s="80">
        <f>IF($E50="FX",$H50*'Sensis Vectors ALL'!AD50*(EXP($G50/100*VAR_CST)-1)/($H50*0.01),IF($E50&lt;&gt;"SPD",$H50*'Sensis Vectors ALL'!AD50*(EXP($G50/100*VAR_CST)-1)/0.01,'Sensis Vectors ALL'!AD50*($G50*VAR_CST)/0.01))</f>
        <v>0</v>
      </c>
      <c r="AE50" s="80">
        <f>IF($E50="FX",$H50*'Sensis Vectors ALL'!AE50*(EXP($G50/100*VAR_CST)-1)/($H50*0.01),IF($E50&lt;&gt;"SPD",$H50*'Sensis Vectors ALL'!AE50*(EXP($G50/100*VAR_CST)-1)/0.01,'Sensis Vectors ALL'!AE50*($G50*VAR_CST)/0.01))</f>
        <v>0</v>
      </c>
      <c r="AF50" s="80">
        <f>IF($E50="FX",$H50*'Sensis Vectors ALL'!AF50*(EXP($G50/100*VAR_CST)-1)/($H50*0.01),IF($E50&lt;&gt;"SPD",$H50*'Sensis Vectors ALL'!AF50*(EXP($G50/100*VAR_CST)-1)/0.01,'Sensis Vectors ALL'!AF50*($G50*VAR_CST)/0.01))</f>
        <v>0</v>
      </c>
      <c r="AG50" s="80">
        <f>IF($E50="FX",$H50*'Sensis Vectors ALL'!AG50*(EXP($G50/100*VAR_CST)-1)/($H50*0.01),IF($E50&lt;&gt;"SPD",$H50*'Sensis Vectors ALL'!AG50*(EXP($G50/100*VAR_CST)-1)/0.01,'Sensis Vectors ALL'!AG50*($G50*VAR_CST)/0.01))</f>
        <v>0</v>
      </c>
      <c r="AH50" s="80">
        <f>IF($E50="FX",$H50*'Sensis Vectors ALL'!AH50*(EXP($G50/100*VAR_CST)-1)/($H50*0.01),IF($E50&lt;&gt;"SPD",$H50*'Sensis Vectors ALL'!AH50*(EXP($G50/100*VAR_CST)-1)/0.01,'Sensis Vectors ALL'!AH50*($G50*VAR_CST)/0.01))</f>
        <v>0</v>
      </c>
      <c r="AI50" s="80">
        <f>IF($E50="FX",$H50*'Sensis Vectors ALL'!AI50*(EXP($G50/100*VAR_CST)-1)/($H50*0.01),IF($E50&lt;&gt;"SPD",$H50*'Sensis Vectors ALL'!AI50*(EXP($G50/100*VAR_CST)-1)/0.01,'Sensis Vectors ALL'!AI50*($G50*VAR_CST)/0.01))</f>
        <v>0</v>
      </c>
      <c r="AJ50" s="80">
        <f>IF($E50="FX",$H50*'Sensis Vectors ALL'!AJ50*(EXP($G50/100*VAR_CST)-1)/($H50*0.01),IF($E50&lt;&gt;"SPD",$H50*'Sensis Vectors ALL'!AJ50*(EXP($G50/100*VAR_CST)-1)/0.01,'Sensis Vectors ALL'!AJ50*($G50*VAR_CST)/0.01))</f>
        <v>0</v>
      </c>
      <c r="AK50" s="80">
        <f>IF($E50="FX",$H50*'Sensis Vectors ALL'!AK50*(EXP($G50/100*VAR_CST)-1)/($H50*0.01),IF($E50&lt;&gt;"SPD",$H50*'Sensis Vectors ALL'!AK50*(EXP($G50/100*VAR_CST)-1)/0.01,'Sensis Vectors ALL'!AK50*($G50*VAR_CST)/0.01))</f>
        <v>0</v>
      </c>
      <c r="AL50" s="80">
        <f>IF($E50="FX",$H50*'Sensis Vectors ALL'!AL50*(EXP($G50/100*VAR_CST)-1)/($H50*0.01),IF($E50&lt;&gt;"SPD",$H50*'Sensis Vectors ALL'!AL50*(EXP($G50/100*VAR_CST)-1)/0.01,'Sensis Vectors ALL'!AL50*($G50*VAR_CST)/0.01))</f>
        <v>0</v>
      </c>
      <c r="AM50" s="80">
        <f>IF($E50="FX",$H50*'Sensis Vectors ALL'!AM50*(EXP($G50/100*VAR_CST)-1)/($H50*0.01),IF($E50&lt;&gt;"SPD",$H50*'Sensis Vectors ALL'!AM50*(EXP($G50/100*VAR_CST)-1)/0.01,'Sensis Vectors ALL'!AM50*($G50*VAR_CST)/0.01))</f>
        <v>0</v>
      </c>
      <c r="AN50" s="80">
        <f>IF($E50="FX",$H50*'Sensis Vectors ALL'!AN50*(EXP($G50/100*VAR_CST)-1)/($H50*0.01),IF($E50&lt;&gt;"SPD",$H50*'Sensis Vectors ALL'!AN50*(EXP($G50/100*VAR_CST)-1)/0.01,'Sensis Vectors ALL'!AN50*($G50*VAR_CST)/0.01))</f>
        <v>0</v>
      </c>
      <c r="AO50" s="80">
        <f>IF($E50="FX",$H50*'Sensis Vectors ALL'!AO50*(EXP($G50/100*VAR_CST)-1)/($H50*0.01),IF($E50&lt;&gt;"SPD",$H50*'Sensis Vectors ALL'!AO50*(EXP($G50/100*VAR_CST)-1)/0.01,'Sensis Vectors ALL'!AO50*($G50*VAR_CST)/0.01))</f>
        <v>0</v>
      </c>
      <c r="AP50" s="80">
        <f>IF($E50="FX",$H50*'Sensis Vectors ALL'!AP50*(EXP($G50/100*VAR_CST)-1)/($H50*0.01),IF($E50&lt;&gt;"SPD",$H50*'Sensis Vectors ALL'!AP50*(EXP($G50/100*VAR_CST)-1)/0.01,'Sensis Vectors ALL'!AP50*($G50*VAR_CST)/0.01))</f>
        <v>0</v>
      </c>
      <c r="AQ50" s="80">
        <f>IF($E50="FX",$H50*'Sensis Vectors ALL'!AQ50*(EXP($G50/100*VAR_CST)-1)/($H50*0.01),IF($E50&lt;&gt;"SPD",$H50*'Sensis Vectors ALL'!AQ50*(EXP($G50/100*VAR_CST)-1)/0.01,'Sensis Vectors ALL'!AQ50*($G50*VAR_CST)/0.01))</f>
        <v>0</v>
      </c>
      <c r="AR50" s="80">
        <f>IF($E50="FX",$H50*'Sensis Vectors ALL'!AR50*(EXP($G50/100*VAR_CST)-1)/($H50*0.01),IF($E50&lt;&gt;"SPD",$H50*'Sensis Vectors ALL'!AR50*(EXP($G50/100*VAR_CST)-1)/0.01,'Sensis Vectors ALL'!AR50*($G50*VAR_CST)/0.01))</f>
        <v>0</v>
      </c>
      <c r="AS50" s="80">
        <f>IF($E50="FX",$H50*'Sensis Vectors ALL'!AS50*(EXP($G50/100*VAR_CST)-1)/($H50*0.01),IF($E50&lt;&gt;"SPD",$H50*'Sensis Vectors ALL'!AS50*(EXP($G50/100*VAR_CST)-1)/0.01,'Sensis Vectors ALL'!AS50*($G50*VAR_CST)/0.01))</f>
        <v>0</v>
      </c>
      <c r="AT50" s="80">
        <f>IF($E50="FX",$H50*'Sensis Vectors ALL'!AT50*(EXP($G50/100*VAR_CST)-1)/($H50*0.01),IF($E50&lt;&gt;"SPD",$H50*'Sensis Vectors ALL'!AT50*(EXP($G50/100*VAR_CST)-1)/0.01,'Sensis Vectors ALL'!AT50*($G50*VAR_CST)/0.01))</f>
        <v>0</v>
      </c>
      <c r="AU50" s="80">
        <f>IF($E50="FX",$H50*'Sensis Vectors ALL'!AU50*(EXP($G50/100*VAR_CST)-1)/($H50*0.01),IF($E50&lt;&gt;"SPD",$H50*'Sensis Vectors ALL'!AU50*(EXP($G50/100*VAR_CST)-1)/0.01,'Sensis Vectors ALL'!AU50*($G50*VAR_CST)/0.01))</f>
        <v>0</v>
      </c>
      <c r="AV50" s="80">
        <f>IF($E50="FX",$H50*'Sensis Vectors ALL'!AV50*(EXP($G50/100*VAR_CST)-1)/($H50*0.01),IF($E50&lt;&gt;"SPD",$H50*'Sensis Vectors ALL'!AV50*(EXP($G50/100*VAR_CST)-1)/0.01,'Sensis Vectors ALL'!AV50*($G50*VAR_CST)/0.01))</f>
        <v>0</v>
      </c>
      <c r="AW50" s="80">
        <f>IF($E50="FX",$H50*'Sensis Vectors ALL'!AW50*(EXP($G50/100*VAR_CST)-1)/($H50*0.01),IF($E50&lt;&gt;"SPD",$H50*'Sensis Vectors ALL'!AW50*(EXP($G50/100*VAR_CST)-1)/0.01,'Sensis Vectors ALL'!AW50*($G50*VAR_CST)/0.01))</f>
        <v>0</v>
      </c>
      <c r="AX50" s="80">
        <f>IF($E50="FX",$H50*'Sensis Vectors ALL'!AX50*(EXP($G50/100*VAR_CST)-1)/($H50*0.01),IF($E50&lt;&gt;"SPD",$H50*'Sensis Vectors ALL'!AX50*(EXP($G50/100*VAR_CST)-1)/0.01,'Sensis Vectors ALL'!AX50*($G50*VAR_CST)/0.01))</f>
        <v>0</v>
      </c>
      <c r="AY50" s="80">
        <f>IF($E50="FX",$H50*'Sensis Vectors ALL'!AY50*(EXP($G50/100*VAR_CST)-1)/($H50*0.01),IF($E50&lt;&gt;"SPD",$H50*'Sensis Vectors ALL'!AY50*(EXP($G50/100*VAR_CST)-1)/0.01,'Sensis Vectors ALL'!AY50*($G50*VAR_CST)/0.01))</f>
        <v>0</v>
      </c>
      <c r="AZ50" s="80">
        <f>IF($E50="FX",$H50*'Sensis Vectors ALL'!AZ50*(EXP($G50/100*VAR_CST)-1)/($H50*0.01),IF($E50&lt;&gt;"SPD",$H50*'Sensis Vectors ALL'!AZ50*(EXP($G50/100*VAR_CST)-1)/0.01,'Sensis Vectors ALL'!AZ50*($G50*VAR_CST)/0.01))</f>
        <v>0</v>
      </c>
      <c r="BA50" s="80">
        <f>IF($E50="FX",$H50*'Sensis Vectors ALL'!BA50*(EXP($G50/100*VAR_CST)-1)/($H50*0.01),IF($E50&lt;&gt;"SPD",$H50*'Sensis Vectors ALL'!BA50*(EXP($G50/100*VAR_CST)-1)/0.01,'Sensis Vectors ALL'!BA50*($G50*VAR_CST)/0.01))</f>
        <v>0</v>
      </c>
      <c r="BB50" s="80">
        <f>IF($E50="FX",$H50*'Sensis Vectors ALL'!BB50*(EXP($G50/100*VAR_CST)-1)/($H50*0.01),IF($E50&lt;&gt;"SPD",$H50*'Sensis Vectors ALL'!BB50*(EXP($G50/100*VAR_CST)-1)/0.01,'Sensis Vectors ALL'!BB50*($G50*VAR_CST)/0.01))</f>
        <v>0</v>
      </c>
      <c r="BC50" s="80">
        <f>IF($E50="FX",$H50*'Sensis Vectors ALL'!BC50*(EXP($G50/100*VAR_CST)-1)/($H50*0.01),IF($E50&lt;&gt;"SPD",$H50*'Sensis Vectors ALL'!BC50*(EXP($G50/100*VAR_CST)-1)/0.01,'Sensis Vectors ALL'!BC50*($G50*VAR_CST)/0.01))</f>
        <v>0</v>
      </c>
      <c r="BD50" s="80">
        <f>IF($E50="FX",$H50*'Sensis Vectors ALL'!BD50*(EXP($G50/100*VAR_CST)-1)/($H50*0.01),IF($E50&lt;&gt;"SPD",$H50*'Sensis Vectors ALL'!BD50*(EXP($G50/100*VAR_CST)-1)/0.01,'Sensis Vectors ALL'!BD50*($G50*VAR_CST)/0.01))</f>
        <v>-0.13484719731428482</v>
      </c>
      <c r="BE50" s="80">
        <f>IF($E50="FX",$H50*'Sensis Vectors ALL'!BE50*(EXP($G50/100*VAR_CST)-1)/($H50*0.01),IF($E50&lt;&gt;"SPD",$H50*'Sensis Vectors ALL'!BE50*(EXP($G50/100*VAR_CST)-1)/0.01,'Sensis Vectors ALL'!BE50*($G50*VAR_CST)/0.01))</f>
        <v>0</v>
      </c>
      <c r="BF50" s="80">
        <f>IF($E50="FX",$H50*'Sensis Vectors ALL'!BF50*(EXP($G50/100*VAR_CST)-1)/($H50*0.01),IF($E50&lt;&gt;"SPD",$H50*'Sensis Vectors ALL'!BF50*(EXP($G50/100*VAR_CST)-1)/0.01,'Sensis Vectors ALL'!BF50*($G50*VAR_CST)/0.01))</f>
        <v>0</v>
      </c>
      <c r="BG50" s="80">
        <f>IF($E50="FX",$H50*'Sensis Vectors ALL'!BG50*(EXP($G50/100*VAR_CST)-1)/($H50*0.01),IF($E50&lt;&gt;"SPD",$H50*'Sensis Vectors ALL'!BG50*(EXP($G50/100*VAR_CST)-1)/0.01,'Sensis Vectors ALL'!BG50*($G50*VAR_CST)/0.01))</f>
        <v>0</v>
      </c>
      <c r="BH50" s="80">
        <f>IF($E50="FX",$H50*'Sensis Vectors ALL'!BH50*(EXP($G50/100*VAR_CST)-1)/($H50*0.01),IF($E50&lt;&gt;"SPD",$H50*'Sensis Vectors ALL'!BH50*(EXP($G50/100*VAR_CST)-1)/0.01,'Sensis Vectors ALL'!BH50*($G50*VAR_CST)/0.01))</f>
        <v>0</v>
      </c>
      <c r="BI50" s="80">
        <f>IF($E50="FX",$H50*'Sensis Vectors ALL'!BI50*(EXP($G50/100*VAR_CST)-1)/($H50*0.01),IF($E50&lt;&gt;"SPD",$H50*'Sensis Vectors ALL'!BI50*(EXP($G50/100*VAR_CST)-1)/0.01,'Sensis Vectors ALL'!BI50*($G50*VAR_CST)/0.01))</f>
        <v>0</v>
      </c>
      <c r="BJ50" s="80">
        <f>IF($E50="FX",$H50*'Sensis Vectors ALL'!BJ50*(EXP($G50/100*VAR_CST)-1)/($H50*0.01),IF($E50&lt;&gt;"SPD",$H50*'Sensis Vectors ALL'!BJ50*(EXP($G50/100*VAR_CST)-1)/0.01,'Sensis Vectors ALL'!BJ50*($G50*VAR_CST)/0.01))</f>
        <v>0</v>
      </c>
      <c r="BK50" s="80">
        <f>IF($E50="FX",$H50*'Sensis Vectors ALL'!BK50*(EXP($G50/100*VAR_CST)-1)/($H50*0.01),IF($E50&lt;&gt;"SPD",$H50*'Sensis Vectors ALL'!BK50*(EXP($G50/100*VAR_CST)-1)/0.01,'Sensis Vectors ALL'!BK50*($G50*VAR_CST)/0.01))</f>
        <v>0</v>
      </c>
      <c r="BL50" s="80">
        <f>IF($E50="FX",$H50*'Sensis Vectors ALL'!BL50*(EXP($G50/100*VAR_CST)-1)/($H50*0.01),IF($E50&lt;&gt;"SPD",$H50*'Sensis Vectors ALL'!BL50*(EXP($G50/100*VAR_CST)-1)/0.01,'Sensis Vectors ALL'!BL50*($G50*VAR_CST)/0.01))</f>
        <v>-0.13484719731428482</v>
      </c>
      <c r="BM50" s="80">
        <f>IF($E50="FX",$H50*'Sensis Vectors ALL'!BM50*(EXP($G50/100*VAR_CST)-1)/($H50*0.01),IF($E50&lt;&gt;"SPD",$H50*'Sensis Vectors ALL'!BM50*(EXP($G50/100*VAR_CST)-1)/0.01,'Sensis Vectors ALL'!BM50*($G50*VAR_CST)/0.01))</f>
        <v>0</v>
      </c>
      <c r="BN50" s="80">
        <f>IF($E50="FX",$H50*'Sensis Vectors ALL'!BN50*(EXP($G50/100*VAR_CST)-1)/($H50*0.01),IF($E50&lt;&gt;"SPD",$H50*'Sensis Vectors ALL'!BN50*(EXP($G50/100*VAR_CST)-1)/0.01,'Sensis Vectors ALL'!BN50*($G50*VAR_CST)/0.01))</f>
        <v>0</v>
      </c>
      <c r="BO50" s="80">
        <f>IF($E50="FX",$H50*'Sensis Vectors ALL'!BO50*(EXP($G50/100*VAR_CST)-1)/($H50*0.01),IF($E50&lt;&gt;"SPD",$H50*'Sensis Vectors ALL'!BO50*(EXP($G50/100*VAR_CST)-1)/0.01,'Sensis Vectors ALL'!BO50*($G50*VAR_CST)/0.01))</f>
        <v>0</v>
      </c>
      <c r="BP50" s="80">
        <f>IF($E50="FX",$H50*'Sensis Vectors ALL'!BP50*(EXP($G50/100*VAR_CST)-1)/($H50*0.01),IF($E50&lt;&gt;"SPD",$H50*'Sensis Vectors ALL'!BP50*(EXP($G50/100*VAR_CST)-1)/0.01,'Sensis Vectors ALL'!BP50*($G50*VAR_CST)/0.01))</f>
        <v>0</v>
      </c>
      <c r="BQ50" s="80">
        <f>IF($E50="FX",$H50*'Sensis Vectors ALL'!BQ50*(EXP($G50/100*VAR_CST)-1)/($H50*0.01),IF($E50&lt;&gt;"SPD",$H50*'Sensis Vectors ALL'!BQ50*(EXP($G50/100*VAR_CST)-1)/0.01,'Sensis Vectors ALL'!BQ50*($G50*VAR_CST)/0.01))</f>
        <v>0</v>
      </c>
      <c r="BR50" s="80">
        <f>IF($E50="FX",$H50*'Sensis Vectors ALL'!BR50*(EXP($G50/100*VAR_CST)-1)/($H50*0.01),IF($E50&lt;&gt;"SPD",$H50*'Sensis Vectors ALL'!BR50*(EXP($G50/100*VAR_CST)-1)/0.01,'Sensis Vectors ALL'!BR50*($G50*VAR_CST)/0.01))</f>
        <v>0</v>
      </c>
      <c r="BS50" s="80">
        <f>IF($E50="FX",$H50*'Sensis Vectors ALL'!BS50*(EXP($G50/100*VAR_CST)-1)/($H50*0.01),IF($E50&lt;&gt;"SPD",$H50*'Sensis Vectors ALL'!BS50*(EXP($G50/100*VAR_CST)-1)/0.01,'Sensis Vectors ALL'!BS50*($G50*VAR_CST)/0.01))</f>
        <v>0</v>
      </c>
      <c r="BT50" s="80">
        <f>IF($E50="FX",$H50*'Sensis Vectors ALL'!BT50*(EXP($G50/100*VAR_CST)-1)/($H50*0.01),IF($E50&lt;&gt;"SPD",$H50*'Sensis Vectors ALL'!BT50*(EXP($G50/100*VAR_CST)-1)/0.01,'Sensis Vectors ALL'!BT50*($G50*VAR_CST)/0.01))</f>
        <v>0</v>
      </c>
      <c r="BU50" s="80">
        <f>IF($E50="FX",$H50*'Sensis Vectors ALL'!BU50*(EXP($G50/100*VAR_CST)-1)/($H50*0.01),IF($E50&lt;&gt;"SPD",$H50*'Sensis Vectors ALL'!BU50*(EXP($G50/100*VAR_CST)-1)/0.01,'Sensis Vectors ALL'!BU50*($G50*VAR_CST)/0.01))</f>
        <v>0</v>
      </c>
      <c r="BV50" s="80">
        <f>IF($E50="FX",$H50*'Sensis Vectors ALL'!BV50*(EXP($G50/100*VAR_CST)-1)/($H50*0.01),IF($E50&lt;&gt;"SPD",$H50*'Sensis Vectors ALL'!BV50*(EXP($G50/100*VAR_CST)-1)/0.01,'Sensis Vectors ALL'!BV50*($G50*VAR_CST)/0.01))</f>
        <v>0</v>
      </c>
      <c r="BW50" s="80">
        <f>IF($E50="FX",$H50*'Sensis Vectors ALL'!BW50*(EXP($G50/100*VAR_CST)-1)/($H50*0.01),IF($E50&lt;&gt;"SPD",$H50*'Sensis Vectors ALL'!BW50*(EXP($G50/100*VAR_CST)-1)/0.01,'Sensis Vectors ALL'!BW50*($G50*VAR_CST)/0.01))</f>
        <v>0</v>
      </c>
      <c r="BX50" s="80">
        <f>IF($E50="FX",$H50*'Sensis Vectors ALL'!BX50*(EXP($G50/100*VAR_CST)-1)/($H50*0.01),IF($E50&lt;&gt;"SPD",$H50*'Sensis Vectors ALL'!BX50*(EXP($G50/100*VAR_CST)-1)/0.01,'Sensis Vectors ALL'!BX50*($G50*VAR_CST)/0.01))</f>
        <v>0</v>
      </c>
      <c r="BY50" s="80">
        <f>IF($E50="FX",$H50*'Sensis Vectors ALL'!BY50*(EXP($G50/100*VAR_CST)-1)/($H50*0.01),IF($E50&lt;&gt;"SPD",$H50*'Sensis Vectors ALL'!BY50*(EXP($G50/100*VAR_CST)-1)/0.01,'Sensis Vectors ALL'!BY50*($G50*VAR_CST)/0.01))</f>
        <v>0</v>
      </c>
      <c r="BZ50" s="80">
        <f>IF($E50="FX",$H50*'Sensis Vectors ALL'!BZ50*(EXP($G50/100*VAR_CST)-1)/($H50*0.01),IF($E50&lt;&gt;"SPD",$H50*'Sensis Vectors ALL'!BZ50*(EXP($G50/100*VAR_CST)-1)/0.01,'Sensis Vectors ALL'!BZ50*($G50*VAR_CST)/0.01))</f>
        <v>0</v>
      </c>
      <c r="CA50" s="80">
        <f>IF($E50="FX",$H50*'Sensis Vectors ALL'!CA50*(EXP($G50/100*VAR_CST)-1)/($H50*0.01),IF($E50&lt;&gt;"SPD",$H50*'Sensis Vectors ALL'!CA50*(EXP($G50/100*VAR_CST)-1)/0.01,'Sensis Vectors ALL'!CA50*($G50*VAR_CST)/0.01))</f>
        <v>0</v>
      </c>
      <c r="CB50" s="80">
        <f>IF($E50="FX",$H50*'Sensis Vectors ALL'!CB50*(EXP($G50/100*VAR_CST)-1)/($H50*0.01),IF($E50&lt;&gt;"SPD",$H50*'Sensis Vectors ALL'!CB50*(EXP($G50/100*VAR_CST)-1)/0.01,'Sensis Vectors ALL'!CB50*($G50*VAR_CST)/0.01))</f>
        <v>-0.13484719731428482</v>
      </c>
      <c r="CC50" s="80">
        <f>IF($E50="FX",$H50*'Sensis Vectors ALL'!CC50*(EXP($G50/100*VAR_CST)-1)/($H50*0.01),IF($E50&lt;&gt;"SPD",$H50*'Sensis Vectors ALL'!CC50*(EXP($G50/100*VAR_CST)-1)/0.01,'Sensis Vectors ALL'!CC50*($G50*VAR_CST)/0.01))</f>
        <v>-0.13484719731428482</v>
      </c>
      <c r="CD50" s="80">
        <f>IF($E50="FX",$H50*'Sensis Vectors ALL'!CD50*(EXP($G50/100*VAR_CST)-1)/($H50*0.01),IF($E50&lt;&gt;"SPD",$H50*'Sensis Vectors ALL'!CD50*(EXP($G50/100*VAR_CST)-1)/0.01,'Sensis Vectors ALL'!CD50*($G50*VAR_CST)/0.01))</f>
        <v>0</v>
      </c>
      <c r="CE50" s="80">
        <f>IF($E50="FX",$H50*'Sensis Vectors ALL'!CE50*(EXP($G50/100*VAR_CST)-1)/($H50*0.01),IF($E50&lt;&gt;"SPD",$H50*'Sensis Vectors ALL'!CE50*(EXP($G50/100*VAR_CST)-1)/0.01,'Sensis Vectors ALL'!CE50*($G50*VAR_CST)/0.01))</f>
        <v>0</v>
      </c>
      <c r="CF50" s="80">
        <f>IF($E50="FX",$H50*'Sensis Vectors ALL'!CF50*(EXP($G50/100*VAR_CST)-1)/($H50*0.01),IF($E50&lt;&gt;"SPD",$H50*'Sensis Vectors ALL'!CF50*(EXP($G50/100*VAR_CST)-1)/0.01,'Sensis Vectors ALL'!CF50*($G50*VAR_CST)/0.01))</f>
        <v>0</v>
      </c>
      <c r="CG50" s="80">
        <f>IF($E50="FX",$H50*'Sensis Vectors ALL'!CG50*(EXP($G50/100*VAR_CST)-1)/($H50*0.01),IF($E50&lt;&gt;"SPD",$H50*'Sensis Vectors ALL'!CG50*(EXP($G50/100*VAR_CST)-1)/0.01,'Sensis Vectors ALL'!CG50*($G50*VAR_CST)/0.01))</f>
        <v>0</v>
      </c>
      <c r="CH50" s="80">
        <f>IF($E50="FX",$H50*'Sensis Vectors ALL'!CH50*(EXP($G50/100*VAR_CST)-1)/($H50*0.01),IF($E50&lt;&gt;"SPD",$H50*'Sensis Vectors ALL'!CH50*(EXP($G50/100*VAR_CST)-1)/0.01,'Sensis Vectors ALL'!CH50*($G50*VAR_CST)/0.01))</f>
        <v>0</v>
      </c>
      <c r="CI50" s="80">
        <f>IF($E50="FX",$H50*'Sensis Vectors ALL'!CI50*(EXP($G50/100*VAR_CST)-1)/($H50*0.01),IF($E50&lt;&gt;"SPD",$H50*'Sensis Vectors ALL'!CI50*(EXP($G50/100*VAR_CST)-1)/0.01,'Sensis Vectors ALL'!CI50*($G50*VAR_CST)/0.01))</f>
        <v>0</v>
      </c>
      <c r="CJ50" s="80">
        <f>IF($E50="FX",$H50*'Sensis Vectors ALL'!CJ50*(EXP($G50/100*VAR_CST)-1)/($H50*0.01),IF($E50&lt;&gt;"SPD",$H50*'Sensis Vectors ALL'!CJ50*(EXP($G50/100*VAR_CST)-1)/0.01,'Sensis Vectors ALL'!CJ50*($G50*VAR_CST)/0.01))</f>
        <v>0</v>
      </c>
      <c r="CK50" s="80">
        <f>IF($E50="FX",$H50*'Sensis Vectors ALL'!CK50*(EXP($G50/100*VAR_CST)-1)/($H50*0.01),IF($E50&lt;&gt;"SPD",$H50*'Sensis Vectors ALL'!CK50*(EXP($G50/100*VAR_CST)-1)/0.01,'Sensis Vectors ALL'!CK50*($G50*VAR_CST)/0.01))</f>
        <v>0</v>
      </c>
      <c r="CL50" s="80">
        <f>IF($E50="FX",$H50*'Sensis Vectors ALL'!CL50*(EXP($G50/100*VAR_CST)-1)/($H50*0.01),IF($E50&lt;&gt;"SPD",$H50*'Sensis Vectors ALL'!CL50*(EXP($G50/100*VAR_CST)-1)/0.01,'Sensis Vectors ALL'!CL50*($G50*VAR_CST)/0.01))</f>
        <v>0</v>
      </c>
      <c r="CM50" s="80">
        <f>IF($E50="FX",$H50*'Sensis Vectors ALL'!CM50*(EXP($G50/100*VAR_CST)-1)/($H50*0.01),IF($E50&lt;&gt;"SPD",$H50*'Sensis Vectors ALL'!CM50*(EXP($G50/100*VAR_CST)-1)/0.01,'Sensis Vectors ALL'!CM50*($G50*VAR_CST)/0.01))</f>
        <v>0</v>
      </c>
      <c r="CN50" s="80">
        <f>IF($E50="FX",$H50*'Sensis Vectors ALL'!CN50*(EXP($G50/100*VAR_CST)-1)/($H50*0.01),IF($E50&lt;&gt;"SPD",$H50*'Sensis Vectors ALL'!CN50*(EXP($G50/100*VAR_CST)-1)/0.01,'Sensis Vectors ALL'!CN50*($G50*VAR_CST)/0.01))</f>
        <v>0</v>
      </c>
      <c r="CO50" s="80">
        <f>IF($E50="FX",$H50*'Sensis Vectors ALL'!CO50*(EXP($G50/100*VAR_CST)-1)/($H50*0.01),IF($E50&lt;&gt;"SPD",$H50*'Sensis Vectors ALL'!CO50*(EXP($G50/100*VAR_CST)-1)/0.01,'Sensis Vectors ALL'!CO50*($G50*VAR_CST)/0.01))</f>
        <v>0</v>
      </c>
      <c r="CP50" s="80">
        <f>IF($E50="FX",$H50*'Sensis Vectors ALL'!CP50*(EXP($G50/100*VAR_CST)-1)/($H50*0.01),IF($E50&lt;&gt;"SPD",$H50*'Sensis Vectors ALL'!CP50*(EXP($G50/100*VAR_CST)-1)/0.01,'Sensis Vectors ALL'!CP50*($G50*VAR_CST)/0.01))</f>
        <v>0</v>
      </c>
      <c r="CQ50" s="80">
        <f>IF($E50="FX",$H50*'Sensis Vectors ALL'!CQ50*(EXP($G50/100*VAR_CST)-1)/($H50*0.01),IF($E50&lt;&gt;"SPD",$H50*'Sensis Vectors ALL'!CQ50*(EXP($G50/100*VAR_CST)-1)/0.01,'Sensis Vectors ALL'!CQ50*($G50*VAR_CST)/0.01))</f>
        <v>0</v>
      </c>
      <c r="CR50" s="80">
        <f>IF($E50="FX",$H50*'Sensis Vectors ALL'!CR50*(EXP($G50/100*VAR_CST)-1)/($H50*0.01),IF($E50&lt;&gt;"SPD",$H50*'Sensis Vectors ALL'!CR50*(EXP($G50/100*VAR_CST)-1)/0.01,'Sensis Vectors ALL'!CR50*($G50*VAR_CST)/0.01))</f>
        <v>0</v>
      </c>
      <c r="CS50" s="80">
        <f>IF($E50="FX",$H50*'Sensis Vectors ALL'!CS50*(EXP($G50/100*VAR_CST)-1)/($H50*0.01),IF($E50&lt;&gt;"SPD",$H50*'Sensis Vectors ALL'!CS50*(EXP($G50/100*VAR_CST)-1)/0.01,'Sensis Vectors ALL'!CS50*($G50*VAR_CST)/0.01))</f>
        <v>0</v>
      </c>
      <c r="CT50" s="80">
        <f>IF($E50="FX",$H50*'Sensis Vectors ALL'!CT50*(EXP($G50/100*VAR_CST)-1)/($H50*0.01),IF($E50&lt;&gt;"SPD",$H50*'Sensis Vectors ALL'!CT50*(EXP($G50/100*VAR_CST)-1)/0.01,'Sensis Vectors ALL'!CT50*($G50*VAR_CST)/0.01))</f>
        <v>0</v>
      </c>
      <c r="CU50" s="80">
        <f>IF($E50="FX",$H50*'Sensis Vectors ALL'!CU50*(EXP($G50/100*VAR_CST)-1)/($H50*0.01),IF($E50&lt;&gt;"SPD",$H50*'Sensis Vectors ALL'!CU50*(EXP($G50/100*VAR_CST)-1)/0.01,'Sensis Vectors ALL'!CU50*($G50*VAR_CST)/0.01))</f>
        <v>0</v>
      </c>
      <c r="CV50" s="80">
        <f>IF($E50="FX",$H50*'Sensis Vectors ALL'!CV50*(EXP($G50/100*VAR_CST)-1)/($H50*0.01),IF($E50&lt;&gt;"SPD",$H50*'Sensis Vectors ALL'!CV50*(EXP($G50/100*VAR_CST)-1)/0.01,'Sensis Vectors ALL'!CV50*($G50*VAR_CST)/0.01))</f>
        <v>0</v>
      </c>
      <c r="CW50" s="80">
        <f>IF($E50="FX",$H50*'Sensis Vectors ALL'!CW50*(EXP($G50/100*VAR_CST)-1)/($H50*0.01),IF($E50&lt;&gt;"SPD",$H50*'Sensis Vectors ALL'!CW50*(EXP($G50/100*VAR_CST)-1)/0.01,'Sensis Vectors ALL'!CW50*($G50*VAR_CST)/0.01))</f>
        <v>0</v>
      </c>
      <c r="CX50" s="80">
        <f>IF($E50="FX",$H50*'Sensis Vectors ALL'!CX50*(EXP($G50/100*VAR_CST)-1)/($H50*0.01),IF($E50&lt;&gt;"SPD",$H50*'Sensis Vectors ALL'!CX50*(EXP($G50/100*VAR_CST)-1)/0.01,'Sensis Vectors ALL'!CX50*($G50*VAR_CST)/0.01))</f>
        <v>0</v>
      </c>
      <c r="CY50" s="80">
        <f>IF($E50="FX",$H50*'Sensis Vectors ALL'!CY50*(EXP($G50/100*VAR_CST)-1)/($H50*0.01),IF($E50&lt;&gt;"SPD",$H50*'Sensis Vectors ALL'!CY50*(EXP($G50/100*VAR_CST)-1)/0.01,'Sensis Vectors ALL'!CY50*($G50*VAR_CST)/0.01))</f>
        <v>0</v>
      </c>
      <c r="CZ50" s="80">
        <f>IF($E50="FX",$H50*'Sensis Vectors ALL'!CZ50*(EXP($G50/100*VAR_CST)-1)/($H50*0.01),IF($E50&lt;&gt;"SPD",$H50*'Sensis Vectors ALL'!CZ50*(EXP($G50/100*VAR_CST)-1)/0.01,'Sensis Vectors ALL'!CZ50*($G50*VAR_CST)/0.01))</f>
        <v>0</v>
      </c>
      <c r="DA50" s="80">
        <f>IF($E50="FX",$H50*'Sensis Vectors ALL'!DA50*(EXP($G50/100*VAR_CST)-1)/($H50*0.01),IF($E50&lt;&gt;"SPD",$H50*'Sensis Vectors ALL'!DA50*(EXP($G50/100*VAR_CST)-1)/0.01,'Sensis Vectors ALL'!DA50*($G50*VAR_CST)/0.01))</f>
        <v>0</v>
      </c>
      <c r="DB50" s="80">
        <f>IF($E50="FX",$H50*'Sensis Vectors ALL'!DB50*(EXP($G50/100*VAR_CST)-1)/($H50*0.01),IF($E50&lt;&gt;"SPD",$H50*'Sensis Vectors ALL'!DB50*(EXP($G50/100*VAR_CST)-1)/0.01,'Sensis Vectors ALL'!DB50*($G50*VAR_CST)/0.01))</f>
        <v>0</v>
      </c>
      <c r="DC50" s="80">
        <f>IF($E50="FX",$H50*'Sensis Vectors ALL'!DC50*(EXP($G50/100*VAR_CST)-1)/($H50*0.01),IF($E50&lt;&gt;"SPD",$H50*'Sensis Vectors ALL'!DC50*(EXP($G50/100*VAR_CST)-1)/0.01,'Sensis Vectors ALL'!DC50*($G50*VAR_CST)/0.01))</f>
        <v>0</v>
      </c>
      <c r="DD50" s="80">
        <f>IF($E50="FX",$H50*'Sensis Vectors ALL'!DD50*(EXP($G50/100*VAR_CST)-1)/($H50*0.01),IF($E50&lt;&gt;"SPD",$H50*'Sensis Vectors ALL'!DD50*(EXP($G50/100*VAR_CST)-1)/0.01,'Sensis Vectors ALL'!DD50*($G50*VAR_CST)/0.01))</f>
        <v>0</v>
      </c>
      <c r="DE50" s="80">
        <f>IF($E50="FX",$H50*'Sensis Vectors ALL'!DE50*(EXP($G50/100*VAR_CST)-1)/($H50*0.01),IF($E50&lt;&gt;"SPD",$H50*'Sensis Vectors ALL'!DE50*(EXP($G50/100*VAR_CST)-1)/0.01,'Sensis Vectors ALL'!DE50*($G50*VAR_CST)/0.01))</f>
        <v>0</v>
      </c>
      <c r="DF50" s="80">
        <f>IF($E50="FX",$H50*'Sensis Vectors ALL'!DF50*(EXP($G50/100*VAR_CST)-1)/($H50*0.01),IF($E50&lt;&gt;"SPD",$H50*'Sensis Vectors ALL'!DF50*(EXP($G50/100*VAR_CST)-1)/0.01,'Sensis Vectors ALL'!DF50*($G50*VAR_CST)/0.01))</f>
        <v>0</v>
      </c>
      <c r="DG50" s="80">
        <f>IF($E50="FX",$H50*'Sensis Vectors ALL'!DG50*(EXP($G50/100*VAR_CST)-1)/($H50*0.01),IF($E50&lt;&gt;"SPD",$H50*'Sensis Vectors ALL'!DG50*(EXP($G50/100*VAR_CST)-1)/0.01,'Sensis Vectors ALL'!DG50*($G50*VAR_CST)/0.01))</f>
        <v>0</v>
      </c>
      <c r="DH50" s="80">
        <f>IF($E50="FX",$H50*'Sensis Vectors ALL'!DH50*(EXP($G50/100*VAR_CST)-1)/($H50*0.01),IF($E50&lt;&gt;"SPD",$H50*'Sensis Vectors ALL'!DH50*(EXP($G50/100*VAR_CST)-1)/0.01,'Sensis Vectors ALL'!DH50*($G50*VAR_CST)/0.01))</f>
        <v>0</v>
      </c>
      <c r="DI50" s="80">
        <f>IF($E50="FX",$H50*'Sensis Vectors ALL'!DI50*(EXP($G50/100*VAR_CST)-1)/($H50*0.01),IF($E50&lt;&gt;"SPD",$H50*'Sensis Vectors ALL'!DI50*(EXP($G50/100*VAR_CST)-1)/0.01,'Sensis Vectors ALL'!DI50*($G50*VAR_CST)/0.01))</f>
        <v>0</v>
      </c>
      <c r="DJ50" s="80">
        <f>IF($E50="FX",$H50*'Sensis Vectors ALL'!DJ50*(EXP($G50/100*VAR_CST)-1)/($H50*0.01),IF($E50&lt;&gt;"SPD",$H50*'Sensis Vectors ALL'!DJ50*(EXP($G50/100*VAR_CST)-1)/0.01,'Sensis Vectors ALL'!DJ50*($G50*VAR_CST)/0.01))</f>
        <v>0</v>
      </c>
      <c r="DK50" s="80">
        <f>IF($E50="FX",$H50*'Sensis Vectors ALL'!DK50*(EXP($G50/100*VAR_CST)-1)/($H50*0.01),IF($E50&lt;&gt;"SPD",$H50*'Sensis Vectors ALL'!DK50*(EXP($G50/100*VAR_CST)-1)/0.01,'Sensis Vectors ALL'!DK50*($G50*VAR_CST)/0.01))</f>
        <v>0</v>
      </c>
      <c r="DL50" s="80">
        <f>IF($E50="FX",$H50*'Sensis Vectors ALL'!DL50*(EXP($G50/100*VAR_CST)-1)/($H50*0.01),IF($E50&lt;&gt;"SPD",$H50*'Sensis Vectors ALL'!DL50*(EXP($G50/100*VAR_CST)-1)/0.01,'Sensis Vectors ALL'!DL50*($G50*VAR_CST)/0.01))</f>
        <v>0</v>
      </c>
      <c r="DM50" s="80">
        <f>IF($E50="FX",$H50*'Sensis Vectors ALL'!DM50*(EXP($G50/100*VAR_CST)-1)/($H50*0.01),IF($E50&lt;&gt;"SPD",$H50*'Sensis Vectors ALL'!DM50*(EXP($G50/100*VAR_CST)-1)/0.01,'Sensis Vectors ALL'!DM50*($G50*VAR_CST)/0.01))</f>
        <v>0</v>
      </c>
      <c r="DN50" s="80">
        <f>IF($E50="FX",$H50*'Sensis Vectors ALL'!DN50*(EXP($G50/100*VAR_CST)-1)/($H50*0.01),IF($E50&lt;&gt;"SPD",$H50*'Sensis Vectors ALL'!DN50*(EXP($G50/100*VAR_CST)-1)/0.01,'Sensis Vectors ALL'!DN50*($G50*VAR_CST)/0.01))</f>
        <v>0</v>
      </c>
      <c r="DO50" s="80">
        <f>IF($E50="FX",$H50*'Sensis Vectors ALL'!DO50*(EXP($G50/100*VAR_CST)-1)/($H50*0.01),IF($E50&lt;&gt;"SPD",$H50*'Sensis Vectors ALL'!DO50*(EXP($G50/100*VAR_CST)-1)/0.01,'Sensis Vectors ALL'!DO50*($G50*VAR_CST)/0.01))</f>
        <v>0</v>
      </c>
      <c r="DP50" s="80">
        <f>IF($E50="FX",$H50*'Sensis Vectors ALL'!DP50*(EXP($G50/100*VAR_CST)-1)/($H50*0.01),IF($E50&lt;&gt;"SPD",$H50*'Sensis Vectors ALL'!DP50*(EXP($G50/100*VAR_CST)-1)/0.01,'Sensis Vectors ALL'!DP50*($G50*VAR_CST)/0.01))</f>
        <v>0</v>
      </c>
      <c r="DQ50" s="80">
        <f>IF($E50="FX",$H50*'Sensis Vectors ALL'!DQ50*(EXP($G50/100*VAR_CST)-1)/($H50*0.01),IF($E50&lt;&gt;"SPD",$H50*'Sensis Vectors ALL'!DQ50*(EXP($G50/100*VAR_CST)-1)/0.01,'Sensis Vectors ALL'!DQ50*($G50*VAR_CST)/0.01))</f>
        <v>0</v>
      </c>
    </row>
    <row r="51" spans="1:121" x14ac:dyDescent="0.2">
      <c r="A51" s="60">
        <v>408</v>
      </c>
      <c r="B51" s="60" t="s">
        <v>9</v>
      </c>
      <c r="C51" s="60" t="s">
        <v>369</v>
      </c>
      <c r="D51" s="60" t="s">
        <v>526</v>
      </c>
      <c r="E51" s="60" t="s">
        <v>523</v>
      </c>
      <c r="F51" s="60" t="s">
        <v>36</v>
      </c>
      <c r="G51" s="60">
        <v>0.221994</v>
      </c>
      <c r="H51" s="60">
        <v>0.26371899999999998</v>
      </c>
      <c r="I51" s="80">
        <f>IF($E51="FX",$H51*'Sensis Vectors ALL'!I51*(EXP($G51/100*VAR_CST)-1)/($H51*0.01),IF($E51&lt;&gt;"SPD",$H51*'Sensis Vectors ALL'!I51*(EXP($G51/100*VAR_CST)-1)/0.01,'Sensis Vectors ALL'!I51*($G51*VAR_CST)/0.01))</f>
        <v>4.2124700090291336</v>
      </c>
      <c r="J51" s="80">
        <f>IF($E51="FX",$H51*'Sensis Vectors ALL'!J51*(EXP($G51/100*VAR_CST)-1)/($H51*0.01),IF($E51&lt;&gt;"SPD",$H51*'Sensis Vectors ALL'!J51*(EXP($G51/100*VAR_CST)-1)/0.01,'Sensis Vectors ALL'!J51*($G51*VAR_CST)/0.01))</f>
        <v>4.2124700090291336</v>
      </c>
      <c r="K51" s="80">
        <f>IF($E51="FX",$H51*'Sensis Vectors ALL'!K51*(EXP($G51/100*VAR_CST)-1)/($H51*0.01),IF($E51&lt;&gt;"SPD",$H51*'Sensis Vectors ALL'!K51*(EXP($G51/100*VAR_CST)-1)/0.01,'Sensis Vectors ALL'!K51*($G51*VAR_CST)/0.01))</f>
        <v>4.2124700090291336</v>
      </c>
      <c r="L51" s="80">
        <f>IF($E51="FX",$H51*'Sensis Vectors ALL'!L51*(EXP($G51/100*VAR_CST)-1)/($H51*0.01),IF($E51&lt;&gt;"SPD",$H51*'Sensis Vectors ALL'!L51*(EXP($G51/100*VAR_CST)-1)/0.01,'Sensis Vectors ALL'!L51*($G51*VAR_CST)/0.01))</f>
        <v>4.2124700090291336</v>
      </c>
      <c r="M51" s="80">
        <f>IF($E51="FX",$H51*'Sensis Vectors ALL'!M51*(EXP($G51/100*VAR_CST)-1)/($H51*0.01),IF($E51&lt;&gt;"SPD",$H51*'Sensis Vectors ALL'!M51*(EXP($G51/100*VAR_CST)-1)/0.01,'Sensis Vectors ALL'!M51*($G51*VAR_CST)/0.01))</f>
        <v>4.2124700090291336</v>
      </c>
      <c r="N51" s="80">
        <f>IF($E51="FX",$H51*'Sensis Vectors ALL'!N51*(EXP($G51/100*VAR_CST)-1)/($H51*0.01),IF($E51&lt;&gt;"SPD",$H51*'Sensis Vectors ALL'!N51*(EXP($G51/100*VAR_CST)-1)/0.01,'Sensis Vectors ALL'!N51*($G51*VAR_CST)/0.01))</f>
        <v>4.2124700090291336</v>
      </c>
      <c r="O51" s="80">
        <f>IF($E51="FX",$H51*'Sensis Vectors ALL'!O51*(EXP($G51/100*VAR_CST)-1)/($H51*0.01),IF($E51&lt;&gt;"SPD",$H51*'Sensis Vectors ALL'!O51*(EXP($G51/100*VAR_CST)-1)/0.01,'Sensis Vectors ALL'!O51*($G51*VAR_CST)/0.01))</f>
        <v>0</v>
      </c>
      <c r="P51" s="80">
        <f>IF($E51="FX",$H51*'Sensis Vectors ALL'!P51*(EXP($G51/100*VAR_CST)-1)/($H51*0.01),IF($E51&lt;&gt;"SPD",$H51*'Sensis Vectors ALL'!P51*(EXP($G51/100*VAR_CST)-1)/0.01,'Sensis Vectors ALL'!P51*($G51*VAR_CST)/0.01))</f>
        <v>0</v>
      </c>
      <c r="Q51" s="80">
        <f>IF($E51="FX",$H51*'Sensis Vectors ALL'!Q51*(EXP($G51/100*VAR_CST)-1)/($H51*0.01),IF($E51&lt;&gt;"SPD",$H51*'Sensis Vectors ALL'!Q51*(EXP($G51/100*VAR_CST)-1)/0.01,'Sensis Vectors ALL'!Q51*($G51*VAR_CST)/0.01))</f>
        <v>0</v>
      </c>
      <c r="R51" s="80">
        <f>IF($E51="FX",$H51*'Sensis Vectors ALL'!R51*(EXP($G51/100*VAR_CST)-1)/($H51*0.01),IF($E51&lt;&gt;"SPD",$H51*'Sensis Vectors ALL'!R51*(EXP($G51/100*VAR_CST)-1)/0.01,'Sensis Vectors ALL'!R51*($G51*VAR_CST)/0.01))</f>
        <v>0</v>
      </c>
      <c r="S51" s="80">
        <f>IF($E51="FX",$H51*'Sensis Vectors ALL'!S51*(EXP($G51/100*VAR_CST)-1)/($H51*0.01),IF($E51&lt;&gt;"SPD",$H51*'Sensis Vectors ALL'!S51*(EXP($G51/100*VAR_CST)-1)/0.01,'Sensis Vectors ALL'!S51*($G51*VAR_CST)/0.01))</f>
        <v>4.2124700090291336</v>
      </c>
      <c r="T51" s="80">
        <f>IF($E51="FX",$H51*'Sensis Vectors ALL'!T51*(EXP($G51/100*VAR_CST)-1)/($H51*0.01),IF($E51&lt;&gt;"SPD",$H51*'Sensis Vectors ALL'!T51*(EXP($G51/100*VAR_CST)-1)/0.01,'Sensis Vectors ALL'!T51*($G51*VAR_CST)/0.01))</f>
        <v>4.2124700090291336</v>
      </c>
      <c r="U51" s="80">
        <f>IF($E51="FX",$H51*'Sensis Vectors ALL'!U51*(EXP($G51/100*VAR_CST)-1)/($H51*0.01),IF($E51&lt;&gt;"SPD",$H51*'Sensis Vectors ALL'!U51*(EXP($G51/100*VAR_CST)-1)/0.01,'Sensis Vectors ALL'!U51*($G51*VAR_CST)/0.01))</f>
        <v>0</v>
      </c>
      <c r="V51" s="80">
        <f>IF($E51="FX",$H51*'Sensis Vectors ALL'!V51*(EXP($G51/100*VAR_CST)-1)/($H51*0.01),IF($E51&lt;&gt;"SPD",$H51*'Sensis Vectors ALL'!V51*(EXP($G51/100*VAR_CST)-1)/0.01,'Sensis Vectors ALL'!V51*($G51*VAR_CST)/0.01))</f>
        <v>0</v>
      </c>
      <c r="W51" s="80">
        <f>IF($E51="FX",$H51*'Sensis Vectors ALL'!W51*(EXP($G51/100*VAR_CST)-1)/($H51*0.01),IF($E51&lt;&gt;"SPD",$H51*'Sensis Vectors ALL'!W51*(EXP($G51/100*VAR_CST)-1)/0.01,'Sensis Vectors ALL'!W51*($G51*VAR_CST)/0.01))</f>
        <v>0</v>
      </c>
      <c r="X51" s="80">
        <f>IF($E51="FX",$H51*'Sensis Vectors ALL'!X51*(EXP($G51/100*VAR_CST)-1)/($H51*0.01),IF($E51&lt;&gt;"SPD",$H51*'Sensis Vectors ALL'!X51*(EXP($G51/100*VAR_CST)-1)/0.01,'Sensis Vectors ALL'!X51*($G51*VAR_CST)/0.01))</f>
        <v>0</v>
      </c>
      <c r="Y51" s="80">
        <f>IF($E51="FX",$H51*'Sensis Vectors ALL'!Y51*(EXP($G51/100*VAR_CST)-1)/($H51*0.01),IF($E51&lt;&gt;"SPD",$H51*'Sensis Vectors ALL'!Y51*(EXP($G51/100*VAR_CST)-1)/0.01,'Sensis Vectors ALL'!Y51*($G51*VAR_CST)/0.01))</f>
        <v>0</v>
      </c>
      <c r="Z51" s="80">
        <f>IF($E51="FX",$H51*'Sensis Vectors ALL'!Z51*(EXP($G51/100*VAR_CST)-1)/($H51*0.01),IF($E51&lt;&gt;"SPD",$H51*'Sensis Vectors ALL'!Z51*(EXP($G51/100*VAR_CST)-1)/0.01,'Sensis Vectors ALL'!Z51*($G51*VAR_CST)/0.01))</f>
        <v>0</v>
      </c>
      <c r="AA51" s="80">
        <f>IF($E51="FX",$H51*'Sensis Vectors ALL'!AA51*(EXP($G51/100*VAR_CST)-1)/($H51*0.01),IF($E51&lt;&gt;"SPD",$H51*'Sensis Vectors ALL'!AA51*(EXP($G51/100*VAR_CST)-1)/0.01,'Sensis Vectors ALL'!AA51*($G51*VAR_CST)/0.01))</f>
        <v>0</v>
      </c>
      <c r="AB51" s="80">
        <f>IF($E51="FX",$H51*'Sensis Vectors ALL'!AB51*(EXP($G51/100*VAR_CST)-1)/($H51*0.01),IF($E51&lt;&gt;"SPD",$H51*'Sensis Vectors ALL'!AB51*(EXP($G51/100*VAR_CST)-1)/0.01,'Sensis Vectors ALL'!AB51*($G51*VAR_CST)/0.01))</f>
        <v>0</v>
      </c>
      <c r="AC51" s="80">
        <f>IF($E51="FX",$H51*'Sensis Vectors ALL'!AC51*(EXP($G51/100*VAR_CST)-1)/($H51*0.01),IF($E51&lt;&gt;"SPD",$H51*'Sensis Vectors ALL'!AC51*(EXP($G51/100*VAR_CST)-1)/0.01,'Sensis Vectors ALL'!AC51*($G51*VAR_CST)/0.01))</f>
        <v>0</v>
      </c>
      <c r="AD51" s="80">
        <f>IF($E51="FX",$H51*'Sensis Vectors ALL'!AD51*(EXP($G51/100*VAR_CST)-1)/($H51*0.01),IF($E51&lt;&gt;"SPD",$H51*'Sensis Vectors ALL'!AD51*(EXP($G51/100*VAR_CST)-1)/0.01,'Sensis Vectors ALL'!AD51*($G51*VAR_CST)/0.01))</f>
        <v>0</v>
      </c>
      <c r="AE51" s="80">
        <f>IF($E51="FX",$H51*'Sensis Vectors ALL'!AE51*(EXP($G51/100*VAR_CST)-1)/($H51*0.01),IF($E51&lt;&gt;"SPD",$H51*'Sensis Vectors ALL'!AE51*(EXP($G51/100*VAR_CST)-1)/0.01,'Sensis Vectors ALL'!AE51*($G51*VAR_CST)/0.01))</f>
        <v>0</v>
      </c>
      <c r="AF51" s="80">
        <f>IF($E51="FX",$H51*'Sensis Vectors ALL'!AF51*(EXP($G51/100*VAR_CST)-1)/($H51*0.01),IF($E51&lt;&gt;"SPD",$H51*'Sensis Vectors ALL'!AF51*(EXP($G51/100*VAR_CST)-1)/0.01,'Sensis Vectors ALL'!AF51*($G51*VAR_CST)/0.01))</f>
        <v>0</v>
      </c>
      <c r="AG51" s="80">
        <f>IF($E51="FX",$H51*'Sensis Vectors ALL'!AG51*(EXP($G51/100*VAR_CST)-1)/($H51*0.01),IF($E51&lt;&gt;"SPD",$H51*'Sensis Vectors ALL'!AG51*(EXP($G51/100*VAR_CST)-1)/0.01,'Sensis Vectors ALL'!AG51*($G51*VAR_CST)/0.01))</f>
        <v>0</v>
      </c>
      <c r="AH51" s="80">
        <f>IF($E51="FX",$H51*'Sensis Vectors ALL'!AH51*(EXP($G51/100*VAR_CST)-1)/($H51*0.01),IF($E51&lt;&gt;"SPD",$H51*'Sensis Vectors ALL'!AH51*(EXP($G51/100*VAR_CST)-1)/0.01,'Sensis Vectors ALL'!AH51*($G51*VAR_CST)/0.01))</f>
        <v>0</v>
      </c>
      <c r="AI51" s="80">
        <f>IF($E51="FX",$H51*'Sensis Vectors ALL'!AI51*(EXP($G51/100*VAR_CST)-1)/($H51*0.01),IF($E51&lt;&gt;"SPD",$H51*'Sensis Vectors ALL'!AI51*(EXP($G51/100*VAR_CST)-1)/0.01,'Sensis Vectors ALL'!AI51*($G51*VAR_CST)/0.01))</f>
        <v>0</v>
      </c>
      <c r="AJ51" s="80">
        <f>IF($E51="FX",$H51*'Sensis Vectors ALL'!AJ51*(EXP($G51/100*VAR_CST)-1)/($H51*0.01),IF($E51&lt;&gt;"SPD",$H51*'Sensis Vectors ALL'!AJ51*(EXP($G51/100*VAR_CST)-1)/0.01,'Sensis Vectors ALL'!AJ51*($G51*VAR_CST)/0.01))</f>
        <v>0</v>
      </c>
      <c r="AK51" s="80">
        <f>IF($E51="FX",$H51*'Sensis Vectors ALL'!AK51*(EXP($G51/100*VAR_CST)-1)/($H51*0.01),IF($E51&lt;&gt;"SPD",$H51*'Sensis Vectors ALL'!AK51*(EXP($G51/100*VAR_CST)-1)/0.01,'Sensis Vectors ALL'!AK51*($G51*VAR_CST)/0.01))</f>
        <v>0</v>
      </c>
      <c r="AL51" s="80">
        <f>IF($E51="FX",$H51*'Sensis Vectors ALL'!AL51*(EXP($G51/100*VAR_CST)-1)/($H51*0.01),IF($E51&lt;&gt;"SPD",$H51*'Sensis Vectors ALL'!AL51*(EXP($G51/100*VAR_CST)-1)/0.01,'Sensis Vectors ALL'!AL51*($G51*VAR_CST)/0.01))</f>
        <v>0</v>
      </c>
      <c r="AM51" s="80">
        <f>IF($E51="FX",$H51*'Sensis Vectors ALL'!AM51*(EXP($G51/100*VAR_CST)-1)/($H51*0.01),IF($E51&lt;&gt;"SPD",$H51*'Sensis Vectors ALL'!AM51*(EXP($G51/100*VAR_CST)-1)/0.01,'Sensis Vectors ALL'!AM51*($G51*VAR_CST)/0.01))</f>
        <v>0</v>
      </c>
      <c r="AN51" s="80">
        <f>IF($E51="FX",$H51*'Sensis Vectors ALL'!AN51*(EXP($G51/100*VAR_CST)-1)/($H51*0.01),IF($E51&lt;&gt;"SPD",$H51*'Sensis Vectors ALL'!AN51*(EXP($G51/100*VAR_CST)-1)/0.01,'Sensis Vectors ALL'!AN51*($G51*VAR_CST)/0.01))</f>
        <v>0</v>
      </c>
      <c r="AO51" s="80">
        <f>IF($E51="FX",$H51*'Sensis Vectors ALL'!AO51*(EXP($G51/100*VAR_CST)-1)/($H51*0.01),IF($E51&lt;&gt;"SPD",$H51*'Sensis Vectors ALL'!AO51*(EXP($G51/100*VAR_CST)-1)/0.01,'Sensis Vectors ALL'!AO51*($G51*VAR_CST)/0.01))</f>
        <v>0</v>
      </c>
      <c r="AP51" s="80">
        <f>IF($E51="FX",$H51*'Sensis Vectors ALL'!AP51*(EXP($G51/100*VAR_CST)-1)/($H51*0.01),IF($E51&lt;&gt;"SPD",$H51*'Sensis Vectors ALL'!AP51*(EXP($G51/100*VAR_CST)-1)/0.01,'Sensis Vectors ALL'!AP51*($G51*VAR_CST)/0.01))</f>
        <v>0</v>
      </c>
      <c r="AQ51" s="80">
        <f>IF($E51="FX",$H51*'Sensis Vectors ALL'!AQ51*(EXP($G51/100*VAR_CST)-1)/($H51*0.01),IF($E51&lt;&gt;"SPD",$H51*'Sensis Vectors ALL'!AQ51*(EXP($G51/100*VAR_CST)-1)/0.01,'Sensis Vectors ALL'!AQ51*($G51*VAR_CST)/0.01))</f>
        <v>0</v>
      </c>
      <c r="AR51" s="80">
        <f>IF($E51="FX",$H51*'Sensis Vectors ALL'!AR51*(EXP($G51/100*VAR_CST)-1)/($H51*0.01),IF($E51&lt;&gt;"SPD",$H51*'Sensis Vectors ALL'!AR51*(EXP($G51/100*VAR_CST)-1)/0.01,'Sensis Vectors ALL'!AR51*($G51*VAR_CST)/0.01))</f>
        <v>0</v>
      </c>
      <c r="AS51" s="80">
        <f>IF($E51="FX",$H51*'Sensis Vectors ALL'!AS51*(EXP($G51/100*VAR_CST)-1)/($H51*0.01),IF($E51&lt;&gt;"SPD",$H51*'Sensis Vectors ALL'!AS51*(EXP($G51/100*VAR_CST)-1)/0.01,'Sensis Vectors ALL'!AS51*($G51*VAR_CST)/0.01))</f>
        <v>0</v>
      </c>
      <c r="AT51" s="80">
        <f>IF($E51="FX",$H51*'Sensis Vectors ALL'!AT51*(EXP($G51/100*VAR_CST)-1)/($H51*0.01),IF($E51&lt;&gt;"SPD",$H51*'Sensis Vectors ALL'!AT51*(EXP($G51/100*VAR_CST)-1)/0.01,'Sensis Vectors ALL'!AT51*($G51*VAR_CST)/0.01))</f>
        <v>0</v>
      </c>
      <c r="AU51" s="80">
        <f>IF($E51="FX",$H51*'Sensis Vectors ALL'!AU51*(EXP($G51/100*VAR_CST)-1)/($H51*0.01),IF($E51&lt;&gt;"SPD",$H51*'Sensis Vectors ALL'!AU51*(EXP($G51/100*VAR_CST)-1)/0.01,'Sensis Vectors ALL'!AU51*($G51*VAR_CST)/0.01))</f>
        <v>0</v>
      </c>
      <c r="AV51" s="80">
        <f>IF($E51="FX",$H51*'Sensis Vectors ALL'!AV51*(EXP($G51/100*VAR_CST)-1)/($H51*0.01),IF($E51&lt;&gt;"SPD",$H51*'Sensis Vectors ALL'!AV51*(EXP($G51/100*VAR_CST)-1)/0.01,'Sensis Vectors ALL'!AV51*($G51*VAR_CST)/0.01))</f>
        <v>0</v>
      </c>
      <c r="AW51" s="80">
        <f>IF($E51="FX",$H51*'Sensis Vectors ALL'!AW51*(EXP($G51/100*VAR_CST)-1)/($H51*0.01),IF($E51&lt;&gt;"SPD",$H51*'Sensis Vectors ALL'!AW51*(EXP($G51/100*VAR_CST)-1)/0.01,'Sensis Vectors ALL'!AW51*($G51*VAR_CST)/0.01))</f>
        <v>0</v>
      </c>
      <c r="AX51" s="80">
        <f>IF($E51="FX",$H51*'Sensis Vectors ALL'!AX51*(EXP($G51/100*VAR_CST)-1)/($H51*0.01),IF($E51&lt;&gt;"SPD",$H51*'Sensis Vectors ALL'!AX51*(EXP($G51/100*VAR_CST)-1)/0.01,'Sensis Vectors ALL'!AX51*($G51*VAR_CST)/0.01))</f>
        <v>0</v>
      </c>
      <c r="AY51" s="80">
        <f>IF($E51="FX",$H51*'Sensis Vectors ALL'!AY51*(EXP($G51/100*VAR_CST)-1)/($H51*0.01),IF($E51&lt;&gt;"SPD",$H51*'Sensis Vectors ALL'!AY51*(EXP($G51/100*VAR_CST)-1)/0.01,'Sensis Vectors ALL'!AY51*($G51*VAR_CST)/0.01))</f>
        <v>0</v>
      </c>
      <c r="AZ51" s="80">
        <f>IF($E51="FX",$H51*'Sensis Vectors ALL'!AZ51*(EXP($G51/100*VAR_CST)-1)/($H51*0.01),IF($E51&lt;&gt;"SPD",$H51*'Sensis Vectors ALL'!AZ51*(EXP($G51/100*VAR_CST)-1)/0.01,'Sensis Vectors ALL'!AZ51*($G51*VAR_CST)/0.01))</f>
        <v>0</v>
      </c>
      <c r="BA51" s="80">
        <f>IF($E51="FX",$H51*'Sensis Vectors ALL'!BA51*(EXP($G51/100*VAR_CST)-1)/($H51*0.01),IF($E51&lt;&gt;"SPD",$H51*'Sensis Vectors ALL'!BA51*(EXP($G51/100*VAR_CST)-1)/0.01,'Sensis Vectors ALL'!BA51*($G51*VAR_CST)/0.01))</f>
        <v>0</v>
      </c>
      <c r="BB51" s="80">
        <f>IF($E51="FX",$H51*'Sensis Vectors ALL'!BB51*(EXP($G51/100*VAR_CST)-1)/($H51*0.01),IF($E51&lt;&gt;"SPD",$H51*'Sensis Vectors ALL'!BB51*(EXP($G51/100*VAR_CST)-1)/0.01,'Sensis Vectors ALL'!BB51*($G51*VAR_CST)/0.01))</f>
        <v>0</v>
      </c>
      <c r="BC51" s="80">
        <f>IF($E51="FX",$H51*'Sensis Vectors ALL'!BC51*(EXP($G51/100*VAR_CST)-1)/($H51*0.01),IF($E51&lt;&gt;"SPD",$H51*'Sensis Vectors ALL'!BC51*(EXP($G51/100*VAR_CST)-1)/0.01,'Sensis Vectors ALL'!BC51*($G51*VAR_CST)/0.01))</f>
        <v>0</v>
      </c>
      <c r="BD51" s="80">
        <f>IF($E51="FX",$H51*'Sensis Vectors ALL'!BD51*(EXP($G51/100*VAR_CST)-1)/($H51*0.01),IF($E51&lt;&gt;"SPD",$H51*'Sensis Vectors ALL'!BD51*(EXP($G51/100*VAR_CST)-1)/0.01,'Sensis Vectors ALL'!BD51*($G51*VAR_CST)/0.01))</f>
        <v>0</v>
      </c>
      <c r="BE51" s="80">
        <f>IF($E51="FX",$H51*'Sensis Vectors ALL'!BE51*(EXP($G51/100*VAR_CST)-1)/($H51*0.01),IF($E51&lt;&gt;"SPD",$H51*'Sensis Vectors ALL'!BE51*(EXP($G51/100*VAR_CST)-1)/0.01,'Sensis Vectors ALL'!BE51*($G51*VAR_CST)/0.01))</f>
        <v>0</v>
      </c>
      <c r="BF51" s="80">
        <f>IF($E51="FX",$H51*'Sensis Vectors ALL'!BF51*(EXP($G51/100*VAR_CST)-1)/($H51*0.01),IF($E51&lt;&gt;"SPD",$H51*'Sensis Vectors ALL'!BF51*(EXP($G51/100*VAR_CST)-1)/0.01,'Sensis Vectors ALL'!BF51*($G51*VAR_CST)/0.01))</f>
        <v>0</v>
      </c>
      <c r="BG51" s="80">
        <f>IF($E51="FX",$H51*'Sensis Vectors ALL'!BG51*(EXP($G51/100*VAR_CST)-1)/($H51*0.01),IF($E51&lt;&gt;"SPD",$H51*'Sensis Vectors ALL'!BG51*(EXP($G51/100*VAR_CST)-1)/0.01,'Sensis Vectors ALL'!BG51*($G51*VAR_CST)/0.01))</f>
        <v>0</v>
      </c>
      <c r="BH51" s="80">
        <f>IF($E51="FX",$H51*'Sensis Vectors ALL'!BH51*(EXP($G51/100*VAR_CST)-1)/($H51*0.01),IF($E51&lt;&gt;"SPD",$H51*'Sensis Vectors ALL'!BH51*(EXP($G51/100*VAR_CST)-1)/0.01,'Sensis Vectors ALL'!BH51*($G51*VAR_CST)/0.01))</f>
        <v>0</v>
      </c>
      <c r="BI51" s="80">
        <f>IF($E51="FX",$H51*'Sensis Vectors ALL'!BI51*(EXP($G51/100*VAR_CST)-1)/($H51*0.01),IF($E51&lt;&gt;"SPD",$H51*'Sensis Vectors ALL'!BI51*(EXP($G51/100*VAR_CST)-1)/0.01,'Sensis Vectors ALL'!BI51*($G51*VAR_CST)/0.01))</f>
        <v>0</v>
      </c>
      <c r="BJ51" s="80">
        <f>IF($E51="FX",$H51*'Sensis Vectors ALL'!BJ51*(EXP($G51/100*VAR_CST)-1)/($H51*0.01),IF($E51&lt;&gt;"SPD",$H51*'Sensis Vectors ALL'!BJ51*(EXP($G51/100*VAR_CST)-1)/0.01,'Sensis Vectors ALL'!BJ51*($G51*VAR_CST)/0.01))</f>
        <v>0</v>
      </c>
      <c r="BK51" s="80">
        <f>IF($E51="FX",$H51*'Sensis Vectors ALL'!BK51*(EXP($G51/100*VAR_CST)-1)/($H51*0.01),IF($E51&lt;&gt;"SPD",$H51*'Sensis Vectors ALL'!BK51*(EXP($G51/100*VAR_CST)-1)/0.01,'Sensis Vectors ALL'!BK51*($G51*VAR_CST)/0.01))</f>
        <v>0</v>
      </c>
      <c r="BL51" s="80">
        <f>IF($E51="FX",$H51*'Sensis Vectors ALL'!BL51*(EXP($G51/100*VAR_CST)-1)/($H51*0.01),IF($E51&lt;&gt;"SPD",$H51*'Sensis Vectors ALL'!BL51*(EXP($G51/100*VAR_CST)-1)/0.01,'Sensis Vectors ALL'!BL51*($G51*VAR_CST)/0.01))</f>
        <v>0</v>
      </c>
      <c r="BM51" s="80">
        <f>IF($E51="FX",$H51*'Sensis Vectors ALL'!BM51*(EXP($G51/100*VAR_CST)-1)/($H51*0.01),IF($E51&lt;&gt;"SPD",$H51*'Sensis Vectors ALL'!BM51*(EXP($G51/100*VAR_CST)-1)/0.01,'Sensis Vectors ALL'!BM51*($G51*VAR_CST)/0.01))</f>
        <v>0</v>
      </c>
      <c r="BN51" s="80">
        <f>IF($E51="FX",$H51*'Sensis Vectors ALL'!BN51*(EXP($G51/100*VAR_CST)-1)/($H51*0.01),IF($E51&lt;&gt;"SPD",$H51*'Sensis Vectors ALL'!BN51*(EXP($G51/100*VAR_CST)-1)/0.01,'Sensis Vectors ALL'!BN51*($G51*VAR_CST)/0.01))</f>
        <v>0</v>
      </c>
      <c r="BO51" s="80">
        <f>IF($E51="FX",$H51*'Sensis Vectors ALL'!BO51*(EXP($G51/100*VAR_CST)-1)/($H51*0.01),IF($E51&lt;&gt;"SPD",$H51*'Sensis Vectors ALL'!BO51*(EXP($G51/100*VAR_CST)-1)/0.01,'Sensis Vectors ALL'!BO51*($G51*VAR_CST)/0.01))</f>
        <v>0</v>
      </c>
      <c r="BP51" s="80">
        <f>IF($E51="FX",$H51*'Sensis Vectors ALL'!BP51*(EXP($G51/100*VAR_CST)-1)/($H51*0.01),IF($E51&lt;&gt;"SPD",$H51*'Sensis Vectors ALL'!BP51*(EXP($G51/100*VAR_CST)-1)/0.01,'Sensis Vectors ALL'!BP51*($G51*VAR_CST)/0.01))</f>
        <v>0</v>
      </c>
      <c r="BQ51" s="80">
        <f>IF($E51="FX",$H51*'Sensis Vectors ALL'!BQ51*(EXP($G51/100*VAR_CST)-1)/($H51*0.01),IF($E51&lt;&gt;"SPD",$H51*'Sensis Vectors ALL'!BQ51*(EXP($G51/100*VAR_CST)-1)/0.01,'Sensis Vectors ALL'!BQ51*($G51*VAR_CST)/0.01))</f>
        <v>0</v>
      </c>
      <c r="BR51" s="80">
        <f>IF($E51="FX",$H51*'Sensis Vectors ALL'!BR51*(EXP($G51/100*VAR_CST)-1)/($H51*0.01),IF($E51&lt;&gt;"SPD",$H51*'Sensis Vectors ALL'!BR51*(EXP($G51/100*VAR_CST)-1)/0.01,'Sensis Vectors ALL'!BR51*($G51*VAR_CST)/0.01))</f>
        <v>0</v>
      </c>
      <c r="BS51" s="80">
        <f>IF($E51="FX",$H51*'Sensis Vectors ALL'!BS51*(EXP($G51/100*VAR_CST)-1)/($H51*0.01),IF($E51&lt;&gt;"SPD",$H51*'Sensis Vectors ALL'!BS51*(EXP($G51/100*VAR_CST)-1)/0.01,'Sensis Vectors ALL'!BS51*($G51*VAR_CST)/0.01))</f>
        <v>0</v>
      </c>
      <c r="BT51" s="80">
        <f>IF($E51="FX",$H51*'Sensis Vectors ALL'!BT51*(EXP($G51/100*VAR_CST)-1)/($H51*0.01),IF($E51&lt;&gt;"SPD",$H51*'Sensis Vectors ALL'!BT51*(EXP($G51/100*VAR_CST)-1)/0.01,'Sensis Vectors ALL'!BT51*($G51*VAR_CST)/0.01))</f>
        <v>0</v>
      </c>
      <c r="BU51" s="80">
        <f>IF($E51="FX",$H51*'Sensis Vectors ALL'!BU51*(EXP($G51/100*VAR_CST)-1)/($H51*0.01),IF($E51&lt;&gt;"SPD",$H51*'Sensis Vectors ALL'!BU51*(EXP($G51/100*VAR_CST)-1)/0.01,'Sensis Vectors ALL'!BU51*($G51*VAR_CST)/0.01))</f>
        <v>0</v>
      </c>
      <c r="BV51" s="80">
        <f>IF($E51="FX",$H51*'Sensis Vectors ALL'!BV51*(EXP($G51/100*VAR_CST)-1)/($H51*0.01),IF($E51&lt;&gt;"SPD",$H51*'Sensis Vectors ALL'!BV51*(EXP($G51/100*VAR_CST)-1)/0.01,'Sensis Vectors ALL'!BV51*($G51*VAR_CST)/0.01))</f>
        <v>0</v>
      </c>
      <c r="BW51" s="80">
        <f>IF($E51="FX",$H51*'Sensis Vectors ALL'!BW51*(EXP($G51/100*VAR_CST)-1)/($H51*0.01),IF($E51&lt;&gt;"SPD",$H51*'Sensis Vectors ALL'!BW51*(EXP($G51/100*VAR_CST)-1)/0.01,'Sensis Vectors ALL'!BW51*($G51*VAR_CST)/0.01))</f>
        <v>0</v>
      </c>
      <c r="BX51" s="80">
        <f>IF($E51="FX",$H51*'Sensis Vectors ALL'!BX51*(EXP($G51/100*VAR_CST)-1)/($H51*0.01),IF($E51&lt;&gt;"SPD",$H51*'Sensis Vectors ALL'!BX51*(EXP($G51/100*VAR_CST)-1)/0.01,'Sensis Vectors ALL'!BX51*($G51*VAR_CST)/0.01))</f>
        <v>0</v>
      </c>
      <c r="BY51" s="80">
        <f>IF($E51="FX",$H51*'Sensis Vectors ALL'!BY51*(EXP($G51/100*VAR_CST)-1)/($H51*0.01),IF($E51&lt;&gt;"SPD",$H51*'Sensis Vectors ALL'!BY51*(EXP($G51/100*VAR_CST)-1)/0.01,'Sensis Vectors ALL'!BY51*($G51*VAR_CST)/0.01))</f>
        <v>0</v>
      </c>
      <c r="BZ51" s="80">
        <f>IF($E51="FX",$H51*'Sensis Vectors ALL'!BZ51*(EXP($G51/100*VAR_CST)-1)/($H51*0.01),IF($E51&lt;&gt;"SPD",$H51*'Sensis Vectors ALL'!BZ51*(EXP($G51/100*VAR_CST)-1)/0.01,'Sensis Vectors ALL'!BZ51*($G51*VAR_CST)/0.01))</f>
        <v>0</v>
      </c>
      <c r="CA51" s="80">
        <f>IF($E51="FX",$H51*'Sensis Vectors ALL'!CA51*(EXP($G51/100*VAR_CST)-1)/($H51*0.01),IF($E51&lt;&gt;"SPD",$H51*'Sensis Vectors ALL'!CA51*(EXP($G51/100*VAR_CST)-1)/0.01,'Sensis Vectors ALL'!CA51*($G51*VAR_CST)/0.01))</f>
        <v>0</v>
      </c>
      <c r="CB51" s="80">
        <f>IF($E51="FX",$H51*'Sensis Vectors ALL'!CB51*(EXP($G51/100*VAR_CST)-1)/($H51*0.01),IF($E51&lt;&gt;"SPD",$H51*'Sensis Vectors ALL'!CB51*(EXP($G51/100*VAR_CST)-1)/0.01,'Sensis Vectors ALL'!CB51*($G51*VAR_CST)/0.01))</f>
        <v>0</v>
      </c>
      <c r="CC51" s="80">
        <f>IF($E51="FX",$H51*'Sensis Vectors ALL'!CC51*(EXP($G51/100*VAR_CST)-1)/($H51*0.01),IF($E51&lt;&gt;"SPD",$H51*'Sensis Vectors ALL'!CC51*(EXP($G51/100*VAR_CST)-1)/0.01,'Sensis Vectors ALL'!CC51*($G51*VAR_CST)/0.01))</f>
        <v>0</v>
      </c>
      <c r="CD51" s="80">
        <f>IF($E51="FX",$H51*'Sensis Vectors ALL'!CD51*(EXP($G51/100*VAR_CST)-1)/($H51*0.01),IF($E51&lt;&gt;"SPD",$H51*'Sensis Vectors ALL'!CD51*(EXP($G51/100*VAR_CST)-1)/0.01,'Sensis Vectors ALL'!CD51*($G51*VAR_CST)/0.01))</f>
        <v>0</v>
      </c>
      <c r="CE51" s="80">
        <f>IF($E51="FX",$H51*'Sensis Vectors ALL'!CE51*(EXP($G51/100*VAR_CST)-1)/($H51*0.01),IF($E51&lt;&gt;"SPD",$H51*'Sensis Vectors ALL'!CE51*(EXP($G51/100*VAR_CST)-1)/0.01,'Sensis Vectors ALL'!CE51*($G51*VAR_CST)/0.01))</f>
        <v>0</v>
      </c>
      <c r="CF51" s="80">
        <f>IF($E51="FX",$H51*'Sensis Vectors ALL'!CF51*(EXP($G51/100*VAR_CST)-1)/($H51*0.01),IF($E51&lt;&gt;"SPD",$H51*'Sensis Vectors ALL'!CF51*(EXP($G51/100*VAR_CST)-1)/0.01,'Sensis Vectors ALL'!CF51*($G51*VAR_CST)/0.01))</f>
        <v>0</v>
      </c>
      <c r="CG51" s="80">
        <f>IF($E51="FX",$H51*'Sensis Vectors ALL'!CG51*(EXP($G51/100*VAR_CST)-1)/($H51*0.01),IF($E51&lt;&gt;"SPD",$H51*'Sensis Vectors ALL'!CG51*(EXP($G51/100*VAR_CST)-1)/0.01,'Sensis Vectors ALL'!CG51*($G51*VAR_CST)/0.01))</f>
        <v>0</v>
      </c>
      <c r="CH51" s="80">
        <f>IF($E51="FX",$H51*'Sensis Vectors ALL'!CH51*(EXP($G51/100*VAR_CST)-1)/($H51*0.01),IF($E51&lt;&gt;"SPD",$H51*'Sensis Vectors ALL'!CH51*(EXP($G51/100*VAR_CST)-1)/0.01,'Sensis Vectors ALL'!CH51*($G51*VAR_CST)/0.01))</f>
        <v>0</v>
      </c>
      <c r="CI51" s="80">
        <f>IF($E51="FX",$H51*'Sensis Vectors ALL'!CI51*(EXP($G51/100*VAR_CST)-1)/($H51*0.01),IF($E51&lt;&gt;"SPD",$H51*'Sensis Vectors ALL'!CI51*(EXP($G51/100*VAR_CST)-1)/0.01,'Sensis Vectors ALL'!CI51*($G51*VAR_CST)/0.01))</f>
        <v>0</v>
      </c>
      <c r="CJ51" s="80">
        <f>IF($E51="FX",$H51*'Sensis Vectors ALL'!CJ51*(EXP($G51/100*VAR_CST)-1)/($H51*0.01),IF($E51&lt;&gt;"SPD",$H51*'Sensis Vectors ALL'!CJ51*(EXP($G51/100*VAR_CST)-1)/0.01,'Sensis Vectors ALL'!CJ51*($G51*VAR_CST)/0.01))</f>
        <v>0</v>
      </c>
      <c r="CK51" s="80">
        <f>IF($E51="FX",$H51*'Sensis Vectors ALL'!CK51*(EXP($G51/100*VAR_CST)-1)/($H51*0.01),IF($E51&lt;&gt;"SPD",$H51*'Sensis Vectors ALL'!CK51*(EXP($G51/100*VAR_CST)-1)/0.01,'Sensis Vectors ALL'!CK51*($G51*VAR_CST)/0.01))</f>
        <v>0</v>
      </c>
      <c r="CL51" s="80">
        <f>IF($E51="FX",$H51*'Sensis Vectors ALL'!CL51*(EXP($G51/100*VAR_CST)-1)/($H51*0.01),IF($E51&lt;&gt;"SPD",$H51*'Sensis Vectors ALL'!CL51*(EXP($G51/100*VAR_CST)-1)/0.01,'Sensis Vectors ALL'!CL51*($G51*VAR_CST)/0.01))</f>
        <v>0</v>
      </c>
      <c r="CM51" s="80">
        <f>IF($E51="FX",$H51*'Sensis Vectors ALL'!CM51*(EXP($G51/100*VAR_CST)-1)/($H51*0.01),IF($E51&lt;&gt;"SPD",$H51*'Sensis Vectors ALL'!CM51*(EXP($G51/100*VAR_CST)-1)/0.01,'Sensis Vectors ALL'!CM51*($G51*VAR_CST)/0.01))</f>
        <v>0</v>
      </c>
      <c r="CN51" s="80">
        <f>IF($E51="FX",$H51*'Sensis Vectors ALL'!CN51*(EXP($G51/100*VAR_CST)-1)/($H51*0.01),IF($E51&lt;&gt;"SPD",$H51*'Sensis Vectors ALL'!CN51*(EXP($G51/100*VAR_CST)-1)/0.01,'Sensis Vectors ALL'!CN51*($G51*VAR_CST)/0.01))</f>
        <v>0</v>
      </c>
      <c r="CO51" s="80">
        <f>IF($E51="FX",$H51*'Sensis Vectors ALL'!CO51*(EXP($G51/100*VAR_CST)-1)/($H51*0.01),IF($E51&lt;&gt;"SPD",$H51*'Sensis Vectors ALL'!CO51*(EXP($G51/100*VAR_CST)-1)/0.01,'Sensis Vectors ALL'!CO51*($G51*VAR_CST)/0.01))</f>
        <v>0</v>
      </c>
      <c r="CP51" s="80">
        <f>IF($E51="FX",$H51*'Sensis Vectors ALL'!CP51*(EXP($G51/100*VAR_CST)-1)/($H51*0.01),IF($E51&lt;&gt;"SPD",$H51*'Sensis Vectors ALL'!CP51*(EXP($G51/100*VAR_CST)-1)/0.01,'Sensis Vectors ALL'!CP51*($G51*VAR_CST)/0.01))</f>
        <v>0</v>
      </c>
      <c r="CQ51" s="80">
        <f>IF($E51="FX",$H51*'Sensis Vectors ALL'!CQ51*(EXP($G51/100*VAR_CST)-1)/($H51*0.01),IF($E51&lt;&gt;"SPD",$H51*'Sensis Vectors ALL'!CQ51*(EXP($G51/100*VAR_CST)-1)/0.01,'Sensis Vectors ALL'!CQ51*($G51*VAR_CST)/0.01))</f>
        <v>0</v>
      </c>
      <c r="CR51" s="80">
        <f>IF($E51="FX",$H51*'Sensis Vectors ALL'!CR51*(EXP($G51/100*VAR_CST)-1)/($H51*0.01),IF($E51&lt;&gt;"SPD",$H51*'Sensis Vectors ALL'!CR51*(EXP($G51/100*VAR_CST)-1)/0.01,'Sensis Vectors ALL'!CR51*($G51*VAR_CST)/0.01))</f>
        <v>0</v>
      </c>
      <c r="CS51" s="80">
        <f>IF($E51="FX",$H51*'Sensis Vectors ALL'!CS51*(EXP($G51/100*VAR_CST)-1)/($H51*0.01),IF($E51&lt;&gt;"SPD",$H51*'Sensis Vectors ALL'!CS51*(EXP($G51/100*VAR_CST)-1)/0.01,'Sensis Vectors ALL'!CS51*($G51*VAR_CST)/0.01))</f>
        <v>0</v>
      </c>
      <c r="CT51" s="80">
        <f>IF($E51="FX",$H51*'Sensis Vectors ALL'!CT51*(EXP($G51/100*VAR_CST)-1)/($H51*0.01),IF($E51&lt;&gt;"SPD",$H51*'Sensis Vectors ALL'!CT51*(EXP($G51/100*VAR_CST)-1)/0.01,'Sensis Vectors ALL'!CT51*($G51*VAR_CST)/0.01))</f>
        <v>0</v>
      </c>
      <c r="CU51" s="80">
        <f>IF($E51="FX",$H51*'Sensis Vectors ALL'!CU51*(EXP($G51/100*VAR_CST)-1)/($H51*0.01),IF($E51&lt;&gt;"SPD",$H51*'Sensis Vectors ALL'!CU51*(EXP($G51/100*VAR_CST)-1)/0.01,'Sensis Vectors ALL'!CU51*($G51*VAR_CST)/0.01))</f>
        <v>0</v>
      </c>
      <c r="CV51" s="80">
        <f>IF($E51="FX",$H51*'Sensis Vectors ALL'!CV51*(EXP($G51/100*VAR_CST)-1)/($H51*0.01),IF($E51&lt;&gt;"SPD",$H51*'Sensis Vectors ALL'!CV51*(EXP($G51/100*VAR_CST)-1)/0.01,'Sensis Vectors ALL'!CV51*($G51*VAR_CST)/0.01))</f>
        <v>0</v>
      </c>
      <c r="CW51" s="80">
        <f>IF($E51="FX",$H51*'Sensis Vectors ALL'!CW51*(EXP($G51/100*VAR_CST)-1)/($H51*0.01),IF($E51&lt;&gt;"SPD",$H51*'Sensis Vectors ALL'!CW51*(EXP($G51/100*VAR_CST)-1)/0.01,'Sensis Vectors ALL'!CW51*($G51*VAR_CST)/0.01))</f>
        <v>0</v>
      </c>
      <c r="CX51" s="80">
        <f>IF($E51="FX",$H51*'Sensis Vectors ALL'!CX51*(EXP($G51/100*VAR_CST)-1)/($H51*0.01),IF($E51&lt;&gt;"SPD",$H51*'Sensis Vectors ALL'!CX51*(EXP($G51/100*VAR_CST)-1)/0.01,'Sensis Vectors ALL'!CX51*($G51*VAR_CST)/0.01))</f>
        <v>0</v>
      </c>
      <c r="CY51" s="80">
        <f>IF($E51="FX",$H51*'Sensis Vectors ALL'!CY51*(EXP($G51/100*VAR_CST)-1)/($H51*0.01),IF($E51&lt;&gt;"SPD",$H51*'Sensis Vectors ALL'!CY51*(EXP($G51/100*VAR_CST)-1)/0.01,'Sensis Vectors ALL'!CY51*($G51*VAR_CST)/0.01))</f>
        <v>0</v>
      </c>
      <c r="CZ51" s="80">
        <f>IF($E51="FX",$H51*'Sensis Vectors ALL'!CZ51*(EXP($G51/100*VAR_CST)-1)/($H51*0.01),IF($E51&lt;&gt;"SPD",$H51*'Sensis Vectors ALL'!CZ51*(EXP($G51/100*VAR_CST)-1)/0.01,'Sensis Vectors ALL'!CZ51*($G51*VAR_CST)/0.01))</f>
        <v>0</v>
      </c>
      <c r="DA51" s="80">
        <f>IF($E51="FX",$H51*'Sensis Vectors ALL'!DA51*(EXP($G51/100*VAR_CST)-1)/($H51*0.01),IF($E51&lt;&gt;"SPD",$H51*'Sensis Vectors ALL'!DA51*(EXP($G51/100*VAR_CST)-1)/0.01,'Sensis Vectors ALL'!DA51*($G51*VAR_CST)/0.01))</f>
        <v>0</v>
      </c>
      <c r="DB51" s="80">
        <f>IF($E51="FX",$H51*'Sensis Vectors ALL'!DB51*(EXP($G51/100*VAR_CST)-1)/($H51*0.01),IF($E51&lt;&gt;"SPD",$H51*'Sensis Vectors ALL'!DB51*(EXP($G51/100*VAR_CST)-1)/0.01,'Sensis Vectors ALL'!DB51*($G51*VAR_CST)/0.01))</f>
        <v>0</v>
      </c>
      <c r="DC51" s="80">
        <f>IF($E51="FX",$H51*'Sensis Vectors ALL'!DC51*(EXP($G51/100*VAR_CST)-1)/($H51*0.01),IF($E51&lt;&gt;"SPD",$H51*'Sensis Vectors ALL'!DC51*(EXP($G51/100*VAR_CST)-1)/0.01,'Sensis Vectors ALL'!DC51*($G51*VAR_CST)/0.01))</f>
        <v>0</v>
      </c>
      <c r="DD51" s="80">
        <f>IF($E51="FX",$H51*'Sensis Vectors ALL'!DD51*(EXP($G51/100*VAR_CST)-1)/($H51*0.01),IF($E51&lt;&gt;"SPD",$H51*'Sensis Vectors ALL'!DD51*(EXP($G51/100*VAR_CST)-1)/0.01,'Sensis Vectors ALL'!DD51*($G51*VAR_CST)/0.01))</f>
        <v>0</v>
      </c>
      <c r="DE51" s="80">
        <f>IF($E51="FX",$H51*'Sensis Vectors ALL'!DE51*(EXP($G51/100*VAR_CST)-1)/($H51*0.01),IF($E51&lt;&gt;"SPD",$H51*'Sensis Vectors ALL'!DE51*(EXP($G51/100*VAR_CST)-1)/0.01,'Sensis Vectors ALL'!DE51*($G51*VAR_CST)/0.01))</f>
        <v>0</v>
      </c>
      <c r="DF51" s="80">
        <f>IF($E51="FX",$H51*'Sensis Vectors ALL'!DF51*(EXP($G51/100*VAR_CST)-1)/($H51*0.01),IF($E51&lt;&gt;"SPD",$H51*'Sensis Vectors ALL'!DF51*(EXP($G51/100*VAR_CST)-1)/0.01,'Sensis Vectors ALL'!DF51*($G51*VAR_CST)/0.01))</f>
        <v>0</v>
      </c>
      <c r="DG51" s="80">
        <f>IF($E51="FX",$H51*'Sensis Vectors ALL'!DG51*(EXP($G51/100*VAR_CST)-1)/($H51*0.01),IF($E51&lt;&gt;"SPD",$H51*'Sensis Vectors ALL'!DG51*(EXP($G51/100*VAR_CST)-1)/0.01,'Sensis Vectors ALL'!DG51*($G51*VAR_CST)/0.01))</f>
        <v>0</v>
      </c>
      <c r="DH51" s="80">
        <f>IF($E51="FX",$H51*'Sensis Vectors ALL'!DH51*(EXP($G51/100*VAR_CST)-1)/($H51*0.01),IF($E51&lt;&gt;"SPD",$H51*'Sensis Vectors ALL'!DH51*(EXP($G51/100*VAR_CST)-1)/0.01,'Sensis Vectors ALL'!DH51*($G51*VAR_CST)/0.01))</f>
        <v>0</v>
      </c>
      <c r="DI51" s="80">
        <f>IF($E51="FX",$H51*'Sensis Vectors ALL'!DI51*(EXP($G51/100*VAR_CST)-1)/($H51*0.01),IF($E51&lt;&gt;"SPD",$H51*'Sensis Vectors ALL'!DI51*(EXP($G51/100*VAR_CST)-1)/0.01,'Sensis Vectors ALL'!DI51*($G51*VAR_CST)/0.01))</f>
        <v>0</v>
      </c>
      <c r="DJ51" s="80">
        <f>IF($E51="FX",$H51*'Sensis Vectors ALL'!DJ51*(EXP($G51/100*VAR_CST)-1)/($H51*0.01),IF($E51&lt;&gt;"SPD",$H51*'Sensis Vectors ALL'!DJ51*(EXP($G51/100*VAR_CST)-1)/0.01,'Sensis Vectors ALL'!DJ51*($G51*VAR_CST)/0.01))</f>
        <v>0</v>
      </c>
      <c r="DK51" s="80">
        <f>IF($E51="FX",$H51*'Sensis Vectors ALL'!DK51*(EXP($G51/100*VAR_CST)-1)/($H51*0.01),IF($E51&lt;&gt;"SPD",$H51*'Sensis Vectors ALL'!DK51*(EXP($G51/100*VAR_CST)-1)/0.01,'Sensis Vectors ALL'!DK51*($G51*VAR_CST)/0.01))</f>
        <v>0</v>
      </c>
      <c r="DL51" s="80">
        <f>IF($E51="FX",$H51*'Sensis Vectors ALL'!DL51*(EXP($G51/100*VAR_CST)-1)/($H51*0.01),IF($E51&lt;&gt;"SPD",$H51*'Sensis Vectors ALL'!DL51*(EXP($G51/100*VAR_CST)-1)/0.01,'Sensis Vectors ALL'!DL51*($G51*VAR_CST)/0.01))</f>
        <v>0</v>
      </c>
      <c r="DM51" s="80">
        <f>IF($E51="FX",$H51*'Sensis Vectors ALL'!DM51*(EXP($G51/100*VAR_CST)-1)/($H51*0.01),IF($E51&lt;&gt;"SPD",$H51*'Sensis Vectors ALL'!DM51*(EXP($G51/100*VAR_CST)-1)/0.01,'Sensis Vectors ALL'!DM51*($G51*VAR_CST)/0.01))</f>
        <v>0</v>
      </c>
      <c r="DN51" s="80">
        <f>IF($E51="FX",$H51*'Sensis Vectors ALL'!DN51*(EXP($G51/100*VAR_CST)-1)/($H51*0.01),IF($E51&lt;&gt;"SPD",$H51*'Sensis Vectors ALL'!DN51*(EXP($G51/100*VAR_CST)-1)/0.01,'Sensis Vectors ALL'!DN51*($G51*VAR_CST)/0.01))</f>
        <v>0</v>
      </c>
      <c r="DO51" s="80">
        <f>IF($E51="FX",$H51*'Sensis Vectors ALL'!DO51*(EXP($G51/100*VAR_CST)-1)/($H51*0.01),IF($E51&lt;&gt;"SPD",$H51*'Sensis Vectors ALL'!DO51*(EXP($G51/100*VAR_CST)-1)/0.01,'Sensis Vectors ALL'!DO51*($G51*VAR_CST)/0.01))</f>
        <v>0</v>
      </c>
      <c r="DP51" s="80">
        <f>IF($E51="FX",$H51*'Sensis Vectors ALL'!DP51*(EXP($G51/100*VAR_CST)-1)/($H51*0.01),IF($E51&lt;&gt;"SPD",$H51*'Sensis Vectors ALL'!DP51*(EXP($G51/100*VAR_CST)-1)/0.01,'Sensis Vectors ALL'!DP51*($G51*VAR_CST)/0.01))</f>
        <v>0</v>
      </c>
      <c r="DQ51" s="80">
        <f>IF($E51="FX",$H51*'Sensis Vectors ALL'!DQ51*(EXP($G51/100*VAR_CST)-1)/($H51*0.01),IF($E51&lt;&gt;"SPD",$H51*'Sensis Vectors ALL'!DQ51*(EXP($G51/100*VAR_CST)-1)/0.01,'Sensis Vectors ALL'!DQ51*($G51*VAR_CST)/0.01))</f>
        <v>0</v>
      </c>
    </row>
    <row r="52" spans="1:121" x14ac:dyDescent="0.2">
      <c r="A52" s="60">
        <v>409</v>
      </c>
      <c r="B52" s="60" t="s">
        <v>9</v>
      </c>
      <c r="C52" s="60" t="s">
        <v>369</v>
      </c>
      <c r="D52" s="60" t="s">
        <v>526</v>
      </c>
      <c r="E52" s="60" t="s">
        <v>523</v>
      </c>
      <c r="F52" s="60" t="s">
        <v>37</v>
      </c>
      <c r="G52" s="60">
        <v>0.224439</v>
      </c>
      <c r="H52" s="60">
        <v>0.15287000000000001</v>
      </c>
      <c r="I52" s="80">
        <f>IF($E52="FX",$H52*'Sensis Vectors ALL'!I52*(EXP($G52/100*VAR_CST)-1)/($H52*0.01),IF($E52&lt;&gt;"SPD",$H52*'Sensis Vectors ALL'!I52*(EXP($G52/100*VAR_CST)-1)/0.01,'Sensis Vectors ALL'!I52*($G52*VAR_CST)/0.01))</f>
        <v>0.39034913464551846</v>
      </c>
      <c r="J52" s="80">
        <f>IF($E52="FX",$H52*'Sensis Vectors ALL'!J52*(EXP($G52/100*VAR_CST)-1)/($H52*0.01),IF($E52&lt;&gt;"SPD",$H52*'Sensis Vectors ALL'!J52*(EXP($G52/100*VAR_CST)-1)/0.01,'Sensis Vectors ALL'!J52*($G52*VAR_CST)/0.01))</f>
        <v>0.39034913464551846</v>
      </c>
      <c r="K52" s="80">
        <f>IF($E52="FX",$H52*'Sensis Vectors ALL'!K52*(EXP($G52/100*VAR_CST)-1)/($H52*0.01),IF($E52&lt;&gt;"SPD",$H52*'Sensis Vectors ALL'!K52*(EXP($G52/100*VAR_CST)-1)/0.01,'Sensis Vectors ALL'!K52*($G52*VAR_CST)/0.01))</f>
        <v>0.39034913464551846</v>
      </c>
      <c r="L52" s="80">
        <f>IF($E52="FX",$H52*'Sensis Vectors ALL'!L52*(EXP($G52/100*VAR_CST)-1)/($H52*0.01),IF($E52&lt;&gt;"SPD",$H52*'Sensis Vectors ALL'!L52*(EXP($G52/100*VAR_CST)-1)/0.01,'Sensis Vectors ALL'!L52*($G52*VAR_CST)/0.01))</f>
        <v>0.39034913464551846</v>
      </c>
      <c r="M52" s="80">
        <f>IF($E52="FX",$H52*'Sensis Vectors ALL'!M52*(EXP($G52/100*VAR_CST)-1)/($H52*0.01),IF($E52&lt;&gt;"SPD",$H52*'Sensis Vectors ALL'!M52*(EXP($G52/100*VAR_CST)-1)/0.01,'Sensis Vectors ALL'!M52*($G52*VAR_CST)/0.01))</f>
        <v>0.39034913464551846</v>
      </c>
      <c r="N52" s="80">
        <f>IF($E52="FX",$H52*'Sensis Vectors ALL'!N52*(EXP($G52/100*VAR_CST)-1)/($H52*0.01),IF($E52&lt;&gt;"SPD",$H52*'Sensis Vectors ALL'!N52*(EXP($G52/100*VAR_CST)-1)/0.01,'Sensis Vectors ALL'!N52*($G52*VAR_CST)/0.01))</f>
        <v>0.39034913464551846</v>
      </c>
      <c r="O52" s="80">
        <f>IF($E52="FX",$H52*'Sensis Vectors ALL'!O52*(EXP($G52/100*VAR_CST)-1)/($H52*0.01),IF($E52&lt;&gt;"SPD",$H52*'Sensis Vectors ALL'!O52*(EXP($G52/100*VAR_CST)-1)/0.01,'Sensis Vectors ALL'!O52*($G52*VAR_CST)/0.01))</f>
        <v>0</v>
      </c>
      <c r="P52" s="80">
        <f>IF($E52="FX",$H52*'Sensis Vectors ALL'!P52*(EXP($G52/100*VAR_CST)-1)/($H52*0.01),IF($E52&lt;&gt;"SPD",$H52*'Sensis Vectors ALL'!P52*(EXP($G52/100*VAR_CST)-1)/0.01,'Sensis Vectors ALL'!P52*($G52*VAR_CST)/0.01))</f>
        <v>0</v>
      </c>
      <c r="Q52" s="80">
        <f>IF($E52="FX",$H52*'Sensis Vectors ALL'!Q52*(EXP($G52/100*VAR_CST)-1)/($H52*0.01),IF($E52&lt;&gt;"SPD",$H52*'Sensis Vectors ALL'!Q52*(EXP($G52/100*VAR_CST)-1)/0.01,'Sensis Vectors ALL'!Q52*($G52*VAR_CST)/0.01))</f>
        <v>0</v>
      </c>
      <c r="R52" s="80">
        <f>IF($E52="FX",$H52*'Sensis Vectors ALL'!R52*(EXP($G52/100*VAR_CST)-1)/($H52*0.01),IF($E52&lt;&gt;"SPD",$H52*'Sensis Vectors ALL'!R52*(EXP($G52/100*VAR_CST)-1)/0.01,'Sensis Vectors ALL'!R52*($G52*VAR_CST)/0.01))</f>
        <v>0</v>
      </c>
      <c r="S52" s="80">
        <f>IF($E52="FX",$H52*'Sensis Vectors ALL'!S52*(EXP($G52/100*VAR_CST)-1)/($H52*0.01),IF($E52&lt;&gt;"SPD",$H52*'Sensis Vectors ALL'!S52*(EXP($G52/100*VAR_CST)-1)/0.01,'Sensis Vectors ALL'!S52*($G52*VAR_CST)/0.01))</f>
        <v>0.39034913464551846</v>
      </c>
      <c r="T52" s="80">
        <f>IF($E52="FX",$H52*'Sensis Vectors ALL'!T52*(EXP($G52/100*VAR_CST)-1)/($H52*0.01),IF($E52&lt;&gt;"SPD",$H52*'Sensis Vectors ALL'!T52*(EXP($G52/100*VAR_CST)-1)/0.01,'Sensis Vectors ALL'!T52*($G52*VAR_CST)/0.01))</f>
        <v>0.39034913464551846</v>
      </c>
      <c r="U52" s="80">
        <f>IF($E52="FX",$H52*'Sensis Vectors ALL'!U52*(EXP($G52/100*VAR_CST)-1)/($H52*0.01),IF($E52&lt;&gt;"SPD",$H52*'Sensis Vectors ALL'!U52*(EXP($G52/100*VAR_CST)-1)/0.01,'Sensis Vectors ALL'!U52*($G52*VAR_CST)/0.01))</f>
        <v>0</v>
      </c>
      <c r="V52" s="80">
        <f>IF($E52="FX",$H52*'Sensis Vectors ALL'!V52*(EXP($G52/100*VAR_CST)-1)/($H52*0.01),IF($E52&lt;&gt;"SPD",$H52*'Sensis Vectors ALL'!V52*(EXP($G52/100*VAR_CST)-1)/0.01,'Sensis Vectors ALL'!V52*($G52*VAR_CST)/0.01))</f>
        <v>0</v>
      </c>
      <c r="W52" s="80">
        <f>IF($E52="FX",$H52*'Sensis Vectors ALL'!W52*(EXP($G52/100*VAR_CST)-1)/($H52*0.01),IF($E52&lt;&gt;"SPD",$H52*'Sensis Vectors ALL'!W52*(EXP($G52/100*VAR_CST)-1)/0.01,'Sensis Vectors ALL'!W52*($G52*VAR_CST)/0.01))</f>
        <v>0</v>
      </c>
      <c r="X52" s="80">
        <f>IF($E52="FX",$H52*'Sensis Vectors ALL'!X52*(EXP($G52/100*VAR_CST)-1)/($H52*0.01),IF($E52&lt;&gt;"SPD",$H52*'Sensis Vectors ALL'!X52*(EXP($G52/100*VAR_CST)-1)/0.01,'Sensis Vectors ALL'!X52*($G52*VAR_CST)/0.01))</f>
        <v>0</v>
      </c>
      <c r="Y52" s="80">
        <f>IF($E52="FX",$H52*'Sensis Vectors ALL'!Y52*(EXP($G52/100*VAR_CST)-1)/($H52*0.01),IF($E52&lt;&gt;"SPD",$H52*'Sensis Vectors ALL'!Y52*(EXP($G52/100*VAR_CST)-1)/0.01,'Sensis Vectors ALL'!Y52*($G52*VAR_CST)/0.01))</f>
        <v>0</v>
      </c>
      <c r="Z52" s="80">
        <f>IF($E52="FX",$H52*'Sensis Vectors ALL'!Z52*(EXP($G52/100*VAR_CST)-1)/($H52*0.01),IF($E52&lt;&gt;"SPD",$H52*'Sensis Vectors ALL'!Z52*(EXP($G52/100*VAR_CST)-1)/0.01,'Sensis Vectors ALL'!Z52*($G52*VAR_CST)/0.01))</f>
        <v>0</v>
      </c>
      <c r="AA52" s="80">
        <f>IF($E52="FX",$H52*'Sensis Vectors ALL'!AA52*(EXP($G52/100*VAR_CST)-1)/($H52*0.01),IF($E52&lt;&gt;"SPD",$H52*'Sensis Vectors ALL'!AA52*(EXP($G52/100*VAR_CST)-1)/0.01,'Sensis Vectors ALL'!AA52*($G52*VAR_CST)/0.01))</f>
        <v>0</v>
      </c>
      <c r="AB52" s="80">
        <f>IF($E52="FX",$H52*'Sensis Vectors ALL'!AB52*(EXP($G52/100*VAR_CST)-1)/($H52*0.01),IF($E52&lt;&gt;"SPD",$H52*'Sensis Vectors ALL'!AB52*(EXP($G52/100*VAR_CST)-1)/0.01,'Sensis Vectors ALL'!AB52*($G52*VAR_CST)/0.01))</f>
        <v>0</v>
      </c>
      <c r="AC52" s="80">
        <f>IF($E52="FX",$H52*'Sensis Vectors ALL'!AC52*(EXP($G52/100*VAR_CST)-1)/($H52*0.01),IF($E52&lt;&gt;"SPD",$H52*'Sensis Vectors ALL'!AC52*(EXP($G52/100*VAR_CST)-1)/0.01,'Sensis Vectors ALL'!AC52*($G52*VAR_CST)/0.01))</f>
        <v>0</v>
      </c>
      <c r="AD52" s="80">
        <f>IF($E52="FX",$H52*'Sensis Vectors ALL'!AD52*(EXP($G52/100*VAR_CST)-1)/($H52*0.01),IF($E52&lt;&gt;"SPD",$H52*'Sensis Vectors ALL'!AD52*(EXP($G52/100*VAR_CST)-1)/0.01,'Sensis Vectors ALL'!AD52*($G52*VAR_CST)/0.01))</f>
        <v>0</v>
      </c>
      <c r="AE52" s="80">
        <f>IF($E52="FX",$H52*'Sensis Vectors ALL'!AE52*(EXP($G52/100*VAR_CST)-1)/($H52*0.01),IF($E52&lt;&gt;"SPD",$H52*'Sensis Vectors ALL'!AE52*(EXP($G52/100*VAR_CST)-1)/0.01,'Sensis Vectors ALL'!AE52*($G52*VAR_CST)/0.01))</f>
        <v>0</v>
      </c>
      <c r="AF52" s="80">
        <f>IF($E52="FX",$H52*'Sensis Vectors ALL'!AF52*(EXP($G52/100*VAR_CST)-1)/($H52*0.01),IF($E52&lt;&gt;"SPD",$H52*'Sensis Vectors ALL'!AF52*(EXP($G52/100*VAR_CST)-1)/0.01,'Sensis Vectors ALL'!AF52*($G52*VAR_CST)/0.01))</f>
        <v>0</v>
      </c>
      <c r="AG52" s="80">
        <f>IF($E52="FX",$H52*'Sensis Vectors ALL'!AG52*(EXP($G52/100*VAR_CST)-1)/($H52*0.01),IF($E52&lt;&gt;"SPD",$H52*'Sensis Vectors ALL'!AG52*(EXP($G52/100*VAR_CST)-1)/0.01,'Sensis Vectors ALL'!AG52*($G52*VAR_CST)/0.01))</f>
        <v>0</v>
      </c>
      <c r="AH52" s="80">
        <f>IF($E52="FX",$H52*'Sensis Vectors ALL'!AH52*(EXP($G52/100*VAR_CST)-1)/($H52*0.01),IF($E52&lt;&gt;"SPD",$H52*'Sensis Vectors ALL'!AH52*(EXP($G52/100*VAR_CST)-1)/0.01,'Sensis Vectors ALL'!AH52*($G52*VAR_CST)/0.01))</f>
        <v>0</v>
      </c>
      <c r="AI52" s="80">
        <f>IF($E52="FX",$H52*'Sensis Vectors ALL'!AI52*(EXP($G52/100*VAR_CST)-1)/($H52*0.01),IF($E52&lt;&gt;"SPD",$H52*'Sensis Vectors ALL'!AI52*(EXP($G52/100*VAR_CST)-1)/0.01,'Sensis Vectors ALL'!AI52*($G52*VAR_CST)/0.01))</f>
        <v>0</v>
      </c>
      <c r="AJ52" s="80">
        <f>IF($E52="FX",$H52*'Sensis Vectors ALL'!AJ52*(EXP($G52/100*VAR_CST)-1)/($H52*0.01),IF($E52&lt;&gt;"SPD",$H52*'Sensis Vectors ALL'!AJ52*(EXP($G52/100*VAR_CST)-1)/0.01,'Sensis Vectors ALL'!AJ52*($G52*VAR_CST)/0.01))</f>
        <v>0</v>
      </c>
      <c r="AK52" s="80">
        <f>IF($E52="FX",$H52*'Sensis Vectors ALL'!AK52*(EXP($G52/100*VAR_CST)-1)/($H52*0.01),IF($E52&lt;&gt;"SPD",$H52*'Sensis Vectors ALL'!AK52*(EXP($G52/100*VAR_CST)-1)/0.01,'Sensis Vectors ALL'!AK52*($G52*VAR_CST)/0.01))</f>
        <v>0</v>
      </c>
      <c r="AL52" s="80">
        <f>IF($E52="FX",$H52*'Sensis Vectors ALL'!AL52*(EXP($G52/100*VAR_CST)-1)/($H52*0.01),IF($E52&lt;&gt;"SPD",$H52*'Sensis Vectors ALL'!AL52*(EXP($G52/100*VAR_CST)-1)/0.01,'Sensis Vectors ALL'!AL52*($G52*VAR_CST)/0.01))</f>
        <v>0</v>
      </c>
      <c r="AM52" s="80">
        <f>IF($E52="FX",$H52*'Sensis Vectors ALL'!AM52*(EXP($G52/100*VAR_CST)-1)/($H52*0.01),IF($E52&lt;&gt;"SPD",$H52*'Sensis Vectors ALL'!AM52*(EXP($G52/100*VAR_CST)-1)/0.01,'Sensis Vectors ALL'!AM52*($G52*VAR_CST)/0.01))</f>
        <v>0</v>
      </c>
      <c r="AN52" s="80">
        <f>IF($E52="FX",$H52*'Sensis Vectors ALL'!AN52*(EXP($G52/100*VAR_CST)-1)/($H52*0.01),IF($E52&lt;&gt;"SPD",$H52*'Sensis Vectors ALL'!AN52*(EXP($G52/100*VAR_CST)-1)/0.01,'Sensis Vectors ALL'!AN52*($G52*VAR_CST)/0.01))</f>
        <v>0</v>
      </c>
      <c r="AO52" s="80">
        <f>IF($E52="FX",$H52*'Sensis Vectors ALL'!AO52*(EXP($G52/100*VAR_CST)-1)/($H52*0.01),IF($E52&lt;&gt;"SPD",$H52*'Sensis Vectors ALL'!AO52*(EXP($G52/100*VAR_CST)-1)/0.01,'Sensis Vectors ALL'!AO52*($G52*VAR_CST)/0.01))</f>
        <v>0</v>
      </c>
      <c r="AP52" s="80">
        <f>IF($E52="FX",$H52*'Sensis Vectors ALL'!AP52*(EXP($G52/100*VAR_CST)-1)/($H52*0.01),IF($E52&lt;&gt;"SPD",$H52*'Sensis Vectors ALL'!AP52*(EXP($G52/100*VAR_CST)-1)/0.01,'Sensis Vectors ALL'!AP52*($G52*VAR_CST)/0.01))</f>
        <v>0</v>
      </c>
      <c r="AQ52" s="80">
        <f>IF($E52="FX",$H52*'Sensis Vectors ALL'!AQ52*(EXP($G52/100*VAR_CST)-1)/($H52*0.01),IF($E52&lt;&gt;"SPD",$H52*'Sensis Vectors ALL'!AQ52*(EXP($G52/100*VAR_CST)-1)/0.01,'Sensis Vectors ALL'!AQ52*($G52*VAR_CST)/0.01))</f>
        <v>0</v>
      </c>
      <c r="AR52" s="80">
        <f>IF($E52="FX",$H52*'Sensis Vectors ALL'!AR52*(EXP($G52/100*VAR_CST)-1)/($H52*0.01),IF($E52&lt;&gt;"SPD",$H52*'Sensis Vectors ALL'!AR52*(EXP($G52/100*VAR_CST)-1)/0.01,'Sensis Vectors ALL'!AR52*($G52*VAR_CST)/0.01))</f>
        <v>0</v>
      </c>
      <c r="AS52" s="80">
        <f>IF($E52="FX",$H52*'Sensis Vectors ALL'!AS52*(EXP($G52/100*VAR_CST)-1)/($H52*0.01),IF($E52&lt;&gt;"SPD",$H52*'Sensis Vectors ALL'!AS52*(EXP($G52/100*VAR_CST)-1)/0.01,'Sensis Vectors ALL'!AS52*($G52*VAR_CST)/0.01))</f>
        <v>0</v>
      </c>
      <c r="AT52" s="80">
        <f>IF($E52="FX",$H52*'Sensis Vectors ALL'!AT52*(EXP($G52/100*VAR_CST)-1)/($H52*0.01),IF($E52&lt;&gt;"SPD",$H52*'Sensis Vectors ALL'!AT52*(EXP($G52/100*VAR_CST)-1)/0.01,'Sensis Vectors ALL'!AT52*($G52*VAR_CST)/0.01))</f>
        <v>0</v>
      </c>
      <c r="AU52" s="80">
        <f>IF($E52="FX",$H52*'Sensis Vectors ALL'!AU52*(EXP($G52/100*VAR_CST)-1)/($H52*0.01),IF($E52&lt;&gt;"SPD",$H52*'Sensis Vectors ALL'!AU52*(EXP($G52/100*VAR_CST)-1)/0.01,'Sensis Vectors ALL'!AU52*($G52*VAR_CST)/0.01))</f>
        <v>0</v>
      </c>
      <c r="AV52" s="80">
        <f>IF($E52="FX",$H52*'Sensis Vectors ALL'!AV52*(EXP($G52/100*VAR_CST)-1)/($H52*0.01),IF($E52&lt;&gt;"SPD",$H52*'Sensis Vectors ALL'!AV52*(EXP($G52/100*VAR_CST)-1)/0.01,'Sensis Vectors ALL'!AV52*($G52*VAR_CST)/0.01))</f>
        <v>0</v>
      </c>
      <c r="AW52" s="80">
        <f>IF($E52="FX",$H52*'Sensis Vectors ALL'!AW52*(EXP($G52/100*VAR_CST)-1)/($H52*0.01),IF($E52&lt;&gt;"SPD",$H52*'Sensis Vectors ALL'!AW52*(EXP($G52/100*VAR_CST)-1)/0.01,'Sensis Vectors ALL'!AW52*($G52*VAR_CST)/0.01))</f>
        <v>0</v>
      </c>
      <c r="AX52" s="80">
        <f>IF($E52="FX",$H52*'Sensis Vectors ALL'!AX52*(EXP($G52/100*VAR_CST)-1)/($H52*0.01),IF($E52&lt;&gt;"SPD",$H52*'Sensis Vectors ALL'!AX52*(EXP($G52/100*VAR_CST)-1)/0.01,'Sensis Vectors ALL'!AX52*($G52*VAR_CST)/0.01))</f>
        <v>0</v>
      </c>
      <c r="AY52" s="80">
        <f>IF($E52="FX",$H52*'Sensis Vectors ALL'!AY52*(EXP($G52/100*VAR_CST)-1)/($H52*0.01),IF($E52&lt;&gt;"SPD",$H52*'Sensis Vectors ALL'!AY52*(EXP($G52/100*VAR_CST)-1)/0.01,'Sensis Vectors ALL'!AY52*($G52*VAR_CST)/0.01))</f>
        <v>0</v>
      </c>
      <c r="AZ52" s="80">
        <f>IF($E52="FX",$H52*'Sensis Vectors ALL'!AZ52*(EXP($G52/100*VAR_CST)-1)/($H52*0.01),IF($E52&lt;&gt;"SPD",$H52*'Sensis Vectors ALL'!AZ52*(EXP($G52/100*VAR_CST)-1)/0.01,'Sensis Vectors ALL'!AZ52*($G52*VAR_CST)/0.01))</f>
        <v>0</v>
      </c>
      <c r="BA52" s="80">
        <f>IF($E52="FX",$H52*'Sensis Vectors ALL'!BA52*(EXP($G52/100*VAR_CST)-1)/($H52*0.01),IF($E52&lt;&gt;"SPD",$H52*'Sensis Vectors ALL'!BA52*(EXP($G52/100*VAR_CST)-1)/0.01,'Sensis Vectors ALL'!BA52*($G52*VAR_CST)/0.01))</f>
        <v>0</v>
      </c>
      <c r="BB52" s="80">
        <f>IF($E52="FX",$H52*'Sensis Vectors ALL'!BB52*(EXP($G52/100*VAR_CST)-1)/($H52*0.01),IF($E52&lt;&gt;"SPD",$H52*'Sensis Vectors ALL'!BB52*(EXP($G52/100*VAR_CST)-1)/0.01,'Sensis Vectors ALL'!BB52*($G52*VAR_CST)/0.01))</f>
        <v>0</v>
      </c>
      <c r="BC52" s="80">
        <f>IF($E52="FX",$H52*'Sensis Vectors ALL'!BC52*(EXP($G52/100*VAR_CST)-1)/($H52*0.01),IF($E52&lt;&gt;"SPD",$H52*'Sensis Vectors ALL'!BC52*(EXP($G52/100*VAR_CST)-1)/0.01,'Sensis Vectors ALL'!BC52*($G52*VAR_CST)/0.01))</f>
        <v>0</v>
      </c>
      <c r="BD52" s="80">
        <f>IF($E52="FX",$H52*'Sensis Vectors ALL'!BD52*(EXP($G52/100*VAR_CST)-1)/($H52*0.01),IF($E52&lt;&gt;"SPD",$H52*'Sensis Vectors ALL'!BD52*(EXP($G52/100*VAR_CST)-1)/0.01,'Sensis Vectors ALL'!BD52*($G52*VAR_CST)/0.01))</f>
        <v>0</v>
      </c>
      <c r="BE52" s="80">
        <f>IF($E52="FX",$H52*'Sensis Vectors ALL'!BE52*(EXP($G52/100*VAR_CST)-1)/($H52*0.01),IF($E52&lt;&gt;"SPD",$H52*'Sensis Vectors ALL'!BE52*(EXP($G52/100*VAR_CST)-1)/0.01,'Sensis Vectors ALL'!BE52*($G52*VAR_CST)/0.01))</f>
        <v>0</v>
      </c>
      <c r="BF52" s="80">
        <f>IF($E52="FX",$H52*'Sensis Vectors ALL'!BF52*(EXP($G52/100*VAR_CST)-1)/($H52*0.01),IF($E52&lt;&gt;"SPD",$H52*'Sensis Vectors ALL'!BF52*(EXP($G52/100*VAR_CST)-1)/0.01,'Sensis Vectors ALL'!BF52*($G52*VAR_CST)/0.01))</f>
        <v>0</v>
      </c>
      <c r="BG52" s="80">
        <f>IF($E52="FX",$H52*'Sensis Vectors ALL'!BG52*(EXP($G52/100*VAR_CST)-1)/($H52*0.01),IF($E52&lt;&gt;"SPD",$H52*'Sensis Vectors ALL'!BG52*(EXP($G52/100*VAR_CST)-1)/0.01,'Sensis Vectors ALL'!BG52*($G52*VAR_CST)/0.01))</f>
        <v>0</v>
      </c>
      <c r="BH52" s="80">
        <f>IF($E52="FX",$H52*'Sensis Vectors ALL'!BH52*(EXP($G52/100*VAR_CST)-1)/($H52*0.01),IF($E52&lt;&gt;"SPD",$H52*'Sensis Vectors ALL'!BH52*(EXP($G52/100*VAR_CST)-1)/0.01,'Sensis Vectors ALL'!BH52*($G52*VAR_CST)/0.01))</f>
        <v>0</v>
      </c>
      <c r="BI52" s="80">
        <f>IF($E52="FX",$H52*'Sensis Vectors ALL'!BI52*(EXP($G52/100*VAR_CST)-1)/($H52*0.01),IF($E52&lt;&gt;"SPD",$H52*'Sensis Vectors ALL'!BI52*(EXP($G52/100*VAR_CST)-1)/0.01,'Sensis Vectors ALL'!BI52*($G52*VAR_CST)/0.01))</f>
        <v>0</v>
      </c>
      <c r="BJ52" s="80">
        <f>IF($E52="FX",$H52*'Sensis Vectors ALL'!BJ52*(EXP($G52/100*VAR_CST)-1)/($H52*0.01),IF($E52&lt;&gt;"SPD",$H52*'Sensis Vectors ALL'!BJ52*(EXP($G52/100*VAR_CST)-1)/0.01,'Sensis Vectors ALL'!BJ52*($G52*VAR_CST)/0.01))</f>
        <v>0</v>
      </c>
      <c r="BK52" s="80">
        <f>IF($E52="FX",$H52*'Sensis Vectors ALL'!BK52*(EXP($G52/100*VAR_CST)-1)/($H52*0.01),IF($E52&lt;&gt;"SPD",$H52*'Sensis Vectors ALL'!BK52*(EXP($G52/100*VAR_CST)-1)/0.01,'Sensis Vectors ALL'!BK52*($G52*VAR_CST)/0.01))</f>
        <v>0</v>
      </c>
      <c r="BL52" s="80">
        <f>IF($E52="FX",$H52*'Sensis Vectors ALL'!BL52*(EXP($G52/100*VAR_CST)-1)/($H52*0.01),IF($E52&lt;&gt;"SPD",$H52*'Sensis Vectors ALL'!BL52*(EXP($G52/100*VAR_CST)-1)/0.01,'Sensis Vectors ALL'!BL52*($G52*VAR_CST)/0.01))</f>
        <v>0</v>
      </c>
      <c r="BM52" s="80">
        <f>IF($E52="FX",$H52*'Sensis Vectors ALL'!BM52*(EXP($G52/100*VAR_CST)-1)/($H52*0.01),IF($E52&lt;&gt;"SPD",$H52*'Sensis Vectors ALL'!BM52*(EXP($G52/100*VAR_CST)-1)/0.01,'Sensis Vectors ALL'!BM52*($G52*VAR_CST)/0.01))</f>
        <v>0</v>
      </c>
      <c r="BN52" s="80">
        <f>IF($E52="FX",$H52*'Sensis Vectors ALL'!BN52*(EXP($G52/100*VAR_CST)-1)/($H52*0.01),IF($E52&lt;&gt;"SPD",$H52*'Sensis Vectors ALL'!BN52*(EXP($G52/100*VAR_CST)-1)/0.01,'Sensis Vectors ALL'!BN52*($G52*VAR_CST)/0.01))</f>
        <v>0</v>
      </c>
      <c r="BO52" s="80">
        <f>IF($E52="FX",$H52*'Sensis Vectors ALL'!BO52*(EXP($G52/100*VAR_CST)-1)/($H52*0.01),IF($E52&lt;&gt;"SPD",$H52*'Sensis Vectors ALL'!BO52*(EXP($G52/100*VAR_CST)-1)/0.01,'Sensis Vectors ALL'!BO52*($G52*VAR_CST)/0.01))</f>
        <v>0</v>
      </c>
      <c r="BP52" s="80">
        <f>IF($E52="FX",$H52*'Sensis Vectors ALL'!BP52*(EXP($G52/100*VAR_CST)-1)/($H52*0.01),IF($E52&lt;&gt;"SPD",$H52*'Sensis Vectors ALL'!BP52*(EXP($G52/100*VAR_CST)-1)/0.01,'Sensis Vectors ALL'!BP52*($G52*VAR_CST)/0.01))</f>
        <v>0</v>
      </c>
      <c r="BQ52" s="80">
        <f>IF($E52="FX",$H52*'Sensis Vectors ALL'!BQ52*(EXP($G52/100*VAR_CST)-1)/($H52*0.01),IF($E52&lt;&gt;"SPD",$H52*'Sensis Vectors ALL'!BQ52*(EXP($G52/100*VAR_CST)-1)/0.01,'Sensis Vectors ALL'!BQ52*($G52*VAR_CST)/0.01))</f>
        <v>0</v>
      </c>
      <c r="BR52" s="80">
        <f>IF($E52="FX",$H52*'Sensis Vectors ALL'!BR52*(EXP($G52/100*VAR_CST)-1)/($H52*0.01),IF($E52&lt;&gt;"SPD",$H52*'Sensis Vectors ALL'!BR52*(EXP($G52/100*VAR_CST)-1)/0.01,'Sensis Vectors ALL'!BR52*($G52*VAR_CST)/0.01))</f>
        <v>0</v>
      </c>
      <c r="BS52" s="80">
        <f>IF($E52="FX",$H52*'Sensis Vectors ALL'!BS52*(EXP($G52/100*VAR_CST)-1)/($H52*0.01),IF($E52&lt;&gt;"SPD",$H52*'Sensis Vectors ALL'!BS52*(EXP($G52/100*VAR_CST)-1)/0.01,'Sensis Vectors ALL'!BS52*($G52*VAR_CST)/0.01))</f>
        <v>0</v>
      </c>
      <c r="BT52" s="80">
        <f>IF($E52="FX",$H52*'Sensis Vectors ALL'!BT52*(EXP($G52/100*VAR_CST)-1)/($H52*0.01),IF($E52&lt;&gt;"SPD",$H52*'Sensis Vectors ALL'!BT52*(EXP($G52/100*VAR_CST)-1)/0.01,'Sensis Vectors ALL'!BT52*($G52*VAR_CST)/0.01))</f>
        <v>0</v>
      </c>
      <c r="BU52" s="80">
        <f>IF($E52="FX",$H52*'Sensis Vectors ALL'!BU52*(EXP($G52/100*VAR_CST)-1)/($H52*0.01),IF($E52&lt;&gt;"SPD",$H52*'Sensis Vectors ALL'!BU52*(EXP($G52/100*VAR_CST)-1)/0.01,'Sensis Vectors ALL'!BU52*($G52*VAR_CST)/0.01))</f>
        <v>0</v>
      </c>
      <c r="BV52" s="80">
        <f>IF($E52="FX",$H52*'Sensis Vectors ALL'!BV52*(EXP($G52/100*VAR_CST)-1)/($H52*0.01),IF($E52&lt;&gt;"SPD",$H52*'Sensis Vectors ALL'!BV52*(EXP($G52/100*VAR_CST)-1)/0.01,'Sensis Vectors ALL'!BV52*($G52*VAR_CST)/0.01))</f>
        <v>0</v>
      </c>
      <c r="BW52" s="80">
        <f>IF($E52="FX",$H52*'Sensis Vectors ALL'!BW52*(EXP($G52/100*VAR_CST)-1)/($H52*0.01),IF($E52&lt;&gt;"SPD",$H52*'Sensis Vectors ALL'!BW52*(EXP($G52/100*VAR_CST)-1)/0.01,'Sensis Vectors ALL'!BW52*($G52*VAR_CST)/0.01))</f>
        <v>0</v>
      </c>
      <c r="BX52" s="80">
        <f>IF($E52="FX",$H52*'Sensis Vectors ALL'!BX52*(EXP($G52/100*VAR_CST)-1)/($H52*0.01),IF($E52&lt;&gt;"SPD",$H52*'Sensis Vectors ALL'!BX52*(EXP($G52/100*VAR_CST)-1)/0.01,'Sensis Vectors ALL'!BX52*($G52*VAR_CST)/0.01))</f>
        <v>0</v>
      </c>
      <c r="BY52" s="80">
        <f>IF($E52="FX",$H52*'Sensis Vectors ALL'!BY52*(EXP($G52/100*VAR_CST)-1)/($H52*0.01),IF($E52&lt;&gt;"SPD",$H52*'Sensis Vectors ALL'!BY52*(EXP($G52/100*VAR_CST)-1)/0.01,'Sensis Vectors ALL'!BY52*($G52*VAR_CST)/0.01))</f>
        <v>0</v>
      </c>
      <c r="BZ52" s="80">
        <f>IF($E52="FX",$H52*'Sensis Vectors ALL'!BZ52*(EXP($G52/100*VAR_CST)-1)/($H52*0.01),IF($E52&lt;&gt;"SPD",$H52*'Sensis Vectors ALL'!BZ52*(EXP($G52/100*VAR_CST)-1)/0.01,'Sensis Vectors ALL'!BZ52*($G52*VAR_CST)/0.01))</f>
        <v>0</v>
      </c>
      <c r="CA52" s="80">
        <f>IF($E52="FX",$H52*'Sensis Vectors ALL'!CA52*(EXP($G52/100*VAR_CST)-1)/($H52*0.01),IF($E52&lt;&gt;"SPD",$H52*'Sensis Vectors ALL'!CA52*(EXP($G52/100*VAR_CST)-1)/0.01,'Sensis Vectors ALL'!CA52*($G52*VAR_CST)/0.01))</f>
        <v>0</v>
      </c>
      <c r="CB52" s="80">
        <f>IF($E52="FX",$H52*'Sensis Vectors ALL'!CB52*(EXP($G52/100*VAR_CST)-1)/($H52*0.01),IF($E52&lt;&gt;"SPD",$H52*'Sensis Vectors ALL'!CB52*(EXP($G52/100*VAR_CST)-1)/0.01,'Sensis Vectors ALL'!CB52*($G52*VAR_CST)/0.01))</f>
        <v>0</v>
      </c>
      <c r="CC52" s="80">
        <f>IF($E52="FX",$H52*'Sensis Vectors ALL'!CC52*(EXP($G52/100*VAR_CST)-1)/($H52*0.01),IF($E52&lt;&gt;"SPD",$H52*'Sensis Vectors ALL'!CC52*(EXP($G52/100*VAR_CST)-1)/0.01,'Sensis Vectors ALL'!CC52*($G52*VAR_CST)/0.01))</f>
        <v>0</v>
      </c>
      <c r="CD52" s="80">
        <f>IF($E52="FX",$H52*'Sensis Vectors ALL'!CD52*(EXP($G52/100*VAR_CST)-1)/($H52*0.01),IF($E52&lt;&gt;"SPD",$H52*'Sensis Vectors ALL'!CD52*(EXP($G52/100*VAR_CST)-1)/0.01,'Sensis Vectors ALL'!CD52*($G52*VAR_CST)/0.01))</f>
        <v>0</v>
      </c>
      <c r="CE52" s="80">
        <f>IF($E52="FX",$H52*'Sensis Vectors ALL'!CE52*(EXP($G52/100*VAR_CST)-1)/($H52*0.01),IF($E52&lt;&gt;"SPD",$H52*'Sensis Vectors ALL'!CE52*(EXP($G52/100*VAR_CST)-1)/0.01,'Sensis Vectors ALL'!CE52*($G52*VAR_CST)/0.01))</f>
        <v>0</v>
      </c>
      <c r="CF52" s="80">
        <f>IF($E52="FX",$H52*'Sensis Vectors ALL'!CF52*(EXP($G52/100*VAR_CST)-1)/($H52*0.01),IF($E52&lt;&gt;"SPD",$H52*'Sensis Vectors ALL'!CF52*(EXP($G52/100*VAR_CST)-1)/0.01,'Sensis Vectors ALL'!CF52*($G52*VAR_CST)/0.01))</f>
        <v>0</v>
      </c>
      <c r="CG52" s="80">
        <f>IF($E52="FX",$H52*'Sensis Vectors ALL'!CG52*(EXP($G52/100*VAR_CST)-1)/($H52*0.01),IF($E52&lt;&gt;"SPD",$H52*'Sensis Vectors ALL'!CG52*(EXP($G52/100*VAR_CST)-1)/0.01,'Sensis Vectors ALL'!CG52*($G52*VAR_CST)/0.01))</f>
        <v>0</v>
      </c>
      <c r="CH52" s="80">
        <f>IF($E52="FX",$H52*'Sensis Vectors ALL'!CH52*(EXP($G52/100*VAR_CST)-1)/($H52*0.01),IF($E52&lt;&gt;"SPD",$H52*'Sensis Vectors ALL'!CH52*(EXP($G52/100*VAR_CST)-1)/0.01,'Sensis Vectors ALL'!CH52*($G52*VAR_CST)/0.01))</f>
        <v>0</v>
      </c>
      <c r="CI52" s="80">
        <f>IF($E52="FX",$H52*'Sensis Vectors ALL'!CI52*(EXP($G52/100*VAR_CST)-1)/($H52*0.01),IF($E52&lt;&gt;"SPD",$H52*'Sensis Vectors ALL'!CI52*(EXP($G52/100*VAR_CST)-1)/0.01,'Sensis Vectors ALL'!CI52*($G52*VAR_CST)/0.01))</f>
        <v>0</v>
      </c>
      <c r="CJ52" s="80">
        <f>IF($E52="FX",$H52*'Sensis Vectors ALL'!CJ52*(EXP($G52/100*VAR_CST)-1)/($H52*0.01),IF($E52&lt;&gt;"SPD",$H52*'Sensis Vectors ALL'!CJ52*(EXP($G52/100*VAR_CST)-1)/0.01,'Sensis Vectors ALL'!CJ52*($G52*VAR_CST)/0.01))</f>
        <v>0</v>
      </c>
      <c r="CK52" s="80">
        <f>IF($E52="FX",$H52*'Sensis Vectors ALL'!CK52*(EXP($G52/100*VAR_CST)-1)/($H52*0.01),IF($E52&lt;&gt;"SPD",$H52*'Sensis Vectors ALL'!CK52*(EXP($G52/100*VAR_CST)-1)/0.01,'Sensis Vectors ALL'!CK52*($G52*VAR_CST)/0.01))</f>
        <v>0</v>
      </c>
      <c r="CL52" s="80">
        <f>IF($E52="FX",$H52*'Sensis Vectors ALL'!CL52*(EXP($G52/100*VAR_CST)-1)/($H52*0.01),IF($E52&lt;&gt;"SPD",$H52*'Sensis Vectors ALL'!CL52*(EXP($G52/100*VAR_CST)-1)/0.01,'Sensis Vectors ALL'!CL52*($G52*VAR_CST)/0.01))</f>
        <v>0</v>
      </c>
      <c r="CM52" s="80">
        <f>IF($E52="FX",$H52*'Sensis Vectors ALL'!CM52*(EXP($G52/100*VAR_CST)-1)/($H52*0.01),IF($E52&lt;&gt;"SPD",$H52*'Sensis Vectors ALL'!CM52*(EXP($G52/100*VAR_CST)-1)/0.01,'Sensis Vectors ALL'!CM52*($G52*VAR_CST)/0.01))</f>
        <v>0</v>
      </c>
      <c r="CN52" s="80">
        <f>IF($E52="FX",$H52*'Sensis Vectors ALL'!CN52*(EXP($G52/100*VAR_CST)-1)/($H52*0.01),IF($E52&lt;&gt;"SPD",$H52*'Sensis Vectors ALL'!CN52*(EXP($G52/100*VAR_CST)-1)/0.01,'Sensis Vectors ALL'!CN52*($G52*VAR_CST)/0.01))</f>
        <v>0</v>
      </c>
      <c r="CO52" s="80">
        <f>IF($E52="FX",$H52*'Sensis Vectors ALL'!CO52*(EXP($G52/100*VAR_CST)-1)/($H52*0.01),IF($E52&lt;&gt;"SPD",$H52*'Sensis Vectors ALL'!CO52*(EXP($G52/100*VAR_CST)-1)/0.01,'Sensis Vectors ALL'!CO52*($G52*VAR_CST)/0.01))</f>
        <v>0</v>
      </c>
      <c r="CP52" s="80">
        <f>IF($E52="FX",$H52*'Sensis Vectors ALL'!CP52*(EXP($G52/100*VAR_CST)-1)/($H52*0.01),IF($E52&lt;&gt;"SPD",$H52*'Sensis Vectors ALL'!CP52*(EXP($G52/100*VAR_CST)-1)/0.01,'Sensis Vectors ALL'!CP52*($G52*VAR_CST)/0.01))</f>
        <v>0</v>
      </c>
      <c r="CQ52" s="80">
        <f>IF($E52="FX",$H52*'Sensis Vectors ALL'!CQ52*(EXP($G52/100*VAR_CST)-1)/($H52*0.01),IF($E52&lt;&gt;"SPD",$H52*'Sensis Vectors ALL'!CQ52*(EXP($G52/100*VAR_CST)-1)/0.01,'Sensis Vectors ALL'!CQ52*($G52*VAR_CST)/0.01))</f>
        <v>0</v>
      </c>
      <c r="CR52" s="80">
        <f>IF($E52="FX",$H52*'Sensis Vectors ALL'!CR52*(EXP($G52/100*VAR_CST)-1)/($H52*0.01),IF($E52&lt;&gt;"SPD",$H52*'Sensis Vectors ALL'!CR52*(EXP($G52/100*VAR_CST)-1)/0.01,'Sensis Vectors ALL'!CR52*($G52*VAR_CST)/0.01))</f>
        <v>0</v>
      </c>
      <c r="CS52" s="80">
        <f>IF($E52="FX",$H52*'Sensis Vectors ALL'!CS52*(EXP($G52/100*VAR_CST)-1)/($H52*0.01),IF($E52&lt;&gt;"SPD",$H52*'Sensis Vectors ALL'!CS52*(EXP($G52/100*VAR_CST)-1)/0.01,'Sensis Vectors ALL'!CS52*($G52*VAR_CST)/0.01))</f>
        <v>0</v>
      </c>
      <c r="CT52" s="80">
        <f>IF($E52="FX",$H52*'Sensis Vectors ALL'!CT52*(EXP($G52/100*VAR_CST)-1)/($H52*0.01),IF($E52&lt;&gt;"SPD",$H52*'Sensis Vectors ALL'!CT52*(EXP($G52/100*VAR_CST)-1)/0.01,'Sensis Vectors ALL'!CT52*($G52*VAR_CST)/0.01))</f>
        <v>0</v>
      </c>
      <c r="CU52" s="80">
        <f>IF($E52="FX",$H52*'Sensis Vectors ALL'!CU52*(EXP($G52/100*VAR_CST)-1)/($H52*0.01),IF($E52&lt;&gt;"SPD",$H52*'Sensis Vectors ALL'!CU52*(EXP($G52/100*VAR_CST)-1)/0.01,'Sensis Vectors ALL'!CU52*($G52*VAR_CST)/0.01))</f>
        <v>0</v>
      </c>
      <c r="CV52" s="80">
        <f>IF($E52="FX",$H52*'Sensis Vectors ALL'!CV52*(EXP($G52/100*VAR_CST)-1)/($H52*0.01),IF($E52&lt;&gt;"SPD",$H52*'Sensis Vectors ALL'!CV52*(EXP($G52/100*VAR_CST)-1)/0.01,'Sensis Vectors ALL'!CV52*($G52*VAR_CST)/0.01))</f>
        <v>0</v>
      </c>
      <c r="CW52" s="80">
        <f>IF($E52="FX",$H52*'Sensis Vectors ALL'!CW52*(EXP($G52/100*VAR_CST)-1)/($H52*0.01),IF($E52&lt;&gt;"SPD",$H52*'Sensis Vectors ALL'!CW52*(EXP($G52/100*VAR_CST)-1)/0.01,'Sensis Vectors ALL'!CW52*($G52*VAR_CST)/0.01))</f>
        <v>0</v>
      </c>
      <c r="CX52" s="80">
        <f>IF($E52="FX",$H52*'Sensis Vectors ALL'!CX52*(EXP($G52/100*VAR_CST)-1)/($H52*0.01),IF($E52&lt;&gt;"SPD",$H52*'Sensis Vectors ALL'!CX52*(EXP($G52/100*VAR_CST)-1)/0.01,'Sensis Vectors ALL'!CX52*($G52*VAR_CST)/0.01))</f>
        <v>0</v>
      </c>
      <c r="CY52" s="80">
        <f>IF($E52="FX",$H52*'Sensis Vectors ALL'!CY52*(EXP($G52/100*VAR_CST)-1)/($H52*0.01),IF($E52&lt;&gt;"SPD",$H52*'Sensis Vectors ALL'!CY52*(EXP($G52/100*VAR_CST)-1)/0.01,'Sensis Vectors ALL'!CY52*($G52*VAR_CST)/0.01))</f>
        <v>0</v>
      </c>
      <c r="CZ52" s="80">
        <f>IF($E52="FX",$H52*'Sensis Vectors ALL'!CZ52*(EXP($G52/100*VAR_CST)-1)/($H52*0.01),IF($E52&lt;&gt;"SPD",$H52*'Sensis Vectors ALL'!CZ52*(EXP($G52/100*VAR_CST)-1)/0.01,'Sensis Vectors ALL'!CZ52*($G52*VAR_CST)/0.01))</f>
        <v>0</v>
      </c>
      <c r="DA52" s="80">
        <f>IF($E52="FX",$H52*'Sensis Vectors ALL'!DA52*(EXP($G52/100*VAR_CST)-1)/($H52*0.01),IF($E52&lt;&gt;"SPD",$H52*'Sensis Vectors ALL'!DA52*(EXP($G52/100*VAR_CST)-1)/0.01,'Sensis Vectors ALL'!DA52*($G52*VAR_CST)/0.01))</f>
        <v>0</v>
      </c>
      <c r="DB52" s="80">
        <f>IF($E52="FX",$H52*'Sensis Vectors ALL'!DB52*(EXP($G52/100*VAR_CST)-1)/($H52*0.01),IF($E52&lt;&gt;"SPD",$H52*'Sensis Vectors ALL'!DB52*(EXP($G52/100*VAR_CST)-1)/0.01,'Sensis Vectors ALL'!DB52*($G52*VAR_CST)/0.01))</f>
        <v>0</v>
      </c>
      <c r="DC52" s="80">
        <f>IF($E52="FX",$H52*'Sensis Vectors ALL'!DC52*(EXP($G52/100*VAR_CST)-1)/($H52*0.01),IF($E52&lt;&gt;"SPD",$H52*'Sensis Vectors ALL'!DC52*(EXP($G52/100*VAR_CST)-1)/0.01,'Sensis Vectors ALL'!DC52*($G52*VAR_CST)/0.01))</f>
        <v>0</v>
      </c>
      <c r="DD52" s="80">
        <f>IF($E52="FX",$H52*'Sensis Vectors ALL'!DD52*(EXP($G52/100*VAR_CST)-1)/($H52*0.01),IF($E52&lt;&gt;"SPD",$H52*'Sensis Vectors ALL'!DD52*(EXP($G52/100*VAR_CST)-1)/0.01,'Sensis Vectors ALL'!DD52*($G52*VAR_CST)/0.01))</f>
        <v>0</v>
      </c>
      <c r="DE52" s="80">
        <f>IF($E52="FX",$H52*'Sensis Vectors ALL'!DE52*(EXP($G52/100*VAR_CST)-1)/($H52*0.01),IF($E52&lt;&gt;"SPD",$H52*'Sensis Vectors ALL'!DE52*(EXP($G52/100*VAR_CST)-1)/0.01,'Sensis Vectors ALL'!DE52*($G52*VAR_CST)/0.01))</f>
        <v>0</v>
      </c>
      <c r="DF52" s="80">
        <f>IF($E52="FX",$H52*'Sensis Vectors ALL'!DF52*(EXP($G52/100*VAR_CST)-1)/($H52*0.01),IF($E52&lt;&gt;"SPD",$H52*'Sensis Vectors ALL'!DF52*(EXP($G52/100*VAR_CST)-1)/0.01,'Sensis Vectors ALL'!DF52*($G52*VAR_CST)/0.01))</f>
        <v>0</v>
      </c>
      <c r="DG52" s="80">
        <f>IF($E52="FX",$H52*'Sensis Vectors ALL'!DG52*(EXP($G52/100*VAR_CST)-1)/($H52*0.01),IF($E52&lt;&gt;"SPD",$H52*'Sensis Vectors ALL'!DG52*(EXP($G52/100*VAR_CST)-1)/0.01,'Sensis Vectors ALL'!DG52*($G52*VAR_CST)/0.01))</f>
        <v>0</v>
      </c>
      <c r="DH52" s="80">
        <f>IF($E52="FX",$H52*'Sensis Vectors ALL'!DH52*(EXP($G52/100*VAR_CST)-1)/($H52*0.01),IF($E52&lt;&gt;"SPD",$H52*'Sensis Vectors ALL'!DH52*(EXP($G52/100*VAR_CST)-1)/0.01,'Sensis Vectors ALL'!DH52*($G52*VAR_CST)/0.01))</f>
        <v>0</v>
      </c>
      <c r="DI52" s="80">
        <f>IF($E52="FX",$H52*'Sensis Vectors ALL'!DI52*(EXP($G52/100*VAR_CST)-1)/($H52*0.01),IF($E52&lt;&gt;"SPD",$H52*'Sensis Vectors ALL'!DI52*(EXP($G52/100*VAR_CST)-1)/0.01,'Sensis Vectors ALL'!DI52*($G52*VAR_CST)/0.01))</f>
        <v>0</v>
      </c>
      <c r="DJ52" s="80">
        <f>IF($E52="FX",$H52*'Sensis Vectors ALL'!DJ52*(EXP($G52/100*VAR_CST)-1)/($H52*0.01),IF($E52&lt;&gt;"SPD",$H52*'Sensis Vectors ALL'!DJ52*(EXP($G52/100*VAR_CST)-1)/0.01,'Sensis Vectors ALL'!DJ52*($G52*VAR_CST)/0.01))</f>
        <v>0</v>
      </c>
      <c r="DK52" s="80">
        <f>IF($E52="FX",$H52*'Sensis Vectors ALL'!DK52*(EXP($G52/100*VAR_CST)-1)/($H52*0.01),IF($E52&lt;&gt;"SPD",$H52*'Sensis Vectors ALL'!DK52*(EXP($G52/100*VAR_CST)-1)/0.01,'Sensis Vectors ALL'!DK52*($G52*VAR_CST)/0.01))</f>
        <v>0</v>
      </c>
      <c r="DL52" s="80">
        <f>IF($E52="FX",$H52*'Sensis Vectors ALL'!DL52*(EXP($G52/100*VAR_CST)-1)/($H52*0.01),IF($E52&lt;&gt;"SPD",$H52*'Sensis Vectors ALL'!DL52*(EXP($G52/100*VAR_CST)-1)/0.01,'Sensis Vectors ALL'!DL52*($G52*VAR_CST)/0.01))</f>
        <v>0</v>
      </c>
      <c r="DM52" s="80">
        <f>IF($E52="FX",$H52*'Sensis Vectors ALL'!DM52*(EXP($G52/100*VAR_CST)-1)/($H52*0.01),IF($E52&lt;&gt;"SPD",$H52*'Sensis Vectors ALL'!DM52*(EXP($G52/100*VAR_CST)-1)/0.01,'Sensis Vectors ALL'!DM52*($G52*VAR_CST)/0.01))</f>
        <v>0</v>
      </c>
      <c r="DN52" s="80">
        <f>IF($E52="FX",$H52*'Sensis Vectors ALL'!DN52*(EXP($G52/100*VAR_CST)-1)/($H52*0.01),IF($E52&lt;&gt;"SPD",$H52*'Sensis Vectors ALL'!DN52*(EXP($G52/100*VAR_CST)-1)/0.01,'Sensis Vectors ALL'!DN52*($G52*VAR_CST)/0.01))</f>
        <v>0</v>
      </c>
      <c r="DO52" s="80">
        <f>IF($E52="FX",$H52*'Sensis Vectors ALL'!DO52*(EXP($G52/100*VAR_CST)-1)/($H52*0.01),IF($E52&lt;&gt;"SPD",$H52*'Sensis Vectors ALL'!DO52*(EXP($G52/100*VAR_CST)-1)/0.01,'Sensis Vectors ALL'!DO52*($G52*VAR_CST)/0.01))</f>
        <v>0</v>
      </c>
      <c r="DP52" s="80">
        <f>IF($E52="FX",$H52*'Sensis Vectors ALL'!DP52*(EXP($G52/100*VAR_CST)-1)/($H52*0.01),IF($E52&lt;&gt;"SPD",$H52*'Sensis Vectors ALL'!DP52*(EXP($G52/100*VAR_CST)-1)/0.01,'Sensis Vectors ALL'!DP52*($G52*VAR_CST)/0.01))</f>
        <v>0</v>
      </c>
      <c r="DQ52" s="80">
        <f>IF($E52="FX",$H52*'Sensis Vectors ALL'!DQ52*(EXP($G52/100*VAR_CST)-1)/($H52*0.01),IF($E52&lt;&gt;"SPD",$H52*'Sensis Vectors ALL'!DQ52*(EXP($G52/100*VAR_CST)-1)/0.01,'Sensis Vectors ALL'!DQ52*($G52*VAR_CST)/0.01))</f>
        <v>0</v>
      </c>
    </row>
    <row r="53" spans="1:121" x14ac:dyDescent="0.2">
      <c r="A53" s="60">
        <v>432</v>
      </c>
      <c r="B53" s="60" t="s">
        <v>16</v>
      </c>
      <c r="C53" s="60" t="s">
        <v>369</v>
      </c>
      <c r="D53" s="60" t="s">
        <v>526</v>
      </c>
      <c r="E53" s="60" t="s">
        <v>523</v>
      </c>
      <c r="F53" s="60" t="s">
        <v>10</v>
      </c>
      <c r="G53" s="60">
        <v>0.73588799999999999</v>
      </c>
      <c r="H53" s="60">
        <v>0.43052000000000001</v>
      </c>
      <c r="I53" s="80">
        <f>IF($E53="FX",$H53*'Sensis Vectors ALL'!I53*(EXP($G53/100*VAR_CST)-1)/($H53*0.01),IF($E53&lt;&gt;"SPD",$H53*'Sensis Vectors ALL'!I53*(EXP($G53/100*VAR_CST)-1)/0.01,'Sensis Vectors ALL'!I53*($G53*VAR_CST)/0.01))</f>
        <v>-5047.2942126350817</v>
      </c>
      <c r="J53" s="80">
        <f>IF($E53="FX",$H53*'Sensis Vectors ALL'!J53*(EXP($G53/100*VAR_CST)-1)/($H53*0.01),IF($E53&lt;&gt;"SPD",$H53*'Sensis Vectors ALL'!J53*(EXP($G53/100*VAR_CST)-1)/0.01,'Sensis Vectors ALL'!J53*($G53*VAR_CST)/0.01))</f>
        <v>-5194.9628077532461</v>
      </c>
      <c r="K53" s="80">
        <f>IF($E53="FX",$H53*'Sensis Vectors ALL'!K53*(EXP($G53/100*VAR_CST)-1)/($H53*0.01),IF($E53&lt;&gt;"SPD",$H53*'Sensis Vectors ALL'!K53*(EXP($G53/100*VAR_CST)-1)/0.01,'Sensis Vectors ALL'!K53*($G53*VAR_CST)/0.01))</f>
        <v>-5268.7971053123274</v>
      </c>
      <c r="L53" s="80">
        <f>IF($E53="FX",$H53*'Sensis Vectors ALL'!L53*(EXP($G53/100*VAR_CST)-1)/($H53*0.01),IF($E53&lt;&gt;"SPD",$H53*'Sensis Vectors ALL'!L53*(EXP($G53/100*VAR_CST)-1)/0.01,'Sensis Vectors ALL'!L53*($G53*VAR_CST)/0.01))</f>
        <v>-5268.7971053123274</v>
      </c>
      <c r="M53" s="80">
        <f>IF($E53="FX",$H53*'Sensis Vectors ALL'!M53*(EXP($G53/100*VAR_CST)-1)/($H53*0.01),IF($E53&lt;&gt;"SPD",$H53*'Sensis Vectors ALL'!M53*(EXP($G53/100*VAR_CST)-1)/0.01,'Sensis Vectors ALL'!M53*($G53*VAR_CST)/0.01))</f>
        <v>-1031.9658705814434</v>
      </c>
      <c r="N53" s="80">
        <f>IF($E53="FX",$H53*'Sensis Vectors ALL'!N53*(EXP($G53/100*VAR_CST)-1)/($H53*0.01),IF($E53&lt;&gt;"SPD",$H53*'Sensis Vectors ALL'!N53*(EXP($G53/100*VAR_CST)-1)/0.01,'Sensis Vectors ALL'!N53*($G53*VAR_CST)/0.01))</f>
        <v>-993.65631834221529</v>
      </c>
      <c r="O53" s="80">
        <f>IF($E53="FX",$H53*'Sensis Vectors ALL'!O53*(EXP($G53/100*VAR_CST)-1)/($H53*0.01),IF($E53&lt;&gt;"SPD",$H53*'Sensis Vectors ALL'!O53*(EXP($G53/100*VAR_CST)-1)/0.01,'Sensis Vectors ALL'!O53*($G53*VAR_CST)/0.01))</f>
        <v>0</v>
      </c>
      <c r="P53" s="80">
        <f>IF($E53="FX",$H53*'Sensis Vectors ALL'!P53*(EXP($G53/100*VAR_CST)-1)/($H53*0.01),IF($E53&lt;&gt;"SPD",$H53*'Sensis Vectors ALL'!P53*(EXP($G53/100*VAR_CST)-1)/0.01,'Sensis Vectors ALL'!P53*($G53*VAR_CST)/0.01))</f>
        <v>0</v>
      </c>
      <c r="Q53" s="80">
        <f>IF($E53="FX",$H53*'Sensis Vectors ALL'!Q53*(EXP($G53/100*VAR_CST)-1)/($H53*0.01),IF($E53&lt;&gt;"SPD",$H53*'Sensis Vectors ALL'!Q53*(EXP($G53/100*VAR_CST)-1)/0.01,'Sensis Vectors ALL'!Q53*($G53*VAR_CST)/0.01))</f>
        <v>0</v>
      </c>
      <c r="R53" s="80">
        <f>IF($E53="FX",$H53*'Sensis Vectors ALL'!R53*(EXP($G53/100*VAR_CST)-1)/($H53*0.01),IF($E53&lt;&gt;"SPD",$H53*'Sensis Vectors ALL'!R53*(EXP($G53/100*VAR_CST)-1)/0.01,'Sensis Vectors ALL'!R53*($G53*VAR_CST)/0.01))</f>
        <v>0</v>
      </c>
      <c r="S53" s="80">
        <f>IF($E53="FX",$H53*'Sensis Vectors ALL'!S53*(EXP($G53/100*VAR_CST)-1)/($H53*0.01),IF($E53&lt;&gt;"SPD",$H53*'Sensis Vectors ALL'!S53*(EXP($G53/100*VAR_CST)-1)/0.01,'Sensis Vectors ALL'!S53*($G53*VAR_CST)/0.01))</f>
        <v>1.4588490118465094</v>
      </c>
      <c r="T53" s="80">
        <f>IF($E53="FX",$H53*'Sensis Vectors ALL'!T53*(EXP($G53/100*VAR_CST)-1)/($H53*0.01),IF($E53&lt;&gt;"SPD",$H53*'Sensis Vectors ALL'!T53*(EXP($G53/100*VAR_CST)-1)/0.01,'Sensis Vectors ALL'!T53*($G53*VAR_CST)/0.01))</f>
        <v>1.4588490118465094</v>
      </c>
      <c r="U53" s="80">
        <f>IF($E53="FX",$H53*'Sensis Vectors ALL'!U53*(EXP($G53/100*VAR_CST)-1)/($H53*0.01),IF($E53&lt;&gt;"SPD",$H53*'Sensis Vectors ALL'!U53*(EXP($G53/100*VAR_CST)-1)/0.01,'Sensis Vectors ALL'!U53*($G53*VAR_CST)/0.01))</f>
        <v>0</v>
      </c>
      <c r="V53" s="80">
        <f>IF($E53="FX",$H53*'Sensis Vectors ALL'!V53*(EXP($G53/100*VAR_CST)-1)/($H53*0.01),IF($E53&lt;&gt;"SPD",$H53*'Sensis Vectors ALL'!V53*(EXP($G53/100*VAR_CST)-1)/0.01,'Sensis Vectors ALL'!V53*($G53*VAR_CST)/0.01))</f>
        <v>0</v>
      </c>
      <c r="W53" s="80">
        <f>IF($E53="FX",$H53*'Sensis Vectors ALL'!W53*(EXP($G53/100*VAR_CST)-1)/($H53*0.01),IF($E53&lt;&gt;"SPD",$H53*'Sensis Vectors ALL'!W53*(EXP($G53/100*VAR_CST)-1)/0.01,'Sensis Vectors ALL'!W53*($G53*VAR_CST)/0.01))</f>
        <v>-964.36121267922454</v>
      </c>
      <c r="X53" s="80">
        <f>IF($E53="FX",$H53*'Sensis Vectors ALL'!X53*(EXP($G53/100*VAR_CST)-1)/($H53*0.01),IF($E53&lt;&gt;"SPD",$H53*'Sensis Vectors ALL'!X53*(EXP($G53/100*VAR_CST)-1)/0.01,'Sensis Vectors ALL'!X53*($G53*VAR_CST)/0.01))</f>
        <v>0</v>
      </c>
      <c r="Y53" s="80">
        <f>IF($E53="FX",$H53*'Sensis Vectors ALL'!Y53*(EXP($G53/100*VAR_CST)-1)/($H53*0.01),IF($E53&lt;&gt;"SPD",$H53*'Sensis Vectors ALL'!Y53*(EXP($G53/100*VAR_CST)-1)/0.01,'Sensis Vectors ALL'!Y53*($G53*VAR_CST)/0.01))</f>
        <v>-821.99349605552322</v>
      </c>
      <c r="Z53" s="80">
        <f>IF($E53="FX",$H53*'Sensis Vectors ALL'!Z53*(EXP($G53/100*VAR_CST)-1)/($H53*0.01),IF($E53&lt;&gt;"SPD",$H53*'Sensis Vectors ALL'!Z53*(EXP($G53/100*VAR_CST)-1)/0.01,'Sensis Vectors ALL'!Z53*($G53*VAR_CST)/0.01))</f>
        <v>-30.753954674837146</v>
      </c>
      <c r="AA53" s="80">
        <f>IF($E53="FX",$H53*'Sensis Vectors ALL'!AA53*(EXP($G53/100*VAR_CST)-1)/($H53*0.01),IF($E53&lt;&gt;"SPD",$H53*'Sensis Vectors ALL'!AA53*(EXP($G53/100*VAR_CST)-1)/0.01,'Sensis Vectors ALL'!AA53*($G53*VAR_CST)/0.01))</f>
        <v>-28.765017813544379</v>
      </c>
      <c r="AB53" s="80">
        <f>IF($E53="FX",$H53*'Sensis Vectors ALL'!AB53*(EXP($G53/100*VAR_CST)-1)/($H53*0.01),IF($E53&lt;&gt;"SPD",$H53*'Sensis Vectors ALL'!AB53*(EXP($G53/100*VAR_CST)-1)/0.01,'Sensis Vectors ALL'!AB53*($G53*VAR_CST)/0.01))</f>
        <v>-1.9889368612927611</v>
      </c>
      <c r="AC53" s="80">
        <f>IF($E53="FX",$H53*'Sensis Vectors ALL'!AC53*(EXP($G53/100*VAR_CST)-1)/($H53*0.01),IF($E53&lt;&gt;"SPD",$H53*'Sensis Vectors ALL'!AC53*(EXP($G53/100*VAR_CST)-1)/0.01,'Sensis Vectors ALL'!AC53*($G53*VAR_CST)/0.01))</f>
        <v>0</v>
      </c>
      <c r="AD53" s="80">
        <f>IF($E53="FX",$H53*'Sensis Vectors ALL'!AD53*(EXP($G53/100*VAR_CST)-1)/($H53*0.01),IF($E53&lt;&gt;"SPD",$H53*'Sensis Vectors ALL'!AD53*(EXP($G53/100*VAR_CST)-1)/0.01,'Sensis Vectors ALL'!AD53*($G53*VAR_CST)/0.01))</f>
        <v>0</v>
      </c>
      <c r="AE53" s="80">
        <f>IF($E53="FX",$H53*'Sensis Vectors ALL'!AE53*(EXP($G53/100*VAR_CST)-1)/($H53*0.01),IF($E53&lt;&gt;"SPD",$H53*'Sensis Vectors ALL'!AE53*(EXP($G53/100*VAR_CST)-1)/0.01,'Sensis Vectors ALL'!AE53*($G53*VAR_CST)/0.01))</f>
        <v>0</v>
      </c>
      <c r="AF53" s="80">
        <f>IF($E53="FX",$H53*'Sensis Vectors ALL'!AF53*(EXP($G53/100*VAR_CST)-1)/($H53*0.01),IF($E53&lt;&gt;"SPD",$H53*'Sensis Vectors ALL'!AF53*(EXP($G53/100*VAR_CST)-1)/0.01,'Sensis Vectors ALL'!AF53*($G53*VAR_CST)/0.01))</f>
        <v>0</v>
      </c>
      <c r="AG53" s="80">
        <f>IF($E53="FX",$H53*'Sensis Vectors ALL'!AG53*(EXP($G53/100*VAR_CST)-1)/($H53*0.01),IF($E53&lt;&gt;"SPD",$H53*'Sensis Vectors ALL'!AG53*(EXP($G53/100*VAR_CST)-1)/0.01,'Sensis Vectors ALL'!AG53*($G53*VAR_CST)/0.01))</f>
        <v>0</v>
      </c>
      <c r="AH53" s="80">
        <f>IF($E53="FX",$H53*'Sensis Vectors ALL'!AH53*(EXP($G53/100*VAR_CST)-1)/($H53*0.01),IF($E53&lt;&gt;"SPD",$H53*'Sensis Vectors ALL'!AH53*(EXP($G53/100*VAR_CST)-1)/0.01,'Sensis Vectors ALL'!AH53*($G53*VAR_CST)/0.01))</f>
        <v>0</v>
      </c>
      <c r="AI53" s="80">
        <f>IF($E53="FX",$H53*'Sensis Vectors ALL'!AI53*(EXP($G53/100*VAR_CST)-1)/($H53*0.01),IF($E53&lt;&gt;"SPD",$H53*'Sensis Vectors ALL'!AI53*(EXP($G53/100*VAR_CST)-1)/0.01,'Sensis Vectors ALL'!AI53*($G53*VAR_CST)/0.01))</f>
        <v>0</v>
      </c>
      <c r="AJ53" s="80">
        <f>IF($E53="FX",$H53*'Sensis Vectors ALL'!AJ53*(EXP($G53/100*VAR_CST)-1)/($H53*0.01),IF($E53&lt;&gt;"SPD",$H53*'Sensis Vectors ALL'!AJ53*(EXP($G53/100*VAR_CST)-1)/0.01,'Sensis Vectors ALL'!AJ53*($G53*VAR_CST)/0.01))</f>
        <v>0</v>
      </c>
      <c r="AK53" s="80">
        <f>IF($E53="FX",$H53*'Sensis Vectors ALL'!AK53*(EXP($G53/100*VAR_CST)-1)/($H53*0.01),IF($E53&lt;&gt;"SPD",$H53*'Sensis Vectors ALL'!AK53*(EXP($G53/100*VAR_CST)-1)/0.01,'Sensis Vectors ALL'!AK53*($G53*VAR_CST)/0.01))</f>
        <v>0</v>
      </c>
      <c r="AL53" s="80">
        <f>IF($E53="FX",$H53*'Sensis Vectors ALL'!AL53*(EXP($G53/100*VAR_CST)-1)/($H53*0.01),IF($E53&lt;&gt;"SPD",$H53*'Sensis Vectors ALL'!AL53*(EXP($G53/100*VAR_CST)-1)/0.01,'Sensis Vectors ALL'!AL53*($G53*VAR_CST)/0.01))</f>
        <v>0</v>
      </c>
      <c r="AM53" s="80">
        <f>IF($E53="FX",$H53*'Sensis Vectors ALL'!AM53*(EXP($G53/100*VAR_CST)-1)/($H53*0.01),IF($E53&lt;&gt;"SPD",$H53*'Sensis Vectors ALL'!AM53*(EXP($G53/100*VAR_CST)-1)/0.01,'Sensis Vectors ALL'!AM53*($G53*VAR_CST)/0.01))</f>
        <v>0</v>
      </c>
      <c r="AN53" s="80">
        <f>IF($E53="FX",$H53*'Sensis Vectors ALL'!AN53*(EXP($G53/100*VAR_CST)-1)/($H53*0.01),IF($E53&lt;&gt;"SPD",$H53*'Sensis Vectors ALL'!AN53*(EXP($G53/100*VAR_CST)-1)/0.01,'Sensis Vectors ALL'!AN53*($G53*VAR_CST)/0.01))</f>
        <v>0</v>
      </c>
      <c r="AO53" s="80">
        <f>IF($E53="FX",$H53*'Sensis Vectors ALL'!AO53*(EXP($G53/100*VAR_CST)-1)/($H53*0.01),IF($E53&lt;&gt;"SPD",$H53*'Sensis Vectors ALL'!AO53*(EXP($G53/100*VAR_CST)-1)/0.01,'Sensis Vectors ALL'!AO53*($G53*VAR_CST)/0.01))</f>
        <v>0</v>
      </c>
      <c r="AP53" s="80">
        <f>IF($E53="FX",$H53*'Sensis Vectors ALL'!AP53*(EXP($G53/100*VAR_CST)-1)/($H53*0.01),IF($E53&lt;&gt;"SPD",$H53*'Sensis Vectors ALL'!AP53*(EXP($G53/100*VAR_CST)-1)/0.01,'Sensis Vectors ALL'!AP53*($G53*VAR_CST)/0.01))</f>
        <v>0</v>
      </c>
      <c r="AQ53" s="80">
        <f>IF($E53="FX",$H53*'Sensis Vectors ALL'!AQ53*(EXP($G53/100*VAR_CST)-1)/($H53*0.01),IF($E53&lt;&gt;"SPD",$H53*'Sensis Vectors ALL'!AQ53*(EXP($G53/100*VAR_CST)-1)/0.01,'Sensis Vectors ALL'!AQ53*($G53*VAR_CST)/0.01))</f>
        <v>0</v>
      </c>
      <c r="AR53" s="80">
        <f>IF($E53="FX",$H53*'Sensis Vectors ALL'!AR53*(EXP($G53/100*VAR_CST)-1)/($H53*0.01),IF($E53&lt;&gt;"SPD",$H53*'Sensis Vectors ALL'!AR53*(EXP($G53/100*VAR_CST)-1)/0.01,'Sensis Vectors ALL'!AR53*($G53*VAR_CST)/0.01))</f>
        <v>-38.309552239228431</v>
      </c>
      <c r="AS53" s="80">
        <f>IF($E53="FX",$H53*'Sensis Vectors ALL'!AS53*(EXP($G53/100*VAR_CST)-1)/($H53*0.01),IF($E53&lt;&gt;"SPD",$H53*'Sensis Vectors ALL'!AS53*(EXP($G53/100*VAR_CST)-1)/0.01,'Sensis Vectors ALL'!AS53*($G53*VAR_CST)/0.01))</f>
        <v>0</v>
      </c>
      <c r="AT53" s="80">
        <f>IF($E53="FX",$H53*'Sensis Vectors ALL'!AT53*(EXP($G53/100*VAR_CST)-1)/($H53*0.01),IF($E53&lt;&gt;"SPD",$H53*'Sensis Vectors ALL'!AT53*(EXP($G53/100*VAR_CST)-1)/0.01,'Sensis Vectors ALL'!AT53*($G53*VAR_CST)/0.01))</f>
        <v>0</v>
      </c>
      <c r="AU53" s="80">
        <f>IF($E53="FX",$H53*'Sensis Vectors ALL'!AU53*(EXP($G53/100*VAR_CST)-1)/($H53*0.01),IF($E53&lt;&gt;"SPD",$H53*'Sensis Vectors ALL'!AU53*(EXP($G53/100*VAR_CST)-1)/0.01,'Sensis Vectors ALL'!AU53*($G53*VAR_CST)/0.01))</f>
        <v>0</v>
      </c>
      <c r="AV53" s="80">
        <f>IF($E53="FX",$H53*'Sensis Vectors ALL'!AV53*(EXP($G53/100*VAR_CST)-1)/($H53*0.01),IF($E53&lt;&gt;"SPD",$H53*'Sensis Vectors ALL'!AV53*(EXP($G53/100*VAR_CST)-1)/0.01,'Sensis Vectors ALL'!AV53*($G53*VAR_CST)/0.01))</f>
        <v>0</v>
      </c>
      <c r="AW53" s="80">
        <f>IF($E53="FX",$H53*'Sensis Vectors ALL'!AW53*(EXP($G53/100*VAR_CST)-1)/($H53*0.01),IF($E53&lt;&gt;"SPD",$H53*'Sensis Vectors ALL'!AW53*(EXP($G53/100*VAR_CST)-1)/0.01,'Sensis Vectors ALL'!AW53*($G53*VAR_CST)/0.01))</f>
        <v>0</v>
      </c>
      <c r="AX53" s="80">
        <f>IF($E53="FX",$H53*'Sensis Vectors ALL'!AX53*(EXP($G53/100*VAR_CST)-1)/($H53*0.01),IF($E53&lt;&gt;"SPD",$H53*'Sensis Vectors ALL'!AX53*(EXP($G53/100*VAR_CST)-1)/0.01,'Sensis Vectors ALL'!AX53*($G53*VAR_CST)/0.01))</f>
        <v>0</v>
      </c>
      <c r="AY53" s="80">
        <f>IF($E53="FX",$H53*'Sensis Vectors ALL'!AY53*(EXP($G53/100*VAR_CST)-1)/($H53*0.01),IF($E53&lt;&gt;"SPD",$H53*'Sensis Vectors ALL'!AY53*(EXP($G53/100*VAR_CST)-1)/0.01,'Sensis Vectors ALL'!AY53*($G53*VAR_CST)/0.01))</f>
        <v>-38.309552239228431</v>
      </c>
      <c r="AZ53" s="80">
        <f>IF($E53="FX",$H53*'Sensis Vectors ALL'!AZ53*(EXP($G53/100*VAR_CST)-1)/($H53*0.01),IF($E53&lt;&gt;"SPD",$H53*'Sensis Vectors ALL'!AZ53*(EXP($G53/100*VAR_CST)-1)/0.01,'Sensis Vectors ALL'!AZ53*($G53*VAR_CST)/0.01))</f>
        <v>-38.309552239228431</v>
      </c>
      <c r="BA53" s="80">
        <f>IF($E53="FX",$H53*'Sensis Vectors ALL'!BA53*(EXP($G53/100*VAR_CST)-1)/($H53*0.01),IF($E53&lt;&gt;"SPD",$H53*'Sensis Vectors ALL'!BA53*(EXP($G53/100*VAR_CST)-1)/0.01,'Sensis Vectors ALL'!BA53*($G53*VAR_CST)/0.01))</f>
        <v>0</v>
      </c>
      <c r="BB53" s="80">
        <f>IF($E53="FX",$H53*'Sensis Vectors ALL'!BB53*(EXP($G53/100*VAR_CST)-1)/($H53*0.01),IF($E53&lt;&gt;"SPD",$H53*'Sensis Vectors ALL'!BB53*(EXP($G53/100*VAR_CST)-1)/0.01,'Sensis Vectors ALL'!BB53*($G53*VAR_CST)/0.01))</f>
        <v>0</v>
      </c>
      <c r="BC53" s="80">
        <f>IF($E53="FX",$H53*'Sensis Vectors ALL'!BC53*(EXP($G53/100*VAR_CST)-1)/($H53*0.01),IF($E53&lt;&gt;"SPD",$H53*'Sensis Vectors ALL'!BC53*(EXP($G53/100*VAR_CST)-1)/0.01,'Sensis Vectors ALL'!BC53*($G53*VAR_CST)/0.01))</f>
        <v>0</v>
      </c>
      <c r="BD53" s="80">
        <f>IF($E53="FX",$H53*'Sensis Vectors ALL'!BD53*(EXP($G53/100*VAR_CST)-1)/($H53*0.01),IF($E53&lt;&gt;"SPD",$H53*'Sensis Vectors ALL'!BD53*(EXP($G53/100*VAR_CST)-1)/0.01,'Sensis Vectors ALL'!BD53*($G53*VAR_CST)/0.01))</f>
        <v>-4236.8312347308847</v>
      </c>
      <c r="BE53" s="80">
        <f>IF($E53="FX",$H53*'Sensis Vectors ALL'!BE53*(EXP($G53/100*VAR_CST)-1)/($H53*0.01),IF($E53&lt;&gt;"SPD",$H53*'Sensis Vectors ALL'!BE53*(EXP($G53/100*VAR_CST)-1)/0.01,'Sensis Vectors ALL'!BE53*($G53*VAR_CST)/0.01))</f>
        <v>0</v>
      </c>
      <c r="BF53" s="80">
        <f>IF($E53="FX",$H53*'Sensis Vectors ALL'!BF53*(EXP($G53/100*VAR_CST)-1)/($H53*0.01),IF($E53&lt;&gt;"SPD",$H53*'Sensis Vectors ALL'!BF53*(EXP($G53/100*VAR_CST)-1)/0.01,'Sensis Vectors ALL'!BF53*($G53*VAR_CST)/0.01))</f>
        <v>0</v>
      </c>
      <c r="BG53" s="80">
        <f>IF($E53="FX",$H53*'Sensis Vectors ALL'!BG53*(EXP($G53/100*VAR_CST)-1)/($H53*0.01),IF($E53&lt;&gt;"SPD",$H53*'Sensis Vectors ALL'!BG53*(EXP($G53/100*VAR_CST)-1)/0.01,'Sensis Vectors ALL'!BG53*($G53*VAR_CST)/0.01))</f>
        <v>0</v>
      </c>
      <c r="BH53" s="80">
        <f>IF($E53="FX",$H53*'Sensis Vectors ALL'!BH53*(EXP($G53/100*VAR_CST)-1)/($H53*0.01),IF($E53&lt;&gt;"SPD",$H53*'Sensis Vectors ALL'!BH53*(EXP($G53/100*VAR_CST)-1)/0.01,'Sensis Vectors ALL'!BH53*($G53*VAR_CST)/0.01))</f>
        <v>0</v>
      </c>
      <c r="BI53" s="80">
        <f>IF($E53="FX",$H53*'Sensis Vectors ALL'!BI53*(EXP($G53/100*VAR_CST)-1)/($H53*0.01),IF($E53&lt;&gt;"SPD",$H53*'Sensis Vectors ALL'!BI53*(EXP($G53/100*VAR_CST)-1)/0.01,'Sensis Vectors ALL'!BI53*($G53*VAR_CST)/0.01))</f>
        <v>0</v>
      </c>
      <c r="BJ53" s="80">
        <f>IF($E53="FX",$H53*'Sensis Vectors ALL'!BJ53*(EXP($G53/100*VAR_CST)-1)/($H53*0.01),IF($E53&lt;&gt;"SPD",$H53*'Sensis Vectors ALL'!BJ53*(EXP($G53/100*VAR_CST)-1)/0.01,'Sensis Vectors ALL'!BJ53*($G53*VAR_CST)/0.01))</f>
        <v>0</v>
      </c>
      <c r="BK53" s="80">
        <f>IF($E53="FX",$H53*'Sensis Vectors ALL'!BK53*(EXP($G53/100*VAR_CST)-1)/($H53*0.01),IF($E53&lt;&gt;"SPD",$H53*'Sensis Vectors ALL'!BK53*(EXP($G53/100*VAR_CST)-1)/0.01,'Sensis Vectors ALL'!BK53*($G53*VAR_CST)/0.01))</f>
        <v>0</v>
      </c>
      <c r="BL53" s="80">
        <f>IF($E53="FX",$H53*'Sensis Vectors ALL'!BL53*(EXP($G53/100*VAR_CST)-1)/($H53*0.01),IF($E53&lt;&gt;"SPD",$H53*'Sensis Vectors ALL'!BL53*(EXP($G53/100*VAR_CST)-1)/0.01,'Sensis Vectors ALL'!BL53*($G53*VAR_CST)/0.01))</f>
        <v>-4236.8312347308847</v>
      </c>
      <c r="BM53" s="80">
        <f>IF($E53="FX",$H53*'Sensis Vectors ALL'!BM53*(EXP($G53/100*VAR_CST)-1)/($H53*0.01),IF($E53&lt;&gt;"SPD",$H53*'Sensis Vectors ALL'!BM53*(EXP($G53/100*VAR_CST)-1)/0.01,'Sensis Vectors ALL'!BM53*($G53*VAR_CST)/0.01))</f>
        <v>-83.378831984765881</v>
      </c>
      <c r="BN53" s="80">
        <f>IF($E53="FX",$H53*'Sensis Vectors ALL'!BN53*(EXP($G53/100*VAR_CST)-1)/($H53*0.01),IF($E53&lt;&gt;"SPD",$H53*'Sensis Vectors ALL'!BN53*(EXP($G53/100*VAR_CST)-1)/0.01,'Sensis Vectors ALL'!BN53*($G53*VAR_CST)/0.01))</f>
        <v>-83.378831984765881</v>
      </c>
      <c r="BO53" s="80">
        <f>IF($E53="FX",$H53*'Sensis Vectors ALL'!BO53*(EXP($G53/100*VAR_CST)-1)/($H53*0.01),IF($E53&lt;&gt;"SPD",$H53*'Sensis Vectors ALL'!BO53*(EXP($G53/100*VAR_CST)-1)/0.01,'Sensis Vectors ALL'!BO53*($G53*VAR_CST)/0.01))</f>
        <v>0</v>
      </c>
      <c r="BP53" s="80">
        <f>IF($E53="FX",$H53*'Sensis Vectors ALL'!BP53*(EXP($G53/100*VAR_CST)-1)/($H53*0.01),IF($E53&lt;&gt;"SPD",$H53*'Sensis Vectors ALL'!BP53*(EXP($G53/100*VAR_CST)-1)/0.01,'Sensis Vectors ALL'!BP53*($G53*VAR_CST)/0.01))</f>
        <v>0</v>
      </c>
      <c r="BQ53" s="80">
        <f>IF($E53="FX",$H53*'Sensis Vectors ALL'!BQ53*(EXP($G53/100*VAR_CST)-1)/($H53*0.01),IF($E53&lt;&gt;"SPD",$H53*'Sensis Vectors ALL'!BQ53*(EXP($G53/100*VAR_CST)-1)/0.01,'Sensis Vectors ALL'!BQ53*($G53*VAR_CST)/0.01))</f>
        <v>0</v>
      </c>
      <c r="BR53" s="80">
        <f>IF($E53="FX",$H53*'Sensis Vectors ALL'!BR53*(EXP($G53/100*VAR_CST)-1)/($H53*0.01),IF($E53&lt;&gt;"SPD",$H53*'Sensis Vectors ALL'!BR53*(EXP($G53/100*VAR_CST)-1)/0.01,'Sensis Vectors ALL'!BR53*($G53*VAR_CST)/0.01))</f>
        <v>0</v>
      </c>
      <c r="BS53" s="80">
        <f>IF($E53="FX",$H53*'Sensis Vectors ALL'!BS53*(EXP($G53/100*VAR_CST)-1)/($H53*0.01),IF($E53&lt;&gt;"SPD",$H53*'Sensis Vectors ALL'!BS53*(EXP($G53/100*VAR_CST)-1)/0.01,'Sensis Vectors ALL'!BS53*($G53*VAR_CST)/0.01))</f>
        <v>0</v>
      </c>
      <c r="BT53" s="80">
        <f>IF($E53="FX",$H53*'Sensis Vectors ALL'!BT53*(EXP($G53/100*VAR_CST)-1)/($H53*0.01),IF($E53&lt;&gt;"SPD",$H53*'Sensis Vectors ALL'!BT53*(EXP($G53/100*VAR_CST)-1)/0.01,'Sensis Vectors ALL'!BT53*($G53*VAR_CST)/0.01))</f>
        <v>0</v>
      </c>
      <c r="BU53" s="80">
        <f>IF($E53="FX",$H53*'Sensis Vectors ALL'!BU53*(EXP($G53/100*VAR_CST)-1)/($H53*0.01),IF($E53&lt;&gt;"SPD",$H53*'Sensis Vectors ALL'!BU53*(EXP($G53/100*VAR_CST)-1)/0.01,'Sensis Vectors ALL'!BU53*($G53*VAR_CST)/0.01))</f>
        <v>0</v>
      </c>
      <c r="BV53" s="80">
        <f>IF($E53="FX",$H53*'Sensis Vectors ALL'!BV53*(EXP($G53/100*VAR_CST)-1)/($H53*0.01),IF($E53&lt;&gt;"SPD",$H53*'Sensis Vectors ALL'!BV53*(EXP($G53/100*VAR_CST)-1)/0.01,'Sensis Vectors ALL'!BV53*($G53*VAR_CST)/0.01))</f>
        <v>-927.37909491535027</v>
      </c>
      <c r="BW53" s="80">
        <f>IF($E53="FX",$H53*'Sensis Vectors ALL'!BW53*(EXP($G53/100*VAR_CST)-1)/($H53*0.01),IF($E53&lt;&gt;"SPD",$H53*'Sensis Vectors ALL'!BW53*(EXP($G53/100*VAR_CST)-1)/0.01,'Sensis Vectors ALL'!BW53*($G53*VAR_CST)/0.01))</f>
        <v>-927.37909491535027</v>
      </c>
      <c r="BX53" s="80">
        <f>IF($E53="FX",$H53*'Sensis Vectors ALL'!BX53*(EXP($G53/100*VAR_CST)-1)/($H53*0.01),IF($E53&lt;&gt;"SPD",$H53*'Sensis Vectors ALL'!BX53*(EXP($G53/100*VAR_CST)-1)/0.01,'Sensis Vectors ALL'!BX53*($G53*VAR_CST)/0.01))</f>
        <v>0</v>
      </c>
      <c r="BY53" s="80">
        <f>IF($E53="FX",$H53*'Sensis Vectors ALL'!BY53*(EXP($G53/100*VAR_CST)-1)/($H53*0.01),IF($E53&lt;&gt;"SPD",$H53*'Sensis Vectors ALL'!BY53*(EXP($G53/100*VAR_CST)-1)/0.01,'Sensis Vectors ALL'!BY53*($G53*VAR_CST)/0.01))</f>
        <v>-39.899815787567185</v>
      </c>
      <c r="BZ53" s="80">
        <f>IF($E53="FX",$H53*'Sensis Vectors ALL'!BZ53*(EXP($G53/100*VAR_CST)-1)/($H53*0.01),IF($E53&lt;&gt;"SPD",$H53*'Sensis Vectors ALL'!BZ53*(EXP($G53/100*VAR_CST)-1)/0.01,'Sensis Vectors ALL'!BZ53*($G53*VAR_CST)/0.01))</f>
        <v>-39.899815787567185</v>
      </c>
      <c r="CA53" s="80">
        <f>IF($E53="FX",$H53*'Sensis Vectors ALL'!CA53*(EXP($G53/100*VAR_CST)-1)/($H53*0.01),IF($E53&lt;&gt;"SPD",$H53*'Sensis Vectors ALL'!CA53*(EXP($G53/100*VAR_CST)-1)/0.01,'Sensis Vectors ALL'!CA53*($G53*VAR_CST)/0.01))</f>
        <v>0</v>
      </c>
      <c r="CB53" s="80">
        <f>IF($E53="FX",$H53*'Sensis Vectors ALL'!CB53*(EXP($G53/100*VAR_CST)-1)/($H53*0.01),IF($E53&lt;&gt;"SPD",$H53*'Sensis Vectors ALL'!CB53*(EXP($G53/100*VAR_CST)-1)/0.01,'Sensis Vectors ALL'!CB53*($G53*VAR_CST)/0.01))</f>
        <v>-261.40566160046416</v>
      </c>
      <c r="CC53" s="80">
        <f>IF($E53="FX",$H53*'Sensis Vectors ALL'!CC53*(EXP($G53/100*VAR_CST)-1)/($H53*0.01),IF($E53&lt;&gt;"SPD",$H53*'Sensis Vectors ALL'!CC53*(EXP($G53/100*VAR_CST)-1)/0.01,'Sensis Vectors ALL'!CC53*($G53*VAR_CST)/0.01))</f>
        <v>-261.40566160046416</v>
      </c>
      <c r="CD53" s="80">
        <f>IF($E53="FX",$H53*'Sensis Vectors ALL'!CD53*(EXP($G53/100*VAR_CST)-1)/($H53*0.01),IF($E53&lt;&gt;"SPD",$H53*'Sensis Vectors ALL'!CD53*(EXP($G53/100*VAR_CST)-1)/0.01,'Sensis Vectors ALL'!CD53*($G53*VAR_CST)/0.01))</f>
        <v>0</v>
      </c>
      <c r="CE53" s="80">
        <f>IF($E53="FX",$H53*'Sensis Vectors ALL'!CE53*(EXP($G53/100*VAR_CST)-1)/($H53*0.01),IF($E53&lt;&gt;"SPD",$H53*'Sensis Vectors ALL'!CE53*(EXP($G53/100*VAR_CST)-1)/0.01,'Sensis Vectors ALL'!CE53*($G53*VAR_CST)/0.01))</f>
        <v>0</v>
      </c>
      <c r="CF53" s="80">
        <f>IF($E53="FX",$H53*'Sensis Vectors ALL'!CF53*(EXP($G53/100*VAR_CST)-1)/($H53*0.01),IF($E53&lt;&gt;"SPD",$H53*'Sensis Vectors ALL'!CF53*(EXP($G53/100*VAR_CST)-1)/0.01,'Sensis Vectors ALL'!CF53*($G53*VAR_CST)/0.01))</f>
        <v>0</v>
      </c>
      <c r="CG53" s="80">
        <f>IF($E53="FX",$H53*'Sensis Vectors ALL'!CG53*(EXP($G53/100*VAR_CST)-1)/($H53*0.01),IF($E53&lt;&gt;"SPD",$H53*'Sensis Vectors ALL'!CG53*(EXP($G53/100*VAR_CST)-1)/0.01,'Sensis Vectors ALL'!CG53*($G53*VAR_CST)/0.01))</f>
        <v>0</v>
      </c>
      <c r="CH53" s="80">
        <f>IF($E53="FX",$H53*'Sensis Vectors ALL'!CH53*(EXP($G53/100*VAR_CST)-1)/($H53*0.01),IF($E53&lt;&gt;"SPD",$H53*'Sensis Vectors ALL'!CH53*(EXP($G53/100*VAR_CST)-1)/0.01,'Sensis Vectors ALL'!CH53*($G53*VAR_CST)/0.01))</f>
        <v>0</v>
      </c>
      <c r="CI53" s="80">
        <f>IF($E53="FX",$H53*'Sensis Vectors ALL'!CI53*(EXP($G53/100*VAR_CST)-1)/($H53*0.01),IF($E53&lt;&gt;"SPD",$H53*'Sensis Vectors ALL'!CI53*(EXP($G53/100*VAR_CST)-1)/0.01,'Sensis Vectors ALL'!CI53*($G53*VAR_CST)/0.01))</f>
        <v>0</v>
      </c>
      <c r="CJ53" s="80">
        <f>IF($E53="FX",$H53*'Sensis Vectors ALL'!CJ53*(EXP($G53/100*VAR_CST)-1)/($H53*0.01),IF($E53&lt;&gt;"SPD",$H53*'Sensis Vectors ALL'!CJ53*(EXP($G53/100*VAR_CST)-1)/0.01,'Sensis Vectors ALL'!CJ53*($G53*VAR_CST)/0.01))</f>
        <v>0</v>
      </c>
      <c r="CK53" s="80">
        <f>IF($E53="FX",$H53*'Sensis Vectors ALL'!CK53*(EXP($G53/100*VAR_CST)-1)/($H53*0.01),IF($E53&lt;&gt;"SPD",$H53*'Sensis Vectors ALL'!CK53*(EXP($G53/100*VAR_CST)-1)/0.01,'Sensis Vectors ALL'!CK53*($G53*VAR_CST)/0.01))</f>
        <v>-2924.7678304427363</v>
      </c>
      <c r="CL53" s="80">
        <f>IF($E53="FX",$H53*'Sensis Vectors ALL'!CL53*(EXP($G53/100*VAR_CST)-1)/($H53*0.01),IF($E53&lt;&gt;"SPD",$H53*'Sensis Vectors ALL'!CL53*(EXP($G53/100*VAR_CST)-1)/0.01,'Sensis Vectors ALL'!CL53*($G53*VAR_CST)/0.01))</f>
        <v>-2924.7678304427363</v>
      </c>
      <c r="CM53" s="80">
        <f>IF($E53="FX",$H53*'Sensis Vectors ALL'!CM53*(EXP($G53/100*VAR_CST)-1)/($H53*0.01),IF($E53&lt;&gt;"SPD",$H53*'Sensis Vectors ALL'!CM53*(EXP($G53/100*VAR_CST)-1)/0.01,'Sensis Vectors ALL'!CM53*($G53*VAR_CST)/0.01))</f>
        <v>73.834297559081833</v>
      </c>
      <c r="CN53" s="80">
        <f>IF($E53="FX",$H53*'Sensis Vectors ALL'!CN53*(EXP($G53/100*VAR_CST)-1)/($H53*0.01),IF($E53&lt;&gt;"SPD",$H53*'Sensis Vectors ALL'!CN53*(EXP($G53/100*VAR_CST)-1)/0.01,'Sensis Vectors ALL'!CN53*($G53*VAR_CST)/0.01))</f>
        <v>73.834297559081833</v>
      </c>
      <c r="CO53" s="80">
        <f>IF($E53="FX",$H53*'Sensis Vectors ALL'!CO53*(EXP($G53/100*VAR_CST)-1)/($H53*0.01),IF($E53&lt;&gt;"SPD",$H53*'Sensis Vectors ALL'!CO53*(EXP($G53/100*VAR_CST)-1)/0.01,'Sensis Vectors ALL'!CO53*($G53*VAR_CST)/0.01))</f>
        <v>73.834297559081833</v>
      </c>
      <c r="CP53" s="80">
        <f>IF($E53="FX",$H53*'Sensis Vectors ALL'!CP53*(EXP($G53/100*VAR_CST)-1)/($H53*0.01),IF($E53&lt;&gt;"SPD",$H53*'Sensis Vectors ALL'!CP53*(EXP($G53/100*VAR_CST)-1)/0.01,'Sensis Vectors ALL'!CP53*($G53*VAR_CST)/0.01))</f>
        <v>73.834297559081833</v>
      </c>
      <c r="CQ53" s="80">
        <f>IF($E53="FX",$H53*'Sensis Vectors ALL'!CQ53*(EXP($G53/100*VAR_CST)-1)/($H53*0.01),IF($E53&lt;&gt;"SPD",$H53*'Sensis Vectors ALL'!CQ53*(EXP($G53/100*VAR_CST)-1)/0.01,'Sensis Vectors ALL'!CQ53*($G53*VAR_CST)/0.01))</f>
        <v>0</v>
      </c>
      <c r="CR53" s="80">
        <f>IF($E53="FX",$H53*'Sensis Vectors ALL'!CR53*(EXP($G53/100*VAR_CST)-1)/($H53*0.01),IF($E53&lt;&gt;"SPD",$H53*'Sensis Vectors ALL'!CR53*(EXP($G53/100*VAR_CST)-1)/0.01,'Sensis Vectors ALL'!CR53*($G53*VAR_CST)/0.01))</f>
        <v>0</v>
      </c>
      <c r="CS53" s="80">
        <f>IF($E53="FX",$H53*'Sensis Vectors ALL'!CS53*(EXP($G53/100*VAR_CST)-1)/($H53*0.01),IF($E53&lt;&gt;"SPD",$H53*'Sensis Vectors ALL'!CS53*(EXP($G53/100*VAR_CST)-1)/0.01,'Sensis Vectors ALL'!CS53*($G53*VAR_CST)/0.01))</f>
        <v>73.834297559081833</v>
      </c>
      <c r="CT53" s="80">
        <f>IF($E53="FX",$H53*'Sensis Vectors ALL'!CT53*(EXP($G53/100*VAR_CST)-1)/($H53*0.01),IF($E53&lt;&gt;"SPD",$H53*'Sensis Vectors ALL'!CT53*(EXP($G53/100*VAR_CST)-1)/0.01,'Sensis Vectors ALL'!CT53*($G53*VAR_CST)/0.01))</f>
        <v>0</v>
      </c>
      <c r="CU53" s="80">
        <f>IF($E53="FX",$H53*'Sensis Vectors ALL'!CU53*(EXP($G53/100*VAR_CST)-1)/($H53*0.01),IF($E53&lt;&gt;"SPD",$H53*'Sensis Vectors ALL'!CU53*(EXP($G53/100*VAR_CST)-1)/0.01,'Sensis Vectors ALL'!CU53*($G53*VAR_CST)/0.01))</f>
        <v>73.834297559081833</v>
      </c>
      <c r="CV53" s="80">
        <f>IF($E53="FX",$H53*'Sensis Vectors ALL'!CV53*(EXP($G53/100*VAR_CST)-1)/($H53*0.01),IF($E53&lt;&gt;"SPD",$H53*'Sensis Vectors ALL'!CV53*(EXP($G53/100*VAR_CST)-1)/0.01,'Sensis Vectors ALL'!CV53*($G53*VAR_CST)/0.01))</f>
        <v>0</v>
      </c>
      <c r="CW53" s="80">
        <f>IF($E53="FX",$H53*'Sensis Vectors ALL'!CW53*(EXP($G53/100*VAR_CST)-1)/($H53*0.01),IF($E53&lt;&gt;"SPD",$H53*'Sensis Vectors ALL'!CW53*(EXP($G53/100*VAR_CST)-1)/0.01,'Sensis Vectors ALL'!CW53*($G53*VAR_CST)/0.01))</f>
        <v>0</v>
      </c>
      <c r="CX53" s="80">
        <f>IF($E53="FX",$H53*'Sensis Vectors ALL'!CX53*(EXP($G53/100*VAR_CST)-1)/($H53*0.01),IF($E53&lt;&gt;"SPD",$H53*'Sensis Vectors ALL'!CX53*(EXP($G53/100*VAR_CST)-1)/0.01,'Sensis Vectors ALL'!CX53*($G53*VAR_CST)/0.01))</f>
        <v>0</v>
      </c>
      <c r="CY53" s="80">
        <f>IF($E53="FX",$H53*'Sensis Vectors ALL'!CY53*(EXP($G53/100*VAR_CST)-1)/($H53*0.01),IF($E53&lt;&gt;"SPD",$H53*'Sensis Vectors ALL'!CY53*(EXP($G53/100*VAR_CST)-1)/0.01,'Sensis Vectors ALL'!CY53*($G53*VAR_CST)/0.01))</f>
        <v>0</v>
      </c>
      <c r="CZ53" s="80">
        <f>IF($E53="FX",$H53*'Sensis Vectors ALL'!CZ53*(EXP($G53/100*VAR_CST)-1)/($H53*0.01),IF($E53&lt;&gt;"SPD",$H53*'Sensis Vectors ALL'!CZ53*(EXP($G53/100*VAR_CST)-1)/0.01,'Sensis Vectors ALL'!CZ53*($G53*VAR_CST)/0.01))</f>
        <v>0</v>
      </c>
      <c r="DA53" s="80">
        <f>IF($E53="FX",$H53*'Sensis Vectors ALL'!DA53*(EXP($G53/100*VAR_CST)-1)/($H53*0.01),IF($E53&lt;&gt;"SPD",$H53*'Sensis Vectors ALL'!DA53*(EXP($G53/100*VAR_CST)-1)/0.01,'Sensis Vectors ALL'!DA53*($G53*VAR_CST)/0.01))</f>
        <v>0</v>
      </c>
      <c r="DB53" s="80">
        <f>IF($E53="FX",$H53*'Sensis Vectors ALL'!DB53*(EXP($G53/100*VAR_CST)-1)/($H53*0.01),IF($E53&lt;&gt;"SPD",$H53*'Sensis Vectors ALL'!DB53*(EXP($G53/100*VAR_CST)-1)/0.01,'Sensis Vectors ALL'!DB53*($G53*VAR_CST)/0.01))</f>
        <v>0</v>
      </c>
      <c r="DC53" s="80">
        <f>IF($E53="FX",$H53*'Sensis Vectors ALL'!DC53*(EXP($G53/100*VAR_CST)-1)/($H53*0.01),IF($E53&lt;&gt;"SPD",$H53*'Sensis Vectors ALL'!DC53*(EXP($G53/100*VAR_CST)-1)/0.01,'Sensis Vectors ALL'!DC53*($G53*VAR_CST)/0.01))</f>
        <v>0</v>
      </c>
      <c r="DD53" s="80">
        <f>IF($E53="FX",$H53*'Sensis Vectors ALL'!DD53*(EXP($G53/100*VAR_CST)-1)/($H53*0.01),IF($E53&lt;&gt;"SPD",$H53*'Sensis Vectors ALL'!DD53*(EXP($G53/100*VAR_CST)-1)/0.01,'Sensis Vectors ALL'!DD53*($G53*VAR_CST)/0.01))</f>
        <v>0</v>
      </c>
      <c r="DE53" s="80">
        <f>IF($E53="FX",$H53*'Sensis Vectors ALL'!DE53*(EXP($G53/100*VAR_CST)-1)/($H53*0.01),IF($E53&lt;&gt;"SPD",$H53*'Sensis Vectors ALL'!DE53*(EXP($G53/100*VAR_CST)-1)/0.01,'Sensis Vectors ALL'!DE53*($G53*VAR_CST)/0.01))</f>
        <v>0</v>
      </c>
      <c r="DF53" s="80">
        <f>IF($E53="FX",$H53*'Sensis Vectors ALL'!DF53*(EXP($G53/100*VAR_CST)-1)/($H53*0.01),IF($E53&lt;&gt;"SPD",$H53*'Sensis Vectors ALL'!DF53*(EXP($G53/100*VAR_CST)-1)/0.01,'Sensis Vectors ALL'!DF53*($G53*VAR_CST)/0.01))</f>
        <v>0</v>
      </c>
      <c r="DG53" s="80">
        <f>IF($E53="FX",$H53*'Sensis Vectors ALL'!DG53*(EXP($G53/100*VAR_CST)-1)/($H53*0.01),IF($E53&lt;&gt;"SPD",$H53*'Sensis Vectors ALL'!DG53*(EXP($G53/100*VAR_CST)-1)/0.01,'Sensis Vectors ALL'!DG53*($G53*VAR_CST)/0.01))</f>
        <v>0</v>
      </c>
      <c r="DH53" s="80">
        <f>IF($E53="FX",$H53*'Sensis Vectors ALL'!DH53*(EXP($G53/100*VAR_CST)-1)/($H53*0.01),IF($E53&lt;&gt;"SPD",$H53*'Sensis Vectors ALL'!DH53*(EXP($G53/100*VAR_CST)-1)/0.01,'Sensis Vectors ALL'!DH53*($G53*VAR_CST)/0.01))</f>
        <v>0</v>
      </c>
      <c r="DI53" s="80">
        <f>IF($E53="FX",$H53*'Sensis Vectors ALL'!DI53*(EXP($G53/100*VAR_CST)-1)/($H53*0.01),IF($E53&lt;&gt;"SPD",$H53*'Sensis Vectors ALL'!DI53*(EXP($G53/100*VAR_CST)-1)/0.01,'Sensis Vectors ALL'!DI53*($G53*VAR_CST)/0.01))</f>
        <v>0</v>
      </c>
      <c r="DJ53" s="80">
        <f>IF($E53="FX",$H53*'Sensis Vectors ALL'!DJ53*(EXP($G53/100*VAR_CST)-1)/($H53*0.01),IF($E53&lt;&gt;"SPD",$H53*'Sensis Vectors ALL'!DJ53*(EXP($G53/100*VAR_CST)-1)/0.01,'Sensis Vectors ALL'!DJ53*($G53*VAR_CST)/0.01))</f>
        <v>0</v>
      </c>
      <c r="DK53" s="80">
        <f>IF($E53="FX",$H53*'Sensis Vectors ALL'!DK53*(EXP($G53/100*VAR_CST)-1)/($H53*0.01),IF($E53&lt;&gt;"SPD",$H53*'Sensis Vectors ALL'!DK53*(EXP($G53/100*VAR_CST)-1)/0.01,'Sensis Vectors ALL'!DK53*($G53*VAR_CST)/0.01))</f>
        <v>0</v>
      </c>
      <c r="DL53" s="80">
        <f>IF($E53="FX",$H53*'Sensis Vectors ALL'!DL53*(EXP($G53/100*VAR_CST)-1)/($H53*0.01),IF($E53&lt;&gt;"SPD",$H53*'Sensis Vectors ALL'!DL53*(EXP($G53/100*VAR_CST)-1)/0.01,'Sensis Vectors ALL'!DL53*($G53*VAR_CST)/0.01))</f>
        <v>0</v>
      </c>
      <c r="DM53" s="80">
        <f>IF($E53="FX",$H53*'Sensis Vectors ALL'!DM53*(EXP($G53/100*VAR_CST)-1)/($H53*0.01),IF($E53&lt;&gt;"SPD",$H53*'Sensis Vectors ALL'!DM53*(EXP($G53/100*VAR_CST)-1)/0.01,'Sensis Vectors ALL'!DM53*($G53*VAR_CST)/0.01))</f>
        <v>0</v>
      </c>
      <c r="DN53" s="80">
        <f>IF($E53="FX",$H53*'Sensis Vectors ALL'!DN53*(EXP($G53/100*VAR_CST)-1)/($H53*0.01),IF($E53&lt;&gt;"SPD",$H53*'Sensis Vectors ALL'!DN53*(EXP($G53/100*VAR_CST)-1)/0.01,'Sensis Vectors ALL'!DN53*($G53*VAR_CST)/0.01))</f>
        <v>73.834297559081833</v>
      </c>
      <c r="DO53" s="80">
        <f>IF($E53="FX",$H53*'Sensis Vectors ALL'!DO53*(EXP($G53/100*VAR_CST)-1)/($H53*0.01),IF($E53&lt;&gt;"SPD",$H53*'Sensis Vectors ALL'!DO53*(EXP($G53/100*VAR_CST)-1)/0.01,'Sensis Vectors ALL'!DO53*($G53*VAR_CST)/0.01))</f>
        <v>0</v>
      </c>
      <c r="DP53" s="80">
        <f>IF($E53="FX",$H53*'Sensis Vectors ALL'!DP53*(EXP($G53/100*VAR_CST)-1)/($H53*0.01),IF($E53&lt;&gt;"SPD",$H53*'Sensis Vectors ALL'!DP53*(EXP($G53/100*VAR_CST)-1)/0.01,'Sensis Vectors ALL'!DP53*($G53*VAR_CST)/0.01))</f>
        <v>0</v>
      </c>
      <c r="DQ53" s="80">
        <f>IF($E53="FX",$H53*'Sensis Vectors ALL'!DQ53*(EXP($G53/100*VAR_CST)-1)/($H53*0.01),IF($E53&lt;&gt;"SPD",$H53*'Sensis Vectors ALL'!DQ53*(EXP($G53/100*VAR_CST)-1)/0.01,'Sensis Vectors ALL'!DQ53*($G53*VAR_CST)/0.01))</f>
        <v>-142.36771662370114</v>
      </c>
    </row>
    <row r="54" spans="1:121" x14ac:dyDescent="0.2">
      <c r="A54" s="60">
        <v>433</v>
      </c>
      <c r="B54" s="60" t="s">
        <v>16</v>
      </c>
      <c r="C54" s="60" t="s">
        <v>369</v>
      </c>
      <c r="D54" s="60" t="s">
        <v>526</v>
      </c>
      <c r="E54" s="60" t="s">
        <v>523</v>
      </c>
      <c r="F54" s="60" t="s">
        <v>11</v>
      </c>
      <c r="G54" s="60">
        <v>0.56261700000000003</v>
      </c>
      <c r="H54" s="60">
        <v>0.29132599999999997</v>
      </c>
      <c r="I54" s="80">
        <f>IF($E54="FX",$H54*'Sensis Vectors ALL'!I54*(EXP($G54/100*VAR_CST)-1)/($H54*0.01),IF($E54&lt;&gt;"SPD",$H54*'Sensis Vectors ALL'!I54*(EXP($G54/100*VAR_CST)-1)/0.01,'Sensis Vectors ALL'!I54*($G54*VAR_CST)/0.01))</f>
        <v>-2363.8028824744565</v>
      </c>
      <c r="J54" s="80">
        <f>IF($E54="FX",$H54*'Sensis Vectors ALL'!J54*(EXP($G54/100*VAR_CST)-1)/($H54*0.01),IF($E54&lt;&gt;"SPD",$H54*'Sensis Vectors ALL'!J54*(EXP($G54/100*VAR_CST)-1)/0.01,'Sensis Vectors ALL'!J54*($G54*VAR_CST)/0.01))</f>
        <v>-2565.4830983523675</v>
      </c>
      <c r="K54" s="80">
        <f>IF($E54="FX",$H54*'Sensis Vectors ALL'!K54*(EXP($G54/100*VAR_CST)-1)/($H54*0.01),IF($E54&lt;&gt;"SPD",$H54*'Sensis Vectors ALL'!K54*(EXP($G54/100*VAR_CST)-1)/0.01,'Sensis Vectors ALL'!K54*($G54*VAR_CST)/0.01))</f>
        <v>-2666.3232062913225</v>
      </c>
      <c r="L54" s="80">
        <f>IF($E54="FX",$H54*'Sensis Vectors ALL'!L54*(EXP($G54/100*VAR_CST)-1)/($H54*0.01),IF($E54&lt;&gt;"SPD",$H54*'Sensis Vectors ALL'!L54*(EXP($G54/100*VAR_CST)-1)/0.01,'Sensis Vectors ALL'!L54*($G54*VAR_CST)/0.01))</f>
        <v>-2666.3232062913225</v>
      </c>
      <c r="M54" s="80">
        <f>IF($E54="FX",$H54*'Sensis Vectors ALL'!M54*(EXP($G54/100*VAR_CST)-1)/($H54*0.01),IF($E54&lt;&gt;"SPD",$H54*'Sensis Vectors ALL'!M54*(EXP($G54/100*VAR_CST)-1)/0.01,'Sensis Vectors ALL'!M54*($G54*VAR_CST)/0.01))</f>
        <v>-584.40438719672932</v>
      </c>
      <c r="N54" s="80">
        <f>IF($E54="FX",$H54*'Sensis Vectors ALL'!N54*(EXP($G54/100*VAR_CST)-1)/($H54*0.01),IF($E54&lt;&gt;"SPD",$H54*'Sensis Vectors ALL'!N54*(EXP($G54/100*VAR_CST)-1)/0.01,'Sensis Vectors ALL'!N54*($G54*VAR_CST)/0.01))</f>
        <v>-565.07311729022842</v>
      </c>
      <c r="O54" s="80">
        <f>IF($E54="FX",$H54*'Sensis Vectors ALL'!O54*(EXP($G54/100*VAR_CST)-1)/($H54*0.01),IF($E54&lt;&gt;"SPD",$H54*'Sensis Vectors ALL'!O54*(EXP($G54/100*VAR_CST)-1)/0.01,'Sensis Vectors ALL'!O54*($G54*VAR_CST)/0.01))</f>
        <v>0</v>
      </c>
      <c r="P54" s="80">
        <f>IF($E54="FX",$H54*'Sensis Vectors ALL'!P54*(EXP($G54/100*VAR_CST)-1)/($H54*0.01),IF($E54&lt;&gt;"SPD",$H54*'Sensis Vectors ALL'!P54*(EXP($G54/100*VAR_CST)-1)/0.01,'Sensis Vectors ALL'!P54*($G54*VAR_CST)/0.01))</f>
        <v>0</v>
      </c>
      <c r="Q54" s="80">
        <f>IF($E54="FX",$H54*'Sensis Vectors ALL'!Q54*(EXP($G54/100*VAR_CST)-1)/($H54*0.01),IF($E54&lt;&gt;"SPD",$H54*'Sensis Vectors ALL'!Q54*(EXP($G54/100*VAR_CST)-1)/0.01,'Sensis Vectors ALL'!Q54*($G54*VAR_CST)/0.01))</f>
        <v>0</v>
      </c>
      <c r="R54" s="80">
        <f>IF($E54="FX",$H54*'Sensis Vectors ALL'!R54*(EXP($G54/100*VAR_CST)-1)/($H54*0.01),IF($E54&lt;&gt;"SPD",$H54*'Sensis Vectors ALL'!R54*(EXP($G54/100*VAR_CST)-1)/0.01,'Sensis Vectors ALL'!R54*($G54*VAR_CST)/0.01))</f>
        <v>0</v>
      </c>
      <c r="S54" s="80">
        <f>IF($E54="FX",$H54*'Sensis Vectors ALL'!S54*(EXP($G54/100*VAR_CST)-1)/($H54*0.01),IF($E54&lt;&gt;"SPD",$H54*'Sensis Vectors ALL'!S54*(EXP($G54/100*VAR_CST)-1)/0.01,'Sensis Vectors ALL'!S54*($G54*VAR_CST)/0.01))</f>
        <v>4.9359033289469734</v>
      </c>
      <c r="T54" s="80">
        <f>IF($E54="FX",$H54*'Sensis Vectors ALL'!T54*(EXP($G54/100*VAR_CST)-1)/($H54*0.01),IF($E54&lt;&gt;"SPD",$H54*'Sensis Vectors ALL'!T54*(EXP($G54/100*VAR_CST)-1)/0.01,'Sensis Vectors ALL'!T54*($G54*VAR_CST)/0.01))</f>
        <v>4.9359033289469734</v>
      </c>
      <c r="U54" s="80">
        <f>IF($E54="FX",$H54*'Sensis Vectors ALL'!U54*(EXP($G54/100*VAR_CST)-1)/($H54*0.01),IF($E54&lt;&gt;"SPD",$H54*'Sensis Vectors ALL'!U54*(EXP($G54/100*VAR_CST)-1)/0.01,'Sensis Vectors ALL'!U54*($G54*VAR_CST)/0.01))</f>
        <v>0</v>
      </c>
      <c r="V54" s="80">
        <f>IF($E54="FX",$H54*'Sensis Vectors ALL'!V54*(EXP($G54/100*VAR_CST)-1)/($H54*0.01),IF($E54&lt;&gt;"SPD",$H54*'Sensis Vectors ALL'!V54*(EXP($G54/100*VAR_CST)-1)/0.01,'Sensis Vectors ALL'!V54*($G54*VAR_CST)/0.01))</f>
        <v>0</v>
      </c>
      <c r="W54" s="80">
        <f>IF($E54="FX",$H54*'Sensis Vectors ALL'!W54*(EXP($G54/100*VAR_CST)-1)/($H54*0.01),IF($E54&lt;&gt;"SPD",$H54*'Sensis Vectors ALL'!W54*(EXP($G54/100*VAR_CST)-1)/0.01,'Sensis Vectors ALL'!W54*($G54*VAR_CST)/0.01))</f>
        <v>-568.84376868848653</v>
      </c>
      <c r="X54" s="80">
        <f>IF($E54="FX",$H54*'Sensis Vectors ALL'!X54*(EXP($G54/100*VAR_CST)-1)/($H54*0.01),IF($E54&lt;&gt;"SPD",$H54*'Sensis Vectors ALL'!X54*(EXP($G54/100*VAR_CST)-1)/0.01,'Sensis Vectors ALL'!X54*($G54*VAR_CST)/0.01))</f>
        <v>0</v>
      </c>
      <c r="Y54" s="80">
        <f>IF($E54="FX",$H54*'Sensis Vectors ALL'!Y54*(EXP($G54/100*VAR_CST)-1)/($H54*0.01),IF($E54&lt;&gt;"SPD",$H54*'Sensis Vectors ALL'!Y54*(EXP($G54/100*VAR_CST)-1)/0.01,'Sensis Vectors ALL'!Y54*($G54*VAR_CST)/0.01))</f>
        <v>-568.70632088539082</v>
      </c>
      <c r="Z54" s="80">
        <f>IF($E54="FX",$H54*'Sensis Vectors ALL'!Z54*(EXP($G54/100*VAR_CST)-1)/($H54*0.01),IF($E54&lt;&gt;"SPD",$H54*'Sensis Vectors ALL'!Z54*(EXP($G54/100*VAR_CST)-1)/0.01,'Sensis Vectors ALL'!Z54*($G54*VAR_CST)/0.01))</f>
        <v>-1.1652519306889049</v>
      </c>
      <c r="AA54" s="80">
        <f>IF($E54="FX",$H54*'Sensis Vectors ALL'!AA54*(EXP($G54/100*VAR_CST)-1)/($H54*0.01),IF($E54&lt;&gt;"SPD",$H54*'Sensis Vectors ALL'!AA54*(EXP($G54/100*VAR_CST)-1)/0.01,'Sensis Vectors ALL'!AA54*($G54*VAR_CST)/0.01))</f>
        <v>0.34285590883310502</v>
      </c>
      <c r="AB54" s="80">
        <f>IF($E54="FX",$H54*'Sensis Vectors ALL'!AB54*(EXP($G54/100*VAR_CST)-1)/($H54*0.01),IF($E54&lt;&gt;"SPD",$H54*'Sensis Vectors ALL'!AB54*(EXP($G54/100*VAR_CST)-1)/0.01,'Sensis Vectors ALL'!AB54*($G54*VAR_CST)/0.01))</f>
        <v>-1.5081078395220098</v>
      </c>
      <c r="AC54" s="80">
        <f>IF($E54="FX",$H54*'Sensis Vectors ALL'!AC54*(EXP($G54/100*VAR_CST)-1)/($H54*0.01),IF($E54&lt;&gt;"SPD",$H54*'Sensis Vectors ALL'!AC54*(EXP($G54/100*VAR_CST)-1)/0.01,'Sensis Vectors ALL'!AC54*($G54*VAR_CST)/0.01))</f>
        <v>0</v>
      </c>
      <c r="AD54" s="80">
        <f>IF($E54="FX",$H54*'Sensis Vectors ALL'!AD54*(EXP($G54/100*VAR_CST)-1)/($H54*0.01),IF($E54&lt;&gt;"SPD",$H54*'Sensis Vectors ALL'!AD54*(EXP($G54/100*VAR_CST)-1)/0.01,'Sensis Vectors ALL'!AD54*($G54*VAR_CST)/0.01))</f>
        <v>0</v>
      </c>
      <c r="AE54" s="80">
        <f>IF($E54="FX",$H54*'Sensis Vectors ALL'!AE54*(EXP($G54/100*VAR_CST)-1)/($H54*0.01),IF($E54&lt;&gt;"SPD",$H54*'Sensis Vectors ALL'!AE54*(EXP($G54/100*VAR_CST)-1)/0.01,'Sensis Vectors ALL'!AE54*($G54*VAR_CST)/0.01))</f>
        <v>0</v>
      </c>
      <c r="AF54" s="80">
        <f>IF($E54="FX",$H54*'Sensis Vectors ALL'!AF54*(EXP($G54/100*VAR_CST)-1)/($H54*0.01),IF($E54&lt;&gt;"SPD",$H54*'Sensis Vectors ALL'!AF54*(EXP($G54/100*VAR_CST)-1)/0.01,'Sensis Vectors ALL'!AF54*($G54*VAR_CST)/0.01))</f>
        <v>0</v>
      </c>
      <c r="AG54" s="80">
        <f>IF($E54="FX",$H54*'Sensis Vectors ALL'!AG54*(EXP($G54/100*VAR_CST)-1)/($H54*0.01),IF($E54&lt;&gt;"SPD",$H54*'Sensis Vectors ALL'!AG54*(EXP($G54/100*VAR_CST)-1)/0.01,'Sensis Vectors ALL'!AG54*($G54*VAR_CST)/0.01))</f>
        <v>0</v>
      </c>
      <c r="AH54" s="80">
        <f>IF($E54="FX",$H54*'Sensis Vectors ALL'!AH54*(EXP($G54/100*VAR_CST)-1)/($H54*0.01),IF($E54&lt;&gt;"SPD",$H54*'Sensis Vectors ALL'!AH54*(EXP($G54/100*VAR_CST)-1)/0.01,'Sensis Vectors ALL'!AH54*($G54*VAR_CST)/0.01))</f>
        <v>0</v>
      </c>
      <c r="AI54" s="80">
        <f>IF($E54="FX",$H54*'Sensis Vectors ALL'!AI54*(EXP($G54/100*VAR_CST)-1)/($H54*0.01),IF($E54&lt;&gt;"SPD",$H54*'Sensis Vectors ALL'!AI54*(EXP($G54/100*VAR_CST)-1)/0.01,'Sensis Vectors ALL'!AI54*($G54*VAR_CST)/0.01))</f>
        <v>0</v>
      </c>
      <c r="AJ54" s="80">
        <f>IF($E54="FX",$H54*'Sensis Vectors ALL'!AJ54*(EXP($G54/100*VAR_CST)-1)/($H54*0.01),IF($E54&lt;&gt;"SPD",$H54*'Sensis Vectors ALL'!AJ54*(EXP($G54/100*VAR_CST)-1)/0.01,'Sensis Vectors ALL'!AJ54*($G54*VAR_CST)/0.01))</f>
        <v>0</v>
      </c>
      <c r="AK54" s="80">
        <f>IF($E54="FX",$H54*'Sensis Vectors ALL'!AK54*(EXP($G54/100*VAR_CST)-1)/($H54*0.01),IF($E54&lt;&gt;"SPD",$H54*'Sensis Vectors ALL'!AK54*(EXP($G54/100*VAR_CST)-1)/0.01,'Sensis Vectors ALL'!AK54*($G54*VAR_CST)/0.01))</f>
        <v>0</v>
      </c>
      <c r="AL54" s="80">
        <f>IF($E54="FX",$H54*'Sensis Vectors ALL'!AL54*(EXP($G54/100*VAR_CST)-1)/($H54*0.01),IF($E54&lt;&gt;"SPD",$H54*'Sensis Vectors ALL'!AL54*(EXP($G54/100*VAR_CST)-1)/0.01,'Sensis Vectors ALL'!AL54*($G54*VAR_CST)/0.01))</f>
        <v>0</v>
      </c>
      <c r="AM54" s="80">
        <f>IF($E54="FX",$H54*'Sensis Vectors ALL'!AM54*(EXP($G54/100*VAR_CST)-1)/($H54*0.01),IF($E54&lt;&gt;"SPD",$H54*'Sensis Vectors ALL'!AM54*(EXP($G54/100*VAR_CST)-1)/0.01,'Sensis Vectors ALL'!AM54*($G54*VAR_CST)/0.01))</f>
        <v>0</v>
      </c>
      <c r="AN54" s="80">
        <f>IF($E54="FX",$H54*'Sensis Vectors ALL'!AN54*(EXP($G54/100*VAR_CST)-1)/($H54*0.01),IF($E54&lt;&gt;"SPD",$H54*'Sensis Vectors ALL'!AN54*(EXP($G54/100*VAR_CST)-1)/0.01,'Sensis Vectors ALL'!AN54*($G54*VAR_CST)/0.01))</f>
        <v>0</v>
      </c>
      <c r="AO54" s="80">
        <f>IF($E54="FX",$H54*'Sensis Vectors ALL'!AO54*(EXP($G54/100*VAR_CST)-1)/($H54*0.01),IF($E54&lt;&gt;"SPD",$H54*'Sensis Vectors ALL'!AO54*(EXP($G54/100*VAR_CST)-1)/0.01,'Sensis Vectors ALL'!AO54*($G54*VAR_CST)/0.01))</f>
        <v>0</v>
      </c>
      <c r="AP54" s="80">
        <f>IF($E54="FX",$H54*'Sensis Vectors ALL'!AP54*(EXP($G54/100*VAR_CST)-1)/($H54*0.01),IF($E54&lt;&gt;"SPD",$H54*'Sensis Vectors ALL'!AP54*(EXP($G54/100*VAR_CST)-1)/0.01,'Sensis Vectors ALL'!AP54*($G54*VAR_CST)/0.01))</f>
        <v>0</v>
      </c>
      <c r="AQ54" s="80">
        <f>IF($E54="FX",$H54*'Sensis Vectors ALL'!AQ54*(EXP($G54/100*VAR_CST)-1)/($H54*0.01),IF($E54&lt;&gt;"SPD",$H54*'Sensis Vectors ALL'!AQ54*(EXP($G54/100*VAR_CST)-1)/0.01,'Sensis Vectors ALL'!AQ54*($G54*VAR_CST)/0.01))</f>
        <v>0</v>
      </c>
      <c r="AR54" s="80">
        <f>IF($E54="FX",$H54*'Sensis Vectors ALL'!AR54*(EXP($G54/100*VAR_CST)-1)/($H54*0.01),IF($E54&lt;&gt;"SPD",$H54*'Sensis Vectors ALL'!AR54*(EXP($G54/100*VAR_CST)-1)/0.01,'Sensis Vectors ALL'!AR54*($G54*VAR_CST)/0.01))</f>
        <v>-19.331269906500861</v>
      </c>
      <c r="AS54" s="80">
        <f>IF($E54="FX",$H54*'Sensis Vectors ALL'!AS54*(EXP($G54/100*VAR_CST)-1)/($H54*0.01),IF($E54&lt;&gt;"SPD",$H54*'Sensis Vectors ALL'!AS54*(EXP($G54/100*VAR_CST)-1)/0.01,'Sensis Vectors ALL'!AS54*($G54*VAR_CST)/0.01))</f>
        <v>0</v>
      </c>
      <c r="AT54" s="80">
        <f>IF($E54="FX",$H54*'Sensis Vectors ALL'!AT54*(EXP($G54/100*VAR_CST)-1)/($H54*0.01),IF($E54&lt;&gt;"SPD",$H54*'Sensis Vectors ALL'!AT54*(EXP($G54/100*VAR_CST)-1)/0.01,'Sensis Vectors ALL'!AT54*($G54*VAR_CST)/0.01))</f>
        <v>0</v>
      </c>
      <c r="AU54" s="80">
        <f>IF($E54="FX",$H54*'Sensis Vectors ALL'!AU54*(EXP($G54/100*VAR_CST)-1)/($H54*0.01),IF($E54&lt;&gt;"SPD",$H54*'Sensis Vectors ALL'!AU54*(EXP($G54/100*VAR_CST)-1)/0.01,'Sensis Vectors ALL'!AU54*($G54*VAR_CST)/0.01))</f>
        <v>0</v>
      </c>
      <c r="AV54" s="80">
        <f>IF($E54="FX",$H54*'Sensis Vectors ALL'!AV54*(EXP($G54/100*VAR_CST)-1)/($H54*0.01),IF($E54&lt;&gt;"SPD",$H54*'Sensis Vectors ALL'!AV54*(EXP($G54/100*VAR_CST)-1)/0.01,'Sensis Vectors ALL'!AV54*($G54*VAR_CST)/0.01))</f>
        <v>0</v>
      </c>
      <c r="AW54" s="80">
        <f>IF($E54="FX",$H54*'Sensis Vectors ALL'!AW54*(EXP($G54/100*VAR_CST)-1)/($H54*0.01),IF($E54&lt;&gt;"SPD",$H54*'Sensis Vectors ALL'!AW54*(EXP($G54/100*VAR_CST)-1)/0.01,'Sensis Vectors ALL'!AW54*($G54*VAR_CST)/0.01))</f>
        <v>0</v>
      </c>
      <c r="AX54" s="80">
        <f>IF($E54="FX",$H54*'Sensis Vectors ALL'!AX54*(EXP($G54/100*VAR_CST)-1)/($H54*0.01),IF($E54&lt;&gt;"SPD",$H54*'Sensis Vectors ALL'!AX54*(EXP($G54/100*VAR_CST)-1)/0.01,'Sensis Vectors ALL'!AX54*($G54*VAR_CST)/0.01))</f>
        <v>0</v>
      </c>
      <c r="AY54" s="80">
        <f>IF($E54="FX",$H54*'Sensis Vectors ALL'!AY54*(EXP($G54/100*VAR_CST)-1)/($H54*0.01),IF($E54&lt;&gt;"SPD",$H54*'Sensis Vectors ALL'!AY54*(EXP($G54/100*VAR_CST)-1)/0.01,'Sensis Vectors ALL'!AY54*($G54*VAR_CST)/0.01))</f>
        <v>-19.331269906500861</v>
      </c>
      <c r="AZ54" s="80">
        <f>IF($E54="FX",$H54*'Sensis Vectors ALL'!AZ54*(EXP($G54/100*VAR_CST)-1)/($H54*0.01),IF($E54&lt;&gt;"SPD",$H54*'Sensis Vectors ALL'!AZ54*(EXP($G54/100*VAR_CST)-1)/0.01,'Sensis Vectors ALL'!AZ54*($G54*VAR_CST)/0.01))</f>
        <v>-19.331269906500861</v>
      </c>
      <c r="BA54" s="80">
        <f>IF($E54="FX",$H54*'Sensis Vectors ALL'!BA54*(EXP($G54/100*VAR_CST)-1)/($H54*0.01),IF($E54&lt;&gt;"SPD",$H54*'Sensis Vectors ALL'!BA54*(EXP($G54/100*VAR_CST)-1)/0.01,'Sensis Vectors ALL'!BA54*($G54*VAR_CST)/0.01))</f>
        <v>0</v>
      </c>
      <c r="BB54" s="80">
        <f>IF($E54="FX",$H54*'Sensis Vectors ALL'!BB54*(EXP($G54/100*VAR_CST)-1)/($H54*0.01),IF($E54&lt;&gt;"SPD",$H54*'Sensis Vectors ALL'!BB54*(EXP($G54/100*VAR_CST)-1)/0.01,'Sensis Vectors ALL'!BB54*($G54*VAR_CST)/0.01))</f>
        <v>0</v>
      </c>
      <c r="BC54" s="80">
        <f>IF($E54="FX",$H54*'Sensis Vectors ALL'!BC54*(EXP($G54/100*VAR_CST)-1)/($H54*0.01),IF($E54&lt;&gt;"SPD",$H54*'Sensis Vectors ALL'!BC54*(EXP($G54/100*VAR_CST)-1)/0.01,'Sensis Vectors ALL'!BC54*($G54*VAR_CST)/0.01))</f>
        <v>0</v>
      </c>
      <c r="BD54" s="80">
        <f>IF($E54="FX",$H54*'Sensis Vectors ALL'!BD54*(EXP($G54/100*VAR_CST)-1)/($H54*0.01),IF($E54&lt;&gt;"SPD",$H54*'Sensis Vectors ALL'!BD54*(EXP($G54/100*VAR_CST)-1)/0.01,'Sensis Vectors ALL'!BD54*($G54*VAR_CST)/0.01))</f>
        <v>-2081.9188190945924</v>
      </c>
      <c r="BE54" s="80">
        <f>IF($E54="FX",$H54*'Sensis Vectors ALL'!BE54*(EXP($G54/100*VAR_CST)-1)/($H54*0.01),IF($E54&lt;&gt;"SPD",$H54*'Sensis Vectors ALL'!BE54*(EXP($G54/100*VAR_CST)-1)/0.01,'Sensis Vectors ALL'!BE54*($G54*VAR_CST)/0.01))</f>
        <v>0</v>
      </c>
      <c r="BF54" s="80">
        <f>IF($E54="FX",$H54*'Sensis Vectors ALL'!BF54*(EXP($G54/100*VAR_CST)-1)/($H54*0.01),IF($E54&lt;&gt;"SPD",$H54*'Sensis Vectors ALL'!BF54*(EXP($G54/100*VAR_CST)-1)/0.01,'Sensis Vectors ALL'!BF54*($G54*VAR_CST)/0.01))</f>
        <v>0</v>
      </c>
      <c r="BG54" s="80">
        <f>IF($E54="FX",$H54*'Sensis Vectors ALL'!BG54*(EXP($G54/100*VAR_CST)-1)/($H54*0.01),IF($E54&lt;&gt;"SPD",$H54*'Sensis Vectors ALL'!BG54*(EXP($G54/100*VAR_CST)-1)/0.01,'Sensis Vectors ALL'!BG54*($G54*VAR_CST)/0.01))</f>
        <v>0</v>
      </c>
      <c r="BH54" s="80">
        <f>IF($E54="FX",$H54*'Sensis Vectors ALL'!BH54*(EXP($G54/100*VAR_CST)-1)/($H54*0.01),IF($E54&lt;&gt;"SPD",$H54*'Sensis Vectors ALL'!BH54*(EXP($G54/100*VAR_CST)-1)/0.01,'Sensis Vectors ALL'!BH54*($G54*VAR_CST)/0.01))</f>
        <v>0</v>
      </c>
      <c r="BI54" s="80">
        <f>IF($E54="FX",$H54*'Sensis Vectors ALL'!BI54*(EXP($G54/100*VAR_CST)-1)/($H54*0.01),IF($E54&lt;&gt;"SPD",$H54*'Sensis Vectors ALL'!BI54*(EXP($G54/100*VAR_CST)-1)/0.01,'Sensis Vectors ALL'!BI54*($G54*VAR_CST)/0.01))</f>
        <v>0</v>
      </c>
      <c r="BJ54" s="80">
        <f>IF($E54="FX",$H54*'Sensis Vectors ALL'!BJ54*(EXP($G54/100*VAR_CST)-1)/($H54*0.01),IF($E54&lt;&gt;"SPD",$H54*'Sensis Vectors ALL'!BJ54*(EXP($G54/100*VAR_CST)-1)/0.01,'Sensis Vectors ALL'!BJ54*($G54*VAR_CST)/0.01))</f>
        <v>0</v>
      </c>
      <c r="BK54" s="80">
        <f>IF($E54="FX",$H54*'Sensis Vectors ALL'!BK54*(EXP($G54/100*VAR_CST)-1)/($H54*0.01),IF($E54&lt;&gt;"SPD",$H54*'Sensis Vectors ALL'!BK54*(EXP($G54/100*VAR_CST)-1)/0.01,'Sensis Vectors ALL'!BK54*($G54*VAR_CST)/0.01))</f>
        <v>0</v>
      </c>
      <c r="BL54" s="80">
        <f>IF($E54="FX",$H54*'Sensis Vectors ALL'!BL54*(EXP($G54/100*VAR_CST)-1)/($H54*0.01),IF($E54&lt;&gt;"SPD",$H54*'Sensis Vectors ALL'!BL54*(EXP($G54/100*VAR_CST)-1)/0.01,'Sensis Vectors ALL'!BL54*($G54*VAR_CST)/0.01))</f>
        <v>-2081.9188190945924</v>
      </c>
      <c r="BM54" s="80">
        <f>IF($E54="FX",$H54*'Sensis Vectors ALL'!BM54*(EXP($G54/100*VAR_CST)-1)/($H54*0.01),IF($E54&lt;&gt;"SPD",$H54*'Sensis Vectors ALL'!BM54*(EXP($G54/100*VAR_CST)-1)/0.01,'Sensis Vectors ALL'!BM54*($G54*VAR_CST)/0.01))</f>
        <v>-6.6494192742064113</v>
      </c>
      <c r="BN54" s="80">
        <f>IF($E54="FX",$H54*'Sensis Vectors ALL'!BN54*(EXP($G54/100*VAR_CST)-1)/($H54*0.01),IF($E54&lt;&gt;"SPD",$H54*'Sensis Vectors ALL'!BN54*(EXP($G54/100*VAR_CST)-1)/0.01,'Sensis Vectors ALL'!BN54*($G54*VAR_CST)/0.01))</f>
        <v>-6.6494192742064113</v>
      </c>
      <c r="BO54" s="80">
        <f>IF($E54="FX",$H54*'Sensis Vectors ALL'!BO54*(EXP($G54/100*VAR_CST)-1)/($H54*0.01),IF($E54&lt;&gt;"SPD",$H54*'Sensis Vectors ALL'!BO54*(EXP($G54/100*VAR_CST)-1)/0.01,'Sensis Vectors ALL'!BO54*($G54*VAR_CST)/0.01))</f>
        <v>0</v>
      </c>
      <c r="BP54" s="80">
        <f>IF($E54="FX",$H54*'Sensis Vectors ALL'!BP54*(EXP($G54/100*VAR_CST)-1)/($H54*0.01),IF($E54&lt;&gt;"SPD",$H54*'Sensis Vectors ALL'!BP54*(EXP($G54/100*VAR_CST)-1)/0.01,'Sensis Vectors ALL'!BP54*($G54*VAR_CST)/0.01))</f>
        <v>0</v>
      </c>
      <c r="BQ54" s="80">
        <f>IF($E54="FX",$H54*'Sensis Vectors ALL'!BQ54*(EXP($G54/100*VAR_CST)-1)/($H54*0.01),IF($E54&lt;&gt;"SPD",$H54*'Sensis Vectors ALL'!BQ54*(EXP($G54/100*VAR_CST)-1)/0.01,'Sensis Vectors ALL'!BQ54*($G54*VAR_CST)/0.01))</f>
        <v>0</v>
      </c>
      <c r="BR54" s="80">
        <f>IF($E54="FX",$H54*'Sensis Vectors ALL'!BR54*(EXP($G54/100*VAR_CST)-1)/($H54*0.01),IF($E54&lt;&gt;"SPD",$H54*'Sensis Vectors ALL'!BR54*(EXP($G54/100*VAR_CST)-1)/0.01,'Sensis Vectors ALL'!BR54*($G54*VAR_CST)/0.01))</f>
        <v>0</v>
      </c>
      <c r="BS54" s="80">
        <f>IF($E54="FX",$H54*'Sensis Vectors ALL'!BS54*(EXP($G54/100*VAR_CST)-1)/($H54*0.01),IF($E54&lt;&gt;"SPD",$H54*'Sensis Vectors ALL'!BS54*(EXP($G54/100*VAR_CST)-1)/0.01,'Sensis Vectors ALL'!BS54*($G54*VAR_CST)/0.01))</f>
        <v>0</v>
      </c>
      <c r="BT54" s="80">
        <f>IF($E54="FX",$H54*'Sensis Vectors ALL'!BT54*(EXP($G54/100*VAR_CST)-1)/($H54*0.01),IF($E54&lt;&gt;"SPD",$H54*'Sensis Vectors ALL'!BT54*(EXP($G54/100*VAR_CST)-1)/0.01,'Sensis Vectors ALL'!BT54*($G54*VAR_CST)/0.01))</f>
        <v>0</v>
      </c>
      <c r="BU54" s="80">
        <f>IF($E54="FX",$H54*'Sensis Vectors ALL'!BU54*(EXP($G54/100*VAR_CST)-1)/($H54*0.01),IF($E54&lt;&gt;"SPD",$H54*'Sensis Vectors ALL'!BU54*(EXP($G54/100*VAR_CST)-1)/0.01,'Sensis Vectors ALL'!BU54*($G54*VAR_CST)/0.01))</f>
        <v>0</v>
      </c>
      <c r="BV54" s="80">
        <f>IF($E54="FX",$H54*'Sensis Vectors ALL'!BV54*(EXP($G54/100*VAR_CST)-1)/($H54*0.01),IF($E54&lt;&gt;"SPD",$H54*'Sensis Vectors ALL'!BV54*(EXP($G54/100*VAR_CST)-1)/0.01,'Sensis Vectors ALL'!BV54*($G54*VAR_CST)/0.01))</f>
        <v>-199.55435652336456</v>
      </c>
      <c r="BW54" s="80">
        <f>IF($E54="FX",$H54*'Sensis Vectors ALL'!BW54*(EXP($G54/100*VAR_CST)-1)/($H54*0.01),IF($E54&lt;&gt;"SPD",$H54*'Sensis Vectors ALL'!BW54*(EXP($G54/100*VAR_CST)-1)/0.01,'Sensis Vectors ALL'!BW54*($G54*VAR_CST)/0.01))</f>
        <v>-199.55435652336456</v>
      </c>
      <c r="BX54" s="80">
        <f>IF($E54="FX",$H54*'Sensis Vectors ALL'!BX54*(EXP($G54/100*VAR_CST)-1)/($H54*0.01),IF($E54&lt;&gt;"SPD",$H54*'Sensis Vectors ALL'!BX54*(EXP($G54/100*VAR_CST)-1)/0.01,'Sensis Vectors ALL'!BX54*($G54*VAR_CST)/0.01))</f>
        <v>0</v>
      </c>
      <c r="BY54" s="80">
        <f>IF($E54="FX",$H54*'Sensis Vectors ALL'!BY54*(EXP($G54/100*VAR_CST)-1)/($H54*0.01),IF($E54&lt;&gt;"SPD",$H54*'Sensis Vectors ALL'!BY54*(EXP($G54/100*VAR_CST)-1)/0.01,'Sensis Vectors ALL'!BY54*($G54*VAR_CST)/0.01))</f>
        <v>-37.771419889598086</v>
      </c>
      <c r="BZ54" s="80">
        <f>IF($E54="FX",$H54*'Sensis Vectors ALL'!BZ54*(EXP($G54/100*VAR_CST)-1)/($H54*0.01),IF($E54&lt;&gt;"SPD",$H54*'Sensis Vectors ALL'!BZ54*(EXP($G54/100*VAR_CST)-1)/0.01,'Sensis Vectors ALL'!BZ54*($G54*VAR_CST)/0.01))</f>
        <v>-37.771419889598086</v>
      </c>
      <c r="CA54" s="80">
        <f>IF($E54="FX",$H54*'Sensis Vectors ALL'!CA54*(EXP($G54/100*VAR_CST)-1)/($H54*0.01),IF($E54&lt;&gt;"SPD",$H54*'Sensis Vectors ALL'!CA54*(EXP($G54/100*VAR_CST)-1)/0.01,'Sensis Vectors ALL'!CA54*($G54*VAR_CST)/0.01))</f>
        <v>0</v>
      </c>
      <c r="CB54" s="80">
        <f>IF($E54="FX",$H54*'Sensis Vectors ALL'!CB54*(EXP($G54/100*VAR_CST)-1)/($H54*0.01),IF($E54&lt;&gt;"SPD",$H54*'Sensis Vectors ALL'!CB54*(EXP($G54/100*VAR_CST)-1)/0.01,'Sensis Vectors ALL'!CB54*($G54*VAR_CST)/0.01))</f>
        <v>-82.330470455404352</v>
      </c>
      <c r="CC54" s="80">
        <f>IF($E54="FX",$H54*'Sensis Vectors ALL'!CC54*(EXP($G54/100*VAR_CST)-1)/($H54*0.01),IF($E54&lt;&gt;"SPD",$H54*'Sensis Vectors ALL'!CC54*(EXP($G54/100*VAR_CST)-1)/0.01,'Sensis Vectors ALL'!CC54*($G54*VAR_CST)/0.01))</f>
        <v>-82.330470455404352</v>
      </c>
      <c r="CD54" s="80">
        <f>IF($E54="FX",$H54*'Sensis Vectors ALL'!CD54*(EXP($G54/100*VAR_CST)-1)/($H54*0.01),IF($E54&lt;&gt;"SPD",$H54*'Sensis Vectors ALL'!CD54*(EXP($G54/100*VAR_CST)-1)/0.01,'Sensis Vectors ALL'!CD54*($G54*VAR_CST)/0.01))</f>
        <v>0</v>
      </c>
      <c r="CE54" s="80">
        <f>IF($E54="FX",$H54*'Sensis Vectors ALL'!CE54*(EXP($G54/100*VAR_CST)-1)/($H54*0.01),IF($E54&lt;&gt;"SPD",$H54*'Sensis Vectors ALL'!CE54*(EXP($G54/100*VAR_CST)-1)/0.01,'Sensis Vectors ALL'!CE54*($G54*VAR_CST)/0.01))</f>
        <v>0</v>
      </c>
      <c r="CF54" s="80">
        <f>IF($E54="FX",$H54*'Sensis Vectors ALL'!CF54*(EXP($G54/100*VAR_CST)-1)/($H54*0.01),IF($E54&lt;&gt;"SPD",$H54*'Sensis Vectors ALL'!CF54*(EXP($G54/100*VAR_CST)-1)/0.01,'Sensis Vectors ALL'!CF54*($G54*VAR_CST)/0.01))</f>
        <v>0</v>
      </c>
      <c r="CG54" s="80">
        <f>IF($E54="FX",$H54*'Sensis Vectors ALL'!CG54*(EXP($G54/100*VAR_CST)-1)/($H54*0.01),IF($E54&lt;&gt;"SPD",$H54*'Sensis Vectors ALL'!CG54*(EXP($G54/100*VAR_CST)-1)/0.01,'Sensis Vectors ALL'!CG54*($G54*VAR_CST)/0.01))</f>
        <v>0</v>
      </c>
      <c r="CH54" s="80">
        <f>IF($E54="FX",$H54*'Sensis Vectors ALL'!CH54*(EXP($G54/100*VAR_CST)-1)/($H54*0.01),IF($E54&lt;&gt;"SPD",$H54*'Sensis Vectors ALL'!CH54*(EXP($G54/100*VAR_CST)-1)/0.01,'Sensis Vectors ALL'!CH54*($G54*VAR_CST)/0.01))</f>
        <v>0</v>
      </c>
      <c r="CI54" s="80">
        <f>IF($E54="FX",$H54*'Sensis Vectors ALL'!CI54*(EXP($G54/100*VAR_CST)-1)/($H54*0.01),IF($E54&lt;&gt;"SPD",$H54*'Sensis Vectors ALL'!CI54*(EXP($G54/100*VAR_CST)-1)/0.01,'Sensis Vectors ALL'!CI54*($G54*VAR_CST)/0.01))</f>
        <v>0</v>
      </c>
      <c r="CJ54" s="80">
        <f>IF($E54="FX",$H54*'Sensis Vectors ALL'!CJ54*(EXP($G54/100*VAR_CST)-1)/($H54*0.01),IF($E54&lt;&gt;"SPD",$H54*'Sensis Vectors ALL'!CJ54*(EXP($G54/100*VAR_CST)-1)/0.01,'Sensis Vectors ALL'!CJ54*($G54*VAR_CST)/0.01))</f>
        <v>0</v>
      </c>
      <c r="CK54" s="80">
        <f>IF($E54="FX",$H54*'Sensis Vectors ALL'!CK54*(EXP($G54/100*VAR_CST)-1)/($H54*0.01),IF($E54&lt;&gt;"SPD",$H54*'Sensis Vectors ALL'!CK54*(EXP($G54/100*VAR_CST)-1)/0.01,'Sensis Vectors ALL'!CK54*($G54*VAR_CST)/0.01))</f>
        <v>-1755.6131529520194</v>
      </c>
      <c r="CL54" s="80">
        <f>IF($E54="FX",$H54*'Sensis Vectors ALL'!CL54*(EXP($G54/100*VAR_CST)-1)/($H54*0.01),IF($E54&lt;&gt;"SPD",$H54*'Sensis Vectors ALL'!CL54*(EXP($G54/100*VAR_CST)-1)/0.01,'Sensis Vectors ALL'!CL54*($G54*VAR_CST)/0.01))</f>
        <v>-1755.6131529520194</v>
      </c>
      <c r="CM54" s="80">
        <f>IF($E54="FX",$H54*'Sensis Vectors ALL'!CM54*(EXP($G54/100*VAR_CST)-1)/($H54*0.01),IF($E54&lt;&gt;"SPD",$H54*'Sensis Vectors ALL'!CM54*(EXP($G54/100*VAR_CST)-1)/0.01,'Sensis Vectors ALL'!CM54*($G54*VAR_CST)/0.01))</f>
        <v>100.8401079389555</v>
      </c>
      <c r="CN54" s="80">
        <f>IF($E54="FX",$H54*'Sensis Vectors ALL'!CN54*(EXP($G54/100*VAR_CST)-1)/($H54*0.01),IF($E54&lt;&gt;"SPD",$H54*'Sensis Vectors ALL'!CN54*(EXP($G54/100*VAR_CST)-1)/0.01,'Sensis Vectors ALL'!CN54*($G54*VAR_CST)/0.01))</f>
        <v>100.8401079389555</v>
      </c>
      <c r="CO54" s="80">
        <f>IF($E54="FX",$H54*'Sensis Vectors ALL'!CO54*(EXP($G54/100*VAR_CST)-1)/($H54*0.01),IF($E54&lt;&gt;"SPD",$H54*'Sensis Vectors ALL'!CO54*(EXP($G54/100*VAR_CST)-1)/0.01,'Sensis Vectors ALL'!CO54*($G54*VAR_CST)/0.01))</f>
        <v>100.8401079389555</v>
      </c>
      <c r="CP54" s="80">
        <f>IF($E54="FX",$H54*'Sensis Vectors ALL'!CP54*(EXP($G54/100*VAR_CST)-1)/($H54*0.01),IF($E54&lt;&gt;"SPD",$H54*'Sensis Vectors ALL'!CP54*(EXP($G54/100*VAR_CST)-1)/0.01,'Sensis Vectors ALL'!CP54*($G54*VAR_CST)/0.01))</f>
        <v>100.8401079389555</v>
      </c>
      <c r="CQ54" s="80">
        <f>IF($E54="FX",$H54*'Sensis Vectors ALL'!CQ54*(EXP($G54/100*VAR_CST)-1)/($H54*0.01),IF($E54&lt;&gt;"SPD",$H54*'Sensis Vectors ALL'!CQ54*(EXP($G54/100*VAR_CST)-1)/0.01,'Sensis Vectors ALL'!CQ54*($G54*VAR_CST)/0.01))</f>
        <v>0</v>
      </c>
      <c r="CR54" s="80">
        <f>IF($E54="FX",$H54*'Sensis Vectors ALL'!CR54*(EXP($G54/100*VAR_CST)-1)/($H54*0.01),IF($E54&lt;&gt;"SPD",$H54*'Sensis Vectors ALL'!CR54*(EXP($G54/100*VAR_CST)-1)/0.01,'Sensis Vectors ALL'!CR54*($G54*VAR_CST)/0.01))</f>
        <v>0</v>
      </c>
      <c r="CS54" s="80">
        <f>IF($E54="FX",$H54*'Sensis Vectors ALL'!CS54*(EXP($G54/100*VAR_CST)-1)/($H54*0.01),IF($E54&lt;&gt;"SPD",$H54*'Sensis Vectors ALL'!CS54*(EXP($G54/100*VAR_CST)-1)/0.01,'Sensis Vectors ALL'!CS54*($G54*VAR_CST)/0.01))</f>
        <v>100.8401079389555</v>
      </c>
      <c r="CT54" s="80">
        <f>IF($E54="FX",$H54*'Sensis Vectors ALL'!CT54*(EXP($G54/100*VAR_CST)-1)/($H54*0.01),IF($E54&lt;&gt;"SPD",$H54*'Sensis Vectors ALL'!CT54*(EXP($G54/100*VAR_CST)-1)/0.01,'Sensis Vectors ALL'!CT54*($G54*VAR_CST)/0.01))</f>
        <v>0</v>
      </c>
      <c r="CU54" s="80">
        <f>IF($E54="FX",$H54*'Sensis Vectors ALL'!CU54*(EXP($G54/100*VAR_CST)-1)/($H54*0.01),IF($E54&lt;&gt;"SPD",$H54*'Sensis Vectors ALL'!CU54*(EXP($G54/100*VAR_CST)-1)/0.01,'Sensis Vectors ALL'!CU54*($G54*VAR_CST)/0.01))</f>
        <v>100.8401079389555</v>
      </c>
      <c r="CV54" s="80">
        <f>IF($E54="FX",$H54*'Sensis Vectors ALL'!CV54*(EXP($G54/100*VAR_CST)-1)/($H54*0.01),IF($E54&lt;&gt;"SPD",$H54*'Sensis Vectors ALL'!CV54*(EXP($G54/100*VAR_CST)-1)/0.01,'Sensis Vectors ALL'!CV54*($G54*VAR_CST)/0.01))</f>
        <v>0</v>
      </c>
      <c r="CW54" s="80">
        <f>IF($E54="FX",$H54*'Sensis Vectors ALL'!CW54*(EXP($G54/100*VAR_CST)-1)/($H54*0.01),IF($E54&lt;&gt;"SPD",$H54*'Sensis Vectors ALL'!CW54*(EXP($G54/100*VAR_CST)-1)/0.01,'Sensis Vectors ALL'!CW54*($G54*VAR_CST)/0.01))</f>
        <v>0</v>
      </c>
      <c r="CX54" s="80">
        <f>IF($E54="FX",$H54*'Sensis Vectors ALL'!CX54*(EXP($G54/100*VAR_CST)-1)/($H54*0.01),IF($E54&lt;&gt;"SPD",$H54*'Sensis Vectors ALL'!CX54*(EXP($G54/100*VAR_CST)-1)/0.01,'Sensis Vectors ALL'!CX54*($G54*VAR_CST)/0.01))</f>
        <v>0</v>
      </c>
      <c r="CY54" s="80">
        <f>IF($E54="FX",$H54*'Sensis Vectors ALL'!CY54*(EXP($G54/100*VAR_CST)-1)/($H54*0.01),IF($E54&lt;&gt;"SPD",$H54*'Sensis Vectors ALL'!CY54*(EXP($G54/100*VAR_CST)-1)/0.01,'Sensis Vectors ALL'!CY54*($G54*VAR_CST)/0.01))</f>
        <v>0</v>
      </c>
      <c r="CZ54" s="80">
        <f>IF($E54="FX",$H54*'Sensis Vectors ALL'!CZ54*(EXP($G54/100*VAR_CST)-1)/($H54*0.01),IF($E54&lt;&gt;"SPD",$H54*'Sensis Vectors ALL'!CZ54*(EXP($G54/100*VAR_CST)-1)/0.01,'Sensis Vectors ALL'!CZ54*($G54*VAR_CST)/0.01))</f>
        <v>0</v>
      </c>
      <c r="DA54" s="80">
        <f>IF($E54="FX",$H54*'Sensis Vectors ALL'!DA54*(EXP($G54/100*VAR_CST)-1)/($H54*0.01),IF($E54&lt;&gt;"SPD",$H54*'Sensis Vectors ALL'!DA54*(EXP($G54/100*VAR_CST)-1)/0.01,'Sensis Vectors ALL'!DA54*($G54*VAR_CST)/0.01))</f>
        <v>0</v>
      </c>
      <c r="DB54" s="80">
        <f>IF($E54="FX",$H54*'Sensis Vectors ALL'!DB54*(EXP($G54/100*VAR_CST)-1)/($H54*0.01),IF($E54&lt;&gt;"SPD",$H54*'Sensis Vectors ALL'!DB54*(EXP($G54/100*VAR_CST)-1)/0.01,'Sensis Vectors ALL'!DB54*($G54*VAR_CST)/0.01))</f>
        <v>0</v>
      </c>
      <c r="DC54" s="80">
        <f>IF($E54="FX",$H54*'Sensis Vectors ALL'!DC54*(EXP($G54/100*VAR_CST)-1)/($H54*0.01),IF($E54&lt;&gt;"SPD",$H54*'Sensis Vectors ALL'!DC54*(EXP($G54/100*VAR_CST)-1)/0.01,'Sensis Vectors ALL'!DC54*($G54*VAR_CST)/0.01))</f>
        <v>0</v>
      </c>
      <c r="DD54" s="80">
        <f>IF($E54="FX",$H54*'Sensis Vectors ALL'!DD54*(EXP($G54/100*VAR_CST)-1)/($H54*0.01),IF($E54&lt;&gt;"SPD",$H54*'Sensis Vectors ALL'!DD54*(EXP($G54/100*VAR_CST)-1)/0.01,'Sensis Vectors ALL'!DD54*($G54*VAR_CST)/0.01))</f>
        <v>0</v>
      </c>
      <c r="DE54" s="80">
        <f>IF($E54="FX",$H54*'Sensis Vectors ALL'!DE54*(EXP($G54/100*VAR_CST)-1)/($H54*0.01),IF($E54&lt;&gt;"SPD",$H54*'Sensis Vectors ALL'!DE54*(EXP($G54/100*VAR_CST)-1)/0.01,'Sensis Vectors ALL'!DE54*($G54*VAR_CST)/0.01))</f>
        <v>0</v>
      </c>
      <c r="DF54" s="80">
        <f>IF($E54="FX",$H54*'Sensis Vectors ALL'!DF54*(EXP($G54/100*VAR_CST)-1)/($H54*0.01),IF($E54&lt;&gt;"SPD",$H54*'Sensis Vectors ALL'!DF54*(EXP($G54/100*VAR_CST)-1)/0.01,'Sensis Vectors ALL'!DF54*($G54*VAR_CST)/0.01))</f>
        <v>0</v>
      </c>
      <c r="DG54" s="80">
        <f>IF($E54="FX",$H54*'Sensis Vectors ALL'!DG54*(EXP($G54/100*VAR_CST)-1)/($H54*0.01),IF($E54&lt;&gt;"SPD",$H54*'Sensis Vectors ALL'!DG54*(EXP($G54/100*VAR_CST)-1)/0.01,'Sensis Vectors ALL'!DG54*($G54*VAR_CST)/0.01))</f>
        <v>0</v>
      </c>
      <c r="DH54" s="80">
        <f>IF($E54="FX",$H54*'Sensis Vectors ALL'!DH54*(EXP($G54/100*VAR_CST)-1)/($H54*0.01),IF($E54&lt;&gt;"SPD",$H54*'Sensis Vectors ALL'!DH54*(EXP($G54/100*VAR_CST)-1)/0.01,'Sensis Vectors ALL'!DH54*($G54*VAR_CST)/0.01))</f>
        <v>0</v>
      </c>
      <c r="DI54" s="80">
        <f>IF($E54="FX",$H54*'Sensis Vectors ALL'!DI54*(EXP($G54/100*VAR_CST)-1)/($H54*0.01),IF($E54&lt;&gt;"SPD",$H54*'Sensis Vectors ALL'!DI54*(EXP($G54/100*VAR_CST)-1)/0.01,'Sensis Vectors ALL'!DI54*($G54*VAR_CST)/0.01))</f>
        <v>0</v>
      </c>
      <c r="DJ54" s="80">
        <f>IF($E54="FX",$H54*'Sensis Vectors ALL'!DJ54*(EXP($G54/100*VAR_CST)-1)/($H54*0.01),IF($E54&lt;&gt;"SPD",$H54*'Sensis Vectors ALL'!DJ54*(EXP($G54/100*VAR_CST)-1)/0.01,'Sensis Vectors ALL'!DJ54*($G54*VAR_CST)/0.01))</f>
        <v>0</v>
      </c>
      <c r="DK54" s="80">
        <f>IF($E54="FX",$H54*'Sensis Vectors ALL'!DK54*(EXP($G54/100*VAR_CST)-1)/($H54*0.01),IF($E54&lt;&gt;"SPD",$H54*'Sensis Vectors ALL'!DK54*(EXP($G54/100*VAR_CST)-1)/0.01,'Sensis Vectors ALL'!DK54*($G54*VAR_CST)/0.01))</f>
        <v>0</v>
      </c>
      <c r="DL54" s="80">
        <f>IF($E54="FX",$H54*'Sensis Vectors ALL'!DL54*(EXP($G54/100*VAR_CST)-1)/($H54*0.01),IF($E54&lt;&gt;"SPD",$H54*'Sensis Vectors ALL'!DL54*(EXP($G54/100*VAR_CST)-1)/0.01,'Sensis Vectors ALL'!DL54*($G54*VAR_CST)/0.01))</f>
        <v>0</v>
      </c>
      <c r="DM54" s="80">
        <f>IF($E54="FX",$H54*'Sensis Vectors ALL'!DM54*(EXP($G54/100*VAR_CST)-1)/($H54*0.01),IF($E54&lt;&gt;"SPD",$H54*'Sensis Vectors ALL'!DM54*(EXP($G54/100*VAR_CST)-1)/0.01,'Sensis Vectors ALL'!DM54*($G54*VAR_CST)/0.01))</f>
        <v>0</v>
      </c>
      <c r="DN54" s="80">
        <f>IF($E54="FX",$H54*'Sensis Vectors ALL'!DN54*(EXP($G54/100*VAR_CST)-1)/($H54*0.01),IF($E54&lt;&gt;"SPD",$H54*'Sensis Vectors ALL'!DN54*(EXP($G54/100*VAR_CST)-1)/0.01,'Sensis Vectors ALL'!DN54*($G54*VAR_CST)/0.01))</f>
        <v>100.8401079389555</v>
      </c>
      <c r="DO54" s="80">
        <f>IF($E54="FX",$H54*'Sensis Vectors ALL'!DO54*(EXP($G54/100*VAR_CST)-1)/($H54*0.01),IF($E54&lt;&gt;"SPD",$H54*'Sensis Vectors ALL'!DO54*(EXP($G54/100*VAR_CST)-1)/0.01,'Sensis Vectors ALL'!DO54*($G54*VAR_CST)/0.01))</f>
        <v>0</v>
      </c>
      <c r="DP54" s="80">
        <f>IF($E54="FX",$H54*'Sensis Vectors ALL'!DP54*(EXP($G54/100*VAR_CST)-1)/($H54*0.01),IF($E54&lt;&gt;"SPD",$H54*'Sensis Vectors ALL'!DP54*(EXP($G54/100*VAR_CST)-1)/0.01,'Sensis Vectors ALL'!DP54*($G54*VAR_CST)/0.01))</f>
        <v>0</v>
      </c>
      <c r="DQ54" s="80">
        <f>IF($E54="FX",$H54*'Sensis Vectors ALL'!DQ54*(EXP($G54/100*VAR_CST)-1)/($H54*0.01),IF($E54&lt;&gt;"SPD",$H54*'Sensis Vectors ALL'!DQ54*(EXP($G54/100*VAR_CST)-1)/0.01,'Sensis Vectors ALL'!DQ54*($G54*VAR_CST)/0.01))</f>
        <v>-0.13744780309567686</v>
      </c>
    </row>
    <row r="55" spans="1:121" x14ac:dyDescent="0.2">
      <c r="A55" s="60">
        <v>435</v>
      </c>
      <c r="B55" s="60" t="s">
        <v>16</v>
      </c>
      <c r="C55" s="60" t="s">
        <v>369</v>
      </c>
      <c r="D55" s="60" t="s">
        <v>526</v>
      </c>
      <c r="E55" s="60" t="s">
        <v>523</v>
      </c>
      <c r="F55" s="60" t="s">
        <v>12</v>
      </c>
      <c r="G55" s="60">
        <v>0.49225799999999997</v>
      </c>
      <c r="H55" s="60">
        <v>0.29210399999999997</v>
      </c>
      <c r="I55" s="80">
        <f>IF($E55="FX",$H55*'Sensis Vectors ALL'!I55*(EXP($G55/100*VAR_CST)-1)/($H55*0.01),IF($E55&lt;&gt;"SPD",$H55*'Sensis Vectors ALL'!I55*(EXP($G55/100*VAR_CST)-1)/0.01,'Sensis Vectors ALL'!I55*($G55*VAR_CST)/0.01))</f>
        <v>-134.78056085611775</v>
      </c>
      <c r="J55" s="80">
        <f>IF($E55="FX",$H55*'Sensis Vectors ALL'!J55*(EXP($G55/100*VAR_CST)-1)/($H55*0.01),IF($E55&lt;&gt;"SPD",$H55*'Sensis Vectors ALL'!J55*(EXP($G55/100*VAR_CST)-1)/0.01,'Sensis Vectors ALL'!J55*($G55*VAR_CST)/0.01))</f>
        <v>-134.78056085611775</v>
      </c>
      <c r="K55" s="80">
        <f>IF($E55="FX",$H55*'Sensis Vectors ALL'!K55*(EXP($G55/100*VAR_CST)-1)/($H55*0.01),IF($E55&lt;&gt;"SPD",$H55*'Sensis Vectors ALL'!K55*(EXP($G55/100*VAR_CST)-1)/0.01,'Sensis Vectors ALL'!K55*($G55*VAR_CST)/0.01))</f>
        <v>-134.78056085611775</v>
      </c>
      <c r="L55" s="80">
        <f>IF($E55="FX",$H55*'Sensis Vectors ALL'!L55*(EXP($G55/100*VAR_CST)-1)/($H55*0.01),IF($E55&lt;&gt;"SPD",$H55*'Sensis Vectors ALL'!L55*(EXP($G55/100*VAR_CST)-1)/0.01,'Sensis Vectors ALL'!L55*($G55*VAR_CST)/0.01))</f>
        <v>-134.78056085611775</v>
      </c>
      <c r="M55" s="80">
        <f>IF($E55="FX",$H55*'Sensis Vectors ALL'!M55*(EXP($G55/100*VAR_CST)-1)/($H55*0.01),IF($E55&lt;&gt;"SPD",$H55*'Sensis Vectors ALL'!M55*(EXP($G55/100*VAR_CST)-1)/0.01,'Sensis Vectors ALL'!M55*($G55*VAR_CST)/0.01))</f>
        <v>-45.910091108639278</v>
      </c>
      <c r="N55" s="80">
        <f>IF($E55="FX",$H55*'Sensis Vectors ALL'!N55*(EXP($G55/100*VAR_CST)-1)/($H55*0.01),IF($E55&lt;&gt;"SPD",$H55*'Sensis Vectors ALL'!N55*(EXP($G55/100*VAR_CST)-1)/0.01,'Sensis Vectors ALL'!N55*($G55*VAR_CST)/0.01))</f>
        <v>-27.089264496154581</v>
      </c>
      <c r="O55" s="80">
        <f>IF($E55="FX",$H55*'Sensis Vectors ALL'!O55*(EXP($G55/100*VAR_CST)-1)/($H55*0.01),IF($E55&lt;&gt;"SPD",$H55*'Sensis Vectors ALL'!O55*(EXP($G55/100*VAR_CST)-1)/0.01,'Sensis Vectors ALL'!O55*($G55*VAR_CST)/0.01))</f>
        <v>0</v>
      </c>
      <c r="P55" s="80">
        <f>IF($E55="FX",$H55*'Sensis Vectors ALL'!P55*(EXP($G55/100*VAR_CST)-1)/($H55*0.01),IF($E55&lt;&gt;"SPD",$H55*'Sensis Vectors ALL'!P55*(EXP($G55/100*VAR_CST)-1)/0.01,'Sensis Vectors ALL'!P55*($G55*VAR_CST)/0.01))</f>
        <v>0</v>
      </c>
      <c r="Q55" s="80">
        <f>IF($E55="FX",$H55*'Sensis Vectors ALL'!Q55*(EXP($G55/100*VAR_CST)-1)/($H55*0.01),IF($E55&lt;&gt;"SPD",$H55*'Sensis Vectors ALL'!Q55*(EXP($G55/100*VAR_CST)-1)/0.01,'Sensis Vectors ALL'!Q55*($G55*VAR_CST)/0.01))</f>
        <v>0</v>
      </c>
      <c r="R55" s="80">
        <f>IF($E55="FX",$H55*'Sensis Vectors ALL'!R55*(EXP($G55/100*VAR_CST)-1)/($H55*0.01),IF($E55&lt;&gt;"SPD",$H55*'Sensis Vectors ALL'!R55*(EXP($G55/100*VAR_CST)-1)/0.01,'Sensis Vectors ALL'!R55*($G55*VAR_CST)/0.01))</f>
        <v>0</v>
      </c>
      <c r="S55" s="80">
        <f>IF($E55="FX",$H55*'Sensis Vectors ALL'!S55*(EXP($G55/100*VAR_CST)-1)/($H55*0.01),IF($E55&lt;&gt;"SPD",$H55*'Sensis Vectors ALL'!S55*(EXP($G55/100*VAR_CST)-1)/0.01,'Sensis Vectors ALL'!S55*($G55*VAR_CST)/0.01))</f>
        <v>7.9368966319552907</v>
      </c>
      <c r="T55" s="80">
        <f>IF($E55="FX",$H55*'Sensis Vectors ALL'!T55*(EXP($G55/100*VAR_CST)-1)/($H55*0.01),IF($E55&lt;&gt;"SPD",$H55*'Sensis Vectors ALL'!T55*(EXP($G55/100*VAR_CST)-1)/0.01,'Sensis Vectors ALL'!T55*($G55*VAR_CST)/0.01))</f>
        <v>7.9368966319552907</v>
      </c>
      <c r="U55" s="80">
        <f>IF($E55="FX",$H55*'Sensis Vectors ALL'!U55*(EXP($G55/100*VAR_CST)-1)/($H55*0.01),IF($E55&lt;&gt;"SPD",$H55*'Sensis Vectors ALL'!U55*(EXP($G55/100*VAR_CST)-1)/0.01,'Sensis Vectors ALL'!U55*($G55*VAR_CST)/0.01))</f>
        <v>0</v>
      </c>
      <c r="V55" s="80">
        <f>IF($E55="FX",$H55*'Sensis Vectors ALL'!V55*(EXP($G55/100*VAR_CST)-1)/($H55*0.01),IF($E55&lt;&gt;"SPD",$H55*'Sensis Vectors ALL'!V55*(EXP($G55/100*VAR_CST)-1)/0.01,'Sensis Vectors ALL'!V55*($G55*VAR_CST)/0.01))</f>
        <v>0</v>
      </c>
      <c r="W55" s="80">
        <f>IF($E55="FX",$H55*'Sensis Vectors ALL'!W55*(EXP($G55/100*VAR_CST)-1)/($H55*0.01),IF($E55&lt;&gt;"SPD",$H55*'Sensis Vectors ALL'!W55*(EXP($G55/100*VAR_CST)-1)/0.01,'Sensis Vectors ALL'!W55*($G55*VAR_CST)/0.01))</f>
        <v>1.1721155363647056</v>
      </c>
      <c r="X55" s="80">
        <f>IF($E55="FX",$H55*'Sensis Vectors ALL'!X55*(EXP($G55/100*VAR_CST)-1)/($H55*0.01),IF($E55&lt;&gt;"SPD",$H55*'Sensis Vectors ALL'!X55*(EXP($G55/100*VAR_CST)-1)/0.01,'Sensis Vectors ALL'!X55*($G55*VAR_CST)/0.01))</f>
        <v>0</v>
      </c>
      <c r="Y55" s="80">
        <f>IF($E55="FX",$H55*'Sensis Vectors ALL'!Y55*(EXP($G55/100*VAR_CST)-1)/($H55*0.01),IF($E55&lt;&gt;"SPD",$H55*'Sensis Vectors ALL'!Y55*(EXP($G55/100*VAR_CST)-1)/0.01,'Sensis Vectors ALL'!Y55*($G55*VAR_CST)/0.01))</f>
        <v>1.9236090402511052</v>
      </c>
      <c r="Z55" s="80">
        <f>IF($E55="FX",$H55*'Sensis Vectors ALL'!Z55*(EXP($G55/100*VAR_CST)-1)/($H55*0.01),IF($E55&lt;&gt;"SPD",$H55*'Sensis Vectors ALL'!Z55*(EXP($G55/100*VAR_CST)-1)/0.01,'Sensis Vectors ALL'!Z55*($G55*VAR_CST)/0.01))</f>
        <v>-36.198276664474584</v>
      </c>
      <c r="AA55" s="80">
        <f>IF($E55="FX",$H55*'Sensis Vectors ALL'!AA55*(EXP($G55/100*VAR_CST)-1)/($H55*0.01),IF($E55&lt;&gt;"SPD",$H55*'Sensis Vectors ALL'!AA55*(EXP($G55/100*VAR_CST)-1)/0.01,'Sensis Vectors ALL'!AA55*($G55*VAR_CST)/0.01))</f>
        <v>-41.158669614370005</v>
      </c>
      <c r="AB55" s="80">
        <f>IF($E55="FX",$H55*'Sensis Vectors ALL'!AB55*(EXP($G55/100*VAR_CST)-1)/($H55*0.01),IF($E55&lt;&gt;"SPD",$H55*'Sensis Vectors ALL'!AB55*(EXP($G55/100*VAR_CST)-1)/0.01,'Sensis Vectors ALL'!AB55*($G55*VAR_CST)/0.01))</f>
        <v>4.9603929498954331</v>
      </c>
      <c r="AC55" s="80">
        <f>IF($E55="FX",$H55*'Sensis Vectors ALL'!AC55*(EXP($G55/100*VAR_CST)-1)/($H55*0.01),IF($E55&lt;&gt;"SPD",$H55*'Sensis Vectors ALL'!AC55*(EXP($G55/100*VAR_CST)-1)/0.01,'Sensis Vectors ALL'!AC55*($G55*VAR_CST)/0.01))</f>
        <v>0</v>
      </c>
      <c r="AD55" s="80">
        <f>IF($E55="FX",$H55*'Sensis Vectors ALL'!AD55*(EXP($G55/100*VAR_CST)-1)/($H55*0.01),IF($E55&lt;&gt;"SPD",$H55*'Sensis Vectors ALL'!AD55*(EXP($G55/100*VAR_CST)-1)/0.01,'Sensis Vectors ALL'!AD55*($G55*VAR_CST)/0.01))</f>
        <v>0</v>
      </c>
      <c r="AE55" s="80">
        <f>IF($E55="FX",$H55*'Sensis Vectors ALL'!AE55*(EXP($G55/100*VAR_CST)-1)/($H55*0.01),IF($E55&lt;&gt;"SPD",$H55*'Sensis Vectors ALL'!AE55*(EXP($G55/100*VAR_CST)-1)/0.01,'Sensis Vectors ALL'!AE55*($G55*VAR_CST)/0.01))</f>
        <v>0</v>
      </c>
      <c r="AF55" s="80">
        <f>IF($E55="FX",$H55*'Sensis Vectors ALL'!AF55*(EXP($G55/100*VAR_CST)-1)/($H55*0.01),IF($E55&lt;&gt;"SPD",$H55*'Sensis Vectors ALL'!AF55*(EXP($G55/100*VAR_CST)-1)/0.01,'Sensis Vectors ALL'!AF55*($G55*VAR_CST)/0.01))</f>
        <v>0</v>
      </c>
      <c r="AG55" s="80">
        <f>IF($E55="FX",$H55*'Sensis Vectors ALL'!AG55*(EXP($G55/100*VAR_CST)-1)/($H55*0.01),IF($E55&lt;&gt;"SPD",$H55*'Sensis Vectors ALL'!AG55*(EXP($G55/100*VAR_CST)-1)/0.01,'Sensis Vectors ALL'!AG55*($G55*VAR_CST)/0.01))</f>
        <v>0</v>
      </c>
      <c r="AH55" s="80">
        <f>IF($E55="FX",$H55*'Sensis Vectors ALL'!AH55*(EXP($G55/100*VAR_CST)-1)/($H55*0.01),IF($E55&lt;&gt;"SPD",$H55*'Sensis Vectors ALL'!AH55*(EXP($G55/100*VAR_CST)-1)/0.01,'Sensis Vectors ALL'!AH55*($G55*VAR_CST)/0.01))</f>
        <v>0</v>
      </c>
      <c r="AI55" s="80">
        <f>IF($E55="FX",$H55*'Sensis Vectors ALL'!AI55*(EXP($G55/100*VAR_CST)-1)/($H55*0.01),IF($E55&lt;&gt;"SPD",$H55*'Sensis Vectors ALL'!AI55*(EXP($G55/100*VAR_CST)-1)/0.01,'Sensis Vectors ALL'!AI55*($G55*VAR_CST)/0.01))</f>
        <v>0</v>
      </c>
      <c r="AJ55" s="80">
        <f>IF($E55="FX",$H55*'Sensis Vectors ALL'!AJ55*(EXP($G55/100*VAR_CST)-1)/($H55*0.01),IF($E55&lt;&gt;"SPD",$H55*'Sensis Vectors ALL'!AJ55*(EXP($G55/100*VAR_CST)-1)/0.01,'Sensis Vectors ALL'!AJ55*($G55*VAR_CST)/0.01))</f>
        <v>0</v>
      </c>
      <c r="AK55" s="80">
        <f>IF($E55="FX",$H55*'Sensis Vectors ALL'!AK55*(EXP($G55/100*VAR_CST)-1)/($H55*0.01),IF($E55&lt;&gt;"SPD",$H55*'Sensis Vectors ALL'!AK55*(EXP($G55/100*VAR_CST)-1)/0.01,'Sensis Vectors ALL'!AK55*($G55*VAR_CST)/0.01))</f>
        <v>0</v>
      </c>
      <c r="AL55" s="80">
        <f>IF($E55="FX",$H55*'Sensis Vectors ALL'!AL55*(EXP($G55/100*VAR_CST)-1)/($H55*0.01),IF($E55&lt;&gt;"SPD",$H55*'Sensis Vectors ALL'!AL55*(EXP($G55/100*VAR_CST)-1)/0.01,'Sensis Vectors ALL'!AL55*($G55*VAR_CST)/0.01))</f>
        <v>0</v>
      </c>
      <c r="AM55" s="80">
        <f>IF($E55="FX",$H55*'Sensis Vectors ALL'!AM55*(EXP($G55/100*VAR_CST)-1)/($H55*0.01),IF($E55&lt;&gt;"SPD",$H55*'Sensis Vectors ALL'!AM55*(EXP($G55/100*VAR_CST)-1)/0.01,'Sensis Vectors ALL'!AM55*($G55*VAR_CST)/0.01))</f>
        <v>0</v>
      </c>
      <c r="AN55" s="80">
        <f>IF($E55="FX",$H55*'Sensis Vectors ALL'!AN55*(EXP($G55/100*VAR_CST)-1)/($H55*0.01),IF($E55&lt;&gt;"SPD",$H55*'Sensis Vectors ALL'!AN55*(EXP($G55/100*VAR_CST)-1)/0.01,'Sensis Vectors ALL'!AN55*($G55*VAR_CST)/0.01))</f>
        <v>0</v>
      </c>
      <c r="AO55" s="80">
        <f>IF($E55="FX",$H55*'Sensis Vectors ALL'!AO55*(EXP($G55/100*VAR_CST)-1)/($H55*0.01),IF($E55&lt;&gt;"SPD",$H55*'Sensis Vectors ALL'!AO55*(EXP($G55/100*VAR_CST)-1)/0.01,'Sensis Vectors ALL'!AO55*($G55*VAR_CST)/0.01))</f>
        <v>0</v>
      </c>
      <c r="AP55" s="80">
        <f>IF($E55="FX",$H55*'Sensis Vectors ALL'!AP55*(EXP($G55/100*VAR_CST)-1)/($H55*0.01),IF($E55&lt;&gt;"SPD",$H55*'Sensis Vectors ALL'!AP55*(EXP($G55/100*VAR_CST)-1)/0.01,'Sensis Vectors ALL'!AP55*($G55*VAR_CST)/0.01))</f>
        <v>0</v>
      </c>
      <c r="AQ55" s="80">
        <f>IF($E55="FX",$H55*'Sensis Vectors ALL'!AQ55*(EXP($G55/100*VAR_CST)-1)/($H55*0.01),IF($E55&lt;&gt;"SPD",$H55*'Sensis Vectors ALL'!AQ55*(EXP($G55/100*VAR_CST)-1)/0.01,'Sensis Vectors ALL'!AQ55*($G55*VAR_CST)/0.01))</f>
        <v>0</v>
      </c>
      <c r="AR55" s="80">
        <f>IF($E55="FX",$H55*'Sensis Vectors ALL'!AR55*(EXP($G55/100*VAR_CST)-1)/($H55*0.01),IF($E55&lt;&gt;"SPD",$H55*'Sensis Vectors ALL'!AR55*(EXP($G55/100*VAR_CST)-1)/0.01,'Sensis Vectors ALL'!AR55*($G55*VAR_CST)/0.01))</f>
        <v>-18.820826612484698</v>
      </c>
      <c r="AS55" s="80">
        <f>IF($E55="FX",$H55*'Sensis Vectors ALL'!AS55*(EXP($G55/100*VAR_CST)-1)/($H55*0.01),IF($E55&lt;&gt;"SPD",$H55*'Sensis Vectors ALL'!AS55*(EXP($G55/100*VAR_CST)-1)/0.01,'Sensis Vectors ALL'!AS55*($G55*VAR_CST)/0.01))</f>
        <v>0</v>
      </c>
      <c r="AT55" s="80">
        <f>IF($E55="FX",$H55*'Sensis Vectors ALL'!AT55*(EXP($G55/100*VAR_CST)-1)/($H55*0.01),IF($E55&lt;&gt;"SPD",$H55*'Sensis Vectors ALL'!AT55*(EXP($G55/100*VAR_CST)-1)/0.01,'Sensis Vectors ALL'!AT55*($G55*VAR_CST)/0.01))</f>
        <v>0</v>
      </c>
      <c r="AU55" s="80">
        <f>IF($E55="FX",$H55*'Sensis Vectors ALL'!AU55*(EXP($G55/100*VAR_CST)-1)/($H55*0.01),IF($E55&lt;&gt;"SPD",$H55*'Sensis Vectors ALL'!AU55*(EXP($G55/100*VAR_CST)-1)/0.01,'Sensis Vectors ALL'!AU55*($G55*VAR_CST)/0.01))</f>
        <v>0</v>
      </c>
      <c r="AV55" s="80">
        <f>IF($E55="FX",$H55*'Sensis Vectors ALL'!AV55*(EXP($G55/100*VAR_CST)-1)/($H55*0.01),IF($E55&lt;&gt;"SPD",$H55*'Sensis Vectors ALL'!AV55*(EXP($G55/100*VAR_CST)-1)/0.01,'Sensis Vectors ALL'!AV55*($G55*VAR_CST)/0.01))</f>
        <v>0</v>
      </c>
      <c r="AW55" s="80">
        <f>IF($E55="FX",$H55*'Sensis Vectors ALL'!AW55*(EXP($G55/100*VAR_CST)-1)/($H55*0.01),IF($E55&lt;&gt;"SPD",$H55*'Sensis Vectors ALL'!AW55*(EXP($G55/100*VAR_CST)-1)/0.01,'Sensis Vectors ALL'!AW55*($G55*VAR_CST)/0.01))</f>
        <v>0</v>
      </c>
      <c r="AX55" s="80">
        <f>IF($E55="FX",$H55*'Sensis Vectors ALL'!AX55*(EXP($G55/100*VAR_CST)-1)/($H55*0.01),IF($E55&lt;&gt;"SPD",$H55*'Sensis Vectors ALL'!AX55*(EXP($G55/100*VAR_CST)-1)/0.01,'Sensis Vectors ALL'!AX55*($G55*VAR_CST)/0.01))</f>
        <v>0</v>
      </c>
      <c r="AY55" s="80">
        <f>IF($E55="FX",$H55*'Sensis Vectors ALL'!AY55*(EXP($G55/100*VAR_CST)-1)/($H55*0.01),IF($E55&lt;&gt;"SPD",$H55*'Sensis Vectors ALL'!AY55*(EXP($G55/100*VAR_CST)-1)/0.01,'Sensis Vectors ALL'!AY55*($G55*VAR_CST)/0.01))</f>
        <v>-18.820826612484698</v>
      </c>
      <c r="AZ55" s="80">
        <f>IF($E55="FX",$H55*'Sensis Vectors ALL'!AZ55*(EXP($G55/100*VAR_CST)-1)/($H55*0.01),IF($E55&lt;&gt;"SPD",$H55*'Sensis Vectors ALL'!AZ55*(EXP($G55/100*VAR_CST)-1)/0.01,'Sensis Vectors ALL'!AZ55*($G55*VAR_CST)/0.01))</f>
        <v>-18.820826612484698</v>
      </c>
      <c r="BA55" s="80">
        <f>IF($E55="FX",$H55*'Sensis Vectors ALL'!BA55*(EXP($G55/100*VAR_CST)-1)/($H55*0.01),IF($E55&lt;&gt;"SPD",$H55*'Sensis Vectors ALL'!BA55*(EXP($G55/100*VAR_CST)-1)/0.01,'Sensis Vectors ALL'!BA55*($G55*VAR_CST)/0.01))</f>
        <v>0</v>
      </c>
      <c r="BB55" s="80">
        <f>IF($E55="FX",$H55*'Sensis Vectors ALL'!BB55*(EXP($G55/100*VAR_CST)-1)/($H55*0.01),IF($E55&lt;&gt;"SPD",$H55*'Sensis Vectors ALL'!BB55*(EXP($G55/100*VAR_CST)-1)/0.01,'Sensis Vectors ALL'!BB55*($G55*VAR_CST)/0.01))</f>
        <v>0</v>
      </c>
      <c r="BC55" s="80">
        <f>IF($E55="FX",$H55*'Sensis Vectors ALL'!BC55*(EXP($G55/100*VAR_CST)-1)/($H55*0.01),IF($E55&lt;&gt;"SPD",$H55*'Sensis Vectors ALL'!BC55*(EXP($G55/100*VAR_CST)-1)/0.01,'Sensis Vectors ALL'!BC55*($G55*VAR_CST)/0.01))</f>
        <v>0</v>
      </c>
      <c r="BD55" s="80">
        <f>IF($E55="FX",$H55*'Sensis Vectors ALL'!BD55*(EXP($G55/100*VAR_CST)-1)/($H55*0.01),IF($E55&lt;&gt;"SPD",$H55*'Sensis Vectors ALL'!BD55*(EXP($G55/100*VAR_CST)-1)/0.01,'Sensis Vectors ALL'!BD55*($G55*VAR_CST)/0.01))</f>
        <v>-88.870469747478452</v>
      </c>
      <c r="BE55" s="80">
        <f>IF($E55="FX",$H55*'Sensis Vectors ALL'!BE55*(EXP($G55/100*VAR_CST)-1)/($H55*0.01),IF($E55&lt;&gt;"SPD",$H55*'Sensis Vectors ALL'!BE55*(EXP($G55/100*VAR_CST)-1)/0.01,'Sensis Vectors ALL'!BE55*($G55*VAR_CST)/0.01))</f>
        <v>0</v>
      </c>
      <c r="BF55" s="80">
        <f>IF($E55="FX",$H55*'Sensis Vectors ALL'!BF55*(EXP($G55/100*VAR_CST)-1)/($H55*0.01),IF($E55&lt;&gt;"SPD",$H55*'Sensis Vectors ALL'!BF55*(EXP($G55/100*VAR_CST)-1)/0.01,'Sensis Vectors ALL'!BF55*($G55*VAR_CST)/0.01))</f>
        <v>0</v>
      </c>
      <c r="BG55" s="80">
        <f>IF($E55="FX",$H55*'Sensis Vectors ALL'!BG55*(EXP($G55/100*VAR_CST)-1)/($H55*0.01),IF($E55&lt;&gt;"SPD",$H55*'Sensis Vectors ALL'!BG55*(EXP($G55/100*VAR_CST)-1)/0.01,'Sensis Vectors ALL'!BG55*($G55*VAR_CST)/0.01))</f>
        <v>0</v>
      </c>
      <c r="BH55" s="80">
        <f>IF($E55="FX",$H55*'Sensis Vectors ALL'!BH55*(EXP($G55/100*VAR_CST)-1)/($H55*0.01),IF($E55&lt;&gt;"SPD",$H55*'Sensis Vectors ALL'!BH55*(EXP($G55/100*VAR_CST)-1)/0.01,'Sensis Vectors ALL'!BH55*($G55*VAR_CST)/0.01))</f>
        <v>0</v>
      </c>
      <c r="BI55" s="80">
        <f>IF($E55="FX",$H55*'Sensis Vectors ALL'!BI55*(EXP($G55/100*VAR_CST)-1)/($H55*0.01),IF($E55&lt;&gt;"SPD",$H55*'Sensis Vectors ALL'!BI55*(EXP($G55/100*VAR_CST)-1)/0.01,'Sensis Vectors ALL'!BI55*($G55*VAR_CST)/0.01))</f>
        <v>0</v>
      </c>
      <c r="BJ55" s="80">
        <f>IF($E55="FX",$H55*'Sensis Vectors ALL'!BJ55*(EXP($G55/100*VAR_CST)-1)/($H55*0.01),IF($E55&lt;&gt;"SPD",$H55*'Sensis Vectors ALL'!BJ55*(EXP($G55/100*VAR_CST)-1)/0.01,'Sensis Vectors ALL'!BJ55*($G55*VAR_CST)/0.01))</f>
        <v>0</v>
      </c>
      <c r="BK55" s="80">
        <f>IF($E55="FX",$H55*'Sensis Vectors ALL'!BK55*(EXP($G55/100*VAR_CST)-1)/($H55*0.01),IF($E55&lt;&gt;"SPD",$H55*'Sensis Vectors ALL'!BK55*(EXP($G55/100*VAR_CST)-1)/0.01,'Sensis Vectors ALL'!BK55*($G55*VAR_CST)/0.01))</f>
        <v>0</v>
      </c>
      <c r="BL55" s="80">
        <f>IF($E55="FX",$H55*'Sensis Vectors ALL'!BL55*(EXP($G55/100*VAR_CST)-1)/($H55*0.01),IF($E55&lt;&gt;"SPD",$H55*'Sensis Vectors ALL'!BL55*(EXP($G55/100*VAR_CST)-1)/0.01,'Sensis Vectors ALL'!BL55*($G55*VAR_CST)/0.01))</f>
        <v>-88.870469747478452</v>
      </c>
      <c r="BM55" s="80">
        <f>IF($E55="FX",$H55*'Sensis Vectors ALL'!BM55*(EXP($G55/100*VAR_CST)-1)/($H55*0.01),IF($E55&lt;&gt;"SPD",$H55*'Sensis Vectors ALL'!BM55*(EXP($G55/100*VAR_CST)-1)/0.01,'Sensis Vectors ALL'!BM55*($G55*VAR_CST)/0.01))</f>
        <v>-2.1647299505889874</v>
      </c>
      <c r="BN55" s="80">
        <f>IF($E55="FX",$H55*'Sensis Vectors ALL'!BN55*(EXP($G55/100*VAR_CST)-1)/($H55*0.01),IF($E55&lt;&gt;"SPD",$H55*'Sensis Vectors ALL'!BN55*(EXP($G55/100*VAR_CST)-1)/0.01,'Sensis Vectors ALL'!BN55*($G55*VAR_CST)/0.01))</f>
        <v>-2.1647299505889874</v>
      </c>
      <c r="BO55" s="80">
        <f>IF($E55="FX",$H55*'Sensis Vectors ALL'!BO55*(EXP($G55/100*VAR_CST)-1)/($H55*0.01),IF($E55&lt;&gt;"SPD",$H55*'Sensis Vectors ALL'!BO55*(EXP($G55/100*VAR_CST)-1)/0.01,'Sensis Vectors ALL'!BO55*($G55*VAR_CST)/0.01))</f>
        <v>0</v>
      </c>
      <c r="BP55" s="80">
        <f>IF($E55="FX",$H55*'Sensis Vectors ALL'!BP55*(EXP($G55/100*VAR_CST)-1)/($H55*0.01),IF($E55&lt;&gt;"SPD",$H55*'Sensis Vectors ALL'!BP55*(EXP($G55/100*VAR_CST)-1)/0.01,'Sensis Vectors ALL'!BP55*($G55*VAR_CST)/0.01))</f>
        <v>0</v>
      </c>
      <c r="BQ55" s="80">
        <f>IF($E55="FX",$H55*'Sensis Vectors ALL'!BQ55*(EXP($G55/100*VAR_CST)-1)/($H55*0.01),IF($E55&lt;&gt;"SPD",$H55*'Sensis Vectors ALL'!BQ55*(EXP($G55/100*VAR_CST)-1)/0.01,'Sensis Vectors ALL'!BQ55*($G55*VAR_CST)/0.01))</f>
        <v>0</v>
      </c>
      <c r="BR55" s="80">
        <f>IF($E55="FX",$H55*'Sensis Vectors ALL'!BR55*(EXP($G55/100*VAR_CST)-1)/($H55*0.01),IF($E55&lt;&gt;"SPD",$H55*'Sensis Vectors ALL'!BR55*(EXP($G55/100*VAR_CST)-1)/0.01,'Sensis Vectors ALL'!BR55*($G55*VAR_CST)/0.01))</f>
        <v>0</v>
      </c>
      <c r="BS55" s="80">
        <f>IF($E55="FX",$H55*'Sensis Vectors ALL'!BS55*(EXP($G55/100*VAR_CST)-1)/($H55*0.01),IF($E55&lt;&gt;"SPD",$H55*'Sensis Vectors ALL'!BS55*(EXP($G55/100*VAR_CST)-1)/0.01,'Sensis Vectors ALL'!BS55*($G55*VAR_CST)/0.01))</f>
        <v>0</v>
      </c>
      <c r="BT55" s="80">
        <f>IF($E55="FX",$H55*'Sensis Vectors ALL'!BT55*(EXP($G55/100*VAR_CST)-1)/($H55*0.01),IF($E55&lt;&gt;"SPD",$H55*'Sensis Vectors ALL'!BT55*(EXP($G55/100*VAR_CST)-1)/0.01,'Sensis Vectors ALL'!BT55*($G55*VAR_CST)/0.01))</f>
        <v>0</v>
      </c>
      <c r="BU55" s="80">
        <f>IF($E55="FX",$H55*'Sensis Vectors ALL'!BU55*(EXP($G55/100*VAR_CST)-1)/($H55*0.01),IF($E55&lt;&gt;"SPD",$H55*'Sensis Vectors ALL'!BU55*(EXP($G55/100*VAR_CST)-1)/0.01,'Sensis Vectors ALL'!BU55*($G55*VAR_CST)/0.01))</f>
        <v>0</v>
      </c>
      <c r="BV55" s="80">
        <f>IF($E55="FX",$H55*'Sensis Vectors ALL'!BV55*(EXP($G55/100*VAR_CST)-1)/($H55*0.01),IF($E55&lt;&gt;"SPD",$H55*'Sensis Vectors ALL'!BV55*(EXP($G55/100*VAR_CST)-1)/0.01,'Sensis Vectors ALL'!BV55*($G55*VAR_CST)/0.01))</f>
        <v>-8.5383593471870096</v>
      </c>
      <c r="BW55" s="80">
        <f>IF($E55="FX",$H55*'Sensis Vectors ALL'!BW55*(EXP($G55/100*VAR_CST)-1)/($H55*0.01),IF($E55&lt;&gt;"SPD",$H55*'Sensis Vectors ALL'!BW55*(EXP($G55/100*VAR_CST)-1)/0.01,'Sensis Vectors ALL'!BW55*($G55*VAR_CST)/0.01))</f>
        <v>-8.5383593471870096</v>
      </c>
      <c r="BX55" s="80">
        <f>IF($E55="FX",$H55*'Sensis Vectors ALL'!BX55*(EXP($G55/100*VAR_CST)-1)/($H55*0.01),IF($E55&lt;&gt;"SPD",$H55*'Sensis Vectors ALL'!BX55*(EXP($G55/100*VAR_CST)-1)/0.01,'Sensis Vectors ALL'!BX55*($G55*VAR_CST)/0.01))</f>
        <v>0</v>
      </c>
      <c r="BY55" s="80">
        <f>IF($E55="FX",$H55*'Sensis Vectors ALL'!BY55*(EXP($G55/100*VAR_CST)-1)/($H55*0.01),IF($E55&lt;&gt;"SPD",$H55*'Sensis Vectors ALL'!BY55*(EXP($G55/100*VAR_CST)-1)/0.01,'Sensis Vectors ALL'!BY55*($G55*VAR_CST)/0.01))</f>
        <v>-70.561355289155273</v>
      </c>
      <c r="BZ55" s="80">
        <f>IF($E55="FX",$H55*'Sensis Vectors ALL'!BZ55*(EXP($G55/100*VAR_CST)-1)/($H55*0.01),IF($E55&lt;&gt;"SPD",$H55*'Sensis Vectors ALL'!BZ55*(EXP($G55/100*VAR_CST)-1)/0.01,'Sensis Vectors ALL'!BZ55*($G55*VAR_CST)/0.01))</f>
        <v>-70.561355289155273</v>
      </c>
      <c r="CA55" s="80">
        <f>IF($E55="FX",$H55*'Sensis Vectors ALL'!CA55*(EXP($G55/100*VAR_CST)-1)/($H55*0.01),IF($E55&lt;&gt;"SPD",$H55*'Sensis Vectors ALL'!CA55*(EXP($G55/100*VAR_CST)-1)/0.01,'Sensis Vectors ALL'!CA55*($G55*VAR_CST)/0.01))</f>
        <v>0</v>
      </c>
      <c r="CB55" s="80">
        <f>IF($E55="FX",$H55*'Sensis Vectors ALL'!CB55*(EXP($G55/100*VAR_CST)-1)/($H55*0.01),IF($E55&lt;&gt;"SPD",$H55*'Sensis Vectors ALL'!CB55*(EXP($G55/100*VAR_CST)-1)/0.01,'Sensis Vectors ALL'!CB55*($G55*VAR_CST)/0.01))</f>
        <v>3.0140113792235287E-2</v>
      </c>
      <c r="CC55" s="80">
        <f>IF($E55="FX",$H55*'Sensis Vectors ALL'!CC55*(EXP($G55/100*VAR_CST)-1)/($H55*0.01),IF($E55&lt;&gt;"SPD",$H55*'Sensis Vectors ALL'!CC55*(EXP($G55/100*VAR_CST)-1)/0.01,'Sensis Vectors ALL'!CC55*($G55*VAR_CST)/0.01))</f>
        <v>3.0140113792235287E-2</v>
      </c>
      <c r="CD55" s="80">
        <f>IF($E55="FX",$H55*'Sensis Vectors ALL'!CD55*(EXP($G55/100*VAR_CST)-1)/($H55*0.01),IF($E55&lt;&gt;"SPD",$H55*'Sensis Vectors ALL'!CD55*(EXP($G55/100*VAR_CST)-1)/0.01,'Sensis Vectors ALL'!CD55*($G55*VAR_CST)/0.01))</f>
        <v>0</v>
      </c>
      <c r="CE55" s="80">
        <f>IF($E55="FX",$H55*'Sensis Vectors ALL'!CE55*(EXP($G55/100*VAR_CST)-1)/($H55*0.01),IF($E55&lt;&gt;"SPD",$H55*'Sensis Vectors ALL'!CE55*(EXP($G55/100*VAR_CST)-1)/0.01,'Sensis Vectors ALL'!CE55*($G55*VAR_CST)/0.01))</f>
        <v>0</v>
      </c>
      <c r="CF55" s="80">
        <f>IF($E55="FX",$H55*'Sensis Vectors ALL'!CF55*(EXP($G55/100*VAR_CST)-1)/($H55*0.01),IF($E55&lt;&gt;"SPD",$H55*'Sensis Vectors ALL'!CF55*(EXP($G55/100*VAR_CST)-1)/0.01,'Sensis Vectors ALL'!CF55*($G55*VAR_CST)/0.01))</f>
        <v>0</v>
      </c>
      <c r="CG55" s="80">
        <f>IF($E55="FX",$H55*'Sensis Vectors ALL'!CG55*(EXP($G55/100*VAR_CST)-1)/($H55*0.01),IF($E55&lt;&gt;"SPD",$H55*'Sensis Vectors ALL'!CG55*(EXP($G55/100*VAR_CST)-1)/0.01,'Sensis Vectors ALL'!CG55*($G55*VAR_CST)/0.01))</f>
        <v>0</v>
      </c>
      <c r="CH55" s="80">
        <f>IF($E55="FX",$H55*'Sensis Vectors ALL'!CH55*(EXP($G55/100*VAR_CST)-1)/($H55*0.01),IF($E55&lt;&gt;"SPD",$H55*'Sensis Vectors ALL'!CH55*(EXP($G55/100*VAR_CST)-1)/0.01,'Sensis Vectors ALL'!CH55*($G55*VAR_CST)/0.01))</f>
        <v>0</v>
      </c>
      <c r="CI55" s="80">
        <f>IF($E55="FX",$H55*'Sensis Vectors ALL'!CI55*(EXP($G55/100*VAR_CST)-1)/($H55*0.01),IF($E55&lt;&gt;"SPD",$H55*'Sensis Vectors ALL'!CI55*(EXP($G55/100*VAR_CST)-1)/0.01,'Sensis Vectors ALL'!CI55*($G55*VAR_CST)/0.01))</f>
        <v>0</v>
      </c>
      <c r="CJ55" s="80">
        <f>IF($E55="FX",$H55*'Sensis Vectors ALL'!CJ55*(EXP($G55/100*VAR_CST)-1)/($H55*0.01),IF($E55&lt;&gt;"SPD",$H55*'Sensis Vectors ALL'!CJ55*(EXP($G55/100*VAR_CST)-1)/0.01,'Sensis Vectors ALL'!CJ55*($G55*VAR_CST)/0.01))</f>
        <v>0</v>
      </c>
      <c r="CK55" s="80">
        <f>IF($E55="FX",$H55*'Sensis Vectors ALL'!CK55*(EXP($G55/100*VAR_CST)-1)/($H55*0.01),IF($E55&lt;&gt;"SPD",$H55*'Sensis Vectors ALL'!CK55*(EXP($G55/100*VAR_CST)-1)/0.01,'Sensis Vectors ALL'!CK55*($G55*VAR_CST)/0.01))</f>
        <v>-7.6361652743394322</v>
      </c>
      <c r="CL55" s="80">
        <f>IF($E55="FX",$H55*'Sensis Vectors ALL'!CL55*(EXP($G55/100*VAR_CST)-1)/($H55*0.01),IF($E55&lt;&gt;"SPD",$H55*'Sensis Vectors ALL'!CL55*(EXP($G55/100*VAR_CST)-1)/0.01,'Sensis Vectors ALL'!CL55*($G55*VAR_CST)/0.01))</f>
        <v>-7.6361652743394322</v>
      </c>
      <c r="CM55" s="80">
        <f>IF($E55="FX",$H55*'Sensis Vectors ALL'!CM55*(EXP($G55/100*VAR_CST)-1)/($H55*0.01),IF($E55&lt;&gt;"SPD",$H55*'Sensis Vectors ALL'!CM55*(EXP($G55/100*VAR_CST)-1)/0.01,'Sensis Vectors ALL'!CM55*($G55*VAR_CST)/0.01))</f>
        <v>0</v>
      </c>
      <c r="CN55" s="80">
        <f>IF($E55="FX",$H55*'Sensis Vectors ALL'!CN55*(EXP($G55/100*VAR_CST)-1)/($H55*0.01),IF($E55&lt;&gt;"SPD",$H55*'Sensis Vectors ALL'!CN55*(EXP($G55/100*VAR_CST)-1)/0.01,'Sensis Vectors ALL'!CN55*($G55*VAR_CST)/0.01))</f>
        <v>0</v>
      </c>
      <c r="CO55" s="80">
        <f>IF($E55="FX",$H55*'Sensis Vectors ALL'!CO55*(EXP($G55/100*VAR_CST)-1)/($H55*0.01),IF($E55&lt;&gt;"SPD",$H55*'Sensis Vectors ALL'!CO55*(EXP($G55/100*VAR_CST)-1)/0.01,'Sensis Vectors ALL'!CO55*($G55*VAR_CST)/0.01))</f>
        <v>0</v>
      </c>
      <c r="CP55" s="80">
        <f>IF($E55="FX",$H55*'Sensis Vectors ALL'!CP55*(EXP($G55/100*VAR_CST)-1)/($H55*0.01),IF($E55&lt;&gt;"SPD",$H55*'Sensis Vectors ALL'!CP55*(EXP($G55/100*VAR_CST)-1)/0.01,'Sensis Vectors ALL'!CP55*($G55*VAR_CST)/0.01))</f>
        <v>0</v>
      </c>
      <c r="CQ55" s="80">
        <f>IF($E55="FX",$H55*'Sensis Vectors ALL'!CQ55*(EXP($G55/100*VAR_CST)-1)/($H55*0.01),IF($E55&lt;&gt;"SPD",$H55*'Sensis Vectors ALL'!CQ55*(EXP($G55/100*VAR_CST)-1)/0.01,'Sensis Vectors ALL'!CQ55*($G55*VAR_CST)/0.01))</f>
        <v>0</v>
      </c>
      <c r="CR55" s="80">
        <f>IF($E55="FX",$H55*'Sensis Vectors ALL'!CR55*(EXP($G55/100*VAR_CST)-1)/($H55*0.01),IF($E55&lt;&gt;"SPD",$H55*'Sensis Vectors ALL'!CR55*(EXP($G55/100*VAR_CST)-1)/0.01,'Sensis Vectors ALL'!CR55*($G55*VAR_CST)/0.01))</f>
        <v>0</v>
      </c>
      <c r="CS55" s="80">
        <f>IF($E55="FX",$H55*'Sensis Vectors ALL'!CS55*(EXP($G55/100*VAR_CST)-1)/($H55*0.01),IF($E55&lt;&gt;"SPD",$H55*'Sensis Vectors ALL'!CS55*(EXP($G55/100*VAR_CST)-1)/0.01,'Sensis Vectors ALL'!CS55*($G55*VAR_CST)/0.01))</f>
        <v>0</v>
      </c>
      <c r="CT55" s="80">
        <f>IF($E55="FX",$H55*'Sensis Vectors ALL'!CT55*(EXP($G55/100*VAR_CST)-1)/($H55*0.01),IF($E55&lt;&gt;"SPD",$H55*'Sensis Vectors ALL'!CT55*(EXP($G55/100*VAR_CST)-1)/0.01,'Sensis Vectors ALL'!CT55*($G55*VAR_CST)/0.01))</f>
        <v>0</v>
      </c>
      <c r="CU55" s="80">
        <f>IF($E55="FX",$H55*'Sensis Vectors ALL'!CU55*(EXP($G55/100*VAR_CST)-1)/($H55*0.01),IF($E55&lt;&gt;"SPD",$H55*'Sensis Vectors ALL'!CU55*(EXP($G55/100*VAR_CST)-1)/0.01,'Sensis Vectors ALL'!CU55*($G55*VAR_CST)/0.01))</f>
        <v>0</v>
      </c>
      <c r="CV55" s="80">
        <f>IF($E55="FX",$H55*'Sensis Vectors ALL'!CV55*(EXP($G55/100*VAR_CST)-1)/($H55*0.01),IF($E55&lt;&gt;"SPD",$H55*'Sensis Vectors ALL'!CV55*(EXP($G55/100*VAR_CST)-1)/0.01,'Sensis Vectors ALL'!CV55*($G55*VAR_CST)/0.01))</f>
        <v>0</v>
      </c>
      <c r="CW55" s="80">
        <f>IF($E55="FX",$H55*'Sensis Vectors ALL'!CW55*(EXP($G55/100*VAR_CST)-1)/($H55*0.01),IF($E55&lt;&gt;"SPD",$H55*'Sensis Vectors ALL'!CW55*(EXP($G55/100*VAR_CST)-1)/0.01,'Sensis Vectors ALL'!CW55*($G55*VAR_CST)/0.01))</f>
        <v>0</v>
      </c>
      <c r="CX55" s="80">
        <f>IF($E55="FX",$H55*'Sensis Vectors ALL'!CX55*(EXP($G55/100*VAR_CST)-1)/($H55*0.01),IF($E55&lt;&gt;"SPD",$H55*'Sensis Vectors ALL'!CX55*(EXP($G55/100*VAR_CST)-1)/0.01,'Sensis Vectors ALL'!CX55*($G55*VAR_CST)/0.01))</f>
        <v>0</v>
      </c>
      <c r="CY55" s="80">
        <f>IF($E55="FX",$H55*'Sensis Vectors ALL'!CY55*(EXP($G55/100*VAR_CST)-1)/($H55*0.01),IF($E55&lt;&gt;"SPD",$H55*'Sensis Vectors ALL'!CY55*(EXP($G55/100*VAR_CST)-1)/0.01,'Sensis Vectors ALL'!CY55*($G55*VAR_CST)/0.01))</f>
        <v>0</v>
      </c>
      <c r="CZ55" s="80">
        <f>IF($E55="FX",$H55*'Sensis Vectors ALL'!CZ55*(EXP($G55/100*VAR_CST)-1)/($H55*0.01),IF($E55&lt;&gt;"SPD",$H55*'Sensis Vectors ALL'!CZ55*(EXP($G55/100*VAR_CST)-1)/0.01,'Sensis Vectors ALL'!CZ55*($G55*VAR_CST)/0.01))</f>
        <v>0</v>
      </c>
      <c r="DA55" s="80">
        <f>IF($E55="FX",$H55*'Sensis Vectors ALL'!DA55*(EXP($G55/100*VAR_CST)-1)/($H55*0.01),IF($E55&lt;&gt;"SPD",$H55*'Sensis Vectors ALL'!DA55*(EXP($G55/100*VAR_CST)-1)/0.01,'Sensis Vectors ALL'!DA55*($G55*VAR_CST)/0.01))</f>
        <v>0</v>
      </c>
      <c r="DB55" s="80">
        <f>IF($E55="FX",$H55*'Sensis Vectors ALL'!DB55*(EXP($G55/100*VAR_CST)-1)/($H55*0.01),IF($E55&lt;&gt;"SPD",$H55*'Sensis Vectors ALL'!DB55*(EXP($G55/100*VAR_CST)-1)/0.01,'Sensis Vectors ALL'!DB55*($G55*VAR_CST)/0.01))</f>
        <v>0</v>
      </c>
      <c r="DC55" s="80">
        <f>IF($E55="FX",$H55*'Sensis Vectors ALL'!DC55*(EXP($G55/100*VAR_CST)-1)/($H55*0.01),IF($E55&lt;&gt;"SPD",$H55*'Sensis Vectors ALL'!DC55*(EXP($G55/100*VAR_CST)-1)/0.01,'Sensis Vectors ALL'!DC55*($G55*VAR_CST)/0.01))</f>
        <v>0</v>
      </c>
      <c r="DD55" s="80">
        <f>IF($E55="FX",$H55*'Sensis Vectors ALL'!DD55*(EXP($G55/100*VAR_CST)-1)/($H55*0.01),IF($E55&lt;&gt;"SPD",$H55*'Sensis Vectors ALL'!DD55*(EXP($G55/100*VAR_CST)-1)/0.01,'Sensis Vectors ALL'!DD55*($G55*VAR_CST)/0.01))</f>
        <v>0</v>
      </c>
      <c r="DE55" s="80">
        <f>IF($E55="FX",$H55*'Sensis Vectors ALL'!DE55*(EXP($G55/100*VAR_CST)-1)/($H55*0.01),IF($E55&lt;&gt;"SPD",$H55*'Sensis Vectors ALL'!DE55*(EXP($G55/100*VAR_CST)-1)/0.01,'Sensis Vectors ALL'!DE55*($G55*VAR_CST)/0.01))</f>
        <v>0</v>
      </c>
      <c r="DF55" s="80">
        <f>IF($E55="FX",$H55*'Sensis Vectors ALL'!DF55*(EXP($G55/100*VAR_CST)-1)/($H55*0.01),IF($E55&lt;&gt;"SPD",$H55*'Sensis Vectors ALL'!DF55*(EXP($G55/100*VAR_CST)-1)/0.01,'Sensis Vectors ALL'!DF55*($G55*VAR_CST)/0.01))</f>
        <v>0</v>
      </c>
      <c r="DG55" s="80">
        <f>IF($E55="FX",$H55*'Sensis Vectors ALL'!DG55*(EXP($G55/100*VAR_CST)-1)/($H55*0.01),IF($E55&lt;&gt;"SPD",$H55*'Sensis Vectors ALL'!DG55*(EXP($G55/100*VAR_CST)-1)/0.01,'Sensis Vectors ALL'!DG55*($G55*VAR_CST)/0.01))</f>
        <v>0</v>
      </c>
      <c r="DH55" s="80">
        <f>IF($E55="FX",$H55*'Sensis Vectors ALL'!DH55*(EXP($G55/100*VAR_CST)-1)/($H55*0.01),IF($E55&lt;&gt;"SPD",$H55*'Sensis Vectors ALL'!DH55*(EXP($G55/100*VAR_CST)-1)/0.01,'Sensis Vectors ALL'!DH55*($G55*VAR_CST)/0.01))</f>
        <v>0</v>
      </c>
      <c r="DI55" s="80">
        <f>IF($E55="FX",$H55*'Sensis Vectors ALL'!DI55*(EXP($G55/100*VAR_CST)-1)/($H55*0.01),IF($E55&lt;&gt;"SPD",$H55*'Sensis Vectors ALL'!DI55*(EXP($G55/100*VAR_CST)-1)/0.01,'Sensis Vectors ALL'!DI55*($G55*VAR_CST)/0.01))</f>
        <v>0</v>
      </c>
      <c r="DJ55" s="80">
        <f>IF($E55="FX",$H55*'Sensis Vectors ALL'!DJ55*(EXP($G55/100*VAR_CST)-1)/($H55*0.01),IF($E55&lt;&gt;"SPD",$H55*'Sensis Vectors ALL'!DJ55*(EXP($G55/100*VAR_CST)-1)/0.01,'Sensis Vectors ALL'!DJ55*($G55*VAR_CST)/0.01))</f>
        <v>0</v>
      </c>
      <c r="DK55" s="80">
        <f>IF($E55="FX",$H55*'Sensis Vectors ALL'!DK55*(EXP($G55/100*VAR_CST)-1)/($H55*0.01),IF($E55&lt;&gt;"SPD",$H55*'Sensis Vectors ALL'!DK55*(EXP($G55/100*VAR_CST)-1)/0.01,'Sensis Vectors ALL'!DK55*($G55*VAR_CST)/0.01))</f>
        <v>0</v>
      </c>
      <c r="DL55" s="80">
        <f>IF($E55="FX",$H55*'Sensis Vectors ALL'!DL55*(EXP($G55/100*VAR_CST)-1)/($H55*0.01),IF($E55&lt;&gt;"SPD",$H55*'Sensis Vectors ALL'!DL55*(EXP($G55/100*VAR_CST)-1)/0.01,'Sensis Vectors ALL'!DL55*($G55*VAR_CST)/0.01))</f>
        <v>0</v>
      </c>
      <c r="DM55" s="80">
        <f>IF($E55="FX",$H55*'Sensis Vectors ALL'!DM55*(EXP($G55/100*VAR_CST)-1)/($H55*0.01),IF($E55&lt;&gt;"SPD",$H55*'Sensis Vectors ALL'!DM55*(EXP($G55/100*VAR_CST)-1)/0.01,'Sensis Vectors ALL'!DM55*($G55*VAR_CST)/0.01))</f>
        <v>0</v>
      </c>
      <c r="DN55" s="80">
        <f>IF($E55="FX",$H55*'Sensis Vectors ALL'!DN55*(EXP($G55/100*VAR_CST)-1)/($H55*0.01),IF($E55&lt;&gt;"SPD",$H55*'Sensis Vectors ALL'!DN55*(EXP($G55/100*VAR_CST)-1)/0.01,'Sensis Vectors ALL'!DN55*($G55*VAR_CST)/0.01))</f>
        <v>0</v>
      </c>
      <c r="DO55" s="80">
        <f>IF($E55="FX",$H55*'Sensis Vectors ALL'!DO55*(EXP($G55/100*VAR_CST)-1)/($H55*0.01),IF($E55&lt;&gt;"SPD",$H55*'Sensis Vectors ALL'!DO55*(EXP($G55/100*VAR_CST)-1)/0.01,'Sensis Vectors ALL'!DO55*($G55*VAR_CST)/0.01))</f>
        <v>0</v>
      </c>
      <c r="DP55" s="80">
        <f>IF($E55="FX",$H55*'Sensis Vectors ALL'!DP55*(EXP($G55/100*VAR_CST)-1)/($H55*0.01),IF($E55&lt;&gt;"SPD",$H55*'Sensis Vectors ALL'!DP55*(EXP($G55/100*VAR_CST)-1)/0.01,'Sensis Vectors ALL'!DP55*($G55*VAR_CST)/0.01))</f>
        <v>0</v>
      </c>
      <c r="DQ55" s="80">
        <f>IF($E55="FX",$H55*'Sensis Vectors ALL'!DQ55*(EXP($G55/100*VAR_CST)-1)/($H55*0.01),IF($E55&lt;&gt;"SPD",$H55*'Sensis Vectors ALL'!DQ55*(EXP($G55/100*VAR_CST)-1)/0.01,'Sensis Vectors ALL'!DQ55*($G55*VAR_CST)/0.01))</f>
        <v>-0.75149350388639979</v>
      </c>
    </row>
    <row r="56" spans="1:121" x14ac:dyDescent="0.2">
      <c r="A56" s="60">
        <v>436</v>
      </c>
      <c r="B56" s="60" t="s">
        <v>16</v>
      </c>
      <c r="C56" s="60" t="s">
        <v>369</v>
      </c>
      <c r="D56" s="60" t="s">
        <v>526</v>
      </c>
      <c r="E56" s="60" t="s">
        <v>523</v>
      </c>
      <c r="F56" s="60" t="s">
        <v>13</v>
      </c>
      <c r="G56" s="60">
        <v>0.460984</v>
      </c>
      <c r="H56" s="60">
        <v>0.32369500000000001</v>
      </c>
      <c r="I56" s="80">
        <f>IF($E56="FX",$H56*'Sensis Vectors ALL'!I56*(EXP($G56/100*VAR_CST)-1)/($H56*0.01),IF($E56&lt;&gt;"SPD",$H56*'Sensis Vectors ALL'!I56*(EXP($G56/100*VAR_CST)-1)/0.01,'Sensis Vectors ALL'!I56*($G56*VAR_CST)/0.01))</f>
        <v>-0.53029417842020443</v>
      </c>
      <c r="J56" s="80">
        <f>IF($E56="FX",$H56*'Sensis Vectors ALL'!J56*(EXP($G56/100*VAR_CST)-1)/($H56*0.01),IF($E56&lt;&gt;"SPD",$H56*'Sensis Vectors ALL'!J56*(EXP($G56/100*VAR_CST)-1)/0.01,'Sensis Vectors ALL'!J56*($G56*VAR_CST)/0.01))</f>
        <v>-0.53029417842020443</v>
      </c>
      <c r="K56" s="80">
        <f>IF($E56="FX",$H56*'Sensis Vectors ALL'!K56*(EXP($G56/100*VAR_CST)-1)/($H56*0.01),IF($E56&lt;&gt;"SPD",$H56*'Sensis Vectors ALL'!K56*(EXP($G56/100*VAR_CST)-1)/0.01,'Sensis Vectors ALL'!K56*($G56*VAR_CST)/0.01))</f>
        <v>-0.53029417842020443</v>
      </c>
      <c r="L56" s="80">
        <f>IF($E56="FX",$H56*'Sensis Vectors ALL'!L56*(EXP($G56/100*VAR_CST)-1)/($H56*0.01),IF($E56&lt;&gt;"SPD",$H56*'Sensis Vectors ALL'!L56*(EXP($G56/100*VAR_CST)-1)/0.01,'Sensis Vectors ALL'!L56*($G56*VAR_CST)/0.01))</f>
        <v>-0.53029417842020443</v>
      </c>
      <c r="M56" s="80">
        <f>IF($E56="FX",$H56*'Sensis Vectors ALL'!M56*(EXP($G56/100*VAR_CST)-1)/($H56*0.01),IF($E56&lt;&gt;"SPD",$H56*'Sensis Vectors ALL'!M56*(EXP($G56/100*VAR_CST)-1)/0.01,'Sensis Vectors ALL'!M56*($G56*VAR_CST)/0.01))</f>
        <v>47.763311695375663</v>
      </c>
      <c r="N56" s="80">
        <f>IF($E56="FX",$H56*'Sensis Vectors ALL'!N56*(EXP($G56/100*VAR_CST)-1)/($H56*0.01),IF($E56&lt;&gt;"SPD",$H56*'Sensis Vectors ALL'!N56*(EXP($G56/100*VAR_CST)-1)/0.01,'Sensis Vectors ALL'!N56*($G56*VAR_CST)/0.01))</f>
        <v>47.576353459471292</v>
      </c>
      <c r="O56" s="80">
        <f>IF($E56="FX",$H56*'Sensis Vectors ALL'!O56*(EXP($G56/100*VAR_CST)-1)/($H56*0.01),IF($E56&lt;&gt;"SPD",$H56*'Sensis Vectors ALL'!O56*(EXP($G56/100*VAR_CST)-1)/0.01,'Sensis Vectors ALL'!O56*($G56*VAR_CST)/0.01))</f>
        <v>0</v>
      </c>
      <c r="P56" s="80">
        <f>IF($E56="FX",$H56*'Sensis Vectors ALL'!P56*(EXP($G56/100*VAR_CST)-1)/($H56*0.01),IF($E56&lt;&gt;"SPD",$H56*'Sensis Vectors ALL'!P56*(EXP($G56/100*VAR_CST)-1)/0.01,'Sensis Vectors ALL'!P56*($G56*VAR_CST)/0.01))</f>
        <v>0</v>
      </c>
      <c r="Q56" s="80">
        <f>IF($E56="FX",$H56*'Sensis Vectors ALL'!Q56*(EXP($G56/100*VAR_CST)-1)/($H56*0.01),IF($E56&lt;&gt;"SPD",$H56*'Sensis Vectors ALL'!Q56*(EXP($G56/100*VAR_CST)-1)/0.01,'Sensis Vectors ALL'!Q56*($G56*VAR_CST)/0.01))</f>
        <v>0</v>
      </c>
      <c r="R56" s="80">
        <f>IF($E56="FX",$H56*'Sensis Vectors ALL'!R56*(EXP($G56/100*VAR_CST)-1)/($H56*0.01),IF($E56&lt;&gt;"SPD",$H56*'Sensis Vectors ALL'!R56*(EXP($G56/100*VAR_CST)-1)/0.01,'Sensis Vectors ALL'!R56*($G56*VAR_CST)/0.01))</f>
        <v>0</v>
      </c>
      <c r="S56" s="80">
        <f>IF($E56="FX",$H56*'Sensis Vectors ALL'!S56*(EXP($G56/100*VAR_CST)-1)/($H56*0.01),IF($E56&lt;&gt;"SPD",$H56*'Sensis Vectors ALL'!S56*(EXP($G56/100*VAR_CST)-1)/0.01,'Sensis Vectors ALL'!S56*($G56*VAR_CST)/0.01))</f>
        <v>9.109522669139718</v>
      </c>
      <c r="T56" s="80">
        <f>IF($E56="FX",$H56*'Sensis Vectors ALL'!T56*(EXP($G56/100*VAR_CST)-1)/($H56*0.01),IF($E56&lt;&gt;"SPD",$H56*'Sensis Vectors ALL'!T56*(EXP($G56/100*VAR_CST)-1)/0.01,'Sensis Vectors ALL'!T56*($G56*VAR_CST)/0.01))</f>
        <v>9.109522669139718</v>
      </c>
      <c r="U56" s="80">
        <f>IF($E56="FX",$H56*'Sensis Vectors ALL'!U56*(EXP($G56/100*VAR_CST)-1)/($H56*0.01),IF($E56&lt;&gt;"SPD",$H56*'Sensis Vectors ALL'!U56*(EXP($G56/100*VAR_CST)-1)/0.01,'Sensis Vectors ALL'!U56*($G56*VAR_CST)/0.01))</f>
        <v>0</v>
      </c>
      <c r="V56" s="80">
        <f>IF($E56="FX",$H56*'Sensis Vectors ALL'!V56*(EXP($G56/100*VAR_CST)-1)/($H56*0.01),IF($E56&lt;&gt;"SPD",$H56*'Sensis Vectors ALL'!V56*(EXP($G56/100*VAR_CST)-1)/0.01,'Sensis Vectors ALL'!V56*($G56*VAR_CST)/0.01))</f>
        <v>0</v>
      </c>
      <c r="W56" s="80">
        <f>IF($E56="FX",$H56*'Sensis Vectors ALL'!W56*(EXP($G56/100*VAR_CST)-1)/($H56*0.01),IF($E56&lt;&gt;"SPD",$H56*'Sensis Vectors ALL'!W56*(EXP($G56/100*VAR_CST)-1)/0.01,'Sensis Vectors ALL'!W56*($G56*VAR_CST)/0.01))</f>
        <v>2.8391241400347713</v>
      </c>
      <c r="X56" s="80">
        <f>IF($E56="FX",$H56*'Sensis Vectors ALL'!X56*(EXP($G56/100*VAR_CST)-1)/($H56*0.01),IF($E56&lt;&gt;"SPD",$H56*'Sensis Vectors ALL'!X56*(EXP($G56/100*VAR_CST)-1)/0.01,'Sensis Vectors ALL'!X56*($G56*VAR_CST)/0.01))</f>
        <v>0</v>
      </c>
      <c r="Y56" s="80">
        <f>IF($E56="FX",$H56*'Sensis Vectors ALL'!Y56*(EXP($G56/100*VAR_CST)-1)/($H56*0.01),IF($E56&lt;&gt;"SPD",$H56*'Sensis Vectors ALL'!Y56*(EXP($G56/100*VAR_CST)-1)/0.01,'Sensis Vectors ALL'!Y56*($G56*VAR_CST)/0.01))</f>
        <v>5.740104350684744</v>
      </c>
      <c r="Z56" s="80">
        <f>IF($E56="FX",$H56*'Sensis Vectors ALL'!Z56*(EXP($G56/100*VAR_CST)-1)/($H56*0.01),IF($E56&lt;&gt;"SPD",$H56*'Sensis Vectors ALL'!Z56*(EXP($G56/100*VAR_CST)-1)/0.01,'Sensis Vectors ALL'!Z56*($G56*VAR_CST)/0.01))</f>
        <v>35.627706650296808</v>
      </c>
      <c r="AA56" s="80">
        <f>IF($E56="FX",$H56*'Sensis Vectors ALL'!AA56*(EXP($G56/100*VAR_CST)-1)/($H56*0.01),IF($E56&lt;&gt;"SPD",$H56*'Sensis Vectors ALL'!AA56*(EXP($G56/100*VAR_CST)-1)/0.01,'Sensis Vectors ALL'!AA56*($G56*VAR_CST)/0.01))</f>
        <v>25.550727236254172</v>
      </c>
      <c r="AB56" s="80">
        <f>IF($E56="FX",$H56*'Sensis Vectors ALL'!AB56*(EXP($G56/100*VAR_CST)-1)/($H56*0.01),IF($E56&lt;&gt;"SPD",$H56*'Sensis Vectors ALL'!AB56*(EXP($G56/100*VAR_CST)-1)/0.01,'Sensis Vectors ALL'!AB56*($G56*VAR_CST)/0.01))</f>
        <v>10.076979414042631</v>
      </c>
      <c r="AC56" s="80">
        <f>IF($E56="FX",$H56*'Sensis Vectors ALL'!AC56*(EXP($G56/100*VAR_CST)-1)/($H56*0.01),IF($E56&lt;&gt;"SPD",$H56*'Sensis Vectors ALL'!AC56*(EXP($G56/100*VAR_CST)-1)/0.01,'Sensis Vectors ALL'!AC56*($G56*VAR_CST)/0.01))</f>
        <v>0</v>
      </c>
      <c r="AD56" s="80">
        <f>IF($E56="FX",$H56*'Sensis Vectors ALL'!AD56*(EXP($G56/100*VAR_CST)-1)/($H56*0.01),IF($E56&lt;&gt;"SPD",$H56*'Sensis Vectors ALL'!AD56*(EXP($G56/100*VAR_CST)-1)/0.01,'Sensis Vectors ALL'!AD56*($G56*VAR_CST)/0.01))</f>
        <v>0</v>
      </c>
      <c r="AE56" s="80">
        <f>IF($E56="FX",$H56*'Sensis Vectors ALL'!AE56*(EXP($G56/100*VAR_CST)-1)/($H56*0.01),IF($E56&lt;&gt;"SPD",$H56*'Sensis Vectors ALL'!AE56*(EXP($G56/100*VAR_CST)-1)/0.01,'Sensis Vectors ALL'!AE56*($G56*VAR_CST)/0.01))</f>
        <v>0</v>
      </c>
      <c r="AF56" s="80">
        <f>IF($E56="FX",$H56*'Sensis Vectors ALL'!AF56*(EXP($G56/100*VAR_CST)-1)/($H56*0.01),IF($E56&lt;&gt;"SPD",$H56*'Sensis Vectors ALL'!AF56*(EXP($G56/100*VAR_CST)-1)/0.01,'Sensis Vectors ALL'!AF56*($G56*VAR_CST)/0.01))</f>
        <v>0</v>
      </c>
      <c r="AG56" s="80">
        <f>IF($E56="FX",$H56*'Sensis Vectors ALL'!AG56*(EXP($G56/100*VAR_CST)-1)/($H56*0.01),IF($E56&lt;&gt;"SPD",$H56*'Sensis Vectors ALL'!AG56*(EXP($G56/100*VAR_CST)-1)/0.01,'Sensis Vectors ALL'!AG56*($G56*VAR_CST)/0.01))</f>
        <v>0</v>
      </c>
      <c r="AH56" s="80">
        <f>IF($E56="FX",$H56*'Sensis Vectors ALL'!AH56*(EXP($G56/100*VAR_CST)-1)/($H56*0.01),IF($E56&lt;&gt;"SPD",$H56*'Sensis Vectors ALL'!AH56*(EXP($G56/100*VAR_CST)-1)/0.01,'Sensis Vectors ALL'!AH56*($G56*VAR_CST)/0.01))</f>
        <v>0</v>
      </c>
      <c r="AI56" s="80">
        <f>IF($E56="FX",$H56*'Sensis Vectors ALL'!AI56*(EXP($G56/100*VAR_CST)-1)/($H56*0.01),IF($E56&lt;&gt;"SPD",$H56*'Sensis Vectors ALL'!AI56*(EXP($G56/100*VAR_CST)-1)/0.01,'Sensis Vectors ALL'!AI56*($G56*VAR_CST)/0.01))</f>
        <v>0</v>
      </c>
      <c r="AJ56" s="80">
        <f>IF($E56="FX",$H56*'Sensis Vectors ALL'!AJ56*(EXP($G56/100*VAR_CST)-1)/($H56*0.01),IF($E56&lt;&gt;"SPD",$H56*'Sensis Vectors ALL'!AJ56*(EXP($G56/100*VAR_CST)-1)/0.01,'Sensis Vectors ALL'!AJ56*($G56*VAR_CST)/0.01))</f>
        <v>0</v>
      </c>
      <c r="AK56" s="80">
        <f>IF($E56="FX",$H56*'Sensis Vectors ALL'!AK56*(EXP($G56/100*VAR_CST)-1)/($H56*0.01),IF($E56&lt;&gt;"SPD",$H56*'Sensis Vectors ALL'!AK56*(EXP($G56/100*VAR_CST)-1)/0.01,'Sensis Vectors ALL'!AK56*($G56*VAR_CST)/0.01))</f>
        <v>0</v>
      </c>
      <c r="AL56" s="80">
        <f>IF($E56="FX",$H56*'Sensis Vectors ALL'!AL56*(EXP($G56/100*VAR_CST)-1)/($H56*0.01),IF($E56&lt;&gt;"SPD",$H56*'Sensis Vectors ALL'!AL56*(EXP($G56/100*VAR_CST)-1)/0.01,'Sensis Vectors ALL'!AL56*($G56*VAR_CST)/0.01))</f>
        <v>0</v>
      </c>
      <c r="AM56" s="80">
        <f>IF($E56="FX",$H56*'Sensis Vectors ALL'!AM56*(EXP($G56/100*VAR_CST)-1)/($H56*0.01),IF($E56&lt;&gt;"SPD",$H56*'Sensis Vectors ALL'!AM56*(EXP($G56/100*VAR_CST)-1)/0.01,'Sensis Vectors ALL'!AM56*($G56*VAR_CST)/0.01))</f>
        <v>0</v>
      </c>
      <c r="AN56" s="80">
        <f>IF($E56="FX",$H56*'Sensis Vectors ALL'!AN56*(EXP($G56/100*VAR_CST)-1)/($H56*0.01),IF($E56&lt;&gt;"SPD",$H56*'Sensis Vectors ALL'!AN56*(EXP($G56/100*VAR_CST)-1)/0.01,'Sensis Vectors ALL'!AN56*($G56*VAR_CST)/0.01))</f>
        <v>0</v>
      </c>
      <c r="AO56" s="80">
        <f>IF($E56="FX",$H56*'Sensis Vectors ALL'!AO56*(EXP($G56/100*VAR_CST)-1)/($H56*0.01),IF($E56&lt;&gt;"SPD",$H56*'Sensis Vectors ALL'!AO56*(EXP($G56/100*VAR_CST)-1)/0.01,'Sensis Vectors ALL'!AO56*($G56*VAR_CST)/0.01))</f>
        <v>0</v>
      </c>
      <c r="AP56" s="80">
        <f>IF($E56="FX",$H56*'Sensis Vectors ALL'!AP56*(EXP($G56/100*VAR_CST)-1)/($H56*0.01),IF($E56&lt;&gt;"SPD",$H56*'Sensis Vectors ALL'!AP56*(EXP($G56/100*VAR_CST)-1)/0.01,'Sensis Vectors ALL'!AP56*($G56*VAR_CST)/0.01))</f>
        <v>0</v>
      </c>
      <c r="AQ56" s="80">
        <f>IF($E56="FX",$H56*'Sensis Vectors ALL'!AQ56*(EXP($G56/100*VAR_CST)-1)/($H56*0.01),IF($E56&lt;&gt;"SPD",$H56*'Sensis Vectors ALL'!AQ56*(EXP($G56/100*VAR_CST)-1)/0.01,'Sensis Vectors ALL'!AQ56*($G56*VAR_CST)/0.01))</f>
        <v>0</v>
      </c>
      <c r="AR56" s="80">
        <f>IF($E56="FX",$H56*'Sensis Vectors ALL'!AR56*(EXP($G56/100*VAR_CST)-1)/($H56*0.01),IF($E56&lt;&gt;"SPD",$H56*'Sensis Vectors ALL'!AR56*(EXP($G56/100*VAR_CST)-1)/0.01,'Sensis Vectors ALL'!AR56*($G56*VAR_CST)/0.01))</f>
        <v>0.1869582359043705</v>
      </c>
      <c r="AS56" s="80">
        <f>IF($E56="FX",$H56*'Sensis Vectors ALL'!AS56*(EXP($G56/100*VAR_CST)-1)/($H56*0.01),IF($E56&lt;&gt;"SPD",$H56*'Sensis Vectors ALL'!AS56*(EXP($G56/100*VAR_CST)-1)/0.01,'Sensis Vectors ALL'!AS56*($G56*VAR_CST)/0.01))</f>
        <v>0</v>
      </c>
      <c r="AT56" s="80">
        <f>IF($E56="FX",$H56*'Sensis Vectors ALL'!AT56*(EXP($G56/100*VAR_CST)-1)/($H56*0.01),IF($E56&lt;&gt;"SPD",$H56*'Sensis Vectors ALL'!AT56*(EXP($G56/100*VAR_CST)-1)/0.01,'Sensis Vectors ALL'!AT56*($G56*VAR_CST)/0.01))</f>
        <v>0</v>
      </c>
      <c r="AU56" s="80">
        <f>IF($E56="FX",$H56*'Sensis Vectors ALL'!AU56*(EXP($G56/100*VAR_CST)-1)/($H56*0.01),IF($E56&lt;&gt;"SPD",$H56*'Sensis Vectors ALL'!AU56*(EXP($G56/100*VAR_CST)-1)/0.01,'Sensis Vectors ALL'!AU56*($G56*VAR_CST)/0.01))</f>
        <v>0</v>
      </c>
      <c r="AV56" s="80">
        <f>IF($E56="FX",$H56*'Sensis Vectors ALL'!AV56*(EXP($G56/100*VAR_CST)-1)/($H56*0.01),IF($E56&lt;&gt;"SPD",$H56*'Sensis Vectors ALL'!AV56*(EXP($G56/100*VAR_CST)-1)/0.01,'Sensis Vectors ALL'!AV56*($G56*VAR_CST)/0.01))</f>
        <v>0</v>
      </c>
      <c r="AW56" s="80">
        <f>IF($E56="FX",$H56*'Sensis Vectors ALL'!AW56*(EXP($G56/100*VAR_CST)-1)/($H56*0.01),IF($E56&lt;&gt;"SPD",$H56*'Sensis Vectors ALL'!AW56*(EXP($G56/100*VAR_CST)-1)/0.01,'Sensis Vectors ALL'!AW56*($G56*VAR_CST)/0.01))</f>
        <v>0</v>
      </c>
      <c r="AX56" s="80">
        <f>IF($E56="FX",$H56*'Sensis Vectors ALL'!AX56*(EXP($G56/100*VAR_CST)-1)/($H56*0.01),IF($E56&lt;&gt;"SPD",$H56*'Sensis Vectors ALL'!AX56*(EXP($G56/100*VAR_CST)-1)/0.01,'Sensis Vectors ALL'!AX56*($G56*VAR_CST)/0.01))</f>
        <v>0</v>
      </c>
      <c r="AY56" s="80">
        <f>IF($E56="FX",$H56*'Sensis Vectors ALL'!AY56*(EXP($G56/100*VAR_CST)-1)/($H56*0.01),IF($E56&lt;&gt;"SPD",$H56*'Sensis Vectors ALL'!AY56*(EXP($G56/100*VAR_CST)-1)/0.01,'Sensis Vectors ALL'!AY56*($G56*VAR_CST)/0.01))</f>
        <v>0.1869582359043705</v>
      </c>
      <c r="AZ56" s="80">
        <f>IF($E56="FX",$H56*'Sensis Vectors ALL'!AZ56*(EXP($G56/100*VAR_CST)-1)/($H56*0.01),IF($E56&lt;&gt;"SPD",$H56*'Sensis Vectors ALL'!AZ56*(EXP($G56/100*VAR_CST)-1)/0.01,'Sensis Vectors ALL'!AZ56*($G56*VAR_CST)/0.01))</f>
        <v>0.1869582359043705</v>
      </c>
      <c r="BA56" s="80">
        <f>IF($E56="FX",$H56*'Sensis Vectors ALL'!BA56*(EXP($G56/100*VAR_CST)-1)/($H56*0.01),IF($E56&lt;&gt;"SPD",$H56*'Sensis Vectors ALL'!BA56*(EXP($G56/100*VAR_CST)-1)/0.01,'Sensis Vectors ALL'!BA56*($G56*VAR_CST)/0.01))</f>
        <v>0</v>
      </c>
      <c r="BB56" s="80">
        <f>IF($E56="FX",$H56*'Sensis Vectors ALL'!BB56*(EXP($G56/100*VAR_CST)-1)/($H56*0.01),IF($E56&lt;&gt;"SPD",$H56*'Sensis Vectors ALL'!BB56*(EXP($G56/100*VAR_CST)-1)/0.01,'Sensis Vectors ALL'!BB56*($G56*VAR_CST)/0.01))</f>
        <v>0</v>
      </c>
      <c r="BC56" s="80">
        <f>IF($E56="FX",$H56*'Sensis Vectors ALL'!BC56*(EXP($G56/100*VAR_CST)-1)/($H56*0.01),IF($E56&lt;&gt;"SPD",$H56*'Sensis Vectors ALL'!BC56*(EXP($G56/100*VAR_CST)-1)/0.01,'Sensis Vectors ALL'!BC56*($G56*VAR_CST)/0.01))</f>
        <v>0</v>
      </c>
      <c r="BD56" s="80">
        <f>IF($E56="FX",$H56*'Sensis Vectors ALL'!BD56*(EXP($G56/100*VAR_CST)-1)/($H56*0.01),IF($E56&lt;&gt;"SPD",$H56*'Sensis Vectors ALL'!BD56*(EXP($G56/100*VAR_CST)-1)/0.01,'Sensis Vectors ALL'!BD56*($G56*VAR_CST)/0.01))</f>
        <v>-48.293605873795869</v>
      </c>
      <c r="BE56" s="80">
        <f>IF($E56="FX",$H56*'Sensis Vectors ALL'!BE56*(EXP($G56/100*VAR_CST)-1)/($H56*0.01),IF($E56&lt;&gt;"SPD",$H56*'Sensis Vectors ALL'!BE56*(EXP($G56/100*VAR_CST)-1)/0.01,'Sensis Vectors ALL'!BE56*($G56*VAR_CST)/0.01))</f>
        <v>0</v>
      </c>
      <c r="BF56" s="80">
        <f>IF($E56="FX",$H56*'Sensis Vectors ALL'!BF56*(EXP($G56/100*VAR_CST)-1)/($H56*0.01),IF($E56&lt;&gt;"SPD",$H56*'Sensis Vectors ALL'!BF56*(EXP($G56/100*VAR_CST)-1)/0.01,'Sensis Vectors ALL'!BF56*($G56*VAR_CST)/0.01))</f>
        <v>0</v>
      </c>
      <c r="BG56" s="80">
        <f>IF($E56="FX",$H56*'Sensis Vectors ALL'!BG56*(EXP($G56/100*VAR_CST)-1)/($H56*0.01),IF($E56&lt;&gt;"SPD",$H56*'Sensis Vectors ALL'!BG56*(EXP($G56/100*VAR_CST)-1)/0.01,'Sensis Vectors ALL'!BG56*($G56*VAR_CST)/0.01))</f>
        <v>0</v>
      </c>
      <c r="BH56" s="80">
        <f>IF($E56="FX",$H56*'Sensis Vectors ALL'!BH56*(EXP($G56/100*VAR_CST)-1)/($H56*0.01),IF($E56&lt;&gt;"SPD",$H56*'Sensis Vectors ALL'!BH56*(EXP($G56/100*VAR_CST)-1)/0.01,'Sensis Vectors ALL'!BH56*($G56*VAR_CST)/0.01))</f>
        <v>0</v>
      </c>
      <c r="BI56" s="80">
        <f>IF($E56="FX",$H56*'Sensis Vectors ALL'!BI56*(EXP($G56/100*VAR_CST)-1)/($H56*0.01),IF($E56&lt;&gt;"SPD",$H56*'Sensis Vectors ALL'!BI56*(EXP($G56/100*VAR_CST)-1)/0.01,'Sensis Vectors ALL'!BI56*($G56*VAR_CST)/0.01))</f>
        <v>0</v>
      </c>
      <c r="BJ56" s="80">
        <f>IF($E56="FX",$H56*'Sensis Vectors ALL'!BJ56*(EXP($G56/100*VAR_CST)-1)/($H56*0.01),IF($E56&lt;&gt;"SPD",$H56*'Sensis Vectors ALL'!BJ56*(EXP($G56/100*VAR_CST)-1)/0.01,'Sensis Vectors ALL'!BJ56*($G56*VAR_CST)/0.01))</f>
        <v>0</v>
      </c>
      <c r="BK56" s="80">
        <f>IF($E56="FX",$H56*'Sensis Vectors ALL'!BK56*(EXP($G56/100*VAR_CST)-1)/($H56*0.01),IF($E56&lt;&gt;"SPD",$H56*'Sensis Vectors ALL'!BK56*(EXP($G56/100*VAR_CST)-1)/0.01,'Sensis Vectors ALL'!BK56*($G56*VAR_CST)/0.01))</f>
        <v>0</v>
      </c>
      <c r="BL56" s="80">
        <f>IF($E56="FX",$H56*'Sensis Vectors ALL'!BL56*(EXP($G56/100*VAR_CST)-1)/($H56*0.01),IF($E56&lt;&gt;"SPD",$H56*'Sensis Vectors ALL'!BL56*(EXP($G56/100*VAR_CST)-1)/0.01,'Sensis Vectors ALL'!BL56*($G56*VAR_CST)/0.01))</f>
        <v>-48.293605873795869</v>
      </c>
      <c r="BM56" s="80">
        <f>IF($E56="FX",$H56*'Sensis Vectors ALL'!BM56*(EXP($G56/100*VAR_CST)-1)/($H56*0.01),IF($E56&lt;&gt;"SPD",$H56*'Sensis Vectors ALL'!BM56*(EXP($G56/100*VAR_CST)-1)/0.01,'Sensis Vectors ALL'!BM56*($G56*VAR_CST)/0.01))</f>
        <v>-18.344147503568607</v>
      </c>
      <c r="BN56" s="80">
        <f>IF($E56="FX",$H56*'Sensis Vectors ALL'!BN56*(EXP($G56/100*VAR_CST)-1)/($H56*0.01),IF($E56&lt;&gt;"SPD",$H56*'Sensis Vectors ALL'!BN56*(EXP($G56/100*VAR_CST)-1)/0.01,'Sensis Vectors ALL'!BN56*($G56*VAR_CST)/0.01))</f>
        <v>-18.344147503568607</v>
      </c>
      <c r="BO56" s="80">
        <f>IF($E56="FX",$H56*'Sensis Vectors ALL'!BO56*(EXP($G56/100*VAR_CST)-1)/($H56*0.01),IF($E56&lt;&gt;"SPD",$H56*'Sensis Vectors ALL'!BO56*(EXP($G56/100*VAR_CST)-1)/0.01,'Sensis Vectors ALL'!BO56*($G56*VAR_CST)/0.01))</f>
        <v>0</v>
      </c>
      <c r="BP56" s="80">
        <f>IF($E56="FX",$H56*'Sensis Vectors ALL'!BP56*(EXP($G56/100*VAR_CST)-1)/($H56*0.01),IF($E56&lt;&gt;"SPD",$H56*'Sensis Vectors ALL'!BP56*(EXP($G56/100*VAR_CST)-1)/0.01,'Sensis Vectors ALL'!BP56*($G56*VAR_CST)/0.01))</f>
        <v>0</v>
      </c>
      <c r="BQ56" s="80">
        <f>IF($E56="FX",$H56*'Sensis Vectors ALL'!BQ56*(EXP($G56/100*VAR_CST)-1)/($H56*0.01),IF($E56&lt;&gt;"SPD",$H56*'Sensis Vectors ALL'!BQ56*(EXP($G56/100*VAR_CST)-1)/0.01,'Sensis Vectors ALL'!BQ56*($G56*VAR_CST)/0.01))</f>
        <v>0</v>
      </c>
      <c r="BR56" s="80">
        <f>IF($E56="FX",$H56*'Sensis Vectors ALL'!BR56*(EXP($G56/100*VAR_CST)-1)/($H56*0.01),IF($E56&lt;&gt;"SPD",$H56*'Sensis Vectors ALL'!BR56*(EXP($G56/100*VAR_CST)-1)/0.01,'Sensis Vectors ALL'!BR56*($G56*VAR_CST)/0.01))</f>
        <v>0</v>
      </c>
      <c r="BS56" s="80">
        <f>IF($E56="FX",$H56*'Sensis Vectors ALL'!BS56*(EXP($G56/100*VAR_CST)-1)/($H56*0.01),IF($E56&lt;&gt;"SPD",$H56*'Sensis Vectors ALL'!BS56*(EXP($G56/100*VAR_CST)-1)/0.01,'Sensis Vectors ALL'!BS56*($G56*VAR_CST)/0.01))</f>
        <v>0</v>
      </c>
      <c r="BT56" s="80">
        <f>IF($E56="FX",$H56*'Sensis Vectors ALL'!BT56*(EXP($G56/100*VAR_CST)-1)/($H56*0.01),IF($E56&lt;&gt;"SPD",$H56*'Sensis Vectors ALL'!BT56*(EXP($G56/100*VAR_CST)-1)/0.01,'Sensis Vectors ALL'!BT56*($G56*VAR_CST)/0.01))</f>
        <v>0</v>
      </c>
      <c r="BU56" s="80">
        <f>IF($E56="FX",$H56*'Sensis Vectors ALL'!BU56*(EXP($G56/100*VAR_CST)-1)/($H56*0.01),IF($E56&lt;&gt;"SPD",$H56*'Sensis Vectors ALL'!BU56*(EXP($G56/100*VAR_CST)-1)/0.01,'Sensis Vectors ALL'!BU56*($G56*VAR_CST)/0.01))</f>
        <v>0</v>
      </c>
      <c r="BV56" s="80">
        <f>IF($E56="FX",$H56*'Sensis Vectors ALL'!BV56*(EXP($G56/100*VAR_CST)-1)/($H56*0.01),IF($E56&lt;&gt;"SPD",$H56*'Sensis Vectors ALL'!BV56*(EXP($G56/100*VAR_CST)-1)/0.01,'Sensis Vectors ALL'!BV56*($G56*VAR_CST)/0.01))</f>
        <v>-38.933878874077813</v>
      </c>
      <c r="BW56" s="80">
        <f>IF($E56="FX",$H56*'Sensis Vectors ALL'!BW56*(EXP($G56/100*VAR_CST)-1)/($H56*0.01),IF($E56&lt;&gt;"SPD",$H56*'Sensis Vectors ALL'!BW56*(EXP($G56/100*VAR_CST)-1)/0.01,'Sensis Vectors ALL'!BW56*($G56*VAR_CST)/0.01))</f>
        <v>-38.933878874077813</v>
      </c>
      <c r="BX56" s="80">
        <f>IF($E56="FX",$H56*'Sensis Vectors ALL'!BX56*(EXP($G56/100*VAR_CST)-1)/($H56*0.01),IF($E56&lt;&gt;"SPD",$H56*'Sensis Vectors ALL'!BX56*(EXP($G56/100*VAR_CST)-1)/0.01,'Sensis Vectors ALL'!BX56*($G56*VAR_CST)/0.01))</f>
        <v>0</v>
      </c>
      <c r="BY56" s="80">
        <f>IF($E56="FX",$H56*'Sensis Vectors ALL'!BY56*(EXP($G56/100*VAR_CST)-1)/($H56*0.01),IF($E56&lt;&gt;"SPD",$H56*'Sensis Vectors ALL'!BY56*(EXP($G56/100*VAR_CST)-1)/0.01,'Sensis Vectors ALL'!BY56*($G56*VAR_CST)/0.01))</f>
        <v>2.7140219747456014</v>
      </c>
      <c r="BZ56" s="80">
        <f>IF($E56="FX",$H56*'Sensis Vectors ALL'!BZ56*(EXP($G56/100*VAR_CST)-1)/($H56*0.01),IF($E56&lt;&gt;"SPD",$H56*'Sensis Vectors ALL'!BZ56*(EXP($G56/100*VAR_CST)-1)/0.01,'Sensis Vectors ALL'!BZ56*($G56*VAR_CST)/0.01))</f>
        <v>2.7140219747456014</v>
      </c>
      <c r="CA56" s="80">
        <f>IF($E56="FX",$H56*'Sensis Vectors ALL'!CA56*(EXP($G56/100*VAR_CST)-1)/($H56*0.01),IF($E56&lt;&gt;"SPD",$H56*'Sensis Vectors ALL'!CA56*(EXP($G56/100*VAR_CST)-1)/0.01,'Sensis Vectors ALL'!CA56*($G56*VAR_CST)/0.01))</f>
        <v>0</v>
      </c>
      <c r="CB56" s="80">
        <f>IF($E56="FX",$H56*'Sensis Vectors ALL'!CB56*(EXP($G56/100*VAR_CST)-1)/($H56*0.01),IF($E56&lt;&gt;"SPD",$H56*'Sensis Vectors ALL'!CB56*(EXP($G56/100*VAR_CST)-1)/0.01,'Sensis Vectors ALL'!CB56*($G56*VAR_CST)/0.01))</f>
        <v>-1.2795171460964538</v>
      </c>
      <c r="CC56" s="80">
        <f>IF($E56="FX",$H56*'Sensis Vectors ALL'!CC56*(EXP($G56/100*VAR_CST)-1)/($H56*0.01),IF($E56&lt;&gt;"SPD",$H56*'Sensis Vectors ALL'!CC56*(EXP($G56/100*VAR_CST)-1)/0.01,'Sensis Vectors ALL'!CC56*($G56*VAR_CST)/0.01))</f>
        <v>-1.2795171460964538</v>
      </c>
      <c r="CD56" s="80">
        <f>IF($E56="FX",$H56*'Sensis Vectors ALL'!CD56*(EXP($G56/100*VAR_CST)-1)/($H56*0.01),IF($E56&lt;&gt;"SPD",$H56*'Sensis Vectors ALL'!CD56*(EXP($G56/100*VAR_CST)-1)/0.01,'Sensis Vectors ALL'!CD56*($G56*VAR_CST)/0.01))</f>
        <v>0</v>
      </c>
      <c r="CE56" s="80">
        <f>IF($E56="FX",$H56*'Sensis Vectors ALL'!CE56*(EXP($G56/100*VAR_CST)-1)/($H56*0.01),IF($E56&lt;&gt;"SPD",$H56*'Sensis Vectors ALL'!CE56*(EXP($G56/100*VAR_CST)-1)/0.01,'Sensis Vectors ALL'!CE56*($G56*VAR_CST)/0.01))</f>
        <v>0</v>
      </c>
      <c r="CF56" s="80">
        <f>IF($E56="FX",$H56*'Sensis Vectors ALL'!CF56*(EXP($G56/100*VAR_CST)-1)/($H56*0.01),IF($E56&lt;&gt;"SPD",$H56*'Sensis Vectors ALL'!CF56*(EXP($G56/100*VAR_CST)-1)/0.01,'Sensis Vectors ALL'!CF56*($G56*VAR_CST)/0.01))</f>
        <v>0</v>
      </c>
      <c r="CG56" s="80">
        <f>IF($E56="FX",$H56*'Sensis Vectors ALL'!CG56*(EXP($G56/100*VAR_CST)-1)/($H56*0.01),IF($E56&lt;&gt;"SPD",$H56*'Sensis Vectors ALL'!CG56*(EXP($G56/100*VAR_CST)-1)/0.01,'Sensis Vectors ALL'!CG56*($G56*VAR_CST)/0.01))</f>
        <v>0</v>
      </c>
      <c r="CH56" s="80">
        <f>IF($E56="FX",$H56*'Sensis Vectors ALL'!CH56*(EXP($G56/100*VAR_CST)-1)/($H56*0.01),IF($E56&lt;&gt;"SPD",$H56*'Sensis Vectors ALL'!CH56*(EXP($G56/100*VAR_CST)-1)/0.01,'Sensis Vectors ALL'!CH56*($G56*VAR_CST)/0.01))</f>
        <v>0</v>
      </c>
      <c r="CI56" s="80">
        <f>IF($E56="FX",$H56*'Sensis Vectors ALL'!CI56*(EXP($G56/100*VAR_CST)-1)/($H56*0.01),IF($E56&lt;&gt;"SPD",$H56*'Sensis Vectors ALL'!CI56*(EXP($G56/100*VAR_CST)-1)/0.01,'Sensis Vectors ALL'!CI56*($G56*VAR_CST)/0.01))</f>
        <v>0</v>
      </c>
      <c r="CJ56" s="80">
        <f>IF($E56="FX",$H56*'Sensis Vectors ALL'!CJ56*(EXP($G56/100*VAR_CST)-1)/($H56*0.01),IF($E56&lt;&gt;"SPD",$H56*'Sensis Vectors ALL'!CJ56*(EXP($G56/100*VAR_CST)-1)/0.01,'Sensis Vectors ALL'!CJ56*($G56*VAR_CST)/0.01))</f>
        <v>0</v>
      </c>
      <c r="CK56" s="80">
        <f>IF($E56="FX",$H56*'Sensis Vectors ALL'!CK56*(EXP($G56/100*VAR_CST)-1)/($H56*0.01),IF($E56&lt;&gt;"SPD",$H56*'Sensis Vectors ALL'!CK56*(EXP($G56/100*VAR_CST)-1)/0.01,'Sensis Vectors ALL'!CK56*($G56*VAR_CST)/0.01))</f>
        <v>7.5499156752014001</v>
      </c>
      <c r="CL56" s="80">
        <f>IF($E56="FX",$H56*'Sensis Vectors ALL'!CL56*(EXP($G56/100*VAR_CST)-1)/($H56*0.01),IF($E56&lt;&gt;"SPD",$H56*'Sensis Vectors ALL'!CL56*(EXP($G56/100*VAR_CST)-1)/0.01,'Sensis Vectors ALL'!CL56*($G56*VAR_CST)/0.01))</f>
        <v>7.5499156752014001</v>
      </c>
      <c r="CM56" s="80">
        <f>IF($E56="FX",$H56*'Sensis Vectors ALL'!CM56*(EXP($G56/100*VAR_CST)-1)/($H56*0.01),IF($E56&lt;&gt;"SPD",$H56*'Sensis Vectors ALL'!CM56*(EXP($G56/100*VAR_CST)-1)/0.01,'Sensis Vectors ALL'!CM56*($G56*VAR_CST)/0.01))</f>
        <v>0</v>
      </c>
      <c r="CN56" s="80">
        <f>IF($E56="FX",$H56*'Sensis Vectors ALL'!CN56*(EXP($G56/100*VAR_CST)-1)/($H56*0.01),IF($E56&lt;&gt;"SPD",$H56*'Sensis Vectors ALL'!CN56*(EXP($G56/100*VAR_CST)-1)/0.01,'Sensis Vectors ALL'!CN56*($G56*VAR_CST)/0.01))</f>
        <v>0</v>
      </c>
      <c r="CO56" s="80">
        <f>IF($E56="FX",$H56*'Sensis Vectors ALL'!CO56*(EXP($G56/100*VAR_CST)-1)/($H56*0.01),IF($E56&lt;&gt;"SPD",$H56*'Sensis Vectors ALL'!CO56*(EXP($G56/100*VAR_CST)-1)/0.01,'Sensis Vectors ALL'!CO56*($G56*VAR_CST)/0.01))</f>
        <v>0</v>
      </c>
      <c r="CP56" s="80">
        <f>IF($E56="FX",$H56*'Sensis Vectors ALL'!CP56*(EXP($G56/100*VAR_CST)-1)/($H56*0.01),IF($E56&lt;&gt;"SPD",$H56*'Sensis Vectors ALL'!CP56*(EXP($G56/100*VAR_CST)-1)/0.01,'Sensis Vectors ALL'!CP56*($G56*VAR_CST)/0.01))</f>
        <v>0</v>
      </c>
      <c r="CQ56" s="80">
        <f>IF($E56="FX",$H56*'Sensis Vectors ALL'!CQ56*(EXP($G56/100*VAR_CST)-1)/($H56*0.01),IF($E56&lt;&gt;"SPD",$H56*'Sensis Vectors ALL'!CQ56*(EXP($G56/100*VAR_CST)-1)/0.01,'Sensis Vectors ALL'!CQ56*($G56*VAR_CST)/0.01))</f>
        <v>0</v>
      </c>
      <c r="CR56" s="80">
        <f>IF($E56="FX",$H56*'Sensis Vectors ALL'!CR56*(EXP($G56/100*VAR_CST)-1)/($H56*0.01),IF($E56&lt;&gt;"SPD",$H56*'Sensis Vectors ALL'!CR56*(EXP($G56/100*VAR_CST)-1)/0.01,'Sensis Vectors ALL'!CR56*($G56*VAR_CST)/0.01))</f>
        <v>0</v>
      </c>
      <c r="CS56" s="80">
        <f>IF($E56="FX",$H56*'Sensis Vectors ALL'!CS56*(EXP($G56/100*VAR_CST)-1)/($H56*0.01),IF($E56&lt;&gt;"SPD",$H56*'Sensis Vectors ALL'!CS56*(EXP($G56/100*VAR_CST)-1)/0.01,'Sensis Vectors ALL'!CS56*($G56*VAR_CST)/0.01))</f>
        <v>0</v>
      </c>
      <c r="CT56" s="80">
        <f>IF($E56="FX",$H56*'Sensis Vectors ALL'!CT56*(EXP($G56/100*VAR_CST)-1)/($H56*0.01),IF($E56&lt;&gt;"SPD",$H56*'Sensis Vectors ALL'!CT56*(EXP($G56/100*VAR_CST)-1)/0.01,'Sensis Vectors ALL'!CT56*($G56*VAR_CST)/0.01))</f>
        <v>0</v>
      </c>
      <c r="CU56" s="80">
        <f>IF($E56="FX",$H56*'Sensis Vectors ALL'!CU56*(EXP($G56/100*VAR_CST)-1)/($H56*0.01),IF($E56&lt;&gt;"SPD",$H56*'Sensis Vectors ALL'!CU56*(EXP($G56/100*VAR_CST)-1)/0.01,'Sensis Vectors ALL'!CU56*($G56*VAR_CST)/0.01))</f>
        <v>0</v>
      </c>
      <c r="CV56" s="80">
        <f>IF($E56="FX",$H56*'Sensis Vectors ALL'!CV56*(EXP($G56/100*VAR_CST)-1)/($H56*0.01),IF($E56&lt;&gt;"SPD",$H56*'Sensis Vectors ALL'!CV56*(EXP($G56/100*VAR_CST)-1)/0.01,'Sensis Vectors ALL'!CV56*($G56*VAR_CST)/0.01))</f>
        <v>0</v>
      </c>
      <c r="CW56" s="80">
        <f>IF($E56="FX",$H56*'Sensis Vectors ALL'!CW56*(EXP($G56/100*VAR_CST)-1)/($H56*0.01),IF($E56&lt;&gt;"SPD",$H56*'Sensis Vectors ALL'!CW56*(EXP($G56/100*VAR_CST)-1)/0.01,'Sensis Vectors ALL'!CW56*($G56*VAR_CST)/0.01))</f>
        <v>0</v>
      </c>
      <c r="CX56" s="80">
        <f>IF($E56="FX",$H56*'Sensis Vectors ALL'!CX56*(EXP($G56/100*VAR_CST)-1)/($H56*0.01),IF($E56&lt;&gt;"SPD",$H56*'Sensis Vectors ALL'!CX56*(EXP($G56/100*VAR_CST)-1)/0.01,'Sensis Vectors ALL'!CX56*($G56*VAR_CST)/0.01))</f>
        <v>0</v>
      </c>
      <c r="CY56" s="80">
        <f>IF($E56="FX",$H56*'Sensis Vectors ALL'!CY56*(EXP($G56/100*VAR_CST)-1)/($H56*0.01),IF($E56&lt;&gt;"SPD",$H56*'Sensis Vectors ALL'!CY56*(EXP($G56/100*VAR_CST)-1)/0.01,'Sensis Vectors ALL'!CY56*($G56*VAR_CST)/0.01))</f>
        <v>0</v>
      </c>
      <c r="CZ56" s="80">
        <f>IF($E56="FX",$H56*'Sensis Vectors ALL'!CZ56*(EXP($G56/100*VAR_CST)-1)/($H56*0.01),IF($E56&lt;&gt;"SPD",$H56*'Sensis Vectors ALL'!CZ56*(EXP($G56/100*VAR_CST)-1)/0.01,'Sensis Vectors ALL'!CZ56*($G56*VAR_CST)/0.01))</f>
        <v>0</v>
      </c>
      <c r="DA56" s="80">
        <f>IF($E56="FX",$H56*'Sensis Vectors ALL'!DA56*(EXP($G56/100*VAR_CST)-1)/($H56*0.01),IF($E56&lt;&gt;"SPD",$H56*'Sensis Vectors ALL'!DA56*(EXP($G56/100*VAR_CST)-1)/0.01,'Sensis Vectors ALL'!DA56*($G56*VAR_CST)/0.01))</f>
        <v>0</v>
      </c>
      <c r="DB56" s="80">
        <f>IF($E56="FX",$H56*'Sensis Vectors ALL'!DB56*(EXP($G56/100*VAR_CST)-1)/($H56*0.01),IF($E56&lt;&gt;"SPD",$H56*'Sensis Vectors ALL'!DB56*(EXP($G56/100*VAR_CST)-1)/0.01,'Sensis Vectors ALL'!DB56*($G56*VAR_CST)/0.01))</f>
        <v>0</v>
      </c>
      <c r="DC56" s="80">
        <f>IF($E56="FX",$H56*'Sensis Vectors ALL'!DC56*(EXP($G56/100*VAR_CST)-1)/($H56*0.01),IF($E56&lt;&gt;"SPD",$H56*'Sensis Vectors ALL'!DC56*(EXP($G56/100*VAR_CST)-1)/0.01,'Sensis Vectors ALL'!DC56*($G56*VAR_CST)/0.01))</f>
        <v>0</v>
      </c>
      <c r="DD56" s="80">
        <f>IF($E56="FX",$H56*'Sensis Vectors ALL'!DD56*(EXP($G56/100*VAR_CST)-1)/($H56*0.01),IF($E56&lt;&gt;"SPD",$H56*'Sensis Vectors ALL'!DD56*(EXP($G56/100*VAR_CST)-1)/0.01,'Sensis Vectors ALL'!DD56*($G56*VAR_CST)/0.01))</f>
        <v>0</v>
      </c>
      <c r="DE56" s="80">
        <f>IF($E56="FX",$H56*'Sensis Vectors ALL'!DE56*(EXP($G56/100*VAR_CST)-1)/($H56*0.01),IF($E56&lt;&gt;"SPD",$H56*'Sensis Vectors ALL'!DE56*(EXP($G56/100*VAR_CST)-1)/0.01,'Sensis Vectors ALL'!DE56*($G56*VAR_CST)/0.01))</f>
        <v>0</v>
      </c>
      <c r="DF56" s="80">
        <f>IF($E56="FX",$H56*'Sensis Vectors ALL'!DF56*(EXP($G56/100*VAR_CST)-1)/($H56*0.01),IF($E56&lt;&gt;"SPD",$H56*'Sensis Vectors ALL'!DF56*(EXP($G56/100*VAR_CST)-1)/0.01,'Sensis Vectors ALL'!DF56*($G56*VAR_CST)/0.01))</f>
        <v>0</v>
      </c>
      <c r="DG56" s="80">
        <f>IF($E56="FX",$H56*'Sensis Vectors ALL'!DG56*(EXP($G56/100*VAR_CST)-1)/($H56*0.01),IF($E56&lt;&gt;"SPD",$H56*'Sensis Vectors ALL'!DG56*(EXP($G56/100*VAR_CST)-1)/0.01,'Sensis Vectors ALL'!DG56*($G56*VAR_CST)/0.01))</f>
        <v>0</v>
      </c>
      <c r="DH56" s="80">
        <f>IF($E56="FX",$H56*'Sensis Vectors ALL'!DH56*(EXP($G56/100*VAR_CST)-1)/($H56*0.01),IF($E56&lt;&gt;"SPD",$H56*'Sensis Vectors ALL'!DH56*(EXP($G56/100*VAR_CST)-1)/0.01,'Sensis Vectors ALL'!DH56*($G56*VAR_CST)/0.01))</f>
        <v>0</v>
      </c>
      <c r="DI56" s="80">
        <f>IF($E56="FX",$H56*'Sensis Vectors ALL'!DI56*(EXP($G56/100*VAR_CST)-1)/($H56*0.01),IF($E56&lt;&gt;"SPD",$H56*'Sensis Vectors ALL'!DI56*(EXP($G56/100*VAR_CST)-1)/0.01,'Sensis Vectors ALL'!DI56*($G56*VAR_CST)/0.01))</f>
        <v>0</v>
      </c>
      <c r="DJ56" s="80">
        <f>IF($E56="FX",$H56*'Sensis Vectors ALL'!DJ56*(EXP($G56/100*VAR_CST)-1)/($H56*0.01),IF($E56&lt;&gt;"SPD",$H56*'Sensis Vectors ALL'!DJ56*(EXP($G56/100*VAR_CST)-1)/0.01,'Sensis Vectors ALL'!DJ56*($G56*VAR_CST)/0.01))</f>
        <v>0</v>
      </c>
      <c r="DK56" s="80">
        <f>IF($E56="FX",$H56*'Sensis Vectors ALL'!DK56*(EXP($G56/100*VAR_CST)-1)/($H56*0.01),IF($E56&lt;&gt;"SPD",$H56*'Sensis Vectors ALL'!DK56*(EXP($G56/100*VAR_CST)-1)/0.01,'Sensis Vectors ALL'!DK56*($G56*VAR_CST)/0.01))</f>
        <v>0</v>
      </c>
      <c r="DL56" s="80">
        <f>IF($E56="FX",$H56*'Sensis Vectors ALL'!DL56*(EXP($G56/100*VAR_CST)-1)/($H56*0.01),IF($E56&lt;&gt;"SPD",$H56*'Sensis Vectors ALL'!DL56*(EXP($G56/100*VAR_CST)-1)/0.01,'Sensis Vectors ALL'!DL56*($G56*VAR_CST)/0.01))</f>
        <v>0</v>
      </c>
      <c r="DM56" s="80">
        <f>IF($E56="FX",$H56*'Sensis Vectors ALL'!DM56*(EXP($G56/100*VAR_CST)-1)/($H56*0.01),IF($E56&lt;&gt;"SPD",$H56*'Sensis Vectors ALL'!DM56*(EXP($G56/100*VAR_CST)-1)/0.01,'Sensis Vectors ALL'!DM56*($G56*VAR_CST)/0.01))</f>
        <v>0</v>
      </c>
      <c r="DN56" s="80">
        <f>IF($E56="FX",$H56*'Sensis Vectors ALL'!DN56*(EXP($G56/100*VAR_CST)-1)/($H56*0.01),IF($E56&lt;&gt;"SPD",$H56*'Sensis Vectors ALL'!DN56*(EXP($G56/100*VAR_CST)-1)/0.01,'Sensis Vectors ALL'!DN56*($G56*VAR_CST)/0.01))</f>
        <v>0</v>
      </c>
      <c r="DO56" s="80">
        <f>IF($E56="FX",$H56*'Sensis Vectors ALL'!DO56*(EXP($G56/100*VAR_CST)-1)/($H56*0.01),IF($E56&lt;&gt;"SPD",$H56*'Sensis Vectors ALL'!DO56*(EXP($G56/100*VAR_CST)-1)/0.01,'Sensis Vectors ALL'!DO56*($G56*VAR_CST)/0.01))</f>
        <v>0</v>
      </c>
      <c r="DP56" s="80">
        <f>IF($E56="FX",$H56*'Sensis Vectors ALL'!DP56*(EXP($G56/100*VAR_CST)-1)/($H56*0.01),IF($E56&lt;&gt;"SPD",$H56*'Sensis Vectors ALL'!DP56*(EXP($G56/100*VAR_CST)-1)/0.01,'Sensis Vectors ALL'!DP56*($G56*VAR_CST)/0.01))</f>
        <v>0</v>
      </c>
      <c r="DQ56" s="80">
        <f>IF($E56="FX",$H56*'Sensis Vectors ALL'!DQ56*(EXP($G56/100*VAR_CST)-1)/($H56*0.01),IF($E56&lt;&gt;"SPD",$H56*'Sensis Vectors ALL'!DQ56*(EXP($G56/100*VAR_CST)-1)/0.01,'Sensis Vectors ALL'!DQ56*($G56*VAR_CST)/0.01))</f>
        <v>-2.9009802106499718</v>
      </c>
    </row>
    <row r="57" spans="1:121" x14ac:dyDescent="0.2">
      <c r="A57" s="60">
        <v>437</v>
      </c>
      <c r="B57" s="60" t="s">
        <v>16</v>
      </c>
      <c r="C57" s="60" t="s">
        <v>369</v>
      </c>
      <c r="D57" s="60" t="s">
        <v>526</v>
      </c>
      <c r="E57" s="60" t="s">
        <v>523</v>
      </c>
      <c r="F57" s="60" t="s">
        <v>14</v>
      </c>
      <c r="G57" s="60">
        <v>0.19539699999999999</v>
      </c>
      <c r="H57" s="60">
        <v>0.345246</v>
      </c>
      <c r="I57" s="80">
        <f>IF($E57="FX",$H57*'Sensis Vectors ALL'!I57*(EXP($G57/100*VAR_CST)-1)/($H57*0.01),IF($E57&lt;&gt;"SPD",$H57*'Sensis Vectors ALL'!I57*(EXP($G57/100*VAR_CST)-1)/0.01,'Sensis Vectors ALL'!I57*($G57*VAR_CST)/0.01))</f>
        <v>33.913168180512301</v>
      </c>
      <c r="J57" s="80">
        <f>IF($E57="FX",$H57*'Sensis Vectors ALL'!J57*(EXP($G57/100*VAR_CST)-1)/($H57*0.01),IF($E57&lt;&gt;"SPD",$H57*'Sensis Vectors ALL'!J57*(EXP($G57/100*VAR_CST)-1)/0.01,'Sensis Vectors ALL'!J57*($G57*VAR_CST)/0.01))</f>
        <v>33.913168180512301</v>
      </c>
      <c r="K57" s="80">
        <f>IF($E57="FX",$H57*'Sensis Vectors ALL'!K57*(EXP($G57/100*VAR_CST)-1)/($H57*0.01),IF($E57&lt;&gt;"SPD",$H57*'Sensis Vectors ALL'!K57*(EXP($G57/100*VAR_CST)-1)/0.01,'Sensis Vectors ALL'!K57*($G57*VAR_CST)/0.01))</f>
        <v>33.913168180512301</v>
      </c>
      <c r="L57" s="80">
        <f>IF($E57="FX",$H57*'Sensis Vectors ALL'!L57*(EXP($G57/100*VAR_CST)-1)/($H57*0.01),IF($E57&lt;&gt;"SPD",$H57*'Sensis Vectors ALL'!L57*(EXP($G57/100*VAR_CST)-1)/0.01,'Sensis Vectors ALL'!L57*($G57*VAR_CST)/0.01))</f>
        <v>33.913168180512301</v>
      </c>
      <c r="M57" s="80">
        <f>IF($E57="FX",$H57*'Sensis Vectors ALL'!M57*(EXP($G57/100*VAR_CST)-1)/($H57*0.01),IF($E57&lt;&gt;"SPD",$H57*'Sensis Vectors ALL'!M57*(EXP($G57/100*VAR_CST)-1)/0.01,'Sensis Vectors ALL'!M57*($G57*VAR_CST)/0.01))</f>
        <v>43.103093827702295</v>
      </c>
      <c r="N57" s="80">
        <f>IF($E57="FX",$H57*'Sensis Vectors ALL'!N57*(EXP($G57/100*VAR_CST)-1)/($H57*0.01),IF($E57&lt;&gt;"SPD",$H57*'Sensis Vectors ALL'!N57*(EXP($G57/100*VAR_CST)-1)/0.01,'Sensis Vectors ALL'!N57*($G57*VAR_CST)/0.01))</f>
        <v>42.962101665616999</v>
      </c>
      <c r="O57" s="80">
        <f>IF($E57="FX",$H57*'Sensis Vectors ALL'!O57*(EXP($G57/100*VAR_CST)-1)/($H57*0.01),IF($E57&lt;&gt;"SPD",$H57*'Sensis Vectors ALL'!O57*(EXP($G57/100*VAR_CST)-1)/0.01,'Sensis Vectors ALL'!O57*($G57*VAR_CST)/0.01))</f>
        <v>0</v>
      </c>
      <c r="P57" s="80">
        <f>IF($E57="FX",$H57*'Sensis Vectors ALL'!P57*(EXP($G57/100*VAR_CST)-1)/($H57*0.01),IF($E57&lt;&gt;"SPD",$H57*'Sensis Vectors ALL'!P57*(EXP($G57/100*VAR_CST)-1)/0.01,'Sensis Vectors ALL'!P57*($G57*VAR_CST)/0.01))</f>
        <v>0</v>
      </c>
      <c r="Q57" s="80">
        <f>IF($E57="FX",$H57*'Sensis Vectors ALL'!Q57*(EXP($G57/100*VAR_CST)-1)/($H57*0.01),IF($E57&lt;&gt;"SPD",$H57*'Sensis Vectors ALL'!Q57*(EXP($G57/100*VAR_CST)-1)/0.01,'Sensis Vectors ALL'!Q57*($G57*VAR_CST)/0.01))</f>
        <v>0</v>
      </c>
      <c r="R57" s="80">
        <f>IF($E57="FX",$H57*'Sensis Vectors ALL'!R57*(EXP($G57/100*VAR_CST)-1)/($H57*0.01),IF($E57&lt;&gt;"SPD",$H57*'Sensis Vectors ALL'!R57*(EXP($G57/100*VAR_CST)-1)/0.01,'Sensis Vectors ALL'!R57*($G57*VAR_CST)/0.01))</f>
        <v>0</v>
      </c>
      <c r="S57" s="80">
        <f>IF($E57="FX",$H57*'Sensis Vectors ALL'!S57*(EXP($G57/100*VAR_CST)-1)/($H57*0.01),IF($E57&lt;&gt;"SPD",$H57*'Sensis Vectors ALL'!S57*(EXP($G57/100*VAR_CST)-1)/0.01,'Sensis Vectors ALL'!S57*($G57*VAR_CST)/0.01))</f>
        <v>2.8189012005338836</v>
      </c>
      <c r="T57" s="80">
        <f>IF($E57="FX",$H57*'Sensis Vectors ALL'!T57*(EXP($G57/100*VAR_CST)-1)/($H57*0.01),IF($E57&lt;&gt;"SPD",$H57*'Sensis Vectors ALL'!T57*(EXP($G57/100*VAR_CST)-1)/0.01,'Sensis Vectors ALL'!T57*($G57*VAR_CST)/0.01))</f>
        <v>2.8189012005338836</v>
      </c>
      <c r="U57" s="80">
        <f>IF($E57="FX",$H57*'Sensis Vectors ALL'!U57*(EXP($G57/100*VAR_CST)-1)/($H57*0.01),IF($E57&lt;&gt;"SPD",$H57*'Sensis Vectors ALL'!U57*(EXP($G57/100*VAR_CST)-1)/0.01,'Sensis Vectors ALL'!U57*($G57*VAR_CST)/0.01))</f>
        <v>0</v>
      </c>
      <c r="V57" s="80">
        <f>IF($E57="FX",$H57*'Sensis Vectors ALL'!V57*(EXP($G57/100*VAR_CST)-1)/($H57*0.01),IF($E57&lt;&gt;"SPD",$H57*'Sensis Vectors ALL'!V57*(EXP($G57/100*VAR_CST)-1)/0.01,'Sensis Vectors ALL'!V57*($G57*VAR_CST)/0.01))</f>
        <v>0</v>
      </c>
      <c r="W57" s="80">
        <f>IF($E57="FX",$H57*'Sensis Vectors ALL'!W57*(EXP($G57/100*VAR_CST)-1)/($H57*0.01),IF($E57&lt;&gt;"SPD",$H57*'Sensis Vectors ALL'!W57*(EXP($G57/100*VAR_CST)-1)/0.01,'Sensis Vectors ALL'!W57*($G57*VAR_CST)/0.01))</f>
        <v>29.035907019022684</v>
      </c>
      <c r="X57" s="80">
        <f>IF($E57="FX",$H57*'Sensis Vectors ALL'!X57*(EXP($G57/100*VAR_CST)-1)/($H57*0.01),IF($E57&lt;&gt;"SPD",$H57*'Sensis Vectors ALL'!X57*(EXP($G57/100*VAR_CST)-1)/0.01,'Sensis Vectors ALL'!X57*($G57*VAR_CST)/0.01))</f>
        <v>0</v>
      </c>
      <c r="Y57" s="80">
        <f>IF($E57="FX",$H57*'Sensis Vectors ALL'!Y57*(EXP($G57/100*VAR_CST)-1)/($H57*0.01),IF($E57&lt;&gt;"SPD",$H57*'Sensis Vectors ALL'!Y57*(EXP($G57/100*VAR_CST)-1)/0.01,'Sensis Vectors ALL'!Y57*($G57*VAR_CST)/0.01))</f>
        <v>32.02437563052775</v>
      </c>
      <c r="Z57" s="80">
        <f>IF($E57="FX",$H57*'Sensis Vectors ALL'!Z57*(EXP($G57/100*VAR_CST)-1)/($H57*0.01),IF($E57&lt;&gt;"SPD",$H57*'Sensis Vectors ALL'!Z57*(EXP($G57/100*VAR_CST)-1)/0.01,'Sensis Vectors ALL'!Z57*($G57*VAR_CST)/0.01))</f>
        <v>11.107293446060437</v>
      </c>
      <c r="AA57" s="80">
        <f>IF($E57="FX",$H57*'Sensis Vectors ALL'!AA57*(EXP($G57/100*VAR_CST)-1)/($H57*0.01),IF($E57&lt;&gt;"SPD",$H57*'Sensis Vectors ALL'!AA57*(EXP($G57/100*VAR_CST)-1)/0.01,'Sensis Vectors ALL'!AA57*($G57*VAR_CST)/0.01))</f>
        <v>4.7924774560040255</v>
      </c>
      <c r="AB57" s="80">
        <f>IF($E57="FX",$H57*'Sensis Vectors ALL'!AB57*(EXP($G57/100*VAR_CST)-1)/($H57*0.01),IF($E57&lt;&gt;"SPD",$H57*'Sensis Vectors ALL'!AB57*(EXP($G57/100*VAR_CST)-1)/0.01,'Sensis Vectors ALL'!AB57*($G57*VAR_CST)/0.01))</f>
        <v>6.3148159900564105</v>
      </c>
      <c r="AC57" s="80">
        <f>IF($E57="FX",$H57*'Sensis Vectors ALL'!AC57*(EXP($G57/100*VAR_CST)-1)/($H57*0.01),IF($E57&lt;&gt;"SPD",$H57*'Sensis Vectors ALL'!AC57*(EXP($G57/100*VAR_CST)-1)/0.01,'Sensis Vectors ALL'!AC57*($G57*VAR_CST)/0.01))</f>
        <v>0</v>
      </c>
      <c r="AD57" s="80">
        <f>IF($E57="FX",$H57*'Sensis Vectors ALL'!AD57*(EXP($G57/100*VAR_CST)-1)/($H57*0.01),IF($E57&lt;&gt;"SPD",$H57*'Sensis Vectors ALL'!AD57*(EXP($G57/100*VAR_CST)-1)/0.01,'Sensis Vectors ALL'!AD57*($G57*VAR_CST)/0.01))</f>
        <v>0</v>
      </c>
      <c r="AE57" s="80">
        <f>IF($E57="FX",$H57*'Sensis Vectors ALL'!AE57*(EXP($G57/100*VAR_CST)-1)/($H57*0.01),IF($E57&lt;&gt;"SPD",$H57*'Sensis Vectors ALL'!AE57*(EXP($G57/100*VAR_CST)-1)/0.01,'Sensis Vectors ALL'!AE57*($G57*VAR_CST)/0.01))</f>
        <v>0</v>
      </c>
      <c r="AF57" s="80">
        <f>IF($E57="FX",$H57*'Sensis Vectors ALL'!AF57*(EXP($G57/100*VAR_CST)-1)/($H57*0.01),IF($E57&lt;&gt;"SPD",$H57*'Sensis Vectors ALL'!AF57*(EXP($G57/100*VAR_CST)-1)/0.01,'Sensis Vectors ALL'!AF57*($G57*VAR_CST)/0.01))</f>
        <v>0</v>
      </c>
      <c r="AG57" s="80">
        <f>IF($E57="FX",$H57*'Sensis Vectors ALL'!AG57*(EXP($G57/100*VAR_CST)-1)/($H57*0.01),IF($E57&lt;&gt;"SPD",$H57*'Sensis Vectors ALL'!AG57*(EXP($G57/100*VAR_CST)-1)/0.01,'Sensis Vectors ALL'!AG57*($G57*VAR_CST)/0.01))</f>
        <v>0</v>
      </c>
      <c r="AH57" s="80">
        <f>IF($E57="FX",$H57*'Sensis Vectors ALL'!AH57*(EXP($G57/100*VAR_CST)-1)/($H57*0.01),IF($E57&lt;&gt;"SPD",$H57*'Sensis Vectors ALL'!AH57*(EXP($G57/100*VAR_CST)-1)/0.01,'Sensis Vectors ALL'!AH57*($G57*VAR_CST)/0.01))</f>
        <v>0</v>
      </c>
      <c r="AI57" s="80">
        <f>IF($E57="FX",$H57*'Sensis Vectors ALL'!AI57*(EXP($G57/100*VAR_CST)-1)/($H57*0.01),IF($E57&lt;&gt;"SPD",$H57*'Sensis Vectors ALL'!AI57*(EXP($G57/100*VAR_CST)-1)/0.01,'Sensis Vectors ALL'!AI57*($G57*VAR_CST)/0.01))</f>
        <v>0</v>
      </c>
      <c r="AJ57" s="80">
        <f>IF($E57="FX",$H57*'Sensis Vectors ALL'!AJ57*(EXP($G57/100*VAR_CST)-1)/($H57*0.01),IF($E57&lt;&gt;"SPD",$H57*'Sensis Vectors ALL'!AJ57*(EXP($G57/100*VAR_CST)-1)/0.01,'Sensis Vectors ALL'!AJ57*($G57*VAR_CST)/0.01))</f>
        <v>0</v>
      </c>
      <c r="AK57" s="80">
        <f>IF($E57="FX",$H57*'Sensis Vectors ALL'!AK57*(EXP($G57/100*VAR_CST)-1)/($H57*0.01),IF($E57&lt;&gt;"SPD",$H57*'Sensis Vectors ALL'!AK57*(EXP($G57/100*VAR_CST)-1)/0.01,'Sensis Vectors ALL'!AK57*($G57*VAR_CST)/0.01))</f>
        <v>0</v>
      </c>
      <c r="AL57" s="80">
        <f>IF($E57="FX",$H57*'Sensis Vectors ALL'!AL57*(EXP($G57/100*VAR_CST)-1)/($H57*0.01),IF($E57&lt;&gt;"SPD",$H57*'Sensis Vectors ALL'!AL57*(EXP($G57/100*VAR_CST)-1)/0.01,'Sensis Vectors ALL'!AL57*($G57*VAR_CST)/0.01))</f>
        <v>0</v>
      </c>
      <c r="AM57" s="80">
        <f>IF($E57="FX",$H57*'Sensis Vectors ALL'!AM57*(EXP($G57/100*VAR_CST)-1)/($H57*0.01),IF($E57&lt;&gt;"SPD",$H57*'Sensis Vectors ALL'!AM57*(EXP($G57/100*VAR_CST)-1)/0.01,'Sensis Vectors ALL'!AM57*($G57*VAR_CST)/0.01))</f>
        <v>0</v>
      </c>
      <c r="AN57" s="80">
        <f>IF($E57="FX",$H57*'Sensis Vectors ALL'!AN57*(EXP($G57/100*VAR_CST)-1)/($H57*0.01),IF($E57&lt;&gt;"SPD",$H57*'Sensis Vectors ALL'!AN57*(EXP($G57/100*VAR_CST)-1)/0.01,'Sensis Vectors ALL'!AN57*($G57*VAR_CST)/0.01))</f>
        <v>0</v>
      </c>
      <c r="AO57" s="80">
        <f>IF($E57="FX",$H57*'Sensis Vectors ALL'!AO57*(EXP($G57/100*VAR_CST)-1)/($H57*0.01),IF($E57&lt;&gt;"SPD",$H57*'Sensis Vectors ALL'!AO57*(EXP($G57/100*VAR_CST)-1)/0.01,'Sensis Vectors ALL'!AO57*($G57*VAR_CST)/0.01))</f>
        <v>0</v>
      </c>
      <c r="AP57" s="80">
        <f>IF($E57="FX",$H57*'Sensis Vectors ALL'!AP57*(EXP($G57/100*VAR_CST)-1)/($H57*0.01),IF($E57&lt;&gt;"SPD",$H57*'Sensis Vectors ALL'!AP57*(EXP($G57/100*VAR_CST)-1)/0.01,'Sensis Vectors ALL'!AP57*($G57*VAR_CST)/0.01))</f>
        <v>0</v>
      </c>
      <c r="AQ57" s="80">
        <f>IF($E57="FX",$H57*'Sensis Vectors ALL'!AQ57*(EXP($G57/100*VAR_CST)-1)/($H57*0.01),IF($E57&lt;&gt;"SPD",$H57*'Sensis Vectors ALL'!AQ57*(EXP($G57/100*VAR_CST)-1)/0.01,'Sensis Vectors ALL'!AQ57*($G57*VAR_CST)/0.01))</f>
        <v>0</v>
      </c>
      <c r="AR57" s="80">
        <f>IF($E57="FX",$H57*'Sensis Vectors ALL'!AR57*(EXP($G57/100*VAR_CST)-1)/($H57*0.01),IF($E57&lt;&gt;"SPD",$H57*'Sensis Vectors ALL'!AR57*(EXP($G57/100*VAR_CST)-1)/0.01,'Sensis Vectors ALL'!AR57*($G57*VAR_CST)/0.01))</f>
        <v>0.1409921620852973</v>
      </c>
      <c r="AS57" s="80">
        <f>IF($E57="FX",$H57*'Sensis Vectors ALL'!AS57*(EXP($G57/100*VAR_CST)-1)/($H57*0.01),IF($E57&lt;&gt;"SPD",$H57*'Sensis Vectors ALL'!AS57*(EXP($G57/100*VAR_CST)-1)/0.01,'Sensis Vectors ALL'!AS57*($G57*VAR_CST)/0.01))</f>
        <v>0</v>
      </c>
      <c r="AT57" s="80">
        <f>IF($E57="FX",$H57*'Sensis Vectors ALL'!AT57*(EXP($G57/100*VAR_CST)-1)/($H57*0.01),IF($E57&lt;&gt;"SPD",$H57*'Sensis Vectors ALL'!AT57*(EXP($G57/100*VAR_CST)-1)/0.01,'Sensis Vectors ALL'!AT57*($G57*VAR_CST)/0.01))</f>
        <v>0</v>
      </c>
      <c r="AU57" s="80">
        <f>IF($E57="FX",$H57*'Sensis Vectors ALL'!AU57*(EXP($G57/100*VAR_CST)-1)/($H57*0.01),IF($E57&lt;&gt;"SPD",$H57*'Sensis Vectors ALL'!AU57*(EXP($G57/100*VAR_CST)-1)/0.01,'Sensis Vectors ALL'!AU57*($G57*VAR_CST)/0.01))</f>
        <v>0</v>
      </c>
      <c r="AV57" s="80">
        <f>IF($E57="FX",$H57*'Sensis Vectors ALL'!AV57*(EXP($G57/100*VAR_CST)-1)/($H57*0.01),IF($E57&lt;&gt;"SPD",$H57*'Sensis Vectors ALL'!AV57*(EXP($G57/100*VAR_CST)-1)/0.01,'Sensis Vectors ALL'!AV57*($G57*VAR_CST)/0.01))</f>
        <v>0</v>
      </c>
      <c r="AW57" s="80">
        <f>IF($E57="FX",$H57*'Sensis Vectors ALL'!AW57*(EXP($G57/100*VAR_CST)-1)/($H57*0.01),IF($E57&lt;&gt;"SPD",$H57*'Sensis Vectors ALL'!AW57*(EXP($G57/100*VAR_CST)-1)/0.01,'Sensis Vectors ALL'!AW57*($G57*VAR_CST)/0.01))</f>
        <v>0</v>
      </c>
      <c r="AX57" s="80">
        <f>IF($E57="FX",$H57*'Sensis Vectors ALL'!AX57*(EXP($G57/100*VAR_CST)-1)/($H57*0.01),IF($E57&lt;&gt;"SPD",$H57*'Sensis Vectors ALL'!AX57*(EXP($G57/100*VAR_CST)-1)/0.01,'Sensis Vectors ALL'!AX57*($G57*VAR_CST)/0.01))</f>
        <v>0</v>
      </c>
      <c r="AY57" s="80">
        <f>IF($E57="FX",$H57*'Sensis Vectors ALL'!AY57*(EXP($G57/100*VAR_CST)-1)/($H57*0.01),IF($E57&lt;&gt;"SPD",$H57*'Sensis Vectors ALL'!AY57*(EXP($G57/100*VAR_CST)-1)/0.01,'Sensis Vectors ALL'!AY57*($G57*VAR_CST)/0.01))</f>
        <v>0.1409921620852973</v>
      </c>
      <c r="AZ57" s="80">
        <f>IF($E57="FX",$H57*'Sensis Vectors ALL'!AZ57*(EXP($G57/100*VAR_CST)-1)/($H57*0.01),IF($E57&lt;&gt;"SPD",$H57*'Sensis Vectors ALL'!AZ57*(EXP($G57/100*VAR_CST)-1)/0.01,'Sensis Vectors ALL'!AZ57*($G57*VAR_CST)/0.01))</f>
        <v>0.1409921620852973</v>
      </c>
      <c r="BA57" s="80">
        <f>IF($E57="FX",$H57*'Sensis Vectors ALL'!BA57*(EXP($G57/100*VAR_CST)-1)/($H57*0.01),IF($E57&lt;&gt;"SPD",$H57*'Sensis Vectors ALL'!BA57*(EXP($G57/100*VAR_CST)-1)/0.01,'Sensis Vectors ALL'!BA57*($G57*VAR_CST)/0.01))</f>
        <v>0</v>
      </c>
      <c r="BB57" s="80">
        <f>IF($E57="FX",$H57*'Sensis Vectors ALL'!BB57*(EXP($G57/100*VAR_CST)-1)/($H57*0.01),IF($E57&lt;&gt;"SPD",$H57*'Sensis Vectors ALL'!BB57*(EXP($G57/100*VAR_CST)-1)/0.01,'Sensis Vectors ALL'!BB57*($G57*VAR_CST)/0.01))</f>
        <v>0</v>
      </c>
      <c r="BC57" s="80">
        <f>IF($E57="FX",$H57*'Sensis Vectors ALL'!BC57*(EXP($G57/100*VAR_CST)-1)/($H57*0.01),IF($E57&lt;&gt;"SPD",$H57*'Sensis Vectors ALL'!BC57*(EXP($G57/100*VAR_CST)-1)/0.01,'Sensis Vectors ALL'!BC57*($G57*VAR_CST)/0.01))</f>
        <v>0</v>
      </c>
      <c r="BD57" s="80">
        <f>IF($E57="FX",$H57*'Sensis Vectors ALL'!BD57*(EXP($G57/100*VAR_CST)-1)/($H57*0.01),IF($E57&lt;&gt;"SPD",$H57*'Sensis Vectors ALL'!BD57*(EXP($G57/100*VAR_CST)-1)/0.01,'Sensis Vectors ALL'!BD57*($G57*VAR_CST)/0.01))</f>
        <v>-9.1899256471899999</v>
      </c>
      <c r="BE57" s="80">
        <f>IF($E57="FX",$H57*'Sensis Vectors ALL'!BE57*(EXP($G57/100*VAR_CST)-1)/($H57*0.01),IF($E57&lt;&gt;"SPD",$H57*'Sensis Vectors ALL'!BE57*(EXP($G57/100*VAR_CST)-1)/0.01,'Sensis Vectors ALL'!BE57*($G57*VAR_CST)/0.01))</f>
        <v>0</v>
      </c>
      <c r="BF57" s="80">
        <f>IF($E57="FX",$H57*'Sensis Vectors ALL'!BF57*(EXP($G57/100*VAR_CST)-1)/($H57*0.01),IF($E57&lt;&gt;"SPD",$H57*'Sensis Vectors ALL'!BF57*(EXP($G57/100*VAR_CST)-1)/0.01,'Sensis Vectors ALL'!BF57*($G57*VAR_CST)/0.01))</f>
        <v>0</v>
      </c>
      <c r="BG57" s="80">
        <f>IF($E57="FX",$H57*'Sensis Vectors ALL'!BG57*(EXP($G57/100*VAR_CST)-1)/($H57*0.01),IF($E57&lt;&gt;"SPD",$H57*'Sensis Vectors ALL'!BG57*(EXP($G57/100*VAR_CST)-1)/0.01,'Sensis Vectors ALL'!BG57*($G57*VAR_CST)/0.01))</f>
        <v>0</v>
      </c>
      <c r="BH57" s="80">
        <f>IF($E57="FX",$H57*'Sensis Vectors ALL'!BH57*(EXP($G57/100*VAR_CST)-1)/($H57*0.01),IF($E57&lt;&gt;"SPD",$H57*'Sensis Vectors ALL'!BH57*(EXP($G57/100*VAR_CST)-1)/0.01,'Sensis Vectors ALL'!BH57*($G57*VAR_CST)/0.01))</f>
        <v>0</v>
      </c>
      <c r="BI57" s="80">
        <f>IF($E57="FX",$H57*'Sensis Vectors ALL'!BI57*(EXP($G57/100*VAR_CST)-1)/($H57*0.01),IF($E57&lt;&gt;"SPD",$H57*'Sensis Vectors ALL'!BI57*(EXP($G57/100*VAR_CST)-1)/0.01,'Sensis Vectors ALL'!BI57*($G57*VAR_CST)/0.01))</f>
        <v>0</v>
      </c>
      <c r="BJ57" s="80">
        <f>IF($E57="FX",$H57*'Sensis Vectors ALL'!BJ57*(EXP($G57/100*VAR_CST)-1)/($H57*0.01),IF($E57&lt;&gt;"SPD",$H57*'Sensis Vectors ALL'!BJ57*(EXP($G57/100*VAR_CST)-1)/0.01,'Sensis Vectors ALL'!BJ57*($G57*VAR_CST)/0.01))</f>
        <v>0</v>
      </c>
      <c r="BK57" s="80">
        <f>IF($E57="FX",$H57*'Sensis Vectors ALL'!BK57*(EXP($G57/100*VAR_CST)-1)/($H57*0.01),IF($E57&lt;&gt;"SPD",$H57*'Sensis Vectors ALL'!BK57*(EXP($G57/100*VAR_CST)-1)/0.01,'Sensis Vectors ALL'!BK57*($G57*VAR_CST)/0.01))</f>
        <v>0</v>
      </c>
      <c r="BL57" s="80">
        <f>IF($E57="FX",$H57*'Sensis Vectors ALL'!BL57*(EXP($G57/100*VAR_CST)-1)/($H57*0.01),IF($E57&lt;&gt;"SPD",$H57*'Sensis Vectors ALL'!BL57*(EXP($G57/100*VAR_CST)-1)/0.01,'Sensis Vectors ALL'!BL57*($G57*VAR_CST)/0.01))</f>
        <v>-9.1899256471899999</v>
      </c>
      <c r="BM57" s="80">
        <f>IF($E57="FX",$H57*'Sensis Vectors ALL'!BM57*(EXP($G57/100*VAR_CST)-1)/($H57*0.01),IF($E57&lt;&gt;"SPD",$H57*'Sensis Vectors ALL'!BM57*(EXP($G57/100*VAR_CST)-1)/0.01,'Sensis Vectors ALL'!BM57*($G57*VAR_CST)/0.01))</f>
        <v>25.484097786624464</v>
      </c>
      <c r="BN57" s="80">
        <f>IF($E57="FX",$H57*'Sensis Vectors ALL'!BN57*(EXP($G57/100*VAR_CST)-1)/($H57*0.01),IF($E57&lt;&gt;"SPD",$H57*'Sensis Vectors ALL'!BN57*(EXP($G57/100*VAR_CST)-1)/0.01,'Sensis Vectors ALL'!BN57*($G57*VAR_CST)/0.01))</f>
        <v>25.484097786624464</v>
      </c>
      <c r="BO57" s="80">
        <f>IF($E57="FX",$H57*'Sensis Vectors ALL'!BO57*(EXP($G57/100*VAR_CST)-1)/($H57*0.01),IF($E57&lt;&gt;"SPD",$H57*'Sensis Vectors ALL'!BO57*(EXP($G57/100*VAR_CST)-1)/0.01,'Sensis Vectors ALL'!BO57*($G57*VAR_CST)/0.01))</f>
        <v>0</v>
      </c>
      <c r="BP57" s="80">
        <f>IF($E57="FX",$H57*'Sensis Vectors ALL'!BP57*(EXP($G57/100*VAR_CST)-1)/($H57*0.01),IF($E57&lt;&gt;"SPD",$H57*'Sensis Vectors ALL'!BP57*(EXP($G57/100*VAR_CST)-1)/0.01,'Sensis Vectors ALL'!BP57*($G57*VAR_CST)/0.01))</f>
        <v>0</v>
      </c>
      <c r="BQ57" s="80">
        <f>IF($E57="FX",$H57*'Sensis Vectors ALL'!BQ57*(EXP($G57/100*VAR_CST)-1)/($H57*0.01),IF($E57&lt;&gt;"SPD",$H57*'Sensis Vectors ALL'!BQ57*(EXP($G57/100*VAR_CST)-1)/0.01,'Sensis Vectors ALL'!BQ57*($G57*VAR_CST)/0.01))</f>
        <v>0</v>
      </c>
      <c r="BR57" s="80">
        <f>IF($E57="FX",$H57*'Sensis Vectors ALL'!BR57*(EXP($G57/100*VAR_CST)-1)/($H57*0.01),IF($E57&lt;&gt;"SPD",$H57*'Sensis Vectors ALL'!BR57*(EXP($G57/100*VAR_CST)-1)/0.01,'Sensis Vectors ALL'!BR57*($G57*VAR_CST)/0.01))</f>
        <v>0</v>
      </c>
      <c r="BS57" s="80">
        <f>IF($E57="FX",$H57*'Sensis Vectors ALL'!BS57*(EXP($G57/100*VAR_CST)-1)/($H57*0.01),IF($E57&lt;&gt;"SPD",$H57*'Sensis Vectors ALL'!BS57*(EXP($G57/100*VAR_CST)-1)/0.01,'Sensis Vectors ALL'!BS57*($G57*VAR_CST)/0.01))</f>
        <v>0</v>
      </c>
      <c r="BT57" s="80">
        <f>IF($E57="FX",$H57*'Sensis Vectors ALL'!BT57*(EXP($G57/100*VAR_CST)-1)/($H57*0.01),IF($E57&lt;&gt;"SPD",$H57*'Sensis Vectors ALL'!BT57*(EXP($G57/100*VAR_CST)-1)/0.01,'Sensis Vectors ALL'!BT57*($G57*VAR_CST)/0.01))</f>
        <v>0</v>
      </c>
      <c r="BU57" s="80">
        <f>IF($E57="FX",$H57*'Sensis Vectors ALL'!BU57*(EXP($G57/100*VAR_CST)-1)/($H57*0.01),IF($E57&lt;&gt;"SPD",$H57*'Sensis Vectors ALL'!BU57*(EXP($G57/100*VAR_CST)-1)/0.01,'Sensis Vectors ALL'!BU57*($G57*VAR_CST)/0.01))</f>
        <v>0</v>
      </c>
      <c r="BV57" s="80">
        <f>IF($E57="FX",$H57*'Sensis Vectors ALL'!BV57*(EXP($G57/100*VAR_CST)-1)/($H57*0.01),IF($E57&lt;&gt;"SPD",$H57*'Sensis Vectors ALL'!BV57*(EXP($G57/100*VAR_CST)-1)/0.01,'Sensis Vectors ALL'!BV57*($G57*VAR_CST)/0.01))</f>
        <v>-36.027422584343718</v>
      </c>
      <c r="BW57" s="80">
        <f>IF($E57="FX",$H57*'Sensis Vectors ALL'!BW57*(EXP($G57/100*VAR_CST)-1)/($H57*0.01),IF($E57&lt;&gt;"SPD",$H57*'Sensis Vectors ALL'!BW57*(EXP($G57/100*VAR_CST)-1)/0.01,'Sensis Vectors ALL'!BW57*($G57*VAR_CST)/0.01))</f>
        <v>-36.027422584343718</v>
      </c>
      <c r="BX57" s="80">
        <f>IF($E57="FX",$H57*'Sensis Vectors ALL'!BX57*(EXP($G57/100*VAR_CST)-1)/($H57*0.01),IF($E57&lt;&gt;"SPD",$H57*'Sensis Vectors ALL'!BX57*(EXP($G57/100*VAR_CST)-1)/0.01,'Sensis Vectors ALL'!BX57*($G57*VAR_CST)/0.01))</f>
        <v>0</v>
      </c>
      <c r="BY57" s="80">
        <f>IF($E57="FX",$H57*'Sensis Vectors ALL'!BY57*(EXP($G57/100*VAR_CST)-1)/($H57*0.01),IF($E57&lt;&gt;"SPD",$H57*'Sensis Vectors ALL'!BY57*(EXP($G57/100*VAR_CST)-1)/0.01,'Sensis Vectors ALL'!BY57*($G57*VAR_CST)/0.01))</f>
        <v>2.1425156389932818</v>
      </c>
      <c r="BZ57" s="80">
        <f>IF($E57="FX",$H57*'Sensis Vectors ALL'!BZ57*(EXP($G57/100*VAR_CST)-1)/($H57*0.01),IF($E57&lt;&gt;"SPD",$H57*'Sensis Vectors ALL'!BZ57*(EXP($G57/100*VAR_CST)-1)/0.01,'Sensis Vectors ALL'!BZ57*($G57*VAR_CST)/0.01))</f>
        <v>2.1425156389932818</v>
      </c>
      <c r="CA57" s="80">
        <f>IF($E57="FX",$H57*'Sensis Vectors ALL'!CA57*(EXP($G57/100*VAR_CST)-1)/($H57*0.01),IF($E57&lt;&gt;"SPD",$H57*'Sensis Vectors ALL'!CA57*(EXP($G57/100*VAR_CST)-1)/0.01,'Sensis Vectors ALL'!CA57*($G57*VAR_CST)/0.01))</f>
        <v>0</v>
      </c>
      <c r="CB57" s="80">
        <f>IF($E57="FX",$H57*'Sensis Vectors ALL'!CB57*(EXP($G57/100*VAR_CST)-1)/($H57*0.01),IF($E57&lt;&gt;"SPD",$H57*'Sensis Vectors ALL'!CB57*(EXP($G57/100*VAR_CST)-1)/0.01,'Sensis Vectors ALL'!CB57*($G57*VAR_CST)/0.01))</f>
        <v>-0.95836988571119663</v>
      </c>
      <c r="CC57" s="80">
        <f>IF($E57="FX",$H57*'Sensis Vectors ALL'!CC57*(EXP($G57/100*VAR_CST)-1)/($H57*0.01),IF($E57&lt;&gt;"SPD",$H57*'Sensis Vectors ALL'!CC57*(EXP($G57/100*VAR_CST)-1)/0.01,'Sensis Vectors ALL'!CC57*($G57*VAR_CST)/0.01))</f>
        <v>-0.95836988571119663</v>
      </c>
      <c r="CD57" s="80">
        <f>IF($E57="FX",$H57*'Sensis Vectors ALL'!CD57*(EXP($G57/100*VAR_CST)-1)/($H57*0.01),IF($E57&lt;&gt;"SPD",$H57*'Sensis Vectors ALL'!CD57*(EXP($G57/100*VAR_CST)-1)/0.01,'Sensis Vectors ALL'!CD57*($G57*VAR_CST)/0.01))</f>
        <v>0</v>
      </c>
      <c r="CE57" s="80">
        <f>IF($E57="FX",$H57*'Sensis Vectors ALL'!CE57*(EXP($G57/100*VAR_CST)-1)/($H57*0.01),IF($E57&lt;&gt;"SPD",$H57*'Sensis Vectors ALL'!CE57*(EXP($G57/100*VAR_CST)-1)/0.01,'Sensis Vectors ALL'!CE57*($G57*VAR_CST)/0.01))</f>
        <v>0</v>
      </c>
      <c r="CF57" s="80">
        <f>IF($E57="FX",$H57*'Sensis Vectors ALL'!CF57*(EXP($G57/100*VAR_CST)-1)/($H57*0.01),IF($E57&lt;&gt;"SPD",$H57*'Sensis Vectors ALL'!CF57*(EXP($G57/100*VAR_CST)-1)/0.01,'Sensis Vectors ALL'!CF57*($G57*VAR_CST)/0.01))</f>
        <v>0</v>
      </c>
      <c r="CG57" s="80">
        <f>IF($E57="FX",$H57*'Sensis Vectors ALL'!CG57*(EXP($G57/100*VAR_CST)-1)/($H57*0.01),IF($E57&lt;&gt;"SPD",$H57*'Sensis Vectors ALL'!CG57*(EXP($G57/100*VAR_CST)-1)/0.01,'Sensis Vectors ALL'!CG57*($G57*VAR_CST)/0.01))</f>
        <v>0</v>
      </c>
      <c r="CH57" s="80">
        <f>IF($E57="FX",$H57*'Sensis Vectors ALL'!CH57*(EXP($G57/100*VAR_CST)-1)/($H57*0.01),IF($E57&lt;&gt;"SPD",$H57*'Sensis Vectors ALL'!CH57*(EXP($G57/100*VAR_CST)-1)/0.01,'Sensis Vectors ALL'!CH57*($G57*VAR_CST)/0.01))</f>
        <v>0</v>
      </c>
      <c r="CI57" s="80">
        <f>IF($E57="FX",$H57*'Sensis Vectors ALL'!CI57*(EXP($G57/100*VAR_CST)-1)/($H57*0.01),IF($E57&lt;&gt;"SPD",$H57*'Sensis Vectors ALL'!CI57*(EXP($G57/100*VAR_CST)-1)/0.01,'Sensis Vectors ALL'!CI57*($G57*VAR_CST)/0.01))</f>
        <v>0</v>
      </c>
      <c r="CJ57" s="80">
        <f>IF($E57="FX",$H57*'Sensis Vectors ALL'!CJ57*(EXP($G57/100*VAR_CST)-1)/($H57*0.01),IF($E57&lt;&gt;"SPD",$H57*'Sensis Vectors ALL'!CJ57*(EXP($G57/100*VAR_CST)-1)/0.01,'Sensis Vectors ALL'!CJ57*($G57*VAR_CST)/0.01))</f>
        <v>0</v>
      </c>
      <c r="CK57" s="80">
        <f>IF($E57="FX",$H57*'Sensis Vectors ALL'!CK57*(EXP($G57/100*VAR_CST)-1)/($H57*0.01),IF($E57&lt;&gt;"SPD",$H57*'Sensis Vectors ALL'!CK57*(EXP($G57/100*VAR_CST)-1)/0.01,'Sensis Vectors ALL'!CK57*($G57*VAR_CST)/0.01))</f>
        <v>0.16925339724716087</v>
      </c>
      <c r="CL57" s="80">
        <f>IF($E57="FX",$H57*'Sensis Vectors ALL'!CL57*(EXP($G57/100*VAR_CST)-1)/($H57*0.01),IF($E57&lt;&gt;"SPD",$H57*'Sensis Vectors ALL'!CL57*(EXP($G57/100*VAR_CST)-1)/0.01,'Sensis Vectors ALL'!CL57*($G57*VAR_CST)/0.01))</f>
        <v>0.16925339724716087</v>
      </c>
      <c r="CM57" s="80">
        <f>IF($E57="FX",$H57*'Sensis Vectors ALL'!CM57*(EXP($G57/100*VAR_CST)-1)/($H57*0.01),IF($E57&lt;&gt;"SPD",$H57*'Sensis Vectors ALL'!CM57*(EXP($G57/100*VAR_CST)-1)/0.01,'Sensis Vectors ALL'!CM57*($G57*VAR_CST)/0.01))</f>
        <v>0</v>
      </c>
      <c r="CN57" s="80">
        <f>IF($E57="FX",$H57*'Sensis Vectors ALL'!CN57*(EXP($G57/100*VAR_CST)-1)/($H57*0.01),IF($E57&lt;&gt;"SPD",$H57*'Sensis Vectors ALL'!CN57*(EXP($G57/100*VAR_CST)-1)/0.01,'Sensis Vectors ALL'!CN57*($G57*VAR_CST)/0.01))</f>
        <v>0</v>
      </c>
      <c r="CO57" s="80">
        <f>IF($E57="FX",$H57*'Sensis Vectors ALL'!CO57*(EXP($G57/100*VAR_CST)-1)/($H57*0.01),IF($E57&lt;&gt;"SPD",$H57*'Sensis Vectors ALL'!CO57*(EXP($G57/100*VAR_CST)-1)/0.01,'Sensis Vectors ALL'!CO57*($G57*VAR_CST)/0.01))</f>
        <v>0</v>
      </c>
      <c r="CP57" s="80">
        <f>IF($E57="FX",$H57*'Sensis Vectors ALL'!CP57*(EXP($G57/100*VAR_CST)-1)/($H57*0.01),IF($E57&lt;&gt;"SPD",$H57*'Sensis Vectors ALL'!CP57*(EXP($G57/100*VAR_CST)-1)/0.01,'Sensis Vectors ALL'!CP57*($G57*VAR_CST)/0.01))</f>
        <v>0</v>
      </c>
      <c r="CQ57" s="80">
        <f>IF($E57="FX",$H57*'Sensis Vectors ALL'!CQ57*(EXP($G57/100*VAR_CST)-1)/($H57*0.01),IF($E57&lt;&gt;"SPD",$H57*'Sensis Vectors ALL'!CQ57*(EXP($G57/100*VAR_CST)-1)/0.01,'Sensis Vectors ALL'!CQ57*($G57*VAR_CST)/0.01))</f>
        <v>0</v>
      </c>
      <c r="CR57" s="80">
        <f>IF($E57="FX",$H57*'Sensis Vectors ALL'!CR57*(EXP($G57/100*VAR_CST)-1)/($H57*0.01),IF($E57&lt;&gt;"SPD",$H57*'Sensis Vectors ALL'!CR57*(EXP($G57/100*VAR_CST)-1)/0.01,'Sensis Vectors ALL'!CR57*($G57*VAR_CST)/0.01))</f>
        <v>0</v>
      </c>
      <c r="CS57" s="80">
        <f>IF($E57="FX",$H57*'Sensis Vectors ALL'!CS57*(EXP($G57/100*VAR_CST)-1)/($H57*0.01),IF($E57&lt;&gt;"SPD",$H57*'Sensis Vectors ALL'!CS57*(EXP($G57/100*VAR_CST)-1)/0.01,'Sensis Vectors ALL'!CS57*($G57*VAR_CST)/0.01))</f>
        <v>0</v>
      </c>
      <c r="CT57" s="80">
        <f>IF($E57="FX",$H57*'Sensis Vectors ALL'!CT57*(EXP($G57/100*VAR_CST)-1)/($H57*0.01),IF($E57&lt;&gt;"SPD",$H57*'Sensis Vectors ALL'!CT57*(EXP($G57/100*VAR_CST)-1)/0.01,'Sensis Vectors ALL'!CT57*($G57*VAR_CST)/0.01))</f>
        <v>0</v>
      </c>
      <c r="CU57" s="80">
        <f>IF($E57="FX",$H57*'Sensis Vectors ALL'!CU57*(EXP($G57/100*VAR_CST)-1)/($H57*0.01),IF($E57&lt;&gt;"SPD",$H57*'Sensis Vectors ALL'!CU57*(EXP($G57/100*VAR_CST)-1)/0.01,'Sensis Vectors ALL'!CU57*($G57*VAR_CST)/0.01))</f>
        <v>0</v>
      </c>
      <c r="CV57" s="80">
        <f>IF($E57="FX",$H57*'Sensis Vectors ALL'!CV57*(EXP($G57/100*VAR_CST)-1)/($H57*0.01),IF($E57&lt;&gt;"SPD",$H57*'Sensis Vectors ALL'!CV57*(EXP($G57/100*VAR_CST)-1)/0.01,'Sensis Vectors ALL'!CV57*($G57*VAR_CST)/0.01))</f>
        <v>0</v>
      </c>
      <c r="CW57" s="80">
        <f>IF($E57="FX",$H57*'Sensis Vectors ALL'!CW57*(EXP($G57/100*VAR_CST)-1)/($H57*0.01),IF($E57&lt;&gt;"SPD",$H57*'Sensis Vectors ALL'!CW57*(EXP($G57/100*VAR_CST)-1)/0.01,'Sensis Vectors ALL'!CW57*($G57*VAR_CST)/0.01))</f>
        <v>0</v>
      </c>
      <c r="CX57" s="80">
        <f>IF($E57="FX",$H57*'Sensis Vectors ALL'!CX57*(EXP($G57/100*VAR_CST)-1)/($H57*0.01),IF($E57&lt;&gt;"SPD",$H57*'Sensis Vectors ALL'!CX57*(EXP($G57/100*VAR_CST)-1)/0.01,'Sensis Vectors ALL'!CX57*($G57*VAR_CST)/0.01))</f>
        <v>0</v>
      </c>
      <c r="CY57" s="80">
        <f>IF($E57="FX",$H57*'Sensis Vectors ALL'!CY57*(EXP($G57/100*VAR_CST)-1)/($H57*0.01),IF($E57&lt;&gt;"SPD",$H57*'Sensis Vectors ALL'!CY57*(EXP($G57/100*VAR_CST)-1)/0.01,'Sensis Vectors ALL'!CY57*($G57*VAR_CST)/0.01))</f>
        <v>0</v>
      </c>
      <c r="CZ57" s="80">
        <f>IF($E57="FX",$H57*'Sensis Vectors ALL'!CZ57*(EXP($G57/100*VAR_CST)-1)/($H57*0.01),IF($E57&lt;&gt;"SPD",$H57*'Sensis Vectors ALL'!CZ57*(EXP($G57/100*VAR_CST)-1)/0.01,'Sensis Vectors ALL'!CZ57*($G57*VAR_CST)/0.01))</f>
        <v>0</v>
      </c>
      <c r="DA57" s="80">
        <f>IF($E57="FX",$H57*'Sensis Vectors ALL'!DA57*(EXP($G57/100*VAR_CST)-1)/($H57*0.01),IF($E57&lt;&gt;"SPD",$H57*'Sensis Vectors ALL'!DA57*(EXP($G57/100*VAR_CST)-1)/0.01,'Sensis Vectors ALL'!DA57*($G57*VAR_CST)/0.01))</f>
        <v>0</v>
      </c>
      <c r="DB57" s="80">
        <f>IF($E57="FX",$H57*'Sensis Vectors ALL'!DB57*(EXP($G57/100*VAR_CST)-1)/($H57*0.01),IF($E57&lt;&gt;"SPD",$H57*'Sensis Vectors ALL'!DB57*(EXP($G57/100*VAR_CST)-1)/0.01,'Sensis Vectors ALL'!DB57*($G57*VAR_CST)/0.01))</f>
        <v>0</v>
      </c>
      <c r="DC57" s="80">
        <f>IF($E57="FX",$H57*'Sensis Vectors ALL'!DC57*(EXP($G57/100*VAR_CST)-1)/($H57*0.01),IF($E57&lt;&gt;"SPD",$H57*'Sensis Vectors ALL'!DC57*(EXP($G57/100*VAR_CST)-1)/0.01,'Sensis Vectors ALL'!DC57*($G57*VAR_CST)/0.01))</f>
        <v>0</v>
      </c>
      <c r="DD57" s="80">
        <f>IF($E57="FX",$H57*'Sensis Vectors ALL'!DD57*(EXP($G57/100*VAR_CST)-1)/($H57*0.01),IF($E57&lt;&gt;"SPD",$H57*'Sensis Vectors ALL'!DD57*(EXP($G57/100*VAR_CST)-1)/0.01,'Sensis Vectors ALL'!DD57*($G57*VAR_CST)/0.01))</f>
        <v>0</v>
      </c>
      <c r="DE57" s="80">
        <f>IF($E57="FX",$H57*'Sensis Vectors ALL'!DE57*(EXP($G57/100*VAR_CST)-1)/($H57*0.01),IF($E57&lt;&gt;"SPD",$H57*'Sensis Vectors ALL'!DE57*(EXP($G57/100*VAR_CST)-1)/0.01,'Sensis Vectors ALL'!DE57*($G57*VAR_CST)/0.01))</f>
        <v>0</v>
      </c>
      <c r="DF57" s="80">
        <f>IF($E57="FX",$H57*'Sensis Vectors ALL'!DF57*(EXP($G57/100*VAR_CST)-1)/($H57*0.01),IF($E57&lt;&gt;"SPD",$H57*'Sensis Vectors ALL'!DF57*(EXP($G57/100*VAR_CST)-1)/0.01,'Sensis Vectors ALL'!DF57*($G57*VAR_CST)/0.01))</f>
        <v>0</v>
      </c>
      <c r="DG57" s="80">
        <f>IF($E57="FX",$H57*'Sensis Vectors ALL'!DG57*(EXP($G57/100*VAR_CST)-1)/($H57*0.01),IF($E57&lt;&gt;"SPD",$H57*'Sensis Vectors ALL'!DG57*(EXP($G57/100*VAR_CST)-1)/0.01,'Sensis Vectors ALL'!DG57*($G57*VAR_CST)/0.01))</f>
        <v>0</v>
      </c>
      <c r="DH57" s="80">
        <f>IF($E57="FX",$H57*'Sensis Vectors ALL'!DH57*(EXP($G57/100*VAR_CST)-1)/($H57*0.01),IF($E57&lt;&gt;"SPD",$H57*'Sensis Vectors ALL'!DH57*(EXP($G57/100*VAR_CST)-1)/0.01,'Sensis Vectors ALL'!DH57*($G57*VAR_CST)/0.01))</f>
        <v>0</v>
      </c>
      <c r="DI57" s="80">
        <f>IF($E57="FX",$H57*'Sensis Vectors ALL'!DI57*(EXP($G57/100*VAR_CST)-1)/($H57*0.01),IF($E57&lt;&gt;"SPD",$H57*'Sensis Vectors ALL'!DI57*(EXP($G57/100*VAR_CST)-1)/0.01,'Sensis Vectors ALL'!DI57*($G57*VAR_CST)/0.01))</f>
        <v>0</v>
      </c>
      <c r="DJ57" s="80">
        <f>IF($E57="FX",$H57*'Sensis Vectors ALL'!DJ57*(EXP($G57/100*VAR_CST)-1)/($H57*0.01),IF($E57&lt;&gt;"SPD",$H57*'Sensis Vectors ALL'!DJ57*(EXP($G57/100*VAR_CST)-1)/0.01,'Sensis Vectors ALL'!DJ57*($G57*VAR_CST)/0.01))</f>
        <v>0</v>
      </c>
      <c r="DK57" s="80">
        <f>IF($E57="FX",$H57*'Sensis Vectors ALL'!DK57*(EXP($G57/100*VAR_CST)-1)/($H57*0.01),IF($E57&lt;&gt;"SPD",$H57*'Sensis Vectors ALL'!DK57*(EXP($G57/100*VAR_CST)-1)/0.01,'Sensis Vectors ALL'!DK57*($G57*VAR_CST)/0.01))</f>
        <v>0</v>
      </c>
      <c r="DL57" s="80">
        <f>IF($E57="FX",$H57*'Sensis Vectors ALL'!DL57*(EXP($G57/100*VAR_CST)-1)/($H57*0.01),IF($E57&lt;&gt;"SPD",$H57*'Sensis Vectors ALL'!DL57*(EXP($G57/100*VAR_CST)-1)/0.01,'Sensis Vectors ALL'!DL57*($G57*VAR_CST)/0.01))</f>
        <v>0</v>
      </c>
      <c r="DM57" s="80">
        <f>IF($E57="FX",$H57*'Sensis Vectors ALL'!DM57*(EXP($G57/100*VAR_CST)-1)/($H57*0.01),IF($E57&lt;&gt;"SPD",$H57*'Sensis Vectors ALL'!DM57*(EXP($G57/100*VAR_CST)-1)/0.01,'Sensis Vectors ALL'!DM57*($G57*VAR_CST)/0.01))</f>
        <v>0</v>
      </c>
      <c r="DN57" s="80">
        <f>IF($E57="FX",$H57*'Sensis Vectors ALL'!DN57*(EXP($G57/100*VAR_CST)-1)/($H57*0.01),IF($E57&lt;&gt;"SPD",$H57*'Sensis Vectors ALL'!DN57*(EXP($G57/100*VAR_CST)-1)/0.01,'Sensis Vectors ALL'!DN57*($G57*VAR_CST)/0.01))</f>
        <v>0</v>
      </c>
      <c r="DO57" s="80">
        <f>IF($E57="FX",$H57*'Sensis Vectors ALL'!DO57*(EXP($G57/100*VAR_CST)-1)/($H57*0.01),IF($E57&lt;&gt;"SPD",$H57*'Sensis Vectors ALL'!DO57*(EXP($G57/100*VAR_CST)-1)/0.01,'Sensis Vectors ALL'!DO57*($G57*VAR_CST)/0.01))</f>
        <v>0</v>
      </c>
      <c r="DP57" s="80">
        <f>IF($E57="FX",$H57*'Sensis Vectors ALL'!DP57*(EXP($G57/100*VAR_CST)-1)/($H57*0.01),IF($E57&lt;&gt;"SPD",$H57*'Sensis Vectors ALL'!DP57*(EXP($G57/100*VAR_CST)-1)/0.01,'Sensis Vectors ALL'!DP57*($G57*VAR_CST)/0.01))</f>
        <v>0</v>
      </c>
      <c r="DQ57" s="80">
        <f>IF($E57="FX",$H57*'Sensis Vectors ALL'!DQ57*(EXP($G57/100*VAR_CST)-1)/($H57*0.01),IF($E57&lt;&gt;"SPD",$H57*'Sensis Vectors ALL'!DQ57*(EXP($G57/100*VAR_CST)-1)/0.01,'Sensis Vectors ALL'!DQ57*($G57*VAR_CST)/0.01))</f>
        <v>-2.9884686115050654</v>
      </c>
    </row>
    <row r="58" spans="1:121" x14ac:dyDescent="0.2">
      <c r="A58" s="60">
        <v>438</v>
      </c>
      <c r="B58" s="60" t="s">
        <v>16</v>
      </c>
      <c r="C58" s="60" t="s">
        <v>369</v>
      </c>
      <c r="D58" s="60" t="s">
        <v>526</v>
      </c>
      <c r="E58" s="60" t="s">
        <v>523</v>
      </c>
      <c r="F58" s="60" t="s">
        <v>33</v>
      </c>
      <c r="G58" s="60">
        <v>0.148288</v>
      </c>
      <c r="H58" s="60">
        <v>0.36593999999999999</v>
      </c>
      <c r="I58" s="80">
        <f>IF($E58="FX",$H58*'Sensis Vectors ALL'!I58*(EXP($G58/100*VAR_CST)-1)/($H58*0.01),IF($E58&lt;&gt;"SPD",$H58*'Sensis Vectors ALL'!I58*(EXP($G58/100*VAR_CST)-1)/0.01,'Sensis Vectors ALL'!I58*($G58*VAR_CST)/0.01))</f>
        <v>96.147846077074675</v>
      </c>
      <c r="J58" s="80">
        <f>IF($E58="FX",$H58*'Sensis Vectors ALL'!J58*(EXP($G58/100*VAR_CST)-1)/($H58*0.01),IF($E58&lt;&gt;"SPD",$H58*'Sensis Vectors ALL'!J58*(EXP($G58/100*VAR_CST)-1)/0.01,'Sensis Vectors ALL'!J58*($G58*VAR_CST)/0.01))</f>
        <v>96.147846077074675</v>
      </c>
      <c r="K58" s="80">
        <f>IF($E58="FX",$H58*'Sensis Vectors ALL'!K58*(EXP($G58/100*VAR_CST)-1)/($H58*0.01),IF($E58&lt;&gt;"SPD",$H58*'Sensis Vectors ALL'!K58*(EXP($G58/100*VAR_CST)-1)/0.01,'Sensis Vectors ALL'!K58*($G58*VAR_CST)/0.01))</f>
        <v>96.147846077074675</v>
      </c>
      <c r="L58" s="80">
        <f>IF($E58="FX",$H58*'Sensis Vectors ALL'!L58*(EXP($G58/100*VAR_CST)-1)/($H58*0.01),IF($E58&lt;&gt;"SPD",$H58*'Sensis Vectors ALL'!L58*(EXP($G58/100*VAR_CST)-1)/0.01,'Sensis Vectors ALL'!L58*($G58*VAR_CST)/0.01))</f>
        <v>96.147846077074675</v>
      </c>
      <c r="M58" s="80">
        <f>IF($E58="FX",$H58*'Sensis Vectors ALL'!M58*(EXP($G58/100*VAR_CST)-1)/($H58*0.01),IF($E58&lt;&gt;"SPD",$H58*'Sensis Vectors ALL'!M58*(EXP($G58/100*VAR_CST)-1)/0.01,'Sensis Vectors ALL'!M58*($G58*VAR_CST)/0.01))</f>
        <v>94.957514891008259</v>
      </c>
      <c r="N58" s="80">
        <f>IF($E58="FX",$H58*'Sensis Vectors ALL'!N58*(EXP($G58/100*VAR_CST)-1)/($H58*0.01),IF($E58&lt;&gt;"SPD",$H58*'Sensis Vectors ALL'!N58*(EXP($G58/100*VAR_CST)-1)/0.01,'Sensis Vectors ALL'!N58*($G58*VAR_CST)/0.01))</f>
        <v>94.696869488075819</v>
      </c>
      <c r="O58" s="80">
        <f>IF($E58="FX",$H58*'Sensis Vectors ALL'!O58*(EXP($G58/100*VAR_CST)-1)/($H58*0.01),IF($E58&lt;&gt;"SPD",$H58*'Sensis Vectors ALL'!O58*(EXP($G58/100*VAR_CST)-1)/0.01,'Sensis Vectors ALL'!O58*($G58*VAR_CST)/0.01))</f>
        <v>0</v>
      </c>
      <c r="P58" s="80">
        <f>IF($E58="FX",$H58*'Sensis Vectors ALL'!P58*(EXP($G58/100*VAR_CST)-1)/($H58*0.01),IF($E58&lt;&gt;"SPD",$H58*'Sensis Vectors ALL'!P58*(EXP($G58/100*VAR_CST)-1)/0.01,'Sensis Vectors ALL'!P58*($G58*VAR_CST)/0.01))</f>
        <v>0</v>
      </c>
      <c r="Q58" s="80">
        <f>IF($E58="FX",$H58*'Sensis Vectors ALL'!Q58*(EXP($G58/100*VAR_CST)-1)/($H58*0.01),IF($E58&lt;&gt;"SPD",$H58*'Sensis Vectors ALL'!Q58*(EXP($G58/100*VAR_CST)-1)/0.01,'Sensis Vectors ALL'!Q58*($G58*VAR_CST)/0.01))</f>
        <v>0</v>
      </c>
      <c r="R58" s="80">
        <f>IF($E58="FX",$H58*'Sensis Vectors ALL'!R58*(EXP($G58/100*VAR_CST)-1)/($H58*0.01),IF($E58&lt;&gt;"SPD",$H58*'Sensis Vectors ALL'!R58*(EXP($G58/100*VAR_CST)-1)/0.01,'Sensis Vectors ALL'!R58*($G58*VAR_CST)/0.01))</f>
        <v>0</v>
      </c>
      <c r="S58" s="80">
        <f>IF($E58="FX",$H58*'Sensis Vectors ALL'!S58*(EXP($G58/100*VAR_CST)-1)/($H58*0.01),IF($E58&lt;&gt;"SPD",$H58*'Sensis Vectors ALL'!S58*(EXP($G58/100*VAR_CST)-1)/0.01,'Sensis Vectors ALL'!S58*($G58*VAR_CST)/0.01))</f>
        <v>4.4779486375891384</v>
      </c>
      <c r="T58" s="80">
        <f>IF($E58="FX",$H58*'Sensis Vectors ALL'!T58*(EXP($G58/100*VAR_CST)-1)/($H58*0.01),IF($E58&lt;&gt;"SPD",$H58*'Sensis Vectors ALL'!T58*(EXP($G58/100*VAR_CST)-1)/0.01,'Sensis Vectors ALL'!T58*($G58*VAR_CST)/0.01))</f>
        <v>4.4779486375891384</v>
      </c>
      <c r="U58" s="80">
        <f>IF($E58="FX",$H58*'Sensis Vectors ALL'!U58*(EXP($G58/100*VAR_CST)-1)/($H58*0.01),IF($E58&lt;&gt;"SPD",$H58*'Sensis Vectors ALL'!U58*(EXP($G58/100*VAR_CST)-1)/0.01,'Sensis Vectors ALL'!U58*($G58*VAR_CST)/0.01))</f>
        <v>0</v>
      </c>
      <c r="V58" s="80">
        <f>IF($E58="FX",$H58*'Sensis Vectors ALL'!V58*(EXP($G58/100*VAR_CST)-1)/($H58*0.01),IF($E58&lt;&gt;"SPD",$H58*'Sensis Vectors ALL'!V58*(EXP($G58/100*VAR_CST)-1)/0.01,'Sensis Vectors ALL'!V58*($G58*VAR_CST)/0.01))</f>
        <v>0</v>
      </c>
      <c r="W58" s="80">
        <f>IF($E58="FX",$H58*'Sensis Vectors ALL'!W58*(EXP($G58/100*VAR_CST)-1)/($H58*0.01),IF($E58&lt;&gt;"SPD",$H58*'Sensis Vectors ALL'!W58*(EXP($G58/100*VAR_CST)-1)/0.01,'Sensis Vectors ALL'!W58*($G58*VAR_CST)/0.01))</f>
        <v>69.574390583338555</v>
      </c>
      <c r="X58" s="80">
        <f>IF($E58="FX",$H58*'Sensis Vectors ALL'!X58*(EXP($G58/100*VAR_CST)-1)/($H58*0.01),IF($E58&lt;&gt;"SPD",$H58*'Sensis Vectors ALL'!X58*(EXP($G58/100*VAR_CST)-1)/0.01,'Sensis Vectors ALL'!X58*($G58*VAR_CST)/0.01))</f>
        <v>0</v>
      </c>
      <c r="Y58" s="80">
        <f>IF($E58="FX",$H58*'Sensis Vectors ALL'!Y58*(EXP($G58/100*VAR_CST)-1)/($H58*0.01),IF($E58&lt;&gt;"SPD",$H58*'Sensis Vectors ALL'!Y58*(EXP($G58/100*VAR_CST)-1)/0.01,'Sensis Vectors ALL'!Y58*($G58*VAR_CST)/0.01))</f>
        <v>75.866501943082397</v>
      </c>
      <c r="Z58" s="80">
        <f>IF($E58="FX",$H58*'Sensis Vectors ALL'!Z58*(EXP($G58/100*VAR_CST)-1)/($H58*0.01),IF($E58&lt;&gt;"SPD",$H58*'Sensis Vectors ALL'!Z58*(EXP($G58/100*VAR_CST)-1)/0.01,'Sensis Vectors ALL'!Z58*($G58*VAR_CST)/0.01))</f>
        <v>20.64453026714812</v>
      </c>
      <c r="AA58" s="80">
        <f>IF($E58="FX",$H58*'Sensis Vectors ALL'!AA58*(EXP($G58/100*VAR_CST)-1)/($H58*0.01),IF($E58&lt;&gt;"SPD",$H58*'Sensis Vectors ALL'!AA58*(EXP($G58/100*VAR_CST)-1)/0.01,'Sensis Vectors ALL'!AA58*($G58*VAR_CST)/0.01))</f>
        <v>14.613316873711648</v>
      </c>
      <c r="AB58" s="80">
        <f>IF($E58="FX",$H58*'Sensis Vectors ALL'!AB58*(EXP($G58/100*VAR_CST)-1)/($H58*0.01),IF($E58&lt;&gt;"SPD",$H58*'Sensis Vectors ALL'!AB58*(EXP($G58/100*VAR_CST)-1)/0.01,'Sensis Vectors ALL'!AB58*($G58*VAR_CST)/0.01))</f>
        <v>6.0312133934364702</v>
      </c>
      <c r="AC58" s="80">
        <f>IF($E58="FX",$H58*'Sensis Vectors ALL'!AC58*(EXP($G58/100*VAR_CST)-1)/($H58*0.01),IF($E58&lt;&gt;"SPD",$H58*'Sensis Vectors ALL'!AC58*(EXP($G58/100*VAR_CST)-1)/0.01,'Sensis Vectors ALL'!AC58*($G58*VAR_CST)/0.01))</f>
        <v>0</v>
      </c>
      <c r="AD58" s="80">
        <f>IF($E58="FX",$H58*'Sensis Vectors ALL'!AD58*(EXP($G58/100*VAR_CST)-1)/($H58*0.01),IF($E58&lt;&gt;"SPD",$H58*'Sensis Vectors ALL'!AD58*(EXP($G58/100*VAR_CST)-1)/0.01,'Sensis Vectors ALL'!AD58*($G58*VAR_CST)/0.01))</f>
        <v>0</v>
      </c>
      <c r="AE58" s="80">
        <f>IF($E58="FX",$H58*'Sensis Vectors ALL'!AE58*(EXP($G58/100*VAR_CST)-1)/($H58*0.01),IF($E58&lt;&gt;"SPD",$H58*'Sensis Vectors ALL'!AE58*(EXP($G58/100*VAR_CST)-1)/0.01,'Sensis Vectors ALL'!AE58*($G58*VAR_CST)/0.01))</f>
        <v>0</v>
      </c>
      <c r="AF58" s="80">
        <f>IF($E58="FX",$H58*'Sensis Vectors ALL'!AF58*(EXP($G58/100*VAR_CST)-1)/($H58*0.01),IF($E58&lt;&gt;"SPD",$H58*'Sensis Vectors ALL'!AF58*(EXP($G58/100*VAR_CST)-1)/0.01,'Sensis Vectors ALL'!AF58*($G58*VAR_CST)/0.01))</f>
        <v>0</v>
      </c>
      <c r="AG58" s="80">
        <f>IF($E58="FX",$H58*'Sensis Vectors ALL'!AG58*(EXP($G58/100*VAR_CST)-1)/($H58*0.01),IF($E58&lt;&gt;"SPD",$H58*'Sensis Vectors ALL'!AG58*(EXP($G58/100*VAR_CST)-1)/0.01,'Sensis Vectors ALL'!AG58*($G58*VAR_CST)/0.01))</f>
        <v>0</v>
      </c>
      <c r="AH58" s="80">
        <f>IF($E58="FX",$H58*'Sensis Vectors ALL'!AH58*(EXP($G58/100*VAR_CST)-1)/($H58*0.01),IF($E58&lt;&gt;"SPD",$H58*'Sensis Vectors ALL'!AH58*(EXP($G58/100*VAR_CST)-1)/0.01,'Sensis Vectors ALL'!AH58*($G58*VAR_CST)/0.01))</f>
        <v>0</v>
      </c>
      <c r="AI58" s="80">
        <f>IF($E58="FX",$H58*'Sensis Vectors ALL'!AI58*(EXP($G58/100*VAR_CST)-1)/($H58*0.01),IF($E58&lt;&gt;"SPD",$H58*'Sensis Vectors ALL'!AI58*(EXP($G58/100*VAR_CST)-1)/0.01,'Sensis Vectors ALL'!AI58*($G58*VAR_CST)/0.01))</f>
        <v>0</v>
      </c>
      <c r="AJ58" s="80">
        <f>IF($E58="FX",$H58*'Sensis Vectors ALL'!AJ58*(EXP($G58/100*VAR_CST)-1)/($H58*0.01),IF($E58&lt;&gt;"SPD",$H58*'Sensis Vectors ALL'!AJ58*(EXP($G58/100*VAR_CST)-1)/0.01,'Sensis Vectors ALL'!AJ58*($G58*VAR_CST)/0.01))</f>
        <v>0</v>
      </c>
      <c r="AK58" s="80">
        <f>IF($E58="FX",$H58*'Sensis Vectors ALL'!AK58*(EXP($G58/100*VAR_CST)-1)/($H58*0.01),IF($E58&lt;&gt;"SPD",$H58*'Sensis Vectors ALL'!AK58*(EXP($G58/100*VAR_CST)-1)/0.01,'Sensis Vectors ALL'!AK58*($G58*VAR_CST)/0.01))</f>
        <v>0</v>
      </c>
      <c r="AL58" s="80">
        <f>IF($E58="FX",$H58*'Sensis Vectors ALL'!AL58*(EXP($G58/100*VAR_CST)-1)/($H58*0.01),IF($E58&lt;&gt;"SPD",$H58*'Sensis Vectors ALL'!AL58*(EXP($G58/100*VAR_CST)-1)/0.01,'Sensis Vectors ALL'!AL58*($G58*VAR_CST)/0.01))</f>
        <v>0</v>
      </c>
      <c r="AM58" s="80">
        <f>IF($E58="FX",$H58*'Sensis Vectors ALL'!AM58*(EXP($G58/100*VAR_CST)-1)/($H58*0.01),IF($E58&lt;&gt;"SPD",$H58*'Sensis Vectors ALL'!AM58*(EXP($G58/100*VAR_CST)-1)/0.01,'Sensis Vectors ALL'!AM58*($G58*VAR_CST)/0.01))</f>
        <v>0</v>
      </c>
      <c r="AN58" s="80">
        <f>IF($E58="FX",$H58*'Sensis Vectors ALL'!AN58*(EXP($G58/100*VAR_CST)-1)/($H58*0.01),IF($E58&lt;&gt;"SPD",$H58*'Sensis Vectors ALL'!AN58*(EXP($G58/100*VAR_CST)-1)/0.01,'Sensis Vectors ALL'!AN58*($G58*VAR_CST)/0.01))</f>
        <v>0</v>
      </c>
      <c r="AO58" s="80">
        <f>IF($E58="FX",$H58*'Sensis Vectors ALL'!AO58*(EXP($G58/100*VAR_CST)-1)/($H58*0.01),IF($E58&lt;&gt;"SPD",$H58*'Sensis Vectors ALL'!AO58*(EXP($G58/100*VAR_CST)-1)/0.01,'Sensis Vectors ALL'!AO58*($G58*VAR_CST)/0.01))</f>
        <v>0</v>
      </c>
      <c r="AP58" s="80">
        <f>IF($E58="FX",$H58*'Sensis Vectors ALL'!AP58*(EXP($G58/100*VAR_CST)-1)/($H58*0.01),IF($E58&lt;&gt;"SPD",$H58*'Sensis Vectors ALL'!AP58*(EXP($G58/100*VAR_CST)-1)/0.01,'Sensis Vectors ALL'!AP58*($G58*VAR_CST)/0.01))</f>
        <v>0</v>
      </c>
      <c r="AQ58" s="80">
        <f>IF($E58="FX",$H58*'Sensis Vectors ALL'!AQ58*(EXP($G58/100*VAR_CST)-1)/($H58*0.01),IF($E58&lt;&gt;"SPD",$H58*'Sensis Vectors ALL'!AQ58*(EXP($G58/100*VAR_CST)-1)/0.01,'Sensis Vectors ALL'!AQ58*($G58*VAR_CST)/0.01))</f>
        <v>0</v>
      </c>
      <c r="AR58" s="80">
        <f>IF($E58="FX",$H58*'Sensis Vectors ALL'!AR58*(EXP($G58/100*VAR_CST)-1)/($H58*0.01),IF($E58&lt;&gt;"SPD",$H58*'Sensis Vectors ALL'!AR58*(EXP($G58/100*VAR_CST)-1)/0.01,'Sensis Vectors ALL'!AR58*($G58*VAR_CST)/0.01))</f>
        <v>0.26064540293243038</v>
      </c>
      <c r="AS58" s="80">
        <f>IF($E58="FX",$H58*'Sensis Vectors ALL'!AS58*(EXP($G58/100*VAR_CST)-1)/($H58*0.01),IF($E58&lt;&gt;"SPD",$H58*'Sensis Vectors ALL'!AS58*(EXP($G58/100*VAR_CST)-1)/0.01,'Sensis Vectors ALL'!AS58*($G58*VAR_CST)/0.01))</f>
        <v>0</v>
      </c>
      <c r="AT58" s="80">
        <f>IF($E58="FX",$H58*'Sensis Vectors ALL'!AT58*(EXP($G58/100*VAR_CST)-1)/($H58*0.01),IF($E58&lt;&gt;"SPD",$H58*'Sensis Vectors ALL'!AT58*(EXP($G58/100*VAR_CST)-1)/0.01,'Sensis Vectors ALL'!AT58*($G58*VAR_CST)/0.01))</f>
        <v>0</v>
      </c>
      <c r="AU58" s="80">
        <f>IF($E58="FX",$H58*'Sensis Vectors ALL'!AU58*(EXP($G58/100*VAR_CST)-1)/($H58*0.01),IF($E58&lt;&gt;"SPD",$H58*'Sensis Vectors ALL'!AU58*(EXP($G58/100*VAR_CST)-1)/0.01,'Sensis Vectors ALL'!AU58*($G58*VAR_CST)/0.01))</f>
        <v>0</v>
      </c>
      <c r="AV58" s="80">
        <f>IF($E58="FX",$H58*'Sensis Vectors ALL'!AV58*(EXP($G58/100*VAR_CST)-1)/($H58*0.01),IF($E58&lt;&gt;"SPD",$H58*'Sensis Vectors ALL'!AV58*(EXP($G58/100*VAR_CST)-1)/0.01,'Sensis Vectors ALL'!AV58*($G58*VAR_CST)/0.01))</f>
        <v>0</v>
      </c>
      <c r="AW58" s="80">
        <f>IF($E58="FX",$H58*'Sensis Vectors ALL'!AW58*(EXP($G58/100*VAR_CST)-1)/($H58*0.01),IF($E58&lt;&gt;"SPD",$H58*'Sensis Vectors ALL'!AW58*(EXP($G58/100*VAR_CST)-1)/0.01,'Sensis Vectors ALL'!AW58*($G58*VAR_CST)/0.01))</f>
        <v>0</v>
      </c>
      <c r="AX58" s="80">
        <f>IF($E58="FX",$H58*'Sensis Vectors ALL'!AX58*(EXP($G58/100*VAR_CST)-1)/($H58*0.01),IF($E58&lt;&gt;"SPD",$H58*'Sensis Vectors ALL'!AX58*(EXP($G58/100*VAR_CST)-1)/0.01,'Sensis Vectors ALL'!AX58*($G58*VAR_CST)/0.01))</f>
        <v>0</v>
      </c>
      <c r="AY58" s="80">
        <f>IF($E58="FX",$H58*'Sensis Vectors ALL'!AY58*(EXP($G58/100*VAR_CST)-1)/($H58*0.01),IF($E58&lt;&gt;"SPD",$H58*'Sensis Vectors ALL'!AY58*(EXP($G58/100*VAR_CST)-1)/0.01,'Sensis Vectors ALL'!AY58*($G58*VAR_CST)/0.01))</f>
        <v>0.26064540293243038</v>
      </c>
      <c r="AZ58" s="80">
        <f>IF($E58="FX",$H58*'Sensis Vectors ALL'!AZ58*(EXP($G58/100*VAR_CST)-1)/($H58*0.01),IF($E58&lt;&gt;"SPD",$H58*'Sensis Vectors ALL'!AZ58*(EXP($G58/100*VAR_CST)-1)/0.01,'Sensis Vectors ALL'!AZ58*($G58*VAR_CST)/0.01))</f>
        <v>0.26064540293243038</v>
      </c>
      <c r="BA58" s="80">
        <f>IF($E58="FX",$H58*'Sensis Vectors ALL'!BA58*(EXP($G58/100*VAR_CST)-1)/($H58*0.01),IF($E58&lt;&gt;"SPD",$H58*'Sensis Vectors ALL'!BA58*(EXP($G58/100*VAR_CST)-1)/0.01,'Sensis Vectors ALL'!BA58*($G58*VAR_CST)/0.01))</f>
        <v>0</v>
      </c>
      <c r="BB58" s="80">
        <f>IF($E58="FX",$H58*'Sensis Vectors ALL'!BB58*(EXP($G58/100*VAR_CST)-1)/($H58*0.01),IF($E58&lt;&gt;"SPD",$H58*'Sensis Vectors ALL'!BB58*(EXP($G58/100*VAR_CST)-1)/0.01,'Sensis Vectors ALL'!BB58*($G58*VAR_CST)/0.01))</f>
        <v>0</v>
      </c>
      <c r="BC58" s="80">
        <f>IF($E58="FX",$H58*'Sensis Vectors ALL'!BC58*(EXP($G58/100*VAR_CST)-1)/($H58*0.01),IF($E58&lt;&gt;"SPD",$H58*'Sensis Vectors ALL'!BC58*(EXP($G58/100*VAR_CST)-1)/0.01,'Sensis Vectors ALL'!BC58*($G58*VAR_CST)/0.01))</f>
        <v>0</v>
      </c>
      <c r="BD58" s="80">
        <f>IF($E58="FX",$H58*'Sensis Vectors ALL'!BD58*(EXP($G58/100*VAR_CST)-1)/($H58*0.01),IF($E58&lt;&gt;"SPD",$H58*'Sensis Vectors ALL'!BD58*(EXP($G58/100*VAR_CST)-1)/0.01,'Sensis Vectors ALL'!BD58*($G58*VAR_CST)/0.01))</f>
        <v>1.1903311860664214</v>
      </c>
      <c r="BE58" s="80">
        <f>IF($E58="FX",$H58*'Sensis Vectors ALL'!BE58*(EXP($G58/100*VAR_CST)-1)/($H58*0.01),IF($E58&lt;&gt;"SPD",$H58*'Sensis Vectors ALL'!BE58*(EXP($G58/100*VAR_CST)-1)/0.01,'Sensis Vectors ALL'!BE58*($G58*VAR_CST)/0.01))</f>
        <v>0</v>
      </c>
      <c r="BF58" s="80">
        <f>IF($E58="FX",$H58*'Sensis Vectors ALL'!BF58*(EXP($G58/100*VAR_CST)-1)/($H58*0.01),IF($E58&lt;&gt;"SPD",$H58*'Sensis Vectors ALL'!BF58*(EXP($G58/100*VAR_CST)-1)/0.01,'Sensis Vectors ALL'!BF58*($G58*VAR_CST)/0.01))</f>
        <v>0</v>
      </c>
      <c r="BG58" s="80">
        <f>IF($E58="FX",$H58*'Sensis Vectors ALL'!BG58*(EXP($G58/100*VAR_CST)-1)/($H58*0.01),IF($E58&lt;&gt;"SPD",$H58*'Sensis Vectors ALL'!BG58*(EXP($G58/100*VAR_CST)-1)/0.01,'Sensis Vectors ALL'!BG58*($G58*VAR_CST)/0.01))</f>
        <v>0</v>
      </c>
      <c r="BH58" s="80">
        <f>IF($E58="FX",$H58*'Sensis Vectors ALL'!BH58*(EXP($G58/100*VAR_CST)-1)/($H58*0.01),IF($E58&lt;&gt;"SPD",$H58*'Sensis Vectors ALL'!BH58*(EXP($G58/100*VAR_CST)-1)/0.01,'Sensis Vectors ALL'!BH58*($G58*VAR_CST)/0.01))</f>
        <v>0</v>
      </c>
      <c r="BI58" s="80">
        <f>IF($E58="FX",$H58*'Sensis Vectors ALL'!BI58*(EXP($G58/100*VAR_CST)-1)/($H58*0.01),IF($E58&lt;&gt;"SPD",$H58*'Sensis Vectors ALL'!BI58*(EXP($G58/100*VAR_CST)-1)/0.01,'Sensis Vectors ALL'!BI58*($G58*VAR_CST)/0.01))</f>
        <v>0</v>
      </c>
      <c r="BJ58" s="80">
        <f>IF($E58="FX",$H58*'Sensis Vectors ALL'!BJ58*(EXP($G58/100*VAR_CST)-1)/($H58*0.01),IF($E58&lt;&gt;"SPD",$H58*'Sensis Vectors ALL'!BJ58*(EXP($G58/100*VAR_CST)-1)/0.01,'Sensis Vectors ALL'!BJ58*($G58*VAR_CST)/0.01))</f>
        <v>0</v>
      </c>
      <c r="BK58" s="80">
        <f>IF($E58="FX",$H58*'Sensis Vectors ALL'!BK58*(EXP($G58/100*VAR_CST)-1)/($H58*0.01),IF($E58&lt;&gt;"SPD",$H58*'Sensis Vectors ALL'!BK58*(EXP($G58/100*VAR_CST)-1)/0.01,'Sensis Vectors ALL'!BK58*($G58*VAR_CST)/0.01))</f>
        <v>0</v>
      </c>
      <c r="BL58" s="80">
        <f>IF($E58="FX",$H58*'Sensis Vectors ALL'!BL58*(EXP($G58/100*VAR_CST)-1)/($H58*0.01),IF($E58&lt;&gt;"SPD",$H58*'Sensis Vectors ALL'!BL58*(EXP($G58/100*VAR_CST)-1)/0.01,'Sensis Vectors ALL'!BL58*($G58*VAR_CST)/0.01))</f>
        <v>1.1903311860664214</v>
      </c>
      <c r="BM58" s="80">
        <f>IF($E58="FX",$H58*'Sensis Vectors ALL'!BM58*(EXP($G58/100*VAR_CST)-1)/($H58*0.01),IF($E58&lt;&gt;"SPD",$H58*'Sensis Vectors ALL'!BM58*(EXP($G58/100*VAR_CST)-1)/0.01,'Sensis Vectors ALL'!BM58*($G58*VAR_CST)/0.01))</f>
        <v>195.58406729579681</v>
      </c>
      <c r="BN58" s="80">
        <f>IF($E58="FX",$H58*'Sensis Vectors ALL'!BN58*(EXP($G58/100*VAR_CST)-1)/($H58*0.01),IF($E58&lt;&gt;"SPD",$H58*'Sensis Vectors ALL'!BN58*(EXP($G58/100*VAR_CST)-1)/0.01,'Sensis Vectors ALL'!BN58*($G58*VAR_CST)/0.01))</f>
        <v>195.58406729579681</v>
      </c>
      <c r="BO58" s="80">
        <f>IF($E58="FX",$H58*'Sensis Vectors ALL'!BO58*(EXP($G58/100*VAR_CST)-1)/($H58*0.01),IF($E58&lt;&gt;"SPD",$H58*'Sensis Vectors ALL'!BO58*(EXP($G58/100*VAR_CST)-1)/0.01,'Sensis Vectors ALL'!BO58*($G58*VAR_CST)/0.01))</f>
        <v>0</v>
      </c>
      <c r="BP58" s="80">
        <f>IF($E58="FX",$H58*'Sensis Vectors ALL'!BP58*(EXP($G58/100*VAR_CST)-1)/($H58*0.01),IF($E58&lt;&gt;"SPD",$H58*'Sensis Vectors ALL'!BP58*(EXP($G58/100*VAR_CST)-1)/0.01,'Sensis Vectors ALL'!BP58*($G58*VAR_CST)/0.01))</f>
        <v>0</v>
      </c>
      <c r="BQ58" s="80">
        <f>IF($E58="FX",$H58*'Sensis Vectors ALL'!BQ58*(EXP($G58/100*VAR_CST)-1)/($H58*0.01),IF($E58&lt;&gt;"SPD",$H58*'Sensis Vectors ALL'!BQ58*(EXP($G58/100*VAR_CST)-1)/0.01,'Sensis Vectors ALL'!BQ58*($G58*VAR_CST)/0.01))</f>
        <v>0</v>
      </c>
      <c r="BR58" s="80">
        <f>IF($E58="FX",$H58*'Sensis Vectors ALL'!BR58*(EXP($G58/100*VAR_CST)-1)/($H58*0.01),IF($E58&lt;&gt;"SPD",$H58*'Sensis Vectors ALL'!BR58*(EXP($G58/100*VAR_CST)-1)/0.01,'Sensis Vectors ALL'!BR58*($G58*VAR_CST)/0.01))</f>
        <v>0</v>
      </c>
      <c r="BS58" s="80">
        <f>IF($E58="FX",$H58*'Sensis Vectors ALL'!BS58*(EXP($G58/100*VAR_CST)-1)/($H58*0.01),IF($E58&lt;&gt;"SPD",$H58*'Sensis Vectors ALL'!BS58*(EXP($G58/100*VAR_CST)-1)/0.01,'Sensis Vectors ALL'!BS58*($G58*VAR_CST)/0.01))</f>
        <v>0</v>
      </c>
      <c r="BT58" s="80">
        <f>IF($E58="FX",$H58*'Sensis Vectors ALL'!BT58*(EXP($G58/100*VAR_CST)-1)/($H58*0.01),IF($E58&lt;&gt;"SPD",$H58*'Sensis Vectors ALL'!BT58*(EXP($G58/100*VAR_CST)-1)/0.01,'Sensis Vectors ALL'!BT58*($G58*VAR_CST)/0.01))</f>
        <v>0</v>
      </c>
      <c r="BU58" s="80">
        <f>IF($E58="FX",$H58*'Sensis Vectors ALL'!BU58*(EXP($G58/100*VAR_CST)-1)/($H58*0.01),IF($E58&lt;&gt;"SPD",$H58*'Sensis Vectors ALL'!BU58*(EXP($G58/100*VAR_CST)-1)/0.01,'Sensis Vectors ALL'!BU58*($G58*VAR_CST)/0.01))</f>
        <v>0</v>
      </c>
      <c r="BV58" s="80">
        <f>IF($E58="FX",$H58*'Sensis Vectors ALL'!BV58*(EXP($G58/100*VAR_CST)-1)/($H58*0.01),IF($E58&lt;&gt;"SPD",$H58*'Sensis Vectors ALL'!BV58*(EXP($G58/100*VAR_CST)-1)/0.01,'Sensis Vectors ALL'!BV58*($G58*VAR_CST)/0.01))</f>
        <v>-196.23037697225428</v>
      </c>
      <c r="BW58" s="80">
        <f>IF($E58="FX",$H58*'Sensis Vectors ALL'!BW58*(EXP($G58/100*VAR_CST)-1)/($H58*0.01),IF($E58&lt;&gt;"SPD",$H58*'Sensis Vectors ALL'!BW58*(EXP($G58/100*VAR_CST)-1)/0.01,'Sensis Vectors ALL'!BW58*($G58*VAR_CST)/0.01))</f>
        <v>-196.23037697225428</v>
      </c>
      <c r="BX58" s="80">
        <f>IF($E58="FX",$H58*'Sensis Vectors ALL'!BX58*(EXP($G58/100*VAR_CST)-1)/($H58*0.01),IF($E58&lt;&gt;"SPD",$H58*'Sensis Vectors ALL'!BX58*(EXP($G58/100*VAR_CST)-1)/0.01,'Sensis Vectors ALL'!BX58*($G58*VAR_CST)/0.01))</f>
        <v>0</v>
      </c>
      <c r="BY58" s="80">
        <f>IF($E58="FX",$H58*'Sensis Vectors ALL'!BY58*(EXP($G58/100*VAR_CST)-1)/($H58*0.01),IF($E58&lt;&gt;"SPD",$H58*'Sensis Vectors ALL'!BY58*(EXP($G58/100*VAR_CST)-1)/0.01,'Sensis Vectors ALL'!BY58*($G58*VAR_CST)/0.01))</f>
        <v>3.8432568763786747</v>
      </c>
      <c r="BZ58" s="80">
        <f>IF($E58="FX",$H58*'Sensis Vectors ALL'!BZ58*(EXP($G58/100*VAR_CST)-1)/($H58*0.01),IF($E58&lt;&gt;"SPD",$H58*'Sensis Vectors ALL'!BZ58*(EXP($G58/100*VAR_CST)-1)/0.01,'Sensis Vectors ALL'!BZ58*($G58*VAR_CST)/0.01))</f>
        <v>3.8432568763786747</v>
      </c>
      <c r="CA58" s="80">
        <f>IF($E58="FX",$H58*'Sensis Vectors ALL'!CA58*(EXP($G58/100*VAR_CST)-1)/($H58*0.01),IF($E58&lt;&gt;"SPD",$H58*'Sensis Vectors ALL'!CA58*(EXP($G58/100*VAR_CST)-1)/0.01,'Sensis Vectors ALL'!CA58*($G58*VAR_CST)/0.01))</f>
        <v>0</v>
      </c>
      <c r="CB58" s="80">
        <f>IF($E58="FX",$H58*'Sensis Vectors ALL'!CB58*(EXP($G58/100*VAR_CST)-1)/($H58*0.01),IF($E58&lt;&gt;"SPD",$H58*'Sensis Vectors ALL'!CB58*(EXP($G58/100*VAR_CST)-1)/0.01,'Sensis Vectors ALL'!CB58*($G58*VAR_CST)/0.01))</f>
        <v>-2.0066160138548055</v>
      </c>
      <c r="CC58" s="80">
        <f>IF($E58="FX",$H58*'Sensis Vectors ALL'!CC58*(EXP($G58/100*VAR_CST)-1)/($H58*0.01),IF($E58&lt;&gt;"SPD",$H58*'Sensis Vectors ALL'!CC58*(EXP($G58/100*VAR_CST)-1)/0.01,'Sensis Vectors ALL'!CC58*($G58*VAR_CST)/0.01))</f>
        <v>-2.0066160138548055</v>
      </c>
      <c r="CD58" s="80">
        <f>IF($E58="FX",$H58*'Sensis Vectors ALL'!CD58*(EXP($G58/100*VAR_CST)-1)/($H58*0.01),IF($E58&lt;&gt;"SPD",$H58*'Sensis Vectors ALL'!CD58*(EXP($G58/100*VAR_CST)-1)/0.01,'Sensis Vectors ALL'!CD58*($G58*VAR_CST)/0.01))</f>
        <v>0</v>
      </c>
      <c r="CE58" s="80">
        <f>IF($E58="FX",$H58*'Sensis Vectors ALL'!CE58*(EXP($G58/100*VAR_CST)-1)/($H58*0.01),IF($E58&lt;&gt;"SPD",$H58*'Sensis Vectors ALL'!CE58*(EXP($G58/100*VAR_CST)-1)/0.01,'Sensis Vectors ALL'!CE58*($G58*VAR_CST)/0.01))</f>
        <v>0</v>
      </c>
      <c r="CF58" s="80">
        <f>IF($E58="FX",$H58*'Sensis Vectors ALL'!CF58*(EXP($G58/100*VAR_CST)-1)/($H58*0.01),IF($E58&lt;&gt;"SPD",$H58*'Sensis Vectors ALL'!CF58*(EXP($G58/100*VAR_CST)-1)/0.01,'Sensis Vectors ALL'!CF58*($G58*VAR_CST)/0.01))</f>
        <v>0</v>
      </c>
      <c r="CG58" s="80">
        <f>IF($E58="FX",$H58*'Sensis Vectors ALL'!CG58*(EXP($G58/100*VAR_CST)-1)/($H58*0.01),IF($E58&lt;&gt;"SPD",$H58*'Sensis Vectors ALL'!CG58*(EXP($G58/100*VAR_CST)-1)/0.01,'Sensis Vectors ALL'!CG58*($G58*VAR_CST)/0.01))</f>
        <v>0</v>
      </c>
      <c r="CH58" s="80">
        <f>IF($E58="FX",$H58*'Sensis Vectors ALL'!CH58*(EXP($G58/100*VAR_CST)-1)/($H58*0.01),IF($E58&lt;&gt;"SPD",$H58*'Sensis Vectors ALL'!CH58*(EXP($G58/100*VAR_CST)-1)/0.01,'Sensis Vectors ALL'!CH58*($G58*VAR_CST)/0.01))</f>
        <v>0</v>
      </c>
      <c r="CI58" s="80">
        <f>IF($E58="FX",$H58*'Sensis Vectors ALL'!CI58*(EXP($G58/100*VAR_CST)-1)/($H58*0.01),IF($E58&lt;&gt;"SPD",$H58*'Sensis Vectors ALL'!CI58*(EXP($G58/100*VAR_CST)-1)/0.01,'Sensis Vectors ALL'!CI58*($G58*VAR_CST)/0.01))</f>
        <v>0</v>
      </c>
      <c r="CJ58" s="80">
        <f>IF($E58="FX",$H58*'Sensis Vectors ALL'!CJ58*(EXP($G58/100*VAR_CST)-1)/($H58*0.01),IF($E58&lt;&gt;"SPD",$H58*'Sensis Vectors ALL'!CJ58*(EXP($G58/100*VAR_CST)-1)/0.01,'Sensis Vectors ALL'!CJ58*($G58*VAR_CST)/0.01))</f>
        <v>0</v>
      </c>
      <c r="CK58" s="80">
        <f>IF($E58="FX",$H58*'Sensis Vectors ALL'!CK58*(EXP($G58/100*VAR_CST)-1)/($H58*0.01),IF($E58&lt;&gt;"SPD",$H58*'Sensis Vectors ALL'!CK58*(EXP($G58/100*VAR_CST)-1)/0.01,'Sensis Vectors ALL'!CK58*($G58*VAR_CST)/0.01))</f>
        <v>0</v>
      </c>
      <c r="CL58" s="80">
        <f>IF($E58="FX",$H58*'Sensis Vectors ALL'!CL58*(EXP($G58/100*VAR_CST)-1)/($H58*0.01),IF($E58&lt;&gt;"SPD",$H58*'Sensis Vectors ALL'!CL58*(EXP($G58/100*VAR_CST)-1)/0.01,'Sensis Vectors ALL'!CL58*($G58*VAR_CST)/0.01))</f>
        <v>0</v>
      </c>
      <c r="CM58" s="80">
        <f>IF($E58="FX",$H58*'Sensis Vectors ALL'!CM58*(EXP($G58/100*VAR_CST)-1)/($H58*0.01),IF($E58&lt;&gt;"SPD",$H58*'Sensis Vectors ALL'!CM58*(EXP($G58/100*VAR_CST)-1)/0.01,'Sensis Vectors ALL'!CM58*($G58*VAR_CST)/0.01))</f>
        <v>0</v>
      </c>
      <c r="CN58" s="80">
        <f>IF($E58="FX",$H58*'Sensis Vectors ALL'!CN58*(EXP($G58/100*VAR_CST)-1)/($H58*0.01),IF($E58&lt;&gt;"SPD",$H58*'Sensis Vectors ALL'!CN58*(EXP($G58/100*VAR_CST)-1)/0.01,'Sensis Vectors ALL'!CN58*($G58*VAR_CST)/0.01))</f>
        <v>0</v>
      </c>
      <c r="CO58" s="80">
        <f>IF($E58="FX",$H58*'Sensis Vectors ALL'!CO58*(EXP($G58/100*VAR_CST)-1)/($H58*0.01),IF($E58&lt;&gt;"SPD",$H58*'Sensis Vectors ALL'!CO58*(EXP($G58/100*VAR_CST)-1)/0.01,'Sensis Vectors ALL'!CO58*($G58*VAR_CST)/0.01))</f>
        <v>0</v>
      </c>
      <c r="CP58" s="80">
        <f>IF($E58="FX",$H58*'Sensis Vectors ALL'!CP58*(EXP($G58/100*VAR_CST)-1)/($H58*0.01),IF($E58&lt;&gt;"SPD",$H58*'Sensis Vectors ALL'!CP58*(EXP($G58/100*VAR_CST)-1)/0.01,'Sensis Vectors ALL'!CP58*($G58*VAR_CST)/0.01))</f>
        <v>0</v>
      </c>
      <c r="CQ58" s="80">
        <f>IF($E58="FX",$H58*'Sensis Vectors ALL'!CQ58*(EXP($G58/100*VAR_CST)-1)/($H58*0.01),IF($E58&lt;&gt;"SPD",$H58*'Sensis Vectors ALL'!CQ58*(EXP($G58/100*VAR_CST)-1)/0.01,'Sensis Vectors ALL'!CQ58*($G58*VAR_CST)/0.01))</f>
        <v>0</v>
      </c>
      <c r="CR58" s="80">
        <f>IF($E58="FX",$H58*'Sensis Vectors ALL'!CR58*(EXP($G58/100*VAR_CST)-1)/($H58*0.01),IF($E58&lt;&gt;"SPD",$H58*'Sensis Vectors ALL'!CR58*(EXP($G58/100*VAR_CST)-1)/0.01,'Sensis Vectors ALL'!CR58*($G58*VAR_CST)/0.01))</f>
        <v>0</v>
      </c>
      <c r="CS58" s="80">
        <f>IF($E58="FX",$H58*'Sensis Vectors ALL'!CS58*(EXP($G58/100*VAR_CST)-1)/($H58*0.01),IF($E58&lt;&gt;"SPD",$H58*'Sensis Vectors ALL'!CS58*(EXP($G58/100*VAR_CST)-1)/0.01,'Sensis Vectors ALL'!CS58*($G58*VAR_CST)/0.01))</f>
        <v>0</v>
      </c>
      <c r="CT58" s="80">
        <f>IF($E58="FX",$H58*'Sensis Vectors ALL'!CT58*(EXP($G58/100*VAR_CST)-1)/($H58*0.01),IF($E58&lt;&gt;"SPD",$H58*'Sensis Vectors ALL'!CT58*(EXP($G58/100*VAR_CST)-1)/0.01,'Sensis Vectors ALL'!CT58*($G58*VAR_CST)/0.01))</f>
        <v>0</v>
      </c>
      <c r="CU58" s="80">
        <f>IF($E58="FX",$H58*'Sensis Vectors ALL'!CU58*(EXP($G58/100*VAR_CST)-1)/($H58*0.01),IF($E58&lt;&gt;"SPD",$H58*'Sensis Vectors ALL'!CU58*(EXP($G58/100*VAR_CST)-1)/0.01,'Sensis Vectors ALL'!CU58*($G58*VAR_CST)/0.01))</f>
        <v>0</v>
      </c>
      <c r="CV58" s="80">
        <f>IF($E58="FX",$H58*'Sensis Vectors ALL'!CV58*(EXP($G58/100*VAR_CST)-1)/($H58*0.01),IF($E58&lt;&gt;"SPD",$H58*'Sensis Vectors ALL'!CV58*(EXP($G58/100*VAR_CST)-1)/0.01,'Sensis Vectors ALL'!CV58*($G58*VAR_CST)/0.01))</f>
        <v>0</v>
      </c>
      <c r="CW58" s="80">
        <f>IF($E58="FX",$H58*'Sensis Vectors ALL'!CW58*(EXP($G58/100*VAR_CST)-1)/($H58*0.01),IF($E58&lt;&gt;"SPD",$H58*'Sensis Vectors ALL'!CW58*(EXP($G58/100*VAR_CST)-1)/0.01,'Sensis Vectors ALL'!CW58*($G58*VAR_CST)/0.01))</f>
        <v>0</v>
      </c>
      <c r="CX58" s="80">
        <f>IF($E58="FX",$H58*'Sensis Vectors ALL'!CX58*(EXP($G58/100*VAR_CST)-1)/($H58*0.01),IF($E58&lt;&gt;"SPD",$H58*'Sensis Vectors ALL'!CX58*(EXP($G58/100*VAR_CST)-1)/0.01,'Sensis Vectors ALL'!CX58*($G58*VAR_CST)/0.01))</f>
        <v>0</v>
      </c>
      <c r="CY58" s="80">
        <f>IF($E58="FX",$H58*'Sensis Vectors ALL'!CY58*(EXP($G58/100*VAR_CST)-1)/($H58*0.01),IF($E58&lt;&gt;"SPD",$H58*'Sensis Vectors ALL'!CY58*(EXP($G58/100*VAR_CST)-1)/0.01,'Sensis Vectors ALL'!CY58*($G58*VAR_CST)/0.01))</f>
        <v>0</v>
      </c>
      <c r="CZ58" s="80">
        <f>IF($E58="FX",$H58*'Sensis Vectors ALL'!CZ58*(EXP($G58/100*VAR_CST)-1)/($H58*0.01),IF($E58&lt;&gt;"SPD",$H58*'Sensis Vectors ALL'!CZ58*(EXP($G58/100*VAR_CST)-1)/0.01,'Sensis Vectors ALL'!CZ58*($G58*VAR_CST)/0.01))</f>
        <v>0</v>
      </c>
      <c r="DA58" s="80">
        <f>IF($E58="FX",$H58*'Sensis Vectors ALL'!DA58*(EXP($G58/100*VAR_CST)-1)/($H58*0.01),IF($E58&lt;&gt;"SPD",$H58*'Sensis Vectors ALL'!DA58*(EXP($G58/100*VAR_CST)-1)/0.01,'Sensis Vectors ALL'!DA58*($G58*VAR_CST)/0.01))</f>
        <v>0</v>
      </c>
      <c r="DB58" s="80">
        <f>IF($E58="FX",$H58*'Sensis Vectors ALL'!DB58*(EXP($G58/100*VAR_CST)-1)/($H58*0.01),IF($E58&lt;&gt;"SPD",$H58*'Sensis Vectors ALL'!DB58*(EXP($G58/100*VAR_CST)-1)/0.01,'Sensis Vectors ALL'!DB58*($G58*VAR_CST)/0.01))</f>
        <v>0</v>
      </c>
      <c r="DC58" s="80">
        <f>IF($E58="FX",$H58*'Sensis Vectors ALL'!DC58*(EXP($G58/100*VAR_CST)-1)/($H58*0.01),IF($E58&lt;&gt;"SPD",$H58*'Sensis Vectors ALL'!DC58*(EXP($G58/100*VAR_CST)-1)/0.01,'Sensis Vectors ALL'!DC58*($G58*VAR_CST)/0.01))</f>
        <v>0</v>
      </c>
      <c r="DD58" s="80">
        <f>IF($E58="FX",$H58*'Sensis Vectors ALL'!DD58*(EXP($G58/100*VAR_CST)-1)/($H58*0.01),IF($E58&lt;&gt;"SPD",$H58*'Sensis Vectors ALL'!DD58*(EXP($G58/100*VAR_CST)-1)/0.01,'Sensis Vectors ALL'!DD58*($G58*VAR_CST)/0.01))</f>
        <v>0</v>
      </c>
      <c r="DE58" s="80">
        <f>IF($E58="FX",$H58*'Sensis Vectors ALL'!DE58*(EXP($G58/100*VAR_CST)-1)/($H58*0.01),IF($E58&lt;&gt;"SPD",$H58*'Sensis Vectors ALL'!DE58*(EXP($G58/100*VAR_CST)-1)/0.01,'Sensis Vectors ALL'!DE58*($G58*VAR_CST)/0.01))</f>
        <v>0</v>
      </c>
      <c r="DF58" s="80">
        <f>IF($E58="FX",$H58*'Sensis Vectors ALL'!DF58*(EXP($G58/100*VAR_CST)-1)/($H58*0.01),IF($E58&lt;&gt;"SPD",$H58*'Sensis Vectors ALL'!DF58*(EXP($G58/100*VAR_CST)-1)/0.01,'Sensis Vectors ALL'!DF58*($G58*VAR_CST)/0.01))</f>
        <v>0</v>
      </c>
      <c r="DG58" s="80">
        <f>IF($E58="FX",$H58*'Sensis Vectors ALL'!DG58*(EXP($G58/100*VAR_CST)-1)/($H58*0.01),IF($E58&lt;&gt;"SPD",$H58*'Sensis Vectors ALL'!DG58*(EXP($G58/100*VAR_CST)-1)/0.01,'Sensis Vectors ALL'!DG58*($G58*VAR_CST)/0.01))</f>
        <v>0</v>
      </c>
      <c r="DH58" s="80">
        <f>IF($E58="FX",$H58*'Sensis Vectors ALL'!DH58*(EXP($G58/100*VAR_CST)-1)/($H58*0.01),IF($E58&lt;&gt;"SPD",$H58*'Sensis Vectors ALL'!DH58*(EXP($G58/100*VAR_CST)-1)/0.01,'Sensis Vectors ALL'!DH58*($G58*VAR_CST)/0.01))</f>
        <v>0</v>
      </c>
      <c r="DI58" s="80">
        <f>IF($E58="FX",$H58*'Sensis Vectors ALL'!DI58*(EXP($G58/100*VAR_CST)-1)/($H58*0.01),IF($E58&lt;&gt;"SPD",$H58*'Sensis Vectors ALL'!DI58*(EXP($G58/100*VAR_CST)-1)/0.01,'Sensis Vectors ALL'!DI58*($G58*VAR_CST)/0.01))</f>
        <v>0</v>
      </c>
      <c r="DJ58" s="80">
        <f>IF($E58="FX",$H58*'Sensis Vectors ALL'!DJ58*(EXP($G58/100*VAR_CST)-1)/($H58*0.01),IF($E58&lt;&gt;"SPD",$H58*'Sensis Vectors ALL'!DJ58*(EXP($G58/100*VAR_CST)-1)/0.01,'Sensis Vectors ALL'!DJ58*($G58*VAR_CST)/0.01))</f>
        <v>0</v>
      </c>
      <c r="DK58" s="80">
        <f>IF($E58="FX",$H58*'Sensis Vectors ALL'!DK58*(EXP($G58/100*VAR_CST)-1)/($H58*0.01),IF($E58&lt;&gt;"SPD",$H58*'Sensis Vectors ALL'!DK58*(EXP($G58/100*VAR_CST)-1)/0.01,'Sensis Vectors ALL'!DK58*($G58*VAR_CST)/0.01))</f>
        <v>0</v>
      </c>
      <c r="DL58" s="80">
        <f>IF($E58="FX",$H58*'Sensis Vectors ALL'!DL58*(EXP($G58/100*VAR_CST)-1)/($H58*0.01),IF($E58&lt;&gt;"SPD",$H58*'Sensis Vectors ALL'!DL58*(EXP($G58/100*VAR_CST)-1)/0.01,'Sensis Vectors ALL'!DL58*($G58*VAR_CST)/0.01))</f>
        <v>0</v>
      </c>
      <c r="DM58" s="80">
        <f>IF($E58="FX",$H58*'Sensis Vectors ALL'!DM58*(EXP($G58/100*VAR_CST)-1)/($H58*0.01),IF($E58&lt;&gt;"SPD",$H58*'Sensis Vectors ALL'!DM58*(EXP($G58/100*VAR_CST)-1)/0.01,'Sensis Vectors ALL'!DM58*($G58*VAR_CST)/0.01))</f>
        <v>0</v>
      </c>
      <c r="DN58" s="80">
        <f>IF($E58="FX",$H58*'Sensis Vectors ALL'!DN58*(EXP($G58/100*VAR_CST)-1)/($H58*0.01),IF($E58&lt;&gt;"SPD",$H58*'Sensis Vectors ALL'!DN58*(EXP($G58/100*VAR_CST)-1)/0.01,'Sensis Vectors ALL'!DN58*($G58*VAR_CST)/0.01))</f>
        <v>0</v>
      </c>
      <c r="DO58" s="80">
        <f>IF($E58="FX",$H58*'Sensis Vectors ALL'!DO58*(EXP($G58/100*VAR_CST)-1)/($H58*0.01),IF($E58&lt;&gt;"SPD",$H58*'Sensis Vectors ALL'!DO58*(EXP($G58/100*VAR_CST)-1)/0.01,'Sensis Vectors ALL'!DO58*($G58*VAR_CST)/0.01))</f>
        <v>0</v>
      </c>
      <c r="DP58" s="80">
        <f>IF($E58="FX",$H58*'Sensis Vectors ALL'!DP58*(EXP($G58/100*VAR_CST)-1)/($H58*0.01),IF($E58&lt;&gt;"SPD",$H58*'Sensis Vectors ALL'!DP58*(EXP($G58/100*VAR_CST)-1)/0.01,'Sensis Vectors ALL'!DP58*($G58*VAR_CST)/0.01))</f>
        <v>0</v>
      </c>
      <c r="DQ58" s="80">
        <f>IF($E58="FX",$H58*'Sensis Vectors ALL'!DQ58*(EXP($G58/100*VAR_CST)-1)/($H58*0.01),IF($E58&lt;&gt;"SPD",$H58*'Sensis Vectors ALL'!DQ58*(EXP($G58/100*VAR_CST)-1)/0.01,'Sensis Vectors ALL'!DQ58*($G58*VAR_CST)/0.01))</f>
        <v>-6.292111359743835</v>
      </c>
    </row>
    <row r="59" spans="1:121" x14ac:dyDescent="0.2">
      <c r="A59" s="60">
        <v>439</v>
      </c>
      <c r="B59" s="60" t="s">
        <v>16</v>
      </c>
      <c r="C59" s="60" t="s">
        <v>369</v>
      </c>
      <c r="D59" s="60" t="s">
        <v>526</v>
      </c>
      <c r="E59" s="60" t="s">
        <v>523</v>
      </c>
      <c r="F59" s="60" t="s">
        <v>34</v>
      </c>
      <c r="G59" s="60">
        <v>0.160362</v>
      </c>
      <c r="H59" s="60">
        <v>0.39416099999999998</v>
      </c>
      <c r="I59" s="80">
        <f>IF($E59="FX",$H59*'Sensis Vectors ALL'!I59*(EXP($G59/100*VAR_CST)-1)/($H59*0.01),IF($E59&lt;&gt;"SPD",$H59*'Sensis Vectors ALL'!I59*(EXP($G59/100*VAR_CST)-1)/0.01,'Sensis Vectors ALL'!I59*($G59*VAR_CST)/0.01))</f>
        <v>135.79568060549124</v>
      </c>
      <c r="J59" s="80">
        <f>IF($E59="FX",$H59*'Sensis Vectors ALL'!J59*(EXP($G59/100*VAR_CST)-1)/($H59*0.01),IF($E59&lt;&gt;"SPD",$H59*'Sensis Vectors ALL'!J59*(EXP($G59/100*VAR_CST)-1)/0.01,'Sensis Vectors ALL'!J59*($G59*VAR_CST)/0.01))</f>
        <v>135.79568060549124</v>
      </c>
      <c r="K59" s="80">
        <f>IF($E59="FX",$H59*'Sensis Vectors ALL'!K59*(EXP($G59/100*VAR_CST)-1)/($H59*0.01),IF($E59&lt;&gt;"SPD",$H59*'Sensis Vectors ALL'!K59*(EXP($G59/100*VAR_CST)-1)/0.01,'Sensis Vectors ALL'!K59*($G59*VAR_CST)/0.01))</f>
        <v>135.79568060549124</v>
      </c>
      <c r="L59" s="80">
        <f>IF($E59="FX",$H59*'Sensis Vectors ALL'!L59*(EXP($G59/100*VAR_CST)-1)/($H59*0.01),IF($E59&lt;&gt;"SPD",$H59*'Sensis Vectors ALL'!L59*(EXP($G59/100*VAR_CST)-1)/0.01,'Sensis Vectors ALL'!L59*($G59*VAR_CST)/0.01))</f>
        <v>135.79568060549124</v>
      </c>
      <c r="M59" s="80">
        <f>IF($E59="FX",$H59*'Sensis Vectors ALL'!M59*(EXP($G59/100*VAR_CST)-1)/($H59*0.01),IF($E59&lt;&gt;"SPD",$H59*'Sensis Vectors ALL'!M59*(EXP($G59/100*VAR_CST)-1)/0.01,'Sensis Vectors ALL'!M59*($G59*VAR_CST)/0.01))</f>
        <v>135.59768440323779</v>
      </c>
      <c r="N59" s="80">
        <f>IF($E59="FX",$H59*'Sensis Vectors ALL'!N59*(EXP($G59/100*VAR_CST)-1)/($H59*0.01),IF($E59&lt;&gt;"SPD",$H59*'Sensis Vectors ALL'!N59*(EXP($G59/100*VAR_CST)-1)/0.01,'Sensis Vectors ALL'!N59*($G59*VAR_CST)/0.01))</f>
        <v>135.05635749068776</v>
      </c>
      <c r="O59" s="80">
        <f>IF($E59="FX",$H59*'Sensis Vectors ALL'!O59*(EXP($G59/100*VAR_CST)-1)/($H59*0.01),IF($E59&lt;&gt;"SPD",$H59*'Sensis Vectors ALL'!O59*(EXP($G59/100*VAR_CST)-1)/0.01,'Sensis Vectors ALL'!O59*($G59*VAR_CST)/0.01))</f>
        <v>0</v>
      </c>
      <c r="P59" s="80">
        <f>IF($E59="FX",$H59*'Sensis Vectors ALL'!P59*(EXP($G59/100*VAR_CST)-1)/($H59*0.01),IF($E59&lt;&gt;"SPD",$H59*'Sensis Vectors ALL'!P59*(EXP($G59/100*VAR_CST)-1)/0.01,'Sensis Vectors ALL'!P59*($G59*VAR_CST)/0.01))</f>
        <v>0</v>
      </c>
      <c r="Q59" s="80">
        <f>IF($E59="FX",$H59*'Sensis Vectors ALL'!Q59*(EXP($G59/100*VAR_CST)-1)/($H59*0.01),IF($E59&lt;&gt;"SPD",$H59*'Sensis Vectors ALL'!Q59*(EXP($G59/100*VAR_CST)-1)/0.01,'Sensis Vectors ALL'!Q59*($G59*VAR_CST)/0.01))</f>
        <v>0</v>
      </c>
      <c r="R59" s="80">
        <f>IF($E59="FX",$H59*'Sensis Vectors ALL'!R59*(EXP($G59/100*VAR_CST)-1)/($H59*0.01),IF($E59&lt;&gt;"SPD",$H59*'Sensis Vectors ALL'!R59*(EXP($G59/100*VAR_CST)-1)/0.01,'Sensis Vectors ALL'!R59*($G59*VAR_CST)/0.01))</f>
        <v>0</v>
      </c>
      <c r="S59" s="80">
        <f>IF($E59="FX",$H59*'Sensis Vectors ALL'!S59*(EXP($G59/100*VAR_CST)-1)/($H59*0.01),IF($E59&lt;&gt;"SPD",$H59*'Sensis Vectors ALL'!S59*(EXP($G59/100*VAR_CST)-1)/0.01,'Sensis Vectors ALL'!S59*($G59*VAR_CST)/0.01))</f>
        <v>7.342334650277726</v>
      </c>
      <c r="T59" s="80">
        <f>IF($E59="FX",$H59*'Sensis Vectors ALL'!T59*(EXP($G59/100*VAR_CST)-1)/($H59*0.01),IF($E59&lt;&gt;"SPD",$H59*'Sensis Vectors ALL'!T59*(EXP($G59/100*VAR_CST)-1)/0.01,'Sensis Vectors ALL'!T59*($G59*VAR_CST)/0.01))</f>
        <v>7.342334650277726</v>
      </c>
      <c r="U59" s="80">
        <f>IF($E59="FX",$H59*'Sensis Vectors ALL'!U59*(EXP($G59/100*VAR_CST)-1)/($H59*0.01),IF($E59&lt;&gt;"SPD",$H59*'Sensis Vectors ALL'!U59*(EXP($G59/100*VAR_CST)-1)/0.01,'Sensis Vectors ALL'!U59*($G59*VAR_CST)/0.01))</f>
        <v>0</v>
      </c>
      <c r="V59" s="80">
        <f>IF($E59="FX",$H59*'Sensis Vectors ALL'!V59*(EXP($G59/100*VAR_CST)-1)/($H59*0.01),IF($E59&lt;&gt;"SPD",$H59*'Sensis Vectors ALL'!V59*(EXP($G59/100*VAR_CST)-1)/0.01,'Sensis Vectors ALL'!V59*($G59*VAR_CST)/0.01))</f>
        <v>0</v>
      </c>
      <c r="W59" s="80">
        <f>IF($E59="FX",$H59*'Sensis Vectors ALL'!W59*(EXP($G59/100*VAR_CST)-1)/($H59*0.01),IF($E59&lt;&gt;"SPD",$H59*'Sensis Vectors ALL'!W59*(EXP($G59/100*VAR_CST)-1)/0.01,'Sensis Vectors ALL'!W59*($G59*VAR_CST)/0.01))</f>
        <v>52.163320411192949</v>
      </c>
      <c r="X59" s="80">
        <f>IF($E59="FX",$H59*'Sensis Vectors ALL'!X59*(EXP($G59/100*VAR_CST)-1)/($H59*0.01),IF($E59&lt;&gt;"SPD",$H59*'Sensis Vectors ALL'!X59*(EXP($G59/100*VAR_CST)-1)/0.01,'Sensis Vectors ALL'!X59*($G59*VAR_CST)/0.01))</f>
        <v>0</v>
      </c>
      <c r="Y59" s="80">
        <f>IF($E59="FX",$H59*'Sensis Vectors ALL'!Y59*(EXP($G59/100*VAR_CST)-1)/($H59*0.01),IF($E59&lt;&gt;"SPD",$H59*'Sensis Vectors ALL'!Y59*(EXP($G59/100*VAR_CST)-1)/0.01,'Sensis Vectors ALL'!Y59*($G59*VAR_CST)/0.01))</f>
        <v>66.134850344345551</v>
      </c>
      <c r="Z59" s="80">
        <f>IF($E59="FX",$H59*'Sensis Vectors ALL'!Z59*(EXP($G59/100*VAR_CST)-1)/($H59*0.01),IF($E59&lt;&gt;"SPD",$H59*'Sensis Vectors ALL'!Z59*(EXP($G59/100*VAR_CST)-1)/0.01,'Sensis Vectors ALL'!Z59*($G59*VAR_CST)/0.01))</f>
        <v>75.550702429217068</v>
      </c>
      <c r="AA59" s="80">
        <f>IF($E59="FX",$H59*'Sensis Vectors ALL'!AA59*(EXP($G59/100*VAR_CST)-1)/($H59*0.01),IF($E59&lt;&gt;"SPD",$H59*'Sensis Vectors ALL'!AA59*(EXP($G59/100*VAR_CST)-1)/0.01,'Sensis Vectors ALL'!AA59*($G59*VAR_CST)/0.01))</f>
        <v>49.733233292897729</v>
      </c>
      <c r="AB59" s="80">
        <f>IF($E59="FX",$H59*'Sensis Vectors ALL'!AB59*(EXP($G59/100*VAR_CST)-1)/($H59*0.01),IF($E59&lt;&gt;"SPD",$H59*'Sensis Vectors ALL'!AB59*(EXP($G59/100*VAR_CST)-1)/0.01,'Sensis Vectors ALL'!AB59*($G59*VAR_CST)/0.01))</f>
        <v>25.817469136319342</v>
      </c>
      <c r="AC59" s="80">
        <f>IF($E59="FX",$H59*'Sensis Vectors ALL'!AC59*(EXP($G59/100*VAR_CST)-1)/($H59*0.01),IF($E59&lt;&gt;"SPD",$H59*'Sensis Vectors ALL'!AC59*(EXP($G59/100*VAR_CST)-1)/0.01,'Sensis Vectors ALL'!AC59*($G59*VAR_CST)/0.01))</f>
        <v>0</v>
      </c>
      <c r="AD59" s="80">
        <f>IF($E59="FX",$H59*'Sensis Vectors ALL'!AD59*(EXP($G59/100*VAR_CST)-1)/($H59*0.01),IF($E59&lt;&gt;"SPD",$H59*'Sensis Vectors ALL'!AD59*(EXP($G59/100*VAR_CST)-1)/0.01,'Sensis Vectors ALL'!AD59*($G59*VAR_CST)/0.01))</f>
        <v>0</v>
      </c>
      <c r="AE59" s="80">
        <f>IF($E59="FX",$H59*'Sensis Vectors ALL'!AE59*(EXP($G59/100*VAR_CST)-1)/($H59*0.01),IF($E59&lt;&gt;"SPD",$H59*'Sensis Vectors ALL'!AE59*(EXP($G59/100*VAR_CST)-1)/0.01,'Sensis Vectors ALL'!AE59*($G59*VAR_CST)/0.01))</f>
        <v>0</v>
      </c>
      <c r="AF59" s="80">
        <f>IF($E59="FX",$H59*'Sensis Vectors ALL'!AF59*(EXP($G59/100*VAR_CST)-1)/($H59*0.01),IF($E59&lt;&gt;"SPD",$H59*'Sensis Vectors ALL'!AF59*(EXP($G59/100*VAR_CST)-1)/0.01,'Sensis Vectors ALL'!AF59*($G59*VAR_CST)/0.01))</f>
        <v>0</v>
      </c>
      <c r="AG59" s="80">
        <f>IF($E59="FX",$H59*'Sensis Vectors ALL'!AG59*(EXP($G59/100*VAR_CST)-1)/($H59*0.01),IF($E59&lt;&gt;"SPD",$H59*'Sensis Vectors ALL'!AG59*(EXP($G59/100*VAR_CST)-1)/0.01,'Sensis Vectors ALL'!AG59*($G59*VAR_CST)/0.01))</f>
        <v>0</v>
      </c>
      <c r="AH59" s="80">
        <f>IF($E59="FX",$H59*'Sensis Vectors ALL'!AH59*(EXP($G59/100*VAR_CST)-1)/($H59*0.01),IF($E59&lt;&gt;"SPD",$H59*'Sensis Vectors ALL'!AH59*(EXP($G59/100*VAR_CST)-1)/0.01,'Sensis Vectors ALL'!AH59*($G59*VAR_CST)/0.01))</f>
        <v>0</v>
      </c>
      <c r="AI59" s="80">
        <f>IF($E59="FX",$H59*'Sensis Vectors ALL'!AI59*(EXP($G59/100*VAR_CST)-1)/($H59*0.01),IF($E59&lt;&gt;"SPD",$H59*'Sensis Vectors ALL'!AI59*(EXP($G59/100*VAR_CST)-1)/0.01,'Sensis Vectors ALL'!AI59*($G59*VAR_CST)/0.01))</f>
        <v>0</v>
      </c>
      <c r="AJ59" s="80">
        <f>IF($E59="FX",$H59*'Sensis Vectors ALL'!AJ59*(EXP($G59/100*VAR_CST)-1)/($H59*0.01),IF($E59&lt;&gt;"SPD",$H59*'Sensis Vectors ALL'!AJ59*(EXP($G59/100*VAR_CST)-1)/0.01,'Sensis Vectors ALL'!AJ59*($G59*VAR_CST)/0.01))</f>
        <v>0</v>
      </c>
      <c r="AK59" s="80">
        <f>IF($E59="FX",$H59*'Sensis Vectors ALL'!AK59*(EXP($G59/100*VAR_CST)-1)/($H59*0.01),IF($E59&lt;&gt;"SPD",$H59*'Sensis Vectors ALL'!AK59*(EXP($G59/100*VAR_CST)-1)/0.01,'Sensis Vectors ALL'!AK59*($G59*VAR_CST)/0.01))</f>
        <v>0</v>
      </c>
      <c r="AL59" s="80">
        <f>IF($E59="FX",$H59*'Sensis Vectors ALL'!AL59*(EXP($G59/100*VAR_CST)-1)/($H59*0.01),IF($E59&lt;&gt;"SPD",$H59*'Sensis Vectors ALL'!AL59*(EXP($G59/100*VAR_CST)-1)/0.01,'Sensis Vectors ALL'!AL59*($G59*VAR_CST)/0.01))</f>
        <v>0</v>
      </c>
      <c r="AM59" s="80">
        <f>IF($E59="FX",$H59*'Sensis Vectors ALL'!AM59*(EXP($G59/100*VAR_CST)-1)/($H59*0.01),IF($E59&lt;&gt;"SPD",$H59*'Sensis Vectors ALL'!AM59*(EXP($G59/100*VAR_CST)-1)/0.01,'Sensis Vectors ALL'!AM59*($G59*VAR_CST)/0.01))</f>
        <v>0</v>
      </c>
      <c r="AN59" s="80">
        <f>IF($E59="FX",$H59*'Sensis Vectors ALL'!AN59*(EXP($G59/100*VAR_CST)-1)/($H59*0.01),IF($E59&lt;&gt;"SPD",$H59*'Sensis Vectors ALL'!AN59*(EXP($G59/100*VAR_CST)-1)/0.01,'Sensis Vectors ALL'!AN59*($G59*VAR_CST)/0.01))</f>
        <v>0</v>
      </c>
      <c r="AO59" s="80">
        <f>IF($E59="FX",$H59*'Sensis Vectors ALL'!AO59*(EXP($G59/100*VAR_CST)-1)/($H59*0.01),IF($E59&lt;&gt;"SPD",$H59*'Sensis Vectors ALL'!AO59*(EXP($G59/100*VAR_CST)-1)/0.01,'Sensis Vectors ALL'!AO59*($G59*VAR_CST)/0.01))</f>
        <v>0</v>
      </c>
      <c r="AP59" s="80">
        <f>IF($E59="FX",$H59*'Sensis Vectors ALL'!AP59*(EXP($G59/100*VAR_CST)-1)/($H59*0.01),IF($E59&lt;&gt;"SPD",$H59*'Sensis Vectors ALL'!AP59*(EXP($G59/100*VAR_CST)-1)/0.01,'Sensis Vectors ALL'!AP59*($G59*VAR_CST)/0.01))</f>
        <v>0</v>
      </c>
      <c r="AQ59" s="80">
        <f>IF($E59="FX",$H59*'Sensis Vectors ALL'!AQ59*(EXP($G59/100*VAR_CST)-1)/($H59*0.01),IF($E59&lt;&gt;"SPD",$H59*'Sensis Vectors ALL'!AQ59*(EXP($G59/100*VAR_CST)-1)/0.01,'Sensis Vectors ALL'!AQ59*($G59*VAR_CST)/0.01))</f>
        <v>0</v>
      </c>
      <c r="AR59" s="80">
        <f>IF($E59="FX",$H59*'Sensis Vectors ALL'!AR59*(EXP($G59/100*VAR_CST)-1)/($H59*0.01),IF($E59&lt;&gt;"SPD",$H59*'Sensis Vectors ALL'!AR59*(EXP($G59/100*VAR_CST)-1)/0.01,'Sensis Vectors ALL'!AR59*($G59*VAR_CST)/0.01))</f>
        <v>0.54132691255002674</v>
      </c>
      <c r="AS59" s="80">
        <f>IF($E59="FX",$H59*'Sensis Vectors ALL'!AS59*(EXP($G59/100*VAR_CST)-1)/($H59*0.01),IF($E59&lt;&gt;"SPD",$H59*'Sensis Vectors ALL'!AS59*(EXP($G59/100*VAR_CST)-1)/0.01,'Sensis Vectors ALL'!AS59*($G59*VAR_CST)/0.01))</f>
        <v>0</v>
      </c>
      <c r="AT59" s="80">
        <f>IF($E59="FX",$H59*'Sensis Vectors ALL'!AT59*(EXP($G59/100*VAR_CST)-1)/($H59*0.01),IF($E59&lt;&gt;"SPD",$H59*'Sensis Vectors ALL'!AT59*(EXP($G59/100*VAR_CST)-1)/0.01,'Sensis Vectors ALL'!AT59*($G59*VAR_CST)/0.01))</f>
        <v>0</v>
      </c>
      <c r="AU59" s="80">
        <f>IF($E59="FX",$H59*'Sensis Vectors ALL'!AU59*(EXP($G59/100*VAR_CST)-1)/($H59*0.01),IF($E59&lt;&gt;"SPD",$H59*'Sensis Vectors ALL'!AU59*(EXP($G59/100*VAR_CST)-1)/0.01,'Sensis Vectors ALL'!AU59*($G59*VAR_CST)/0.01))</f>
        <v>0</v>
      </c>
      <c r="AV59" s="80">
        <f>IF($E59="FX",$H59*'Sensis Vectors ALL'!AV59*(EXP($G59/100*VAR_CST)-1)/($H59*0.01),IF($E59&lt;&gt;"SPD",$H59*'Sensis Vectors ALL'!AV59*(EXP($G59/100*VAR_CST)-1)/0.01,'Sensis Vectors ALL'!AV59*($G59*VAR_CST)/0.01))</f>
        <v>0</v>
      </c>
      <c r="AW59" s="80">
        <f>IF($E59="FX",$H59*'Sensis Vectors ALL'!AW59*(EXP($G59/100*VAR_CST)-1)/($H59*0.01),IF($E59&lt;&gt;"SPD",$H59*'Sensis Vectors ALL'!AW59*(EXP($G59/100*VAR_CST)-1)/0.01,'Sensis Vectors ALL'!AW59*($G59*VAR_CST)/0.01))</f>
        <v>0</v>
      </c>
      <c r="AX59" s="80">
        <f>IF($E59="FX",$H59*'Sensis Vectors ALL'!AX59*(EXP($G59/100*VAR_CST)-1)/($H59*0.01),IF($E59&lt;&gt;"SPD",$H59*'Sensis Vectors ALL'!AX59*(EXP($G59/100*VAR_CST)-1)/0.01,'Sensis Vectors ALL'!AX59*($G59*VAR_CST)/0.01))</f>
        <v>0</v>
      </c>
      <c r="AY59" s="80">
        <f>IF($E59="FX",$H59*'Sensis Vectors ALL'!AY59*(EXP($G59/100*VAR_CST)-1)/($H59*0.01),IF($E59&lt;&gt;"SPD",$H59*'Sensis Vectors ALL'!AY59*(EXP($G59/100*VAR_CST)-1)/0.01,'Sensis Vectors ALL'!AY59*($G59*VAR_CST)/0.01))</f>
        <v>0.54132691255002674</v>
      </c>
      <c r="AZ59" s="80">
        <f>IF($E59="FX",$H59*'Sensis Vectors ALL'!AZ59*(EXP($G59/100*VAR_CST)-1)/($H59*0.01),IF($E59&lt;&gt;"SPD",$H59*'Sensis Vectors ALL'!AZ59*(EXP($G59/100*VAR_CST)-1)/0.01,'Sensis Vectors ALL'!AZ59*($G59*VAR_CST)/0.01))</f>
        <v>0.54132691255002674</v>
      </c>
      <c r="BA59" s="80">
        <f>IF($E59="FX",$H59*'Sensis Vectors ALL'!BA59*(EXP($G59/100*VAR_CST)-1)/($H59*0.01),IF($E59&lt;&gt;"SPD",$H59*'Sensis Vectors ALL'!BA59*(EXP($G59/100*VAR_CST)-1)/0.01,'Sensis Vectors ALL'!BA59*($G59*VAR_CST)/0.01))</f>
        <v>0</v>
      </c>
      <c r="BB59" s="80">
        <f>IF($E59="FX",$H59*'Sensis Vectors ALL'!BB59*(EXP($G59/100*VAR_CST)-1)/($H59*0.01),IF($E59&lt;&gt;"SPD",$H59*'Sensis Vectors ALL'!BB59*(EXP($G59/100*VAR_CST)-1)/0.01,'Sensis Vectors ALL'!BB59*($G59*VAR_CST)/0.01))</f>
        <v>0</v>
      </c>
      <c r="BC59" s="80">
        <f>IF($E59="FX",$H59*'Sensis Vectors ALL'!BC59*(EXP($G59/100*VAR_CST)-1)/($H59*0.01),IF($E59&lt;&gt;"SPD",$H59*'Sensis Vectors ALL'!BC59*(EXP($G59/100*VAR_CST)-1)/0.01,'Sensis Vectors ALL'!BC59*($G59*VAR_CST)/0.01))</f>
        <v>0</v>
      </c>
      <c r="BD59" s="80">
        <f>IF($E59="FX",$H59*'Sensis Vectors ALL'!BD59*(EXP($G59/100*VAR_CST)-1)/($H59*0.01),IF($E59&lt;&gt;"SPD",$H59*'Sensis Vectors ALL'!BD59*(EXP($G59/100*VAR_CST)-1)/0.01,'Sensis Vectors ALL'!BD59*($G59*VAR_CST)/0.01))</f>
        <v>0.19799620225343351</v>
      </c>
      <c r="BE59" s="80">
        <f>IF($E59="FX",$H59*'Sensis Vectors ALL'!BE59*(EXP($G59/100*VAR_CST)-1)/($H59*0.01),IF($E59&lt;&gt;"SPD",$H59*'Sensis Vectors ALL'!BE59*(EXP($G59/100*VAR_CST)-1)/0.01,'Sensis Vectors ALL'!BE59*($G59*VAR_CST)/0.01))</f>
        <v>0</v>
      </c>
      <c r="BF59" s="80">
        <f>IF($E59="FX",$H59*'Sensis Vectors ALL'!BF59*(EXP($G59/100*VAR_CST)-1)/($H59*0.01),IF($E59&lt;&gt;"SPD",$H59*'Sensis Vectors ALL'!BF59*(EXP($G59/100*VAR_CST)-1)/0.01,'Sensis Vectors ALL'!BF59*($G59*VAR_CST)/0.01))</f>
        <v>0</v>
      </c>
      <c r="BG59" s="80">
        <f>IF($E59="FX",$H59*'Sensis Vectors ALL'!BG59*(EXP($G59/100*VAR_CST)-1)/($H59*0.01),IF($E59&lt;&gt;"SPD",$H59*'Sensis Vectors ALL'!BG59*(EXP($G59/100*VAR_CST)-1)/0.01,'Sensis Vectors ALL'!BG59*($G59*VAR_CST)/0.01))</f>
        <v>0</v>
      </c>
      <c r="BH59" s="80">
        <f>IF($E59="FX",$H59*'Sensis Vectors ALL'!BH59*(EXP($G59/100*VAR_CST)-1)/($H59*0.01),IF($E59&lt;&gt;"SPD",$H59*'Sensis Vectors ALL'!BH59*(EXP($G59/100*VAR_CST)-1)/0.01,'Sensis Vectors ALL'!BH59*($G59*VAR_CST)/0.01))</f>
        <v>0</v>
      </c>
      <c r="BI59" s="80">
        <f>IF($E59="FX",$H59*'Sensis Vectors ALL'!BI59*(EXP($G59/100*VAR_CST)-1)/($H59*0.01),IF($E59&lt;&gt;"SPD",$H59*'Sensis Vectors ALL'!BI59*(EXP($G59/100*VAR_CST)-1)/0.01,'Sensis Vectors ALL'!BI59*($G59*VAR_CST)/0.01))</f>
        <v>0</v>
      </c>
      <c r="BJ59" s="80">
        <f>IF($E59="FX",$H59*'Sensis Vectors ALL'!BJ59*(EXP($G59/100*VAR_CST)-1)/($H59*0.01),IF($E59&lt;&gt;"SPD",$H59*'Sensis Vectors ALL'!BJ59*(EXP($G59/100*VAR_CST)-1)/0.01,'Sensis Vectors ALL'!BJ59*($G59*VAR_CST)/0.01))</f>
        <v>0</v>
      </c>
      <c r="BK59" s="80">
        <f>IF($E59="FX",$H59*'Sensis Vectors ALL'!BK59*(EXP($G59/100*VAR_CST)-1)/($H59*0.01),IF($E59&lt;&gt;"SPD",$H59*'Sensis Vectors ALL'!BK59*(EXP($G59/100*VAR_CST)-1)/0.01,'Sensis Vectors ALL'!BK59*($G59*VAR_CST)/0.01))</f>
        <v>0</v>
      </c>
      <c r="BL59" s="80">
        <f>IF($E59="FX",$H59*'Sensis Vectors ALL'!BL59*(EXP($G59/100*VAR_CST)-1)/($H59*0.01),IF($E59&lt;&gt;"SPD",$H59*'Sensis Vectors ALL'!BL59*(EXP($G59/100*VAR_CST)-1)/0.01,'Sensis Vectors ALL'!BL59*($G59*VAR_CST)/0.01))</f>
        <v>0.19799620225343351</v>
      </c>
      <c r="BM59" s="80">
        <f>IF($E59="FX",$H59*'Sensis Vectors ALL'!BM59*(EXP($G59/100*VAR_CST)-1)/($H59*0.01),IF($E59&lt;&gt;"SPD",$H59*'Sensis Vectors ALL'!BM59*(EXP($G59/100*VAR_CST)-1)/0.01,'Sensis Vectors ALL'!BM59*($G59*VAR_CST)/0.01))</f>
        <v>564.11324517547496</v>
      </c>
      <c r="BN59" s="80">
        <f>IF($E59="FX",$H59*'Sensis Vectors ALL'!BN59*(EXP($G59/100*VAR_CST)-1)/($H59*0.01),IF($E59&lt;&gt;"SPD",$H59*'Sensis Vectors ALL'!BN59*(EXP($G59/100*VAR_CST)-1)/0.01,'Sensis Vectors ALL'!BN59*($G59*VAR_CST)/0.01))</f>
        <v>564.11324517547496</v>
      </c>
      <c r="BO59" s="80">
        <f>IF($E59="FX",$H59*'Sensis Vectors ALL'!BO59*(EXP($G59/100*VAR_CST)-1)/($H59*0.01),IF($E59&lt;&gt;"SPD",$H59*'Sensis Vectors ALL'!BO59*(EXP($G59/100*VAR_CST)-1)/0.01,'Sensis Vectors ALL'!BO59*($G59*VAR_CST)/0.01))</f>
        <v>0</v>
      </c>
      <c r="BP59" s="80">
        <f>IF($E59="FX",$H59*'Sensis Vectors ALL'!BP59*(EXP($G59/100*VAR_CST)-1)/($H59*0.01),IF($E59&lt;&gt;"SPD",$H59*'Sensis Vectors ALL'!BP59*(EXP($G59/100*VAR_CST)-1)/0.01,'Sensis Vectors ALL'!BP59*($G59*VAR_CST)/0.01))</f>
        <v>0</v>
      </c>
      <c r="BQ59" s="80">
        <f>IF($E59="FX",$H59*'Sensis Vectors ALL'!BQ59*(EXP($G59/100*VAR_CST)-1)/($H59*0.01),IF($E59&lt;&gt;"SPD",$H59*'Sensis Vectors ALL'!BQ59*(EXP($G59/100*VAR_CST)-1)/0.01,'Sensis Vectors ALL'!BQ59*($G59*VAR_CST)/0.01))</f>
        <v>0</v>
      </c>
      <c r="BR59" s="80">
        <f>IF($E59="FX",$H59*'Sensis Vectors ALL'!BR59*(EXP($G59/100*VAR_CST)-1)/($H59*0.01),IF($E59&lt;&gt;"SPD",$H59*'Sensis Vectors ALL'!BR59*(EXP($G59/100*VAR_CST)-1)/0.01,'Sensis Vectors ALL'!BR59*($G59*VAR_CST)/0.01))</f>
        <v>0</v>
      </c>
      <c r="BS59" s="80">
        <f>IF($E59="FX",$H59*'Sensis Vectors ALL'!BS59*(EXP($G59/100*VAR_CST)-1)/($H59*0.01),IF($E59&lt;&gt;"SPD",$H59*'Sensis Vectors ALL'!BS59*(EXP($G59/100*VAR_CST)-1)/0.01,'Sensis Vectors ALL'!BS59*($G59*VAR_CST)/0.01))</f>
        <v>0</v>
      </c>
      <c r="BT59" s="80">
        <f>IF($E59="FX",$H59*'Sensis Vectors ALL'!BT59*(EXP($G59/100*VAR_CST)-1)/($H59*0.01),IF($E59&lt;&gt;"SPD",$H59*'Sensis Vectors ALL'!BT59*(EXP($G59/100*VAR_CST)-1)/0.01,'Sensis Vectors ALL'!BT59*($G59*VAR_CST)/0.01))</f>
        <v>0</v>
      </c>
      <c r="BU59" s="80">
        <f>IF($E59="FX",$H59*'Sensis Vectors ALL'!BU59*(EXP($G59/100*VAR_CST)-1)/($H59*0.01),IF($E59&lt;&gt;"SPD",$H59*'Sensis Vectors ALL'!BU59*(EXP($G59/100*VAR_CST)-1)/0.01,'Sensis Vectors ALL'!BU59*($G59*VAR_CST)/0.01))</f>
        <v>0</v>
      </c>
      <c r="BV59" s="80">
        <f>IF($E59="FX",$H59*'Sensis Vectors ALL'!BV59*(EXP($G59/100*VAR_CST)-1)/($H59*0.01),IF($E59&lt;&gt;"SPD",$H59*'Sensis Vectors ALL'!BV59*(EXP($G59/100*VAR_CST)-1)/0.01,'Sensis Vectors ALL'!BV59*($G59*VAR_CST)/0.01))</f>
        <v>-564.69458320764818</v>
      </c>
      <c r="BW59" s="80">
        <f>IF($E59="FX",$H59*'Sensis Vectors ALL'!BW59*(EXP($G59/100*VAR_CST)-1)/($H59*0.01),IF($E59&lt;&gt;"SPD",$H59*'Sensis Vectors ALL'!BW59*(EXP($G59/100*VAR_CST)-1)/0.01,'Sensis Vectors ALL'!BW59*($G59*VAR_CST)/0.01))</f>
        <v>-564.69458320764818</v>
      </c>
      <c r="BX59" s="80">
        <f>IF($E59="FX",$H59*'Sensis Vectors ALL'!BX59*(EXP($G59/100*VAR_CST)-1)/($H59*0.01),IF($E59&lt;&gt;"SPD",$H59*'Sensis Vectors ALL'!BX59*(EXP($G59/100*VAR_CST)-1)/0.01,'Sensis Vectors ALL'!BX59*($G59*VAR_CST)/0.01))</f>
        <v>0</v>
      </c>
      <c r="BY59" s="80">
        <f>IF($E59="FX",$H59*'Sensis Vectors ALL'!BY59*(EXP($G59/100*VAR_CST)-1)/($H59*0.01),IF($E59&lt;&gt;"SPD",$H59*'Sensis Vectors ALL'!BY59*(EXP($G59/100*VAR_CST)-1)/0.01,'Sensis Vectors ALL'!BY59*($G59*VAR_CST)/0.01))</f>
        <v>5.8898721680714869</v>
      </c>
      <c r="BZ59" s="80">
        <f>IF($E59="FX",$H59*'Sensis Vectors ALL'!BZ59*(EXP($G59/100*VAR_CST)-1)/($H59*0.01),IF($E59&lt;&gt;"SPD",$H59*'Sensis Vectors ALL'!BZ59*(EXP($G59/100*VAR_CST)-1)/0.01,'Sensis Vectors ALL'!BZ59*($G59*VAR_CST)/0.01))</f>
        <v>5.8898721680714869</v>
      </c>
      <c r="CA59" s="80">
        <f>IF($E59="FX",$H59*'Sensis Vectors ALL'!CA59*(EXP($G59/100*VAR_CST)-1)/($H59*0.01),IF($E59&lt;&gt;"SPD",$H59*'Sensis Vectors ALL'!CA59*(EXP($G59/100*VAR_CST)-1)/0.01,'Sensis Vectors ALL'!CA59*($G59*VAR_CST)/0.01))</f>
        <v>0</v>
      </c>
      <c r="CB59" s="80">
        <f>IF($E59="FX",$H59*'Sensis Vectors ALL'!CB59*(EXP($G59/100*VAR_CST)-1)/($H59*0.01),IF($E59&lt;&gt;"SPD",$H59*'Sensis Vectors ALL'!CB59*(EXP($G59/100*VAR_CST)-1)/0.01,'Sensis Vectors ALL'!CB59*($G59*VAR_CST)/0.01))</f>
        <v>-4.846346864367713</v>
      </c>
      <c r="CC59" s="80">
        <f>IF($E59="FX",$H59*'Sensis Vectors ALL'!CC59*(EXP($G59/100*VAR_CST)-1)/($H59*0.01),IF($E59&lt;&gt;"SPD",$H59*'Sensis Vectors ALL'!CC59*(EXP($G59/100*VAR_CST)-1)/0.01,'Sensis Vectors ALL'!CC59*($G59*VAR_CST)/0.01))</f>
        <v>-4.846346864367713</v>
      </c>
      <c r="CD59" s="80">
        <f>IF($E59="FX",$H59*'Sensis Vectors ALL'!CD59*(EXP($G59/100*VAR_CST)-1)/($H59*0.01),IF($E59&lt;&gt;"SPD",$H59*'Sensis Vectors ALL'!CD59*(EXP($G59/100*VAR_CST)-1)/0.01,'Sensis Vectors ALL'!CD59*($G59*VAR_CST)/0.01))</f>
        <v>0</v>
      </c>
      <c r="CE59" s="80">
        <f>IF($E59="FX",$H59*'Sensis Vectors ALL'!CE59*(EXP($G59/100*VAR_CST)-1)/($H59*0.01),IF($E59&lt;&gt;"SPD",$H59*'Sensis Vectors ALL'!CE59*(EXP($G59/100*VAR_CST)-1)/0.01,'Sensis Vectors ALL'!CE59*($G59*VAR_CST)/0.01))</f>
        <v>0</v>
      </c>
      <c r="CF59" s="80">
        <f>IF($E59="FX",$H59*'Sensis Vectors ALL'!CF59*(EXP($G59/100*VAR_CST)-1)/($H59*0.01),IF($E59&lt;&gt;"SPD",$H59*'Sensis Vectors ALL'!CF59*(EXP($G59/100*VAR_CST)-1)/0.01,'Sensis Vectors ALL'!CF59*($G59*VAR_CST)/0.01))</f>
        <v>0</v>
      </c>
      <c r="CG59" s="80">
        <f>IF($E59="FX",$H59*'Sensis Vectors ALL'!CG59*(EXP($G59/100*VAR_CST)-1)/($H59*0.01),IF($E59&lt;&gt;"SPD",$H59*'Sensis Vectors ALL'!CG59*(EXP($G59/100*VAR_CST)-1)/0.01,'Sensis Vectors ALL'!CG59*($G59*VAR_CST)/0.01))</f>
        <v>0</v>
      </c>
      <c r="CH59" s="80">
        <f>IF($E59="FX",$H59*'Sensis Vectors ALL'!CH59*(EXP($G59/100*VAR_CST)-1)/($H59*0.01),IF($E59&lt;&gt;"SPD",$H59*'Sensis Vectors ALL'!CH59*(EXP($G59/100*VAR_CST)-1)/0.01,'Sensis Vectors ALL'!CH59*($G59*VAR_CST)/0.01))</f>
        <v>0</v>
      </c>
      <c r="CI59" s="80">
        <f>IF($E59="FX",$H59*'Sensis Vectors ALL'!CI59*(EXP($G59/100*VAR_CST)-1)/($H59*0.01),IF($E59&lt;&gt;"SPD",$H59*'Sensis Vectors ALL'!CI59*(EXP($G59/100*VAR_CST)-1)/0.01,'Sensis Vectors ALL'!CI59*($G59*VAR_CST)/0.01))</f>
        <v>0</v>
      </c>
      <c r="CJ59" s="80">
        <f>IF($E59="FX",$H59*'Sensis Vectors ALL'!CJ59*(EXP($G59/100*VAR_CST)-1)/($H59*0.01),IF($E59&lt;&gt;"SPD",$H59*'Sensis Vectors ALL'!CJ59*(EXP($G59/100*VAR_CST)-1)/0.01,'Sensis Vectors ALL'!CJ59*($G59*VAR_CST)/0.01))</f>
        <v>0</v>
      </c>
      <c r="CK59" s="80">
        <f>IF($E59="FX",$H59*'Sensis Vectors ALL'!CK59*(EXP($G59/100*VAR_CST)-1)/($H59*0.01),IF($E59&lt;&gt;"SPD",$H59*'Sensis Vectors ALL'!CK59*(EXP($G59/100*VAR_CST)-1)/0.01,'Sensis Vectors ALL'!CK59*($G59*VAR_CST)/0.01))</f>
        <v>-0.26419106927713265</v>
      </c>
      <c r="CL59" s="80">
        <f>IF($E59="FX",$H59*'Sensis Vectors ALL'!CL59*(EXP($G59/100*VAR_CST)-1)/($H59*0.01),IF($E59&lt;&gt;"SPD",$H59*'Sensis Vectors ALL'!CL59*(EXP($G59/100*VAR_CST)-1)/0.01,'Sensis Vectors ALL'!CL59*($G59*VAR_CST)/0.01))</f>
        <v>-0.26419106927713265</v>
      </c>
      <c r="CM59" s="80">
        <f>IF($E59="FX",$H59*'Sensis Vectors ALL'!CM59*(EXP($G59/100*VAR_CST)-1)/($H59*0.01),IF($E59&lt;&gt;"SPD",$H59*'Sensis Vectors ALL'!CM59*(EXP($G59/100*VAR_CST)-1)/0.01,'Sensis Vectors ALL'!CM59*($G59*VAR_CST)/0.01))</f>
        <v>0</v>
      </c>
      <c r="CN59" s="80">
        <f>IF($E59="FX",$H59*'Sensis Vectors ALL'!CN59*(EXP($G59/100*VAR_CST)-1)/($H59*0.01),IF($E59&lt;&gt;"SPD",$H59*'Sensis Vectors ALL'!CN59*(EXP($G59/100*VAR_CST)-1)/0.01,'Sensis Vectors ALL'!CN59*($G59*VAR_CST)/0.01))</f>
        <v>0</v>
      </c>
      <c r="CO59" s="80">
        <f>IF($E59="FX",$H59*'Sensis Vectors ALL'!CO59*(EXP($G59/100*VAR_CST)-1)/($H59*0.01),IF($E59&lt;&gt;"SPD",$H59*'Sensis Vectors ALL'!CO59*(EXP($G59/100*VAR_CST)-1)/0.01,'Sensis Vectors ALL'!CO59*($G59*VAR_CST)/0.01))</f>
        <v>0</v>
      </c>
      <c r="CP59" s="80">
        <f>IF($E59="FX",$H59*'Sensis Vectors ALL'!CP59*(EXP($G59/100*VAR_CST)-1)/($H59*0.01),IF($E59&lt;&gt;"SPD",$H59*'Sensis Vectors ALL'!CP59*(EXP($G59/100*VAR_CST)-1)/0.01,'Sensis Vectors ALL'!CP59*($G59*VAR_CST)/0.01))</f>
        <v>0</v>
      </c>
      <c r="CQ59" s="80">
        <f>IF($E59="FX",$H59*'Sensis Vectors ALL'!CQ59*(EXP($G59/100*VAR_CST)-1)/($H59*0.01),IF($E59&lt;&gt;"SPD",$H59*'Sensis Vectors ALL'!CQ59*(EXP($G59/100*VAR_CST)-1)/0.01,'Sensis Vectors ALL'!CQ59*($G59*VAR_CST)/0.01))</f>
        <v>0</v>
      </c>
      <c r="CR59" s="80">
        <f>IF($E59="FX",$H59*'Sensis Vectors ALL'!CR59*(EXP($G59/100*VAR_CST)-1)/($H59*0.01),IF($E59&lt;&gt;"SPD",$H59*'Sensis Vectors ALL'!CR59*(EXP($G59/100*VAR_CST)-1)/0.01,'Sensis Vectors ALL'!CR59*($G59*VAR_CST)/0.01))</f>
        <v>0</v>
      </c>
      <c r="CS59" s="80">
        <f>IF($E59="FX",$H59*'Sensis Vectors ALL'!CS59*(EXP($G59/100*VAR_CST)-1)/($H59*0.01),IF($E59&lt;&gt;"SPD",$H59*'Sensis Vectors ALL'!CS59*(EXP($G59/100*VAR_CST)-1)/0.01,'Sensis Vectors ALL'!CS59*($G59*VAR_CST)/0.01))</f>
        <v>0</v>
      </c>
      <c r="CT59" s="80">
        <f>IF($E59="FX",$H59*'Sensis Vectors ALL'!CT59*(EXP($G59/100*VAR_CST)-1)/($H59*0.01),IF($E59&lt;&gt;"SPD",$H59*'Sensis Vectors ALL'!CT59*(EXP($G59/100*VAR_CST)-1)/0.01,'Sensis Vectors ALL'!CT59*($G59*VAR_CST)/0.01))</f>
        <v>0</v>
      </c>
      <c r="CU59" s="80">
        <f>IF($E59="FX",$H59*'Sensis Vectors ALL'!CU59*(EXP($G59/100*VAR_CST)-1)/($H59*0.01),IF($E59&lt;&gt;"SPD",$H59*'Sensis Vectors ALL'!CU59*(EXP($G59/100*VAR_CST)-1)/0.01,'Sensis Vectors ALL'!CU59*($G59*VAR_CST)/0.01))</f>
        <v>0</v>
      </c>
      <c r="CV59" s="80">
        <f>IF($E59="FX",$H59*'Sensis Vectors ALL'!CV59*(EXP($G59/100*VAR_CST)-1)/($H59*0.01),IF($E59&lt;&gt;"SPD",$H59*'Sensis Vectors ALL'!CV59*(EXP($G59/100*VAR_CST)-1)/0.01,'Sensis Vectors ALL'!CV59*($G59*VAR_CST)/0.01))</f>
        <v>0</v>
      </c>
      <c r="CW59" s="80">
        <f>IF($E59="FX",$H59*'Sensis Vectors ALL'!CW59*(EXP($G59/100*VAR_CST)-1)/($H59*0.01),IF($E59&lt;&gt;"SPD",$H59*'Sensis Vectors ALL'!CW59*(EXP($G59/100*VAR_CST)-1)/0.01,'Sensis Vectors ALL'!CW59*($G59*VAR_CST)/0.01))</f>
        <v>0</v>
      </c>
      <c r="CX59" s="80">
        <f>IF($E59="FX",$H59*'Sensis Vectors ALL'!CX59*(EXP($G59/100*VAR_CST)-1)/($H59*0.01),IF($E59&lt;&gt;"SPD",$H59*'Sensis Vectors ALL'!CX59*(EXP($G59/100*VAR_CST)-1)/0.01,'Sensis Vectors ALL'!CX59*($G59*VAR_CST)/0.01))</f>
        <v>0</v>
      </c>
      <c r="CY59" s="80">
        <f>IF($E59="FX",$H59*'Sensis Vectors ALL'!CY59*(EXP($G59/100*VAR_CST)-1)/($H59*0.01),IF($E59&lt;&gt;"SPD",$H59*'Sensis Vectors ALL'!CY59*(EXP($G59/100*VAR_CST)-1)/0.01,'Sensis Vectors ALL'!CY59*($G59*VAR_CST)/0.01))</f>
        <v>0</v>
      </c>
      <c r="CZ59" s="80">
        <f>IF($E59="FX",$H59*'Sensis Vectors ALL'!CZ59*(EXP($G59/100*VAR_CST)-1)/($H59*0.01),IF($E59&lt;&gt;"SPD",$H59*'Sensis Vectors ALL'!CZ59*(EXP($G59/100*VAR_CST)-1)/0.01,'Sensis Vectors ALL'!CZ59*($G59*VAR_CST)/0.01))</f>
        <v>0</v>
      </c>
      <c r="DA59" s="80">
        <f>IF($E59="FX",$H59*'Sensis Vectors ALL'!DA59*(EXP($G59/100*VAR_CST)-1)/($H59*0.01),IF($E59&lt;&gt;"SPD",$H59*'Sensis Vectors ALL'!DA59*(EXP($G59/100*VAR_CST)-1)/0.01,'Sensis Vectors ALL'!DA59*($G59*VAR_CST)/0.01))</f>
        <v>0</v>
      </c>
      <c r="DB59" s="80">
        <f>IF($E59="FX",$H59*'Sensis Vectors ALL'!DB59*(EXP($G59/100*VAR_CST)-1)/($H59*0.01),IF($E59&lt;&gt;"SPD",$H59*'Sensis Vectors ALL'!DB59*(EXP($G59/100*VAR_CST)-1)/0.01,'Sensis Vectors ALL'!DB59*($G59*VAR_CST)/0.01))</f>
        <v>0</v>
      </c>
      <c r="DC59" s="80">
        <f>IF($E59="FX",$H59*'Sensis Vectors ALL'!DC59*(EXP($G59/100*VAR_CST)-1)/($H59*0.01),IF($E59&lt;&gt;"SPD",$H59*'Sensis Vectors ALL'!DC59*(EXP($G59/100*VAR_CST)-1)/0.01,'Sensis Vectors ALL'!DC59*($G59*VAR_CST)/0.01))</f>
        <v>0</v>
      </c>
      <c r="DD59" s="80">
        <f>IF($E59="FX",$H59*'Sensis Vectors ALL'!DD59*(EXP($G59/100*VAR_CST)-1)/($H59*0.01),IF($E59&lt;&gt;"SPD",$H59*'Sensis Vectors ALL'!DD59*(EXP($G59/100*VAR_CST)-1)/0.01,'Sensis Vectors ALL'!DD59*($G59*VAR_CST)/0.01))</f>
        <v>0</v>
      </c>
      <c r="DE59" s="80">
        <f>IF($E59="FX",$H59*'Sensis Vectors ALL'!DE59*(EXP($G59/100*VAR_CST)-1)/($H59*0.01),IF($E59&lt;&gt;"SPD",$H59*'Sensis Vectors ALL'!DE59*(EXP($G59/100*VAR_CST)-1)/0.01,'Sensis Vectors ALL'!DE59*($G59*VAR_CST)/0.01))</f>
        <v>0</v>
      </c>
      <c r="DF59" s="80">
        <f>IF($E59="FX",$H59*'Sensis Vectors ALL'!DF59*(EXP($G59/100*VAR_CST)-1)/($H59*0.01),IF($E59&lt;&gt;"SPD",$H59*'Sensis Vectors ALL'!DF59*(EXP($G59/100*VAR_CST)-1)/0.01,'Sensis Vectors ALL'!DF59*($G59*VAR_CST)/0.01))</f>
        <v>0</v>
      </c>
      <c r="DG59" s="80">
        <f>IF($E59="FX",$H59*'Sensis Vectors ALL'!DG59*(EXP($G59/100*VAR_CST)-1)/($H59*0.01),IF($E59&lt;&gt;"SPD",$H59*'Sensis Vectors ALL'!DG59*(EXP($G59/100*VAR_CST)-1)/0.01,'Sensis Vectors ALL'!DG59*($G59*VAR_CST)/0.01))</f>
        <v>0</v>
      </c>
      <c r="DH59" s="80">
        <f>IF($E59="FX",$H59*'Sensis Vectors ALL'!DH59*(EXP($G59/100*VAR_CST)-1)/($H59*0.01),IF($E59&lt;&gt;"SPD",$H59*'Sensis Vectors ALL'!DH59*(EXP($G59/100*VAR_CST)-1)/0.01,'Sensis Vectors ALL'!DH59*($G59*VAR_CST)/0.01))</f>
        <v>0</v>
      </c>
      <c r="DI59" s="80">
        <f>IF($E59="FX",$H59*'Sensis Vectors ALL'!DI59*(EXP($G59/100*VAR_CST)-1)/($H59*0.01),IF($E59&lt;&gt;"SPD",$H59*'Sensis Vectors ALL'!DI59*(EXP($G59/100*VAR_CST)-1)/0.01,'Sensis Vectors ALL'!DI59*($G59*VAR_CST)/0.01))</f>
        <v>0</v>
      </c>
      <c r="DJ59" s="80">
        <f>IF($E59="FX",$H59*'Sensis Vectors ALL'!DJ59*(EXP($G59/100*VAR_CST)-1)/($H59*0.01),IF($E59&lt;&gt;"SPD",$H59*'Sensis Vectors ALL'!DJ59*(EXP($G59/100*VAR_CST)-1)/0.01,'Sensis Vectors ALL'!DJ59*($G59*VAR_CST)/0.01))</f>
        <v>0</v>
      </c>
      <c r="DK59" s="80">
        <f>IF($E59="FX",$H59*'Sensis Vectors ALL'!DK59*(EXP($G59/100*VAR_CST)-1)/($H59*0.01),IF($E59&lt;&gt;"SPD",$H59*'Sensis Vectors ALL'!DK59*(EXP($G59/100*VAR_CST)-1)/0.01,'Sensis Vectors ALL'!DK59*($G59*VAR_CST)/0.01))</f>
        <v>0</v>
      </c>
      <c r="DL59" s="80">
        <f>IF($E59="FX",$H59*'Sensis Vectors ALL'!DL59*(EXP($G59/100*VAR_CST)-1)/($H59*0.01),IF($E59&lt;&gt;"SPD",$H59*'Sensis Vectors ALL'!DL59*(EXP($G59/100*VAR_CST)-1)/0.01,'Sensis Vectors ALL'!DL59*($G59*VAR_CST)/0.01))</f>
        <v>0</v>
      </c>
      <c r="DM59" s="80">
        <f>IF($E59="FX",$H59*'Sensis Vectors ALL'!DM59*(EXP($G59/100*VAR_CST)-1)/($H59*0.01),IF($E59&lt;&gt;"SPD",$H59*'Sensis Vectors ALL'!DM59*(EXP($G59/100*VAR_CST)-1)/0.01,'Sensis Vectors ALL'!DM59*($G59*VAR_CST)/0.01))</f>
        <v>0</v>
      </c>
      <c r="DN59" s="80">
        <f>IF($E59="FX",$H59*'Sensis Vectors ALL'!DN59*(EXP($G59/100*VAR_CST)-1)/($H59*0.01),IF($E59&lt;&gt;"SPD",$H59*'Sensis Vectors ALL'!DN59*(EXP($G59/100*VAR_CST)-1)/0.01,'Sensis Vectors ALL'!DN59*($G59*VAR_CST)/0.01))</f>
        <v>0</v>
      </c>
      <c r="DO59" s="80">
        <f>IF($E59="FX",$H59*'Sensis Vectors ALL'!DO59*(EXP($G59/100*VAR_CST)-1)/($H59*0.01),IF($E59&lt;&gt;"SPD",$H59*'Sensis Vectors ALL'!DO59*(EXP($G59/100*VAR_CST)-1)/0.01,'Sensis Vectors ALL'!DO59*($G59*VAR_CST)/0.01))</f>
        <v>0</v>
      </c>
      <c r="DP59" s="80">
        <f>IF($E59="FX",$H59*'Sensis Vectors ALL'!DP59*(EXP($G59/100*VAR_CST)-1)/($H59*0.01),IF($E59&lt;&gt;"SPD",$H59*'Sensis Vectors ALL'!DP59*(EXP($G59/100*VAR_CST)-1)/0.01,'Sensis Vectors ALL'!DP59*($G59*VAR_CST)/0.01))</f>
        <v>0</v>
      </c>
      <c r="DQ59" s="80">
        <f>IF($E59="FX",$H59*'Sensis Vectors ALL'!DQ59*(EXP($G59/100*VAR_CST)-1)/($H59*0.01),IF($E59&lt;&gt;"SPD",$H59*'Sensis Vectors ALL'!DQ59*(EXP($G59/100*VAR_CST)-1)/0.01,'Sensis Vectors ALL'!DQ59*($G59*VAR_CST)/0.01))</f>
        <v>-13.97152993315259</v>
      </c>
    </row>
    <row r="60" spans="1:121" x14ac:dyDescent="0.2">
      <c r="A60" s="60">
        <v>440</v>
      </c>
      <c r="B60" s="60" t="s">
        <v>16</v>
      </c>
      <c r="C60" s="60" t="s">
        <v>369</v>
      </c>
      <c r="D60" s="60" t="s">
        <v>526</v>
      </c>
      <c r="E60" s="60" t="s">
        <v>523</v>
      </c>
      <c r="F60" s="60" t="s">
        <v>7</v>
      </c>
      <c r="G60" s="60">
        <v>0.168266</v>
      </c>
      <c r="H60" s="60">
        <v>0.41123599999999999</v>
      </c>
      <c r="I60" s="80">
        <f>IF($E60="FX",$H60*'Sensis Vectors ALL'!I60*(EXP($G60/100*VAR_CST)-1)/($H60*0.01),IF($E60&lt;&gt;"SPD",$H60*'Sensis Vectors ALL'!I60*(EXP($G60/100*VAR_CST)-1)/0.01,'Sensis Vectors ALL'!I60*($G60*VAR_CST)/0.01))</f>
        <v>424.71599775068745</v>
      </c>
      <c r="J60" s="80">
        <f>IF($E60="FX",$H60*'Sensis Vectors ALL'!J60*(EXP($G60/100*VAR_CST)-1)/($H60*0.01),IF($E60&lt;&gt;"SPD",$H60*'Sensis Vectors ALL'!J60*(EXP($G60/100*VAR_CST)-1)/0.01,'Sensis Vectors ALL'!J60*($G60*VAR_CST)/0.01))</f>
        <v>424.71599775068745</v>
      </c>
      <c r="K60" s="80">
        <f>IF($E60="FX",$H60*'Sensis Vectors ALL'!K60*(EXP($G60/100*VAR_CST)-1)/($H60*0.01),IF($E60&lt;&gt;"SPD",$H60*'Sensis Vectors ALL'!K60*(EXP($G60/100*VAR_CST)-1)/0.01,'Sensis Vectors ALL'!K60*($G60*VAR_CST)/0.01))</f>
        <v>424.71599775068745</v>
      </c>
      <c r="L60" s="80">
        <f>IF($E60="FX",$H60*'Sensis Vectors ALL'!L60*(EXP($G60/100*VAR_CST)-1)/($H60*0.01),IF($E60&lt;&gt;"SPD",$H60*'Sensis Vectors ALL'!L60*(EXP($G60/100*VAR_CST)-1)/0.01,'Sensis Vectors ALL'!L60*($G60*VAR_CST)/0.01))</f>
        <v>424.71599775068745</v>
      </c>
      <c r="M60" s="80">
        <f>IF($E60="FX",$H60*'Sensis Vectors ALL'!M60*(EXP($G60/100*VAR_CST)-1)/($H60*0.01),IF($E60&lt;&gt;"SPD",$H60*'Sensis Vectors ALL'!M60*(EXP($G60/100*VAR_CST)-1)/0.01,'Sensis Vectors ALL'!M60*($G60*VAR_CST)/0.01))</f>
        <v>423.24119884049657</v>
      </c>
      <c r="N60" s="80">
        <f>IF($E60="FX",$H60*'Sensis Vectors ALL'!N60*(EXP($G60/100*VAR_CST)-1)/($H60*0.01),IF($E60&lt;&gt;"SPD",$H60*'Sensis Vectors ALL'!N60*(EXP($G60/100*VAR_CST)-1)/0.01,'Sensis Vectors ALL'!N60*($G60*VAR_CST)/0.01))</f>
        <v>422.11360089671439</v>
      </c>
      <c r="O60" s="80">
        <f>IF($E60="FX",$H60*'Sensis Vectors ALL'!O60*(EXP($G60/100*VAR_CST)-1)/($H60*0.01),IF($E60&lt;&gt;"SPD",$H60*'Sensis Vectors ALL'!O60*(EXP($G60/100*VAR_CST)-1)/0.01,'Sensis Vectors ALL'!O60*($G60*VAR_CST)/0.01))</f>
        <v>0</v>
      </c>
      <c r="P60" s="80">
        <f>IF($E60="FX",$H60*'Sensis Vectors ALL'!P60*(EXP($G60/100*VAR_CST)-1)/($H60*0.01),IF($E60&lt;&gt;"SPD",$H60*'Sensis Vectors ALL'!P60*(EXP($G60/100*VAR_CST)-1)/0.01,'Sensis Vectors ALL'!P60*($G60*VAR_CST)/0.01))</f>
        <v>0</v>
      </c>
      <c r="Q60" s="80">
        <f>IF($E60="FX",$H60*'Sensis Vectors ALL'!Q60*(EXP($G60/100*VAR_CST)-1)/($H60*0.01),IF($E60&lt;&gt;"SPD",$H60*'Sensis Vectors ALL'!Q60*(EXP($G60/100*VAR_CST)-1)/0.01,'Sensis Vectors ALL'!Q60*($G60*VAR_CST)/0.01))</f>
        <v>0</v>
      </c>
      <c r="R60" s="80">
        <f>IF($E60="FX",$H60*'Sensis Vectors ALL'!R60*(EXP($G60/100*VAR_CST)-1)/($H60*0.01),IF($E60&lt;&gt;"SPD",$H60*'Sensis Vectors ALL'!R60*(EXP($G60/100*VAR_CST)-1)/0.01,'Sensis Vectors ALL'!R60*($G60*VAR_CST)/0.01))</f>
        <v>0</v>
      </c>
      <c r="S60" s="80">
        <f>IF($E60="FX",$H60*'Sensis Vectors ALL'!S60*(EXP($G60/100*VAR_CST)-1)/($H60*0.01),IF($E60&lt;&gt;"SPD",$H60*'Sensis Vectors ALL'!S60*(EXP($G60/100*VAR_CST)-1)/0.01,'Sensis Vectors ALL'!S60*($G60*VAR_CST)/0.01))</f>
        <v>8.2745269276513334</v>
      </c>
      <c r="T60" s="80">
        <f>IF($E60="FX",$H60*'Sensis Vectors ALL'!T60*(EXP($G60/100*VAR_CST)-1)/($H60*0.01),IF($E60&lt;&gt;"SPD",$H60*'Sensis Vectors ALL'!T60*(EXP($G60/100*VAR_CST)-1)/0.01,'Sensis Vectors ALL'!T60*($G60*VAR_CST)/0.01))</f>
        <v>8.2745269276513334</v>
      </c>
      <c r="U60" s="80">
        <f>IF($E60="FX",$H60*'Sensis Vectors ALL'!U60*(EXP($G60/100*VAR_CST)-1)/($H60*0.01),IF($E60&lt;&gt;"SPD",$H60*'Sensis Vectors ALL'!U60*(EXP($G60/100*VAR_CST)-1)/0.01,'Sensis Vectors ALL'!U60*($G60*VAR_CST)/0.01))</f>
        <v>0</v>
      </c>
      <c r="V60" s="80">
        <f>IF($E60="FX",$H60*'Sensis Vectors ALL'!V60*(EXP($G60/100*VAR_CST)-1)/($H60*0.01),IF($E60&lt;&gt;"SPD",$H60*'Sensis Vectors ALL'!V60*(EXP($G60/100*VAR_CST)-1)/0.01,'Sensis Vectors ALL'!V60*($G60*VAR_CST)/0.01))</f>
        <v>0</v>
      </c>
      <c r="W60" s="80">
        <f>IF($E60="FX",$H60*'Sensis Vectors ALL'!W60*(EXP($G60/100*VAR_CST)-1)/($H60*0.01),IF($E60&lt;&gt;"SPD",$H60*'Sensis Vectors ALL'!W60*(EXP($G60/100*VAR_CST)-1)/0.01,'Sensis Vectors ALL'!W60*($G60*VAR_CST)/0.01))</f>
        <v>162.3019582492725</v>
      </c>
      <c r="X60" s="80">
        <f>IF($E60="FX",$H60*'Sensis Vectors ALL'!X60*(EXP($G60/100*VAR_CST)-1)/($H60*0.01),IF($E60&lt;&gt;"SPD",$H60*'Sensis Vectors ALL'!X60*(EXP($G60/100*VAR_CST)-1)/0.01,'Sensis Vectors ALL'!X60*($G60*VAR_CST)/0.01))</f>
        <v>0</v>
      </c>
      <c r="Y60" s="80">
        <f>IF($E60="FX",$H60*'Sensis Vectors ALL'!Y60*(EXP($G60/100*VAR_CST)-1)/($H60*0.01),IF($E60&lt;&gt;"SPD",$H60*'Sensis Vectors ALL'!Y60*(EXP($G60/100*VAR_CST)-1)/0.01,'Sensis Vectors ALL'!Y60*($G60*VAR_CST)/0.01))</f>
        <v>204.20376838642494</v>
      </c>
      <c r="Z60" s="80">
        <f>IF($E60="FX",$H60*'Sensis Vectors ALL'!Z60*(EXP($G60/100*VAR_CST)-1)/($H60*0.01),IF($E60&lt;&gt;"SPD",$H60*'Sensis Vectors ALL'!Z60*(EXP($G60/100*VAR_CST)-1)/0.01,'Sensis Vectors ALL'!Z60*($G60*VAR_CST)/0.01))</f>
        <v>251.53711571979053</v>
      </c>
      <c r="AA60" s="80">
        <f>IF($E60="FX",$H60*'Sensis Vectors ALL'!AA60*(EXP($G60/100*VAR_CST)-1)/($H60*0.01),IF($E60&lt;&gt;"SPD",$H60*'Sensis Vectors ALL'!AA60*(EXP($G60/100*VAR_CST)-1)/0.01,'Sensis Vectors ALL'!AA60*($G60*VAR_CST)/0.01))</f>
        <v>243.5038258272414</v>
      </c>
      <c r="AB60" s="80">
        <f>IF($E60="FX",$H60*'Sensis Vectors ALL'!AB60*(EXP($G60/100*VAR_CST)-1)/($H60*0.01),IF($E60&lt;&gt;"SPD",$H60*'Sensis Vectors ALL'!AB60*(EXP($G60/100*VAR_CST)-1)/0.01,'Sensis Vectors ALL'!AB60*($G60*VAR_CST)/0.01))</f>
        <v>8.0332898925491243</v>
      </c>
      <c r="AC60" s="80">
        <f>IF($E60="FX",$H60*'Sensis Vectors ALL'!AC60*(EXP($G60/100*VAR_CST)-1)/($H60*0.01),IF($E60&lt;&gt;"SPD",$H60*'Sensis Vectors ALL'!AC60*(EXP($G60/100*VAR_CST)-1)/0.01,'Sensis Vectors ALL'!AC60*($G60*VAR_CST)/0.01))</f>
        <v>0</v>
      </c>
      <c r="AD60" s="80">
        <f>IF($E60="FX",$H60*'Sensis Vectors ALL'!AD60*(EXP($G60/100*VAR_CST)-1)/($H60*0.01),IF($E60&lt;&gt;"SPD",$H60*'Sensis Vectors ALL'!AD60*(EXP($G60/100*VAR_CST)-1)/0.01,'Sensis Vectors ALL'!AD60*($G60*VAR_CST)/0.01))</f>
        <v>0</v>
      </c>
      <c r="AE60" s="80">
        <f>IF($E60="FX",$H60*'Sensis Vectors ALL'!AE60*(EXP($G60/100*VAR_CST)-1)/($H60*0.01),IF($E60&lt;&gt;"SPD",$H60*'Sensis Vectors ALL'!AE60*(EXP($G60/100*VAR_CST)-1)/0.01,'Sensis Vectors ALL'!AE60*($G60*VAR_CST)/0.01))</f>
        <v>0</v>
      </c>
      <c r="AF60" s="80">
        <f>IF($E60="FX",$H60*'Sensis Vectors ALL'!AF60*(EXP($G60/100*VAR_CST)-1)/($H60*0.01),IF($E60&lt;&gt;"SPD",$H60*'Sensis Vectors ALL'!AF60*(EXP($G60/100*VAR_CST)-1)/0.01,'Sensis Vectors ALL'!AF60*($G60*VAR_CST)/0.01))</f>
        <v>0</v>
      </c>
      <c r="AG60" s="80">
        <f>IF($E60="FX",$H60*'Sensis Vectors ALL'!AG60*(EXP($G60/100*VAR_CST)-1)/($H60*0.01),IF($E60&lt;&gt;"SPD",$H60*'Sensis Vectors ALL'!AG60*(EXP($G60/100*VAR_CST)-1)/0.01,'Sensis Vectors ALL'!AG60*($G60*VAR_CST)/0.01))</f>
        <v>0</v>
      </c>
      <c r="AH60" s="80">
        <f>IF($E60="FX",$H60*'Sensis Vectors ALL'!AH60*(EXP($G60/100*VAR_CST)-1)/($H60*0.01),IF($E60&lt;&gt;"SPD",$H60*'Sensis Vectors ALL'!AH60*(EXP($G60/100*VAR_CST)-1)/0.01,'Sensis Vectors ALL'!AH60*($G60*VAR_CST)/0.01))</f>
        <v>0</v>
      </c>
      <c r="AI60" s="80">
        <f>IF($E60="FX",$H60*'Sensis Vectors ALL'!AI60*(EXP($G60/100*VAR_CST)-1)/($H60*0.01),IF($E60&lt;&gt;"SPD",$H60*'Sensis Vectors ALL'!AI60*(EXP($G60/100*VAR_CST)-1)/0.01,'Sensis Vectors ALL'!AI60*($G60*VAR_CST)/0.01))</f>
        <v>0</v>
      </c>
      <c r="AJ60" s="80">
        <f>IF($E60="FX",$H60*'Sensis Vectors ALL'!AJ60*(EXP($G60/100*VAR_CST)-1)/($H60*0.01),IF($E60&lt;&gt;"SPD",$H60*'Sensis Vectors ALL'!AJ60*(EXP($G60/100*VAR_CST)-1)/0.01,'Sensis Vectors ALL'!AJ60*($G60*VAR_CST)/0.01))</f>
        <v>0</v>
      </c>
      <c r="AK60" s="80">
        <f>IF($E60="FX",$H60*'Sensis Vectors ALL'!AK60*(EXP($G60/100*VAR_CST)-1)/($H60*0.01),IF($E60&lt;&gt;"SPD",$H60*'Sensis Vectors ALL'!AK60*(EXP($G60/100*VAR_CST)-1)/0.01,'Sensis Vectors ALL'!AK60*($G60*VAR_CST)/0.01))</f>
        <v>0</v>
      </c>
      <c r="AL60" s="80">
        <f>IF($E60="FX",$H60*'Sensis Vectors ALL'!AL60*(EXP($G60/100*VAR_CST)-1)/($H60*0.01),IF($E60&lt;&gt;"SPD",$H60*'Sensis Vectors ALL'!AL60*(EXP($G60/100*VAR_CST)-1)/0.01,'Sensis Vectors ALL'!AL60*($G60*VAR_CST)/0.01))</f>
        <v>0</v>
      </c>
      <c r="AM60" s="80">
        <f>IF($E60="FX",$H60*'Sensis Vectors ALL'!AM60*(EXP($G60/100*VAR_CST)-1)/($H60*0.01),IF($E60&lt;&gt;"SPD",$H60*'Sensis Vectors ALL'!AM60*(EXP($G60/100*VAR_CST)-1)/0.01,'Sensis Vectors ALL'!AM60*($G60*VAR_CST)/0.01))</f>
        <v>0</v>
      </c>
      <c r="AN60" s="80">
        <f>IF($E60="FX",$H60*'Sensis Vectors ALL'!AN60*(EXP($G60/100*VAR_CST)-1)/($H60*0.01),IF($E60&lt;&gt;"SPD",$H60*'Sensis Vectors ALL'!AN60*(EXP($G60/100*VAR_CST)-1)/0.01,'Sensis Vectors ALL'!AN60*($G60*VAR_CST)/0.01))</f>
        <v>0</v>
      </c>
      <c r="AO60" s="80">
        <f>IF($E60="FX",$H60*'Sensis Vectors ALL'!AO60*(EXP($G60/100*VAR_CST)-1)/($H60*0.01),IF($E60&lt;&gt;"SPD",$H60*'Sensis Vectors ALL'!AO60*(EXP($G60/100*VAR_CST)-1)/0.01,'Sensis Vectors ALL'!AO60*($G60*VAR_CST)/0.01))</f>
        <v>0</v>
      </c>
      <c r="AP60" s="80">
        <f>IF($E60="FX",$H60*'Sensis Vectors ALL'!AP60*(EXP($G60/100*VAR_CST)-1)/($H60*0.01),IF($E60&lt;&gt;"SPD",$H60*'Sensis Vectors ALL'!AP60*(EXP($G60/100*VAR_CST)-1)/0.01,'Sensis Vectors ALL'!AP60*($G60*VAR_CST)/0.01))</f>
        <v>0</v>
      </c>
      <c r="AQ60" s="80">
        <f>IF($E60="FX",$H60*'Sensis Vectors ALL'!AQ60*(EXP($G60/100*VAR_CST)-1)/($H60*0.01),IF($E60&lt;&gt;"SPD",$H60*'Sensis Vectors ALL'!AQ60*(EXP($G60/100*VAR_CST)-1)/0.01,'Sensis Vectors ALL'!AQ60*($G60*VAR_CST)/0.01))</f>
        <v>0</v>
      </c>
      <c r="AR60" s="80">
        <f>IF($E60="FX",$H60*'Sensis Vectors ALL'!AR60*(EXP($G60/100*VAR_CST)-1)/($H60*0.01),IF($E60&lt;&gt;"SPD",$H60*'Sensis Vectors ALL'!AR60*(EXP($G60/100*VAR_CST)-1)/0.01,'Sensis Vectors ALL'!AR60*($G60*VAR_CST)/0.01))</f>
        <v>1.1275979437821537</v>
      </c>
      <c r="AS60" s="80">
        <f>IF($E60="FX",$H60*'Sensis Vectors ALL'!AS60*(EXP($G60/100*VAR_CST)-1)/($H60*0.01),IF($E60&lt;&gt;"SPD",$H60*'Sensis Vectors ALL'!AS60*(EXP($G60/100*VAR_CST)-1)/0.01,'Sensis Vectors ALL'!AS60*($G60*VAR_CST)/0.01))</f>
        <v>0</v>
      </c>
      <c r="AT60" s="80">
        <f>IF($E60="FX",$H60*'Sensis Vectors ALL'!AT60*(EXP($G60/100*VAR_CST)-1)/($H60*0.01),IF($E60&lt;&gt;"SPD",$H60*'Sensis Vectors ALL'!AT60*(EXP($G60/100*VAR_CST)-1)/0.01,'Sensis Vectors ALL'!AT60*($G60*VAR_CST)/0.01))</f>
        <v>0</v>
      </c>
      <c r="AU60" s="80">
        <f>IF($E60="FX",$H60*'Sensis Vectors ALL'!AU60*(EXP($G60/100*VAR_CST)-1)/($H60*0.01),IF($E60&lt;&gt;"SPD",$H60*'Sensis Vectors ALL'!AU60*(EXP($G60/100*VAR_CST)-1)/0.01,'Sensis Vectors ALL'!AU60*($G60*VAR_CST)/0.01))</f>
        <v>0</v>
      </c>
      <c r="AV60" s="80">
        <f>IF($E60="FX",$H60*'Sensis Vectors ALL'!AV60*(EXP($G60/100*VAR_CST)-1)/($H60*0.01),IF($E60&lt;&gt;"SPD",$H60*'Sensis Vectors ALL'!AV60*(EXP($G60/100*VAR_CST)-1)/0.01,'Sensis Vectors ALL'!AV60*($G60*VAR_CST)/0.01))</f>
        <v>0</v>
      </c>
      <c r="AW60" s="80">
        <f>IF($E60="FX",$H60*'Sensis Vectors ALL'!AW60*(EXP($G60/100*VAR_CST)-1)/($H60*0.01),IF($E60&lt;&gt;"SPD",$H60*'Sensis Vectors ALL'!AW60*(EXP($G60/100*VAR_CST)-1)/0.01,'Sensis Vectors ALL'!AW60*($G60*VAR_CST)/0.01))</f>
        <v>0</v>
      </c>
      <c r="AX60" s="80">
        <f>IF($E60="FX",$H60*'Sensis Vectors ALL'!AX60*(EXP($G60/100*VAR_CST)-1)/($H60*0.01),IF($E60&lt;&gt;"SPD",$H60*'Sensis Vectors ALL'!AX60*(EXP($G60/100*VAR_CST)-1)/0.01,'Sensis Vectors ALL'!AX60*($G60*VAR_CST)/0.01))</f>
        <v>0</v>
      </c>
      <c r="AY60" s="80">
        <f>IF($E60="FX",$H60*'Sensis Vectors ALL'!AY60*(EXP($G60/100*VAR_CST)-1)/($H60*0.01),IF($E60&lt;&gt;"SPD",$H60*'Sensis Vectors ALL'!AY60*(EXP($G60/100*VAR_CST)-1)/0.01,'Sensis Vectors ALL'!AY60*($G60*VAR_CST)/0.01))</f>
        <v>1.1275979437821537</v>
      </c>
      <c r="AZ60" s="80">
        <f>IF($E60="FX",$H60*'Sensis Vectors ALL'!AZ60*(EXP($G60/100*VAR_CST)-1)/($H60*0.01),IF($E60&lt;&gt;"SPD",$H60*'Sensis Vectors ALL'!AZ60*(EXP($G60/100*VAR_CST)-1)/0.01,'Sensis Vectors ALL'!AZ60*($G60*VAR_CST)/0.01))</f>
        <v>1.1275979437821537</v>
      </c>
      <c r="BA60" s="80">
        <f>IF($E60="FX",$H60*'Sensis Vectors ALL'!BA60*(EXP($G60/100*VAR_CST)-1)/($H60*0.01),IF($E60&lt;&gt;"SPD",$H60*'Sensis Vectors ALL'!BA60*(EXP($G60/100*VAR_CST)-1)/0.01,'Sensis Vectors ALL'!BA60*($G60*VAR_CST)/0.01))</f>
        <v>0</v>
      </c>
      <c r="BB60" s="80">
        <f>IF($E60="FX",$H60*'Sensis Vectors ALL'!BB60*(EXP($G60/100*VAR_CST)-1)/($H60*0.01),IF($E60&lt;&gt;"SPD",$H60*'Sensis Vectors ALL'!BB60*(EXP($G60/100*VAR_CST)-1)/0.01,'Sensis Vectors ALL'!BB60*($G60*VAR_CST)/0.01))</f>
        <v>0</v>
      </c>
      <c r="BC60" s="80">
        <f>IF($E60="FX",$H60*'Sensis Vectors ALL'!BC60*(EXP($G60/100*VAR_CST)-1)/($H60*0.01),IF($E60&lt;&gt;"SPD",$H60*'Sensis Vectors ALL'!BC60*(EXP($G60/100*VAR_CST)-1)/0.01,'Sensis Vectors ALL'!BC60*($G60*VAR_CST)/0.01))</f>
        <v>0</v>
      </c>
      <c r="BD60" s="80">
        <f>IF($E60="FX",$H60*'Sensis Vectors ALL'!BD60*(EXP($G60/100*VAR_CST)-1)/($H60*0.01),IF($E60&lt;&gt;"SPD",$H60*'Sensis Vectors ALL'!BD60*(EXP($G60/100*VAR_CST)-1)/0.01,'Sensis Vectors ALL'!BD60*($G60*VAR_CST)/0.01))</f>
        <v>1.4747989101908658</v>
      </c>
      <c r="BE60" s="80">
        <f>IF($E60="FX",$H60*'Sensis Vectors ALL'!BE60*(EXP($G60/100*VAR_CST)-1)/($H60*0.01),IF($E60&lt;&gt;"SPD",$H60*'Sensis Vectors ALL'!BE60*(EXP($G60/100*VAR_CST)-1)/0.01,'Sensis Vectors ALL'!BE60*($G60*VAR_CST)/0.01))</f>
        <v>0</v>
      </c>
      <c r="BF60" s="80">
        <f>IF($E60="FX",$H60*'Sensis Vectors ALL'!BF60*(EXP($G60/100*VAR_CST)-1)/($H60*0.01),IF($E60&lt;&gt;"SPD",$H60*'Sensis Vectors ALL'!BF60*(EXP($G60/100*VAR_CST)-1)/0.01,'Sensis Vectors ALL'!BF60*($G60*VAR_CST)/0.01))</f>
        <v>0</v>
      </c>
      <c r="BG60" s="80">
        <f>IF($E60="FX",$H60*'Sensis Vectors ALL'!BG60*(EXP($G60/100*VAR_CST)-1)/($H60*0.01),IF($E60&lt;&gt;"SPD",$H60*'Sensis Vectors ALL'!BG60*(EXP($G60/100*VAR_CST)-1)/0.01,'Sensis Vectors ALL'!BG60*($G60*VAR_CST)/0.01))</f>
        <v>0</v>
      </c>
      <c r="BH60" s="80">
        <f>IF($E60="FX",$H60*'Sensis Vectors ALL'!BH60*(EXP($G60/100*VAR_CST)-1)/($H60*0.01),IF($E60&lt;&gt;"SPD",$H60*'Sensis Vectors ALL'!BH60*(EXP($G60/100*VAR_CST)-1)/0.01,'Sensis Vectors ALL'!BH60*($G60*VAR_CST)/0.01))</f>
        <v>0</v>
      </c>
      <c r="BI60" s="80">
        <f>IF($E60="FX",$H60*'Sensis Vectors ALL'!BI60*(EXP($G60/100*VAR_CST)-1)/($H60*0.01),IF($E60&lt;&gt;"SPD",$H60*'Sensis Vectors ALL'!BI60*(EXP($G60/100*VAR_CST)-1)/0.01,'Sensis Vectors ALL'!BI60*($G60*VAR_CST)/0.01))</f>
        <v>0</v>
      </c>
      <c r="BJ60" s="80">
        <f>IF($E60="FX",$H60*'Sensis Vectors ALL'!BJ60*(EXP($G60/100*VAR_CST)-1)/($H60*0.01),IF($E60&lt;&gt;"SPD",$H60*'Sensis Vectors ALL'!BJ60*(EXP($G60/100*VAR_CST)-1)/0.01,'Sensis Vectors ALL'!BJ60*($G60*VAR_CST)/0.01))</f>
        <v>0</v>
      </c>
      <c r="BK60" s="80">
        <f>IF($E60="FX",$H60*'Sensis Vectors ALL'!BK60*(EXP($G60/100*VAR_CST)-1)/($H60*0.01),IF($E60&lt;&gt;"SPD",$H60*'Sensis Vectors ALL'!BK60*(EXP($G60/100*VAR_CST)-1)/0.01,'Sensis Vectors ALL'!BK60*($G60*VAR_CST)/0.01))</f>
        <v>0</v>
      </c>
      <c r="BL60" s="80">
        <f>IF($E60="FX",$H60*'Sensis Vectors ALL'!BL60*(EXP($G60/100*VAR_CST)-1)/($H60*0.01),IF($E60&lt;&gt;"SPD",$H60*'Sensis Vectors ALL'!BL60*(EXP($G60/100*VAR_CST)-1)/0.01,'Sensis Vectors ALL'!BL60*($G60*VAR_CST)/0.01))</f>
        <v>1.4747989101908658</v>
      </c>
      <c r="BM60" s="80">
        <f>IF($E60="FX",$H60*'Sensis Vectors ALL'!BM60*(EXP($G60/100*VAR_CST)-1)/($H60*0.01),IF($E60&lt;&gt;"SPD",$H60*'Sensis Vectors ALL'!BM60*(EXP($G60/100*VAR_CST)-1)/0.01,'Sensis Vectors ALL'!BM60*($G60*VAR_CST)/0.01))</f>
        <v>890.5047747595512</v>
      </c>
      <c r="BN60" s="80">
        <f>IF($E60="FX",$H60*'Sensis Vectors ALL'!BN60*(EXP($G60/100*VAR_CST)-1)/($H60*0.01),IF($E60&lt;&gt;"SPD",$H60*'Sensis Vectors ALL'!BN60*(EXP($G60/100*VAR_CST)-1)/0.01,'Sensis Vectors ALL'!BN60*($G60*VAR_CST)/0.01))</f>
        <v>890.5047747595512</v>
      </c>
      <c r="BO60" s="80">
        <f>IF($E60="FX",$H60*'Sensis Vectors ALL'!BO60*(EXP($G60/100*VAR_CST)-1)/($H60*0.01),IF($E60&lt;&gt;"SPD",$H60*'Sensis Vectors ALL'!BO60*(EXP($G60/100*VAR_CST)-1)/0.01,'Sensis Vectors ALL'!BO60*($G60*VAR_CST)/0.01))</f>
        <v>0</v>
      </c>
      <c r="BP60" s="80">
        <f>IF($E60="FX",$H60*'Sensis Vectors ALL'!BP60*(EXP($G60/100*VAR_CST)-1)/($H60*0.01),IF($E60&lt;&gt;"SPD",$H60*'Sensis Vectors ALL'!BP60*(EXP($G60/100*VAR_CST)-1)/0.01,'Sensis Vectors ALL'!BP60*($G60*VAR_CST)/0.01))</f>
        <v>0</v>
      </c>
      <c r="BQ60" s="80">
        <f>IF($E60="FX",$H60*'Sensis Vectors ALL'!BQ60*(EXP($G60/100*VAR_CST)-1)/($H60*0.01),IF($E60&lt;&gt;"SPD",$H60*'Sensis Vectors ALL'!BQ60*(EXP($G60/100*VAR_CST)-1)/0.01,'Sensis Vectors ALL'!BQ60*($G60*VAR_CST)/0.01))</f>
        <v>0</v>
      </c>
      <c r="BR60" s="80">
        <f>IF($E60="FX",$H60*'Sensis Vectors ALL'!BR60*(EXP($G60/100*VAR_CST)-1)/($H60*0.01),IF($E60&lt;&gt;"SPD",$H60*'Sensis Vectors ALL'!BR60*(EXP($G60/100*VAR_CST)-1)/0.01,'Sensis Vectors ALL'!BR60*($G60*VAR_CST)/0.01))</f>
        <v>0</v>
      </c>
      <c r="BS60" s="80">
        <f>IF($E60="FX",$H60*'Sensis Vectors ALL'!BS60*(EXP($G60/100*VAR_CST)-1)/($H60*0.01),IF($E60&lt;&gt;"SPD",$H60*'Sensis Vectors ALL'!BS60*(EXP($G60/100*VAR_CST)-1)/0.01,'Sensis Vectors ALL'!BS60*($G60*VAR_CST)/0.01))</f>
        <v>0</v>
      </c>
      <c r="BT60" s="80">
        <f>IF($E60="FX",$H60*'Sensis Vectors ALL'!BT60*(EXP($G60/100*VAR_CST)-1)/($H60*0.01),IF($E60&lt;&gt;"SPD",$H60*'Sensis Vectors ALL'!BT60*(EXP($G60/100*VAR_CST)-1)/0.01,'Sensis Vectors ALL'!BT60*($G60*VAR_CST)/0.01))</f>
        <v>0</v>
      </c>
      <c r="BU60" s="80">
        <f>IF($E60="FX",$H60*'Sensis Vectors ALL'!BU60*(EXP($G60/100*VAR_CST)-1)/($H60*0.01),IF($E60&lt;&gt;"SPD",$H60*'Sensis Vectors ALL'!BU60*(EXP($G60/100*VAR_CST)-1)/0.01,'Sensis Vectors ALL'!BU60*($G60*VAR_CST)/0.01))</f>
        <v>0</v>
      </c>
      <c r="BV60" s="80">
        <f>IF($E60="FX",$H60*'Sensis Vectors ALL'!BV60*(EXP($G60/100*VAR_CST)-1)/($H60*0.01),IF($E60&lt;&gt;"SPD",$H60*'Sensis Vectors ALL'!BV60*(EXP($G60/100*VAR_CST)-1)/0.01,'Sensis Vectors ALL'!BV60*($G60*VAR_CST)/0.01))</f>
        <v>-890.11441523145527</v>
      </c>
      <c r="BW60" s="80">
        <f>IF($E60="FX",$H60*'Sensis Vectors ALL'!BW60*(EXP($G60/100*VAR_CST)-1)/($H60*0.01),IF($E60&lt;&gt;"SPD",$H60*'Sensis Vectors ALL'!BW60*(EXP($G60/100*VAR_CST)-1)/0.01,'Sensis Vectors ALL'!BW60*($G60*VAR_CST)/0.01))</f>
        <v>-890.11441523145527</v>
      </c>
      <c r="BX60" s="80">
        <f>IF($E60="FX",$H60*'Sensis Vectors ALL'!BX60*(EXP($G60/100*VAR_CST)-1)/($H60*0.01),IF($E60&lt;&gt;"SPD",$H60*'Sensis Vectors ALL'!BX60*(EXP($G60/100*VAR_CST)-1)/0.01,'Sensis Vectors ALL'!BX60*($G60*VAR_CST)/0.01))</f>
        <v>0</v>
      </c>
      <c r="BY60" s="80">
        <f>IF($E60="FX",$H60*'Sensis Vectors ALL'!BY60*(EXP($G60/100*VAR_CST)-1)/($H60*0.01),IF($E60&lt;&gt;"SPD",$H60*'Sensis Vectors ALL'!BY60*(EXP($G60/100*VAR_CST)-1)/0.01,'Sensis Vectors ALL'!BY60*($G60*VAR_CST)/0.01))</f>
        <v>7.8889985818337838</v>
      </c>
      <c r="BZ60" s="80">
        <f>IF($E60="FX",$H60*'Sensis Vectors ALL'!BZ60*(EXP($G60/100*VAR_CST)-1)/($H60*0.01),IF($E60&lt;&gt;"SPD",$H60*'Sensis Vectors ALL'!BZ60*(EXP($G60/100*VAR_CST)-1)/0.01,'Sensis Vectors ALL'!BZ60*($G60*VAR_CST)/0.01))</f>
        <v>7.8889985818337838</v>
      </c>
      <c r="CA60" s="80">
        <f>IF($E60="FX",$H60*'Sensis Vectors ALL'!CA60*(EXP($G60/100*VAR_CST)-1)/($H60*0.01),IF($E60&lt;&gt;"SPD",$H60*'Sensis Vectors ALL'!CA60*(EXP($G60/100*VAR_CST)-1)/0.01,'Sensis Vectors ALL'!CA60*($G60*VAR_CST)/0.01))</f>
        <v>0</v>
      </c>
      <c r="CB60" s="80">
        <f>IF($E60="FX",$H60*'Sensis Vectors ALL'!CB60*(EXP($G60/100*VAR_CST)-1)/($H60*0.01),IF($E60&lt;&gt;"SPD",$H60*'Sensis Vectors ALL'!CB60*(EXP($G60/100*VAR_CST)-1)/0.01,'Sensis Vectors ALL'!CB60*($G60*VAR_CST)/0.01))</f>
        <v>-7.0937859788066104</v>
      </c>
      <c r="CC60" s="80">
        <f>IF($E60="FX",$H60*'Sensis Vectors ALL'!CC60*(EXP($G60/100*VAR_CST)-1)/($H60*0.01),IF($E60&lt;&gt;"SPD",$H60*'Sensis Vectors ALL'!CC60*(EXP($G60/100*VAR_CST)-1)/0.01,'Sensis Vectors ALL'!CC60*($G60*VAR_CST)/0.01))</f>
        <v>-7.0937859788066104</v>
      </c>
      <c r="CD60" s="80">
        <f>IF($E60="FX",$H60*'Sensis Vectors ALL'!CD60*(EXP($G60/100*VAR_CST)-1)/($H60*0.01),IF($E60&lt;&gt;"SPD",$H60*'Sensis Vectors ALL'!CD60*(EXP($G60/100*VAR_CST)-1)/0.01,'Sensis Vectors ALL'!CD60*($G60*VAR_CST)/0.01))</f>
        <v>0</v>
      </c>
      <c r="CE60" s="80">
        <f>IF($E60="FX",$H60*'Sensis Vectors ALL'!CE60*(EXP($G60/100*VAR_CST)-1)/($H60*0.01),IF($E60&lt;&gt;"SPD",$H60*'Sensis Vectors ALL'!CE60*(EXP($G60/100*VAR_CST)-1)/0.01,'Sensis Vectors ALL'!CE60*($G60*VAR_CST)/0.01))</f>
        <v>0</v>
      </c>
      <c r="CF60" s="80">
        <f>IF($E60="FX",$H60*'Sensis Vectors ALL'!CF60*(EXP($G60/100*VAR_CST)-1)/($H60*0.01),IF($E60&lt;&gt;"SPD",$H60*'Sensis Vectors ALL'!CF60*(EXP($G60/100*VAR_CST)-1)/0.01,'Sensis Vectors ALL'!CF60*($G60*VAR_CST)/0.01))</f>
        <v>0</v>
      </c>
      <c r="CG60" s="80">
        <f>IF($E60="FX",$H60*'Sensis Vectors ALL'!CG60*(EXP($G60/100*VAR_CST)-1)/($H60*0.01),IF($E60&lt;&gt;"SPD",$H60*'Sensis Vectors ALL'!CG60*(EXP($G60/100*VAR_CST)-1)/0.01,'Sensis Vectors ALL'!CG60*($G60*VAR_CST)/0.01))</f>
        <v>0</v>
      </c>
      <c r="CH60" s="80">
        <f>IF($E60="FX",$H60*'Sensis Vectors ALL'!CH60*(EXP($G60/100*VAR_CST)-1)/($H60*0.01),IF($E60&lt;&gt;"SPD",$H60*'Sensis Vectors ALL'!CH60*(EXP($G60/100*VAR_CST)-1)/0.01,'Sensis Vectors ALL'!CH60*($G60*VAR_CST)/0.01))</f>
        <v>0</v>
      </c>
      <c r="CI60" s="80">
        <f>IF($E60="FX",$H60*'Sensis Vectors ALL'!CI60*(EXP($G60/100*VAR_CST)-1)/($H60*0.01),IF($E60&lt;&gt;"SPD",$H60*'Sensis Vectors ALL'!CI60*(EXP($G60/100*VAR_CST)-1)/0.01,'Sensis Vectors ALL'!CI60*($G60*VAR_CST)/0.01))</f>
        <v>0</v>
      </c>
      <c r="CJ60" s="80">
        <f>IF($E60="FX",$H60*'Sensis Vectors ALL'!CJ60*(EXP($G60/100*VAR_CST)-1)/($H60*0.01),IF($E60&lt;&gt;"SPD",$H60*'Sensis Vectors ALL'!CJ60*(EXP($G60/100*VAR_CST)-1)/0.01,'Sensis Vectors ALL'!CJ60*($G60*VAR_CST)/0.01))</f>
        <v>0</v>
      </c>
      <c r="CK60" s="80">
        <f>IF($E60="FX",$H60*'Sensis Vectors ALL'!CK60*(EXP($G60/100*VAR_CST)-1)/($H60*0.01),IF($E60&lt;&gt;"SPD",$H60*'Sensis Vectors ALL'!CK60*(EXP($G60/100*VAR_CST)-1)/0.01,'Sensis Vectors ALL'!CK60*($G60*VAR_CST)/0.01))</f>
        <v>0.28922677906780186</v>
      </c>
      <c r="CL60" s="80">
        <f>IF($E60="FX",$H60*'Sensis Vectors ALL'!CL60*(EXP($G60/100*VAR_CST)-1)/($H60*0.01),IF($E60&lt;&gt;"SPD",$H60*'Sensis Vectors ALL'!CL60*(EXP($G60/100*VAR_CST)-1)/0.01,'Sensis Vectors ALL'!CL60*($G60*VAR_CST)/0.01))</f>
        <v>0.28922677906780186</v>
      </c>
      <c r="CM60" s="80">
        <f>IF($E60="FX",$H60*'Sensis Vectors ALL'!CM60*(EXP($G60/100*VAR_CST)-1)/($H60*0.01),IF($E60&lt;&gt;"SPD",$H60*'Sensis Vectors ALL'!CM60*(EXP($G60/100*VAR_CST)-1)/0.01,'Sensis Vectors ALL'!CM60*($G60*VAR_CST)/0.01))</f>
        <v>0</v>
      </c>
      <c r="CN60" s="80">
        <f>IF($E60="FX",$H60*'Sensis Vectors ALL'!CN60*(EXP($G60/100*VAR_CST)-1)/($H60*0.01),IF($E60&lt;&gt;"SPD",$H60*'Sensis Vectors ALL'!CN60*(EXP($G60/100*VAR_CST)-1)/0.01,'Sensis Vectors ALL'!CN60*($G60*VAR_CST)/0.01))</f>
        <v>0</v>
      </c>
      <c r="CO60" s="80">
        <f>IF($E60="FX",$H60*'Sensis Vectors ALL'!CO60*(EXP($G60/100*VAR_CST)-1)/($H60*0.01),IF($E60&lt;&gt;"SPD",$H60*'Sensis Vectors ALL'!CO60*(EXP($G60/100*VAR_CST)-1)/0.01,'Sensis Vectors ALL'!CO60*($G60*VAR_CST)/0.01))</f>
        <v>0</v>
      </c>
      <c r="CP60" s="80">
        <f>IF($E60="FX",$H60*'Sensis Vectors ALL'!CP60*(EXP($G60/100*VAR_CST)-1)/($H60*0.01),IF($E60&lt;&gt;"SPD",$H60*'Sensis Vectors ALL'!CP60*(EXP($G60/100*VAR_CST)-1)/0.01,'Sensis Vectors ALL'!CP60*($G60*VAR_CST)/0.01))</f>
        <v>0</v>
      </c>
      <c r="CQ60" s="80">
        <f>IF($E60="FX",$H60*'Sensis Vectors ALL'!CQ60*(EXP($G60/100*VAR_CST)-1)/($H60*0.01),IF($E60&lt;&gt;"SPD",$H60*'Sensis Vectors ALL'!CQ60*(EXP($G60/100*VAR_CST)-1)/0.01,'Sensis Vectors ALL'!CQ60*($G60*VAR_CST)/0.01))</f>
        <v>0</v>
      </c>
      <c r="CR60" s="80">
        <f>IF($E60="FX",$H60*'Sensis Vectors ALL'!CR60*(EXP($G60/100*VAR_CST)-1)/($H60*0.01),IF($E60&lt;&gt;"SPD",$H60*'Sensis Vectors ALL'!CR60*(EXP($G60/100*VAR_CST)-1)/0.01,'Sensis Vectors ALL'!CR60*($G60*VAR_CST)/0.01))</f>
        <v>0</v>
      </c>
      <c r="CS60" s="80">
        <f>IF($E60="FX",$H60*'Sensis Vectors ALL'!CS60*(EXP($G60/100*VAR_CST)-1)/($H60*0.01),IF($E60&lt;&gt;"SPD",$H60*'Sensis Vectors ALL'!CS60*(EXP($G60/100*VAR_CST)-1)/0.01,'Sensis Vectors ALL'!CS60*($G60*VAR_CST)/0.01))</f>
        <v>0</v>
      </c>
      <c r="CT60" s="80">
        <f>IF($E60="FX",$H60*'Sensis Vectors ALL'!CT60*(EXP($G60/100*VAR_CST)-1)/($H60*0.01),IF($E60&lt;&gt;"SPD",$H60*'Sensis Vectors ALL'!CT60*(EXP($G60/100*VAR_CST)-1)/0.01,'Sensis Vectors ALL'!CT60*($G60*VAR_CST)/0.01))</f>
        <v>0</v>
      </c>
      <c r="CU60" s="80">
        <f>IF($E60="FX",$H60*'Sensis Vectors ALL'!CU60*(EXP($G60/100*VAR_CST)-1)/($H60*0.01),IF($E60&lt;&gt;"SPD",$H60*'Sensis Vectors ALL'!CU60*(EXP($G60/100*VAR_CST)-1)/0.01,'Sensis Vectors ALL'!CU60*($G60*VAR_CST)/0.01))</f>
        <v>0</v>
      </c>
      <c r="CV60" s="80">
        <f>IF($E60="FX",$H60*'Sensis Vectors ALL'!CV60*(EXP($G60/100*VAR_CST)-1)/($H60*0.01),IF($E60&lt;&gt;"SPD",$H60*'Sensis Vectors ALL'!CV60*(EXP($G60/100*VAR_CST)-1)/0.01,'Sensis Vectors ALL'!CV60*($G60*VAR_CST)/0.01))</f>
        <v>0</v>
      </c>
      <c r="CW60" s="80">
        <f>IF($E60="FX",$H60*'Sensis Vectors ALL'!CW60*(EXP($G60/100*VAR_CST)-1)/($H60*0.01),IF($E60&lt;&gt;"SPD",$H60*'Sensis Vectors ALL'!CW60*(EXP($G60/100*VAR_CST)-1)/0.01,'Sensis Vectors ALL'!CW60*($G60*VAR_CST)/0.01))</f>
        <v>0</v>
      </c>
      <c r="CX60" s="80">
        <f>IF($E60="FX",$H60*'Sensis Vectors ALL'!CX60*(EXP($G60/100*VAR_CST)-1)/($H60*0.01),IF($E60&lt;&gt;"SPD",$H60*'Sensis Vectors ALL'!CX60*(EXP($G60/100*VAR_CST)-1)/0.01,'Sensis Vectors ALL'!CX60*($G60*VAR_CST)/0.01))</f>
        <v>0</v>
      </c>
      <c r="CY60" s="80">
        <f>IF($E60="FX",$H60*'Sensis Vectors ALL'!CY60*(EXP($G60/100*VAR_CST)-1)/($H60*0.01),IF($E60&lt;&gt;"SPD",$H60*'Sensis Vectors ALL'!CY60*(EXP($G60/100*VAR_CST)-1)/0.01,'Sensis Vectors ALL'!CY60*($G60*VAR_CST)/0.01))</f>
        <v>0</v>
      </c>
      <c r="CZ60" s="80">
        <f>IF($E60="FX",$H60*'Sensis Vectors ALL'!CZ60*(EXP($G60/100*VAR_CST)-1)/($H60*0.01),IF($E60&lt;&gt;"SPD",$H60*'Sensis Vectors ALL'!CZ60*(EXP($G60/100*VAR_CST)-1)/0.01,'Sensis Vectors ALL'!CZ60*($G60*VAR_CST)/0.01))</f>
        <v>0</v>
      </c>
      <c r="DA60" s="80">
        <f>IF($E60="FX",$H60*'Sensis Vectors ALL'!DA60*(EXP($G60/100*VAR_CST)-1)/($H60*0.01),IF($E60&lt;&gt;"SPD",$H60*'Sensis Vectors ALL'!DA60*(EXP($G60/100*VAR_CST)-1)/0.01,'Sensis Vectors ALL'!DA60*($G60*VAR_CST)/0.01))</f>
        <v>0</v>
      </c>
      <c r="DB60" s="80">
        <f>IF($E60="FX",$H60*'Sensis Vectors ALL'!DB60*(EXP($G60/100*VAR_CST)-1)/($H60*0.01),IF($E60&lt;&gt;"SPD",$H60*'Sensis Vectors ALL'!DB60*(EXP($G60/100*VAR_CST)-1)/0.01,'Sensis Vectors ALL'!DB60*($G60*VAR_CST)/0.01))</f>
        <v>0</v>
      </c>
      <c r="DC60" s="80">
        <f>IF($E60="FX",$H60*'Sensis Vectors ALL'!DC60*(EXP($G60/100*VAR_CST)-1)/($H60*0.01),IF($E60&lt;&gt;"SPD",$H60*'Sensis Vectors ALL'!DC60*(EXP($G60/100*VAR_CST)-1)/0.01,'Sensis Vectors ALL'!DC60*($G60*VAR_CST)/0.01))</f>
        <v>0</v>
      </c>
      <c r="DD60" s="80">
        <f>IF($E60="FX",$H60*'Sensis Vectors ALL'!DD60*(EXP($G60/100*VAR_CST)-1)/($H60*0.01),IF($E60&lt;&gt;"SPD",$H60*'Sensis Vectors ALL'!DD60*(EXP($G60/100*VAR_CST)-1)/0.01,'Sensis Vectors ALL'!DD60*($G60*VAR_CST)/0.01))</f>
        <v>0</v>
      </c>
      <c r="DE60" s="80">
        <f>IF($E60="FX",$H60*'Sensis Vectors ALL'!DE60*(EXP($G60/100*VAR_CST)-1)/($H60*0.01),IF($E60&lt;&gt;"SPD",$H60*'Sensis Vectors ALL'!DE60*(EXP($G60/100*VAR_CST)-1)/0.01,'Sensis Vectors ALL'!DE60*($G60*VAR_CST)/0.01))</f>
        <v>0</v>
      </c>
      <c r="DF60" s="80">
        <f>IF($E60="FX",$H60*'Sensis Vectors ALL'!DF60*(EXP($G60/100*VAR_CST)-1)/($H60*0.01),IF($E60&lt;&gt;"SPD",$H60*'Sensis Vectors ALL'!DF60*(EXP($G60/100*VAR_CST)-1)/0.01,'Sensis Vectors ALL'!DF60*($G60*VAR_CST)/0.01))</f>
        <v>0</v>
      </c>
      <c r="DG60" s="80">
        <f>IF($E60="FX",$H60*'Sensis Vectors ALL'!DG60*(EXP($G60/100*VAR_CST)-1)/($H60*0.01),IF($E60&lt;&gt;"SPD",$H60*'Sensis Vectors ALL'!DG60*(EXP($G60/100*VAR_CST)-1)/0.01,'Sensis Vectors ALL'!DG60*($G60*VAR_CST)/0.01))</f>
        <v>0</v>
      </c>
      <c r="DH60" s="80">
        <f>IF($E60="FX",$H60*'Sensis Vectors ALL'!DH60*(EXP($G60/100*VAR_CST)-1)/($H60*0.01),IF($E60&lt;&gt;"SPD",$H60*'Sensis Vectors ALL'!DH60*(EXP($G60/100*VAR_CST)-1)/0.01,'Sensis Vectors ALL'!DH60*($G60*VAR_CST)/0.01))</f>
        <v>0</v>
      </c>
      <c r="DI60" s="80">
        <f>IF($E60="FX",$H60*'Sensis Vectors ALL'!DI60*(EXP($G60/100*VAR_CST)-1)/($H60*0.01),IF($E60&lt;&gt;"SPD",$H60*'Sensis Vectors ALL'!DI60*(EXP($G60/100*VAR_CST)-1)/0.01,'Sensis Vectors ALL'!DI60*($G60*VAR_CST)/0.01))</f>
        <v>0</v>
      </c>
      <c r="DJ60" s="80">
        <f>IF($E60="FX",$H60*'Sensis Vectors ALL'!DJ60*(EXP($G60/100*VAR_CST)-1)/($H60*0.01),IF($E60&lt;&gt;"SPD",$H60*'Sensis Vectors ALL'!DJ60*(EXP($G60/100*VAR_CST)-1)/0.01,'Sensis Vectors ALL'!DJ60*($G60*VAR_CST)/0.01))</f>
        <v>0</v>
      </c>
      <c r="DK60" s="80">
        <f>IF($E60="FX",$H60*'Sensis Vectors ALL'!DK60*(EXP($G60/100*VAR_CST)-1)/($H60*0.01),IF($E60&lt;&gt;"SPD",$H60*'Sensis Vectors ALL'!DK60*(EXP($G60/100*VAR_CST)-1)/0.01,'Sensis Vectors ALL'!DK60*($G60*VAR_CST)/0.01))</f>
        <v>0</v>
      </c>
      <c r="DL60" s="80">
        <f>IF($E60="FX",$H60*'Sensis Vectors ALL'!DL60*(EXP($G60/100*VAR_CST)-1)/($H60*0.01),IF($E60&lt;&gt;"SPD",$H60*'Sensis Vectors ALL'!DL60*(EXP($G60/100*VAR_CST)-1)/0.01,'Sensis Vectors ALL'!DL60*($G60*VAR_CST)/0.01))</f>
        <v>0</v>
      </c>
      <c r="DM60" s="80">
        <f>IF($E60="FX",$H60*'Sensis Vectors ALL'!DM60*(EXP($G60/100*VAR_CST)-1)/($H60*0.01),IF($E60&lt;&gt;"SPD",$H60*'Sensis Vectors ALL'!DM60*(EXP($G60/100*VAR_CST)-1)/0.01,'Sensis Vectors ALL'!DM60*($G60*VAR_CST)/0.01))</f>
        <v>0</v>
      </c>
      <c r="DN60" s="80">
        <f>IF($E60="FX",$H60*'Sensis Vectors ALL'!DN60*(EXP($G60/100*VAR_CST)-1)/($H60*0.01),IF($E60&lt;&gt;"SPD",$H60*'Sensis Vectors ALL'!DN60*(EXP($G60/100*VAR_CST)-1)/0.01,'Sensis Vectors ALL'!DN60*($G60*VAR_CST)/0.01))</f>
        <v>0</v>
      </c>
      <c r="DO60" s="80">
        <f>IF($E60="FX",$H60*'Sensis Vectors ALL'!DO60*(EXP($G60/100*VAR_CST)-1)/($H60*0.01),IF($E60&lt;&gt;"SPD",$H60*'Sensis Vectors ALL'!DO60*(EXP($G60/100*VAR_CST)-1)/0.01,'Sensis Vectors ALL'!DO60*($G60*VAR_CST)/0.01))</f>
        <v>0</v>
      </c>
      <c r="DP60" s="80">
        <f>IF($E60="FX",$H60*'Sensis Vectors ALL'!DP60*(EXP($G60/100*VAR_CST)-1)/($H60*0.01),IF($E60&lt;&gt;"SPD",$H60*'Sensis Vectors ALL'!DP60*(EXP($G60/100*VAR_CST)-1)/0.01,'Sensis Vectors ALL'!DP60*($G60*VAR_CST)/0.01))</f>
        <v>0</v>
      </c>
      <c r="DQ60" s="80">
        <f>IF($E60="FX",$H60*'Sensis Vectors ALL'!DQ60*(EXP($G60/100*VAR_CST)-1)/($H60*0.01),IF($E60&lt;&gt;"SPD",$H60*'Sensis Vectors ALL'!DQ60*(EXP($G60/100*VAR_CST)-1)/0.01,'Sensis Vectors ALL'!DQ60*($G60*VAR_CST)/0.01))</f>
        <v>-41.901810137152431</v>
      </c>
    </row>
    <row r="61" spans="1:121" x14ac:dyDescent="0.2">
      <c r="A61" s="60">
        <v>441</v>
      </c>
      <c r="B61" s="60" t="s">
        <v>16</v>
      </c>
      <c r="C61" s="60" t="s">
        <v>369</v>
      </c>
      <c r="D61" s="60" t="s">
        <v>526</v>
      </c>
      <c r="E61" s="60" t="s">
        <v>523</v>
      </c>
      <c r="F61" s="60" t="s">
        <v>8</v>
      </c>
      <c r="G61" s="60">
        <v>0.16292100000000001</v>
      </c>
      <c r="H61" s="60">
        <v>0.39711600000000002</v>
      </c>
      <c r="I61" s="80">
        <f>IF($E61="FX",$H61*'Sensis Vectors ALL'!I61*(EXP($G61/100*VAR_CST)-1)/($H61*0.01),IF($E61&lt;&gt;"SPD",$H61*'Sensis Vectors ALL'!I61*(EXP($G61/100*VAR_CST)-1)/0.01,'Sensis Vectors ALL'!I61*($G61*VAR_CST)/0.01))</f>
        <v>432.90662352972191</v>
      </c>
      <c r="J61" s="80">
        <f>IF($E61="FX",$H61*'Sensis Vectors ALL'!J61*(EXP($G61/100*VAR_CST)-1)/($H61*0.01),IF($E61&lt;&gt;"SPD",$H61*'Sensis Vectors ALL'!J61*(EXP($G61/100*VAR_CST)-1)/0.01,'Sensis Vectors ALL'!J61*($G61*VAR_CST)/0.01))</f>
        <v>432.90662352972191</v>
      </c>
      <c r="K61" s="80">
        <f>IF($E61="FX",$H61*'Sensis Vectors ALL'!K61*(EXP($G61/100*VAR_CST)-1)/($H61*0.01),IF($E61&lt;&gt;"SPD",$H61*'Sensis Vectors ALL'!K61*(EXP($G61/100*VAR_CST)-1)/0.01,'Sensis Vectors ALL'!K61*($G61*VAR_CST)/0.01))</f>
        <v>432.90662352972191</v>
      </c>
      <c r="L61" s="80">
        <f>IF($E61="FX",$H61*'Sensis Vectors ALL'!L61*(EXP($G61/100*VAR_CST)-1)/($H61*0.01),IF($E61&lt;&gt;"SPD",$H61*'Sensis Vectors ALL'!L61*(EXP($G61/100*VAR_CST)-1)/0.01,'Sensis Vectors ALL'!L61*($G61*VAR_CST)/0.01))</f>
        <v>432.90662352972191</v>
      </c>
      <c r="M61" s="80">
        <f>IF($E61="FX",$H61*'Sensis Vectors ALL'!M61*(EXP($G61/100*VAR_CST)-1)/($H61*0.01),IF($E61&lt;&gt;"SPD",$H61*'Sensis Vectors ALL'!M61*(EXP($G61/100*VAR_CST)-1)/0.01,'Sensis Vectors ALL'!M61*($G61*VAR_CST)/0.01))</f>
        <v>433.93922135041538</v>
      </c>
      <c r="N61" s="80">
        <f>IF($E61="FX",$H61*'Sensis Vectors ALL'!N61*(EXP($G61/100*VAR_CST)-1)/($H61*0.01),IF($E61&lt;&gt;"SPD",$H61*'Sensis Vectors ALL'!N61*(EXP($G61/100*VAR_CST)-1)/0.01,'Sensis Vectors ALL'!N61*($G61*VAR_CST)/0.01))</f>
        <v>432.65758346039746</v>
      </c>
      <c r="O61" s="80">
        <f>IF($E61="FX",$H61*'Sensis Vectors ALL'!O61*(EXP($G61/100*VAR_CST)-1)/($H61*0.01),IF($E61&lt;&gt;"SPD",$H61*'Sensis Vectors ALL'!O61*(EXP($G61/100*VAR_CST)-1)/0.01,'Sensis Vectors ALL'!O61*($G61*VAR_CST)/0.01))</f>
        <v>0</v>
      </c>
      <c r="P61" s="80">
        <f>IF($E61="FX",$H61*'Sensis Vectors ALL'!P61*(EXP($G61/100*VAR_CST)-1)/($H61*0.01),IF($E61&lt;&gt;"SPD",$H61*'Sensis Vectors ALL'!P61*(EXP($G61/100*VAR_CST)-1)/0.01,'Sensis Vectors ALL'!P61*($G61*VAR_CST)/0.01))</f>
        <v>0</v>
      </c>
      <c r="Q61" s="80">
        <f>IF($E61="FX",$H61*'Sensis Vectors ALL'!Q61*(EXP($G61/100*VAR_CST)-1)/($H61*0.01),IF($E61&lt;&gt;"SPD",$H61*'Sensis Vectors ALL'!Q61*(EXP($G61/100*VAR_CST)-1)/0.01,'Sensis Vectors ALL'!Q61*($G61*VAR_CST)/0.01))</f>
        <v>0</v>
      </c>
      <c r="R61" s="80">
        <f>IF($E61="FX",$H61*'Sensis Vectors ALL'!R61*(EXP($G61/100*VAR_CST)-1)/($H61*0.01),IF($E61&lt;&gt;"SPD",$H61*'Sensis Vectors ALL'!R61*(EXP($G61/100*VAR_CST)-1)/0.01,'Sensis Vectors ALL'!R61*($G61*VAR_CST)/0.01))</f>
        <v>0</v>
      </c>
      <c r="S61" s="80">
        <f>IF($E61="FX",$H61*'Sensis Vectors ALL'!S61*(EXP($G61/100*VAR_CST)-1)/($H61*0.01),IF($E61&lt;&gt;"SPD",$H61*'Sensis Vectors ALL'!S61*(EXP($G61/100*VAR_CST)-1)/0.01,'Sensis Vectors ALL'!S61*($G61*VAR_CST)/0.01))</f>
        <v>1.9555818744775151</v>
      </c>
      <c r="T61" s="80">
        <f>IF($E61="FX",$H61*'Sensis Vectors ALL'!T61*(EXP($G61/100*VAR_CST)-1)/($H61*0.01),IF($E61&lt;&gt;"SPD",$H61*'Sensis Vectors ALL'!T61*(EXP($G61/100*VAR_CST)-1)/0.01,'Sensis Vectors ALL'!T61*($G61*VAR_CST)/0.01))</f>
        <v>1.9555818744775151</v>
      </c>
      <c r="U61" s="80">
        <f>IF($E61="FX",$H61*'Sensis Vectors ALL'!U61*(EXP($G61/100*VAR_CST)-1)/($H61*0.01),IF($E61&lt;&gt;"SPD",$H61*'Sensis Vectors ALL'!U61*(EXP($G61/100*VAR_CST)-1)/0.01,'Sensis Vectors ALL'!U61*($G61*VAR_CST)/0.01))</f>
        <v>0</v>
      </c>
      <c r="V61" s="80">
        <f>IF($E61="FX",$H61*'Sensis Vectors ALL'!V61*(EXP($G61/100*VAR_CST)-1)/($H61*0.01),IF($E61&lt;&gt;"SPD",$H61*'Sensis Vectors ALL'!V61*(EXP($G61/100*VAR_CST)-1)/0.01,'Sensis Vectors ALL'!V61*($G61*VAR_CST)/0.01))</f>
        <v>0</v>
      </c>
      <c r="W61" s="80">
        <f>IF($E61="FX",$H61*'Sensis Vectors ALL'!W61*(EXP($G61/100*VAR_CST)-1)/($H61*0.01),IF($E61&lt;&gt;"SPD",$H61*'Sensis Vectors ALL'!W61*(EXP($G61/100*VAR_CST)-1)/0.01,'Sensis Vectors ALL'!W61*($G61*VAR_CST)/0.01))</f>
        <v>202.6809743398083</v>
      </c>
      <c r="X61" s="80">
        <f>IF($E61="FX",$H61*'Sensis Vectors ALL'!X61*(EXP($G61/100*VAR_CST)-1)/($H61*0.01),IF($E61&lt;&gt;"SPD",$H61*'Sensis Vectors ALL'!X61*(EXP($G61/100*VAR_CST)-1)/0.01,'Sensis Vectors ALL'!X61*($G61*VAR_CST)/0.01))</f>
        <v>0</v>
      </c>
      <c r="Y61" s="80">
        <f>IF($E61="FX",$H61*'Sensis Vectors ALL'!Y61*(EXP($G61/100*VAR_CST)-1)/($H61*0.01),IF($E61&lt;&gt;"SPD",$H61*'Sensis Vectors ALL'!Y61*(EXP($G61/100*VAR_CST)-1)/0.01,'Sensis Vectors ALL'!Y61*($G61*VAR_CST)/0.01))</f>
        <v>407.55151378730454</v>
      </c>
      <c r="Z61" s="80">
        <f>IF($E61="FX",$H61*'Sensis Vectors ALL'!Z61*(EXP($G61/100*VAR_CST)-1)/($H61*0.01),IF($E61&lt;&gt;"SPD",$H61*'Sensis Vectors ALL'!Z61*(EXP($G61/100*VAR_CST)-1)/0.01,'Sensis Vectors ALL'!Z61*($G61*VAR_CST)/0.01))</f>
        <v>228.02102724611157</v>
      </c>
      <c r="AA61" s="80">
        <f>IF($E61="FX",$H61*'Sensis Vectors ALL'!AA61*(EXP($G61/100*VAR_CST)-1)/($H61*0.01),IF($E61&lt;&gt;"SPD",$H61*'Sensis Vectors ALL'!AA61*(EXP($G61/100*VAR_CST)-1)/0.01,'Sensis Vectors ALL'!AA61*($G61*VAR_CST)/0.01))</f>
        <v>257.64896594094057</v>
      </c>
      <c r="AB61" s="80">
        <f>IF($E61="FX",$H61*'Sensis Vectors ALL'!AB61*(EXP($G61/100*VAR_CST)-1)/($H61*0.01),IF($E61&lt;&gt;"SPD",$H61*'Sensis Vectors ALL'!AB61*(EXP($G61/100*VAR_CST)-1)/0.01,'Sensis Vectors ALL'!AB61*($G61*VAR_CST)/0.01))</f>
        <v>-29.627938694828959</v>
      </c>
      <c r="AC61" s="80">
        <f>IF($E61="FX",$H61*'Sensis Vectors ALL'!AC61*(EXP($G61/100*VAR_CST)-1)/($H61*0.01),IF($E61&lt;&gt;"SPD",$H61*'Sensis Vectors ALL'!AC61*(EXP($G61/100*VAR_CST)-1)/0.01,'Sensis Vectors ALL'!AC61*($G61*VAR_CST)/0.01))</f>
        <v>0</v>
      </c>
      <c r="AD61" s="80">
        <f>IF($E61="FX",$H61*'Sensis Vectors ALL'!AD61*(EXP($G61/100*VAR_CST)-1)/($H61*0.01),IF($E61&lt;&gt;"SPD",$H61*'Sensis Vectors ALL'!AD61*(EXP($G61/100*VAR_CST)-1)/0.01,'Sensis Vectors ALL'!AD61*($G61*VAR_CST)/0.01))</f>
        <v>0</v>
      </c>
      <c r="AE61" s="80">
        <f>IF($E61="FX",$H61*'Sensis Vectors ALL'!AE61*(EXP($G61/100*VAR_CST)-1)/($H61*0.01),IF($E61&lt;&gt;"SPD",$H61*'Sensis Vectors ALL'!AE61*(EXP($G61/100*VAR_CST)-1)/0.01,'Sensis Vectors ALL'!AE61*($G61*VAR_CST)/0.01))</f>
        <v>0</v>
      </c>
      <c r="AF61" s="80">
        <f>IF($E61="FX",$H61*'Sensis Vectors ALL'!AF61*(EXP($G61/100*VAR_CST)-1)/($H61*0.01),IF($E61&lt;&gt;"SPD",$H61*'Sensis Vectors ALL'!AF61*(EXP($G61/100*VAR_CST)-1)/0.01,'Sensis Vectors ALL'!AF61*($G61*VAR_CST)/0.01))</f>
        <v>0</v>
      </c>
      <c r="AG61" s="80">
        <f>IF($E61="FX",$H61*'Sensis Vectors ALL'!AG61*(EXP($G61/100*VAR_CST)-1)/($H61*0.01),IF($E61&lt;&gt;"SPD",$H61*'Sensis Vectors ALL'!AG61*(EXP($G61/100*VAR_CST)-1)/0.01,'Sensis Vectors ALL'!AG61*($G61*VAR_CST)/0.01))</f>
        <v>0</v>
      </c>
      <c r="AH61" s="80">
        <f>IF($E61="FX",$H61*'Sensis Vectors ALL'!AH61*(EXP($G61/100*VAR_CST)-1)/($H61*0.01),IF($E61&lt;&gt;"SPD",$H61*'Sensis Vectors ALL'!AH61*(EXP($G61/100*VAR_CST)-1)/0.01,'Sensis Vectors ALL'!AH61*($G61*VAR_CST)/0.01))</f>
        <v>0</v>
      </c>
      <c r="AI61" s="80">
        <f>IF($E61="FX",$H61*'Sensis Vectors ALL'!AI61*(EXP($G61/100*VAR_CST)-1)/($H61*0.01),IF($E61&lt;&gt;"SPD",$H61*'Sensis Vectors ALL'!AI61*(EXP($G61/100*VAR_CST)-1)/0.01,'Sensis Vectors ALL'!AI61*($G61*VAR_CST)/0.01))</f>
        <v>0</v>
      </c>
      <c r="AJ61" s="80">
        <f>IF($E61="FX",$H61*'Sensis Vectors ALL'!AJ61*(EXP($G61/100*VAR_CST)-1)/($H61*0.01),IF($E61&lt;&gt;"SPD",$H61*'Sensis Vectors ALL'!AJ61*(EXP($G61/100*VAR_CST)-1)/0.01,'Sensis Vectors ALL'!AJ61*($G61*VAR_CST)/0.01))</f>
        <v>0</v>
      </c>
      <c r="AK61" s="80">
        <f>IF($E61="FX",$H61*'Sensis Vectors ALL'!AK61*(EXP($G61/100*VAR_CST)-1)/($H61*0.01),IF($E61&lt;&gt;"SPD",$H61*'Sensis Vectors ALL'!AK61*(EXP($G61/100*VAR_CST)-1)/0.01,'Sensis Vectors ALL'!AK61*($G61*VAR_CST)/0.01))</f>
        <v>0</v>
      </c>
      <c r="AL61" s="80">
        <f>IF($E61="FX",$H61*'Sensis Vectors ALL'!AL61*(EXP($G61/100*VAR_CST)-1)/($H61*0.01),IF($E61&lt;&gt;"SPD",$H61*'Sensis Vectors ALL'!AL61*(EXP($G61/100*VAR_CST)-1)/0.01,'Sensis Vectors ALL'!AL61*($G61*VAR_CST)/0.01))</f>
        <v>0</v>
      </c>
      <c r="AM61" s="80">
        <f>IF($E61="FX",$H61*'Sensis Vectors ALL'!AM61*(EXP($G61/100*VAR_CST)-1)/($H61*0.01),IF($E61&lt;&gt;"SPD",$H61*'Sensis Vectors ALL'!AM61*(EXP($G61/100*VAR_CST)-1)/0.01,'Sensis Vectors ALL'!AM61*($G61*VAR_CST)/0.01))</f>
        <v>0</v>
      </c>
      <c r="AN61" s="80">
        <f>IF($E61="FX",$H61*'Sensis Vectors ALL'!AN61*(EXP($G61/100*VAR_CST)-1)/($H61*0.01),IF($E61&lt;&gt;"SPD",$H61*'Sensis Vectors ALL'!AN61*(EXP($G61/100*VAR_CST)-1)/0.01,'Sensis Vectors ALL'!AN61*($G61*VAR_CST)/0.01))</f>
        <v>0</v>
      </c>
      <c r="AO61" s="80">
        <f>IF($E61="FX",$H61*'Sensis Vectors ALL'!AO61*(EXP($G61/100*VAR_CST)-1)/($H61*0.01),IF($E61&lt;&gt;"SPD",$H61*'Sensis Vectors ALL'!AO61*(EXP($G61/100*VAR_CST)-1)/0.01,'Sensis Vectors ALL'!AO61*($G61*VAR_CST)/0.01))</f>
        <v>0</v>
      </c>
      <c r="AP61" s="80">
        <f>IF($E61="FX",$H61*'Sensis Vectors ALL'!AP61*(EXP($G61/100*VAR_CST)-1)/($H61*0.01),IF($E61&lt;&gt;"SPD",$H61*'Sensis Vectors ALL'!AP61*(EXP($G61/100*VAR_CST)-1)/0.01,'Sensis Vectors ALL'!AP61*($G61*VAR_CST)/0.01))</f>
        <v>0</v>
      </c>
      <c r="AQ61" s="80">
        <f>IF($E61="FX",$H61*'Sensis Vectors ALL'!AQ61*(EXP($G61/100*VAR_CST)-1)/($H61*0.01),IF($E61&lt;&gt;"SPD",$H61*'Sensis Vectors ALL'!AQ61*(EXP($G61/100*VAR_CST)-1)/0.01,'Sensis Vectors ALL'!AQ61*($G61*VAR_CST)/0.01))</f>
        <v>0</v>
      </c>
      <c r="AR61" s="80">
        <f>IF($E61="FX",$H61*'Sensis Vectors ALL'!AR61*(EXP($G61/100*VAR_CST)-1)/($H61*0.01),IF($E61&lt;&gt;"SPD",$H61*'Sensis Vectors ALL'!AR61*(EXP($G61/100*VAR_CST)-1)/0.01,'Sensis Vectors ALL'!AR61*($G61*VAR_CST)/0.01))</f>
        <v>1.2816378900179095</v>
      </c>
      <c r="AS61" s="80">
        <f>IF($E61="FX",$H61*'Sensis Vectors ALL'!AS61*(EXP($G61/100*VAR_CST)-1)/($H61*0.01),IF($E61&lt;&gt;"SPD",$H61*'Sensis Vectors ALL'!AS61*(EXP($G61/100*VAR_CST)-1)/0.01,'Sensis Vectors ALL'!AS61*($G61*VAR_CST)/0.01))</f>
        <v>0</v>
      </c>
      <c r="AT61" s="80">
        <f>IF($E61="FX",$H61*'Sensis Vectors ALL'!AT61*(EXP($G61/100*VAR_CST)-1)/($H61*0.01),IF($E61&lt;&gt;"SPD",$H61*'Sensis Vectors ALL'!AT61*(EXP($G61/100*VAR_CST)-1)/0.01,'Sensis Vectors ALL'!AT61*($G61*VAR_CST)/0.01))</f>
        <v>0</v>
      </c>
      <c r="AU61" s="80">
        <f>IF($E61="FX",$H61*'Sensis Vectors ALL'!AU61*(EXP($G61/100*VAR_CST)-1)/($H61*0.01),IF($E61&lt;&gt;"SPD",$H61*'Sensis Vectors ALL'!AU61*(EXP($G61/100*VAR_CST)-1)/0.01,'Sensis Vectors ALL'!AU61*($G61*VAR_CST)/0.01))</f>
        <v>0</v>
      </c>
      <c r="AV61" s="80">
        <f>IF($E61="FX",$H61*'Sensis Vectors ALL'!AV61*(EXP($G61/100*VAR_CST)-1)/($H61*0.01),IF($E61&lt;&gt;"SPD",$H61*'Sensis Vectors ALL'!AV61*(EXP($G61/100*VAR_CST)-1)/0.01,'Sensis Vectors ALL'!AV61*($G61*VAR_CST)/0.01))</f>
        <v>0</v>
      </c>
      <c r="AW61" s="80">
        <f>IF($E61="FX",$H61*'Sensis Vectors ALL'!AW61*(EXP($G61/100*VAR_CST)-1)/($H61*0.01),IF($E61&lt;&gt;"SPD",$H61*'Sensis Vectors ALL'!AW61*(EXP($G61/100*VAR_CST)-1)/0.01,'Sensis Vectors ALL'!AW61*($G61*VAR_CST)/0.01))</f>
        <v>0</v>
      </c>
      <c r="AX61" s="80">
        <f>IF($E61="FX",$H61*'Sensis Vectors ALL'!AX61*(EXP($G61/100*VAR_CST)-1)/($H61*0.01),IF($E61&lt;&gt;"SPD",$H61*'Sensis Vectors ALL'!AX61*(EXP($G61/100*VAR_CST)-1)/0.01,'Sensis Vectors ALL'!AX61*($G61*VAR_CST)/0.01))</f>
        <v>0</v>
      </c>
      <c r="AY61" s="80">
        <f>IF($E61="FX",$H61*'Sensis Vectors ALL'!AY61*(EXP($G61/100*VAR_CST)-1)/($H61*0.01),IF($E61&lt;&gt;"SPD",$H61*'Sensis Vectors ALL'!AY61*(EXP($G61/100*VAR_CST)-1)/0.01,'Sensis Vectors ALL'!AY61*($G61*VAR_CST)/0.01))</f>
        <v>1.2816378900179095</v>
      </c>
      <c r="AZ61" s="80">
        <f>IF($E61="FX",$H61*'Sensis Vectors ALL'!AZ61*(EXP($G61/100*VAR_CST)-1)/($H61*0.01),IF($E61&lt;&gt;"SPD",$H61*'Sensis Vectors ALL'!AZ61*(EXP($G61/100*VAR_CST)-1)/0.01,'Sensis Vectors ALL'!AZ61*($G61*VAR_CST)/0.01))</f>
        <v>1.2816378900179095</v>
      </c>
      <c r="BA61" s="80">
        <f>IF($E61="FX",$H61*'Sensis Vectors ALL'!BA61*(EXP($G61/100*VAR_CST)-1)/($H61*0.01),IF($E61&lt;&gt;"SPD",$H61*'Sensis Vectors ALL'!BA61*(EXP($G61/100*VAR_CST)-1)/0.01,'Sensis Vectors ALL'!BA61*($G61*VAR_CST)/0.01))</f>
        <v>0</v>
      </c>
      <c r="BB61" s="80">
        <f>IF($E61="FX",$H61*'Sensis Vectors ALL'!BB61*(EXP($G61/100*VAR_CST)-1)/($H61*0.01),IF($E61&lt;&gt;"SPD",$H61*'Sensis Vectors ALL'!BB61*(EXP($G61/100*VAR_CST)-1)/0.01,'Sensis Vectors ALL'!BB61*($G61*VAR_CST)/0.01))</f>
        <v>0</v>
      </c>
      <c r="BC61" s="80">
        <f>IF($E61="FX",$H61*'Sensis Vectors ALL'!BC61*(EXP($G61/100*VAR_CST)-1)/($H61*0.01),IF($E61&lt;&gt;"SPD",$H61*'Sensis Vectors ALL'!BC61*(EXP($G61/100*VAR_CST)-1)/0.01,'Sensis Vectors ALL'!BC61*($G61*VAR_CST)/0.01))</f>
        <v>0</v>
      </c>
      <c r="BD61" s="80">
        <f>IF($E61="FX",$H61*'Sensis Vectors ALL'!BD61*(EXP($G61/100*VAR_CST)-1)/($H61*0.01),IF($E61&lt;&gt;"SPD",$H61*'Sensis Vectors ALL'!BD61*(EXP($G61/100*VAR_CST)-1)/0.01,'Sensis Vectors ALL'!BD61*($G61*VAR_CST)/0.01))</f>
        <v>-1.0325978206934729</v>
      </c>
      <c r="BE61" s="80">
        <f>IF($E61="FX",$H61*'Sensis Vectors ALL'!BE61*(EXP($G61/100*VAR_CST)-1)/($H61*0.01),IF($E61&lt;&gt;"SPD",$H61*'Sensis Vectors ALL'!BE61*(EXP($G61/100*VAR_CST)-1)/0.01,'Sensis Vectors ALL'!BE61*($G61*VAR_CST)/0.01))</f>
        <v>0</v>
      </c>
      <c r="BF61" s="80">
        <f>IF($E61="FX",$H61*'Sensis Vectors ALL'!BF61*(EXP($G61/100*VAR_CST)-1)/($H61*0.01),IF($E61&lt;&gt;"SPD",$H61*'Sensis Vectors ALL'!BF61*(EXP($G61/100*VAR_CST)-1)/0.01,'Sensis Vectors ALL'!BF61*($G61*VAR_CST)/0.01))</f>
        <v>0</v>
      </c>
      <c r="BG61" s="80">
        <f>IF($E61="FX",$H61*'Sensis Vectors ALL'!BG61*(EXP($G61/100*VAR_CST)-1)/($H61*0.01),IF($E61&lt;&gt;"SPD",$H61*'Sensis Vectors ALL'!BG61*(EXP($G61/100*VAR_CST)-1)/0.01,'Sensis Vectors ALL'!BG61*($G61*VAR_CST)/0.01))</f>
        <v>0</v>
      </c>
      <c r="BH61" s="80">
        <f>IF($E61="FX",$H61*'Sensis Vectors ALL'!BH61*(EXP($G61/100*VAR_CST)-1)/($H61*0.01),IF($E61&lt;&gt;"SPD",$H61*'Sensis Vectors ALL'!BH61*(EXP($G61/100*VAR_CST)-1)/0.01,'Sensis Vectors ALL'!BH61*($G61*VAR_CST)/0.01))</f>
        <v>0</v>
      </c>
      <c r="BI61" s="80">
        <f>IF($E61="FX",$H61*'Sensis Vectors ALL'!BI61*(EXP($G61/100*VAR_CST)-1)/($H61*0.01),IF($E61&lt;&gt;"SPD",$H61*'Sensis Vectors ALL'!BI61*(EXP($G61/100*VAR_CST)-1)/0.01,'Sensis Vectors ALL'!BI61*($G61*VAR_CST)/0.01))</f>
        <v>0</v>
      </c>
      <c r="BJ61" s="80">
        <f>IF($E61="FX",$H61*'Sensis Vectors ALL'!BJ61*(EXP($G61/100*VAR_CST)-1)/($H61*0.01),IF($E61&lt;&gt;"SPD",$H61*'Sensis Vectors ALL'!BJ61*(EXP($G61/100*VAR_CST)-1)/0.01,'Sensis Vectors ALL'!BJ61*($G61*VAR_CST)/0.01))</f>
        <v>0</v>
      </c>
      <c r="BK61" s="80">
        <f>IF($E61="FX",$H61*'Sensis Vectors ALL'!BK61*(EXP($G61/100*VAR_CST)-1)/($H61*0.01),IF($E61&lt;&gt;"SPD",$H61*'Sensis Vectors ALL'!BK61*(EXP($G61/100*VAR_CST)-1)/0.01,'Sensis Vectors ALL'!BK61*($G61*VAR_CST)/0.01))</f>
        <v>0</v>
      </c>
      <c r="BL61" s="80">
        <f>IF($E61="FX",$H61*'Sensis Vectors ALL'!BL61*(EXP($G61/100*VAR_CST)-1)/($H61*0.01),IF($E61&lt;&gt;"SPD",$H61*'Sensis Vectors ALL'!BL61*(EXP($G61/100*VAR_CST)-1)/0.01,'Sensis Vectors ALL'!BL61*($G61*VAR_CST)/0.01))</f>
        <v>-1.0325978206934729</v>
      </c>
      <c r="BM61" s="80">
        <f>IF($E61="FX",$H61*'Sensis Vectors ALL'!BM61*(EXP($G61/100*VAR_CST)-1)/($H61*0.01),IF($E61&lt;&gt;"SPD",$H61*'Sensis Vectors ALL'!BM61*(EXP($G61/100*VAR_CST)-1)/0.01,'Sensis Vectors ALL'!BM61*($G61*VAR_CST)/0.01))</f>
        <v>152.086692493051</v>
      </c>
      <c r="BN61" s="80">
        <f>IF($E61="FX",$H61*'Sensis Vectors ALL'!BN61*(EXP($G61/100*VAR_CST)-1)/($H61*0.01),IF($E61&lt;&gt;"SPD",$H61*'Sensis Vectors ALL'!BN61*(EXP($G61/100*VAR_CST)-1)/0.01,'Sensis Vectors ALL'!BN61*($G61*VAR_CST)/0.01))</f>
        <v>152.086692493051</v>
      </c>
      <c r="BO61" s="80">
        <f>IF($E61="FX",$H61*'Sensis Vectors ALL'!BO61*(EXP($G61/100*VAR_CST)-1)/($H61*0.01),IF($E61&lt;&gt;"SPD",$H61*'Sensis Vectors ALL'!BO61*(EXP($G61/100*VAR_CST)-1)/0.01,'Sensis Vectors ALL'!BO61*($G61*VAR_CST)/0.01))</f>
        <v>0</v>
      </c>
      <c r="BP61" s="80">
        <f>IF($E61="FX",$H61*'Sensis Vectors ALL'!BP61*(EXP($G61/100*VAR_CST)-1)/($H61*0.01),IF($E61&lt;&gt;"SPD",$H61*'Sensis Vectors ALL'!BP61*(EXP($G61/100*VAR_CST)-1)/0.01,'Sensis Vectors ALL'!BP61*($G61*VAR_CST)/0.01))</f>
        <v>0</v>
      </c>
      <c r="BQ61" s="80">
        <f>IF($E61="FX",$H61*'Sensis Vectors ALL'!BQ61*(EXP($G61/100*VAR_CST)-1)/($H61*0.01),IF($E61&lt;&gt;"SPD",$H61*'Sensis Vectors ALL'!BQ61*(EXP($G61/100*VAR_CST)-1)/0.01,'Sensis Vectors ALL'!BQ61*($G61*VAR_CST)/0.01))</f>
        <v>0</v>
      </c>
      <c r="BR61" s="80">
        <f>IF($E61="FX",$H61*'Sensis Vectors ALL'!BR61*(EXP($G61/100*VAR_CST)-1)/($H61*0.01),IF($E61&lt;&gt;"SPD",$H61*'Sensis Vectors ALL'!BR61*(EXP($G61/100*VAR_CST)-1)/0.01,'Sensis Vectors ALL'!BR61*($G61*VAR_CST)/0.01))</f>
        <v>0</v>
      </c>
      <c r="BS61" s="80">
        <f>IF($E61="FX",$H61*'Sensis Vectors ALL'!BS61*(EXP($G61/100*VAR_CST)-1)/($H61*0.01),IF($E61&lt;&gt;"SPD",$H61*'Sensis Vectors ALL'!BS61*(EXP($G61/100*VAR_CST)-1)/0.01,'Sensis Vectors ALL'!BS61*($G61*VAR_CST)/0.01))</f>
        <v>0</v>
      </c>
      <c r="BT61" s="80">
        <f>IF($E61="FX",$H61*'Sensis Vectors ALL'!BT61*(EXP($G61/100*VAR_CST)-1)/($H61*0.01),IF($E61&lt;&gt;"SPD",$H61*'Sensis Vectors ALL'!BT61*(EXP($G61/100*VAR_CST)-1)/0.01,'Sensis Vectors ALL'!BT61*($G61*VAR_CST)/0.01))</f>
        <v>0</v>
      </c>
      <c r="BU61" s="80">
        <f>IF($E61="FX",$H61*'Sensis Vectors ALL'!BU61*(EXP($G61/100*VAR_CST)-1)/($H61*0.01),IF($E61&lt;&gt;"SPD",$H61*'Sensis Vectors ALL'!BU61*(EXP($G61/100*VAR_CST)-1)/0.01,'Sensis Vectors ALL'!BU61*($G61*VAR_CST)/0.01))</f>
        <v>0</v>
      </c>
      <c r="BV61" s="80">
        <f>IF($E61="FX",$H61*'Sensis Vectors ALL'!BV61*(EXP($G61/100*VAR_CST)-1)/($H61*0.01),IF($E61&lt;&gt;"SPD",$H61*'Sensis Vectors ALL'!BV61*(EXP($G61/100*VAR_CST)-1)/0.01,'Sensis Vectors ALL'!BV61*($G61*VAR_CST)/0.01))</f>
        <v>-152.05959018804595</v>
      </c>
      <c r="BW61" s="80">
        <f>IF($E61="FX",$H61*'Sensis Vectors ALL'!BW61*(EXP($G61/100*VAR_CST)-1)/($H61*0.01),IF($E61&lt;&gt;"SPD",$H61*'Sensis Vectors ALL'!BW61*(EXP($G61/100*VAR_CST)-1)/0.01,'Sensis Vectors ALL'!BW61*($G61*VAR_CST)/0.01))</f>
        <v>-152.05959018804595</v>
      </c>
      <c r="BX61" s="80">
        <f>IF($E61="FX",$H61*'Sensis Vectors ALL'!BX61*(EXP($G61/100*VAR_CST)-1)/($H61*0.01),IF($E61&lt;&gt;"SPD",$H61*'Sensis Vectors ALL'!BX61*(EXP($G61/100*VAR_CST)-1)/0.01,'Sensis Vectors ALL'!BX61*($G61*VAR_CST)/0.01))</f>
        <v>0</v>
      </c>
      <c r="BY61" s="80">
        <f>IF($E61="FX",$H61*'Sensis Vectors ALL'!BY61*(EXP($G61/100*VAR_CST)-1)/($H61*0.01),IF($E61&lt;&gt;"SPD",$H61*'Sensis Vectors ALL'!BY61*(EXP($G61/100*VAR_CST)-1)/0.01,'Sensis Vectors ALL'!BY61*($G61*VAR_CST)/0.01))</f>
        <v>3.3703221957425851</v>
      </c>
      <c r="BZ61" s="80">
        <f>IF($E61="FX",$H61*'Sensis Vectors ALL'!BZ61*(EXP($G61/100*VAR_CST)-1)/($H61*0.01),IF($E61&lt;&gt;"SPD",$H61*'Sensis Vectors ALL'!BZ61*(EXP($G61/100*VAR_CST)-1)/0.01,'Sensis Vectors ALL'!BZ61*($G61*VAR_CST)/0.01))</f>
        <v>3.3703221957425851</v>
      </c>
      <c r="CA61" s="80">
        <f>IF($E61="FX",$H61*'Sensis Vectors ALL'!CA61*(EXP($G61/100*VAR_CST)-1)/($H61*0.01),IF($E61&lt;&gt;"SPD",$H61*'Sensis Vectors ALL'!CA61*(EXP($G61/100*VAR_CST)-1)/0.01,'Sensis Vectors ALL'!CA61*($G61*VAR_CST)/0.01))</f>
        <v>0</v>
      </c>
      <c r="CB61" s="80">
        <f>IF($E61="FX",$H61*'Sensis Vectors ALL'!CB61*(EXP($G61/100*VAR_CST)-1)/($H61*0.01),IF($E61&lt;&gt;"SPD",$H61*'Sensis Vectors ALL'!CB61*(EXP($G61/100*VAR_CST)-1)/0.01,'Sensis Vectors ALL'!CB61*($G61*VAR_CST)/0.01))</f>
        <v>-4.3435960821471635</v>
      </c>
      <c r="CC61" s="80">
        <f>IF($E61="FX",$H61*'Sensis Vectors ALL'!CC61*(EXP($G61/100*VAR_CST)-1)/($H61*0.01),IF($E61&lt;&gt;"SPD",$H61*'Sensis Vectors ALL'!CC61*(EXP($G61/100*VAR_CST)-1)/0.01,'Sensis Vectors ALL'!CC61*($G61*VAR_CST)/0.01))</f>
        <v>-4.3435960821471635</v>
      </c>
      <c r="CD61" s="80">
        <f>IF($E61="FX",$H61*'Sensis Vectors ALL'!CD61*(EXP($G61/100*VAR_CST)-1)/($H61*0.01),IF($E61&lt;&gt;"SPD",$H61*'Sensis Vectors ALL'!CD61*(EXP($G61/100*VAR_CST)-1)/0.01,'Sensis Vectors ALL'!CD61*($G61*VAR_CST)/0.01))</f>
        <v>0</v>
      </c>
      <c r="CE61" s="80">
        <f>IF($E61="FX",$H61*'Sensis Vectors ALL'!CE61*(EXP($G61/100*VAR_CST)-1)/($H61*0.01),IF($E61&lt;&gt;"SPD",$H61*'Sensis Vectors ALL'!CE61*(EXP($G61/100*VAR_CST)-1)/0.01,'Sensis Vectors ALL'!CE61*($G61*VAR_CST)/0.01))</f>
        <v>0</v>
      </c>
      <c r="CF61" s="80">
        <f>IF($E61="FX",$H61*'Sensis Vectors ALL'!CF61*(EXP($G61/100*VAR_CST)-1)/($H61*0.01),IF($E61&lt;&gt;"SPD",$H61*'Sensis Vectors ALL'!CF61*(EXP($G61/100*VAR_CST)-1)/0.01,'Sensis Vectors ALL'!CF61*($G61*VAR_CST)/0.01))</f>
        <v>0</v>
      </c>
      <c r="CG61" s="80">
        <f>IF($E61="FX",$H61*'Sensis Vectors ALL'!CG61*(EXP($G61/100*VAR_CST)-1)/($H61*0.01),IF($E61&lt;&gt;"SPD",$H61*'Sensis Vectors ALL'!CG61*(EXP($G61/100*VAR_CST)-1)/0.01,'Sensis Vectors ALL'!CG61*($G61*VAR_CST)/0.01))</f>
        <v>0</v>
      </c>
      <c r="CH61" s="80">
        <f>IF($E61="FX",$H61*'Sensis Vectors ALL'!CH61*(EXP($G61/100*VAR_CST)-1)/($H61*0.01),IF($E61&lt;&gt;"SPD",$H61*'Sensis Vectors ALL'!CH61*(EXP($G61/100*VAR_CST)-1)/0.01,'Sensis Vectors ALL'!CH61*($G61*VAR_CST)/0.01))</f>
        <v>0</v>
      </c>
      <c r="CI61" s="80">
        <f>IF($E61="FX",$H61*'Sensis Vectors ALL'!CI61*(EXP($G61/100*VAR_CST)-1)/($H61*0.01),IF($E61&lt;&gt;"SPD",$H61*'Sensis Vectors ALL'!CI61*(EXP($G61/100*VAR_CST)-1)/0.01,'Sensis Vectors ALL'!CI61*($G61*VAR_CST)/0.01))</f>
        <v>0</v>
      </c>
      <c r="CJ61" s="80">
        <f>IF($E61="FX",$H61*'Sensis Vectors ALL'!CJ61*(EXP($G61/100*VAR_CST)-1)/($H61*0.01),IF($E61&lt;&gt;"SPD",$H61*'Sensis Vectors ALL'!CJ61*(EXP($G61/100*VAR_CST)-1)/0.01,'Sensis Vectors ALL'!CJ61*($G61*VAR_CST)/0.01))</f>
        <v>0</v>
      </c>
      <c r="CK61" s="80">
        <f>IF($E61="FX",$H61*'Sensis Vectors ALL'!CK61*(EXP($G61/100*VAR_CST)-1)/($H61*0.01),IF($E61&lt;&gt;"SPD",$H61*'Sensis Vectors ALL'!CK61*(EXP($G61/100*VAR_CST)-1)/0.01,'Sensis Vectors ALL'!CK61*($G61*VAR_CST)/0.01))</f>
        <v>-8.6426239293970877E-2</v>
      </c>
      <c r="CL61" s="80">
        <f>IF($E61="FX",$H61*'Sensis Vectors ALL'!CL61*(EXP($G61/100*VAR_CST)-1)/($H61*0.01),IF($E61&lt;&gt;"SPD",$H61*'Sensis Vectors ALL'!CL61*(EXP($G61/100*VAR_CST)-1)/0.01,'Sensis Vectors ALL'!CL61*($G61*VAR_CST)/0.01))</f>
        <v>-8.6426239293970877E-2</v>
      </c>
      <c r="CM61" s="80">
        <f>IF($E61="FX",$H61*'Sensis Vectors ALL'!CM61*(EXP($G61/100*VAR_CST)-1)/($H61*0.01),IF($E61&lt;&gt;"SPD",$H61*'Sensis Vectors ALL'!CM61*(EXP($G61/100*VAR_CST)-1)/0.01,'Sensis Vectors ALL'!CM61*($G61*VAR_CST)/0.01))</f>
        <v>0</v>
      </c>
      <c r="CN61" s="80">
        <f>IF($E61="FX",$H61*'Sensis Vectors ALL'!CN61*(EXP($G61/100*VAR_CST)-1)/($H61*0.01),IF($E61&lt;&gt;"SPD",$H61*'Sensis Vectors ALL'!CN61*(EXP($G61/100*VAR_CST)-1)/0.01,'Sensis Vectors ALL'!CN61*($G61*VAR_CST)/0.01))</f>
        <v>0</v>
      </c>
      <c r="CO61" s="80">
        <f>IF($E61="FX",$H61*'Sensis Vectors ALL'!CO61*(EXP($G61/100*VAR_CST)-1)/($H61*0.01),IF($E61&lt;&gt;"SPD",$H61*'Sensis Vectors ALL'!CO61*(EXP($G61/100*VAR_CST)-1)/0.01,'Sensis Vectors ALL'!CO61*($G61*VAR_CST)/0.01))</f>
        <v>0</v>
      </c>
      <c r="CP61" s="80">
        <f>IF($E61="FX",$H61*'Sensis Vectors ALL'!CP61*(EXP($G61/100*VAR_CST)-1)/($H61*0.01),IF($E61&lt;&gt;"SPD",$H61*'Sensis Vectors ALL'!CP61*(EXP($G61/100*VAR_CST)-1)/0.01,'Sensis Vectors ALL'!CP61*($G61*VAR_CST)/0.01))</f>
        <v>0</v>
      </c>
      <c r="CQ61" s="80">
        <f>IF($E61="FX",$H61*'Sensis Vectors ALL'!CQ61*(EXP($G61/100*VAR_CST)-1)/($H61*0.01),IF($E61&lt;&gt;"SPD",$H61*'Sensis Vectors ALL'!CQ61*(EXP($G61/100*VAR_CST)-1)/0.01,'Sensis Vectors ALL'!CQ61*($G61*VAR_CST)/0.01))</f>
        <v>0</v>
      </c>
      <c r="CR61" s="80">
        <f>IF($E61="FX",$H61*'Sensis Vectors ALL'!CR61*(EXP($G61/100*VAR_CST)-1)/($H61*0.01),IF($E61&lt;&gt;"SPD",$H61*'Sensis Vectors ALL'!CR61*(EXP($G61/100*VAR_CST)-1)/0.01,'Sensis Vectors ALL'!CR61*($G61*VAR_CST)/0.01))</f>
        <v>0</v>
      </c>
      <c r="CS61" s="80">
        <f>IF($E61="FX",$H61*'Sensis Vectors ALL'!CS61*(EXP($G61/100*VAR_CST)-1)/($H61*0.01),IF($E61&lt;&gt;"SPD",$H61*'Sensis Vectors ALL'!CS61*(EXP($G61/100*VAR_CST)-1)/0.01,'Sensis Vectors ALL'!CS61*($G61*VAR_CST)/0.01))</f>
        <v>0</v>
      </c>
      <c r="CT61" s="80">
        <f>IF($E61="FX",$H61*'Sensis Vectors ALL'!CT61*(EXP($G61/100*VAR_CST)-1)/($H61*0.01),IF($E61&lt;&gt;"SPD",$H61*'Sensis Vectors ALL'!CT61*(EXP($G61/100*VAR_CST)-1)/0.01,'Sensis Vectors ALL'!CT61*($G61*VAR_CST)/0.01))</f>
        <v>0</v>
      </c>
      <c r="CU61" s="80">
        <f>IF($E61="FX",$H61*'Sensis Vectors ALL'!CU61*(EXP($G61/100*VAR_CST)-1)/($H61*0.01),IF($E61&lt;&gt;"SPD",$H61*'Sensis Vectors ALL'!CU61*(EXP($G61/100*VAR_CST)-1)/0.01,'Sensis Vectors ALL'!CU61*($G61*VAR_CST)/0.01))</f>
        <v>0</v>
      </c>
      <c r="CV61" s="80">
        <f>IF($E61="FX",$H61*'Sensis Vectors ALL'!CV61*(EXP($G61/100*VAR_CST)-1)/($H61*0.01),IF($E61&lt;&gt;"SPD",$H61*'Sensis Vectors ALL'!CV61*(EXP($G61/100*VAR_CST)-1)/0.01,'Sensis Vectors ALL'!CV61*($G61*VAR_CST)/0.01))</f>
        <v>0</v>
      </c>
      <c r="CW61" s="80">
        <f>IF($E61="FX",$H61*'Sensis Vectors ALL'!CW61*(EXP($G61/100*VAR_CST)-1)/($H61*0.01),IF($E61&lt;&gt;"SPD",$H61*'Sensis Vectors ALL'!CW61*(EXP($G61/100*VAR_CST)-1)/0.01,'Sensis Vectors ALL'!CW61*($G61*VAR_CST)/0.01))</f>
        <v>0</v>
      </c>
      <c r="CX61" s="80">
        <f>IF($E61="FX",$H61*'Sensis Vectors ALL'!CX61*(EXP($G61/100*VAR_CST)-1)/($H61*0.01),IF($E61&lt;&gt;"SPD",$H61*'Sensis Vectors ALL'!CX61*(EXP($G61/100*VAR_CST)-1)/0.01,'Sensis Vectors ALL'!CX61*($G61*VAR_CST)/0.01))</f>
        <v>0</v>
      </c>
      <c r="CY61" s="80">
        <f>IF($E61="FX",$H61*'Sensis Vectors ALL'!CY61*(EXP($G61/100*VAR_CST)-1)/($H61*0.01),IF($E61&lt;&gt;"SPD",$H61*'Sensis Vectors ALL'!CY61*(EXP($G61/100*VAR_CST)-1)/0.01,'Sensis Vectors ALL'!CY61*($G61*VAR_CST)/0.01))</f>
        <v>0</v>
      </c>
      <c r="CZ61" s="80">
        <f>IF($E61="FX",$H61*'Sensis Vectors ALL'!CZ61*(EXP($G61/100*VAR_CST)-1)/($H61*0.01),IF($E61&lt;&gt;"SPD",$H61*'Sensis Vectors ALL'!CZ61*(EXP($G61/100*VAR_CST)-1)/0.01,'Sensis Vectors ALL'!CZ61*($G61*VAR_CST)/0.01))</f>
        <v>0</v>
      </c>
      <c r="DA61" s="80">
        <f>IF($E61="FX",$H61*'Sensis Vectors ALL'!DA61*(EXP($G61/100*VAR_CST)-1)/($H61*0.01),IF($E61&lt;&gt;"SPD",$H61*'Sensis Vectors ALL'!DA61*(EXP($G61/100*VAR_CST)-1)/0.01,'Sensis Vectors ALL'!DA61*($G61*VAR_CST)/0.01))</f>
        <v>0</v>
      </c>
      <c r="DB61" s="80">
        <f>IF($E61="FX",$H61*'Sensis Vectors ALL'!DB61*(EXP($G61/100*VAR_CST)-1)/($H61*0.01),IF($E61&lt;&gt;"SPD",$H61*'Sensis Vectors ALL'!DB61*(EXP($G61/100*VAR_CST)-1)/0.01,'Sensis Vectors ALL'!DB61*($G61*VAR_CST)/0.01))</f>
        <v>0</v>
      </c>
      <c r="DC61" s="80">
        <f>IF($E61="FX",$H61*'Sensis Vectors ALL'!DC61*(EXP($G61/100*VAR_CST)-1)/($H61*0.01),IF($E61&lt;&gt;"SPD",$H61*'Sensis Vectors ALL'!DC61*(EXP($G61/100*VAR_CST)-1)/0.01,'Sensis Vectors ALL'!DC61*($G61*VAR_CST)/0.01))</f>
        <v>0</v>
      </c>
      <c r="DD61" s="80">
        <f>IF($E61="FX",$H61*'Sensis Vectors ALL'!DD61*(EXP($G61/100*VAR_CST)-1)/($H61*0.01),IF($E61&lt;&gt;"SPD",$H61*'Sensis Vectors ALL'!DD61*(EXP($G61/100*VAR_CST)-1)/0.01,'Sensis Vectors ALL'!DD61*($G61*VAR_CST)/0.01))</f>
        <v>0</v>
      </c>
      <c r="DE61" s="80">
        <f>IF($E61="FX",$H61*'Sensis Vectors ALL'!DE61*(EXP($G61/100*VAR_CST)-1)/($H61*0.01),IF($E61&lt;&gt;"SPD",$H61*'Sensis Vectors ALL'!DE61*(EXP($G61/100*VAR_CST)-1)/0.01,'Sensis Vectors ALL'!DE61*($G61*VAR_CST)/0.01))</f>
        <v>0</v>
      </c>
      <c r="DF61" s="80">
        <f>IF($E61="FX",$H61*'Sensis Vectors ALL'!DF61*(EXP($G61/100*VAR_CST)-1)/($H61*0.01),IF($E61&lt;&gt;"SPD",$H61*'Sensis Vectors ALL'!DF61*(EXP($G61/100*VAR_CST)-1)/0.01,'Sensis Vectors ALL'!DF61*($G61*VAR_CST)/0.01))</f>
        <v>0</v>
      </c>
      <c r="DG61" s="80">
        <f>IF($E61="FX",$H61*'Sensis Vectors ALL'!DG61*(EXP($G61/100*VAR_CST)-1)/($H61*0.01),IF($E61&lt;&gt;"SPD",$H61*'Sensis Vectors ALL'!DG61*(EXP($G61/100*VAR_CST)-1)/0.01,'Sensis Vectors ALL'!DG61*($G61*VAR_CST)/0.01))</f>
        <v>0</v>
      </c>
      <c r="DH61" s="80">
        <f>IF($E61="FX",$H61*'Sensis Vectors ALL'!DH61*(EXP($G61/100*VAR_CST)-1)/($H61*0.01),IF($E61&lt;&gt;"SPD",$H61*'Sensis Vectors ALL'!DH61*(EXP($G61/100*VAR_CST)-1)/0.01,'Sensis Vectors ALL'!DH61*($G61*VAR_CST)/0.01))</f>
        <v>0</v>
      </c>
      <c r="DI61" s="80">
        <f>IF($E61="FX",$H61*'Sensis Vectors ALL'!DI61*(EXP($G61/100*VAR_CST)-1)/($H61*0.01),IF($E61&lt;&gt;"SPD",$H61*'Sensis Vectors ALL'!DI61*(EXP($G61/100*VAR_CST)-1)/0.01,'Sensis Vectors ALL'!DI61*($G61*VAR_CST)/0.01))</f>
        <v>0</v>
      </c>
      <c r="DJ61" s="80">
        <f>IF($E61="FX",$H61*'Sensis Vectors ALL'!DJ61*(EXP($G61/100*VAR_CST)-1)/($H61*0.01),IF($E61&lt;&gt;"SPD",$H61*'Sensis Vectors ALL'!DJ61*(EXP($G61/100*VAR_CST)-1)/0.01,'Sensis Vectors ALL'!DJ61*($G61*VAR_CST)/0.01))</f>
        <v>0</v>
      </c>
      <c r="DK61" s="80">
        <f>IF($E61="FX",$H61*'Sensis Vectors ALL'!DK61*(EXP($G61/100*VAR_CST)-1)/($H61*0.01),IF($E61&lt;&gt;"SPD",$H61*'Sensis Vectors ALL'!DK61*(EXP($G61/100*VAR_CST)-1)/0.01,'Sensis Vectors ALL'!DK61*($G61*VAR_CST)/0.01))</f>
        <v>0</v>
      </c>
      <c r="DL61" s="80">
        <f>IF($E61="FX",$H61*'Sensis Vectors ALL'!DL61*(EXP($G61/100*VAR_CST)-1)/($H61*0.01),IF($E61&lt;&gt;"SPD",$H61*'Sensis Vectors ALL'!DL61*(EXP($G61/100*VAR_CST)-1)/0.01,'Sensis Vectors ALL'!DL61*($G61*VAR_CST)/0.01))</f>
        <v>0</v>
      </c>
      <c r="DM61" s="80">
        <f>IF($E61="FX",$H61*'Sensis Vectors ALL'!DM61*(EXP($G61/100*VAR_CST)-1)/($H61*0.01),IF($E61&lt;&gt;"SPD",$H61*'Sensis Vectors ALL'!DM61*(EXP($G61/100*VAR_CST)-1)/0.01,'Sensis Vectors ALL'!DM61*($G61*VAR_CST)/0.01))</f>
        <v>0</v>
      </c>
      <c r="DN61" s="80">
        <f>IF($E61="FX",$H61*'Sensis Vectors ALL'!DN61*(EXP($G61/100*VAR_CST)-1)/($H61*0.01),IF($E61&lt;&gt;"SPD",$H61*'Sensis Vectors ALL'!DN61*(EXP($G61/100*VAR_CST)-1)/0.01,'Sensis Vectors ALL'!DN61*($G61*VAR_CST)/0.01))</f>
        <v>0</v>
      </c>
      <c r="DO61" s="80">
        <f>IF($E61="FX",$H61*'Sensis Vectors ALL'!DO61*(EXP($G61/100*VAR_CST)-1)/($H61*0.01),IF($E61&lt;&gt;"SPD",$H61*'Sensis Vectors ALL'!DO61*(EXP($G61/100*VAR_CST)-1)/0.01,'Sensis Vectors ALL'!DO61*($G61*VAR_CST)/0.01))</f>
        <v>0</v>
      </c>
      <c r="DP61" s="80">
        <f>IF($E61="FX",$H61*'Sensis Vectors ALL'!DP61*(EXP($G61/100*VAR_CST)-1)/($H61*0.01),IF($E61&lt;&gt;"SPD",$H61*'Sensis Vectors ALL'!DP61*(EXP($G61/100*VAR_CST)-1)/0.01,'Sensis Vectors ALL'!DP61*($G61*VAR_CST)/0.01))</f>
        <v>0</v>
      </c>
      <c r="DQ61" s="80">
        <f>IF($E61="FX",$H61*'Sensis Vectors ALL'!DQ61*(EXP($G61/100*VAR_CST)-1)/($H61*0.01),IF($E61&lt;&gt;"SPD",$H61*'Sensis Vectors ALL'!DQ61*(EXP($G61/100*VAR_CST)-1)/0.01,'Sensis Vectors ALL'!DQ61*($G61*VAR_CST)/0.01))</f>
        <v>-204.8705394474963</v>
      </c>
    </row>
    <row r="62" spans="1:121" x14ac:dyDescent="0.2">
      <c r="A62" s="60">
        <v>442</v>
      </c>
      <c r="B62" s="60" t="s">
        <v>16</v>
      </c>
      <c r="C62" s="60" t="s">
        <v>369</v>
      </c>
      <c r="D62" s="60" t="s">
        <v>526</v>
      </c>
      <c r="E62" s="60" t="s">
        <v>523</v>
      </c>
      <c r="F62" s="60" t="s">
        <v>35</v>
      </c>
      <c r="G62" s="60">
        <v>0.165104</v>
      </c>
      <c r="H62" s="60">
        <v>0.34028399999999998</v>
      </c>
      <c r="I62" s="80">
        <f>IF($E62="FX",$H62*'Sensis Vectors ALL'!I62*(EXP($G62/100*VAR_CST)-1)/($H62*0.01),IF($E62&lt;&gt;"SPD",$H62*'Sensis Vectors ALL'!I62*(EXP($G62/100*VAR_CST)-1)/0.01,'Sensis Vectors ALL'!I62*($G62*VAR_CST)/0.01))</f>
        <v>-25.091646150228868</v>
      </c>
      <c r="J62" s="80">
        <f>IF($E62="FX",$H62*'Sensis Vectors ALL'!J62*(EXP($G62/100*VAR_CST)-1)/($H62*0.01),IF($E62&lt;&gt;"SPD",$H62*'Sensis Vectors ALL'!J62*(EXP($G62/100*VAR_CST)-1)/0.01,'Sensis Vectors ALL'!J62*($G62*VAR_CST)/0.01))</f>
        <v>-25.091646150228868</v>
      </c>
      <c r="K62" s="80">
        <f>IF($E62="FX",$H62*'Sensis Vectors ALL'!K62*(EXP($G62/100*VAR_CST)-1)/($H62*0.01),IF($E62&lt;&gt;"SPD",$H62*'Sensis Vectors ALL'!K62*(EXP($G62/100*VAR_CST)-1)/0.01,'Sensis Vectors ALL'!K62*($G62*VAR_CST)/0.01))</f>
        <v>-25.091646150228868</v>
      </c>
      <c r="L62" s="80">
        <f>IF($E62="FX",$H62*'Sensis Vectors ALL'!L62*(EXP($G62/100*VAR_CST)-1)/($H62*0.01),IF($E62&lt;&gt;"SPD",$H62*'Sensis Vectors ALL'!L62*(EXP($G62/100*VAR_CST)-1)/0.01,'Sensis Vectors ALL'!L62*($G62*VAR_CST)/0.01))</f>
        <v>-25.091646150228868</v>
      </c>
      <c r="M62" s="80">
        <f>IF($E62="FX",$H62*'Sensis Vectors ALL'!M62*(EXP($G62/100*VAR_CST)-1)/($H62*0.01),IF($E62&lt;&gt;"SPD",$H62*'Sensis Vectors ALL'!M62*(EXP($G62/100*VAR_CST)-1)/0.01,'Sensis Vectors ALL'!M62*($G62*VAR_CST)/0.01))</f>
        <v>-25.143161520166185</v>
      </c>
      <c r="N62" s="80">
        <f>IF($E62="FX",$H62*'Sensis Vectors ALL'!N62*(EXP($G62/100*VAR_CST)-1)/($H62*0.01),IF($E62&lt;&gt;"SPD",$H62*'Sensis Vectors ALL'!N62*(EXP($G62/100*VAR_CST)-1)/0.01,'Sensis Vectors ALL'!N62*($G62*VAR_CST)/0.01))</f>
        <v>-25.274434188737409</v>
      </c>
      <c r="O62" s="80">
        <f>IF($E62="FX",$H62*'Sensis Vectors ALL'!O62*(EXP($G62/100*VAR_CST)-1)/($H62*0.01),IF($E62&lt;&gt;"SPD",$H62*'Sensis Vectors ALL'!O62*(EXP($G62/100*VAR_CST)-1)/0.01,'Sensis Vectors ALL'!O62*($G62*VAR_CST)/0.01))</f>
        <v>0</v>
      </c>
      <c r="P62" s="80">
        <f>IF($E62="FX",$H62*'Sensis Vectors ALL'!P62*(EXP($G62/100*VAR_CST)-1)/($H62*0.01),IF($E62&lt;&gt;"SPD",$H62*'Sensis Vectors ALL'!P62*(EXP($G62/100*VAR_CST)-1)/0.01,'Sensis Vectors ALL'!P62*($G62*VAR_CST)/0.01))</f>
        <v>0</v>
      </c>
      <c r="Q62" s="80">
        <f>IF($E62="FX",$H62*'Sensis Vectors ALL'!Q62*(EXP($G62/100*VAR_CST)-1)/($H62*0.01),IF($E62&lt;&gt;"SPD",$H62*'Sensis Vectors ALL'!Q62*(EXP($G62/100*VAR_CST)-1)/0.01,'Sensis Vectors ALL'!Q62*($G62*VAR_CST)/0.01))</f>
        <v>0</v>
      </c>
      <c r="R62" s="80">
        <f>IF($E62="FX",$H62*'Sensis Vectors ALL'!R62*(EXP($G62/100*VAR_CST)-1)/($H62*0.01),IF($E62&lt;&gt;"SPD",$H62*'Sensis Vectors ALL'!R62*(EXP($G62/100*VAR_CST)-1)/0.01,'Sensis Vectors ALL'!R62*($G62*VAR_CST)/0.01))</f>
        <v>0</v>
      </c>
      <c r="S62" s="80">
        <f>IF($E62="FX",$H62*'Sensis Vectors ALL'!S62*(EXP($G62/100*VAR_CST)-1)/($H62*0.01),IF($E62&lt;&gt;"SPD",$H62*'Sensis Vectors ALL'!S62*(EXP($G62/100*VAR_CST)-1)/0.01,'Sensis Vectors ALL'!S62*($G62*VAR_CST)/0.01))</f>
        <v>1.1032657145458253</v>
      </c>
      <c r="T62" s="80">
        <f>IF($E62="FX",$H62*'Sensis Vectors ALL'!T62*(EXP($G62/100*VAR_CST)-1)/($H62*0.01),IF($E62&lt;&gt;"SPD",$H62*'Sensis Vectors ALL'!T62*(EXP($G62/100*VAR_CST)-1)/0.01,'Sensis Vectors ALL'!T62*($G62*VAR_CST)/0.01))</f>
        <v>1.1032657145458253</v>
      </c>
      <c r="U62" s="80">
        <f>IF($E62="FX",$H62*'Sensis Vectors ALL'!U62*(EXP($G62/100*VAR_CST)-1)/($H62*0.01),IF($E62&lt;&gt;"SPD",$H62*'Sensis Vectors ALL'!U62*(EXP($G62/100*VAR_CST)-1)/0.01,'Sensis Vectors ALL'!U62*($G62*VAR_CST)/0.01))</f>
        <v>0</v>
      </c>
      <c r="V62" s="80">
        <f>IF($E62="FX",$H62*'Sensis Vectors ALL'!V62*(EXP($G62/100*VAR_CST)-1)/($H62*0.01),IF($E62&lt;&gt;"SPD",$H62*'Sensis Vectors ALL'!V62*(EXP($G62/100*VAR_CST)-1)/0.01,'Sensis Vectors ALL'!V62*($G62*VAR_CST)/0.01))</f>
        <v>0</v>
      </c>
      <c r="W62" s="80">
        <f>IF($E62="FX",$H62*'Sensis Vectors ALL'!W62*(EXP($G62/100*VAR_CST)-1)/($H62*0.01),IF($E62&lt;&gt;"SPD",$H62*'Sensis Vectors ALL'!W62*(EXP($G62/100*VAR_CST)-1)/0.01,'Sensis Vectors ALL'!W62*($G62*VAR_CST)/0.01))</f>
        <v>1.0140944396797129</v>
      </c>
      <c r="X62" s="80">
        <f>IF($E62="FX",$H62*'Sensis Vectors ALL'!X62*(EXP($G62/100*VAR_CST)-1)/($H62*0.01),IF($E62&lt;&gt;"SPD",$H62*'Sensis Vectors ALL'!X62*(EXP($G62/100*VAR_CST)-1)/0.01,'Sensis Vectors ALL'!X62*($G62*VAR_CST)/0.01))</f>
        <v>0</v>
      </c>
      <c r="Y62" s="80">
        <f>IF($E62="FX",$H62*'Sensis Vectors ALL'!Y62*(EXP($G62/100*VAR_CST)-1)/($H62*0.01),IF($E62&lt;&gt;"SPD",$H62*'Sensis Vectors ALL'!Y62*(EXP($G62/100*VAR_CST)-1)/0.01,'Sensis Vectors ALL'!Y62*($G62*VAR_CST)/0.01))</f>
        <v>31.608209697629196</v>
      </c>
      <c r="Z62" s="80">
        <f>IF($E62="FX",$H62*'Sensis Vectors ALL'!Z62*(EXP($G62/100*VAR_CST)-1)/($H62*0.01),IF($E62&lt;&gt;"SPD",$H62*'Sensis Vectors ALL'!Z62*(EXP($G62/100*VAR_CST)-1)/0.01,'Sensis Vectors ALL'!Z62*($G62*VAR_CST)/0.01))</f>
        <v>-27.39179434296295</v>
      </c>
      <c r="AA62" s="80">
        <f>IF($E62="FX",$H62*'Sensis Vectors ALL'!AA62*(EXP($G62/100*VAR_CST)-1)/($H62*0.01),IF($E62&lt;&gt;"SPD",$H62*'Sensis Vectors ALL'!AA62*(EXP($G62/100*VAR_CST)-1)/0.01,'Sensis Vectors ALL'!AA62*($G62*VAR_CST)/0.01))</f>
        <v>-12.82732711439118</v>
      </c>
      <c r="AB62" s="80">
        <f>IF($E62="FX",$H62*'Sensis Vectors ALL'!AB62*(EXP($G62/100*VAR_CST)-1)/($H62*0.01),IF($E62&lt;&gt;"SPD",$H62*'Sensis Vectors ALL'!AB62*(EXP($G62/100*VAR_CST)-1)/0.01,'Sensis Vectors ALL'!AB62*($G62*VAR_CST)/0.01))</f>
        <v>-14.56446722857177</v>
      </c>
      <c r="AC62" s="80">
        <f>IF($E62="FX",$H62*'Sensis Vectors ALL'!AC62*(EXP($G62/100*VAR_CST)-1)/($H62*0.01),IF($E62&lt;&gt;"SPD",$H62*'Sensis Vectors ALL'!AC62*(EXP($G62/100*VAR_CST)-1)/0.01,'Sensis Vectors ALL'!AC62*($G62*VAR_CST)/0.01))</f>
        <v>0</v>
      </c>
      <c r="AD62" s="80">
        <f>IF($E62="FX",$H62*'Sensis Vectors ALL'!AD62*(EXP($G62/100*VAR_CST)-1)/($H62*0.01),IF($E62&lt;&gt;"SPD",$H62*'Sensis Vectors ALL'!AD62*(EXP($G62/100*VAR_CST)-1)/0.01,'Sensis Vectors ALL'!AD62*($G62*VAR_CST)/0.01))</f>
        <v>0</v>
      </c>
      <c r="AE62" s="80">
        <f>IF($E62="FX",$H62*'Sensis Vectors ALL'!AE62*(EXP($G62/100*VAR_CST)-1)/($H62*0.01),IF($E62&lt;&gt;"SPD",$H62*'Sensis Vectors ALL'!AE62*(EXP($G62/100*VAR_CST)-1)/0.01,'Sensis Vectors ALL'!AE62*($G62*VAR_CST)/0.01))</f>
        <v>0</v>
      </c>
      <c r="AF62" s="80">
        <f>IF($E62="FX",$H62*'Sensis Vectors ALL'!AF62*(EXP($G62/100*VAR_CST)-1)/($H62*0.01),IF($E62&lt;&gt;"SPD",$H62*'Sensis Vectors ALL'!AF62*(EXP($G62/100*VAR_CST)-1)/0.01,'Sensis Vectors ALL'!AF62*($G62*VAR_CST)/0.01))</f>
        <v>0</v>
      </c>
      <c r="AG62" s="80">
        <f>IF($E62="FX",$H62*'Sensis Vectors ALL'!AG62*(EXP($G62/100*VAR_CST)-1)/($H62*0.01),IF($E62&lt;&gt;"SPD",$H62*'Sensis Vectors ALL'!AG62*(EXP($G62/100*VAR_CST)-1)/0.01,'Sensis Vectors ALL'!AG62*($G62*VAR_CST)/0.01))</f>
        <v>0</v>
      </c>
      <c r="AH62" s="80">
        <f>IF($E62="FX",$H62*'Sensis Vectors ALL'!AH62*(EXP($G62/100*VAR_CST)-1)/($H62*0.01),IF($E62&lt;&gt;"SPD",$H62*'Sensis Vectors ALL'!AH62*(EXP($G62/100*VAR_CST)-1)/0.01,'Sensis Vectors ALL'!AH62*($G62*VAR_CST)/0.01))</f>
        <v>0</v>
      </c>
      <c r="AI62" s="80">
        <f>IF($E62="FX",$H62*'Sensis Vectors ALL'!AI62*(EXP($G62/100*VAR_CST)-1)/($H62*0.01),IF($E62&lt;&gt;"SPD",$H62*'Sensis Vectors ALL'!AI62*(EXP($G62/100*VAR_CST)-1)/0.01,'Sensis Vectors ALL'!AI62*($G62*VAR_CST)/0.01))</f>
        <v>0</v>
      </c>
      <c r="AJ62" s="80">
        <f>IF($E62="FX",$H62*'Sensis Vectors ALL'!AJ62*(EXP($G62/100*VAR_CST)-1)/($H62*0.01),IF($E62&lt;&gt;"SPD",$H62*'Sensis Vectors ALL'!AJ62*(EXP($G62/100*VAR_CST)-1)/0.01,'Sensis Vectors ALL'!AJ62*($G62*VAR_CST)/0.01))</f>
        <v>0</v>
      </c>
      <c r="AK62" s="80">
        <f>IF($E62="FX",$H62*'Sensis Vectors ALL'!AK62*(EXP($G62/100*VAR_CST)-1)/($H62*0.01),IF($E62&lt;&gt;"SPD",$H62*'Sensis Vectors ALL'!AK62*(EXP($G62/100*VAR_CST)-1)/0.01,'Sensis Vectors ALL'!AK62*($G62*VAR_CST)/0.01))</f>
        <v>0</v>
      </c>
      <c r="AL62" s="80">
        <f>IF($E62="FX",$H62*'Sensis Vectors ALL'!AL62*(EXP($G62/100*VAR_CST)-1)/($H62*0.01),IF($E62&lt;&gt;"SPD",$H62*'Sensis Vectors ALL'!AL62*(EXP($G62/100*VAR_CST)-1)/0.01,'Sensis Vectors ALL'!AL62*($G62*VAR_CST)/0.01))</f>
        <v>0</v>
      </c>
      <c r="AM62" s="80">
        <f>IF($E62="FX",$H62*'Sensis Vectors ALL'!AM62*(EXP($G62/100*VAR_CST)-1)/($H62*0.01),IF($E62&lt;&gt;"SPD",$H62*'Sensis Vectors ALL'!AM62*(EXP($G62/100*VAR_CST)-1)/0.01,'Sensis Vectors ALL'!AM62*($G62*VAR_CST)/0.01))</f>
        <v>0</v>
      </c>
      <c r="AN62" s="80">
        <f>IF($E62="FX",$H62*'Sensis Vectors ALL'!AN62*(EXP($G62/100*VAR_CST)-1)/($H62*0.01),IF($E62&lt;&gt;"SPD",$H62*'Sensis Vectors ALL'!AN62*(EXP($G62/100*VAR_CST)-1)/0.01,'Sensis Vectors ALL'!AN62*($G62*VAR_CST)/0.01))</f>
        <v>0</v>
      </c>
      <c r="AO62" s="80">
        <f>IF($E62="FX",$H62*'Sensis Vectors ALL'!AO62*(EXP($G62/100*VAR_CST)-1)/($H62*0.01),IF($E62&lt;&gt;"SPD",$H62*'Sensis Vectors ALL'!AO62*(EXP($G62/100*VAR_CST)-1)/0.01,'Sensis Vectors ALL'!AO62*($G62*VAR_CST)/0.01))</f>
        <v>0</v>
      </c>
      <c r="AP62" s="80">
        <f>IF($E62="FX",$H62*'Sensis Vectors ALL'!AP62*(EXP($G62/100*VAR_CST)-1)/($H62*0.01),IF($E62&lt;&gt;"SPD",$H62*'Sensis Vectors ALL'!AP62*(EXP($G62/100*VAR_CST)-1)/0.01,'Sensis Vectors ALL'!AP62*($G62*VAR_CST)/0.01))</f>
        <v>0</v>
      </c>
      <c r="AQ62" s="80">
        <f>IF($E62="FX",$H62*'Sensis Vectors ALL'!AQ62*(EXP($G62/100*VAR_CST)-1)/($H62*0.01),IF($E62&lt;&gt;"SPD",$H62*'Sensis Vectors ALL'!AQ62*(EXP($G62/100*VAR_CST)-1)/0.01,'Sensis Vectors ALL'!AQ62*($G62*VAR_CST)/0.01))</f>
        <v>0</v>
      </c>
      <c r="AR62" s="80">
        <f>IF($E62="FX",$H62*'Sensis Vectors ALL'!AR62*(EXP($G62/100*VAR_CST)-1)/($H62*0.01),IF($E62&lt;&gt;"SPD",$H62*'Sensis Vectors ALL'!AR62*(EXP($G62/100*VAR_CST)-1)/0.01,'Sensis Vectors ALL'!AR62*($G62*VAR_CST)/0.01))</f>
        <v>0.13127266857122644</v>
      </c>
      <c r="AS62" s="80">
        <f>IF($E62="FX",$H62*'Sensis Vectors ALL'!AS62*(EXP($G62/100*VAR_CST)-1)/($H62*0.01),IF($E62&lt;&gt;"SPD",$H62*'Sensis Vectors ALL'!AS62*(EXP($G62/100*VAR_CST)-1)/0.01,'Sensis Vectors ALL'!AS62*($G62*VAR_CST)/0.01))</f>
        <v>0</v>
      </c>
      <c r="AT62" s="80">
        <f>IF($E62="FX",$H62*'Sensis Vectors ALL'!AT62*(EXP($G62/100*VAR_CST)-1)/($H62*0.01),IF($E62&lt;&gt;"SPD",$H62*'Sensis Vectors ALL'!AT62*(EXP($G62/100*VAR_CST)-1)/0.01,'Sensis Vectors ALL'!AT62*($G62*VAR_CST)/0.01))</f>
        <v>0</v>
      </c>
      <c r="AU62" s="80">
        <f>IF($E62="FX",$H62*'Sensis Vectors ALL'!AU62*(EXP($G62/100*VAR_CST)-1)/($H62*0.01),IF($E62&lt;&gt;"SPD",$H62*'Sensis Vectors ALL'!AU62*(EXP($G62/100*VAR_CST)-1)/0.01,'Sensis Vectors ALL'!AU62*($G62*VAR_CST)/0.01))</f>
        <v>0</v>
      </c>
      <c r="AV62" s="80">
        <f>IF($E62="FX",$H62*'Sensis Vectors ALL'!AV62*(EXP($G62/100*VAR_CST)-1)/($H62*0.01),IF($E62&lt;&gt;"SPD",$H62*'Sensis Vectors ALL'!AV62*(EXP($G62/100*VAR_CST)-1)/0.01,'Sensis Vectors ALL'!AV62*($G62*VAR_CST)/0.01))</f>
        <v>0</v>
      </c>
      <c r="AW62" s="80">
        <f>IF($E62="FX",$H62*'Sensis Vectors ALL'!AW62*(EXP($G62/100*VAR_CST)-1)/($H62*0.01),IF($E62&lt;&gt;"SPD",$H62*'Sensis Vectors ALL'!AW62*(EXP($G62/100*VAR_CST)-1)/0.01,'Sensis Vectors ALL'!AW62*($G62*VAR_CST)/0.01))</f>
        <v>0</v>
      </c>
      <c r="AX62" s="80">
        <f>IF($E62="FX",$H62*'Sensis Vectors ALL'!AX62*(EXP($G62/100*VAR_CST)-1)/($H62*0.01),IF($E62&lt;&gt;"SPD",$H62*'Sensis Vectors ALL'!AX62*(EXP($G62/100*VAR_CST)-1)/0.01,'Sensis Vectors ALL'!AX62*($G62*VAR_CST)/0.01))</f>
        <v>0</v>
      </c>
      <c r="AY62" s="80">
        <f>IF($E62="FX",$H62*'Sensis Vectors ALL'!AY62*(EXP($G62/100*VAR_CST)-1)/($H62*0.01),IF($E62&lt;&gt;"SPD",$H62*'Sensis Vectors ALL'!AY62*(EXP($G62/100*VAR_CST)-1)/0.01,'Sensis Vectors ALL'!AY62*($G62*VAR_CST)/0.01))</f>
        <v>0.13127266857122644</v>
      </c>
      <c r="AZ62" s="80">
        <f>IF($E62="FX",$H62*'Sensis Vectors ALL'!AZ62*(EXP($G62/100*VAR_CST)-1)/($H62*0.01),IF($E62&lt;&gt;"SPD",$H62*'Sensis Vectors ALL'!AZ62*(EXP($G62/100*VAR_CST)-1)/0.01,'Sensis Vectors ALL'!AZ62*($G62*VAR_CST)/0.01))</f>
        <v>0.13127266857122644</v>
      </c>
      <c r="BA62" s="80">
        <f>IF($E62="FX",$H62*'Sensis Vectors ALL'!BA62*(EXP($G62/100*VAR_CST)-1)/($H62*0.01),IF($E62&lt;&gt;"SPD",$H62*'Sensis Vectors ALL'!BA62*(EXP($G62/100*VAR_CST)-1)/0.01,'Sensis Vectors ALL'!BA62*($G62*VAR_CST)/0.01))</f>
        <v>0</v>
      </c>
      <c r="BB62" s="80">
        <f>IF($E62="FX",$H62*'Sensis Vectors ALL'!BB62*(EXP($G62/100*VAR_CST)-1)/($H62*0.01),IF($E62&lt;&gt;"SPD",$H62*'Sensis Vectors ALL'!BB62*(EXP($G62/100*VAR_CST)-1)/0.01,'Sensis Vectors ALL'!BB62*($G62*VAR_CST)/0.01))</f>
        <v>0</v>
      </c>
      <c r="BC62" s="80">
        <f>IF($E62="FX",$H62*'Sensis Vectors ALL'!BC62*(EXP($G62/100*VAR_CST)-1)/($H62*0.01),IF($E62&lt;&gt;"SPD",$H62*'Sensis Vectors ALL'!BC62*(EXP($G62/100*VAR_CST)-1)/0.01,'Sensis Vectors ALL'!BC62*($G62*VAR_CST)/0.01))</f>
        <v>0</v>
      </c>
      <c r="BD62" s="80">
        <f>IF($E62="FX",$H62*'Sensis Vectors ALL'!BD62*(EXP($G62/100*VAR_CST)-1)/($H62*0.01),IF($E62&lt;&gt;"SPD",$H62*'Sensis Vectors ALL'!BD62*(EXP($G62/100*VAR_CST)-1)/0.01,'Sensis Vectors ALL'!BD62*($G62*VAR_CST)/0.01))</f>
        <v>5.1515369937313968E-2</v>
      </c>
      <c r="BE62" s="80">
        <f>IF($E62="FX",$H62*'Sensis Vectors ALL'!BE62*(EXP($G62/100*VAR_CST)-1)/($H62*0.01),IF($E62&lt;&gt;"SPD",$H62*'Sensis Vectors ALL'!BE62*(EXP($G62/100*VAR_CST)-1)/0.01,'Sensis Vectors ALL'!BE62*($G62*VAR_CST)/0.01))</f>
        <v>0</v>
      </c>
      <c r="BF62" s="80">
        <f>IF($E62="FX",$H62*'Sensis Vectors ALL'!BF62*(EXP($G62/100*VAR_CST)-1)/($H62*0.01),IF($E62&lt;&gt;"SPD",$H62*'Sensis Vectors ALL'!BF62*(EXP($G62/100*VAR_CST)-1)/0.01,'Sensis Vectors ALL'!BF62*($G62*VAR_CST)/0.01))</f>
        <v>0</v>
      </c>
      <c r="BG62" s="80">
        <f>IF($E62="FX",$H62*'Sensis Vectors ALL'!BG62*(EXP($G62/100*VAR_CST)-1)/($H62*0.01),IF($E62&lt;&gt;"SPD",$H62*'Sensis Vectors ALL'!BG62*(EXP($G62/100*VAR_CST)-1)/0.01,'Sensis Vectors ALL'!BG62*($G62*VAR_CST)/0.01))</f>
        <v>0</v>
      </c>
      <c r="BH62" s="80">
        <f>IF($E62="FX",$H62*'Sensis Vectors ALL'!BH62*(EXP($G62/100*VAR_CST)-1)/($H62*0.01),IF($E62&lt;&gt;"SPD",$H62*'Sensis Vectors ALL'!BH62*(EXP($G62/100*VAR_CST)-1)/0.01,'Sensis Vectors ALL'!BH62*($G62*VAR_CST)/0.01))</f>
        <v>0</v>
      </c>
      <c r="BI62" s="80">
        <f>IF($E62="FX",$H62*'Sensis Vectors ALL'!BI62*(EXP($G62/100*VAR_CST)-1)/($H62*0.01),IF($E62&lt;&gt;"SPD",$H62*'Sensis Vectors ALL'!BI62*(EXP($G62/100*VAR_CST)-1)/0.01,'Sensis Vectors ALL'!BI62*($G62*VAR_CST)/0.01))</f>
        <v>0</v>
      </c>
      <c r="BJ62" s="80">
        <f>IF($E62="FX",$H62*'Sensis Vectors ALL'!BJ62*(EXP($G62/100*VAR_CST)-1)/($H62*0.01),IF($E62&lt;&gt;"SPD",$H62*'Sensis Vectors ALL'!BJ62*(EXP($G62/100*VAR_CST)-1)/0.01,'Sensis Vectors ALL'!BJ62*($G62*VAR_CST)/0.01))</f>
        <v>0</v>
      </c>
      <c r="BK62" s="80">
        <f>IF($E62="FX",$H62*'Sensis Vectors ALL'!BK62*(EXP($G62/100*VAR_CST)-1)/($H62*0.01),IF($E62&lt;&gt;"SPD",$H62*'Sensis Vectors ALL'!BK62*(EXP($G62/100*VAR_CST)-1)/0.01,'Sensis Vectors ALL'!BK62*($G62*VAR_CST)/0.01))</f>
        <v>0</v>
      </c>
      <c r="BL62" s="80">
        <f>IF($E62="FX",$H62*'Sensis Vectors ALL'!BL62*(EXP($G62/100*VAR_CST)-1)/($H62*0.01),IF($E62&lt;&gt;"SPD",$H62*'Sensis Vectors ALL'!BL62*(EXP($G62/100*VAR_CST)-1)/0.01,'Sensis Vectors ALL'!BL62*($G62*VAR_CST)/0.01))</f>
        <v>5.1515369937313968E-2</v>
      </c>
      <c r="BM62" s="80">
        <f>IF($E62="FX",$H62*'Sensis Vectors ALL'!BM62*(EXP($G62/100*VAR_CST)-1)/($H62*0.01),IF($E62&lt;&gt;"SPD",$H62*'Sensis Vectors ALL'!BM62*(EXP($G62/100*VAR_CST)-1)/0.01,'Sensis Vectors ALL'!BM62*($G62*VAR_CST)/0.01))</f>
        <v>0</v>
      </c>
      <c r="BN62" s="80">
        <f>IF($E62="FX",$H62*'Sensis Vectors ALL'!BN62*(EXP($G62/100*VAR_CST)-1)/($H62*0.01),IF($E62&lt;&gt;"SPD",$H62*'Sensis Vectors ALL'!BN62*(EXP($G62/100*VAR_CST)-1)/0.01,'Sensis Vectors ALL'!BN62*($G62*VAR_CST)/0.01))</f>
        <v>0</v>
      </c>
      <c r="BO62" s="80">
        <f>IF($E62="FX",$H62*'Sensis Vectors ALL'!BO62*(EXP($G62/100*VAR_CST)-1)/($H62*0.01),IF($E62&lt;&gt;"SPD",$H62*'Sensis Vectors ALL'!BO62*(EXP($G62/100*VAR_CST)-1)/0.01,'Sensis Vectors ALL'!BO62*($G62*VAR_CST)/0.01))</f>
        <v>0</v>
      </c>
      <c r="BP62" s="80">
        <f>IF($E62="FX",$H62*'Sensis Vectors ALL'!BP62*(EXP($G62/100*VAR_CST)-1)/($H62*0.01),IF($E62&lt;&gt;"SPD",$H62*'Sensis Vectors ALL'!BP62*(EXP($G62/100*VAR_CST)-1)/0.01,'Sensis Vectors ALL'!BP62*($G62*VAR_CST)/0.01))</f>
        <v>0</v>
      </c>
      <c r="BQ62" s="80">
        <f>IF($E62="FX",$H62*'Sensis Vectors ALL'!BQ62*(EXP($G62/100*VAR_CST)-1)/($H62*0.01),IF($E62&lt;&gt;"SPD",$H62*'Sensis Vectors ALL'!BQ62*(EXP($G62/100*VAR_CST)-1)/0.01,'Sensis Vectors ALL'!BQ62*($G62*VAR_CST)/0.01))</f>
        <v>0</v>
      </c>
      <c r="BR62" s="80">
        <f>IF($E62="FX",$H62*'Sensis Vectors ALL'!BR62*(EXP($G62/100*VAR_CST)-1)/($H62*0.01),IF($E62&lt;&gt;"SPD",$H62*'Sensis Vectors ALL'!BR62*(EXP($G62/100*VAR_CST)-1)/0.01,'Sensis Vectors ALL'!BR62*($G62*VAR_CST)/0.01))</f>
        <v>0</v>
      </c>
      <c r="BS62" s="80">
        <f>IF($E62="FX",$H62*'Sensis Vectors ALL'!BS62*(EXP($G62/100*VAR_CST)-1)/($H62*0.01),IF($E62&lt;&gt;"SPD",$H62*'Sensis Vectors ALL'!BS62*(EXP($G62/100*VAR_CST)-1)/0.01,'Sensis Vectors ALL'!BS62*($G62*VAR_CST)/0.01))</f>
        <v>0</v>
      </c>
      <c r="BT62" s="80">
        <f>IF($E62="FX",$H62*'Sensis Vectors ALL'!BT62*(EXP($G62/100*VAR_CST)-1)/($H62*0.01),IF($E62&lt;&gt;"SPD",$H62*'Sensis Vectors ALL'!BT62*(EXP($G62/100*VAR_CST)-1)/0.01,'Sensis Vectors ALL'!BT62*($G62*VAR_CST)/0.01))</f>
        <v>0</v>
      </c>
      <c r="BU62" s="80">
        <f>IF($E62="FX",$H62*'Sensis Vectors ALL'!BU62*(EXP($G62/100*VAR_CST)-1)/($H62*0.01),IF($E62&lt;&gt;"SPD",$H62*'Sensis Vectors ALL'!BU62*(EXP($G62/100*VAR_CST)-1)/0.01,'Sensis Vectors ALL'!BU62*($G62*VAR_CST)/0.01))</f>
        <v>0</v>
      </c>
      <c r="BV62" s="80">
        <f>IF($E62="FX",$H62*'Sensis Vectors ALL'!BV62*(EXP($G62/100*VAR_CST)-1)/($H62*0.01),IF($E62&lt;&gt;"SPD",$H62*'Sensis Vectors ALL'!BV62*(EXP($G62/100*VAR_CST)-1)/0.01,'Sensis Vectors ALL'!BV62*($G62*VAR_CST)/0.01))</f>
        <v>0</v>
      </c>
      <c r="BW62" s="80">
        <f>IF($E62="FX",$H62*'Sensis Vectors ALL'!BW62*(EXP($G62/100*VAR_CST)-1)/($H62*0.01),IF($E62&lt;&gt;"SPD",$H62*'Sensis Vectors ALL'!BW62*(EXP($G62/100*VAR_CST)-1)/0.01,'Sensis Vectors ALL'!BW62*($G62*VAR_CST)/0.01))</f>
        <v>0</v>
      </c>
      <c r="BX62" s="80">
        <f>IF($E62="FX",$H62*'Sensis Vectors ALL'!BX62*(EXP($G62/100*VAR_CST)-1)/($H62*0.01),IF($E62&lt;&gt;"SPD",$H62*'Sensis Vectors ALL'!BX62*(EXP($G62/100*VAR_CST)-1)/0.01,'Sensis Vectors ALL'!BX62*($G62*VAR_CST)/0.01))</f>
        <v>0</v>
      </c>
      <c r="BY62" s="80">
        <f>IF($E62="FX",$H62*'Sensis Vectors ALL'!BY62*(EXP($G62/100*VAR_CST)-1)/($H62*0.01),IF($E62&lt;&gt;"SPD",$H62*'Sensis Vectors ALL'!BY62*(EXP($G62/100*VAR_CST)-1)/0.01,'Sensis Vectors ALL'!BY62*($G62*VAR_CST)/0.01))</f>
        <v>0</v>
      </c>
      <c r="BZ62" s="80">
        <f>IF($E62="FX",$H62*'Sensis Vectors ALL'!BZ62*(EXP($G62/100*VAR_CST)-1)/($H62*0.01),IF($E62&lt;&gt;"SPD",$H62*'Sensis Vectors ALL'!BZ62*(EXP($G62/100*VAR_CST)-1)/0.01,'Sensis Vectors ALL'!BZ62*($G62*VAR_CST)/0.01))</f>
        <v>0</v>
      </c>
      <c r="CA62" s="80">
        <f>IF($E62="FX",$H62*'Sensis Vectors ALL'!CA62*(EXP($G62/100*VAR_CST)-1)/($H62*0.01),IF($E62&lt;&gt;"SPD",$H62*'Sensis Vectors ALL'!CA62*(EXP($G62/100*VAR_CST)-1)/0.01,'Sensis Vectors ALL'!CA62*($G62*VAR_CST)/0.01))</f>
        <v>0</v>
      </c>
      <c r="CB62" s="80">
        <f>IF($E62="FX",$H62*'Sensis Vectors ALL'!CB62*(EXP($G62/100*VAR_CST)-1)/($H62*0.01),IF($E62&lt;&gt;"SPD",$H62*'Sensis Vectors ALL'!CB62*(EXP($G62/100*VAR_CST)-1)/0.01,'Sensis Vectors ALL'!CB62*($G62*VAR_CST)/0.01))</f>
        <v>0</v>
      </c>
      <c r="CC62" s="80">
        <f>IF($E62="FX",$H62*'Sensis Vectors ALL'!CC62*(EXP($G62/100*VAR_CST)-1)/($H62*0.01),IF($E62&lt;&gt;"SPD",$H62*'Sensis Vectors ALL'!CC62*(EXP($G62/100*VAR_CST)-1)/0.01,'Sensis Vectors ALL'!CC62*($G62*VAR_CST)/0.01))</f>
        <v>0</v>
      </c>
      <c r="CD62" s="80">
        <f>IF($E62="FX",$H62*'Sensis Vectors ALL'!CD62*(EXP($G62/100*VAR_CST)-1)/($H62*0.01),IF($E62&lt;&gt;"SPD",$H62*'Sensis Vectors ALL'!CD62*(EXP($G62/100*VAR_CST)-1)/0.01,'Sensis Vectors ALL'!CD62*($G62*VAR_CST)/0.01))</f>
        <v>0</v>
      </c>
      <c r="CE62" s="80">
        <f>IF($E62="FX",$H62*'Sensis Vectors ALL'!CE62*(EXP($G62/100*VAR_CST)-1)/($H62*0.01),IF($E62&lt;&gt;"SPD",$H62*'Sensis Vectors ALL'!CE62*(EXP($G62/100*VAR_CST)-1)/0.01,'Sensis Vectors ALL'!CE62*($G62*VAR_CST)/0.01))</f>
        <v>0</v>
      </c>
      <c r="CF62" s="80">
        <f>IF($E62="FX",$H62*'Sensis Vectors ALL'!CF62*(EXP($G62/100*VAR_CST)-1)/($H62*0.01),IF($E62&lt;&gt;"SPD",$H62*'Sensis Vectors ALL'!CF62*(EXP($G62/100*VAR_CST)-1)/0.01,'Sensis Vectors ALL'!CF62*($G62*VAR_CST)/0.01))</f>
        <v>0</v>
      </c>
      <c r="CG62" s="80">
        <f>IF($E62="FX",$H62*'Sensis Vectors ALL'!CG62*(EXP($G62/100*VAR_CST)-1)/($H62*0.01),IF($E62&lt;&gt;"SPD",$H62*'Sensis Vectors ALL'!CG62*(EXP($G62/100*VAR_CST)-1)/0.01,'Sensis Vectors ALL'!CG62*($G62*VAR_CST)/0.01))</f>
        <v>0</v>
      </c>
      <c r="CH62" s="80">
        <f>IF($E62="FX",$H62*'Sensis Vectors ALL'!CH62*(EXP($G62/100*VAR_CST)-1)/($H62*0.01),IF($E62&lt;&gt;"SPD",$H62*'Sensis Vectors ALL'!CH62*(EXP($G62/100*VAR_CST)-1)/0.01,'Sensis Vectors ALL'!CH62*($G62*VAR_CST)/0.01))</f>
        <v>0</v>
      </c>
      <c r="CI62" s="80">
        <f>IF($E62="FX",$H62*'Sensis Vectors ALL'!CI62*(EXP($G62/100*VAR_CST)-1)/($H62*0.01),IF($E62&lt;&gt;"SPD",$H62*'Sensis Vectors ALL'!CI62*(EXP($G62/100*VAR_CST)-1)/0.01,'Sensis Vectors ALL'!CI62*($G62*VAR_CST)/0.01))</f>
        <v>0</v>
      </c>
      <c r="CJ62" s="80">
        <f>IF($E62="FX",$H62*'Sensis Vectors ALL'!CJ62*(EXP($G62/100*VAR_CST)-1)/($H62*0.01),IF($E62&lt;&gt;"SPD",$H62*'Sensis Vectors ALL'!CJ62*(EXP($G62/100*VAR_CST)-1)/0.01,'Sensis Vectors ALL'!CJ62*($G62*VAR_CST)/0.01))</f>
        <v>0</v>
      </c>
      <c r="CK62" s="80">
        <f>IF($E62="FX",$H62*'Sensis Vectors ALL'!CK62*(EXP($G62/100*VAR_CST)-1)/($H62*0.01),IF($E62&lt;&gt;"SPD",$H62*'Sensis Vectors ALL'!CK62*(EXP($G62/100*VAR_CST)-1)/0.01,'Sensis Vectors ALL'!CK62*($G62*VAR_CST)/0.01))</f>
        <v>5.1515369937313968E-2</v>
      </c>
      <c r="CL62" s="80">
        <f>IF($E62="FX",$H62*'Sensis Vectors ALL'!CL62*(EXP($G62/100*VAR_CST)-1)/($H62*0.01),IF($E62&lt;&gt;"SPD",$H62*'Sensis Vectors ALL'!CL62*(EXP($G62/100*VAR_CST)-1)/0.01,'Sensis Vectors ALL'!CL62*($G62*VAR_CST)/0.01))</f>
        <v>5.1515369937313968E-2</v>
      </c>
      <c r="CM62" s="80">
        <f>IF($E62="FX",$H62*'Sensis Vectors ALL'!CM62*(EXP($G62/100*VAR_CST)-1)/($H62*0.01),IF($E62&lt;&gt;"SPD",$H62*'Sensis Vectors ALL'!CM62*(EXP($G62/100*VAR_CST)-1)/0.01,'Sensis Vectors ALL'!CM62*($G62*VAR_CST)/0.01))</f>
        <v>0</v>
      </c>
      <c r="CN62" s="80">
        <f>IF($E62="FX",$H62*'Sensis Vectors ALL'!CN62*(EXP($G62/100*VAR_CST)-1)/($H62*0.01),IF($E62&lt;&gt;"SPD",$H62*'Sensis Vectors ALL'!CN62*(EXP($G62/100*VAR_CST)-1)/0.01,'Sensis Vectors ALL'!CN62*($G62*VAR_CST)/0.01))</f>
        <v>0</v>
      </c>
      <c r="CO62" s="80">
        <f>IF($E62="FX",$H62*'Sensis Vectors ALL'!CO62*(EXP($G62/100*VAR_CST)-1)/($H62*0.01),IF($E62&lt;&gt;"SPD",$H62*'Sensis Vectors ALL'!CO62*(EXP($G62/100*VAR_CST)-1)/0.01,'Sensis Vectors ALL'!CO62*($G62*VAR_CST)/0.01))</f>
        <v>0</v>
      </c>
      <c r="CP62" s="80">
        <f>IF($E62="FX",$H62*'Sensis Vectors ALL'!CP62*(EXP($G62/100*VAR_CST)-1)/($H62*0.01),IF($E62&lt;&gt;"SPD",$H62*'Sensis Vectors ALL'!CP62*(EXP($G62/100*VAR_CST)-1)/0.01,'Sensis Vectors ALL'!CP62*($G62*VAR_CST)/0.01))</f>
        <v>0</v>
      </c>
      <c r="CQ62" s="80">
        <f>IF($E62="FX",$H62*'Sensis Vectors ALL'!CQ62*(EXP($G62/100*VAR_CST)-1)/($H62*0.01),IF($E62&lt;&gt;"SPD",$H62*'Sensis Vectors ALL'!CQ62*(EXP($G62/100*VAR_CST)-1)/0.01,'Sensis Vectors ALL'!CQ62*($G62*VAR_CST)/0.01))</f>
        <v>0</v>
      </c>
      <c r="CR62" s="80">
        <f>IF($E62="FX",$H62*'Sensis Vectors ALL'!CR62*(EXP($G62/100*VAR_CST)-1)/($H62*0.01),IF($E62&lt;&gt;"SPD",$H62*'Sensis Vectors ALL'!CR62*(EXP($G62/100*VAR_CST)-1)/0.01,'Sensis Vectors ALL'!CR62*($G62*VAR_CST)/0.01))</f>
        <v>0</v>
      </c>
      <c r="CS62" s="80">
        <f>IF($E62="FX",$H62*'Sensis Vectors ALL'!CS62*(EXP($G62/100*VAR_CST)-1)/($H62*0.01),IF($E62&lt;&gt;"SPD",$H62*'Sensis Vectors ALL'!CS62*(EXP($G62/100*VAR_CST)-1)/0.01,'Sensis Vectors ALL'!CS62*($G62*VAR_CST)/0.01))</f>
        <v>0</v>
      </c>
      <c r="CT62" s="80">
        <f>IF($E62="FX",$H62*'Sensis Vectors ALL'!CT62*(EXP($G62/100*VAR_CST)-1)/($H62*0.01),IF($E62&lt;&gt;"SPD",$H62*'Sensis Vectors ALL'!CT62*(EXP($G62/100*VAR_CST)-1)/0.01,'Sensis Vectors ALL'!CT62*($G62*VAR_CST)/0.01))</f>
        <v>0</v>
      </c>
      <c r="CU62" s="80">
        <f>IF($E62="FX",$H62*'Sensis Vectors ALL'!CU62*(EXP($G62/100*VAR_CST)-1)/($H62*0.01),IF($E62&lt;&gt;"SPD",$H62*'Sensis Vectors ALL'!CU62*(EXP($G62/100*VAR_CST)-1)/0.01,'Sensis Vectors ALL'!CU62*($G62*VAR_CST)/0.01))</f>
        <v>0</v>
      </c>
      <c r="CV62" s="80">
        <f>IF($E62="FX",$H62*'Sensis Vectors ALL'!CV62*(EXP($G62/100*VAR_CST)-1)/($H62*0.01),IF($E62&lt;&gt;"SPD",$H62*'Sensis Vectors ALL'!CV62*(EXP($G62/100*VAR_CST)-1)/0.01,'Sensis Vectors ALL'!CV62*($G62*VAR_CST)/0.01))</f>
        <v>0</v>
      </c>
      <c r="CW62" s="80">
        <f>IF($E62="FX",$H62*'Sensis Vectors ALL'!CW62*(EXP($G62/100*VAR_CST)-1)/($H62*0.01),IF($E62&lt;&gt;"SPD",$H62*'Sensis Vectors ALL'!CW62*(EXP($G62/100*VAR_CST)-1)/0.01,'Sensis Vectors ALL'!CW62*($G62*VAR_CST)/0.01))</f>
        <v>0</v>
      </c>
      <c r="CX62" s="80">
        <f>IF($E62="FX",$H62*'Sensis Vectors ALL'!CX62*(EXP($G62/100*VAR_CST)-1)/($H62*0.01),IF($E62&lt;&gt;"SPD",$H62*'Sensis Vectors ALL'!CX62*(EXP($G62/100*VAR_CST)-1)/0.01,'Sensis Vectors ALL'!CX62*($G62*VAR_CST)/0.01))</f>
        <v>0</v>
      </c>
      <c r="CY62" s="80">
        <f>IF($E62="FX",$H62*'Sensis Vectors ALL'!CY62*(EXP($G62/100*VAR_CST)-1)/($H62*0.01),IF($E62&lt;&gt;"SPD",$H62*'Sensis Vectors ALL'!CY62*(EXP($G62/100*VAR_CST)-1)/0.01,'Sensis Vectors ALL'!CY62*($G62*VAR_CST)/0.01))</f>
        <v>0</v>
      </c>
      <c r="CZ62" s="80">
        <f>IF($E62="FX",$H62*'Sensis Vectors ALL'!CZ62*(EXP($G62/100*VAR_CST)-1)/($H62*0.01),IF($E62&lt;&gt;"SPD",$H62*'Sensis Vectors ALL'!CZ62*(EXP($G62/100*VAR_CST)-1)/0.01,'Sensis Vectors ALL'!CZ62*($G62*VAR_CST)/0.01))</f>
        <v>0</v>
      </c>
      <c r="DA62" s="80">
        <f>IF($E62="FX",$H62*'Sensis Vectors ALL'!DA62*(EXP($G62/100*VAR_CST)-1)/($H62*0.01),IF($E62&lt;&gt;"SPD",$H62*'Sensis Vectors ALL'!DA62*(EXP($G62/100*VAR_CST)-1)/0.01,'Sensis Vectors ALL'!DA62*($G62*VAR_CST)/0.01))</f>
        <v>0</v>
      </c>
      <c r="DB62" s="80">
        <f>IF($E62="FX",$H62*'Sensis Vectors ALL'!DB62*(EXP($G62/100*VAR_CST)-1)/($H62*0.01),IF($E62&lt;&gt;"SPD",$H62*'Sensis Vectors ALL'!DB62*(EXP($G62/100*VAR_CST)-1)/0.01,'Sensis Vectors ALL'!DB62*($G62*VAR_CST)/0.01))</f>
        <v>0</v>
      </c>
      <c r="DC62" s="80">
        <f>IF($E62="FX",$H62*'Sensis Vectors ALL'!DC62*(EXP($G62/100*VAR_CST)-1)/($H62*0.01),IF($E62&lt;&gt;"SPD",$H62*'Sensis Vectors ALL'!DC62*(EXP($G62/100*VAR_CST)-1)/0.01,'Sensis Vectors ALL'!DC62*($G62*VAR_CST)/0.01))</f>
        <v>0</v>
      </c>
      <c r="DD62" s="80">
        <f>IF($E62="FX",$H62*'Sensis Vectors ALL'!DD62*(EXP($G62/100*VAR_CST)-1)/($H62*0.01),IF($E62&lt;&gt;"SPD",$H62*'Sensis Vectors ALL'!DD62*(EXP($G62/100*VAR_CST)-1)/0.01,'Sensis Vectors ALL'!DD62*($G62*VAR_CST)/0.01))</f>
        <v>0</v>
      </c>
      <c r="DE62" s="80">
        <f>IF($E62="FX",$H62*'Sensis Vectors ALL'!DE62*(EXP($G62/100*VAR_CST)-1)/($H62*0.01),IF($E62&lt;&gt;"SPD",$H62*'Sensis Vectors ALL'!DE62*(EXP($G62/100*VAR_CST)-1)/0.01,'Sensis Vectors ALL'!DE62*($G62*VAR_CST)/0.01))</f>
        <v>0</v>
      </c>
      <c r="DF62" s="80">
        <f>IF($E62="FX",$H62*'Sensis Vectors ALL'!DF62*(EXP($G62/100*VAR_CST)-1)/($H62*0.01),IF($E62&lt;&gt;"SPD",$H62*'Sensis Vectors ALL'!DF62*(EXP($G62/100*VAR_CST)-1)/0.01,'Sensis Vectors ALL'!DF62*($G62*VAR_CST)/0.01))</f>
        <v>0</v>
      </c>
      <c r="DG62" s="80">
        <f>IF($E62="FX",$H62*'Sensis Vectors ALL'!DG62*(EXP($G62/100*VAR_CST)-1)/($H62*0.01),IF($E62&lt;&gt;"SPD",$H62*'Sensis Vectors ALL'!DG62*(EXP($G62/100*VAR_CST)-1)/0.01,'Sensis Vectors ALL'!DG62*($G62*VAR_CST)/0.01))</f>
        <v>0</v>
      </c>
      <c r="DH62" s="80">
        <f>IF($E62="FX",$H62*'Sensis Vectors ALL'!DH62*(EXP($G62/100*VAR_CST)-1)/($H62*0.01),IF($E62&lt;&gt;"SPD",$H62*'Sensis Vectors ALL'!DH62*(EXP($G62/100*VAR_CST)-1)/0.01,'Sensis Vectors ALL'!DH62*($G62*VAR_CST)/0.01))</f>
        <v>0</v>
      </c>
      <c r="DI62" s="80">
        <f>IF($E62="FX",$H62*'Sensis Vectors ALL'!DI62*(EXP($G62/100*VAR_CST)-1)/($H62*0.01),IF($E62&lt;&gt;"SPD",$H62*'Sensis Vectors ALL'!DI62*(EXP($G62/100*VAR_CST)-1)/0.01,'Sensis Vectors ALL'!DI62*($G62*VAR_CST)/0.01))</f>
        <v>0</v>
      </c>
      <c r="DJ62" s="80">
        <f>IF($E62="FX",$H62*'Sensis Vectors ALL'!DJ62*(EXP($G62/100*VAR_CST)-1)/($H62*0.01),IF($E62&lt;&gt;"SPD",$H62*'Sensis Vectors ALL'!DJ62*(EXP($G62/100*VAR_CST)-1)/0.01,'Sensis Vectors ALL'!DJ62*($G62*VAR_CST)/0.01))</f>
        <v>0</v>
      </c>
      <c r="DK62" s="80">
        <f>IF($E62="FX",$H62*'Sensis Vectors ALL'!DK62*(EXP($G62/100*VAR_CST)-1)/($H62*0.01),IF($E62&lt;&gt;"SPD",$H62*'Sensis Vectors ALL'!DK62*(EXP($G62/100*VAR_CST)-1)/0.01,'Sensis Vectors ALL'!DK62*($G62*VAR_CST)/0.01))</f>
        <v>0</v>
      </c>
      <c r="DL62" s="80">
        <f>IF($E62="FX",$H62*'Sensis Vectors ALL'!DL62*(EXP($G62/100*VAR_CST)-1)/($H62*0.01),IF($E62&lt;&gt;"SPD",$H62*'Sensis Vectors ALL'!DL62*(EXP($G62/100*VAR_CST)-1)/0.01,'Sensis Vectors ALL'!DL62*($G62*VAR_CST)/0.01))</f>
        <v>0</v>
      </c>
      <c r="DM62" s="80">
        <f>IF($E62="FX",$H62*'Sensis Vectors ALL'!DM62*(EXP($G62/100*VAR_CST)-1)/($H62*0.01),IF($E62&lt;&gt;"SPD",$H62*'Sensis Vectors ALL'!DM62*(EXP($G62/100*VAR_CST)-1)/0.01,'Sensis Vectors ALL'!DM62*($G62*VAR_CST)/0.01))</f>
        <v>0</v>
      </c>
      <c r="DN62" s="80">
        <f>IF($E62="FX",$H62*'Sensis Vectors ALL'!DN62*(EXP($G62/100*VAR_CST)-1)/($H62*0.01),IF($E62&lt;&gt;"SPD",$H62*'Sensis Vectors ALL'!DN62*(EXP($G62/100*VAR_CST)-1)/0.01,'Sensis Vectors ALL'!DN62*($G62*VAR_CST)/0.01))</f>
        <v>0</v>
      </c>
      <c r="DO62" s="80">
        <f>IF($E62="FX",$H62*'Sensis Vectors ALL'!DO62*(EXP($G62/100*VAR_CST)-1)/($H62*0.01),IF($E62&lt;&gt;"SPD",$H62*'Sensis Vectors ALL'!DO62*(EXP($G62/100*VAR_CST)-1)/0.01,'Sensis Vectors ALL'!DO62*($G62*VAR_CST)/0.01))</f>
        <v>0</v>
      </c>
      <c r="DP62" s="80">
        <f>IF($E62="FX",$H62*'Sensis Vectors ALL'!DP62*(EXP($G62/100*VAR_CST)-1)/($H62*0.01),IF($E62&lt;&gt;"SPD",$H62*'Sensis Vectors ALL'!DP62*(EXP($G62/100*VAR_CST)-1)/0.01,'Sensis Vectors ALL'!DP62*($G62*VAR_CST)/0.01))</f>
        <v>0</v>
      </c>
      <c r="DQ62" s="80">
        <f>IF($E62="FX",$H62*'Sensis Vectors ALL'!DQ62*(EXP($G62/100*VAR_CST)-1)/($H62*0.01),IF($E62&lt;&gt;"SPD",$H62*'Sensis Vectors ALL'!DQ62*(EXP($G62/100*VAR_CST)-1)/0.01,'Sensis Vectors ALL'!DQ62*($G62*VAR_CST)/0.01))</f>
        <v>-30.594115257949479</v>
      </c>
    </row>
    <row r="63" spans="1:121" x14ac:dyDescent="0.2">
      <c r="A63" s="60">
        <v>443</v>
      </c>
      <c r="B63" s="60" t="s">
        <v>16</v>
      </c>
      <c r="C63" s="60" t="s">
        <v>369</v>
      </c>
      <c r="D63" s="60" t="s">
        <v>526</v>
      </c>
      <c r="E63" s="60" t="s">
        <v>523</v>
      </c>
      <c r="F63" s="60" t="s">
        <v>36</v>
      </c>
      <c r="G63" s="60">
        <v>0.16415199999999999</v>
      </c>
      <c r="H63" s="60">
        <v>0.279609</v>
      </c>
      <c r="I63" s="80">
        <f>IF($E63="FX",$H63*'Sensis Vectors ALL'!I63*(EXP($G63/100*VAR_CST)-1)/($H63*0.01),IF($E63&lt;&gt;"SPD",$H63*'Sensis Vectors ALL'!I63*(EXP($G63/100*VAR_CST)-1)/0.01,'Sensis Vectors ALL'!I63*($G63*VAR_CST)/0.01))</f>
        <v>309.27741694066833</v>
      </c>
      <c r="J63" s="80">
        <f>IF($E63="FX",$H63*'Sensis Vectors ALL'!J63*(EXP($G63/100*VAR_CST)-1)/($H63*0.01),IF($E63&lt;&gt;"SPD",$H63*'Sensis Vectors ALL'!J63*(EXP($G63/100*VAR_CST)-1)/0.01,'Sensis Vectors ALL'!J63*($G63*VAR_CST)/0.01))</f>
        <v>309.27741694066833</v>
      </c>
      <c r="K63" s="80">
        <f>IF($E63="FX",$H63*'Sensis Vectors ALL'!K63*(EXP($G63/100*VAR_CST)-1)/($H63*0.01),IF($E63&lt;&gt;"SPD",$H63*'Sensis Vectors ALL'!K63*(EXP($G63/100*VAR_CST)-1)/0.01,'Sensis Vectors ALL'!K63*($G63*VAR_CST)/0.01))</f>
        <v>309.27741694066833</v>
      </c>
      <c r="L63" s="80">
        <f>IF($E63="FX",$H63*'Sensis Vectors ALL'!L63*(EXP($G63/100*VAR_CST)-1)/($H63*0.01),IF($E63&lt;&gt;"SPD",$H63*'Sensis Vectors ALL'!L63*(EXP($G63/100*VAR_CST)-1)/0.01,'Sensis Vectors ALL'!L63*($G63*VAR_CST)/0.01))</f>
        <v>309.27741694066833</v>
      </c>
      <c r="M63" s="80">
        <f>IF($E63="FX",$H63*'Sensis Vectors ALL'!M63*(EXP($G63/100*VAR_CST)-1)/($H63*0.01),IF($E63&lt;&gt;"SPD",$H63*'Sensis Vectors ALL'!M63*(EXP($G63/100*VAR_CST)-1)/0.01,'Sensis Vectors ALL'!M63*($G63*VAR_CST)/0.01))</f>
        <v>309.27741694066833</v>
      </c>
      <c r="N63" s="80">
        <f>IF($E63="FX",$H63*'Sensis Vectors ALL'!N63*(EXP($G63/100*VAR_CST)-1)/($H63*0.01),IF($E63&lt;&gt;"SPD",$H63*'Sensis Vectors ALL'!N63*(EXP($G63/100*VAR_CST)-1)/0.01,'Sensis Vectors ALL'!N63*($G63*VAR_CST)/0.01))</f>
        <v>309.27741694066833</v>
      </c>
      <c r="O63" s="80">
        <f>IF($E63="FX",$H63*'Sensis Vectors ALL'!O63*(EXP($G63/100*VAR_CST)-1)/($H63*0.01),IF($E63&lt;&gt;"SPD",$H63*'Sensis Vectors ALL'!O63*(EXP($G63/100*VAR_CST)-1)/0.01,'Sensis Vectors ALL'!O63*($G63*VAR_CST)/0.01))</f>
        <v>0</v>
      </c>
      <c r="P63" s="80">
        <f>IF($E63="FX",$H63*'Sensis Vectors ALL'!P63*(EXP($G63/100*VAR_CST)-1)/($H63*0.01),IF($E63&lt;&gt;"SPD",$H63*'Sensis Vectors ALL'!P63*(EXP($G63/100*VAR_CST)-1)/0.01,'Sensis Vectors ALL'!P63*($G63*VAR_CST)/0.01))</f>
        <v>0</v>
      </c>
      <c r="Q63" s="80">
        <f>IF($E63="FX",$H63*'Sensis Vectors ALL'!Q63*(EXP($G63/100*VAR_CST)-1)/($H63*0.01),IF($E63&lt;&gt;"SPD",$H63*'Sensis Vectors ALL'!Q63*(EXP($G63/100*VAR_CST)-1)/0.01,'Sensis Vectors ALL'!Q63*($G63*VAR_CST)/0.01))</f>
        <v>0</v>
      </c>
      <c r="R63" s="80">
        <f>IF($E63="FX",$H63*'Sensis Vectors ALL'!R63*(EXP($G63/100*VAR_CST)-1)/($H63*0.01),IF($E63&lt;&gt;"SPD",$H63*'Sensis Vectors ALL'!R63*(EXP($G63/100*VAR_CST)-1)/0.01,'Sensis Vectors ALL'!R63*($G63*VAR_CST)/0.01))</f>
        <v>0</v>
      </c>
      <c r="S63" s="80">
        <f>IF($E63="FX",$H63*'Sensis Vectors ALL'!S63*(EXP($G63/100*VAR_CST)-1)/($H63*0.01),IF($E63&lt;&gt;"SPD",$H63*'Sensis Vectors ALL'!S63*(EXP($G63/100*VAR_CST)-1)/0.01,'Sensis Vectors ALL'!S63*($G63*VAR_CST)/0.01))</f>
        <v>0</v>
      </c>
      <c r="T63" s="80">
        <f>IF($E63="FX",$H63*'Sensis Vectors ALL'!T63*(EXP($G63/100*VAR_CST)-1)/($H63*0.01),IF($E63&lt;&gt;"SPD",$H63*'Sensis Vectors ALL'!T63*(EXP($G63/100*VAR_CST)-1)/0.01,'Sensis Vectors ALL'!T63*($G63*VAR_CST)/0.01))</f>
        <v>0</v>
      </c>
      <c r="U63" s="80">
        <f>IF($E63="FX",$H63*'Sensis Vectors ALL'!U63*(EXP($G63/100*VAR_CST)-1)/($H63*0.01),IF($E63&lt;&gt;"SPD",$H63*'Sensis Vectors ALL'!U63*(EXP($G63/100*VAR_CST)-1)/0.01,'Sensis Vectors ALL'!U63*($G63*VAR_CST)/0.01))</f>
        <v>0</v>
      </c>
      <c r="V63" s="80">
        <f>IF($E63="FX",$H63*'Sensis Vectors ALL'!V63*(EXP($G63/100*VAR_CST)-1)/($H63*0.01),IF($E63&lt;&gt;"SPD",$H63*'Sensis Vectors ALL'!V63*(EXP($G63/100*VAR_CST)-1)/0.01,'Sensis Vectors ALL'!V63*($G63*VAR_CST)/0.01))</f>
        <v>0</v>
      </c>
      <c r="W63" s="80">
        <f>IF($E63="FX",$H63*'Sensis Vectors ALL'!W63*(EXP($G63/100*VAR_CST)-1)/($H63*0.01),IF($E63&lt;&gt;"SPD",$H63*'Sensis Vectors ALL'!W63*(EXP($G63/100*VAR_CST)-1)/0.01,'Sensis Vectors ALL'!W63*($G63*VAR_CST)/0.01))</f>
        <v>-0.90153021365499664</v>
      </c>
      <c r="X63" s="80">
        <f>IF($E63="FX",$H63*'Sensis Vectors ALL'!X63*(EXP($G63/100*VAR_CST)-1)/($H63*0.01),IF($E63&lt;&gt;"SPD",$H63*'Sensis Vectors ALL'!X63*(EXP($G63/100*VAR_CST)-1)/0.01,'Sensis Vectors ALL'!X63*($G63*VAR_CST)/0.01))</f>
        <v>0</v>
      </c>
      <c r="Y63" s="80">
        <f>IF($E63="FX",$H63*'Sensis Vectors ALL'!Y63*(EXP($G63/100*VAR_CST)-1)/($H63*0.01),IF($E63&lt;&gt;"SPD",$H63*'Sensis Vectors ALL'!Y63*(EXP($G63/100*VAR_CST)-1)/0.01,'Sensis Vectors ALL'!Y63*($G63*VAR_CST)/0.01))</f>
        <v>-0.90153021365499664</v>
      </c>
      <c r="Z63" s="80">
        <f>IF($E63="FX",$H63*'Sensis Vectors ALL'!Z63*(EXP($G63/100*VAR_CST)-1)/($H63*0.01),IF($E63&lt;&gt;"SPD",$H63*'Sensis Vectors ALL'!Z63*(EXP($G63/100*VAR_CST)-1)/0.01,'Sensis Vectors ALL'!Z63*($G63*VAR_CST)/0.01))</f>
        <v>310.17894715432328</v>
      </c>
      <c r="AA63" s="80">
        <f>IF($E63="FX",$H63*'Sensis Vectors ALL'!AA63*(EXP($G63/100*VAR_CST)-1)/($H63*0.01),IF($E63&lt;&gt;"SPD",$H63*'Sensis Vectors ALL'!AA63*(EXP($G63/100*VAR_CST)-1)/0.01,'Sensis Vectors ALL'!AA63*($G63*VAR_CST)/0.01))</f>
        <v>128.11449324119269</v>
      </c>
      <c r="AB63" s="80">
        <f>IF($E63="FX",$H63*'Sensis Vectors ALL'!AB63*(EXP($G63/100*VAR_CST)-1)/($H63*0.01),IF($E63&lt;&gt;"SPD",$H63*'Sensis Vectors ALL'!AB63*(EXP($G63/100*VAR_CST)-1)/0.01,'Sensis Vectors ALL'!AB63*($G63*VAR_CST)/0.01))</f>
        <v>182.06445391313065</v>
      </c>
      <c r="AC63" s="80">
        <f>IF($E63="FX",$H63*'Sensis Vectors ALL'!AC63*(EXP($G63/100*VAR_CST)-1)/($H63*0.01),IF($E63&lt;&gt;"SPD",$H63*'Sensis Vectors ALL'!AC63*(EXP($G63/100*VAR_CST)-1)/0.01,'Sensis Vectors ALL'!AC63*($G63*VAR_CST)/0.01))</f>
        <v>0</v>
      </c>
      <c r="AD63" s="80">
        <f>IF($E63="FX",$H63*'Sensis Vectors ALL'!AD63*(EXP($G63/100*VAR_CST)-1)/($H63*0.01),IF($E63&lt;&gt;"SPD",$H63*'Sensis Vectors ALL'!AD63*(EXP($G63/100*VAR_CST)-1)/0.01,'Sensis Vectors ALL'!AD63*($G63*VAR_CST)/0.01))</f>
        <v>0</v>
      </c>
      <c r="AE63" s="80">
        <f>IF($E63="FX",$H63*'Sensis Vectors ALL'!AE63*(EXP($G63/100*VAR_CST)-1)/($H63*0.01),IF($E63&lt;&gt;"SPD",$H63*'Sensis Vectors ALL'!AE63*(EXP($G63/100*VAR_CST)-1)/0.01,'Sensis Vectors ALL'!AE63*($G63*VAR_CST)/0.01))</f>
        <v>0</v>
      </c>
      <c r="AF63" s="80">
        <f>IF($E63="FX",$H63*'Sensis Vectors ALL'!AF63*(EXP($G63/100*VAR_CST)-1)/($H63*0.01),IF($E63&lt;&gt;"SPD",$H63*'Sensis Vectors ALL'!AF63*(EXP($G63/100*VAR_CST)-1)/0.01,'Sensis Vectors ALL'!AF63*($G63*VAR_CST)/0.01))</f>
        <v>0</v>
      </c>
      <c r="AG63" s="80">
        <f>IF($E63="FX",$H63*'Sensis Vectors ALL'!AG63*(EXP($G63/100*VAR_CST)-1)/($H63*0.01),IF($E63&lt;&gt;"SPD",$H63*'Sensis Vectors ALL'!AG63*(EXP($G63/100*VAR_CST)-1)/0.01,'Sensis Vectors ALL'!AG63*($G63*VAR_CST)/0.01))</f>
        <v>0</v>
      </c>
      <c r="AH63" s="80">
        <f>IF($E63="FX",$H63*'Sensis Vectors ALL'!AH63*(EXP($G63/100*VAR_CST)-1)/($H63*0.01),IF($E63&lt;&gt;"SPD",$H63*'Sensis Vectors ALL'!AH63*(EXP($G63/100*VAR_CST)-1)/0.01,'Sensis Vectors ALL'!AH63*($G63*VAR_CST)/0.01))</f>
        <v>0</v>
      </c>
      <c r="AI63" s="80">
        <f>IF($E63="FX",$H63*'Sensis Vectors ALL'!AI63*(EXP($G63/100*VAR_CST)-1)/($H63*0.01),IF($E63&lt;&gt;"SPD",$H63*'Sensis Vectors ALL'!AI63*(EXP($G63/100*VAR_CST)-1)/0.01,'Sensis Vectors ALL'!AI63*($G63*VAR_CST)/0.01))</f>
        <v>0</v>
      </c>
      <c r="AJ63" s="80">
        <f>IF($E63="FX",$H63*'Sensis Vectors ALL'!AJ63*(EXP($G63/100*VAR_CST)-1)/($H63*0.01),IF($E63&lt;&gt;"SPD",$H63*'Sensis Vectors ALL'!AJ63*(EXP($G63/100*VAR_CST)-1)/0.01,'Sensis Vectors ALL'!AJ63*($G63*VAR_CST)/0.01))</f>
        <v>0</v>
      </c>
      <c r="AK63" s="80">
        <f>IF($E63="FX",$H63*'Sensis Vectors ALL'!AK63*(EXP($G63/100*VAR_CST)-1)/($H63*0.01),IF($E63&lt;&gt;"SPD",$H63*'Sensis Vectors ALL'!AK63*(EXP($G63/100*VAR_CST)-1)/0.01,'Sensis Vectors ALL'!AK63*($G63*VAR_CST)/0.01))</f>
        <v>0</v>
      </c>
      <c r="AL63" s="80">
        <f>IF($E63="FX",$H63*'Sensis Vectors ALL'!AL63*(EXP($G63/100*VAR_CST)-1)/($H63*0.01),IF($E63&lt;&gt;"SPD",$H63*'Sensis Vectors ALL'!AL63*(EXP($G63/100*VAR_CST)-1)/0.01,'Sensis Vectors ALL'!AL63*($G63*VAR_CST)/0.01))</f>
        <v>0</v>
      </c>
      <c r="AM63" s="80">
        <f>IF($E63="FX",$H63*'Sensis Vectors ALL'!AM63*(EXP($G63/100*VAR_CST)-1)/($H63*0.01),IF($E63&lt;&gt;"SPD",$H63*'Sensis Vectors ALL'!AM63*(EXP($G63/100*VAR_CST)-1)/0.01,'Sensis Vectors ALL'!AM63*($G63*VAR_CST)/0.01))</f>
        <v>0</v>
      </c>
      <c r="AN63" s="80">
        <f>IF($E63="FX",$H63*'Sensis Vectors ALL'!AN63*(EXP($G63/100*VAR_CST)-1)/($H63*0.01),IF($E63&lt;&gt;"SPD",$H63*'Sensis Vectors ALL'!AN63*(EXP($G63/100*VAR_CST)-1)/0.01,'Sensis Vectors ALL'!AN63*($G63*VAR_CST)/0.01))</f>
        <v>0</v>
      </c>
      <c r="AO63" s="80">
        <f>IF($E63="FX",$H63*'Sensis Vectors ALL'!AO63*(EXP($G63/100*VAR_CST)-1)/($H63*0.01),IF($E63&lt;&gt;"SPD",$H63*'Sensis Vectors ALL'!AO63*(EXP($G63/100*VAR_CST)-1)/0.01,'Sensis Vectors ALL'!AO63*($G63*VAR_CST)/0.01))</f>
        <v>0</v>
      </c>
      <c r="AP63" s="80">
        <f>IF($E63="FX",$H63*'Sensis Vectors ALL'!AP63*(EXP($G63/100*VAR_CST)-1)/($H63*0.01),IF($E63&lt;&gt;"SPD",$H63*'Sensis Vectors ALL'!AP63*(EXP($G63/100*VAR_CST)-1)/0.01,'Sensis Vectors ALL'!AP63*($G63*VAR_CST)/0.01))</f>
        <v>0</v>
      </c>
      <c r="AQ63" s="80">
        <f>IF($E63="FX",$H63*'Sensis Vectors ALL'!AQ63*(EXP($G63/100*VAR_CST)-1)/($H63*0.01),IF($E63&lt;&gt;"SPD",$H63*'Sensis Vectors ALL'!AQ63*(EXP($G63/100*VAR_CST)-1)/0.01,'Sensis Vectors ALL'!AQ63*($G63*VAR_CST)/0.01))</f>
        <v>0</v>
      </c>
      <c r="AR63" s="80">
        <f>IF($E63="FX",$H63*'Sensis Vectors ALL'!AR63*(EXP($G63/100*VAR_CST)-1)/($H63*0.01),IF($E63&lt;&gt;"SPD",$H63*'Sensis Vectors ALL'!AR63*(EXP($G63/100*VAR_CST)-1)/0.01,'Sensis Vectors ALL'!AR63*($G63*VAR_CST)/0.01))</f>
        <v>0</v>
      </c>
      <c r="AS63" s="80">
        <f>IF($E63="FX",$H63*'Sensis Vectors ALL'!AS63*(EXP($G63/100*VAR_CST)-1)/($H63*0.01),IF($E63&lt;&gt;"SPD",$H63*'Sensis Vectors ALL'!AS63*(EXP($G63/100*VAR_CST)-1)/0.01,'Sensis Vectors ALL'!AS63*($G63*VAR_CST)/0.01))</f>
        <v>0</v>
      </c>
      <c r="AT63" s="80">
        <f>IF($E63="FX",$H63*'Sensis Vectors ALL'!AT63*(EXP($G63/100*VAR_CST)-1)/($H63*0.01),IF($E63&lt;&gt;"SPD",$H63*'Sensis Vectors ALL'!AT63*(EXP($G63/100*VAR_CST)-1)/0.01,'Sensis Vectors ALL'!AT63*($G63*VAR_CST)/0.01))</f>
        <v>0</v>
      </c>
      <c r="AU63" s="80">
        <f>IF($E63="FX",$H63*'Sensis Vectors ALL'!AU63*(EXP($G63/100*VAR_CST)-1)/($H63*0.01),IF($E63&lt;&gt;"SPD",$H63*'Sensis Vectors ALL'!AU63*(EXP($G63/100*VAR_CST)-1)/0.01,'Sensis Vectors ALL'!AU63*($G63*VAR_CST)/0.01))</f>
        <v>0</v>
      </c>
      <c r="AV63" s="80">
        <f>IF($E63="FX",$H63*'Sensis Vectors ALL'!AV63*(EXP($G63/100*VAR_CST)-1)/($H63*0.01),IF($E63&lt;&gt;"SPD",$H63*'Sensis Vectors ALL'!AV63*(EXP($G63/100*VAR_CST)-1)/0.01,'Sensis Vectors ALL'!AV63*($G63*VAR_CST)/0.01))</f>
        <v>0</v>
      </c>
      <c r="AW63" s="80">
        <f>IF($E63="FX",$H63*'Sensis Vectors ALL'!AW63*(EXP($G63/100*VAR_CST)-1)/($H63*0.01),IF($E63&lt;&gt;"SPD",$H63*'Sensis Vectors ALL'!AW63*(EXP($G63/100*VAR_CST)-1)/0.01,'Sensis Vectors ALL'!AW63*($G63*VAR_CST)/0.01))</f>
        <v>0</v>
      </c>
      <c r="AX63" s="80">
        <f>IF($E63="FX",$H63*'Sensis Vectors ALL'!AX63*(EXP($G63/100*VAR_CST)-1)/($H63*0.01),IF($E63&lt;&gt;"SPD",$H63*'Sensis Vectors ALL'!AX63*(EXP($G63/100*VAR_CST)-1)/0.01,'Sensis Vectors ALL'!AX63*($G63*VAR_CST)/0.01))</f>
        <v>0</v>
      </c>
      <c r="AY63" s="80">
        <f>IF($E63="FX",$H63*'Sensis Vectors ALL'!AY63*(EXP($G63/100*VAR_CST)-1)/($H63*0.01),IF($E63&lt;&gt;"SPD",$H63*'Sensis Vectors ALL'!AY63*(EXP($G63/100*VAR_CST)-1)/0.01,'Sensis Vectors ALL'!AY63*($G63*VAR_CST)/0.01))</f>
        <v>0</v>
      </c>
      <c r="AZ63" s="80">
        <f>IF($E63="FX",$H63*'Sensis Vectors ALL'!AZ63*(EXP($G63/100*VAR_CST)-1)/($H63*0.01),IF($E63&lt;&gt;"SPD",$H63*'Sensis Vectors ALL'!AZ63*(EXP($G63/100*VAR_CST)-1)/0.01,'Sensis Vectors ALL'!AZ63*($G63*VAR_CST)/0.01))</f>
        <v>0</v>
      </c>
      <c r="BA63" s="80">
        <f>IF($E63="FX",$H63*'Sensis Vectors ALL'!BA63*(EXP($G63/100*VAR_CST)-1)/($H63*0.01),IF($E63&lt;&gt;"SPD",$H63*'Sensis Vectors ALL'!BA63*(EXP($G63/100*VAR_CST)-1)/0.01,'Sensis Vectors ALL'!BA63*($G63*VAR_CST)/0.01))</f>
        <v>0</v>
      </c>
      <c r="BB63" s="80">
        <f>IF($E63="FX",$H63*'Sensis Vectors ALL'!BB63*(EXP($G63/100*VAR_CST)-1)/($H63*0.01),IF($E63&lt;&gt;"SPD",$H63*'Sensis Vectors ALL'!BB63*(EXP($G63/100*VAR_CST)-1)/0.01,'Sensis Vectors ALL'!BB63*($G63*VAR_CST)/0.01))</f>
        <v>0</v>
      </c>
      <c r="BC63" s="80">
        <f>IF($E63="FX",$H63*'Sensis Vectors ALL'!BC63*(EXP($G63/100*VAR_CST)-1)/($H63*0.01),IF($E63&lt;&gt;"SPD",$H63*'Sensis Vectors ALL'!BC63*(EXP($G63/100*VAR_CST)-1)/0.01,'Sensis Vectors ALL'!BC63*($G63*VAR_CST)/0.01))</f>
        <v>0</v>
      </c>
      <c r="BD63" s="80">
        <f>IF($E63="FX",$H63*'Sensis Vectors ALL'!BD63*(EXP($G63/100*VAR_CST)-1)/($H63*0.01),IF($E63&lt;&gt;"SPD",$H63*'Sensis Vectors ALL'!BD63*(EXP($G63/100*VAR_CST)-1)/0.01,'Sensis Vectors ALL'!BD63*($G63*VAR_CST)/0.01))</f>
        <v>0</v>
      </c>
      <c r="BE63" s="80">
        <f>IF($E63="FX",$H63*'Sensis Vectors ALL'!BE63*(EXP($G63/100*VAR_CST)-1)/($H63*0.01),IF($E63&lt;&gt;"SPD",$H63*'Sensis Vectors ALL'!BE63*(EXP($G63/100*VAR_CST)-1)/0.01,'Sensis Vectors ALL'!BE63*($G63*VAR_CST)/0.01))</f>
        <v>0</v>
      </c>
      <c r="BF63" s="80">
        <f>IF($E63="FX",$H63*'Sensis Vectors ALL'!BF63*(EXP($G63/100*VAR_CST)-1)/($H63*0.01),IF($E63&lt;&gt;"SPD",$H63*'Sensis Vectors ALL'!BF63*(EXP($G63/100*VAR_CST)-1)/0.01,'Sensis Vectors ALL'!BF63*($G63*VAR_CST)/0.01))</f>
        <v>0</v>
      </c>
      <c r="BG63" s="80">
        <f>IF($E63="FX",$H63*'Sensis Vectors ALL'!BG63*(EXP($G63/100*VAR_CST)-1)/($H63*0.01),IF($E63&lt;&gt;"SPD",$H63*'Sensis Vectors ALL'!BG63*(EXP($G63/100*VAR_CST)-1)/0.01,'Sensis Vectors ALL'!BG63*($G63*VAR_CST)/0.01))</f>
        <v>0</v>
      </c>
      <c r="BH63" s="80">
        <f>IF($E63="FX",$H63*'Sensis Vectors ALL'!BH63*(EXP($G63/100*VAR_CST)-1)/($H63*0.01),IF($E63&lt;&gt;"SPD",$H63*'Sensis Vectors ALL'!BH63*(EXP($G63/100*VAR_CST)-1)/0.01,'Sensis Vectors ALL'!BH63*($G63*VAR_CST)/0.01))</f>
        <v>0</v>
      </c>
      <c r="BI63" s="80">
        <f>IF($E63="FX",$H63*'Sensis Vectors ALL'!BI63*(EXP($G63/100*VAR_CST)-1)/($H63*0.01),IF($E63&lt;&gt;"SPD",$H63*'Sensis Vectors ALL'!BI63*(EXP($G63/100*VAR_CST)-1)/0.01,'Sensis Vectors ALL'!BI63*($G63*VAR_CST)/0.01))</f>
        <v>0</v>
      </c>
      <c r="BJ63" s="80">
        <f>IF($E63="FX",$H63*'Sensis Vectors ALL'!BJ63*(EXP($G63/100*VAR_CST)-1)/($H63*0.01),IF($E63&lt;&gt;"SPD",$H63*'Sensis Vectors ALL'!BJ63*(EXP($G63/100*VAR_CST)-1)/0.01,'Sensis Vectors ALL'!BJ63*($G63*VAR_CST)/0.01))</f>
        <v>0</v>
      </c>
      <c r="BK63" s="80">
        <f>IF($E63="FX",$H63*'Sensis Vectors ALL'!BK63*(EXP($G63/100*VAR_CST)-1)/($H63*0.01),IF($E63&lt;&gt;"SPD",$H63*'Sensis Vectors ALL'!BK63*(EXP($G63/100*VAR_CST)-1)/0.01,'Sensis Vectors ALL'!BK63*($G63*VAR_CST)/0.01))</f>
        <v>0</v>
      </c>
      <c r="BL63" s="80">
        <f>IF($E63="FX",$H63*'Sensis Vectors ALL'!BL63*(EXP($G63/100*VAR_CST)-1)/($H63*0.01),IF($E63&lt;&gt;"SPD",$H63*'Sensis Vectors ALL'!BL63*(EXP($G63/100*VAR_CST)-1)/0.01,'Sensis Vectors ALL'!BL63*($G63*VAR_CST)/0.01))</f>
        <v>0</v>
      </c>
      <c r="BM63" s="80">
        <f>IF($E63="FX",$H63*'Sensis Vectors ALL'!BM63*(EXP($G63/100*VAR_CST)-1)/($H63*0.01),IF($E63&lt;&gt;"SPD",$H63*'Sensis Vectors ALL'!BM63*(EXP($G63/100*VAR_CST)-1)/0.01,'Sensis Vectors ALL'!BM63*($G63*VAR_CST)/0.01))</f>
        <v>0</v>
      </c>
      <c r="BN63" s="80">
        <f>IF($E63="FX",$H63*'Sensis Vectors ALL'!BN63*(EXP($G63/100*VAR_CST)-1)/($H63*0.01),IF($E63&lt;&gt;"SPD",$H63*'Sensis Vectors ALL'!BN63*(EXP($G63/100*VAR_CST)-1)/0.01,'Sensis Vectors ALL'!BN63*($G63*VAR_CST)/0.01))</f>
        <v>0</v>
      </c>
      <c r="BO63" s="80">
        <f>IF($E63="FX",$H63*'Sensis Vectors ALL'!BO63*(EXP($G63/100*VAR_CST)-1)/($H63*0.01),IF($E63&lt;&gt;"SPD",$H63*'Sensis Vectors ALL'!BO63*(EXP($G63/100*VAR_CST)-1)/0.01,'Sensis Vectors ALL'!BO63*($G63*VAR_CST)/0.01))</f>
        <v>0</v>
      </c>
      <c r="BP63" s="80">
        <f>IF($E63="FX",$H63*'Sensis Vectors ALL'!BP63*(EXP($G63/100*VAR_CST)-1)/($H63*0.01),IF($E63&lt;&gt;"SPD",$H63*'Sensis Vectors ALL'!BP63*(EXP($G63/100*VAR_CST)-1)/0.01,'Sensis Vectors ALL'!BP63*($G63*VAR_CST)/0.01))</f>
        <v>0</v>
      </c>
      <c r="BQ63" s="80">
        <f>IF($E63="FX",$H63*'Sensis Vectors ALL'!BQ63*(EXP($G63/100*VAR_CST)-1)/($H63*0.01),IF($E63&lt;&gt;"SPD",$H63*'Sensis Vectors ALL'!BQ63*(EXP($G63/100*VAR_CST)-1)/0.01,'Sensis Vectors ALL'!BQ63*($G63*VAR_CST)/0.01))</f>
        <v>0</v>
      </c>
      <c r="BR63" s="80">
        <f>IF($E63="FX",$H63*'Sensis Vectors ALL'!BR63*(EXP($G63/100*VAR_CST)-1)/($H63*0.01),IF($E63&lt;&gt;"SPD",$H63*'Sensis Vectors ALL'!BR63*(EXP($G63/100*VAR_CST)-1)/0.01,'Sensis Vectors ALL'!BR63*($G63*VAR_CST)/0.01))</f>
        <v>0</v>
      </c>
      <c r="BS63" s="80">
        <f>IF($E63="FX",$H63*'Sensis Vectors ALL'!BS63*(EXP($G63/100*VAR_CST)-1)/($H63*0.01),IF($E63&lt;&gt;"SPD",$H63*'Sensis Vectors ALL'!BS63*(EXP($G63/100*VAR_CST)-1)/0.01,'Sensis Vectors ALL'!BS63*($G63*VAR_CST)/0.01))</f>
        <v>0</v>
      </c>
      <c r="BT63" s="80">
        <f>IF($E63="FX",$H63*'Sensis Vectors ALL'!BT63*(EXP($G63/100*VAR_CST)-1)/($H63*0.01),IF($E63&lt;&gt;"SPD",$H63*'Sensis Vectors ALL'!BT63*(EXP($G63/100*VAR_CST)-1)/0.01,'Sensis Vectors ALL'!BT63*($G63*VAR_CST)/0.01))</f>
        <v>0</v>
      </c>
      <c r="BU63" s="80">
        <f>IF($E63="FX",$H63*'Sensis Vectors ALL'!BU63*(EXP($G63/100*VAR_CST)-1)/($H63*0.01),IF($E63&lt;&gt;"SPD",$H63*'Sensis Vectors ALL'!BU63*(EXP($G63/100*VAR_CST)-1)/0.01,'Sensis Vectors ALL'!BU63*($G63*VAR_CST)/0.01))</f>
        <v>0</v>
      </c>
      <c r="BV63" s="80">
        <f>IF($E63="FX",$H63*'Sensis Vectors ALL'!BV63*(EXP($G63/100*VAR_CST)-1)/($H63*0.01),IF($E63&lt;&gt;"SPD",$H63*'Sensis Vectors ALL'!BV63*(EXP($G63/100*VAR_CST)-1)/0.01,'Sensis Vectors ALL'!BV63*($G63*VAR_CST)/0.01))</f>
        <v>0</v>
      </c>
      <c r="BW63" s="80">
        <f>IF($E63="FX",$H63*'Sensis Vectors ALL'!BW63*(EXP($G63/100*VAR_CST)-1)/($H63*0.01),IF($E63&lt;&gt;"SPD",$H63*'Sensis Vectors ALL'!BW63*(EXP($G63/100*VAR_CST)-1)/0.01,'Sensis Vectors ALL'!BW63*($G63*VAR_CST)/0.01))</f>
        <v>0</v>
      </c>
      <c r="BX63" s="80">
        <f>IF($E63="FX",$H63*'Sensis Vectors ALL'!BX63*(EXP($G63/100*VAR_CST)-1)/($H63*0.01),IF($E63&lt;&gt;"SPD",$H63*'Sensis Vectors ALL'!BX63*(EXP($G63/100*VAR_CST)-1)/0.01,'Sensis Vectors ALL'!BX63*($G63*VAR_CST)/0.01))</f>
        <v>0</v>
      </c>
      <c r="BY63" s="80">
        <f>IF($E63="FX",$H63*'Sensis Vectors ALL'!BY63*(EXP($G63/100*VAR_CST)-1)/($H63*0.01),IF($E63&lt;&gt;"SPD",$H63*'Sensis Vectors ALL'!BY63*(EXP($G63/100*VAR_CST)-1)/0.01,'Sensis Vectors ALL'!BY63*($G63*VAR_CST)/0.01))</f>
        <v>0</v>
      </c>
      <c r="BZ63" s="80">
        <f>IF($E63="FX",$H63*'Sensis Vectors ALL'!BZ63*(EXP($G63/100*VAR_CST)-1)/($H63*0.01),IF($E63&lt;&gt;"SPD",$H63*'Sensis Vectors ALL'!BZ63*(EXP($G63/100*VAR_CST)-1)/0.01,'Sensis Vectors ALL'!BZ63*($G63*VAR_CST)/0.01))</f>
        <v>0</v>
      </c>
      <c r="CA63" s="80">
        <f>IF($E63="FX",$H63*'Sensis Vectors ALL'!CA63*(EXP($G63/100*VAR_CST)-1)/($H63*0.01),IF($E63&lt;&gt;"SPD",$H63*'Sensis Vectors ALL'!CA63*(EXP($G63/100*VAR_CST)-1)/0.01,'Sensis Vectors ALL'!CA63*($G63*VAR_CST)/0.01))</f>
        <v>0</v>
      </c>
      <c r="CB63" s="80">
        <f>IF($E63="FX",$H63*'Sensis Vectors ALL'!CB63*(EXP($G63/100*VAR_CST)-1)/($H63*0.01),IF($E63&lt;&gt;"SPD",$H63*'Sensis Vectors ALL'!CB63*(EXP($G63/100*VAR_CST)-1)/0.01,'Sensis Vectors ALL'!CB63*($G63*VAR_CST)/0.01))</f>
        <v>0</v>
      </c>
      <c r="CC63" s="80">
        <f>IF($E63="FX",$H63*'Sensis Vectors ALL'!CC63*(EXP($G63/100*VAR_CST)-1)/($H63*0.01),IF($E63&lt;&gt;"SPD",$H63*'Sensis Vectors ALL'!CC63*(EXP($G63/100*VAR_CST)-1)/0.01,'Sensis Vectors ALL'!CC63*($G63*VAR_CST)/0.01))</f>
        <v>0</v>
      </c>
      <c r="CD63" s="80">
        <f>IF($E63="FX",$H63*'Sensis Vectors ALL'!CD63*(EXP($G63/100*VAR_CST)-1)/($H63*0.01),IF($E63&lt;&gt;"SPD",$H63*'Sensis Vectors ALL'!CD63*(EXP($G63/100*VAR_CST)-1)/0.01,'Sensis Vectors ALL'!CD63*($G63*VAR_CST)/0.01))</f>
        <v>0</v>
      </c>
      <c r="CE63" s="80">
        <f>IF($E63="FX",$H63*'Sensis Vectors ALL'!CE63*(EXP($G63/100*VAR_CST)-1)/($H63*0.01),IF($E63&lt;&gt;"SPD",$H63*'Sensis Vectors ALL'!CE63*(EXP($G63/100*VAR_CST)-1)/0.01,'Sensis Vectors ALL'!CE63*($G63*VAR_CST)/0.01))</f>
        <v>0</v>
      </c>
      <c r="CF63" s="80">
        <f>IF($E63="FX",$H63*'Sensis Vectors ALL'!CF63*(EXP($G63/100*VAR_CST)-1)/($H63*0.01),IF($E63&lt;&gt;"SPD",$H63*'Sensis Vectors ALL'!CF63*(EXP($G63/100*VAR_CST)-1)/0.01,'Sensis Vectors ALL'!CF63*($G63*VAR_CST)/0.01))</f>
        <v>0</v>
      </c>
      <c r="CG63" s="80">
        <f>IF($E63="FX",$H63*'Sensis Vectors ALL'!CG63*(EXP($G63/100*VAR_CST)-1)/($H63*0.01),IF($E63&lt;&gt;"SPD",$H63*'Sensis Vectors ALL'!CG63*(EXP($G63/100*VAR_CST)-1)/0.01,'Sensis Vectors ALL'!CG63*($G63*VAR_CST)/0.01))</f>
        <v>0</v>
      </c>
      <c r="CH63" s="80">
        <f>IF($E63="FX",$H63*'Sensis Vectors ALL'!CH63*(EXP($G63/100*VAR_CST)-1)/($H63*0.01),IF($E63&lt;&gt;"SPD",$H63*'Sensis Vectors ALL'!CH63*(EXP($G63/100*VAR_CST)-1)/0.01,'Sensis Vectors ALL'!CH63*($G63*VAR_CST)/0.01))</f>
        <v>0</v>
      </c>
      <c r="CI63" s="80">
        <f>IF($E63="FX",$H63*'Sensis Vectors ALL'!CI63*(EXP($G63/100*VAR_CST)-1)/($H63*0.01),IF($E63&lt;&gt;"SPD",$H63*'Sensis Vectors ALL'!CI63*(EXP($G63/100*VAR_CST)-1)/0.01,'Sensis Vectors ALL'!CI63*($G63*VAR_CST)/0.01))</f>
        <v>0</v>
      </c>
      <c r="CJ63" s="80">
        <f>IF($E63="FX",$H63*'Sensis Vectors ALL'!CJ63*(EXP($G63/100*VAR_CST)-1)/($H63*0.01),IF($E63&lt;&gt;"SPD",$H63*'Sensis Vectors ALL'!CJ63*(EXP($G63/100*VAR_CST)-1)/0.01,'Sensis Vectors ALL'!CJ63*($G63*VAR_CST)/0.01))</f>
        <v>0</v>
      </c>
      <c r="CK63" s="80">
        <f>IF($E63="FX",$H63*'Sensis Vectors ALL'!CK63*(EXP($G63/100*VAR_CST)-1)/($H63*0.01),IF($E63&lt;&gt;"SPD",$H63*'Sensis Vectors ALL'!CK63*(EXP($G63/100*VAR_CST)-1)/0.01,'Sensis Vectors ALL'!CK63*($G63*VAR_CST)/0.01))</f>
        <v>0</v>
      </c>
      <c r="CL63" s="80">
        <f>IF($E63="FX",$H63*'Sensis Vectors ALL'!CL63*(EXP($G63/100*VAR_CST)-1)/($H63*0.01),IF($E63&lt;&gt;"SPD",$H63*'Sensis Vectors ALL'!CL63*(EXP($G63/100*VAR_CST)-1)/0.01,'Sensis Vectors ALL'!CL63*($G63*VAR_CST)/0.01))</f>
        <v>0</v>
      </c>
      <c r="CM63" s="80">
        <f>IF($E63="FX",$H63*'Sensis Vectors ALL'!CM63*(EXP($G63/100*VAR_CST)-1)/($H63*0.01),IF($E63&lt;&gt;"SPD",$H63*'Sensis Vectors ALL'!CM63*(EXP($G63/100*VAR_CST)-1)/0.01,'Sensis Vectors ALL'!CM63*($G63*VAR_CST)/0.01))</f>
        <v>0</v>
      </c>
      <c r="CN63" s="80">
        <f>IF($E63="FX",$H63*'Sensis Vectors ALL'!CN63*(EXP($G63/100*VAR_CST)-1)/($H63*0.01),IF($E63&lt;&gt;"SPD",$H63*'Sensis Vectors ALL'!CN63*(EXP($G63/100*VAR_CST)-1)/0.01,'Sensis Vectors ALL'!CN63*($G63*VAR_CST)/0.01))</f>
        <v>0</v>
      </c>
      <c r="CO63" s="80">
        <f>IF($E63="FX",$H63*'Sensis Vectors ALL'!CO63*(EXP($G63/100*VAR_CST)-1)/($H63*0.01),IF($E63&lt;&gt;"SPD",$H63*'Sensis Vectors ALL'!CO63*(EXP($G63/100*VAR_CST)-1)/0.01,'Sensis Vectors ALL'!CO63*($G63*VAR_CST)/0.01))</f>
        <v>0</v>
      </c>
      <c r="CP63" s="80">
        <f>IF($E63="FX",$H63*'Sensis Vectors ALL'!CP63*(EXP($G63/100*VAR_CST)-1)/($H63*0.01),IF($E63&lt;&gt;"SPD",$H63*'Sensis Vectors ALL'!CP63*(EXP($G63/100*VAR_CST)-1)/0.01,'Sensis Vectors ALL'!CP63*($G63*VAR_CST)/0.01))</f>
        <v>0</v>
      </c>
      <c r="CQ63" s="80">
        <f>IF($E63="FX",$H63*'Sensis Vectors ALL'!CQ63*(EXP($G63/100*VAR_CST)-1)/($H63*0.01),IF($E63&lt;&gt;"SPD",$H63*'Sensis Vectors ALL'!CQ63*(EXP($G63/100*VAR_CST)-1)/0.01,'Sensis Vectors ALL'!CQ63*($G63*VAR_CST)/0.01))</f>
        <v>0</v>
      </c>
      <c r="CR63" s="80">
        <f>IF($E63="FX",$H63*'Sensis Vectors ALL'!CR63*(EXP($G63/100*VAR_CST)-1)/($H63*0.01),IF($E63&lt;&gt;"SPD",$H63*'Sensis Vectors ALL'!CR63*(EXP($G63/100*VAR_CST)-1)/0.01,'Sensis Vectors ALL'!CR63*($G63*VAR_CST)/0.01))</f>
        <v>0</v>
      </c>
      <c r="CS63" s="80">
        <f>IF($E63="FX",$H63*'Sensis Vectors ALL'!CS63*(EXP($G63/100*VAR_CST)-1)/($H63*0.01),IF($E63&lt;&gt;"SPD",$H63*'Sensis Vectors ALL'!CS63*(EXP($G63/100*VAR_CST)-1)/0.01,'Sensis Vectors ALL'!CS63*($G63*VAR_CST)/0.01))</f>
        <v>0</v>
      </c>
      <c r="CT63" s="80">
        <f>IF($E63="FX",$H63*'Sensis Vectors ALL'!CT63*(EXP($G63/100*VAR_CST)-1)/($H63*0.01),IF($E63&lt;&gt;"SPD",$H63*'Sensis Vectors ALL'!CT63*(EXP($G63/100*VAR_CST)-1)/0.01,'Sensis Vectors ALL'!CT63*($G63*VAR_CST)/0.01))</f>
        <v>0</v>
      </c>
      <c r="CU63" s="80">
        <f>IF($E63="FX",$H63*'Sensis Vectors ALL'!CU63*(EXP($G63/100*VAR_CST)-1)/($H63*0.01),IF($E63&lt;&gt;"SPD",$H63*'Sensis Vectors ALL'!CU63*(EXP($G63/100*VAR_CST)-1)/0.01,'Sensis Vectors ALL'!CU63*($G63*VAR_CST)/0.01))</f>
        <v>0</v>
      </c>
      <c r="CV63" s="80">
        <f>IF($E63="FX",$H63*'Sensis Vectors ALL'!CV63*(EXP($G63/100*VAR_CST)-1)/($H63*0.01),IF($E63&lt;&gt;"SPD",$H63*'Sensis Vectors ALL'!CV63*(EXP($G63/100*VAR_CST)-1)/0.01,'Sensis Vectors ALL'!CV63*($G63*VAR_CST)/0.01))</f>
        <v>0</v>
      </c>
      <c r="CW63" s="80">
        <f>IF($E63="FX",$H63*'Sensis Vectors ALL'!CW63*(EXP($G63/100*VAR_CST)-1)/($H63*0.01),IF($E63&lt;&gt;"SPD",$H63*'Sensis Vectors ALL'!CW63*(EXP($G63/100*VAR_CST)-1)/0.01,'Sensis Vectors ALL'!CW63*($G63*VAR_CST)/0.01))</f>
        <v>0</v>
      </c>
      <c r="CX63" s="80">
        <f>IF($E63="FX",$H63*'Sensis Vectors ALL'!CX63*(EXP($G63/100*VAR_CST)-1)/($H63*0.01),IF($E63&lt;&gt;"SPD",$H63*'Sensis Vectors ALL'!CX63*(EXP($G63/100*VAR_CST)-1)/0.01,'Sensis Vectors ALL'!CX63*($G63*VAR_CST)/0.01))</f>
        <v>0</v>
      </c>
      <c r="CY63" s="80">
        <f>IF($E63="FX",$H63*'Sensis Vectors ALL'!CY63*(EXP($G63/100*VAR_CST)-1)/($H63*0.01),IF($E63&lt;&gt;"SPD",$H63*'Sensis Vectors ALL'!CY63*(EXP($G63/100*VAR_CST)-1)/0.01,'Sensis Vectors ALL'!CY63*($G63*VAR_CST)/0.01))</f>
        <v>0</v>
      </c>
      <c r="CZ63" s="80">
        <f>IF($E63="FX",$H63*'Sensis Vectors ALL'!CZ63*(EXP($G63/100*VAR_CST)-1)/($H63*0.01),IF($E63&lt;&gt;"SPD",$H63*'Sensis Vectors ALL'!CZ63*(EXP($G63/100*VAR_CST)-1)/0.01,'Sensis Vectors ALL'!CZ63*($G63*VAR_CST)/0.01))</f>
        <v>0</v>
      </c>
      <c r="DA63" s="80">
        <f>IF($E63="FX",$H63*'Sensis Vectors ALL'!DA63*(EXP($G63/100*VAR_CST)-1)/($H63*0.01),IF($E63&lt;&gt;"SPD",$H63*'Sensis Vectors ALL'!DA63*(EXP($G63/100*VAR_CST)-1)/0.01,'Sensis Vectors ALL'!DA63*($G63*VAR_CST)/0.01))</f>
        <v>0</v>
      </c>
      <c r="DB63" s="80">
        <f>IF($E63="FX",$H63*'Sensis Vectors ALL'!DB63*(EXP($G63/100*VAR_CST)-1)/($H63*0.01),IF($E63&lt;&gt;"SPD",$H63*'Sensis Vectors ALL'!DB63*(EXP($G63/100*VAR_CST)-1)/0.01,'Sensis Vectors ALL'!DB63*($G63*VAR_CST)/0.01))</f>
        <v>0</v>
      </c>
      <c r="DC63" s="80">
        <f>IF($E63="FX",$H63*'Sensis Vectors ALL'!DC63*(EXP($G63/100*VAR_CST)-1)/($H63*0.01),IF($E63&lt;&gt;"SPD",$H63*'Sensis Vectors ALL'!DC63*(EXP($G63/100*VAR_CST)-1)/0.01,'Sensis Vectors ALL'!DC63*($G63*VAR_CST)/0.01))</f>
        <v>0</v>
      </c>
      <c r="DD63" s="80">
        <f>IF($E63="FX",$H63*'Sensis Vectors ALL'!DD63*(EXP($G63/100*VAR_CST)-1)/($H63*0.01),IF($E63&lt;&gt;"SPD",$H63*'Sensis Vectors ALL'!DD63*(EXP($G63/100*VAR_CST)-1)/0.01,'Sensis Vectors ALL'!DD63*($G63*VAR_CST)/0.01))</f>
        <v>0</v>
      </c>
      <c r="DE63" s="80">
        <f>IF($E63="FX",$H63*'Sensis Vectors ALL'!DE63*(EXP($G63/100*VAR_CST)-1)/($H63*0.01),IF($E63&lt;&gt;"SPD",$H63*'Sensis Vectors ALL'!DE63*(EXP($G63/100*VAR_CST)-1)/0.01,'Sensis Vectors ALL'!DE63*($G63*VAR_CST)/0.01))</f>
        <v>0</v>
      </c>
      <c r="DF63" s="80">
        <f>IF($E63="FX",$H63*'Sensis Vectors ALL'!DF63*(EXP($G63/100*VAR_CST)-1)/($H63*0.01),IF($E63&lt;&gt;"SPD",$H63*'Sensis Vectors ALL'!DF63*(EXP($G63/100*VAR_CST)-1)/0.01,'Sensis Vectors ALL'!DF63*($G63*VAR_CST)/0.01))</f>
        <v>0</v>
      </c>
      <c r="DG63" s="80">
        <f>IF($E63="FX",$H63*'Sensis Vectors ALL'!DG63*(EXP($G63/100*VAR_CST)-1)/($H63*0.01),IF($E63&lt;&gt;"SPD",$H63*'Sensis Vectors ALL'!DG63*(EXP($G63/100*VAR_CST)-1)/0.01,'Sensis Vectors ALL'!DG63*($G63*VAR_CST)/0.01))</f>
        <v>0</v>
      </c>
      <c r="DH63" s="80">
        <f>IF($E63="FX",$H63*'Sensis Vectors ALL'!DH63*(EXP($G63/100*VAR_CST)-1)/($H63*0.01),IF($E63&lt;&gt;"SPD",$H63*'Sensis Vectors ALL'!DH63*(EXP($G63/100*VAR_CST)-1)/0.01,'Sensis Vectors ALL'!DH63*($G63*VAR_CST)/0.01))</f>
        <v>0</v>
      </c>
      <c r="DI63" s="80">
        <f>IF($E63="FX",$H63*'Sensis Vectors ALL'!DI63*(EXP($G63/100*VAR_CST)-1)/($H63*0.01),IF($E63&lt;&gt;"SPD",$H63*'Sensis Vectors ALL'!DI63*(EXP($G63/100*VAR_CST)-1)/0.01,'Sensis Vectors ALL'!DI63*($G63*VAR_CST)/0.01))</f>
        <v>0</v>
      </c>
      <c r="DJ63" s="80">
        <f>IF($E63="FX",$H63*'Sensis Vectors ALL'!DJ63*(EXP($G63/100*VAR_CST)-1)/($H63*0.01),IF($E63&lt;&gt;"SPD",$H63*'Sensis Vectors ALL'!DJ63*(EXP($G63/100*VAR_CST)-1)/0.01,'Sensis Vectors ALL'!DJ63*($G63*VAR_CST)/0.01))</f>
        <v>0</v>
      </c>
      <c r="DK63" s="80">
        <f>IF($E63="FX",$H63*'Sensis Vectors ALL'!DK63*(EXP($G63/100*VAR_CST)-1)/($H63*0.01),IF($E63&lt;&gt;"SPD",$H63*'Sensis Vectors ALL'!DK63*(EXP($G63/100*VAR_CST)-1)/0.01,'Sensis Vectors ALL'!DK63*($G63*VAR_CST)/0.01))</f>
        <v>0</v>
      </c>
      <c r="DL63" s="80">
        <f>IF($E63="FX",$H63*'Sensis Vectors ALL'!DL63*(EXP($G63/100*VAR_CST)-1)/($H63*0.01),IF($E63&lt;&gt;"SPD",$H63*'Sensis Vectors ALL'!DL63*(EXP($G63/100*VAR_CST)-1)/0.01,'Sensis Vectors ALL'!DL63*($G63*VAR_CST)/0.01))</f>
        <v>0</v>
      </c>
      <c r="DM63" s="80">
        <f>IF($E63="FX",$H63*'Sensis Vectors ALL'!DM63*(EXP($G63/100*VAR_CST)-1)/($H63*0.01),IF($E63&lt;&gt;"SPD",$H63*'Sensis Vectors ALL'!DM63*(EXP($G63/100*VAR_CST)-1)/0.01,'Sensis Vectors ALL'!DM63*($G63*VAR_CST)/0.01))</f>
        <v>0</v>
      </c>
      <c r="DN63" s="80">
        <f>IF($E63="FX",$H63*'Sensis Vectors ALL'!DN63*(EXP($G63/100*VAR_CST)-1)/($H63*0.01),IF($E63&lt;&gt;"SPD",$H63*'Sensis Vectors ALL'!DN63*(EXP($G63/100*VAR_CST)-1)/0.01,'Sensis Vectors ALL'!DN63*($G63*VAR_CST)/0.01))</f>
        <v>0</v>
      </c>
      <c r="DO63" s="80">
        <f>IF($E63="FX",$H63*'Sensis Vectors ALL'!DO63*(EXP($G63/100*VAR_CST)-1)/($H63*0.01),IF($E63&lt;&gt;"SPD",$H63*'Sensis Vectors ALL'!DO63*(EXP($G63/100*VAR_CST)-1)/0.01,'Sensis Vectors ALL'!DO63*($G63*VAR_CST)/0.01))</f>
        <v>0</v>
      </c>
      <c r="DP63" s="80">
        <f>IF($E63="FX",$H63*'Sensis Vectors ALL'!DP63*(EXP($G63/100*VAR_CST)-1)/($H63*0.01),IF($E63&lt;&gt;"SPD",$H63*'Sensis Vectors ALL'!DP63*(EXP($G63/100*VAR_CST)-1)/0.01,'Sensis Vectors ALL'!DP63*($G63*VAR_CST)/0.01))</f>
        <v>0</v>
      </c>
      <c r="DQ63" s="80">
        <f>IF($E63="FX",$H63*'Sensis Vectors ALL'!DQ63*(EXP($G63/100*VAR_CST)-1)/($H63*0.01),IF($E63&lt;&gt;"SPD",$H63*'Sensis Vectors ALL'!DQ63*(EXP($G63/100*VAR_CST)-1)/0.01,'Sensis Vectors ALL'!DQ63*($G63*VAR_CST)/0.01))</f>
        <v>0</v>
      </c>
    </row>
    <row r="64" spans="1:121" x14ac:dyDescent="0.2">
      <c r="A64" s="60">
        <v>444</v>
      </c>
      <c r="B64" s="60" t="s">
        <v>16</v>
      </c>
      <c r="C64" s="60" t="s">
        <v>369</v>
      </c>
      <c r="D64" s="60" t="s">
        <v>526</v>
      </c>
      <c r="E64" s="60" t="s">
        <v>523</v>
      </c>
      <c r="F64" s="60" t="s">
        <v>37</v>
      </c>
      <c r="G64" s="60">
        <v>0.16548299999999999</v>
      </c>
      <c r="H64" s="60">
        <v>0.20871000000000001</v>
      </c>
      <c r="I64" s="80">
        <f>IF($E64="FX",$H64*'Sensis Vectors ALL'!I64*(EXP($G64/100*VAR_CST)-1)/($H64*0.01),IF($E64&lt;&gt;"SPD",$H64*'Sensis Vectors ALL'!I64*(EXP($G64/100*VAR_CST)-1)/0.01,'Sensis Vectors ALL'!I64*($G64*VAR_CST)/0.01))</f>
        <v>25.443410992538762</v>
      </c>
      <c r="J64" s="80">
        <f>IF($E64="FX",$H64*'Sensis Vectors ALL'!J64*(EXP($G64/100*VAR_CST)-1)/($H64*0.01),IF($E64&lt;&gt;"SPD",$H64*'Sensis Vectors ALL'!J64*(EXP($G64/100*VAR_CST)-1)/0.01,'Sensis Vectors ALL'!J64*($G64*VAR_CST)/0.01))</f>
        <v>25.443410992538762</v>
      </c>
      <c r="K64" s="80">
        <f>IF($E64="FX",$H64*'Sensis Vectors ALL'!K64*(EXP($G64/100*VAR_CST)-1)/($H64*0.01),IF($E64&lt;&gt;"SPD",$H64*'Sensis Vectors ALL'!K64*(EXP($G64/100*VAR_CST)-1)/0.01,'Sensis Vectors ALL'!K64*($G64*VAR_CST)/0.01))</f>
        <v>25.443410992538762</v>
      </c>
      <c r="L64" s="80">
        <f>IF($E64="FX",$H64*'Sensis Vectors ALL'!L64*(EXP($G64/100*VAR_CST)-1)/($H64*0.01),IF($E64&lt;&gt;"SPD",$H64*'Sensis Vectors ALL'!L64*(EXP($G64/100*VAR_CST)-1)/0.01,'Sensis Vectors ALL'!L64*($G64*VAR_CST)/0.01))</f>
        <v>25.443410992538762</v>
      </c>
      <c r="M64" s="80">
        <f>IF($E64="FX",$H64*'Sensis Vectors ALL'!M64*(EXP($G64/100*VAR_CST)-1)/($H64*0.01),IF($E64&lt;&gt;"SPD",$H64*'Sensis Vectors ALL'!M64*(EXP($G64/100*VAR_CST)-1)/0.01,'Sensis Vectors ALL'!M64*($G64*VAR_CST)/0.01))</f>
        <v>25.443410992538762</v>
      </c>
      <c r="N64" s="80">
        <f>IF($E64="FX",$H64*'Sensis Vectors ALL'!N64*(EXP($G64/100*VAR_CST)-1)/($H64*0.01),IF($E64&lt;&gt;"SPD",$H64*'Sensis Vectors ALL'!N64*(EXP($G64/100*VAR_CST)-1)/0.01,'Sensis Vectors ALL'!N64*($G64*VAR_CST)/0.01))</f>
        <v>25.443410992538762</v>
      </c>
      <c r="O64" s="80">
        <f>IF($E64="FX",$H64*'Sensis Vectors ALL'!O64*(EXP($G64/100*VAR_CST)-1)/($H64*0.01),IF($E64&lt;&gt;"SPD",$H64*'Sensis Vectors ALL'!O64*(EXP($G64/100*VAR_CST)-1)/0.01,'Sensis Vectors ALL'!O64*($G64*VAR_CST)/0.01))</f>
        <v>0</v>
      </c>
      <c r="P64" s="80">
        <f>IF($E64="FX",$H64*'Sensis Vectors ALL'!P64*(EXP($G64/100*VAR_CST)-1)/($H64*0.01),IF($E64&lt;&gt;"SPD",$H64*'Sensis Vectors ALL'!P64*(EXP($G64/100*VAR_CST)-1)/0.01,'Sensis Vectors ALL'!P64*($G64*VAR_CST)/0.01))</f>
        <v>0</v>
      </c>
      <c r="Q64" s="80">
        <f>IF($E64="FX",$H64*'Sensis Vectors ALL'!Q64*(EXP($G64/100*VAR_CST)-1)/($H64*0.01),IF($E64&lt;&gt;"SPD",$H64*'Sensis Vectors ALL'!Q64*(EXP($G64/100*VAR_CST)-1)/0.01,'Sensis Vectors ALL'!Q64*($G64*VAR_CST)/0.01))</f>
        <v>0</v>
      </c>
      <c r="R64" s="80">
        <f>IF($E64="FX",$H64*'Sensis Vectors ALL'!R64*(EXP($G64/100*VAR_CST)-1)/($H64*0.01),IF($E64&lt;&gt;"SPD",$H64*'Sensis Vectors ALL'!R64*(EXP($G64/100*VAR_CST)-1)/0.01,'Sensis Vectors ALL'!R64*($G64*VAR_CST)/0.01))</f>
        <v>0</v>
      </c>
      <c r="S64" s="80">
        <f>IF($E64="FX",$H64*'Sensis Vectors ALL'!S64*(EXP($G64/100*VAR_CST)-1)/($H64*0.01),IF($E64&lt;&gt;"SPD",$H64*'Sensis Vectors ALL'!S64*(EXP($G64/100*VAR_CST)-1)/0.01,'Sensis Vectors ALL'!S64*($G64*VAR_CST)/0.01))</f>
        <v>0</v>
      </c>
      <c r="T64" s="80">
        <f>IF($E64="FX",$H64*'Sensis Vectors ALL'!T64*(EXP($G64/100*VAR_CST)-1)/($H64*0.01),IF($E64&lt;&gt;"SPD",$H64*'Sensis Vectors ALL'!T64*(EXP($G64/100*VAR_CST)-1)/0.01,'Sensis Vectors ALL'!T64*($G64*VAR_CST)/0.01))</f>
        <v>0</v>
      </c>
      <c r="U64" s="80">
        <f>IF($E64="FX",$H64*'Sensis Vectors ALL'!U64*(EXP($G64/100*VAR_CST)-1)/($H64*0.01),IF($E64&lt;&gt;"SPD",$H64*'Sensis Vectors ALL'!U64*(EXP($G64/100*VAR_CST)-1)/0.01,'Sensis Vectors ALL'!U64*($G64*VAR_CST)/0.01))</f>
        <v>0</v>
      </c>
      <c r="V64" s="80">
        <f>IF($E64="FX",$H64*'Sensis Vectors ALL'!V64*(EXP($G64/100*VAR_CST)-1)/($H64*0.01),IF($E64&lt;&gt;"SPD",$H64*'Sensis Vectors ALL'!V64*(EXP($G64/100*VAR_CST)-1)/0.01,'Sensis Vectors ALL'!V64*($G64*VAR_CST)/0.01))</f>
        <v>0</v>
      </c>
      <c r="W64" s="80">
        <f>IF($E64="FX",$H64*'Sensis Vectors ALL'!W64*(EXP($G64/100*VAR_CST)-1)/($H64*0.01),IF($E64&lt;&gt;"SPD",$H64*'Sensis Vectors ALL'!W64*(EXP($G64/100*VAR_CST)-1)/0.01,'Sensis Vectors ALL'!W64*($G64*VAR_CST)/0.01))</f>
        <v>0</v>
      </c>
      <c r="X64" s="80">
        <f>IF($E64="FX",$H64*'Sensis Vectors ALL'!X64*(EXP($G64/100*VAR_CST)-1)/($H64*0.01),IF($E64&lt;&gt;"SPD",$H64*'Sensis Vectors ALL'!X64*(EXP($G64/100*VAR_CST)-1)/0.01,'Sensis Vectors ALL'!X64*($G64*VAR_CST)/0.01))</f>
        <v>0</v>
      </c>
      <c r="Y64" s="80">
        <f>IF($E64="FX",$H64*'Sensis Vectors ALL'!Y64*(EXP($G64/100*VAR_CST)-1)/($H64*0.01),IF($E64&lt;&gt;"SPD",$H64*'Sensis Vectors ALL'!Y64*(EXP($G64/100*VAR_CST)-1)/0.01,'Sensis Vectors ALL'!Y64*($G64*VAR_CST)/0.01))</f>
        <v>0</v>
      </c>
      <c r="Z64" s="80">
        <f>IF($E64="FX",$H64*'Sensis Vectors ALL'!Z64*(EXP($G64/100*VAR_CST)-1)/($H64*0.01),IF($E64&lt;&gt;"SPD",$H64*'Sensis Vectors ALL'!Z64*(EXP($G64/100*VAR_CST)-1)/0.01,'Sensis Vectors ALL'!Z64*($G64*VAR_CST)/0.01))</f>
        <v>25.443410992538762</v>
      </c>
      <c r="AA64" s="80">
        <f>IF($E64="FX",$H64*'Sensis Vectors ALL'!AA64*(EXP($G64/100*VAR_CST)-1)/($H64*0.01),IF($E64&lt;&gt;"SPD",$H64*'Sensis Vectors ALL'!AA64*(EXP($G64/100*VAR_CST)-1)/0.01,'Sensis Vectors ALL'!AA64*($G64*VAR_CST)/0.01))</f>
        <v>10.982722230571582</v>
      </c>
      <c r="AB64" s="80">
        <f>IF($E64="FX",$H64*'Sensis Vectors ALL'!AB64*(EXP($G64/100*VAR_CST)-1)/($H64*0.01),IF($E64&lt;&gt;"SPD",$H64*'Sensis Vectors ALL'!AB64*(EXP($G64/100*VAR_CST)-1)/0.01,'Sensis Vectors ALL'!AB64*($G64*VAR_CST)/0.01))</f>
        <v>14.46068876196718</v>
      </c>
      <c r="AC64" s="80">
        <f>IF($E64="FX",$H64*'Sensis Vectors ALL'!AC64*(EXP($G64/100*VAR_CST)-1)/($H64*0.01),IF($E64&lt;&gt;"SPD",$H64*'Sensis Vectors ALL'!AC64*(EXP($G64/100*VAR_CST)-1)/0.01,'Sensis Vectors ALL'!AC64*($G64*VAR_CST)/0.01))</f>
        <v>0</v>
      </c>
      <c r="AD64" s="80">
        <f>IF($E64="FX",$H64*'Sensis Vectors ALL'!AD64*(EXP($G64/100*VAR_CST)-1)/($H64*0.01),IF($E64&lt;&gt;"SPD",$H64*'Sensis Vectors ALL'!AD64*(EXP($G64/100*VAR_CST)-1)/0.01,'Sensis Vectors ALL'!AD64*($G64*VAR_CST)/0.01))</f>
        <v>0</v>
      </c>
      <c r="AE64" s="80">
        <f>IF($E64="FX",$H64*'Sensis Vectors ALL'!AE64*(EXP($G64/100*VAR_CST)-1)/($H64*0.01),IF($E64&lt;&gt;"SPD",$H64*'Sensis Vectors ALL'!AE64*(EXP($G64/100*VAR_CST)-1)/0.01,'Sensis Vectors ALL'!AE64*($G64*VAR_CST)/0.01))</f>
        <v>0</v>
      </c>
      <c r="AF64" s="80">
        <f>IF($E64="FX",$H64*'Sensis Vectors ALL'!AF64*(EXP($G64/100*VAR_CST)-1)/($H64*0.01),IF($E64&lt;&gt;"SPD",$H64*'Sensis Vectors ALL'!AF64*(EXP($G64/100*VAR_CST)-1)/0.01,'Sensis Vectors ALL'!AF64*($G64*VAR_CST)/0.01))</f>
        <v>0</v>
      </c>
      <c r="AG64" s="80">
        <f>IF($E64="FX",$H64*'Sensis Vectors ALL'!AG64*(EXP($G64/100*VAR_CST)-1)/($H64*0.01),IF($E64&lt;&gt;"SPD",$H64*'Sensis Vectors ALL'!AG64*(EXP($G64/100*VAR_CST)-1)/0.01,'Sensis Vectors ALL'!AG64*($G64*VAR_CST)/0.01))</f>
        <v>0</v>
      </c>
      <c r="AH64" s="80">
        <f>IF($E64="FX",$H64*'Sensis Vectors ALL'!AH64*(EXP($G64/100*VAR_CST)-1)/($H64*0.01),IF($E64&lt;&gt;"SPD",$H64*'Sensis Vectors ALL'!AH64*(EXP($G64/100*VAR_CST)-1)/0.01,'Sensis Vectors ALL'!AH64*($G64*VAR_CST)/0.01))</f>
        <v>0</v>
      </c>
      <c r="AI64" s="80">
        <f>IF($E64="FX",$H64*'Sensis Vectors ALL'!AI64*(EXP($G64/100*VAR_CST)-1)/($H64*0.01),IF($E64&lt;&gt;"SPD",$H64*'Sensis Vectors ALL'!AI64*(EXP($G64/100*VAR_CST)-1)/0.01,'Sensis Vectors ALL'!AI64*($G64*VAR_CST)/0.01))</f>
        <v>0</v>
      </c>
      <c r="AJ64" s="80">
        <f>IF($E64="FX",$H64*'Sensis Vectors ALL'!AJ64*(EXP($G64/100*VAR_CST)-1)/($H64*0.01),IF($E64&lt;&gt;"SPD",$H64*'Sensis Vectors ALL'!AJ64*(EXP($G64/100*VAR_CST)-1)/0.01,'Sensis Vectors ALL'!AJ64*($G64*VAR_CST)/0.01))</f>
        <v>0</v>
      </c>
      <c r="AK64" s="80">
        <f>IF($E64="FX",$H64*'Sensis Vectors ALL'!AK64*(EXP($G64/100*VAR_CST)-1)/($H64*0.01),IF($E64&lt;&gt;"SPD",$H64*'Sensis Vectors ALL'!AK64*(EXP($G64/100*VAR_CST)-1)/0.01,'Sensis Vectors ALL'!AK64*($G64*VAR_CST)/0.01))</f>
        <v>0</v>
      </c>
      <c r="AL64" s="80">
        <f>IF($E64="FX",$H64*'Sensis Vectors ALL'!AL64*(EXP($G64/100*VAR_CST)-1)/($H64*0.01),IF($E64&lt;&gt;"SPD",$H64*'Sensis Vectors ALL'!AL64*(EXP($G64/100*VAR_CST)-1)/0.01,'Sensis Vectors ALL'!AL64*($G64*VAR_CST)/0.01))</f>
        <v>0</v>
      </c>
      <c r="AM64" s="80">
        <f>IF($E64="FX",$H64*'Sensis Vectors ALL'!AM64*(EXP($G64/100*VAR_CST)-1)/($H64*0.01),IF($E64&lt;&gt;"SPD",$H64*'Sensis Vectors ALL'!AM64*(EXP($G64/100*VAR_CST)-1)/0.01,'Sensis Vectors ALL'!AM64*($G64*VAR_CST)/0.01))</f>
        <v>0</v>
      </c>
      <c r="AN64" s="80">
        <f>IF($E64="FX",$H64*'Sensis Vectors ALL'!AN64*(EXP($G64/100*VAR_CST)-1)/($H64*0.01),IF($E64&lt;&gt;"SPD",$H64*'Sensis Vectors ALL'!AN64*(EXP($G64/100*VAR_CST)-1)/0.01,'Sensis Vectors ALL'!AN64*($G64*VAR_CST)/0.01))</f>
        <v>0</v>
      </c>
      <c r="AO64" s="80">
        <f>IF($E64="FX",$H64*'Sensis Vectors ALL'!AO64*(EXP($G64/100*VAR_CST)-1)/($H64*0.01),IF($E64&lt;&gt;"SPD",$H64*'Sensis Vectors ALL'!AO64*(EXP($G64/100*VAR_CST)-1)/0.01,'Sensis Vectors ALL'!AO64*($G64*VAR_CST)/0.01))</f>
        <v>0</v>
      </c>
      <c r="AP64" s="80">
        <f>IF($E64="FX",$H64*'Sensis Vectors ALL'!AP64*(EXP($G64/100*VAR_CST)-1)/($H64*0.01),IF($E64&lt;&gt;"SPD",$H64*'Sensis Vectors ALL'!AP64*(EXP($G64/100*VAR_CST)-1)/0.01,'Sensis Vectors ALL'!AP64*($G64*VAR_CST)/0.01))</f>
        <v>0</v>
      </c>
      <c r="AQ64" s="80">
        <f>IF($E64="FX",$H64*'Sensis Vectors ALL'!AQ64*(EXP($G64/100*VAR_CST)-1)/($H64*0.01),IF($E64&lt;&gt;"SPD",$H64*'Sensis Vectors ALL'!AQ64*(EXP($G64/100*VAR_CST)-1)/0.01,'Sensis Vectors ALL'!AQ64*($G64*VAR_CST)/0.01))</f>
        <v>0</v>
      </c>
      <c r="AR64" s="80">
        <f>IF($E64="FX",$H64*'Sensis Vectors ALL'!AR64*(EXP($G64/100*VAR_CST)-1)/($H64*0.01),IF($E64&lt;&gt;"SPD",$H64*'Sensis Vectors ALL'!AR64*(EXP($G64/100*VAR_CST)-1)/0.01,'Sensis Vectors ALL'!AR64*($G64*VAR_CST)/0.01))</f>
        <v>0</v>
      </c>
      <c r="AS64" s="80">
        <f>IF($E64="FX",$H64*'Sensis Vectors ALL'!AS64*(EXP($G64/100*VAR_CST)-1)/($H64*0.01),IF($E64&lt;&gt;"SPD",$H64*'Sensis Vectors ALL'!AS64*(EXP($G64/100*VAR_CST)-1)/0.01,'Sensis Vectors ALL'!AS64*($G64*VAR_CST)/0.01))</f>
        <v>0</v>
      </c>
      <c r="AT64" s="80">
        <f>IF($E64="FX",$H64*'Sensis Vectors ALL'!AT64*(EXP($G64/100*VAR_CST)-1)/($H64*0.01),IF($E64&lt;&gt;"SPD",$H64*'Sensis Vectors ALL'!AT64*(EXP($G64/100*VAR_CST)-1)/0.01,'Sensis Vectors ALL'!AT64*($G64*VAR_CST)/0.01))</f>
        <v>0</v>
      </c>
      <c r="AU64" s="80">
        <f>IF($E64="FX",$H64*'Sensis Vectors ALL'!AU64*(EXP($G64/100*VAR_CST)-1)/($H64*0.01),IF($E64&lt;&gt;"SPD",$H64*'Sensis Vectors ALL'!AU64*(EXP($G64/100*VAR_CST)-1)/0.01,'Sensis Vectors ALL'!AU64*($G64*VAR_CST)/0.01))</f>
        <v>0</v>
      </c>
      <c r="AV64" s="80">
        <f>IF($E64="FX",$H64*'Sensis Vectors ALL'!AV64*(EXP($G64/100*VAR_CST)-1)/($H64*0.01),IF($E64&lt;&gt;"SPD",$H64*'Sensis Vectors ALL'!AV64*(EXP($G64/100*VAR_CST)-1)/0.01,'Sensis Vectors ALL'!AV64*($G64*VAR_CST)/0.01))</f>
        <v>0</v>
      </c>
      <c r="AW64" s="80">
        <f>IF($E64="FX",$H64*'Sensis Vectors ALL'!AW64*(EXP($G64/100*VAR_CST)-1)/($H64*0.01),IF($E64&lt;&gt;"SPD",$H64*'Sensis Vectors ALL'!AW64*(EXP($G64/100*VAR_CST)-1)/0.01,'Sensis Vectors ALL'!AW64*($G64*VAR_CST)/0.01))</f>
        <v>0</v>
      </c>
      <c r="AX64" s="80">
        <f>IF($E64="FX",$H64*'Sensis Vectors ALL'!AX64*(EXP($G64/100*VAR_CST)-1)/($H64*0.01),IF($E64&lt;&gt;"SPD",$H64*'Sensis Vectors ALL'!AX64*(EXP($G64/100*VAR_CST)-1)/0.01,'Sensis Vectors ALL'!AX64*($G64*VAR_CST)/0.01))</f>
        <v>0</v>
      </c>
      <c r="AY64" s="80">
        <f>IF($E64="FX",$H64*'Sensis Vectors ALL'!AY64*(EXP($G64/100*VAR_CST)-1)/($H64*0.01),IF($E64&lt;&gt;"SPD",$H64*'Sensis Vectors ALL'!AY64*(EXP($G64/100*VAR_CST)-1)/0.01,'Sensis Vectors ALL'!AY64*($G64*VAR_CST)/0.01))</f>
        <v>0</v>
      </c>
      <c r="AZ64" s="80">
        <f>IF($E64="FX",$H64*'Sensis Vectors ALL'!AZ64*(EXP($G64/100*VAR_CST)-1)/($H64*0.01),IF($E64&lt;&gt;"SPD",$H64*'Sensis Vectors ALL'!AZ64*(EXP($G64/100*VAR_CST)-1)/0.01,'Sensis Vectors ALL'!AZ64*($G64*VAR_CST)/0.01))</f>
        <v>0</v>
      </c>
      <c r="BA64" s="80">
        <f>IF($E64="FX",$H64*'Sensis Vectors ALL'!BA64*(EXP($G64/100*VAR_CST)-1)/($H64*0.01),IF($E64&lt;&gt;"SPD",$H64*'Sensis Vectors ALL'!BA64*(EXP($G64/100*VAR_CST)-1)/0.01,'Sensis Vectors ALL'!BA64*($G64*VAR_CST)/0.01))</f>
        <v>0</v>
      </c>
      <c r="BB64" s="80">
        <f>IF($E64="FX",$H64*'Sensis Vectors ALL'!BB64*(EXP($G64/100*VAR_CST)-1)/($H64*0.01),IF($E64&lt;&gt;"SPD",$H64*'Sensis Vectors ALL'!BB64*(EXP($G64/100*VAR_CST)-1)/0.01,'Sensis Vectors ALL'!BB64*($G64*VAR_CST)/0.01))</f>
        <v>0</v>
      </c>
      <c r="BC64" s="80">
        <f>IF($E64="FX",$H64*'Sensis Vectors ALL'!BC64*(EXP($G64/100*VAR_CST)-1)/($H64*0.01),IF($E64&lt;&gt;"SPD",$H64*'Sensis Vectors ALL'!BC64*(EXP($G64/100*VAR_CST)-1)/0.01,'Sensis Vectors ALL'!BC64*($G64*VAR_CST)/0.01))</f>
        <v>0</v>
      </c>
      <c r="BD64" s="80">
        <f>IF($E64="FX",$H64*'Sensis Vectors ALL'!BD64*(EXP($G64/100*VAR_CST)-1)/($H64*0.01),IF($E64&lt;&gt;"SPD",$H64*'Sensis Vectors ALL'!BD64*(EXP($G64/100*VAR_CST)-1)/0.01,'Sensis Vectors ALL'!BD64*($G64*VAR_CST)/0.01))</f>
        <v>0</v>
      </c>
      <c r="BE64" s="80">
        <f>IF($E64="FX",$H64*'Sensis Vectors ALL'!BE64*(EXP($G64/100*VAR_CST)-1)/($H64*0.01),IF($E64&lt;&gt;"SPD",$H64*'Sensis Vectors ALL'!BE64*(EXP($G64/100*VAR_CST)-1)/0.01,'Sensis Vectors ALL'!BE64*($G64*VAR_CST)/0.01))</f>
        <v>0</v>
      </c>
      <c r="BF64" s="80">
        <f>IF($E64="FX",$H64*'Sensis Vectors ALL'!BF64*(EXP($G64/100*VAR_CST)-1)/($H64*0.01),IF($E64&lt;&gt;"SPD",$H64*'Sensis Vectors ALL'!BF64*(EXP($G64/100*VAR_CST)-1)/0.01,'Sensis Vectors ALL'!BF64*($G64*VAR_CST)/0.01))</f>
        <v>0</v>
      </c>
      <c r="BG64" s="80">
        <f>IF($E64="FX",$H64*'Sensis Vectors ALL'!BG64*(EXP($G64/100*VAR_CST)-1)/($H64*0.01),IF($E64&lt;&gt;"SPD",$H64*'Sensis Vectors ALL'!BG64*(EXP($G64/100*VAR_CST)-1)/0.01,'Sensis Vectors ALL'!BG64*($G64*VAR_CST)/0.01))</f>
        <v>0</v>
      </c>
      <c r="BH64" s="80">
        <f>IF($E64="FX",$H64*'Sensis Vectors ALL'!BH64*(EXP($G64/100*VAR_CST)-1)/($H64*0.01),IF($E64&lt;&gt;"SPD",$H64*'Sensis Vectors ALL'!BH64*(EXP($G64/100*VAR_CST)-1)/0.01,'Sensis Vectors ALL'!BH64*($G64*VAR_CST)/0.01))</f>
        <v>0</v>
      </c>
      <c r="BI64" s="80">
        <f>IF($E64="FX",$H64*'Sensis Vectors ALL'!BI64*(EXP($G64/100*VAR_CST)-1)/($H64*0.01),IF($E64&lt;&gt;"SPD",$H64*'Sensis Vectors ALL'!BI64*(EXP($G64/100*VAR_CST)-1)/0.01,'Sensis Vectors ALL'!BI64*($G64*VAR_CST)/0.01))</f>
        <v>0</v>
      </c>
      <c r="BJ64" s="80">
        <f>IF($E64="FX",$H64*'Sensis Vectors ALL'!BJ64*(EXP($G64/100*VAR_CST)-1)/($H64*0.01),IF($E64&lt;&gt;"SPD",$H64*'Sensis Vectors ALL'!BJ64*(EXP($G64/100*VAR_CST)-1)/0.01,'Sensis Vectors ALL'!BJ64*($G64*VAR_CST)/0.01))</f>
        <v>0</v>
      </c>
      <c r="BK64" s="80">
        <f>IF($E64="FX",$H64*'Sensis Vectors ALL'!BK64*(EXP($G64/100*VAR_CST)-1)/($H64*0.01),IF($E64&lt;&gt;"SPD",$H64*'Sensis Vectors ALL'!BK64*(EXP($G64/100*VAR_CST)-1)/0.01,'Sensis Vectors ALL'!BK64*($G64*VAR_CST)/0.01))</f>
        <v>0</v>
      </c>
      <c r="BL64" s="80">
        <f>IF($E64="FX",$H64*'Sensis Vectors ALL'!BL64*(EXP($G64/100*VAR_CST)-1)/($H64*0.01),IF($E64&lt;&gt;"SPD",$H64*'Sensis Vectors ALL'!BL64*(EXP($G64/100*VAR_CST)-1)/0.01,'Sensis Vectors ALL'!BL64*($G64*VAR_CST)/0.01))</f>
        <v>0</v>
      </c>
      <c r="BM64" s="80">
        <f>IF($E64="FX",$H64*'Sensis Vectors ALL'!BM64*(EXP($G64/100*VAR_CST)-1)/($H64*0.01),IF($E64&lt;&gt;"SPD",$H64*'Sensis Vectors ALL'!BM64*(EXP($G64/100*VAR_CST)-1)/0.01,'Sensis Vectors ALL'!BM64*($G64*VAR_CST)/0.01))</f>
        <v>0</v>
      </c>
      <c r="BN64" s="80">
        <f>IF($E64="FX",$H64*'Sensis Vectors ALL'!BN64*(EXP($G64/100*VAR_CST)-1)/($H64*0.01),IF($E64&lt;&gt;"SPD",$H64*'Sensis Vectors ALL'!BN64*(EXP($G64/100*VAR_CST)-1)/0.01,'Sensis Vectors ALL'!BN64*($G64*VAR_CST)/0.01))</f>
        <v>0</v>
      </c>
      <c r="BO64" s="80">
        <f>IF($E64="FX",$H64*'Sensis Vectors ALL'!BO64*(EXP($G64/100*VAR_CST)-1)/($H64*0.01),IF($E64&lt;&gt;"SPD",$H64*'Sensis Vectors ALL'!BO64*(EXP($G64/100*VAR_CST)-1)/0.01,'Sensis Vectors ALL'!BO64*($G64*VAR_CST)/0.01))</f>
        <v>0</v>
      </c>
      <c r="BP64" s="80">
        <f>IF($E64="FX",$H64*'Sensis Vectors ALL'!BP64*(EXP($G64/100*VAR_CST)-1)/($H64*0.01),IF($E64&lt;&gt;"SPD",$H64*'Sensis Vectors ALL'!BP64*(EXP($G64/100*VAR_CST)-1)/0.01,'Sensis Vectors ALL'!BP64*($G64*VAR_CST)/0.01))</f>
        <v>0</v>
      </c>
      <c r="BQ64" s="80">
        <f>IF($E64="FX",$H64*'Sensis Vectors ALL'!BQ64*(EXP($G64/100*VAR_CST)-1)/($H64*0.01),IF($E64&lt;&gt;"SPD",$H64*'Sensis Vectors ALL'!BQ64*(EXP($G64/100*VAR_CST)-1)/0.01,'Sensis Vectors ALL'!BQ64*($G64*VAR_CST)/0.01))</f>
        <v>0</v>
      </c>
      <c r="BR64" s="80">
        <f>IF($E64="FX",$H64*'Sensis Vectors ALL'!BR64*(EXP($G64/100*VAR_CST)-1)/($H64*0.01),IF($E64&lt;&gt;"SPD",$H64*'Sensis Vectors ALL'!BR64*(EXP($G64/100*VAR_CST)-1)/0.01,'Sensis Vectors ALL'!BR64*($G64*VAR_CST)/0.01))</f>
        <v>0</v>
      </c>
      <c r="BS64" s="80">
        <f>IF($E64="FX",$H64*'Sensis Vectors ALL'!BS64*(EXP($G64/100*VAR_CST)-1)/($H64*0.01),IF($E64&lt;&gt;"SPD",$H64*'Sensis Vectors ALL'!BS64*(EXP($G64/100*VAR_CST)-1)/0.01,'Sensis Vectors ALL'!BS64*($G64*VAR_CST)/0.01))</f>
        <v>0</v>
      </c>
      <c r="BT64" s="80">
        <f>IF($E64="FX",$H64*'Sensis Vectors ALL'!BT64*(EXP($G64/100*VAR_CST)-1)/($H64*0.01),IF($E64&lt;&gt;"SPD",$H64*'Sensis Vectors ALL'!BT64*(EXP($G64/100*VAR_CST)-1)/0.01,'Sensis Vectors ALL'!BT64*($G64*VAR_CST)/0.01))</f>
        <v>0</v>
      </c>
      <c r="BU64" s="80">
        <f>IF($E64="FX",$H64*'Sensis Vectors ALL'!BU64*(EXP($G64/100*VAR_CST)-1)/($H64*0.01),IF($E64&lt;&gt;"SPD",$H64*'Sensis Vectors ALL'!BU64*(EXP($G64/100*VAR_CST)-1)/0.01,'Sensis Vectors ALL'!BU64*($G64*VAR_CST)/0.01))</f>
        <v>0</v>
      </c>
      <c r="BV64" s="80">
        <f>IF($E64="FX",$H64*'Sensis Vectors ALL'!BV64*(EXP($G64/100*VAR_CST)-1)/($H64*0.01),IF($E64&lt;&gt;"SPD",$H64*'Sensis Vectors ALL'!BV64*(EXP($G64/100*VAR_CST)-1)/0.01,'Sensis Vectors ALL'!BV64*($G64*VAR_CST)/0.01))</f>
        <v>0</v>
      </c>
      <c r="BW64" s="80">
        <f>IF($E64="FX",$H64*'Sensis Vectors ALL'!BW64*(EXP($G64/100*VAR_CST)-1)/($H64*0.01),IF($E64&lt;&gt;"SPD",$H64*'Sensis Vectors ALL'!BW64*(EXP($G64/100*VAR_CST)-1)/0.01,'Sensis Vectors ALL'!BW64*($G64*VAR_CST)/0.01))</f>
        <v>0</v>
      </c>
      <c r="BX64" s="80">
        <f>IF($E64="FX",$H64*'Sensis Vectors ALL'!BX64*(EXP($G64/100*VAR_CST)-1)/($H64*0.01),IF($E64&lt;&gt;"SPD",$H64*'Sensis Vectors ALL'!BX64*(EXP($G64/100*VAR_CST)-1)/0.01,'Sensis Vectors ALL'!BX64*($G64*VAR_CST)/0.01))</f>
        <v>0</v>
      </c>
      <c r="BY64" s="80">
        <f>IF($E64="FX",$H64*'Sensis Vectors ALL'!BY64*(EXP($G64/100*VAR_CST)-1)/($H64*0.01),IF($E64&lt;&gt;"SPD",$H64*'Sensis Vectors ALL'!BY64*(EXP($G64/100*VAR_CST)-1)/0.01,'Sensis Vectors ALL'!BY64*($G64*VAR_CST)/0.01))</f>
        <v>0</v>
      </c>
      <c r="BZ64" s="80">
        <f>IF($E64="FX",$H64*'Sensis Vectors ALL'!BZ64*(EXP($G64/100*VAR_CST)-1)/($H64*0.01),IF($E64&lt;&gt;"SPD",$H64*'Sensis Vectors ALL'!BZ64*(EXP($G64/100*VAR_CST)-1)/0.01,'Sensis Vectors ALL'!BZ64*($G64*VAR_CST)/0.01))</f>
        <v>0</v>
      </c>
      <c r="CA64" s="80">
        <f>IF($E64="FX",$H64*'Sensis Vectors ALL'!CA64*(EXP($G64/100*VAR_CST)-1)/($H64*0.01),IF($E64&lt;&gt;"SPD",$H64*'Sensis Vectors ALL'!CA64*(EXP($G64/100*VAR_CST)-1)/0.01,'Sensis Vectors ALL'!CA64*($G64*VAR_CST)/0.01))</f>
        <v>0</v>
      </c>
      <c r="CB64" s="80">
        <f>IF($E64="FX",$H64*'Sensis Vectors ALL'!CB64*(EXP($G64/100*VAR_CST)-1)/($H64*0.01),IF($E64&lt;&gt;"SPD",$H64*'Sensis Vectors ALL'!CB64*(EXP($G64/100*VAR_CST)-1)/0.01,'Sensis Vectors ALL'!CB64*($G64*VAR_CST)/0.01))</f>
        <v>0</v>
      </c>
      <c r="CC64" s="80">
        <f>IF($E64="FX",$H64*'Sensis Vectors ALL'!CC64*(EXP($G64/100*VAR_CST)-1)/($H64*0.01),IF($E64&lt;&gt;"SPD",$H64*'Sensis Vectors ALL'!CC64*(EXP($G64/100*VAR_CST)-1)/0.01,'Sensis Vectors ALL'!CC64*($G64*VAR_CST)/0.01))</f>
        <v>0</v>
      </c>
      <c r="CD64" s="80">
        <f>IF($E64="FX",$H64*'Sensis Vectors ALL'!CD64*(EXP($G64/100*VAR_CST)-1)/($H64*0.01),IF($E64&lt;&gt;"SPD",$H64*'Sensis Vectors ALL'!CD64*(EXP($G64/100*VAR_CST)-1)/0.01,'Sensis Vectors ALL'!CD64*($G64*VAR_CST)/0.01))</f>
        <v>0</v>
      </c>
      <c r="CE64" s="80">
        <f>IF($E64="FX",$H64*'Sensis Vectors ALL'!CE64*(EXP($G64/100*VAR_CST)-1)/($H64*0.01),IF($E64&lt;&gt;"SPD",$H64*'Sensis Vectors ALL'!CE64*(EXP($G64/100*VAR_CST)-1)/0.01,'Sensis Vectors ALL'!CE64*($G64*VAR_CST)/0.01))</f>
        <v>0</v>
      </c>
      <c r="CF64" s="80">
        <f>IF($E64="FX",$H64*'Sensis Vectors ALL'!CF64*(EXP($G64/100*VAR_CST)-1)/($H64*0.01),IF($E64&lt;&gt;"SPD",$H64*'Sensis Vectors ALL'!CF64*(EXP($G64/100*VAR_CST)-1)/0.01,'Sensis Vectors ALL'!CF64*($G64*VAR_CST)/0.01))</f>
        <v>0</v>
      </c>
      <c r="CG64" s="80">
        <f>IF($E64="FX",$H64*'Sensis Vectors ALL'!CG64*(EXP($G64/100*VAR_CST)-1)/($H64*0.01),IF($E64&lt;&gt;"SPD",$H64*'Sensis Vectors ALL'!CG64*(EXP($G64/100*VAR_CST)-1)/0.01,'Sensis Vectors ALL'!CG64*($G64*VAR_CST)/0.01))</f>
        <v>0</v>
      </c>
      <c r="CH64" s="80">
        <f>IF($E64="FX",$H64*'Sensis Vectors ALL'!CH64*(EXP($G64/100*VAR_CST)-1)/($H64*0.01),IF($E64&lt;&gt;"SPD",$H64*'Sensis Vectors ALL'!CH64*(EXP($G64/100*VAR_CST)-1)/0.01,'Sensis Vectors ALL'!CH64*($G64*VAR_CST)/0.01))</f>
        <v>0</v>
      </c>
      <c r="CI64" s="80">
        <f>IF($E64="FX",$H64*'Sensis Vectors ALL'!CI64*(EXP($G64/100*VAR_CST)-1)/($H64*0.01),IF($E64&lt;&gt;"SPD",$H64*'Sensis Vectors ALL'!CI64*(EXP($G64/100*VAR_CST)-1)/0.01,'Sensis Vectors ALL'!CI64*($G64*VAR_CST)/0.01))</f>
        <v>0</v>
      </c>
      <c r="CJ64" s="80">
        <f>IF($E64="FX",$H64*'Sensis Vectors ALL'!CJ64*(EXP($G64/100*VAR_CST)-1)/($H64*0.01),IF($E64&lt;&gt;"SPD",$H64*'Sensis Vectors ALL'!CJ64*(EXP($G64/100*VAR_CST)-1)/0.01,'Sensis Vectors ALL'!CJ64*($G64*VAR_CST)/0.01))</f>
        <v>0</v>
      </c>
      <c r="CK64" s="80">
        <f>IF($E64="FX",$H64*'Sensis Vectors ALL'!CK64*(EXP($G64/100*VAR_CST)-1)/($H64*0.01),IF($E64&lt;&gt;"SPD",$H64*'Sensis Vectors ALL'!CK64*(EXP($G64/100*VAR_CST)-1)/0.01,'Sensis Vectors ALL'!CK64*($G64*VAR_CST)/0.01))</f>
        <v>0</v>
      </c>
      <c r="CL64" s="80">
        <f>IF($E64="FX",$H64*'Sensis Vectors ALL'!CL64*(EXP($G64/100*VAR_CST)-1)/($H64*0.01),IF($E64&lt;&gt;"SPD",$H64*'Sensis Vectors ALL'!CL64*(EXP($G64/100*VAR_CST)-1)/0.01,'Sensis Vectors ALL'!CL64*($G64*VAR_CST)/0.01))</f>
        <v>0</v>
      </c>
      <c r="CM64" s="80">
        <f>IF($E64="FX",$H64*'Sensis Vectors ALL'!CM64*(EXP($G64/100*VAR_CST)-1)/($H64*0.01),IF($E64&lt;&gt;"SPD",$H64*'Sensis Vectors ALL'!CM64*(EXP($G64/100*VAR_CST)-1)/0.01,'Sensis Vectors ALL'!CM64*($G64*VAR_CST)/0.01))</f>
        <v>0</v>
      </c>
      <c r="CN64" s="80">
        <f>IF($E64="FX",$H64*'Sensis Vectors ALL'!CN64*(EXP($G64/100*VAR_CST)-1)/($H64*0.01),IF($E64&lt;&gt;"SPD",$H64*'Sensis Vectors ALL'!CN64*(EXP($G64/100*VAR_CST)-1)/0.01,'Sensis Vectors ALL'!CN64*($G64*VAR_CST)/0.01))</f>
        <v>0</v>
      </c>
      <c r="CO64" s="80">
        <f>IF($E64="FX",$H64*'Sensis Vectors ALL'!CO64*(EXP($G64/100*VAR_CST)-1)/($H64*0.01),IF($E64&lt;&gt;"SPD",$H64*'Sensis Vectors ALL'!CO64*(EXP($G64/100*VAR_CST)-1)/0.01,'Sensis Vectors ALL'!CO64*($G64*VAR_CST)/0.01))</f>
        <v>0</v>
      </c>
      <c r="CP64" s="80">
        <f>IF($E64="FX",$H64*'Sensis Vectors ALL'!CP64*(EXP($G64/100*VAR_CST)-1)/($H64*0.01),IF($E64&lt;&gt;"SPD",$H64*'Sensis Vectors ALL'!CP64*(EXP($G64/100*VAR_CST)-1)/0.01,'Sensis Vectors ALL'!CP64*($G64*VAR_CST)/0.01))</f>
        <v>0</v>
      </c>
      <c r="CQ64" s="80">
        <f>IF($E64="FX",$H64*'Sensis Vectors ALL'!CQ64*(EXP($G64/100*VAR_CST)-1)/($H64*0.01),IF($E64&lt;&gt;"SPD",$H64*'Sensis Vectors ALL'!CQ64*(EXP($G64/100*VAR_CST)-1)/0.01,'Sensis Vectors ALL'!CQ64*($G64*VAR_CST)/0.01))</f>
        <v>0</v>
      </c>
      <c r="CR64" s="80">
        <f>IF($E64="FX",$H64*'Sensis Vectors ALL'!CR64*(EXP($G64/100*VAR_CST)-1)/($H64*0.01),IF($E64&lt;&gt;"SPD",$H64*'Sensis Vectors ALL'!CR64*(EXP($G64/100*VAR_CST)-1)/0.01,'Sensis Vectors ALL'!CR64*($G64*VAR_CST)/0.01))</f>
        <v>0</v>
      </c>
      <c r="CS64" s="80">
        <f>IF($E64="FX",$H64*'Sensis Vectors ALL'!CS64*(EXP($G64/100*VAR_CST)-1)/($H64*0.01),IF($E64&lt;&gt;"SPD",$H64*'Sensis Vectors ALL'!CS64*(EXP($G64/100*VAR_CST)-1)/0.01,'Sensis Vectors ALL'!CS64*($G64*VAR_CST)/0.01))</f>
        <v>0</v>
      </c>
      <c r="CT64" s="80">
        <f>IF($E64="FX",$H64*'Sensis Vectors ALL'!CT64*(EXP($G64/100*VAR_CST)-1)/($H64*0.01),IF($E64&lt;&gt;"SPD",$H64*'Sensis Vectors ALL'!CT64*(EXP($G64/100*VAR_CST)-1)/0.01,'Sensis Vectors ALL'!CT64*($G64*VAR_CST)/0.01))</f>
        <v>0</v>
      </c>
      <c r="CU64" s="80">
        <f>IF($E64="FX",$H64*'Sensis Vectors ALL'!CU64*(EXP($G64/100*VAR_CST)-1)/($H64*0.01),IF($E64&lt;&gt;"SPD",$H64*'Sensis Vectors ALL'!CU64*(EXP($G64/100*VAR_CST)-1)/0.01,'Sensis Vectors ALL'!CU64*($G64*VAR_CST)/0.01))</f>
        <v>0</v>
      </c>
      <c r="CV64" s="80">
        <f>IF($E64="FX",$H64*'Sensis Vectors ALL'!CV64*(EXP($G64/100*VAR_CST)-1)/($H64*0.01),IF($E64&lt;&gt;"SPD",$H64*'Sensis Vectors ALL'!CV64*(EXP($G64/100*VAR_CST)-1)/0.01,'Sensis Vectors ALL'!CV64*($G64*VAR_CST)/0.01))</f>
        <v>0</v>
      </c>
      <c r="CW64" s="80">
        <f>IF($E64="FX",$H64*'Sensis Vectors ALL'!CW64*(EXP($G64/100*VAR_CST)-1)/($H64*0.01),IF($E64&lt;&gt;"SPD",$H64*'Sensis Vectors ALL'!CW64*(EXP($G64/100*VAR_CST)-1)/0.01,'Sensis Vectors ALL'!CW64*($G64*VAR_CST)/0.01))</f>
        <v>0</v>
      </c>
      <c r="CX64" s="80">
        <f>IF($E64="FX",$H64*'Sensis Vectors ALL'!CX64*(EXP($G64/100*VAR_CST)-1)/($H64*0.01),IF($E64&lt;&gt;"SPD",$H64*'Sensis Vectors ALL'!CX64*(EXP($G64/100*VAR_CST)-1)/0.01,'Sensis Vectors ALL'!CX64*($G64*VAR_CST)/0.01))</f>
        <v>0</v>
      </c>
      <c r="CY64" s="80">
        <f>IF($E64="FX",$H64*'Sensis Vectors ALL'!CY64*(EXP($G64/100*VAR_CST)-1)/($H64*0.01),IF($E64&lt;&gt;"SPD",$H64*'Sensis Vectors ALL'!CY64*(EXP($G64/100*VAR_CST)-1)/0.01,'Sensis Vectors ALL'!CY64*($G64*VAR_CST)/0.01))</f>
        <v>0</v>
      </c>
      <c r="CZ64" s="80">
        <f>IF($E64="FX",$H64*'Sensis Vectors ALL'!CZ64*(EXP($G64/100*VAR_CST)-1)/($H64*0.01),IF($E64&lt;&gt;"SPD",$H64*'Sensis Vectors ALL'!CZ64*(EXP($G64/100*VAR_CST)-1)/0.01,'Sensis Vectors ALL'!CZ64*($G64*VAR_CST)/0.01))</f>
        <v>0</v>
      </c>
      <c r="DA64" s="80">
        <f>IF($E64="FX",$H64*'Sensis Vectors ALL'!DA64*(EXP($G64/100*VAR_CST)-1)/($H64*0.01),IF($E64&lt;&gt;"SPD",$H64*'Sensis Vectors ALL'!DA64*(EXP($G64/100*VAR_CST)-1)/0.01,'Sensis Vectors ALL'!DA64*($G64*VAR_CST)/0.01))</f>
        <v>0</v>
      </c>
      <c r="DB64" s="80">
        <f>IF($E64="FX",$H64*'Sensis Vectors ALL'!DB64*(EXP($G64/100*VAR_CST)-1)/($H64*0.01),IF($E64&lt;&gt;"SPD",$H64*'Sensis Vectors ALL'!DB64*(EXP($G64/100*VAR_CST)-1)/0.01,'Sensis Vectors ALL'!DB64*($G64*VAR_CST)/0.01))</f>
        <v>0</v>
      </c>
      <c r="DC64" s="80">
        <f>IF($E64="FX",$H64*'Sensis Vectors ALL'!DC64*(EXP($G64/100*VAR_CST)-1)/($H64*0.01),IF($E64&lt;&gt;"SPD",$H64*'Sensis Vectors ALL'!DC64*(EXP($G64/100*VAR_CST)-1)/0.01,'Sensis Vectors ALL'!DC64*($G64*VAR_CST)/0.01))</f>
        <v>0</v>
      </c>
      <c r="DD64" s="80">
        <f>IF($E64="FX",$H64*'Sensis Vectors ALL'!DD64*(EXP($G64/100*VAR_CST)-1)/($H64*0.01),IF($E64&lt;&gt;"SPD",$H64*'Sensis Vectors ALL'!DD64*(EXP($G64/100*VAR_CST)-1)/0.01,'Sensis Vectors ALL'!DD64*($G64*VAR_CST)/0.01))</f>
        <v>0</v>
      </c>
      <c r="DE64" s="80">
        <f>IF($E64="FX",$H64*'Sensis Vectors ALL'!DE64*(EXP($G64/100*VAR_CST)-1)/($H64*0.01),IF($E64&lt;&gt;"SPD",$H64*'Sensis Vectors ALL'!DE64*(EXP($G64/100*VAR_CST)-1)/0.01,'Sensis Vectors ALL'!DE64*($G64*VAR_CST)/0.01))</f>
        <v>0</v>
      </c>
      <c r="DF64" s="80">
        <f>IF($E64="FX",$H64*'Sensis Vectors ALL'!DF64*(EXP($G64/100*VAR_CST)-1)/($H64*0.01),IF($E64&lt;&gt;"SPD",$H64*'Sensis Vectors ALL'!DF64*(EXP($G64/100*VAR_CST)-1)/0.01,'Sensis Vectors ALL'!DF64*($G64*VAR_CST)/0.01))</f>
        <v>0</v>
      </c>
      <c r="DG64" s="80">
        <f>IF($E64="FX",$H64*'Sensis Vectors ALL'!DG64*(EXP($G64/100*VAR_CST)-1)/($H64*0.01),IF($E64&lt;&gt;"SPD",$H64*'Sensis Vectors ALL'!DG64*(EXP($G64/100*VAR_CST)-1)/0.01,'Sensis Vectors ALL'!DG64*($G64*VAR_CST)/0.01))</f>
        <v>0</v>
      </c>
      <c r="DH64" s="80">
        <f>IF($E64="FX",$H64*'Sensis Vectors ALL'!DH64*(EXP($G64/100*VAR_CST)-1)/($H64*0.01),IF($E64&lt;&gt;"SPD",$H64*'Sensis Vectors ALL'!DH64*(EXP($G64/100*VAR_CST)-1)/0.01,'Sensis Vectors ALL'!DH64*($G64*VAR_CST)/0.01))</f>
        <v>0</v>
      </c>
      <c r="DI64" s="80">
        <f>IF($E64="FX",$H64*'Sensis Vectors ALL'!DI64*(EXP($G64/100*VAR_CST)-1)/($H64*0.01),IF($E64&lt;&gt;"SPD",$H64*'Sensis Vectors ALL'!DI64*(EXP($G64/100*VAR_CST)-1)/0.01,'Sensis Vectors ALL'!DI64*($G64*VAR_CST)/0.01))</f>
        <v>0</v>
      </c>
      <c r="DJ64" s="80">
        <f>IF($E64="FX",$H64*'Sensis Vectors ALL'!DJ64*(EXP($G64/100*VAR_CST)-1)/($H64*0.01),IF($E64&lt;&gt;"SPD",$H64*'Sensis Vectors ALL'!DJ64*(EXP($G64/100*VAR_CST)-1)/0.01,'Sensis Vectors ALL'!DJ64*($G64*VAR_CST)/0.01))</f>
        <v>0</v>
      </c>
      <c r="DK64" s="80">
        <f>IF($E64="FX",$H64*'Sensis Vectors ALL'!DK64*(EXP($G64/100*VAR_CST)-1)/($H64*0.01),IF($E64&lt;&gt;"SPD",$H64*'Sensis Vectors ALL'!DK64*(EXP($G64/100*VAR_CST)-1)/0.01,'Sensis Vectors ALL'!DK64*($G64*VAR_CST)/0.01))</f>
        <v>0</v>
      </c>
      <c r="DL64" s="80">
        <f>IF($E64="FX",$H64*'Sensis Vectors ALL'!DL64*(EXP($G64/100*VAR_CST)-1)/($H64*0.01),IF($E64&lt;&gt;"SPD",$H64*'Sensis Vectors ALL'!DL64*(EXP($G64/100*VAR_CST)-1)/0.01,'Sensis Vectors ALL'!DL64*($G64*VAR_CST)/0.01))</f>
        <v>0</v>
      </c>
      <c r="DM64" s="80">
        <f>IF($E64="FX",$H64*'Sensis Vectors ALL'!DM64*(EXP($G64/100*VAR_CST)-1)/($H64*0.01),IF($E64&lt;&gt;"SPD",$H64*'Sensis Vectors ALL'!DM64*(EXP($G64/100*VAR_CST)-1)/0.01,'Sensis Vectors ALL'!DM64*($G64*VAR_CST)/0.01))</f>
        <v>0</v>
      </c>
      <c r="DN64" s="80">
        <f>IF($E64="FX",$H64*'Sensis Vectors ALL'!DN64*(EXP($G64/100*VAR_CST)-1)/($H64*0.01),IF($E64&lt;&gt;"SPD",$H64*'Sensis Vectors ALL'!DN64*(EXP($G64/100*VAR_CST)-1)/0.01,'Sensis Vectors ALL'!DN64*($G64*VAR_CST)/0.01))</f>
        <v>0</v>
      </c>
      <c r="DO64" s="80">
        <f>IF($E64="FX",$H64*'Sensis Vectors ALL'!DO64*(EXP($G64/100*VAR_CST)-1)/($H64*0.01),IF($E64&lt;&gt;"SPD",$H64*'Sensis Vectors ALL'!DO64*(EXP($G64/100*VAR_CST)-1)/0.01,'Sensis Vectors ALL'!DO64*($G64*VAR_CST)/0.01))</f>
        <v>0</v>
      </c>
      <c r="DP64" s="80">
        <f>IF($E64="FX",$H64*'Sensis Vectors ALL'!DP64*(EXP($G64/100*VAR_CST)-1)/($H64*0.01),IF($E64&lt;&gt;"SPD",$H64*'Sensis Vectors ALL'!DP64*(EXP($G64/100*VAR_CST)-1)/0.01,'Sensis Vectors ALL'!DP64*($G64*VAR_CST)/0.01))</f>
        <v>0</v>
      </c>
      <c r="DQ64" s="80">
        <f>IF($E64="FX",$H64*'Sensis Vectors ALL'!DQ64*(EXP($G64/100*VAR_CST)-1)/($H64*0.01),IF($E64&lt;&gt;"SPD",$H64*'Sensis Vectors ALL'!DQ64*(EXP($G64/100*VAR_CST)-1)/0.01,'Sensis Vectors ALL'!DQ64*($G64*VAR_CST)/0.01))</f>
        <v>0</v>
      </c>
    </row>
    <row r="65" spans="1:121" x14ac:dyDescent="0.2">
      <c r="A65" s="60">
        <v>660</v>
      </c>
      <c r="B65" s="60" t="s">
        <v>18</v>
      </c>
      <c r="C65" s="60" t="s">
        <v>369</v>
      </c>
      <c r="D65" s="60" t="s">
        <v>512</v>
      </c>
      <c r="E65" s="60" t="s">
        <v>28</v>
      </c>
      <c r="F65" s="60" t="s">
        <v>8</v>
      </c>
      <c r="G65" s="60">
        <v>0.18845799999999999</v>
      </c>
      <c r="H65" s="60">
        <v>0.15975200000000001</v>
      </c>
      <c r="I65" s="80">
        <f>IF($E65="FX",$H65*'Sensis Vectors ALL'!I65*(EXP($G65/100*VAR_CST)-1)/($H65*0.01),IF($E65&lt;&gt;"SPD",$H65*'Sensis Vectors ALL'!I65*(EXP($G65/100*VAR_CST)-1)/0.01,'Sensis Vectors ALL'!I65*($G65*VAR_CST)/0.01))</f>
        <v>-64982.444562488454</v>
      </c>
      <c r="J65" s="80">
        <f>IF($E65="FX",$H65*'Sensis Vectors ALL'!J65*(EXP($G65/100*VAR_CST)-1)/($H65*0.01),IF($E65&lt;&gt;"SPD",$H65*'Sensis Vectors ALL'!J65*(EXP($G65/100*VAR_CST)-1)/0.01,'Sensis Vectors ALL'!J65*($G65*VAR_CST)/0.01))</f>
        <v>-64982.444562488454</v>
      </c>
      <c r="K65" s="80">
        <f>IF($E65="FX",$H65*'Sensis Vectors ALL'!K65*(EXP($G65/100*VAR_CST)-1)/($H65*0.01),IF($E65&lt;&gt;"SPD",$H65*'Sensis Vectors ALL'!K65*(EXP($G65/100*VAR_CST)-1)/0.01,'Sensis Vectors ALL'!K65*($G65*VAR_CST)/0.01))</f>
        <v>-64982.444562488454</v>
      </c>
      <c r="L65" s="80">
        <f>IF($E65="FX",$H65*'Sensis Vectors ALL'!L65*(EXP($G65/100*VAR_CST)-1)/($H65*0.01),IF($E65&lt;&gt;"SPD",$H65*'Sensis Vectors ALL'!L65*(EXP($G65/100*VAR_CST)-1)/0.01,'Sensis Vectors ALL'!L65*($G65*VAR_CST)/0.01))</f>
        <v>-64982.444562488454</v>
      </c>
      <c r="M65" s="80">
        <f>IF($E65="FX",$H65*'Sensis Vectors ALL'!M65*(EXP($G65/100*VAR_CST)-1)/($H65*0.01),IF($E65&lt;&gt;"SPD",$H65*'Sensis Vectors ALL'!M65*(EXP($G65/100*VAR_CST)-1)/0.01,'Sensis Vectors ALL'!M65*($G65*VAR_CST)/0.01))</f>
        <v>-64982.444562488454</v>
      </c>
      <c r="N65" s="80">
        <f>IF($E65="FX",$H65*'Sensis Vectors ALL'!N65*(EXP($G65/100*VAR_CST)-1)/($H65*0.01),IF($E65&lt;&gt;"SPD",$H65*'Sensis Vectors ALL'!N65*(EXP($G65/100*VAR_CST)-1)/0.01,'Sensis Vectors ALL'!N65*($G65*VAR_CST)/0.01))</f>
        <v>-64982.444562488454</v>
      </c>
      <c r="O65" s="80">
        <f>IF($E65="FX",$H65*'Sensis Vectors ALL'!O65*(EXP($G65/100*VAR_CST)-1)/($H65*0.01),IF($E65&lt;&gt;"SPD",$H65*'Sensis Vectors ALL'!O65*(EXP($G65/100*VAR_CST)-1)/0.01,'Sensis Vectors ALL'!O65*($G65*VAR_CST)/0.01))</f>
        <v>0</v>
      </c>
      <c r="P65" s="80">
        <f>IF($E65="FX",$H65*'Sensis Vectors ALL'!P65*(EXP($G65/100*VAR_CST)-1)/($H65*0.01),IF($E65&lt;&gt;"SPD",$H65*'Sensis Vectors ALL'!P65*(EXP($G65/100*VAR_CST)-1)/0.01,'Sensis Vectors ALL'!P65*($G65*VAR_CST)/0.01))</f>
        <v>0</v>
      </c>
      <c r="Q65" s="80">
        <f>IF($E65="FX",$H65*'Sensis Vectors ALL'!Q65*(EXP($G65/100*VAR_CST)-1)/($H65*0.01),IF($E65&lt;&gt;"SPD",$H65*'Sensis Vectors ALL'!Q65*(EXP($G65/100*VAR_CST)-1)/0.01,'Sensis Vectors ALL'!Q65*($G65*VAR_CST)/0.01))</f>
        <v>0</v>
      </c>
      <c r="R65" s="80">
        <f>IF($E65="FX",$H65*'Sensis Vectors ALL'!R65*(EXP($G65/100*VAR_CST)-1)/($H65*0.01),IF($E65&lt;&gt;"SPD",$H65*'Sensis Vectors ALL'!R65*(EXP($G65/100*VAR_CST)-1)/0.01,'Sensis Vectors ALL'!R65*($G65*VAR_CST)/0.01))</f>
        <v>0</v>
      </c>
      <c r="S65" s="80">
        <f>IF($E65="FX",$H65*'Sensis Vectors ALL'!S65*(EXP($G65/100*VAR_CST)-1)/($H65*0.01),IF($E65&lt;&gt;"SPD",$H65*'Sensis Vectors ALL'!S65*(EXP($G65/100*VAR_CST)-1)/0.01,'Sensis Vectors ALL'!S65*($G65*VAR_CST)/0.01))</f>
        <v>0</v>
      </c>
      <c r="T65" s="80">
        <f>IF($E65="FX",$H65*'Sensis Vectors ALL'!T65*(EXP($G65/100*VAR_CST)-1)/($H65*0.01),IF($E65&lt;&gt;"SPD",$H65*'Sensis Vectors ALL'!T65*(EXP($G65/100*VAR_CST)-1)/0.01,'Sensis Vectors ALL'!T65*($G65*VAR_CST)/0.01))</f>
        <v>0</v>
      </c>
      <c r="U65" s="80">
        <f>IF($E65="FX",$H65*'Sensis Vectors ALL'!U65*(EXP($G65/100*VAR_CST)-1)/($H65*0.01),IF($E65&lt;&gt;"SPD",$H65*'Sensis Vectors ALL'!U65*(EXP($G65/100*VAR_CST)-1)/0.01,'Sensis Vectors ALL'!U65*($G65*VAR_CST)/0.01))</f>
        <v>0</v>
      </c>
      <c r="V65" s="80">
        <f>IF($E65="FX",$H65*'Sensis Vectors ALL'!V65*(EXP($G65/100*VAR_CST)-1)/($H65*0.01),IF($E65&lt;&gt;"SPD",$H65*'Sensis Vectors ALL'!V65*(EXP($G65/100*VAR_CST)-1)/0.01,'Sensis Vectors ALL'!V65*($G65*VAR_CST)/0.01))</f>
        <v>0</v>
      </c>
      <c r="W65" s="80">
        <f>IF($E65="FX",$H65*'Sensis Vectors ALL'!W65*(EXP($G65/100*VAR_CST)-1)/($H65*0.01),IF($E65&lt;&gt;"SPD",$H65*'Sensis Vectors ALL'!W65*(EXP($G65/100*VAR_CST)-1)/0.01,'Sensis Vectors ALL'!W65*($G65*VAR_CST)/0.01))</f>
        <v>0</v>
      </c>
      <c r="X65" s="80">
        <f>IF($E65="FX",$H65*'Sensis Vectors ALL'!X65*(EXP($G65/100*VAR_CST)-1)/($H65*0.01),IF($E65&lt;&gt;"SPD",$H65*'Sensis Vectors ALL'!X65*(EXP($G65/100*VAR_CST)-1)/0.01,'Sensis Vectors ALL'!X65*($G65*VAR_CST)/0.01))</f>
        <v>0</v>
      </c>
      <c r="Y65" s="80">
        <f>IF($E65="FX",$H65*'Sensis Vectors ALL'!Y65*(EXP($G65/100*VAR_CST)-1)/($H65*0.01),IF($E65&lt;&gt;"SPD",$H65*'Sensis Vectors ALL'!Y65*(EXP($G65/100*VAR_CST)-1)/0.01,'Sensis Vectors ALL'!Y65*($G65*VAR_CST)/0.01))</f>
        <v>0</v>
      </c>
      <c r="Z65" s="80">
        <f>IF($E65="FX",$H65*'Sensis Vectors ALL'!Z65*(EXP($G65/100*VAR_CST)-1)/($H65*0.01),IF($E65&lt;&gt;"SPD",$H65*'Sensis Vectors ALL'!Z65*(EXP($G65/100*VAR_CST)-1)/0.01,'Sensis Vectors ALL'!Z65*($G65*VAR_CST)/0.01))</f>
        <v>-64982.444562488454</v>
      </c>
      <c r="AA65" s="80">
        <f>IF($E65="FX",$H65*'Sensis Vectors ALL'!AA65*(EXP($G65/100*VAR_CST)-1)/($H65*0.01),IF($E65&lt;&gt;"SPD",$H65*'Sensis Vectors ALL'!AA65*(EXP($G65/100*VAR_CST)-1)/0.01,'Sensis Vectors ALL'!AA65*($G65*VAR_CST)/0.01))</f>
        <v>0</v>
      </c>
      <c r="AB65" s="80">
        <f>IF($E65="FX",$H65*'Sensis Vectors ALL'!AB65*(EXP($G65/100*VAR_CST)-1)/($H65*0.01),IF($E65&lt;&gt;"SPD",$H65*'Sensis Vectors ALL'!AB65*(EXP($G65/100*VAR_CST)-1)/0.01,'Sensis Vectors ALL'!AB65*($G65*VAR_CST)/0.01))</f>
        <v>-64982.444562488454</v>
      </c>
      <c r="AC65" s="80">
        <f>IF($E65="FX",$H65*'Sensis Vectors ALL'!AC65*(EXP($G65/100*VAR_CST)-1)/($H65*0.01),IF($E65&lt;&gt;"SPD",$H65*'Sensis Vectors ALL'!AC65*(EXP($G65/100*VAR_CST)-1)/0.01,'Sensis Vectors ALL'!AC65*($G65*VAR_CST)/0.01))</f>
        <v>0</v>
      </c>
      <c r="AD65" s="80">
        <f>IF($E65="FX",$H65*'Sensis Vectors ALL'!AD65*(EXP($G65/100*VAR_CST)-1)/($H65*0.01),IF($E65&lt;&gt;"SPD",$H65*'Sensis Vectors ALL'!AD65*(EXP($G65/100*VAR_CST)-1)/0.01,'Sensis Vectors ALL'!AD65*($G65*VAR_CST)/0.01))</f>
        <v>0</v>
      </c>
      <c r="AE65" s="80">
        <f>IF($E65="FX",$H65*'Sensis Vectors ALL'!AE65*(EXP($G65/100*VAR_CST)-1)/($H65*0.01),IF($E65&lt;&gt;"SPD",$H65*'Sensis Vectors ALL'!AE65*(EXP($G65/100*VAR_CST)-1)/0.01,'Sensis Vectors ALL'!AE65*($G65*VAR_CST)/0.01))</f>
        <v>0</v>
      </c>
      <c r="AF65" s="80">
        <f>IF($E65="FX",$H65*'Sensis Vectors ALL'!AF65*(EXP($G65/100*VAR_CST)-1)/($H65*0.01),IF($E65&lt;&gt;"SPD",$H65*'Sensis Vectors ALL'!AF65*(EXP($G65/100*VAR_CST)-1)/0.01,'Sensis Vectors ALL'!AF65*($G65*VAR_CST)/0.01))</f>
        <v>0</v>
      </c>
      <c r="AG65" s="80">
        <f>IF($E65="FX",$H65*'Sensis Vectors ALL'!AG65*(EXP($G65/100*VAR_CST)-1)/($H65*0.01),IF($E65&lt;&gt;"SPD",$H65*'Sensis Vectors ALL'!AG65*(EXP($G65/100*VAR_CST)-1)/0.01,'Sensis Vectors ALL'!AG65*($G65*VAR_CST)/0.01))</f>
        <v>0</v>
      </c>
      <c r="AH65" s="80">
        <f>IF($E65="FX",$H65*'Sensis Vectors ALL'!AH65*(EXP($G65/100*VAR_CST)-1)/($H65*0.01),IF($E65&lt;&gt;"SPD",$H65*'Sensis Vectors ALL'!AH65*(EXP($G65/100*VAR_CST)-1)/0.01,'Sensis Vectors ALL'!AH65*($G65*VAR_CST)/0.01))</f>
        <v>0</v>
      </c>
      <c r="AI65" s="80">
        <f>IF($E65="FX",$H65*'Sensis Vectors ALL'!AI65*(EXP($G65/100*VAR_CST)-1)/($H65*0.01),IF($E65&lt;&gt;"SPD",$H65*'Sensis Vectors ALL'!AI65*(EXP($G65/100*VAR_CST)-1)/0.01,'Sensis Vectors ALL'!AI65*($G65*VAR_CST)/0.01))</f>
        <v>0</v>
      </c>
      <c r="AJ65" s="80">
        <f>IF($E65="FX",$H65*'Sensis Vectors ALL'!AJ65*(EXP($G65/100*VAR_CST)-1)/($H65*0.01),IF($E65&lt;&gt;"SPD",$H65*'Sensis Vectors ALL'!AJ65*(EXP($G65/100*VAR_CST)-1)/0.01,'Sensis Vectors ALL'!AJ65*($G65*VAR_CST)/0.01))</f>
        <v>0</v>
      </c>
      <c r="AK65" s="80">
        <f>IF($E65="FX",$H65*'Sensis Vectors ALL'!AK65*(EXP($G65/100*VAR_CST)-1)/($H65*0.01),IF($E65&lt;&gt;"SPD",$H65*'Sensis Vectors ALL'!AK65*(EXP($G65/100*VAR_CST)-1)/0.01,'Sensis Vectors ALL'!AK65*($G65*VAR_CST)/0.01))</f>
        <v>0</v>
      </c>
      <c r="AL65" s="80">
        <f>IF($E65="FX",$H65*'Sensis Vectors ALL'!AL65*(EXP($G65/100*VAR_CST)-1)/($H65*0.01),IF($E65&lt;&gt;"SPD",$H65*'Sensis Vectors ALL'!AL65*(EXP($G65/100*VAR_CST)-1)/0.01,'Sensis Vectors ALL'!AL65*($G65*VAR_CST)/0.01))</f>
        <v>0</v>
      </c>
      <c r="AM65" s="80">
        <f>IF($E65="FX",$H65*'Sensis Vectors ALL'!AM65*(EXP($G65/100*VAR_CST)-1)/($H65*0.01),IF($E65&lt;&gt;"SPD",$H65*'Sensis Vectors ALL'!AM65*(EXP($G65/100*VAR_CST)-1)/0.01,'Sensis Vectors ALL'!AM65*($G65*VAR_CST)/0.01))</f>
        <v>0</v>
      </c>
      <c r="AN65" s="80">
        <f>IF($E65="FX",$H65*'Sensis Vectors ALL'!AN65*(EXP($G65/100*VAR_CST)-1)/($H65*0.01),IF($E65&lt;&gt;"SPD",$H65*'Sensis Vectors ALL'!AN65*(EXP($G65/100*VAR_CST)-1)/0.01,'Sensis Vectors ALL'!AN65*($G65*VAR_CST)/0.01))</f>
        <v>0</v>
      </c>
      <c r="AO65" s="80">
        <f>IF($E65="FX",$H65*'Sensis Vectors ALL'!AO65*(EXP($G65/100*VAR_CST)-1)/($H65*0.01),IF($E65&lt;&gt;"SPD",$H65*'Sensis Vectors ALL'!AO65*(EXP($G65/100*VAR_CST)-1)/0.01,'Sensis Vectors ALL'!AO65*($G65*VAR_CST)/0.01))</f>
        <v>0</v>
      </c>
      <c r="AP65" s="80">
        <f>IF($E65="FX",$H65*'Sensis Vectors ALL'!AP65*(EXP($G65/100*VAR_CST)-1)/($H65*0.01),IF($E65&lt;&gt;"SPD",$H65*'Sensis Vectors ALL'!AP65*(EXP($G65/100*VAR_CST)-1)/0.01,'Sensis Vectors ALL'!AP65*($G65*VAR_CST)/0.01))</f>
        <v>0</v>
      </c>
      <c r="AQ65" s="80">
        <f>IF($E65="FX",$H65*'Sensis Vectors ALL'!AQ65*(EXP($G65/100*VAR_CST)-1)/($H65*0.01),IF($E65&lt;&gt;"SPD",$H65*'Sensis Vectors ALL'!AQ65*(EXP($G65/100*VAR_CST)-1)/0.01,'Sensis Vectors ALL'!AQ65*($G65*VAR_CST)/0.01))</f>
        <v>0</v>
      </c>
      <c r="AR65" s="80">
        <f>IF($E65="FX",$H65*'Sensis Vectors ALL'!AR65*(EXP($G65/100*VAR_CST)-1)/($H65*0.01),IF($E65&lt;&gt;"SPD",$H65*'Sensis Vectors ALL'!AR65*(EXP($G65/100*VAR_CST)-1)/0.01,'Sensis Vectors ALL'!AR65*($G65*VAR_CST)/0.01))</f>
        <v>0</v>
      </c>
      <c r="AS65" s="80">
        <f>IF($E65="FX",$H65*'Sensis Vectors ALL'!AS65*(EXP($G65/100*VAR_CST)-1)/($H65*0.01),IF($E65&lt;&gt;"SPD",$H65*'Sensis Vectors ALL'!AS65*(EXP($G65/100*VAR_CST)-1)/0.01,'Sensis Vectors ALL'!AS65*($G65*VAR_CST)/0.01))</f>
        <v>0</v>
      </c>
      <c r="AT65" s="80">
        <f>IF($E65="FX",$H65*'Sensis Vectors ALL'!AT65*(EXP($G65/100*VAR_CST)-1)/($H65*0.01),IF($E65&lt;&gt;"SPD",$H65*'Sensis Vectors ALL'!AT65*(EXP($G65/100*VAR_CST)-1)/0.01,'Sensis Vectors ALL'!AT65*($G65*VAR_CST)/0.01))</f>
        <v>0</v>
      </c>
      <c r="AU65" s="80">
        <f>IF($E65="FX",$H65*'Sensis Vectors ALL'!AU65*(EXP($G65/100*VAR_CST)-1)/($H65*0.01),IF($E65&lt;&gt;"SPD",$H65*'Sensis Vectors ALL'!AU65*(EXP($G65/100*VAR_CST)-1)/0.01,'Sensis Vectors ALL'!AU65*($G65*VAR_CST)/0.01))</f>
        <v>0</v>
      </c>
      <c r="AV65" s="80">
        <f>IF($E65="FX",$H65*'Sensis Vectors ALL'!AV65*(EXP($G65/100*VAR_CST)-1)/($H65*0.01),IF($E65&lt;&gt;"SPD",$H65*'Sensis Vectors ALL'!AV65*(EXP($G65/100*VAR_CST)-1)/0.01,'Sensis Vectors ALL'!AV65*($G65*VAR_CST)/0.01))</f>
        <v>0</v>
      </c>
      <c r="AW65" s="80">
        <f>IF($E65="FX",$H65*'Sensis Vectors ALL'!AW65*(EXP($G65/100*VAR_CST)-1)/($H65*0.01),IF($E65&lt;&gt;"SPD",$H65*'Sensis Vectors ALL'!AW65*(EXP($G65/100*VAR_CST)-1)/0.01,'Sensis Vectors ALL'!AW65*($G65*VAR_CST)/0.01))</f>
        <v>0</v>
      </c>
      <c r="AX65" s="80">
        <f>IF($E65="FX",$H65*'Sensis Vectors ALL'!AX65*(EXP($G65/100*VAR_CST)-1)/($H65*0.01),IF($E65&lt;&gt;"SPD",$H65*'Sensis Vectors ALL'!AX65*(EXP($G65/100*VAR_CST)-1)/0.01,'Sensis Vectors ALL'!AX65*($G65*VAR_CST)/0.01))</f>
        <v>0</v>
      </c>
      <c r="AY65" s="80">
        <f>IF($E65="FX",$H65*'Sensis Vectors ALL'!AY65*(EXP($G65/100*VAR_CST)-1)/($H65*0.01),IF($E65&lt;&gt;"SPD",$H65*'Sensis Vectors ALL'!AY65*(EXP($G65/100*VAR_CST)-1)/0.01,'Sensis Vectors ALL'!AY65*($G65*VAR_CST)/0.01))</f>
        <v>0</v>
      </c>
      <c r="AZ65" s="80">
        <f>IF($E65="FX",$H65*'Sensis Vectors ALL'!AZ65*(EXP($G65/100*VAR_CST)-1)/($H65*0.01),IF($E65&lt;&gt;"SPD",$H65*'Sensis Vectors ALL'!AZ65*(EXP($G65/100*VAR_CST)-1)/0.01,'Sensis Vectors ALL'!AZ65*($G65*VAR_CST)/0.01))</f>
        <v>0</v>
      </c>
      <c r="BA65" s="80">
        <f>IF($E65="FX",$H65*'Sensis Vectors ALL'!BA65*(EXP($G65/100*VAR_CST)-1)/($H65*0.01),IF($E65&lt;&gt;"SPD",$H65*'Sensis Vectors ALL'!BA65*(EXP($G65/100*VAR_CST)-1)/0.01,'Sensis Vectors ALL'!BA65*($G65*VAR_CST)/0.01))</f>
        <v>0</v>
      </c>
      <c r="BB65" s="80">
        <f>IF($E65="FX",$H65*'Sensis Vectors ALL'!BB65*(EXP($G65/100*VAR_CST)-1)/($H65*0.01),IF($E65&lt;&gt;"SPD",$H65*'Sensis Vectors ALL'!BB65*(EXP($G65/100*VAR_CST)-1)/0.01,'Sensis Vectors ALL'!BB65*($G65*VAR_CST)/0.01))</f>
        <v>0</v>
      </c>
      <c r="BC65" s="80">
        <f>IF($E65="FX",$H65*'Sensis Vectors ALL'!BC65*(EXP($G65/100*VAR_CST)-1)/($H65*0.01),IF($E65&lt;&gt;"SPD",$H65*'Sensis Vectors ALL'!BC65*(EXP($G65/100*VAR_CST)-1)/0.01,'Sensis Vectors ALL'!BC65*($G65*VAR_CST)/0.01))</f>
        <v>0</v>
      </c>
      <c r="BD65" s="80">
        <f>IF($E65="FX",$H65*'Sensis Vectors ALL'!BD65*(EXP($G65/100*VAR_CST)-1)/($H65*0.01),IF($E65&lt;&gt;"SPD",$H65*'Sensis Vectors ALL'!BD65*(EXP($G65/100*VAR_CST)-1)/0.01,'Sensis Vectors ALL'!BD65*($G65*VAR_CST)/0.01))</f>
        <v>0</v>
      </c>
      <c r="BE65" s="80">
        <f>IF($E65="FX",$H65*'Sensis Vectors ALL'!BE65*(EXP($G65/100*VAR_CST)-1)/($H65*0.01),IF($E65&lt;&gt;"SPD",$H65*'Sensis Vectors ALL'!BE65*(EXP($G65/100*VAR_CST)-1)/0.01,'Sensis Vectors ALL'!BE65*($G65*VAR_CST)/0.01))</f>
        <v>0</v>
      </c>
      <c r="BF65" s="80">
        <f>IF($E65="FX",$H65*'Sensis Vectors ALL'!BF65*(EXP($G65/100*VAR_CST)-1)/($H65*0.01),IF($E65&lt;&gt;"SPD",$H65*'Sensis Vectors ALL'!BF65*(EXP($G65/100*VAR_CST)-1)/0.01,'Sensis Vectors ALL'!BF65*($G65*VAR_CST)/0.01))</f>
        <v>0</v>
      </c>
      <c r="BG65" s="80">
        <f>IF($E65="FX",$H65*'Sensis Vectors ALL'!BG65*(EXP($G65/100*VAR_CST)-1)/($H65*0.01),IF($E65&lt;&gt;"SPD",$H65*'Sensis Vectors ALL'!BG65*(EXP($G65/100*VAR_CST)-1)/0.01,'Sensis Vectors ALL'!BG65*($G65*VAR_CST)/0.01))</f>
        <v>0</v>
      </c>
      <c r="BH65" s="80">
        <f>IF($E65="FX",$H65*'Sensis Vectors ALL'!BH65*(EXP($G65/100*VAR_CST)-1)/($H65*0.01),IF($E65&lt;&gt;"SPD",$H65*'Sensis Vectors ALL'!BH65*(EXP($G65/100*VAR_CST)-1)/0.01,'Sensis Vectors ALL'!BH65*($G65*VAR_CST)/0.01))</f>
        <v>0</v>
      </c>
      <c r="BI65" s="80">
        <f>IF($E65="FX",$H65*'Sensis Vectors ALL'!BI65*(EXP($G65/100*VAR_CST)-1)/($H65*0.01),IF($E65&lt;&gt;"SPD",$H65*'Sensis Vectors ALL'!BI65*(EXP($G65/100*VAR_CST)-1)/0.01,'Sensis Vectors ALL'!BI65*($G65*VAR_CST)/0.01))</f>
        <v>0</v>
      </c>
      <c r="BJ65" s="80">
        <f>IF($E65="FX",$H65*'Sensis Vectors ALL'!BJ65*(EXP($G65/100*VAR_CST)-1)/($H65*0.01),IF($E65&lt;&gt;"SPD",$H65*'Sensis Vectors ALL'!BJ65*(EXP($G65/100*VAR_CST)-1)/0.01,'Sensis Vectors ALL'!BJ65*($G65*VAR_CST)/0.01))</f>
        <v>0</v>
      </c>
      <c r="BK65" s="80">
        <f>IF($E65="FX",$H65*'Sensis Vectors ALL'!BK65*(EXP($G65/100*VAR_CST)-1)/($H65*0.01),IF($E65&lt;&gt;"SPD",$H65*'Sensis Vectors ALL'!BK65*(EXP($G65/100*VAR_CST)-1)/0.01,'Sensis Vectors ALL'!BK65*($G65*VAR_CST)/0.01))</f>
        <v>0</v>
      </c>
      <c r="BL65" s="80">
        <f>IF($E65="FX",$H65*'Sensis Vectors ALL'!BL65*(EXP($G65/100*VAR_CST)-1)/($H65*0.01),IF($E65&lt;&gt;"SPD",$H65*'Sensis Vectors ALL'!BL65*(EXP($G65/100*VAR_CST)-1)/0.01,'Sensis Vectors ALL'!BL65*($G65*VAR_CST)/0.01))</f>
        <v>0</v>
      </c>
      <c r="BM65" s="80">
        <f>IF($E65="FX",$H65*'Sensis Vectors ALL'!BM65*(EXP($G65/100*VAR_CST)-1)/($H65*0.01),IF($E65&lt;&gt;"SPD",$H65*'Sensis Vectors ALL'!BM65*(EXP($G65/100*VAR_CST)-1)/0.01,'Sensis Vectors ALL'!BM65*($G65*VAR_CST)/0.01))</f>
        <v>0</v>
      </c>
      <c r="BN65" s="80">
        <f>IF($E65="FX",$H65*'Sensis Vectors ALL'!BN65*(EXP($G65/100*VAR_CST)-1)/($H65*0.01),IF($E65&lt;&gt;"SPD",$H65*'Sensis Vectors ALL'!BN65*(EXP($G65/100*VAR_CST)-1)/0.01,'Sensis Vectors ALL'!BN65*($G65*VAR_CST)/0.01))</f>
        <v>0</v>
      </c>
      <c r="BO65" s="80">
        <f>IF($E65="FX",$H65*'Sensis Vectors ALL'!BO65*(EXP($G65/100*VAR_CST)-1)/($H65*0.01),IF($E65&lt;&gt;"SPD",$H65*'Sensis Vectors ALL'!BO65*(EXP($G65/100*VAR_CST)-1)/0.01,'Sensis Vectors ALL'!BO65*($G65*VAR_CST)/0.01))</f>
        <v>0</v>
      </c>
      <c r="BP65" s="80">
        <f>IF($E65="FX",$H65*'Sensis Vectors ALL'!BP65*(EXP($G65/100*VAR_CST)-1)/($H65*0.01),IF($E65&lt;&gt;"SPD",$H65*'Sensis Vectors ALL'!BP65*(EXP($G65/100*VAR_CST)-1)/0.01,'Sensis Vectors ALL'!BP65*($G65*VAR_CST)/0.01))</f>
        <v>0</v>
      </c>
      <c r="BQ65" s="80">
        <f>IF($E65="FX",$H65*'Sensis Vectors ALL'!BQ65*(EXP($G65/100*VAR_CST)-1)/($H65*0.01),IF($E65&lt;&gt;"SPD",$H65*'Sensis Vectors ALL'!BQ65*(EXP($G65/100*VAR_CST)-1)/0.01,'Sensis Vectors ALL'!BQ65*($G65*VAR_CST)/0.01))</f>
        <v>0</v>
      </c>
      <c r="BR65" s="80">
        <f>IF($E65="FX",$H65*'Sensis Vectors ALL'!BR65*(EXP($G65/100*VAR_CST)-1)/($H65*0.01),IF($E65&lt;&gt;"SPD",$H65*'Sensis Vectors ALL'!BR65*(EXP($G65/100*VAR_CST)-1)/0.01,'Sensis Vectors ALL'!BR65*($G65*VAR_CST)/0.01))</f>
        <v>0</v>
      </c>
      <c r="BS65" s="80">
        <f>IF($E65="FX",$H65*'Sensis Vectors ALL'!BS65*(EXP($G65/100*VAR_CST)-1)/($H65*0.01),IF($E65&lt;&gt;"SPD",$H65*'Sensis Vectors ALL'!BS65*(EXP($G65/100*VAR_CST)-1)/0.01,'Sensis Vectors ALL'!BS65*($G65*VAR_CST)/0.01))</f>
        <v>0</v>
      </c>
      <c r="BT65" s="80">
        <f>IF($E65="FX",$H65*'Sensis Vectors ALL'!BT65*(EXP($G65/100*VAR_CST)-1)/($H65*0.01),IF($E65&lt;&gt;"SPD",$H65*'Sensis Vectors ALL'!BT65*(EXP($G65/100*VAR_CST)-1)/0.01,'Sensis Vectors ALL'!BT65*($G65*VAR_CST)/0.01))</f>
        <v>0</v>
      </c>
      <c r="BU65" s="80">
        <f>IF($E65="FX",$H65*'Sensis Vectors ALL'!BU65*(EXP($G65/100*VAR_CST)-1)/($H65*0.01),IF($E65&lt;&gt;"SPD",$H65*'Sensis Vectors ALL'!BU65*(EXP($G65/100*VAR_CST)-1)/0.01,'Sensis Vectors ALL'!BU65*($G65*VAR_CST)/0.01))</f>
        <v>0</v>
      </c>
      <c r="BV65" s="80">
        <f>IF($E65="FX",$H65*'Sensis Vectors ALL'!BV65*(EXP($G65/100*VAR_CST)-1)/($H65*0.01),IF($E65&lt;&gt;"SPD",$H65*'Sensis Vectors ALL'!BV65*(EXP($G65/100*VAR_CST)-1)/0.01,'Sensis Vectors ALL'!BV65*($G65*VAR_CST)/0.01))</f>
        <v>0</v>
      </c>
      <c r="BW65" s="80">
        <f>IF($E65="FX",$H65*'Sensis Vectors ALL'!BW65*(EXP($G65/100*VAR_CST)-1)/($H65*0.01),IF($E65&lt;&gt;"SPD",$H65*'Sensis Vectors ALL'!BW65*(EXP($G65/100*VAR_CST)-1)/0.01,'Sensis Vectors ALL'!BW65*($G65*VAR_CST)/0.01))</f>
        <v>0</v>
      </c>
      <c r="BX65" s="80">
        <f>IF($E65="FX",$H65*'Sensis Vectors ALL'!BX65*(EXP($G65/100*VAR_CST)-1)/($H65*0.01),IF($E65&lt;&gt;"SPD",$H65*'Sensis Vectors ALL'!BX65*(EXP($G65/100*VAR_CST)-1)/0.01,'Sensis Vectors ALL'!BX65*($G65*VAR_CST)/0.01))</f>
        <v>0</v>
      </c>
      <c r="BY65" s="80">
        <f>IF($E65="FX",$H65*'Sensis Vectors ALL'!BY65*(EXP($G65/100*VAR_CST)-1)/($H65*0.01),IF($E65&lt;&gt;"SPD",$H65*'Sensis Vectors ALL'!BY65*(EXP($G65/100*VAR_CST)-1)/0.01,'Sensis Vectors ALL'!BY65*($G65*VAR_CST)/0.01))</f>
        <v>0</v>
      </c>
      <c r="BZ65" s="80">
        <f>IF($E65="FX",$H65*'Sensis Vectors ALL'!BZ65*(EXP($G65/100*VAR_CST)-1)/($H65*0.01),IF($E65&lt;&gt;"SPD",$H65*'Sensis Vectors ALL'!BZ65*(EXP($G65/100*VAR_CST)-1)/0.01,'Sensis Vectors ALL'!BZ65*($G65*VAR_CST)/0.01))</f>
        <v>0</v>
      </c>
      <c r="CA65" s="80">
        <f>IF($E65="FX",$H65*'Sensis Vectors ALL'!CA65*(EXP($G65/100*VAR_CST)-1)/($H65*0.01),IF($E65&lt;&gt;"SPD",$H65*'Sensis Vectors ALL'!CA65*(EXP($G65/100*VAR_CST)-1)/0.01,'Sensis Vectors ALL'!CA65*($G65*VAR_CST)/0.01))</f>
        <v>0</v>
      </c>
      <c r="CB65" s="80">
        <f>IF($E65="FX",$H65*'Sensis Vectors ALL'!CB65*(EXP($G65/100*VAR_CST)-1)/($H65*0.01),IF($E65&lt;&gt;"SPD",$H65*'Sensis Vectors ALL'!CB65*(EXP($G65/100*VAR_CST)-1)/0.01,'Sensis Vectors ALL'!CB65*($G65*VAR_CST)/0.01))</f>
        <v>0</v>
      </c>
      <c r="CC65" s="80">
        <f>IF($E65="FX",$H65*'Sensis Vectors ALL'!CC65*(EXP($G65/100*VAR_CST)-1)/($H65*0.01),IF($E65&lt;&gt;"SPD",$H65*'Sensis Vectors ALL'!CC65*(EXP($G65/100*VAR_CST)-1)/0.01,'Sensis Vectors ALL'!CC65*($G65*VAR_CST)/0.01))</f>
        <v>0</v>
      </c>
      <c r="CD65" s="80">
        <f>IF($E65="FX",$H65*'Sensis Vectors ALL'!CD65*(EXP($G65/100*VAR_CST)-1)/($H65*0.01),IF($E65&lt;&gt;"SPD",$H65*'Sensis Vectors ALL'!CD65*(EXP($G65/100*VAR_CST)-1)/0.01,'Sensis Vectors ALL'!CD65*($G65*VAR_CST)/0.01))</f>
        <v>0</v>
      </c>
      <c r="CE65" s="80">
        <f>IF($E65="FX",$H65*'Sensis Vectors ALL'!CE65*(EXP($G65/100*VAR_CST)-1)/($H65*0.01),IF($E65&lt;&gt;"SPD",$H65*'Sensis Vectors ALL'!CE65*(EXP($G65/100*VAR_CST)-1)/0.01,'Sensis Vectors ALL'!CE65*($G65*VAR_CST)/0.01))</f>
        <v>0</v>
      </c>
      <c r="CF65" s="80">
        <f>IF($E65="FX",$H65*'Sensis Vectors ALL'!CF65*(EXP($G65/100*VAR_CST)-1)/($H65*0.01),IF($E65&lt;&gt;"SPD",$H65*'Sensis Vectors ALL'!CF65*(EXP($G65/100*VAR_CST)-1)/0.01,'Sensis Vectors ALL'!CF65*($G65*VAR_CST)/0.01))</f>
        <v>0</v>
      </c>
      <c r="CG65" s="80">
        <f>IF($E65="FX",$H65*'Sensis Vectors ALL'!CG65*(EXP($G65/100*VAR_CST)-1)/($H65*0.01),IF($E65&lt;&gt;"SPD",$H65*'Sensis Vectors ALL'!CG65*(EXP($G65/100*VAR_CST)-1)/0.01,'Sensis Vectors ALL'!CG65*($G65*VAR_CST)/0.01))</f>
        <v>0</v>
      </c>
      <c r="CH65" s="80">
        <f>IF($E65="FX",$H65*'Sensis Vectors ALL'!CH65*(EXP($G65/100*VAR_CST)-1)/($H65*0.01),IF($E65&lt;&gt;"SPD",$H65*'Sensis Vectors ALL'!CH65*(EXP($G65/100*VAR_CST)-1)/0.01,'Sensis Vectors ALL'!CH65*($G65*VAR_CST)/0.01))</f>
        <v>0</v>
      </c>
      <c r="CI65" s="80">
        <f>IF($E65="FX",$H65*'Sensis Vectors ALL'!CI65*(EXP($G65/100*VAR_CST)-1)/($H65*0.01),IF($E65&lt;&gt;"SPD",$H65*'Sensis Vectors ALL'!CI65*(EXP($G65/100*VAR_CST)-1)/0.01,'Sensis Vectors ALL'!CI65*($G65*VAR_CST)/0.01))</f>
        <v>0</v>
      </c>
      <c r="CJ65" s="80">
        <f>IF($E65="FX",$H65*'Sensis Vectors ALL'!CJ65*(EXP($G65/100*VAR_CST)-1)/($H65*0.01),IF($E65&lt;&gt;"SPD",$H65*'Sensis Vectors ALL'!CJ65*(EXP($G65/100*VAR_CST)-1)/0.01,'Sensis Vectors ALL'!CJ65*($G65*VAR_CST)/0.01))</f>
        <v>0</v>
      </c>
      <c r="CK65" s="80">
        <f>IF($E65="FX",$H65*'Sensis Vectors ALL'!CK65*(EXP($G65/100*VAR_CST)-1)/($H65*0.01),IF($E65&lt;&gt;"SPD",$H65*'Sensis Vectors ALL'!CK65*(EXP($G65/100*VAR_CST)-1)/0.01,'Sensis Vectors ALL'!CK65*($G65*VAR_CST)/0.01))</f>
        <v>0</v>
      </c>
      <c r="CL65" s="80">
        <f>IF($E65="FX",$H65*'Sensis Vectors ALL'!CL65*(EXP($G65/100*VAR_CST)-1)/($H65*0.01),IF($E65&lt;&gt;"SPD",$H65*'Sensis Vectors ALL'!CL65*(EXP($G65/100*VAR_CST)-1)/0.01,'Sensis Vectors ALL'!CL65*($G65*VAR_CST)/0.01))</f>
        <v>0</v>
      </c>
      <c r="CM65" s="80">
        <f>IF($E65="FX",$H65*'Sensis Vectors ALL'!CM65*(EXP($G65/100*VAR_CST)-1)/($H65*0.01),IF($E65&lt;&gt;"SPD",$H65*'Sensis Vectors ALL'!CM65*(EXP($G65/100*VAR_CST)-1)/0.01,'Sensis Vectors ALL'!CM65*($G65*VAR_CST)/0.01))</f>
        <v>0</v>
      </c>
      <c r="CN65" s="80">
        <f>IF($E65="FX",$H65*'Sensis Vectors ALL'!CN65*(EXP($G65/100*VAR_CST)-1)/($H65*0.01),IF($E65&lt;&gt;"SPD",$H65*'Sensis Vectors ALL'!CN65*(EXP($G65/100*VAR_CST)-1)/0.01,'Sensis Vectors ALL'!CN65*($G65*VAR_CST)/0.01))</f>
        <v>0</v>
      </c>
      <c r="CO65" s="80">
        <f>IF($E65="FX",$H65*'Sensis Vectors ALL'!CO65*(EXP($G65/100*VAR_CST)-1)/($H65*0.01),IF($E65&lt;&gt;"SPD",$H65*'Sensis Vectors ALL'!CO65*(EXP($G65/100*VAR_CST)-1)/0.01,'Sensis Vectors ALL'!CO65*($G65*VAR_CST)/0.01))</f>
        <v>0</v>
      </c>
      <c r="CP65" s="80">
        <f>IF($E65="FX",$H65*'Sensis Vectors ALL'!CP65*(EXP($G65/100*VAR_CST)-1)/($H65*0.01),IF($E65&lt;&gt;"SPD",$H65*'Sensis Vectors ALL'!CP65*(EXP($G65/100*VAR_CST)-1)/0.01,'Sensis Vectors ALL'!CP65*($G65*VAR_CST)/0.01))</f>
        <v>0</v>
      </c>
      <c r="CQ65" s="80">
        <f>IF($E65="FX",$H65*'Sensis Vectors ALL'!CQ65*(EXP($G65/100*VAR_CST)-1)/($H65*0.01),IF($E65&lt;&gt;"SPD",$H65*'Sensis Vectors ALL'!CQ65*(EXP($G65/100*VAR_CST)-1)/0.01,'Sensis Vectors ALL'!CQ65*($G65*VAR_CST)/0.01))</f>
        <v>0</v>
      </c>
      <c r="CR65" s="80">
        <f>IF($E65="FX",$H65*'Sensis Vectors ALL'!CR65*(EXP($G65/100*VAR_CST)-1)/($H65*0.01),IF($E65&lt;&gt;"SPD",$H65*'Sensis Vectors ALL'!CR65*(EXP($G65/100*VAR_CST)-1)/0.01,'Sensis Vectors ALL'!CR65*($G65*VAR_CST)/0.01))</f>
        <v>0</v>
      </c>
      <c r="CS65" s="80">
        <f>IF($E65="FX",$H65*'Sensis Vectors ALL'!CS65*(EXP($G65/100*VAR_CST)-1)/($H65*0.01),IF($E65&lt;&gt;"SPD",$H65*'Sensis Vectors ALL'!CS65*(EXP($G65/100*VAR_CST)-1)/0.01,'Sensis Vectors ALL'!CS65*($G65*VAR_CST)/0.01))</f>
        <v>0</v>
      </c>
      <c r="CT65" s="80">
        <f>IF($E65="FX",$H65*'Sensis Vectors ALL'!CT65*(EXP($G65/100*VAR_CST)-1)/($H65*0.01),IF($E65&lt;&gt;"SPD",$H65*'Sensis Vectors ALL'!CT65*(EXP($G65/100*VAR_CST)-1)/0.01,'Sensis Vectors ALL'!CT65*($G65*VAR_CST)/0.01))</f>
        <v>0</v>
      </c>
      <c r="CU65" s="80">
        <f>IF($E65="FX",$H65*'Sensis Vectors ALL'!CU65*(EXP($G65/100*VAR_CST)-1)/($H65*0.01),IF($E65&lt;&gt;"SPD",$H65*'Sensis Vectors ALL'!CU65*(EXP($G65/100*VAR_CST)-1)/0.01,'Sensis Vectors ALL'!CU65*($G65*VAR_CST)/0.01))</f>
        <v>0</v>
      </c>
      <c r="CV65" s="80">
        <f>IF($E65="FX",$H65*'Sensis Vectors ALL'!CV65*(EXP($G65/100*VAR_CST)-1)/($H65*0.01),IF($E65&lt;&gt;"SPD",$H65*'Sensis Vectors ALL'!CV65*(EXP($G65/100*VAR_CST)-1)/0.01,'Sensis Vectors ALL'!CV65*($G65*VAR_CST)/0.01))</f>
        <v>0</v>
      </c>
      <c r="CW65" s="80">
        <f>IF($E65="FX",$H65*'Sensis Vectors ALL'!CW65*(EXP($G65/100*VAR_CST)-1)/($H65*0.01),IF($E65&lt;&gt;"SPD",$H65*'Sensis Vectors ALL'!CW65*(EXP($G65/100*VAR_CST)-1)/0.01,'Sensis Vectors ALL'!CW65*($G65*VAR_CST)/0.01))</f>
        <v>0</v>
      </c>
      <c r="CX65" s="80">
        <f>IF($E65="FX",$H65*'Sensis Vectors ALL'!CX65*(EXP($G65/100*VAR_CST)-1)/($H65*0.01),IF($E65&lt;&gt;"SPD",$H65*'Sensis Vectors ALL'!CX65*(EXP($G65/100*VAR_CST)-1)/0.01,'Sensis Vectors ALL'!CX65*($G65*VAR_CST)/0.01))</f>
        <v>0</v>
      </c>
      <c r="CY65" s="80">
        <f>IF($E65="FX",$H65*'Sensis Vectors ALL'!CY65*(EXP($G65/100*VAR_CST)-1)/($H65*0.01),IF($E65&lt;&gt;"SPD",$H65*'Sensis Vectors ALL'!CY65*(EXP($G65/100*VAR_CST)-1)/0.01,'Sensis Vectors ALL'!CY65*($G65*VAR_CST)/0.01))</f>
        <v>0</v>
      </c>
      <c r="CZ65" s="80">
        <f>IF($E65="FX",$H65*'Sensis Vectors ALL'!CZ65*(EXP($G65/100*VAR_CST)-1)/($H65*0.01),IF($E65&lt;&gt;"SPD",$H65*'Sensis Vectors ALL'!CZ65*(EXP($G65/100*VAR_CST)-1)/0.01,'Sensis Vectors ALL'!CZ65*($G65*VAR_CST)/0.01))</f>
        <v>0</v>
      </c>
      <c r="DA65" s="80">
        <f>IF($E65="FX",$H65*'Sensis Vectors ALL'!DA65*(EXP($G65/100*VAR_CST)-1)/($H65*0.01),IF($E65&lt;&gt;"SPD",$H65*'Sensis Vectors ALL'!DA65*(EXP($G65/100*VAR_CST)-1)/0.01,'Sensis Vectors ALL'!DA65*($G65*VAR_CST)/0.01))</f>
        <v>0</v>
      </c>
      <c r="DB65" s="80">
        <f>IF($E65="FX",$H65*'Sensis Vectors ALL'!DB65*(EXP($G65/100*VAR_CST)-1)/($H65*0.01),IF($E65&lt;&gt;"SPD",$H65*'Sensis Vectors ALL'!DB65*(EXP($G65/100*VAR_CST)-1)/0.01,'Sensis Vectors ALL'!DB65*($G65*VAR_CST)/0.01))</f>
        <v>0</v>
      </c>
      <c r="DC65" s="80">
        <f>IF($E65="FX",$H65*'Sensis Vectors ALL'!DC65*(EXP($G65/100*VAR_CST)-1)/($H65*0.01),IF($E65&lt;&gt;"SPD",$H65*'Sensis Vectors ALL'!DC65*(EXP($G65/100*VAR_CST)-1)/0.01,'Sensis Vectors ALL'!DC65*($G65*VAR_CST)/0.01))</f>
        <v>0</v>
      </c>
      <c r="DD65" s="80">
        <f>IF($E65="FX",$H65*'Sensis Vectors ALL'!DD65*(EXP($G65/100*VAR_CST)-1)/($H65*0.01),IF($E65&lt;&gt;"SPD",$H65*'Sensis Vectors ALL'!DD65*(EXP($G65/100*VAR_CST)-1)/0.01,'Sensis Vectors ALL'!DD65*($G65*VAR_CST)/0.01))</f>
        <v>0</v>
      </c>
      <c r="DE65" s="80">
        <f>IF($E65="FX",$H65*'Sensis Vectors ALL'!DE65*(EXP($G65/100*VAR_CST)-1)/($H65*0.01),IF($E65&lt;&gt;"SPD",$H65*'Sensis Vectors ALL'!DE65*(EXP($G65/100*VAR_CST)-1)/0.01,'Sensis Vectors ALL'!DE65*($G65*VAR_CST)/0.01))</f>
        <v>0</v>
      </c>
      <c r="DF65" s="80">
        <f>IF($E65="FX",$H65*'Sensis Vectors ALL'!DF65*(EXP($G65/100*VAR_CST)-1)/($H65*0.01),IF($E65&lt;&gt;"SPD",$H65*'Sensis Vectors ALL'!DF65*(EXP($G65/100*VAR_CST)-1)/0.01,'Sensis Vectors ALL'!DF65*($G65*VAR_CST)/0.01))</f>
        <v>0</v>
      </c>
      <c r="DG65" s="80">
        <f>IF($E65="FX",$H65*'Sensis Vectors ALL'!DG65*(EXP($G65/100*VAR_CST)-1)/($H65*0.01),IF($E65&lt;&gt;"SPD",$H65*'Sensis Vectors ALL'!DG65*(EXP($G65/100*VAR_CST)-1)/0.01,'Sensis Vectors ALL'!DG65*($G65*VAR_CST)/0.01))</f>
        <v>0</v>
      </c>
      <c r="DH65" s="80">
        <f>IF($E65="FX",$H65*'Sensis Vectors ALL'!DH65*(EXP($G65/100*VAR_CST)-1)/($H65*0.01),IF($E65&lt;&gt;"SPD",$H65*'Sensis Vectors ALL'!DH65*(EXP($G65/100*VAR_CST)-1)/0.01,'Sensis Vectors ALL'!DH65*($G65*VAR_CST)/0.01))</f>
        <v>0</v>
      </c>
      <c r="DI65" s="80">
        <f>IF($E65="FX",$H65*'Sensis Vectors ALL'!DI65*(EXP($G65/100*VAR_CST)-1)/($H65*0.01),IF($E65&lt;&gt;"SPD",$H65*'Sensis Vectors ALL'!DI65*(EXP($G65/100*VAR_CST)-1)/0.01,'Sensis Vectors ALL'!DI65*($G65*VAR_CST)/0.01))</f>
        <v>0</v>
      </c>
      <c r="DJ65" s="80">
        <f>IF($E65="FX",$H65*'Sensis Vectors ALL'!DJ65*(EXP($G65/100*VAR_CST)-1)/($H65*0.01),IF($E65&lt;&gt;"SPD",$H65*'Sensis Vectors ALL'!DJ65*(EXP($G65/100*VAR_CST)-1)/0.01,'Sensis Vectors ALL'!DJ65*($G65*VAR_CST)/0.01))</f>
        <v>0</v>
      </c>
      <c r="DK65" s="80">
        <f>IF($E65="FX",$H65*'Sensis Vectors ALL'!DK65*(EXP($G65/100*VAR_CST)-1)/($H65*0.01),IF($E65&lt;&gt;"SPD",$H65*'Sensis Vectors ALL'!DK65*(EXP($G65/100*VAR_CST)-1)/0.01,'Sensis Vectors ALL'!DK65*($G65*VAR_CST)/0.01))</f>
        <v>0</v>
      </c>
      <c r="DL65" s="80">
        <f>IF($E65="FX",$H65*'Sensis Vectors ALL'!DL65*(EXP($G65/100*VAR_CST)-1)/($H65*0.01),IF($E65&lt;&gt;"SPD",$H65*'Sensis Vectors ALL'!DL65*(EXP($G65/100*VAR_CST)-1)/0.01,'Sensis Vectors ALL'!DL65*($G65*VAR_CST)/0.01))</f>
        <v>0</v>
      </c>
      <c r="DM65" s="80">
        <f>IF($E65="FX",$H65*'Sensis Vectors ALL'!DM65*(EXP($G65/100*VAR_CST)-1)/($H65*0.01),IF($E65&lt;&gt;"SPD",$H65*'Sensis Vectors ALL'!DM65*(EXP($G65/100*VAR_CST)-1)/0.01,'Sensis Vectors ALL'!DM65*($G65*VAR_CST)/0.01))</f>
        <v>0</v>
      </c>
      <c r="DN65" s="80">
        <f>IF($E65="FX",$H65*'Sensis Vectors ALL'!DN65*(EXP($G65/100*VAR_CST)-1)/($H65*0.01),IF($E65&lt;&gt;"SPD",$H65*'Sensis Vectors ALL'!DN65*(EXP($G65/100*VAR_CST)-1)/0.01,'Sensis Vectors ALL'!DN65*($G65*VAR_CST)/0.01))</f>
        <v>0</v>
      </c>
      <c r="DO65" s="80">
        <f>IF($E65="FX",$H65*'Sensis Vectors ALL'!DO65*(EXP($G65/100*VAR_CST)-1)/($H65*0.01),IF($E65&lt;&gt;"SPD",$H65*'Sensis Vectors ALL'!DO65*(EXP($G65/100*VAR_CST)-1)/0.01,'Sensis Vectors ALL'!DO65*($G65*VAR_CST)/0.01))</f>
        <v>0</v>
      </c>
      <c r="DP65" s="80">
        <f>IF($E65="FX",$H65*'Sensis Vectors ALL'!DP65*(EXP($G65/100*VAR_CST)-1)/($H65*0.01),IF($E65&lt;&gt;"SPD",$H65*'Sensis Vectors ALL'!DP65*(EXP($G65/100*VAR_CST)-1)/0.01,'Sensis Vectors ALL'!DP65*($G65*VAR_CST)/0.01))</f>
        <v>0</v>
      </c>
      <c r="DQ65" s="80">
        <f>IF($E65="FX",$H65*'Sensis Vectors ALL'!DQ65*(EXP($G65/100*VAR_CST)-1)/($H65*0.01),IF($E65&lt;&gt;"SPD",$H65*'Sensis Vectors ALL'!DQ65*(EXP($G65/100*VAR_CST)-1)/0.01,'Sensis Vectors ALL'!DQ65*($G65*VAR_CST)/0.01))</f>
        <v>0</v>
      </c>
    </row>
    <row r="66" spans="1:121" x14ac:dyDescent="0.2">
      <c r="A66" s="60">
        <v>797</v>
      </c>
      <c r="B66" s="60" t="s">
        <v>16</v>
      </c>
      <c r="C66" s="60" t="s">
        <v>369</v>
      </c>
      <c r="D66" s="60" t="s">
        <v>533</v>
      </c>
      <c r="E66" s="60" t="s">
        <v>524</v>
      </c>
      <c r="F66" s="60" t="s">
        <v>13</v>
      </c>
      <c r="G66" s="60">
        <v>0.100286</v>
      </c>
      <c r="H66" s="60">
        <v>-0.12967400000000001</v>
      </c>
      <c r="I66" s="80">
        <f>IF($E66="FX",$H66*'Sensis Vectors ALL'!I66*(EXP($G66/100*VAR_CST)-1)/($H66*0.01),IF($E66&lt;&gt;"SPD",$H66*'Sensis Vectors ALL'!I66*(EXP($G66/100*VAR_CST)-1)/0.01,'Sensis Vectors ALL'!I66*($G66*VAR_CST)/0.01))</f>
        <v>-52.544163152426151</v>
      </c>
      <c r="J66" s="80">
        <f>IF($E66="FX",$H66*'Sensis Vectors ALL'!J66*(EXP($G66/100*VAR_CST)-1)/($H66*0.01),IF($E66&lt;&gt;"SPD",$H66*'Sensis Vectors ALL'!J66*(EXP($G66/100*VAR_CST)-1)/0.01,'Sensis Vectors ALL'!J66*($G66*VAR_CST)/0.01))</f>
        <v>-52.544163152426151</v>
      </c>
      <c r="K66" s="80">
        <f>IF($E66="FX",$H66*'Sensis Vectors ALL'!K66*(EXP($G66/100*VAR_CST)-1)/($H66*0.01),IF($E66&lt;&gt;"SPD",$H66*'Sensis Vectors ALL'!K66*(EXP($G66/100*VAR_CST)-1)/0.01,'Sensis Vectors ALL'!K66*($G66*VAR_CST)/0.01))</f>
        <v>-52.544163152426151</v>
      </c>
      <c r="L66" s="80">
        <f>IF($E66="FX",$H66*'Sensis Vectors ALL'!L66*(EXP($G66/100*VAR_CST)-1)/($H66*0.01),IF($E66&lt;&gt;"SPD",$H66*'Sensis Vectors ALL'!L66*(EXP($G66/100*VAR_CST)-1)/0.01,'Sensis Vectors ALL'!L66*($G66*VAR_CST)/0.01))</f>
        <v>-52.544163152426151</v>
      </c>
      <c r="M66" s="80">
        <f>IF($E66="FX",$H66*'Sensis Vectors ALL'!M66*(EXP($G66/100*VAR_CST)-1)/($H66*0.01),IF($E66&lt;&gt;"SPD",$H66*'Sensis Vectors ALL'!M66*(EXP($G66/100*VAR_CST)-1)/0.01,'Sensis Vectors ALL'!M66*($G66*VAR_CST)/0.01))</f>
        <v>-46.616588500871131</v>
      </c>
      <c r="N66" s="80">
        <f>IF($E66="FX",$H66*'Sensis Vectors ALL'!N66*(EXP($G66/100*VAR_CST)-1)/($H66*0.01),IF($E66&lt;&gt;"SPD",$H66*'Sensis Vectors ALL'!N66*(EXP($G66/100*VAR_CST)-1)/0.01,'Sensis Vectors ALL'!N66*($G66*VAR_CST)/0.01))</f>
        <v>-46.616588500871131</v>
      </c>
      <c r="O66" s="80">
        <f>IF($E66="FX",$H66*'Sensis Vectors ALL'!O66*(EXP($G66/100*VAR_CST)-1)/($H66*0.01),IF($E66&lt;&gt;"SPD",$H66*'Sensis Vectors ALL'!O66*(EXP($G66/100*VAR_CST)-1)/0.01,'Sensis Vectors ALL'!O66*($G66*VAR_CST)/0.01))</f>
        <v>0</v>
      </c>
      <c r="P66" s="80">
        <f>IF($E66="FX",$H66*'Sensis Vectors ALL'!P66*(EXP($G66/100*VAR_CST)-1)/($H66*0.01),IF($E66&lt;&gt;"SPD",$H66*'Sensis Vectors ALL'!P66*(EXP($G66/100*VAR_CST)-1)/0.01,'Sensis Vectors ALL'!P66*($G66*VAR_CST)/0.01))</f>
        <v>0</v>
      </c>
      <c r="Q66" s="80">
        <f>IF($E66="FX",$H66*'Sensis Vectors ALL'!Q66*(EXP($G66/100*VAR_CST)-1)/($H66*0.01),IF($E66&lt;&gt;"SPD",$H66*'Sensis Vectors ALL'!Q66*(EXP($G66/100*VAR_CST)-1)/0.01,'Sensis Vectors ALL'!Q66*($G66*VAR_CST)/0.01))</f>
        <v>0</v>
      </c>
      <c r="R66" s="80">
        <f>IF($E66="FX",$H66*'Sensis Vectors ALL'!R66*(EXP($G66/100*VAR_CST)-1)/($H66*0.01),IF($E66&lt;&gt;"SPD",$H66*'Sensis Vectors ALL'!R66*(EXP($G66/100*VAR_CST)-1)/0.01,'Sensis Vectors ALL'!R66*($G66*VAR_CST)/0.01))</f>
        <v>0</v>
      </c>
      <c r="S66" s="80">
        <f>IF($E66="FX",$H66*'Sensis Vectors ALL'!S66*(EXP($G66/100*VAR_CST)-1)/($H66*0.01),IF($E66&lt;&gt;"SPD",$H66*'Sensis Vectors ALL'!S66*(EXP($G66/100*VAR_CST)-1)/0.01,'Sensis Vectors ALL'!S66*($G66*VAR_CST)/0.01))</f>
        <v>-46.616588500871131</v>
      </c>
      <c r="T66" s="80">
        <f>IF($E66="FX",$H66*'Sensis Vectors ALL'!T66*(EXP($G66/100*VAR_CST)-1)/($H66*0.01),IF($E66&lt;&gt;"SPD",$H66*'Sensis Vectors ALL'!T66*(EXP($G66/100*VAR_CST)-1)/0.01,'Sensis Vectors ALL'!T66*($G66*VAR_CST)/0.01))</f>
        <v>-46.616588500871131</v>
      </c>
      <c r="U66" s="80">
        <f>IF($E66="FX",$H66*'Sensis Vectors ALL'!U66*(EXP($G66/100*VAR_CST)-1)/($H66*0.01),IF($E66&lt;&gt;"SPD",$H66*'Sensis Vectors ALL'!U66*(EXP($G66/100*VAR_CST)-1)/0.01,'Sensis Vectors ALL'!U66*($G66*VAR_CST)/0.01))</f>
        <v>0</v>
      </c>
      <c r="V66" s="80">
        <f>IF($E66="FX",$H66*'Sensis Vectors ALL'!V66*(EXP($G66/100*VAR_CST)-1)/($H66*0.01),IF($E66&lt;&gt;"SPD",$H66*'Sensis Vectors ALL'!V66*(EXP($G66/100*VAR_CST)-1)/0.01,'Sensis Vectors ALL'!V66*($G66*VAR_CST)/0.01))</f>
        <v>0</v>
      </c>
      <c r="W66" s="80">
        <f>IF($E66="FX",$H66*'Sensis Vectors ALL'!W66*(EXP($G66/100*VAR_CST)-1)/($H66*0.01),IF($E66&lt;&gt;"SPD",$H66*'Sensis Vectors ALL'!W66*(EXP($G66/100*VAR_CST)-1)/0.01,'Sensis Vectors ALL'!W66*($G66*VAR_CST)/0.01))</f>
        <v>0</v>
      </c>
      <c r="X66" s="80">
        <f>IF($E66="FX",$H66*'Sensis Vectors ALL'!X66*(EXP($G66/100*VAR_CST)-1)/($H66*0.01),IF($E66&lt;&gt;"SPD",$H66*'Sensis Vectors ALL'!X66*(EXP($G66/100*VAR_CST)-1)/0.01,'Sensis Vectors ALL'!X66*($G66*VAR_CST)/0.01))</f>
        <v>0</v>
      </c>
      <c r="Y66" s="80">
        <f>IF($E66="FX",$H66*'Sensis Vectors ALL'!Y66*(EXP($G66/100*VAR_CST)-1)/($H66*0.01),IF($E66&lt;&gt;"SPD",$H66*'Sensis Vectors ALL'!Y66*(EXP($G66/100*VAR_CST)-1)/0.01,'Sensis Vectors ALL'!Y66*($G66*VAR_CST)/0.01))</f>
        <v>0</v>
      </c>
      <c r="Z66" s="80">
        <f>IF($E66="FX",$H66*'Sensis Vectors ALL'!Z66*(EXP($G66/100*VAR_CST)-1)/($H66*0.01),IF($E66&lt;&gt;"SPD",$H66*'Sensis Vectors ALL'!Z66*(EXP($G66/100*VAR_CST)-1)/0.01,'Sensis Vectors ALL'!Z66*($G66*VAR_CST)/0.01))</f>
        <v>0</v>
      </c>
      <c r="AA66" s="80">
        <f>IF($E66="FX",$H66*'Sensis Vectors ALL'!AA66*(EXP($G66/100*VAR_CST)-1)/($H66*0.01),IF($E66&lt;&gt;"SPD",$H66*'Sensis Vectors ALL'!AA66*(EXP($G66/100*VAR_CST)-1)/0.01,'Sensis Vectors ALL'!AA66*($G66*VAR_CST)/0.01))</f>
        <v>0</v>
      </c>
      <c r="AB66" s="80">
        <f>IF($E66="FX",$H66*'Sensis Vectors ALL'!AB66*(EXP($G66/100*VAR_CST)-1)/($H66*0.01),IF($E66&lt;&gt;"SPD",$H66*'Sensis Vectors ALL'!AB66*(EXP($G66/100*VAR_CST)-1)/0.01,'Sensis Vectors ALL'!AB66*($G66*VAR_CST)/0.01))</f>
        <v>0</v>
      </c>
      <c r="AC66" s="80">
        <f>IF($E66="FX",$H66*'Sensis Vectors ALL'!AC66*(EXP($G66/100*VAR_CST)-1)/($H66*0.01),IF($E66&lt;&gt;"SPD",$H66*'Sensis Vectors ALL'!AC66*(EXP($G66/100*VAR_CST)-1)/0.01,'Sensis Vectors ALL'!AC66*($G66*VAR_CST)/0.01))</f>
        <v>0</v>
      </c>
      <c r="AD66" s="80">
        <f>IF($E66="FX",$H66*'Sensis Vectors ALL'!AD66*(EXP($G66/100*VAR_CST)-1)/($H66*0.01),IF($E66&lt;&gt;"SPD",$H66*'Sensis Vectors ALL'!AD66*(EXP($G66/100*VAR_CST)-1)/0.01,'Sensis Vectors ALL'!AD66*($G66*VAR_CST)/0.01))</f>
        <v>0</v>
      </c>
      <c r="AE66" s="80">
        <f>IF($E66="FX",$H66*'Sensis Vectors ALL'!AE66*(EXP($G66/100*VAR_CST)-1)/($H66*0.01),IF($E66&lt;&gt;"SPD",$H66*'Sensis Vectors ALL'!AE66*(EXP($G66/100*VAR_CST)-1)/0.01,'Sensis Vectors ALL'!AE66*($G66*VAR_CST)/0.01))</f>
        <v>0</v>
      </c>
      <c r="AF66" s="80">
        <f>IF($E66="FX",$H66*'Sensis Vectors ALL'!AF66*(EXP($G66/100*VAR_CST)-1)/($H66*0.01),IF($E66&lt;&gt;"SPD",$H66*'Sensis Vectors ALL'!AF66*(EXP($G66/100*VAR_CST)-1)/0.01,'Sensis Vectors ALL'!AF66*($G66*VAR_CST)/0.01))</f>
        <v>0</v>
      </c>
      <c r="AG66" s="80">
        <f>IF($E66="FX",$H66*'Sensis Vectors ALL'!AG66*(EXP($G66/100*VAR_CST)-1)/($H66*0.01),IF($E66&lt;&gt;"SPD",$H66*'Sensis Vectors ALL'!AG66*(EXP($G66/100*VAR_CST)-1)/0.01,'Sensis Vectors ALL'!AG66*($G66*VAR_CST)/0.01))</f>
        <v>0</v>
      </c>
      <c r="AH66" s="80">
        <f>IF($E66="FX",$H66*'Sensis Vectors ALL'!AH66*(EXP($G66/100*VAR_CST)-1)/($H66*0.01),IF($E66&lt;&gt;"SPD",$H66*'Sensis Vectors ALL'!AH66*(EXP($G66/100*VAR_CST)-1)/0.01,'Sensis Vectors ALL'!AH66*($G66*VAR_CST)/0.01))</f>
        <v>0</v>
      </c>
      <c r="AI66" s="80">
        <f>IF($E66="FX",$H66*'Sensis Vectors ALL'!AI66*(EXP($G66/100*VAR_CST)-1)/($H66*0.01),IF($E66&lt;&gt;"SPD",$H66*'Sensis Vectors ALL'!AI66*(EXP($G66/100*VAR_CST)-1)/0.01,'Sensis Vectors ALL'!AI66*($G66*VAR_CST)/0.01))</f>
        <v>0</v>
      </c>
      <c r="AJ66" s="80">
        <f>IF($E66="FX",$H66*'Sensis Vectors ALL'!AJ66*(EXP($G66/100*VAR_CST)-1)/($H66*0.01),IF($E66&lt;&gt;"SPD",$H66*'Sensis Vectors ALL'!AJ66*(EXP($G66/100*VAR_CST)-1)/0.01,'Sensis Vectors ALL'!AJ66*($G66*VAR_CST)/0.01))</f>
        <v>0</v>
      </c>
      <c r="AK66" s="80">
        <f>IF($E66="FX",$H66*'Sensis Vectors ALL'!AK66*(EXP($G66/100*VAR_CST)-1)/($H66*0.01),IF($E66&lt;&gt;"SPD",$H66*'Sensis Vectors ALL'!AK66*(EXP($G66/100*VAR_CST)-1)/0.01,'Sensis Vectors ALL'!AK66*($G66*VAR_CST)/0.01))</f>
        <v>0</v>
      </c>
      <c r="AL66" s="80">
        <f>IF($E66="FX",$H66*'Sensis Vectors ALL'!AL66*(EXP($G66/100*VAR_CST)-1)/($H66*0.01),IF($E66&lt;&gt;"SPD",$H66*'Sensis Vectors ALL'!AL66*(EXP($G66/100*VAR_CST)-1)/0.01,'Sensis Vectors ALL'!AL66*($G66*VAR_CST)/0.01))</f>
        <v>0</v>
      </c>
      <c r="AM66" s="80">
        <f>IF($E66="FX",$H66*'Sensis Vectors ALL'!AM66*(EXP($G66/100*VAR_CST)-1)/($H66*0.01),IF($E66&lt;&gt;"SPD",$H66*'Sensis Vectors ALL'!AM66*(EXP($G66/100*VAR_CST)-1)/0.01,'Sensis Vectors ALL'!AM66*($G66*VAR_CST)/0.01))</f>
        <v>0</v>
      </c>
      <c r="AN66" s="80">
        <f>IF($E66="FX",$H66*'Sensis Vectors ALL'!AN66*(EXP($G66/100*VAR_CST)-1)/($H66*0.01),IF($E66&lt;&gt;"SPD",$H66*'Sensis Vectors ALL'!AN66*(EXP($G66/100*VAR_CST)-1)/0.01,'Sensis Vectors ALL'!AN66*($G66*VAR_CST)/0.01))</f>
        <v>0</v>
      </c>
      <c r="AO66" s="80">
        <f>IF($E66="FX",$H66*'Sensis Vectors ALL'!AO66*(EXP($G66/100*VAR_CST)-1)/($H66*0.01),IF($E66&lt;&gt;"SPD",$H66*'Sensis Vectors ALL'!AO66*(EXP($G66/100*VAR_CST)-1)/0.01,'Sensis Vectors ALL'!AO66*($G66*VAR_CST)/0.01))</f>
        <v>0</v>
      </c>
      <c r="AP66" s="80">
        <f>IF($E66="FX",$H66*'Sensis Vectors ALL'!AP66*(EXP($G66/100*VAR_CST)-1)/($H66*0.01),IF($E66&lt;&gt;"SPD",$H66*'Sensis Vectors ALL'!AP66*(EXP($G66/100*VAR_CST)-1)/0.01,'Sensis Vectors ALL'!AP66*($G66*VAR_CST)/0.01))</f>
        <v>0</v>
      </c>
      <c r="AQ66" s="80">
        <f>IF($E66="FX",$H66*'Sensis Vectors ALL'!AQ66*(EXP($G66/100*VAR_CST)-1)/($H66*0.01),IF($E66&lt;&gt;"SPD",$H66*'Sensis Vectors ALL'!AQ66*(EXP($G66/100*VAR_CST)-1)/0.01,'Sensis Vectors ALL'!AQ66*($G66*VAR_CST)/0.01))</f>
        <v>0</v>
      </c>
      <c r="AR66" s="80">
        <f>IF($E66="FX",$H66*'Sensis Vectors ALL'!AR66*(EXP($G66/100*VAR_CST)-1)/($H66*0.01),IF($E66&lt;&gt;"SPD",$H66*'Sensis Vectors ALL'!AR66*(EXP($G66/100*VAR_CST)-1)/0.01,'Sensis Vectors ALL'!AR66*($G66*VAR_CST)/0.01))</f>
        <v>0</v>
      </c>
      <c r="AS66" s="80">
        <f>IF($E66="FX",$H66*'Sensis Vectors ALL'!AS66*(EXP($G66/100*VAR_CST)-1)/($H66*0.01),IF($E66&lt;&gt;"SPD",$H66*'Sensis Vectors ALL'!AS66*(EXP($G66/100*VAR_CST)-1)/0.01,'Sensis Vectors ALL'!AS66*($G66*VAR_CST)/0.01))</f>
        <v>0</v>
      </c>
      <c r="AT66" s="80">
        <f>IF($E66="FX",$H66*'Sensis Vectors ALL'!AT66*(EXP($G66/100*VAR_CST)-1)/($H66*0.01),IF($E66&lt;&gt;"SPD",$H66*'Sensis Vectors ALL'!AT66*(EXP($G66/100*VAR_CST)-1)/0.01,'Sensis Vectors ALL'!AT66*($G66*VAR_CST)/0.01))</f>
        <v>0</v>
      </c>
      <c r="AU66" s="80">
        <f>IF($E66="FX",$H66*'Sensis Vectors ALL'!AU66*(EXP($G66/100*VAR_CST)-1)/($H66*0.01),IF($E66&lt;&gt;"SPD",$H66*'Sensis Vectors ALL'!AU66*(EXP($G66/100*VAR_CST)-1)/0.01,'Sensis Vectors ALL'!AU66*($G66*VAR_CST)/0.01))</f>
        <v>0</v>
      </c>
      <c r="AV66" s="80">
        <f>IF($E66="FX",$H66*'Sensis Vectors ALL'!AV66*(EXP($G66/100*VAR_CST)-1)/($H66*0.01),IF($E66&lt;&gt;"SPD",$H66*'Sensis Vectors ALL'!AV66*(EXP($G66/100*VAR_CST)-1)/0.01,'Sensis Vectors ALL'!AV66*($G66*VAR_CST)/0.01))</f>
        <v>0</v>
      </c>
      <c r="AW66" s="80">
        <f>IF($E66="FX",$H66*'Sensis Vectors ALL'!AW66*(EXP($G66/100*VAR_CST)-1)/($H66*0.01),IF($E66&lt;&gt;"SPD",$H66*'Sensis Vectors ALL'!AW66*(EXP($G66/100*VAR_CST)-1)/0.01,'Sensis Vectors ALL'!AW66*($G66*VAR_CST)/0.01))</f>
        <v>0</v>
      </c>
      <c r="AX66" s="80">
        <f>IF($E66="FX",$H66*'Sensis Vectors ALL'!AX66*(EXP($G66/100*VAR_CST)-1)/($H66*0.01),IF($E66&lt;&gt;"SPD",$H66*'Sensis Vectors ALL'!AX66*(EXP($G66/100*VAR_CST)-1)/0.01,'Sensis Vectors ALL'!AX66*($G66*VAR_CST)/0.01))</f>
        <v>0</v>
      </c>
      <c r="AY66" s="80">
        <f>IF($E66="FX",$H66*'Sensis Vectors ALL'!AY66*(EXP($G66/100*VAR_CST)-1)/($H66*0.01),IF($E66&lt;&gt;"SPD",$H66*'Sensis Vectors ALL'!AY66*(EXP($G66/100*VAR_CST)-1)/0.01,'Sensis Vectors ALL'!AY66*($G66*VAR_CST)/0.01))</f>
        <v>0</v>
      </c>
      <c r="AZ66" s="80">
        <f>IF($E66="FX",$H66*'Sensis Vectors ALL'!AZ66*(EXP($G66/100*VAR_CST)-1)/($H66*0.01),IF($E66&lt;&gt;"SPD",$H66*'Sensis Vectors ALL'!AZ66*(EXP($G66/100*VAR_CST)-1)/0.01,'Sensis Vectors ALL'!AZ66*($G66*VAR_CST)/0.01))</f>
        <v>0</v>
      </c>
      <c r="BA66" s="80">
        <f>IF($E66="FX",$H66*'Sensis Vectors ALL'!BA66*(EXP($G66/100*VAR_CST)-1)/($H66*0.01),IF($E66&lt;&gt;"SPD",$H66*'Sensis Vectors ALL'!BA66*(EXP($G66/100*VAR_CST)-1)/0.01,'Sensis Vectors ALL'!BA66*($G66*VAR_CST)/0.01))</f>
        <v>0</v>
      </c>
      <c r="BB66" s="80">
        <f>IF($E66="FX",$H66*'Sensis Vectors ALL'!BB66*(EXP($G66/100*VAR_CST)-1)/($H66*0.01),IF($E66&lt;&gt;"SPD",$H66*'Sensis Vectors ALL'!BB66*(EXP($G66/100*VAR_CST)-1)/0.01,'Sensis Vectors ALL'!BB66*($G66*VAR_CST)/0.01))</f>
        <v>0</v>
      </c>
      <c r="BC66" s="80">
        <f>IF($E66="FX",$H66*'Sensis Vectors ALL'!BC66*(EXP($G66/100*VAR_CST)-1)/($H66*0.01),IF($E66&lt;&gt;"SPD",$H66*'Sensis Vectors ALL'!BC66*(EXP($G66/100*VAR_CST)-1)/0.01,'Sensis Vectors ALL'!BC66*($G66*VAR_CST)/0.01))</f>
        <v>0</v>
      </c>
      <c r="BD66" s="80">
        <f>IF($E66="FX",$H66*'Sensis Vectors ALL'!BD66*(EXP($G66/100*VAR_CST)-1)/($H66*0.01),IF($E66&lt;&gt;"SPD",$H66*'Sensis Vectors ALL'!BD66*(EXP($G66/100*VAR_CST)-1)/0.01,'Sensis Vectors ALL'!BD66*($G66*VAR_CST)/0.01))</f>
        <v>-5.9275746515550098</v>
      </c>
      <c r="BE66" s="80">
        <f>IF($E66="FX",$H66*'Sensis Vectors ALL'!BE66*(EXP($G66/100*VAR_CST)-1)/($H66*0.01),IF($E66&lt;&gt;"SPD",$H66*'Sensis Vectors ALL'!BE66*(EXP($G66/100*VAR_CST)-1)/0.01,'Sensis Vectors ALL'!BE66*($G66*VAR_CST)/0.01))</f>
        <v>0</v>
      </c>
      <c r="BF66" s="80">
        <f>IF($E66="FX",$H66*'Sensis Vectors ALL'!BF66*(EXP($G66/100*VAR_CST)-1)/($H66*0.01),IF($E66&lt;&gt;"SPD",$H66*'Sensis Vectors ALL'!BF66*(EXP($G66/100*VAR_CST)-1)/0.01,'Sensis Vectors ALL'!BF66*($G66*VAR_CST)/0.01))</f>
        <v>0</v>
      </c>
      <c r="BG66" s="80">
        <f>IF($E66="FX",$H66*'Sensis Vectors ALL'!BG66*(EXP($G66/100*VAR_CST)-1)/($H66*0.01),IF($E66&lt;&gt;"SPD",$H66*'Sensis Vectors ALL'!BG66*(EXP($G66/100*VAR_CST)-1)/0.01,'Sensis Vectors ALL'!BG66*($G66*VAR_CST)/0.01))</f>
        <v>0</v>
      </c>
      <c r="BH66" s="80">
        <f>IF($E66="FX",$H66*'Sensis Vectors ALL'!BH66*(EXP($G66/100*VAR_CST)-1)/($H66*0.01),IF($E66&lt;&gt;"SPD",$H66*'Sensis Vectors ALL'!BH66*(EXP($G66/100*VAR_CST)-1)/0.01,'Sensis Vectors ALL'!BH66*($G66*VAR_CST)/0.01))</f>
        <v>0</v>
      </c>
      <c r="BI66" s="80">
        <f>IF($E66="FX",$H66*'Sensis Vectors ALL'!BI66*(EXP($G66/100*VAR_CST)-1)/($H66*0.01),IF($E66&lt;&gt;"SPD",$H66*'Sensis Vectors ALL'!BI66*(EXP($G66/100*VAR_CST)-1)/0.01,'Sensis Vectors ALL'!BI66*($G66*VAR_CST)/0.01))</f>
        <v>0</v>
      </c>
      <c r="BJ66" s="80">
        <f>IF($E66="FX",$H66*'Sensis Vectors ALL'!BJ66*(EXP($G66/100*VAR_CST)-1)/($H66*0.01),IF($E66&lt;&gt;"SPD",$H66*'Sensis Vectors ALL'!BJ66*(EXP($G66/100*VAR_CST)-1)/0.01,'Sensis Vectors ALL'!BJ66*($G66*VAR_CST)/0.01))</f>
        <v>0</v>
      </c>
      <c r="BK66" s="80">
        <f>IF($E66="FX",$H66*'Sensis Vectors ALL'!BK66*(EXP($G66/100*VAR_CST)-1)/($H66*0.01),IF($E66&lt;&gt;"SPD",$H66*'Sensis Vectors ALL'!BK66*(EXP($G66/100*VAR_CST)-1)/0.01,'Sensis Vectors ALL'!BK66*($G66*VAR_CST)/0.01))</f>
        <v>0</v>
      </c>
      <c r="BL66" s="80">
        <f>IF($E66="FX",$H66*'Sensis Vectors ALL'!BL66*(EXP($G66/100*VAR_CST)-1)/($H66*0.01),IF($E66&lt;&gt;"SPD",$H66*'Sensis Vectors ALL'!BL66*(EXP($G66/100*VAR_CST)-1)/0.01,'Sensis Vectors ALL'!BL66*($G66*VAR_CST)/0.01))</f>
        <v>-5.9275746515550098</v>
      </c>
      <c r="BM66" s="80">
        <f>IF($E66="FX",$H66*'Sensis Vectors ALL'!BM66*(EXP($G66/100*VAR_CST)-1)/($H66*0.01),IF($E66&lt;&gt;"SPD",$H66*'Sensis Vectors ALL'!BM66*(EXP($G66/100*VAR_CST)-1)/0.01,'Sensis Vectors ALL'!BM66*($G66*VAR_CST)/0.01))</f>
        <v>-5.9275746515550098</v>
      </c>
      <c r="BN66" s="80">
        <f>IF($E66="FX",$H66*'Sensis Vectors ALL'!BN66*(EXP($G66/100*VAR_CST)-1)/($H66*0.01),IF($E66&lt;&gt;"SPD",$H66*'Sensis Vectors ALL'!BN66*(EXP($G66/100*VAR_CST)-1)/0.01,'Sensis Vectors ALL'!BN66*($G66*VAR_CST)/0.01))</f>
        <v>-5.9275746515550098</v>
      </c>
      <c r="BO66" s="80">
        <f>IF($E66="FX",$H66*'Sensis Vectors ALL'!BO66*(EXP($G66/100*VAR_CST)-1)/($H66*0.01),IF($E66&lt;&gt;"SPD",$H66*'Sensis Vectors ALL'!BO66*(EXP($G66/100*VAR_CST)-1)/0.01,'Sensis Vectors ALL'!BO66*($G66*VAR_CST)/0.01))</f>
        <v>0</v>
      </c>
      <c r="BP66" s="80">
        <f>IF($E66="FX",$H66*'Sensis Vectors ALL'!BP66*(EXP($G66/100*VAR_CST)-1)/($H66*0.01),IF($E66&lt;&gt;"SPD",$H66*'Sensis Vectors ALL'!BP66*(EXP($G66/100*VAR_CST)-1)/0.01,'Sensis Vectors ALL'!BP66*($G66*VAR_CST)/0.01))</f>
        <v>0</v>
      </c>
      <c r="BQ66" s="80">
        <f>IF($E66="FX",$H66*'Sensis Vectors ALL'!BQ66*(EXP($G66/100*VAR_CST)-1)/($H66*0.01),IF($E66&lt;&gt;"SPD",$H66*'Sensis Vectors ALL'!BQ66*(EXP($G66/100*VAR_CST)-1)/0.01,'Sensis Vectors ALL'!BQ66*($G66*VAR_CST)/0.01))</f>
        <v>0</v>
      </c>
      <c r="BR66" s="80">
        <f>IF($E66="FX",$H66*'Sensis Vectors ALL'!BR66*(EXP($G66/100*VAR_CST)-1)/($H66*0.01),IF($E66&lt;&gt;"SPD",$H66*'Sensis Vectors ALL'!BR66*(EXP($G66/100*VAR_CST)-1)/0.01,'Sensis Vectors ALL'!BR66*($G66*VAR_CST)/0.01))</f>
        <v>0</v>
      </c>
      <c r="BS66" s="80">
        <f>IF($E66="FX",$H66*'Sensis Vectors ALL'!BS66*(EXP($G66/100*VAR_CST)-1)/($H66*0.01),IF($E66&lt;&gt;"SPD",$H66*'Sensis Vectors ALL'!BS66*(EXP($G66/100*VAR_CST)-1)/0.01,'Sensis Vectors ALL'!BS66*($G66*VAR_CST)/0.01))</f>
        <v>0</v>
      </c>
      <c r="BT66" s="80">
        <f>IF($E66="FX",$H66*'Sensis Vectors ALL'!BT66*(EXP($G66/100*VAR_CST)-1)/($H66*0.01),IF($E66&lt;&gt;"SPD",$H66*'Sensis Vectors ALL'!BT66*(EXP($G66/100*VAR_CST)-1)/0.01,'Sensis Vectors ALL'!BT66*($G66*VAR_CST)/0.01))</f>
        <v>0</v>
      </c>
      <c r="BU66" s="80">
        <f>IF($E66="FX",$H66*'Sensis Vectors ALL'!BU66*(EXP($G66/100*VAR_CST)-1)/($H66*0.01),IF($E66&lt;&gt;"SPD",$H66*'Sensis Vectors ALL'!BU66*(EXP($G66/100*VAR_CST)-1)/0.01,'Sensis Vectors ALL'!BU66*($G66*VAR_CST)/0.01))</f>
        <v>0</v>
      </c>
      <c r="BV66" s="80">
        <f>IF($E66="FX",$H66*'Sensis Vectors ALL'!BV66*(EXP($G66/100*VAR_CST)-1)/($H66*0.01),IF($E66&lt;&gt;"SPD",$H66*'Sensis Vectors ALL'!BV66*(EXP($G66/100*VAR_CST)-1)/0.01,'Sensis Vectors ALL'!BV66*($G66*VAR_CST)/0.01))</f>
        <v>0</v>
      </c>
      <c r="BW66" s="80">
        <f>IF($E66="FX",$H66*'Sensis Vectors ALL'!BW66*(EXP($G66/100*VAR_CST)-1)/($H66*0.01),IF($E66&lt;&gt;"SPD",$H66*'Sensis Vectors ALL'!BW66*(EXP($G66/100*VAR_CST)-1)/0.01,'Sensis Vectors ALL'!BW66*($G66*VAR_CST)/0.01))</f>
        <v>0</v>
      </c>
      <c r="BX66" s="80">
        <f>IF($E66="FX",$H66*'Sensis Vectors ALL'!BX66*(EXP($G66/100*VAR_CST)-1)/($H66*0.01),IF($E66&lt;&gt;"SPD",$H66*'Sensis Vectors ALL'!BX66*(EXP($G66/100*VAR_CST)-1)/0.01,'Sensis Vectors ALL'!BX66*($G66*VAR_CST)/0.01))</f>
        <v>0</v>
      </c>
      <c r="BY66" s="80">
        <f>IF($E66="FX",$H66*'Sensis Vectors ALL'!BY66*(EXP($G66/100*VAR_CST)-1)/($H66*0.01),IF($E66&lt;&gt;"SPD",$H66*'Sensis Vectors ALL'!BY66*(EXP($G66/100*VAR_CST)-1)/0.01,'Sensis Vectors ALL'!BY66*($G66*VAR_CST)/0.01))</f>
        <v>0</v>
      </c>
      <c r="BZ66" s="80">
        <f>IF($E66="FX",$H66*'Sensis Vectors ALL'!BZ66*(EXP($G66/100*VAR_CST)-1)/($H66*0.01),IF($E66&lt;&gt;"SPD",$H66*'Sensis Vectors ALL'!BZ66*(EXP($G66/100*VAR_CST)-1)/0.01,'Sensis Vectors ALL'!BZ66*($G66*VAR_CST)/0.01))</f>
        <v>0</v>
      </c>
      <c r="CA66" s="80">
        <f>IF($E66="FX",$H66*'Sensis Vectors ALL'!CA66*(EXP($G66/100*VAR_CST)-1)/($H66*0.01),IF($E66&lt;&gt;"SPD",$H66*'Sensis Vectors ALL'!CA66*(EXP($G66/100*VAR_CST)-1)/0.01,'Sensis Vectors ALL'!CA66*($G66*VAR_CST)/0.01))</f>
        <v>0</v>
      </c>
      <c r="CB66" s="80">
        <f>IF($E66="FX",$H66*'Sensis Vectors ALL'!CB66*(EXP($G66/100*VAR_CST)-1)/($H66*0.01),IF($E66&lt;&gt;"SPD",$H66*'Sensis Vectors ALL'!CB66*(EXP($G66/100*VAR_CST)-1)/0.01,'Sensis Vectors ALL'!CB66*($G66*VAR_CST)/0.01))</f>
        <v>0</v>
      </c>
      <c r="CC66" s="80">
        <f>IF($E66="FX",$H66*'Sensis Vectors ALL'!CC66*(EXP($G66/100*VAR_CST)-1)/($H66*0.01),IF($E66&lt;&gt;"SPD",$H66*'Sensis Vectors ALL'!CC66*(EXP($G66/100*VAR_CST)-1)/0.01,'Sensis Vectors ALL'!CC66*($G66*VAR_CST)/0.01))</f>
        <v>0</v>
      </c>
      <c r="CD66" s="80">
        <f>IF($E66="FX",$H66*'Sensis Vectors ALL'!CD66*(EXP($G66/100*VAR_CST)-1)/($H66*0.01),IF($E66&lt;&gt;"SPD",$H66*'Sensis Vectors ALL'!CD66*(EXP($G66/100*VAR_CST)-1)/0.01,'Sensis Vectors ALL'!CD66*($G66*VAR_CST)/0.01))</f>
        <v>0</v>
      </c>
      <c r="CE66" s="80">
        <f>IF($E66="FX",$H66*'Sensis Vectors ALL'!CE66*(EXP($G66/100*VAR_CST)-1)/($H66*0.01),IF($E66&lt;&gt;"SPD",$H66*'Sensis Vectors ALL'!CE66*(EXP($G66/100*VAR_CST)-1)/0.01,'Sensis Vectors ALL'!CE66*($G66*VAR_CST)/0.01))</f>
        <v>0</v>
      </c>
      <c r="CF66" s="80">
        <f>IF($E66="FX",$H66*'Sensis Vectors ALL'!CF66*(EXP($G66/100*VAR_CST)-1)/($H66*0.01),IF($E66&lt;&gt;"SPD",$H66*'Sensis Vectors ALL'!CF66*(EXP($G66/100*VAR_CST)-1)/0.01,'Sensis Vectors ALL'!CF66*($G66*VAR_CST)/0.01))</f>
        <v>0</v>
      </c>
      <c r="CG66" s="80">
        <f>IF($E66="FX",$H66*'Sensis Vectors ALL'!CG66*(EXP($G66/100*VAR_CST)-1)/($H66*0.01),IF($E66&lt;&gt;"SPD",$H66*'Sensis Vectors ALL'!CG66*(EXP($G66/100*VAR_CST)-1)/0.01,'Sensis Vectors ALL'!CG66*($G66*VAR_CST)/0.01))</f>
        <v>0</v>
      </c>
      <c r="CH66" s="80">
        <f>IF($E66="FX",$H66*'Sensis Vectors ALL'!CH66*(EXP($G66/100*VAR_CST)-1)/($H66*0.01),IF($E66&lt;&gt;"SPD",$H66*'Sensis Vectors ALL'!CH66*(EXP($G66/100*VAR_CST)-1)/0.01,'Sensis Vectors ALL'!CH66*($G66*VAR_CST)/0.01))</f>
        <v>0</v>
      </c>
      <c r="CI66" s="80">
        <f>IF($E66="FX",$H66*'Sensis Vectors ALL'!CI66*(EXP($G66/100*VAR_CST)-1)/($H66*0.01),IF($E66&lt;&gt;"SPD",$H66*'Sensis Vectors ALL'!CI66*(EXP($G66/100*VAR_CST)-1)/0.01,'Sensis Vectors ALL'!CI66*($G66*VAR_CST)/0.01))</f>
        <v>0</v>
      </c>
      <c r="CJ66" s="80">
        <f>IF($E66="FX",$H66*'Sensis Vectors ALL'!CJ66*(EXP($G66/100*VAR_CST)-1)/($H66*0.01),IF($E66&lt;&gt;"SPD",$H66*'Sensis Vectors ALL'!CJ66*(EXP($G66/100*VAR_CST)-1)/0.01,'Sensis Vectors ALL'!CJ66*($G66*VAR_CST)/0.01))</f>
        <v>0</v>
      </c>
      <c r="CK66" s="80">
        <f>IF($E66="FX",$H66*'Sensis Vectors ALL'!CK66*(EXP($G66/100*VAR_CST)-1)/($H66*0.01),IF($E66&lt;&gt;"SPD",$H66*'Sensis Vectors ALL'!CK66*(EXP($G66/100*VAR_CST)-1)/0.01,'Sensis Vectors ALL'!CK66*($G66*VAR_CST)/0.01))</f>
        <v>0</v>
      </c>
      <c r="CL66" s="80">
        <f>IF($E66="FX",$H66*'Sensis Vectors ALL'!CL66*(EXP($G66/100*VAR_CST)-1)/($H66*0.01),IF($E66&lt;&gt;"SPD",$H66*'Sensis Vectors ALL'!CL66*(EXP($G66/100*VAR_CST)-1)/0.01,'Sensis Vectors ALL'!CL66*($G66*VAR_CST)/0.01))</f>
        <v>0</v>
      </c>
      <c r="CM66" s="80">
        <f>IF($E66="FX",$H66*'Sensis Vectors ALL'!CM66*(EXP($G66/100*VAR_CST)-1)/($H66*0.01),IF($E66&lt;&gt;"SPD",$H66*'Sensis Vectors ALL'!CM66*(EXP($G66/100*VAR_CST)-1)/0.01,'Sensis Vectors ALL'!CM66*($G66*VAR_CST)/0.01))</f>
        <v>0</v>
      </c>
      <c r="CN66" s="80">
        <f>IF($E66="FX",$H66*'Sensis Vectors ALL'!CN66*(EXP($G66/100*VAR_CST)-1)/($H66*0.01),IF($E66&lt;&gt;"SPD",$H66*'Sensis Vectors ALL'!CN66*(EXP($G66/100*VAR_CST)-1)/0.01,'Sensis Vectors ALL'!CN66*($G66*VAR_CST)/0.01))</f>
        <v>0</v>
      </c>
      <c r="CO66" s="80">
        <f>IF($E66="FX",$H66*'Sensis Vectors ALL'!CO66*(EXP($G66/100*VAR_CST)-1)/($H66*0.01),IF($E66&lt;&gt;"SPD",$H66*'Sensis Vectors ALL'!CO66*(EXP($G66/100*VAR_CST)-1)/0.01,'Sensis Vectors ALL'!CO66*($G66*VAR_CST)/0.01))</f>
        <v>0</v>
      </c>
      <c r="CP66" s="80">
        <f>IF($E66="FX",$H66*'Sensis Vectors ALL'!CP66*(EXP($G66/100*VAR_CST)-1)/($H66*0.01),IF($E66&lt;&gt;"SPD",$H66*'Sensis Vectors ALL'!CP66*(EXP($G66/100*VAR_CST)-1)/0.01,'Sensis Vectors ALL'!CP66*($G66*VAR_CST)/0.01))</f>
        <v>0</v>
      </c>
      <c r="CQ66" s="80">
        <f>IF($E66="FX",$H66*'Sensis Vectors ALL'!CQ66*(EXP($G66/100*VAR_CST)-1)/($H66*0.01),IF($E66&lt;&gt;"SPD",$H66*'Sensis Vectors ALL'!CQ66*(EXP($G66/100*VAR_CST)-1)/0.01,'Sensis Vectors ALL'!CQ66*($G66*VAR_CST)/0.01))</f>
        <v>0</v>
      </c>
      <c r="CR66" s="80">
        <f>IF($E66="FX",$H66*'Sensis Vectors ALL'!CR66*(EXP($G66/100*VAR_CST)-1)/($H66*0.01),IF($E66&lt;&gt;"SPD",$H66*'Sensis Vectors ALL'!CR66*(EXP($G66/100*VAR_CST)-1)/0.01,'Sensis Vectors ALL'!CR66*($G66*VAR_CST)/0.01))</f>
        <v>0</v>
      </c>
      <c r="CS66" s="80">
        <f>IF($E66="FX",$H66*'Sensis Vectors ALL'!CS66*(EXP($G66/100*VAR_CST)-1)/($H66*0.01),IF($E66&lt;&gt;"SPD",$H66*'Sensis Vectors ALL'!CS66*(EXP($G66/100*VAR_CST)-1)/0.01,'Sensis Vectors ALL'!CS66*($G66*VAR_CST)/0.01))</f>
        <v>0</v>
      </c>
      <c r="CT66" s="80">
        <f>IF($E66="FX",$H66*'Sensis Vectors ALL'!CT66*(EXP($G66/100*VAR_CST)-1)/($H66*0.01),IF($E66&lt;&gt;"SPD",$H66*'Sensis Vectors ALL'!CT66*(EXP($G66/100*VAR_CST)-1)/0.01,'Sensis Vectors ALL'!CT66*($G66*VAR_CST)/0.01))</f>
        <v>0</v>
      </c>
      <c r="CU66" s="80">
        <f>IF($E66="FX",$H66*'Sensis Vectors ALL'!CU66*(EXP($G66/100*VAR_CST)-1)/($H66*0.01),IF($E66&lt;&gt;"SPD",$H66*'Sensis Vectors ALL'!CU66*(EXP($G66/100*VAR_CST)-1)/0.01,'Sensis Vectors ALL'!CU66*($G66*VAR_CST)/0.01))</f>
        <v>0</v>
      </c>
      <c r="CV66" s="80">
        <f>IF($E66="FX",$H66*'Sensis Vectors ALL'!CV66*(EXP($G66/100*VAR_CST)-1)/($H66*0.01),IF($E66&lt;&gt;"SPD",$H66*'Sensis Vectors ALL'!CV66*(EXP($G66/100*VAR_CST)-1)/0.01,'Sensis Vectors ALL'!CV66*($G66*VAR_CST)/0.01))</f>
        <v>0</v>
      </c>
      <c r="CW66" s="80">
        <f>IF($E66="FX",$H66*'Sensis Vectors ALL'!CW66*(EXP($G66/100*VAR_CST)-1)/($H66*0.01),IF($E66&lt;&gt;"SPD",$H66*'Sensis Vectors ALL'!CW66*(EXP($G66/100*VAR_CST)-1)/0.01,'Sensis Vectors ALL'!CW66*($G66*VAR_CST)/0.01))</f>
        <v>0</v>
      </c>
      <c r="CX66" s="80">
        <f>IF($E66="FX",$H66*'Sensis Vectors ALL'!CX66*(EXP($G66/100*VAR_CST)-1)/($H66*0.01),IF($E66&lt;&gt;"SPD",$H66*'Sensis Vectors ALL'!CX66*(EXP($G66/100*VAR_CST)-1)/0.01,'Sensis Vectors ALL'!CX66*($G66*VAR_CST)/0.01))</f>
        <v>0</v>
      </c>
      <c r="CY66" s="80">
        <f>IF($E66="FX",$H66*'Sensis Vectors ALL'!CY66*(EXP($G66/100*VAR_CST)-1)/($H66*0.01),IF($E66&lt;&gt;"SPD",$H66*'Sensis Vectors ALL'!CY66*(EXP($G66/100*VAR_CST)-1)/0.01,'Sensis Vectors ALL'!CY66*($G66*VAR_CST)/0.01))</f>
        <v>0</v>
      </c>
      <c r="CZ66" s="80">
        <f>IF($E66="FX",$H66*'Sensis Vectors ALL'!CZ66*(EXP($G66/100*VAR_CST)-1)/($H66*0.01),IF($E66&lt;&gt;"SPD",$H66*'Sensis Vectors ALL'!CZ66*(EXP($G66/100*VAR_CST)-1)/0.01,'Sensis Vectors ALL'!CZ66*($G66*VAR_CST)/0.01))</f>
        <v>0</v>
      </c>
      <c r="DA66" s="80">
        <f>IF($E66="FX",$H66*'Sensis Vectors ALL'!DA66*(EXP($G66/100*VAR_CST)-1)/($H66*0.01),IF($E66&lt;&gt;"SPD",$H66*'Sensis Vectors ALL'!DA66*(EXP($G66/100*VAR_CST)-1)/0.01,'Sensis Vectors ALL'!DA66*($G66*VAR_CST)/0.01))</f>
        <v>0</v>
      </c>
      <c r="DB66" s="80">
        <f>IF($E66="FX",$H66*'Sensis Vectors ALL'!DB66*(EXP($G66/100*VAR_CST)-1)/($H66*0.01),IF($E66&lt;&gt;"SPD",$H66*'Sensis Vectors ALL'!DB66*(EXP($G66/100*VAR_CST)-1)/0.01,'Sensis Vectors ALL'!DB66*($G66*VAR_CST)/0.01))</f>
        <v>0</v>
      </c>
      <c r="DC66" s="80">
        <f>IF($E66="FX",$H66*'Sensis Vectors ALL'!DC66*(EXP($G66/100*VAR_CST)-1)/($H66*0.01),IF($E66&lt;&gt;"SPD",$H66*'Sensis Vectors ALL'!DC66*(EXP($G66/100*VAR_CST)-1)/0.01,'Sensis Vectors ALL'!DC66*($G66*VAR_CST)/0.01))</f>
        <v>0</v>
      </c>
      <c r="DD66" s="80">
        <f>IF($E66="FX",$H66*'Sensis Vectors ALL'!DD66*(EXP($G66/100*VAR_CST)-1)/($H66*0.01),IF($E66&lt;&gt;"SPD",$H66*'Sensis Vectors ALL'!DD66*(EXP($G66/100*VAR_CST)-1)/0.01,'Sensis Vectors ALL'!DD66*($G66*VAR_CST)/0.01))</f>
        <v>0</v>
      </c>
      <c r="DE66" s="80">
        <f>IF($E66="FX",$H66*'Sensis Vectors ALL'!DE66*(EXP($G66/100*VAR_CST)-1)/($H66*0.01),IF($E66&lt;&gt;"SPD",$H66*'Sensis Vectors ALL'!DE66*(EXP($G66/100*VAR_CST)-1)/0.01,'Sensis Vectors ALL'!DE66*($G66*VAR_CST)/0.01))</f>
        <v>0</v>
      </c>
      <c r="DF66" s="80">
        <f>IF($E66="FX",$H66*'Sensis Vectors ALL'!DF66*(EXP($G66/100*VAR_CST)-1)/($H66*0.01),IF($E66&lt;&gt;"SPD",$H66*'Sensis Vectors ALL'!DF66*(EXP($G66/100*VAR_CST)-1)/0.01,'Sensis Vectors ALL'!DF66*($G66*VAR_CST)/0.01))</f>
        <v>0</v>
      </c>
      <c r="DG66" s="80">
        <f>IF($E66="FX",$H66*'Sensis Vectors ALL'!DG66*(EXP($G66/100*VAR_CST)-1)/($H66*0.01),IF($E66&lt;&gt;"SPD",$H66*'Sensis Vectors ALL'!DG66*(EXP($G66/100*VAR_CST)-1)/0.01,'Sensis Vectors ALL'!DG66*($G66*VAR_CST)/0.01))</f>
        <v>0</v>
      </c>
      <c r="DH66" s="80">
        <f>IF($E66="FX",$H66*'Sensis Vectors ALL'!DH66*(EXP($G66/100*VAR_CST)-1)/($H66*0.01),IF($E66&lt;&gt;"SPD",$H66*'Sensis Vectors ALL'!DH66*(EXP($G66/100*VAR_CST)-1)/0.01,'Sensis Vectors ALL'!DH66*($G66*VAR_CST)/0.01))</f>
        <v>0</v>
      </c>
      <c r="DI66" s="80">
        <f>IF($E66="FX",$H66*'Sensis Vectors ALL'!DI66*(EXP($G66/100*VAR_CST)-1)/($H66*0.01),IF($E66&lt;&gt;"SPD",$H66*'Sensis Vectors ALL'!DI66*(EXP($G66/100*VAR_CST)-1)/0.01,'Sensis Vectors ALL'!DI66*($G66*VAR_CST)/0.01))</f>
        <v>0</v>
      </c>
      <c r="DJ66" s="80">
        <f>IF($E66="FX",$H66*'Sensis Vectors ALL'!DJ66*(EXP($G66/100*VAR_CST)-1)/($H66*0.01),IF($E66&lt;&gt;"SPD",$H66*'Sensis Vectors ALL'!DJ66*(EXP($G66/100*VAR_CST)-1)/0.01,'Sensis Vectors ALL'!DJ66*($G66*VAR_CST)/0.01))</f>
        <v>0</v>
      </c>
      <c r="DK66" s="80">
        <f>IF($E66="FX",$H66*'Sensis Vectors ALL'!DK66*(EXP($G66/100*VAR_CST)-1)/($H66*0.01),IF($E66&lt;&gt;"SPD",$H66*'Sensis Vectors ALL'!DK66*(EXP($G66/100*VAR_CST)-1)/0.01,'Sensis Vectors ALL'!DK66*($G66*VAR_CST)/0.01))</f>
        <v>0</v>
      </c>
      <c r="DL66" s="80">
        <f>IF($E66="FX",$H66*'Sensis Vectors ALL'!DL66*(EXP($G66/100*VAR_CST)-1)/($H66*0.01),IF($E66&lt;&gt;"SPD",$H66*'Sensis Vectors ALL'!DL66*(EXP($G66/100*VAR_CST)-1)/0.01,'Sensis Vectors ALL'!DL66*($G66*VAR_CST)/0.01))</f>
        <v>0</v>
      </c>
      <c r="DM66" s="80">
        <f>IF($E66="FX",$H66*'Sensis Vectors ALL'!DM66*(EXP($G66/100*VAR_CST)-1)/($H66*0.01),IF($E66&lt;&gt;"SPD",$H66*'Sensis Vectors ALL'!DM66*(EXP($G66/100*VAR_CST)-1)/0.01,'Sensis Vectors ALL'!DM66*($G66*VAR_CST)/0.01))</f>
        <v>0</v>
      </c>
      <c r="DN66" s="80">
        <f>IF($E66="FX",$H66*'Sensis Vectors ALL'!DN66*(EXP($G66/100*VAR_CST)-1)/($H66*0.01),IF($E66&lt;&gt;"SPD",$H66*'Sensis Vectors ALL'!DN66*(EXP($G66/100*VAR_CST)-1)/0.01,'Sensis Vectors ALL'!DN66*($G66*VAR_CST)/0.01))</f>
        <v>0</v>
      </c>
      <c r="DO66" s="80">
        <f>IF($E66="FX",$H66*'Sensis Vectors ALL'!DO66*(EXP($G66/100*VAR_CST)-1)/($H66*0.01),IF($E66&lt;&gt;"SPD",$H66*'Sensis Vectors ALL'!DO66*(EXP($G66/100*VAR_CST)-1)/0.01,'Sensis Vectors ALL'!DO66*($G66*VAR_CST)/0.01))</f>
        <v>0</v>
      </c>
      <c r="DP66" s="80">
        <f>IF($E66="FX",$H66*'Sensis Vectors ALL'!DP66*(EXP($G66/100*VAR_CST)-1)/($H66*0.01),IF($E66&lt;&gt;"SPD",$H66*'Sensis Vectors ALL'!DP66*(EXP($G66/100*VAR_CST)-1)/0.01,'Sensis Vectors ALL'!DP66*($G66*VAR_CST)/0.01))</f>
        <v>0</v>
      </c>
      <c r="DQ66" s="80">
        <f>IF($E66="FX",$H66*'Sensis Vectors ALL'!DQ66*(EXP($G66/100*VAR_CST)-1)/($H66*0.01),IF($E66&lt;&gt;"SPD",$H66*'Sensis Vectors ALL'!DQ66*(EXP($G66/100*VAR_CST)-1)/0.01,'Sensis Vectors ALL'!DQ66*($G66*VAR_CST)/0.01))</f>
        <v>0</v>
      </c>
    </row>
    <row r="67" spans="1:121" x14ac:dyDescent="0.2">
      <c r="A67" s="60">
        <v>800</v>
      </c>
      <c r="B67" s="60" t="s">
        <v>16</v>
      </c>
      <c r="C67" s="60" t="s">
        <v>369</v>
      </c>
      <c r="D67" s="60" t="s">
        <v>533</v>
      </c>
      <c r="E67" s="60" t="s">
        <v>524</v>
      </c>
      <c r="F67" s="60" t="s">
        <v>34</v>
      </c>
      <c r="G67" s="60">
        <v>4.4502E-2</v>
      </c>
      <c r="H67" s="60">
        <v>-0.13882</v>
      </c>
      <c r="I67" s="80">
        <f>IF($E67="FX",$H67*'Sensis Vectors ALL'!I67*(EXP($G67/100*VAR_CST)-1)/($H67*0.01),IF($E67&lt;&gt;"SPD",$H67*'Sensis Vectors ALL'!I67*(EXP($G67/100*VAR_CST)-1)/0.01,'Sensis Vectors ALL'!I67*($G67*VAR_CST)/0.01))</f>
        <v>-6.7093745505173136E-2</v>
      </c>
      <c r="J67" s="80">
        <f>IF($E67="FX",$H67*'Sensis Vectors ALL'!J67*(EXP($G67/100*VAR_CST)-1)/($H67*0.01),IF($E67&lt;&gt;"SPD",$H67*'Sensis Vectors ALL'!J67*(EXP($G67/100*VAR_CST)-1)/0.01,'Sensis Vectors ALL'!J67*($G67*VAR_CST)/0.01))</f>
        <v>-6.7093745505173136E-2</v>
      </c>
      <c r="K67" s="80">
        <f>IF($E67="FX",$H67*'Sensis Vectors ALL'!K67*(EXP($G67/100*VAR_CST)-1)/($H67*0.01),IF($E67&lt;&gt;"SPD",$H67*'Sensis Vectors ALL'!K67*(EXP($G67/100*VAR_CST)-1)/0.01,'Sensis Vectors ALL'!K67*($G67*VAR_CST)/0.01))</f>
        <v>-6.7093745505173136E-2</v>
      </c>
      <c r="L67" s="80">
        <f>IF($E67="FX",$H67*'Sensis Vectors ALL'!L67*(EXP($G67/100*VAR_CST)-1)/($H67*0.01),IF($E67&lt;&gt;"SPD",$H67*'Sensis Vectors ALL'!L67*(EXP($G67/100*VAR_CST)-1)/0.01,'Sensis Vectors ALL'!L67*($G67*VAR_CST)/0.01))</f>
        <v>-6.7093745505173136E-2</v>
      </c>
      <c r="M67" s="80">
        <f>IF($E67="FX",$H67*'Sensis Vectors ALL'!M67*(EXP($G67/100*VAR_CST)-1)/($H67*0.01),IF($E67&lt;&gt;"SPD",$H67*'Sensis Vectors ALL'!M67*(EXP($G67/100*VAR_CST)-1)/0.01,'Sensis Vectors ALL'!M67*($G67*VAR_CST)/0.01))</f>
        <v>0</v>
      </c>
      <c r="N67" s="80">
        <f>IF($E67="FX",$H67*'Sensis Vectors ALL'!N67*(EXP($G67/100*VAR_CST)-1)/($H67*0.01),IF($E67&lt;&gt;"SPD",$H67*'Sensis Vectors ALL'!N67*(EXP($G67/100*VAR_CST)-1)/0.01,'Sensis Vectors ALL'!N67*($G67*VAR_CST)/0.01))</f>
        <v>0</v>
      </c>
      <c r="O67" s="80">
        <f>IF($E67="FX",$H67*'Sensis Vectors ALL'!O67*(EXP($G67/100*VAR_CST)-1)/($H67*0.01),IF($E67&lt;&gt;"SPD",$H67*'Sensis Vectors ALL'!O67*(EXP($G67/100*VAR_CST)-1)/0.01,'Sensis Vectors ALL'!O67*($G67*VAR_CST)/0.01))</f>
        <v>0</v>
      </c>
      <c r="P67" s="80">
        <f>IF($E67="FX",$H67*'Sensis Vectors ALL'!P67*(EXP($G67/100*VAR_CST)-1)/($H67*0.01),IF($E67&lt;&gt;"SPD",$H67*'Sensis Vectors ALL'!P67*(EXP($G67/100*VAR_CST)-1)/0.01,'Sensis Vectors ALL'!P67*($G67*VAR_CST)/0.01))</f>
        <v>0</v>
      </c>
      <c r="Q67" s="80">
        <f>IF($E67="FX",$H67*'Sensis Vectors ALL'!Q67*(EXP($G67/100*VAR_CST)-1)/($H67*0.01),IF($E67&lt;&gt;"SPD",$H67*'Sensis Vectors ALL'!Q67*(EXP($G67/100*VAR_CST)-1)/0.01,'Sensis Vectors ALL'!Q67*($G67*VAR_CST)/0.01))</f>
        <v>0</v>
      </c>
      <c r="R67" s="80">
        <f>IF($E67="FX",$H67*'Sensis Vectors ALL'!R67*(EXP($G67/100*VAR_CST)-1)/($H67*0.01),IF($E67&lt;&gt;"SPD",$H67*'Sensis Vectors ALL'!R67*(EXP($G67/100*VAR_CST)-1)/0.01,'Sensis Vectors ALL'!R67*($G67*VAR_CST)/0.01))</f>
        <v>0</v>
      </c>
      <c r="S67" s="80">
        <f>IF($E67="FX",$H67*'Sensis Vectors ALL'!S67*(EXP($G67/100*VAR_CST)-1)/($H67*0.01),IF($E67&lt;&gt;"SPD",$H67*'Sensis Vectors ALL'!S67*(EXP($G67/100*VAR_CST)-1)/0.01,'Sensis Vectors ALL'!S67*($G67*VAR_CST)/0.01))</f>
        <v>0</v>
      </c>
      <c r="T67" s="80">
        <f>IF($E67="FX",$H67*'Sensis Vectors ALL'!T67*(EXP($G67/100*VAR_CST)-1)/($H67*0.01),IF($E67&lt;&gt;"SPD",$H67*'Sensis Vectors ALL'!T67*(EXP($G67/100*VAR_CST)-1)/0.01,'Sensis Vectors ALL'!T67*($G67*VAR_CST)/0.01))</f>
        <v>0</v>
      </c>
      <c r="U67" s="80">
        <f>IF($E67="FX",$H67*'Sensis Vectors ALL'!U67*(EXP($G67/100*VAR_CST)-1)/($H67*0.01),IF($E67&lt;&gt;"SPD",$H67*'Sensis Vectors ALL'!U67*(EXP($G67/100*VAR_CST)-1)/0.01,'Sensis Vectors ALL'!U67*($G67*VAR_CST)/0.01))</f>
        <v>0</v>
      </c>
      <c r="V67" s="80">
        <f>IF($E67="FX",$H67*'Sensis Vectors ALL'!V67*(EXP($G67/100*VAR_CST)-1)/($H67*0.01),IF($E67&lt;&gt;"SPD",$H67*'Sensis Vectors ALL'!V67*(EXP($G67/100*VAR_CST)-1)/0.01,'Sensis Vectors ALL'!V67*($G67*VAR_CST)/0.01))</f>
        <v>0</v>
      </c>
      <c r="W67" s="80">
        <f>IF($E67="FX",$H67*'Sensis Vectors ALL'!W67*(EXP($G67/100*VAR_CST)-1)/($H67*0.01),IF($E67&lt;&gt;"SPD",$H67*'Sensis Vectors ALL'!W67*(EXP($G67/100*VAR_CST)-1)/0.01,'Sensis Vectors ALL'!W67*($G67*VAR_CST)/0.01))</f>
        <v>0</v>
      </c>
      <c r="X67" s="80">
        <f>IF($E67="FX",$H67*'Sensis Vectors ALL'!X67*(EXP($G67/100*VAR_CST)-1)/($H67*0.01),IF($E67&lt;&gt;"SPD",$H67*'Sensis Vectors ALL'!X67*(EXP($G67/100*VAR_CST)-1)/0.01,'Sensis Vectors ALL'!X67*($G67*VAR_CST)/0.01))</f>
        <v>0</v>
      </c>
      <c r="Y67" s="80">
        <f>IF($E67="FX",$H67*'Sensis Vectors ALL'!Y67*(EXP($G67/100*VAR_CST)-1)/($H67*0.01),IF($E67&lt;&gt;"SPD",$H67*'Sensis Vectors ALL'!Y67*(EXP($G67/100*VAR_CST)-1)/0.01,'Sensis Vectors ALL'!Y67*($G67*VAR_CST)/0.01))</f>
        <v>0</v>
      </c>
      <c r="Z67" s="80">
        <f>IF($E67="FX",$H67*'Sensis Vectors ALL'!Z67*(EXP($G67/100*VAR_CST)-1)/($H67*0.01),IF($E67&lt;&gt;"SPD",$H67*'Sensis Vectors ALL'!Z67*(EXP($G67/100*VAR_CST)-1)/0.01,'Sensis Vectors ALL'!Z67*($G67*VAR_CST)/0.01))</f>
        <v>0</v>
      </c>
      <c r="AA67" s="80">
        <f>IF($E67="FX",$H67*'Sensis Vectors ALL'!AA67*(EXP($G67/100*VAR_CST)-1)/($H67*0.01),IF($E67&lt;&gt;"SPD",$H67*'Sensis Vectors ALL'!AA67*(EXP($G67/100*VAR_CST)-1)/0.01,'Sensis Vectors ALL'!AA67*($G67*VAR_CST)/0.01))</f>
        <v>0</v>
      </c>
      <c r="AB67" s="80">
        <f>IF($E67="FX",$H67*'Sensis Vectors ALL'!AB67*(EXP($G67/100*VAR_CST)-1)/($H67*0.01),IF($E67&lt;&gt;"SPD",$H67*'Sensis Vectors ALL'!AB67*(EXP($G67/100*VAR_CST)-1)/0.01,'Sensis Vectors ALL'!AB67*($G67*VAR_CST)/0.01))</f>
        <v>0</v>
      </c>
      <c r="AC67" s="80">
        <f>IF($E67="FX",$H67*'Sensis Vectors ALL'!AC67*(EXP($G67/100*VAR_CST)-1)/($H67*0.01),IF($E67&lt;&gt;"SPD",$H67*'Sensis Vectors ALL'!AC67*(EXP($G67/100*VAR_CST)-1)/0.01,'Sensis Vectors ALL'!AC67*($G67*VAR_CST)/0.01))</f>
        <v>0</v>
      </c>
      <c r="AD67" s="80">
        <f>IF($E67="FX",$H67*'Sensis Vectors ALL'!AD67*(EXP($G67/100*VAR_CST)-1)/($H67*0.01),IF($E67&lt;&gt;"SPD",$H67*'Sensis Vectors ALL'!AD67*(EXP($G67/100*VAR_CST)-1)/0.01,'Sensis Vectors ALL'!AD67*($G67*VAR_CST)/0.01))</f>
        <v>0</v>
      </c>
      <c r="AE67" s="80">
        <f>IF($E67="FX",$H67*'Sensis Vectors ALL'!AE67*(EXP($G67/100*VAR_CST)-1)/($H67*0.01),IF($E67&lt;&gt;"SPD",$H67*'Sensis Vectors ALL'!AE67*(EXP($G67/100*VAR_CST)-1)/0.01,'Sensis Vectors ALL'!AE67*($G67*VAR_CST)/0.01))</f>
        <v>0</v>
      </c>
      <c r="AF67" s="80">
        <f>IF($E67="FX",$H67*'Sensis Vectors ALL'!AF67*(EXP($G67/100*VAR_CST)-1)/($H67*0.01),IF($E67&lt;&gt;"SPD",$H67*'Sensis Vectors ALL'!AF67*(EXP($G67/100*VAR_CST)-1)/0.01,'Sensis Vectors ALL'!AF67*($G67*VAR_CST)/0.01))</f>
        <v>0</v>
      </c>
      <c r="AG67" s="80">
        <f>IF($E67="FX",$H67*'Sensis Vectors ALL'!AG67*(EXP($G67/100*VAR_CST)-1)/($H67*0.01),IF($E67&lt;&gt;"SPD",$H67*'Sensis Vectors ALL'!AG67*(EXP($G67/100*VAR_CST)-1)/0.01,'Sensis Vectors ALL'!AG67*($G67*VAR_CST)/0.01))</f>
        <v>0</v>
      </c>
      <c r="AH67" s="80">
        <f>IF($E67="FX",$H67*'Sensis Vectors ALL'!AH67*(EXP($G67/100*VAR_CST)-1)/($H67*0.01),IF($E67&lt;&gt;"SPD",$H67*'Sensis Vectors ALL'!AH67*(EXP($G67/100*VAR_CST)-1)/0.01,'Sensis Vectors ALL'!AH67*($G67*VAR_CST)/0.01))</f>
        <v>0</v>
      </c>
      <c r="AI67" s="80">
        <f>IF($E67="FX",$H67*'Sensis Vectors ALL'!AI67*(EXP($G67/100*VAR_CST)-1)/($H67*0.01),IF($E67&lt;&gt;"SPD",$H67*'Sensis Vectors ALL'!AI67*(EXP($G67/100*VAR_CST)-1)/0.01,'Sensis Vectors ALL'!AI67*($G67*VAR_CST)/0.01))</f>
        <v>0</v>
      </c>
      <c r="AJ67" s="80">
        <f>IF($E67="FX",$H67*'Sensis Vectors ALL'!AJ67*(EXP($G67/100*VAR_CST)-1)/($H67*0.01),IF($E67&lt;&gt;"SPD",$H67*'Sensis Vectors ALL'!AJ67*(EXP($G67/100*VAR_CST)-1)/0.01,'Sensis Vectors ALL'!AJ67*($G67*VAR_CST)/0.01))</f>
        <v>0</v>
      </c>
      <c r="AK67" s="80">
        <f>IF($E67="FX",$H67*'Sensis Vectors ALL'!AK67*(EXP($G67/100*VAR_CST)-1)/($H67*0.01),IF($E67&lt;&gt;"SPD",$H67*'Sensis Vectors ALL'!AK67*(EXP($G67/100*VAR_CST)-1)/0.01,'Sensis Vectors ALL'!AK67*($G67*VAR_CST)/0.01))</f>
        <v>0</v>
      </c>
      <c r="AL67" s="80">
        <f>IF($E67="FX",$H67*'Sensis Vectors ALL'!AL67*(EXP($G67/100*VAR_CST)-1)/($H67*0.01),IF($E67&lt;&gt;"SPD",$H67*'Sensis Vectors ALL'!AL67*(EXP($G67/100*VAR_CST)-1)/0.01,'Sensis Vectors ALL'!AL67*($G67*VAR_CST)/0.01))</f>
        <v>0</v>
      </c>
      <c r="AM67" s="80">
        <f>IF($E67="FX",$H67*'Sensis Vectors ALL'!AM67*(EXP($G67/100*VAR_CST)-1)/($H67*0.01),IF($E67&lt;&gt;"SPD",$H67*'Sensis Vectors ALL'!AM67*(EXP($G67/100*VAR_CST)-1)/0.01,'Sensis Vectors ALL'!AM67*($G67*VAR_CST)/0.01))</f>
        <v>0</v>
      </c>
      <c r="AN67" s="80">
        <f>IF($E67="FX",$H67*'Sensis Vectors ALL'!AN67*(EXP($G67/100*VAR_CST)-1)/($H67*0.01),IF($E67&lt;&gt;"SPD",$H67*'Sensis Vectors ALL'!AN67*(EXP($G67/100*VAR_CST)-1)/0.01,'Sensis Vectors ALL'!AN67*($G67*VAR_CST)/0.01))</f>
        <v>0</v>
      </c>
      <c r="AO67" s="80">
        <f>IF($E67="FX",$H67*'Sensis Vectors ALL'!AO67*(EXP($G67/100*VAR_CST)-1)/($H67*0.01),IF($E67&lt;&gt;"SPD",$H67*'Sensis Vectors ALL'!AO67*(EXP($G67/100*VAR_CST)-1)/0.01,'Sensis Vectors ALL'!AO67*($G67*VAR_CST)/0.01))</f>
        <v>0</v>
      </c>
      <c r="AP67" s="80">
        <f>IF($E67="FX",$H67*'Sensis Vectors ALL'!AP67*(EXP($G67/100*VAR_CST)-1)/($H67*0.01),IF($E67&lt;&gt;"SPD",$H67*'Sensis Vectors ALL'!AP67*(EXP($G67/100*VAR_CST)-1)/0.01,'Sensis Vectors ALL'!AP67*($G67*VAR_CST)/0.01))</f>
        <v>0</v>
      </c>
      <c r="AQ67" s="80">
        <f>IF($E67="FX",$H67*'Sensis Vectors ALL'!AQ67*(EXP($G67/100*VAR_CST)-1)/($H67*0.01),IF($E67&lt;&gt;"SPD",$H67*'Sensis Vectors ALL'!AQ67*(EXP($G67/100*VAR_CST)-1)/0.01,'Sensis Vectors ALL'!AQ67*($G67*VAR_CST)/0.01))</f>
        <v>0</v>
      </c>
      <c r="AR67" s="80">
        <f>IF($E67="FX",$H67*'Sensis Vectors ALL'!AR67*(EXP($G67/100*VAR_CST)-1)/($H67*0.01),IF($E67&lt;&gt;"SPD",$H67*'Sensis Vectors ALL'!AR67*(EXP($G67/100*VAR_CST)-1)/0.01,'Sensis Vectors ALL'!AR67*($G67*VAR_CST)/0.01))</f>
        <v>0</v>
      </c>
      <c r="AS67" s="80">
        <f>IF($E67="FX",$H67*'Sensis Vectors ALL'!AS67*(EXP($G67/100*VAR_CST)-1)/($H67*0.01),IF($E67&lt;&gt;"SPD",$H67*'Sensis Vectors ALL'!AS67*(EXP($G67/100*VAR_CST)-1)/0.01,'Sensis Vectors ALL'!AS67*($G67*VAR_CST)/0.01))</f>
        <v>0</v>
      </c>
      <c r="AT67" s="80">
        <f>IF($E67="FX",$H67*'Sensis Vectors ALL'!AT67*(EXP($G67/100*VAR_CST)-1)/($H67*0.01),IF($E67&lt;&gt;"SPD",$H67*'Sensis Vectors ALL'!AT67*(EXP($G67/100*VAR_CST)-1)/0.01,'Sensis Vectors ALL'!AT67*($G67*VAR_CST)/0.01))</f>
        <v>0</v>
      </c>
      <c r="AU67" s="80">
        <f>IF($E67="FX",$H67*'Sensis Vectors ALL'!AU67*(EXP($G67/100*VAR_CST)-1)/($H67*0.01),IF($E67&lt;&gt;"SPD",$H67*'Sensis Vectors ALL'!AU67*(EXP($G67/100*VAR_CST)-1)/0.01,'Sensis Vectors ALL'!AU67*($G67*VAR_CST)/0.01))</f>
        <v>0</v>
      </c>
      <c r="AV67" s="80">
        <f>IF($E67="FX",$H67*'Sensis Vectors ALL'!AV67*(EXP($G67/100*VAR_CST)-1)/($H67*0.01),IF($E67&lt;&gt;"SPD",$H67*'Sensis Vectors ALL'!AV67*(EXP($G67/100*VAR_CST)-1)/0.01,'Sensis Vectors ALL'!AV67*($G67*VAR_CST)/0.01))</f>
        <v>0</v>
      </c>
      <c r="AW67" s="80">
        <f>IF($E67="FX",$H67*'Sensis Vectors ALL'!AW67*(EXP($G67/100*VAR_CST)-1)/($H67*0.01),IF($E67&lt;&gt;"SPD",$H67*'Sensis Vectors ALL'!AW67*(EXP($G67/100*VAR_CST)-1)/0.01,'Sensis Vectors ALL'!AW67*($G67*VAR_CST)/0.01))</f>
        <v>0</v>
      </c>
      <c r="AX67" s="80">
        <f>IF($E67="FX",$H67*'Sensis Vectors ALL'!AX67*(EXP($G67/100*VAR_CST)-1)/($H67*0.01),IF($E67&lt;&gt;"SPD",$H67*'Sensis Vectors ALL'!AX67*(EXP($G67/100*VAR_CST)-1)/0.01,'Sensis Vectors ALL'!AX67*($G67*VAR_CST)/0.01))</f>
        <v>0</v>
      </c>
      <c r="AY67" s="80">
        <f>IF($E67="FX",$H67*'Sensis Vectors ALL'!AY67*(EXP($G67/100*VAR_CST)-1)/($H67*0.01),IF($E67&lt;&gt;"SPD",$H67*'Sensis Vectors ALL'!AY67*(EXP($G67/100*VAR_CST)-1)/0.01,'Sensis Vectors ALL'!AY67*($G67*VAR_CST)/0.01))</f>
        <v>0</v>
      </c>
      <c r="AZ67" s="80">
        <f>IF($E67="FX",$H67*'Sensis Vectors ALL'!AZ67*(EXP($G67/100*VAR_CST)-1)/($H67*0.01),IF($E67&lt;&gt;"SPD",$H67*'Sensis Vectors ALL'!AZ67*(EXP($G67/100*VAR_CST)-1)/0.01,'Sensis Vectors ALL'!AZ67*($G67*VAR_CST)/0.01))</f>
        <v>0</v>
      </c>
      <c r="BA67" s="80">
        <f>IF($E67="FX",$H67*'Sensis Vectors ALL'!BA67*(EXP($G67/100*VAR_CST)-1)/($H67*0.01),IF($E67&lt;&gt;"SPD",$H67*'Sensis Vectors ALL'!BA67*(EXP($G67/100*VAR_CST)-1)/0.01,'Sensis Vectors ALL'!BA67*($G67*VAR_CST)/0.01))</f>
        <v>0</v>
      </c>
      <c r="BB67" s="80">
        <f>IF($E67="FX",$H67*'Sensis Vectors ALL'!BB67*(EXP($G67/100*VAR_CST)-1)/($H67*0.01),IF($E67&lt;&gt;"SPD",$H67*'Sensis Vectors ALL'!BB67*(EXP($G67/100*VAR_CST)-1)/0.01,'Sensis Vectors ALL'!BB67*($G67*VAR_CST)/0.01))</f>
        <v>0</v>
      </c>
      <c r="BC67" s="80">
        <f>IF($E67="FX",$H67*'Sensis Vectors ALL'!BC67*(EXP($G67/100*VAR_CST)-1)/($H67*0.01),IF($E67&lt;&gt;"SPD",$H67*'Sensis Vectors ALL'!BC67*(EXP($G67/100*VAR_CST)-1)/0.01,'Sensis Vectors ALL'!BC67*($G67*VAR_CST)/0.01))</f>
        <v>0</v>
      </c>
      <c r="BD67" s="80">
        <f>IF($E67="FX",$H67*'Sensis Vectors ALL'!BD67*(EXP($G67/100*VAR_CST)-1)/($H67*0.01),IF($E67&lt;&gt;"SPD",$H67*'Sensis Vectors ALL'!BD67*(EXP($G67/100*VAR_CST)-1)/0.01,'Sensis Vectors ALL'!BD67*($G67*VAR_CST)/0.01))</f>
        <v>-6.7093745505173136E-2</v>
      </c>
      <c r="BE67" s="80">
        <f>IF($E67="FX",$H67*'Sensis Vectors ALL'!BE67*(EXP($G67/100*VAR_CST)-1)/($H67*0.01),IF($E67&lt;&gt;"SPD",$H67*'Sensis Vectors ALL'!BE67*(EXP($G67/100*VAR_CST)-1)/0.01,'Sensis Vectors ALL'!BE67*($G67*VAR_CST)/0.01))</f>
        <v>0</v>
      </c>
      <c r="BF67" s="80">
        <f>IF($E67="FX",$H67*'Sensis Vectors ALL'!BF67*(EXP($G67/100*VAR_CST)-1)/($H67*0.01),IF($E67&lt;&gt;"SPD",$H67*'Sensis Vectors ALL'!BF67*(EXP($G67/100*VAR_CST)-1)/0.01,'Sensis Vectors ALL'!BF67*($G67*VAR_CST)/0.01))</f>
        <v>0</v>
      </c>
      <c r="BG67" s="80">
        <f>IF($E67="FX",$H67*'Sensis Vectors ALL'!BG67*(EXP($G67/100*VAR_CST)-1)/($H67*0.01),IF($E67&lt;&gt;"SPD",$H67*'Sensis Vectors ALL'!BG67*(EXP($G67/100*VAR_CST)-1)/0.01,'Sensis Vectors ALL'!BG67*($G67*VAR_CST)/0.01))</f>
        <v>0</v>
      </c>
      <c r="BH67" s="80">
        <f>IF($E67="FX",$H67*'Sensis Vectors ALL'!BH67*(EXP($G67/100*VAR_CST)-1)/($H67*0.01),IF($E67&lt;&gt;"SPD",$H67*'Sensis Vectors ALL'!BH67*(EXP($G67/100*VAR_CST)-1)/0.01,'Sensis Vectors ALL'!BH67*($G67*VAR_CST)/0.01))</f>
        <v>0</v>
      </c>
      <c r="BI67" s="80">
        <f>IF($E67="FX",$H67*'Sensis Vectors ALL'!BI67*(EXP($G67/100*VAR_CST)-1)/($H67*0.01),IF($E67&lt;&gt;"SPD",$H67*'Sensis Vectors ALL'!BI67*(EXP($G67/100*VAR_CST)-1)/0.01,'Sensis Vectors ALL'!BI67*($G67*VAR_CST)/0.01))</f>
        <v>0</v>
      </c>
      <c r="BJ67" s="80">
        <f>IF($E67="FX",$H67*'Sensis Vectors ALL'!BJ67*(EXP($G67/100*VAR_CST)-1)/($H67*0.01),IF($E67&lt;&gt;"SPD",$H67*'Sensis Vectors ALL'!BJ67*(EXP($G67/100*VAR_CST)-1)/0.01,'Sensis Vectors ALL'!BJ67*($G67*VAR_CST)/0.01))</f>
        <v>0</v>
      </c>
      <c r="BK67" s="80">
        <f>IF($E67="FX",$H67*'Sensis Vectors ALL'!BK67*(EXP($G67/100*VAR_CST)-1)/($H67*0.01),IF($E67&lt;&gt;"SPD",$H67*'Sensis Vectors ALL'!BK67*(EXP($G67/100*VAR_CST)-1)/0.01,'Sensis Vectors ALL'!BK67*($G67*VAR_CST)/0.01))</f>
        <v>0</v>
      </c>
      <c r="BL67" s="80">
        <f>IF($E67="FX",$H67*'Sensis Vectors ALL'!BL67*(EXP($G67/100*VAR_CST)-1)/($H67*0.01),IF($E67&lt;&gt;"SPD",$H67*'Sensis Vectors ALL'!BL67*(EXP($G67/100*VAR_CST)-1)/0.01,'Sensis Vectors ALL'!BL67*($G67*VAR_CST)/0.01))</f>
        <v>-6.7093745505173136E-2</v>
      </c>
      <c r="BM67" s="80">
        <f>IF($E67="FX",$H67*'Sensis Vectors ALL'!BM67*(EXP($G67/100*VAR_CST)-1)/($H67*0.01),IF($E67&lt;&gt;"SPD",$H67*'Sensis Vectors ALL'!BM67*(EXP($G67/100*VAR_CST)-1)/0.01,'Sensis Vectors ALL'!BM67*($G67*VAR_CST)/0.01))</f>
        <v>-6.7093745505173136E-2</v>
      </c>
      <c r="BN67" s="80">
        <f>IF($E67="FX",$H67*'Sensis Vectors ALL'!BN67*(EXP($G67/100*VAR_CST)-1)/($H67*0.01),IF($E67&lt;&gt;"SPD",$H67*'Sensis Vectors ALL'!BN67*(EXP($G67/100*VAR_CST)-1)/0.01,'Sensis Vectors ALL'!BN67*($G67*VAR_CST)/0.01))</f>
        <v>-6.7093745505173136E-2</v>
      </c>
      <c r="BO67" s="80">
        <f>IF($E67="FX",$H67*'Sensis Vectors ALL'!BO67*(EXP($G67/100*VAR_CST)-1)/($H67*0.01),IF($E67&lt;&gt;"SPD",$H67*'Sensis Vectors ALL'!BO67*(EXP($G67/100*VAR_CST)-1)/0.01,'Sensis Vectors ALL'!BO67*($G67*VAR_CST)/0.01))</f>
        <v>0</v>
      </c>
      <c r="BP67" s="80">
        <f>IF($E67="FX",$H67*'Sensis Vectors ALL'!BP67*(EXP($G67/100*VAR_CST)-1)/($H67*0.01),IF($E67&lt;&gt;"SPD",$H67*'Sensis Vectors ALL'!BP67*(EXP($G67/100*VAR_CST)-1)/0.01,'Sensis Vectors ALL'!BP67*($G67*VAR_CST)/0.01))</f>
        <v>0</v>
      </c>
      <c r="BQ67" s="80">
        <f>IF($E67="FX",$H67*'Sensis Vectors ALL'!BQ67*(EXP($G67/100*VAR_CST)-1)/($H67*0.01),IF($E67&lt;&gt;"SPD",$H67*'Sensis Vectors ALL'!BQ67*(EXP($G67/100*VAR_CST)-1)/0.01,'Sensis Vectors ALL'!BQ67*($G67*VAR_CST)/0.01))</f>
        <v>0</v>
      </c>
      <c r="BR67" s="80">
        <f>IF($E67="FX",$H67*'Sensis Vectors ALL'!BR67*(EXP($G67/100*VAR_CST)-1)/($H67*0.01),IF($E67&lt;&gt;"SPD",$H67*'Sensis Vectors ALL'!BR67*(EXP($G67/100*VAR_CST)-1)/0.01,'Sensis Vectors ALL'!BR67*($G67*VAR_CST)/0.01))</f>
        <v>0</v>
      </c>
      <c r="BS67" s="80">
        <f>IF($E67="FX",$H67*'Sensis Vectors ALL'!BS67*(EXP($G67/100*VAR_CST)-1)/($H67*0.01),IF($E67&lt;&gt;"SPD",$H67*'Sensis Vectors ALL'!BS67*(EXP($G67/100*VAR_CST)-1)/0.01,'Sensis Vectors ALL'!BS67*($G67*VAR_CST)/0.01))</f>
        <v>0</v>
      </c>
      <c r="BT67" s="80">
        <f>IF($E67="FX",$H67*'Sensis Vectors ALL'!BT67*(EXP($G67/100*VAR_CST)-1)/($H67*0.01),IF($E67&lt;&gt;"SPD",$H67*'Sensis Vectors ALL'!BT67*(EXP($G67/100*VAR_CST)-1)/0.01,'Sensis Vectors ALL'!BT67*($G67*VAR_CST)/0.01))</f>
        <v>0</v>
      </c>
      <c r="BU67" s="80">
        <f>IF($E67="FX",$H67*'Sensis Vectors ALL'!BU67*(EXP($G67/100*VAR_CST)-1)/($H67*0.01),IF($E67&lt;&gt;"SPD",$H67*'Sensis Vectors ALL'!BU67*(EXP($G67/100*VAR_CST)-1)/0.01,'Sensis Vectors ALL'!BU67*($G67*VAR_CST)/0.01))</f>
        <v>0</v>
      </c>
      <c r="BV67" s="80">
        <f>IF($E67="FX",$H67*'Sensis Vectors ALL'!BV67*(EXP($G67/100*VAR_CST)-1)/($H67*0.01),IF($E67&lt;&gt;"SPD",$H67*'Sensis Vectors ALL'!BV67*(EXP($G67/100*VAR_CST)-1)/0.01,'Sensis Vectors ALL'!BV67*($G67*VAR_CST)/0.01))</f>
        <v>0</v>
      </c>
      <c r="BW67" s="80">
        <f>IF($E67="FX",$H67*'Sensis Vectors ALL'!BW67*(EXP($G67/100*VAR_CST)-1)/($H67*0.01),IF($E67&lt;&gt;"SPD",$H67*'Sensis Vectors ALL'!BW67*(EXP($G67/100*VAR_CST)-1)/0.01,'Sensis Vectors ALL'!BW67*($G67*VAR_CST)/0.01))</f>
        <v>0</v>
      </c>
      <c r="BX67" s="80">
        <f>IF($E67="FX",$H67*'Sensis Vectors ALL'!BX67*(EXP($G67/100*VAR_CST)-1)/($H67*0.01),IF($E67&lt;&gt;"SPD",$H67*'Sensis Vectors ALL'!BX67*(EXP($G67/100*VAR_CST)-1)/0.01,'Sensis Vectors ALL'!BX67*($G67*VAR_CST)/0.01))</f>
        <v>0</v>
      </c>
      <c r="BY67" s="80">
        <f>IF($E67="FX",$H67*'Sensis Vectors ALL'!BY67*(EXP($G67/100*VAR_CST)-1)/($H67*0.01),IF($E67&lt;&gt;"SPD",$H67*'Sensis Vectors ALL'!BY67*(EXP($G67/100*VAR_CST)-1)/0.01,'Sensis Vectors ALL'!BY67*($G67*VAR_CST)/0.01))</f>
        <v>0</v>
      </c>
      <c r="BZ67" s="80">
        <f>IF($E67="FX",$H67*'Sensis Vectors ALL'!BZ67*(EXP($G67/100*VAR_CST)-1)/($H67*0.01),IF($E67&lt;&gt;"SPD",$H67*'Sensis Vectors ALL'!BZ67*(EXP($G67/100*VAR_CST)-1)/0.01,'Sensis Vectors ALL'!BZ67*($G67*VAR_CST)/0.01))</f>
        <v>0</v>
      </c>
      <c r="CA67" s="80">
        <f>IF($E67="FX",$H67*'Sensis Vectors ALL'!CA67*(EXP($G67/100*VAR_CST)-1)/($H67*0.01),IF($E67&lt;&gt;"SPD",$H67*'Sensis Vectors ALL'!CA67*(EXP($G67/100*VAR_CST)-1)/0.01,'Sensis Vectors ALL'!CA67*($G67*VAR_CST)/0.01))</f>
        <v>0</v>
      </c>
      <c r="CB67" s="80">
        <f>IF($E67="FX",$H67*'Sensis Vectors ALL'!CB67*(EXP($G67/100*VAR_CST)-1)/($H67*0.01),IF($E67&lt;&gt;"SPD",$H67*'Sensis Vectors ALL'!CB67*(EXP($G67/100*VAR_CST)-1)/0.01,'Sensis Vectors ALL'!CB67*($G67*VAR_CST)/0.01))</f>
        <v>0</v>
      </c>
      <c r="CC67" s="80">
        <f>IF($E67="FX",$H67*'Sensis Vectors ALL'!CC67*(EXP($G67/100*VAR_CST)-1)/($H67*0.01),IF($E67&lt;&gt;"SPD",$H67*'Sensis Vectors ALL'!CC67*(EXP($G67/100*VAR_CST)-1)/0.01,'Sensis Vectors ALL'!CC67*($G67*VAR_CST)/0.01))</f>
        <v>0</v>
      </c>
      <c r="CD67" s="80">
        <f>IF($E67="FX",$H67*'Sensis Vectors ALL'!CD67*(EXP($G67/100*VAR_CST)-1)/($H67*0.01),IF($E67&lt;&gt;"SPD",$H67*'Sensis Vectors ALL'!CD67*(EXP($G67/100*VAR_CST)-1)/0.01,'Sensis Vectors ALL'!CD67*($G67*VAR_CST)/0.01))</f>
        <v>0</v>
      </c>
      <c r="CE67" s="80">
        <f>IF($E67="FX",$H67*'Sensis Vectors ALL'!CE67*(EXP($G67/100*VAR_CST)-1)/($H67*0.01),IF($E67&lt;&gt;"SPD",$H67*'Sensis Vectors ALL'!CE67*(EXP($G67/100*VAR_CST)-1)/0.01,'Sensis Vectors ALL'!CE67*($G67*VAR_CST)/0.01))</f>
        <v>0</v>
      </c>
      <c r="CF67" s="80">
        <f>IF($E67="FX",$H67*'Sensis Vectors ALL'!CF67*(EXP($G67/100*VAR_CST)-1)/($H67*0.01),IF($E67&lt;&gt;"SPD",$H67*'Sensis Vectors ALL'!CF67*(EXP($G67/100*VAR_CST)-1)/0.01,'Sensis Vectors ALL'!CF67*($G67*VAR_CST)/0.01))</f>
        <v>0</v>
      </c>
      <c r="CG67" s="80">
        <f>IF($E67="FX",$H67*'Sensis Vectors ALL'!CG67*(EXP($G67/100*VAR_CST)-1)/($H67*0.01),IF($E67&lt;&gt;"SPD",$H67*'Sensis Vectors ALL'!CG67*(EXP($G67/100*VAR_CST)-1)/0.01,'Sensis Vectors ALL'!CG67*($G67*VAR_CST)/0.01))</f>
        <v>0</v>
      </c>
      <c r="CH67" s="80">
        <f>IF($E67="FX",$H67*'Sensis Vectors ALL'!CH67*(EXP($G67/100*VAR_CST)-1)/($H67*0.01),IF($E67&lt;&gt;"SPD",$H67*'Sensis Vectors ALL'!CH67*(EXP($G67/100*VAR_CST)-1)/0.01,'Sensis Vectors ALL'!CH67*($G67*VAR_CST)/0.01))</f>
        <v>0</v>
      </c>
      <c r="CI67" s="80">
        <f>IF($E67="FX",$H67*'Sensis Vectors ALL'!CI67*(EXP($G67/100*VAR_CST)-1)/($H67*0.01),IF($E67&lt;&gt;"SPD",$H67*'Sensis Vectors ALL'!CI67*(EXP($G67/100*VAR_CST)-1)/0.01,'Sensis Vectors ALL'!CI67*($G67*VAR_CST)/0.01))</f>
        <v>0</v>
      </c>
      <c r="CJ67" s="80">
        <f>IF($E67="FX",$H67*'Sensis Vectors ALL'!CJ67*(EXP($G67/100*VAR_CST)-1)/($H67*0.01),IF($E67&lt;&gt;"SPD",$H67*'Sensis Vectors ALL'!CJ67*(EXP($G67/100*VAR_CST)-1)/0.01,'Sensis Vectors ALL'!CJ67*($G67*VAR_CST)/0.01))</f>
        <v>0</v>
      </c>
      <c r="CK67" s="80">
        <f>IF($E67="FX",$H67*'Sensis Vectors ALL'!CK67*(EXP($G67/100*VAR_CST)-1)/($H67*0.01),IF($E67&lt;&gt;"SPD",$H67*'Sensis Vectors ALL'!CK67*(EXP($G67/100*VAR_CST)-1)/0.01,'Sensis Vectors ALL'!CK67*($G67*VAR_CST)/0.01))</f>
        <v>0</v>
      </c>
      <c r="CL67" s="80">
        <f>IF($E67="FX",$H67*'Sensis Vectors ALL'!CL67*(EXP($G67/100*VAR_CST)-1)/($H67*0.01),IF($E67&lt;&gt;"SPD",$H67*'Sensis Vectors ALL'!CL67*(EXP($G67/100*VAR_CST)-1)/0.01,'Sensis Vectors ALL'!CL67*($G67*VAR_CST)/0.01))</f>
        <v>0</v>
      </c>
      <c r="CM67" s="80">
        <f>IF($E67="FX",$H67*'Sensis Vectors ALL'!CM67*(EXP($G67/100*VAR_CST)-1)/($H67*0.01),IF($E67&lt;&gt;"SPD",$H67*'Sensis Vectors ALL'!CM67*(EXP($G67/100*VAR_CST)-1)/0.01,'Sensis Vectors ALL'!CM67*($G67*VAR_CST)/0.01))</f>
        <v>0</v>
      </c>
      <c r="CN67" s="80">
        <f>IF($E67="FX",$H67*'Sensis Vectors ALL'!CN67*(EXP($G67/100*VAR_CST)-1)/($H67*0.01),IF($E67&lt;&gt;"SPD",$H67*'Sensis Vectors ALL'!CN67*(EXP($G67/100*VAR_CST)-1)/0.01,'Sensis Vectors ALL'!CN67*($G67*VAR_CST)/0.01))</f>
        <v>0</v>
      </c>
      <c r="CO67" s="80">
        <f>IF($E67="FX",$H67*'Sensis Vectors ALL'!CO67*(EXP($G67/100*VAR_CST)-1)/($H67*0.01),IF($E67&lt;&gt;"SPD",$H67*'Sensis Vectors ALL'!CO67*(EXP($G67/100*VAR_CST)-1)/0.01,'Sensis Vectors ALL'!CO67*($G67*VAR_CST)/0.01))</f>
        <v>0</v>
      </c>
      <c r="CP67" s="80">
        <f>IF($E67="FX",$H67*'Sensis Vectors ALL'!CP67*(EXP($G67/100*VAR_CST)-1)/($H67*0.01),IF($E67&lt;&gt;"SPD",$H67*'Sensis Vectors ALL'!CP67*(EXP($G67/100*VAR_CST)-1)/0.01,'Sensis Vectors ALL'!CP67*($G67*VAR_CST)/0.01))</f>
        <v>0</v>
      </c>
      <c r="CQ67" s="80">
        <f>IF($E67="FX",$H67*'Sensis Vectors ALL'!CQ67*(EXP($G67/100*VAR_CST)-1)/($H67*0.01),IF($E67&lt;&gt;"SPD",$H67*'Sensis Vectors ALL'!CQ67*(EXP($G67/100*VAR_CST)-1)/0.01,'Sensis Vectors ALL'!CQ67*($G67*VAR_CST)/0.01))</f>
        <v>0</v>
      </c>
      <c r="CR67" s="80">
        <f>IF($E67="FX",$H67*'Sensis Vectors ALL'!CR67*(EXP($G67/100*VAR_CST)-1)/($H67*0.01),IF($E67&lt;&gt;"SPD",$H67*'Sensis Vectors ALL'!CR67*(EXP($G67/100*VAR_CST)-1)/0.01,'Sensis Vectors ALL'!CR67*($G67*VAR_CST)/0.01))</f>
        <v>0</v>
      </c>
      <c r="CS67" s="80">
        <f>IF($E67="FX",$H67*'Sensis Vectors ALL'!CS67*(EXP($G67/100*VAR_CST)-1)/($H67*0.01),IF($E67&lt;&gt;"SPD",$H67*'Sensis Vectors ALL'!CS67*(EXP($G67/100*VAR_CST)-1)/0.01,'Sensis Vectors ALL'!CS67*($G67*VAR_CST)/0.01))</f>
        <v>0</v>
      </c>
      <c r="CT67" s="80">
        <f>IF($E67="FX",$H67*'Sensis Vectors ALL'!CT67*(EXP($G67/100*VAR_CST)-1)/($H67*0.01),IF($E67&lt;&gt;"SPD",$H67*'Sensis Vectors ALL'!CT67*(EXP($G67/100*VAR_CST)-1)/0.01,'Sensis Vectors ALL'!CT67*($G67*VAR_CST)/0.01))</f>
        <v>0</v>
      </c>
      <c r="CU67" s="80">
        <f>IF($E67="FX",$H67*'Sensis Vectors ALL'!CU67*(EXP($G67/100*VAR_CST)-1)/($H67*0.01),IF($E67&lt;&gt;"SPD",$H67*'Sensis Vectors ALL'!CU67*(EXP($G67/100*VAR_CST)-1)/0.01,'Sensis Vectors ALL'!CU67*($G67*VAR_CST)/0.01))</f>
        <v>0</v>
      </c>
      <c r="CV67" s="80">
        <f>IF($E67="FX",$H67*'Sensis Vectors ALL'!CV67*(EXP($G67/100*VAR_CST)-1)/($H67*0.01),IF($E67&lt;&gt;"SPD",$H67*'Sensis Vectors ALL'!CV67*(EXP($G67/100*VAR_CST)-1)/0.01,'Sensis Vectors ALL'!CV67*($G67*VAR_CST)/0.01))</f>
        <v>0</v>
      </c>
      <c r="CW67" s="80">
        <f>IF($E67="FX",$H67*'Sensis Vectors ALL'!CW67*(EXP($G67/100*VAR_CST)-1)/($H67*0.01),IF($E67&lt;&gt;"SPD",$H67*'Sensis Vectors ALL'!CW67*(EXP($G67/100*VAR_CST)-1)/0.01,'Sensis Vectors ALL'!CW67*($G67*VAR_CST)/0.01))</f>
        <v>0</v>
      </c>
      <c r="CX67" s="80">
        <f>IF($E67="FX",$H67*'Sensis Vectors ALL'!CX67*(EXP($G67/100*VAR_CST)-1)/($H67*0.01),IF($E67&lt;&gt;"SPD",$H67*'Sensis Vectors ALL'!CX67*(EXP($G67/100*VAR_CST)-1)/0.01,'Sensis Vectors ALL'!CX67*($G67*VAR_CST)/0.01))</f>
        <v>0</v>
      </c>
      <c r="CY67" s="80">
        <f>IF($E67="FX",$H67*'Sensis Vectors ALL'!CY67*(EXP($G67/100*VAR_CST)-1)/($H67*0.01),IF($E67&lt;&gt;"SPD",$H67*'Sensis Vectors ALL'!CY67*(EXP($G67/100*VAR_CST)-1)/0.01,'Sensis Vectors ALL'!CY67*($G67*VAR_CST)/0.01))</f>
        <v>0</v>
      </c>
      <c r="CZ67" s="80">
        <f>IF($E67="FX",$H67*'Sensis Vectors ALL'!CZ67*(EXP($G67/100*VAR_CST)-1)/($H67*0.01),IF($E67&lt;&gt;"SPD",$H67*'Sensis Vectors ALL'!CZ67*(EXP($G67/100*VAR_CST)-1)/0.01,'Sensis Vectors ALL'!CZ67*($G67*VAR_CST)/0.01))</f>
        <v>0</v>
      </c>
      <c r="DA67" s="80">
        <f>IF($E67="FX",$H67*'Sensis Vectors ALL'!DA67*(EXP($G67/100*VAR_CST)-1)/($H67*0.01),IF($E67&lt;&gt;"SPD",$H67*'Sensis Vectors ALL'!DA67*(EXP($G67/100*VAR_CST)-1)/0.01,'Sensis Vectors ALL'!DA67*($G67*VAR_CST)/0.01))</f>
        <v>0</v>
      </c>
      <c r="DB67" s="80">
        <f>IF($E67="FX",$H67*'Sensis Vectors ALL'!DB67*(EXP($G67/100*VAR_CST)-1)/($H67*0.01),IF($E67&lt;&gt;"SPD",$H67*'Sensis Vectors ALL'!DB67*(EXP($G67/100*VAR_CST)-1)/0.01,'Sensis Vectors ALL'!DB67*($G67*VAR_CST)/0.01))</f>
        <v>0</v>
      </c>
      <c r="DC67" s="80">
        <f>IF($E67="FX",$H67*'Sensis Vectors ALL'!DC67*(EXP($G67/100*VAR_CST)-1)/($H67*0.01),IF($E67&lt;&gt;"SPD",$H67*'Sensis Vectors ALL'!DC67*(EXP($G67/100*VAR_CST)-1)/0.01,'Sensis Vectors ALL'!DC67*($G67*VAR_CST)/0.01))</f>
        <v>0</v>
      </c>
      <c r="DD67" s="80">
        <f>IF($E67="FX",$H67*'Sensis Vectors ALL'!DD67*(EXP($G67/100*VAR_CST)-1)/($H67*0.01),IF($E67&lt;&gt;"SPD",$H67*'Sensis Vectors ALL'!DD67*(EXP($G67/100*VAR_CST)-1)/0.01,'Sensis Vectors ALL'!DD67*($G67*VAR_CST)/0.01))</f>
        <v>0</v>
      </c>
      <c r="DE67" s="80">
        <f>IF($E67="FX",$H67*'Sensis Vectors ALL'!DE67*(EXP($G67/100*VAR_CST)-1)/($H67*0.01),IF($E67&lt;&gt;"SPD",$H67*'Sensis Vectors ALL'!DE67*(EXP($G67/100*VAR_CST)-1)/0.01,'Sensis Vectors ALL'!DE67*($G67*VAR_CST)/0.01))</f>
        <v>0</v>
      </c>
      <c r="DF67" s="80">
        <f>IF($E67="FX",$H67*'Sensis Vectors ALL'!DF67*(EXP($G67/100*VAR_CST)-1)/($H67*0.01),IF($E67&lt;&gt;"SPD",$H67*'Sensis Vectors ALL'!DF67*(EXP($G67/100*VAR_CST)-1)/0.01,'Sensis Vectors ALL'!DF67*($G67*VAR_CST)/0.01))</f>
        <v>0</v>
      </c>
      <c r="DG67" s="80">
        <f>IF($E67="FX",$H67*'Sensis Vectors ALL'!DG67*(EXP($G67/100*VAR_CST)-1)/($H67*0.01),IF($E67&lt;&gt;"SPD",$H67*'Sensis Vectors ALL'!DG67*(EXP($G67/100*VAR_CST)-1)/0.01,'Sensis Vectors ALL'!DG67*($G67*VAR_CST)/0.01))</f>
        <v>0</v>
      </c>
      <c r="DH67" s="80">
        <f>IF($E67="FX",$H67*'Sensis Vectors ALL'!DH67*(EXP($G67/100*VAR_CST)-1)/($H67*0.01),IF($E67&lt;&gt;"SPD",$H67*'Sensis Vectors ALL'!DH67*(EXP($G67/100*VAR_CST)-1)/0.01,'Sensis Vectors ALL'!DH67*($G67*VAR_CST)/0.01))</f>
        <v>0</v>
      </c>
      <c r="DI67" s="80">
        <f>IF($E67="FX",$H67*'Sensis Vectors ALL'!DI67*(EXP($G67/100*VAR_CST)-1)/($H67*0.01),IF($E67&lt;&gt;"SPD",$H67*'Sensis Vectors ALL'!DI67*(EXP($G67/100*VAR_CST)-1)/0.01,'Sensis Vectors ALL'!DI67*($G67*VAR_CST)/0.01))</f>
        <v>0</v>
      </c>
      <c r="DJ67" s="80">
        <f>IF($E67="FX",$H67*'Sensis Vectors ALL'!DJ67*(EXP($G67/100*VAR_CST)-1)/($H67*0.01),IF($E67&lt;&gt;"SPD",$H67*'Sensis Vectors ALL'!DJ67*(EXP($G67/100*VAR_CST)-1)/0.01,'Sensis Vectors ALL'!DJ67*($G67*VAR_CST)/0.01))</f>
        <v>0</v>
      </c>
      <c r="DK67" s="80">
        <f>IF($E67="FX",$H67*'Sensis Vectors ALL'!DK67*(EXP($G67/100*VAR_CST)-1)/($H67*0.01),IF($E67&lt;&gt;"SPD",$H67*'Sensis Vectors ALL'!DK67*(EXP($G67/100*VAR_CST)-1)/0.01,'Sensis Vectors ALL'!DK67*($G67*VAR_CST)/0.01))</f>
        <v>0</v>
      </c>
      <c r="DL67" s="80">
        <f>IF($E67="FX",$H67*'Sensis Vectors ALL'!DL67*(EXP($G67/100*VAR_CST)-1)/($H67*0.01),IF($E67&lt;&gt;"SPD",$H67*'Sensis Vectors ALL'!DL67*(EXP($G67/100*VAR_CST)-1)/0.01,'Sensis Vectors ALL'!DL67*($G67*VAR_CST)/0.01))</f>
        <v>0</v>
      </c>
      <c r="DM67" s="80">
        <f>IF($E67="FX",$H67*'Sensis Vectors ALL'!DM67*(EXP($G67/100*VAR_CST)-1)/($H67*0.01),IF($E67&lt;&gt;"SPD",$H67*'Sensis Vectors ALL'!DM67*(EXP($G67/100*VAR_CST)-1)/0.01,'Sensis Vectors ALL'!DM67*($G67*VAR_CST)/0.01))</f>
        <v>0</v>
      </c>
      <c r="DN67" s="80">
        <f>IF($E67="FX",$H67*'Sensis Vectors ALL'!DN67*(EXP($G67/100*VAR_CST)-1)/($H67*0.01),IF($E67&lt;&gt;"SPD",$H67*'Sensis Vectors ALL'!DN67*(EXP($G67/100*VAR_CST)-1)/0.01,'Sensis Vectors ALL'!DN67*($G67*VAR_CST)/0.01))</f>
        <v>0</v>
      </c>
      <c r="DO67" s="80">
        <f>IF($E67="FX",$H67*'Sensis Vectors ALL'!DO67*(EXP($G67/100*VAR_CST)-1)/($H67*0.01),IF($E67&lt;&gt;"SPD",$H67*'Sensis Vectors ALL'!DO67*(EXP($G67/100*VAR_CST)-1)/0.01,'Sensis Vectors ALL'!DO67*($G67*VAR_CST)/0.01))</f>
        <v>0</v>
      </c>
      <c r="DP67" s="80">
        <f>IF($E67="FX",$H67*'Sensis Vectors ALL'!DP67*(EXP($G67/100*VAR_CST)-1)/($H67*0.01),IF($E67&lt;&gt;"SPD",$H67*'Sensis Vectors ALL'!DP67*(EXP($G67/100*VAR_CST)-1)/0.01,'Sensis Vectors ALL'!DP67*($G67*VAR_CST)/0.01))</f>
        <v>0</v>
      </c>
      <c r="DQ67" s="80">
        <f>IF($E67="FX",$H67*'Sensis Vectors ALL'!DQ67*(EXP($G67/100*VAR_CST)-1)/($H67*0.01),IF($E67&lt;&gt;"SPD",$H67*'Sensis Vectors ALL'!DQ67*(EXP($G67/100*VAR_CST)-1)/0.01,'Sensis Vectors ALL'!DQ67*($G67*VAR_CST)/0.01))</f>
        <v>0</v>
      </c>
    </row>
    <row r="68" spans="1:121" x14ac:dyDescent="0.2">
      <c r="A68" s="60">
        <v>990</v>
      </c>
      <c r="B68" s="60" t="s">
        <v>16</v>
      </c>
      <c r="C68" s="60" t="s">
        <v>369</v>
      </c>
      <c r="D68" s="60" t="s">
        <v>522</v>
      </c>
      <c r="E68" s="60" t="s">
        <v>520</v>
      </c>
      <c r="F68" s="60" t="s">
        <v>521</v>
      </c>
      <c r="G68" s="60">
        <v>36.003245</v>
      </c>
      <c r="H68" s="60">
        <v>30.92</v>
      </c>
      <c r="I68" s="80">
        <f>IF($E68="FX",$H68*'Sensis Vectors ALL'!I68*(EXP($G68/100*VAR_CST)-1)/($H68*0.01),IF($E68&lt;&gt;"SPD",$H68*'Sensis Vectors ALL'!I68*(EXP($G68/100*VAR_CST)-1)/0.01,'Sensis Vectors ALL'!I68*($G68*VAR_CST)/0.01))</f>
        <v>3383.1362225571665</v>
      </c>
      <c r="J68" s="80">
        <f>IF($E68="FX",$H68*'Sensis Vectors ALL'!J68*(EXP($G68/100*VAR_CST)-1)/($H68*0.01),IF($E68&lt;&gt;"SPD",$H68*'Sensis Vectors ALL'!J68*(EXP($G68/100*VAR_CST)-1)/0.01,'Sensis Vectors ALL'!J68*($G68*VAR_CST)/0.01))</f>
        <v>3383.1362225571665</v>
      </c>
      <c r="K68" s="80">
        <f>IF($E68="FX",$H68*'Sensis Vectors ALL'!K68*(EXP($G68/100*VAR_CST)-1)/($H68*0.01),IF($E68&lt;&gt;"SPD",$H68*'Sensis Vectors ALL'!K68*(EXP($G68/100*VAR_CST)-1)/0.01,'Sensis Vectors ALL'!K68*($G68*VAR_CST)/0.01))</f>
        <v>3383.1362225571665</v>
      </c>
      <c r="L68" s="80">
        <f>IF($E68="FX",$H68*'Sensis Vectors ALL'!L68*(EXP($G68/100*VAR_CST)-1)/($H68*0.01),IF($E68&lt;&gt;"SPD",$H68*'Sensis Vectors ALL'!L68*(EXP($G68/100*VAR_CST)-1)/0.01,'Sensis Vectors ALL'!L68*($G68*VAR_CST)/0.01))</f>
        <v>3383.1362225571665</v>
      </c>
      <c r="M68" s="80">
        <f>IF($E68="FX",$H68*'Sensis Vectors ALL'!M68*(EXP($G68/100*VAR_CST)-1)/($H68*0.01),IF($E68&lt;&gt;"SPD",$H68*'Sensis Vectors ALL'!M68*(EXP($G68/100*VAR_CST)-1)/0.01,'Sensis Vectors ALL'!M68*($G68*VAR_CST)/0.01))</f>
        <v>3383.1362225571665</v>
      </c>
      <c r="N68" s="80">
        <f>IF($E68="FX",$H68*'Sensis Vectors ALL'!N68*(EXP($G68/100*VAR_CST)-1)/($H68*0.01),IF($E68&lt;&gt;"SPD",$H68*'Sensis Vectors ALL'!N68*(EXP($G68/100*VAR_CST)-1)/0.01,'Sensis Vectors ALL'!N68*($G68*VAR_CST)/0.01))</f>
        <v>3383.1362225571665</v>
      </c>
      <c r="O68" s="80">
        <f>IF($E68="FX",$H68*'Sensis Vectors ALL'!O68*(EXP($G68/100*VAR_CST)-1)/($H68*0.01),IF($E68&lt;&gt;"SPD",$H68*'Sensis Vectors ALL'!O68*(EXP($G68/100*VAR_CST)-1)/0.01,'Sensis Vectors ALL'!O68*($G68*VAR_CST)/0.01))</f>
        <v>0</v>
      </c>
      <c r="P68" s="80">
        <f>IF($E68="FX",$H68*'Sensis Vectors ALL'!P68*(EXP($G68/100*VAR_CST)-1)/($H68*0.01),IF($E68&lt;&gt;"SPD",$H68*'Sensis Vectors ALL'!P68*(EXP($G68/100*VAR_CST)-1)/0.01,'Sensis Vectors ALL'!P68*($G68*VAR_CST)/0.01))</f>
        <v>0</v>
      </c>
      <c r="Q68" s="80">
        <f>IF($E68="FX",$H68*'Sensis Vectors ALL'!Q68*(EXP($G68/100*VAR_CST)-1)/($H68*0.01),IF($E68&lt;&gt;"SPD",$H68*'Sensis Vectors ALL'!Q68*(EXP($G68/100*VAR_CST)-1)/0.01,'Sensis Vectors ALL'!Q68*($G68*VAR_CST)/0.01))</f>
        <v>0</v>
      </c>
      <c r="R68" s="80">
        <f>IF($E68="FX",$H68*'Sensis Vectors ALL'!R68*(EXP($G68/100*VAR_CST)-1)/($H68*0.01),IF($E68&lt;&gt;"SPD",$H68*'Sensis Vectors ALL'!R68*(EXP($G68/100*VAR_CST)-1)/0.01,'Sensis Vectors ALL'!R68*($G68*VAR_CST)/0.01))</f>
        <v>0</v>
      </c>
      <c r="S68" s="80">
        <f>IF($E68="FX",$H68*'Sensis Vectors ALL'!S68*(EXP($G68/100*VAR_CST)-1)/($H68*0.01),IF($E68&lt;&gt;"SPD",$H68*'Sensis Vectors ALL'!S68*(EXP($G68/100*VAR_CST)-1)/0.01,'Sensis Vectors ALL'!S68*($G68*VAR_CST)/0.01))</f>
        <v>0</v>
      </c>
      <c r="T68" s="80">
        <f>IF($E68="FX",$H68*'Sensis Vectors ALL'!T68*(EXP($G68/100*VAR_CST)-1)/($H68*0.01),IF($E68&lt;&gt;"SPD",$H68*'Sensis Vectors ALL'!T68*(EXP($G68/100*VAR_CST)-1)/0.01,'Sensis Vectors ALL'!T68*($G68*VAR_CST)/0.01))</f>
        <v>0</v>
      </c>
      <c r="U68" s="80">
        <f>IF($E68="FX",$H68*'Sensis Vectors ALL'!U68*(EXP($G68/100*VAR_CST)-1)/($H68*0.01),IF($E68&lt;&gt;"SPD",$H68*'Sensis Vectors ALL'!U68*(EXP($G68/100*VAR_CST)-1)/0.01,'Sensis Vectors ALL'!U68*($G68*VAR_CST)/0.01))</f>
        <v>0</v>
      </c>
      <c r="V68" s="80">
        <f>IF($E68="FX",$H68*'Sensis Vectors ALL'!V68*(EXP($G68/100*VAR_CST)-1)/($H68*0.01),IF($E68&lt;&gt;"SPD",$H68*'Sensis Vectors ALL'!V68*(EXP($G68/100*VAR_CST)-1)/0.01,'Sensis Vectors ALL'!V68*($G68*VAR_CST)/0.01))</f>
        <v>0</v>
      </c>
      <c r="W68" s="80">
        <f>IF($E68="FX",$H68*'Sensis Vectors ALL'!W68*(EXP($G68/100*VAR_CST)-1)/($H68*0.01),IF($E68&lt;&gt;"SPD",$H68*'Sensis Vectors ALL'!W68*(EXP($G68/100*VAR_CST)-1)/0.01,'Sensis Vectors ALL'!W68*($G68*VAR_CST)/0.01))</f>
        <v>0</v>
      </c>
      <c r="X68" s="80">
        <f>IF($E68="FX",$H68*'Sensis Vectors ALL'!X68*(EXP($G68/100*VAR_CST)-1)/($H68*0.01),IF($E68&lt;&gt;"SPD",$H68*'Sensis Vectors ALL'!X68*(EXP($G68/100*VAR_CST)-1)/0.01,'Sensis Vectors ALL'!X68*($G68*VAR_CST)/0.01))</f>
        <v>0</v>
      </c>
      <c r="Y68" s="80">
        <f>IF($E68="FX",$H68*'Sensis Vectors ALL'!Y68*(EXP($G68/100*VAR_CST)-1)/($H68*0.01),IF($E68&lt;&gt;"SPD",$H68*'Sensis Vectors ALL'!Y68*(EXP($G68/100*VAR_CST)-1)/0.01,'Sensis Vectors ALL'!Y68*($G68*VAR_CST)/0.01))</f>
        <v>0</v>
      </c>
      <c r="Z68" s="80">
        <f>IF($E68="FX",$H68*'Sensis Vectors ALL'!Z68*(EXP($G68/100*VAR_CST)-1)/($H68*0.01),IF($E68&lt;&gt;"SPD",$H68*'Sensis Vectors ALL'!Z68*(EXP($G68/100*VAR_CST)-1)/0.01,'Sensis Vectors ALL'!Z68*($G68*VAR_CST)/0.01))</f>
        <v>3383.1362225571665</v>
      </c>
      <c r="AA68" s="80">
        <f>IF($E68="FX",$H68*'Sensis Vectors ALL'!AA68*(EXP($G68/100*VAR_CST)-1)/($H68*0.01),IF($E68&lt;&gt;"SPD",$H68*'Sensis Vectors ALL'!AA68*(EXP($G68/100*VAR_CST)-1)/0.01,'Sensis Vectors ALL'!AA68*($G68*VAR_CST)/0.01))</f>
        <v>0</v>
      </c>
      <c r="AB68" s="80">
        <f>IF($E68="FX",$H68*'Sensis Vectors ALL'!AB68*(EXP($G68/100*VAR_CST)-1)/($H68*0.01),IF($E68&lt;&gt;"SPD",$H68*'Sensis Vectors ALL'!AB68*(EXP($G68/100*VAR_CST)-1)/0.01,'Sensis Vectors ALL'!AB68*($G68*VAR_CST)/0.01))</f>
        <v>3383.1362225571665</v>
      </c>
      <c r="AC68" s="80">
        <f>IF($E68="FX",$H68*'Sensis Vectors ALL'!AC68*(EXP($G68/100*VAR_CST)-1)/($H68*0.01),IF($E68&lt;&gt;"SPD",$H68*'Sensis Vectors ALL'!AC68*(EXP($G68/100*VAR_CST)-1)/0.01,'Sensis Vectors ALL'!AC68*($G68*VAR_CST)/0.01))</f>
        <v>0</v>
      </c>
      <c r="AD68" s="80">
        <f>IF($E68="FX",$H68*'Sensis Vectors ALL'!AD68*(EXP($G68/100*VAR_CST)-1)/($H68*0.01),IF($E68&lt;&gt;"SPD",$H68*'Sensis Vectors ALL'!AD68*(EXP($G68/100*VAR_CST)-1)/0.01,'Sensis Vectors ALL'!AD68*($G68*VAR_CST)/0.01))</f>
        <v>0</v>
      </c>
      <c r="AE68" s="80">
        <f>IF($E68="FX",$H68*'Sensis Vectors ALL'!AE68*(EXP($G68/100*VAR_CST)-1)/($H68*0.01),IF($E68&lt;&gt;"SPD",$H68*'Sensis Vectors ALL'!AE68*(EXP($G68/100*VAR_CST)-1)/0.01,'Sensis Vectors ALL'!AE68*($G68*VAR_CST)/0.01))</f>
        <v>0</v>
      </c>
      <c r="AF68" s="80">
        <f>IF($E68="FX",$H68*'Sensis Vectors ALL'!AF68*(EXP($G68/100*VAR_CST)-1)/($H68*0.01),IF($E68&lt;&gt;"SPD",$H68*'Sensis Vectors ALL'!AF68*(EXP($G68/100*VAR_CST)-1)/0.01,'Sensis Vectors ALL'!AF68*($G68*VAR_CST)/0.01))</f>
        <v>0</v>
      </c>
      <c r="AG68" s="80">
        <f>IF($E68="FX",$H68*'Sensis Vectors ALL'!AG68*(EXP($G68/100*VAR_CST)-1)/($H68*0.01),IF($E68&lt;&gt;"SPD",$H68*'Sensis Vectors ALL'!AG68*(EXP($G68/100*VAR_CST)-1)/0.01,'Sensis Vectors ALL'!AG68*($G68*VAR_CST)/0.01))</f>
        <v>0</v>
      </c>
      <c r="AH68" s="80">
        <f>IF($E68="FX",$H68*'Sensis Vectors ALL'!AH68*(EXP($G68/100*VAR_CST)-1)/($H68*0.01),IF($E68&lt;&gt;"SPD",$H68*'Sensis Vectors ALL'!AH68*(EXP($G68/100*VAR_CST)-1)/0.01,'Sensis Vectors ALL'!AH68*($G68*VAR_CST)/0.01))</f>
        <v>0</v>
      </c>
      <c r="AI68" s="80">
        <f>IF($E68="FX",$H68*'Sensis Vectors ALL'!AI68*(EXP($G68/100*VAR_CST)-1)/($H68*0.01),IF($E68&lt;&gt;"SPD",$H68*'Sensis Vectors ALL'!AI68*(EXP($G68/100*VAR_CST)-1)/0.01,'Sensis Vectors ALL'!AI68*($G68*VAR_CST)/0.01))</f>
        <v>0</v>
      </c>
      <c r="AJ68" s="80">
        <f>IF($E68="FX",$H68*'Sensis Vectors ALL'!AJ68*(EXP($G68/100*VAR_CST)-1)/($H68*0.01),IF($E68&lt;&gt;"SPD",$H68*'Sensis Vectors ALL'!AJ68*(EXP($G68/100*VAR_CST)-1)/0.01,'Sensis Vectors ALL'!AJ68*($G68*VAR_CST)/0.01))</f>
        <v>0</v>
      </c>
      <c r="AK68" s="80">
        <f>IF($E68="FX",$H68*'Sensis Vectors ALL'!AK68*(EXP($G68/100*VAR_CST)-1)/($H68*0.01),IF($E68&lt;&gt;"SPD",$H68*'Sensis Vectors ALL'!AK68*(EXP($G68/100*VAR_CST)-1)/0.01,'Sensis Vectors ALL'!AK68*($G68*VAR_CST)/0.01))</f>
        <v>0</v>
      </c>
      <c r="AL68" s="80">
        <f>IF($E68="FX",$H68*'Sensis Vectors ALL'!AL68*(EXP($G68/100*VAR_CST)-1)/($H68*0.01),IF($E68&lt;&gt;"SPD",$H68*'Sensis Vectors ALL'!AL68*(EXP($G68/100*VAR_CST)-1)/0.01,'Sensis Vectors ALL'!AL68*($G68*VAR_CST)/0.01))</f>
        <v>0</v>
      </c>
      <c r="AM68" s="80">
        <f>IF($E68="FX",$H68*'Sensis Vectors ALL'!AM68*(EXP($G68/100*VAR_CST)-1)/($H68*0.01),IF($E68&lt;&gt;"SPD",$H68*'Sensis Vectors ALL'!AM68*(EXP($G68/100*VAR_CST)-1)/0.01,'Sensis Vectors ALL'!AM68*($G68*VAR_CST)/0.01))</f>
        <v>0</v>
      </c>
      <c r="AN68" s="80">
        <f>IF($E68="FX",$H68*'Sensis Vectors ALL'!AN68*(EXP($G68/100*VAR_CST)-1)/($H68*0.01),IF($E68&lt;&gt;"SPD",$H68*'Sensis Vectors ALL'!AN68*(EXP($G68/100*VAR_CST)-1)/0.01,'Sensis Vectors ALL'!AN68*($G68*VAR_CST)/0.01))</f>
        <v>0</v>
      </c>
      <c r="AO68" s="80">
        <f>IF($E68="FX",$H68*'Sensis Vectors ALL'!AO68*(EXP($G68/100*VAR_CST)-1)/($H68*0.01),IF($E68&lt;&gt;"SPD",$H68*'Sensis Vectors ALL'!AO68*(EXP($G68/100*VAR_CST)-1)/0.01,'Sensis Vectors ALL'!AO68*($G68*VAR_CST)/0.01))</f>
        <v>0</v>
      </c>
      <c r="AP68" s="80">
        <f>IF($E68="FX",$H68*'Sensis Vectors ALL'!AP68*(EXP($G68/100*VAR_CST)-1)/($H68*0.01),IF($E68&lt;&gt;"SPD",$H68*'Sensis Vectors ALL'!AP68*(EXP($G68/100*VAR_CST)-1)/0.01,'Sensis Vectors ALL'!AP68*($G68*VAR_CST)/0.01))</f>
        <v>0</v>
      </c>
      <c r="AQ68" s="80">
        <f>IF($E68="FX",$H68*'Sensis Vectors ALL'!AQ68*(EXP($G68/100*VAR_CST)-1)/($H68*0.01),IF($E68&lt;&gt;"SPD",$H68*'Sensis Vectors ALL'!AQ68*(EXP($G68/100*VAR_CST)-1)/0.01,'Sensis Vectors ALL'!AQ68*($G68*VAR_CST)/0.01))</f>
        <v>0</v>
      </c>
      <c r="AR68" s="80">
        <f>IF($E68="FX",$H68*'Sensis Vectors ALL'!AR68*(EXP($G68/100*VAR_CST)-1)/($H68*0.01),IF($E68&lt;&gt;"SPD",$H68*'Sensis Vectors ALL'!AR68*(EXP($G68/100*VAR_CST)-1)/0.01,'Sensis Vectors ALL'!AR68*($G68*VAR_CST)/0.01))</f>
        <v>0</v>
      </c>
      <c r="AS68" s="80">
        <f>IF($E68="FX",$H68*'Sensis Vectors ALL'!AS68*(EXP($G68/100*VAR_CST)-1)/($H68*0.01),IF($E68&lt;&gt;"SPD",$H68*'Sensis Vectors ALL'!AS68*(EXP($G68/100*VAR_CST)-1)/0.01,'Sensis Vectors ALL'!AS68*($G68*VAR_CST)/0.01))</f>
        <v>0</v>
      </c>
      <c r="AT68" s="80">
        <f>IF($E68="FX",$H68*'Sensis Vectors ALL'!AT68*(EXP($G68/100*VAR_CST)-1)/($H68*0.01),IF($E68&lt;&gt;"SPD",$H68*'Sensis Vectors ALL'!AT68*(EXP($G68/100*VAR_CST)-1)/0.01,'Sensis Vectors ALL'!AT68*($G68*VAR_CST)/0.01))</f>
        <v>0</v>
      </c>
      <c r="AU68" s="80">
        <f>IF($E68="FX",$H68*'Sensis Vectors ALL'!AU68*(EXP($G68/100*VAR_CST)-1)/($H68*0.01),IF($E68&lt;&gt;"SPD",$H68*'Sensis Vectors ALL'!AU68*(EXP($G68/100*VAR_CST)-1)/0.01,'Sensis Vectors ALL'!AU68*($G68*VAR_CST)/0.01))</f>
        <v>0</v>
      </c>
      <c r="AV68" s="80">
        <f>IF($E68="FX",$H68*'Sensis Vectors ALL'!AV68*(EXP($G68/100*VAR_CST)-1)/($H68*0.01),IF($E68&lt;&gt;"SPD",$H68*'Sensis Vectors ALL'!AV68*(EXP($G68/100*VAR_CST)-1)/0.01,'Sensis Vectors ALL'!AV68*($G68*VAR_CST)/0.01))</f>
        <v>0</v>
      </c>
      <c r="AW68" s="80">
        <f>IF($E68="FX",$H68*'Sensis Vectors ALL'!AW68*(EXP($G68/100*VAR_CST)-1)/($H68*0.01),IF($E68&lt;&gt;"SPD",$H68*'Sensis Vectors ALL'!AW68*(EXP($G68/100*VAR_CST)-1)/0.01,'Sensis Vectors ALL'!AW68*($G68*VAR_CST)/0.01))</f>
        <v>0</v>
      </c>
      <c r="AX68" s="80">
        <f>IF($E68="FX",$H68*'Sensis Vectors ALL'!AX68*(EXP($G68/100*VAR_CST)-1)/($H68*0.01),IF($E68&lt;&gt;"SPD",$H68*'Sensis Vectors ALL'!AX68*(EXP($G68/100*VAR_CST)-1)/0.01,'Sensis Vectors ALL'!AX68*($G68*VAR_CST)/0.01))</f>
        <v>0</v>
      </c>
      <c r="AY68" s="80">
        <f>IF($E68="FX",$H68*'Sensis Vectors ALL'!AY68*(EXP($G68/100*VAR_CST)-1)/($H68*0.01),IF($E68&lt;&gt;"SPD",$H68*'Sensis Vectors ALL'!AY68*(EXP($G68/100*VAR_CST)-1)/0.01,'Sensis Vectors ALL'!AY68*($G68*VAR_CST)/0.01))</f>
        <v>0</v>
      </c>
      <c r="AZ68" s="80">
        <f>IF($E68="FX",$H68*'Sensis Vectors ALL'!AZ68*(EXP($G68/100*VAR_CST)-1)/($H68*0.01),IF($E68&lt;&gt;"SPD",$H68*'Sensis Vectors ALL'!AZ68*(EXP($G68/100*VAR_CST)-1)/0.01,'Sensis Vectors ALL'!AZ68*($G68*VAR_CST)/0.01))</f>
        <v>0</v>
      </c>
      <c r="BA68" s="80">
        <f>IF($E68="FX",$H68*'Sensis Vectors ALL'!BA68*(EXP($G68/100*VAR_CST)-1)/($H68*0.01),IF($E68&lt;&gt;"SPD",$H68*'Sensis Vectors ALL'!BA68*(EXP($G68/100*VAR_CST)-1)/0.01,'Sensis Vectors ALL'!BA68*($G68*VAR_CST)/0.01))</f>
        <v>0</v>
      </c>
      <c r="BB68" s="80">
        <f>IF($E68="FX",$H68*'Sensis Vectors ALL'!BB68*(EXP($G68/100*VAR_CST)-1)/($H68*0.01),IF($E68&lt;&gt;"SPD",$H68*'Sensis Vectors ALL'!BB68*(EXP($G68/100*VAR_CST)-1)/0.01,'Sensis Vectors ALL'!BB68*($G68*VAR_CST)/0.01))</f>
        <v>0</v>
      </c>
      <c r="BC68" s="80">
        <f>IF($E68="FX",$H68*'Sensis Vectors ALL'!BC68*(EXP($G68/100*VAR_CST)-1)/($H68*0.01),IF($E68&lt;&gt;"SPD",$H68*'Sensis Vectors ALL'!BC68*(EXP($G68/100*VAR_CST)-1)/0.01,'Sensis Vectors ALL'!BC68*($G68*VAR_CST)/0.01))</f>
        <v>0</v>
      </c>
      <c r="BD68" s="80">
        <f>IF($E68="FX",$H68*'Sensis Vectors ALL'!BD68*(EXP($G68/100*VAR_CST)-1)/($H68*0.01),IF($E68&lt;&gt;"SPD",$H68*'Sensis Vectors ALL'!BD68*(EXP($G68/100*VAR_CST)-1)/0.01,'Sensis Vectors ALL'!BD68*($G68*VAR_CST)/0.01))</f>
        <v>0</v>
      </c>
      <c r="BE68" s="80">
        <f>IF($E68="FX",$H68*'Sensis Vectors ALL'!BE68*(EXP($G68/100*VAR_CST)-1)/($H68*0.01),IF($E68&lt;&gt;"SPD",$H68*'Sensis Vectors ALL'!BE68*(EXP($G68/100*VAR_CST)-1)/0.01,'Sensis Vectors ALL'!BE68*($G68*VAR_CST)/0.01))</f>
        <v>0</v>
      </c>
      <c r="BF68" s="80">
        <f>IF($E68="FX",$H68*'Sensis Vectors ALL'!BF68*(EXP($G68/100*VAR_CST)-1)/($H68*0.01),IF($E68&lt;&gt;"SPD",$H68*'Sensis Vectors ALL'!BF68*(EXP($G68/100*VAR_CST)-1)/0.01,'Sensis Vectors ALL'!BF68*($G68*VAR_CST)/0.01))</f>
        <v>0</v>
      </c>
      <c r="BG68" s="80">
        <f>IF($E68="FX",$H68*'Sensis Vectors ALL'!BG68*(EXP($G68/100*VAR_CST)-1)/($H68*0.01),IF($E68&lt;&gt;"SPD",$H68*'Sensis Vectors ALL'!BG68*(EXP($G68/100*VAR_CST)-1)/0.01,'Sensis Vectors ALL'!BG68*($G68*VAR_CST)/0.01))</f>
        <v>0</v>
      </c>
      <c r="BH68" s="80">
        <f>IF($E68="FX",$H68*'Sensis Vectors ALL'!BH68*(EXP($G68/100*VAR_CST)-1)/($H68*0.01),IF($E68&lt;&gt;"SPD",$H68*'Sensis Vectors ALL'!BH68*(EXP($G68/100*VAR_CST)-1)/0.01,'Sensis Vectors ALL'!BH68*($G68*VAR_CST)/0.01))</f>
        <v>0</v>
      </c>
      <c r="BI68" s="80">
        <f>IF($E68="FX",$H68*'Sensis Vectors ALL'!BI68*(EXP($G68/100*VAR_CST)-1)/($H68*0.01),IF($E68&lt;&gt;"SPD",$H68*'Sensis Vectors ALL'!BI68*(EXP($G68/100*VAR_CST)-1)/0.01,'Sensis Vectors ALL'!BI68*($G68*VAR_CST)/0.01))</f>
        <v>0</v>
      </c>
      <c r="BJ68" s="80">
        <f>IF($E68="FX",$H68*'Sensis Vectors ALL'!BJ68*(EXP($G68/100*VAR_CST)-1)/($H68*0.01),IF($E68&lt;&gt;"SPD",$H68*'Sensis Vectors ALL'!BJ68*(EXP($G68/100*VAR_CST)-1)/0.01,'Sensis Vectors ALL'!BJ68*($G68*VAR_CST)/0.01))</f>
        <v>0</v>
      </c>
      <c r="BK68" s="80">
        <f>IF($E68="FX",$H68*'Sensis Vectors ALL'!BK68*(EXP($G68/100*VAR_CST)-1)/($H68*0.01),IF($E68&lt;&gt;"SPD",$H68*'Sensis Vectors ALL'!BK68*(EXP($G68/100*VAR_CST)-1)/0.01,'Sensis Vectors ALL'!BK68*($G68*VAR_CST)/0.01))</f>
        <v>0</v>
      </c>
      <c r="BL68" s="80">
        <f>IF($E68="FX",$H68*'Sensis Vectors ALL'!BL68*(EXP($G68/100*VAR_CST)-1)/($H68*0.01),IF($E68&lt;&gt;"SPD",$H68*'Sensis Vectors ALL'!BL68*(EXP($G68/100*VAR_CST)-1)/0.01,'Sensis Vectors ALL'!BL68*($G68*VAR_CST)/0.01))</f>
        <v>0</v>
      </c>
      <c r="BM68" s="80">
        <f>IF($E68="FX",$H68*'Sensis Vectors ALL'!BM68*(EXP($G68/100*VAR_CST)-1)/($H68*0.01),IF($E68&lt;&gt;"SPD",$H68*'Sensis Vectors ALL'!BM68*(EXP($G68/100*VAR_CST)-1)/0.01,'Sensis Vectors ALL'!BM68*($G68*VAR_CST)/0.01))</f>
        <v>0</v>
      </c>
      <c r="BN68" s="80">
        <f>IF($E68="FX",$H68*'Sensis Vectors ALL'!BN68*(EXP($G68/100*VAR_CST)-1)/($H68*0.01),IF($E68&lt;&gt;"SPD",$H68*'Sensis Vectors ALL'!BN68*(EXP($G68/100*VAR_CST)-1)/0.01,'Sensis Vectors ALL'!BN68*($G68*VAR_CST)/0.01))</f>
        <v>0</v>
      </c>
      <c r="BO68" s="80">
        <f>IF($E68="FX",$H68*'Sensis Vectors ALL'!BO68*(EXP($G68/100*VAR_CST)-1)/($H68*0.01),IF($E68&lt;&gt;"SPD",$H68*'Sensis Vectors ALL'!BO68*(EXP($G68/100*VAR_CST)-1)/0.01,'Sensis Vectors ALL'!BO68*($G68*VAR_CST)/0.01))</f>
        <v>0</v>
      </c>
      <c r="BP68" s="80">
        <f>IF($E68="FX",$H68*'Sensis Vectors ALL'!BP68*(EXP($G68/100*VAR_CST)-1)/($H68*0.01),IF($E68&lt;&gt;"SPD",$H68*'Sensis Vectors ALL'!BP68*(EXP($G68/100*VAR_CST)-1)/0.01,'Sensis Vectors ALL'!BP68*($G68*VAR_CST)/0.01))</f>
        <v>0</v>
      </c>
      <c r="BQ68" s="80">
        <f>IF($E68="FX",$H68*'Sensis Vectors ALL'!BQ68*(EXP($G68/100*VAR_CST)-1)/($H68*0.01),IF($E68&lt;&gt;"SPD",$H68*'Sensis Vectors ALL'!BQ68*(EXP($G68/100*VAR_CST)-1)/0.01,'Sensis Vectors ALL'!BQ68*($G68*VAR_CST)/0.01))</f>
        <v>0</v>
      </c>
      <c r="BR68" s="80">
        <f>IF($E68="FX",$H68*'Sensis Vectors ALL'!BR68*(EXP($G68/100*VAR_CST)-1)/($H68*0.01),IF($E68&lt;&gt;"SPD",$H68*'Sensis Vectors ALL'!BR68*(EXP($G68/100*VAR_CST)-1)/0.01,'Sensis Vectors ALL'!BR68*($G68*VAR_CST)/0.01))</f>
        <v>0</v>
      </c>
      <c r="BS68" s="80">
        <f>IF($E68="FX",$H68*'Sensis Vectors ALL'!BS68*(EXP($G68/100*VAR_CST)-1)/($H68*0.01),IF($E68&lt;&gt;"SPD",$H68*'Sensis Vectors ALL'!BS68*(EXP($G68/100*VAR_CST)-1)/0.01,'Sensis Vectors ALL'!BS68*($G68*VAR_CST)/0.01))</f>
        <v>0</v>
      </c>
      <c r="BT68" s="80">
        <f>IF($E68="FX",$H68*'Sensis Vectors ALL'!BT68*(EXP($G68/100*VAR_CST)-1)/($H68*0.01),IF($E68&lt;&gt;"SPD",$H68*'Sensis Vectors ALL'!BT68*(EXP($G68/100*VAR_CST)-1)/0.01,'Sensis Vectors ALL'!BT68*($G68*VAR_CST)/0.01))</f>
        <v>0</v>
      </c>
      <c r="BU68" s="80">
        <f>IF($E68="FX",$H68*'Sensis Vectors ALL'!BU68*(EXP($G68/100*VAR_CST)-1)/($H68*0.01),IF($E68&lt;&gt;"SPD",$H68*'Sensis Vectors ALL'!BU68*(EXP($G68/100*VAR_CST)-1)/0.01,'Sensis Vectors ALL'!BU68*($G68*VAR_CST)/0.01))</f>
        <v>0</v>
      </c>
      <c r="BV68" s="80">
        <f>IF($E68="FX",$H68*'Sensis Vectors ALL'!BV68*(EXP($G68/100*VAR_CST)-1)/($H68*0.01),IF($E68&lt;&gt;"SPD",$H68*'Sensis Vectors ALL'!BV68*(EXP($G68/100*VAR_CST)-1)/0.01,'Sensis Vectors ALL'!BV68*($G68*VAR_CST)/0.01))</f>
        <v>0</v>
      </c>
      <c r="BW68" s="80">
        <f>IF($E68="FX",$H68*'Sensis Vectors ALL'!BW68*(EXP($G68/100*VAR_CST)-1)/($H68*0.01),IF($E68&lt;&gt;"SPD",$H68*'Sensis Vectors ALL'!BW68*(EXP($G68/100*VAR_CST)-1)/0.01,'Sensis Vectors ALL'!BW68*($G68*VAR_CST)/0.01))</f>
        <v>0</v>
      </c>
      <c r="BX68" s="80">
        <f>IF($E68="FX",$H68*'Sensis Vectors ALL'!BX68*(EXP($G68/100*VAR_CST)-1)/($H68*0.01),IF($E68&lt;&gt;"SPD",$H68*'Sensis Vectors ALL'!BX68*(EXP($G68/100*VAR_CST)-1)/0.01,'Sensis Vectors ALL'!BX68*($G68*VAR_CST)/0.01))</f>
        <v>0</v>
      </c>
      <c r="BY68" s="80">
        <f>IF($E68="FX",$H68*'Sensis Vectors ALL'!BY68*(EXP($G68/100*VAR_CST)-1)/($H68*0.01),IF($E68&lt;&gt;"SPD",$H68*'Sensis Vectors ALL'!BY68*(EXP($G68/100*VAR_CST)-1)/0.01,'Sensis Vectors ALL'!BY68*($G68*VAR_CST)/0.01))</f>
        <v>0</v>
      </c>
      <c r="BZ68" s="80">
        <f>IF($E68="FX",$H68*'Sensis Vectors ALL'!BZ68*(EXP($G68/100*VAR_CST)-1)/($H68*0.01),IF($E68&lt;&gt;"SPD",$H68*'Sensis Vectors ALL'!BZ68*(EXP($G68/100*VAR_CST)-1)/0.01,'Sensis Vectors ALL'!BZ68*($G68*VAR_CST)/0.01))</f>
        <v>0</v>
      </c>
      <c r="CA68" s="80">
        <f>IF($E68="FX",$H68*'Sensis Vectors ALL'!CA68*(EXP($G68/100*VAR_CST)-1)/($H68*0.01),IF($E68&lt;&gt;"SPD",$H68*'Sensis Vectors ALL'!CA68*(EXP($G68/100*VAR_CST)-1)/0.01,'Sensis Vectors ALL'!CA68*($G68*VAR_CST)/0.01))</f>
        <v>0</v>
      </c>
      <c r="CB68" s="80">
        <f>IF($E68="FX",$H68*'Sensis Vectors ALL'!CB68*(EXP($G68/100*VAR_CST)-1)/($H68*0.01),IF($E68&lt;&gt;"SPD",$H68*'Sensis Vectors ALL'!CB68*(EXP($G68/100*VAR_CST)-1)/0.01,'Sensis Vectors ALL'!CB68*($G68*VAR_CST)/0.01))</f>
        <v>0</v>
      </c>
      <c r="CC68" s="80">
        <f>IF($E68="FX",$H68*'Sensis Vectors ALL'!CC68*(EXP($G68/100*VAR_CST)-1)/($H68*0.01),IF($E68&lt;&gt;"SPD",$H68*'Sensis Vectors ALL'!CC68*(EXP($G68/100*VAR_CST)-1)/0.01,'Sensis Vectors ALL'!CC68*($G68*VAR_CST)/0.01))</f>
        <v>0</v>
      </c>
      <c r="CD68" s="80">
        <f>IF($E68="FX",$H68*'Sensis Vectors ALL'!CD68*(EXP($G68/100*VAR_CST)-1)/($H68*0.01),IF($E68&lt;&gt;"SPD",$H68*'Sensis Vectors ALL'!CD68*(EXP($G68/100*VAR_CST)-1)/0.01,'Sensis Vectors ALL'!CD68*($G68*VAR_CST)/0.01))</f>
        <v>0</v>
      </c>
      <c r="CE68" s="80">
        <f>IF($E68="FX",$H68*'Sensis Vectors ALL'!CE68*(EXP($G68/100*VAR_CST)-1)/($H68*0.01),IF($E68&lt;&gt;"SPD",$H68*'Sensis Vectors ALL'!CE68*(EXP($G68/100*VAR_CST)-1)/0.01,'Sensis Vectors ALL'!CE68*($G68*VAR_CST)/0.01))</f>
        <v>0</v>
      </c>
      <c r="CF68" s="80">
        <f>IF($E68="FX",$H68*'Sensis Vectors ALL'!CF68*(EXP($G68/100*VAR_CST)-1)/($H68*0.01),IF($E68&lt;&gt;"SPD",$H68*'Sensis Vectors ALL'!CF68*(EXP($G68/100*VAR_CST)-1)/0.01,'Sensis Vectors ALL'!CF68*($G68*VAR_CST)/0.01))</f>
        <v>0</v>
      </c>
      <c r="CG68" s="80">
        <f>IF($E68="FX",$H68*'Sensis Vectors ALL'!CG68*(EXP($G68/100*VAR_CST)-1)/($H68*0.01),IF($E68&lt;&gt;"SPD",$H68*'Sensis Vectors ALL'!CG68*(EXP($G68/100*VAR_CST)-1)/0.01,'Sensis Vectors ALL'!CG68*($G68*VAR_CST)/0.01))</f>
        <v>0</v>
      </c>
      <c r="CH68" s="80">
        <f>IF($E68="FX",$H68*'Sensis Vectors ALL'!CH68*(EXP($G68/100*VAR_CST)-1)/($H68*0.01),IF($E68&lt;&gt;"SPD",$H68*'Sensis Vectors ALL'!CH68*(EXP($G68/100*VAR_CST)-1)/0.01,'Sensis Vectors ALL'!CH68*($G68*VAR_CST)/0.01))</f>
        <v>0</v>
      </c>
      <c r="CI68" s="80">
        <f>IF($E68="FX",$H68*'Sensis Vectors ALL'!CI68*(EXP($G68/100*VAR_CST)-1)/($H68*0.01),IF($E68&lt;&gt;"SPD",$H68*'Sensis Vectors ALL'!CI68*(EXP($G68/100*VAR_CST)-1)/0.01,'Sensis Vectors ALL'!CI68*($G68*VAR_CST)/0.01))</f>
        <v>0</v>
      </c>
      <c r="CJ68" s="80">
        <f>IF($E68="FX",$H68*'Sensis Vectors ALL'!CJ68*(EXP($G68/100*VAR_CST)-1)/($H68*0.01),IF($E68&lt;&gt;"SPD",$H68*'Sensis Vectors ALL'!CJ68*(EXP($G68/100*VAR_CST)-1)/0.01,'Sensis Vectors ALL'!CJ68*($G68*VAR_CST)/0.01))</f>
        <v>0</v>
      </c>
      <c r="CK68" s="80">
        <f>IF($E68="FX",$H68*'Sensis Vectors ALL'!CK68*(EXP($G68/100*VAR_CST)-1)/($H68*0.01),IF($E68&lt;&gt;"SPD",$H68*'Sensis Vectors ALL'!CK68*(EXP($G68/100*VAR_CST)-1)/0.01,'Sensis Vectors ALL'!CK68*($G68*VAR_CST)/0.01))</f>
        <v>0</v>
      </c>
      <c r="CL68" s="80">
        <f>IF($E68="FX",$H68*'Sensis Vectors ALL'!CL68*(EXP($G68/100*VAR_CST)-1)/($H68*0.01),IF($E68&lt;&gt;"SPD",$H68*'Sensis Vectors ALL'!CL68*(EXP($G68/100*VAR_CST)-1)/0.01,'Sensis Vectors ALL'!CL68*($G68*VAR_CST)/0.01))</f>
        <v>0</v>
      </c>
      <c r="CM68" s="80">
        <f>IF($E68="FX",$H68*'Sensis Vectors ALL'!CM68*(EXP($G68/100*VAR_CST)-1)/($H68*0.01),IF($E68&lt;&gt;"SPD",$H68*'Sensis Vectors ALL'!CM68*(EXP($G68/100*VAR_CST)-1)/0.01,'Sensis Vectors ALL'!CM68*($G68*VAR_CST)/0.01))</f>
        <v>0</v>
      </c>
      <c r="CN68" s="80">
        <f>IF($E68="FX",$H68*'Sensis Vectors ALL'!CN68*(EXP($G68/100*VAR_CST)-1)/($H68*0.01),IF($E68&lt;&gt;"SPD",$H68*'Sensis Vectors ALL'!CN68*(EXP($G68/100*VAR_CST)-1)/0.01,'Sensis Vectors ALL'!CN68*($G68*VAR_CST)/0.01))</f>
        <v>0</v>
      </c>
      <c r="CO68" s="80">
        <f>IF($E68="FX",$H68*'Sensis Vectors ALL'!CO68*(EXP($G68/100*VAR_CST)-1)/($H68*0.01),IF($E68&lt;&gt;"SPD",$H68*'Sensis Vectors ALL'!CO68*(EXP($G68/100*VAR_CST)-1)/0.01,'Sensis Vectors ALL'!CO68*($G68*VAR_CST)/0.01))</f>
        <v>0</v>
      </c>
      <c r="CP68" s="80">
        <f>IF($E68="FX",$H68*'Sensis Vectors ALL'!CP68*(EXP($G68/100*VAR_CST)-1)/($H68*0.01),IF($E68&lt;&gt;"SPD",$H68*'Sensis Vectors ALL'!CP68*(EXP($G68/100*VAR_CST)-1)/0.01,'Sensis Vectors ALL'!CP68*($G68*VAR_CST)/0.01))</f>
        <v>0</v>
      </c>
      <c r="CQ68" s="80">
        <f>IF($E68="FX",$H68*'Sensis Vectors ALL'!CQ68*(EXP($G68/100*VAR_CST)-1)/($H68*0.01),IF($E68&lt;&gt;"SPD",$H68*'Sensis Vectors ALL'!CQ68*(EXP($G68/100*VAR_CST)-1)/0.01,'Sensis Vectors ALL'!CQ68*($G68*VAR_CST)/0.01))</f>
        <v>0</v>
      </c>
      <c r="CR68" s="80">
        <f>IF($E68="FX",$H68*'Sensis Vectors ALL'!CR68*(EXP($G68/100*VAR_CST)-1)/($H68*0.01),IF($E68&lt;&gt;"SPD",$H68*'Sensis Vectors ALL'!CR68*(EXP($G68/100*VAR_CST)-1)/0.01,'Sensis Vectors ALL'!CR68*($G68*VAR_CST)/0.01))</f>
        <v>0</v>
      </c>
      <c r="CS68" s="80">
        <f>IF($E68="FX",$H68*'Sensis Vectors ALL'!CS68*(EXP($G68/100*VAR_CST)-1)/($H68*0.01),IF($E68&lt;&gt;"SPD",$H68*'Sensis Vectors ALL'!CS68*(EXP($G68/100*VAR_CST)-1)/0.01,'Sensis Vectors ALL'!CS68*($G68*VAR_CST)/0.01))</f>
        <v>0</v>
      </c>
      <c r="CT68" s="80">
        <f>IF($E68="FX",$H68*'Sensis Vectors ALL'!CT68*(EXP($G68/100*VAR_CST)-1)/($H68*0.01),IF($E68&lt;&gt;"SPD",$H68*'Sensis Vectors ALL'!CT68*(EXP($G68/100*VAR_CST)-1)/0.01,'Sensis Vectors ALL'!CT68*($G68*VAR_CST)/0.01))</f>
        <v>0</v>
      </c>
      <c r="CU68" s="80">
        <f>IF($E68="FX",$H68*'Sensis Vectors ALL'!CU68*(EXP($G68/100*VAR_CST)-1)/($H68*0.01),IF($E68&lt;&gt;"SPD",$H68*'Sensis Vectors ALL'!CU68*(EXP($G68/100*VAR_CST)-1)/0.01,'Sensis Vectors ALL'!CU68*($G68*VAR_CST)/0.01))</f>
        <v>0</v>
      </c>
      <c r="CV68" s="80">
        <f>IF($E68="FX",$H68*'Sensis Vectors ALL'!CV68*(EXP($G68/100*VAR_CST)-1)/($H68*0.01),IF($E68&lt;&gt;"SPD",$H68*'Sensis Vectors ALL'!CV68*(EXP($G68/100*VAR_CST)-1)/0.01,'Sensis Vectors ALL'!CV68*($G68*VAR_CST)/0.01))</f>
        <v>0</v>
      </c>
      <c r="CW68" s="80">
        <f>IF($E68="FX",$H68*'Sensis Vectors ALL'!CW68*(EXP($G68/100*VAR_CST)-1)/($H68*0.01),IF($E68&lt;&gt;"SPD",$H68*'Sensis Vectors ALL'!CW68*(EXP($G68/100*VAR_CST)-1)/0.01,'Sensis Vectors ALL'!CW68*($G68*VAR_CST)/0.01))</f>
        <v>0</v>
      </c>
      <c r="CX68" s="80">
        <f>IF($E68="FX",$H68*'Sensis Vectors ALL'!CX68*(EXP($G68/100*VAR_CST)-1)/($H68*0.01),IF($E68&lt;&gt;"SPD",$H68*'Sensis Vectors ALL'!CX68*(EXP($G68/100*VAR_CST)-1)/0.01,'Sensis Vectors ALL'!CX68*($G68*VAR_CST)/0.01))</f>
        <v>0</v>
      </c>
      <c r="CY68" s="80">
        <f>IF($E68="FX",$H68*'Sensis Vectors ALL'!CY68*(EXP($G68/100*VAR_CST)-1)/($H68*0.01),IF($E68&lt;&gt;"SPD",$H68*'Sensis Vectors ALL'!CY68*(EXP($G68/100*VAR_CST)-1)/0.01,'Sensis Vectors ALL'!CY68*($G68*VAR_CST)/0.01))</f>
        <v>0</v>
      </c>
      <c r="CZ68" s="80">
        <f>IF($E68="FX",$H68*'Sensis Vectors ALL'!CZ68*(EXP($G68/100*VAR_CST)-1)/($H68*0.01),IF($E68&lt;&gt;"SPD",$H68*'Sensis Vectors ALL'!CZ68*(EXP($G68/100*VAR_CST)-1)/0.01,'Sensis Vectors ALL'!CZ68*($G68*VAR_CST)/0.01))</f>
        <v>0</v>
      </c>
      <c r="DA68" s="80">
        <f>IF($E68="FX",$H68*'Sensis Vectors ALL'!DA68*(EXP($G68/100*VAR_CST)-1)/($H68*0.01),IF($E68&lt;&gt;"SPD",$H68*'Sensis Vectors ALL'!DA68*(EXP($G68/100*VAR_CST)-1)/0.01,'Sensis Vectors ALL'!DA68*($G68*VAR_CST)/0.01))</f>
        <v>0</v>
      </c>
      <c r="DB68" s="80">
        <f>IF($E68="FX",$H68*'Sensis Vectors ALL'!DB68*(EXP($G68/100*VAR_CST)-1)/($H68*0.01),IF($E68&lt;&gt;"SPD",$H68*'Sensis Vectors ALL'!DB68*(EXP($G68/100*VAR_CST)-1)/0.01,'Sensis Vectors ALL'!DB68*($G68*VAR_CST)/0.01))</f>
        <v>0</v>
      </c>
      <c r="DC68" s="80">
        <f>IF($E68="FX",$H68*'Sensis Vectors ALL'!DC68*(EXP($G68/100*VAR_CST)-1)/($H68*0.01),IF($E68&lt;&gt;"SPD",$H68*'Sensis Vectors ALL'!DC68*(EXP($G68/100*VAR_CST)-1)/0.01,'Sensis Vectors ALL'!DC68*($G68*VAR_CST)/0.01))</f>
        <v>0</v>
      </c>
      <c r="DD68" s="80">
        <f>IF($E68="FX",$H68*'Sensis Vectors ALL'!DD68*(EXP($G68/100*VAR_CST)-1)/($H68*0.01),IF($E68&lt;&gt;"SPD",$H68*'Sensis Vectors ALL'!DD68*(EXP($G68/100*VAR_CST)-1)/0.01,'Sensis Vectors ALL'!DD68*($G68*VAR_CST)/0.01))</f>
        <v>0</v>
      </c>
      <c r="DE68" s="80">
        <f>IF($E68="FX",$H68*'Sensis Vectors ALL'!DE68*(EXP($G68/100*VAR_CST)-1)/($H68*0.01),IF($E68&lt;&gt;"SPD",$H68*'Sensis Vectors ALL'!DE68*(EXP($G68/100*VAR_CST)-1)/0.01,'Sensis Vectors ALL'!DE68*($G68*VAR_CST)/0.01))</f>
        <v>0</v>
      </c>
      <c r="DF68" s="80">
        <f>IF($E68="FX",$H68*'Sensis Vectors ALL'!DF68*(EXP($G68/100*VAR_CST)-1)/($H68*0.01),IF($E68&lt;&gt;"SPD",$H68*'Sensis Vectors ALL'!DF68*(EXP($G68/100*VAR_CST)-1)/0.01,'Sensis Vectors ALL'!DF68*($G68*VAR_CST)/0.01))</f>
        <v>0</v>
      </c>
      <c r="DG68" s="80">
        <f>IF($E68="FX",$H68*'Sensis Vectors ALL'!DG68*(EXP($G68/100*VAR_CST)-1)/($H68*0.01),IF($E68&lt;&gt;"SPD",$H68*'Sensis Vectors ALL'!DG68*(EXP($G68/100*VAR_CST)-1)/0.01,'Sensis Vectors ALL'!DG68*($G68*VAR_CST)/0.01))</f>
        <v>0</v>
      </c>
      <c r="DH68" s="80">
        <f>IF($E68="FX",$H68*'Sensis Vectors ALL'!DH68*(EXP($G68/100*VAR_CST)-1)/($H68*0.01),IF($E68&lt;&gt;"SPD",$H68*'Sensis Vectors ALL'!DH68*(EXP($G68/100*VAR_CST)-1)/0.01,'Sensis Vectors ALL'!DH68*($G68*VAR_CST)/0.01))</f>
        <v>0</v>
      </c>
      <c r="DI68" s="80">
        <f>IF($E68="FX",$H68*'Sensis Vectors ALL'!DI68*(EXP($G68/100*VAR_CST)-1)/($H68*0.01),IF($E68&lt;&gt;"SPD",$H68*'Sensis Vectors ALL'!DI68*(EXP($G68/100*VAR_CST)-1)/0.01,'Sensis Vectors ALL'!DI68*($G68*VAR_CST)/0.01))</f>
        <v>0</v>
      </c>
      <c r="DJ68" s="80">
        <f>IF($E68="FX",$H68*'Sensis Vectors ALL'!DJ68*(EXP($G68/100*VAR_CST)-1)/($H68*0.01),IF($E68&lt;&gt;"SPD",$H68*'Sensis Vectors ALL'!DJ68*(EXP($G68/100*VAR_CST)-1)/0.01,'Sensis Vectors ALL'!DJ68*($G68*VAR_CST)/0.01))</f>
        <v>0</v>
      </c>
      <c r="DK68" s="80">
        <f>IF($E68="FX",$H68*'Sensis Vectors ALL'!DK68*(EXP($G68/100*VAR_CST)-1)/($H68*0.01),IF($E68&lt;&gt;"SPD",$H68*'Sensis Vectors ALL'!DK68*(EXP($G68/100*VAR_CST)-1)/0.01,'Sensis Vectors ALL'!DK68*($G68*VAR_CST)/0.01))</f>
        <v>0</v>
      </c>
      <c r="DL68" s="80">
        <f>IF($E68="FX",$H68*'Sensis Vectors ALL'!DL68*(EXP($G68/100*VAR_CST)-1)/($H68*0.01),IF($E68&lt;&gt;"SPD",$H68*'Sensis Vectors ALL'!DL68*(EXP($G68/100*VAR_CST)-1)/0.01,'Sensis Vectors ALL'!DL68*($G68*VAR_CST)/0.01))</f>
        <v>0</v>
      </c>
      <c r="DM68" s="80">
        <f>IF($E68="FX",$H68*'Sensis Vectors ALL'!DM68*(EXP($G68/100*VAR_CST)-1)/($H68*0.01),IF($E68&lt;&gt;"SPD",$H68*'Sensis Vectors ALL'!DM68*(EXP($G68/100*VAR_CST)-1)/0.01,'Sensis Vectors ALL'!DM68*($G68*VAR_CST)/0.01))</f>
        <v>0</v>
      </c>
      <c r="DN68" s="80">
        <f>IF($E68="FX",$H68*'Sensis Vectors ALL'!DN68*(EXP($G68/100*VAR_CST)-1)/($H68*0.01),IF($E68&lt;&gt;"SPD",$H68*'Sensis Vectors ALL'!DN68*(EXP($G68/100*VAR_CST)-1)/0.01,'Sensis Vectors ALL'!DN68*($G68*VAR_CST)/0.01))</f>
        <v>0</v>
      </c>
      <c r="DO68" s="80">
        <f>IF($E68="FX",$H68*'Sensis Vectors ALL'!DO68*(EXP($G68/100*VAR_CST)-1)/($H68*0.01),IF($E68&lt;&gt;"SPD",$H68*'Sensis Vectors ALL'!DO68*(EXP($G68/100*VAR_CST)-1)/0.01,'Sensis Vectors ALL'!DO68*($G68*VAR_CST)/0.01))</f>
        <v>0</v>
      </c>
      <c r="DP68" s="80">
        <f>IF($E68="FX",$H68*'Sensis Vectors ALL'!DP68*(EXP($G68/100*VAR_CST)-1)/($H68*0.01),IF($E68&lt;&gt;"SPD",$H68*'Sensis Vectors ALL'!DP68*(EXP($G68/100*VAR_CST)-1)/0.01,'Sensis Vectors ALL'!DP68*($G68*VAR_CST)/0.01))</f>
        <v>0</v>
      </c>
      <c r="DQ68" s="80">
        <f>IF($E68="FX",$H68*'Sensis Vectors ALL'!DQ68*(EXP($G68/100*VAR_CST)-1)/($H68*0.01),IF($E68&lt;&gt;"SPD",$H68*'Sensis Vectors ALL'!DQ68*(EXP($G68/100*VAR_CST)-1)/0.01,'Sensis Vectors ALL'!DQ68*($G68*VAR_CST)/0.01))</f>
        <v>0</v>
      </c>
    </row>
  </sheetData>
  <mergeCells count="1">
    <mergeCell ref="A1:D1"/>
  </mergeCells>
  <phoneticPr fontId="2"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42"/>
  </sheetPr>
  <dimension ref="A1:DS68"/>
  <sheetViews>
    <sheetView showGridLines="0" topLeftCell="CY1" zoomScale="85" workbookViewId="0">
      <selection activeCell="A68" sqref="A68"/>
    </sheetView>
  </sheetViews>
  <sheetFormatPr defaultRowHeight="12.75" x14ac:dyDescent="0.2"/>
  <cols>
    <col min="1" max="1" width="19.28515625" customWidth="1"/>
    <col min="2" max="2" width="14.28515625" bestFit="1" customWidth="1"/>
    <col min="3" max="3" width="12" bestFit="1" customWidth="1"/>
    <col min="4" max="4" width="15.42578125" bestFit="1" customWidth="1"/>
    <col min="5" max="5" width="11.140625" bestFit="1" customWidth="1"/>
    <col min="6" max="6" width="8.85546875" bestFit="1" customWidth="1"/>
    <col min="7" max="7" width="11.85546875" bestFit="1" customWidth="1"/>
    <col min="8" max="8" width="9" bestFit="1" customWidth="1"/>
    <col min="9" max="9" width="10.85546875" bestFit="1" customWidth="1"/>
    <col min="10" max="10" width="9.85546875" bestFit="1" customWidth="1"/>
    <col min="11" max="11" width="15.42578125" bestFit="1" customWidth="1"/>
    <col min="12" max="12" width="19.42578125" bestFit="1" customWidth="1"/>
    <col min="13" max="13" width="14.140625" bestFit="1" customWidth="1"/>
    <col min="14" max="14" width="14" bestFit="1" customWidth="1"/>
    <col min="15" max="15" width="15.5703125" bestFit="1" customWidth="1"/>
    <col min="16" max="16" width="16.140625" bestFit="1" customWidth="1"/>
    <col min="17" max="17" width="15.7109375" bestFit="1" customWidth="1"/>
    <col min="18" max="18" width="14.28515625" bestFit="1" customWidth="1"/>
    <col min="19" max="19" width="13.28515625" bestFit="1" customWidth="1"/>
    <col min="20" max="20" width="14.7109375" bestFit="1" customWidth="1"/>
    <col min="21" max="22" width="12.85546875" bestFit="1" customWidth="1"/>
    <col min="23" max="23" width="12.5703125" bestFit="1" customWidth="1"/>
    <col min="24" max="24" width="14.7109375" bestFit="1" customWidth="1"/>
    <col min="25" max="25" width="14.42578125" bestFit="1" customWidth="1"/>
    <col min="26" max="26" width="7.85546875" bestFit="1" customWidth="1"/>
    <col min="27" max="27" width="11.5703125" bestFit="1" customWidth="1"/>
    <col min="28" max="28" width="11.7109375" bestFit="1" customWidth="1"/>
    <col min="29" max="29" width="11.85546875" bestFit="1" customWidth="1"/>
    <col min="30" max="30" width="12.42578125" bestFit="1" customWidth="1"/>
    <col min="31" max="31" width="11.28515625" bestFit="1" customWidth="1"/>
    <col min="32" max="32" width="14.42578125" bestFit="1" customWidth="1"/>
    <col min="33" max="33" width="17.7109375" bestFit="1" customWidth="1"/>
    <col min="34" max="34" width="18.42578125" bestFit="1" customWidth="1"/>
    <col min="35" max="35" width="12.28515625" bestFit="1" customWidth="1"/>
    <col min="36" max="36" width="25.140625" bestFit="1" customWidth="1"/>
    <col min="37" max="37" width="29.85546875" bestFit="1" customWidth="1"/>
    <col min="38" max="38" width="10.5703125" bestFit="1" customWidth="1"/>
    <col min="39" max="39" width="15" bestFit="1" customWidth="1"/>
    <col min="40" max="40" width="10.42578125" bestFit="1" customWidth="1"/>
    <col min="41" max="41" width="13.7109375" bestFit="1" customWidth="1"/>
    <col min="42" max="42" width="15.42578125" bestFit="1" customWidth="1"/>
    <col min="43" max="43" width="13.85546875" bestFit="1" customWidth="1"/>
    <col min="44" max="44" width="16.85546875" bestFit="1" customWidth="1"/>
    <col min="45" max="45" width="13.42578125" bestFit="1" customWidth="1"/>
    <col min="46" max="46" width="16.140625" bestFit="1" customWidth="1"/>
    <col min="47" max="47" width="10.5703125" bestFit="1" customWidth="1"/>
    <col min="48" max="48" width="10.85546875" bestFit="1" customWidth="1"/>
    <col min="49" max="49" width="10.42578125" bestFit="1" customWidth="1"/>
    <col min="50" max="50" width="20.7109375" bestFit="1" customWidth="1"/>
    <col min="51" max="51" width="16.28515625" bestFit="1" customWidth="1"/>
    <col min="52" max="52" width="15.28515625" bestFit="1" customWidth="1"/>
    <col min="53" max="53" width="6.7109375" bestFit="1" customWidth="1"/>
    <col min="54" max="54" width="10.42578125" bestFit="1" customWidth="1"/>
    <col min="55" max="55" width="10.5703125" bestFit="1" customWidth="1"/>
    <col min="56" max="56" width="18" bestFit="1" customWidth="1"/>
    <col min="57" max="58" width="11.5703125" bestFit="1" customWidth="1"/>
    <col min="59" max="59" width="15.5703125" bestFit="1" customWidth="1"/>
    <col min="60" max="60" width="29.85546875" bestFit="1" customWidth="1"/>
    <col min="61" max="61" width="15.140625" bestFit="1" customWidth="1"/>
    <col min="62" max="62" width="15.5703125" bestFit="1" customWidth="1"/>
    <col min="63" max="63" width="15.7109375" bestFit="1" customWidth="1"/>
    <col min="64" max="64" width="19.28515625" bestFit="1" customWidth="1"/>
    <col min="65" max="65" width="8.5703125" bestFit="1" customWidth="1"/>
    <col min="66" max="66" width="12.140625" bestFit="1" customWidth="1"/>
    <col min="67" max="67" width="19.5703125" bestFit="1" customWidth="1"/>
    <col min="68" max="68" width="22.28515625" bestFit="1" customWidth="1"/>
    <col min="69" max="69" width="27.42578125" bestFit="1" customWidth="1"/>
    <col min="70" max="70" width="8.42578125" bestFit="1" customWidth="1"/>
    <col min="71" max="71" width="12.140625" bestFit="1" customWidth="1"/>
    <col min="72" max="72" width="14.7109375" bestFit="1" customWidth="1"/>
    <col min="73" max="73" width="12" bestFit="1" customWidth="1"/>
    <col min="74" max="74" width="7.85546875" bestFit="1" customWidth="1"/>
    <col min="75" max="75" width="10.5703125" bestFit="1" customWidth="1"/>
    <col min="76" max="76" width="10.7109375" bestFit="1" customWidth="1"/>
    <col min="77" max="77" width="11.7109375" bestFit="1" customWidth="1"/>
    <col min="78" max="78" width="15.85546875" bestFit="1" customWidth="1"/>
    <col min="79" max="79" width="16" bestFit="1" customWidth="1"/>
    <col min="80" max="80" width="13.42578125" bestFit="1" customWidth="1"/>
    <col min="81" max="81" width="16.140625" bestFit="1" customWidth="1"/>
    <col min="82" max="82" width="8.28515625" bestFit="1" customWidth="1"/>
    <col min="83" max="84" width="15.140625" bestFit="1" customWidth="1"/>
    <col min="85" max="85" width="16.140625" bestFit="1" customWidth="1"/>
    <col min="86" max="86" width="33.85546875" bestFit="1" customWidth="1"/>
    <col min="87" max="87" width="12.5703125" bestFit="1" customWidth="1"/>
    <col min="88" max="88" width="15.42578125" bestFit="1" customWidth="1"/>
    <col min="89" max="89" width="11.5703125" bestFit="1" customWidth="1"/>
    <col min="90" max="90" width="15.7109375" bestFit="1" customWidth="1"/>
    <col min="91" max="91" width="9.28515625" bestFit="1" customWidth="1"/>
    <col min="95" max="95" width="9.7109375" bestFit="1" customWidth="1"/>
    <col min="96" max="96" width="20" bestFit="1" customWidth="1"/>
    <col min="97" max="97" width="14.5703125" bestFit="1" customWidth="1"/>
    <col min="98" max="98" width="23.140625" bestFit="1" customWidth="1"/>
    <col min="99" max="99" width="12.7109375" bestFit="1" customWidth="1"/>
    <col min="100" max="100" width="16.28515625" bestFit="1" customWidth="1"/>
    <col min="101" max="103" width="16.140625" bestFit="1" customWidth="1"/>
    <col min="104" max="104" width="16" bestFit="1" customWidth="1"/>
    <col min="105" max="105" width="16.140625" bestFit="1" customWidth="1"/>
    <col min="106" max="106" width="16.42578125" bestFit="1" customWidth="1"/>
    <col min="107" max="108" width="16.28515625" bestFit="1" customWidth="1"/>
    <col min="109" max="109" width="14.5703125" bestFit="1" customWidth="1"/>
    <col min="110" max="111" width="14.42578125" bestFit="1" customWidth="1"/>
    <col min="112" max="112" width="15.28515625" bestFit="1" customWidth="1"/>
    <col min="113" max="113" width="15.140625" bestFit="1" customWidth="1"/>
    <col min="114" max="114" width="15.28515625" bestFit="1" customWidth="1"/>
    <col min="115" max="115" width="14.28515625" bestFit="1" customWidth="1"/>
    <col min="116" max="116" width="14.140625" bestFit="1" customWidth="1"/>
    <col min="117" max="117" width="14.28515625" bestFit="1" customWidth="1"/>
    <col min="118" max="118" width="7.140625" bestFit="1" customWidth="1"/>
    <col min="119" max="119" width="6" bestFit="1" customWidth="1"/>
    <col min="120" max="120" width="8.85546875" bestFit="1" customWidth="1"/>
    <col min="121" max="121" width="16.28515625" bestFit="1" customWidth="1"/>
    <col min="122" max="122" width="12.5703125" bestFit="1" customWidth="1"/>
    <col min="123" max="123" width="13.28515625" bestFit="1" customWidth="1"/>
  </cols>
  <sheetData>
    <row r="1" spans="1:123" ht="16.5" thickBot="1" x14ac:dyDescent="0.25">
      <c r="A1" s="640" t="s">
        <v>309</v>
      </c>
      <c r="B1" s="641"/>
      <c r="C1" s="641"/>
      <c r="D1" s="641"/>
    </row>
    <row r="2" spans="1:123" ht="13.5" thickBot="1" x14ac:dyDescent="0.25">
      <c r="A2" s="58" t="s">
        <v>52</v>
      </c>
      <c r="B2" s="59" t="s">
        <v>15</v>
      </c>
      <c r="C2" s="59" t="s">
        <v>30</v>
      </c>
      <c r="D2" s="59" t="s">
        <v>29</v>
      </c>
      <c r="E2" s="59" t="s">
        <v>6</v>
      </c>
      <c r="F2" s="59" t="s">
        <v>0</v>
      </c>
      <c r="G2" s="59" t="s">
        <v>1</v>
      </c>
      <c r="H2" s="59" t="s">
        <v>2</v>
      </c>
      <c r="I2" s="177" t="s">
        <v>272</v>
      </c>
      <c r="J2" s="177" t="s">
        <v>24</v>
      </c>
      <c r="K2" s="177" t="s">
        <v>276</v>
      </c>
      <c r="L2" s="177" t="s">
        <v>277</v>
      </c>
      <c r="M2" s="177" t="s">
        <v>278</v>
      </c>
      <c r="N2" s="177" t="s">
        <v>279</v>
      </c>
      <c r="O2" s="177" t="s">
        <v>280</v>
      </c>
      <c r="P2" s="177" t="s">
        <v>67</v>
      </c>
      <c r="Q2" s="177" t="s">
        <v>69</v>
      </c>
      <c r="R2" s="177" t="s">
        <v>72</v>
      </c>
      <c r="S2" s="177" t="s">
        <v>281</v>
      </c>
      <c r="T2" s="177" t="s">
        <v>71</v>
      </c>
      <c r="U2" s="177" t="s">
        <v>135</v>
      </c>
      <c r="V2" s="177" t="s">
        <v>134</v>
      </c>
      <c r="W2" s="177" t="s">
        <v>282</v>
      </c>
      <c r="X2" s="177" t="s">
        <v>68</v>
      </c>
      <c r="Y2" s="177" t="s">
        <v>73</v>
      </c>
      <c r="Z2" s="177" t="s">
        <v>283</v>
      </c>
      <c r="AA2" s="177" t="s">
        <v>70</v>
      </c>
      <c r="AB2" s="177" t="s">
        <v>107</v>
      </c>
      <c r="AC2" s="177" t="s">
        <v>108</v>
      </c>
      <c r="AD2" s="177" t="s">
        <v>103</v>
      </c>
      <c r="AE2" s="177" t="s">
        <v>85</v>
      </c>
      <c r="AF2" s="177" t="s">
        <v>86</v>
      </c>
      <c r="AG2" s="177" t="s">
        <v>104</v>
      </c>
      <c r="AH2" s="177" t="s">
        <v>82</v>
      </c>
      <c r="AI2" s="177" t="s">
        <v>87</v>
      </c>
      <c r="AJ2" s="177" t="s">
        <v>109</v>
      </c>
      <c r="AK2" s="177" t="s">
        <v>83</v>
      </c>
      <c r="AL2" s="177" t="s">
        <v>284</v>
      </c>
      <c r="AM2" s="177" t="s">
        <v>110</v>
      </c>
      <c r="AN2" s="177" t="s">
        <v>88</v>
      </c>
      <c r="AO2" s="177" t="s">
        <v>285</v>
      </c>
      <c r="AP2" s="177" t="s">
        <v>111</v>
      </c>
      <c r="AQ2" s="177" t="s">
        <v>89</v>
      </c>
      <c r="AR2" s="177" t="s">
        <v>286</v>
      </c>
      <c r="AS2" s="177" t="s">
        <v>287</v>
      </c>
      <c r="AT2" s="177" t="s">
        <v>117</v>
      </c>
      <c r="AU2" s="177" t="s">
        <v>105</v>
      </c>
      <c r="AV2" s="177" t="s">
        <v>99</v>
      </c>
      <c r="AW2" s="177" t="s">
        <v>101</v>
      </c>
      <c r="AX2" s="177" t="s">
        <v>90</v>
      </c>
      <c r="AY2" s="177" t="s">
        <v>288</v>
      </c>
      <c r="AZ2" s="177" t="s">
        <v>75</v>
      </c>
      <c r="BA2" s="177" t="s">
        <v>289</v>
      </c>
      <c r="BB2" s="177" t="s">
        <v>76</v>
      </c>
      <c r="BC2" s="177" t="s">
        <v>118</v>
      </c>
      <c r="BD2" s="177" t="s">
        <v>290</v>
      </c>
      <c r="BE2" s="177" t="s">
        <v>291</v>
      </c>
      <c r="BF2" s="177" t="s">
        <v>292</v>
      </c>
      <c r="BG2" s="177" t="s">
        <v>119</v>
      </c>
      <c r="BH2" s="177" t="s">
        <v>121</v>
      </c>
      <c r="BI2" s="177" t="s">
        <v>293</v>
      </c>
      <c r="BJ2" s="177" t="s">
        <v>120</v>
      </c>
      <c r="BK2" s="177" t="s">
        <v>92</v>
      </c>
      <c r="BL2" s="177" t="s">
        <v>294</v>
      </c>
      <c r="BM2" s="177" t="s">
        <v>295</v>
      </c>
      <c r="BN2" s="177" t="s">
        <v>60</v>
      </c>
      <c r="BO2" s="177" t="s">
        <v>94</v>
      </c>
      <c r="BP2" s="177" t="s">
        <v>96</v>
      </c>
      <c r="BQ2" s="177" t="s">
        <v>93</v>
      </c>
      <c r="BR2" s="177" t="s">
        <v>296</v>
      </c>
      <c r="BS2" s="177" t="s">
        <v>63</v>
      </c>
      <c r="BT2" s="177" t="s">
        <v>100</v>
      </c>
      <c r="BU2" s="177" t="s">
        <v>102</v>
      </c>
      <c r="BV2" s="177" t="s">
        <v>297</v>
      </c>
      <c r="BW2" s="177" t="s">
        <v>57</v>
      </c>
      <c r="BX2" s="177" t="s">
        <v>112</v>
      </c>
      <c r="BY2" s="177" t="s">
        <v>298</v>
      </c>
      <c r="BZ2" s="177" t="s">
        <v>58</v>
      </c>
      <c r="CA2" s="177" t="s">
        <v>124</v>
      </c>
      <c r="CB2" s="177" t="s">
        <v>299</v>
      </c>
      <c r="CC2" s="177" t="s">
        <v>59</v>
      </c>
      <c r="CD2" s="177" t="s">
        <v>300</v>
      </c>
      <c r="CE2" s="177" t="s">
        <v>61</v>
      </c>
      <c r="CF2" s="177" t="s">
        <v>114</v>
      </c>
      <c r="CG2" s="177" t="s">
        <v>95</v>
      </c>
      <c r="CH2" s="177" t="s">
        <v>97</v>
      </c>
      <c r="CI2" s="177" t="s">
        <v>301</v>
      </c>
      <c r="CJ2" s="177" t="s">
        <v>62</v>
      </c>
      <c r="CK2" s="177" t="s">
        <v>302</v>
      </c>
      <c r="CL2" s="177" t="s">
        <v>64</v>
      </c>
      <c r="CM2" s="177" t="s">
        <v>303</v>
      </c>
      <c r="CN2" s="177" t="s">
        <v>304</v>
      </c>
      <c r="CO2" s="177" t="s">
        <v>305</v>
      </c>
      <c r="CP2" s="177" t="s">
        <v>306</v>
      </c>
      <c r="CQ2" s="177" t="s">
        <v>307</v>
      </c>
      <c r="CR2" s="177" t="s">
        <v>81</v>
      </c>
      <c r="CS2" s="177" t="s">
        <v>308</v>
      </c>
      <c r="CT2" s="177" t="s">
        <v>79</v>
      </c>
      <c r="CU2" s="177" t="s">
        <v>55</v>
      </c>
      <c r="CV2" s="177" t="s">
        <v>425</v>
      </c>
      <c r="CW2" s="177" t="s">
        <v>426</v>
      </c>
      <c r="CX2" s="177" t="s">
        <v>427</v>
      </c>
      <c r="CY2" s="177" t="s">
        <v>428</v>
      </c>
      <c r="CZ2" s="177" t="s">
        <v>429</v>
      </c>
      <c r="DA2" s="177" t="s">
        <v>430</v>
      </c>
      <c r="DB2" s="177" t="s">
        <v>431</v>
      </c>
      <c r="DC2" s="177" t="s">
        <v>432</v>
      </c>
      <c r="DD2" s="177" t="s">
        <v>433</v>
      </c>
      <c r="DE2" s="177" t="s">
        <v>434</v>
      </c>
      <c r="DF2" s="177" t="s">
        <v>435</v>
      </c>
      <c r="DG2" s="177" t="s">
        <v>436</v>
      </c>
      <c r="DH2" s="177" t="s">
        <v>437</v>
      </c>
      <c r="DI2" s="177" t="s">
        <v>438</v>
      </c>
      <c r="DJ2" s="177" t="s">
        <v>439</v>
      </c>
      <c r="DK2" s="177" t="s">
        <v>440</v>
      </c>
      <c r="DL2" s="177" t="s">
        <v>441</v>
      </c>
      <c r="DM2" s="177" t="s">
        <v>442</v>
      </c>
      <c r="DN2" s="177" t="s">
        <v>518</v>
      </c>
      <c r="DO2" s="177" t="s">
        <v>519</v>
      </c>
      <c r="DP2" s="177" t="s">
        <v>77</v>
      </c>
      <c r="DQ2" s="177" t="s">
        <v>559</v>
      </c>
      <c r="DR2" s="61" t="s">
        <v>471</v>
      </c>
      <c r="DS2" s="61" t="s">
        <v>470</v>
      </c>
    </row>
    <row r="3" spans="1:123" x14ac:dyDescent="0.2">
      <c r="A3">
        <v>1</v>
      </c>
      <c r="B3" t="s">
        <v>18</v>
      </c>
      <c r="C3" t="s">
        <v>369</v>
      </c>
      <c r="D3" t="s">
        <v>525</v>
      </c>
      <c r="E3" t="s">
        <v>531</v>
      </c>
      <c r="F3" t="s">
        <v>10</v>
      </c>
      <c r="G3">
        <v>7.4569999999999997E-2</v>
      </c>
      <c r="H3">
        <v>9.1219999999999999E-3</v>
      </c>
      <c r="I3" s="80">
        <f>SUMIF('KRM Sensitivities'!$C$4:$C$422,"="&amp;$A3,'KRM Sensitivities'!$L$4:$L$65536)</f>
        <v>-33808.330000000009</v>
      </c>
      <c r="J3" s="80">
        <f>SUMIF('KRM Sensitivities'!$C$4:$C$422,"="&amp;$A3,'KRM Sensitivities'!$M$4:$M$65536)</f>
        <v>-34709.670000000006</v>
      </c>
      <c r="K3" s="80">
        <f>SUMIF('KRM Sensitivities'!$C$4:$C$422,"="&amp;$A3,'KRM Sensitivities'!$N$4:$N$65536)</f>
        <v>-35160.340000000004</v>
      </c>
      <c r="L3" s="80">
        <f>SUMIF('KRM Sensitivities'!$C$4:$C$422,"="&amp;$A3,'KRM Sensitivities'!$O$4:$O$65536)</f>
        <v>-35160.340000000004</v>
      </c>
      <c r="M3" s="80">
        <f>SUMIF('KRM Sensitivities'!$C$4:$C$422,"="&amp;$A3,'KRM Sensitivities'!$P$4:$P$65536)</f>
        <v>-6413.29</v>
      </c>
      <c r="N3" s="80">
        <f>SUMIF('KRM Sensitivities'!$C$4:$C$422,"="&amp;$A3,'KRM Sensitivities'!$Q$4:$Q$65536)</f>
        <v>-6175.39</v>
      </c>
      <c r="O3" s="80">
        <f>SUMIF('KRM Sensitivities'!$C$4:$C$422,"="&amp;$A3,'KRM Sensitivities'!$R$4:$R$65536)</f>
        <v>0</v>
      </c>
      <c r="P3" s="80">
        <f>SUMIF('KRM Sensitivities'!$C$4:$C$422,"="&amp;$A3,'KRM Sensitivities'!$S$4:$S$65536)</f>
        <v>0</v>
      </c>
      <c r="Q3" s="80">
        <f>SUMIF('KRM Sensitivities'!$C$4:$C$422,"="&amp;$A3,'KRM Sensitivities'!$T$4:$T$65536)</f>
        <v>0</v>
      </c>
      <c r="R3" s="80">
        <f>SUMIF('KRM Sensitivities'!$C$4:$C$422,"="&amp;$A3,'KRM Sensitivities'!$U$4:$U$65536)</f>
        <v>0</v>
      </c>
      <c r="S3" s="80">
        <f>SUMIF('KRM Sensitivities'!$C$4:$C$422,"="&amp;$A3,'KRM Sensitivities'!$V$4:$V$65536)</f>
        <v>4.7</v>
      </c>
      <c r="T3" s="80">
        <f>SUMIF('KRM Sensitivities'!$C$4:$C$422,"="&amp;$A3,'KRM Sensitivities'!$W$4:$W$65536)</f>
        <v>4.7</v>
      </c>
      <c r="U3" s="80">
        <f>SUMIF('KRM Sensitivities'!$C$4:$C$422,"="&amp;$A3,'KRM Sensitivities'!$X$4:$X$65536)</f>
        <v>0</v>
      </c>
      <c r="V3" s="80">
        <f>SUMIF('KRM Sensitivities'!$C$4:$C$422,"="&amp;$A3,'KRM Sensitivities'!$Y$4:$Y$65536)</f>
        <v>0</v>
      </c>
      <c r="W3" s="80">
        <f>SUMIF('KRM Sensitivities'!$C$4:$C$422,"="&amp;$A3,'KRM Sensitivities'!$Z$4:$Z$65536)</f>
        <v>-5992.46</v>
      </c>
      <c r="X3" s="80">
        <f>SUMIF('KRM Sensitivities'!$C$4:$C$422,"="&amp;$A3,'KRM Sensitivities'!$AA$4:$AA$65536)</f>
        <v>0</v>
      </c>
      <c r="Y3" s="80">
        <f>SUMIF('KRM Sensitivities'!$C$4:$C$422,"="&amp;$A3,'KRM Sensitivities'!$AB$4:$AB$65536)</f>
        <v>-5096.51</v>
      </c>
      <c r="Z3" s="80">
        <f>SUMIF('KRM Sensitivities'!$C$4:$C$422,"="&amp;$A3,'KRM Sensitivities'!$AC$4:$AC$65536)</f>
        <v>-187.63</v>
      </c>
      <c r="AA3" s="80">
        <f>SUMIF('KRM Sensitivities'!$C$4:$C$422,"="&amp;$A3,'KRM Sensitivities'!$AD$4:$AD$65536)</f>
        <v>-171.47</v>
      </c>
      <c r="AB3" s="80">
        <f>SUMIF('KRM Sensitivities'!$C$4:$C$422,"="&amp;$A3,'KRM Sensitivities'!$AE$4:$AE$65536)</f>
        <v>-16.16</v>
      </c>
      <c r="AC3" s="80">
        <f>SUMIF('KRM Sensitivities'!$C$4:$C$422,"="&amp;$A3,'KRM Sensitivities'!$AF$4:$AF$65536)</f>
        <v>0</v>
      </c>
      <c r="AD3" s="80">
        <f>SUMIF('KRM Sensitivities'!$C$4:$C$422,"="&amp;$A3,'KRM Sensitivities'!$AG$4:$AG$65536)</f>
        <v>0</v>
      </c>
      <c r="AE3" s="80">
        <f>SUMIF('KRM Sensitivities'!$C$4:$C$422,"="&amp;$A3,'KRM Sensitivities'!$AH$4:$AH$65536)</f>
        <v>0</v>
      </c>
      <c r="AF3" s="80">
        <f>SUMIF('KRM Sensitivities'!$C$4:$C$422,"="&amp;$A3,'KRM Sensitivities'!$AI$4:$AI$65536)</f>
        <v>0</v>
      </c>
      <c r="AG3" s="80">
        <f>SUMIF('KRM Sensitivities'!$C$4:$C$422,"="&amp;$A3,'KRM Sensitivities'!$AJ$4:$AJ$65536)</f>
        <v>0</v>
      </c>
      <c r="AH3" s="80">
        <f>SUMIF('KRM Sensitivities'!$C$4:$C$422,"="&amp;$A3,'KRM Sensitivities'!$AK$4:$AK$65536)</f>
        <v>0</v>
      </c>
      <c r="AI3" s="80">
        <f>SUMIF('KRM Sensitivities'!$C$4:$C$422,"="&amp;$A3,'KRM Sensitivities'!$AL$4:$AL$65536)</f>
        <v>0</v>
      </c>
      <c r="AJ3" s="80">
        <f>SUMIF('KRM Sensitivities'!$C$4:$C$422,"="&amp;$A3,'KRM Sensitivities'!$AM$4:$AM$65536)</f>
        <v>0</v>
      </c>
      <c r="AK3" s="80">
        <f>SUMIF('KRM Sensitivities'!$C$4:$C$422,"="&amp;$A3,'KRM Sensitivities'!$AN$4:$AN$65536)</f>
        <v>0</v>
      </c>
      <c r="AL3" s="80">
        <f>SUMIF('KRM Sensitivities'!$C$4:$C$422,"="&amp;$A3,'KRM Sensitivities'!$AO$4:$AO$65536)</f>
        <v>0</v>
      </c>
      <c r="AM3" s="80">
        <f>SUMIF('KRM Sensitivities'!$C$4:$C$422,"="&amp;$A3,'KRM Sensitivities'!$AP$4:$AP$65536)</f>
        <v>0</v>
      </c>
      <c r="AN3" s="80">
        <f>SUMIF('KRM Sensitivities'!$C$4:$C$422,"="&amp;$A3,'KRM Sensitivities'!$AQ$4:$AQ$65536)</f>
        <v>0</v>
      </c>
      <c r="AO3" s="80">
        <f>SUMIF('KRM Sensitivities'!$C$4:$C$422,"="&amp;$A3,'KRM Sensitivities'!$AR$4:$AR$65536)</f>
        <v>0</v>
      </c>
      <c r="AP3" s="80">
        <f>SUMIF('KRM Sensitivities'!$C$4:$C$422,"="&amp;$A3,'KRM Sensitivities'!$AS$4:$AS$65536)</f>
        <v>0</v>
      </c>
      <c r="AQ3" s="80">
        <f>SUMIF('KRM Sensitivities'!$C$4:$C$422,"="&amp;$A3,'KRM Sensitivities'!$AT$4:$AT$65536)</f>
        <v>0</v>
      </c>
      <c r="AR3" s="80">
        <f>SUMIF('KRM Sensitivities'!$C$4:$C$422,"="&amp;$A3,'KRM Sensitivities'!$AU$4:$AU$65536)</f>
        <v>-237.9</v>
      </c>
      <c r="AS3" s="80">
        <f>SUMIF('KRM Sensitivities'!$C$4:$C$422,"="&amp;$A3,'KRM Sensitivities'!$AV$4:$AV$65536)</f>
        <v>0</v>
      </c>
      <c r="AT3" s="80">
        <f>SUMIF('KRM Sensitivities'!$C$4:$C$422,"="&amp;$A3,'KRM Sensitivities'!$AW$4:$AW$65536)</f>
        <v>0</v>
      </c>
      <c r="AU3" s="80">
        <f>SUMIF('KRM Sensitivities'!$C$4:$C$422,"="&amp;$A3,'KRM Sensitivities'!$AX$4:$AX$65536)</f>
        <v>0</v>
      </c>
      <c r="AV3" s="80">
        <f>SUMIF('KRM Sensitivities'!$C$4:$C$422,"="&amp;$A3,'KRM Sensitivities'!$AY$4:$AY$65536)</f>
        <v>0</v>
      </c>
      <c r="AW3" s="80">
        <f>SUMIF('KRM Sensitivities'!$C$4:$C$422,"="&amp;$A3,'KRM Sensitivities'!$AZ$4:$AZ$65536)</f>
        <v>0</v>
      </c>
      <c r="AX3" s="80">
        <f>SUMIF('KRM Sensitivities'!$C$4:$C$422,"="&amp;$A3,'KRM Sensitivities'!$BA$4:$BA$65536)</f>
        <v>0</v>
      </c>
      <c r="AY3" s="80">
        <f>SUMIF('KRM Sensitivities'!$C$4:$C$422,"="&amp;$A3,'KRM Sensitivities'!$BB$4:$BB$65536)</f>
        <v>-237.9</v>
      </c>
      <c r="AZ3" s="80">
        <f>SUMIF('KRM Sensitivities'!$C$4:$C$422,"="&amp;$A3,'KRM Sensitivities'!$BC$4:$BC$65536)</f>
        <v>-237.9</v>
      </c>
      <c r="BA3" s="80">
        <f>SUMIF('KRM Sensitivities'!$C$4:$C$422,"="&amp;$A3,'KRM Sensitivities'!$BD$4:$BD$65536)</f>
        <v>0</v>
      </c>
      <c r="BB3" s="80">
        <f>SUMIF('KRM Sensitivities'!$C$4:$C$422,"="&amp;$A3,'KRM Sensitivities'!$BE$4:$BE$65536)</f>
        <v>0</v>
      </c>
      <c r="BC3" s="80">
        <f>SUMIF('KRM Sensitivities'!$C$4:$C$422,"="&amp;$A3,'KRM Sensitivities'!$BF$4:$BF$65536)</f>
        <v>0</v>
      </c>
      <c r="BD3" s="80">
        <f>SUMIF('KRM Sensitivities'!$C$4:$C$422,"="&amp;$A3,'KRM Sensitivities'!$BG$4:$BG$65536)</f>
        <v>-28747.05</v>
      </c>
      <c r="BE3" s="80">
        <f>SUMIF('KRM Sensitivities'!$C$4:$C$422,"="&amp;$A3,'KRM Sensitivities'!$BH$4:$BH$65536)</f>
        <v>0</v>
      </c>
      <c r="BF3" s="80">
        <f>SUMIF('KRM Sensitivities'!$C$4:$C$422,"="&amp;$A3,'KRM Sensitivities'!$BI$4:$BI$65536)</f>
        <v>0</v>
      </c>
      <c r="BG3" s="80">
        <f>SUMIF('KRM Sensitivities'!$C$4:$C$422,"="&amp;$A3,'KRM Sensitivities'!$BJ$4:$BJ$65536)</f>
        <v>0</v>
      </c>
      <c r="BH3" s="80">
        <f>SUMIF('KRM Sensitivities'!$C$4:$C$422,"="&amp;$A3,'KRM Sensitivities'!$BL$4:$BL$65536)</f>
        <v>0</v>
      </c>
      <c r="BI3" s="80">
        <f>SUMIF('KRM Sensitivities'!$C$4:$C$422,"="&amp;$A3,'KRM Sensitivities'!$BM$4:$BM$65536)</f>
        <v>0</v>
      </c>
      <c r="BJ3" s="80">
        <f>SUMIF('KRM Sensitivities'!$C$4:$C$422,"="&amp;$A3,'KRM Sensitivities'!$BK$4:$BK$65536)</f>
        <v>0</v>
      </c>
      <c r="BK3" s="80">
        <f>SUMIF('KRM Sensitivities'!$C$4:$C$422,"="&amp;$A3,'KRM Sensitivities'!$BN$4:$BN$65536)</f>
        <v>0</v>
      </c>
      <c r="BL3" s="80">
        <f>SUMIF('KRM Sensitivities'!$C$4:$C$422,"="&amp;$A3,'KRM Sensitivities'!$BO$4:$BO$65536)</f>
        <v>-28747.05</v>
      </c>
      <c r="BM3" s="80">
        <f>SUMIF('KRM Sensitivities'!$C$4:$C$422,"="&amp;$A3,'KRM Sensitivities'!$BP$4:$BP$65536)</f>
        <v>-553.01</v>
      </c>
      <c r="BN3" s="80">
        <f>SUMIF('KRM Sensitivities'!$C$4:$C$422,"="&amp;$A3,'KRM Sensitivities'!$BQ$4:$BQ$65536)</f>
        <v>-553.01</v>
      </c>
      <c r="BO3" s="80">
        <f>SUMIF('KRM Sensitivities'!$C$4:$C$422,"="&amp;$A3,'KRM Sensitivities'!$BR$4:$BR$65536)</f>
        <v>0</v>
      </c>
      <c r="BP3" s="80">
        <f>SUMIF('KRM Sensitivities'!$C$4:$C$422,"="&amp;$A3,'KRM Sensitivities'!$BS$4:$BS$65536)</f>
        <v>0</v>
      </c>
      <c r="BQ3" s="80">
        <f>SUMIF('KRM Sensitivities'!$C$4:$C$422,"="&amp;$A3,'KRM Sensitivities'!$BT$4:$BT$65536)</f>
        <v>0</v>
      </c>
      <c r="BR3" s="80">
        <f>SUMIF('KRM Sensitivities'!$C$4:$C$422,"="&amp;$A3,'KRM Sensitivities'!$BU$4:$BU$65536)</f>
        <v>0</v>
      </c>
      <c r="BS3" s="80">
        <f>SUMIF('KRM Sensitivities'!$C$4:$C$422,"="&amp;$A3,'KRM Sensitivities'!$BV$4:$BV$65536)</f>
        <v>0</v>
      </c>
      <c r="BT3" s="80">
        <f>SUMIF('KRM Sensitivities'!$C$4:$C$422,"="&amp;$A3,'KRM Sensitivities'!$BW$4:$BW$65536)</f>
        <v>0</v>
      </c>
      <c r="BU3" s="80">
        <f>SUMIF('KRM Sensitivities'!$C$4:$C$422,"="&amp;$A3,'KRM Sensitivities'!$BX$4:$BX$65536)</f>
        <v>0</v>
      </c>
      <c r="BV3" s="80">
        <f>SUMIF('KRM Sensitivities'!$C$4:$C$422,"="&amp;$A3,'KRM Sensitivities'!$BY$4:$BY$65536)</f>
        <v>-5815.6</v>
      </c>
      <c r="BW3" s="80">
        <f>SUMIF('KRM Sensitivities'!$C$4:$C$422,"="&amp;$A3,'KRM Sensitivities'!$BZ$4:$BZ$65536)</f>
        <v>-5815.6</v>
      </c>
      <c r="BX3" s="80">
        <f>SUMIF('KRM Sensitivities'!$C$4:$C$422,"="&amp;$A3,'KRM Sensitivities'!$CA$4:$CA$65536)</f>
        <v>0</v>
      </c>
      <c r="BY3" s="80">
        <f>SUMIF('KRM Sensitivities'!$C$4:$C$422,"="&amp;$A3,'KRM Sensitivities'!$CB$4:$CB$65536)</f>
        <v>-236.11</v>
      </c>
      <c r="BZ3" s="80">
        <f>SUMIF('KRM Sensitivities'!$C$4:$C$422,"="&amp;$A3,'KRM Sensitivities'!$CC$4:$CC$65536)</f>
        <v>-236.11</v>
      </c>
      <c r="CA3" s="80">
        <f>SUMIF('KRM Sensitivities'!$C$4:$C$422,"="&amp;$A3,'KRM Sensitivities'!$CD$4:$CD$65536)</f>
        <v>0</v>
      </c>
      <c r="CB3" s="80">
        <f>SUMIF('KRM Sensitivities'!$C$4:$C$422,"="&amp;$A3,'KRM Sensitivities'!$CE$4:$CE$65536)</f>
        <v>-2743.07</v>
      </c>
      <c r="CC3" s="80">
        <f>SUMIF('KRM Sensitivities'!$C$4:$C$422,"="&amp;$A3,'KRM Sensitivities'!$CF$4:$CF$65536)</f>
        <v>-2743.07</v>
      </c>
      <c r="CD3" s="80">
        <f>SUMIF('KRM Sensitivities'!$C$4:$C$422,"="&amp;$A3,'KRM Sensitivities'!$CG$4:$CG$65536)</f>
        <v>0</v>
      </c>
      <c r="CE3" s="80">
        <f>SUMIF('KRM Sensitivities'!$C$4:$C$422,"="&amp;$A3,'KRM Sensitivities'!$CH$4:$CH$65536)</f>
        <v>0</v>
      </c>
      <c r="CF3" s="80">
        <f>SUMIF('KRM Sensitivities'!$C$4:$C$422,"="&amp;$A3,'KRM Sensitivities'!$CI$4:$CI$65536)</f>
        <v>0</v>
      </c>
      <c r="CG3" s="80">
        <f>SUMIF('KRM Sensitivities'!$C$4:$C$422,"="&amp;$A3,'KRM Sensitivities'!$CJ$4:$CJ$65536)</f>
        <v>0</v>
      </c>
      <c r="CH3" s="80">
        <f>SUMIF('KRM Sensitivities'!$C$4:$C$422,"="&amp;$A3,'KRM Sensitivities'!$CK$4:$CK$65536)</f>
        <v>0</v>
      </c>
      <c r="CI3" s="80">
        <f>SUMIF('KRM Sensitivities'!$C$4:$C$422,"="&amp;$A3,'KRM Sensitivities'!$CL$4:$CL$65536)</f>
        <v>0</v>
      </c>
      <c r="CJ3" s="80">
        <f>SUMIF('KRM Sensitivities'!$C$4:$C$422,"="&amp;$A3,'KRM Sensitivities'!$CM$4:$CM$65536)</f>
        <v>0</v>
      </c>
      <c r="CK3" s="80">
        <f>SUMIF('KRM Sensitivities'!$C$4:$C$422,"="&amp;$A3,'KRM Sensitivities'!$CN$4:$CN$65536)</f>
        <v>-19399.259999999998</v>
      </c>
      <c r="CL3" s="80">
        <f>SUMIF('KRM Sensitivities'!$C$4:$C$422,"="&amp;$A3,'KRM Sensitivities'!$CO$4:$CO$65536)</f>
        <v>-19399.259999999998</v>
      </c>
      <c r="CM3" s="80">
        <f>SUMIF('KRM Sensitivities'!$C$4:$C$422,"="&amp;$A3,'KRM Sensitivities'!$CP$4:$CP$65536)</f>
        <v>450.67</v>
      </c>
      <c r="CN3" s="80">
        <f>SUMIF('KRM Sensitivities'!$C$4:$C$422,"="&amp;$A3,'KRM Sensitivities'!$CQ$4:$CQ$65536)</f>
        <v>450.67</v>
      </c>
      <c r="CO3" s="80">
        <f>SUMIF('KRM Sensitivities'!$C$4:$C$422,"="&amp;$A3,'KRM Sensitivities'!$CR$4:$CR$65536)</f>
        <v>450.67</v>
      </c>
      <c r="CP3" s="80">
        <f>SUMIF('KRM Sensitivities'!$C$4:$C$422,"="&amp;$A3,'KRM Sensitivities'!$CS$4:$CS$65536)</f>
        <v>450.67</v>
      </c>
      <c r="CQ3" s="80">
        <f>SUMIF('KRM Sensitivities'!$C$4:$C$422,"="&amp;$A3,'KRM Sensitivities'!$CT$4:$CT$65536)</f>
        <v>0</v>
      </c>
      <c r="CR3" s="80">
        <f>SUMIF('KRM Sensitivities'!$C$4:$C$422,"="&amp;$A3,'KRM Sensitivities'!$CU$4:$CU$65536)</f>
        <v>0</v>
      </c>
      <c r="CS3" s="80">
        <f>SUMIF('KRM Sensitivities'!$C$4:$C$422,"="&amp;$A3,'KRM Sensitivities'!$CV$4:$CV$65536)</f>
        <v>450.67</v>
      </c>
      <c r="CT3" s="80">
        <f>SUMIF('KRM Sensitivities'!$C$4:$C$422,"="&amp;$A3,'KRM Sensitivities'!$CW$4:$CW$65536)</f>
        <v>0</v>
      </c>
      <c r="CU3" s="80">
        <f>SUMIF('KRM Sensitivities'!$C$4:$C$422,"="&amp;$A3,'KRM Sensitivities'!$CX$4:$CX$65536)</f>
        <v>450.67</v>
      </c>
      <c r="CV3" s="80">
        <f>SUMIF('KRM Sensitivities'!$C$4:$C$422,"="&amp;$A3,'KRM Sensitivities'!$CY$4:$CY$65536)</f>
        <v>0</v>
      </c>
      <c r="CW3" s="80">
        <f>SUMIF('KRM Sensitivities'!$C$4:$C$422,"="&amp;$A3,'KRM Sensitivities'!$CZ$4:$CZ$65536)</f>
        <v>0</v>
      </c>
      <c r="CX3" s="80">
        <f>SUMIF('KRM Sensitivities'!$C$4:$C$422,"="&amp;$A3,'KRM Sensitivities'!$DA$4:$DA$65536)</f>
        <v>0</v>
      </c>
      <c r="CY3" s="80">
        <f>SUMIF('KRM Sensitivities'!$C$4:$C$422,"="&amp;$A3,'KRM Sensitivities'!$DB$4:$DB$65536)</f>
        <v>0</v>
      </c>
      <c r="CZ3" s="80">
        <f>SUMIF('KRM Sensitivities'!$C$4:$C$422,"="&amp;$A3,'KRM Sensitivities'!$DC$4:$DC$65536)</f>
        <v>0</v>
      </c>
      <c r="DA3" s="80">
        <f>SUMIF('KRM Sensitivities'!$C$4:$C$422,"="&amp;$A3,'KRM Sensitivities'!$DD$4:$DD$65536)</f>
        <v>0</v>
      </c>
      <c r="DB3" s="80">
        <f>SUMIF('KRM Sensitivities'!$C$4:$C$422,"="&amp;$A3,'KRM Sensitivities'!$DE$4:$DE$65536)</f>
        <v>0</v>
      </c>
      <c r="DC3" s="80">
        <f>SUMIF('KRM Sensitivities'!$C$4:$C$422,"="&amp;$A3,'KRM Sensitivities'!$DF$4:$DF$65536)</f>
        <v>0</v>
      </c>
      <c r="DD3" s="80">
        <f>SUMIF('KRM Sensitivities'!$C$4:$C$422,"="&amp;$A3,'KRM Sensitivities'!$DG$4:$DG$65536)</f>
        <v>0</v>
      </c>
      <c r="DE3" s="80">
        <f>SUMIF('KRM Sensitivities'!$C$4:$C$422,"="&amp;$A3,'KRM Sensitivities'!$DH$4:$DH$65536)</f>
        <v>0</v>
      </c>
      <c r="DF3" s="80">
        <f>SUMIF('KRM Sensitivities'!$C$4:$C$422,"="&amp;$A3,'KRM Sensitivities'!$DI$4:$DI$65536)</f>
        <v>0</v>
      </c>
      <c r="DG3" s="80">
        <f>SUMIF('KRM Sensitivities'!$C$4:$C$422,"="&amp;$A3,'KRM Sensitivities'!$DJ$4:$DJ$65536)</f>
        <v>0</v>
      </c>
      <c r="DH3" s="80">
        <f>SUMIF('KRM Sensitivities'!$C$4:$C$422,"="&amp;$A3,'KRM Sensitivities'!$DK$4:$DK$65536)</f>
        <v>0</v>
      </c>
      <c r="DI3" s="80">
        <f>SUMIF('KRM Sensitivities'!$C$4:$C$422,"="&amp;$A3,'KRM Sensitivities'!$DL$4:$DL$65536)</f>
        <v>0</v>
      </c>
      <c r="DJ3" s="80">
        <f>SUMIF('KRM Sensitivities'!$C$4:$C$422,"="&amp;$A3,'KRM Sensitivities'!$DM$4:$DM$65536)</f>
        <v>0</v>
      </c>
      <c r="DK3" s="80">
        <f>SUMIF('KRM Sensitivities'!$C$4:$C$422,"="&amp;$A3,'KRM Sensitivities'!$DN$4:$DN$65536)</f>
        <v>0</v>
      </c>
      <c r="DL3" s="80">
        <f>SUMIF('KRM Sensitivities'!$C$4:$C$422,"="&amp;$A3,'KRM Sensitivities'!$DO$4:$DO$65536)</f>
        <v>0</v>
      </c>
      <c r="DM3" s="80">
        <f>SUMIF('KRM Sensitivities'!$C$4:$C$422,"="&amp;$A3,'KRM Sensitivities'!$DP$4:$DP$65536)</f>
        <v>0</v>
      </c>
      <c r="DN3" s="80">
        <f>SUMIF('KRM Sensitivities'!$C$4:$C$422,"="&amp;$A3,'KRM Sensitivities'!$DQ$4:$DQ$65536)</f>
        <v>450.67</v>
      </c>
      <c r="DO3" s="80">
        <f>SUMIF('KRM Sensitivities'!$C$4:$C$422,"="&amp;$A3,'KRM Sensitivities'!$DR$4:$DR$65536)</f>
        <v>0</v>
      </c>
      <c r="DP3" s="80">
        <f>SUMIF('KRM Sensitivities'!$C$4:$C$422,"="&amp;$A3,'KRM Sensitivities'!$DS$4:$DS$65536)</f>
        <v>0</v>
      </c>
      <c r="DQ3" s="80">
        <f>SUMIF('KRM Sensitivities'!$C$4:$C$422,"="&amp;$A3,'KRM Sensitivities'!$DT$4:$DT$65536)</f>
        <v>-895.95</v>
      </c>
      <c r="DR3" s="61" t="str">
        <f>$E3&amp;$F3</f>
        <v>OIS1M</v>
      </c>
      <c r="DS3" s="61" t="str">
        <f>$E3&amp;$B3&amp;$F3</f>
        <v>OISEUR1M</v>
      </c>
    </row>
    <row r="4" spans="1:123" x14ac:dyDescent="0.2">
      <c r="A4">
        <v>2</v>
      </c>
      <c r="B4" t="s">
        <v>18</v>
      </c>
      <c r="C4" t="s">
        <v>369</v>
      </c>
      <c r="D4" t="s">
        <v>525</v>
      </c>
      <c r="E4" t="s">
        <v>531</v>
      </c>
      <c r="F4" t="s">
        <v>11</v>
      </c>
      <c r="G4">
        <v>9.7599000000000005E-2</v>
      </c>
      <c r="H4">
        <v>-7.1818000000000007E-2</v>
      </c>
      <c r="I4" s="80">
        <f>SUMIF('KRM Sensitivities'!$C$4:$C$422,"="&amp;$A4,'KRM Sensitivities'!$L$4:$L$65536)</f>
        <v>-31788.880000000008</v>
      </c>
      <c r="J4" s="80">
        <f>SUMIF('KRM Sensitivities'!$C$4:$C$422,"="&amp;$A4,'KRM Sensitivities'!$M$4:$M$65536)</f>
        <v>-34430.060000000005</v>
      </c>
      <c r="K4" s="80">
        <f>SUMIF('KRM Sensitivities'!$C$4:$C$422,"="&amp;$A4,'KRM Sensitivities'!$N$4:$N$65536)</f>
        <v>-35750.65</v>
      </c>
      <c r="L4" s="80">
        <f>SUMIF('KRM Sensitivities'!$C$4:$C$422,"="&amp;$A4,'KRM Sensitivities'!$O$4:$O$65536)</f>
        <v>-35750.65</v>
      </c>
      <c r="M4" s="80">
        <f>SUMIF('KRM Sensitivities'!$C$4:$C$422,"="&amp;$A4,'KRM Sensitivities'!$P$4:$P$65536)</f>
        <v>-7673.26</v>
      </c>
      <c r="N4" s="80">
        <f>SUMIF('KRM Sensitivities'!$C$4:$C$422,"="&amp;$A4,'KRM Sensitivities'!$Q$4:$Q$65536)</f>
        <v>-7420.1</v>
      </c>
      <c r="O4" s="80">
        <f>SUMIF('KRM Sensitivities'!$C$4:$C$422,"="&amp;$A4,'KRM Sensitivities'!$R$4:$R$65536)</f>
        <v>0</v>
      </c>
      <c r="P4" s="80">
        <f>SUMIF('KRM Sensitivities'!$C$4:$C$422,"="&amp;$A4,'KRM Sensitivities'!$S$4:$S$65536)</f>
        <v>0</v>
      </c>
      <c r="Q4" s="80">
        <f>SUMIF('KRM Sensitivities'!$C$4:$C$422,"="&amp;$A4,'KRM Sensitivities'!$T$4:$T$65536)</f>
        <v>0</v>
      </c>
      <c r="R4" s="80">
        <f>SUMIF('KRM Sensitivities'!$C$4:$C$422,"="&amp;$A4,'KRM Sensitivities'!$U$4:$U$65536)</f>
        <v>0</v>
      </c>
      <c r="S4" s="80">
        <f>SUMIF('KRM Sensitivities'!$C$4:$C$422,"="&amp;$A4,'KRM Sensitivities'!$V$4:$V$65536)</f>
        <v>65.33</v>
      </c>
      <c r="T4" s="80">
        <f>SUMIF('KRM Sensitivities'!$C$4:$C$422,"="&amp;$A4,'KRM Sensitivities'!$W$4:$W$65536)</f>
        <v>65.33</v>
      </c>
      <c r="U4" s="80">
        <f>SUMIF('KRM Sensitivities'!$C$4:$C$422,"="&amp;$A4,'KRM Sensitivities'!$X$4:$X$65536)</f>
        <v>0</v>
      </c>
      <c r="V4" s="80">
        <f>SUMIF('KRM Sensitivities'!$C$4:$C$422,"="&amp;$A4,'KRM Sensitivities'!$Y$4:$Y$65536)</f>
        <v>0</v>
      </c>
      <c r="W4" s="80">
        <f>SUMIF('KRM Sensitivities'!$C$4:$C$422,"="&amp;$A4,'KRM Sensitivities'!$Z$4:$Z$65536)</f>
        <v>-7470.17</v>
      </c>
      <c r="X4" s="80">
        <f>SUMIF('KRM Sensitivities'!$C$4:$C$422,"="&amp;$A4,'KRM Sensitivities'!$AA$4:$AA$65536)</f>
        <v>-20.66</v>
      </c>
      <c r="Y4" s="80">
        <f>SUMIF('KRM Sensitivities'!$C$4:$C$422,"="&amp;$A4,'KRM Sensitivities'!$AB$4:$AB$65536)</f>
        <v>-7447.71</v>
      </c>
      <c r="Z4" s="80">
        <f>SUMIF('KRM Sensitivities'!$C$4:$C$422,"="&amp;$A4,'KRM Sensitivities'!$AC$4:$AC$65536)</f>
        <v>-15.26</v>
      </c>
      <c r="AA4" s="80">
        <f>SUMIF('KRM Sensitivities'!$C$4:$C$422,"="&amp;$A4,'KRM Sensitivities'!$AD$4:$AD$65536)</f>
        <v>4.49</v>
      </c>
      <c r="AB4" s="80">
        <f>SUMIF('KRM Sensitivities'!$C$4:$C$422,"="&amp;$A4,'KRM Sensitivities'!$AE$4:$AE$65536)</f>
        <v>-19.75</v>
      </c>
      <c r="AC4" s="80">
        <f>SUMIF('KRM Sensitivities'!$C$4:$C$422,"="&amp;$A4,'KRM Sensitivities'!$AF$4:$AF$65536)</f>
        <v>0</v>
      </c>
      <c r="AD4" s="80">
        <f>SUMIF('KRM Sensitivities'!$C$4:$C$422,"="&amp;$A4,'KRM Sensitivities'!$AG$4:$AG$65536)</f>
        <v>0</v>
      </c>
      <c r="AE4" s="80">
        <f>SUMIF('KRM Sensitivities'!$C$4:$C$422,"="&amp;$A4,'KRM Sensitivities'!$AH$4:$AH$65536)</f>
        <v>0</v>
      </c>
      <c r="AF4" s="80">
        <f>SUMIF('KRM Sensitivities'!$C$4:$C$422,"="&amp;$A4,'KRM Sensitivities'!$AI$4:$AI$65536)</f>
        <v>0</v>
      </c>
      <c r="AG4" s="80">
        <f>SUMIF('KRM Sensitivities'!$C$4:$C$422,"="&amp;$A4,'KRM Sensitivities'!$AJ$4:$AJ$65536)</f>
        <v>0</v>
      </c>
      <c r="AH4" s="80">
        <f>SUMIF('KRM Sensitivities'!$C$4:$C$422,"="&amp;$A4,'KRM Sensitivities'!$AK$4:$AK$65536)</f>
        <v>0</v>
      </c>
      <c r="AI4" s="80">
        <f>SUMIF('KRM Sensitivities'!$C$4:$C$422,"="&amp;$A4,'KRM Sensitivities'!$AL$4:$AL$65536)</f>
        <v>0</v>
      </c>
      <c r="AJ4" s="80">
        <f>SUMIF('KRM Sensitivities'!$C$4:$C$422,"="&amp;$A4,'KRM Sensitivities'!$AM$4:$AM$65536)</f>
        <v>0</v>
      </c>
      <c r="AK4" s="80">
        <f>SUMIF('KRM Sensitivities'!$C$4:$C$422,"="&amp;$A4,'KRM Sensitivities'!$AN$4:$AN$65536)</f>
        <v>0</v>
      </c>
      <c r="AL4" s="80">
        <f>SUMIF('KRM Sensitivities'!$C$4:$C$422,"="&amp;$A4,'KRM Sensitivities'!$AO$4:$AO$65536)</f>
        <v>0</v>
      </c>
      <c r="AM4" s="80">
        <f>SUMIF('KRM Sensitivities'!$C$4:$C$422,"="&amp;$A4,'KRM Sensitivities'!$AP$4:$AP$65536)</f>
        <v>0</v>
      </c>
      <c r="AN4" s="80">
        <f>SUMIF('KRM Sensitivities'!$C$4:$C$422,"="&amp;$A4,'KRM Sensitivities'!$AQ$4:$AQ$65536)</f>
        <v>0</v>
      </c>
      <c r="AO4" s="80">
        <f>SUMIF('KRM Sensitivities'!$C$4:$C$422,"="&amp;$A4,'KRM Sensitivities'!$AR$4:$AR$65536)</f>
        <v>0</v>
      </c>
      <c r="AP4" s="80">
        <f>SUMIF('KRM Sensitivities'!$C$4:$C$422,"="&amp;$A4,'KRM Sensitivities'!$AS$4:$AS$65536)</f>
        <v>0</v>
      </c>
      <c r="AQ4" s="80">
        <f>SUMIF('KRM Sensitivities'!$C$4:$C$422,"="&amp;$A4,'KRM Sensitivities'!$AT$4:$AT$65536)</f>
        <v>0</v>
      </c>
      <c r="AR4" s="80">
        <f>SUMIF('KRM Sensitivities'!$C$4:$C$422,"="&amp;$A4,'KRM Sensitivities'!$AU$4:$AU$65536)</f>
        <v>-253.16</v>
      </c>
      <c r="AS4" s="80">
        <f>SUMIF('KRM Sensitivities'!$C$4:$C$422,"="&amp;$A4,'KRM Sensitivities'!$AV$4:$AV$65536)</f>
        <v>0</v>
      </c>
      <c r="AT4" s="80">
        <f>SUMIF('KRM Sensitivities'!$C$4:$C$422,"="&amp;$A4,'KRM Sensitivities'!$AW$4:$AW$65536)</f>
        <v>0</v>
      </c>
      <c r="AU4" s="80">
        <f>SUMIF('KRM Sensitivities'!$C$4:$C$422,"="&amp;$A4,'KRM Sensitivities'!$AX$4:$AX$65536)</f>
        <v>0</v>
      </c>
      <c r="AV4" s="80">
        <f>SUMIF('KRM Sensitivities'!$C$4:$C$422,"="&amp;$A4,'KRM Sensitivities'!$AY$4:$AY$65536)</f>
        <v>0</v>
      </c>
      <c r="AW4" s="80">
        <f>SUMIF('KRM Sensitivities'!$C$4:$C$422,"="&amp;$A4,'KRM Sensitivities'!$AZ$4:$AZ$65536)</f>
        <v>0</v>
      </c>
      <c r="AX4" s="80">
        <f>SUMIF('KRM Sensitivities'!$C$4:$C$422,"="&amp;$A4,'KRM Sensitivities'!$BA$4:$BA$65536)</f>
        <v>0</v>
      </c>
      <c r="AY4" s="80">
        <f>SUMIF('KRM Sensitivities'!$C$4:$C$422,"="&amp;$A4,'KRM Sensitivities'!$BB$4:$BB$65536)</f>
        <v>-253.16</v>
      </c>
      <c r="AZ4" s="80">
        <f>SUMIF('KRM Sensitivities'!$C$4:$C$422,"="&amp;$A4,'KRM Sensitivities'!$BC$4:$BC$65536)</f>
        <v>-253.16</v>
      </c>
      <c r="BA4" s="80">
        <f>SUMIF('KRM Sensitivities'!$C$4:$C$422,"="&amp;$A4,'KRM Sensitivities'!$BD$4:$BD$65536)</f>
        <v>0</v>
      </c>
      <c r="BB4" s="80">
        <f>SUMIF('KRM Sensitivities'!$C$4:$C$422,"="&amp;$A4,'KRM Sensitivities'!$BE$4:$BE$65536)</f>
        <v>0</v>
      </c>
      <c r="BC4" s="80">
        <f>SUMIF('KRM Sensitivities'!$C$4:$C$422,"="&amp;$A4,'KRM Sensitivities'!$BF$4:$BF$65536)</f>
        <v>0</v>
      </c>
      <c r="BD4" s="80">
        <f>SUMIF('KRM Sensitivities'!$C$4:$C$422,"="&amp;$A4,'KRM Sensitivities'!$BG$4:$BG$65536)</f>
        <v>-28077.39</v>
      </c>
      <c r="BE4" s="80">
        <f>SUMIF('KRM Sensitivities'!$C$4:$C$422,"="&amp;$A4,'KRM Sensitivities'!$BH$4:$BH$65536)</f>
        <v>0</v>
      </c>
      <c r="BF4" s="80">
        <f>SUMIF('KRM Sensitivities'!$C$4:$C$422,"="&amp;$A4,'KRM Sensitivities'!$BI$4:$BI$65536)</f>
        <v>0</v>
      </c>
      <c r="BG4" s="80">
        <f>SUMIF('KRM Sensitivities'!$C$4:$C$422,"="&amp;$A4,'KRM Sensitivities'!$BJ$4:$BJ$65536)</f>
        <v>0</v>
      </c>
      <c r="BH4" s="80">
        <f>SUMIF('KRM Sensitivities'!$C$4:$C$422,"="&amp;$A4,'KRM Sensitivities'!$BL$4:$BL$65536)</f>
        <v>0</v>
      </c>
      <c r="BI4" s="80">
        <f>SUMIF('KRM Sensitivities'!$C$4:$C$422,"="&amp;$A4,'KRM Sensitivities'!$BM$4:$BM$65536)</f>
        <v>0</v>
      </c>
      <c r="BJ4" s="80">
        <f>SUMIF('KRM Sensitivities'!$C$4:$C$422,"="&amp;$A4,'KRM Sensitivities'!$BK$4:$BK$65536)</f>
        <v>0</v>
      </c>
      <c r="BK4" s="80">
        <f>SUMIF('KRM Sensitivities'!$C$4:$C$422,"="&amp;$A4,'KRM Sensitivities'!$BN$4:$BN$65536)</f>
        <v>0</v>
      </c>
      <c r="BL4" s="80">
        <f>SUMIF('KRM Sensitivities'!$C$4:$C$422,"="&amp;$A4,'KRM Sensitivities'!$BO$4:$BO$65536)</f>
        <v>-28077.39</v>
      </c>
      <c r="BM4" s="80">
        <f>SUMIF('KRM Sensitivities'!$C$4:$C$422,"="&amp;$A4,'KRM Sensitivities'!$BP$4:$BP$65536)</f>
        <v>-87.08</v>
      </c>
      <c r="BN4" s="80">
        <f>SUMIF('KRM Sensitivities'!$C$4:$C$422,"="&amp;$A4,'KRM Sensitivities'!$BQ$4:$BQ$65536)</f>
        <v>-87.08</v>
      </c>
      <c r="BO4" s="80">
        <f>SUMIF('KRM Sensitivities'!$C$4:$C$422,"="&amp;$A4,'KRM Sensitivities'!$BR$4:$BR$65536)</f>
        <v>0</v>
      </c>
      <c r="BP4" s="80">
        <f>SUMIF('KRM Sensitivities'!$C$4:$C$422,"="&amp;$A4,'KRM Sensitivities'!$BS$4:$BS$65536)</f>
        <v>0</v>
      </c>
      <c r="BQ4" s="80">
        <f>SUMIF('KRM Sensitivities'!$C$4:$C$422,"="&amp;$A4,'KRM Sensitivities'!$BT$4:$BT$65536)</f>
        <v>0</v>
      </c>
      <c r="BR4" s="80">
        <f>SUMIF('KRM Sensitivities'!$C$4:$C$422,"="&amp;$A4,'KRM Sensitivities'!$BU$4:$BU$65536)</f>
        <v>0</v>
      </c>
      <c r="BS4" s="80">
        <f>SUMIF('KRM Sensitivities'!$C$4:$C$422,"="&amp;$A4,'KRM Sensitivities'!$BV$4:$BV$65536)</f>
        <v>0</v>
      </c>
      <c r="BT4" s="80">
        <f>SUMIF('KRM Sensitivities'!$C$4:$C$422,"="&amp;$A4,'KRM Sensitivities'!$BW$4:$BW$65536)</f>
        <v>0</v>
      </c>
      <c r="BU4" s="80">
        <f>SUMIF('KRM Sensitivities'!$C$4:$C$422,"="&amp;$A4,'KRM Sensitivities'!$BX$4:$BX$65536)</f>
        <v>0</v>
      </c>
      <c r="BV4" s="80">
        <f>SUMIF('KRM Sensitivities'!$C$4:$C$422,"="&amp;$A4,'KRM Sensitivities'!$BY$4:$BY$65536)</f>
        <v>-2613.34</v>
      </c>
      <c r="BW4" s="80">
        <f>SUMIF('KRM Sensitivities'!$C$4:$C$422,"="&amp;$A4,'KRM Sensitivities'!$BZ$4:$BZ$65536)</f>
        <v>-2613.34</v>
      </c>
      <c r="BX4" s="80">
        <f>SUMIF('KRM Sensitivities'!$C$4:$C$422,"="&amp;$A4,'KRM Sensitivities'!$CA$4:$CA$65536)</f>
        <v>0</v>
      </c>
      <c r="BY4" s="80">
        <f>SUMIF('KRM Sensitivities'!$C$4:$C$422,"="&amp;$A4,'KRM Sensitivities'!$CB$4:$CB$65536)</f>
        <v>-494.65</v>
      </c>
      <c r="BZ4" s="80">
        <f>SUMIF('KRM Sensitivities'!$C$4:$C$422,"="&amp;$A4,'KRM Sensitivities'!$CC$4:$CC$65536)</f>
        <v>-494.65</v>
      </c>
      <c r="CA4" s="80">
        <f>SUMIF('KRM Sensitivities'!$C$4:$C$422,"="&amp;$A4,'KRM Sensitivities'!$CD$4:$CD$65536)</f>
        <v>0</v>
      </c>
      <c r="CB4" s="80">
        <f>SUMIF('KRM Sensitivities'!$C$4:$C$422,"="&amp;$A4,'KRM Sensitivities'!$CE$4:$CE$65536)</f>
        <v>-1472.02</v>
      </c>
      <c r="CC4" s="80">
        <f>SUMIF('KRM Sensitivities'!$C$4:$C$422,"="&amp;$A4,'KRM Sensitivities'!$CF$4:$CF$65536)</f>
        <v>-1472.02</v>
      </c>
      <c r="CD4" s="80">
        <f>SUMIF('KRM Sensitivities'!$C$4:$C$422,"="&amp;$A4,'KRM Sensitivities'!$CG$4:$CG$65536)</f>
        <v>0</v>
      </c>
      <c r="CE4" s="80">
        <f>SUMIF('KRM Sensitivities'!$C$4:$C$422,"="&amp;$A4,'KRM Sensitivities'!$CH$4:$CH$65536)</f>
        <v>0</v>
      </c>
      <c r="CF4" s="80">
        <f>SUMIF('KRM Sensitivities'!$C$4:$C$422,"="&amp;$A4,'KRM Sensitivities'!$CI$4:$CI$65536)</f>
        <v>0</v>
      </c>
      <c r="CG4" s="80">
        <f>SUMIF('KRM Sensitivities'!$C$4:$C$422,"="&amp;$A4,'KRM Sensitivities'!$CJ$4:$CJ$65536)</f>
        <v>0</v>
      </c>
      <c r="CH4" s="80">
        <f>SUMIF('KRM Sensitivities'!$C$4:$C$422,"="&amp;$A4,'KRM Sensitivities'!$CK$4:$CK$65536)</f>
        <v>0</v>
      </c>
      <c r="CI4" s="80">
        <f>SUMIF('KRM Sensitivities'!$C$4:$C$422,"="&amp;$A4,'KRM Sensitivities'!$CL$4:$CL$65536)</f>
        <v>0</v>
      </c>
      <c r="CJ4" s="80">
        <f>SUMIF('KRM Sensitivities'!$C$4:$C$422,"="&amp;$A4,'KRM Sensitivities'!$CM$4:$CM$65536)</f>
        <v>0</v>
      </c>
      <c r="CK4" s="80">
        <f>SUMIF('KRM Sensitivities'!$C$4:$C$422,"="&amp;$A4,'KRM Sensitivities'!$CN$4:$CN$65536)</f>
        <v>-23410.3</v>
      </c>
      <c r="CL4" s="80">
        <f>SUMIF('KRM Sensitivities'!$C$4:$C$422,"="&amp;$A4,'KRM Sensitivities'!$CO$4:$CO$65536)</f>
        <v>-23410.3</v>
      </c>
      <c r="CM4" s="80">
        <f>SUMIF('KRM Sensitivities'!$C$4:$C$422,"="&amp;$A4,'KRM Sensitivities'!$CP$4:$CP$65536)</f>
        <v>1320.59</v>
      </c>
      <c r="CN4" s="80">
        <f>SUMIF('KRM Sensitivities'!$C$4:$C$422,"="&amp;$A4,'KRM Sensitivities'!$CQ$4:$CQ$65536)</f>
        <v>1320.59</v>
      </c>
      <c r="CO4" s="80">
        <f>SUMIF('KRM Sensitivities'!$C$4:$C$422,"="&amp;$A4,'KRM Sensitivities'!$CR$4:$CR$65536)</f>
        <v>1320.59</v>
      </c>
      <c r="CP4" s="80">
        <f>SUMIF('KRM Sensitivities'!$C$4:$C$422,"="&amp;$A4,'KRM Sensitivities'!$CS$4:$CS$65536)</f>
        <v>1320.59</v>
      </c>
      <c r="CQ4" s="80">
        <f>SUMIF('KRM Sensitivities'!$C$4:$C$422,"="&amp;$A4,'KRM Sensitivities'!$CT$4:$CT$65536)</f>
        <v>0</v>
      </c>
      <c r="CR4" s="80">
        <f>SUMIF('KRM Sensitivities'!$C$4:$C$422,"="&amp;$A4,'KRM Sensitivities'!$CU$4:$CU$65536)</f>
        <v>0</v>
      </c>
      <c r="CS4" s="80">
        <f>SUMIF('KRM Sensitivities'!$C$4:$C$422,"="&amp;$A4,'KRM Sensitivities'!$CV$4:$CV$65536)</f>
        <v>1320.59</v>
      </c>
      <c r="CT4" s="80">
        <f>SUMIF('KRM Sensitivities'!$C$4:$C$422,"="&amp;$A4,'KRM Sensitivities'!$CW$4:$CW$65536)</f>
        <v>0</v>
      </c>
      <c r="CU4" s="80">
        <f>SUMIF('KRM Sensitivities'!$C$4:$C$422,"="&amp;$A4,'KRM Sensitivities'!$CX$4:$CX$65536)</f>
        <v>1320.59</v>
      </c>
      <c r="CV4" s="80">
        <f>SUMIF('KRM Sensitivities'!$C$4:$C$422,"="&amp;$A4,'KRM Sensitivities'!$CY$4:$CY$65536)</f>
        <v>0</v>
      </c>
      <c r="CW4" s="80">
        <f>SUMIF('KRM Sensitivities'!$C$4:$C$422,"="&amp;$A4,'KRM Sensitivities'!$CZ$4:$CZ$65536)</f>
        <v>0</v>
      </c>
      <c r="CX4" s="80">
        <f>SUMIF('KRM Sensitivities'!$C$4:$C$422,"="&amp;$A4,'KRM Sensitivities'!$DA$4:$DA$65536)</f>
        <v>0</v>
      </c>
      <c r="CY4" s="80">
        <f>SUMIF('KRM Sensitivities'!$C$4:$C$422,"="&amp;$A4,'KRM Sensitivities'!$DB$4:$DB$65536)</f>
        <v>0</v>
      </c>
      <c r="CZ4" s="80">
        <f>SUMIF('KRM Sensitivities'!$C$4:$C$422,"="&amp;$A4,'KRM Sensitivities'!$DC$4:$DC$65536)</f>
        <v>0</v>
      </c>
      <c r="DA4" s="80">
        <f>SUMIF('KRM Sensitivities'!$C$4:$C$422,"="&amp;$A4,'KRM Sensitivities'!$DD$4:$DD$65536)</f>
        <v>0</v>
      </c>
      <c r="DB4" s="80">
        <f>SUMIF('KRM Sensitivities'!$C$4:$C$422,"="&amp;$A4,'KRM Sensitivities'!$DE$4:$DE$65536)</f>
        <v>0</v>
      </c>
      <c r="DC4" s="80">
        <f>SUMIF('KRM Sensitivities'!$C$4:$C$422,"="&amp;$A4,'KRM Sensitivities'!$DF$4:$DF$65536)</f>
        <v>0</v>
      </c>
      <c r="DD4" s="80">
        <f>SUMIF('KRM Sensitivities'!$C$4:$C$422,"="&amp;$A4,'KRM Sensitivities'!$DG$4:$DG$65536)</f>
        <v>0</v>
      </c>
      <c r="DE4" s="80">
        <f>SUMIF('KRM Sensitivities'!$C$4:$C$422,"="&amp;$A4,'KRM Sensitivities'!$DH$4:$DH$65536)</f>
        <v>0</v>
      </c>
      <c r="DF4" s="80">
        <f>SUMIF('KRM Sensitivities'!$C$4:$C$422,"="&amp;$A4,'KRM Sensitivities'!$DI$4:$DI$65536)</f>
        <v>0</v>
      </c>
      <c r="DG4" s="80">
        <f>SUMIF('KRM Sensitivities'!$C$4:$C$422,"="&amp;$A4,'KRM Sensitivities'!$DJ$4:$DJ$65536)</f>
        <v>0</v>
      </c>
      <c r="DH4" s="80">
        <f>SUMIF('KRM Sensitivities'!$C$4:$C$422,"="&amp;$A4,'KRM Sensitivities'!$DK$4:$DK$65536)</f>
        <v>0</v>
      </c>
      <c r="DI4" s="80">
        <f>SUMIF('KRM Sensitivities'!$C$4:$C$422,"="&amp;$A4,'KRM Sensitivities'!$DL$4:$DL$65536)</f>
        <v>0</v>
      </c>
      <c r="DJ4" s="80">
        <f>SUMIF('KRM Sensitivities'!$C$4:$C$422,"="&amp;$A4,'KRM Sensitivities'!$DM$4:$DM$65536)</f>
        <v>0</v>
      </c>
      <c r="DK4" s="80">
        <f>SUMIF('KRM Sensitivities'!$C$4:$C$422,"="&amp;$A4,'KRM Sensitivities'!$DN$4:$DN$65536)</f>
        <v>0</v>
      </c>
      <c r="DL4" s="80">
        <f>SUMIF('KRM Sensitivities'!$C$4:$C$422,"="&amp;$A4,'KRM Sensitivities'!$DO$4:$DO$65536)</f>
        <v>0</v>
      </c>
      <c r="DM4" s="80">
        <f>SUMIF('KRM Sensitivities'!$C$4:$C$422,"="&amp;$A4,'KRM Sensitivities'!$DP$4:$DP$65536)</f>
        <v>0</v>
      </c>
      <c r="DN4" s="80">
        <f>SUMIF('KRM Sensitivities'!$C$4:$C$422,"="&amp;$A4,'KRM Sensitivities'!$DQ$4:$DQ$65536)</f>
        <v>1320.59</v>
      </c>
      <c r="DO4" s="80">
        <f>SUMIF('KRM Sensitivities'!$C$4:$C$422,"="&amp;$A4,'KRM Sensitivities'!$DR$4:$DR$65536)</f>
        <v>0</v>
      </c>
      <c r="DP4" s="80">
        <f>SUMIF('KRM Sensitivities'!$C$4:$C$422,"="&amp;$A4,'KRM Sensitivities'!$DS$4:$DS$65536)</f>
        <v>0</v>
      </c>
      <c r="DQ4" s="80">
        <f>SUMIF('KRM Sensitivities'!$C$4:$C$422,"="&amp;$A4,'KRM Sensitivities'!$DT$4:$DT$65536)</f>
        <v>-1.8</v>
      </c>
      <c r="DR4" s="61" t="str">
        <f t="shared" ref="DR4:DR67" si="0">$E4&amp;$F4</f>
        <v>OIS3M</v>
      </c>
      <c r="DS4" s="61" t="str">
        <f t="shared" ref="DS4:DS67" si="1">$E4&amp;$B4&amp;$F4</f>
        <v>OISEUR3M</v>
      </c>
    </row>
    <row r="5" spans="1:123" x14ac:dyDescent="0.2">
      <c r="A5">
        <v>3</v>
      </c>
      <c r="B5" t="s">
        <v>18</v>
      </c>
      <c r="C5" t="s">
        <v>369</v>
      </c>
      <c r="D5" t="s">
        <v>525</v>
      </c>
      <c r="E5" t="s">
        <v>531</v>
      </c>
      <c r="F5" t="s">
        <v>12</v>
      </c>
      <c r="G5">
        <v>5.7598999999999997E-2</v>
      </c>
      <c r="H5">
        <v>-8.4699999999999998E-2</v>
      </c>
      <c r="I5" s="80">
        <f>SUMIF('KRM Sensitivities'!$C$4:$C$422,"="&amp;$A5,'KRM Sensitivities'!$L$4:$L$65536)</f>
        <v>-2010.58</v>
      </c>
      <c r="J5" s="80">
        <f>SUMIF('KRM Sensitivities'!$C$4:$C$422,"="&amp;$A5,'KRM Sensitivities'!$M$4:$M$65536)</f>
        <v>-2010.58</v>
      </c>
      <c r="K5" s="80">
        <f>SUMIF('KRM Sensitivities'!$C$4:$C$422,"="&amp;$A5,'KRM Sensitivities'!$N$4:$N$65536)</f>
        <v>-2010.58</v>
      </c>
      <c r="L5" s="80">
        <f>SUMIF('KRM Sensitivities'!$C$4:$C$422,"="&amp;$A5,'KRM Sensitivities'!$O$4:$O$65536)</f>
        <v>-2010.58</v>
      </c>
      <c r="M5" s="80">
        <f>SUMIF('KRM Sensitivities'!$C$4:$C$422,"="&amp;$A5,'KRM Sensitivities'!$P$4:$P$65536)</f>
        <v>-684.41000000000008</v>
      </c>
      <c r="N5" s="80">
        <f>SUMIF('KRM Sensitivities'!$C$4:$C$422,"="&amp;$A5,'KRM Sensitivities'!$Q$4:$Q$65536)</f>
        <v>-403.41</v>
      </c>
      <c r="O5" s="80">
        <f>SUMIF('KRM Sensitivities'!$C$4:$C$422,"="&amp;$A5,'KRM Sensitivities'!$R$4:$R$65536)</f>
        <v>0</v>
      </c>
      <c r="P5" s="80">
        <f>SUMIF('KRM Sensitivities'!$C$4:$C$422,"="&amp;$A5,'KRM Sensitivities'!$S$4:$S$65536)</f>
        <v>0</v>
      </c>
      <c r="Q5" s="80">
        <f>SUMIF('KRM Sensitivities'!$C$4:$C$422,"="&amp;$A5,'KRM Sensitivities'!$T$4:$T$65536)</f>
        <v>0</v>
      </c>
      <c r="R5" s="80">
        <f>SUMIF('KRM Sensitivities'!$C$4:$C$422,"="&amp;$A5,'KRM Sensitivities'!$U$4:$U$65536)</f>
        <v>0</v>
      </c>
      <c r="S5" s="80">
        <f>SUMIF('KRM Sensitivities'!$C$4:$C$422,"="&amp;$A5,'KRM Sensitivities'!$V$4:$V$65536)</f>
        <v>119.54</v>
      </c>
      <c r="T5" s="80">
        <f>SUMIF('KRM Sensitivities'!$C$4:$C$422,"="&amp;$A5,'KRM Sensitivities'!$W$4:$W$65536)</f>
        <v>119.54</v>
      </c>
      <c r="U5" s="80">
        <f>SUMIF('KRM Sensitivities'!$C$4:$C$422,"="&amp;$A5,'KRM Sensitivities'!$X$4:$X$65536)</f>
        <v>0</v>
      </c>
      <c r="V5" s="80">
        <f>SUMIF('KRM Sensitivities'!$C$4:$C$422,"="&amp;$A5,'KRM Sensitivities'!$Y$4:$Y$65536)</f>
        <v>0</v>
      </c>
      <c r="W5" s="80">
        <f>SUMIF('KRM Sensitivities'!$C$4:$C$422,"="&amp;$A5,'KRM Sensitivities'!$Z$4:$Z$65536)</f>
        <v>17.5</v>
      </c>
      <c r="X5" s="80">
        <f>SUMIF('KRM Sensitivities'!$C$4:$C$422,"="&amp;$A5,'KRM Sensitivities'!$AA$4:$AA$65536)</f>
        <v>0</v>
      </c>
      <c r="Y5" s="80">
        <f>SUMIF('KRM Sensitivities'!$C$4:$C$422,"="&amp;$A5,'KRM Sensitivities'!$AB$4:$AB$65536)</f>
        <v>28.72</v>
      </c>
      <c r="Z5" s="80">
        <f>SUMIF('KRM Sensitivities'!$C$4:$C$422,"="&amp;$A5,'KRM Sensitivities'!$AC$4:$AC$65536)</f>
        <v>-540.45000000000005</v>
      </c>
      <c r="AA5" s="80">
        <f>SUMIF('KRM Sensitivities'!$C$4:$C$422,"="&amp;$A5,'KRM Sensitivities'!$AD$4:$AD$65536)</f>
        <v>-614.51</v>
      </c>
      <c r="AB5" s="80">
        <f>SUMIF('KRM Sensitivities'!$C$4:$C$422,"="&amp;$A5,'KRM Sensitivities'!$AE$4:$AE$65536)</f>
        <v>74.06</v>
      </c>
      <c r="AC5" s="80">
        <f>SUMIF('KRM Sensitivities'!$C$4:$C$422,"="&amp;$A5,'KRM Sensitivities'!$AF$4:$AF$65536)</f>
        <v>0</v>
      </c>
      <c r="AD5" s="80">
        <f>SUMIF('KRM Sensitivities'!$C$4:$C$422,"="&amp;$A5,'KRM Sensitivities'!$AG$4:$AG$65536)</f>
        <v>0</v>
      </c>
      <c r="AE5" s="80">
        <f>SUMIF('KRM Sensitivities'!$C$4:$C$422,"="&amp;$A5,'KRM Sensitivities'!$AH$4:$AH$65536)</f>
        <v>0</v>
      </c>
      <c r="AF5" s="80">
        <f>SUMIF('KRM Sensitivities'!$C$4:$C$422,"="&amp;$A5,'KRM Sensitivities'!$AI$4:$AI$65536)</f>
        <v>0</v>
      </c>
      <c r="AG5" s="80">
        <f>SUMIF('KRM Sensitivities'!$C$4:$C$422,"="&amp;$A5,'KRM Sensitivities'!$AJ$4:$AJ$65536)</f>
        <v>0</v>
      </c>
      <c r="AH5" s="80">
        <f>SUMIF('KRM Sensitivities'!$C$4:$C$422,"="&amp;$A5,'KRM Sensitivities'!$AK$4:$AK$65536)</f>
        <v>0</v>
      </c>
      <c r="AI5" s="80">
        <f>SUMIF('KRM Sensitivities'!$C$4:$C$422,"="&amp;$A5,'KRM Sensitivities'!$AL$4:$AL$65536)</f>
        <v>0</v>
      </c>
      <c r="AJ5" s="80">
        <f>SUMIF('KRM Sensitivities'!$C$4:$C$422,"="&amp;$A5,'KRM Sensitivities'!$AM$4:$AM$65536)</f>
        <v>0</v>
      </c>
      <c r="AK5" s="80">
        <f>SUMIF('KRM Sensitivities'!$C$4:$C$422,"="&amp;$A5,'KRM Sensitivities'!$AN$4:$AN$65536)</f>
        <v>0</v>
      </c>
      <c r="AL5" s="80">
        <f>SUMIF('KRM Sensitivities'!$C$4:$C$422,"="&amp;$A5,'KRM Sensitivities'!$AO$4:$AO$65536)</f>
        <v>0</v>
      </c>
      <c r="AM5" s="80">
        <f>SUMIF('KRM Sensitivities'!$C$4:$C$422,"="&amp;$A5,'KRM Sensitivities'!$AP$4:$AP$65536)</f>
        <v>0</v>
      </c>
      <c r="AN5" s="80">
        <f>SUMIF('KRM Sensitivities'!$C$4:$C$422,"="&amp;$A5,'KRM Sensitivities'!$AQ$4:$AQ$65536)</f>
        <v>0</v>
      </c>
      <c r="AO5" s="80">
        <f>SUMIF('KRM Sensitivities'!$C$4:$C$422,"="&amp;$A5,'KRM Sensitivities'!$AR$4:$AR$65536)</f>
        <v>0</v>
      </c>
      <c r="AP5" s="80">
        <f>SUMIF('KRM Sensitivities'!$C$4:$C$422,"="&amp;$A5,'KRM Sensitivities'!$AS$4:$AS$65536)</f>
        <v>0</v>
      </c>
      <c r="AQ5" s="80">
        <f>SUMIF('KRM Sensitivities'!$C$4:$C$422,"="&amp;$A5,'KRM Sensitivities'!$AT$4:$AT$65536)</f>
        <v>0</v>
      </c>
      <c r="AR5" s="80">
        <f>SUMIF('KRM Sensitivities'!$C$4:$C$422,"="&amp;$A5,'KRM Sensitivities'!$AU$4:$AU$65536)</f>
        <v>-281</v>
      </c>
      <c r="AS5" s="80">
        <f>SUMIF('KRM Sensitivities'!$C$4:$C$422,"="&amp;$A5,'KRM Sensitivities'!$AV$4:$AV$65536)</f>
        <v>0</v>
      </c>
      <c r="AT5" s="80">
        <f>SUMIF('KRM Sensitivities'!$C$4:$C$422,"="&amp;$A5,'KRM Sensitivities'!$AW$4:$AW$65536)</f>
        <v>0</v>
      </c>
      <c r="AU5" s="80">
        <f>SUMIF('KRM Sensitivities'!$C$4:$C$422,"="&amp;$A5,'KRM Sensitivities'!$AX$4:$AX$65536)</f>
        <v>0</v>
      </c>
      <c r="AV5" s="80">
        <f>SUMIF('KRM Sensitivities'!$C$4:$C$422,"="&amp;$A5,'KRM Sensitivities'!$AY$4:$AY$65536)</f>
        <v>0</v>
      </c>
      <c r="AW5" s="80">
        <f>SUMIF('KRM Sensitivities'!$C$4:$C$422,"="&amp;$A5,'KRM Sensitivities'!$AZ$4:$AZ$65536)</f>
        <v>0</v>
      </c>
      <c r="AX5" s="80">
        <f>SUMIF('KRM Sensitivities'!$C$4:$C$422,"="&amp;$A5,'KRM Sensitivities'!$BA$4:$BA$65536)</f>
        <v>0</v>
      </c>
      <c r="AY5" s="80">
        <f>SUMIF('KRM Sensitivities'!$C$4:$C$422,"="&amp;$A5,'KRM Sensitivities'!$BB$4:$BB$65536)</f>
        <v>-281</v>
      </c>
      <c r="AZ5" s="80">
        <f>SUMIF('KRM Sensitivities'!$C$4:$C$422,"="&amp;$A5,'KRM Sensitivities'!$BC$4:$BC$65536)</f>
        <v>-281</v>
      </c>
      <c r="BA5" s="80">
        <f>SUMIF('KRM Sensitivities'!$C$4:$C$422,"="&amp;$A5,'KRM Sensitivities'!$BD$4:$BD$65536)</f>
        <v>0</v>
      </c>
      <c r="BB5" s="80">
        <f>SUMIF('KRM Sensitivities'!$C$4:$C$422,"="&amp;$A5,'KRM Sensitivities'!$BE$4:$BE$65536)</f>
        <v>0</v>
      </c>
      <c r="BC5" s="80">
        <f>SUMIF('KRM Sensitivities'!$C$4:$C$422,"="&amp;$A5,'KRM Sensitivities'!$BF$4:$BF$65536)</f>
        <v>0</v>
      </c>
      <c r="BD5" s="80">
        <f>SUMIF('KRM Sensitivities'!$C$4:$C$422,"="&amp;$A5,'KRM Sensitivities'!$BG$4:$BG$65536)</f>
        <v>-1326.1699999999998</v>
      </c>
      <c r="BE5" s="80">
        <f>SUMIF('KRM Sensitivities'!$C$4:$C$422,"="&amp;$A5,'KRM Sensitivities'!$BH$4:$BH$65536)</f>
        <v>0</v>
      </c>
      <c r="BF5" s="80">
        <f>SUMIF('KRM Sensitivities'!$C$4:$C$422,"="&amp;$A5,'KRM Sensitivities'!$BI$4:$BI$65536)</f>
        <v>0</v>
      </c>
      <c r="BG5" s="80">
        <f>SUMIF('KRM Sensitivities'!$C$4:$C$422,"="&amp;$A5,'KRM Sensitivities'!$BJ$4:$BJ$65536)</f>
        <v>0</v>
      </c>
      <c r="BH5" s="80">
        <f>SUMIF('KRM Sensitivities'!$C$4:$C$422,"="&amp;$A5,'KRM Sensitivities'!$BL$4:$BL$65536)</f>
        <v>0</v>
      </c>
      <c r="BI5" s="80">
        <f>SUMIF('KRM Sensitivities'!$C$4:$C$422,"="&amp;$A5,'KRM Sensitivities'!$BM$4:$BM$65536)</f>
        <v>0</v>
      </c>
      <c r="BJ5" s="80">
        <f>SUMIF('KRM Sensitivities'!$C$4:$C$422,"="&amp;$A5,'KRM Sensitivities'!$BK$4:$BK$65536)</f>
        <v>0</v>
      </c>
      <c r="BK5" s="80">
        <f>SUMIF('KRM Sensitivities'!$C$4:$C$422,"="&amp;$A5,'KRM Sensitivities'!$BN$4:$BN$65536)</f>
        <v>0</v>
      </c>
      <c r="BL5" s="80">
        <f>SUMIF('KRM Sensitivities'!$C$4:$C$422,"="&amp;$A5,'KRM Sensitivities'!$BO$4:$BO$65536)</f>
        <v>-1326.1699999999998</v>
      </c>
      <c r="BM5" s="80">
        <f>SUMIF('KRM Sensitivities'!$C$4:$C$422,"="&amp;$A5,'KRM Sensitivities'!$BP$4:$BP$65536)</f>
        <v>-32.32</v>
      </c>
      <c r="BN5" s="80">
        <f>SUMIF('KRM Sensitivities'!$C$4:$C$422,"="&amp;$A5,'KRM Sensitivities'!$BQ$4:$BQ$65536)</f>
        <v>-32.32</v>
      </c>
      <c r="BO5" s="80">
        <f>SUMIF('KRM Sensitivities'!$C$4:$C$422,"="&amp;$A5,'KRM Sensitivities'!$BR$4:$BR$65536)</f>
        <v>0</v>
      </c>
      <c r="BP5" s="80">
        <f>SUMIF('KRM Sensitivities'!$C$4:$C$422,"="&amp;$A5,'KRM Sensitivities'!$BS$4:$BS$65536)</f>
        <v>0</v>
      </c>
      <c r="BQ5" s="80">
        <f>SUMIF('KRM Sensitivities'!$C$4:$C$422,"="&amp;$A5,'KRM Sensitivities'!$BT$4:$BT$65536)</f>
        <v>0</v>
      </c>
      <c r="BR5" s="80">
        <f>SUMIF('KRM Sensitivities'!$C$4:$C$422,"="&amp;$A5,'KRM Sensitivities'!$BU$4:$BU$65536)</f>
        <v>0</v>
      </c>
      <c r="BS5" s="80">
        <f>SUMIF('KRM Sensitivities'!$C$4:$C$422,"="&amp;$A5,'KRM Sensitivities'!$BV$4:$BV$65536)</f>
        <v>0</v>
      </c>
      <c r="BT5" s="80">
        <f>SUMIF('KRM Sensitivities'!$C$4:$C$422,"="&amp;$A5,'KRM Sensitivities'!$BW$4:$BW$65536)</f>
        <v>0</v>
      </c>
      <c r="BU5" s="80">
        <f>SUMIF('KRM Sensitivities'!$C$4:$C$422,"="&amp;$A5,'KRM Sensitivities'!$BX$4:$BX$65536)</f>
        <v>0</v>
      </c>
      <c r="BV5" s="80">
        <f>SUMIF('KRM Sensitivities'!$C$4:$C$422,"="&amp;$A5,'KRM Sensitivities'!$BY$4:$BY$65536)</f>
        <v>-127.48</v>
      </c>
      <c r="BW5" s="80">
        <f>SUMIF('KRM Sensitivities'!$C$4:$C$422,"="&amp;$A5,'KRM Sensitivities'!$BZ$4:$BZ$65536)</f>
        <v>-127.48</v>
      </c>
      <c r="BX5" s="80">
        <f>SUMIF('KRM Sensitivities'!$C$4:$C$422,"="&amp;$A5,'KRM Sensitivities'!$CA$4:$CA$65536)</f>
        <v>0</v>
      </c>
      <c r="BY5" s="80">
        <f>SUMIF('KRM Sensitivities'!$C$4:$C$422,"="&amp;$A5,'KRM Sensitivities'!$CB$4:$CB$65536)</f>
        <v>-1053.5</v>
      </c>
      <c r="BZ5" s="80">
        <f>SUMIF('KRM Sensitivities'!$C$4:$C$422,"="&amp;$A5,'KRM Sensitivities'!$CC$4:$CC$65536)</f>
        <v>-1053.5</v>
      </c>
      <c r="CA5" s="80">
        <f>SUMIF('KRM Sensitivities'!$C$4:$C$422,"="&amp;$A5,'KRM Sensitivities'!$CD$4:$CD$65536)</f>
        <v>0</v>
      </c>
      <c r="CB5" s="80">
        <f>SUMIF('KRM Sensitivities'!$C$4:$C$422,"="&amp;$A5,'KRM Sensitivities'!$CE$4:$CE$65536)</f>
        <v>1.1399999999999999</v>
      </c>
      <c r="CC5" s="80">
        <f>SUMIF('KRM Sensitivities'!$C$4:$C$422,"="&amp;$A5,'KRM Sensitivities'!$CF$4:$CF$65536)</f>
        <v>1.1399999999999999</v>
      </c>
      <c r="CD5" s="80">
        <f>SUMIF('KRM Sensitivities'!$C$4:$C$422,"="&amp;$A5,'KRM Sensitivities'!$CG$4:$CG$65536)</f>
        <v>0</v>
      </c>
      <c r="CE5" s="80">
        <f>SUMIF('KRM Sensitivities'!$C$4:$C$422,"="&amp;$A5,'KRM Sensitivities'!$CH$4:$CH$65536)</f>
        <v>0</v>
      </c>
      <c r="CF5" s="80">
        <f>SUMIF('KRM Sensitivities'!$C$4:$C$422,"="&amp;$A5,'KRM Sensitivities'!$CI$4:$CI$65536)</f>
        <v>0</v>
      </c>
      <c r="CG5" s="80">
        <f>SUMIF('KRM Sensitivities'!$C$4:$C$422,"="&amp;$A5,'KRM Sensitivities'!$CJ$4:$CJ$65536)</f>
        <v>0</v>
      </c>
      <c r="CH5" s="80">
        <f>SUMIF('KRM Sensitivities'!$C$4:$C$422,"="&amp;$A5,'KRM Sensitivities'!$CK$4:$CK$65536)</f>
        <v>0</v>
      </c>
      <c r="CI5" s="80">
        <f>SUMIF('KRM Sensitivities'!$C$4:$C$422,"="&amp;$A5,'KRM Sensitivities'!$CL$4:$CL$65536)</f>
        <v>0</v>
      </c>
      <c r="CJ5" s="80">
        <f>SUMIF('KRM Sensitivities'!$C$4:$C$422,"="&amp;$A5,'KRM Sensitivities'!$CM$4:$CM$65536)</f>
        <v>0</v>
      </c>
      <c r="CK5" s="80">
        <f>SUMIF('KRM Sensitivities'!$C$4:$C$422,"="&amp;$A5,'KRM Sensitivities'!$CN$4:$CN$65536)</f>
        <v>-114.01</v>
      </c>
      <c r="CL5" s="80">
        <f>SUMIF('KRM Sensitivities'!$C$4:$C$422,"="&amp;$A5,'KRM Sensitivities'!$CO$4:$CO$65536)</f>
        <v>-114.01</v>
      </c>
      <c r="CM5" s="80">
        <f>SUMIF('KRM Sensitivities'!$C$4:$C$422,"="&amp;$A5,'KRM Sensitivities'!$CP$4:$CP$65536)</f>
        <v>0</v>
      </c>
      <c r="CN5" s="80">
        <f>SUMIF('KRM Sensitivities'!$C$4:$C$422,"="&amp;$A5,'KRM Sensitivities'!$CQ$4:$CQ$65536)</f>
        <v>0</v>
      </c>
      <c r="CO5" s="80">
        <f>SUMIF('KRM Sensitivities'!$C$4:$C$422,"="&amp;$A5,'KRM Sensitivities'!$CR$4:$CR$65536)</f>
        <v>0</v>
      </c>
      <c r="CP5" s="80">
        <f>SUMIF('KRM Sensitivities'!$C$4:$C$422,"="&amp;$A5,'KRM Sensitivities'!$CS$4:$CS$65536)</f>
        <v>0</v>
      </c>
      <c r="CQ5" s="80">
        <f>SUMIF('KRM Sensitivities'!$C$4:$C$422,"="&amp;$A5,'KRM Sensitivities'!$CT$4:$CT$65536)</f>
        <v>0</v>
      </c>
      <c r="CR5" s="80">
        <f>SUMIF('KRM Sensitivities'!$C$4:$C$422,"="&amp;$A5,'KRM Sensitivities'!$CU$4:$CU$65536)</f>
        <v>0</v>
      </c>
      <c r="CS5" s="80">
        <f>SUMIF('KRM Sensitivities'!$C$4:$C$422,"="&amp;$A5,'KRM Sensitivities'!$CV$4:$CV$65536)</f>
        <v>0</v>
      </c>
      <c r="CT5" s="80">
        <f>SUMIF('KRM Sensitivities'!$C$4:$C$422,"="&amp;$A5,'KRM Sensitivities'!$CW$4:$CW$65536)</f>
        <v>0</v>
      </c>
      <c r="CU5" s="80">
        <f>SUMIF('KRM Sensitivities'!$C$4:$C$422,"="&amp;$A5,'KRM Sensitivities'!$CX$4:$CX$65536)</f>
        <v>0</v>
      </c>
      <c r="CV5" s="80">
        <f>SUMIF('KRM Sensitivities'!$C$4:$C$422,"="&amp;$A5,'KRM Sensitivities'!$CY$4:$CY$65536)</f>
        <v>0</v>
      </c>
      <c r="CW5" s="80">
        <f>SUMIF('KRM Sensitivities'!$C$4:$C$422,"="&amp;$A5,'KRM Sensitivities'!$CZ$4:$CZ$65536)</f>
        <v>0</v>
      </c>
      <c r="CX5" s="80">
        <f>SUMIF('KRM Sensitivities'!$C$4:$C$422,"="&amp;$A5,'KRM Sensitivities'!$DA$4:$DA$65536)</f>
        <v>0</v>
      </c>
      <c r="CY5" s="80">
        <f>SUMIF('KRM Sensitivities'!$C$4:$C$422,"="&amp;$A5,'KRM Sensitivities'!$DB$4:$DB$65536)</f>
        <v>0</v>
      </c>
      <c r="CZ5" s="80">
        <f>SUMIF('KRM Sensitivities'!$C$4:$C$422,"="&amp;$A5,'KRM Sensitivities'!$DC$4:$DC$65536)</f>
        <v>0</v>
      </c>
      <c r="DA5" s="80">
        <f>SUMIF('KRM Sensitivities'!$C$4:$C$422,"="&amp;$A5,'KRM Sensitivities'!$DD$4:$DD$65536)</f>
        <v>0</v>
      </c>
      <c r="DB5" s="80">
        <f>SUMIF('KRM Sensitivities'!$C$4:$C$422,"="&amp;$A5,'KRM Sensitivities'!$DE$4:$DE$65536)</f>
        <v>0</v>
      </c>
      <c r="DC5" s="80">
        <f>SUMIF('KRM Sensitivities'!$C$4:$C$422,"="&amp;$A5,'KRM Sensitivities'!$DF$4:$DF$65536)</f>
        <v>0</v>
      </c>
      <c r="DD5" s="80">
        <f>SUMIF('KRM Sensitivities'!$C$4:$C$422,"="&amp;$A5,'KRM Sensitivities'!$DG$4:$DG$65536)</f>
        <v>0</v>
      </c>
      <c r="DE5" s="80">
        <f>SUMIF('KRM Sensitivities'!$C$4:$C$422,"="&amp;$A5,'KRM Sensitivities'!$DH$4:$DH$65536)</f>
        <v>0</v>
      </c>
      <c r="DF5" s="80">
        <f>SUMIF('KRM Sensitivities'!$C$4:$C$422,"="&amp;$A5,'KRM Sensitivities'!$DI$4:$DI$65536)</f>
        <v>0</v>
      </c>
      <c r="DG5" s="80">
        <f>SUMIF('KRM Sensitivities'!$C$4:$C$422,"="&amp;$A5,'KRM Sensitivities'!$DJ$4:$DJ$65536)</f>
        <v>0</v>
      </c>
      <c r="DH5" s="80">
        <f>SUMIF('KRM Sensitivities'!$C$4:$C$422,"="&amp;$A5,'KRM Sensitivities'!$DK$4:$DK$65536)</f>
        <v>0</v>
      </c>
      <c r="DI5" s="80">
        <f>SUMIF('KRM Sensitivities'!$C$4:$C$422,"="&amp;$A5,'KRM Sensitivities'!$DL$4:$DL$65536)</f>
        <v>0</v>
      </c>
      <c r="DJ5" s="80">
        <f>SUMIF('KRM Sensitivities'!$C$4:$C$422,"="&amp;$A5,'KRM Sensitivities'!$DM$4:$DM$65536)</f>
        <v>0</v>
      </c>
      <c r="DK5" s="80">
        <f>SUMIF('KRM Sensitivities'!$C$4:$C$422,"="&amp;$A5,'KRM Sensitivities'!$DN$4:$DN$65536)</f>
        <v>0</v>
      </c>
      <c r="DL5" s="80">
        <f>SUMIF('KRM Sensitivities'!$C$4:$C$422,"="&amp;$A5,'KRM Sensitivities'!$DO$4:$DO$65536)</f>
        <v>0</v>
      </c>
      <c r="DM5" s="80">
        <f>SUMIF('KRM Sensitivities'!$C$4:$C$422,"="&amp;$A5,'KRM Sensitivities'!$DP$4:$DP$65536)</f>
        <v>0</v>
      </c>
      <c r="DN5" s="80">
        <f>SUMIF('KRM Sensitivities'!$C$4:$C$422,"="&amp;$A5,'KRM Sensitivities'!$DQ$4:$DQ$65536)</f>
        <v>0</v>
      </c>
      <c r="DO5" s="80">
        <f>SUMIF('KRM Sensitivities'!$C$4:$C$422,"="&amp;$A5,'KRM Sensitivities'!$DR$4:$DR$65536)</f>
        <v>0</v>
      </c>
      <c r="DP5" s="80">
        <f>SUMIF('KRM Sensitivities'!$C$4:$C$422,"="&amp;$A5,'KRM Sensitivities'!$DS$4:$DS$65536)</f>
        <v>0</v>
      </c>
      <c r="DQ5" s="80">
        <f>SUMIF('KRM Sensitivities'!$C$4:$C$422,"="&amp;$A5,'KRM Sensitivities'!$DT$4:$DT$65536)</f>
        <v>-11.22</v>
      </c>
      <c r="DR5" s="61" t="str">
        <f t="shared" si="0"/>
        <v>OIS6M</v>
      </c>
      <c r="DS5" s="61" t="str">
        <f t="shared" si="1"/>
        <v>OISEUR6M</v>
      </c>
    </row>
    <row r="6" spans="1:123" x14ac:dyDescent="0.2">
      <c r="A6">
        <v>4</v>
      </c>
      <c r="B6" t="s">
        <v>18</v>
      </c>
      <c r="C6" t="s">
        <v>369</v>
      </c>
      <c r="D6" t="s">
        <v>525</v>
      </c>
      <c r="E6" t="s">
        <v>531</v>
      </c>
      <c r="F6" t="s">
        <v>13</v>
      </c>
      <c r="G6">
        <v>5.9708999999999998E-2</v>
      </c>
      <c r="H6">
        <v>-0.10199800000000001</v>
      </c>
      <c r="I6" s="80">
        <f>SUMIF('KRM Sensitivities'!$C$4:$C$422,"="&amp;$A6,'KRM Sensitivities'!$L$4:$L$65536)</f>
        <v>-3.1500000000001691</v>
      </c>
      <c r="J6" s="80">
        <f>SUMIF('KRM Sensitivities'!$C$4:$C$422,"="&amp;$A6,'KRM Sensitivities'!$M$4:$M$65536)</f>
        <v>-3.1500000000001691</v>
      </c>
      <c r="K6" s="80">
        <f>SUMIF('KRM Sensitivities'!$C$4:$C$422,"="&amp;$A6,'KRM Sensitivities'!$N$4:$N$65536)</f>
        <v>-3.1500000000001691</v>
      </c>
      <c r="L6" s="80">
        <f>SUMIF('KRM Sensitivities'!$C$4:$C$422,"="&amp;$A6,'KRM Sensitivities'!$O$4:$O$65536)</f>
        <v>-3.1500000000001691</v>
      </c>
      <c r="M6" s="80">
        <f>SUMIF('KRM Sensitivities'!$C$4:$C$422,"="&amp;$A6,'KRM Sensitivities'!$P$4:$P$65536)</f>
        <v>691.0200000000001</v>
      </c>
      <c r="N6" s="80">
        <f>SUMIF('KRM Sensitivities'!$C$4:$C$422,"="&amp;$A6,'KRM Sensitivities'!$Q$4:$Q$65536)</f>
        <v>688.33</v>
      </c>
      <c r="O6" s="80">
        <f>SUMIF('KRM Sensitivities'!$C$4:$C$422,"="&amp;$A6,'KRM Sensitivities'!$R$4:$R$65536)</f>
        <v>0</v>
      </c>
      <c r="P6" s="80">
        <f>SUMIF('KRM Sensitivities'!$C$4:$C$422,"="&amp;$A6,'KRM Sensitivities'!$S$4:$S$65536)</f>
        <v>0</v>
      </c>
      <c r="Q6" s="80">
        <f>SUMIF('KRM Sensitivities'!$C$4:$C$422,"="&amp;$A6,'KRM Sensitivities'!$T$4:$T$65536)</f>
        <v>0</v>
      </c>
      <c r="R6" s="80">
        <f>SUMIF('KRM Sensitivities'!$C$4:$C$422,"="&amp;$A6,'KRM Sensitivities'!$U$4:$U$65536)</f>
        <v>0</v>
      </c>
      <c r="S6" s="80">
        <f>SUMIF('KRM Sensitivities'!$C$4:$C$422,"="&amp;$A6,'KRM Sensitivities'!$V$4:$V$65536)</f>
        <v>134.86000000000001</v>
      </c>
      <c r="T6" s="80">
        <f>SUMIF('KRM Sensitivities'!$C$4:$C$422,"="&amp;$A6,'KRM Sensitivities'!$W$4:$W$65536)</f>
        <v>134.86000000000001</v>
      </c>
      <c r="U6" s="80">
        <f>SUMIF('KRM Sensitivities'!$C$4:$C$422,"="&amp;$A6,'KRM Sensitivities'!$X$4:$X$65536)</f>
        <v>0</v>
      </c>
      <c r="V6" s="80">
        <f>SUMIF('KRM Sensitivities'!$C$4:$C$422,"="&amp;$A6,'KRM Sensitivities'!$Y$4:$Y$65536)</f>
        <v>0</v>
      </c>
      <c r="W6" s="80">
        <f>SUMIF('KRM Sensitivities'!$C$4:$C$422,"="&amp;$A6,'KRM Sensitivities'!$Z$4:$Z$65536)</f>
        <v>40.85</v>
      </c>
      <c r="X6" s="80">
        <f>SUMIF('KRM Sensitivities'!$C$4:$C$422,"="&amp;$A6,'KRM Sensitivities'!$AA$4:$AA$65536)</f>
        <v>0</v>
      </c>
      <c r="Y6" s="80">
        <f>SUMIF('KRM Sensitivities'!$C$4:$C$422,"="&amp;$A6,'KRM Sensitivities'!$AB$4:$AB$65536)</f>
        <v>82.59</v>
      </c>
      <c r="Z6" s="80">
        <f>SUMIF('KRM Sensitivities'!$C$4:$C$422,"="&amp;$A6,'KRM Sensitivities'!$AC$4:$AC$65536)</f>
        <v>512.62</v>
      </c>
      <c r="AA6" s="80">
        <f>SUMIF('KRM Sensitivities'!$C$4:$C$422,"="&amp;$A6,'KRM Sensitivities'!$AD$4:$AD$65536)</f>
        <v>367.63</v>
      </c>
      <c r="AB6" s="80">
        <f>SUMIF('KRM Sensitivities'!$C$4:$C$422,"="&amp;$A6,'KRM Sensitivities'!$AE$4:$AE$65536)</f>
        <v>144.99</v>
      </c>
      <c r="AC6" s="80">
        <f>SUMIF('KRM Sensitivities'!$C$4:$C$422,"="&amp;$A6,'KRM Sensitivities'!$AF$4:$AF$65536)</f>
        <v>0</v>
      </c>
      <c r="AD6" s="80">
        <f>SUMIF('KRM Sensitivities'!$C$4:$C$422,"="&amp;$A6,'KRM Sensitivities'!$AG$4:$AG$65536)</f>
        <v>0</v>
      </c>
      <c r="AE6" s="80">
        <f>SUMIF('KRM Sensitivities'!$C$4:$C$422,"="&amp;$A6,'KRM Sensitivities'!$AH$4:$AH$65536)</f>
        <v>0</v>
      </c>
      <c r="AF6" s="80">
        <f>SUMIF('KRM Sensitivities'!$C$4:$C$422,"="&amp;$A6,'KRM Sensitivities'!$AI$4:$AI$65536)</f>
        <v>0</v>
      </c>
      <c r="AG6" s="80">
        <f>SUMIF('KRM Sensitivities'!$C$4:$C$422,"="&amp;$A6,'KRM Sensitivities'!$AJ$4:$AJ$65536)</f>
        <v>0</v>
      </c>
      <c r="AH6" s="80">
        <f>SUMIF('KRM Sensitivities'!$C$4:$C$422,"="&amp;$A6,'KRM Sensitivities'!$AK$4:$AK$65536)</f>
        <v>0</v>
      </c>
      <c r="AI6" s="80">
        <f>SUMIF('KRM Sensitivities'!$C$4:$C$422,"="&amp;$A6,'KRM Sensitivities'!$AL$4:$AL$65536)</f>
        <v>0</v>
      </c>
      <c r="AJ6" s="80">
        <f>SUMIF('KRM Sensitivities'!$C$4:$C$422,"="&amp;$A6,'KRM Sensitivities'!$AM$4:$AM$65536)</f>
        <v>0</v>
      </c>
      <c r="AK6" s="80">
        <f>SUMIF('KRM Sensitivities'!$C$4:$C$422,"="&amp;$A6,'KRM Sensitivities'!$AN$4:$AN$65536)</f>
        <v>0</v>
      </c>
      <c r="AL6" s="80">
        <f>SUMIF('KRM Sensitivities'!$C$4:$C$422,"="&amp;$A6,'KRM Sensitivities'!$AO$4:$AO$65536)</f>
        <v>0</v>
      </c>
      <c r="AM6" s="80">
        <f>SUMIF('KRM Sensitivities'!$C$4:$C$422,"="&amp;$A6,'KRM Sensitivities'!$AP$4:$AP$65536)</f>
        <v>0</v>
      </c>
      <c r="AN6" s="80">
        <f>SUMIF('KRM Sensitivities'!$C$4:$C$422,"="&amp;$A6,'KRM Sensitivities'!$AQ$4:$AQ$65536)</f>
        <v>0</v>
      </c>
      <c r="AO6" s="80">
        <f>SUMIF('KRM Sensitivities'!$C$4:$C$422,"="&amp;$A6,'KRM Sensitivities'!$AR$4:$AR$65536)</f>
        <v>0</v>
      </c>
      <c r="AP6" s="80">
        <f>SUMIF('KRM Sensitivities'!$C$4:$C$422,"="&amp;$A6,'KRM Sensitivities'!$AS$4:$AS$65536)</f>
        <v>0</v>
      </c>
      <c r="AQ6" s="80">
        <f>SUMIF('KRM Sensitivities'!$C$4:$C$422,"="&amp;$A6,'KRM Sensitivities'!$AT$4:$AT$65536)</f>
        <v>0</v>
      </c>
      <c r="AR6" s="80">
        <f>SUMIF('KRM Sensitivities'!$C$4:$C$422,"="&amp;$A6,'KRM Sensitivities'!$AU$4:$AU$65536)</f>
        <v>2.69</v>
      </c>
      <c r="AS6" s="80">
        <f>SUMIF('KRM Sensitivities'!$C$4:$C$422,"="&amp;$A6,'KRM Sensitivities'!$AV$4:$AV$65536)</f>
        <v>0</v>
      </c>
      <c r="AT6" s="80">
        <f>SUMIF('KRM Sensitivities'!$C$4:$C$422,"="&amp;$A6,'KRM Sensitivities'!$AW$4:$AW$65536)</f>
        <v>0</v>
      </c>
      <c r="AU6" s="80">
        <f>SUMIF('KRM Sensitivities'!$C$4:$C$422,"="&amp;$A6,'KRM Sensitivities'!$AX$4:$AX$65536)</f>
        <v>0</v>
      </c>
      <c r="AV6" s="80">
        <f>SUMIF('KRM Sensitivities'!$C$4:$C$422,"="&amp;$A6,'KRM Sensitivities'!$AY$4:$AY$65536)</f>
        <v>0</v>
      </c>
      <c r="AW6" s="80">
        <f>SUMIF('KRM Sensitivities'!$C$4:$C$422,"="&amp;$A6,'KRM Sensitivities'!$AZ$4:$AZ$65536)</f>
        <v>0</v>
      </c>
      <c r="AX6" s="80">
        <f>SUMIF('KRM Sensitivities'!$C$4:$C$422,"="&amp;$A6,'KRM Sensitivities'!$BA$4:$BA$65536)</f>
        <v>0</v>
      </c>
      <c r="AY6" s="80">
        <f>SUMIF('KRM Sensitivities'!$C$4:$C$422,"="&amp;$A6,'KRM Sensitivities'!$BB$4:$BB$65536)</f>
        <v>2.69</v>
      </c>
      <c r="AZ6" s="80">
        <f>SUMIF('KRM Sensitivities'!$C$4:$C$422,"="&amp;$A6,'KRM Sensitivities'!$BC$4:$BC$65536)</f>
        <v>2.69</v>
      </c>
      <c r="BA6" s="80">
        <f>SUMIF('KRM Sensitivities'!$C$4:$C$422,"="&amp;$A6,'KRM Sensitivities'!$BD$4:$BD$65536)</f>
        <v>0</v>
      </c>
      <c r="BB6" s="80">
        <f>SUMIF('KRM Sensitivities'!$C$4:$C$422,"="&amp;$A6,'KRM Sensitivities'!$BE$4:$BE$65536)</f>
        <v>0</v>
      </c>
      <c r="BC6" s="80">
        <f>SUMIF('KRM Sensitivities'!$C$4:$C$422,"="&amp;$A6,'KRM Sensitivities'!$BF$4:$BF$65536)</f>
        <v>0</v>
      </c>
      <c r="BD6" s="80">
        <f>SUMIF('KRM Sensitivities'!$C$4:$C$422,"="&amp;$A6,'KRM Sensitivities'!$BG$4:$BG$65536)</f>
        <v>-694.17000000000019</v>
      </c>
      <c r="BE6" s="80">
        <f>SUMIF('KRM Sensitivities'!$C$4:$C$422,"="&amp;$A6,'KRM Sensitivities'!$BH$4:$BH$65536)</f>
        <v>0</v>
      </c>
      <c r="BF6" s="80">
        <f>SUMIF('KRM Sensitivities'!$C$4:$C$422,"="&amp;$A6,'KRM Sensitivities'!$BI$4:$BI$65536)</f>
        <v>0</v>
      </c>
      <c r="BG6" s="80">
        <f>SUMIF('KRM Sensitivities'!$C$4:$C$422,"="&amp;$A6,'KRM Sensitivities'!$BJ$4:$BJ$65536)</f>
        <v>0</v>
      </c>
      <c r="BH6" s="80">
        <f>SUMIF('KRM Sensitivities'!$C$4:$C$422,"="&amp;$A6,'KRM Sensitivities'!$BL$4:$BL$65536)</f>
        <v>0</v>
      </c>
      <c r="BI6" s="80">
        <f>SUMIF('KRM Sensitivities'!$C$4:$C$422,"="&amp;$A6,'KRM Sensitivities'!$BM$4:$BM$65536)</f>
        <v>0</v>
      </c>
      <c r="BJ6" s="80">
        <f>SUMIF('KRM Sensitivities'!$C$4:$C$422,"="&amp;$A6,'KRM Sensitivities'!$BK$4:$BK$65536)</f>
        <v>0</v>
      </c>
      <c r="BK6" s="80">
        <f>SUMIF('KRM Sensitivities'!$C$4:$C$422,"="&amp;$A6,'KRM Sensitivities'!$BN$4:$BN$65536)</f>
        <v>0</v>
      </c>
      <c r="BL6" s="80">
        <f>SUMIF('KRM Sensitivities'!$C$4:$C$422,"="&amp;$A6,'KRM Sensitivities'!$BO$4:$BO$65536)</f>
        <v>-694.17000000000019</v>
      </c>
      <c r="BM6" s="80">
        <f>SUMIF('KRM Sensitivities'!$C$4:$C$422,"="&amp;$A6,'KRM Sensitivities'!$BP$4:$BP$65536)</f>
        <v>-263.94</v>
      </c>
      <c r="BN6" s="80">
        <f>SUMIF('KRM Sensitivities'!$C$4:$C$422,"="&amp;$A6,'KRM Sensitivities'!$BQ$4:$BQ$65536)</f>
        <v>-263.94</v>
      </c>
      <c r="BO6" s="80">
        <f>SUMIF('KRM Sensitivities'!$C$4:$C$422,"="&amp;$A6,'KRM Sensitivities'!$BR$4:$BR$65536)</f>
        <v>0</v>
      </c>
      <c r="BP6" s="80">
        <f>SUMIF('KRM Sensitivities'!$C$4:$C$422,"="&amp;$A6,'KRM Sensitivities'!$BS$4:$BS$65536)</f>
        <v>0</v>
      </c>
      <c r="BQ6" s="80">
        <f>SUMIF('KRM Sensitivities'!$C$4:$C$422,"="&amp;$A6,'KRM Sensitivities'!$BT$4:$BT$65536)</f>
        <v>0</v>
      </c>
      <c r="BR6" s="80">
        <f>SUMIF('KRM Sensitivities'!$C$4:$C$422,"="&amp;$A6,'KRM Sensitivities'!$BU$4:$BU$65536)</f>
        <v>0</v>
      </c>
      <c r="BS6" s="80">
        <f>SUMIF('KRM Sensitivities'!$C$4:$C$422,"="&amp;$A6,'KRM Sensitivities'!$BV$4:$BV$65536)</f>
        <v>0</v>
      </c>
      <c r="BT6" s="80">
        <f>SUMIF('KRM Sensitivities'!$C$4:$C$422,"="&amp;$A6,'KRM Sensitivities'!$BW$4:$BW$65536)</f>
        <v>0</v>
      </c>
      <c r="BU6" s="80">
        <f>SUMIF('KRM Sensitivities'!$C$4:$C$422,"="&amp;$A6,'KRM Sensitivities'!$BX$4:$BX$65536)</f>
        <v>0</v>
      </c>
      <c r="BV6" s="80">
        <f>SUMIF('KRM Sensitivities'!$C$4:$C$422,"="&amp;$A6,'KRM Sensitivities'!$BY$4:$BY$65536)</f>
        <v>-560.19000000000005</v>
      </c>
      <c r="BW6" s="80">
        <f>SUMIF('KRM Sensitivities'!$C$4:$C$422,"="&amp;$A6,'KRM Sensitivities'!$BZ$4:$BZ$65536)</f>
        <v>-560.19000000000005</v>
      </c>
      <c r="BX6" s="80">
        <f>SUMIF('KRM Sensitivities'!$C$4:$C$422,"="&amp;$A6,'KRM Sensitivities'!$CA$4:$CA$65536)</f>
        <v>0</v>
      </c>
      <c r="BY6" s="80">
        <f>SUMIF('KRM Sensitivities'!$C$4:$C$422,"="&amp;$A6,'KRM Sensitivities'!$CB$4:$CB$65536)</f>
        <v>39.049999999999997</v>
      </c>
      <c r="BZ6" s="80">
        <f>SUMIF('KRM Sensitivities'!$C$4:$C$422,"="&amp;$A6,'KRM Sensitivities'!$CC$4:$CC$65536)</f>
        <v>39.049999999999997</v>
      </c>
      <c r="CA6" s="80">
        <f>SUMIF('KRM Sensitivities'!$C$4:$C$422,"="&amp;$A6,'KRM Sensitivities'!$CD$4:$CD$65536)</f>
        <v>0</v>
      </c>
      <c r="CB6" s="80">
        <f>SUMIF('KRM Sensitivities'!$C$4:$C$422,"="&amp;$A6,'KRM Sensitivities'!$CE$4:$CE$65536)</f>
        <v>-17.72</v>
      </c>
      <c r="CC6" s="80">
        <f>SUMIF('KRM Sensitivities'!$C$4:$C$422,"="&amp;$A6,'KRM Sensitivities'!$CF$4:$CF$65536)</f>
        <v>-17.72</v>
      </c>
      <c r="CD6" s="80">
        <f>SUMIF('KRM Sensitivities'!$C$4:$C$422,"="&amp;$A6,'KRM Sensitivities'!$CG$4:$CG$65536)</f>
        <v>0</v>
      </c>
      <c r="CE6" s="80">
        <f>SUMIF('KRM Sensitivities'!$C$4:$C$422,"="&amp;$A6,'KRM Sensitivities'!$CH$4:$CH$65536)</f>
        <v>0</v>
      </c>
      <c r="CF6" s="80">
        <f>SUMIF('KRM Sensitivities'!$C$4:$C$422,"="&amp;$A6,'KRM Sensitivities'!$CI$4:$CI$65536)</f>
        <v>0</v>
      </c>
      <c r="CG6" s="80">
        <f>SUMIF('KRM Sensitivities'!$C$4:$C$422,"="&amp;$A6,'KRM Sensitivities'!$CJ$4:$CJ$65536)</f>
        <v>0</v>
      </c>
      <c r="CH6" s="80">
        <f>SUMIF('KRM Sensitivities'!$C$4:$C$422,"="&amp;$A6,'KRM Sensitivities'!$CK$4:$CK$65536)</f>
        <v>0</v>
      </c>
      <c r="CI6" s="80">
        <f>SUMIF('KRM Sensitivities'!$C$4:$C$422,"="&amp;$A6,'KRM Sensitivities'!$CL$4:$CL$65536)</f>
        <v>0</v>
      </c>
      <c r="CJ6" s="80">
        <f>SUMIF('KRM Sensitivities'!$C$4:$C$422,"="&amp;$A6,'KRM Sensitivities'!$CM$4:$CM$65536)</f>
        <v>0</v>
      </c>
      <c r="CK6" s="80">
        <f>SUMIF('KRM Sensitivities'!$C$4:$C$422,"="&amp;$A6,'KRM Sensitivities'!$CN$4:$CN$65536)</f>
        <v>108.63</v>
      </c>
      <c r="CL6" s="80">
        <f>SUMIF('KRM Sensitivities'!$C$4:$C$422,"="&amp;$A6,'KRM Sensitivities'!$CO$4:$CO$65536)</f>
        <v>108.63</v>
      </c>
      <c r="CM6" s="80">
        <f>SUMIF('KRM Sensitivities'!$C$4:$C$422,"="&amp;$A6,'KRM Sensitivities'!$CP$4:$CP$65536)</f>
        <v>0</v>
      </c>
      <c r="CN6" s="80">
        <f>SUMIF('KRM Sensitivities'!$C$4:$C$422,"="&amp;$A6,'KRM Sensitivities'!$CQ$4:$CQ$65536)</f>
        <v>0</v>
      </c>
      <c r="CO6" s="80">
        <f>SUMIF('KRM Sensitivities'!$C$4:$C$422,"="&amp;$A6,'KRM Sensitivities'!$CR$4:$CR$65536)</f>
        <v>0</v>
      </c>
      <c r="CP6" s="80">
        <f>SUMIF('KRM Sensitivities'!$C$4:$C$422,"="&amp;$A6,'KRM Sensitivities'!$CS$4:$CS$65536)</f>
        <v>0</v>
      </c>
      <c r="CQ6" s="80">
        <f>SUMIF('KRM Sensitivities'!$C$4:$C$422,"="&amp;$A6,'KRM Sensitivities'!$CT$4:$CT$65536)</f>
        <v>0</v>
      </c>
      <c r="CR6" s="80">
        <f>SUMIF('KRM Sensitivities'!$C$4:$C$422,"="&amp;$A6,'KRM Sensitivities'!$CU$4:$CU$65536)</f>
        <v>0</v>
      </c>
      <c r="CS6" s="80">
        <f>SUMIF('KRM Sensitivities'!$C$4:$C$422,"="&amp;$A6,'KRM Sensitivities'!$CV$4:$CV$65536)</f>
        <v>0</v>
      </c>
      <c r="CT6" s="80">
        <f>SUMIF('KRM Sensitivities'!$C$4:$C$422,"="&amp;$A6,'KRM Sensitivities'!$CW$4:$CW$65536)</f>
        <v>0</v>
      </c>
      <c r="CU6" s="80">
        <f>SUMIF('KRM Sensitivities'!$C$4:$C$422,"="&amp;$A6,'KRM Sensitivities'!$CX$4:$CX$65536)</f>
        <v>0</v>
      </c>
      <c r="CV6" s="80">
        <f>SUMIF('KRM Sensitivities'!$C$4:$C$422,"="&amp;$A6,'KRM Sensitivities'!$CY$4:$CY$65536)</f>
        <v>0</v>
      </c>
      <c r="CW6" s="80">
        <f>SUMIF('KRM Sensitivities'!$C$4:$C$422,"="&amp;$A6,'KRM Sensitivities'!$CZ$4:$CZ$65536)</f>
        <v>0</v>
      </c>
      <c r="CX6" s="80">
        <f>SUMIF('KRM Sensitivities'!$C$4:$C$422,"="&amp;$A6,'KRM Sensitivities'!$DA$4:$DA$65536)</f>
        <v>0</v>
      </c>
      <c r="CY6" s="80">
        <f>SUMIF('KRM Sensitivities'!$C$4:$C$422,"="&amp;$A6,'KRM Sensitivities'!$DB$4:$DB$65536)</f>
        <v>0</v>
      </c>
      <c r="CZ6" s="80">
        <f>SUMIF('KRM Sensitivities'!$C$4:$C$422,"="&amp;$A6,'KRM Sensitivities'!$DC$4:$DC$65536)</f>
        <v>0</v>
      </c>
      <c r="DA6" s="80">
        <f>SUMIF('KRM Sensitivities'!$C$4:$C$422,"="&amp;$A6,'KRM Sensitivities'!$DD$4:$DD$65536)</f>
        <v>0</v>
      </c>
      <c r="DB6" s="80">
        <f>SUMIF('KRM Sensitivities'!$C$4:$C$422,"="&amp;$A6,'KRM Sensitivities'!$DE$4:$DE$65536)</f>
        <v>0</v>
      </c>
      <c r="DC6" s="80">
        <f>SUMIF('KRM Sensitivities'!$C$4:$C$422,"="&amp;$A6,'KRM Sensitivities'!$DF$4:$DF$65536)</f>
        <v>0</v>
      </c>
      <c r="DD6" s="80">
        <f>SUMIF('KRM Sensitivities'!$C$4:$C$422,"="&amp;$A6,'KRM Sensitivities'!$DG$4:$DG$65536)</f>
        <v>0</v>
      </c>
      <c r="DE6" s="80">
        <f>SUMIF('KRM Sensitivities'!$C$4:$C$422,"="&amp;$A6,'KRM Sensitivities'!$DH$4:$DH$65536)</f>
        <v>0</v>
      </c>
      <c r="DF6" s="80">
        <f>SUMIF('KRM Sensitivities'!$C$4:$C$422,"="&amp;$A6,'KRM Sensitivities'!$DI$4:$DI$65536)</f>
        <v>0</v>
      </c>
      <c r="DG6" s="80">
        <f>SUMIF('KRM Sensitivities'!$C$4:$C$422,"="&amp;$A6,'KRM Sensitivities'!$DJ$4:$DJ$65536)</f>
        <v>0</v>
      </c>
      <c r="DH6" s="80">
        <f>SUMIF('KRM Sensitivities'!$C$4:$C$422,"="&amp;$A6,'KRM Sensitivities'!$DK$4:$DK$65536)</f>
        <v>0</v>
      </c>
      <c r="DI6" s="80">
        <f>SUMIF('KRM Sensitivities'!$C$4:$C$422,"="&amp;$A6,'KRM Sensitivities'!$DL$4:$DL$65536)</f>
        <v>0</v>
      </c>
      <c r="DJ6" s="80">
        <f>SUMIF('KRM Sensitivities'!$C$4:$C$422,"="&amp;$A6,'KRM Sensitivities'!$DM$4:$DM$65536)</f>
        <v>0</v>
      </c>
      <c r="DK6" s="80">
        <f>SUMIF('KRM Sensitivities'!$C$4:$C$422,"="&amp;$A6,'KRM Sensitivities'!$DN$4:$DN$65536)</f>
        <v>0</v>
      </c>
      <c r="DL6" s="80">
        <f>SUMIF('KRM Sensitivities'!$C$4:$C$422,"="&amp;$A6,'KRM Sensitivities'!$DO$4:$DO$65536)</f>
        <v>0</v>
      </c>
      <c r="DM6" s="80">
        <f>SUMIF('KRM Sensitivities'!$C$4:$C$422,"="&amp;$A6,'KRM Sensitivities'!$DP$4:$DP$65536)</f>
        <v>0</v>
      </c>
      <c r="DN6" s="80">
        <f>SUMIF('KRM Sensitivities'!$C$4:$C$422,"="&amp;$A6,'KRM Sensitivities'!$DQ$4:$DQ$65536)</f>
        <v>0</v>
      </c>
      <c r="DO6" s="80">
        <f>SUMIF('KRM Sensitivities'!$C$4:$C$422,"="&amp;$A6,'KRM Sensitivities'!$DR$4:$DR$65536)</f>
        <v>0</v>
      </c>
      <c r="DP6" s="80">
        <f>SUMIF('KRM Sensitivities'!$C$4:$C$422,"="&amp;$A6,'KRM Sensitivities'!$DS$4:$DS$65536)</f>
        <v>0</v>
      </c>
      <c r="DQ6" s="80">
        <f>SUMIF('KRM Sensitivities'!$C$4:$C$422,"="&amp;$A6,'KRM Sensitivities'!$DT$4:$DT$65536)</f>
        <v>-41.74</v>
      </c>
      <c r="DR6" s="61" t="str">
        <f t="shared" si="0"/>
        <v>OIS1Y</v>
      </c>
      <c r="DS6" s="61" t="str">
        <f t="shared" si="1"/>
        <v>OISEUR1Y</v>
      </c>
    </row>
    <row r="7" spans="1:123" x14ac:dyDescent="0.2">
      <c r="A7">
        <v>5</v>
      </c>
      <c r="B7" t="s">
        <v>18</v>
      </c>
      <c r="C7" t="s">
        <v>369</v>
      </c>
      <c r="D7" t="s">
        <v>525</v>
      </c>
      <c r="E7" t="s">
        <v>531</v>
      </c>
      <c r="F7" t="s">
        <v>14</v>
      </c>
      <c r="G7">
        <v>5.9305999999999998E-2</v>
      </c>
      <c r="H7">
        <v>-0.11437600000000001</v>
      </c>
      <c r="I7" s="80">
        <f>SUMIF('KRM Sensitivities'!$C$4:$C$422,"="&amp;$A7,'KRM Sensitivities'!$L$4:$L$65536)</f>
        <v>1088.95</v>
      </c>
      <c r="J7" s="80">
        <f>SUMIF('KRM Sensitivities'!$C$4:$C$422,"="&amp;$A7,'KRM Sensitivities'!$M$4:$M$65536)</f>
        <v>1088.95</v>
      </c>
      <c r="K7" s="80">
        <f>SUMIF('KRM Sensitivities'!$C$4:$C$422,"="&amp;$A7,'KRM Sensitivities'!$N$4:$N$65536)</f>
        <v>1088.95</v>
      </c>
      <c r="L7" s="80">
        <f>SUMIF('KRM Sensitivities'!$C$4:$C$422,"="&amp;$A7,'KRM Sensitivities'!$O$4:$O$65536)</f>
        <v>1088.95</v>
      </c>
      <c r="M7" s="80">
        <f>SUMIF('KRM Sensitivities'!$C$4:$C$422,"="&amp;$A7,'KRM Sensitivities'!$P$4:$P$65536)</f>
        <v>1380.9199999999998</v>
      </c>
      <c r="N7" s="80">
        <f>SUMIF('KRM Sensitivities'!$C$4:$C$422,"="&amp;$A7,'KRM Sensitivities'!$Q$4:$Q$65536)</f>
        <v>1376.4299999999998</v>
      </c>
      <c r="O7" s="80">
        <f>SUMIF('KRM Sensitivities'!$C$4:$C$422,"="&amp;$A7,'KRM Sensitivities'!$R$4:$R$65536)</f>
        <v>0</v>
      </c>
      <c r="P7" s="80">
        <f>SUMIF('KRM Sensitivities'!$C$4:$C$422,"="&amp;$A7,'KRM Sensitivities'!$S$4:$S$65536)</f>
        <v>0</v>
      </c>
      <c r="Q7" s="80">
        <f>SUMIF('KRM Sensitivities'!$C$4:$C$422,"="&amp;$A7,'KRM Sensitivities'!$T$4:$T$65536)</f>
        <v>0</v>
      </c>
      <c r="R7" s="80">
        <f>SUMIF('KRM Sensitivities'!$C$4:$C$422,"="&amp;$A7,'KRM Sensitivities'!$U$4:$U$65536)</f>
        <v>0</v>
      </c>
      <c r="S7" s="80">
        <f>SUMIF('KRM Sensitivities'!$C$4:$C$422,"="&amp;$A7,'KRM Sensitivities'!$V$4:$V$65536)</f>
        <v>98.04</v>
      </c>
      <c r="T7" s="80">
        <f>SUMIF('KRM Sensitivities'!$C$4:$C$422,"="&amp;$A7,'KRM Sensitivities'!$W$4:$W$65536)</f>
        <v>98.04</v>
      </c>
      <c r="U7" s="80">
        <f>SUMIF('KRM Sensitivities'!$C$4:$C$422,"="&amp;$A7,'KRM Sensitivities'!$X$4:$X$65536)</f>
        <v>0</v>
      </c>
      <c r="V7" s="80">
        <f>SUMIF('KRM Sensitivities'!$C$4:$C$422,"="&amp;$A7,'KRM Sensitivities'!$Y$4:$Y$65536)</f>
        <v>0</v>
      </c>
      <c r="W7" s="80">
        <f>SUMIF('KRM Sensitivities'!$C$4:$C$422,"="&amp;$A7,'KRM Sensitivities'!$Z$4:$Z$65536)</f>
        <v>924.67000000000007</v>
      </c>
      <c r="X7" s="80">
        <f>SUMIF('KRM Sensitivities'!$C$4:$C$422,"="&amp;$A7,'KRM Sensitivities'!$AA$4:$AA$65536)</f>
        <v>0</v>
      </c>
      <c r="Y7" s="80">
        <f>SUMIF('KRM Sensitivities'!$C$4:$C$422,"="&amp;$A7,'KRM Sensitivities'!$AB$4:$AB$65536)</f>
        <v>1019.84</v>
      </c>
      <c r="Z7" s="80">
        <f>SUMIF('KRM Sensitivities'!$C$4:$C$422,"="&amp;$A7,'KRM Sensitivities'!$AC$4:$AC$65536)</f>
        <v>353.72</v>
      </c>
      <c r="AA7" s="80">
        <f>SUMIF('KRM Sensitivities'!$C$4:$C$422,"="&amp;$A7,'KRM Sensitivities'!$AD$4:$AD$65536)</f>
        <v>152.62</v>
      </c>
      <c r="AB7" s="80">
        <f>SUMIF('KRM Sensitivities'!$C$4:$C$422,"="&amp;$A7,'KRM Sensitivities'!$AE$4:$AE$65536)</f>
        <v>201.1</v>
      </c>
      <c r="AC7" s="80">
        <f>SUMIF('KRM Sensitivities'!$C$4:$C$422,"="&amp;$A7,'KRM Sensitivities'!$AF$4:$AF$65536)</f>
        <v>0</v>
      </c>
      <c r="AD7" s="80">
        <f>SUMIF('KRM Sensitivities'!$C$4:$C$422,"="&amp;$A7,'KRM Sensitivities'!$AG$4:$AG$65536)</f>
        <v>0</v>
      </c>
      <c r="AE7" s="80">
        <f>SUMIF('KRM Sensitivities'!$C$4:$C$422,"="&amp;$A7,'KRM Sensitivities'!$AH$4:$AH$65536)</f>
        <v>0</v>
      </c>
      <c r="AF7" s="80">
        <f>SUMIF('KRM Sensitivities'!$C$4:$C$422,"="&amp;$A7,'KRM Sensitivities'!$AI$4:$AI$65536)</f>
        <v>0</v>
      </c>
      <c r="AG7" s="80">
        <f>SUMIF('KRM Sensitivities'!$C$4:$C$422,"="&amp;$A7,'KRM Sensitivities'!$AJ$4:$AJ$65536)</f>
        <v>0</v>
      </c>
      <c r="AH7" s="80">
        <f>SUMIF('KRM Sensitivities'!$C$4:$C$422,"="&amp;$A7,'KRM Sensitivities'!$AK$4:$AK$65536)</f>
        <v>0</v>
      </c>
      <c r="AI7" s="80">
        <f>SUMIF('KRM Sensitivities'!$C$4:$C$422,"="&amp;$A7,'KRM Sensitivities'!$AL$4:$AL$65536)</f>
        <v>0</v>
      </c>
      <c r="AJ7" s="80">
        <f>SUMIF('KRM Sensitivities'!$C$4:$C$422,"="&amp;$A7,'KRM Sensitivities'!$AM$4:$AM$65536)</f>
        <v>0</v>
      </c>
      <c r="AK7" s="80">
        <f>SUMIF('KRM Sensitivities'!$C$4:$C$422,"="&amp;$A7,'KRM Sensitivities'!$AN$4:$AN$65536)</f>
        <v>0</v>
      </c>
      <c r="AL7" s="80">
        <f>SUMIF('KRM Sensitivities'!$C$4:$C$422,"="&amp;$A7,'KRM Sensitivities'!$AO$4:$AO$65536)</f>
        <v>0</v>
      </c>
      <c r="AM7" s="80">
        <f>SUMIF('KRM Sensitivities'!$C$4:$C$422,"="&amp;$A7,'KRM Sensitivities'!$AP$4:$AP$65536)</f>
        <v>0</v>
      </c>
      <c r="AN7" s="80">
        <f>SUMIF('KRM Sensitivities'!$C$4:$C$422,"="&amp;$A7,'KRM Sensitivities'!$AQ$4:$AQ$65536)</f>
        <v>0</v>
      </c>
      <c r="AO7" s="80">
        <f>SUMIF('KRM Sensitivities'!$C$4:$C$422,"="&amp;$A7,'KRM Sensitivities'!$AR$4:$AR$65536)</f>
        <v>0</v>
      </c>
      <c r="AP7" s="80">
        <f>SUMIF('KRM Sensitivities'!$C$4:$C$422,"="&amp;$A7,'KRM Sensitivities'!$AS$4:$AS$65536)</f>
        <v>0</v>
      </c>
      <c r="AQ7" s="80">
        <f>SUMIF('KRM Sensitivities'!$C$4:$C$422,"="&amp;$A7,'KRM Sensitivities'!$AT$4:$AT$65536)</f>
        <v>0</v>
      </c>
      <c r="AR7" s="80">
        <f>SUMIF('KRM Sensitivities'!$C$4:$C$422,"="&amp;$A7,'KRM Sensitivities'!$AU$4:$AU$65536)</f>
        <v>4.49</v>
      </c>
      <c r="AS7" s="80">
        <f>SUMIF('KRM Sensitivities'!$C$4:$C$422,"="&amp;$A7,'KRM Sensitivities'!$AV$4:$AV$65536)</f>
        <v>0</v>
      </c>
      <c r="AT7" s="80">
        <f>SUMIF('KRM Sensitivities'!$C$4:$C$422,"="&amp;$A7,'KRM Sensitivities'!$AW$4:$AW$65536)</f>
        <v>0</v>
      </c>
      <c r="AU7" s="80">
        <f>SUMIF('KRM Sensitivities'!$C$4:$C$422,"="&amp;$A7,'KRM Sensitivities'!$AX$4:$AX$65536)</f>
        <v>0</v>
      </c>
      <c r="AV7" s="80">
        <f>SUMIF('KRM Sensitivities'!$C$4:$C$422,"="&amp;$A7,'KRM Sensitivities'!$AY$4:$AY$65536)</f>
        <v>0</v>
      </c>
      <c r="AW7" s="80">
        <f>SUMIF('KRM Sensitivities'!$C$4:$C$422,"="&amp;$A7,'KRM Sensitivities'!$AZ$4:$AZ$65536)</f>
        <v>0</v>
      </c>
      <c r="AX7" s="80">
        <f>SUMIF('KRM Sensitivities'!$C$4:$C$422,"="&amp;$A7,'KRM Sensitivities'!$BA$4:$BA$65536)</f>
        <v>0</v>
      </c>
      <c r="AY7" s="80">
        <f>SUMIF('KRM Sensitivities'!$C$4:$C$422,"="&amp;$A7,'KRM Sensitivities'!$BB$4:$BB$65536)</f>
        <v>4.49</v>
      </c>
      <c r="AZ7" s="80">
        <f>SUMIF('KRM Sensitivities'!$C$4:$C$422,"="&amp;$A7,'KRM Sensitivities'!$BC$4:$BC$65536)</f>
        <v>4.49</v>
      </c>
      <c r="BA7" s="80">
        <f>SUMIF('KRM Sensitivities'!$C$4:$C$422,"="&amp;$A7,'KRM Sensitivities'!$BD$4:$BD$65536)</f>
        <v>0</v>
      </c>
      <c r="BB7" s="80">
        <f>SUMIF('KRM Sensitivities'!$C$4:$C$422,"="&amp;$A7,'KRM Sensitivities'!$BE$4:$BE$65536)</f>
        <v>0</v>
      </c>
      <c r="BC7" s="80">
        <f>SUMIF('KRM Sensitivities'!$C$4:$C$422,"="&amp;$A7,'KRM Sensitivities'!$BF$4:$BF$65536)</f>
        <v>0</v>
      </c>
      <c r="BD7" s="80">
        <f>SUMIF('KRM Sensitivities'!$C$4:$C$422,"="&amp;$A7,'KRM Sensitivities'!$BG$4:$BG$65536)</f>
        <v>-291.96999999999991</v>
      </c>
      <c r="BE7" s="80">
        <f>SUMIF('KRM Sensitivities'!$C$4:$C$422,"="&amp;$A7,'KRM Sensitivities'!$BH$4:$BH$65536)</f>
        <v>0</v>
      </c>
      <c r="BF7" s="80">
        <f>SUMIF('KRM Sensitivities'!$C$4:$C$422,"="&amp;$A7,'KRM Sensitivities'!$BI$4:$BI$65536)</f>
        <v>0</v>
      </c>
      <c r="BG7" s="80">
        <f>SUMIF('KRM Sensitivities'!$C$4:$C$422,"="&amp;$A7,'KRM Sensitivities'!$BJ$4:$BJ$65536)</f>
        <v>0</v>
      </c>
      <c r="BH7" s="80">
        <f>SUMIF('KRM Sensitivities'!$C$4:$C$422,"="&amp;$A7,'KRM Sensitivities'!$BL$4:$BL$65536)</f>
        <v>0</v>
      </c>
      <c r="BI7" s="80">
        <f>SUMIF('KRM Sensitivities'!$C$4:$C$422,"="&amp;$A7,'KRM Sensitivities'!$BM$4:$BM$65536)</f>
        <v>0</v>
      </c>
      <c r="BJ7" s="80">
        <f>SUMIF('KRM Sensitivities'!$C$4:$C$422,"="&amp;$A7,'KRM Sensitivities'!$BK$4:$BK$65536)</f>
        <v>0</v>
      </c>
      <c r="BK7" s="80">
        <f>SUMIF('KRM Sensitivities'!$C$4:$C$422,"="&amp;$A7,'KRM Sensitivities'!$BN$4:$BN$65536)</f>
        <v>0</v>
      </c>
      <c r="BL7" s="80">
        <f>SUMIF('KRM Sensitivities'!$C$4:$C$422,"="&amp;$A7,'KRM Sensitivities'!$BO$4:$BO$65536)</f>
        <v>-291.96999999999991</v>
      </c>
      <c r="BM7" s="80">
        <f>SUMIF('KRM Sensitivities'!$C$4:$C$422,"="&amp;$A7,'KRM Sensitivities'!$BP$4:$BP$65536)</f>
        <v>811.56</v>
      </c>
      <c r="BN7" s="80">
        <f>SUMIF('KRM Sensitivities'!$C$4:$C$422,"="&amp;$A7,'KRM Sensitivities'!$BQ$4:$BQ$65536)</f>
        <v>811.56</v>
      </c>
      <c r="BO7" s="80">
        <f>SUMIF('KRM Sensitivities'!$C$4:$C$422,"="&amp;$A7,'KRM Sensitivities'!$BR$4:$BR$65536)</f>
        <v>0</v>
      </c>
      <c r="BP7" s="80">
        <f>SUMIF('KRM Sensitivities'!$C$4:$C$422,"="&amp;$A7,'KRM Sensitivities'!$BS$4:$BS$65536)</f>
        <v>0</v>
      </c>
      <c r="BQ7" s="80">
        <f>SUMIF('KRM Sensitivities'!$C$4:$C$422,"="&amp;$A7,'KRM Sensitivities'!$BT$4:$BT$65536)</f>
        <v>0</v>
      </c>
      <c r="BR7" s="80">
        <f>SUMIF('KRM Sensitivities'!$C$4:$C$422,"="&amp;$A7,'KRM Sensitivities'!$BU$4:$BU$65536)</f>
        <v>0</v>
      </c>
      <c r="BS7" s="80">
        <f>SUMIF('KRM Sensitivities'!$C$4:$C$422,"="&amp;$A7,'KRM Sensitivities'!$BV$4:$BV$65536)</f>
        <v>0</v>
      </c>
      <c r="BT7" s="80">
        <f>SUMIF('KRM Sensitivities'!$C$4:$C$422,"="&amp;$A7,'KRM Sensitivities'!$BW$4:$BW$65536)</f>
        <v>0</v>
      </c>
      <c r="BU7" s="80">
        <f>SUMIF('KRM Sensitivities'!$C$4:$C$422,"="&amp;$A7,'KRM Sensitivities'!$BX$4:$BX$65536)</f>
        <v>0</v>
      </c>
      <c r="BV7" s="80">
        <f>SUMIF('KRM Sensitivities'!$C$4:$C$422,"="&amp;$A7,'KRM Sensitivities'!$BY$4:$BY$65536)</f>
        <v>-1147.32</v>
      </c>
      <c r="BW7" s="80">
        <f>SUMIF('KRM Sensitivities'!$C$4:$C$422,"="&amp;$A7,'KRM Sensitivities'!$BZ$4:$BZ$65536)</f>
        <v>-1147.32</v>
      </c>
      <c r="BX7" s="80">
        <f>SUMIF('KRM Sensitivities'!$C$4:$C$422,"="&amp;$A7,'KRM Sensitivities'!$CA$4:$CA$65536)</f>
        <v>0</v>
      </c>
      <c r="BY7" s="80">
        <f>SUMIF('KRM Sensitivities'!$C$4:$C$422,"="&amp;$A7,'KRM Sensitivities'!$CB$4:$CB$65536)</f>
        <v>68.23</v>
      </c>
      <c r="BZ7" s="80">
        <f>SUMIF('KRM Sensitivities'!$C$4:$C$422,"="&amp;$A7,'KRM Sensitivities'!$CC$4:$CC$65536)</f>
        <v>68.23</v>
      </c>
      <c r="CA7" s="80">
        <f>SUMIF('KRM Sensitivities'!$C$4:$C$422,"="&amp;$A7,'KRM Sensitivities'!$CD$4:$CD$65536)</f>
        <v>0</v>
      </c>
      <c r="CB7" s="80">
        <f>SUMIF('KRM Sensitivities'!$C$4:$C$422,"="&amp;$A7,'KRM Sensitivities'!$CE$4:$CE$65536)</f>
        <v>-29.83</v>
      </c>
      <c r="CC7" s="80">
        <f>SUMIF('KRM Sensitivities'!$C$4:$C$422,"="&amp;$A7,'KRM Sensitivities'!$CF$4:$CF$65536)</f>
        <v>-29.83</v>
      </c>
      <c r="CD7" s="80">
        <f>SUMIF('KRM Sensitivities'!$C$4:$C$422,"="&amp;$A7,'KRM Sensitivities'!$CG$4:$CG$65536)</f>
        <v>0</v>
      </c>
      <c r="CE7" s="80">
        <f>SUMIF('KRM Sensitivities'!$C$4:$C$422,"="&amp;$A7,'KRM Sensitivities'!$CH$4:$CH$65536)</f>
        <v>0</v>
      </c>
      <c r="CF7" s="80">
        <f>SUMIF('KRM Sensitivities'!$C$4:$C$422,"="&amp;$A7,'KRM Sensitivities'!$CI$4:$CI$65536)</f>
        <v>0</v>
      </c>
      <c r="CG7" s="80">
        <f>SUMIF('KRM Sensitivities'!$C$4:$C$422,"="&amp;$A7,'KRM Sensitivities'!$CJ$4:$CJ$65536)</f>
        <v>0</v>
      </c>
      <c r="CH7" s="80">
        <f>SUMIF('KRM Sensitivities'!$C$4:$C$422,"="&amp;$A7,'KRM Sensitivities'!$CK$4:$CK$65536)</f>
        <v>0</v>
      </c>
      <c r="CI7" s="80">
        <f>SUMIF('KRM Sensitivities'!$C$4:$C$422,"="&amp;$A7,'KRM Sensitivities'!$CL$4:$CL$65536)</f>
        <v>0</v>
      </c>
      <c r="CJ7" s="80">
        <f>SUMIF('KRM Sensitivities'!$C$4:$C$422,"="&amp;$A7,'KRM Sensitivities'!$CM$4:$CM$65536)</f>
        <v>0</v>
      </c>
      <c r="CK7" s="80">
        <f>SUMIF('KRM Sensitivities'!$C$4:$C$422,"="&amp;$A7,'KRM Sensitivities'!$CN$4:$CN$65536)</f>
        <v>5.39</v>
      </c>
      <c r="CL7" s="80">
        <f>SUMIF('KRM Sensitivities'!$C$4:$C$422,"="&amp;$A7,'KRM Sensitivities'!$CO$4:$CO$65536)</f>
        <v>5.39</v>
      </c>
      <c r="CM7" s="80">
        <f>SUMIF('KRM Sensitivities'!$C$4:$C$422,"="&amp;$A7,'KRM Sensitivities'!$CP$4:$CP$65536)</f>
        <v>0</v>
      </c>
      <c r="CN7" s="80">
        <f>SUMIF('KRM Sensitivities'!$C$4:$C$422,"="&amp;$A7,'KRM Sensitivities'!$CQ$4:$CQ$65536)</f>
        <v>0</v>
      </c>
      <c r="CO7" s="80">
        <f>SUMIF('KRM Sensitivities'!$C$4:$C$422,"="&amp;$A7,'KRM Sensitivities'!$CR$4:$CR$65536)</f>
        <v>0</v>
      </c>
      <c r="CP7" s="80">
        <f>SUMIF('KRM Sensitivities'!$C$4:$C$422,"="&amp;$A7,'KRM Sensitivities'!$CS$4:$CS$65536)</f>
        <v>0</v>
      </c>
      <c r="CQ7" s="80">
        <f>SUMIF('KRM Sensitivities'!$C$4:$C$422,"="&amp;$A7,'KRM Sensitivities'!$CT$4:$CT$65536)</f>
        <v>0</v>
      </c>
      <c r="CR7" s="80">
        <f>SUMIF('KRM Sensitivities'!$C$4:$C$422,"="&amp;$A7,'KRM Sensitivities'!$CU$4:$CU$65536)</f>
        <v>0</v>
      </c>
      <c r="CS7" s="80">
        <f>SUMIF('KRM Sensitivities'!$C$4:$C$422,"="&amp;$A7,'KRM Sensitivities'!$CV$4:$CV$65536)</f>
        <v>0</v>
      </c>
      <c r="CT7" s="80">
        <f>SUMIF('KRM Sensitivities'!$C$4:$C$422,"="&amp;$A7,'KRM Sensitivities'!$CW$4:$CW$65536)</f>
        <v>0</v>
      </c>
      <c r="CU7" s="80">
        <f>SUMIF('KRM Sensitivities'!$C$4:$C$422,"="&amp;$A7,'KRM Sensitivities'!$CX$4:$CX$65536)</f>
        <v>0</v>
      </c>
      <c r="CV7" s="80">
        <f>SUMIF('KRM Sensitivities'!$C$4:$C$422,"="&amp;$A7,'KRM Sensitivities'!$CY$4:$CY$65536)</f>
        <v>0</v>
      </c>
      <c r="CW7" s="80">
        <f>SUMIF('KRM Sensitivities'!$C$4:$C$422,"="&amp;$A7,'KRM Sensitivities'!$CZ$4:$CZ$65536)</f>
        <v>0</v>
      </c>
      <c r="CX7" s="80">
        <f>SUMIF('KRM Sensitivities'!$C$4:$C$422,"="&amp;$A7,'KRM Sensitivities'!$DA$4:$DA$65536)</f>
        <v>0</v>
      </c>
      <c r="CY7" s="80">
        <f>SUMIF('KRM Sensitivities'!$C$4:$C$422,"="&amp;$A7,'KRM Sensitivities'!$DB$4:$DB$65536)</f>
        <v>0</v>
      </c>
      <c r="CZ7" s="80">
        <f>SUMIF('KRM Sensitivities'!$C$4:$C$422,"="&amp;$A7,'KRM Sensitivities'!$DC$4:$DC$65536)</f>
        <v>0</v>
      </c>
      <c r="DA7" s="80">
        <f>SUMIF('KRM Sensitivities'!$C$4:$C$422,"="&amp;$A7,'KRM Sensitivities'!$DD$4:$DD$65536)</f>
        <v>0</v>
      </c>
      <c r="DB7" s="80">
        <f>SUMIF('KRM Sensitivities'!$C$4:$C$422,"="&amp;$A7,'KRM Sensitivities'!$DE$4:$DE$65536)</f>
        <v>0</v>
      </c>
      <c r="DC7" s="80">
        <f>SUMIF('KRM Sensitivities'!$C$4:$C$422,"="&amp;$A7,'KRM Sensitivities'!$DF$4:$DF$65536)</f>
        <v>0</v>
      </c>
      <c r="DD7" s="80">
        <f>SUMIF('KRM Sensitivities'!$C$4:$C$422,"="&amp;$A7,'KRM Sensitivities'!$DG$4:$DG$65536)</f>
        <v>0</v>
      </c>
      <c r="DE7" s="80">
        <f>SUMIF('KRM Sensitivities'!$C$4:$C$422,"="&amp;$A7,'KRM Sensitivities'!$DH$4:$DH$65536)</f>
        <v>0</v>
      </c>
      <c r="DF7" s="80">
        <f>SUMIF('KRM Sensitivities'!$C$4:$C$422,"="&amp;$A7,'KRM Sensitivities'!$DI$4:$DI$65536)</f>
        <v>0</v>
      </c>
      <c r="DG7" s="80">
        <f>SUMIF('KRM Sensitivities'!$C$4:$C$422,"="&amp;$A7,'KRM Sensitivities'!$DJ$4:$DJ$65536)</f>
        <v>0</v>
      </c>
      <c r="DH7" s="80">
        <f>SUMIF('KRM Sensitivities'!$C$4:$C$422,"="&amp;$A7,'KRM Sensitivities'!$DK$4:$DK$65536)</f>
        <v>0</v>
      </c>
      <c r="DI7" s="80">
        <f>SUMIF('KRM Sensitivities'!$C$4:$C$422,"="&amp;$A7,'KRM Sensitivities'!$DL$4:$DL$65536)</f>
        <v>0</v>
      </c>
      <c r="DJ7" s="80">
        <f>SUMIF('KRM Sensitivities'!$C$4:$C$422,"="&amp;$A7,'KRM Sensitivities'!$DM$4:$DM$65536)</f>
        <v>0</v>
      </c>
      <c r="DK7" s="80">
        <f>SUMIF('KRM Sensitivities'!$C$4:$C$422,"="&amp;$A7,'KRM Sensitivities'!$DN$4:$DN$65536)</f>
        <v>0</v>
      </c>
      <c r="DL7" s="80">
        <f>SUMIF('KRM Sensitivities'!$C$4:$C$422,"="&amp;$A7,'KRM Sensitivities'!$DO$4:$DO$65536)</f>
        <v>0</v>
      </c>
      <c r="DM7" s="80">
        <f>SUMIF('KRM Sensitivities'!$C$4:$C$422,"="&amp;$A7,'KRM Sensitivities'!$DP$4:$DP$65536)</f>
        <v>0</v>
      </c>
      <c r="DN7" s="80">
        <f>SUMIF('KRM Sensitivities'!$C$4:$C$422,"="&amp;$A7,'KRM Sensitivities'!$DQ$4:$DQ$65536)</f>
        <v>0</v>
      </c>
      <c r="DO7" s="80">
        <f>SUMIF('KRM Sensitivities'!$C$4:$C$422,"="&amp;$A7,'KRM Sensitivities'!$DR$4:$DR$65536)</f>
        <v>0</v>
      </c>
      <c r="DP7" s="80">
        <f>SUMIF('KRM Sensitivities'!$C$4:$C$422,"="&amp;$A7,'KRM Sensitivities'!$DS$4:$DS$65536)</f>
        <v>0</v>
      </c>
      <c r="DQ7" s="80">
        <f>SUMIF('KRM Sensitivities'!$C$4:$C$422,"="&amp;$A7,'KRM Sensitivities'!$DT$4:$DT$65536)</f>
        <v>-95.17</v>
      </c>
      <c r="DR7" s="61" t="str">
        <f t="shared" si="0"/>
        <v>OIS2Y</v>
      </c>
      <c r="DS7" s="61" t="str">
        <f t="shared" si="1"/>
        <v>OISEUR2Y</v>
      </c>
    </row>
    <row r="8" spans="1:123" x14ac:dyDescent="0.2">
      <c r="A8">
        <v>6</v>
      </c>
      <c r="B8" t="s">
        <v>18</v>
      </c>
      <c r="C8" t="s">
        <v>369</v>
      </c>
      <c r="D8" t="s">
        <v>525</v>
      </c>
      <c r="E8" t="s">
        <v>531</v>
      </c>
      <c r="F8" t="s">
        <v>33</v>
      </c>
      <c r="G8">
        <v>5.4671999999999998E-2</v>
      </c>
      <c r="H8">
        <v>-0.1197</v>
      </c>
      <c r="I8" s="80">
        <f>SUMIF('KRM Sensitivities'!$C$4:$C$422,"="&amp;$A8,'KRM Sensitivities'!$L$4:$L$65536)</f>
        <v>3833.3800000000006</v>
      </c>
      <c r="J8" s="80">
        <f>SUMIF('KRM Sensitivities'!$C$4:$C$422,"="&amp;$A8,'KRM Sensitivities'!$M$4:$M$65536)</f>
        <v>3833.3800000000006</v>
      </c>
      <c r="K8" s="80">
        <f>SUMIF('KRM Sensitivities'!$C$4:$C$422,"="&amp;$A8,'KRM Sensitivities'!$N$4:$N$65536)</f>
        <v>3833.3800000000006</v>
      </c>
      <c r="L8" s="80">
        <f>SUMIF('KRM Sensitivities'!$C$4:$C$422,"="&amp;$A8,'KRM Sensitivities'!$O$4:$O$65536)</f>
        <v>3833.3800000000006</v>
      </c>
      <c r="M8" s="80">
        <f>SUMIF('KRM Sensitivities'!$C$4:$C$422,"="&amp;$A8,'KRM Sensitivities'!$P$4:$P$65536)</f>
        <v>3781.0900000000006</v>
      </c>
      <c r="N8" s="80">
        <f>SUMIF('KRM Sensitivities'!$C$4:$C$422,"="&amp;$A8,'KRM Sensitivities'!$Q$4:$Q$65536)</f>
        <v>3770.7700000000004</v>
      </c>
      <c r="O8" s="80">
        <f>SUMIF('KRM Sensitivities'!$C$4:$C$422,"="&amp;$A8,'KRM Sensitivities'!$R$4:$R$65536)</f>
        <v>0</v>
      </c>
      <c r="P8" s="80">
        <f>SUMIF('KRM Sensitivities'!$C$4:$C$422,"="&amp;$A8,'KRM Sensitivities'!$S$4:$S$65536)</f>
        <v>0</v>
      </c>
      <c r="Q8" s="80">
        <f>SUMIF('KRM Sensitivities'!$C$4:$C$422,"="&amp;$A8,'KRM Sensitivities'!$T$4:$T$65536)</f>
        <v>0</v>
      </c>
      <c r="R8" s="80">
        <f>SUMIF('KRM Sensitivities'!$C$4:$C$422,"="&amp;$A8,'KRM Sensitivities'!$U$4:$U$65536)</f>
        <v>0</v>
      </c>
      <c r="S8" s="80">
        <f>SUMIF('KRM Sensitivities'!$C$4:$C$422,"="&amp;$A8,'KRM Sensitivities'!$V$4:$V$65536)</f>
        <v>198.3</v>
      </c>
      <c r="T8" s="80">
        <f>SUMIF('KRM Sensitivities'!$C$4:$C$422,"="&amp;$A8,'KRM Sensitivities'!$W$4:$W$65536)</f>
        <v>198.3</v>
      </c>
      <c r="U8" s="80">
        <f>SUMIF('KRM Sensitivities'!$C$4:$C$422,"="&amp;$A8,'KRM Sensitivities'!$X$4:$X$65536)</f>
        <v>0</v>
      </c>
      <c r="V8" s="80">
        <f>SUMIF('KRM Sensitivities'!$C$4:$C$422,"="&amp;$A8,'KRM Sensitivities'!$Y$4:$Y$65536)</f>
        <v>0</v>
      </c>
      <c r="W8" s="80">
        <f>SUMIF('KRM Sensitivities'!$C$4:$C$422,"="&amp;$A8,'KRM Sensitivities'!$Z$4:$Z$65536)</f>
        <v>2755.07</v>
      </c>
      <c r="X8" s="80">
        <f>SUMIF('KRM Sensitivities'!$C$4:$C$422,"="&amp;$A8,'KRM Sensitivities'!$AA$4:$AA$65536)</f>
        <v>0.34</v>
      </c>
      <c r="Y8" s="80">
        <f>SUMIF('KRM Sensitivities'!$C$4:$C$422,"="&amp;$A8,'KRM Sensitivities'!$AB$4:$AB$65536)</f>
        <v>3003.86</v>
      </c>
      <c r="Z8" s="80">
        <f>SUMIF('KRM Sensitivities'!$C$4:$C$422,"="&amp;$A8,'KRM Sensitivities'!$AC$4:$AC$65536)</f>
        <v>817.40000000000009</v>
      </c>
      <c r="AA8" s="80">
        <f>SUMIF('KRM Sensitivities'!$C$4:$C$422,"="&amp;$A8,'KRM Sensitivities'!$AD$4:$AD$65536)</f>
        <v>578.6</v>
      </c>
      <c r="AB8" s="80">
        <f>SUMIF('KRM Sensitivities'!$C$4:$C$422,"="&amp;$A8,'KRM Sensitivities'!$AE$4:$AE$65536)</f>
        <v>238.8</v>
      </c>
      <c r="AC8" s="80">
        <f>SUMIF('KRM Sensitivities'!$C$4:$C$422,"="&amp;$A8,'KRM Sensitivities'!$AF$4:$AF$65536)</f>
        <v>0</v>
      </c>
      <c r="AD8" s="80">
        <f>SUMIF('KRM Sensitivities'!$C$4:$C$422,"="&amp;$A8,'KRM Sensitivities'!$AG$4:$AG$65536)</f>
        <v>0</v>
      </c>
      <c r="AE8" s="80">
        <f>SUMIF('KRM Sensitivities'!$C$4:$C$422,"="&amp;$A8,'KRM Sensitivities'!$AH$4:$AH$65536)</f>
        <v>0</v>
      </c>
      <c r="AF8" s="80">
        <f>SUMIF('KRM Sensitivities'!$C$4:$C$422,"="&amp;$A8,'KRM Sensitivities'!$AI$4:$AI$65536)</f>
        <v>0</v>
      </c>
      <c r="AG8" s="80">
        <f>SUMIF('KRM Sensitivities'!$C$4:$C$422,"="&amp;$A8,'KRM Sensitivities'!$AJ$4:$AJ$65536)</f>
        <v>0</v>
      </c>
      <c r="AH8" s="80">
        <f>SUMIF('KRM Sensitivities'!$C$4:$C$422,"="&amp;$A8,'KRM Sensitivities'!$AK$4:$AK$65536)</f>
        <v>0</v>
      </c>
      <c r="AI8" s="80">
        <f>SUMIF('KRM Sensitivities'!$C$4:$C$422,"="&amp;$A8,'KRM Sensitivities'!$AL$4:$AL$65536)</f>
        <v>0</v>
      </c>
      <c r="AJ8" s="80">
        <f>SUMIF('KRM Sensitivities'!$C$4:$C$422,"="&amp;$A8,'KRM Sensitivities'!$AM$4:$AM$65536)</f>
        <v>0</v>
      </c>
      <c r="AK8" s="80">
        <f>SUMIF('KRM Sensitivities'!$C$4:$C$422,"="&amp;$A8,'KRM Sensitivities'!$AN$4:$AN$65536)</f>
        <v>0</v>
      </c>
      <c r="AL8" s="80">
        <f>SUMIF('KRM Sensitivities'!$C$4:$C$422,"="&amp;$A8,'KRM Sensitivities'!$AO$4:$AO$65536)</f>
        <v>0</v>
      </c>
      <c r="AM8" s="80">
        <f>SUMIF('KRM Sensitivities'!$C$4:$C$422,"="&amp;$A8,'KRM Sensitivities'!$AP$4:$AP$65536)</f>
        <v>0</v>
      </c>
      <c r="AN8" s="80">
        <f>SUMIF('KRM Sensitivities'!$C$4:$C$422,"="&amp;$A8,'KRM Sensitivities'!$AQ$4:$AQ$65536)</f>
        <v>0</v>
      </c>
      <c r="AO8" s="80">
        <f>SUMIF('KRM Sensitivities'!$C$4:$C$422,"="&amp;$A8,'KRM Sensitivities'!$AR$4:$AR$65536)</f>
        <v>0</v>
      </c>
      <c r="AP8" s="80">
        <f>SUMIF('KRM Sensitivities'!$C$4:$C$422,"="&amp;$A8,'KRM Sensitivities'!$AS$4:$AS$65536)</f>
        <v>0</v>
      </c>
      <c r="AQ8" s="80">
        <f>SUMIF('KRM Sensitivities'!$C$4:$C$422,"="&amp;$A8,'KRM Sensitivities'!$AT$4:$AT$65536)</f>
        <v>0</v>
      </c>
      <c r="AR8" s="80">
        <f>SUMIF('KRM Sensitivities'!$C$4:$C$422,"="&amp;$A8,'KRM Sensitivities'!$AU$4:$AU$65536)</f>
        <v>10.32</v>
      </c>
      <c r="AS8" s="80">
        <f>SUMIF('KRM Sensitivities'!$C$4:$C$422,"="&amp;$A8,'KRM Sensitivities'!$AV$4:$AV$65536)</f>
        <v>0</v>
      </c>
      <c r="AT8" s="80">
        <f>SUMIF('KRM Sensitivities'!$C$4:$C$422,"="&amp;$A8,'KRM Sensitivities'!$AW$4:$AW$65536)</f>
        <v>0</v>
      </c>
      <c r="AU8" s="80">
        <f>SUMIF('KRM Sensitivities'!$C$4:$C$422,"="&amp;$A8,'KRM Sensitivities'!$AX$4:$AX$65536)</f>
        <v>0</v>
      </c>
      <c r="AV8" s="80">
        <f>SUMIF('KRM Sensitivities'!$C$4:$C$422,"="&amp;$A8,'KRM Sensitivities'!$AY$4:$AY$65536)</f>
        <v>0</v>
      </c>
      <c r="AW8" s="80">
        <f>SUMIF('KRM Sensitivities'!$C$4:$C$422,"="&amp;$A8,'KRM Sensitivities'!$AZ$4:$AZ$65536)</f>
        <v>0</v>
      </c>
      <c r="AX8" s="80">
        <f>SUMIF('KRM Sensitivities'!$C$4:$C$422,"="&amp;$A8,'KRM Sensitivities'!$BA$4:$BA$65536)</f>
        <v>0</v>
      </c>
      <c r="AY8" s="80">
        <f>SUMIF('KRM Sensitivities'!$C$4:$C$422,"="&amp;$A8,'KRM Sensitivities'!$BB$4:$BB$65536)</f>
        <v>10.32</v>
      </c>
      <c r="AZ8" s="80">
        <f>SUMIF('KRM Sensitivities'!$C$4:$C$422,"="&amp;$A8,'KRM Sensitivities'!$BC$4:$BC$65536)</f>
        <v>10.32</v>
      </c>
      <c r="BA8" s="80">
        <f>SUMIF('KRM Sensitivities'!$C$4:$C$422,"="&amp;$A8,'KRM Sensitivities'!$BD$4:$BD$65536)</f>
        <v>0</v>
      </c>
      <c r="BB8" s="80">
        <f>SUMIF('KRM Sensitivities'!$C$4:$C$422,"="&amp;$A8,'KRM Sensitivities'!$BE$4:$BE$65536)</f>
        <v>0</v>
      </c>
      <c r="BC8" s="80">
        <f>SUMIF('KRM Sensitivities'!$C$4:$C$422,"="&amp;$A8,'KRM Sensitivities'!$BF$4:$BF$65536)</f>
        <v>0</v>
      </c>
      <c r="BD8" s="80">
        <f>SUMIF('KRM Sensitivities'!$C$4:$C$422,"="&amp;$A8,'KRM Sensitivities'!$BG$4:$BG$65536)</f>
        <v>52.289999999999964</v>
      </c>
      <c r="BE8" s="80">
        <f>SUMIF('KRM Sensitivities'!$C$4:$C$422,"="&amp;$A8,'KRM Sensitivities'!$BH$4:$BH$65536)</f>
        <v>0</v>
      </c>
      <c r="BF8" s="80">
        <f>SUMIF('KRM Sensitivities'!$C$4:$C$422,"="&amp;$A8,'KRM Sensitivities'!$BI$4:$BI$65536)</f>
        <v>0</v>
      </c>
      <c r="BG8" s="80">
        <f>SUMIF('KRM Sensitivities'!$C$4:$C$422,"="&amp;$A8,'KRM Sensitivities'!$BJ$4:$BJ$65536)</f>
        <v>0</v>
      </c>
      <c r="BH8" s="80">
        <f>SUMIF('KRM Sensitivities'!$C$4:$C$422,"="&amp;$A8,'KRM Sensitivities'!$BL$4:$BL$65536)</f>
        <v>0</v>
      </c>
      <c r="BI8" s="80">
        <f>SUMIF('KRM Sensitivities'!$C$4:$C$422,"="&amp;$A8,'KRM Sensitivities'!$BM$4:$BM$65536)</f>
        <v>0</v>
      </c>
      <c r="BJ8" s="80">
        <f>SUMIF('KRM Sensitivities'!$C$4:$C$422,"="&amp;$A8,'KRM Sensitivities'!$BK$4:$BK$65536)</f>
        <v>0</v>
      </c>
      <c r="BK8" s="80">
        <f>SUMIF('KRM Sensitivities'!$C$4:$C$422,"="&amp;$A8,'KRM Sensitivities'!$BN$4:$BN$65536)</f>
        <v>0</v>
      </c>
      <c r="BL8" s="80">
        <f>SUMIF('KRM Sensitivities'!$C$4:$C$422,"="&amp;$A8,'KRM Sensitivities'!$BO$4:$BO$65536)</f>
        <v>52.289999999999964</v>
      </c>
      <c r="BM8" s="80">
        <f>SUMIF('KRM Sensitivities'!$C$4:$C$422,"="&amp;$A8,'KRM Sensitivities'!$BP$4:$BP$65536)</f>
        <v>7743.96</v>
      </c>
      <c r="BN8" s="80">
        <f>SUMIF('KRM Sensitivities'!$C$4:$C$422,"="&amp;$A8,'KRM Sensitivities'!$BQ$4:$BQ$65536)</f>
        <v>7743.96</v>
      </c>
      <c r="BO8" s="80">
        <f>SUMIF('KRM Sensitivities'!$C$4:$C$422,"="&amp;$A8,'KRM Sensitivities'!$BR$4:$BR$65536)</f>
        <v>0</v>
      </c>
      <c r="BP8" s="80">
        <f>SUMIF('KRM Sensitivities'!$C$4:$C$422,"="&amp;$A8,'KRM Sensitivities'!$BS$4:$BS$65536)</f>
        <v>0</v>
      </c>
      <c r="BQ8" s="80">
        <f>SUMIF('KRM Sensitivities'!$C$4:$C$422,"="&amp;$A8,'KRM Sensitivities'!$BT$4:$BT$65536)</f>
        <v>0</v>
      </c>
      <c r="BR8" s="80">
        <f>SUMIF('KRM Sensitivities'!$C$4:$C$422,"="&amp;$A8,'KRM Sensitivities'!$BU$4:$BU$65536)</f>
        <v>0</v>
      </c>
      <c r="BS8" s="80">
        <f>SUMIF('KRM Sensitivities'!$C$4:$C$422,"="&amp;$A8,'KRM Sensitivities'!$BV$4:$BV$65536)</f>
        <v>0</v>
      </c>
      <c r="BT8" s="80">
        <f>SUMIF('KRM Sensitivities'!$C$4:$C$422,"="&amp;$A8,'KRM Sensitivities'!$BW$4:$BW$65536)</f>
        <v>0</v>
      </c>
      <c r="BU8" s="80">
        <f>SUMIF('KRM Sensitivities'!$C$4:$C$422,"="&amp;$A8,'KRM Sensitivities'!$BX$4:$BX$65536)</f>
        <v>0</v>
      </c>
      <c r="BV8" s="80">
        <f>SUMIF('KRM Sensitivities'!$C$4:$C$422,"="&amp;$A8,'KRM Sensitivities'!$BY$4:$BY$65536)</f>
        <v>-7769.55</v>
      </c>
      <c r="BW8" s="80">
        <f>SUMIF('KRM Sensitivities'!$C$4:$C$422,"="&amp;$A8,'KRM Sensitivities'!$BZ$4:$BZ$65536)</f>
        <v>-7769.55</v>
      </c>
      <c r="BX8" s="80">
        <f>SUMIF('KRM Sensitivities'!$C$4:$C$422,"="&amp;$A8,'KRM Sensitivities'!$CA$4:$CA$65536)</f>
        <v>0</v>
      </c>
      <c r="BY8" s="80">
        <f>SUMIF('KRM Sensitivities'!$C$4:$C$422,"="&amp;$A8,'KRM Sensitivities'!$CB$4:$CB$65536)</f>
        <v>152.16999999999999</v>
      </c>
      <c r="BZ8" s="80">
        <f>SUMIF('KRM Sensitivities'!$C$4:$C$422,"="&amp;$A8,'KRM Sensitivities'!$CC$4:$CC$65536)</f>
        <v>152.16999999999999</v>
      </c>
      <c r="CA8" s="80">
        <f>SUMIF('KRM Sensitivities'!$C$4:$C$422,"="&amp;$A8,'KRM Sensitivities'!$CD$4:$CD$65536)</f>
        <v>0</v>
      </c>
      <c r="CB8" s="80">
        <f>SUMIF('KRM Sensitivities'!$C$4:$C$422,"="&amp;$A8,'KRM Sensitivities'!$CE$4:$CE$65536)</f>
        <v>-74.290000000000006</v>
      </c>
      <c r="CC8" s="80">
        <f>SUMIF('KRM Sensitivities'!$C$4:$C$422,"="&amp;$A8,'KRM Sensitivities'!$CF$4:$CF$65536)</f>
        <v>-74.290000000000006</v>
      </c>
      <c r="CD8" s="80">
        <f>SUMIF('KRM Sensitivities'!$C$4:$C$422,"="&amp;$A8,'KRM Sensitivities'!$CG$4:$CG$65536)</f>
        <v>0</v>
      </c>
      <c r="CE8" s="80">
        <f>SUMIF('KRM Sensitivities'!$C$4:$C$422,"="&amp;$A8,'KRM Sensitivities'!$CH$4:$CH$65536)</f>
        <v>0</v>
      </c>
      <c r="CF8" s="80">
        <f>SUMIF('KRM Sensitivities'!$C$4:$C$422,"="&amp;$A8,'KRM Sensitivities'!$CI$4:$CI$65536)</f>
        <v>0</v>
      </c>
      <c r="CG8" s="80">
        <f>SUMIF('KRM Sensitivities'!$C$4:$C$422,"="&amp;$A8,'KRM Sensitivities'!$CJ$4:$CJ$65536)</f>
        <v>0</v>
      </c>
      <c r="CH8" s="80">
        <f>SUMIF('KRM Sensitivities'!$C$4:$C$422,"="&amp;$A8,'KRM Sensitivities'!$CK$4:$CK$65536)</f>
        <v>0</v>
      </c>
      <c r="CI8" s="80">
        <f>SUMIF('KRM Sensitivities'!$C$4:$C$422,"="&amp;$A8,'KRM Sensitivities'!$CL$4:$CL$65536)</f>
        <v>0</v>
      </c>
      <c r="CJ8" s="80">
        <f>SUMIF('KRM Sensitivities'!$C$4:$C$422,"="&amp;$A8,'KRM Sensitivities'!$CM$4:$CM$65536)</f>
        <v>0</v>
      </c>
      <c r="CK8" s="80">
        <f>SUMIF('KRM Sensitivities'!$C$4:$C$422,"="&amp;$A8,'KRM Sensitivities'!$CN$4:$CN$65536)</f>
        <v>0</v>
      </c>
      <c r="CL8" s="80">
        <f>SUMIF('KRM Sensitivities'!$C$4:$C$422,"="&amp;$A8,'KRM Sensitivities'!$CO$4:$CO$65536)</f>
        <v>0</v>
      </c>
      <c r="CM8" s="80">
        <f>SUMIF('KRM Sensitivities'!$C$4:$C$422,"="&amp;$A8,'KRM Sensitivities'!$CP$4:$CP$65536)</f>
        <v>0</v>
      </c>
      <c r="CN8" s="80">
        <f>SUMIF('KRM Sensitivities'!$C$4:$C$422,"="&amp;$A8,'KRM Sensitivities'!$CQ$4:$CQ$65536)</f>
        <v>0</v>
      </c>
      <c r="CO8" s="80">
        <f>SUMIF('KRM Sensitivities'!$C$4:$C$422,"="&amp;$A8,'KRM Sensitivities'!$CR$4:$CR$65536)</f>
        <v>0</v>
      </c>
      <c r="CP8" s="80">
        <f>SUMIF('KRM Sensitivities'!$C$4:$C$422,"="&amp;$A8,'KRM Sensitivities'!$CS$4:$CS$65536)</f>
        <v>0</v>
      </c>
      <c r="CQ8" s="80">
        <f>SUMIF('KRM Sensitivities'!$C$4:$C$422,"="&amp;$A8,'KRM Sensitivities'!$CT$4:$CT$65536)</f>
        <v>0</v>
      </c>
      <c r="CR8" s="80">
        <f>SUMIF('KRM Sensitivities'!$C$4:$C$422,"="&amp;$A8,'KRM Sensitivities'!$CU$4:$CU$65536)</f>
        <v>0</v>
      </c>
      <c r="CS8" s="80">
        <f>SUMIF('KRM Sensitivities'!$C$4:$C$422,"="&amp;$A8,'KRM Sensitivities'!$CV$4:$CV$65536)</f>
        <v>0</v>
      </c>
      <c r="CT8" s="80">
        <f>SUMIF('KRM Sensitivities'!$C$4:$C$422,"="&amp;$A8,'KRM Sensitivities'!$CW$4:$CW$65536)</f>
        <v>0</v>
      </c>
      <c r="CU8" s="80">
        <f>SUMIF('KRM Sensitivities'!$C$4:$C$422,"="&amp;$A8,'KRM Sensitivities'!$CX$4:$CX$65536)</f>
        <v>0</v>
      </c>
      <c r="CV8" s="80">
        <f>SUMIF('KRM Sensitivities'!$C$4:$C$422,"="&amp;$A8,'KRM Sensitivities'!$CY$4:$CY$65536)</f>
        <v>0</v>
      </c>
      <c r="CW8" s="80">
        <f>SUMIF('KRM Sensitivities'!$C$4:$C$422,"="&amp;$A8,'KRM Sensitivities'!$CZ$4:$CZ$65536)</f>
        <v>0</v>
      </c>
      <c r="CX8" s="80">
        <f>SUMIF('KRM Sensitivities'!$C$4:$C$422,"="&amp;$A8,'KRM Sensitivities'!$DA$4:$DA$65536)</f>
        <v>0</v>
      </c>
      <c r="CY8" s="80">
        <f>SUMIF('KRM Sensitivities'!$C$4:$C$422,"="&amp;$A8,'KRM Sensitivities'!$DB$4:$DB$65536)</f>
        <v>0</v>
      </c>
      <c r="CZ8" s="80">
        <f>SUMIF('KRM Sensitivities'!$C$4:$C$422,"="&amp;$A8,'KRM Sensitivities'!$DC$4:$DC$65536)</f>
        <v>0</v>
      </c>
      <c r="DA8" s="80">
        <f>SUMIF('KRM Sensitivities'!$C$4:$C$422,"="&amp;$A8,'KRM Sensitivities'!$DD$4:$DD$65536)</f>
        <v>0</v>
      </c>
      <c r="DB8" s="80">
        <f>SUMIF('KRM Sensitivities'!$C$4:$C$422,"="&amp;$A8,'KRM Sensitivities'!$DE$4:$DE$65536)</f>
        <v>0</v>
      </c>
      <c r="DC8" s="80">
        <f>SUMIF('KRM Sensitivities'!$C$4:$C$422,"="&amp;$A8,'KRM Sensitivities'!$DF$4:$DF$65536)</f>
        <v>0</v>
      </c>
      <c r="DD8" s="80">
        <f>SUMIF('KRM Sensitivities'!$C$4:$C$422,"="&amp;$A8,'KRM Sensitivities'!$DG$4:$DG$65536)</f>
        <v>0</v>
      </c>
      <c r="DE8" s="80">
        <f>SUMIF('KRM Sensitivities'!$C$4:$C$422,"="&amp;$A8,'KRM Sensitivities'!$DH$4:$DH$65536)</f>
        <v>0</v>
      </c>
      <c r="DF8" s="80">
        <f>SUMIF('KRM Sensitivities'!$C$4:$C$422,"="&amp;$A8,'KRM Sensitivities'!$DI$4:$DI$65536)</f>
        <v>0</v>
      </c>
      <c r="DG8" s="80">
        <f>SUMIF('KRM Sensitivities'!$C$4:$C$422,"="&amp;$A8,'KRM Sensitivities'!$DJ$4:$DJ$65536)</f>
        <v>0</v>
      </c>
      <c r="DH8" s="80">
        <f>SUMIF('KRM Sensitivities'!$C$4:$C$422,"="&amp;$A8,'KRM Sensitivities'!$DK$4:$DK$65536)</f>
        <v>0</v>
      </c>
      <c r="DI8" s="80">
        <f>SUMIF('KRM Sensitivities'!$C$4:$C$422,"="&amp;$A8,'KRM Sensitivities'!$DL$4:$DL$65536)</f>
        <v>0</v>
      </c>
      <c r="DJ8" s="80">
        <f>SUMIF('KRM Sensitivities'!$C$4:$C$422,"="&amp;$A8,'KRM Sensitivities'!$DM$4:$DM$65536)</f>
        <v>0</v>
      </c>
      <c r="DK8" s="80">
        <f>SUMIF('KRM Sensitivities'!$C$4:$C$422,"="&amp;$A8,'KRM Sensitivities'!$DN$4:$DN$65536)</f>
        <v>0</v>
      </c>
      <c r="DL8" s="80">
        <f>SUMIF('KRM Sensitivities'!$C$4:$C$422,"="&amp;$A8,'KRM Sensitivities'!$DO$4:$DO$65536)</f>
        <v>0</v>
      </c>
      <c r="DM8" s="80">
        <f>SUMIF('KRM Sensitivities'!$C$4:$C$422,"="&amp;$A8,'KRM Sensitivities'!$DP$4:$DP$65536)</f>
        <v>0</v>
      </c>
      <c r="DN8" s="80">
        <f>SUMIF('KRM Sensitivities'!$C$4:$C$422,"="&amp;$A8,'KRM Sensitivities'!$DQ$4:$DQ$65536)</f>
        <v>0</v>
      </c>
      <c r="DO8" s="80">
        <f>SUMIF('KRM Sensitivities'!$C$4:$C$422,"="&amp;$A8,'KRM Sensitivities'!$DR$4:$DR$65536)</f>
        <v>0</v>
      </c>
      <c r="DP8" s="80">
        <f>SUMIF('KRM Sensitivities'!$C$4:$C$422,"="&amp;$A8,'KRM Sensitivities'!$DS$4:$DS$65536)</f>
        <v>0</v>
      </c>
      <c r="DQ8" s="80">
        <f>SUMIF('KRM Sensitivities'!$C$4:$C$422,"="&amp;$A8,'KRM Sensitivities'!$DT$4:$DT$65536)</f>
        <v>-249.13</v>
      </c>
      <c r="DR8" s="61" t="str">
        <f t="shared" si="0"/>
        <v>OIS3Y</v>
      </c>
      <c r="DS8" s="61" t="str">
        <f t="shared" si="1"/>
        <v>OISEUR3Y</v>
      </c>
    </row>
    <row r="9" spans="1:123" x14ac:dyDescent="0.2">
      <c r="A9">
        <v>7</v>
      </c>
      <c r="B9" t="s">
        <v>18</v>
      </c>
      <c r="C9" t="s">
        <v>369</v>
      </c>
      <c r="D9" t="s">
        <v>525</v>
      </c>
      <c r="E9" t="s">
        <v>531</v>
      </c>
      <c r="F9" t="s">
        <v>34</v>
      </c>
      <c r="G9">
        <v>5.3830000000000003E-2</v>
      </c>
      <c r="H9">
        <v>-0.12860099999999999</v>
      </c>
      <c r="I9" s="80">
        <f>SUMIF('KRM Sensitivities'!$C$4:$C$422,"="&amp;$A9,'KRM Sensitivities'!$L$4:$L$65536)</f>
        <v>4660.5300000000034</v>
      </c>
      <c r="J9" s="80">
        <f>SUMIF('KRM Sensitivities'!$C$4:$C$422,"="&amp;$A9,'KRM Sensitivities'!$M$4:$M$65536)</f>
        <v>4660.5300000000034</v>
      </c>
      <c r="K9" s="80">
        <f>SUMIF('KRM Sensitivities'!$C$4:$C$422,"="&amp;$A9,'KRM Sensitivities'!$N$4:$N$65536)</f>
        <v>4660.5300000000034</v>
      </c>
      <c r="L9" s="80">
        <f>SUMIF('KRM Sensitivities'!$C$4:$C$422,"="&amp;$A9,'KRM Sensitivities'!$O$4:$O$65536)</f>
        <v>4660.5300000000034</v>
      </c>
      <c r="M9" s="80">
        <f>SUMIF('KRM Sensitivities'!$C$4:$C$422,"="&amp;$A9,'KRM Sensitivities'!$P$4:$P$65536)</f>
        <v>4663.1000000000004</v>
      </c>
      <c r="N9" s="80">
        <f>SUMIF('KRM Sensitivities'!$C$4:$C$422,"="&amp;$A9,'KRM Sensitivities'!$Q$4:$Q$65536)</f>
        <v>4644.7000000000007</v>
      </c>
      <c r="O9" s="80">
        <f>SUMIF('KRM Sensitivities'!$C$4:$C$422,"="&amp;$A9,'KRM Sensitivities'!$R$4:$R$65536)</f>
        <v>0</v>
      </c>
      <c r="P9" s="80">
        <f>SUMIF('KRM Sensitivities'!$C$4:$C$422,"="&amp;$A9,'KRM Sensitivities'!$S$4:$S$65536)</f>
        <v>0</v>
      </c>
      <c r="Q9" s="80">
        <f>SUMIF('KRM Sensitivities'!$C$4:$C$422,"="&amp;$A9,'KRM Sensitivities'!$T$4:$T$65536)</f>
        <v>0</v>
      </c>
      <c r="R9" s="80">
        <f>SUMIF('KRM Sensitivities'!$C$4:$C$422,"="&amp;$A9,'KRM Sensitivities'!$U$4:$U$65536)</f>
        <v>0</v>
      </c>
      <c r="S9" s="80">
        <f>SUMIF('KRM Sensitivities'!$C$4:$C$422,"="&amp;$A9,'KRM Sensitivities'!$V$4:$V$65536)</f>
        <v>303.27999999999997</v>
      </c>
      <c r="T9" s="80">
        <f>SUMIF('KRM Sensitivities'!$C$4:$C$422,"="&amp;$A9,'KRM Sensitivities'!$W$4:$W$65536)</f>
        <v>303.27999999999997</v>
      </c>
      <c r="U9" s="80">
        <f>SUMIF('KRM Sensitivities'!$C$4:$C$422,"="&amp;$A9,'KRM Sensitivities'!$X$4:$X$65536)</f>
        <v>0</v>
      </c>
      <c r="V9" s="80">
        <f>SUMIF('KRM Sensitivities'!$C$4:$C$422,"="&amp;$A9,'KRM Sensitivities'!$Y$4:$Y$65536)</f>
        <v>0</v>
      </c>
      <c r="W9" s="80">
        <f>SUMIF('KRM Sensitivities'!$C$4:$C$422,"="&amp;$A9,'KRM Sensitivities'!$Z$4:$Z$65536)</f>
        <v>1773.4099999999999</v>
      </c>
      <c r="X9" s="80">
        <f>SUMIF('KRM Sensitivities'!$C$4:$C$422,"="&amp;$A9,'KRM Sensitivities'!$AA$4:$AA$65536)</f>
        <v>0.35</v>
      </c>
      <c r="Y9" s="80">
        <f>SUMIF('KRM Sensitivities'!$C$4:$C$422,"="&amp;$A9,'KRM Sensitivities'!$AB$4:$AB$65536)</f>
        <v>2247.96</v>
      </c>
      <c r="Z9" s="80">
        <f>SUMIF('KRM Sensitivities'!$C$4:$C$422,"="&amp;$A9,'KRM Sensitivities'!$AC$4:$AC$65536)</f>
        <v>2568.0100000000002</v>
      </c>
      <c r="AA9" s="80">
        <f>SUMIF('KRM Sensitivities'!$C$4:$C$422,"="&amp;$A9,'KRM Sensitivities'!$AD$4:$AD$65536)</f>
        <v>1690.46</v>
      </c>
      <c r="AB9" s="80">
        <f>SUMIF('KRM Sensitivities'!$C$4:$C$422,"="&amp;$A9,'KRM Sensitivities'!$AE$4:$AE$65536)</f>
        <v>877.55</v>
      </c>
      <c r="AC9" s="80">
        <f>SUMIF('KRM Sensitivities'!$C$4:$C$422,"="&amp;$A9,'KRM Sensitivities'!$AF$4:$AF$65536)</f>
        <v>0</v>
      </c>
      <c r="AD9" s="80">
        <f>SUMIF('KRM Sensitivities'!$C$4:$C$422,"="&amp;$A9,'KRM Sensitivities'!$AG$4:$AG$65536)</f>
        <v>0</v>
      </c>
      <c r="AE9" s="80">
        <f>SUMIF('KRM Sensitivities'!$C$4:$C$422,"="&amp;$A9,'KRM Sensitivities'!$AH$4:$AH$65536)</f>
        <v>0</v>
      </c>
      <c r="AF9" s="80">
        <f>SUMIF('KRM Sensitivities'!$C$4:$C$422,"="&amp;$A9,'KRM Sensitivities'!$AI$4:$AI$65536)</f>
        <v>0</v>
      </c>
      <c r="AG9" s="80">
        <f>SUMIF('KRM Sensitivities'!$C$4:$C$422,"="&amp;$A9,'KRM Sensitivities'!$AJ$4:$AJ$65536)</f>
        <v>0</v>
      </c>
      <c r="AH9" s="80">
        <f>SUMIF('KRM Sensitivities'!$C$4:$C$422,"="&amp;$A9,'KRM Sensitivities'!$AK$4:$AK$65536)</f>
        <v>0</v>
      </c>
      <c r="AI9" s="80">
        <f>SUMIF('KRM Sensitivities'!$C$4:$C$422,"="&amp;$A9,'KRM Sensitivities'!$AL$4:$AL$65536)</f>
        <v>0</v>
      </c>
      <c r="AJ9" s="80">
        <f>SUMIF('KRM Sensitivities'!$C$4:$C$422,"="&amp;$A9,'KRM Sensitivities'!$AM$4:$AM$65536)</f>
        <v>0</v>
      </c>
      <c r="AK9" s="80">
        <f>SUMIF('KRM Sensitivities'!$C$4:$C$422,"="&amp;$A9,'KRM Sensitivities'!$AN$4:$AN$65536)</f>
        <v>0</v>
      </c>
      <c r="AL9" s="80">
        <f>SUMIF('KRM Sensitivities'!$C$4:$C$422,"="&amp;$A9,'KRM Sensitivities'!$AO$4:$AO$65536)</f>
        <v>0</v>
      </c>
      <c r="AM9" s="80">
        <f>SUMIF('KRM Sensitivities'!$C$4:$C$422,"="&amp;$A9,'KRM Sensitivities'!$AP$4:$AP$65536)</f>
        <v>0</v>
      </c>
      <c r="AN9" s="80">
        <f>SUMIF('KRM Sensitivities'!$C$4:$C$422,"="&amp;$A9,'KRM Sensitivities'!$AQ$4:$AQ$65536)</f>
        <v>0</v>
      </c>
      <c r="AO9" s="80">
        <f>SUMIF('KRM Sensitivities'!$C$4:$C$422,"="&amp;$A9,'KRM Sensitivities'!$AR$4:$AR$65536)</f>
        <v>0</v>
      </c>
      <c r="AP9" s="80">
        <f>SUMIF('KRM Sensitivities'!$C$4:$C$422,"="&amp;$A9,'KRM Sensitivities'!$AS$4:$AS$65536)</f>
        <v>0</v>
      </c>
      <c r="AQ9" s="80">
        <f>SUMIF('KRM Sensitivities'!$C$4:$C$422,"="&amp;$A9,'KRM Sensitivities'!$AT$4:$AT$65536)</f>
        <v>0</v>
      </c>
      <c r="AR9" s="80">
        <f>SUMIF('KRM Sensitivities'!$C$4:$C$422,"="&amp;$A9,'KRM Sensitivities'!$AU$4:$AU$65536)</f>
        <v>18.399999999999999</v>
      </c>
      <c r="AS9" s="80">
        <f>SUMIF('KRM Sensitivities'!$C$4:$C$422,"="&amp;$A9,'KRM Sensitivities'!$AV$4:$AV$65536)</f>
        <v>0</v>
      </c>
      <c r="AT9" s="80">
        <f>SUMIF('KRM Sensitivities'!$C$4:$C$422,"="&amp;$A9,'KRM Sensitivities'!$AW$4:$AW$65536)</f>
        <v>0</v>
      </c>
      <c r="AU9" s="80">
        <f>SUMIF('KRM Sensitivities'!$C$4:$C$422,"="&amp;$A9,'KRM Sensitivities'!$AX$4:$AX$65536)</f>
        <v>0</v>
      </c>
      <c r="AV9" s="80">
        <f>SUMIF('KRM Sensitivities'!$C$4:$C$422,"="&amp;$A9,'KRM Sensitivities'!$AY$4:$AY$65536)</f>
        <v>0</v>
      </c>
      <c r="AW9" s="80">
        <f>SUMIF('KRM Sensitivities'!$C$4:$C$422,"="&amp;$A9,'KRM Sensitivities'!$AZ$4:$AZ$65536)</f>
        <v>0</v>
      </c>
      <c r="AX9" s="80">
        <f>SUMIF('KRM Sensitivities'!$C$4:$C$422,"="&amp;$A9,'KRM Sensitivities'!$BA$4:$BA$65536)</f>
        <v>0</v>
      </c>
      <c r="AY9" s="80">
        <f>SUMIF('KRM Sensitivities'!$C$4:$C$422,"="&amp;$A9,'KRM Sensitivities'!$BB$4:$BB$65536)</f>
        <v>18.399999999999999</v>
      </c>
      <c r="AZ9" s="80">
        <f>SUMIF('KRM Sensitivities'!$C$4:$C$422,"="&amp;$A9,'KRM Sensitivities'!$BC$4:$BC$65536)</f>
        <v>18.399999999999999</v>
      </c>
      <c r="BA9" s="80">
        <f>SUMIF('KRM Sensitivities'!$C$4:$C$422,"="&amp;$A9,'KRM Sensitivities'!$BD$4:$BD$65536)</f>
        <v>0</v>
      </c>
      <c r="BB9" s="80">
        <f>SUMIF('KRM Sensitivities'!$C$4:$C$422,"="&amp;$A9,'KRM Sensitivities'!$BE$4:$BE$65536)</f>
        <v>0</v>
      </c>
      <c r="BC9" s="80">
        <f>SUMIF('KRM Sensitivities'!$C$4:$C$422,"="&amp;$A9,'KRM Sensitivities'!$BF$4:$BF$65536)</f>
        <v>0</v>
      </c>
      <c r="BD9" s="80">
        <f>SUMIF('KRM Sensitivities'!$C$4:$C$422,"="&amp;$A9,'KRM Sensitivities'!$BG$4:$BG$65536)</f>
        <v>-2.569999999996508</v>
      </c>
      <c r="BE9" s="80">
        <f>SUMIF('KRM Sensitivities'!$C$4:$C$422,"="&amp;$A9,'KRM Sensitivities'!$BH$4:$BH$65536)</f>
        <v>0</v>
      </c>
      <c r="BF9" s="80">
        <f>SUMIF('KRM Sensitivities'!$C$4:$C$422,"="&amp;$A9,'KRM Sensitivities'!$BI$4:$BI$65536)</f>
        <v>0</v>
      </c>
      <c r="BG9" s="80">
        <f>SUMIF('KRM Sensitivities'!$C$4:$C$422,"="&amp;$A9,'KRM Sensitivities'!$BJ$4:$BJ$65536)</f>
        <v>0</v>
      </c>
      <c r="BH9" s="80">
        <f>SUMIF('KRM Sensitivities'!$C$4:$C$422,"="&amp;$A9,'KRM Sensitivities'!$BL$4:$BL$65536)</f>
        <v>0</v>
      </c>
      <c r="BI9" s="80">
        <f>SUMIF('KRM Sensitivities'!$C$4:$C$422,"="&amp;$A9,'KRM Sensitivities'!$BM$4:$BM$65536)</f>
        <v>0</v>
      </c>
      <c r="BJ9" s="80">
        <f>SUMIF('KRM Sensitivities'!$C$4:$C$422,"="&amp;$A9,'KRM Sensitivities'!$BK$4:$BK$65536)</f>
        <v>0</v>
      </c>
      <c r="BK9" s="80">
        <f>SUMIF('KRM Sensitivities'!$C$4:$C$422,"="&amp;$A9,'KRM Sensitivities'!$BN$4:$BN$65536)</f>
        <v>0</v>
      </c>
      <c r="BL9" s="80">
        <f>SUMIF('KRM Sensitivities'!$C$4:$C$422,"="&amp;$A9,'KRM Sensitivities'!$BO$4:$BO$65536)</f>
        <v>-2.569999999996508</v>
      </c>
      <c r="BM9" s="80">
        <f>SUMIF('KRM Sensitivities'!$C$4:$C$422,"="&amp;$A9,'KRM Sensitivities'!$BP$4:$BP$65536)</f>
        <v>19174.52</v>
      </c>
      <c r="BN9" s="80">
        <f>SUMIF('KRM Sensitivities'!$C$4:$C$422,"="&amp;$A9,'KRM Sensitivities'!$BQ$4:$BQ$65536)</f>
        <v>19174.52</v>
      </c>
      <c r="BO9" s="80">
        <f>SUMIF('KRM Sensitivities'!$C$4:$C$422,"="&amp;$A9,'KRM Sensitivities'!$BR$4:$BR$65536)</f>
        <v>0</v>
      </c>
      <c r="BP9" s="80">
        <f>SUMIF('KRM Sensitivities'!$C$4:$C$422,"="&amp;$A9,'KRM Sensitivities'!$BS$4:$BS$65536)</f>
        <v>0</v>
      </c>
      <c r="BQ9" s="80">
        <f>SUMIF('KRM Sensitivities'!$C$4:$C$422,"="&amp;$A9,'KRM Sensitivities'!$BT$4:$BT$65536)</f>
        <v>0</v>
      </c>
      <c r="BR9" s="80">
        <f>SUMIF('KRM Sensitivities'!$C$4:$C$422,"="&amp;$A9,'KRM Sensitivities'!$BU$4:$BU$65536)</f>
        <v>0</v>
      </c>
      <c r="BS9" s="80">
        <f>SUMIF('KRM Sensitivities'!$C$4:$C$422,"="&amp;$A9,'KRM Sensitivities'!$BV$4:$BV$65536)</f>
        <v>0</v>
      </c>
      <c r="BT9" s="80">
        <f>SUMIF('KRM Sensitivities'!$C$4:$C$422,"="&amp;$A9,'KRM Sensitivities'!$BW$4:$BW$65536)</f>
        <v>0</v>
      </c>
      <c r="BU9" s="80">
        <f>SUMIF('KRM Sensitivities'!$C$4:$C$422,"="&amp;$A9,'KRM Sensitivities'!$BX$4:$BX$65536)</f>
        <v>0</v>
      </c>
      <c r="BV9" s="80">
        <f>SUMIF('KRM Sensitivities'!$C$4:$C$422,"="&amp;$A9,'KRM Sensitivities'!$BY$4:$BY$65536)</f>
        <v>-19194.28</v>
      </c>
      <c r="BW9" s="80">
        <f>SUMIF('KRM Sensitivities'!$C$4:$C$422,"="&amp;$A9,'KRM Sensitivities'!$BZ$4:$BZ$65536)</f>
        <v>-19194.28</v>
      </c>
      <c r="BX9" s="80">
        <f>SUMIF('KRM Sensitivities'!$C$4:$C$422,"="&amp;$A9,'KRM Sensitivities'!$CA$4:$CA$65536)</f>
        <v>0</v>
      </c>
      <c r="BY9" s="80">
        <f>SUMIF('KRM Sensitivities'!$C$4:$C$422,"="&amp;$A9,'KRM Sensitivities'!$CB$4:$CB$65536)</f>
        <v>200.2</v>
      </c>
      <c r="BZ9" s="80">
        <f>SUMIF('KRM Sensitivities'!$C$4:$C$422,"="&amp;$A9,'KRM Sensitivities'!$CC$4:$CC$65536)</f>
        <v>200.2</v>
      </c>
      <c r="CA9" s="80">
        <f>SUMIF('KRM Sensitivities'!$C$4:$C$422,"="&amp;$A9,'KRM Sensitivities'!$CD$4:$CD$65536)</f>
        <v>0</v>
      </c>
      <c r="CB9" s="80">
        <f>SUMIF('KRM Sensitivities'!$C$4:$C$422,"="&amp;$A9,'KRM Sensitivities'!$CE$4:$CE$65536)</f>
        <v>-174.03</v>
      </c>
      <c r="CC9" s="80">
        <f>SUMIF('KRM Sensitivities'!$C$4:$C$422,"="&amp;$A9,'KRM Sensitivities'!$CF$4:$CF$65536)</f>
        <v>-174.03</v>
      </c>
      <c r="CD9" s="80">
        <f>SUMIF('KRM Sensitivities'!$C$4:$C$422,"="&amp;$A9,'KRM Sensitivities'!$CG$4:$CG$65536)</f>
        <v>0</v>
      </c>
      <c r="CE9" s="80">
        <f>SUMIF('KRM Sensitivities'!$C$4:$C$422,"="&amp;$A9,'KRM Sensitivities'!$CH$4:$CH$65536)</f>
        <v>0</v>
      </c>
      <c r="CF9" s="80">
        <f>SUMIF('KRM Sensitivities'!$C$4:$C$422,"="&amp;$A9,'KRM Sensitivities'!$CI$4:$CI$65536)</f>
        <v>0</v>
      </c>
      <c r="CG9" s="80">
        <f>SUMIF('KRM Sensitivities'!$C$4:$C$422,"="&amp;$A9,'KRM Sensitivities'!$CJ$4:$CJ$65536)</f>
        <v>0</v>
      </c>
      <c r="CH9" s="80">
        <f>SUMIF('KRM Sensitivities'!$C$4:$C$422,"="&amp;$A9,'KRM Sensitivities'!$CK$4:$CK$65536)</f>
        <v>0</v>
      </c>
      <c r="CI9" s="80">
        <f>SUMIF('KRM Sensitivities'!$C$4:$C$422,"="&amp;$A9,'KRM Sensitivities'!$CL$4:$CL$65536)</f>
        <v>0</v>
      </c>
      <c r="CJ9" s="80">
        <f>SUMIF('KRM Sensitivities'!$C$4:$C$422,"="&amp;$A9,'KRM Sensitivities'!$CM$4:$CM$65536)</f>
        <v>0</v>
      </c>
      <c r="CK9" s="80">
        <f>SUMIF('KRM Sensitivities'!$C$4:$C$422,"="&amp;$A9,'KRM Sensitivities'!$CN$4:$CN$65536)</f>
        <v>-8.98</v>
      </c>
      <c r="CL9" s="80">
        <f>SUMIF('KRM Sensitivities'!$C$4:$C$422,"="&amp;$A9,'KRM Sensitivities'!$CO$4:$CO$65536)</f>
        <v>-8.98</v>
      </c>
      <c r="CM9" s="80">
        <f>SUMIF('KRM Sensitivities'!$C$4:$C$422,"="&amp;$A9,'KRM Sensitivities'!$CP$4:$CP$65536)</f>
        <v>0</v>
      </c>
      <c r="CN9" s="80">
        <f>SUMIF('KRM Sensitivities'!$C$4:$C$422,"="&amp;$A9,'KRM Sensitivities'!$CQ$4:$CQ$65536)</f>
        <v>0</v>
      </c>
      <c r="CO9" s="80">
        <f>SUMIF('KRM Sensitivities'!$C$4:$C$422,"="&amp;$A9,'KRM Sensitivities'!$CR$4:$CR$65536)</f>
        <v>0</v>
      </c>
      <c r="CP9" s="80">
        <f>SUMIF('KRM Sensitivities'!$C$4:$C$422,"="&amp;$A9,'KRM Sensitivities'!$CS$4:$CS$65536)</f>
        <v>0</v>
      </c>
      <c r="CQ9" s="80">
        <f>SUMIF('KRM Sensitivities'!$C$4:$C$422,"="&amp;$A9,'KRM Sensitivities'!$CT$4:$CT$65536)</f>
        <v>0</v>
      </c>
      <c r="CR9" s="80">
        <f>SUMIF('KRM Sensitivities'!$C$4:$C$422,"="&amp;$A9,'KRM Sensitivities'!$CU$4:$CU$65536)</f>
        <v>0</v>
      </c>
      <c r="CS9" s="80">
        <f>SUMIF('KRM Sensitivities'!$C$4:$C$422,"="&amp;$A9,'KRM Sensitivities'!$CV$4:$CV$65536)</f>
        <v>0</v>
      </c>
      <c r="CT9" s="80">
        <f>SUMIF('KRM Sensitivities'!$C$4:$C$422,"="&amp;$A9,'KRM Sensitivities'!$CW$4:$CW$65536)</f>
        <v>0</v>
      </c>
      <c r="CU9" s="80">
        <f>SUMIF('KRM Sensitivities'!$C$4:$C$422,"="&amp;$A9,'KRM Sensitivities'!$CX$4:$CX$65536)</f>
        <v>0</v>
      </c>
      <c r="CV9" s="80">
        <f>SUMIF('KRM Sensitivities'!$C$4:$C$422,"="&amp;$A9,'KRM Sensitivities'!$CY$4:$CY$65536)</f>
        <v>0</v>
      </c>
      <c r="CW9" s="80">
        <f>SUMIF('KRM Sensitivities'!$C$4:$C$422,"="&amp;$A9,'KRM Sensitivities'!$CZ$4:$CZ$65536)</f>
        <v>0</v>
      </c>
      <c r="CX9" s="80">
        <f>SUMIF('KRM Sensitivities'!$C$4:$C$422,"="&amp;$A9,'KRM Sensitivities'!$DA$4:$DA$65536)</f>
        <v>0</v>
      </c>
      <c r="CY9" s="80">
        <f>SUMIF('KRM Sensitivities'!$C$4:$C$422,"="&amp;$A9,'KRM Sensitivities'!$DB$4:$DB$65536)</f>
        <v>0</v>
      </c>
      <c r="CZ9" s="80">
        <f>SUMIF('KRM Sensitivities'!$C$4:$C$422,"="&amp;$A9,'KRM Sensitivities'!$DC$4:$DC$65536)</f>
        <v>0</v>
      </c>
      <c r="DA9" s="80">
        <f>SUMIF('KRM Sensitivities'!$C$4:$C$422,"="&amp;$A9,'KRM Sensitivities'!$DD$4:$DD$65536)</f>
        <v>0</v>
      </c>
      <c r="DB9" s="80">
        <f>SUMIF('KRM Sensitivities'!$C$4:$C$422,"="&amp;$A9,'KRM Sensitivities'!$DE$4:$DE$65536)</f>
        <v>0</v>
      </c>
      <c r="DC9" s="80">
        <f>SUMIF('KRM Sensitivities'!$C$4:$C$422,"="&amp;$A9,'KRM Sensitivities'!$DF$4:$DF$65536)</f>
        <v>0</v>
      </c>
      <c r="DD9" s="80">
        <f>SUMIF('KRM Sensitivities'!$C$4:$C$422,"="&amp;$A9,'KRM Sensitivities'!$DG$4:$DG$65536)</f>
        <v>0</v>
      </c>
      <c r="DE9" s="80">
        <f>SUMIF('KRM Sensitivities'!$C$4:$C$422,"="&amp;$A9,'KRM Sensitivities'!$DH$4:$DH$65536)</f>
        <v>0</v>
      </c>
      <c r="DF9" s="80">
        <f>SUMIF('KRM Sensitivities'!$C$4:$C$422,"="&amp;$A9,'KRM Sensitivities'!$DI$4:$DI$65536)</f>
        <v>0</v>
      </c>
      <c r="DG9" s="80">
        <f>SUMIF('KRM Sensitivities'!$C$4:$C$422,"="&amp;$A9,'KRM Sensitivities'!$DJ$4:$DJ$65536)</f>
        <v>0</v>
      </c>
      <c r="DH9" s="80">
        <f>SUMIF('KRM Sensitivities'!$C$4:$C$422,"="&amp;$A9,'KRM Sensitivities'!$DK$4:$DK$65536)</f>
        <v>0</v>
      </c>
      <c r="DI9" s="80">
        <f>SUMIF('KRM Sensitivities'!$C$4:$C$422,"="&amp;$A9,'KRM Sensitivities'!$DL$4:$DL$65536)</f>
        <v>0</v>
      </c>
      <c r="DJ9" s="80">
        <f>SUMIF('KRM Sensitivities'!$C$4:$C$422,"="&amp;$A9,'KRM Sensitivities'!$DM$4:$DM$65536)</f>
        <v>0</v>
      </c>
      <c r="DK9" s="80">
        <f>SUMIF('KRM Sensitivities'!$C$4:$C$422,"="&amp;$A9,'KRM Sensitivities'!$DN$4:$DN$65536)</f>
        <v>0</v>
      </c>
      <c r="DL9" s="80">
        <f>SUMIF('KRM Sensitivities'!$C$4:$C$422,"="&amp;$A9,'KRM Sensitivities'!$DO$4:$DO$65536)</f>
        <v>0</v>
      </c>
      <c r="DM9" s="80">
        <f>SUMIF('KRM Sensitivities'!$C$4:$C$422,"="&amp;$A9,'KRM Sensitivities'!$DP$4:$DP$65536)</f>
        <v>0</v>
      </c>
      <c r="DN9" s="80">
        <f>SUMIF('KRM Sensitivities'!$C$4:$C$422,"="&amp;$A9,'KRM Sensitivities'!$DQ$4:$DQ$65536)</f>
        <v>0</v>
      </c>
      <c r="DO9" s="80">
        <f>SUMIF('KRM Sensitivities'!$C$4:$C$422,"="&amp;$A9,'KRM Sensitivities'!$DR$4:$DR$65536)</f>
        <v>0</v>
      </c>
      <c r="DP9" s="80">
        <f>SUMIF('KRM Sensitivities'!$C$4:$C$422,"="&amp;$A9,'KRM Sensitivities'!$DS$4:$DS$65536)</f>
        <v>0</v>
      </c>
      <c r="DQ9" s="80">
        <f>SUMIF('KRM Sensitivities'!$C$4:$C$422,"="&amp;$A9,'KRM Sensitivities'!$DT$4:$DT$65536)</f>
        <v>-474.9</v>
      </c>
      <c r="DR9" s="61" t="str">
        <f t="shared" si="0"/>
        <v>OIS5Y</v>
      </c>
      <c r="DS9" s="61" t="str">
        <f t="shared" si="1"/>
        <v>OISEUR5Y</v>
      </c>
    </row>
    <row r="10" spans="1:123" x14ac:dyDescent="0.2">
      <c r="A10">
        <v>8</v>
      </c>
      <c r="B10" t="s">
        <v>18</v>
      </c>
      <c r="C10" t="s">
        <v>369</v>
      </c>
      <c r="D10" t="s">
        <v>525</v>
      </c>
      <c r="E10" t="s">
        <v>531</v>
      </c>
      <c r="F10" t="s">
        <v>7</v>
      </c>
      <c r="G10">
        <v>6.0436999999999998E-2</v>
      </c>
      <c r="H10">
        <v>-0.12739600000000001</v>
      </c>
      <c r="I10" s="80">
        <f>SUMIF('KRM Sensitivities'!$C$4:$C$422,"="&amp;$A10,'KRM Sensitivities'!$L$4:$L$65536)</f>
        <v>13295.14</v>
      </c>
      <c r="J10" s="80">
        <f>SUMIF('KRM Sensitivities'!$C$4:$C$422,"="&amp;$A10,'KRM Sensitivities'!$M$4:$M$65536)</f>
        <v>13295.14</v>
      </c>
      <c r="K10" s="80">
        <f>SUMIF('KRM Sensitivities'!$C$4:$C$422,"="&amp;$A10,'KRM Sensitivities'!$N$4:$N$65536)</f>
        <v>13295.14</v>
      </c>
      <c r="L10" s="80">
        <f>SUMIF('KRM Sensitivities'!$C$4:$C$422,"="&amp;$A10,'KRM Sensitivities'!$O$4:$O$65536)</f>
        <v>13295.14</v>
      </c>
      <c r="M10" s="80">
        <f>SUMIF('KRM Sensitivities'!$C$4:$C$422,"="&amp;$A10,'KRM Sensitivities'!$P$4:$P$65536)</f>
        <v>13228.240000000002</v>
      </c>
      <c r="N10" s="80">
        <f>SUMIF('KRM Sensitivities'!$C$4:$C$422,"="&amp;$A10,'KRM Sensitivities'!$Q$4:$Q$65536)</f>
        <v>13193.230000000001</v>
      </c>
      <c r="O10" s="80">
        <f>SUMIF('KRM Sensitivities'!$C$4:$C$422,"="&amp;$A10,'KRM Sensitivities'!$R$4:$R$65536)</f>
        <v>0</v>
      </c>
      <c r="P10" s="80">
        <f>SUMIF('KRM Sensitivities'!$C$4:$C$422,"="&amp;$A10,'KRM Sensitivities'!$S$4:$S$65536)</f>
        <v>0</v>
      </c>
      <c r="Q10" s="80">
        <f>SUMIF('KRM Sensitivities'!$C$4:$C$422,"="&amp;$A10,'KRM Sensitivities'!$T$4:$T$65536)</f>
        <v>0</v>
      </c>
      <c r="R10" s="80">
        <f>SUMIF('KRM Sensitivities'!$C$4:$C$422,"="&amp;$A10,'KRM Sensitivities'!$U$4:$U$65536)</f>
        <v>0</v>
      </c>
      <c r="S10" s="80">
        <f>SUMIF('KRM Sensitivities'!$C$4:$C$422,"="&amp;$A10,'KRM Sensitivities'!$V$4:$V$65536)</f>
        <v>344</v>
      </c>
      <c r="T10" s="80">
        <f>SUMIF('KRM Sensitivities'!$C$4:$C$422,"="&amp;$A10,'KRM Sensitivities'!$W$4:$W$65536)</f>
        <v>344</v>
      </c>
      <c r="U10" s="80">
        <f>SUMIF('KRM Sensitivities'!$C$4:$C$422,"="&amp;$A10,'KRM Sensitivities'!$X$4:$X$65536)</f>
        <v>0</v>
      </c>
      <c r="V10" s="80">
        <f>SUMIF('KRM Sensitivities'!$C$4:$C$422,"="&amp;$A10,'KRM Sensitivities'!$Y$4:$Y$65536)</f>
        <v>0</v>
      </c>
      <c r="W10" s="80">
        <f>SUMIF('KRM Sensitivities'!$C$4:$C$422,"="&amp;$A10,'KRM Sensitivities'!$Z$4:$Z$65536)</f>
        <v>5039.43</v>
      </c>
      <c r="X10" s="80">
        <f>SUMIF('KRM Sensitivities'!$C$4:$C$422,"="&amp;$A10,'KRM Sensitivities'!$AA$4:$AA$65536)</f>
        <v>0.23</v>
      </c>
      <c r="Y10" s="80">
        <f>SUMIF('KRM Sensitivities'!$C$4:$C$422,"="&amp;$A10,'KRM Sensitivities'!$AB$4:$AB$65536)</f>
        <v>6340.18</v>
      </c>
      <c r="Z10" s="80">
        <f>SUMIF('KRM Sensitivities'!$C$4:$C$422,"="&amp;$A10,'KRM Sensitivities'!$AC$4:$AC$65536)</f>
        <v>7809.8</v>
      </c>
      <c r="AA10" s="80">
        <f>SUMIF('KRM Sensitivities'!$C$4:$C$422,"="&amp;$A10,'KRM Sensitivities'!$AD$4:$AD$65536)</f>
        <v>7560.38</v>
      </c>
      <c r="AB10" s="80">
        <f>SUMIF('KRM Sensitivities'!$C$4:$C$422,"="&amp;$A10,'KRM Sensitivities'!$AE$4:$AE$65536)</f>
        <v>249.42</v>
      </c>
      <c r="AC10" s="80">
        <f>SUMIF('KRM Sensitivities'!$C$4:$C$422,"="&amp;$A10,'KRM Sensitivities'!$AF$4:$AF$65536)</f>
        <v>0</v>
      </c>
      <c r="AD10" s="80">
        <f>SUMIF('KRM Sensitivities'!$C$4:$C$422,"="&amp;$A10,'KRM Sensitivities'!$AG$4:$AG$65536)</f>
        <v>0</v>
      </c>
      <c r="AE10" s="80">
        <f>SUMIF('KRM Sensitivities'!$C$4:$C$422,"="&amp;$A10,'KRM Sensitivities'!$AH$4:$AH$65536)</f>
        <v>0</v>
      </c>
      <c r="AF10" s="80">
        <f>SUMIF('KRM Sensitivities'!$C$4:$C$422,"="&amp;$A10,'KRM Sensitivities'!$AI$4:$AI$65536)</f>
        <v>0</v>
      </c>
      <c r="AG10" s="80">
        <f>SUMIF('KRM Sensitivities'!$C$4:$C$422,"="&amp;$A10,'KRM Sensitivities'!$AJ$4:$AJ$65536)</f>
        <v>0</v>
      </c>
      <c r="AH10" s="80">
        <f>SUMIF('KRM Sensitivities'!$C$4:$C$422,"="&amp;$A10,'KRM Sensitivities'!$AK$4:$AK$65536)</f>
        <v>0</v>
      </c>
      <c r="AI10" s="80">
        <f>SUMIF('KRM Sensitivities'!$C$4:$C$422,"="&amp;$A10,'KRM Sensitivities'!$AL$4:$AL$65536)</f>
        <v>0</v>
      </c>
      <c r="AJ10" s="80">
        <f>SUMIF('KRM Sensitivities'!$C$4:$C$422,"="&amp;$A10,'KRM Sensitivities'!$AM$4:$AM$65536)</f>
        <v>0</v>
      </c>
      <c r="AK10" s="80">
        <f>SUMIF('KRM Sensitivities'!$C$4:$C$422,"="&amp;$A10,'KRM Sensitivities'!$AN$4:$AN$65536)</f>
        <v>0</v>
      </c>
      <c r="AL10" s="80">
        <f>SUMIF('KRM Sensitivities'!$C$4:$C$422,"="&amp;$A10,'KRM Sensitivities'!$AO$4:$AO$65536)</f>
        <v>0</v>
      </c>
      <c r="AM10" s="80">
        <f>SUMIF('KRM Sensitivities'!$C$4:$C$422,"="&amp;$A10,'KRM Sensitivities'!$AP$4:$AP$65536)</f>
        <v>0</v>
      </c>
      <c r="AN10" s="80">
        <f>SUMIF('KRM Sensitivities'!$C$4:$C$422,"="&amp;$A10,'KRM Sensitivities'!$AQ$4:$AQ$65536)</f>
        <v>0</v>
      </c>
      <c r="AO10" s="80">
        <f>SUMIF('KRM Sensitivities'!$C$4:$C$422,"="&amp;$A10,'KRM Sensitivities'!$AR$4:$AR$65536)</f>
        <v>0</v>
      </c>
      <c r="AP10" s="80">
        <f>SUMIF('KRM Sensitivities'!$C$4:$C$422,"="&amp;$A10,'KRM Sensitivities'!$AS$4:$AS$65536)</f>
        <v>0</v>
      </c>
      <c r="AQ10" s="80">
        <f>SUMIF('KRM Sensitivities'!$C$4:$C$422,"="&amp;$A10,'KRM Sensitivities'!$AT$4:$AT$65536)</f>
        <v>0</v>
      </c>
      <c r="AR10" s="80">
        <f>SUMIF('KRM Sensitivities'!$C$4:$C$422,"="&amp;$A10,'KRM Sensitivities'!$AU$4:$AU$65536)</f>
        <v>35.01</v>
      </c>
      <c r="AS10" s="80">
        <f>SUMIF('KRM Sensitivities'!$C$4:$C$422,"="&amp;$A10,'KRM Sensitivities'!$AV$4:$AV$65536)</f>
        <v>0</v>
      </c>
      <c r="AT10" s="80">
        <f>SUMIF('KRM Sensitivities'!$C$4:$C$422,"="&amp;$A10,'KRM Sensitivities'!$AW$4:$AW$65536)</f>
        <v>0</v>
      </c>
      <c r="AU10" s="80">
        <f>SUMIF('KRM Sensitivities'!$C$4:$C$422,"="&amp;$A10,'KRM Sensitivities'!$AX$4:$AX$65536)</f>
        <v>0</v>
      </c>
      <c r="AV10" s="80">
        <f>SUMIF('KRM Sensitivities'!$C$4:$C$422,"="&amp;$A10,'KRM Sensitivities'!$AY$4:$AY$65536)</f>
        <v>0</v>
      </c>
      <c r="AW10" s="80">
        <f>SUMIF('KRM Sensitivities'!$C$4:$C$422,"="&amp;$A10,'KRM Sensitivities'!$AZ$4:$AZ$65536)</f>
        <v>0</v>
      </c>
      <c r="AX10" s="80">
        <f>SUMIF('KRM Sensitivities'!$C$4:$C$422,"="&amp;$A10,'KRM Sensitivities'!$BA$4:$BA$65536)</f>
        <v>0</v>
      </c>
      <c r="AY10" s="80">
        <f>SUMIF('KRM Sensitivities'!$C$4:$C$422,"="&amp;$A10,'KRM Sensitivities'!$BB$4:$BB$65536)</f>
        <v>35.01</v>
      </c>
      <c r="AZ10" s="80">
        <f>SUMIF('KRM Sensitivities'!$C$4:$C$422,"="&amp;$A10,'KRM Sensitivities'!$BC$4:$BC$65536)</f>
        <v>35.01</v>
      </c>
      <c r="BA10" s="80">
        <f>SUMIF('KRM Sensitivities'!$C$4:$C$422,"="&amp;$A10,'KRM Sensitivities'!$BD$4:$BD$65536)</f>
        <v>0</v>
      </c>
      <c r="BB10" s="80">
        <f>SUMIF('KRM Sensitivities'!$C$4:$C$422,"="&amp;$A10,'KRM Sensitivities'!$BE$4:$BE$65536)</f>
        <v>0</v>
      </c>
      <c r="BC10" s="80">
        <f>SUMIF('KRM Sensitivities'!$C$4:$C$422,"="&amp;$A10,'KRM Sensitivities'!$BF$4:$BF$65536)</f>
        <v>0</v>
      </c>
      <c r="BD10" s="80">
        <f>SUMIF('KRM Sensitivities'!$C$4:$C$422,"="&amp;$A10,'KRM Sensitivities'!$BG$4:$BG$65536)</f>
        <v>66.899999999998258</v>
      </c>
      <c r="BE10" s="80">
        <f>SUMIF('KRM Sensitivities'!$C$4:$C$422,"="&amp;$A10,'KRM Sensitivities'!$BH$4:$BH$65536)</f>
        <v>0</v>
      </c>
      <c r="BF10" s="80">
        <f>SUMIF('KRM Sensitivities'!$C$4:$C$422,"="&amp;$A10,'KRM Sensitivities'!$BI$4:$BI$65536)</f>
        <v>0</v>
      </c>
      <c r="BG10" s="80">
        <f>SUMIF('KRM Sensitivities'!$C$4:$C$422,"="&amp;$A10,'KRM Sensitivities'!$BJ$4:$BJ$65536)</f>
        <v>0</v>
      </c>
      <c r="BH10" s="80">
        <f>SUMIF('KRM Sensitivities'!$C$4:$C$422,"="&amp;$A10,'KRM Sensitivities'!$BL$4:$BL$65536)</f>
        <v>0</v>
      </c>
      <c r="BI10" s="80">
        <f>SUMIF('KRM Sensitivities'!$C$4:$C$422,"="&amp;$A10,'KRM Sensitivities'!$BM$4:$BM$65536)</f>
        <v>0</v>
      </c>
      <c r="BJ10" s="80">
        <f>SUMIF('KRM Sensitivities'!$C$4:$C$422,"="&amp;$A10,'KRM Sensitivities'!$BK$4:$BK$65536)</f>
        <v>0</v>
      </c>
      <c r="BK10" s="80">
        <f>SUMIF('KRM Sensitivities'!$C$4:$C$422,"="&amp;$A10,'KRM Sensitivities'!$BN$4:$BN$65536)</f>
        <v>0</v>
      </c>
      <c r="BL10" s="80">
        <f>SUMIF('KRM Sensitivities'!$C$4:$C$422,"="&amp;$A10,'KRM Sensitivities'!$BO$4:$BO$65536)</f>
        <v>66.899999999998258</v>
      </c>
      <c r="BM10" s="80">
        <f>SUMIF('KRM Sensitivities'!$C$4:$C$422,"="&amp;$A10,'KRM Sensitivities'!$BP$4:$BP$65536)</f>
        <v>27648.66</v>
      </c>
      <c r="BN10" s="80">
        <f>SUMIF('KRM Sensitivities'!$C$4:$C$422,"="&amp;$A10,'KRM Sensitivities'!$BQ$4:$BQ$65536)</f>
        <v>27648.66</v>
      </c>
      <c r="BO10" s="80">
        <f>SUMIF('KRM Sensitivities'!$C$4:$C$422,"="&amp;$A10,'KRM Sensitivities'!$BR$4:$BR$65536)</f>
        <v>0</v>
      </c>
      <c r="BP10" s="80">
        <f>SUMIF('KRM Sensitivities'!$C$4:$C$422,"="&amp;$A10,'KRM Sensitivities'!$BS$4:$BS$65536)</f>
        <v>0</v>
      </c>
      <c r="BQ10" s="80">
        <f>SUMIF('KRM Sensitivities'!$C$4:$C$422,"="&amp;$A10,'KRM Sensitivities'!$BT$4:$BT$65536)</f>
        <v>0</v>
      </c>
      <c r="BR10" s="80">
        <f>SUMIF('KRM Sensitivities'!$C$4:$C$422,"="&amp;$A10,'KRM Sensitivities'!$BU$4:$BU$65536)</f>
        <v>0</v>
      </c>
      <c r="BS10" s="80">
        <f>SUMIF('KRM Sensitivities'!$C$4:$C$422,"="&amp;$A10,'KRM Sensitivities'!$BV$4:$BV$65536)</f>
        <v>0</v>
      </c>
      <c r="BT10" s="80">
        <f>SUMIF('KRM Sensitivities'!$C$4:$C$422,"="&amp;$A10,'KRM Sensitivities'!$BW$4:$BW$65536)</f>
        <v>0</v>
      </c>
      <c r="BU10" s="80">
        <f>SUMIF('KRM Sensitivities'!$C$4:$C$422,"="&amp;$A10,'KRM Sensitivities'!$BX$4:$BX$65536)</f>
        <v>0</v>
      </c>
      <c r="BV10" s="80">
        <f>SUMIF('KRM Sensitivities'!$C$4:$C$422,"="&amp;$A10,'KRM Sensitivities'!$BY$4:$BY$65536)</f>
        <v>-27636.54</v>
      </c>
      <c r="BW10" s="80">
        <f>SUMIF('KRM Sensitivities'!$C$4:$C$422,"="&amp;$A10,'KRM Sensitivities'!$BZ$4:$BZ$65536)</f>
        <v>-27636.54</v>
      </c>
      <c r="BX10" s="80">
        <f>SUMIF('KRM Sensitivities'!$C$4:$C$422,"="&amp;$A10,'KRM Sensitivities'!$CA$4:$CA$65536)</f>
        <v>0</v>
      </c>
      <c r="BY10" s="80">
        <f>SUMIF('KRM Sensitivities'!$C$4:$C$422,"="&amp;$A10,'KRM Sensitivities'!$CB$4:$CB$65536)</f>
        <v>244.94</v>
      </c>
      <c r="BZ10" s="80">
        <f>SUMIF('KRM Sensitivities'!$C$4:$C$422,"="&amp;$A10,'KRM Sensitivities'!$CC$4:$CC$65536)</f>
        <v>244.94</v>
      </c>
      <c r="CA10" s="80">
        <f>SUMIF('KRM Sensitivities'!$C$4:$C$422,"="&amp;$A10,'KRM Sensitivities'!$CD$4:$CD$65536)</f>
        <v>0</v>
      </c>
      <c r="CB10" s="80">
        <f>SUMIF('KRM Sensitivities'!$C$4:$C$422,"="&amp;$A10,'KRM Sensitivities'!$CE$4:$CE$65536)</f>
        <v>-199.14</v>
      </c>
      <c r="CC10" s="80">
        <f>SUMIF('KRM Sensitivities'!$C$4:$C$422,"="&amp;$A10,'KRM Sensitivities'!$CF$4:$CF$65536)</f>
        <v>-199.14</v>
      </c>
      <c r="CD10" s="80">
        <f>SUMIF('KRM Sensitivities'!$C$4:$C$422,"="&amp;$A10,'KRM Sensitivities'!$CG$4:$CG$65536)</f>
        <v>0</v>
      </c>
      <c r="CE10" s="80">
        <f>SUMIF('KRM Sensitivities'!$C$4:$C$422,"="&amp;$A10,'KRM Sensitivities'!$CH$4:$CH$65536)</f>
        <v>0</v>
      </c>
      <c r="CF10" s="80">
        <f>SUMIF('KRM Sensitivities'!$C$4:$C$422,"="&amp;$A10,'KRM Sensitivities'!$CI$4:$CI$65536)</f>
        <v>0</v>
      </c>
      <c r="CG10" s="80">
        <f>SUMIF('KRM Sensitivities'!$C$4:$C$422,"="&amp;$A10,'KRM Sensitivities'!$CJ$4:$CJ$65536)</f>
        <v>0</v>
      </c>
      <c r="CH10" s="80">
        <f>SUMIF('KRM Sensitivities'!$C$4:$C$422,"="&amp;$A10,'KRM Sensitivities'!$CK$4:$CK$65536)</f>
        <v>0</v>
      </c>
      <c r="CI10" s="80">
        <f>SUMIF('KRM Sensitivities'!$C$4:$C$422,"="&amp;$A10,'KRM Sensitivities'!$CL$4:$CL$65536)</f>
        <v>0</v>
      </c>
      <c r="CJ10" s="80">
        <f>SUMIF('KRM Sensitivities'!$C$4:$C$422,"="&amp;$A10,'KRM Sensitivities'!$CM$4:$CM$65536)</f>
        <v>0</v>
      </c>
      <c r="CK10" s="80">
        <f>SUMIF('KRM Sensitivities'!$C$4:$C$422,"="&amp;$A10,'KRM Sensitivities'!$CN$4:$CN$65536)</f>
        <v>8.98</v>
      </c>
      <c r="CL10" s="80">
        <f>SUMIF('KRM Sensitivities'!$C$4:$C$422,"="&amp;$A10,'KRM Sensitivities'!$CO$4:$CO$65536)</f>
        <v>8.98</v>
      </c>
      <c r="CM10" s="80">
        <f>SUMIF('KRM Sensitivities'!$C$4:$C$422,"="&amp;$A10,'KRM Sensitivities'!$CP$4:$CP$65536)</f>
        <v>0</v>
      </c>
      <c r="CN10" s="80">
        <f>SUMIF('KRM Sensitivities'!$C$4:$C$422,"="&amp;$A10,'KRM Sensitivities'!$CQ$4:$CQ$65536)</f>
        <v>0</v>
      </c>
      <c r="CO10" s="80">
        <f>SUMIF('KRM Sensitivities'!$C$4:$C$422,"="&amp;$A10,'KRM Sensitivities'!$CR$4:$CR$65536)</f>
        <v>0</v>
      </c>
      <c r="CP10" s="80">
        <f>SUMIF('KRM Sensitivities'!$C$4:$C$422,"="&amp;$A10,'KRM Sensitivities'!$CS$4:$CS$65536)</f>
        <v>0</v>
      </c>
      <c r="CQ10" s="80">
        <f>SUMIF('KRM Sensitivities'!$C$4:$C$422,"="&amp;$A10,'KRM Sensitivities'!$CT$4:$CT$65536)</f>
        <v>0</v>
      </c>
      <c r="CR10" s="80">
        <f>SUMIF('KRM Sensitivities'!$C$4:$C$422,"="&amp;$A10,'KRM Sensitivities'!$CU$4:$CU$65536)</f>
        <v>0</v>
      </c>
      <c r="CS10" s="80">
        <f>SUMIF('KRM Sensitivities'!$C$4:$C$422,"="&amp;$A10,'KRM Sensitivities'!$CV$4:$CV$65536)</f>
        <v>0</v>
      </c>
      <c r="CT10" s="80">
        <f>SUMIF('KRM Sensitivities'!$C$4:$C$422,"="&amp;$A10,'KRM Sensitivities'!$CW$4:$CW$65536)</f>
        <v>0</v>
      </c>
      <c r="CU10" s="80">
        <f>SUMIF('KRM Sensitivities'!$C$4:$C$422,"="&amp;$A10,'KRM Sensitivities'!$CX$4:$CX$65536)</f>
        <v>0</v>
      </c>
      <c r="CV10" s="80">
        <f>SUMIF('KRM Sensitivities'!$C$4:$C$422,"="&amp;$A10,'KRM Sensitivities'!$CY$4:$CY$65536)</f>
        <v>0</v>
      </c>
      <c r="CW10" s="80">
        <f>SUMIF('KRM Sensitivities'!$C$4:$C$422,"="&amp;$A10,'KRM Sensitivities'!$CZ$4:$CZ$65536)</f>
        <v>0</v>
      </c>
      <c r="CX10" s="80">
        <f>SUMIF('KRM Sensitivities'!$C$4:$C$422,"="&amp;$A10,'KRM Sensitivities'!$DA$4:$DA$65536)</f>
        <v>0</v>
      </c>
      <c r="CY10" s="80">
        <f>SUMIF('KRM Sensitivities'!$C$4:$C$422,"="&amp;$A10,'KRM Sensitivities'!$DB$4:$DB$65536)</f>
        <v>0</v>
      </c>
      <c r="CZ10" s="80">
        <f>SUMIF('KRM Sensitivities'!$C$4:$C$422,"="&amp;$A10,'KRM Sensitivities'!$DC$4:$DC$65536)</f>
        <v>0</v>
      </c>
      <c r="DA10" s="80">
        <f>SUMIF('KRM Sensitivities'!$C$4:$C$422,"="&amp;$A10,'KRM Sensitivities'!$DD$4:$DD$65536)</f>
        <v>0</v>
      </c>
      <c r="DB10" s="80">
        <f>SUMIF('KRM Sensitivities'!$C$4:$C$422,"="&amp;$A10,'KRM Sensitivities'!$DE$4:$DE$65536)</f>
        <v>0</v>
      </c>
      <c r="DC10" s="80">
        <f>SUMIF('KRM Sensitivities'!$C$4:$C$422,"="&amp;$A10,'KRM Sensitivities'!$DF$4:$DF$65536)</f>
        <v>0</v>
      </c>
      <c r="DD10" s="80">
        <f>SUMIF('KRM Sensitivities'!$C$4:$C$422,"="&amp;$A10,'KRM Sensitivities'!$DG$4:$DG$65536)</f>
        <v>0</v>
      </c>
      <c r="DE10" s="80">
        <f>SUMIF('KRM Sensitivities'!$C$4:$C$422,"="&amp;$A10,'KRM Sensitivities'!$DH$4:$DH$65536)</f>
        <v>0</v>
      </c>
      <c r="DF10" s="80">
        <f>SUMIF('KRM Sensitivities'!$C$4:$C$422,"="&amp;$A10,'KRM Sensitivities'!$DI$4:$DI$65536)</f>
        <v>0</v>
      </c>
      <c r="DG10" s="80">
        <f>SUMIF('KRM Sensitivities'!$C$4:$C$422,"="&amp;$A10,'KRM Sensitivities'!$DJ$4:$DJ$65536)</f>
        <v>0</v>
      </c>
      <c r="DH10" s="80">
        <f>SUMIF('KRM Sensitivities'!$C$4:$C$422,"="&amp;$A10,'KRM Sensitivities'!$DK$4:$DK$65536)</f>
        <v>0</v>
      </c>
      <c r="DI10" s="80">
        <f>SUMIF('KRM Sensitivities'!$C$4:$C$422,"="&amp;$A10,'KRM Sensitivities'!$DL$4:$DL$65536)</f>
        <v>0</v>
      </c>
      <c r="DJ10" s="80">
        <f>SUMIF('KRM Sensitivities'!$C$4:$C$422,"="&amp;$A10,'KRM Sensitivities'!$DM$4:$DM$65536)</f>
        <v>0</v>
      </c>
      <c r="DK10" s="80">
        <f>SUMIF('KRM Sensitivities'!$C$4:$C$422,"="&amp;$A10,'KRM Sensitivities'!$DN$4:$DN$65536)</f>
        <v>0</v>
      </c>
      <c r="DL10" s="80">
        <f>SUMIF('KRM Sensitivities'!$C$4:$C$422,"="&amp;$A10,'KRM Sensitivities'!$DO$4:$DO$65536)</f>
        <v>0</v>
      </c>
      <c r="DM10" s="80">
        <f>SUMIF('KRM Sensitivities'!$C$4:$C$422,"="&amp;$A10,'KRM Sensitivities'!$DP$4:$DP$65536)</f>
        <v>0</v>
      </c>
      <c r="DN10" s="80">
        <f>SUMIF('KRM Sensitivities'!$C$4:$C$422,"="&amp;$A10,'KRM Sensitivities'!$DQ$4:$DQ$65536)</f>
        <v>0</v>
      </c>
      <c r="DO10" s="80">
        <f>SUMIF('KRM Sensitivities'!$C$4:$C$422,"="&amp;$A10,'KRM Sensitivities'!$DR$4:$DR$65536)</f>
        <v>0</v>
      </c>
      <c r="DP10" s="80">
        <f>SUMIF('KRM Sensitivities'!$C$4:$C$422,"="&amp;$A10,'KRM Sensitivities'!$DS$4:$DS$65536)</f>
        <v>0</v>
      </c>
      <c r="DQ10" s="80">
        <f>SUMIF('KRM Sensitivities'!$C$4:$C$422,"="&amp;$A10,'KRM Sensitivities'!$DT$4:$DT$65536)</f>
        <v>-1300.98</v>
      </c>
      <c r="DR10" s="61" t="str">
        <f t="shared" si="0"/>
        <v>OIS7Y</v>
      </c>
      <c r="DS10" s="61" t="str">
        <f t="shared" si="1"/>
        <v>OISEUR7Y</v>
      </c>
    </row>
    <row r="11" spans="1:123" x14ac:dyDescent="0.2">
      <c r="A11">
        <v>9</v>
      </c>
      <c r="B11" t="s">
        <v>18</v>
      </c>
      <c r="C11" t="s">
        <v>369</v>
      </c>
      <c r="D11" t="s">
        <v>525</v>
      </c>
      <c r="E11" t="s">
        <v>531</v>
      </c>
      <c r="F11" t="s">
        <v>8</v>
      </c>
      <c r="G11">
        <v>7.2090000000000001E-2</v>
      </c>
      <c r="H11">
        <v>-0.11984599999999999</v>
      </c>
      <c r="I11" s="80">
        <f>SUMIF('KRM Sensitivities'!$C$4:$C$422,"="&amp;$A11,'KRM Sensitivities'!$L$4:$L$65536)</f>
        <v>14383.340000000002</v>
      </c>
      <c r="J11" s="80">
        <f>SUMIF('KRM Sensitivities'!$C$4:$C$422,"="&amp;$A11,'KRM Sensitivities'!$M$4:$M$65536)</f>
        <v>14383.340000000002</v>
      </c>
      <c r="K11" s="80">
        <f>SUMIF('KRM Sensitivities'!$C$4:$C$422,"="&amp;$A11,'KRM Sensitivities'!$N$4:$N$65536)</f>
        <v>14383.340000000002</v>
      </c>
      <c r="L11" s="80">
        <f>SUMIF('KRM Sensitivities'!$C$4:$C$422,"="&amp;$A11,'KRM Sensitivities'!$O$4:$O$65536)</f>
        <v>14383.340000000002</v>
      </c>
      <c r="M11" s="80">
        <f>SUMIF('KRM Sensitivities'!$C$4:$C$422,"="&amp;$A11,'KRM Sensitivities'!$P$4:$P$65536)</f>
        <v>14428.960000000005</v>
      </c>
      <c r="N11" s="80">
        <f>SUMIF('KRM Sensitivities'!$C$4:$C$422,"="&amp;$A11,'KRM Sensitivities'!$Q$4:$Q$65536)</f>
        <v>14386.400000000003</v>
      </c>
      <c r="O11" s="80">
        <f>SUMIF('KRM Sensitivities'!$C$4:$C$422,"="&amp;$A11,'KRM Sensitivities'!$R$4:$R$65536)</f>
        <v>0</v>
      </c>
      <c r="P11" s="80">
        <f>SUMIF('KRM Sensitivities'!$C$4:$C$422,"="&amp;$A11,'KRM Sensitivities'!$S$4:$S$65536)</f>
        <v>0</v>
      </c>
      <c r="Q11" s="80">
        <f>SUMIF('KRM Sensitivities'!$C$4:$C$422,"="&amp;$A11,'KRM Sensitivities'!$T$4:$T$65536)</f>
        <v>0</v>
      </c>
      <c r="R11" s="80">
        <f>SUMIF('KRM Sensitivities'!$C$4:$C$422,"="&amp;$A11,'KRM Sensitivities'!$U$4:$U$65536)</f>
        <v>0</v>
      </c>
      <c r="S11" s="80">
        <f>SUMIF('KRM Sensitivities'!$C$4:$C$422,"="&amp;$A11,'KRM Sensitivities'!$V$4:$V$65536)</f>
        <v>84.08</v>
      </c>
      <c r="T11" s="80">
        <f>SUMIF('KRM Sensitivities'!$C$4:$C$422,"="&amp;$A11,'KRM Sensitivities'!$W$4:$W$65536)</f>
        <v>84.08</v>
      </c>
      <c r="U11" s="80">
        <f>SUMIF('KRM Sensitivities'!$C$4:$C$422,"="&amp;$A11,'KRM Sensitivities'!$X$4:$X$65536)</f>
        <v>0</v>
      </c>
      <c r="V11" s="80">
        <f>SUMIF('KRM Sensitivities'!$C$4:$C$422,"="&amp;$A11,'KRM Sensitivities'!$Y$4:$Y$65536)</f>
        <v>0</v>
      </c>
      <c r="W11" s="80">
        <f>SUMIF('KRM Sensitivities'!$C$4:$C$422,"="&amp;$A11,'KRM Sensitivities'!$Z$4:$Z$65536)</f>
        <v>6730.3100000000013</v>
      </c>
      <c r="X11" s="80">
        <f>SUMIF('KRM Sensitivities'!$C$4:$C$422,"="&amp;$A11,'KRM Sensitivities'!$AA$4:$AA$65536)</f>
        <v>-0.23</v>
      </c>
      <c r="Y11" s="80">
        <f>SUMIF('KRM Sensitivities'!$C$4:$C$422,"="&amp;$A11,'KRM Sensitivities'!$AB$4:$AB$65536)</f>
        <v>13533.78</v>
      </c>
      <c r="Z11" s="80">
        <f>SUMIF('KRM Sensitivities'!$C$4:$C$422,"="&amp;$A11,'KRM Sensitivities'!$AC$4:$AC$65536)</f>
        <v>7572.0099999999993</v>
      </c>
      <c r="AA11" s="80">
        <f>SUMIF('KRM Sensitivities'!$C$4:$C$422,"="&amp;$A11,'KRM Sensitivities'!$AD$4:$AD$65536)</f>
        <v>8555.8799999999992</v>
      </c>
      <c r="AB11" s="80">
        <f>SUMIF('KRM Sensitivities'!$C$4:$C$422,"="&amp;$A11,'KRM Sensitivities'!$AE$4:$AE$65536)</f>
        <v>-983.87</v>
      </c>
      <c r="AC11" s="80">
        <f>SUMIF('KRM Sensitivities'!$C$4:$C$422,"="&amp;$A11,'KRM Sensitivities'!$AF$4:$AF$65536)</f>
        <v>0</v>
      </c>
      <c r="AD11" s="80">
        <f>SUMIF('KRM Sensitivities'!$C$4:$C$422,"="&amp;$A11,'KRM Sensitivities'!$AG$4:$AG$65536)</f>
        <v>0</v>
      </c>
      <c r="AE11" s="80">
        <f>SUMIF('KRM Sensitivities'!$C$4:$C$422,"="&amp;$A11,'KRM Sensitivities'!$AH$4:$AH$65536)</f>
        <v>0</v>
      </c>
      <c r="AF11" s="80">
        <f>SUMIF('KRM Sensitivities'!$C$4:$C$422,"="&amp;$A11,'KRM Sensitivities'!$AI$4:$AI$65536)</f>
        <v>0</v>
      </c>
      <c r="AG11" s="80">
        <f>SUMIF('KRM Sensitivities'!$C$4:$C$422,"="&amp;$A11,'KRM Sensitivities'!$AJ$4:$AJ$65536)</f>
        <v>0</v>
      </c>
      <c r="AH11" s="80">
        <f>SUMIF('KRM Sensitivities'!$C$4:$C$422,"="&amp;$A11,'KRM Sensitivities'!$AK$4:$AK$65536)</f>
        <v>0</v>
      </c>
      <c r="AI11" s="80">
        <f>SUMIF('KRM Sensitivities'!$C$4:$C$422,"="&amp;$A11,'KRM Sensitivities'!$AL$4:$AL$65536)</f>
        <v>0</v>
      </c>
      <c r="AJ11" s="80">
        <f>SUMIF('KRM Sensitivities'!$C$4:$C$422,"="&amp;$A11,'KRM Sensitivities'!$AM$4:$AM$65536)</f>
        <v>0</v>
      </c>
      <c r="AK11" s="80">
        <f>SUMIF('KRM Sensitivities'!$C$4:$C$422,"="&amp;$A11,'KRM Sensitivities'!$AN$4:$AN$65536)</f>
        <v>0</v>
      </c>
      <c r="AL11" s="80">
        <f>SUMIF('KRM Sensitivities'!$C$4:$C$422,"="&amp;$A11,'KRM Sensitivities'!$AO$4:$AO$65536)</f>
        <v>0</v>
      </c>
      <c r="AM11" s="80">
        <f>SUMIF('KRM Sensitivities'!$C$4:$C$422,"="&amp;$A11,'KRM Sensitivities'!$AP$4:$AP$65536)</f>
        <v>0</v>
      </c>
      <c r="AN11" s="80">
        <f>SUMIF('KRM Sensitivities'!$C$4:$C$422,"="&amp;$A11,'KRM Sensitivities'!$AQ$4:$AQ$65536)</f>
        <v>0</v>
      </c>
      <c r="AO11" s="80">
        <f>SUMIF('KRM Sensitivities'!$C$4:$C$422,"="&amp;$A11,'KRM Sensitivities'!$AR$4:$AR$65536)</f>
        <v>0</v>
      </c>
      <c r="AP11" s="80">
        <f>SUMIF('KRM Sensitivities'!$C$4:$C$422,"="&amp;$A11,'KRM Sensitivities'!$AS$4:$AS$65536)</f>
        <v>0</v>
      </c>
      <c r="AQ11" s="80">
        <f>SUMIF('KRM Sensitivities'!$C$4:$C$422,"="&amp;$A11,'KRM Sensitivities'!$AT$4:$AT$65536)</f>
        <v>0</v>
      </c>
      <c r="AR11" s="80">
        <f>SUMIF('KRM Sensitivities'!$C$4:$C$422,"="&amp;$A11,'KRM Sensitivities'!$AU$4:$AU$65536)</f>
        <v>42.56</v>
      </c>
      <c r="AS11" s="80">
        <f>SUMIF('KRM Sensitivities'!$C$4:$C$422,"="&amp;$A11,'KRM Sensitivities'!$AV$4:$AV$65536)</f>
        <v>0</v>
      </c>
      <c r="AT11" s="80">
        <f>SUMIF('KRM Sensitivities'!$C$4:$C$422,"="&amp;$A11,'KRM Sensitivities'!$AW$4:$AW$65536)</f>
        <v>0</v>
      </c>
      <c r="AU11" s="80">
        <f>SUMIF('KRM Sensitivities'!$C$4:$C$422,"="&amp;$A11,'KRM Sensitivities'!$AX$4:$AX$65536)</f>
        <v>0</v>
      </c>
      <c r="AV11" s="80">
        <f>SUMIF('KRM Sensitivities'!$C$4:$C$422,"="&amp;$A11,'KRM Sensitivities'!$AY$4:$AY$65536)</f>
        <v>0</v>
      </c>
      <c r="AW11" s="80">
        <f>SUMIF('KRM Sensitivities'!$C$4:$C$422,"="&amp;$A11,'KRM Sensitivities'!$AZ$4:$AZ$65536)</f>
        <v>0</v>
      </c>
      <c r="AX11" s="80">
        <f>SUMIF('KRM Sensitivities'!$C$4:$C$422,"="&amp;$A11,'KRM Sensitivities'!$BA$4:$BA$65536)</f>
        <v>0</v>
      </c>
      <c r="AY11" s="80">
        <f>SUMIF('KRM Sensitivities'!$C$4:$C$422,"="&amp;$A11,'KRM Sensitivities'!$BB$4:$BB$65536)</f>
        <v>42.56</v>
      </c>
      <c r="AZ11" s="80">
        <f>SUMIF('KRM Sensitivities'!$C$4:$C$422,"="&amp;$A11,'KRM Sensitivities'!$BC$4:$BC$65536)</f>
        <v>42.56</v>
      </c>
      <c r="BA11" s="80">
        <f>SUMIF('KRM Sensitivities'!$C$4:$C$422,"="&amp;$A11,'KRM Sensitivities'!$BD$4:$BD$65536)</f>
        <v>0</v>
      </c>
      <c r="BB11" s="80">
        <f>SUMIF('KRM Sensitivities'!$C$4:$C$422,"="&amp;$A11,'KRM Sensitivities'!$BE$4:$BE$65536)</f>
        <v>0</v>
      </c>
      <c r="BC11" s="80">
        <f>SUMIF('KRM Sensitivities'!$C$4:$C$422,"="&amp;$A11,'KRM Sensitivities'!$BF$4:$BF$65536)</f>
        <v>0</v>
      </c>
      <c r="BD11" s="80">
        <f>SUMIF('KRM Sensitivities'!$C$4:$C$422,"="&amp;$A11,'KRM Sensitivities'!$BG$4:$BG$65536)</f>
        <v>-45.62</v>
      </c>
      <c r="BE11" s="80">
        <f>SUMIF('KRM Sensitivities'!$C$4:$C$422,"="&amp;$A11,'KRM Sensitivities'!$BH$4:$BH$65536)</f>
        <v>0</v>
      </c>
      <c r="BF11" s="80">
        <f>SUMIF('KRM Sensitivities'!$C$4:$C$422,"="&amp;$A11,'KRM Sensitivities'!$BI$4:$BI$65536)</f>
        <v>0</v>
      </c>
      <c r="BG11" s="80">
        <f>SUMIF('KRM Sensitivities'!$C$4:$C$422,"="&amp;$A11,'KRM Sensitivities'!$BJ$4:$BJ$65536)</f>
        <v>0</v>
      </c>
      <c r="BH11" s="80">
        <f>SUMIF('KRM Sensitivities'!$C$4:$C$422,"="&amp;$A11,'KRM Sensitivities'!$BL$4:$BL$65536)</f>
        <v>0</v>
      </c>
      <c r="BI11" s="80">
        <f>SUMIF('KRM Sensitivities'!$C$4:$C$422,"="&amp;$A11,'KRM Sensitivities'!$BM$4:$BM$65536)</f>
        <v>0</v>
      </c>
      <c r="BJ11" s="80">
        <f>SUMIF('KRM Sensitivities'!$C$4:$C$422,"="&amp;$A11,'KRM Sensitivities'!$BK$4:$BK$65536)</f>
        <v>0</v>
      </c>
      <c r="BK11" s="80">
        <f>SUMIF('KRM Sensitivities'!$C$4:$C$422,"="&amp;$A11,'KRM Sensitivities'!$BN$4:$BN$65536)</f>
        <v>0</v>
      </c>
      <c r="BL11" s="80">
        <f>SUMIF('KRM Sensitivities'!$C$4:$C$422,"="&amp;$A11,'KRM Sensitivities'!$BO$4:$BO$65536)</f>
        <v>-45.62</v>
      </c>
      <c r="BM11" s="80">
        <f>SUMIF('KRM Sensitivities'!$C$4:$C$422,"="&amp;$A11,'KRM Sensitivities'!$BP$4:$BP$65536)</f>
        <v>5050.42</v>
      </c>
      <c r="BN11" s="80">
        <f>SUMIF('KRM Sensitivities'!$C$4:$C$422,"="&amp;$A11,'KRM Sensitivities'!$BQ$4:$BQ$65536)</f>
        <v>5050.42</v>
      </c>
      <c r="BO11" s="80">
        <f>SUMIF('KRM Sensitivities'!$C$4:$C$422,"="&amp;$A11,'KRM Sensitivities'!$BR$4:$BR$65536)</f>
        <v>0</v>
      </c>
      <c r="BP11" s="80">
        <f>SUMIF('KRM Sensitivities'!$C$4:$C$422,"="&amp;$A11,'KRM Sensitivities'!$BS$4:$BS$65536)</f>
        <v>0</v>
      </c>
      <c r="BQ11" s="80">
        <f>SUMIF('KRM Sensitivities'!$C$4:$C$422,"="&amp;$A11,'KRM Sensitivities'!$BT$4:$BT$65536)</f>
        <v>0</v>
      </c>
      <c r="BR11" s="80">
        <f>SUMIF('KRM Sensitivities'!$C$4:$C$422,"="&amp;$A11,'KRM Sensitivities'!$BU$4:$BU$65536)</f>
        <v>0</v>
      </c>
      <c r="BS11" s="80">
        <f>SUMIF('KRM Sensitivities'!$C$4:$C$422,"="&amp;$A11,'KRM Sensitivities'!$BV$4:$BV$65536)</f>
        <v>0</v>
      </c>
      <c r="BT11" s="80">
        <f>SUMIF('KRM Sensitivities'!$C$4:$C$422,"="&amp;$A11,'KRM Sensitivities'!$BW$4:$BW$65536)</f>
        <v>0</v>
      </c>
      <c r="BU11" s="80">
        <f>SUMIF('KRM Sensitivities'!$C$4:$C$422,"="&amp;$A11,'KRM Sensitivities'!$BX$4:$BX$65536)</f>
        <v>0</v>
      </c>
      <c r="BV11" s="80">
        <f>SUMIF('KRM Sensitivities'!$C$4:$C$422,"="&amp;$A11,'KRM Sensitivities'!$BY$4:$BY$65536)</f>
        <v>-5049.5200000000004</v>
      </c>
      <c r="BW11" s="80">
        <f>SUMIF('KRM Sensitivities'!$C$4:$C$422,"="&amp;$A11,'KRM Sensitivities'!$BZ$4:$BZ$65536)</f>
        <v>-5049.5200000000004</v>
      </c>
      <c r="BX11" s="80">
        <f>SUMIF('KRM Sensitivities'!$C$4:$C$422,"="&amp;$A11,'KRM Sensitivities'!$CA$4:$CA$65536)</f>
        <v>0</v>
      </c>
      <c r="BY11" s="80">
        <f>SUMIF('KRM Sensitivities'!$C$4:$C$422,"="&amp;$A11,'KRM Sensitivities'!$CB$4:$CB$65536)</f>
        <v>111.92</v>
      </c>
      <c r="BZ11" s="80">
        <f>SUMIF('KRM Sensitivities'!$C$4:$C$422,"="&amp;$A11,'KRM Sensitivities'!$CC$4:$CC$65536)</f>
        <v>111.92</v>
      </c>
      <c r="CA11" s="80">
        <f>SUMIF('KRM Sensitivities'!$C$4:$C$422,"="&amp;$A11,'KRM Sensitivities'!$CD$4:$CD$65536)</f>
        <v>0</v>
      </c>
      <c r="CB11" s="80">
        <f>SUMIF('KRM Sensitivities'!$C$4:$C$422,"="&amp;$A11,'KRM Sensitivities'!$CE$4:$CE$65536)</f>
        <v>-155.57</v>
      </c>
      <c r="CC11" s="80">
        <f>SUMIF('KRM Sensitivities'!$C$4:$C$422,"="&amp;$A11,'KRM Sensitivities'!$CF$4:$CF$65536)</f>
        <v>-155.57</v>
      </c>
      <c r="CD11" s="80">
        <f>SUMIF('KRM Sensitivities'!$C$4:$C$422,"="&amp;$A11,'KRM Sensitivities'!$CG$4:$CG$65536)</f>
        <v>0</v>
      </c>
      <c r="CE11" s="80">
        <f>SUMIF('KRM Sensitivities'!$C$4:$C$422,"="&amp;$A11,'KRM Sensitivities'!$CH$4:$CH$65536)</f>
        <v>0</v>
      </c>
      <c r="CF11" s="80">
        <f>SUMIF('KRM Sensitivities'!$C$4:$C$422,"="&amp;$A11,'KRM Sensitivities'!$CI$4:$CI$65536)</f>
        <v>0</v>
      </c>
      <c r="CG11" s="80">
        <f>SUMIF('KRM Sensitivities'!$C$4:$C$422,"="&amp;$A11,'KRM Sensitivities'!$CJ$4:$CJ$65536)</f>
        <v>0</v>
      </c>
      <c r="CH11" s="80">
        <f>SUMIF('KRM Sensitivities'!$C$4:$C$422,"="&amp;$A11,'KRM Sensitivities'!$CK$4:$CK$65536)</f>
        <v>0</v>
      </c>
      <c r="CI11" s="80">
        <f>SUMIF('KRM Sensitivities'!$C$4:$C$422,"="&amp;$A11,'KRM Sensitivities'!$CL$4:$CL$65536)</f>
        <v>0</v>
      </c>
      <c r="CJ11" s="80">
        <f>SUMIF('KRM Sensitivities'!$C$4:$C$422,"="&amp;$A11,'KRM Sensitivities'!$CM$4:$CM$65536)</f>
        <v>0</v>
      </c>
      <c r="CK11" s="80">
        <f>SUMIF('KRM Sensitivities'!$C$4:$C$422,"="&amp;$A11,'KRM Sensitivities'!$CN$4:$CN$65536)</f>
        <v>-2.87</v>
      </c>
      <c r="CL11" s="80">
        <f>SUMIF('KRM Sensitivities'!$C$4:$C$422,"="&amp;$A11,'KRM Sensitivities'!$CO$4:$CO$65536)</f>
        <v>-2.87</v>
      </c>
      <c r="CM11" s="80">
        <f>SUMIF('KRM Sensitivities'!$C$4:$C$422,"="&amp;$A11,'KRM Sensitivities'!$CP$4:$CP$65536)</f>
        <v>0</v>
      </c>
      <c r="CN11" s="80">
        <f>SUMIF('KRM Sensitivities'!$C$4:$C$422,"="&amp;$A11,'KRM Sensitivities'!$CQ$4:$CQ$65536)</f>
        <v>0</v>
      </c>
      <c r="CO11" s="80">
        <f>SUMIF('KRM Sensitivities'!$C$4:$C$422,"="&amp;$A11,'KRM Sensitivities'!$CR$4:$CR$65536)</f>
        <v>0</v>
      </c>
      <c r="CP11" s="80">
        <f>SUMIF('KRM Sensitivities'!$C$4:$C$422,"="&amp;$A11,'KRM Sensitivities'!$CS$4:$CS$65536)</f>
        <v>0</v>
      </c>
      <c r="CQ11" s="80">
        <f>SUMIF('KRM Sensitivities'!$C$4:$C$422,"="&amp;$A11,'KRM Sensitivities'!$CT$4:$CT$65536)</f>
        <v>0</v>
      </c>
      <c r="CR11" s="80">
        <f>SUMIF('KRM Sensitivities'!$C$4:$C$422,"="&amp;$A11,'KRM Sensitivities'!$CU$4:$CU$65536)</f>
        <v>0</v>
      </c>
      <c r="CS11" s="80">
        <f>SUMIF('KRM Sensitivities'!$C$4:$C$422,"="&amp;$A11,'KRM Sensitivities'!$CV$4:$CV$65536)</f>
        <v>0</v>
      </c>
      <c r="CT11" s="80">
        <f>SUMIF('KRM Sensitivities'!$C$4:$C$422,"="&amp;$A11,'KRM Sensitivities'!$CW$4:$CW$65536)</f>
        <v>0</v>
      </c>
      <c r="CU11" s="80">
        <f>SUMIF('KRM Sensitivities'!$C$4:$C$422,"="&amp;$A11,'KRM Sensitivities'!$CX$4:$CX$65536)</f>
        <v>0</v>
      </c>
      <c r="CV11" s="80">
        <f>SUMIF('KRM Sensitivities'!$C$4:$C$422,"="&amp;$A11,'KRM Sensitivities'!$CY$4:$CY$65536)</f>
        <v>0</v>
      </c>
      <c r="CW11" s="80">
        <f>SUMIF('KRM Sensitivities'!$C$4:$C$422,"="&amp;$A11,'KRM Sensitivities'!$CZ$4:$CZ$65536)</f>
        <v>0</v>
      </c>
      <c r="CX11" s="80">
        <f>SUMIF('KRM Sensitivities'!$C$4:$C$422,"="&amp;$A11,'KRM Sensitivities'!$DA$4:$DA$65536)</f>
        <v>0</v>
      </c>
      <c r="CY11" s="80">
        <f>SUMIF('KRM Sensitivities'!$C$4:$C$422,"="&amp;$A11,'KRM Sensitivities'!$DB$4:$DB$65536)</f>
        <v>0</v>
      </c>
      <c r="CZ11" s="80">
        <f>SUMIF('KRM Sensitivities'!$C$4:$C$422,"="&amp;$A11,'KRM Sensitivities'!$DC$4:$DC$65536)</f>
        <v>0</v>
      </c>
      <c r="DA11" s="80">
        <f>SUMIF('KRM Sensitivities'!$C$4:$C$422,"="&amp;$A11,'KRM Sensitivities'!$DD$4:$DD$65536)</f>
        <v>0</v>
      </c>
      <c r="DB11" s="80">
        <f>SUMIF('KRM Sensitivities'!$C$4:$C$422,"="&amp;$A11,'KRM Sensitivities'!$DE$4:$DE$65536)</f>
        <v>0</v>
      </c>
      <c r="DC11" s="80">
        <f>SUMIF('KRM Sensitivities'!$C$4:$C$422,"="&amp;$A11,'KRM Sensitivities'!$DF$4:$DF$65536)</f>
        <v>0</v>
      </c>
      <c r="DD11" s="80">
        <f>SUMIF('KRM Sensitivities'!$C$4:$C$422,"="&amp;$A11,'KRM Sensitivities'!$DG$4:$DG$65536)</f>
        <v>0</v>
      </c>
      <c r="DE11" s="80">
        <f>SUMIF('KRM Sensitivities'!$C$4:$C$422,"="&amp;$A11,'KRM Sensitivities'!$DH$4:$DH$65536)</f>
        <v>0</v>
      </c>
      <c r="DF11" s="80">
        <f>SUMIF('KRM Sensitivities'!$C$4:$C$422,"="&amp;$A11,'KRM Sensitivities'!$DI$4:$DI$65536)</f>
        <v>0</v>
      </c>
      <c r="DG11" s="80">
        <f>SUMIF('KRM Sensitivities'!$C$4:$C$422,"="&amp;$A11,'KRM Sensitivities'!$DJ$4:$DJ$65536)</f>
        <v>0</v>
      </c>
      <c r="DH11" s="80">
        <f>SUMIF('KRM Sensitivities'!$C$4:$C$422,"="&amp;$A11,'KRM Sensitivities'!$DK$4:$DK$65536)</f>
        <v>0</v>
      </c>
      <c r="DI11" s="80">
        <f>SUMIF('KRM Sensitivities'!$C$4:$C$422,"="&amp;$A11,'KRM Sensitivities'!$DL$4:$DL$65536)</f>
        <v>0</v>
      </c>
      <c r="DJ11" s="80">
        <f>SUMIF('KRM Sensitivities'!$C$4:$C$422,"="&amp;$A11,'KRM Sensitivities'!$DM$4:$DM$65536)</f>
        <v>0</v>
      </c>
      <c r="DK11" s="80">
        <f>SUMIF('KRM Sensitivities'!$C$4:$C$422,"="&amp;$A11,'KRM Sensitivities'!$DN$4:$DN$65536)</f>
        <v>0</v>
      </c>
      <c r="DL11" s="80">
        <f>SUMIF('KRM Sensitivities'!$C$4:$C$422,"="&amp;$A11,'KRM Sensitivities'!$DO$4:$DO$65536)</f>
        <v>0</v>
      </c>
      <c r="DM11" s="80">
        <f>SUMIF('KRM Sensitivities'!$C$4:$C$422,"="&amp;$A11,'KRM Sensitivities'!$DP$4:$DP$65536)</f>
        <v>0</v>
      </c>
      <c r="DN11" s="80">
        <f>SUMIF('KRM Sensitivities'!$C$4:$C$422,"="&amp;$A11,'KRM Sensitivities'!$DQ$4:$DQ$65536)</f>
        <v>0</v>
      </c>
      <c r="DO11" s="80">
        <f>SUMIF('KRM Sensitivities'!$C$4:$C$422,"="&amp;$A11,'KRM Sensitivities'!$DR$4:$DR$65536)</f>
        <v>0</v>
      </c>
      <c r="DP11" s="80">
        <f>SUMIF('KRM Sensitivities'!$C$4:$C$422,"="&amp;$A11,'KRM Sensitivities'!$DS$4:$DS$65536)</f>
        <v>0</v>
      </c>
      <c r="DQ11" s="80">
        <f>SUMIF('KRM Sensitivities'!$C$4:$C$422,"="&amp;$A11,'KRM Sensitivities'!$DT$4:$DT$65536)</f>
        <v>-6803.24</v>
      </c>
      <c r="DR11" s="61" t="str">
        <f t="shared" si="0"/>
        <v>OIS10Y</v>
      </c>
      <c r="DS11" s="61" t="str">
        <f t="shared" si="1"/>
        <v>OISEUR10Y</v>
      </c>
    </row>
    <row r="12" spans="1:123" x14ac:dyDescent="0.2">
      <c r="A12">
        <v>10</v>
      </c>
      <c r="B12" t="s">
        <v>18</v>
      </c>
      <c r="C12" t="s">
        <v>369</v>
      </c>
      <c r="D12" t="s">
        <v>525</v>
      </c>
      <c r="E12" t="s">
        <v>531</v>
      </c>
      <c r="F12" t="s">
        <v>35</v>
      </c>
      <c r="G12">
        <v>6.6474000000000005E-2</v>
      </c>
      <c r="H12">
        <v>-0.109224</v>
      </c>
      <c r="I12" s="80">
        <f>SUMIF('KRM Sensitivities'!$C$4:$C$422,"="&amp;$A12,'KRM Sensitivities'!$L$4:$L$65536)</f>
        <v>-985.42000000000007</v>
      </c>
      <c r="J12" s="80">
        <f>SUMIF('KRM Sensitivities'!$C$4:$C$422,"="&amp;$A12,'KRM Sensitivities'!$M$4:$M$65536)</f>
        <v>-985.42000000000007</v>
      </c>
      <c r="K12" s="80">
        <f>SUMIF('KRM Sensitivities'!$C$4:$C$422,"="&amp;$A12,'KRM Sensitivities'!$N$4:$N$65536)</f>
        <v>-985.42000000000007</v>
      </c>
      <c r="L12" s="80">
        <f>SUMIF('KRM Sensitivities'!$C$4:$C$422,"="&amp;$A12,'KRM Sensitivities'!$O$4:$O$65536)</f>
        <v>-985.42000000000007</v>
      </c>
      <c r="M12" s="80">
        <f>SUMIF('KRM Sensitivities'!$C$4:$C$422,"="&amp;$A12,'KRM Sensitivities'!$P$4:$P$65536)</f>
        <v>-983.81</v>
      </c>
      <c r="N12" s="80">
        <f>SUMIF('KRM Sensitivities'!$C$4:$C$422,"="&amp;$A12,'KRM Sensitivities'!$Q$4:$Q$65536)</f>
        <v>-988.82999999999993</v>
      </c>
      <c r="O12" s="80">
        <f>SUMIF('KRM Sensitivities'!$C$4:$C$422,"="&amp;$A12,'KRM Sensitivities'!$R$4:$R$65536)</f>
        <v>0</v>
      </c>
      <c r="P12" s="80">
        <f>SUMIF('KRM Sensitivities'!$C$4:$C$422,"="&amp;$A12,'KRM Sensitivities'!$S$4:$S$65536)</f>
        <v>0</v>
      </c>
      <c r="Q12" s="80">
        <f>SUMIF('KRM Sensitivities'!$C$4:$C$422,"="&amp;$A12,'KRM Sensitivities'!$T$4:$T$65536)</f>
        <v>0</v>
      </c>
      <c r="R12" s="80">
        <f>SUMIF('KRM Sensitivities'!$C$4:$C$422,"="&amp;$A12,'KRM Sensitivities'!$U$4:$U$65536)</f>
        <v>0</v>
      </c>
      <c r="S12" s="80">
        <f>SUMIF('KRM Sensitivities'!$C$4:$C$422,"="&amp;$A12,'KRM Sensitivities'!$V$4:$V$65536)</f>
        <v>21.68</v>
      </c>
      <c r="T12" s="80">
        <f>SUMIF('KRM Sensitivities'!$C$4:$C$422,"="&amp;$A12,'KRM Sensitivities'!$W$4:$W$65536)</f>
        <v>21.68</v>
      </c>
      <c r="U12" s="80">
        <f>SUMIF('KRM Sensitivities'!$C$4:$C$422,"="&amp;$A12,'KRM Sensitivities'!$X$4:$X$65536)</f>
        <v>0</v>
      </c>
      <c r="V12" s="80">
        <f>SUMIF('KRM Sensitivities'!$C$4:$C$422,"="&amp;$A12,'KRM Sensitivities'!$Y$4:$Y$65536)</f>
        <v>0</v>
      </c>
      <c r="W12" s="80">
        <f>SUMIF('KRM Sensitivities'!$C$4:$C$422,"="&amp;$A12,'KRM Sensitivities'!$Z$4:$Z$65536)</f>
        <v>36.980000000000018</v>
      </c>
      <c r="X12" s="80">
        <f>SUMIF('KRM Sensitivities'!$C$4:$C$422,"="&amp;$A12,'KRM Sensitivities'!$AA$4:$AA$65536)</f>
        <v>0</v>
      </c>
      <c r="Y12" s="80">
        <f>SUMIF('KRM Sensitivities'!$C$4:$C$422,"="&amp;$A12,'KRM Sensitivities'!$AB$4:$AB$65536)</f>
        <v>1206.93</v>
      </c>
      <c r="Z12" s="80">
        <f>SUMIF('KRM Sensitivities'!$C$4:$C$422,"="&amp;$A12,'KRM Sensitivities'!$AC$4:$AC$65536)</f>
        <v>-1047.49</v>
      </c>
      <c r="AA12" s="80">
        <f>SUMIF('KRM Sensitivities'!$C$4:$C$422,"="&amp;$A12,'KRM Sensitivities'!$AD$4:$AD$65536)</f>
        <v>-490.53</v>
      </c>
      <c r="AB12" s="80">
        <f>SUMIF('KRM Sensitivities'!$C$4:$C$422,"="&amp;$A12,'KRM Sensitivities'!$AE$4:$AE$65536)</f>
        <v>-556.96</v>
      </c>
      <c r="AC12" s="80">
        <f>SUMIF('KRM Sensitivities'!$C$4:$C$422,"="&amp;$A12,'KRM Sensitivities'!$AF$4:$AF$65536)</f>
        <v>0</v>
      </c>
      <c r="AD12" s="80">
        <f>SUMIF('KRM Sensitivities'!$C$4:$C$422,"="&amp;$A12,'KRM Sensitivities'!$AG$4:$AG$65536)</f>
        <v>0</v>
      </c>
      <c r="AE12" s="80">
        <f>SUMIF('KRM Sensitivities'!$C$4:$C$422,"="&amp;$A12,'KRM Sensitivities'!$AH$4:$AH$65536)</f>
        <v>0</v>
      </c>
      <c r="AF12" s="80">
        <f>SUMIF('KRM Sensitivities'!$C$4:$C$422,"="&amp;$A12,'KRM Sensitivities'!$AI$4:$AI$65536)</f>
        <v>0</v>
      </c>
      <c r="AG12" s="80">
        <f>SUMIF('KRM Sensitivities'!$C$4:$C$422,"="&amp;$A12,'KRM Sensitivities'!$AJ$4:$AJ$65536)</f>
        <v>0</v>
      </c>
      <c r="AH12" s="80">
        <f>SUMIF('KRM Sensitivities'!$C$4:$C$422,"="&amp;$A12,'KRM Sensitivities'!$AK$4:$AK$65536)</f>
        <v>0</v>
      </c>
      <c r="AI12" s="80">
        <f>SUMIF('KRM Sensitivities'!$C$4:$C$422,"="&amp;$A12,'KRM Sensitivities'!$AL$4:$AL$65536)</f>
        <v>0</v>
      </c>
      <c r="AJ12" s="80">
        <f>SUMIF('KRM Sensitivities'!$C$4:$C$422,"="&amp;$A12,'KRM Sensitivities'!$AM$4:$AM$65536)</f>
        <v>0</v>
      </c>
      <c r="AK12" s="80">
        <f>SUMIF('KRM Sensitivities'!$C$4:$C$422,"="&amp;$A12,'KRM Sensitivities'!$AN$4:$AN$65536)</f>
        <v>0</v>
      </c>
      <c r="AL12" s="80">
        <f>SUMIF('KRM Sensitivities'!$C$4:$C$422,"="&amp;$A12,'KRM Sensitivities'!$AO$4:$AO$65536)</f>
        <v>0</v>
      </c>
      <c r="AM12" s="80">
        <f>SUMIF('KRM Sensitivities'!$C$4:$C$422,"="&amp;$A12,'KRM Sensitivities'!$AP$4:$AP$65536)</f>
        <v>0</v>
      </c>
      <c r="AN12" s="80">
        <f>SUMIF('KRM Sensitivities'!$C$4:$C$422,"="&amp;$A12,'KRM Sensitivities'!$AQ$4:$AQ$65536)</f>
        <v>0</v>
      </c>
      <c r="AO12" s="80">
        <f>SUMIF('KRM Sensitivities'!$C$4:$C$422,"="&amp;$A12,'KRM Sensitivities'!$AR$4:$AR$65536)</f>
        <v>0</v>
      </c>
      <c r="AP12" s="80">
        <f>SUMIF('KRM Sensitivities'!$C$4:$C$422,"="&amp;$A12,'KRM Sensitivities'!$AS$4:$AS$65536)</f>
        <v>0</v>
      </c>
      <c r="AQ12" s="80">
        <f>SUMIF('KRM Sensitivities'!$C$4:$C$422,"="&amp;$A12,'KRM Sensitivities'!$AT$4:$AT$65536)</f>
        <v>0</v>
      </c>
      <c r="AR12" s="80">
        <f>SUMIF('KRM Sensitivities'!$C$4:$C$422,"="&amp;$A12,'KRM Sensitivities'!$AU$4:$AU$65536)</f>
        <v>5.0199999999999996</v>
      </c>
      <c r="AS12" s="80">
        <f>SUMIF('KRM Sensitivities'!$C$4:$C$422,"="&amp;$A12,'KRM Sensitivities'!$AV$4:$AV$65536)</f>
        <v>0</v>
      </c>
      <c r="AT12" s="80">
        <f>SUMIF('KRM Sensitivities'!$C$4:$C$422,"="&amp;$A12,'KRM Sensitivities'!$AW$4:$AW$65536)</f>
        <v>0</v>
      </c>
      <c r="AU12" s="80">
        <f>SUMIF('KRM Sensitivities'!$C$4:$C$422,"="&amp;$A12,'KRM Sensitivities'!$AX$4:$AX$65536)</f>
        <v>0</v>
      </c>
      <c r="AV12" s="80">
        <f>SUMIF('KRM Sensitivities'!$C$4:$C$422,"="&amp;$A12,'KRM Sensitivities'!$AY$4:$AY$65536)</f>
        <v>0</v>
      </c>
      <c r="AW12" s="80">
        <f>SUMIF('KRM Sensitivities'!$C$4:$C$422,"="&amp;$A12,'KRM Sensitivities'!$AZ$4:$AZ$65536)</f>
        <v>0</v>
      </c>
      <c r="AX12" s="80">
        <f>SUMIF('KRM Sensitivities'!$C$4:$C$422,"="&amp;$A12,'KRM Sensitivities'!$BA$4:$BA$65536)</f>
        <v>0</v>
      </c>
      <c r="AY12" s="80">
        <f>SUMIF('KRM Sensitivities'!$C$4:$C$422,"="&amp;$A12,'KRM Sensitivities'!$BB$4:$BB$65536)</f>
        <v>5.0199999999999996</v>
      </c>
      <c r="AZ12" s="80">
        <f>SUMIF('KRM Sensitivities'!$C$4:$C$422,"="&amp;$A12,'KRM Sensitivities'!$BC$4:$BC$65536)</f>
        <v>5.0199999999999996</v>
      </c>
      <c r="BA12" s="80">
        <f>SUMIF('KRM Sensitivities'!$C$4:$C$422,"="&amp;$A12,'KRM Sensitivities'!$BD$4:$BD$65536)</f>
        <v>0</v>
      </c>
      <c r="BB12" s="80">
        <f>SUMIF('KRM Sensitivities'!$C$4:$C$422,"="&amp;$A12,'KRM Sensitivities'!$BE$4:$BE$65536)</f>
        <v>0</v>
      </c>
      <c r="BC12" s="80">
        <f>SUMIF('KRM Sensitivities'!$C$4:$C$422,"="&amp;$A12,'KRM Sensitivities'!$BF$4:$BF$65536)</f>
        <v>0</v>
      </c>
      <c r="BD12" s="80">
        <f>SUMIF('KRM Sensitivities'!$C$4:$C$422,"="&amp;$A12,'KRM Sensitivities'!$BG$4:$BG$65536)</f>
        <v>-1.61</v>
      </c>
      <c r="BE12" s="80">
        <f>SUMIF('KRM Sensitivities'!$C$4:$C$422,"="&amp;$A12,'KRM Sensitivities'!$BH$4:$BH$65536)</f>
        <v>0</v>
      </c>
      <c r="BF12" s="80">
        <f>SUMIF('KRM Sensitivities'!$C$4:$C$422,"="&amp;$A12,'KRM Sensitivities'!$BI$4:$BI$65536)</f>
        <v>0</v>
      </c>
      <c r="BG12" s="80">
        <f>SUMIF('KRM Sensitivities'!$C$4:$C$422,"="&amp;$A12,'KRM Sensitivities'!$BJ$4:$BJ$65536)</f>
        <v>0</v>
      </c>
      <c r="BH12" s="80">
        <f>SUMIF('KRM Sensitivities'!$C$4:$C$422,"="&amp;$A12,'KRM Sensitivities'!$BL$4:$BL$65536)</f>
        <v>0</v>
      </c>
      <c r="BI12" s="80">
        <f>SUMIF('KRM Sensitivities'!$C$4:$C$422,"="&amp;$A12,'KRM Sensitivities'!$BM$4:$BM$65536)</f>
        <v>0</v>
      </c>
      <c r="BJ12" s="80">
        <f>SUMIF('KRM Sensitivities'!$C$4:$C$422,"="&amp;$A12,'KRM Sensitivities'!$BK$4:$BK$65536)</f>
        <v>0</v>
      </c>
      <c r="BK12" s="80">
        <f>SUMIF('KRM Sensitivities'!$C$4:$C$422,"="&amp;$A12,'KRM Sensitivities'!$BN$4:$BN$65536)</f>
        <v>0</v>
      </c>
      <c r="BL12" s="80">
        <f>SUMIF('KRM Sensitivities'!$C$4:$C$422,"="&amp;$A12,'KRM Sensitivities'!$BO$4:$BO$65536)</f>
        <v>-1.61</v>
      </c>
      <c r="BM12" s="80">
        <f>SUMIF('KRM Sensitivities'!$C$4:$C$422,"="&amp;$A12,'KRM Sensitivities'!$BP$4:$BP$65536)</f>
        <v>0</v>
      </c>
      <c r="BN12" s="80">
        <f>SUMIF('KRM Sensitivities'!$C$4:$C$422,"="&amp;$A12,'KRM Sensitivities'!$BQ$4:$BQ$65536)</f>
        <v>0</v>
      </c>
      <c r="BO12" s="80">
        <f>SUMIF('KRM Sensitivities'!$C$4:$C$422,"="&amp;$A12,'KRM Sensitivities'!$BR$4:$BR$65536)</f>
        <v>0</v>
      </c>
      <c r="BP12" s="80">
        <f>SUMIF('KRM Sensitivities'!$C$4:$C$422,"="&amp;$A12,'KRM Sensitivities'!$BS$4:$BS$65536)</f>
        <v>0</v>
      </c>
      <c r="BQ12" s="80">
        <f>SUMIF('KRM Sensitivities'!$C$4:$C$422,"="&amp;$A12,'KRM Sensitivities'!$BT$4:$BT$65536)</f>
        <v>0</v>
      </c>
      <c r="BR12" s="80">
        <f>SUMIF('KRM Sensitivities'!$C$4:$C$422,"="&amp;$A12,'KRM Sensitivities'!$BU$4:$BU$65536)</f>
        <v>0</v>
      </c>
      <c r="BS12" s="80">
        <f>SUMIF('KRM Sensitivities'!$C$4:$C$422,"="&amp;$A12,'KRM Sensitivities'!$BV$4:$BV$65536)</f>
        <v>0</v>
      </c>
      <c r="BT12" s="80">
        <f>SUMIF('KRM Sensitivities'!$C$4:$C$422,"="&amp;$A12,'KRM Sensitivities'!$BW$4:$BW$65536)</f>
        <v>0</v>
      </c>
      <c r="BU12" s="80">
        <f>SUMIF('KRM Sensitivities'!$C$4:$C$422,"="&amp;$A12,'KRM Sensitivities'!$BX$4:$BX$65536)</f>
        <v>0</v>
      </c>
      <c r="BV12" s="80">
        <f>SUMIF('KRM Sensitivities'!$C$4:$C$422,"="&amp;$A12,'KRM Sensitivities'!$BY$4:$BY$65536)</f>
        <v>0</v>
      </c>
      <c r="BW12" s="80">
        <f>SUMIF('KRM Sensitivities'!$C$4:$C$422,"="&amp;$A12,'KRM Sensitivities'!$BZ$4:$BZ$65536)</f>
        <v>0</v>
      </c>
      <c r="BX12" s="80">
        <f>SUMIF('KRM Sensitivities'!$C$4:$C$422,"="&amp;$A12,'KRM Sensitivities'!$CA$4:$CA$65536)</f>
        <v>0</v>
      </c>
      <c r="BY12" s="80">
        <f>SUMIF('KRM Sensitivities'!$C$4:$C$422,"="&amp;$A12,'KRM Sensitivities'!$CB$4:$CB$65536)</f>
        <v>0</v>
      </c>
      <c r="BZ12" s="80">
        <f>SUMIF('KRM Sensitivities'!$C$4:$C$422,"="&amp;$A12,'KRM Sensitivities'!$CC$4:$CC$65536)</f>
        <v>0</v>
      </c>
      <c r="CA12" s="80">
        <f>SUMIF('KRM Sensitivities'!$C$4:$C$422,"="&amp;$A12,'KRM Sensitivities'!$CD$4:$CD$65536)</f>
        <v>0</v>
      </c>
      <c r="CB12" s="80">
        <f>SUMIF('KRM Sensitivities'!$C$4:$C$422,"="&amp;$A12,'KRM Sensitivities'!$CE$4:$CE$65536)</f>
        <v>-3.58</v>
      </c>
      <c r="CC12" s="80">
        <f>SUMIF('KRM Sensitivities'!$C$4:$C$422,"="&amp;$A12,'KRM Sensitivities'!$CF$4:$CF$65536)</f>
        <v>-3.58</v>
      </c>
      <c r="CD12" s="80">
        <f>SUMIF('KRM Sensitivities'!$C$4:$C$422,"="&amp;$A12,'KRM Sensitivities'!$CG$4:$CG$65536)</f>
        <v>0</v>
      </c>
      <c r="CE12" s="80">
        <f>SUMIF('KRM Sensitivities'!$C$4:$C$422,"="&amp;$A12,'KRM Sensitivities'!$CH$4:$CH$65536)</f>
        <v>0</v>
      </c>
      <c r="CF12" s="80">
        <f>SUMIF('KRM Sensitivities'!$C$4:$C$422,"="&amp;$A12,'KRM Sensitivities'!$CI$4:$CI$65536)</f>
        <v>0</v>
      </c>
      <c r="CG12" s="80">
        <f>SUMIF('KRM Sensitivities'!$C$4:$C$422,"="&amp;$A12,'KRM Sensitivities'!$CJ$4:$CJ$65536)</f>
        <v>0</v>
      </c>
      <c r="CH12" s="80">
        <f>SUMIF('KRM Sensitivities'!$C$4:$C$422,"="&amp;$A12,'KRM Sensitivities'!$CK$4:$CK$65536)</f>
        <v>0</v>
      </c>
      <c r="CI12" s="80">
        <f>SUMIF('KRM Sensitivities'!$C$4:$C$422,"="&amp;$A12,'KRM Sensitivities'!$CL$4:$CL$65536)</f>
        <v>0</v>
      </c>
      <c r="CJ12" s="80">
        <f>SUMIF('KRM Sensitivities'!$C$4:$C$422,"="&amp;$A12,'KRM Sensitivities'!$CM$4:$CM$65536)</f>
        <v>0</v>
      </c>
      <c r="CK12" s="80">
        <f>SUMIF('KRM Sensitivities'!$C$4:$C$422,"="&amp;$A12,'KRM Sensitivities'!$CN$4:$CN$65536)</f>
        <v>1.97</v>
      </c>
      <c r="CL12" s="80">
        <f>SUMIF('KRM Sensitivities'!$C$4:$C$422,"="&amp;$A12,'KRM Sensitivities'!$CO$4:$CO$65536)</f>
        <v>1.97</v>
      </c>
      <c r="CM12" s="80">
        <f>SUMIF('KRM Sensitivities'!$C$4:$C$422,"="&amp;$A12,'KRM Sensitivities'!$CP$4:$CP$65536)</f>
        <v>0</v>
      </c>
      <c r="CN12" s="80">
        <f>SUMIF('KRM Sensitivities'!$C$4:$C$422,"="&amp;$A12,'KRM Sensitivities'!$CQ$4:$CQ$65536)</f>
        <v>0</v>
      </c>
      <c r="CO12" s="80">
        <f>SUMIF('KRM Sensitivities'!$C$4:$C$422,"="&amp;$A12,'KRM Sensitivities'!$CR$4:$CR$65536)</f>
        <v>0</v>
      </c>
      <c r="CP12" s="80">
        <f>SUMIF('KRM Sensitivities'!$C$4:$C$422,"="&amp;$A12,'KRM Sensitivities'!$CS$4:$CS$65536)</f>
        <v>0</v>
      </c>
      <c r="CQ12" s="80">
        <f>SUMIF('KRM Sensitivities'!$C$4:$C$422,"="&amp;$A12,'KRM Sensitivities'!$CT$4:$CT$65536)</f>
        <v>0</v>
      </c>
      <c r="CR12" s="80">
        <f>SUMIF('KRM Sensitivities'!$C$4:$C$422,"="&amp;$A12,'KRM Sensitivities'!$CU$4:$CU$65536)</f>
        <v>0</v>
      </c>
      <c r="CS12" s="80">
        <f>SUMIF('KRM Sensitivities'!$C$4:$C$422,"="&amp;$A12,'KRM Sensitivities'!$CV$4:$CV$65536)</f>
        <v>0</v>
      </c>
      <c r="CT12" s="80">
        <f>SUMIF('KRM Sensitivities'!$C$4:$C$422,"="&amp;$A12,'KRM Sensitivities'!$CW$4:$CW$65536)</f>
        <v>0</v>
      </c>
      <c r="CU12" s="80">
        <f>SUMIF('KRM Sensitivities'!$C$4:$C$422,"="&amp;$A12,'KRM Sensitivities'!$CX$4:$CX$65536)</f>
        <v>0</v>
      </c>
      <c r="CV12" s="80">
        <f>SUMIF('KRM Sensitivities'!$C$4:$C$422,"="&amp;$A12,'KRM Sensitivities'!$CY$4:$CY$65536)</f>
        <v>0</v>
      </c>
      <c r="CW12" s="80">
        <f>SUMIF('KRM Sensitivities'!$C$4:$C$422,"="&amp;$A12,'KRM Sensitivities'!$CZ$4:$CZ$65536)</f>
        <v>0</v>
      </c>
      <c r="CX12" s="80">
        <f>SUMIF('KRM Sensitivities'!$C$4:$C$422,"="&amp;$A12,'KRM Sensitivities'!$DA$4:$DA$65536)</f>
        <v>0</v>
      </c>
      <c r="CY12" s="80">
        <f>SUMIF('KRM Sensitivities'!$C$4:$C$422,"="&amp;$A12,'KRM Sensitivities'!$DB$4:$DB$65536)</f>
        <v>0</v>
      </c>
      <c r="CZ12" s="80">
        <f>SUMIF('KRM Sensitivities'!$C$4:$C$422,"="&amp;$A12,'KRM Sensitivities'!$DC$4:$DC$65536)</f>
        <v>0</v>
      </c>
      <c r="DA12" s="80">
        <f>SUMIF('KRM Sensitivities'!$C$4:$C$422,"="&amp;$A12,'KRM Sensitivities'!$DD$4:$DD$65536)</f>
        <v>0</v>
      </c>
      <c r="DB12" s="80">
        <f>SUMIF('KRM Sensitivities'!$C$4:$C$422,"="&amp;$A12,'KRM Sensitivities'!$DE$4:$DE$65536)</f>
        <v>0</v>
      </c>
      <c r="DC12" s="80">
        <f>SUMIF('KRM Sensitivities'!$C$4:$C$422,"="&amp;$A12,'KRM Sensitivities'!$DF$4:$DF$65536)</f>
        <v>0</v>
      </c>
      <c r="DD12" s="80">
        <f>SUMIF('KRM Sensitivities'!$C$4:$C$422,"="&amp;$A12,'KRM Sensitivities'!$DG$4:$DG$65536)</f>
        <v>0</v>
      </c>
      <c r="DE12" s="80">
        <f>SUMIF('KRM Sensitivities'!$C$4:$C$422,"="&amp;$A12,'KRM Sensitivities'!$DH$4:$DH$65536)</f>
        <v>0</v>
      </c>
      <c r="DF12" s="80">
        <f>SUMIF('KRM Sensitivities'!$C$4:$C$422,"="&amp;$A12,'KRM Sensitivities'!$DI$4:$DI$65536)</f>
        <v>0</v>
      </c>
      <c r="DG12" s="80">
        <f>SUMIF('KRM Sensitivities'!$C$4:$C$422,"="&amp;$A12,'KRM Sensitivities'!$DJ$4:$DJ$65536)</f>
        <v>0</v>
      </c>
      <c r="DH12" s="80">
        <f>SUMIF('KRM Sensitivities'!$C$4:$C$422,"="&amp;$A12,'KRM Sensitivities'!$DK$4:$DK$65536)</f>
        <v>0</v>
      </c>
      <c r="DI12" s="80">
        <f>SUMIF('KRM Sensitivities'!$C$4:$C$422,"="&amp;$A12,'KRM Sensitivities'!$DL$4:$DL$65536)</f>
        <v>0</v>
      </c>
      <c r="DJ12" s="80">
        <f>SUMIF('KRM Sensitivities'!$C$4:$C$422,"="&amp;$A12,'KRM Sensitivities'!$DM$4:$DM$65536)</f>
        <v>0</v>
      </c>
      <c r="DK12" s="80">
        <f>SUMIF('KRM Sensitivities'!$C$4:$C$422,"="&amp;$A12,'KRM Sensitivities'!$DN$4:$DN$65536)</f>
        <v>0</v>
      </c>
      <c r="DL12" s="80">
        <f>SUMIF('KRM Sensitivities'!$C$4:$C$422,"="&amp;$A12,'KRM Sensitivities'!$DO$4:$DO$65536)</f>
        <v>0</v>
      </c>
      <c r="DM12" s="80">
        <f>SUMIF('KRM Sensitivities'!$C$4:$C$422,"="&amp;$A12,'KRM Sensitivities'!$DP$4:$DP$65536)</f>
        <v>0</v>
      </c>
      <c r="DN12" s="80">
        <f>SUMIF('KRM Sensitivities'!$C$4:$C$422,"="&amp;$A12,'KRM Sensitivities'!$DQ$4:$DQ$65536)</f>
        <v>0</v>
      </c>
      <c r="DO12" s="80">
        <f>SUMIF('KRM Sensitivities'!$C$4:$C$422,"="&amp;$A12,'KRM Sensitivities'!$DR$4:$DR$65536)</f>
        <v>0</v>
      </c>
      <c r="DP12" s="80">
        <f>SUMIF('KRM Sensitivities'!$C$4:$C$422,"="&amp;$A12,'KRM Sensitivities'!$DS$4:$DS$65536)</f>
        <v>0</v>
      </c>
      <c r="DQ12" s="80">
        <f>SUMIF('KRM Sensitivities'!$C$4:$C$422,"="&amp;$A12,'KRM Sensitivities'!$DT$4:$DT$65536)</f>
        <v>-1169.95</v>
      </c>
      <c r="DR12" s="61" t="str">
        <f t="shared" si="0"/>
        <v>OIS15Y</v>
      </c>
      <c r="DS12" s="61" t="str">
        <f t="shared" si="1"/>
        <v>OISEUR15Y</v>
      </c>
    </row>
    <row r="13" spans="1:123" x14ac:dyDescent="0.2">
      <c r="A13">
        <v>11</v>
      </c>
      <c r="B13" t="s">
        <v>18</v>
      </c>
      <c r="C13" t="s">
        <v>369</v>
      </c>
      <c r="D13" t="s">
        <v>525</v>
      </c>
      <c r="E13" t="s">
        <v>531</v>
      </c>
      <c r="F13" t="s">
        <v>36</v>
      </c>
      <c r="G13">
        <v>6.4450999999999994E-2</v>
      </c>
      <c r="H13">
        <v>-9.6359E-2</v>
      </c>
      <c r="I13" s="80">
        <f>SUMIF('KRM Sensitivities'!$C$4:$C$422,"="&amp;$A13,'KRM Sensitivities'!$L$4:$L$65536)</f>
        <v>14631.64</v>
      </c>
      <c r="J13" s="80">
        <f>SUMIF('KRM Sensitivities'!$C$4:$C$422,"="&amp;$A13,'KRM Sensitivities'!$M$4:$M$65536)</f>
        <v>14631.64</v>
      </c>
      <c r="K13" s="80">
        <f>SUMIF('KRM Sensitivities'!$C$4:$C$422,"="&amp;$A13,'KRM Sensitivities'!$N$4:$N$65536)</f>
        <v>14631.64</v>
      </c>
      <c r="L13" s="80">
        <f>SUMIF('KRM Sensitivities'!$C$4:$C$422,"="&amp;$A13,'KRM Sensitivities'!$O$4:$O$65536)</f>
        <v>14631.64</v>
      </c>
      <c r="M13" s="80">
        <f>SUMIF('KRM Sensitivities'!$C$4:$C$422,"="&amp;$A13,'KRM Sensitivities'!$P$4:$P$65536)</f>
        <v>14631.64</v>
      </c>
      <c r="N13" s="80">
        <f>SUMIF('KRM Sensitivities'!$C$4:$C$422,"="&amp;$A13,'KRM Sensitivities'!$Q$4:$Q$65536)</f>
        <v>14631.64</v>
      </c>
      <c r="O13" s="80">
        <f>SUMIF('KRM Sensitivities'!$C$4:$C$422,"="&amp;$A13,'KRM Sensitivities'!$R$4:$R$65536)</f>
        <v>0</v>
      </c>
      <c r="P13" s="80">
        <f>SUMIF('KRM Sensitivities'!$C$4:$C$422,"="&amp;$A13,'KRM Sensitivities'!$S$4:$S$65536)</f>
        <v>0</v>
      </c>
      <c r="Q13" s="80">
        <f>SUMIF('KRM Sensitivities'!$C$4:$C$422,"="&amp;$A13,'KRM Sensitivities'!$T$4:$T$65536)</f>
        <v>0</v>
      </c>
      <c r="R13" s="80">
        <f>SUMIF('KRM Sensitivities'!$C$4:$C$422,"="&amp;$A13,'KRM Sensitivities'!$U$4:$U$65536)</f>
        <v>0</v>
      </c>
      <c r="S13" s="80">
        <f>SUMIF('KRM Sensitivities'!$C$4:$C$422,"="&amp;$A13,'KRM Sensitivities'!$V$4:$V$65536)</f>
        <v>154.57</v>
      </c>
      <c r="T13" s="80">
        <f>SUMIF('KRM Sensitivities'!$C$4:$C$422,"="&amp;$A13,'KRM Sensitivities'!$W$4:$W$65536)</f>
        <v>154.57</v>
      </c>
      <c r="U13" s="80">
        <f>SUMIF('KRM Sensitivities'!$C$4:$C$422,"="&amp;$A13,'KRM Sensitivities'!$X$4:$X$65536)</f>
        <v>0</v>
      </c>
      <c r="V13" s="80">
        <f>SUMIF('KRM Sensitivities'!$C$4:$C$422,"="&amp;$A13,'KRM Sensitivities'!$Y$4:$Y$65536)</f>
        <v>0</v>
      </c>
      <c r="W13" s="80">
        <f>SUMIF('KRM Sensitivities'!$C$4:$C$422,"="&amp;$A13,'KRM Sensitivities'!$Z$4:$Z$65536)</f>
        <v>-41.29</v>
      </c>
      <c r="X13" s="80">
        <f>SUMIF('KRM Sensitivities'!$C$4:$C$422,"="&amp;$A13,'KRM Sensitivities'!$AA$4:$AA$65536)</f>
        <v>0</v>
      </c>
      <c r="Y13" s="80">
        <f>SUMIF('KRM Sensitivities'!$C$4:$C$422,"="&amp;$A13,'KRM Sensitivities'!$AB$4:$AB$65536)</f>
        <v>-41.29</v>
      </c>
      <c r="Z13" s="80">
        <f>SUMIF('KRM Sensitivities'!$C$4:$C$422,"="&amp;$A13,'KRM Sensitivities'!$AC$4:$AC$65536)</f>
        <v>14518.36</v>
      </c>
      <c r="AA13" s="80">
        <f>SUMIF('KRM Sensitivities'!$C$4:$C$422,"="&amp;$A13,'KRM Sensitivities'!$AD$4:$AD$65536)</f>
        <v>5996.95</v>
      </c>
      <c r="AB13" s="80">
        <f>SUMIF('KRM Sensitivities'!$C$4:$C$422,"="&amp;$A13,'KRM Sensitivities'!$AE$4:$AE$65536)</f>
        <v>8521.41</v>
      </c>
      <c r="AC13" s="80">
        <f>SUMIF('KRM Sensitivities'!$C$4:$C$422,"="&amp;$A13,'KRM Sensitivities'!$AF$4:$AF$65536)</f>
        <v>0</v>
      </c>
      <c r="AD13" s="80">
        <f>SUMIF('KRM Sensitivities'!$C$4:$C$422,"="&amp;$A13,'KRM Sensitivities'!$AG$4:$AG$65536)</f>
        <v>0</v>
      </c>
      <c r="AE13" s="80">
        <f>SUMIF('KRM Sensitivities'!$C$4:$C$422,"="&amp;$A13,'KRM Sensitivities'!$AH$4:$AH$65536)</f>
        <v>0</v>
      </c>
      <c r="AF13" s="80">
        <f>SUMIF('KRM Sensitivities'!$C$4:$C$422,"="&amp;$A13,'KRM Sensitivities'!$AI$4:$AI$65536)</f>
        <v>0</v>
      </c>
      <c r="AG13" s="80">
        <f>SUMIF('KRM Sensitivities'!$C$4:$C$422,"="&amp;$A13,'KRM Sensitivities'!$AJ$4:$AJ$65536)</f>
        <v>0</v>
      </c>
      <c r="AH13" s="80">
        <f>SUMIF('KRM Sensitivities'!$C$4:$C$422,"="&amp;$A13,'KRM Sensitivities'!$AK$4:$AK$65536)</f>
        <v>0</v>
      </c>
      <c r="AI13" s="80">
        <f>SUMIF('KRM Sensitivities'!$C$4:$C$422,"="&amp;$A13,'KRM Sensitivities'!$AL$4:$AL$65536)</f>
        <v>0</v>
      </c>
      <c r="AJ13" s="80">
        <f>SUMIF('KRM Sensitivities'!$C$4:$C$422,"="&amp;$A13,'KRM Sensitivities'!$AM$4:$AM$65536)</f>
        <v>0</v>
      </c>
      <c r="AK13" s="80">
        <f>SUMIF('KRM Sensitivities'!$C$4:$C$422,"="&amp;$A13,'KRM Sensitivities'!$AN$4:$AN$65536)</f>
        <v>0</v>
      </c>
      <c r="AL13" s="80">
        <f>SUMIF('KRM Sensitivities'!$C$4:$C$422,"="&amp;$A13,'KRM Sensitivities'!$AO$4:$AO$65536)</f>
        <v>0</v>
      </c>
      <c r="AM13" s="80">
        <f>SUMIF('KRM Sensitivities'!$C$4:$C$422,"="&amp;$A13,'KRM Sensitivities'!$AP$4:$AP$65536)</f>
        <v>0</v>
      </c>
      <c r="AN13" s="80">
        <f>SUMIF('KRM Sensitivities'!$C$4:$C$422,"="&amp;$A13,'KRM Sensitivities'!$AQ$4:$AQ$65536)</f>
        <v>0</v>
      </c>
      <c r="AO13" s="80">
        <f>SUMIF('KRM Sensitivities'!$C$4:$C$422,"="&amp;$A13,'KRM Sensitivities'!$AR$4:$AR$65536)</f>
        <v>0</v>
      </c>
      <c r="AP13" s="80">
        <f>SUMIF('KRM Sensitivities'!$C$4:$C$422,"="&amp;$A13,'KRM Sensitivities'!$AS$4:$AS$65536)</f>
        <v>0</v>
      </c>
      <c r="AQ13" s="80">
        <f>SUMIF('KRM Sensitivities'!$C$4:$C$422,"="&amp;$A13,'KRM Sensitivities'!$AT$4:$AT$65536)</f>
        <v>0</v>
      </c>
      <c r="AR13" s="80">
        <f>SUMIF('KRM Sensitivities'!$C$4:$C$422,"="&amp;$A13,'KRM Sensitivities'!$AU$4:$AU$65536)</f>
        <v>0</v>
      </c>
      <c r="AS13" s="80">
        <f>SUMIF('KRM Sensitivities'!$C$4:$C$422,"="&amp;$A13,'KRM Sensitivities'!$AV$4:$AV$65536)</f>
        <v>0</v>
      </c>
      <c r="AT13" s="80">
        <f>SUMIF('KRM Sensitivities'!$C$4:$C$422,"="&amp;$A13,'KRM Sensitivities'!$AW$4:$AW$65536)</f>
        <v>0</v>
      </c>
      <c r="AU13" s="80">
        <f>SUMIF('KRM Sensitivities'!$C$4:$C$422,"="&amp;$A13,'KRM Sensitivities'!$AX$4:$AX$65536)</f>
        <v>0</v>
      </c>
      <c r="AV13" s="80">
        <f>SUMIF('KRM Sensitivities'!$C$4:$C$422,"="&amp;$A13,'KRM Sensitivities'!$AY$4:$AY$65536)</f>
        <v>0</v>
      </c>
      <c r="AW13" s="80">
        <f>SUMIF('KRM Sensitivities'!$C$4:$C$422,"="&amp;$A13,'KRM Sensitivities'!$AZ$4:$AZ$65536)</f>
        <v>0</v>
      </c>
      <c r="AX13" s="80">
        <f>SUMIF('KRM Sensitivities'!$C$4:$C$422,"="&amp;$A13,'KRM Sensitivities'!$BA$4:$BA$65536)</f>
        <v>0</v>
      </c>
      <c r="AY13" s="80">
        <f>SUMIF('KRM Sensitivities'!$C$4:$C$422,"="&amp;$A13,'KRM Sensitivities'!$BB$4:$BB$65536)</f>
        <v>0</v>
      </c>
      <c r="AZ13" s="80">
        <f>SUMIF('KRM Sensitivities'!$C$4:$C$422,"="&amp;$A13,'KRM Sensitivities'!$BC$4:$BC$65536)</f>
        <v>0</v>
      </c>
      <c r="BA13" s="80">
        <f>SUMIF('KRM Sensitivities'!$C$4:$C$422,"="&amp;$A13,'KRM Sensitivities'!$BD$4:$BD$65536)</f>
        <v>0</v>
      </c>
      <c r="BB13" s="80">
        <f>SUMIF('KRM Sensitivities'!$C$4:$C$422,"="&amp;$A13,'KRM Sensitivities'!$BE$4:$BE$65536)</f>
        <v>0</v>
      </c>
      <c r="BC13" s="80">
        <f>SUMIF('KRM Sensitivities'!$C$4:$C$422,"="&amp;$A13,'KRM Sensitivities'!$BF$4:$BF$65536)</f>
        <v>0</v>
      </c>
      <c r="BD13" s="80">
        <f>SUMIF('KRM Sensitivities'!$C$4:$C$422,"="&amp;$A13,'KRM Sensitivities'!$BG$4:$BG$65536)</f>
        <v>0</v>
      </c>
      <c r="BE13" s="80">
        <f>SUMIF('KRM Sensitivities'!$C$4:$C$422,"="&amp;$A13,'KRM Sensitivities'!$BH$4:$BH$65536)</f>
        <v>0</v>
      </c>
      <c r="BF13" s="80">
        <f>SUMIF('KRM Sensitivities'!$C$4:$C$422,"="&amp;$A13,'KRM Sensitivities'!$BI$4:$BI$65536)</f>
        <v>0</v>
      </c>
      <c r="BG13" s="80">
        <f>SUMIF('KRM Sensitivities'!$C$4:$C$422,"="&amp;$A13,'KRM Sensitivities'!$BJ$4:$BJ$65536)</f>
        <v>0</v>
      </c>
      <c r="BH13" s="80">
        <f>SUMIF('KRM Sensitivities'!$C$4:$C$422,"="&amp;$A13,'KRM Sensitivities'!$BL$4:$BL$65536)</f>
        <v>0</v>
      </c>
      <c r="BI13" s="80">
        <f>SUMIF('KRM Sensitivities'!$C$4:$C$422,"="&amp;$A13,'KRM Sensitivities'!$BM$4:$BM$65536)</f>
        <v>0</v>
      </c>
      <c r="BJ13" s="80">
        <f>SUMIF('KRM Sensitivities'!$C$4:$C$422,"="&amp;$A13,'KRM Sensitivities'!$BK$4:$BK$65536)</f>
        <v>0</v>
      </c>
      <c r="BK13" s="80">
        <f>SUMIF('KRM Sensitivities'!$C$4:$C$422,"="&amp;$A13,'KRM Sensitivities'!$BN$4:$BN$65536)</f>
        <v>0</v>
      </c>
      <c r="BL13" s="80">
        <f>SUMIF('KRM Sensitivities'!$C$4:$C$422,"="&amp;$A13,'KRM Sensitivities'!$BO$4:$BO$65536)</f>
        <v>0</v>
      </c>
      <c r="BM13" s="80">
        <f>SUMIF('KRM Sensitivities'!$C$4:$C$422,"="&amp;$A13,'KRM Sensitivities'!$BP$4:$BP$65536)</f>
        <v>0</v>
      </c>
      <c r="BN13" s="80">
        <f>SUMIF('KRM Sensitivities'!$C$4:$C$422,"="&amp;$A13,'KRM Sensitivities'!$BQ$4:$BQ$65536)</f>
        <v>0</v>
      </c>
      <c r="BO13" s="80">
        <f>SUMIF('KRM Sensitivities'!$C$4:$C$422,"="&amp;$A13,'KRM Sensitivities'!$BR$4:$BR$65536)</f>
        <v>0</v>
      </c>
      <c r="BP13" s="80">
        <f>SUMIF('KRM Sensitivities'!$C$4:$C$422,"="&amp;$A13,'KRM Sensitivities'!$BS$4:$BS$65536)</f>
        <v>0</v>
      </c>
      <c r="BQ13" s="80">
        <f>SUMIF('KRM Sensitivities'!$C$4:$C$422,"="&amp;$A13,'KRM Sensitivities'!$BT$4:$BT$65536)</f>
        <v>0</v>
      </c>
      <c r="BR13" s="80">
        <f>SUMIF('KRM Sensitivities'!$C$4:$C$422,"="&amp;$A13,'KRM Sensitivities'!$BU$4:$BU$65536)</f>
        <v>0</v>
      </c>
      <c r="BS13" s="80">
        <f>SUMIF('KRM Sensitivities'!$C$4:$C$422,"="&amp;$A13,'KRM Sensitivities'!$BV$4:$BV$65536)</f>
        <v>0</v>
      </c>
      <c r="BT13" s="80">
        <f>SUMIF('KRM Sensitivities'!$C$4:$C$422,"="&amp;$A13,'KRM Sensitivities'!$BW$4:$BW$65536)</f>
        <v>0</v>
      </c>
      <c r="BU13" s="80">
        <f>SUMIF('KRM Sensitivities'!$C$4:$C$422,"="&amp;$A13,'KRM Sensitivities'!$BX$4:$BX$65536)</f>
        <v>0</v>
      </c>
      <c r="BV13" s="80">
        <f>SUMIF('KRM Sensitivities'!$C$4:$C$422,"="&amp;$A13,'KRM Sensitivities'!$BY$4:$BY$65536)</f>
        <v>0</v>
      </c>
      <c r="BW13" s="80">
        <f>SUMIF('KRM Sensitivities'!$C$4:$C$422,"="&amp;$A13,'KRM Sensitivities'!$BZ$4:$BZ$65536)</f>
        <v>0</v>
      </c>
      <c r="BX13" s="80">
        <f>SUMIF('KRM Sensitivities'!$C$4:$C$422,"="&amp;$A13,'KRM Sensitivities'!$CA$4:$CA$65536)</f>
        <v>0</v>
      </c>
      <c r="BY13" s="80">
        <f>SUMIF('KRM Sensitivities'!$C$4:$C$422,"="&amp;$A13,'KRM Sensitivities'!$CB$4:$CB$65536)</f>
        <v>0</v>
      </c>
      <c r="BZ13" s="80">
        <f>SUMIF('KRM Sensitivities'!$C$4:$C$422,"="&amp;$A13,'KRM Sensitivities'!$CC$4:$CC$65536)</f>
        <v>0</v>
      </c>
      <c r="CA13" s="80">
        <f>SUMIF('KRM Sensitivities'!$C$4:$C$422,"="&amp;$A13,'KRM Sensitivities'!$CD$4:$CD$65536)</f>
        <v>0</v>
      </c>
      <c r="CB13" s="80">
        <f>SUMIF('KRM Sensitivities'!$C$4:$C$422,"="&amp;$A13,'KRM Sensitivities'!$CE$4:$CE$65536)</f>
        <v>0</v>
      </c>
      <c r="CC13" s="80">
        <f>SUMIF('KRM Sensitivities'!$C$4:$C$422,"="&amp;$A13,'KRM Sensitivities'!$CF$4:$CF$65536)</f>
        <v>0</v>
      </c>
      <c r="CD13" s="80">
        <f>SUMIF('KRM Sensitivities'!$C$4:$C$422,"="&amp;$A13,'KRM Sensitivities'!$CG$4:$CG$65536)</f>
        <v>0</v>
      </c>
      <c r="CE13" s="80">
        <f>SUMIF('KRM Sensitivities'!$C$4:$C$422,"="&amp;$A13,'KRM Sensitivities'!$CH$4:$CH$65536)</f>
        <v>0</v>
      </c>
      <c r="CF13" s="80">
        <f>SUMIF('KRM Sensitivities'!$C$4:$C$422,"="&amp;$A13,'KRM Sensitivities'!$CI$4:$CI$65536)</f>
        <v>0</v>
      </c>
      <c r="CG13" s="80">
        <f>SUMIF('KRM Sensitivities'!$C$4:$C$422,"="&amp;$A13,'KRM Sensitivities'!$CJ$4:$CJ$65536)</f>
        <v>0</v>
      </c>
      <c r="CH13" s="80">
        <f>SUMIF('KRM Sensitivities'!$C$4:$C$422,"="&amp;$A13,'KRM Sensitivities'!$CK$4:$CK$65536)</f>
        <v>0</v>
      </c>
      <c r="CI13" s="80">
        <f>SUMIF('KRM Sensitivities'!$C$4:$C$422,"="&amp;$A13,'KRM Sensitivities'!$CL$4:$CL$65536)</f>
        <v>0</v>
      </c>
      <c r="CJ13" s="80">
        <f>SUMIF('KRM Sensitivities'!$C$4:$C$422,"="&amp;$A13,'KRM Sensitivities'!$CM$4:$CM$65536)</f>
        <v>0</v>
      </c>
      <c r="CK13" s="80">
        <f>SUMIF('KRM Sensitivities'!$C$4:$C$422,"="&amp;$A13,'KRM Sensitivities'!$CN$4:$CN$65536)</f>
        <v>0</v>
      </c>
      <c r="CL13" s="80">
        <f>SUMIF('KRM Sensitivities'!$C$4:$C$422,"="&amp;$A13,'KRM Sensitivities'!$CO$4:$CO$65536)</f>
        <v>0</v>
      </c>
      <c r="CM13" s="80">
        <f>SUMIF('KRM Sensitivities'!$C$4:$C$422,"="&amp;$A13,'KRM Sensitivities'!$CP$4:$CP$65536)</f>
        <v>0</v>
      </c>
      <c r="CN13" s="80">
        <f>SUMIF('KRM Sensitivities'!$C$4:$C$422,"="&amp;$A13,'KRM Sensitivities'!$CQ$4:$CQ$65536)</f>
        <v>0</v>
      </c>
      <c r="CO13" s="80">
        <f>SUMIF('KRM Sensitivities'!$C$4:$C$422,"="&amp;$A13,'KRM Sensitivities'!$CR$4:$CR$65536)</f>
        <v>0</v>
      </c>
      <c r="CP13" s="80">
        <f>SUMIF('KRM Sensitivities'!$C$4:$C$422,"="&amp;$A13,'KRM Sensitivities'!$CS$4:$CS$65536)</f>
        <v>0</v>
      </c>
      <c r="CQ13" s="80">
        <f>SUMIF('KRM Sensitivities'!$C$4:$C$422,"="&amp;$A13,'KRM Sensitivities'!$CT$4:$CT$65536)</f>
        <v>0</v>
      </c>
      <c r="CR13" s="80">
        <f>SUMIF('KRM Sensitivities'!$C$4:$C$422,"="&amp;$A13,'KRM Sensitivities'!$CU$4:$CU$65536)</f>
        <v>0</v>
      </c>
      <c r="CS13" s="80">
        <f>SUMIF('KRM Sensitivities'!$C$4:$C$422,"="&amp;$A13,'KRM Sensitivities'!$CV$4:$CV$65536)</f>
        <v>0</v>
      </c>
      <c r="CT13" s="80">
        <f>SUMIF('KRM Sensitivities'!$C$4:$C$422,"="&amp;$A13,'KRM Sensitivities'!$CW$4:$CW$65536)</f>
        <v>0</v>
      </c>
      <c r="CU13" s="80">
        <f>SUMIF('KRM Sensitivities'!$C$4:$C$422,"="&amp;$A13,'KRM Sensitivities'!$CX$4:$CX$65536)</f>
        <v>0</v>
      </c>
      <c r="CV13" s="80">
        <f>SUMIF('KRM Sensitivities'!$C$4:$C$422,"="&amp;$A13,'KRM Sensitivities'!$CY$4:$CY$65536)</f>
        <v>0</v>
      </c>
      <c r="CW13" s="80">
        <f>SUMIF('KRM Sensitivities'!$C$4:$C$422,"="&amp;$A13,'KRM Sensitivities'!$CZ$4:$CZ$65536)</f>
        <v>0</v>
      </c>
      <c r="CX13" s="80">
        <f>SUMIF('KRM Sensitivities'!$C$4:$C$422,"="&amp;$A13,'KRM Sensitivities'!$DA$4:$DA$65536)</f>
        <v>0</v>
      </c>
      <c r="CY13" s="80">
        <f>SUMIF('KRM Sensitivities'!$C$4:$C$422,"="&amp;$A13,'KRM Sensitivities'!$DB$4:$DB$65536)</f>
        <v>0</v>
      </c>
      <c r="CZ13" s="80">
        <f>SUMIF('KRM Sensitivities'!$C$4:$C$422,"="&amp;$A13,'KRM Sensitivities'!$DC$4:$DC$65536)</f>
        <v>0</v>
      </c>
      <c r="DA13" s="80">
        <f>SUMIF('KRM Sensitivities'!$C$4:$C$422,"="&amp;$A13,'KRM Sensitivities'!$DD$4:$DD$65536)</f>
        <v>0</v>
      </c>
      <c r="DB13" s="80">
        <f>SUMIF('KRM Sensitivities'!$C$4:$C$422,"="&amp;$A13,'KRM Sensitivities'!$DE$4:$DE$65536)</f>
        <v>0</v>
      </c>
      <c r="DC13" s="80">
        <f>SUMIF('KRM Sensitivities'!$C$4:$C$422,"="&amp;$A13,'KRM Sensitivities'!$DF$4:$DF$65536)</f>
        <v>0</v>
      </c>
      <c r="DD13" s="80">
        <f>SUMIF('KRM Sensitivities'!$C$4:$C$422,"="&amp;$A13,'KRM Sensitivities'!$DG$4:$DG$65536)</f>
        <v>0</v>
      </c>
      <c r="DE13" s="80">
        <f>SUMIF('KRM Sensitivities'!$C$4:$C$422,"="&amp;$A13,'KRM Sensitivities'!$DH$4:$DH$65536)</f>
        <v>0</v>
      </c>
      <c r="DF13" s="80">
        <f>SUMIF('KRM Sensitivities'!$C$4:$C$422,"="&amp;$A13,'KRM Sensitivities'!$DI$4:$DI$65536)</f>
        <v>0</v>
      </c>
      <c r="DG13" s="80">
        <f>SUMIF('KRM Sensitivities'!$C$4:$C$422,"="&amp;$A13,'KRM Sensitivities'!$DJ$4:$DJ$65536)</f>
        <v>0</v>
      </c>
      <c r="DH13" s="80">
        <f>SUMIF('KRM Sensitivities'!$C$4:$C$422,"="&amp;$A13,'KRM Sensitivities'!$DK$4:$DK$65536)</f>
        <v>0</v>
      </c>
      <c r="DI13" s="80">
        <f>SUMIF('KRM Sensitivities'!$C$4:$C$422,"="&amp;$A13,'KRM Sensitivities'!$DL$4:$DL$65536)</f>
        <v>0</v>
      </c>
      <c r="DJ13" s="80">
        <f>SUMIF('KRM Sensitivities'!$C$4:$C$422,"="&amp;$A13,'KRM Sensitivities'!$DM$4:$DM$65536)</f>
        <v>0</v>
      </c>
      <c r="DK13" s="80">
        <f>SUMIF('KRM Sensitivities'!$C$4:$C$422,"="&amp;$A13,'KRM Sensitivities'!$DN$4:$DN$65536)</f>
        <v>0</v>
      </c>
      <c r="DL13" s="80">
        <f>SUMIF('KRM Sensitivities'!$C$4:$C$422,"="&amp;$A13,'KRM Sensitivities'!$DO$4:$DO$65536)</f>
        <v>0</v>
      </c>
      <c r="DM13" s="80">
        <f>SUMIF('KRM Sensitivities'!$C$4:$C$422,"="&amp;$A13,'KRM Sensitivities'!$DP$4:$DP$65536)</f>
        <v>0</v>
      </c>
      <c r="DN13" s="80">
        <f>SUMIF('KRM Sensitivities'!$C$4:$C$422,"="&amp;$A13,'KRM Sensitivities'!$DQ$4:$DQ$65536)</f>
        <v>0</v>
      </c>
      <c r="DO13" s="80">
        <f>SUMIF('KRM Sensitivities'!$C$4:$C$422,"="&amp;$A13,'KRM Sensitivities'!$DR$4:$DR$65536)</f>
        <v>0</v>
      </c>
      <c r="DP13" s="80">
        <f>SUMIF('KRM Sensitivities'!$C$4:$C$422,"="&amp;$A13,'KRM Sensitivities'!$DS$4:$DS$65536)</f>
        <v>0</v>
      </c>
      <c r="DQ13" s="80">
        <f>SUMIF('KRM Sensitivities'!$C$4:$C$422,"="&amp;$A13,'KRM Sensitivities'!$DT$4:$DT$65536)</f>
        <v>0</v>
      </c>
      <c r="DR13" s="61" t="str">
        <f t="shared" si="0"/>
        <v>OIS20Y</v>
      </c>
      <c r="DS13" s="61" t="str">
        <f t="shared" si="1"/>
        <v>OISEUR20Y</v>
      </c>
    </row>
    <row r="14" spans="1:123" x14ac:dyDescent="0.2">
      <c r="A14">
        <v>12</v>
      </c>
      <c r="B14" t="s">
        <v>18</v>
      </c>
      <c r="C14" t="s">
        <v>369</v>
      </c>
      <c r="D14" t="s">
        <v>525</v>
      </c>
      <c r="E14" t="s">
        <v>531</v>
      </c>
      <c r="F14" t="s">
        <v>37</v>
      </c>
      <c r="G14">
        <v>6.8002999999999994E-2</v>
      </c>
      <c r="H14">
        <v>-7.3179999999999995E-2</v>
      </c>
      <c r="I14" s="80">
        <f>SUMIF('KRM Sensitivities'!$C$4:$C$422,"="&amp;$A14,'KRM Sensitivities'!$L$4:$L$65536)</f>
        <v>1607.17</v>
      </c>
      <c r="J14" s="80">
        <f>SUMIF('KRM Sensitivities'!$C$4:$C$422,"="&amp;$A14,'KRM Sensitivities'!$M$4:$M$65536)</f>
        <v>1607.17</v>
      </c>
      <c r="K14" s="80">
        <f>SUMIF('KRM Sensitivities'!$C$4:$C$422,"="&amp;$A14,'KRM Sensitivities'!$N$4:$N$65536)</f>
        <v>1607.17</v>
      </c>
      <c r="L14" s="80">
        <f>SUMIF('KRM Sensitivities'!$C$4:$C$422,"="&amp;$A14,'KRM Sensitivities'!$O$4:$O$65536)</f>
        <v>1607.17</v>
      </c>
      <c r="M14" s="80">
        <f>SUMIF('KRM Sensitivities'!$C$4:$C$422,"="&amp;$A14,'KRM Sensitivities'!$P$4:$P$65536)</f>
        <v>1607.17</v>
      </c>
      <c r="N14" s="80">
        <f>SUMIF('KRM Sensitivities'!$C$4:$C$422,"="&amp;$A14,'KRM Sensitivities'!$Q$4:$Q$65536)</f>
        <v>1607.17</v>
      </c>
      <c r="O14" s="80">
        <f>SUMIF('KRM Sensitivities'!$C$4:$C$422,"="&amp;$A14,'KRM Sensitivities'!$R$4:$R$65536)</f>
        <v>0</v>
      </c>
      <c r="P14" s="80">
        <f>SUMIF('KRM Sensitivities'!$C$4:$C$422,"="&amp;$A14,'KRM Sensitivities'!$S$4:$S$65536)</f>
        <v>0</v>
      </c>
      <c r="Q14" s="80">
        <f>SUMIF('KRM Sensitivities'!$C$4:$C$422,"="&amp;$A14,'KRM Sensitivities'!$T$4:$T$65536)</f>
        <v>0</v>
      </c>
      <c r="R14" s="80">
        <f>SUMIF('KRM Sensitivities'!$C$4:$C$422,"="&amp;$A14,'KRM Sensitivities'!$U$4:$U$65536)</f>
        <v>0</v>
      </c>
      <c r="S14" s="80">
        <f>SUMIF('KRM Sensitivities'!$C$4:$C$422,"="&amp;$A14,'KRM Sensitivities'!$V$4:$V$65536)</f>
        <v>24.44</v>
      </c>
      <c r="T14" s="80">
        <f>SUMIF('KRM Sensitivities'!$C$4:$C$422,"="&amp;$A14,'KRM Sensitivities'!$W$4:$W$65536)</f>
        <v>24.44</v>
      </c>
      <c r="U14" s="80">
        <f>SUMIF('KRM Sensitivities'!$C$4:$C$422,"="&amp;$A14,'KRM Sensitivities'!$X$4:$X$65536)</f>
        <v>0</v>
      </c>
      <c r="V14" s="80">
        <f>SUMIF('KRM Sensitivities'!$C$4:$C$422,"="&amp;$A14,'KRM Sensitivities'!$Y$4:$Y$65536)</f>
        <v>0</v>
      </c>
      <c r="W14" s="80">
        <f>SUMIF('KRM Sensitivities'!$C$4:$C$422,"="&amp;$A14,'KRM Sensitivities'!$Z$4:$Z$65536)</f>
        <v>0</v>
      </c>
      <c r="X14" s="80">
        <f>SUMIF('KRM Sensitivities'!$C$4:$C$422,"="&amp;$A14,'KRM Sensitivities'!$AA$4:$AA$65536)</f>
        <v>0</v>
      </c>
      <c r="Y14" s="80">
        <f>SUMIF('KRM Sensitivities'!$C$4:$C$422,"="&amp;$A14,'KRM Sensitivities'!$AB$4:$AB$65536)</f>
        <v>0</v>
      </c>
      <c r="Z14" s="80">
        <f>SUMIF('KRM Sensitivities'!$C$4:$C$422,"="&amp;$A14,'KRM Sensitivities'!$AC$4:$AC$65536)</f>
        <v>1582.73</v>
      </c>
      <c r="AA14" s="80">
        <f>SUMIF('KRM Sensitivities'!$C$4:$C$422,"="&amp;$A14,'KRM Sensitivities'!$AD$4:$AD$65536)</f>
        <v>683.19</v>
      </c>
      <c r="AB14" s="80">
        <f>SUMIF('KRM Sensitivities'!$C$4:$C$422,"="&amp;$A14,'KRM Sensitivities'!$AE$4:$AE$65536)</f>
        <v>899.54</v>
      </c>
      <c r="AC14" s="80">
        <f>SUMIF('KRM Sensitivities'!$C$4:$C$422,"="&amp;$A14,'KRM Sensitivities'!$AF$4:$AF$65536)</f>
        <v>0</v>
      </c>
      <c r="AD14" s="80">
        <f>SUMIF('KRM Sensitivities'!$C$4:$C$422,"="&amp;$A14,'KRM Sensitivities'!$AG$4:$AG$65536)</f>
        <v>0</v>
      </c>
      <c r="AE14" s="80">
        <f>SUMIF('KRM Sensitivities'!$C$4:$C$422,"="&amp;$A14,'KRM Sensitivities'!$AH$4:$AH$65536)</f>
        <v>0</v>
      </c>
      <c r="AF14" s="80">
        <f>SUMIF('KRM Sensitivities'!$C$4:$C$422,"="&amp;$A14,'KRM Sensitivities'!$AI$4:$AI$65536)</f>
        <v>0</v>
      </c>
      <c r="AG14" s="80">
        <f>SUMIF('KRM Sensitivities'!$C$4:$C$422,"="&amp;$A14,'KRM Sensitivities'!$AJ$4:$AJ$65536)</f>
        <v>0</v>
      </c>
      <c r="AH14" s="80">
        <f>SUMIF('KRM Sensitivities'!$C$4:$C$422,"="&amp;$A14,'KRM Sensitivities'!$AK$4:$AK$65536)</f>
        <v>0</v>
      </c>
      <c r="AI14" s="80">
        <f>SUMIF('KRM Sensitivities'!$C$4:$C$422,"="&amp;$A14,'KRM Sensitivities'!$AL$4:$AL$65536)</f>
        <v>0</v>
      </c>
      <c r="AJ14" s="80">
        <f>SUMIF('KRM Sensitivities'!$C$4:$C$422,"="&amp;$A14,'KRM Sensitivities'!$AM$4:$AM$65536)</f>
        <v>0</v>
      </c>
      <c r="AK14" s="80">
        <f>SUMIF('KRM Sensitivities'!$C$4:$C$422,"="&amp;$A14,'KRM Sensitivities'!$AN$4:$AN$65536)</f>
        <v>0</v>
      </c>
      <c r="AL14" s="80">
        <f>SUMIF('KRM Sensitivities'!$C$4:$C$422,"="&amp;$A14,'KRM Sensitivities'!$AO$4:$AO$65536)</f>
        <v>0</v>
      </c>
      <c r="AM14" s="80">
        <f>SUMIF('KRM Sensitivities'!$C$4:$C$422,"="&amp;$A14,'KRM Sensitivities'!$AP$4:$AP$65536)</f>
        <v>0</v>
      </c>
      <c r="AN14" s="80">
        <f>SUMIF('KRM Sensitivities'!$C$4:$C$422,"="&amp;$A14,'KRM Sensitivities'!$AQ$4:$AQ$65536)</f>
        <v>0</v>
      </c>
      <c r="AO14" s="80">
        <f>SUMIF('KRM Sensitivities'!$C$4:$C$422,"="&amp;$A14,'KRM Sensitivities'!$AR$4:$AR$65536)</f>
        <v>0</v>
      </c>
      <c r="AP14" s="80">
        <f>SUMIF('KRM Sensitivities'!$C$4:$C$422,"="&amp;$A14,'KRM Sensitivities'!$AS$4:$AS$65536)</f>
        <v>0</v>
      </c>
      <c r="AQ14" s="80">
        <f>SUMIF('KRM Sensitivities'!$C$4:$C$422,"="&amp;$A14,'KRM Sensitivities'!$AT$4:$AT$65536)</f>
        <v>0</v>
      </c>
      <c r="AR14" s="80">
        <f>SUMIF('KRM Sensitivities'!$C$4:$C$422,"="&amp;$A14,'KRM Sensitivities'!$AU$4:$AU$65536)</f>
        <v>0</v>
      </c>
      <c r="AS14" s="80">
        <f>SUMIF('KRM Sensitivities'!$C$4:$C$422,"="&amp;$A14,'KRM Sensitivities'!$AV$4:$AV$65536)</f>
        <v>0</v>
      </c>
      <c r="AT14" s="80">
        <f>SUMIF('KRM Sensitivities'!$C$4:$C$422,"="&amp;$A14,'KRM Sensitivities'!$AW$4:$AW$65536)</f>
        <v>0</v>
      </c>
      <c r="AU14" s="80">
        <f>SUMIF('KRM Sensitivities'!$C$4:$C$422,"="&amp;$A14,'KRM Sensitivities'!$AX$4:$AX$65536)</f>
        <v>0</v>
      </c>
      <c r="AV14" s="80">
        <f>SUMIF('KRM Sensitivities'!$C$4:$C$422,"="&amp;$A14,'KRM Sensitivities'!$AY$4:$AY$65536)</f>
        <v>0</v>
      </c>
      <c r="AW14" s="80">
        <f>SUMIF('KRM Sensitivities'!$C$4:$C$422,"="&amp;$A14,'KRM Sensitivities'!$AZ$4:$AZ$65536)</f>
        <v>0</v>
      </c>
      <c r="AX14" s="80">
        <f>SUMIF('KRM Sensitivities'!$C$4:$C$422,"="&amp;$A14,'KRM Sensitivities'!$BA$4:$BA$65536)</f>
        <v>0</v>
      </c>
      <c r="AY14" s="80">
        <f>SUMIF('KRM Sensitivities'!$C$4:$C$422,"="&amp;$A14,'KRM Sensitivities'!$BB$4:$BB$65536)</f>
        <v>0</v>
      </c>
      <c r="AZ14" s="80">
        <f>SUMIF('KRM Sensitivities'!$C$4:$C$422,"="&amp;$A14,'KRM Sensitivities'!$BC$4:$BC$65536)</f>
        <v>0</v>
      </c>
      <c r="BA14" s="80">
        <f>SUMIF('KRM Sensitivities'!$C$4:$C$422,"="&amp;$A14,'KRM Sensitivities'!$BD$4:$BD$65536)</f>
        <v>0</v>
      </c>
      <c r="BB14" s="80">
        <f>SUMIF('KRM Sensitivities'!$C$4:$C$422,"="&amp;$A14,'KRM Sensitivities'!$BE$4:$BE$65536)</f>
        <v>0</v>
      </c>
      <c r="BC14" s="80">
        <f>SUMIF('KRM Sensitivities'!$C$4:$C$422,"="&amp;$A14,'KRM Sensitivities'!$BF$4:$BF$65536)</f>
        <v>0</v>
      </c>
      <c r="BD14" s="80">
        <f>SUMIF('KRM Sensitivities'!$C$4:$C$422,"="&amp;$A14,'KRM Sensitivities'!$BG$4:$BG$65536)</f>
        <v>0</v>
      </c>
      <c r="BE14" s="80">
        <f>SUMIF('KRM Sensitivities'!$C$4:$C$422,"="&amp;$A14,'KRM Sensitivities'!$BH$4:$BH$65536)</f>
        <v>0</v>
      </c>
      <c r="BF14" s="80">
        <f>SUMIF('KRM Sensitivities'!$C$4:$C$422,"="&amp;$A14,'KRM Sensitivities'!$BI$4:$BI$65536)</f>
        <v>0</v>
      </c>
      <c r="BG14" s="80">
        <f>SUMIF('KRM Sensitivities'!$C$4:$C$422,"="&amp;$A14,'KRM Sensitivities'!$BJ$4:$BJ$65536)</f>
        <v>0</v>
      </c>
      <c r="BH14" s="80">
        <f>SUMIF('KRM Sensitivities'!$C$4:$C$422,"="&amp;$A14,'KRM Sensitivities'!$BL$4:$BL$65536)</f>
        <v>0</v>
      </c>
      <c r="BI14" s="80">
        <f>SUMIF('KRM Sensitivities'!$C$4:$C$422,"="&amp;$A14,'KRM Sensitivities'!$BM$4:$BM$65536)</f>
        <v>0</v>
      </c>
      <c r="BJ14" s="80">
        <f>SUMIF('KRM Sensitivities'!$C$4:$C$422,"="&amp;$A14,'KRM Sensitivities'!$BK$4:$BK$65536)</f>
        <v>0</v>
      </c>
      <c r="BK14" s="80">
        <f>SUMIF('KRM Sensitivities'!$C$4:$C$422,"="&amp;$A14,'KRM Sensitivities'!$BN$4:$BN$65536)</f>
        <v>0</v>
      </c>
      <c r="BL14" s="80">
        <f>SUMIF('KRM Sensitivities'!$C$4:$C$422,"="&amp;$A14,'KRM Sensitivities'!$BO$4:$BO$65536)</f>
        <v>0</v>
      </c>
      <c r="BM14" s="80">
        <f>SUMIF('KRM Sensitivities'!$C$4:$C$422,"="&amp;$A14,'KRM Sensitivities'!$BP$4:$BP$65536)</f>
        <v>0</v>
      </c>
      <c r="BN14" s="80">
        <f>SUMIF('KRM Sensitivities'!$C$4:$C$422,"="&amp;$A14,'KRM Sensitivities'!$BQ$4:$BQ$65536)</f>
        <v>0</v>
      </c>
      <c r="BO14" s="80">
        <f>SUMIF('KRM Sensitivities'!$C$4:$C$422,"="&amp;$A14,'KRM Sensitivities'!$BR$4:$BR$65536)</f>
        <v>0</v>
      </c>
      <c r="BP14" s="80">
        <f>SUMIF('KRM Sensitivities'!$C$4:$C$422,"="&amp;$A14,'KRM Sensitivities'!$BS$4:$BS$65536)</f>
        <v>0</v>
      </c>
      <c r="BQ14" s="80">
        <f>SUMIF('KRM Sensitivities'!$C$4:$C$422,"="&amp;$A14,'KRM Sensitivities'!$BT$4:$BT$65536)</f>
        <v>0</v>
      </c>
      <c r="BR14" s="80">
        <f>SUMIF('KRM Sensitivities'!$C$4:$C$422,"="&amp;$A14,'KRM Sensitivities'!$BU$4:$BU$65536)</f>
        <v>0</v>
      </c>
      <c r="BS14" s="80">
        <f>SUMIF('KRM Sensitivities'!$C$4:$C$422,"="&amp;$A14,'KRM Sensitivities'!$BV$4:$BV$65536)</f>
        <v>0</v>
      </c>
      <c r="BT14" s="80">
        <f>SUMIF('KRM Sensitivities'!$C$4:$C$422,"="&amp;$A14,'KRM Sensitivities'!$BW$4:$BW$65536)</f>
        <v>0</v>
      </c>
      <c r="BU14" s="80">
        <f>SUMIF('KRM Sensitivities'!$C$4:$C$422,"="&amp;$A14,'KRM Sensitivities'!$BX$4:$BX$65536)</f>
        <v>0</v>
      </c>
      <c r="BV14" s="80">
        <f>SUMIF('KRM Sensitivities'!$C$4:$C$422,"="&amp;$A14,'KRM Sensitivities'!$BY$4:$BY$65536)</f>
        <v>0</v>
      </c>
      <c r="BW14" s="80">
        <f>SUMIF('KRM Sensitivities'!$C$4:$C$422,"="&amp;$A14,'KRM Sensitivities'!$BZ$4:$BZ$65536)</f>
        <v>0</v>
      </c>
      <c r="BX14" s="80">
        <f>SUMIF('KRM Sensitivities'!$C$4:$C$422,"="&amp;$A14,'KRM Sensitivities'!$CA$4:$CA$65536)</f>
        <v>0</v>
      </c>
      <c r="BY14" s="80">
        <f>SUMIF('KRM Sensitivities'!$C$4:$C$422,"="&amp;$A14,'KRM Sensitivities'!$CB$4:$CB$65536)</f>
        <v>0</v>
      </c>
      <c r="BZ14" s="80">
        <f>SUMIF('KRM Sensitivities'!$C$4:$C$422,"="&amp;$A14,'KRM Sensitivities'!$CC$4:$CC$65536)</f>
        <v>0</v>
      </c>
      <c r="CA14" s="80">
        <f>SUMIF('KRM Sensitivities'!$C$4:$C$422,"="&amp;$A14,'KRM Sensitivities'!$CD$4:$CD$65536)</f>
        <v>0</v>
      </c>
      <c r="CB14" s="80">
        <f>SUMIF('KRM Sensitivities'!$C$4:$C$422,"="&amp;$A14,'KRM Sensitivities'!$CE$4:$CE$65536)</f>
        <v>0</v>
      </c>
      <c r="CC14" s="80">
        <f>SUMIF('KRM Sensitivities'!$C$4:$C$422,"="&amp;$A14,'KRM Sensitivities'!$CF$4:$CF$65536)</f>
        <v>0</v>
      </c>
      <c r="CD14" s="80">
        <f>SUMIF('KRM Sensitivities'!$C$4:$C$422,"="&amp;$A14,'KRM Sensitivities'!$CG$4:$CG$65536)</f>
        <v>0</v>
      </c>
      <c r="CE14" s="80">
        <f>SUMIF('KRM Sensitivities'!$C$4:$C$422,"="&amp;$A14,'KRM Sensitivities'!$CH$4:$CH$65536)</f>
        <v>0</v>
      </c>
      <c r="CF14" s="80">
        <f>SUMIF('KRM Sensitivities'!$C$4:$C$422,"="&amp;$A14,'KRM Sensitivities'!$CI$4:$CI$65536)</f>
        <v>0</v>
      </c>
      <c r="CG14" s="80">
        <f>SUMIF('KRM Sensitivities'!$C$4:$C$422,"="&amp;$A14,'KRM Sensitivities'!$CJ$4:$CJ$65536)</f>
        <v>0</v>
      </c>
      <c r="CH14" s="80">
        <f>SUMIF('KRM Sensitivities'!$C$4:$C$422,"="&amp;$A14,'KRM Sensitivities'!$CK$4:$CK$65536)</f>
        <v>0</v>
      </c>
      <c r="CI14" s="80">
        <f>SUMIF('KRM Sensitivities'!$C$4:$C$422,"="&amp;$A14,'KRM Sensitivities'!$CL$4:$CL$65536)</f>
        <v>0</v>
      </c>
      <c r="CJ14" s="80">
        <f>SUMIF('KRM Sensitivities'!$C$4:$C$422,"="&amp;$A14,'KRM Sensitivities'!$CM$4:$CM$65536)</f>
        <v>0</v>
      </c>
      <c r="CK14" s="80">
        <f>SUMIF('KRM Sensitivities'!$C$4:$C$422,"="&amp;$A14,'KRM Sensitivities'!$CN$4:$CN$65536)</f>
        <v>0</v>
      </c>
      <c r="CL14" s="80">
        <f>SUMIF('KRM Sensitivities'!$C$4:$C$422,"="&amp;$A14,'KRM Sensitivities'!$CO$4:$CO$65536)</f>
        <v>0</v>
      </c>
      <c r="CM14" s="80">
        <f>SUMIF('KRM Sensitivities'!$C$4:$C$422,"="&amp;$A14,'KRM Sensitivities'!$CP$4:$CP$65536)</f>
        <v>0</v>
      </c>
      <c r="CN14" s="80">
        <f>SUMIF('KRM Sensitivities'!$C$4:$C$422,"="&amp;$A14,'KRM Sensitivities'!$CQ$4:$CQ$65536)</f>
        <v>0</v>
      </c>
      <c r="CO14" s="80">
        <f>SUMIF('KRM Sensitivities'!$C$4:$C$422,"="&amp;$A14,'KRM Sensitivities'!$CR$4:$CR$65536)</f>
        <v>0</v>
      </c>
      <c r="CP14" s="80">
        <f>SUMIF('KRM Sensitivities'!$C$4:$C$422,"="&amp;$A14,'KRM Sensitivities'!$CS$4:$CS$65536)</f>
        <v>0</v>
      </c>
      <c r="CQ14" s="80">
        <f>SUMIF('KRM Sensitivities'!$C$4:$C$422,"="&amp;$A14,'KRM Sensitivities'!$CT$4:$CT$65536)</f>
        <v>0</v>
      </c>
      <c r="CR14" s="80">
        <f>SUMIF('KRM Sensitivities'!$C$4:$C$422,"="&amp;$A14,'KRM Sensitivities'!$CU$4:$CU$65536)</f>
        <v>0</v>
      </c>
      <c r="CS14" s="80">
        <f>SUMIF('KRM Sensitivities'!$C$4:$C$422,"="&amp;$A14,'KRM Sensitivities'!$CV$4:$CV$65536)</f>
        <v>0</v>
      </c>
      <c r="CT14" s="80">
        <f>SUMIF('KRM Sensitivities'!$C$4:$C$422,"="&amp;$A14,'KRM Sensitivities'!$CW$4:$CW$65536)</f>
        <v>0</v>
      </c>
      <c r="CU14" s="80">
        <f>SUMIF('KRM Sensitivities'!$C$4:$C$422,"="&amp;$A14,'KRM Sensitivities'!$CX$4:$CX$65536)</f>
        <v>0</v>
      </c>
      <c r="CV14" s="80">
        <f>SUMIF('KRM Sensitivities'!$C$4:$C$422,"="&amp;$A14,'KRM Sensitivities'!$CY$4:$CY$65536)</f>
        <v>0</v>
      </c>
      <c r="CW14" s="80">
        <f>SUMIF('KRM Sensitivities'!$C$4:$C$422,"="&amp;$A14,'KRM Sensitivities'!$CZ$4:$CZ$65536)</f>
        <v>0</v>
      </c>
      <c r="CX14" s="80">
        <f>SUMIF('KRM Sensitivities'!$C$4:$C$422,"="&amp;$A14,'KRM Sensitivities'!$DA$4:$DA$65536)</f>
        <v>0</v>
      </c>
      <c r="CY14" s="80">
        <f>SUMIF('KRM Sensitivities'!$C$4:$C$422,"="&amp;$A14,'KRM Sensitivities'!$DB$4:$DB$65536)</f>
        <v>0</v>
      </c>
      <c r="CZ14" s="80">
        <f>SUMIF('KRM Sensitivities'!$C$4:$C$422,"="&amp;$A14,'KRM Sensitivities'!$DC$4:$DC$65536)</f>
        <v>0</v>
      </c>
      <c r="DA14" s="80">
        <f>SUMIF('KRM Sensitivities'!$C$4:$C$422,"="&amp;$A14,'KRM Sensitivities'!$DD$4:$DD$65536)</f>
        <v>0</v>
      </c>
      <c r="DB14" s="80">
        <f>SUMIF('KRM Sensitivities'!$C$4:$C$422,"="&amp;$A14,'KRM Sensitivities'!$DE$4:$DE$65536)</f>
        <v>0</v>
      </c>
      <c r="DC14" s="80">
        <f>SUMIF('KRM Sensitivities'!$C$4:$C$422,"="&amp;$A14,'KRM Sensitivities'!$DF$4:$DF$65536)</f>
        <v>0</v>
      </c>
      <c r="DD14" s="80">
        <f>SUMIF('KRM Sensitivities'!$C$4:$C$422,"="&amp;$A14,'KRM Sensitivities'!$DG$4:$DG$65536)</f>
        <v>0</v>
      </c>
      <c r="DE14" s="80">
        <f>SUMIF('KRM Sensitivities'!$C$4:$C$422,"="&amp;$A14,'KRM Sensitivities'!$DH$4:$DH$65536)</f>
        <v>0</v>
      </c>
      <c r="DF14" s="80">
        <f>SUMIF('KRM Sensitivities'!$C$4:$C$422,"="&amp;$A14,'KRM Sensitivities'!$DI$4:$DI$65536)</f>
        <v>0</v>
      </c>
      <c r="DG14" s="80">
        <f>SUMIF('KRM Sensitivities'!$C$4:$C$422,"="&amp;$A14,'KRM Sensitivities'!$DJ$4:$DJ$65536)</f>
        <v>0</v>
      </c>
      <c r="DH14" s="80">
        <f>SUMIF('KRM Sensitivities'!$C$4:$C$422,"="&amp;$A14,'KRM Sensitivities'!$DK$4:$DK$65536)</f>
        <v>0</v>
      </c>
      <c r="DI14" s="80">
        <f>SUMIF('KRM Sensitivities'!$C$4:$C$422,"="&amp;$A14,'KRM Sensitivities'!$DL$4:$DL$65536)</f>
        <v>0</v>
      </c>
      <c r="DJ14" s="80">
        <f>SUMIF('KRM Sensitivities'!$C$4:$C$422,"="&amp;$A14,'KRM Sensitivities'!$DM$4:$DM$65536)</f>
        <v>0</v>
      </c>
      <c r="DK14" s="80">
        <f>SUMIF('KRM Sensitivities'!$C$4:$C$422,"="&amp;$A14,'KRM Sensitivities'!$DN$4:$DN$65536)</f>
        <v>0</v>
      </c>
      <c r="DL14" s="80">
        <f>SUMIF('KRM Sensitivities'!$C$4:$C$422,"="&amp;$A14,'KRM Sensitivities'!$DO$4:$DO$65536)</f>
        <v>0</v>
      </c>
      <c r="DM14" s="80">
        <f>SUMIF('KRM Sensitivities'!$C$4:$C$422,"="&amp;$A14,'KRM Sensitivities'!$DP$4:$DP$65536)</f>
        <v>0</v>
      </c>
      <c r="DN14" s="80">
        <f>SUMIF('KRM Sensitivities'!$C$4:$C$422,"="&amp;$A14,'KRM Sensitivities'!$DQ$4:$DQ$65536)</f>
        <v>0</v>
      </c>
      <c r="DO14" s="80">
        <f>SUMIF('KRM Sensitivities'!$C$4:$C$422,"="&amp;$A14,'KRM Sensitivities'!$DR$4:$DR$65536)</f>
        <v>0</v>
      </c>
      <c r="DP14" s="80">
        <f>SUMIF('KRM Sensitivities'!$C$4:$C$422,"="&amp;$A14,'KRM Sensitivities'!$DS$4:$DS$65536)</f>
        <v>0</v>
      </c>
      <c r="DQ14" s="80">
        <f>SUMIF('KRM Sensitivities'!$C$4:$C$422,"="&amp;$A14,'KRM Sensitivities'!$DT$4:$DT$65536)</f>
        <v>0</v>
      </c>
      <c r="DR14" s="61" t="str">
        <f t="shared" si="0"/>
        <v>OIS30Y</v>
      </c>
      <c r="DS14" s="61" t="str">
        <f t="shared" si="1"/>
        <v>OISEUR30Y</v>
      </c>
    </row>
    <row r="15" spans="1:123" x14ac:dyDescent="0.2">
      <c r="A15">
        <v>40</v>
      </c>
      <c r="B15" t="s">
        <v>18</v>
      </c>
      <c r="C15" t="s">
        <v>369</v>
      </c>
      <c r="D15" t="s">
        <v>527</v>
      </c>
      <c r="E15" t="s">
        <v>25</v>
      </c>
      <c r="F15" t="s">
        <v>10</v>
      </c>
      <c r="G15">
        <v>7.5635999999999995E-2</v>
      </c>
      <c r="H15">
        <v>1.6434230000000001</v>
      </c>
      <c r="I15" s="80">
        <f>SUMIF('KRM Sensitivities'!$C$4:$C$422,"="&amp;$A15,'KRM Sensitivities'!$L$4:$L$65536)</f>
        <v>-1175</v>
      </c>
      <c r="J15" s="80">
        <f>SUMIF('KRM Sensitivities'!$C$4:$C$422,"="&amp;$A15,'KRM Sensitivities'!$M$4:$M$65536)</f>
        <v>-1175</v>
      </c>
      <c r="K15" s="80">
        <f>SUMIF('KRM Sensitivities'!$C$4:$C$422,"="&amp;$A15,'KRM Sensitivities'!$N$4:$N$65536)</f>
        <v>-1175</v>
      </c>
      <c r="L15" s="80">
        <f>SUMIF('KRM Sensitivities'!$C$4:$C$422,"="&amp;$A15,'KRM Sensitivities'!$O$4:$O$65536)</f>
        <v>-1175</v>
      </c>
      <c r="M15" s="80">
        <f>SUMIF('KRM Sensitivities'!$C$4:$C$422,"="&amp;$A15,'KRM Sensitivities'!$P$4:$P$65536)</f>
        <v>0</v>
      </c>
      <c r="N15" s="80">
        <f>SUMIF('KRM Sensitivities'!$C$4:$C$422,"="&amp;$A15,'KRM Sensitivities'!$Q$4:$Q$65536)</f>
        <v>0</v>
      </c>
      <c r="O15" s="80">
        <f>SUMIF('KRM Sensitivities'!$C$4:$C$422,"="&amp;$A15,'KRM Sensitivities'!$R$4:$R$65536)</f>
        <v>0</v>
      </c>
      <c r="P15" s="80">
        <f>SUMIF('KRM Sensitivities'!$C$4:$C$422,"="&amp;$A15,'KRM Sensitivities'!$S$4:$S$65536)</f>
        <v>0</v>
      </c>
      <c r="Q15" s="80">
        <f>SUMIF('KRM Sensitivities'!$C$4:$C$422,"="&amp;$A15,'KRM Sensitivities'!$T$4:$T$65536)</f>
        <v>0</v>
      </c>
      <c r="R15" s="80">
        <f>SUMIF('KRM Sensitivities'!$C$4:$C$422,"="&amp;$A15,'KRM Sensitivities'!$U$4:$U$65536)</f>
        <v>0</v>
      </c>
      <c r="S15" s="80">
        <f>SUMIF('KRM Sensitivities'!$C$4:$C$422,"="&amp;$A15,'KRM Sensitivities'!$V$4:$V$65536)</f>
        <v>0</v>
      </c>
      <c r="T15" s="80">
        <f>SUMIF('KRM Sensitivities'!$C$4:$C$422,"="&amp;$A15,'KRM Sensitivities'!$W$4:$W$65536)</f>
        <v>0</v>
      </c>
      <c r="U15" s="80">
        <f>SUMIF('KRM Sensitivities'!$C$4:$C$422,"="&amp;$A15,'KRM Sensitivities'!$X$4:$X$65536)</f>
        <v>0</v>
      </c>
      <c r="V15" s="80">
        <f>SUMIF('KRM Sensitivities'!$C$4:$C$422,"="&amp;$A15,'KRM Sensitivities'!$Y$4:$Y$65536)</f>
        <v>0</v>
      </c>
      <c r="W15" s="80">
        <f>SUMIF('KRM Sensitivities'!$C$4:$C$422,"="&amp;$A15,'KRM Sensitivities'!$Z$4:$Z$65536)</f>
        <v>0</v>
      </c>
      <c r="X15" s="80">
        <f>SUMIF('KRM Sensitivities'!$C$4:$C$422,"="&amp;$A15,'KRM Sensitivities'!$AA$4:$AA$65536)</f>
        <v>0</v>
      </c>
      <c r="Y15" s="80">
        <f>SUMIF('KRM Sensitivities'!$C$4:$C$422,"="&amp;$A15,'KRM Sensitivities'!$AB$4:$AB$65536)</f>
        <v>0</v>
      </c>
      <c r="Z15" s="80">
        <f>SUMIF('KRM Sensitivities'!$C$4:$C$422,"="&amp;$A15,'KRM Sensitivities'!$AC$4:$AC$65536)</f>
        <v>0</v>
      </c>
      <c r="AA15" s="80">
        <f>SUMIF('KRM Sensitivities'!$C$4:$C$422,"="&amp;$A15,'KRM Sensitivities'!$AD$4:$AD$65536)</f>
        <v>0</v>
      </c>
      <c r="AB15" s="80">
        <f>SUMIF('KRM Sensitivities'!$C$4:$C$422,"="&amp;$A15,'KRM Sensitivities'!$AE$4:$AE$65536)</f>
        <v>0</v>
      </c>
      <c r="AC15" s="80">
        <f>SUMIF('KRM Sensitivities'!$C$4:$C$422,"="&amp;$A15,'KRM Sensitivities'!$AF$4:$AF$65536)</f>
        <v>0</v>
      </c>
      <c r="AD15" s="80">
        <f>SUMIF('KRM Sensitivities'!$C$4:$C$422,"="&amp;$A15,'KRM Sensitivities'!$AG$4:$AG$65536)</f>
        <v>0</v>
      </c>
      <c r="AE15" s="80">
        <f>SUMIF('KRM Sensitivities'!$C$4:$C$422,"="&amp;$A15,'KRM Sensitivities'!$AH$4:$AH$65536)</f>
        <v>0</v>
      </c>
      <c r="AF15" s="80">
        <f>SUMIF('KRM Sensitivities'!$C$4:$C$422,"="&amp;$A15,'KRM Sensitivities'!$AI$4:$AI$65536)</f>
        <v>0</v>
      </c>
      <c r="AG15" s="80">
        <f>SUMIF('KRM Sensitivities'!$C$4:$C$422,"="&amp;$A15,'KRM Sensitivities'!$AJ$4:$AJ$65536)</f>
        <v>0</v>
      </c>
      <c r="AH15" s="80">
        <f>SUMIF('KRM Sensitivities'!$C$4:$C$422,"="&amp;$A15,'KRM Sensitivities'!$AK$4:$AK$65536)</f>
        <v>0</v>
      </c>
      <c r="AI15" s="80">
        <f>SUMIF('KRM Sensitivities'!$C$4:$C$422,"="&amp;$A15,'KRM Sensitivities'!$AL$4:$AL$65536)</f>
        <v>0</v>
      </c>
      <c r="AJ15" s="80">
        <f>SUMIF('KRM Sensitivities'!$C$4:$C$422,"="&amp;$A15,'KRM Sensitivities'!$AM$4:$AM$65536)</f>
        <v>0</v>
      </c>
      <c r="AK15" s="80">
        <f>SUMIF('KRM Sensitivities'!$C$4:$C$422,"="&amp;$A15,'KRM Sensitivities'!$AN$4:$AN$65536)</f>
        <v>0</v>
      </c>
      <c r="AL15" s="80">
        <f>SUMIF('KRM Sensitivities'!$C$4:$C$422,"="&amp;$A15,'KRM Sensitivities'!$AO$4:$AO$65536)</f>
        <v>0</v>
      </c>
      <c r="AM15" s="80">
        <f>SUMIF('KRM Sensitivities'!$C$4:$C$422,"="&amp;$A15,'KRM Sensitivities'!$AP$4:$AP$65536)</f>
        <v>0</v>
      </c>
      <c r="AN15" s="80">
        <f>SUMIF('KRM Sensitivities'!$C$4:$C$422,"="&amp;$A15,'KRM Sensitivities'!$AQ$4:$AQ$65536)</f>
        <v>0</v>
      </c>
      <c r="AO15" s="80">
        <f>SUMIF('KRM Sensitivities'!$C$4:$C$422,"="&amp;$A15,'KRM Sensitivities'!$AR$4:$AR$65536)</f>
        <v>0</v>
      </c>
      <c r="AP15" s="80">
        <f>SUMIF('KRM Sensitivities'!$C$4:$C$422,"="&amp;$A15,'KRM Sensitivities'!$AS$4:$AS$65536)</f>
        <v>0</v>
      </c>
      <c r="AQ15" s="80">
        <f>SUMIF('KRM Sensitivities'!$C$4:$C$422,"="&amp;$A15,'KRM Sensitivities'!$AT$4:$AT$65536)</f>
        <v>0</v>
      </c>
      <c r="AR15" s="80">
        <f>SUMIF('KRM Sensitivities'!$C$4:$C$422,"="&amp;$A15,'KRM Sensitivities'!$AU$4:$AU$65536)</f>
        <v>0</v>
      </c>
      <c r="AS15" s="80">
        <f>SUMIF('KRM Sensitivities'!$C$4:$C$422,"="&amp;$A15,'KRM Sensitivities'!$AV$4:$AV$65536)</f>
        <v>0</v>
      </c>
      <c r="AT15" s="80">
        <f>SUMIF('KRM Sensitivities'!$C$4:$C$422,"="&amp;$A15,'KRM Sensitivities'!$AW$4:$AW$65536)</f>
        <v>0</v>
      </c>
      <c r="AU15" s="80">
        <f>SUMIF('KRM Sensitivities'!$C$4:$C$422,"="&amp;$A15,'KRM Sensitivities'!$AX$4:$AX$65536)</f>
        <v>0</v>
      </c>
      <c r="AV15" s="80">
        <f>SUMIF('KRM Sensitivities'!$C$4:$C$422,"="&amp;$A15,'KRM Sensitivities'!$AY$4:$AY$65536)</f>
        <v>0</v>
      </c>
      <c r="AW15" s="80">
        <f>SUMIF('KRM Sensitivities'!$C$4:$C$422,"="&amp;$A15,'KRM Sensitivities'!$AZ$4:$AZ$65536)</f>
        <v>0</v>
      </c>
      <c r="AX15" s="80">
        <f>SUMIF('KRM Sensitivities'!$C$4:$C$422,"="&amp;$A15,'KRM Sensitivities'!$BA$4:$BA$65536)</f>
        <v>0</v>
      </c>
      <c r="AY15" s="80">
        <f>SUMIF('KRM Sensitivities'!$C$4:$C$422,"="&amp;$A15,'KRM Sensitivities'!$BB$4:$BB$65536)</f>
        <v>0</v>
      </c>
      <c r="AZ15" s="80">
        <f>SUMIF('KRM Sensitivities'!$C$4:$C$422,"="&amp;$A15,'KRM Sensitivities'!$BC$4:$BC$65536)</f>
        <v>0</v>
      </c>
      <c r="BA15" s="80">
        <f>SUMIF('KRM Sensitivities'!$C$4:$C$422,"="&amp;$A15,'KRM Sensitivities'!$BD$4:$BD$65536)</f>
        <v>0</v>
      </c>
      <c r="BB15" s="80">
        <f>SUMIF('KRM Sensitivities'!$C$4:$C$422,"="&amp;$A15,'KRM Sensitivities'!$BE$4:$BE$65536)</f>
        <v>0</v>
      </c>
      <c r="BC15" s="80">
        <f>SUMIF('KRM Sensitivities'!$C$4:$C$422,"="&amp;$A15,'KRM Sensitivities'!$BF$4:$BF$65536)</f>
        <v>0</v>
      </c>
      <c r="BD15" s="80">
        <f>SUMIF('KRM Sensitivities'!$C$4:$C$422,"="&amp;$A15,'KRM Sensitivities'!$BG$4:$BG$65536)</f>
        <v>-1175</v>
      </c>
      <c r="BE15" s="80">
        <f>SUMIF('KRM Sensitivities'!$C$4:$C$422,"="&amp;$A15,'KRM Sensitivities'!$BH$4:$BH$65536)</f>
        <v>0</v>
      </c>
      <c r="BF15" s="80">
        <f>SUMIF('KRM Sensitivities'!$C$4:$C$422,"="&amp;$A15,'KRM Sensitivities'!$BI$4:$BI$65536)</f>
        <v>0</v>
      </c>
      <c r="BG15" s="80">
        <f>SUMIF('KRM Sensitivities'!$C$4:$C$422,"="&amp;$A15,'KRM Sensitivities'!$BJ$4:$BJ$65536)</f>
        <v>0</v>
      </c>
      <c r="BH15" s="80">
        <f>SUMIF('KRM Sensitivities'!$C$4:$C$422,"="&amp;$A15,'KRM Sensitivities'!$BL$4:$BL$65536)</f>
        <v>0</v>
      </c>
      <c r="BI15" s="80">
        <f>SUMIF('KRM Sensitivities'!$C$4:$C$422,"="&amp;$A15,'KRM Sensitivities'!$BM$4:$BM$65536)</f>
        <v>0</v>
      </c>
      <c r="BJ15" s="80">
        <f>SUMIF('KRM Sensitivities'!$C$4:$C$422,"="&amp;$A15,'KRM Sensitivities'!$BK$4:$BK$65536)</f>
        <v>0</v>
      </c>
      <c r="BK15" s="80">
        <f>SUMIF('KRM Sensitivities'!$C$4:$C$422,"="&amp;$A15,'KRM Sensitivities'!$BN$4:$BN$65536)</f>
        <v>0</v>
      </c>
      <c r="BL15" s="80">
        <f>SUMIF('KRM Sensitivities'!$C$4:$C$422,"="&amp;$A15,'KRM Sensitivities'!$BO$4:$BO$65536)</f>
        <v>-1175</v>
      </c>
      <c r="BM15" s="80">
        <f>SUMIF('KRM Sensitivities'!$C$4:$C$422,"="&amp;$A15,'KRM Sensitivities'!$BP$4:$BP$65536)</f>
        <v>0</v>
      </c>
      <c r="BN15" s="80">
        <f>SUMIF('KRM Sensitivities'!$C$4:$C$422,"="&amp;$A15,'KRM Sensitivities'!$BQ$4:$BQ$65536)</f>
        <v>0</v>
      </c>
      <c r="BO15" s="80">
        <f>SUMIF('KRM Sensitivities'!$C$4:$C$422,"="&amp;$A15,'KRM Sensitivities'!$BR$4:$BR$65536)</f>
        <v>0</v>
      </c>
      <c r="BP15" s="80">
        <f>SUMIF('KRM Sensitivities'!$C$4:$C$422,"="&amp;$A15,'KRM Sensitivities'!$BS$4:$BS$65536)</f>
        <v>0</v>
      </c>
      <c r="BQ15" s="80">
        <f>SUMIF('KRM Sensitivities'!$C$4:$C$422,"="&amp;$A15,'KRM Sensitivities'!$BT$4:$BT$65536)</f>
        <v>0</v>
      </c>
      <c r="BR15" s="80">
        <f>SUMIF('KRM Sensitivities'!$C$4:$C$422,"="&amp;$A15,'KRM Sensitivities'!$BU$4:$BU$65536)</f>
        <v>0</v>
      </c>
      <c r="BS15" s="80">
        <f>SUMIF('KRM Sensitivities'!$C$4:$C$422,"="&amp;$A15,'KRM Sensitivities'!$BV$4:$BV$65536)</f>
        <v>0</v>
      </c>
      <c r="BT15" s="80">
        <f>SUMIF('KRM Sensitivities'!$C$4:$C$422,"="&amp;$A15,'KRM Sensitivities'!$BW$4:$BW$65536)</f>
        <v>0</v>
      </c>
      <c r="BU15" s="80">
        <f>SUMIF('KRM Sensitivities'!$C$4:$C$422,"="&amp;$A15,'KRM Sensitivities'!$BX$4:$BX$65536)</f>
        <v>0</v>
      </c>
      <c r="BV15" s="80">
        <f>SUMIF('KRM Sensitivities'!$C$4:$C$422,"="&amp;$A15,'KRM Sensitivities'!$BY$4:$BY$65536)</f>
        <v>0</v>
      </c>
      <c r="BW15" s="80">
        <f>SUMIF('KRM Sensitivities'!$C$4:$C$422,"="&amp;$A15,'KRM Sensitivities'!$BZ$4:$BZ$65536)</f>
        <v>0</v>
      </c>
      <c r="BX15" s="80">
        <f>SUMIF('KRM Sensitivities'!$C$4:$C$422,"="&amp;$A15,'KRM Sensitivities'!$CA$4:$CA$65536)</f>
        <v>0</v>
      </c>
      <c r="BY15" s="80">
        <f>SUMIF('KRM Sensitivities'!$C$4:$C$422,"="&amp;$A15,'KRM Sensitivities'!$CB$4:$CB$65536)</f>
        <v>0</v>
      </c>
      <c r="BZ15" s="80">
        <f>SUMIF('KRM Sensitivities'!$C$4:$C$422,"="&amp;$A15,'KRM Sensitivities'!$CC$4:$CC$65536)</f>
        <v>0</v>
      </c>
      <c r="CA15" s="80">
        <f>SUMIF('KRM Sensitivities'!$C$4:$C$422,"="&amp;$A15,'KRM Sensitivities'!$CD$4:$CD$65536)</f>
        <v>0</v>
      </c>
      <c r="CB15" s="80">
        <f>SUMIF('KRM Sensitivities'!$C$4:$C$422,"="&amp;$A15,'KRM Sensitivities'!$CE$4:$CE$65536)</f>
        <v>0</v>
      </c>
      <c r="CC15" s="80">
        <f>SUMIF('KRM Sensitivities'!$C$4:$C$422,"="&amp;$A15,'KRM Sensitivities'!$CF$4:$CF$65536)</f>
        <v>0</v>
      </c>
      <c r="CD15" s="80">
        <f>SUMIF('KRM Sensitivities'!$C$4:$C$422,"="&amp;$A15,'KRM Sensitivities'!$CG$4:$CG$65536)</f>
        <v>0</v>
      </c>
      <c r="CE15" s="80">
        <f>SUMIF('KRM Sensitivities'!$C$4:$C$422,"="&amp;$A15,'KRM Sensitivities'!$CH$4:$CH$65536)</f>
        <v>0</v>
      </c>
      <c r="CF15" s="80">
        <f>SUMIF('KRM Sensitivities'!$C$4:$C$422,"="&amp;$A15,'KRM Sensitivities'!$CI$4:$CI$65536)</f>
        <v>0</v>
      </c>
      <c r="CG15" s="80">
        <f>SUMIF('KRM Sensitivities'!$C$4:$C$422,"="&amp;$A15,'KRM Sensitivities'!$CJ$4:$CJ$65536)</f>
        <v>0</v>
      </c>
      <c r="CH15" s="80">
        <f>SUMIF('KRM Sensitivities'!$C$4:$C$422,"="&amp;$A15,'KRM Sensitivities'!$CK$4:$CK$65536)</f>
        <v>0</v>
      </c>
      <c r="CI15" s="80">
        <f>SUMIF('KRM Sensitivities'!$C$4:$C$422,"="&amp;$A15,'KRM Sensitivities'!$CL$4:$CL$65536)</f>
        <v>0</v>
      </c>
      <c r="CJ15" s="80">
        <f>SUMIF('KRM Sensitivities'!$C$4:$C$422,"="&amp;$A15,'KRM Sensitivities'!$CM$4:$CM$65536)</f>
        <v>0</v>
      </c>
      <c r="CK15" s="80">
        <f>SUMIF('KRM Sensitivities'!$C$4:$C$422,"="&amp;$A15,'KRM Sensitivities'!$CN$4:$CN$65536)</f>
        <v>-1175</v>
      </c>
      <c r="CL15" s="80">
        <f>SUMIF('KRM Sensitivities'!$C$4:$C$422,"="&amp;$A15,'KRM Sensitivities'!$CO$4:$CO$65536)</f>
        <v>-1175</v>
      </c>
      <c r="CM15" s="80">
        <f>SUMIF('KRM Sensitivities'!$C$4:$C$422,"="&amp;$A15,'KRM Sensitivities'!$CP$4:$CP$65536)</f>
        <v>0</v>
      </c>
      <c r="CN15" s="80">
        <f>SUMIF('KRM Sensitivities'!$C$4:$C$422,"="&amp;$A15,'KRM Sensitivities'!$CQ$4:$CQ$65536)</f>
        <v>0</v>
      </c>
      <c r="CO15" s="80">
        <f>SUMIF('KRM Sensitivities'!$C$4:$C$422,"="&amp;$A15,'KRM Sensitivities'!$CR$4:$CR$65536)</f>
        <v>0</v>
      </c>
      <c r="CP15" s="80">
        <f>SUMIF('KRM Sensitivities'!$C$4:$C$422,"="&amp;$A15,'KRM Sensitivities'!$CS$4:$CS$65536)</f>
        <v>0</v>
      </c>
      <c r="CQ15" s="80">
        <f>SUMIF('KRM Sensitivities'!$C$4:$C$422,"="&amp;$A15,'KRM Sensitivities'!$CT$4:$CT$65536)</f>
        <v>0</v>
      </c>
      <c r="CR15" s="80">
        <f>SUMIF('KRM Sensitivities'!$C$4:$C$422,"="&amp;$A15,'KRM Sensitivities'!$CU$4:$CU$65536)</f>
        <v>0</v>
      </c>
      <c r="CS15" s="80">
        <f>SUMIF('KRM Sensitivities'!$C$4:$C$422,"="&amp;$A15,'KRM Sensitivities'!$CV$4:$CV$65536)</f>
        <v>0</v>
      </c>
      <c r="CT15" s="80">
        <f>SUMIF('KRM Sensitivities'!$C$4:$C$422,"="&amp;$A15,'KRM Sensitivities'!$CW$4:$CW$65536)</f>
        <v>0</v>
      </c>
      <c r="CU15" s="80">
        <f>SUMIF('KRM Sensitivities'!$C$4:$C$422,"="&amp;$A15,'KRM Sensitivities'!$CX$4:$CX$65536)</f>
        <v>0</v>
      </c>
      <c r="CV15" s="80">
        <f>SUMIF('KRM Sensitivities'!$C$4:$C$422,"="&amp;$A15,'KRM Sensitivities'!$CY$4:$CY$65536)</f>
        <v>0</v>
      </c>
      <c r="CW15" s="80">
        <f>SUMIF('KRM Sensitivities'!$C$4:$C$422,"="&amp;$A15,'KRM Sensitivities'!$CZ$4:$CZ$65536)</f>
        <v>0</v>
      </c>
      <c r="CX15" s="80">
        <f>SUMIF('KRM Sensitivities'!$C$4:$C$422,"="&amp;$A15,'KRM Sensitivities'!$DA$4:$DA$65536)</f>
        <v>0</v>
      </c>
      <c r="CY15" s="80">
        <f>SUMIF('KRM Sensitivities'!$C$4:$C$422,"="&amp;$A15,'KRM Sensitivities'!$DB$4:$DB$65536)</f>
        <v>0</v>
      </c>
      <c r="CZ15" s="80">
        <f>SUMIF('KRM Sensitivities'!$C$4:$C$422,"="&amp;$A15,'KRM Sensitivities'!$DC$4:$DC$65536)</f>
        <v>0</v>
      </c>
      <c r="DA15" s="80">
        <f>SUMIF('KRM Sensitivities'!$C$4:$C$422,"="&amp;$A15,'KRM Sensitivities'!$DD$4:$DD$65536)</f>
        <v>0</v>
      </c>
      <c r="DB15" s="80">
        <f>SUMIF('KRM Sensitivities'!$C$4:$C$422,"="&amp;$A15,'KRM Sensitivities'!$DE$4:$DE$65536)</f>
        <v>0</v>
      </c>
      <c r="DC15" s="80">
        <f>SUMIF('KRM Sensitivities'!$C$4:$C$422,"="&amp;$A15,'KRM Sensitivities'!$DF$4:$DF$65536)</f>
        <v>0</v>
      </c>
      <c r="DD15" s="80">
        <f>SUMIF('KRM Sensitivities'!$C$4:$C$422,"="&amp;$A15,'KRM Sensitivities'!$DG$4:$DG$65536)</f>
        <v>0</v>
      </c>
      <c r="DE15" s="80">
        <f>SUMIF('KRM Sensitivities'!$C$4:$C$422,"="&amp;$A15,'KRM Sensitivities'!$DH$4:$DH$65536)</f>
        <v>0</v>
      </c>
      <c r="DF15" s="80">
        <f>SUMIF('KRM Sensitivities'!$C$4:$C$422,"="&amp;$A15,'KRM Sensitivities'!$DI$4:$DI$65536)</f>
        <v>0</v>
      </c>
      <c r="DG15" s="80">
        <f>SUMIF('KRM Sensitivities'!$C$4:$C$422,"="&amp;$A15,'KRM Sensitivities'!$DJ$4:$DJ$65536)</f>
        <v>0</v>
      </c>
      <c r="DH15" s="80">
        <f>SUMIF('KRM Sensitivities'!$C$4:$C$422,"="&amp;$A15,'KRM Sensitivities'!$DK$4:$DK$65536)</f>
        <v>0</v>
      </c>
      <c r="DI15" s="80">
        <f>SUMIF('KRM Sensitivities'!$C$4:$C$422,"="&amp;$A15,'KRM Sensitivities'!$DL$4:$DL$65536)</f>
        <v>0</v>
      </c>
      <c r="DJ15" s="80">
        <f>SUMIF('KRM Sensitivities'!$C$4:$C$422,"="&amp;$A15,'KRM Sensitivities'!$DM$4:$DM$65536)</f>
        <v>0</v>
      </c>
      <c r="DK15" s="80">
        <f>SUMIF('KRM Sensitivities'!$C$4:$C$422,"="&amp;$A15,'KRM Sensitivities'!$DN$4:$DN$65536)</f>
        <v>0</v>
      </c>
      <c r="DL15" s="80">
        <f>SUMIF('KRM Sensitivities'!$C$4:$C$422,"="&amp;$A15,'KRM Sensitivities'!$DO$4:$DO$65536)</f>
        <v>0</v>
      </c>
      <c r="DM15" s="80">
        <f>SUMIF('KRM Sensitivities'!$C$4:$C$422,"="&amp;$A15,'KRM Sensitivities'!$DP$4:$DP$65536)</f>
        <v>0</v>
      </c>
      <c r="DN15" s="80">
        <f>SUMIF('KRM Sensitivities'!$C$4:$C$422,"="&amp;$A15,'KRM Sensitivities'!$DQ$4:$DQ$65536)</f>
        <v>0</v>
      </c>
      <c r="DO15" s="80">
        <f>SUMIF('KRM Sensitivities'!$C$4:$C$422,"="&amp;$A15,'KRM Sensitivities'!$DR$4:$DR$65536)</f>
        <v>0</v>
      </c>
      <c r="DP15" s="80">
        <f>SUMIF('KRM Sensitivities'!$C$4:$C$422,"="&amp;$A15,'KRM Sensitivities'!$DS$4:$DS$65536)</f>
        <v>0</v>
      </c>
      <c r="DQ15" s="80">
        <f>SUMIF('KRM Sensitivities'!$C$4:$C$422,"="&amp;$A15,'KRM Sensitivities'!$DT$4:$DT$65536)</f>
        <v>0</v>
      </c>
      <c r="DR15" s="61" t="str">
        <f t="shared" si="0"/>
        <v>YC1M</v>
      </c>
      <c r="DS15" s="61" t="str">
        <f t="shared" si="1"/>
        <v>YCEUR1M</v>
      </c>
    </row>
    <row r="16" spans="1:123" x14ac:dyDescent="0.2">
      <c r="A16">
        <v>41</v>
      </c>
      <c r="B16" t="s">
        <v>18</v>
      </c>
      <c r="C16" t="s">
        <v>369</v>
      </c>
      <c r="D16" t="s">
        <v>527</v>
      </c>
      <c r="E16" t="s">
        <v>25</v>
      </c>
      <c r="F16" t="s">
        <v>11</v>
      </c>
      <c r="G16">
        <v>6.0235999999999998E-2</v>
      </c>
      <c r="H16">
        <v>1.723997</v>
      </c>
      <c r="I16" s="80">
        <f>SUMIF('KRM Sensitivities'!$C$4:$C$422,"="&amp;$A16,'KRM Sensitivities'!$L$4:$L$65536)</f>
        <v>-419</v>
      </c>
      <c r="J16" s="80">
        <f>SUMIF('KRM Sensitivities'!$C$4:$C$422,"="&amp;$A16,'KRM Sensitivities'!$M$4:$M$65536)</f>
        <v>-419</v>
      </c>
      <c r="K16" s="80">
        <f>SUMIF('KRM Sensitivities'!$C$4:$C$422,"="&amp;$A16,'KRM Sensitivities'!$N$4:$N$65536)</f>
        <v>-419</v>
      </c>
      <c r="L16" s="80">
        <f>SUMIF('KRM Sensitivities'!$C$4:$C$422,"="&amp;$A16,'KRM Sensitivities'!$O$4:$O$65536)</f>
        <v>-419</v>
      </c>
      <c r="M16" s="80">
        <f>SUMIF('KRM Sensitivities'!$C$4:$C$422,"="&amp;$A16,'KRM Sensitivities'!$P$4:$P$65536)</f>
        <v>0</v>
      </c>
      <c r="N16" s="80">
        <f>SUMIF('KRM Sensitivities'!$C$4:$C$422,"="&amp;$A16,'KRM Sensitivities'!$Q$4:$Q$65536)</f>
        <v>0</v>
      </c>
      <c r="O16" s="80">
        <f>SUMIF('KRM Sensitivities'!$C$4:$C$422,"="&amp;$A16,'KRM Sensitivities'!$R$4:$R$65536)</f>
        <v>0</v>
      </c>
      <c r="P16" s="80">
        <f>SUMIF('KRM Sensitivities'!$C$4:$C$422,"="&amp;$A16,'KRM Sensitivities'!$S$4:$S$65536)</f>
        <v>0</v>
      </c>
      <c r="Q16" s="80">
        <f>SUMIF('KRM Sensitivities'!$C$4:$C$422,"="&amp;$A16,'KRM Sensitivities'!$T$4:$T$65536)</f>
        <v>0</v>
      </c>
      <c r="R16" s="80">
        <f>SUMIF('KRM Sensitivities'!$C$4:$C$422,"="&amp;$A16,'KRM Sensitivities'!$U$4:$U$65536)</f>
        <v>0</v>
      </c>
      <c r="S16" s="80">
        <f>SUMIF('KRM Sensitivities'!$C$4:$C$422,"="&amp;$A16,'KRM Sensitivities'!$V$4:$V$65536)</f>
        <v>0</v>
      </c>
      <c r="T16" s="80">
        <f>SUMIF('KRM Sensitivities'!$C$4:$C$422,"="&amp;$A16,'KRM Sensitivities'!$W$4:$W$65536)</f>
        <v>0</v>
      </c>
      <c r="U16" s="80">
        <f>SUMIF('KRM Sensitivities'!$C$4:$C$422,"="&amp;$A16,'KRM Sensitivities'!$X$4:$X$65536)</f>
        <v>0</v>
      </c>
      <c r="V16" s="80">
        <f>SUMIF('KRM Sensitivities'!$C$4:$C$422,"="&amp;$A16,'KRM Sensitivities'!$Y$4:$Y$65536)</f>
        <v>0</v>
      </c>
      <c r="W16" s="80">
        <f>SUMIF('KRM Sensitivities'!$C$4:$C$422,"="&amp;$A16,'KRM Sensitivities'!$Z$4:$Z$65536)</f>
        <v>0</v>
      </c>
      <c r="X16" s="80">
        <f>SUMIF('KRM Sensitivities'!$C$4:$C$422,"="&amp;$A16,'KRM Sensitivities'!$AA$4:$AA$65536)</f>
        <v>0</v>
      </c>
      <c r="Y16" s="80">
        <f>SUMIF('KRM Sensitivities'!$C$4:$C$422,"="&amp;$A16,'KRM Sensitivities'!$AB$4:$AB$65536)</f>
        <v>0</v>
      </c>
      <c r="Z16" s="80">
        <f>SUMIF('KRM Sensitivities'!$C$4:$C$422,"="&amp;$A16,'KRM Sensitivities'!$AC$4:$AC$65536)</f>
        <v>0</v>
      </c>
      <c r="AA16" s="80">
        <f>SUMIF('KRM Sensitivities'!$C$4:$C$422,"="&amp;$A16,'KRM Sensitivities'!$AD$4:$AD$65536)</f>
        <v>0</v>
      </c>
      <c r="AB16" s="80">
        <f>SUMIF('KRM Sensitivities'!$C$4:$C$422,"="&amp;$A16,'KRM Sensitivities'!$AE$4:$AE$65536)</f>
        <v>0</v>
      </c>
      <c r="AC16" s="80">
        <f>SUMIF('KRM Sensitivities'!$C$4:$C$422,"="&amp;$A16,'KRM Sensitivities'!$AF$4:$AF$65536)</f>
        <v>0</v>
      </c>
      <c r="AD16" s="80">
        <f>SUMIF('KRM Sensitivities'!$C$4:$C$422,"="&amp;$A16,'KRM Sensitivities'!$AG$4:$AG$65536)</f>
        <v>0</v>
      </c>
      <c r="AE16" s="80">
        <f>SUMIF('KRM Sensitivities'!$C$4:$C$422,"="&amp;$A16,'KRM Sensitivities'!$AH$4:$AH$65536)</f>
        <v>0</v>
      </c>
      <c r="AF16" s="80">
        <f>SUMIF('KRM Sensitivities'!$C$4:$C$422,"="&amp;$A16,'KRM Sensitivities'!$AI$4:$AI$65536)</f>
        <v>0</v>
      </c>
      <c r="AG16" s="80">
        <f>SUMIF('KRM Sensitivities'!$C$4:$C$422,"="&amp;$A16,'KRM Sensitivities'!$AJ$4:$AJ$65536)</f>
        <v>0</v>
      </c>
      <c r="AH16" s="80">
        <f>SUMIF('KRM Sensitivities'!$C$4:$C$422,"="&amp;$A16,'KRM Sensitivities'!$AK$4:$AK$65536)</f>
        <v>0</v>
      </c>
      <c r="AI16" s="80">
        <f>SUMIF('KRM Sensitivities'!$C$4:$C$422,"="&amp;$A16,'KRM Sensitivities'!$AL$4:$AL$65536)</f>
        <v>0</v>
      </c>
      <c r="AJ16" s="80">
        <f>SUMIF('KRM Sensitivities'!$C$4:$C$422,"="&amp;$A16,'KRM Sensitivities'!$AM$4:$AM$65536)</f>
        <v>0</v>
      </c>
      <c r="AK16" s="80">
        <f>SUMIF('KRM Sensitivities'!$C$4:$C$422,"="&amp;$A16,'KRM Sensitivities'!$AN$4:$AN$65536)</f>
        <v>0</v>
      </c>
      <c r="AL16" s="80">
        <f>SUMIF('KRM Sensitivities'!$C$4:$C$422,"="&amp;$A16,'KRM Sensitivities'!$AO$4:$AO$65536)</f>
        <v>0</v>
      </c>
      <c r="AM16" s="80">
        <f>SUMIF('KRM Sensitivities'!$C$4:$C$422,"="&amp;$A16,'KRM Sensitivities'!$AP$4:$AP$65536)</f>
        <v>0</v>
      </c>
      <c r="AN16" s="80">
        <f>SUMIF('KRM Sensitivities'!$C$4:$C$422,"="&amp;$A16,'KRM Sensitivities'!$AQ$4:$AQ$65536)</f>
        <v>0</v>
      </c>
      <c r="AO16" s="80">
        <f>SUMIF('KRM Sensitivities'!$C$4:$C$422,"="&amp;$A16,'KRM Sensitivities'!$AR$4:$AR$65536)</f>
        <v>0</v>
      </c>
      <c r="AP16" s="80">
        <f>SUMIF('KRM Sensitivities'!$C$4:$C$422,"="&amp;$A16,'KRM Sensitivities'!$AS$4:$AS$65536)</f>
        <v>0</v>
      </c>
      <c r="AQ16" s="80">
        <f>SUMIF('KRM Sensitivities'!$C$4:$C$422,"="&amp;$A16,'KRM Sensitivities'!$AT$4:$AT$65536)</f>
        <v>0</v>
      </c>
      <c r="AR16" s="80">
        <f>SUMIF('KRM Sensitivities'!$C$4:$C$422,"="&amp;$A16,'KRM Sensitivities'!$AU$4:$AU$65536)</f>
        <v>0</v>
      </c>
      <c r="AS16" s="80">
        <f>SUMIF('KRM Sensitivities'!$C$4:$C$422,"="&amp;$A16,'KRM Sensitivities'!$AV$4:$AV$65536)</f>
        <v>0</v>
      </c>
      <c r="AT16" s="80">
        <f>SUMIF('KRM Sensitivities'!$C$4:$C$422,"="&amp;$A16,'KRM Sensitivities'!$AW$4:$AW$65536)</f>
        <v>0</v>
      </c>
      <c r="AU16" s="80">
        <f>SUMIF('KRM Sensitivities'!$C$4:$C$422,"="&amp;$A16,'KRM Sensitivities'!$AX$4:$AX$65536)</f>
        <v>0</v>
      </c>
      <c r="AV16" s="80">
        <f>SUMIF('KRM Sensitivities'!$C$4:$C$422,"="&amp;$A16,'KRM Sensitivities'!$AY$4:$AY$65536)</f>
        <v>0</v>
      </c>
      <c r="AW16" s="80">
        <f>SUMIF('KRM Sensitivities'!$C$4:$C$422,"="&amp;$A16,'KRM Sensitivities'!$AZ$4:$AZ$65536)</f>
        <v>0</v>
      </c>
      <c r="AX16" s="80">
        <f>SUMIF('KRM Sensitivities'!$C$4:$C$422,"="&amp;$A16,'KRM Sensitivities'!$BA$4:$BA$65536)</f>
        <v>0</v>
      </c>
      <c r="AY16" s="80">
        <f>SUMIF('KRM Sensitivities'!$C$4:$C$422,"="&amp;$A16,'KRM Sensitivities'!$BB$4:$BB$65536)</f>
        <v>0</v>
      </c>
      <c r="AZ16" s="80">
        <f>SUMIF('KRM Sensitivities'!$C$4:$C$422,"="&amp;$A16,'KRM Sensitivities'!$BC$4:$BC$65536)</f>
        <v>0</v>
      </c>
      <c r="BA16" s="80">
        <f>SUMIF('KRM Sensitivities'!$C$4:$C$422,"="&amp;$A16,'KRM Sensitivities'!$BD$4:$BD$65536)</f>
        <v>0</v>
      </c>
      <c r="BB16" s="80">
        <f>SUMIF('KRM Sensitivities'!$C$4:$C$422,"="&amp;$A16,'KRM Sensitivities'!$BE$4:$BE$65536)</f>
        <v>0</v>
      </c>
      <c r="BC16" s="80">
        <f>SUMIF('KRM Sensitivities'!$C$4:$C$422,"="&amp;$A16,'KRM Sensitivities'!$BF$4:$BF$65536)</f>
        <v>0</v>
      </c>
      <c r="BD16" s="80">
        <f>SUMIF('KRM Sensitivities'!$C$4:$C$422,"="&amp;$A16,'KRM Sensitivities'!$BG$4:$BG$65536)</f>
        <v>-419</v>
      </c>
      <c r="BE16" s="80">
        <f>SUMIF('KRM Sensitivities'!$C$4:$C$422,"="&amp;$A16,'KRM Sensitivities'!$BH$4:$BH$65536)</f>
        <v>0</v>
      </c>
      <c r="BF16" s="80">
        <f>SUMIF('KRM Sensitivities'!$C$4:$C$422,"="&amp;$A16,'KRM Sensitivities'!$BI$4:$BI$65536)</f>
        <v>0</v>
      </c>
      <c r="BG16" s="80">
        <f>SUMIF('KRM Sensitivities'!$C$4:$C$422,"="&amp;$A16,'KRM Sensitivities'!$BJ$4:$BJ$65536)</f>
        <v>0</v>
      </c>
      <c r="BH16" s="80">
        <f>SUMIF('KRM Sensitivities'!$C$4:$C$422,"="&amp;$A16,'KRM Sensitivities'!$BL$4:$BL$65536)</f>
        <v>0</v>
      </c>
      <c r="BI16" s="80">
        <f>SUMIF('KRM Sensitivities'!$C$4:$C$422,"="&amp;$A16,'KRM Sensitivities'!$BM$4:$BM$65536)</f>
        <v>0</v>
      </c>
      <c r="BJ16" s="80">
        <f>SUMIF('KRM Sensitivities'!$C$4:$C$422,"="&amp;$A16,'KRM Sensitivities'!$BK$4:$BK$65536)</f>
        <v>0</v>
      </c>
      <c r="BK16" s="80">
        <f>SUMIF('KRM Sensitivities'!$C$4:$C$422,"="&amp;$A16,'KRM Sensitivities'!$BN$4:$BN$65536)</f>
        <v>0</v>
      </c>
      <c r="BL16" s="80">
        <f>SUMIF('KRM Sensitivities'!$C$4:$C$422,"="&amp;$A16,'KRM Sensitivities'!$BO$4:$BO$65536)</f>
        <v>-419</v>
      </c>
      <c r="BM16" s="80">
        <f>SUMIF('KRM Sensitivities'!$C$4:$C$422,"="&amp;$A16,'KRM Sensitivities'!$BP$4:$BP$65536)</f>
        <v>0</v>
      </c>
      <c r="BN16" s="80">
        <f>SUMIF('KRM Sensitivities'!$C$4:$C$422,"="&amp;$A16,'KRM Sensitivities'!$BQ$4:$BQ$65536)</f>
        <v>0</v>
      </c>
      <c r="BO16" s="80">
        <f>SUMIF('KRM Sensitivities'!$C$4:$C$422,"="&amp;$A16,'KRM Sensitivities'!$BR$4:$BR$65536)</f>
        <v>0</v>
      </c>
      <c r="BP16" s="80">
        <f>SUMIF('KRM Sensitivities'!$C$4:$C$422,"="&amp;$A16,'KRM Sensitivities'!$BS$4:$BS$65536)</f>
        <v>0</v>
      </c>
      <c r="BQ16" s="80">
        <f>SUMIF('KRM Sensitivities'!$C$4:$C$422,"="&amp;$A16,'KRM Sensitivities'!$BT$4:$BT$65536)</f>
        <v>0</v>
      </c>
      <c r="BR16" s="80">
        <f>SUMIF('KRM Sensitivities'!$C$4:$C$422,"="&amp;$A16,'KRM Sensitivities'!$BU$4:$BU$65536)</f>
        <v>0</v>
      </c>
      <c r="BS16" s="80">
        <f>SUMIF('KRM Sensitivities'!$C$4:$C$422,"="&amp;$A16,'KRM Sensitivities'!$BV$4:$BV$65536)</f>
        <v>0</v>
      </c>
      <c r="BT16" s="80">
        <f>SUMIF('KRM Sensitivities'!$C$4:$C$422,"="&amp;$A16,'KRM Sensitivities'!$BW$4:$BW$65536)</f>
        <v>0</v>
      </c>
      <c r="BU16" s="80">
        <f>SUMIF('KRM Sensitivities'!$C$4:$C$422,"="&amp;$A16,'KRM Sensitivities'!$BX$4:$BX$65536)</f>
        <v>0</v>
      </c>
      <c r="BV16" s="80">
        <f>SUMIF('KRM Sensitivities'!$C$4:$C$422,"="&amp;$A16,'KRM Sensitivities'!$BY$4:$BY$65536)</f>
        <v>0</v>
      </c>
      <c r="BW16" s="80">
        <f>SUMIF('KRM Sensitivities'!$C$4:$C$422,"="&amp;$A16,'KRM Sensitivities'!$BZ$4:$BZ$65536)</f>
        <v>0</v>
      </c>
      <c r="BX16" s="80">
        <f>SUMIF('KRM Sensitivities'!$C$4:$C$422,"="&amp;$A16,'KRM Sensitivities'!$CA$4:$CA$65536)</f>
        <v>0</v>
      </c>
      <c r="BY16" s="80">
        <f>SUMIF('KRM Sensitivities'!$C$4:$C$422,"="&amp;$A16,'KRM Sensitivities'!$CB$4:$CB$65536)</f>
        <v>0</v>
      </c>
      <c r="BZ16" s="80">
        <f>SUMIF('KRM Sensitivities'!$C$4:$C$422,"="&amp;$A16,'KRM Sensitivities'!$CC$4:$CC$65536)</f>
        <v>0</v>
      </c>
      <c r="CA16" s="80">
        <f>SUMIF('KRM Sensitivities'!$C$4:$C$422,"="&amp;$A16,'KRM Sensitivities'!$CD$4:$CD$65536)</f>
        <v>0</v>
      </c>
      <c r="CB16" s="80">
        <f>SUMIF('KRM Sensitivities'!$C$4:$C$422,"="&amp;$A16,'KRM Sensitivities'!$CE$4:$CE$65536)</f>
        <v>0</v>
      </c>
      <c r="CC16" s="80">
        <f>SUMIF('KRM Sensitivities'!$C$4:$C$422,"="&amp;$A16,'KRM Sensitivities'!$CF$4:$CF$65536)</f>
        <v>0</v>
      </c>
      <c r="CD16" s="80">
        <f>SUMIF('KRM Sensitivities'!$C$4:$C$422,"="&amp;$A16,'KRM Sensitivities'!$CG$4:$CG$65536)</f>
        <v>0</v>
      </c>
      <c r="CE16" s="80">
        <f>SUMIF('KRM Sensitivities'!$C$4:$C$422,"="&amp;$A16,'KRM Sensitivities'!$CH$4:$CH$65536)</f>
        <v>0</v>
      </c>
      <c r="CF16" s="80">
        <f>SUMIF('KRM Sensitivities'!$C$4:$C$422,"="&amp;$A16,'KRM Sensitivities'!$CI$4:$CI$65536)</f>
        <v>0</v>
      </c>
      <c r="CG16" s="80">
        <f>SUMIF('KRM Sensitivities'!$C$4:$C$422,"="&amp;$A16,'KRM Sensitivities'!$CJ$4:$CJ$65536)</f>
        <v>0</v>
      </c>
      <c r="CH16" s="80">
        <f>SUMIF('KRM Sensitivities'!$C$4:$C$422,"="&amp;$A16,'KRM Sensitivities'!$CK$4:$CK$65536)</f>
        <v>0</v>
      </c>
      <c r="CI16" s="80">
        <f>SUMIF('KRM Sensitivities'!$C$4:$C$422,"="&amp;$A16,'KRM Sensitivities'!$CL$4:$CL$65536)</f>
        <v>0</v>
      </c>
      <c r="CJ16" s="80">
        <f>SUMIF('KRM Sensitivities'!$C$4:$C$422,"="&amp;$A16,'KRM Sensitivities'!$CM$4:$CM$65536)</f>
        <v>0</v>
      </c>
      <c r="CK16" s="80">
        <f>SUMIF('KRM Sensitivities'!$C$4:$C$422,"="&amp;$A16,'KRM Sensitivities'!$CN$4:$CN$65536)</f>
        <v>-419</v>
      </c>
      <c r="CL16" s="80">
        <f>SUMIF('KRM Sensitivities'!$C$4:$C$422,"="&amp;$A16,'KRM Sensitivities'!$CO$4:$CO$65536)</f>
        <v>-419</v>
      </c>
      <c r="CM16" s="80">
        <f>SUMIF('KRM Sensitivities'!$C$4:$C$422,"="&amp;$A16,'KRM Sensitivities'!$CP$4:$CP$65536)</f>
        <v>0</v>
      </c>
      <c r="CN16" s="80">
        <f>SUMIF('KRM Sensitivities'!$C$4:$C$422,"="&amp;$A16,'KRM Sensitivities'!$CQ$4:$CQ$65536)</f>
        <v>0</v>
      </c>
      <c r="CO16" s="80">
        <f>SUMIF('KRM Sensitivities'!$C$4:$C$422,"="&amp;$A16,'KRM Sensitivities'!$CR$4:$CR$65536)</f>
        <v>0</v>
      </c>
      <c r="CP16" s="80">
        <f>SUMIF('KRM Sensitivities'!$C$4:$C$422,"="&amp;$A16,'KRM Sensitivities'!$CS$4:$CS$65536)</f>
        <v>0</v>
      </c>
      <c r="CQ16" s="80">
        <f>SUMIF('KRM Sensitivities'!$C$4:$C$422,"="&amp;$A16,'KRM Sensitivities'!$CT$4:$CT$65536)</f>
        <v>0</v>
      </c>
      <c r="CR16" s="80">
        <f>SUMIF('KRM Sensitivities'!$C$4:$C$422,"="&amp;$A16,'KRM Sensitivities'!$CU$4:$CU$65536)</f>
        <v>0</v>
      </c>
      <c r="CS16" s="80">
        <f>SUMIF('KRM Sensitivities'!$C$4:$C$422,"="&amp;$A16,'KRM Sensitivities'!$CV$4:$CV$65536)</f>
        <v>0</v>
      </c>
      <c r="CT16" s="80">
        <f>SUMIF('KRM Sensitivities'!$C$4:$C$422,"="&amp;$A16,'KRM Sensitivities'!$CW$4:$CW$65536)</f>
        <v>0</v>
      </c>
      <c r="CU16" s="80">
        <f>SUMIF('KRM Sensitivities'!$C$4:$C$422,"="&amp;$A16,'KRM Sensitivities'!$CX$4:$CX$65536)</f>
        <v>0</v>
      </c>
      <c r="CV16" s="80">
        <f>SUMIF('KRM Sensitivities'!$C$4:$C$422,"="&amp;$A16,'KRM Sensitivities'!$CY$4:$CY$65536)</f>
        <v>0</v>
      </c>
      <c r="CW16" s="80">
        <f>SUMIF('KRM Sensitivities'!$C$4:$C$422,"="&amp;$A16,'KRM Sensitivities'!$CZ$4:$CZ$65536)</f>
        <v>0</v>
      </c>
      <c r="CX16" s="80">
        <f>SUMIF('KRM Sensitivities'!$C$4:$C$422,"="&amp;$A16,'KRM Sensitivities'!$DA$4:$DA$65536)</f>
        <v>0</v>
      </c>
      <c r="CY16" s="80">
        <f>SUMIF('KRM Sensitivities'!$C$4:$C$422,"="&amp;$A16,'KRM Sensitivities'!$DB$4:$DB$65536)</f>
        <v>0</v>
      </c>
      <c r="CZ16" s="80">
        <f>SUMIF('KRM Sensitivities'!$C$4:$C$422,"="&amp;$A16,'KRM Sensitivities'!$DC$4:$DC$65536)</f>
        <v>0</v>
      </c>
      <c r="DA16" s="80">
        <f>SUMIF('KRM Sensitivities'!$C$4:$C$422,"="&amp;$A16,'KRM Sensitivities'!$DD$4:$DD$65536)</f>
        <v>0</v>
      </c>
      <c r="DB16" s="80">
        <f>SUMIF('KRM Sensitivities'!$C$4:$C$422,"="&amp;$A16,'KRM Sensitivities'!$DE$4:$DE$65536)</f>
        <v>0</v>
      </c>
      <c r="DC16" s="80">
        <f>SUMIF('KRM Sensitivities'!$C$4:$C$422,"="&amp;$A16,'KRM Sensitivities'!$DF$4:$DF$65536)</f>
        <v>0</v>
      </c>
      <c r="DD16" s="80">
        <f>SUMIF('KRM Sensitivities'!$C$4:$C$422,"="&amp;$A16,'KRM Sensitivities'!$DG$4:$DG$65536)</f>
        <v>0</v>
      </c>
      <c r="DE16" s="80">
        <f>SUMIF('KRM Sensitivities'!$C$4:$C$422,"="&amp;$A16,'KRM Sensitivities'!$DH$4:$DH$65536)</f>
        <v>0</v>
      </c>
      <c r="DF16" s="80">
        <f>SUMIF('KRM Sensitivities'!$C$4:$C$422,"="&amp;$A16,'KRM Sensitivities'!$DI$4:$DI$65536)</f>
        <v>0</v>
      </c>
      <c r="DG16" s="80">
        <f>SUMIF('KRM Sensitivities'!$C$4:$C$422,"="&amp;$A16,'KRM Sensitivities'!$DJ$4:$DJ$65536)</f>
        <v>0</v>
      </c>
      <c r="DH16" s="80">
        <f>SUMIF('KRM Sensitivities'!$C$4:$C$422,"="&amp;$A16,'KRM Sensitivities'!$DK$4:$DK$65536)</f>
        <v>0</v>
      </c>
      <c r="DI16" s="80">
        <f>SUMIF('KRM Sensitivities'!$C$4:$C$422,"="&amp;$A16,'KRM Sensitivities'!$DL$4:$DL$65536)</f>
        <v>0</v>
      </c>
      <c r="DJ16" s="80">
        <f>SUMIF('KRM Sensitivities'!$C$4:$C$422,"="&amp;$A16,'KRM Sensitivities'!$DM$4:$DM$65536)</f>
        <v>0</v>
      </c>
      <c r="DK16" s="80">
        <f>SUMIF('KRM Sensitivities'!$C$4:$C$422,"="&amp;$A16,'KRM Sensitivities'!$DN$4:$DN$65536)</f>
        <v>0</v>
      </c>
      <c r="DL16" s="80">
        <f>SUMIF('KRM Sensitivities'!$C$4:$C$422,"="&amp;$A16,'KRM Sensitivities'!$DO$4:$DO$65536)</f>
        <v>0</v>
      </c>
      <c r="DM16" s="80">
        <f>SUMIF('KRM Sensitivities'!$C$4:$C$422,"="&amp;$A16,'KRM Sensitivities'!$DP$4:$DP$65536)</f>
        <v>0</v>
      </c>
      <c r="DN16" s="80">
        <f>SUMIF('KRM Sensitivities'!$C$4:$C$422,"="&amp;$A16,'KRM Sensitivities'!$DQ$4:$DQ$65536)</f>
        <v>0</v>
      </c>
      <c r="DO16" s="80">
        <f>SUMIF('KRM Sensitivities'!$C$4:$C$422,"="&amp;$A16,'KRM Sensitivities'!$DR$4:$DR$65536)</f>
        <v>0</v>
      </c>
      <c r="DP16" s="80">
        <f>SUMIF('KRM Sensitivities'!$C$4:$C$422,"="&amp;$A16,'KRM Sensitivities'!$DS$4:$DS$65536)</f>
        <v>0</v>
      </c>
      <c r="DQ16" s="80">
        <f>SUMIF('KRM Sensitivities'!$C$4:$C$422,"="&amp;$A16,'KRM Sensitivities'!$DT$4:$DT$65536)</f>
        <v>0</v>
      </c>
      <c r="DR16" s="61" t="str">
        <f t="shared" si="0"/>
        <v>YC3M</v>
      </c>
      <c r="DS16" s="61" t="str">
        <f t="shared" si="1"/>
        <v>YCEUR3M</v>
      </c>
    </row>
    <row r="17" spans="1:123" x14ac:dyDescent="0.2">
      <c r="A17">
        <v>76</v>
      </c>
      <c r="B17" t="s">
        <v>16</v>
      </c>
      <c r="C17" t="s">
        <v>369</v>
      </c>
      <c r="D17" t="s">
        <v>532</v>
      </c>
      <c r="E17" t="s">
        <v>25</v>
      </c>
      <c r="F17" t="s">
        <v>10</v>
      </c>
      <c r="G17">
        <v>0.551145</v>
      </c>
      <c r="H17">
        <v>0.45909800000000001</v>
      </c>
      <c r="I17" s="80">
        <f>SUMIF('KRM Sensitivities'!$C$4:$C$422,"="&amp;$A17,'KRM Sensitivities'!$L$4:$L$65536)</f>
        <v>-35403.550000000003</v>
      </c>
      <c r="J17" s="80">
        <f>SUMIF('KRM Sensitivities'!$C$4:$C$422,"="&amp;$A17,'KRM Sensitivities'!$M$4:$M$65536)</f>
        <v>-36403.630000000005</v>
      </c>
      <c r="K17" s="80">
        <f>SUMIF('KRM Sensitivities'!$C$4:$C$422,"="&amp;$A17,'KRM Sensitivities'!$N$4:$N$65536)</f>
        <v>-36903.670000000006</v>
      </c>
      <c r="L17" s="80">
        <f>SUMIF('KRM Sensitivities'!$C$4:$C$422,"="&amp;$A17,'KRM Sensitivities'!$O$4:$O$65536)</f>
        <v>-36903.670000000006</v>
      </c>
      <c r="M17" s="80">
        <f>SUMIF('KRM Sensitivities'!$C$4:$C$422,"="&amp;$A17,'KRM Sensitivities'!$P$4:$P$65536)</f>
        <v>-8150.64</v>
      </c>
      <c r="N17" s="80">
        <f>SUMIF('KRM Sensitivities'!$C$4:$C$422,"="&amp;$A17,'KRM Sensitivities'!$Q$4:$Q$65536)</f>
        <v>-7891.1900000000005</v>
      </c>
      <c r="O17" s="80">
        <f>SUMIF('KRM Sensitivities'!$C$4:$C$422,"="&amp;$A17,'KRM Sensitivities'!$R$4:$R$65536)</f>
        <v>0</v>
      </c>
      <c r="P17" s="80">
        <f>SUMIF('KRM Sensitivities'!$C$4:$C$422,"="&amp;$A17,'KRM Sensitivities'!$S$4:$S$65536)</f>
        <v>0</v>
      </c>
      <c r="Q17" s="80">
        <f>SUMIF('KRM Sensitivities'!$C$4:$C$422,"="&amp;$A17,'KRM Sensitivities'!$T$4:$T$65536)</f>
        <v>0</v>
      </c>
      <c r="R17" s="80">
        <f>SUMIF('KRM Sensitivities'!$C$4:$C$422,"="&amp;$A17,'KRM Sensitivities'!$U$4:$U$65536)</f>
        <v>0</v>
      </c>
      <c r="S17" s="80">
        <f>SUMIF('KRM Sensitivities'!$C$4:$C$422,"="&amp;$A17,'KRM Sensitivities'!$V$4:$V$65536)</f>
        <v>-1345.72</v>
      </c>
      <c r="T17" s="80">
        <f>SUMIF('KRM Sensitivities'!$C$4:$C$422,"="&amp;$A17,'KRM Sensitivities'!$W$4:$W$65536)</f>
        <v>-1345.72</v>
      </c>
      <c r="U17" s="80">
        <f>SUMIF('KRM Sensitivities'!$C$4:$C$422,"="&amp;$A17,'KRM Sensitivities'!$X$4:$X$65536)</f>
        <v>0</v>
      </c>
      <c r="V17" s="80">
        <f>SUMIF('KRM Sensitivities'!$C$4:$C$422,"="&amp;$A17,'KRM Sensitivities'!$Y$4:$Y$65536)</f>
        <v>0</v>
      </c>
      <c r="W17" s="80">
        <f>SUMIF('KRM Sensitivities'!$C$4:$C$422,"="&amp;$A17,'KRM Sensitivities'!$Z$4:$Z$65536)</f>
        <v>-6337.1900000000005</v>
      </c>
      <c r="X17" s="80">
        <f>SUMIF('KRM Sensitivities'!$C$4:$C$422,"="&amp;$A17,'KRM Sensitivities'!$AA$4:$AA$65536)</f>
        <v>0</v>
      </c>
      <c r="Y17" s="80">
        <f>SUMIF('KRM Sensitivities'!$C$4:$C$422,"="&amp;$A17,'KRM Sensitivities'!$AB$4:$AB$65536)</f>
        <v>-5373.01</v>
      </c>
      <c r="Z17" s="80">
        <f>SUMIF('KRM Sensitivities'!$C$4:$C$422,"="&amp;$A17,'KRM Sensitivities'!$AC$4:$AC$65536)</f>
        <v>-208.28</v>
      </c>
      <c r="AA17" s="80">
        <f>SUMIF('KRM Sensitivities'!$C$4:$C$422,"="&amp;$A17,'KRM Sensitivities'!$AD$4:$AD$65536)</f>
        <v>-194.81</v>
      </c>
      <c r="AB17" s="80">
        <f>SUMIF('KRM Sensitivities'!$C$4:$C$422,"="&amp;$A17,'KRM Sensitivities'!$AE$4:$AE$65536)</f>
        <v>-13.47</v>
      </c>
      <c r="AC17" s="80">
        <f>SUMIF('KRM Sensitivities'!$C$4:$C$422,"="&amp;$A17,'KRM Sensitivities'!$AF$4:$AF$65536)</f>
        <v>0</v>
      </c>
      <c r="AD17" s="80">
        <f>SUMIF('KRM Sensitivities'!$C$4:$C$422,"="&amp;$A17,'KRM Sensitivities'!$AG$4:$AG$65536)</f>
        <v>0</v>
      </c>
      <c r="AE17" s="80">
        <f>SUMIF('KRM Sensitivities'!$C$4:$C$422,"="&amp;$A17,'KRM Sensitivities'!$AH$4:$AH$65536)</f>
        <v>0</v>
      </c>
      <c r="AF17" s="80">
        <f>SUMIF('KRM Sensitivities'!$C$4:$C$422,"="&amp;$A17,'KRM Sensitivities'!$AI$4:$AI$65536)</f>
        <v>0</v>
      </c>
      <c r="AG17" s="80">
        <f>SUMIF('KRM Sensitivities'!$C$4:$C$422,"="&amp;$A17,'KRM Sensitivities'!$AJ$4:$AJ$65536)</f>
        <v>0</v>
      </c>
      <c r="AH17" s="80">
        <f>SUMIF('KRM Sensitivities'!$C$4:$C$422,"="&amp;$A17,'KRM Sensitivities'!$AK$4:$AK$65536)</f>
        <v>0</v>
      </c>
      <c r="AI17" s="80">
        <f>SUMIF('KRM Sensitivities'!$C$4:$C$422,"="&amp;$A17,'KRM Sensitivities'!$AL$4:$AL$65536)</f>
        <v>0</v>
      </c>
      <c r="AJ17" s="80">
        <f>SUMIF('KRM Sensitivities'!$C$4:$C$422,"="&amp;$A17,'KRM Sensitivities'!$AM$4:$AM$65536)</f>
        <v>0</v>
      </c>
      <c r="AK17" s="80">
        <f>SUMIF('KRM Sensitivities'!$C$4:$C$422,"="&amp;$A17,'KRM Sensitivities'!$AN$4:$AN$65536)</f>
        <v>0</v>
      </c>
      <c r="AL17" s="80">
        <f>SUMIF('KRM Sensitivities'!$C$4:$C$422,"="&amp;$A17,'KRM Sensitivities'!$AO$4:$AO$65536)</f>
        <v>0</v>
      </c>
      <c r="AM17" s="80">
        <f>SUMIF('KRM Sensitivities'!$C$4:$C$422,"="&amp;$A17,'KRM Sensitivities'!$AP$4:$AP$65536)</f>
        <v>0</v>
      </c>
      <c r="AN17" s="80">
        <f>SUMIF('KRM Sensitivities'!$C$4:$C$422,"="&amp;$A17,'KRM Sensitivities'!$AQ$4:$AQ$65536)</f>
        <v>0</v>
      </c>
      <c r="AO17" s="80">
        <f>SUMIF('KRM Sensitivities'!$C$4:$C$422,"="&amp;$A17,'KRM Sensitivities'!$AR$4:$AR$65536)</f>
        <v>0</v>
      </c>
      <c r="AP17" s="80">
        <f>SUMIF('KRM Sensitivities'!$C$4:$C$422,"="&amp;$A17,'KRM Sensitivities'!$AS$4:$AS$65536)</f>
        <v>0</v>
      </c>
      <c r="AQ17" s="80">
        <f>SUMIF('KRM Sensitivities'!$C$4:$C$422,"="&amp;$A17,'KRM Sensitivities'!$AT$4:$AT$65536)</f>
        <v>0</v>
      </c>
      <c r="AR17" s="80">
        <f>SUMIF('KRM Sensitivities'!$C$4:$C$422,"="&amp;$A17,'KRM Sensitivities'!$AU$4:$AU$65536)</f>
        <v>-259.45</v>
      </c>
      <c r="AS17" s="80">
        <f>SUMIF('KRM Sensitivities'!$C$4:$C$422,"="&amp;$A17,'KRM Sensitivities'!$AV$4:$AV$65536)</f>
        <v>0</v>
      </c>
      <c r="AT17" s="80">
        <f>SUMIF('KRM Sensitivities'!$C$4:$C$422,"="&amp;$A17,'KRM Sensitivities'!$AW$4:$AW$65536)</f>
        <v>0</v>
      </c>
      <c r="AU17" s="80">
        <f>SUMIF('KRM Sensitivities'!$C$4:$C$422,"="&amp;$A17,'KRM Sensitivities'!$AX$4:$AX$65536)</f>
        <v>0</v>
      </c>
      <c r="AV17" s="80">
        <f>SUMIF('KRM Sensitivities'!$C$4:$C$422,"="&amp;$A17,'KRM Sensitivities'!$AY$4:$AY$65536)</f>
        <v>0</v>
      </c>
      <c r="AW17" s="80">
        <f>SUMIF('KRM Sensitivities'!$C$4:$C$422,"="&amp;$A17,'KRM Sensitivities'!$AZ$4:$AZ$65536)</f>
        <v>0</v>
      </c>
      <c r="AX17" s="80">
        <f>SUMIF('KRM Sensitivities'!$C$4:$C$422,"="&amp;$A17,'KRM Sensitivities'!$BA$4:$BA$65536)</f>
        <v>0</v>
      </c>
      <c r="AY17" s="80">
        <f>SUMIF('KRM Sensitivities'!$C$4:$C$422,"="&amp;$A17,'KRM Sensitivities'!$BB$4:$BB$65536)</f>
        <v>-259.45</v>
      </c>
      <c r="AZ17" s="80">
        <f>SUMIF('KRM Sensitivities'!$C$4:$C$422,"="&amp;$A17,'KRM Sensitivities'!$BC$4:$BC$65536)</f>
        <v>-259.45</v>
      </c>
      <c r="BA17" s="80">
        <f>SUMIF('KRM Sensitivities'!$C$4:$C$422,"="&amp;$A17,'KRM Sensitivities'!$BD$4:$BD$65536)</f>
        <v>0</v>
      </c>
      <c r="BB17" s="80">
        <f>SUMIF('KRM Sensitivities'!$C$4:$C$422,"="&amp;$A17,'KRM Sensitivities'!$BE$4:$BE$65536)</f>
        <v>0</v>
      </c>
      <c r="BC17" s="80">
        <f>SUMIF('KRM Sensitivities'!$C$4:$C$422,"="&amp;$A17,'KRM Sensitivities'!$BF$4:$BF$65536)</f>
        <v>0</v>
      </c>
      <c r="BD17" s="80">
        <f>SUMIF('KRM Sensitivities'!$C$4:$C$422,"="&amp;$A17,'KRM Sensitivities'!$BG$4:$BG$65536)</f>
        <v>-28753.030000000002</v>
      </c>
      <c r="BE17" s="80">
        <f>SUMIF('KRM Sensitivities'!$C$4:$C$422,"="&amp;$A17,'KRM Sensitivities'!$BH$4:$BH$65536)</f>
        <v>0</v>
      </c>
      <c r="BF17" s="80">
        <f>SUMIF('KRM Sensitivities'!$C$4:$C$422,"="&amp;$A17,'KRM Sensitivities'!$BI$4:$BI$65536)</f>
        <v>0</v>
      </c>
      <c r="BG17" s="80">
        <f>SUMIF('KRM Sensitivities'!$C$4:$C$422,"="&amp;$A17,'KRM Sensitivities'!$BJ$4:$BJ$65536)</f>
        <v>0</v>
      </c>
      <c r="BH17" s="80">
        <f>SUMIF('KRM Sensitivities'!$C$4:$C$422,"="&amp;$A17,'KRM Sensitivities'!$BL$4:$BL$65536)</f>
        <v>0</v>
      </c>
      <c r="BI17" s="80">
        <f>SUMIF('KRM Sensitivities'!$C$4:$C$422,"="&amp;$A17,'KRM Sensitivities'!$BM$4:$BM$65536)</f>
        <v>0</v>
      </c>
      <c r="BJ17" s="80">
        <f>SUMIF('KRM Sensitivities'!$C$4:$C$422,"="&amp;$A17,'KRM Sensitivities'!$BK$4:$BK$65536)</f>
        <v>0</v>
      </c>
      <c r="BK17" s="80">
        <f>SUMIF('KRM Sensitivities'!$C$4:$C$422,"="&amp;$A17,'KRM Sensitivities'!$BN$4:$BN$65536)</f>
        <v>0</v>
      </c>
      <c r="BL17" s="80">
        <f>SUMIF('KRM Sensitivities'!$C$4:$C$422,"="&amp;$A17,'KRM Sensitivities'!$BO$4:$BO$65536)</f>
        <v>-28753.030000000002</v>
      </c>
      <c r="BM17" s="80">
        <f>SUMIF('KRM Sensitivities'!$C$4:$C$422,"="&amp;$A17,'KRM Sensitivities'!$BP$4:$BP$65536)</f>
        <v>-623.94000000000005</v>
      </c>
      <c r="BN17" s="80">
        <f>SUMIF('KRM Sensitivities'!$C$4:$C$422,"="&amp;$A17,'KRM Sensitivities'!$BQ$4:$BQ$65536)</f>
        <v>-623.94000000000005</v>
      </c>
      <c r="BO17" s="80">
        <f>SUMIF('KRM Sensitivities'!$C$4:$C$422,"="&amp;$A17,'KRM Sensitivities'!$BR$4:$BR$65536)</f>
        <v>0</v>
      </c>
      <c r="BP17" s="80">
        <f>SUMIF('KRM Sensitivities'!$C$4:$C$422,"="&amp;$A17,'KRM Sensitivities'!$BS$4:$BS$65536)</f>
        <v>0</v>
      </c>
      <c r="BQ17" s="80">
        <f>SUMIF('KRM Sensitivities'!$C$4:$C$422,"="&amp;$A17,'KRM Sensitivities'!$BT$4:$BT$65536)</f>
        <v>0</v>
      </c>
      <c r="BR17" s="80">
        <f>SUMIF('KRM Sensitivities'!$C$4:$C$422,"="&amp;$A17,'KRM Sensitivities'!$BU$4:$BU$65536)</f>
        <v>0</v>
      </c>
      <c r="BS17" s="80">
        <f>SUMIF('KRM Sensitivities'!$C$4:$C$422,"="&amp;$A17,'KRM Sensitivities'!$BV$4:$BV$65536)</f>
        <v>0</v>
      </c>
      <c r="BT17" s="80">
        <f>SUMIF('KRM Sensitivities'!$C$4:$C$422,"="&amp;$A17,'KRM Sensitivities'!$BW$4:$BW$65536)</f>
        <v>0</v>
      </c>
      <c r="BU17" s="80">
        <f>SUMIF('KRM Sensitivities'!$C$4:$C$422,"="&amp;$A17,'KRM Sensitivities'!$BX$4:$BX$65536)</f>
        <v>0</v>
      </c>
      <c r="BV17" s="80">
        <f>SUMIF('KRM Sensitivities'!$C$4:$C$422,"="&amp;$A17,'KRM Sensitivities'!$BY$4:$BY$65536)</f>
        <v>-6280.63</v>
      </c>
      <c r="BW17" s="80">
        <f>SUMIF('KRM Sensitivities'!$C$4:$C$422,"="&amp;$A17,'KRM Sensitivities'!$BZ$4:$BZ$65536)</f>
        <v>-6280.63</v>
      </c>
      <c r="BX17" s="80">
        <f>SUMIF('KRM Sensitivities'!$C$4:$C$422,"="&amp;$A17,'KRM Sensitivities'!$CA$4:$CA$65536)</f>
        <v>0</v>
      </c>
      <c r="BY17" s="80">
        <f>SUMIF('KRM Sensitivities'!$C$4:$C$422,"="&amp;$A17,'KRM Sensitivities'!$CB$4:$CB$65536)</f>
        <v>-270.22000000000003</v>
      </c>
      <c r="BZ17" s="80">
        <f>SUMIF('KRM Sensitivities'!$C$4:$C$422,"="&amp;$A17,'KRM Sensitivities'!$CC$4:$CC$65536)</f>
        <v>-270.22000000000003</v>
      </c>
      <c r="CA17" s="80">
        <f>SUMIF('KRM Sensitivities'!$C$4:$C$422,"="&amp;$A17,'KRM Sensitivities'!$CD$4:$CD$65536)</f>
        <v>0</v>
      </c>
      <c r="CB17" s="80">
        <f>SUMIF('KRM Sensitivities'!$C$4:$C$422,"="&amp;$A17,'KRM Sensitivities'!$CE$4:$CE$65536)</f>
        <v>-1770.36</v>
      </c>
      <c r="CC17" s="80">
        <f>SUMIF('KRM Sensitivities'!$C$4:$C$422,"="&amp;$A17,'KRM Sensitivities'!$CF$4:$CF$65536)</f>
        <v>-1770.36</v>
      </c>
      <c r="CD17" s="80">
        <f>SUMIF('KRM Sensitivities'!$C$4:$C$422,"="&amp;$A17,'KRM Sensitivities'!$CG$4:$CG$65536)</f>
        <v>0</v>
      </c>
      <c r="CE17" s="80">
        <f>SUMIF('KRM Sensitivities'!$C$4:$C$422,"="&amp;$A17,'KRM Sensitivities'!$CH$4:$CH$65536)</f>
        <v>0</v>
      </c>
      <c r="CF17" s="80">
        <f>SUMIF('KRM Sensitivities'!$C$4:$C$422,"="&amp;$A17,'KRM Sensitivities'!$CI$4:$CI$65536)</f>
        <v>0</v>
      </c>
      <c r="CG17" s="80">
        <f>SUMIF('KRM Sensitivities'!$C$4:$C$422,"="&amp;$A17,'KRM Sensitivities'!$CJ$4:$CJ$65536)</f>
        <v>0</v>
      </c>
      <c r="CH17" s="80">
        <f>SUMIF('KRM Sensitivities'!$C$4:$C$422,"="&amp;$A17,'KRM Sensitivities'!$CK$4:$CK$65536)</f>
        <v>0</v>
      </c>
      <c r="CI17" s="80">
        <f>SUMIF('KRM Sensitivities'!$C$4:$C$422,"="&amp;$A17,'KRM Sensitivities'!$CL$4:$CL$65536)</f>
        <v>0</v>
      </c>
      <c r="CJ17" s="80">
        <f>SUMIF('KRM Sensitivities'!$C$4:$C$422,"="&amp;$A17,'KRM Sensitivities'!$CM$4:$CM$65536)</f>
        <v>0</v>
      </c>
      <c r="CK17" s="80">
        <f>SUMIF('KRM Sensitivities'!$C$4:$C$422,"="&amp;$A17,'KRM Sensitivities'!$CN$4:$CN$65536)</f>
        <v>-19807.88</v>
      </c>
      <c r="CL17" s="80">
        <f>SUMIF('KRM Sensitivities'!$C$4:$C$422,"="&amp;$A17,'KRM Sensitivities'!$CO$4:$CO$65536)</f>
        <v>-19807.88</v>
      </c>
      <c r="CM17" s="80">
        <f>SUMIF('KRM Sensitivities'!$C$4:$C$422,"="&amp;$A17,'KRM Sensitivities'!$CP$4:$CP$65536)</f>
        <v>500.04</v>
      </c>
      <c r="CN17" s="80">
        <f>SUMIF('KRM Sensitivities'!$C$4:$C$422,"="&amp;$A17,'KRM Sensitivities'!$CQ$4:$CQ$65536)</f>
        <v>500.04</v>
      </c>
      <c r="CO17" s="80">
        <f>SUMIF('KRM Sensitivities'!$C$4:$C$422,"="&amp;$A17,'KRM Sensitivities'!$CR$4:$CR$65536)</f>
        <v>500.04</v>
      </c>
      <c r="CP17" s="80">
        <f>SUMIF('KRM Sensitivities'!$C$4:$C$422,"="&amp;$A17,'KRM Sensitivities'!$CS$4:$CS$65536)</f>
        <v>500.04</v>
      </c>
      <c r="CQ17" s="80">
        <f>SUMIF('KRM Sensitivities'!$C$4:$C$422,"="&amp;$A17,'KRM Sensitivities'!$CT$4:$CT$65536)</f>
        <v>0</v>
      </c>
      <c r="CR17" s="80">
        <f>SUMIF('KRM Sensitivities'!$C$4:$C$422,"="&amp;$A17,'KRM Sensitivities'!$CU$4:$CU$65536)</f>
        <v>0</v>
      </c>
      <c r="CS17" s="80">
        <f>SUMIF('KRM Sensitivities'!$C$4:$C$422,"="&amp;$A17,'KRM Sensitivities'!$CV$4:$CV$65536)</f>
        <v>500.04</v>
      </c>
      <c r="CT17" s="80">
        <f>SUMIF('KRM Sensitivities'!$C$4:$C$422,"="&amp;$A17,'KRM Sensitivities'!$CW$4:$CW$65536)</f>
        <v>0</v>
      </c>
      <c r="CU17" s="80">
        <f>SUMIF('KRM Sensitivities'!$C$4:$C$422,"="&amp;$A17,'KRM Sensitivities'!$CX$4:$CX$65536)</f>
        <v>500.04</v>
      </c>
      <c r="CV17" s="80">
        <f>SUMIF('KRM Sensitivities'!$C$4:$C$422,"="&amp;$A17,'KRM Sensitivities'!$CY$4:$CY$65536)</f>
        <v>0</v>
      </c>
      <c r="CW17" s="80">
        <f>SUMIF('KRM Sensitivities'!$C$4:$C$422,"="&amp;$A17,'KRM Sensitivities'!$CZ$4:$CZ$65536)</f>
        <v>0</v>
      </c>
      <c r="CX17" s="80">
        <f>SUMIF('KRM Sensitivities'!$C$4:$C$422,"="&amp;$A17,'KRM Sensitivities'!$DA$4:$DA$65536)</f>
        <v>0</v>
      </c>
      <c r="CY17" s="80">
        <f>SUMIF('KRM Sensitivities'!$C$4:$C$422,"="&amp;$A17,'KRM Sensitivities'!$DB$4:$DB$65536)</f>
        <v>0</v>
      </c>
      <c r="CZ17" s="80">
        <f>SUMIF('KRM Sensitivities'!$C$4:$C$422,"="&amp;$A17,'KRM Sensitivities'!$DC$4:$DC$65536)</f>
        <v>0</v>
      </c>
      <c r="DA17" s="80">
        <f>SUMIF('KRM Sensitivities'!$C$4:$C$422,"="&amp;$A17,'KRM Sensitivities'!$DD$4:$DD$65536)</f>
        <v>0</v>
      </c>
      <c r="DB17" s="80">
        <f>SUMIF('KRM Sensitivities'!$C$4:$C$422,"="&amp;$A17,'KRM Sensitivities'!$DE$4:$DE$65536)</f>
        <v>0</v>
      </c>
      <c r="DC17" s="80">
        <f>SUMIF('KRM Sensitivities'!$C$4:$C$422,"="&amp;$A17,'KRM Sensitivities'!$DF$4:$DF$65536)</f>
        <v>0</v>
      </c>
      <c r="DD17" s="80">
        <f>SUMIF('KRM Sensitivities'!$C$4:$C$422,"="&amp;$A17,'KRM Sensitivities'!$DG$4:$DG$65536)</f>
        <v>0</v>
      </c>
      <c r="DE17" s="80">
        <f>SUMIF('KRM Sensitivities'!$C$4:$C$422,"="&amp;$A17,'KRM Sensitivities'!$DH$4:$DH$65536)</f>
        <v>0</v>
      </c>
      <c r="DF17" s="80">
        <f>SUMIF('KRM Sensitivities'!$C$4:$C$422,"="&amp;$A17,'KRM Sensitivities'!$DI$4:$DI$65536)</f>
        <v>0</v>
      </c>
      <c r="DG17" s="80">
        <f>SUMIF('KRM Sensitivities'!$C$4:$C$422,"="&amp;$A17,'KRM Sensitivities'!$DJ$4:$DJ$65536)</f>
        <v>0</v>
      </c>
      <c r="DH17" s="80">
        <f>SUMIF('KRM Sensitivities'!$C$4:$C$422,"="&amp;$A17,'KRM Sensitivities'!$DK$4:$DK$65536)</f>
        <v>0</v>
      </c>
      <c r="DI17" s="80">
        <f>SUMIF('KRM Sensitivities'!$C$4:$C$422,"="&amp;$A17,'KRM Sensitivities'!$DL$4:$DL$65536)</f>
        <v>0</v>
      </c>
      <c r="DJ17" s="80">
        <f>SUMIF('KRM Sensitivities'!$C$4:$C$422,"="&amp;$A17,'KRM Sensitivities'!$DM$4:$DM$65536)</f>
        <v>0</v>
      </c>
      <c r="DK17" s="80">
        <f>SUMIF('KRM Sensitivities'!$C$4:$C$422,"="&amp;$A17,'KRM Sensitivities'!$DN$4:$DN$65536)</f>
        <v>0</v>
      </c>
      <c r="DL17" s="80">
        <f>SUMIF('KRM Sensitivities'!$C$4:$C$422,"="&amp;$A17,'KRM Sensitivities'!$DO$4:$DO$65536)</f>
        <v>0</v>
      </c>
      <c r="DM17" s="80">
        <f>SUMIF('KRM Sensitivities'!$C$4:$C$422,"="&amp;$A17,'KRM Sensitivities'!$DP$4:$DP$65536)</f>
        <v>0</v>
      </c>
      <c r="DN17" s="80">
        <f>SUMIF('KRM Sensitivities'!$C$4:$C$422,"="&amp;$A17,'KRM Sensitivities'!$DQ$4:$DQ$65536)</f>
        <v>500.04</v>
      </c>
      <c r="DO17" s="80">
        <f>SUMIF('KRM Sensitivities'!$C$4:$C$422,"="&amp;$A17,'KRM Sensitivities'!$DR$4:$DR$65536)</f>
        <v>0</v>
      </c>
      <c r="DP17" s="80">
        <f>SUMIF('KRM Sensitivities'!$C$4:$C$422,"="&amp;$A17,'KRM Sensitivities'!$DS$4:$DS$65536)</f>
        <v>0</v>
      </c>
      <c r="DQ17" s="80">
        <f>SUMIF('KRM Sensitivities'!$C$4:$C$422,"="&amp;$A17,'KRM Sensitivities'!$DT$4:$DT$65536)</f>
        <v>-964.18</v>
      </c>
      <c r="DR17" s="61" t="str">
        <f t="shared" si="0"/>
        <v>YC1M</v>
      </c>
      <c r="DS17" s="61" t="str">
        <f t="shared" si="1"/>
        <v>YCUSD1M</v>
      </c>
    </row>
    <row r="18" spans="1:123" x14ac:dyDescent="0.2">
      <c r="A18">
        <v>77</v>
      </c>
      <c r="B18" t="s">
        <v>16</v>
      </c>
      <c r="C18" t="s">
        <v>369</v>
      </c>
      <c r="D18" t="s">
        <v>532</v>
      </c>
      <c r="E18" t="s">
        <v>25</v>
      </c>
      <c r="F18" t="s">
        <v>11</v>
      </c>
      <c r="G18">
        <v>0.48457499999999998</v>
      </c>
      <c r="H18">
        <v>0.68354499999999996</v>
      </c>
      <c r="I18" s="80">
        <f>SUMIF('KRM Sensitivities'!$C$4:$C$422,"="&amp;$A18,'KRM Sensitivities'!$L$4:$L$65536)</f>
        <v>-31334.94000000001</v>
      </c>
      <c r="J18" s="80">
        <f>SUMIF('KRM Sensitivities'!$C$4:$C$422,"="&amp;$A18,'KRM Sensitivities'!$M$4:$M$65536)</f>
        <v>-33976.12000000001</v>
      </c>
      <c r="K18" s="80">
        <f>SUMIF('KRM Sensitivities'!$C$4:$C$422,"="&amp;$A18,'KRM Sensitivities'!$N$4:$N$65536)</f>
        <v>-35296.710000000006</v>
      </c>
      <c r="L18" s="80">
        <f>SUMIF('KRM Sensitivities'!$C$4:$C$422,"="&amp;$A18,'KRM Sensitivities'!$O$4:$O$65536)</f>
        <v>-35296.710000000006</v>
      </c>
      <c r="M18" s="80">
        <f>SUMIF('KRM Sensitivities'!$C$4:$C$422,"="&amp;$A18,'KRM Sensitivities'!$P$4:$P$65536)</f>
        <v>-8175.78</v>
      </c>
      <c r="N18" s="80">
        <f>SUMIF('KRM Sensitivities'!$C$4:$C$422,"="&amp;$A18,'KRM Sensitivities'!$Q$4:$Q$65536)</f>
        <v>-7922.62</v>
      </c>
      <c r="O18" s="80">
        <f>SUMIF('KRM Sensitivities'!$C$4:$C$422,"="&amp;$A18,'KRM Sensitivities'!$R$4:$R$65536)</f>
        <v>0</v>
      </c>
      <c r="P18" s="80">
        <f>SUMIF('KRM Sensitivities'!$C$4:$C$422,"="&amp;$A18,'KRM Sensitivities'!$S$4:$S$65536)</f>
        <v>0</v>
      </c>
      <c r="Q18" s="80">
        <f>SUMIF('KRM Sensitivities'!$C$4:$C$422,"="&amp;$A18,'KRM Sensitivities'!$T$4:$T$65536)</f>
        <v>0</v>
      </c>
      <c r="R18" s="80">
        <f>SUMIF('KRM Sensitivities'!$C$4:$C$422,"="&amp;$A18,'KRM Sensitivities'!$U$4:$U$65536)</f>
        <v>0</v>
      </c>
      <c r="S18" s="80">
        <f>SUMIF('KRM Sensitivities'!$C$4:$C$422,"="&amp;$A18,'KRM Sensitivities'!$V$4:$V$65536)</f>
        <v>-650.87</v>
      </c>
      <c r="T18" s="80">
        <f>SUMIF('KRM Sensitivities'!$C$4:$C$422,"="&amp;$A18,'KRM Sensitivities'!$W$4:$W$65536)</f>
        <v>-650.87</v>
      </c>
      <c r="U18" s="80">
        <f>SUMIF('KRM Sensitivities'!$C$4:$C$422,"="&amp;$A18,'KRM Sensitivities'!$X$4:$X$65536)</f>
        <v>0</v>
      </c>
      <c r="V18" s="80">
        <f>SUMIF('KRM Sensitivities'!$C$4:$C$422,"="&amp;$A18,'KRM Sensitivities'!$Y$4:$Y$65536)</f>
        <v>0</v>
      </c>
      <c r="W18" s="80">
        <f>SUMIF('KRM Sensitivities'!$C$4:$C$422,"="&amp;$A18,'KRM Sensitivities'!$Z$4:$Z$65536)</f>
        <v>-7256.49</v>
      </c>
      <c r="X18" s="80">
        <f>SUMIF('KRM Sensitivities'!$C$4:$C$422,"="&amp;$A18,'KRM Sensitivities'!$AA$4:$AA$65536)</f>
        <v>0</v>
      </c>
      <c r="Y18" s="80">
        <f>SUMIF('KRM Sensitivities'!$C$4:$C$422,"="&amp;$A18,'KRM Sensitivities'!$AB$4:$AB$65536)</f>
        <v>-7254.69</v>
      </c>
      <c r="Z18" s="80">
        <f>SUMIF('KRM Sensitivities'!$C$4:$C$422,"="&amp;$A18,'KRM Sensitivities'!$AC$4:$AC$65536)</f>
        <v>-15.26</v>
      </c>
      <c r="AA18" s="80">
        <f>SUMIF('KRM Sensitivities'!$C$4:$C$422,"="&amp;$A18,'KRM Sensitivities'!$AD$4:$AD$65536)</f>
        <v>4.49</v>
      </c>
      <c r="AB18" s="80">
        <f>SUMIF('KRM Sensitivities'!$C$4:$C$422,"="&amp;$A18,'KRM Sensitivities'!$AE$4:$AE$65536)</f>
        <v>-19.75</v>
      </c>
      <c r="AC18" s="80">
        <f>SUMIF('KRM Sensitivities'!$C$4:$C$422,"="&amp;$A18,'KRM Sensitivities'!$AF$4:$AF$65536)</f>
        <v>0</v>
      </c>
      <c r="AD18" s="80">
        <f>SUMIF('KRM Sensitivities'!$C$4:$C$422,"="&amp;$A18,'KRM Sensitivities'!$AG$4:$AG$65536)</f>
        <v>0</v>
      </c>
      <c r="AE18" s="80">
        <f>SUMIF('KRM Sensitivities'!$C$4:$C$422,"="&amp;$A18,'KRM Sensitivities'!$AH$4:$AH$65536)</f>
        <v>0</v>
      </c>
      <c r="AF18" s="80">
        <f>SUMIF('KRM Sensitivities'!$C$4:$C$422,"="&amp;$A18,'KRM Sensitivities'!$AI$4:$AI$65536)</f>
        <v>0</v>
      </c>
      <c r="AG18" s="80">
        <f>SUMIF('KRM Sensitivities'!$C$4:$C$422,"="&amp;$A18,'KRM Sensitivities'!$AJ$4:$AJ$65536)</f>
        <v>0</v>
      </c>
      <c r="AH18" s="80">
        <f>SUMIF('KRM Sensitivities'!$C$4:$C$422,"="&amp;$A18,'KRM Sensitivities'!$AK$4:$AK$65536)</f>
        <v>0</v>
      </c>
      <c r="AI18" s="80">
        <f>SUMIF('KRM Sensitivities'!$C$4:$C$422,"="&amp;$A18,'KRM Sensitivities'!$AL$4:$AL$65536)</f>
        <v>0</v>
      </c>
      <c r="AJ18" s="80">
        <f>SUMIF('KRM Sensitivities'!$C$4:$C$422,"="&amp;$A18,'KRM Sensitivities'!$AM$4:$AM$65536)</f>
        <v>0</v>
      </c>
      <c r="AK18" s="80">
        <f>SUMIF('KRM Sensitivities'!$C$4:$C$422,"="&amp;$A18,'KRM Sensitivities'!$AN$4:$AN$65536)</f>
        <v>0</v>
      </c>
      <c r="AL18" s="80">
        <f>SUMIF('KRM Sensitivities'!$C$4:$C$422,"="&amp;$A18,'KRM Sensitivities'!$AO$4:$AO$65536)</f>
        <v>0</v>
      </c>
      <c r="AM18" s="80">
        <f>SUMIF('KRM Sensitivities'!$C$4:$C$422,"="&amp;$A18,'KRM Sensitivities'!$AP$4:$AP$65536)</f>
        <v>0</v>
      </c>
      <c r="AN18" s="80">
        <f>SUMIF('KRM Sensitivities'!$C$4:$C$422,"="&amp;$A18,'KRM Sensitivities'!$AQ$4:$AQ$65536)</f>
        <v>0</v>
      </c>
      <c r="AO18" s="80">
        <f>SUMIF('KRM Sensitivities'!$C$4:$C$422,"="&amp;$A18,'KRM Sensitivities'!$AR$4:$AR$65536)</f>
        <v>0</v>
      </c>
      <c r="AP18" s="80">
        <f>SUMIF('KRM Sensitivities'!$C$4:$C$422,"="&amp;$A18,'KRM Sensitivities'!$AS$4:$AS$65536)</f>
        <v>0</v>
      </c>
      <c r="AQ18" s="80">
        <f>SUMIF('KRM Sensitivities'!$C$4:$C$422,"="&amp;$A18,'KRM Sensitivities'!$AT$4:$AT$65536)</f>
        <v>0</v>
      </c>
      <c r="AR18" s="80">
        <f>SUMIF('KRM Sensitivities'!$C$4:$C$422,"="&amp;$A18,'KRM Sensitivities'!$AU$4:$AU$65536)</f>
        <v>-253.16</v>
      </c>
      <c r="AS18" s="80">
        <f>SUMIF('KRM Sensitivities'!$C$4:$C$422,"="&amp;$A18,'KRM Sensitivities'!$AV$4:$AV$65536)</f>
        <v>0</v>
      </c>
      <c r="AT18" s="80">
        <f>SUMIF('KRM Sensitivities'!$C$4:$C$422,"="&amp;$A18,'KRM Sensitivities'!$AW$4:$AW$65536)</f>
        <v>0</v>
      </c>
      <c r="AU18" s="80">
        <f>SUMIF('KRM Sensitivities'!$C$4:$C$422,"="&amp;$A18,'KRM Sensitivities'!$AX$4:$AX$65536)</f>
        <v>0</v>
      </c>
      <c r="AV18" s="80">
        <f>SUMIF('KRM Sensitivities'!$C$4:$C$422,"="&amp;$A18,'KRM Sensitivities'!$AY$4:$AY$65536)</f>
        <v>0</v>
      </c>
      <c r="AW18" s="80">
        <f>SUMIF('KRM Sensitivities'!$C$4:$C$422,"="&amp;$A18,'KRM Sensitivities'!$AZ$4:$AZ$65536)</f>
        <v>0</v>
      </c>
      <c r="AX18" s="80">
        <f>SUMIF('KRM Sensitivities'!$C$4:$C$422,"="&amp;$A18,'KRM Sensitivities'!$BA$4:$BA$65536)</f>
        <v>0</v>
      </c>
      <c r="AY18" s="80">
        <f>SUMIF('KRM Sensitivities'!$C$4:$C$422,"="&amp;$A18,'KRM Sensitivities'!$BB$4:$BB$65536)</f>
        <v>-253.16</v>
      </c>
      <c r="AZ18" s="80">
        <f>SUMIF('KRM Sensitivities'!$C$4:$C$422,"="&amp;$A18,'KRM Sensitivities'!$BC$4:$BC$65536)</f>
        <v>-253.16</v>
      </c>
      <c r="BA18" s="80">
        <f>SUMIF('KRM Sensitivities'!$C$4:$C$422,"="&amp;$A18,'KRM Sensitivities'!$BD$4:$BD$65536)</f>
        <v>0</v>
      </c>
      <c r="BB18" s="80">
        <f>SUMIF('KRM Sensitivities'!$C$4:$C$422,"="&amp;$A18,'KRM Sensitivities'!$BE$4:$BE$65536)</f>
        <v>0</v>
      </c>
      <c r="BC18" s="80">
        <f>SUMIF('KRM Sensitivities'!$C$4:$C$422,"="&amp;$A18,'KRM Sensitivities'!$BF$4:$BF$65536)</f>
        <v>0</v>
      </c>
      <c r="BD18" s="80">
        <f>SUMIF('KRM Sensitivities'!$C$4:$C$422,"="&amp;$A18,'KRM Sensitivities'!$BG$4:$BG$65536)</f>
        <v>-27120.93</v>
      </c>
      <c r="BE18" s="80">
        <f>SUMIF('KRM Sensitivities'!$C$4:$C$422,"="&amp;$A18,'KRM Sensitivities'!$BH$4:$BH$65536)</f>
        <v>0</v>
      </c>
      <c r="BF18" s="80">
        <f>SUMIF('KRM Sensitivities'!$C$4:$C$422,"="&amp;$A18,'KRM Sensitivities'!$BI$4:$BI$65536)</f>
        <v>0</v>
      </c>
      <c r="BG18" s="80">
        <f>SUMIF('KRM Sensitivities'!$C$4:$C$422,"="&amp;$A18,'KRM Sensitivities'!$BJ$4:$BJ$65536)</f>
        <v>0</v>
      </c>
      <c r="BH18" s="80">
        <f>SUMIF('KRM Sensitivities'!$C$4:$C$422,"="&amp;$A18,'KRM Sensitivities'!$BL$4:$BL$65536)</f>
        <v>0</v>
      </c>
      <c r="BI18" s="80">
        <f>SUMIF('KRM Sensitivities'!$C$4:$C$422,"="&amp;$A18,'KRM Sensitivities'!$BM$4:$BM$65536)</f>
        <v>0</v>
      </c>
      <c r="BJ18" s="80">
        <f>SUMIF('KRM Sensitivities'!$C$4:$C$422,"="&amp;$A18,'KRM Sensitivities'!$BK$4:$BK$65536)</f>
        <v>0</v>
      </c>
      <c r="BK18" s="80">
        <f>SUMIF('KRM Sensitivities'!$C$4:$C$422,"="&amp;$A18,'KRM Sensitivities'!$BN$4:$BN$65536)</f>
        <v>0</v>
      </c>
      <c r="BL18" s="80">
        <f>SUMIF('KRM Sensitivities'!$C$4:$C$422,"="&amp;$A18,'KRM Sensitivities'!$BO$4:$BO$65536)</f>
        <v>-27120.93</v>
      </c>
      <c r="BM18" s="80">
        <f>SUMIF('KRM Sensitivities'!$C$4:$C$422,"="&amp;$A18,'KRM Sensitivities'!$BP$4:$BP$65536)</f>
        <v>56.56</v>
      </c>
      <c r="BN18" s="80">
        <f>SUMIF('KRM Sensitivities'!$C$4:$C$422,"="&amp;$A18,'KRM Sensitivities'!$BQ$4:$BQ$65536)</f>
        <v>56.56</v>
      </c>
      <c r="BO18" s="80">
        <f>SUMIF('KRM Sensitivities'!$C$4:$C$422,"="&amp;$A18,'KRM Sensitivities'!$BR$4:$BR$65536)</f>
        <v>0</v>
      </c>
      <c r="BP18" s="80">
        <f>SUMIF('KRM Sensitivities'!$C$4:$C$422,"="&amp;$A18,'KRM Sensitivities'!$BS$4:$BS$65536)</f>
        <v>0</v>
      </c>
      <c r="BQ18" s="80">
        <f>SUMIF('KRM Sensitivities'!$C$4:$C$422,"="&amp;$A18,'KRM Sensitivities'!$BT$4:$BT$65536)</f>
        <v>0</v>
      </c>
      <c r="BR18" s="80">
        <f>SUMIF('KRM Sensitivities'!$C$4:$C$422,"="&amp;$A18,'KRM Sensitivities'!$BU$4:$BU$65536)</f>
        <v>0</v>
      </c>
      <c r="BS18" s="80">
        <f>SUMIF('KRM Sensitivities'!$C$4:$C$422,"="&amp;$A18,'KRM Sensitivities'!$BV$4:$BV$65536)</f>
        <v>0</v>
      </c>
      <c r="BT18" s="80">
        <f>SUMIF('KRM Sensitivities'!$C$4:$C$422,"="&amp;$A18,'KRM Sensitivities'!$BW$4:$BW$65536)</f>
        <v>0</v>
      </c>
      <c r="BU18" s="80">
        <f>SUMIF('KRM Sensitivities'!$C$4:$C$422,"="&amp;$A18,'KRM Sensitivities'!$BX$4:$BX$65536)</f>
        <v>0</v>
      </c>
      <c r="BV18" s="80">
        <f>SUMIF('KRM Sensitivities'!$C$4:$C$422,"="&amp;$A18,'KRM Sensitivities'!$BY$4:$BY$65536)</f>
        <v>-2613.34</v>
      </c>
      <c r="BW18" s="80">
        <f>SUMIF('KRM Sensitivities'!$C$4:$C$422,"="&amp;$A18,'KRM Sensitivities'!$BZ$4:$BZ$65536)</f>
        <v>-2613.34</v>
      </c>
      <c r="BX18" s="80">
        <f>SUMIF('KRM Sensitivities'!$C$4:$C$422,"="&amp;$A18,'KRM Sensitivities'!$CA$4:$CA$65536)</f>
        <v>0</v>
      </c>
      <c r="BY18" s="80">
        <f>SUMIF('KRM Sensitivities'!$C$4:$C$422,"="&amp;$A18,'KRM Sensitivities'!$CB$4:$CB$65536)</f>
        <v>-494.66</v>
      </c>
      <c r="BZ18" s="80">
        <f>SUMIF('KRM Sensitivities'!$C$4:$C$422,"="&amp;$A18,'KRM Sensitivities'!$CC$4:$CC$65536)</f>
        <v>-494.66</v>
      </c>
      <c r="CA18" s="80">
        <f>SUMIF('KRM Sensitivities'!$C$4:$C$422,"="&amp;$A18,'KRM Sensitivities'!$CD$4:$CD$65536)</f>
        <v>0</v>
      </c>
      <c r="CB18" s="80">
        <f>SUMIF('KRM Sensitivities'!$C$4:$C$422,"="&amp;$A18,'KRM Sensitivities'!$CE$4:$CE$65536)</f>
        <v>-1078.19</v>
      </c>
      <c r="CC18" s="80">
        <f>SUMIF('KRM Sensitivities'!$C$4:$C$422,"="&amp;$A18,'KRM Sensitivities'!$CF$4:$CF$65536)</f>
        <v>-1078.19</v>
      </c>
      <c r="CD18" s="80">
        <f>SUMIF('KRM Sensitivities'!$C$4:$C$422,"="&amp;$A18,'KRM Sensitivities'!$CG$4:$CG$65536)</f>
        <v>0</v>
      </c>
      <c r="CE18" s="80">
        <f>SUMIF('KRM Sensitivities'!$C$4:$C$422,"="&amp;$A18,'KRM Sensitivities'!$CH$4:$CH$65536)</f>
        <v>0</v>
      </c>
      <c r="CF18" s="80">
        <f>SUMIF('KRM Sensitivities'!$C$4:$C$422,"="&amp;$A18,'KRM Sensitivities'!$CI$4:$CI$65536)</f>
        <v>0</v>
      </c>
      <c r="CG18" s="80">
        <f>SUMIF('KRM Sensitivities'!$C$4:$C$422,"="&amp;$A18,'KRM Sensitivities'!$CJ$4:$CJ$65536)</f>
        <v>0</v>
      </c>
      <c r="CH18" s="80">
        <f>SUMIF('KRM Sensitivities'!$C$4:$C$422,"="&amp;$A18,'KRM Sensitivities'!$CK$4:$CK$65536)</f>
        <v>0</v>
      </c>
      <c r="CI18" s="80">
        <f>SUMIF('KRM Sensitivities'!$C$4:$C$422,"="&amp;$A18,'KRM Sensitivities'!$CL$4:$CL$65536)</f>
        <v>0</v>
      </c>
      <c r="CJ18" s="80">
        <f>SUMIF('KRM Sensitivities'!$C$4:$C$422,"="&amp;$A18,'KRM Sensitivities'!$CM$4:$CM$65536)</f>
        <v>0</v>
      </c>
      <c r="CK18" s="80">
        <f>SUMIF('KRM Sensitivities'!$C$4:$C$422,"="&amp;$A18,'KRM Sensitivities'!$CN$4:$CN$65536)</f>
        <v>-22991.3</v>
      </c>
      <c r="CL18" s="80">
        <f>SUMIF('KRM Sensitivities'!$C$4:$C$422,"="&amp;$A18,'KRM Sensitivities'!$CO$4:$CO$65536)</f>
        <v>-22991.3</v>
      </c>
      <c r="CM18" s="80">
        <f>SUMIF('KRM Sensitivities'!$C$4:$C$422,"="&amp;$A18,'KRM Sensitivities'!$CP$4:$CP$65536)</f>
        <v>1320.59</v>
      </c>
      <c r="CN18" s="80">
        <f>SUMIF('KRM Sensitivities'!$C$4:$C$422,"="&amp;$A18,'KRM Sensitivities'!$CQ$4:$CQ$65536)</f>
        <v>1320.59</v>
      </c>
      <c r="CO18" s="80">
        <f>SUMIF('KRM Sensitivities'!$C$4:$C$422,"="&amp;$A18,'KRM Sensitivities'!$CR$4:$CR$65536)</f>
        <v>1320.59</v>
      </c>
      <c r="CP18" s="80">
        <f>SUMIF('KRM Sensitivities'!$C$4:$C$422,"="&amp;$A18,'KRM Sensitivities'!$CS$4:$CS$65536)</f>
        <v>1320.59</v>
      </c>
      <c r="CQ18" s="80">
        <f>SUMIF('KRM Sensitivities'!$C$4:$C$422,"="&amp;$A18,'KRM Sensitivities'!$CT$4:$CT$65536)</f>
        <v>0</v>
      </c>
      <c r="CR18" s="80">
        <f>SUMIF('KRM Sensitivities'!$C$4:$C$422,"="&amp;$A18,'KRM Sensitivities'!$CU$4:$CU$65536)</f>
        <v>0</v>
      </c>
      <c r="CS18" s="80">
        <f>SUMIF('KRM Sensitivities'!$C$4:$C$422,"="&amp;$A18,'KRM Sensitivities'!$CV$4:$CV$65536)</f>
        <v>1320.59</v>
      </c>
      <c r="CT18" s="80">
        <f>SUMIF('KRM Sensitivities'!$C$4:$C$422,"="&amp;$A18,'KRM Sensitivities'!$CW$4:$CW$65536)</f>
        <v>0</v>
      </c>
      <c r="CU18" s="80">
        <f>SUMIF('KRM Sensitivities'!$C$4:$C$422,"="&amp;$A18,'KRM Sensitivities'!$CX$4:$CX$65536)</f>
        <v>1320.59</v>
      </c>
      <c r="CV18" s="80">
        <f>SUMIF('KRM Sensitivities'!$C$4:$C$422,"="&amp;$A18,'KRM Sensitivities'!$CY$4:$CY$65536)</f>
        <v>0</v>
      </c>
      <c r="CW18" s="80">
        <f>SUMIF('KRM Sensitivities'!$C$4:$C$422,"="&amp;$A18,'KRM Sensitivities'!$CZ$4:$CZ$65536)</f>
        <v>0</v>
      </c>
      <c r="CX18" s="80">
        <f>SUMIF('KRM Sensitivities'!$C$4:$C$422,"="&amp;$A18,'KRM Sensitivities'!$DA$4:$DA$65536)</f>
        <v>0</v>
      </c>
      <c r="CY18" s="80">
        <f>SUMIF('KRM Sensitivities'!$C$4:$C$422,"="&amp;$A18,'KRM Sensitivities'!$DB$4:$DB$65536)</f>
        <v>0</v>
      </c>
      <c r="CZ18" s="80">
        <f>SUMIF('KRM Sensitivities'!$C$4:$C$422,"="&amp;$A18,'KRM Sensitivities'!$DC$4:$DC$65536)</f>
        <v>0</v>
      </c>
      <c r="DA18" s="80">
        <f>SUMIF('KRM Sensitivities'!$C$4:$C$422,"="&amp;$A18,'KRM Sensitivities'!$DD$4:$DD$65536)</f>
        <v>0</v>
      </c>
      <c r="DB18" s="80">
        <f>SUMIF('KRM Sensitivities'!$C$4:$C$422,"="&amp;$A18,'KRM Sensitivities'!$DE$4:$DE$65536)</f>
        <v>0</v>
      </c>
      <c r="DC18" s="80">
        <f>SUMIF('KRM Sensitivities'!$C$4:$C$422,"="&amp;$A18,'KRM Sensitivities'!$DF$4:$DF$65536)</f>
        <v>0</v>
      </c>
      <c r="DD18" s="80">
        <f>SUMIF('KRM Sensitivities'!$C$4:$C$422,"="&amp;$A18,'KRM Sensitivities'!$DG$4:$DG$65536)</f>
        <v>0</v>
      </c>
      <c r="DE18" s="80">
        <f>SUMIF('KRM Sensitivities'!$C$4:$C$422,"="&amp;$A18,'KRM Sensitivities'!$DH$4:$DH$65536)</f>
        <v>0</v>
      </c>
      <c r="DF18" s="80">
        <f>SUMIF('KRM Sensitivities'!$C$4:$C$422,"="&amp;$A18,'KRM Sensitivities'!$DI$4:$DI$65536)</f>
        <v>0</v>
      </c>
      <c r="DG18" s="80">
        <f>SUMIF('KRM Sensitivities'!$C$4:$C$422,"="&amp;$A18,'KRM Sensitivities'!$DJ$4:$DJ$65536)</f>
        <v>0</v>
      </c>
      <c r="DH18" s="80">
        <f>SUMIF('KRM Sensitivities'!$C$4:$C$422,"="&amp;$A18,'KRM Sensitivities'!$DK$4:$DK$65536)</f>
        <v>0</v>
      </c>
      <c r="DI18" s="80">
        <f>SUMIF('KRM Sensitivities'!$C$4:$C$422,"="&amp;$A18,'KRM Sensitivities'!$DL$4:$DL$65536)</f>
        <v>0</v>
      </c>
      <c r="DJ18" s="80">
        <f>SUMIF('KRM Sensitivities'!$C$4:$C$422,"="&amp;$A18,'KRM Sensitivities'!$DM$4:$DM$65536)</f>
        <v>0</v>
      </c>
      <c r="DK18" s="80">
        <f>SUMIF('KRM Sensitivities'!$C$4:$C$422,"="&amp;$A18,'KRM Sensitivities'!$DN$4:$DN$65536)</f>
        <v>0</v>
      </c>
      <c r="DL18" s="80">
        <f>SUMIF('KRM Sensitivities'!$C$4:$C$422,"="&amp;$A18,'KRM Sensitivities'!$DO$4:$DO$65536)</f>
        <v>0</v>
      </c>
      <c r="DM18" s="80">
        <f>SUMIF('KRM Sensitivities'!$C$4:$C$422,"="&amp;$A18,'KRM Sensitivities'!$DP$4:$DP$65536)</f>
        <v>0</v>
      </c>
      <c r="DN18" s="80">
        <f>SUMIF('KRM Sensitivities'!$C$4:$C$422,"="&amp;$A18,'KRM Sensitivities'!$DQ$4:$DQ$65536)</f>
        <v>1320.59</v>
      </c>
      <c r="DO18" s="80">
        <f>SUMIF('KRM Sensitivities'!$C$4:$C$422,"="&amp;$A18,'KRM Sensitivities'!$DR$4:$DR$65536)</f>
        <v>0</v>
      </c>
      <c r="DP18" s="80">
        <f>SUMIF('KRM Sensitivities'!$C$4:$C$422,"="&amp;$A18,'KRM Sensitivities'!$DS$4:$DS$65536)</f>
        <v>0</v>
      </c>
      <c r="DQ18" s="80">
        <f>SUMIF('KRM Sensitivities'!$C$4:$C$422,"="&amp;$A18,'KRM Sensitivities'!$DT$4:$DT$65536)</f>
        <v>-1.8</v>
      </c>
      <c r="DR18" s="61" t="str">
        <f t="shared" si="0"/>
        <v>YC3M</v>
      </c>
      <c r="DS18" s="61" t="str">
        <f t="shared" si="1"/>
        <v>YCUSD3M</v>
      </c>
    </row>
    <row r="19" spans="1:123" x14ac:dyDescent="0.2">
      <c r="A19">
        <v>78</v>
      </c>
      <c r="B19" t="s">
        <v>16</v>
      </c>
      <c r="C19" t="s">
        <v>369</v>
      </c>
      <c r="D19" t="s">
        <v>532</v>
      </c>
      <c r="E19" t="s">
        <v>25</v>
      </c>
      <c r="F19" t="s">
        <v>12</v>
      </c>
      <c r="G19">
        <v>0.47259000000000001</v>
      </c>
      <c r="H19">
        <v>0.77804300000000004</v>
      </c>
      <c r="I19" s="80">
        <f>SUMIF('KRM Sensitivities'!$C$4:$C$422,"="&amp;$A19,'KRM Sensitivities'!$L$4:$L$65536)</f>
        <v>6454.81</v>
      </c>
      <c r="J19" s="80">
        <f>SUMIF('KRM Sensitivities'!$C$4:$C$422,"="&amp;$A19,'KRM Sensitivities'!$M$4:$M$65536)</f>
        <v>6454.81</v>
      </c>
      <c r="K19" s="80">
        <f>SUMIF('KRM Sensitivities'!$C$4:$C$422,"="&amp;$A19,'KRM Sensitivities'!$N$4:$N$65536)</f>
        <v>6454.81</v>
      </c>
      <c r="L19" s="80">
        <f>SUMIF('KRM Sensitivities'!$C$4:$C$422,"="&amp;$A19,'KRM Sensitivities'!$O$4:$O$65536)</f>
        <v>6454.81</v>
      </c>
      <c r="M19" s="80">
        <f>SUMIF('KRM Sensitivities'!$C$4:$C$422,"="&amp;$A19,'KRM Sensitivities'!$P$4:$P$65536)</f>
        <v>7438.7300000000005</v>
      </c>
      <c r="N19" s="80">
        <f>SUMIF('KRM Sensitivities'!$C$4:$C$422,"="&amp;$A19,'KRM Sensitivities'!$Q$4:$Q$65536)</f>
        <v>7719.72</v>
      </c>
      <c r="O19" s="80">
        <f>SUMIF('KRM Sensitivities'!$C$4:$C$422,"="&amp;$A19,'KRM Sensitivities'!$R$4:$R$65536)</f>
        <v>0</v>
      </c>
      <c r="P19" s="80">
        <f>SUMIF('KRM Sensitivities'!$C$4:$C$422,"="&amp;$A19,'KRM Sensitivities'!$S$4:$S$65536)</f>
        <v>0</v>
      </c>
      <c r="Q19" s="80">
        <f>SUMIF('KRM Sensitivities'!$C$4:$C$422,"="&amp;$A19,'KRM Sensitivities'!$T$4:$T$65536)</f>
        <v>0</v>
      </c>
      <c r="R19" s="80">
        <f>SUMIF('KRM Sensitivities'!$C$4:$C$422,"="&amp;$A19,'KRM Sensitivities'!$U$4:$U$65536)</f>
        <v>0</v>
      </c>
      <c r="S19" s="80">
        <f>SUMIF('KRM Sensitivities'!$C$4:$C$422,"="&amp;$A19,'KRM Sensitivities'!$V$4:$V$65536)</f>
        <v>8248.9500000000007</v>
      </c>
      <c r="T19" s="80">
        <f>SUMIF('KRM Sensitivities'!$C$4:$C$422,"="&amp;$A19,'KRM Sensitivities'!$W$4:$W$65536)</f>
        <v>8248.9500000000007</v>
      </c>
      <c r="U19" s="80">
        <f>SUMIF('KRM Sensitivities'!$C$4:$C$422,"="&amp;$A19,'KRM Sensitivities'!$X$4:$X$65536)</f>
        <v>0</v>
      </c>
      <c r="V19" s="80">
        <f>SUMIF('KRM Sensitivities'!$C$4:$C$422,"="&amp;$A19,'KRM Sensitivities'!$Y$4:$Y$65536)</f>
        <v>0</v>
      </c>
      <c r="W19" s="80">
        <f>SUMIF('KRM Sensitivities'!$C$4:$C$422,"="&amp;$A19,'KRM Sensitivities'!$Z$4:$Z$65536)</f>
        <v>11.22</v>
      </c>
      <c r="X19" s="80">
        <f>SUMIF('KRM Sensitivities'!$C$4:$C$422,"="&amp;$A19,'KRM Sensitivities'!$AA$4:$AA$65536)</f>
        <v>0</v>
      </c>
      <c r="Y19" s="80">
        <f>SUMIF('KRM Sensitivities'!$C$4:$C$422,"="&amp;$A19,'KRM Sensitivities'!$AB$4:$AB$65536)</f>
        <v>22.44</v>
      </c>
      <c r="Z19" s="80">
        <f>SUMIF('KRM Sensitivities'!$C$4:$C$422,"="&amp;$A19,'KRM Sensitivities'!$AC$4:$AC$65536)</f>
        <v>-540.45000000000005</v>
      </c>
      <c r="AA19" s="80">
        <f>SUMIF('KRM Sensitivities'!$C$4:$C$422,"="&amp;$A19,'KRM Sensitivities'!$AD$4:$AD$65536)</f>
        <v>-614.51</v>
      </c>
      <c r="AB19" s="80">
        <f>SUMIF('KRM Sensitivities'!$C$4:$C$422,"="&amp;$A19,'KRM Sensitivities'!$AE$4:$AE$65536)</f>
        <v>74.06</v>
      </c>
      <c r="AC19" s="80">
        <f>SUMIF('KRM Sensitivities'!$C$4:$C$422,"="&amp;$A19,'KRM Sensitivities'!$AF$4:$AF$65536)</f>
        <v>0</v>
      </c>
      <c r="AD19" s="80">
        <f>SUMIF('KRM Sensitivities'!$C$4:$C$422,"="&amp;$A19,'KRM Sensitivities'!$AG$4:$AG$65536)</f>
        <v>0</v>
      </c>
      <c r="AE19" s="80">
        <f>SUMIF('KRM Sensitivities'!$C$4:$C$422,"="&amp;$A19,'KRM Sensitivities'!$AH$4:$AH$65536)</f>
        <v>0</v>
      </c>
      <c r="AF19" s="80">
        <f>SUMIF('KRM Sensitivities'!$C$4:$C$422,"="&amp;$A19,'KRM Sensitivities'!$AI$4:$AI$65536)</f>
        <v>0</v>
      </c>
      <c r="AG19" s="80">
        <f>SUMIF('KRM Sensitivities'!$C$4:$C$422,"="&amp;$A19,'KRM Sensitivities'!$AJ$4:$AJ$65536)</f>
        <v>0</v>
      </c>
      <c r="AH19" s="80">
        <f>SUMIF('KRM Sensitivities'!$C$4:$C$422,"="&amp;$A19,'KRM Sensitivities'!$AK$4:$AK$65536)</f>
        <v>0</v>
      </c>
      <c r="AI19" s="80">
        <f>SUMIF('KRM Sensitivities'!$C$4:$C$422,"="&amp;$A19,'KRM Sensitivities'!$AL$4:$AL$65536)</f>
        <v>0</v>
      </c>
      <c r="AJ19" s="80">
        <f>SUMIF('KRM Sensitivities'!$C$4:$C$422,"="&amp;$A19,'KRM Sensitivities'!$AM$4:$AM$65536)</f>
        <v>0</v>
      </c>
      <c r="AK19" s="80">
        <f>SUMIF('KRM Sensitivities'!$C$4:$C$422,"="&amp;$A19,'KRM Sensitivities'!$AN$4:$AN$65536)</f>
        <v>0</v>
      </c>
      <c r="AL19" s="80">
        <f>SUMIF('KRM Sensitivities'!$C$4:$C$422,"="&amp;$A19,'KRM Sensitivities'!$AO$4:$AO$65536)</f>
        <v>0</v>
      </c>
      <c r="AM19" s="80">
        <f>SUMIF('KRM Sensitivities'!$C$4:$C$422,"="&amp;$A19,'KRM Sensitivities'!$AP$4:$AP$65536)</f>
        <v>0</v>
      </c>
      <c r="AN19" s="80">
        <f>SUMIF('KRM Sensitivities'!$C$4:$C$422,"="&amp;$A19,'KRM Sensitivities'!$AQ$4:$AQ$65536)</f>
        <v>0</v>
      </c>
      <c r="AO19" s="80">
        <f>SUMIF('KRM Sensitivities'!$C$4:$C$422,"="&amp;$A19,'KRM Sensitivities'!$AR$4:$AR$65536)</f>
        <v>0</v>
      </c>
      <c r="AP19" s="80">
        <f>SUMIF('KRM Sensitivities'!$C$4:$C$422,"="&amp;$A19,'KRM Sensitivities'!$AS$4:$AS$65536)</f>
        <v>0</v>
      </c>
      <c r="AQ19" s="80">
        <f>SUMIF('KRM Sensitivities'!$C$4:$C$422,"="&amp;$A19,'KRM Sensitivities'!$AT$4:$AT$65536)</f>
        <v>0</v>
      </c>
      <c r="AR19" s="80">
        <f>SUMIF('KRM Sensitivities'!$C$4:$C$422,"="&amp;$A19,'KRM Sensitivities'!$AU$4:$AU$65536)</f>
        <v>-280.99</v>
      </c>
      <c r="AS19" s="80">
        <f>SUMIF('KRM Sensitivities'!$C$4:$C$422,"="&amp;$A19,'KRM Sensitivities'!$AV$4:$AV$65536)</f>
        <v>0</v>
      </c>
      <c r="AT19" s="80">
        <f>SUMIF('KRM Sensitivities'!$C$4:$C$422,"="&amp;$A19,'KRM Sensitivities'!$AW$4:$AW$65536)</f>
        <v>0</v>
      </c>
      <c r="AU19" s="80">
        <f>SUMIF('KRM Sensitivities'!$C$4:$C$422,"="&amp;$A19,'KRM Sensitivities'!$AX$4:$AX$65536)</f>
        <v>0</v>
      </c>
      <c r="AV19" s="80">
        <f>SUMIF('KRM Sensitivities'!$C$4:$C$422,"="&amp;$A19,'KRM Sensitivities'!$AY$4:$AY$65536)</f>
        <v>0</v>
      </c>
      <c r="AW19" s="80">
        <f>SUMIF('KRM Sensitivities'!$C$4:$C$422,"="&amp;$A19,'KRM Sensitivities'!$AZ$4:$AZ$65536)</f>
        <v>0</v>
      </c>
      <c r="AX19" s="80">
        <f>SUMIF('KRM Sensitivities'!$C$4:$C$422,"="&amp;$A19,'KRM Sensitivities'!$BA$4:$BA$65536)</f>
        <v>0</v>
      </c>
      <c r="AY19" s="80">
        <f>SUMIF('KRM Sensitivities'!$C$4:$C$422,"="&amp;$A19,'KRM Sensitivities'!$BB$4:$BB$65536)</f>
        <v>-280.99</v>
      </c>
      <c r="AZ19" s="80">
        <f>SUMIF('KRM Sensitivities'!$C$4:$C$422,"="&amp;$A19,'KRM Sensitivities'!$BC$4:$BC$65536)</f>
        <v>-280.99</v>
      </c>
      <c r="BA19" s="80">
        <f>SUMIF('KRM Sensitivities'!$C$4:$C$422,"="&amp;$A19,'KRM Sensitivities'!$BD$4:$BD$65536)</f>
        <v>0</v>
      </c>
      <c r="BB19" s="80">
        <f>SUMIF('KRM Sensitivities'!$C$4:$C$422,"="&amp;$A19,'KRM Sensitivities'!$BE$4:$BE$65536)</f>
        <v>0</v>
      </c>
      <c r="BC19" s="80">
        <f>SUMIF('KRM Sensitivities'!$C$4:$C$422,"="&amp;$A19,'KRM Sensitivities'!$BF$4:$BF$65536)</f>
        <v>0</v>
      </c>
      <c r="BD19" s="80">
        <f>SUMIF('KRM Sensitivities'!$C$4:$C$422,"="&amp;$A19,'KRM Sensitivities'!$BG$4:$BG$65536)</f>
        <v>-983.92</v>
      </c>
      <c r="BE19" s="80">
        <f>SUMIF('KRM Sensitivities'!$C$4:$C$422,"="&amp;$A19,'KRM Sensitivities'!$BH$4:$BH$65536)</f>
        <v>0</v>
      </c>
      <c r="BF19" s="80">
        <f>SUMIF('KRM Sensitivities'!$C$4:$C$422,"="&amp;$A19,'KRM Sensitivities'!$BI$4:$BI$65536)</f>
        <v>0</v>
      </c>
      <c r="BG19" s="80">
        <f>SUMIF('KRM Sensitivities'!$C$4:$C$422,"="&amp;$A19,'KRM Sensitivities'!$BJ$4:$BJ$65536)</f>
        <v>0</v>
      </c>
      <c r="BH19" s="80">
        <f>SUMIF('KRM Sensitivities'!$C$4:$C$422,"="&amp;$A19,'KRM Sensitivities'!$BL$4:$BL$65536)</f>
        <v>0</v>
      </c>
      <c r="BI19" s="80">
        <f>SUMIF('KRM Sensitivities'!$C$4:$C$422,"="&amp;$A19,'KRM Sensitivities'!$BM$4:$BM$65536)</f>
        <v>0</v>
      </c>
      <c r="BJ19" s="80">
        <f>SUMIF('KRM Sensitivities'!$C$4:$C$422,"="&amp;$A19,'KRM Sensitivities'!$BK$4:$BK$65536)</f>
        <v>0</v>
      </c>
      <c r="BK19" s="80">
        <f>SUMIF('KRM Sensitivities'!$C$4:$C$422,"="&amp;$A19,'KRM Sensitivities'!$BN$4:$BN$65536)</f>
        <v>0</v>
      </c>
      <c r="BL19" s="80">
        <f>SUMIF('KRM Sensitivities'!$C$4:$C$422,"="&amp;$A19,'KRM Sensitivities'!$BO$4:$BO$65536)</f>
        <v>-983.92</v>
      </c>
      <c r="BM19" s="80">
        <f>SUMIF('KRM Sensitivities'!$C$4:$C$422,"="&amp;$A19,'KRM Sensitivities'!$BP$4:$BP$65536)</f>
        <v>310.62</v>
      </c>
      <c r="BN19" s="80">
        <f>SUMIF('KRM Sensitivities'!$C$4:$C$422,"="&amp;$A19,'KRM Sensitivities'!$BQ$4:$BQ$65536)</f>
        <v>310.62</v>
      </c>
      <c r="BO19" s="80">
        <f>SUMIF('KRM Sensitivities'!$C$4:$C$422,"="&amp;$A19,'KRM Sensitivities'!$BR$4:$BR$65536)</f>
        <v>0</v>
      </c>
      <c r="BP19" s="80">
        <f>SUMIF('KRM Sensitivities'!$C$4:$C$422,"="&amp;$A19,'KRM Sensitivities'!$BS$4:$BS$65536)</f>
        <v>0</v>
      </c>
      <c r="BQ19" s="80">
        <f>SUMIF('KRM Sensitivities'!$C$4:$C$422,"="&amp;$A19,'KRM Sensitivities'!$BT$4:$BT$65536)</f>
        <v>0</v>
      </c>
      <c r="BR19" s="80">
        <f>SUMIF('KRM Sensitivities'!$C$4:$C$422,"="&amp;$A19,'KRM Sensitivities'!$BU$4:$BU$65536)</f>
        <v>0</v>
      </c>
      <c r="BS19" s="80">
        <f>SUMIF('KRM Sensitivities'!$C$4:$C$422,"="&amp;$A19,'KRM Sensitivities'!$BV$4:$BV$65536)</f>
        <v>0</v>
      </c>
      <c r="BT19" s="80">
        <f>SUMIF('KRM Sensitivities'!$C$4:$C$422,"="&amp;$A19,'KRM Sensitivities'!$BW$4:$BW$65536)</f>
        <v>0</v>
      </c>
      <c r="BU19" s="80">
        <f>SUMIF('KRM Sensitivities'!$C$4:$C$422,"="&amp;$A19,'KRM Sensitivities'!$BX$4:$BX$65536)</f>
        <v>0</v>
      </c>
      <c r="BV19" s="80">
        <f>SUMIF('KRM Sensitivities'!$C$4:$C$422,"="&amp;$A19,'KRM Sensitivities'!$BY$4:$BY$65536)</f>
        <v>-127.48</v>
      </c>
      <c r="BW19" s="80">
        <f>SUMIF('KRM Sensitivities'!$C$4:$C$422,"="&amp;$A19,'KRM Sensitivities'!$BZ$4:$BZ$65536)</f>
        <v>-127.48</v>
      </c>
      <c r="BX19" s="80">
        <f>SUMIF('KRM Sensitivities'!$C$4:$C$422,"="&amp;$A19,'KRM Sensitivities'!$CA$4:$CA$65536)</f>
        <v>0</v>
      </c>
      <c r="BY19" s="80">
        <f>SUMIF('KRM Sensitivities'!$C$4:$C$422,"="&amp;$A19,'KRM Sensitivities'!$CB$4:$CB$65536)</f>
        <v>-1053.5</v>
      </c>
      <c r="BZ19" s="80">
        <f>SUMIF('KRM Sensitivities'!$C$4:$C$422,"="&amp;$A19,'KRM Sensitivities'!$CC$4:$CC$65536)</f>
        <v>-1053.5</v>
      </c>
      <c r="CA19" s="80">
        <f>SUMIF('KRM Sensitivities'!$C$4:$C$422,"="&amp;$A19,'KRM Sensitivities'!$CD$4:$CD$65536)</f>
        <v>0</v>
      </c>
      <c r="CB19" s="80">
        <f>SUMIF('KRM Sensitivities'!$C$4:$C$422,"="&amp;$A19,'KRM Sensitivities'!$CE$4:$CE$65536)</f>
        <v>0.45</v>
      </c>
      <c r="CC19" s="80">
        <f>SUMIF('KRM Sensitivities'!$C$4:$C$422,"="&amp;$A19,'KRM Sensitivities'!$CF$4:$CF$65536)</f>
        <v>0.45</v>
      </c>
      <c r="CD19" s="80">
        <f>SUMIF('KRM Sensitivities'!$C$4:$C$422,"="&amp;$A19,'KRM Sensitivities'!$CG$4:$CG$65536)</f>
        <v>0</v>
      </c>
      <c r="CE19" s="80">
        <f>SUMIF('KRM Sensitivities'!$C$4:$C$422,"="&amp;$A19,'KRM Sensitivities'!$CH$4:$CH$65536)</f>
        <v>0</v>
      </c>
      <c r="CF19" s="80">
        <f>SUMIF('KRM Sensitivities'!$C$4:$C$422,"="&amp;$A19,'KRM Sensitivities'!$CI$4:$CI$65536)</f>
        <v>0</v>
      </c>
      <c r="CG19" s="80">
        <f>SUMIF('KRM Sensitivities'!$C$4:$C$422,"="&amp;$A19,'KRM Sensitivities'!$CJ$4:$CJ$65536)</f>
        <v>0</v>
      </c>
      <c r="CH19" s="80">
        <f>SUMIF('KRM Sensitivities'!$C$4:$C$422,"="&amp;$A19,'KRM Sensitivities'!$CK$4:$CK$65536)</f>
        <v>0</v>
      </c>
      <c r="CI19" s="80">
        <f>SUMIF('KRM Sensitivities'!$C$4:$C$422,"="&amp;$A19,'KRM Sensitivities'!$CL$4:$CL$65536)</f>
        <v>0</v>
      </c>
      <c r="CJ19" s="80">
        <f>SUMIF('KRM Sensitivities'!$C$4:$C$422,"="&amp;$A19,'KRM Sensitivities'!$CM$4:$CM$65536)</f>
        <v>0</v>
      </c>
      <c r="CK19" s="80">
        <f>SUMIF('KRM Sensitivities'!$C$4:$C$422,"="&amp;$A19,'KRM Sensitivities'!$CN$4:$CN$65536)</f>
        <v>-114.01</v>
      </c>
      <c r="CL19" s="80">
        <f>SUMIF('KRM Sensitivities'!$C$4:$C$422,"="&amp;$A19,'KRM Sensitivities'!$CO$4:$CO$65536)</f>
        <v>-114.01</v>
      </c>
      <c r="CM19" s="80">
        <f>SUMIF('KRM Sensitivities'!$C$4:$C$422,"="&amp;$A19,'KRM Sensitivities'!$CP$4:$CP$65536)</f>
        <v>0</v>
      </c>
      <c r="CN19" s="80">
        <f>SUMIF('KRM Sensitivities'!$C$4:$C$422,"="&amp;$A19,'KRM Sensitivities'!$CQ$4:$CQ$65536)</f>
        <v>0</v>
      </c>
      <c r="CO19" s="80">
        <f>SUMIF('KRM Sensitivities'!$C$4:$C$422,"="&amp;$A19,'KRM Sensitivities'!$CR$4:$CR$65536)</f>
        <v>0</v>
      </c>
      <c r="CP19" s="80">
        <f>SUMIF('KRM Sensitivities'!$C$4:$C$422,"="&amp;$A19,'KRM Sensitivities'!$CS$4:$CS$65536)</f>
        <v>0</v>
      </c>
      <c r="CQ19" s="80">
        <f>SUMIF('KRM Sensitivities'!$C$4:$C$422,"="&amp;$A19,'KRM Sensitivities'!$CT$4:$CT$65536)</f>
        <v>0</v>
      </c>
      <c r="CR19" s="80">
        <f>SUMIF('KRM Sensitivities'!$C$4:$C$422,"="&amp;$A19,'KRM Sensitivities'!$CU$4:$CU$65536)</f>
        <v>0</v>
      </c>
      <c r="CS19" s="80">
        <f>SUMIF('KRM Sensitivities'!$C$4:$C$422,"="&amp;$A19,'KRM Sensitivities'!$CV$4:$CV$65536)</f>
        <v>0</v>
      </c>
      <c r="CT19" s="80">
        <f>SUMIF('KRM Sensitivities'!$C$4:$C$422,"="&amp;$A19,'KRM Sensitivities'!$CW$4:$CW$65536)</f>
        <v>0</v>
      </c>
      <c r="CU19" s="80">
        <f>SUMIF('KRM Sensitivities'!$C$4:$C$422,"="&amp;$A19,'KRM Sensitivities'!$CX$4:$CX$65536)</f>
        <v>0</v>
      </c>
      <c r="CV19" s="80">
        <f>SUMIF('KRM Sensitivities'!$C$4:$C$422,"="&amp;$A19,'KRM Sensitivities'!$CY$4:$CY$65536)</f>
        <v>0</v>
      </c>
      <c r="CW19" s="80">
        <f>SUMIF('KRM Sensitivities'!$C$4:$C$422,"="&amp;$A19,'KRM Sensitivities'!$CZ$4:$CZ$65536)</f>
        <v>0</v>
      </c>
      <c r="CX19" s="80">
        <f>SUMIF('KRM Sensitivities'!$C$4:$C$422,"="&amp;$A19,'KRM Sensitivities'!$DA$4:$DA$65536)</f>
        <v>0</v>
      </c>
      <c r="CY19" s="80">
        <f>SUMIF('KRM Sensitivities'!$C$4:$C$422,"="&amp;$A19,'KRM Sensitivities'!$DB$4:$DB$65536)</f>
        <v>0</v>
      </c>
      <c r="CZ19" s="80">
        <f>SUMIF('KRM Sensitivities'!$C$4:$C$422,"="&amp;$A19,'KRM Sensitivities'!$DC$4:$DC$65536)</f>
        <v>0</v>
      </c>
      <c r="DA19" s="80">
        <f>SUMIF('KRM Sensitivities'!$C$4:$C$422,"="&amp;$A19,'KRM Sensitivities'!$DD$4:$DD$65536)</f>
        <v>0</v>
      </c>
      <c r="DB19" s="80">
        <f>SUMIF('KRM Sensitivities'!$C$4:$C$422,"="&amp;$A19,'KRM Sensitivities'!$DE$4:$DE$65536)</f>
        <v>0</v>
      </c>
      <c r="DC19" s="80">
        <f>SUMIF('KRM Sensitivities'!$C$4:$C$422,"="&amp;$A19,'KRM Sensitivities'!$DF$4:$DF$65536)</f>
        <v>0</v>
      </c>
      <c r="DD19" s="80">
        <f>SUMIF('KRM Sensitivities'!$C$4:$C$422,"="&amp;$A19,'KRM Sensitivities'!$DG$4:$DG$65536)</f>
        <v>0</v>
      </c>
      <c r="DE19" s="80">
        <f>SUMIF('KRM Sensitivities'!$C$4:$C$422,"="&amp;$A19,'KRM Sensitivities'!$DH$4:$DH$65536)</f>
        <v>0</v>
      </c>
      <c r="DF19" s="80">
        <f>SUMIF('KRM Sensitivities'!$C$4:$C$422,"="&amp;$A19,'KRM Sensitivities'!$DI$4:$DI$65536)</f>
        <v>0</v>
      </c>
      <c r="DG19" s="80">
        <f>SUMIF('KRM Sensitivities'!$C$4:$C$422,"="&amp;$A19,'KRM Sensitivities'!$DJ$4:$DJ$65536)</f>
        <v>0</v>
      </c>
      <c r="DH19" s="80">
        <f>SUMIF('KRM Sensitivities'!$C$4:$C$422,"="&amp;$A19,'KRM Sensitivities'!$DK$4:$DK$65536)</f>
        <v>0</v>
      </c>
      <c r="DI19" s="80">
        <f>SUMIF('KRM Sensitivities'!$C$4:$C$422,"="&amp;$A19,'KRM Sensitivities'!$DL$4:$DL$65536)</f>
        <v>0</v>
      </c>
      <c r="DJ19" s="80">
        <f>SUMIF('KRM Sensitivities'!$C$4:$C$422,"="&amp;$A19,'KRM Sensitivities'!$DM$4:$DM$65536)</f>
        <v>0</v>
      </c>
      <c r="DK19" s="80">
        <f>SUMIF('KRM Sensitivities'!$C$4:$C$422,"="&amp;$A19,'KRM Sensitivities'!$DN$4:$DN$65536)</f>
        <v>0</v>
      </c>
      <c r="DL19" s="80">
        <f>SUMIF('KRM Sensitivities'!$C$4:$C$422,"="&amp;$A19,'KRM Sensitivities'!$DO$4:$DO$65536)</f>
        <v>0</v>
      </c>
      <c r="DM19" s="80">
        <f>SUMIF('KRM Sensitivities'!$C$4:$C$422,"="&amp;$A19,'KRM Sensitivities'!$DP$4:$DP$65536)</f>
        <v>0</v>
      </c>
      <c r="DN19" s="80">
        <f>SUMIF('KRM Sensitivities'!$C$4:$C$422,"="&amp;$A19,'KRM Sensitivities'!$DQ$4:$DQ$65536)</f>
        <v>0</v>
      </c>
      <c r="DO19" s="80">
        <f>SUMIF('KRM Sensitivities'!$C$4:$C$422,"="&amp;$A19,'KRM Sensitivities'!$DR$4:$DR$65536)</f>
        <v>0</v>
      </c>
      <c r="DP19" s="80">
        <f>SUMIF('KRM Sensitivities'!$C$4:$C$422,"="&amp;$A19,'KRM Sensitivities'!$DS$4:$DS$65536)</f>
        <v>0</v>
      </c>
      <c r="DQ19" s="80">
        <f>SUMIF('KRM Sensitivities'!$C$4:$C$422,"="&amp;$A19,'KRM Sensitivities'!$DT$4:$DT$65536)</f>
        <v>-11.22</v>
      </c>
      <c r="DR19" s="61" t="str">
        <f t="shared" si="0"/>
        <v>YC6M</v>
      </c>
      <c r="DS19" s="61" t="str">
        <f t="shared" si="1"/>
        <v>YCUSD6M</v>
      </c>
    </row>
    <row r="20" spans="1:123" x14ac:dyDescent="0.2">
      <c r="A20">
        <v>79</v>
      </c>
      <c r="B20" t="s">
        <v>16</v>
      </c>
      <c r="C20" t="s">
        <v>369</v>
      </c>
      <c r="D20" t="s">
        <v>532</v>
      </c>
      <c r="E20" t="s">
        <v>25</v>
      </c>
      <c r="F20" t="s">
        <v>13</v>
      </c>
      <c r="G20">
        <v>0.51757299999999995</v>
      </c>
      <c r="H20">
        <v>0.86588299999999996</v>
      </c>
      <c r="I20" s="80">
        <f>SUMIF('KRM Sensitivities'!$C$4:$C$422,"="&amp;$A20,'KRM Sensitivities'!$L$4:$L$65536)</f>
        <v>4693.41</v>
      </c>
      <c r="J20" s="80">
        <f>SUMIF('KRM Sensitivities'!$C$4:$C$422,"="&amp;$A20,'KRM Sensitivities'!$M$4:$M$65536)</f>
        <v>4693.41</v>
      </c>
      <c r="K20" s="80">
        <f>SUMIF('KRM Sensitivities'!$C$4:$C$422,"="&amp;$A20,'KRM Sensitivities'!$N$4:$N$65536)</f>
        <v>4693.41</v>
      </c>
      <c r="L20" s="80">
        <f>SUMIF('KRM Sensitivities'!$C$4:$C$422,"="&amp;$A20,'KRM Sensitivities'!$O$4:$O$65536)</f>
        <v>4693.41</v>
      </c>
      <c r="M20" s="80">
        <f>SUMIF('KRM Sensitivities'!$C$4:$C$422,"="&amp;$A20,'KRM Sensitivities'!$P$4:$P$65536)</f>
        <v>4902.6000000000004</v>
      </c>
      <c r="N20" s="80">
        <f>SUMIF('KRM Sensitivities'!$C$4:$C$422,"="&amp;$A20,'KRM Sensitivities'!$Q$4:$Q$65536)</f>
        <v>4899.9100000000008</v>
      </c>
      <c r="O20" s="80">
        <f>SUMIF('KRM Sensitivities'!$C$4:$C$422,"="&amp;$A20,'KRM Sensitivities'!$R$4:$R$65536)</f>
        <v>0</v>
      </c>
      <c r="P20" s="80">
        <f>SUMIF('KRM Sensitivities'!$C$4:$C$422,"="&amp;$A20,'KRM Sensitivities'!$S$4:$S$65536)</f>
        <v>0</v>
      </c>
      <c r="Q20" s="80">
        <f>SUMIF('KRM Sensitivities'!$C$4:$C$422,"="&amp;$A20,'KRM Sensitivities'!$T$4:$T$65536)</f>
        <v>0</v>
      </c>
      <c r="R20" s="80">
        <f>SUMIF('KRM Sensitivities'!$C$4:$C$422,"="&amp;$A20,'KRM Sensitivities'!$U$4:$U$65536)</f>
        <v>0</v>
      </c>
      <c r="S20" s="80">
        <f>SUMIF('KRM Sensitivities'!$C$4:$C$422,"="&amp;$A20,'KRM Sensitivities'!$V$4:$V$65536)</f>
        <v>4374.2700000000004</v>
      </c>
      <c r="T20" s="80">
        <f>SUMIF('KRM Sensitivities'!$C$4:$C$422,"="&amp;$A20,'KRM Sensitivities'!$W$4:$W$65536)</f>
        <v>4374.2700000000004</v>
      </c>
      <c r="U20" s="80">
        <f>SUMIF('KRM Sensitivities'!$C$4:$C$422,"="&amp;$A20,'KRM Sensitivities'!$X$4:$X$65536)</f>
        <v>0</v>
      </c>
      <c r="V20" s="80">
        <f>SUMIF('KRM Sensitivities'!$C$4:$C$422,"="&amp;$A20,'KRM Sensitivities'!$Y$4:$Y$65536)</f>
        <v>0</v>
      </c>
      <c r="W20" s="80">
        <f>SUMIF('KRM Sensitivities'!$C$4:$C$422,"="&amp;$A20,'KRM Sensitivities'!$Z$4:$Z$65536)</f>
        <v>13.019999999999996</v>
      </c>
      <c r="X20" s="80">
        <f>SUMIF('KRM Sensitivities'!$C$4:$C$422,"="&amp;$A20,'KRM Sensitivities'!$AA$4:$AA$65536)</f>
        <v>0</v>
      </c>
      <c r="Y20" s="80">
        <f>SUMIF('KRM Sensitivities'!$C$4:$C$422,"="&amp;$A20,'KRM Sensitivities'!$AB$4:$AB$65536)</f>
        <v>54.76</v>
      </c>
      <c r="Z20" s="80">
        <f>SUMIF('KRM Sensitivities'!$C$4:$C$422,"="&amp;$A20,'KRM Sensitivities'!$AC$4:$AC$65536)</f>
        <v>512.62</v>
      </c>
      <c r="AA20" s="80">
        <f>SUMIF('KRM Sensitivities'!$C$4:$C$422,"="&amp;$A20,'KRM Sensitivities'!$AD$4:$AD$65536)</f>
        <v>367.63</v>
      </c>
      <c r="AB20" s="80">
        <f>SUMIF('KRM Sensitivities'!$C$4:$C$422,"="&amp;$A20,'KRM Sensitivities'!$AE$4:$AE$65536)</f>
        <v>144.99</v>
      </c>
      <c r="AC20" s="80">
        <f>SUMIF('KRM Sensitivities'!$C$4:$C$422,"="&amp;$A20,'KRM Sensitivities'!$AF$4:$AF$65536)</f>
        <v>0</v>
      </c>
      <c r="AD20" s="80">
        <f>SUMIF('KRM Sensitivities'!$C$4:$C$422,"="&amp;$A20,'KRM Sensitivities'!$AG$4:$AG$65536)</f>
        <v>0</v>
      </c>
      <c r="AE20" s="80">
        <f>SUMIF('KRM Sensitivities'!$C$4:$C$422,"="&amp;$A20,'KRM Sensitivities'!$AH$4:$AH$65536)</f>
        <v>0</v>
      </c>
      <c r="AF20" s="80">
        <f>SUMIF('KRM Sensitivities'!$C$4:$C$422,"="&amp;$A20,'KRM Sensitivities'!$AI$4:$AI$65536)</f>
        <v>0</v>
      </c>
      <c r="AG20" s="80">
        <f>SUMIF('KRM Sensitivities'!$C$4:$C$422,"="&amp;$A20,'KRM Sensitivities'!$AJ$4:$AJ$65536)</f>
        <v>0</v>
      </c>
      <c r="AH20" s="80">
        <f>SUMIF('KRM Sensitivities'!$C$4:$C$422,"="&amp;$A20,'KRM Sensitivities'!$AK$4:$AK$65536)</f>
        <v>0</v>
      </c>
      <c r="AI20" s="80">
        <f>SUMIF('KRM Sensitivities'!$C$4:$C$422,"="&amp;$A20,'KRM Sensitivities'!$AL$4:$AL$65536)</f>
        <v>0</v>
      </c>
      <c r="AJ20" s="80">
        <f>SUMIF('KRM Sensitivities'!$C$4:$C$422,"="&amp;$A20,'KRM Sensitivities'!$AM$4:$AM$65536)</f>
        <v>0</v>
      </c>
      <c r="AK20" s="80">
        <f>SUMIF('KRM Sensitivities'!$C$4:$C$422,"="&amp;$A20,'KRM Sensitivities'!$AN$4:$AN$65536)</f>
        <v>0</v>
      </c>
      <c r="AL20" s="80">
        <f>SUMIF('KRM Sensitivities'!$C$4:$C$422,"="&amp;$A20,'KRM Sensitivities'!$AO$4:$AO$65536)</f>
        <v>0</v>
      </c>
      <c r="AM20" s="80">
        <f>SUMIF('KRM Sensitivities'!$C$4:$C$422,"="&amp;$A20,'KRM Sensitivities'!$AP$4:$AP$65536)</f>
        <v>0</v>
      </c>
      <c r="AN20" s="80">
        <f>SUMIF('KRM Sensitivities'!$C$4:$C$422,"="&amp;$A20,'KRM Sensitivities'!$AQ$4:$AQ$65536)</f>
        <v>0</v>
      </c>
      <c r="AO20" s="80">
        <f>SUMIF('KRM Sensitivities'!$C$4:$C$422,"="&amp;$A20,'KRM Sensitivities'!$AR$4:$AR$65536)</f>
        <v>0</v>
      </c>
      <c r="AP20" s="80">
        <f>SUMIF('KRM Sensitivities'!$C$4:$C$422,"="&amp;$A20,'KRM Sensitivities'!$AS$4:$AS$65536)</f>
        <v>0</v>
      </c>
      <c r="AQ20" s="80">
        <f>SUMIF('KRM Sensitivities'!$C$4:$C$422,"="&amp;$A20,'KRM Sensitivities'!$AT$4:$AT$65536)</f>
        <v>0</v>
      </c>
      <c r="AR20" s="80">
        <f>SUMIF('KRM Sensitivities'!$C$4:$C$422,"="&amp;$A20,'KRM Sensitivities'!$AU$4:$AU$65536)</f>
        <v>2.69</v>
      </c>
      <c r="AS20" s="80">
        <f>SUMIF('KRM Sensitivities'!$C$4:$C$422,"="&amp;$A20,'KRM Sensitivities'!$AV$4:$AV$65536)</f>
        <v>0</v>
      </c>
      <c r="AT20" s="80">
        <f>SUMIF('KRM Sensitivities'!$C$4:$C$422,"="&amp;$A20,'KRM Sensitivities'!$AW$4:$AW$65536)</f>
        <v>0</v>
      </c>
      <c r="AU20" s="80">
        <f>SUMIF('KRM Sensitivities'!$C$4:$C$422,"="&amp;$A20,'KRM Sensitivities'!$AX$4:$AX$65536)</f>
        <v>0</v>
      </c>
      <c r="AV20" s="80">
        <f>SUMIF('KRM Sensitivities'!$C$4:$C$422,"="&amp;$A20,'KRM Sensitivities'!$AY$4:$AY$65536)</f>
        <v>0</v>
      </c>
      <c r="AW20" s="80">
        <f>SUMIF('KRM Sensitivities'!$C$4:$C$422,"="&amp;$A20,'KRM Sensitivities'!$AZ$4:$AZ$65536)</f>
        <v>0</v>
      </c>
      <c r="AX20" s="80">
        <f>SUMIF('KRM Sensitivities'!$C$4:$C$422,"="&amp;$A20,'KRM Sensitivities'!$BA$4:$BA$65536)</f>
        <v>0</v>
      </c>
      <c r="AY20" s="80">
        <f>SUMIF('KRM Sensitivities'!$C$4:$C$422,"="&amp;$A20,'KRM Sensitivities'!$BB$4:$BB$65536)</f>
        <v>2.69</v>
      </c>
      <c r="AZ20" s="80">
        <f>SUMIF('KRM Sensitivities'!$C$4:$C$422,"="&amp;$A20,'KRM Sensitivities'!$BC$4:$BC$65536)</f>
        <v>2.69</v>
      </c>
      <c r="BA20" s="80">
        <f>SUMIF('KRM Sensitivities'!$C$4:$C$422,"="&amp;$A20,'KRM Sensitivities'!$BD$4:$BD$65536)</f>
        <v>0</v>
      </c>
      <c r="BB20" s="80">
        <f>SUMIF('KRM Sensitivities'!$C$4:$C$422,"="&amp;$A20,'KRM Sensitivities'!$BE$4:$BE$65536)</f>
        <v>0</v>
      </c>
      <c r="BC20" s="80">
        <f>SUMIF('KRM Sensitivities'!$C$4:$C$422,"="&amp;$A20,'KRM Sensitivities'!$BF$4:$BF$65536)</f>
        <v>0</v>
      </c>
      <c r="BD20" s="80">
        <f>SUMIF('KRM Sensitivities'!$C$4:$C$422,"="&amp;$A20,'KRM Sensitivities'!$BG$4:$BG$65536)</f>
        <v>-209.19000000000005</v>
      </c>
      <c r="BE20" s="80">
        <f>SUMIF('KRM Sensitivities'!$C$4:$C$422,"="&amp;$A20,'KRM Sensitivities'!$BH$4:$BH$65536)</f>
        <v>0</v>
      </c>
      <c r="BF20" s="80">
        <f>SUMIF('KRM Sensitivities'!$C$4:$C$422,"="&amp;$A20,'KRM Sensitivities'!$BI$4:$BI$65536)</f>
        <v>0</v>
      </c>
      <c r="BG20" s="80">
        <f>SUMIF('KRM Sensitivities'!$C$4:$C$422,"="&amp;$A20,'KRM Sensitivities'!$BJ$4:$BJ$65536)</f>
        <v>0</v>
      </c>
      <c r="BH20" s="80">
        <f>SUMIF('KRM Sensitivities'!$C$4:$C$422,"="&amp;$A20,'KRM Sensitivities'!$BL$4:$BL$65536)</f>
        <v>0</v>
      </c>
      <c r="BI20" s="80">
        <f>SUMIF('KRM Sensitivities'!$C$4:$C$422,"="&amp;$A20,'KRM Sensitivities'!$BM$4:$BM$65536)</f>
        <v>0</v>
      </c>
      <c r="BJ20" s="80">
        <f>SUMIF('KRM Sensitivities'!$C$4:$C$422,"="&amp;$A20,'KRM Sensitivities'!$BK$4:$BK$65536)</f>
        <v>0</v>
      </c>
      <c r="BK20" s="80">
        <f>SUMIF('KRM Sensitivities'!$C$4:$C$422,"="&amp;$A20,'KRM Sensitivities'!$BN$4:$BN$65536)</f>
        <v>0</v>
      </c>
      <c r="BL20" s="80">
        <f>SUMIF('KRM Sensitivities'!$C$4:$C$422,"="&amp;$A20,'KRM Sensitivities'!$BO$4:$BO$65536)</f>
        <v>-209.19000000000005</v>
      </c>
      <c r="BM20" s="80">
        <f>SUMIF('KRM Sensitivities'!$C$4:$C$422,"="&amp;$A20,'KRM Sensitivities'!$BP$4:$BP$65536)</f>
        <v>221.74</v>
      </c>
      <c r="BN20" s="80">
        <f>SUMIF('KRM Sensitivities'!$C$4:$C$422,"="&amp;$A20,'KRM Sensitivities'!$BQ$4:$BQ$65536)</f>
        <v>221.74</v>
      </c>
      <c r="BO20" s="80">
        <f>SUMIF('KRM Sensitivities'!$C$4:$C$422,"="&amp;$A20,'KRM Sensitivities'!$BR$4:$BR$65536)</f>
        <v>0</v>
      </c>
      <c r="BP20" s="80">
        <f>SUMIF('KRM Sensitivities'!$C$4:$C$422,"="&amp;$A20,'KRM Sensitivities'!$BS$4:$BS$65536)</f>
        <v>0</v>
      </c>
      <c r="BQ20" s="80">
        <f>SUMIF('KRM Sensitivities'!$C$4:$C$422,"="&amp;$A20,'KRM Sensitivities'!$BT$4:$BT$65536)</f>
        <v>0</v>
      </c>
      <c r="BR20" s="80">
        <f>SUMIF('KRM Sensitivities'!$C$4:$C$422,"="&amp;$A20,'KRM Sensitivities'!$BU$4:$BU$65536)</f>
        <v>0</v>
      </c>
      <c r="BS20" s="80">
        <f>SUMIF('KRM Sensitivities'!$C$4:$C$422,"="&amp;$A20,'KRM Sensitivities'!$BV$4:$BV$65536)</f>
        <v>0</v>
      </c>
      <c r="BT20" s="80">
        <f>SUMIF('KRM Sensitivities'!$C$4:$C$422,"="&amp;$A20,'KRM Sensitivities'!$BW$4:$BW$65536)</f>
        <v>0</v>
      </c>
      <c r="BU20" s="80">
        <f>SUMIF('KRM Sensitivities'!$C$4:$C$422,"="&amp;$A20,'KRM Sensitivities'!$BX$4:$BX$65536)</f>
        <v>0</v>
      </c>
      <c r="BV20" s="80">
        <f>SUMIF('KRM Sensitivities'!$C$4:$C$422,"="&amp;$A20,'KRM Sensitivities'!$BY$4:$BY$65536)</f>
        <v>-560.20000000000005</v>
      </c>
      <c r="BW20" s="80">
        <f>SUMIF('KRM Sensitivities'!$C$4:$C$422,"="&amp;$A20,'KRM Sensitivities'!$BZ$4:$BZ$65536)</f>
        <v>-560.20000000000005</v>
      </c>
      <c r="BX20" s="80">
        <f>SUMIF('KRM Sensitivities'!$C$4:$C$422,"="&amp;$A20,'KRM Sensitivities'!$CA$4:$CA$65536)</f>
        <v>0</v>
      </c>
      <c r="BY20" s="80">
        <f>SUMIF('KRM Sensitivities'!$C$4:$C$422,"="&amp;$A20,'KRM Sensitivities'!$CB$4:$CB$65536)</f>
        <v>39.049999999999997</v>
      </c>
      <c r="BZ20" s="80">
        <f>SUMIF('KRM Sensitivities'!$C$4:$C$422,"="&amp;$A20,'KRM Sensitivities'!$CC$4:$CC$65536)</f>
        <v>39.049999999999997</v>
      </c>
      <c r="CA20" s="80">
        <f>SUMIF('KRM Sensitivities'!$C$4:$C$422,"="&amp;$A20,'KRM Sensitivities'!$CD$4:$CD$65536)</f>
        <v>0</v>
      </c>
      <c r="CB20" s="80">
        <f>SUMIF('KRM Sensitivities'!$C$4:$C$422,"="&amp;$A20,'KRM Sensitivities'!$CE$4:$CE$65536)</f>
        <v>-18.41</v>
      </c>
      <c r="CC20" s="80">
        <f>SUMIF('KRM Sensitivities'!$C$4:$C$422,"="&amp;$A20,'KRM Sensitivities'!$CF$4:$CF$65536)</f>
        <v>-18.41</v>
      </c>
      <c r="CD20" s="80">
        <f>SUMIF('KRM Sensitivities'!$C$4:$C$422,"="&amp;$A20,'KRM Sensitivities'!$CG$4:$CG$65536)</f>
        <v>0</v>
      </c>
      <c r="CE20" s="80">
        <f>SUMIF('KRM Sensitivities'!$C$4:$C$422,"="&amp;$A20,'KRM Sensitivities'!$CH$4:$CH$65536)</f>
        <v>0</v>
      </c>
      <c r="CF20" s="80">
        <f>SUMIF('KRM Sensitivities'!$C$4:$C$422,"="&amp;$A20,'KRM Sensitivities'!$CI$4:$CI$65536)</f>
        <v>0</v>
      </c>
      <c r="CG20" s="80">
        <f>SUMIF('KRM Sensitivities'!$C$4:$C$422,"="&amp;$A20,'KRM Sensitivities'!$CJ$4:$CJ$65536)</f>
        <v>0</v>
      </c>
      <c r="CH20" s="80">
        <f>SUMIF('KRM Sensitivities'!$C$4:$C$422,"="&amp;$A20,'KRM Sensitivities'!$CK$4:$CK$65536)</f>
        <v>0</v>
      </c>
      <c r="CI20" s="80">
        <f>SUMIF('KRM Sensitivities'!$C$4:$C$422,"="&amp;$A20,'KRM Sensitivities'!$CL$4:$CL$65536)</f>
        <v>0</v>
      </c>
      <c r="CJ20" s="80">
        <f>SUMIF('KRM Sensitivities'!$C$4:$C$422,"="&amp;$A20,'KRM Sensitivities'!$CM$4:$CM$65536)</f>
        <v>0</v>
      </c>
      <c r="CK20" s="80">
        <f>SUMIF('KRM Sensitivities'!$C$4:$C$422,"="&amp;$A20,'KRM Sensitivities'!$CN$4:$CN$65536)</f>
        <v>108.63</v>
      </c>
      <c r="CL20" s="80">
        <f>SUMIF('KRM Sensitivities'!$C$4:$C$422,"="&amp;$A20,'KRM Sensitivities'!$CO$4:$CO$65536)</f>
        <v>108.63</v>
      </c>
      <c r="CM20" s="80">
        <f>SUMIF('KRM Sensitivities'!$C$4:$C$422,"="&amp;$A20,'KRM Sensitivities'!$CP$4:$CP$65536)</f>
        <v>0</v>
      </c>
      <c r="CN20" s="80">
        <f>SUMIF('KRM Sensitivities'!$C$4:$C$422,"="&amp;$A20,'KRM Sensitivities'!$CQ$4:$CQ$65536)</f>
        <v>0</v>
      </c>
      <c r="CO20" s="80">
        <f>SUMIF('KRM Sensitivities'!$C$4:$C$422,"="&amp;$A20,'KRM Sensitivities'!$CR$4:$CR$65536)</f>
        <v>0</v>
      </c>
      <c r="CP20" s="80">
        <f>SUMIF('KRM Sensitivities'!$C$4:$C$422,"="&amp;$A20,'KRM Sensitivities'!$CS$4:$CS$65536)</f>
        <v>0</v>
      </c>
      <c r="CQ20" s="80">
        <f>SUMIF('KRM Sensitivities'!$C$4:$C$422,"="&amp;$A20,'KRM Sensitivities'!$CT$4:$CT$65536)</f>
        <v>0</v>
      </c>
      <c r="CR20" s="80">
        <f>SUMIF('KRM Sensitivities'!$C$4:$C$422,"="&amp;$A20,'KRM Sensitivities'!$CU$4:$CU$65536)</f>
        <v>0</v>
      </c>
      <c r="CS20" s="80">
        <f>SUMIF('KRM Sensitivities'!$C$4:$C$422,"="&amp;$A20,'KRM Sensitivities'!$CV$4:$CV$65536)</f>
        <v>0</v>
      </c>
      <c r="CT20" s="80">
        <f>SUMIF('KRM Sensitivities'!$C$4:$C$422,"="&amp;$A20,'KRM Sensitivities'!$CW$4:$CW$65536)</f>
        <v>0</v>
      </c>
      <c r="CU20" s="80">
        <f>SUMIF('KRM Sensitivities'!$C$4:$C$422,"="&amp;$A20,'KRM Sensitivities'!$CX$4:$CX$65536)</f>
        <v>0</v>
      </c>
      <c r="CV20" s="80">
        <f>SUMIF('KRM Sensitivities'!$C$4:$C$422,"="&amp;$A20,'KRM Sensitivities'!$CY$4:$CY$65536)</f>
        <v>0</v>
      </c>
      <c r="CW20" s="80">
        <f>SUMIF('KRM Sensitivities'!$C$4:$C$422,"="&amp;$A20,'KRM Sensitivities'!$CZ$4:$CZ$65536)</f>
        <v>0</v>
      </c>
      <c r="CX20" s="80">
        <f>SUMIF('KRM Sensitivities'!$C$4:$C$422,"="&amp;$A20,'KRM Sensitivities'!$DA$4:$DA$65536)</f>
        <v>0</v>
      </c>
      <c r="CY20" s="80">
        <f>SUMIF('KRM Sensitivities'!$C$4:$C$422,"="&amp;$A20,'KRM Sensitivities'!$DB$4:$DB$65536)</f>
        <v>0</v>
      </c>
      <c r="CZ20" s="80">
        <f>SUMIF('KRM Sensitivities'!$C$4:$C$422,"="&amp;$A20,'KRM Sensitivities'!$DC$4:$DC$65536)</f>
        <v>0</v>
      </c>
      <c r="DA20" s="80">
        <f>SUMIF('KRM Sensitivities'!$C$4:$C$422,"="&amp;$A20,'KRM Sensitivities'!$DD$4:$DD$65536)</f>
        <v>0</v>
      </c>
      <c r="DB20" s="80">
        <f>SUMIF('KRM Sensitivities'!$C$4:$C$422,"="&amp;$A20,'KRM Sensitivities'!$DE$4:$DE$65536)</f>
        <v>0</v>
      </c>
      <c r="DC20" s="80">
        <f>SUMIF('KRM Sensitivities'!$C$4:$C$422,"="&amp;$A20,'KRM Sensitivities'!$DF$4:$DF$65536)</f>
        <v>0</v>
      </c>
      <c r="DD20" s="80">
        <f>SUMIF('KRM Sensitivities'!$C$4:$C$422,"="&amp;$A20,'KRM Sensitivities'!$DG$4:$DG$65536)</f>
        <v>0</v>
      </c>
      <c r="DE20" s="80">
        <f>SUMIF('KRM Sensitivities'!$C$4:$C$422,"="&amp;$A20,'KRM Sensitivities'!$DH$4:$DH$65536)</f>
        <v>0</v>
      </c>
      <c r="DF20" s="80">
        <f>SUMIF('KRM Sensitivities'!$C$4:$C$422,"="&amp;$A20,'KRM Sensitivities'!$DI$4:$DI$65536)</f>
        <v>0</v>
      </c>
      <c r="DG20" s="80">
        <f>SUMIF('KRM Sensitivities'!$C$4:$C$422,"="&amp;$A20,'KRM Sensitivities'!$DJ$4:$DJ$65536)</f>
        <v>0</v>
      </c>
      <c r="DH20" s="80">
        <f>SUMIF('KRM Sensitivities'!$C$4:$C$422,"="&amp;$A20,'KRM Sensitivities'!$DK$4:$DK$65536)</f>
        <v>0</v>
      </c>
      <c r="DI20" s="80">
        <f>SUMIF('KRM Sensitivities'!$C$4:$C$422,"="&amp;$A20,'KRM Sensitivities'!$DL$4:$DL$65536)</f>
        <v>0</v>
      </c>
      <c r="DJ20" s="80">
        <f>SUMIF('KRM Sensitivities'!$C$4:$C$422,"="&amp;$A20,'KRM Sensitivities'!$DM$4:$DM$65536)</f>
        <v>0</v>
      </c>
      <c r="DK20" s="80">
        <f>SUMIF('KRM Sensitivities'!$C$4:$C$422,"="&amp;$A20,'KRM Sensitivities'!$DN$4:$DN$65536)</f>
        <v>0</v>
      </c>
      <c r="DL20" s="80">
        <f>SUMIF('KRM Sensitivities'!$C$4:$C$422,"="&amp;$A20,'KRM Sensitivities'!$DO$4:$DO$65536)</f>
        <v>0</v>
      </c>
      <c r="DM20" s="80">
        <f>SUMIF('KRM Sensitivities'!$C$4:$C$422,"="&amp;$A20,'KRM Sensitivities'!$DP$4:$DP$65536)</f>
        <v>0</v>
      </c>
      <c r="DN20" s="80">
        <f>SUMIF('KRM Sensitivities'!$C$4:$C$422,"="&amp;$A20,'KRM Sensitivities'!$DQ$4:$DQ$65536)</f>
        <v>0</v>
      </c>
      <c r="DO20" s="80">
        <f>SUMIF('KRM Sensitivities'!$C$4:$C$422,"="&amp;$A20,'KRM Sensitivities'!$DR$4:$DR$65536)</f>
        <v>0</v>
      </c>
      <c r="DP20" s="80">
        <f>SUMIF('KRM Sensitivities'!$C$4:$C$422,"="&amp;$A20,'KRM Sensitivities'!$DS$4:$DS$65536)</f>
        <v>0</v>
      </c>
      <c r="DQ20" s="80">
        <f>SUMIF('KRM Sensitivities'!$C$4:$C$422,"="&amp;$A20,'KRM Sensitivities'!$DT$4:$DT$65536)</f>
        <v>-41.74</v>
      </c>
      <c r="DR20" s="61" t="str">
        <f t="shared" si="0"/>
        <v>YC1Y</v>
      </c>
      <c r="DS20" s="61" t="str">
        <f t="shared" si="1"/>
        <v>YCUSD1Y</v>
      </c>
    </row>
    <row r="21" spans="1:123" x14ac:dyDescent="0.2">
      <c r="A21">
        <v>80</v>
      </c>
      <c r="B21" t="s">
        <v>16</v>
      </c>
      <c r="C21" t="s">
        <v>369</v>
      </c>
      <c r="D21" t="s">
        <v>532</v>
      </c>
      <c r="E21" t="s">
        <v>25</v>
      </c>
      <c r="F21" t="s">
        <v>14</v>
      </c>
      <c r="G21">
        <v>0.50378800000000001</v>
      </c>
      <c r="H21">
        <v>1.0463899999999999</v>
      </c>
      <c r="I21" s="80">
        <f>SUMIF('KRM Sensitivities'!$C$4:$C$422,"="&amp;$A21,'KRM Sensitivities'!$L$4:$L$65536)</f>
        <v>1202.9799999999998</v>
      </c>
      <c r="J21" s="80">
        <f>SUMIF('KRM Sensitivities'!$C$4:$C$422,"="&amp;$A21,'KRM Sensitivities'!$M$4:$M$65536)</f>
        <v>1202.9799999999998</v>
      </c>
      <c r="K21" s="80">
        <f>SUMIF('KRM Sensitivities'!$C$4:$C$422,"="&amp;$A21,'KRM Sensitivities'!$N$4:$N$65536)</f>
        <v>1202.9799999999998</v>
      </c>
      <c r="L21" s="80">
        <f>SUMIF('KRM Sensitivities'!$C$4:$C$422,"="&amp;$A21,'KRM Sensitivities'!$O$4:$O$65536)</f>
        <v>1202.9799999999998</v>
      </c>
      <c r="M21" s="80">
        <f>SUMIF('KRM Sensitivities'!$C$4:$C$422,"="&amp;$A21,'KRM Sensitivities'!$P$4:$P$65536)</f>
        <v>1403.1799999999998</v>
      </c>
      <c r="N21" s="80">
        <f>SUMIF('KRM Sensitivities'!$C$4:$C$422,"="&amp;$A21,'KRM Sensitivities'!$Q$4:$Q$65536)</f>
        <v>1398.6899999999998</v>
      </c>
      <c r="O21" s="80">
        <f>SUMIF('KRM Sensitivities'!$C$4:$C$422,"="&amp;$A21,'KRM Sensitivities'!$R$4:$R$65536)</f>
        <v>0</v>
      </c>
      <c r="P21" s="80">
        <f>SUMIF('KRM Sensitivities'!$C$4:$C$422,"="&amp;$A21,'KRM Sensitivities'!$S$4:$S$65536)</f>
        <v>0</v>
      </c>
      <c r="Q21" s="80">
        <f>SUMIF('KRM Sensitivities'!$C$4:$C$422,"="&amp;$A21,'KRM Sensitivities'!$T$4:$T$65536)</f>
        <v>0</v>
      </c>
      <c r="R21" s="80">
        <f>SUMIF('KRM Sensitivities'!$C$4:$C$422,"="&amp;$A21,'KRM Sensitivities'!$U$4:$U$65536)</f>
        <v>0</v>
      </c>
      <c r="S21" s="80">
        <f>SUMIF('KRM Sensitivities'!$C$4:$C$422,"="&amp;$A21,'KRM Sensitivities'!$V$4:$V$65536)</f>
        <v>216.36</v>
      </c>
      <c r="T21" s="80">
        <f>SUMIF('KRM Sensitivities'!$C$4:$C$422,"="&amp;$A21,'KRM Sensitivities'!$W$4:$W$65536)</f>
        <v>216.36</v>
      </c>
      <c r="U21" s="80">
        <f>SUMIF('KRM Sensitivities'!$C$4:$C$422,"="&amp;$A21,'KRM Sensitivities'!$X$4:$X$65536)</f>
        <v>0</v>
      </c>
      <c r="V21" s="80">
        <f>SUMIF('KRM Sensitivities'!$C$4:$C$422,"="&amp;$A21,'KRM Sensitivities'!$Y$4:$Y$65536)</f>
        <v>0</v>
      </c>
      <c r="W21" s="80">
        <f>SUMIF('KRM Sensitivities'!$C$4:$C$422,"="&amp;$A21,'KRM Sensitivities'!$Z$4:$Z$65536)</f>
        <v>828.61</v>
      </c>
      <c r="X21" s="80">
        <f>SUMIF('KRM Sensitivities'!$C$4:$C$422,"="&amp;$A21,'KRM Sensitivities'!$AA$4:$AA$65536)</f>
        <v>0</v>
      </c>
      <c r="Y21" s="80">
        <f>SUMIF('KRM Sensitivities'!$C$4:$C$422,"="&amp;$A21,'KRM Sensitivities'!$AB$4:$AB$65536)</f>
        <v>923.78</v>
      </c>
      <c r="Z21" s="80">
        <f>SUMIF('KRM Sensitivities'!$C$4:$C$422,"="&amp;$A21,'KRM Sensitivities'!$AC$4:$AC$65536)</f>
        <v>353.72</v>
      </c>
      <c r="AA21" s="80">
        <f>SUMIF('KRM Sensitivities'!$C$4:$C$422,"="&amp;$A21,'KRM Sensitivities'!$AD$4:$AD$65536)</f>
        <v>152.62</v>
      </c>
      <c r="AB21" s="80">
        <f>SUMIF('KRM Sensitivities'!$C$4:$C$422,"="&amp;$A21,'KRM Sensitivities'!$AE$4:$AE$65536)</f>
        <v>201.1</v>
      </c>
      <c r="AC21" s="80">
        <f>SUMIF('KRM Sensitivities'!$C$4:$C$422,"="&amp;$A21,'KRM Sensitivities'!$AF$4:$AF$65536)</f>
        <v>0</v>
      </c>
      <c r="AD21" s="80">
        <f>SUMIF('KRM Sensitivities'!$C$4:$C$422,"="&amp;$A21,'KRM Sensitivities'!$AG$4:$AG$65536)</f>
        <v>0</v>
      </c>
      <c r="AE21" s="80">
        <f>SUMIF('KRM Sensitivities'!$C$4:$C$422,"="&amp;$A21,'KRM Sensitivities'!$AH$4:$AH$65536)</f>
        <v>0</v>
      </c>
      <c r="AF21" s="80">
        <f>SUMIF('KRM Sensitivities'!$C$4:$C$422,"="&amp;$A21,'KRM Sensitivities'!$AI$4:$AI$65536)</f>
        <v>0</v>
      </c>
      <c r="AG21" s="80">
        <f>SUMIF('KRM Sensitivities'!$C$4:$C$422,"="&amp;$A21,'KRM Sensitivities'!$AJ$4:$AJ$65536)</f>
        <v>0</v>
      </c>
      <c r="AH21" s="80">
        <f>SUMIF('KRM Sensitivities'!$C$4:$C$422,"="&amp;$A21,'KRM Sensitivities'!$AK$4:$AK$65536)</f>
        <v>0</v>
      </c>
      <c r="AI21" s="80">
        <f>SUMIF('KRM Sensitivities'!$C$4:$C$422,"="&amp;$A21,'KRM Sensitivities'!$AL$4:$AL$65536)</f>
        <v>0</v>
      </c>
      <c r="AJ21" s="80">
        <f>SUMIF('KRM Sensitivities'!$C$4:$C$422,"="&amp;$A21,'KRM Sensitivities'!$AM$4:$AM$65536)</f>
        <v>0</v>
      </c>
      <c r="AK21" s="80">
        <f>SUMIF('KRM Sensitivities'!$C$4:$C$422,"="&amp;$A21,'KRM Sensitivities'!$AN$4:$AN$65536)</f>
        <v>0</v>
      </c>
      <c r="AL21" s="80">
        <f>SUMIF('KRM Sensitivities'!$C$4:$C$422,"="&amp;$A21,'KRM Sensitivities'!$AO$4:$AO$65536)</f>
        <v>0</v>
      </c>
      <c r="AM21" s="80">
        <f>SUMIF('KRM Sensitivities'!$C$4:$C$422,"="&amp;$A21,'KRM Sensitivities'!$AP$4:$AP$65536)</f>
        <v>0</v>
      </c>
      <c r="AN21" s="80">
        <f>SUMIF('KRM Sensitivities'!$C$4:$C$422,"="&amp;$A21,'KRM Sensitivities'!$AQ$4:$AQ$65536)</f>
        <v>0</v>
      </c>
      <c r="AO21" s="80">
        <f>SUMIF('KRM Sensitivities'!$C$4:$C$422,"="&amp;$A21,'KRM Sensitivities'!$AR$4:$AR$65536)</f>
        <v>0</v>
      </c>
      <c r="AP21" s="80">
        <f>SUMIF('KRM Sensitivities'!$C$4:$C$422,"="&amp;$A21,'KRM Sensitivities'!$AS$4:$AS$65536)</f>
        <v>0</v>
      </c>
      <c r="AQ21" s="80">
        <f>SUMIF('KRM Sensitivities'!$C$4:$C$422,"="&amp;$A21,'KRM Sensitivities'!$AT$4:$AT$65536)</f>
        <v>0</v>
      </c>
      <c r="AR21" s="80">
        <f>SUMIF('KRM Sensitivities'!$C$4:$C$422,"="&amp;$A21,'KRM Sensitivities'!$AU$4:$AU$65536)</f>
        <v>4.49</v>
      </c>
      <c r="AS21" s="80">
        <f>SUMIF('KRM Sensitivities'!$C$4:$C$422,"="&amp;$A21,'KRM Sensitivities'!$AV$4:$AV$65536)</f>
        <v>0</v>
      </c>
      <c r="AT21" s="80">
        <f>SUMIF('KRM Sensitivities'!$C$4:$C$422,"="&amp;$A21,'KRM Sensitivities'!$AW$4:$AW$65536)</f>
        <v>0</v>
      </c>
      <c r="AU21" s="80">
        <f>SUMIF('KRM Sensitivities'!$C$4:$C$422,"="&amp;$A21,'KRM Sensitivities'!$AX$4:$AX$65536)</f>
        <v>0</v>
      </c>
      <c r="AV21" s="80">
        <f>SUMIF('KRM Sensitivities'!$C$4:$C$422,"="&amp;$A21,'KRM Sensitivities'!$AY$4:$AY$65536)</f>
        <v>0</v>
      </c>
      <c r="AW21" s="80">
        <f>SUMIF('KRM Sensitivities'!$C$4:$C$422,"="&amp;$A21,'KRM Sensitivities'!$AZ$4:$AZ$65536)</f>
        <v>0</v>
      </c>
      <c r="AX21" s="80">
        <f>SUMIF('KRM Sensitivities'!$C$4:$C$422,"="&amp;$A21,'KRM Sensitivities'!$BA$4:$BA$65536)</f>
        <v>0</v>
      </c>
      <c r="AY21" s="80">
        <f>SUMIF('KRM Sensitivities'!$C$4:$C$422,"="&amp;$A21,'KRM Sensitivities'!$BB$4:$BB$65536)</f>
        <v>4.49</v>
      </c>
      <c r="AZ21" s="80">
        <f>SUMIF('KRM Sensitivities'!$C$4:$C$422,"="&amp;$A21,'KRM Sensitivities'!$BC$4:$BC$65536)</f>
        <v>4.49</v>
      </c>
      <c r="BA21" s="80">
        <f>SUMIF('KRM Sensitivities'!$C$4:$C$422,"="&amp;$A21,'KRM Sensitivities'!$BD$4:$BD$65536)</f>
        <v>0</v>
      </c>
      <c r="BB21" s="80">
        <f>SUMIF('KRM Sensitivities'!$C$4:$C$422,"="&amp;$A21,'KRM Sensitivities'!$BE$4:$BE$65536)</f>
        <v>0</v>
      </c>
      <c r="BC21" s="80">
        <f>SUMIF('KRM Sensitivities'!$C$4:$C$422,"="&amp;$A21,'KRM Sensitivities'!$BF$4:$BF$65536)</f>
        <v>0</v>
      </c>
      <c r="BD21" s="80">
        <f>SUMIF('KRM Sensitivities'!$C$4:$C$422,"="&amp;$A21,'KRM Sensitivities'!$BG$4:$BG$65536)</f>
        <v>-200.19999999999993</v>
      </c>
      <c r="BE21" s="80">
        <f>SUMIF('KRM Sensitivities'!$C$4:$C$422,"="&amp;$A21,'KRM Sensitivities'!$BH$4:$BH$65536)</f>
        <v>0</v>
      </c>
      <c r="BF21" s="80">
        <f>SUMIF('KRM Sensitivities'!$C$4:$C$422,"="&amp;$A21,'KRM Sensitivities'!$BI$4:$BI$65536)</f>
        <v>0</v>
      </c>
      <c r="BG21" s="80">
        <f>SUMIF('KRM Sensitivities'!$C$4:$C$422,"="&amp;$A21,'KRM Sensitivities'!$BJ$4:$BJ$65536)</f>
        <v>0</v>
      </c>
      <c r="BH21" s="80">
        <f>SUMIF('KRM Sensitivities'!$C$4:$C$422,"="&amp;$A21,'KRM Sensitivities'!$BL$4:$BL$65536)</f>
        <v>0</v>
      </c>
      <c r="BI21" s="80">
        <f>SUMIF('KRM Sensitivities'!$C$4:$C$422,"="&amp;$A21,'KRM Sensitivities'!$BM$4:$BM$65536)</f>
        <v>0</v>
      </c>
      <c r="BJ21" s="80">
        <f>SUMIF('KRM Sensitivities'!$C$4:$C$422,"="&amp;$A21,'KRM Sensitivities'!$BK$4:$BK$65536)</f>
        <v>0</v>
      </c>
      <c r="BK21" s="80">
        <f>SUMIF('KRM Sensitivities'!$C$4:$C$422,"="&amp;$A21,'KRM Sensitivities'!$BN$4:$BN$65536)</f>
        <v>0</v>
      </c>
      <c r="BL21" s="80">
        <f>SUMIF('KRM Sensitivities'!$C$4:$C$422,"="&amp;$A21,'KRM Sensitivities'!$BO$4:$BO$65536)</f>
        <v>-200.19999999999993</v>
      </c>
      <c r="BM21" s="80">
        <f>SUMIF('KRM Sensitivities'!$C$4:$C$422,"="&amp;$A21,'KRM Sensitivities'!$BP$4:$BP$65536)</f>
        <v>904.03</v>
      </c>
      <c r="BN21" s="80">
        <f>SUMIF('KRM Sensitivities'!$C$4:$C$422,"="&amp;$A21,'KRM Sensitivities'!$BQ$4:$BQ$65536)</f>
        <v>904.03</v>
      </c>
      <c r="BO21" s="80">
        <f>SUMIF('KRM Sensitivities'!$C$4:$C$422,"="&amp;$A21,'KRM Sensitivities'!$BR$4:$BR$65536)</f>
        <v>0</v>
      </c>
      <c r="BP21" s="80">
        <f>SUMIF('KRM Sensitivities'!$C$4:$C$422,"="&amp;$A21,'KRM Sensitivities'!$BS$4:$BS$65536)</f>
        <v>0</v>
      </c>
      <c r="BQ21" s="80">
        <f>SUMIF('KRM Sensitivities'!$C$4:$C$422,"="&amp;$A21,'KRM Sensitivities'!$BT$4:$BT$65536)</f>
        <v>0</v>
      </c>
      <c r="BR21" s="80">
        <f>SUMIF('KRM Sensitivities'!$C$4:$C$422,"="&amp;$A21,'KRM Sensitivities'!$BU$4:$BU$65536)</f>
        <v>0</v>
      </c>
      <c r="BS21" s="80">
        <f>SUMIF('KRM Sensitivities'!$C$4:$C$422,"="&amp;$A21,'KRM Sensitivities'!$BV$4:$BV$65536)</f>
        <v>0</v>
      </c>
      <c r="BT21" s="80">
        <f>SUMIF('KRM Sensitivities'!$C$4:$C$422,"="&amp;$A21,'KRM Sensitivities'!$BW$4:$BW$65536)</f>
        <v>0</v>
      </c>
      <c r="BU21" s="80">
        <f>SUMIF('KRM Sensitivities'!$C$4:$C$422,"="&amp;$A21,'KRM Sensitivities'!$BX$4:$BX$65536)</f>
        <v>0</v>
      </c>
      <c r="BV21" s="80">
        <f>SUMIF('KRM Sensitivities'!$C$4:$C$422,"="&amp;$A21,'KRM Sensitivities'!$BY$4:$BY$65536)</f>
        <v>-1147.32</v>
      </c>
      <c r="BW21" s="80">
        <f>SUMIF('KRM Sensitivities'!$C$4:$C$422,"="&amp;$A21,'KRM Sensitivities'!$BZ$4:$BZ$65536)</f>
        <v>-1147.32</v>
      </c>
      <c r="BX21" s="80">
        <f>SUMIF('KRM Sensitivities'!$C$4:$C$422,"="&amp;$A21,'KRM Sensitivities'!$CA$4:$CA$65536)</f>
        <v>0</v>
      </c>
      <c r="BY21" s="80">
        <f>SUMIF('KRM Sensitivities'!$C$4:$C$422,"="&amp;$A21,'KRM Sensitivities'!$CB$4:$CB$65536)</f>
        <v>68.23</v>
      </c>
      <c r="BZ21" s="80">
        <f>SUMIF('KRM Sensitivities'!$C$4:$C$422,"="&amp;$A21,'KRM Sensitivities'!$CC$4:$CC$65536)</f>
        <v>68.23</v>
      </c>
      <c r="CA21" s="80">
        <f>SUMIF('KRM Sensitivities'!$C$4:$C$422,"="&amp;$A21,'KRM Sensitivities'!$CD$4:$CD$65536)</f>
        <v>0</v>
      </c>
      <c r="CB21" s="80">
        <f>SUMIF('KRM Sensitivities'!$C$4:$C$422,"="&amp;$A21,'KRM Sensitivities'!$CE$4:$CE$65536)</f>
        <v>-30.53</v>
      </c>
      <c r="CC21" s="80">
        <f>SUMIF('KRM Sensitivities'!$C$4:$C$422,"="&amp;$A21,'KRM Sensitivities'!$CF$4:$CF$65536)</f>
        <v>-30.53</v>
      </c>
      <c r="CD21" s="80">
        <f>SUMIF('KRM Sensitivities'!$C$4:$C$422,"="&amp;$A21,'KRM Sensitivities'!$CG$4:$CG$65536)</f>
        <v>0</v>
      </c>
      <c r="CE21" s="80">
        <f>SUMIF('KRM Sensitivities'!$C$4:$C$422,"="&amp;$A21,'KRM Sensitivities'!$CH$4:$CH$65536)</f>
        <v>0</v>
      </c>
      <c r="CF21" s="80">
        <f>SUMIF('KRM Sensitivities'!$C$4:$C$422,"="&amp;$A21,'KRM Sensitivities'!$CI$4:$CI$65536)</f>
        <v>0</v>
      </c>
      <c r="CG21" s="80">
        <f>SUMIF('KRM Sensitivities'!$C$4:$C$422,"="&amp;$A21,'KRM Sensitivities'!$CJ$4:$CJ$65536)</f>
        <v>0</v>
      </c>
      <c r="CH21" s="80">
        <f>SUMIF('KRM Sensitivities'!$C$4:$C$422,"="&amp;$A21,'KRM Sensitivities'!$CK$4:$CK$65536)</f>
        <v>0</v>
      </c>
      <c r="CI21" s="80">
        <f>SUMIF('KRM Sensitivities'!$C$4:$C$422,"="&amp;$A21,'KRM Sensitivities'!$CL$4:$CL$65536)</f>
        <v>0</v>
      </c>
      <c r="CJ21" s="80">
        <f>SUMIF('KRM Sensitivities'!$C$4:$C$422,"="&amp;$A21,'KRM Sensitivities'!$CM$4:$CM$65536)</f>
        <v>0</v>
      </c>
      <c r="CK21" s="80">
        <f>SUMIF('KRM Sensitivities'!$C$4:$C$422,"="&amp;$A21,'KRM Sensitivities'!$CN$4:$CN$65536)</f>
        <v>5.39</v>
      </c>
      <c r="CL21" s="80">
        <f>SUMIF('KRM Sensitivities'!$C$4:$C$422,"="&amp;$A21,'KRM Sensitivities'!$CO$4:$CO$65536)</f>
        <v>5.39</v>
      </c>
      <c r="CM21" s="80">
        <f>SUMIF('KRM Sensitivities'!$C$4:$C$422,"="&amp;$A21,'KRM Sensitivities'!$CP$4:$CP$65536)</f>
        <v>0</v>
      </c>
      <c r="CN21" s="80">
        <f>SUMIF('KRM Sensitivities'!$C$4:$C$422,"="&amp;$A21,'KRM Sensitivities'!$CQ$4:$CQ$65536)</f>
        <v>0</v>
      </c>
      <c r="CO21" s="80">
        <f>SUMIF('KRM Sensitivities'!$C$4:$C$422,"="&amp;$A21,'KRM Sensitivities'!$CR$4:$CR$65536)</f>
        <v>0</v>
      </c>
      <c r="CP21" s="80">
        <f>SUMIF('KRM Sensitivities'!$C$4:$C$422,"="&amp;$A21,'KRM Sensitivities'!$CS$4:$CS$65536)</f>
        <v>0</v>
      </c>
      <c r="CQ21" s="80">
        <f>SUMIF('KRM Sensitivities'!$C$4:$C$422,"="&amp;$A21,'KRM Sensitivities'!$CT$4:$CT$65536)</f>
        <v>0</v>
      </c>
      <c r="CR21" s="80">
        <f>SUMIF('KRM Sensitivities'!$C$4:$C$422,"="&amp;$A21,'KRM Sensitivities'!$CU$4:$CU$65536)</f>
        <v>0</v>
      </c>
      <c r="CS21" s="80">
        <f>SUMIF('KRM Sensitivities'!$C$4:$C$422,"="&amp;$A21,'KRM Sensitivities'!$CV$4:$CV$65536)</f>
        <v>0</v>
      </c>
      <c r="CT21" s="80">
        <f>SUMIF('KRM Sensitivities'!$C$4:$C$422,"="&amp;$A21,'KRM Sensitivities'!$CW$4:$CW$65536)</f>
        <v>0</v>
      </c>
      <c r="CU21" s="80">
        <f>SUMIF('KRM Sensitivities'!$C$4:$C$422,"="&amp;$A21,'KRM Sensitivities'!$CX$4:$CX$65536)</f>
        <v>0</v>
      </c>
      <c r="CV21" s="80">
        <f>SUMIF('KRM Sensitivities'!$C$4:$C$422,"="&amp;$A21,'KRM Sensitivities'!$CY$4:$CY$65536)</f>
        <v>0</v>
      </c>
      <c r="CW21" s="80">
        <f>SUMIF('KRM Sensitivities'!$C$4:$C$422,"="&amp;$A21,'KRM Sensitivities'!$CZ$4:$CZ$65536)</f>
        <v>0</v>
      </c>
      <c r="CX21" s="80">
        <f>SUMIF('KRM Sensitivities'!$C$4:$C$422,"="&amp;$A21,'KRM Sensitivities'!$DA$4:$DA$65536)</f>
        <v>0</v>
      </c>
      <c r="CY21" s="80">
        <f>SUMIF('KRM Sensitivities'!$C$4:$C$422,"="&amp;$A21,'KRM Sensitivities'!$DB$4:$DB$65536)</f>
        <v>0</v>
      </c>
      <c r="CZ21" s="80">
        <f>SUMIF('KRM Sensitivities'!$C$4:$C$422,"="&amp;$A21,'KRM Sensitivities'!$DC$4:$DC$65536)</f>
        <v>0</v>
      </c>
      <c r="DA21" s="80">
        <f>SUMIF('KRM Sensitivities'!$C$4:$C$422,"="&amp;$A21,'KRM Sensitivities'!$DD$4:$DD$65536)</f>
        <v>0</v>
      </c>
      <c r="DB21" s="80">
        <f>SUMIF('KRM Sensitivities'!$C$4:$C$422,"="&amp;$A21,'KRM Sensitivities'!$DE$4:$DE$65536)</f>
        <v>0</v>
      </c>
      <c r="DC21" s="80">
        <f>SUMIF('KRM Sensitivities'!$C$4:$C$422,"="&amp;$A21,'KRM Sensitivities'!$DF$4:$DF$65536)</f>
        <v>0</v>
      </c>
      <c r="DD21" s="80">
        <f>SUMIF('KRM Sensitivities'!$C$4:$C$422,"="&amp;$A21,'KRM Sensitivities'!$DG$4:$DG$65536)</f>
        <v>0</v>
      </c>
      <c r="DE21" s="80">
        <f>SUMIF('KRM Sensitivities'!$C$4:$C$422,"="&amp;$A21,'KRM Sensitivities'!$DH$4:$DH$65536)</f>
        <v>0</v>
      </c>
      <c r="DF21" s="80">
        <f>SUMIF('KRM Sensitivities'!$C$4:$C$422,"="&amp;$A21,'KRM Sensitivities'!$DI$4:$DI$65536)</f>
        <v>0</v>
      </c>
      <c r="DG21" s="80">
        <f>SUMIF('KRM Sensitivities'!$C$4:$C$422,"="&amp;$A21,'KRM Sensitivities'!$DJ$4:$DJ$65536)</f>
        <v>0</v>
      </c>
      <c r="DH21" s="80">
        <f>SUMIF('KRM Sensitivities'!$C$4:$C$422,"="&amp;$A21,'KRM Sensitivities'!$DK$4:$DK$65536)</f>
        <v>0</v>
      </c>
      <c r="DI21" s="80">
        <f>SUMIF('KRM Sensitivities'!$C$4:$C$422,"="&amp;$A21,'KRM Sensitivities'!$DL$4:$DL$65536)</f>
        <v>0</v>
      </c>
      <c r="DJ21" s="80">
        <f>SUMIF('KRM Sensitivities'!$C$4:$C$422,"="&amp;$A21,'KRM Sensitivities'!$DM$4:$DM$65536)</f>
        <v>0</v>
      </c>
      <c r="DK21" s="80">
        <f>SUMIF('KRM Sensitivities'!$C$4:$C$422,"="&amp;$A21,'KRM Sensitivities'!$DN$4:$DN$65536)</f>
        <v>0</v>
      </c>
      <c r="DL21" s="80">
        <f>SUMIF('KRM Sensitivities'!$C$4:$C$422,"="&amp;$A21,'KRM Sensitivities'!$DO$4:$DO$65536)</f>
        <v>0</v>
      </c>
      <c r="DM21" s="80">
        <f>SUMIF('KRM Sensitivities'!$C$4:$C$422,"="&amp;$A21,'KRM Sensitivities'!$DP$4:$DP$65536)</f>
        <v>0</v>
      </c>
      <c r="DN21" s="80">
        <f>SUMIF('KRM Sensitivities'!$C$4:$C$422,"="&amp;$A21,'KRM Sensitivities'!$DQ$4:$DQ$65536)</f>
        <v>0</v>
      </c>
      <c r="DO21" s="80">
        <f>SUMIF('KRM Sensitivities'!$C$4:$C$422,"="&amp;$A21,'KRM Sensitivities'!$DR$4:$DR$65536)</f>
        <v>0</v>
      </c>
      <c r="DP21" s="80">
        <f>SUMIF('KRM Sensitivities'!$C$4:$C$422,"="&amp;$A21,'KRM Sensitivities'!$DS$4:$DS$65536)</f>
        <v>0</v>
      </c>
      <c r="DQ21" s="80">
        <f>SUMIF('KRM Sensitivities'!$C$4:$C$422,"="&amp;$A21,'KRM Sensitivities'!$DT$4:$DT$65536)</f>
        <v>-95.17</v>
      </c>
      <c r="DR21" s="61" t="str">
        <f t="shared" si="0"/>
        <v>YC2Y</v>
      </c>
      <c r="DS21" s="61" t="str">
        <f t="shared" si="1"/>
        <v>YCUSD2Y</v>
      </c>
    </row>
    <row r="22" spans="1:123" x14ac:dyDescent="0.2">
      <c r="A22">
        <v>81</v>
      </c>
      <c r="B22" t="s">
        <v>16</v>
      </c>
      <c r="C22" t="s">
        <v>369</v>
      </c>
      <c r="D22" t="s">
        <v>532</v>
      </c>
      <c r="E22" t="s">
        <v>25</v>
      </c>
      <c r="F22" t="s">
        <v>33</v>
      </c>
      <c r="G22">
        <v>0.60518700000000003</v>
      </c>
      <c r="H22">
        <v>1.16421</v>
      </c>
      <c r="I22" s="80">
        <f>SUMIF('KRM Sensitivities'!$C$4:$C$422,"="&amp;$A22,'KRM Sensitivities'!$L$4:$L$65536)</f>
        <v>3078.8100000000004</v>
      </c>
      <c r="J22" s="80">
        <f>SUMIF('KRM Sensitivities'!$C$4:$C$422,"="&amp;$A22,'KRM Sensitivities'!$M$4:$M$65536)</f>
        <v>3078.8100000000004</v>
      </c>
      <c r="K22" s="80">
        <f>SUMIF('KRM Sensitivities'!$C$4:$C$422,"="&amp;$A22,'KRM Sensitivities'!$N$4:$N$65536)</f>
        <v>3078.8100000000004</v>
      </c>
      <c r="L22" s="80">
        <f>SUMIF('KRM Sensitivities'!$C$4:$C$422,"="&amp;$A22,'KRM Sensitivities'!$O$4:$O$65536)</f>
        <v>3078.8100000000004</v>
      </c>
      <c r="M22" s="80">
        <f>SUMIF('KRM Sensitivities'!$C$4:$C$422,"="&amp;$A22,'KRM Sensitivities'!$P$4:$P$65536)</f>
        <v>3031.2300000000005</v>
      </c>
      <c r="N22" s="80">
        <f>SUMIF('KRM Sensitivities'!$C$4:$C$422,"="&amp;$A22,'KRM Sensitivities'!$Q$4:$Q$65536)</f>
        <v>3020.9100000000003</v>
      </c>
      <c r="O22" s="80">
        <f>SUMIF('KRM Sensitivities'!$C$4:$C$422,"="&amp;$A22,'KRM Sensitivities'!$R$4:$R$65536)</f>
        <v>0</v>
      </c>
      <c r="P22" s="80">
        <f>SUMIF('KRM Sensitivities'!$C$4:$C$422,"="&amp;$A22,'KRM Sensitivities'!$S$4:$S$65536)</f>
        <v>0</v>
      </c>
      <c r="Q22" s="80">
        <f>SUMIF('KRM Sensitivities'!$C$4:$C$422,"="&amp;$A22,'KRM Sensitivities'!$T$4:$T$65536)</f>
        <v>0</v>
      </c>
      <c r="R22" s="80">
        <f>SUMIF('KRM Sensitivities'!$C$4:$C$422,"="&amp;$A22,'KRM Sensitivities'!$U$4:$U$65536)</f>
        <v>0</v>
      </c>
      <c r="S22" s="80">
        <f>SUMIF('KRM Sensitivities'!$C$4:$C$422,"="&amp;$A22,'KRM Sensitivities'!$V$4:$V$65536)</f>
        <v>561.99</v>
      </c>
      <c r="T22" s="80">
        <f>SUMIF('KRM Sensitivities'!$C$4:$C$422,"="&amp;$A22,'KRM Sensitivities'!$W$4:$W$65536)</f>
        <v>561.99</v>
      </c>
      <c r="U22" s="80">
        <f>SUMIF('KRM Sensitivities'!$C$4:$C$422,"="&amp;$A22,'KRM Sensitivities'!$X$4:$X$65536)</f>
        <v>0</v>
      </c>
      <c r="V22" s="80">
        <f>SUMIF('KRM Sensitivities'!$C$4:$C$422,"="&amp;$A22,'KRM Sensitivities'!$Y$4:$Y$65536)</f>
        <v>0</v>
      </c>
      <c r="W22" s="80">
        <f>SUMIF('KRM Sensitivities'!$C$4:$C$422,"="&amp;$A22,'KRM Sensitivities'!$Z$4:$Z$65536)</f>
        <v>1641.52</v>
      </c>
      <c r="X22" s="80">
        <f>SUMIF('KRM Sensitivities'!$C$4:$C$422,"="&amp;$A22,'KRM Sensitivities'!$AA$4:$AA$65536)</f>
        <v>0</v>
      </c>
      <c r="Y22" s="80">
        <f>SUMIF('KRM Sensitivities'!$C$4:$C$422,"="&amp;$A22,'KRM Sensitivities'!$AB$4:$AB$65536)</f>
        <v>1890.65</v>
      </c>
      <c r="Z22" s="80">
        <f>SUMIF('KRM Sensitivities'!$C$4:$C$422,"="&amp;$A22,'KRM Sensitivities'!$AC$4:$AC$65536)</f>
        <v>817.40000000000009</v>
      </c>
      <c r="AA22" s="80">
        <f>SUMIF('KRM Sensitivities'!$C$4:$C$422,"="&amp;$A22,'KRM Sensitivities'!$AD$4:$AD$65536)</f>
        <v>578.6</v>
      </c>
      <c r="AB22" s="80">
        <f>SUMIF('KRM Sensitivities'!$C$4:$C$422,"="&amp;$A22,'KRM Sensitivities'!$AE$4:$AE$65536)</f>
        <v>238.8</v>
      </c>
      <c r="AC22" s="80">
        <f>SUMIF('KRM Sensitivities'!$C$4:$C$422,"="&amp;$A22,'KRM Sensitivities'!$AF$4:$AF$65536)</f>
        <v>0</v>
      </c>
      <c r="AD22" s="80">
        <f>SUMIF('KRM Sensitivities'!$C$4:$C$422,"="&amp;$A22,'KRM Sensitivities'!$AG$4:$AG$65536)</f>
        <v>0</v>
      </c>
      <c r="AE22" s="80">
        <f>SUMIF('KRM Sensitivities'!$C$4:$C$422,"="&amp;$A22,'KRM Sensitivities'!$AH$4:$AH$65536)</f>
        <v>0</v>
      </c>
      <c r="AF22" s="80">
        <f>SUMIF('KRM Sensitivities'!$C$4:$C$422,"="&amp;$A22,'KRM Sensitivities'!$AI$4:$AI$65536)</f>
        <v>0</v>
      </c>
      <c r="AG22" s="80">
        <f>SUMIF('KRM Sensitivities'!$C$4:$C$422,"="&amp;$A22,'KRM Sensitivities'!$AJ$4:$AJ$65536)</f>
        <v>0</v>
      </c>
      <c r="AH22" s="80">
        <f>SUMIF('KRM Sensitivities'!$C$4:$C$422,"="&amp;$A22,'KRM Sensitivities'!$AK$4:$AK$65536)</f>
        <v>0</v>
      </c>
      <c r="AI22" s="80">
        <f>SUMIF('KRM Sensitivities'!$C$4:$C$422,"="&amp;$A22,'KRM Sensitivities'!$AL$4:$AL$65536)</f>
        <v>0</v>
      </c>
      <c r="AJ22" s="80">
        <f>SUMIF('KRM Sensitivities'!$C$4:$C$422,"="&amp;$A22,'KRM Sensitivities'!$AM$4:$AM$65536)</f>
        <v>0</v>
      </c>
      <c r="AK22" s="80">
        <f>SUMIF('KRM Sensitivities'!$C$4:$C$422,"="&amp;$A22,'KRM Sensitivities'!$AN$4:$AN$65536)</f>
        <v>0</v>
      </c>
      <c r="AL22" s="80">
        <f>SUMIF('KRM Sensitivities'!$C$4:$C$422,"="&amp;$A22,'KRM Sensitivities'!$AO$4:$AO$65536)</f>
        <v>0</v>
      </c>
      <c r="AM22" s="80">
        <f>SUMIF('KRM Sensitivities'!$C$4:$C$422,"="&amp;$A22,'KRM Sensitivities'!$AP$4:$AP$65536)</f>
        <v>0</v>
      </c>
      <c r="AN22" s="80">
        <f>SUMIF('KRM Sensitivities'!$C$4:$C$422,"="&amp;$A22,'KRM Sensitivities'!$AQ$4:$AQ$65536)</f>
        <v>0</v>
      </c>
      <c r="AO22" s="80">
        <f>SUMIF('KRM Sensitivities'!$C$4:$C$422,"="&amp;$A22,'KRM Sensitivities'!$AR$4:$AR$65536)</f>
        <v>0</v>
      </c>
      <c r="AP22" s="80">
        <f>SUMIF('KRM Sensitivities'!$C$4:$C$422,"="&amp;$A22,'KRM Sensitivities'!$AS$4:$AS$65536)</f>
        <v>0</v>
      </c>
      <c r="AQ22" s="80">
        <f>SUMIF('KRM Sensitivities'!$C$4:$C$422,"="&amp;$A22,'KRM Sensitivities'!$AT$4:$AT$65536)</f>
        <v>0</v>
      </c>
      <c r="AR22" s="80">
        <f>SUMIF('KRM Sensitivities'!$C$4:$C$422,"="&amp;$A22,'KRM Sensitivities'!$AU$4:$AU$65536)</f>
        <v>10.32</v>
      </c>
      <c r="AS22" s="80">
        <f>SUMIF('KRM Sensitivities'!$C$4:$C$422,"="&amp;$A22,'KRM Sensitivities'!$AV$4:$AV$65536)</f>
        <v>0</v>
      </c>
      <c r="AT22" s="80">
        <f>SUMIF('KRM Sensitivities'!$C$4:$C$422,"="&amp;$A22,'KRM Sensitivities'!$AW$4:$AW$65536)</f>
        <v>0</v>
      </c>
      <c r="AU22" s="80">
        <f>SUMIF('KRM Sensitivities'!$C$4:$C$422,"="&amp;$A22,'KRM Sensitivities'!$AX$4:$AX$65536)</f>
        <v>0</v>
      </c>
      <c r="AV22" s="80">
        <f>SUMIF('KRM Sensitivities'!$C$4:$C$422,"="&amp;$A22,'KRM Sensitivities'!$AY$4:$AY$65536)</f>
        <v>0</v>
      </c>
      <c r="AW22" s="80">
        <f>SUMIF('KRM Sensitivities'!$C$4:$C$422,"="&amp;$A22,'KRM Sensitivities'!$AZ$4:$AZ$65536)</f>
        <v>0</v>
      </c>
      <c r="AX22" s="80">
        <f>SUMIF('KRM Sensitivities'!$C$4:$C$422,"="&amp;$A22,'KRM Sensitivities'!$BA$4:$BA$65536)</f>
        <v>0</v>
      </c>
      <c r="AY22" s="80">
        <f>SUMIF('KRM Sensitivities'!$C$4:$C$422,"="&amp;$A22,'KRM Sensitivities'!$BB$4:$BB$65536)</f>
        <v>10.32</v>
      </c>
      <c r="AZ22" s="80">
        <f>SUMIF('KRM Sensitivities'!$C$4:$C$422,"="&amp;$A22,'KRM Sensitivities'!$BC$4:$BC$65536)</f>
        <v>10.32</v>
      </c>
      <c r="BA22" s="80">
        <f>SUMIF('KRM Sensitivities'!$C$4:$C$422,"="&amp;$A22,'KRM Sensitivities'!$BD$4:$BD$65536)</f>
        <v>0</v>
      </c>
      <c r="BB22" s="80">
        <f>SUMIF('KRM Sensitivities'!$C$4:$C$422,"="&amp;$A22,'KRM Sensitivities'!$BE$4:$BE$65536)</f>
        <v>0</v>
      </c>
      <c r="BC22" s="80">
        <f>SUMIF('KRM Sensitivities'!$C$4:$C$422,"="&amp;$A22,'KRM Sensitivities'!$BF$4:$BF$65536)</f>
        <v>0</v>
      </c>
      <c r="BD22" s="80">
        <f>SUMIF('KRM Sensitivities'!$C$4:$C$422,"="&amp;$A22,'KRM Sensitivities'!$BG$4:$BG$65536)</f>
        <v>47.579999999999927</v>
      </c>
      <c r="BE22" s="80">
        <f>SUMIF('KRM Sensitivities'!$C$4:$C$422,"="&amp;$A22,'KRM Sensitivities'!$BH$4:$BH$65536)</f>
        <v>0</v>
      </c>
      <c r="BF22" s="80">
        <f>SUMIF('KRM Sensitivities'!$C$4:$C$422,"="&amp;$A22,'KRM Sensitivities'!$BI$4:$BI$65536)</f>
        <v>0</v>
      </c>
      <c r="BG22" s="80">
        <f>SUMIF('KRM Sensitivities'!$C$4:$C$422,"="&amp;$A22,'KRM Sensitivities'!$BJ$4:$BJ$65536)</f>
        <v>0</v>
      </c>
      <c r="BH22" s="80">
        <f>SUMIF('KRM Sensitivities'!$C$4:$C$422,"="&amp;$A22,'KRM Sensitivities'!$BL$4:$BL$65536)</f>
        <v>0</v>
      </c>
      <c r="BI22" s="80">
        <f>SUMIF('KRM Sensitivities'!$C$4:$C$422,"="&amp;$A22,'KRM Sensitivities'!$BM$4:$BM$65536)</f>
        <v>0</v>
      </c>
      <c r="BJ22" s="80">
        <f>SUMIF('KRM Sensitivities'!$C$4:$C$422,"="&amp;$A22,'KRM Sensitivities'!$BK$4:$BK$65536)</f>
        <v>0</v>
      </c>
      <c r="BK22" s="80">
        <f>SUMIF('KRM Sensitivities'!$C$4:$C$422,"="&amp;$A22,'KRM Sensitivities'!$BN$4:$BN$65536)</f>
        <v>0</v>
      </c>
      <c r="BL22" s="80">
        <f>SUMIF('KRM Sensitivities'!$C$4:$C$422,"="&amp;$A22,'KRM Sensitivities'!$BO$4:$BO$65536)</f>
        <v>47.579999999999927</v>
      </c>
      <c r="BM22" s="80">
        <f>SUMIF('KRM Sensitivities'!$C$4:$C$422,"="&amp;$A22,'KRM Sensitivities'!$BP$4:$BP$65536)</f>
        <v>7744.41</v>
      </c>
      <c r="BN22" s="80">
        <f>SUMIF('KRM Sensitivities'!$C$4:$C$422,"="&amp;$A22,'KRM Sensitivities'!$BQ$4:$BQ$65536)</f>
        <v>7744.41</v>
      </c>
      <c r="BO22" s="80">
        <f>SUMIF('KRM Sensitivities'!$C$4:$C$422,"="&amp;$A22,'KRM Sensitivities'!$BR$4:$BR$65536)</f>
        <v>0</v>
      </c>
      <c r="BP22" s="80">
        <f>SUMIF('KRM Sensitivities'!$C$4:$C$422,"="&amp;$A22,'KRM Sensitivities'!$BS$4:$BS$65536)</f>
        <v>0</v>
      </c>
      <c r="BQ22" s="80">
        <f>SUMIF('KRM Sensitivities'!$C$4:$C$422,"="&amp;$A22,'KRM Sensitivities'!$BT$4:$BT$65536)</f>
        <v>0</v>
      </c>
      <c r="BR22" s="80">
        <f>SUMIF('KRM Sensitivities'!$C$4:$C$422,"="&amp;$A22,'KRM Sensitivities'!$BU$4:$BU$65536)</f>
        <v>0</v>
      </c>
      <c r="BS22" s="80">
        <f>SUMIF('KRM Sensitivities'!$C$4:$C$422,"="&amp;$A22,'KRM Sensitivities'!$BV$4:$BV$65536)</f>
        <v>0</v>
      </c>
      <c r="BT22" s="80">
        <f>SUMIF('KRM Sensitivities'!$C$4:$C$422,"="&amp;$A22,'KRM Sensitivities'!$BW$4:$BW$65536)</f>
        <v>0</v>
      </c>
      <c r="BU22" s="80">
        <f>SUMIF('KRM Sensitivities'!$C$4:$C$422,"="&amp;$A22,'KRM Sensitivities'!$BX$4:$BX$65536)</f>
        <v>0</v>
      </c>
      <c r="BV22" s="80">
        <f>SUMIF('KRM Sensitivities'!$C$4:$C$422,"="&amp;$A22,'KRM Sensitivities'!$BY$4:$BY$65536)</f>
        <v>-7769.55</v>
      </c>
      <c r="BW22" s="80">
        <f>SUMIF('KRM Sensitivities'!$C$4:$C$422,"="&amp;$A22,'KRM Sensitivities'!$BZ$4:$BZ$65536)</f>
        <v>-7769.55</v>
      </c>
      <c r="BX22" s="80">
        <f>SUMIF('KRM Sensitivities'!$C$4:$C$422,"="&amp;$A22,'KRM Sensitivities'!$CA$4:$CA$65536)</f>
        <v>0</v>
      </c>
      <c r="BY22" s="80">
        <f>SUMIF('KRM Sensitivities'!$C$4:$C$422,"="&amp;$A22,'KRM Sensitivities'!$CB$4:$CB$65536)</f>
        <v>152.16999999999999</v>
      </c>
      <c r="BZ22" s="80">
        <f>SUMIF('KRM Sensitivities'!$C$4:$C$422,"="&amp;$A22,'KRM Sensitivities'!$CC$4:$CC$65536)</f>
        <v>152.16999999999999</v>
      </c>
      <c r="CA22" s="80">
        <f>SUMIF('KRM Sensitivities'!$C$4:$C$422,"="&amp;$A22,'KRM Sensitivities'!$CD$4:$CD$65536)</f>
        <v>0</v>
      </c>
      <c r="CB22" s="80">
        <f>SUMIF('KRM Sensitivities'!$C$4:$C$422,"="&amp;$A22,'KRM Sensitivities'!$CE$4:$CE$65536)</f>
        <v>-79.45</v>
      </c>
      <c r="CC22" s="80">
        <f>SUMIF('KRM Sensitivities'!$C$4:$C$422,"="&amp;$A22,'KRM Sensitivities'!$CF$4:$CF$65536)</f>
        <v>-79.45</v>
      </c>
      <c r="CD22" s="80">
        <f>SUMIF('KRM Sensitivities'!$C$4:$C$422,"="&amp;$A22,'KRM Sensitivities'!$CG$4:$CG$65536)</f>
        <v>0</v>
      </c>
      <c r="CE22" s="80">
        <f>SUMIF('KRM Sensitivities'!$C$4:$C$422,"="&amp;$A22,'KRM Sensitivities'!$CH$4:$CH$65536)</f>
        <v>0</v>
      </c>
      <c r="CF22" s="80">
        <f>SUMIF('KRM Sensitivities'!$C$4:$C$422,"="&amp;$A22,'KRM Sensitivities'!$CI$4:$CI$65536)</f>
        <v>0</v>
      </c>
      <c r="CG22" s="80">
        <f>SUMIF('KRM Sensitivities'!$C$4:$C$422,"="&amp;$A22,'KRM Sensitivities'!$CJ$4:$CJ$65536)</f>
        <v>0</v>
      </c>
      <c r="CH22" s="80">
        <f>SUMIF('KRM Sensitivities'!$C$4:$C$422,"="&amp;$A22,'KRM Sensitivities'!$CK$4:$CK$65536)</f>
        <v>0</v>
      </c>
      <c r="CI22" s="80">
        <f>SUMIF('KRM Sensitivities'!$C$4:$C$422,"="&amp;$A22,'KRM Sensitivities'!$CL$4:$CL$65536)</f>
        <v>0</v>
      </c>
      <c r="CJ22" s="80">
        <f>SUMIF('KRM Sensitivities'!$C$4:$C$422,"="&amp;$A22,'KRM Sensitivities'!$CM$4:$CM$65536)</f>
        <v>0</v>
      </c>
      <c r="CK22" s="80">
        <f>SUMIF('KRM Sensitivities'!$C$4:$C$422,"="&amp;$A22,'KRM Sensitivities'!$CN$4:$CN$65536)</f>
        <v>0</v>
      </c>
      <c r="CL22" s="80">
        <f>SUMIF('KRM Sensitivities'!$C$4:$C$422,"="&amp;$A22,'KRM Sensitivities'!$CO$4:$CO$65536)</f>
        <v>0</v>
      </c>
      <c r="CM22" s="80">
        <f>SUMIF('KRM Sensitivities'!$C$4:$C$422,"="&amp;$A22,'KRM Sensitivities'!$CP$4:$CP$65536)</f>
        <v>0</v>
      </c>
      <c r="CN22" s="80">
        <f>SUMIF('KRM Sensitivities'!$C$4:$C$422,"="&amp;$A22,'KRM Sensitivities'!$CQ$4:$CQ$65536)</f>
        <v>0</v>
      </c>
      <c r="CO22" s="80">
        <f>SUMIF('KRM Sensitivities'!$C$4:$C$422,"="&amp;$A22,'KRM Sensitivities'!$CR$4:$CR$65536)</f>
        <v>0</v>
      </c>
      <c r="CP22" s="80">
        <f>SUMIF('KRM Sensitivities'!$C$4:$C$422,"="&amp;$A22,'KRM Sensitivities'!$CS$4:$CS$65536)</f>
        <v>0</v>
      </c>
      <c r="CQ22" s="80">
        <f>SUMIF('KRM Sensitivities'!$C$4:$C$422,"="&amp;$A22,'KRM Sensitivities'!$CT$4:$CT$65536)</f>
        <v>0</v>
      </c>
      <c r="CR22" s="80">
        <f>SUMIF('KRM Sensitivities'!$C$4:$C$422,"="&amp;$A22,'KRM Sensitivities'!$CU$4:$CU$65536)</f>
        <v>0</v>
      </c>
      <c r="CS22" s="80">
        <f>SUMIF('KRM Sensitivities'!$C$4:$C$422,"="&amp;$A22,'KRM Sensitivities'!$CV$4:$CV$65536)</f>
        <v>0</v>
      </c>
      <c r="CT22" s="80">
        <f>SUMIF('KRM Sensitivities'!$C$4:$C$422,"="&amp;$A22,'KRM Sensitivities'!$CW$4:$CW$65536)</f>
        <v>0</v>
      </c>
      <c r="CU22" s="80">
        <f>SUMIF('KRM Sensitivities'!$C$4:$C$422,"="&amp;$A22,'KRM Sensitivities'!$CX$4:$CX$65536)</f>
        <v>0</v>
      </c>
      <c r="CV22" s="80">
        <f>SUMIF('KRM Sensitivities'!$C$4:$C$422,"="&amp;$A22,'KRM Sensitivities'!$CY$4:$CY$65536)</f>
        <v>0</v>
      </c>
      <c r="CW22" s="80">
        <f>SUMIF('KRM Sensitivities'!$C$4:$C$422,"="&amp;$A22,'KRM Sensitivities'!$CZ$4:$CZ$65536)</f>
        <v>0</v>
      </c>
      <c r="CX22" s="80">
        <f>SUMIF('KRM Sensitivities'!$C$4:$C$422,"="&amp;$A22,'KRM Sensitivities'!$DA$4:$DA$65536)</f>
        <v>0</v>
      </c>
      <c r="CY22" s="80">
        <f>SUMIF('KRM Sensitivities'!$C$4:$C$422,"="&amp;$A22,'KRM Sensitivities'!$DB$4:$DB$65536)</f>
        <v>0</v>
      </c>
      <c r="CZ22" s="80">
        <f>SUMIF('KRM Sensitivities'!$C$4:$C$422,"="&amp;$A22,'KRM Sensitivities'!$DC$4:$DC$65536)</f>
        <v>0</v>
      </c>
      <c r="DA22" s="80">
        <f>SUMIF('KRM Sensitivities'!$C$4:$C$422,"="&amp;$A22,'KRM Sensitivities'!$DD$4:$DD$65536)</f>
        <v>0</v>
      </c>
      <c r="DB22" s="80">
        <f>SUMIF('KRM Sensitivities'!$C$4:$C$422,"="&amp;$A22,'KRM Sensitivities'!$DE$4:$DE$65536)</f>
        <v>0</v>
      </c>
      <c r="DC22" s="80">
        <f>SUMIF('KRM Sensitivities'!$C$4:$C$422,"="&amp;$A22,'KRM Sensitivities'!$DF$4:$DF$65536)</f>
        <v>0</v>
      </c>
      <c r="DD22" s="80">
        <f>SUMIF('KRM Sensitivities'!$C$4:$C$422,"="&amp;$A22,'KRM Sensitivities'!$DG$4:$DG$65536)</f>
        <v>0</v>
      </c>
      <c r="DE22" s="80">
        <f>SUMIF('KRM Sensitivities'!$C$4:$C$422,"="&amp;$A22,'KRM Sensitivities'!$DH$4:$DH$65536)</f>
        <v>0</v>
      </c>
      <c r="DF22" s="80">
        <f>SUMIF('KRM Sensitivities'!$C$4:$C$422,"="&amp;$A22,'KRM Sensitivities'!$DI$4:$DI$65536)</f>
        <v>0</v>
      </c>
      <c r="DG22" s="80">
        <f>SUMIF('KRM Sensitivities'!$C$4:$C$422,"="&amp;$A22,'KRM Sensitivities'!$DJ$4:$DJ$65536)</f>
        <v>0</v>
      </c>
      <c r="DH22" s="80">
        <f>SUMIF('KRM Sensitivities'!$C$4:$C$422,"="&amp;$A22,'KRM Sensitivities'!$DK$4:$DK$65536)</f>
        <v>0</v>
      </c>
      <c r="DI22" s="80">
        <f>SUMIF('KRM Sensitivities'!$C$4:$C$422,"="&amp;$A22,'KRM Sensitivities'!$DL$4:$DL$65536)</f>
        <v>0</v>
      </c>
      <c r="DJ22" s="80">
        <f>SUMIF('KRM Sensitivities'!$C$4:$C$422,"="&amp;$A22,'KRM Sensitivities'!$DM$4:$DM$65536)</f>
        <v>0</v>
      </c>
      <c r="DK22" s="80">
        <f>SUMIF('KRM Sensitivities'!$C$4:$C$422,"="&amp;$A22,'KRM Sensitivities'!$DN$4:$DN$65536)</f>
        <v>0</v>
      </c>
      <c r="DL22" s="80">
        <f>SUMIF('KRM Sensitivities'!$C$4:$C$422,"="&amp;$A22,'KRM Sensitivities'!$DO$4:$DO$65536)</f>
        <v>0</v>
      </c>
      <c r="DM22" s="80">
        <f>SUMIF('KRM Sensitivities'!$C$4:$C$422,"="&amp;$A22,'KRM Sensitivities'!$DP$4:$DP$65536)</f>
        <v>0</v>
      </c>
      <c r="DN22" s="80">
        <f>SUMIF('KRM Sensitivities'!$C$4:$C$422,"="&amp;$A22,'KRM Sensitivities'!$DQ$4:$DQ$65536)</f>
        <v>0</v>
      </c>
      <c r="DO22" s="80">
        <f>SUMIF('KRM Sensitivities'!$C$4:$C$422,"="&amp;$A22,'KRM Sensitivities'!$DR$4:$DR$65536)</f>
        <v>0</v>
      </c>
      <c r="DP22" s="80">
        <f>SUMIF('KRM Sensitivities'!$C$4:$C$422,"="&amp;$A22,'KRM Sensitivities'!$DS$4:$DS$65536)</f>
        <v>0</v>
      </c>
      <c r="DQ22" s="80">
        <f>SUMIF('KRM Sensitivities'!$C$4:$C$422,"="&amp;$A22,'KRM Sensitivities'!$DT$4:$DT$65536)</f>
        <v>-249.13</v>
      </c>
      <c r="DR22" s="61" t="str">
        <f t="shared" si="0"/>
        <v>YC3Y</v>
      </c>
      <c r="DS22" s="61" t="str">
        <f t="shared" si="1"/>
        <v>YCUSD3Y</v>
      </c>
    </row>
    <row r="23" spans="1:123" x14ac:dyDescent="0.2">
      <c r="A23">
        <v>82</v>
      </c>
      <c r="B23" t="s">
        <v>16</v>
      </c>
      <c r="C23" t="s">
        <v>369</v>
      </c>
      <c r="D23" t="s">
        <v>532</v>
      </c>
      <c r="E23" t="s">
        <v>25</v>
      </c>
      <c r="F23" t="s">
        <v>34</v>
      </c>
      <c r="G23">
        <v>0.71015399999999995</v>
      </c>
      <c r="H23">
        <v>1.3708</v>
      </c>
      <c r="I23" s="80">
        <f>SUMIF('KRM Sensitivities'!$C$4:$C$422,"="&amp;$A23,'KRM Sensitivities'!$L$4:$L$65536)</f>
        <v>3718.9400000000019</v>
      </c>
      <c r="J23" s="80">
        <f>SUMIF('KRM Sensitivities'!$C$4:$C$422,"="&amp;$A23,'KRM Sensitivities'!$M$4:$M$65536)</f>
        <v>3718.9400000000019</v>
      </c>
      <c r="K23" s="80">
        <f>SUMIF('KRM Sensitivities'!$C$4:$C$422,"="&amp;$A23,'KRM Sensitivities'!$N$4:$N$65536)</f>
        <v>3718.9400000000019</v>
      </c>
      <c r="L23" s="80">
        <f>SUMIF('KRM Sensitivities'!$C$4:$C$422,"="&amp;$A23,'KRM Sensitivities'!$O$4:$O$65536)</f>
        <v>3718.9400000000019</v>
      </c>
      <c r="M23" s="80">
        <f>SUMIF('KRM Sensitivities'!$C$4:$C$422,"="&amp;$A23,'KRM Sensitivities'!$P$4:$P$65536)</f>
        <v>3711.7499999999995</v>
      </c>
      <c r="N23" s="80">
        <f>SUMIF('KRM Sensitivities'!$C$4:$C$422,"="&amp;$A23,'KRM Sensitivities'!$Q$4:$Q$65536)</f>
        <v>3693.35</v>
      </c>
      <c r="O23" s="80">
        <f>SUMIF('KRM Sensitivities'!$C$4:$C$422,"="&amp;$A23,'KRM Sensitivities'!$R$4:$R$65536)</f>
        <v>0</v>
      </c>
      <c r="P23" s="80">
        <f>SUMIF('KRM Sensitivities'!$C$4:$C$422,"="&amp;$A23,'KRM Sensitivities'!$S$4:$S$65536)</f>
        <v>0</v>
      </c>
      <c r="Q23" s="80">
        <f>SUMIF('KRM Sensitivities'!$C$4:$C$422,"="&amp;$A23,'KRM Sensitivities'!$T$4:$T$65536)</f>
        <v>0</v>
      </c>
      <c r="R23" s="80">
        <f>SUMIF('KRM Sensitivities'!$C$4:$C$422,"="&amp;$A23,'KRM Sensitivities'!$U$4:$U$65536)</f>
        <v>0</v>
      </c>
      <c r="S23" s="80">
        <f>SUMIF('KRM Sensitivities'!$C$4:$C$422,"="&amp;$A23,'KRM Sensitivities'!$V$4:$V$65536)</f>
        <v>1085.3800000000001</v>
      </c>
      <c r="T23" s="80">
        <f>SUMIF('KRM Sensitivities'!$C$4:$C$422,"="&amp;$A23,'KRM Sensitivities'!$W$4:$W$65536)</f>
        <v>1085.3800000000001</v>
      </c>
      <c r="U23" s="80">
        <f>SUMIF('KRM Sensitivities'!$C$4:$C$422,"="&amp;$A23,'KRM Sensitivities'!$X$4:$X$65536)</f>
        <v>0</v>
      </c>
      <c r="V23" s="80">
        <f>SUMIF('KRM Sensitivities'!$C$4:$C$422,"="&amp;$A23,'KRM Sensitivities'!$Y$4:$Y$65536)</f>
        <v>0</v>
      </c>
      <c r="W23" s="80">
        <f>SUMIF('KRM Sensitivities'!$C$4:$C$422,"="&amp;$A23,'KRM Sensitivities'!$Z$4:$Z$65536)</f>
        <v>39.960000000000036</v>
      </c>
      <c r="X23" s="80">
        <f>SUMIF('KRM Sensitivities'!$C$4:$C$422,"="&amp;$A23,'KRM Sensitivities'!$AA$4:$AA$65536)</f>
        <v>0</v>
      </c>
      <c r="Y23" s="80">
        <f>SUMIF('KRM Sensitivities'!$C$4:$C$422,"="&amp;$A23,'KRM Sensitivities'!$AB$4:$AB$65536)</f>
        <v>514.86</v>
      </c>
      <c r="Z23" s="80">
        <f>SUMIF('KRM Sensitivities'!$C$4:$C$422,"="&amp;$A23,'KRM Sensitivities'!$AC$4:$AC$65536)</f>
        <v>2568.0100000000002</v>
      </c>
      <c r="AA23" s="80">
        <f>SUMIF('KRM Sensitivities'!$C$4:$C$422,"="&amp;$A23,'KRM Sensitivities'!$AD$4:$AD$65536)</f>
        <v>1690.46</v>
      </c>
      <c r="AB23" s="80">
        <f>SUMIF('KRM Sensitivities'!$C$4:$C$422,"="&amp;$A23,'KRM Sensitivities'!$AE$4:$AE$65536)</f>
        <v>877.55</v>
      </c>
      <c r="AC23" s="80">
        <f>SUMIF('KRM Sensitivities'!$C$4:$C$422,"="&amp;$A23,'KRM Sensitivities'!$AF$4:$AF$65536)</f>
        <v>0</v>
      </c>
      <c r="AD23" s="80">
        <f>SUMIF('KRM Sensitivities'!$C$4:$C$422,"="&amp;$A23,'KRM Sensitivities'!$AG$4:$AG$65536)</f>
        <v>0</v>
      </c>
      <c r="AE23" s="80">
        <f>SUMIF('KRM Sensitivities'!$C$4:$C$422,"="&amp;$A23,'KRM Sensitivities'!$AH$4:$AH$65536)</f>
        <v>0</v>
      </c>
      <c r="AF23" s="80">
        <f>SUMIF('KRM Sensitivities'!$C$4:$C$422,"="&amp;$A23,'KRM Sensitivities'!$AI$4:$AI$65536)</f>
        <v>0</v>
      </c>
      <c r="AG23" s="80">
        <f>SUMIF('KRM Sensitivities'!$C$4:$C$422,"="&amp;$A23,'KRM Sensitivities'!$AJ$4:$AJ$65536)</f>
        <v>0</v>
      </c>
      <c r="AH23" s="80">
        <f>SUMIF('KRM Sensitivities'!$C$4:$C$422,"="&amp;$A23,'KRM Sensitivities'!$AK$4:$AK$65536)</f>
        <v>0</v>
      </c>
      <c r="AI23" s="80">
        <f>SUMIF('KRM Sensitivities'!$C$4:$C$422,"="&amp;$A23,'KRM Sensitivities'!$AL$4:$AL$65536)</f>
        <v>0</v>
      </c>
      <c r="AJ23" s="80">
        <f>SUMIF('KRM Sensitivities'!$C$4:$C$422,"="&amp;$A23,'KRM Sensitivities'!$AM$4:$AM$65536)</f>
        <v>0</v>
      </c>
      <c r="AK23" s="80">
        <f>SUMIF('KRM Sensitivities'!$C$4:$C$422,"="&amp;$A23,'KRM Sensitivities'!$AN$4:$AN$65536)</f>
        <v>0</v>
      </c>
      <c r="AL23" s="80">
        <f>SUMIF('KRM Sensitivities'!$C$4:$C$422,"="&amp;$A23,'KRM Sensitivities'!$AO$4:$AO$65536)</f>
        <v>0</v>
      </c>
      <c r="AM23" s="80">
        <f>SUMIF('KRM Sensitivities'!$C$4:$C$422,"="&amp;$A23,'KRM Sensitivities'!$AP$4:$AP$65536)</f>
        <v>0</v>
      </c>
      <c r="AN23" s="80">
        <f>SUMIF('KRM Sensitivities'!$C$4:$C$422,"="&amp;$A23,'KRM Sensitivities'!$AQ$4:$AQ$65536)</f>
        <v>0</v>
      </c>
      <c r="AO23" s="80">
        <f>SUMIF('KRM Sensitivities'!$C$4:$C$422,"="&amp;$A23,'KRM Sensitivities'!$AR$4:$AR$65536)</f>
        <v>0</v>
      </c>
      <c r="AP23" s="80">
        <f>SUMIF('KRM Sensitivities'!$C$4:$C$422,"="&amp;$A23,'KRM Sensitivities'!$AS$4:$AS$65536)</f>
        <v>0</v>
      </c>
      <c r="AQ23" s="80">
        <f>SUMIF('KRM Sensitivities'!$C$4:$C$422,"="&amp;$A23,'KRM Sensitivities'!$AT$4:$AT$65536)</f>
        <v>0</v>
      </c>
      <c r="AR23" s="80">
        <f>SUMIF('KRM Sensitivities'!$C$4:$C$422,"="&amp;$A23,'KRM Sensitivities'!$AU$4:$AU$65536)</f>
        <v>18.399999999999999</v>
      </c>
      <c r="AS23" s="80">
        <f>SUMIF('KRM Sensitivities'!$C$4:$C$422,"="&amp;$A23,'KRM Sensitivities'!$AV$4:$AV$65536)</f>
        <v>0</v>
      </c>
      <c r="AT23" s="80">
        <f>SUMIF('KRM Sensitivities'!$C$4:$C$422,"="&amp;$A23,'KRM Sensitivities'!$AW$4:$AW$65536)</f>
        <v>0</v>
      </c>
      <c r="AU23" s="80">
        <f>SUMIF('KRM Sensitivities'!$C$4:$C$422,"="&amp;$A23,'KRM Sensitivities'!$AX$4:$AX$65536)</f>
        <v>0</v>
      </c>
      <c r="AV23" s="80">
        <f>SUMIF('KRM Sensitivities'!$C$4:$C$422,"="&amp;$A23,'KRM Sensitivities'!$AY$4:$AY$65536)</f>
        <v>0</v>
      </c>
      <c r="AW23" s="80">
        <f>SUMIF('KRM Sensitivities'!$C$4:$C$422,"="&amp;$A23,'KRM Sensitivities'!$AZ$4:$AZ$65536)</f>
        <v>0</v>
      </c>
      <c r="AX23" s="80">
        <f>SUMIF('KRM Sensitivities'!$C$4:$C$422,"="&amp;$A23,'KRM Sensitivities'!$BA$4:$BA$65536)</f>
        <v>0</v>
      </c>
      <c r="AY23" s="80">
        <f>SUMIF('KRM Sensitivities'!$C$4:$C$422,"="&amp;$A23,'KRM Sensitivities'!$BB$4:$BB$65536)</f>
        <v>18.399999999999999</v>
      </c>
      <c r="AZ23" s="80">
        <f>SUMIF('KRM Sensitivities'!$C$4:$C$422,"="&amp;$A23,'KRM Sensitivities'!$BC$4:$BC$65536)</f>
        <v>18.399999999999999</v>
      </c>
      <c r="BA23" s="80">
        <f>SUMIF('KRM Sensitivities'!$C$4:$C$422,"="&amp;$A23,'KRM Sensitivities'!$BD$4:$BD$65536)</f>
        <v>0</v>
      </c>
      <c r="BB23" s="80">
        <f>SUMIF('KRM Sensitivities'!$C$4:$C$422,"="&amp;$A23,'KRM Sensitivities'!$BE$4:$BE$65536)</f>
        <v>0</v>
      </c>
      <c r="BC23" s="80">
        <f>SUMIF('KRM Sensitivities'!$C$4:$C$422,"="&amp;$A23,'KRM Sensitivities'!$BF$4:$BF$65536)</f>
        <v>0</v>
      </c>
      <c r="BD23" s="80">
        <f>SUMIF('KRM Sensitivities'!$C$4:$C$422,"="&amp;$A23,'KRM Sensitivities'!$BG$4:$BG$65536)</f>
        <v>7.1900000000018913</v>
      </c>
      <c r="BE23" s="80">
        <f>SUMIF('KRM Sensitivities'!$C$4:$C$422,"="&amp;$A23,'KRM Sensitivities'!$BH$4:$BH$65536)</f>
        <v>0</v>
      </c>
      <c r="BF23" s="80">
        <f>SUMIF('KRM Sensitivities'!$C$4:$C$422,"="&amp;$A23,'KRM Sensitivities'!$BI$4:$BI$65536)</f>
        <v>0</v>
      </c>
      <c r="BG23" s="80">
        <f>SUMIF('KRM Sensitivities'!$C$4:$C$422,"="&amp;$A23,'KRM Sensitivities'!$BJ$4:$BJ$65536)</f>
        <v>0</v>
      </c>
      <c r="BH23" s="80">
        <f>SUMIF('KRM Sensitivities'!$C$4:$C$422,"="&amp;$A23,'KRM Sensitivities'!$BL$4:$BL$65536)</f>
        <v>0</v>
      </c>
      <c r="BI23" s="80">
        <f>SUMIF('KRM Sensitivities'!$C$4:$C$422,"="&amp;$A23,'KRM Sensitivities'!$BM$4:$BM$65536)</f>
        <v>0</v>
      </c>
      <c r="BJ23" s="80">
        <f>SUMIF('KRM Sensitivities'!$C$4:$C$422,"="&amp;$A23,'KRM Sensitivities'!$BK$4:$BK$65536)</f>
        <v>0</v>
      </c>
      <c r="BK23" s="80">
        <f>SUMIF('KRM Sensitivities'!$C$4:$C$422,"="&amp;$A23,'KRM Sensitivities'!$BN$4:$BN$65536)</f>
        <v>0</v>
      </c>
      <c r="BL23" s="80">
        <f>SUMIF('KRM Sensitivities'!$C$4:$C$422,"="&amp;$A23,'KRM Sensitivities'!$BO$4:$BO$65536)</f>
        <v>7.1900000000018913</v>
      </c>
      <c r="BM23" s="80">
        <f>SUMIF('KRM Sensitivities'!$C$4:$C$422,"="&amp;$A23,'KRM Sensitivities'!$BP$4:$BP$65536)</f>
        <v>19174.97</v>
      </c>
      <c r="BN23" s="80">
        <f>SUMIF('KRM Sensitivities'!$C$4:$C$422,"="&amp;$A23,'KRM Sensitivities'!$BQ$4:$BQ$65536)</f>
        <v>19174.97</v>
      </c>
      <c r="BO23" s="80">
        <f>SUMIF('KRM Sensitivities'!$C$4:$C$422,"="&amp;$A23,'KRM Sensitivities'!$BR$4:$BR$65536)</f>
        <v>0</v>
      </c>
      <c r="BP23" s="80">
        <f>SUMIF('KRM Sensitivities'!$C$4:$C$422,"="&amp;$A23,'KRM Sensitivities'!$BS$4:$BS$65536)</f>
        <v>0</v>
      </c>
      <c r="BQ23" s="80">
        <f>SUMIF('KRM Sensitivities'!$C$4:$C$422,"="&amp;$A23,'KRM Sensitivities'!$BT$4:$BT$65536)</f>
        <v>0</v>
      </c>
      <c r="BR23" s="80">
        <f>SUMIF('KRM Sensitivities'!$C$4:$C$422,"="&amp;$A23,'KRM Sensitivities'!$BU$4:$BU$65536)</f>
        <v>0</v>
      </c>
      <c r="BS23" s="80">
        <f>SUMIF('KRM Sensitivities'!$C$4:$C$422,"="&amp;$A23,'KRM Sensitivities'!$BV$4:$BV$65536)</f>
        <v>0</v>
      </c>
      <c r="BT23" s="80">
        <f>SUMIF('KRM Sensitivities'!$C$4:$C$422,"="&amp;$A23,'KRM Sensitivities'!$BW$4:$BW$65536)</f>
        <v>0</v>
      </c>
      <c r="BU23" s="80">
        <f>SUMIF('KRM Sensitivities'!$C$4:$C$422,"="&amp;$A23,'KRM Sensitivities'!$BX$4:$BX$65536)</f>
        <v>0</v>
      </c>
      <c r="BV23" s="80">
        <f>SUMIF('KRM Sensitivities'!$C$4:$C$422,"="&amp;$A23,'KRM Sensitivities'!$BY$4:$BY$65536)</f>
        <v>-19194.27</v>
      </c>
      <c r="BW23" s="80">
        <f>SUMIF('KRM Sensitivities'!$C$4:$C$422,"="&amp;$A23,'KRM Sensitivities'!$BZ$4:$BZ$65536)</f>
        <v>-19194.27</v>
      </c>
      <c r="BX23" s="80">
        <f>SUMIF('KRM Sensitivities'!$C$4:$C$422,"="&amp;$A23,'KRM Sensitivities'!$CA$4:$CA$65536)</f>
        <v>0</v>
      </c>
      <c r="BY23" s="80">
        <f>SUMIF('KRM Sensitivities'!$C$4:$C$422,"="&amp;$A23,'KRM Sensitivities'!$CB$4:$CB$65536)</f>
        <v>200.2</v>
      </c>
      <c r="BZ23" s="80">
        <f>SUMIF('KRM Sensitivities'!$C$4:$C$422,"="&amp;$A23,'KRM Sensitivities'!$CC$4:$CC$65536)</f>
        <v>200.2</v>
      </c>
      <c r="CA23" s="80">
        <f>SUMIF('KRM Sensitivities'!$C$4:$C$422,"="&amp;$A23,'KRM Sensitivities'!$CD$4:$CD$65536)</f>
        <v>0</v>
      </c>
      <c r="CB23" s="80">
        <f>SUMIF('KRM Sensitivities'!$C$4:$C$422,"="&amp;$A23,'KRM Sensitivities'!$CE$4:$CE$65536)</f>
        <v>-164.73</v>
      </c>
      <c r="CC23" s="80">
        <f>SUMIF('KRM Sensitivities'!$C$4:$C$422,"="&amp;$A23,'KRM Sensitivities'!$CF$4:$CF$65536)</f>
        <v>-164.73</v>
      </c>
      <c r="CD23" s="80">
        <f>SUMIF('KRM Sensitivities'!$C$4:$C$422,"="&amp;$A23,'KRM Sensitivities'!$CG$4:$CG$65536)</f>
        <v>0</v>
      </c>
      <c r="CE23" s="80">
        <f>SUMIF('KRM Sensitivities'!$C$4:$C$422,"="&amp;$A23,'KRM Sensitivities'!$CH$4:$CH$65536)</f>
        <v>0</v>
      </c>
      <c r="CF23" s="80">
        <f>SUMIF('KRM Sensitivities'!$C$4:$C$422,"="&amp;$A23,'KRM Sensitivities'!$CI$4:$CI$65536)</f>
        <v>0</v>
      </c>
      <c r="CG23" s="80">
        <f>SUMIF('KRM Sensitivities'!$C$4:$C$422,"="&amp;$A23,'KRM Sensitivities'!$CJ$4:$CJ$65536)</f>
        <v>0</v>
      </c>
      <c r="CH23" s="80">
        <f>SUMIF('KRM Sensitivities'!$C$4:$C$422,"="&amp;$A23,'KRM Sensitivities'!$CK$4:$CK$65536)</f>
        <v>0</v>
      </c>
      <c r="CI23" s="80">
        <f>SUMIF('KRM Sensitivities'!$C$4:$C$422,"="&amp;$A23,'KRM Sensitivities'!$CL$4:$CL$65536)</f>
        <v>0</v>
      </c>
      <c r="CJ23" s="80">
        <f>SUMIF('KRM Sensitivities'!$C$4:$C$422,"="&amp;$A23,'KRM Sensitivities'!$CM$4:$CM$65536)</f>
        <v>0</v>
      </c>
      <c r="CK23" s="80">
        <f>SUMIF('KRM Sensitivities'!$C$4:$C$422,"="&amp;$A23,'KRM Sensitivities'!$CN$4:$CN$65536)</f>
        <v>-8.98</v>
      </c>
      <c r="CL23" s="80">
        <f>SUMIF('KRM Sensitivities'!$C$4:$C$422,"="&amp;$A23,'KRM Sensitivities'!$CO$4:$CO$65536)</f>
        <v>-8.98</v>
      </c>
      <c r="CM23" s="80">
        <f>SUMIF('KRM Sensitivities'!$C$4:$C$422,"="&amp;$A23,'KRM Sensitivities'!$CP$4:$CP$65536)</f>
        <v>0</v>
      </c>
      <c r="CN23" s="80">
        <f>SUMIF('KRM Sensitivities'!$C$4:$C$422,"="&amp;$A23,'KRM Sensitivities'!$CQ$4:$CQ$65536)</f>
        <v>0</v>
      </c>
      <c r="CO23" s="80">
        <f>SUMIF('KRM Sensitivities'!$C$4:$C$422,"="&amp;$A23,'KRM Sensitivities'!$CR$4:$CR$65536)</f>
        <v>0</v>
      </c>
      <c r="CP23" s="80">
        <f>SUMIF('KRM Sensitivities'!$C$4:$C$422,"="&amp;$A23,'KRM Sensitivities'!$CS$4:$CS$65536)</f>
        <v>0</v>
      </c>
      <c r="CQ23" s="80">
        <f>SUMIF('KRM Sensitivities'!$C$4:$C$422,"="&amp;$A23,'KRM Sensitivities'!$CT$4:$CT$65536)</f>
        <v>0</v>
      </c>
      <c r="CR23" s="80">
        <f>SUMIF('KRM Sensitivities'!$C$4:$C$422,"="&amp;$A23,'KRM Sensitivities'!$CU$4:$CU$65536)</f>
        <v>0</v>
      </c>
      <c r="CS23" s="80">
        <f>SUMIF('KRM Sensitivities'!$C$4:$C$422,"="&amp;$A23,'KRM Sensitivities'!$CV$4:$CV$65536)</f>
        <v>0</v>
      </c>
      <c r="CT23" s="80">
        <f>SUMIF('KRM Sensitivities'!$C$4:$C$422,"="&amp;$A23,'KRM Sensitivities'!$CW$4:$CW$65536)</f>
        <v>0</v>
      </c>
      <c r="CU23" s="80">
        <f>SUMIF('KRM Sensitivities'!$C$4:$C$422,"="&amp;$A23,'KRM Sensitivities'!$CX$4:$CX$65536)</f>
        <v>0</v>
      </c>
      <c r="CV23" s="80">
        <f>SUMIF('KRM Sensitivities'!$C$4:$C$422,"="&amp;$A23,'KRM Sensitivities'!$CY$4:$CY$65536)</f>
        <v>0</v>
      </c>
      <c r="CW23" s="80">
        <f>SUMIF('KRM Sensitivities'!$C$4:$C$422,"="&amp;$A23,'KRM Sensitivities'!$CZ$4:$CZ$65536)</f>
        <v>0</v>
      </c>
      <c r="CX23" s="80">
        <f>SUMIF('KRM Sensitivities'!$C$4:$C$422,"="&amp;$A23,'KRM Sensitivities'!$DA$4:$DA$65536)</f>
        <v>0</v>
      </c>
      <c r="CY23" s="80">
        <f>SUMIF('KRM Sensitivities'!$C$4:$C$422,"="&amp;$A23,'KRM Sensitivities'!$DB$4:$DB$65536)</f>
        <v>0</v>
      </c>
      <c r="CZ23" s="80">
        <f>SUMIF('KRM Sensitivities'!$C$4:$C$422,"="&amp;$A23,'KRM Sensitivities'!$DC$4:$DC$65536)</f>
        <v>0</v>
      </c>
      <c r="DA23" s="80">
        <f>SUMIF('KRM Sensitivities'!$C$4:$C$422,"="&amp;$A23,'KRM Sensitivities'!$DD$4:$DD$65536)</f>
        <v>0</v>
      </c>
      <c r="DB23" s="80">
        <f>SUMIF('KRM Sensitivities'!$C$4:$C$422,"="&amp;$A23,'KRM Sensitivities'!$DE$4:$DE$65536)</f>
        <v>0</v>
      </c>
      <c r="DC23" s="80">
        <f>SUMIF('KRM Sensitivities'!$C$4:$C$422,"="&amp;$A23,'KRM Sensitivities'!$DF$4:$DF$65536)</f>
        <v>0</v>
      </c>
      <c r="DD23" s="80">
        <f>SUMIF('KRM Sensitivities'!$C$4:$C$422,"="&amp;$A23,'KRM Sensitivities'!$DG$4:$DG$65536)</f>
        <v>0</v>
      </c>
      <c r="DE23" s="80">
        <f>SUMIF('KRM Sensitivities'!$C$4:$C$422,"="&amp;$A23,'KRM Sensitivities'!$DH$4:$DH$65536)</f>
        <v>0</v>
      </c>
      <c r="DF23" s="80">
        <f>SUMIF('KRM Sensitivities'!$C$4:$C$422,"="&amp;$A23,'KRM Sensitivities'!$DI$4:$DI$65536)</f>
        <v>0</v>
      </c>
      <c r="DG23" s="80">
        <f>SUMIF('KRM Sensitivities'!$C$4:$C$422,"="&amp;$A23,'KRM Sensitivities'!$DJ$4:$DJ$65536)</f>
        <v>0</v>
      </c>
      <c r="DH23" s="80">
        <f>SUMIF('KRM Sensitivities'!$C$4:$C$422,"="&amp;$A23,'KRM Sensitivities'!$DK$4:$DK$65536)</f>
        <v>0</v>
      </c>
      <c r="DI23" s="80">
        <f>SUMIF('KRM Sensitivities'!$C$4:$C$422,"="&amp;$A23,'KRM Sensitivities'!$DL$4:$DL$65536)</f>
        <v>0</v>
      </c>
      <c r="DJ23" s="80">
        <f>SUMIF('KRM Sensitivities'!$C$4:$C$422,"="&amp;$A23,'KRM Sensitivities'!$DM$4:$DM$65536)</f>
        <v>0</v>
      </c>
      <c r="DK23" s="80">
        <f>SUMIF('KRM Sensitivities'!$C$4:$C$422,"="&amp;$A23,'KRM Sensitivities'!$DN$4:$DN$65536)</f>
        <v>0</v>
      </c>
      <c r="DL23" s="80">
        <f>SUMIF('KRM Sensitivities'!$C$4:$C$422,"="&amp;$A23,'KRM Sensitivities'!$DO$4:$DO$65536)</f>
        <v>0</v>
      </c>
      <c r="DM23" s="80">
        <f>SUMIF('KRM Sensitivities'!$C$4:$C$422,"="&amp;$A23,'KRM Sensitivities'!$DP$4:$DP$65536)</f>
        <v>0</v>
      </c>
      <c r="DN23" s="80">
        <f>SUMIF('KRM Sensitivities'!$C$4:$C$422,"="&amp;$A23,'KRM Sensitivities'!$DQ$4:$DQ$65536)</f>
        <v>0</v>
      </c>
      <c r="DO23" s="80">
        <f>SUMIF('KRM Sensitivities'!$C$4:$C$422,"="&amp;$A23,'KRM Sensitivities'!$DR$4:$DR$65536)</f>
        <v>0</v>
      </c>
      <c r="DP23" s="80">
        <f>SUMIF('KRM Sensitivities'!$C$4:$C$422,"="&amp;$A23,'KRM Sensitivities'!$DS$4:$DS$65536)</f>
        <v>0</v>
      </c>
      <c r="DQ23" s="80">
        <f>SUMIF('KRM Sensitivities'!$C$4:$C$422,"="&amp;$A23,'KRM Sensitivities'!$DT$4:$DT$65536)</f>
        <v>-474.9</v>
      </c>
      <c r="DR23" s="61" t="str">
        <f t="shared" si="0"/>
        <v>YC5Y</v>
      </c>
      <c r="DS23" s="61" t="str">
        <f t="shared" si="1"/>
        <v>YCUSD5Y</v>
      </c>
    </row>
    <row r="24" spans="1:123" x14ac:dyDescent="0.2">
      <c r="A24">
        <v>83</v>
      </c>
      <c r="B24" t="s">
        <v>16</v>
      </c>
      <c r="C24" t="s">
        <v>369</v>
      </c>
      <c r="D24" t="s">
        <v>532</v>
      </c>
      <c r="E24" t="s">
        <v>25</v>
      </c>
      <c r="F24" t="s">
        <v>7</v>
      </c>
      <c r="G24">
        <v>0.74883299999999997</v>
      </c>
      <c r="H24">
        <v>1.5163500000000001</v>
      </c>
      <c r="I24" s="80">
        <f>SUMIF('KRM Sensitivities'!$C$4:$C$422,"="&amp;$A24,'KRM Sensitivities'!$L$4:$L$65536)</f>
        <v>9465.58</v>
      </c>
      <c r="J24" s="80">
        <f>SUMIF('KRM Sensitivities'!$C$4:$C$422,"="&amp;$A24,'KRM Sensitivities'!$M$4:$M$65536)</f>
        <v>9465.58</v>
      </c>
      <c r="K24" s="80">
        <f>SUMIF('KRM Sensitivities'!$C$4:$C$422,"="&amp;$A24,'KRM Sensitivities'!$N$4:$N$65536)</f>
        <v>9465.58</v>
      </c>
      <c r="L24" s="80">
        <f>SUMIF('KRM Sensitivities'!$C$4:$C$422,"="&amp;$A24,'KRM Sensitivities'!$O$4:$O$65536)</f>
        <v>9465.58</v>
      </c>
      <c r="M24" s="80">
        <f>SUMIF('KRM Sensitivities'!$C$4:$C$422,"="&amp;$A24,'KRM Sensitivities'!$P$4:$P$65536)</f>
        <v>9419.7800000000007</v>
      </c>
      <c r="N24" s="80">
        <f>SUMIF('KRM Sensitivities'!$C$4:$C$422,"="&amp;$A24,'KRM Sensitivities'!$Q$4:$Q$65536)</f>
        <v>9384.76</v>
      </c>
      <c r="O24" s="80">
        <f>SUMIF('KRM Sensitivities'!$C$4:$C$422,"="&amp;$A24,'KRM Sensitivities'!$R$4:$R$65536)</f>
        <v>0</v>
      </c>
      <c r="P24" s="80">
        <f>SUMIF('KRM Sensitivities'!$C$4:$C$422,"="&amp;$A24,'KRM Sensitivities'!$S$4:$S$65536)</f>
        <v>0</v>
      </c>
      <c r="Q24" s="80">
        <f>SUMIF('KRM Sensitivities'!$C$4:$C$422,"="&amp;$A24,'KRM Sensitivities'!$T$4:$T$65536)</f>
        <v>0</v>
      </c>
      <c r="R24" s="80">
        <f>SUMIF('KRM Sensitivities'!$C$4:$C$422,"="&amp;$A24,'KRM Sensitivities'!$U$4:$U$65536)</f>
        <v>0</v>
      </c>
      <c r="S24" s="80">
        <f>SUMIF('KRM Sensitivities'!$C$4:$C$422,"="&amp;$A24,'KRM Sensitivities'!$V$4:$V$65536)</f>
        <v>1889.46</v>
      </c>
      <c r="T24" s="80">
        <f>SUMIF('KRM Sensitivities'!$C$4:$C$422,"="&amp;$A24,'KRM Sensitivities'!$W$4:$W$65536)</f>
        <v>1889.46</v>
      </c>
      <c r="U24" s="80">
        <f>SUMIF('KRM Sensitivities'!$C$4:$C$422,"="&amp;$A24,'KRM Sensitivities'!$X$4:$X$65536)</f>
        <v>0</v>
      </c>
      <c r="V24" s="80">
        <f>SUMIF('KRM Sensitivities'!$C$4:$C$422,"="&amp;$A24,'KRM Sensitivities'!$Y$4:$Y$65536)</f>
        <v>0</v>
      </c>
      <c r="W24" s="80">
        <f>SUMIF('KRM Sensitivities'!$C$4:$C$422,"="&amp;$A24,'KRM Sensitivities'!$Z$4:$Z$65536)</f>
        <v>-314.5</v>
      </c>
      <c r="X24" s="80">
        <f>SUMIF('KRM Sensitivities'!$C$4:$C$422,"="&amp;$A24,'KRM Sensitivities'!$AA$4:$AA$65536)</f>
        <v>0</v>
      </c>
      <c r="Y24" s="80">
        <f>SUMIF('KRM Sensitivities'!$C$4:$C$422,"="&amp;$A24,'KRM Sensitivities'!$AB$4:$AB$65536)</f>
        <v>986.48</v>
      </c>
      <c r="Z24" s="80">
        <f>SUMIF('KRM Sensitivities'!$C$4:$C$422,"="&amp;$A24,'KRM Sensitivities'!$AC$4:$AC$65536)</f>
        <v>7809.8</v>
      </c>
      <c r="AA24" s="80">
        <f>SUMIF('KRM Sensitivities'!$C$4:$C$422,"="&amp;$A24,'KRM Sensitivities'!$AD$4:$AD$65536)</f>
        <v>7560.38</v>
      </c>
      <c r="AB24" s="80">
        <f>SUMIF('KRM Sensitivities'!$C$4:$C$422,"="&amp;$A24,'KRM Sensitivities'!$AE$4:$AE$65536)</f>
        <v>249.42</v>
      </c>
      <c r="AC24" s="80">
        <f>SUMIF('KRM Sensitivities'!$C$4:$C$422,"="&amp;$A24,'KRM Sensitivities'!$AF$4:$AF$65536)</f>
        <v>0</v>
      </c>
      <c r="AD24" s="80">
        <f>SUMIF('KRM Sensitivities'!$C$4:$C$422,"="&amp;$A24,'KRM Sensitivities'!$AG$4:$AG$65536)</f>
        <v>0</v>
      </c>
      <c r="AE24" s="80">
        <f>SUMIF('KRM Sensitivities'!$C$4:$C$422,"="&amp;$A24,'KRM Sensitivities'!$AH$4:$AH$65536)</f>
        <v>0</v>
      </c>
      <c r="AF24" s="80">
        <f>SUMIF('KRM Sensitivities'!$C$4:$C$422,"="&amp;$A24,'KRM Sensitivities'!$AI$4:$AI$65536)</f>
        <v>0</v>
      </c>
      <c r="AG24" s="80">
        <f>SUMIF('KRM Sensitivities'!$C$4:$C$422,"="&amp;$A24,'KRM Sensitivities'!$AJ$4:$AJ$65536)</f>
        <v>0</v>
      </c>
      <c r="AH24" s="80">
        <f>SUMIF('KRM Sensitivities'!$C$4:$C$422,"="&amp;$A24,'KRM Sensitivities'!$AK$4:$AK$65536)</f>
        <v>0</v>
      </c>
      <c r="AI24" s="80">
        <f>SUMIF('KRM Sensitivities'!$C$4:$C$422,"="&amp;$A24,'KRM Sensitivities'!$AL$4:$AL$65536)</f>
        <v>0</v>
      </c>
      <c r="AJ24" s="80">
        <f>SUMIF('KRM Sensitivities'!$C$4:$C$422,"="&amp;$A24,'KRM Sensitivities'!$AM$4:$AM$65536)</f>
        <v>0</v>
      </c>
      <c r="AK24" s="80">
        <f>SUMIF('KRM Sensitivities'!$C$4:$C$422,"="&amp;$A24,'KRM Sensitivities'!$AN$4:$AN$65536)</f>
        <v>0</v>
      </c>
      <c r="AL24" s="80">
        <f>SUMIF('KRM Sensitivities'!$C$4:$C$422,"="&amp;$A24,'KRM Sensitivities'!$AO$4:$AO$65536)</f>
        <v>0</v>
      </c>
      <c r="AM24" s="80">
        <f>SUMIF('KRM Sensitivities'!$C$4:$C$422,"="&amp;$A24,'KRM Sensitivities'!$AP$4:$AP$65536)</f>
        <v>0</v>
      </c>
      <c r="AN24" s="80">
        <f>SUMIF('KRM Sensitivities'!$C$4:$C$422,"="&amp;$A24,'KRM Sensitivities'!$AQ$4:$AQ$65536)</f>
        <v>0</v>
      </c>
      <c r="AO24" s="80">
        <f>SUMIF('KRM Sensitivities'!$C$4:$C$422,"="&amp;$A24,'KRM Sensitivities'!$AR$4:$AR$65536)</f>
        <v>0</v>
      </c>
      <c r="AP24" s="80">
        <f>SUMIF('KRM Sensitivities'!$C$4:$C$422,"="&amp;$A24,'KRM Sensitivities'!$AS$4:$AS$65536)</f>
        <v>0</v>
      </c>
      <c r="AQ24" s="80">
        <f>SUMIF('KRM Sensitivities'!$C$4:$C$422,"="&amp;$A24,'KRM Sensitivities'!$AT$4:$AT$65536)</f>
        <v>0</v>
      </c>
      <c r="AR24" s="80">
        <f>SUMIF('KRM Sensitivities'!$C$4:$C$422,"="&amp;$A24,'KRM Sensitivities'!$AU$4:$AU$65536)</f>
        <v>35.020000000000003</v>
      </c>
      <c r="AS24" s="80">
        <f>SUMIF('KRM Sensitivities'!$C$4:$C$422,"="&amp;$A24,'KRM Sensitivities'!$AV$4:$AV$65536)</f>
        <v>0</v>
      </c>
      <c r="AT24" s="80">
        <f>SUMIF('KRM Sensitivities'!$C$4:$C$422,"="&amp;$A24,'KRM Sensitivities'!$AW$4:$AW$65536)</f>
        <v>0</v>
      </c>
      <c r="AU24" s="80">
        <f>SUMIF('KRM Sensitivities'!$C$4:$C$422,"="&amp;$A24,'KRM Sensitivities'!$AX$4:$AX$65536)</f>
        <v>0</v>
      </c>
      <c r="AV24" s="80">
        <f>SUMIF('KRM Sensitivities'!$C$4:$C$422,"="&amp;$A24,'KRM Sensitivities'!$AY$4:$AY$65536)</f>
        <v>0</v>
      </c>
      <c r="AW24" s="80">
        <f>SUMIF('KRM Sensitivities'!$C$4:$C$422,"="&amp;$A24,'KRM Sensitivities'!$AZ$4:$AZ$65536)</f>
        <v>0</v>
      </c>
      <c r="AX24" s="80">
        <f>SUMIF('KRM Sensitivities'!$C$4:$C$422,"="&amp;$A24,'KRM Sensitivities'!$BA$4:$BA$65536)</f>
        <v>0</v>
      </c>
      <c r="AY24" s="80">
        <f>SUMIF('KRM Sensitivities'!$C$4:$C$422,"="&amp;$A24,'KRM Sensitivities'!$BB$4:$BB$65536)</f>
        <v>35.020000000000003</v>
      </c>
      <c r="AZ24" s="80">
        <f>SUMIF('KRM Sensitivities'!$C$4:$C$422,"="&amp;$A24,'KRM Sensitivities'!$BC$4:$BC$65536)</f>
        <v>35.020000000000003</v>
      </c>
      <c r="BA24" s="80">
        <f>SUMIF('KRM Sensitivities'!$C$4:$C$422,"="&amp;$A24,'KRM Sensitivities'!$BD$4:$BD$65536)</f>
        <v>0</v>
      </c>
      <c r="BB24" s="80">
        <f>SUMIF('KRM Sensitivities'!$C$4:$C$422,"="&amp;$A24,'KRM Sensitivities'!$BE$4:$BE$65536)</f>
        <v>0</v>
      </c>
      <c r="BC24" s="80">
        <f>SUMIF('KRM Sensitivities'!$C$4:$C$422,"="&amp;$A24,'KRM Sensitivities'!$BF$4:$BF$65536)</f>
        <v>0</v>
      </c>
      <c r="BD24" s="80">
        <f>SUMIF('KRM Sensitivities'!$C$4:$C$422,"="&amp;$A24,'KRM Sensitivities'!$BG$4:$BG$65536)</f>
        <v>45.799999999999713</v>
      </c>
      <c r="BE24" s="80">
        <f>SUMIF('KRM Sensitivities'!$C$4:$C$422,"="&amp;$A24,'KRM Sensitivities'!$BH$4:$BH$65536)</f>
        <v>0</v>
      </c>
      <c r="BF24" s="80">
        <f>SUMIF('KRM Sensitivities'!$C$4:$C$422,"="&amp;$A24,'KRM Sensitivities'!$BI$4:$BI$65536)</f>
        <v>0</v>
      </c>
      <c r="BG24" s="80">
        <f>SUMIF('KRM Sensitivities'!$C$4:$C$422,"="&amp;$A24,'KRM Sensitivities'!$BJ$4:$BJ$65536)</f>
        <v>0</v>
      </c>
      <c r="BH24" s="80">
        <f>SUMIF('KRM Sensitivities'!$C$4:$C$422,"="&amp;$A24,'KRM Sensitivities'!$BL$4:$BL$65536)</f>
        <v>0</v>
      </c>
      <c r="BI24" s="80">
        <f>SUMIF('KRM Sensitivities'!$C$4:$C$422,"="&amp;$A24,'KRM Sensitivities'!$BM$4:$BM$65536)</f>
        <v>0</v>
      </c>
      <c r="BJ24" s="80">
        <f>SUMIF('KRM Sensitivities'!$C$4:$C$422,"="&amp;$A24,'KRM Sensitivities'!$BK$4:$BK$65536)</f>
        <v>0</v>
      </c>
      <c r="BK24" s="80">
        <f>SUMIF('KRM Sensitivities'!$C$4:$C$422,"="&amp;$A24,'KRM Sensitivities'!$BN$4:$BN$65536)</f>
        <v>0</v>
      </c>
      <c r="BL24" s="80">
        <f>SUMIF('KRM Sensitivities'!$C$4:$C$422,"="&amp;$A24,'KRM Sensitivities'!$BO$4:$BO$65536)</f>
        <v>45.799999999999713</v>
      </c>
      <c r="BM24" s="80">
        <f>SUMIF('KRM Sensitivities'!$C$4:$C$422,"="&amp;$A24,'KRM Sensitivities'!$BP$4:$BP$65536)</f>
        <v>27648.66</v>
      </c>
      <c r="BN24" s="80">
        <f>SUMIF('KRM Sensitivities'!$C$4:$C$422,"="&amp;$A24,'KRM Sensitivities'!$BQ$4:$BQ$65536)</f>
        <v>27648.66</v>
      </c>
      <c r="BO24" s="80">
        <f>SUMIF('KRM Sensitivities'!$C$4:$C$422,"="&amp;$A24,'KRM Sensitivities'!$BR$4:$BR$65536)</f>
        <v>0</v>
      </c>
      <c r="BP24" s="80">
        <f>SUMIF('KRM Sensitivities'!$C$4:$C$422,"="&amp;$A24,'KRM Sensitivities'!$BS$4:$BS$65536)</f>
        <v>0</v>
      </c>
      <c r="BQ24" s="80">
        <f>SUMIF('KRM Sensitivities'!$C$4:$C$422,"="&amp;$A24,'KRM Sensitivities'!$BT$4:$BT$65536)</f>
        <v>0</v>
      </c>
      <c r="BR24" s="80">
        <f>SUMIF('KRM Sensitivities'!$C$4:$C$422,"="&amp;$A24,'KRM Sensitivities'!$BU$4:$BU$65536)</f>
        <v>0</v>
      </c>
      <c r="BS24" s="80">
        <f>SUMIF('KRM Sensitivities'!$C$4:$C$422,"="&amp;$A24,'KRM Sensitivities'!$BV$4:$BV$65536)</f>
        <v>0</v>
      </c>
      <c r="BT24" s="80">
        <f>SUMIF('KRM Sensitivities'!$C$4:$C$422,"="&amp;$A24,'KRM Sensitivities'!$BW$4:$BW$65536)</f>
        <v>0</v>
      </c>
      <c r="BU24" s="80">
        <f>SUMIF('KRM Sensitivities'!$C$4:$C$422,"="&amp;$A24,'KRM Sensitivities'!$BX$4:$BX$65536)</f>
        <v>0</v>
      </c>
      <c r="BV24" s="80">
        <f>SUMIF('KRM Sensitivities'!$C$4:$C$422,"="&amp;$A24,'KRM Sensitivities'!$BY$4:$BY$65536)</f>
        <v>-27636.53</v>
      </c>
      <c r="BW24" s="80">
        <f>SUMIF('KRM Sensitivities'!$C$4:$C$422,"="&amp;$A24,'KRM Sensitivities'!$BZ$4:$BZ$65536)</f>
        <v>-27636.53</v>
      </c>
      <c r="BX24" s="80">
        <f>SUMIF('KRM Sensitivities'!$C$4:$C$422,"="&amp;$A24,'KRM Sensitivities'!$CA$4:$CA$65536)</f>
        <v>0</v>
      </c>
      <c r="BY24" s="80">
        <f>SUMIF('KRM Sensitivities'!$C$4:$C$422,"="&amp;$A24,'KRM Sensitivities'!$CB$4:$CB$65536)</f>
        <v>244.94</v>
      </c>
      <c r="BZ24" s="80">
        <f>SUMIF('KRM Sensitivities'!$C$4:$C$422,"="&amp;$A24,'KRM Sensitivities'!$CC$4:$CC$65536)</f>
        <v>244.94</v>
      </c>
      <c r="CA24" s="80">
        <f>SUMIF('KRM Sensitivities'!$C$4:$C$422,"="&amp;$A24,'KRM Sensitivities'!$CD$4:$CD$65536)</f>
        <v>0</v>
      </c>
      <c r="CB24" s="80">
        <f>SUMIF('KRM Sensitivities'!$C$4:$C$422,"="&amp;$A24,'KRM Sensitivities'!$CE$4:$CE$65536)</f>
        <v>-220.25</v>
      </c>
      <c r="CC24" s="80">
        <f>SUMIF('KRM Sensitivities'!$C$4:$C$422,"="&amp;$A24,'KRM Sensitivities'!$CF$4:$CF$65536)</f>
        <v>-220.25</v>
      </c>
      <c r="CD24" s="80">
        <f>SUMIF('KRM Sensitivities'!$C$4:$C$422,"="&amp;$A24,'KRM Sensitivities'!$CG$4:$CG$65536)</f>
        <v>0</v>
      </c>
      <c r="CE24" s="80">
        <f>SUMIF('KRM Sensitivities'!$C$4:$C$422,"="&amp;$A24,'KRM Sensitivities'!$CH$4:$CH$65536)</f>
        <v>0</v>
      </c>
      <c r="CF24" s="80">
        <f>SUMIF('KRM Sensitivities'!$C$4:$C$422,"="&amp;$A24,'KRM Sensitivities'!$CI$4:$CI$65536)</f>
        <v>0</v>
      </c>
      <c r="CG24" s="80">
        <f>SUMIF('KRM Sensitivities'!$C$4:$C$422,"="&amp;$A24,'KRM Sensitivities'!$CJ$4:$CJ$65536)</f>
        <v>0</v>
      </c>
      <c r="CH24" s="80">
        <f>SUMIF('KRM Sensitivities'!$C$4:$C$422,"="&amp;$A24,'KRM Sensitivities'!$CK$4:$CK$65536)</f>
        <v>0</v>
      </c>
      <c r="CI24" s="80">
        <f>SUMIF('KRM Sensitivities'!$C$4:$C$422,"="&amp;$A24,'KRM Sensitivities'!$CL$4:$CL$65536)</f>
        <v>0</v>
      </c>
      <c r="CJ24" s="80">
        <f>SUMIF('KRM Sensitivities'!$C$4:$C$422,"="&amp;$A24,'KRM Sensitivities'!$CM$4:$CM$65536)</f>
        <v>0</v>
      </c>
      <c r="CK24" s="80">
        <f>SUMIF('KRM Sensitivities'!$C$4:$C$422,"="&amp;$A24,'KRM Sensitivities'!$CN$4:$CN$65536)</f>
        <v>8.98</v>
      </c>
      <c r="CL24" s="80">
        <f>SUMIF('KRM Sensitivities'!$C$4:$C$422,"="&amp;$A24,'KRM Sensitivities'!$CO$4:$CO$65536)</f>
        <v>8.98</v>
      </c>
      <c r="CM24" s="80">
        <f>SUMIF('KRM Sensitivities'!$C$4:$C$422,"="&amp;$A24,'KRM Sensitivities'!$CP$4:$CP$65536)</f>
        <v>0</v>
      </c>
      <c r="CN24" s="80">
        <f>SUMIF('KRM Sensitivities'!$C$4:$C$422,"="&amp;$A24,'KRM Sensitivities'!$CQ$4:$CQ$65536)</f>
        <v>0</v>
      </c>
      <c r="CO24" s="80">
        <f>SUMIF('KRM Sensitivities'!$C$4:$C$422,"="&amp;$A24,'KRM Sensitivities'!$CR$4:$CR$65536)</f>
        <v>0</v>
      </c>
      <c r="CP24" s="80">
        <f>SUMIF('KRM Sensitivities'!$C$4:$C$422,"="&amp;$A24,'KRM Sensitivities'!$CS$4:$CS$65536)</f>
        <v>0</v>
      </c>
      <c r="CQ24" s="80">
        <f>SUMIF('KRM Sensitivities'!$C$4:$C$422,"="&amp;$A24,'KRM Sensitivities'!$CT$4:$CT$65536)</f>
        <v>0</v>
      </c>
      <c r="CR24" s="80">
        <f>SUMIF('KRM Sensitivities'!$C$4:$C$422,"="&amp;$A24,'KRM Sensitivities'!$CU$4:$CU$65536)</f>
        <v>0</v>
      </c>
      <c r="CS24" s="80">
        <f>SUMIF('KRM Sensitivities'!$C$4:$C$422,"="&amp;$A24,'KRM Sensitivities'!$CV$4:$CV$65536)</f>
        <v>0</v>
      </c>
      <c r="CT24" s="80">
        <f>SUMIF('KRM Sensitivities'!$C$4:$C$422,"="&amp;$A24,'KRM Sensitivities'!$CW$4:$CW$65536)</f>
        <v>0</v>
      </c>
      <c r="CU24" s="80">
        <f>SUMIF('KRM Sensitivities'!$C$4:$C$422,"="&amp;$A24,'KRM Sensitivities'!$CX$4:$CX$65536)</f>
        <v>0</v>
      </c>
      <c r="CV24" s="80">
        <f>SUMIF('KRM Sensitivities'!$C$4:$C$422,"="&amp;$A24,'KRM Sensitivities'!$CY$4:$CY$65536)</f>
        <v>0</v>
      </c>
      <c r="CW24" s="80">
        <f>SUMIF('KRM Sensitivities'!$C$4:$C$422,"="&amp;$A24,'KRM Sensitivities'!$CZ$4:$CZ$65536)</f>
        <v>0</v>
      </c>
      <c r="CX24" s="80">
        <f>SUMIF('KRM Sensitivities'!$C$4:$C$422,"="&amp;$A24,'KRM Sensitivities'!$DA$4:$DA$65536)</f>
        <v>0</v>
      </c>
      <c r="CY24" s="80">
        <f>SUMIF('KRM Sensitivities'!$C$4:$C$422,"="&amp;$A24,'KRM Sensitivities'!$DB$4:$DB$65536)</f>
        <v>0</v>
      </c>
      <c r="CZ24" s="80">
        <f>SUMIF('KRM Sensitivities'!$C$4:$C$422,"="&amp;$A24,'KRM Sensitivities'!$DC$4:$DC$65536)</f>
        <v>0</v>
      </c>
      <c r="DA24" s="80">
        <f>SUMIF('KRM Sensitivities'!$C$4:$C$422,"="&amp;$A24,'KRM Sensitivities'!$DD$4:$DD$65536)</f>
        <v>0</v>
      </c>
      <c r="DB24" s="80">
        <f>SUMIF('KRM Sensitivities'!$C$4:$C$422,"="&amp;$A24,'KRM Sensitivities'!$DE$4:$DE$65536)</f>
        <v>0</v>
      </c>
      <c r="DC24" s="80">
        <f>SUMIF('KRM Sensitivities'!$C$4:$C$422,"="&amp;$A24,'KRM Sensitivities'!$DF$4:$DF$65536)</f>
        <v>0</v>
      </c>
      <c r="DD24" s="80">
        <f>SUMIF('KRM Sensitivities'!$C$4:$C$422,"="&amp;$A24,'KRM Sensitivities'!$DG$4:$DG$65536)</f>
        <v>0</v>
      </c>
      <c r="DE24" s="80">
        <f>SUMIF('KRM Sensitivities'!$C$4:$C$422,"="&amp;$A24,'KRM Sensitivities'!$DH$4:$DH$65536)</f>
        <v>0</v>
      </c>
      <c r="DF24" s="80">
        <f>SUMIF('KRM Sensitivities'!$C$4:$C$422,"="&amp;$A24,'KRM Sensitivities'!$DI$4:$DI$65536)</f>
        <v>0</v>
      </c>
      <c r="DG24" s="80">
        <f>SUMIF('KRM Sensitivities'!$C$4:$C$422,"="&amp;$A24,'KRM Sensitivities'!$DJ$4:$DJ$65536)</f>
        <v>0</v>
      </c>
      <c r="DH24" s="80">
        <f>SUMIF('KRM Sensitivities'!$C$4:$C$422,"="&amp;$A24,'KRM Sensitivities'!$DK$4:$DK$65536)</f>
        <v>0</v>
      </c>
      <c r="DI24" s="80">
        <f>SUMIF('KRM Sensitivities'!$C$4:$C$422,"="&amp;$A24,'KRM Sensitivities'!$DL$4:$DL$65536)</f>
        <v>0</v>
      </c>
      <c r="DJ24" s="80">
        <f>SUMIF('KRM Sensitivities'!$C$4:$C$422,"="&amp;$A24,'KRM Sensitivities'!$DM$4:$DM$65536)</f>
        <v>0</v>
      </c>
      <c r="DK24" s="80">
        <f>SUMIF('KRM Sensitivities'!$C$4:$C$422,"="&amp;$A24,'KRM Sensitivities'!$DN$4:$DN$65536)</f>
        <v>0</v>
      </c>
      <c r="DL24" s="80">
        <f>SUMIF('KRM Sensitivities'!$C$4:$C$422,"="&amp;$A24,'KRM Sensitivities'!$DO$4:$DO$65536)</f>
        <v>0</v>
      </c>
      <c r="DM24" s="80">
        <f>SUMIF('KRM Sensitivities'!$C$4:$C$422,"="&amp;$A24,'KRM Sensitivities'!$DP$4:$DP$65536)</f>
        <v>0</v>
      </c>
      <c r="DN24" s="80">
        <f>SUMIF('KRM Sensitivities'!$C$4:$C$422,"="&amp;$A24,'KRM Sensitivities'!$DQ$4:$DQ$65536)</f>
        <v>0</v>
      </c>
      <c r="DO24" s="80">
        <f>SUMIF('KRM Sensitivities'!$C$4:$C$422,"="&amp;$A24,'KRM Sensitivities'!$DR$4:$DR$65536)</f>
        <v>0</v>
      </c>
      <c r="DP24" s="80">
        <f>SUMIF('KRM Sensitivities'!$C$4:$C$422,"="&amp;$A24,'KRM Sensitivities'!$DS$4:$DS$65536)</f>
        <v>0</v>
      </c>
      <c r="DQ24" s="80">
        <f>SUMIF('KRM Sensitivities'!$C$4:$C$422,"="&amp;$A24,'KRM Sensitivities'!$DT$4:$DT$65536)</f>
        <v>-1300.98</v>
      </c>
      <c r="DR24" s="61" t="str">
        <f t="shared" si="0"/>
        <v>YC7Y</v>
      </c>
      <c r="DS24" s="61" t="str">
        <f t="shared" si="1"/>
        <v>YCUSD7Y</v>
      </c>
    </row>
    <row r="25" spans="1:123" x14ac:dyDescent="0.2">
      <c r="A25">
        <v>84</v>
      </c>
      <c r="B25" t="s">
        <v>16</v>
      </c>
      <c r="C25" t="s">
        <v>369</v>
      </c>
      <c r="D25" t="s">
        <v>532</v>
      </c>
      <c r="E25" t="s">
        <v>25</v>
      </c>
      <c r="F25" t="s">
        <v>8</v>
      </c>
      <c r="G25">
        <v>0.75163899999999995</v>
      </c>
      <c r="H25">
        <v>1.70431</v>
      </c>
      <c r="I25" s="80">
        <f>SUMIF('KRM Sensitivities'!$C$4:$C$422,"="&amp;$A25,'KRM Sensitivities'!$L$4:$L$65536)</f>
        <v>19785.57</v>
      </c>
      <c r="J25" s="80">
        <f>SUMIF('KRM Sensitivities'!$C$4:$C$422,"="&amp;$A25,'KRM Sensitivities'!$M$4:$M$65536)</f>
        <v>19785.57</v>
      </c>
      <c r="K25" s="80">
        <f>SUMIF('KRM Sensitivities'!$C$4:$C$422,"="&amp;$A25,'KRM Sensitivities'!$N$4:$N$65536)</f>
        <v>19785.57</v>
      </c>
      <c r="L25" s="80">
        <f>SUMIF('KRM Sensitivities'!$C$4:$C$422,"="&amp;$A25,'KRM Sensitivities'!$O$4:$O$65536)</f>
        <v>19785.57</v>
      </c>
      <c r="M25" s="80">
        <f>SUMIF('KRM Sensitivities'!$C$4:$C$422,"="&amp;$A25,'KRM Sensitivities'!$P$4:$P$65536)</f>
        <v>19819.849999999999</v>
      </c>
      <c r="N25" s="80">
        <f>SUMIF('KRM Sensitivities'!$C$4:$C$422,"="&amp;$A25,'KRM Sensitivities'!$Q$4:$Q$65536)</f>
        <v>19777.300000000003</v>
      </c>
      <c r="O25" s="80">
        <f>SUMIF('KRM Sensitivities'!$C$4:$C$422,"="&amp;$A25,'KRM Sensitivities'!$R$4:$R$65536)</f>
        <v>0</v>
      </c>
      <c r="P25" s="80">
        <f>SUMIF('KRM Sensitivities'!$C$4:$C$422,"="&amp;$A25,'KRM Sensitivities'!$S$4:$S$65536)</f>
        <v>0</v>
      </c>
      <c r="Q25" s="80">
        <f>SUMIF('KRM Sensitivities'!$C$4:$C$422,"="&amp;$A25,'KRM Sensitivities'!$T$4:$T$65536)</f>
        <v>0</v>
      </c>
      <c r="R25" s="80">
        <f>SUMIF('KRM Sensitivities'!$C$4:$C$422,"="&amp;$A25,'KRM Sensitivities'!$U$4:$U$65536)</f>
        <v>0</v>
      </c>
      <c r="S25" s="80">
        <f>SUMIF('KRM Sensitivities'!$C$4:$C$422,"="&amp;$A25,'KRM Sensitivities'!$V$4:$V$65536)</f>
        <v>12625.85</v>
      </c>
      <c r="T25" s="80">
        <f>SUMIF('KRM Sensitivities'!$C$4:$C$422,"="&amp;$A25,'KRM Sensitivities'!$W$4:$W$65536)</f>
        <v>12625.85</v>
      </c>
      <c r="U25" s="80">
        <f>SUMIF('KRM Sensitivities'!$C$4:$C$422,"="&amp;$A25,'KRM Sensitivities'!$X$4:$X$65536)</f>
        <v>0</v>
      </c>
      <c r="V25" s="80">
        <f>SUMIF('KRM Sensitivities'!$C$4:$C$422,"="&amp;$A25,'KRM Sensitivities'!$Y$4:$Y$65536)</f>
        <v>0</v>
      </c>
      <c r="W25" s="80">
        <f>SUMIF('KRM Sensitivities'!$C$4:$C$422,"="&amp;$A25,'KRM Sensitivities'!$Z$4:$Z$65536)</f>
        <v>-420.55999999999949</v>
      </c>
      <c r="X25" s="80">
        <f>SUMIF('KRM Sensitivities'!$C$4:$C$422,"="&amp;$A25,'KRM Sensitivities'!$AA$4:$AA$65536)</f>
        <v>0</v>
      </c>
      <c r="Y25" s="80">
        <f>SUMIF('KRM Sensitivities'!$C$4:$C$422,"="&amp;$A25,'KRM Sensitivities'!$AB$4:$AB$65536)</f>
        <v>6382.68</v>
      </c>
      <c r="Z25" s="80">
        <f>SUMIF('KRM Sensitivities'!$C$4:$C$422,"="&amp;$A25,'KRM Sensitivities'!$AC$4:$AC$65536)</f>
        <v>7572.0099999999993</v>
      </c>
      <c r="AA25" s="80">
        <f>SUMIF('KRM Sensitivities'!$C$4:$C$422,"="&amp;$A25,'KRM Sensitivities'!$AD$4:$AD$65536)</f>
        <v>8555.8799999999992</v>
      </c>
      <c r="AB25" s="80">
        <f>SUMIF('KRM Sensitivities'!$C$4:$C$422,"="&amp;$A25,'KRM Sensitivities'!$AE$4:$AE$65536)</f>
        <v>-983.87</v>
      </c>
      <c r="AC25" s="80">
        <f>SUMIF('KRM Sensitivities'!$C$4:$C$422,"="&amp;$A25,'KRM Sensitivities'!$AF$4:$AF$65536)</f>
        <v>0</v>
      </c>
      <c r="AD25" s="80">
        <f>SUMIF('KRM Sensitivities'!$C$4:$C$422,"="&amp;$A25,'KRM Sensitivities'!$AG$4:$AG$65536)</f>
        <v>0</v>
      </c>
      <c r="AE25" s="80">
        <f>SUMIF('KRM Sensitivities'!$C$4:$C$422,"="&amp;$A25,'KRM Sensitivities'!$AH$4:$AH$65536)</f>
        <v>0</v>
      </c>
      <c r="AF25" s="80">
        <f>SUMIF('KRM Sensitivities'!$C$4:$C$422,"="&amp;$A25,'KRM Sensitivities'!$AI$4:$AI$65536)</f>
        <v>0</v>
      </c>
      <c r="AG25" s="80">
        <f>SUMIF('KRM Sensitivities'!$C$4:$C$422,"="&amp;$A25,'KRM Sensitivities'!$AJ$4:$AJ$65536)</f>
        <v>0</v>
      </c>
      <c r="AH25" s="80">
        <f>SUMIF('KRM Sensitivities'!$C$4:$C$422,"="&amp;$A25,'KRM Sensitivities'!$AK$4:$AK$65536)</f>
        <v>0</v>
      </c>
      <c r="AI25" s="80">
        <f>SUMIF('KRM Sensitivities'!$C$4:$C$422,"="&amp;$A25,'KRM Sensitivities'!$AL$4:$AL$65536)</f>
        <v>0</v>
      </c>
      <c r="AJ25" s="80">
        <f>SUMIF('KRM Sensitivities'!$C$4:$C$422,"="&amp;$A25,'KRM Sensitivities'!$AM$4:$AM$65536)</f>
        <v>0</v>
      </c>
      <c r="AK25" s="80">
        <f>SUMIF('KRM Sensitivities'!$C$4:$C$422,"="&amp;$A25,'KRM Sensitivities'!$AN$4:$AN$65536)</f>
        <v>0</v>
      </c>
      <c r="AL25" s="80">
        <f>SUMIF('KRM Sensitivities'!$C$4:$C$422,"="&amp;$A25,'KRM Sensitivities'!$AO$4:$AO$65536)</f>
        <v>0</v>
      </c>
      <c r="AM25" s="80">
        <f>SUMIF('KRM Sensitivities'!$C$4:$C$422,"="&amp;$A25,'KRM Sensitivities'!$AP$4:$AP$65536)</f>
        <v>0</v>
      </c>
      <c r="AN25" s="80">
        <f>SUMIF('KRM Sensitivities'!$C$4:$C$422,"="&amp;$A25,'KRM Sensitivities'!$AQ$4:$AQ$65536)</f>
        <v>0</v>
      </c>
      <c r="AO25" s="80">
        <f>SUMIF('KRM Sensitivities'!$C$4:$C$422,"="&amp;$A25,'KRM Sensitivities'!$AR$4:$AR$65536)</f>
        <v>0</v>
      </c>
      <c r="AP25" s="80">
        <f>SUMIF('KRM Sensitivities'!$C$4:$C$422,"="&amp;$A25,'KRM Sensitivities'!$AS$4:$AS$65536)</f>
        <v>0</v>
      </c>
      <c r="AQ25" s="80">
        <f>SUMIF('KRM Sensitivities'!$C$4:$C$422,"="&amp;$A25,'KRM Sensitivities'!$AT$4:$AT$65536)</f>
        <v>0</v>
      </c>
      <c r="AR25" s="80">
        <f>SUMIF('KRM Sensitivities'!$C$4:$C$422,"="&amp;$A25,'KRM Sensitivities'!$AU$4:$AU$65536)</f>
        <v>42.55</v>
      </c>
      <c r="AS25" s="80">
        <f>SUMIF('KRM Sensitivities'!$C$4:$C$422,"="&amp;$A25,'KRM Sensitivities'!$AV$4:$AV$65536)</f>
        <v>0</v>
      </c>
      <c r="AT25" s="80">
        <f>SUMIF('KRM Sensitivities'!$C$4:$C$422,"="&amp;$A25,'KRM Sensitivities'!$AW$4:$AW$65536)</f>
        <v>0</v>
      </c>
      <c r="AU25" s="80">
        <f>SUMIF('KRM Sensitivities'!$C$4:$C$422,"="&amp;$A25,'KRM Sensitivities'!$AX$4:$AX$65536)</f>
        <v>0</v>
      </c>
      <c r="AV25" s="80">
        <f>SUMIF('KRM Sensitivities'!$C$4:$C$422,"="&amp;$A25,'KRM Sensitivities'!$AY$4:$AY$65536)</f>
        <v>0</v>
      </c>
      <c r="AW25" s="80">
        <f>SUMIF('KRM Sensitivities'!$C$4:$C$422,"="&amp;$A25,'KRM Sensitivities'!$AZ$4:$AZ$65536)</f>
        <v>0</v>
      </c>
      <c r="AX25" s="80">
        <f>SUMIF('KRM Sensitivities'!$C$4:$C$422,"="&amp;$A25,'KRM Sensitivities'!$BA$4:$BA$65536)</f>
        <v>0</v>
      </c>
      <c r="AY25" s="80">
        <f>SUMIF('KRM Sensitivities'!$C$4:$C$422,"="&amp;$A25,'KRM Sensitivities'!$BB$4:$BB$65536)</f>
        <v>42.55</v>
      </c>
      <c r="AZ25" s="80">
        <f>SUMIF('KRM Sensitivities'!$C$4:$C$422,"="&amp;$A25,'KRM Sensitivities'!$BC$4:$BC$65536)</f>
        <v>42.55</v>
      </c>
      <c r="BA25" s="80">
        <f>SUMIF('KRM Sensitivities'!$C$4:$C$422,"="&amp;$A25,'KRM Sensitivities'!$BD$4:$BD$65536)</f>
        <v>0</v>
      </c>
      <c r="BB25" s="80">
        <f>SUMIF('KRM Sensitivities'!$C$4:$C$422,"="&amp;$A25,'KRM Sensitivities'!$BE$4:$BE$65536)</f>
        <v>0</v>
      </c>
      <c r="BC25" s="80">
        <f>SUMIF('KRM Sensitivities'!$C$4:$C$422,"="&amp;$A25,'KRM Sensitivities'!$BF$4:$BF$65536)</f>
        <v>0</v>
      </c>
      <c r="BD25" s="80">
        <f>SUMIF('KRM Sensitivities'!$C$4:$C$422,"="&amp;$A25,'KRM Sensitivities'!$BG$4:$BG$65536)</f>
        <v>-34.279999999999852</v>
      </c>
      <c r="BE25" s="80">
        <f>SUMIF('KRM Sensitivities'!$C$4:$C$422,"="&amp;$A25,'KRM Sensitivities'!$BH$4:$BH$65536)</f>
        <v>0</v>
      </c>
      <c r="BF25" s="80">
        <f>SUMIF('KRM Sensitivities'!$C$4:$C$422,"="&amp;$A25,'KRM Sensitivities'!$BI$4:$BI$65536)</f>
        <v>0</v>
      </c>
      <c r="BG25" s="80">
        <f>SUMIF('KRM Sensitivities'!$C$4:$C$422,"="&amp;$A25,'KRM Sensitivities'!$BJ$4:$BJ$65536)</f>
        <v>0</v>
      </c>
      <c r="BH25" s="80">
        <f>SUMIF('KRM Sensitivities'!$C$4:$C$422,"="&amp;$A25,'KRM Sensitivities'!$BL$4:$BL$65536)</f>
        <v>0</v>
      </c>
      <c r="BI25" s="80">
        <f>SUMIF('KRM Sensitivities'!$C$4:$C$422,"="&amp;$A25,'KRM Sensitivities'!$BM$4:$BM$65536)</f>
        <v>0</v>
      </c>
      <c r="BJ25" s="80">
        <f>SUMIF('KRM Sensitivities'!$C$4:$C$422,"="&amp;$A25,'KRM Sensitivities'!$BK$4:$BK$65536)</f>
        <v>0</v>
      </c>
      <c r="BK25" s="80">
        <f>SUMIF('KRM Sensitivities'!$C$4:$C$422,"="&amp;$A25,'KRM Sensitivities'!$BN$4:$BN$65536)</f>
        <v>0</v>
      </c>
      <c r="BL25" s="80">
        <f>SUMIF('KRM Sensitivities'!$C$4:$C$422,"="&amp;$A25,'KRM Sensitivities'!$BO$4:$BO$65536)</f>
        <v>-34.279999999999852</v>
      </c>
      <c r="BM25" s="80">
        <f>SUMIF('KRM Sensitivities'!$C$4:$C$422,"="&amp;$A25,'KRM Sensitivities'!$BP$4:$BP$65536)</f>
        <v>5050.42</v>
      </c>
      <c r="BN25" s="80">
        <f>SUMIF('KRM Sensitivities'!$C$4:$C$422,"="&amp;$A25,'KRM Sensitivities'!$BQ$4:$BQ$65536)</f>
        <v>5050.42</v>
      </c>
      <c r="BO25" s="80">
        <f>SUMIF('KRM Sensitivities'!$C$4:$C$422,"="&amp;$A25,'KRM Sensitivities'!$BR$4:$BR$65536)</f>
        <v>0</v>
      </c>
      <c r="BP25" s="80">
        <f>SUMIF('KRM Sensitivities'!$C$4:$C$422,"="&amp;$A25,'KRM Sensitivities'!$BS$4:$BS$65536)</f>
        <v>0</v>
      </c>
      <c r="BQ25" s="80">
        <f>SUMIF('KRM Sensitivities'!$C$4:$C$422,"="&amp;$A25,'KRM Sensitivities'!$BT$4:$BT$65536)</f>
        <v>0</v>
      </c>
      <c r="BR25" s="80">
        <f>SUMIF('KRM Sensitivities'!$C$4:$C$422,"="&amp;$A25,'KRM Sensitivities'!$BU$4:$BU$65536)</f>
        <v>0</v>
      </c>
      <c r="BS25" s="80">
        <f>SUMIF('KRM Sensitivities'!$C$4:$C$422,"="&amp;$A25,'KRM Sensitivities'!$BV$4:$BV$65536)</f>
        <v>0</v>
      </c>
      <c r="BT25" s="80">
        <f>SUMIF('KRM Sensitivities'!$C$4:$C$422,"="&amp;$A25,'KRM Sensitivities'!$BW$4:$BW$65536)</f>
        <v>0</v>
      </c>
      <c r="BU25" s="80">
        <f>SUMIF('KRM Sensitivities'!$C$4:$C$422,"="&amp;$A25,'KRM Sensitivities'!$BX$4:$BX$65536)</f>
        <v>0</v>
      </c>
      <c r="BV25" s="80">
        <f>SUMIF('KRM Sensitivities'!$C$4:$C$422,"="&amp;$A25,'KRM Sensitivities'!$BY$4:$BY$65536)</f>
        <v>-5049.5200000000004</v>
      </c>
      <c r="BW25" s="80">
        <f>SUMIF('KRM Sensitivities'!$C$4:$C$422,"="&amp;$A25,'KRM Sensitivities'!$BZ$4:$BZ$65536)</f>
        <v>-5049.5200000000004</v>
      </c>
      <c r="BX25" s="80">
        <f>SUMIF('KRM Sensitivities'!$C$4:$C$422,"="&amp;$A25,'KRM Sensitivities'!$CA$4:$CA$65536)</f>
        <v>0</v>
      </c>
      <c r="BY25" s="80">
        <f>SUMIF('KRM Sensitivities'!$C$4:$C$422,"="&amp;$A25,'KRM Sensitivities'!$CB$4:$CB$65536)</f>
        <v>111.92</v>
      </c>
      <c r="BZ25" s="80">
        <f>SUMIF('KRM Sensitivities'!$C$4:$C$422,"="&amp;$A25,'KRM Sensitivities'!$CC$4:$CC$65536)</f>
        <v>111.92</v>
      </c>
      <c r="CA25" s="80">
        <f>SUMIF('KRM Sensitivities'!$C$4:$C$422,"="&amp;$A25,'KRM Sensitivities'!$CD$4:$CD$65536)</f>
        <v>0</v>
      </c>
      <c r="CB25" s="80">
        <f>SUMIF('KRM Sensitivities'!$C$4:$C$422,"="&amp;$A25,'KRM Sensitivities'!$CE$4:$CE$65536)</f>
        <v>-144.22999999999999</v>
      </c>
      <c r="CC25" s="80">
        <f>SUMIF('KRM Sensitivities'!$C$4:$C$422,"="&amp;$A25,'KRM Sensitivities'!$CF$4:$CF$65536)</f>
        <v>-144.22999999999999</v>
      </c>
      <c r="CD25" s="80">
        <f>SUMIF('KRM Sensitivities'!$C$4:$C$422,"="&amp;$A25,'KRM Sensitivities'!$CG$4:$CG$65536)</f>
        <v>0</v>
      </c>
      <c r="CE25" s="80">
        <f>SUMIF('KRM Sensitivities'!$C$4:$C$422,"="&amp;$A25,'KRM Sensitivities'!$CH$4:$CH$65536)</f>
        <v>0</v>
      </c>
      <c r="CF25" s="80">
        <f>SUMIF('KRM Sensitivities'!$C$4:$C$422,"="&amp;$A25,'KRM Sensitivities'!$CI$4:$CI$65536)</f>
        <v>0</v>
      </c>
      <c r="CG25" s="80">
        <f>SUMIF('KRM Sensitivities'!$C$4:$C$422,"="&amp;$A25,'KRM Sensitivities'!$CJ$4:$CJ$65536)</f>
        <v>0</v>
      </c>
      <c r="CH25" s="80">
        <f>SUMIF('KRM Sensitivities'!$C$4:$C$422,"="&amp;$A25,'KRM Sensitivities'!$CK$4:$CK$65536)</f>
        <v>0</v>
      </c>
      <c r="CI25" s="80">
        <f>SUMIF('KRM Sensitivities'!$C$4:$C$422,"="&amp;$A25,'KRM Sensitivities'!$CL$4:$CL$65536)</f>
        <v>0</v>
      </c>
      <c r="CJ25" s="80">
        <f>SUMIF('KRM Sensitivities'!$C$4:$C$422,"="&amp;$A25,'KRM Sensitivities'!$CM$4:$CM$65536)</f>
        <v>0</v>
      </c>
      <c r="CK25" s="80">
        <f>SUMIF('KRM Sensitivities'!$C$4:$C$422,"="&amp;$A25,'KRM Sensitivities'!$CN$4:$CN$65536)</f>
        <v>-2.87</v>
      </c>
      <c r="CL25" s="80">
        <f>SUMIF('KRM Sensitivities'!$C$4:$C$422,"="&amp;$A25,'KRM Sensitivities'!$CO$4:$CO$65536)</f>
        <v>-2.87</v>
      </c>
      <c r="CM25" s="80">
        <f>SUMIF('KRM Sensitivities'!$C$4:$C$422,"="&amp;$A25,'KRM Sensitivities'!$CP$4:$CP$65536)</f>
        <v>0</v>
      </c>
      <c r="CN25" s="80">
        <f>SUMIF('KRM Sensitivities'!$C$4:$C$422,"="&amp;$A25,'KRM Sensitivities'!$CQ$4:$CQ$65536)</f>
        <v>0</v>
      </c>
      <c r="CO25" s="80">
        <f>SUMIF('KRM Sensitivities'!$C$4:$C$422,"="&amp;$A25,'KRM Sensitivities'!$CR$4:$CR$65536)</f>
        <v>0</v>
      </c>
      <c r="CP25" s="80">
        <f>SUMIF('KRM Sensitivities'!$C$4:$C$422,"="&amp;$A25,'KRM Sensitivities'!$CS$4:$CS$65536)</f>
        <v>0</v>
      </c>
      <c r="CQ25" s="80">
        <f>SUMIF('KRM Sensitivities'!$C$4:$C$422,"="&amp;$A25,'KRM Sensitivities'!$CT$4:$CT$65536)</f>
        <v>0</v>
      </c>
      <c r="CR25" s="80">
        <f>SUMIF('KRM Sensitivities'!$C$4:$C$422,"="&amp;$A25,'KRM Sensitivities'!$CU$4:$CU$65536)</f>
        <v>0</v>
      </c>
      <c r="CS25" s="80">
        <f>SUMIF('KRM Sensitivities'!$C$4:$C$422,"="&amp;$A25,'KRM Sensitivities'!$CV$4:$CV$65536)</f>
        <v>0</v>
      </c>
      <c r="CT25" s="80">
        <f>SUMIF('KRM Sensitivities'!$C$4:$C$422,"="&amp;$A25,'KRM Sensitivities'!$CW$4:$CW$65536)</f>
        <v>0</v>
      </c>
      <c r="CU25" s="80">
        <f>SUMIF('KRM Sensitivities'!$C$4:$C$422,"="&amp;$A25,'KRM Sensitivities'!$CX$4:$CX$65536)</f>
        <v>0</v>
      </c>
      <c r="CV25" s="80">
        <f>SUMIF('KRM Sensitivities'!$C$4:$C$422,"="&amp;$A25,'KRM Sensitivities'!$CY$4:$CY$65536)</f>
        <v>0</v>
      </c>
      <c r="CW25" s="80">
        <f>SUMIF('KRM Sensitivities'!$C$4:$C$422,"="&amp;$A25,'KRM Sensitivities'!$CZ$4:$CZ$65536)</f>
        <v>0</v>
      </c>
      <c r="CX25" s="80">
        <f>SUMIF('KRM Sensitivities'!$C$4:$C$422,"="&amp;$A25,'KRM Sensitivities'!$DA$4:$DA$65536)</f>
        <v>0</v>
      </c>
      <c r="CY25" s="80">
        <f>SUMIF('KRM Sensitivities'!$C$4:$C$422,"="&amp;$A25,'KRM Sensitivities'!$DB$4:$DB$65536)</f>
        <v>0</v>
      </c>
      <c r="CZ25" s="80">
        <f>SUMIF('KRM Sensitivities'!$C$4:$C$422,"="&amp;$A25,'KRM Sensitivities'!$DC$4:$DC$65536)</f>
        <v>0</v>
      </c>
      <c r="DA25" s="80">
        <f>SUMIF('KRM Sensitivities'!$C$4:$C$422,"="&amp;$A25,'KRM Sensitivities'!$DD$4:$DD$65536)</f>
        <v>0</v>
      </c>
      <c r="DB25" s="80">
        <f>SUMIF('KRM Sensitivities'!$C$4:$C$422,"="&amp;$A25,'KRM Sensitivities'!$DE$4:$DE$65536)</f>
        <v>0</v>
      </c>
      <c r="DC25" s="80">
        <f>SUMIF('KRM Sensitivities'!$C$4:$C$422,"="&amp;$A25,'KRM Sensitivities'!$DF$4:$DF$65536)</f>
        <v>0</v>
      </c>
      <c r="DD25" s="80">
        <f>SUMIF('KRM Sensitivities'!$C$4:$C$422,"="&amp;$A25,'KRM Sensitivities'!$DG$4:$DG$65536)</f>
        <v>0</v>
      </c>
      <c r="DE25" s="80">
        <f>SUMIF('KRM Sensitivities'!$C$4:$C$422,"="&amp;$A25,'KRM Sensitivities'!$DH$4:$DH$65536)</f>
        <v>0</v>
      </c>
      <c r="DF25" s="80">
        <f>SUMIF('KRM Sensitivities'!$C$4:$C$422,"="&amp;$A25,'KRM Sensitivities'!$DI$4:$DI$65536)</f>
        <v>0</v>
      </c>
      <c r="DG25" s="80">
        <f>SUMIF('KRM Sensitivities'!$C$4:$C$422,"="&amp;$A25,'KRM Sensitivities'!$DJ$4:$DJ$65536)</f>
        <v>0</v>
      </c>
      <c r="DH25" s="80">
        <f>SUMIF('KRM Sensitivities'!$C$4:$C$422,"="&amp;$A25,'KRM Sensitivities'!$DK$4:$DK$65536)</f>
        <v>0</v>
      </c>
      <c r="DI25" s="80">
        <f>SUMIF('KRM Sensitivities'!$C$4:$C$422,"="&amp;$A25,'KRM Sensitivities'!$DL$4:$DL$65536)</f>
        <v>0</v>
      </c>
      <c r="DJ25" s="80">
        <f>SUMIF('KRM Sensitivities'!$C$4:$C$422,"="&amp;$A25,'KRM Sensitivities'!$DM$4:$DM$65536)</f>
        <v>0</v>
      </c>
      <c r="DK25" s="80">
        <f>SUMIF('KRM Sensitivities'!$C$4:$C$422,"="&amp;$A25,'KRM Sensitivities'!$DN$4:$DN$65536)</f>
        <v>0</v>
      </c>
      <c r="DL25" s="80">
        <f>SUMIF('KRM Sensitivities'!$C$4:$C$422,"="&amp;$A25,'KRM Sensitivities'!$DO$4:$DO$65536)</f>
        <v>0</v>
      </c>
      <c r="DM25" s="80">
        <f>SUMIF('KRM Sensitivities'!$C$4:$C$422,"="&amp;$A25,'KRM Sensitivities'!$DP$4:$DP$65536)</f>
        <v>0</v>
      </c>
      <c r="DN25" s="80">
        <f>SUMIF('KRM Sensitivities'!$C$4:$C$422,"="&amp;$A25,'KRM Sensitivities'!$DQ$4:$DQ$65536)</f>
        <v>0</v>
      </c>
      <c r="DO25" s="80">
        <f>SUMIF('KRM Sensitivities'!$C$4:$C$422,"="&amp;$A25,'KRM Sensitivities'!$DR$4:$DR$65536)</f>
        <v>0</v>
      </c>
      <c r="DP25" s="80">
        <f>SUMIF('KRM Sensitivities'!$C$4:$C$422,"="&amp;$A25,'KRM Sensitivities'!$DS$4:$DS$65536)</f>
        <v>0</v>
      </c>
      <c r="DQ25" s="80">
        <f>SUMIF('KRM Sensitivities'!$C$4:$C$422,"="&amp;$A25,'KRM Sensitivities'!$DT$4:$DT$65536)</f>
        <v>-6803.24</v>
      </c>
      <c r="DR25" s="61" t="str">
        <f t="shared" si="0"/>
        <v>YC10Y</v>
      </c>
      <c r="DS25" s="61" t="str">
        <f t="shared" si="1"/>
        <v>YCUSD10Y</v>
      </c>
    </row>
    <row r="26" spans="1:123" x14ac:dyDescent="0.2">
      <c r="A26">
        <v>85</v>
      </c>
      <c r="B26" t="s">
        <v>16</v>
      </c>
      <c r="C26" t="s">
        <v>369</v>
      </c>
      <c r="D26" t="s">
        <v>532</v>
      </c>
      <c r="E26" t="s">
        <v>25</v>
      </c>
      <c r="F26" t="s">
        <v>35</v>
      </c>
      <c r="G26">
        <v>0.76102199999999998</v>
      </c>
      <c r="H26">
        <v>1.95662</v>
      </c>
      <c r="I26" s="80">
        <f>SUMIF('KRM Sensitivities'!$C$4:$C$422,"="&amp;$A26,'KRM Sensitivities'!$L$4:$L$65536)</f>
        <v>38411.140000000007</v>
      </c>
      <c r="J26" s="80">
        <f>SUMIF('KRM Sensitivities'!$C$4:$C$422,"="&amp;$A26,'KRM Sensitivities'!$M$4:$M$65536)</f>
        <v>38411.140000000007</v>
      </c>
      <c r="K26" s="80">
        <f>SUMIF('KRM Sensitivities'!$C$4:$C$422,"="&amp;$A26,'KRM Sensitivities'!$N$4:$N$65536)</f>
        <v>38411.140000000007</v>
      </c>
      <c r="L26" s="80">
        <f>SUMIF('KRM Sensitivities'!$C$4:$C$422,"="&amp;$A26,'KRM Sensitivities'!$O$4:$O$65536)</f>
        <v>38411.140000000007</v>
      </c>
      <c r="M26" s="80">
        <f>SUMIF('KRM Sensitivities'!$C$4:$C$422,"="&amp;$A26,'KRM Sensitivities'!$P$4:$P$65536)</f>
        <v>38409.170000000006</v>
      </c>
      <c r="N26" s="80">
        <f>SUMIF('KRM Sensitivities'!$C$4:$C$422,"="&amp;$A26,'KRM Sensitivities'!$Q$4:$Q$65536)</f>
        <v>38404.150000000009</v>
      </c>
      <c r="O26" s="80">
        <f>SUMIF('KRM Sensitivities'!$C$4:$C$422,"="&amp;$A26,'KRM Sensitivities'!$R$4:$R$65536)</f>
        <v>0</v>
      </c>
      <c r="P26" s="80">
        <f>SUMIF('KRM Sensitivities'!$C$4:$C$422,"="&amp;$A26,'KRM Sensitivities'!$S$4:$S$65536)</f>
        <v>0</v>
      </c>
      <c r="Q26" s="80">
        <f>SUMIF('KRM Sensitivities'!$C$4:$C$422,"="&amp;$A26,'KRM Sensitivities'!$T$4:$T$65536)</f>
        <v>0</v>
      </c>
      <c r="R26" s="80">
        <f>SUMIF('KRM Sensitivities'!$C$4:$C$422,"="&amp;$A26,'KRM Sensitivities'!$U$4:$U$65536)</f>
        <v>0</v>
      </c>
      <c r="S26" s="80">
        <f>SUMIF('KRM Sensitivities'!$C$4:$C$422,"="&amp;$A26,'KRM Sensitivities'!$V$4:$V$65536)</f>
        <v>39413.230000000003</v>
      </c>
      <c r="T26" s="80">
        <f>SUMIF('KRM Sensitivities'!$C$4:$C$422,"="&amp;$A26,'KRM Sensitivities'!$W$4:$W$65536)</f>
        <v>39413.230000000003</v>
      </c>
      <c r="U26" s="80">
        <f>SUMIF('KRM Sensitivities'!$C$4:$C$422,"="&amp;$A26,'KRM Sensitivities'!$X$4:$X$65536)</f>
        <v>0</v>
      </c>
      <c r="V26" s="80">
        <f>SUMIF('KRM Sensitivities'!$C$4:$C$422,"="&amp;$A26,'KRM Sensitivities'!$Y$4:$Y$65536)</f>
        <v>0</v>
      </c>
      <c r="W26" s="80">
        <f>SUMIF('KRM Sensitivities'!$C$4:$C$422,"="&amp;$A26,'KRM Sensitivities'!$Z$4:$Z$65536)</f>
        <v>38.409999999999854</v>
      </c>
      <c r="X26" s="80">
        <f>SUMIF('KRM Sensitivities'!$C$4:$C$422,"="&amp;$A26,'KRM Sensitivities'!$AA$4:$AA$65536)</f>
        <v>0</v>
      </c>
      <c r="Y26" s="80">
        <f>SUMIF('KRM Sensitivities'!$C$4:$C$422,"="&amp;$A26,'KRM Sensitivities'!$AB$4:$AB$65536)</f>
        <v>1208.3599999999999</v>
      </c>
      <c r="Z26" s="80">
        <f>SUMIF('KRM Sensitivities'!$C$4:$C$422,"="&amp;$A26,'KRM Sensitivities'!$AC$4:$AC$65536)</f>
        <v>-1047.49</v>
      </c>
      <c r="AA26" s="80">
        <f>SUMIF('KRM Sensitivities'!$C$4:$C$422,"="&amp;$A26,'KRM Sensitivities'!$AD$4:$AD$65536)</f>
        <v>-490.53</v>
      </c>
      <c r="AB26" s="80">
        <f>SUMIF('KRM Sensitivities'!$C$4:$C$422,"="&amp;$A26,'KRM Sensitivities'!$AE$4:$AE$65536)</f>
        <v>-556.96</v>
      </c>
      <c r="AC26" s="80">
        <f>SUMIF('KRM Sensitivities'!$C$4:$C$422,"="&amp;$A26,'KRM Sensitivities'!$AF$4:$AF$65536)</f>
        <v>0</v>
      </c>
      <c r="AD26" s="80">
        <f>SUMIF('KRM Sensitivities'!$C$4:$C$422,"="&amp;$A26,'KRM Sensitivities'!$AG$4:$AG$65536)</f>
        <v>0</v>
      </c>
      <c r="AE26" s="80">
        <f>SUMIF('KRM Sensitivities'!$C$4:$C$422,"="&amp;$A26,'KRM Sensitivities'!$AH$4:$AH$65536)</f>
        <v>0</v>
      </c>
      <c r="AF26" s="80">
        <f>SUMIF('KRM Sensitivities'!$C$4:$C$422,"="&amp;$A26,'KRM Sensitivities'!$AI$4:$AI$65536)</f>
        <v>0</v>
      </c>
      <c r="AG26" s="80">
        <f>SUMIF('KRM Sensitivities'!$C$4:$C$422,"="&amp;$A26,'KRM Sensitivities'!$AJ$4:$AJ$65536)</f>
        <v>0</v>
      </c>
      <c r="AH26" s="80">
        <f>SUMIF('KRM Sensitivities'!$C$4:$C$422,"="&amp;$A26,'KRM Sensitivities'!$AK$4:$AK$65536)</f>
        <v>0</v>
      </c>
      <c r="AI26" s="80">
        <f>SUMIF('KRM Sensitivities'!$C$4:$C$422,"="&amp;$A26,'KRM Sensitivities'!$AL$4:$AL$65536)</f>
        <v>0</v>
      </c>
      <c r="AJ26" s="80">
        <f>SUMIF('KRM Sensitivities'!$C$4:$C$422,"="&amp;$A26,'KRM Sensitivities'!$AM$4:$AM$65536)</f>
        <v>0</v>
      </c>
      <c r="AK26" s="80">
        <f>SUMIF('KRM Sensitivities'!$C$4:$C$422,"="&amp;$A26,'KRM Sensitivities'!$AN$4:$AN$65536)</f>
        <v>0</v>
      </c>
      <c r="AL26" s="80">
        <f>SUMIF('KRM Sensitivities'!$C$4:$C$422,"="&amp;$A26,'KRM Sensitivities'!$AO$4:$AO$65536)</f>
        <v>0</v>
      </c>
      <c r="AM26" s="80">
        <f>SUMIF('KRM Sensitivities'!$C$4:$C$422,"="&amp;$A26,'KRM Sensitivities'!$AP$4:$AP$65536)</f>
        <v>0</v>
      </c>
      <c r="AN26" s="80">
        <f>SUMIF('KRM Sensitivities'!$C$4:$C$422,"="&amp;$A26,'KRM Sensitivities'!$AQ$4:$AQ$65536)</f>
        <v>0</v>
      </c>
      <c r="AO26" s="80">
        <f>SUMIF('KRM Sensitivities'!$C$4:$C$422,"="&amp;$A26,'KRM Sensitivities'!$AR$4:$AR$65536)</f>
        <v>0</v>
      </c>
      <c r="AP26" s="80">
        <f>SUMIF('KRM Sensitivities'!$C$4:$C$422,"="&amp;$A26,'KRM Sensitivities'!$AS$4:$AS$65536)</f>
        <v>0</v>
      </c>
      <c r="AQ26" s="80">
        <f>SUMIF('KRM Sensitivities'!$C$4:$C$422,"="&amp;$A26,'KRM Sensitivities'!$AT$4:$AT$65536)</f>
        <v>0</v>
      </c>
      <c r="AR26" s="80">
        <f>SUMIF('KRM Sensitivities'!$C$4:$C$422,"="&amp;$A26,'KRM Sensitivities'!$AU$4:$AU$65536)</f>
        <v>5.0199999999999996</v>
      </c>
      <c r="AS26" s="80">
        <f>SUMIF('KRM Sensitivities'!$C$4:$C$422,"="&amp;$A26,'KRM Sensitivities'!$AV$4:$AV$65536)</f>
        <v>0</v>
      </c>
      <c r="AT26" s="80">
        <f>SUMIF('KRM Sensitivities'!$C$4:$C$422,"="&amp;$A26,'KRM Sensitivities'!$AW$4:$AW$65536)</f>
        <v>0</v>
      </c>
      <c r="AU26" s="80">
        <f>SUMIF('KRM Sensitivities'!$C$4:$C$422,"="&amp;$A26,'KRM Sensitivities'!$AX$4:$AX$65536)</f>
        <v>0</v>
      </c>
      <c r="AV26" s="80">
        <f>SUMIF('KRM Sensitivities'!$C$4:$C$422,"="&amp;$A26,'KRM Sensitivities'!$AY$4:$AY$65536)</f>
        <v>0</v>
      </c>
      <c r="AW26" s="80">
        <f>SUMIF('KRM Sensitivities'!$C$4:$C$422,"="&amp;$A26,'KRM Sensitivities'!$AZ$4:$AZ$65536)</f>
        <v>0</v>
      </c>
      <c r="AX26" s="80">
        <f>SUMIF('KRM Sensitivities'!$C$4:$C$422,"="&amp;$A26,'KRM Sensitivities'!$BA$4:$BA$65536)</f>
        <v>0</v>
      </c>
      <c r="AY26" s="80">
        <f>SUMIF('KRM Sensitivities'!$C$4:$C$422,"="&amp;$A26,'KRM Sensitivities'!$BB$4:$BB$65536)</f>
        <v>5.0199999999999996</v>
      </c>
      <c r="AZ26" s="80">
        <f>SUMIF('KRM Sensitivities'!$C$4:$C$422,"="&amp;$A26,'KRM Sensitivities'!$BC$4:$BC$65536)</f>
        <v>5.0199999999999996</v>
      </c>
      <c r="BA26" s="80">
        <f>SUMIF('KRM Sensitivities'!$C$4:$C$422,"="&amp;$A26,'KRM Sensitivities'!$BD$4:$BD$65536)</f>
        <v>0</v>
      </c>
      <c r="BB26" s="80">
        <f>SUMIF('KRM Sensitivities'!$C$4:$C$422,"="&amp;$A26,'KRM Sensitivities'!$BE$4:$BE$65536)</f>
        <v>0</v>
      </c>
      <c r="BC26" s="80">
        <f>SUMIF('KRM Sensitivities'!$C$4:$C$422,"="&amp;$A26,'KRM Sensitivities'!$BF$4:$BF$65536)</f>
        <v>0</v>
      </c>
      <c r="BD26" s="80">
        <f>SUMIF('KRM Sensitivities'!$C$4:$C$422,"="&amp;$A26,'KRM Sensitivities'!$BG$4:$BG$65536)</f>
        <v>1.97</v>
      </c>
      <c r="BE26" s="80">
        <f>SUMIF('KRM Sensitivities'!$C$4:$C$422,"="&amp;$A26,'KRM Sensitivities'!$BH$4:$BH$65536)</f>
        <v>0</v>
      </c>
      <c r="BF26" s="80">
        <f>SUMIF('KRM Sensitivities'!$C$4:$C$422,"="&amp;$A26,'KRM Sensitivities'!$BI$4:$BI$65536)</f>
        <v>0</v>
      </c>
      <c r="BG26" s="80">
        <f>SUMIF('KRM Sensitivities'!$C$4:$C$422,"="&amp;$A26,'KRM Sensitivities'!$BJ$4:$BJ$65536)</f>
        <v>0</v>
      </c>
      <c r="BH26" s="80">
        <f>SUMIF('KRM Sensitivities'!$C$4:$C$422,"="&amp;$A26,'KRM Sensitivities'!$BL$4:$BL$65536)</f>
        <v>0</v>
      </c>
      <c r="BI26" s="80">
        <f>SUMIF('KRM Sensitivities'!$C$4:$C$422,"="&amp;$A26,'KRM Sensitivities'!$BM$4:$BM$65536)</f>
        <v>0</v>
      </c>
      <c r="BJ26" s="80">
        <f>SUMIF('KRM Sensitivities'!$C$4:$C$422,"="&amp;$A26,'KRM Sensitivities'!$BK$4:$BK$65536)</f>
        <v>0</v>
      </c>
      <c r="BK26" s="80">
        <f>SUMIF('KRM Sensitivities'!$C$4:$C$422,"="&amp;$A26,'KRM Sensitivities'!$BN$4:$BN$65536)</f>
        <v>0</v>
      </c>
      <c r="BL26" s="80">
        <f>SUMIF('KRM Sensitivities'!$C$4:$C$422,"="&amp;$A26,'KRM Sensitivities'!$BO$4:$BO$65536)</f>
        <v>1.97</v>
      </c>
      <c r="BM26" s="80">
        <f>SUMIF('KRM Sensitivities'!$C$4:$C$422,"="&amp;$A26,'KRM Sensitivities'!$BP$4:$BP$65536)</f>
        <v>0</v>
      </c>
      <c r="BN26" s="80">
        <f>SUMIF('KRM Sensitivities'!$C$4:$C$422,"="&amp;$A26,'KRM Sensitivities'!$BQ$4:$BQ$65536)</f>
        <v>0</v>
      </c>
      <c r="BO26" s="80">
        <f>SUMIF('KRM Sensitivities'!$C$4:$C$422,"="&amp;$A26,'KRM Sensitivities'!$BR$4:$BR$65536)</f>
        <v>0</v>
      </c>
      <c r="BP26" s="80">
        <f>SUMIF('KRM Sensitivities'!$C$4:$C$422,"="&amp;$A26,'KRM Sensitivities'!$BS$4:$BS$65536)</f>
        <v>0</v>
      </c>
      <c r="BQ26" s="80">
        <f>SUMIF('KRM Sensitivities'!$C$4:$C$422,"="&amp;$A26,'KRM Sensitivities'!$BT$4:$BT$65536)</f>
        <v>0</v>
      </c>
      <c r="BR26" s="80">
        <f>SUMIF('KRM Sensitivities'!$C$4:$C$422,"="&amp;$A26,'KRM Sensitivities'!$BU$4:$BU$65536)</f>
        <v>0</v>
      </c>
      <c r="BS26" s="80">
        <f>SUMIF('KRM Sensitivities'!$C$4:$C$422,"="&amp;$A26,'KRM Sensitivities'!$BV$4:$BV$65536)</f>
        <v>0</v>
      </c>
      <c r="BT26" s="80">
        <f>SUMIF('KRM Sensitivities'!$C$4:$C$422,"="&amp;$A26,'KRM Sensitivities'!$BW$4:$BW$65536)</f>
        <v>0</v>
      </c>
      <c r="BU26" s="80">
        <f>SUMIF('KRM Sensitivities'!$C$4:$C$422,"="&amp;$A26,'KRM Sensitivities'!$BX$4:$BX$65536)</f>
        <v>0</v>
      </c>
      <c r="BV26" s="80">
        <f>SUMIF('KRM Sensitivities'!$C$4:$C$422,"="&amp;$A26,'KRM Sensitivities'!$BY$4:$BY$65536)</f>
        <v>0</v>
      </c>
      <c r="BW26" s="80">
        <f>SUMIF('KRM Sensitivities'!$C$4:$C$422,"="&amp;$A26,'KRM Sensitivities'!$BZ$4:$BZ$65536)</f>
        <v>0</v>
      </c>
      <c r="BX26" s="80">
        <f>SUMIF('KRM Sensitivities'!$C$4:$C$422,"="&amp;$A26,'KRM Sensitivities'!$CA$4:$CA$65536)</f>
        <v>0</v>
      </c>
      <c r="BY26" s="80">
        <f>SUMIF('KRM Sensitivities'!$C$4:$C$422,"="&amp;$A26,'KRM Sensitivities'!$CB$4:$CB$65536)</f>
        <v>0</v>
      </c>
      <c r="BZ26" s="80">
        <f>SUMIF('KRM Sensitivities'!$C$4:$C$422,"="&amp;$A26,'KRM Sensitivities'!$CC$4:$CC$65536)</f>
        <v>0</v>
      </c>
      <c r="CA26" s="80">
        <f>SUMIF('KRM Sensitivities'!$C$4:$C$422,"="&amp;$A26,'KRM Sensitivities'!$CD$4:$CD$65536)</f>
        <v>0</v>
      </c>
      <c r="CB26" s="80">
        <f>SUMIF('KRM Sensitivities'!$C$4:$C$422,"="&amp;$A26,'KRM Sensitivities'!$CE$4:$CE$65536)</f>
        <v>0</v>
      </c>
      <c r="CC26" s="80">
        <f>SUMIF('KRM Sensitivities'!$C$4:$C$422,"="&amp;$A26,'KRM Sensitivities'!$CF$4:$CF$65536)</f>
        <v>0</v>
      </c>
      <c r="CD26" s="80">
        <f>SUMIF('KRM Sensitivities'!$C$4:$C$422,"="&amp;$A26,'KRM Sensitivities'!$CG$4:$CG$65536)</f>
        <v>0</v>
      </c>
      <c r="CE26" s="80">
        <f>SUMIF('KRM Sensitivities'!$C$4:$C$422,"="&amp;$A26,'KRM Sensitivities'!$CH$4:$CH$65536)</f>
        <v>0</v>
      </c>
      <c r="CF26" s="80">
        <f>SUMIF('KRM Sensitivities'!$C$4:$C$422,"="&amp;$A26,'KRM Sensitivities'!$CI$4:$CI$65536)</f>
        <v>0</v>
      </c>
      <c r="CG26" s="80">
        <f>SUMIF('KRM Sensitivities'!$C$4:$C$422,"="&amp;$A26,'KRM Sensitivities'!$CJ$4:$CJ$65536)</f>
        <v>0</v>
      </c>
      <c r="CH26" s="80">
        <f>SUMIF('KRM Sensitivities'!$C$4:$C$422,"="&amp;$A26,'KRM Sensitivities'!$CK$4:$CK$65536)</f>
        <v>0</v>
      </c>
      <c r="CI26" s="80">
        <f>SUMIF('KRM Sensitivities'!$C$4:$C$422,"="&amp;$A26,'KRM Sensitivities'!$CL$4:$CL$65536)</f>
        <v>0</v>
      </c>
      <c r="CJ26" s="80">
        <f>SUMIF('KRM Sensitivities'!$C$4:$C$422,"="&amp;$A26,'KRM Sensitivities'!$CM$4:$CM$65536)</f>
        <v>0</v>
      </c>
      <c r="CK26" s="80">
        <f>SUMIF('KRM Sensitivities'!$C$4:$C$422,"="&amp;$A26,'KRM Sensitivities'!$CN$4:$CN$65536)</f>
        <v>1.97</v>
      </c>
      <c r="CL26" s="80">
        <f>SUMIF('KRM Sensitivities'!$C$4:$C$422,"="&amp;$A26,'KRM Sensitivities'!$CO$4:$CO$65536)</f>
        <v>1.97</v>
      </c>
      <c r="CM26" s="80">
        <f>SUMIF('KRM Sensitivities'!$C$4:$C$422,"="&amp;$A26,'KRM Sensitivities'!$CP$4:$CP$65536)</f>
        <v>0</v>
      </c>
      <c r="CN26" s="80">
        <f>SUMIF('KRM Sensitivities'!$C$4:$C$422,"="&amp;$A26,'KRM Sensitivities'!$CQ$4:$CQ$65536)</f>
        <v>0</v>
      </c>
      <c r="CO26" s="80">
        <f>SUMIF('KRM Sensitivities'!$C$4:$C$422,"="&amp;$A26,'KRM Sensitivities'!$CR$4:$CR$65536)</f>
        <v>0</v>
      </c>
      <c r="CP26" s="80">
        <f>SUMIF('KRM Sensitivities'!$C$4:$C$422,"="&amp;$A26,'KRM Sensitivities'!$CS$4:$CS$65536)</f>
        <v>0</v>
      </c>
      <c r="CQ26" s="80">
        <f>SUMIF('KRM Sensitivities'!$C$4:$C$422,"="&amp;$A26,'KRM Sensitivities'!$CT$4:$CT$65536)</f>
        <v>0</v>
      </c>
      <c r="CR26" s="80">
        <f>SUMIF('KRM Sensitivities'!$C$4:$C$422,"="&amp;$A26,'KRM Sensitivities'!$CU$4:$CU$65536)</f>
        <v>0</v>
      </c>
      <c r="CS26" s="80">
        <f>SUMIF('KRM Sensitivities'!$C$4:$C$422,"="&amp;$A26,'KRM Sensitivities'!$CV$4:$CV$65536)</f>
        <v>0</v>
      </c>
      <c r="CT26" s="80">
        <f>SUMIF('KRM Sensitivities'!$C$4:$C$422,"="&amp;$A26,'KRM Sensitivities'!$CW$4:$CW$65536)</f>
        <v>0</v>
      </c>
      <c r="CU26" s="80">
        <f>SUMIF('KRM Sensitivities'!$C$4:$C$422,"="&amp;$A26,'KRM Sensitivities'!$CX$4:$CX$65536)</f>
        <v>0</v>
      </c>
      <c r="CV26" s="80">
        <f>SUMIF('KRM Sensitivities'!$C$4:$C$422,"="&amp;$A26,'KRM Sensitivities'!$CY$4:$CY$65536)</f>
        <v>0</v>
      </c>
      <c r="CW26" s="80">
        <f>SUMIF('KRM Sensitivities'!$C$4:$C$422,"="&amp;$A26,'KRM Sensitivities'!$CZ$4:$CZ$65536)</f>
        <v>0</v>
      </c>
      <c r="CX26" s="80">
        <f>SUMIF('KRM Sensitivities'!$C$4:$C$422,"="&amp;$A26,'KRM Sensitivities'!$DA$4:$DA$65536)</f>
        <v>0</v>
      </c>
      <c r="CY26" s="80">
        <f>SUMIF('KRM Sensitivities'!$C$4:$C$422,"="&amp;$A26,'KRM Sensitivities'!$DB$4:$DB$65536)</f>
        <v>0</v>
      </c>
      <c r="CZ26" s="80">
        <f>SUMIF('KRM Sensitivities'!$C$4:$C$422,"="&amp;$A26,'KRM Sensitivities'!$DC$4:$DC$65536)</f>
        <v>0</v>
      </c>
      <c r="DA26" s="80">
        <f>SUMIF('KRM Sensitivities'!$C$4:$C$422,"="&amp;$A26,'KRM Sensitivities'!$DD$4:$DD$65536)</f>
        <v>0</v>
      </c>
      <c r="DB26" s="80">
        <f>SUMIF('KRM Sensitivities'!$C$4:$C$422,"="&amp;$A26,'KRM Sensitivities'!$DE$4:$DE$65536)</f>
        <v>0</v>
      </c>
      <c r="DC26" s="80">
        <f>SUMIF('KRM Sensitivities'!$C$4:$C$422,"="&amp;$A26,'KRM Sensitivities'!$DF$4:$DF$65536)</f>
        <v>0</v>
      </c>
      <c r="DD26" s="80">
        <f>SUMIF('KRM Sensitivities'!$C$4:$C$422,"="&amp;$A26,'KRM Sensitivities'!$DG$4:$DG$65536)</f>
        <v>0</v>
      </c>
      <c r="DE26" s="80">
        <f>SUMIF('KRM Sensitivities'!$C$4:$C$422,"="&amp;$A26,'KRM Sensitivities'!$DH$4:$DH$65536)</f>
        <v>0</v>
      </c>
      <c r="DF26" s="80">
        <f>SUMIF('KRM Sensitivities'!$C$4:$C$422,"="&amp;$A26,'KRM Sensitivities'!$DI$4:$DI$65536)</f>
        <v>0</v>
      </c>
      <c r="DG26" s="80">
        <f>SUMIF('KRM Sensitivities'!$C$4:$C$422,"="&amp;$A26,'KRM Sensitivities'!$DJ$4:$DJ$65536)</f>
        <v>0</v>
      </c>
      <c r="DH26" s="80">
        <f>SUMIF('KRM Sensitivities'!$C$4:$C$422,"="&amp;$A26,'KRM Sensitivities'!$DK$4:$DK$65536)</f>
        <v>0</v>
      </c>
      <c r="DI26" s="80">
        <f>SUMIF('KRM Sensitivities'!$C$4:$C$422,"="&amp;$A26,'KRM Sensitivities'!$DL$4:$DL$65536)</f>
        <v>0</v>
      </c>
      <c r="DJ26" s="80">
        <f>SUMIF('KRM Sensitivities'!$C$4:$C$422,"="&amp;$A26,'KRM Sensitivities'!$DM$4:$DM$65536)</f>
        <v>0</v>
      </c>
      <c r="DK26" s="80">
        <f>SUMIF('KRM Sensitivities'!$C$4:$C$422,"="&amp;$A26,'KRM Sensitivities'!$DN$4:$DN$65536)</f>
        <v>0</v>
      </c>
      <c r="DL26" s="80">
        <f>SUMIF('KRM Sensitivities'!$C$4:$C$422,"="&amp;$A26,'KRM Sensitivities'!$DO$4:$DO$65536)</f>
        <v>0</v>
      </c>
      <c r="DM26" s="80">
        <f>SUMIF('KRM Sensitivities'!$C$4:$C$422,"="&amp;$A26,'KRM Sensitivities'!$DP$4:$DP$65536)</f>
        <v>0</v>
      </c>
      <c r="DN26" s="80">
        <f>SUMIF('KRM Sensitivities'!$C$4:$C$422,"="&amp;$A26,'KRM Sensitivities'!$DQ$4:$DQ$65536)</f>
        <v>0</v>
      </c>
      <c r="DO26" s="80">
        <f>SUMIF('KRM Sensitivities'!$C$4:$C$422,"="&amp;$A26,'KRM Sensitivities'!$DR$4:$DR$65536)</f>
        <v>0</v>
      </c>
      <c r="DP26" s="80">
        <f>SUMIF('KRM Sensitivities'!$C$4:$C$422,"="&amp;$A26,'KRM Sensitivities'!$DS$4:$DS$65536)</f>
        <v>0</v>
      </c>
      <c r="DQ26" s="80">
        <f>SUMIF('KRM Sensitivities'!$C$4:$C$422,"="&amp;$A26,'KRM Sensitivities'!$DT$4:$DT$65536)</f>
        <v>-1169.95</v>
      </c>
      <c r="DR26" s="61" t="str">
        <f t="shared" si="0"/>
        <v>YC15Y</v>
      </c>
      <c r="DS26" s="61" t="str">
        <f t="shared" si="1"/>
        <v>YCUSD15Y</v>
      </c>
    </row>
    <row r="27" spans="1:123" x14ac:dyDescent="0.2">
      <c r="A27">
        <v>86</v>
      </c>
      <c r="B27" t="s">
        <v>16</v>
      </c>
      <c r="C27" t="s">
        <v>369</v>
      </c>
      <c r="D27" t="s">
        <v>532</v>
      </c>
      <c r="E27" t="s">
        <v>25</v>
      </c>
      <c r="F27" t="s">
        <v>36</v>
      </c>
      <c r="G27">
        <v>0.76340300000000005</v>
      </c>
      <c r="H27">
        <v>2.0989200000000001</v>
      </c>
      <c r="I27" s="80">
        <f>SUMIF('KRM Sensitivities'!$C$4:$C$422,"="&amp;$A27,'KRM Sensitivities'!$L$4:$L$65536)</f>
        <v>14477.06</v>
      </c>
      <c r="J27" s="80">
        <f>SUMIF('KRM Sensitivities'!$C$4:$C$422,"="&amp;$A27,'KRM Sensitivities'!$M$4:$M$65536)</f>
        <v>14477.06</v>
      </c>
      <c r="K27" s="80">
        <f>SUMIF('KRM Sensitivities'!$C$4:$C$422,"="&amp;$A27,'KRM Sensitivities'!$N$4:$N$65536)</f>
        <v>14477.06</v>
      </c>
      <c r="L27" s="80">
        <f>SUMIF('KRM Sensitivities'!$C$4:$C$422,"="&amp;$A27,'KRM Sensitivities'!$O$4:$O$65536)</f>
        <v>14477.06</v>
      </c>
      <c r="M27" s="80">
        <f>SUMIF('KRM Sensitivities'!$C$4:$C$422,"="&amp;$A27,'KRM Sensitivities'!$P$4:$P$65536)</f>
        <v>14477.06</v>
      </c>
      <c r="N27" s="80">
        <f>SUMIF('KRM Sensitivities'!$C$4:$C$422,"="&amp;$A27,'KRM Sensitivities'!$Q$4:$Q$65536)</f>
        <v>14477.06</v>
      </c>
      <c r="O27" s="80">
        <f>SUMIF('KRM Sensitivities'!$C$4:$C$422,"="&amp;$A27,'KRM Sensitivities'!$R$4:$R$65536)</f>
        <v>0</v>
      </c>
      <c r="P27" s="80">
        <f>SUMIF('KRM Sensitivities'!$C$4:$C$422,"="&amp;$A27,'KRM Sensitivities'!$S$4:$S$65536)</f>
        <v>0</v>
      </c>
      <c r="Q27" s="80">
        <f>SUMIF('KRM Sensitivities'!$C$4:$C$422,"="&amp;$A27,'KRM Sensitivities'!$T$4:$T$65536)</f>
        <v>0</v>
      </c>
      <c r="R27" s="80">
        <f>SUMIF('KRM Sensitivities'!$C$4:$C$422,"="&amp;$A27,'KRM Sensitivities'!$U$4:$U$65536)</f>
        <v>0</v>
      </c>
      <c r="S27" s="80">
        <f>SUMIF('KRM Sensitivities'!$C$4:$C$422,"="&amp;$A27,'KRM Sensitivities'!$V$4:$V$65536)</f>
        <v>0</v>
      </c>
      <c r="T27" s="80">
        <f>SUMIF('KRM Sensitivities'!$C$4:$C$422,"="&amp;$A27,'KRM Sensitivities'!$W$4:$W$65536)</f>
        <v>0</v>
      </c>
      <c r="U27" s="80">
        <f>SUMIF('KRM Sensitivities'!$C$4:$C$422,"="&amp;$A27,'KRM Sensitivities'!$X$4:$X$65536)</f>
        <v>0</v>
      </c>
      <c r="V27" s="80">
        <f>SUMIF('KRM Sensitivities'!$C$4:$C$422,"="&amp;$A27,'KRM Sensitivities'!$Y$4:$Y$65536)</f>
        <v>0</v>
      </c>
      <c r="W27" s="80">
        <f>SUMIF('KRM Sensitivities'!$C$4:$C$422,"="&amp;$A27,'KRM Sensitivities'!$Z$4:$Z$65536)</f>
        <v>-42.2</v>
      </c>
      <c r="X27" s="80">
        <f>SUMIF('KRM Sensitivities'!$C$4:$C$422,"="&amp;$A27,'KRM Sensitivities'!$AA$4:$AA$65536)</f>
        <v>0</v>
      </c>
      <c r="Y27" s="80">
        <f>SUMIF('KRM Sensitivities'!$C$4:$C$422,"="&amp;$A27,'KRM Sensitivities'!$AB$4:$AB$65536)</f>
        <v>-42.2</v>
      </c>
      <c r="Z27" s="80">
        <f>SUMIF('KRM Sensitivities'!$C$4:$C$422,"="&amp;$A27,'KRM Sensitivities'!$AC$4:$AC$65536)</f>
        <v>14519.259999999998</v>
      </c>
      <c r="AA27" s="80">
        <f>SUMIF('KRM Sensitivities'!$C$4:$C$422,"="&amp;$A27,'KRM Sensitivities'!$AD$4:$AD$65536)</f>
        <v>5996.95</v>
      </c>
      <c r="AB27" s="80">
        <f>SUMIF('KRM Sensitivities'!$C$4:$C$422,"="&amp;$A27,'KRM Sensitivities'!$AE$4:$AE$65536)</f>
        <v>8522.31</v>
      </c>
      <c r="AC27" s="80">
        <f>SUMIF('KRM Sensitivities'!$C$4:$C$422,"="&amp;$A27,'KRM Sensitivities'!$AF$4:$AF$65536)</f>
        <v>0</v>
      </c>
      <c r="AD27" s="80">
        <f>SUMIF('KRM Sensitivities'!$C$4:$C$422,"="&amp;$A27,'KRM Sensitivities'!$AG$4:$AG$65536)</f>
        <v>0</v>
      </c>
      <c r="AE27" s="80">
        <f>SUMIF('KRM Sensitivities'!$C$4:$C$422,"="&amp;$A27,'KRM Sensitivities'!$AH$4:$AH$65536)</f>
        <v>0</v>
      </c>
      <c r="AF27" s="80">
        <f>SUMIF('KRM Sensitivities'!$C$4:$C$422,"="&amp;$A27,'KRM Sensitivities'!$AI$4:$AI$65536)</f>
        <v>0</v>
      </c>
      <c r="AG27" s="80">
        <f>SUMIF('KRM Sensitivities'!$C$4:$C$422,"="&amp;$A27,'KRM Sensitivities'!$AJ$4:$AJ$65536)</f>
        <v>0</v>
      </c>
      <c r="AH27" s="80">
        <f>SUMIF('KRM Sensitivities'!$C$4:$C$422,"="&amp;$A27,'KRM Sensitivities'!$AK$4:$AK$65536)</f>
        <v>0</v>
      </c>
      <c r="AI27" s="80">
        <f>SUMIF('KRM Sensitivities'!$C$4:$C$422,"="&amp;$A27,'KRM Sensitivities'!$AL$4:$AL$65536)</f>
        <v>0</v>
      </c>
      <c r="AJ27" s="80">
        <f>SUMIF('KRM Sensitivities'!$C$4:$C$422,"="&amp;$A27,'KRM Sensitivities'!$AM$4:$AM$65536)</f>
        <v>0</v>
      </c>
      <c r="AK27" s="80">
        <f>SUMIF('KRM Sensitivities'!$C$4:$C$422,"="&amp;$A27,'KRM Sensitivities'!$AN$4:$AN$65536)</f>
        <v>0</v>
      </c>
      <c r="AL27" s="80">
        <f>SUMIF('KRM Sensitivities'!$C$4:$C$422,"="&amp;$A27,'KRM Sensitivities'!$AO$4:$AO$65536)</f>
        <v>0</v>
      </c>
      <c r="AM27" s="80">
        <f>SUMIF('KRM Sensitivities'!$C$4:$C$422,"="&amp;$A27,'KRM Sensitivities'!$AP$4:$AP$65536)</f>
        <v>0</v>
      </c>
      <c r="AN27" s="80">
        <f>SUMIF('KRM Sensitivities'!$C$4:$C$422,"="&amp;$A27,'KRM Sensitivities'!$AQ$4:$AQ$65536)</f>
        <v>0</v>
      </c>
      <c r="AO27" s="80">
        <f>SUMIF('KRM Sensitivities'!$C$4:$C$422,"="&amp;$A27,'KRM Sensitivities'!$AR$4:$AR$65536)</f>
        <v>0</v>
      </c>
      <c r="AP27" s="80">
        <f>SUMIF('KRM Sensitivities'!$C$4:$C$422,"="&amp;$A27,'KRM Sensitivities'!$AS$4:$AS$65536)</f>
        <v>0</v>
      </c>
      <c r="AQ27" s="80">
        <f>SUMIF('KRM Sensitivities'!$C$4:$C$422,"="&amp;$A27,'KRM Sensitivities'!$AT$4:$AT$65536)</f>
        <v>0</v>
      </c>
      <c r="AR27" s="80">
        <f>SUMIF('KRM Sensitivities'!$C$4:$C$422,"="&amp;$A27,'KRM Sensitivities'!$AU$4:$AU$65536)</f>
        <v>0</v>
      </c>
      <c r="AS27" s="80">
        <f>SUMIF('KRM Sensitivities'!$C$4:$C$422,"="&amp;$A27,'KRM Sensitivities'!$AV$4:$AV$65536)</f>
        <v>0</v>
      </c>
      <c r="AT27" s="80">
        <f>SUMIF('KRM Sensitivities'!$C$4:$C$422,"="&amp;$A27,'KRM Sensitivities'!$AW$4:$AW$65536)</f>
        <v>0</v>
      </c>
      <c r="AU27" s="80">
        <f>SUMIF('KRM Sensitivities'!$C$4:$C$422,"="&amp;$A27,'KRM Sensitivities'!$AX$4:$AX$65536)</f>
        <v>0</v>
      </c>
      <c r="AV27" s="80">
        <f>SUMIF('KRM Sensitivities'!$C$4:$C$422,"="&amp;$A27,'KRM Sensitivities'!$AY$4:$AY$65536)</f>
        <v>0</v>
      </c>
      <c r="AW27" s="80">
        <f>SUMIF('KRM Sensitivities'!$C$4:$C$422,"="&amp;$A27,'KRM Sensitivities'!$AZ$4:$AZ$65536)</f>
        <v>0</v>
      </c>
      <c r="AX27" s="80">
        <f>SUMIF('KRM Sensitivities'!$C$4:$C$422,"="&amp;$A27,'KRM Sensitivities'!$BA$4:$BA$65536)</f>
        <v>0</v>
      </c>
      <c r="AY27" s="80">
        <f>SUMIF('KRM Sensitivities'!$C$4:$C$422,"="&amp;$A27,'KRM Sensitivities'!$BB$4:$BB$65536)</f>
        <v>0</v>
      </c>
      <c r="AZ27" s="80">
        <f>SUMIF('KRM Sensitivities'!$C$4:$C$422,"="&amp;$A27,'KRM Sensitivities'!$BC$4:$BC$65536)</f>
        <v>0</v>
      </c>
      <c r="BA27" s="80">
        <f>SUMIF('KRM Sensitivities'!$C$4:$C$422,"="&amp;$A27,'KRM Sensitivities'!$BD$4:$BD$65536)</f>
        <v>0</v>
      </c>
      <c r="BB27" s="80">
        <f>SUMIF('KRM Sensitivities'!$C$4:$C$422,"="&amp;$A27,'KRM Sensitivities'!$BE$4:$BE$65536)</f>
        <v>0</v>
      </c>
      <c r="BC27" s="80">
        <f>SUMIF('KRM Sensitivities'!$C$4:$C$422,"="&amp;$A27,'KRM Sensitivities'!$BF$4:$BF$65536)</f>
        <v>0</v>
      </c>
      <c r="BD27" s="80">
        <f>SUMIF('KRM Sensitivities'!$C$4:$C$422,"="&amp;$A27,'KRM Sensitivities'!$BG$4:$BG$65536)</f>
        <v>0</v>
      </c>
      <c r="BE27" s="80">
        <f>SUMIF('KRM Sensitivities'!$C$4:$C$422,"="&amp;$A27,'KRM Sensitivities'!$BH$4:$BH$65536)</f>
        <v>0</v>
      </c>
      <c r="BF27" s="80">
        <f>SUMIF('KRM Sensitivities'!$C$4:$C$422,"="&amp;$A27,'KRM Sensitivities'!$BI$4:$BI$65536)</f>
        <v>0</v>
      </c>
      <c r="BG27" s="80">
        <f>SUMIF('KRM Sensitivities'!$C$4:$C$422,"="&amp;$A27,'KRM Sensitivities'!$BJ$4:$BJ$65536)</f>
        <v>0</v>
      </c>
      <c r="BH27" s="80">
        <f>SUMIF('KRM Sensitivities'!$C$4:$C$422,"="&amp;$A27,'KRM Sensitivities'!$BL$4:$BL$65536)</f>
        <v>0</v>
      </c>
      <c r="BI27" s="80">
        <f>SUMIF('KRM Sensitivities'!$C$4:$C$422,"="&amp;$A27,'KRM Sensitivities'!$BM$4:$BM$65536)</f>
        <v>0</v>
      </c>
      <c r="BJ27" s="80">
        <f>SUMIF('KRM Sensitivities'!$C$4:$C$422,"="&amp;$A27,'KRM Sensitivities'!$BK$4:$BK$65536)</f>
        <v>0</v>
      </c>
      <c r="BK27" s="80">
        <f>SUMIF('KRM Sensitivities'!$C$4:$C$422,"="&amp;$A27,'KRM Sensitivities'!$BN$4:$BN$65536)</f>
        <v>0</v>
      </c>
      <c r="BL27" s="80">
        <f>SUMIF('KRM Sensitivities'!$C$4:$C$422,"="&amp;$A27,'KRM Sensitivities'!$BO$4:$BO$65536)</f>
        <v>0</v>
      </c>
      <c r="BM27" s="80">
        <f>SUMIF('KRM Sensitivities'!$C$4:$C$422,"="&amp;$A27,'KRM Sensitivities'!$BP$4:$BP$65536)</f>
        <v>0</v>
      </c>
      <c r="BN27" s="80">
        <f>SUMIF('KRM Sensitivities'!$C$4:$C$422,"="&amp;$A27,'KRM Sensitivities'!$BQ$4:$BQ$65536)</f>
        <v>0</v>
      </c>
      <c r="BO27" s="80">
        <f>SUMIF('KRM Sensitivities'!$C$4:$C$422,"="&amp;$A27,'KRM Sensitivities'!$BR$4:$BR$65536)</f>
        <v>0</v>
      </c>
      <c r="BP27" s="80">
        <f>SUMIF('KRM Sensitivities'!$C$4:$C$422,"="&amp;$A27,'KRM Sensitivities'!$BS$4:$BS$65536)</f>
        <v>0</v>
      </c>
      <c r="BQ27" s="80">
        <f>SUMIF('KRM Sensitivities'!$C$4:$C$422,"="&amp;$A27,'KRM Sensitivities'!$BT$4:$BT$65536)</f>
        <v>0</v>
      </c>
      <c r="BR27" s="80">
        <f>SUMIF('KRM Sensitivities'!$C$4:$C$422,"="&amp;$A27,'KRM Sensitivities'!$BU$4:$BU$65536)</f>
        <v>0</v>
      </c>
      <c r="BS27" s="80">
        <f>SUMIF('KRM Sensitivities'!$C$4:$C$422,"="&amp;$A27,'KRM Sensitivities'!$BV$4:$BV$65536)</f>
        <v>0</v>
      </c>
      <c r="BT27" s="80">
        <f>SUMIF('KRM Sensitivities'!$C$4:$C$422,"="&amp;$A27,'KRM Sensitivities'!$BW$4:$BW$65536)</f>
        <v>0</v>
      </c>
      <c r="BU27" s="80">
        <f>SUMIF('KRM Sensitivities'!$C$4:$C$422,"="&amp;$A27,'KRM Sensitivities'!$BX$4:$BX$65536)</f>
        <v>0</v>
      </c>
      <c r="BV27" s="80">
        <f>SUMIF('KRM Sensitivities'!$C$4:$C$422,"="&amp;$A27,'KRM Sensitivities'!$BY$4:$BY$65536)</f>
        <v>0</v>
      </c>
      <c r="BW27" s="80">
        <f>SUMIF('KRM Sensitivities'!$C$4:$C$422,"="&amp;$A27,'KRM Sensitivities'!$BZ$4:$BZ$65536)</f>
        <v>0</v>
      </c>
      <c r="BX27" s="80">
        <f>SUMIF('KRM Sensitivities'!$C$4:$C$422,"="&amp;$A27,'KRM Sensitivities'!$CA$4:$CA$65536)</f>
        <v>0</v>
      </c>
      <c r="BY27" s="80">
        <f>SUMIF('KRM Sensitivities'!$C$4:$C$422,"="&amp;$A27,'KRM Sensitivities'!$CB$4:$CB$65536)</f>
        <v>0</v>
      </c>
      <c r="BZ27" s="80">
        <f>SUMIF('KRM Sensitivities'!$C$4:$C$422,"="&amp;$A27,'KRM Sensitivities'!$CC$4:$CC$65536)</f>
        <v>0</v>
      </c>
      <c r="CA27" s="80">
        <f>SUMIF('KRM Sensitivities'!$C$4:$C$422,"="&amp;$A27,'KRM Sensitivities'!$CD$4:$CD$65536)</f>
        <v>0</v>
      </c>
      <c r="CB27" s="80">
        <f>SUMIF('KRM Sensitivities'!$C$4:$C$422,"="&amp;$A27,'KRM Sensitivities'!$CE$4:$CE$65536)</f>
        <v>0</v>
      </c>
      <c r="CC27" s="80">
        <f>SUMIF('KRM Sensitivities'!$C$4:$C$422,"="&amp;$A27,'KRM Sensitivities'!$CF$4:$CF$65536)</f>
        <v>0</v>
      </c>
      <c r="CD27" s="80">
        <f>SUMIF('KRM Sensitivities'!$C$4:$C$422,"="&amp;$A27,'KRM Sensitivities'!$CG$4:$CG$65536)</f>
        <v>0</v>
      </c>
      <c r="CE27" s="80">
        <f>SUMIF('KRM Sensitivities'!$C$4:$C$422,"="&amp;$A27,'KRM Sensitivities'!$CH$4:$CH$65536)</f>
        <v>0</v>
      </c>
      <c r="CF27" s="80">
        <f>SUMIF('KRM Sensitivities'!$C$4:$C$422,"="&amp;$A27,'KRM Sensitivities'!$CI$4:$CI$65536)</f>
        <v>0</v>
      </c>
      <c r="CG27" s="80">
        <f>SUMIF('KRM Sensitivities'!$C$4:$C$422,"="&amp;$A27,'KRM Sensitivities'!$CJ$4:$CJ$65536)</f>
        <v>0</v>
      </c>
      <c r="CH27" s="80">
        <f>SUMIF('KRM Sensitivities'!$C$4:$C$422,"="&amp;$A27,'KRM Sensitivities'!$CK$4:$CK$65536)</f>
        <v>0</v>
      </c>
      <c r="CI27" s="80">
        <f>SUMIF('KRM Sensitivities'!$C$4:$C$422,"="&amp;$A27,'KRM Sensitivities'!$CL$4:$CL$65536)</f>
        <v>0</v>
      </c>
      <c r="CJ27" s="80">
        <f>SUMIF('KRM Sensitivities'!$C$4:$C$422,"="&amp;$A27,'KRM Sensitivities'!$CM$4:$CM$65536)</f>
        <v>0</v>
      </c>
      <c r="CK27" s="80">
        <f>SUMIF('KRM Sensitivities'!$C$4:$C$422,"="&amp;$A27,'KRM Sensitivities'!$CN$4:$CN$65536)</f>
        <v>0</v>
      </c>
      <c r="CL27" s="80">
        <f>SUMIF('KRM Sensitivities'!$C$4:$C$422,"="&amp;$A27,'KRM Sensitivities'!$CO$4:$CO$65536)</f>
        <v>0</v>
      </c>
      <c r="CM27" s="80">
        <f>SUMIF('KRM Sensitivities'!$C$4:$C$422,"="&amp;$A27,'KRM Sensitivities'!$CP$4:$CP$65536)</f>
        <v>0</v>
      </c>
      <c r="CN27" s="80">
        <f>SUMIF('KRM Sensitivities'!$C$4:$C$422,"="&amp;$A27,'KRM Sensitivities'!$CQ$4:$CQ$65536)</f>
        <v>0</v>
      </c>
      <c r="CO27" s="80">
        <f>SUMIF('KRM Sensitivities'!$C$4:$C$422,"="&amp;$A27,'KRM Sensitivities'!$CR$4:$CR$65536)</f>
        <v>0</v>
      </c>
      <c r="CP27" s="80">
        <f>SUMIF('KRM Sensitivities'!$C$4:$C$422,"="&amp;$A27,'KRM Sensitivities'!$CS$4:$CS$65536)</f>
        <v>0</v>
      </c>
      <c r="CQ27" s="80">
        <f>SUMIF('KRM Sensitivities'!$C$4:$C$422,"="&amp;$A27,'KRM Sensitivities'!$CT$4:$CT$65536)</f>
        <v>0</v>
      </c>
      <c r="CR27" s="80">
        <f>SUMIF('KRM Sensitivities'!$C$4:$C$422,"="&amp;$A27,'KRM Sensitivities'!$CU$4:$CU$65536)</f>
        <v>0</v>
      </c>
      <c r="CS27" s="80">
        <f>SUMIF('KRM Sensitivities'!$C$4:$C$422,"="&amp;$A27,'KRM Sensitivities'!$CV$4:$CV$65536)</f>
        <v>0</v>
      </c>
      <c r="CT27" s="80">
        <f>SUMIF('KRM Sensitivities'!$C$4:$C$422,"="&amp;$A27,'KRM Sensitivities'!$CW$4:$CW$65536)</f>
        <v>0</v>
      </c>
      <c r="CU27" s="80">
        <f>SUMIF('KRM Sensitivities'!$C$4:$C$422,"="&amp;$A27,'KRM Sensitivities'!$CX$4:$CX$65536)</f>
        <v>0</v>
      </c>
      <c r="CV27" s="80">
        <f>SUMIF('KRM Sensitivities'!$C$4:$C$422,"="&amp;$A27,'KRM Sensitivities'!$CY$4:$CY$65536)</f>
        <v>0</v>
      </c>
      <c r="CW27" s="80">
        <f>SUMIF('KRM Sensitivities'!$C$4:$C$422,"="&amp;$A27,'KRM Sensitivities'!$CZ$4:$CZ$65536)</f>
        <v>0</v>
      </c>
      <c r="CX27" s="80">
        <f>SUMIF('KRM Sensitivities'!$C$4:$C$422,"="&amp;$A27,'KRM Sensitivities'!$DA$4:$DA$65536)</f>
        <v>0</v>
      </c>
      <c r="CY27" s="80">
        <f>SUMIF('KRM Sensitivities'!$C$4:$C$422,"="&amp;$A27,'KRM Sensitivities'!$DB$4:$DB$65536)</f>
        <v>0</v>
      </c>
      <c r="CZ27" s="80">
        <f>SUMIF('KRM Sensitivities'!$C$4:$C$422,"="&amp;$A27,'KRM Sensitivities'!$DC$4:$DC$65536)</f>
        <v>0</v>
      </c>
      <c r="DA27" s="80">
        <f>SUMIF('KRM Sensitivities'!$C$4:$C$422,"="&amp;$A27,'KRM Sensitivities'!$DD$4:$DD$65536)</f>
        <v>0</v>
      </c>
      <c r="DB27" s="80">
        <f>SUMIF('KRM Sensitivities'!$C$4:$C$422,"="&amp;$A27,'KRM Sensitivities'!$DE$4:$DE$65536)</f>
        <v>0</v>
      </c>
      <c r="DC27" s="80">
        <f>SUMIF('KRM Sensitivities'!$C$4:$C$422,"="&amp;$A27,'KRM Sensitivities'!$DF$4:$DF$65536)</f>
        <v>0</v>
      </c>
      <c r="DD27" s="80">
        <f>SUMIF('KRM Sensitivities'!$C$4:$C$422,"="&amp;$A27,'KRM Sensitivities'!$DG$4:$DG$65536)</f>
        <v>0</v>
      </c>
      <c r="DE27" s="80">
        <f>SUMIF('KRM Sensitivities'!$C$4:$C$422,"="&amp;$A27,'KRM Sensitivities'!$DH$4:$DH$65536)</f>
        <v>0</v>
      </c>
      <c r="DF27" s="80">
        <f>SUMIF('KRM Sensitivities'!$C$4:$C$422,"="&amp;$A27,'KRM Sensitivities'!$DI$4:$DI$65536)</f>
        <v>0</v>
      </c>
      <c r="DG27" s="80">
        <f>SUMIF('KRM Sensitivities'!$C$4:$C$422,"="&amp;$A27,'KRM Sensitivities'!$DJ$4:$DJ$65536)</f>
        <v>0</v>
      </c>
      <c r="DH27" s="80">
        <f>SUMIF('KRM Sensitivities'!$C$4:$C$422,"="&amp;$A27,'KRM Sensitivities'!$DK$4:$DK$65536)</f>
        <v>0</v>
      </c>
      <c r="DI27" s="80">
        <f>SUMIF('KRM Sensitivities'!$C$4:$C$422,"="&amp;$A27,'KRM Sensitivities'!$DL$4:$DL$65536)</f>
        <v>0</v>
      </c>
      <c r="DJ27" s="80">
        <f>SUMIF('KRM Sensitivities'!$C$4:$C$422,"="&amp;$A27,'KRM Sensitivities'!$DM$4:$DM$65536)</f>
        <v>0</v>
      </c>
      <c r="DK27" s="80">
        <f>SUMIF('KRM Sensitivities'!$C$4:$C$422,"="&amp;$A27,'KRM Sensitivities'!$DN$4:$DN$65536)</f>
        <v>0</v>
      </c>
      <c r="DL27" s="80">
        <f>SUMIF('KRM Sensitivities'!$C$4:$C$422,"="&amp;$A27,'KRM Sensitivities'!$DO$4:$DO$65536)</f>
        <v>0</v>
      </c>
      <c r="DM27" s="80">
        <f>SUMIF('KRM Sensitivities'!$C$4:$C$422,"="&amp;$A27,'KRM Sensitivities'!$DP$4:$DP$65536)</f>
        <v>0</v>
      </c>
      <c r="DN27" s="80">
        <f>SUMIF('KRM Sensitivities'!$C$4:$C$422,"="&amp;$A27,'KRM Sensitivities'!$DQ$4:$DQ$65536)</f>
        <v>0</v>
      </c>
      <c r="DO27" s="80">
        <f>SUMIF('KRM Sensitivities'!$C$4:$C$422,"="&amp;$A27,'KRM Sensitivities'!$DR$4:$DR$65536)</f>
        <v>0</v>
      </c>
      <c r="DP27" s="80">
        <f>SUMIF('KRM Sensitivities'!$C$4:$C$422,"="&amp;$A27,'KRM Sensitivities'!$DS$4:$DS$65536)</f>
        <v>0</v>
      </c>
      <c r="DQ27" s="80">
        <f>SUMIF('KRM Sensitivities'!$C$4:$C$422,"="&amp;$A27,'KRM Sensitivities'!$DT$4:$DT$65536)</f>
        <v>0</v>
      </c>
      <c r="DR27" s="61" t="str">
        <f t="shared" si="0"/>
        <v>YC20Y</v>
      </c>
      <c r="DS27" s="61" t="str">
        <f t="shared" si="1"/>
        <v>YCUSD20Y</v>
      </c>
    </row>
    <row r="28" spans="1:123" x14ac:dyDescent="0.2">
      <c r="A28">
        <v>87</v>
      </c>
      <c r="B28" t="s">
        <v>16</v>
      </c>
      <c r="C28" t="s">
        <v>369</v>
      </c>
      <c r="D28" t="s">
        <v>532</v>
      </c>
      <c r="E28" t="s">
        <v>25</v>
      </c>
      <c r="F28" t="s">
        <v>37</v>
      </c>
      <c r="G28">
        <v>0.76615900000000003</v>
      </c>
      <c r="H28">
        <v>2.2057899999999999</v>
      </c>
      <c r="I28" s="80">
        <f>SUMIF('KRM Sensitivities'!$C$4:$C$422,"="&amp;$A28,'KRM Sensitivities'!$L$4:$L$65536)</f>
        <v>1582.73</v>
      </c>
      <c r="J28" s="80">
        <f>SUMIF('KRM Sensitivities'!$C$4:$C$422,"="&amp;$A28,'KRM Sensitivities'!$M$4:$M$65536)</f>
        <v>1582.73</v>
      </c>
      <c r="K28" s="80">
        <f>SUMIF('KRM Sensitivities'!$C$4:$C$422,"="&amp;$A28,'KRM Sensitivities'!$N$4:$N$65536)</f>
        <v>1582.73</v>
      </c>
      <c r="L28" s="80">
        <f>SUMIF('KRM Sensitivities'!$C$4:$C$422,"="&amp;$A28,'KRM Sensitivities'!$O$4:$O$65536)</f>
        <v>1582.73</v>
      </c>
      <c r="M28" s="80">
        <f>SUMIF('KRM Sensitivities'!$C$4:$C$422,"="&amp;$A28,'KRM Sensitivities'!$P$4:$P$65536)</f>
        <v>1582.73</v>
      </c>
      <c r="N28" s="80">
        <f>SUMIF('KRM Sensitivities'!$C$4:$C$422,"="&amp;$A28,'KRM Sensitivities'!$Q$4:$Q$65536)</f>
        <v>1582.73</v>
      </c>
      <c r="O28" s="80">
        <f>SUMIF('KRM Sensitivities'!$C$4:$C$422,"="&amp;$A28,'KRM Sensitivities'!$R$4:$R$65536)</f>
        <v>0</v>
      </c>
      <c r="P28" s="80">
        <f>SUMIF('KRM Sensitivities'!$C$4:$C$422,"="&amp;$A28,'KRM Sensitivities'!$S$4:$S$65536)</f>
        <v>0</v>
      </c>
      <c r="Q28" s="80">
        <f>SUMIF('KRM Sensitivities'!$C$4:$C$422,"="&amp;$A28,'KRM Sensitivities'!$T$4:$T$65536)</f>
        <v>0</v>
      </c>
      <c r="R28" s="80">
        <f>SUMIF('KRM Sensitivities'!$C$4:$C$422,"="&amp;$A28,'KRM Sensitivities'!$U$4:$U$65536)</f>
        <v>0</v>
      </c>
      <c r="S28" s="80">
        <f>SUMIF('KRM Sensitivities'!$C$4:$C$422,"="&amp;$A28,'KRM Sensitivities'!$V$4:$V$65536)</f>
        <v>0</v>
      </c>
      <c r="T28" s="80">
        <f>SUMIF('KRM Sensitivities'!$C$4:$C$422,"="&amp;$A28,'KRM Sensitivities'!$W$4:$W$65536)</f>
        <v>0</v>
      </c>
      <c r="U28" s="80">
        <f>SUMIF('KRM Sensitivities'!$C$4:$C$422,"="&amp;$A28,'KRM Sensitivities'!$X$4:$X$65536)</f>
        <v>0</v>
      </c>
      <c r="V28" s="80">
        <f>SUMIF('KRM Sensitivities'!$C$4:$C$422,"="&amp;$A28,'KRM Sensitivities'!$Y$4:$Y$65536)</f>
        <v>0</v>
      </c>
      <c r="W28" s="80">
        <f>SUMIF('KRM Sensitivities'!$C$4:$C$422,"="&amp;$A28,'KRM Sensitivities'!$Z$4:$Z$65536)</f>
        <v>0</v>
      </c>
      <c r="X28" s="80">
        <f>SUMIF('KRM Sensitivities'!$C$4:$C$422,"="&amp;$A28,'KRM Sensitivities'!$AA$4:$AA$65536)</f>
        <v>0</v>
      </c>
      <c r="Y28" s="80">
        <f>SUMIF('KRM Sensitivities'!$C$4:$C$422,"="&amp;$A28,'KRM Sensitivities'!$AB$4:$AB$65536)</f>
        <v>0</v>
      </c>
      <c r="Z28" s="80">
        <f>SUMIF('KRM Sensitivities'!$C$4:$C$422,"="&amp;$A28,'KRM Sensitivities'!$AC$4:$AC$65536)</f>
        <v>1582.73</v>
      </c>
      <c r="AA28" s="80">
        <f>SUMIF('KRM Sensitivities'!$C$4:$C$422,"="&amp;$A28,'KRM Sensitivities'!$AD$4:$AD$65536)</f>
        <v>683.19</v>
      </c>
      <c r="AB28" s="80">
        <f>SUMIF('KRM Sensitivities'!$C$4:$C$422,"="&amp;$A28,'KRM Sensitivities'!$AE$4:$AE$65536)</f>
        <v>899.54</v>
      </c>
      <c r="AC28" s="80">
        <f>SUMIF('KRM Sensitivities'!$C$4:$C$422,"="&amp;$A28,'KRM Sensitivities'!$AF$4:$AF$65536)</f>
        <v>0</v>
      </c>
      <c r="AD28" s="80">
        <f>SUMIF('KRM Sensitivities'!$C$4:$C$422,"="&amp;$A28,'KRM Sensitivities'!$AG$4:$AG$65536)</f>
        <v>0</v>
      </c>
      <c r="AE28" s="80">
        <f>SUMIF('KRM Sensitivities'!$C$4:$C$422,"="&amp;$A28,'KRM Sensitivities'!$AH$4:$AH$65536)</f>
        <v>0</v>
      </c>
      <c r="AF28" s="80">
        <f>SUMIF('KRM Sensitivities'!$C$4:$C$422,"="&amp;$A28,'KRM Sensitivities'!$AI$4:$AI$65536)</f>
        <v>0</v>
      </c>
      <c r="AG28" s="80">
        <f>SUMIF('KRM Sensitivities'!$C$4:$C$422,"="&amp;$A28,'KRM Sensitivities'!$AJ$4:$AJ$65536)</f>
        <v>0</v>
      </c>
      <c r="AH28" s="80">
        <f>SUMIF('KRM Sensitivities'!$C$4:$C$422,"="&amp;$A28,'KRM Sensitivities'!$AK$4:$AK$65536)</f>
        <v>0</v>
      </c>
      <c r="AI28" s="80">
        <f>SUMIF('KRM Sensitivities'!$C$4:$C$422,"="&amp;$A28,'KRM Sensitivities'!$AL$4:$AL$65536)</f>
        <v>0</v>
      </c>
      <c r="AJ28" s="80">
        <f>SUMIF('KRM Sensitivities'!$C$4:$C$422,"="&amp;$A28,'KRM Sensitivities'!$AM$4:$AM$65536)</f>
        <v>0</v>
      </c>
      <c r="AK28" s="80">
        <f>SUMIF('KRM Sensitivities'!$C$4:$C$422,"="&amp;$A28,'KRM Sensitivities'!$AN$4:$AN$65536)</f>
        <v>0</v>
      </c>
      <c r="AL28" s="80">
        <f>SUMIF('KRM Sensitivities'!$C$4:$C$422,"="&amp;$A28,'KRM Sensitivities'!$AO$4:$AO$65536)</f>
        <v>0</v>
      </c>
      <c r="AM28" s="80">
        <f>SUMIF('KRM Sensitivities'!$C$4:$C$422,"="&amp;$A28,'KRM Sensitivities'!$AP$4:$AP$65536)</f>
        <v>0</v>
      </c>
      <c r="AN28" s="80">
        <f>SUMIF('KRM Sensitivities'!$C$4:$C$422,"="&amp;$A28,'KRM Sensitivities'!$AQ$4:$AQ$65536)</f>
        <v>0</v>
      </c>
      <c r="AO28" s="80">
        <f>SUMIF('KRM Sensitivities'!$C$4:$C$422,"="&amp;$A28,'KRM Sensitivities'!$AR$4:$AR$65536)</f>
        <v>0</v>
      </c>
      <c r="AP28" s="80">
        <f>SUMIF('KRM Sensitivities'!$C$4:$C$422,"="&amp;$A28,'KRM Sensitivities'!$AS$4:$AS$65536)</f>
        <v>0</v>
      </c>
      <c r="AQ28" s="80">
        <f>SUMIF('KRM Sensitivities'!$C$4:$C$422,"="&amp;$A28,'KRM Sensitivities'!$AT$4:$AT$65536)</f>
        <v>0</v>
      </c>
      <c r="AR28" s="80">
        <f>SUMIF('KRM Sensitivities'!$C$4:$C$422,"="&amp;$A28,'KRM Sensitivities'!$AU$4:$AU$65536)</f>
        <v>0</v>
      </c>
      <c r="AS28" s="80">
        <f>SUMIF('KRM Sensitivities'!$C$4:$C$422,"="&amp;$A28,'KRM Sensitivities'!$AV$4:$AV$65536)</f>
        <v>0</v>
      </c>
      <c r="AT28" s="80">
        <f>SUMIF('KRM Sensitivities'!$C$4:$C$422,"="&amp;$A28,'KRM Sensitivities'!$AW$4:$AW$65536)</f>
        <v>0</v>
      </c>
      <c r="AU28" s="80">
        <f>SUMIF('KRM Sensitivities'!$C$4:$C$422,"="&amp;$A28,'KRM Sensitivities'!$AX$4:$AX$65536)</f>
        <v>0</v>
      </c>
      <c r="AV28" s="80">
        <f>SUMIF('KRM Sensitivities'!$C$4:$C$422,"="&amp;$A28,'KRM Sensitivities'!$AY$4:$AY$65536)</f>
        <v>0</v>
      </c>
      <c r="AW28" s="80">
        <f>SUMIF('KRM Sensitivities'!$C$4:$C$422,"="&amp;$A28,'KRM Sensitivities'!$AZ$4:$AZ$65536)</f>
        <v>0</v>
      </c>
      <c r="AX28" s="80">
        <f>SUMIF('KRM Sensitivities'!$C$4:$C$422,"="&amp;$A28,'KRM Sensitivities'!$BA$4:$BA$65536)</f>
        <v>0</v>
      </c>
      <c r="AY28" s="80">
        <f>SUMIF('KRM Sensitivities'!$C$4:$C$422,"="&amp;$A28,'KRM Sensitivities'!$BB$4:$BB$65536)</f>
        <v>0</v>
      </c>
      <c r="AZ28" s="80">
        <f>SUMIF('KRM Sensitivities'!$C$4:$C$422,"="&amp;$A28,'KRM Sensitivities'!$BC$4:$BC$65536)</f>
        <v>0</v>
      </c>
      <c r="BA28" s="80">
        <f>SUMIF('KRM Sensitivities'!$C$4:$C$422,"="&amp;$A28,'KRM Sensitivities'!$BD$4:$BD$65536)</f>
        <v>0</v>
      </c>
      <c r="BB28" s="80">
        <f>SUMIF('KRM Sensitivities'!$C$4:$C$422,"="&amp;$A28,'KRM Sensitivities'!$BE$4:$BE$65536)</f>
        <v>0</v>
      </c>
      <c r="BC28" s="80">
        <f>SUMIF('KRM Sensitivities'!$C$4:$C$422,"="&amp;$A28,'KRM Sensitivities'!$BF$4:$BF$65536)</f>
        <v>0</v>
      </c>
      <c r="BD28" s="80">
        <f>SUMIF('KRM Sensitivities'!$C$4:$C$422,"="&amp;$A28,'KRM Sensitivities'!$BG$4:$BG$65536)</f>
        <v>0</v>
      </c>
      <c r="BE28" s="80">
        <f>SUMIF('KRM Sensitivities'!$C$4:$C$422,"="&amp;$A28,'KRM Sensitivities'!$BH$4:$BH$65536)</f>
        <v>0</v>
      </c>
      <c r="BF28" s="80">
        <f>SUMIF('KRM Sensitivities'!$C$4:$C$422,"="&amp;$A28,'KRM Sensitivities'!$BI$4:$BI$65536)</f>
        <v>0</v>
      </c>
      <c r="BG28" s="80">
        <f>SUMIF('KRM Sensitivities'!$C$4:$C$422,"="&amp;$A28,'KRM Sensitivities'!$BJ$4:$BJ$65536)</f>
        <v>0</v>
      </c>
      <c r="BH28" s="80">
        <f>SUMIF('KRM Sensitivities'!$C$4:$C$422,"="&amp;$A28,'KRM Sensitivities'!$BL$4:$BL$65536)</f>
        <v>0</v>
      </c>
      <c r="BI28" s="80">
        <f>SUMIF('KRM Sensitivities'!$C$4:$C$422,"="&amp;$A28,'KRM Sensitivities'!$BM$4:$BM$65536)</f>
        <v>0</v>
      </c>
      <c r="BJ28" s="80">
        <f>SUMIF('KRM Sensitivities'!$C$4:$C$422,"="&amp;$A28,'KRM Sensitivities'!$BK$4:$BK$65536)</f>
        <v>0</v>
      </c>
      <c r="BK28" s="80">
        <f>SUMIF('KRM Sensitivities'!$C$4:$C$422,"="&amp;$A28,'KRM Sensitivities'!$BN$4:$BN$65536)</f>
        <v>0</v>
      </c>
      <c r="BL28" s="80">
        <f>SUMIF('KRM Sensitivities'!$C$4:$C$422,"="&amp;$A28,'KRM Sensitivities'!$BO$4:$BO$65536)</f>
        <v>0</v>
      </c>
      <c r="BM28" s="80">
        <f>SUMIF('KRM Sensitivities'!$C$4:$C$422,"="&amp;$A28,'KRM Sensitivities'!$BP$4:$BP$65536)</f>
        <v>0</v>
      </c>
      <c r="BN28" s="80">
        <f>SUMIF('KRM Sensitivities'!$C$4:$C$422,"="&amp;$A28,'KRM Sensitivities'!$BQ$4:$BQ$65536)</f>
        <v>0</v>
      </c>
      <c r="BO28" s="80">
        <f>SUMIF('KRM Sensitivities'!$C$4:$C$422,"="&amp;$A28,'KRM Sensitivities'!$BR$4:$BR$65536)</f>
        <v>0</v>
      </c>
      <c r="BP28" s="80">
        <f>SUMIF('KRM Sensitivities'!$C$4:$C$422,"="&amp;$A28,'KRM Sensitivities'!$BS$4:$BS$65536)</f>
        <v>0</v>
      </c>
      <c r="BQ28" s="80">
        <f>SUMIF('KRM Sensitivities'!$C$4:$C$422,"="&amp;$A28,'KRM Sensitivities'!$BT$4:$BT$65536)</f>
        <v>0</v>
      </c>
      <c r="BR28" s="80">
        <f>SUMIF('KRM Sensitivities'!$C$4:$C$422,"="&amp;$A28,'KRM Sensitivities'!$BU$4:$BU$65536)</f>
        <v>0</v>
      </c>
      <c r="BS28" s="80">
        <f>SUMIF('KRM Sensitivities'!$C$4:$C$422,"="&amp;$A28,'KRM Sensitivities'!$BV$4:$BV$65536)</f>
        <v>0</v>
      </c>
      <c r="BT28" s="80">
        <f>SUMIF('KRM Sensitivities'!$C$4:$C$422,"="&amp;$A28,'KRM Sensitivities'!$BW$4:$BW$65536)</f>
        <v>0</v>
      </c>
      <c r="BU28" s="80">
        <f>SUMIF('KRM Sensitivities'!$C$4:$C$422,"="&amp;$A28,'KRM Sensitivities'!$BX$4:$BX$65536)</f>
        <v>0</v>
      </c>
      <c r="BV28" s="80">
        <f>SUMIF('KRM Sensitivities'!$C$4:$C$422,"="&amp;$A28,'KRM Sensitivities'!$BY$4:$BY$65536)</f>
        <v>0</v>
      </c>
      <c r="BW28" s="80">
        <f>SUMIF('KRM Sensitivities'!$C$4:$C$422,"="&amp;$A28,'KRM Sensitivities'!$BZ$4:$BZ$65536)</f>
        <v>0</v>
      </c>
      <c r="BX28" s="80">
        <f>SUMIF('KRM Sensitivities'!$C$4:$C$422,"="&amp;$A28,'KRM Sensitivities'!$CA$4:$CA$65536)</f>
        <v>0</v>
      </c>
      <c r="BY28" s="80">
        <f>SUMIF('KRM Sensitivities'!$C$4:$C$422,"="&amp;$A28,'KRM Sensitivities'!$CB$4:$CB$65536)</f>
        <v>0</v>
      </c>
      <c r="BZ28" s="80">
        <f>SUMIF('KRM Sensitivities'!$C$4:$C$422,"="&amp;$A28,'KRM Sensitivities'!$CC$4:$CC$65536)</f>
        <v>0</v>
      </c>
      <c r="CA28" s="80">
        <f>SUMIF('KRM Sensitivities'!$C$4:$C$422,"="&amp;$A28,'KRM Sensitivities'!$CD$4:$CD$65536)</f>
        <v>0</v>
      </c>
      <c r="CB28" s="80">
        <f>SUMIF('KRM Sensitivities'!$C$4:$C$422,"="&amp;$A28,'KRM Sensitivities'!$CE$4:$CE$65536)</f>
        <v>0</v>
      </c>
      <c r="CC28" s="80">
        <f>SUMIF('KRM Sensitivities'!$C$4:$C$422,"="&amp;$A28,'KRM Sensitivities'!$CF$4:$CF$65536)</f>
        <v>0</v>
      </c>
      <c r="CD28" s="80">
        <f>SUMIF('KRM Sensitivities'!$C$4:$C$422,"="&amp;$A28,'KRM Sensitivities'!$CG$4:$CG$65536)</f>
        <v>0</v>
      </c>
      <c r="CE28" s="80">
        <f>SUMIF('KRM Sensitivities'!$C$4:$C$422,"="&amp;$A28,'KRM Sensitivities'!$CH$4:$CH$65536)</f>
        <v>0</v>
      </c>
      <c r="CF28" s="80">
        <f>SUMIF('KRM Sensitivities'!$C$4:$C$422,"="&amp;$A28,'KRM Sensitivities'!$CI$4:$CI$65536)</f>
        <v>0</v>
      </c>
      <c r="CG28" s="80">
        <f>SUMIF('KRM Sensitivities'!$C$4:$C$422,"="&amp;$A28,'KRM Sensitivities'!$CJ$4:$CJ$65536)</f>
        <v>0</v>
      </c>
      <c r="CH28" s="80">
        <f>SUMIF('KRM Sensitivities'!$C$4:$C$422,"="&amp;$A28,'KRM Sensitivities'!$CK$4:$CK$65536)</f>
        <v>0</v>
      </c>
      <c r="CI28" s="80">
        <f>SUMIF('KRM Sensitivities'!$C$4:$C$422,"="&amp;$A28,'KRM Sensitivities'!$CL$4:$CL$65536)</f>
        <v>0</v>
      </c>
      <c r="CJ28" s="80">
        <f>SUMIF('KRM Sensitivities'!$C$4:$C$422,"="&amp;$A28,'KRM Sensitivities'!$CM$4:$CM$65536)</f>
        <v>0</v>
      </c>
      <c r="CK28" s="80">
        <f>SUMIF('KRM Sensitivities'!$C$4:$C$422,"="&amp;$A28,'KRM Sensitivities'!$CN$4:$CN$65536)</f>
        <v>0</v>
      </c>
      <c r="CL28" s="80">
        <f>SUMIF('KRM Sensitivities'!$C$4:$C$422,"="&amp;$A28,'KRM Sensitivities'!$CO$4:$CO$65536)</f>
        <v>0</v>
      </c>
      <c r="CM28" s="80">
        <f>SUMIF('KRM Sensitivities'!$C$4:$C$422,"="&amp;$A28,'KRM Sensitivities'!$CP$4:$CP$65536)</f>
        <v>0</v>
      </c>
      <c r="CN28" s="80">
        <f>SUMIF('KRM Sensitivities'!$C$4:$C$422,"="&amp;$A28,'KRM Sensitivities'!$CQ$4:$CQ$65536)</f>
        <v>0</v>
      </c>
      <c r="CO28" s="80">
        <f>SUMIF('KRM Sensitivities'!$C$4:$C$422,"="&amp;$A28,'KRM Sensitivities'!$CR$4:$CR$65536)</f>
        <v>0</v>
      </c>
      <c r="CP28" s="80">
        <f>SUMIF('KRM Sensitivities'!$C$4:$C$422,"="&amp;$A28,'KRM Sensitivities'!$CS$4:$CS$65536)</f>
        <v>0</v>
      </c>
      <c r="CQ28" s="80">
        <f>SUMIF('KRM Sensitivities'!$C$4:$C$422,"="&amp;$A28,'KRM Sensitivities'!$CT$4:$CT$65536)</f>
        <v>0</v>
      </c>
      <c r="CR28" s="80">
        <f>SUMIF('KRM Sensitivities'!$C$4:$C$422,"="&amp;$A28,'KRM Sensitivities'!$CU$4:$CU$65536)</f>
        <v>0</v>
      </c>
      <c r="CS28" s="80">
        <f>SUMIF('KRM Sensitivities'!$C$4:$C$422,"="&amp;$A28,'KRM Sensitivities'!$CV$4:$CV$65536)</f>
        <v>0</v>
      </c>
      <c r="CT28" s="80">
        <f>SUMIF('KRM Sensitivities'!$C$4:$C$422,"="&amp;$A28,'KRM Sensitivities'!$CW$4:$CW$65536)</f>
        <v>0</v>
      </c>
      <c r="CU28" s="80">
        <f>SUMIF('KRM Sensitivities'!$C$4:$C$422,"="&amp;$A28,'KRM Sensitivities'!$CX$4:$CX$65536)</f>
        <v>0</v>
      </c>
      <c r="CV28" s="80">
        <f>SUMIF('KRM Sensitivities'!$C$4:$C$422,"="&amp;$A28,'KRM Sensitivities'!$CY$4:$CY$65536)</f>
        <v>0</v>
      </c>
      <c r="CW28" s="80">
        <f>SUMIF('KRM Sensitivities'!$C$4:$C$422,"="&amp;$A28,'KRM Sensitivities'!$CZ$4:$CZ$65536)</f>
        <v>0</v>
      </c>
      <c r="CX28" s="80">
        <f>SUMIF('KRM Sensitivities'!$C$4:$C$422,"="&amp;$A28,'KRM Sensitivities'!$DA$4:$DA$65536)</f>
        <v>0</v>
      </c>
      <c r="CY28" s="80">
        <f>SUMIF('KRM Sensitivities'!$C$4:$C$422,"="&amp;$A28,'KRM Sensitivities'!$DB$4:$DB$65536)</f>
        <v>0</v>
      </c>
      <c r="CZ28" s="80">
        <f>SUMIF('KRM Sensitivities'!$C$4:$C$422,"="&amp;$A28,'KRM Sensitivities'!$DC$4:$DC$65536)</f>
        <v>0</v>
      </c>
      <c r="DA28" s="80">
        <f>SUMIF('KRM Sensitivities'!$C$4:$C$422,"="&amp;$A28,'KRM Sensitivities'!$DD$4:$DD$65536)</f>
        <v>0</v>
      </c>
      <c r="DB28" s="80">
        <f>SUMIF('KRM Sensitivities'!$C$4:$C$422,"="&amp;$A28,'KRM Sensitivities'!$DE$4:$DE$65536)</f>
        <v>0</v>
      </c>
      <c r="DC28" s="80">
        <f>SUMIF('KRM Sensitivities'!$C$4:$C$422,"="&amp;$A28,'KRM Sensitivities'!$DF$4:$DF$65536)</f>
        <v>0</v>
      </c>
      <c r="DD28" s="80">
        <f>SUMIF('KRM Sensitivities'!$C$4:$C$422,"="&amp;$A28,'KRM Sensitivities'!$DG$4:$DG$65536)</f>
        <v>0</v>
      </c>
      <c r="DE28" s="80">
        <f>SUMIF('KRM Sensitivities'!$C$4:$C$422,"="&amp;$A28,'KRM Sensitivities'!$DH$4:$DH$65536)</f>
        <v>0</v>
      </c>
      <c r="DF28" s="80">
        <f>SUMIF('KRM Sensitivities'!$C$4:$C$422,"="&amp;$A28,'KRM Sensitivities'!$DI$4:$DI$65536)</f>
        <v>0</v>
      </c>
      <c r="DG28" s="80">
        <f>SUMIF('KRM Sensitivities'!$C$4:$C$422,"="&amp;$A28,'KRM Sensitivities'!$DJ$4:$DJ$65536)</f>
        <v>0</v>
      </c>
      <c r="DH28" s="80">
        <f>SUMIF('KRM Sensitivities'!$C$4:$C$422,"="&amp;$A28,'KRM Sensitivities'!$DK$4:$DK$65536)</f>
        <v>0</v>
      </c>
      <c r="DI28" s="80">
        <f>SUMIF('KRM Sensitivities'!$C$4:$C$422,"="&amp;$A28,'KRM Sensitivities'!$DL$4:$DL$65536)</f>
        <v>0</v>
      </c>
      <c r="DJ28" s="80">
        <f>SUMIF('KRM Sensitivities'!$C$4:$C$422,"="&amp;$A28,'KRM Sensitivities'!$DM$4:$DM$65536)</f>
        <v>0</v>
      </c>
      <c r="DK28" s="80">
        <f>SUMIF('KRM Sensitivities'!$C$4:$C$422,"="&amp;$A28,'KRM Sensitivities'!$DN$4:$DN$65536)</f>
        <v>0</v>
      </c>
      <c r="DL28" s="80">
        <f>SUMIF('KRM Sensitivities'!$C$4:$C$422,"="&amp;$A28,'KRM Sensitivities'!$DO$4:$DO$65536)</f>
        <v>0</v>
      </c>
      <c r="DM28" s="80">
        <f>SUMIF('KRM Sensitivities'!$C$4:$C$422,"="&amp;$A28,'KRM Sensitivities'!$DP$4:$DP$65536)</f>
        <v>0</v>
      </c>
      <c r="DN28" s="80">
        <f>SUMIF('KRM Sensitivities'!$C$4:$C$422,"="&amp;$A28,'KRM Sensitivities'!$DQ$4:$DQ$65536)</f>
        <v>0</v>
      </c>
      <c r="DO28" s="80">
        <f>SUMIF('KRM Sensitivities'!$C$4:$C$422,"="&amp;$A28,'KRM Sensitivities'!$DR$4:$DR$65536)</f>
        <v>0</v>
      </c>
      <c r="DP28" s="80">
        <f>SUMIF('KRM Sensitivities'!$C$4:$C$422,"="&amp;$A28,'KRM Sensitivities'!$DS$4:$DS$65536)</f>
        <v>0</v>
      </c>
      <c r="DQ28" s="80">
        <f>SUMIF('KRM Sensitivities'!$C$4:$C$422,"="&amp;$A28,'KRM Sensitivities'!$DT$4:$DT$65536)</f>
        <v>0</v>
      </c>
      <c r="DR28" s="61" t="str">
        <f t="shared" si="0"/>
        <v>YC30Y</v>
      </c>
      <c r="DS28" s="61" t="str">
        <f t="shared" si="1"/>
        <v>YCUSD30Y</v>
      </c>
    </row>
    <row r="29" spans="1:123" x14ac:dyDescent="0.2">
      <c r="A29">
        <v>286</v>
      </c>
      <c r="B29" t="s">
        <v>9</v>
      </c>
      <c r="C29" t="s">
        <v>369</v>
      </c>
      <c r="D29" t="s">
        <v>528</v>
      </c>
      <c r="E29" t="s">
        <v>25</v>
      </c>
      <c r="F29" t="s">
        <v>10</v>
      </c>
      <c r="G29">
        <v>0.71867899999999996</v>
      </c>
      <c r="H29">
        <v>0.72573399999999999</v>
      </c>
      <c r="I29" s="80">
        <f>SUMIF('KRM Sensitivities'!$C$4:$C$422,"="&amp;$A29,'KRM Sensitivities'!$L$4:$L$65536)</f>
        <v>-1249.6600000000001</v>
      </c>
      <c r="J29" s="80">
        <f>SUMIF('KRM Sensitivities'!$C$4:$C$422,"="&amp;$A29,'KRM Sensitivities'!$M$4:$M$65536)</f>
        <v>-1249.6600000000001</v>
      </c>
      <c r="K29" s="80">
        <f>SUMIF('KRM Sensitivities'!$C$4:$C$422,"="&amp;$A29,'KRM Sensitivities'!$N$4:$N$65536)</f>
        <v>-1249.6600000000001</v>
      </c>
      <c r="L29" s="80">
        <f>SUMIF('KRM Sensitivities'!$C$4:$C$422,"="&amp;$A29,'KRM Sensitivities'!$O$4:$O$65536)</f>
        <v>-1249.6600000000001</v>
      </c>
      <c r="M29" s="80">
        <f>SUMIF('KRM Sensitivities'!$C$4:$C$422,"="&amp;$A29,'KRM Sensitivities'!$P$4:$P$65536)</f>
        <v>0</v>
      </c>
      <c r="N29" s="80">
        <f>SUMIF('KRM Sensitivities'!$C$4:$C$422,"="&amp;$A29,'KRM Sensitivities'!$Q$4:$Q$65536)</f>
        <v>0</v>
      </c>
      <c r="O29" s="80">
        <f>SUMIF('KRM Sensitivities'!$C$4:$C$422,"="&amp;$A29,'KRM Sensitivities'!$R$4:$R$65536)</f>
        <v>0</v>
      </c>
      <c r="P29" s="80">
        <f>SUMIF('KRM Sensitivities'!$C$4:$C$422,"="&amp;$A29,'KRM Sensitivities'!$S$4:$S$65536)</f>
        <v>0</v>
      </c>
      <c r="Q29" s="80">
        <f>SUMIF('KRM Sensitivities'!$C$4:$C$422,"="&amp;$A29,'KRM Sensitivities'!$T$4:$T$65536)</f>
        <v>0</v>
      </c>
      <c r="R29" s="80">
        <f>SUMIF('KRM Sensitivities'!$C$4:$C$422,"="&amp;$A29,'KRM Sensitivities'!$U$4:$U$65536)</f>
        <v>0</v>
      </c>
      <c r="S29" s="80">
        <f>SUMIF('KRM Sensitivities'!$C$4:$C$422,"="&amp;$A29,'KRM Sensitivities'!$V$4:$V$65536)</f>
        <v>0.69</v>
      </c>
      <c r="T29" s="80">
        <f>SUMIF('KRM Sensitivities'!$C$4:$C$422,"="&amp;$A29,'KRM Sensitivities'!$W$4:$W$65536)</f>
        <v>0.69</v>
      </c>
      <c r="U29" s="80">
        <f>SUMIF('KRM Sensitivities'!$C$4:$C$422,"="&amp;$A29,'KRM Sensitivities'!$X$4:$X$65536)</f>
        <v>0</v>
      </c>
      <c r="V29" s="80">
        <f>SUMIF('KRM Sensitivities'!$C$4:$C$422,"="&amp;$A29,'KRM Sensitivities'!$Y$4:$Y$65536)</f>
        <v>0</v>
      </c>
      <c r="W29" s="80">
        <f>SUMIF('KRM Sensitivities'!$C$4:$C$422,"="&amp;$A29,'KRM Sensitivities'!$Z$4:$Z$65536)</f>
        <v>-0.69</v>
      </c>
      <c r="X29" s="80">
        <f>SUMIF('KRM Sensitivities'!$C$4:$C$422,"="&amp;$A29,'KRM Sensitivities'!$AA$4:$AA$65536)</f>
        <v>-0.69</v>
      </c>
      <c r="Y29" s="80">
        <f>SUMIF('KRM Sensitivities'!$C$4:$C$422,"="&amp;$A29,'KRM Sensitivities'!$AB$4:$AB$65536)</f>
        <v>0</v>
      </c>
      <c r="Z29" s="80">
        <f>SUMIF('KRM Sensitivities'!$C$4:$C$422,"="&amp;$A29,'KRM Sensitivities'!$AC$4:$AC$65536)</f>
        <v>0</v>
      </c>
      <c r="AA29" s="80">
        <f>SUMIF('KRM Sensitivities'!$C$4:$C$422,"="&amp;$A29,'KRM Sensitivities'!$AD$4:$AD$65536)</f>
        <v>0</v>
      </c>
      <c r="AB29" s="80">
        <f>SUMIF('KRM Sensitivities'!$C$4:$C$422,"="&amp;$A29,'KRM Sensitivities'!$AE$4:$AE$65536)</f>
        <v>0</v>
      </c>
      <c r="AC29" s="80">
        <f>SUMIF('KRM Sensitivities'!$C$4:$C$422,"="&amp;$A29,'KRM Sensitivities'!$AF$4:$AF$65536)</f>
        <v>0</v>
      </c>
      <c r="AD29" s="80">
        <f>SUMIF('KRM Sensitivities'!$C$4:$C$422,"="&amp;$A29,'KRM Sensitivities'!$AG$4:$AG$65536)</f>
        <v>0</v>
      </c>
      <c r="AE29" s="80">
        <f>SUMIF('KRM Sensitivities'!$C$4:$C$422,"="&amp;$A29,'KRM Sensitivities'!$AH$4:$AH$65536)</f>
        <v>0</v>
      </c>
      <c r="AF29" s="80">
        <f>SUMIF('KRM Sensitivities'!$C$4:$C$422,"="&amp;$A29,'KRM Sensitivities'!$AI$4:$AI$65536)</f>
        <v>0</v>
      </c>
      <c r="AG29" s="80">
        <f>SUMIF('KRM Sensitivities'!$C$4:$C$422,"="&amp;$A29,'KRM Sensitivities'!$AJ$4:$AJ$65536)</f>
        <v>0</v>
      </c>
      <c r="AH29" s="80">
        <f>SUMIF('KRM Sensitivities'!$C$4:$C$422,"="&amp;$A29,'KRM Sensitivities'!$AK$4:$AK$65536)</f>
        <v>0</v>
      </c>
      <c r="AI29" s="80">
        <f>SUMIF('KRM Sensitivities'!$C$4:$C$422,"="&amp;$A29,'KRM Sensitivities'!$AL$4:$AL$65536)</f>
        <v>0</v>
      </c>
      <c r="AJ29" s="80">
        <f>SUMIF('KRM Sensitivities'!$C$4:$C$422,"="&amp;$A29,'KRM Sensitivities'!$AM$4:$AM$65536)</f>
        <v>0</v>
      </c>
      <c r="AK29" s="80">
        <f>SUMIF('KRM Sensitivities'!$C$4:$C$422,"="&amp;$A29,'KRM Sensitivities'!$AN$4:$AN$65536)</f>
        <v>0</v>
      </c>
      <c r="AL29" s="80">
        <f>SUMIF('KRM Sensitivities'!$C$4:$C$422,"="&amp;$A29,'KRM Sensitivities'!$AO$4:$AO$65536)</f>
        <v>0</v>
      </c>
      <c r="AM29" s="80">
        <f>SUMIF('KRM Sensitivities'!$C$4:$C$422,"="&amp;$A29,'KRM Sensitivities'!$AP$4:$AP$65536)</f>
        <v>0</v>
      </c>
      <c r="AN29" s="80">
        <f>SUMIF('KRM Sensitivities'!$C$4:$C$422,"="&amp;$A29,'KRM Sensitivities'!$AQ$4:$AQ$65536)</f>
        <v>0</v>
      </c>
      <c r="AO29" s="80">
        <f>SUMIF('KRM Sensitivities'!$C$4:$C$422,"="&amp;$A29,'KRM Sensitivities'!$AR$4:$AR$65536)</f>
        <v>0</v>
      </c>
      <c r="AP29" s="80">
        <f>SUMIF('KRM Sensitivities'!$C$4:$C$422,"="&amp;$A29,'KRM Sensitivities'!$AS$4:$AS$65536)</f>
        <v>0</v>
      </c>
      <c r="AQ29" s="80">
        <f>SUMIF('KRM Sensitivities'!$C$4:$C$422,"="&amp;$A29,'KRM Sensitivities'!$AT$4:$AT$65536)</f>
        <v>0</v>
      </c>
      <c r="AR29" s="80">
        <f>SUMIF('KRM Sensitivities'!$C$4:$C$422,"="&amp;$A29,'KRM Sensitivities'!$AU$4:$AU$65536)</f>
        <v>0</v>
      </c>
      <c r="AS29" s="80">
        <f>SUMIF('KRM Sensitivities'!$C$4:$C$422,"="&amp;$A29,'KRM Sensitivities'!$AV$4:$AV$65536)</f>
        <v>0</v>
      </c>
      <c r="AT29" s="80">
        <f>SUMIF('KRM Sensitivities'!$C$4:$C$422,"="&amp;$A29,'KRM Sensitivities'!$AW$4:$AW$65536)</f>
        <v>0</v>
      </c>
      <c r="AU29" s="80">
        <f>SUMIF('KRM Sensitivities'!$C$4:$C$422,"="&amp;$A29,'KRM Sensitivities'!$AX$4:$AX$65536)</f>
        <v>0</v>
      </c>
      <c r="AV29" s="80">
        <f>SUMIF('KRM Sensitivities'!$C$4:$C$422,"="&amp;$A29,'KRM Sensitivities'!$AY$4:$AY$65536)</f>
        <v>0</v>
      </c>
      <c r="AW29" s="80">
        <f>SUMIF('KRM Sensitivities'!$C$4:$C$422,"="&amp;$A29,'KRM Sensitivities'!$AZ$4:$AZ$65536)</f>
        <v>0</v>
      </c>
      <c r="AX29" s="80">
        <f>SUMIF('KRM Sensitivities'!$C$4:$C$422,"="&amp;$A29,'KRM Sensitivities'!$BA$4:$BA$65536)</f>
        <v>0</v>
      </c>
      <c r="AY29" s="80">
        <f>SUMIF('KRM Sensitivities'!$C$4:$C$422,"="&amp;$A29,'KRM Sensitivities'!$BB$4:$BB$65536)</f>
        <v>0</v>
      </c>
      <c r="AZ29" s="80">
        <f>SUMIF('KRM Sensitivities'!$C$4:$C$422,"="&amp;$A29,'KRM Sensitivities'!$BC$4:$BC$65536)</f>
        <v>0</v>
      </c>
      <c r="BA29" s="80">
        <f>SUMIF('KRM Sensitivities'!$C$4:$C$422,"="&amp;$A29,'KRM Sensitivities'!$BD$4:$BD$65536)</f>
        <v>0</v>
      </c>
      <c r="BB29" s="80">
        <f>SUMIF('KRM Sensitivities'!$C$4:$C$422,"="&amp;$A29,'KRM Sensitivities'!$BE$4:$BE$65536)</f>
        <v>0</v>
      </c>
      <c r="BC29" s="80">
        <f>SUMIF('KRM Sensitivities'!$C$4:$C$422,"="&amp;$A29,'KRM Sensitivities'!$BF$4:$BF$65536)</f>
        <v>0</v>
      </c>
      <c r="BD29" s="80">
        <f>SUMIF('KRM Sensitivities'!$C$4:$C$422,"="&amp;$A29,'KRM Sensitivities'!$BG$4:$BG$65536)</f>
        <v>-1249.6600000000001</v>
      </c>
      <c r="BE29" s="80">
        <f>SUMIF('KRM Sensitivities'!$C$4:$C$422,"="&amp;$A29,'KRM Sensitivities'!$BH$4:$BH$65536)</f>
        <v>0</v>
      </c>
      <c r="BF29" s="80">
        <f>SUMIF('KRM Sensitivities'!$C$4:$C$422,"="&amp;$A29,'KRM Sensitivities'!$BI$4:$BI$65536)</f>
        <v>0</v>
      </c>
      <c r="BG29" s="80">
        <f>SUMIF('KRM Sensitivities'!$C$4:$C$422,"="&amp;$A29,'KRM Sensitivities'!$BJ$4:$BJ$65536)</f>
        <v>0</v>
      </c>
      <c r="BH29" s="80">
        <f>SUMIF('KRM Sensitivities'!$C$4:$C$422,"="&amp;$A29,'KRM Sensitivities'!$BL$4:$BL$65536)</f>
        <v>0</v>
      </c>
      <c r="BI29" s="80">
        <f>SUMIF('KRM Sensitivities'!$C$4:$C$422,"="&amp;$A29,'KRM Sensitivities'!$BM$4:$BM$65536)</f>
        <v>0</v>
      </c>
      <c r="BJ29" s="80">
        <f>SUMIF('KRM Sensitivities'!$C$4:$C$422,"="&amp;$A29,'KRM Sensitivities'!$BK$4:$BK$65536)</f>
        <v>0</v>
      </c>
      <c r="BK29" s="80">
        <f>SUMIF('KRM Sensitivities'!$C$4:$C$422,"="&amp;$A29,'KRM Sensitivities'!$BN$4:$BN$65536)</f>
        <v>0</v>
      </c>
      <c r="BL29" s="80">
        <f>SUMIF('KRM Sensitivities'!$C$4:$C$422,"="&amp;$A29,'KRM Sensitivities'!$BO$4:$BO$65536)</f>
        <v>-1249.6600000000001</v>
      </c>
      <c r="BM29" s="80">
        <f>SUMIF('KRM Sensitivities'!$C$4:$C$422,"="&amp;$A29,'KRM Sensitivities'!$BP$4:$BP$65536)</f>
        <v>0</v>
      </c>
      <c r="BN29" s="80">
        <f>SUMIF('KRM Sensitivities'!$C$4:$C$422,"="&amp;$A29,'KRM Sensitivities'!$BQ$4:$BQ$65536)</f>
        <v>0</v>
      </c>
      <c r="BO29" s="80">
        <f>SUMIF('KRM Sensitivities'!$C$4:$C$422,"="&amp;$A29,'KRM Sensitivities'!$BR$4:$BR$65536)</f>
        <v>0</v>
      </c>
      <c r="BP29" s="80">
        <f>SUMIF('KRM Sensitivities'!$C$4:$C$422,"="&amp;$A29,'KRM Sensitivities'!$BS$4:$BS$65536)</f>
        <v>0</v>
      </c>
      <c r="BQ29" s="80">
        <f>SUMIF('KRM Sensitivities'!$C$4:$C$422,"="&amp;$A29,'KRM Sensitivities'!$BT$4:$BT$65536)</f>
        <v>0</v>
      </c>
      <c r="BR29" s="80">
        <f>SUMIF('KRM Sensitivities'!$C$4:$C$422,"="&amp;$A29,'KRM Sensitivities'!$BU$4:$BU$65536)</f>
        <v>0</v>
      </c>
      <c r="BS29" s="80">
        <f>SUMIF('KRM Sensitivities'!$C$4:$C$422,"="&amp;$A29,'KRM Sensitivities'!$BV$4:$BV$65536)</f>
        <v>0</v>
      </c>
      <c r="BT29" s="80">
        <f>SUMIF('KRM Sensitivities'!$C$4:$C$422,"="&amp;$A29,'KRM Sensitivities'!$BW$4:$BW$65536)</f>
        <v>0</v>
      </c>
      <c r="BU29" s="80">
        <f>SUMIF('KRM Sensitivities'!$C$4:$C$422,"="&amp;$A29,'KRM Sensitivities'!$BX$4:$BX$65536)</f>
        <v>0</v>
      </c>
      <c r="BV29" s="80">
        <f>SUMIF('KRM Sensitivities'!$C$4:$C$422,"="&amp;$A29,'KRM Sensitivities'!$BY$4:$BY$65536)</f>
        <v>0</v>
      </c>
      <c r="BW29" s="80">
        <f>SUMIF('KRM Sensitivities'!$C$4:$C$422,"="&amp;$A29,'KRM Sensitivities'!$BZ$4:$BZ$65536)</f>
        <v>0</v>
      </c>
      <c r="BX29" s="80">
        <f>SUMIF('KRM Sensitivities'!$C$4:$C$422,"="&amp;$A29,'KRM Sensitivities'!$CA$4:$CA$65536)</f>
        <v>0</v>
      </c>
      <c r="BY29" s="80">
        <f>SUMIF('KRM Sensitivities'!$C$4:$C$422,"="&amp;$A29,'KRM Sensitivities'!$CB$4:$CB$65536)</f>
        <v>0</v>
      </c>
      <c r="BZ29" s="80">
        <f>SUMIF('KRM Sensitivities'!$C$4:$C$422,"="&amp;$A29,'KRM Sensitivities'!$CC$4:$CC$65536)</f>
        <v>0</v>
      </c>
      <c r="CA29" s="80">
        <f>SUMIF('KRM Sensitivities'!$C$4:$C$422,"="&amp;$A29,'KRM Sensitivities'!$CD$4:$CD$65536)</f>
        <v>0</v>
      </c>
      <c r="CB29" s="80">
        <f>SUMIF('KRM Sensitivities'!$C$4:$C$422,"="&amp;$A29,'KRM Sensitivities'!$CE$4:$CE$65536)</f>
        <v>-1249.6600000000001</v>
      </c>
      <c r="CC29" s="80">
        <f>SUMIF('KRM Sensitivities'!$C$4:$C$422,"="&amp;$A29,'KRM Sensitivities'!$CF$4:$CF$65536)</f>
        <v>-1249.6600000000001</v>
      </c>
      <c r="CD29" s="80">
        <f>SUMIF('KRM Sensitivities'!$C$4:$C$422,"="&amp;$A29,'KRM Sensitivities'!$CG$4:$CG$65536)</f>
        <v>0</v>
      </c>
      <c r="CE29" s="80">
        <f>SUMIF('KRM Sensitivities'!$C$4:$C$422,"="&amp;$A29,'KRM Sensitivities'!$CH$4:$CH$65536)</f>
        <v>0</v>
      </c>
      <c r="CF29" s="80">
        <f>SUMIF('KRM Sensitivities'!$C$4:$C$422,"="&amp;$A29,'KRM Sensitivities'!$CI$4:$CI$65536)</f>
        <v>0</v>
      </c>
      <c r="CG29" s="80">
        <f>SUMIF('KRM Sensitivities'!$C$4:$C$422,"="&amp;$A29,'KRM Sensitivities'!$CJ$4:$CJ$65536)</f>
        <v>0</v>
      </c>
      <c r="CH29" s="80">
        <f>SUMIF('KRM Sensitivities'!$C$4:$C$422,"="&amp;$A29,'KRM Sensitivities'!$CK$4:$CK$65536)</f>
        <v>0</v>
      </c>
      <c r="CI29" s="80">
        <f>SUMIF('KRM Sensitivities'!$C$4:$C$422,"="&amp;$A29,'KRM Sensitivities'!$CL$4:$CL$65536)</f>
        <v>0</v>
      </c>
      <c r="CJ29" s="80">
        <f>SUMIF('KRM Sensitivities'!$C$4:$C$422,"="&amp;$A29,'KRM Sensitivities'!$CM$4:$CM$65536)</f>
        <v>0</v>
      </c>
      <c r="CK29" s="80">
        <f>SUMIF('KRM Sensitivities'!$C$4:$C$422,"="&amp;$A29,'KRM Sensitivities'!$CN$4:$CN$65536)</f>
        <v>0</v>
      </c>
      <c r="CL29" s="80">
        <f>SUMIF('KRM Sensitivities'!$C$4:$C$422,"="&amp;$A29,'KRM Sensitivities'!$CO$4:$CO$65536)</f>
        <v>0</v>
      </c>
      <c r="CM29" s="80">
        <f>SUMIF('KRM Sensitivities'!$C$4:$C$422,"="&amp;$A29,'KRM Sensitivities'!$CP$4:$CP$65536)</f>
        <v>0</v>
      </c>
      <c r="CN29" s="80">
        <f>SUMIF('KRM Sensitivities'!$C$4:$C$422,"="&amp;$A29,'KRM Sensitivities'!$CQ$4:$CQ$65536)</f>
        <v>0</v>
      </c>
      <c r="CO29" s="80">
        <f>SUMIF('KRM Sensitivities'!$C$4:$C$422,"="&amp;$A29,'KRM Sensitivities'!$CR$4:$CR$65536)</f>
        <v>0</v>
      </c>
      <c r="CP29" s="80">
        <f>SUMIF('KRM Sensitivities'!$C$4:$C$422,"="&amp;$A29,'KRM Sensitivities'!$CS$4:$CS$65536)</f>
        <v>0</v>
      </c>
      <c r="CQ29" s="80">
        <f>SUMIF('KRM Sensitivities'!$C$4:$C$422,"="&amp;$A29,'KRM Sensitivities'!$CT$4:$CT$65536)</f>
        <v>0</v>
      </c>
      <c r="CR29" s="80">
        <f>SUMIF('KRM Sensitivities'!$C$4:$C$422,"="&amp;$A29,'KRM Sensitivities'!$CU$4:$CU$65536)</f>
        <v>0</v>
      </c>
      <c r="CS29" s="80">
        <f>SUMIF('KRM Sensitivities'!$C$4:$C$422,"="&amp;$A29,'KRM Sensitivities'!$CV$4:$CV$65536)</f>
        <v>0</v>
      </c>
      <c r="CT29" s="80">
        <f>SUMIF('KRM Sensitivities'!$C$4:$C$422,"="&amp;$A29,'KRM Sensitivities'!$CW$4:$CW$65536)</f>
        <v>0</v>
      </c>
      <c r="CU29" s="80">
        <f>SUMIF('KRM Sensitivities'!$C$4:$C$422,"="&amp;$A29,'KRM Sensitivities'!$CX$4:$CX$65536)</f>
        <v>0</v>
      </c>
      <c r="CV29" s="80">
        <f>SUMIF('KRM Sensitivities'!$C$4:$C$422,"="&amp;$A29,'KRM Sensitivities'!$CY$4:$CY$65536)</f>
        <v>0</v>
      </c>
      <c r="CW29" s="80">
        <f>SUMIF('KRM Sensitivities'!$C$4:$C$422,"="&amp;$A29,'KRM Sensitivities'!$CZ$4:$CZ$65536)</f>
        <v>0</v>
      </c>
      <c r="CX29" s="80">
        <f>SUMIF('KRM Sensitivities'!$C$4:$C$422,"="&amp;$A29,'KRM Sensitivities'!$DA$4:$DA$65536)</f>
        <v>0</v>
      </c>
      <c r="CY29" s="80">
        <f>SUMIF('KRM Sensitivities'!$C$4:$C$422,"="&amp;$A29,'KRM Sensitivities'!$DB$4:$DB$65536)</f>
        <v>0</v>
      </c>
      <c r="CZ29" s="80">
        <f>SUMIF('KRM Sensitivities'!$C$4:$C$422,"="&amp;$A29,'KRM Sensitivities'!$DC$4:$DC$65536)</f>
        <v>0</v>
      </c>
      <c r="DA29" s="80">
        <f>SUMIF('KRM Sensitivities'!$C$4:$C$422,"="&amp;$A29,'KRM Sensitivities'!$DD$4:$DD$65536)</f>
        <v>0</v>
      </c>
      <c r="DB29" s="80">
        <f>SUMIF('KRM Sensitivities'!$C$4:$C$422,"="&amp;$A29,'KRM Sensitivities'!$DE$4:$DE$65536)</f>
        <v>0</v>
      </c>
      <c r="DC29" s="80">
        <f>SUMIF('KRM Sensitivities'!$C$4:$C$422,"="&amp;$A29,'KRM Sensitivities'!$DF$4:$DF$65536)</f>
        <v>0</v>
      </c>
      <c r="DD29" s="80">
        <f>SUMIF('KRM Sensitivities'!$C$4:$C$422,"="&amp;$A29,'KRM Sensitivities'!$DG$4:$DG$65536)</f>
        <v>0</v>
      </c>
      <c r="DE29" s="80">
        <f>SUMIF('KRM Sensitivities'!$C$4:$C$422,"="&amp;$A29,'KRM Sensitivities'!$DH$4:$DH$65536)</f>
        <v>0</v>
      </c>
      <c r="DF29" s="80">
        <f>SUMIF('KRM Sensitivities'!$C$4:$C$422,"="&amp;$A29,'KRM Sensitivities'!$DI$4:$DI$65536)</f>
        <v>0</v>
      </c>
      <c r="DG29" s="80">
        <f>SUMIF('KRM Sensitivities'!$C$4:$C$422,"="&amp;$A29,'KRM Sensitivities'!$DJ$4:$DJ$65536)</f>
        <v>0</v>
      </c>
      <c r="DH29" s="80">
        <f>SUMIF('KRM Sensitivities'!$C$4:$C$422,"="&amp;$A29,'KRM Sensitivities'!$DK$4:$DK$65536)</f>
        <v>0</v>
      </c>
      <c r="DI29" s="80">
        <f>SUMIF('KRM Sensitivities'!$C$4:$C$422,"="&amp;$A29,'KRM Sensitivities'!$DL$4:$DL$65536)</f>
        <v>0</v>
      </c>
      <c r="DJ29" s="80">
        <f>SUMIF('KRM Sensitivities'!$C$4:$C$422,"="&amp;$A29,'KRM Sensitivities'!$DM$4:$DM$65536)</f>
        <v>0</v>
      </c>
      <c r="DK29" s="80">
        <f>SUMIF('KRM Sensitivities'!$C$4:$C$422,"="&amp;$A29,'KRM Sensitivities'!$DN$4:$DN$65536)</f>
        <v>0</v>
      </c>
      <c r="DL29" s="80">
        <f>SUMIF('KRM Sensitivities'!$C$4:$C$422,"="&amp;$A29,'KRM Sensitivities'!$DO$4:$DO$65536)</f>
        <v>0</v>
      </c>
      <c r="DM29" s="80">
        <f>SUMIF('KRM Sensitivities'!$C$4:$C$422,"="&amp;$A29,'KRM Sensitivities'!$DP$4:$DP$65536)</f>
        <v>0</v>
      </c>
      <c r="DN29" s="80">
        <f>SUMIF('KRM Sensitivities'!$C$4:$C$422,"="&amp;$A29,'KRM Sensitivities'!$DQ$4:$DQ$65536)</f>
        <v>0</v>
      </c>
      <c r="DO29" s="80">
        <f>SUMIF('KRM Sensitivities'!$C$4:$C$422,"="&amp;$A29,'KRM Sensitivities'!$DR$4:$DR$65536)</f>
        <v>0</v>
      </c>
      <c r="DP29" s="80">
        <f>SUMIF('KRM Sensitivities'!$C$4:$C$422,"="&amp;$A29,'KRM Sensitivities'!$DS$4:$DS$65536)</f>
        <v>0</v>
      </c>
      <c r="DQ29" s="80">
        <f>SUMIF('KRM Sensitivities'!$C$4:$C$422,"="&amp;$A29,'KRM Sensitivities'!$DT$4:$DT$65536)</f>
        <v>0</v>
      </c>
      <c r="DR29" s="61" t="str">
        <f t="shared" si="0"/>
        <v>YC1M</v>
      </c>
      <c r="DS29" s="61" t="str">
        <f t="shared" si="1"/>
        <v>YCCAD1M</v>
      </c>
    </row>
    <row r="30" spans="1:123" x14ac:dyDescent="0.2">
      <c r="A30">
        <v>287</v>
      </c>
      <c r="B30" t="s">
        <v>9</v>
      </c>
      <c r="C30" t="s">
        <v>369</v>
      </c>
      <c r="D30" t="s">
        <v>528</v>
      </c>
      <c r="E30" t="s">
        <v>25</v>
      </c>
      <c r="F30" t="s">
        <v>11</v>
      </c>
      <c r="G30">
        <v>0.60087599999999997</v>
      </c>
      <c r="H30">
        <v>0.83213499999999996</v>
      </c>
      <c r="I30" s="80">
        <f>SUMIF('KRM Sensitivities'!$C$4:$C$422,"="&amp;$A30,'KRM Sensitivities'!$L$4:$L$65536)</f>
        <v>-300.87999999999994</v>
      </c>
      <c r="J30" s="80">
        <f>SUMIF('KRM Sensitivities'!$C$4:$C$422,"="&amp;$A30,'KRM Sensitivities'!$M$4:$M$65536)</f>
        <v>-300.87999999999994</v>
      </c>
      <c r="K30" s="80">
        <f>SUMIF('KRM Sensitivities'!$C$4:$C$422,"="&amp;$A30,'KRM Sensitivities'!$N$4:$N$65536)</f>
        <v>-300.87999999999994</v>
      </c>
      <c r="L30" s="80">
        <f>SUMIF('KRM Sensitivities'!$C$4:$C$422,"="&amp;$A30,'KRM Sensitivities'!$O$4:$O$65536)</f>
        <v>-300.87999999999994</v>
      </c>
      <c r="M30" s="80">
        <f>SUMIF('KRM Sensitivities'!$C$4:$C$422,"="&amp;$A30,'KRM Sensitivities'!$P$4:$P$65536)</f>
        <v>49.580000000000005</v>
      </c>
      <c r="N30" s="80">
        <f>SUMIF('KRM Sensitivities'!$C$4:$C$422,"="&amp;$A30,'KRM Sensitivities'!$Q$4:$Q$65536)</f>
        <v>49.580000000000005</v>
      </c>
      <c r="O30" s="80">
        <f>SUMIF('KRM Sensitivities'!$C$4:$C$422,"="&amp;$A30,'KRM Sensitivities'!$R$4:$R$65536)</f>
        <v>0</v>
      </c>
      <c r="P30" s="80">
        <f>SUMIF('KRM Sensitivities'!$C$4:$C$422,"="&amp;$A30,'KRM Sensitivities'!$S$4:$S$65536)</f>
        <v>0</v>
      </c>
      <c r="Q30" s="80">
        <f>SUMIF('KRM Sensitivities'!$C$4:$C$422,"="&amp;$A30,'KRM Sensitivities'!$T$4:$T$65536)</f>
        <v>0</v>
      </c>
      <c r="R30" s="80">
        <f>SUMIF('KRM Sensitivities'!$C$4:$C$422,"="&amp;$A30,'KRM Sensitivities'!$U$4:$U$65536)</f>
        <v>0</v>
      </c>
      <c r="S30" s="80">
        <f>SUMIF('KRM Sensitivities'!$C$4:$C$422,"="&amp;$A30,'KRM Sensitivities'!$V$4:$V$65536)</f>
        <v>70.23</v>
      </c>
      <c r="T30" s="80">
        <f>SUMIF('KRM Sensitivities'!$C$4:$C$422,"="&amp;$A30,'KRM Sensitivities'!$W$4:$W$65536)</f>
        <v>70.23</v>
      </c>
      <c r="U30" s="80">
        <f>SUMIF('KRM Sensitivities'!$C$4:$C$422,"="&amp;$A30,'KRM Sensitivities'!$X$4:$X$65536)</f>
        <v>0</v>
      </c>
      <c r="V30" s="80">
        <f>SUMIF('KRM Sensitivities'!$C$4:$C$422,"="&amp;$A30,'KRM Sensitivities'!$Y$4:$Y$65536)</f>
        <v>0</v>
      </c>
      <c r="W30" s="80">
        <f>SUMIF('KRM Sensitivities'!$C$4:$C$422,"="&amp;$A30,'KRM Sensitivities'!$Z$4:$Z$65536)</f>
        <v>-20.65</v>
      </c>
      <c r="X30" s="80">
        <f>SUMIF('KRM Sensitivities'!$C$4:$C$422,"="&amp;$A30,'KRM Sensitivities'!$AA$4:$AA$65536)</f>
        <v>-20.65</v>
      </c>
      <c r="Y30" s="80">
        <f>SUMIF('KRM Sensitivities'!$C$4:$C$422,"="&amp;$A30,'KRM Sensitivities'!$AB$4:$AB$65536)</f>
        <v>0</v>
      </c>
      <c r="Z30" s="80">
        <f>SUMIF('KRM Sensitivities'!$C$4:$C$422,"="&amp;$A30,'KRM Sensitivities'!$AC$4:$AC$65536)</f>
        <v>0</v>
      </c>
      <c r="AA30" s="80">
        <f>SUMIF('KRM Sensitivities'!$C$4:$C$422,"="&amp;$A30,'KRM Sensitivities'!$AD$4:$AD$65536)</f>
        <v>0</v>
      </c>
      <c r="AB30" s="80">
        <f>SUMIF('KRM Sensitivities'!$C$4:$C$422,"="&amp;$A30,'KRM Sensitivities'!$AE$4:$AE$65536)</f>
        <v>0</v>
      </c>
      <c r="AC30" s="80">
        <f>SUMIF('KRM Sensitivities'!$C$4:$C$422,"="&amp;$A30,'KRM Sensitivities'!$AF$4:$AF$65536)</f>
        <v>0</v>
      </c>
      <c r="AD30" s="80">
        <f>SUMIF('KRM Sensitivities'!$C$4:$C$422,"="&amp;$A30,'KRM Sensitivities'!$AG$4:$AG$65536)</f>
        <v>0</v>
      </c>
      <c r="AE30" s="80">
        <f>SUMIF('KRM Sensitivities'!$C$4:$C$422,"="&amp;$A30,'KRM Sensitivities'!$AH$4:$AH$65536)</f>
        <v>0</v>
      </c>
      <c r="AF30" s="80">
        <f>SUMIF('KRM Sensitivities'!$C$4:$C$422,"="&amp;$A30,'KRM Sensitivities'!$AI$4:$AI$65536)</f>
        <v>0</v>
      </c>
      <c r="AG30" s="80">
        <f>SUMIF('KRM Sensitivities'!$C$4:$C$422,"="&amp;$A30,'KRM Sensitivities'!$AJ$4:$AJ$65536)</f>
        <v>0</v>
      </c>
      <c r="AH30" s="80">
        <f>SUMIF('KRM Sensitivities'!$C$4:$C$422,"="&amp;$A30,'KRM Sensitivities'!$AK$4:$AK$65536)</f>
        <v>0</v>
      </c>
      <c r="AI30" s="80">
        <f>SUMIF('KRM Sensitivities'!$C$4:$C$422,"="&amp;$A30,'KRM Sensitivities'!$AL$4:$AL$65536)</f>
        <v>0</v>
      </c>
      <c r="AJ30" s="80">
        <f>SUMIF('KRM Sensitivities'!$C$4:$C$422,"="&amp;$A30,'KRM Sensitivities'!$AM$4:$AM$65536)</f>
        <v>0</v>
      </c>
      <c r="AK30" s="80">
        <f>SUMIF('KRM Sensitivities'!$C$4:$C$422,"="&amp;$A30,'KRM Sensitivities'!$AN$4:$AN$65536)</f>
        <v>0</v>
      </c>
      <c r="AL30" s="80">
        <f>SUMIF('KRM Sensitivities'!$C$4:$C$422,"="&amp;$A30,'KRM Sensitivities'!$AO$4:$AO$65536)</f>
        <v>0</v>
      </c>
      <c r="AM30" s="80">
        <f>SUMIF('KRM Sensitivities'!$C$4:$C$422,"="&amp;$A30,'KRM Sensitivities'!$AP$4:$AP$65536)</f>
        <v>0</v>
      </c>
      <c r="AN30" s="80">
        <f>SUMIF('KRM Sensitivities'!$C$4:$C$422,"="&amp;$A30,'KRM Sensitivities'!$AQ$4:$AQ$65536)</f>
        <v>0</v>
      </c>
      <c r="AO30" s="80">
        <f>SUMIF('KRM Sensitivities'!$C$4:$C$422,"="&amp;$A30,'KRM Sensitivities'!$AR$4:$AR$65536)</f>
        <v>0</v>
      </c>
      <c r="AP30" s="80">
        <f>SUMIF('KRM Sensitivities'!$C$4:$C$422,"="&amp;$A30,'KRM Sensitivities'!$AS$4:$AS$65536)</f>
        <v>0</v>
      </c>
      <c r="AQ30" s="80">
        <f>SUMIF('KRM Sensitivities'!$C$4:$C$422,"="&amp;$A30,'KRM Sensitivities'!$AT$4:$AT$65536)</f>
        <v>0</v>
      </c>
      <c r="AR30" s="80">
        <f>SUMIF('KRM Sensitivities'!$C$4:$C$422,"="&amp;$A30,'KRM Sensitivities'!$AU$4:$AU$65536)</f>
        <v>0</v>
      </c>
      <c r="AS30" s="80">
        <f>SUMIF('KRM Sensitivities'!$C$4:$C$422,"="&amp;$A30,'KRM Sensitivities'!$AV$4:$AV$65536)</f>
        <v>0</v>
      </c>
      <c r="AT30" s="80">
        <f>SUMIF('KRM Sensitivities'!$C$4:$C$422,"="&amp;$A30,'KRM Sensitivities'!$AW$4:$AW$65536)</f>
        <v>0</v>
      </c>
      <c r="AU30" s="80">
        <f>SUMIF('KRM Sensitivities'!$C$4:$C$422,"="&amp;$A30,'KRM Sensitivities'!$AX$4:$AX$65536)</f>
        <v>0</v>
      </c>
      <c r="AV30" s="80">
        <f>SUMIF('KRM Sensitivities'!$C$4:$C$422,"="&amp;$A30,'KRM Sensitivities'!$AY$4:$AY$65536)</f>
        <v>0</v>
      </c>
      <c r="AW30" s="80">
        <f>SUMIF('KRM Sensitivities'!$C$4:$C$422,"="&amp;$A30,'KRM Sensitivities'!$AZ$4:$AZ$65536)</f>
        <v>0</v>
      </c>
      <c r="AX30" s="80">
        <f>SUMIF('KRM Sensitivities'!$C$4:$C$422,"="&amp;$A30,'KRM Sensitivities'!$BA$4:$BA$65536)</f>
        <v>0</v>
      </c>
      <c r="AY30" s="80">
        <f>SUMIF('KRM Sensitivities'!$C$4:$C$422,"="&amp;$A30,'KRM Sensitivities'!$BB$4:$BB$65536)</f>
        <v>0</v>
      </c>
      <c r="AZ30" s="80">
        <f>SUMIF('KRM Sensitivities'!$C$4:$C$422,"="&amp;$A30,'KRM Sensitivities'!$BC$4:$BC$65536)</f>
        <v>0</v>
      </c>
      <c r="BA30" s="80">
        <f>SUMIF('KRM Sensitivities'!$C$4:$C$422,"="&amp;$A30,'KRM Sensitivities'!$BD$4:$BD$65536)</f>
        <v>0</v>
      </c>
      <c r="BB30" s="80">
        <f>SUMIF('KRM Sensitivities'!$C$4:$C$422,"="&amp;$A30,'KRM Sensitivities'!$BE$4:$BE$65536)</f>
        <v>0</v>
      </c>
      <c r="BC30" s="80">
        <f>SUMIF('KRM Sensitivities'!$C$4:$C$422,"="&amp;$A30,'KRM Sensitivities'!$BF$4:$BF$65536)</f>
        <v>0</v>
      </c>
      <c r="BD30" s="80">
        <f>SUMIF('KRM Sensitivities'!$C$4:$C$422,"="&amp;$A30,'KRM Sensitivities'!$BG$4:$BG$65536)</f>
        <v>-350.46</v>
      </c>
      <c r="BE30" s="80">
        <f>SUMIF('KRM Sensitivities'!$C$4:$C$422,"="&amp;$A30,'KRM Sensitivities'!$BH$4:$BH$65536)</f>
        <v>0</v>
      </c>
      <c r="BF30" s="80">
        <f>SUMIF('KRM Sensitivities'!$C$4:$C$422,"="&amp;$A30,'KRM Sensitivities'!$BI$4:$BI$65536)</f>
        <v>0</v>
      </c>
      <c r="BG30" s="80">
        <f>SUMIF('KRM Sensitivities'!$C$4:$C$422,"="&amp;$A30,'KRM Sensitivities'!$BJ$4:$BJ$65536)</f>
        <v>0</v>
      </c>
      <c r="BH30" s="80">
        <f>SUMIF('KRM Sensitivities'!$C$4:$C$422,"="&amp;$A30,'KRM Sensitivities'!$BL$4:$BL$65536)</f>
        <v>0</v>
      </c>
      <c r="BI30" s="80">
        <f>SUMIF('KRM Sensitivities'!$C$4:$C$422,"="&amp;$A30,'KRM Sensitivities'!$BM$4:$BM$65536)</f>
        <v>0</v>
      </c>
      <c r="BJ30" s="80">
        <f>SUMIF('KRM Sensitivities'!$C$4:$C$422,"="&amp;$A30,'KRM Sensitivities'!$BK$4:$BK$65536)</f>
        <v>0</v>
      </c>
      <c r="BK30" s="80">
        <f>SUMIF('KRM Sensitivities'!$C$4:$C$422,"="&amp;$A30,'KRM Sensitivities'!$BN$4:$BN$65536)</f>
        <v>0</v>
      </c>
      <c r="BL30" s="80">
        <f>SUMIF('KRM Sensitivities'!$C$4:$C$422,"="&amp;$A30,'KRM Sensitivities'!$BO$4:$BO$65536)</f>
        <v>-350.46</v>
      </c>
      <c r="BM30" s="80">
        <f>SUMIF('KRM Sensitivities'!$C$4:$C$422,"="&amp;$A30,'KRM Sensitivities'!$BP$4:$BP$65536)</f>
        <v>0</v>
      </c>
      <c r="BN30" s="80">
        <f>SUMIF('KRM Sensitivities'!$C$4:$C$422,"="&amp;$A30,'KRM Sensitivities'!$BQ$4:$BQ$65536)</f>
        <v>0</v>
      </c>
      <c r="BO30" s="80">
        <f>SUMIF('KRM Sensitivities'!$C$4:$C$422,"="&amp;$A30,'KRM Sensitivities'!$BR$4:$BR$65536)</f>
        <v>0</v>
      </c>
      <c r="BP30" s="80">
        <f>SUMIF('KRM Sensitivities'!$C$4:$C$422,"="&amp;$A30,'KRM Sensitivities'!$BS$4:$BS$65536)</f>
        <v>0</v>
      </c>
      <c r="BQ30" s="80">
        <f>SUMIF('KRM Sensitivities'!$C$4:$C$422,"="&amp;$A30,'KRM Sensitivities'!$BT$4:$BT$65536)</f>
        <v>0</v>
      </c>
      <c r="BR30" s="80">
        <f>SUMIF('KRM Sensitivities'!$C$4:$C$422,"="&amp;$A30,'KRM Sensitivities'!$BU$4:$BU$65536)</f>
        <v>0</v>
      </c>
      <c r="BS30" s="80">
        <f>SUMIF('KRM Sensitivities'!$C$4:$C$422,"="&amp;$A30,'KRM Sensitivities'!$BV$4:$BV$65536)</f>
        <v>0</v>
      </c>
      <c r="BT30" s="80">
        <f>SUMIF('KRM Sensitivities'!$C$4:$C$422,"="&amp;$A30,'KRM Sensitivities'!$BW$4:$BW$65536)</f>
        <v>0</v>
      </c>
      <c r="BU30" s="80">
        <f>SUMIF('KRM Sensitivities'!$C$4:$C$422,"="&amp;$A30,'KRM Sensitivities'!$BX$4:$BX$65536)</f>
        <v>0</v>
      </c>
      <c r="BV30" s="80">
        <f>SUMIF('KRM Sensitivities'!$C$4:$C$422,"="&amp;$A30,'KRM Sensitivities'!$BY$4:$BY$65536)</f>
        <v>0</v>
      </c>
      <c r="BW30" s="80">
        <f>SUMIF('KRM Sensitivities'!$C$4:$C$422,"="&amp;$A30,'KRM Sensitivities'!$BZ$4:$BZ$65536)</f>
        <v>0</v>
      </c>
      <c r="BX30" s="80">
        <f>SUMIF('KRM Sensitivities'!$C$4:$C$422,"="&amp;$A30,'KRM Sensitivities'!$CA$4:$CA$65536)</f>
        <v>0</v>
      </c>
      <c r="BY30" s="80">
        <f>SUMIF('KRM Sensitivities'!$C$4:$C$422,"="&amp;$A30,'KRM Sensitivities'!$CB$4:$CB$65536)</f>
        <v>0</v>
      </c>
      <c r="BZ30" s="80">
        <f>SUMIF('KRM Sensitivities'!$C$4:$C$422,"="&amp;$A30,'KRM Sensitivities'!$CC$4:$CC$65536)</f>
        <v>0</v>
      </c>
      <c r="CA30" s="80">
        <f>SUMIF('KRM Sensitivities'!$C$4:$C$422,"="&amp;$A30,'KRM Sensitivities'!$CD$4:$CD$65536)</f>
        <v>0</v>
      </c>
      <c r="CB30" s="80">
        <f>SUMIF('KRM Sensitivities'!$C$4:$C$422,"="&amp;$A30,'KRM Sensitivities'!$CE$4:$CE$65536)</f>
        <v>-350.46</v>
      </c>
      <c r="CC30" s="80">
        <f>SUMIF('KRM Sensitivities'!$C$4:$C$422,"="&amp;$A30,'KRM Sensitivities'!$CF$4:$CF$65536)</f>
        <v>-350.46</v>
      </c>
      <c r="CD30" s="80">
        <f>SUMIF('KRM Sensitivities'!$C$4:$C$422,"="&amp;$A30,'KRM Sensitivities'!$CG$4:$CG$65536)</f>
        <v>0</v>
      </c>
      <c r="CE30" s="80">
        <f>SUMIF('KRM Sensitivities'!$C$4:$C$422,"="&amp;$A30,'KRM Sensitivities'!$CH$4:$CH$65536)</f>
        <v>0</v>
      </c>
      <c r="CF30" s="80">
        <f>SUMIF('KRM Sensitivities'!$C$4:$C$422,"="&amp;$A30,'KRM Sensitivities'!$CI$4:$CI$65536)</f>
        <v>0</v>
      </c>
      <c r="CG30" s="80">
        <f>SUMIF('KRM Sensitivities'!$C$4:$C$422,"="&amp;$A30,'KRM Sensitivities'!$CJ$4:$CJ$65536)</f>
        <v>0</v>
      </c>
      <c r="CH30" s="80">
        <f>SUMIF('KRM Sensitivities'!$C$4:$C$422,"="&amp;$A30,'KRM Sensitivities'!$CK$4:$CK$65536)</f>
        <v>0</v>
      </c>
      <c r="CI30" s="80">
        <f>SUMIF('KRM Sensitivities'!$C$4:$C$422,"="&amp;$A30,'KRM Sensitivities'!$CL$4:$CL$65536)</f>
        <v>0</v>
      </c>
      <c r="CJ30" s="80">
        <f>SUMIF('KRM Sensitivities'!$C$4:$C$422,"="&amp;$A30,'KRM Sensitivities'!$CM$4:$CM$65536)</f>
        <v>0</v>
      </c>
      <c r="CK30" s="80">
        <f>SUMIF('KRM Sensitivities'!$C$4:$C$422,"="&amp;$A30,'KRM Sensitivities'!$CN$4:$CN$65536)</f>
        <v>0</v>
      </c>
      <c r="CL30" s="80">
        <f>SUMIF('KRM Sensitivities'!$C$4:$C$422,"="&amp;$A30,'KRM Sensitivities'!$CO$4:$CO$65536)</f>
        <v>0</v>
      </c>
      <c r="CM30" s="80">
        <f>SUMIF('KRM Sensitivities'!$C$4:$C$422,"="&amp;$A30,'KRM Sensitivities'!$CP$4:$CP$65536)</f>
        <v>0</v>
      </c>
      <c r="CN30" s="80">
        <f>SUMIF('KRM Sensitivities'!$C$4:$C$422,"="&amp;$A30,'KRM Sensitivities'!$CQ$4:$CQ$65536)</f>
        <v>0</v>
      </c>
      <c r="CO30" s="80">
        <f>SUMIF('KRM Sensitivities'!$C$4:$C$422,"="&amp;$A30,'KRM Sensitivities'!$CR$4:$CR$65536)</f>
        <v>0</v>
      </c>
      <c r="CP30" s="80">
        <f>SUMIF('KRM Sensitivities'!$C$4:$C$422,"="&amp;$A30,'KRM Sensitivities'!$CS$4:$CS$65536)</f>
        <v>0</v>
      </c>
      <c r="CQ30" s="80">
        <f>SUMIF('KRM Sensitivities'!$C$4:$C$422,"="&amp;$A30,'KRM Sensitivities'!$CT$4:$CT$65536)</f>
        <v>0</v>
      </c>
      <c r="CR30" s="80">
        <f>SUMIF('KRM Sensitivities'!$C$4:$C$422,"="&amp;$A30,'KRM Sensitivities'!$CU$4:$CU$65536)</f>
        <v>0</v>
      </c>
      <c r="CS30" s="80">
        <f>SUMIF('KRM Sensitivities'!$C$4:$C$422,"="&amp;$A30,'KRM Sensitivities'!$CV$4:$CV$65536)</f>
        <v>0</v>
      </c>
      <c r="CT30" s="80">
        <f>SUMIF('KRM Sensitivities'!$C$4:$C$422,"="&amp;$A30,'KRM Sensitivities'!$CW$4:$CW$65536)</f>
        <v>0</v>
      </c>
      <c r="CU30" s="80">
        <f>SUMIF('KRM Sensitivities'!$C$4:$C$422,"="&amp;$A30,'KRM Sensitivities'!$CX$4:$CX$65536)</f>
        <v>0</v>
      </c>
      <c r="CV30" s="80">
        <f>SUMIF('KRM Sensitivities'!$C$4:$C$422,"="&amp;$A30,'KRM Sensitivities'!$CY$4:$CY$65536)</f>
        <v>0</v>
      </c>
      <c r="CW30" s="80">
        <f>SUMIF('KRM Sensitivities'!$C$4:$C$422,"="&amp;$A30,'KRM Sensitivities'!$CZ$4:$CZ$65536)</f>
        <v>0</v>
      </c>
      <c r="CX30" s="80">
        <f>SUMIF('KRM Sensitivities'!$C$4:$C$422,"="&amp;$A30,'KRM Sensitivities'!$DA$4:$DA$65536)</f>
        <v>0</v>
      </c>
      <c r="CY30" s="80">
        <f>SUMIF('KRM Sensitivities'!$C$4:$C$422,"="&amp;$A30,'KRM Sensitivities'!$DB$4:$DB$65536)</f>
        <v>0</v>
      </c>
      <c r="CZ30" s="80">
        <f>SUMIF('KRM Sensitivities'!$C$4:$C$422,"="&amp;$A30,'KRM Sensitivities'!$DC$4:$DC$65536)</f>
        <v>0</v>
      </c>
      <c r="DA30" s="80">
        <f>SUMIF('KRM Sensitivities'!$C$4:$C$422,"="&amp;$A30,'KRM Sensitivities'!$DD$4:$DD$65536)</f>
        <v>0</v>
      </c>
      <c r="DB30" s="80">
        <f>SUMIF('KRM Sensitivities'!$C$4:$C$422,"="&amp;$A30,'KRM Sensitivities'!$DE$4:$DE$65536)</f>
        <v>0</v>
      </c>
      <c r="DC30" s="80">
        <f>SUMIF('KRM Sensitivities'!$C$4:$C$422,"="&amp;$A30,'KRM Sensitivities'!$DF$4:$DF$65536)</f>
        <v>0</v>
      </c>
      <c r="DD30" s="80">
        <f>SUMIF('KRM Sensitivities'!$C$4:$C$422,"="&amp;$A30,'KRM Sensitivities'!$DG$4:$DG$65536)</f>
        <v>0</v>
      </c>
      <c r="DE30" s="80">
        <f>SUMIF('KRM Sensitivities'!$C$4:$C$422,"="&amp;$A30,'KRM Sensitivities'!$DH$4:$DH$65536)</f>
        <v>0</v>
      </c>
      <c r="DF30" s="80">
        <f>SUMIF('KRM Sensitivities'!$C$4:$C$422,"="&amp;$A30,'KRM Sensitivities'!$DI$4:$DI$65536)</f>
        <v>0</v>
      </c>
      <c r="DG30" s="80">
        <f>SUMIF('KRM Sensitivities'!$C$4:$C$422,"="&amp;$A30,'KRM Sensitivities'!$DJ$4:$DJ$65536)</f>
        <v>0</v>
      </c>
      <c r="DH30" s="80">
        <f>SUMIF('KRM Sensitivities'!$C$4:$C$422,"="&amp;$A30,'KRM Sensitivities'!$DK$4:$DK$65536)</f>
        <v>0</v>
      </c>
      <c r="DI30" s="80">
        <f>SUMIF('KRM Sensitivities'!$C$4:$C$422,"="&amp;$A30,'KRM Sensitivities'!$DL$4:$DL$65536)</f>
        <v>0</v>
      </c>
      <c r="DJ30" s="80">
        <f>SUMIF('KRM Sensitivities'!$C$4:$C$422,"="&amp;$A30,'KRM Sensitivities'!$DM$4:$DM$65536)</f>
        <v>0</v>
      </c>
      <c r="DK30" s="80">
        <f>SUMIF('KRM Sensitivities'!$C$4:$C$422,"="&amp;$A30,'KRM Sensitivities'!$DN$4:$DN$65536)</f>
        <v>0</v>
      </c>
      <c r="DL30" s="80">
        <f>SUMIF('KRM Sensitivities'!$C$4:$C$422,"="&amp;$A30,'KRM Sensitivities'!$DO$4:$DO$65536)</f>
        <v>0</v>
      </c>
      <c r="DM30" s="80">
        <f>SUMIF('KRM Sensitivities'!$C$4:$C$422,"="&amp;$A30,'KRM Sensitivities'!$DP$4:$DP$65536)</f>
        <v>0</v>
      </c>
      <c r="DN30" s="80">
        <f>SUMIF('KRM Sensitivities'!$C$4:$C$422,"="&amp;$A30,'KRM Sensitivities'!$DQ$4:$DQ$65536)</f>
        <v>0</v>
      </c>
      <c r="DO30" s="80">
        <f>SUMIF('KRM Sensitivities'!$C$4:$C$422,"="&amp;$A30,'KRM Sensitivities'!$DR$4:$DR$65536)</f>
        <v>0</v>
      </c>
      <c r="DP30" s="80">
        <f>SUMIF('KRM Sensitivities'!$C$4:$C$422,"="&amp;$A30,'KRM Sensitivities'!$DS$4:$DS$65536)</f>
        <v>0</v>
      </c>
      <c r="DQ30" s="80">
        <f>SUMIF('KRM Sensitivities'!$C$4:$C$422,"="&amp;$A30,'KRM Sensitivities'!$DT$4:$DT$65536)</f>
        <v>0</v>
      </c>
      <c r="DR30" s="61" t="str">
        <f t="shared" si="0"/>
        <v>YC3M</v>
      </c>
      <c r="DS30" s="61" t="str">
        <f t="shared" si="1"/>
        <v>YCCAD3M</v>
      </c>
    </row>
    <row r="31" spans="1:123" x14ac:dyDescent="0.2">
      <c r="A31">
        <v>288</v>
      </c>
      <c r="B31" t="s">
        <v>9</v>
      </c>
      <c r="C31" t="s">
        <v>369</v>
      </c>
      <c r="D31" t="s">
        <v>528</v>
      </c>
      <c r="E31" t="s">
        <v>25</v>
      </c>
      <c r="F31" t="s">
        <v>12</v>
      </c>
      <c r="G31">
        <v>0.28931800000000002</v>
      </c>
      <c r="H31">
        <v>0.87851199999999996</v>
      </c>
      <c r="I31" s="80">
        <f>SUMIF('KRM Sensitivities'!$C$4:$C$422,"="&amp;$A31,'KRM Sensitivities'!$L$4:$L$65536)</f>
        <v>-0.69</v>
      </c>
      <c r="J31" s="80">
        <f>SUMIF('KRM Sensitivities'!$C$4:$C$422,"="&amp;$A31,'KRM Sensitivities'!$M$4:$M$65536)</f>
        <v>-0.69</v>
      </c>
      <c r="K31" s="80">
        <f>SUMIF('KRM Sensitivities'!$C$4:$C$422,"="&amp;$A31,'KRM Sensitivities'!$N$4:$N$65536)</f>
        <v>-0.69</v>
      </c>
      <c r="L31" s="80">
        <f>SUMIF('KRM Sensitivities'!$C$4:$C$422,"="&amp;$A31,'KRM Sensitivities'!$O$4:$O$65536)</f>
        <v>-0.69</v>
      </c>
      <c r="M31" s="80">
        <f>SUMIF('KRM Sensitivities'!$C$4:$C$422,"="&amp;$A31,'KRM Sensitivities'!$P$4:$P$65536)</f>
        <v>-1.38</v>
      </c>
      <c r="N31" s="80">
        <f>SUMIF('KRM Sensitivities'!$C$4:$C$422,"="&amp;$A31,'KRM Sensitivities'!$Q$4:$Q$65536)</f>
        <v>-1.38</v>
      </c>
      <c r="O31" s="80">
        <f>SUMIF('KRM Sensitivities'!$C$4:$C$422,"="&amp;$A31,'KRM Sensitivities'!$R$4:$R$65536)</f>
        <v>0</v>
      </c>
      <c r="P31" s="80">
        <f>SUMIF('KRM Sensitivities'!$C$4:$C$422,"="&amp;$A31,'KRM Sensitivities'!$S$4:$S$65536)</f>
        <v>0</v>
      </c>
      <c r="Q31" s="80">
        <f>SUMIF('KRM Sensitivities'!$C$4:$C$422,"="&amp;$A31,'KRM Sensitivities'!$T$4:$T$65536)</f>
        <v>0</v>
      </c>
      <c r="R31" s="80">
        <f>SUMIF('KRM Sensitivities'!$C$4:$C$422,"="&amp;$A31,'KRM Sensitivities'!$U$4:$U$65536)</f>
        <v>0</v>
      </c>
      <c r="S31" s="80">
        <f>SUMIF('KRM Sensitivities'!$C$4:$C$422,"="&amp;$A31,'KRM Sensitivities'!$V$4:$V$65536)</f>
        <v>-1.38</v>
      </c>
      <c r="T31" s="80">
        <f>SUMIF('KRM Sensitivities'!$C$4:$C$422,"="&amp;$A31,'KRM Sensitivities'!$W$4:$W$65536)</f>
        <v>-1.38</v>
      </c>
      <c r="U31" s="80">
        <f>SUMIF('KRM Sensitivities'!$C$4:$C$422,"="&amp;$A31,'KRM Sensitivities'!$X$4:$X$65536)</f>
        <v>0</v>
      </c>
      <c r="V31" s="80">
        <f>SUMIF('KRM Sensitivities'!$C$4:$C$422,"="&amp;$A31,'KRM Sensitivities'!$Y$4:$Y$65536)</f>
        <v>0</v>
      </c>
      <c r="W31" s="80">
        <f>SUMIF('KRM Sensitivities'!$C$4:$C$422,"="&amp;$A31,'KRM Sensitivities'!$Z$4:$Z$65536)</f>
        <v>0</v>
      </c>
      <c r="X31" s="80">
        <f>SUMIF('KRM Sensitivities'!$C$4:$C$422,"="&amp;$A31,'KRM Sensitivities'!$AA$4:$AA$65536)</f>
        <v>0</v>
      </c>
      <c r="Y31" s="80">
        <f>SUMIF('KRM Sensitivities'!$C$4:$C$422,"="&amp;$A31,'KRM Sensitivities'!$AB$4:$AB$65536)</f>
        <v>0</v>
      </c>
      <c r="Z31" s="80">
        <f>SUMIF('KRM Sensitivities'!$C$4:$C$422,"="&amp;$A31,'KRM Sensitivities'!$AC$4:$AC$65536)</f>
        <v>0</v>
      </c>
      <c r="AA31" s="80">
        <f>SUMIF('KRM Sensitivities'!$C$4:$C$422,"="&amp;$A31,'KRM Sensitivities'!$AD$4:$AD$65536)</f>
        <v>0</v>
      </c>
      <c r="AB31" s="80">
        <f>SUMIF('KRM Sensitivities'!$C$4:$C$422,"="&amp;$A31,'KRM Sensitivities'!$AE$4:$AE$65536)</f>
        <v>0</v>
      </c>
      <c r="AC31" s="80">
        <f>SUMIF('KRM Sensitivities'!$C$4:$C$422,"="&amp;$A31,'KRM Sensitivities'!$AF$4:$AF$65536)</f>
        <v>0</v>
      </c>
      <c r="AD31" s="80">
        <f>SUMIF('KRM Sensitivities'!$C$4:$C$422,"="&amp;$A31,'KRM Sensitivities'!$AG$4:$AG$65536)</f>
        <v>0</v>
      </c>
      <c r="AE31" s="80">
        <f>SUMIF('KRM Sensitivities'!$C$4:$C$422,"="&amp;$A31,'KRM Sensitivities'!$AH$4:$AH$65536)</f>
        <v>0</v>
      </c>
      <c r="AF31" s="80">
        <f>SUMIF('KRM Sensitivities'!$C$4:$C$422,"="&amp;$A31,'KRM Sensitivities'!$AI$4:$AI$65536)</f>
        <v>0</v>
      </c>
      <c r="AG31" s="80">
        <f>SUMIF('KRM Sensitivities'!$C$4:$C$422,"="&amp;$A31,'KRM Sensitivities'!$AJ$4:$AJ$65536)</f>
        <v>0</v>
      </c>
      <c r="AH31" s="80">
        <f>SUMIF('KRM Sensitivities'!$C$4:$C$422,"="&amp;$A31,'KRM Sensitivities'!$AK$4:$AK$65536)</f>
        <v>0</v>
      </c>
      <c r="AI31" s="80">
        <f>SUMIF('KRM Sensitivities'!$C$4:$C$422,"="&amp;$A31,'KRM Sensitivities'!$AL$4:$AL$65536)</f>
        <v>0</v>
      </c>
      <c r="AJ31" s="80">
        <f>SUMIF('KRM Sensitivities'!$C$4:$C$422,"="&amp;$A31,'KRM Sensitivities'!$AM$4:$AM$65536)</f>
        <v>0</v>
      </c>
      <c r="AK31" s="80">
        <f>SUMIF('KRM Sensitivities'!$C$4:$C$422,"="&amp;$A31,'KRM Sensitivities'!$AN$4:$AN$65536)</f>
        <v>0</v>
      </c>
      <c r="AL31" s="80">
        <f>SUMIF('KRM Sensitivities'!$C$4:$C$422,"="&amp;$A31,'KRM Sensitivities'!$AO$4:$AO$65536)</f>
        <v>0</v>
      </c>
      <c r="AM31" s="80">
        <f>SUMIF('KRM Sensitivities'!$C$4:$C$422,"="&amp;$A31,'KRM Sensitivities'!$AP$4:$AP$65536)</f>
        <v>0</v>
      </c>
      <c r="AN31" s="80">
        <f>SUMIF('KRM Sensitivities'!$C$4:$C$422,"="&amp;$A31,'KRM Sensitivities'!$AQ$4:$AQ$65536)</f>
        <v>0</v>
      </c>
      <c r="AO31" s="80">
        <f>SUMIF('KRM Sensitivities'!$C$4:$C$422,"="&amp;$A31,'KRM Sensitivities'!$AR$4:$AR$65536)</f>
        <v>0</v>
      </c>
      <c r="AP31" s="80">
        <f>SUMIF('KRM Sensitivities'!$C$4:$C$422,"="&amp;$A31,'KRM Sensitivities'!$AS$4:$AS$65536)</f>
        <v>0</v>
      </c>
      <c r="AQ31" s="80">
        <f>SUMIF('KRM Sensitivities'!$C$4:$C$422,"="&amp;$A31,'KRM Sensitivities'!$AT$4:$AT$65536)</f>
        <v>0</v>
      </c>
      <c r="AR31" s="80">
        <f>SUMIF('KRM Sensitivities'!$C$4:$C$422,"="&amp;$A31,'KRM Sensitivities'!$AU$4:$AU$65536)</f>
        <v>0</v>
      </c>
      <c r="AS31" s="80">
        <f>SUMIF('KRM Sensitivities'!$C$4:$C$422,"="&amp;$A31,'KRM Sensitivities'!$AV$4:$AV$65536)</f>
        <v>0</v>
      </c>
      <c r="AT31" s="80">
        <f>SUMIF('KRM Sensitivities'!$C$4:$C$422,"="&amp;$A31,'KRM Sensitivities'!$AW$4:$AW$65536)</f>
        <v>0</v>
      </c>
      <c r="AU31" s="80">
        <f>SUMIF('KRM Sensitivities'!$C$4:$C$422,"="&amp;$A31,'KRM Sensitivities'!$AX$4:$AX$65536)</f>
        <v>0</v>
      </c>
      <c r="AV31" s="80">
        <f>SUMIF('KRM Sensitivities'!$C$4:$C$422,"="&amp;$A31,'KRM Sensitivities'!$AY$4:$AY$65536)</f>
        <v>0</v>
      </c>
      <c r="AW31" s="80">
        <f>SUMIF('KRM Sensitivities'!$C$4:$C$422,"="&amp;$A31,'KRM Sensitivities'!$AZ$4:$AZ$65536)</f>
        <v>0</v>
      </c>
      <c r="AX31" s="80">
        <f>SUMIF('KRM Sensitivities'!$C$4:$C$422,"="&amp;$A31,'KRM Sensitivities'!$BA$4:$BA$65536)</f>
        <v>0</v>
      </c>
      <c r="AY31" s="80">
        <f>SUMIF('KRM Sensitivities'!$C$4:$C$422,"="&amp;$A31,'KRM Sensitivities'!$BB$4:$BB$65536)</f>
        <v>0</v>
      </c>
      <c r="AZ31" s="80">
        <f>SUMIF('KRM Sensitivities'!$C$4:$C$422,"="&amp;$A31,'KRM Sensitivities'!$BC$4:$BC$65536)</f>
        <v>0</v>
      </c>
      <c r="BA31" s="80">
        <f>SUMIF('KRM Sensitivities'!$C$4:$C$422,"="&amp;$A31,'KRM Sensitivities'!$BD$4:$BD$65536)</f>
        <v>0</v>
      </c>
      <c r="BB31" s="80">
        <f>SUMIF('KRM Sensitivities'!$C$4:$C$422,"="&amp;$A31,'KRM Sensitivities'!$BE$4:$BE$65536)</f>
        <v>0</v>
      </c>
      <c r="BC31" s="80">
        <f>SUMIF('KRM Sensitivities'!$C$4:$C$422,"="&amp;$A31,'KRM Sensitivities'!$BF$4:$BF$65536)</f>
        <v>0</v>
      </c>
      <c r="BD31" s="80">
        <f>SUMIF('KRM Sensitivities'!$C$4:$C$422,"="&amp;$A31,'KRM Sensitivities'!$BG$4:$BG$65536)</f>
        <v>0.69</v>
      </c>
      <c r="BE31" s="80">
        <f>SUMIF('KRM Sensitivities'!$C$4:$C$422,"="&amp;$A31,'KRM Sensitivities'!$BH$4:$BH$65536)</f>
        <v>0</v>
      </c>
      <c r="BF31" s="80">
        <f>SUMIF('KRM Sensitivities'!$C$4:$C$422,"="&amp;$A31,'KRM Sensitivities'!$BI$4:$BI$65536)</f>
        <v>0</v>
      </c>
      <c r="BG31" s="80">
        <f>SUMIF('KRM Sensitivities'!$C$4:$C$422,"="&amp;$A31,'KRM Sensitivities'!$BJ$4:$BJ$65536)</f>
        <v>0</v>
      </c>
      <c r="BH31" s="80">
        <f>SUMIF('KRM Sensitivities'!$C$4:$C$422,"="&amp;$A31,'KRM Sensitivities'!$BL$4:$BL$65536)</f>
        <v>0</v>
      </c>
      <c r="BI31" s="80">
        <f>SUMIF('KRM Sensitivities'!$C$4:$C$422,"="&amp;$A31,'KRM Sensitivities'!$BM$4:$BM$65536)</f>
        <v>0</v>
      </c>
      <c r="BJ31" s="80">
        <f>SUMIF('KRM Sensitivities'!$C$4:$C$422,"="&amp;$A31,'KRM Sensitivities'!$BK$4:$BK$65536)</f>
        <v>0</v>
      </c>
      <c r="BK31" s="80">
        <f>SUMIF('KRM Sensitivities'!$C$4:$C$422,"="&amp;$A31,'KRM Sensitivities'!$BN$4:$BN$65536)</f>
        <v>0</v>
      </c>
      <c r="BL31" s="80">
        <f>SUMIF('KRM Sensitivities'!$C$4:$C$422,"="&amp;$A31,'KRM Sensitivities'!$BO$4:$BO$65536)</f>
        <v>0.69</v>
      </c>
      <c r="BM31" s="80">
        <f>SUMIF('KRM Sensitivities'!$C$4:$C$422,"="&amp;$A31,'KRM Sensitivities'!$BP$4:$BP$65536)</f>
        <v>0</v>
      </c>
      <c r="BN31" s="80">
        <f>SUMIF('KRM Sensitivities'!$C$4:$C$422,"="&amp;$A31,'KRM Sensitivities'!$BQ$4:$BQ$65536)</f>
        <v>0</v>
      </c>
      <c r="BO31" s="80">
        <f>SUMIF('KRM Sensitivities'!$C$4:$C$422,"="&amp;$A31,'KRM Sensitivities'!$BR$4:$BR$65536)</f>
        <v>0</v>
      </c>
      <c r="BP31" s="80">
        <f>SUMIF('KRM Sensitivities'!$C$4:$C$422,"="&amp;$A31,'KRM Sensitivities'!$BS$4:$BS$65536)</f>
        <v>0</v>
      </c>
      <c r="BQ31" s="80">
        <f>SUMIF('KRM Sensitivities'!$C$4:$C$422,"="&amp;$A31,'KRM Sensitivities'!$BT$4:$BT$65536)</f>
        <v>0</v>
      </c>
      <c r="BR31" s="80">
        <f>SUMIF('KRM Sensitivities'!$C$4:$C$422,"="&amp;$A31,'KRM Sensitivities'!$BU$4:$BU$65536)</f>
        <v>0</v>
      </c>
      <c r="BS31" s="80">
        <f>SUMIF('KRM Sensitivities'!$C$4:$C$422,"="&amp;$A31,'KRM Sensitivities'!$BV$4:$BV$65536)</f>
        <v>0</v>
      </c>
      <c r="BT31" s="80">
        <f>SUMIF('KRM Sensitivities'!$C$4:$C$422,"="&amp;$A31,'KRM Sensitivities'!$BW$4:$BW$65536)</f>
        <v>0</v>
      </c>
      <c r="BU31" s="80">
        <f>SUMIF('KRM Sensitivities'!$C$4:$C$422,"="&amp;$A31,'KRM Sensitivities'!$BX$4:$BX$65536)</f>
        <v>0</v>
      </c>
      <c r="BV31" s="80">
        <f>SUMIF('KRM Sensitivities'!$C$4:$C$422,"="&amp;$A31,'KRM Sensitivities'!$BY$4:$BY$65536)</f>
        <v>0</v>
      </c>
      <c r="BW31" s="80">
        <f>SUMIF('KRM Sensitivities'!$C$4:$C$422,"="&amp;$A31,'KRM Sensitivities'!$BZ$4:$BZ$65536)</f>
        <v>0</v>
      </c>
      <c r="BX31" s="80">
        <f>SUMIF('KRM Sensitivities'!$C$4:$C$422,"="&amp;$A31,'KRM Sensitivities'!$CA$4:$CA$65536)</f>
        <v>0</v>
      </c>
      <c r="BY31" s="80">
        <f>SUMIF('KRM Sensitivities'!$C$4:$C$422,"="&amp;$A31,'KRM Sensitivities'!$CB$4:$CB$65536)</f>
        <v>0</v>
      </c>
      <c r="BZ31" s="80">
        <f>SUMIF('KRM Sensitivities'!$C$4:$C$422,"="&amp;$A31,'KRM Sensitivities'!$CC$4:$CC$65536)</f>
        <v>0</v>
      </c>
      <c r="CA31" s="80">
        <f>SUMIF('KRM Sensitivities'!$C$4:$C$422,"="&amp;$A31,'KRM Sensitivities'!$CD$4:$CD$65536)</f>
        <v>0</v>
      </c>
      <c r="CB31" s="80">
        <f>SUMIF('KRM Sensitivities'!$C$4:$C$422,"="&amp;$A31,'KRM Sensitivities'!$CE$4:$CE$65536)</f>
        <v>0.69</v>
      </c>
      <c r="CC31" s="80">
        <f>SUMIF('KRM Sensitivities'!$C$4:$C$422,"="&amp;$A31,'KRM Sensitivities'!$CF$4:$CF$65536)</f>
        <v>0.69</v>
      </c>
      <c r="CD31" s="80">
        <f>SUMIF('KRM Sensitivities'!$C$4:$C$422,"="&amp;$A31,'KRM Sensitivities'!$CG$4:$CG$65536)</f>
        <v>0</v>
      </c>
      <c r="CE31" s="80">
        <f>SUMIF('KRM Sensitivities'!$C$4:$C$422,"="&amp;$A31,'KRM Sensitivities'!$CH$4:$CH$65536)</f>
        <v>0</v>
      </c>
      <c r="CF31" s="80">
        <f>SUMIF('KRM Sensitivities'!$C$4:$C$422,"="&amp;$A31,'KRM Sensitivities'!$CI$4:$CI$65536)</f>
        <v>0</v>
      </c>
      <c r="CG31" s="80">
        <f>SUMIF('KRM Sensitivities'!$C$4:$C$422,"="&amp;$A31,'KRM Sensitivities'!$CJ$4:$CJ$65536)</f>
        <v>0</v>
      </c>
      <c r="CH31" s="80">
        <f>SUMIF('KRM Sensitivities'!$C$4:$C$422,"="&amp;$A31,'KRM Sensitivities'!$CK$4:$CK$65536)</f>
        <v>0</v>
      </c>
      <c r="CI31" s="80">
        <f>SUMIF('KRM Sensitivities'!$C$4:$C$422,"="&amp;$A31,'KRM Sensitivities'!$CL$4:$CL$65536)</f>
        <v>0</v>
      </c>
      <c r="CJ31" s="80">
        <f>SUMIF('KRM Sensitivities'!$C$4:$C$422,"="&amp;$A31,'KRM Sensitivities'!$CM$4:$CM$65536)</f>
        <v>0</v>
      </c>
      <c r="CK31" s="80">
        <f>SUMIF('KRM Sensitivities'!$C$4:$C$422,"="&amp;$A31,'KRM Sensitivities'!$CN$4:$CN$65536)</f>
        <v>0</v>
      </c>
      <c r="CL31" s="80">
        <f>SUMIF('KRM Sensitivities'!$C$4:$C$422,"="&amp;$A31,'KRM Sensitivities'!$CO$4:$CO$65536)</f>
        <v>0</v>
      </c>
      <c r="CM31" s="80">
        <f>SUMIF('KRM Sensitivities'!$C$4:$C$422,"="&amp;$A31,'KRM Sensitivities'!$CP$4:$CP$65536)</f>
        <v>0</v>
      </c>
      <c r="CN31" s="80">
        <f>SUMIF('KRM Sensitivities'!$C$4:$C$422,"="&amp;$A31,'KRM Sensitivities'!$CQ$4:$CQ$65536)</f>
        <v>0</v>
      </c>
      <c r="CO31" s="80">
        <f>SUMIF('KRM Sensitivities'!$C$4:$C$422,"="&amp;$A31,'KRM Sensitivities'!$CR$4:$CR$65536)</f>
        <v>0</v>
      </c>
      <c r="CP31" s="80">
        <f>SUMIF('KRM Sensitivities'!$C$4:$C$422,"="&amp;$A31,'KRM Sensitivities'!$CS$4:$CS$65536)</f>
        <v>0</v>
      </c>
      <c r="CQ31" s="80">
        <f>SUMIF('KRM Sensitivities'!$C$4:$C$422,"="&amp;$A31,'KRM Sensitivities'!$CT$4:$CT$65536)</f>
        <v>0</v>
      </c>
      <c r="CR31" s="80">
        <f>SUMIF('KRM Sensitivities'!$C$4:$C$422,"="&amp;$A31,'KRM Sensitivities'!$CU$4:$CU$65536)</f>
        <v>0</v>
      </c>
      <c r="CS31" s="80">
        <f>SUMIF('KRM Sensitivities'!$C$4:$C$422,"="&amp;$A31,'KRM Sensitivities'!$CV$4:$CV$65536)</f>
        <v>0</v>
      </c>
      <c r="CT31" s="80">
        <f>SUMIF('KRM Sensitivities'!$C$4:$C$422,"="&amp;$A31,'KRM Sensitivities'!$CW$4:$CW$65536)</f>
        <v>0</v>
      </c>
      <c r="CU31" s="80">
        <f>SUMIF('KRM Sensitivities'!$C$4:$C$422,"="&amp;$A31,'KRM Sensitivities'!$CX$4:$CX$65536)</f>
        <v>0</v>
      </c>
      <c r="CV31" s="80">
        <f>SUMIF('KRM Sensitivities'!$C$4:$C$422,"="&amp;$A31,'KRM Sensitivities'!$CY$4:$CY$65536)</f>
        <v>0</v>
      </c>
      <c r="CW31" s="80">
        <f>SUMIF('KRM Sensitivities'!$C$4:$C$422,"="&amp;$A31,'KRM Sensitivities'!$CZ$4:$CZ$65536)</f>
        <v>0</v>
      </c>
      <c r="CX31" s="80">
        <f>SUMIF('KRM Sensitivities'!$C$4:$C$422,"="&amp;$A31,'KRM Sensitivities'!$DA$4:$DA$65536)</f>
        <v>0</v>
      </c>
      <c r="CY31" s="80">
        <f>SUMIF('KRM Sensitivities'!$C$4:$C$422,"="&amp;$A31,'KRM Sensitivities'!$DB$4:$DB$65536)</f>
        <v>0</v>
      </c>
      <c r="CZ31" s="80">
        <f>SUMIF('KRM Sensitivities'!$C$4:$C$422,"="&amp;$A31,'KRM Sensitivities'!$DC$4:$DC$65536)</f>
        <v>0</v>
      </c>
      <c r="DA31" s="80">
        <f>SUMIF('KRM Sensitivities'!$C$4:$C$422,"="&amp;$A31,'KRM Sensitivities'!$DD$4:$DD$65536)</f>
        <v>0</v>
      </c>
      <c r="DB31" s="80">
        <f>SUMIF('KRM Sensitivities'!$C$4:$C$422,"="&amp;$A31,'KRM Sensitivities'!$DE$4:$DE$65536)</f>
        <v>0</v>
      </c>
      <c r="DC31" s="80">
        <f>SUMIF('KRM Sensitivities'!$C$4:$C$422,"="&amp;$A31,'KRM Sensitivities'!$DF$4:$DF$65536)</f>
        <v>0</v>
      </c>
      <c r="DD31" s="80">
        <f>SUMIF('KRM Sensitivities'!$C$4:$C$422,"="&amp;$A31,'KRM Sensitivities'!$DG$4:$DG$65536)</f>
        <v>0</v>
      </c>
      <c r="DE31" s="80">
        <f>SUMIF('KRM Sensitivities'!$C$4:$C$422,"="&amp;$A31,'KRM Sensitivities'!$DH$4:$DH$65536)</f>
        <v>0</v>
      </c>
      <c r="DF31" s="80">
        <f>SUMIF('KRM Sensitivities'!$C$4:$C$422,"="&amp;$A31,'KRM Sensitivities'!$DI$4:$DI$65536)</f>
        <v>0</v>
      </c>
      <c r="DG31" s="80">
        <f>SUMIF('KRM Sensitivities'!$C$4:$C$422,"="&amp;$A31,'KRM Sensitivities'!$DJ$4:$DJ$65536)</f>
        <v>0</v>
      </c>
      <c r="DH31" s="80">
        <f>SUMIF('KRM Sensitivities'!$C$4:$C$422,"="&amp;$A31,'KRM Sensitivities'!$DK$4:$DK$65536)</f>
        <v>0</v>
      </c>
      <c r="DI31" s="80">
        <f>SUMIF('KRM Sensitivities'!$C$4:$C$422,"="&amp;$A31,'KRM Sensitivities'!$DL$4:$DL$65536)</f>
        <v>0</v>
      </c>
      <c r="DJ31" s="80">
        <f>SUMIF('KRM Sensitivities'!$C$4:$C$422,"="&amp;$A31,'KRM Sensitivities'!$DM$4:$DM$65536)</f>
        <v>0</v>
      </c>
      <c r="DK31" s="80">
        <f>SUMIF('KRM Sensitivities'!$C$4:$C$422,"="&amp;$A31,'KRM Sensitivities'!$DN$4:$DN$65536)</f>
        <v>0</v>
      </c>
      <c r="DL31" s="80">
        <f>SUMIF('KRM Sensitivities'!$C$4:$C$422,"="&amp;$A31,'KRM Sensitivities'!$DO$4:$DO$65536)</f>
        <v>0</v>
      </c>
      <c r="DM31" s="80">
        <f>SUMIF('KRM Sensitivities'!$C$4:$C$422,"="&amp;$A31,'KRM Sensitivities'!$DP$4:$DP$65536)</f>
        <v>0</v>
      </c>
      <c r="DN31" s="80">
        <f>SUMIF('KRM Sensitivities'!$C$4:$C$422,"="&amp;$A31,'KRM Sensitivities'!$DQ$4:$DQ$65536)</f>
        <v>0</v>
      </c>
      <c r="DO31" s="80">
        <f>SUMIF('KRM Sensitivities'!$C$4:$C$422,"="&amp;$A31,'KRM Sensitivities'!$DR$4:$DR$65536)</f>
        <v>0</v>
      </c>
      <c r="DP31" s="80">
        <f>SUMIF('KRM Sensitivities'!$C$4:$C$422,"="&amp;$A31,'KRM Sensitivities'!$DS$4:$DS$65536)</f>
        <v>0</v>
      </c>
      <c r="DQ31" s="80">
        <f>SUMIF('KRM Sensitivities'!$C$4:$C$422,"="&amp;$A31,'KRM Sensitivities'!$DT$4:$DT$65536)</f>
        <v>0</v>
      </c>
      <c r="DR31" s="61" t="str">
        <f t="shared" si="0"/>
        <v>YC6M</v>
      </c>
      <c r="DS31" s="61" t="str">
        <f t="shared" si="1"/>
        <v>YCCAD6M</v>
      </c>
    </row>
    <row r="32" spans="1:123" x14ac:dyDescent="0.2">
      <c r="A32">
        <v>289</v>
      </c>
      <c r="B32" t="s">
        <v>9</v>
      </c>
      <c r="C32" t="s">
        <v>369</v>
      </c>
      <c r="D32" t="s">
        <v>528</v>
      </c>
      <c r="E32" t="s">
        <v>25</v>
      </c>
      <c r="F32" t="s">
        <v>13</v>
      </c>
      <c r="G32">
        <v>0.30314200000000002</v>
      </c>
      <c r="H32">
        <v>0.97754799999999997</v>
      </c>
      <c r="I32" s="80">
        <f>SUMIF('KRM Sensitivities'!$C$4:$C$422,"="&amp;$A32,'KRM Sensitivities'!$L$4:$L$65536)</f>
        <v>-1.38</v>
      </c>
      <c r="J32" s="80">
        <f>SUMIF('KRM Sensitivities'!$C$4:$C$422,"="&amp;$A32,'KRM Sensitivities'!$M$4:$M$65536)</f>
        <v>-1.38</v>
      </c>
      <c r="K32" s="80">
        <f>SUMIF('KRM Sensitivities'!$C$4:$C$422,"="&amp;$A32,'KRM Sensitivities'!$N$4:$N$65536)</f>
        <v>-1.38</v>
      </c>
      <c r="L32" s="80">
        <f>SUMIF('KRM Sensitivities'!$C$4:$C$422,"="&amp;$A32,'KRM Sensitivities'!$O$4:$O$65536)</f>
        <v>-1.38</v>
      </c>
      <c r="M32" s="80">
        <f>SUMIF('KRM Sensitivities'!$C$4:$C$422,"="&amp;$A32,'KRM Sensitivities'!$P$4:$P$65536)</f>
        <v>-2.0699999999999998</v>
      </c>
      <c r="N32" s="80">
        <f>SUMIF('KRM Sensitivities'!$C$4:$C$422,"="&amp;$A32,'KRM Sensitivities'!$Q$4:$Q$65536)</f>
        <v>-2.0699999999999998</v>
      </c>
      <c r="O32" s="80">
        <f>SUMIF('KRM Sensitivities'!$C$4:$C$422,"="&amp;$A32,'KRM Sensitivities'!$R$4:$R$65536)</f>
        <v>0</v>
      </c>
      <c r="P32" s="80">
        <f>SUMIF('KRM Sensitivities'!$C$4:$C$422,"="&amp;$A32,'KRM Sensitivities'!$S$4:$S$65536)</f>
        <v>0</v>
      </c>
      <c r="Q32" s="80">
        <f>SUMIF('KRM Sensitivities'!$C$4:$C$422,"="&amp;$A32,'KRM Sensitivities'!$T$4:$T$65536)</f>
        <v>0</v>
      </c>
      <c r="R32" s="80">
        <f>SUMIF('KRM Sensitivities'!$C$4:$C$422,"="&amp;$A32,'KRM Sensitivities'!$U$4:$U$65536)</f>
        <v>0</v>
      </c>
      <c r="S32" s="80">
        <f>SUMIF('KRM Sensitivities'!$C$4:$C$422,"="&amp;$A32,'KRM Sensitivities'!$V$4:$V$65536)</f>
        <v>-2.0699999999999998</v>
      </c>
      <c r="T32" s="80">
        <f>SUMIF('KRM Sensitivities'!$C$4:$C$422,"="&amp;$A32,'KRM Sensitivities'!$W$4:$W$65536)</f>
        <v>-2.0699999999999998</v>
      </c>
      <c r="U32" s="80">
        <f>SUMIF('KRM Sensitivities'!$C$4:$C$422,"="&amp;$A32,'KRM Sensitivities'!$X$4:$X$65536)</f>
        <v>0</v>
      </c>
      <c r="V32" s="80">
        <f>SUMIF('KRM Sensitivities'!$C$4:$C$422,"="&amp;$A32,'KRM Sensitivities'!$Y$4:$Y$65536)</f>
        <v>0</v>
      </c>
      <c r="W32" s="80">
        <f>SUMIF('KRM Sensitivities'!$C$4:$C$422,"="&amp;$A32,'KRM Sensitivities'!$Z$4:$Z$65536)</f>
        <v>0</v>
      </c>
      <c r="X32" s="80">
        <f>SUMIF('KRM Sensitivities'!$C$4:$C$422,"="&amp;$A32,'KRM Sensitivities'!$AA$4:$AA$65536)</f>
        <v>0</v>
      </c>
      <c r="Y32" s="80">
        <f>SUMIF('KRM Sensitivities'!$C$4:$C$422,"="&amp;$A32,'KRM Sensitivities'!$AB$4:$AB$65536)</f>
        <v>0</v>
      </c>
      <c r="Z32" s="80">
        <f>SUMIF('KRM Sensitivities'!$C$4:$C$422,"="&amp;$A32,'KRM Sensitivities'!$AC$4:$AC$65536)</f>
        <v>0</v>
      </c>
      <c r="AA32" s="80">
        <f>SUMIF('KRM Sensitivities'!$C$4:$C$422,"="&amp;$A32,'KRM Sensitivities'!$AD$4:$AD$65536)</f>
        <v>0</v>
      </c>
      <c r="AB32" s="80">
        <f>SUMIF('KRM Sensitivities'!$C$4:$C$422,"="&amp;$A32,'KRM Sensitivities'!$AE$4:$AE$65536)</f>
        <v>0</v>
      </c>
      <c r="AC32" s="80">
        <f>SUMIF('KRM Sensitivities'!$C$4:$C$422,"="&amp;$A32,'KRM Sensitivities'!$AF$4:$AF$65536)</f>
        <v>0</v>
      </c>
      <c r="AD32" s="80">
        <f>SUMIF('KRM Sensitivities'!$C$4:$C$422,"="&amp;$A32,'KRM Sensitivities'!$AG$4:$AG$65536)</f>
        <v>0</v>
      </c>
      <c r="AE32" s="80">
        <f>SUMIF('KRM Sensitivities'!$C$4:$C$422,"="&amp;$A32,'KRM Sensitivities'!$AH$4:$AH$65536)</f>
        <v>0</v>
      </c>
      <c r="AF32" s="80">
        <f>SUMIF('KRM Sensitivities'!$C$4:$C$422,"="&amp;$A32,'KRM Sensitivities'!$AI$4:$AI$65536)</f>
        <v>0</v>
      </c>
      <c r="AG32" s="80">
        <f>SUMIF('KRM Sensitivities'!$C$4:$C$422,"="&amp;$A32,'KRM Sensitivities'!$AJ$4:$AJ$65536)</f>
        <v>0</v>
      </c>
      <c r="AH32" s="80">
        <f>SUMIF('KRM Sensitivities'!$C$4:$C$422,"="&amp;$A32,'KRM Sensitivities'!$AK$4:$AK$65536)</f>
        <v>0</v>
      </c>
      <c r="AI32" s="80">
        <f>SUMIF('KRM Sensitivities'!$C$4:$C$422,"="&amp;$A32,'KRM Sensitivities'!$AL$4:$AL$65536)</f>
        <v>0</v>
      </c>
      <c r="AJ32" s="80">
        <f>SUMIF('KRM Sensitivities'!$C$4:$C$422,"="&amp;$A32,'KRM Sensitivities'!$AM$4:$AM$65536)</f>
        <v>0</v>
      </c>
      <c r="AK32" s="80">
        <f>SUMIF('KRM Sensitivities'!$C$4:$C$422,"="&amp;$A32,'KRM Sensitivities'!$AN$4:$AN$65536)</f>
        <v>0</v>
      </c>
      <c r="AL32" s="80">
        <f>SUMIF('KRM Sensitivities'!$C$4:$C$422,"="&amp;$A32,'KRM Sensitivities'!$AO$4:$AO$65536)</f>
        <v>0</v>
      </c>
      <c r="AM32" s="80">
        <f>SUMIF('KRM Sensitivities'!$C$4:$C$422,"="&amp;$A32,'KRM Sensitivities'!$AP$4:$AP$65536)</f>
        <v>0</v>
      </c>
      <c r="AN32" s="80">
        <f>SUMIF('KRM Sensitivities'!$C$4:$C$422,"="&amp;$A32,'KRM Sensitivities'!$AQ$4:$AQ$65536)</f>
        <v>0</v>
      </c>
      <c r="AO32" s="80">
        <f>SUMIF('KRM Sensitivities'!$C$4:$C$422,"="&amp;$A32,'KRM Sensitivities'!$AR$4:$AR$65536)</f>
        <v>0</v>
      </c>
      <c r="AP32" s="80">
        <f>SUMIF('KRM Sensitivities'!$C$4:$C$422,"="&amp;$A32,'KRM Sensitivities'!$AS$4:$AS$65536)</f>
        <v>0</v>
      </c>
      <c r="AQ32" s="80">
        <f>SUMIF('KRM Sensitivities'!$C$4:$C$422,"="&amp;$A32,'KRM Sensitivities'!$AT$4:$AT$65536)</f>
        <v>0</v>
      </c>
      <c r="AR32" s="80">
        <f>SUMIF('KRM Sensitivities'!$C$4:$C$422,"="&amp;$A32,'KRM Sensitivities'!$AU$4:$AU$65536)</f>
        <v>0</v>
      </c>
      <c r="AS32" s="80">
        <f>SUMIF('KRM Sensitivities'!$C$4:$C$422,"="&amp;$A32,'KRM Sensitivities'!$AV$4:$AV$65536)</f>
        <v>0</v>
      </c>
      <c r="AT32" s="80">
        <f>SUMIF('KRM Sensitivities'!$C$4:$C$422,"="&amp;$A32,'KRM Sensitivities'!$AW$4:$AW$65536)</f>
        <v>0</v>
      </c>
      <c r="AU32" s="80">
        <f>SUMIF('KRM Sensitivities'!$C$4:$C$422,"="&amp;$A32,'KRM Sensitivities'!$AX$4:$AX$65536)</f>
        <v>0</v>
      </c>
      <c r="AV32" s="80">
        <f>SUMIF('KRM Sensitivities'!$C$4:$C$422,"="&amp;$A32,'KRM Sensitivities'!$AY$4:$AY$65536)</f>
        <v>0</v>
      </c>
      <c r="AW32" s="80">
        <f>SUMIF('KRM Sensitivities'!$C$4:$C$422,"="&amp;$A32,'KRM Sensitivities'!$AZ$4:$AZ$65536)</f>
        <v>0</v>
      </c>
      <c r="AX32" s="80">
        <f>SUMIF('KRM Sensitivities'!$C$4:$C$422,"="&amp;$A32,'KRM Sensitivities'!$BA$4:$BA$65536)</f>
        <v>0</v>
      </c>
      <c r="AY32" s="80">
        <f>SUMIF('KRM Sensitivities'!$C$4:$C$422,"="&amp;$A32,'KRM Sensitivities'!$BB$4:$BB$65536)</f>
        <v>0</v>
      </c>
      <c r="AZ32" s="80">
        <f>SUMIF('KRM Sensitivities'!$C$4:$C$422,"="&amp;$A32,'KRM Sensitivities'!$BC$4:$BC$65536)</f>
        <v>0</v>
      </c>
      <c r="BA32" s="80">
        <f>SUMIF('KRM Sensitivities'!$C$4:$C$422,"="&amp;$A32,'KRM Sensitivities'!$BD$4:$BD$65536)</f>
        <v>0</v>
      </c>
      <c r="BB32" s="80">
        <f>SUMIF('KRM Sensitivities'!$C$4:$C$422,"="&amp;$A32,'KRM Sensitivities'!$BE$4:$BE$65536)</f>
        <v>0</v>
      </c>
      <c r="BC32" s="80">
        <f>SUMIF('KRM Sensitivities'!$C$4:$C$422,"="&amp;$A32,'KRM Sensitivities'!$BF$4:$BF$65536)</f>
        <v>0</v>
      </c>
      <c r="BD32" s="80">
        <f>SUMIF('KRM Sensitivities'!$C$4:$C$422,"="&amp;$A32,'KRM Sensitivities'!$BG$4:$BG$65536)</f>
        <v>0.69</v>
      </c>
      <c r="BE32" s="80">
        <f>SUMIF('KRM Sensitivities'!$C$4:$C$422,"="&amp;$A32,'KRM Sensitivities'!$BH$4:$BH$65536)</f>
        <v>0</v>
      </c>
      <c r="BF32" s="80">
        <f>SUMIF('KRM Sensitivities'!$C$4:$C$422,"="&amp;$A32,'KRM Sensitivities'!$BI$4:$BI$65536)</f>
        <v>0</v>
      </c>
      <c r="BG32" s="80">
        <f>SUMIF('KRM Sensitivities'!$C$4:$C$422,"="&amp;$A32,'KRM Sensitivities'!$BJ$4:$BJ$65536)</f>
        <v>0</v>
      </c>
      <c r="BH32" s="80">
        <f>SUMIF('KRM Sensitivities'!$C$4:$C$422,"="&amp;$A32,'KRM Sensitivities'!$BL$4:$BL$65536)</f>
        <v>0</v>
      </c>
      <c r="BI32" s="80">
        <f>SUMIF('KRM Sensitivities'!$C$4:$C$422,"="&amp;$A32,'KRM Sensitivities'!$BM$4:$BM$65536)</f>
        <v>0</v>
      </c>
      <c r="BJ32" s="80">
        <f>SUMIF('KRM Sensitivities'!$C$4:$C$422,"="&amp;$A32,'KRM Sensitivities'!$BK$4:$BK$65536)</f>
        <v>0</v>
      </c>
      <c r="BK32" s="80">
        <f>SUMIF('KRM Sensitivities'!$C$4:$C$422,"="&amp;$A32,'KRM Sensitivities'!$BN$4:$BN$65536)</f>
        <v>0</v>
      </c>
      <c r="BL32" s="80">
        <f>SUMIF('KRM Sensitivities'!$C$4:$C$422,"="&amp;$A32,'KRM Sensitivities'!$BO$4:$BO$65536)</f>
        <v>0.69</v>
      </c>
      <c r="BM32" s="80">
        <f>SUMIF('KRM Sensitivities'!$C$4:$C$422,"="&amp;$A32,'KRM Sensitivities'!$BP$4:$BP$65536)</f>
        <v>0</v>
      </c>
      <c r="BN32" s="80">
        <f>SUMIF('KRM Sensitivities'!$C$4:$C$422,"="&amp;$A32,'KRM Sensitivities'!$BQ$4:$BQ$65536)</f>
        <v>0</v>
      </c>
      <c r="BO32" s="80">
        <f>SUMIF('KRM Sensitivities'!$C$4:$C$422,"="&amp;$A32,'KRM Sensitivities'!$BR$4:$BR$65536)</f>
        <v>0</v>
      </c>
      <c r="BP32" s="80">
        <f>SUMIF('KRM Sensitivities'!$C$4:$C$422,"="&amp;$A32,'KRM Sensitivities'!$BS$4:$BS$65536)</f>
        <v>0</v>
      </c>
      <c r="BQ32" s="80">
        <f>SUMIF('KRM Sensitivities'!$C$4:$C$422,"="&amp;$A32,'KRM Sensitivities'!$BT$4:$BT$65536)</f>
        <v>0</v>
      </c>
      <c r="BR32" s="80">
        <f>SUMIF('KRM Sensitivities'!$C$4:$C$422,"="&amp;$A32,'KRM Sensitivities'!$BU$4:$BU$65536)</f>
        <v>0</v>
      </c>
      <c r="BS32" s="80">
        <f>SUMIF('KRM Sensitivities'!$C$4:$C$422,"="&amp;$A32,'KRM Sensitivities'!$BV$4:$BV$65536)</f>
        <v>0</v>
      </c>
      <c r="BT32" s="80">
        <f>SUMIF('KRM Sensitivities'!$C$4:$C$422,"="&amp;$A32,'KRM Sensitivities'!$BW$4:$BW$65536)</f>
        <v>0</v>
      </c>
      <c r="BU32" s="80">
        <f>SUMIF('KRM Sensitivities'!$C$4:$C$422,"="&amp;$A32,'KRM Sensitivities'!$BX$4:$BX$65536)</f>
        <v>0</v>
      </c>
      <c r="BV32" s="80">
        <f>SUMIF('KRM Sensitivities'!$C$4:$C$422,"="&amp;$A32,'KRM Sensitivities'!$BY$4:$BY$65536)</f>
        <v>0</v>
      </c>
      <c r="BW32" s="80">
        <f>SUMIF('KRM Sensitivities'!$C$4:$C$422,"="&amp;$A32,'KRM Sensitivities'!$BZ$4:$BZ$65536)</f>
        <v>0</v>
      </c>
      <c r="BX32" s="80">
        <f>SUMIF('KRM Sensitivities'!$C$4:$C$422,"="&amp;$A32,'KRM Sensitivities'!$CA$4:$CA$65536)</f>
        <v>0</v>
      </c>
      <c r="BY32" s="80">
        <f>SUMIF('KRM Sensitivities'!$C$4:$C$422,"="&amp;$A32,'KRM Sensitivities'!$CB$4:$CB$65536)</f>
        <v>0</v>
      </c>
      <c r="BZ32" s="80">
        <f>SUMIF('KRM Sensitivities'!$C$4:$C$422,"="&amp;$A32,'KRM Sensitivities'!$CC$4:$CC$65536)</f>
        <v>0</v>
      </c>
      <c r="CA32" s="80">
        <f>SUMIF('KRM Sensitivities'!$C$4:$C$422,"="&amp;$A32,'KRM Sensitivities'!$CD$4:$CD$65536)</f>
        <v>0</v>
      </c>
      <c r="CB32" s="80">
        <f>SUMIF('KRM Sensitivities'!$C$4:$C$422,"="&amp;$A32,'KRM Sensitivities'!$CE$4:$CE$65536)</f>
        <v>0.69</v>
      </c>
      <c r="CC32" s="80">
        <f>SUMIF('KRM Sensitivities'!$C$4:$C$422,"="&amp;$A32,'KRM Sensitivities'!$CF$4:$CF$65536)</f>
        <v>0.69</v>
      </c>
      <c r="CD32" s="80">
        <f>SUMIF('KRM Sensitivities'!$C$4:$C$422,"="&amp;$A32,'KRM Sensitivities'!$CG$4:$CG$65536)</f>
        <v>0</v>
      </c>
      <c r="CE32" s="80">
        <f>SUMIF('KRM Sensitivities'!$C$4:$C$422,"="&amp;$A32,'KRM Sensitivities'!$CH$4:$CH$65536)</f>
        <v>0</v>
      </c>
      <c r="CF32" s="80">
        <f>SUMIF('KRM Sensitivities'!$C$4:$C$422,"="&amp;$A32,'KRM Sensitivities'!$CI$4:$CI$65536)</f>
        <v>0</v>
      </c>
      <c r="CG32" s="80">
        <f>SUMIF('KRM Sensitivities'!$C$4:$C$422,"="&amp;$A32,'KRM Sensitivities'!$CJ$4:$CJ$65536)</f>
        <v>0</v>
      </c>
      <c r="CH32" s="80">
        <f>SUMIF('KRM Sensitivities'!$C$4:$C$422,"="&amp;$A32,'KRM Sensitivities'!$CK$4:$CK$65536)</f>
        <v>0</v>
      </c>
      <c r="CI32" s="80">
        <f>SUMIF('KRM Sensitivities'!$C$4:$C$422,"="&amp;$A32,'KRM Sensitivities'!$CL$4:$CL$65536)</f>
        <v>0</v>
      </c>
      <c r="CJ32" s="80">
        <f>SUMIF('KRM Sensitivities'!$C$4:$C$422,"="&amp;$A32,'KRM Sensitivities'!$CM$4:$CM$65536)</f>
        <v>0</v>
      </c>
      <c r="CK32" s="80">
        <f>SUMIF('KRM Sensitivities'!$C$4:$C$422,"="&amp;$A32,'KRM Sensitivities'!$CN$4:$CN$65536)</f>
        <v>0</v>
      </c>
      <c r="CL32" s="80">
        <f>SUMIF('KRM Sensitivities'!$C$4:$C$422,"="&amp;$A32,'KRM Sensitivities'!$CO$4:$CO$65536)</f>
        <v>0</v>
      </c>
      <c r="CM32" s="80">
        <f>SUMIF('KRM Sensitivities'!$C$4:$C$422,"="&amp;$A32,'KRM Sensitivities'!$CP$4:$CP$65536)</f>
        <v>0</v>
      </c>
      <c r="CN32" s="80">
        <f>SUMIF('KRM Sensitivities'!$C$4:$C$422,"="&amp;$A32,'KRM Sensitivities'!$CQ$4:$CQ$65536)</f>
        <v>0</v>
      </c>
      <c r="CO32" s="80">
        <f>SUMIF('KRM Sensitivities'!$C$4:$C$422,"="&amp;$A32,'KRM Sensitivities'!$CR$4:$CR$65536)</f>
        <v>0</v>
      </c>
      <c r="CP32" s="80">
        <f>SUMIF('KRM Sensitivities'!$C$4:$C$422,"="&amp;$A32,'KRM Sensitivities'!$CS$4:$CS$65536)</f>
        <v>0</v>
      </c>
      <c r="CQ32" s="80">
        <f>SUMIF('KRM Sensitivities'!$C$4:$C$422,"="&amp;$A32,'KRM Sensitivities'!$CT$4:$CT$65536)</f>
        <v>0</v>
      </c>
      <c r="CR32" s="80">
        <f>SUMIF('KRM Sensitivities'!$C$4:$C$422,"="&amp;$A32,'KRM Sensitivities'!$CU$4:$CU$65536)</f>
        <v>0</v>
      </c>
      <c r="CS32" s="80">
        <f>SUMIF('KRM Sensitivities'!$C$4:$C$422,"="&amp;$A32,'KRM Sensitivities'!$CV$4:$CV$65536)</f>
        <v>0</v>
      </c>
      <c r="CT32" s="80">
        <f>SUMIF('KRM Sensitivities'!$C$4:$C$422,"="&amp;$A32,'KRM Sensitivities'!$CW$4:$CW$65536)</f>
        <v>0</v>
      </c>
      <c r="CU32" s="80">
        <f>SUMIF('KRM Sensitivities'!$C$4:$C$422,"="&amp;$A32,'KRM Sensitivities'!$CX$4:$CX$65536)</f>
        <v>0</v>
      </c>
      <c r="CV32" s="80">
        <f>SUMIF('KRM Sensitivities'!$C$4:$C$422,"="&amp;$A32,'KRM Sensitivities'!$CY$4:$CY$65536)</f>
        <v>0</v>
      </c>
      <c r="CW32" s="80">
        <f>SUMIF('KRM Sensitivities'!$C$4:$C$422,"="&amp;$A32,'KRM Sensitivities'!$CZ$4:$CZ$65536)</f>
        <v>0</v>
      </c>
      <c r="CX32" s="80">
        <f>SUMIF('KRM Sensitivities'!$C$4:$C$422,"="&amp;$A32,'KRM Sensitivities'!$DA$4:$DA$65536)</f>
        <v>0</v>
      </c>
      <c r="CY32" s="80">
        <f>SUMIF('KRM Sensitivities'!$C$4:$C$422,"="&amp;$A32,'KRM Sensitivities'!$DB$4:$DB$65536)</f>
        <v>0</v>
      </c>
      <c r="CZ32" s="80">
        <f>SUMIF('KRM Sensitivities'!$C$4:$C$422,"="&amp;$A32,'KRM Sensitivities'!$DC$4:$DC$65536)</f>
        <v>0</v>
      </c>
      <c r="DA32" s="80">
        <f>SUMIF('KRM Sensitivities'!$C$4:$C$422,"="&amp;$A32,'KRM Sensitivities'!$DD$4:$DD$65536)</f>
        <v>0</v>
      </c>
      <c r="DB32" s="80">
        <f>SUMIF('KRM Sensitivities'!$C$4:$C$422,"="&amp;$A32,'KRM Sensitivities'!$DE$4:$DE$65536)</f>
        <v>0</v>
      </c>
      <c r="DC32" s="80">
        <f>SUMIF('KRM Sensitivities'!$C$4:$C$422,"="&amp;$A32,'KRM Sensitivities'!$DF$4:$DF$65536)</f>
        <v>0</v>
      </c>
      <c r="DD32" s="80">
        <f>SUMIF('KRM Sensitivities'!$C$4:$C$422,"="&amp;$A32,'KRM Sensitivities'!$DG$4:$DG$65536)</f>
        <v>0</v>
      </c>
      <c r="DE32" s="80">
        <f>SUMIF('KRM Sensitivities'!$C$4:$C$422,"="&amp;$A32,'KRM Sensitivities'!$DH$4:$DH$65536)</f>
        <v>0</v>
      </c>
      <c r="DF32" s="80">
        <f>SUMIF('KRM Sensitivities'!$C$4:$C$422,"="&amp;$A32,'KRM Sensitivities'!$DI$4:$DI$65536)</f>
        <v>0</v>
      </c>
      <c r="DG32" s="80">
        <f>SUMIF('KRM Sensitivities'!$C$4:$C$422,"="&amp;$A32,'KRM Sensitivities'!$DJ$4:$DJ$65536)</f>
        <v>0</v>
      </c>
      <c r="DH32" s="80">
        <f>SUMIF('KRM Sensitivities'!$C$4:$C$422,"="&amp;$A32,'KRM Sensitivities'!$DK$4:$DK$65536)</f>
        <v>0</v>
      </c>
      <c r="DI32" s="80">
        <f>SUMIF('KRM Sensitivities'!$C$4:$C$422,"="&amp;$A32,'KRM Sensitivities'!$DL$4:$DL$65536)</f>
        <v>0</v>
      </c>
      <c r="DJ32" s="80">
        <f>SUMIF('KRM Sensitivities'!$C$4:$C$422,"="&amp;$A32,'KRM Sensitivities'!$DM$4:$DM$65536)</f>
        <v>0</v>
      </c>
      <c r="DK32" s="80">
        <f>SUMIF('KRM Sensitivities'!$C$4:$C$422,"="&amp;$A32,'KRM Sensitivities'!$DN$4:$DN$65536)</f>
        <v>0</v>
      </c>
      <c r="DL32" s="80">
        <f>SUMIF('KRM Sensitivities'!$C$4:$C$422,"="&amp;$A32,'KRM Sensitivities'!$DO$4:$DO$65536)</f>
        <v>0</v>
      </c>
      <c r="DM32" s="80">
        <f>SUMIF('KRM Sensitivities'!$C$4:$C$422,"="&amp;$A32,'KRM Sensitivities'!$DP$4:$DP$65536)</f>
        <v>0</v>
      </c>
      <c r="DN32" s="80">
        <f>SUMIF('KRM Sensitivities'!$C$4:$C$422,"="&amp;$A32,'KRM Sensitivities'!$DQ$4:$DQ$65536)</f>
        <v>0</v>
      </c>
      <c r="DO32" s="80">
        <f>SUMIF('KRM Sensitivities'!$C$4:$C$422,"="&amp;$A32,'KRM Sensitivities'!$DR$4:$DR$65536)</f>
        <v>0</v>
      </c>
      <c r="DP32" s="80">
        <f>SUMIF('KRM Sensitivities'!$C$4:$C$422,"="&amp;$A32,'KRM Sensitivities'!$DS$4:$DS$65536)</f>
        <v>0</v>
      </c>
      <c r="DQ32" s="80">
        <f>SUMIF('KRM Sensitivities'!$C$4:$C$422,"="&amp;$A32,'KRM Sensitivities'!$DT$4:$DT$65536)</f>
        <v>0</v>
      </c>
      <c r="DR32" s="61" t="str">
        <f t="shared" si="0"/>
        <v>YC1Y</v>
      </c>
      <c r="DS32" s="61" t="str">
        <f t="shared" si="1"/>
        <v>YCCAD1Y</v>
      </c>
    </row>
    <row r="33" spans="1:123" x14ac:dyDescent="0.2">
      <c r="A33">
        <v>290</v>
      </c>
      <c r="B33" t="s">
        <v>9</v>
      </c>
      <c r="C33" t="s">
        <v>369</v>
      </c>
      <c r="D33" t="s">
        <v>528</v>
      </c>
      <c r="E33" t="s">
        <v>25</v>
      </c>
      <c r="F33" t="s">
        <v>14</v>
      </c>
      <c r="G33">
        <v>0.40704699999999999</v>
      </c>
      <c r="H33">
        <v>1.04806</v>
      </c>
      <c r="I33" s="80">
        <f>SUMIF('KRM Sensitivities'!$C$4:$C$422,"="&amp;$A33,'KRM Sensitivities'!$L$4:$L$65536)</f>
        <v>-2.75</v>
      </c>
      <c r="J33" s="80">
        <f>SUMIF('KRM Sensitivities'!$C$4:$C$422,"="&amp;$A33,'KRM Sensitivities'!$M$4:$M$65536)</f>
        <v>-2.75</v>
      </c>
      <c r="K33" s="80">
        <f>SUMIF('KRM Sensitivities'!$C$4:$C$422,"="&amp;$A33,'KRM Sensitivities'!$N$4:$N$65536)</f>
        <v>-2.75</v>
      </c>
      <c r="L33" s="80">
        <f>SUMIF('KRM Sensitivities'!$C$4:$C$422,"="&amp;$A33,'KRM Sensitivities'!$O$4:$O$65536)</f>
        <v>-2.75</v>
      </c>
      <c r="M33" s="80">
        <f>SUMIF('KRM Sensitivities'!$C$4:$C$422,"="&amp;$A33,'KRM Sensitivities'!$P$4:$P$65536)</f>
        <v>-3.44</v>
      </c>
      <c r="N33" s="80">
        <f>SUMIF('KRM Sensitivities'!$C$4:$C$422,"="&amp;$A33,'KRM Sensitivities'!$Q$4:$Q$65536)</f>
        <v>-3.44</v>
      </c>
      <c r="O33" s="80">
        <f>SUMIF('KRM Sensitivities'!$C$4:$C$422,"="&amp;$A33,'KRM Sensitivities'!$R$4:$R$65536)</f>
        <v>0</v>
      </c>
      <c r="P33" s="80">
        <f>SUMIF('KRM Sensitivities'!$C$4:$C$422,"="&amp;$A33,'KRM Sensitivities'!$S$4:$S$65536)</f>
        <v>0</v>
      </c>
      <c r="Q33" s="80">
        <f>SUMIF('KRM Sensitivities'!$C$4:$C$422,"="&amp;$A33,'KRM Sensitivities'!$T$4:$T$65536)</f>
        <v>0</v>
      </c>
      <c r="R33" s="80">
        <f>SUMIF('KRM Sensitivities'!$C$4:$C$422,"="&amp;$A33,'KRM Sensitivities'!$U$4:$U$65536)</f>
        <v>0</v>
      </c>
      <c r="S33" s="80">
        <f>SUMIF('KRM Sensitivities'!$C$4:$C$422,"="&amp;$A33,'KRM Sensitivities'!$V$4:$V$65536)</f>
        <v>-3.44</v>
      </c>
      <c r="T33" s="80">
        <f>SUMIF('KRM Sensitivities'!$C$4:$C$422,"="&amp;$A33,'KRM Sensitivities'!$W$4:$W$65536)</f>
        <v>-3.44</v>
      </c>
      <c r="U33" s="80">
        <f>SUMIF('KRM Sensitivities'!$C$4:$C$422,"="&amp;$A33,'KRM Sensitivities'!$X$4:$X$65536)</f>
        <v>0</v>
      </c>
      <c r="V33" s="80">
        <f>SUMIF('KRM Sensitivities'!$C$4:$C$422,"="&amp;$A33,'KRM Sensitivities'!$Y$4:$Y$65536)</f>
        <v>0</v>
      </c>
      <c r="W33" s="80">
        <f>SUMIF('KRM Sensitivities'!$C$4:$C$422,"="&amp;$A33,'KRM Sensitivities'!$Z$4:$Z$65536)</f>
        <v>0</v>
      </c>
      <c r="X33" s="80">
        <f>SUMIF('KRM Sensitivities'!$C$4:$C$422,"="&amp;$A33,'KRM Sensitivities'!$AA$4:$AA$65536)</f>
        <v>0</v>
      </c>
      <c r="Y33" s="80">
        <f>SUMIF('KRM Sensitivities'!$C$4:$C$422,"="&amp;$A33,'KRM Sensitivities'!$AB$4:$AB$65536)</f>
        <v>0</v>
      </c>
      <c r="Z33" s="80">
        <f>SUMIF('KRM Sensitivities'!$C$4:$C$422,"="&amp;$A33,'KRM Sensitivities'!$AC$4:$AC$65536)</f>
        <v>0</v>
      </c>
      <c r="AA33" s="80">
        <f>SUMIF('KRM Sensitivities'!$C$4:$C$422,"="&amp;$A33,'KRM Sensitivities'!$AD$4:$AD$65536)</f>
        <v>0</v>
      </c>
      <c r="AB33" s="80">
        <f>SUMIF('KRM Sensitivities'!$C$4:$C$422,"="&amp;$A33,'KRM Sensitivities'!$AE$4:$AE$65536)</f>
        <v>0</v>
      </c>
      <c r="AC33" s="80">
        <f>SUMIF('KRM Sensitivities'!$C$4:$C$422,"="&amp;$A33,'KRM Sensitivities'!$AF$4:$AF$65536)</f>
        <v>0</v>
      </c>
      <c r="AD33" s="80">
        <f>SUMIF('KRM Sensitivities'!$C$4:$C$422,"="&amp;$A33,'KRM Sensitivities'!$AG$4:$AG$65536)</f>
        <v>0</v>
      </c>
      <c r="AE33" s="80">
        <f>SUMIF('KRM Sensitivities'!$C$4:$C$422,"="&amp;$A33,'KRM Sensitivities'!$AH$4:$AH$65536)</f>
        <v>0</v>
      </c>
      <c r="AF33" s="80">
        <f>SUMIF('KRM Sensitivities'!$C$4:$C$422,"="&amp;$A33,'KRM Sensitivities'!$AI$4:$AI$65536)</f>
        <v>0</v>
      </c>
      <c r="AG33" s="80">
        <f>SUMIF('KRM Sensitivities'!$C$4:$C$422,"="&amp;$A33,'KRM Sensitivities'!$AJ$4:$AJ$65536)</f>
        <v>0</v>
      </c>
      <c r="AH33" s="80">
        <f>SUMIF('KRM Sensitivities'!$C$4:$C$422,"="&amp;$A33,'KRM Sensitivities'!$AK$4:$AK$65536)</f>
        <v>0</v>
      </c>
      <c r="AI33" s="80">
        <f>SUMIF('KRM Sensitivities'!$C$4:$C$422,"="&amp;$A33,'KRM Sensitivities'!$AL$4:$AL$65536)</f>
        <v>0</v>
      </c>
      <c r="AJ33" s="80">
        <f>SUMIF('KRM Sensitivities'!$C$4:$C$422,"="&amp;$A33,'KRM Sensitivities'!$AM$4:$AM$65536)</f>
        <v>0</v>
      </c>
      <c r="AK33" s="80">
        <f>SUMIF('KRM Sensitivities'!$C$4:$C$422,"="&amp;$A33,'KRM Sensitivities'!$AN$4:$AN$65536)</f>
        <v>0</v>
      </c>
      <c r="AL33" s="80">
        <f>SUMIF('KRM Sensitivities'!$C$4:$C$422,"="&amp;$A33,'KRM Sensitivities'!$AO$4:$AO$65536)</f>
        <v>0</v>
      </c>
      <c r="AM33" s="80">
        <f>SUMIF('KRM Sensitivities'!$C$4:$C$422,"="&amp;$A33,'KRM Sensitivities'!$AP$4:$AP$65536)</f>
        <v>0</v>
      </c>
      <c r="AN33" s="80">
        <f>SUMIF('KRM Sensitivities'!$C$4:$C$422,"="&amp;$A33,'KRM Sensitivities'!$AQ$4:$AQ$65536)</f>
        <v>0</v>
      </c>
      <c r="AO33" s="80">
        <f>SUMIF('KRM Sensitivities'!$C$4:$C$422,"="&amp;$A33,'KRM Sensitivities'!$AR$4:$AR$65536)</f>
        <v>0</v>
      </c>
      <c r="AP33" s="80">
        <f>SUMIF('KRM Sensitivities'!$C$4:$C$422,"="&amp;$A33,'KRM Sensitivities'!$AS$4:$AS$65536)</f>
        <v>0</v>
      </c>
      <c r="AQ33" s="80">
        <f>SUMIF('KRM Sensitivities'!$C$4:$C$422,"="&amp;$A33,'KRM Sensitivities'!$AT$4:$AT$65536)</f>
        <v>0</v>
      </c>
      <c r="AR33" s="80">
        <f>SUMIF('KRM Sensitivities'!$C$4:$C$422,"="&amp;$A33,'KRM Sensitivities'!$AU$4:$AU$65536)</f>
        <v>0</v>
      </c>
      <c r="AS33" s="80">
        <f>SUMIF('KRM Sensitivities'!$C$4:$C$422,"="&amp;$A33,'KRM Sensitivities'!$AV$4:$AV$65536)</f>
        <v>0</v>
      </c>
      <c r="AT33" s="80">
        <f>SUMIF('KRM Sensitivities'!$C$4:$C$422,"="&amp;$A33,'KRM Sensitivities'!$AW$4:$AW$65536)</f>
        <v>0</v>
      </c>
      <c r="AU33" s="80">
        <f>SUMIF('KRM Sensitivities'!$C$4:$C$422,"="&amp;$A33,'KRM Sensitivities'!$AX$4:$AX$65536)</f>
        <v>0</v>
      </c>
      <c r="AV33" s="80">
        <f>SUMIF('KRM Sensitivities'!$C$4:$C$422,"="&amp;$A33,'KRM Sensitivities'!$AY$4:$AY$65536)</f>
        <v>0</v>
      </c>
      <c r="AW33" s="80">
        <f>SUMIF('KRM Sensitivities'!$C$4:$C$422,"="&amp;$A33,'KRM Sensitivities'!$AZ$4:$AZ$65536)</f>
        <v>0</v>
      </c>
      <c r="AX33" s="80">
        <f>SUMIF('KRM Sensitivities'!$C$4:$C$422,"="&amp;$A33,'KRM Sensitivities'!$BA$4:$BA$65536)</f>
        <v>0</v>
      </c>
      <c r="AY33" s="80">
        <f>SUMIF('KRM Sensitivities'!$C$4:$C$422,"="&amp;$A33,'KRM Sensitivities'!$BB$4:$BB$65536)</f>
        <v>0</v>
      </c>
      <c r="AZ33" s="80">
        <f>SUMIF('KRM Sensitivities'!$C$4:$C$422,"="&amp;$A33,'KRM Sensitivities'!$BC$4:$BC$65536)</f>
        <v>0</v>
      </c>
      <c r="BA33" s="80">
        <f>SUMIF('KRM Sensitivities'!$C$4:$C$422,"="&amp;$A33,'KRM Sensitivities'!$BD$4:$BD$65536)</f>
        <v>0</v>
      </c>
      <c r="BB33" s="80">
        <f>SUMIF('KRM Sensitivities'!$C$4:$C$422,"="&amp;$A33,'KRM Sensitivities'!$BE$4:$BE$65536)</f>
        <v>0</v>
      </c>
      <c r="BC33" s="80">
        <f>SUMIF('KRM Sensitivities'!$C$4:$C$422,"="&amp;$A33,'KRM Sensitivities'!$BF$4:$BF$65536)</f>
        <v>0</v>
      </c>
      <c r="BD33" s="80">
        <f>SUMIF('KRM Sensitivities'!$C$4:$C$422,"="&amp;$A33,'KRM Sensitivities'!$BG$4:$BG$65536)</f>
        <v>0.69</v>
      </c>
      <c r="BE33" s="80">
        <f>SUMIF('KRM Sensitivities'!$C$4:$C$422,"="&amp;$A33,'KRM Sensitivities'!$BH$4:$BH$65536)</f>
        <v>0</v>
      </c>
      <c r="BF33" s="80">
        <f>SUMIF('KRM Sensitivities'!$C$4:$C$422,"="&amp;$A33,'KRM Sensitivities'!$BI$4:$BI$65536)</f>
        <v>0</v>
      </c>
      <c r="BG33" s="80">
        <f>SUMIF('KRM Sensitivities'!$C$4:$C$422,"="&amp;$A33,'KRM Sensitivities'!$BJ$4:$BJ$65536)</f>
        <v>0</v>
      </c>
      <c r="BH33" s="80">
        <f>SUMIF('KRM Sensitivities'!$C$4:$C$422,"="&amp;$A33,'KRM Sensitivities'!$BL$4:$BL$65536)</f>
        <v>0</v>
      </c>
      <c r="BI33" s="80">
        <f>SUMIF('KRM Sensitivities'!$C$4:$C$422,"="&amp;$A33,'KRM Sensitivities'!$BM$4:$BM$65536)</f>
        <v>0</v>
      </c>
      <c r="BJ33" s="80">
        <f>SUMIF('KRM Sensitivities'!$C$4:$C$422,"="&amp;$A33,'KRM Sensitivities'!$BK$4:$BK$65536)</f>
        <v>0</v>
      </c>
      <c r="BK33" s="80">
        <f>SUMIF('KRM Sensitivities'!$C$4:$C$422,"="&amp;$A33,'KRM Sensitivities'!$BN$4:$BN$65536)</f>
        <v>0</v>
      </c>
      <c r="BL33" s="80">
        <f>SUMIF('KRM Sensitivities'!$C$4:$C$422,"="&amp;$A33,'KRM Sensitivities'!$BO$4:$BO$65536)</f>
        <v>0.69</v>
      </c>
      <c r="BM33" s="80">
        <f>SUMIF('KRM Sensitivities'!$C$4:$C$422,"="&amp;$A33,'KRM Sensitivities'!$BP$4:$BP$65536)</f>
        <v>0</v>
      </c>
      <c r="BN33" s="80">
        <f>SUMIF('KRM Sensitivities'!$C$4:$C$422,"="&amp;$A33,'KRM Sensitivities'!$BQ$4:$BQ$65536)</f>
        <v>0</v>
      </c>
      <c r="BO33" s="80">
        <f>SUMIF('KRM Sensitivities'!$C$4:$C$422,"="&amp;$A33,'KRM Sensitivities'!$BR$4:$BR$65536)</f>
        <v>0</v>
      </c>
      <c r="BP33" s="80">
        <f>SUMIF('KRM Sensitivities'!$C$4:$C$422,"="&amp;$A33,'KRM Sensitivities'!$BS$4:$BS$65536)</f>
        <v>0</v>
      </c>
      <c r="BQ33" s="80">
        <f>SUMIF('KRM Sensitivities'!$C$4:$C$422,"="&amp;$A33,'KRM Sensitivities'!$BT$4:$BT$65536)</f>
        <v>0</v>
      </c>
      <c r="BR33" s="80">
        <f>SUMIF('KRM Sensitivities'!$C$4:$C$422,"="&amp;$A33,'KRM Sensitivities'!$BU$4:$BU$65536)</f>
        <v>0</v>
      </c>
      <c r="BS33" s="80">
        <f>SUMIF('KRM Sensitivities'!$C$4:$C$422,"="&amp;$A33,'KRM Sensitivities'!$BV$4:$BV$65536)</f>
        <v>0</v>
      </c>
      <c r="BT33" s="80">
        <f>SUMIF('KRM Sensitivities'!$C$4:$C$422,"="&amp;$A33,'KRM Sensitivities'!$BW$4:$BW$65536)</f>
        <v>0</v>
      </c>
      <c r="BU33" s="80">
        <f>SUMIF('KRM Sensitivities'!$C$4:$C$422,"="&amp;$A33,'KRM Sensitivities'!$BX$4:$BX$65536)</f>
        <v>0</v>
      </c>
      <c r="BV33" s="80">
        <f>SUMIF('KRM Sensitivities'!$C$4:$C$422,"="&amp;$A33,'KRM Sensitivities'!$BY$4:$BY$65536)</f>
        <v>0</v>
      </c>
      <c r="BW33" s="80">
        <f>SUMIF('KRM Sensitivities'!$C$4:$C$422,"="&amp;$A33,'KRM Sensitivities'!$BZ$4:$BZ$65536)</f>
        <v>0</v>
      </c>
      <c r="BX33" s="80">
        <f>SUMIF('KRM Sensitivities'!$C$4:$C$422,"="&amp;$A33,'KRM Sensitivities'!$CA$4:$CA$65536)</f>
        <v>0</v>
      </c>
      <c r="BY33" s="80">
        <f>SUMIF('KRM Sensitivities'!$C$4:$C$422,"="&amp;$A33,'KRM Sensitivities'!$CB$4:$CB$65536)</f>
        <v>0</v>
      </c>
      <c r="BZ33" s="80">
        <f>SUMIF('KRM Sensitivities'!$C$4:$C$422,"="&amp;$A33,'KRM Sensitivities'!$CC$4:$CC$65536)</f>
        <v>0</v>
      </c>
      <c r="CA33" s="80">
        <f>SUMIF('KRM Sensitivities'!$C$4:$C$422,"="&amp;$A33,'KRM Sensitivities'!$CD$4:$CD$65536)</f>
        <v>0</v>
      </c>
      <c r="CB33" s="80">
        <f>SUMIF('KRM Sensitivities'!$C$4:$C$422,"="&amp;$A33,'KRM Sensitivities'!$CE$4:$CE$65536)</f>
        <v>0.69</v>
      </c>
      <c r="CC33" s="80">
        <f>SUMIF('KRM Sensitivities'!$C$4:$C$422,"="&amp;$A33,'KRM Sensitivities'!$CF$4:$CF$65536)</f>
        <v>0.69</v>
      </c>
      <c r="CD33" s="80">
        <f>SUMIF('KRM Sensitivities'!$C$4:$C$422,"="&amp;$A33,'KRM Sensitivities'!$CG$4:$CG$65536)</f>
        <v>0</v>
      </c>
      <c r="CE33" s="80">
        <f>SUMIF('KRM Sensitivities'!$C$4:$C$422,"="&amp;$A33,'KRM Sensitivities'!$CH$4:$CH$65536)</f>
        <v>0</v>
      </c>
      <c r="CF33" s="80">
        <f>SUMIF('KRM Sensitivities'!$C$4:$C$422,"="&amp;$A33,'KRM Sensitivities'!$CI$4:$CI$65536)</f>
        <v>0</v>
      </c>
      <c r="CG33" s="80">
        <f>SUMIF('KRM Sensitivities'!$C$4:$C$422,"="&amp;$A33,'KRM Sensitivities'!$CJ$4:$CJ$65536)</f>
        <v>0</v>
      </c>
      <c r="CH33" s="80">
        <f>SUMIF('KRM Sensitivities'!$C$4:$C$422,"="&amp;$A33,'KRM Sensitivities'!$CK$4:$CK$65536)</f>
        <v>0</v>
      </c>
      <c r="CI33" s="80">
        <f>SUMIF('KRM Sensitivities'!$C$4:$C$422,"="&amp;$A33,'KRM Sensitivities'!$CL$4:$CL$65536)</f>
        <v>0</v>
      </c>
      <c r="CJ33" s="80">
        <f>SUMIF('KRM Sensitivities'!$C$4:$C$422,"="&amp;$A33,'KRM Sensitivities'!$CM$4:$CM$65536)</f>
        <v>0</v>
      </c>
      <c r="CK33" s="80">
        <f>SUMIF('KRM Sensitivities'!$C$4:$C$422,"="&amp;$A33,'KRM Sensitivities'!$CN$4:$CN$65536)</f>
        <v>0</v>
      </c>
      <c r="CL33" s="80">
        <f>SUMIF('KRM Sensitivities'!$C$4:$C$422,"="&amp;$A33,'KRM Sensitivities'!$CO$4:$CO$65536)</f>
        <v>0</v>
      </c>
      <c r="CM33" s="80">
        <f>SUMIF('KRM Sensitivities'!$C$4:$C$422,"="&amp;$A33,'KRM Sensitivities'!$CP$4:$CP$65536)</f>
        <v>0</v>
      </c>
      <c r="CN33" s="80">
        <f>SUMIF('KRM Sensitivities'!$C$4:$C$422,"="&amp;$A33,'KRM Sensitivities'!$CQ$4:$CQ$65536)</f>
        <v>0</v>
      </c>
      <c r="CO33" s="80">
        <f>SUMIF('KRM Sensitivities'!$C$4:$C$422,"="&amp;$A33,'KRM Sensitivities'!$CR$4:$CR$65536)</f>
        <v>0</v>
      </c>
      <c r="CP33" s="80">
        <f>SUMIF('KRM Sensitivities'!$C$4:$C$422,"="&amp;$A33,'KRM Sensitivities'!$CS$4:$CS$65536)</f>
        <v>0</v>
      </c>
      <c r="CQ33" s="80">
        <f>SUMIF('KRM Sensitivities'!$C$4:$C$422,"="&amp;$A33,'KRM Sensitivities'!$CT$4:$CT$65536)</f>
        <v>0</v>
      </c>
      <c r="CR33" s="80">
        <f>SUMIF('KRM Sensitivities'!$C$4:$C$422,"="&amp;$A33,'KRM Sensitivities'!$CU$4:$CU$65536)</f>
        <v>0</v>
      </c>
      <c r="CS33" s="80">
        <f>SUMIF('KRM Sensitivities'!$C$4:$C$422,"="&amp;$A33,'KRM Sensitivities'!$CV$4:$CV$65536)</f>
        <v>0</v>
      </c>
      <c r="CT33" s="80">
        <f>SUMIF('KRM Sensitivities'!$C$4:$C$422,"="&amp;$A33,'KRM Sensitivities'!$CW$4:$CW$65536)</f>
        <v>0</v>
      </c>
      <c r="CU33" s="80">
        <f>SUMIF('KRM Sensitivities'!$C$4:$C$422,"="&amp;$A33,'KRM Sensitivities'!$CX$4:$CX$65536)</f>
        <v>0</v>
      </c>
      <c r="CV33" s="80">
        <f>SUMIF('KRM Sensitivities'!$C$4:$C$422,"="&amp;$A33,'KRM Sensitivities'!$CY$4:$CY$65536)</f>
        <v>0</v>
      </c>
      <c r="CW33" s="80">
        <f>SUMIF('KRM Sensitivities'!$C$4:$C$422,"="&amp;$A33,'KRM Sensitivities'!$CZ$4:$CZ$65536)</f>
        <v>0</v>
      </c>
      <c r="CX33" s="80">
        <f>SUMIF('KRM Sensitivities'!$C$4:$C$422,"="&amp;$A33,'KRM Sensitivities'!$DA$4:$DA$65536)</f>
        <v>0</v>
      </c>
      <c r="CY33" s="80">
        <f>SUMIF('KRM Sensitivities'!$C$4:$C$422,"="&amp;$A33,'KRM Sensitivities'!$DB$4:$DB$65536)</f>
        <v>0</v>
      </c>
      <c r="CZ33" s="80">
        <f>SUMIF('KRM Sensitivities'!$C$4:$C$422,"="&amp;$A33,'KRM Sensitivities'!$DC$4:$DC$65536)</f>
        <v>0</v>
      </c>
      <c r="DA33" s="80">
        <f>SUMIF('KRM Sensitivities'!$C$4:$C$422,"="&amp;$A33,'KRM Sensitivities'!$DD$4:$DD$65536)</f>
        <v>0</v>
      </c>
      <c r="DB33" s="80">
        <f>SUMIF('KRM Sensitivities'!$C$4:$C$422,"="&amp;$A33,'KRM Sensitivities'!$DE$4:$DE$65536)</f>
        <v>0</v>
      </c>
      <c r="DC33" s="80">
        <f>SUMIF('KRM Sensitivities'!$C$4:$C$422,"="&amp;$A33,'KRM Sensitivities'!$DF$4:$DF$65536)</f>
        <v>0</v>
      </c>
      <c r="DD33" s="80">
        <f>SUMIF('KRM Sensitivities'!$C$4:$C$422,"="&amp;$A33,'KRM Sensitivities'!$DG$4:$DG$65536)</f>
        <v>0</v>
      </c>
      <c r="DE33" s="80">
        <f>SUMIF('KRM Sensitivities'!$C$4:$C$422,"="&amp;$A33,'KRM Sensitivities'!$DH$4:$DH$65536)</f>
        <v>0</v>
      </c>
      <c r="DF33" s="80">
        <f>SUMIF('KRM Sensitivities'!$C$4:$C$422,"="&amp;$A33,'KRM Sensitivities'!$DI$4:$DI$65536)</f>
        <v>0</v>
      </c>
      <c r="DG33" s="80">
        <f>SUMIF('KRM Sensitivities'!$C$4:$C$422,"="&amp;$A33,'KRM Sensitivities'!$DJ$4:$DJ$65536)</f>
        <v>0</v>
      </c>
      <c r="DH33" s="80">
        <f>SUMIF('KRM Sensitivities'!$C$4:$C$422,"="&amp;$A33,'KRM Sensitivities'!$DK$4:$DK$65536)</f>
        <v>0</v>
      </c>
      <c r="DI33" s="80">
        <f>SUMIF('KRM Sensitivities'!$C$4:$C$422,"="&amp;$A33,'KRM Sensitivities'!$DL$4:$DL$65536)</f>
        <v>0</v>
      </c>
      <c r="DJ33" s="80">
        <f>SUMIF('KRM Sensitivities'!$C$4:$C$422,"="&amp;$A33,'KRM Sensitivities'!$DM$4:$DM$65536)</f>
        <v>0</v>
      </c>
      <c r="DK33" s="80">
        <f>SUMIF('KRM Sensitivities'!$C$4:$C$422,"="&amp;$A33,'KRM Sensitivities'!$DN$4:$DN$65536)</f>
        <v>0</v>
      </c>
      <c r="DL33" s="80">
        <f>SUMIF('KRM Sensitivities'!$C$4:$C$422,"="&amp;$A33,'KRM Sensitivities'!$DO$4:$DO$65536)</f>
        <v>0</v>
      </c>
      <c r="DM33" s="80">
        <f>SUMIF('KRM Sensitivities'!$C$4:$C$422,"="&amp;$A33,'KRM Sensitivities'!$DP$4:$DP$65536)</f>
        <v>0</v>
      </c>
      <c r="DN33" s="80">
        <f>SUMIF('KRM Sensitivities'!$C$4:$C$422,"="&amp;$A33,'KRM Sensitivities'!$DQ$4:$DQ$65536)</f>
        <v>0</v>
      </c>
      <c r="DO33" s="80">
        <f>SUMIF('KRM Sensitivities'!$C$4:$C$422,"="&amp;$A33,'KRM Sensitivities'!$DR$4:$DR$65536)</f>
        <v>0</v>
      </c>
      <c r="DP33" s="80">
        <f>SUMIF('KRM Sensitivities'!$C$4:$C$422,"="&amp;$A33,'KRM Sensitivities'!$DS$4:$DS$65536)</f>
        <v>0</v>
      </c>
      <c r="DQ33" s="80">
        <f>SUMIF('KRM Sensitivities'!$C$4:$C$422,"="&amp;$A33,'KRM Sensitivities'!$DT$4:$DT$65536)</f>
        <v>0</v>
      </c>
      <c r="DR33" s="61" t="str">
        <f t="shared" si="0"/>
        <v>YC2Y</v>
      </c>
      <c r="DS33" s="61" t="str">
        <f t="shared" si="1"/>
        <v>YCCAD2Y</v>
      </c>
    </row>
    <row r="34" spans="1:123" x14ac:dyDescent="0.2">
      <c r="A34">
        <v>291</v>
      </c>
      <c r="B34" t="s">
        <v>9</v>
      </c>
      <c r="C34" t="s">
        <v>369</v>
      </c>
      <c r="D34" t="s">
        <v>528</v>
      </c>
      <c r="E34" t="s">
        <v>25</v>
      </c>
      <c r="F34" t="s">
        <v>33</v>
      </c>
      <c r="G34">
        <v>0.46587299999999998</v>
      </c>
      <c r="H34">
        <v>1.0482100000000001</v>
      </c>
      <c r="I34" s="80">
        <f>SUMIF('KRM Sensitivities'!$C$4:$C$422,"="&amp;$A34,'KRM Sensitivities'!$L$4:$L$65536)</f>
        <v>-3.4399999999999995</v>
      </c>
      <c r="J34" s="80">
        <f>SUMIF('KRM Sensitivities'!$C$4:$C$422,"="&amp;$A34,'KRM Sensitivities'!$M$4:$M$65536)</f>
        <v>-3.4399999999999995</v>
      </c>
      <c r="K34" s="80">
        <f>SUMIF('KRM Sensitivities'!$C$4:$C$422,"="&amp;$A34,'KRM Sensitivities'!$N$4:$N$65536)</f>
        <v>-3.4399999999999995</v>
      </c>
      <c r="L34" s="80">
        <f>SUMIF('KRM Sensitivities'!$C$4:$C$422,"="&amp;$A34,'KRM Sensitivities'!$O$4:$O$65536)</f>
        <v>-3.4399999999999995</v>
      </c>
      <c r="M34" s="80">
        <f>SUMIF('KRM Sensitivities'!$C$4:$C$422,"="&amp;$A34,'KRM Sensitivities'!$P$4:$P$65536)</f>
        <v>-8.61</v>
      </c>
      <c r="N34" s="80">
        <f>SUMIF('KRM Sensitivities'!$C$4:$C$422,"="&amp;$A34,'KRM Sensitivities'!$Q$4:$Q$65536)</f>
        <v>-8.61</v>
      </c>
      <c r="O34" s="80">
        <f>SUMIF('KRM Sensitivities'!$C$4:$C$422,"="&amp;$A34,'KRM Sensitivities'!$R$4:$R$65536)</f>
        <v>0</v>
      </c>
      <c r="P34" s="80">
        <f>SUMIF('KRM Sensitivities'!$C$4:$C$422,"="&amp;$A34,'KRM Sensitivities'!$S$4:$S$65536)</f>
        <v>0</v>
      </c>
      <c r="Q34" s="80">
        <f>SUMIF('KRM Sensitivities'!$C$4:$C$422,"="&amp;$A34,'KRM Sensitivities'!$T$4:$T$65536)</f>
        <v>0</v>
      </c>
      <c r="R34" s="80">
        <f>SUMIF('KRM Sensitivities'!$C$4:$C$422,"="&amp;$A34,'KRM Sensitivities'!$U$4:$U$65536)</f>
        <v>0</v>
      </c>
      <c r="S34" s="80">
        <f>SUMIF('KRM Sensitivities'!$C$4:$C$422,"="&amp;$A34,'KRM Sensitivities'!$V$4:$V$65536)</f>
        <v>-8.9499999999999993</v>
      </c>
      <c r="T34" s="80">
        <f>SUMIF('KRM Sensitivities'!$C$4:$C$422,"="&amp;$A34,'KRM Sensitivities'!$W$4:$W$65536)</f>
        <v>-8.9499999999999993</v>
      </c>
      <c r="U34" s="80">
        <f>SUMIF('KRM Sensitivities'!$C$4:$C$422,"="&amp;$A34,'KRM Sensitivities'!$X$4:$X$65536)</f>
        <v>0</v>
      </c>
      <c r="V34" s="80">
        <f>SUMIF('KRM Sensitivities'!$C$4:$C$422,"="&amp;$A34,'KRM Sensitivities'!$Y$4:$Y$65536)</f>
        <v>0</v>
      </c>
      <c r="W34" s="80">
        <f>SUMIF('KRM Sensitivities'!$C$4:$C$422,"="&amp;$A34,'KRM Sensitivities'!$Z$4:$Z$65536)</f>
        <v>0.34</v>
      </c>
      <c r="X34" s="80">
        <f>SUMIF('KRM Sensitivities'!$C$4:$C$422,"="&amp;$A34,'KRM Sensitivities'!$AA$4:$AA$65536)</f>
        <v>0.34</v>
      </c>
      <c r="Y34" s="80">
        <f>SUMIF('KRM Sensitivities'!$C$4:$C$422,"="&amp;$A34,'KRM Sensitivities'!$AB$4:$AB$65536)</f>
        <v>0</v>
      </c>
      <c r="Z34" s="80">
        <f>SUMIF('KRM Sensitivities'!$C$4:$C$422,"="&amp;$A34,'KRM Sensitivities'!$AC$4:$AC$65536)</f>
        <v>0</v>
      </c>
      <c r="AA34" s="80">
        <f>SUMIF('KRM Sensitivities'!$C$4:$C$422,"="&amp;$A34,'KRM Sensitivities'!$AD$4:$AD$65536)</f>
        <v>0</v>
      </c>
      <c r="AB34" s="80">
        <f>SUMIF('KRM Sensitivities'!$C$4:$C$422,"="&amp;$A34,'KRM Sensitivities'!$AE$4:$AE$65536)</f>
        <v>0</v>
      </c>
      <c r="AC34" s="80">
        <f>SUMIF('KRM Sensitivities'!$C$4:$C$422,"="&amp;$A34,'KRM Sensitivities'!$AF$4:$AF$65536)</f>
        <v>0</v>
      </c>
      <c r="AD34" s="80">
        <f>SUMIF('KRM Sensitivities'!$C$4:$C$422,"="&amp;$A34,'KRM Sensitivities'!$AG$4:$AG$65536)</f>
        <v>0</v>
      </c>
      <c r="AE34" s="80">
        <f>SUMIF('KRM Sensitivities'!$C$4:$C$422,"="&amp;$A34,'KRM Sensitivities'!$AH$4:$AH$65536)</f>
        <v>0</v>
      </c>
      <c r="AF34" s="80">
        <f>SUMIF('KRM Sensitivities'!$C$4:$C$422,"="&amp;$A34,'KRM Sensitivities'!$AI$4:$AI$65536)</f>
        <v>0</v>
      </c>
      <c r="AG34" s="80">
        <f>SUMIF('KRM Sensitivities'!$C$4:$C$422,"="&amp;$A34,'KRM Sensitivities'!$AJ$4:$AJ$65536)</f>
        <v>0</v>
      </c>
      <c r="AH34" s="80">
        <f>SUMIF('KRM Sensitivities'!$C$4:$C$422,"="&amp;$A34,'KRM Sensitivities'!$AK$4:$AK$65536)</f>
        <v>0</v>
      </c>
      <c r="AI34" s="80">
        <f>SUMIF('KRM Sensitivities'!$C$4:$C$422,"="&amp;$A34,'KRM Sensitivities'!$AL$4:$AL$65536)</f>
        <v>0</v>
      </c>
      <c r="AJ34" s="80">
        <f>SUMIF('KRM Sensitivities'!$C$4:$C$422,"="&amp;$A34,'KRM Sensitivities'!$AM$4:$AM$65536)</f>
        <v>0</v>
      </c>
      <c r="AK34" s="80">
        <f>SUMIF('KRM Sensitivities'!$C$4:$C$422,"="&amp;$A34,'KRM Sensitivities'!$AN$4:$AN$65536)</f>
        <v>0</v>
      </c>
      <c r="AL34" s="80">
        <f>SUMIF('KRM Sensitivities'!$C$4:$C$422,"="&amp;$A34,'KRM Sensitivities'!$AO$4:$AO$65536)</f>
        <v>0</v>
      </c>
      <c r="AM34" s="80">
        <f>SUMIF('KRM Sensitivities'!$C$4:$C$422,"="&amp;$A34,'KRM Sensitivities'!$AP$4:$AP$65536)</f>
        <v>0</v>
      </c>
      <c r="AN34" s="80">
        <f>SUMIF('KRM Sensitivities'!$C$4:$C$422,"="&amp;$A34,'KRM Sensitivities'!$AQ$4:$AQ$65536)</f>
        <v>0</v>
      </c>
      <c r="AO34" s="80">
        <f>SUMIF('KRM Sensitivities'!$C$4:$C$422,"="&amp;$A34,'KRM Sensitivities'!$AR$4:$AR$65536)</f>
        <v>0</v>
      </c>
      <c r="AP34" s="80">
        <f>SUMIF('KRM Sensitivities'!$C$4:$C$422,"="&amp;$A34,'KRM Sensitivities'!$AS$4:$AS$65536)</f>
        <v>0</v>
      </c>
      <c r="AQ34" s="80">
        <f>SUMIF('KRM Sensitivities'!$C$4:$C$422,"="&amp;$A34,'KRM Sensitivities'!$AT$4:$AT$65536)</f>
        <v>0</v>
      </c>
      <c r="AR34" s="80">
        <f>SUMIF('KRM Sensitivities'!$C$4:$C$422,"="&amp;$A34,'KRM Sensitivities'!$AU$4:$AU$65536)</f>
        <v>0</v>
      </c>
      <c r="AS34" s="80">
        <f>SUMIF('KRM Sensitivities'!$C$4:$C$422,"="&amp;$A34,'KRM Sensitivities'!$AV$4:$AV$65536)</f>
        <v>0</v>
      </c>
      <c r="AT34" s="80">
        <f>SUMIF('KRM Sensitivities'!$C$4:$C$422,"="&amp;$A34,'KRM Sensitivities'!$AW$4:$AW$65536)</f>
        <v>0</v>
      </c>
      <c r="AU34" s="80">
        <f>SUMIF('KRM Sensitivities'!$C$4:$C$422,"="&amp;$A34,'KRM Sensitivities'!$AX$4:$AX$65536)</f>
        <v>0</v>
      </c>
      <c r="AV34" s="80">
        <f>SUMIF('KRM Sensitivities'!$C$4:$C$422,"="&amp;$A34,'KRM Sensitivities'!$AY$4:$AY$65536)</f>
        <v>0</v>
      </c>
      <c r="AW34" s="80">
        <f>SUMIF('KRM Sensitivities'!$C$4:$C$422,"="&amp;$A34,'KRM Sensitivities'!$AZ$4:$AZ$65536)</f>
        <v>0</v>
      </c>
      <c r="AX34" s="80">
        <f>SUMIF('KRM Sensitivities'!$C$4:$C$422,"="&amp;$A34,'KRM Sensitivities'!$BA$4:$BA$65536)</f>
        <v>0</v>
      </c>
      <c r="AY34" s="80">
        <f>SUMIF('KRM Sensitivities'!$C$4:$C$422,"="&amp;$A34,'KRM Sensitivities'!$BB$4:$BB$65536)</f>
        <v>0</v>
      </c>
      <c r="AZ34" s="80">
        <f>SUMIF('KRM Sensitivities'!$C$4:$C$422,"="&amp;$A34,'KRM Sensitivities'!$BC$4:$BC$65536)</f>
        <v>0</v>
      </c>
      <c r="BA34" s="80">
        <f>SUMIF('KRM Sensitivities'!$C$4:$C$422,"="&amp;$A34,'KRM Sensitivities'!$BD$4:$BD$65536)</f>
        <v>0</v>
      </c>
      <c r="BB34" s="80">
        <f>SUMIF('KRM Sensitivities'!$C$4:$C$422,"="&amp;$A34,'KRM Sensitivities'!$BE$4:$BE$65536)</f>
        <v>0</v>
      </c>
      <c r="BC34" s="80">
        <f>SUMIF('KRM Sensitivities'!$C$4:$C$422,"="&amp;$A34,'KRM Sensitivities'!$BF$4:$BF$65536)</f>
        <v>0</v>
      </c>
      <c r="BD34" s="80">
        <f>SUMIF('KRM Sensitivities'!$C$4:$C$422,"="&amp;$A34,'KRM Sensitivities'!$BG$4:$BG$65536)</f>
        <v>5.17</v>
      </c>
      <c r="BE34" s="80">
        <f>SUMIF('KRM Sensitivities'!$C$4:$C$422,"="&amp;$A34,'KRM Sensitivities'!$BH$4:$BH$65536)</f>
        <v>0</v>
      </c>
      <c r="BF34" s="80">
        <f>SUMIF('KRM Sensitivities'!$C$4:$C$422,"="&amp;$A34,'KRM Sensitivities'!$BI$4:$BI$65536)</f>
        <v>0</v>
      </c>
      <c r="BG34" s="80">
        <f>SUMIF('KRM Sensitivities'!$C$4:$C$422,"="&amp;$A34,'KRM Sensitivities'!$BJ$4:$BJ$65536)</f>
        <v>0</v>
      </c>
      <c r="BH34" s="80">
        <f>SUMIF('KRM Sensitivities'!$C$4:$C$422,"="&amp;$A34,'KRM Sensitivities'!$BL$4:$BL$65536)</f>
        <v>0</v>
      </c>
      <c r="BI34" s="80">
        <f>SUMIF('KRM Sensitivities'!$C$4:$C$422,"="&amp;$A34,'KRM Sensitivities'!$BM$4:$BM$65536)</f>
        <v>0</v>
      </c>
      <c r="BJ34" s="80">
        <f>SUMIF('KRM Sensitivities'!$C$4:$C$422,"="&amp;$A34,'KRM Sensitivities'!$BK$4:$BK$65536)</f>
        <v>0</v>
      </c>
      <c r="BK34" s="80">
        <f>SUMIF('KRM Sensitivities'!$C$4:$C$422,"="&amp;$A34,'KRM Sensitivities'!$BN$4:$BN$65536)</f>
        <v>0</v>
      </c>
      <c r="BL34" s="80">
        <f>SUMIF('KRM Sensitivities'!$C$4:$C$422,"="&amp;$A34,'KRM Sensitivities'!$BO$4:$BO$65536)</f>
        <v>5.17</v>
      </c>
      <c r="BM34" s="80">
        <f>SUMIF('KRM Sensitivities'!$C$4:$C$422,"="&amp;$A34,'KRM Sensitivities'!$BP$4:$BP$65536)</f>
        <v>0</v>
      </c>
      <c r="BN34" s="80">
        <f>SUMIF('KRM Sensitivities'!$C$4:$C$422,"="&amp;$A34,'KRM Sensitivities'!$BQ$4:$BQ$65536)</f>
        <v>0</v>
      </c>
      <c r="BO34" s="80">
        <f>SUMIF('KRM Sensitivities'!$C$4:$C$422,"="&amp;$A34,'KRM Sensitivities'!$BR$4:$BR$65536)</f>
        <v>0</v>
      </c>
      <c r="BP34" s="80">
        <f>SUMIF('KRM Sensitivities'!$C$4:$C$422,"="&amp;$A34,'KRM Sensitivities'!$BS$4:$BS$65536)</f>
        <v>0</v>
      </c>
      <c r="BQ34" s="80">
        <f>SUMIF('KRM Sensitivities'!$C$4:$C$422,"="&amp;$A34,'KRM Sensitivities'!$BT$4:$BT$65536)</f>
        <v>0</v>
      </c>
      <c r="BR34" s="80">
        <f>SUMIF('KRM Sensitivities'!$C$4:$C$422,"="&amp;$A34,'KRM Sensitivities'!$BU$4:$BU$65536)</f>
        <v>0</v>
      </c>
      <c r="BS34" s="80">
        <f>SUMIF('KRM Sensitivities'!$C$4:$C$422,"="&amp;$A34,'KRM Sensitivities'!$BV$4:$BV$65536)</f>
        <v>0</v>
      </c>
      <c r="BT34" s="80">
        <f>SUMIF('KRM Sensitivities'!$C$4:$C$422,"="&amp;$A34,'KRM Sensitivities'!$BW$4:$BW$65536)</f>
        <v>0</v>
      </c>
      <c r="BU34" s="80">
        <f>SUMIF('KRM Sensitivities'!$C$4:$C$422,"="&amp;$A34,'KRM Sensitivities'!$BX$4:$BX$65536)</f>
        <v>0</v>
      </c>
      <c r="BV34" s="80">
        <f>SUMIF('KRM Sensitivities'!$C$4:$C$422,"="&amp;$A34,'KRM Sensitivities'!$BY$4:$BY$65536)</f>
        <v>0</v>
      </c>
      <c r="BW34" s="80">
        <f>SUMIF('KRM Sensitivities'!$C$4:$C$422,"="&amp;$A34,'KRM Sensitivities'!$BZ$4:$BZ$65536)</f>
        <v>0</v>
      </c>
      <c r="BX34" s="80">
        <f>SUMIF('KRM Sensitivities'!$C$4:$C$422,"="&amp;$A34,'KRM Sensitivities'!$CA$4:$CA$65536)</f>
        <v>0</v>
      </c>
      <c r="BY34" s="80">
        <f>SUMIF('KRM Sensitivities'!$C$4:$C$422,"="&amp;$A34,'KRM Sensitivities'!$CB$4:$CB$65536)</f>
        <v>0</v>
      </c>
      <c r="BZ34" s="80">
        <f>SUMIF('KRM Sensitivities'!$C$4:$C$422,"="&amp;$A34,'KRM Sensitivities'!$CC$4:$CC$65536)</f>
        <v>0</v>
      </c>
      <c r="CA34" s="80">
        <f>SUMIF('KRM Sensitivities'!$C$4:$C$422,"="&amp;$A34,'KRM Sensitivities'!$CD$4:$CD$65536)</f>
        <v>0</v>
      </c>
      <c r="CB34" s="80">
        <f>SUMIF('KRM Sensitivities'!$C$4:$C$422,"="&amp;$A34,'KRM Sensitivities'!$CE$4:$CE$65536)</f>
        <v>5.17</v>
      </c>
      <c r="CC34" s="80">
        <f>SUMIF('KRM Sensitivities'!$C$4:$C$422,"="&amp;$A34,'KRM Sensitivities'!$CF$4:$CF$65536)</f>
        <v>5.17</v>
      </c>
      <c r="CD34" s="80">
        <f>SUMIF('KRM Sensitivities'!$C$4:$C$422,"="&amp;$A34,'KRM Sensitivities'!$CG$4:$CG$65536)</f>
        <v>0</v>
      </c>
      <c r="CE34" s="80">
        <f>SUMIF('KRM Sensitivities'!$C$4:$C$422,"="&amp;$A34,'KRM Sensitivities'!$CH$4:$CH$65536)</f>
        <v>0</v>
      </c>
      <c r="CF34" s="80">
        <f>SUMIF('KRM Sensitivities'!$C$4:$C$422,"="&amp;$A34,'KRM Sensitivities'!$CI$4:$CI$65536)</f>
        <v>0</v>
      </c>
      <c r="CG34" s="80">
        <f>SUMIF('KRM Sensitivities'!$C$4:$C$422,"="&amp;$A34,'KRM Sensitivities'!$CJ$4:$CJ$65536)</f>
        <v>0</v>
      </c>
      <c r="CH34" s="80">
        <f>SUMIF('KRM Sensitivities'!$C$4:$C$422,"="&amp;$A34,'KRM Sensitivities'!$CK$4:$CK$65536)</f>
        <v>0</v>
      </c>
      <c r="CI34" s="80">
        <f>SUMIF('KRM Sensitivities'!$C$4:$C$422,"="&amp;$A34,'KRM Sensitivities'!$CL$4:$CL$65536)</f>
        <v>0</v>
      </c>
      <c r="CJ34" s="80">
        <f>SUMIF('KRM Sensitivities'!$C$4:$C$422,"="&amp;$A34,'KRM Sensitivities'!$CM$4:$CM$65536)</f>
        <v>0</v>
      </c>
      <c r="CK34" s="80">
        <f>SUMIF('KRM Sensitivities'!$C$4:$C$422,"="&amp;$A34,'KRM Sensitivities'!$CN$4:$CN$65536)</f>
        <v>0</v>
      </c>
      <c r="CL34" s="80">
        <f>SUMIF('KRM Sensitivities'!$C$4:$C$422,"="&amp;$A34,'KRM Sensitivities'!$CO$4:$CO$65536)</f>
        <v>0</v>
      </c>
      <c r="CM34" s="80">
        <f>SUMIF('KRM Sensitivities'!$C$4:$C$422,"="&amp;$A34,'KRM Sensitivities'!$CP$4:$CP$65536)</f>
        <v>0</v>
      </c>
      <c r="CN34" s="80">
        <f>SUMIF('KRM Sensitivities'!$C$4:$C$422,"="&amp;$A34,'KRM Sensitivities'!$CQ$4:$CQ$65536)</f>
        <v>0</v>
      </c>
      <c r="CO34" s="80">
        <f>SUMIF('KRM Sensitivities'!$C$4:$C$422,"="&amp;$A34,'KRM Sensitivities'!$CR$4:$CR$65536)</f>
        <v>0</v>
      </c>
      <c r="CP34" s="80">
        <f>SUMIF('KRM Sensitivities'!$C$4:$C$422,"="&amp;$A34,'KRM Sensitivities'!$CS$4:$CS$65536)</f>
        <v>0</v>
      </c>
      <c r="CQ34" s="80">
        <f>SUMIF('KRM Sensitivities'!$C$4:$C$422,"="&amp;$A34,'KRM Sensitivities'!$CT$4:$CT$65536)</f>
        <v>0</v>
      </c>
      <c r="CR34" s="80">
        <f>SUMIF('KRM Sensitivities'!$C$4:$C$422,"="&amp;$A34,'KRM Sensitivities'!$CU$4:$CU$65536)</f>
        <v>0</v>
      </c>
      <c r="CS34" s="80">
        <f>SUMIF('KRM Sensitivities'!$C$4:$C$422,"="&amp;$A34,'KRM Sensitivities'!$CV$4:$CV$65536)</f>
        <v>0</v>
      </c>
      <c r="CT34" s="80">
        <f>SUMIF('KRM Sensitivities'!$C$4:$C$422,"="&amp;$A34,'KRM Sensitivities'!$CW$4:$CW$65536)</f>
        <v>0</v>
      </c>
      <c r="CU34" s="80">
        <f>SUMIF('KRM Sensitivities'!$C$4:$C$422,"="&amp;$A34,'KRM Sensitivities'!$CX$4:$CX$65536)</f>
        <v>0</v>
      </c>
      <c r="CV34" s="80">
        <f>SUMIF('KRM Sensitivities'!$C$4:$C$422,"="&amp;$A34,'KRM Sensitivities'!$CY$4:$CY$65536)</f>
        <v>0</v>
      </c>
      <c r="CW34" s="80">
        <f>SUMIF('KRM Sensitivities'!$C$4:$C$422,"="&amp;$A34,'KRM Sensitivities'!$CZ$4:$CZ$65536)</f>
        <v>0</v>
      </c>
      <c r="CX34" s="80">
        <f>SUMIF('KRM Sensitivities'!$C$4:$C$422,"="&amp;$A34,'KRM Sensitivities'!$DA$4:$DA$65536)</f>
        <v>0</v>
      </c>
      <c r="CY34" s="80">
        <f>SUMIF('KRM Sensitivities'!$C$4:$C$422,"="&amp;$A34,'KRM Sensitivities'!$DB$4:$DB$65536)</f>
        <v>0</v>
      </c>
      <c r="CZ34" s="80">
        <f>SUMIF('KRM Sensitivities'!$C$4:$C$422,"="&amp;$A34,'KRM Sensitivities'!$DC$4:$DC$65536)</f>
        <v>0</v>
      </c>
      <c r="DA34" s="80">
        <f>SUMIF('KRM Sensitivities'!$C$4:$C$422,"="&amp;$A34,'KRM Sensitivities'!$DD$4:$DD$65536)</f>
        <v>0</v>
      </c>
      <c r="DB34" s="80">
        <f>SUMIF('KRM Sensitivities'!$C$4:$C$422,"="&amp;$A34,'KRM Sensitivities'!$DE$4:$DE$65536)</f>
        <v>0</v>
      </c>
      <c r="DC34" s="80">
        <f>SUMIF('KRM Sensitivities'!$C$4:$C$422,"="&amp;$A34,'KRM Sensitivities'!$DF$4:$DF$65536)</f>
        <v>0</v>
      </c>
      <c r="DD34" s="80">
        <f>SUMIF('KRM Sensitivities'!$C$4:$C$422,"="&amp;$A34,'KRM Sensitivities'!$DG$4:$DG$65536)</f>
        <v>0</v>
      </c>
      <c r="DE34" s="80">
        <f>SUMIF('KRM Sensitivities'!$C$4:$C$422,"="&amp;$A34,'KRM Sensitivities'!$DH$4:$DH$65536)</f>
        <v>0</v>
      </c>
      <c r="DF34" s="80">
        <f>SUMIF('KRM Sensitivities'!$C$4:$C$422,"="&amp;$A34,'KRM Sensitivities'!$DI$4:$DI$65536)</f>
        <v>0</v>
      </c>
      <c r="DG34" s="80">
        <f>SUMIF('KRM Sensitivities'!$C$4:$C$422,"="&amp;$A34,'KRM Sensitivities'!$DJ$4:$DJ$65536)</f>
        <v>0</v>
      </c>
      <c r="DH34" s="80">
        <f>SUMIF('KRM Sensitivities'!$C$4:$C$422,"="&amp;$A34,'KRM Sensitivities'!$DK$4:$DK$65536)</f>
        <v>0</v>
      </c>
      <c r="DI34" s="80">
        <f>SUMIF('KRM Sensitivities'!$C$4:$C$422,"="&amp;$A34,'KRM Sensitivities'!$DL$4:$DL$65536)</f>
        <v>0</v>
      </c>
      <c r="DJ34" s="80">
        <f>SUMIF('KRM Sensitivities'!$C$4:$C$422,"="&amp;$A34,'KRM Sensitivities'!$DM$4:$DM$65536)</f>
        <v>0</v>
      </c>
      <c r="DK34" s="80">
        <f>SUMIF('KRM Sensitivities'!$C$4:$C$422,"="&amp;$A34,'KRM Sensitivities'!$DN$4:$DN$65536)</f>
        <v>0</v>
      </c>
      <c r="DL34" s="80">
        <f>SUMIF('KRM Sensitivities'!$C$4:$C$422,"="&amp;$A34,'KRM Sensitivities'!$DO$4:$DO$65536)</f>
        <v>0</v>
      </c>
      <c r="DM34" s="80">
        <f>SUMIF('KRM Sensitivities'!$C$4:$C$422,"="&amp;$A34,'KRM Sensitivities'!$DP$4:$DP$65536)</f>
        <v>0</v>
      </c>
      <c r="DN34" s="80">
        <f>SUMIF('KRM Sensitivities'!$C$4:$C$422,"="&amp;$A34,'KRM Sensitivities'!$DQ$4:$DQ$65536)</f>
        <v>0</v>
      </c>
      <c r="DO34" s="80">
        <f>SUMIF('KRM Sensitivities'!$C$4:$C$422,"="&amp;$A34,'KRM Sensitivities'!$DR$4:$DR$65536)</f>
        <v>0</v>
      </c>
      <c r="DP34" s="80">
        <f>SUMIF('KRM Sensitivities'!$C$4:$C$422,"="&amp;$A34,'KRM Sensitivities'!$DS$4:$DS$65536)</f>
        <v>0</v>
      </c>
      <c r="DQ34" s="80">
        <f>SUMIF('KRM Sensitivities'!$C$4:$C$422,"="&amp;$A34,'KRM Sensitivities'!$DT$4:$DT$65536)</f>
        <v>0</v>
      </c>
      <c r="DR34" s="61" t="str">
        <f t="shared" si="0"/>
        <v>YC3Y</v>
      </c>
      <c r="DS34" s="61" t="str">
        <f t="shared" si="1"/>
        <v>YCCAD3Y</v>
      </c>
    </row>
    <row r="35" spans="1:123" x14ac:dyDescent="0.2">
      <c r="A35">
        <v>292</v>
      </c>
      <c r="B35" t="s">
        <v>9</v>
      </c>
      <c r="C35" t="s">
        <v>369</v>
      </c>
      <c r="D35" t="s">
        <v>528</v>
      </c>
      <c r="E35" t="s">
        <v>25</v>
      </c>
      <c r="F35" t="s">
        <v>34</v>
      </c>
      <c r="G35">
        <v>0.63723099999999999</v>
      </c>
      <c r="H35">
        <v>1.15194</v>
      </c>
      <c r="I35" s="80">
        <f>SUMIF('KRM Sensitivities'!$C$4:$C$422,"="&amp;$A35,'KRM Sensitivities'!$L$4:$L$65536)</f>
        <v>-73.33</v>
      </c>
      <c r="J35" s="80">
        <f>SUMIF('KRM Sensitivities'!$C$4:$C$422,"="&amp;$A35,'KRM Sensitivities'!$M$4:$M$65536)</f>
        <v>-73.33</v>
      </c>
      <c r="K35" s="80">
        <f>SUMIF('KRM Sensitivities'!$C$4:$C$422,"="&amp;$A35,'KRM Sensitivities'!$N$4:$N$65536)</f>
        <v>-73.33</v>
      </c>
      <c r="L35" s="80">
        <f>SUMIF('KRM Sensitivities'!$C$4:$C$422,"="&amp;$A35,'KRM Sensitivities'!$O$4:$O$65536)</f>
        <v>-73.33</v>
      </c>
      <c r="M35" s="80">
        <f>SUMIF('KRM Sensitivities'!$C$4:$C$422,"="&amp;$A35,'KRM Sensitivities'!$P$4:$P$65536)</f>
        <v>-64.03</v>
      </c>
      <c r="N35" s="80">
        <f>SUMIF('KRM Sensitivities'!$C$4:$C$422,"="&amp;$A35,'KRM Sensitivities'!$Q$4:$Q$65536)</f>
        <v>-64.03</v>
      </c>
      <c r="O35" s="80">
        <f>SUMIF('KRM Sensitivities'!$C$4:$C$422,"="&amp;$A35,'KRM Sensitivities'!$R$4:$R$65536)</f>
        <v>0</v>
      </c>
      <c r="P35" s="80">
        <f>SUMIF('KRM Sensitivities'!$C$4:$C$422,"="&amp;$A35,'KRM Sensitivities'!$S$4:$S$65536)</f>
        <v>0</v>
      </c>
      <c r="Q35" s="80">
        <f>SUMIF('KRM Sensitivities'!$C$4:$C$422,"="&amp;$A35,'KRM Sensitivities'!$T$4:$T$65536)</f>
        <v>0</v>
      </c>
      <c r="R35" s="80">
        <f>SUMIF('KRM Sensitivities'!$C$4:$C$422,"="&amp;$A35,'KRM Sensitivities'!$U$4:$U$65536)</f>
        <v>0</v>
      </c>
      <c r="S35" s="80">
        <f>SUMIF('KRM Sensitivities'!$C$4:$C$422,"="&amp;$A35,'KRM Sensitivities'!$V$4:$V$65536)</f>
        <v>-64.38</v>
      </c>
      <c r="T35" s="80">
        <f>SUMIF('KRM Sensitivities'!$C$4:$C$422,"="&amp;$A35,'KRM Sensitivities'!$W$4:$W$65536)</f>
        <v>-64.38</v>
      </c>
      <c r="U35" s="80">
        <f>SUMIF('KRM Sensitivities'!$C$4:$C$422,"="&amp;$A35,'KRM Sensitivities'!$X$4:$X$65536)</f>
        <v>0</v>
      </c>
      <c r="V35" s="80">
        <f>SUMIF('KRM Sensitivities'!$C$4:$C$422,"="&amp;$A35,'KRM Sensitivities'!$Y$4:$Y$65536)</f>
        <v>0</v>
      </c>
      <c r="W35" s="80">
        <f>SUMIF('KRM Sensitivities'!$C$4:$C$422,"="&amp;$A35,'KRM Sensitivities'!$Z$4:$Z$65536)</f>
        <v>0.35</v>
      </c>
      <c r="X35" s="80">
        <f>SUMIF('KRM Sensitivities'!$C$4:$C$422,"="&amp;$A35,'KRM Sensitivities'!$AA$4:$AA$65536)</f>
        <v>0.35</v>
      </c>
      <c r="Y35" s="80">
        <f>SUMIF('KRM Sensitivities'!$C$4:$C$422,"="&amp;$A35,'KRM Sensitivities'!$AB$4:$AB$65536)</f>
        <v>0</v>
      </c>
      <c r="Z35" s="80">
        <f>SUMIF('KRM Sensitivities'!$C$4:$C$422,"="&amp;$A35,'KRM Sensitivities'!$AC$4:$AC$65536)</f>
        <v>0</v>
      </c>
      <c r="AA35" s="80">
        <f>SUMIF('KRM Sensitivities'!$C$4:$C$422,"="&amp;$A35,'KRM Sensitivities'!$AD$4:$AD$65536)</f>
        <v>0</v>
      </c>
      <c r="AB35" s="80">
        <f>SUMIF('KRM Sensitivities'!$C$4:$C$422,"="&amp;$A35,'KRM Sensitivities'!$AE$4:$AE$65536)</f>
        <v>0</v>
      </c>
      <c r="AC35" s="80">
        <f>SUMIF('KRM Sensitivities'!$C$4:$C$422,"="&amp;$A35,'KRM Sensitivities'!$AF$4:$AF$65536)</f>
        <v>0</v>
      </c>
      <c r="AD35" s="80">
        <f>SUMIF('KRM Sensitivities'!$C$4:$C$422,"="&amp;$A35,'KRM Sensitivities'!$AG$4:$AG$65536)</f>
        <v>0</v>
      </c>
      <c r="AE35" s="80">
        <f>SUMIF('KRM Sensitivities'!$C$4:$C$422,"="&amp;$A35,'KRM Sensitivities'!$AH$4:$AH$65536)</f>
        <v>0</v>
      </c>
      <c r="AF35" s="80">
        <f>SUMIF('KRM Sensitivities'!$C$4:$C$422,"="&amp;$A35,'KRM Sensitivities'!$AI$4:$AI$65536)</f>
        <v>0</v>
      </c>
      <c r="AG35" s="80">
        <f>SUMIF('KRM Sensitivities'!$C$4:$C$422,"="&amp;$A35,'KRM Sensitivities'!$AJ$4:$AJ$65536)</f>
        <v>0</v>
      </c>
      <c r="AH35" s="80">
        <f>SUMIF('KRM Sensitivities'!$C$4:$C$422,"="&amp;$A35,'KRM Sensitivities'!$AK$4:$AK$65536)</f>
        <v>0</v>
      </c>
      <c r="AI35" s="80">
        <f>SUMIF('KRM Sensitivities'!$C$4:$C$422,"="&amp;$A35,'KRM Sensitivities'!$AL$4:$AL$65536)</f>
        <v>0</v>
      </c>
      <c r="AJ35" s="80">
        <f>SUMIF('KRM Sensitivities'!$C$4:$C$422,"="&amp;$A35,'KRM Sensitivities'!$AM$4:$AM$65536)</f>
        <v>0</v>
      </c>
      <c r="AK35" s="80">
        <f>SUMIF('KRM Sensitivities'!$C$4:$C$422,"="&amp;$A35,'KRM Sensitivities'!$AN$4:$AN$65536)</f>
        <v>0</v>
      </c>
      <c r="AL35" s="80">
        <f>SUMIF('KRM Sensitivities'!$C$4:$C$422,"="&amp;$A35,'KRM Sensitivities'!$AO$4:$AO$65536)</f>
        <v>0</v>
      </c>
      <c r="AM35" s="80">
        <f>SUMIF('KRM Sensitivities'!$C$4:$C$422,"="&amp;$A35,'KRM Sensitivities'!$AP$4:$AP$65536)</f>
        <v>0</v>
      </c>
      <c r="AN35" s="80">
        <f>SUMIF('KRM Sensitivities'!$C$4:$C$422,"="&amp;$A35,'KRM Sensitivities'!$AQ$4:$AQ$65536)</f>
        <v>0</v>
      </c>
      <c r="AO35" s="80">
        <f>SUMIF('KRM Sensitivities'!$C$4:$C$422,"="&amp;$A35,'KRM Sensitivities'!$AR$4:$AR$65536)</f>
        <v>0</v>
      </c>
      <c r="AP35" s="80">
        <f>SUMIF('KRM Sensitivities'!$C$4:$C$422,"="&amp;$A35,'KRM Sensitivities'!$AS$4:$AS$65536)</f>
        <v>0</v>
      </c>
      <c r="AQ35" s="80">
        <f>SUMIF('KRM Sensitivities'!$C$4:$C$422,"="&amp;$A35,'KRM Sensitivities'!$AT$4:$AT$65536)</f>
        <v>0</v>
      </c>
      <c r="AR35" s="80">
        <f>SUMIF('KRM Sensitivities'!$C$4:$C$422,"="&amp;$A35,'KRM Sensitivities'!$AU$4:$AU$65536)</f>
        <v>0</v>
      </c>
      <c r="AS35" s="80">
        <f>SUMIF('KRM Sensitivities'!$C$4:$C$422,"="&amp;$A35,'KRM Sensitivities'!$AV$4:$AV$65536)</f>
        <v>0</v>
      </c>
      <c r="AT35" s="80">
        <f>SUMIF('KRM Sensitivities'!$C$4:$C$422,"="&amp;$A35,'KRM Sensitivities'!$AW$4:$AW$65536)</f>
        <v>0</v>
      </c>
      <c r="AU35" s="80">
        <f>SUMIF('KRM Sensitivities'!$C$4:$C$422,"="&amp;$A35,'KRM Sensitivities'!$AX$4:$AX$65536)</f>
        <v>0</v>
      </c>
      <c r="AV35" s="80">
        <f>SUMIF('KRM Sensitivities'!$C$4:$C$422,"="&amp;$A35,'KRM Sensitivities'!$AY$4:$AY$65536)</f>
        <v>0</v>
      </c>
      <c r="AW35" s="80">
        <f>SUMIF('KRM Sensitivities'!$C$4:$C$422,"="&amp;$A35,'KRM Sensitivities'!$AZ$4:$AZ$65536)</f>
        <v>0</v>
      </c>
      <c r="AX35" s="80">
        <f>SUMIF('KRM Sensitivities'!$C$4:$C$422,"="&amp;$A35,'KRM Sensitivities'!$BA$4:$BA$65536)</f>
        <v>0</v>
      </c>
      <c r="AY35" s="80">
        <f>SUMIF('KRM Sensitivities'!$C$4:$C$422,"="&amp;$A35,'KRM Sensitivities'!$BB$4:$BB$65536)</f>
        <v>0</v>
      </c>
      <c r="AZ35" s="80">
        <f>SUMIF('KRM Sensitivities'!$C$4:$C$422,"="&amp;$A35,'KRM Sensitivities'!$BC$4:$BC$65536)</f>
        <v>0</v>
      </c>
      <c r="BA35" s="80">
        <f>SUMIF('KRM Sensitivities'!$C$4:$C$422,"="&amp;$A35,'KRM Sensitivities'!$BD$4:$BD$65536)</f>
        <v>0</v>
      </c>
      <c r="BB35" s="80">
        <f>SUMIF('KRM Sensitivities'!$C$4:$C$422,"="&amp;$A35,'KRM Sensitivities'!$BE$4:$BE$65536)</f>
        <v>0</v>
      </c>
      <c r="BC35" s="80">
        <f>SUMIF('KRM Sensitivities'!$C$4:$C$422,"="&amp;$A35,'KRM Sensitivities'!$BF$4:$BF$65536)</f>
        <v>0</v>
      </c>
      <c r="BD35" s="80">
        <f>SUMIF('KRM Sensitivities'!$C$4:$C$422,"="&amp;$A35,'KRM Sensitivities'!$BG$4:$BG$65536)</f>
        <v>-9.3000000000000007</v>
      </c>
      <c r="BE35" s="80">
        <f>SUMIF('KRM Sensitivities'!$C$4:$C$422,"="&amp;$A35,'KRM Sensitivities'!$BH$4:$BH$65536)</f>
        <v>0</v>
      </c>
      <c r="BF35" s="80">
        <f>SUMIF('KRM Sensitivities'!$C$4:$C$422,"="&amp;$A35,'KRM Sensitivities'!$BI$4:$BI$65536)</f>
        <v>0</v>
      </c>
      <c r="BG35" s="80">
        <f>SUMIF('KRM Sensitivities'!$C$4:$C$422,"="&amp;$A35,'KRM Sensitivities'!$BJ$4:$BJ$65536)</f>
        <v>0</v>
      </c>
      <c r="BH35" s="80">
        <f>SUMIF('KRM Sensitivities'!$C$4:$C$422,"="&amp;$A35,'KRM Sensitivities'!$BL$4:$BL$65536)</f>
        <v>0</v>
      </c>
      <c r="BI35" s="80">
        <f>SUMIF('KRM Sensitivities'!$C$4:$C$422,"="&amp;$A35,'KRM Sensitivities'!$BM$4:$BM$65536)</f>
        <v>0</v>
      </c>
      <c r="BJ35" s="80">
        <f>SUMIF('KRM Sensitivities'!$C$4:$C$422,"="&amp;$A35,'KRM Sensitivities'!$BK$4:$BK$65536)</f>
        <v>0</v>
      </c>
      <c r="BK35" s="80">
        <f>SUMIF('KRM Sensitivities'!$C$4:$C$422,"="&amp;$A35,'KRM Sensitivities'!$BN$4:$BN$65536)</f>
        <v>0</v>
      </c>
      <c r="BL35" s="80">
        <f>SUMIF('KRM Sensitivities'!$C$4:$C$422,"="&amp;$A35,'KRM Sensitivities'!$BO$4:$BO$65536)</f>
        <v>-9.3000000000000007</v>
      </c>
      <c r="BM35" s="80">
        <f>SUMIF('KRM Sensitivities'!$C$4:$C$422,"="&amp;$A35,'KRM Sensitivities'!$BP$4:$BP$65536)</f>
        <v>0</v>
      </c>
      <c r="BN35" s="80">
        <f>SUMIF('KRM Sensitivities'!$C$4:$C$422,"="&amp;$A35,'KRM Sensitivities'!$BQ$4:$BQ$65536)</f>
        <v>0</v>
      </c>
      <c r="BO35" s="80">
        <f>SUMIF('KRM Sensitivities'!$C$4:$C$422,"="&amp;$A35,'KRM Sensitivities'!$BR$4:$BR$65536)</f>
        <v>0</v>
      </c>
      <c r="BP35" s="80">
        <f>SUMIF('KRM Sensitivities'!$C$4:$C$422,"="&amp;$A35,'KRM Sensitivities'!$BS$4:$BS$65536)</f>
        <v>0</v>
      </c>
      <c r="BQ35" s="80">
        <f>SUMIF('KRM Sensitivities'!$C$4:$C$422,"="&amp;$A35,'KRM Sensitivities'!$BT$4:$BT$65536)</f>
        <v>0</v>
      </c>
      <c r="BR35" s="80">
        <f>SUMIF('KRM Sensitivities'!$C$4:$C$422,"="&amp;$A35,'KRM Sensitivities'!$BU$4:$BU$65536)</f>
        <v>0</v>
      </c>
      <c r="BS35" s="80">
        <f>SUMIF('KRM Sensitivities'!$C$4:$C$422,"="&amp;$A35,'KRM Sensitivities'!$BV$4:$BV$65536)</f>
        <v>0</v>
      </c>
      <c r="BT35" s="80">
        <f>SUMIF('KRM Sensitivities'!$C$4:$C$422,"="&amp;$A35,'KRM Sensitivities'!$BW$4:$BW$65536)</f>
        <v>0</v>
      </c>
      <c r="BU35" s="80">
        <f>SUMIF('KRM Sensitivities'!$C$4:$C$422,"="&amp;$A35,'KRM Sensitivities'!$BX$4:$BX$65536)</f>
        <v>0</v>
      </c>
      <c r="BV35" s="80">
        <f>SUMIF('KRM Sensitivities'!$C$4:$C$422,"="&amp;$A35,'KRM Sensitivities'!$BY$4:$BY$65536)</f>
        <v>0</v>
      </c>
      <c r="BW35" s="80">
        <f>SUMIF('KRM Sensitivities'!$C$4:$C$422,"="&amp;$A35,'KRM Sensitivities'!$BZ$4:$BZ$65536)</f>
        <v>0</v>
      </c>
      <c r="BX35" s="80">
        <f>SUMIF('KRM Sensitivities'!$C$4:$C$422,"="&amp;$A35,'KRM Sensitivities'!$CA$4:$CA$65536)</f>
        <v>0</v>
      </c>
      <c r="BY35" s="80">
        <f>SUMIF('KRM Sensitivities'!$C$4:$C$422,"="&amp;$A35,'KRM Sensitivities'!$CB$4:$CB$65536)</f>
        <v>0</v>
      </c>
      <c r="BZ35" s="80">
        <f>SUMIF('KRM Sensitivities'!$C$4:$C$422,"="&amp;$A35,'KRM Sensitivities'!$CC$4:$CC$65536)</f>
        <v>0</v>
      </c>
      <c r="CA35" s="80">
        <f>SUMIF('KRM Sensitivities'!$C$4:$C$422,"="&amp;$A35,'KRM Sensitivities'!$CD$4:$CD$65536)</f>
        <v>0</v>
      </c>
      <c r="CB35" s="80">
        <f>SUMIF('KRM Sensitivities'!$C$4:$C$422,"="&amp;$A35,'KRM Sensitivities'!$CE$4:$CE$65536)</f>
        <v>-9.3000000000000007</v>
      </c>
      <c r="CC35" s="80">
        <f>SUMIF('KRM Sensitivities'!$C$4:$C$422,"="&amp;$A35,'KRM Sensitivities'!$CF$4:$CF$65536)</f>
        <v>-9.3000000000000007</v>
      </c>
      <c r="CD35" s="80">
        <f>SUMIF('KRM Sensitivities'!$C$4:$C$422,"="&amp;$A35,'KRM Sensitivities'!$CG$4:$CG$65536)</f>
        <v>0</v>
      </c>
      <c r="CE35" s="80">
        <f>SUMIF('KRM Sensitivities'!$C$4:$C$422,"="&amp;$A35,'KRM Sensitivities'!$CH$4:$CH$65536)</f>
        <v>0</v>
      </c>
      <c r="CF35" s="80">
        <f>SUMIF('KRM Sensitivities'!$C$4:$C$422,"="&amp;$A35,'KRM Sensitivities'!$CI$4:$CI$65536)</f>
        <v>0</v>
      </c>
      <c r="CG35" s="80">
        <f>SUMIF('KRM Sensitivities'!$C$4:$C$422,"="&amp;$A35,'KRM Sensitivities'!$CJ$4:$CJ$65536)</f>
        <v>0</v>
      </c>
      <c r="CH35" s="80">
        <f>SUMIF('KRM Sensitivities'!$C$4:$C$422,"="&amp;$A35,'KRM Sensitivities'!$CK$4:$CK$65536)</f>
        <v>0</v>
      </c>
      <c r="CI35" s="80">
        <f>SUMIF('KRM Sensitivities'!$C$4:$C$422,"="&amp;$A35,'KRM Sensitivities'!$CL$4:$CL$65536)</f>
        <v>0</v>
      </c>
      <c r="CJ35" s="80">
        <f>SUMIF('KRM Sensitivities'!$C$4:$C$422,"="&amp;$A35,'KRM Sensitivities'!$CM$4:$CM$65536)</f>
        <v>0</v>
      </c>
      <c r="CK35" s="80">
        <f>SUMIF('KRM Sensitivities'!$C$4:$C$422,"="&amp;$A35,'KRM Sensitivities'!$CN$4:$CN$65536)</f>
        <v>0</v>
      </c>
      <c r="CL35" s="80">
        <f>SUMIF('KRM Sensitivities'!$C$4:$C$422,"="&amp;$A35,'KRM Sensitivities'!$CO$4:$CO$65536)</f>
        <v>0</v>
      </c>
      <c r="CM35" s="80">
        <f>SUMIF('KRM Sensitivities'!$C$4:$C$422,"="&amp;$A35,'KRM Sensitivities'!$CP$4:$CP$65536)</f>
        <v>0</v>
      </c>
      <c r="CN35" s="80">
        <f>SUMIF('KRM Sensitivities'!$C$4:$C$422,"="&amp;$A35,'KRM Sensitivities'!$CQ$4:$CQ$65536)</f>
        <v>0</v>
      </c>
      <c r="CO35" s="80">
        <f>SUMIF('KRM Sensitivities'!$C$4:$C$422,"="&amp;$A35,'KRM Sensitivities'!$CR$4:$CR$65536)</f>
        <v>0</v>
      </c>
      <c r="CP35" s="80">
        <f>SUMIF('KRM Sensitivities'!$C$4:$C$422,"="&amp;$A35,'KRM Sensitivities'!$CS$4:$CS$65536)</f>
        <v>0</v>
      </c>
      <c r="CQ35" s="80">
        <f>SUMIF('KRM Sensitivities'!$C$4:$C$422,"="&amp;$A35,'KRM Sensitivities'!$CT$4:$CT$65536)</f>
        <v>0</v>
      </c>
      <c r="CR35" s="80">
        <f>SUMIF('KRM Sensitivities'!$C$4:$C$422,"="&amp;$A35,'KRM Sensitivities'!$CU$4:$CU$65536)</f>
        <v>0</v>
      </c>
      <c r="CS35" s="80">
        <f>SUMIF('KRM Sensitivities'!$C$4:$C$422,"="&amp;$A35,'KRM Sensitivities'!$CV$4:$CV$65536)</f>
        <v>0</v>
      </c>
      <c r="CT35" s="80">
        <f>SUMIF('KRM Sensitivities'!$C$4:$C$422,"="&amp;$A35,'KRM Sensitivities'!$CW$4:$CW$65536)</f>
        <v>0</v>
      </c>
      <c r="CU35" s="80">
        <f>SUMIF('KRM Sensitivities'!$C$4:$C$422,"="&amp;$A35,'KRM Sensitivities'!$CX$4:$CX$65536)</f>
        <v>0</v>
      </c>
      <c r="CV35" s="80">
        <f>SUMIF('KRM Sensitivities'!$C$4:$C$422,"="&amp;$A35,'KRM Sensitivities'!$CY$4:$CY$65536)</f>
        <v>0</v>
      </c>
      <c r="CW35" s="80">
        <f>SUMIF('KRM Sensitivities'!$C$4:$C$422,"="&amp;$A35,'KRM Sensitivities'!$CZ$4:$CZ$65536)</f>
        <v>0</v>
      </c>
      <c r="CX35" s="80">
        <f>SUMIF('KRM Sensitivities'!$C$4:$C$422,"="&amp;$A35,'KRM Sensitivities'!$DA$4:$DA$65536)</f>
        <v>0</v>
      </c>
      <c r="CY35" s="80">
        <f>SUMIF('KRM Sensitivities'!$C$4:$C$422,"="&amp;$A35,'KRM Sensitivities'!$DB$4:$DB$65536)</f>
        <v>0</v>
      </c>
      <c r="CZ35" s="80">
        <f>SUMIF('KRM Sensitivities'!$C$4:$C$422,"="&amp;$A35,'KRM Sensitivities'!$DC$4:$DC$65536)</f>
        <v>0</v>
      </c>
      <c r="DA35" s="80">
        <f>SUMIF('KRM Sensitivities'!$C$4:$C$422,"="&amp;$A35,'KRM Sensitivities'!$DD$4:$DD$65536)</f>
        <v>0</v>
      </c>
      <c r="DB35" s="80">
        <f>SUMIF('KRM Sensitivities'!$C$4:$C$422,"="&amp;$A35,'KRM Sensitivities'!$DE$4:$DE$65536)</f>
        <v>0</v>
      </c>
      <c r="DC35" s="80">
        <f>SUMIF('KRM Sensitivities'!$C$4:$C$422,"="&amp;$A35,'KRM Sensitivities'!$DF$4:$DF$65536)</f>
        <v>0</v>
      </c>
      <c r="DD35" s="80">
        <f>SUMIF('KRM Sensitivities'!$C$4:$C$422,"="&amp;$A35,'KRM Sensitivities'!$DG$4:$DG$65536)</f>
        <v>0</v>
      </c>
      <c r="DE35" s="80">
        <f>SUMIF('KRM Sensitivities'!$C$4:$C$422,"="&amp;$A35,'KRM Sensitivities'!$DH$4:$DH$65536)</f>
        <v>0</v>
      </c>
      <c r="DF35" s="80">
        <f>SUMIF('KRM Sensitivities'!$C$4:$C$422,"="&amp;$A35,'KRM Sensitivities'!$DI$4:$DI$65536)</f>
        <v>0</v>
      </c>
      <c r="DG35" s="80">
        <f>SUMIF('KRM Sensitivities'!$C$4:$C$422,"="&amp;$A35,'KRM Sensitivities'!$DJ$4:$DJ$65536)</f>
        <v>0</v>
      </c>
      <c r="DH35" s="80">
        <f>SUMIF('KRM Sensitivities'!$C$4:$C$422,"="&amp;$A35,'KRM Sensitivities'!$DK$4:$DK$65536)</f>
        <v>0</v>
      </c>
      <c r="DI35" s="80">
        <f>SUMIF('KRM Sensitivities'!$C$4:$C$422,"="&amp;$A35,'KRM Sensitivities'!$DL$4:$DL$65536)</f>
        <v>0</v>
      </c>
      <c r="DJ35" s="80">
        <f>SUMIF('KRM Sensitivities'!$C$4:$C$422,"="&amp;$A35,'KRM Sensitivities'!$DM$4:$DM$65536)</f>
        <v>0</v>
      </c>
      <c r="DK35" s="80">
        <f>SUMIF('KRM Sensitivities'!$C$4:$C$422,"="&amp;$A35,'KRM Sensitivities'!$DN$4:$DN$65536)</f>
        <v>0</v>
      </c>
      <c r="DL35" s="80">
        <f>SUMIF('KRM Sensitivities'!$C$4:$C$422,"="&amp;$A35,'KRM Sensitivities'!$DO$4:$DO$65536)</f>
        <v>0</v>
      </c>
      <c r="DM35" s="80">
        <f>SUMIF('KRM Sensitivities'!$C$4:$C$422,"="&amp;$A35,'KRM Sensitivities'!$DP$4:$DP$65536)</f>
        <v>0</v>
      </c>
      <c r="DN35" s="80">
        <f>SUMIF('KRM Sensitivities'!$C$4:$C$422,"="&amp;$A35,'KRM Sensitivities'!$DQ$4:$DQ$65536)</f>
        <v>0</v>
      </c>
      <c r="DO35" s="80">
        <f>SUMIF('KRM Sensitivities'!$C$4:$C$422,"="&amp;$A35,'KRM Sensitivities'!$DR$4:$DR$65536)</f>
        <v>0</v>
      </c>
      <c r="DP35" s="80">
        <f>SUMIF('KRM Sensitivities'!$C$4:$C$422,"="&amp;$A35,'KRM Sensitivities'!$DS$4:$DS$65536)</f>
        <v>0</v>
      </c>
      <c r="DQ35" s="80">
        <f>SUMIF('KRM Sensitivities'!$C$4:$C$422,"="&amp;$A35,'KRM Sensitivities'!$DT$4:$DT$65536)</f>
        <v>0</v>
      </c>
      <c r="DR35" s="61" t="str">
        <f t="shared" si="0"/>
        <v>YC5Y</v>
      </c>
      <c r="DS35" s="61" t="str">
        <f t="shared" si="1"/>
        <v>YCCAD5Y</v>
      </c>
    </row>
    <row r="36" spans="1:123" x14ac:dyDescent="0.2">
      <c r="A36">
        <v>293</v>
      </c>
      <c r="B36" t="s">
        <v>9</v>
      </c>
      <c r="C36" t="s">
        <v>369</v>
      </c>
      <c r="D36" t="s">
        <v>528</v>
      </c>
      <c r="E36" t="s">
        <v>25</v>
      </c>
      <c r="F36" t="s">
        <v>7</v>
      </c>
      <c r="G36">
        <v>0.68046200000000001</v>
      </c>
      <c r="H36">
        <v>1.31335</v>
      </c>
      <c r="I36" s="80">
        <f>SUMIF('KRM Sensitivities'!$C$4:$C$422,"="&amp;$A36,'KRM Sensitivities'!$L$4:$L$65536)</f>
        <v>-6971.8</v>
      </c>
      <c r="J36" s="80">
        <f>SUMIF('KRM Sensitivities'!$C$4:$C$422,"="&amp;$A36,'KRM Sensitivities'!$M$4:$M$65536)</f>
        <v>-6971.8</v>
      </c>
      <c r="K36" s="80">
        <f>SUMIF('KRM Sensitivities'!$C$4:$C$422,"="&amp;$A36,'KRM Sensitivities'!$N$4:$N$65536)</f>
        <v>-6971.8</v>
      </c>
      <c r="L36" s="80">
        <f>SUMIF('KRM Sensitivities'!$C$4:$C$422,"="&amp;$A36,'KRM Sensitivities'!$O$4:$O$65536)</f>
        <v>-6971.8</v>
      </c>
      <c r="M36" s="80">
        <f>SUMIF('KRM Sensitivities'!$C$4:$C$422,"="&amp;$A36,'KRM Sensitivities'!$P$4:$P$65536)</f>
        <v>-6992.92</v>
      </c>
      <c r="N36" s="80">
        <f>SUMIF('KRM Sensitivities'!$C$4:$C$422,"="&amp;$A36,'KRM Sensitivities'!$Q$4:$Q$65536)</f>
        <v>-6992.92</v>
      </c>
      <c r="O36" s="80">
        <f>SUMIF('KRM Sensitivities'!$C$4:$C$422,"="&amp;$A36,'KRM Sensitivities'!$R$4:$R$65536)</f>
        <v>0</v>
      </c>
      <c r="P36" s="80">
        <f>SUMIF('KRM Sensitivities'!$C$4:$C$422,"="&amp;$A36,'KRM Sensitivities'!$S$4:$S$65536)</f>
        <v>0</v>
      </c>
      <c r="Q36" s="80">
        <f>SUMIF('KRM Sensitivities'!$C$4:$C$422,"="&amp;$A36,'KRM Sensitivities'!$T$4:$T$65536)</f>
        <v>0</v>
      </c>
      <c r="R36" s="80">
        <f>SUMIF('KRM Sensitivities'!$C$4:$C$422,"="&amp;$A36,'KRM Sensitivities'!$U$4:$U$65536)</f>
        <v>0</v>
      </c>
      <c r="S36" s="80">
        <f>SUMIF('KRM Sensitivities'!$C$4:$C$422,"="&amp;$A36,'KRM Sensitivities'!$V$4:$V$65536)</f>
        <v>-6993.14</v>
      </c>
      <c r="T36" s="80">
        <f>SUMIF('KRM Sensitivities'!$C$4:$C$422,"="&amp;$A36,'KRM Sensitivities'!$W$4:$W$65536)</f>
        <v>-6993.14</v>
      </c>
      <c r="U36" s="80">
        <f>SUMIF('KRM Sensitivities'!$C$4:$C$422,"="&amp;$A36,'KRM Sensitivities'!$X$4:$X$65536)</f>
        <v>0</v>
      </c>
      <c r="V36" s="80">
        <f>SUMIF('KRM Sensitivities'!$C$4:$C$422,"="&amp;$A36,'KRM Sensitivities'!$Y$4:$Y$65536)</f>
        <v>0</v>
      </c>
      <c r="W36" s="80">
        <f>SUMIF('KRM Sensitivities'!$C$4:$C$422,"="&amp;$A36,'KRM Sensitivities'!$Z$4:$Z$65536)</f>
        <v>0.22</v>
      </c>
      <c r="X36" s="80">
        <f>SUMIF('KRM Sensitivities'!$C$4:$C$422,"="&amp;$A36,'KRM Sensitivities'!$AA$4:$AA$65536)</f>
        <v>0.22</v>
      </c>
      <c r="Y36" s="80">
        <f>SUMIF('KRM Sensitivities'!$C$4:$C$422,"="&amp;$A36,'KRM Sensitivities'!$AB$4:$AB$65536)</f>
        <v>0</v>
      </c>
      <c r="Z36" s="80">
        <f>SUMIF('KRM Sensitivities'!$C$4:$C$422,"="&amp;$A36,'KRM Sensitivities'!$AC$4:$AC$65536)</f>
        <v>0</v>
      </c>
      <c r="AA36" s="80">
        <f>SUMIF('KRM Sensitivities'!$C$4:$C$422,"="&amp;$A36,'KRM Sensitivities'!$AD$4:$AD$65536)</f>
        <v>0</v>
      </c>
      <c r="AB36" s="80">
        <f>SUMIF('KRM Sensitivities'!$C$4:$C$422,"="&amp;$A36,'KRM Sensitivities'!$AE$4:$AE$65536)</f>
        <v>0</v>
      </c>
      <c r="AC36" s="80">
        <f>SUMIF('KRM Sensitivities'!$C$4:$C$422,"="&amp;$A36,'KRM Sensitivities'!$AF$4:$AF$65536)</f>
        <v>0</v>
      </c>
      <c r="AD36" s="80">
        <f>SUMIF('KRM Sensitivities'!$C$4:$C$422,"="&amp;$A36,'KRM Sensitivities'!$AG$4:$AG$65536)</f>
        <v>0</v>
      </c>
      <c r="AE36" s="80">
        <f>SUMIF('KRM Sensitivities'!$C$4:$C$422,"="&amp;$A36,'KRM Sensitivities'!$AH$4:$AH$65536)</f>
        <v>0</v>
      </c>
      <c r="AF36" s="80">
        <f>SUMIF('KRM Sensitivities'!$C$4:$C$422,"="&amp;$A36,'KRM Sensitivities'!$AI$4:$AI$65536)</f>
        <v>0</v>
      </c>
      <c r="AG36" s="80">
        <f>SUMIF('KRM Sensitivities'!$C$4:$C$422,"="&amp;$A36,'KRM Sensitivities'!$AJ$4:$AJ$65536)</f>
        <v>0</v>
      </c>
      <c r="AH36" s="80">
        <f>SUMIF('KRM Sensitivities'!$C$4:$C$422,"="&amp;$A36,'KRM Sensitivities'!$AK$4:$AK$65536)</f>
        <v>0</v>
      </c>
      <c r="AI36" s="80">
        <f>SUMIF('KRM Sensitivities'!$C$4:$C$422,"="&amp;$A36,'KRM Sensitivities'!$AL$4:$AL$65536)</f>
        <v>0</v>
      </c>
      <c r="AJ36" s="80">
        <f>SUMIF('KRM Sensitivities'!$C$4:$C$422,"="&amp;$A36,'KRM Sensitivities'!$AM$4:$AM$65536)</f>
        <v>0</v>
      </c>
      <c r="AK36" s="80">
        <f>SUMIF('KRM Sensitivities'!$C$4:$C$422,"="&amp;$A36,'KRM Sensitivities'!$AN$4:$AN$65536)</f>
        <v>0</v>
      </c>
      <c r="AL36" s="80">
        <f>SUMIF('KRM Sensitivities'!$C$4:$C$422,"="&amp;$A36,'KRM Sensitivities'!$AO$4:$AO$65536)</f>
        <v>0</v>
      </c>
      <c r="AM36" s="80">
        <f>SUMIF('KRM Sensitivities'!$C$4:$C$422,"="&amp;$A36,'KRM Sensitivities'!$AP$4:$AP$65536)</f>
        <v>0</v>
      </c>
      <c r="AN36" s="80">
        <f>SUMIF('KRM Sensitivities'!$C$4:$C$422,"="&amp;$A36,'KRM Sensitivities'!$AQ$4:$AQ$65536)</f>
        <v>0</v>
      </c>
      <c r="AO36" s="80">
        <f>SUMIF('KRM Sensitivities'!$C$4:$C$422,"="&amp;$A36,'KRM Sensitivities'!$AR$4:$AR$65536)</f>
        <v>0</v>
      </c>
      <c r="AP36" s="80">
        <f>SUMIF('KRM Sensitivities'!$C$4:$C$422,"="&amp;$A36,'KRM Sensitivities'!$AS$4:$AS$65536)</f>
        <v>0</v>
      </c>
      <c r="AQ36" s="80">
        <f>SUMIF('KRM Sensitivities'!$C$4:$C$422,"="&amp;$A36,'KRM Sensitivities'!$AT$4:$AT$65536)</f>
        <v>0</v>
      </c>
      <c r="AR36" s="80">
        <f>SUMIF('KRM Sensitivities'!$C$4:$C$422,"="&amp;$A36,'KRM Sensitivities'!$AU$4:$AU$65536)</f>
        <v>0</v>
      </c>
      <c r="AS36" s="80">
        <f>SUMIF('KRM Sensitivities'!$C$4:$C$422,"="&amp;$A36,'KRM Sensitivities'!$AV$4:$AV$65536)</f>
        <v>0</v>
      </c>
      <c r="AT36" s="80">
        <f>SUMIF('KRM Sensitivities'!$C$4:$C$422,"="&amp;$A36,'KRM Sensitivities'!$AW$4:$AW$65536)</f>
        <v>0</v>
      </c>
      <c r="AU36" s="80">
        <f>SUMIF('KRM Sensitivities'!$C$4:$C$422,"="&amp;$A36,'KRM Sensitivities'!$AX$4:$AX$65536)</f>
        <v>0</v>
      </c>
      <c r="AV36" s="80">
        <f>SUMIF('KRM Sensitivities'!$C$4:$C$422,"="&amp;$A36,'KRM Sensitivities'!$AY$4:$AY$65536)</f>
        <v>0</v>
      </c>
      <c r="AW36" s="80">
        <f>SUMIF('KRM Sensitivities'!$C$4:$C$422,"="&amp;$A36,'KRM Sensitivities'!$AZ$4:$AZ$65536)</f>
        <v>0</v>
      </c>
      <c r="AX36" s="80">
        <f>SUMIF('KRM Sensitivities'!$C$4:$C$422,"="&amp;$A36,'KRM Sensitivities'!$BA$4:$BA$65536)</f>
        <v>0</v>
      </c>
      <c r="AY36" s="80">
        <f>SUMIF('KRM Sensitivities'!$C$4:$C$422,"="&amp;$A36,'KRM Sensitivities'!$BB$4:$BB$65536)</f>
        <v>0</v>
      </c>
      <c r="AZ36" s="80">
        <f>SUMIF('KRM Sensitivities'!$C$4:$C$422,"="&amp;$A36,'KRM Sensitivities'!$BC$4:$BC$65536)</f>
        <v>0</v>
      </c>
      <c r="BA36" s="80">
        <f>SUMIF('KRM Sensitivities'!$C$4:$C$422,"="&amp;$A36,'KRM Sensitivities'!$BD$4:$BD$65536)</f>
        <v>0</v>
      </c>
      <c r="BB36" s="80">
        <f>SUMIF('KRM Sensitivities'!$C$4:$C$422,"="&amp;$A36,'KRM Sensitivities'!$BE$4:$BE$65536)</f>
        <v>0</v>
      </c>
      <c r="BC36" s="80">
        <f>SUMIF('KRM Sensitivities'!$C$4:$C$422,"="&amp;$A36,'KRM Sensitivities'!$BF$4:$BF$65536)</f>
        <v>0</v>
      </c>
      <c r="BD36" s="80">
        <f>SUMIF('KRM Sensitivities'!$C$4:$C$422,"="&amp;$A36,'KRM Sensitivities'!$BG$4:$BG$65536)</f>
        <v>21.12</v>
      </c>
      <c r="BE36" s="80">
        <f>SUMIF('KRM Sensitivities'!$C$4:$C$422,"="&amp;$A36,'KRM Sensitivities'!$BH$4:$BH$65536)</f>
        <v>0</v>
      </c>
      <c r="BF36" s="80">
        <f>SUMIF('KRM Sensitivities'!$C$4:$C$422,"="&amp;$A36,'KRM Sensitivities'!$BI$4:$BI$65536)</f>
        <v>0</v>
      </c>
      <c r="BG36" s="80">
        <f>SUMIF('KRM Sensitivities'!$C$4:$C$422,"="&amp;$A36,'KRM Sensitivities'!$BJ$4:$BJ$65536)</f>
        <v>0</v>
      </c>
      <c r="BH36" s="80">
        <f>SUMIF('KRM Sensitivities'!$C$4:$C$422,"="&amp;$A36,'KRM Sensitivities'!$BL$4:$BL$65536)</f>
        <v>0</v>
      </c>
      <c r="BI36" s="80">
        <f>SUMIF('KRM Sensitivities'!$C$4:$C$422,"="&amp;$A36,'KRM Sensitivities'!$BM$4:$BM$65536)</f>
        <v>0</v>
      </c>
      <c r="BJ36" s="80">
        <f>SUMIF('KRM Sensitivities'!$C$4:$C$422,"="&amp;$A36,'KRM Sensitivities'!$BK$4:$BK$65536)</f>
        <v>0</v>
      </c>
      <c r="BK36" s="80">
        <f>SUMIF('KRM Sensitivities'!$C$4:$C$422,"="&amp;$A36,'KRM Sensitivities'!$BN$4:$BN$65536)</f>
        <v>0</v>
      </c>
      <c r="BL36" s="80">
        <f>SUMIF('KRM Sensitivities'!$C$4:$C$422,"="&amp;$A36,'KRM Sensitivities'!$BO$4:$BO$65536)</f>
        <v>21.12</v>
      </c>
      <c r="BM36" s="80">
        <f>SUMIF('KRM Sensitivities'!$C$4:$C$422,"="&amp;$A36,'KRM Sensitivities'!$BP$4:$BP$65536)</f>
        <v>0</v>
      </c>
      <c r="BN36" s="80">
        <f>SUMIF('KRM Sensitivities'!$C$4:$C$422,"="&amp;$A36,'KRM Sensitivities'!$BQ$4:$BQ$65536)</f>
        <v>0</v>
      </c>
      <c r="BO36" s="80">
        <f>SUMIF('KRM Sensitivities'!$C$4:$C$422,"="&amp;$A36,'KRM Sensitivities'!$BR$4:$BR$65536)</f>
        <v>0</v>
      </c>
      <c r="BP36" s="80">
        <f>SUMIF('KRM Sensitivities'!$C$4:$C$422,"="&amp;$A36,'KRM Sensitivities'!$BS$4:$BS$65536)</f>
        <v>0</v>
      </c>
      <c r="BQ36" s="80">
        <f>SUMIF('KRM Sensitivities'!$C$4:$C$422,"="&amp;$A36,'KRM Sensitivities'!$BT$4:$BT$65536)</f>
        <v>0</v>
      </c>
      <c r="BR36" s="80">
        <f>SUMIF('KRM Sensitivities'!$C$4:$C$422,"="&amp;$A36,'KRM Sensitivities'!$BU$4:$BU$65536)</f>
        <v>0</v>
      </c>
      <c r="BS36" s="80">
        <f>SUMIF('KRM Sensitivities'!$C$4:$C$422,"="&amp;$A36,'KRM Sensitivities'!$BV$4:$BV$65536)</f>
        <v>0</v>
      </c>
      <c r="BT36" s="80">
        <f>SUMIF('KRM Sensitivities'!$C$4:$C$422,"="&amp;$A36,'KRM Sensitivities'!$BW$4:$BW$65536)</f>
        <v>0</v>
      </c>
      <c r="BU36" s="80">
        <f>SUMIF('KRM Sensitivities'!$C$4:$C$422,"="&amp;$A36,'KRM Sensitivities'!$BX$4:$BX$65536)</f>
        <v>0</v>
      </c>
      <c r="BV36" s="80">
        <f>SUMIF('KRM Sensitivities'!$C$4:$C$422,"="&amp;$A36,'KRM Sensitivities'!$BY$4:$BY$65536)</f>
        <v>0</v>
      </c>
      <c r="BW36" s="80">
        <f>SUMIF('KRM Sensitivities'!$C$4:$C$422,"="&amp;$A36,'KRM Sensitivities'!$BZ$4:$BZ$65536)</f>
        <v>0</v>
      </c>
      <c r="BX36" s="80">
        <f>SUMIF('KRM Sensitivities'!$C$4:$C$422,"="&amp;$A36,'KRM Sensitivities'!$CA$4:$CA$65536)</f>
        <v>0</v>
      </c>
      <c r="BY36" s="80">
        <f>SUMIF('KRM Sensitivities'!$C$4:$C$422,"="&amp;$A36,'KRM Sensitivities'!$CB$4:$CB$65536)</f>
        <v>0</v>
      </c>
      <c r="BZ36" s="80">
        <f>SUMIF('KRM Sensitivities'!$C$4:$C$422,"="&amp;$A36,'KRM Sensitivities'!$CC$4:$CC$65536)</f>
        <v>0</v>
      </c>
      <c r="CA36" s="80">
        <f>SUMIF('KRM Sensitivities'!$C$4:$C$422,"="&amp;$A36,'KRM Sensitivities'!$CD$4:$CD$65536)</f>
        <v>0</v>
      </c>
      <c r="CB36" s="80">
        <f>SUMIF('KRM Sensitivities'!$C$4:$C$422,"="&amp;$A36,'KRM Sensitivities'!$CE$4:$CE$65536)</f>
        <v>21.12</v>
      </c>
      <c r="CC36" s="80">
        <f>SUMIF('KRM Sensitivities'!$C$4:$C$422,"="&amp;$A36,'KRM Sensitivities'!$CF$4:$CF$65536)</f>
        <v>21.12</v>
      </c>
      <c r="CD36" s="80">
        <f>SUMIF('KRM Sensitivities'!$C$4:$C$422,"="&amp;$A36,'KRM Sensitivities'!$CG$4:$CG$65536)</f>
        <v>0</v>
      </c>
      <c r="CE36" s="80">
        <f>SUMIF('KRM Sensitivities'!$C$4:$C$422,"="&amp;$A36,'KRM Sensitivities'!$CH$4:$CH$65536)</f>
        <v>0</v>
      </c>
      <c r="CF36" s="80">
        <f>SUMIF('KRM Sensitivities'!$C$4:$C$422,"="&amp;$A36,'KRM Sensitivities'!$CI$4:$CI$65536)</f>
        <v>0</v>
      </c>
      <c r="CG36" s="80">
        <f>SUMIF('KRM Sensitivities'!$C$4:$C$422,"="&amp;$A36,'KRM Sensitivities'!$CJ$4:$CJ$65536)</f>
        <v>0</v>
      </c>
      <c r="CH36" s="80">
        <f>SUMIF('KRM Sensitivities'!$C$4:$C$422,"="&amp;$A36,'KRM Sensitivities'!$CK$4:$CK$65536)</f>
        <v>0</v>
      </c>
      <c r="CI36" s="80">
        <f>SUMIF('KRM Sensitivities'!$C$4:$C$422,"="&amp;$A36,'KRM Sensitivities'!$CL$4:$CL$65536)</f>
        <v>0</v>
      </c>
      <c r="CJ36" s="80">
        <f>SUMIF('KRM Sensitivities'!$C$4:$C$422,"="&amp;$A36,'KRM Sensitivities'!$CM$4:$CM$65536)</f>
        <v>0</v>
      </c>
      <c r="CK36" s="80">
        <f>SUMIF('KRM Sensitivities'!$C$4:$C$422,"="&amp;$A36,'KRM Sensitivities'!$CN$4:$CN$65536)</f>
        <v>0</v>
      </c>
      <c r="CL36" s="80">
        <f>SUMIF('KRM Sensitivities'!$C$4:$C$422,"="&amp;$A36,'KRM Sensitivities'!$CO$4:$CO$65536)</f>
        <v>0</v>
      </c>
      <c r="CM36" s="80">
        <f>SUMIF('KRM Sensitivities'!$C$4:$C$422,"="&amp;$A36,'KRM Sensitivities'!$CP$4:$CP$65536)</f>
        <v>0</v>
      </c>
      <c r="CN36" s="80">
        <f>SUMIF('KRM Sensitivities'!$C$4:$C$422,"="&amp;$A36,'KRM Sensitivities'!$CQ$4:$CQ$65536)</f>
        <v>0</v>
      </c>
      <c r="CO36" s="80">
        <f>SUMIF('KRM Sensitivities'!$C$4:$C$422,"="&amp;$A36,'KRM Sensitivities'!$CR$4:$CR$65536)</f>
        <v>0</v>
      </c>
      <c r="CP36" s="80">
        <f>SUMIF('KRM Sensitivities'!$C$4:$C$422,"="&amp;$A36,'KRM Sensitivities'!$CS$4:$CS$65536)</f>
        <v>0</v>
      </c>
      <c r="CQ36" s="80">
        <f>SUMIF('KRM Sensitivities'!$C$4:$C$422,"="&amp;$A36,'KRM Sensitivities'!$CT$4:$CT$65536)</f>
        <v>0</v>
      </c>
      <c r="CR36" s="80">
        <f>SUMIF('KRM Sensitivities'!$C$4:$C$422,"="&amp;$A36,'KRM Sensitivities'!$CU$4:$CU$65536)</f>
        <v>0</v>
      </c>
      <c r="CS36" s="80">
        <f>SUMIF('KRM Sensitivities'!$C$4:$C$422,"="&amp;$A36,'KRM Sensitivities'!$CV$4:$CV$65536)</f>
        <v>0</v>
      </c>
      <c r="CT36" s="80">
        <f>SUMIF('KRM Sensitivities'!$C$4:$C$422,"="&amp;$A36,'KRM Sensitivities'!$CW$4:$CW$65536)</f>
        <v>0</v>
      </c>
      <c r="CU36" s="80">
        <f>SUMIF('KRM Sensitivities'!$C$4:$C$422,"="&amp;$A36,'KRM Sensitivities'!$CX$4:$CX$65536)</f>
        <v>0</v>
      </c>
      <c r="CV36" s="80">
        <f>SUMIF('KRM Sensitivities'!$C$4:$C$422,"="&amp;$A36,'KRM Sensitivities'!$CY$4:$CY$65536)</f>
        <v>0</v>
      </c>
      <c r="CW36" s="80">
        <f>SUMIF('KRM Sensitivities'!$C$4:$C$422,"="&amp;$A36,'KRM Sensitivities'!$CZ$4:$CZ$65536)</f>
        <v>0</v>
      </c>
      <c r="CX36" s="80">
        <f>SUMIF('KRM Sensitivities'!$C$4:$C$422,"="&amp;$A36,'KRM Sensitivities'!$DA$4:$DA$65536)</f>
        <v>0</v>
      </c>
      <c r="CY36" s="80">
        <f>SUMIF('KRM Sensitivities'!$C$4:$C$422,"="&amp;$A36,'KRM Sensitivities'!$DB$4:$DB$65536)</f>
        <v>0</v>
      </c>
      <c r="CZ36" s="80">
        <f>SUMIF('KRM Sensitivities'!$C$4:$C$422,"="&amp;$A36,'KRM Sensitivities'!$DC$4:$DC$65536)</f>
        <v>0</v>
      </c>
      <c r="DA36" s="80">
        <f>SUMIF('KRM Sensitivities'!$C$4:$C$422,"="&amp;$A36,'KRM Sensitivities'!$DD$4:$DD$65536)</f>
        <v>0</v>
      </c>
      <c r="DB36" s="80">
        <f>SUMIF('KRM Sensitivities'!$C$4:$C$422,"="&amp;$A36,'KRM Sensitivities'!$DE$4:$DE$65536)</f>
        <v>0</v>
      </c>
      <c r="DC36" s="80">
        <f>SUMIF('KRM Sensitivities'!$C$4:$C$422,"="&amp;$A36,'KRM Sensitivities'!$DF$4:$DF$65536)</f>
        <v>0</v>
      </c>
      <c r="DD36" s="80">
        <f>SUMIF('KRM Sensitivities'!$C$4:$C$422,"="&amp;$A36,'KRM Sensitivities'!$DG$4:$DG$65536)</f>
        <v>0</v>
      </c>
      <c r="DE36" s="80">
        <f>SUMIF('KRM Sensitivities'!$C$4:$C$422,"="&amp;$A36,'KRM Sensitivities'!$DH$4:$DH$65536)</f>
        <v>0</v>
      </c>
      <c r="DF36" s="80">
        <f>SUMIF('KRM Sensitivities'!$C$4:$C$422,"="&amp;$A36,'KRM Sensitivities'!$DI$4:$DI$65536)</f>
        <v>0</v>
      </c>
      <c r="DG36" s="80">
        <f>SUMIF('KRM Sensitivities'!$C$4:$C$422,"="&amp;$A36,'KRM Sensitivities'!$DJ$4:$DJ$65536)</f>
        <v>0</v>
      </c>
      <c r="DH36" s="80">
        <f>SUMIF('KRM Sensitivities'!$C$4:$C$422,"="&amp;$A36,'KRM Sensitivities'!$DK$4:$DK$65536)</f>
        <v>0</v>
      </c>
      <c r="DI36" s="80">
        <f>SUMIF('KRM Sensitivities'!$C$4:$C$422,"="&amp;$A36,'KRM Sensitivities'!$DL$4:$DL$65536)</f>
        <v>0</v>
      </c>
      <c r="DJ36" s="80">
        <f>SUMIF('KRM Sensitivities'!$C$4:$C$422,"="&amp;$A36,'KRM Sensitivities'!$DM$4:$DM$65536)</f>
        <v>0</v>
      </c>
      <c r="DK36" s="80">
        <f>SUMIF('KRM Sensitivities'!$C$4:$C$422,"="&amp;$A36,'KRM Sensitivities'!$DN$4:$DN$65536)</f>
        <v>0</v>
      </c>
      <c r="DL36" s="80">
        <f>SUMIF('KRM Sensitivities'!$C$4:$C$422,"="&amp;$A36,'KRM Sensitivities'!$DO$4:$DO$65536)</f>
        <v>0</v>
      </c>
      <c r="DM36" s="80">
        <f>SUMIF('KRM Sensitivities'!$C$4:$C$422,"="&amp;$A36,'KRM Sensitivities'!$DP$4:$DP$65536)</f>
        <v>0</v>
      </c>
      <c r="DN36" s="80">
        <f>SUMIF('KRM Sensitivities'!$C$4:$C$422,"="&amp;$A36,'KRM Sensitivities'!$DQ$4:$DQ$65536)</f>
        <v>0</v>
      </c>
      <c r="DO36" s="80">
        <f>SUMIF('KRM Sensitivities'!$C$4:$C$422,"="&amp;$A36,'KRM Sensitivities'!$DR$4:$DR$65536)</f>
        <v>0</v>
      </c>
      <c r="DP36" s="80">
        <f>SUMIF('KRM Sensitivities'!$C$4:$C$422,"="&amp;$A36,'KRM Sensitivities'!$DS$4:$DS$65536)</f>
        <v>0</v>
      </c>
      <c r="DQ36" s="80">
        <f>SUMIF('KRM Sensitivities'!$C$4:$C$422,"="&amp;$A36,'KRM Sensitivities'!$DT$4:$DT$65536)</f>
        <v>0</v>
      </c>
      <c r="DR36" s="61" t="str">
        <f t="shared" si="0"/>
        <v>YC7Y</v>
      </c>
      <c r="DS36" s="61" t="str">
        <f t="shared" si="1"/>
        <v>YCCAD7Y</v>
      </c>
    </row>
    <row r="37" spans="1:123" x14ac:dyDescent="0.2">
      <c r="A37">
        <v>294</v>
      </c>
      <c r="B37" t="s">
        <v>9</v>
      </c>
      <c r="C37" t="s">
        <v>369</v>
      </c>
      <c r="D37" t="s">
        <v>528</v>
      </c>
      <c r="E37" t="s">
        <v>25</v>
      </c>
      <c r="F37" t="s">
        <v>8</v>
      </c>
      <c r="G37">
        <v>0.75277400000000005</v>
      </c>
      <c r="H37">
        <v>1.6130500000000001</v>
      </c>
      <c r="I37" s="80">
        <f>SUMIF('KRM Sensitivities'!$C$4:$C$422,"="&amp;$A37,'KRM Sensitivities'!$L$4:$L$65536)</f>
        <v>574.04</v>
      </c>
      <c r="J37" s="80">
        <f>SUMIF('KRM Sensitivities'!$C$4:$C$422,"="&amp;$A37,'KRM Sensitivities'!$M$4:$M$65536)</f>
        <v>574.04</v>
      </c>
      <c r="K37" s="80">
        <f>SUMIF('KRM Sensitivities'!$C$4:$C$422,"="&amp;$A37,'KRM Sensitivities'!$N$4:$N$65536)</f>
        <v>574.04</v>
      </c>
      <c r="L37" s="80">
        <f>SUMIF('KRM Sensitivities'!$C$4:$C$422,"="&amp;$A37,'KRM Sensitivities'!$O$4:$O$65536)</f>
        <v>574.04</v>
      </c>
      <c r="M37" s="80">
        <f>SUMIF('KRM Sensitivities'!$C$4:$C$422,"="&amp;$A37,'KRM Sensitivities'!$P$4:$P$65536)</f>
        <v>585.38</v>
      </c>
      <c r="N37" s="80">
        <f>SUMIF('KRM Sensitivities'!$C$4:$C$422,"="&amp;$A37,'KRM Sensitivities'!$Q$4:$Q$65536)</f>
        <v>585.38</v>
      </c>
      <c r="O37" s="80">
        <f>SUMIF('KRM Sensitivities'!$C$4:$C$422,"="&amp;$A37,'KRM Sensitivities'!$R$4:$R$65536)</f>
        <v>0</v>
      </c>
      <c r="P37" s="80">
        <f>SUMIF('KRM Sensitivities'!$C$4:$C$422,"="&amp;$A37,'KRM Sensitivities'!$S$4:$S$65536)</f>
        <v>0</v>
      </c>
      <c r="Q37" s="80">
        <f>SUMIF('KRM Sensitivities'!$C$4:$C$422,"="&amp;$A37,'KRM Sensitivities'!$T$4:$T$65536)</f>
        <v>0</v>
      </c>
      <c r="R37" s="80">
        <f>SUMIF('KRM Sensitivities'!$C$4:$C$422,"="&amp;$A37,'KRM Sensitivities'!$U$4:$U$65536)</f>
        <v>0</v>
      </c>
      <c r="S37" s="80">
        <f>SUMIF('KRM Sensitivities'!$C$4:$C$422,"="&amp;$A37,'KRM Sensitivities'!$V$4:$V$65536)</f>
        <v>585.61</v>
      </c>
      <c r="T37" s="80">
        <f>SUMIF('KRM Sensitivities'!$C$4:$C$422,"="&amp;$A37,'KRM Sensitivities'!$W$4:$W$65536)</f>
        <v>585.61</v>
      </c>
      <c r="U37" s="80">
        <f>SUMIF('KRM Sensitivities'!$C$4:$C$422,"="&amp;$A37,'KRM Sensitivities'!$X$4:$X$65536)</f>
        <v>0</v>
      </c>
      <c r="V37" s="80">
        <f>SUMIF('KRM Sensitivities'!$C$4:$C$422,"="&amp;$A37,'KRM Sensitivities'!$Y$4:$Y$65536)</f>
        <v>0</v>
      </c>
      <c r="W37" s="80">
        <f>SUMIF('KRM Sensitivities'!$C$4:$C$422,"="&amp;$A37,'KRM Sensitivities'!$Z$4:$Z$65536)</f>
        <v>-0.23</v>
      </c>
      <c r="X37" s="80">
        <f>SUMIF('KRM Sensitivities'!$C$4:$C$422,"="&amp;$A37,'KRM Sensitivities'!$AA$4:$AA$65536)</f>
        <v>-0.23</v>
      </c>
      <c r="Y37" s="80">
        <f>SUMIF('KRM Sensitivities'!$C$4:$C$422,"="&amp;$A37,'KRM Sensitivities'!$AB$4:$AB$65536)</f>
        <v>0</v>
      </c>
      <c r="Z37" s="80">
        <f>SUMIF('KRM Sensitivities'!$C$4:$C$422,"="&amp;$A37,'KRM Sensitivities'!$AC$4:$AC$65536)</f>
        <v>0</v>
      </c>
      <c r="AA37" s="80">
        <f>SUMIF('KRM Sensitivities'!$C$4:$C$422,"="&amp;$A37,'KRM Sensitivities'!$AD$4:$AD$65536)</f>
        <v>0</v>
      </c>
      <c r="AB37" s="80">
        <f>SUMIF('KRM Sensitivities'!$C$4:$C$422,"="&amp;$A37,'KRM Sensitivities'!$AE$4:$AE$65536)</f>
        <v>0</v>
      </c>
      <c r="AC37" s="80">
        <f>SUMIF('KRM Sensitivities'!$C$4:$C$422,"="&amp;$A37,'KRM Sensitivities'!$AF$4:$AF$65536)</f>
        <v>0</v>
      </c>
      <c r="AD37" s="80">
        <f>SUMIF('KRM Sensitivities'!$C$4:$C$422,"="&amp;$A37,'KRM Sensitivities'!$AG$4:$AG$65536)</f>
        <v>0</v>
      </c>
      <c r="AE37" s="80">
        <f>SUMIF('KRM Sensitivities'!$C$4:$C$422,"="&amp;$A37,'KRM Sensitivities'!$AH$4:$AH$65536)</f>
        <v>0</v>
      </c>
      <c r="AF37" s="80">
        <f>SUMIF('KRM Sensitivities'!$C$4:$C$422,"="&amp;$A37,'KRM Sensitivities'!$AI$4:$AI$65536)</f>
        <v>0</v>
      </c>
      <c r="AG37" s="80">
        <f>SUMIF('KRM Sensitivities'!$C$4:$C$422,"="&amp;$A37,'KRM Sensitivities'!$AJ$4:$AJ$65536)</f>
        <v>0</v>
      </c>
      <c r="AH37" s="80">
        <f>SUMIF('KRM Sensitivities'!$C$4:$C$422,"="&amp;$A37,'KRM Sensitivities'!$AK$4:$AK$65536)</f>
        <v>0</v>
      </c>
      <c r="AI37" s="80">
        <f>SUMIF('KRM Sensitivities'!$C$4:$C$422,"="&amp;$A37,'KRM Sensitivities'!$AL$4:$AL$65536)</f>
        <v>0</v>
      </c>
      <c r="AJ37" s="80">
        <f>SUMIF('KRM Sensitivities'!$C$4:$C$422,"="&amp;$A37,'KRM Sensitivities'!$AM$4:$AM$65536)</f>
        <v>0</v>
      </c>
      <c r="AK37" s="80">
        <f>SUMIF('KRM Sensitivities'!$C$4:$C$422,"="&amp;$A37,'KRM Sensitivities'!$AN$4:$AN$65536)</f>
        <v>0</v>
      </c>
      <c r="AL37" s="80">
        <f>SUMIF('KRM Sensitivities'!$C$4:$C$422,"="&amp;$A37,'KRM Sensitivities'!$AO$4:$AO$65536)</f>
        <v>0</v>
      </c>
      <c r="AM37" s="80">
        <f>SUMIF('KRM Sensitivities'!$C$4:$C$422,"="&amp;$A37,'KRM Sensitivities'!$AP$4:$AP$65536)</f>
        <v>0</v>
      </c>
      <c r="AN37" s="80">
        <f>SUMIF('KRM Sensitivities'!$C$4:$C$422,"="&amp;$A37,'KRM Sensitivities'!$AQ$4:$AQ$65536)</f>
        <v>0</v>
      </c>
      <c r="AO37" s="80">
        <f>SUMIF('KRM Sensitivities'!$C$4:$C$422,"="&amp;$A37,'KRM Sensitivities'!$AR$4:$AR$65536)</f>
        <v>0</v>
      </c>
      <c r="AP37" s="80">
        <f>SUMIF('KRM Sensitivities'!$C$4:$C$422,"="&amp;$A37,'KRM Sensitivities'!$AS$4:$AS$65536)</f>
        <v>0</v>
      </c>
      <c r="AQ37" s="80">
        <f>SUMIF('KRM Sensitivities'!$C$4:$C$422,"="&amp;$A37,'KRM Sensitivities'!$AT$4:$AT$65536)</f>
        <v>0</v>
      </c>
      <c r="AR37" s="80">
        <f>SUMIF('KRM Sensitivities'!$C$4:$C$422,"="&amp;$A37,'KRM Sensitivities'!$AU$4:$AU$65536)</f>
        <v>0</v>
      </c>
      <c r="AS37" s="80">
        <f>SUMIF('KRM Sensitivities'!$C$4:$C$422,"="&amp;$A37,'KRM Sensitivities'!$AV$4:$AV$65536)</f>
        <v>0</v>
      </c>
      <c r="AT37" s="80">
        <f>SUMIF('KRM Sensitivities'!$C$4:$C$422,"="&amp;$A37,'KRM Sensitivities'!$AW$4:$AW$65536)</f>
        <v>0</v>
      </c>
      <c r="AU37" s="80">
        <f>SUMIF('KRM Sensitivities'!$C$4:$C$422,"="&amp;$A37,'KRM Sensitivities'!$AX$4:$AX$65536)</f>
        <v>0</v>
      </c>
      <c r="AV37" s="80">
        <f>SUMIF('KRM Sensitivities'!$C$4:$C$422,"="&amp;$A37,'KRM Sensitivities'!$AY$4:$AY$65536)</f>
        <v>0</v>
      </c>
      <c r="AW37" s="80">
        <f>SUMIF('KRM Sensitivities'!$C$4:$C$422,"="&amp;$A37,'KRM Sensitivities'!$AZ$4:$AZ$65536)</f>
        <v>0</v>
      </c>
      <c r="AX37" s="80">
        <f>SUMIF('KRM Sensitivities'!$C$4:$C$422,"="&amp;$A37,'KRM Sensitivities'!$BA$4:$BA$65536)</f>
        <v>0</v>
      </c>
      <c r="AY37" s="80">
        <f>SUMIF('KRM Sensitivities'!$C$4:$C$422,"="&amp;$A37,'KRM Sensitivities'!$BB$4:$BB$65536)</f>
        <v>0</v>
      </c>
      <c r="AZ37" s="80">
        <f>SUMIF('KRM Sensitivities'!$C$4:$C$422,"="&amp;$A37,'KRM Sensitivities'!$BC$4:$BC$65536)</f>
        <v>0</v>
      </c>
      <c r="BA37" s="80">
        <f>SUMIF('KRM Sensitivities'!$C$4:$C$422,"="&amp;$A37,'KRM Sensitivities'!$BD$4:$BD$65536)</f>
        <v>0</v>
      </c>
      <c r="BB37" s="80">
        <f>SUMIF('KRM Sensitivities'!$C$4:$C$422,"="&amp;$A37,'KRM Sensitivities'!$BE$4:$BE$65536)</f>
        <v>0</v>
      </c>
      <c r="BC37" s="80">
        <f>SUMIF('KRM Sensitivities'!$C$4:$C$422,"="&amp;$A37,'KRM Sensitivities'!$BF$4:$BF$65536)</f>
        <v>0</v>
      </c>
      <c r="BD37" s="80">
        <f>SUMIF('KRM Sensitivities'!$C$4:$C$422,"="&amp;$A37,'KRM Sensitivities'!$BG$4:$BG$65536)</f>
        <v>-11.34</v>
      </c>
      <c r="BE37" s="80">
        <f>SUMIF('KRM Sensitivities'!$C$4:$C$422,"="&amp;$A37,'KRM Sensitivities'!$BH$4:$BH$65536)</f>
        <v>0</v>
      </c>
      <c r="BF37" s="80">
        <f>SUMIF('KRM Sensitivities'!$C$4:$C$422,"="&amp;$A37,'KRM Sensitivities'!$BI$4:$BI$65536)</f>
        <v>0</v>
      </c>
      <c r="BG37" s="80">
        <f>SUMIF('KRM Sensitivities'!$C$4:$C$422,"="&amp;$A37,'KRM Sensitivities'!$BJ$4:$BJ$65536)</f>
        <v>0</v>
      </c>
      <c r="BH37" s="80">
        <f>SUMIF('KRM Sensitivities'!$C$4:$C$422,"="&amp;$A37,'KRM Sensitivities'!$BL$4:$BL$65536)</f>
        <v>0</v>
      </c>
      <c r="BI37" s="80">
        <f>SUMIF('KRM Sensitivities'!$C$4:$C$422,"="&amp;$A37,'KRM Sensitivities'!$BM$4:$BM$65536)</f>
        <v>0</v>
      </c>
      <c r="BJ37" s="80">
        <f>SUMIF('KRM Sensitivities'!$C$4:$C$422,"="&amp;$A37,'KRM Sensitivities'!$BK$4:$BK$65536)</f>
        <v>0</v>
      </c>
      <c r="BK37" s="80">
        <f>SUMIF('KRM Sensitivities'!$C$4:$C$422,"="&amp;$A37,'KRM Sensitivities'!$BN$4:$BN$65536)</f>
        <v>0</v>
      </c>
      <c r="BL37" s="80">
        <f>SUMIF('KRM Sensitivities'!$C$4:$C$422,"="&amp;$A37,'KRM Sensitivities'!$BO$4:$BO$65536)</f>
        <v>-11.34</v>
      </c>
      <c r="BM37" s="80">
        <f>SUMIF('KRM Sensitivities'!$C$4:$C$422,"="&amp;$A37,'KRM Sensitivities'!$BP$4:$BP$65536)</f>
        <v>0</v>
      </c>
      <c r="BN37" s="80">
        <f>SUMIF('KRM Sensitivities'!$C$4:$C$422,"="&amp;$A37,'KRM Sensitivities'!$BQ$4:$BQ$65536)</f>
        <v>0</v>
      </c>
      <c r="BO37" s="80">
        <f>SUMIF('KRM Sensitivities'!$C$4:$C$422,"="&amp;$A37,'KRM Sensitivities'!$BR$4:$BR$65536)</f>
        <v>0</v>
      </c>
      <c r="BP37" s="80">
        <f>SUMIF('KRM Sensitivities'!$C$4:$C$422,"="&amp;$A37,'KRM Sensitivities'!$BS$4:$BS$65536)</f>
        <v>0</v>
      </c>
      <c r="BQ37" s="80">
        <f>SUMIF('KRM Sensitivities'!$C$4:$C$422,"="&amp;$A37,'KRM Sensitivities'!$BT$4:$BT$65536)</f>
        <v>0</v>
      </c>
      <c r="BR37" s="80">
        <f>SUMIF('KRM Sensitivities'!$C$4:$C$422,"="&amp;$A37,'KRM Sensitivities'!$BU$4:$BU$65536)</f>
        <v>0</v>
      </c>
      <c r="BS37" s="80">
        <f>SUMIF('KRM Sensitivities'!$C$4:$C$422,"="&amp;$A37,'KRM Sensitivities'!$BV$4:$BV$65536)</f>
        <v>0</v>
      </c>
      <c r="BT37" s="80">
        <f>SUMIF('KRM Sensitivities'!$C$4:$C$422,"="&amp;$A37,'KRM Sensitivities'!$BW$4:$BW$65536)</f>
        <v>0</v>
      </c>
      <c r="BU37" s="80">
        <f>SUMIF('KRM Sensitivities'!$C$4:$C$422,"="&amp;$A37,'KRM Sensitivities'!$BX$4:$BX$65536)</f>
        <v>0</v>
      </c>
      <c r="BV37" s="80">
        <f>SUMIF('KRM Sensitivities'!$C$4:$C$422,"="&amp;$A37,'KRM Sensitivities'!$BY$4:$BY$65536)</f>
        <v>0</v>
      </c>
      <c r="BW37" s="80">
        <f>SUMIF('KRM Sensitivities'!$C$4:$C$422,"="&amp;$A37,'KRM Sensitivities'!$BZ$4:$BZ$65536)</f>
        <v>0</v>
      </c>
      <c r="BX37" s="80">
        <f>SUMIF('KRM Sensitivities'!$C$4:$C$422,"="&amp;$A37,'KRM Sensitivities'!$CA$4:$CA$65536)</f>
        <v>0</v>
      </c>
      <c r="BY37" s="80">
        <f>SUMIF('KRM Sensitivities'!$C$4:$C$422,"="&amp;$A37,'KRM Sensitivities'!$CB$4:$CB$65536)</f>
        <v>0</v>
      </c>
      <c r="BZ37" s="80">
        <f>SUMIF('KRM Sensitivities'!$C$4:$C$422,"="&amp;$A37,'KRM Sensitivities'!$CC$4:$CC$65536)</f>
        <v>0</v>
      </c>
      <c r="CA37" s="80">
        <f>SUMIF('KRM Sensitivities'!$C$4:$C$422,"="&amp;$A37,'KRM Sensitivities'!$CD$4:$CD$65536)</f>
        <v>0</v>
      </c>
      <c r="CB37" s="80">
        <f>SUMIF('KRM Sensitivities'!$C$4:$C$422,"="&amp;$A37,'KRM Sensitivities'!$CE$4:$CE$65536)</f>
        <v>-11.34</v>
      </c>
      <c r="CC37" s="80">
        <f>SUMIF('KRM Sensitivities'!$C$4:$C$422,"="&amp;$A37,'KRM Sensitivities'!$CF$4:$CF$65536)</f>
        <v>-11.34</v>
      </c>
      <c r="CD37" s="80">
        <f>SUMIF('KRM Sensitivities'!$C$4:$C$422,"="&amp;$A37,'KRM Sensitivities'!$CG$4:$CG$65536)</f>
        <v>0</v>
      </c>
      <c r="CE37" s="80">
        <f>SUMIF('KRM Sensitivities'!$C$4:$C$422,"="&amp;$A37,'KRM Sensitivities'!$CH$4:$CH$65536)</f>
        <v>0</v>
      </c>
      <c r="CF37" s="80">
        <f>SUMIF('KRM Sensitivities'!$C$4:$C$422,"="&amp;$A37,'KRM Sensitivities'!$CI$4:$CI$65536)</f>
        <v>0</v>
      </c>
      <c r="CG37" s="80">
        <f>SUMIF('KRM Sensitivities'!$C$4:$C$422,"="&amp;$A37,'KRM Sensitivities'!$CJ$4:$CJ$65536)</f>
        <v>0</v>
      </c>
      <c r="CH37" s="80">
        <f>SUMIF('KRM Sensitivities'!$C$4:$C$422,"="&amp;$A37,'KRM Sensitivities'!$CK$4:$CK$65536)</f>
        <v>0</v>
      </c>
      <c r="CI37" s="80">
        <f>SUMIF('KRM Sensitivities'!$C$4:$C$422,"="&amp;$A37,'KRM Sensitivities'!$CL$4:$CL$65536)</f>
        <v>0</v>
      </c>
      <c r="CJ37" s="80">
        <f>SUMIF('KRM Sensitivities'!$C$4:$C$422,"="&amp;$A37,'KRM Sensitivities'!$CM$4:$CM$65536)</f>
        <v>0</v>
      </c>
      <c r="CK37" s="80">
        <f>SUMIF('KRM Sensitivities'!$C$4:$C$422,"="&amp;$A37,'KRM Sensitivities'!$CN$4:$CN$65536)</f>
        <v>0</v>
      </c>
      <c r="CL37" s="80">
        <f>SUMIF('KRM Sensitivities'!$C$4:$C$422,"="&amp;$A37,'KRM Sensitivities'!$CO$4:$CO$65536)</f>
        <v>0</v>
      </c>
      <c r="CM37" s="80">
        <f>SUMIF('KRM Sensitivities'!$C$4:$C$422,"="&amp;$A37,'KRM Sensitivities'!$CP$4:$CP$65536)</f>
        <v>0</v>
      </c>
      <c r="CN37" s="80">
        <f>SUMIF('KRM Sensitivities'!$C$4:$C$422,"="&amp;$A37,'KRM Sensitivities'!$CQ$4:$CQ$65536)</f>
        <v>0</v>
      </c>
      <c r="CO37" s="80">
        <f>SUMIF('KRM Sensitivities'!$C$4:$C$422,"="&amp;$A37,'KRM Sensitivities'!$CR$4:$CR$65536)</f>
        <v>0</v>
      </c>
      <c r="CP37" s="80">
        <f>SUMIF('KRM Sensitivities'!$C$4:$C$422,"="&amp;$A37,'KRM Sensitivities'!$CS$4:$CS$65536)</f>
        <v>0</v>
      </c>
      <c r="CQ37" s="80">
        <f>SUMIF('KRM Sensitivities'!$C$4:$C$422,"="&amp;$A37,'KRM Sensitivities'!$CT$4:$CT$65536)</f>
        <v>0</v>
      </c>
      <c r="CR37" s="80">
        <f>SUMIF('KRM Sensitivities'!$C$4:$C$422,"="&amp;$A37,'KRM Sensitivities'!$CU$4:$CU$65536)</f>
        <v>0</v>
      </c>
      <c r="CS37" s="80">
        <f>SUMIF('KRM Sensitivities'!$C$4:$C$422,"="&amp;$A37,'KRM Sensitivities'!$CV$4:$CV$65536)</f>
        <v>0</v>
      </c>
      <c r="CT37" s="80">
        <f>SUMIF('KRM Sensitivities'!$C$4:$C$422,"="&amp;$A37,'KRM Sensitivities'!$CW$4:$CW$65536)</f>
        <v>0</v>
      </c>
      <c r="CU37" s="80">
        <f>SUMIF('KRM Sensitivities'!$C$4:$C$422,"="&amp;$A37,'KRM Sensitivities'!$CX$4:$CX$65536)</f>
        <v>0</v>
      </c>
      <c r="CV37" s="80">
        <f>SUMIF('KRM Sensitivities'!$C$4:$C$422,"="&amp;$A37,'KRM Sensitivities'!$CY$4:$CY$65536)</f>
        <v>0</v>
      </c>
      <c r="CW37" s="80">
        <f>SUMIF('KRM Sensitivities'!$C$4:$C$422,"="&amp;$A37,'KRM Sensitivities'!$CZ$4:$CZ$65536)</f>
        <v>0</v>
      </c>
      <c r="CX37" s="80">
        <f>SUMIF('KRM Sensitivities'!$C$4:$C$422,"="&amp;$A37,'KRM Sensitivities'!$DA$4:$DA$65536)</f>
        <v>0</v>
      </c>
      <c r="CY37" s="80">
        <f>SUMIF('KRM Sensitivities'!$C$4:$C$422,"="&amp;$A37,'KRM Sensitivities'!$DB$4:$DB$65536)</f>
        <v>0</v>
      </c>
      <c r="CZ37" s="80">
        <f>SUMIF('KRM Sensitivities'!$C$4:$C$422,"="&amp;$A37,'KRM Sensitivities'!$DC$4:$DC$65536)</f>
        <v>0</v>
      </c>
      <c r="DA37" s="80">
        <f>SUMIF('KRM Sensitivities'!$C$4:$C$422,"="&amp;$A37,'KRM Sensitivities'!$DD$4:$DD$65536)</f>
        <v>0</v>
      </c>
      <c r="DB37" s="80">
        <f>SUMIF('KRM Sensitivities'!$C$4:$C$422,"="&amp;$A37,'KRM Sensitivities'!$DE$4:$DE$65536)</f>
        <v>0</v>
      </c>
      <c r="DC37" s="80">
        <f>SUMIF('KRM Sensitivities'!$C$4:$C$422,"="&amp;$A37,'KRM Sensitivities'!$DF$4:$DF$65536)</f>
        <v>0</v>
      </c>
      <c r="DD37" s="80">
        <f>SUMIF('KRM Sensitivities'!$C$4:$C$422,"="&amp;$A37,'KRM Sensitivities'!$DG$4:$DG$65536)</f>
        <v>0</v>
      </c>
      <c r="DE37" s="80">
        <f>SUMIF('KRM Sensitivities'!$C$4:$C$422,"="&amp;$A37,'KRM Sensitivities'!$DH$4:$DH$65536)</f>
        <v>0</v>
      </c>
      <c r="DF37" s="80">
        <f>SUMIF('KRM Sensitivities'!$C$4:$C$422,"="&amp;$A37,'KRM Sensitivities'!$DI$4:$DI$65536)</f>
        <v>0</v>
      </c>
      <c r="DG37" s="80">
        <f>SUMIF('KRM Sensitivities'!$C$4:$C$422,"="&amp;$A37,'KRM Sensitivities'!$DJ$4:$DJ$65536)</f>
        <v>0</v>
      </c>
      <c r="DH37" s="80">
        <f>SUMIF('KRM Sensitivities'!$C$4:$C$422,"="&amp;$A37,'KRM Sensitivities'!$DK$4:$DK$65536)</f>
        <v>0</v>
      </c>
      <c r="DI37" s="80">
        <f>SUMIF('KRM Sensitivities'!$C$4:$C$422,"="&amp;$A37,'KRM Sensitivities'!$DL$4:$DL$65536)</f>
        <v>0</v>
      </c>
      <c r="DJ37" s="80">
        <f>SUMIF('KRM Sensitivities'!$C$4:$C$422,"="&amp;$A37,'KRM Sensitivities'!$DM$4:$DM$65536)</f>
        <v>0</v>
      </c>
      <c r="DK37" s="80">
        <f>SUMIF('KRM Sensitivities'!$C$4:$C$422,"="&amp;$A37,'KRM Sensitivities'!$DN$4:$DN$65536)</f>
        <v>0</v>
      </c>
      <c r="DL37" s="80">
        <f>SUMIF('KRM Sensitivities'!$C$4:$C$422,"="&amp;$A37,'KRM Sensitivities'!$DO$4:$DO$65536)</f>
        <v>0</v>
      </c>
      <c r="DM37" s="80">
        <f>SUMIF('KRM Sensitivities'!$C$4:$C$422,"="&amp;$A37,'KRM Sensitivities'!$DP$4:$DP$65536)</f>
        <v>0</v>
      </c>
      <c r="DN37" s="80">
        <f>SUMIF('KRM Sensitivities'!$C$4:$C$422,"="&amp;$A37,'KRM Sensitivities'!$DQ$4:$DQ$65536)</f>
        <v>0</v>
      </c>
      <c r="DO37" s="80">
        <f>SUMIF('KRM Sensitivities'!$C$4:$C$422,"="&amp;$A37,'KRM Sensitivities'!$DR$4:$DR$65536)</f>
        <v>0</v>
      </c>
      <c r="DP37" s="80">
        <f>SUMIF('KRM Sensitivities'!$C$4:$C$422,"="&amp;$A37,'KRM Sensitivities'!$DS$4:$DS$65536)</f>
        <v>0</v>
      </c>
      <c r="DQ37" s="80">
        <f>SUMIF('KRM Sensitivities'!$C$4:$C$422,"="&amp;$A37,'KRM Sensitivities'!$DT$4:$DT$65536)</f>
        <v>0</v>
      </c>
      <c r="DR37" s="61" t="str">
        <f t="shared" si="0"/>
        <v>YC10Y</v>
      </c>
      <c r="DS37" s="61" t="str">
        <f t="shared" si="1"/>
        <v>YCCAD10Y</v>
      </c>
    </row>
    <row r="38" spans="1:123" x14ac:dyDescent="0.2">
      <c r="A38">
        <v>295</v>
      </c>
      <c r="B38" t="s">
        <v>9</v>
      </c>
      <c r="C38" t="s">
        <v>369</v>
      </c>
      <c r="D38" t="s">
        <v>528</v>
      </c>
      <c r="E38" t="s">
        <v>25</v>
      </c>
      <c r="F38" t="s">
        <v>35</v>
      </c>
      <c r="G38">
        <v>0.74741199999999997</v>
      </c>
      <c r="H38">
        <v>2.02121</v>
      </c>
      <c r="I38" s="80">
        <f>SUMIF('KRM Sensitivities'!$C$4:$C$422,"="&amp;$A38,'KRM Sensitivities'!$L$4:$L$65536)</f>
        <v>1240.43</v>
      </c>
      <c r="J38" s="80">
        <f>SUMIF('KRM Sensitivities'!$C$4:$C$422,"="&amp;$A38,'KRM Sensitivities'!$M$4:$M$65536)</f>
        <v>1240.43</v>
      </c>
      <c r="K38" s="80">
        <f>SUMIF('KRM Sensitivities'!$C$4:$C$422,"="&amp;$A38,'KRM Sensitivities'!$N$4:$N$65536)</f>
        <v>1240.43</v>
      </c>
      <c r="L38" s="80">
        <f>SUMIF('KRM Sensitivities'!$C$4:$C$422,"="&amp;$A38,'KRM Sensitivities'!$O$4:$O$65536)</f>
        <v>1240.43</v>
      </c>
      <c r="M38" s="80">
        <f>SUMIF('KRM Sensitivities'!$C$4:$C$422,"="&amp;$A38,'KRM Sensitivities'!$P$4:$P$65536)</f>
        <v>1244.01</v>
      </c>
      <c r="N38" s="80">
        <f>SUMIF('KRM Sensitivities'!$C$4:$C$422,"="&amp;$A38,'KRM Sensitivities'!$Q$4:$Q$65536)</f>
        <v>1244.01</v>
      </c>
      <c r="O38" s="80">
        <f>SUMIF('KRM Sensitivities'!$C$4:$C$422,"="&amp;$A38,'KRM Sensitivities'!$R$4:$R$65536)</f>
        <v>0</v>
      </c>
      <c r="P38" s="80">
        <f>SUMIF('KRM Sensitivities'!$C$4:$C$422,"="&amp;$A38,'KRM Sensitivities'!$S$4:$S$65536)</f>
        <v>0</v>
      </c>
      <c r="Q38" s="80">
        <f>SUMIF('KRM Sensitivities'!$C$4:$C$422,"="&amp;$A38,'KRM Sensitivities'!$T$4:$T$65536)</f>
        <v>0</v>
      </c>
      <c r="R38" s="80">
        <f>SUMIF('KRM Sensitivities'!$C$4:$C$422,"="&amp;$A38,'KRM Sensitivities'!$U$4:$U$65536)</f>
        <v>0</v>
      </c>
      <c r="S38" s="80">
        <f>SUMIF('KRM Sensitivities'!$C$4:$C$422,"="&amp;$A38,'KRM Sensitivities'!$V$4:$V$65536)</f>
        <v>1244.01</v>
      </c>
      <c r="T38" s="80">
        <f>SUMIF('KRM Sensitivities'!$C$4:$C$422,"="&amp;$A38,'KRM Sensitivities'!$W$4:$W$65536)</f>
        <v>1244.01</v>
      </c>
      <c r="U38" s="80">
        <f>SUMIF('KRM Sensitivities'!$C$4:$C$422,"="&amp;$A38,'KRM Sensitivities'!$X$4:$X$65536)</f>
        <v>0</v>
      </c>
      <c r="V38" s="80">
        <f>SUMIF('KRM Sensitivities'!$C$4:$C$422,"="&amp;$A38,'KRM Sensitivities'!$Y$4:$Y$65536)</f>
        <v>0</v>
      </c>
      <c r="W38" s="80">
        <f>SUMIF('KRM Sensitivities'!$C$4:$C$422,"="&amp;$A38,'KRM Sensitivities'!$Z$4:$Z$65536)</f>
        <v>0</v>
      </c>
      <c r="X38" s="80">
        <f>SUMIF('KRM Sensitivities'!$C$4:$C$422,"="&amp;$A38,'KRM Sensitivities'!$AA$4:$AA$65536)</f>
        <v>0</v>
      </c>
      <c r="Y38" s="80">
        <f>SUMIF('KRM Sensitivities'!$C$4:$C$422,"="&amp;$A38,'KRM Sensitivities'!$AB$4:$AB$65536)</f>
        <v>0</v>
      </c>
      <c r="Z38" s="80">
        <f>SUMIF('KRM Sensitivities'!$C$4:$C$422,"="&amp;$A38,'KRM Sensitivities'!$AC$4:$AC$65536)</f>
        <v>0</v>
      </c>
      <c r="AA38" s="80">
        <f>SUMIF('KRM Sensitivities'!$C$4:$C$422,"="&amp;$A38,'KRM Sensitivities'!$AD$4:$AD$65536)</f>
        <v>0</v>
      </c>
      <c r="AB38" s="80">
        <f>SUMIF('KRM Sensitivities'!$C$4:$C$422,"="&amp;$A38,'KRM Sensitivities'!$AE$4:$AE$65536)</f>
        <v>0</v>
      </c>
      <c r="AC38" s="80">
        <f>SUMIF('KRM Sensitivities'!$C$4:$C$422,"="&amp;$A38,'KRM Sensitivities'!$AF$4:$AF$65536)</f>
        <v>0</v>
      </c>
      <c r="AD38" s="80">
        <f>SUMIF('KRM Sensitivities'!$C$4:$C$422,"="&amp;$A38,'KRM Sensitivities'!$AG$4:$AG$65536)</f>
        <v>0</v>
      </c>
      <c r="AE38" s="80">
        <f>SUMIF('KRM Sensitivities'!$C$4:$C$422,"="&amp;$A38,'KRM Sensitivities'!$AH$4:$AH$65536)</f>
        <v>0</v>
      </c>
      <c r="AF38" s="80">
        <f>SUMIF('KRM Sensitivities'!$C$4:$C$422,"="&amp;$A38,'KRM Sensitivities'!$AI$4:$AI$65536)</f>
        <v>0</v>
      </c>
      <c r="AG38" s="80">
        <f>SUMIF('KRM Sensitivities'!$C$4:$C$422,"="&amp;$A38,'KRM Sensitivities'!$AJ$4:$AJ$65536)</f>
        <v>0</v>
      </c>
      <c r="AH38" s="80">
        <f>SUMIF('KRM Sensitivities'!$C$4:$C$422,"="&amp;$A38,'KRM Sensitivities'!$AK$4:$AK$65536)</f>
        <v>0</v>
      </c>
      <c r="AI38" s="80">
        <f>SUMIF('KRM Sensitivities'!$C$4:$C$422,"="&amp;$A38,'KRM Sensitivities'!$AL$4:$AL$65536)</f>
        <v>0</v>
      </c>
      <c r="AJ38" s="80">
        <f>SUMIF('KRM Sensitivities'!$C$4:$C$422,"="&amp;$A38,'KRM Sensitivities'!$AM$4:$AM$65536)</f>
        <v>0</v>
      </c>
      <c r="AK38" s="80">
        <f>SUMIF('KRM Sensitivities'!$C$4:$C$422,"="&amp;$A38,'KRM Sensitivities'!$AN$4:$AN$65536)</f>
        <v>0</v>
      </c>
      <c r="AL38" s="80">
        <f>SUMIF('KRM Sensitivities'!$C$4:$C$422,"="&amp;$A38,'KRM Sensitivities'!$AO$4:$AO$65536)</f>
        <v>0</v>
      </c>
      <c r="AM38" s="80">
        <f>SUMIF('KRM Sensitivities'!$C$4:$C$422,"="&amp;$A38,'KRM Sensitivities'!$AP$4:$AP$65536)</f>
        <v>0</v>
      </c>
      <c r="AN38" s="80">
        <f>SUMIF('KRM Sensitivities'!$C$4:$C$422,"="&amp;$A38,'KRM Sensitivities'!$AQ$4:$AQ$65536)</f>
        <v>0</v>
      </c>
      <c r="AO38" s="80">
        <f>SUMIF('KRM Sensitivities'!$C$4:$C$422,"="&amp;$A38,'KRM Sensitivities'!$AR$4:$AR$65536)</f>
        <v>0</v>
      </c>
      <c r="AP38" s="80">
        <f>SUMIF('KRM Sensitivities'!$C$4:$C$422,"="&amp;$A38,'KRM Sensitivities'!$AS$4:$AS$65536)</f>
        <v>0</v>
      </c>
      <c r="AQ38" s="80">
        <f>SUMIF('KRM Sensitivities'!$C$4:$C$422,"="&amp;$A38,'KRM Sensitivities'!$AT$4:$AT$65536)</f>
        <v>0</v>
      </c>
      <c r="AR38" s="80">
        <f>SUMIF('KRM Sensitivities'!$C$4:$C$422,"="&amp;$A38,'KRM Sensitivities'!$AU$4:$AU$65536)</f>
        <v>0</v>
      </c>
      <c r="AS38" s="80">
        <f>SUMIF('KRM Sensitivities'!$C$4:$C$422,"="&amp;$A38,'KRM Sensitivities'!$AV$4:$AV$65536)</f>
        <v>0</v>
      </c>
      <c r="AT38" s="80">
        <f>SUMIF('KRM Sensitivities'!$C$4:$C$422,"="&amp;$A38,'KRM Sensitivities'!$AW$4:$AW$65536)</f>
        <v>0</v>
      </c>
      <c r="AU38" s="80">
        <f>SUMIF('KRM Sensitivities'!$C$4:$C$422,"="&amp;$A38,'KRM Sensitivities'!$AX$4:$AX$65536)</f>
        <v>0</v>
      </c>
      <c r="AV38" s="80">
        <f>SUMIF('KRM Sensitivities'!$C$4:$C$422,"="&amp;$A38,'KRM Sensitivities'!$AY$4:$AY$65536)</f>
        <v>0</v>
      </c>
      <c r="AW38" s="80">
        <f>SUMIF('KRM Sensitivities'!$C$4:$C$422,"="&amp;$A38,'KRM Sensitivities'!$AZ$4:$AZ$65536)</f>
        <v>0</v>
      </c>
      <c r="AX38" s="80">
        <f>SUMIF('KRM Sensitivities'!$C$4:$C$422,"="&amp;$A38,'KRM Sensitivities'!$BA$4:$BA$65536)</f>
        <v>0</v>
      </c>
      <c r="AY38" s="80">
        <f>SUMIF('KRM Sensitivities'!$C$4:$C$422,"="&amp;$A38,'KRM Sensitivities'!$BB$4:$BB$65536)</f>
        <v>0</v>
      </c>
      <c r="AZ38" s="80">
        <f>SUMIF('KRM Sensitivities'!$C$4:$C$422,"="&amp;$A38,'KRM Sensitivities'!$BC$4:$BC$65536)</f>
        <v>0</v>
      </c>
      <c r="BA38" s="80">
        <f>SUMIF('KRM Sensitivities'!$C$4:$C$422,"="&amp;$A38,'KRM Sensitivities'!$BD$4:$BD$65536)</f>
        <v>0</v>
      </c>
      <c r="BB38" s="80">
        <f>SUMIF('KRM Sensitivities'!$C$4:$C$422,"="&amp;$A38,'KRM Sensitivities'!$BE$4:$BE$65536)</f>
        <v>0</v>
      </c>
      <c r="BC38" s="80">
        <f>SUMIF('KRM Sensitivities'!$C$4:$C$422,"="&amp;$A38,'KRM Sensitivities'!$BF$4:$BF$65536)</f>
        <v>0</v>
      </c>
      <c r="BD38" s="80">
        <f>SUMIF('KRM Sensitivities'!$C$4:$C$422,"="&amp;$A38,'KRM Sensitivities'!$BG$4:$BG$65536)</f>
        <v>-3.58</v>
      </c>
      <c r="BE38" s="80">
        <f>SUMIF('KRM Sensitivities'!$C$4:$C$422,"="&amp;$A38,'KRM Sensitivities'!$BH$4:$BH$65536)</f>
        <v>0</v>
      </c>
      <c r="BF38" s="80">
        <f>SUMIF('KRM Sensitivities'!$C$4:$C$422,"="&amp;$A38,'KRM Sensitivities'!$BI$4:$BI$65536)</f>
        <v>0</v>
      </c>
      <c r="BG38" s="80">
        <f>SUMIF('KRM Sensitivities'!$C$4:$C$422,"="&amp;$A38,'KRM Sensitivities'!$BJ$4:$BJ$65536)</f>
        <v>0</v>
      </c>
      <c r="BH38" s="80">
        <f>SUMIF('KRM Sensitivities'!$C$4:$C$422,"="&amp;$A38,'KRM Sensitivities'!$BL$4:$BL$65536)</f>
        <v>0</v>
      </c>
      <c r="BI38" s="80">
        <f>SUMIF('KRM Sensitivities'!$C$4:$C$422,"="&amp;$A38,'KRM Sensitivities'!$BM$4:$BM$65536)</f>
        <v>0</v>
      </c>
      <c r="BJ38" s="80">
        <f>SUMIF('KRM Sensitivities'!$C$4:$C$422,"="&amp;$A38,'KRM Sensitivities'!$BK$4:$BK$65536)</f>
        <v>0</v>
      </c>
      <c r="BK38" s="80">
        <f>SUMIF('KRM Sensitivities'!$C$4:$C$422,"="&amp;$A38,'KRM Sensitivities'!$BN$4:$BN$65536)</f>
        <v>0</v>
      </c>
      <c r="BL38" s="80">
        <f>SUMIF('KRM Sensitivities'!$C$4:$C$422,"="&amp;$A38,'KRM Sensitivities'!$BO$4:$BO$65536)</f>
        <v>-3.58</v>
      </c>
      <c r="BM38" s="80">
        <f>SUMIF('KRM Sensitivities'!$C$4:$C$422,"="&amp;$A38,'KRM Sensitivities'!$BP$4:$BP$65536)</f>
        <v>0</v>
      </c>
      <c r="BN38" s="80">
        <f>SUMIF('KRM Sensitivities'!$C$4:$C$422,"="&amp;$A38,'KRM Sensitivities'!$BQ$4:$BQ$65536)</f>
        <v>0</v>
      </c>
      <c r="BO38" s="80">
        <f>SUMIF('KRM Sensitivities'!$C$4:$C$422,"="&amp;$A38,'KRM Sensitivities'!$BR$4:$BR$65536)</f>
        <v>0</v>
      </c>
      <c r="BP38" s="80">
        <f>SUMIF('KRM Sensitivities'!$C$4:$C$422,"="&amp;$A38,'KRM Sensitivities'!$BS$4:$BS$65536)</f>
        <v>0</v>
      </c>
      <c r="BQ38" s="80">
        <f>SUMIF('KRM Sensitivities'!$C$4:$C$422,"="&amp;$A38,'KRM Sensitivities'!$BT$4:$BT$65536)</f>
        <v>0</v>
      </c>
      <c r="BR38" s="80">
        <f>SUMIF('KRM Sensitivities'!$C$4:$C$422,"="&amp;$A38,'KRM Sensitivities'!$BU$4:$BU$65536)</f>
        <v>0</v>
      </c>
      <c r="BS38" s="80">
        <f>SUMIF('KRM Sensitivities'!$C$4:$C$422,"="&amp;$A38,'KRM Sensitivities'!$BV$4:$BV$65536)</f>
        <v>0</v>
      </c>
      <c r="BT38" s="80">
        <f>SUMIF('KRM Sensitivities'!$C$4:$C$422,"="&amp;$A38,'KRM Sensitivities'!$BW$4:$BW$65536)</f>
        <v>0</v>
      </c>
      <c r="BU38" s="80">
        <f>SUMIF('KRM Sensitivities'!$C$4:$C$422,"="&amp;$A38,'KRM Sensitivities'!$BX$4:$BX$65536)</f>
        <v>0</v>
      </c>
      <c r="BV38" s="80">
        <f>SUMIF('KRM Sensitivities'!$C$4:$C$422,"="&amp;$A38,'KRM Sensitivities'!$BY$4:$BY$65536)</f>
        <v>0</v>
      </c>
      <c r="BW38" s="80">
        <f>SUMIF('KRM Sensitivities'!$C$4:$C$422,"="&amp;$A38,'KRM Sensitivities'!$BZ$4:$BZ$65536)</f>
        <v>0</v>
      </c>
      <c r="BX38" s="80">
        <f>SUMIF('KRM Sensitivities'!$C$4:$C$422,"="&amp;$A38,'KRM Sensitivities'!$CA$4:$CA$65536)</f>
        <v>0</v>
      </c>
      <c r="BY38" s="80">
        <f>SUMIF('KRM Sensitivities'!$C$4:$C$422,"="&amp;$A38,'KRM Sensitivities'!$CB$4:$CB$65536)</f>
        <v>0</v>
      </c>
      <c r="BZ38" s="80">
        <f>SUMIF('KRM Sensitivities'!$C$4:$C$422,"="&amp;$A38,'KRM Sensitivities'!$CC$4:$CC$65536)</f>
        <v>0</v>
      </c>
      <c r="CA38" s="80">
        <f>SUMIF('KRM Sensitivities'!$C$4:$C$422,"="&amp;$A38,'KRM Sensitivities'!$CD$4:$CD$65536)</f>
        <v>0</v>
      </c>
      <c r="CB38" s="80">
        <f>SUMIF('KRM Sensitivities'!$C$4:$C$422,"="&amp;$A38,'KRM Sensitivities'!$CE$4:$CE$65536)</f>
        <v>-3.58</v>
      </c>
      <c r="CC38" s="80">
        <f>SUMIF('KRM Sensitivities'!$C$4:$C$422,"="&amp;$A38,'KRM Sensitivities'!$CF$4:$CF$65536)</f>
        <v>-3.58</v>
      </c>
      <c r="CD38" s="80">
        <f>SUMIF('KRM Sensitivities'!$C$4:$C$422,"="&amp;$A38,'KRM Sensitivities'!$CG$4:$CG$65536)</f>
        <v>0</v>
      </c>
      <c r="CE38" s="80">
        <f>SUMIF('KRM Sensitivities'!$C$4:$C$422,"="&amp;$A38,'KRM Sensitivities'!$CH$4:$CH$65536)</f>
        <v>0</v>
      </c>
      <c r="CF38" s="80">
        <f>SUMIF('KRM Sensitivities'!$C$4:$C$422,"="&amp;$A38,'KRM Sensitivities'!$CI$4:$CI$65536)</f>
        <v>0</v>
      </c>
      <c r="CG38" s="80">
        <f>SUMIF('KRM Sensitivities'!$C$4:$C$422,"="&amp;$A38,'KRM Sensitivities'!$CJ$4:$CJ$65536)</f>
        <v>0</v>
      </c>
      <c r="CH38" s="80">
        <f>SUMIF('KRM Sensitivities'!$C$4:$C$422,"="&amp;$A38,'KRM Sensitivities'!$CK$4:$CK$65536)</f>
        <v>0</v>
      </c>
      <c r="CI38" s="80">
        <f>SUMIF('KRM Sensitivities'!$C$4:$C$422,"="&amp;$A38,'KRM Sensitivities'!$CL$4:$CL$65536)</f>
        <v>0</v>
      </c>
      <c r="CJ38" s="80">
        <f>SUMIF('KRM Sensitivities'!$C$4:$C$422,"="&amp;$A38,'KRM Sensitivities'!$CM$4:$CM$65536)</f>
        <v>0</v>
      </c>
      <c r="CK38" s="80">
        <f>SUMIF('KRM Sensitivities'!$C$4:$C$422,"="&amp;$A38,'KRM Sensitivities'!$CN$4:$CN$65536)</f>
        <v>0</v>
      </c>
      <c r="CL38" s="80">
        <f>SUMIF('KRM Sensitivities'!$C$4:$C$422,"="&amp;$A38,'KRM Sensitivities'!$CO$4:$CO$65536)</f>
        <v>0</v>
      </c>
      <c r="CM38" s="80">
        <f>SUMIF('KRM Sensitivities'!$C$4:$C$422,"="&amp;$A38,'KRM Sensitivities'!$CP$4:$CP$65536)</f>
        <v>0</v>
      </c>
      <c r="CN38" s="80">
        <f>SUMIF('KRM Sensitivities'!$C$4:$C$422,"="&amp;$A38,'KRM Sensitivities'!$CQ$4:$CQ$65536)</f>
        <v>0</v>
      </c>
      <c r="CO38" s="80">
        <f>SUMIF('KRM Sensitivities'!$C$4:$C$422,"="&amp;$A38,'KRM Sensitivities'!$CR$4:$CR$65536)</f>
        <v>0</v>
      </c>
      <c r="CP38" s="80">
        <f>SUMIF('KRM Sensitivities'!$C$4:$C$422,"="&amp;$A38,'KRM Sensitivities'!$CS$4:$CS$65536)</f>
        <v>0</v>
      </c>
      <c r="CQ38" s="80">
        <f>SUMIF('KRM Sensitivities'!$C$4:$C$422,"="&amp;$A38,'KRM Sensitivities'!$CT$4:$CT$65536)</f>
        <v>0</v>
      </c>
      <c r="CR38" s="80">
        <f>SUMIF('KRM Sensitivities'!$C$4:$C$422,"="&amp;$A38,'KRM Sensitivities'!$CU$4:$CU$65536)</f>
        <v>0</v>
      </c>
      <c r="CS38" s="80">
        <f>SUMIF('KRM Sensitivities'!$C$4:$C$422,"="&amp;$A38,'KRM Sensitivities'!$CV$4:$CV$65536)</f>
        <v>0</v>
      </c>
      <c r="CT38" s="80">
        <f>SUMIF('KRM Sensitivities'!$C$4:$C$422,"="&amp;$A38,'KRM Sensitivities'!$CW$4:$CW$65536)</f>
        <v>0</v>
      </c>
      <c r="CU38" s="80">
        <f>SUMIF('KRM Sensitivities'!$C$4:$C$422,"="&amp;$A38,'KRM Sensitivities'!$CX$4:$CX$65536)</f>
        <v>0</v>
      </c>
      <c r="CV38" s="80">
        <f>SUMIF('KRM Sensitivities'!$C$4:$C$422,"="&amp;$A38,'KRM Sensitivities'!$CY$4:$CY$65536)</f>
        <v>0</v>
      </c>
      <c r="CW38" s="80">
        <f>SUMIF('KRM Sensitivities'!$C$4:$C$422,"="&amp;$A38,'KRM Sensitivities'!$CZ$4:$CZ$65536)</f>
        <v>0</v>
      </c>
      <c r="CX38" s="80">
        <f>SUMIF('KRM Sensitivities'!$C$4:$C$422,"="&amp;$A38,'KRM Sensitivities'!$DA$4:$DA$65536)</f>
        <v>0</v>
      </c>
      <c r="CY38" s="80">
        <f>SUMIF('KRM Sensitivities'!$C$4:$C$422,"="&amp;$A38,'KRM Sensitivities'!$DB$4:$DB$65536)</f>
        <v>0</v>
      </c>
      <c r="CZ38" s="80">
        <f>SUMIF('KRM Sensitivities'!$C$4:$C$422,"="&amp;$A38,'KRM Sensitivities'!$DC$4:$DC$65536)</f>
        <v>0</v>
      </c>
      <c r="DA38" s="80">
        <f>SUMIF('KRM Sensitivities'!$C$4:$C$422,"="&amp;$A38,'KRM Sensitivities'!$DD$4:$DD$65536)</f>
        <v>0</v>
      </c>
      <c r="DB38" s="80">
        <f>SUMIF('KRM Sensitivities'!$C$4:$C$422,"="&amp;$A38,'KRM Sensitivities'!$DE$4:$DE$65536)</f>
        <v>0</v>
      </c>
      <c r="DC38" s="80">
        <f>SUMIF('KRM Sensitivities'!$C$4:$C$422,"="&amp;$A38,'KRM Sensitivities'!$DF$4:$DF$65536)</f>
        <v>0</v>
      </c>
      <c r="DD38" s="80">
        <f>SUMIF('KRM Sensitivities'!$C$4:$C$422,"="&amp;$A38,'KRM Sensitivities'!$DG$4:$DG$65536)</f>
        <v>0</v>
      </c>
      <c r="DE38" s="80">
        <f>SUMIF('KRM Sensitivities'!$C$4:$C$422,"="&amp;$A38,'KRM Sensitivities'!$DH$4:$DH$65536)</f>
        <v>0</v>
      </c>
      <c r="DF38" s="80">
        <f>SUMIF('KRM Sensitivities'!$C$4:$C$422,"="&amp;$A38,'KRM Sensitivities'!$DI$4:$DI$65536)</f>
        <v>0</v>
      </c>
      <c r="DG38" s="80">
        <f>SUMIF('KRM Sensitivities'!$C$4:$C$422,"="&amp;$A38,'KRM Sensitivities'!$DJ$4:$DJ$65536)</f>
        <v>0</v>
      </c>
      <c r="DH38" s="80">
        <f>SUMIF('KRM Sensitivities'!$C$4:$C$422,"="&amp;$A38,'KRM Sensitivities'!$DK$4:$DK$65536)</f>
        <v>0</v>
      </c>
      <c r="DI38" s="80">
        <f>SUMIF('KRM Sensitivities'!$C$4:$C$422,"="&amp;$A38,'KRM Sensitivities'!$DL$4:$DL$65536)</f>
        <v>0</v>
      </c>
      <c r="DJ38" s="80">
        <f>SUMIF('KRM Sensitivities'!$C$4:$C$422,"="&amp;$A38,'KRM Sensitivities'!$DM$4:$DM$65536)</f>
        <v>0</v>
      </c>
      <c r="DK38" s="80">
        <f>SUMIF('KRM Sensitivities'!$C$4:$C$422,"="&amp;$A38,'KRM Sensitivities'!$DN$4:$DN$65536)</f>
        <v>0</v>
      </c>
      <c r="DL38" s="80">
        <f>SUMIF('KRM Sensitivities'!$C$4:$C$422,"="&amp;$A38,'KRM Sensitivities'!$DO$4:$DO$65536)</f>
        <v>0</v>
      </c>
      <c r="DM38" s="80">
        <f>SUMIF('KRM Sensitivities'!$C$4:$C$422,"="&amp;$A38,'KRM Sensitivities'!$DP$4:$DP$65536)</f>
        <v>0</v>
      </c>
      <c r="DN38" s="80">
        <f>SUMIF('KRM Sensitivities'!$C$4:$C$422,"="&amp;$A38,'KRM Sensitivities'!$DQ$4:$DQ$65536)</f>
        <v>0</v>
      </c>
      <c r="DO38" s="80">
        <f>SUMIF('KRM Sensitivities'!$C$4:$C$422,"="&amp;$A38,'KRM Sensitivities'!$DR$4:$DR$65536)</f>
        <v>0</v>
      </c>
      <c r="DP38" s="80">
        <f>SUMIF('KRM Sensitivities'!$C$4:$C$422,"="&amp;$A38,'KRM Sensitivities'!$DS$4:$DS$65536)</f>
        <v>0</v>
      </c>
      <c r="DQ38" s="80">
        <f>SUMIF('KRM Sensitivities'!$C$4:$C$422,"="&amp;$A38,'KRM Sensitivities'!$DT$4:$DT$65536)</f>
        <v>0</v>
      </c>
      <c r="DR38" s="61" t="str">
        <f t="shared" si="0"/>
        <v>YC15Y</v>
      </c>
      <c r="DS38" s="61" t="str">
        <f t="shared" si="1"/>
        <v>YCCAD15Y</v>
      </c>
    </row>
    <row r="39" spans="1:123" x14ac:dyDescent="0.2">
      <c r="A39">
        <v>297</v>
      </c>
      <c r="B39" t="s">
        <v>9</v>
      </c>
      <c r="C39" t="s">
        <v>369</v>
      </c>
      <c r="D39" t="s">
        <v>528</v>
      </c>
      <c r="E39" t="s">
        <v>25</v>
      </c>
      <c r="F39" t="s">
        <v>36</v>
      </c>
      <c r="G39">
        <v>0.72546200000000005</v>
      </c>
      <c r="H39">
        <v>2.1767099999999999</v>
      </c>
      <c r="I39" s="80">
        <f>SUMIF('KRM Sensitivities'!$C$4:$C$422,"="&amp;$A39,'KRM Sensitivities'!$L$4:$L$65536)</f>
        <v>9410.9699999999993</v>
      </c>
      <c r="J39" s="80">
        <f>SUMIF('KRM Sensitivities'!$C$4:$C$422,"="&amp;$A39,'KRM Sensitivities'!$M$4:$M$65536)</f>
        <v>9410.9699999999993</v>
      </c>
      <c r="K39" s="80">
        <f>SUMIF('KRM Sensitivities'!$C$4:$C$422,"="&amp;$A39,'KRM Sensitivities'!$N$4:$N$65536)</f>
        <v>9410.9699999999993</v>
      </c>
      <c r="L39" s="80">
        <f>SUMIF('KRM Sensitivities'!$C$4:$C$422,"="&amp;$A39,'KRM Sensitivities'!$O$4:$O$65536)</f>
        <v>9410.9699999999993</v>
      </c>
      <c r="M39" s="80">
        <f>SUMIF('KRM Sensitivities'!$C$4:$C$422,"="&amp;$A39,'KRM Sensitivities'!$P$4:$P$65536)</f>
        <v>9410.9699999999993</v>
      </c>
      <c r="N39" s="80">
        <f>SUMIF('KRM Sensitivities'!$C$4:$C$422,"="&amp;$A39,'KRM Sensitivities'!$Q$4:$Q$65536)</f>
        <v>9410.9699999999993</v>
      </c>
      <c r="O39" s="80">
        <f>SUMIF('KRM Sensitivities'!$C$4:$C$422,"="&amp;$A39,'KRM Sensitivities'!$R$4:$R$65536)</f>
        <v>0</v>
      </c>
      <c r="P39" s="80">
        <f>SUMIF('KRM Sensitivities'!$C$4:$C$422,"="&amp;$A39,'KRM Sensitivities'!$S$4:$S$65536)</f>
        <v>0</v>
      </c>
      <c r="Q39" s="80">
        <f>SUMIF('KRM Sensitivities'!$C$4:$C$422,"="&amp;$A39,'KRM Sensitivities'!$T$4:$T$65536)</f>
        <v>0</v>
      </c>
      <c r="R39" s="80">
        <f>SUMIF('KRM Sensitivities'!$C$4:$C$422,"="&amp;$A39,'KRM Sensitivities'!$U$4:$U$65536)</f>
        <v>0</v>
      </c>
      <c r="S39" s="80">
        <f>SUMIF('KRM Sensitivities'!$C$4:$C$422,"="&amp;$A39,'KRM Sensitivities'!$V$4:$V$65536)</f>
        <v>9410.9699999999993</v>
      </c>
      <c r="T39" s="80">
        <f>SUMIF('KRM Sensitivities'!$C$4:$C$422,"="&amp;$A39,'KRM Sensitivities'!$W$4:$W$65536)</f>
        <v>9410.9699999999993</v>
      </c>
      <c r="U39" s="80">
        <f>SUMIF('KRM Sensitivities'!$C$4:$C$422,"="&amp;$A39,'KRM Sensitivities'!$X$4:$X$65536)</f>
        <v>0</v>
      </c>
      <c r="V39" s="80">
        <f>SUMIF('KRM Sensitivities'!$C$4:$C$422,"="&amp;$A39,'KRM Sensitivities'!$Y$4:$Y$65536)</f>
        <v>0</v>
      </c>
      <c r="W39" s="80">
        <f>SUMIF('KRM Sensitivities'!$C$4:$C$422,"="&amp;$A39,'KRM Sensitivities'!$Z$4:$Z$65536)</f>
        <v>0</v>
      </c>
      <c r="X39" s="80">
        <f>SUMIF('KRM Sensitivities'!$C$4:$C$422,"="&amp;$A39,'KRM Sensitivities'!$AA$4:$AA$65536)</f>
        <v>0</v>
      </c>
      <c r="Y39" s="80">
        <f>SUMIF('KRM Sensitivities'!$C$4:$C$422,"="&amp;$A39,'KRM Sensitivities'!$AB$4:$AB$65536)</f>
        <v>0</v>
      </c>
      <c r="Z39" s="80">
        <f>SUMIF('KRM Sensitivities'!$C$4:$C$422,"="&amp;$A39,'KRM Sensitivities'!$AC$4:$AC$65536)</f>
        <v>0</v>
      </c>
      <c r="AA39" s="80">
        <f>SUMIF('KRM Sensitivities'!$C$4:$C$422,"="&amp;$A39,'KRM Sensitivities'!$AD$4:$AD$65536)</f>
        <v>0</v>
      </c>
      <c r="AB39" s="80">
        <f>SUMIF('KRM Sensitivities'!$C$4:$C$422,"="&amp;$A39,'KRM Sensitivities'!$AE$4:$AE$65536)</f>
        <v>0</v>
      </c>
      <c r="AC39" s="80">
        <f>SUMIF('KRM Sensitivities'!$C$4:$C$422,"="&amp;$A39,'KRM Sensitivities'!$AF$4:$AF$65536)</f>
        <v>0</v>
      </c>
      <c r="AD39" s="80">
        <f>SUMIF('KRM Sensitivities'!$C$4:$C$422,"="&amp;$A39,'KRM Sensitivities'!$AG$4:$AG$65536)</f>
        <v>0</v>
      </c>
      <c r="AE39" s="80">
        <f>SUMIF('KRM Sensitivities'!$C$4:$C$422,"="&amp;$A39,'KRM Sensitivities'!$AH$4:$AH$65536)</f>
        <v>0</v>
      </c>
      <c r="AF39" s="80">
        <f>SUMIF('KRM Sensitivities'!$C$4:$C$422,"="&amp;$A39,'KRM Sensitivities'!$AI$4:$AI$65536)</f>
        <v>0</v>
      </c>
      <c r="AG39" s="80">
        <f>SUMIF('KRM Sensitivities'!$C$4:$C$422,"="&amp;$A39,'KRM Sensitivities'!$AJ$4:$AJ$65536)</f>
        <v>0</v>
      </c>
      <c r="AH39" s="80">
        <f>SUMIF('KRM Sensitivities'!$C$4:$C$422,"="&amp;$A39,'KRM Sensitivities'!$AK$4:$AK$65536)</f>
        <v>0</v>
      </c>
      <c r="AI39" s="80">
        <f>SUMIF('KRM Sensitivities'!$C$4:$C$422,"="&amp;$A39,'KRM Sensitivities'!$AL$4:$AL$65536)</f>
        <v>0</v>
      </c>
      <c r="AJ39" s="80">
        <f>SUMIF('KRM Sensitivities'!$C$4:$C$422,"="&amp;$A39,'KRM Sensitivities'!$AM$4:$AM$65536)</f>
        <v>0</v>
      </c>
      <c r="AK39" s="80">
        <f>SUMIF('KRM Sensitivities'!$C$4:$C$422,"="&amp;$A39,'KRM Sensitivities'!$AN$4:$AN$65536)</f>
        <v>0</v>
      </c>
      <c r="AL39" s="80">
        <f>SUMIF('KRM Sensitivities'!$C$4:$C$422,"="&amp;$A39,'KRM Sensitivities'!$AO$4:$AO$65536)</f>
        <v>0</v>
      </c>
      <c r="AM39" s="80">
        <f>SUMIF('KRM Sensitivities'!$C$4:$C$422,"="&amp;$A39,'KRM Sensitivities'!$AP$4:$AP$65536)</f>
        <v>0</v>
      </c>
      <c r="AN39" s="80">
        <f>SUMIF('KRM Sensitivities'!$C$4:$C$422,"="&amp;$A39,'KRM Sensitivities'!$AQ$4:$AQ$65536)</f>
        <v>0</v>
      </c>
      <c r="AO39" s="80">
        <f>SUMIF('KRM Sensitivities'!$C$4:$C$422,"="&amp;$A39,'KRM Sensitivities'!$AR$4:$AR$65536)</f>
        <v>0</v>
      </c>
      <c r="AP39" s="80">
        <f>SUMIF('KRM Sensitivities'!$C$4:$C$422,"="&amp;$A39,'KRM Sensitivities'!$AS$4:$AS$65536)</f>
        <v>0</v>
      </c>
      <c r="AQ39" s="80">
        <f>SUMIF('KRM Sensitivities'!$C$4:$C$422,"="&amp;$A39,'KRM Sensitivities'!$AT$4:$AT$65536)</f>
        <v>0</v>
      </c>
      <c r="AR39" s="80">
        <f>SUMIF('KRM Sensitivities'!$C$4:$C$422,"="&amp;$A39,'KRM Sensitivities'!$AU$4:$AU$65536)</f>
        <v>0</v>
      </c>
      <c r="AS39" s="80">
        <f>SUMIF('KRM Sensitivities'!$C$4:$C$422,"="&amp;$A39,'KRM Sensitivities'!$AV$4:$AV$65536)</f>
        <v>0</v>
      </c>
      <c r="AT39" s="80">
        <f>SUMIF('KRM Sensitivities'!$C$4:$C$422,"="&amp;$A39,'KRM Sensitivities'!$AW$4:$AW$65536)</f>
        <v>0</v>
      </c>
      <c r="AU39" s="80">
        <f>SUMIF('KRM Sensitivities'!$C$4:$C$422,"="&amp;$A39,'KRM Sensitivities'!$AX$4:$AX$65536)</f>
        <v>0</v>
      </c>
      <c r="AV39" s="80">
        <f>SUMIF('KRM Sensitivities'!$C$4:$C$422,"="&amp;$A39,'KRM Sensitivities'!$AY$4:$AY$65536)</f>
        <v>0</v>
      </c>
      <c r="AW39" s="80">
        <f>SUMIF('KRM Sensitivities'!$C$4:$C$422,"="&amp;$A39,'KRM Sensitivities'!$AZ$4:$AZ$65536)</f>
        <v>0</v>
      </c>
      <c r="AX39" s="80">
        <f>SUMIF('KRM Sensitivities'!$C$4:$C$422,"="&amp;$A39,'KRM Sensitivities'!$BA$4:$BA$65536)</f>
        <v>0</v>
      </c>
      <c r="AY39" s="80">
        <f>SUMIF('KRM Sensitivities'!$C$4:$C$422,"="&amp;$A39,'KRM Sensitivities'!$BB$4:$BB$65536)</f>
        <v>0</v>
      </c>
      <c r="AZ39" s="80">
        <f>SUMIF('KRM Sensitivities'!$C$4:$C$422,"="&amp;$A39,'KRM Sensitivities'!$BC$4:$BC$65536)</f>
        <v>0</v>
      </c>
      <c r="BA39" s="80">
        <f>SUMIF('KRM Sensitivities'!$C$4:$C$422,"="&amp;$A39,'KRM Sensitivities'!$BD$4:$BD$65536)</f>
        <v>0</v>
      </c>
      <c r="BB39" s="80">
        <f>SUMIF('KRM Sensitivities'!$C$4:$C$422,"="&amp;$A39,'KRM Sensitivities'!$BE$4:$BE$65536)</f>
        <v>0</v>
      </c>
      <c r="BC39" s="80">
        <f>SUMIF('KRM Sensitivities'!$C$4:$C$422,"="&amp;$A39,'KRM Sensitivities'!$BF$4:$BF$65536)</f>
        <v>0</v>
      </c>
      <c r="BD39" s="80">
        <f>SUMIF('KRM Sensitivities'!$C$4:$C$422,"="&amp;$A39,'KRM Sensitivities'!$BG$4:$BG$65536)</f>
        <v>0</v>
      </c>
      <c r="BE39" s="80">
        <f>SUMIF('KRM Sensitivities'!$C$4:$C$422,"="&amp;$A39,'KRM Sensitivities'!$BH$4:$BH$65536)</f>
        <v>0</v>
      </c>
      <c r="BF39" s="80">
        <f>SUMIF('KRM Sensitivities'!$C$4:$C$422,"="&amp;$A39,'KRM Sensitivities'!$BI$4:$BI$65536)</f>
        <v>0</v>
      </c>
      <c r="BG39" s="80">
        <f>SUMIF('KRM Sensitivities'!$C$4:$C$422,"="&amp;$A39,'KRM Sensitivities'!$BJ$4:$BJ$65536)</f>
        <v>0</v>
      </c>
      <c r="BH39" s="80">
        <f>SUMIF('KRM Sensitivities'!$C$4:$C$422,"="&amp;$A39,'KRM Sensitivities'!$BL$4:$BL$65536)</f>
        <v>0</v>
      </c>
      <c r="BI39" s="80">
        <f>SUMIF('KRM Sensitivities'!$C$4:$C$422,"="&amp;$A39,'KRM Sensitivities'!$BM$4:$BM$65536)</f>
        <v>0</v>
      </c>
      <c r="BJ39" s="80">
        <f>SUMIF('KRM Sensitivities'!$C$4:$C$422,"="&amp;$A39,'KRM Sensitivities'!$BK$4:$BK$65536)</f>
        <v>0</v>
      </c>
      <c r="BK39" s="80">
        <f>SUMIF('KRM Sensitivities'!$C$4:$C$422,"="&amp;$A39,'KRM Sensitivities'!$BN$4:$BN$65536)</f>
        <v>0</v>
      </c>
      <c r="BL39" s="80">
        <f>SUMIF('KRM Sensitivities'!$C$4:$C$422,"="&amp;$A39,'KRM Sensitivities'!$BO$4:$BO$65536)</f>
        <v>0</v>
      </c>
      <c r="BM39" s="80">
        <f>SUMIF('KRM Sensitivities'!$C$4:$C$422,"="&amp;$A39,'KRM Sensitivities'!$BP$4:$BP$65536)</f>
        <v>0</v>
      </c>
      <c r="BN39" s="80">
        <f>SUMIF('KRM Sensitivities'!$C$4:$C$422,"="&amp;$A39,'KRM Sensitivities'!$BQ$4:$BQ$65536)</f>
        <v>0</v>
      </c>
      <c r="BO39" s="80">
        <f>SUMIF('KRM Sensitivities'!$C$4:$C$422,"="&amp;$A39,'KRM Sensitivities'!$BR$4:$BR$65536)</f>
        <v>0</v>
      </c>
      <c r="BP39" s="80">
        <f>SUMIF('KRM Sensitivities'!$C$4:$C$422,"="&amp;$A39,'KRM Sensitivities'!$BS$4:$BS$65536)</f>
        <v>0</v>
      </c>
      <c r="BQ39" s="80">
        <f>SUMIF('KRM Sensitivities'!$C$4:$C$422,"="&amp;$A39,'KRM Sensitivities'!$BT$4:$BT$65536)</f>
        <v>0</v>
      </c>
      <c r="BR39" s="80">
        <f>SUMIF('KRM Sensitivities'!$C$4:$C$422,"="&amp;$A39,'KRM Sensitivities'!$BU$4:$BU$65536)</f>
        <v>0</v>
      </c>
      <c r="BS39" s="80">
        <f>SUMIF('KRM Sensitivities'!$C$4:$C$422,"="&amp;$A39,'KRM Sensitivities'!$BV$4:$BV$65536)</f>
        <v>0</v>
      </c>
      <c r="BT39" s="80">
        <f>SUMIF('KRM Sensitivities'!$C$4:$C$422,"="&amp;$A39,'KRM Sensitivities'!$BW$4:$BW$65536)</f>
        <v>0</v>
      </c>
      <c r="BU39" s="80">
        <f>SUMIF('KRM Sensitivities'!$C$4:$C$422,"="&amp;$A39,'KRM Sensitivities'!$BX$4:$BX$65536)</f>
        <v>0</v>
      </c>
      <c r="BV39" s="80">
        <f>SUMIF('KRM Sensitivities'!$C$4:$C$422,"="&amp;$A39,'KRM Sensitivities'!$BY$4:$BY$65536)</f>
        <v>0</v>
      </c>
      <c r="BW39" s="80">
        <f>SUMIF('KRM Sensitivities'!$C$4:$C$422,"="&amp;$A39,'KRM Sensitivities'!$BZ$4:$BZ$65536)</f>
        <v>0</v>
      </c>
      <c r="BX39" s="80">
        <f>SUMIF('KRM Sensitivities'!$C$4:$C$422,"="&amp;$A39,'KRM Sensitivities'!$CA$4:$CA$65536)</f>
        <v>0</v>
      </c>
      <c r="BY39" s="80">
        <f>SUMIF('KRM Sensitivities'!$C$4:$C$422,"="&amp;$A39,'KRM Sensitivities'!$CB$4:$CB$65536)</f>
        <v>0</v>
      </c>
      <c r="BZ39" s="80">
        <f>SUMIF('KRM Sensitivities'!$C$4:$C$422,"="&amp;$A39,'KRM Sensitivities'!$CC$4:$CC$65536)</f>
        <v>0</v>
      </c>
      <c r="CA39" s="80">
        <f>SUMIF('KRM Sensitivities'!$C$4:$C$422,"="&amp;$A39,'KRM Sensitivities'!$CD$4:$CD$65536)</f>
        <v>0</v>
      </c>
      <c r="CB39" s="80">
        <f>SUMIF('KRM Sensitivities'!$C$4:$C$422,"="&amp;$A39,'KRM Sensitivities'!$CE$4:$CE$65536)</f>
        <v>0</v>
      </c>
      <c r="CC39" s="80">
        <f>SUMIF('KRM Sensitivities'!$C$4:$C$422,"="&amp;$A39,'KRM Sensitivities'!$CF$4:$CF$65536)</f>
        <v>0</v>
      </c>
      <c r="CD39" s="80">
        <f>SUMIF('KRM Sensitivities'!$C$4:$C$422,"="&amp;$A39,'KRM Sensitivities'!$CG$4:$CG$65536)</f>
        <v>0</v>
      </c>
      <c r="CE39" s="80">
        <f>SUMIF('KRM Sensitivities'!$C$4:$C$422,"="&amp;$A39,'KRM Sensitivities'!$CH$4:$CH$65536)</f>
        <v>0</v>
      </c>
      <c r="CF39" s="80">
        <f>SUMIF('KRM Sensitivities'!$C$4:$C$422,"="&amp;$A39,'KRM Sensitivities'!$CI$4:$CI$65536)</f>
        <v>0</v>
      </c>
      <c r="CG39" s="80">
        <f>SUMIF('KRM Sensitivities'!$C$4:$C$422,"="&amp;$A39,'KRM Sensitivities'!$CJ$4:$CJ$65536)</f>
        <v>0</v>
      </c>
      <c r="CH39" s="80">
        <f>SUMIF('KRM Sensitivities'!$C$4:$C$422,"="&amp;$A39,'KRM Sensitivities'!$CK$4:$CK$65536)</f>
        <v>0</v>
      </c>
      <c r="CI39" s="80">
        <f>SUMIF('KRM Sensitivities'!$C$4:$C$422,"="&amp;$A39,'KRM Sensitivities'!$CL$4:$CL$65536)</f>
        <v>0</v>
      </c>
      <c r="CJ39" s="80">
        <f>SUMIF('KRM Sensitivities'!$C$4:$C$422,"="&amp;$A39,'KRM Sensitivities'!$CM$4:$CM$65536)</f>
        <v>0</v>
      </c>
      <c r="CK39" s="80">
        <f>SUMIF('KRM Sensitivities'!$C$4:$C$422,"="&amp;$A39,'KRM Sensitivities'!$CN$4:$CN$65536)</f>
        <v>0</v>
      </c>
      <c r="CL39" s="80">
        <f>SUMIF('KRM Sensitivities'!$C$4:$C$422,"="&amp;$A39,'KRM Sensitivities'!$CO$4:$CO$65536)</f>
        <v>0</v>
      </c>
      <c r="CM39" s="80">
        <f>SUMIF('KRM Sensitivities'!$C$4:$C$422,"="&amp;$A39,'KRM Sensitivities'!$CP$4:$CP$65536)</f>
        <v>0</v>
      </c>
      <c r="CN39" s="80">
        <f>SUMIF('KRM Sensitivities'!$C$4:$C$422,"="&amp;$A39,'KRM Sensitivities'!$CQ$4:$CQ$65536)</f>
        <v>0</v>
      </c>
      <c r="CO39" s="80">
        <f>SUMIF('KRM Sensitivities'!$C$4:$C$422,"="&amp;$A39,'KRM Sensitivities'!$CR$4:$CR$65536)</f>
        <v>0</v>
      </c>
      <c r="CP39" s="80">
        <f>SUMIF('KRM Sensitivities'!$C$4:$C$422,"="&amp;$A39,'KRM Sensitivities'!$CS$4:$CS$65536)</f>
        <v>0</v>
      </c>
      <c r="CQ39" s="80">
        <f>SUMIF('KRM Sensitivities'!$C$4:$C$422,"="&amp;$A39,'KRM Sensitivities'!$CT$4:$CT$65536)</f>
        <v>0</v>
      </c>
      <c r="CR39" s="80">
        <f>SUMIF('KRM Sensitivities'!$C$4:$C$422,"="&amp;$A39,'KRM Sensitivities'!$CU$4:$CU$65536)</f>
        <v>0</v>
      </c>
      <c r="CS39" s="80">
        <f>SUMIF('KRM Sensitivities'!$C$4:$C$422,"="&amp;$A39,'KRM Sensitivities'!$CV$4:$CV$65536)</f>
        <v>0</v>
      </c>
      <c r="CT39" s="80">
        <f>SUMIF('KRM Sensitivities'!$C$4:$C$422,"="&amp;$A39,'KRM Sensitivities'!$CW$4:$CW$65536)</f>
        <v>0</v>
      </c>
      <c r="CU39" s="80">
        <f>SUMIF('KRM Sensitivities'!$C$4:$C$422,"="&amp;$A39,'KRM Sensitivities'!$CX$4:$CX$65536)</f>
        <v>0</v>
      </c>
      <c r="CV39" s="80">
        <f>SUMIF('KRM Sensitivities'!$C$4:$C$422,"="&amp;$A39,'KRM Sensitivities'!$CY$4:$CY$65536)</f>
        <v>0</v>
      </c>
      <c r="CW39" s="80">
        <f>SUMIF('KRM Sensitivities'!$C$4:$C$422,"="&amp;$A39,'KRM Sensitivities'!$CZ$4:$CZ$65536)</f>
        <v>0</v>
      </c>
      <c r="CX39" s="80">
        <f>SUMIF('KRM Sensitivities'!$C$4:$C$422,"="&amp;$A39,'KRM Sensitivities'!$DA$4:$DA$65536)</f>
        <v>0</v>
      </c>
      <c r="CY39" s="80">
        <f>SUMIF('KRM Sensitivities'!$C$4:$C$422,"="&amp;$A39,'KRM Sensitivities'!$DB$4:$DB$65536)</f>
        <v>0</v>
      </c>
      <c r="CZ39" s="80">
        <f>SUMIF('KRM Sensitivities'!$C$4:$C$422,"="&amp;$A39,'KRM Sensitivities'!$DC$4:$DC$65536)</f>
        <v>0</v>
      </c>
      <c r="DA39" s="80">
        <f>SUMIF('KRM Sensitivities'!$C$4:$C$422,"="&amp;$A39,'KRM Sensitivities'!$DD$4:$DD$65536)</f>
        <v>0</v>
      </c>
      <c r="DB39" s="80">
        <f>SUMIF('KRM Sensitivities'!$C$4:$C$422,"="&amp;$A39,'KRM Sensitivities'!$DE$4:$DE$65536)</f>
        <v>0</v>
      </c>
      <c r="DC39" s="80">
        <f>SUMIF('KRM Sensitivities'!$C$4:$C$422,"="&amp;$A39,'KRM Sensitivities'!$DF$4:$DF$65536)</f>
        <v>0</v>
      </c>
      <c r="DD39" s="80">
        <f>SUMIF('KRM Sensitivities'!$C$4:$C$422,"="&amp;$A39,'KRM Sensitivities'!$DG$4:$DG$65536)</f>
        <v>0</v>
      </c>
      <c r="DE39" s="80">
        <f>SUMIF('KRM Sensitivities'!$C$4:$C$422,"="&amp;$A39,'KRM Sensitivities'!$DH$4:$DH$65536)</f>
        <v>0</v>
      </c>
      <c r="DF39" s="80">
        <f>SUMIF('KRM Sensitivities'!$C$4:$C$422,"="&amp;$A39,'KRM Sensitivities'!$DI$4:$DI$65536)</f>
        <v>0</v>
      </c>
      <c r="DG39" s="80">
        <f>SUMIF('KRM Sensitivities'!$C$4:$C$422,"="&amp;$A39,'KRM Sensitivities'!$DJ$4:$DJ$65536)</f>
        <v>0</v>
      </c>
      <c r="DH39" s="80">
        <f>SUMIF('KRM Sensitivities'!$C$4:$C$422,"="&amp;$A39,'KRM Sensitivities'!$DK$4:$DK$65536)</f>
        <v>0</v>
      </c>
      <c r="DI39" s="80">
        <f>SUMIF('KRM Sensitivities'!$C$4:$C$422,"="&amp;$A39,'KRM Sensitivities'!$DL$4:$DL$65536)</f>
        <v>0</v>
      </c>
      <c r="DJ39" s="80">
        <f>SUMIF('KRM Sensitivities'!$C$4:$C$422,"="&amp;$A39,'KRM Sensitivities'!$DM$4:$DM$65536)</f>
        <v>0</v>
      </c>
      <c r="DK39" s="80">
        <f>SUMIF('KRM Sensitivities'!$C$4:$C$422,"="&amp;$A39,'KRM Sensitivities'!$DN$4:$DN$65536)</f>
        <v>0</v>
      </c>
      <c r="DL39" s="80">
        <f>SUMIF('KRM Sensitivities'!$C$4:$C$422,"="&amp;$A39,'KRM Sensitivities'!$DO$4:$DO$65536)</f>
        <v>0</v>
      </c>
      <c r="DM39" s="80">
        <f>SUMIF('KRM Sensitivities'!$C$4:$C$422,"="&amp;$A39,'KRM Sensitivities'!$DP$4:$DP$65536)</f>
        <v>0</v>
      </c>
      <c r="DN39" s="80">
        <f>SUMIF('KRM Sensitivities'!$C$4:$C$422,"="&amp;$A39,'KRM Sensitivities'!$DQ$4:$DQ$65536)</f>
        <v>0</v>
      </c>
      <c r="DO39" s="80">
        <f>SUMIF('KRM Sensitivities'!$C$4:$C$422,"="&amp;$A39,'KRM Sensitivities'!$DR$4:$DR$65536)</f>
        <v>0</v>
      </c>
      <c r="DP39" s="80">
        <f>SUMIF('KRM Sensitivities'!$C$4:$C$422,"="&amp;$A39,'KRM Sensitivities'!$DS$4:$DS$65536)</f>
        <v>0</v>
      </c>
      <c r="DQ39" s="80">
        <f>SUMIF('KRM Sensitivities'!$C$4:$C$422,"="&amp;$A39,'KRM Sensitivities'!$DT$4:$DT$65536)</f>
        <v>0</v>
      </c>
      <c r="DR39" s="61" t="str">
        <f t="shared" si="0"/>
        <v>YC20Y</v>
      </c>
      <c r="DS39" s="61" t="str">
        <f t="shared" si="1"/>
        <v>YCCAD20Y</v>
      </c>
    </row>
    <row r="40" spans="1:123" x14ac:dyDescent="0.2">
      <c r="A40">
        <v>298</v>
      </c>
      <c r="B40" t="s">
        <v>9</v>
      </c>
      <c r="C40" t="s">
        <v>369</v>
      </c>
      <c r="D40" t="s">
        <v>528</v>
      </c>
      <c r="E40" t="s">
        <v>25</v>
      </c>
      <c r="F40" t="s">
        <v>37</v>
      </c>
      <c r="G40">
        <v>0.67335800000000001</v>
      </c>
      <c r="H40">
        <v>2.0987900000000002</v>
      </c>
      <c r="I40" s="80">
        <f>SUMIF('KRM Sensitivities'!$C$4:$C$422,"="&amp;$A40,'KRM Sensitivities'!$L$4:$L$65536)</f>
        <v>2962.34</v>
      </c>
      <c r="J40" s="80">
        <f>SUMIF('KRM Sensitivities'!$C$4:$C$422,"="&amp;$A40,'KRM Sensitivities'!$M$4:$M$65536)</f>
        <v>2962.34</v>
      </c>
      <c r="K40" s="80">
        <f>SUMIF('KRM Sensitivities'!$C$4:$C$422,"="&amp;$A40,'KRM Sensitivities'!$N$4:$N$65536)</f>
        <v>2962.34</v>
      </c>
      <c r="L40" s="80">
        <f>SUMIF('KRM Sensitivities'!$C$4:$C$422,"="&amp;$A40,'KRM Sensitivities'!$O$4:$O$65536)</f>
        <v>2962.34</v>
      </c>
      <c r="M40" s="80">
        <f>SUMIF('KRM Sensitivities'!$C$4:$C$422,"="&amp;$A40,'KRM Sensitivities'!$P$4:$P$65536)</f>
        <v>2962.34</v>
      </c>
      <c r="N40" s="80">
        <f>SUMIF('KRM Sensitivities'!$C$4:$C$422,"="&amp;$A40,'KRM Sensitivities'!$Q$4:$Q$65536)</f>
        <v>2962.34</v>
      </c>
      <c r="O40" s="80">
        <f>SUMIF('KRM Sensitivities'!$C$4:$C$422,"="&amp;$A40,'KRM Sensitivities'!$R$4:$R$65536)</f>
        <v>0</v>
      </c>
      <c r="P40" s="80">
        <f>SUMIF('KRM Sensitivities'!$C$4:$C$422,"="&amp;$A40,'KRM Sensitivities'!$S$4:$S$65536)</f>
        <v>0</v>
      </c>
      <c r="Q40" s="80">
        <f>SUMIF('KRM Sensitivities'!$C$4:$C$422,"="&amp;$A40,'KRM Sensitivities'!$T$4:$T$65536)</f>
        <v>0</v>
      </c>
      <c r="R40" s="80">
        <f>SUMIF('KRM Sensitivities'!$C$4:$C$422,"="&amp;$A40,'KRM Sensitivities'!$U$4:$U$65536)</f>
        <v>0</v>
      </c>
      <c r="S40" s="80">
        <f>SUMIF('KRM Sensitivities'!$C$4:$C$422,"="&amp;$A40,'KRM Sensitivities'!$V$4:$V$65536)</f>
        <v>2962.34</v>
      </c>
      <c r="T40" s="80">
        <f>SUMIF('KRM Sensitivities'!$C$4:$C$422,"="&amp;$A40,'KRM Sensitivities'!$W$4:$W$65536)</f>
        <v>2962.34</v>
      </c>
      <c r="U40" s="80">
        <f>SUMIF('KRM Sensitivities'!$C$4:$C$422,"="&amp;$A40,'KRM Sensitivities'!$X$4:$X$65536)</f>
        <v>0</v>
      </c>
      <c r="V40" s="80">
        <f>SUMIF('KRM Sensitivities'!$C$4:$C$422,"="&amp;$A40,'KRM Sensitivities'!$Y$4:$Y$65536)</f>
        <v>0</v>
      </c>
      <c r="W40" s="80">
        <f>SUMIF('KRM Sensitivities'!$C$4:$C$422,"="&amp;$A40,'KRM Sensitivities'!$Z$4:$Z$65536)</f>
        <v>0</v>
      </c>
      <c r="X40" s="80">
        <f>SUMIF('KRM Sensitivities'!$C$4:$C$422,"="&amp;$A40,'KRM Sensitivities'!$AA$4:$AA$65536)</f>
        <v>0</v>
      </c>
      <c r="Y40" s="80">
        <f>SUMIF('KRM Sensitivities'!$C$4:$C$422,"="&amp;$A40,'KRM Sensitivities'!$AB$4:$AB$65536)</f>
        <v>0</v>
      </c>
      <c r="Z40" s="80">
        <f>SUMIF('KRM Sensitivities'!$C$4:$C$422,"="&amp;$A40,'KRM Sensitivities'!$AC$4:$AC$65536)</f>
        <v>0</v>
      </c>
      <c r="AA40" s="80">
        <f>SUMIF('KRM Sensitivities'!$C$4:$C$422,"="&amp;$A40,'KRM Sensitivities'!$AD$4:$AD$65536)</f>
        <v>0</v>
      </c>
      <c r="AB40" s="80">
        <f>SUMIF('KRM Sensitivities'!$C$4:$C$422,"="&amp;$A40,'KRM Sensitivities'!$AE$4:$AE$65536)</f>
        <v>0</v>
      </c>
      <c r="AC40" s="80">
        <f>SUMIF('KRM Sensitivities'!$C$4:$C$422,"="&amp;$A40,'KRM Sensitivities'!$AF$4:$AF$65536)</f>
        <v>0</v>
      </c>
      <c r="AD40" s="80">
        <f>SUMIF('KRM Sensitivities'!$C$4:$C$422,"="&amp;$A40,'KRM Sensitivities'!$AG$4:$AG$65536)</f>
        <v>0</v>
      </c>
      <c r="AE40" s="80">
        <f>SUMIF('KRM Sensitivities'!$C$4:$C$422,"="&amp;$A40,'KRM Sensitivities'!$AH$4:$AH$65536)</f>
        <v>0</v>
      </c>
      <c r="AF40" s="80">
        <f>SUMIF('KRM Sensitivities'!$C$4:$C$422,"="&amp;$A40,'KRM Sensitivities'!$AI$4:$AI$65536)</f>
        <v>0</v>
      </c>
      <c r="AG40" s="80">
        <f>SUMIF('KRM Sensitivities'!$C$4:$C$422,"="&amp;$A40,'KRM Sensitivities'!$AJ$4:$AJ$65536)</f>
        <v>0</v>
      </c>
      <c r="AH40" s="80">
        <f>SUMIF('KRM Sensitivities'!$C$4:$C$422,"="&amp;$A40,'KRM Sensitivities'!$AK$4:$AK$65536)</f>
        <v>0</v>
      </c>
      <c r="AI40" s="80">
        <f>SUMIF('KRM Sensitivities'!$C$4:$C$422,"="&amp;$A40,'KRM Sensitivities'!$AL$4:$AL$65536)</f>
        <v>0</v>
      </c>
      <c r="AJ40" s="80">
        <f>SUMIF('KRM Sensitivities'!$C$4:$C$422,"="&amp;$A40,'KRM Sensitivities'!$AM$4:$AM$65536)</f>
        <v>0</v>
      </c>
      <c r="AK40" s="80">
        <f>SUMIF('KRM Sensitivities'!$C$4:$C$422,"="&amp;$A40,'KRM Sensitivities'!$AN$4:$AN$65536)</f>
        <v>0</v>
      </c>
      <c r="AL40" s="80">
        <f>SUMIF('KRM Sensitivities'!$C$4:$C$422,"="&amp;$A40,'KRM Sensitivities'!$AO$4:$AO$65536)</f>
        <v>0</v>
      </c>
      <c r="AM40" s="80">
        <f>SUMIF('KRM Sensitivities'!$C$4:$C$422,"="&amp;$A40,'KRM Sensitivities'!$AP$4:$AP$65536)</f>
        <v>0</v>
      </c>
      <c r="AN40" s="80">
        <f>SUMIF('KRM Sensitivities'!$C$4:$C$422,"="&amp;$A40,'KRM Sensitivities'!$AQ$4:$AQ$65536)</f>
        <v>0</v>
      </c>
      <c r="AO40" s="80">
        <f>SUMIF('KRM Sensitivities'!$C$4:$C$422,"="&amp;$A40,'KRM Sensitivities'!$AR$4:$AR$65536)</f>
        <v>0</v>
      </c>
      <c r="AP40" s="80">
        <f>SUMIF('KRM Sensitivities'!$C$4:$C$422,"="&amp;$A40,'KRM Sensitivities'!$AS$4:$AS$65536)</f>
        <v>0</v>
      </c>
      <c r="AQ40" s="80">
        <f>SUMIF('KRM Sensitivities'!$C$4:$C$422,"="&amp;$A40,'KRM Sensitivities'!$AT$4:$AT$65536)</f>
        <v>0</v>
      </c>
      <c r="AR40" s="80">
        <f>SUMIF('KRM Sensitivities'!$C$4:$C$422,"="&amp;$A40,'KRM Sensitivities'!$AU$4:$AU$65536)</f>
        <v>0</v>
      </c>
      <c r="AS40" s="80">
        <f>SUMIF('KRM Sensitivities'!$C$4:$C$422,"="&amp;$A40,'KRM Sensitivities'!$AV$4:$AV$65536)</f>
        <v>0</v>
      </c>
      <c r="AT40" s="80">
        <f>SUMIF('KRM Sensitivities'!$C$4:$C$422,"="&amp;$A40,'KRM Sensitivities'!$AW$4:$AW$65536)</f>
        <v>0</v>
      </c>
      <c r="AU40" s="80">
        <f>SUMIF('KRM Sensitivities'!$C$4:$C$422,"="&amp;$A40,'KRM Sensitivities'!$AX$4:$AX$65536)</f>
        <v>0</v>
      </c>
      <c r="AV40" s="80">
        <f>SUMIF('KRM Sensitivities'!$C$4:$C$422,"="&amp;$A40,'KRM Sensitivities'!$AY$4:$AY$65536)</f>
        <v>0</v>
      </c>
      <c r="AW40" s="80">
        <f>SUMIF('KRM Sensitivities'!$C$4:$C$422,"="&amp;$A40,'KRM Sensitivities'!$AZ$4:$AZ$65536)</f>
        <v>0</v>
      </c>
      <c r="AX40" s="80">
        <f>SUMIF('KRM Sensitivities'!$C$4:$C$422,"="&amp;$A40,'KRM Sensitivities'!$BA$4:$BA$65536)</f>
        <v>0</v>
      </c>
      <c r="AY40" s="80">
        <f>SUMIF('KRM Sensitivities'!$C$4:$C$422,"="&amp;$A40,'KRM Sensitivities'!$BB$4:$BB$65536)</f>
        <v>0</v>
      </c>
      <c r="AZ40" s="80">
        <f>SUMIF('KRM Sensitivities'!$C$4:$C$422,"="&amp;$A40,'KRM Sensitivities'!$BC$4:$BC$65536)</f>
        <v>0</v>
      </c>
      <c r="BA40" s="80">
        <f>SUMIF('KRM Sensitivities'!$C$4:$C$422,"="&amp;$A40,'KRM Sensitivities'!$BD$4:$BD$65536)</f>
        <v>0</v>
      </c>
      <c r="BB40" s="80">
        <f>SUMIF('KRM Sensitivities'!$C$4:$C$422,"="&amp;$A40,'KRM Sensitivities'!$BE$4:$BE$65536)</f>
        <v>0</v>
      </c>
      <c r="BC40" s="80">
        <f>SUMIF('KRM Sensitivities'!$C$4:$C$422,"="&amp;$A40,'KRM Sensitivities'!$BF$4:$BF$65536)</f>
        <v>0</v>
      </c>
      <c r="BD40" s="80">
        <f>SUMIF('KRM Sensitivities'!$C$4:$C$422,"="&amp;$A40,'KRM Sensitivities'!$BG$4:$BG$65536)</f>
        <v>0</v>
      </c>
      <c r="BE40" s="80">
        <f>SUMIF('KRM Sensitivities'!$C$4:$C$422,"="&amp;$A40,'KRM Sensitivities'!$BH$4:$BH$65536)</f>
        <v>0</v>
      </c>
      <c r="BF40" s="80">
        <f>SUMIF('KRM Sensitivities'!$C$4:$C$422,"="&amp;$A40,'KRM Sensitivities'!$BI$4:$BI$65536)</f>
        <v>0</v>
      </c>
      <c r="BG40" s="80">
        <f>SUMIF('KRM Sensitivities'!$C$4:$C$422,"="&amp;$A40,'KRM Sensitivities'!$BJ$4:$BJ$65536)</f>
        <v>0</v>
      </c>
      <c r="BH40" s="80">
        <f>SUMIF('KRM Sensitivities'!$C$4:$C$422,"="&amp;$A40,'KRM Sensitivities'!$BL$4:$BL$65536)</f>
        <v>0</v>
      </c>
      <c r="BI40" s="80">
        <f>SUMIF('KRM Sensitivities'!$C$4:$C$422,"="&amp;$A40,'KRM Sensitivities'!$BM$4:$BM$65536)</f>
        <v>0</v>
      </c>
      <c r="BJ40" s="80">
        <f>SUMIF('KRM Sensitivities'!$C$4:$C$422,"="&amp;$A40,'KRM Sensitivities'!$BK$4:$BK$65536)</f>
        <v>0</v>
      </c>
      <c r="BK40" s="80">
        <f>SUMIF('KRM Sensitivities'!$C$4:$C$422,"="&amp;$A40,'KRM Sensitivities'!$BN$4:$BN$65536)</f>
        <v>0</v>
      </c>
      <c r="BL40" s="80">
        <f>SUMIF('KRM Sensitivities'!$C$4:$C$422,"="&amp;$A40,'KRM Sensitivities'!$BO$4:$BO$65536)</f>
        <v>0</v>
      </c>
      <c r="BM40" s="80">
        <f>SUMIF('KRM Sensitivities'!$C$4:$C$422,"="&amp;$A40,'KRM Sensitivities'!$BP$4:$BP$65536)</f>
        <v>0</v>
      </c>
      <c r="BN40" s="80">
        <f>SUMIF('KRM Sensitivities'!$C$4:$C$422,"="&amp;$A40,'KRM Sensitivities'!$BQ$4:$BQ$65536)</f>
        <v>0</v>
      </c>
      <c r="BO40" s="80">
        <f>SUMIF('KRM Sensitivities'!$C$4:$C$422,"="&amp;$A40,'KRM Sensitivities'!$BR$4:$BR$65536)</f>
        <v>0</v>
      </c>
      <c r="BP40" s="80">
        <f>SUMIF('KRM Sensitivities'!$C$4:$C$422,"="&amp;$A40,'KRM Sensitivities'!$BS$4:$BS$65536)</f>
        <v>0</v>
      </c>
      <c r="BQ40" s="80">
        <f>SUMIF('KRM Sensitivities'!$C$4:$C$422,"="&amp;$A40,'KRM Sensitivities'!$BT$4:$BT$65536)</f>
        <v>0</v>
      </c>
      <c r="BR40" s="80">
        <f>SUMIF('KRM Sensitivities'!$C$4:$C$422,"="&amp;$A40,'KRM Sensitivities'!$BU$4:$BU$65536)</f>
        <v>0</v>
      </c>
      <c r="BS40" s="80">
        <f>SUMIF('KRM Sensitivities'!$C$4:$C$422,"="&amp;$A40,'KRM Sensitivities'!$BV$4:$BV$65536)</f>
        <v>0</v>
      </c>
      <c r="BT40" s="80">
        <f>SUMIF('KRM Sensitivities'!$C$4:$C$422,"="&amp;$A40,'KRM Sensitivities'!$BW$4:$BW$65536)</f>
        <v>0</v>
      </c>
      <c r="BU40" s="80">
        <f>SUMIF('KRM Sensitivities'!$C$4:$C$422,"="&amp;$A40,'KRM Sensitivities'!$BX$4:$BX$65536)</f>
        <v>0</v>
      </c>
      <c r="BV40" s="80">
        <f>SUMIF('KRM Sensitivities'!$C$4:$C$422,"="&amp;$A40,'KRM Sensitivities'!$BY$4:$BY$65536)</f>
        <v>0</v>
      </c>
      <c r="BW40" s="80">
        <f>SUMIF('KRM Sensitivities'!$C$4:$C$422,"="&amp;$A40,'KRM Sensitivities'!$BZ$4:$BZ$65536)</f>
        <v>0</v>
      </c>
      <c r="BX40" s="80">
        <f>SUMIF('KRM Sensitivities'!$C$4:$C$422,"="&amp;$A40,'KRM Sensitivities'!$CA$4:$CA$65536)</f>
        <v>0</v>
      </c>
      <c r="BY40" s="80">
        <f>SUMIF('KRM Sensitivities'!$C$4:$C$422,"="&amp;$A40,'KRM Sensitivities'!$CB$4:$CB$65536)</f>
        <v>0</v>
      </c>
      <c r="BZ40" s="80">
        <f>SUMIF('KRM Sensitivities'!$C$4:$C$422,"="&amp;$A40,'KRM Sensitivities'!$CC$4:$CC$65536)</f>
        <v>0</v>
      </c>
      <c r="CA40" s="80">
        <f>SUMIF('KRM Sensitivities'!$C$4:$C$422,"="&amp;$A40,'KRM Sensitivities'!$CD$4:$CD$65536)</f>
        <v>0</v>
      </c>
      <c r="CB40" s="80">
        <f>SUMIF('KRM Sensitivities'!$C$4:$C$422,"="&amp;$A40,'KRM Sensitivities'!$CE$4:$CE$65536)</f>
        <v>0</v>
      </c>
      <c r="CC40" s="80">
        <f>SUMIF('KRM Sensitivities'!$C$4:$C$422,"="&amp;$A40,'KRM Sensitivities'!$CF$4:$CF$65536)</f>
        <v>0</v>
      </c>
      <c r="CD40" s="80">
        <f>SUMIF('KRM Sensitivities'!$C$4:$C$422,"="&amp;$A40,'KRM Sensitivities'!$CG$4:$CG$65536)</f>
        <v>0</v>
      </c>
      <c r="CE40" s="80">
        <f>SUMIF('KRM Sensitivities'!$C$4:$C$422,"="&amp;$A40,'KRM Sensitivities'!$CH$4:$CH$65536)</f>
        <v>0</v>
      </c>
      <c r="CF40" s="80">
        <f>SUMIF('KRM Sensitivities'!$C$4:$C$422,"="&amp;$A40,'KRM Sensitivities'!$CI$4:$CI$65536)</f>
        <v>0</v>
      </c>
      <c r="CG40" s="80">
        <f>SUMIF('KRM Sensitivities'!$C$4:$C$422,"="&amp;$A40,'KRM Sensitivities'!$CJ$4:$CJ$65536)</f>
        <v>0</v>
      </c>
      <c r="CH40" s="80">
        <f>SUMIF('KRM Sensitivities'!$C$4:$C$422,"="&amp;$A40,'KRM Sensitivities'!$CK$4:$CK$65536)</f>
        <v>0</v>
      </c>
      <c r="CI40" s="80">
        <f>SUMIF('KRM Sensitivities'!$C$4:$C$422,"="&amp;$A40,'KRM Sensitivities'!$CL$4:$CL$65536)</f>
        <v>0</v>
      </c>
      <c r="CJ40" s="80">
        <f>SUMIF('KRM Sensitivities'!$C$4:$C$422,"="&amp;$A40,'KRM Sensitivities'!$CM$4:$CM$65536)</f>
        <v>0</v>
      </c>
      <c r="CK40" s="80">
        <f>SUMIF('KRM Sensitivities'!$C$4:$C$422,"="&amp;$A40,'KRM Sensitivities'!$CN$4:$CN$65536)</f>
        <v>0</v>
      </c>
      <c r="CL40" s="80">
        <f>SUMIF('KRM Sensitivities'!$C$4:$C$422,"="&amp;$A40,'KRM Sensitivities'!$CO$4:$CO$65536)</f>
        <v>0</v>
      </c>
      <c r="CM40" s="80">
        <f>SUMIF('KRM Sensitivities'!$C$4:$C$422,"="&amp;$A40,'KRM Sensitivities'!$CP$4:$CP$65536)</f>
        <v>0</v>
      </c>
      <c r="CN40" s="80">
        <f>SUMIF('KRM Sensitivities'!$C$4:$C$422,"="&amp;$A40,'KRM Sensitivities'!$CQ$4:$CQ$65536)</f>
        <v>0</v>
      </c>
      <c r="CO40" s="80">
        <f>SUMIF('KRM Sensitivities'!$C$4:$C$422,"="&amp;$A40,'KRM Sensitivities'!$CR$4:$CR$65536)</f>
        <v>0</v>
      </c>
      <c r="CP40" s="80">
        <f>SUMIF('KRM Sensitivities'!$C$4:$C$422,"="&amp;$A40,'KRM Sensitivities'!$CS$4:$CS$65536)</f>
        <v>0</v>
      </c>
      <c r="CQ40" s="80">
        <f>SUMIF('KRM Sensitivities'!$C$4:$C$422,"="&amp;$A40,'KRM Sensitivities'!$CT$4:$CT$65536)</f>
        <v>0</v>
      </c>
      <c r="CR40" s="80">
        <f>SUMIF('KRM Sensitivities'!$C$4:$C$422,"="&amp;$A40,'KRM Sensitivities'!$CU$4:$CU$65536)</f>
        <v>0</v>
      </c>
      <c r="CS40" s="80">
        <f>SUMIF('KRM Sensitivities'!$C$4:$C$422,"="&amp;$A40,'KRM Sensitivities'!$CV$4:$CV$65536)</f>
        <v>0</v>
      </c>
      <c r="CT40" s="80">
        <f>SUMIF('KRM Sensitivities'!$C$4:$C$422,"="&amp;$A40,'KRM Sensitivities'!$CW$4:$CW$65536)</f>
        <v>0</v>
      </c>
      <c r="CU40" s="80">
        <f>SUMIF('KRM Sensitivities'!$C$4:$C$422,"="&amp;$A40,'KRM Sensitivities'!$CX$4:$CX$65536)</f>
        <v>0</v>
      </c>
      <c r="CV40" s="80">
        <f>SUMIF('KRM Sensitivities'!$C$4:$C$422,"="&amp;$A40,'KRM Sensitivities'!$CY$4:$CY$65536)</f>
        <v>0</v>
      </c>
      <c r="CW40" s="80">
        <f>SUMIF('KRM Sensitivities'!$C$4:$C$422,"="&amp;$A40,'KRM Sensitivities'!$CZ$4:$CZ$65536)</f>
        <v>0</v>
      </c>
      <c r="CX40" s="80">
        <f>SUMIF('KRM Sensitivities'!$C$4:$C$422,"="&amp;$A40,'KRM Sensitivities'!$DA$4:$DA$65536)</f>
        <v>0</v>
      </c>
      <c r="CY40" s="80">
        <f>SUMIF('KRM Sensitivities'!$C$4:$C$422,"="&amp;$A40,'KRM Sensitivities'!$DB$4:$DB$65536)</f>
        <v>0</v>
      </c>
      <c r="CZ40" s="80">
        <f>SUMIF('KRM Sensitivities'!$C$4:$C$422,"="&amp;$A40,'KRM Sensitivities'!$DC$4:$DC$65536)</f>
        <v>0</v>
      </c>
      <c r="DA40" s="80">
        <f>SUMIF('KRM Sensitivities'!$C$4:$C$422,"="&amp;$A40,'KRM Sensitivities'!$DD$4:$DD$65536)</f>
        <v>0</v>
      </c>
      <c r="DB40" s="80">
        <f>SUMIF('KRM Sensitivities'!$C$4:$C$422,"="&amp;$A40,'KRM Sensitivities'!$DE$4:$DE$65536)</f>
        <v>0</v>
      </c>
      <c r="DC40" s="80">
        <f>SUMIF('KRM Sensitivities'!$C$4:$C$422,"="&amp;$A40,'KRM Sensitivities'!$DF$4:$DF$65536)</f>
        <v>0</v>
      </c>
      <c r="DD40" s="80">
        <f>SUMIF('KRM Sensitivities'!$C$4:$C$422,"="&amp;$A40,'KRM Sensitivities'!$DG$4:$DG$65536)</f>
        <v>0</v>
      </c>
      <c r="DE40" s="80">
        <f>SUMIF('KRM Sensitivities'!$C$4:$C$422,"="&amp;$A40,'KRM Sensitivities'!$DH$4:$DH$65536)</f>
        <v>0</v>
      </c>
      <c r="DF40" s="80">
        <f>SUMIF('KRM Sensitivities'!$C$4:$C$422,"="&amp;$A40,'KRM Sensitivities'!$DI$4:$DI$65536)</f>
        <v>0</v>
      </c>
      <c r="DG40" s="80">
        <f>SUMIF('KRM Sensitivities'!$C$4:$C$422,"="&amp;$A40,'KRM Sensitivities'!$DJ$4:$DJ$65536)</f>
        <v>0</v>
      </c>
      <c r="DH40" s="80">
        <f>SUMIF('KRM Sensitivities'!$C$4:$C$422,"="&amp;$A40,'KRM Sensitivities'!$DK$4:$DK$65536)</f>
        <v>0</v>
      </c>
      <c r="DI40" s="80">
        <f>SUMIF('KRM Sensitivities'!$C$4:$C$422,"="&amp;$A40,'KRM Sensitivities'!$DL$4:$DL$65536)</f>
        <v>0</v>
      </c>
      <c r="DJ40" s="80">
        <f>SUMIF('KRM Sensitivities'!$C$4:$C$422,"="&amp;$A40,'KRM Sensitivities'!$DM$4:$DM$65536)</f>
        <v>0</v>
      </c>
      <c r="DK40" s="80">
        <f>SUMIF('KRM Sensitivities'!$C$4:$C$422,"="&amp;$A40,'KRM Sensitivities'!$DN$4:$DN$65536)</f>
        <v>0</v>
      </c>
      <c r="DL40" s="80">
        <f>SUMIF('KRM Sensitivities'!$C$4:$C$422,"="&amp;$A40,'KRM Sensitivities'!$DO$4:$DO$65536)</f>
        <v>0</v>
      </c>
      <c r="DM40" s="80">
        <f>SUMIF('KRM Sensitivities'!$C$4:$C$422,"="&amp;$A40,'KRM Sensitivities'!$DP$4:$DP$65536)</f>
        <v>0</v>
      </c>
      <c r="DN40" s="80">
        <f>SUMIF('KRM Sensitivities'!$C$4:$C$422,"="&amp;$A40,'KRM Sensitivities'!$DQ$4:$DQ$65536)</f>
        <v>0</v>
      </c>
      <c r="DO40" s="80">
        <f>SUMIF('KRM Sensitivities'!$C$4:$C$422,"="&amp;$A40,'KRM Sensitivities'!$DR$4:$DR$65536)</f>
        <v>0</v>
      </c>
      <c r="DP40" s="80">
        <f>SUMIF('KRM Sensitivities'!$C$4:$C$422,"="&amp;$A40,'KRM Sensitivities'!$DS$4:$DS$65536)</f>
        <v>0</v>
      </c>
      <c r="DQ40" s="80">
        <f>SUMIF('KRM Sensitivities'!$C$4:$C$422,"="&amp;$A40,'KRM Sensitivities'!$DT$4:$DT$65536)</f>
        <v>0</v>
      </c>
      <c r="DR40" s="61" t="str">
        <f t="shared" si="0"/>
        <v>YC30Y</v>
      </c>
      <c r="DS40" s="61" t="str">
        <f t="shared" si="1"/>
        <v>YCCAD30Y</v>
      </c>
    </row>
    <row r="41" spans="1:123" x14ac:dyDescent="0.2">
      <c r="A41">
        <v>396</v>
      </c>
      <c r="B41" t="s">
        <v>9</v>
      </c>
      <c r="C41" t="s">
        <v>369</v>
      </c>
      <c r="D41" t="s">
        <v>526</v>
      </c>
      <c r="E41" t="s">
        <v>523</v>
      </c>
      <c r="F41" t="s">
        <v>10</v>
      </c>
      <c r="G41">
        <v>0.834094</v>
      </c>
      <c r="H41">
        <v>0.107832</v>
      </c>
      <c r="I41" s="80">
        <f>SUMIF('KRM Sensitivities'!$C$4:$C$422,"="&amp;$A41,'KRM Sensitivities'!$L$4:$L$65536)</f>
        <v>-1250.3400000000001</v>
      </c>
      <c r="J41" s="80">
        <f>SUMIF('KRM Sensitivities'!$C$4:$C$422,"="&amp;$A41,'KRM Sensitivities'!$M$4:$M$65536)</f>
        <v>-1250.3400000000001</v>
      </c>
      <c r="K41" s="80">
        <f>SUMIF('KRM Sensitivities'!$C$4:$C$422,"="&amp;$A41,'KRM Sensitivities'!$N$4:$N$65536)</f>
        <v>-1250.3400000000001</v>
      </c>
      <c r="L41" s="80">
        <f>SUMIF('KRM Sensitivities'!$C$4:$C$422,"="&amp;$A41,'KRM Sensitivities'!$O$4:$O$65536)</f>
        <v>-1250.3400000000001</v>
      </c>
      <c r="M41" s="80">
        <f>SUMIF('KRM Sensitivities'!$C$4:$C$422,"="&amp;$A41,'KRM Sensitivities'!$P$4:$P$65536)</f>
        <v>-0.69</v>
      </c>
      <c r="N41" s="80">
        <f>SUMIF('KRM Sensitivities'!$C$4:$C$422,"="&amp;$A41,'KRM Sensitivities'!$Q$4:$Q$65536)</f>
        <v>-0.69</v>
      </c>
      <c r="O41" s="80">
        <f>SUMIF('KRM Sensitivities'!$C$4:$C$422,"="&amp;$A41,'KRM Sensitivities'!$R$4:$R$65536)</f>
        <v>0</v>
      </c>
      <c r="P41" s="80">
        <f>SUMIF('KRM Sensitivities'!$C$4:$C$422,"="&amp;$A41,'KRM Sensitivities'!$S$4:$S$65536)</f>
        <v>0</v>
      </c>
      <c r="Q41" s="80">
        <f>SUMIF('KRM Sensitivities'!$C$4:$C$422,"="&amp;$A41,'KRM Sensitivities'!$T$4:$T$65536)</f>
        <v>0</v>
      </c>
      <c r="R41" s="80">
        <f>SUMIF('KRM Sensitivities'!$C$4:$C$422,"="&amp;$A41,'KRM Sensitivities'!$U$4:$U$65536)</f>
        <v>0</v>
      </c>
      <c r="S41" s="80">
        <f>SUMIF('KRM Sensitivities'!$C$4:$C$422,"="&amp;$A41,'KRM Sensitivities'!$V$4:$V$65536)</f>
        <v>0</v>
      </c>
      <c r="T41" s="80">
        <f>SUMIF('KRM Sensitivities'!$C$4:$C$422,"="&amp;$A41,'KRM Sensitivities'!$W$4:$W$65536)</f>
        <v>0</v>
      </c>
      <c r="U41" s="80">
        <f>SUMIF('KRM Sensitivities'!$C$4:$C$422,"="&amp;$A41,'KRM Sensitivities'!$X$4:$X$65536)</f>
        <v>0</v>
      </c>
      <c r="V41" s="80">
        <f>SUMIF('KRM Sensitivities'!$C$4:$C$422,"="&amp;$A41,'KRM Sensitivities'!$Y$4:$Y$65536)</f>
        <v>0</v>
      </c>
      <c r="W41" s="80">
        <f>SUMIF('KRM Sensitivities'!$C$4:$C$422,"="&amp;$A41,'KRM Sensitivities'!$Z$4:$Z$65536)</f>
        <v>-0.69</v>
      </c>
      <c r="X41" s="80">
        <f>SUMIF('KRM Sensitivities'!$C$4:$C$422,"="&amp;$A41,'KRM Sensitivities'!$AA$4:$AA$65536)</f>
        <v>-0.69</v>
      </c>
      <c r="Y41" s="80">
        <f>SUMIF('KRM Sensitivities'!$C$4:$C$422,"="&amp;$A41,'KRM Sensitivities'!$AB$4:$AB$65536)</f>
        <v>0</v>
      </c>
      <c r="Z41" s="80">
        <f>SUMIF('KRM Sensitivities'!$C$4:$C$422,"="&amp;$A41,'KRM Sensitivities'!$AC$4:$AC$65536)</f>
        <v>0</v>
      </c>
      <c r="AA41" s="80">
        <f>SUMIF('KRM Sensitivities'!$C$4:$C$422,"="&amp;$A41,'KRM Sensitivities'!$AD$4:$AD$65536)</f>
        <v>0</v>
      </c>
      <c r="AB41" s="80">
        <f>SUMIF('KRM Sensitivities'!$C$4:$C$422,"="&amp;$A41,'KRM Sensitivities'!$AE$4:$AE$65536)</f>
        <v>0</v>
      </c>
      <c r="AC41" s="80">
        <f>SUMIF('KRM Sensitivities'!$C$4:$C$422,"="&amp;$A41,'KRM Sensitivities'!$AF$4:$AF$65536)</f>
        <v>0</v>
      </c>
      <c r="AD41" s="80">
        <f>SUMIF('KRM Sensitivities'!$C$4:$C$422,"="&amp;$A41,'KRM Sensitivities'!$AG$4:$AG$65536)</f>
        <v>0</v>
      </c>
      <c r="AE41" s="80">
        <f>SUMIF('KRM Sensitivities'!$C$4:$C$422,"="&amp;$A41,'KRM Sensitivities'!$AH$4:$AH$65536)</f>
        <v>0</v>
      </c>
      <c r="AF41" s="80">
        <f>SUMIF('KRM Sensitivities'!$C$4:$C$422,"="&amp;$A41,'KRM Sensitivities'!$AI$4:$AI$65536)</f>
        <v>0</v>
      </c>
      <c r="AG41" s="80">
        <f>SUMIF('KRM Sensitivities'!$C$4:$C$422,"="&amp;$A41,'KRM Sensitivities'!$AJ$4:$AJ$65536)</f>
        <v>0</v>
      </c>
      <c r="AH41" s="80">
        <f>SUMIF('KRM Sensitivities'!$C$4:$C$422,"="&amp;$A41,'KRM Sensitivities'!$AK$4:$AK$65536)</f>
        <v>0</v>
      </c>
      <c r="AI41" s="80">
        <f>SUMIF('KRM Sensitivities'!$C$4:$C$422,"="&amp;$A41,'KRM Sensitivities'!$AL$4:$AL$65536)</f>
        <v>0</v>
      </c>
      <c r="AJ41" s="80">
        <f>SUMIF('KRM Sensitivities'!$C$4:$C$422,"="&amp;$A41,'KRM Sensitivities'!$AM$4:$AM$65536)</f>
        <v>0</v>
      </c>
      <c r="AK41" s="80">
        <f>SUMIF('KRM Sensitivities'!$C$4:$C$422,"="&amp;$A41,'KRM Sensitivities'!$AN$4:$AN$65536)</f>
        <v>0</v>
      </c>
      <c r="AL41" s="80">
        <f>SUMIF('KRM Sensitivities'!$C$4:$C$422,"="&amp;$A41,'KRM Sensitivities'!$AO$4:$AO$65536)</f>
        <v>0</v>
      </c>
      <c r="AM41" s="80">
        <f>SUMIF('KRM Sensitivities'!$C$4:$C$422,"="&amp;$A41,'KRM Sensitivities'!$AP$4:$AP$65536)</f>
        <v>0</v>
      </c>
      <c r="AN41" s="80">
        <f>SUMIF('KRM Sensitivities'!$C$4:$C$422,"="&amp;$A41,'KRM Sensitivities'!$AQ$4:$AQ$65536)</f>
        <v>0</v>
      </c>
      <c r="AO41" s="80">
        <f>SUMIF('KRM Sensitivities'!$C$4:$C$422,"="&amp;$A41,'KRM Sensitivities'!$AR$4:$AR$65536)</f>
        <v>0</v>
      </c>
      <c r="AP41" s="80">
        <f>SUMIF('KRM Sensitivities'!$C$4:$C$422,"="&amp;$A41,'KRM Sensitivities'!$AS$4:$AS$65536)</f>
        <v>0</v>
      </c>
      <c r="AQ41" s="80">
        <f>SUMIF('KRM Sensitivities'!$C$4:$C$422,"="&amp;$A41,'KRM Sensitivities'!$AT$4:$AT$65536)</f>
        <v>0</v>
      </c>
      <c r="AR41" s="80">
        <f>SUMIF('KRM Sensitivities'!$C$4:$C$422,"="&amp;$A41,'KRM Sensitivities'!$AU$4:$AU$65536)</f>
        <v>0</v>
      </c>
      <c r="AS41" s="80">
        <f>SUMIF('KRM Sensitivities'!$C$4:$C$422,"="&amp;$A41,'KRM Sensitivities'!$AV$4:$AV$65536)</f>
        <v>0</v>
      </c>
      <c r="AT41" s="80">
        <f>SUMIF('KRM Sensitivities'!$C$4:$C$422,"="&amp;$A41,'KRM Sensitivities'!$AW$4:$AW$65536)</f>
        <v>0</v>
      </c>
      <c r="AU41" s="80">
        <f>SUMIF('KRM Sensitivities'!$C$4:$C$422,"="&amp;$A41,'KRM Sensitivities'!$AX$4:$AX$65536)</f>
        <v>0</v>
      </c>
      <c r="AV41" s="80">
        <f>SUMIF('KRM Sensitivities'!$C$4:$C$422,"="&amp;$A41,'KRM Sensitivities'!$AY$4:$AY$65536)</f>
        <v>0</v>
      </c>
      <c r="AW41" s="80">
        <f>SUMIF('KRM Sensitivities'!$C$4:$C$422,"="&amp;$A41,'KRM Sensitivities'!$AZ$4:$AZ$65536)</f>
        <v>0</v>
      </c>
      <c r="AX41" s="80">
        <f>SUMIF('KRM Sensitivities'!$C$4:$C$422,"="&amp;$A41,'KRM Sensitivities'!$BA$4:$BA$65536)</f>
        <v>0</v>
      </c>
      <c r="AY41" s="80">
        <f>SUMIF('KRM Sensitivities'!$C$4:$C$422,"="&amp;$A41,'KRM Sensitivities'!$BB$4:$BB$65536)</f>
        <v>0</v>
      </c>
      <c r="AZ41" s="80">
        <f>SUMIF('KRM Sensitivities'!$C$4:$C$422,"="&amp;$A41,'KRM Sensitivities'!$BC$4:$BC$65536)</f>
        <v>0</v>
      </c>
      <c r="BA41" s="80">
        <f>SUMIF('KRM Sensitivities'!$C$4:$C$422,"="&amp;$A41,'KRM Sensitivities'!$BD$4:$BD$65536)</f>
        <v>0</v>
      </c>
      <c r="BB41" s="80">
        <f>SUMIF('KRM Sensitivities'!$C$4:$C$422,"="&amp;$A41,'KRM Sensitivities'!$BE$4:$BE$65536)</f>
        <v>0</v>
      </c>
      <c r="BC41" s="80">
        <f>SUMIF('KRM Sensitivities'!$C$4:$C$422,"="&amp;$A41,'KRM Sensitivities'!$BF$4:$BF$65536)</f>
        <v>0</v>
      </c>
      <c r="BD41" s="80">
        <f>SUMIF('KRM Sensitivities'!$C$4:$C$422,"="&amp;$A41,'KRM Sensitivities'!$BG$4:$BG$65536)</f>
        <v>-1249.6500000000001</v>
      </c>
      <c r="BE41" s="80">
        <f>SUMIF('KRM Sensitivities'!$C$4:$C$422,"="&amp;$A41,'KRM Sensitivities'!$BH$4:$BH$65536)</f>
        <v>0</v>
      </c>
      <c r="BF41" s="80">
        <f>SUMIF('KRM Sensitivities'!$C$4:$C$422,"="&amp;$A41,'KRM Sensitivities'!$BI$4:$BI$65536)</f>
        <v>0</v>
      </c>
      <c r="BG41" s="80">
        <f>SUMIF('KRM Sensitivities'!$C$4:$C$422,"="&amp;$A41,'KRM Sensitivities'!$BJ$4:$BJ$65536)</f>
        <v>0</v>
      </c>
      <c r="BH41" s="80">
        <f>SUMIF('KRM Sensitivities'!$C$4:$C$422,"="&amp;$A41,'KRM Sensitivities'!$BL$4:$BL$65536)</f>
        <v>0</v>
      </c>
      <c r="BI41" s="80">
        <f>SUMIF('KRM Sensitivities'!$C$4:$C$422,"="&amp;$A41,'KRM Sensitivities'!$BM$4:$BM$65536)</f>
        <v>0</v>
      </c>
      <c r="BJ41" s="80">
        <f>SUMIF('KRM Sensitivities'!$C$4:$C$422,"="&amp;$A41,'KRM Sensitivities'!$BK$4:$BK$65536)</f>
        <v>0</v>
      </c>
      <c r="BK41" s="80">
        <f>SUMIF('KRM Sensitivities'!$C$4:$C$422,"="&amp;$A41,'KRM Sensitivities'!$BN$4:$BN$65536)</f>
        <v>0</v>
      </c>
      <c r="BL41" s="80">
        <f>SUMIF('KRM Sensitivities'!$C$4:$C$422,"="&amp;$A41,'KRM Sensitivities'!$BO$4:$BO$65536)</f>
        <v>-1249.6500000000001</v>
      </c>
      <c r="BM41" s="80">
        <f>SUMIF('KRM Sensitivities'!$C$4:$C$422,"="&amp;$A41,'KRM Sensitivities'!$BP$4:$BP$65536)</f>
        <v>0</v>
      </c>
      <c r="BN41" s="80">
        <f>SUMIF('KRM Sensitivities'!$C$4:$C$422,"="&amp;$A41,'KRM Sensitivities'!$BQ$4:$BQ$65536)</f>
        <v>0</v>
      </c>
      <c r="BO41" s="80">
        <f>SUMIF('KRM Sensitivities'!$C$4:$C$422,"="&amp;$A41,'KRM Sensitivities'!$BR$4:$BR$65536)</f>
        <v>0</v>
      </c>
      <c r="BP41" s="80">
        <f>SUMIF('KRM Sensitivities'!$C$4:$C$422,"="&amp;$A41,'KRM Sensitivities'!$BS$4:$BS$65536)</f>
        <v>0</v>
      </c>
      <c r="BQ41" s="80">
        <f>SUMIF('KRM Sensitivities'!$C$4:$C$422,"="&amp;$A41,'KRM Sensitivities'!$BT$4:$BT$65536)</f>
        <v>0</v>
      </c>
      <c r="BR41" s="80">
        <f>SUMIF('KRM Sensitivities'!$C$4:$C$422,"="&amp;$A41,'KRM Sensitivities'!$BU$4:$BU$65536)</f>
        <v>0</v>
      </c>
      <c r="BS41" s="80">
        <f>SUMIF('KRM Sensitivities'!$C$4:$C$422,"="&amp;$A41,'KRM Sensitivities'!$BV$4:$BV$65536)</f>
        <v>0</v>
      </c>
      <c r="BT41" s="80">
        <f>SUMIF('KRM Sensitivities'!$C$4:$C$422,"="&amp;$A41,'KRM Sensitivities'!$BW$4:$BW$65536)</f>
        <v>0</v>
      </c>
      <c r="BU41" s="80">
        <f>SUMIF('KRM Sensitivities'!$C$4:$C$422,"="&amp;$A41,'KRM Sensitivities'!$BX$4:$BX$65536)</f>
        <v>0</v>
      </c>
      <c r="BV41" s="80">
        <f>SUMIF('KRM Sensitivities'!$C$4:$C$422,"="&amp;$A41,'KRM Sensitivities'!$BY$4:$BY$65536)</f>
        <v>0</v>
      </c>
      <c r="BW41" s="80">
        <f>SUMIF('KRM Sensitivities'!$C$4:$C$422,"="&amp;$A41,'KRM Sensitivities'!$BZ$4:$BZ$65536)</f>
        <v>0</v>
      </c>
      <c r="BX41" s="80">
        <f>SUMIF('KRM Sensitivities'!$C$4:$C$422,"="&amp;$A41,'KRM Sensitivities'!$CA$4:$CA$65536)</f>
        <v>0</v>
      </c>
      <c r="BY41" s="80">
        <f>SUMIF('KRM Sensitivities'!$C$4:$C$422,"="&amp;$A41,'KRM Sensitivities'!$CB$4:$CB$65536)</f>
        <v>0</v>
      </c>
      <c r="BZ41" s="80">
        <f>SUMIF('KRM Sensitivities'!$C$4:$C$422,"="&amp;$A41,'KRM Sensitivities'!$CC$4:$CC$65536)</f>
        <v>0</v>
      </c>
      <c r="CA41" s="80">
        <f>SUMIF('KRM Sensitivities'!$C$4:$C$422,"="&amp;$A41,'KRM Sensitivities'!$CD$4:$CD$65536)</f>
        <v>0</v>
      </c>
      <c r="CB41" s="80">
        <f>SUMIF('KRM Sensitivities'!$C$4:$C$422,"="&amp;$A41,'KRM Sensitivities'!$CE$4:$CE$65536)</f>
        <v>-1249.6500000000001</v>
      </c>
      <c r="CC41" s="80">
        <f>SUMIF('KRM Sensitivities'!$C$4:$C$422,"="&amp;$A41,'KRM Sensitivities'!$CF$4:$CF$65536)</f>
        <v>-1249.6500000000001</v>
      </c>
      <c r="CD41" s="80">
        <f>SUMIF('KRM Sensitivities'!$C$4:$C$422,"="&amp;$A41,'KRM Sensitivities'!$CG$4:$CG$65536)</f>
        <v>0</v>
      </c>
      <c r="CE41" s="80">
        <f>SUMIF('KRM Sensitivities'!$C$4:$C$422,"="&amp;$A41,'KRM Sensitivities'!$CH$4:$CH$65536)</f>
        <v>0</v>
      </c>
      <c r="CF41" s="80">
        <f>SUMIF('KRM Sensitivities'!$C$4:$C$422,"="&amp;$A41,'KRM Sensitivities'!$CI$4:$CI$65536)</f>
        <v>0</v>
      </c>
      <c r="CG41" s="80">
        <f>SUMIF('KRM Sensitivities'!$C$4:$C$422,"="&amp;$A41,'KRM Sensitivities'!$CJ$4:$CJ$65536)</f>
        <v>0</v>
      </c>
      <c r="CH41" s="80">
        <f>SUMIF('KRM Sensitivities'!$C$4:$C$422,"="&amp;$A41,'KRM Sensitivities'!$CK$4:$CK$65536)</f>
        <v>0</v>
      </c>
      <c r="CI41" s="80">
        <f>SUMIF('KRM Sensitivities'!$C$4:$C$422,"="&amp;$A41,'KRM Sensitivities'!$CL$4:$CL$65536)</f>
        <v>0</v>
      </c>
      <c r="CJ41" s="80">
        <f>SUMIF('KRM Sensitivities'!$C$4:$C$422,"="&amp;$A41,'KRM Sensitivities'!$CM$4:$CM$65536)</f>
        <v>0</v>
      </c>
      <c r="CK41" s="80">
        <f>SUMIF('KRM Sensitivities'!$C$4:$C$422,"="&amp;$A41,'KRM Sensitivities'!$CN$4:$CN$65536)</f>
        <v>0</v>
      </c>
      <c r="CL41" s="80">
        <f>SUMIF('KRM Sensitivities'!$C$4:$C$422,"="&amp;$A41,'KRM Sensitivities'!$CO$4:$CO$65536)</f>
        <v>0</v>
      </c>
      <c r="CM41" s="80">
        <f>SUMIF('KRM Sensitivities'!$C$4:$C$422,"="&amp;$A41,'KRM Sensitivities'!$CP$4:$CP$65536)</f>
        <v>0</v>
      </c>
      <c r="CN41" s="80">
        <f>SUMIF('KRM Sensitivities'!$C$4:$C$422,"="&amp;$A41,'KRM Sensitivities'!$CQ$4:$CQ$65536)</f>
        <v>0</v>
      </c>
      <c r="CO41" s="80">
        <f>SUMIF('KRM Sensitivities'!$C$4:$C$422,"="&amp;$A41,'KRM Sensitivities'!$CR$4:$CR$65536)</f>
        <v>0</v>
      </c>
      <c r="CP41" s="80">
        <f>SUMIF('KRM Sensitivities'!$C$4:$C$422,"="&amp;$A41,'KRM Sensitivities'!$CS$4:$CS$65536)</f>
        <v>0</v>
      </c>
      <c r="CQ41" s="80">
        <f>SUMIF('KRM Sensitivities'!$C$4:$C$422,"="&amp;$A41,'KRM Sensitivities'!$CT$4:$CT$65536)</f>
        <v>0</v>
      </c>
      <c r="CR41" s="80">
        <f>SUMIF('KRM Sensitivities'!$C$4:$C$422,"="&amp;$A41,'KRM Sensitivities'!$CU$4:$CU$65536)</f>
        <v>0</v>
      </c>
      <c r="CS41" s="80">
        <f>SUMIF('KRM Sensitivities'!$C$4:$C$422,"="&amp;$A41,'KRM Sensitivities'!$CV$4:$CV$65536)</f>
        <v>0</v>
      </c>
      <c r="CT41" s="80">
        <f>SUMIF('KRM Sensitivities'!$C$4:$C$422,"="&amp;$A41,'KRM Sensitivities'!$CW$4:$CW$65536)</f>
        <v>0</v>
      </c>
      <c r="CU41" s="80">
        <f>SUMIF('KRM Sensitivities'!$C$4:$C$422,"="&amp;$A41,'KRM Sensitivities'!$CX$4:$CX$65536)</f>
        <v>0</v>
      </c>
      <c r="CV41" s="80">
        <f>SUMIF('KRM Sensitivities'!$C$4:$C$422,"="&amp;$A41,'KRM Sensitivities'!$CY$4:$CY$65536)</f>
        <v>0</v>
      </c>
      <c r="CW41" s="80">
        <f>SUMIF('KRM Sensitivities'!$C$4:$C$422,"="&amp;$A41,'KRM Sensitivities'!$CZ$4:$CZ$65536)</f>
        <v>0</v>
      </c>
      <c r="CX41" s="80">
        <f>SUMIF('KRM Sensitivities'!$C$4:$C$422,"="&amp;$A41,'KRM Sensitivities'!$DA$4:$DA$65536)</f>
        <v>0</v>
      </c>
      <c r="CY41" s="80">
        <f>SUMIF('KRM Sensitivities'!$C$4:$C$422,"="&amp;$A41,'KRM Sensitivities'!$DB$4:$DB$65536)</f>
        <v>0</v>
      </c>
      <c r="CZ41" s="80">
        <f>SUMIF('KRM Sensitivities'!$C$4:$C$422,"="&amp;$A41,'KRM Sensitivities'!$DC$4:$DC$65536)</f>
        <v>0</v>
      </c>
      <c r="DA41" s="80">
        <f>SUMIF('KRM Sensitivities'!$C$4:$C$422,"="&amp;$A41,'KRM Sensitivities'!$DD$4:$DD$65536)</f>
        <v>0</v>
      </c>
      <c r="DB41" s="80">
        <f>SUMIF('KRM Sensitivities'!$C$4:$C$422,"="&amp;$A41,'KRM Sensitivities'!$DE$4:$DE$65536)</f>
        <v>0</v>
      </c>
      <c r="DC41" s="80">
        <f>SUMIF('KRM Sensitivities'!$C$4:$C$422,"="&amp;$A41,'KRM Sensitivities'!$DF$4:$DF$65536)</f>
        <v>0</v>
      </c>
      <c r="DD41" s="80">
        <f>SUMIF('KRM Sensitivities'!$C$4:$C$422,"="&amp;$A41,'KRM Sensitivities'!$DG$4:$DG$65536)</f>
        <v>0</v>
      </c>
      <c r="DE41" s="80">
        <f>SUMIF('KRM Sensitivities'!$C$4:$C$422,"="&amp;$A41,'KRM Sensitivities'!$DH$4:$DH$65536)</f>
        <v>0</v>
      </c>
      <c r="DF41" s="80">
        <f>SUMIF('KRM Sensitivities'!$C$4:$C$422,"="&amp;$A41,'KRM Sensitivities'!$DI$4:$DI$65536)</f>
        <v>0</v>
      </c>
      <c r="DG41" s="80">
        <f>SUMIF('KRM Sensitivities'!$C$4:$C$422,"="&amp;$A41,'KRM Sensitivities'!$DJ$4:$DJ$65536)</f>
        <v>0</v>
      </c>
      <c r="DH41" s="80">
        <f>SUMIF('KRM Sensitivities'!$C$4:$C$422,"="&amp;$A41,'KRM Sensitivities'!$DK$4:$DK$65536)</f>
        <v>0</v>
      </c>
      <c r="DI41" s="80">
        <f>SUMIF('KRM Sensitivities'!$C$4:$C$422,"="&amp;$A41,'KRM Sensitivities'!$DL$4:$DL$65536)</f>
        <v>0</v>
      </c>
      <c r="DJ41" s="80">
        <f>SUMIF('KRM Sensitivities'!$C$4:$C$422,"="&amp;$A41,'KRM Sensitivities'!$DM$4:$DM$65536)</f>
        <v>0</v>
      </c>
      <c r="DK41" s="80">
        <f>SUMIF('KRM Sensitivities'!$C$4:$C$422,"="&amp;$A41,'KRM Sensitivities'!$DN$4:$DN$65536)</f>
        <v>0</v>
      </c>
      <c r="DL41" s="80">
        <f>SUMIF('KRM Sensitivities'!$C$4:$C$422,"="&amp;$A41,'KRM Sensitivities'!$DO$4:$DO$65536)</f>
        <v>0</v>
      </c>
      <c r="DM41" s="80">
        <f>SUMIF('KRM Sensitivities'!$C$4:$C$422,"="&amp;$A41,'KRM Sensitivities'!$DP$4:$DP$65536)</f>
        <v>0</v>
      </c>
      <c r="DN41" s="80">
        <f>SUMIF('KRM Sensitivities'!$C$4:$C$422,"="&amp;$A41,'KRM Sensitivities'!$DQ$4:$DQ$65536)</f>
        <v>0</v>
      </c>
      <c r="DO41" s="80">
        <f>SUMIF('KRM Sensitivities'!$C$4:$C$422,"="&amp;$A41,'KRM Sensitivities'!$DR$4:$DR$65536)</f>
        <v>0</v>
      </c>
      <c r="DP41" s="80">
        <f>SUMIF('KRM Sensitivities'!$C$4:$C$422,"="&amp;$A41,'KRM Sensitivities'!$DS$4:$DS$65536)</f>
        <v>0</v>
      </c>
      <c r="DQ41" s="80">
        <f>SUMIF('KRM Sensitivities'!$C$4:$C$422,"="&amp;$A41,'KRM Sensitivities'!$DT$4:$DT$65536)</f>
        <v>0</v>
      </c>
      <c r="DR41" s="61" t="str">
        <f t="shared" si="0"/>
        <v>CCB1M</v>
      </c>
      <c r="DS41" s="61" t="str">
        <f t="shared" si="1"/>
        <v>CCBCAD1M</v>
      </c>
    </row>
    <row r="42" spans="1:123" x14ac:dyDescent="0.2">
      <c r="A42">
        <v>397</v>
      </c>
      <c r="B42" t="s">
        <v>9</v>
      </c>
      <c r="C42" t="s">
        <v>369</v>
      </c>
      <c r="D42" t="s">
        <v>526</v>
      </c>
      <c r="E42" t="s">
        <v>523</v>
      </c>
      <c r="F42" t="s">
        <v>11</v>
      </c>
      <c r="G42">
        <v>0.56807700000000005</v>
      </c>
      <c r="H42">
        <v>0.10090300000000001</v>
      </c>
      <c r="I42" s="80">
        <f>SUMIF('KRM Sensitivities'!$C$4:$C$422,"="&amp;$A42,'KRM Sensitivities'!$L$4:$L$65536)</f>
        <v>-370.43</v>
      </c>
      <c r="J42" s="80">
        <f>SUMIF('KRM Sensitivities'!$C$4:$C$422,"="&amp;$A42,'KRM Sensitivities'!$M$4:$M$65536)</f>
        <v>-370.43</v>
      </c>
      <c r="K42" s="80">
        <f>SUMIF('KRM Sensitivities'!$C$4:$C$422,"="&amp;$A42,'KRM Sensitivities'!$N$4:$N$65536)</f>
        <v>-370.43</v>
      </c>
      <c r="L42" s="80">
        <f>SUMIF('KRM Sensitivities'!$C$4:$C$422,"="&amp;$A42,'KRM Sensitivities'!$O$4:$O$65536)</f>
        <v>-370.43</v>
      </c>
      <c r="M42" s="80">
        <f>SUMIF('KRM Sensitivities'!$C$4:$C$422,"="&amp;$A42,'KRM Sensitivities'!$P$4:$P$65536)</f>
        <v>-19.97</v>
      </c>
      <c r="N42" s="80">
        <f>SUMIF('KRM Sensitivities'!$C$4:$C$422,"="&amp;$A42,'KRM Sensitivities'!$Q$4:$Q$65536)</f>
        <v>-19.97</v>
      </c>
      <c r="O42" s="80">
        <f>SUMIF('KRM Sensitivities'!$C$4:$C$422,"="&amp;$A42,'KRM Sensitivities'!$R$4:$R$65536)</f>
        <v>0</v>
      </c>
      <c r="P42" s="80">
        <f>SUMIF('KRM Sensitivities'!$C$4:$C$422,"="&amp;$A42,'KRM Sensitivities'!$S$4:$S$65536)</f>
        <v>0</v>
      </c>
      <c r="Q42" s="80">
        <f>SUMIF('KRM Sensitivities'!$C$4:$C$422,"="&amp;$A42,'KRM Sensitivities'!$T$4:$T$65536)</f>
        <v>0</v>
      </c>
      <c r="R42" s="80">
        <f>SUMIF('KRM Sensitivities'!$C$4:$C$422,"="&amp;$A42,'KRM Sensitivities'!$U$4:$U$65536)</f>
        <v>0</v>
      </c>
      <c r="S42" s="80">
        <f>SUMIF('KRM Sensitivities'!$C$4:$C$422,"="&amp;$A42,'KRM Sensitivities'!$V$4:$V$65536)</f>
        <v>0.69</v>
      </c>
      <c r="T42" s="80">
        <f>SUMIF('KRM Sensitivities'!$C$4:$C$422,"="&amp;$A42,'KRM Sensitivities'!$W$4:$W$65536)</f>
        <v>0.69</v>
      </c>
      <c r="U42" s="80">
        <f>SUMIF('KRM Sensitivities'!$C$4:$C$422,"="&amp;$A42,'KRM Sensitivities'!$X$4:$X$65536)</f>
        <v>0</v>
      </c>
      <c r="V42" s="80">
        <f>SUMIF('KRM Sensitivities'!$C$4:$C$422,"="&amp;$A42,'KRM Sensitivities'!$Y$4:$Y$65536)</f>
        <v>0</v>
      </c>
      <c r="W42" s="80">
        <f>SUMIF('KRM Sensitivities'!$C$4:$C$422,"="&amp;$A42,'KRM Sensitivities'!$Z$4:$Z$65536)</f>
        <v>-20.66</v>
      </c>
      <c r="X42" s="80">
        <f>SUMIF('KRM Sensitivities'!$C$4:$C$422,"="&amp;$A42,'KRM Sensitivities'!$AA$4:$AA$65536)</f>
        <v>-20.66</v>
      </c>
      <c r="Y42" s="80">
        <f>SUMIF('KRM Sensitivities'!$C$4:$C$422,"="&amp;$A42,'KRM Sensitivities'!$AB$4:$AB$65536)</f>
        <v>0</v>
      </c>
      <c r="Z42" s="80">
        <f>SUMIF('KRM Sensitivities'!$C$4:$C$422,"="&amp;$A42,'KRM Sensitivities'!$AC$4:$AC$65536)</f>
        <v>0</v>
      </c>
      <c r="AA42" s="80">
        <f>SUMIF('KRM Sensitivities'!$C$4:$C$422,"="&amp;$A42,'KRM Sensitivities'!$AD$4:$AD$65536)</f>
        <v>0</v>
      </c>
      <c r="AB42" s="80">
        <f>SUMIF('KRM Sensitivities'!$C$4:$C$422,"="&amp;$A42,'KRM Sensitivities'!$AE$4:$AE$65536)</f>
        <v>0</v>
      </c>
      <c r="AC42" s="80">
        <f>SUMIF('KRM Sensitivities'!$C$4:$C$422,"="&amp;$A42,'KRM Sensitivities'!$AF$4:$AF$65536)</f>
        <v>0</v>
      </c>
      <c r="AD42" s="80">
        <f>SUMIF('KRM Sensitivities'!$C$4:$C$422,"="&amp;$A42,'KRM Sensitivities'!$AG$4:$AG$65536)</f>
        <v>0</v>
      </c>
      <c r="AE42" s="80">
        <f>SUMIF('KRM Sensitivities'!$C$4:$C$422,"="&amp;$A42,'KRM Sensitivities'!$AH$4:$AH$65536)</f>
        <v>0</v>
      </c>
      <c r="AF42" s="80">
        <f>SUMIF('KRM Sensitivities'!$C$4:$C$422,"="&amp;$A42,'KRM Sensitivities'!$AI$4:$AI$65536)</f>
        <v>0</v>
      </c>
      <c r="AG42" s="80">
        <f>SUMIF('KRM Sensitivities'!$C$4:$C$422,"="&amp;$A42,'KRM Sensitivities'!$AJ$4:$AJ$65536)</f>
        <v>0</v>
      </c>
      <c r="AH42" s="80">
        <f>SUMIF('KRM Sensitivities'!$C$4:$C$422,"="&amp;$A42,'KRM Sensitivities'!$AK$4:$AK$65536)</f>
        <v>0</v>
      </c>
      <c r="AI42" s="80">
        <f>SUMIF('KRM Sensitivities'!$C$4:$C$422,"="&amp;$A42,'KRM Sensitivities'!$AL$4:$AL$65536)</f>
        <v>0</v>
      </c>
      <c r="AJ42" s="80">
        <f>SUMIF('KRM Sensitivities'!$C$4:$C$422,"="&amp;$A42,'KRM Sensitivities'!$AM$4:$AM$65536)</f>
        <v>0</v>
      </c>
      <c r="AK42" s="80">
        <f>SUMIF('KRM Sensitivities'!$C$4:$C$422,"="&amp;$A42,'KRM Sensitivities'!$AN$4:$AN$65536)</f>
        <v>0</v>
      </c>
      <c r="AL42" s="80">
        <f>SUMIF('KRM Sensitivities'!$C$4:$C$422,"="&amp;$A42,'KRM Sensitivities'!$AO$4:$AO$65536)</f>
        <v>0</v>
      </c>
      <c r="AM42" s="80">
        <f>SUMIF('KRM Sensitivities'!$C$4:$C$422,"="&amp;$A42,'KRM Sensitivities'!$AP$4:$AP$65536)</f>
        <v>0</v>
      </c>
      <c r="AN42" s="80">
        <f>SUMIF('KRM Sensitivities'!$C$4:$C$422,"="&amp;$A42,'KRM Sensitivities'!$AQ$4:$AQ$65536)</f>
        <v>0</v>
      </c>
      <c r="AO42" s="80">
        <f>SUMIF('KRM Sensitivities'!$C$4:$C$422,"="&amp;$A42,'KRM Sensitivities'!$AR$4:$AR$65536)</f>
        <v>0</v>
      </c>
      <c r="AP42" s="80">
        <f>SUMIF('KRM Sensitivities'!$C$4:$C$422,"="&amp;$A42,'KRM Sensitivities'!$AS$4:$AS$65536)</f>
        <v>0</v>
      </c>
      <c r="AQ42" s="80">
        <f>SUMIF('KRM Sensitivities'!$C$4:$C$422,"="&amp;$A42,'KRM Sensitivities'!$AT$4:$AT$65536)</f>
        <v>0</v>
      </c>
      <c r="AR42" s="80">
        <f>SUMIF('KRM Sensitivities'!$C$4:$C$422,"="&amp;$A42,'KRM Sensitivities'!$AU$4:$AU$65536)</f>
        <v>0</v>
      </c>
      <c r="AS42" s="80">
        <f>SUMIF('KRM Sensitivities'!$C$4:$C$422,"="&amp;$A42,'KRM Sensitivities'!$AV$4:$AV$65536)</f>
        <v>0</v>
      </c>
      <c r="AT42" s="80">
        <f>SUMIF('KRM Sensitivities'!$C$4:$C$422,"="&amp;$A42,'KRM Sensitivities'!$AW$4:$AW$65536)</f>
        <v>0</v>
      </c>
      <c r="AU42" s="80">
        <f>SUMIF('KRM Sensitivities'!$C$4:$C$422,"="&amp;$A42,'KRM Sensitivities'!$AX$4:$AX$65536)</f>
        <v>0</v>
      </c>
      <c r="AV42" s="80">
        <f>SUMIF('KRM Sensitivities'!$C$4:$C$422,"="&amp;$A42,'KRM Sensitivities'!$AY$4:$AY$65536)</f>
        <v>0</v>
      </c>
      <c r="AW42" s="80">
        <f>SUMIF('KRM Sensitivities'!$C$4:$C$422,"="&amp;$A42,'KRM Sensitivities'!$AZ$4:$AZ$65536)</f>
        <v>0</v>
      </c>
      <c r="AX42" s="80">
        <f>SUMIF('KRM Sensitivities'!$C$4:$C$422,"="&amp;$A42,'KRM Sensitivities'!$BA$4:$BA$65536)</f>
        <v>0</v>
      </c>
      <c r="AY42" s="80">
        <f>SUMIF('KRM Sensitivities'!$C$4:$C$422,"="&amp;$A42,'KRM Sensitivities'!$BB$4:$BB$65536)</f>
        <v>0</v>
      </c>
      <c r="AZ42" s="80">
        <f>SUMIF('KRM Sensitivities'!$C$4:$C$422,"="&amp;$A42,'KRM Sensitivities'!$BC$4:$BC$65536)</f>
        <v>0</v>
      </c>
      <c r="BA42" s="80">
        <f>SUMIF('KRM Sensitivities'!$C$4:$C$422,"="&amp;$A42,'KRM Sensitivities'!$BD$4:$BD$65536)</f>
        <v>0</v>
      </c>
      <c r="BB42" s="80">
        <f>SUMIF('KRM Sensitivities'!$C$4:$C$422,"="&amp;$A42,'KRM Sensitivities'!$BE$4:$BE$65536)</f>
        <v>0</v>
      </c>
      <c r="BC42" s="80">
        <f>SUMIF('KRM Sensitivities'!$C$4:$C$422,"="&amp;$A42,'KRM Sensitivities'!$BF$4:$BF$65536)</f>
        <v>0</v>
      </c>
      <c r="BD42" s="80">
        <f>SUMIF('KRM Sensitivities'!$C$4:$C$422,"="&amp;$A42,'KRM Sensitivities'!$BG$4:$BG$65536)</f>
        <v>-350.46</v>
      </c>
      <c r="BE42" s="80">
        <f>SUMIF('KRM Sensitivities'!$C$4:$C$422,"="&amp;$A42,'KRM Sensitivities'!$BH$4:$BH$65536)</f>
        <v>0</v>
      </c>
      <c r="BF42" s="80">
        <f>SUMIF('KRM Sensitivities'!$C$4:$C$422,"="&amp;$A42,'KRM Sensitivities'!$BI$4:$BI$65536)</f>
        <v>0</v>
      </c>
      <c r="BG42" s="80">
        <f>SUMIF('KRM Sensitivities'!$C$4:$C$422,"="&amp;$A42,'KRM Sensitivities'!$BJ$4:$BJ$65536)</f>
        <v>0</v>
      </c>
      <c r="BH42" s="80">
        <f>SUMIF('KRM Sensitivities'!$C$4:$C$422,"="&amp;$A42,'KRM Sensitivities'!$BL$4:$BL$65536)</f>
        <v>0</v>
      </c>
      <c r="BI42" s="80">
        <f>SUMIF('KRM Sensitivities'!$C$4:$C$422,"="&amp;$A42,'KRM Sensitivities'!$BM$4:$BM$65536)</f>
        <v>0</v>
      </c>
      <c r="BJ42" s="80">
        <f>SUMIF('KRM Sensitivities'!$C$4:$C$422,"="&amp;$A42,'KRM Sensitivities'!$BK$4:$BK$65536)</f>
        <v>0</v>
      </c>
      <c r="BK42" s="80">
        <f>SUMIF('KRM Sensitivities'!$C$4:$C$422,"="&amp;$A42,'KRM Sensitivities'!$BN$4:$BN$65536)</f>
        <v>0</v>
      </c>
      <c r="BL42" s="80">
        <f>SUMIF('KRM Sensitivities'!$C$4:$C$422,"="&amp;$A42,'KRM Sensitivities'!$BO$4:$BO$65536)</f>
        <v>-350.46</v>
      </c>
      <c r="BM42" s="80">
        <f>SUMIF('KRM Sensitivities'!$C$4:$C$422,"="&amp;$A42,'KRM Sensitivities'!$BP$4:$BP$65536)</f>
        <v>0</v>
      </c>
      <c r="BN42" s="80">
        <f>SUMIF('KRM Sensitivities'!$C$4:$C$422,"="&amp;$A42,'KRM Sensitivities'!$BQ$4:$BQ$65536)</f>
        <v>0</v>
      </c>
      <c r="BO42" s="80">
        <f>SUMIF('KRM Sensitivities'!$C$4:$C$422,"="&amp;$A42,'KRM Sensitivities'!$BR$4:$BR$65536)</f>
        <v>0</v>
      </c>
      <c r="BP42" s="80">
        <f>SUMIF('KRM Sensitivities'!$C$4:$C$422,"="&amp;$A42,'KRM Sensitivities'!$BS$4:$BS$65536)</f>
        <v>0</v>
      </c>
      <c r="BQ42" s="80">
        <f>SUMIF('KRM Sensitivities'!$C$4:$C$422,"="&amp;$A42,'KRM Sensitivities'!$BT$4:$BT$65536)</f>
        <v>0</v>
      </c>
      <c r="BR42" s="80">
        <f>SUMIF('KRM Sensitivities'!$C$4:$C$422,"="&amp;$A42,'KRM Sensitivities'!$BU$4:$BU$65536)</f>
        <v>0</v>
      </c>
      <c r="BS42" s="80">
        <f>SUMIF('KRM Sensitivities'!$C$4:$C$422,"="&amp;$A42,'KRM Sensitivities'!$BV$4:$BV$65536)</f>
        <v>0</v>
      </c>
      <c r="BT42" s="80">
        <f>SUMIF('KRM Sensitivities'!$C$4:$C$422,"="&amp;$A42,'KRM Sensitivities'!$BW$4:$BW$65536)</f>
        <v>0</v>
      </c>
      <c r="BU42" s="80">
        <f>SUMIF('KRM Sensitivities'!$C$4:$C$422,"="&amp;$A42,'KRM Sensitivities'!$BX$4:$BX$65536)</f>
        <v>0</v>
      </c>
      <c r="BV42" s="80">
        <f>SUMIF('KRM Sensitivities'!$C$4:$C$422,"="&amp;$A42,'KRM Sensitivities'!$BY$4:$BY$65536)</f>
        <v>0</v>
      </c>
      <c r="BW42" s="80">
        <f>SUMIF('KRM Sensitivities'!$C$4:$C$422,"="&amp;$A42,'KRM Sensitivities'!$BZ$4:$BZ$65536)</f>
        <v>0</v>
      </c>
      <c r="BX42" s="80">
        <f>SUMIF('KRM Sensitivities'!$C$4:$C$422,"="&amp;$A42,'KRM Sensitivities'!$CA$4:$CA$65536)</f>
        <v>0</v>
      </c>
      <c r="BY42" s="80">
        <f>SUMIF('KRM Sensitivities'!$C$4:$C$422,"="&amp;$A42,'KRM Sensitivities'!$CB$4:$CB$65536)</f>
        <v>0</v>
      </c>
      <c r="BZ42" s="80">
        <f>SUMIF('KRM Sensitivities'!$C$4:$C$422,"="&amp;$A42,'KRM Sensitivities'!$CC$4:$CC$65536)</f>
        <v>0</v>
      </c>
      <c r="CA42" s="80">
        <f>SUMIF('KRM Sensitivities'!$C$4:$C$422,"="&amp;$A42,'KRM Sensitivities'!$CD$4:$CD$65536)</f>
        <v>0</v>
      </c>
      <c r="CB42" s="80">
        <f>SUMIF('KRM Sensitivities'!$C$4:$C$422,"="&amp;$A42,'KRM Sensitivities'!$CE$4:$CE$65536)</f>
        <v>-350.46</v>
      </c>
      <c r="CC42" s="80">
        <f>SUMIF('KRM Sensitivities'!$C$4:$C$422,"="&amp;$A42,'KRM Sensitivities'!$CF$4:$CF$65536)</f>
        <v>-350.46</v>
      </c>
      <c r="CD42" s="80">
        <f>SUMIF('KRM Sensitivities'!$C$4:$C$422,"="&amp;$A42,'KRM Sensitivities'!$CG$4:$CG$65536)</f>
        <v>0</v>
      </c>
      <c r="CE42" s="80">
        <f>SUMIF('KRM Sensitivities'!$C$4:$C$422,"="&amp;$A42,'KRM Sensitivities'!$CH$4:$CH$65536)</f>
        <v>0</v>
      </c>
      <c r="CF42" s="80">
        <f>SUMIF('KRM Sensitivities'!$C$4:$C$422,"="&amp;$A42,'KRM Sensitivities'!$CI$4:$CI$65536)</f>
        <v>0</v>
      </c>
      <c r="CG42" s="80">
        <f>SUMIF('KRM Sensitivities'!$C$4:$C$422,"="&amp;$A42,'KRM Sensitivities'!$CJ$4:$CJ$65536)</f>
        <v>0</v>
      </c>
      <c r="CH42" s="80">
        <f>SUMIF('KRM Sensitivities'!$C$4:$C$422,"="&amp;$A42,'KRM Sensitivities'!$CK$4:$CK$65536)</f>
        <v>0</v>
      </c>
      <c r="CI42" s="80">
        <f>SUMIF('KRM Sensitivities'!$C$4:$C$422,"="&amp;$A42,'KRM Sensitivities'!$CL$4:$CL$65536)</f>
        <v>0</v>
      </c>
      <c r="CJ42" s="80">
        <f>SUMIF('KRM Sensitivities'!$C$4:$C$422,"="&amp;$A42,'KRM Sensitivities'!$CM$4:$CM$65536)</f>
        <v>0</v>
      </c>
      <c r="CK42" s="80">
        <f>SUMIF('KRM Sensitivities'!$C$4:$C$422,"="&amp;$A42,'KRM Sensitivities'!$CN$4:$CN$65536)</f>
        <v>0</v>
      </c>
      <c r="CL42" s="80">
        <f>SUMIF('KRM Sensitivities'!$C$4:$C$422,"="&amp;$A42,'KRM Sensitivities'!$CO$4:$CO$65536)</f>
        <v>0</v>
      </c>
      <c r="CM42" s="80">
        <f>SUMIF('KRM Sensitivities'!$C$4:$C$422,"="&amp;$A42,'KRM Sensitivities'!$CP$4:$CP$65536)</f>
        <v>0</v>
      </c>
      <c r="CN42" s="80">
        <f>SUMIF('KRM Sensitivities'!$C$4:$C$422,"="&amp;$A42,'KRM Sensitivities'!$CQ$4:$CQ$65536)</f>
        <v>0</v>
      </c>
      <c r="CO42" s="80">
        <f>SUMIF('KRM Sensitivities'!$C$4:$C$422,"="&amp;$A42,'KRM Sensitivities'!$CR$4:$CR$65536)</f>
        <v>0</v>
      </c>
      <c r="CP42" s="80">
        <f>SUMIF('KRM Sensitivities'!$C$4:$C$422,"="&amp;$A42,'KRM Sensitivities'!$CS$4:$CS$65536)</f>
        <v>0</v>
      </c>
      <c r="CQ42" s="80">
        <f>SUMIF('KRM Sensitivities'!$C$4:$C$422,"="&amp;$A42,'KRM Sensitivities'!$CT$4:$CT$65536)</f>
        <v>0</v>
      </c>
      <c r="CR42" s="80">
        <f>SUMIF('KRM Sensitivities'!$C$4:$C$422,"="&amp;$A42,'KRM Sensitivities'!$CU$4:$CU$65536)</f>
        <v>0</v>
      </c>
      <c r="CS42" s="80">
        <f>SUMIF('KRM Sensitivities'!$C$4:$C$422,"="&amp;$A42,'KRM Sensitivities'!$CV$4:$CV$65536)</f>
        <v>0</v>
      </c>
      <c r="CT42" s="80">
        <f>SUMIF('KRM Sensitivities'!$C$4:$C$422,"="&amp;$A42,'KRM Sensitivities'!$CW$4:$CW$65536)</f>
        <v>0</v>
      </c>
      <c r="CU42" s="80">
        <f>SUMIF('KRM Sensitivities'!$C$4:$C$422,"="&amp;$A42,'KRM Sensitivities'!$CX$4:$CX$65536)</f>
        <v>0</v>
      </c>
      <c r="CV42" s="80">
        <f>SUMIF('KRM Sensitivities'!$C$4:$C$422,"="&amp;$A42,'KRM Sensitivities'!$CY$4:$CY$65536)</f>
        <v>0</v>
      </c>
      <c r="CW42" s="80">
        <f>SUMIF('KRM Sensitivities'!$C$4:$C$422,"="&amp;$A42,'KRM Sensitivities'!$CZ$4:$CZ$65536)</f>
        <v>0</v>
      </c>
      <c r="CX42" s="80">
        <f>SUMIF('KRM Sensitivities'!$C$4:$C$422,"="&amp;$A42,'KRM Sensitivities'!$DA$4:$DA$65536)</f>
        <v>0</v>
      </c>
      <c r="CY42" s="80">
        <f>SUMIF('KRM Sensitivities'!$C$4:$C$422,"="&amp;$A42,'KRM Sensitivities'!$DB$4:$DB$65536)</f>
        <v>0</v>
      </c>
      <c r="CZ42" s="80">
        <f>SUMIF('KRM Sensitivities'!$C$4:$C$422,"="&amp;$A42,'KRM Sensitivities'!$DC$4:$DC$65536)</f>
        <v>0</v>
      </c>
      <c r="DA42" s="80">
        <f>SUMIF('KRM Sensitivities'!$C$4:$C$422,"="&amp;$A42,'KRM Sensitivities'!$DD$4:$DD$65536)</f>
        <v>0</v>
      </c>
      <c r="DB42" s="80">
        <f>SUMIF('KRM Sensitivities'!$C$4:$C$422,"="&amp;$A42,'KRM Sensitivities'!$DE$4:$DE$65536)</f>
        <v>0</v>
      </c>
      <c r="DC42" s="80">
        <f>SUMIF('KRM Sensitivities'!$C$4:$C$422,"="&amp;$A42,'KRM Sensitivities'!$DF$4:$DF$65536)</f>
        <v>0</v>
      </c>
      <c r="DD42" s="80">
        <f>SUMIF('KRM Sensitivities'!$C$4:$C$422,"="&amp;$A42,'KRM Sensitivities'!$DG$4:$DG$65536)</f>
        <v>0</v>
      </c>
      <c r="DE42" s="80">
        <f>SUMIF('KRM Sensitivities'!$C$4:$C$422,"="&amp;$A42,'KRM Sensitivities'!$DH$4:$DH$65536)</f>
        <v>0</v>
      </c>
      <c r="DF42" s="80">
        <f>SUMIF('KRM Sensitivities'!$C$4:$C$422,"="&amp;$A42,'KRM Sensitivities'!$DI$4:$DI$65536)</f>
        <v>0</v>
      </c>
      <c r="DG42" s="80">
        <f>SUMIF('KRM Sensitivities'!$C$4:$C$422,"="&amp;$A42,'KRM Sensitivities'!$DJ$4:$DJ$65536)</f>
        <v>0</v>
      </c>
      <c r="DH42" s="80">
        <f>SUMIF('KRM Sensitivities'!$C$4:$C$422,"="&amp;$A42,'KRM Sensitivities'!$DK$4:$DK$65536)</f>
        <v>0</v>
      </c>
      <c r="DI42" s="80">
        <f>SUMIF('KRM Sensitivities'!$C$4:$C$422,"="&amp;$A42,'KRM Sensitivities'!$DL$4:$DL$65536)</f>
        <v>0</v>
      </c>
      <c r="DJ42" s="80">
        <f>SUMIF('KRM Sensitivities'!$C$4:$C$422,"="&amp;$A42,'KRM Sensitivities'!$DM$4:$DM$65536)</f>
        <v>0</v>
      </c>
      <c r="DK42" s="80">
        <f>SUMIF('KRM Sensitivities'!$C$4:$C$422,"="&amp;$A42,'KRM Sensitivities'!$DN$4:$DN$65536)</f>
        <v>0</v>
      </c>
      <c r="DL42" s="80">
        <f>SUMIF('KRM Sensitivities'!$C$4:$C$422,"="&amp;$A42,'KRM Sensitivities'!$DO$4:$DO$65536)</f>
        <v>0</v>
      </c>
      <c r="DM42" s="80">
        <f>SUMIF('KRM Sensitivities'!$C$4:$C$422,"="&amp;$A42,'KRM Sensitivities'!$DP$4:$DP$65536)</f>
        <v>0</v>
      </c>
      <c r="DN42" s="80">
        <f>SUMIF('KRM Sensitivities'!$C$4:$C$422,"="&amp;$A42,'KRM Sensitivities'!$DQ$4:$DQ$65536)</f>
        <v>0</v>
      </c>
      <c r="DO42" s="80">
        <f>SUMIF('KRM Sensitivities'!$C$4:$C$422,"="&amp;$A42,'KRM Sensitivities'!$DR$4:$DR$65536)</f>
        <v>0</v>
      </c>
      <c r="DP42" s="80">
        <f>SUMIF('KRM Sensitivities'!$C$4:$C$422,"="&amp;$A42,'KRM Sensitivities'!$DS$4:$DS$65536)</f>
        <v>0</v>
      </c>
      <c r="DQ42" s="80">
        <f>SUMIF('KRM Sensitivities'!$C$4:$C$422,"="&amp;$A42,'KRM Sensitivities'!$DT$4:$DT$65536)</f>
        <v>0</v>
      </c>
      <c r="DR42" s="61" t="str">
        <f t="shared" si="0"/>
        <v>CCB3M</v>
      </c>
      <c r="DS42" s="61" t="str">
        <f t="shared" si="1"/>
        <v>CCBCAD3M</v>
      </c>
    </row>
    <row r="43" spans="1:123" x14ac:dyDescent="0.2">
      <c r="A43">
        <v>398</v>
      </c>
      <c r="B43" t="s">
        <v>9</v>
      </c>
      <c r="C43" t="s">
        <v>369</v>
      </c>
      <c r="D43" t="s">
        <v>526</v>
      </c>
      <c r="E43" t="s">
        <v>523</v>
      </c>
      <c r="F43" t="s">
        <v>12</v>
      </c>
      <c r="G43">
        <v>0.23209299999999999</v>
      </c>
      <c r="H43">
        <v>0.103986</v>
      </c>
      <c r="I43" s="80">
        <f>SUMIF('KRM Sensitivities'!$C$4:$C$422,"="&amp;$A43,'KRM Sensitivities'!$L$4:$L$65536)</f>
        <v>1.72</v>
      </c>
      <c r="J43" s="80">
        <f>SUMIF('KRM Sensitivities'!$C$4:$C$422,"="&amp;$A43,'KRM Sensitivities'!$M$4:$M$65536)</f>
        <v>1.72</v>
      </c>
      <c r="K43" s="80">
        <f>SUMIF('KRM Sensitivities'!$C$4:$C$422,"="&amp;$A43,'KRM Sensitivities'!$N$4:$N$65536)</f>
        <v>1.72</v>
      </c>
      <c r="L43" s="80">
        <f>SUMIF('KRM Sensitivities'!$C$4:$C$422,"="&amp;$A43,'KRM Sensitivities'!$O$4:$O$65536)</f>
        <v>1.72</v>
      </c>
      <c r="M43" s="80">
        <f>SUMIF('KRM Sensitivities'!$C$4:$C$422,"="&amp;$A43,'KRM Sensitivities'!$P$4:$P$65536)</f>
        <v>1.03</v>
      </c>
      <c r="N43" s="80">
        <f>SUMIF('KRM Sensitivities'!$C$4:$C$422,"="&amp;$A43,'KRM Sensitivities'!$Q$4:$Q$65536)</f>
        <v>1.03</v>
      </c>
      <c r="O43" s="80">
        <f>SUMIF('KRM Sensitivities'!$C$4:$C$422,"="&amp;$A43,'KRM Sensitivities'!$R$4:$R$65536)</f>
        <v>0</v>
      </c>
      <c r="P43" s="80">
        <f>SUMIF('KRM Sensitivities'!$C$4:$C$422,"="&amp;$A43,'KRM Sensitivities'!$S$4:$S$65536)</f>
        <v>0</v>
      </c>
      <c r="Q43" s="80">
        <f>SUMIF('KRM Sensitivities'!$C$4:$C$422,"="&amp;$A43,'KRM Sensitivities'!$T$4:$T$65536)</f>
        <v>0</v>
      </c>
      <c r="R43" s="80">
        <f>SUMIF('KRM Sensitivities'!$C$4:$C$422,"="&amp;$A43,'KRM Sensitivities'!$U$4:$U$65536)</f>
        <v>0</v>
      </c>
      <c r="S43" s="80">
        <f>SUMIF('KRM Sensitivities'!$C$4:$C$422,"="&amp;$A43,'KRM Sensitivities'!$V$4:$V$65536)</f>
        <v>1.03</v>
      </c>
      <c r="T43" s="80">
        <f>SUMIF('KRM Sensitivities'!$C$4:$C$422,"="&amp;$A43,'KRM Sensitivities'!$W$4:$W$65536)</f>
        <v>1.03</v>
      </c>
      <c r="U43" s="80">
        <f>SUMIF('KRM Sensitivities'!$C$4:$C$422,"="&amp;$A43,'KRM Sensitivities'!$X$4:$X$65536)</f>
        <v>0</v>
      </c>
      <c r="V43" s="80">
        <f>SUMIF('KRM Sensitivities'!$C$4:$C$422,"="&amp;$A43,'KRM Sensitivities'!$Y$4:$Y$65536)</f>
        <v>0</v>
      </c>
      <c r="W43" s="80">
        <f>SUMIF('KRM Sensitivities'!$C$4:$C$422,"="&amp;$A43,'KRM Sensitivities'!$Z$4:$Z$65536)</f>
        <v>0</v>
      </c>
      <c r="X43" s="80">
        <f>SUMIF('KRM Sensitivities'!$C$4:$C$422,"="&amp;$A43,'KRM Sensitivities'!$AA$4:$AA$65536)</f>
        <v>0</v>
      </c>
      <c r="Y43" s="80">
        <f>SUMIF('KRM Sensitivities'!$C$4:$C$422,"="&amp;$A43,'KRM Sensitivities'!$AB$4:$AB$65536)</f>
        <v>0</v>
      </c>
      <c r="Z43" s="80">
        <f>SUMIF('KRM Sensitivities'!$C$4:$C$422,"="&amp;$A43,'KRM Sensitivities'!$AC$4:$AC$65536)</f>
        <v>0</v>
      </c>
      <c r="AA43" s="80">
        <f>SUMIF('KRM Sensitivities'!$C$4:$C$422,"="&amp;$A43,'KRM Sensitivities'!$AD$4:$AD$65536)</f>
        <v>0</v>
      </c>
      <c r="AB43" s="80">
        <f>SUMIF('KRM Sensitivities'!$C$4:$C$422,"="&amp;$A43,'KRM Sensitivities'!$AE$4:$AE$65536)</f>
        <v>0</v>
      </c>
      <c r="AC43" s="80">
        <f>SUMIF('KRM Sensitivities'!$C$4:$C$422,"="&amp;$A43,'KRM Sensitivities'!$AF$4:$AF$65536)</f>
        <v>0</v>
      </c>
      <c r="AD43" s="80">
        <f>SUMIF('KRM Sensitivities'!$C$4:$C$422,"="&amp;$A43,'KRM Sensitivities'!$AG$4:$AG$65536)</f>
        <v>0</v>
      </c>
      <c r="AE43" s="80">
        <f>SUMIF('KRM Sensitivities'!$C$4:$C$422,"="&amp;$A43,'KRM Sensitivities'!$AH$4:$AH$65536)</f>
        <v>0</v>
      </c>
      <c r="AF43" s="80">
        <f>SUMIF('KRM Sensitivities'!$C$4:$C$422,"="&amp;$A43,'KRM Sensitivities'!$AI$4:$AI$65536)</f>
        <v>0</v>
      </c>
      <c r="AG43" s="80">
        <f>SUMIF('KRM Sensitivities'!$C$4:$C$422,"="&amp;$A43,'KRM Sensitivities'!$AJ$4:$AJ$65536)</f>
        <v>0</v>
      </c>
      <c r="AH43" s="80">
        <f>SUMIF('KRM Sensitivities'!$C$4:$C$422,"="&amp;$A43,'KRM Sensitivities'!$AK$4:$AK$65536)</f>
        <v>0</v>
      </c>
      <c r="AI43" s="80">
        <f>SUMIF('KRM Sensitivities'!$C$4:$C$422,"="&amp;$A43,'KRM Sensitivities'!$AL$4:$AL$65536)</f>
        <v>0</v>
      </c>
      <c r="AJ43" s="80">
        <f>SUMIF('KRM Sensitivities'!$C$4:$C$422,"="&amp;$A43,'KRM Sensitivities'!$AM$4:$AM$65536)</f>
        <v>0</v>
      </c>
      <c r="AK43" s="80">
        <f>SUMIF('KRM Sensitivities'!$C$4:$C$422,"="&amp;$A43,'KRM Sensitivities'!$AN$4:$AN$65536)</f>
        <v>0</v>
      </c>
      <c r="AL43" s="80">
        <f>SUMIF('KRM Sensitivities'!$C$4:$C$422,"="&amp;$A43,'KRM Sensitivities'!$AO$4:$AO$65536)</f>
        <v>0</v>
      </c>
      <c r="AM43" s="80">
        <f>SUMIF('KRM Sensitivities'!$C$4:$C$422,"="&amp;$A43,'KRM Sensitivities'!$AP$4:$AP$65536)</f>
        <v>0</v>
      </c>
      <c r="AN43" s="80">
        <f>SUMIF('KRM Sensitivities'!$C$4:$C$422,"="&amp;$A43,'KRM Sensitivities'!$AQ$4:$AQ$65536)</f>
        <v>0</v>
      </c>
      <c r="AO43" s="80">
        <f>SUMIF('KRM Sensitivities'!$C$4:$C$422,"="&amp;$A43,'KRM Sensitivities'!$AR$4:$AR$65536)</f>
        <v>0</v>
      </c>
      <c r="AP43" s="80">
        <f>SUMIF('KRM Sensitivities'!$C$4:$C$422,"="&amp;$A43,'KRM Sensitivities'!$AS$4:$AS$65536)</f>
        <v>0</v>
      </c>
      <c r="AQ43" s="80">
        <f>SUMIF('KRM Sensitivities'!$C$4:$C$422,"="&amp;$A43,'KRM Sensitivities'!$AT$4:$AT$65536)</f>
        <v>0</v>
      </c>
      <c r="AR43" s="80">
        <f>SUMIF('KRM Sensitivities'!$C$4:$C$422,"="&amp;$A43,'KRM Sensitivities'!$AU$4:$AU$65536)</f>
        <v>0</v>
      </c>
      <c r="AS43" s="80">
        <f>SUMIF('KRM Sensitivities'!$C$4:$C$422,"="&amp;$A43,'KRM Sensitivities'!$AV$4:$AV$65536)</f>
        <v>0</v>
      </c>
      <c r="AT43" s="80">
        <f>SUMIF('KRM Sensitivities'!$C$4:$C$422,"="&amp;$A43,'KRM Sensitivities'!$AW$4:$AW$65536)</f>
        <v>0</v>
      </c>
      <c r="AU43" s="80">
        <f>SUMIF('KRM Sensitivities'!$C$4:$C$422,"="&amp;$A43,'KRM Sensitivities'!$AX$4:$AX$65536)</f>
        <v>0</v>
      </c>
      <c r="AV43" s="80">
        <f>SUMIF('KRM Sensitivities'!$C$4:$C$422,"="&amp;$A43,'KRM Sensitivities'!$AY$4:$AY$65536)</f>
        <v>0</v>
      </c>
      <c r="AW43" s="80">
        <f>SUMIF('KRM Sensitivities'!$C$4:$C$422,"="&amp;$A43,'KRM Sensitivities'!$AZ$4:$AZ$65536)</f>
        <v>0</v>
      </c>
      <c r="AX43" s="80">
        <f>SUMIF('KRM Sensitivities'!$C$4:$C$422,"="&amp;$A43,'KRM Sensitivities'!$BA$4:$BA$65536)</f>
        <v>0</v>
      </c>
      <c r="AY43" s="80">
        <f>SUMIF('KRM Sensitivities'!$C$4:$C$422,"="&amp;$A43,'KRM Sensitivities'!$BB$4:$BB$65536)</f>
        <v>0</v>
      </c>
      <c r="AZ43" s="80">
        <f>SUMIF('KRM Sensitivities'!$C$4:$C$422,"="&amp;$A43,'KRM Sensitivities'!$BC$4:$BC$65536)</f>
        <v>0</v>
      </c>
      <c r="BA43" s="80">
        <f>SUMIF('KRM Sensitivities'!$C$4:$C$422,"="&amp;$A43,'KRM Sensitivities'!$BD$4:$BD$65536)</f>
        <v>0</v>
      </c>
      <c r="BB43" s="80">
        <f>SUMIF('KRM Sensitivities'!$C$4:$C$422,"="&amp;$A43,'KRM Sensitivities'!$BE$4:$BE$65536)</f>
        <v>0</v>
      </c>
      <c r="BC43" s="80">
        <f>SUMIF('KRM Sensitivities'!$C$4:$C$422,"="&amp;$A43,'KRM Sensitivities'!$BF$4:$BF$65536)</f>
        <v>0</v>
      </c>
      <c r="BD43" s="80">
        <f>SUMIF('KRM Sensitivities'!$C$4:$C$422,"="&amp;$A43,'KRM Sensitivities'!$BG$4:$BG$65536)</f>
        <v>0.69</v>
      </c>
      <c r="BE43" s="80">
        <f>SUMIF('KRM Sensitivities'!$C$4:$C$422,"="&amp;$A43,'KRM Sensitivities'!$BH$4:$BH$65536)</f>
        <v>0</v>
      </c>
      <c r="BF43" s="80">
        <f>SUMIF('KRM Sensitivities'!$C$4:$C$422,"="&amp;$A43,'KRM Sensitivities'!$BI$4:$BI$65536)</f>
        <v>0</v>
      </c>
      <c r="BG43" s="80">
        <f>SUMIF('KRM Sensitivities'!$C$4:$C$422,"="&amp;$A43,'KRM Sensitivities'!$BJ$4:$BJ$65536)</f>
        <v>0</v>
      </c>
      <c r="BH43" s="80">
        <f>SUMIF('KRM Sensitivities'!$C$4:$C$422,"="&amp;$A43,'KRM Sensitivities'!$BL$4:$BL$65536)</f>
        <v>0</v>
      </c>
      <c r="BI43" s="80">
        <f>SUMIF('KRM Sensitivities'!$C$4:$C$422,"="&amp;$A43,'KRM Sensitivities'!$BM$4:$BM$65536)</f>
        <v>0</v>
      </c>
      <c r="BJ43" s="80">
        <f>SUMIF('KRM Sensitivities'!$C$4:$C$422,"="&amp;$A43,'KRM Sensitivities'!$BK$4:$BK$65536)</f>
        <v>0</v>
      </c>
      <c r="BK43" s="80">
        <f>SUMIF('KRM Sensitivities'!$C$4:$C$422,"="&amp;$A43,'KRM Sensitivities'!$BN$4:$BN$65536)</f>
        <v>0</v>
      </c>
      <c r="BL43" s="80">
        <f>SUMIF('KRM Sensitivities'!$C$4:$C$422,"="&amp;$A43,'KRM Sensitivities'!$BO$4:$BO$65536)</f>
        <v>0.69</v>
      </c>
      <c r="BM43" s="80">
        <f>SUMIF('KRM Sensitivities'!$C$4:$C$422,"="&amp;$A43,'KRM Sensitivities'!$BP$4:$BP$65536)</f>
        <v>0</v>
      </c>
      <c r="BN43" s="80">
        <f>SUMIF('KRM Sensitivities'!$C$4:$C$422,"="&amp;$A43,'KRM Sensitivities'!$BQ$4:$BQ$65536)</f>
        <v>0</v>
      </c>
      <c r="BO43" s="80">
        <f>SUMIF('KRM Sensitivities'!$C$4:$C$422,"="&amp;$A43,'KRM Sensitivities'!$BR$4:$BR$65536)</f>
        <v>0</v>
      </c>
      <c r="BP43" s="80">
        <f>SUMIF('KRM Sensitivities'!$C$4:$C$422,"="&amp;$A43,'KRM Sensitivities'!$BS$4:$BS$65536)</f>
        <v>0</v>
      </c>
      <c r="BQ43" s="80">
        <f>SUMIF('KRM Sensitivities'!$C$4:$C$422,"="&amp;$A43,'KRM Sensitivities'!$BT$4:$BT$65536)</f>
        <v>0</v>
      </c>
      <c r="BR43" s="80">
        <f>SUMIF('KRM Sensitivities'!$C$4:$C$422,"="&amp;$A43,'KRM Sensitivities'!$BU$4:$BU$65536)</f>
        <v>0</v>
      </c>
      <c r="BS43" s="80">
        <f>SUMIF('KRM Sensitivities'!$C$4:$C$422,"="&amp;$A43,'KRM Sensitivities'!$BV$4:$BV$65536)</f>
        <v>0</v>
      </c>
      <c r="BT43" s="80">
        <f>SUMIF('KRM Sensitivities'!$C$4:$C$422,"="&amp;$A43,'KRM Sensitivities'!$BW$4:$BW$65536)</f>
        <v>0</v>
      </c>
      <c r="BU43" s="80">
        <f>SUMIF('KRM Sensitivities'!$C$4:$C$422,"="&amp;$A43,'KRM Sensitivities'!$BX$4:$BX$65536)</f>
        <v>0</v>
      </c>
      <c r="BV43" s="80">
        <f>SUMIF('KRM Sensitivities'!$C$4:$C$422,"="&amp;$A43,'KRM Sensitivities'!$BY$4:$BY$65536)</f>
        <v>0</v>
      </c>
      <c r="BW43" s="80">
        <f>SUMIF('KRM Sensitivities'!$C$4:$C$422,"="&amp;$A43,'KRM Sensitivities'!$BZ$4:$BZ$65536)</f>
        <v>0</v>
      </c>
      <c r="BX43" s="80">
        <f>SUMIF('KRM Sensitivities'!$C$4:$C$422,"="&amp;$A43,'KRM Sensitivities'!$CA$4:$CA$65536)</f>
        <v>0</v>
      </c>
      <c r="BY43" s="80">
        <f>SUMIF('KRM Sensitivities'!$C$4:$C$422,"="&amp;$A43,'KRM Sensitivities'!$CB$4:$CB$65536)</f>
        <v>0</v>
      </c>
      <c r="BZ43" s="80">
        <f>SUMIF('KRM Sensitivities'!$C$4:$C$422,"="&amp;$A43,'KRM Sensitivities'!$CC$4:$CC$65536)</f>
        <v>0</v>
      </c>
      <c r="CA43" s="80">
        <f>SUMIF('KRM Sensitivities'!$C$4:$C$422,"="&amp;$A43,'KRM Sensitivities'!$CD$4:$CD$65536)</f>
        <v>0</v>
      </c>
      <c r="CB43" s="80">
        <f>SUMIF('KRM Sensitivities'!$C$4:$C$422,"="&amp;$A43,'KRM Sensitivities'!$CE$4:$CE$65536)</f>
        <v>0.69</v>
      </c>
      <c r="CC43" s="80">
        <f>SUMIF('KRM Sensitivities'!$C$4:$C$422,"="&amp;$A43,'KRM Sensitivities'!$CF$4:$CF$65536)</f>
        <v>0.69</v>
      </c>
      <c r="CD43" s="80">
        <f>SUMIF('KRM Sensitivities'!$C$4:$C$422,"="&amp;$A43,'KRM Sensitivities'!$CG$4:$CG$65536)</f>
        <v>0</v>
      </c>
      <c r="CE43" s="80">
        <f>SUMIF('KRM Sensitivities'!$C$4:$C$422,"="&amp;$A43,'KRM Sensitivities'!$CH$4:$CH$65536)</f>
        <v>0</v>
      </c>
      <c r="CF43" s="80">
        <f>SUMIF('KRM Sensitivities'!$C$4:$C$422,"="&amp;$A43,'KRM Sensitivities'!$CI$4:$CI$65536)</f>
        <v>0</v>
      </c>
      <c r="CG43" s="80">
        <f>SUMIF('KRM Sensitivities'!$C$4:$C$422,"="&amp;$A43,'KRM Sensitivities'!$CJ$4:$CJ$65536)</f>
        <v>0</v>
      </c>
      <c r="CH43" s="80">
        <f>SUMIF('KRM Sensitivities'!$C$4:$C$422,"="&amp;$A43,'KRM Sensitivities'!$CK$4:$CK$65536)</f>
        <v>0</v>
      </c>
      <c r="CI43" s="80">
        <f>SUMIF('KRM Sensitivities'!$C$4:$C$422,"="&amp;$A43,'KRM Sensitivities'!$CL$4:$CL$65536)</f>
        <v>0</v>
      </c>
      <c r="CJ43" s="80">
        <f>SUMIF('KRM Sensitivities'!$C$4:$C$422,"="&amp;$A43,'KRM Sensitivities'!$CM$4:$CM$65536)</f>
        <v>0</v>
      </c>
      <c r="CK43" s="80">
        <f>SUMIF('KRM Sensitivities'!$C$4:$C$422,"="&amp;$A43,'KRM Sensitivities'!$CN$4:$CN$65536)</f>
        <v>0</v>
      </c>
      <c r="CL43" s="80">
        <f>SUMIF('KRM Sensitivities'!$C$4:$C$422,"="&amp;$A43,'KRM Sensitivities'!$CO$4:$CO$65536)</f>
        <v>0</v>
      </c>
      <c r="CM43" s="80">
        <f>SUMIF('KRM Sensitivities'!$C$4:$C$422,"="&amp;$A43,'KRM Sensitivities'!$CP$4:$CP$65536)</f>
        <v>0</v>
      </c>
      <c r="CN43" s="80">
        <f>SUMIF('KRM Sensitivities'!$C$4:$C$422,"="&amp;$A43,'KRM Sensitivities'!$CQ$4:$CQ$65536)</f>
        <v>0</v>
      </c>
      <c r="CO43" s="80">
        <f>SUMIF('KRM Sensitivities'!$C$4:$C$422,"="&amp;$A43,'KRM Sensitivities'!$CR$4:$CR$65536)</f>
        <v>0</v>
      </c>
      <c r="CP43" s="80">
        <f>SUMIF('KRM Sensitivities'!$C$4:$C$422,"="&amp;$A43,'KRM Sensitivities'!$CS$4:$CS$65536)</f>
        <v>0</v>
      </c>
      <c r="CQ43" s="80">
        <f>SUMIF('KRM Sensitivities'!$C$4:$C$422,"="&amp;$A43,'KRM Sensitivities'!$CT$4:$CT$65536)</f>
        <v>0</v>
      </c>
      <c r="CR43" s="80">
        <f>SUMIF('KRM Sensitivities'!$C$4:$C$422,"="&amp;$A43,'KRM Sensitivities'!$CU$4:$CU$65536)</f>
        <v>0</v>
      </c>
      <c r="CS43" s="80">
        <f>SUMIF('KRM Sensitivities'!$C$4:$C$422,"="&amp;$A43,'KRM Sensitivities'!$CV$4:$CV$65536)</f>
        <v>0</v>
      </c>
      <c r="CT43" s="80">
        <f>SUMIF('KRM Sensitivities'!$C$4:$C$422,"="&amp;$A43,'KRM Sensitivities'!$CW$4:$CW$65536)</f>
        <v>0</v>
      </c>
      <c r="CU43" s="80">
        <f>SUMIF('KRM Sensitivities'!$C$4:$C$422,"="&amp;$A43,'KRM Sensitivities'!$CX$4:$CX$65536)</f>
        <v>0</v>
      </c>
      <c r="CV43" s="80">
        <f>SUMIF('KRM Sensitivities'!$C$4:$C$422,"="&amp;$A43,'KRM Sensitivities'!$CY$4:$CY$65536)</f>
        <v>0</v>
      </c>
      <c r="CW43" s="80">
        <f>SUMIF('KRM Sensitivities'!$C$4:$C$422,"="&amp;$A43,'KRM Sensitivities'!$CZ$4:$CZ$65536)</f>
        <v>0</v>
      </c>
      <c r="CX43" s="80">
        <f>SUMIF('KRM Sensitivities'!$C$4:$C$422,"="&amp;$A43,'KRM Sensitivities'!$DA$4:$DA$65536)</f>
        <v>0</v>
      </c>
      <c r="CY43" s="80">
        <f>SUMIF('KRM Sensitivities'!$C$4:$C$422,"="&amp;$A43,'KRM Sensitivities'!$DB$4:$DB$65536)</f>
        <v>0</v>
      </c>
      <c r="CZ43" s="80">
        <f>SUMIF('KRM Sensitivities'!$C$4:$C$422,"="&amp;$A43,'KRM Sensitivities'!$DC$4:$DC$65536)</f>
        <v>0</v>
      </c>
      <c r="DA43" s="80">
        <f>SUMIF('KRM Sensitivities'!$C$4:$C$422,"="&amp;$A43,'KRM Sensitivities'!$DD$4:$DD$65536)</f>
        <v>0</v>
      </c>
      <c r="DB43" s="80">
        <f>SUMIF('KRM Sensitivities'!$C$4:$C$422,"="&amp;$A43,'KRM Sensitivities'!$DE$4:$DE$65536)</f>
        <v>0</v>
      </c>
      <c r="DC43" s="80">
        <f>SUMIF('KRM Sensitivities'!$C$4:$C$422,"="&amp;$A43,'KRM Sensitivities'!$DF$4:$DF$65536)</f>
        <v>0</v>
      </c>
      <c r="DD43" s="80">
        <f>SUMIF('KRM Sensitivities'!$C$4:$C$422,"="&amp;$A43,'KRM Sensitivities'!$DG$4:$DG$65536)</f>
        <v>0</v>
      </c>
      <c r="DE43" s="80">
        <f>SUMIF('KRM Sensitivities'!$C$4:$C$422,"="&amp;$A43,'KRM Sensitivities'!$DH$4:$DH$65536)</f>
        <v>0</v>
      </c>
      <c r="DF43" s="80">
        <f>SUMIF('KRM Sensitivities'!$C$4:$C$422,"="&amp;$A43,'KRM Sensitivities'!$DI$4:$DI$65536)</f>
        <v>0</v>
      </c>
      <c r="DG43" s="80">
        <f>SUMIF('KRM Sensitivities'!$C$4:$C$422,"="&amp;$A43,'KRM Sensitivities'!$DJ$4:$DJ$65536)</f>
        <v>0</v>
      </c>
      <c r="DH43" s="80">
        <f>SUMIF('KRM Sensitivities'!$C$4:$C$422,"="&amp;$A43,'KRM Sensitivities'!$DK$4:$DK$65536)</f>
        <v>0</v>
      </c>
      <c r="DI43" s="80">
        <f>SUMIF('KRM Sensitivities'!$C$4:$C$422,"="&amp;$A43,'KRM Sensitivities'!$DL$4:$DL$65536)</f>
        <v>0</v>
      </c>
      <c r="DJ43" s="80">
        <f>SUMIF('KRM Sensitivities'!$C$4:$C$422,"="&amp;$A43,'KRM Sensitivities'!$DM$4:$DM$65536)</f>
        <v>0</v>
      </c>
      <c r="DK43" s="80">
        <f>SUMIF('KRM Sensitivities'!$C$4:$C$422,"="&amp;$A43,'KRM Sensitivities'!$DN$4:$DN$65536)</f>
        <v>0</v>
      </c>
      <c r="DL43" s="80">
        <f>SUMIF('KRM Sensitivities'!$C$4:$C$422,"="&amp;$A43,'KRM Sensitivities'!$DO$4:$DO$65536)</f>
        <v>0</v>
      </c>
      <c r="DM43" s="80">
        <f>SUMIF('KRM Sensitivities'!$C$4:$C$422,"="&amp;$A43,'KRM Sensitivities'!$DP$4:$DP$65536)</f>
        <v>0</v>
      </c>
      <c r="DN43" s="80">
        <f>SUMIF('KRM Sensitivities'!$C$4:$C$422,"="&amp;$A43,'KRM Sensitivities'!$DQ$4:$DQ$65536)</f>
        <v>0</v>
      </c>
      <c r="DO43" s="80">
        <f>SUMIF('KRM Sensitivities'!$C$4:$C$422,"="&amp;$A43,'KRM Sensitivities'!$DR$4:$DR$65536)</f>
        <v>0</v>
      </c>
      <c r="DP43" s="80">
        <f>SUMIF('KRM Sensitivities'!$C$4:$C$422,"="&amp;$A43,'KRM Sensitivities'!$DS$4:$DS$65536)</f>
        <v>0</v>
      </c>
      <c r="DQ43" s="80">
        <f>SUMIF('KRM Sensitivities'!$C$4:$C$422,"="&amp;$A43,'KRM Sensitivities'!$DT$4:$DT$65536)</f>
        <v>0</v>
      </c>
      <c r="DR43" s="61" t="str">
        <f t="shared" si="0"/>
        <v>CCB6M</v>
      </c>
      <c r="DS43" s="61" t="str">
        <f t="shared" si="1"/>
        <v>CCBCAD6M</v>
      </c>
    </row>
    <row r="44" spans="1:123" x14ac:dyDescent="0.2">
      <c r="A44">
        <v>399</v>
      </c>
      <c r="B44" t="s">
        <v>9</v>
      </c>
      <c r="C44" t="s">
        <v>369</v>
      </c>
      <c r="D44" t="s">
        <v>526</v>
      </c>
      <c r="E44" t="s">
        <v>523</v>
      </c>
      <c r="F44" t="s">
        <v>13</v>
      </c>
      <c r="G44">
        <v>0.213587</v>
      </c>
      <c r="H44">
        <v>0.11558599999999999</v>
      </c>
      <c r="I44" s="80">
        <f>SUMIF('KRM Sensitivities'!$C$4:$C$422,"="&amp;$A44,'KRM Sensitivities'!$L$4:$L$65536)</f>
        <v>4.4800000000000004</v>
      </c>
      <c r="J44" s="80">
        <f>SUMIF('KRM Sensitivities'!$C$4:$C$422,"="&amp;$A44,'KRM Sensitivities'!$M$4:$M$65536)</f>
        <v>4.4800000000000004</v>
      </c>
      <c r="K44" s="80">
        <f>SUMIF('KRM Sensitivities'!$C$4:$C$422,"="&amp;$A44,'KRM Sensitivities'!$N$4:$N$65536)</f>
        <v>4.4800000000000004</v>
      </c>
      <c r="L44" s="80">
        <f>SUMIF('KRM Sensitivities'!$C$4:$C$422,"="&amp;$A44,'KRM Sensitivities'!$O$4:$O$65536)</f>
        <v>4.4800000000000004</v>
      </c>
      <c r="M44" s="80">
        <f>SUMIF('KRM Sensitivities'!$C$4:$C$422,"="&amp;$A44,'KRM Sensitivities'!$P$4:$P$65536)</f>
        <v>3.79</v>
      </c>
      <c r="N44" s="80">
        <f>SUMIF('KRM Sensitivities'!$C$4:$C$422,"="&amp;$A44,'KRM Sensitivities'!$Q$4:$Q$65536)</f>
        <v>3.79</v>
      </c>
      <c r="O44" s="80">
        <f>SUMIF('KRM Sensitivities'!$C$4:$C$422,"="&amp;$A44,'KRM Sensitivities'!$R$4:$R$65536)</f>
        <v>0</v>
      </c>
      <c r="P44" s="80">
        <f>SUMIF('KRM Sensitivities'!$C$4:$C$422,"="&amp;$A44,'KRM Sensitivities'!$S$4:$S$65536)</f>
        <v>0</v>
      </c>
      <c r="Q44" s="80">
        <f>SUMIF('KRM Sensitivities'!$C$4:$C$422,"="&amp;$A44,'KRM Sensitivities'!$T$4:$T$65536)</f>
        <v>0</v>
      </c>
      <c r="R44" s="80">
        <f>SUMIF('KRM Sensitivities'!$C$4:$C$422,"="&amp;$A44,'KRM Sensitivities'!$U$4:$U$65536)</f>
        <v>0</v>
      </c>
      <c r="S44" s="80">
        <f>SUMIF('KRM Sensitivities'!$C$4:$C$422,"="&amp;$A44,'KRM Sensitivities'!$V$4:$V$65536)</f>
        <v>3.79</v>
      </c>
      <c r="T44" s="80">
        <f>SUMIF('KRM Sensitivities'!$C$4:$C$422,"="&amp;$A44,'KRM Sensitivities'!$W$4:$W$65536)</f>
        <v>3.79</v>
      </c>
      <c r="U44" s="80">
        <f>SUMIF('KRM Sensitivities'!$C$4:$C$422,"="&amp;$A44,'KRM Sensitivities'!$X$4:$X$65536)</f>
        <v>0</v>
      </c>
      <c r="V44" s="80">
        <f>SUMIF('KRM Sensitivities'!$C$4:$C$422,"="&amp;$A44,'KRM Sensitivities'!$Y$4:$Y$65536)</f>
        <v>0</v>
      </c>
      <c r="W44" s="80">
        <f>SUMIF('KRM Sensitivities'!$C$4:$C$422,"="&amp;$A44,'KRM Sensitivities'!$Z$4:$Z$65536)</f>
        <v>0</v>
      </c>
      <c r="X44" s="80">
        <f>SUMIF('KRM Sensitivities'!$C$4:$C$422,"="&amp;$A44,'KRM Sensitivities'!$AA$4:$AA$65536)</f>
        <v>0</v>
      </c>
      <c r="Y44" s="80">
        <f>SUMIF('KRM Sensitivities'!$C$4:$C$422,"="&amp;$A44,'KRM Sensitivities'!$AB$4:$AB$65536)</f>
        <v>0</v>
      </c>
      <c r="Z44" s="80">
        <f>SUMIF('KRM Sensitivities'!$C$4:$C$422,"="&amp;$A44,'KRM Sensitivities'!$AC$4:$AC$65536)</f>
        <v>0</v>
      </c>
      <c r="AA44" s="80">
        <f>SUMIF('KRM Sensitivities'!$C$4:$C$422,"="&amp;$A44,'KRM Sensitivities'!$AD$4:$AD$65536)</f>
        <v>0</v>
      </c>
      <c r="AB44" s="80">
        <f>SUMIF('KRM Sensitivities'!$C$4:$C$422,"="&amp;$A44,'KRM Sensitivities'!$AE$4:$AE$65536)</f>
        <v>0</v>
      </c>
      <c r="AC44" s="80">
        <f>SUMIF('KRM Sensitivities'!$C$4:$C$422,"="&amp;$A44,'KRM Sensitivities'!$AF$4:$AF$65536)</f>
        <v>0</v>
      </c>
      <c r="AD44" s="80">
        <f>SUMIF('KRM Sensitivities'!$C$4:$C$422,"="&amp;$A44,'KRM Sensitivities'!$AG$4:$AG$65536)</f>
        <v>0</v>
      </c>
      <c r="AE44" s="80">
        <f>SUMIF('KRM Sensitivities'!$C$4:$C$422,"="&amp;$A44,'KRM Sensitivities'!$AH$4:$AH$65536)</f>
        <v>0</v>
      </c>
      <c r="AF44" s="80">
        <f>SUMIF('KRM Sensitivities'!$C$4:$C$422,"="&amp;$A44,'KRM Sensitivities'!$AI$4:$AI$65536)</f>
        <v>0</v>
      </c>
      <c r="AG44" s="80">
        <f>SUMIF('KRM Sensitivities'!$C$4:$C$422,"="&amp;$A44,'KRM Sensitivities'!$AJ$4:$AJ$65536)</f>
        <v>0</v>
      </c>
      <c r="AH44" s="80">
        <f>SUMIF('KRM Sensitivities'!$C$4:$C$422,"="&amp;$A44,'KRM Sensitivities'!$AK$4:$AK$65536)</f>
        <v>0</v>
      </c>
      <c r="AI44" s="80">
        <f>SUMIF('KRM Sensitivities'!$C$4:$C$422,"="&amp;$A44,'KRM Sensitivities'!$AL$4:$AL$65536)</f>
        <v>0</v>
      </c>
      <c r="AJ44" s="80">
        <f>SUMIF('KRM Sensitivities'!$C$4:$C$422,"="&amp;$A44,'KRM Sensitivities'!$AM$4:$AM$65536)</f>
        <v>0</v>
      </c>
      <c r="AK44" s="80">
        <f>SUMIF('KRM Sensitivities'!$C$4:$C$422,"="&amp;$A44,'KRM Sensitivities'!$AN$4:$AN$65536)</f>
        <v>0</v>
      </c>
      <c r="AL44" s="80">
        <f>SUMIF('KRM Sensitivities'!$C$4:$C$422,"="&amp;$A44,'KRM Sensitivities'!$AO$4:$AO$65536)</f>
        <v>0</v>
      </c>
      <c r="AM44" s="80">
        <f>SUMIF('KRM Sensitivities'!$C$4:$C$422,"="&amp;$A44,'KRM Sensitivities'!$AP$4:$AP$65536)</f>
        <v>0</v>
      </c>
      <c r="AN44" s="80">
        <f>SUMIF('KRM Sensitivities'!$C$4:$C$422,"="&amp;$A44,'KRM Sensitivities'!$AQ$4:$AQ$65536)</f>
        <v>0</v>
      </c>
      <c r="AO44" s="80">
        <f>SUMIF('KRM Sensitivities'!$C$4:$C$422,"="&amp;$A44,'KRM Sensitivities'!$AR$4:$AR$65536)</f>
        <v>0</v>
      </c>
      <c r="AP44" s="80">
        <f>SUMIF('KRM Sensitivities'!$C$4:$C$422,"="&amp;$A44,'KRM Sensitivities'!$AS$4:$AS$65536)</f>
        <v>0</v>
      </c>
      <c r="AQ44" s="80">
        <f>SUMIF('KRM Sensitivities'!$C$4:$C$422,"="&amp;$A44,'KRM Sensitivities'!$AT$4:$AT$65536)</f>
        <v>0</v>
      </c>
      <c r="AR44" s="80">
        <f>SUMIF('KRM Sensitivities'!$C$4:$C$422,"="&amp;$A44,'KRM Sensitivities'!$AU$4:$AU$65536)</f>
        <v>0</v>
      </c>
      <c r="AS44" s="80">
        <f>SUMIF('KRM Sensitivities'!$C$4:$C$422,"="&amp;$A44,'KRM Sensitivities'!$AV$4:$AV$65536)</f>
        <v>0</v>
      </c>
      <c r="AT44" s="80">
        <f>SUMIF('KRM Sensitivities'!$C$4:$C$422,"="&amp;$A44,'KRM Sensitivities'!$AW$4:$AW$65536)</f>
        <v>0</v>
      </c>
      <c r="AU44" s="80">
        <f>SUMIF('KRM Sensitivities'!$C$4:$C$422,"="&amp;$A44,'KRM Sensitivities'!$AX$4:$AX$65536)</f>
        <v>0</v>
      </c>
      <c r="AV44" s="80">
        <f>SUMIF('KRM Sensitivities'!$C$4:$C$422,"="&amp;$A44,'KRM Sensitivities'!$AY$4:$AY$65536)</f>
        <v>0</v>
      </c>
      <c r="AW44" s="80">
        <f>SUMIF('KRM Sensitivities'!$C$4:$C$422,"="&amp;$A44,'KRM Sensitivities'!$AZ$4:$AZ$65536)</f>
        <v>0</v>
      </c>
      <c r="AX44" s="80">
        <f>SUMIF('KRM Sensitivities'!$C$4:$C$422,"="&amp;$A44,'KRM Sensitivities'!$BA$4:$BA$65536)</f>
        <v>0</v>
      </c>
      <c r="AY44" s="80">
        <f>SUMIF('KRM Sensitivities'!$C$4:$C$422,"="&amp;$A44,'KRM Sensitivities'!$BB$4:$BB$65536)</f>
        <v>0</v>
      </c>
      <c r="AZ44" s="80">
        <f>SUMIF('KRM Sensitivities'!$C$4:$C$422,"="&amp;$A44,'KRM Sensitivities'!$BC$4:$BC$65536)</f>
        <v>0</v>
      </c>
      <c r="BA44" s="80">
        <f>SUMIF('KRM Sensitivities'!$C$4:$C$422,"="&amp;$A44,'KRM Sensitivities'!$BD$4:$BD$65536)</f>
        <v>0</v>
      </c>
      <c r="BB44" s="80">
        <f>SUMIF('KRM Sensitivities'!$C$4:$C$422,"="&amp;$A44,'KRM Sensitivities'!$BE$4:$BE$65536)</f>
        <v>0</v>
      </c>
      <c r="BC44" s="80">
        <f>SUMIF('KRM Sensitivities'!$C$4:$C$422,"="&amp;$A44,'KRM Sensitivities'!$BF$4:$BF$65536)</f>
        <v>0</v>
      </c>
      <c r="BD44" s="80">
        <f>SUMIF('KRM Sensitivities'!$C$4:$C$422,"="&amp;$A44,'KRM Sensitivities'!$BG$4:$BG$65536)</f>
        <v>0.69</v>
      </c>
      <c r="BE44" s="80">
        <f>SUMIF('KRM Sensitivities'!$C$4:$C$422,"="&amp;$A44,'KRM Sensitivities'!$BH$4:$BH$65536)</f>
        <v>0</v>
      </c>
      <c r="BF44" s="80">
        <f>SUMIF('KRM Sensitivities'!$C$4:$C$422,"="&amp;$A44,'KRM Sensitivities'!$BI$4:$BI$65536)</f>
        <v>0</v>
      </c>
      <c r="BG44" s="80">
        <f>SUMIF('KRM Sensitivities'!$C$4:$C$422,"="&amp;$A44,'KRM Sensitivities'!$BJ$4:$BJ$65536)</f>
        <v>0</v>
      </c>
      <c r="BH44" s="80">
        <f>SUMIF('KRM Sensitivities'!$C$4:$C$422,"="&amp;$A44,'KRM Sensitivities'!$BL$4:$BL$65536)</f>
        <v>0</v>
      </c>
      <c r="BI44" s="80">
        <f>SUMIF('KRM Sensitivities'!$C$4:$C$422,"="&amp;$A44,'KRM Sensitivities'!$BM$4:$BM$65536)</f>
        <v>0</v>
      </c>
      <c r="BJ44" s="80">
        <f>SUMIF('KRM Sensitivities'!$C$4:$C$422,"="&amp;$A44,'KRM Sensitivities'!$BK$4:$BK$65536)</f>
        <v>0</v>
      </c>
      <c r="BK44" s="80">
        <f>SUMIF('KRM Sensitivities'!$C$4:$C$422,"="&amp;$A44,'KRM Sensitivities'!$BN$4:$BN$65536)</f>
        <v>0</v>
      </c>
      <c r="BL44" s="80">
        <f>SUMIF('KRM Sensitivities'!$C$4:$C$422,"="&amp;$A44,'KRM Sensitivities'!$BO$4:$BO$65536)</f>
        <v>0.69</v>
      </c>
      <c r="BM44" s="80">
        <f>SUMIF('KRM Sensitivities'!$C$4:$C$422,"="&amp;$A44,'KRM Sensitivities'!$BP$4:$BP$65536)</f>
        <v>0</v>
      </c>
      <c r="BN44" s="80">
        <f>SUMIF('KRM Sensitivities'!$C$4:$C$422,"="&amp;$A44,'KRM Sensitivities'!$BQ$4:$BQ$65536)</f>
        <v>0</v>
      </c>
      <c r="BO44" s="80">
        <f>SUMIF('KRM Sensitivities'!$C$4:$C$422,"="&amp;$A44,'KRM Sensitivities'!$BR$4:$BR$65536)</f>
        <v>0</v>
      </c>
      <c r="BP44" s="80">
        <f>SUMIF('KRM Sensitivities'!$C$4:$C$422,"="&amp;$A44,'KRM Sensitivities'!$BS$4:$BS$65536)</f>
        <v>0</v>
      </c>
      <c r="BQ44" s="80">
        <f>SUMIF('KRM Sensitivities'!$C$4:$C$422,"="&amp;$A44,'KRM Sensitivities'!$BT$4:$BT$65536)</f>
        <v>0</v>
      </c>
      <c r="BR44" s="80">
        <f>SUMIF('KRM Sensitivities'!$C$4:$C$422,"="&amp;$A44,'KRM Sensitivities'!$BU$4:$BU$65536)</f>
        <v>0</v>
      </c>
      <c r="BS44" s="80">
        <f>SUMIF('KRM Sensitivities'!$C$4:$C$422,"="&amp;$A44,'KRM Sensitivities'!$BV$4:$BV$65536)</f>
        <v>0</v>
      </c>
      <c r="BT44" s="80">
        <f>SUMIF('KRM Sensitivities'!$C$4:$C$422,"="&amp;$A44,'KRM Sensitivities'!$BW$4:$BW$65536)</f>
        <v>0</v>
      </c>
      <c r="BU44" s="80">
        <f>SUMIF('KRM Sensitivities'!$C$4:$C$422,"="&amp;$A44,'KRM Sensitivities'!$BX$4:$BX$65536)</f>
        <v>0</v>
      </c>
      <c r="BV44" s="80">
        <f>SUMIF('KRM Sensitivities'!$C$4:$C$422,"="&amp;$A44,'KRM Sensitivities'!$BY$4:$BY$65536)</f>
        <v>0</v>
      </c>
      <c r="BW44" s="80">
        <f>SUMIF('KRM Sensitivities'!$C$4:$C$422,"="&amp;$A44,'KRM Sensitivities'!$BZ$4:$BZ$65536)</f>
        <v>0</v>
      </c>
      <c r="BX44" s="80">
        <f>SUMIF('KRM Sensitivities'!$C$4:$C$422,"="&amp;$A44,'KRM Sensitivities'!$CA$4:$CA$65536)</f>
        <v>0</v>
      </c>
      <c r="BY44" s="80">
        <f>SUMIF('KRM Sensitivities'!$C$4:$C$422,"="&amp;$A44,'KRM Sensitivities'!$CB$4:$CB$65536)</f>
        <v>0</v>
      </c>
      <c r="BZ44" s="80">
        <f>SUMIF('KRM Sensitivities'!$C$4:$C$422,"="&amp;$A44,'KRM Sensitivities'!$CC$4:$CC$65536)</f>
        <v>0</v>
      </c>
      <c r="CA44" s="80">
        <f>SUMIF('KRM Sensitivities'!$C$4:$C$422,"="&amp;$A44,'KRM Sensitivities'!$CD$4:$CD$65536)</f>
        <v>0</v>
      </c>
      <c r="CB44" s="80">
        <f>SUMIF('KRM Sensitivities'!$C$4:$C$422,"="&amp;$A44,'KRM Sensitivities'!$CE$4:$CE$65536)</f>
        <v>0.69</v>
      </c>
      <c r="CC44" s="80">
        <f>SUMIF('KRM Sensitivities'!$C$4:$C$422,"="&amp;$A44,'KRM Sensitivities'!$CF$4:$CF$65536)</f>
        <v>0.69</v>
      </c>
      <c r="CD44" s="80">
        <f>SUMIF('KRM Sensitivities'!$C$4:$C$422,"="&amp;$A44,'KRM Sensitivities'!$CG$4:$CG$65536)</f>
        <v>0</v>
      </c>
      <c r="CE44" s="80">
        <f>SUMIF('KRM Sensitivities'!$C$4:$C$422,"="&amp;$A44,'KRM Sensitivities'!$CH$4:$CH$65536)</f>
        <v>0</v>
      </c>
      <c r="CF44" s="80">
        <f>SUMIF('KRM Sensitivities'!$C$4:$C$422,"="&amp;$A44,'KRM Sensitivities'!$CI$4:$CI$65536)</f>
        <v>0</v>
      </c>
      <c r="CG44" s="80">
        <f>SUMIF('KRM Sensitivities'!$C$4:$C$422,"="&amp;$A44,'KRM Sensitivities'!$CJ$4:$CJ$65536)</f>
        <v>0</v>
      </c>
      <c r="CH44" s="80">
        <f>SUMIF('KRM Sensitivities'!$C$4:$C$422,"="&amp;$A44,'KRM Sensitivities'!$CK$4:$CK$65536)</f>
        <v>0</v>
      </c>
      <c r="CI44" s="80">
        <f>SUMIF('KRM Sensitivities'!$C$4:$C$422,"="&amp;$A44,'KRM Sensitivities'!$CL$4:$CL$65536)</f>
        <v>0</v>
      </c>
      <c r="CJ44" s="80">
        <f>SUMIF('KRM Sensitivities'!$C$4:$C$422,"="&amp;$A44,'KRM Sensitivities'!$CM$4:$CM$65536)</f>
        <v>0</v>
      </c>
      <c r="CK44" s="80">
        <f>SUMIF('KRM Sensitivities'!$C$4:$C$422,"="&amp;$A44,'KRM Sensitivities'!$CN$4:$CN$65536)</f>
        <v>0</v>
      </c>
      <c r="CL44" s="80">
        <f>SUMIF('KRM Sensitivities'!$C$4:$C$422,"="&amp;$A44,'KRM Sensitivities'!$CO$4:$CO$65536)</f>
        <v>0</v>
      </c>
      <c r="CM44" s="80">
        <f>SUMIF('KRM Sensitivities'!$C$4:$C$422,"="&amp;$A44,'KRM Sensitivities'!$CP$4:$CP$65536)</f>
        <v>0</v>
      </c>
      <c r="CN44" s="80">
        <f>SUMIF('KRM Sensitivities'!$C$4:$C$422,"="&amp;$A44,'KRM Sensitivities'!$CQ$4:$CQ$65536)</f>
        <v>0</v>
      </c>
      <c r="CO44" s="80">
        <f>SUMIF('KRM Sensitivities'!$C$4:$C$422,"="&amp;$A44,'KRM Sensitivities'!$CR$4:$CR$65536)</f>
        <v>0</v>
      </c>
      <c r="CP44" s="80">
        <f>SUMIF('KRM Sensitivities'!$C$4:$C$422,"="&amp;$A44,'KRM Sensitivities'!$CS$4:$CS$65536)</f>
        <v>0</v>
      </c>
      <c r="CQ44" s="80">
        <f>SUMIF('KRM Sensitivities'!$C$4:$C$422,"="&amp;$A44,'KRM Sensitivities'!$CT$4:$CT$65536)</f>
        <v>0</v>
      </c>
      <c r="CR44" s="80">
        <f>SUMIF('KRM Sensitivities'!$C$4:$C$422,"="&amp;$A44,'KRM Sensitivities'!$CU$4:$CU$65536)</f>
        <v>0</v>
      </c>
      <c r="CS44" s="80">
        <f>SUMIF('KRM Sensitivities'!$C$4:$C$422,"="&amp;$A44,'KRM Sensitivities'!$CV$4:$CV$65536)</f>
        <v>0</v>
      </c>
      <c r="CT44" s="80">
        <f>SUMIF('KRM Sensitivities'!$C$4:$C$422,"="&amp;$A44,'KRM Sensitivities'!$CW$4:$CW$65536)</f>
        <v>0</v>
      </c>
      <c r="CU44" s="80">
        <f>SUMIF('KRM Sensitivities'!$C$4:$C$422,"="&amp;$A44,'KRM Sensitivities'!$CX$4:$CX$65536)</f>
        <v>0</v>
      </c>
      <c r="CV44" s="80">
        <f>SUMIF('KRM Sensitivities'!$C$4:$C$422,"="&amp;$A44,'KRM Sensitivities'!$CY$4:$CY$65536)</f>
        <v>0</v>
      </c>
      <c r="CW44" s="80">
        <f>SUMIF('KRM Sensitivities'!$C$4:$C$422,"="&amp;$A44,'KRM Sensitivities'!$CZ$4:$CZ$65536)</f>
        <v>0</v>
      </c>
      <c r="CX44" s="80">
        <f>SUMIF('KRM Sensitivities'!$C$4:$C$422,"="&amp;$A44,'KRM Sensitivities'!$DA$4:$DA$65536)</f>
        <v>0</v>
      </c>
      <c r="CY44" s="80">
        <f>SUMIF('KRM Sensitivities'!$C$4:$C$422,"="&amp;$A44,'KRM Sensitivities'!$DB$4:$DB$65536)</f>
        <v>0</v>
      </c>
      <c r="CZ44" s="80">
        <f>SUMIF('KRM Sensitivities'!$C$4:$C$422,"="&amp;$A44,'KRM Sensitivities'!$DC$4:$DC$65536)</f>
        <v>0</v>
      </c>
      <c r="DA44" s="80">
        <f>SUMIF('KRM Sensitivities'!$C$4:$C$422,"="&amp;$A44,'KRM Sensitivities'!$DD$4:$DD$65536)</f>
        <v>0</v>
      </c>
      <c r="DB44" s="80">
        <f>SUMIF('KRM Sensitivities'!$C$4:$C$422,"="&amp;$A44,'KRM Sensitivities'!$DE$4:$DE$65536)</f>
        <v>0</v>
      </c>
      <c r="DC44" s="80">
        <f>SUMIF('KRM Sensitivities'!$C$4:$C$422,"="&amp;$A44,'KRM Sensitivities'!$DF$4:$DF$65536)</f>
        <v>0</v>
      </c>
      <c r="DD44" s="80">
        <f>SUMIF('KRM Sensitivities'!$C$4:$C$422,"="&amp;$A44,'KRM Sensitivities'!$DG$4:$DG$65536)</f>
        <v>0</v>
      </c>
      <c r="DE44" s="80">
        <f>SUMIF('KRM Sensitivities'!$C$4:$C$422,"="&amp;$A44,'KRM Sensitivities'!$DH$4:$DH$65536)</f>
        <v>0</v>
      </c>
      <c r="DF44" s="80">
        <f>SUMIF('KRM Sensitivities'!$C$4:$C$422,"="&amp;$A44,'KRM Sensitivities'!$DI$4:$DI$65536)</f>
        <v>0</v>
      </c>
      <c r="DG44" s="80">
        <f>SUMIF('KRM Sensitivities'!$C$4:$C$422,"="&amp;$A44,'KRM Sensitivities'!$DJ$4:$DJ$65536)</f>
        <v>0</v>
      </c>
      <c r="DH44" s="80">
        <f>SUMIF('KRM Sensitivities'!$C$4:$C$422,"="&amp;$A44,'KRM Sensitivities'!$DK$4:$DK$65536)</f>
        <v>0</v>
      </c>
      <c r="DI44" s="80">
        <f>SUMIF('KRM Sensitivities'!$C$4:$C$422,"="&amp;$A44,'KRM Sensitivities'!$DL$4:$DL$65536)</f>
        <v>0</v>
      </c>
      <c r="DJ44" s="80">
        <f>SUMIF('KRM Sensitivities'!$C$4:$C$422,"="&amp;$A44,'KRM Sensitivities'!$DM$4:$DM$65536)</f>
        <v>0</v>
      </c>
      <c r="DK44" s="80">
        <f>SUMIF('KRM Sensitivities'!$C$4:$C$422,"="&amp;$A44,'KRM Sensitivities'!$DN$4:$DN$65536)</f>
        <v>0</v>
      </c>
      <c r="DL44" s="80">
        <f>SUMIF('KRM Sensitivities'!$C$4:$C$422,"="&amp;$A44,'KRM Sensitivities'!$DO$4:$DO$65536)</f>
        <v>0</v>
      </c>
      <c r="DM44" s="80">
        <f>SUMIF('KRM Sensitivities'!$C$4:$C$422,"="&amp;$A44,'KRM Sensitivities'!$DP$4:$DP$65536)</f>
        <v>0</v>
      </c>
      <c r="DN44" s="80">
        <f>SUMIF('KRM Sensitivities'!$C$4:$C$422,"="&amp;$A44,'KRM Sensitivities'!$DQ$4:$DQ$65536)</f>
        <v>0</v>
      </c>
      <c r="DO44" s="80">
        <f>SUMIF('KRM Sensitivities'!$C$4:$C$422,"="&amp;$A44,'KRM Sensitivities'!$DR$4:$DR$65536)</f>
        <v>0</v>
      </c>
      <c r="DP44" s="80">
        <f>SUMIF('KRM Sensitivities'!$C$4:$C$422,"="&amp;$A44,'KRM Sensitivities'!$DS$4:$DS$65536)</f>
        <v>0</v>
      </c>
      <c r="DQ44" s="80">
        <f>SUMIF('KRM Sensitivities'!$C$4:$C$422,"="&amp;$A44,'KRM Sensitivities'!$DT$4:$DT$65536)</f>
        <v>0</v>
      </c>
      <c r="DR44" s="61" t="str">
        <f t="shared" si="0"/>
        <v>CCB1Y</v>
      </c>
      <c r="DS44" s="61" t="str">
        <f t="shared" si="1"/>
        <v>CCBCAD1Y</v>
      </c>
    </row>
    <row r="45" spans="1:123" x14ac:dyDescent="0.2">
      <c r="A45">
        <v>402</v>
      </c>
      <c r="B45" t="s">
        <v>9</v>
      </c>
      <c r="C45" t="s">
        <v>369</v>
      </c>
      <c r="D45" t="s">
        <v>526</v>
      </c>
      <c r="E45" t="s">
        <v>523</v>
      </c>
      <c r="F45" t="s">
        <v>14</v>
      </c>
      <c r="G45">
        <v>0.20330300000000001</v>
      </c>
      <c r="H45">
        <v>0.18387600000000001</v>
      </c>
      <c r="I45" s="80">
        <f>SUMIF('KRM Sensitivities'!$C$4:$C$422,"="&amp;$A45,'KRM Sensitivities'!$L$4:$L$65536)</f>
        <v>8.9499999999999993</v>
      </c>
      <c r="J45" s="80">
        <f>SUMIF('KRM Sensitivities'!$C$4:$C$422,"="&amp;$A45,'KRM Sensitivities'!$M$4:$M$65536)</f>
        <v>8.9499999999999993</v>
      </c>
      <c r="K45" s="80">
        <f>SUMIF('KRM Sensitivities'!$C$4:$C$422,"="&amp;$A45,'KRM Sensitivities'!$N$4:$N$65536)</f>
        <v>8.9499999999999993</v>
      </c>
      <c r="L45" s="80">
        <f>SUMIF('KRM Sensitivities'!$C$4:$C$422,"="&amp;$A45,'KRM Sensitivities'!$O$4:$O$65536)</f>
        <v>8.9499999999999993</v>
      </c>
      <c r="M45" s="80">
        <f>SUMIF('KRM Sensitivities'!$C$4:$C$422,"="&amp;$A45,'KRM Sensitivities'!$P$4:$P$65536)</f>
        <v>8.26</v>
      </c>
      <c r="N45" s="80">
        <f>SUMIF('KRM Sensitivities'!$C$4:$C$422,"="&amp;$A45,'KRM Sensitivities'!$Q$4:$Q$65536)</f>
        <v>8.26</v>
      </c>
      <c r="O45" s="80">
        <f>SUMIF('KRM Sensitivities'!$C$4:$C$422,"="&amp;$A45,'KRM Sensitivities'!$R$4:$R$65536)</f>
        <v>0</v>
      </c>
      <c r="P45" s="80">
        <f>SUMIF('KRM Sensitivities'!$C$4:$C$422,"="&amp;$A45,'KRM Sensitivities'!$S$4:$S$65536)</f>
        <v>0</v>
      </c>
      <c r="Q45" s="80">
        <f>SUMIF('KRM Sensitivities'!$C$4:$C$422,"="&amp;$A45,'KRM Sensitivities'!$T$4:$T$65536)</f>
        <v>0</v>
      </c>
      <c r="R45" s="80">
        <f>SUMIF('KRM Sensitivities'!$C$4:$C$422,"="&amp;$A45,'KRM Sensitivities'!$U$4:$U$65536)</f>
        <v>0</v>
      </c>
      <c r="S45" s="80">
        <f>SUMIF('KRM Sensitivities'!$C$4:$C$422,"="&amp;$A45,'KRM Sensitivities'!$V$4:$V$65536)</f>
        <v>8.26</v>
      </c>
      <c r="T45" s="80">
        <f>SUMIF('KRM Sensitivities'!$C$4:$C$422,"="&amp;$A45,'KRM Sensitivities'!$W$4:$W$65536)</f>
        <v>8.26</v>
      </c>
      <c r="U45" s="80">
        <f>SUMIF('KRM Sensitivities'!$C$4:$C$422,"="&amp;$A45,'KRM Sensitivities'!$X$4:$X$65536)</f>
        <v>0</v>
      </c>
      <c r="V45" s="80">
        <f>SUMIF('KRM Sensitivities'!$C$4:$C$422,"="&amp;$A45,'KRM Sensitivities'!$Y$4:$Y$65536)</f>
        <v>0</v>
      </c>
      <c r="W45" s="80">
        <f>SUMIF('KRM Sensitivities'!$C$4:$C$422,"="&amp;$A45,'KRM Sensitivities'!$Z$4:$Z$65536)</f>
        <v>0</v>
      </c>
      <c r="X45" s="80">
        <f>SUMIF('KRM Sensitivities'!$C$4:$C$422,"="&amp;$A45,'KRM Sensitivities'!$AA$4:$AA$65536)</f>
        <v>0</v>
      </c>
      <c r="Y45" s="80">
        <f>SUMIF('KRM Sensitivities'!$C$4:$C$422,"="&amp;$A45,'KRM Sensitivities'!$AB$4:$AB$65536)</f>
        <v>0</v>
      </c>
      <c r="Z45" s="80">
        <f>SUMIF('KRM Sensitivities'!$C$4:$C$422,"="&amp;$A45,'KRM Sensitivities'!$AC$4:$AC$65536)</f>
        <v>0</v>
      </c>
      <c r="AA45" s="80">
        <f>SUMIF('KRM Sensitivities'!$C$4:$C$422,"="&amp;$A45,'KRM Sensitivities'!$AD$4:$AD$65536)</f>
        <v>0</v>
      </c>
      <c r="AB45" s="80">
        <f>SUMIF('KRM Sensitivities'!$C$4:$C$422,"="&amp;$A45,'KRM Sensitivities'!$AE$4:$AE$65536)</f>
        <v>0</v>
      </c>
      <c r="AC45" s="80">
        <f>SUMIF('KRM Sensitivities'!$C$4:$C$422,"="&amp;$A45,'KRM Sensitivities'!$AF$4:$AF$65536)</f>
        <v>0</v>
      </c>
      <c r="AD45" s="80">
        <f>SUMIF('KRM Sensitivities'!$C$4:$C$422,"="&amp;$A45,'KRM Sensitivities'!$AG$4:$AG$65536)</f>
        <v>0</v>
      </c>
      <c r="AE45" s="80">
        <f>SUMIF('KRM Sensitivities'!$C$4:$C$422,"="&amp;$A45,'KRM Sensitivities'!$AH$4:$AH$65536)</f>
        <v>0</v>
      </c>
      <c r="AF45" s="80">
        <f>SUMIF('KRM Sensitivities'!$C$4:$C$422,"="&amp;$A45,'KRM Sensitivities'!$AI$4:$AI$65536)</f>
        <v>0</v>
      </c>
      <c r="AG45" s="80">
        <f>SUMIF('KRM Sensitivities'!$C$4:$C$422,"="&amp;$A45,'KRM Sensitivities'!$AJ$4:$AJ$65536)</f>
        <v>0</v>
      </c>
      <c r="AH45" s="80">
        <f>SUMIF('KRM Sensitivities'!$C$4:$C$422,"="&amp;$A45,'KRM Sensitivities'!$AK$4:$AK$65536)</f>
        <v>0</v>
      </c>
      <c r="AI45" s="80">
        <f>SUMIF('KRM Sensitivities'!$C$4:$C$422,"="&amp;$A45,'KRM Sensitivities'!$AL$4:$AL$65536)</f>
        <v>0</v>
      </c>
      <c r="AJ45" s="80">
        <f>SUMIF('KRM Sensitivities'!$C$4:$C$422,"="&amp;$A45,'KRM Sensitivities'!$AM$4:$AM$65536)</f>
        <v>0</v>
      </c>
      <c r="AK45" s="80">
        <f>SUMIF('KRM Sensitivities'!$C$4:$C$422,"="&amp;$A45,'KRM Sensitivities'!$AN$4:$AN$65536)</f>
        <v>0</v>
      </c>
      <c r="AL45" s="80">
        <f>SUMIF('KRM Sensitivities'!$C$4:$C$422,"="&amp;$A45,'KRM Sensitivities'!$AO$4:$AO$65536)</f>
        <v>0</v>
      </c>
      <c r="AM45" s="80">
        <f>SUMIF('KRM Sensitivities'!$C$4:$C$422,"="&amp;$A45,'KRM Sensitivities'!$AP$4:$AP$65536)</f>
        <v>0</v>
      </c>
      <c r="AN45" s="80">
        <f>SUMIF('KRM Sensitivities'!$C$4:$C$422,"="&amp;$A45,'KRM Sensitivities'!$AQ$4:$AQ$65536)</f>
        <v>0</v>
      </c>
      <c r="AO45" s="80">
        <f>SUMIF('KRM Sensitivities'!$C$4:$C$422,"="&amp;$A45,'KRM Sensitivities'!$AR$4:$AR$65536)</f>
        <v>0</v>
      </c>
      <c r="AP45" s="80">
        <f>SUMIF('KRM Sensitivities'!$C$4:$C$422,"="&amp;$A45,'KRM Sensitivities'!$AS$4:$AS$65536)</f>
        <v>0</v>
      </c>
      <c r="AQ45" s="80">
        <f>SUMIF('KRM Sensitivities'!$C$4:$C$422,"="&amp;$A45,'KRM Sensitivities'!$AT$4:$AT$65536)</f>
        <v>0</v>
      </c>
      <c r="AR45" s="80">
        <f>SUMIF('KRM Sensitivities'!$C$4:$C$422,"="&amp;$A45,'KRM Sensitivities'!$AU$4:$AU$65536)</f>
        <v>0</v>
      </c>
      <c r="AS45" s="80">
        <f>SUMIF('KRM Sensitivities'!$C$4:$C$422,"="&amp;$A45,'KRM Sensitivities'!$AV$4:$AV$65536)</f>
        <v>0</v>
      </c>
      <c r="AT45" s="80">
        <f>SUMIF('KRM Sensitivities'!$C$4:$C$422,"="&amp;$A45,'KRM Sensitivities'!$AW$4:$AW$65536)</f>
        <v>0</v>
      </c>
      <c r="AU45" s="80">
        <f>SUMIF('KRM Sensitivities'!$C$4:$C$422,"="&amp;$A45,'KRM Sensitivities'!$AX$4:$AX$65536)</f>
        <v>0</v>
      </c>
      <c r="AV45" s="80">
        <f>SUMIF('KRM Sensitivities'!$C$4:$C$422,"="&amp;$A45,'KRM Sensitivities'!$AY$4:$AY$65536)</f>
        <v>0</v>
      </c>
      <c r="AW45" s="80">
        <f>SUMIF('KRM Sensitivities'!$C$4:$C$422,"="&amp;$A45,'KRM Sensitivities'!$AZ$4:$AZ$65536)</f>
        <v>0</v>
      </c>
      <c r="AX45" s="80">
        <f>SUMIF('KRM Sensitivities'!$C$4:$C$422,"="&amp;$A45,'KRM Sensitivities'!$BA$4:$BA$65536)</f>
        <v>0</v>
      </c>
      <c r="AY45" s="80">
        <f>SUMIF('KRM Sensitivities'!$C$4:$C$422,"="&amp;$A45,'KRM Sensitivities'!$BB$4:$BB$65536)</f>
        <v>0</v>
      </c>
      <c r="AZ45" s="80">
        <f>SUMIF('KRM Sensitivities'!$C$4:$C$422,"="&amp;$A45,'KRM Sensitivities'!$BC$4:$BC$65536)</f>
        <v>0</v>
      </c>
      <c r="BA45" s="80">
        <f>SUMIF('KRM Sensitivities'!$C$4:$C$422,"="&amp;$A45,'KRM Sensitivities'!$BD$4:$BD$65536)</f>
        <v>0</v>
      </c>
      <c r="BB45" s="80">
        <f>SUMIF('KRM Sensitivities'!$C$4:$C$422,"="&amp;$A45,'KRM Sensitivities'!$BE$4:$BE$65536)</f>
        <v>0</v>
      </c>
      <c r="BC45" s="80">
        <f>SUMIF('KRM Sensitivities'!$C$4:$C$422,"="&amp;$A45,'KRM Sensitivities'!$BF$4:$BF$65536)</f>
        <v>0</v>
      </c>
      <c r="BD45" s="80">
        <f>SUMIF('KRM Sensitivities'!$C$4:$C$422,"="&amp;$A45,'KRM Sensitivities'!$BG$4:$BG$65536)</f>
        <v>0.69</v>
      </c>
      <c r="BE45" s="80">
        <f>SUMIF('KRM Sensitivities'!$C$4:$C$422,"="&amp;$A45,'KRM Sensitivities'!$BH$4:$BH$65536)</f>
        <v>0</v>
      </c>
      <c r="BF45" s="80">
        <f>SUMIF('KRM Sensitivities'!$C$4:$C$422,"="&amp;$A45,'KRM Sensitivities'!$BI$4:$BI$65536)</f>
        <v>0</v>
      </c>
      <c r="BG45" s="80">
        <f>SUMIF('KRM Sensitivities'!$C$4:$C$422,"="&amp;$A45,'KRM Sensitivities'!$BJ$4:$BJ$65536)</f>
        <v>0</v>
      </c>
      <c r="BH45" s="80">
        <f>SUMIF('KRM Sensitivities'!$C$4:$C$422,"="&amp;$A45,'KRM Sensitivities'!$BL$4:$BL$65536)</f>
        <v>0</v>
      </c>
      <c r="BI45" s="80">
        <f>SUMIF('KRM Sensitivities'!$C$4:$C$422,"="&amp;$A45,'KRM Sensitivities'!$BM$4:$BM$65536)</f>
        <v>0</v>
      </c>
      <c r="BJ45" s="80">
        <f>SUMIF('KRM Sensitivities'!$C$4:$C$422,"="&amp;$A45,'KRM Sensitivities'!$BK$4:$BK$65536)</f>
        <v>0</v>
      </c>
      <c r="BK45" s="80">
        <f>SUMIF('KRM Sensitivities'!$C$4:$C$422,"="&amp;$A45,'KRM Sensitivities'!$BN$4:$BN$65536)</f>
        <v>0</v>
      </c>
      <c r="BL45" s="80">
        <f>SUMIF('KRM Sensitivities'!$C$4:$C$422,"="&amp;$A45,'KRM Sensitivities'!$BO$4:$BO$65536)</f>
        <v>0.69</v>
      </c>
      <c r="BM45" s="80">
        <f>SUMIF('KRM Sensitivities'!$C$4:$C$422,"="&amp;$A45,'KRM Sensitivities'!$BP$4:$BP$65536)</f>
        <v>0</v>
      </c>
      <c r="BN45" s="80">
        <f>SUMIF('KRM Sensitivities'!$C$4:$C$422,"="&amp;$A45,'KRM Sensitivities'!$BQ$4:$BQ$65536)</f>
        <v>0</v>
      </c>
      <c r="BO45" s="80">
        <f>SUMIF('KRM Sensitivities'!$C$4:$C$422,"="&amp;$A45,'KRM Sensitivities'!$BR$4:$BR$65536)</f>
        <v>0</v>
      </c>
      <c r="BP45" s="80">
        <f>SUMIF('KRM Sensitivities'!$C$4:$C$422,"="&amp;$A45,'KRM Sensitivities'!$BS$4:$BS$65536)</f>
        <v>0</v>
      </c>
      <c r="BQ45" s="80">
        <f>SUMIF('KRM Sensitivities'!$C$4:$C$422,"="&amp;$A45,'KRM Sensitivities'!$BT$4:$BT$65536)</f>
        <v>0</v>
      </c>
      <c r="BR45" s="80">
        <f>SUMIF('KRM Sensitivities'!$C$4:$C$422,"="&amp;$A45,'KRM Sensitivities'!$BU$4:$BU$65536)</f>
        <v>0</v>
      </c>
      <c r="BS45" s="80">
        <f>SUMIF('KRM Sensitivities'!$C$4:$C$422,"="&amp;$A45,'KRM Sensitivities'!$BV$4:$BV$65536)</f>
        <v>0</v>
      </c>
      <c r="BT45" s="80">
        <f>SUMIF('KRM Sensitivities'!$C$4:$C$422,"="&amp;$A45,'KRM Sensitivities'!$BW$4:$BW$65536)</f>
        <v>0</v>
      </c>
      <c r="BU45" s="80">
        <f>SUMIF('KRM Sensitivities'!$C$4:$C$422,"="&amp;$A45,'KRM Sensitivities'!$BX$4:$BX$65536)</f>
        <v>0</v>
      </c>
      <c r="BV45" s="80">
        <f>SUMIF('KRM Sensitivities'!$C$4:$C$422,"="&amp;$A45,'KRM Sensitivities'!$BY$4:$BY$65536)</f>
        <v>0</v>
      </c>
      <c r="BW45" s="80">
        <f>SUMIF('KRM Sensitivities'!$C$4:$C$422,"="&amp;$A45,'KRM Sensitivities'!$BZ$4:$BZ$65536)</f>
        <v>0</v>
      </c>
      <c r="BX45" s="80">
        <f>SUMIF('KRM Sensitivities'!$C$4:$C$422,"="&amp;$A45,'KRM Sensitivities'!$CA$4:$CA$65536)</f>
        <v>0</v>
      </c>
      <c r="BY45" s="80">
        <f>SUMIF('KRM Sensitivities'!$C$4:$C$422,"="&amp;$A45,'KRM Sensitivities'!$CB$4:$CB$65536)</f>
        <v>0</v>
      </c>
      <c r="BZ45" s="80">
        <f>SUMIF('KRM Sensitivities'!$C$4:$C$422,"="&amp;$A45,'KRM Sensitivities'!$CC$4:$CC$65536)</f>
        <v>0</v>
      </c>
      <c r="CA45" s="80">
        <f>SUMIF('KRM Sensitivities'!$C$4:$C$422,"="&amp;$A45,'KRM Sensitivities'!$CD$4:$CD$65536)</f>
        <v>0</v>
      </c>
      <c r="CB45" s="80">
        <f>SUMIF('KRM Sensitivities'!$C$4:$C$422,"="&amp;$A45,'KRM Sensitivities'!$CE$4:$CE$65536)</f>
        <v>0.69</v>
      </c>
      <c r="CC45" s="80">
        <f>SUMIF('KRM Sensitivities'!$C$4:$C$422,"="&amp;$A45,'KRM Sensitivities'!$CF$4:$CF$65536)</f>
        <v>0.69</v>
      </c>
      <c r="CD45" s="80">
        <f>SUMIF('KRM Sensitivities'!$C$4:$C$422,"="&amp;$A45,'KRM Sensitivities'!$CG$4:$CG$65536)</f>
        <v>0</v>
      </c>
      <c r="CE45" s="80">
        <f>SUMIF('KRM Sensitivities'!$C$4:$C$422,"="&amp;$A45,'KRM Sensitivities'!$CH$4:$CH$65536)</f>
        <v>0</v>
      </c>
      <c r="CF45" s="80">
        <f>SUMIF('KRM Sensitivities'!$C$4:$C$422,"="&amp;$A45,'KRM Sensitivities'!$CI$4:$CI$65536)</f>
        <v>0</v>
      </c>
      <c r="CG45" s="80">
        <f>SUMIF('KRM Sensitivities'!$C$4:$C$422,"="&amp;$A45,'KRM Sensitivities'!$CJ$4:$CJ$65536)</f>
        <v>0</v>
      </c>
      <c r="CH45" s="80">
        <f>SUMIF('KRM Sensitivities'!$C$4:$C$422,"="&amp;$A45,'KRM Sensitivities'!$CK$4:$CK$65536)</f>
        <v>0</v>
      </c>
      <c r="CI45" s="80">
        <f>SUMIF('KRM Sensitivities'!$C$4:$C$422,"="&amp;$A45,'KRM Sensitivities'!$CL$4:$CL$65536)</f>
        <v>0</v>
      </c>
      <c r="CJ45" s="80">
        <f>SUMIF('KRM Sensitivities'!$C$4:$C$422,"="&amp;$A45,'KRM Sensitivities'!$CM$4:$CM$65536)</f>
        <v>0</v>
      </c>
      <c r="CK45" s="80">
        <f>SUMIF('KRM Sensitivities'!$C$4:$C$422,"="&amp;$A45,'KRM Sensitivities'!$CN$4:$CN$65536)</f>
        <v>0</v>
      </c>
      <c r="CL45" s="80">
        <f>SUMIF('KRM Sensitivities'!$C$4:$C$422,"="&amp;$A45,'KRM Sensitivities'!$CO$4:$CO$65536)</f>
        <v>0</v>
      </c>
      <c r="CM45" s="80">
        <f>SUMIF('KRM Sensitivities'!$C$4:$C$422,"="&amp;$A45,'KRM Sensitivities'!$CP$4:$CP$65536)</f>
        <v>0</v>
      </c>
      <c r="CN45" s="80">
        <f>SUMIF('KRM Sensitivities'!$C$4:$C$422,"="&amp;$A45,'KRM Sensitivities'!$CQ$4:$CQ$65536)</f>
        <v>0</v>
      </c>
      <c r="CO45" s="80">
        <f>SUMIF('KRM Sensitivities'!$C$4:$C$422,"="&amp;$A45,'KRM Sensitivities'!$CR$4:$CR$65536)</f>
        <v>0</v>
      </c>
      <c r="CP45" s="80">
        <f>SUMIF('KRM Sensitivities'!$C$4:$C$422,"="&amp;$A45,'KRM Sensitivities'!$CS$4:$CS$65536)</f>
        <v>0</v>
      </c>
      <c r="CQ45" s="80">
        <f>SUMIF('KRM Sensitivities'!$C$4:$C$422,"="&amp;$A45,'KRM Sensitivities'!$CT$4:$CT$65536)</f>
        <v>0</v>
      </c>
      <c r="CR45" s="80">
        <f>SUMIF('KRM Sensitivities'!$C$4:$C$422,"="&amp;$A45,'KRM Sensitivities'!$CU$4:$CU$65536)</f>
        <v>0</v>
      </c>
      <c r="CS45" s="80">
        <f>SUMIF('KRM Sensitivities'!$C$4:$C$422,"="&amp;$A45,'KRM Sensitivities'!$CV$4:$CV$65536)</f>
        <v>0</v>
      </c>
      <c r="CT45" s="80">
        <f>SUMIF('KRM Sensitivities'!$C$4:$C$422,"="&amp;$A45,'KRM Sensitivities'!$CW$4:$CW$65536)</f>
        <v>0</v>
      </c>
      <c r="CU45" s="80">
        <f>SUMIF('KRM Sensitivities'!$C$4:$C$422,"="&amp;$A45,'KRM Sensitivities'!$CX$4:$CX$65536)</f>
        <v>0</v>
      </c>
      <c r="CV45" s="80">
        <f>SUMIF('KRM Sensitivities'!$C$4:$C$422,"="&amp;$A45,'KRM Sensitivities'!$CY$4:$CY$65536)</f>
        <v>0</v>
      </c>
      <c r="CW45" s="80">
        <f>SUMIF('KRM Sensitivities'!$C$4:$C$422,"="&amp;$A45,'KRM Sensitivities'!$CZ$4:$CZ$65536)</f>
        <v>0</v>
      </c>
      <c r="CX45" s="80">
        <f>SUMIF('KRM Sensitivities'!$C$4:$C$422,"="&amp;$A45,'KRM Sensitivities'!$DA$4:$DA$65536)</f>
        <v>0</v>
      </c>
      <c r="CY45" s="80">
        <f>SUMIF('KRM Sensitivities'!$C$4:$C$422,"="&amp;$A45,'KRM Sensitivities'!$DB$4:$DB$65536)</f>
        <v>0</v>
      </c>
      <c r="CZ45" s="80">
        <f>SUMIF('KRM Sensitivities'!$C$4:$C$422,"="&amp;$A45,'KRM Sensitivities'!$DC$4:$DC$65536)</f>
        <v>0</v>
      </c>
      <c r="DA45" s="80">
        <f>SUMIF('KRM Sensitivities'!$C$4:$C$422,"="&amp;$A45,'KRM Sensitivities'!$DD$4:$DD$65536)</f>
        <v>0</v>
      </c>
      <c r="DB45" s="80">
        <f>SUMIF('KRM Sensitivities'!$C$4:$C$422,"="&amp;$A45,'KRM Sensitivities'!$DE$4:$DE$65536)</f>
        <v>0</v>
      </c>
      <c r="DC45" s="80">
        <f>SUMIF('KRM Sensitivities'!$C$4:$C$422,"="&amp;$A45,'KRM Sensitivities'!$DF$4:$DF$65536)</f>
        <v>0</v>
      </c>
      <c r="DD45" s="80">
        <f>SUMIF('KRM Sensitivities'!$C$4:$C$422,"="&amp;$A45,'KRM Sensitivities'!$DG$4:$DG$65536)</f>
        <v>0</v>
      </c>
      <c r="DE45" s="80">
        <f>SUMIF('KRM Sensitivities'!$C$4:$C$422,"="&amp;$A45,'KRM Sensitivities'!$DH$4:$DH$65536)</f>
        <v>0</v>
      </c>
      <c r="DF45" s="80">
        <f>SUMIF('KRM Sensitivities'!$C$4:$C$422,"="&amp;$A45,'KRM Sensitivities'!$DI$4:$DI$65536)</f>
        <v>0</v>
      </c>
      <c r="DG45" s="80">
        <f>SUMIF('KRM Sensitivities'!$C$4:$C$422,"="&amp;$A45,'KRM Sensitivities'!$DJ$4:$DJ$65536)</f>
        <v>0</v>
      </c>
      <c r="DH45" s="80">
        <f>SUMIF('KRM Sensitivities'!$C$4:$C$422,"="&amp;$A45,'KRM Sensitivities'!$DK$4:$DK$65536)</f>
        <v>0</v>
      </c>
      <c r="DI45" s="80">
        <f>SUMIF('KRM Sensitivities'!$C$4:$C$422,"="&amp;$A45,'KRM Sensitivities'!$DL$4:$DL$65536)</f>
        <v>0</v>
      </c>
      <c r="DJ45" s="80">
        <f>SUMIF('KRM Sensitivities'!$C$4:$C$422,"="&amp;$A45,'KRM Sensitivities'!$DM$4:$DM$65536)</f>
        <v>0</v>
      </c>
      <c r="DK45" s="80">
        <f>SUMIF('KRM Sensitivities'!$C$4:$C$422,"="&amp;$A45,'KRM Sensitivities'!$DN$4:$DN$65536)</f>
        <v>0</v>
      </c>
      <c r="DL45" s="80">
        <f>SUMIF('KRM Sensitivities'!$C$4:$C$422,"="&amp;$A45,'KRM Sensitivities'!$DO$4:$DO$65536)</f>
        <v>0</v>
      </c>
      <c r="DM45" s="80">
        <f>SUMIF('KRM Sensitivities'!$C$4:$C$422,"="&amp;$A45,'KRM Sensitivities'!$DP$4:$DP$65536)</f>
        <v>0</v>
      </c>
      <c r="DN45" s="80">
        <f>SUMIF('KRM Sensitivities'!$C$4:$C$422,"="&amp;$A45,'KRM Sensitivities'!$DQ$4:$DQ$65536)</f>
        <v>0</v>
      </c>
      <c r="DO45" s="80">
        <f>SUMIF('KRM Sensitivities'!$C$4:$C$422,"="&amp;$A45,'KRM Sensitivities'!$DR$4:$DR$65536)</f>
        <v>0</v>
      </c>
      <c r="DP45" s="80">
        <f>SUMIF('KRM Sensitivities'!$C$4:$C$422,"="&amp;$A45,'KRM Sensitivities'!$DS$4:$DS$65536)</f>
        <v>0</v>
      </c>
      <c r="DQ45" s="80">
        <f>SUMIF('KRM Sensitivities'!$C$4:$C$422,"="&amp;$A45,'KRM Sensitivities'!$DT$4:$DT$65536)</f>
        <v>0</v>
      </c>
      <c r="DR45" s="61" t="str">
        <f t="shared" si="0"/>
        <v>CCB2Y</v>
      </c>
      <c r="DS45" s="61" t="str">
        <f t="shared" si="1"/>
        <v>CCBCAD2Y</v>
      </c>
    </row>
    <row r="46" spans="1:123" x14ac:dyDescent="0.2">
      <c r="A46">
        <v>403</v>
      </c>
      <c r="B46" t="s">
        <v>9</v>
      </c>
      <c r="C46" t="s">
        <v>369</v>
      </c>
      <c r="D46" t="s">
        <v>526</v>
      </c>
      <c r="E46" t="s">
        <v>523</v>
      </c>
      <c r="F46" t="s">
        <v>33</v>
      </c>
      <c r="G46">
        <v>0.203261</v>
      </c>
      <c r="H46">
        <v>0.24636</v>
      </c>
      <c r="I46" s="80">
        <f>SUMIF('KRM Sensitivities'!$C$4:$C$422,"="&amp;$A46,'KRM Sensitivities'!$L$4:$L$65536)</f>
        <v>26.509999999999998</v>
      </c>
      <c r="J46" s="80">
        <f>SUMIF('KRM Sensitivities'!$C$4:$C$422,"="&amp;$A46,'KRM Sensitivities'!$M$4:$M$65536)</f>
        <v>26.509999999999998</v>
      </c>
      <c r="K46" s="80">
        <f>SUMIF('KRM Sensitivities'!$C$4:$C$422,"="&amp;$A46,'KRM Sensitivities'!$N$4:$N$65536)</f>
        <v>26.509999999999998</v>
      </c>
      <c r="L46" s="80">
        <f>SUMIF('KRM Sensitivities'!$C$4:$C$422,"="&amp;$A46,'KRM Sensitivities'!$O$4:$O$65536)</f>
        <v>26.509999999999998</v>
      </c>
      <c r="M46" s="80">
        <f>SUMIF('KRM Sensitivities'!$C$4:$C$422,"="&amp;$A46,'KRM Sensitivities'!$P$4:$P$65536)</f>
        <v>21.34</v>
      </c>
      <c r="N46" s="80">
        <f>SUMIF('KRM Sensitivities'!$C$4:$C$422,"="&amp;$A46,'KRM Sensitivities'!$Q$4:$Q$65536)</f>
        <v>21.34</v>
      </c>
      <c r="O46" s="80">
        <f>SUMIF('KRM Sensitivities'!$C$4:$C$422,"="&amp;$A46,'KRM Sensitivities'!$R$4:$R$65536)</f>
        <v>0</v>
      </c>
      <c r="P46" s="80">
        <f>SUMIF('KRM Sensitivities'!$C$4:$C$422,"="&amp;$A46,'KRM Sensitivities'!$S$4:$S$65536)</f>
        <v>0</v>
      </c>
      <c r="Q46" s="80">
        <f>SUMIF('KRM Sensitivities'!$C$4:$C$422,"="&amp;$A46,'KRM Sensitivities'!$T$4:$T$65536)</f>
        <v>0</v>
      </c>
      <c r="R46" s="80">
        <f>SUMIF('KRM Sensitivities'!$C$4:$C$422,"="&amp;$A46,'KRM Sensitivities'!$U$4:$U$65536)</f>
        <v>0</v>
      </c>
      <c r="S46" s="80">
        <f>SUMIF('KRM Sensitivities'!$C$4:$C$422,"="&amp;$A46,'KRM Sensitivities'!$V$4:$V$65536)</f>
        <v>21</v>
      </c>
      <c r="T46" s="80">
        <f>SUMIF('KRM Sensitivities'!$C$4:$C$422,"="&amp;$A46,'KRM Sensitivities'!$W$4:$W$65536)</f>
        <v>21</v>
      </c>
      <c r="U46" s="80">
        <f>SUMIF('KRM Sensitivities'!$C$4:$C$422,"="&amp;$A46,'KRM Sensitivities'!$X$4:$X$65536)</f>
        <v>0</v>
      </c>
      <c r="V46" s="80">
        <f>SUMIF('KRM Sensitivities'!$C$4:$C$422,"="&amp;$A46,'KRM Sensitivities'!$Y$4:$Y$65536)</f>
        <v>0</v>
      </c>
      <c r="W46" s="80">
        <f>SUMIF('KRM Sensitivities'!$C$4:$C$422,"="&amp;$A46,'KRM Sensitivities'!$Z$4:$Z$65536)</f>
        <v>0.34</v>
      </c>
      <c r="X46" s="80">
        <f>SUMIF('KRM Sensitivities'!$C$4:$C$422,"="&amp;$A46,'KRM Sensitivities'!$AA$4:$AA$65536)</f>
        <v>0.34</v>
      </c>
      <c r="Y46" s="80">
        <f>SUMIF('KRM Sensitivities'!$C$4:$C$422,"="&amp;$A46,'KRM Sensitivities'!$AB$4:$AB$65536)</f>
        <v>0</v>
      </c>
      <c r="Z46" s="80">
        <f>SUMIF('KRM Sensitivities'!$C$4:$C$422,"="&amp;$A46,'KRM Sensitivities'!$AC$4:$AC$65536)</f>
        <v>0</v>
      </c>
      <c r="AA46" s="80">
        <f>SUMIF('KRM Sensitivities'!$C$4:$C$422,"="&amp;$A46,'KRM Sensitivities'!$AD$4:$AD$65536)</f>
        <v>0</v>
      </c>
      <c r="AB46" s="80">
        <f>SUMIF('KRM Sensitivities'!$C$4:$C$422,"="&amp;$A46,'KRM Sensitivities'!$AE$4:$AE$65536)</f>
        <v>0</v>
      </c>
      <c r="AC46" s="80">
        <f>SUMIF('KRM Sensitivities'!$C$4:$C$422,"="&amp;$A46,'KRM Sensitivities'!$AF$4:$AF$65536)</f>
        <v>0</v>
      </c>
      <c r="AD46" s="80">
        <f>SUMIF('KRM Sensitivities'!$C$4:$C$422,"="&amp;$A46,'KRM Sensitivities'!$AG$4:$AG$65536)</f>
        <v>0</v>
      </c>
      <c r="AE46" s="80">
        <f>SUMIF('KRM Sensitivities'!$C$4:$C$422,"="&amp;$A46,'KRM Sensitivities'!$AH$4:$AH$65536)</f>
        <v>0</v>
      </c>
      <c r="AF46" s="80">
        <f>SUMIF('KRM Sensitivities'!$C$4:$C$422,"="&amp;$A46,'KRM Sensitivities'!$AI$4:$AI$65536)</f>
        <v>0</v>
      </c>
      <c r="AG46" s="80">
        <f>SUMIF('KRM Sensitivities'!$C$4:$C$422,"="&amp;$A46,'KRM Sensitivities'!$AJ$4:$AJ$65536)</f>
        <v>0</v>
      </c>
      <c r="AH46" s="80">
        <f>SUMIF('KRM Sensitivities'!$C$4:$C$422,"="&amp;$A46,'KRM Sensitivities'!$AK$4:$AK$65536)</f>
        <v>0</v>
      </c>
      <c r="AI46" s="80">
        <f>SUMIF('KRM Sensitivities'!$C$4:$C$422,"="&amp;$A46,'KRM Sensitivities'!$AL$4:$AL$65536)</f>
        <v>0</v>
      </c>
      <c r="AJ46" s="80">
        <f>SUMIF('KRM Sensitivities'!$C$4:$C$422,"="&amp;$A46,'KRM Sensitivities'!$AM$4:$AM$65536)</f>
        <v>0</v>
      </c>
      <c r="AK46" s="80">
        <f>SUMIF('KRM Sensitivities'!$C$4:$C$422,"="&amp;$A46,'KRM Sensitivities'!$AN$4:$AN$65536)</f>
        <v>0</v>
      </c>
      <c r="AL46" s="80">
        <f>SUMIF('KRM Sensitivities'!$C$4:$C$422,"="&amp;$A46,'KRM Sensitivities'!$AO$4:$AO$65536)</f>
        <v>0</v>
      </c>
      <c r="AM46" s="80">
        <f>SUMIF('KRM Sensitivities'!$C$4:$C$422,"="&amp;$A46,'KRM Sensitivities'!$AP$4:$AP$65536)</f>
        <v>0</v>
      </c>
      <c r="AN46" s="80">
        <f>SUMIF('KRM Sensitivities'!$C$4:$C$422,"="&amp;$A46,'KRM Sensitivities'!$AQ$4:$AQ$65536)</f>
        <v>0</v>
      </c>
      <c r="AO46" s="80">
        <f>SUMIF('KRM Sensitivities'!$C$4:$C$422,"="&amp;$A46,'KRM Sensitivities'!$AR$4:$AR$65536)</f>
        <v>0</v>
      </c>
      <c r="AP46" s="80">
        <f>SUMIF('KRM Sensitivities'!$C$4:$C$422,"="&amp;$A46,'KRM Sensitivities'!$AS$4:$AS$65536)</f>
        <v>0</v>
      </c>
      <c r="AQ46" s="80">
        <f>SUMIF('KRM Sensitivities'!$C$4:$C$422,"="&amp;$A46,'KRM Sensitivities'!$AT$4:$AT$65536)</f>
        <v>0</v>
      </c>
      <c r="AR46" s="80">
        <f>SUMIF('KRM Sensitivities'!$C$4:$C$422,"="&amp;$A46,'KRM Sensitivities'!$AU$4:$AU$65536)</f>
        <v>0</v>
      </c>
      <c r="AS46" s="80">
        <f>SUMIF('KRM Sensitivities'!$C$4:$C$422,"="&amp;$A46,'KRM Sensitivities'!$AV$4:$AV$65536)</f>
        <v>0</v>
      </c>
      <c r="AT46" s="80">
        <f>SUMIF('KRM Sensitivities'!$C$4:$C$422,"="&amp;$A46,'KRM Sensitivities'!$AW$4:$AW$65536)</f>
        <v>0</v>
      </c>
      <c r="AU46" s="80">
        <f>SUMIF('KRM Sensitivities'!$C$4:$C$422,"="&amp;$A46,'KRM Sensitivities'!$AX$4:$AX$65536)</f>
        <v>0</v>
      </c>
      <c r="AV46" s="80">
        <f>SUMIF('KRM Sensitivities'!$C$4:$C$422,"="&amp;$A46,'KRM Sensitivities'!$AY$4:$AY$65536)</f>
        <v>0</v>
      </c>
      <c r="AW46" s="80">
        <f>SUMIF('KRM Sensitivities'!$C$4:$C$422,"="&amp;$A46,'KRM Sensitivities'!$AZ$4:$AZ$65536)</f>
        <v>0</v>
      </c>
      <c r="AX46" s="80">
        <f>SUMIF('KRM Sensitivities'!$C$4:$C$422,"="&amp;$A46,'KRM Sensitivities'!$BA$4:$BA$65536)</f>
        <v>0</v>
      </c>
      <c r="AY46" s="80">
        <f>SUMIF('KRM Sensitivities'!$C$4:$C$422,"="&amp;$A46,'KRM Sensitivities'!$BB$4:$BB$65536)</f>
        <v>0</v>
      </c>
      <c r="AZ46" s="80">
        <f>SUMIF('KRM Sensitivities'!$C$4:$C$422,"="&amp;$A46,'KRM Sensitivities'!$BC$4:$BC$65536)</f>
        <v>0</v>
      </c>
      <c r="BA46" s="80">
        <f>SUMIF('KRM Sensitivities'!$C$4:$C$422,"="&amp;$A46,'KRM Sensitivities'!$BD$4:$BD$65536)</f>
        <v>0</v>
      </c>
      <c r="BB46" s="80">
        <f>SUMIF('KRM Sensitivities'!$C$4:$C$422,"="&amp;$A46,'KRM Sensitivities'!$BE$4:$BE$65536)</f>
        <v>0</v>
      </c>
      <c r="BC46" s="80">
        <f>SUMIF('KRM Sensitivities'!$C$4:$C$422,"="&amp;$A46,'KRM Sensitivities'!$BF$4:$BF$65536)</f>
        <v>0</v>
      </c>
      <c r="BD46" s="80">
        <f>SUMIF('KRM Sensitivities'!$C$4:$C$422,"="&amp;$A46,'KRM Sensitivities'!$BG$4:$BG$65536)</f>
        <v>5.17</v>
      </c>
      <c r="BE46" s="80">
        <f>SUMIF('KRM Sensitivities'!$C$4:$C$422,"="&amp;$A46,'KRM Sensitivities'!$BH$4:$BH$65536)</f>
        <v>0</v>
      </c>
      <c r="BF46" s="80">
        <f>SUMIF('KRM Sensitivities'!$C$4:$C$422,"="&amp;$A46,'KRM Sensitivities'!$BI$4:$BI$65536)</f>
        <v>0</v>
      </c>
      <c r="BG46" s="80">
        <f>SUMIF('KRM Sensitivities'!$C$4:$C$422,"="&amp;$A46,'KRM Sensitivities'!$BJ$4:$BJ$65536)</f>
        <v>0</v>
      </c>
      <c r="BH46" s="80">
        <f>SUMIF('KRM Sensitivities'!$C$4:$C$422,"="&amp;$A46,'KRM Sensitivities'!$BL$4:$BL$65536)</f>
        <v>0</v>
      </c>
      <c r="BI46" s="80">
        <f>SUMIF('KRM Sensitivities'!$C$4:$C$422,"="&amp;$A46,'KRM Sensitivities'!$BM$4:$BM$65536)</f>
        <v>0</v>
      </c>
      <c r="BJ46" s="80">
        <f>SUMIF('KRM Sensitivities'!$C$4:$C$422,"="&amp;$A46,'KRM Sensitivities'!$BK$4:$BK$65536)</f>
        <v>0</v>
      </c>
      <c r="BK46" s="80">
        <f>SUMIF('KRM Sensitivities'!$C$4:$C$422,"="&amp;$A46,'KRM Sensitivities'!$BN$4:$BN$65536)</f>
        <v>0</v>
      </c>
      <c r="BL46" s="80">
        <f>SUMIF('KRM Sensitivities'!$C$4:$C$422,"="&amp;$A46,'KRM Sensitivities'!$BO$4:$BO$65536)</f>
        <v>5.17</v>
      </c>
      <c r="BM46" s="80">
        <f>SUMIF('KRM Sensitivities'!$C$4:$C$422,"="&amp;$A46,'KRM Sensitivities'!$BP$4:$BP$65536)</f>
        <v>0</v>
      </c>
      <c r="BN46" s="80">
        <f>SUMIF('KRM Sensitivities'!$C$4:$C$422,"="&amp;$A46,'KRM Sensitivities'!$BQ$4:$BQ$65536)</f>
        <v>0</v>
      </c>
      <c r="BO46" s="80">
        <f>SUMIF('KRM Sensitivities'!$C$4:$C$422,"="&amp;$A46,'KRM Sensitivities'!$BR$4:$BR$65536)</f>
        <v>0</v>
      </c>
      <c r="BP46" s="80">
        <f>SUMIF('KRM Sensitivities'!$C$4:$C$422,"="&amp;$A46,'KRM Sensitivities'!$BS$4:$BS$65536)</f>
        <v>0</v>
      </c>
      <c r="BQ46" s="80">
        <f>SUMIF('KRM Sensitivities'!$C$4:$C$422,"="&amp;$A46,'KRM Sensitivities'!$BT$4:$BT$65536)</f>
        <v>0</v>
      </c>
      <c r="BR46" s="80">
        <f>SUMIF('KRM Sensitivities'!$C$4:$C$422,"="&amp;$A46,'KRM Sensitivities'!$BU$4:$BU$65536)</f>
        <v>0</v>
      </c>
      <c r="BS46" s="80">
        <f>SUMIF('KRM Sensitivities'!$C$4:$C$422,"="&amp;$A46,'KRM Sensitivities'!$BV$4:$BV$65536)</f>
        <v>0</v>
      </c>
      <c r="BT46" s="80">
        <f>SUMIF('KRM Sensitivities'!$C$4:$C$422,"="&amp;$A46,'KRM Sensitivities'!$BW$4:$BW$65536)</f>
        <v>0</v>
      </c>
      <c r="BU46" s="80">
        <f>SUMIF('KRM Sensitivities'!$C$4:$C$422,"="&amp;$A46,'KRM Sensitivities'!$BX$4:$BX$65536)</f>
        <v>0</v>
      </c>
      <c r="BV46" s="80">
        <f>SUMIF('KRM Sensitivities'!$C$4:$C$422,"="&amp;$A46,'KRM Sensitivities'!$BY$4:$BY$65536)</f>
        <v>0</v>
      </c>
      <c r="BW46" s="80">
        <f>SUMIF('KRM Sensitivities'!$C$4:$C$422,"="&amp;$A46,'KRM Sensitivities'!$BZ$4:$BZ$65536)</f>
        <v>0</v>
      </c>
      <c r="BX46" s="80">
        <f>SUMIF('KRM Sensitivities'!$C$4:$C$422,"="&amp;$A46,'KRM Sensitivities'!$CA$4:$CA$65536)</f>
        <v>0</v>
      </c>
      <c r="BY46" s="80">
        <f>SUMIF('KRM Sensitivities'!$C$4:$C$422,"="&amp;$A46,'KRM Sensitivities'!$CB$4:$CB$65536)</f>
        <v>0</v>
      </c>
      <c r="BZ46" s="80">
        <f>SUMIF('KRM Sensitivities'!$C$4:$C$422,"="&amp;$A46,'KRM Sensitivities'!$CC$4:$CC$65536)</f>
        <v>0</v>
      </c>
      <c r="CA46" s="80">
        <f>SUMIF('KRM Sensitivities'!$C$4:$C$422,"="&amp;$A46,'KRM Sensitivities'!$CD$4:$CD$65536)</f>
        <v>0</v>
      </c>
      <c r="CB46" s="80">
        <f>SUMIF('KRM Sensitivities'!$C$4:$C$422,"="&amp;$A46,'KRM Sensitivities'!$CE$4:$CE$65536)</f>
        <v>5.17</v>
      </c>
      <c r="CC46" s="80">
        <f>SUMIF('KRM Sensitivities'!$C$4:$C$422,"="&amp;$A46,'KRM Sensitivities'!$CF$4:$CF$65536)</f>
        <v>5.17</v>
      </c>
      <c r="CD46" s="80">
        <f>SUMIF('KRM Sensitivities'!$C$4:$C$422,"="&amp;$A46,'KRM Sensitivities'!$CG$4:$CG$65536)</f>
        <v>0</v>
      </c>
      <c r="CE46" s="80">
        <f>SUMIF('KRM Sensitivities'!$C$4:$C$422,"="&amp;$A46,'KRM Sensitivities'!$CH$4:$CH$65536)</f>
        <v>0</v>
      </c>
      <c r="CF46" s="80">
        <f>SUMIF('KRM Sensitivities'!$C$4:$C$422,"="&amp;$A46,'KRM Sensitivities'!$CI$4:$CI$65536)</f>
        <v>0</v>
      </c>
      <c r="CG46" s="80">
        <f>SUMIF('KRM Sensitivities'!$C$4:$C$422,"="&amp;$A46,'KRM Sensitivities'!$CJ$4:$CJ$65536)</f>
        <v>0</v>
      </c>
      <c r="CH46" s="80">
        <f>SUMIF('KRM Sensitivities'!$C$4:$C$422,"="&amp;$A46,'KRM Sensitivities'!$CK$4:$CK$65536)</f>
        <v>0</v>
      </c>
      <c r="CI46" s="80">
        <f>SUMIF('KRM Sensitivities'!$C$4:$C$422,"="&amp;$A46,'KRM Sensitivities'!$CL$4:$CL$65536)</f>
        <v>0</v>
      </c>
      <c r="CJ46" s="80">
        <f>SUMIF('KRM Sensitivities'!$C$4:$C$422,"="&amp;$A46,'KRM Sensitivities'!$CM$4:$CM$65536)</f>
        <v>0</v>
      </c>
      <c r="CK46" s="80">
        <f>SUMIF('KRM Sensitivities'!$C$4:$C$422,"="&amp;$A46,'KRM Sensitivities'!$CN$4:$CN$65536)</f>
        <v>0</v>
      </c>
      <c r="CL46" s="80">
        <f>SUMIF('KRM Sensitivities'!$C$4:$C$422,"="&amp;$A46,'KRM Sensitivities'!$CO$4:$CO$65536)</f>
        <v>0</v>
      </c>
      <c r="CM46" s="80">
        <f>SUMIF('KRM Sensitivities'!$C$4:$C$422,"="&amp;$A46,'KRM Sensitivities'!$CP$4:$CP$65536)</f>
        <v>0</v>
      </c>
      <c r="CN46" s="80">
        <f>SUMIF('KRM Sensitivities'!$C$4:$C$422,"="&amp;$A46,'KRM Sensitivities'!$CQ$4:$CQ$65536)</f>
        <v>0</v>
      </c>
      <c r="CO46" s="80">
        <f>SUMIF('KRM Sensitivities'!$C$4:$C$422,"="&amp;$A46,'KRM Sensitivities'!$CR$4:$CR$65536)</f>
        <v>0</v>
      </c>
      <c r="CP46" s="80">
        <f>SUMIF('KRM Sensitivities'!$C$4:$C$422,"="&amp;$A46,'KRM Sensitivities'!$CS$4:$CS$65536)</f>
        <v>0</v>
      </c>
      <c r="CQ46" s="80">
        <f>SUMIF('KRM Sensitivities'!$C$4:$C$422,"="&amp;$A46,'KRM Sensitivities'!$CT$4:$CT$65536)</f>
        <v>0</v>
      </c>
      <c r="CR46" s="80">
        <f>SUMIF('KRM Sensitivities'!$C$4:$C$422,"="&amp;$A46,'KRM Sensitivities'!$CU$4:$CU$65536)</f>
        <v>0</v>
      </c>
      <c r="CS46" s="80">
        <f>SUMIF('KRM Sensitivities'!$C$4:$C$422,"="&amp;$A46,'KRM Sensitivities'!$CV$4:$CV$65536)</f>
        <v>0</v>
      </c>
      <c r="CT46" s="80">
        <f>SUMIF('KRM Sensitivities'!$C$4:$C$422,"="&amp;$A46,'KRM Sensitivities'!$CW$4:$CW$65536)</f>
        <v>0</v>
      </c>
      <c r="CU46" s="80">
        <f>SUMIF('KRM Sensitivities'!$C$4:$C$422,"="&amp;$A46,'KRM Sensitivities'!$CX$4:$CX$65536)</f>
        <v>0</v>
      </c>
      <c r="CV46" s="80">
        <f>SUMIF('KRM Sensitivities'!$C$4:$C$422,"="&amp;$A46,'KRM Sensitivities'!$CY$4:$CY$65536)</f>
        <v>0</v>
      </c>
      <c r="CW46" s="80">
        <f>SUMIF('KRM Sensitivities'!$C$4:$C$422,"="&amp;$A46,'KRM Sensitivities'!$CZ$4:$CZ$65536)</f>
        <v>0</v>
      </c>
      <c r="CX46" s="80">
        <f>SUMIF('KRM Sensitivities'!$C$4:$C$422,"="&amp;$A46,'KRM Sensitivities'!$DA$4:$DA$65536)</f>
        <v>0</v>
      </c>
      <c r="CY46" s="80">
        <f>SUMIF('KRM Sensitivities'!$C$4:$C$422,"="&amp;$A46,'KRM Sensitivities'!$DB$4:$DB$65536)</f>
        <v>0</v>
      </c>
      <c r="CZ46" s="80">
        <f>SUMIF('KRM Sensitivities'!$C$4:$C$422,"="&amp;$A46,'KRM Sensitivities'!$DC$4:$DC$65536)</f>
        <v>0</v>
      </c>
      <c r="DA46" s="80">
        <f>SUMIF('KRM Sensitivities'!$C$4:$C$422,"="&amp;$A46,'KRM Sensitivities'!$DD$4:$DD$65536)</f>
        <v>0</v>
      </c>
      <c r="DB46" s="80">
        <f>SUMIF('KRM Sensitivities'!$C$4:$C$422,"="&amp;$A46,'KRM Sensitivities'!$DE$4:$DE$65536)</f>
        <v>0</v>
      </c>
      <c r="DC46" s="80">
        <f>SUMIF('KRM Sensitivities'!$C$4:$C$422,"="&amp;$A46,'KRM Sensitivities'!$DF$4:$DF$65536)</f>
        <v>0</v>
      </c>
      <c r="DD46" s="80">
        <f>SUMIF('KRM Sensitivities'!$C$4:$C$422,"="&amp;$A46,'KRM Sensitivities'!$DG$4:$DG$65536)</f>
        <v>0</v>
      </c>
      <c r="DE46" s="80">
        <f>SUMIF('KRM Sensitivities'!$C$4:$C$422,"="&amp;$A46,'KRM Sensitivities'!$DH$4:$DH$65536)</f>
        <v>0</v>
      </c>
      <c r="DF46" s="80">
        <f>SUMIF('KRM Sensitivities'!$C$4:$C$422,"="&amp;$A46,'KRM Sensitivities'!$DI$4:$DI$65536)</f>
        <v>0</v>
      </c>
      <c r="DG46" s="80">
        <f>SUMIF('KRM Sensitivities'!$C$4:$C$422,"="&amp;$A46,'KRM Sensitivities'!$DJ$4:$DJ$65536)</f>
        <v>0</v>
      </c>
      <c r="DH46" s="80">
        <f>SUMIF('KRM Sensitivities'!$C$4:$C$422,"="&amp;$A46,'KRM Sensitivities'!$DK$4:$DK$65536)</f>
        <v>0</v>
      </c>
      <c r="DI46" s="80">
        <f>SUMIF('KRM Sensitivities'!$C$4:$C$422,"="&amp;$A46,'KRM Sensitivities'!$DL$4:$DL$65536)</f>
        <v>0</v>
      </c>
      <c r="DJ46" s="80">
        <f>SUMIF('KRM Sensitivities'!$C$4:$C$422,"="&amp;$A46,'KRM Sensitivities'!$DM$4:$DM$65536)</f>
        <v>0</v>
      </c>
      <c r="DK46" s="80">
        <f>SUMIF('KRM Sensitivities'!$C$4:$C$422,"="&amp;$A46,'KRM Sensitivities'!$DN$4:$DN$65536)</f>
        <v>0</v>
      </c>
      <c r="DL46" s="80">
        <f>SUMIF('KRM Sensitivities'!$C$4:$C$422,"="&amp;$A46,'KRM Sensitivities'!$DO$4:$DO$65536)</f>
        <v>0</v>
      </c>
      <c r="DM46" s="80">
        <f>SUMIF('KRM Sensitivities'!$C$4:$C$422,"="&amp;$A46,'KRM Sensitivities'!$DP$4:$DP$65536)</f>
        <v>0</v>
      </c>
      <c r="DN46" s="80">
        <f>SUMIF('KRM Sensitivities'!$C$4:$C$422,"="&amp;$A46,'KRM Sensitivities'!$DQ$4:$DQ$65536)</f>
        <v>0</v>
      </c>
      <c r="DO46" s="80">
        <f>SUMIF('KRM Sensitivities'!$C$4:$C$422,"="&amp;$A46,'KRM Sensitivities'!$DR$4:$DR$65536)</f>
        <v>0</v>
      </c>
      <c r="DP46" s="80">
        <f>SUMIF('KRM Sensitivities'!$C$4:$C$422,"="&amp;$A46,'KRM Sensitivities'!$DS$4:$DS$65536)</f>
        <v>0</v>
      </c>
      <c r="DQ46" s="80">
        <f>SUMIF('KRM Sensitivities'!$C$4:$C$422,"="&amp;$A46,'KRM Sensitivities'!$DT$4:$DT$65536)</f>
        <v>0</v>
      </c>
      <c r="DR46" s="61" t="str">
        <f t="shared" si="0"/>
        <v>CCB3Y</v>
      </c>
      <c r="DS46" s="61" t="str">
        <f t="shared" si="1"/>
        <v>CCBCAD3Y</v>
      </c>
    </row>
    <row r="47" spans="1:123" x14ac:dyDescent="0.2">
      <c r="A47">
        <v>404</v>
      </c>
      <c r="B47" t="s">
        <v>9</v>
      </c>
      <c r="C47" t="s">
        <v>369</v>
      </c>
      <c r="D47" t="s">
        <v>526</v>
      </c>
      <c r="E47" t="s">
        <v>523</v>
      </c>
      <c r="F47" t="s">
        <v>34</v>
      </c>
      <c r="G47">
        <v>0.21453700000000001</v>
      </c>
      <c r="H47">
        <v>0.34176099999999998</v>
      </c>
      <c r="I47" s="80">
        <f>SUMIF('KRM Sensitivities'!$C$4:$C$422,"="&amp;$A47,'KRM Sensitivities'!$L$4:$L$65536)</f>
        <v>44.75</v>
      </c>
      <c r="J47" s="80">
        <f>SUMIF('KRM Sensitivities'!$C$4:$C$422,"="&amp;$A47,'KRM Sensitivities'!$M$4:$M$65536)</f>
        <v>44.75</v>
      </c>
      <c r="K47" s="80">
        <f>SUMIF('KRM Sensitivities'!$C$4:$C$422,"="&amp;$A47,'KRM Sensitivities'!$N$4:$N$65536)</f>
        <v>44.75</v>
      </c>
      <c r="L47" s="80">
        <f>SUMIF('KRM Sensitivities'!$C$4:$C$422,"="&amp;$A47,'KRM Sensitivities'!$O$4:$O$65536)</f>
        <v>44.75</v>
      </c>
      <c r="M47" s="80">
        <f>SUMIF('KRM Sensitivities'!$C$4:$C$422,"="&amp;$A47,'KRM Sensitivities'!$P$4:$P$65536)</f>
        <v>54.050000000000004</v>
      </c>
      <c r="N47" s="80">
        <f>SUMIF('KRM Sensitivities'!$C$4:$C$422,"="&amp;$A47,'KRM Sensitivities'!$Q$4:$Q$65536)</f>
        <v>54.050000000000004</v>
      </c>
      <c r="O47" s="80">
        <f>SUMIF('KRM Sensitivities'!$C$4:$C$422,"="&amp;$A47,'KRM Sensitivities'!$R$4:$R$65536)</f>
        <v>0</v>
      </c>
      <c r="P47" s="80">
        <f>SUMIF('KRM Sensitivities'!$C$4:$C$422,"="&amp;$A47,'KRM Sensitivities'!$S$4:$S$65536)</f>
        <v>0</v>
      </c>
      <c r="Q47" s="80">
        <f>SUMIF('KRM Sensitivities'!$C$4:$C$422,"="&amp;$A47,'KRM Sensitivities'!$T$4:$T$65536)</f>
        <v>0</v>
      </c>
      <c r="R47" s="80">
        <f>SUMIF('KRM Sensitivities'!$C$4:$C$422,"="&amp;$A47,'KRM Sensitivities'!$U$4:$U$65536)</f>
        <v>0</v>
      </c>
      <c r="S47" s="80">
        <f>SUMIF('KRM Sensitivities'!$C$4:$C$422,"="&amp;$A47,'KRM Sensitivities'!$V$4:$V$65536)</f>
        <v>53.7</v>
      </c>
      <c r="T47" s="80">
        <f>SUMIF('KRM Sensitivities'!$C$4:$C$422,"="&amp;$A47,'KRM Sensitivities'!$W$4:$W$65536)</f>
        <v>53.7</v>
      </c>
      <c r="U47" s="80">
        <f>SUMIF('KRM Sensitivities'!$C$4:$C$422,"="&amp;$A47,'KRM Sensitivities'!$X$4:$X$65536)</f>
        <v>0</v>
      </c>
      <c r="V47" s="80">
        <f>SUMIF('KRM Sensitivities'!$C$4:$C$422,"="&amp;$A47,'KRM Sensitivities'!$Y$4:$Y$65536)</f>
        <v>0</v>
      </c>
      <c r="W47" s="80">
        <f>SUMIF('KRM Sensitivities'!$C$4:$C$422,"="&amp;$A47,'KRM Sensitivities'!$Z$4:$Z$65536)</f>
        <v>0.35</v>
      </c>
      <c r="X47" s="80">
        <f>SUMIF('KRM Sensitivities'!$C$4:$C$422,"="&amp;$A47,'KRM Sensitivities'!$AA$4:$AA$65536)</f>
        <v>0.35</v>
      </c>
      <c r="Y47" s="80">
        <f>SUMIF('KRM Sensitivities'!$C$4:$C$422,"="&amp;$A47,'KRM Sensitivities'!$AB$4:$AB$65536)</f>
        <v>0</v>
      </c>
      <c r="Z47" s="80">
        <f>SUMIF('KRM Sensitivities'!$C$4:$C$422,"="&amp;$A47,'KRM Sensitivities'!$AC$4:$AC$65536)</f>
        <v>0</v>
      </c>
      <c r="AA47" s="80">
        <f>SUMIF('KRM Sensitivities'!$C$4:$C$422,"="&amp;$A47,'KRM Sensitivities'!$AD$4:$AD$65536)</f>
        <v>0</v>
      </c>
      <c r="AB47" s="80">
        <f>SUMIF('KRM Sensitivities'!$C$4:$C$422,"="&amp;$A47,'KRM Sensitivities'!$AE$4:$AE$65536)</f>
        <v>0</v>
      </c>
      <c r="AC47" s="80">
        <f>SUMIF('KRM Sensitivities'!$C$4:$C$422,"="&amp;$A47,'KRM Sensitivities'!$AF$4:$AF$65536)</f>
        <v>0</v>
      </c>
      <c r="AD47" s="80">
        <f>SUMIF('KRM Sensitivities'!$C$4:$C$422,"="&amp;$A47,'KRM Sensitivities'!$AG$4:$AG$65536)</f>
        <v>0</v>
      </c>
      <c r="AE47" s="80">
        <f>SUMIF('KRM Sensitivities'!$C$4:$C$422,"="&amp;$A47,'KRM Sensitivities'!$AH$4:$AH$65536)</f>
        <v>0</v>
      </c>
      <c r="AF47" s="80">
        <f>SUMIF('KRM Sensitivities'!$C$4:$C$422,"="&amp;$A47,'KRM Sensitivities'!$AI$4:$AI$65536)</f>
        <v>0</v>
      </c>
      <c r="AG47" s="80">
        <f>SUMIF('KRM Sensitivities'!$C$4:$C$422,"="&amp;$A47,'KRM Sensitivities'!$AJ$4:$AJ$65536)</f>
        <v>0</v>
      </c>
      <c r="AH47" s="80">
        <f>SUMIF('KRM Sensitivities'!$C$4:$C$422,"="&amp;$A47,'KRM Sensitivities'!$AK$4:$AK$65536)</f>
        <v>0</v>
      </c>
      <c r="AI47" s="80">
        <f>SUMIF('KRM Sensitivities'!$C$4:$C$422,"="&amp;$A47,'KRM Sensitivities'!$AL$4:$AL$65536)</f>
        <v>0</v>
      </c>
      <c r="AJ47" s="80">
        <f>SUMIF('KRM Sensitivities'!$C$4:$C$422,"="&amp;$A47,'KRM Sensitivities'!$AM$4:$AM$65536)</f>
        <v>0</v>
      </c>
      <c r="AK47" s="80">
        <f>SUMIF('KRM Sensitivities'!$C$4:$C$422,"="&amp;$A47,'KRM Sensitivities'!$AN$4:$AN$65536)</f>
        <v>0</v>
      </c>
      <c r="AL47" s="80">
        <f>SUMIF('KRM Sensitivities'!$C$4:$C$422,"="&amp;$A47,'KRM Sensitivities'!$AO$4:$AO$65536)</f>
        <v>0</v>
      </c>
      <c r="AM47" s="80">
        <f>SUMIF('KRM Sensitivities'!$C$4:$C$422,"="&amp;$A47,'KRM Sensitivities'!$AP$4:$AP$65536)</f>
        <v>0</v>
      </c>
      <c r="AN47" s="80">
        <f>SUMIF('KRM Sensitivities'!$C$4:$C$422,"="&amp;$A47,'KRM Sensitivities'!$AQ$4:$AQ$65536)</f>
        <v>0</v>
      </c>
      <c r="AO47" s="80">
        <f>SUMIF('KRM Sensitivities'!$C$4:$C$422,"="&amp;$A47,'KRM Sensitivities'!$AR$4:$AR$65536)</f>
        <v>0</v>
      </c>
      <c r="AP47" s="80">
        <f>SUMIF('KRM Sensitivities'!$C$4:$C$422,"="&amp;$A47,'KRM Sensitivities'!$AS$4:$AS$65536)</f>
        <v>0</v>
      </c>
      <c r="AQ47" s="80">
        <f>SUMIF('KRM Sensitivities'!$C$4:$C$422,"="&amp;$A47,'KRM Sensitivities'!$AT$4:$AT$65536)</f>
        <v>0</v>
      </c>
      <c r="AR47" s="80">
        <f>SUMIF('KRM Sensitivities'!$C$4:$C$422,"="&amp;$A47,'KRM Sensitivities'!$AU$4:$AU$65536)</f>
        <v>0</v>
      </c>
      <c r="AS47" s="80">
        <f>SUMIF('KRM Sensitivities'!$C$4:$C$422,"="&amp;$A47,'KRM Sensitivities'!$AV$4:$AV$65536)</f>
        <v>0</v>
      </c>
      <c r="AT47" s="80">
        <f>SUMIF('KRM Sensitivities'!$C$4:$C$422,"="&amp;$A47,'KRM Sensitivities'!$AW$4:$AW$65536)</f>
        <v>0</v>
      </c>
      <c r="AU47" s="80">
        <f>SUMIF('KRM Sensitivities'!$C$4:$C$422,"="&amp;$A47,'KRM Sensitivities'!$AX$4:$AX$65536)</f>
        <v>0</v>
      </c>
      <c r="AV47" s="80">
        <f>SUMIF('KRM Sensitivities'!$C$4:$C$422,"="&amp;$A47,'KRM Sensitivities'!$AY$4:$AY$65536)</f>
        <v>0</v>
      </c>
      <c r="AW47" s="80">
        <f>SUMIF('KRM Sensitivities'!$C$4:$C$422,"="&amp;$A47,'KRM Sensitivities'!$AZ$4:$AZ$65536)</f>
        <v>0</v>
      </c>
      <c r="AX47" s="80">
        <f>SUMIF('KRM Sensitivities'!$C$4:$C$422,"="&amp;$A47,'KRM Sensitivities'!$BA$4:$BA$65536)</f>
        <v>0</v>
      </c>
      <c r="AY47" s="80">
        <f>SUMIF('KRM Sensitivities'!$C$4:$C$422,"="&amp;$A47,'KRM Sensitivities'!$BB$4:$BB$65536)</f>
        <v>0</v>
      </c>
      <c r="AZ47" s="80">
        <f>SUMIF('KRM Sensitivities'!$C$4:$C$422,"="&amp;$A47,'KRM Sensitivities'!$BC$4:$BC$65536)</f>
        <v>0</v>
      </c>
      <c r="BA47" s="80">
        <f>SUMIF('KRM Sensitivities'!$C$4:$C$422,"="&amp;$A47,'KRM Sensitivities'!$BD$4:$BD$65536)</f>
        <v>0</v>
      </c>
      <c r="BB47" s="80">
        <f>SUMIF('KRM Sensitivities'!$C$4:$C$422,"="&amp;$A47,'KRM Sensitivities'!$BE$4:$BE$65536)</f>
        <v>0</v>
      </c>
      <c r="BC47" s="80">
        <f>SUMIF('KRM Sensitivities'!$C$4:$C$422,"="&amp;$A47,'KRM Sensitivities'!$BF$4:$BF$65536)</f>
        <v>0</v>
      </c>
      <c r="BD47" s="80">
        <f>SUMIF('KRM Sensitivities'!$C$4:$C$422,"="&amp;$A47,'KRM Sensitivities'!$BG$4:$BG$65536)</f>
        <v>-9.3000000000000007</v>
      </c>
      <c r="BE47" s="80">
        <f>SUMIF('KRM Sensitivities'!$C$4:$C$422,"="&amp;$A47,'KRM Sensitivities'!$BH$4:$BH$65536)</f>
        <v>0</v>
      </c>
      <c r="BF47" s="80">
        <f>SUMIF('KRM Sensitivities'!$C$4:$C$422,"="&amp;$A47,'KRM Sensitivities'!$BI$4:$BI$65536)</f>
        <v>0</v>
      </c>
      <c r="BG47" s="80">
        <f>SUMIF('KRM Sensitivities'!$C$4:$C$422,"="&amp;$A47,'KRM Sensitivities'!$BJ$4:$BJ$65536)</f>
        <v>0</v>
      </c>
      <c r="BH47" s="80">
        <f>SUMIF('KRM Sensitivities'!$C$4:$C$422,"="&amp;$A47,'KRM Sensitivities'!$BL$4:$BL$65536)</f>
        <v>0</v>
      </c>
      <c r="BI47" s="80">
        <f>SUMIF('KRM Sensitivities'!$C$4:$C$422,"="&amp;$A47,'KRM Sensitivities'!$BM$4:$BM$65536)</f>
        <v>0</v>
      </c>
      <c r="BJ47" s="80">
        <f>SUMIF('KRM Sensitivities'!$C$4:$C$422,"="&amp;$A47,'KRM Sensitivities'!$BK$4:$BK$65536)</f>
        <v>0</v>
      </c>
      <c r="BK47" s="80">
        <f>SUMIF('KRM Sensitivities'!$C$4:$C$422,"="&amp;$A47,'KRM Sensitivities'!$BN$4:$BN$65536)</f>
        <v>0</v>
      </c>
      <c r="BL47" s="80">
        <f>SUMIF('KRM Sensitivities'!$C$4:$C$422,"="&amp;$A47,'KRM Sensitivities'!$BO$4:$BO$65536)</f>
        <v>-9.3000000000000007</v>
      </c>
      <c r="BM47" s="80">
        <f>SUMIF('KRM Sensitivities'!$C$4:$C$422,"="&amp;$A47,'KRM Sensitivities'!$BP$4:$BP$65536)</f>
        <v>0</v>
      </c>
      <c r="BN47" s="80">
        <f>SUMIF('KRM Sensitivities'!$C$4:$C$422,"="&amp;$A47,'KRM Sensitivities'!$BQ$4:$BQ$65536)</f>
        <v>0</v>
      </c>
      <c r="BO47" s="80">
        <f>SUMIF('KRM Sensitivities'!$C$4:$C$422,"="&amp;$A47,'KRM Sensitivities'!$BR$4:$BR$65536)</f>
        <v>0</v>
      </c>
      <c r="BP47" s="80">
        <f>SUMIF('KRM Sensitivities'!$C$4:$C$422,"="&amp;$A47,'KRM Sensitivities'!$BS$4:$BS$65536)</f>
        <v>0</v>
      </c>
      <c r="BQ47" s="80">
        <f>SUMIF('KRM Sensitivities'!$C$4:$C$422,"="&amp;$A47,'KRM Sensitivities'!$BT$4:$BT$65536)</f>
        <v>0</v>
      </c>
      <c r="BR47" s="80">
        <f>SUMIF('KRM Sensitivities'!$C$4:$C$422,"="&amp;$A47,'KRM Sensitivities'!$BU$4:$BU$65536)</f>
        <v>0</v>
      </c>
      <c r="BS47" s="80">
        <f>SUMIF('KRM Sensitivities'!$C$4:$C$422,"="&amp;$A47,'KRM Sensitivities'!$BV$4:$BV$65536)</f>
        <v>0</v>
      </c>
      <c r="BT47" s="80">
        <f>SUMIF('KRM Sensitivities'!$C$4:$C$422,"="&amp;$A47,'KRM Sensitivities'!$BW$4:$BW$65536)</f>
        <v>0</v>
      </c>
      <c r="BU47" s="80">
        <f>SUMIF('KRM Sensitivities'!$C$4:$C$422,"="&amp;$A47,'KRM Sensitivities'!$BX$4:$BX$65536)</f>
        <v>0</v>
      </c>
      <c r="BV47" s="80">
        <f>SUMIF('KRM Sensitivities'!$C$4:$C$422,"="&amp;$A47,'KRM Sensitivities'!$BY$4:$BY$65536)</f>
        <v>0</v>
      </c>
      <c r="BW47" s="80">
        <f>SUMIF('KRM Sensitivities'!$C$4:$C$422,"="&amp;$A47,'KRM Sensitivities'!$BZ$4:$BZ$65536)</f>
        <v>0</v>
      </c>
      <c r="BX47" s="80">
        <f>SUMIF('KRM Sensitivities'!$C$4:$C$422,"="&amp;$A47,'KRM Sensitivities'!$CA$4:$CA$65536)</f>
        <v>0</v>
      </c>
      <c r="BY47" s="80">
        <f>SUMIF('KRM Sensitivities'!$C$4:$C$422,"="&amp;$A47,'KRM Sensitivities'!$CB$4:$CB$65536)</f>
        <v>0</v>
      </c>
      <c r="BZ47" s="80">
        <f>SUMIF('KRM Sensitivities'!$C$4:$C$422,"="&amp;$A47,'KRM Sensitivities'!$CC$4:$CC$65536)</f>
        <v>0</v>
      </c>
      <c r="CA47" s="80">
        <f>SUMIF('KRM Sensitivities'!$C$4:$C$422,"="&amp;$A47,'KRM Sensitivities'!$CD$4:$CD$65536)</f>
        <v>0</v>
      </c>
      <c r="CB47" s="80">
        <f>SUMIF('KRM Sensitivities'!$C$4:$C$422,"="&amp;$A47,'KRM Sensitivities'!$CE$4:$CE$65536)</f>
        <v>-9.3000000000000007</v>
      </c>
      <c r="CC47" s="80">
        <f>SUMIF('KRM Sensitivities'!$C$4:$C$422,"="&amp;$A47,'KRM Sensitivities'!$CF$4:$CF$65536)</f>
        <v>-9.3000000000000007</v>
      </c>
      <c r="CD47" s="80">
        <f>SUMIF('KRM Sensitivities'!$C$4:$C$422,"="&amp;$A47,'KRM Sensitivities'!$CG$4:$CG$65536)</f>
        <v>0</v>
      </c>
      <c r="CE47" s="80">
        <f>SUMIF('KRM Sensitivities'!$C$4:$C$422,"="&amp;$A47,'KRM Sensitivities'!$CH$4:$CH$65536)</f>
        <v>0</v>
      </c>
      <c r="CF47" s="80">
        <f>SUMIF('KRM Sensitivities'!$C$4:$C$422,"="&amp;$A47,'KRM Sensitivities'!$CI$4:$CI$65536)</f>
        <v>0</v>
      </c>
      <c r="CG47" s="80">
        <f>SUMIF('KRM Sensitivities'!$C$4:$C$422,"="&amp;$A47,'KRM Sensitivities'!$CJ$4:$CJ$65536)</f>
        <v>0</v>
      </c>
      <c r="CH47" s="80">
        <f>SUMIF('KRM Sensitivities'!$C$4:$C$422,"="&amp;$A47,'KRM Sensitivities'!$CK$4:$CK$65536)</f>
        <v>0</v>
      </c>
      <c r="CI47" s="80">
        <f>SUMIF('KRM Sensitivities'!$C$4:$C$422,"="&amp;$A47,'KRM Sensitivities'!$CL$4:$CL$65536)</f>
        <v>0</v>
      </c>
      <c r="CJ47" s="80">
        <f>SUMIF('KRM Sensitivities'!$C$4:$C$422,"="&amp;$A47,'KRM Sensitivities'!$CM$4:$CM$65536)</f>
        <v>0</v>
      </c>
      <c r="CK47" s="80">
        <f>SUMIF('KRM Sensitivities'!$C$4:$C$422,"="&amp;$A47,'KRM Sensitivities'!$CN$4:$CN$65536)</f>
        <v>0</v>
      </c>
      <c r="CL47" s="80">
        <f>SUMIF('KRM Sensitivities'!$C$4:$C$422,"="&amp;$A47,'KRM Sensitivities'!$CO$4:$CO$65536)</f>
        <v>0</v>
      </c>
      <c r="CM47" s="80">
        <f>SUMIF('KRM Sensitivities'!$C$4:$C$422,"="&amp;$A47,'KRM Sensitivities'!$CP$4:$CP$65536)</f>
        <v>0</v>
      </c>
      <c r="CN47" s="80">
        <f>SUMIF('KRM Sensitivities'!$C$4:$C$422,"="&amp;$A47,'KRM Sensitivities'!$CQ$4:$CQ$65536)</f>
        <v>0</v>
      </c>
      <c r="CO47" s="80">
        <f>SUMIF('KRM Sensitivities'!$C$4:$C$422,"="&amp;$A47,'KRM Sensitivities'!$CR$4:$CR$65536)</f>
        <v>0</v>
      </c>
      <c r="CP47" s="80">
        <f>SUMIF('KRM Sensitivities'!$C$4:$C$422,"="&amp;$A47,'KRM Sensitivities'!$CS$4:$CS$65536)</f>
        <v>0</v>
      </c>
      <c r="CQ47" s="80">
        <f>SUMIF('KRM Sensitivities'!$C$4:$C$422,"="&amp;$A47,'KRM Sensitivities'!$CT$4:$CT$65536)</f>
        <v>0</v>
      </c>
      <c r="CR47" s="80">
        <f>SUMIF('KRM Sensitivities'!$C$4:$C$422,"="&amp;$A47,'KRM Sensitivities'!$CU$4:$CU$65536)</f>
        <v>0</v>
      </c>
      <c r="CS47" s="80">
        <f>SUMIF('KRM Sensitivities'!$C$4:$C$422,"="&amp;$A47,'KRM Sensitivities'!$CV$4:$CV$65536)</f>
        <v>0</v>
      </c>
      <c r="CT47" s="80">
        <f>SUMIF('KRM Sensitivities'!$C$4:$C$422,"="&amp;$A47,'KRM Sensitivities'!$CW$4:$CW$65536)</f>
        <v>0</v>
      </c>
      <c r="CU47" s="80">
        <f>SUMIF('KRM Sensitivities'!$C$4:$C$422,"="&amp;$A47,'KRM Sensitivities'!$CX$4:$CX$65536)</f>
        <v>0</v>
      </c>
      <c r="CV47" s="80">
        <f>SUMIF('KRM Sensitivities'!$C$4:$C$422,"="&amp;$A47,'KRM Sensitivities'!$CY$4:$CY$65536)</f>
        <v>0</v>
      </c>
      <c r="CW47" s="80">
        <f>SUMIF('KRM Sensitivities'!$C$4:$C$422,"="&amp;$A47,'KRM Sensitivities'!$CZ$4:$CZ$65536)</f>
        <v>0</v>
      </c>
      <c r="CX47" s="80">
        <f>SUMIF('KRM Sensitivities'!$C$4:$C$422,"="&amp;$A47,'KRM Sensitivities'!$DA$4:$DA$65536)</f>
        <v>0</v>
      </c>
      <c r="CY47" s="80">
        <f>SUMIF('KRM Sensitivities'!$C$4:$C$422,"="&amp;$A47,'KRM Sensitivities'!$DB$4:$DB$65536)</f>
        <v>0</v>
      </c>
      <c r="CZ47" s="80">
        <f>SUMIF('KRM Sensitivities'!$C$4:$C$422,"="&amp;$A47,'KRM Sensitivities'!$DC$4:$DC$65536)</f>
        <v>0</v>
      </c>
      <c r="DA47" s="80">
        <f>SUMIF('KRM Sensitivities'!$C$4:$C$422,"="&amp;$A47,'KRM Sensitivities'!$DD$4:$DD$65536)</f>
        <v>0</v>
      </c>
      <c r="DB47" s="80">
        <f>SUMIF('KRM Sensitivities'!$C$4:$C$422,"="&amp;$A47,'KRM Sensitivities'!$DE$4:$DE$65536)</f>
        <v>0</v>
      </c>
      <c r="DC47" s="80">
        <f>SUMIF('KRM Sensitivities'!$C$4:$C$422,"="&amp;$A47,'KRM Sensitivities'!$DF$4:$DF$65536)</f>
        <v>0</v>
      </c>
      <c r="DD47" s="80">
        <f>SUMIF('KRM Sensitivities'!$C$4:$C$422,"="&amp;$A47,'KRM Sensitivities'!$DG$4:$DG$65536)</f>
        <v>0</v>
      </c>
      <c r="DE47" s="80">
        <f>SUMIF('KRM Sensitivities'!$C$4:$C$422,"="&amp;$A47,'KRM Sensitivities'!$DH$4:$DH$65536)</f>
        <v>0</v>
      </c>
      <c r="DF47" s="80">
        <f>SUMIF('KRM Sensitivities'!$C$4:$C$422,"="&amp;$A47,'KRM Sensitivities'!$DI$4:$DI$65536)</f>
        <v>0</v>
      </c>
      <c r="DG47" s="80">
        <f>SUMIF('KRM Sensitivities'!$C$4:$C$422,"="&amp;$A47,'KRM Sensitivities'!$DJ$4:$DJ$65536)</f>
        <v>0</v>
      </c>
      <c r="DH47" s="80">
        <f>SUMIF('KRM Sensitivities'!$C$4:$C$422,"="&amp;$A47,'KRM Sensitivities'!$DK$4:$DK$65536)</f>
        <v>0</v>
      </c>
      <c r="DI47" s="80">
        <f>SUMIF('KRM Sensitivities'!$C$4:$C$422,"="&amp;$A47,'KRM Sensitivities'!$DL$4:$DL$65536)</f>
        <v>0</v>
      </c>
      <c r="DJ47" s="80">
        <f>SUMIF('KRM Sensitivities'!$C$4:$C$422,"="&amp;$A47,'KRM Sensitivities'!$DM$4:$DM$65536)</f>
        <v>0</v>
      </c>
      <c r="DK47" s="80">
        <f>SUMIF('KRM Sensitivities'!$C$4:$C$422,"="&amp;$A47,'KRM Sensitivities'!$DN$4:$DN$65536)</f>
        <v>0</v>
      </c>
      <c r="DL47" s="80">
        <f>SUMIF('KRM Sensitivities'!$C$4:$C$422,"="&amp;$A47,'KRM Sensitivities'!$DO$4:$DO$65536)</f>
        <v>0</v>
      </c>
      <c r="DM47" s="80">
        <f>SUMIF('KRM Sensitivities'!$C$4:$C$422,"="&amp;$A47,'KRM Sensitivities'!$DP$4:$DP$65536)</f>
        <v>0</v>
      </c>
      <c r="DN47" s="80">
        <f>SUMIF('KRM Sensitivities'!$C$4:$C$422,"="&amp;$A47,'KRM Sensitivities'!$DQ$4:$DQ$65536)</f>
        <v>0</v>
      </c>
      <c r="DO47" s="80">
        <f>SUMIF('KRM Sensitivities'!$C$4:$C$422,"="&amp;$A47,'KRM Sensitivities'!$DR$4:$DR$65536)</f>
        <v>0</v>
      </c>
      <c r="DP47" s="80">
        <f>SUMIF('KRM Sensitivities'!$C$4:$C$422,"="&amp;$A47,'KRM Sensitivities'!$DS$4:$DS$65536)</f>
        <v>0</v>
      </c>
      <c r="DQ47" s="80">
        <f>SUMIF('KRM Sensitivities'!$C$4:$C$422,"="&amp;$A47,'KRM Sensitivities'!$DT$4:$DT$65536)</f>
        <v>0</v>
      </c>
      <c r="DR47" s="61" t="str">
        <f t="shared" si="0"/>
        <v>CCB5Y</v>
      </c>
      <c r="DS47" s="61" t="str">
        <f t="shared" si="1"/>
        <v>CCBCAD5Y</v>
      </c>
    </row>
    <row r="48" spans="1:123" x14ac:dyDescent="0.2">
      <c r="A48">
        <v>405</v>
      </c>
      <c r="B48" t="s">
        <v>9</v>
      </c>
      <c r="C48" t="s">
        <v>369</v>
      </c>
      <c r="D48" t="s">
        <v>526</v>
      </c>
      <c r="E48" t="s">
        <v>523</v>
      </c>
      <c r="F48" t="s">
        <v>7</v>
      </c>
      <c r="G48">
        <v>0.22616</v>
      </c>
      <c r="H48">
        <v>0.40585599999999999</v>
      </c>
      <c r="I48" s="80">
        <f>SUMIF('KRM Sensitivities'!$C$4:$C$422,"="&amp;$A48,'KRM Sensitivities'!$L$4:$L$65536)</f>
        <v>108.44</v>
      </c>
      <c r="J48" s="80">
        <f>SUMIF('KRM Sensitivities'!$C$4:$C$422,"="&amp;$A48,'KRM Sensitivities'!$M$4:$M$65536)</f>
        <v>108.44</v>
      </c>
      <c r="K48" s="80">
        <f>SUMIF('KRM Sensitivities'!$C$4:$C$422,"="&amp;$A48,'KRM Sensitivities'!$N$4:$N$65536)</f>
        <v>108.44</v>
      </c>
      <c r="L48" s="80">
        <f>SUMIF('KRM Sensitivities'!$C$4:$C$422,"="&amp;$A48,'KRM Sensitivities'!$O$4:$O$65536)</f>
        <v>108.44</v>
      </c>
      <c r="M48" s="80">
        <f>SUMIF('KRM Sensitivities'!$C$4:$C$422,"="&amp;$A48,'KRM Sensitivities'!$P$4:$P$65536)</f>
        <v>87.33</v>
      </c>
      <c r="N48" s="80">
        <f>SUMIF('KRM Sensitivities'!$C$4:$C$422,"="&amp;$A48,'KRM Sensitivities'!$Q$4:$Q$65536)</f>
        <v>87.33</v>
      </c>
      <c r="O48" s="80">
        <f>SUMIF('KRM Sensitivities'!$C$4:$C$422,"="&amp;$A48,'KRM Sensitivities'!$R$4:$R$65536)</f>
        <v>0</v>
      </c>
      <c r="P48" s="80">
        <f>SUMIF('KRM Sensitivities'!$C$4:$C$422,"="&amp;$A48,'KRM Sensitivities'!$S$4:$S$65536)</f>
        <v>0</v>
      </c>
      <c r="Q48" s="80">
        <f>SUMIF('KRM Sensitivities'!$C$4:$C$422,"="&amp;$A48,'KRM Sensitivities'!$T$4:$T$65536)</f>
        <v>0</v>
      </c>
      <c r="R48" s="80">
        <f>SUMIF('KRM Sensitivities'!$C$4:$C$422,"="&amp;$A48,'KRM Sensitivities'!$U$4:$U$65536)</f>
        <v>0</v>
      </c>
      <c r="S48" s="80">
        <f>SUMIF('KRM Sensitivities'!$C$4:$C$422,"="&amp;$A48,'KRM Sensitivities'!$V$4:$V$65536)</f>
        <v>87.1</v>
      </c>
      <c r="T48" s="80">
        <f>SUMIF('KRM Sensitivities'!$C$4:$C$422,"="&amp;$A48,'KRM Sensitivities'!$W$4:$W$65536)</f>
        <v>87.1</v>
      </c>
      <c r="U48" s="80">
        <f>SUMIF('KRM Sensitivities'!$C$4:$C$422,"="&amp;$A48,'KRM Sensitivities'!$X$4:$X$65536)</f>
        <v>0</v>
      </c>
      <c r="V48" s="80">
        <f>SUMIF('KRM Sensitivities'!$C$4:$C$422,"="&amp;$A48,'KRM Sensitivities'!$Y$4:$Y$65536)</f>
        <v>0</v>
      </c>
      <c r="W48" s="80">
        <f>SUMIF('KRM Sensitivities'!$C$4:$C$422,"="&amp;$A48,'KRM Sensitivities'!$Z$4:$Z$65536)</f>
        <v>0.23</v>
      </c>
      <c r="X48" s="80">
        <f>SUMIF('KRM Sensitivities'!$C$4:$C$422,"="&amp;$A48,'KRM Sensitivities'!$AA$4:$AA$65536)</f>
        <v>0.23</v>
      </c>
      <c r="Y48" s="80">
        <f>SUMIF('KRM Sensitivities'!$C$4:$C$422,"="&amp;$A48,'KRM Sensitivities'!$AB$4:$AB$65536)</f>
        <v>0</v>
      </c>
      <c r="Z48" s="80">
        <f>SUMIF('KRM Sensitivities'!$C$4:$C$422,"="&amp;$A48,'KRM Sensitivities'!$AC$4:$AC$65536)</f>
        <v>0</v>
      </c>
      <c r="AA48" s="80">
        <f>SUMIF('KRM Sensitivities'!$C$4:$C$422,"="&amp;$A48,'KRM Sensitivities'!$AD$4:$AD$65536)</f>
        <v>0</v>
      </c>
      <c r="AB48" s="80">
        <f>SUMIF('KRM Sensitivities'!$C$4:$C$422,"="&amp;$A48,'KRM Sensitivities'!$AE$4:$AE$65536)</f>
        <v>0</v>
      </c>
      <c r="AC48" s="80">
        <f>SUMIF('KRM Sensitivities'!$C$4:$C$422,"="&amp;$A48,'KRM Sensitivities'!$AF$4:$AF$65536)</f>
        <v>0</v>
      </c>
      <c r="AD48" s="80">
        <f>SUMIF('KRM Sensitivities'!$C$4:$C$422,"="&amp;$A48,'KRM Sensitivities'!$AG$4:$AG$65536)</f>
        <v>0</v>
      </c>
      <c r="AE48" s="80">
        <f>SUMIF('KRM Sensitivities'!$C$4:$C$422,"="&amp;$A48,'KRM Sensitivities'!$AH$4:$AH$65536)</f>
        <v>0</v>
      </c>
      <c r="AF48" s="80">
        <f>SUMIF('KRM Sensitivities'!$C$4:$C$422,"="&amp;$A48,'KRM Sensitivities'!$AI$4:$AI$65536)</f>
        <v>0</v>
      </c>
      <c r="AG48" s="80">
        <f>SUMIF('KRM Sensitivities'!$C$4:$C$422,"="&amp;$A48,'KRM Sensitivities'!$AJ$4:$AJ$65536)</f>
        <v>0</v>
      </c>
      <c r="AH48" s="80">
        <f>SUMIF('KRM Sensitivities'!$C$4:$C$422,"="&amp;$A48,'KRM Sensitivities'!$AK$4:$AK$65536)</f>
        <v>0</v>
      </c>
      <c r="AI48" s="80">
        <f>SUMIF('KRM Sensitivities'!$C$4:$C$422,"="&amp;$A48,'KRM Sensitivities'!$AL$4:$AL$65536)</f>
        <v>0</v>
      </c>
      <c r="AJ48" s="80">
        <f>SUMIF('KRM Sensitivities'!$C$4:$C$422,"="&amp;$A48,'KRM Sensitivities'!$AM$4:$AM$65536)</f>
        <v>0</v>
      </c>
      <c r="AK48" s="80">
        <f>SUMIF('KRM Sensitivities'!$C$4:$C$422,"="&amp;$A48,'KRM Sensitivities'!$AN$4:$AN$65536)</f>
        <v>0</v>
      </c>
      <c r="AL48" s="80">
        <f>SUMIF('KRM Sensitivities'!$C$4:$C$422,"="&amp;$A48,'KRM Sensitivities'!$AO$4:$AO$65536)</f>
        <v>0</v>
      </c>
      <c r="AM48" s="80">
        <f>SUMIF('KRM Sensitivities'!$C$4:$C$422,"="&amp;$A48,'KRM Sensitivities'!$AP$4:$AP$65536)</f>
        <v>0</v>
      </c>
      <c r="AN48" s="80">
        <f>SUMIF('KRM Sensitivities'!$C$4:$C$422,"="&amp;$A48,'KRM Sensitivities'!$AQ$4:$AQ$65536)</f>
        <v>0</v>
      </c>
      <c r="AO48" s="80">
        <f>SUMIF('KRM Sensitivities'!$C$4:$C$422,"="&amp;$A48,'KRM Sensitivities'!$AR$4:$AR$65536)</f>
        <v>0</v>
      </c>
      <c r="AP48" s="80">
        <f>SUMIF('KRM Sensitivities'!$C$4:$C$422,"="&amp;$A48,'KRM Sensitivities'!$AS$4:$AS$65536)</f>
        <v>0</v>
      </c>
      <c r="AQ48" s="80">
        <f>SUMIF('KRM Sensitivities'!$C$4:$C$422,"="&amp;$A48,'KRM Sensitivities'!$AT$4:$AT$65536)</f>
        <v>0</v>
      </c>
      <c r="AR48" s="80">
        <f>SUMIF('KRM Sensitivities'!$C$4:$C$422,"="&amp;$A48,'KRM Sensitivities'!$AU$4:$AU$65536)</f>
        <v>0</v>
      </c>
      <c r="AS48" s="80">
        <f>SUMIF('KRM Sensitivities'!$C$4:$C$422,"="&amp;$A48,'KRM Sensitivities'!$AV$4:$AV$65536)</f>
        <v>0</v>
      </c>
      <c r="AT48" s="80">
        <f>SUMIF('KRM Sensitivities'!$C$4:$C$422,"="&amp;$A48,'KRM Sensitivities'!$AW$4:$AW$65536)</f>
        <v>0</v>
      </c>
      <c r="AU48" s="80">
        <f>SUMIF('KRM Sensitivities'!$C$4:$C$422,"="&amp;$A48,'KRM Sensitivities'!$AX$4:$AX$65536)</f>
        <v>0</v>
      </c>
      <c r="AV48" s="80">
        <f>SUMIF('KRM Sensitivities'!$C$4:$C$422,"="&amp;$A48,'KRM Sensitivities'!$AY$4:$AY$65536)</f>
        <v>0</v>
      </c>
      <c r="AW48" s="80">
        <f>SUMIF('KRM Sensitivities'!$C$4:$C$422,"="&amp;$A48,'KRM Sensitivities'!$AZ$4:$AZ$65536)</f>
        <v>0</v>
      </c>
      <c r="AX48" s="80">
        <f>SUMIF('KRM Sensitivities'!$C$4:$C$422,"="&amp;$A48,'KRM Sensitivities'!$BA$4:$BA$65536)</f>
        <v>0</v>
      </c>
      <c r="AY48" s="80">
        <f>SUMIF('KRM Sensitivities'!$C$4:$C$422,"="&amp;$A48,'KRM Sensitivities'!$BB$4:$BB$65536)</f>
        <v>0</v>
      </c>
      <c r="AZ48" s="80">
        <f>SUMIF('KRM Sensitivities'!$C$4:$C$422,"="&amp;$A48,'KRM Sensitivities'!$BC$4:$BC$65536)</f>
        <v>0</v>
      </c>
      <c r="BA48" s="80">
        <f>SUMIF('KRM Sensitivities'!$C$4:$C$422,"="&amp;$A48,'KRM Sensitivities'!$BD$4:$BD$65536)</f>
        <v>0</v>
      </c>
      <c r="BB48" s="80">
        <f>SUMIF('KRM Sensitivities'!$C$4:$C$422,"="&amp;$A48,'KRM Sensitivities'!$BE$4:$BE$65536)</f>
        <v>0</v>
      </c>
      <c r="BC48" s="80">
        <f>SUMIF('KRM Sensitivities'!$C$4:$C$422,"="&amp;$A48,'KRM Sensitivities'!$BF$4:$BF$65536)</f>
        <v>0</v>
      </c>
      <c r="BD48" s="80">
        <f>SUMIF('KRM Sensitivities'!$C$4:$C$422,"="&amp;$A48,'KRM Sensitivities'!$BG$4:$BG$65536)</f>
        <v>21.11</v>
      </c>
      <c r="BE48" s="80">
        <f>SUMIF('KRM Sensitivities'!$C$4:$C$422,"="&amp;$A48,'KRM Sensitivities'!$BH$4:$BH$65536)</f>
        <v>0</v>
      </c>
      <c r="BF48" s="80">
        <f>SUMIF('KRM Sensitivities'!$C$4:$C$422,"="&amp;$A48,'KRM Sensitivities'!$BI$4:$BI$65536)</f>
        <v>0</v>
      </c>
      <c r="BG48" s="80">
        <f>SUMIF('KRM Sensitivities'!$C$4:$C$422,"="&amp;$A48,'KRM Sensitivities'!$BJ$4:$BJ$65536)</f>
        <v>0</v>
      </c>
      <c r="BH48" s="80">
        <f>SUMIF('KRM Sensitivities'!$C$4:$C$422,"="&amp;$A48,'KRM Sensitivities'!$BL$4:$BL$65536)</f>
        <v>0</v>
      </c>
      <c r="BI48" s="80">
        <f>SUMIF('KRM Sensitivities'!$C$4:$C$422,"="&amp;$A48,'KRM Sensitivities'!$BM$4:$BM$65536)</f>
        <v>0</v>
      </c>
      <c r="BJ48" s="80">
        <f>SUMIF('KRM Sensitivities'!$C$4:$C$422,"="&amp;$A48,'KRM Sensitivities'!$BK$4:$BK$65536)</f>
        <v>0</v>
      </c>
      <c r="BK48" s="80">
        <f>SUMIF('KRM Sensitivities'!$C$4:$C$422,"="&amp;$A48,'KRM Sensitivities'!$BN$4:$BN$65536)</f>
        <v>0</v>
      </c>
      <c r="BL48" s="80">
        <f>SUMIF('KRM Sensitivities'!$C$4:$C$422,"="&amp;$A48,'KRM Sensitivities'!$BO$4:$BO$65536)</f>
        <v>21.11</v>
      </c>
      <c r="BM48" s="80">
        <f>SUMIF('KRM Sensitivities'!$C$4:$C$422,"="&amp;$A48,'KRM Sensitivities'!$BP$4:$BP$65536)</f>
        <v>0</v>
      </c>
      <c r="BN48" s="80">
        <f>SUMIF('KRM Sensitivities'!$C$4:$C$422,"="&amp;$A48,'KRM Sensitivities'!$BQ$4:$BQ$65536)</f>
        <v>0</v>
      </c>
      <c r="BO48" s="80">
        <f>SUMIF('KRM Sensitivities'!$C$4:$C$422,"="&amp;$A48,'KRM Sensitivities'!$BR$4:$BR$65536)</f>
        <v>0</v>
      </c>
      <c r="BP48" s="80">
        <f>SUMIF('KRM Sensitivities'!$C$4:$C$422,"="&amp;$A48,'KRM Sensitivities'!$BS$4:$BS$65536)</f>
        <v>0</v>
      </c>
      <c r="BQ48" s="80">
        <f>SUMIF('KRM Sensitivities'!$C$4:$C$422,"="&amp;$A48,'KRM Sensitivities'!$BT$4:$BT$65536)</f>
        <v>0</v>
      </c>
      <c r="BR48" s="80">
        <f>SUMIF('KRM Sensitivities'!$C$4:$C$422,"="&amp;$A48,'KRM Sensitivities'!$BU$4:$BU$65536)</f>
        <v>0</v>
      </c>
      <c r="BS48" s="80">
        <f>SUMIF('KRM Sensitivities'!$C$4:$C$422,"="&amp;$A48,'KRM Sensitivities'!$BV$4:$BV$65536)</f>
        <v>0</v>
      </c>
      <c r="BT48" s="80">
        <f>SUMIF('KRM Sensitivities'!$C$4:$C$422,"="&amp;$A48,'KRM Sensitivities'!$BW$4:$BW$65536)</f>
        <v>0</v>
      </c>
      <c r="BU48" s="80">
        <f>SUMIF('KRM Sensitivities'!$C$4:$C$422,"="&amp;$A48,'KRM Sensitivities'!$BX$4:$BX$65536)</f>
        <v>0</v>
      </c>
      <c r="BV48" s="80">
        <f>SUMIF('KRM Sensitivities'!$C$4:$C$422,"="&amp;$A48,'KRM Sensitivities'!$BY$4:$BY$65536)</f>
        <v>0</v>
      </c>
      <c r="BW48" s="80">
        <f>SUMIF('KRM Sensitivities'!$C$4:$C$422,"="&amp;$A48,'KRM Sensitivities'!$BZ$4:$BZ$65536)</f>
        <v>0</v>
      </c>
      <c r="BX48" s="80">
        <f>SUMIF('KRM Sensitivities'!$C$4:$C$422,"="&amp;$A48,'KRM Sensitivities'!$CA$4:$CA$65536)</f>
        <v>0</v>
      </c>
      <c r="BY48" s="80">
        <f>SUMIF('KRM Sensitivities'!$C$4:$C$422,"="&amp;$A48,'KRM Sensitivities'!$CB$4:$CB$65536)</f>
        <v>0</v>
      </c>
      <c r="BZ48" s="80">
        <f>SUMIF('KRM Sensitivities'!$C$4:$C$422,"="&amp;$A48,'KRM Sensitivities'!$CC$4:$CC$65536)</f>
        <v>0</v>
      </c>
      <c r="CA48" s="80">
        <f>SUMIF('KRM Sensitivities'!$C$4:$C$422,"="&amp;$A48,'KRM Sensitivities'!$CD$4:$CD$65536)</f>
        <v>0</v>
      </c>
      <c r="CB48" s="80">
        <f>SUMIF('KRM Sensitivities'!$C$4:$C$422,"="&amp;$A48,'KRM Sensitivities'!$CE$4:$CE$65536)</f>
        <v>21.11</v>
      </c>
      <c r="CC48" s="80">
        <f>SUMIF('KRM Sensitivities'!$C$4:$C$422,"="&amp;$A48,'KRM Sensitivities'!$CF$4:$CF$65536)</f>
        <v>21.11</v>
      </c>
      <c r="CD48" s="80">
        <f>SUMIF('KRM Sensitivities'!$C$4:$C$422,"="&amp;$A48,'KRM Sensitivities'!$CG$4:$CG$65536)</f>
        <v>0</v>
      </c>
      <c r="CE48" s="80">
        <f>SUMIF('KRM Sensitivities'!$C$4:$C$422,"="&amp;$A48,'KRM Sensitivities'!$CH$4:$CH$65536)</f>
        <v>0</v>
      </c>
      <c r="CF48" s="80">
        <f>SUMIF('KRM Sensitivities'!$C$4:$C$422,"="&amp;$A48,'KRM Sensitivities'!$CI$4:$CI$65536)</f>
        <v>0</v>
      </c>
      <c r="CG48" s="80">
        <f>SUMIF('KRM Sensitivities'!$C$4:$C$422,"="&amp;$A48,'KRM Sensitivities'!$CJ$4:$CJ$65536)</f>
        <v>0</v>
      </c>
      <c r="CH48" s="80">
        <f>SUMIF('KRM Sensitivities'!$C$4:$C$422,"="&amp;$A48,'KRM Sensitivities'!$CK$4:$CK$65536)</f>
        <v>0</v>
      </c>
      <c r="CI48" s="80">
        <f>SUMIF('KRM Sensitivities'!$C$4:$C$422,"="&amp;$A48,'KRM Sensitivities'!$CL$4:$CL$65536)</f>
        <v>0</v>
      </c>
      <c r="CJ48" s="80">
        <f>SUMIF('KRM Sensitivities'!$C$4:$C$422,"="&amp;$A48,'KRM Sensitivities'!$CM$4:$CM$65536)</f>
        <v>0</v>
      </c>
      <c r="CK48" s="80">
        <f>SUMIF('KRM Sensitivities'!$C$4:$C$422,"="&amp;$A48,'KRM Sensitivities'!$CN$4:$CN$65536)</f>
        <v>0</v>
      </c>
      <c r="CL48" s="80">
        <f>SUMIF('KRM Sensitivities'!$C$4:$C$422,"="&amp;$A48,'KRM Sensitivities'!$CO$4:$CO$65536)</f>
        <v>0</v>
      </c>
      <c r="CM48" s="80">
        <f>SUMIF('KRM Sensitivities'!$C$4:$C$422,"="&amp;$A48,'KRM Sensitivities'!$CP$4:$CP$65536)</f>
        <v>0</v>
      </c>
      <c r="CN48" s="80">
        <f>SUMIF('KRM Sensitivities'!$C$4:$C$422,"="&amp;$A48,'KRM Sensitivities'!$CQ$4:$CQ$65536)</f>
        <v>0</v>
      </c>
      <c r="CO48" s="80">
        <f>SUMIF('KRM Sensitivities'!$C$4:$C$422,"="&amp;$A48,'KRM Sensitivities'!$CR$4:$CR$65536)</f>
        <v>0</v>
      </c>
      <c r="CP48" s="80">
        <f>SUMIF('KRM Sensitivities'!$C$4:$C$422,"="&amp;$A48,'KRM Sensitivities'!$CS$4:$CS$65536)</f>
        <v>0</v>
      </c>
      <c r="CQ48" s="80">
        <f>SUMIF('KRM Sensitivities'!$C$4:$C$422,"="&amp;$A48,'KRM Sensitivities'!$CT$4:$CT$65536)</f>
        <v>0</v>
      </c>
      <c r="CR48" s="80">
        <f>SUMIF('KRM Sensitivities'!$C$4:$C$422,"="&amp;$A48,'KRM Sensitivities'!$CU$4:$CU$65536)</f>
        <v>0</v>
      </c>
      <c r="CS48" s="80">
        <f>SUMIF('KRM Sensitivities'!$C$4:$C$422,"="&amp;$A48,'KRM Sensitivities'!$CV$4:$CV$65536)</f>
        <v>0</v>
      </c>
      <c r="CT48" s="80">
        <f>SUMIF('KRM Sensitivities'!$C$4:$C$422,"="&amp;$A48,'KRM Sensitivities'!$CW$4:$CW$65536)</f>
        <v>0</v>
      </c>
      <c r="CU48" s="80">
        <f>SUMIF('KRM Sensitivities'!$C$4:$C$422,"="&amp;$A48,'KRM Sensitivities'!$CX$4:$CX$65536)</f>
        <v>0</v>
      </c>
      <c r="CV48" s="80">
        <f>SUMIF('KRM Sensitivities'!$C$4:$C$422,"="&amp;$A48,'KRM Sensitivities'!$CY$4:$CY$65536)</f>
        <v>0</v>
      </c>
      <c r="CW48" s="80">
        <f>SUMIF('KRM Sensitivities'!$C$4:$C$422,"="&amp;$A48,'KRM Sensitivities'!$CZ$4:$CZ$65536)</f>
        <v>0</v>
      </c>
      <c r="CX48" s="80">
        <f>SUMIF('KRM Sensitivities'!$C$4:$C$422,"="&amp;$A48,'KRM Sensitivities'!$DA$4:$DA$65536)</f>
        <v>0</v>
      </c>
      <c r="CY48" s="80">
        <f>SUMIF('KRM Sensitivities'!$C$4:$C$422,"="&amp;$A48,'KRM Sensitivities'!$DB$4:$DB$65536)</f>
        <v>0</v>
      </c>
      <c r="CZ48" s="80">
        <f>SUMIF('KRM Sensitivities'!$C$4:$C$422,"="&amp;$A48,'KRM Sensitivities'!$DC$4:$DC$65536)</f>
        <v>0</v>
      </c>
      <c r="DA48" s="80">
        <f>SUMIF('KRM Sensitivities'!$C$4:$C$422,"="&amp;$A48,'KRM Sensitivities'!$DD$4:$DD$65536)</f>
        <v>0</v>
      </c>
      <c r="DB48" s="80">
        <f>SUMIF('KRM Sensitivities'!$C$4:$C$422,"="&amp;$A48,'KRM Sensitivities'!$DE$4:$DE$65536)</f>
        <v>0</v>
      </c>
      <c r="DC48" s="80">
        <f>SUMIF('KRM Sensitivities'!$C$4:$C$422,"="&amp;$A48,'KRM Sensitivities'!$DF$4:$DF$65536)</f>
        <v>0</v>
      </c>
      <c r="DD48" s="80">
        <f>SUMIF('KRM Sensitivities'!$C$4:$C$422,"="&amp;$A48,'KRM Sensitivities'!$DG$4:$DG$65536)</f>
        <v>0</v>
      </c>
      <c r="DE48" s="80">
        <f>SUMIF('KRM Sensitivities'!$C$4:$C$422,"="&amp;$A48,'KRM Sensitivities'!$DH$4:$DH$65536)</f>
        <v>0</v>
      </c>
      <c r="DF48" s="80">
        <f>SUMIF('KRM Sensitivities'!$C$4:$C$422,"="&amp;$A48,'KRM Sensitivities'!$DI$4:$DI$65536)</f>
        <v>0</v>
      </c>
      <c r="DG48" s="80">
        <f>SUMIF('KRM Sensitivities'!$C$4:$C$422,"="&amp;$A48,'KRM Sensitivities'!$DJ$4:$DJ$65536)</f>
        <v>0</v>
      </c>
      <c r="DH48" s="80">
        <f>SUMIF('KRM Sensitivities'!$C$4:$C$422,"="&amp;$A48,'KRM Sensitivities'!$DK$4:$DK$65536)</f>
        <v>0</v>
      </c>
      <c r="DI48" s="80">
        <f>SUMIF('KRM Sensitivities'!$C$4:$C$422,"="&amp;$A48,'KRM Sensitivities'!$DL$4:$DL$65536)</f>
        <v>0</v>
      </c>
      <c r="DJ48" s="80">
        <f>SUMIF('KRM Sensitivities'!$C$4:$C$422,"="&amp;$A48,'KRM Sensitivities'!$DM$4:$DM$65536)</f>
        <v>0</v>
      </c>
      <c r="DK48" s="80">
        <f>SUMIF('KRM Sensitivities'!$C$4:$C$422,"="&amp;$A48,'KRM Sensitivities'!$DN$4:$DN$65536)</f>
        <v>0</v>
      </c>
      <c r="DL48" s="80">
        <f>SUMIF('KRM Sensitivities'!$C$4:$C$422,"="&amp;$A48,'KRM Sensitivities'!$DO$4:$DO$65536)</f>
        <v>0</v>
      </c>
      <c r="DM48" s="80">
        <f>SUMIF('KRM Sensitivities'!$C$4:$C$422,"="&amp;$A48,'KRM Sensitivities'!$DP$4:$DP$65536)</f>
        <v>0</v>
      </c>
      <c r="DN48" s="80">
        <f>SUMIF('KRM Sensitivities'!$C$4:$C$422,"="&amp;$A48,'KRM Sensitivities'!$DQ$4:$DQ$65536)</f>
        <v>0</v>
      </c>
      <c r="DO48" s="80">
        <f>SUMIF('KRM Sensitivities'!$C$4:$C$422,"="&amp;$A48,'KRM Sensitivities'!$DR$4:$DR$65536)</f>
        <v>0</v>
      </c>
      <c r="DP48" s="80">
        <f>SUMIF('KRM Sensitivities'!$C$4:$C$422,"="&amp;$A48,'KRM Sensitivities'!$DS$4:$DS$65536)</f>
        <v>0</v>
      </c>
      <c r="DQ48" s="80">
        <f>SUMIF('KRM Sensitivities'!$C$4:$C$422,"="&amp;$A48,'KRM Sensitivities'!$DT$4:$DT$65536)</f>
        <v>0</v>
      </c>
      <c r="DR48" s="61" t="str">
        <f t="shared" si="0"/>
        <v>CCB7Y</v>
      </c>
      <c r="DS48" s="61" t="str">
        <f t="shared" si="1"/>
        <v>CCBCAD7Y</v>
      </c>
    </row>
    <row r="49" spans="1:123" x14ac:dyDescent="0.2">
      <c r="A49">
        <v>406</v>
      </c>
      <c r="B49" t="s">
        <v>9</v>
      </c>
      <c r="C49" t="s">
        <v>369</v>
      </c>
      <c r="D49" t="s">
        <v>526</v>
      </c>
      <c r="E49" t="s">
        <v>523</v>
      </c>
      <c r="F49" t="s">
        <v>8</v>
      </c>
      <c r="G49">
        <v>0.22253600000000001</v>
      </c>
      <c r="H49">
        <v>0.42437599999999998</v>
      </c>
      <c r="I49" s="80">
        <f>SUMIF('KRM Sensitivities'!$C$4:$C$422,"="&amp;$A49,'KRM Sensitivities'!$L$4:$L$65536)</f>
        <v>7.58</v>
      </c>
      <c r="J49" s="80">
        <f>SUMIF('KRM Sensitivities'!$C$4:$C$422,"="&amp;$A49,'KRM Sensitivities'!$M$4:$M$65536)</f>
        <v>7.58</v>
      </c>
      <c r="K49" s="80">
        <f>SUMIF('KRM Sensitivities'!$C$4:$C$422,"="&amp;$A49,'KRM Sensitivities'!$N$4:$N$65536)</f>
        <v>7.58</v>
      </c>
      <c r="L49" s="80">
        <f>SUMIF('KRM Sensitivities'!$C$4:$C$422,"="&amp;$A49,'KRM Sensitivities'!$O$4:$O$65536)</f>
        <v>7.58</v>
      </c>
      <c r="M49" s="80">
        <f>SUMIF('KRM Sensitivities'!$C$4:$C$422,"="&amp;$A49,'KRM Sensitivities'!$P$4:$P$65536)</f>
        <v>18.91</v>
      </c>
      <c r="N49" s="80">
        <f>SUMIF('KRM Sensitivities'!$C$4:$C$422,"="&amp;$A49,'KRM Sensitivities'!$Q$4:$Q$65536)</f>
        <v>18.91</v>
      </c>
      <c r="O49" s="80">
        <f>SUMIF('KRM Sensitivities'!$C$4:$C$422,"="&amp;$A49,'KRM Sensitivities'!$R$4:$R$65536)</f>
        <v>0</v>
      </c>
      <c r="P49" s="80">
        <f>SUMIF('KRM Sensitivities'!$C$4:$C$422,"="&amp;$A49,'KRM Sensitivities'!$S$4:$S$65536)</f>
        <v>0</v>
      </c>
      <c r="Q49" s="80">
        <f>SUMIF('KRM Sensitivities'!$C$4:$C$422,"="&amp;$A49,'KRM Sensitivities'!$T$4:$T$65536)</f>
        <v>0</v>
      </c>
      <c r="R49" s="80">
        <f>SUMIF('KRM Sensitivities'!$C$4:$C$422,"="&amp;$A49,'KRM Sensitivities'!$U$4:$U$65536)</f>
        <v>0</v>
      </c>
      <c r="S49" s="80">
        <f>SUMIF('KRM Sensitivities'!$C$4:$C$422,"="&amp;$A49,'KRM Sensitivities'!$V$4:$V$65536)</f>
        <v>19.14</v>
      </c>
      <c r="T49" s="80">
        <f>SUMIF('KRM Sensitivities'!$C$4:$C$422,"="&amp;$A49,'KRM Sensitivities'!$W$4:$W$65536)</f>
        <v>19.14</v>
      </c>
      <c r="U49" s="80">
        <f>SUMIF('KRM Sensitivities'!$C$4:$C$422,"="&amp;$A49,'KRM Sensitivities'!$X$4:$X$65536)</f>
        <v>0</v>
      </c>
      <c r="V49" s="80">
        <f>SUMIF('KRM Sensitivities'!$C$4:$C$422,"="&amp;$A49,'KRM Sensitivities'!$Y$4:$Y$65536)</f>
        <v>0</v>
      </c>
      <c r="W49" s="80">
        <f>SUMIF('KRM Sensitivities'!$C$4:$C$422,"="&amp;$A49,'KRM Sensitivities'!$Z$4:$Z$65536)</f>
        <v>-0.23</v>
      </c>
      <c r="X49" s="80">
        <f>SUMIF('KRM Sensitivities'!$C$4:$C$422,"="&amp;$A49,'KRM Sensitivities'!$AA$4:$AA$65536)</f>
        <v>-0.23</v>
      </c>
      <c r="Y49" s="80">
        <f>SUMIF('KRM Sensitivities'!$C$4:$C$422,"="&amp;$A49,'KRM Sensitivities'!$AB$4:$AB$65536)</f>
        <v>0</v>
      </c>
      <c r="Z49" s="80">
        <f>SUMIF('KRM Sensitivities'!$C$4:$C$422,"="&amp;$A49,'KRM Sensitivities'!$AC$4:$AC$65536)</f>
        <v>0</v>
      </c>
      <c r="AA49" s="80">
        <f>SUMIF('KRM Sensitivities'!$C$4:$C$422,"="&amp;$A49,'KRM Sensitivities'!$AD$4:$AD$65536)</f>
        <v>0</v>
      </c>
      <c r="AB49" s="80">
        <f>SUMIF('KRM Sensitivities'!$C$4:$C$422,"="&amp;$A49,'KRM Sensitivities'!$AE$4:$AE$65536)</f>
        <v>0</v>
      </c>
      <c r="AC49" s="80">
        <f>SUMIF('KRM Sensitivities'!$C$4:$C$422,"="&amp;$A49,'KRM Sensitivities'!$AF$4:$AF$65536)</f>
        <v>0</v>
      </c>
      <c r="AD49" s="80">
        <f>SUMIF('KRM Sensitivities'!$C$4:$C$422,"="&amp;$A49,'KRM Sensitivities'!$AG$4:$AG$65536)</f>
        <v>0</v>
      </c>
      <c r="AE49" s="80">
        <f>SUMIF('KRM Sensitivities'!$C$4:$C$422,"="&amp;$A49,'KRM Sensitivities'!$AH$4:$AH$65536)</f>
        <v>0</v>
      </c>
      <c r="AF49" s="80">
        <f>SUMIF('KRM Sensitivities'!$C$4:$C$422,"="&amp;$A49,'KRM Sensitivities'!$AI$4:$AI$65536)</f>
        <v>0</v>
      </c>
      <c r="AG49" s="80">
        <f>SUMIF('KRM Sensitivities'!$C$4:$C$422,"="&amp;$A49,'KRM Sensitivities'!$AJ$4:$AJ$65536)</f>
        <v>0</v>
      </c>
      <c r="AH49" s="80">
        <f>SUMIF('KRM Sensitivities'!$C$4:$C$422,"="&amp;$A49,'KRM Sensitivities'!$AK$4:$AK$65536)</f>
        <v>0</v>
      </c>
      <c r="AI49" s="80">
        <f>SUMIF('KRM Sensitivities'!$C$4:$C$422,"="&amp;$A49,'KRM Sensitivities'!$AL$4:$AL$65536)</f>
        <v>0</v>
      </c>
      <c r="AJ49" s="80">
        <f>SUMIF('KRM Sensitivities'!$C$4:$C$422,"="&amp;$A49,'KRM Sensitivities'!$AM$4:$AM$65536)</f>
        <v>0</v>
      </c>
      <c r="AK49" s="80">
        <f>SUMIF('KRM Sensitivities'!$C$4:$C$422,"="&amp;$A49,'KRM Sensitivities'!$AN$4:$AN$65536)</f>
        <v>0</v>
      </c>
      <c r="AL49" s="80">
        <f>SUMIF('KRM Sensitivities'!$C$4:$C$422,"="&amp;$A49,'KRM Sensitivities'!$AO$4:$AO$65536)</f>
        <v>0</v>
      </c>
      <c r="AM49" s="80">
        <f>SUMIF('KRM Sensitivities'!$C$4:$C$422,"="&amp;$A49,'KRM Sensitivities'!$AP$4:$AP$65536)</f>
        <v>0</v>
      </c>
      <c r="AN49" s="80">
        <f>SUMIF('KRM Sensitivities'!$C$4:$C$422,"="&amp;$A49,'KRM Sensitivities'!$AQ$4:$AQ$65536)</f>
        <v>0</v>
      </c>
      <c r="AO49" s="80">
        <f>SUMIF('KRM Sensitivities'!$C$4:$C$422,"="&amp;$A49,'KRM Sensitivities'!$AR$4:$AR$65536)</f>
        <v>0</v>
      </c>
      <c r="AP49" s="80">
        <f>SUMIF('KRM Sensitivities'!$C$4:$C$422,"="&amp;$A49,'KRM Sensitivities'!$AS$4:$AS$65536)</f>
        <v>0</v>
      </c>
      <c r="AQ49" s="80">
        <f>SUMIF('KRM Sensitivities'!$C$4:$C$422,"="&amp;$A49,'KRM Sensitivities'!$AT$4:$AT$65536)</f>
        <v>0</v>
      </c>
      <c r="AR49" s="80">
        <f>SUMIF('KRM Sensitivities'!$C$4:$C$422,"="&amp;$A49,'KRM Sensitivities'!$AU$4:$AU$65536)</f>
        <v>0</v>
      </c>
      <c r="AS49" s="80">
        <f>SUMIF('KRM Sensitivities'!$C$4:$C$422,"="&amp;$A49,'KRM Sensitivities'!$AV$4:$AV$65536)</f>
        <v>0</v>
      </c>
      <c r="AT49" s="80">
        <f>SUMIF('KRM Sensitivities'!$C$4:$C$422,"="&amp;$A49,'KRM Sensitivities'!$AW$4:$AW$65536)</f>
        <v>0</v>
      </c>
      <c r="AU49" s="80">
        <f>SUMIF('KRM Sensitivities'!$C$4:$C$422,"="&amp;$A49,'KRM Sensitivities'!$AX$4:$AX$65536)</f>
        <v>0</v>
      </c>
      <c r="AV49" s="80">
        <f>SUMIF('KRM Sensitivities'!$C$4:$C$422,"="&amp;$A49,'KRM Sensitivities'!$AY$4:$AY$65536)</f>
        <v>0</v>
      </c>
      <c r="AW49" s="80">
        <f>SUMIF('KRM Sensitivities'!$C$4:$C$422,"="&amp;$A49,'KRM Sensitivities'!$AZ$4:$AZ$65536)</f>
        <v>0</v>
      </c>
      <c r="AX49" s="80">
        <f>SUMIF('KRM Sensitivities'!$C$4:$C$422,"="&amp;$A49,'KRM Sensitivities'!$BA$4:$BA$65536)</f>
        <v>0</v>
      </c>
      <c r="AY49" s="80">
        <f>SUMIF('KRM Sensitivities'!$C$4:$C$422,"="&amp;$A49,'KRM Sensitivities'!$BB$4:$BB$65536)</f>
        <v>0</v>
      </c>
      <c r="AZ49" s="80">
        <f>SUMIF('KRM Sensitivities'!$C$4:$C$422,"="&amp;$A49,'KRM Sensitivities'!$BC$4:$BC$65536)</f>
        <v>0</v>
      </c>
      <c r="BA49" s="80">
        <f>SUMIF('KRM Sensitivities'!$C$4:$C$422,"="&amp;$A49,'KRM Sensitivities'!$BD$4:$BD$65536)</f>
        <v>0</v>
      </c>
      <c r="BB49" s="80">
        <f>SUMIF('KRM Sensitivities'!$C$4:$C$422,"="&amp;$A49,'KRM Sensitivities'!$BE$4:$BE$65536)</f>
        <v>0</v>
      </c>
      <c r="BC49" s="80">
        <f>SUMIF('KRM Sensitivities'!$C$4:$C$422,"="&amp;$A49,'KRM Sensitivities'!$BF$4:$BF$65536)</f>
        <v>0</v>
      </c>
      <c r="BD49" s="80">
        <f>SUMIF('KRM Sensitivities'!$C$4:$C$422,"="&amp;$A49,'KRM Sensitivities'!$BG$4:$BG$65536)</f>
        <v>-11.33</v>
      </c>
      <c r="BE49" s="80">
        <f>SUMIF('KRM Sensitivities'!$C$4:$C$422,"="&amp;$A49,'KRM Sensitivities'!$BH$4:$BH$65536)</f>
        <v>0</v>
      </c>
      <c r="BF49" s="80">
        <f>SUMIF('KRM Sensitivities'!$C$4:$C$422,"="&amp;$A49,'KRM Sensitivities'!$BI$4:$BI$65536)</f>
        <v>0</v>
      </c>
      <c r="BG49" s="80">
        <f>SUMIF('KRM Sensitivities'!$C$4:$C$422,"="&amp;$A49,'KRM Sensitivities'!$BJ$4:$BJ$65536)</f>
        <v>0</v>
      </c>
      <c r="BH49" s="80">
        <f>SUMIF('KRM Sensitivities'!$C$4:$C$422,"="&amp;$A49,'KRM Sensitivities'!$BL$4:$BL$65536)</f>
        <v>0</v>
      </c>
      <c r="BI49" s="80">
        <f>SUMIF('KRM Sensitivities'!$C$4:$C$422,"="&amp;$A49,'KRM Sensitivities'!$BM$4:$BM$65536)</f>
        <v>0</v>
      </c>
      <c r="BJ49" s="80">
        <f>SUMIF('KRM Sensitivities'!$C$4:$C$422,"="&amp;$A49,'KRM Sensitivities'!$BK$4:$BK$65536)</f>
        <v>0</v>
      </c>
      <c r="BK49" s="80">
        <f>SUMIF('KRM Sensitivities'!$C$4:$C$422,"="&amp;$A49,'KRM Sensitivities'!$BN$4:$BN$65536)</f>
        <v>0</v>
      </c>
      <c r="BL49" s="80">
        <f>SUMIF('KRM Sensitivities'!$C$4:$C$422,"="&amp;$A49,'KRM Sensitivities'!$BO$4:$BO$65536)</f>
        <v>-11.33</v>
      </c>
      <c r="BM49" s="80">
        <f>SUMIF('KRM Sensitivities'!$C$4:$C$422,"="&amp;$A49,'KRM Sensitivities'!$BP$4:$BP$65536)</f>
        <v>0</v>
      </c>
      <c r="BN49" s="80">
        <f>SUMIF('KRM Sensitivities'!$C$4:$C$422,"="&amp;$A49,'KRM Sensitivities'!$BQ$4:$BQ$65536)</f>
        <v>0</v>
      </c>
      <c r="BO49" s="80">
        <f>SUMIF('KRM Sensitivities'!$C$4:$C$422,"="&amp;$A49,'KRM Sensitivities'!$BR$4:$BR$65536)</f>
        <v>0</v>
      </c>
      <c r="BP49" s="80">
        <f>SUMIF('KRM Sensitivities'!$C$4:$C$422,"="&amp;$A49,'KRM Sensitivities'!$BS$4:$BS$65536)</f>
        <v>0</v>
      </c>
      <c r="BQ49" s="80">
        <f>SUMIF('KRM Sensitivities'!$C$4:$C$422,"="&amp;$A49,'KRM Sensitivities'!$BT$4:$BT$65536)</f>
        <v>0</v>
      </c>
      <c r="BR49" s="80">
        <f>SUMIF('KRM Sensitivities'!$C$4:$C$422,"="&amp;$A49,'KRM Sensitivities'!$BU$4:$BU$65536)</f>
        <v>0</v>
      </c>
      <c r="BS49" s="80">
        <f>SUMIF('KRM Sensitivities'!$C$4:$C$422,"="&amp;$A49,'KRM Sensitivities'!$BV$4:$BV$65536)</f>
        <v>0</v>
      </c>
      <c r="BT49" s="80">
        <f>SUMIF('KRM Sensitivities'!$C$4:$C$422,"="&amp;$A49,'KRM Sensitivities'!$BW$4:$BW$65536)</f>
        <v>0</v>
      </c>
      <c r="BU49" s="80">
        <f>SUMIF('KRM Sensitivities'!$C$4:$C$422,"="&amp;$A49,'KRM Sensitivities'!$BX$4:$BX$65536)</f>
        <v>0</v>
      </c>
      <c r="BV49" s="80">
        <f>SUMIF('KRM Sensitivities'!$C$4:$C$422,"="&amp;$A49,'KRM Sensitivities'!$BY$4:$BY$65536)</f>
        <v>0</v>
      </c>
      <c r="BW49" s="80">
        <f>SUMIF('KRM Sensitivities'!$C$4:$C$422,"="&amp;$A49,'KRM Sensitivities'!$BZ$4:$BZ$65536)</f>
        <v>0</v>
      </c>
      <c r="BX49" s="80">
        <f>SUMIF('KRM Sensitivities'!$C$4:$C$422,"="&amp;$A49,'KRM Sensitivities'!$CA$4:$CA$65536)</f>
        <v>0</v>
      </c>
      <c r="BY49" s="80">
        <f>SUMIF('KRM Sensitivities'!$C$4:$C$422,"="&amp;$A49,'KRM Sensitivities'!$CB$4:$CB$65536)</f>
        <v>0</v>
      </c>
      <c r="BZ49" s="80">
        <f>SUMIF('KRM Sensitivities'!$C$4:$C$422,"="&amp;$A49,'KRM Sensitivities'!$CC$4:$CC$65536)</f>
        <v>0</v>
      </c>
      <c r="CA49" s="80">
        <f>SUMIF('KRM Sensitivities'!$C$4:$C$422,"="&amp;$A49,'KRM Sensitivities'!$CD$4:$CD$65536)</f>
        <v>0</v>
      </c>
      <c r="CB49" s="80">
        <f>SUMIF('KRM Sensitivities'!$C$4:$C$422,"="&amp;$A49,'KRM Sensitivities'!$CE$4:$CE$65536)</f>
        <v>-11.33</v>
      </c>
      <c r="CC49" s="80">
        <f>SUMIF('KRM Sensitivities'!$C$4:$C$422,"="&amp;$A49,'KRM Sensitivities'!$CF$4:$CF$65536)</f>
        <v>-11.33</v>
      </c>
      <c r="CD49" s="80">
        <f>SUMIF('KRM Sensitivities'!$C$4:$C$422,"="&amp;$A49,'KRM Sensitivities'!$CG$4:$CG$65536)</f>
        <v>0</v>
      </c>
      <c r="CE49" s="80">
        <f>SUMIF('KRM Sensitivities'!$C$4:$C$422,"="&amp;$A49,'KRM Sensitivities'!$CH$4:$CH$65536)</f>
        <v>0</v>
      </c>
      <c r="CF49" s="80">
        <f>SUMIF('KRM Sensitivities'!$C$4:$C$422,"="&amp;$A49,'KRM Sensitivities'!$CI$4:$CI$65536)</f>
        <v>0</v>
      </c>
      <c r="CG49" s="80">
        <f>SUMIF('KRM Sensitivities'!$C$4:$C$422,"="&amp;$A49,'KRM Sensitivities'!$CJ$4:$CJ$65536)</f>
        <v>0</v>
      </c>
      <c r="CH49" s="80">
        <f>SUMIF('KRM Sensitivities'!$C$4:$C$422,"="&amp;$A49,'KRM Sensitivities'!$CK$4:$CK$65536)</f>
        <v>0</v>
      </c>
      <c r="CI49" s="80">
        <f>SUMIF('KRM Sensitivities'!$C$4:$C$422,"="&amp;$A49,'KRM Sensitivities'!$CL$4:$CL$65536)</f>
        <v>0</v>
      </c>
      <c r="CJ49" s="80">
        <f>SUMIF('KRM Sensitivities'!$C$4:$C$422,"="&amp;$A49,'KRM Sensitivities'!$CM$4:$CM$65536)</f>
        <v>0</v>
      </c>
      <c r="CK49" s="80">
        <f>SUMIF('KRM Sensitivities'!$C$4:$C$422,"="&amp;$A49,'KRM Sensitivities'!$CN$4:$CN$65536)</f>
        <v>0</v>
      </c>
      <c r="CL49" s="80">
        <f>SUMIF('KRM Sensitivities'!$C$4:$C$422,"="&amp;$A49,'KRM Sensitivities'!$CO$4:$CO$65536)</f>
        <v>0</v>
      </c>
      <c r="CM49" s="80">
        <f>SUMIF('KRM Sensitivities'!$C$4:$C$422,"="&amp;$A49,'KRM Sensitivities'!$CP$4:$CP$65536)</f>
        <v>0</v>
      </c>
      <c r="CN49" s="80">
        <f>SUMIF('KRM Sensitivities'!$C$4:$C$422,"="&amp;$A49,'KRM Sensitivities'!$CQ$4:$CQ$65536)</f>
        <v>0</v>
      </c>
      <c r="CO49" s="80">
        <f>SUMIF('KRM Sensitivities'!$C$4:$C$422,"="&amp;$A49,'KRM Sensitivities'!$CR$4:$CR$65536)</f>
        <v>0</v>
      </c>
      <c r="CP49" s="80">
        <f>SUMIF('KRM Sensitivities'!$C$4:$C$422,"="&amp;$A49,'KRM Sensitivities'!$CS$4:$CS$65536)</f>
        <v>0</v>
      </c>
      <c r="CQ49" s="80">
        <f>SUMIF('KRM Sensitivities'!$C$4:$C$422,"="&amp;$A49,'KRM Sensitivities'!$CT$4:$CT$65536)</f>
        <v>0</v>
      </c>
      <c r="CR49" s="80">
        <f>SUMIF('KRM Sensitivities'!$C$4:$C$422,"="&amp;$A49,'KRM Sensitivities'!$CU$4:$CU$65536)</f>
        <v>0</v>
      </c>
      <c r="CS49" s="80">
        <f>SUMIF('KRM Sensitivities'!$C$4:$C$422,"="&amp;$A49,'KRM Sensitivities'!$CV$4:$CV$65536)</f>
        <v>0</v>
      </c>
      <c r="CT49" s="80">
        <f>SUMIF('KRM Sensitivities'!$C$4:$C$422,"="&amp;$A49,'KRM Sensitivities'!$CW$4:$CW$65536)</f>
        <v>0</v>
      </c>
      <c r="CU49" s="80">
        <f>SUMIF('KRM Sensitivities'!$C$4:$C$422,"="&amp;$A49,'KRM Sensitivities'!$CX$4:$CX$65536)</f>
        <v>0</v>
      </c>
      <c r="CV49" s="80">
        <f>SUMIF('KRM Sensitivities'!$C$4:$C$422,"="&amp;$A49,'KRM Sensitivities'!$CY$4:$CY$65536)</f>
        <v>0</v>
      </c>
      <c r="CW49" s="80">
        <f>SUMIF('KRM Sensitivities'!$C$4:$C$422,"="&amp;$A49,'KRM Sensitivities'!$CZ$4:$CZ$65536)</f>
        <v>0</v>
      </c>
      <c r="CX49" s="80">
        <f>SUMIF('KRM Sensitivities'!$C$4:$C$422,"="&amp;$A49,'KRM Sensitivities'!$DA$4:$DA$65536)</f>
        <v>0</v>
      </c>
      <c r="CY49" s="80">
        <f>SUMIF('KRM Sensitivities'!$C$4:$C$422,"="&amp;$A49,'KRM Sensitivities'!$DB$4:$DB$65536)</f>
        <v>0</v>
      </c>
      <c r="CZ49" s="80">
        <f>SUMIF('KRM Sensitivities'!$C$4:$C$422,"="&amp;$A49,'KRM Sensitivities'!$DC$4:$DC$65536)</f>
        <v>0</v>
      </c>
      <c r="DA49" s="80">
        <f>SUMIF('KRM Sensitivities'!$C$4:$C$422,"="&amp;$A49,'KRM Sensitivities'!$DD$4:$DD$65536)</f>
        <v>0</v>
      </c>
      <c r="DB49" s="80">
        <f>SUMIF('KRM Sensitivities'!$C$4:$C$422,"="&amp;$A49,'KRM Sensitivities'!$DE$4:$DE$65536)</f>
        <v>0</v>
      </c>
      <c r="DC49" s="80">
        <f>SUMIF('KRM Sensitivities'!$C$4:$C$422,"="&amp;$A49,'KRM Sensitivities'!$DF$4:$DF$65536)</f>
        <v>0</v>
      </c>
      <c r="DD49" s="80">
        <f>SUMIF('KRM Sensitivities'!$C$4:$C$422,"="&amp;$A49,'KRM Sensitivities'!$DG$4:$DG$65536)</f>
        <v>0</v>
      </c>
      <c r="DE49" s="80">
        <f>SUMIF('KRM Sensitivities'!$C$4:$C$422,"="&amp;$A49,'KRM Sensitivities'!$DH$4:$DH$65536)</f>
        <v>0</v>
      </c>
      <c r="DF49" s="80">
        <f>SUMIF('KRM Sensitivities'!$C$4:$C$422,"="&amp;$A49,'KRM Sensitivities'!$DI$4:$DI$65536)</f>
        <v>0</v>
      </c>
      <c r="DG49" s="80">
        <f>SUMIF('KRM Sensitivities'!$C$4:$C$422,"="&amp;$A49,'KRM Sensitivities'!$DJ$4:$DJ$65536)</f>
        <v>0</v>
      </c>
      <c r="DH49" s="80">
        <f>SUMIF('KRM Sensitivities'!$C$4:$C$422,"="&amp;$A49,'KRM Sensitivities'!$DK$4:$DK$65536)</f>
        <v>0</v>
      </c>
      <c r="DI49" s="80">
        <f>SUMIF('KRM Sensitivities'!$C$4:$C$422,"="&amp;$A49,'KRM Sensitivities'!$DL$4:$DL$65536)</f>
        <v>0</v>
      </c>
      <c r="DJ49" s="80">
        <f>SUMIF('KRM Sensitivities'!$C$4:$C$422,"="&amp;$A49,'KRM Sensitivities'!$DM$4:$DM$65536)</f>
        <v>0</v>
      </c>
      <c r="DK49" s="80">
        <f>SUMIF('KRM Sensitivities'!$C$4:$C$422,"="&amp;$A49,'KRM Sensitivities'!$DN$4:$DN$65536)</f>
        <v>0</v>
      </c>
      <c r="DL49" s="80">
        <f>SUMIF('KRM Sensitivities'!$C$4:$C$422,"="&amp;$A49,'KRM Sensitivities'!$DO$4:$DO$65536)</f>
        <v>0</v>
      </c>
      <c r="DM49" s="80">
        <f>SUMIF('KRM Sensitivities'!$C$4:$C$422,"="&amp;$A49,'KRM Sensitivities'!$DP$4:$DP$65536)</f>
        <v>0</v>
      </c>
      <c r="DN49" s="80">
        <f>SUMIF('KRM Sensitivities'!$C$4:$C$422,"="&amp;$A49,'KRM Sensitivities'!$DQ$4:$DQ$65536)</f>
        <v>0</v>
      </c>
      <c r="DO49" s="80">
        <f>SUMIF('KRM Sensitivities'!$C$4:$C$422,"="&amp;$A49,'KRM Sensitivities'!$DR$4:$DR$65536)</f>
        <v>0</v>
      </c>
      <c r="DP49" s="80">
        <f>SUMIF('KRM Sensitivities'!$C$4:$C$422,"="&amp;$A49,'KRM Sensitivities'!$DS$4:$DS$65536)</f>
        <v>0</v>
      </c>
      <c r="DQ49" s="80">
        <f>SUMIF('KRM Sensitivities'!$C$4:$C$422,"="&amp;$A49,'KRM Sensitivities'!$DT$4:$DT$65536)</f>
        <v>0</v>
      </c>
      <c r="DR49" s="61" t="str">
        <f t="shared" si="0"/>
        <v>CCB10Y</v>
      </c>
      <c r="DS49" s="61" t="str">
        <f t="shared" si="1"/>
        <v>CCBCAD10Y</v>
      </c>
    </row>
    <row r="50" spans="1:123" x14ac:dyDescent="0.2">
      <c r="A50">
        <v>407</v>
      </c>
      <c r="B50" t="s">
        <v>9</v>
      </c>
      <c r="C50" t="s">
        <v>369</v>
      </c>
      <c r="D50" t="s">
        <v>526</v>
      </c>
      <c r="E50" t="s">
        <v>523</v>
      </c>
      <c r="F50" t="s">
        <v>35</v>
      </c>
      <c r="G50">
        <v>0.22564999999999999</v>
      </c>
      <c r="H50">
        <v>0.35858400000000001</v>
      </c>
      <c r="I50" s="80">
        <f>SUMIF('KRM Sensitivities'!$C$4:$C$422,"="&amp;$A50,'KRM Sensitivities'!$L$4:$L$65536)</f>
        <v>-24.1</v>
      </c>
      <c r="J50" s="80">
        <f>SUMIF('KRM Sensitivities'!$C$4:$C$422,"="&amp;$A50,'KRM Sensitivities'!$M$4:$M$65536)</f>
        <v>-24.1</v>
      </c>
      <c r="K50" s="80">
        <f>SUMIF('KRM Sensitivities'!$C$4:$C$422,"="&amp;$A50,'KRM Sensitivities'!$N$4:$N$65536)</f>
        <v>-24.1</v>
      </c>
      <c r="L50" s="80">
        <f>SUMIF('KRM Sensitivities'!$C$4:$C$422,"="&amp;$A50,'KRM Sensitivities'!$O$4:$O$65536)</f>
        <v>-24.1</v>
      </c>
      <c r="M50" s="80">
        <f>SUMIF('KRM Sensitivities'!$C$4:$C$422,"="&amp;$A50,'KRM Sensitivities'!$P$4:$P$65536)</f>
        <v>-20.52</v>
      </c>
      <c r="N50" s="80">
        <f>SUMIF('KRM Sensitivities'!$C$4:$C$422,"="&amp;$A50,'KRM Sensitivities'!$Q$4:$Q$65536)</f>
        <v>-20.52</v>
      </c>
      <c r="O50" s="80">
        <f>SUMIF('KRM Sensitivities'!$C$4:$C$422,"="&amp;$A50,'KRM Sensitivities'!$R$4:$R$65536)</f>
        <v>0</v>
      </c>
      <c r="P50" s="80">
        <f>SUMIF('KRM Sensitivities'!$C$4:$C$422,"="&amp;$A50,'KRM Sensitivities'!$S$4:$S$65536)</f>
        <v>0</v>
      </c>
      <c r="Q50" s="80">
        <f>SUMIF('KRM Sensitivities'!$C$4:$C$422,"="&amp;$A50,'KRM Sensitivities'!$T$4:$T$65536)</f>
        <v>0</v>
      </c>
      <c r="R50" s="80">
        <f>SUMIF('KRM Sensitivities'!$C$4:$C$422,"="&amp;$A50,'KRM Sensitivities'!$U$4:$U$65536)</f>
        <v>0</v>
      </c>
      <c r="S50" s="80">
        <f>SUMIF('KRM Sensitivities'!$C$4:$C$422,"="&amp;$A50,'KRM Sensitivities'!$V$4:$V$65536)</f>
        <v>-20.52</v>
      </c>
      <c r="T50" s="80">
        <f>SUMIF('KRM Sensitivities'!$C$4:$C$422,"="&amp;$A50,'KRM Sensitivities'!$W$4:$W$65536)</f>
        <v>-20.52</v>
      </c>
      <c r="U50" s="80">
        <f>SUMIF('KRM Sensitivities'!$C$4:$C$422,"="&amp;$A50,'KRM Sensitivities'!$X$4:$X$65536)</f>
        <v>0</v>
      </c>
      <c r="V50" s="80">
        <f>SUMIF('KRM Sensitivities'!$C$4:$C$422,"="&amp;$A50,'KRM Sensitivities'!$Y$4:$Y$65536)</f>
        <v>0</v>
      </c>
      <c r="W50" s="80">
        <f>SUMIF('KRM Sensitivities'!$C$4:$C$422,"="&amp;$A50,'KRM Sensitivities'!$Z$4:$Z$65536)</f>
        <v>0</v>
      </c>
      <c r="X50" s="80">
        <f>SUMIF('KRM Sensitivities'!$C$4:$C$422,"="&amp;$A50,'KRM Sensitivities'!$AA$4:$AA$65536)</f>
        <v>0</v>
      </c>
      <c r="Y50" s="80">
        <f>SUMIF('KRM Sensitivities'!$C$4:$C$422,"="&amp;$A50,'KRM Sensitivities'!$AB$4:$AB$65536)</f>
        <v>0</v>
      </c>
      <c r="Z50" s="80">
        <f>SUMIF('KRM Sensitivities'!$C$4:$C$422,"="&amp;$A50,'KRM Sensitivities'!$AC$4:$AC$65536)</f>
        <v>0</v>
      </c>
      <c r="AA50" s="80">
        <f>SUMIF('KRM Sensitivities'!$C$4:$C$422,"="&amp;$A50,'KRM Sensitivities'!$AD$4:$AD$65536)</f>
        <v>0</v>
      </c>
      <c r="AB50" s="80">
        <f>SUMIF('KRM Sensitivities'!$C$4:$C$422,"="&amp;$A50,'KRM Sensitivities'!$AE$4:$AE$65536)</f>
        <v>0</v>
      </c>
      <c r="AC50" s="80">
        <f>SUMIF('KRM Sensitivities'!$C$4:$C$422,"="&amp;$A50,'KRM Sensitivities'!$AF$4:$AF$65536)</f>
        <v>0</v>
      </c>
      <c r="AD50" s="80">
        <f>SUMIF('KRM Sensitivities'!$C$4:$C$422,"="&amp;$A50,'KRM Sensitivities'!$AG$4:$AG$65536)</f>
        <v>0</v>
      </c>
      <c r="AE50" s="80">
        <f>SUMIF('KRM Sensitivities'!$C$4:$C$422,"="&amp;$A50,'KRM Sensitivities'!$AH$4:$AH$65536)</f>
        <v>0</v>
      </c>
      <c r="AF50" s="80">
        <f>SUMIF('KRM Sensitivities'!$C$4:$C$422,"="&amp;$A50,'KRM Sensitivities'!$AI$4:$AI$65536)</f>
        <v>0</v>
      </c>
      <c r="AG50" s="80">
        <f>SUMIF('KRM Sensitivities'!$C$4:$C$422,"="&amp;$A50,'KRM Sensitivities'!$AJ$4:$AJ$65536)</f>
        <v>0</v>
      </c>
      <c r="AH50" s="80">
        <f>SUMIF('KRM Sensitivities'!$C$4:$C$422,"="&amp;$A50,'KRM Sensitivities'!$AK$4:$AK$65536)</f>
        <v>0</v>
      </c>
      <c r="AI50" s="80">
        <f>SUMIF('KRM Sensitivities'!$C$4:$C$422,"="&amp;$A50,'KRM Sensitivities'!$AL$4:$AL$65536)</f>
        <v>0</v>
      </c>
      <c r="AJ50" s="80">
        <f>SUMIF('KRM Sensitivities'!$C$4:$C$422,"="&amp;$A50,'KRM Sensitivities'!$AM$4:$AM$65536)</f>
        <v>0</v>
      </c>
      <c r="AK50" s="80">
        <f>SUMIF('KRM Sensitivities'!$C$4:$C$422,"="&amp;$A50,'KRM Sensitivities'!$AN$4:$AN$65536)</f>
        <v>0</v>
      </c>
      <c r="AL50" s="80">
        <f>SUMIF('KRM Sensitivities'!$C$4:$C$422,"="&amp;$A50,'KRM Sensitivities'!$AO$4:$AO$65536)</f>
        <v>0</v>
      </c>
      <c r="AM50" s="80">
        <f>SUMIF('KRM Sensitivities'!$C$4:$C$422,"="&amp;$A50,'KRM Sensitivities'!$AP$4:$AP$65536)</f>
        <v>0</v>
      </c>
      <c r="AN50" s="80">
        <f>SUMIF('KRM Sensitivities'!$C$4:$C$422,"="&amp;$A50,'KRM Sensitivities'!$AQ$4:$AQ$65536)</f>
        <v>0</v>
      </c>
      <c r="AO50" s="80">
        <f>SUMIF('KRM Sensitivities'!$C$4:$C$422,"="&amp;$A50,'KRM Sensitivities'!$AR$4:$AR$65536)</f>
        <v>0</v>
      </c>
      <c r="AP50" s="80">
        <f>SUMIF('KRM Sensitivities'!$C$4:$C$422,"="&amp;$A50,'KRM Sensitivities'!$AS$4:$AS$65536)</f>
        <v>0</v>
      </c>
      <c r="AQ50" s="80">
        <f>SUMIF('KRM Sensitivities'!$C$4:$C$422,"="&amp;$A50,'KRM Sensitivities'!$AT$4:$AT$65536)</f>
        <v>0</v>
      </c>
      <c r="AR50" s="80">
        <f>SUMIF('KRM Sensitivities'!$C$4:$C$422,"="&amp;$A50,'KRM Sensitivities'!$AU$4:$AU$65536)</f>
        <v>0</v>
      </c>
      <c r="AS50" s="80">
        <f>SUMIF('KRM Sensitivities'!$C$4:$C$422,"="&amp;$A50,'KRM Sensitivities'!$AV$4:$AV$65536)</f>
        <v>0</v>
      </c>
      <c r="AT50" s="80">
        <f>SUMIF('KRM Sensitivities'!$C$4:$C$422,"="&amp;$A50,'KRM Sensitivities'!$AW$4:$AW$65536)</f>
        <v>0</v>
      </c>
      <c r="AU50" s="80">
        <f>SUMIF('KRM Sensitivities'!$C$4:$C$422,"="&amp;$A50,'KRM Sensitivities'!$AX$4:$AX$65536)</f>
        <v>0</v>
      </c>
      <c r="AV50" s="80">
        <f>SUMIF('KRM Sensitivities'!$C$4:$C$422,"="&amp;$A50,'KRM Sensitivities'!$AY$4:$AY$65536)</f>
        <v>0</v>
      </c>
      <c r="AW50" s="80">
        <f>SUMIF('KRM Sensitivities'!$C$4:$C$422,"="&amp;$A50,'KRM Sensitivities'!$AZ$4:$AZ$65536)</f>
        <v>0</v>
      </c>
      <c r="AX50" s="80">
        <f>SUMIF('KRM Sensitivities'!$C$4:$C$422,"="&amp;$A50,'KRM Sensitivities'!$BA$4:$BA$65536)</f>
        <v>0</v>
      </c>
      <c r="AY50" s="80">
        <f>SUMIF('KRM Sensitivities'!$C$4:$C$422,"="&amp;$A50,'KRM Sensitivities'!$BB$4:$BB$65536)</f>
        <v>0</v>
      </c>
      <c r="AZ50" s="80">
        <f>SUMIF('KRM Sensitivities'!$C$4:$C$422,"="&amp;$A50,'KRM Sensitivities'!$BC$4:$BC$65536)</f>
        <v>0</v>
      </c>
      <c r="BA50" s="80">
        <f>SUMIF('KRM Sensitivities'!$C$4:$C$422,"="&amp;$A50,'KRM Sensitivities'!$BD$4:$BD$65536)</f>
        <v>0</v>
      </c>
      <c r="BB50" s="80">
        <f>SUMIF('KRM Sensitivities'!$C$4:$C$422,"="&amp;$A50,'KRM Sensitivities'!$BE$4:$BE$65536)</f>
        <v>0</v>
      </c>
      <c r="BC50" s="80">
        <f>SUMIF('KRM Sensitivities'!$C$4:$C$422,"="&amp;$A50,'KRM Sensitivities'!$BF$4:$BF$65536)</f>
        <v>0</v>
      </c>
      <c r="BD50" s="80">
        <f>SUMIF('KRM Sensitivities'!$C$4:$C$422,"="&amp;$A50,'KRM Sensitivities'!$BG$4:$BG$65536)</f>
        <v>-3.58</v>
      </c>
      <c r="BE50" s="80">
        <f>SUMIF('KRM Sensitivities'!$C$4:$C$422,"="&amp;$A50,'KRM Sensitivities'!$BH$4:$BH$65536)</f>
        <v>0</v>
      </c>
      <c r="BF50" s="80">
        <f>SUMIF('KRM Sensitivities'!$C$4:$C$422,"="&amp;$A50,'KRM Sensitivities'!$BI$4:$BI$65536)</f>
        <v>0</v>
      </c>
      <c r="BG50" s="80">
        <f>SUMIF('KRM Sensitivities'!$C$4:$C$422,"="&amp;$A50,'KRM Sensitivities'!$BJ$4:$BJ$65536)</f>
        <v>0</v>
      </c>
      <c r="BH50" s="80">
        <f>SUMIF('KRM Sensitivities'!$C$4:$C$422,"="&amp;$A50,'KRM Sensitivities'!$BL$4:$BL$65536)</f>
        <v>0</v>
      </c>
      <c r="BI50" s="80">
        <f>SUMIF('KRM Sensitivities'!$C$4:$C$422,"="&amp;$A50,'KRM Sensitivities'!$BM$4:$BM$65536)</f>
        <v>0</v>
      </c>
      <c r="BJ50" s="80">
        <f>SUMIF('KRM Sensitivities'!$C$4:$C$422,"="&amp;$A50,'KRM Sensitivities'!$BK$4:$BK$65536)</f>
        <v>0</v>
      </c>
      <c r="BK50" s="80">
        <f>SUMIF('KRM Sensitivities'!$C$4:$C$422,"="&amp;$A50,'KRM Sensitivities'!$BN$4:$BN$65536)</f>
        <v>0</v>
      </c>
      <c r="BL50" s="80">
        <f>SUMIF('KRM Sensitivities'!$C$4:$C$422,"="&amp;$A50,'KRM Sensitivities'!$BO$4:$BO$65536)</f>
        <v>-3.58</v>
      </c>
      <c r="BM50" s="80">
        <f>SUMIF('KRM Sensitivities'!$C$4:$C$422,"="&amp;$A50,'KRM Sensitivities'!$BP$4:$BP$65536)</f>
        <v>0</v>
      </c>
      <c r="BN50" s="80">
        <f>SUMIF('KRM Sensitivities'!$C$4:$C$422,"="&amp;$A50,'KRM Sensitivities'!$BQ$4:$BQ$65536)</f>
        <v>0</v>
      </c>
      <c r="BO50" s="80">
        <f>SUMIF('KRM Sensitivities'!$C$4:$C$422,"="&amp;$A50,'KRM Sensitivities'!$BR$4:$BR$65536)</f>
        <v>0</v>
      </c>
      <c r="BP50" s="80">
        <f>SUMIF('KRM Sensitivities'!$C$4:$C$422,"="&amp;$A50,'KRM Sensitivities'!$BS$4:$BS$65536)</f>
        <v>0</v>
      </c>
      <c r="BQ50" s="80">
        <f>SUMIF('KRM Sensitivities'!$C$4:$C$422,"="&amp;$A50,'KRM Sensitivities'!$BT$4:$BT$65536)</f>
        <v>0</v>
      </c>
      <c r="BR50" s="80">
        <f>SUMIF('KRM Sensitivities'!$C$4:$C$422,"="&amp;$A50,'KRM Sensitivities'!$BU$4:$BU$65536)</f>
        <v>0</v>
      </c>
      <c r="BS50" s="80">
        <f>SUMIF('KRM Sensitivities'!$C$4:$C$422,"="&amp;$A50,'KRM Sensitivities'!$BV$4:$BV$65536)</f>
        <v>0</v>
      </c>
      <c r="BT50" s="80">
        <f>SUMIF('KRM Sensitivities'!$C$4:$C$422,"="&amp;$A50,'KRM Sensitivities'!$BW$4:$BW$65536)</f>
        <v>0</v>
      </c>
      <c r="BU50" s="80">
        <f>SUMIF('KRM Sensitivities'!$C$4:$C$422,"="&amp;$A50,'KRM Sensitivities'!$BX$4:$BX$65536)</f>
        <v>0</v>
      </c>
      <c r="BV50" s="80">
        <f>SUMIF('KRM Sensitivities'!$C$4:$C$422,"="&amp;$A50,'KRM Sensitivities'!$BY$4:$BY$65536)</f>
        <v>0</v>
      </c>
      <c r="BW50" s="80">
        <f>SUMIF('KRM Sensitivities'!$C$4:$C$422,"="&amp;$A50,'KRM Sensitivities'!$BZ$4:$BZ$65536)</f>
        <v>0</v>
      </c>
      <c r="BX50" s="80">
        <f>SUMIF('KRM Sensitivities'!$C$4:$C$422,"="&amp;$A50,'KRM Sensitivities'!$CA$4:$CA$65536)</f>
        <v>0</v>
      </c>
      <c r="BY50" s="80">
        <f>SUMIF('KRM Sensitivities'!$C$4:$C$422,"="&amp;$A50,'KRM Sensitivities'!$CB$4:$CB$65536)</f>
        <v>0</v>
      </c>
      <c r="BZ50" s="80">
        <f>SUMIF('KRM Sensitivities'!$C$4:$C$422,"="&amp;$A50,'KRM Sensitivities'!$CC$4:$CC$65536)</f>
        <v>0</v>
      </c>
      <c r="CA50" s="80">
        <f>SUMIF('KRM Sensitivities'!$C$4:$C$422,"="&amp;$A50,'KRM Sensitivities'!$CD$4:$CD$65536)</f>
        <v>0</v>
      </c>
      <c r="CB50" s="80">
        <f>SUMIF('KRM Sensitivities'!$C$4:$C$422,"="&amp;$A50,'KRM Sensitivities'!$CE$4:$CE$65536)</f>
        <v>-3.58</v>
      </c>
      <c r="CC50" s="80">
        <f>SUMIF('KRM Sensitivities'!$C$4:$C$422,"="&amp;$A50,'KRM Sensitivities'!$CF$4:$CF$65536)</f>
        <v>-3.58</v>
      </c>
      <c r="CD50" s="80">
        <f>SUMIF('KRM Sensitivities'!$C$4:$C$422,"="&amp;$A50,'KRM Sensitivities'!$CG$4:$CG$65536)</f>
        <v>0</v>
      </c>
      <c r="CE50" s="80">
        <f>SUMIF('KRM Sensitivities'!$C$4:$C$422,"="&amp;$A50,'KRM Sensitivities'!$CH$4:$CH$65536)</f>
        <v>0</v>
      </c>
      <c r="CF50" s="80">
        <f>SUMIF('KRM Sensitivities'!$C$4:$C$422,"="&amp;$A50,'KRM Sensitivities'!$CI$4:$CI$65536)</f>
        <v>0</v>
      </c>
      <c r="CG50" s="80">
        <f>SUMIF('KRM Sensitivities'!$C$4:$C$422,"="&amp;$A50,'KRM Sensitivities'!$CJ$4:$CJ$65536)</f>
        <v>0</v>
      </c>
      <c r="CH50" s="80">
        <f>SUMIF('KRM Sensitivities'!$C$4:$C$422,"="&amp;$A50,'KRM Sensitivities'!$CK$4:$CK$65536)</f>
        <v>0</v>
      </c>
      <c r="CI50" s="80">
        <f>SUMIF('KRM Sensitivities'!$C$4:$C$422,"="&amp;$A50,'KRM Sensitivities'!$CL$4:$CL$65536)</f>
        <v>0</v>
      </c>
      <c r="CJ50" s="80">
        <f>SUMIF('KRM Sensitivities'!$C$4:$C$422,"="&amp;$A50,'KRM Sensitivities'!$CM$4:$CM$65536)</f>
        <v>0</v>
      </c>
      <c r="CK50" s="80">
        <f>SUMIF('KRM Sensitivities'!$C$4:$C$422,"="&amp;$A50,'KRM Sensitivities'!$CN$4:$CN$65536)</f>
        <v>0</v>
      </c>
      <c r="CL50" s="80">
        <f>SUMIF('KRM Sensitivities'!$C$4:$C$422,"="&amp;$A50,'KRM Sensitivities'!$CO$4:$CO$65536)</f>
        <v>0</v>
      </c>
      <c r="CM50" s="80">
        <f>SUMIF('KRM Sensitivities'!$C$4:$C$422,"="&amp;$A50,'KRM Sensitivities'!$CP$4:$CP$65536)</f>
        <v>0</v>
      </c>
      <c r="CN50" s="80">
        <f>SUMIF('KRM Sensitivities'!$C$4:$C$422,"="&amp;$A50,'KRM Sensitivities'!$CQ$4:$CQ$65536)</f>
        <v>0</v>
      </c>
      <c r="CO50" s="80">
        <f>SUMIF('KRM Sensitivities'!$C$4:$C$422,"="&amp;$A50,'KRM Sensitivities'!$CR$4:$CR$65536)</f>
        <v>0</v>
      </c>
      <c r="CP50" s="80">
        <f>SUMIF('KRM Sensitivities'!$C$4:$C$422,"="&amp;$A50,'KRM Sensitivities'!$CS$4:$CS$65536)</f>
        <v>0</v>
      </c>
      <c r="CQ50" s="80">
        <f>SUMIF('KRM Sensitivities'!$C$4:$C$422,"="&amp;$A50,'KRM Sensitivities'!$CT$4:$CT$65536)</f>
        <v>0</v>
      </c>
      <c r="CR50" s="80">
        <f>SUMIF('KRM Sensitivities'!$C$4:$C$422,"="&amp;$A50,'KRM Sensitivities'!$CU$4:$CU$65536)</f>
        <v>0</v>
      </c>
      <c r="CS50" s="80">
        <f>SUMIF('KRM Sensitivities'!$C$4:$C$422,"="&amp;$A50,'KRM Sensitivities'!$CV$4:$CV$65536)</f>
        <v>0</v>
      </c>
      <c r="CT50" s="80">
        <f>SUMIF('KRM Sensitivities'!$C$4:$C$422,"="&amp;$A50,'KRM Sensitivities'!$CW$4:$CW$65536)</f>
        <v>0</v>
      </c>
      <c r="CU50" s="80">
        <f>SUMIF('KRM Sensitivities'!$C$4:$C$422,"="&amp;$A50,'KRM Sensitivities'!$CX$4:$CX$65536)</f>
        <v>0</v>
      </c>
      <c r="CV50" s="80">
        <f>SUMIF('KRM Sensitivities'!$C$4:$C$422,"="&amp;$A50,'KRM Sensitivities'!$CY$4:$CY$65536)</f>
        <v>0</v>
      </c>
      <c r="CW50" s="80">
        <f>SUMIF('KRM Sensitivities'!$C$4:$C$422,"="&amp;$A50,'KRM Sensitivities'!$CZ$4:$CZ$65536)</f>
        <v>0</v>
      </c>
      <c r="CX50" s="80">
        <f>SUMIF('KRM Sensitivities'!$C$4:$C$422,"="&amp;$A50,'KRM Sensitivities'!$DA$4:$DA$65536)</f>
        <v>0</v>
      </c>
      <c r="CY50" s="80">
        <f>SUMIF('KRM Sensitivities'!$C$4:$C$422,"="&amp;$A50,'KRM Sensitivities'!$DB$4:$DB$65536)</f>
        <v>0</v>
      </c>
      <c r="CZ50" s="80">
        <f>SUMIF('KRM Sensitivities'!$C$4:$C$422,"="&amp;$A50,'KRM Sensitivities'!$DC$4:$DC$65536)</f>
        <v>0</v>
      </c>
      <c r="DA50" s="80">
        <f>SUMIF('KRM Sensitivities'!$C$4:$C$422,"="&amp;$A50,'KRM Sensitivities'!$DD$4:$DD$65536)</f>
        <v>0</v>
      </c>
      <c r="DB50" s="80">
        <f>SUMIF('KRM Sensitivities'!$C$4:$C$422,"="&amp;$A50,'KRM Sensitivities'!$DE$4:$DE$65536)</f>
        <v>0</v>
      </c>
      <c r="DC50" s="80">
        <f>SUMIF('KRM Sensitivities'!$C$4:$C$422,"="&amp;$A50,'KRM Sensitivities'!$DF$4:$DF$65536)</f>
        <v>0</v>
      </c>
      <c r="DD50" s="80">
        <f>SUMIF('KRM Sensitivities'!$C$4:$C$422,"="&amp;$A50,'KRM Sensitivities'!$DG$4:$DG$65536)</f>
        <v>0</v>
      </c>
      <c r="DE50" s="80">
        <f>SUMIF('KRM Sensitivities'!$C$4:$C$422,"="&amp;$A50,'KRM Sensitivities'!$DH$4:$DH$65536)</f>
        <v>0</v>
      </c>
      <c r="DF50" s="80">
        <f>SUMIF('KRM Sensitivities'!$C$4:$C$422,"="&amp;$A50,'KRM Sensitivities'!$DI$4:$DI$65536)</f>
        <v>0</v>
      </c>
      <c r="DG50" s="80">
        <f>SUMIF('KRM Sensitivities'!$C$4:$C$422,"="&amp;$A50,'KRM Sensitivities'!$DJ$4:$DJ$65536)</f>
        <v>0</v>
      </c>
      <c r="DH50" s="80">
        <f>SUMIF('KRM Sensitivities'!$C$4:$C$422,"="&amp;$A50,'KRM Sensitivities'!$DK$4:$DK$65536)</f>
        <v>0</v>
      </c>
      <c r="DI50" s="80">
        <f>SUMIF('KRM Sensitivities'!$C$4:$C$422,"="&amp;$A50,'KRM Sensitivities'!$DL$4:$DL$65536)</f>
        <v>0</v>
      </c>
      <c r="DJ50" s="80">
        <f>SUMIF('KRM Sensitivities'!$C$4:$C$422,"="&amp;$A50,'KRM Sensitivities'!$DM$4:$DM$65536)</f>
        <v>0</v>
      </c>
      <c r="DK50" s="80">
        <f>SUMIF('KRM Sensitivities'!$C$4:$C$422,"="&amp;$A50,'KRM Sensitivities'!$DN$4:$DN$65536)</f>
        <v>0</v>
      </c>
      <c r="DL50" s="80">
        <f>SUMIF('KRM Sensitivities'!$C$4:$C$422,"="&amp;$A50,'KRM Sensitivities'!$DO$4:$DO$65536)</f>
        <v>0</v>
      </c>
      <c r="DM50" s="80">
        <f>SUMIF('KRM Sensitivities'!$C$4:$C$422,"="&amp;$A50,'KRM Sensitivities'!$DP$4:$DP$65536)</f>
        <v>0</v>
      </c>
      <c r="DN50" s="80">
        <f>SUMIF('KRM Sensitivities'!$C$4:$C$422,"="&amp;$A50,'KRM Sensitivities'!$DQ$4:$DQ$65536)</f>
        <v>0</v>
      </c>
      <c r="DO50" s="80">
        <f>SUMIF('KRM Sensitivities'!$C$4:$C$422,"="&amp;$A50,'KRM Sensitivities'!$DR$4:$DR$65536)</f>
        <v>0</v>
      </c>
      <c r="DP50" s="80">
        <f>SUMIF('KRM Sensitivities'!$C$4:$C$422,"="&amp;$A50,'KRM Sensitivities'!$DS$4:$DS$65536)</f>
        <v>0</v>
      </c>
      <c r="DQ50" s="80">
        <f>SUMIF('KRM Sensitivities'!$C$4:$C$422,"="&amp;$A50,'KRM Sensitivities'!$DT$4:$DT$65536)</f>
        <v>0</v>
      </c>
      <c r="DR50" s="61" t="str">
        <f t="shared" si="0"/>
        <v>CCB15Y</v>
      </c>
      <c r="DS50" s="61" t="str">
        <f t="shared" si="1"/>
        <v>CCBCAD15Y</v>
      </c>
    </row>
    <row r="51" spans="1:123" x14ac:dyDescent="0.2">
      <c r="A51">
        <v>408</v>
      </c>
      <c r="B51" t="s">
        <v>9</v>
      </c>
      <c r="C51" t="s">
        <v>369</v>
      </c>
      <c r="D51" t="s">
        <v>526</v>
      </c>
      <c r="E51" t="s">
        <v>523</v>
      </c>
      <c r="F51" t="s">
        <v>36</v>
      </c>
      <c r="G51">
        <v>0.221994</v>
      </c>
      <c r="H51">
        <v>0.26371899999999998</v>
      </c>
      <c r="I51" s="80">
        <f>SUMIF('KRM Sensitivities'!$C$4:$C$422,"="&amp;$A51,'KRM Sensitivities'!$L$4:$L$65536)</f>
        <v>154.57</v>
      </c>
      <c r="J51" s="80">
        <f>SUMIF('KRM Sensitivities'!$C$4:$C$422,"="&amp;$A51,'KRM Sensitivities'!$M$4:$M$65536)</f>
        <v>154.57</v>
      </c>
      <c r="K51" s="80">
        <f>SUMIF('KRM Sensitivities'!$C$4:$C$422,"="&amp;$A51,'KRM Sensitivities'!$N$4:$N$65536)</f>
        <v>154.57</v>
      </c>
      <c r="L51" s="80">
        <f>SUMIF('KRM Sensitivities'!$C$4:$C$422,"="&amp;$A51,'KRM Sensitivities'!$O$4:$O$65536)</f>
        <v>154.57</v>
      </c>
      <c r="M51" s="80">
        <f>SUMIF('KRM Sensitivities'!$C$4:$C$422,"="&amp;$A51,'KRM Sensitivities'!$P$4:$P$65536)</f>
        <v>154.57</v>
      </c>
      <c r="N51" s="80">
        <f>SUMIF('KRM Sensitivities'!$C$4:$C$422,"="&amp;$A51,'KRM Sensitivities'!$Q$4:$Q$65536)</f>
        <v>154.57</v>
      </c>
      <c r="O51" s="80">
        <f>SUMIF('KRM Sensitivities'!$C$4:$C$422,"="&amp;$A51,'KRM Sensitivities'!$R$4:$R$65536)</f>
        <v>0</v>
      </c>
      <c r="P51" s="80">
        <f>SUMIF('KRM Sensitivities'!$C$4:$C$422,"="&amp;$A51,'KRM Sensitivities'!$S$4:$S$65536)</f>
        <v>0</v>
      </c>
      <c r="Q51" s="80">
        <f>SUMIF('KRM Sensitivities'!$C$4:$C$422,"="&amp;$A51,'KRM Sensitivities'!$T$4:$T$65536)</f>
        <v>0</v>
      </c>
      <c r="R51" s="80">
        <f>SUMIF('KRM Sensitivities'!$C$4:$C$422,"="&amp;$A51,'KRM Sensitivities'!$U$4:$U$65536)</f>
        <v>0</v>
      </c>
      <c r="S51" s="80">
        <f>SUMIF('KRM Sensitivities'!$C$4:$C$422,"="&amp;$A51,'KRM Sensitivities'!$V$4:$V$65536)</f>
        <v>154.57</v>
      </c>
      <c r="T51" s="80">
        <f>SUMIF('KRM Sensitivities'!$C$4:$C$422,"="&amp;$A51,'KRM Sensitivities'!$W$4:$W$65536)</f>
        <v>154.57</v>
      </c>
      <c r="U51" s="80">
        <f>SUMIF('KRM Sensitivities'!$C$4:$C$422,"="&amp;$A51,'KRM Sensitivities'!$X$4:$X$65536)</f>
        <v>0</v>
      </c>
      <c r="V51" s="80">
        <f>SUMIF('KRM Sensitivities'!$C$4:$C$422,"="&amp;$A51,'KRM Sensitivities'!$Y$4:$Y$65536)</f>
        <v>0</v>
      </c>
      <c r="W51" s="80">
        <f>SUMIF('KRM Sensitivities'!$C$4:$C$422,"="&amp;$A51,'KRM Sensitivities'!$Z$4:$Z$65536)</f>
        <v>0</v>
      </c>
      <c r="X51" s="80">
        <f>SUMIF('KRM Sensitivities'!$C$4:$C$422,"="&amp;$A51,'KRM Sensitivities'!$AA$4:$AA$65536)</f>
        <v>0</v>
      </c>
      <c r="Y51" s="80">
        <f>SUMIF('KRM Sensitivities'!$C$4:$C$422,"="&amp;$A51,'KRM Sensitivities'!$AB$4:$AB$65536)</f>
        <v>0</v>
      </c>
      <c r="Z51" s="80">
        <f>SUMIF('KRM Sensitivities'!$C$4:$C$422,"="&amp;$A51,'KRM Sensitivities'!$AC$4:$AC$65536)</f>
        <v>0</v>
      </c>
      <c r="AA51" s="80">
        <f>SUMIF('KRM Sensitivities'!$C$4:$C$422,"="&amp;$A51,'KRM Sensitivities'!$AD$4:$AD$65536)</f>
        <v>0</v>
      </c>
      <c r="AB51" s="80">
        <f>SUMIF('KRM Sensitivities'!$C$4:$C$422,"="&amp;$A51,'KRM Sensitivities'!$AE$4:$AE$65536)</f>
        <v>0</v>
      </c>
      <c r="AC51" s="80">
        <f>SUMIF('KRM Sensitivities'!$C$4:$C$422,"="&amp;$A51,'KRM Sensitivities'!$AF$4:$AF$65536)</f>
        <v>0</v>
      </c>
      <c r="AD51" s="80">
        <f>SUMIF('KRM Sensitivities'!$C$4:$C$422,"="&amp;$A51,'KRM Sensitivities'!$AG$4:$AG$65536)</f>
        <v>0</v>
      </c>
      <c r="AE51" s="80">
        <f>SUMIF('KRM Sensitivities'!$C$4:$C$422,"="&amp;$A51,'KRM Sensitivities'!$AH$4:$AH$65536)</f>
        <v>0</v>
      </c>
      <c r="AF51" s="80">
        <f>SUMIF('KRM Sensitivities'!$C$4:$C$422,"="&amp;$A51,'KRM Sensitivities'!$AI$4:$AI$65536)</f>
        <v>0</v>
      </c>
      <c r="AG51" s="80">
        <f>SUMIF('KRM Sensitivities'!$C$4:$C$422,"="&amp;$A51,'KRM Sensitivities'!$AJ$4:$AJ$65536)</f>
        <v>0</v>
      </c>
      <c r="AH51" s="80">
        <f>SUMIF('KRM Sensitivities'!$C$4:$C$422,"="&amp;$A51,'KRM Sensitivities'!$AK$4:$AK$65536)</f>
        <v>0</v>
      </c>
      <c r="AI51" s="80">
        <f>SUMIF('KRM Sensitivities'!$C$4:$C$422,"="&amp;$A51,'KRM Sensitivities'!$AL$4:$AL$65536)</f>
        <v>0</v>
      </c>
      <c r="AJ51" s="80">
        <f>SUMIF('KRM Sensitivities'!$C$4:$C$422,"="&amp;$A51,'KRM Sensitivities'!$AM$4:$AM$65536)</f>
        <v>0</v>
      </c>
      <c r="AK51" s="80">
        <f>SUMIF('KRM Sensitivities'!$C$4:$C$422,"="&amp;$A51,'KRM Sensitivities'!$AN$4:$AN$65536)</f>
        <v>0</v>
      </c>
      <c r="AL51" s="80">
        <f>SUMIF('KRM Sensitivities'!$C$4:$C$422,"="&amp;$A51,'KRM Sensitivities'!$AO$4:$AO$65536)</f>
        <v>0</v>
      </c>
      <c r="AM51" s="80">
        <f>SUMIF('KRM Sensitivities'!$C$4:$C$422,"="&amp;$A51,'KRM Sensitivities'!$AP$4:$AP$65536)</f>
        <v>0</v>
      </c>
      <c r="AN51" s="80">
        <f>SUMIF('KRM Sensitivities'!$C$4:$C$422,"="&amp;$A51,'KRM Sensitivities'!$AQ$4:$AQ$65536)</f>
        <v>0</v>
      </c>
      <c r="AO51" s="80">
        <f>SUMIF('KRM Sensitivities'!$C$4:$C$422,"="&amp;$A51,'KRM Sensitivities'!$AR$4:$AR$65536)</f>
        <v>0</v>
      </c>
      <c r="AP51" s="80">
        <f>SUMIF('KRM Sensitivities'!$C$4:$C$422,"="&amp;$A51,'KRM Sensitivities'!$AS$4:$AS$65536)</f>
        <v>0</v>
      </c>
      <c r="AQ51" s="80">
        <f>SUMIF('KRM Sensitivities'!$C$4:$C$422,"="&amp;$A51,'KRM Sensitivities'!$AT$4:$AT$65536)</f>
        <v>0</v>
      </c>
      <c r="AR51" s="80">
        <f>SUMIF('KRM Sensitivities'!$C$4:$C$422,"="&amp;$A51,'KRM Sensitivities'!$AU$4:$AU$65536)</f>
        <v>0</v>
      </c>
      <c r="AS51" s="80">
        <f>SUMIF('KRM Sensitivities'!$C$4:$C$422,"="&amp;$A51,'KRM Sensitivities'!$AV$4:$AV$65536)</f>
        <v>0</v>
      </c>
      <c r="AT51" s="80">
        <f>SUMIF('KRM Sensitivities'!$C$4:$C$422,"="&amp;$A51,'KRM Sensitivities'!$AW$4:$AW$65536)</f>
        <v>0</v>
      </c>
      <c r="AU51" s="80">
        <f>SUMIF('KRM Sensitivities'!$C$4:$C$422,"="&amp;$A51,'KRM Sensitivities'!$AX$4:$AX$65536)</f>
        <v>0</v>
      </c>
      <c r="AV51" s="80">
        <f>SUMIF('KRM Sensitivities'!$C$4:$C$422,"="&amp;$A51,'KRM Sensitivities'!$AY$4:$AY$65536)</f>
        <v>0</v>
      </c>
      <c r="AW51" s="80">
        <f>SUMIF('KRM Sensitivities'!$C$4:$C$422,"="&amp;$A51,'KRM Sensitivities'!$AZ$4:$AZ$65536)</f>
        <v>0</v>
      </c>
      <c r="AX51" s="80">
        <f>SUMIF('KRM Sensitivities'!$C$4:$C$422,"="&amp;$A51,'KRM Sensitivities'!$BA$4:$BA$65536)</f>
        <v>0</v>
      </c>
      <c r="AY51" s="80">
        <f>SUMIF('KRM Sensitivities'!$C$4:$C$422,"="&amp;$A51,'KRM Sensitivities'!$BB$4:$BB$65536)</f>
        <v>0</v>
      </c>
      <c r="AZ51" s="80">
        <f>SUMIF('KRM Sensitivities'!$C$4:$C$422,"="&amp;$A51,'KRM Sensitivities'!$BC$4:$BC$65536)</f>
        <v>0</v>
      </c>
      <c r="BA51" s="80">
        <f>SUMIF('KRM Sensitivities'!$C$4:$C$422,"="&amp;$A51,'KRM Sensitivities'!$BD$4:$BD$65536)</f>
        <v>0</v>
      </c>
      <c r="BB51" s="80">
        <f>SUMIF('KRM Sensitivities'!$C$4:$C$422,"="&amp;$A51,'KRM Sensitivities'!$BE$4:$BE$65536)</f>
        <v>0</v>
      </c>
      <c r="BC51" s="80">
        <f>SUMIF('KRM Sensitivities'!$C$4:$C$422,"="&amp;$A51,'KRM Sensitivities'!$BF$4:$BF$65536)</f>
        <v>0</v>
      </c>
      <c r="BD51" s="80">
        <f>SUMIF('KRM Sensitivities'!$C$4:$C$422,"="&amp;$A51,'KRM Sensitivities'!$BG$4:$BG$65536)</f>
        <v>0</v>
      </c>
      <c r="BE51" s="80">
        <f>SUMIF('KRM Sensitivities'!$C$4:$C$422,"="&amp;$A51,'KRM Sensitivities'!$BH$4:$BH$65536)</f>
        <v>0</v>
      </c>
      <c r="BF51" s="80">
        <f>SUMIF('KRM Sensitivities'!$C$4:$C$422,"="&amp;$A51,'KRM Sensitivities'!$BI$4:$BI$65536)</f>
        <v>0</v>
      </c>
      <c r="BG51" s="80">
        <f>SUMIF('KRM Sensitivities'!$C$4:$C$422,"="&amp;$A51,'KRM Sensitivities'!$BJ$4:$BJ$65536)</f>
        <v>0</v>
      </c>
      <c r="BH51" s="80">
        <f>SUMIF('KRM Sensitivities'!$C$4:$C$422,"="&amp;$A51,'KRM Sensitivities'!$BL$4:$BL$65536)</f>
        <v>0</v>
      </c>
      <c r="BI51" s="80">
        <f>SUMIF('KRM Sensitivities'!$C$4:$C$422,"="&amp;$A51,'KRM Sensitivities'!$BM$4:$BM$65536)</f>
        <v>0</v>
      </c>
      <c r="BJ51" s="80">
        <f>SUMIF('KRM Sensitivities'!$C$4:$C$422,"="&amp;$A51,'KRM Sensitivities'!$BK$4:$BK$65536)</f>
        <v>0</v>
      </c>
      <c r="BK51" s="80">
        <f>SUMIF('KRM Sensitivities'!$C$4:$C$422,"="&amp;$A51,'KRM Sensitivities'!$BN$4:$BN$65536)</f>
        <v>0</v>
      </c>
      <c r="BL51" s="80">
        <f>SUMIF('KRM Sensitivities'!$C$4:$C$422,"="&amp;$A51,'KRM Sensitivities'!$BO$4:$BO$65536)</f>
        <v>0</v>
      </c>
      <c r="BM51" s="80">
        <f>SUMIF('KRM Sensitivities'!$C$4:$C$422,"="&amp;$A51,'KRM Sensitivities'!$BP$4:$BP$65536)</f>
        <v>0</v>
      </c>
      <c r="BN51" s="80">
        <f>SUMIF('KRM Sensitivities'!$C$4:$C$422,"="&amp;$A51,'KRM Sensitivities'!$BQ$4:$BQ$65536)</f>
        <v>0</v>
      </c>
      <c r="BO51" s="80">
        <f>SUMIF('KRM Sensitivities'!$C$4:$C$422,"="&amp;$A51,'KRM Sensitivities'!$BR$4:$BR$65536)</f>
        <v>0</v>
      </c>
      <c r="BP51" s="80">
        <f>SUMIF('KRM Sensitivities'!$C$4:$C$422,"="&amp;$A51,'KRM Sensitivities'!$BS$4:$BS$65536)</f>
        <v>0</v>
      </c>
      <c r="BQ51" s="80">
        <f>SUMIF('KRM Sensitivities'!$C$4:$C$422,"="&amp;$A51,'KRM Sensitivities'!$BT$4:$BT$65536)</f>
        <v>0</v>
      </c>
      <c r="BR51" s="80">
        <f>SUMIF('KRM Sensitivities'!$C$4:$C$422,"="&amp;$A51,'KRM Sensitivities'!$BU$4:$BU$65536)</f>
        <v>0</v>
      </c>
      <c r="BS51" s="80">
        <f>SUMIF('KRM Sensitivities'!$C$4:$C$422,"="&amp;$A51,'KRM Sensitivities'!$BV$4:$BV$65536)</f>
        <v>0</v>
      </c>
      <c r="BT51" s="80">
        <f>SUMIF('KRM Sensitivities'!$C$4:$C$422,"="&amp;$A51,'KRM Sensitivities'!$BW$4:$BW$65536)</f>
        <v>0</v>
      </c>
      <c r="BU51" s="80">
        <f>SUMIF('KRM Sensitivities'!$C$4:$C$422,"="&amp;$A51,'KRM Sensitivities'!$BX$4:$BX$65536)</f>
        <v>0</v>
      </c>
      <c r="BV51" s="80">
        <f>SUMIF('KRM Sensitivities'!$C$4:$C$422,"="&amp;$A51,'KRM Sensitivities'!$BY$4:$BY$65536)</f>
        <v>0</v>
      </c>
      <c r="BW51" s="80">
        <f>SUMIF('KRM Sensitivities'!$C$4:$C$422,"="&amp;$A51,'KRM Sensitivities'!$BZ$4:$BZ$65536)</f>
        <v>0</v>
      </c>
      <c r="BX51" s="80">
        <f>SUMIF('KRM Sensitivities'!$C$4:$C$422,"="&amp;$A51,'KRM Sensitivities'!$CA$4:$CA$65536)</f>
        <v>0</v>
      </c>
      <c r="BY51" s="80">
        <f>SUMIF('KRM Sensitivities'!$C$4:$C$422,"="&amp;$A51,'KRM Sensitivities'!$CB$4:$CB$65536)</f>
        <v>0</v>
      </c>
      <c r="BZ51" s="80">
        <f>SUMIF('KRM Sensitivities'!$C$4:$C$422,"="&amp;$A51,'KRM Sensitivities'!$CC$4:$CC$65536)</f>
        <v>0</v>
      </c>
      <c r="CA51" s="80">
        <f>SUMIF('KRM Sensitivities'!$C$4:$C$422,"="&amp;$A51,'KRM Sensitivities'!$CD$4:$CD$65536)</f>
        <v>0</v>
      </c>
      <c r="CB51" s="80">
        <f>SUMIF('KRM Sensitivities'!$C$4:$C$422,"="&amp;$A51,'KRM Sensitivities'!$CE$4:$CE$65536)</f>
        <v>0</v>
      </c>
      <c r="CC51" s="80">
        <f>SUMIF('KRM Sensitivities'!$C$4:$C$422,"="&amp;$A51,'KRM Sensitivities'!$CF$4:$CF$65536)</f>
        <v>0</v>
      </c>
      <c r="CD51" s="80">
        <f>SUMIF('KRM Sensitivities'!$C$4:$C$422,"="&amp;$A51,'KRM Sensitivities'!$CG$4:$CG$65536)</f>
        <v>0</v>
      </c>
      <c r="CE51" s="80">
        <f>SUMIF('KRM Sensitivities'!$C$4:$C$422,"="&amp;$A51,'KRM Sensitivities'!$CH$4:$CH$65536)</f>
        <v>0</v>
      </c>
      <c r="CF51" s="80">
        <f>SUMIF('KRM Sensitivities'!$C$4:$C$422,"="&amp;$A51,'KRM Sensitivities'!$CI$4:$CI$65536)</f>
        <v>0</v>
      </c>
      <c r="CG51" s="80">
        <f>SUMIF('KRM Sensitivities'!$C$4:$C$422,"="&amp;$A51,'KRM Sensitivities'!$CJ$4:$CJ$65536)</f>
        <v>0</v>
      </c>
      <c r="CH51" s="80">
        <f>SUMIF('KRM Sensitivities'!$C$4:$C$422,"="&amp;$A51,'KRM Sensitivities'!$CK$4:$CK$65536)</f>
        <v>0</v>
      </c>
      <c r="CI51" s="80">
        <f>SUMIF('KRM Sensitivities'!$C$4:$C$422,"="&amp;$A51,'KRM Sensitivities'!$CL$4:$CL$65536)</f>
        <v>0</v>
      </c>
      <c r="CJ51" s="80">
        <f>SUMIF('KRM Sensitivities'!$C$4:$C$422,"="&amp;$A51,'KRM Sensitivities'!$CM$4:$CM$65536)</f>
        <v>0</v>
      </c>
      <c r="CK51" s="80">
        <f>SUMIF('KRM Sensitivities'!$C$4:$C$422,"="&amp;$A51,'KRM Sensitivities'!$CN$4:$CN$65536)</f>
        <v>0</v>
      </c>
      <c r="CL51" s="80">
        <f>SUMIF('KRM Sensitivities'!$C$4:$C$422,"="&amp;$A51,'KRM Sensitivities'!$CO$4:$CO$65536)</f>
        <v>0</v>
      </c>
      <c r="CM51" s="80">
        <f>SUMIF('KRM Sensitivities'!$C$4:$C$422,"="&amp;$A51,'KRM Sensitivities'!$CP$4:$CP$65536)</f>
        <v>0</v>
      </c>
      <c r="CN51" s="80">
        <f>SUMIF('KRM Sensitivities'!$C$4:$C$422,"="&amp;$A51,'KRM Sensitivities'!$CQ$4:$CQ$65536)</f>
        <v>0</v>
      </c>
      <c r="CO51" s="80">
        <f>SUMIF('KRM Sensitivities'!$C$4:$C$422,"="&amp;$A51,'KRM Sensitivities'!$CR$4:$CR$65536)</f>
        <v>0</v>
      </c>
      <c r="CP51" s="80">
        <f>SUMIF('KRM Sensitivities'!$C$4:$C$422,"="&amp;$A51,'KRM Sensitivities'!$CS$4:$CS$65536)</f>
        <v>0</v>
      </c>
      <c r="CQ51" s="80">
        <f>SUMIF('KRM Sensitivities'!$C$4:$C$422,"="&amp;$A51,'KRM Sensitivities'!$CT$4:$CT$65536)</f>
        <v>0</v>
      </c>
      <c r="CR51" s="80">
        <f>SUMIF('KRM Sensitivities'!$C$4:$C$422,"="&amp;$A51,'KRM Sensitivities'!$CU$4:$CU$65536)</f>
        <v>0</v>
      </c>
      <c r="CS51" s="80">
        <f>SUMIF('KRM Sensitivities'!$C$4:$C$422,"="&amp;$A51,'KRM Sensitivities'!$CV$4:$CV$65536)</f>
        <v>0</v>
      </c>
      <c r="CT51" s="80">
        <f>SUMIF('KRM Sensitivities'!$C$4:$C$422,"="&amp;$A51,'KRM Sensitivities'!$CW$4:$CW$65536)</f>
        <v>0</v>
      </c>
      <c r="CU51" s="80">
        <f>SUMIF('KRM Sensitivities'!$C$4:$C$422,"="&amp;$A51,'KRM Sensitivities'!$CX$4:$CX$65536)</f>
        <v>0</v>
      </c>
      <c r="CV51" s="80">
        <f>SUMIF('KRM Sensitivities'!$C$4:$C$422,"="&amp;$A51,'KRM Sensitivities'!$CY$4:$CY$65536)</f>
        <v>0</v>
      </c>
      <c r="CW51" s="80">
        <f>SUMIF('KRM Sensitivities'!$C$4:$C$422,"="&amp;$A51,'KRM Sensitivities'!$CZ$4:$CZ$65536)</f>
        <v>0</v>
      </c>
      <c r="CX51" s="80">
        <f>SUMIF('KRM Sensitivities'!$C$4:$C$422,"="&amp;$A51,'KRM Sensitivities'!$DA$4:$DA$65536)</f>
        <v>0</v>
      </c>
      <c r="CY51" s="80">
        <f>SUMIF('KRM Sensitivities'!$C$4:$C$422,"="&amp;$A51,'KRM Sensitivities'!$DB$4:$DB$65536)</f>
        <v>0</v>
      </c>
      <c r="CZ51" s="80">
        <f>SUMIF('KRM Sensitivities'!$C$4:$C$422,"="&amp;$A51,'KRM Sensitivities'!$DC$4:$DC$65536)</f>
        <v>0</v>
      </c>
      <c r="DA51" s="80">
        <f>SUMIF('KRM Sensitivities'!$C$4:$C$422,"="&amp;$A51,'KRM Sensitivities'!$DD$4:$DD$65536)</f>
        <v>0</v>
      </c>
      <c r="DB51" s="80">
        <f>SUMIF('KRM Sensitivities'!$C$4:$C$422,"="&amp;$A51,'KRM Sensitivities'!$DE$4:$DE$65536)</f>
        <v>0</v>
      </c>
      <c r="DC51" s="80">
        <f>SUMIF('KRM Sensitivities'!$C$4:$C$422,"="&amp;$A51,'KRM Sensitivities'!$DF$4:$DF$65536)</f>
        <v>0</v>
      </c>
      <c r="DD51" s="80">
        <f>SUMIF('KRM Sensitivities'!$C$4:$C$422,"="&amp;$A51,'KRM Sensitivities'!$DG$4:$DG$65536)</f>
        <v>0</v>
      </c>
      <c r="DE51" s="80">
        <f>SUMIF('KRM Sensitivities'!$C$4:$C$422,"="&amp;$A51,'KRM Sensitivities'!$DH$4:$DH$65536)</f>
        <v>0</v>
      </c>
      <c r="DF51" s="80">
        <f>SUMIF('KRM Sensitivities'!$C$4:$C$422,"="&amp;$A51,'KRM Sensitivities'!$DI$4:$DI$65536)</f>
        <v>0</v>
      </c>
      <c r="DG51" s="80">
        <f>SUMIF('KRM Sensitivities'!$C$4:$C$422,"="&amp;$A51,'KRM Sensitivities'!$DJ$4:$DJ$65536)</f>
        <v>0</v>
      </c>
      <c r="DH51" s="80">
        <f>SUMIF('KRM Sensitivities'!$C$4:$C$422,"="&amp;$A51,'KRM Sensitivities'!$DK$4:$DK$65536)</f>
        <v>0</v>
      </c>
      <c r="DI51" s="80">
        <f>SUMIF('KRM Sensitivities'!$C$4:$C$422,"="&amp;$A51,'KRM Sensitivities'!$DL$4:$DL$65536)</f>
        <v>0</v>
      </c>
      <c r="DJ51" s="80">
        <f>SUMIF('KRM Sensitivities'!$C$4:$C$422,"="&amp;$A51,'KRM Sensitivities'!$DM$4:$DM$65536)</f>
        <v>0</v>
      </c>
      <c r="DK51" s="80">
        <f>SUMIF('KRM Sensitivities'!$C$4:$C$422,"="&amp;$A51,'KRM Sensitivities'!$DN$4:$DN$65536)</f>
        <v>0</v>
      </c>
      <c r="DL51" s="80">
        <f>SUMIF('KRM Sensitivities'!$C$4:$C$422,"="&amp;$A51,'KRM Sensitivities'!$DO$4:$DO$65536)</f>
        <v>0</v>
      </c>
      <c r="DM51" s="80">
        <f>SUMIF('KRM Sensitivities'!$C$4:$C$422,"="&amp;$A51,'KRM Sensitivities'!$DP$4:$DP$65536)</f>
        <v>0</v>
      </c>
      <c r="DN51" s="80">
        <f>SUMIF('KRM Sensitivities'!$C$4:$C$422,"="&amp;$A51,'KRM Sensitivities'!$DQ$4:$DQ$65536)</f>
        <v>0</v>
      </c>
      <c r="DO51" s="80">
        <f>SUMIF('KRM Sensitivities'!$C$4:$C$422,"="&amp;$A51,'KRM Sensitivities'!$DR$4:$DR$65536)</f>
        <v>0</v>
      </c>
      <c r="DP51" s="80">
        <f>SUMIF('KRM Sensitivities'!$C$4:$C$422,"="&amp;$A51,'KRM Sensitivities'!$DS$4:$DS$65536)</f>
        <v>0</v>
      </c>
      <c r="DQ51" s="80">
        <f>SUMIF('KRM Sensitivities'!$C$4:$C$422,"="&amp;$A51,'KRM Sensitivities'!$DT$4:$DT$65536)</f>
        <v>0</v>
      </c>
      <c r="DR51" s="61" t="str">
        <f t="shared" si="0"/>
        <v>CCB20Y</v>
      </c>
      <c r="DS51" s="61" t="str">
        <f t="shared" si="1"/>
        <v>CCBCAD20Y</v>
      </c>
    </row>
    <row r="52" spans="1:123" x14ac:dyDescent="0.2">
      <c r="A52">
        <v>409</v>
      </c>
      <c r="B52" t="s">
        <v>9</v>
      </c>
      <c r="C52" t="s">
        <v>369</v>
      </c>
      <c r="D52" t="s">
        <v>526</v>
      </c>
      <c r="E52" t="s">
        <v>523</v>
      </c>
      <c r="F52" t="s">
        <v>37</v>
      </c>
      <c r="G52">
        <v>0.224439</v>
      </c>
      <c r="H52">
        <v>0.15287000000000001</v>
      </c>
      <c r="I52" s="80">
        <f>SUMIF('KRM Sensitivities'!$C$4:$C$422,"="&amp;$A52,'KRM Sensitivities'!$L$4:$L$65536)</f>
        <v>24.44</v>
      </c>
      <c r="J52" s="80">
        <f>SUMIF('KRM Sensitivities'!$C$4:$C$422,"="&amp;$A52,'KRM Sensitivities'!$M$4:$M$65536)</f>
        <v>24.44</v>
      </c>
      <c r="K52" s="80">
        <f>SUMIF('KRM Sensitivities'!$C$4:$C$422,"="&amp;$A52,'KRM Sensitivities'!$N$4:$N$65536)</f>
        <v>24.44</v>
      </c>
      <c r="L52" s="80">
        <f>SUMIF('KRM Sensitivities'!$C$4:$C$422,"="&amp;$A52,'KRM Sensitivities'!$O$4:$O$65536)</f>
        <v>24.44</v>
      </c>
      <c r="M52" s="80">
        <f>SUMIF('KRM Sensitivities'!$C$4:$C$422,"="&amp;$A52,'KRM Sensitivities'!$P$4:$P$65536)</f>
        <v>24.44</v>
      </c>
      <c r="N52" s="80">
        <f>SUMIF('KRM Sensitivities'!$C$4:$C$422,"="&amp;$A52,'KRM Sensitivities'!$Q$4:$Q$65536)</f>
        <v>24.44</v>
      </c>
      <c r="O52" s="80">
        <f>SUMIF('KRM Sensitivities'!$C$4:$C$422,"="&amp;$A52,'KRM Sensitivities'!$R$4:$R$65536)</f>
        <v>0</v>
      </c>
      <c r="P52" s="80">
        <f>SUMIF('KRM Sensitivities'!$C$4:$C$422,"="&amp;$A52,'KRM Sensitivities'!$S$4:$S$65536)</f>
        <v>0</v>
      </c>
      <c r="Q52" s="80">
        <f>SUMIF('KRM Sensitivities'!$C$4:$C$422,"="&amp;$A52,'KRM Sensitivities'!$T$4:$T$65536)</f>
        <v>0</v>
      </c>
      <c r="R52" s="80">
        <f>SUMIF('KRM Sensitivities'!$C$4:$C$422,"="&amp;$A52,'KRM Sensitivities'!$U$4:$U$65536)</f>
        <v>0</v>
      </c>
      <c r="S52" s="80">
        <f>SUMIF('KRM Sensitivities'!$C$4:$C$422,"="&amp;$A52,'KRM Sensitivities'!$V$4:$V$65536)</f>
        <v>24.44</v>
      </c>
      <c r="T52" s="80">
        <f>SUMIF('KRM Sensitivities'!$C$4:$C$422,"="&amp;$A52,'KRM Sensitivities'!$W$4:$W$65536)</f>
        <v>24.44</v>
      </c>
      <c r="U52" s="80">
        <f>SUMIF('KRM Sensitivities'!$C$4:$C$422,"="&amp;$A52,'KRM Sensitivities'!$X$4:$X$65536)</f>
        <v>0</v>
      </c>
      <c r="V52" s="80">
        <f>SUMIF('KRM Sensitivities'!$C$4:$C$422,"="&amp;$A52,'KRM Sensitivities'!$Y$4:$Y$65536)</f>
        <v>0</v>
      </c>
      <c r="W52" s="80">
        <f>SUMIF('KRM Sensitivities'!$C$4:$C$422,"="&amp;$A52,'KRM Sensitivities'!$Z$4:$Z$65536)</f>
        <v>0</v>
      </c>
      <c r="X52" s="80">
        <f>SUMIF('KRM Sensitivities'!$C$4:$C$422,"="&amp;$A52,'KRM Sensitivities'!$AA$4:$AA$65536)</f>
        <v>0</v>
      </c>
      <c r="Y52" s="80">
        <f>SUMIF('KRM Sensitivities'!$C$4:$C$422,"="&amp;$A52,'KRM Sensitivities'!$AB$4:$AB$65536)</f>
        <v>0</v>
      </c>
      <c r="Z52" s="80">
        <f>SUMIF('KRM Sensitivities'!$C$4:$C$422,"="&amp;$A52,'KRM Sensitivities'!$AC$4:$AC$65536)</f>
        <v>0</v>
      </c>
      <c r="AA52" s="80">
        <f>SUMIF('KRM Sensitivities'!$C$4:$C$422,"="&amp;$A52,'KRM Sensitivities'!$AD$4:$AD$65536)</f>
        <v>0</v>
      </c>
      <c r="AB52" s="80">
        <f>SUMIF('KRM Sensitivities'!$C$4:$C$422,"="&amp;$A52,'KRM Sensitivities'!$AE$4:$AE$65536)</f>
        <v>0</v>
      </c>
      <c r="AC52" s="80">
        <f>SUMIF('KRM Sensitivities'!$C$4:$C$422,"="&amp;$A52,'KRM Sensitivities'!$AF$4:$AF$65536)</f>
        <v>0</v>
      </c>
      <c r="AD52" s="80">
        <f>SUMIF('KRM Sensitivities'!$C$4:$C$422,"="&amp;$A52,'KRM Sensitivities'!$AG$4:$AG$65536)</f>
        <v>0</v>
      </c>
      <c r="AE52" s="80">
        <f>SUMIF('KRM Sensitivities'!$C$4:$C$422,"="&amp;$A52,'KRM Sensitivities'!$AH$4:$AH$65536)</f>
        <v>0</v>
      </c>
      <c r="AF52" s="80">
        <f>SUMIF('KRM Sensitivities'!$C$4:$C$422,"="&amp;$A52,'KRM Sensitivities'!$AI$4:$AI$65536)</f>
        <v>0</v>
      </c>
      <c r="AG52" s="80">
        <f>SUMIF('KRM Sensitivities'!$C$4:$C$422,"="&amp;$A52,'KRM Sensitivities'!$AJ$4:$AJ$65536)</f>
        <v>0</v>
      </c>
      <c r="AH52" s="80">
        <f>SUMIF('KRM Sensitivities'!$C$4:$C$422,"="&amp;$A52,'KRM Sensitivities'!$AK$4:$AK$65536)</f>
        <v>0</v>
      </c>
      <c r="AI52" s="80">
        <f>SUMIF('KRM Sensitivities'!$C$4:$C$422,"="&amp;$A52,'KRM Sensitivities'!$AL$4:$AL$65536)</f>
        <v>0</v>
      </c>
      <c r="AJ52" s="80">
        <f>SUMIF('KRM Sensitivities'!$C$4:$C$422,"="&amp;$A52,'KRM Sensitivities'!$AM$4:$AM$65536)</f>
        <v>0</v>
      </c>
      <c r="AK52" s="80">
        <f>SUMIF('KRM Sensitivities'!$C$4:$C$422,"="&amp;$A52,'KRM Sensitivities'!$AN$4:$AN$65536)</f>
        <v>0</v>
      </c>
      <c r="AL52" s="80">
        <f>SUMIF('KRM Sensitivities'!$C$4:$C$422,"="&amp;$A52,'KRM Sensitivities'!$AO$4:$AO$65536)</f>
        <v>0</v>
      </c>
      <c r="AM52" s="80">
        <f>SUMIF('KRM Sensitivities'!$C$4:$C$422,"="&amp;$A52,'KRM Sensitivities'!$AP$4:$AP$65536)</f>
        <v>0</v>
      </c>
      <c r="AN52" s="80">
        <f>SUMIF('KRM Sensitivities'!$C$4:$C$422,"="&amp;$A52,'KRM Sensitivities'!$AQ$4:$AQ$65536)</f>
        <v>0</v>
      </c>
      <c r="AO52" s="80">
        <f>SUMIF('KRM Sensitivities'!$C$4:$C$422,"="&amp;$A52,'KRM Sensitivities'!$AR$4:$AR$65536)</f>
        <v>0</v>
      </c>
      <c r="AP52" s="80">
        <f>SUMIF('KRM Sensitivities'!$C$4:$C$422,"="&amp;$A52,'KRM Sensitivities'!$AS$4:$AS$65536)</f>
        <v>0</v>
      </c>
      <c r="AQ52" s="80">
        <f>SUMIF('KRM Sensitivities'!$C$4:$C$422,"="&amp;$A52,'KRM Sensitivities'!$AT$4:$AT$65536)</f>
        <v>0</v>
      </c>
      <c r="AR52" s="80">
        <f>SUMIF('KRM Sensitivities'!$C$4:$C$422,"="&amp;$A52,'KRM Sensitivities'!$AU$4:$AU$65536)</f>
        <v>0</v>
      </c>
      <c r="AS52" s="80">
        <f>SUMIF('KRM Sensitivities'!$C$4:$C$422,"="&amp;$A52,'KRM Sensitivities'!$AV$4:$AV$65536)</f>
        <v>0</v>
      </c>
      <c r="AT52" s="80">
        <f>SUMIF('KRM Sensitivities'!$C$4:$C$422,"="&amp;$A52,'KRM Sensitivities'!$AW$4:$AW$65536)</f>
        <v>0</v>
      </c>
      <c r="AU52" s="80">
        <f>SUMIF('KRM Sensitivities'!$C$4:$C$422,"="&amp;$A52,'KRM Sensitivities'!$AX$4:$AX$65536)</f>
        <v>0</v>
      </c>
      <c r="AV52" s="80">
        <f>SUMIF('KRM Sensitivities'!$C$4:$C$422,"="&amp;$A52,'KRM Sensitivities'!$AY$4:$AY$65536)</f>
        <v>0</v>
      </c>
      <c r="AW52" s="80">
        <f>SUMIF('KRM Sensitivities'!$C$4:$C$422,"="&amp;$A52,'KRM Sensitivities'!$AZ$4:$AZ$65536)</f>
        <v>0</v>
      </c>
      <c r="AX52" s="80">
        <f>SUMIF('KRM Sensitivities'!$C$4:$C$422,"="&amp;$A52,'KRM Sensitivities'!$BA$4:$BA$65536)</f>
        <v>0</v>
      </c>
      <c r="AY52" s="80">
        <f>SUMIF('KRM Sensitivities'!$C$4:$C$422,"="&amp;$A52,'KRM Sensitivities'!$BB$4:$BB$65536)</f>
        <v>0</v>
      </c>
      <c r="AZ52" s="80">
        <f>SUMIF('KRM Sensitivities'!$C$4:$C$422,"="&amp;$A52,'KRM Sensitivities'!$BC$4:$BC$65536)</f>
        <v>0</v>
      </c>
      <c r="BA52" s="80">
        <f>SUMIF('KRM Sensitivities'!$C$4:$C$422,"="&amp;$A52,'KRM Sensitivities'!$BD$4:$BD$65536)</f>
        <v>0</v>
      </c>
      <c r="BB52" s="80">
        <f>SUMIF('KRM Sensitivities'!$C$4:$C$422,"="&amp;$A52,'KRM Sensitivities'!$BE$4:$BE$65536)</f>
        <v>0</v>
      </c>
      <c r="BC52" s="80">
        <f>SUMIF('KRM Sensitivities'!$C$4:$C$422,"="&amp;$A52,'KRM Sensitivities'!$BF$4:$BF$65536)</f>
        <v>0</v>
      </c>
      <c r="BD52" s="80">
        <f>SUMIF('KRM Sensitivities'!$C$4:$C$422,"="&amp;$A52,'KRM Sensitivities'!$BG$4:$BG$65536)</f>
        <v>0</v>
      </c>
      <c r="BE52" s="80">
        <f>SUMIF('KRM Sensitivities'!$C$4:$C$422,"="&amp;$A52,'KRM Sensitivities'!$BH$4:$BH$65536)</f>
        <v>0</v>
      </c>
      <c r="BF52" s="80">
        <f>SUMIF('KRM Sensitivities'!$C$4:$C$422,"="&amp;$A52,'KRM Sensitivities'!$BI$4:$BI$65536)</f>
        <v>0</v>
      </c>
      <c r="BG52" s="80">
        <f>SUMIF('KRM Sensitivities'!$C$4:$C$422,"="&amp;$A52,'KRM Sensitivities'!$BJ$4:$BJ$65536)</f>
        <v>0</v>
      </c>
      <c r="BH52" s="80">
        <f>SUMIF('KRM Sensitivities'!$C$4:$C$422,"="&amp;$A52,'KRM Sensitivities'!$BL$4:$BL$65536)</f>
        <v>0</v>
      </c>
      <c r="BI52" s="80">
        <f>SUMIF('KRM Sensitivities'!$C$4:$C$422,"="&amp;$A52,'KRM Sensitivities'!$BM$4:$BM$65536)</f>
        <v>0</v>
      </c>
      <c r="BJ52" s="80">
        <f>SUMIF('KRM Sensitivities'!$C$4:$C$422,"="&amp;$A52,'KRM Sensitivities'!$BK$4:$BK$65536)</f>
        <v>0</v>
      </c>
      <c r="BK52" s="80">
        <f>SUMIF('KRM Sensitivities'!$C$4:$C$422,"="&amp;$A52,'KRM Sensitivities'!$BN$4:$BN$65536)</f>
        <v>0</v>
      </c>
      <c r="BL52" s="80">
        <f>SUMIF('KRM Sensitivities'!$C$4:$C$422,"="&amp;$A52,'KRM Sensitivities'!$BO$4:$BO$65536)</f>
        <v>0</v>
      </c>
      <c r="BM52" s="80">
        <f>SUMIF('KRM Sensitivities'!$C$4:$C$422,"="&amp;$A52,'KRM Sensitivities'!$BP$4:$BP$65536)</f>
        <v>0</v>
      </c>
      <c r="BN52" s="80">
        <f>SUMIF('KRM Sensitivities'!$C$4:$C$422,"="&amp;$A52,'KRM Sensitivities'!$BQ$4:$BQ$65536)</f>
        <v>0</v>
      </c>
      <c r="BO52" s="80">
        <f>SUMIF('KRM Sensitivities'!$C$4:$C$422,"="&amp;$A52,'KRM Sensitivities'!$BR$4:$BR$65536)</f>
        <v>0</v>
      </c>
      <c r="BP52" s="80">
        <f>SUMIF('KRM Sensitivities'!$C$4:$C$422,"="&amp;$A52,'KRM Sensitivities'!$BS$4:$BS$65536)</f>
        <v>0</v>
      </c>
      <c r="BQ52" s="80">
        <f>SUMIF('KRM Sensitivities'!$C$4:$C$422,"="&amp;$A52,'KRM Sensitivities'!$BT$4:$BT$65536)</f>
        <v>0</v>
      </c>
      <c r="BR52" s="80">
        <f>SUMIF('KRM Sensitivities'!$C$4:$C$422,"="&amp;$A52,'KRM Sensitivities'!$BU$4:$BU$65536)</f>
        <v>0</v>
      </c>
      <c r="BS52" s="80">
        <f>SUMIF('KRM Sensitivities'!$C$4:$C$422,"="&amp;$A52,'KRM Sensitivities'!$BV$4:$BV$65536)</f>
        <v>0</v>
      </c>
      <c r="BT52" s="80">
        <f>SUMIF('KRM Sensitivities'!$C$4:$C$422,"="&amp;$A52,'KRM Sensitivities'!$BW$4:$BW$65536)</f>
        <v>0</v>
      </c>
      <c r="BU52" s="80">
        <f>SUMIF('KRM Sensitivities'!$C$4:$C$422,"="&amp;$A52,'KRM Sensitivities'!$BX$4:$BX$65536)</f>
        <v>0</v>
      </c>
      <c r="BV52" s="80">
        <f>SUMIF('KRM Sensitivities'!$C$4:$C$422,"="&amp;$A52,'KRM Sensitivities'!$BY$4:$BY$65536)</f>
        <v>0</v>
      </c>
      <c r="BW52" s="80">
        <f>SUMIF('KRM Sensitivities'!$C$4:$C$422,"="&amp;$A52,'KRM Sensitivities'!$BZ$4:$BZ$65536)</f>
        <v>0</v>
      </c>
      <c r="BX52" s="80">
        <f>SUMIF('KRM Sensitivities'!$C$4:$C$422,"="&amp;$A52,'KRM Sensitivities'!$CA$4:$CA$65536)</f>
        <v>0</v>
      </c>
      <c r="BY52" s="80">
        <f>SUMIF('KRM Sensitivities'!$C$4:$C$422,"="&amp;$A52,'KRM Sensitivities'!$CB$4:$CB$65536)</f>
        <v>0</v>
      </c>
      <c r="BZ52" s="80">
        <f>SUMIF('KRM Sensitivities'!$C$4:$C$422,"="&amp;$A52,'KRM Sensitivities'!$CC$4:$CC$65536)</f>
        <v>0</v>
      </c>
      <c r="CA52" s="80">
        <f>SUMIF('KRM Sensitivities'!$C$4:$C$422,"="&amp;$A52,'KRM Sensitivities'!$CD$4:$CD$65536)</f>
        <v>0</v>
      </c>
      <c r="CB52" s="80">
        <f>SUMIF('KRM Sensitivities'!$C$4:$C$422,"="&amp;$A52,'KRM Sensitivities'!$CE$4:$CE$65536)</f>
        <v>0</v>
      </c>
      <c r="CC52" s="80">
        <f>SUMIF('KRM Sensitivities'!$C$4:$C$422,"="&amp;$A52,'KRM Sensitivities'!$CF$4:$CF$65536)</f>
        <v>0</v>
      </c>
      <c r="CD52" s="80">
        <f>SUMIF('KRM Sensitivities'!$C$4:$C$422,"="&amp;$A52,'KRM Sensitivities'!$CG$4:$CG$65536)</f>
        <v>0</v>
      </c>
      <c r="CE52" s="80">
        <f>SUMIF('KRM Sensitivities'!$C$4:$C$422,"="&amp;$A52,'KRM Sensitivities'!$CH$4:$CH$65536)</f>
        <v>0</v>
      </c>
      <c r="CF52" s="80">
        <f>SUMIF('KRM Sensitivities'!$C$4:$C$422,"="&amp;$A52,'KRM Sensitivities'!$CI$4:$CI$65536)</f>
        <v>0</v>
      </c>
      <c r="CG52" s="80">
        <f>SUMIF('KRM Sensitivities'!$C$4:$C$422,"="&amp;$A52,'KRM Sensitivities'!$CJ$4:$CJ$65536)</f>
        <v>0</v>
      </c>
      <c r="CH52" s="80">
        <f>SUMIF('KRM Sensitivities'!$C$4:$C$422,"="&amp;$A52,'KRM Sensitivities'!$CK$4:$CK$65536)</f>
        <v>0</v>
      </c>
      <c r="CI52" s="80">
        <f>SUMIF('KRM Sensitivities'!$C$4:$C$422,"="&amp;$A52,'KRM Sensitivities'!$CL$4:$CL$65536)</f>
        <v>0</v>
      </c>
      <c r="CJ52" s="80">
        <f>SUMIF('KRM Sensitivities'!$C$4:$C$422,"="&amp;$A52,'KRM Sensitivities'!$CM$4:$CM$65536)</f>
        <v>0</v>
      </c>
      <c r="CK52" s="80">
        <f>SUMIF('KRM Sensitivities'!$C$4:$C$422,"="&amp;$A52,'KRM Sensitivities'!$CN$4:$CN$65536)</f>
        <v>0</v>
      </c>
      <c r="CL52" s="80">
        <f>SUMIF('KRM Sensitivities'!$C$4:$C$422,"="&amp;$A52,'KRM Sensitivities'!$CO$4:$CO$65536)</f>
        <v>0</v>
      </c>
      <c r="CM52" s="80">
        <f>SUMIF('KRM Sensitivities'!$C$4:$C$422,"="&amp;$A52,'KRM Sensitivities'!$CP$4:$CP$65536)</f>
        <v>0</v>
      </c>
      <c r="CN52" s="80">
        <f>SUMIF('KRM Sensitivities'!$C$4:$C$422,"="&amp;$A52,'KRM Sensitivities'!$CQ$4:$CQ$65536)</f>
        <v>0</v>
      </c>
      <c r="CO52" s="80">
        <f>SUMIF('KRM Sensitivities'!$C$4:$C$422,"="&amp;$A52,'KRM Sensitivities'!$CR$4:$CR$65536)</f>
        <v>0</v>
      </c>
      <c r="CP52" s="80">
        <f>SUMIF('KRM Sensitivities'!$C$4:$C$422,"="&amp;$A52,'KRM Sensitivities'!$CS$4:$CS$65536)</f>
        <v>0</v>
      </c>
      <c r="CQ52" s="80">
        <f>SUMIF('KRM Sensitivities'!$C$4:$C$422,"="&amp;$A52,'KRM Sensitivities'!$CT$4:$CT$65536)</f>
        <v>0</v>
      </c>
      <c r="CR52" s="80">
        <f>SUMIF('KRM Sensitivities'!$C$4:$C$422,"="&amp;$A52,'KRM Sensitivities'!$CU$4:$CU$65536)</f>
        <v>0</v>
      </c>
      <c r="CS52" s="80">
        <f>SUMIF('KRM Sensitivities'!$C$4:$C$422,"="&amp;$A52,'KRM Sensitivities'!$CV$4:$CV$65536)</f>
        <v>0</v>
      </c>
      <c r="CT52" s="80">
        <f>SUMIF('KRM Sensitivities'!$C$4:$C$422,"="&amp;$A52,'KRM Sensitivities'!$CW$4:$CW$65536)</f>
        <v>0</v>
      </c>
      <c r="CU52" s="80">
        <f>SUMIF('KRM Sensitivities'!$C$4:$C$422,"="&amp;$A52,'KRM Sensitivities'!$CX$4:$CX$65536)</f>
        <v>0</v>
      </c>
      <c r="CV52" s="80">
        <f>SUMIF('KRM Sensitivities'!$C$4:$C$422,"="&amp;$A52,'KRM Sensitivities'!$CY$4:$CY$65536)</f>
        <v>0</v>
      </c>
      <c r="CW52" s="80">
        <f>SUMIF('KRM Sensitivities'!$C$4:$C$422,"="&amp;$A52,'KRM Sensitivities'!$CZ$4:$CZ$65536)</f>
        <v>0</v>
      </c>
      <c r="CX52" s="80">
        <f>SUMIF('KRM Sensitivities'!$C$4:$C$422,"="&amp;$A52,'KRM Sensitivities'!$DA$4:$DA$65536)</f>
        <v>0</v>
      </c>
      <c r="CY52" s="80">
        <f>SUMIF('KRM Sensitivities'!$C$4:$C$422,"="&amp;$A52,'KRM Sensitivities'!$DB$4:$DB$65536)</f>
        <v>0</v>
      </c>
      <c r="CZ52" s="80">
        <f>SUMIF('KRM Sensitivities'!$C$4:$C$422,"="&amp;$A52,'KRM Sensitivities'!$DC$4:$DC$65536)</f>
        <v>0</v>
      </c>
      <c r="DA52" s="80">
        <f>SUMIF('KRM Sensitivities'!$C$4:$C$422,"="&amp;$A52,'KRM Sensitivities'!$DD$4:$DD$65536)</f>
        <v>0</v>
      </c>
      <c r="DB52" s="80">
        <f>SUMIF('KRM Sensitivities'!$C$4:$C$422,"="&amp;$A52,'KRM Sensitivities'!$DE$4:$DE$65536)</f>
        <v>0</v>
      </c>
      <c r="DC52" s="80">
        <f>SUMIF('KRM Sensitivities'!$C$4:$C$422,"="&amp;$A52,'KRM Sensitivities'!$DF$4:$DF$65536)</f>
        <v>0</v>
      </c>
      <c r="DD52" s="80">
        <f>SUMIF('KRM Sensitivities'!$C$4:$C$422,"="&amp;$A52,'KRM Sensitivities'!$DG$4:$DG$65536)</f>
        <v>0</v>
      </c>
      <c r="DE52" s="80">
        <f>SUMIF('KRM Sensitivities'!$C$4:$C$422,"="&amp;$A52,'KRM Sensitivities'!$DH$4:$DH$65536)</f>
        <v>0</v>
      </c>
      <c r="DF52" s="80">
        <f>SUMIF('KRM Sensitivities'!$C$4:$C$422,"="&amp;$A52,'KRM Sensitivities'!$DI$4:$DI$65536)</f>
        <v>0</v>
      </c>
      <c r="DG52" s="80">
        <f>SUMIF('KRM Sensitivities'!$C$4:$C$422,"="&amp;$A52,'KRM Sensitivities'!$DJ$4:$DJ$65536)</f>
        <v>0</v>
      </c>
      <c r="DH52" s="80">
        <f>SUMIF('KRM Sensitivities'!$C$4:$C$422,"="&amp;$A52,'KRM Sensitivities'!$DK$4:$DK$65536)</f>
        <v>0</v>
      </c>
      <c r="DI52" s="80">
        <f>SUMIF('KRM Sensitivities'!$C$4:$C$422,"="&amp;$A52,'KRM Sensitivities'!$DL$4:$DL$65536)</f>
        <v>0</v>
      </c>
      <c r="DJ52" s="80">
        <f>SUMIF('KRM Sensitivities'!$C$4:$C$422,"="&amp;$A52,'KRM Sensitivities'!$DM$4:$DM$65536)</f>
        <v>0</v>
      </c>
      <c r="DK52" s="80">
        <f>SUMIF('KRM Sensitivities'!$C$4:$C$422,"="&amp;$A52,'KRM Sensitivities'!$DN$4:$DN$65536)</f>
        <v>0</v>
      </c>
      <c r="DL52" s="80">
        <f>SUMIF('KRM Sensitivities'!$C$4:$C$422,"="&amp;$A52,'KRM Sensitivities'!$DO$4:$DO$65536)</f>
        <v>0</v>
      </c>
      <c r="DM52" s="80">
        <f>SUMIF('KRM Sensitivities'!$C$4:$C$422,"="&amp;$A52,'KRM Sensitivities'!$DP$4:$DP$65536)</f>
        <v>0</v>
      </c>
      <c r="DN52" s="80">
        <f>SUMIF('KRM Sensitivities'!$C$4:$C$422,"="&amp;$A52,'KRM Sensitivities'!$DQ$4:$DQ$65536)</f>
        <v>0</v>
      </c>
      <c r="DO52" s="80">
        <f>SUMIF('KRM Sensitivities'!$C$4:$C$422,"="&amp;$A52,'KRM Sensitivities'!$DR$4:$DR$65536)</f>
        <v>0</v>
      </c>
      <c r="DP52" s="80">
        <f>SUMIF('KRM Sensitivities'!$C$4:$C$422,"="&amp;$A52,'KRM Sensitivities'!$DS$4:$DS$65536)</f>
        <v>0</v>
      </c>
      <c r="DQ52" s="80">
        <f>SUMIF('KRM Sensitivities'!$C$4:$C$422,"="&amp;$A52,'KRM Sensitivities'!$DT$4:$DT$65536)</f>
        <v>0</v>
      </c>
      <c r="DR52" s="61" t="str">
        <f t="shared" si="0"/>
        <v>CCB30Y</v>
      </c>
      <c r="DS52" s="61" t="str">
        <f t="shared" si="1"/>
        <v>CCBCAD30Y</v>
      </c>
    </row>
    <row r="53" spans="1:123" x14ac:dyDescent="0.2">
      <c r="A53">
        <v>432</v>
      </c>
      <c r="B53" t="s">
        <v>16</v>
      </c>
      <c r="C53" t="s">
        <v>369</v>
      </c>
      <c r="D53" t="s">
        <v>526</v>
      </c>
      <c r="E53" t="s">
        <v>523</v>
      </c>
      <c r="F53" t="s">
        <v>10</v>
      </c>
      <c r="G53">
        <v>0.73588799999999999</v>
      </c>
      <c r="H53">
        <v>0.43052000000000001</v>
      </c>
      <c r="I53" s="80">
        <f>SUMIF('KRM Sensitivities'!$C$4:$C$422,"="&amp;$A53,'KRM Sensitivities'!$L$4:$L$65536)</f>
        <v>-34182.61</v>
      </c>
      <c r="J53" s="80">
        <f>SUMIF('KRM Sensitivities'!$C$4:$C$422,"="&amp;$A53,'KRM Sensitivities'!$M$4:$M$65536)</f>
        <v>-35182.69</v>
      </c>
      <c r="K53" s="80">
        <f>SUMIF('KRM Sensitivities'!$C$4:$C$422,"="&amp;$A53,'KRM Sensitivities'!$N$4:$N$65536)</f>
        <v>-35682.730000000003</v>
      </c>
      <c r="L53" s="80">
        <f>SUMIF('KRM Sensitivities'!$C$4:$C$422,"="&amp;$A53,'KRM Sensitivities'!$O$4:$O$65536)</f>
        <v>-35682.730000000003</v>
      </c>
      <c r="M53" s="80">
        <f>SUMIF('KRM Sensitivities'!$C$4:$C$422,"="&amp;$A53,'KRM Sensitivities'!$P$4:$P$65536)</f>
        <v>-6988.9500000000007</v>
      </c>
      <c r="N53" s="80">
        <f>SUMIF('KRM Sensitivities'!$C$4:$C$422,"="&amp;$A53,'KRM Sensitivities'!$Q$4:$Q$65536)</f>
        <v>-6729.5000000000009</v>
      </c>
      <c r="O53" s="80">
        <f>SUMIF('KRM Sensitivities'!$C$4:$C$422,"="&amp;$A53,'KRM Sensitivities'!$R$4:$R$65536)</f>
        <v>0</v>
      </c>
      <c r="P53" s="80">
        <f>SUMIF('KRM Sensitivities'!$C$4:$C$422,"="&amp;$A53,'KRM Sensitivities'!$S$4:$S$65536)</f>
        <v>0</v>
      </c>
      <c r="Q53" s="80">
        <f>SUMIF('KRM Sensitivities'!$C$4:$C$422,"="&amp;$A53,'KRM Sensitivities'!$T$4:$T$65536)</f>
        <v>0</v>
      </c>
      <c r="R53" s="80">
        <f>SUMIF('KRM Sensitivities'!$C$4:$C$422,"="&amp;$A53,'KRM Sensitivities'!$U$4:$U$65536)</f>
        <v>0</v>
      </c>
      <c r="S53" s="80">
        <f>SUMIF('KRM Sensitivities'!$C$4:$C$422,"="&amp;$A53,'KRM Sensitivities'!$V$4:$V$65536)</f>
        <v>9.8800000000000008</v>
      </c>
      <c r="T53" s="80">
        <f>SUMIF('KRM Sensitivities'!$C$4:$C$422,"="&amp;$A53,'KRM Sensitivities'!$W$4:$W$65536)</f>
        <v>9.8800000000000008</v>
      </c>
      <c r="U53" s="80">
        <f>SUMIF('KRM Sensitivities'!$C$4:$C$422,"="&amp;$A53,'KRM Sensitivities'!$X$4:$X$65536)</f>
        <v>0</v>
      </c>
      <c r="V53" s="80">
        <f>SUMIF('KRM Sensitivities'!$C$4:$C$422,"="&amp;$A53,'KRM Sensitivities'!$Y$4:$Y$65536)</f>
        <v>0</v>
      </c>
      <c r="W53" s="80">
        <f>SUMIF('KRM Sensitivities'!$C$4:$C$422,"="&amp;$A53,'KRM Sensitivities'!$Z$4:$Z$65536)</f>
        <v>-6531.1</v>
      </c>
      <c r="X53" s="80">
        <f>SUMIF('KRM Sensitivities'!$C$4:$C$422,"="&amp;$A53,'KRM Sensitivities'!$AA$4:$AA$65536)</f>
        <v>0</v>
      </c>
      <c r="Y53" s="80">
        <f>SUMIF('KRM Sensitivities'!$C$4:$C$422,"="&amp;$A53,'KRM Sensitivities'!$AB$4:$AB$65536)</f>
        <v>-5566.92</v>
      </c>
      <c r="Z53" s="80">
        <f>SUMIF('KRM Sensitivities'!$C$4:$C$422,"="&amp;$A53,'KRM Sensitivities'!$AC$4:$AC$65536)</f>
        <v>-208.28</v>
      </c>
      <c r="AA53" s="80">
        <f>SUMIF('KRM Sensitivities'!$C$4:$C$422,"="&amp;$A53,'KRM Sensitivities'!$AD$4:$AD$65536)</f>
        <v>-194.81</v>
      </c>
      <c r="AB53" s="80">
        <f>SUMIF('KRM Sensitivities'!$C$4:$C$422,"="&amp;$A53,'KRM Sensitivities'!$AE$4:$AE$65536)</f>
        <v>-13.47</v>
      </c>
      <c r="AC53" s="80">
        <f>SUMIF('KRM Sensitivities'!$C$4:$C$422,"="&amp;$A53,'KRM Sensitivities'!$AF$4:$AF$65536)</f>
        <v>0</v>
      </c>
      <c r="AD53" s="80">
        <f>SUMIF('KRM Sensitivities'!$C$4:$C$422,"="&amp;$A53,'KRM Sensitivities'!$AG$4:$AG$65536)</f>
        <v>0</v>
      </c>
      <c r="AE53" s="80">
        <f>SUMIF('KRM Sensitivities'!$C$4:$C$422,"="&amp;$A53,'KRM Sensitivities'!$AH$4:$AH$65536)</f>
        <v>0</v>
      </c>
      <c r="AF53" s="80">
        <f>SUMIF('KRM Sensitivities'!$C$4:$C$422,"="&amp;$A53,'KRM Sensitivities'!$AI$4:$AI$65536)</f>
        <v>0</v>
      </c>
      <c r="AG53" s="80">
        <f>SUMIF('KRM Sensitivities'!$C$4:$C$422,"="&amp;$A53,'KRM Sensitivities'!$AJ$4:$AJ$65536)</f>
        <v>0</v>
      </c>
      <c r="AH53" s="80">
        <f>SUMIF('KRM Sensitivities'!$C$4:$C$422,"="&amp;$A53,'KRM Sensitivities'!$AK$4:$AK$65536)</f>
        <v>0</v>
      </c>
      <c r="AI53" s="80">
        <f>SUMIF('KRM Sensitivities'!$C$4:$C$422,"="&amp;$A53,'KRM Sensitivities'!$AL$4:$AL$65536)</f>
        <v>0</v>
      </c>
      <c r="AJ53" s="80">
        <f>SUMIF('KRM Sensitivities'!$C$4:$C$422,"="&amp;$A53,'KRM Sensitivities'!$AM$4:$AM$65536)</f>
        <v>0</v>
      </c>
      <c r="AK53" s="80">
        <f>SUMIF('KRM Sensitivities'!$C$4:$C$422,"="&amp;$A53,'KRM Sensitivities'!$AN$4:$AN$65536)</f>
        <v>0</v>
      </c>
      <c r="AL53" s="80">
        <f>SUMIF('KRM Sensitivities'!$C$4:$C$422,"="&amp;$A53,'KRM Sensitivities'!$AO$4:$AO$65536)</f>
        <v>0</v>
      </c>
      <c r="AM53" s="80">
        <f>SUMIF('KRM Sensitivities'!$C$4:$C$422,"="&amp;$A53,'KRM Sensitivities'!$AP$4:$AP$65536)</f>
        <v>0</v>
      </c>
      <c r="AN53" s="80">
        <f>SUMIF('KRM Sensitivities'!$C$4:$C$422,"="&amp;$A53,'KRM Sensitivities'!$AQ$4:$AQ$65536)</f>
        <v>0</v>
      </c>
      <c r="AO53" s="80">
        <f>SUMIF('KRM Sensitivities'!$C$4:$C$422,"="&amp;$A53,'KRM Sensitivities'!$AR$4:$AR$65536)</f>
        <v>0</v>
      </c>
      <c r="AP53" s="80">
        <f>SUMIF('KRM Sensitivities'!$C$4:$C$422,"="&amp;$A53,'KRM Sensitivities'!$AS$4:$AS$65536)</f>
        <v>0</v>
      </c>
      <c r="AQ53" s="80">
        <f>SUMIF('KRM Sensitivities'!$C$4:$C$422,"="&amp;$A53,'KRM Sensitivities'!$AT$4:$AT$65536)</f>
        <v>0</v>
      </c>
      <c r="AR53" s="80">
        <f>SUMIF('KRM Sensitivities'!$C$4:$C$422,"="&amp;$A53,'KRM Sensitivities'!$AU$4:$AU$65536)</f>
        <v>-259.45</v>
      </c>
      <c r="AS53" s="80">
        <f>SUMIF('KRM Sensitivities'!$C$4:$C$422,"="&amp;$A53,'KRM Sensitivities'!$AV$4:$AV$65536)</f>
        <v>0</v>
      </c>
      <c r="AT53" s="80">
        <f>SUMIF('KRM Sensitivities'!$C$4:$C$422,"="&amp;$A53,'KRM Sensitivities'!$AW$4:$AW$65536)</f>
        <v>0</v>
      </c>
      <c r="AU53" s="80">
        <f>SUMIF('KRM Sensitivities'!$C$4:$C$422,"="&amp;$A53,'KRM Sensitivities'!$AX$4:$AX$65536)</f>
        <v>0</v>
      </c>
      <c r="AV53" s="80">
        <f>SUMIF('KRM Sensitivities'!$C$4:$C$422,"="&amp;$A53,'KRM Sensitivities'!$AY$4:$AY$65536)</f>
        <v>0</v>
      </c>
      <c r="AW53" s="80">
        <f>SUMIF('KRM Sensitivities'!$C$4:$C$422,"="&amp;$A53,'KRM Sensitivities'!$AZ$4:$AZ$65536)</f>
        <v>0</v>
      </c>
      <c r="AX53" s="80">
        <f>SUMIF('KRM Sensitivities'!$C$4:$C$422,"="&amp;$A53,'KRM Sensitivities'!$BA$4:$BA$65536)</f>
        <v>0</v>
      </c>
      <c r="AY53" s="80">
        <f>SUMIF('KRM Sensitivities'!$C$4:$C$422,"="&amp;$A53,'KRM Sensitivities'!$BB$4:$BB$65536)</f>
        <v>-259.45</v>
      </c>
      <c r="AZ53" s="80">
        <f>SUMIF('KRM Sensitivities'!$C$4:$C$422,"="&amp;$A53,'KRM Sensitivities'!$BC$4:$BC$65536)</f>
        <v>-259.45</v>
      </c>
      <c r="BA53" s="80">
        <f>SUMIF('KRM Sensitivities'!$C$4:$C$422,"="&amp;$A53,'KRM Sensitivities'!$BD$4:$BD$65536)</f>
        <v>0</v>
      </c>
      <c r="BB53" s="80">
        <f>SUMIF('KRM Sensitivities'!$C$4:$C$422,"="&amp;$A53,'KRM Sensitivities'!$BE$4:$BE$65536)</f>
        <v>0</v>
      </c>
      <c r="BC53" s="80">
        <f>SUMIF('KRM Sensitivities'!$C$4:$C$422,"="&amp;$A53,'KRM Sensitivities'!$BF$4:$BF$65536)</f>
        <v>0</v>
      </c>
      <c r="BD53" s="80">
        <f>SUMIF('KRM Sensitivities'!$C$4:$C$422,"="&amp;$A53,'KRM Sensitivities'!$BG$4:$BG$65536)</f>
        <v>-28693.780000000002</v>
      </c>
      <c r="BE53" s="80">
        <f>SUMIF('KRM Sensitivities'!$C$4:$C$422,"="&amp;$A53,'KRM Sensitivities'!$BH$4:$BH$65536)</f>
        <v>0</v>
      </c>
      <c r="BF53" s="80">
        <f>SUMIF('KRM Sensitivities'!$C$4:$C$422,"="&amp;$A53,'KRM Sensitivities'!$BI$4:$BI$65536)</f>
        <v>0</v>
      </c>
      <c r="BG53" s="80">
        <f>SUMIF('KRM Sensitivities'!$C$4:$C$422,"="&amp;$A53,'KRM Sensitivities'!$BJ$4:$BJ$65536)</f>
        <v>0</v>
      </c>
      <c r="BH53" s="80">
        <f>SUMIF('KRM Sensitivities'!$C$4:$C$422,"="&amp;$A53,'KRM Sensitivities'!$BL$4:$BL$65536)</f>
        <v>0</v>
      </c>
      <c r="BI53" s="80">
        <f>SUMIF('KRM Sensitivities'!$C$4:$C$422,"="&amp;$A53,'KRM Sensitivities'!$BM$4:$BM$65536)</f>
        <v>0</v>
      </c>
      <c r="BJ53" s="80">
        <f>SUMIF('KRM Sensitivities'!$C$4:$C$422,"="&amp;$A53,'KRM Sensitivities'!$BK$4:$BK$65536)</f>
        <v>0</v>
      </c>
      <c r="BK53" s="80">
        <f>SUMIF('KRM Sensitivities'!$C$4:$C$422,"="&amp;$A53,'KRM Sensitivities'!$BN$4:$BN$65536)</f>
        <v>0</v>
      </c>
      <c r="BL53" s="80">
        <f>SUMIF('KRM Sensitivities'!$C$4:$C$422,"="&amp;$A53,'KRM Sensitivities'!$BO$4:$BO$65536)</f>
        <v>-28693.780000000002</v>
      </c>
      <c r="BM53" s="80">
        <f>SUMIF('KRM Sensitivities'!$C$4:$C$422,"="&amp;$A53,'KRM Sensitivities'!$BP$4:$BP$65536)</f>
        <v>-564.67999999999995</v>
      </c>
      <c r="BN53" s="80">
        <f>SUMIF('KRM Sensitivities'!$C$4:$C$422,"="&amp;$A53,'KRM Sensitivities'!$BQ$4:$BQ$65536)</f>
        <v>-564.67999999999995</v>
      </c>
      <c r="BO53" s="80">
        <f>SUMIF('KRM Sensitivities'!$C$4:$C$422,"="&amp;$A53,'KRM Sensitivities'!$BR$4:$BR$65536)</f>
        <v>0</v>
      </c>
      <c r="BP53" s="80">
        <f>SUMIF('KRM Sensitivities'!$C$4:$C$422,"="&amp;$A53,'KRM Sensitivities'!$BS$4:$BS$65536)</f>
        <v>0</v>
      </c>
      <c r="BQ53" s="80">
        <f>SUMIF('KRM Sensitivities'!$C$4:$C$422,"="&amp;$A53,'KRM Sensitivities'!$BT$4:$BT$65536)</f>
        <v>0</v>
      </c>
      <c r="BR53" s="80">
        <f>SUMIF('KRM Sensitivities'!$C$4:$C$422,"="&amp;$A53,'KRM Sensitivities'!$BU$4:$BU$65536)</f>
        <v>0</v>
      </c>
      <c r="BS53" s="80">
        <f>SUMIF('KRM Sensitivities'!$C$4:$C$422,"="&amp;$A53,'KRM Sensitivities'!$BV$4:$BV$65536)</f>
        <v>0</v>
      </c>
      <c r="BT53" s="80">
        <f>SUMIF('KRM Sensitivities'!$C$4:$C$422,"="&amp;$A53,'KRM Sensitivities'!$BW$4:$BW$65536)</f>
        <v>0</v>
      </c>
      <c r="BU53" s="80">
        <f>SUMIF('KRM Sensitivities'!$C$4:$C$422,"="&amp;$A53,'KRM Sensitivities'!$BX$4:$BX$65536)</f>
        <v>0</v>
      </c>
      <c r="BV53" s="80">
        <f>SUMIF('KRM Sensitivities'!$C$4:$C$422,"="&amp;$A53,'KRM Sensitivities'!$BY$4:$BY$65536)</f>
        <v>-6280.64</v>
      </c>
      <c r="BW53" s="80">
        <f>SUMIF('KRM Sensitivities'!$C$4:$C$422,"="&amp;$A53,'KRM Sensitivities'!$BZ$4:$BZ$65536)</f>
        <v>-6280.64</v>
      </c>
      <c r="BX53" s="80">
        <f>SUMIF('KRM Sensitivities'!$C$4:$C$422,"="&amp;$A53,'KRM Sensitivities'!$CA$4:$CA$65536)</f>
        <v>0</v>
      </c>
      <c r="BY53" s="80">
        <f>SUMIF('KRM Sensitivities'!$C$4:$C$422,"="&amp;$A53,'KRM Sensitivities'!$CB$4:$CB$65536)</f>
        <v>-270.22000000000003</v>
      </c>
      <c r="BZ53" s="80">
        <f>SUMIF('KRM Sensitivities'!$C$4:$C$422,"="&amp;$A53,'KRM Sensitivities'!$CC$4:$CC$65536)</f>
        <v>-270.22000000000003</v>
      </c>
      <c r="CA53" s="80">
        <f>SUMIF('KRM Sensitivities'!$C$4:$C$422,"="&amp;$A53,'KRM Sensitivities'!$CD$4:$CD$65536)</f>
        <v>0</v>
      </c>
      <c r="CB53" s="80">
        <f>SUMIF('KRM Sensitivities'!$C$4:$C$422,"="&amp;$A53,'KRM Sensitivities'!$CE$4:$CE$65536)</f>
        <v>-1770.36</v>
      </c>
      <c r="CC53" s="80">
        <f>SUMIF('KRM Sensitivities'!$C$4:$C$422,"="&amp;$A53,'KRM Sensitivities'!$CF$4:$CF$65536)</f>
        <v>-1770.36</v>
      </c>
      <c r="CD53" s="80">
        <f>SUMIF('KRM Sensitivities'!$C$4:$C$422,"="&amp;$A53,'KRM Sensitivities'!$CG$4:$CG$65536)</f>
        <v>0</v>
      </c>
      <c r="CE53" s="80">
        <f>SUMIF('KRM Sensitivities'!$C$4:$C$422,"="&amp;$A53,'KRM Sensitivities'!$CH$4:$CH$65536)</f>
        <v>0</v>
      </c>
      <c r="CF53" s="80">
        <f>SUMIF('KRM Sensitivities'!$C$4:$C$422,"="&amp;$A53,'KRM Sensitivities'!$CI$4:$CI$65536)</f>
        <v>0</v>
      </c>
      <c r="CG53" s="80">
        <f>SUMIF('KRM Sensitivities'!$C$4:$C$422,"="&amp;$A53,'KRM Sensitivities'!$CJ$4:$CJ$65536)</f>
        <v>0</v>
      </c>
      <c r="CH53" s="80">
        <f>SUMIF('KRM Sensitivities'!$C$4:$C$422,"="&amp;$A53,'KRM Sensitivities'!$CK$4:$CK$65536)</f>
        <v>0</v>
      </c>
      <c r="CI53" s="80">
        <f>SUMIF('KRM Sensitivities'!$C$4:$C$422,"="&amp;$A53,'KRM Sensitivities'!$CL$4:$CL$65536)</f>
        <v>0</v>
      </c>
      <c r="CJ53" s="80">
        <f>SUMIF('KRM Sensitivities'!$C$4:$C$422,"="&amp;$A53,'KRM Sensitivities'!$CM$4:$CM$65536)</f>
        <v>0</v>
      </c>
      <c r="CK53" s="80">
        <f>SUMIF('KRM Sensitivities'!$C$4:$C$422,"="&amp;$A53,'KRM Sensitivities'!$CN$4:$CN$65536)</f>
        <v>-19807.88</v>
      </c>
      <c r="CL53" s="80">
        <f>SUMIF('KRM Sensitivities'!$C$4:$C$422,"="&amp;$A53,'KRM Sensitivities'!$CO$4:$CO$65536)</f>
        <v>-19807.88</v>
      </c>
      <c r="CM53" s="80">
        <f>SUMIF('KRM Sensitivities'!$C$4:$C$422,"="&amp;$A53,'KRM Sensitivities'!$CP$4:$CP$65536)</f>
        <v>500.04</v>
      </c>
      <c r="CN53" s="80">
        <f>SUMIF('KRM Sensitivities'!$C$4:$C$422,"="&amp;$A53,'KRM Sensitivities'!$CQ$4:$CQ$65536)</f>
        <v>500.04</v>
      </c>
      <c r="CO53" s="80">
        <f>SUMIF('KRM Sensitivities'!$C$4:$C$422,"="&amp;$A53,'KRM Sensitivities'!$CR$4:$CR$65536)</f>
        <v>500.04</v>
      </c>
      <c r="CP53" s="80">
        <f>SUMIF('KRM Sensitivities'!$C$4:$C$422,"="&amp;$A53,'KRM Sensitivities'!$CS$4:$CS$65536)</f>
        <v>500.04</v>
      </c>
      <c r="CQ53" s="80">
        <f>SUMIF('KRM Sensitivities'!$C$4:$C$422,"="&amp;$A53,'KRM Sensitivities'!$CT$4:$CT$65536)</f>
        <v>0</v>
      </c>
      <c r="CR53" s="80">
        <f>SUMIF('KRM Sensitivities'!$C$4:$C$422,"="&amp;$A53,'KRM Sensitivities'!$CU$4:$CU$65536)</f>
        <v>0</v>
      </c>
      <c r="CS53" s="80">
        <f>SUMIF('KRM Sensitivities'!$C$4:$C$422,"="&amp;$A53,'KRM Sensitivities'!$CV$4:$CV$65536)</f>
        <v>500.04</v>
      </c>
      <c r="CT53" s="80">
        <f>SUMIF('KRM Sensitivities'!$C$4:$C$422,"="&amp;$A53,'KRM Sensitivities'!$CW$4:$CW$65536)</f>
        <v>0</v>
      </c>
      <c r="CU53" s="80">
        <f>SUMIF('KRM Sensitivities'!$C$4:$C$422,"="&amp;$A53,'KRM Sensitivities'!$CX$4:$CX$65536)</f>
        <v>500.04</v>
      </c>
      <c r="CV53" s="80">
        <f>SUMIF('KRM Sensitivities'!$C$4:$C$422,"="&amp;$A53,'KRM Sensitivities'!$CY$4:$CY$65536)</f>
        <v>0</v>
      </c>
      <c r="CW53" s="80">
        <f>SUMIF('KRM Sensitivities'!$C$4:$C$422,"="&amp;$A53,'KRM Sensitivities'!$CZ$4:$CZ$65536)</f>
        <v>0</v>
      </c>
      <c r="CX53" s="80">
        <f>SUMIF('KRM Sensitivities'!$C$4:$C$422,"="&amp;$A53,'KRM Sensitivities'!$DA$4:$DA$65536)</f>
        <v>0</v>
      </c>
      <c r="CY53" s="80">
        <f>SUMIF('KRM Sensitivities'!$C$4:$C$422,"="&amp;$A53,'KRM Sensitivities'!$DB$4:$DB$65536)</f>
        <v>0</v>
      </c>
      <c r="CZ53" s="80">
        <f>SUMIF('KRM Sensitivities'!$C$4:$C$422,"="&amp;$A53,'KRM Sensitivities'!$DC$4:$DC$65536)</f>
        <v>0</v>
      </c>
      <c r="DA53" s="80">
        <f>SUMIF('KRM Sensitivities'!$C$4:$C$422,"="&amp;$A53,'KRM Sensitivities'!$DD$4:$DD$65536)</f>
        <v>0</v>
      </c>
      <c r="DB53" s="80">
        <f>SUMIF('KRM Sensitivities'!$C$4:$C$422,"="&amp;$A53,'KRM Sensitivities'!$DE$4:$DE$65536)</f>
        <v>0</v>
      </c>
      <c r="DC53" s="80">
        <f>SUMIF('KRM Sensitivities'!$C$4:$C$422,"="&amp;$A53,'KRM Sensitivities'!$DF$4:$DF$65536)</f>
        <v>0</v>
      </c>
      <c r="DD53" s="80">
        <f>SUMIF('KRM Sensitivities'!$C$4:$C$422,"="&amp;$A53,'KRM Sensitivities'!$DG$4:$DG$65536)</f>
        <v>0</v>
      </c>
      <c r="DE53" s="80">
        <f>SUMIF('KRM Sensitivities'!$C$4:$C$422,"="&amp;$A53,'KRM Sensitivities'!$DH$4:$DH$65536)</f>
        <v>0</v>
      </c>
      <c r="DF53" s="80">
        <f>SUMIF('KRM Sensitivities'!$C$4:$C$422,"="&amp;$A53,'KRM Sensitivities'!$DI$4:$DI$65536)</f>
        <v>0</v>
      </c>
      <c r="DG53" s="80">
        <f>SUMIF('KRM Sensitivities'!$C$4:$C$422,"="&amp;$A53,'KRM Sensitivities'!$DJ$4:$DJ$65536)</f>
        <v>0</v>
      </c>
      <c r="DH53" s="80">
        <f>SUMIF('KRM Sensitivities'!$C$4:$C$422,"="&amp;$A53,'KRM Sensitivities'!$DK$4:$DK$65536)</f>
        <v>0</v>
      </c>
      <c r="DI53" s="80">
        <f>SUMIF('KRM Sensitivities'!$C$4:$C$422,"="&amp;$A53,'KRM Sensitivities'!$DL$4:$DL$65536)</f>
        <v>0</v>
      </c>
      <c r="DJ53" s="80">
        <f>SUMIF('KRM Sensitivities'!$C$4:$C$422,"="&amp;$A53,'KRM Sensitivities'!$DM$4:$DM$65536)</f>
        <v>0</v>
      </c>
      <c r="DK53" s="80">
        <f>SUMIF('KRM Sensitivities'!$C$4:$C$422,"="&amp;$A53,'KRM Sensitivities'!$DN$4:$DN$65536)</f>
        <v>0</v>
      </c>
      <c r="DL53" s="80">
        <f>SUMIF('KRM Sensitivities'!$C$4:$C$422,"="&amp;$A53,'KRM Sensitivities'!$DO$4:$DO$65536)</f>
        <v>0</v>
      </c>
      <c r="DM53" s="80">
        <f>SUMIF('KRM Sensitivities'!$C$4:$C$422,"="&amp;$A53,'KRM Sensitivities'!$DP$4:$DP$65536)</f>
        <v>0</v>
      </c>
      <c r="DN53" s="80">
        <f>SUMIF('KRM Sensitivities'!$C$4:$C$422,"="&amp;$A53,'KRM Sensitivities'!$DQ$4:$DQ$65536)</f>
        <v>500.04</v>
      </c>
      <c r="DO53" s="80">
        <f>SUMIF('KRM Sensitivities'!$C$4:$C$422,"="&amp;$A53,'KRM Sensitivities'!$DR$4:$DR$65536)</f>
        <v>0</v>
      </c>
      <c r="DP53" s="80">
        <f>SUMIF('KRM Sensitivities'!$C$4:$C$422,"="&amp;$A53,'KRM Sensitivities'!$DS$4:$DS$65536)</f>
        <v>0</v>
      </c>
      <c r="DQ53" s="80">
        <f>SUMIF('KRM Sensitivities'!$C$4:$C$422,"="&amp;$A53,'KRM Sensitivities'!$DT$4:$DT$65536)</f>
        <v>-964.18</v>
      </c>
      <c r="DR53" s="61" t="str">
        <f t="shared" si="0"/>
        <v>CCB1M</v>
      </c>
      <c r="DS53" s="61" t="str">
        <f t="shared" si="1"/>
        <v>CCBUSD1M</v>
      </c>
    </row>
    <row r="54" spans="1:123" x14ac:dyDescent="0.2">
      <c r="A54">
        <v>433</v>
      </c>
      <c r="B54" t="s">
        <v>16</v>
      </c>
      <c r="C54" t="s">
        <v>369</v>
      </c>
      <c r="D54" t="s">
        <v>526</v>
      </c>
      <c r="E54" t="s">
        <v>523</v>
      </c>
      <c r="F54" t="s">
        <v>11</v>
      </c>
      <c r="G54">
        <v>0.56261700000000003</v>
      </c>
      <c r="H54">
        <v>0.29132599999999997</v>
      </c>
      <c r="I54" s="80">
        <f>SUMIF('KRM Sensitivities'!$C$4:$C$422,"="&amp;$A54,'KRM Sensitivities'!$L$4:$L$65536)</f>
        <v>-30956.080000000009</v>
      </c>
      <c r="J54" s="80">
        <f>SUMIF('KRM Sensitivities'!$C$4:$C$422,"="&amp;$A54,'KRM Sensitivities'!$M$4:$M$65536)</f>
        <v>-33597.260000000009</v>
      </c>
      <c r="K54" s="80">
        <f>SUMIF('KRM Sensitivities'!$C$4:$C$422,"="&amp;$A54,'KRM Sensitivities'!$N$4:$N$65536)</f>
        <v>-34917.850000000006</v>
      </c>
      <c r="L54" s="80">
        <f>SUMIF('KRM Sensitivities'!$C$4:$C$422,"="&amp;$A54,'KRM Sensitivities'!$O$4:$O$65536)</f>
        <v>-34917.850000000006</v>
      </c>
      <c r="M54" s="80">
        <f>SUMIF('KRM Sensitivities'!$C$4:$C$422,"="&amp;$A54,'KRM Sensitivities'!$P$4:$P$65536)</f>
        <v>-7653.29</v>
      </c>
      <c r="N54" s="80">
        <f>SUMIF('KRM Sensitivities'!$C$4:$C$422,"="&amp;$A54,'KRM Sensitivities'!$Q$4:$Q$65536)</f>
        <v>-7400.13</v>
      </c>
      <c r="O54" s="80">
        <f>SUMIF('KRM Sensitivities'!$C$4:$C$422,"="&amp;$A54,'KRM Sensitivities'!$R$4:$R$65536)</f>
        <v>0</v>
      </c>
      <c r="P54" s="80">
        <f>SUMIF('KRM Sensitivities'!$C$4:$C$422,"="&amp;$A54,'KRM Sensitivities'!$S$4:$S$65536)</f>
        <v>0</v>
      </c>
      <c r="Q54" s="80">
        <f>SUMIF('KRM Sensitivities'!$C$4:$C$422,"="&amp;$A54,'KRM Sensitivities'!$T$4:$T$65536)</f>
        <v>0</v>
      </c>
      <c r="R54" s="80">
        <f>SUMIF('KRM Sensitivities'!$C$4:$C$422,"="&amp;$A54,'KRM Sensitivities'!$U$4:$U$65536)</f>
        <v>0</v>
      </c>
      <c r="S54" s="80">
        <f>SUMIF('KRM Sensitivities'!$C$4:$C$422,"="&amp;$A54,'KRM Sensitivities'!$V$4:$V$65536)</f>
        <v>64.64</v>
      </c>
      <c r="T54" s="80">
        <f>SUMIF('KRM Sensitivities'!$C$4:$C$422,"="&amp;$A54,'KRM Sensitivities'!$W$4:$W$65536)</f>
        <v>64.64</v>
      </c>
      <c r="U54" s="80">
        <f>SUMIF('KRM Sensitivities'!$C$4:$C$422,"="&amp;$A54,'KRM Sensitivities'!$X$4:$X$65536)</f>
        <v>0</v>
      </c>
      <c r="V54" s="80">
        <f>SUMIF('KRM Sensitivities'!$C$4:$C$422,"="&amp;$A54,'KRM Sensitivities'!$Y$4:$Y$65536)</f>
        <v>0</v>
      </c>
      <c r="W54" s="80">
        <f>SUMIF('KRM Sensitivities'!$C$4:$C$422,"="&amp;$A54,'KRM Sensitivities'!$Z$4:$Z$65536)</f>
        <v>-7449.51</v>
      </c>
      <c r="X54" s="80">
        <f>SUMIF('KRM Sensitivities'!$C$4:$C$422,"="&amp;$A54,'KRM Sensitivities'!$AA$4:$AA$65536)</f>
        <v>0</v>
      </c>
      <c r="Y54" s="80">
        <f>SUMIF('KRM Sensitivities'!$C$4:$C$422,"="&amp;$A54,'KRM Sensitivities'!$AB$4:$AB$65536)</f>
        <v>-7447.71</v>
      </c>
      <c r="Z54" s="80">
        <f>SUMIF('KRM Sensitivities'!$C$4:$C$422,"="&amp;$A54,'KRM Sensitivities'!$AC$4:$AC$65536)</f>
        <v>-15.26</v>
      </c>
      <c r="AA54" s="80">
        <f>SUMIF('KRM Sensitivities'!$C$4:$C$422,"="&amp;$A54,'KRM Sensitivities'!$AD$4:$AD$65536)</f>
        <v>4.49</v>
      </c>
      <c r="AB54" s="80">
        <f>SUMIF('KRM Sensitivities'!$C$4:$C$422,"="&amp;$A54,'KRM Sensitivities'!$AE$4:$AE$65536)</f>
        <v>-19.75</v>
      </c>
      <c r="AC54" s="80">
        <f>SUMIF('KRM Sensitivities'!$C$4:$C$422,"="&amp;$A54,'KRM Sensitivities'!$AF$4:$AF$65536)</f>
        <v>0</v>
      </c>
      <c r="AD54" s="80">
        <f>SUMIF('KRM Sensitivities'!$C$4:$C$422,"="&amp;$A54,'KRM Sensitivities'!$AG$4:$AG$65536)</f>
        <v>0</v>
      </c>
      <c r="AE54" s="80">
        <f>SUMIF('KRM Sensitivities'!$C$4:$C$422,"="&amp;$A54,'KRM Sensitivities'!$AH$4:$AH$65536)</f>
        <v>0</v>
      </c>
      <c r="AF54" s="80">
        <f>SUMIF('KRM Sensitivities'!$C$4:$C$422,"="&amp;$A54,'KRM Sensitivities'!$AI$4:$AI$65536)</f>
        <v>0</v>
      </c>
      <c r="AG54" s="80">
        <f>SUMIF('KRM Sensitivities'!$C$4:$C$422,"="&amp;$A54,'KRM Sensitivities'!$AJ$4:$AJ$65536)</f>
        <v>0</v>
      </c>
      <c r="AH54" s="80">
        <f>SUMIF('KRM Sensitivities'!$C$4:$C$422,"="&amp;$A54,'KRM Sensitivities'!$AK$4:$AK$65536)</f>
        <v>0</v>
      </c>
      <c r="AI54" s="80">
        <f>SUMIF('KRM Sensitivities'!$C$4:$C$422,"="&amp;$A54,'KRM Sensitivities'!$AL$4:$AL$65536)</f>
        <v>0</v>
      </c>
      <c r="AJ54" s="80">
        <f>SUMIF('KRM Sensitivities'!$C$4:$C$422,"="&amp;$A54,'KRM Sensitivities'!$AM$4:$AM$65536)</f>
        <v>0</v>
      </c>
      <c r="AK54" s="80">
        <f>SUMIF('KRM Sensitivities'!$C$4:$C$422,"="&amp;$A54,'KRM Sensitivities'!$AN$4:$AN$65536)</f>
        <v>0</v>
      </c>
      <c r="AL54" s="80">
        <f>SUMIF('KRM Sensitivities'!$C$4:$C$422,"="&amp;$A54,'KRM Sensitivities'!$AO$4:$AO$65536)</f>
        <v>0</v>
      </c>
      <c r="AM54" s="80">
        <f>SUMIF('KRM Sensitivities'!$C$4:$C$422,"="&amp;$A54,'KRM Sensitivities'!$AP$4:$AP$65536)</f>
        <v>0</v>
      </c>
      <c r="AN54" s="80">
        <f>SUMIF('KRM Sensitivities'!$C$4:$C$422,"="&amp;$A54,'KRM Sensitivities'!$AQ$4:$AQ$65536)</f>
        <v>0</v>
      </c>
      <c r="AO54" s="80">
        <f>SUMIF('KRM Sensitivities'!$C$4:$C$422,"="&amp;$A54,'KRM Sensitivities'!$AR$4:$AR$65536)</f>
        <v>0</v>
      </c>
      <c r="AP54" s="80">
        <f>SUMIF('KRM Sensitivities'!$C$4:$C$422,"="&amp;$A54,'KRM Sensitivities'!$AS$4:$AS$65536)</f>
        <v>0</v>
      </c>
      <c r="AQ54" s="80">
        <f>SUMIF('KRM Sensitivities'!$C$4:$C$422,"="&amp;$A54,'KRM Sensitivities'!$AT$4:$AT$65536)</f>
        <v>0</v>
      </c>
      <c r="AR54" s="80">
        <f>SUMIF('KRM Sensitivities'!$C$4:$C$422,"="&amp;$A54,'KRM Sensitivities'!$AU$4:$AU$65536)</f>
        <v>-253.16</v>
      </c>
      <c r="AS54" s="80">
        <f>SUMIF('KRM Sensitivities'!$C$4:$C$422,"="&amp;$A54,'KRM Sensitivities'!$AV$4:$AV$65536)</f>
        <v>0</v>
      </c>
      <c r="AT54" s="80">
        <f>SUMIF('KRM Sensitivities'!$C$4:$C$422,"="&amp;$A54,'KRM Sensitivities'!$AW$4:$AW$65536)</f>
        <v>0</v>
      </c>
      <c r="AU54" s="80">
        <f>SUMIF('KRM Sensitivities'!$C$4:$C$422,"="&amp;$A54,'KRM Sensitivities'!$AX$4:$AX$65536)</f>
        <v>0</v>
      </c>
      <c r="AV54" s="80">
        <f>SUMIF('KRM Sensitivities'!$C$4:$C$422,"="&amp;$A54,'KRM Sensitivities'!$AY$4:$AY$65536)</f>
        <v>0</v>
      </c>
      <c r="AW54" s="80">
        <f>SUMIF('KRM Sensitivities'!$C$4:$C$422,"="&amp;$A54,'KRM Sensitivities'!$AZ$4:$AZ$65536)</f>
        <v>0</v>
      </c>
      <c r="AX54" s="80">
        <f>SUMIF('KRM Sensitivities'!$C$4:$C$422,"="&amp;$A54,'KRM Sensitivities'!$BA$4:$BA$65536)</f>
        <v>0</v>
      </c>
      <c r="AY54" s="80">
        <f>SUMIF('KRM Sensitivities'!$C$4:$C$422,"="&amp;$A54,'KRM Sensitivities'!$BB$4:$BB$65536)</f>
        <v>-253.16</v>
      </c>
      <c r="AZ54" s="80">
        <f>SUMIF('KRM Sensitivities'!$C$4:$C$422,"="&amp;$A54,'KRM Sensitivities'!$BC$4:$BC$65536)</f>
        <v>-253.16</v>
      </c>
      <c r="BA54" s="80">
        <f>SUMIF('KRM Sensitivities'!$C$4:$C$422,"="&amp;$A54,'KRM Sensitivities'!$BD$4:$BD$65536)</f>
        <v>0</v>
      </c>
      <c r="BB54" s="80">
        <f>SUMIF('KRM Sensitivities'!$C$4:$C$422,"="&amp;$A54,'KRM Sensitivities'!$BE$4:$BE$65536)</f>
        <v>0</v>
      </c>
      <c r="BC54" s="80">
        <f>SUMIF('KRM Sensitivities'!$C$4:$C$422,"="&amp;$A54,'KRM Sensitivities'!$BF$4:$BF$65536)</f>
        <v>0</v>
      </c>
      <c r="BD54" s="80">
        <f>SUMIF('KRM Sensitivities'!$C$4:$C$422,"="&amp;$A54,'KRM Sensitivities'!$BG$4:$BG$65536)</f>
        <v>-27264.559999999998</v>
      </c>
      <c r="BE54" s="80">
        <f>SUMIF('KRM Sensitivities'!$C$4:$C$422,"="&amp;$A54,'KRM Sensitivities'!$BH$4:$BH$65536)</f>
        <v>0</v>
      </c>
      <c r="BF54" s="80">
        <f>SUMIF('KRM Sensitivities'!$C$4:$C$422,"="&amp;$A54,'KRM Sensitivities'!$BI$4:$BI$65536)</f>
        <v>0</v>
      </c>
      <c r="BG54" s="80">
        <f>SUMIF('KRM Sensitivities'!$C$4:$C$422,"="&amp;$A54,'KRM Sensitivities'!$BJ$4:$BJ$65536)</f>
        <v>0</v>
      </c>
      <c r="BH54" s="80">
        <f>SUMIF('KRM Sensitivities'!$C$4:$C$422,"="&amp;$A54,'KRM Sensitivities'!$BL$4:$BL$65536)</f>
        <v>0</v>
      </c>
      <c r="BI54" s="80">
        <f>SUMIF('KRM Sensitivities'!$C$4:$C$422,"="&amp;$A54,'KRM Sensitivities'!$BM$4:$BM$65536)</f>
        <v>0</v>
      </c>
      <c r="BJ54" s="80">
        <f>SUMIF('KRM Sensitivities'!$C$4:$C$422,"="&amp;$A54,'KRM Sensitivities'!$BK$4:$BK$65536)</f>
        <v>0</v>
      </c>
      <c r="BK54" s="80">
        <f>SUMIF('KRM Sensitivities'!$C$4:$C$422,"="&amp;$A54,'KRM Sensitivities'!$BN$4:$BN$65536)</f>
        <v>0</v>
      </c>
      <c r="BL54" s="80">
        <f>SUMIF('KRM Sensitivities'!$C$4:$C$422,"="&amp;$A54,'KRM Sensitivities'!$BO$4:$BO$65536)</f>
        <v>-27264.559999999998</v>
      </c>
      <c r="BM54" s="80">
        <f>SUMIF('KRM Sensitivities'!$C$4:$C$422,"="&amp;$A54,'KRM Sensitivities'!$BP$4:$BP$65536)</f>
        <v>-87.08</v>
      </c>
      <c r="BN54" s="80">
        <f>SUMIF('KRM Sensitivities'!$C$4:$C$422,"="&amp;$A54,'KRM Sensitivities'!$BQ$4:$BQ$65536)</f>
        <v>-87.08</v>
      </c>
      <c r="BO54" s="80">
        <f>SUMIF('KRM Sensitivities'!$C$4:$C$422,"="&amp;$A54,'KRM Sensitivities'!$BR$4:$BR$65536)</f>
        <v>0</v>
      </c>
      <c r="BP54" s="80">
        <f>SUMIF('KRM Sensitivities'!$C$4:$C$422,"="&amp;$A54,'KRM Sensitivities'!$BS$4:$BS$65536)</f>
        <v>0</v>
      </c>
      <c r="BQ54" s="80">
        <f>SUMIF('KRM Sensitivities'!$C$4:$C$422,"="&amp;$A54,'KRM Sensitivities'!$BT$4:$BT$65536)</f>
        <v>0</v>
      </c>
      <c r="BR54" s="80">
        <f>SUMIF('KRM Sensitivities'!$C$4:$C$422,"="&amp;$A54,'KRM Sensitivities'!$BU$4:$BU$65536)</f>
        <v>0</v>
      </c>
      <c r="BS54" s="80">
        <f>SUMIF('KRM Sensitivities'!$C$4:$C$422,"="&amp;$A54,'KRM Sensitivities'!$BV$4:$BV$65536)</f>
        <v>0</v>
      </c>
      <c r="BT54" s="80">
        <f>SUMIF('KRM Sensitivities'!$C$4:$C$422,"="&amp;$A54,'KRM Sensitivities'!$BW$4:$BW$65536)</f>
        <v>0</v>
      </c>
      <c r="BU54" s="80">
        <f>SUMIF('KRM Sensitivities'!$C$4:$C$422,"="&amp;$A54,'KRM Sensitivities'!$BX$4:$BX$65536)</f>
        <v>0</v>
      </c>
      <c r="BV54" s="80">
        <f>SUMIF('KRM Sensitivities'!$C$4:$C$422,"="&amp;$A54,'KRM Sensitivities'!$BY$4:$BY$65536)</f>
        <v>-2613.34</v>
      </c>
      <c r="BW54" s="80">
        <f>SUMIF('KRM Sensitivities'!$C$4:$C$422,"="&amp;$A54,'KRM Sensitivities'!$BZ$4:$BZ$65536)</f>
        <v>-2613.34</v>
      </c>
      <c r="BX54" s="80">
        <f>SUMIF('KRM Sensitivities'!$C$4:$C$422,"="&amp;$A54,'KRM Sensitivities'!$CA$4:$CA$65536)</f>
        <v>0</v>
      </c>
      <c r="BY54" s="80">
        <f>SUMIF('KRM Sensitivities'!$C$4:$C$422,"="&amp;$A54,'KRM Sensitivities'!$CB$4:$CB$65536)</f>
        <v>-494.65</v>
      </c>
      <c r="BZ54" s="80">
        <f>SUMIF('KRM Sensitivities'!$C$4:$C$422,"="&amp;$A54,'KRM Sensitivities'!$CC$4:$CC$65536)</f>
        <v>-494.65</v>
      </c>
      <c r="CA54" s="80">
        <f>SUMIF('KRM Sensitivities'!$C$4:$C$422,"="&amp;$A54,'KRM Sensitivities'!$CD$4:$CD$65536)</f>
        <v>0</v>
      </c>
      <c r="CB54" s="80">
        <f>SUMIF('KRM Sensitivities'!$C$4:$C$422,"="&amp;$A54,'KRM Sensitivities'!$CE$4:$CE$65536)</f>
        <v>-1078.19</v>
      </c>
      <c r="CC54" s="80">
        <f>SUMIF('KRM Sensitivities'!$C$4:$C$422,"="&amp;$A54,'KRM Sensitivities'!$CF$4:$CF$65536)</f>
        <v>-1078.19</v>
      </c>
      <c r="CD54" s="80">
        <f>SUMIF('KRM Sensitivities'!$C$4:$C$422,"="&amp;$A54,'KRM Sensitivities'!$CG$4:$CG$65536)</f>
        <v>0</v>
      </c>
      <c r="CE54" s="80">
        <f>SUMIF('KRM Sensitivities'!$C$4:$C$422,"="&amp;$A54,'KRM Sensitivities'!$CH$4:$CH$65536)</f>
        <v>0</v>
      </c>
      <c r="CF54" s="80">
        <f>SUMIF('KRM Sensitivities'!$C$4:$C$422,"="&amp;$A54,'KRM Sensitivities'!$CI$4:$CI$65536)</f>
        <v>0</v>
      </c>
      <c r="CG54" s="80">
        <f>SUMIF('KRM Sensitivities'!$C$4:$C$422,"="&amp;$A54,'KRM Sensitivities'!$CJ$4:$CJ$65536)</f>
        <v>0</v>
      </c>
      <c r="CH54" s="80">
        <f>SUMIF('KRM Sensitivities'!$C$4:$C$422,"="&amp;$A54,'KRM Sensitivities'!$CK$4:$CK$65536)</f>
        <v>0</v>
      </c>
      <c r="CI54" s="80">
        <f>SUMIF('KRM Sensitivities'!$C$4:$C$422,"="&amp;$A54,'KRM Sensitivities'!$CL$4:$CL$65536)</f>
        <v>0</v>
      </c>
      <c r="CJ54" s="80">
        <f>SUMIF('KRM Sensitivities'!$C$4:$C$422,"="&amp;$A54,'KRM Sensitivities'!$CM$4:$CM$65536)</f>
        <v>0</v>
      </c>
      <c r="CK54" s="80">
        <f>SUMIF('KRM Sensitivities'!$C$4:$C$422,"="&amp;$A54,'KRM Sensitivities'!$CN$4:$CN$65536)</f>
        <v>-22991.3</v>
      </c>
      <c r="CL54" s="80">
        <f>SUMIF('KRM Sensitivities'!$C$4:$C$422,"="&amp;$A54,'KRM Sensitivities'!$CO$4:$CO$65536)</f>
        <v>-22991.3</v>
      </c>
      <c r="CM54" s="80">
        <f>SUMIF('KRM Sensitivities'!$C$4:$C$422,"="&amp;$A54,'KRM Sensitivities'!$CP$4:$CP$65536)</f>
        <v>1320.59</v>
      </c>
      <c r="CN54" s="80">
        <f>SUMIF('KRM Sensitivities'!$C$4:$C$422,"="&amp;$A54,'KRM Sensitivities'!$CQ$4:$CQ$65536)</f>
        <v>1320.59</v>
      </c>
      <c r="CO54" s="80">
        <f>SUMIF('KRM Sensitivities'!$C$4:$C$422,"="&amp;$A54,'KRM Sensitivities'!$CR$4:$CR$65536)</f>
        <v>1320.59</v>
      </c>
      <c r="CP54" s="80">
        <f>SUMIF('KRM Sensitivities'!$C$4:$C$422,"="&amp;$A54,'KRM Sensitivities'!$CS$4:$CS$65536)</f>
        <v>1320.59</v>
      </c>
      <c r="CQ54" s="80">
        <f>SUMIF('KRM Sensitivities'!$C$4:$C$422,"="&amp;$A54,'KRM Sensitivities'!$CT$4:$CT$65536)</f>
        <v>0</v>
      </c>
      <c r="CR54" s="80">
        <f>SUMIF('KRM Sensitivities'!$C$4:$C$422,"="&amp;$A54,'KRM Sensitivities'!$CU$4:$CU$65536)</f>
        <v>0</v>
      </c>
      <c r="CS54" s="80">
        <f>SUMIF('KRM Sensitivities'!$C$4:$C$422,"="&amp;$A54,'KRM Sensitivities'!$CV$4:$CV$65536)</f>
        <v>1320.59</v>
      </c>
      <c r="CT54" s="80">
        <f>SUMIF('KRM Sensitivities'!$C$4:$C$422,"="&amp;$A54,'KRM Sensitivities'!$CW$4:$CW$65536)</f>
        <v>0</v>
      </c>
      <c r="CU54" s="80">
        <f>SUMIF('KRM Sensitivities'!$C$4:$C$422,"="&amp;$A54,'KRM Sensitivities'!$CX$4:$CX$65536)</f>
        <v>1320.59</v>
      </c>
      <c r="CV54" s="80">
        <f>SUMIF('KRM Sensitivities'!$C$4:$C$422,"="&amp;$A54,'KRM Sensitivities'!$CY$4:$CY$65536)</f>
        <v>0</v>
      </c>
      <c r="CW54" s="80">
        <f>SUMIF('KRM Sensitivities'!$C$4:$C$422,"="&amp;$A54,'KRM Sensitivities'!$CZ$4:$CZ$65536)</f>
        <v>0</v>
      </c>
      <c r="CX54" s="80">
        <f>SUMIF('KRM Sensitivities'!$C$4:$C$422,"="&amp;$A54,'KRM Sensitivities'!$DA$4:$DA$65536)</f>
        <v>0</v>
      </c>
      <c r="CY54" s="80">
        <f>SUMIF('KRM Sensitivities'!$C$4:$C$422,"="&amp;$A54,'KRM Sensitivities'!$DB$4:$DB$65536)</f>
        <v>0</v>
      </c>
      <c r="CZ54" s="80">
        <f>SUMIF('KRM Sensitivities'!$C$4:$C$422,"="&amp;$A54,'KRM Sensitivities'!$DC$4:$DC$65536)</f>
        <v>0</v>
      </c>
      <c r="DA54" s="80">
        <f>SUMIF('KRM Sensitivities'!$C$4:$C$422,"="&amp;$A54,'KRM Sensitivities'!$DD$4:$DD$65536)</f>
        <v>0</v>
      </c>
      <c r="DB54" s="80">
        <f>SUMIF('KRM Sensitivities'!$C$4:$C$422,"="&amp;$A54,'KRM Sensitivities'!$DE$4:$DE$65536)</f>
        <v>0</v>
      </c>
      <c r="DC54" s="80">
        <f>SUMIF('KRM Sensitivities'!$C$4:$C$422,"="&amp;$A54,'KRM Sensitivities'!$DF$4:$DF$65536)</f>
        <v>0</v>
      </c>
      <c r="DD54" s="80">
        <f>SUMIF('KRM Sensitivities'!$C$4:$C$422,"="&amp;$A54,'KRM Sensitivities'!$DG$4:$DG$65536)</f>
        <v>0</v>
      </c>
      <c r="DE54" s="80">
        <f>SUMIF('KRM Sensitivities'!$C$4:$C$422,"="&amp;$A54,'KRM Sensitivities'!$DH$4:$DH$65536)</f>
        <v>0</v>
      </c>
      <c r="DF54" s="80">
        <f>SUMIF('KRM Sensitivities'!$C$4:$C$422,"="&amp;$A54,'KRM Sensitivities'!$DI$4:$DI$65536)</f>
        <v>0</v>
      </c>
      <c r="DG54" s="80">
        <f>SUMIF('KRM Sensitivities'!$C$4:$C$422,"="&amp;$A54,'KRM Sensitivities'!$DJ$4:$DJ$65536)</f>
        <v>0</v>
      </c>
      <c r="DH54" s="80">
        <f>SUMIF('KRM Sensitivities'!$C$4:$C$422,"="&amp;$A54,'KRM Sensitivities'!$DK$4:$DK$65536)</f>
        <v>0</v>
      </c>
      <c r="DI54" s="80">
        <f>SUMIF('KRM Sensitivities'!$C$4:$C$422,"="&amp;$A54,'KRM Sensitivities'!$DL$4:$DL$65536)</f>
        <v>0</v>
      </c>
      <c r="DJ54" s="80">
        <f>SUMIF('KRM Sensitivities'!$C$4:$C$422,"="&amp;$A54,'KRM Sensitivities'!$DM$4:$DM$65536)</f>
        <v>0</v>
      </c>
      <c r="DK54" s="80">
        <f>SUMIF('KRM Sensitivities'!$C$4:$C$422,"="&amp;$A54,'KRM Sensitivities'!$DN$4:$DN$65536)</f>
        <v>0</v>
      </c>
      <c r="DL54" s="80">
        <f>SUMIF('KRM Sensitivities'!$C$4:$C$422,"="&amp;$A54,'KRM Sensitivities'!$DO$4:$DO$65536)</f>
        <v>0</v>
      </c>
      <c r="DM54" s="80">
        <f>SUMIF('KRM Sensitivities'!$C$4:$C$422,"="&amp;$A54,'KRM Sensitivities'!$DP$4:$DP$65536)</f>
        <v>0</v>
      </c>
      <c r="DN54" s="80">
        <f>SUMIF('KRM Sensitivities'!$C$4:$C$422,"="&amp;$A54,'KRM Sensitivities'!$DQ$4:$DQ$65536)</f>
        <v>1320.59</v>
      </c>
      <c r="DO54" s="80">
        <f>SUMIF('KRM Sensitivities'!$C$4:$C$422,"="&amp;$A54,'KRM Sensitivities'!$DR$4:$DR$65536)</f>
        <v>0</v>
      </c>
      <c r="DP54" s="80">
        <f>SUMIF('KRM Sensitivities'!$C$4:$C$422,"="&amp;$A54,'KRM Sensitivities'!$DS$4:$DS$65536)</f>
        <v>0</v>
      </c>
      <c r="DQ54" s="80">
        <f>SUMIF('KRM Sensitivities'!$C$4:$C$422,"="&amp;$A54,'KRM Sensitivities'!$DT$4:$DT$65536)</f>
        <v>-1.8</v>
      </c>
      <c r="DR54" s="61" t="str">
        <f t="shared" si="0"/>
        <v>CCB3M</v>
      </c>
      <c r="DS54" s="61" t="str">
        <f t="shared" si="1"/>
        <v>CCBUSD3M</v>
      </c>
    </row>
    <row r="55" spans="1:123" x14ac:dyDescent="0.2">
      <c r="A55">
        <v>435</v>
      </c>
      <c r="B55" t="s">
        <v>16</v>
      </c>
      <c r="C55" t="s">
        <v>369</v>
      </c>
      <c r="D55" t="s">
        <v>526</v>
      </c>
      <c r="E55" t="s">
        <v>523</v>
      </c>
      <c r="F55" t="s">
        <v>12</v>
      </c>
      <c r="G55">
        <v>0.49225799999999997</v>
      </c>
      <c r="H55">
        <v>0.29210399999999997</v>
      </c>
      <c r="I55" s="80">
        <f>SUMIF('KRM Sensitivities'!$C$4:$C$422,"="&amp;$A55,'KRM Sensitivities'!$L$4:$L$65536)</f>
        <v>-2012.31</v>
      </c>
      <c r="J55" s="80">
        <f>SUMIF('KRM Sensitivities'!$C$4:$C$422,"="&amp;$A55,'KRM Sensitivities'!$M$4:$M$65536)</f>
        <v>-2012.31</v>
      </c>
      <c r="K55" s="80">
        <f>SUMIF('KRM Sensitivities'!$C$4:$C$422,"="&amp;$A55,'KRM Sensitivities'!$N$4:$N$65536)</f>
        <v>-2012.31</v>
      </c>
      <c r="L55" s="80">
        <f>SUMIF('KRM Sensitivities'!$C$4:$C$422,"="&amp;$A55,'KRM Sensitivities'!$O$4:$O$65536)</f>
        <v>-2012.31</v>
      </c>
      <c r="M55" s="80">
        <f>SUMIF('KRM Sensitivities'!$C$4:$C$422,"="&amp;$A55,'KRM Sensitivities'!$P$4:$P$65536)</f>
        <v>-685.45</v>
      </c>
      <c r="N55" s="80">
        <f>SUMIF('KRM Sensitivities'!$C$4:$C$422,"="&amp;$A55,'KRM Sensitivities'!$Q$4:$Q$65536)</f>
        <v>-404.45</v>
      </c>
      <c r="O55" s="80">
        <f>SUMIF('KRM Sensitivities'!$C$4:$C$422,"="&amp;$A55,'KRM Sensitivities'!$R$4:$R$65536)</f>
        <v>0</v>
      </c>
      <c r="P55" s="80">
        <f>SUMIF('KRM Sensitivities'!$C$4:$C$422,"="&amp;$A55,'KRM Sensitivities'!$S$4:$S$65536)</f>
        <v>0</v>
      </c>
      <c r="Q55" s="80">
        <f>SUMIF('KRM Sensitivities'!$C$4:$C$422,"="&amp;$A55,'KRM Sensitivities'!$T$4:$T$65536)</f>
        <v>0</v>
      </c>
      <c r="R55" s="80">
        <f>SUMIF('KRM Sensitivities'!$C$4:$C$422,"="&amp;$A55,'KRM Sensitivities'!$U$4:$U$65536)</f>
        <v>0</v>
      </c>
      <c r="S55" s="80">
        <f>SUMIF('KRM Sensitivities'!$C$4:$C$422,"="&amp;$A55,'KRM Sensitivities'!$V$4:$V$65536)</f>
        <v>118.5</v>
      </c>
      <c r="T55" s="80">
        <f>SUMIF('KRM Sensitivities'!$C$4:$C$422,"="&amp;$A55,'KRM Sensitivities'!$W$4:$W$65536)</f>
        <v>118.5</v>
      </c>
      <c r="U55" s="80">
        <f>SUMIF('KRM Sensitivities'!$C$4:$C$422,"="&amp;$A55,'KRM Sensitivities'!$X$4:$X$65536)</f>
        <v>0</v>
      </c>
      <c r="V55" s="80">
        <f>SUMIF('KRM Sensitivities'!$C$4:$C$422,"="&amp;$A55,'KRM Sensitivities'!$Y$4:$Y$65536)</f>
        <v>0</v>
      </c>
      <c r="W55" s="80">
        <f>SUMIF('KRM Sensitivities'!$C$4:$C$422,"="&amp;$A55,'KRM Sensitivities'!$Z$4:$Z$65536)</f>
        <v>17.5</v>
      </c>
      <c r="X55" s="80">
        <f>SUMIF('KRM Sensitivities'!$C$4:$C$422,"="&amp;$A55,'KRM Sensitivities'!$AA$4:$AA$65536)</f>
        <v>0</v>
      </c>
      <c r="Y55" s="80">
        <f>SUMIF('KRM Sensitivities'!$C$4:$C$422,"="&amp;$A55,'KRM Sensitivities'!$AB$4:$AB$65536)</f>
        <v>28.72</v>
      </c>
      <c r="Z55" s="80">
        <f>SUMIF('KRM Sensitivities'!$C$4:$C$422,"="&amp;$A55,'KRM Sensitivities'!$AC$4:$AC$65536)</f>
        <v>-540.45000000000005</v>
      </c>
      <c r="AA55" s="80">
        <f>SUMIF('KRM Sensitivities'!$C$4:$C$422,"="&amp;$A55,'KRM Sensitivities'!$AD$4:$AD$65536)</f>
        <v>-614.51</v>
      </c>
      <c r="AB55" s="80">
        <f>SUMIF('KRM Sensitivities'!$C$4:$C$422,"="&amp;$A55,'KRM Sensitivities'!$AE$4:$AE$65536)</f>
        <v>74.06</v>
      </c>
      <c r="AC55" s="80">
        <f>SUMIF('KRM Sensitivities'!$C$4:$C$422,"="&amp;$A55,'KRM Sensitivities'!$AF$4:$AF$65536)</f>
        <v>0</v>
      </c>
      <c r="AD55" s="80">
        <f>SUMIF('KRM Sensitivities'!$C$4:$C$422,"="&amp;$A55,'KRM Sensitivities'!$AG$4:$AG$65536)</f>
        <v>0</v>
      </c>
      <c r="AE55" s="80">
        <f>SUMIF('KRM Sensitivities'!$C$4:$C$422,"="&amp;$A55,'KRM Sensitivities'!$AH$4:$AH$65536)</f>
        <v>0</v>
      </c>
      <c r="AF55" s="80">
        <f>SUMIF('KRM Sensitivities'!$C$4:$C$422,"="&amp;$A55,'KRM Sensitivities'!$AI$4:$AI$65536)</f>
        <v>0</v>
      </c>
      <c r="AG55" s="80">
        <f>SUMIF('KRM Sensitivities'!$C$4:$C$422,"="&amp;$A55,'KRM Sensitivities'!$AJ$4:$AJ$65536)</f>
        <v>0</v>
      </c>
      <c r="AH55" s="80">
        <f>SUMIF('KRM Sensitivities'!$C$4:$C$422,"="&amp;$A55,'KRM Sensitivities'!$AK$4:$AK$65536)</f>
        <v>0</v>
      </c>
      <c r="AI55" s="80">
        <f>SUMIF('KRM Sensitivities'!$C$4:$C$422,"="&amp;$A55,'KRM Sensitivities'!$AL$4:$AL$65536)</f>
        <v>0</v>
      </c>
      <c r="AJ55" s="80">
        <f>SUMIF('KRM Sensitivities'!$C$4:$C$422,"="&amp;$A55,'KRM Sensitivities'!$AM$4:$AM$65536)</f>
        <v>0</v>
      </c>
      <c r="AK55" s="80">
        <f>SUMIF('KRM Sensitivities'!$C$4:$C$422,"="&amp;$A55,'KRM Sensitivities'!$AN$4:$AN$65536)</f>
        <v>0</v>
      </c>
      <c r="AL55" s="80">
        <f>SUMIF('KRM Sensitivities'!$C$4:$C$422,"="&amp;$A55,'KRM Sensitivities'!$AO$4:$AO$65536)</f>
        <v>0</v>
      </c>
      <c r="AM55" s="80">
        <f>SUMIF('KRM Sensitivities'!$C$4:$C$422,"="&amp;$A55,'KRM Sensitivities'!$AP$4:$AP$65536)</f>
        <v>0</v>
      </c>
      <c r="AN55" s="80">
        <f>SUMIF('KRM Sensitivities'!$C$4:$C$422,"="&amp;$A55,'KRM Sensitivities'!$AQ$4:$AQ$65536)</f>
        <v>0</v>
      </c>
      <c r="AO55" s="80">
        <f>SUMIF('KRM Sensitivities'!$C$4:$C$422,"="&amp;$A55,'KRM Sensitivities'!$AR$4:$AR$65536)</f>
        <v>0</v>
      </c>
      <c r="AP55" s="80">
        <f>SUMIF('KRM Sensitivities'!$C$4:$C$422,"="&amp;$A55,'KRM Sensitivities'!$AS$4:$AS$65536)</f>
        <v>0</v>
      </c>
      <c r="AQ55" s="80">
        <f>SUMIF('KRM Sensitivities'!$C$4:$C$422,"="&amp;$A55,'KRM Sensitivities'!$AT$4:$AT$65536)</f>
        <v>0</v>
      </c>
      <c r="AR55" s="80">
        <f>SUMIF('KRM Sensitivities'!$C$4:$C$422,"="&amp;$A55,'KRM Sensitivities'!$AU$4:$AU$65536)</f>
        <v>-281</v>
      </c>
      <c r="AS55" s="80">
        <f>SUMIF('KRM Sensitivities'!$C$4:$C$422,"="&amp;$A55,'KRM Sensitivities'!$AV$4:$AV$65536)</f>
        <v>0</v>
      </c>
      <c r="AT55" s="80">
        <f>SUMIF('KRM Sensitivities'!$C$4:$C$422,"="&amp;$A55,'KRM Sensitivities'!$AW$4:$AW$65536)</f>
        <v>0</v>
      </c>
      <c r="AU55" s="80">
        <f>SUMIF('KRM Sensitivities'!$C$4:$C$422,"="&amp;$A55,'KRM Sensitivities'!$AX$4:$AX$65536)</f>
        <v>0</v>
      </c>
      <c r="AV55" s="80">
        <f>SUMIF('KRM Sensitivities'!$C$4:$C$422,"="&amp;$A55,'KRM Sensitivities'!$AY$4:$AY$65536)</f>
        <v>0</v>
      </c>
      <c r="AW55" s="80">
        <f>SUMIF('KRM Sensitivities'!$C$4:$C$422,"="&amp;$A55,'KRM Sensitivities'!$AZ$4:$AZ$65536)</f>
        <v>0</v>
      </c>
      <c r="AX55" s="80">
        <f>SUMIF('KRM Sensitivities'!$C$4:$C$422,"="&amp;$A55,'KRM Sensitivities'!$BA$4:$BA$65536)</f>
        <v>0</v>
      </c>
      <c r="AY55" s="80">
        <f>SUMIF('KRM Sensitivities'!$C$4:$C$422,"="&amp;$A55,'KRM Sensitivities'!$BB$4:$BB$65536)</f>
        <v>-281</v>
      </c>
      <c r="AZ55" s="80">
        <f>SUMIF('KRM Sensitivities'!$C$4:$C$422,"="&amp;$A55,'KRM Sensitivities'!$BC$4:$BC$65536)</f>
        <v>-281</v>
      </c>
      <c r="BA55" s="80">
        <f>SUMIF('KRM Sensitivities'!$C$4:$C$422,"="&amp;$A55,'KRM Sensitivities'!$BD$4:$BD$65536)</f>
        <v>0</v>
      </c>
      <c r="BB55" s="80">
        <f>SUMIF('KRM Sensitivities'!$C$4:$C$422,"="&amp;$A55,'KRM Sensitivities'!$BE$4:$BE$65536)</f>
        <v>0</v>
      </c>
      <c r="BC55" s="80">
        <f>SUMIF('KRM Sensitivities'!$C$4:$C$422,"="&amp;$A55,'KRM Sensitivities'!$BF$4:$BF$65536)</f>
        <v>0</v>
      </c>
      <c r="BD55" s="80">
        <f>SUMIF('KRM Sensitivities'!$C$4:$C$422,"="&amp;$A55,'KRM Sensitivities'!$BG$4:$BG$65536)</f>
        <v>-1326.86</v>
      </c>
      <c r="BE55" s="80">
        <f>SUMIF('KRM Sensitivities'!$C$4:$C$422,"="&amp;$A55,'KRM Sensitivities'!$BH$4:$BH$65536)</f>
        <v>0</v>
      </c>
      <c r="BF55" s="80">
        <f>SUMIF('KRM Sensitivities'!$C$4:$C$422,"="&amp;$A55,'KRM Sensitivities'!$BI$4:$BI$65536)</f>
        <v>0</v>
      </c>
      <c r="BG55" s="80">
        <f>SUMIF('KRM Sensitivities'!$C$4:$C$422,"="&amp;$A55,'KRM Sensitivities'!$BJ$4:$BJ$65536)</f>
        <v>0</v>
      </c>
      <c r="BH55" s="80">
        <f>SUMIF('KRM Sensitivities'!$C$4:$C$422,"="&amp;$A55,'KRM Sensitivities'!$BL$4:$BL$65536)</f>
        <v>0</v>
      </c>
      <c r="BI55" s="80">
        <f>SUMIF('KRM Sensitivities'!$C$4:$C$422,"="&amp;$A55,'KRM Sensitivities'!$BM$4:$BM$65536)</f>
        <v>0</v>
      </c>
      <c r="BJ55" s="80">
        <f>SUMIF('KRM Sensitivities'!$C$4:$C$422,"="&amp;$A55,'KRM Sensitivities'!$BK$4:$BK$65536)</f>
        <v>0</v>
      </c>
      <c r="BK55" s="80">
        <f>SUMIF('KRM Sensitivities'!$C$4:$C$422,"="&amp;$A55,'KRM Sensitivities'!$BN$4:$BN$65536)</f>
        <v>0</v>
      </c>
      <c r="BL55" s="80">
        <f>SUMIF('KRM Sensitivities'!$C$4:$C$422,"="&amp;$A55,'KRM Sensitivities'!$BO$4:$BO$65536)</f>
        <v>-1326.86</v>
      </c>
      <c r="BM55" s="80">
        <f>SUMIF('KRM Sensitivities'!$C$4:$C$422,"="&amp;$A55,'KRM Sensitivities'!$BP$4:$BP$65536)</f>
        <v>-32.32</v>
      </c>
      <c r="BN55" s="80">
        <f>SUMIF('KRM Sensitivities'!$C$4:$C$422,"="&amp;$A55,'KRM Sensitivities'!$BQ$4:$BQ$65536)</f>
        <v>-32.32</v>
      </c>
      <c r="BO55" s="80">
        <f>SUMIF('KRM Sensitivities'!$C$4:$C$422,"="&amp;$A55,'KRM Sensitivities'!$BR$4:$BR$65536)</f>
        <v>0</v>
      </c>
      <c r="BP55" s="80">
        <f>SUMIF('KRM Sensitivities'!$C$4:$C$422,"="&amp;$A55,'KRM Sensitivities'!$BS$4:$BS$65536)</f>
        <v>0</v>
      </c>
      <c r="BQ55" s="80">
        <f>SUMIF('KRM Sensitivities'!$C$4:$C$422,"="&amp;$A55,'KRM Sensitivities'!$BT$4:$BT$65536)</f>
        <v>0</v>
      </c>
      <c r="BR55" s="80">
        <f>SUMIF('KRM Sensitivities'!$C$4:$C$422,"="&amp;$A55,'KRM Sensitivities'!$BU$4:$BU$65536)</f>
        <v>0</v>
      </c>
      <c r="BS55" s="80">
        <f>SUMIF('KRM Sensitivities'!$C$4:$C$422,"="&amp;$A55,'KRM Sensitivities'!$BV$4:$BV$65536)</f>
        <v>0</v>
      </c>
      <c r="BT55" s="80">
        <f>SUMIF('KRM Sensitivities'!$C$4:$C$422,"="&amp;$A55,'KRM Sensitivities'!$BW$4:$BW$65536)</f>
        <v>0</v>
      </c>
      <c r="BU55" s="80">
        <f>SUMIF('KRM Sensitivities'!$C$4:$C$422,"="&amp;$A55,'KRM Sensitivities'!$BX$4:$BX$65536)</f>
        <v>0</v>
      </c>
      <c r="BV55" s="80">
        <f>SUMIF('KRM Sensitivities'!$C$4:$C$422,"="&amp;$A55,'KRM Sensitivities'!$BY$4:$BY$65536)</f>
        <v>-127.48</v>
      </c>
      <c r="BW55" s="80">
        <f>SUMIF('KRM Sensitivities'!$C$4:$C$422,"="&amp;$A55,'KRM Sensitivities'!$BZ$4:$BZ$65536)</f>
        <v>-127.48</v>
      </c>
      <c r="BX55" s="80">
        <f>SUMIF('KRM Sensitivities'!$C$4:$C$422,"="&amp;$A55,'KRM Sensitivities'!$CA$4:$CA$65536)</f>
        <v>0</v>
      </c>
      <c r="BY55" s="80">
        <f>SUMIF('KRM Sensitivities'!$C$4:$C$422,"="&amp;$A55,'KRM Sensitivities'!$CB$4:$CB$65536)</f>
        <v>-1053.5</v>
      </c>
      <c r="BZ55" s="80">
        <f>SUMIF('KRM Sensitivities'!$C$4:$C$422,"="&amp;$A55,'KRM Sensitivities'!$CC$4:$CC$65536)</f>
        <v>-1053.5</v>
      </c>
      <c r="CA55" s="80">
        <f>SUMIF('KRM Sensitivities'!$C$4:$C$422,"="&amp;$A55,'KRM Sensitivities'!$CD$4:$CD$65536)</f>
        <v>0</v>
      </c>
      <c r="CB55" s="80">
        <f>SUMIF('KRM Sensitivities'!$C$4:$C$422,"="&amp;$A55,'KRM Sensitivities'!$CE$4:$CE$65536)</f>
        <v>0.45</v>
      </c>
      <c r="CC55" s="80">
        <f>SUMIF('KRM Sensitivities'!$C$4:$C$422,"="&amp;$A55,'KRM Sensitivities'!$CF$4:$CF$65536)</f>
        <v>0.45</v>
      </c>
      <c r="CD55" s="80">
        <f>SUMIF('KRM Sensitivities'!$C$4:$C$422,"="&amp;$A55,'KRM Sensitivities'!$CG$4:$CG$65536)</f>
        <v>0</v>
      </c>
      <c r="CE55" s="80">
        <f>SUMIF('KRM Sensitivities'!$C$4:$C$422,"="&amp;$A55,'KRM Sensitivities'!$CH$4:$CH$65536)</f>
        <v>0</v>
      </c>
      <c r="CF55" s="80">
        <f>SUMIF('KRM Sensitivities'!$C$4:$C$422,"="&amp;$A55,'KRM Sensitivities'!$CI$4:$CI$65536)</f>
        <v>0</v>
      </c>
      <c r="CG55" s="80">
        <f>SUMIF('KRM Sensitivities'!$C$4:$C$422,"="&amp;$A55,'KRM Sensitivities'!$CJ$4:$CJ$65536)</f>
        <v>0</v>
      </c>
      <c r="CH55" s="80">
        <f>SUMIF('KRM Sensitivities'!$C$4:$C$422,"="&amp;$A55,'KRM Sensitivities'!$CK$4:$CK$65536)</f>
        <v>0</v>
      </c>
      <c r="CI55" s="80">
        <f>SUMIF('KRM Sensitivities'!$C$4:$C$422,"="&amp;$A55,'KRM Sensitivities'!$CL$4:$CL$65536)</f>
        <v>0</v>
      </c>
      <c r="CJ55" s="80">
        <f>SUMIF('KRM Sensitivities'!$C$4:$C$422,"="&amp;$A55,'KRM Sensitivities'!$CM$4:$CM$65536)</f>
        <v>0</v>
      </c>
      <c r="CK55" s="80">
        <f>SUMIF('KRM Sensitivities'!$C$4:$C$422,"="&amp;$A55,'KRM Sensitivities'!$CN$4:$CN$65536)</f>
        <v>-114.01</v>
      </c>
      <c r="CL55" s="80">
        <f>SUMIF('KRM Sensitivities'!$C$4:$C$422,"="&amp;$A55,'KRM Sensitivities'!$CO$4:$CO$65536)</f>
        <v>-114.01</v>
      </c>
      <c r="CM55" s="80">
        <f>SUMIF('KRM Sensitivities'!$C$4:$C$422,"="&amp;$A55,'KRM Sensitivities'!$CP$4:$CP$65536)</f>
        <v>0</v>
      </c>
      <c r="CN55" s="80">
        <f>SUMIF('KRM Sensitivities'!$C$4:$C$422,"="&amp;$A55,'KRM Sensitivities'!$CQ$4:$CQ$65536)</f>
        <v>0</v>
      </c>
      <c r="CO55" s="80">
        <f>SUMIF('KRM Sensitivities'!$C$4:$C$422,"="&amp;$A55,'KRM Sensitivities'!$CR$4:$CR$65536)</f>
        <v>0</v>
      </c>
      <c r="CP55" s="80">
        <f>SUMIF('KRM Sensitivities'!$C$4:$C$422,"="&amp;$A55,'KRM Sensitivities'!$CS$4:$CS$65536)</f>
        <v>0</v>
      </c>
      <c r="CQ55" s="80">
        <f>SUMIF('KRM Sensitivities'!$C$4:$C$422,"="&amp;$A55,'KRM Sensitivities'!$CT$4:$CT$65536)</f>
        <v>0</v>
      </c>
      <c r="CR55" s="80">
        <f>SUMIF('KRM Sensitivities'!$C$4:$C$422,"="&amp;$A55,'KRM Sensitivities'!$CU$4:$CU$65536)</f>
        <v>0</v>
      </c>
      <c r="CS55" s="80">
        <f>SUMIF('KRM Sensitivities'!$C$4:$C$422,"="&amp;$A55,'KRM Sensitivities'!$CV$4:$CV$65536)</f>
        <v>0</v>
      </c>
      <c r="CT55" s="80">
        <f>SUMIF('KRM Sensitivities'!$C$4:$C$422,"="&amp;$A55,'KRM Sensitivities'!$CW$4:$CW$65536)</f>
        <v>0</v>
      </c>
      <c r="CU55" s="80">
        <f>SUMIF('KRM Sensitivities'!$C$4:$C$422,"="&amp;$A55,'KRM Sensitivities'!$CX$4:$CX$65536)</f>
        <v>0</v>
      </c>
      <c r="CV55" s="80">
        <f>SUMIF('KRM Sensitivities'!$C$4:$C$422,"="&amp;$A55,'KRM Sensitivities'!$CY$4:$CY$65536)</f>
        <v>0</v>
      </c>
      <c r="CW55" s="80">
        <f>SUMIF('KRM Sensitivities'!$C$4:$C$422,"="&amp;$A55,'KRM Sensitivities'!$CZ$4:$CZ$65536)</f>
        <v>0</v>
      </c>
      <c r="CX55" s="80">
        <f>SUMIF('KRM Sensitivities'!$C$4:$C$422,"="&amp;$A55,'KRM Sensitivities'!$DA$4:$DA$65536)</f>
        <v>0</v>
      </c>
      <c r="CY55" s="80">
        <f>SUMIF('KRM Sensitivities'!$C$4:$C$422,"="&amp;$A55,'KRM Sensitivities'!$DB$4:$DB$65536)</f>
        <v>0</v>
      </c>
      <c r="CZ55" s="80">
        <f>SUMIF('KRM Sensitivities'!$C$4:$C$422,"="&amp;$A55,'KRM Sensitivities'!$DC$4:$DC$65536)</f>
        <v>0</v>
      </c>
      <c r="DA55" s="80">
        <f>SUMIF('KRM Sensitivities'!$C$4:$C$422,"="&amp;$A55,'KRM Sensitivities'!$DD$4:$DD$65536)</f>
        <v>0</v>
      </c>
      <c r="DB55" s="80">
        <f>SUMIF('KRM Sensitivities'!$C$4:$C$422,"="&amp;$A55,'KRM Sensitivities'!$DE$4:$DE$65536)</f>
        <v>0</v>
      </c>
      <c r="DC55" s="80">
        <f>SUMIF('KRM Sensitivities'!$C$4:$C$422,"="&amp;$A55,'KRM Sensitivities'!$DF$4:$DF$65536)</f>
        <v>0</v>
      </c>
      <c r="DD55" s="80">
        <f>SUMIF('KRM Sensitivities'!$C$4:$C$422,"="&amp;$A55,'KRM Sensitivities'!$DG$4:$DG$65536)</f>
        <v>0</v>
      </c>
      <c r="DE55" s="80">
        <f>SUMIF('KRM Sensitivities'!$C$4:$C$422,"="&amp;$A55,'KRM Sensitivities'!$DH$4:$DH$65536)</f>
        <v>0</v>
      </c>
      <c r="DF55" s="80">
        <f>SUMIF('KRM Sensitivities'!$C$4:$C$422,"="&amp;$A55,'KRM Sensitivities'!$DI$4:$DI$65536)</f>
        <v>0</v>
      </c>
      <c r="DG55" s="80">
        <f>SUMIF('KRM Sensitivities'!$C$4:$C$422,"="&amp;$A55,'KRM Sensitivities'!$DJ$4:$DJ$65536)</f>
        <v>0</v>
      </c>
      <c r="DH55" s="80">
        <f>SUMIF('KRM Sensitivities'!$C$4:$C$422,"="&amp;$A55,'KRM Sensitivities'!$DK$4:$DK$65536)</f>
        <v>0</v>
      </c>
      <c r="DI55" s="80">
        <f>SUMIF('KRM Sensitivities'!$C$4:$C$422,"="&amp;$A55,'KRM Sensitivities'!$DL$4:$DL$65536)</f>
        <v>0</v>
      </c>
      <c r="DJ55" s="80">
        <f>SUMIF('KRM Sensitivities'!$C$4:$C$422,"="&amp;$A55,'KRM Sensitivities'!$DM$4:$DM$65536)</f>
        <v>0</v>
      </c>
      <c r="DK55" s="80">
        <f>SUMIF('KRM Sensitivities'!$C$4:$C$422,"="&amp;$A55,'KRM Sensitivities'!$DN$4:$DN$65536)</f>
        <v>0</v>
      </c>
      <c r="DL55" s="80">
        <f>SUMIF('KRM Sensitivities'!$C$4:$C$422,"="&amp;$A55,'KRM Sensitivities'!$DO$4:$DO$65536)</f>
        <v>0</v>
      </c>
      <c r="DM55" s="80">
        <f>SUMIF('KRM Sensitivities'!$C$4:$C$422,"="&amp;$A55,'KRM Sensitivities'!$DP$4:$DP$65536)</f>
        <v>0</v>
      </c>
      <c r="DN55" s="80">
        <f>SUMIF('KRM Sensitivities'!$C$4:$C$422,"="&amp;$A55,'KRM Sensitivities'!$DQ$4:$DQ$65536)</f>
        <v>0</v>
      </c>
      <c r="DO55" s="80">
        <f>SUMIF('KRM Sensitivities'!$C$4:$C$422,"="&amp;$A55,'KRM Sensitivities'!$DR$4:$DR$65536)</f>
        <v>0</v>
      </c>
      <c r="DP55" s="80">
        <f>SUMIF('KRM Sensitivities'!$C$4:$C$422,"="&amp;$A55,'KRM Sensitivities'!$DS$4:$DS$65536)</f>
        <v>0</v>
      </c>
      <c r="DQ55" s="80">
        <f>SUMIF('KRM Sensitivities'!$C$4:$C$422,"="&amp;$A55,'KRM Sensitivities'!$DT$4:$DT$65536)</f>
        <v>-11.22</v>
      </c>
      <c r="DR55" s="61" t="str">
        <f t="shared" si="0"/>
        <v>CCB6M</v>
      </c>
      <c r="DS55" s="61" t="str">
        <f t="shared" si="1"/>
        <v>CCBUSD6M</v>
      </c>
    </row>
    <row r="56" spans="1:123" x14ac:dyDescent="0.2">
      <c r="A56">
        <v>436</v>
      </c>
      <c r="B56" t="s">
        <v>16</v>
      </c>
      <c r="C56" t="s">
        <v>369</v>
      </c>
      <c r="D56" t="s">
        <v>526</v>
      </c>
      <c r="E56" t="s">
        <v>523</v>
      </c>
      <c r="F56" t="s">
        <v>13</v>
      </c>
      <c r="G56">
        <v>0.460984</v>
      </c>
      <c r="H56">
        <v>0.32369500000000001</v>
      </c>
      <c r="I56" s="80">
        <f>SUMIF('KRM Sensitivities'!$C$4:$C$422,"="&amp;$A56,'KRM Sensitivities'!$L$4:$L$65536)</f>
        <v>-7.6300000000000168</v>
      </c>
      <c r="J56" s="80">
        <f>SUMIF('KRM Sensitivities'!$C$4:$C$422,"="&amp;$A56,'KRM Sensitivities'!$M$4:$M$65536)</f>
        <v>-7.6300000000000168</v>
      </c>
      <c r="K56" s="80">
        <f>SUMIF('KRM Sensitivities'!$C$4:$C$422,"="&amp;$A56,'KRM Sensitivities'!$N$4:$N$65536)</f>
        <v>-7.6300000000000168</v>
      </c>
      <c r="L56" s="80">
        <f>SUMIF('KRM Sensitivities'!$C$4:$C$422,"="&amp;$A56,'KRM Sensitivities'!$O$4:$O$65536)</f>
        <v>-7.6300000000000168</v>
      </c>
      <c r="M56" s="80">
        <f>SUMIF('KRM Sensitivities'!$C$4:$C$422,"="&amp;$A56,'KRM Sensitivities'!$P$4:$P$65536)</f>
        <v>687.23</v>
      </c>
      <c r="N56" s="80">
        <f>SUMIF('KRM Sensitivities'!$C$4:$C$422,"="&amp;$A56,'KRM Sensitivities'!$Q$4:$Q$65536)</f>
        <v>684.54</v>
      </c>
      <c r="O56" s="80">
        <f>SUMIF('KRM Sensitivities'!$C$4:$C$422,"="&amp;$A56,'KRM Sensitivities'!$R$4:$R$65536)</f>
        <v>0</v>
      </c>
      <c r="P56" s="80">
        <f>SUMIF('KRM Sensitivities'!$C$4:$C$422,"="&amp;$A56,'KRM Sensitivities'!$S$4:$S$65536)</f>
        <v>0</v>
      </c>
      <c r="Q56" s="80">
        <f>SUMIF('KRM Sensitivities'!$C$4:$C$422,"="&amp;$A56,'KRM Sensitivities'!$T$4:$T$65536)</f>
        <v>0</v>
      </c>
      <c r="R56" s="80">
        <f>SUMIF('KRM Sensitivities'!$C$4:$C$422,"="&amp;$A56,'KRM Sensitivities'!$U$4:$U$65536)</f>
        <v>0</v>
      </c>
      <c r="S56" s="80">
        <f>SUMIF('KRM Sensitivities'!$C$4:$C$422,"="&amp;$A56,'KRM Sensitivities'!$V$4:$V$65536)</f>
        <v>131.07</v>
      </c>
      <c r="T56" s="80">
        <f>SUMIF('KRM Sensitivities'!$C$4:$C$422,"="&amp;$A56,'KRM Sensitivities'!$W$4:$W$65536)</f>
        <v>131.07</v>
      </c>
      <c r="U56" s="80">
        <f>SUMIF('KRM Sensitivities'!$C$4:$C$422,"="&amp;$A56,'KRM Sensitivities'!$X$4:$X$65536)</f>
        <v>0</v>
      </c>
      <c r="V56" s="80">
        <f>SUMIF('KRM Sensitivities'!$C$4:$C$422,"="&amp;$A56,'KRM Sensitivities'!$Y$4:$Y$65536)</f>
        <v>0</v>
      </c>
      <c r="W56" s="80">
        <f>SUMIF('KRM Sensitivities'!$C$4:$C$422,"="&amp;$A56,'KRM Sensitivities'!$Z$4:$Z$65536)</f>
        <v>40.85</v>
      </c>
      <c r="X56" s="80">
        <f>SUMIF('KRM Sensitivities'!$C$4:$C$422,"="&amp;$A56,'KRM Sensitivities'!$AA$4:$AA$65536)</f>
        <v>0</v>
      </c>
      <c r="Y56" s="80">
        <f>SUMIF('KRM Sensitivities'!$C$4:$C$422,"="&amp;$A56,'KRM Sensitivities'!$AB$4:$AB$65536)</f>
        <v>82.59</v>
      </c>
      <c r="Z56" s="80">
        <f>SUMIF('KRM Sensitivities'!$C$4:$C$422,"="&amp;$A56,'KRM Sensitivities'!$AC$4:$AC$65536)</f>
        <v>512.62</v>
      </c>
      <c r="AA56" s="80">
        <f>SUMIF('KRM Sensitivities'!$C$4:$C$422,"="&amp;$A56,'KRM Sensitivities'!$AD$4:$AD$65536)</f>
        <v>367.63</v>
      </c>
      <c r="AB56" s="80">
        <f>SUMIF('KRM Sensitivities'!$C$4:$C$422,"="&amp;$A56,'KRM Sensitivities'!$AE$4:$AE$65536)</f>
        <v>144.99</v>
      </c>
      <c r="AC56" s="80">
        <f>SUMIF('KRM Sensitivities'!$C$4:$C$422,"="&amp;$A56,'KRM Sensitivities'!$AF$4:$AF$65536)</f>
        <v>0</v>
      </c>
      <c r="AD56" s="80">
        <f>SUMIF('KRM Sensitivities'!$C$4:$C$422,"="&amp;$A56,'KRM Sensitivities'!$AG$4:$AG$65536)</f>
        <v>0</v>
      </c>
      <c r="AE56" s="80">
        <f>SUMIF('KRM Sensitivities'!$C$4:$C$422,"="&amp;$A56,'KRM Sensitivities'!$AH$4:$AH$65536)</f>
        <v>0</v>
      </c>
      <c r="AF56" s="80">
        <f>SUMIF('KRM Sensitivities'!$C$4:$C$422,"="&amp;$A56,'KRM Sensitivities'!$AI$4:$AI$65536)</f>
        <v>0</v>
      </c>
      <c r="AG56" s="80">
        <f>SUMIF('KRM Sensitivities'!$C$4:$C$422,"="&amp;$A56,'KRM Sensitivities'!$AJ$4:$AJ$65536)</f>
        <v>0</v>
      </c>
      <c r="AH56" s="80">
        <f>SUMIF('KRM Sensitivities'!$C$4:$C$422,"="&amp;$A56,'KRM Sensitivities'!$AK$4:$AK$65536)</f>
        <v>0</v>
      </c>
      <c r="AI56" s="80">
        <f>SUMIF('KRM Sensitivities'!$C$4:$C$422,"="&amp;$A56,'KRM Sensitivities'!$AL$4:$AL$65536)</f>
        <v>0</v>
      </c>
      <c r="AJ56" s="80">
        <f>SUMIF('KRM Sensitivities'!$C$4:$C$422,"="&amp;$A56,'KRM Sensitivities'!$AM$4:$AM$65536)</f>
        <v>0</v>
      </c>
      <c r="AK56" s="80">
        <f>SUMIF('KRM Sensitivities'!$C$4:$C$422,"="&amp;$A56,'KRM Sensitivities'!$AN$4:$AN$65536)</f>
        <v>0</v>
      </c>
      <c r="AL56" s="80">
        <f>SUMIF('KRM Sensitivities'!$C$4:$C$422,"="&amp;$A56,'KRM Sensitivities'!$AO$4:$AO$65536)</f>
        <v>0</v>
      </c>
      <c r="AM56" s="80">
        <f>SUMIF('KRM Sensitivities'!$C$4:$C$422,"="&amp;$A56,'KRM Sensitivities'!$AP$4:$AP$65536)</f>
        <v>0</v>
      </c>
      <c r="AN56" s="80">
        <f>SUMIF('KRM Sensitivities'!$C$4:$C$422,"="&amp;$A56,'KRM Sensitivities'!$AQ$4:$AQ$65536)</f>
        <v>0</v>
      </c>
      <c r="AO56" s="80">
        <f>SUMIF('KRM Sensitivities'!$C$4:$C$422,"="&amp;$A56,'KRM Sensitivities'!$AR$4:$AR$65536)</f>
        <v>0</v>
      </c>
      <c r="AP56" s="80">
        <f>SUMIF('KRM Sensitivities'!$C$4:$C$422,"="&amp;$A56,'KRM Sensitivities'!$AS$4:$AS$65536)</f>
        <v>0</v>
      </c>
      <c r="AQ56" s="80">
        <f>SUMIF('KRM Sensitivities'!$C$4:$C$422,"="&amp;$A56,'KRM Sensitivities'!$AT$4:$AT$65536)</f>
        <v>0</v>
      </c>
      <c r="AR56" s="80">
        <f>SUMIF('KRM Sensitivities'!$C$4:$C$422,"="&amp;$A56,'KRM Sensitivities'!$AU$4:$AU$65536)</f>
        <v>2.69</v>
      </c>
      <c r="AS56" s="80">
        <f>SUMIF('KRM Sensitivities'!$C$4:$C$422,"="&amp;$A56,'KRM Sensitivities'!$AV$4:$AV$65536)</f>
        <v>0</v>
      </c>
      <c r="AT56" s="80">
        <f>SUMIF('KRM Sensitivities'!$C$4:$C$422,"="&amp;$A56,'KRM Sensitivities'!$AW$4:$AW$65536)</f>
        <v>0</v>
      </c>
      <c r="AU56" s="80">
        <f>SUMIF('KRM Sensitivities'!$C$4:$C$422,"="&amp;$A56,'KRM Sensitivities'!$AX$4:$AX$65536)</f>
        <v>0</v>
      </c>
      <c r="AV56" s="80">
        <f>SUMIF('KRM Sensitivities'!$C$4:$C$422,"="&amp;$A56,'KRM Sensitivities'!$AY$4:$AY$65536)</f>
        <v>0</v>
      </c>
      <c r="AW56" s="80">
        <f>SUMIF('KRM Sensitivities'!$C$4:$C$422,"="&amp;$A56,'KRM Sensitivities'!$AZ$4:$AZ$65536)</f>
        <v>0</v>
      </c>
      <c r="AX56" s="80">
        <f>SUMIF('KRM Sensitivities'!$C$4:$C$422,"="&amp;$A56,'KRM Sensitivities'!$BA$4:$BA$65536)</f>
        <v>0</v>
      </c>
      <c r="AY56" s="80">
        <f>SUMIF('KRM Sensitivities'!$C$4:$C$422,"="&amp;$A56,'KRM Sensitivities'!$BB$4:$BB$65536)</f>
        <v>2.69</v>
      </c>
      <c r="AZ56" s="80">
        <f>SUMIF('KRM Sensitivities'!$C$4:$C$422,"="&amp;$A56,'KRM Sensitivities'!$BC$4:$BC$65536)</f>
        <v>2.69</v>
      </c>
      <c r="BA56" s="80">
        <f>SUMIF('KRM Sensitivities'!$C$4:$C$422,"="&amp;$A56,'KRM Sensitivities'!$BD$4:$BD$65536)</f>
        <v>0</v>
      </c>
      <c r="BB56" s="80">
        <f>SUMIF('KRM Sensitivities'!$C$4:$C$422,"="&amp;$A56,'KRM Sensitivities'!$BE$4:$BE$65536)</f>
        <v>0</v>
      </c>
      <c r="BC56" s="80">
        <f>SUMIF('KRM Sensitivities'!$C$4:$C$422,"="&amp;$A56,'KRM Sensitivities'!$BF$4:$BF$65536)</f>
        <v>0</v>
      </c>
      <c r="BD56" s="80">
        <f>SUMIF('KRM Sensitivities'!$C$4:$C$422,"="&amp;$A56,'KRM Sensitivities'!$BG$4:$BG$65536)</f>
        <v>-694.86</v>
      </c>
      <c r="BE56" s="80">
        <f>SUMIF('KRM Sensitivities'!$C$4:$C$422,"="&amp;$A56,'KRM Sensitivities'!$BH$4:$BH$65536)</f>
        <v>0</v>
      </c>
      <c r="BF56" s="80">
        <f>SUMIF('KRM Sensitivities'!$C$4:$C$422,"="&amp;$A56,'KRM Sensitivities'!$BI$4:$BI$65536)</f>
        <v>0</v>
      </c>
      <c r="BG56" s="80">
        <f>SUMIF('KRM Sensitivities'!$C$4:$C$422,"="&amp;$A56,'KRM Sensitivities'!$BJ$4:$BJ$65536)</f>
        <v>0</v>
      </c>
      <c r="BH56" s="80">
        <f>SUMIF('KRM Sensitivities'!$C$4:$C$422,"="&amp;$A56,'KRM Sensitivities'!$BL$4:$BL$65536)</f>
        <v>0</v>
      </c>
      <c r="BI56" s="80">
        <f>SUMIF('KRM Sensitivities'!$C$4:$C$422,"="&amp;$A56,'KRM Sensitivities'!$BM$4:$BM$65536)</f>
        <v>0</v>
      </c>
      <c r="BJ56" s="80">
        <f>SUMIF('KRM Sensitivities'!$C$4:$C$422,"="&amp;$A56,'KRM Sensitivities'!$BK$4:$BK$65536)</f>
        <v>0</v>
      </c>
      <c r="BK56" s="80">
        <f>SUMIF('KRM Sensitivities'!$C$4:$C$422,"="&amp;$A56,'KRM Sensitivities'!$BN$4:$BN$65536)</f>
        <v>0</v>
      </c>
      <c r="BL56" s="80">
        <f>SUMIF('KRM Sensitivities'!$C$4:$C$422,"="&amp;$A56,'KRM Sensitivities'!$BO$4:$BO$65536)</f>
        <v>-694.86</v>
      </c>
      <c r="BM56" s="80">
        <f>SUMIF('KRM Sensitivities'!$C$4:$C$422,"="&amp;$A56,'KRM Sensitivities'!$BP$4:$BP$65536)</f>
        <v>-263.94</v>
      </c>
      <c r="BN56" s="80">
        <f>SUMIF('KRM Sensitivities'!$C$4:$C$422,"="&amp;$A56,'KRM Sensitivities'!$BQ$4:$BQ$65536)</f>
        <v>-263.94</v>
      </c>
      <c r="BO56" s="80">
        <f>SUMIF('KRM Sensitivities'!$C$4:$C$422,"="&amp;$A56,'KRM Sensitivities'!$BR$4:$BR$65536)</f>
        <v>0</v>
      </c>
      <c r="BP56" s="80">
        <f>SUMIF('KRM Sensitivities'!$C$4:$C$422,"="&amp;$A56,'KRM Sensitivities'!$BS$4:$BS$65536)</f>
        <v>0</v>
      </c>
      <c r="BQ56" s="80">
        <f>SUMIF('KRM Sensitivities'!$C$4:$C$422,"="&amp;$A56,'KRM Sensitivities'!$BT$4:$BT$65536)</f>
        <v>0</v>
      </c>
      <c r="BR56" s="80">
        <f>SUMIF('KRM Sensitivities'!$C$4:$C$422,"="&amp;$A56,'KRM Sensitivities'!$BU$4:$BU$65536)</f>
        <v>0</v>
      </c>
      <c r="BS56" s="80">
        <f>SUMIF('KRM Sensitivities'!$C$4:$C$422,"="&amp;$A56,'KRM Sensitivities'!$BV$4:$BV$65536)</f>
        <v>0</v>
      </c>
      <c r="BT56" s="80">
        <f>SUMIF('KRM Sensitivities'!$C$4:$C$422,"="&amp;$A56,'KRM Sensitivities'!$BW$4:$BW$65536)</f>
        <v>0</v>
      </c>
      <c r="BU56" s="80">
        <f>SUMIF('KRM Sensitivities'!$C$4:$C$422,"="&amp;$A56,'KRM Sensitivities'!$BX$4:$BX$65536)</f>
        <v>0</v>
      </c>
      <c r="BV56" s="80">
        <f>SUMIF('KRM Sensitivities'!$C$4:$C$422,"="&amp;$A56,'KRM Sensitivities'!$BY$4:$BY$65536)</f>
        <v>-560.19000000000005</v>
      </c>
      <c r="BW56" s="80">
        <f>SUMIF('KRM Sensitivities'!$C$4:$C$422,"="&amp;$A56,'KRM Sensitivities'!$BZ$4:$BZ$65536)</f>
        <v>-560.19000000000005</v>
      </c>
      <c r="BX56" s="80">
        <f>SUMIF('KRM Sensitivities'!$C$4:$C$422,"="&amp;$A56,'KRM Sensitivities'!$CA$4:$CA$65536)</f>
        <v>0</v>
      </c>
      <c r="BY56" s="80">
        <f>SUMIF('KRM Sensitivities'!$C$4:$C$422,"="&amp;$A56,'KRM Sensitivities'!$CB$4:$CB$65536)</f>
        <v>39.049999999999997</v>
      </c>
      <c r="BZ56" s="80">
        <f>SUMIF('KRM Sensitivities'!$C$4:$C$422,"="&amp;$A56,'KRM Sensitivities'!$CC$4:$CC$65536)</f>
        <v>39.049999999999997</v>
      </c>
      <c r="CA56" s="80">
        <f>SUMIF('KRM Sensitivities'!$C$4:$C$422,"="&amp;$A56,'KRM Sensitivities'!$CD$4:$CD$65536)</f>
        <v>0</v>
      </c>
      <c r="CB56" s="80">
        <f>SUMIF('KRM Sensitivities'!$C$4:$C$422,"="&amp;$A56,'KRM Sensitivities'!$CE$4:$CE$65536)</f>
        <v>-18.41</v>
      </c>
      <c r="CC56" s="80">
        <f>SUMIF('KRM Sensitivities'!$C$4:$C$422,"="&amp;$A56,'KRM Sensitivities'!$CF$4:$CF$65536)</f>
        <v>-18.41</v>
      </c>
      <c r="CD56" s="80">
        <f>SUMIF('KRM Sensitivities'!$C$4:$C$422,"="&amp;$A56,'KRM Sensitivities'!$CG$4:$CG$65536)</f>
        <v>0</v>
      </c>
      <c r="CE56" s="80">
        <f>SUMIF('KRM Sensitivities'!$C$4:$C$422,"="&amp;$A56,'KRM Sensitivities'!$CH$4:$CH$65536)</f>
        <v>0</v>
      </c>
      <c r="CF56" s="80">
        <f>SUMIF('KRM Sensitivities'!$C$4:$C$422,"="&amp;$A56,'KRM Sensitivities'!$CI$4:$CI$65536)</f>
        <v>0</v>
      </c>
      <c r="CG56" s="80">
        <f>SUMIF('KRM Sensitivities'!$C$4:$C$422,"="&amp;$A56,'KRM Sensitivities'!$CJ$4:$CJ$65536)</f>
        <v>0</v>
      </c>
      <c r="CH56" s="80">
        <f>SUMIF('KRM Sensitivities'!$C$4:$C$422,"="&amp;$A56,'KRM Sensitivities'!$CK$4:$CK$65536)</f>
        <v>0</v>
      </c>
      <c r="CI56" s="80">
        <f>SUMIF('KRM Sensitivities'!$C$4:$C$422,"="&amp;$A56,'KRM Sensitivities'!$CL$4:$CL$65536)</f>
        <v>0</v>
      </c>
      <c r="CJ56" s="80">
        <f>SUMIF('KRM Sensitivities'!$C$4:$C$422,"="&amp;$A56,'KRM Sensitivities'!$CM$4:$CM$65536)</f>
        <v>0</v>
      </c>
      <c r="CK56" s="80">
        <f>SUMIF('KRM Sensitivities'!$C$4:$C$422,"="&amp;$A56,'KRM Sensitivities'!$CN$4:$CN$65536)</f>
        <v>108.63</v>
      </c>
      <c r="CL56" s="80">
        <f>SUMIF('KRM Sensitivities'!$C$4:$C$422,"="&amp;$A56,'KRM Sensitivities'!$CO$4:$CO$65536)</f>
        <v>108.63</v>
      </c>
      <c r="CM56" s="80">
        <f>SUMIF('KRM Sensitivities'!$C$4:$C$422,"="&amp;$A56,'KRM Sensitivities'!$CP$4:$CP$65536)</f>
        <v>0</v>
      </c>
      <c r="CN56" s="80">
        <f>SUMIF('KRM Sensitivities'!$C$4:$C$422,"="&amp;$A56,'KRM Sensitivities'!$CQ$4:$CQ$65536)</f>
        <v>0</v>
      </c>
      <c r="CO56" s="80">
        <f>SUMIF('KRM Sensitivities'!$C$4:$C$422,"="&amp;$A56,'KRM Sensitivities'!$CR$4:$CR$65536)</f>
        <v>0</v>
      </c>
      <c r="CP56" s="80">
        <f>SUMIF('KRM Sensitivities'!$C$4:$C$422,"="&amp;$A56,'KRM Sensitivities'!$CS$4:$CS$65536)</f>
        <v>0</v>
      </c>
      <c r="CQ56" s="80">
        <f>SUMIF('KRM Sensitivities'!$C$4:$C$422,"="&amp;$A56,'KRM Sensitivities'!$CT$4:$CT$65536)</f>
        <v>0</v>
      </c>
      <c r="CR56" s="80">
        <f>SUMIF('KRM Sensitivities'!$C$4:$C$422,"="&amp;$A56,'KRM Sensitivities'!$CU$4:$CU$65536)</f>
        <v>0</v>
      </c>
      <c r="CS56" s="80">
        <f>SUMIF('KRM Sensitivities'!$C$4:$C$422,"="&amp;$A56,'KRM Sensitivities'!$CV$4:$CV$65536)</f>
        <v>0</v>
      </c>
      <c r="CT56" s="80">
        <f>SUMIF('KRM Sensitivities'!$C$4:$C$422,"="&amp;$A56,'KRM Sensitivities'!$CW$4:$CW$65536)</f>
        <v>0</v>
      </c>
      <c r="CU56" s="80">
        <f>SUMIF('KRM Sensitivities'!$C$4:$C$422,"="&amp;$A56,'KRM Sensitivities'!$CX$4:$CX$65536)</f>
        <v>0</v>
      </c>
      <c r="CV56" s="80">
        <f>SUMIF('KRM Sensitivities'!$C$4:$C$422,"="&amp;$A56,'KRM Sensitivities'!$CY$4:$CY$65536)</f>
        <v>0</v>
      </c>
      <c r="CW56" s="80">
        <f>SUMIF('KRM Sensitivities'!$C$4:$C$422,"="&amp;$A56,'KRM Sensitivities'!$CZ$4:$CZ$65536)</f>
        <v>0</v>
      </c>
      <c r="CX56" s="80">
        <f>SUMIF('KRM Sensitivities'!$C$4:$C$422,"="&amp;$A56,'KRM Sensitivities'!$DA$4:$DA$65536)</f>
        <v>0</v>
      </c>
      <c r="CY56" s="80">
        <f>SUMIF('KRM Sensitivities'!$C$4:$C$422,"="&amp;$A56,'KRM Sensitivities'!$DB$4:$DB$65536)</f>
        <v>0</v>
      </c>
      <c r="CZ56" s="80">
        <f>SUMIF('KRM Sensitivities'!$C$4:$C$422,"="&amp;$A56,'KRM Sensitivities'!$DC$4:$DC$65536)</f>
        <v>0</v>
      </c>
      <c r="DA56" s="80">
        <f>SUMIF('KRM Sensitivities'!$C$4:$C$422,"="&amp;$A56,'KRM Sensitivities'!$DD$4:$DD$65536)</f>
        <v>0</v>
      </c>
      <c r="DB56" s="80">
        <f>SUMIF('KRM Sensitivities'!$C$4:$C$422,"="&amp;$A56,'KRM Sensitivities'!$DE$4:$DE$65536)</f>
        <v>0</v>
      </c>
      <c r="DC56" s="80">
        <f>SUMIF('KRM Sensitivities'!$C$4:$C$422,"="&amp;$A56,'KRM Sensitivities'!$DF$4:$DF$65536)</f>
        <v>0</v>
      </c>
      <c r="DD56" s="80">
        <f>SUMIF('KRM Sensitivities'!$C$4:$C$422,"="&amp;$A56,'KRM Sensitivities'!$DG$4:$DG$65536)</f>
        <v>0</v>
      </c>
      <c r="DE56" s="80">
        <f>SUMIF('KRM Sensitivities'!$C$4:$C$422,"="&amp;$A56,'KRM Sensitivities'!$DH$4:$DH$65536)</f>
        <v>0</v>
      </c>
      <c r="DF56" s="80">
        <f>SUMIF('KRM Sensitivities'!$C$4:$C$422,"="&amp;$A56,'KRM Sensitivities'!$DI$4:$DI$65536)</f>
        <v>0</v>
      </c>
      <c r="DG56" s="80">
        <f>SUMIF('KRM Sensitivities'!$C$4:$C$422,"="&amp;$A56,'KRM Sensitivities'!$DJ$4:$DJ$65536)</f>
        <v>0</v>
      </c>
      <c r="DH56" s="80">
        <f>SUMIF('KRM Sensitivities'!$C$4:$C$422,"="&amp;$A56,'KRM Sensitivities'!$DK$4:$DK$65536)</f>
        <v>0</v>
      </c>
      <c r="DI56" s="80">
        <f>SUMIF('KRM Sensitivities'!$C$4:$C$422,"="&amp;$A56,'KRM Sensitivities'!$DL$4:$DL$65536)</f>
        <v>0</v>
      </c>
      <c r="DJ56" s="80">
        <f>SUMIF('KRM Sensitivities'!$C$4:$C$422,"="&amp;$A56,'KRM Sensitivities'!$DM$4:$DM$65536)</f>
        <v>0</v>
      </c>
      <c r="DK56" s="80">
        <f>SUMIF('KRM Sensitivities'!$C$4:$C$422,"="&amp;$A56,'KRM Sensitivities'!$DN$4:$DN$65536)</f>
        <v>0</v>
      </c>
      <c r="DL56" s="80">
        <f>SUMIF('KRM Sensitivities'!$C$4:$C$422,"="&amp;$A56,'KRM Sensitivities'!$DO$4:$DO$65536)</f>
        <v>0</v>
      </c>
      <c r="DM56" s="80">
        <f>SUMIF('KRM Sensitivities'!$C$4:$C$422,"="&amp;$A56,'KRM Sensitivities'!$DP$4:$DP$65536)</f>
        <v>0</v>
      </c>
      <c r="DN56" s="80">
        <f>SUMIF('KRM Sensitivities'!$C$4:$C$422,"="&amp;$A56,'KRM Sensitivities'!$DQ$4:$DQ$65536)</f>
        <v>0</v>
      </c>
      <c r="DO56" s="80">
        <f>SUMIF('KRM Sensitivities'!$C$4:$C$422,"="&amp;$A56,'KRM Sensitivities'!$DR$4:$DR$65536)</f>
        <v>0</v>
      </c>
      <c r="DP56" s="80">
        <f>SUMIF('KRM Sensitivities'!$C$4:$C$422,"="&amp;$A56,'KRM Sensitivities'!$DS$4:$DS$65536)</f>
        <v>0</v>
      </c>
      <c r="DQ56" s="80">
        <f>SUMIF('KRM Sensitivities'!$C$4:$C$422,"="&amp;$A56,'KRM Sensitivities'!$DT$4:$DT$65536)</f>
        <v>-41.74</v>
      </c>
      <c r="DR56" s="61" t="str">
        <f t="shared" si="0"/>
        <v>CCB1Y</v>
      </c>
      <c r="DS56" s="61" t="str">
        <f t="shared" si="1"/>
        <v>CCBUSD1Y</v>
      </c>
    </row>
    <row r="57" spans="1:123" x14ac:dyDescent="0.2">
      <c r="A57">
        <v>437</v>
      </c>
      <c r="B57" t="s">
        <v>16</v>
      </c>
      <c r="C57" t="s">
        <v>369</v>
      </c>
      <c r="D57" t="s">
        <v>526</v>
      </c>
      <c r="E57" t="s">
        <v>523</v>
      </c>
      <c r="F57" t="s">
        <v>14</v>
      </c>
      <c r="G57">
        <v>0.19539699999999999</v>
      </c>
      <c r="H57">
        <v>0.345246</v>
      </c>
      <c r="I57" s="80">
        <f>SUMIF('KRM Sensitivities'!$C$4:$C$422,"="&amp;$A57,'KRM Sensitivities'!$L$4:$L$65536)</f>
        <v>1079.99</v>
      </c>
      <c r="J57" s="80">
        <f>SUMIF('KRM Sensitivities'!$C$4:$C$422,"="&amp;$A57,'KRM Sensitivities'!$M$4:$M$65536)</f>
        <v>1079.99</v>
      </c>
      <c r="K57" s="80">
        <f>SUMIF('KRM Sensitivities'!$C$4:$C$422,"="&amp;$A57,'KRM Sensitivities'!$N$4:$N$65536)</f>
        <v>1079.99</v>
      </c>
      <c r="L57" s="80">
        <f>SUMIF('KRM Sensitivities'!$C$4:$C$422,"="&amp;$A57,'KRM Sensitivities'!$O$4:$O$65536)</f>
        <v>1079.99</v>
      </c>
      <c r="M57" s="80">
        <f>SUMIF('KRM Sensitivities'!$C$4:$C$422,"="&amp;$A57,'KRM Sensitivities'!$P$4:$P$65536)</f>
        <v>1372.6499999999999</v>
      </c>
      <c r="N57" s="80">
        <f>SUMIF('KRM Sensitivities'!$C$4:$C$422,"="&amp;$A57,'KRM Sensitivities'!$Q$4:$Q$65536)</f>
        <v>1368.1599999999999</v>
      </c>
      <c r="O57" s="80">
        <f>SUMIF('KRM Sensitivities'!$C$4:$C$422,"="&amp;$A57,'KRM Sensitivities'!$R$4:$R$65536)</f>
        <v>0</v>
      </c>
      <c r="P57" s="80">
        <f>SUMIF('KRM Sensitivities'!$C$4:$C$422,"="&amp;$A57,'KRM Sensitivities'!$S$4:$S$65536)</f>
        <v>0</v>
      </c>
      <c r="Q57" s="80">
        <f>SUMIF('KRM Sensitivities'!$C$4:$C$422,"="&amp;$A57,'KRM Sensitivities'!$T$4:$T$65536)</f>
        <v>0</v>
      </c>
      <c r="R57" s="80">
        <f>SUMIF('KRM Sensitivities'!$C$4:$C$422,"="&amp;$A57,'KRM Sensitivities'!$U$4:$U$65536)</f>
        <v>0</v>
      </c>
      <c r="S57" s="80">
        <f>SUMIF('KRM Sensitivities'!$C$4:$C$422,"="&amp;$A57,'KRM Sensitivities'!$V$4:$V$65536)</f>
        <v>89.77</v>
      </c>
      <c r="T57" s="80">
        <f>SUMIF('KRM Sensitivities'!$C$4:$C$422,"="&amp;$A57,'KRM Sensitivities'!$W$4:$W$65536)</f>
        <v>89.77</v>
      </c>
      <c r="U57" s="80">
        <f>SUMIF('KRM Sensitivities'!$C$4:$C$422,"="&amp;$A57,'KRM Sensitivities'!$X$4:$X$65536)</f>
        <v>0</v>
      </c>
      <c r="V57" s="80">
        <f>SUMIF('KRM Sensitivities'!$C$4:$C$422,"="&amp;$A57,'KRM Sensitivities'!$Y$4:$Y$65536)</f>
        <v>0</v>
      </c>
      <c r="W57" s="80">
        <f>SUMIF('KRM Sensitivities'!$C$4:$C$422,"="&amp;$A57,'KRM Sensitivities'!$Z$4:$Z$65536)</f>
        <v>924.67000000000007</v>
      </c>
      <c r="X57" s="80">
        <f>SUMIF('KRM Sensitivities'!$C$4:$C$422,"="&amp;$A57,'KRM Sensitivities'!$AA$4:$AA$65536)</f>
        <v>0</v>
      </c>
      <c r="Y57" s="80">
        <f>SUMIF('KRM Sensitivities'!$C$4:$C$422,"="&amp;$A57,'KRM Sensitivities'!$AB$4:$AB$65536)</f>
        <v>1019.84</v>
      </c>
      <c r="Z57" s="80">
        <f>SUMIF('KRM Sensitivities'!$C$4:$C$422,"="&amp;$A57,'KRM Sensitivities'!$AC$4:$AC$65536)</f>
        <v>353.72</v>
      </c>
      <c r="AA57" s="80">
        <f>SUMIF('KRM Sensitivities'!$C$4:$C$422,"="&amp;$A57,'KRM Sensitivities'!$AD$4:$AD$65536)</f>
        <v>152.62</v>
      </c>
      <c r="AB57" s="80">
        <f>SUMIF('KRM Sensitivities'!$C$4:$C$422,"="&amp;$A57,'KRM Sensitivities'!$AE$4:$AE$65536)</f>
        <v>201.1</v>
      </c>
      <c r="AC57" s="80">
        <f>SUMIF('KRM Sensitivities'!$C$4:$C$422,"="&amp;$A57,'KRM Sensitivities'!$AF$4:$AF$65536)</f>
        <v>0</v>
      </c>
      <c r="AD57" s="80">
        <f>SUMIF('KRM Sensitivities'!$C$4:$C$422,"="&amp;$A57,'KRM Sensitivities'!$AG$4:$AG$65536)</f>
        <v>0</v>
      </c>
      <c r="AE57" s="80">
        <f>SUMIF('KRM Sensitivities'!$C$4:$C$422,"="&amp;$A57,'KRM Sensitivities'!$AH$4:$AH$65536)</f>
        <v>0</v>
      </c>
      <c r="AF57" s="80">
        <f>SUMIF('KRM Sensitivities'!$C$4:$C$422,"="&amp;$A57,'KRM Sensitivities'!$AI$4:$AI$65536)</f>
        <v>0</v>
      </c>
      <c r="AG57" s="80">
        <f>SUMIF('KRM Sensitivities'!$C$4:$C$422,"="&amp;$A57,'KRM Sensitivities'!$AJ$4:$AJ$65536)</f>
        <v>0</v>
      </c>
      <c r="AH57" s="80">
        <f>SUMIF('KRM Sensitivities'!$C$4:$C$422,"="&amp;$A57,'KRM Sensitivities'!$AK$4:$AK$65536)</f>
        <v>0</v>
      </c>
      <c r="AI57" s="80">
        <f>SUMIF('KRM Sensitivities'!$C$4:$C$422,"="&amp;$A57,'KRM Sensitivities'!$AL$4:$AL$65536)</f>
        <v>0</v>
      </c>
      <c r="AJ57" s="80">
        <f>SUMIF('KRM Sensitivities'!$C$4:$C$422,"="&amp;$A57,'KRM Sensitivities'!$AM$4:$AM$65536)</f>
        <v>0</v>
      </c>
      <c r="AK57" s="80">
        <f>SUMIF('KRM Sensitivities'!$C$4:$C$422,"="&amp;$A57,'KRM Sensitivities'!$AN$4:$AN$65536)</f>
        <v>0</v>
      </c>
      <c r="AL57" s="80">
        <f>SUMIF('KRM Sensitivities'!$C$4:$C$422,"="&amp;$A57,'KRM Sensitivities'!$AO$4:$AO$65536)</f>
        <v>0</v>
      </c>
      <c r="AM57" s="80">
        <f>SUMIF('KRM Sensitivities'!$C$4:$C$422,"="&amp;$A57,'KRM Sensitivities'!$AP$4:$AP$65536)</f>
        <v>0</v>
      </c>
      <c r="AN57" s="80">
        <f>SUMIF('KRM Sensitivities'!$C$4:$C$422,"="&amp;$A57,'KRM Sensitivities'!$AQ$4:$AQ$65536)</f>
        <v>0</v>
      </c>
      <c r="AO57" s="80">
        <f>SUMIF('KRM Sensitivities'!$C$4:$C$422,"="&amp;$A57,'KRM Sensitivities'!$AR$4:$AR$65536)</f>
        <v>0</v>
      </c>
      <c r="AP57" s="80">
        <f>SUMIF('KRM Sensitivities'!$C$4:$C$422,"="&amp;$A57,'KRM Sensitivities'!$AS$4:$AS$65536)</f>
        <v>0</v>
      </c>
      <c r="AQ57" s="80">
        <f>SUMIF('KRM Sensitivities'!$C$4:$C$422,"="&amp;$A57,'KRM Sensitivities'!$AT$4:$AT$65536)</f>
        <v>0</v>
      </c>
      <c r="AR57" s="80">
        <f>SUMIF('KRM Sensitivities'!$C$4:$C$422,"="&amp;$A57,'KRM Sensitivities'!$AU$4:$AU$65536)</f>
        <v>4.49</v>
      </c>
      <c r="AS57" s="80">
        <f>SUMIF('KRM Sensitivities'!$C$4:$C$422,"="&amp;$A57,'KRM Sensitivities'!$AV$4:$AV$65536)</f>
        <v>0</v>
      </c>
      <c r="AT57" s="80">
        <f>SUMIF('KRM Sensitivities'!$C$4:$C$422,"="&amp;$A57,'KRM Sensitivities'!$AW$4:$AW$65536)</f>
        <v>0</v>
      </c>
      <c r="AU57" s="80">
        <f>SUMIF('KRM Sensitivities'!$C$4:$C$422,"="&amp;$A57,'KRM Sensitivities'!$AX$4:$AX$65536)</f>
        <v>0</v>
      </c>
      <c r="AV57" s="80">
        <f>SUMIF('KRM Sensitivities'!$C$4:$C$422,"="&amp;$A57,'KRM Sensitivities'!$AY$4:$AY$65536)</f>
        <v>0</v>
      </c>
      <c r="AW57" s="80">
        <f>SUMIF('KRM Sensitivities'!$C$4:$C$422,"="&amp;$A57,'KRM Sensitivities'!$AZ$4:$AZ$65536)</f>
        <v>0</v>
      </c>
      <c r="AX57" s="80">
        <f>SUMIF('KRM Sensitivities'!$C$4:$C$422,"="&amp;$A57,'KRM Sensitivities'!$BA$4:$BA$65536)</f>
        <v>0</v>
      </c>
      <c r="AY57" s="80">
        <f>SUMIF('KRM Sensitivities'!$C$4:$C$422,"="&amp;$A57,'KRM Sensitivities'!$BB$4:$BB$65536)</f>
        <v>4.49</v>
      </c>
      <c r="AZ57" s="80">
        <f>SUMIF('KRM Sensitivities'!$C$4:$C$422,"="&amp;$A57,'KRM Sensitivities'!$BC$4:$BC$65536)</f>
        <v>4.49</v>
      </c>
      <c r="BA57" s="80">
        <f>SUMIF('KRM Sensitivities'!$C$4:$C$422,"="&amp;$A57,'KRM Sensitivities'!$BD$4:$BD$65536)</f>
        <v>0</v>
      </c>
      <c r="BB57" s="80">
        <f>SUMIF('KRM Sensitivities'!$C$4:$C$422,"="&amp;$A57,'KRM Sensitivities'!$BE$4:$BE$65536)</f>
        <v>0</v>
      </c>
      <c r="BC57" s="80">
        <f>SUMIF('KRM Sensitivities'!$C$4:$C$422,"="&amp;$A57,'KRM Sensitivities'!$BF$4:$BF$65536)</f>
        <v>0</v>
      </c>
      <c r="BD57" s="80">
        <f>SUMIF('KRM Sensitivities'!$C$4:$C$422,"="&amp;$A57,'KRM Sensitivities'!$BG$4:$BG$65536)</f>
        <v>-292.65999999999997</v>
      </c>
      <c r="BE57" s="80">
        <f>SUMIF('KRM Sensitivities'!$C$4:$C$422,"="&amp;$A57,'KRM Sensitivities'!$BH$4:$BH$65536)</f>
        <v>0</v>
      </c>
      <c r="BF57" s="80">
        <f>SUMIF('KRM Sensitivities'!$C$4:$C$422,"="&amp;$A57,'KRM Sensitivities'!$BI$4:$BI$65536)</f>
        <v>0</v>
      </c>
      <c r="BG57" s="80">
        <f>SUMIF('KRM Sensitivities'!$C$4:$C$422,"="&amp;$A57,'KRM Sensitivities'!$BJ$4:$BJ$65536)</f>
        <v>0</v>
      </c>
      <c r="BH57" s="80">
        <f>SUMIF('KRM Sensitivities'!$C$4:$C$422,"="&amp;$A57,'KRM Sensitivities'!$BL$4:$BL$65536)</f>
        <v>0</v>
      </c>
      <c r="BI57" s="80">
        <f>SUMIF('KRM Sensitivities'!$C$4:$C$422,"="&amp;$A57,'KRM Sensitivities'!$BM$4:$BM$65536)</f>
        <v>0</v>
      </c>
      <c r="BJ57" s="80">
        <f>SUMIF('KRM Sensitivities'!$C$4:$C$422,"="&amp;$A57,'KRM Sensitivities'!$BK$4:$BK$65536)</f>
        <v>0</v>
      </c>
      <c r="BK57" s="80">
        <f>SUMIF('KRM Sensitivities'!$C$4:$C$422,"="&amp;$A57,'KRM Sensitivities'!$BN$4:$BN$65536)</f>
        <v>0</v>
      </c>
      <c r="BL57" s="80">
        <f>SUMIF('KRM Sensitivities'!$C$4:$C$422,"="&amp;$A57,'KRM Sensitivities'!$BO$4:$BO$65536)</f>
        <v>-292.65999999999997</v>
      </c>
      <c r="BM57" s="80">
        <f>SUMIF('KRM Sensitivities'!$C$4:$C$422,"="&amp;$A57,'KRM Sensitivities'!$BP$4:$BP$65536)</f>
        <v>811.56</v>
      </c>
      <c r="BN57" s="80">
        <f>SUMIF('KRM Sensitivities'!$C$4:$C$422,"="&amp;$A57,'KRM Sensitivities'!$BQ$4:$BQ$65536)</f>
        <v>811.56</v>
      </c>
      <c r="BO57" s="80">
        <f>SUMIF('KRM Sensitivities'!$C$4:$C$422,"="&amp;$A57,'KRM Sensitivities'!$BR$4:$BR$65536)</f>
        <v>0</v>
      </c>
      <c r="BP57" s="80">
        <f>SUMIF('KRM Sensitivities'!$C$4:$C$422,"="&amp;$A57,'KRM Sensitivities'!$BS$4:$BS$65536)</f>
        <v>0</v>
      </c>
      <c r="BQ57" s="80">
        <f>SUMIF('KRM Sensitivities'!$C$4:$C$422,"="&amp;$A57,'KRM Sensitivities'!$BT$4:$BT$65536)</f>
        <v>0</v>
      </c>
      <c r="BR57" s="80">
        <f>SUMIF('KRM Sensitivities'!$C$4:$C$422,"="&amp;$A57,'KRM Sensitivities'!$BU$4:$BU$65536)</f>
        <v>0</v>
      </c>
      <c r="BS57" s="80">
        <f>SUMIF('KRM Sensitivities'!$C$4:$C$422,"="&amp;$A57,'KRM Sensitivities'!$BV$4:$BV$65536)</f>
        <v>0</v>
      </c>
      <c r="BT57" s="80">
        <f>SUMIF('KRM Sensitivities'!$C$4:$C$422,"="&amp;$A57,'KRM Sensitivities'!$BW$4:$BW$65536)</f>
        <v>0</v>
      </c>
      <c r="BU57" s="80">
        <f>SUMIF('KRM Sensitivities'!$C$4:$C$422,"="&amp;$A57,'KRM Sensitivities'!$BX$4:$BX$65536)</f>
        <v>0</v>
      </c>
      <c r="BV57" s="80">
        <f>SUMIF('KRM Sensitivities'!$C$4:$C$422,"="&amp;$A57,'KRM Sensitivities'!$BY$4:$BY$65536)</f>
        <v>-1147.32</v>
      </c>
      <c r="BW57" s="80">
        <f>SUMIF('KRM Sensitivities'!$C$4:$C$422,"="&amp;$A57,'KRM Sensitivities'!$BZ$4:$BZ$65536)</f>
        <v>-1147.32</v>
      </c>
      <c r="BX57" s="80">
        <f>SUMIF('KRM Sensitivities'!$C$4:$C$422,"="&amp;$A57,'KRM Sensitivities'!$CA$4:$CA$65536)</f>
        <v>0</v>
      </c>
      <c r="BY57" s="80">
        <f>SUMIF('KRM Sensitivities'!$C$4:$C$422,"="&amp;$A57,'KRM Sensitivities'!$CB$4:$CB$65536)</f>
        <v>68.23</v>
      </c>
      <c r="BZ57" s="80">
        <f>SUMIF('KRM Sensitivities'!$C$4:$C$422,"="&amp;$A57,'KRM Sensitivities'!$CC$4:$CC$65536)</f>
        <v>68.23</v>
      </c>
      <c r="CA57" s="80">
        <f>SUMIF('KRM Sensitivities'!$C$4:$C$422,"="&amp;$A57,'KRM Sensitivities'!$CD$4:$CD$65536)</f>
        <v>0</v>
      </c>
      <c r="CB57" s="80">
        <f>SUMIF('KRM Sensitivities'!$C$4:$C$422,"="&amp;$A57,'KRM Sensitivities'!$CE$4:$CE$65536)</f>
        <v>-30.52</v>
      </c>
      <c r="CC57" s="80">
        <f>SUMIF('KRM Sensitivities'!$C$4:$C$422,"="&amp;$A57,'KRM Sensitivities'!$CF$4:$CF$65536)</f>
        <v>-30.52</v>
      </c>
      <c r="CD57" s="80">
        <f>SUMIF('KRM Sensitivities'!$C$4:$C$422,"="&amp;$A57,'KRM Sensitivities'!$CG$4:$CG$65536)</f>
        <v>0</v>
      </c>
      <c r="CE57" s="80">
        <f>SUMIF('KRM Sensitivities'!$C$4:$C$422,"="&amp;$A57,'KRM Sensitivities'!$CH$4:$CH$65536)</f>
        <v>0</v>
      </c>
      <c r="CF57" s="80">
        <f>SUMIF('KRM Sensitivities'!$C$4:$C$422,"="&amp;$A57,'KRM Sensitivities'!$CI$4:$CI$65536)</f>
        <v>0</v>
      </c>
      <c r="CG57" s="80">
        <f>SUMIF('KRM Sensitivities'!$C$4:$C$422,"="&amp;$A57,'KRM Sensitivities'!$CJ$4:$CJ$65536)</f>
        <v>0</v>
      </c>
      <c r="CH57" s="80">
        <f>SUMIF('KRM Sensitivities'!$C$4:$C$422,"="&amp;$A57,'KRM Sensitivities'!$CK$4:$CK$65536)</f>
        <v>0</v>
      </c>
      <c r="CI57" s="80">
        <f>SUMIF('KRM Sensitivities'!$C$4:$C$422,"="&amp;$A57,'KRM Sensitivities'!$CL$4:$CL$65536)</f>
        <v>0</v>
      </c>
      <c r="CJ57" s="80">
        <f>SUMIF('KRM Sensitivities'!$C$4:$C$422,"="&amp;$A57,'KRM Sensitivities'!$CM$4:$CM$65536)</f>
        <v>0</v>
      </c>
      <c r="CK57" s="80">
        <f>SUMIF('KRM Sensitivities'!$C$4:$C$422,"="&amp;$A57,'KRM Sensitivities'!$CN$4:$CN$65536)</f>
        <v>5.39</v>
      </c>
      <c r="CL57" s="80">
        <f>SUMIF('KRM Sensitivities'!$C$4:$C$422,"="&amp;$A57,'KRM Sensitivities'!$CO$4:$CO$65536)</f>
        <v>5.39</v>
      </c>
      <c r="CM57" s="80">
        <f>SUMIF('KRM Sensitivities'!$C$4:$C$422,"="&amp;$A57,'KRM Sensitivities'!$CP$4:$CP$65536)</f>
        <v>0</v>
      </c>
      <c r="CN57" s="80">
        <f>SUMIF('KRM Sensitivities'!$C$4:$C$422,"="&amp;$A57,'KRM Sensitivities'!$CQ$4:$CQ$65536)</f>
        <v>0</v>
      </c>
      <c r="CO57" s="80">
        <f>SUMIF('KRM Sensitivities'!$C$4:$C$422,"="&amp;$A57,'KRM Sensitivities'!$CR$4:$CR$65536)</f>
        <v>0</v>
      </c>
      <c r="CP57" s="80">
        <f>SUMIF('KRM Sensitivities'!$C$4:$C$422,"="&amp;$A57,'KRM Sensitivities'!$CS$4:$CS$65536)</f>
        <v>0</v>
      </c>
      <c r="CQ57" s="80">
        <f>SUMIF('KRM Sensitivities'!$C$4:$C$422,"="&amp;$A57,'KRM Sensitivities'!$CT$4:$CT$65536)</f>
        <v>0</v>
      </c>
      <c r="CR57" s="80">
        <f>SUMIF('KRM Sensitivities'!$C$4:$C$422,"="&amp;$A57,'KRM Sensitivities'!$CU$4:$CU$65536)</f>
        <v>0</v>
      </c>
      <c r="CS57" s="80">
        <f>SUMIF('KRM Sensitivities'!$C$4:$C$422,"="&amp;$A57,'KRM Sensitivities'!$CV$4:$CV$65536)</f>
        <v>0</v>
      </c>
      <c r="CT57" s="80">
        <f>SUMIF('KRM Sensitivities'!$C$4:$C$422,"="&amp;$A57,'KRM Sensitivities'!$CW$4:$CW$65536)</f>
        <v>0</v>
      </c>
      <c r="CU57" s="80">
        <f>SUMIF('KRM Sensitivities'!$C$4:$C$422,"="&amp;$A57,'KRM Sensitivities'!$CX$4:$CX$65536)</f>
        <v>0</v>
      </c>
      <c r="CV57" s="80">
        <f>SUMIF('KRM Sensitivities'!$C$4:$C$422,"="&amp;$A57,'KRM Sensitivities'!$CY$4:$CY$65536)</f>
        <v>0</v>
      </c>
      <c r="CW57" s="80">
        <f>SUMIF('KRM Sensitivities'!$C$4:$C$422,"="&amp;$A57,'KRM Sensitivities'!$CZ$4:$CZ$65536)</f>
        <v>0</v>
      </c>
      <c r="CX57" s="80">
        <f>SUMIF('KRM Sensitivities'!$C$4:$C$422,"="&amp;$A57,'KRM Sensitivities'!$DA$4:$DA$65536)</f>
        <v>0</v>
      </c>
      <c r="CY57" s="80">
        <f>SUMIF('KRM Sensitivities'!$C$4:$C$422,"="&amp;$A57,'KRM Sensitivities'!$DB$4:$DB$65536)</f>
        <v>0</v>
      </c>
      <c r="CZ57" s="80">
        <f>SUMIF('KRM Sensitivities'!$C$4:$C$422,"="&amp;$A57,'KRM Sensitivities'!$DC$4:$DC$65536)</f>
        <v>0</v>
      </c>
      <c r="DA57" s="80">
        <f>SUMIF('KRM Sensitivities'!$C$4:$C$422,"="&amp;$A57,'KRM Sensitivities'!$DD$4:$DD$65536)</f>
        <v>0</v>
      </c>
      <c r="DB57" s="80">
        <f>SUMIF('KRM Sensitivities'!$C$4:$C$422,"="&amp;$A57,'KRM Sensitivities'!$DE$4:$DE$65536)</f>
        <v>0</v>
      </c>
      <c r="DC57" s="80">
        <f>SUMIF('KRM Sensitivities'!$C$4:$C$422,"="&amp;$A57,'KRM Sensitivities'!$DF$4:$DF$65536)</f>
        <v>0</v>
      </c>
      <c r="DD57" s="80">
        <f>SUMIF('KRM Sensitivities'!$C$4:$C$422,"="&amp;$A57,'KRM Sensitivities'!$DG$4:$DG$65536)</f>
        <v>0</v>
      </c>
      <c r="DE57" s="80">
        <f>SUMIF('KRM Sensitivities'!$C$4:$C$422,"="&amp;$A57,'KRM Sensitivities'!$DH$4:$DH$65536)</f>
        <v>0</v>
      </c>
      <c r="DF57" s="80">
        <f>SUMIF('KRM Sensitivities'!$C$4:$C$422,"="&amp;$A57,'KRM Sensitivities'!$DI$4:$DI$65536)</f>
        <v>0</v>
      </c>
      <c r="DG57" s="80">
        <f>SUMIF('KRM Sensitivities'!$C$4:$C$422,"="&amp;$A57,'KRM Sensitivities'!$DJ$4:$DJ$65536)</f>
        <v>0</v>
      </c>
      <c r="DH57" s="80">
        <f>SUMIF('KRM Sensitivities'!$C$4:$C$422,"="&amp;$A57,'KRM Sensitivities'!$DK$4:$DK$65536)</f>
        <v>0</v>
      </c>
      <c r="DI57" s="80">
        <f>SUMIF('KRM Sensitivities'!$C$4:$C$422,"="&amp;$A57,'KRM Sensitivities'!$DL$4:$DL$65536)</f>
        <v>0</v>
      </c>
      <c r="DJ57" s="80">
        <f>SUMIF('KRM Sensitivities'!$C$4:$C$422,"="&amp;$A57,'KRM Sensitivities'!$DM$4:$DM$65536)</f>
        <v>0</v>
      </c>
      <c r="DK57" s="80">
        <f>SUMIF('KRM Sensitivities'!$C$4:$C$422,"="&amp;$A57,'KRM Sensitivities'!$DN$4:$DN$65536)</f>
        <v>0</v>
      </c>
      <c r="DL57" s="80">
        <f>SUMIF('KRM Sensitivities'!$C$4:$C$422,"="&amp;$A57,'KRM Sensitivities'!$DO$4:$DO$65536)</f>
        <v>0</v>
      </c>
      <c r="DM57" s="80">
        <f>SUMIF('KRM Sensitivities'!$C$4:$C$422,"="&amp;$A57,'KRM Sensitivities'!$DP$4:$DP$65536)</f>
        <v>0</v>
      </c>
      <c r="DN57" s="80">
        <f>SUMIF('KRM Sensitivities'!$C$4:$C$422,"="&amp;$A57,'KRM Sensitivities'!$DQ$4:$DQ$65536)</f>
        <v>0</v>
      </c>
      <c r="DO57" s="80">
        <f>SUMIF('KRM Sensitivities'!$C$4:$C$422,"="&amp;$A57,'KRM Sensitivities'!$DR$4:$DR$65536)</f>
        <v>0</v>
      </c>
      <c r="DP57" s="80">
        <f>SUMIF('KRM Sensitivities'!$C$4:$C$422,"="&amp;$A57,'KRM Sensitivities'!$DS$4:$DS$65536)</f>
        <v>0</v>
      </c>
      <c r="DQ57" s="80">
        <f>SUMIF('KRM Sensitivities'!$C$4:$C$422,"="&amp;$A57,'KRM Sensitivities'!$DT$4:$DT$65536)</f>
        <v>-95.17</v>
      </c>
      <c r="DR57" s="61" t="str">
        <f t="shared" si="0"/>
        <v>CCB2Y</v>
      </c>
      <c r="DS57" s="61" t="str">
        <f t="shared" si="1"/>
        <v>CCBUSD2Y</v>
      </c>
    </row>
    <row r="58" spans="1:123" x14ac:dyDescent="0.2">
      <c r="A58">
        <v>438</v>
      </c>
      <c r="B58" t="s">
        <v>16</v>
      </c>
      <c r="C58" t="s">
        <v>369</v>
      </c>
      <c r="D58" t="s">
        <v>526</v>
      </c>
      <c r="E58" t="s">
        <v>523</v>
      </c>
      <c r="F58" t="s">
        <v>33</v>
      </c>
      <c r="G58">
        <v>0.148288</v>
      </c>
      <c r="H58">
        <v>0.36593999999999999</v>
      </c>
      <c r="I58" s="80">
        <f>SUMIF('KRM Sensitivities'!$C$4:$C$422,"="&amp;$A58,'KRM Sensitivities'!$L$4:$L$65536)</f>
        <v>3806.8800000000006</v>
      </c>
      <c r="J58" s="80">
        <f>SUMIF('KRM Sensitivities'!$C$4:$C$422,"="&amp;$A58,'KRM Sensitivities'!$M$4:$M$65536)</f>
        <v>3806.8800000000006</v>
      </c>
      <c r="K58" s="80">
        <f>SUMIF('KRM Sensitivities'!$C$4:$C$422,"="&amp;$A58,'KRM Sensitivities'!$N$4:$N$65536)</f>
        <v>3806.8800000000006</v>
      </c>
      <c r="L58" s="80">
        <f>SUMIF('KRM Sensitivities'!$C$4:$C$422,"="&amp;$A58,'KRM Sensitivities'!$O$4:$O$65536)</f>
        <v>3806.8800000000006</v>
      </c>
      <c r="M58" s="80">
        <f>SUMIF('KRM Sensitivities'!$C$4:$C$422,"="&amp;$A58,'KRM Sensitivities'!$P$4:$P$65536)</f>
        <v>3759.7500000000005</v>
      </c>
      <c r="N58" s="80">
        <f>SUMIF('KRM Sensitivities'!$C$4:$C$422,"="&amp;$A58,'KRM Sensitivities'!$Q$4:$Q$65536)</f>
        <v>3749.4300000000003</v>
      </c>
      <c r="O58" s="80">
        <f>SUMIF('KRM Sensitivities'!$C$4:$C$422,"="&amp;$A58,'KRM Sensitivities'!$R$4:$R$65536)</f>
        <v>0</v>
      </c>
      <c r="P58" s="80">
        <f>SUMIF('KRM Sensitivities'!$C$4:$C$422,"="&amp;$A58,'KRM Sensitivities'!$S$4:$S$65536)</f>
        <v>0</v>
      </c>
      <c r="Q58" s="80">
        <f>SUMIF('KRM Sensitivities'!$C$4:$C$422,"="&amp;$A58,'KRM Sensitivities'!$T$4:$T$65536)</f>
        <v>0</v>
      </c>
      <c r="R58" s="80">
        <f>SUMIF('KRM Sensitivities'!$C$4:$C$422,"="&amp;$A58,'KRM Sensitivities'!$U$4:$U$65536)</f>
        <v>0</v>
      </c>
      <c r="S58" s="80">
        <f>SUMIF('KRM Sensitivities'!$C$4:$C$422,"="&amp;$A58,'KRM Sensitivities'!$V$4:$V$65536)</f>
        <v>177.3</v>
      </c>
      <c r="T58" s="80">
        <f>SUMIF('KRM Sensitivities'!$C$4:$C$422,"="&amp;$A58,'KRM Sensitivities'!$W$4:$W$65536)</f>
        <v>177.3</v>
      </c>
      <c r="U58" s="80">
        <f>SUMIF('KRM Sensitivities'!$C$4:$C$422,"="&amp;$A58,'KRM Sensitivities'!$X$4:$X$65536)</f>
        <v>0</v>
      </c>
      <c r="V58" s="80">
        <f>SUMIF('KRM Sensitivities'!$C$4:$C$422,"="&amp;$A58,'KRM Sensitivities'!$Y$4:$Y$65536)</f>
        <v>0</v>
      </c>
      <c r="W58" s="80">
        <f>SUMIF('KRM Sensitivities'!$C$4:$C$422,"="&amp;$A58,'KRM Sensitivities'!$Z$4:$Z$65536)</f>
        <v>2754.73</v>
      </c>
      <c r="X58" s="80">
        <f>SUMIF('KRM Sensitivities'!$C$4:$C$422,"="&amp;$A58,'KRM Sensitivities'!$AA$4:$AA$65536)</f>
        <v>0</v>
      </c>
      <c r="Y58" s="80">
        <f>SUMIF('KRM Sensitivities'!$C$4:$C$422,"="&amp;$A58,'KRM Sensitivities'!$AB$4:$AB$65536)</f>
        <v>3003.86</v>
      </c>
      <c r="Z58" s="80">
        <f>SUMIF('KRM Sensitivities'!$C$4:$C$422,"="&amp;$A58,'KRM Sensitivities'!$AC$4:$AC$65536)</f>
        <v>817.40000000000009</v>
      </c>
      <c r="AA58" s="80">
        <f>SUMIF('KRM Sensitivities'!$C$4:$C$422,"="&amp;$A58,'KRM Sensitivities'!$AD$4:$AD$65536)</f>
        <v>578.6</v>
      </c>
      <c r="AB58" s="80">
        <f>SUMIF('KRM Sensitivities'!$C$4:$C$422,"="&amp;$A58,'KRM Sensitivities'!$AE$4:$AE$65536)</f>
        <v>238.8</v>
      </c>
      <c r="AC58" s="80">
        <f>SUMIF('KRM Sensitivities'!$C$4:$C$422,"="&amp;$A58,'KRM Sensitivities'!$AF$4:$AF$65536)</f>
        <v>0</v>
      </c>
      <c r="AD58" s="80">
        <f>SUMIF('KRM Sensitivities'!$C$4:$C$422,"="&amp;$A58,'KRM Sensitivities'!$AG$4:$AG$65536)</f>
        <v>0</v>
      </c>
      <c r="AE58" s="80">
        <f>SUMIF('KRM Sensitivities'!$C$4:$C$422,"="&amp;$A58,'KRM Sensitivities'!$AH$4:$AH$65536)</f>
        <v>0</v>
      </c>
      <c r="AF58" s="80">
        <f>SUMIF('KRM Sensitivities'!$C$4:$C$422,"="&amp;$A58,'KRM Sensitivities'!$AI$4:$AI$65536)</f>
        <v>0</v>
      </c>
      <c r="AG58" s="80">
        <f>SUMIF('KRM Sensitivities'!$C$4:$C$422,"="&amp;$A58,'KRM Sensitivities'!$AJ$4:$AJ$65536)</f>
        <v>0</v>
      </c>
      <c r="AH58" s="80">
        <f>SUMIF('KRM Sensitivities'!$C$4:$C$422,"="&amp;$A58,'KRM Sensitivities'!$AK$4:$AK$65536)</f>
        <v>0</v>
      </c>
      <c r="AI58" s="80">
        <f>SUMIF('KRM Sensitivities'!$C$4:$C$422,"="&amp;$A58,'KRM Sensitivities'!$AL$4:$AL$65536)</f>
        <v>0</v>
      </c>
      <c r="AJ58" s="80">
        <f>SUMIF('KRM Sensitivities'!$C$4:$C$422,"="&amp;$A58,'KRM Sensitivities'!$AM$4:$AM$65536)</f>
        <v>0</v>
      </c>
      <c r="AK58" s="80">
        <f>SUMIF('KRM Sensitivities'!$C$4:$C$422,"="&amp;$A58,'KRM Sensitivities'!$AN$4:$AN$65536)</f>
        <v>0</v>
      </c>
      <c r="AL58" s="80">
        <f>SUMIF('KRM Sensitivities'!$C$4:$C$422,"="&amp;$A58,'KRM Sensitivities'!$AO$4:$AO$65536)</f>
        <v>0</v>
      </c>
      <c r="AM58" s="80">
        <f>SUMIF('KRM Sensitivities'!$C$4:$C$422,"="&amp;$A58,'KRM Sensitivities'!$AP$4:$AP$65536)</f>
        <v>0</v>
      </c>
      <c r="AN58" s="80">
        <f>SUMIF('KRM Sensitivities'!$C$4:$C$422,"="&amp;$A58,'KRM Sensitivities'!$AQ$4:$AQ$65536)</f>
        <v>0</v>
      </c>
      <c r="AO58" s="80">
        <f>SUMIF('KRM Sensitivities'!$C$4:$C$422,"="&amp;$A58,'KRM Sensitivities'!$AR$4:$AR$65536)</f>
        <v>0</v>
      </c>
      <c r="AP58" s="80">
        <f>SUMIF('KRM Sensitivities'!$C$4:$C$422,"="&amp;$A58,'KRM Sensitivities'!$AS$4:$AS$65536)</f>
        <v>0</v>
      </c>
      <c r="AQ58" s="80">
        <f>SUMIF('KRM Sensitivities'!$C$4:$C$422,"="&amp;$A58,'KRM Sensitivities'!$AT$4:$AT$65536)</f>
        <v>0</v>
      </c>
      <c r="AR58" s="80">
        <f>SUMIF('KRM Sensitivities'!$C$4:$C$422,"="&amp;$A58,'KRM Sensitivities'!$AU$4:$AU$65536)</f>
        <v>10.32</v>
      </c>
      <c r="AS58" s="80">
        <f>SUMIF('KRM Sensitivities'!$C$4:$C$422,"="&amp;$A58,'KRM Sensitivities'!$AV$4:$AV$65536)</f>
        <v>0</v>
      </c>
      <c r="AT58" s="80">
        <f>SUMIF('KRM Sensitivities'!$C$4:$C$422,"="&amp;$A58,'KRM Sensitivities'!$AW$4:$AW$65536)</f>
        <v>0</v>
      </c>
      <c r="AU58" s="80">
        <f>SUMIF('KRM Sensitivities'!$C$4:$C$422,"="&amp;$A58,'KRM Sensitivities'!$AX$4:$AX$65536)</f>
        <v>0</v>
      </c>
      <c r="AV58" s="80">
        <f>SUMIF('KRM Sensitivities'!$C$4:$C$422,"="&amp;$A58,'KRM Sensitivities'!$AY$4:$AY$65536)</f>
        <v>0</v>
      </c>
      <c r="AW58" s="80">
        <f>SUMIF('KRM Sensitivities'!$C$4:$C$422,"="&amp;$A58,'KRM Sensitivities'!$AZ$4:$AZ$65536)</f>
        <v>0</v>
      </c>
      <c r="AX58" s="80">
        <f>SUMIF('KRM Sensitivities'!$C$4:$C$422,"="&amp;$A58,'KRM Sensitivities'!$BA$4:$BA$65536)</f>
        <v>0</v>
      </c>
      <c r="AY58" s="80">
        <f>SUMIF('KRM Sensitivities'!$C$4:$C$422,"="&amp;$A58,'KRM Sensitivities'!$BB$4:$BB$65536)</f>
        <v>10.32</v>
      </c>
      <c r="AZ58" s="80">
        <f>SUMIF('KRM Sensitivities'!$C$4:$C$422,"="&amp;$A58,'KRM Sensitivities'!$BC$4:$BC$65536)</f>
        <v>10.32</v>
      </c>
      <c r="BA58" s="80">
        <f>SUMIF('KRM Sensitivities'!$C$4:$C$422,"="&amp;$A58,'KRM Sensitivities'!$BD$4:$BD$65536)</f>
        <v>0</v>
      </c>
      <c r="BB58" s="80">
        <f>SUMIF('KRM Sensitivities'!$C$4:$C$422,"="&amp;$A58,'KRM Sensitivities'!$BE$4:$BE$65536)</f>
        <v>0</v>
      </c>
      <c r="BC58" s="80">
        <f>SUMIF('KRM Sensitivities'!$C$4:$C$422,"="&amp;$A58,'KRM Sensitivities'!$BF$4:$BF$65536)</f>
        <v>0</v>
      </c>
      <c r="BD58" s="80">
        <f>SUMIF('KRM Sensitivities'!$C$4:$C$422,"="&amp;$A58,'KRM Sensitivities'!$BG$4:$BG$65536)</f>
        <v>47.130000000000109</v>
      </c>
      <c r="BE58" s="80">
        <f>SUMIF('KRM Sensitivities'!$C$4:$C$422,"="&amp;$A58,'KRM Sensitivities'!$BH$4:$BH$65536)</f>
        <v>0</v>
      </c>
      <c r="BF58" s="80">
        <f>SUMIF('KRM Sensitivities'!$C$4:$C$422,"="&amp;$A58,'KRM Sensitivities'!$BI$4:$BI$65536)</f>
        <v>0</v>
      </c>
      <c r="BG58" s="80">
        <f>SUMIF('KRM Sensitivities'!$C$4:$C$422,"="&amp;$A58,'KRM Sensitivities'!$BJ$4:$BJ$65536)</f>
        <v>0</v>
      </c>
      <c r="BH58" s="80">
        <f>SUMIF('KRM Sensitivities'!$C$4:$C$422,"="&amp;$A58,'KRM Sensitivities'!$BL$4:$BL$65536)</f>
        <v>0</v>
      </c>
      <c r="BI58" s="80">
        <f>SUMIF('KRM Sensitivities'!$C$4:$C$422,"="&amp;$A58,'KRM Sensitivities'!$BM$4:$BM$65536)</f>
        <v>0</v>
      </c>
      <c r="BJ58" s="80">
        <f>SUMIF('KRM Sensitivities'!$C$4:$C$422,"="&amp;$A58,'KRM Sensitivities'!$BK$4:$BK$65536)</f>
        <v>0</v>
      </c>
      <c r="BK58" s="80">
        <f>SUMIF('KRM Sensitivities'!$C$4:$C$422,"="&amp;$A58,'KRM Sensitivities'!$BN$4:$BN$65536)</f>
        <v>0</v>
      </c>
      <c r="BL58" s="80">
        <f>SUMIF('KRM Sensitivities'!$C$4:$C$422,"="&amp;$A58,'KRM Sensitivities'!$BO$4:$BO$65536)</f>
        <v>47.130000000000109</v>
      </c>
      <c r="BM58" s="80">
        <f>SUMIF('KRM Sensitivities'!$C$4:$C$422,"="&amp;$A58,'KRM Sensitivities'!$BP$4:$BP$65536)</f>
        <v>7743.96</v>
      </c>
      <c r="BN58" s="80">
        <f>SUMIF('KRM Sensitivities'!$C$4:$C$422,"="&amp;$A58,'KRM Sensitivities'!$BQ$4:$BQ$65536)</f>
        <v>7743.96</v>
      </c>
      <c r="BO58" s="80">
        <f>SUMIF('KRM Sensitivities'!$C$4:$C$422,"="&amp;$A58,'KRM Sensitivities'!$BR$4:$BR$65536)</f>
        <v>0</v>
      </c>
      <c r="BP58" s="80">
        <f>SUMIF('KRM Sensitivities'!$C$4:$C$422,"="&amp;$A58,'KRM Sensitivities'!$BS$4:$BS$65536)</f>
        <v>0</v>
      </c>
      <c r="BQ58" s="80">
        <f>SUMIF('KRM Sensitivities'!$C$4:$C$422,"="&amp;$A58,'KRM Sensitivities'!$BT$4:$BT$65536)</f>
        <v>0</v>
      </c>
      <c r="BR58" s="80">
        <f>SUMIF('KRM Sensitivities'!$C$4:$C$422,"="&amp;$A58,'KRM Sensitivities'!$BU$4:$BU$65536)</f>
        <v>0</v>
      </c>
      <c r="BS58" s="80">
        <f>SUMIF('KRM Sensitivities'!$C$4:$C$422,"="&amp;$A58,'KRM Sensitivities'!$BV$4:$BV$65536)</f>
        <v>0</v>
      </c>
      <c r="BT58" s="80">
        <f>SUMIF('KRM Sensitivities'!$C$4:$C$422,"="&amp;$A58,'KRM Sensitivities'!$BW$4:$BW$65536)</f>
        <v>0</v>
      </c>
      <c r="BU58" s="80">
        <f>SUMIF('KRM Sensitivities'!$C$4:$C$422,"="&amp;$A58,'KRM Sensitivities'!$BX$4:$BX$65536)</f>
        <v>0</v>
      </c>
      <c r="BV58" s="80">
        <f>SUMIF('KRM Sensitivities'!$C$4:$C$422,"="&amp;$A58,'KRM Sensitivities'!$BY$4:$BY$65536)</f>
        <v>-7769.55</v>
      </c>
      <c r="BW58" s="80">
        <f>SUMIF('KRM Sensitivities'!$C$4:$C$422,"="&amp;$A58,'KRM Sensitivities'!$BZ$4:$BZ$65536)</f>
        <v>-7769.55</v>
      </c>
      <c r="BX58" s="80">
        <f>SUMIF('KRM Sensitivities'!$C$4:$C$422,"="&amp;$A58,'KRM Sensitivities'!$CA$4:$CA$65536)</f>
        <v>0</v>
      </c>
      <c r="BY58" s="80">
        <f>SUMIF('KRM Sensitivities'!$C$4:$C$422,"="&amp;$A58,'KRM Sensitivities'!$CB$4:$CB$65536)</f>
        <v>152.16999999999999</v>
      </c>
      <c r="BZ58" s="80">
        <f>SUMIF('KRM Sensitivities'!$C$4:$C$422,"="&amp;$A58,'KRM Sensitivities'!$CC$4:$CC$65536)</f>
        <v>152.16999999999999</v>
      </c>
      <c r="CA58" s="80">
        <f>SUMIF('KRM Sensitivities'!$C$4:$C$422,"="&amp;$A58,'KRM Sensitivities'!$CD$4:$CD$65536)</f>
        <v>0</v>
      </c>
      <c r="CB58" s="80">
        <f>SUMIF('KRM Sensitivities'!$C$4:$C$422,"="&amp;$A58,'KRM Sensitivities'!$CE$4:$CE$65536)</f>
        <v>-79.45</v>
      </c>
      <c r="CC58" s="80">
        <f>SUMIF('KRM Sensitivities'!$C$4:$C$422,"="&amp;$A58,'KRM Sensitivities'!$CF$4:$CF$65536)</f>
        <v>-79.45</v>
      </c>
      <c r="CD58" s="80">
        <f>SUMIF('KRM Sensitivities'!$C$4:$C$422,"="&amp;$A58,'KRM Sensitivities'!$CG$4:$CG$65536)</f>
        <v>0</v>
      </c>
      <c r="CE58" s="80">
        <f>SUMIF('KRM Sensitivities'!$C$4:$C$422,"="&amp;$A58,'KRM Sensitivities'!$CH$4:$CH$65536)</f>
        <v>0</v>
      </c>
      <c r="CF58" s="80">
        <f>SUMIF('KRM Sensitivities'!$C$4:$C$422,"="&amp;$A58,'KRM Sensitivities'!$CI$4:$CI$65536)</f>
        <v>0</v>
      </c>
      <c r="CG58" s="80">
        <f>SUMIF('KRM Sensitivities'!$C$4:$C$422,"="&amp;$A58,'KRM Sensitivities'!$CJ$4:$CJ$65536)</f>
        <v>0</v>
      </c>
      <c r="CH58" s="80">
        <f>SUMIF('KRM Sensitivities'!$C$4:$C$422,"="&amp;$A58,'KRM Sensitivities'!$CK$4:$CK$65536)</f>
        <v>0</v>
      </c>
      <c r="CI58" s="80">
        <f>SUMIF('KRM Sensitivities'!$C$4:$C$422,"="&amp;$A58,'KRM Sensitivities'!$CL$4:$CL$65536)</f>
        <v>0</v>
      </c>
      <c r="CJ58" s="80">
        <f>SUMIF('KRM Sensitivities'!$C$4:$C$422,"="&amp;$A58,'KRM Sensitivities'!$CM$4:$CM$65536)</f>
        <v>0</v>
      </c>
      <c r="CK58" s="80">
        <f>SUMIF('KRM Sensitivities'!$C$4:$C$422,"="&amp;$A58,'KRM Sensitivities'!$CN$4:$CN$65536)</f>
        <v>0</v>
      </c>
      <c r="CL58" s="80">
        <f>SUMIF('KRM Sensitivities'!$C$4:$C$422,"="&amp;$A58,'KRM Sensitivities'!$CO$4:$CO$65536)</f>
        <v>0</v>
      </c>
      <c r="CM58" s="80">
        <f>SUMIF('KRM Sensitivities'!$C$4:$C$422,"="&amp;$A58,'KRM Sensitivities'!$CP$4:$CP$65536)</f>
        <v>0</v>
      </c>
      <c r="CN58" s="80">
        <f>SUMIF('KRM Sensitivities'!$C$4:$C$422,"="&amp;$A58,'KRM Sensitivities'!$CQ$4:$CQ$65536)</f>
        <v>0</v>
      </c>
      <c r="CO58" s="80">
        <f>SUMIF('KRM Sensitivities'!$C$4:$C$422,"="&amp;$A58,'KRM Sensitivities'!$CR$4:$CR$65536)</f>
        <v>0</v>
      </c>
      <c r="CP58" s="80">
        <f>SUMIF('KRM Sensitivities'!$C$4:$C$422,"="&amp;$A58,'KRM Sensitivities'!$CS$4:$CS$65536)</f>
        <v>0</v>
      </c>
      <c r="CQ58" s="80">
        <f>SUMIF('KRM Sensitivities'!$C$4:$C$422,"="&amp;$A58,'KRM Sensitivities'!$CT$4:$CT$65536)</f>
        <v>0</v>
      </c>
      <c r="CR58" s="80">
        <f>SUMIF('KRM Sensitivities'!$C$4:$C$422,"="&amp;$A58,'KRM Sensitivities'!$CU$4:$CU$65536)</f>
        <v>0</v>
      </c>
      <c r="CS58" s="80">
        <f>SUMIF('KRM Sensitivities'!$C$4:$C$422,"="&amp;$A58,'KRM Sensitivities'!$CV$4:$CV$65536)</f>
        <v>0</v>
      </c>
      <c r="CT58" s="80">
        <f>SUMIF('KRM Sensitivities'!$C$4:$C$422,"="&amp;$A58,'KRM Sensitivities'!$CW$4:$CW$65536)</f>
        <v>0</v>
      </c>
      <c r="CU58" s="80">
        <f>SUMIF('KRM Sensitivities'!$C$4:$C$422,"="&amp;$A58,'KRM Sensitivities'!$CX$4:$CX$65536)</f>
        <v>0</v>
      </c>
      <c r="CV58" s="80">
        <f>SUMIF('KRM Sensitivities'!$C$4:$C$422,"="&amp;$A58,'KRM Sensitivities'!$CY$4:$CY$65536)</f>
        <v>0</v>
      </c>
      <c r="CW58" s="80">
        <f>SUMIF('KRM Sensitivities'!$C$4:$C$422,"="&amp;$A58,'KRM Sensitivities'!$CZ$4:$CZ$65536)</f>
        <v>0</v>
      </c>
      <c r="CX58" s="80">
        <f>SUMIF('KRM Sensitivities'!$C$4:$C$422,"="&amp;$A58,'KRM Sensitivities'!$DA$4:$DA$65536)</f>
        <v>0</v>
      </c>
      <c r="CY58" s="80">
        <f>SUMIF('KRM Sensitivities'!$C$4:$C$422,"="&amp;$A58,'KRM Sensitivities'!$DB$4:$DB$65536)</f>
        <v>0</v>
      </c>
      <c r="CZ58" s="80">
        <f>SUMIF('KRM Sensitivities'!$C$4:$C$422,"="&amp;$A58,'KRM Sensitivities'!$DC$4:$DC$65536)</f>
        <v>0</v>
      </c>
      <c r="DA58" s="80">
        <f>SUMIF('KRM Sensitivities'!$C$4:$C$422,"="&amp;$A58,'KRM Sensitivities'!$DD$4:$DD$65536)</f>
        <v>0</v>
      </c>
      <c r="DB58" s="80">
        <f>SUMIF('KRM Sensitivities'!$C$4:$C$422,"="&amp;$A58,'KRM Sensitivities'!$DE$4:$DE$65536)</f>
        <v>0</v>
      </c>
      <c r="DC58" s="80">
        <f>SUMIF('KRM Sensitivities'!$C$4:$C$422,"="&amp;$A58,'KRM Sensitivities'!$DF$4:$DF$65536)</f>
        <v>0</v>
      </c>
      <c r="DD58" s="80">
        <f>SUMIF('KRM Sensitivities'!$C$4:$C$422,"="&amp;$A58,'KRM Sensitivities'!$DG$4:$DG$65536)</f>
        <v>0</v>
      </c>
      <c r="DE58" s="80">
        <f>SUMIF('KRM Sensitivities'!$C$4:$C$422,"="&amp;$A58,'KRM Sensitivities'!$DH$4:$DH$65536)</f>
        <v>0</v>
      </c>
      <c r="DF58" s="80">
        <f>SUMIF('KRM Sensitivities'!$C$4:$C$422,"="&amp;$A58,'KRM Sensitivities'!$DI$4:$DI$65536)</f>
        <v>0</v>
      </c>
      <c r="DG58" s="80">
        <f>SUMIF('KRM Sensitivities'!$C$4:$C$422,"="&amp;$A58,'KRM Sensitivities'!$DJ$4:$DJ$65536)</f>
        <v>0</v>
      </c>
      <c r="DH58" s="80">
        <f>SUMIF('KRM Sensitivities'!$C$4:$C$422,"="&amp;$A58,'KRM Sensitivities'!$DK$4:$DK$65536)</f>
        <v>0</v>
      </c>
      <c r="DI58" s="80">
        <f>SUMIF('KRM Sensitivities'!$C$4:$C$422,"="&amp;$A58,'KRM Sensitivities'!$DL$4:$DL$65536)</f>
        <v>0</v>
      </c>
      <c r="DJ58" s="80">
        <f>SUMIF('KRM Sensitivities'!$C$4:$C$422,"="&amp;$A58,'KRM Sensitivities'!$DM$4:$DM$65536)</f>
        <v>0</v>
      </c>
      <c r="DK58" s="80">
        <f>SUMIF('KRM Sensitivities'!$C$4:$C$422,"="&amp;$A58,'KRM Sensitivities'!$DN$4:$DN$65536)</f>
        <v>0</v>
      </c>
      <c r="DL58" s="80">
        <f>SUMIF('KRM Sensitivities'!$C$4:$C$422,"="&amp;$A58,'KRM Sensitivities'!$DO$4:$DO$65536)</f>
        <v>0</v>
      </c>
      <c r="DM58" s="80">
        <f>SUMIF('KRM Sensitivities'!$C$4:$C$422,"="&amp;$A58,'KRM Sensitivities'!$DP$4:$DP$65536)</f>
        <v>0</v>
      </c>
      <c r="DN58" s="80">
        <f>SUMIF('KRM Sensitivities'!$C$4:$C$422,"="&amp;$A58,'KRM Sensitivities'!$DQ$4:$DQ$65536)</f>
        <v>0</v>
      </c>
      <c r="DO58" s="80">
        <f>SUMIF('KRM Sensitivities'!$C$4:$C$422,"="&amp;$A58,'KRM Sensitivities'!$DR$4:$DR$65536)</f>
        <v>0</v>
      </c>
      <c r="DP58" s="80">
        <f>SUMIF('KRM Sensitivities'!$C$4:$C$422,"="&amp;$A58,'KRM Sensitivities'!$DS$4:$DS$65536)</f>
        <v>0</v>
      </c>
      <c r="DQ58" s="80">
        <f>SUMIF('KRM Sensitivities'!$C$4:$C$422,"="&amp;$A58,'KRM Sensitivities'!$DT$4:$DT$65536)</f>
        <v>-249.13</v>
      </c>
      <c r="DR58" s="61" t="str">
        <f t="shared" si="0"/>
        <v>CCB3Y</v>
      </c>
      <c r="DS58" s="61" t="str">
        <f t="shared" si="1"/>
        <v>CCBUSD3Y</v>
      </c>
    </row>
    <row r="59" spans="1:123" x14ac:dyDescent="0.2">
      <c r="A59">
        <v>439</v>
      </c>
      <c r="B59" t="s">
        <v>16</v>
      </c>
      <c r="C59" t="s">
        <v>369</v>
      </c>
      <c r="D59" t="s">
        <v>526</v>
      </c>
      <c r="E59" t="s">
        <v>523</v>
      </c>
      <c r="F59" t="s">
        <v>34</v>
      </c>
      <c r="G59">
        <v>0.160362</v>
      </c>
      <c r="H59">
        <v>0.39416099999999998</v>
      </c>
      <c r="I59" s="80">
        <f>SUMIF('KRM Sensitivities'!$C$4:$C$422,"="&amp;$A59,'KRM Sensitivities'!$L$4:$L$65536)</f>
        <v>4615.7700000000032</v>
      </c>
      <c r="J59" s="80">
        <f>SUMIF('KRM Sensitivities'!$C$4:$C$422,"="&amp;$A59,'KRM Sensitivities'!$M$4:$M$65536)</f>
        <v>4615.7700000000032</v>
      </c>
      <c r="K59" s="80">
        <f>SUMIF('KRM Sensitivities'!$C$4:$C$422,"="&amp;$A59,'KRM Sensitivities'!$N$4:$N$65536)</f>
        <v>4615.7700000000032</v>
      </c>
      <c r="L59" s="80">
        <f>SUMIF('KRM Sensitivities'!$C$4:$C$422,"="&amp;$A59,'KRM Sensitivities'!$O$4:$O$65536)</f>
        <v>4615.7700000000032</v>
      </c>
      <c r="M59" s="80">
        <f>SUMIF('KRM Sensitivities'!$C$4:$C$422,"="&amp;$A59,'KRM Sensitivities'!$P$4:$P$65536)</f>
        <v>4609.04</v>
      </c>
      <c r="N59" s="80">
        <f>SUMIF('KRM Sensitivities'!$C$4:$C$422,"="&amp;$A59,'KRM Sensitivities'!$Q$4:$Q$65536)</f>
        <v>4590.6400000000003</v>
      </c>
      <c r="O59" s="80">
        <f>SUMIF('KRM Sensitivities'!$C$4:$C$422,"="&amp;$A59,'KRM Sensitivities'!$R$4:$R$65536)</f>
        <v>0</v>
      </c>
      <c r="P59" s="80">
        <f>SUMIF('KRM Sensitivities'!$C$4:$C$422,"="&amp;$A59,'KRM Sensitivities'!$S$4:$S$65536)</f>
        <v>0</v>
      </c>
      <c r="Q59" s="80">
        <f>SUMIF('KRM Sensitivities'!$C$4:$C$422,"="&amp;$A59,'KRM Sensitivities'!$T$4:$T$65536)</f>
        <v>0</v>
      </c>
      <c r="R59" s="80">
        <f>SUMIF('KRM Sensitivities'!$C$4:$C$422,"="&amp;$A59,'KRM Sensitivities'!$U$4:$U$65536)</f>
        <v>0</v>
      </c>
      <c r="S59" s="80">
        <f>SUMIF('KRM Sensitivities'!$C$4:$C$422,"="&amp;$A59,'KRM Sensitivities'!$V$4:$V$65536)</f>
        <v>249.57</v>
      </c>
      <c r="T59" s="80">
        <f>SUMIF('KRM Sensitivities'!$C$4:$C$422,"="&amp;$A59,'KRM Sensitivities'!$W$4:$W$65536)</f>
        <v>249.57</v>
      </c>
      <c r="U59" s="80">
        <f>SUMIF('KRM Sensitivities'!$C$4:$C$422,"="&amp;$A59,'KRM Sensitivities'!$X$4:$X$65536)</f>
        <v>0</v>
      </c>
      <c r="V59" s="80">
        <f>SUMIF('KRM Sensitivities'!$C$4:$C$422,"="&amp;$A59,'KRM Sensitivities'!$Y$4:$Y$65536)</f>
        <v>0</v>
      </c>
      <c r="W59" s="80">
        <f>SUMIF('KRM Sensitivities'!$C$4:$C$422,"="&amp;$A59,'KRM Sensitivities'!$Z$4:$Z$65536)</f>
        <v>1773.06</v>
      </c>
      <c r="X59" s="80">
        <f>SUMIF('KRM Sensitivities'!$C$4:$C$422,"="&amp;$A59,'KRM Sensitivities'!$AA$4:$AA$65536)</f>
        <v>0</v>
      </c>
      <c r="Y59" s="80">
        <f>SUMIF('KRM Sensitivities'!$C$4:$C$422,"="&amp;$A59,'KRM Sensitivities'!$AB$4:$AB$65536)</f>
        <v>2247.96</v>
      </c>
      <c r="Z59" s="80">
        <f>SUMIF('KRM Sensitivities'!$C$4:$C$422,"="&amp;$A59,'KRM Sensitivities'!$AC$4:$AC$65536)</f>
        <v>2568.0100000000002</v>
      </c>
      <c r="AA59" s="80">
        <f>SUMIF('KRM Sensitivities'!$C$4:$C$422,"="&amp;$A59,'KRM Sensitivities'!$AD$4:$AD$65536)</f>
        <v>1690.46</v>
      </c>
      <c r="AB59" s="80">
        <f>SUMIF('KRM Sensitivities'!$C$4:$C$422,"="&amp;$A59,'KRM Sensitivities'!$AE$4:$AE$65536)</f>
        <v>877.55</v>
      </c>
      <c r="AC59" s="80">
        <f>SUMIF('KRM Sensitivities'!$C$4:$C$422,"="&amp;$A59,'KRM Sensitivities'!$AF$4:$AF$65536)</f>
        <v>0</v>
      </c>
      <c r="AD59" s="80">
        <f>SUMIF('KRM Sensitivities'!$C$4:$C$422,"="&amp;$A59,'KRM Sensitivities'!$AG$4:$AG$65536)</f>
        <v>0</v>
      </c>
      <c r="AE59" s="80">
        <f>SUMIF('KRM Sensitivities'!$C$4:$C$422,"="&amp;$A59,'KRM Sensitivities'!$AH$4:$AH$65536)</f>
        <v>0</v>
      </c>
      <c r="AF59" s="80">
        <f>SUMIF('KRM Sensitivities'!$C$4:$C$422,"="&amp;$A59,'KRM Sensitivities'!$AI$4:$AI$65536)</f>
        <v>0</v>
      </c>
      <c r="AG59" s="80">
        <f>SUMIF('KRM Sensitivities'!$C$4:$C$422,"="&amp;$A59,'KRM Sensitivities'!$AJ$4:$AJ$65536)</f>
        <v>0</v>
      </c>
      <c r="AH59" s="80">
        <f>SUMIF('KRM Sensitivities'!$C$4:$C$422,"="&amp;$A59,'KRM Sensitivities'!$AK$4:$AK$65536)</f>
        <v>0</v>
      </c>
      <c r="AI59" s="80">
        <f>SUMIF('KRM Sensitivities'!$C$4:$C$422,"="&amp;$A59,'KRM Sensitivities'!$AL$4:$AL$65536)</f>
        <v>0</v>
      </c>
      <c r="AJ59" s="80">
        <f>SUMIF('KRM Sensitivities'!$C$4:$C$422,"="&amp;$A59,'KRM Sensitivities'!$AM$4:$AM$65536)</f>
        <v>0</v>
      </c>
      <c r="AK59" s="80">
        <f>SUMIF('KRM Sensitivities'!$C$4:$C$422,"="&amp;$A59,'KRM Sensitivities'!$AN$4:$AN$65536)</f>
        <v>0</v>
      </c>
      <c r="AL59" s="80">
        <f>SUMIF('KRM Sensitivities'!$C$4:$C$422,"="&amp;$A59,'KRM Sensitivities'!$AO$4:$AO$65536)</f>
        <v>0</v>
      </c>
      <c r="AM59" s="80">
        <f>SUMIF('KRM Sensitivities'!$C$4:$C$422,"="&amp;$A59,'KRM Sensitivities'!$AP$4:$AP$65536)</f>
        <v>0</v>
      </c>
      <c r="AN59" s="80">
        <f>SUMIF('KRM Sensitivities'!$C$4:$C$422,"="&amp;$A59,'KRM Sensitivities'!$AQ$4:$AQ$65536)</f>
        <v>0</v>
      </c>
      <c r="AO59" s="80">
        <f>SUMIF('KRM Sensitivities'!$C$4:$C$422,"="&amp;$A59,'KRM Sensitivities'!$AR$4:$AR$65536)</f>
        <v>0</v>
      </c>
      <c r="AP59" s="80">
        <f>SUMIF('KRM Sensitivities'!$C$4:$C$422,"="&amp;$A59,'KRM Sensitivities'!$AS$4:$AS$65536)</f>
        <v>0</v>
      </c>
      <c r="AQ59" s="80">
        <f>SUMIF('KRM Sensitivities'!$C$4:$C$422,"="&amp;$A59,'KRM Sensitivities'!$AT$4:$AT$65536)</f>
        <v>0</v>
      </c>
      <c r="AR59" s="80">
        <f>SUMIF('KRM Sensitivities'!$C$4:$C$422,"="&amp;$A59,'KRM Sensitivities'!$AU$4:$AU$65536)</f>
        <v>18.399999999999999</v>
      </c>
      <c r="AS59" s="80">
        <f>SUMIF('KRM Sensitivities'!$C$4:$C$422,"="&amp;$A59,'KRM Sensitivities'!$AV$4:$AV$65536)</f>
        <v>0</v>
      </c>
      <c r="AT59" s="80">
        <f>SUMIF('KRM Sensitivities'!$C$4:$C$422,"="&amp;$A59,'KRM Sensitivities'!$AW$4:$AW$65536)</f>
        <v>0</v>
      </c>
      <c r="AU59" s="80">
        <f>SUMIF('KRM Sensitivities'!$C$4:$C$422,"="&amp;$A59,'KRM Sensitivities'!$AX$4:$AX$65536)</f>
        <v>0</v>
      </c>
      <c r="AV59" s="80">
        <f>SUMIF('KRM Sensitivities'!$C$4:$C$422,"="&amp;$A59,'KRM Sensitivities'!$AY$4:$AY$65536)</f>
        <v>0</v>
      </c>
      <c r="AW59" s="80">
        <f>SUMIF('KRM Sensitivities'!$C$4:$C$422,"="&amp;$A59,'KRM Sensitivities'!$AZ$4:$AZ$65536)</f>
        <v>0</v>
      </c>
      <c r="AX59" s="80">
        <f>SUMIF('KRM Sensitivities'!$C$4:$C$422,"="&amp;$A59,'KRM Sensitivities'!$BA$4:$BA$65536)</f>
        <v>0</v>
      </c>
      <c r="AY59" s="80">
        <f>SUMIF('KRM Sensitivities'!$C$4:$C$422,"="&amp;$A59,'KRM Sensitivities'!$BB$4:$BB$65536)</f>
        <v>18.399999999999999</v>
      </c>
      <c r="AZ59" s="80">
        <f>SUMIF('KRM Sensitivities'!$C$4:$C$422,"="&amp;$A59,'KRM Sensitivities'!$BC$4:$BC$65536)</f>
        <v>18.399999999999999</v>
      </c>
      <c r="BA59" s="80">
        <f>SUMIF('KRM Sensitivities'!$C$4:$C$422,"="&amp;$A59,'KRM Sensitivities'!$BD$4:$BD$65536)</f>
        <v>0</v>
      </c>
      <c r="BB59" s="80">
        <f>SUMIF('KRM Sensitivities'!$C$4:$C$422,"="&amp;$A59,'KRM Sensitivities'!$BE$4:$BE$65536)</f>
        <v>0</v>
      </c>
      <c r="BC59" s="80">
        <f>SUMIF('KRM Sensitivities'!$C$4:$C$422,"="&amp;$A59,'KRM Sensitivities'!$BF$4:$BF$65536)</f>
        <v>0</v>
      </c>
      <c r="BD59" s="80">
        <f>SUMIF('KRM Sensitivities'!$C$4:$C$422,"="&amp;$A59,'KRM Sensitivities'!$BG$4:$BG$65536)</f>
        <v>6.7300000000027644</v>
      </c>
      <c r="BE59" s="80">
        <f>SUMIF('KRM Sensitivities'!$C$4:$C$422,"="&amp;$A59,'KRM Sensitivities'!$BH$4:$BH$65536)</f>
        <v>0</v>
      </c>
      <c r="BF59" s="80">
        <f>SUMIF('KRM Sensitivities'!$C$4:$C$422,"="&amp;$A59,'KRM Sensitivities'!$BI$4:$BI$65536)</f>
        <v>0</v>
      </c>
      <c r="BG59" s="80">
        <f>SUMIF('KRM Sensitivities'!$C$4:$C$422,"="&amp;$A59,'KRM Sensitivities'!$BJ$4:$BJ$65536)</f>
        <v>0</v>
      </c>
      <c r="BH59" s="80">
        <f>SUMIF('KRM Sensitivities'!$C$4:$C$422,"="&amp;$A59,'KRM Sensitivities'!$BL$4:$BL$65536)</f>
        <v>0</v>
      </c>
      <c r="BI59" s="80">
        <f>SUMIF('KRM Sensitivities'!$C$4:$C$422,"="&amp;$A59,'KRM Sensitivities'!$BM$4:$BM$65536)</f>
        <v>0</v>
      </c>
      <c r="BJ59" s="80">
        <f>SUMIF('KRM Sensitivities'!$C$4:$C$422,"="&amp;$A59,'KRM Sensitivities'!$BK$4:$BK$65536)</f>
        <v>0</v>
      </c>
      <c r="BK59" s="80">
        <f>SUMIF('KRM Sensitivities'!$C$4:$C$422,"="&amp;$A59,'KRM Sensitivities'!$BN$4:$BN$65536)</f>
        <v>0</v>
      </c>
      <c r="BL59" s="80">
        <f>SUMIF('KRM Sensitivities'!$C$4:$C$422,"="&amp;$A59,'KRM Sensitivities'!$BO$4:$BO$65536)</f>
        <v>6.7300000000027644</v>
      </c>
      <c r="BM59" s="80">
        <f>SUMIF('KRM Sensitivities'!$C$4:$C$422,"="&amp;$A59,'KRM Sensitivities'!$BP$4:$BP$65536)</f>
        <v>19174.52</v>
      </c>
      <c r="BN59" s="80">
        <f>SUMIF('KRM Sensitivities'!$C$4:$C$422,"="&amp;$A59,'KRM Sensitivities'!$BQ$4:$BQ$65536)</f>
        <v>19174.52</v>
      </c>
      <c r="BO59" s="80">
        <f>SUMIF('KRM Sensitivities'!$C$4:$C$422,"="&amp;$A59,'KRM Sensitivities'!$BR$4:$BR$65536)</f>
        <v>0</v>
      </c>
      <c r="BP59" s="80">
        <f>SUMIF('KRM Sensitivities'!$C$4:$C$422,"="&amp;$A59,'KRM Sensitivities'!$BS$4:$BS$65536)</f>
        <v>0</v>
      </c>
      <c r="BQ59" s="80">
        <f>SUMIF('KRM Sensitivities'!$C$4:$C$422,"="&amp;$A59,'KRM Sensitivities'!$BT$4:$BT$65536)</f>
        <v>0</v>
      </c>
      <c r="BR59" s="80">
        <f>SUMIF('KRM Sensitivities'!$C$4:$C$422,"="&amp;$A59,'KRM Sensitivities'!$BU$4:$BU$65536)</f>
        <v>0</v>
      </c>
      <c r="BS59" s="80">
        <f>SUMIF('KRM Sensitivities'!$C$4:$C$422,"="&amp;$A59,'KRM Sensitivities'!$BV$4:$BV$65536)</f>
        <v>0</v>
      </c>
      <c r="BT59" s="80">
        <f>SUMIF('KRM Sensitivities'!$C$4:$C$422,"="&amp;$A59,'KRM Sensitivities'!$BW$4:$BW$65536)</f>
        <v>0</v>
      </c>
      <c r="BU59" s="80">
        <f>SUMIF('KRM Sensitivities'!$C$4:$C$422,"="&amp;$A59,'KRM Sensitivities'!$BX$4:$BX$65536)</f>
        <v>0</v>
      </c>
      <c r="BV59" s="80">
        <f>SUMIF('KRM Sensitivities'!$C$4:$C$422,"="&amp;$A59,'KRM Sensitivities'!$BY$4:$BY$65536)</f>
        <v>-19194.28</v>
      </c>
      <c r="BW59" s="80">
        <f>SUMIF('KRM Sensitivities'!$C$4:$C$422,"="&amp;$A59,'KRM Sensitivities'!$BZ$4:$BZ$65536)</f>
        <v>-19194.28</v>
      </c>
      <c r="BX59" s="80">
        <f>SUMIF('KRM Sensitivities'!$C$4:$C$422,"="&amp;$A59,'KRM Sensitivities'!$CA$4:$CA$65536)</f>
        <v>0</v>
      </c>
      <c r="BY59" s="80">
        <f>SUMIF('KRM Sensitivities'!$C$4:$C$422,"="&amp;$A59,'KRM Sensitivities'!$CB$4:$CB$65536)</f>
        <v>200.2</v>
      </c>
      <c r="BZ59" s="80">
        <f>SUMIF('KRM Sensitivities'!$C$4:$C$422,"="&amp;$A59,'KRM Sensitivities'!$CC$4:$CC$65536)</f>
        <v>200.2</v>
      </c>
      <c r="CA59" s="80">
        <f>SUMIF('KRM Sensitivities'!$C$4:$C$422,"="&amp;$A59,'KRM Sensitivities'!$CD$4:$CD$65536)</f>
        <v>0</v>
      </c>
      <c r="CB59" s="80">
        <f>SUMIF('KRM Sensitivities'!$C$4:$C$422,"="&amp;$A59,'KRM Sensitivities'!$CE$4:$CE$65536)</f>
        <v>-164.73</v>
      </c>
      <c r="CC59" s="80">
        <f>SUMIF('KRM Sensitivities'!$C$4:$C$422,"="&amp;$A59,'KRM Sensitivities'!$CF$4:$CF$65536)</f>
        <v>-164.73</v>
      </c>
      <c r="CD59" s="80">
        <f>SUMIF('KRM Sensitivities'!$C$4:$C$422,"="&amp;$A59,'KRM Sensitivities'!$CG$4:$CG$65536)</f>
        <v>0</v>
      </c>
      <c r="CE59" s="80">
        <f>SUMIF('KRM Sensitivities'!$C$4:$C$422,"="&amp;$A59,'KRM Sensitivities'!$CH$4:$CH$65536)</f>
        <v>0</v>
      </c>
      <c r="CF59" s="80">
        <f>SUMIF('KRM Sensitivities'!$C$4:$C$422,"="&amp;$A59,'KRM Sensitivities'!$CI$4:$CI$65536)</f>
        <v>0</v>
      </c>
      <c r="CG59" s="80">
        <f>SUMIF('KRM Sensitivities'!$C$4:$C$422,"="&amp;$A59,'KRM Sensitivities'!$CJ$4:$CJ$65536)</f>
        <v>0</v>
      </c>
      <c r="CH59" s="80">
        <f>SUMIF('KRM Sensitivities'!$C$4:$C$422,"="&amp;$A59,'KRM Sensitivities'!$CK$4:$CK$65536)</f>
        <v>0</v>
      </c>
      <c r="CI59" s="80">
        <f>SUMIF('KRM Sensitivities'!$C$4:$C$422,"="&amp;$A59,'KRM Sensitivities'!$CL$4:$CL$65536)</f>
        <v>0</v>
      </c>
      <c r="CJ59" s="80">
        <f>SUMIF('KRM Sensitivities'!$C$4:$C$422,"="&amp;$A59,'KRM Sensitivities'!$CM$4:$CM$65536)</f>
        <v>0</v>
      </c>
      <c r="CK59" s="80">
        <f>SUMIF('KRM Sensitivities'!$C$4:$C$422,"="&amp;$A59,'KRM Sensitivities'!$CN$4:$CN$65536)</f>
        <v>-8.98</v>
      </c>
      <c r="CL59" s="80">
        <f>SUMIF('KRM Sensitivities'!$C$4:$C$422,"="&amp;$A59,'KRM Sensitivities'!$CO$4:$CO$65536)</f>
        <v>-8.98</v>
      </c>
      <c r="CM59" s="80">
        <f>SUMIF('KRM Sensitivities'!$C$4:$C$422,"="&amp;$A59,'KRM Sensitivities'!$CP$4:$CP$65536)</f>
        <v>0</v>
      </c>
      <c r="CN59" s="80">
        <f>SUMIF('KRM Sensitivities'!$C$4:$C$422,"="&amp;$A59,'KRM Sensitivities'!$CQ$4:$CQ$65536)</f>
        <v>0</v>
      </c>
      <c r="CO59" s="80">
        <f>SUMIF('KRM Sensitivities'!$C$4:$C$422,"="&amp;$A59,'KRM Sensitivities'!$CR$4:$CR$65536)</f>
        <v>0</v>
      </c>
      <c r="CP59" s="80">
        <f>SUMIF('KRM Sensitivities'!$C$4:$C$422,"="&amp;$A59,'KRM Sensitivities'!$CS$4:$CS$65536)</f>
        <v>0</v>
      </c>
      <c r="CQ59" s="80">
        <f>SUMIF('KRM Sensitivities'!$C$4:$C$422,"="&amp;$A59,'KRM Sensitivities'!$CT$4:$CT$65536)</f>
        <v>0</v>
      </c>
      <c r="CR59" s="80">
        <f>SUMIF('KRM Sensitivities'!$C$4:$C$422,"="&amp;$A59,'KRM Sensitivities'!$CU$4:$CU$65536)</f>
        <v>0</v>
      </c>
      <c r="CS59" s="80">
        <f>SUMIF('KRM Sensitivities'!$C$4:$C$422,"="&amp;$A59,'KRM Sensitivities'!$CV$4:$CV$65536)</f>
        <v>0</v>
      </c>
      <c r="CT59" s="80">
        <f>SUMIF('KRM Sensitivities'!$C$4:$C$422,"="&amp;$A59,'KRM Sensitivities'!$CW$4:$CW$65536)</f>
        <v>0</v>
      </c>
      <c r="CU59" s="80">
        <f>SUMIF('KRM Sensitivities'!$C$4:$C$422,"="&amp;$A59,'KRM Sensitivities'!$CX$4:$CX$65536)</f>
        <v>0</v>
      </c>
      <c r="CV59" s="80">
        <f>SUMIF('KRM Sensitivities'!$C$4:$C$422,"="&amp;$A59,'KRM Sensitivities'!$CY$4:$CY$65536)</f>
        <v>0</v>
      </c>
      <c r="CW59" s="80">
        <f>SUMIF('KRM Sensitivities'!$C$4:$C$422,"="&amp;$A59,'KRM Sensitivities'!$CZ$4:$CZ$65536)</f>
        <v>0</v>
      </c>
      <c r="CX59" s="80">
        <f>SUMIF('KRM Sensitivities'!$C$4:$C$422,"="&amp;$A59,'KRM Sensitivities'!$DA$4:$DA$65536)</f>
        <v>0</v>
      </c>
      <c r="CY59" s="80">
        <f>SUMIF('KRM Sensitivities'!$C$4:$C$422,"="&amp;$A59,'KRM Sensitivities'!$DB$4:$DB$65536)</f>
        <v>0</v>
      </c>
      <c r="CZ59" s="80">
        <f>SUMIF('KRM Sensitivities'!$C$4:$C$422,"="&amp;$A59,'KRM Sensitivities'!$DC$4:$DC$65536)</f>
        <v>0</v>
      </c>
      <c r="DA59" s="80">
        <f>SUMIF('KRM Sensitivities'!$C$4:$C$422,"="&amp;$A59,'KRM Sensitivities'!$DD$4:$DD$65536)</f>
        <v>0</v>
      </c>
      <c r="DB59" s="80">
        <f>SUMIF('KRM Sensitivities'!$C$4:$C$422,"="&amp;$A59,'KRM Sensitivities'!$DE$4:$DE$65536)</f>
        <v>0</v>
      </c>
      <c r="DC59" s="80">
        <f>SUMIF('KRM Sensitivities'!$C$4:$C$422,"="&amp;$A59,'KRM Sensitivities'!$DF$4:$DF$65536)</f>
        <v>0</v>
      </c>
      <c r="DD59" s="80">
        <f>SUMIF('KRM Sensitivities'!$C$4:$C$422,"="&amp;$A59,'KRM Sensitivities'!$DG$4:$DG$65536)</f>
        <v>0</v>
      </c>
      <c r="DE59" s="80">
        <f>SUMIF('KRM Sensitivities'!$C$4:$C$422,"="&amp;$A59,'KRM Sensitivities'!$DH$4:$DH$65536)</f>
        <v>0</v>
      </c>
      <c r="DF59" s="80">
        <f>SUMIF('KRM Sensitivities'!$C$4:$C$422,"="&amp;$A59,'KRM Sensitivities'!$DI$4:$DI$65536)</f>
        <v>0</v>
      </c>
      <c r="DG59" s="80">
        <f>SUMIF('KRM Sensitivities'!$C$4:$C$422,"="&amp;$A59,'KRM Sensitivities'!$DJ$4:$DJ$65536)</f>
        <v>0</v>
      </c>
      <c r="DH59" s="80">
        <f>SUMIF('KRM Sensitivities'!$C$4:$C$422,"="&amp;$A59,'KRM Sensitivities'!$DK$4:$DK$65536)</f>
        <v>0</v>
      </c>
      <c r="DI59" s="80">
        <f>SUMIF('KRM Sensitivities'!$C$4:$C$422,"="&amp;$A59,'KRM Sensitivities'!$DL$4:$DL$65536)</f>
        <v>0</v>
      </c>
      <c r="DJ59" s="80">
        <f>SUMIF('KRM Sensitivities'!$C$4:$C$422,"="&amp;$A59,'KRM Sensitivities'!$DM$4:$DM$65536)</f>
        <v>0</v>
      </c>
      <c r="DK59" s="80">
        <f>SUMIF('KRM Sensitivities'!$C$4:$C$422,"="&amp;$A59,'KRM Sensitivities'!$DN$4:$DN$65536)</f>
        <v>0</v>
      </c>
      <c r="DL59" s="80">
        <f>SUMIF('KRM Sensitivities'!$C$4:$C$422,"="&amp;$A59,'KRM Sensitivities'!$DO$4:$DO$65536)</f>
        <v>0</v>
      </c>
      <c r="DM59" s="80">
        <f>SUMIF('KRM Sensitivities'!$C$4:$C$422,"="&amp;$A59,'KRM Sensitivities'!$DP$4:$DP$65536)</f>
        <v>0</v>
      </c>
      <c r="DN59" s="80">
        <f>SUMIF('KRM Sensitivities'!$C$4:$C$422,"="&amp;$A59,'KRM Sensitivities'!$DQ$4:$DQ$65536)</f>
        <v>0</v>
      </c>
      <c r="DO59" s="80">
        <f>SUMIF('KRM Sensitivities'!$C$4:$C$422,"="&amp;$A59,'KRM Sensitivities'!$DR$4:$DR$65536)</f>
        <v>0</v>
      </c>
      <c r="DP59" s="80">
        <f>SUMIF('KRM Sensitivities'!$C$4:$C$422,"="&amp;$A59,'KRM Sensitivities'!$DS$4:$DS$65536)</f>
        <v>0</v>
      </c>
      <c r="DQ59" s="80">
        <f>SUMIF('KRM Sensitivities'!$C$4:$C$422,"="&amp;$A59,'KRM Sensitivities'!$DT$4:$DT$65536)</f>
        <v>-474.9</v>
      </c>
      <c r="DR59" s="61" t="str">
        <f t="shared" si="0"/>
        <v>CCB5Y</v>
      </c>
      <c r="DS59" s="61" t="str">
        <f t="shared" si="1"/>
        <v>CCBUSD5Y</v>
      </c>
    </row>
    <row r="60" spans="1:123" x14ac:dyDescent="0.2">
      <c r="A60">
        <v>440</v>
      </c>
      <c r="B60" t="s">
        <v>16</v>
      </c>
      <c r="C60" t="s">
        <v>369</v>
      </c>
      <c r="D60" t="s">
        <v>526</v>
      </c>
      <c r="E60" t="s">
        <v>523</v>
      </c>
      <c r="F60" t="s">
        <v>7</v>
      </c>
      <c r="G60">
        <v>0.168266</v>
      </c>
      <c r="H60">
        <v>0.41123599999999999</v>
      </c>
      <c r="I60" s="80">
        <f>SUMIF('KRM Sensitivities'!$C$4:$C$422,"="&amp;$A60,'KRM Sensitivities'!$L$4:$L$65536)</f>
        <v>13186.71</v>
      </c>
      <c r="J60" s="80">
        <f>SUMIF('KRM Sensitivities'!$C$4:$C$422,"="&amp;$A60,'KRM Sensitivities'!$M$4:$M$65536)</f>
        <v>13186.71</v>
      </c>
      <c r="K60" s="80">
        <f>SUMIF('KRM Sensitivities'!$C$4:$C$422,"="&amp;$A60,'KRM Sensitivities'!$N$4:$N$65536)</f>
        <v>13186.71</v>
      </c>
      <c r="L60" s="80">
        <f>SUMIF('KRM Sensitivities'!$C$4:$C$422,"="&amp;$A60,'KRM Sensitivities'!$O$4:$O$65536)</f>
        <v>13186.71</v>
      </c>
      <c r="M60" s="80">
        <f>SUMIF('KRM Sensitivities'!$C$4:$C$422,"="&amp;$A60,'KRM Sensitivities'!$P$4:$P$65536)</f>
        <v>13140.920000000002</v>
      </c>
      <c r="N60" s="80">
        <f>SUMIF('KRM Sensitivities'!$C$4:$C$422,"="&amp;$A60,'KRM Sensitivities'!$Q$4:$Q$65536)</f>
        <v>13105.910000000002</v>
      </c>
      <c r="O60" s="80">
        <f>SUMIF('KRM Sensitivities'!$C$4:$C$422,"="&amp;$A60,'KRM Sensitivities'!$R$4:$R$65536)</f>
        <v>0</v>
      </c>
      <c r="P60" s="80">
        <f>SUMIF('KRM Sensitivities'!$C$4:$C$422,"="&amp;$A60,'KRM Sensitivities'!$S$4:$S$65536)</f>
        <v>0</v>
      </c>
      <c r="Q60" s="80">
        <f>SUMIF('KRM Sensitivities'!$C$4:$C$422,"="&amp;$A60,'KRM Sensitivities'!$T$4:$T$65536)</f>
        <v>0</v>
      </c>
      <c r="R60" s="80">
        <f>SUMIF('KRM Sensitivities'!$C$4:$C$422,"="&amp;$A60,'KRM Sensitivities'!$U$4:$U$65536)</f>
        <v>0</v>
      </c>
      <c r="S60" s="80">
        <f>SUMIF('KRM Sensitivities'!$C$4:$C$422,"="&amp;$A60,'KRM Sensitivities'!$V$4:$V$65536)</f>
        <v>256.91000000000003</v>
      </c>
      <c r="T60" s="80">
        <f>SUMIF('KRM Sensitivities'!$C$4:$C$422,"="&amp;$A60,'KRM Sensitivities'!$W$4:$W$65536)</f>
        <v>256.91000000000003</v>
      </c>
      <c r="U60" s="80">
        <f>SUMIF('KRM Sensitivities'!$C$4:$C$422,"="&amp;$A60,'KRM Sensitivities'!$X$4:$X$65536)</f>
        <v>0</v>
      </c>
      <c r="V60" s="80">
        <f>SUMIF('KRM Sensitivities'!$C$4:$C$422,"="&amp;$A60,'KRM Sensitivities'!$Y$4:$Y$65536)</f>
        <v>0</v>
      </c>
      <c r="W60" s="80">
        <f>SUMIF('KRM Sensitivities'!$C$4:$C$422,"="&amp;$A60,'KRM Sensitivities'!$Z$4:$Z$65536)</f>
        <v>5039.2000000000007</v>
      </c>
      <c r="X60" s="80">
        <f>SUMIF('KRM Sensitivities'!$C$4:$C$422,"="&amp;$A60,'KRM Sensitivities'!$AA$4:$AA$65536)</f>
        <v>0</v>
      </c>
      <c r="Y60" s="80">
        <f>SUMIF('KRM Sensitivities'!$C$4:$C$422,"="&amp;$A60,'KRM Sensitivities'!$AB$4:$AB$65536)</f>
        <v>6340.18</v>
      </c>
      <c r="Z60" s="80">
        <f>SUMIF('KRM Sensitivities'!$C$4:$C$422,"="&amp;$A60,'KRM Sensitivities'!$AC$4:$AC$65536)</f>
        <v>7809.8</v>
      </c>
      <c r="AA60" s="80">
        <f>SUMIF('KRM Sensitivities'!$C$4:$C$422,"="&amp;$A60,'KRM Sensitivities'!$AD$4:$AD$65536)</f>
        <v>7560.38</v>
      </c>
      <c r="AB60" s="80">
        <f>SUMIF('KRM Sensitivities'!$C$4:$C$422,"="&amp;$A60,'KRM Sensitivities'!$AE$4:$AE$65536)</f>
        <v>249.42</v>
      </c>
      <c r="AC60" s="80">
        <f>SUMIF('KRM Sensitivities'!$C$4:$C$422,"="&amp;$A60,'KRM Sensitivities'!$AF$4:$AF$65536)</f>
        <v>0</v>
      </c>
      <c r="AD60" s="80">
        <f>SUMIF('KRM Sensitivities'!$C$4:$C$422,"="&amp;$A60,'KRM Sensitivities'!$AG$4:$AG$65536)</f>
        <v>0</v>
      </c>
      <c r="AE60" s="80">
        <f>SUMIF('KRM Sensitivities'!$C$4:$C$422,"="&amp;$A60,'KRM Sensitivities'!$AH$4:$AH$65536)</f>
        <v>0</v>
      </c>
      <c r="AF60" s="80">
        <f>SUMIF('KRM Sensitivities'!$C$4:$C$422,"="&amp;$A60,'KRM Sensitivities'!$AI$4:$AI$65536)</f>
        <v>0</v>
      </c>
      <c r="AG60" s="80">
        <f>SUMIF('KRM Sensitivities'!$C$4:$C$422,"="&amp;$A60,'KRM Sensitivities'!$AJ$4:$AJ$65536)</f>
        <v>0</v>
      </c>
      <c r="AH60" s="80">
        <f>SUMIF('KRM Sensitivities'!$C$4:$C$422,"="&amp;$A60,'KRM Sensitivities'!$AK$4:$AK$65536)</f>
        <v>0</v>
      </c>
      <c r="AI60" s="80">
        <f>SUMIF('KRM Sensitivities'!$C$4:$C$422,"="&amp;$A60,'KRM Sensitivities'!$AL$4:$AL$65536)</f>
        <v>0</v>
      </c>
      <c r="AJ60" s="80">
        <f>SUMIF('KRM Sensitivities'!$C$4:$C$422,"="&amp;$A60,'KRM Sensitivities'!$AM$4:$AM$65536)</f>
        <v>0</v>
      </c>
      <c r="AK60" s="80">
        <f>SUMIF('KRM Sensitivities'!$C$4:$C$422,"="&amp;$A60,'KRM Sensitivities'!$AN$4:$AN$65536)</f>
        <v>0</v>
      </c>
      <c r="AL60" s="80">
        <f>SUMIF('KRM Sensitivities'!$C$4:$C$422,"="&amp;$A60,'KRM Sensitivities'!$AO$4:$AO$65536)</f>
        <v>0</v>
      </c>
      <c r="AM60" s="80">
        <f>SUMIF('KRM Sensitivities'!$C$4:$C$422,"="&amp;$A60,'KRM Sensitivities'!$AP$4:$AP$65536)</f>
        <v>0</v>
      </c>
      <c r="AN60" s="80">
        <f>SUMIF('KRM Sensitivities'!$C$4:$C$422,"="&amp;$A60,'KRM Sensitivities'!$AQ$4:$AQ$65536)</f>
        <v>0</v>
      </c>
      <c r="AO60" s="80">
        <f>SUMIF('KRM Sensitivities'!$C$4:$C$422,"="&amp;$A60,'KRM Sensitivities'!$AR$4:$AR$65536)</f>
        <v>0</v>
      </c>
      <c r="AP60" s="80">
        <f>SUMIF('KRM Sensitivities'!$C$4:$C$422,"="&amp;$A60,'KRM Sensitivities'!$AS$4:$AS$65536)</f>
        <v>0</v>
      </c>
      <c r="AQ60" s="80">
        <f>SUMIF('KRM Sensitivities'!$C$4:$C$422,"="&amp;$A60,'KRM Sensitivities'!$AT$4:$AT$65536)</f>
        <v>0</v>
      </c>
      <c r="AR60" s="80">
        <f>SUMIF('KRM Sensitivities'!$C$4:$C$422,"="&amp;$A60,'KRM Sensitivities'!$AU$4:$AU$65536)</f>
        <v>35.01</v>
      </c>
      <c r="AS60" s="80">
        <f>SUMIF('KRM Sensitivities'!$C$4:$C$422,"="&amp;$A60,'KRM Sensitivities'!$AV$4:$AV$65536)</f>
        <v>0</v>
      </c>
      <c r="AT60" s="80">
        <f>SUMIF('KRM Sensitivities'!$C$4:$C$422,"="&amp;$A60,'KRM Sensitivities'!$AW$4:$AW$65536)</f>
        <v>0</v>
      </c>
      <c r="AU60" s="80">
        <f>SUMIF('KRM Sensitivities'!$C$4:$C$422,"="&amp;$A60,'KRM Sensitivities'!$AX$4:$AX$65536)</f>
        <v>0</v>
      </c>
      <c r="AV60" s="80">
        <f>SUMIF('KRM Sensitivities'!$C$4:$C$422,"="&amp;$A60,'KRM Sensitivities'!$AY$4:$AY$65536)</f>
        <v>0</v>
      </c>
      <c r="AW60" s="80">
        <f>SUMIF('KRM Sensitivities'!$C$4:$C$422,"="&amp;$A60,'KRM Sensitivities'!$AZ$4:$AZ$65536)</f>
        <v>0</v>
      </c>
      <c r="AX60" s="80">
        <f>SUMIF('KRM Sensitivities'!$C$4:$C$422,"="&amp;$A60,'KRM Sensitivities'!$BA$4:$BA$65536)</f>
        <v>0</v>
      </c>
      <c r="AY60" s="80">
        <f>SUMIF('KRM Sensitivities'!$C$4:$C$422,"="&amp;$A60,'KRM Sensitivities'!$BB$4:$BB$65536)</f>
        <v>35.01</v>
      </c>
      <c r="AZ60" s="80">
        <f>SUMIF('KRM Sensitivities'!$C$4:$C$422,"="&amp;$A60,'KRM Sensitivities'!$BC$4:$BC$65536)</f>
        <v>35.01</v>
      </c>
      <c r="BA60" s="80">
        <f>SUMIF('KRM Sensitivities'!$C$4:$C$422,"="&amp;$A60,'KRM Sensitivities'!$BD$4:$BD$65536)</f>
        <v>0</v>
      </c>
      <c r="BB60" s="80">
        <f>SUMIF('KRM Sensitivities'!$C$4:$C$422,"="&amp;$A60,'KRM Sensitivities'!$BE$4:$BE$65536)</f>
        <v>0</v>
      </c>
      <c r="BC60" s="80">
        <f>SUMIF('KRM Sensitivities'!$C$4:$C$422,"="&amp;$A60,'KRM Sensitivities'!$BF$4:$BF$65536)</f>
        <v>0</v>
      </c>
      <c r="BD60" s="80">
        <f>SUMIF('KRM Sensitivities'!$C$4:$C$422,"="&amp;$A60,'KRM Sensitivities'!$BG$4:$BG$65536)</f>
        <v>45.789999999997676</v>
      </c>
      <c r="BE60" s="80">
        <f>SUMIF('KRM Sensitivities'!$C$4:$C$422,"="&amp;$A60,'KRM Sensitivities'!$BH$4:$BH$65536)</f>
        <v>0</v>
      </c>
      <c r="BF60" s="80">
        <f>SUMIF('KRM Sensitivities'!$C$4:$C$422,"="&amp;$A60,'KRM Sensitivities'!$BI$4:$BI$65536)</f>
        <v>0</v>
      </c>
      <c r="BG60" s="80">
        <f>SUMIF('KRM Sensitivities'!$C$4:$C$422,"="&amp;$A60,'KRM Sensitivities'!$BJ$4:$BJ$65536)</f>
        <v>0</v>
      </c>
      <c r="BH60" s="80">
        <f>SUMIF('KRM Sensitivities'!$C$4:$C$422,"="&amp;$A60,'KRM Sensitivities'!$BL$4:$BL$65536)</f>
        <v>0</v>
      </c>
      <c r="BI60" s="80">
        <f>SUMIF('KRM Sensitivities'!$C$4:$C$422,"="&amp;$A60,'KRM Sensitivities'!$BM$4:$BM$65536)</f>
        <v>0</v>
      </c>
      <c r="BJ60" s="80">
        <f>SUMIF('KRM Sensitivities'!$C$4:$C$422,"="&amp;$A60,'KRM Sensitivities'!$BK$4:$BK$65536)</f>
        <v>0</v>
      </c>
      <c r="BK60" s="80">
        <f>SUMIF('KRM Sensitivities'!$C$4:$C$422,"="&amp;$A60,'KRM Sensitivities'!$BN$4:$BN$65536)</f>
        <v>0</v>
      </c>
      <c r="BL60" s="80">
        <f>SUMIF('KRM Sensitivities'!$C$4:$C$422,"="&amp;$A60,'KRM Sensitivities'!$BO$4:$BO$65536)</f>
        <v>45.789999999997676</v>
      </c>
      <c r="BM60" s="80">
        <f>SUMIF('KRM Sensitivities'!$C$4:$C$422,"="&amp;$A60,'KRM Sensitivities'!$BP$4:$BP$65536)</f>
        <v>27648.66</v>
      </c>
      <c r="BN60" s="80">
        <f>SUMIF('KRM Sensitivities'!$C$4:$C$422,"="&amp;$A60,'KRM Sensitivities'!$BQ$4:$BQ$65536)</f>
        <v>27648.66</v>
      </c>
      <c r="BO60" s="80">
        <f>SUMIF('KRM Sensitivities'!$C$4:$C$422,"="&amp;$A60,'KRM Sensitivities'!$BR$4:$BR$65536)</f>
        <v>0</v>
      </c>
      <c r="BP60" s="80">
        <f>SUMIF('KRM Sensitivities'!$C$4:$C$422,"="&amp;$A60,'KRM Sensitivities'!$BS$4:$BS$65536)</f>
        <v>0</v>
      </c>
      <c r="BQ60" s="80">
        <f>SUMIF('KRM Sensitivities'!$C$4:$C$422,"="&amp;$A60,'KRM Sensitivities'!$BT$4:$BT$65536)</f>
        <v>0</v>
      </c>
      <c r="BR60" s="80">
        <f>SUMIF('KRM Sensitivities'!$C$4:$C$422,"="&amp;$A60,'KRM Sensitivities'!$BU$4:$BU$65536)</f>
        <v>0</v>
      </c>
      <c r="BS60" s="80">
        <f>SUMIF('KRM Sensitivities'!$C$4:$C$422,"="&amp;$A60,'KRM Sensitivities'!$BV$4:$BV$65536)</f>
        <v>0</v>
      </c>
      <c r="BT60" s="80">
        <f>SUMIF('KRM Sensitivities'!$C$4:$C$422,"="&amp;$A60,'KRM Sensitivities'!$BW$4:$BW$65536)</f>
        <v>0</v>
      </c>
      <c r="BU60" s="80">
        <f>SUMIF('KRM Sensitivities'!$C$4:$C$422,"="&amp;$A60,'KRM Sensitivities'!$BX$4:$BX$65536)</f>
        <v>0</v>
      </c>
      <c r="BV60" s="80">
        <f>SUMIF('KRM Sensitivities'!$C$4:$C$422,"="&amp;$A60,'KRM Sensitivities'!$BY$4:$BY$65536)</f>
        <v>-27636.54</v>
      </c>
      <c r="BW60" s="80">
        <f>SUMIF('KRM Sensitivities'!$C$4:$C$422,"="&amp;$A60,'KRM Sensitivities'!$BZ$4:$BZ$65536)</f>
        <v>-27636.54</v>
      </c>
      <c r="BX60" s="80">
        <f>SUMIF('KRM Sensitivities'!$C$4:$C$422,"="&amp;$A60,'KRM Sensitivities'!$CA$4:$CA$65536)</f>
        <v>0</v>
      </c>
      <c r="BY60" s="80">
        <f>SUMIF('KRM Sensitivities'!$C$4:$C$422,"="&amp;$A60,'KRM Sensitivities'!$CB$4:$CB$65536)</f>
        <v>244.94</v>
      </c>
      <c r="BZ60" s="80">
        <f>SUMIF('KRM Sensitivities'!$C$4:$C$422,"="&amp;$A60,'KRM Sensitivities'!$CC$4:$CC$65536)</f>
        <v>244.94</v>
      </c>
      <c r="CA60" s="80">
        <f>SUMIF('KRM Sensitivities'!$C$4:$C$422,"="&amp;$A60,'KRM Sensitivities'!$CD$4:$CD$65536)</f>
        <v>0</v>
      </c>
      <c r="CB60" s="80">
        <f>SUMIF('KRM Sensitivities'!$C$4:$C$422,"="&amp;$A60,'KRM Sensitivities'!$CE$4:$CE$65536)</f>
        <v>-220.25</v>
      </c>
      <c r="CC60" s="80">
        <f>SUMIF('KRM Sensitivities'!$C$4:$C$422,"="&amp;$A60,'KRM Sensitivities'!$CF$4:$CF$65536)</f>
        <v>-220.25</v>
      </c>
      <c r="CD60" s="80">
        <f>SUMIF('KRM Sensitivities'!$C$4:$C$422,"="&amp;$A60,'KRM Sensitivities'!$CG$4:$CG$65536)</f>
        <v>0</v>
      </c>
      <c r="CE60" s="80">
        <f>SUMIF('KRM Sensitivities'!$C$4:$C$422,"="&amp;$A60,'KRM Sensitivities'!$CH$4:$CH$65536)</f>
        <v>0</v>
      </c>
      <c r="CF60" s="80">
        <f>SUMIF('KRM Sensitivities'!$C$4:$C$422,"="&amp;$A60,'KRM Sensitivities'!$CI$4:$CI$65536)</f>
        <v>0</v>
      </c>
      <c r="CG60" s="80">
        <f>SUMIF('KRM Sensitivities'!$C$4:$C$422,"="&amp;$A60,'KRM Sensitivities'!$CJ$4:$CJ$65536)</f>
        <v>0</v>
      </c>
      <c r="CH60" s="80">
        <f>SUMIF('KRM Sensitivities'!$C$4:$C$422,"="&amp;$A60,'KRM Sensitivities'!$CK$4:$CK$65536)</f>
        <v>0</v>
      </c>
      <c r="CI60" s="80">
        <f>SUMIF('KRM Sensitivities'!$C$4:$C$422,"="&amp;$A60,'KRM Sensitivities'!$CL$4:$CL$65536)</f>
        <v>0</v>
      </c>
      <c r="CJ60" s="80">
        <f>SUMIF('KRM Sensitivities'!$C$4:$C$422,"="&amp;$A60,'KRM Sensitivities'!$CM$4:$CM$65536)</f>
        <v>0</v>
      </c>
      <c r="CK60" s="80">
        <f>SUMIF('KRM Sensitivities'!$C$4:$C$422,"="&amp;$A60,'KRM Sensitivities'!$CN$4:$CN$65536)</f>
        <v>8.98</v>
      </c>
      <c r="CL60" s="80">
        <f>SUMIF('KRM Sensitivities'!$C$4:$C$422,"="&amp;$A60,'KRM Sensitivities'!$CO$4:$CO$65536)</f>
        <v>8.98</v>
      </c>
      <c r="CM60" s="80">
        <f>SUMIF('KRM Sensitivities'!$C$4:$C$422,"="&amp;$A60,'KRM Sensitivities'!$CP$4:$CP$65536)</f>
        <v>0</v>
      </c>
      <c r="CN60" s="80">
        <f>SUMIF('KRM Sensitivities'!$C$4:$C$422,"="&amp;$A60,'KRM Sensitivities'!$CQ$4:$CQ$65536)</f>
        <v>0</v>
      </c>
      <c r="CO60" s="80">
        <f>SUMIF('KRM Sensitivities'!$C$4:$C$422,"="&amp;$A60,'KRM Sensitivities'!$CR$4:$CR$65536)</f>
        <v>0</v>
      </c>
      <c r="CP60" s="80">
        <f>SUMIF('KRM Sensitivities'!$C$4:$C$422,"="&amp;$A60,'KRM Sensitivities'!$CS$4:$CS$65536)</f>
        <v>0</v>
      </c>
      <c r="CQ60" s="80">
        <f>SUMIF('KRM Sensitivities'!$C$4:$C$422,"="&amp;$A60,'KRM Sensitivities'!$CT$4:$CT$65536)</f>
        <v>0</v>
      </c>
      <c r="CR60" s="80">
        <f>SUMIF('KRM Sensitivities'!$C$4:$C$422,"="&amp;$A60,'KRM Sensitivities'!$CU$4:$CU$65536)</f>
        <v>0</v>
      </c>
      <c r="CS60" s="80">
        <f>SUMIF('KRM Sensitivities'!$C$4:$C$422,"="&amp;$A60,'KRM Sensitivities'!$CV$4:$CV$65536)</f>
        <v>0</v>
      </c>
      <c r="CT60" s="80">
        <f>SUMIF('KRM Sensitivities'!$C$4:$C$422,"="&amp;$A60,'KRM Sensitivities'!$CW$4:$CW$65536)</f>
        <v>0</v>
      </c>
      <c r="CU60" s="80">
        <f>SUMIF('KRM Sensitivities'!$C$4:$C$422,"="&amp;$A60,'KRM Sensitivities'!$CX$4:$CX$65536)</f>
        <v>0</v>
      </c>
      <c r="CV60" s="80">
        <f>SUMIF('KRM Sensitivities'!$C$4:$C$422,"="&amp;$A60,'KRM Sensitivities'!$CY$4:$CY$65536)</f>
        <v>0</v>
      </c>
      <c r="CW60" s="80">
        <f>SUMIF('KRM Sensitivities'!$C$4:$C$422,"="&amp;$A60,'KRM Sensitivities'!$CZ$4:$CZ$65536)</f>
        <v>0</v>
      </c>
      <c r="CX60" s="80">
        <f>SUMIF('KRM Sensitivities'!$C$4:$C$422,"="&amp;$A60,'KRM Sensitivities'!$DA$4:$DA$65536)</f>
        <v>0</v>
      </c>
      <c r="CY60" s="80">
        <f>SUMIF('KRM Sensitivities'!$C$4:$C$422,"="&amp;$A60,'KRM Sensitivities'!$DB$4:$DB$65536)</f>
        <v>0</v>
      </c>
      <c r="CZ60" s="80">
        <f>SUMIF('KRM Sensitivities'!$C$4:$C$422,"="&amp;$A60,'KRM Sensitivities'!$DC$4:$DC$65536)</f>
        <v>0</v>
      </c>
      <c r="DA60" s="80">
        <f>SUMIF('KRM Sensitivities'!$C$4:$C$422,"="&amp;$A60,'KRM Sensitivities'!$DD$4:$DD$65536)</f>
        <v>0</v>
      </c>
      <c r="DB60" s="80">
        <f>SUMIF('KRM Sensitivities'!$C$4:$C$422,"="&amp;$A60,'KRM Sensitivities'!$DE$4:$DE$65536)</f>
        <v>0</v>
      </c>
      <c r="DC60" s="80">
        <f>SUMIF('KRM Sensitivities'!$C$4:$C$422,"="&amp;$A60,'KRM Sensitivities'!$DF$4:$DF$65536)</f>
        <v>0</v>
      </c>
      <c r="DD60" s="80">
        <f>SUMIF('KRM Sensitivities'!$C$4:$C$422,"="&amp;$A60,'KRM Sensitivities'!$DG$4:$DG$65536)</f>
        <v>0</v>
      </c>
      <c r="DE60" s="80">
        <f>SUMIF('KRM Sensitivities'!$C$4:$C$422,"="&amp;$A60,'KRM Sensitivities'!$DH$4:$DH$65536)</f>
        <v>0</v>
      </c>
      <c r="DF60" s="80">
        <f>SUMIF('KRM Sensitivities'!$C$4:$C$422,"="&amp;$A60,'KRM Sensitivities'!$DI$4:$DI$65536)</f>
        <v>0</v>
      </c>
      <c r="DG60" s="80">
        <f>SUMIF('KRM Sensitivities'!$C$4:$C$422,"="&amp;$A60,'KRM Sensitivities'!$DJ$4:$DJ$65536)</f>
        <v>0</v>
      </c>
      <c r="DH60" s="80">
        <f>SUMIF('KRM Sensitivities'!$C$4:$C$422,"="&amp;$A60,'KRM Sensitivities'!$DK$4:$DK$65536)</f>
        <v>0</v>
      </c>
      <c r="DI60" s="80">
        <f>SUMIF('KRM Sensitivities'!$C$4:$C$422,"="&amp;$A60,'KRM Sensitivities'!$DL$4:$DL$65536)</f>
        <v>0</v>
      </c>
      <c r="DJ60" s="80">
        <f>SUMIF('KRM Sensitivities'!$C$4:$C$422,"="&amp;$A60,'KRM Sensitivities'!$DM$4:$DM$65536)</f>
        <v>0</v>
      </c>
      <c r="DK60" s="80">
        <f>SUMIF('KRM Sensitivities'!$C$4:$C$422,"="&amp;$A60,'KRM Sensitivities'!$DN$4:$DN$65536)</f>
        <v>0</v>
      </c>
      <c r="DL60" s="80">
        <f>SUMIF('KRM Sensitivities'!$C$4:$C$422,"="&amp;$A60,'KRM Sensitivities'!$DO$4:$DO$65536)</f>
        <v>0</v>
      </c>
      <c r="DM60" s="80">
        <f>SUMIF('KRM Sensitivities'!$C$4:$C$422,"="&amp;$A60,'KRM Sensitivities'!$DP$4:$DP$65536)</f>
        <v>0</v>
      </c>
      <c r="DN60" s="80">
        <f>SUMIF('KRM Sensitivities'!$C$4:$C$422,"="&amp;$A60,'KRM Sensitivities'!$DQ$4:$DQ$65536)</f>
        <v>0</v>
      </c>
      <c r="DO60" s="80">
        <f>SUMIF('KRM Sensitivities'!$C$4:$C$422,"="&amp;$A60,'KRM Sensitivities'!$DR$4:$DR$65536)</f>
        <v>0</v>
      </c>
      <c r="DP60" s="80">
        <f>SUMIF('KRM Sensitivities'!$C$4:$C$422,"="&amp;$A60,'KRM Sensitivities'!$DS$4:$DS$65536)</f>
        <v>0</v>
      </c>
      <c r="DQ60" s="80">
        <f>SUMIF('KRM Sensitivities'!$C$4:$C$422,"="&amp;$A60,'KRM Sensitivities'!$DT$4:$DT$65536)</f>
        <v>-1300.98</v>
      </c>
      <c r="DR60" s="61" t="str">
        <f t="shared" si="0"/>
        <v>CCB7Y</v>
      </c>
      <c r="DS60" s="61" t="str">
        <f t="shared" si="1"/>
        <v>CCBUSD7Y</v>
      </c>
    </row>
    <row r="61" spans="1:123" x14ac:dyDescent="0.2">
      <c r="A61">
        <v>441</v>
      </c>
      <c r="B61" t="s">
        <v>16</v>
      </c>
      <c r="C61" t="s">
        <v>369</v>
      </c>
      <c r="D61" t="s">
        <v>526</v>
      </c>
      <c r="E61" t="s">
        <v>523</v>
      </c>
      <c r="F61" t="s">
        <v>8</v>
      </c>
      <c r="G61">
        <v>0.16292100000000001</v>
      </c>
      <c r="H61">
        <v>0.39711600000000002</v>
      </c>
      <c r="I61" s="80">
        <f>SUMIF('KRM Sensitivities'!$C$4:$C$422,"="&amp;$A61,'KRM Sensitivities'!$L$4:$L$65536)</f>
        <v>14375.750000000002</v>
      </c>
      <c r="J61" s="80">
        <f>SUMIF('KRM Sensitivities'!$C$4:$C$422,"="&amp;$A61,'KRM Sensitivities'!$M$4:$M$65536)</f>
        <v>14375.750000000002</v>
      </c>
      <c r="K61" s="80">
        <f>SUMIF('KRM Sensitivities'!$C$4:$C$422,"="&amp;$A61,'KRM Sensitivities'!$N$4:$N$65536)</f>
        <v>14375.750000000002</v>
      </c>
      <c r="L61" s="80">
        <f>SUMIF('KRM Sensitivities'!$C$4:$C$422,"="&amp;$A61,'KRM Sensitivities'!$O$4:$O$65536)</f>
        <v>14375.750000000002</v>
      </c>
      <c r="M61" s="80">
        <f>SUMIF('KRM Sensitivities'!$C$4:$C$422,"="&amp;$A61,'KRM Sensitivities'!$P$4:$P$65536)</f>
        <v>14410.040000000003</v>
      </c>
      <c r="N61" s="80">
        <f>SUMIF('KRM Sensitivities'!$C$4:$C$422,"="&amp;$A61,'KRM Sensitivities'!$Q$4:$Q$65536)</f>
        <v>14367.480000000001</v>
      </c>
      <c r="O61" s="80">
        <f>SUMIF('KRM Sensitivities'!$C$4:$C$422,"="&amp;$A61,'KRM Sensitivities'!$R$4:$R$65536)</f>
        <v>0</v>
      </c>
      <c r="P61" s="80">
        <f>SUMIF('KRM Sensitivities'!$C$4:$C$422,"="&amp;$A61,'KRM Sensitivities'!$S$4:$S$65536)</f>
        <v>0</v>
      </c>
      <c r="Q61" s="80">
        <f>SUMIF('KRM Sensitivities'!$C$4:$C$422,"="&amp;$A61,'KRM Sensitivities'!$T$4:$T$65536)</f>
        <v>0</v>
      </c>
      <c r="R61" s="80">
        <f>SUMIF('KRM Sensitivities'!$C$4:$C$422,"="&amp;$A61,'KRM Sensitivities'!$U$4:$U$65536)</f>
        <v>0</v>
      </c>
      <c r="S61" s="80">
        <f>SUMIF('KRM Sensitivities'!$C$4:$C$422,"="&amp;$A61,'KRM Sensitivities'!$V$4:$V$65536)</f>
        <v>64.94</v>
      </c>
      <c r="T61" s="80">
        <f>SUMIF('KRM Sensitivities'!$C$4:$C$422,"="&amp;$A61,'KRM Sensitivities'!$W$4:$W$65536)</f>
        <v>64.94</v>
      </c>
      <c r="U61" s="80">
        <f>SUMIF('KRM Sensitivities'!$C$4:$C$422,"="&amp;$A61,'KRM Sensitivities'!$X$4:$X$65536)</f>
        <v>0</v>
      </c>
      <c r="V61" s="80">
        <f>SUMIF('KRM Sensitivities'!$C$4:$C$422,"="&amp;$A61,'KRM Sensitivities'!$Y$4:$Y$65536)</f>
        <v>0</v>
      </c>
      <c r="W61" s="80">
        <f>SUMIF('KRM Sensitivities'!$C$4:$C$422,"="&amp;$A61,'KRM Sensitivities'!$Z$4:$Z$65536)</f>
        <v>6730.5300000000007</v>
      </c>
      <c r="X61" s="80">
        <f>SUMIF('KRM Sensitivities'!$C$4:$C$422,"="&amp;$A61,'KRM Sensitivities'!$AA$4:$AA$65536)</f>
        <v>0</v>
      </c>
      <c r="Y61" s="80">
        <f>SUMIF('KRM Sensitivities'!$C$4:$C$422,"="&amp;$A61,'KRM Sensitivities'!$AB$4:$AB$65536)</f>
        <v>13533.77</v>
      </c>
      <c r="Z61" s="80">
        <f>SUMIF('KRM Sensitivities'!$C$4:$C$422,"="&amp;$A61,'KRM Sensitivities'!$AC$4:$AC$65536)</f>
        <v>7572.0099999999993</v>
      </c>
      <c r="AA61" s="80">
        <f>SUMIF('KRM Sensitivities'!$C$4:$C$422,"="&amp;$A61,'KRM Sensitivities'!$AD$4:$AD$65536)</f>
        <v>8555.8799999999992</v>
      </c>
      <c r="AB61" s="80">
        <f>SUMIF('KRM Sensitivities'!$C$4:$C$422,"="&amp;$A61,'KRM Sensitivities'!$AE$4:$AE$65536)</f>
        <v>-983.87</v>
      </c>
      <c r="AC61" s="80">
        <f>SUMIF('KRM Sensitivities'!$C$4:$C$422,"="&amp;$A61,'KRM Sensitivities'!$AF$4:$AF$65536)</f>
        <v>0</v>
      </c>
      <c r="AD61" s="80">
        <f>SUMIF('KRM Sensitivities'!$C$4:$C$422,"="&amp;$A61,'KRM Sensitivities'!$AG$4:$AG$65536)</f>
        <v>0</v>
      </c>
      <c r="AE61" s="80">
        <f>SUMIF('KRM Sensitivities'!$C$4:$C$422,"="&amp;$A61,'KRM Sensitivities'!$AH$4:$AH$65536)</f>
        <v>0</v>
      </c>
      <c r="AF61" s="80">
        <f>SUMIF('KRM Sensitivities'!$C$4:$C$422,"="&amp;$A61,'KRM Sensitivities'!$AI$4:$AI$65536)</f>
        <v>0</v>
      </c>
      <c r="AG61" s="80">
        <f>SUMIF('KRM Sensitivities'!$C$4:$C$422,"="&amp;$A61,'KRM Sensitivities'!$AJ$4:$AJ$65536)</f>
        <v>0</v>
      </c>
      <c r="AH61" s="80">
        <f>SUMIF('KRM Sensitivities'!$C$4:$C$422,"="&amp;$A61,'KRM Sensitivities'!$AK$4:$AK$65536)</f>
        <v>0</v>
      </c>
      <c r="AI61" s="80">
        <f>SUMIF('KRM Sensitivities'!$C$4:$C$422,"="&amp;$A61,'KRM Sensitivities'!$AL$4:$AL$65536)</f>
        <v>0</v>
      </c>
      <c r="AJ61" s="80">
        <f>SUMIF('KRM Sensitivities'!$C$4:$C$422,"="&amp;$A61,'KRM Sensitivities'!$AM$4:$AM$65536)</f>
        <v>0</v>
      </c>
      <c r="AK61" s="80">
        <f>SUMIF('KRM Sensitivities'!$C$4:$C$422,"="&amp;$A61,'KRM Sensitivities'!$AN$4:$AN$65536)</f>
        <v>0</v>
      </c>
      <c r="AL61" s="80">
        <f>SUMIF('KRM Sensitivities'!$C$4:$C$422,"="&amp;$A61,'KRM Sensitivities'!$AO$4:$AO$65536)</f>
        <v>0</v>
      </c>
      <c r="AM61" s="80">
        <f>SUMIF('KRM Sensitivities'!$C$4:$C$422,"="&amp;$A61,'KRM Sensitivities'!$AP$4:$AP$65536)</f>
        <v>0</v>
      </c>
      <c r="AN61" s="80">
        <f>SUMIF('KRM Sensitivities'!$C$4:$C$422,"="&amp;$A61,'KRM Sensitivities'!$AQ$4:$AQ$65536)</f>
        <v>0</v>
      </c>
      <c r="AO61" s="80">
        <f>SUMIF('KRM Sensitivities'!$C$4:$C$422,"="&amp;$A61,'KRM Sensitivities'!$AR$4:$AR$65536)</f>
        <v>0</v>
      </c>
      <c r="AP61" s="80">
        <f>SUMIF('KRM Sensitivities'!$C$4:$C$422,"="&amp;$A61,'KRM Sensitivities'!$AS$4:$AS$65536)</f>
        <v>0</v>
      </c>
      <c r="AQ61" s="80">
        <f>SUMIF('KRM Sensitivities'!$C$4:$C$422,"="&amp;$A61,'KRM Sensitivities'!$AT$4:$AT$65536)</f>
        <v>0</v>
      </c>
      <c r="AR61" s="80">
        <f>SUMIF('KRM Sensitivities'!$C$4:$C$422,"="&amp;$A61,'KRM Sensitivities'!$AU$4:$AU$65536)</f>
        <v>42.56</v>
      </c>
      <c r="AS61" s="80">
        <f>SUMIF('KRM Sensitivities'!$C$4:$C$422,"="&amp;$A61,'KRM Sensitivities'!$AV$4:$AV$65536)</f>
        <v>0</v>
      </c>
      <c r="AT61" s="80">
        <f>SUMIF('KRM Sensitivities'!$C$4:$C$422,"="&amp;$A61,'KRM Sensitivities'!$AW$4:$AW$65536)</f>
        <v>0</v>
      </c>
      <c r="AU61" s="80">
        <f>SUMIF('KRM Sensitivities'!$C$4:$C$422,"="&amp;$A61,'KRM Sensitivities'!$AX$4:$AX$65536)</f>
        <v>0</v>
      </c>
      <c r="AV61" s="80">
        <f>SUMIF('KRM Sensitivities'!$C$4:$C$422,"="&amp;$A61,'KRM Sensitivities'!$AY$4:$AY$65536)</f>
        <v>0</v>
      </c>
      <c r="AW61" s="80">
        <f>SUMIF('KRM Sensitivities'!$C$4:$C$422,"="&amp;$A61,'KRM Sensitivities'!$AZ$4:$AZ$65536)</f>
        <v>0</v>
      </c>
      <c r="AX61" s="80">
        <f>SUMIF('KRM Sensitivities'!$C$4:$C$422,"="&amp;$A61,'KRM Sensitivities'!$BA$4:$BA$65536)</f>
        <v>0</v>
      </c>
      <c r="AY61" s="80">
        <f>SUMIF('KRM Sensitivities'!$C$4:$C$422,"="&amp;$A61,'KRM Sensitivities'!$BB$4:$BB$65536)</f>
        <v>42.56</v>
      </c>
      <c r="AZ61" s="80">
        <f>SUMIF('KRM Sensitivities'!$C$4:$C$422,"="&amp;$A61,'KRM Sensitivities'!$BC$4:$BC$65536)</f>
        <v>42.56</v>
      </c>
      <c r="BA61" s="80">
        <f>SUMIF('KRM Sensitivities'!$C$4:$C$422,"="&amp;$A61,'KRM Sensitivities'!$BD$4:$BD$65536)</f>
        <v>0</v>
      </c>
      <c r="BB61" s="80">
        <f>SUMIF('KRM Sensitivities'!$C$4:$C$422,"="&amp;$A61,'KRM Sensitivities'!$BE$4:$BE$65536)</f>
        <v>0</v>
      </c>
      <c r="BC61" s="80">
        <f>SUMIF('KRM Sensitivities'!$C$4:$C$422,"="&amp;$A61,'KRM Sensitivities'!$BF$4:$BF$65536)</f>
        <v>0</v>
      </c>
      <c r="BD61" s="80">
        <f>SUMIF('KRM Sensitivities'!$C$4:$C$422,"="&amp;$A61,'KRM Sensitivities'!$BG$4:$BG$65536)</f>
        <v>-34.29000000000007</v>
      </c>
      <c r="BE61" s="80">
        <f>SUMIF('KRM Sensitivities'!$C$4:$C$422,"="&amp;$A61,'KRM Sensitivities'!$BH$4:$BH$65536)</f>
        <v>0</v>
      </c>
      <c r="BF61" s="80">
        <f>SUMIF('KRM Sensitivities'!$C$4:$C$422,"="&amp;$A61,'KRM Sensitivities'!$BI$4:$BI$65536)</f>
        <v>0</v>
      </c>
      <c r="BG61" s="80">
        <f>SUMIF('KRM Sensitivities'!$C$4:$C$422,"="&amp;$A61,'KRM Sensitivities'!$BJ$4:$BJ$65536)</f>
        <v>0</v>
      </c>
      <c r="BH61" s="80">
        <f>SUMIF('KRM Sensitivities'!$C$4:$C$422,"="&amp;$A61,'KRM Sensitivities'!$BL$4:$BL$65536)</f>
        <v>0</v>
      </c>
      <c r="BI61" s="80">
        <f>SUMIF('KRM Sensitivities'!$C$4:$C$422,"="&amp;$A61,'KRM Sensitivities'!$BM$4:$BM$65536)</f>
        <v>0</v>
      </c>
      <c r="BJ61" s="80">
        <f>SUMIF('KRM Sensitivities'!$C$4:$C$422,"="&amp;$A61,'KRM Sensitivities'!$BK$4:$BK$65536)</f>
        <v>0</v>
      </c>
      <c r="BK61" s="80">
        <f>SUMIF('KRM Sensitivities'!$C$4:$C$422,"="&amp;$A61,'KRM Sensitivities'!$BN$4:$BN$65536)</f>
        <v>0</v>
      </c>
      <c r="BL61" s="80">
        <f>SUMIF('KRM Sensitivities'!$C$4:$C$422,"="&amp;$A61,'KRM Sensitivities'!$BO$4:$BO$65536)</f>
        <v>-34.29000000000007</v>
      </c>
      <c r="BM61" s="80">
        <f>SUMIF('KRM Sensitivities'!$C$4:$C$422,"="&amp;$A61,'KRM Sensitivities'!$BP$4:$BP$65536)</f>
        <v>5050.42</v>
      </c>
      <c r="BN61" s="80">
        <f>SUMIF('KRM Sensitivities'!$C$4:$C$422,"="&amp;$A61,'KRM Sensitivities'!$BQ$4:$BQ$65536)</f>
        <v>5050.42</v>
      </c>
      <c r="BO61" s="80">
        <f>SUMIF('KRM Sensitivities'!$C$4:$C$422,"="&amp;$A61,'KRM Sensitivities'!$BR$4:$BR$65536)</f>
        <v>0</v>
      </c>
      <c r="BP61" s="80">
        <f>SUMIF('KRM Sensitivities'!$C$4:$C$422,"="&amp;$A61,'KRM Sensitivities'!$BS$4:$BS$65536)</f>
        <v>0</v>
      </c>
      <c r="BQ61" s="80">
        <f>SUMIF('KRM Sensitivities'!$C$4:$C$422,"="&amp;$A61,'KRM Sensitivities'!$BT$4:$BT$65536)</f>
        <v>0</v>
      </c>
      <c r="BR61" s="80">
        <f>SUMIF('KRM Sensitivities'!$C$4:$C$422,"="&amp;$A61,'KRM Sensitivities'!$BU$4:$BU$65536)</f>
        <v>0</v>
      </c>
      <c r="BS61" s="80">
        <f>SUMIF('KRM Sensitivities'!$C$4:$C$422,"="&amp;$A61,'KRM Sensitivities'!$BV$4:$BV$65536)</f>
        <v>0</v>
      </c>
      <c r="BT61" s="80">
        <f>SUMIF('KRM Sensitivities'!$C$4:$C$422,"="&amp;$A61,'KRM Sensitivities'!$BW$4:$BW$65536)</f>
        <v>0</v>
      </c>
      <c r="BU61" s="80">
        <f>SUMIF('KRM Sensitivities'!$C$4:$C$422,"="&amp;$A61,'KRM Sensitivities'!$BX$4:$BX$65536)</f>
        <v>0</v>
      </c>
      <c r="BV61" s="80">
        <f>SUMIF('KRM Sensitivities'!$C$4:$C$422,"="&amp;$A61,'KRM Sensitivities'!$BY$4:$BY$65536)</f>
        <v>-5049.5200000000004</v>
      </c>
      <c r="BW61" s="80">
        <f>SUMIF('KRM Sensitivities'!$C$4:$C$422,"="&amp;$A61,'KRM Sensitivities'!$BZ$4:$BZ$65536)</f>
        <v>-5049.5200000000004</v>
      </c>
      <c r="BX61" s="80">
        <f>SUMIF('KRM Sensitivities'!$C$4:$C$422,"="&amp;$A61,'KRM Sensitivities'!$CA$4:$CA$65536)</f>
        <v>0</v>
      </c>
      <c r="BY61" s="80">
        <f>SUMIF('KRM Sensitivities'!$C$4:$C$422,"="&amp;$A61,'KRM Sensitivities'!$CB$4:$CB$65536)</f>
        <v>111.92</v>
      </c>
      <c r="BZ61" s="80">
        <f>SUMIF('KRM Sensitivities'!$C$4:$C$422,"="&amp;$A61,'KRM Sensitivities'!$CC$4:$CC$65536)</f>
        <v>111.92</v>
      </c>
      <c r="CA61" s="80">
        <f>SUMIF('KRM Sensitivities'!$C$4:$C$422,"="&amp;$A61,'KRM Sensitivities'!$CD$4:$CD$65536)</f>
        <v>0</v>
      </c>
      <c r="CB61" s="80">
        <f>SUMIF('KRM Sensitivities'!$C$4:$C$422,"="&amp;$A61,'KRM Sensitivities'!$CE$4:$CE$65536)</f>
        <v>-144.24</v>
      </c>
      <c r="CC61" s="80">
        <f>SUMIF('KRM Sensitivities'!$C$4:$C$422,"="&amp;$A61,'KRM Sensitivities'!$CF$4:$CF$65536)</f>
        <v>-144.24</v>
      </c>
      <c r="CD61" s="80">
        <f>SUMIF('KRM Sensitivities'!$C$4:$C$422,"="&amp;$A61,'KRM Sensitivities'!$CG$4:$CG$65536)</f>
        <v>0</v>
      </c>
      <c r="CE61" s="80">
        <f>SUMIF('KRM Sensitivities'!$C$4:$C$422,"="&amp;$A61,'KRM Sensitivities'!$CH$4:$CH$65536)</f>
        <v>0</v>
      </c>
      <c r="CF61" s="80">
        <f>SUMIF('KRM Sensitivities'!$C$4:$C$422,"="&amp;$A61,'KRM Sensitivities'!$CI$4:$CI$65536)</f>
        <v>0</v>
      </c>
      <c r="CG61" s="80">
        <f>SUMIF('KRM Sensitivities'!$C$4:$C$422,"="&amp;$A61,'KRM Sensitivities'!$CJ$4:$CJ$65536)</f>
        <v>0</v>
      </c>
      <c r="CH61" s="80">
        <f>SUMIF('KRM Sensitivities'!$C$4:$C$422,"="&amp;$A61,'KRM Sensitivities'!$CK$4:$CK$65536)</f>
        <v>0</v>
      </c>
      <c r="CI61" s="80">
        <f>SUMIF('KRM Sensitivities'!$C$4:$C$422,"="&amp;$A61,'KRM Sensitivities'!$CL$4:$CL$65536)</f>
        <v>0</v>
      </c>
      <c r="CJ61" s="80">
        <f>SUMIF('KRM Sensitivities'!$C$4:$C$422,"="&amp;$A61,'KRM Sensitivities'!$CM$4:$CM$65536)</f>
        <v>0</v>
      </c>
      <c r="CK61" s="80">
        <f>SUMIF('KRM Sensitivities'!$C$4:$C$422,"="&amp;$A61,'KRM Sensitivities'!$CN$4:$CN$65536)</f>
        <v>-2.87</v>
      </c>
      <c r="CL61" s="80">
        <f>SUMIF('KRM Sensitivities'!$C$4:$C$422,"="&amp;$A61,'KRM Sensitivities'!$CO$4:$CO$65536)</f>
        <v>-2.87</v>
      </c>
      <c r="CM61" s="80">
        <f>SUMIF('KRM Sensitivities'!$C$4:$C$422,"="&amp;$A61,'KRM Sensitivities'!$CP$4:$CP$65536)</f>
        <v>0</v>
      </c>
      <c r="CN61" s="80">
        <f>SUMIF('KRM Sensitivities'!$C$4:$C$422,"="&amp;$A61,'KRM Sensitivities'!$CQ$4:$CQ$65536)</f>
        <v>0</v>
      </c>
      <c r="CO61" s="80">
        <f>SUMIF('KRM Sensitivities'!$C$4:$C$422,"="&amp;$A61,'KRM Sensitivities'!$CR$4:$CR$65536)</f>
        <v>0</v>
      </c>
      <c r="CP61" s="80">
        <f>SUMIF('KRM Sensitivities'!$C$4:$C$422,"="&amp;$A61,'KRM Sensitivities'!$CS$4:$CS$65536)</f>
        <v>0</v>
      </c>
      <c r="CQ61" s="80">
        <f>SUMIF('KRM Sensitivities'!$C$4:$C$422,"="&amp;$A61,'KRM Sensitivities'!$CT$4:$CT$65536)</f>
        <v>0</v>
      </c>
      <c r="CR61" s="80">
        <f>SUMIF('KRM Sensitivities'!$C$4:$C$422,"="&amp;$A61,'KRM Sensitivities'!$CU$4:$CU$65536)</f>
        <v>0</v>
      </c>
      <c r="CS61" s="80">
        <f>SUMIF('KRM Sensitivities'!$C$4:$C$422,"="&amp;$A61,'KRM Sensitivities'!$CV$4:$CV$65536)</f>
        <v>0</v>
      </c>
      <c r="CT61" s="80">
        <f>SUMIF('KRM Sensitivities'!$C$4:$C$422,"="&amp;$A61,'KRM Sensitivities'!$CW$4:$CW$65536)</f>
        <v>0</v>
      </c>
      <c r="CU61" s="80">
        <f>SUMIF('KRM Sensitivities'!$C$4:$C$422,"="&amp;$A61,'KRM Sensitivities'!$CX$4:$CX$65536)</f>
        <v>0</v>
      </c>
      <c r="CV61" s="80">
        <f>SUMIF('KRM Sensitivities'!$C$4:$C$422,"="&amp;$A61,'KRM Sensitivities'!$CY$4:$CY$65536)</f>
        <v>0</v>
      </c>
      <c r="CW61" s="80">
        <f>SUMIF('KRM Sensitivities'!$C$4:$C$422,"="&amp;$A61,'KRM Sensitivities'!$CZ$4:$CZ$65536)</f>
        <v>0</v>
      </c>
      <c r="CX61" s="80">
        <f>SUMIF('KRM Sensitivities'!$C$4:$C$422,"="&amp;$A61,'KRM Sensitivities'!$DA$4:$DA$65536)</f>
        <v>0</v>
      </c>
      <c r="CY61" s="80">
        <f>SUMIF('KRM Sensitivities'!$C$4:$C$422,"="&amp;$A61,'KRM Sensitivities'!$DB$4:$DB$65536)</f>
        <v>0</v>
      </c>
      <c r="CZ61" s="80">
        <f>SUMIF('KRM Sensitivities'!$C$4:$C$422,"="&amp;$A61,'KRM Sensitivities'!$DC$4:$DC$65536)</f>
        <v>0</v>
      </c>
      <c r="DA61" s="80">
        <f>SUMIF('KRM Sensitivities'!$C$4:$C$422,"="&amp;$A61,'KRM Sensitivities'!$DD$4:$DD$65536)</f>
        <v>0</v>
      </c>
      <c r="DB61" s="80">
        <f>SUMIF('KRM Sensitivities'!$C$4:$C$422,"="&amp;$A61,'KRM Sensitivities'!$DE$4:$DE$65536)</f>
        <v>0</v>
      </c>
      <c r="DC61" s="80">
        <f>SUMIF('KRM Sensitivities'!$C$4:$C$422,"="&amp;$A61,'KRM Sensitivities'!$DF$4:$DF$65536)</f>
        <v>0</v>
      </c>
      <c r="DD61" s="80">
        <f>SUMIF('KRM Sensitivities'!$C$4:$C$422,"="&amp;$A61,'KRM Sensitivities'!$DG$4:$DG$65536)</f>
        <v>0</v>
      </c>
      <c r="DE61" s="80">
        <f>SUMIF('KRM Sensitivities'!$C$4:$C$422,"="&amp;$A61,'KRM Sensitivities'!$DH$4:$DH$65536)</f>
        <v>0</v>
      </c>
      <c r="DF61" s="80">
        <f>SUMIF('KRM Sensitivities'!$C$4:$C$422,"="&amp;$A61,'KRM Sensitivities'!$DI$4:$DI$65536)</f>
        <v>0</v>
      </c>
      <c r="DG61" s="80">
        <f>SUMIF('KRM Sensitivities'!$C$4:$C$422,"="&amp;$A61,'KRM Sensitivities'!$DJ$4:$DJ$65536)</f>
        <v>0</v>
      </c>
      <c r="DH61" s="80">
        <f>SUMIF('KRM Sensitivities'!$C$4:$C$422,"="&amp;$A61,'KRM Sensitivities'!$DK$4:$DK$65536)</f>
        <v>0</v>
      </c>
      <c r="DI61" s="80">
        <f>SUMIF('KRM Sensitivities'!$C$4:$C$422,"="&amp;$A61,'KRM Sensitivities'!$DL$4:$DL$65536)</f>
        <v>0</v>
      </c>
      <c r="DJ61" s="80">
        <f>SUMIF('KRM Sensitivities'!$C$4:$C$422,"="&amp;$A61,'KRM Sensitivities'!$DM$4:$DM$65536)</f>
        <v>0</v>
      </c>
      <c r="DK61" s="80">
        <f>SUMIF('KRM Sensitivities'!$C$4:$C$422,"="&amp;$A61,'KRM Sensitivities'!$DN$4:$DN$65536)</f>
        <v>0</v>
      </c>
      <c r="DL61" s="80">
        <f>SUMIF('KRM Sensitivities'!$C$4:$C$422,"="&amp;$A61,'KRM Sensitivities'!$DO$4:$DO$65536)</f>
        <v>0</v>
      </c>
      <c r="DM61" s="80">
        <f>SUMIF('KRM Sensitivities'!$C$4:$C$422,"="&amp;$A61,'KRM Sensitivities'!$DP$4:$DP$65536)</f>
        <v>0</v>
      </c>
      <c r="DN61" s="80">
        <f>SUMIF('KRM Sensitivities'!$C$4:$C$422,"="&amp;$A61,'KRM Sensitivities'!$DQ$4:$DQ$65536)</f>
        <v>0</v>
      </c>
      <c r="DO61" s="80">
        <f>SUMIF('KRM Sensitivities'!$C$4:$C$422,"="&amp;$A61,'KRM Sensitivities'!$DR$4:$DR$65536)</f>
        <v>0</v>
      </c>
      <c r="DP61" s="80">
        <f>SUMIF('KRM Sensitivities'!$C$4:$C$422,"="&amp;$A61,'KRM Sensitivities'!$DS$4:$DS$65536)</f>
        <v>0</v>
      </c>
      <c r="DQ61" s="80">
        <f>SUMIF('KRM Sensitivities'!$C$4:$C$422,"="&amp;$A61,'KRM Sensitivities'!$DT$4:$DT$65536)</f>
        <v>-6803.24</v>
      </c>
      <c r="DR61" s="61" t="str">
        <f t="shared" si="0"/>
        <v>CCB10Y</v>
      </c>
      <c r="DS61" s="61" t="str">
        <f t="shared" si="1"/>
        <v>CCBUSD10Y</v>
      </c>
    </row>
    <row r="62" spans="1:123" x14ac:dyDescent="0.2">
      <c r="A62">
        <v>442</v>
      </c>
      <c r="B62" t="s">
        <v>16</v>
      </c>
      <c r="C62" t="s">
        <v>369</v>
      </c>
      <c r="D62" t="s">
        <v>526</v>
      </c>
      <c r="E62" t="s">
        <v>523</v>
      </c>
      <c r="F62" t="s">
        <v>35</v>
      </c>
      <c r="G62">
        <v>0.165104</v>
      </c>
      <c r="H62">
        <v>0.34028399999999998</v>
      </c>
      <c r="I62" s="80">
        <f>SUMIF('KRM Sensitivities'!$C$4:$C$422,"="&amp;$A62,'KRM Sensitivities'!$L$4:$L$65536)</f>
        <v>-959.53</v>
      </c>
      <c r="J62" s="80">
        <f>SUMIF('KRM Sensitivities'!$C$4:$C$422,"="&amp;$A62,'KRM Sensitivities'!$M$4:$M$65536)</f>
        <v>-959.53</v>
      </c>
      <c r="K62" s="80">
        <f>SUMIF('KRM Sensitivities'!$C$4:$C$422,"="&amp;$A62,'KRM Sensitivities'!$N$4:$N$65536)</f>
        <v>-959.53</v>
      </c>
      <c r="L62" s="80">
        <f>SUMIF('KRM Sensitivities'!$C$4:$C$422,"="&amp;$A62,'KRM Sensitivities'!$O$4:$O$65536)</f>
        <v>-959.53</v>
      </c>
      <c r="M62" s="80">
        <f>SUMIF('KRM Sensitivities'!$C$4:$C$422,"="&amp;$A62,'KRM Sensitivities'!$P$4:$P$65536)</f>
        <v>-961.5</v>
      </c>
      <c r="N62" s="80">
        <f>SUMIF('KRM Sensitivities'!$C$4:$C$422,"="&amp;$A62,'KRM Sensitivities'!$Q$4:$Q$65536)</f>
        <v>-966.52</v>
      </c>
      <c r="O62" s="80">
        <f>SUMIF('KRM Sensitivities'!$C$4:$C$422,"="&amp;$A62,'KRM Sensitivities'!$R$4:$R$65536)</f>
        <v>0</v>
      </c>
      <c r="P62" s="80">
        <f>SUMIF('KRM Sensitivities'!$C$4:$C$422,"="&amp;$A62,'KRM Sensitivities'!$S$4:$S$65536)</f>
        <v>0</v>
      </c>
      <c r="Q62" s="80">
        <f>SUMIF('KRM Sensitivities'!$C$4:$C$422,"="&amp;$A62,'KRM Sensitivities'!$T$4:$T$65536)</f>
        <v>0</v>
      </c>
      <c r="R62" s="80">
        <f>SUMIF('KRM Sensitivities'!$C$4:$C$422,"="&amp;$A62,'KRM Sensitivities'!$U$4:$U$65536)</f>
        <v>0</v>
      </c>
      <c r="S62" s="80">
        <f>SUMIF('KRM Sensitivities'!$C$4:$C$422,"="&amp;$A62,'KRM Sensitivities'!$V$4:$V$65536)</f>
        <v>42.19</v>
      </c>
      <c r="T62" s="80">
        <f>SUMIF('KRM Sensitivities'!$C$4:$C$422,"="&amp;$A62,'KRM Sensitivities'!$W$4:$W$65536)</f>
        <v>42.19</v>
      </c>
      <c r="U62" s="80">
        <f>SUMIF('KRM Sensitivities'!$C$4:$C$422,"="&amp;$A62,'KRM Sensitivities'!$X$4:$X$65536)</f>
        <v>0</v>
      </c>
      <c r="V62" s="80">
        <f>SUMIF('KRM Sensitivities'!$C$4:$C$422,"="&amp;$A62,'KRM Sensitivities'!$Y$4:$Y$65536)</f>
        <v>0</v>
      </c>
      <c r="W62" s="80">
        <f>SUMIF('KRM Sensitivities'!$C$4:$C$422,"="&amp;$A62,'KRM Sensitivities'!$Z$4:$Z$65536)</f>
        <v>38.779999999999973</v>
      </c>
      <c r="X62" s="80">
        <f>SUMIF('KRM Sensitivities'!$C$4:$C$422,"="&amp;$A62,'KRM Sensitivities'!$AA$4:$AA$65536)</f>
        <v>0</v>
      </c>
      <c r="Y62" s="80">
        <f>SUMIF('KRM Sensitivities'!$C$4:$C$422,"="&amp;$A62,'KRM Sensitivities'!$AB$4:$AB$65536)</f>
        <v>1208.73</v>
      </c>
      <c r="Z62" s="80">
        <f>SUMIF('KRM Sensitivities'!$C$4:$C$422,"="&amp;$A62,'KRM Sensitivities'!$AC$4:$AC$65536)</f>
        <v>-1047.49</v>
      </c>
      <c r="AA62" s="80">
        <f>SUMIF('KRM Sensitivities'!$C$4:$C$422,"="&amp;$A62,'KRM Sensitivities'!$AD$4:$AD$65536)</f>
        <v>-490.53</v>
      </c>
      <c r="AB62" s="80">
        <f>SUMIF('KRM Sensitivities'!$C$4:$C$422,"="&amp;$A62,'KRM Sensitivities'!$AE$4:$AE$65536)</f>
        <v>-556.96</v>
      </c>
      <c r="AC62" s="80">
        <f>SUMIF('KRM Sensitivities'!$C$4:$C$422,"="&amp;$A62,'KRM Sensitivities'!$AF$4:$AF$65536)</f>
        <v>0</v>
      </c>
      <c r="AD62" s="80">
        <f>SUMIF('KRM Sensitivities'!$C$4:$C$422,"="&amp;$A62,'KRM Sensitivities'!$AG$4:$AG$65536)</f>
        <v>0</v>
      </c>
      <c r="AE62" s="80">
        <f>SUMIF('KRM Sensitivities'!$C$4:$C$422,"="&amp;$A62,'KRM Sensitivities'!$AH$4:$AH$65536)</f>
        <v>0</v>
      </c>
      <c r="AF62" s="80">
        <f>SUMIF('KRM Sensitivities'!$C$4:$C$422,"="&amp;$A62,'KRM Sensitivities'!$AI$4:$AI$65536)</f>
        <v>0</v>
      </c>
      <c r="AG62" s="80">
        <f>SUMIF('KRM Sensitivities'!$C$4:$C$422,"="&amp;$A62,'KRM Sensitivities'!$AJ$4:$AJ$65536)</f>
        <v>0</v>
      </c>
      <c r="AH62" s="80">
        <f>SUMIF('KRM Sensitivities'!$C$4:$C$422,"="&amp;$A62,'KRM Sensitivities'!$AK$4:$AK$65536)</f>
        <v>0</v>
      </c>
      <c r="AI62" s="80">
        <f>SUMIF('KRM Sensitivities'!$C$4:$C$422,"="&amp;$A62,'KRM Sensitivities'!$AL$4:$AL$65536)</f>
        <v>0</v>
      </c>
      <c r="AJ62" s="80">
        <f>SUMIF('KRM Sensitivities'!$C$4:$C$422,"="&amp;$A62,'KRM Sensitivities'!$AM$4:$AM$65536)</f>
        <v>0</v>
      </c>
      <c r="AK62" s="80">
        <f>SUMIF('KRM Sensitivities'!$C$4:$C$422,"="&amp;$A62,'KRM Sensitivities'!$AN$4:$AN$65536)</f>
        <v>0</v>
      </c>
      <c r="AL62" s="80">
        <f>SUMIF('KRM Sensitivities'!$C$4:$C$422,"="&amp;$A62,'KRM Sensitivities'!$AO$4:$AO$65536)</f>
        <v>0</v>
      </c>
      <c r="AM62" s="80">
        <f>SUMIF('KRM Sensitivities'!$C$4:$C$422,"="&amp;$A62,'KRM Sensitivities'!$AP$4:$AP$65536)</f>
        <v>0</v>
      </c>
      <c r="AN62" s="80">
        <f>SUMIF('KRM Sensitivities'!$C$4:$C$422,"="&amp;$A62,'KRM Sensitivities'!$AQ$4:$AQ$65536)</f>
        <v>0</v>
      </c>
      <c r="AO62" s="80">
        <f>SUMIF('KRM Sensitivities'!$C$4:$C$422,"="&amp;$A62,'KRM Sensitivities'!$AR$4:$AR$65536)</f>
        <v>0</v>
      </c>
      <c r="AP62" s="80">
        <f>SUMIF('KRM Sensitivities'!$C$4:$C$422,"="&amp;$A62,'KRM Sensitivities'!$AS$4:$AS$65536)</f>
        <v>0</v>
      </c>
      <c r="AQ62" s="80">
        <f>SUMIF('KRM Sensitivities'!$C$4:$C$422,"="&amp;$A62,'KRM Sensitivities'!$AT$4:$AT$65536)</f>
        <v>0</v>
      </c>
      <c r="AR62" s="80">
        <f>SUMIF('KRM Sensitivities'!$C$4:$C$422,"="&amp;$A62,'KRM Sensitivities'!$AU$4:$AU$65536)</f>
        <v>5.0199999999999996</v>
      </c>
      <c r="AS62" s="80">
        <f>SUMIF('KRM Sensitivities'!$C$4:$C$422,"="&amp;$A62,'KRM Sensitivities'!$AV$4:$AV$65536)</f>
        <v>0</v>
      </c>
      <c r="AT62" s="80">
        <f>SUMIF('KRM Sensitivities'!$C$4:$C$422,"="&amp;$A62,'KRM Sensitivities'!$AW$4:$AW$65536)</f>
        <v>0</v>
      </c>
      <c r="AU62" s="80">
        <f>SUMIF('KRM Sensitivities'!$C$4:$C$422,"="&amp;$A62,'KRM Sensitivities'!$AX$4:$AX$65536)</f>
        <v>0</v>
      </c>
      <c r="AV62" s="80">
        <f>SUMIF('KRM Sensitivities'!$C$4:$C$422,"="&amp;$A62,'KRM Sensitivities'!$AY$4:$AY$65536)</f>
        <v>0</v>
      </c>
      <c r="AW62" s="80">
        <f>SUMIF('KRM Sensitivities'!$C$4:$C$422,"="&amp;$A62,'KRM Sensitivities'!$AZ$4:$AZ$65536)</f>
        <v>0</v>
      </c>
      <c r="AX62" s="80">
        <f>SUMIF('KRM Sensitivities'!$C$4:$C$422,"="&amp;$A62,'KRM Sensitivities'!$BA$4:$BA$65536)</f>
        <v>0</v>
      </c>
      <c r="AY62" s="80">
        <f>SUMIF('KRM Sensitivities'!$C$4:$C$422,"="&amp;$A62,'KRM Sensitivities'!$BB$4:$BB$65536)</f>
        <v>5.0199999999999996</v>
      </c>
      <c r="AZ62" s="80">
        <f>SUMIF('KRM Sensitivities'!$C$4:$C$422,"="&amp;$A62,'KRM Sensitivities'!$BC$4:$BC$65536)</f>
        <v>5.0199999999999996</v>
      </c>
      <c r="BA62" s="80">
        <f>SUMIF('KRM Sensitivities'!$C$4:$C$422,"="&amp;$A62,'KRM Sensitivities'!$BD$4:$BD$65536)</f>
        <v>0</v>
      </c>
      <c r="BB62" s="80">
        <f>SUMIF('KRM Sensitivities'!$C$4:$C$422,"="&amp;$A62,'KRM Sensitivities'!$BE$4:$BE$65536)</f>
        <v>0</v>
      </c>
      <c r="BC62" s="80">
        <f>SUMIF('KRM Sensitivities'!$C$4:$C$422,"="&amp;$A62,'KRM Sensitivities'!$BF$4:$BF$65536)</f>
        <v>0</v>
      </c>
      <c r="BD62" s="80">
        <f>SUMIF('KRM Sensitivities'!$C$4:$C$422,"="&amp;$A62,'KRM Sensitivities'!$BG$4:$BG$65536)</f>
        <v>1.97</v>
      </c>
      <c r="BE62" s="80">
        <f>SUMIF('KRM Sensitivities'!$C$4:$C$422,"="&amp;$A62,'KRM Sensitivities'!$BH$4:$BH$65536)</f>
        <v>0</v>
      </c>
      <c r="BF62" s="80">
        <f>SUMIF('KRM Sensitivities'!$C$4:$C$422,"="&amp;$A62,'KRM Sensitivities'!$BI$4:$BI$65536)</f>
        <v>0</v>
      </c>
      <c r="BG62" s="80">
        <f>SUMIF('KRM Sensitivities'!$C$4:$C$422,"="&amp;$A62,'KRM Sensitivities'!$BJ$4:$BJ$65536)</f>
        <v>0</v>
      </c>
      <c r="BH62" s="80">
        <f>SUMIF('KRM Sensitivities'!$C$4:$C$422,"="&amp;$A62,'KRM Sensitivities'!$BL$4:$BL$65536)</f>
        <v>0</v>
      </c>
      <c r="BI62" s="80">
        <f>SUMIF('KRM Sensitivities'!$C$4:$C$422,"="&amp;$A62,'KRM Sensitivities'!$BM$4:$BM$65536)</f>
        <v>0</v>
      </c>
      <c r="BJ62" s="80">
        <f>SUMIF('KRM Sensitivities'!$C$4:$C$422,"="&amp;$A62,'KRM Sensitivities'!$BK$4:$BK$65536)</f>
        <v>0</v>
      </c>
      <c r="BK62" s="80">
        <f>SUMIF('KRM Sensitivities'!$C$4:$C$422,"="&amp;$A62,'KRM Sensitivities'!$BN$4:$BN$65536)</f>
        <v>0</v>
      </c>
      <c r="BL62" s="80">
        <f>SUMIF('KRM Sensitivities'!$C$4:$C$422,"="&amp;$A62,'KRM Sensitivities'!$BO$4:$BO$65536)</f>
        <v>1.97</v>
      </c>
      <c r="BM62" s="80">
        <f>SUMIF('KRM Sensitivities'!$C$4:$C$422,"="&amp;$A62,'KRM Sensitivities'!$BP$4:$BP$65536)</f>
        <v>0</v>
      </c>
      <c r="BN62" s="80">
        <f>SUMIF('KRM Sensitivities'!$C$4:$C$422,"="&amp;$A62,'KRM Sensitivities'!$BQ$4:$BQ$65536)</f>
        <v>0</v>
      </c>
      <c r="BO62" s="80">
        <f>SUMIF('KRM Sensitivities'!$C$4:$C$422,"="&amp;$A62,'KRM Sensitivities'!$BR$4:$BR$65536)</f>
        <v>0</v>
      </c>
      <c r="BP62" s="80">
        <f>SUMIF('KRM Sensitivities'!$C$4:$C$422,"="&amp;$A62,'KRM Sensitivities'!$BS$4:$BS$65536)</f>
        <v>0</v>
      </c>
      <c r="BQ62" s="80">
        <f>SUMIF('KRM Sensitivities'!$C$4:$C$422,"="&amp;$A62,'KRM Sensitivities'!$BT$4:$BT$65536)</f>
        <v>0</v>
      </c>
      <c r="BR62" s="80">
        <f>SUMIF('KRM Sensitivities'!$C$4:$C$422,"="&amp;$A62,'KRM Sensitivities'!$BU$4:$BU$65536)</f>
        <v>0</v>
      </c>
      <c r="BS62" s="80">
        <f>SUMIF('KRM Sensitivities'!$C$4:$C$422,"="&amp;$A62,'KRM Sensitivities'!$BV$4:$BV$65536)</f>
        <v>0</v>
      </c>
      <c r="BT62" s="80">
        <f>SUMIF('KRM Sensitivities'!$C$4:$C$422,"="&amp;$A62,'KRM Sensitivities'!$BW$4:$BW$65536)</f>
        <v>0</v>
      </c>
      <c r="BU62" s="80">
        <f>SUMIF('KRM Sensitivities'!$C$4:$C$422,"="&amp;$A62,'KRM Sensitivities'!$BX$4:$BX$65536)</f>
        <v>0</v>
      </c>
      <c r="BV62" s="80">
        <f>SUMIF('KRM Sensitivities'!$C$4:$C$422,"="&amp;$A62,'KRM Sensitivities'!$BY$4:$BY$65536)</f>
        <v>0</v>
      </c>
      <c r="BW62" s="80">
        <f>SUMIF('KRM Sensitivities'!$C$4:$C$422,"="&amp;$A62,'KRM Sensitivities'!$BZ$4:$BZ$65536)</f>
        <v>0</v>
      </c>
      <c r="BX62" s="80">
        <f>SUMIF('KRM Sensitivities'!$C$4:$C$422,"="&amp;$A62,'KRM Sensitivities'!$CA$4:$CA$65536)</f>
        <v>0</v>
      </c>
      <c r="BY62" s="80">
        <f>SUMIF('KRM Sensitivities'!$C$4:$C$422,"="&amp;$A62,'KRM Sensitivities'!$CB$4:$CB$65536)</f>
        <v>0</v>
      </c>
      <c r="BZ62" s="80">
        <f>SUMIF('KRM Sensitivities'!$C$4:$C$422,"="&amp;$A62,'KRM Sensitivities'!$CC$4:$CC$65536)</f>
        <v>0</v>
      </c>
      <c r="CA62" s="80">
        <f>SUMIF('KRM Sensitivities'!$C$4:$C$422,"="&amp;$A62,'KRM Sensitivities'!$CD$4:$CD$65536)</f>
        <v>0</v>
      </c>
      <c r="CB62" s="80">
        <f>SUMIF('KRM Sensitivities'!$C$4:$C$422,"="&amp;$A62,'KRM Sensitivities'!$CE$4:$CE$65536)</f>
        <v>0</v>
      </c>
      <c r="CC62" s="80">
        <f>SUMIF('KRM Sensitivities'!$C$4:$C$422,"="&amp;$A62,'KRM Sensitivities'!$CF$4:$CF$65536)</f>
        <v>0</v>
      </c>
      <c r="CD62" s="80">
        <f>SUMIF('KRM Sensitivities'!$C$4:$C$422,"="&amp;$A62,'KRM Sensitivities'!$CG$4:$CG$65536)</f>
        <v>0</v>
      </c>
      <c r="CE62" s="80">
        <f>SUMIF('KRM Sensitivities'!$C$4:$C$422,"="&amp;$A62,'KRM Sensitivities'!$CH$4:$CH$65536)</f>
        <v>0</v>
      </c>
      <c r="CF62" s="80">
        <f>SUMIF('KRM Sensitivities'!$C$4:$C$422,"="&amp;$A62,'KRM Sensitivities'!$CI$4:$CI$65536)</f>
        <v>0</v>
      </c>
      <c r="CG62" s="80">
        <f>SUMIF('KRM Sensitivities'!$C$4:$C$422,"="&amp;$A62,'KRM Sensitivities'!$CJ$4:$CJ$65536)</f>
        <v>0</v>
      </c>
      <c r="CH62" s="80">
        <f>SUMIF('KRM Sensitivities'!$C$4:$C$422,"="&amp;$A62,'KRM Sensitivities'!$CK$4:$CK$65536)</f>
        <v>0</v>
      </c>
      <c r="CI62" s="80">
        <f>SUMIF('KRM Sensitivities'!$C$4:$C$422,"="&amp;$A62,'KRM Sensitivities'!$CL$4:$CL$65536)</f>
        <v>0</v>
      </c>
      <c r="CJ62" s="80">
        <f>SUMIF('KRM Sensitivities'!$C$4:$C$422,"="&amp;$A62,'KRM Sensitivities'!$CM$4:$CM$65536)</f>
        <v>0</v>
      </c>
      <c r="CK62" s="80">
        <f>SUMIF('KRM Sensitivities'!$C$4:$C$422,"="&amp;$A62,'KRM Sensitivities'!$CN$4:$CN$65536)</f>
        <v>1.97</v>
      </c>
      <c r="CL62" s="80">
        <f>SUMIF('KRM Sensitivities'!$C$4:$C$422,"="&amp;$A62,'KRM Sensitivities'!$CO$4:$CO$65536)</f>
        <v>1.97</v>
      </c>
      <c r="CM62" s="80">
        <f>SUMIF('KRM Sensitivities'!$C$4:$C$422,"="&amp;$A62,'KRM Sensitivities'!$CP$4:$CP$65536)</f>
        <v>0</v>
      </c>
      <c r="CN62" s="80">
        <f>SUMIF('KRM Sensitivities'!$C$4:$C$422,"="&amp;$A62,'KRM Sensitivities'!$CQ$4:$CQ$65536)</f>
        <v>0</v>
      </c>
      <c r="CO62" s="80">
        <f>SUMIF('KRM Sensitivities'!$C$4:$C$422,"="&amp;$A62,'KRM Sensitivities'!$CR$4:$CR$65536)</f>
        <v>0</v>
      </c>
      <c r="CP62" s="80">
        <f>SUMIF('KRM Sensitivities'!$C$4:$C$422,"="&amp;$A62,'KRM Sensitivities'!$CS$4:$CS$65536)</f>
        <v>0</v>
      </c>
      <c r="CQ62" s="80">
        <f>SUMIF('KRM Sensitivities'!$C$4:$C$422,"="&amp;$A62,'KRM Sensitivities'!$CT$4:$CT$65536)</f>
        <v>0</v>
      </c>
      <c r="CR62" s="80">
        <f>SUMIF('KRM Sensitivities'!$C$4:$C$422,"="&amp;$A62,'KRM Sensitivities'!$CU$4:$CU$65536)</f>
        <v>0</v>
      </c>
      <c r="CS62" s="80">
        <f>SUMIF('KRM Sensitivities'!$C$4:$C$422,"="&amp;$A62,'KRM Sensitivities'!$CV$4:$CV$65536)</f>
        <v>0</v>
      </c>
      <c r="CT62" s="80">
        <f>SUMIF('KRM Sensitivities'!$C$4:$C$422,"="&amp;$A62,'KRM Sensitivities'!$CW$4:$CW$65536)</f>
        <v>0</v>
      </c>
      <c r="CU62" s="80">
        <f>SUMIF('KRM Sensitivities'!$C$4:$C$422,"="&amp;$A62,'KRM Sensitivities'!$CX$4:$CX$65536)</f>
        <v>0</v>
      </c>
      <c r="CV62" s="80">
        <f>SUMIF('KRM Sensitivities'!$C$4:$C$422,"="&amp;$A62,'KRM Sensitivities'!$CY$4:$CY$65536)</f>
        <v>0</v>
      </c>
      <c r="CW62" s="80">
        <f>SUMIF('KRM Sensitivities'!$C$4:$C$422,"="&amp;$A62,'KRM Sensitivities'!$CZ$4:$CZ$65536)</f>
        <v>0</v>
      </c>
      <c r="CX62" s="80">
        <f>SUMIF('KRM Sensitivities'!$C$4:$C$422,"="&amp;$A62,'KRM Sensitivities'!$DA$4:$DA$65536)</f>
        <v>0</v>
      </c>
      <c r="CY62" s="80">
        <f>SUMIF('KRM Sensitivities'!$C$4:$C$422,"="&amp;$A62,'KRM Sensitivities'!$DB$4:$DB$65536)</f>
        <v>0</v>
      </c>
      <c r="CZ62" s="80">
        <f>SUMIF('KRM Sensitivities'!$C$4:$C$422,"="&amp;$A62,'KRM Sensitivities'!$DC$4:$DC$65536)</f>
        <v>0</v>
      </c>
      <c r="DA62" s="80">
        <f>SUMIF('KRM Sensitivities'!$C$4:$C$422,"="&amp;$A62,'KRM Sensitivities'!$DD$4:$DD$65536)</f>
        <v>0</v>
      </c>
      <c r="DB62" s="80">
        <f>SUMIF('KRM Sensitivities'!$C$4:$C$422,"="&amp;$A62,'KRM Sensitivities'!$DE$4:$DE$65536)</f>
        <v>0</v>
      </c>
      <c r="DC62" s="80">
        <f>SUMIF('KRM Sensitivities'!$C$4:$C$422,"="&amp;$A62,'KRM Sensitivities'!$DF$4:$DF$65536)</f>
        <v>0</v>
      </c>
      <c r="DD62" s="80">
        <f>SUMIF('KRM Sensitivities'!$C$4:$C$422,"="&amp;$A62,'KRM Sensitivities'!$DG$4:$DG$65536)</f>
        <v>0</v>
      </c>
      <c r="DE62" s="80">
        <f>SUMIF('KRM Sensitivities'!$C$4:$C$422,"="&amp;$A62,'KRM Sensitivities'!$DH$4:$DH$65536)</f>
        <v>0</v>
      </c>
      <c r="DF62" s="80">
        <f>SUMIF('KRM Sensitivities'!$C$4:$C$422,"="&amp;$A62,'KRM Sensitivities'!$DI$4:$DI$65536)</f>
        <v>0</v>
      </c>
      <c r="DG62" s="80">
        <f>SUMIF('KRM Sensitivities'!$C$4:$C$422,"="&amp;$A62,'KRM Sensitivities'!$DJ$4:$DJ$65536)</f>
        <v>0</v>
      </c>
      <c r="DH62" s="80">
        <f>SUMIF('KRM Sensitivities'!$C$4:$C$422,"="&amp;$A62,'KRM Sensitivities'!$DK$4:$DK$65536)</f>
        <v>0</v>
      </c>
      <c r="DI62" s="80">
        <f>SUMIF('KRM Sensitivities'!$C$4:$C$422,"="&amp;$A62,'KRM Sensitivities'!$DL$4:$DL$65536)</f>
        <v>0</v>
      </c>
      <c r="DJ62" s="80">
        <f>SUMIF('KRM Sensitivities'!$C$4:$C$422,"="&amp;$A62,'KRM Sensitivities'!$DM$4:$DM$65536)</f>
        <v>0</v>
      </c>
      <c r="DK62" s="80">
        <f>SUMIF('KRM Sensitivities'!$C$4:$C$422,"="&amp;$A62,'KRM Sensitivities'!$DN$4:$DN$65536)</f>
        <v>0</v>
      </c>
      <c r="DL62" s="80">
        <f>SUMIF('KRM Sensitivities'!$C$4:$C$422,"="&amp;$A62,'KRM Sensitivities'!$DO$4:$DO$65536)</f>
        <v>0</v>
      </c>
      <c r="DM62" s="80">
        <f>SUMIF('KRM Sensitivities'!$C$4:$C$422,"="&amp;$A62,'KRM Sensitivities'!$DP$4:$DP$65536)</f>
        <v>0</v>
      </c>
      <c r="DN62" s="80">
        <f>SUMIF('KRM Sensitivities'!$C$4:$C$422,"="&amp;$A62,'KRM Sensitivities'!$DQ$4:$DQ$65536)</f>
        <v>0</v>
      </c>
      <c r="DO62" s="80">
        <f>SUMIF('KRM Sensitivities'!$C$4:$C$422,"="&amp;$A62,'KRM Sensitivities'!$DR$4:$DR$65536)</f>
        <v>0</v>
      </c>
      <c r="DP62" s="80">
        <f>SUMIF('KRM Sensitivities'!$C$4:$C$422,"="&amp;$A62,'KRM Sensitivities'!$DS$4:$DS$65536)</f>
        <v>0</v>
      </c>
      <c r="DQ62" s="80">
        <f>SUMIF('KRM Sensitivities'!$C$4:$C$422,"="&amp;$A62,'KRM Sensitivities'!$DT$4:$DT$65536)</f>
        <v>-1169.95</v>
      </c>
      <c r="DR62" s="61" t="str">
        <f t="shared" si="0"/>
        <v>CCB15Y</v>
      </c>
      <c r="DS62" s="61" t="str">
        <f t="shared" si="1"/>
        <v>CCBUSD15Y</v>
      </c>
    </row>
    <row r="63" spans="1:123" x14ac:dyDescent="0.2">
      <c r="A63">
        <v>443</v>
      </c>
      <c r="B63" t="s">
        <v>16</v>
      </c>
      <c r="C63" t="s">
        <v>369</v>
      </c>
      <c r="D63" t="s">
        <v>526</v>
      </c>
      <c r="E63" t="s">
        <v>523</v>
      </c>
      <c r="F63" t="s">
        <v>36</v>
      </c>
      <c r="G63">
        <v>0.16415199999999999</v>
      </c>
      <c r="H63">
        <v>0.279609</v>
      </c>
      <c r="I63" s="80">
        <f>SUMIF('KRM Sensitivities'!$C$4:$C$422,"="&amp;$A63,'KRM Sensitivities'!$L$4:$L$65536)</f>
        <v>14477.06</v>
      </c>
      <c r="J63" s="80">
        <f>SUMIF('KRM Sensitivities'!$C$4:$C$422,"="&amp;$A63,'KRM Sensitivities'!$M$4:$M$65536)</f>
        <v>14477.06</v>
      </c>
      <c r="K63" s="80">
        <f>SUMIF('KRM Sensitivities'!$C$4:$C$422,"="&amp;$A63,'KRM Sensitivities'!$N$4:$N$65536)</f>
        <v>14477.06</v>
      </c>
      <c r="L63" s="80">
        <f>SUMIF('KRM Sensitivities'!$C$4:$C$422,"="&amp;$A63,'KRM Sensitivities'!$O$4:$O$65536)</f>
        <v>14477.06</v>
      </c>
      <c r="M63" s="80">
        <f>SUMIF('KRM Sensitivities'!$C$4:$C$422,"="&amp;$A63,'KRM Sensitivities'!$P$4:$P$65536)</f>
        <v>14477.06</v>
      </c>
      <c r="N63" s="80">
        <f>SUMIF('KRM Sensitivities'!$C$4:$C$422,"="&amp;$A63,'KRM Sensitivities'!$Q$4:$Q$65536)</f>
        <v>14477.06</v>
      </c>
      <c r="O63" s="80">
        <f>SUMIF('KRM Sensitivities'!$C$4:$C$422,"="&amp;$A63,'KRM Sensitivities'!$R$4:$R$65536)</f>
        <v>0</v>
      </c>
      <c r="P63" s="80">
        <f>SUMIF('KRM Sensitivities'!$C$4:$C$422,"="&amp;$A63,'KRM Sensitivities'!$S$4:$S$65536)</f>
        <v>0</v>
      </c>
      <c r="Q63" s="80">
        <f>SUMIF('KRM Sensitivities'!$C$4:$C$422,"="&amp;$A63,'KRM Sensitivities'!$T$4:$T$65536)</f>
        <v>0</v>
      </c>
      <c r="R63" s="80">
        <f>SUMIF('KRM Sensitivities'!$C$4:$C$422,"="&amp;$A63,'KRM Sensitivities'!$U$4:$U$65536)</f>
        <v>0</v>
      </c>
      <c r="S63" s="80">
        <f>SUMIF('KRM Sensitivities'!$C$4:$C$422,"="&amp;$A63,'KRM Sensitivities'!$V$4:$V$65536)</f>
        <v>0</v>
      </c>
      <c r="T63" s="80">
        <f>SUMIF('KRM Sensitivities'!$C$4:$C$422,"="&amp;$A63,'KRM Sensitivities'!$W$4:$W$65536)</f>
        <v>0</v>
      </c>
      <c r="U63" s="80">
        <f>SUMIF('KRM Sensitivities'!$C$4:$C$422,"="&amp;$A63,'KRM Sensitivities'!$X$4:$X$65536)</f>
        <v>0</v>
      </c>
      <c r="V63" s="80">
        <f>SUMIF('KRM Sensitivities'!$C$4:$C$422,"="&amp;$A63,'KRM Sensitivities'!$Y$4:$Y$65536)</f>
        <v>0</v>
      </c>
      <c r="W63" s="80">
        <f>SUMIF('KRM Sensitivities'!$C$4:$C$422,"="&amp;$A63,'KRM Sensitivities'!$Z$4:$Z$65536)</f>
        <v>-42.2</v>
      </c>
      <c r="X63" s="80">
        <f>SUMIF('KRM Sensitivities'!$C$4:$C$422,"="&amp;$A63,'KRM Sensitivities'!$AA$4:$AA$65536)</f>
        <v>0</v>
      </c>
      <c r="Y63" s="80">
        <f>SUMIF('KRM Sensitivities'!$C$4:$C$422,"="&amp;$A63,'KRM Sensitivities'!$AB$4:$AB$65536)</f>
        <v>-42.2</v>
      </c>
      <c r="Z63" s="80">
        <f>SUMIF('KRM Sensitivities'!$C$4:$C$422,"="&amp;$A63,'KRM Sensitivities'!$AC$4:$AC$65536)</f>
        <v>14519.259999999998</v>
      </c>
      <c r="AA63" s="80">
        <f>SUMIF('KRM Sensitivities'!$C$4:$C$422,"="&amp;$A63,'KRM Sensitivities'!$AD$4:$AD$65536)</f>
        <v>5996.95</v>
      </c>
      <c r="AB63" s="80">
        <f>SUMIF('KRM Sensitivities'!$C$4:$C$422,"="&amp;$A63,'KRM Sensitivities'!$AE$4:$AE$65536)</f>
        <v>8522.31</v>
      </c>
      <c r="AC63" s="80">
        <f>SUMIF('KRM Sensitivities'!$C$4:$C$422,"="&amp;$A63,'KRM Sensitivities'!$AF$4:$AF$65536)</f>
        <v>0</v>
      </c>
      <c r="AD63" s="80">
        <f>SUMIF('KRM Sensitivities'!$C$4:$C$422,"="&amp;$A63,'KRM Sensitivities'!$AG$4:$AG$65536)</f>
        <v>0</v>
      </c>
      <c r="AE63" s="80">
        <f>SUMIF('KRM Sensitivities'!$C$4:$C$422,"="&amp;$A63,'KRM Sensitivities'!$AH$4:$AH$65536)</f>
        <v>0</v>
      </c>
      <c r="AF63" s="80">
        <f>SUMIF('KRM Sensitivities'!$C$4:$C$422,"="&amp;$A63,'KRM Sensitivities'!$AI$4:$AI$65536)</f>
        <v>0</v>
      </c>
      <c r="AG63" s="80">
        <f>SUMIF('KRM Sensitivities'!$C$4:$C$422,"="&amp;$A63,'KRM Sensitivities'!$AJ$4:$AJ$65536)</f>
        <v>0</v>
      </c>
      <c r="AH63" s="80">
        <f>SUMIF('KRM Sensitivities'!$C$4:$C$422,"="&amp;$A63,'KRM Sensitivities'!$AK$4:$AK$65536)</f>
        <v>0</v>
      </c>
      <c r="AI63" s="80">
        <f>SUMIF('KRM Sensitivities'!$C$4:$C$422,"="&amp;$A63,'KRM Sensitivities'!$AL$4:$AL$65536)</f>
        <v>0</v>
      </c>
      <c r="AJ63" s="80">
        <f>SUMIF('KRM Sensitivities'!$C$4:$C$422,"="&amp;$A63,'KRM Sensitivities'!$AM$4:$AM$65536)</f>
        <v>0</v>
      </c>
      <c r="AK63" s="80">
        <f>SUMIF('KRM Sensitivities'!$C$4:$C$422,"="&amp;$A63,'KRM Sensitivities'!$AN$4:$AN$65536)</f>
        <v>0</v>
      </c>
      <c r="AL63" s="80">
        <f>SUMIF('KRM Sensitivities'!$C$4:$C$422,"="&amp;$A63,'KRM Sensitivities'!$AO$4:$AO$65536)</f>
        <v>0</v>
      </c>
      <c r="AM63" s="80">
        <f>SUMIF('KRM Sensitivities'!$C$4:$C$422,"="&amp;$A63,'KRM Sensitivities'!$AP$4:$AP$65536)</f>
        <v>0</v>
      </c>
      <c r="AN63" s="80">
        <f>SUMIF('KRM Sensitivities'!$C$4:$C$422,"="&amp;$A63,'KRM Sensitivities'!$AQ$4:$AQ$65536)</f>
        <v>0</v>
      </c>
      <c r="AO63" s="80">
        <f>SUMIF('KRM Sensitivities'!$C$4:$C$422,"="&amp;$A63,'KRM Sensitivities'!$AR$4:$AR$65536)</f>
        <v>0</v>
      </c>
      <c r="AP63" s="80">
        <f>SUMIF('KRM Sensitivities'!$C$4:$C$422,"="&amp;$A63,'KRM Sensitivities'!$AS$4:$AS$65536)</f>
        <v>0</v>
      </c>
      <c r="AQ63" s="80">
        <f>SUMIF('KRM Sensitivities'!$C$4:$C$422,"="&amp;$A63,'KRM Sensitivities'!$AT$4:$AT$65536)</f>
        <v>0</v>
      </c>
      <c r="AR63" s="80">
        <f>SUMIF('KRM Sensitivities'!$C$4:$C$422,"="&amp;$A63,'KRM Sensitivities'!$AU$4:$AU$65536)</f>
        <v>0</v>
      </c>
      <c r="AS63" s="80">
        <f>SUMIF('KRM Sensitivities'!$C$4:$C$422,"="&amp;$A63,'KRM Sensitivities'!$AV$4:$AV$65536)</f>
        <v>0</v>
      </c>
      <c r="AT63" s="80">
        <f>SUMIF('KRM Sensitivities'!$C$4:$C$422,"="&amp;$A63,'KRM Sensitivities'!$AW$4:$AW$65536)</f>
        <v>0</v>
      </c>
      <c r="AU63" s="80">
        <f>SUMIF('KRM Sensitivities'!$C$4:$C$422,"="&amp;$A63,'KRM Sensitivities'!$AX$4:$AX$65536)</f>
        <v>0</v>
      </c>
      <c r="AV63" s="80">
        <f>SUMIF('KRM Sensitivities'!$C$4:$C$422,"="&amp;$A63,'KRM Sensitivities'!$AY$4:$AY$65536)</f>
        <v>0</v>
      </c>
      <c r="AW63" s="80">
        <f>SUMIF('KRM Sensitivities'!$C$4:$C$422,"="&amp;$A63,'KRM Sensitivities'!$AZ$4:$AZ$65536)</f>
        <v>0</v>
      </c>
      <c r="AX63" s="80">
        <f>SUMIF('KRM Sensitivities'!$C$4:$C$422,"="&amp;$A63,'KRM Sensitivities'!$BA$4:$BA$65536)</f>
        <v>0</v>
      </c>
      <c r="AY63" s="80">
        <f>SUMIF('KRM Sensitivities'!$C$4:$C$422,"="&amp;$A63,'KRM Sensitivities'!$BB$4:$BB$65536)</f>
        <v>0</v>
      </c>
      <c r="AZ63" s="80">
        <f>SUMIF('KRM Sensitivities'!$C$4:$C$422,"="&amp;$A63,'KRM Sensitivities'!$BC$4:$BC$65536)</f>
        <v>0</v>
      </c>
      <c r="BA63" s="80">
        <f>SUMIF('KRM Sensitivities'!$C$4:$C$422,"="&amp;$A63,'KRM Sensitivities'!$BD$4:$BD$65536)</f>
        <v>0</v>
      </c>
      <c r="BB63" s="80">
        <f>SUMIF('KRM Sensitivities'!$C$4:$C$422,"="&amp;$A63,'KRM Sensitivities'!$BE$4:$BE$65536)</f>
        <v>0</v>
      </c>
      <c r="BC63" s="80">
        <f>SUMIF('KRM Sensitivities'!$C$4:$C$422,"="&amp;$A63,'KRM Sensitivities'!$BF$4:$BF$65536)</f>
        <v>0</v>
      </c>
      <c r="BD63" s="80">
        <f>SUMIF('KRM Sensitivities'!$C$4:$C$422,"="&amp;$A63,'KRM Sensitivities'!$BG$4:$BG$65536)</f>
        <v>0</v>
      </c>
      <c r="BE63" s="80">
        <f>SUMIF('KRM Sensitivities'!$C$4:$C$422,"="&amp;$A63,'KRM Sensitivities'!$BH$4:$BH$65536)</f>
        <v>0</v>
      </c>
      <c r="BF63" s="80">
        <f>SUMIF('KRM Sensitivities'!$C$4:$C$422,"="&amp;$A63,'KRM Sensitivities'!$BI$4:$BI$65536)</f>
        <v>0</v>
      </c>
      <c r="BG63" s="80">
        <f>SUMIF('KRM Sensitivities'!$C$4:$C$422,"="&amp;$A63,'KRM Sensitivities'!$BJ$4:$BJ$65536)</f>
        <v>0</v>
      </c>
      <c r="BH63" s="80">
        <f>SUMIF('KRM Sensitivities'!$C$4:$C$422,"="&amp;$A63,'KRM Sensitivities'!$BL$4:$BL$65536)</f>
        <v>0</v>
      </c>
      <c r="BI63" s="80">
        <f>SUMIF('KRM Sensitivities'!$C$4:$C$422,"="&amp;$A63,'KRM Sensitivities'!$BM$4:$BM$65536)</f>
        <v>0</v>
      </c>
      <c r="BJ63" s="80">
        <f>SUMIF('KRM Sensitivities'!$C$4:$C$422,"="&amp;$A63,'KRM Sensitivities'!$BK$4:$BK$65536)</f>
        <v>0</v>
      </c>
      <c r="BK63" s="80">
        <f>SUMIF('KRM Sensitivities'!$C$4:$C$422,"="&amp;$A63,'KRM Sensitivities'!$BN$4:$BN$65536)</f>
        <v>0</v>
      </c>
      <c r="BL63" s="80">
        <f>SUMIF('KRM Sensitivities'!$C$4:$C$422,"="&amp;$A63,'KRM Sensitivities'!$BO$4:$BO$65536)</f>
        <v>0</v>
      </c>
      <c r="BM63" s="80">
        <f>SUMIF('KRM Sensitivities'!$C$4:$C$422,"="&amp;$A63,'KRM Sensitivities'!$BP$4:$BP$65536)</f>
        <v>0</v>
      </c>
      <c r="BN63" s="80">
        <f>SUMIF('KRM Sensitivities'!$C$4:$C$422,"="&amp;$A63,'KRM Sensitivities'!$BQ$4:$BQ$65536)</f>
        <v>0</v>
      </c>
      <c r="BO63" s="80">
        <f>SUMIF('KRM Sensitivities'!$C$4:$C$422,"="&amp;$A63,'KRM Sensitivities'!$BR$4:$BR$65536)</f>
        <v>0</v>
      </c>
      <c r="BP63" s="80">
        <f>SUMIF('KRM Sensitivities'!$C$4:$C$422,"="&amp;$A63,'KRM Sensitivities'!$BS$4:$BS$65536)</f>
        <v>0</v>
      </c>
      <c r="BQ63" s="80">
        <f>SUMIF('KRM Sensitivities'!$C$4:$C$422,"="&amp;$A63,'KRM Sensitivities'!$BT$4:$BT$65536)</f>
        <v>0</v>
      </c>
      <c r="BR63" s="80">
        <f>SUMIF('KRM Sensitivities'!$C$4:$C$422,"="&amp;$A63,'KRM Sensitivities'!$BU$4:$BU$65536)</f>
        <v>0</v>
      </c>
      <c r="BS63" s="80">
        <f>SUMIF('KRM Sensitivities'!$C$4:$C$422,"="&amp;$A63,'KRM Sensitivities'!$BV$4:$BV$65536)</f>
        <v>0</v>
      </c>
      <c r="BT63" s="80">
        <f>SUMIF('KRM Sensitivities'!$C$4:$C$422,"="&amp;$A63,'KRM Sensitivities'!$BW$4:$BW$65536)</f>
        <v>0</v>
      </c>
      <c r="BU63" s="80">
        <f>SUMIF('KRM Sensitivities'!$C$4:$C$422,"="&amp;$A63,'KRM Sensitivities'!$BX$4:$BX$65536)</f>
        <v>0</v>
      </c>
      <c r="BV63" s="80">
        <f>SUMIF('KRM Sensitivities'!$C$4:$C$422,"="&amp;$A63,'KRM Sensitivities'!$BY$4:$BY$65536)</f>
        <v>0</v>
      </c>
      <c r="BW63" s="80">
        <f>SUMIF('KRM Sensitivities'!$C$4:$C$422,"="&amp;$A63,'KRM Sensitivities'!$BZ$4:$BZ$65536)</f>
        <v>0</v>
      </c>
      <c r="BX63" s="80">
        <f>SUMIF('KRM Sensitivities'!$C$4:$C$422,"="&amp;$A63,'KRM Sensitivities'!$CA$4:$CA$65536)</f>
        <v>0</v>
      </c>
      <c r="BY63" s="80">
        <f>SUMIF('KRM Sensitivities'!$C$4:$C$422,"="&amp;$A63,'KRM Sensitivities'!$CB$4:$CB$65536)</f>
        <v>0</v>
      </c>
      <c r="BZ63" s="80">
        <f>SUMIF('KRM Sensitivities'!$C$4:$C$422,"="&amp;$A63,'KRM Sensitivities'!$CC$4:$CC$65536)</f>
        <v>0</v>
      </c>
      <c r="CA63" s="80">
        <f>SUMIF('KRM Sensitivities'!$C$4:$C$422,"="&amp;$A63,'KRM Sensitivities'!$CD$4:$CD$65536)</f>
        <v>0</v>
      </c>
      <c r="CB63" s="80">
        <f>SUMIF('KRM Sensitivities'!$C$4:$C$422,"="&amp;$A63,'KRM Sensitivities'!$CE$4:$CE$65536)</f>
        <v>0</v>
      </c>
      <c r="CC63" s="80">
        <f>SUMIF('KRM Sensitivities'!$C$4:$C$422,"="&amp;$A63,'KRM Sensitivities'!$CF$4:$CF$65536)</f>
        <v>0</v>
      </c>
      <c r="CD63" s="80">
        <f>SUMIF('KRM Sensitivities'!$C$4:$C$422,"="&amp;$A63,'KRM Sensitivities'!$CG$4:$CG$65536)</f>
        <v>0</v>
      </c>
      <c r="CE63" s="80">
        <f>SUMIF('KRM Sensitivities'!$C$4:$C$422,"="&amp;$A63,'KRM Sensitivities'!$CH$4:$CH$65536)</f>
        <v>0</v>
      </c>
      <c r="CF63" s="80">
        <f>SUMIF('KRM Sensitivities'!$C$4:$C$422,"="&amp;$A63,'KRM Sensitivities'!$CI$4:$CI$65536)</f>
        <v>0</v>
      </c>
      <c r="CG63" s="80">
        <f>SUMIF('KRM Sensitivities'!$C$4:$C$422,"="&amp;$A63,'KRM Sensitivities'!$CJ$4:$CJ$65536)</f>
        <v>0</v>
      </c>
      <c r="CH63" s="80">
        <f>SUMIF('KRM Sensitivities'!$C$4:$C$422,"="&amp;$A63,'KRM Sensitivities'!$CK$4:$CK$65536)</f>
        <v>0</v>
      </c>
      <c r="CI63" s="80">
        <f>SUMIF('KRM Sensitivities'!$C$4:$C$422,"="&amp;$A63,'KRM Sensitivities'!$CL$4:$CL$65536)</f>
        <v>0</v>
      </c>
      <c r="CJ63" s="80">
        <f>SUMIF('KRM Sensitivities'!$C$4:$C$422,"="&amp;$A63,'KRM Sensitivities'!$CM$4:$CM$65536)</f>
        <v>0</v>
      </c>
      <c r="CK63" s="80">
        <f>SUMIF('KRM Sensitivities'!$C$4:$C$422,"="&amp;$A63,'KRM Sensitivities'!$CN$4:$CN$65536)</f>
        <v>0</v>
      </c>
      <c r="CL63" s="80">
        <f>SUMIF('KRM Sensitivities'!$C$4:$C$422,"="&amp;$A63,'KRM Sensitivities'!$CO$4:$CO$65536)</f>
        <v>0</v>
      </c>
      <c r="CM63" s="80">
        <f>SUMIF('KRM Sensitivities'!$C$4:$C$422,"="&amp;$A63,'KRM Sensitivities'!$CP$4:$CP$65536)</f>
        <v>0</v>
      </c>
      <c r="CN63" s="80">
        <f>SUMIF('KRM Sensitivities'!$C$4:$C$422,"="&amp;$A63,'KRM Sensitivities'!$CQ$4:$CQ$65536)</f>
        <v>0</v>
      </c>
      <c r="CO63" s="80">
        <f>SUMIF('KRM Sensitivities'!$C$4:$C$422,"="&amp;$A63,'KRM Sensitivities'!$CR$4:$CR$65536)</f>
        <v>0</v>
      </c>
      <c r="CP63" s="80">
        <f>SUMIF('KRM Sensitivities'!$C$4:$C$422,"="&amp;$A63,'KRM Sensitivities'!$CS$4:$CS$65536)</f>
        <v>0</v>
      </c>
      <c r="CQ63" s="80">
        <f>SUMIF('KRM Sensitivities'!$C$4:$C$422,"="&amp;$A63,'KRM Sensitivities'!$CT$4:$CT$65536)</f>
        <v>0</v>
      </c>
      <c r="CR63" s="80">
        <f>SUMIF('KRM Sensitivities'!$C$4:$C$422,"="&amp;$A63,'KRM Sensitivities'!$CU$4:$CU$65536)</f>
        <v>0</v>
      </c>
      <c r="CS63" s="80">
        <f>SUMIF('KRM Sensitivities'!$C$4:$C$422,"="&amp;$A63,'KRM Sensitivities'!$CV$4:$CV$65536)</f>
        <v>0</v>
      </c>
      <c r="CT63" s="80">
        <f>SUMIF('KRM Sensitivities'!$C$4:$C$422,"="&amp;$A63,'KRM Sensitivities'!$CW$4:$CW$65536)</f>
        <v>0</v>
      </c>
      <c r="CU63" s="80">
        <f>SUMIF('KRM Sensitivities'!$C$4:$C$422,"="&amp;$A63,'KRM Sensitivities'!$CX$4:$CX$65536)</f>
        <v>0</v>
      </c>
      <c r="CV63" s="80">
        <f>SUMIF('KRM Sensitivities'!$C$4:$C$422,"="&amp;$A63,'KRM Sensitivities'!$CY$4:$CY$65536)</f>
        <v>0</v>
      </c>
      <c r="CW63" s="80">
        <f>SUMIF('KRM Sensitivities'!$C$4:$C$422,"="&amp;$A63,'KRM Sensitivities'!$CZ$4:$CZ$65536)</f>
        <v>0</v>
      </c>
      <c r="CX63" s="80">
        <f>SUMIF('KRM Sensitivities'!$C$4:$C$422,"="&amp;$A63,'KRM Sensitivities'!$DA$4:$DA$65536)</f>
        <v>0</v>
      </c>
      <c r="CY63" s="80">
        <f>SUMIF('KRM Sensitivities'!$C$4:$C$422,"="&amp;$A63,'KRM Sensitivities'!$DB$4:$DB$65536)</f>
        <v>0</v>
      </c>
      <c r="CZ63" s="80">
        <f>SUMIF('KRM Sensitivities'!$C$4:$C$422,"="&amp;$A63,'KRM Sensitivities'!$DC$4:$DC$65536)</f>
        <v>0</v>
      </c>
      <c r="DA63" s="80">
        <f>SUMIF('KRM Sensitivities'!$C$4:$C$422,"="&amp;$A63,'KRM Sensitivities'!$DD$4:$DD$65536)</f>
        <v>0</v>
      </c>
      <c r="DB63" s="80">
        <f>SUMIF('KRM Sensitivities'!$C$4:$C$422,"="&amp;$A63,'KRM Sensitivities'!$DE$4:$DE$65536)</f>
        <v>0</v>
      </c>
      <c r="DC63" s="80">
        <f>SUMIF('KRM Sensitivities'!$C$4:$C$422,"="&amp;$A63,'KRM Sensitivities'!$DF$4:$DF$65536)</f>
        <v>0</v>
      </c>
      <c r="DD63" s="80">
        <f>SUMIF('KRM Sensitivities'!$C$4:$C$422,"="&amp;$A63,'KRM Sensitivities'!$DG$4:$DG$65536)</f>
        <v>0</v>
      </c>
      <c r="DE63" s="80">
        <f>SUMIF('KRM Sensitivities'!$C$4:$C$422,"="&amp;$A63,'KRM Sensitivities'!$DH$4:$DH$65536)</f>
        <v>0</v>
      </c>
      <c r="DF63" s="80">
        <f>SUMIF('KRM Sensitivities'!$C$4:$C$422,"="&amp;$A63,'KRM Sensitivities'!$DI$4:$DI$65536)</f>
        <v>0</v>
      </c>
      <c r="DG63" s="80">
        <f>SUMIF('KRM Sensitivities'!$C$4:$C$422,"="&amp;$A63,'KRM Sensitivities'!$DJ$4:$DJ$65536)</f>
        <v>0</v>
      </c>
      <c r="DH63" s="80">
        <f>SUMIF('KRM Sensitivities'!$C$4:$C$422,"="&amp;$A63,'KRM Sensitivities'!$DK$4:$DK$65536)</f>
        <v>0</v>
      </c>
      <c r="DI63" s="80">
        <f>SUMIF('KRM Sensitivities'!$C$4:$C$422,"="&amp;$A63,'KRM Sensitivities'!$DL$4:$DL$65536)</f>
        <v>0</v>
      </c>
      <c r="DJ63" s="80">
        <f>SUMIF('KRM Sensitivities'!$C$4:$C$422,"="&amp;$A63,'KRM Sensitivities'!$DM$4:$DM$65536)</f>
        <v>0</v>
      </c>
      <c r="DK63" s="80">
        <f>SUMIF('KRM Sensitivities'!$C$4:$C$422,"="&amp;$A63,'KRM Sensitivities'!$DN$4:$DN$65536)</f>
        <v>0</v>
      </c>
      <c r="DL63" s="80">
        <f>SUMIF('KRM Sensitivities'!$C$4:$C$422,"="&amp;$A63,'KRM Sensitivities'!$DO$4:$DO$65536)</f>
        <v>0</v>
      </c>
      <c r="DM63" s="80">
        <f>SUMIF('KRM Sensitivities'!$C$4:$C$422,"="&amp;$A63,'KRM Sensitivities'!$DP$4:$DP$65536)</f>
        <v>0</v>
      </c>
      <c r="DN63" s="80">
        <f>SUMIF('KRM Sensitivities'!$C$4:$C$422,"="&amp;$A63,'KRM Sensitivities'!$DQ$4:$DQ$65536)</f>
        <v>0</v>
      </c>
      <c r="DO63" s="80">
        <f>SUMIF('KRM Sensitivities'!$C$4:$C$422,"="&amp;$A63,'KRM Sensitivities'!$DR$4:$DR$65536)</f>
        <v>0</v>
      </c>
      <c r="DP63" s="80">
        <f>SUMIF('KRM Sensitivities'!$C$4:$C$422,"="&amp;$A63,'KRM Sensitivities'!$DS$4:$DS$65536)</f>
        <v>0</v>
      </c>
      <c r="DQ63" s="80">
        <f>SUMIF('KRM Sensitivities'!$C$4:$C$422,"="&amp;$A63,'KRM Sensitivities'!$DT$4:$DT$65536)</f>
        <v>0</v>
      </c>
      <c r="DR63" s="61" t="str">
        <f t="shared" si="0"/>
        <v>CCB20Y</v>
      </c>
      <c r="DS63" s="61" t="str">
        <f t="shared" si="1"/>
        <v>CCBUSD20Y</v>
      </c>
    </row>
    <row r="64" spans="1:123" x14ac:dyDescent="0.2">
      <c r="A64">
        <v>444</v>
      </c>
      <c r="B64" t="s">
        <v>16</v>
      </c>
      <c r="C64" t="s">
        <v>369</v>
      </c>
      <c r="D64" t="s">
        <v>526</v>
      </c>
      <c r="E64" t="s">
        <v>523</v>
      </c>
      <c r="F64" t="s">
        <v>37</v>
      </c>
      <c r="G64">
        <v>0.16548299999999999</v>
      </c>
      <c r="H64">
        <v>0.20871000000000001</v>
      </c>
      <c r="I64" s="80">
        <f>SUMIF('KRM Sensitivities'!$C$4:$C$422,"="&amp;$A64,'KRM Sensitivities'!$L$4:$L$65536)</f>
        <v>1582.73</v>
      </c>
      <c r="J64" s="80">
        <f>SUMIF('KRM Sensitivities'!$C$4:$C$422,"="&amp;$A64,'KRM Sensitivities'!$M$4:$M$65536)</f>
        <v>1582.73</v>
      </c>
      <c r="K64" s="80">
        <f>SUMIF('KRM Sensitivities'!$C$4:$C$422,"="&amp;$A64,'KRM Sensitivities'!$N$4:$N$65536)</f>
        <v>1582.73</v>
      </c>
      <c r="L64" s="80">
        <f>SUMIF('KRM Sensitivities'!$C$4:$C$422,"="&amp;$A64,'KRM Sensitivities'!$O$4:$O$65536)</f>
        <v>1582.73</v>
      </c>
      <c r="M64" s="80">
        <f>SUMIF('KRM Sensitivities'!$C$4:$C$422,"="&amp;$A64,'KRM Sensitivities'!$P$4:$P$65536)</f>
        <v>1582.73</v>
      </c>
      <c r="N64" s="80">
        <f>SUMIF('KRM Sensitivities'!$C$4:$C$422,"="&amp;$A64,'KRM Sensitivities'!$Q$4:$Q$65536)</f>
        <v>1582.73</v>
      </c>
      <c r="O64" s="80">
        <f>SUMIF('KRM Sensitivities'!$C$4:$C$422,"="&amp;$A64,'KRM Sensitivities'!$R$4:$R$65536)</f>
        <v>0</v>
      </c>
      <c r="P64" s="80">
        <f>SUMIF('KRM Sensitivities'!$C$4:$C$422,"="&amp;$A64,'KRM Sensitivities'!$S$4:$S$65536)</f>
        <v>0</v>
      </c>
      <c r="Q64" s="80">
        <f>SUMIF('KRM Sensitivities'!$C$4:$C$422,"="&amp;$A64,'KRM Sensitivities'!$T$4:$T$65536)</f>
        <v>0</v>
      </c>
      <c r="R64" s="80">
        <f>SUMIF('KRM Sensitivities'!$C$4:$C$422,"="&amp;$A64,'KRM Sensitivities'!$U$4:$U$65536)</f>
        <v>0</v>
      </c>
      <c r="S64" s="80">
        <f>SUMIF('KRM Sensitivities'!$C$4:$C$422,"="&amp;$A64,'KRM Sensitivities'!$V$4:$V$65536)</f>
        <v>0</v>
      </c>
      <c r="T64" s="80">
        <f>SUMIF('KRM Sensitivities'!$C$4:$C$422,"="&amp;$A64,'KRM Sensitivities'!$W$4:$W$65536)</f>
        <v>0</v>
      </c>
      <c r="U64" s="80">
        <f>SUMIF('KRM Sensitivities'!$C$4:$C$422,"="&amp;$A64,'KRM Sensitivities'!$X$4:$X$65536)</f>
        <v>0</v>
      </c>
      <c r="V64" s="80">
        <f>SUMIF('KRM Sensitivities'!$C$4:$C$422,"="&amp;$A64,'KRM Sensitivities'!$Y$4:$Y$65536)</f>
        <v>0</v>
      </c>
      <c r="W64" s="80">
        <f>SUMIF('KRM Sensitivities'!$C$4:$C$422,"="&amp;$A64,'KRM Sensitivities'!$Z$4:$Z$65536)</f>
        <v>0</v>
      </c>
      <c r="X64" s="80">
        <f>SUMIF('KRM Sensitivities'!$C$4:$C$422,"="&amp;$A64,'KRM Sensitivities'!$AA$4:$AA$65536)</f>
        <v>0</v>
      </c>
      <c r="Y64" s="80">
        <f>SUMIF('KRM Sensitivities'!$C$4:$C$422,"="&amp;$A64,'KRM Sensitivities'!$AB$4:$AB$65536)</f>
        <v>0</v>
      </c>
      <c r="Z64" s="80">
        <f>SUMIF('KRM Sensitivities'!$C$4:$C$422,"="&amp;$A64,'KRM Sensitivities'!$AC$4:$AC$65536)</f>
        <v>1582.73</v>
      </c>
      <c r="AA64" s="80">
        <f>SUMIF('KRM Sensitivities'!$C$4:$C$422,"="&amp;$A64,'KRM Sensitivities'!$AD$4:$AD$65536)</f>
        <v>683.19</v>
      </c>
      <c r="AB64" s="80">
        <f>SUMIF('KRM Sensitivities'!$C$4:$C$422,"="&amp;$A64,'KRM Sensitivities'!$AE$4:$AE$65536)</f>
        <v>899.54</v>
      </c>
      <c r="AC64" s="80">
        <f>SUMIF('KRM Sensitivities'!$C$4:$C$422,"="&amp;$A64,'KRM Sensitivities'!$AF$4:$AF$65536)</f>
        <v>0</v>
      </c>
      <c r="AD64" s="80">
        <f>SUMIF('KRM Sensitivities'!$C$4:$C$422,"="&amp;$A64,'KRM Sensitivities'!$AG$4:$AG$65536)</f>
        <v>0</v>
      </c>
      <c r="AE64" s="80">
        <f>SUMIF('KRM Sensitivities'!$C$4:$C$422,"="&amp;$A64,'KRM Sensitivities'!$AH$4:$AH$65536)</f>
        <v>0</v>
      </c>
      <c r="AF64" s="80">
        <f>SUMIF('KRM Sensitivities'!$C$4:$C$422,"="&amp;$A64,'KRM Sensitivities'!$AI$4:$AI$65536)</f>
        <v>0</v>
      </c>
      <c r="AG64" s="80">
        <f>SUMIF('KRM Sensitivities'!$C$4:$C$422,"="&amp;$A64,'KRM Sensitivities'!$AJ$4:$AJ$65536)</f>
        <v>0</v>
      </c>
      <c r="AH64" s="80">
        <f>SUMIF('KRM Sensitivities'!$C$4:$C$422,"="&amp;$A64,'KRM Sensitivities'!$AK$4:$AK$65536)</f>
        <v>0</v>
      </c>
      <c r="AI64" s="80">
        <f>SUMIF('KRM Sensitivities'!$C$4:$C$422,"="&amp;$A64,'KRM Sensitivities'!$AL$4:$AL$65536)</f>
        <v>0</v>
      </c>
      <c r="AJ64" s="80">
        <f>SUMIF('KRM Sensitivities'!$C$4:$C$422,"="&amp;$A64,'KRM Sensitivities'!$AM$4:$AM$65536)</f>
        <v>0</v>
      </c>
      <c r="AK64" s="80">
        <f>SUMIF('KRM Sensitivities'!$C$4:$C$422,"="&amp;$A64,'KRM Sensitivities'!$AN$4:$AN$65536)</f>
        <v>0</v>
      </c>
      <c r="AL64" s="80">
        <f>SUMIF('KRM Sensitivities'!$C$4:$C$422,"="&amp;$A64,'KRM Sensitivities'!$AO$4:$AO$65536)</f>
        <v>0</v>
      </c>
      <c r="AM64" s="80">
        <f>SUMIF('KRM Sensitivities'!$C$4:$C$422,"="&amp;$A64,'KRM Sensitivities'!$AP$4:$AP$65536)</f>
        <v>0</v>
      </c>
      <c r="AN64" s="80">
        <f>SUMIF('KRM Sensitivities'!$C$4:$C$422,"="&amp;$A64,'KRM Sensitivities'!$AQ$4:$AQ$65536)</f>
        <v>0</v>
      </c>
      <c r="AO64" s="80">
        <f>SUMIF('KRM Sensitivities'!$C$4:$C$422,"="&amp;$A64,'KRM Sensitivities'!$AR$4:$AR$65536)</f>
        <v>0</v>
      </c>
      <c r="AP64" s="80">
        <f>SUMIF('KRM Sensitivities'!$C$4:$C$422,"="&amp;$A64,'KRM Sensitivities'!$AS$4:$AS$65536)</f>
        <v>0</v>
      </c>
      <c r="AQ64" s="80">
        <f>SUMIF('KRM Sensitivities'!$C$4:$C$422,"="&amp;$A64,'KRM Sensitivities'!$AT$4:$AT$65536)</f>
        <v>0</v>
      </c>
      <c r="AR64" s="80">
        <f>SUMIF('KRM Sensitivities'!$C$4:$C$422,"="&amp;$A64,'KRM Sensitivities'!$AU$4:$AU$65536)</f>
        <v>0</v>
      </c>
      <c r="AS64" s="80">
        <f>SUMIF('KRM Sensitivities'!$C$4:$C$422,"="&amp;$A64,'KRM Sensitivities'!$AV$4:$AV$65536)</f>
        <v>0</v>
      </c>
      <c r="AT64" s="80">
        <f>SUMIF('KRM Sensitivities'!$C$4:$C$422,"="&amp;$A64,'KRM Sensitivities'!$AW$4:$AW$65536)</f>
        <v>0</v>
      </c>
      <c r="AU64" s="80">
        <f>SUMIF('KRM Sensitivities'!$C$4:$C$422,"="&amp;$A64,'KRM Sensitivities'!$AX$4:$AX$65536)</f>
        <v>0</v>
      </c>
      <c r="AV64" s="80">
        <f>SUMIF('KRM Sensitivities'!$C$4:$C$422,"="&amp;$A64,'KRM Sensitivities'!$AY$4:$AY$65536)</f>
        <v>0</v>
      </c>
      <c r="AW64" s="80">
        <f>SUMIF('KRM Sensitivities'!$C$4:$C$422,"="&amp;$A64,'KRM Sensitivities'!$AZ$4:$AZ$65536)</f>
        <v>0</v>
      </c>
      <c r="AX64" s="80">
        <f>SUMIF('KRM Sensitivities'!$C$4:$C$422,"="&amp;$A64,'KRM Sensitivities'!$BA$4:$BA$65536)</f>
        <v>0</v>
      </c>
      <c r="AY64" s="80">
        <f>SUMIF('KRM Sensitivities'!$C$4:$C$422,"="&amp;$A64,'KRM Sensitivities'!$BB$4:$BB$65536)</f>
        <v>0</v>
      </c>
      <c r="AZ64" s="80">
        <f>SUMIF('KRM Sensitivities'!$C$4:$C$422,"="&amp;$A64,'KRM Sensitivities'!$BC$4:$BC$65536)</f>
        <v>0</v>
      </c>
      <c r="BA64" s="80">
        <f>SUMIF('KRM Sensitivities'!$C$4:$C$422,"="&amp;$A64,'KRM Sensitivities'!$BD$4:$BD$65536)</f>
        <v>0</v>
      </c>
      <c r="BB64" s="80">
        <f>SUMIF('KRM Sensitivities'!$C$4:$C$422,"="&amp;$A64,'KRM Sensitivities'!$BE$4:$BE$65536)</f>
        <v>0</v>
      </c>
      <c r="BC64" s="80">
        <f>SUMIF('KRM Sensitivities'!$C$4:$C$422,"="&amp;$A64,'KRM Sensitivities'!$BF$4:$BF$65536)</f>
        <v>0</v>
      </c>
      <c r="BD64" s="80">
        <f>SUMIF('KRM Sensitivities'!$C$4:$C$422,"="&amp;$A64,'KRM Sensitivities'!$BG$4:$BG$65536)</f>
        <v>0</v>
      </c>
      <c r="BE64" s="80">
        <f>SUMIF('KRM Sensitivities'!$C$4:$C$422,"="&amp;$A64,'KRM Sensitivities'!$BH$4:$BH$65536)</f>
        <v>0</v>
      </c>
      <c r="BF64" s="80">
        <f>SUMIF('KRM Sensitivities'!$C$4:$C$422,"="&amp;$A64,'KRM Sensitivities'!$BI$4:$BI$65536)</f>
        <v>0</v>
      </c>
      <c r="BG64" s="80">
        <f>SUMIF('KRM Sensitivities'!$C$4:$C$422,"="&amp;$A64,'KRM Sensitivities'!$BJ$4:$BJ$65536)</f>
        <v>0</v>
      </c>
      <c r="BH64" s="80">
        <f>SUMIF('KRM Sensitivities'!$C$4:$C$422,"="&amp;$A64,'KRM Sensitivities'!$BL$4:$BL$65536)</f>
        <v>0</v>
      </c>
      <c r="BI64" s="80">
        <f>SUMIF('KRM Sensitivities'!$C$4:$C$422,"="&amp;$A64,'KRM Sensitivities'!$BM$4:$BM$65536)</f>
        <v>0</v>
      </c>
      <c r="BJ64" s="80">
        <f>SUMIF('KRM Sensitivities'!$C$4:$C$422,"="&amp;$A64,'KRM Sensitivities'!$BK$4:$BK$65536)</f>
        <v>0</v>
      </c>
      <c r="BK64" s="80">
        <f>SUMIF('KRM Sensitivities'!$C$4:$C$422,"="&amp;$A64,'KRM Sensitivities'!$BN$4:$BN$65536)</f>
        <v>0</v>
      </c>
      <c r="BL64" s="80">
        <f>SUMIF('KRM Sensitivities'!$C$4:$C$422,"="&amp;$A64,'KRM Sensitivities'!$BO$4:$BO$65536)</f>
        <v>0</v>
      </c>
      <c r="BM64" s="80">
        <f>SUMIF('KRM Sensitivities'!$C$4:$C$422,"="&amp;$A64,'KRM Sensitivities'!$BP$4:$BP$65536)</f>
        <v>0</v>
      </c>
      <c r="BN64" s="80">
        <f>SUMIF('KRM Sensitivities'!$C$4:$C$422,"="&amp;$A64,'KRM Sensitivities'!$BQ$4:$BQ$65536)</f>
        <v>0</v>
      </c>
      <c r="BO64" s="80">
        <f>SUMIF('KRM Sensitivities'!$C$4:$C$422,"="&amp;$A64,'KRM Sensitivities'!$BR$4:$BR$65536)</f>
        <v>0</v>
      </c>
      <c r="BP64" s="80">
        <f>SUMIF('KRM Sensitivities'!$C$4:$C$422,"="&amp;$A64,'KRM Sensitivities'!$BS$4:$BS$65536)</f>
        <v>0</v>
      </c>
      <c r="BQ64" s="80">
        <f>SUMIF('KRM Sensitivities'!$C$4:$C$422,"="&amp;$A64,'KRM Sensitivities'!$BT$4:$BT$65536)</f>
        <v>0</v>
      </c>
      <c r="BR64" s="80">
        <f>SUMIF('KRM Sensitivities'!$C$4:$C$422,"="&amp;$A64,'KRM Sensitivities'!$BU$4:$BU$65536)</f>
        <v>0</v>
      </c>
      <c r="BS64" s="80">
        <f>SUMIF('KRM Sensitivities'!$C$4:$C$422,"="&amp;$A64,'KRM Sensitivities'!$BV$4:$BV$65536)</f>
        <v>0</v>
      </c>
      <c r="BT64" s="80">
        <f>SUMIF('KRM Sensitivities'!$C$4:$C$422,"="&amp;$A64,'KRM Sensitivities'!$BW$4:$BW$65536)</f>
        <v>0</v>
      </c>
      <c r="BU64" s="80">
        <f>SUMIF('KRM Sensitivities'!$C$4:$C$422,"="&amp;$A64,'KRM Sensitivities'!$BX$4:$BX$65536)</f>
        <v>0</v>
      </c>
      <c r="BV64" s="80">
        <f>SUMIF('KRM Sensitivities'!$C$4:$C$422,"="&amp;$A64,'KRM Sensitivities'!$BY$4:$BY$65536)</f>
        <v>0</v>
      </c>
      <c r="BW64" s="80">
        <f>SUMIF('KRM Sensitivities'!$C$4:$C$422,"="&amp;$A64,'KRM Sensitivities'!$BZ$4:$BZ$65536)</f>
        <v>0</v>
      </c>
      <c r="BX64" s="80">
        <f>SUMIF('KRM Sensitivities'!$C$4:$C$422,"="&amp;$A64,'KRM Sensitivities'!$CA$4:$CA$65536)</f>
        <v>0</v>
      </c>
      <c r="BY64" s="80">
        <f>SUMIF('KRM Sensitivities'!$C$4:$C$422,"="&amp;$A64,'KRM Sensitivities'!$CB$4:$CB$65536)</f>
        <v>0</v>
      </c>
      <c r="BZ64" s="80">
        <f>SUMIF('KRM Sensitivities'!$C$4:$C$422,"="&amp;$A64,'KRM Sensitivities'!$CC$4:$CC$65536)</f>
        <v>0</v>
      </c>
      <c r="CA64" s="80">
        <f>SUMIF('KRM Sensitivities'!$C$4:$C$422,"="&amp;$A64,'KRM Sensitivities'!$CD$4:$CD$65536)</f>
        <v>0</v>
      </c>
      <c r="CB64" s="80">
        <f>SUMIF('KRM Sensitivities'!$C$4:$C$422,"="&amp;$A64,'KRM Sensitivities'!$CE$4:$CE$65536)</f>
        <v>0</v>
      </c>
      <c r="CC64" s="80">
        <f>SUMIF('KRM Sensitivities'!$C$4:$C$422,"="&amp;$A64,'KRM Sensitivities'!$CF$4:$CF$65536)</f>
        <v>0</v>
      </c>
      <c r="CD64" s="80">
        <f>SUMIF('KRM Sensitivities'!$C$4:$C$422,"="&amp;$A64,'KRM Sensitivities'!$CG$4:$CG$65536)</f>
        <v>0</v>
      </c>
      <c r="CE64" s="80">
        <f>SUMIF('KRM Sensitivities'!$C$4:$C$422,"="&amp;$A64,'KRM Sensitivities'!$CH$4:$CH$65536)</f>
        <v>0</v>
      </c>
      <c r="CF64" s="80">
        <f>SUMIF('KRM Sensitivities'!$C$4:$C$422,"="&amp;$A64,'KRM Sensitivities'!$CI$4:$CI$65536)</f>
        <v>0</v>
      </c>
      <c r="CG64" s="80">
        <f>SUMIF('KRM Sensitivities'!$C$4:$C$422,"="&amp;$A64,'KRM Sensitivities'!$CJ$4:$CJ$65536)</f>
        <v>0</v>
      </c>
      <c r="CH64" s="80">
        <f>SUMIF('KRM Sensitivities'!$C$4:$C$422,"="&amp;$A64,'KRM Sensitivities'!$CK$4:$CK$65536)</f>
        <v>0</v>
      </c>
      <c r="CI64" s="80">
        <f>SUMIF('KRM Sensitivities'!$C$4:$C$422,"="&amp;$A64,'KRM Sensitivities'!$CL$4:$CL$65536)</f>
        <v>0</v>
      </c>
      <c r="CJ64" s="80">
        <f>SUMIF('KRM Sensitivities'!$C$4:$C$422,"="&amp;$A64,'KRM Sensitivities'!$CM$4:$CM$65536)</f>
        <v>0</v>
      </c>
      <c r="CK64" s="80">
        <f>SUMIF('KRM Sensitivities'!$C$4:$C$422,"="&amp;$A64,'KRM Sensitivities'!$CN$4:$CN$65536)</f>
        <v>0</v>
      </c>
      <c r="CL64" s="80">
        <f>SUMIF('KRM Sensitivities'!$C$4:$C$422,"="&amp;$A64,'KRM Sensitivities'!$CO$4:$CO$65536)</f>
        <v>0</v>
      </c>
      <c r="CM64" s="80">
        <f>SUMIF('KRM Sensitivities'!$C$4:$C$422,"="&amp;$A64,'KRM Sensitivities'!$CP$4:$CP$65536)</f>
        <v>0</v>
      </c>
      <c r="CN64" s="80">
        <f>SUMIF('KRM Sensitivities'!$C$4:$C$422,"="&amp;$A64,'KRM Sensitivities'!$CQ$4:$CQ$65536)</f>
        <v>0</v>
      </c>
      <c r="CO64" s="80">
        <f>SUMIF('KRM Sensitivities'!$C$4:$C$422,"="&amp;$A64,'KRM Sensitivities'!$CR$4:$CR$65536)</f>
        <v>0</v>
      </c>
      <c r="CP64" s="80">
        <f>SUMIF('KRM Sensitivities'!$C$4:$C$422,"="&amp;$A64,'KRM Sensitivities'!$CS$4:$CS$65536)</f>
        <v>0</v>
      </c>
      <c r="CQ64" s="80">
        <f>SUMIF('KRM Sensitivities'!$C$4:$C$422,"="&amp;$A64,'KRM Sensitivities'!$CT$4:$CT$65536)</f>
        <v>0</v>
      </c>
      <c r="CR64" s="80">
        <f>SUMIF('KRM Sensitivities'!$C$4:$C$422,"="&amp;$A64,'KRM Sensitivities'!$CU$4:$CU$65536)</f>
        <v>0</v>
      </c>
      <c r="CS64" s="80">
        <f>SUMIF('KRM Sensitivities'!$C$4:$C$422,"="&amp;$A64,'KRM Sensitivities'!$CV$4:$CV$65536)</f>
        <v>0</v>
      </c>
      <c r="CT64" s="80">
        <f>SUMIF('KRM Sensitivities'!$C$4:$C$422,"="&amp;$A64,'KRM Sensitivities'!$CW$4:$CW$65536)</f>
        <v>0</v>
      </c>
      <c r="CU64" s="80">
        <f>SUMIF('KRM Sensitivities'!$C$4:$C$422,"="&amp;$A64,'KRM Sensitivities'!$CX$4:$CX$65536)</f>
        <v>0</v>
      </c>
      <c r="CV64" s="80">
        <f>SUMIF('KRM Sensitivities'!$C$4:$C$422,"="&amp;$A64,'KRM Sensitivities'!$CY$4:$CY$65536)</f>
        <v>0</v>
      </c>
      <c r="CW64" s="80">
        <f>SUMIF('KRM Sensitivities'!$C$4:$C$422,"="&amp;$A64,'KRM Sensitivities'!$CZ$4:$CZ$65536)</f>
        <v>0</v>
      </c>
      <c r="CX64" s="80">
        <f>SUMIF('KRM Sensitivities'!$C$4:$C$422,"="&amp;$A64,'KRM Sensitivities'!$DA$4:$DA$65536)</f>
        <v>0</v>
      </c>
      <c r="CY64" s="80">
        <f>SUMIF('KRM Sensitivities'!$C$4:$C$422,"="&amp;$A64,'KRM Sensitivities'!$DB$4:$DB$65536)</f>
        <v>0</v>
      </c>
      <c r="CZ64" s="80">
        <f>SUMIF('KRM Sensitivities'!$C$4:$C$422,"="&amp;$A64,'KRM Sensitivities'!$DC$4:$DC$65536)</f>
        <v>0</v>
      </c>
      <c r="DA64" s="80">
        <f>SUMIF('KRM Sensitivities'!$C$4:$C$422,"="&amp;$A64,'KRM Sensitivities'!$DD$4:$DD$65536)</f>
        <v>0</v>
      </c>
      <c r="DB64" s="80">
        <f>SUMIF('KRM Sensitivities'!$C$4:$C$422,"="&amp;$A64,'KRM Sensitivities'!$DE$4:$DE$65536)</f>
        <v>0</v>
      </c>
      <c r="DC64" s="80">
        <f>SUMIF('KRM Sensitivities'!$C$4:$C$422,"="&amp;$A64,'KRM Sensitivities'!$DF$4:$DF$65536)</f>
        <v>0</v>
      </c>
      <c r="DD64" s="80">
        <f>SUMIF('KRM Sensitivities'!$C$4:$C$422,"="&amp;$A64,'KRM Sensitivities'!$DG$4:$DG$65536)</f>
        <v>0</v>
      </c>
      <c r="DE64" s="80">
        <f>SUMIF('KRM Sensitivities'!$C$4:$C$422,"="&amp;$A64,'KRM Sensitivities'!$DH$4:$DH$65536)</f>
        <v>0</v>
      </c>
      <c r="DF64" s="80">
        <f>SUMIF('KRM Sensitivities'!$C$4:$C$422,"="&amp;$A64,'KRM Sensitivities'!$DI$4:$DI$65536)</f>
        <v>0</v>
      </c>
      <c r="DG64" s="80">
        <f>SUMIF('KRM Sensitivities'!$C$4:$C$422,"="&amp;$A64,'KRM Sensitivities'!$DJ$4:$DJ$65536)</f>
        <v>0</v>
      </c>
      <c r="DH64" s="80">
        <f>SUMIF('KRM Sensitivities'!$C$4:$C$422,"="&amp;$A64,'KRM Sensitivities'!$DK$4:$DK$65536)</f>
        <v>0</v>
      </c>
      <c r="DI64" s="80">
        <f>SUMIF('KRM Sensitivities'!$C$4:$C$422,"="&amp;$A64,'KRM Sensitivities'!$DL$4:$DL$65536)</f>
        <v>0</v>
      </c>
      <c r="DJ64" s="80">
        <f>SUMIF('KRM Sensitivities'!$C$4:$C$422,"="&amp;$A64,'KRM Sensitivities'!$DM$4:$DM$65536)</f>
        <v>0</v>
      </c>
      <c r="DK64" s="80">
        <f>SUMIF('KRM Sensitivities'!$C$4:$C$422,"="&amp;$A64,'KRM Sensitivities'!$DN$4:$DN$65536)</f>
        <v>0</v>
      </c>
      <c r="DL64" s="80">
        <f>SUMIF('KRM Sensitivities'!$C$4:$C$422,"="&amp;$A64,'KRM Sensitivities'!$DO$4:$DO$65536)</f>
        <v>0</v>
      </c>
      <c r="DM64" s="80">
        <f>SUMIF('KRM Sensitivities'!$C$4:$C$422,"="&amp;$A64,'KRM Sensitivities'!$DP$4:$DP$65536)</f>
        <v>0</v>
      </c>
      <c r="DN64" s="80">
        <f>SUMIF('KRM Sensitivities'!$C$4:$C$422,"="&amp;$A64,'KRM Sensitivities'!$DQ$4:$DQ$65536)</f>
        <v>0</v>
      </c>
      <c r="DO64" s="80">
        <f>SUMIF('KRM Sensitivities'!$C$4:$C$422,"="&amp;$A64,'KRM Sensitivities'!$DR$4:$DR$65536)</f>
        <v>0</v>
      </c>
      <c r="DP64" s="80">
        <f>SUMIF('KRM Sensitivities'!$C$4:$C$422,"="&amp;$A64,'KRM Sensitivities'!$DS$4:$DS$65536)</f>
        <v>0</v>
      </c>
      <c r="DQ64" s="80">
        <f>SUMIF('KRM Sensitivities'!$C$4:$C$422,"="&amp;$A64,'KRM Sensitivities'!$DT$4:$DT$65536)</f>
        <v>0</v>
      </c>
      <c r="DR64" s="61" t="str">
        <f t="shared" si="0"/>
        <v>CCB30Y</v>
      </c>
      <c r="DS64" s="61" t="str">
        <f t="shared" si="1"/>
        <v>CCBUSD30Y</v>
      </c>
    </row>
    <row r="65" spans="1:123" x14ac:dyDescent="0.2">
      <c r="A65">
        <v>660</v>
      </c>
      <c r="B65" t="s">
        <v>18</v>
      </c>
      <c r="C65" t="s">
        <v>369</v>
      </c>
      <c r="D65" t="s">
        <v>512</v>
      </c>
      <c r="E65" t="s">
        <v>28</v>
      </c>
      <c r="F65" t="s">
        <v>8</v>
      </c>
      <c r="G65">
        <v>0.18845799999999999</v>
      </c>
      <c r="H65">
        <v>0.15975200000000001</v>
      </c>
      <c r="I65" s="80">
        <f>SUMIF('KRM Sensitivities'!$C$4:$C$422,"="&amp;$A65,'KRM Sensitivities'!$L$4:$L$65536)</f>
        <v>-7411</v>
      </c>
      <c r="J65" s="80">
        <f>SUMIF('KRM Sensitivities'!$C$4:$C$422,"="&amp;$A65,'KRM Sensitivities'!$M$4:$M$65536)</f>
        <v>-7411</v>
      </c>
      <c r="K65" s="80">
        <f>SUMIF('KRM Sensitivities'!$C$4:$C$422,"="&amp;$A65,'KRM Sensitivities'!$N$4:$N$65536)</f>
        <v>-7411</v>
      </c>
      <c r="L65" s="80">
        <f>SUMIF('KRM Sensitivities'!$C$4:$C$422,"="&amp;$A65,'KRM Sensitivities'!$O$4:$O$65536)</f>
        <v>-7411</v>
      </c>
      <c r="M65" s="80">
        <f>SUMIF('KRM Sensitivities'!$C$4:$C$422,"="&amp;$A65,'KRM Sensitivities'!$P$4:$P$65536)</f>
        <v>-7411</v>
      </c>
      <c r="N65" s="80">
        <f>SUMIF('KRM Sensitivities'!$C$4:$C$422,"="&amp;$A65,'KRM Sensitivities'!$Q$4:$Q$65536)</f>
        <v>-7411</v>
      </c>
      <c r="O65" s="80">
        <f>SUMIF('KRM Sensitivities'!$C$4:$C$422,"="&amp;$A65,'KRM Sensitivities'!$R$4:$R$65536)</f>
        <v>0</v>
      </c>
      <c r="P65" s="80">
        <f>SUMIF('KRM Sensitivities'!$C$4:$C$422,"="&amp;$A65,'KRM Sensitivities'!$S$4:$S$65536)</f>
        <v>0</v>
      </c>
      <c r="Q65" s="80">
        <f>SUMIF('KRM Sensitivities'!$C$4:$C$422,"="&amp;$A65,'KRM Sensitivities'!$T$4:$T$65536)</f>
        <v>0</v>
      </c>
      <c r="R65" s="80">
        <f>SUMIF('KRM Sensitivities'!$C$4:$C$422,"="&amp;$A65,'KRM Sensitivities'!$U$4:$U$65536)</f>
        <v>0</v>
      </c>
      <c r="S65" s="80">
        <f>SUMIF('KRM Sensitivities'!$C$4:$C$422,"="&amp;$A65,'KRM Sensitivities'!$V$4:$V$65536)</f>
        <v>0</v>
      </c>
      <c r="T65" s="80">
        <f>SUMIF('KRM Sensitivities'!$C$4:$C$422,"="&amp;$A65,'KRM Sensitivities'!$W$4:$W$65536)</f>
        <v>0</v>
      </c>
      <c r="U65" s="80">
        <f>SUMIF('KRM Sensitivities'!$C$4:$C$422,"="&amp;$A65,'KRM Sensitivities'!$X$4:$X$65536)</f>
        <v>0</v>
      </c>
      <c r="V65" s="80">
        <f>SUMIF('KRM Sensitivities'!$C$4:$C$422,"="&amp;$A65,'KRM Sensitivities'!$Y$4:$Y$65536)</f>
        <v>0</v>
      </c>
      <c r="W65" s="80">
        <f>SUMIF('KRM Sensitivities'!$C$4:$C$422,"="&amp;$A65,'KRM Sensitivities'!$Z$4:$Z$65536)</f>
        <v>0</v>
      </c>
      <c r="X65" s="80">
        <f>SUMIF('KRM Sensitivities'!$C$4:$C$422,"="&amp;$A65,'KRM Sensitivities'!$AA$4:$AA$65536)</f>
        <v>0</v>
      </c>
      <c r="Y65" s="80">
        <f>SUMIF('KRM Sensitivities'!$C$4:$C$422,"="&amp;$A65,'KRM Sensitivities'!$AB$4:$AB$65536)</f>
        <v>0</v>
      </c>
      <c r="Z65" s="80">
        <f>SUMIF('KRM Sensitivities'!$C$4:$C$422,"="&amp;$A65,'KRM Sensitivities'!$AC$4:$AC$65536)</f>
        <v>-7411</v>
      </c>
      <c r="AA65" s="80">
        <f>SUMIF('KRM Sensitivities'!$C$4:$C$422,"="&amp;$A65,'KRM Sensitivities'!$AD$4:$AD$65536)</f>
        <v>0</v>
      </c>
      <c r="AB65" s="80">
        <f>SUMIF('KRM Sensitivities'!$C$4:$C$422,"="&amp;$A65,'KRM Sensitivities'!$AE$4:$AE$65536)</f>
        <v>-7411</v>
      </c>
      <c r="AC65" s="80">
        <f>SUMIF('KRM Sensitivities'!$C$4:$C$422,"="&amp;$A65,'KRM Sensitivities'!$AF$4:$AF$65536)</f>
        <v>0</v>
      </c>
      <c r="AD65" s="80">
        <f>SUMIF('KRM Sensitivities'!$C$4:$C$422,"="&amp;$A65,'KRM Sensitivities'!$AG$4:$AG$65536)</f>
        <v>0</v>
      </c>
      <c r="AE65" s="80">
        <f>SUMIF('KRM Sensitivities'!$C$4:$C$422,"="&amp;$A65,'KRM Sensitivities'!$AH$4:$AH$65536)</f>
        <v>0</v>
      </c>
      <c r="AF65" s="80">
        <f>SUMIF('KRM Sensitivities'!$C$4:$C$422,"="&amp;$A65,'KRM Sensitivities'!$AI$4:$AI$65536)</f>
        <v>0</v>
      </c>
      <c r="AG65" s="80">
        <f>SUMIF('KRM Sensitivities'!$C$4:$C$422,"="&amp;$A65,'KRM Sensitivities'!$AJ$4:$AJ$65536)</f>
        <v>0</v>
      </c>
      <c r="AH65" s="80">
        <f>SUMIF('KRM Sensitivities'!$C$4:$C$422,"="&amp;$A65,'KRM Sensitivities'!$AK$4:$AK$65536)</f>
        <v>0</v>
      </c>
      <c r="AI65" s="80">
        <f>SUMIF('KRM Sensitivities'!$C$4:$C$422,"="&amp;$A65,'KRM Sensitivities'!$AL$4:$AL$65536)</f>
        <v>0</v>
      </c>
      <c r="AJ65" s="80">
        <f>SUMIF('KRM Sensitivities'!$C$4:$C$422,"="&amp;$A65,'KRM Sensitivities'!$AM$4:$AM$65536)</f>
        <v>0</v>
      </c>
      <c r="AK65" s="80">
        <f>SUMIF('KRM Sensitivities'!$C$4:$C$422,"="&amp;$A65,'KRM Sensitivities'!$AN$4:$AN$65536)</f>
        <v>0</v>
      </c>
      <c r="AL65" s="80">
        <f>SUMIF('KRM Sensitivities'!$C$4:$C$422,"="&amp;$A65,'KRM Sensitivities'!$AO$4:$AO$65536)</f>
        <v>0</v>
      </c>
      <c r="AM65" s="80">
        <f>SUMIF('KRM Sensitivities'!$C$4:$C$422,"="&amp;$A65,'KRM Sensitivities'!$AP$4:$AP$65536)</f>
        <v>0</v>
      </c>
      <c r="AN65" s="80">
        <f>SUMIF('KRM Sensitivities'!$C$4:$C$422,"="&amp;$A65,'KRM Sensitivities'!$AQ$4:$AQ$65536)</f>
        <v>0</v>
      </c>
      <c r="AO65" s="80">
        <f>SUMIF('KRM Sensitivities'!$C$4:$C$422,"="&amp;$A65,'KRM Sensitivities'!$AR$4:$AR$65536)</f>
        <v>0</v>
      </c>
      <c r="AP65" s="80">
        <f>SUMIF('KRM Sensitivities'!$C$4:$C$422,"="&amp;$A65,'KRM Sensitivities'!$AS$4:$AS$65536)</f>
        <v>0</v>
      </c>
      <c r="AQ65" s="80">
        <f>SUMIF('KRM Sensitivities'!$C$4:$C$422,"="&amp;$A65,'KRM Sensitivities'!$AT$4:$AT$65536)</f>
        <v>0</v>
      </c>
      <c r="AR65" s="80">
        <f>SUMIF('KRM Sensitivities'!$C$4:$C$422,"="&amp;$A65,'KRM Sensitivities'!$AU$4:$AU$65536)</f>
        <v>0</v>
      </c>
      <c r="AS65" s="80">
        <f>SUMIF('KRM Sensitivities'!$C$4:$C$422,"="&amp;$A65,'KRM Sensitivities'!$AV$4:$AV$65536)</f>
        <v>0</v>
      </c>
      <c r="AT65" s="80">
        <f>SUMIF('KRM Sensitivities'!$C$4:$C$422,"="&amp;$A65,'KRM Sensitivities'!$AW$4:$AW$65536)</f>
        <v>0</v>
      </c>
      <c r="AU65" s="80">
        <f>SUMIF('KRM Sensitivities'!$C$4:$C$422,"="&amp;$A65,'KRM Sensitivities'!$AX$4:$AX$65536)</f>
        <v>0</v>
      </c>
      <c r="AV65" s="80">
        <f>SUMIF('KRM Sensitivities'!$C$4:$C$422,"="&amp;$A65,'KRM Sensitivities'!$AY$4:$AY$65536)</f>
        <v>0</v>
      </c>
      <c r="AW65" s="80">
        <f>SUMIF('KRM Sensitivities'!$C$4:$C$422,"="&amp;$A65,'KRM Sensitivities'!$AZ$4:$AZ$65536)</f>
        <v>0</v>
      </c>
      <c r="AX65" s="80">
        <f>SUMIF('KRM Sensitivities'!$C$4:$C$422,"="&amp;$A65,'KRM Sensitivities'!$BA$4:$BA$65536)</f>
        <v>0</v>
      </c>
      <c r="AY65" s="80">
        <f>SUMIF('KRM Sensitivities'!$C$4:$C$422,"="&amp;$A65,'KRM Sensitivities'!$BB$4:$BB$65536)</f>
        <v>0</v>
      </c>
      <c r="AZ65" s="80">
        <f>SUMIF('KRM Sensitivities'!$C$4:$C$422,"="&amp;$A65,'KRM Sensitivities'!$BC$4:$BC$65536)</f>
        <v>0</v>
      </c>
      <c r="BA65" s="80">
        <f>SUMIF('KRM Sensitivities'!$C$4:$C$422,"="&amp;$A65,'KRM Sensitivities'!$BD$4:$BD$65536)</f>
        <v>0</v>
      </c>
      <c r="BB65" s="80">
        <f>SUMIF('KRM Sensitivities'!$C$4:$C$422,"="&amp;$A65,'KRM Sensitivities'!$BE$4:$BE$65536)</f>
        <v>0</v>
      </c>
      <c r="BC65" s="80">
        <f>SUMIF('KRM Sensitivities'!$C$4:$C$422,"="&amp;$A65,'KRM Sensitivities'!$BF$4:$BF$65536)</f>
        <v>0</v>
      </c>
      <c r="BD65" s="80">
        <f>SUMIF('KRM Sensitivities'!$C$4:$C$422,"="&amp;$A65,'KRM Sensitivities'!$BG$4:$BG$65536)</f>
        <v>0</v>
      </c>
      <c r="BE65" s="80">
        <f>SUMIF('KRM Sensitivities'!$C$4:$C$422,"="&amp;$A65,'KRM Sensitivities'!$BH$4:$BH$65536)</f>
        <v>0</v>
      </c>
      <c r="BF65" s="80">
        <f>SUMIF('KRM Sensitivities'!$C$4:$C$422,"="&amp;$A65,'KRM Sensitivities'!$BI$4:$BI$65536)</f>
        <v>0</v>
      </c>
      <c r="BG65" s="80">
        <f>SUMIF('KRM Sensitivities'!$C$4:$C$422,"="&amp;$A65,'KRM Sensitivities'!$BJ$4:$BJ$65536)</f>
        <v>0</v>
      </c>
      <c r="BH65" s="80">
        <f>SUMIF('KRM Sensitivities'!$C$4:$C$422,"="&amp;$A65,'KRM Sensitivities'!$BL$4:$BL$65536)</f>
        <v>0</v>
      </c>
      <c r="BI65" s="80">
        <f>SUMIF('KRM Sensitivities'!$C$4:$C$422,"="&amp;$A65,'KRM Sensitivities'!$BM$4:$BM$65536)</f>
        <v>0</v>
      </c>
      <c r="BJ65" s="80">
        <f>SUMIF('KRM Sensitivities'!$C$4:$C$422,"="&amp;$A65,'KRM Sensitivities'!$BK$4:$BK$65536)</f>
        <v>0</v>
      </c>
      <c r="BK65" s="80">
        <f>SUMIF('KRM Sensitivities'!$C$4:$C$422,"="&amp;$A65,'KRM Sensitivities'!$BN$4:$BN$65536)</f>
        <v>0</v>
      </c>
      <c r="BL65" s="80">
        <f>SUMIF('KRM Sensitivities'!$C$4:$C$422,"="&amp;$A65,'KRM Sensitivities'!$BO$4:$BO$65536)</f>
        <v>0</v>
      </c>
      <c r="BM65" s="80">
        <f>SUMIF('KRM Sensitivities'!$C$4:$C$422,"="&amp;$A65,'KRM Sensitivities'!$BP$4:$BP$65536)</f>
        <v>0</v>
      </c>
      <c r="BN65" s="80">
        <f>SUMIF('KRM Sensitivities'!$C$4:$C$422,"="&amp;$A65,'KRM Sensitivities'!$BQ$4:$BQ$65536)</f>
        <v>0</v>
      </c>
      <c r="BO65" s="80">
        <f>SUMIF('KRM Sensitivities'!$C$4:$C$422,"="&amp;$A65,'KRM Sensitivities'!$BR$4:$BR$65536)</f>
        <v>0</v>
      </c>
      <c r="BP65" s="80">
        <f>SUMIF('KRM Sensitivities'!$C$4:$C$422,"="&amp;$A65,'KRM Sensitivities'!$BS$4:$BS$65536)</f>
        <v>0</v>
      </c>
      <c r="BQ65" s="80">
        <f>SUMIF('KRM Sensitivities'!$C$4:$C$422,"="&amp;$A65,'KRM Sensitivities'!$BT$4:$BT$65536)</f>
        <v>0</v>
      </c>
      <c r="BR65" s="80">
        <f>SUMIF('KRM Sensitivities'!$C$4:$C$422,"="&amp;$A65,'KRM Sensitivities'!$BU$4:$BU$65536)</f>
        <v>0</v>
      </c>
      <c r="BS65" s="80">
        <f>SUMIF('KRM Sensitivities'!$C$4:$C$422,"="&amp;$A65,'KRM Sensitivities'!$BV$4:$BV$65536)</f>
        <v>0</v>
      </c>
      <c r="BT65" s="80">
        <f>SUMIF('KRM Sensitivities'!$C$4:$C$422,"="&amp;$A65,'KRM Sensitivities'!$BW$4:$BW$65536)</f>
        <v>0</v>
      </c>
      <c r="BU65" s="80">
        <f>SUMIF('KRM Sensitivities'!$C$4:$C$422,"="&amp;$A65,'KRM Sensitivities'!$BX$4:$BX$65536)</f>
        <v>0</v>
      </c>
      <c r="BV65" s="80">
        <f>SUMIF('KRM Sensitivities'!$C$4:$C$422,"="&amp;$A65,'KRM Sensitivities'!$BY$4:$BY$65536)</f>
        <v>0</v>
      </c>
      <c r="BW65" s="80">
        <f>SUMIF('KRM Sensitivities'!$C$4:$C$422,"="&amp;$A65,'KRM Sensitivities'!$BZ$4:$BZ$65536)</f>
        <v>0</v>
      </c>
      <c r="BX65" s="80">
        <f>SUMIF('KRM Sensitivities'!$C$4:$C$422,"="&amp;$A65,'KRM Sensitivities'!$CA$4:$CA$65536)</f>
        <v>0</v>
      </c>
      <c r="BY65" s="80">
        <f>SUMIF('KRM Sensitivities'!$C$4:$C$422,"="&amp;$A65,'KRM Sensitivities'!$CB$4:$CB$65536)</f>
        <v>0</v>
      </c>
      <c r="BZ65" s="80">
        <f>SUMIF('KRM Sensitivities'!$C$4:$C$422,"="&amp;$A65,'KRM Sensitivities'!$CC$4:$CC$65536)</f>
        <v>0</v>
      </c>
      <c r="CA65" s="80">
        <f>SUMIF('KRM Sensitivities'!$C$4:$C$422,"="&amp;$A65,'KRM Sensitivities'!$CD$4:$CD$65536)</f>
        <v>0</v>
      </c>
      <c r="CB65" s="80">
        <f>SUMIF('KRM Sensitivities'!$C$4:$C$422,"="&amp;$A65,'KRM Sensitivities'!$CE$4:$CE$65536)</f>
        <v>0</v>
      </c>
      <c r="CC65" s="80">
        <f>SUMIF('KRM Sensitivities'!$C$4:$C$422,"="&amp;$A65,'KRM Sensitivities'!$CF$4:$CF$65536)</f>
        <v>0</v>
      </c>
      <c r="CD65" s="80">
        <f>SUMIF('KRM Sensitivities'!$C$4:$C$422,"="&amp;$A65,'KRM Sensitivities'!$CG$4:$CG$65536)</f>
        <v>0</v>
      </c>
      <c r="CE65" s="80">
        <f>SUMIF('KRM Sensitivities'!$C$4:$C$422,"="&amp;$A65,'KRM Sensitivities'!$CH$4:$CH$65536)</f>
        <v>0</v>
      </c>
      <c r="CF65" s="80">
        <f>SUMIF('KRM Sensitivities'!$C$4:$C$422,"="&amp;$A65,'KRM Sensitivities'!$CI$4:$CI$65536)</f>
        <v>0</v>
      </c>
      <c r="CG65" s="80">
        <f>SUMIF('KRM Sensitivities'!$C$4:$C$422,"="&amp;$A65,'KRM Sensitivities'!$CJ$4:$CJ$65536)</f>
        <v>0</v>
      </c>
      <c r="CH65" s="80">
        <f>SUMIF('KRM Sensitivities'!$C$4:$C$422,"="&amp;$A65,'KRM Sensitivities'!$CK$4:$CK$65536)</f>
        <v>0</v>
      </c>
      <c r="CI65" s="80">
        <f>SUMIF('KRM Sensitivities'!$C$4:$C$422,"="&amp;$A65,'KRM Sensitivities'!$CL$4:$CL$65536)</f>
        <v>0</v>
      </c>
      <c r="CJ65" s="80">
        <f>SUMIF('KRM Sensitivities'!$C$4:$C$422,"="&amp;$A65,'KRM Sensitivities'!$CM$4:$CM$65536)</f>
        <v>0</v>
      </c>
      <c r="CK65" s="80">
        <f>SUMIF('KRM Sensitivities'!$C$4:$C$422,"="&amp;$A65,'KRM Sensitivities'!$CN$4:$CN$65536)</f>
        <v>0</v>
      </c>
      <c r="CL65" s="80">
        <f>SUMIF('KRM Sensitivities'!$C$4:$C$422,"="&amp;$A65,'KRM Sensitivities'!$CO$4:$CO$65536)</f>
        <v>0</v>
      </c>
      <c r="CM65" s="80">
        <f>SUMIF('KRM Sensitivities'!$C$4:$C$422,"="&amp;$A65,'KRM Sensitivities'!$CP$4:$CP$65536)</f>
        <v>0</v>
      </c>
      <c r="CN65" s="80">
        <f>SUMIF('KRM Sensitivities'!$C$4:$C$422,"="&amp;$A65,'KRM Sensitivities'!$CQ$4:$CQ$65536)</f>
        <v>0</v>
      </c>
      <c r="CO65" s="80">
        <f>SUMIF('KRM Sensitivities'!$C$4:$C$422,"="&amp;$A65,'KRM Sensitivities'!$CR$4:$CR$65536)</f>
        <v>0</v>
      </c>
      <c r="CP65" s="80">
        <f>SUMIF('KRM Sensitivities'!$C$4:$C$422,"="&amp;$A65,'KRM Sensitivities'!$CS$4:$CS$65536)</f>
        <v>0</v>
      </c>
      <c r="CQ65" s="80">
        <f>SUMIF('KRM Sensitivities'!$C$4:$C$422,"="&amp;$A65,'KRM Sensitivities'!$CT$4:$CT$65536)</f>
        <v>0</v>
      </c>
      <c r="CR65" s="80">
        <f>SUMIF('KRM Sensitivities'!$C$4:$C$422,"="&amp;$A65,'KRM Sensitivities'!$CU$4:$CU$65536)</f>
        <v>0</v>
      </c>
      <c r="CS65" s="80">
        <f>SUMIF('KRM Sensitivities'!$C$4:$C$422,"="&amp;$A65,'KRM Sensitivities'!$CV$4:$CV$65536)</f>
        <v>0</v>
      </c>
      <c r="CT65" s="80">
        <f>SUMIF('KRM Sensitivities'!$C$4:$C$422,"="&amp;$A65,'KRM Sensitivities'!$CW$4:$CW$65536)</f>
        <v>0</v>
      </c>
      <c r="CU65" s="80">
        <f>SUMIF('KRM Sensitivities'!$C$4:$C$422,"="&amp;$A65,'KRM Sensitivities'!$CX$4:$CX$65536)</f>
        <v>0</v>
      </c>
      <c r="CV65" s="80">
        <f>SUMIF('KRM Sensitivities'!$C$4:$C$422,"="&amp;$A65,'KRM Sensitivities'!$CY$4:$CY$65536)</f>
        <v>0</v>
      </c>
      <c r="CW65" s="80">
        <f>SUMIF('KRM Sensitivities'!$C$4:$C$422,"="&amp;$A65,'KRM Sensitivities'!$CZ$4:$CZ$65536)</f>
        <v>0</v>
      </c>
      <c r="CX65" s="80">
        <f>SUMIF('KRM Sensitivities'!$C$4:$C$422,"="&amp;$A65,'KRM Sensitivities'!$DA$4:$DA$65536)</f>
        <v>0</v>
      </c>
      <c r="CY65" s="80">
        <f>SUMIF('KRM Sensitivities'!$C$4:$C$422,"="&amp;$A65,'KRM Sensitivities'!$DB$4:$DB$65536)</f>
        <v>0</v>
      </c>
      <c r="CZ65" s="80">
        <f>SUMIF('KRM Sensitivities'!$C$4:$C$422,"="&amp;$A65,'KRM Sensitivities'!$DC$4:$DC$65536)</f>
        <v>0</v>
      </c>
      <c r="DA65" s="80">
        <f>SUMIF('KRM Sensitivities'!$C$4:$C$422,"="&amp;$A65,'KRM Sensitivities'!$DD$4:$DD$65536)</f>
        <v>0</v>
      </c>
      <c r="DB65" s="80">
        <f>SUMIF('KRM Sensitivities'!$C$4:$C$422,"="&amp;$A65,'KRM Sensitivities'!$DE$4:$DE$65536)</f>
        <v>0</v>
      </c>
      <c r="DC65" s="80">
        <f>SUMIF('KRM Sensitivities'!$C$4:$C$422,"="&amp;$A65,'KRM Sensitivities'!$DF$4:$DF$65536)</f>
        <v>0</v>
      </c>
      <c r="DD65" s="80">
        <f>SUMIF('KRM Sensitivities'!$C$4:$C$422,"="&amp;$A65,'KRM Sensitivities'!$DG$4:$DG$65536)</f>
        <v>0</v>
      </c>
      <c r="DE65" s="80">
        <f>SUMIF('KRM Sensitivities'!$C$4:$C$422,"="&amp;$A65,'KRM Sensitivities'!$DH$4:$DH$65536)</f>
        <v>0</v>
      </c>
      <c r="DF65" s="80">
        <f>SUMIF('KRM Sensitivities'!$C$4:$C$422,"="&amp;$A65,'KRM Sensitivities'!$DI$4:$DI$65536)</f>
        <v>0</v>
      </c>
      <c r="DG65" s="80">
        <f>SUMIF('KRM Sensitivities'!$C$4:$C$422,"="&amp;$A65,'KRM Sensitivities'!$DJ$4:$DJ$65536)</f>
        <v>0</v>
      </c>
      <c r="DH65" s="80">
        <f>SUMIF('KRM Sensitivities'!$C$4:$C$422,"="&amp;$A65,'KRM Sensitivities'!$DK$4:$DK$65536)</f>
        <v>0</v>
      </c>
      <c r="DI65" s="80">
        <f>SUMIF('KRM Sensitivities'!$C$4:$C$422,"="&amp;$A65,'KRM Sensitivities'!$DL$4:$DL$65536)</f>
        <v>0</v>
      </c>
      <c r="DJ65" s="80">
        <f>SUMIF('KRM Sensitivities'!$C$4:$C$422,"="&amp;$A65,'KRM Sensitivities'!$DM$4:$DM$65536)</f>
        <v>0</v>
      </c>
      <c r="DK65" s="80">
        <f>SUMIF('KRM Sensitivities'!$C$4:$C$422,"="&amp;$A65,'KRM Sensitivities'!$DN$4:$DN$65536)</f>
        <v>0</v>
      </c>
      <c r="DL65" s="80">
        <f>SUMIF('KRM Sensitivities'!$C$4:$C$422,"="&amp;$A65,'KRM Sensitivities'!$DO$4:$DO$65536)</f>
        <v>0</v>
      </c>
      <c r="DM65" s="80">
        <f>SUMIF('KRM Sensitivities'!$C$4:$C$422,"="&amp;$A65,'KRM Sensitivities'!$DP$4:$DP$65536)</f>
        <v>0</v>
      </c>
      <c r="DN65" s="80">
        <f>SUMIF('KRM Sensitivities'!$C$4:$C$422,"="&amp;$A65,'KRM Sensitivities'!$DQ$4:$DQ$65536)</f>
        <v>0</v>
      </c>
      <c r="DO65" s="80">
        <f>SUMIF('KRM Sensitivities'!$C$4:$C$422,"="&amp;$A65,'KRM Sensitivities'!$DR$4:$DR$65536)</f>
        <v>0</v>
      </c>
      <c r="DP65" s="80">
        <f>SUMIF('KRM Sensitivities'!$C$4:$C$422,"="&amp;$A65,'KRM Sensitivities'!$DS$4:$DS$65536)</f>
        <v>0</v>
      </c>
      <c r="DQ65" s="80">
        <f>SUMIF('KRM Sensitivities'!$C$4:$C$422,"="&amp;$A65,'KRM Sensitivities'!$DT$4:$DT$65536)</f>
        <v>0</v>
      </c>
      <c r="DR65" s="61" t="str">
        <f t="shared" si="0"/>
        <v>SPD10Y</v>
      </c>
      <c r="DS65" s="61" t="str">
        <f t="shared" si="1"/>
        <v>SPDEUR10Y</v>
      </c>
    </row>
    <row r="66" spans="1:123" x14ac:dyDescent="0.2">
      <c r="A66">
        <v>797</v>
      </c>
      <c r="B66" t="s">
        <v>16</v>
      </c>
      <c r="C66" t="s">
        <v>369</v>
      </c>
      <c r="D66" t="s">
        <v>533</v>
      </c>
      <c r="E66" t="s">
        <v>524</v>
      </c>
      <c r="F66" t="s">
        <v>13</v>
      </c>
      <c r="G66">
        <v>0.100286</v>
      </c>
      <c r="H66">
        <v>-0.12967400000000001</v>
      </c>
      <c r="I66" s="80">
        <f>SUMIF('KRM Sensitivities'!$C$4:$C$422,"="&amp;$A66,'KRM Sensitivities'!$L$4:$L$65536)</f>
        <v>8682.11</v>
      </c>
      <c r="J66" s="80">
        <f>SUMIF('KRM Sensitivities'!$C$4:$C$422,"="&amp;$A66,'KRM Sensitivities'!$M$4:$M$65536)</f>
        <v>8682.11</v>
      </c>
      <c r="K66" s="80">
        <f>SUMIF('KRM Sensitivities'!$C$4:$C$422,"="&amp;$A66,'KRM Sensitivities'!$N$4:$N$65536)</f>
        <v>8682.11</v>
      </c>
      <c r="L66" s="80">
        <f>SUMIF('KRM Sensitivities'!$C$4:$C$422,"="&amp;$A66,'KRM Sensitivities'!$O$4:$O$65536)</f>
        <v>8682.11</v>
      </c>
      <c r="M66" s="80">
        <f>SUMIF('KRM Sensitivities'!$C$4:$C$422,"="&amp;$A66,'KRM Sensitivities'!$P$4:$P$65536)</f>
        <v>7702.67</v>
      </c>
      <c r="N66" s="80">
        <f>SUMIF('KRM Sensitivities'!$C$4:$C$422,"="&amp;$A66,'KRM Sensitivities'!$Q$4:$Q$65536)</f>
        <v>7702.67</v>
      </c>
      <c r="O66" s="80">
        <f>SUMIF('KRM Sensitivities'!$C$4:$C$422,"="&amp;$A66,'KRM Sensitivities'!$R$4:$R$65536)</f>
        <v>0</v>
      </c>
      <c r="P66" s="80">
        <f>SUMIF('KRM Sensitivities'!$C$4:$C$422,"="&amp;$A66,'KRM Sensitivities'!$S$4:$S$65536)</f>
        <v>0</v>
      </c>
      <c r="Q66" s="80">
        <f>SUMIF('KRM Sensitivities'!$C$4:$C$422,"="&amp;$A66,'KRM Sensitivities'!$T$4:$T$65536)</f>
        <v>0</v>
      </c>
      <c r="R66" s="80">
        <f>SUMIF('KRM Sensitivities'!$C$4:$C$422,"="&amp;$A66,'KRM Sensitivities'!$U$4:$U$65536)</f>
        <v>0</v>
      </c>
      <c r="S66" s="80">
        <f>SUMIF('KRM Sensitivities'!$C$4:$C$422,"="&amp;$A66,'KRM Sensitivities'!$V$4:$V$65536)</f>
        <v>7702.67</v>
      </c>
      <c r="T66" s="80">
        <f>SUMIF('KRM Sensitivities'!$C$4:$C$422,"="&amp;$A66,'KRM Sensitivities'!$W$4:$W$65536)</f>
        <v>7702.67</v>
      </c>
      <c r="U66" s="80">
        <f>SUMIF('KRM Sensitivities'!$C$4:$C$422,"="&amp;$A66,'KRM Sensitivities'!$X$4:$X$65536)</f>
        <v>0</v>
      </c>
      <c r="V66" s="80">
        <f>SUMIF('KRM Sensitivities'!$C$4:$C$422,"="&amp;$A66,'KRM Sensitivities'!$Y$4:$Y$65536)</f>
        <v>0</v>
      </c>
      <c r="W66" s="80">
        <f>SUMIF('KRM Sensitivities'!$C$4:$C$422,"="&amp;$A66,'KRM Sensitivities'!$Z$4:$Z$65536)</f>
        <v>0</v>
      </c>
      <c r="X66" s="80">
        <f>SUMIF('KRM Sensitivities'!$C$4:$C$422,"="&amp;$A66,'KRM Sensitivities'!$AA$4:$AA$65536)</f>
        <v>0</v>
      </c>
      <c r="Y66" s="80">
        <f>SUMIF('KRM Sensitivities'!$C$4:$C$422,"="&amp;$A66,'KRM Sensitivities'!$AB$4:$AB$65536)</f>
        <v>0</v>
      </c>
      <c r="Z66" s="80">
        <f>SUMIF('KRM Sensitivities'!$C$4:$C$422,"="&amp;$A66,'KRM Sensitivities'!$AC$4:$AC$65536)</f>
        <v>0</v>
      </c>
      <c r="AA66" s="80">
        <f>SUMIF('KRM Sensitivities'!$C$4:$C$422,"="&amp;$A66,'KRM Sensitivities'!$AD$4:$AD$65536)</f>
        <v>0</v>
      </c>
      <c r="AB66" s="80">
        <f>SUMIF('KRM Sensitivities'!$C$4:$C$422,"="&amp;$A66,'KRM Sensitivities'!$AE$4:$AE$65536)</f>
        <v>0</v>
      </c>
      <c r="AC66" s="80">
        <f>SUMIF('KRM Sensitivities'!$C$4:$C$422,"="&amp;$A66,'KRM Sensitivities'!$AF$4:$AF$65536)</f>
        <v>0</v>
      </c>
      <c r="AD66" s="80">
        <f>SUMIF('KRM Sensitivities'!$C$4:$C$422,"="&amp;$A66,'KRM Sensitivities'!$AG$4:$AG$65536)</f>
        <v>0</v>
      </c>
      <c r="AE66" s="80">
        <f>SUMIF('KRM Sensitivities'!$C$4:$C$422,"="&amp;$A66,'KRM Sensitivities'!$AH$4:$AH$65536)</f>
        <v>0</v>
      </c>
      <c r="AF66" s="80">
        <f>SUMIF('KRM Sensitivities'!$C$4:$C$422,"="&amp;$A66,'KRM Sensitivities'!$AI$4:$AI$65536)</f>
        <v>0</v>
      </c>
      <c r="AG66" s="80">
        <f>SUMIF('KRM Sensitivities'!$C$4:$C$422,"="&amp;$A66,'KRM Sensitivities'!$AJ$4:$AJ$65536)</f>
        <v>0</v>
      </c>
      <c r="AH66" s="80">
        <f>SUMIF('KRM Sensitivities'!$C$4:$C$422,"="&amp;$A66,'KRM Sensitivities'!$AK$4:$AK$65536)</f>
        <v>0</v>
      </c>
      <c r="AI66" s="80">
        <f>SUMIF('KRM Sensitivities'!$C$4:$C$422,"="&amp;$A66,'KRM Sensitivities'!$AL$4:$AL$65536)</f>
        <v>0</v>
      </c>
      <c r="AJ66" s="80">
        <f>SUMIF('KRM Sensitivities'!$C$4:$C$422,"="&amp;$A66,'KRM Sensitivities'!$AM$4:$AM$65536)</f>
        <v>0</v>
      </c>
      <c r="AK66" s="80">
        <f>SUMIF('KRM Sensitivities'!$C$4:$C$422,"="&amp;$A66,'KRM Sensitivities'!$AN$4:$AN$65536)</f>
        <v>0</v>
      </c>
      <c r="AL66" s="80">
        <f>SUMIF('KRM Sensitivities'!$C$4:$C$422,"="&amp;$A66,'KRM Sensitivities'!$AO$4:$AO$65536)</f>
        <v>0</v>
      </c>
      <c r="AM66" s="80">
        <f>SUMIF('KRM Sensitivities'!$C$4:$C$422,"="&amp;$A66,'KRM Sensitivities'!$AP$4:$AP$65536)</f>
        <v>0</v>
      </c>
      <c r="AN66" s="80">
        <f>SUMIF('KRM Sensitivities'!$C$4:$C$422,"="&amp;$A66,'KRM Sensitivities'!$AQ$4:$AQ$65536)</f>
        <v>0</v>
      </c>
      <c r="AO66" s="80">
        <f>SUMIF('KRM Sensitivities'!$C$4:$C$422,"="&amp;$A66,'KRM Sensitivities'!$AR$4:$AR$65536)</f>
        <v>0</v>
      </c>
      <c r="AP66" s="80">
        <f>SUMIF('KRM Sensitivities'!$C$4:$C$422,"="&amp;$A66,'KRM Sensitivities'!$AS$4:$AS$65536)</f>
        <v>0</v>
      </c>
      <c r="AQ66" s="80">
        <f>SUMIF('KRM Sensitivities'!$C$4:$C$422,"="&amp;$A66,'KRM Sensitivities'!$AT$4:$AT$65536)</f>
        <v>0</v>
      </c>
      <c r="AR66" s="80">
        <f>SUMIF('KRM Sensitivities'!$C$4:$C$422,"="&amp;$A66,'KRM Sensitivities'!$AU$4:$AU$65536)</f>
        <v>0</v>
      </c>
      <c r="AS66" s="80">
        <f>SUMIF('KRM Sensitivities'!$C$4:$C$422,"="&amp;$A66,'KRM Sensitivities'!$AV$4:$AV$65536)</f>
        <v>0</v>
      </c>
      <c r="AT66" s="80">
        <f>SUMIF('KRM Sensitivities'!$C$4:$C$422,"="&amp;$A66,'KRM Sensitivities'!$AW$4:$AW$65536)</f>
        <v>0</v>
      </c>
      <c r="AU66" s="80">
        <f>SUMIF('KRM Sensitivities'!$C$4:$C$422,"="&amp;$A66,'KRM Sensitivities'!$AX$4:$AX$65536)</f>
        <v>0</v>
      </c>
      <c r="AV66" s="80">
        <f>SUMIF('KRM Sensitivities'!$C$4:$C$422,"="&amp;$A66,'KRM Sensitivities'!$AY$4:$AY$65536)</f>
        <v>0</v>
      </c>
      <c r="AW66" s="80">
        <f>SUMIF('KRM Sensitivities'!$C$4:$C$422,"="&amp;$A66,'KRM Sensitivities'!$AZ$4:$AZ$65536)</f>
        <v>0</v>
      </c>
      <c r="AX66" s="80">
        <f>SUMIF('KRM Sensitivities'!$C$4:$C$422,"="&amp;$A66,'KRM Sensitivities'!$BA$4:$BA$65536)</f>
        <v>0</v>
      </c>
      <c r="AY66" s="80">
        <f>SUMIF('KRM Sensitivities'!$C$4:$C$422,"="&amp;$A66,'KRM Sensitivities'!$BB$4:$BB$65536)</f>
        <v>0</v>
      </c>
      <c r="AZ66" s="80">
        <f>SUMIF('KRM Sensitivities'!$C$4:$C$422,"="&amp;$A66,'KRM Sensitivities'!$BC$4:$BC$65536)</f>
        <v>0</v>
      </c>
      <c r="BA66" s="80">
        <f>SUMIF('KRM Sensitivities'!$C$4:$C$422,"="&amp;$A66,'KRM Sensitivities'!$BD$4:$BD$65536)</f>
        <v>0</v>
      </c>
      <c r="BB66" s="80">
        <f>SUMIF('KRM Sensitivities'!$C$4:$C$422,"="&amp;$A66,'KRM Sensitivities'!$BE$4:$BE$65536)</f>
        <v>0</v>
      </c>
      <c r="BC66" s="80">
        <f>SUMIF('KRM Sensitivities'!$C$4:$C$422,"="&amp;$A66,'KRM Sensitivities'!$BF$4:$BF$65536)</f>
        <v>0</v>
      </c>
      <c r="BD66" s="80">
        <f>SUMIF('KRM Sensitivities'!$C$4:$C$422,"="&amp;$A66,'KRM Sensitivities'!$BG$4:$BG$65536)</f>
        <v>979.44</v>
      </c>
      <c r="BE66" s="80">
        <f>SUMIF('KRM Sensitivities'!$C$4:$C$422,"="&amp;$A66,'KRM Sensitivities'!$BH$4:$BH$65536)</f>
        <v>0</v>
      </c>
      <c r="BF66" s="80">
        <f>SUMIF('KRM Sensitivities'!$C$4:$C$422,"="&amp;$A66,'KRM Sensitivities'!$BI$4:$BI$65536)</f>
        <v>0</v>
      </c>
      <c r="BG66" s="80">
        <f>SUMIF('KRM Sensitivities'!$C$4:$C$422,"="&amp;$A66,'KRM Sensitivities'!$BJ$4:$BJ$65536)</f>
        <v>0</v>
      </c>
      <c r="BH66" s="80">
        <f>SUMIF('KRM Sensitivities'!$C$4:$C$422,"="&amp;$A66,'KRM Sensitivities'!$BL$4:$BL$65536)</f>
        <v>0</v>
      </c>
      <c r="BI66" s="80">
        <f>SUMIF('KRM Sensitivities'!$C$4:$C$422,"="&amp;$A66,'KRM Sensitivities'!$BM$4:$BM$65536)</f>
        <v>0</v>
      </c>
      <c r="BJ66" s="80">
        <f>SUMIF('KRM Sensitivities'!$C$4:$C$422,"="&amp;$A66,'KRM Sensitivities'!$BK$4:$BK$65536)</f>
        <v>0</v>
      </c>
      <c r="BK66" s="80">
        <f>SUMIF('KRM Sensitivities'!$C$4:$C$422,"="&amp;$A66,'KRM Sensitivities'!$BN$4:$BN$65536)</f>
        <v>0</v>
      </c>
      <c r="BL66" s="80">
        <f>SUMIF('KRM Sensitivities'!$C$4:$C$422,"="&amp;$A66,'KRM Sensitivities'!$BO$4:$BO$65536)</f>
        <v>979.44</v>
      </c>
      <c r="BM66" s="80">
        <f>SUMIF('KRM Sensitivities'!$C$4:$C$422,"="&amp;$A66,'KRM Sensitivities'!$BP$4:$BP$65536)</f>
        <v>979.44</v>
      </c>
      <c r="BN66" s="80">
        <f>SUMIF('KRM Sensitivities'!$C$4:$C$422,"="&amp;$A66,'KRM Sensitivities'!$BQ$4:$BQ$65536)</f>
        <v>979.44</v>
      </c>
      <c r="BO66" s="80">
        <f>SUMIF('KRM Sensitivities'!$C$4:$C$422,"="&amp;$A66,'KRM Sensitivities'!$BR$4:$BR$65536)</f>
        <v>0</v>
      </c>
      <c r="BP66" s="80">
        <f>SUMIF('KRM Sensitivities'!$C$4:$C$422,"="&amp;$A66,'KRM Sensitivities'!$BS$4:$BS$65536)</f>
        <v>0</v>
      </c>
      <c r="BQ66" s="80">
        <f>SUMIF('KRM Sensitivities'!$C$4:$C$422,"="&amp;$A66,'KRM Sensitivities'!$BT$4:$BT$65536)</f>
        <v>0</v>
      </c>
      <c r="BR66" s="80">
        <f>SUMIF('KRM Sensitivities'!$C$4:$C$422,"="&amp;$A66,'KRM Sensitivities'!$BU$4:$BU$65536)</f>
        <v>0</v>
      </c>
      <c r="BS66" s="80">
        <f>SUMIF('KRM Sensitivities'!$C$4:$C$422,"="&amp;$A66,'KRM Sensitivities'!$BV$4:$BV$65536)</f>
        <v>0</v>
      </c>
      <c r="BT66" s="80">
        <f>SUMIF('KRM Sensitivities'!$C$4:$C$422,"="&amp;$A66,'KRM Sensitivities'!$BW$4:$BW$65536)</f>
        <v>0</v>
      </c>
      <c r="BU66" s="80">
        <f>SUMIF('KRM Sensitivities'!$C$4:$C$422,"="&amp;$A66,'KRM Sensitivities'!$BX$4:$BX$65536)</f>
        <v>0</v>
      </c>
      <c r="BV66" s="80">
        <f>SUMIF('KRM Sensitivities'!$C$4:$C$422,"="&amp;$A66,'KRM Sensitivities'!$BY$4:$BY$65536)</f>
        <v>0</v>
      </c>
      <c r="BW66" s="80">
        <f>SUMIF('KRM Sensitivities'!$C$4:$C$422,"="&amp;$A66,'KRM Sensitivities'!$BZ$4:$BZ$65536)</f>
        <v>0</v>
      </c>
      <c r="BX66" s="80">
        <f>SUMIF('KRM Sensitivities'!$C$4:$C$422,"="&amp;$A66,'KRM Sensitivities'!$CA$4:$CA$65536)</f>
        <v>0</v>
      </c>
      <c r="BY66" s="80">
        <f>SUMIF('KRM Sensitivities'!$C$4:$C$422,"="&amp;$A66,'KRM Sensitivities'!$CB$4:$CB$65536)</f>
        <v>0</v>
      </c>
      <c r="BZ66" s="80">
        <f>SUMIF('KRM Sensitivities'!$C$4:$C$422,"="&amp;$A66,'KRM Sensitivities'!$CC$4:$CC$65536)</f>
        <v>0</v>
      </c>
      <c r="CA66" s="80">
        <f>SUMIF('KRM Sensitivities'!$C$4:$C$422,"="&amp;$A66,'KRM Sensitivities'!$CD$4:$CD$65536)</f>
        <v>0</v>
      </c>
      <c r="CB66" s="80">
        <f>SUMIF('KRM Sensitivities'!$C$4:$C$422,"="&amp;$A66,'KRM Sensitivities'!$CE$4:$CE$65536)</f>
        <v>0</v>
      </c>
      <c r="CC66" s="80">
        <f>SUMIF('KRM Sensitivities'!$C$4:$C$422,"="&amp;$A66,'KRM Sensitivities'!$CF$4:$CF$65536)</f>
        <v>0</v>
      </c>
      <c r="CD66" s="80">
        <f>SUMIF('KRM Sensitivities'!$C$4:$C$422,"="&amp;$A66,'KRM Sensitivities'!$CG$4:$CG$65536)</f>
        <v>0</v>
      </c>
      <c r="CE66" s="80">
        <f>SUMIF('KRM Sensitivities'!$C$4:$C$422,"="&amp;$A66,'KRM Sensitivities'!$CH$4:$CH$65536)</f>
        <v>0</v>
      </c>
      <c r="CF66" s="80">
        <f>SUMIF('KRM Sensitivities'!$C$4:$C$422,"="&amp;$A66,'KRM Sensitivities'!$CI$4:$CI$65536)</f>
        <v>0</v>
      </c>
      <c r="CG66" s="80">
        <f>SUMIF('KRM Sensitivities'!$C$4:$C$422,"="&amp;$A66,'KRM Sensitivities'!$CJ$4:$CJ$65536)</f>
        <v>0</v>
      </c>
      <c r="CH66" s="80">
        <f>SUMIF('KRM Sensitivities'!$C$4:$C$422,"="&amp;$A66,'KRM Sensitivities'!$CK$4:$CK$65536)</f>
        <v>0</v>
      </c>
      <c r="CI66" s="80">
        <f>SUMIF('KRM Sensitivities'!$C$4:$C$422,"="&amp;$A66,'KRM Sensitivities'!$CL$4:$CL$65536)</f>
        <v>0</v>
      </c>
      <c r="CJ66" s="80">
        <f>SUMIF('KRM Sensitivities'!$C$4:$C$422,"="&amp;$A66,'KRM Sensitivities'!$CM$4:$CM$65536)</f>
        <v>0</v>
      </c>
      <c r="CK66" s="80">
        <f>SUMIF('KRM Sensitivities'!$C$4:$C$422,"="&amp;$A66,'KRM Sensitivities'!$CN$4:$CN$65536)</f>
        <v>0</v>
      </c>
      <c r="CL66" s="80">
        <f>SUMIF('KRM Sensitivities'!$C$4:$C$422,"="&amp;$A66,'KRM Sensitivities'!$CO$4:$CO$65536)</f>
        <v>0</v>
      </c>
      <c r="CM66" s="80">
        <f>SUMIF('KRM Sensitivities'!$C$4:$C$422,"="&amp;$A66,'KRM Sensitivities'!$CP$4:$CP$65536)</f>
        <v>0</v>
      </c>
      <c r="CN66" s="80">
        <f>SUMIF('KRM Sensitivities'!$C$4:$C$422,"="&amp;$A66,'KRM Sensitivities'!$CQ$4:$CQ$65536)</f>
        <v>0</v>
      </c>
      <c r="CO66" s="80">
        <f>SUMIF('KRM Sensitivities'!$C$4:$C$422,"="&amp;$A66,'KRM Sensitivities'!$CR$4:$CR$65536)</f>
        <v>0</v>
      </c>
      <c r="CP66" s="80">
        <f>SUMIF('KRM Sensitivities'!$C$4:$C$422,"="&amp;$A66,'KRM Sensitivities'!$CS$4:$CS$65536)</f>
        <v>0</v>
      </c>
      <c r="CQ66" s="80">
        <f>SUMIF('KRM Sensitivities'!$C$4:$C$422,"="&amp;$A66,'KRM Sensitivities'!$CT$4:$CT$65536)</f>
        <v>0</v>
      </c>
      <c r="CR66" s="80">
        <f>SUMIF('KRM Sensitivities'!$C$4:$C$422,"="&amp;$A66,'KRM Sensitivities'!$CU$4:$CU$65536)</f>
        <v>0</v>
      </c>
      <c r="CS66" s="80">
        <f>SUMIF('KRM Sensitivities'!$C$4:$C$422,"="&amp;$A66,'KRM Sensitivities'!$CV$4:$CV$65536)</f>
        <v>0</v>
      </c>
      <c r="CT66" s="80">
        <f>SUMIF('KRM Sensitivities'!$C$4:$C$422,"="&amp;$A66,'KRM Sensitivities'!$CW$4:$CW$65536)</f>
        <v>0</v>
      </c>
      <c r="CU66" s="80">
        <f>SUMIF('KRM Sensitivities'!$C$4:$C$422,"="&amp;$A66,'KRM Sensitivities'!$CX$4:$CX$65536)</f>
        <v>0</v>
      </c>
      <c r="CV66" s="80">
        <f>SUMIF('KRM Sensitivities'!$C$4:$C$422,"="&amp;$A66,'KRM Sensitivities'!$CY$4:$CY$65536)</f>
        <v>0</v>
      </c>
      <c r="CW66" s="80">
        <f>SUMIF('KRM Sensitivities'!$C$4:$C$422,"="&amp;$A66,'KRM Sensitivities'!$CZ$4:$CZ$65536)</f>
        <v>0</v>
      </c>
      <c r="CX66" s="80">
        <f>SUMIF('KRM Sensitivities'!$C$4:$C$422,"="&amp;$A66,'KRM Sensitivities'!$DA$4:$DA$65536)</f>
        <v>0</v>
      </c>
      <c r="CY66" s="80">
        <f>SUMIF('KRM Sensitivities'!$C$4:$C$422,"="&amp;$A66,'KRM Sensitivities'!$DB$4:$DB$65536)</f>
        <v>0</v>
      </c>
      <c r="CZ66" s="80">
        <f>SUMIF('KRM Sensitivities'!$C$4:$C$422,"="&amp;$A66,'KRM Sensitivities'!$DC$4:$DC$65536)</f>
        <v>0</v>
      </c>
      <c r="DA66" s="80">
        <f>SUMIF('KRM Sensitivities'!$C$4:$C$422,"="&amp;$A66,'KRM Sensitivities'!$DD$4:$DD$65536)</f>
        <v>0</v>
      </c>
      <c r="DB66" s="80">
        <f>SUMIF('KRM Sensitivities'!$C$4:$C$422,"="&amp;$A66,'KRM Sensitivities'!$DE$4:$DE$65536)</f>
        <v>0</v>
      </c>
      <c r="DC66" s="80">
        <f>SUMIF('KRM Sensitivities'!$C$4:$C$422,"="&amp;$A66,'KRM Sensitivities'!$DF$4:$DF$65536)</f>
        <v>0</v>
      </c>
      <c r="DD66" s="80">
        <f>SUMIF('KRM Sensitivities'!$C$4:$C$422,"="&amp;$A66,'KRM Sensitivities'!$DG$4:$DG$65536)</f>
        <v>0</v>
      </c>
      <c r="DE66" s="80">
        <f>SUMIF('KRM Sensitivities'!$C$4:$C$422,"="&amp;$A66,'KRM Sensitivities'!$DH$4:$DH$65536)</f>
        <v>0</v>
      </c>
      <c r="DF66" s="80">
        <f>SUMIF('KRM Sensitivities'!$C$4:$C$422,"="&amp;$A66,'KRM Sensitivities'!$DI$4:$DI$65536)</f>
        <v>0</v>
      </c>
      <c r="DG66" s="80">
        <f>SUMIF('KRM Sensitivities'!$C$4:$C$422,"="&amp;$A66,'KRM Sensitivities'!$DJ$4:$DJ$65536)</f>
        <v>0</v>
      </c>
      <c r="DH66" s="80">
        <f>SUMIF('KRM Sensitivities'!$C$4:$C$422,"="&amp;$A66,'KRM Sensitivities'!$DK$4:$DK$65536)</f>
        <v>0</v>
      </c>
      <c r="DI66" s="80">
        <f>SUMIF('KRM Sensitivities'!$C$4:$C$422,"="&amp;$A66,'KRM Sensitivities'!$DL$4:$DL$65536)</f>
        <v>0</v>
      </c>
      <c r="DJ66" s="80">
        <f>SUMIF('KRM Sensitivities'!$C$4:$C$422,"="&amp;$A66,'KRM Sensitivities'!$DM$4:$DM$65536)</f>
        <v>0</v>
      </c>
      <c r="DK66" s="80">
        <f>SUMIF('KRM Sensitivities'!$C$4:$C$422,"="&amp;$A66,'KRM Sensitivities'!$DN$4:$DN$65536)</f>
        <v>0</v>
      </c>
      <c r="DL66" s="80">
        <f>SUMIF('KRM Sensitivities'!$C$4:$C$422,"="&amp;$A66,'KRM Sensitivities'!$DO$4:$DO$65536)</f>
        <v>0</v>
      </c>
      <c r="DM66" s="80">
        <f>SUMIF('KRM Sensitivities'!$C$4:$C$422,"="&amp;$A66,'KRM Sensitivities'!$DP$4:$DP$65536)</f>
        <v>0</v>
      </c>
      <c r="DN66" s="80">
        <f>SUMIF('KRM Sensitivities'!$C$4:$C$422,"="&amp;$A66,'KRM Sensitivities'!$DQ$4:$DQ$65536)</f>
        <v>0</v>
      </c>
      <c r="DO66" s="80">
        <f>SUMIF('KRM Sensitivities'!$C$4:$C$422,"="&amp;$A66,'KRM Sensitivities'!$DR$4:$DR$65536)</f>
        <v>0</v>
      </c>
      <c r="DP66" s="80">
        <f>SUMIF('KRM Sensitivities'!$C$4:$C$422,"="&amp;$A66,'KRM Sensitivities'!$DS$4:$DS$65536)</f>
        <v>0</v>
      </c>
      <c r="DQ66" s="80">
        <f>SUMIF('KRM Sensitivities'!$C$4:$C$422,"="&amp;$A66,'KRM Sensitivities'!$DT$4:$DT$65536)</f>
        <v>0</v>
      </c>
      <c r="DR66" s="61" t="str">
        <f t="shared" si="0"/>
        <v>TSB1Y</v>
      </c>
      <c r="DS66" s="61" t="str">
        <f t="shared" si="1"/>
        <v>TSBUSD1Y</v>
      </c>
    </row>
    <row r="67" spans="1:123" x14ac:dyDescent="0.2">
      <c r="A67">
        <v>800</v>
      </c>
      <c r="B67" t="s">
        <v>16</v>
      </c>
      <c r="C67" t="s">
        <v>369</v>
      </c>
      <c r="D67" t="s">
        <v>533</v>
      </c>
      <c r="E67" t="s">
        <v>524</v>
      </c>
      <c r="F67" t="s">
        <v>34</v>
      </c>
      <c r="G67">
        <v>4.4502E-2</v>
      </c>
      <c r="H67">
        <v>-0.13882</v>
      </c>
      <c r="I67" s="80">
        <f>SUMIF('KRM Sensitivities'!$C$4:$C$422,"="&amp;$A67,'KRM Sensitivities'!$L$4:$L$65536)</f>
        <v>23.34</v>
      </c>
      <c r="J67" s="80">
        <f>SUMIF('KRM Sensitivities'!$C$4:$C$422,"="&amp;$A67,'KRM Sensitivities'!$M$4:$M$65536)</f>
        <v>23.34</v>
      </c>
      <c r="K67" s="80">
        <f>SUMIF('KRM Sensitivities'!$C$4:$C$422,"="&amp;$A67,'KRM Sensitivities'!$N$4:$N$65536)</f>
        <v>23.34</v>
      </c>
      <c r="L67" s="80">
        <f>SUMIF('KRM Sensitivities'!$C$4:$C$422,"="&amp;$A67,'KRM Sensitivities'!$O$4:$O$65536)</f>
        <v>23.34</v>
      </c>
      <c r="M67" s="80">
        <f>SUMIF('KRM Sensitivities'!$C$4:$C$422,"="&amp;$A67,'KRM Sensitivities'!$P$4:$P$65536)</f>
        <v>0</v>
      </c>
      <c r="N67" s="80">
        <f>SUMIF('KRM Sensitivities'!$C$4:$C$422,"="&amp;$A67,'KRM Sensitivities'!$Q$4:$Q$65536)</f>
        <v>0</v>
      </c>
      <c r="O67" s="80">
        <f>SUMIF('KRM Sensitivities'!$C$4:$C$422,"="&amp;$A67,'KRM Sensitivities'!$R$4:$R$65536)</f>
        <v>0</v>
      </c>
      <c r="P67" s="80">
        <f>SUMIF('KRM Sensitivities'!$C$4:$C$422,"="&amp;$A67,'KRM Sensitivities'!$S$4:$S$65536)</f>
        <v>0</v>
      </c>
      <c r="Q67" s="80">
        <f>SUMIF('KRM Sensitivities'!$C$4:$C$422,"="&amp;$A67,'KRM Sensitivities'!$T$4:$T$65536)</f>
        <v>0</v>
      </c>
      <c r="R67" s="80">
        <f>SUMIF('KRM Sensitivities'!$C$4:$C$422,"="&amp;$A67,'KRM Sensitivities'!$U$4:$U$65536)</f>
        <v>0</v>
      </c>
      <c r="S67" s="80">
        <f>SUMIF('KRM Sensitivities'!$C$4:$C$422,"="&amp;$A67,'KRM Sensitivities'!$V$4:$V$65536)</f>
        <v>0</v>
      </c>
      <c r="T67" s="80">
        <f>SUMIF('KRM Sensitivities'!$C$4:$C$422,"="&amp;$A67,'KRM Sensitivities'!$W$4:$W$65536)</f>
        <v>0</v>
      </c>
      <c r="U67" s="80">
        <f>SUMIF('KRM Sensitivities'!$C$4:$C$422,"="&amp;$A67,'KRM Sensitivities'!$X$4:$X$65536)</f>
        <v>0</v>
      </c>
      <c r="V67" s="80">
        <f>SUMIF('KRM Sensitivities'!$C$4:$C$422,"="&amp;$A67,'KRM Sensitivities'!$Y$4:$Y$65536)</f>
        <v>0</v>
      </c>
      <c r="W67" s="80">
        <f>SUMIF('KRM Sensitivities'!$C$4:$C$422,"="&amp;$A67,'KRM Sensitivities'!$Z$4:$Z$65536)</f>
        <v>0</v>
      </c>
      <c r="X67" s="80">
        <f>SUMIF('KRM Sensitivities'!$C$4:$C$422,"="&amp;$A67,'KRM Sensitivities'!$AA$4:$AA$65536)</f>
        <v>0</v>
      </c>
      <c r="Y67" s="80">
        <f>SUMIF('KRM Sensitivities'!$C$4:$C$422,"="&amp;$A67,'KRM Sensitivities'!$AB$4:$AB$65536)</f>
        <v>0</v>
      </c>
      <c r="Z67" s="80">
        <f>SUMIF('KRM Sensitivities'!$C$4:$C$422,"="&amp;$A67,'KRM Sensitivities'!$AC$4:$AC$65536)</f>
        <v>0</v>
      </c>
      <c r="AA67" s="80">
        <f>SUMIF('KRM Sensitivities'!$C$4:$C$422,"="&amp;$A67,'KRM Sensitivities'!$AD$4:$AD$65536)</f>
        <v>0</v>
      </c>
      <c r="AB67" s="80">
        <f>SUMIF('KRM Sensitivities'!$C$4:$C$422,"="&amp;$A67,'KRM Sensitivities'!$AE$4:$AE$65536)</f>
        <v>0</v>
      </c>
      <c r="AC67" s="80">
        <f>SUMIF('KRM Sensitivities'!$C$4:$C$422,"="&amp;$A67,'KRM Sensitivities'!$AF$4:$AF$65536)</f>
        <v>0</v>
      </c>
      <c r="AD67" s="80">
        <f>SUMIF('KRM Sensitivities'!$C$4:$C$422,"="&amp;$A67,'KRM Sensitivities'!$AG$4:$AG$65536)</f>
        <v>0</v>
      </c>
      <c r="AE67" s="80">
        <f>SUMIF('KRM Sensitivities'!$C$4:$C$422,"="&amp;$A67,'KRM Sensitivities'!$AH$4:$AH$65536)</f>
        <v>0</v>
      </c>
      <c r="AF67" s="80">
        <f>SUMIF('KRM Sensitivities'!$C$4:$C$422,"="&amp;$A67,'KRM Sensitivities'!$AI$4:$AI$65536)</f>
        <v>0</v>
      </c>
      <c r="AG67" s="80">
        <f>SUMIF('KRM Sensitivities'!$C$4:$C$422,"="&amp;$A67,'KRM Sensitivities'!$AJ$4:$AJ$65536)</f>
        <v>0</v>
      </c>
      <c r="AH67" s="80">
        <f>SUMIF('KRM Sensitivities'!$C$4:$C$422,"="&amp;$A67,'KRM Sensitivities'!$AK$4:$AK$65536)</f>
        <v>0</v>
      </c>
      <c r="AI67" s="80">
        <f>SUMIF('KRM Sensitivities'!$C$4:$C$422,"="&amp;$A67,'KRM Sensitivities'!$AL$4:$AL$65536)</f>
        <v>0</v>
      </c>
      <c r="AJ67" s="80">
        <f>SUMIF('KRM Sensitivities'!$C$4:$C$422,"="&amp;$A67,'KRM Sensitivities'!$AM$4:$AM$65536)</f>
        <v>0</v>
      </c>
      <c r="AK67" s="80">
        <f>SUMIF('KRM Sensitivities'!$C$4:$C$422,"="&amp;$A67,'KRM Sensitivities'!$AN$4:$AN$65536)</f>
        <v>0</v>
      </c>
      <c r="AL67" s="80">
        <f>SUMIF('KRM Sensitivities'!$C$4:$C$422,"="&amp;$A67,'KRM Sensitivities'!$AO$4:$AO$65536)</f>
        <v>0</v>
      </c>
      <c r="AM67" s="80">
        <f>SUMIF('KRM Sensitivities'!$C$4:$C$422,"="&amp;$A67,'KRM Sensitivities'!$AP$4:$AP$65536)</f>
        <v>0</v>
      </c>
      <c r="AN67" s="80">
        <f>SUMIF('KRM Sensitivities'!$C$4:$C$422,"="&amp;$A67,'KRM Sensitivities'!$AQ$4:$AQ$65536)</f>
        <v>0</v>
      </c>
      <c r="AO67" s="80">
        <f>SUMIF('KRM Sensitivities'!$C$4:$C$422,"="&amp;$A67,'KRM Sensitivities'!$AR$4:$AR$65536)</f>
        <v>0</v>
      </c>
      <c r="AP67" s="80">
        <f>SUMIF('KRM Sensitivities'!$C$4:$C$422,"="&amp;$A67,'KRM Sensitivities'!$AS$4:$AS$65536)</f>
        <v>0</v>
      </c>
      <c r="AQ67" s="80">
        <f>SUMIF('KRM Sensitivities'!$C$4:$C$422,"="&amp;$A67,'KRM Sensitivities'!$AT$4:$AT$65536)</f>
        <v>0</v>
      </c>
      <c r="AR67" s="80">
        <f>SUMIF('KRM Sensitivities'!$C$4:$C$422,"="&amp;$A67,'KRM Sensitivities'!$AU$4:$AU$65536)</f>
        <v>0</v>
      </c>
      <c r="AS67" s="80">
        <f>SUMIF('KRM Sensitivities'!$C$4:$C$422,"="&amp;$A67,'KRM Sensitivities'!$AV$4:$AV$65536)</f>
        <v>0</v>
      </c>
      <c r="AT67" s="80">
        <f>SUMIF('KRM Sensitivities'!$C$4:$C$422,"="&amp;$A67,'KRM Sensitivities'!$AW$4:$AW$65536)</f>
        <v>0</v>
      </c>
      <c r="AU67" s="80">
        <f>SUMIF('KRM Sensitivities'!$C$4:$C$422,"="&amp;$A67,'KRM Sensitivities'!$AX$4:$AX$65536)</f>
        <v>0</v>
      </c>
      <c r="AV67" s="80">
        <f>SUMIF('KRM Sensitivities'!$C$4:$C$422,"="&amp;$A67,'KRM Sensitivities'!$AY$4:$AY$65536)</f>
        <v>0</v>
      </c>
      <c r="AW67" s="80">
        <f>SUMIF('KRM Sensitivities'!$C$4:$C$422,"="&amp;$A67,'KRM Sensitivities'!$AZ$4:$AZ$65536)</f>
        <v>0</v>
      </c>
      <c r="AX67" s="80">
        <f>SUMIF('KRM Sensitivities'!$C$4:$C$422,"="&amp;$A67,'KRM Sensitivities'!$BA$4:$BA$65536)</f>
        <v>0</v>
      </c>
      <c r="AY67" s="80">
        <f>SUMIF('KRM Sensitivities'!$C$4:$C$422,"="&amp;$A67,'KRM Sensitivities'!$BB$4:$BB$65536)</f>
        <v>0</v>
      </c>
      <c r="AZ67" s="80">
        <f>SUMIF('KRM Sensitivities'!$C$4:$C$422,"="&amp;$A67,'KRM Sensitivities'!$BC$4:$BC$65536)</f>
        <v>0</v>
      </c>
      <c r="BA67" s="80">
        <f>SUMIF('KRM Sensitivities'!$C$4:$C$422,"="&amp;$A67,'KRM Sensitivities'!$BD$4:$BD$65536)</f>
        <v>0</v>
      </c>
      <c r="BB67" s="80">
        <f>SUMIF('KRM Sensitivities'!$C$4:$C$422,"="&amp;$A67,'KRM Sensitivities'!$BE$4:$BE$65536)</f>
        <v>0</v>
      </c>
      <c r="BC67" s="80">
        <f>SUMIF('KRM Sensitivities'!$C$4:$C$422,"="&amp;$A67,'KRM Sensitivities'!$BF$4:$BF$65536)</f>
        <v>0</v>
      </c>
      <c r="BD67" s="80">
        <f>SUMIF('KRM Sensitivities'!$C$4:$C$422,"="&amp;$A67,'KRM Sensitivities'!$BG$4:$BG$65536)</f>
        <v>23.34</v>
      </c>
      <c r="BE67" s="80">
        <f>SUMIF('KRM Sensitivities'!$C$4:$C$422,"="&amp;$A67,'KRM Sensitivities'!$BH$4:$BH$65536)</f>
        <v>0</v>
      </c>
      <c r="BF67" s="80">
        <f>SUMIF('KRM Sensitivities'!$C$4:$C$422,"="&amp;$A67,'KRM Sensitivities'!$BI$4:$BI$65536)</f>
        <v>0</v>
      </c>
      <c r="BG67" s="80">
        <f>SUMIF('KRM Sensitivities'!$C$4:$C$422,"="&amp;$A67,'KRM Sensitivities'!$BJ$4:$BJ$65536)</f>
        <v>0</v>
      </c>
      <c r="BH67" s="80">
        <f>SUMIF('KRM Sensitivities'!$C$4:$C$422,"="&amp;$A67,'KRM Sensitivities'!$BL$4:$BL$65536)</f>
        <v>0</v>
      </c>
      <c r="BI67" s="80">
        <f>SUMIF('KRM Sensitivities'!$C$4:$C$422,"="&amp;$A67,'KRM Sensitivities'!$BM$4:$BM$65536)</f>
        <v>0</v>
      </c>
      <c r="BJ67" s="80">
        <f>SUMIF('KRM Sensitivities'!$C$4:$C$422,"="&amp;$A67,'KRM Sensitivities'!$BK$4:$BK$65536)</f>
        <v>0</v>
      </c>
      <c r="BK67" s="80">
        <f>SUMIF('KRM Sensitivities'!$C$4:$C$422,"="&amp;$A67,'KRM Sensitivities'!$BN$4:$BN$65536)</f>
        <v>0</v>
      </c>
      <c r="BL67" s="80">
        <f>SUMIF('KRM Sensitivities'!$C$4:$C$422,"="&amp;$A67,'KRM Sensitivities'!$BO$4:$BO$65536)</f>
        <v>23.34</v>
      </c>
      <c r="BM67" s="80">
        <f>SUMIF('KRM Sensitivities'!$C$4:$C$422,"="&amp;$A67,'KRM Sensitivities'!$BP$4:$BP$65536)</f>
        <v>23.34</v>
      </c>
      <c r="BN67" s="80">
        <f>SUMIF('KRM Sensitivities'!$C$4:$C$422,"="&amp;$A67,'KRM Sensitivities'!$BQ$4:$BQ$65536)</f>
        <v>23.34</v>
      </c>
      <c r="BO67" s="80">
        <f>SUMIF('KRM Sensitivities'!$C$4:$C$422,"="&amp;$A67,'KRM Sensitivities'!$BR$4:$BR$65536)</f>
        <v>0</v>
      </c>
      <c r="BP67" s="80">
        <f>SUMIF('KRM Sensitivities'!$C$4:$C$422,"="&amp;$A67,'KRM Sensitivities'!$BS$4:$BS$65536)</f>
        <v>0</v>
      </c>
      <c r="BQ67" s="80">
        <f>SUMIF('KRM Sensitivities'!$C$4:$C$422,"="&amp;$A67,'KRM Sensitivities'!$BT$4:$BT$65536)</f>
        <v>0</v>
      </c>
      <c r="BR67" s="80">
        <f>SUMIF('KRM Sensitivities'!$C$4:$C$422,"="&amp;$A67,'KRM Sensitivities'!$BU$4:$BU$65536)</f>
        <v>0</v>
      </c>
      <c r="BS67" s="80">
        <f>SUMIF('KRM Sensitivities'!$C$4:$C$422,"="&amp;$A67,'KRM Sensitivities'!$BV$4:$BV$65536)</f>
        <v>0</v>
      </c>
      <c r="BT67" s="80">
        <f>SUMIF('KRM Sensitivities'!$C$4:$C$422,"="&amp;$A67,'KRM Sensitivities'!$BW$4:$BW$65536)</f>
        <v>0</v>
      </c>
      <c r="BU67" s="80">
        <f>SUMIF('KRM Sensitivities'!$C$4:$C$422,"="&amp;$A67,'KRM Sensitivities'!$BX$4:$BX$65536)</f>
        <v>0</v>
      </c>
      <c r="BV67" s="80">
        <f>SUMIF('KRM Sensitivities'!$C$4:$C$422,"="&amp;$A67,'KRM Sensitivities'!$BY$4:$BY$65536)</f>
        <v>0</v>
      </c>
      <c r="BW67" s="80">
        <f>SUMIF('KRM Sensitivities'!$C$4:$C$422,"="&amp;$A67,'KRM Sensitivities'!$BZ$4:$BZ$65536)</f>
        <v>0</v>
      </c>
      <c r="BX67" s="80">
        <f>SUMIF('KRM Sensitivities'!$C$4:$C$422,"="&amp;$A67,'KRM Sensitivities'!$CA$4:$CA$65536)</f>
        <v>0</v>
      </c>
      <c r="BY67" s="80">
        <f>SUMIF('KRM Sensitivities'!$C$4:$C$422,"="&amp;$A67,'KRM Sensitivities'!$CB$4:$CB$65536)</f>
        <v>0</v>
      </c>
      <c r="BZ67" s="80">
        <f>SUMIF('KRM Sensitivities'!$C$4:$C$422,"="&amp;$A67,'KRM Sensitivities'!$CC$4:$CC$65536)</f>
        <v>0</v>
      </c>
      <c r="CA67" s="80">
        <f>SUMIF('KRM Sensitivities'!$C$4:$C$422,"="&amp;$A67,'KRM Sensitivities'!$CD$4:$CD$65536)</f>
        <v>0</v>
      </c>
      <c r="CB67" s="80">
        <f>SUMIF('KRM Sensitivities'!$C$4:$C$422,"="&amp;$A67,'KRM Sensitivities'!$CE$4:$CE$65536)</f>
        <v>0</v>
      </c>
      <c r="CC67" s="80">
        <f>SUMIF('KRM Sensitivities'!$C$4:$C$422,"="&amp;$A67,'KRM Sensitivities'!$CF$4:$CF$65536)</f>
        <v>0</v>
      </c>
      <c r="CD67" s="80">
        <f>SUMIF('KRM Sensitivities'!$C$4:$C$422,"="&amp;$A67,'KRM Sensitivities'!$CG$4:$CG$65536)</f>
        <v>0</v>
      </c>
      <c r="CE67" s="80">
        <f>SUMIF('KRM Sensitivities'!$C$4:$C$422,"="&amp;$A67,'KRM Sensitivities'!$CH$4:$CH$65536)</f>
        <v>0</v>
      </c>
      <c r="CF67" s="80">
        <f>SUMIF('KRM Sensitivities'!$C$4:$C$422,"="&amp;$A67,'KRM Sensitivities'!$CI$4:$CI$65536)</f>
        <v>0</v>
      </c>
      <c r="CG67" s="80">
        <f>SUMIF('KRM Sensitivities'!$C$4:$C$422,"="&amp;$A67,'KRM Sensitivities'!$CJ$4:$CJ$65536)</f>
        <v>0</v>
      </c>
      <c r="CH67" s="80">
        <f>SUMIF('KRM Sensitivities'!$C$4:$C$422,"="&amp;$A67,'KRM Sensitivities'!$CK$4:$CK$65536)</f>
        <v>0</v>
      </c>
      <c r="CI67" s="80">
        <f>SUMIF('KRM Sensitivities'!$C$4:$C$422,"="&amp;$A67,'KRM Sensitivities'!$CL$4:$CL$65536)</f>
        <v>0</v>
      </c>
      <c r="CJ67" s="80">
        <f>SUMIF('KRM Sensitivities'!$C$4:$C$422,"="&amp;$A67,'KRM Sensitivities'!$CM$4:$CM$65536)</f>
        <v>0</v>
      </c>
      <c r="CK67" s="80">
        <f>SUMIF('KRM Sensitivities'!$C$4:$C$422,"="&amp;$A67,'KRM Sensitivities'!$CN$4:$CN$65536)</f>
        <v>0</v>
      </c>
      <c r="CL67" s="80">
        <f>SUMIF('KRM Sensitivities'!$C$4:$C$422,"="&amp;$A67,'KRM Sensitivities'!$CO$4:$CO$65536)</f>
        <v>0</v>
      </c>
      <c r="CM67" s="80">
        <f>SUMIF('KRM Sensitivities'!$C$4:$C$422,"="&amp;$A67,'KRM Sensitivities'!$CP$4:$CP$65536)</f>
        <v>0</v>
      </c>
      <c r="CN67" s="80">
        <f>SUMIF('KRM Sensitivities'!$C$4:$C$422,"="&amp;$A67,'KRM Sensitivities'!$CQ$4:$CQ$65536)</f>
        <v>0</v>
      </c>
      <c r="CO67" s="80">
        <f>SUMIF('KRM Sensitivities'!$C$4:$C$422,"="&amp;$A67,'KRM Sensitivities'!$CR$4:$CR$65536)</f>
        <v>0</v>
      </c>
      <c r="CP67" s="80">
        <f>SUMIF('KRM Sensitivities'!$C$4:$C$422,"="&amp;$A67,'KRM Sensitivities'!$CS$4:$CS$65536)</f>
        <v>0</v>
      </c>
      <c r="CQ67" s="80">
        <f>SUMIF('KRM Sensitivities'!$C$4:$C$422,"="&amp;$A67,'KRM Sensitivities'!$CT$4:$CT$65536)</f>
        <v>0</v>
      </c>
      <c r="CR67" s="80">
        <f>SUMIF('KRM Sensitivities'!$C$4:$C$422,"="&amp;$A67,'KRM Sensitivities'!$CU$4:$CU$65536)</f>
        <v>0</v>
      </c>
      <c r="CS67" s="80">
        <f>SUMIF('KRM Sensitivities'!$C$4:$C$422,"="&amp;$A67,'KRM Sensitivities'!$CV$4:$CV$65536)</f>
        <v>0</v>
      </c>
      <c r="CT67" s="80">
        <f>SUMIF('KRM Sensitivities'!$C$4:$C$422,"="&amp;$A67,'KRM Sensitivities'!$CW$4:$CW$65536)</f>
        <v>0</v>
      </c>
      <c r="CU67" s="80">
        <f>SUMIF('KRM Sensitivities'!$C$4:$C$422,"="&amp;$A67,'KRM Sensitivities'!$CX$4:$CX$65536)</f>
        <v>0</v>
      </c>
      <c r="CV67" s="80">
        <f>SUMIF('KRM Sensitivities'!$C$4:$C$422,"="&amp;$A67,'KRM Sensitivities'!$CY$4:$CY$65536)</f>
        <v>0</v>
      </c>
      <c r="CW67" s="80">
        <f>SUMIF('KRM Sensitivities'!$C$4:$C$422,"="&amp;$A67,'KRM Sensitivities'!$CZ$4:$CZ$65536)</f>
        <v>0</v>
      </c>
      <c r="CX67" s="80">
        <f>SUMIF('KRM Sensitivities'!$C$4:$C$422,"="&amp;$A67,'KRM Sensitivities'!$DA$4:$DA$65536)</f>
        <v>0</v>
      </c>
      <c r="CY67" s="80">
        <f>SUMIF('KRM Sensitivities'!$C$4:$C$422,"="&amp;$A67,'KRM Sensitivities'!$DB$4:$DB$65536)</f>
        <v>0</v>
      </c>
      <c r="CZ67" s="80">
        <f>SUMIF('KRM Sensitivities'!$C$4:$C$422,"="&amp;$A67,'KRM Sensitivities'!$DC$4:$DC$65536)</f>
        <v>0</v>
      </c>
      <c r="DA67" s="80">
        <f>SUMIF('KRM Sensitivities'!$C$4:$C$422,"="&amp;$A67,'KRM Sensitivities'!$DD$4:$DD$65536)</f>
        <v>0</v>
      </c>
      <c r="DB67" s="80">
        <f>SUMIF('KRM Sensitivities'!$C$4:$C$422,"="&amp;$A67,'KRM Sensitivities'!$DE$4:$DE$65536)</f>
        <v>0</v>
      </c>
      <c r="DC67" s="80">
        <f>SUMIF('KRM Sensitivities'!$C$4:$C$422,"="&amp;$A67,'KRM Sensitivities'!$DF$4:$DF$65536)</f>
        <v>0</v>
      </c>
      <c r="DD67" s="80">
        <f>SUMIF('KRM Sensitivities'!$C$4:$C$422,"="&amp;$A67,'KRM Sensitivities'!$DG$4:$DG$65536)</f>
        <v>0</v>
      </c>
      <c r="DE67" s="80">
        <f>SUMIF('KRM Sensitivities'!$C$4:$C$422,"="&amp;$A67,'KRM Sensitivities'!$DH$4:$DH$65536)</f>
        <v>0</v>
      </c>
      <c r="DF67" s="80">
        <f>SUMIF('KRM Sensitivities'!$C$4:$C$422,"="&amp;$A67,'KRM Sensitivities'!$DI$4:$DI$65536)</f>
        <v>0</v>
      </c>
      <c r="DG67" s="80">
        <f>SUMIF('KRM Sensitivities'!$C$4:$C$422,"="&amp;$A67,'KRM Sensitivities'!$DJ$4:$DJ$65536)</f>
        <v>0</v>
      </c>
      <c r="DH67" s="80">
        <f>SUMIF('KRM Sensitivities'!$C$4:$C$422,"="&amp;$A67,'KRM Sensitivities'!$DK$4:$DK$65536)</f>
        <v>0</v>
      </c>
      <c r="DI67" s="80">
        <f>SUMIF('KRM Sensitivities'!$C$4:$C$422,"="&amp;$A67,'KRM Sensitivities'!$DL$4:$DL$65536)</f>
        <v>0</v>
      </c>
      <c r="DJ67" s="80">
        <f>SUMIF('KRM Sensitivities'!$C$4:$C$422,"="&amp;$A67,'KRM Sensitivities'!$DM$4:$DM$65536)</f>
        <v>0</v>
      </c>
      <c r="DK67" s="80">
        <f>SUMIF('KRM Sensitivities'!$C$4:$C$422,"="&amp;$A67,'KRM Sensitivities'!$DN$4:$DN$65536)</f>
        <v>0</v>
      </c>
      <c r="DL67" s="80">
        <f>SUMIF('KRM Sensitivities'!$C$4:$C$422,"="&amp;$A67,'KRM Sensitivities'!$DO$4:$DO$65536)</f>
        <v>0</v>
      </c>
      <c r="DM67" s="80">
        <f>SUMIF('KRM Sensitivities'!$C$4:$C$422,"="&amp;$A67,'KRM Sensitivities'!$DP$4:$DP$65536)</f>
        <v>0</v>
      </c>
      <c r="DN67" s="80">
        <f>SUMIF('KRM Sensitivities'!$C$4:$C$422,"="&amp;$A67,'KRM Sensitivities'!$DQ$4:$DQ$65536)</f>
        <v>0</v>
      </c>
      <c r="DO67" s="80">
        <f>SUMIF('KRM Sensitivities'!$C$4:$C$422,"="&amp;$A67,'KRM Sensitivities'!$DR$4:$DR$65536)</f>
        <v>0</v>
      </c>
      <c r="DP67" s="80">
        <f>SUMIF('KRM Sensitivities'!$C$4:$C$422,"="&amp;$A67,'KRM Sensitivities'!$DS$4:$DS$65536)</f>
        <v>0</v>
      </c>
      <c r="DQ67" s="80">
        <f>SUMIF('KRM Sensitivities'!$C$4:$C$422,"="&amp;$A67,'KRM Sensitivities'!$DT$4:$DT$65536)</f>
        <v>0</v>
      </c>
      <c r="DR67" s="61" t="str">
        <f t="shared" si="0"/>
        <v>TSB5Y</v>
      </c>
      <c r="DS67" s="61" t="str">
        <f t="shared" si="1"/>
        <v>TSBUSD5Y</v>
      </c>
    </row>
    <row r="68" spans="1:123" x14ac:dyDescent="0.2">
      <c r="A68">
        <v>990</v>
      </c>
      <c r="B68" t="s">
        <v>16</v>
      </c>
      <c r="C68" t="s">
        <v>369</v>
      </c>
      <c r="D68" t="s">
        <v>522</v>
      </c>
      <c r="E68" t="s">
        <v>520</v>
      </c>
      <c r="F68" t="s">
        <v>521</v>
      </c>
      <c r="G68">
        <v>36.003245</v>
      </c>
      <c r="H68">
        <v>30.92</v>
      </c>
      <c r="I68" s="80">
        <f>SUMIF('KRM Sensitivities'!$C$4:$C$422,"="&amp;$A68,'KRM Sensitivities'!$L$4:$L$65536)</f>
        <v>6</v>
      </c>
      <c r="J68" s="80">
        <f>SUMIF('KRM Sensitivities'!$C$4:$C$422,"="&amp;$A68,'KRM Sensitivities'!$M$4:$M$65536)</f>
        <v>6</v>
      </c>
      <c r="K68" s="80">
        <f>SUMIF('KRM Sensitivities'!$C$4:$C$422,"="&amp;$A68,'KRM Sensitivities'!$N$4:$N$65536)</f>
        <v>6</v>
      </c>
      <c r="L68" s="80">
        <f>SUMIF('KRM Sensitivities'!$C$4:$C$422,"="&amp;$A68,'KRM Sensitivities'!$O$4:$O$65536)</f>
        <v>6</v>
      </c>
      <c r="M68" s="80">
        <f>SUMIF('KRM Sensitivities'!$C$4:$C$422,"="&amp;$A68,'KRM Sensitivities'!$P$4:$P$65536)</f>
        <v>6</v>
      </c>
      <c r="N68" s="80">
        <f>SUMIF('KRM Sensitivities'!$C$4:$C$422,"="&amp;$A68,'KRM Sensitivities'!$Q$4:$Q$65536)</f>
        <v>6</v>
      </c>
      <c r="O68" s="80">
        <f>SUMIF('KRM Sensitivities'!$C$4:$C$422,"="&amp;$A68,'KRM Sensitivities'!$R$4:$R$65536)</f>
        <v>0</v>
      </c>
      <c r="P68" s="80">
        <f>SUMIF('KRM Sensitivities'!$C$4:$C$422,"="&amp;$A68,'KRM Sensitivities'!$S$4:$S$65536)</f>
        <v>0</v>
      </c>
      <c r="Q68" s="80">
        <f>SUMIF('KRM Sensitivities'!$C$4:$C$422,"="&amp;$A68,'KRM Sensitivities'!$T$4:$T$65536)</f>
        <v>0</v>
      </c>
      <c r="R68" s="80">
        <f>SUMIF('KRM Sensitivities'!$C$4:$C$422,"="&amp;$A68,'KRM Sensitivities'!$U$4:$U$65536)</f>
        <v>0</v>
      </c>
      <c r="S68" s="80">
        <f>SUMIF('KRM Sensitivities'!$C$4:$C$422,"="&amp;$A68,'KRM Sensitivities'!$V$4:$V$65536)</f>
        <v>0</v>
      </c>
      <c r="T68" s="80">
        <f>SUMIF('KRM Sensitivities'!$C$4:$C$422,"="&amp;$A68,'KRM Sensitivities'!$W$4:$W$65536)</f>
        <v>0</v>
      </c>
      <c r="U68" s="80">
        <f>SUMIF('KRM Sensitivities'!$C$4:$C$422,"="&amp;$A68,'KRM Sensitivities'!$X$4:$X$65536)</f>
        <v>0</v>
      </c>
      <c r="V68" s="80">
        <f>SUMIF('KRM Sensitivities'!$C$4:$C$422,"="&amp;$A68,'KRM Sensitivities'!$Y$4:$Y$65536)</f>
        <v>0</v>
      </c>
      <c r="W68" s="80">
        <f>SUMIF('KRM Sensitivities'!$C$4:$C$422,"="&amp;$A68,'KRM Sensitivities'!$Z$4:$Z$65536)</f>
        <v>0</v>
      </c>
      <c r="X68" s="80">
        <f>SUMIF('KRM Sensitivities'!$C$4:$C$422,"="&amp;$A68,'KRM Sensitivities'!$AA$4:$AA$65536)</f>
        <v>0</v>
      </c>
      <c r="Y68" s="80">
        <f>SUMIF('KRM Sensitivities'!$C$4:$C$422,"="&amp;$A68,'KRM Sensitivities'!$AB$4:$AB$65536)</f>
        <v>0</v>
      </c>
      <c r="Z68" s="80">
        <f>SUMIF('KRM Sensitivities'!$C$4:$C$422,"="&amp;$A68,'KRM Sensitivities'!$AC$4:$AC$65536)</f>
        <v>6</v>
      </c>
      <c r="AA68" s="80">
        <f>SUMIF('KRM Sensitivities'!$C$4:$C$422,"="&amp;$A68,'KRM Sensitivities'!$AD$4:$AD$65536)</f>
        <v>0</v>
      </c>
      <c r="AB68" s="80">
        <f>SUMIF('KRM Sensitivities'!$C$4:$C$422,"="&amp;$A68,'KRM Sensitivities'!$AE$4:$AE$65536)</f>
        <v>6</v>
      </c>
      <c r="AC68" s="80">
        <f>SUMIF('KRM Sensitivities'!$C$4:$C$422,"="&amp;$A68,'KRM Sensitivities'!$AF$4:$AF$65536)</f>
        <v>0</v>
      </c>
      <c r="AD68" s="80">
        <f>SUMIF('KRM Sensitivities'!$C$4:$C$422,"="&amp;$A68,'KRM Sensitivities'!$AG$4:$AG$65536)</f>
        <v>0</v>
      </c>
      <c r="AE68" s="80">
        <f>SUMIF('KRM Sensitivities'!$C$4:$C$422,"="&amp;$A68,'KRM Sensitivities'!$AH$4:$AH$65536)</f>
        <v>0</v>
      </c>
      <c r="AF68" s="80">
        <f>SUMIF('KRM Sensitivities'!$C$4:$C$422,"="&amp;$A68,'KRM Sensitivities'!$AI$4:$AI$65536)</f>
        <v>0</v>
      </c>
      <c r="AG68" s="80">
        <f>SUMIF('KRM Sensitivities'!$C$4:$C$422,"="&amp;$A68,'KRM Sensitivities'!$AJ$4:$AJ$65536)</f>
        <v>0</v>
      </c>
      <c r="AH68" s="80">
        <f>SUMIF('KRM Sensitivities'!$C$4:$C$422,"="&amp;$A68,'KRM Sensitivities'!$AK$4:$AK$65536)</f>
        <v>0</v>
      </c>
      <c r="AI68" s="80">
        <f>SUMIF('KRM Sensitivities'!$C$4:$C$422,"="&amp;$A68,'KRM Sensitivities'!$AL$4:$AL$65536)</f>
        <v>0</v>
      </c>
      <c r="AJ68" s="80">
        <f>SUMIF('KRM Sensitivities'!$C$4:$C$422,"="&amp;$A68,'KRM Sensitivities'!$AM$4:$AM$65536)</f>
        <v>0</v>
      </c>
      <c r="AK68" s="80">
        <f>SUMIF('KRM Sensitivities'!$C$4:$C$422,"="&amp;$A68,'KRM Sensitivities'!$AN$4:$AN$65536)</f>
        <v>0</v>
      </c>
      <c r="AL68" s="80">
        <f>SUMIF('KRM Sensitivities'!$C$4:$C$422,"="&amp;$A68,'KRM Sensitivities'!$AO$4:$AO$65536)</f>
        <v>0</v>
      </c>
      <c r="AM68" s="80">
        <f>SUMIF('KRM Sensitivities'!$C$4:$C$422,"="&amp;$A68,'KRM Sensitivities'!$AP$4:$AP$65536)</f>
        <v>0</v>
      </c>
      <c r="AN68" s="80">
        <f>SUMIF('KRM Sensitivities'!$C$4:$C$422,"="&amp;$A68,'KRM Sensitivities'!$AQ$4:$AQ$65536)</f>
        <v>0</v>
      </c>
      <c r="AO68" s="80">
        <f>SUMIF('KRM Sensitivities'!$C$4:$C$422,"="&amp;$A68,'KRM Sensitivities'!$AR$4:$AR$65536)</f>
        <v>0</v>
      </c>
      <c r="AP68" s="80">
        <f>SUMIF('KRM Sensitivities'!$C$4:$C$422,"="&amp;$A68,'KRM Sensitivities'!$AS$4:$AS$65536)</f>
        <v>0</v>
      </c>
      <c r="AQ68" s="80">
        <f>SUMIF('KRM Sensitivities'!$C$4:$C$422,"="&amp;$A68,'KRM Sensitivities'!$AT$4:$AT$65536)</f>
        <v>0</v>
      </c>
      <c r="AR68" s="80">
        <f>SUMIF('KRM Sensitivities'!$C$4:$C$422,"="&amp;$A68,'KRM Sensitivities'!$AU$4:$AU$65536)</f>
        <v>0</v>
      </c>
      <c r="AS68" s="80">
        <f>SUMIF('KRM Sensitivities'!$C$4:$C$422,"="&amp;$A68,'KRM Sensitivities'!$AV$4:$AV$65536)</f>
        <v>0</v>
      </c>
      <c r="AT68" s="80">
        <f>SUMIF('KRM Sensitivities'!$C$4:$C$422,"="&amp;$A68,'KRM Sensitivities'!$AW$4:$AW$65536)</f>
        <v>0</v>
      </c>
      <c r="AU68" s="80">
        <f>SUMIF('KRM Sensitivities'!$C$4:$C$422,"="&amp;$A68,'KRM Sensitivities'!$AX$4:$AX$65536)</f>
        <v>0</v>
      </c>
      <c r="AV68" s="80">
        <f>SUMIF('KRM Sensitivities'!$C$4:$C$422,"="&amp;$A68,'KRM Sensitivities'!$AY$4:$AY$65536)</f>
        <v>0</v>
      </c>
      <c r="AW68" s="80">
        <f>SUMIF('KRM Sensitivities'!$C$4:$C$422,"="&amp;$A68,'KRM Sensitivities'!$AZ$4:$AZ$65536)</f>
        <v>0</v>
      </c>
      <c r="AX68" s="80">
        <f>SUMIF('KRM Sensitivities'!$C$4:$C$422,"="&amp;$A68,'KRM Sensitivities'!$BA$4:$BA$65536)</f>
        <v>0</v>
      </c>
      <c r="AY68" s="80">
        <f>SUMIF('KRM Sensitivities'!$C$4:$C$422,"="&amp;$A68,'KRM Sensitivities'!$BB$4:$BB$65536)</f>
        <v>0</v>
      </c>
      <c r="AZ68" s="80">
        <f>SUMIF('KRM Sensitivities'!$C$4:$C$422,"="&amp;$A68,'KRM Sensitivities'!$BC$4:$BC$65536)</f>
        <v>0</v>
      </c>
      <c r="BA68" s="80">
        <f>SUMIF('KRM Sensitivities'!$C$4:$C$422,"="&amp;$A68,'KRM Sensitivities'!$BD$4:$BD$65536)</f>
        <v>0</v>
      </c>
      <c r="BB68" s="80">
        <f>SUMIF('KRM Sensitivities'!$C$4:$C$422,"="&amp;$A68,'KRM Sensitivities'!$BE$4:$BE$65536)</f>
        <v>0</v>
      </c>
      <c r="BC68" s="80">
        <f>SUMIF('KRM Sensitivities'!$C$4:$C$422,"="&amp;$A68,'KRM Sensitivities'!$BF$4:$BF$65536)</f>
        <v>0</v>
      </c>
      <c r="BD68" s="80">
        <f>SUMIF('KRM Sensitivities'!$C$4:$C$422,"="&amp;$A68,'KRM Sensitivities'!$BG$4:$BG$65536)</f>
        <v>0</v>
      </c>
      <c r="BE68" s="80">
        <f>SUMIF('KRM Sensitivities'!$C$4:$C$422,"="&amp;$A68,'KRM Sensitivities'!$BH$4:$BH$65536)</f>
        <v>0</v>
      </c>
      <c r="BF68" s="80">
        <f>SUMIF('KRM Sensitivities'!$C$4:$C$422,"="&amp;$A68,'KRM Sensitivities'!$BI$4:$BI$65536)</f>
        <v>0</v>
      </c>
      <c r="BG68" s="80">
        <f>SUMIF('KRM Sensitivities'!$C$4:$C$422,"="&amp;$A68,'KRM Sensitivities'!$BJ$4:$BJ$65536)</f>
        <v>0</v>
      </c>
      <c r="BH68" s="80">
        <f>SUMIF('KRM Sensitivities'!$C$4:$C$422,"="&amp;$A68,'KRM Sensitivities'!$BL$4:$BL$65536)</f>
        <v>0</v>
      </c>
      <c r="BI68" s="80">
        <f>SUMIF('KRM Sensitivities'!$C$4:$C$422,"="&amp;$A68,'KRM Sensitivities'!$BM$4:$BM$65536)</f>
        <v>0</v>
      </c>
      <c r="BJ68" s="80">
        <f>SUMIF('KRM Sensitivities'!$C$4:$C$422,"="&amp;$A68,'KRM Sensitivities'!$BK$4:$BK$65536)</f>
        <v>0</v>
      </c>
      <c r="BK68" s="80">
        <f>SUMIF('KRM Sensitivities'!$C$4:$C$422,"="&amp;$A68,'KRM Sensitivities'!$BN$4:$BN$65536)</f>
        <v>0</v>
      </c>
      <c r="BL68" s="80">
        <f>SUMIF('KRM Sensitivities'!$C$4:$C$422,"="&amp;$A68,'KRM Sensitivities'!$BO$4:$BO$65536)</f>
        <v>0</v>
      </c>
      <c r="BM68" s="80">
        <f>SUMIF('KRM Sensitivities'!$C$4:$C$422,"="&amp;$A68,'KRM Sensitivities'!$BP$4:$BP$65536)</f>
        <v>0</v>
      </c>
      <c r="BN68" s="80">
        <f>SUMIF('KRM Sensitivities'!$C$4:$C$422,"="&amp;$A68,'KRM Sensitivities'!$BQ$4:$BQ$65536)</f>
        <v>0</v>
      </c>
      <c r="BO68" s="80">
        <f>SUMIF('KRM Sensitivities'!$C$4:$C$422,"="&amp;$A68,'KRM Sensitivities'!$BR$4:$BR$65536)</f>
        <v>0</v>
      </c>
      <c r="BP68" s="80">
        <f>SUMIF('KRM Sensitivities'!$C$4:$C$422,"="&amp;$A68,'KRM Sensitivities'!$BS$4:$BS$65536)</f>
        <v>0</v>
      </c>
      <c r="BQ68" s="80">
        <f>SUMIF('KRM Sensitivities'!$C$4:$C$422,"="&amp;$A68,'KRM Sensitivities'!$BT$4:$BT$65536)</f>
        <v>0</v>
      </c>
      <c r="BR68" s="80">
        <f>SUMIF('KRM Sensitivities'!$C$4:$C$422,"="&amp;$A68,'KRM Sensitivities'!$BU$4:$BU$65536)</f>
        <v>0</v>
      </c>
      <c r="BS68" s="80">
        <f>SUMIF('KRM Sensitivities'!$C$4:$C$422,"="&amp;$A68,'KRM Sensitivities'!$BV$4:$BV$65536)</f>
        <v>0</v>
      </c>
      <c r="BT68" s="80">
        <f>SUMIF('KRM Sensitivities'!$C$4:$C$422,"="&amp;$A68,'KRM Sensitivities'!$BW$4:$BW$65536)</f>
        <v>0</v>
      </c>
      <c r="BU68" s="80">
        <f>SUMIF('KRM Sensitivities'!$C$4:$C$422,"="&amp;$A68,'KRM Sensitivities'!$BX$4:$BX$65536)</f>
        <v>0</v>
      </c>
      <c r="BV68" s="80">
        <f>SUMIF('KRM Sensitivities'!$C$4:$C$422,"="&amp;$A68,'KRM Sensitivities'!$BY$4:$BY$65536)</f>
        <v>0</v>
      </c>
      <c r="BW68" s="80">
        <f>SUMIF('KRM Sensitivities'!$C$4:$C$422,"="&amp;$A68,'KRM Sensitivities'!$BZ$4:$BZ$65536)</f>
        <v>0</v>
      </c>
      <c r="BX68" s="80">
        <f>SUMIF('KRM Sensitivities'!$C$4:$C$422,"="&amp;$A68,'KRM Sensitivities'!$CA$4:$CA$65536)</f>
        <v>0</v>
      </c>
      <c r="BY68" s="80">
        <f>SUMIF('KRM Sensitivities'!$C$4:$C$422,"="&amp;$A68,'KRM Sensitivities'!$CB$4:$CB$65536)</f>
        <v>0</v>
      </c>
      <c r="BZ68" s="80">
        <f>SUMIF('KRM Sensitivities'!$C$4:$C$422,"="&amp;$A68,'KRM Sensitivities'!$CC$4:$CC$65536)</f>
        <v>0</v>
      </c>
      <c r="CA68" s="80">
        <f>SUMIF('KRM Sensitivities'!$C$4:$C$422,"="&amp;$A68,'KRM Sensitivities'!$CD$4:$CD$65536)</f>
        <v>0</v>
      </c>
      <c r="CB68" s="80">
        <f>SUMIF('KRM Sensitivities'!$C$4:$C$422,"="&amp;$A68,'KRM Sensitivities'!$CE$4:$CE$65536)</f>
        <v>0</v>
      </c>
      <c r="CC68" s="80">
        <f>SUMIF('KRM Sensitivities'!$C$4:$C$422,"="&amp;$A68,'KRM Sensitivities'!$CF$4:$CF$65536)</f>
        <v>0</v>
      </c>
      <c r="CD68" s="80">
        <f>SUMIF('KRM Sensitivities'!$C$4:$C$422,"="&amp;$A68,'KRM Sensitivities'!$CG$4:$CG$65536)</f>
        <v>0</v>
      </c>
      <c r="CE68" s="80">
        <f>SUMIF('KRM Sensitivities'!$C$4:$C$422,"="&amp;$A68,'KRM Sensitivities'!$CH$4:$CH$65536)</f>
        <v>0</v>
      </c>
      <c r="CF68" s="80">
        <f>SUMIF('KRM Sensitivities'!$C$4:$C$422,"="&amp;$A68,'KRM Sensitivities'!$CI$4:$CI$65536)</f>
        <v>0</v>
      </c>
      <c r="CG68" s="80">
        <f>SUMIF('KRM Sensitivities'!$C$4:$C$422,"="&amp;$A68,'KRM Sensitivities'!$CJ$4:$CJ$65536)</f>
        <v>0</v>
      </c>
      <c r="CH68" s="80">
        <f>SUMIF('KRM Sensitivities'!$C$4:$C$422,"="&amp;$A68,'KRM Sensitivities'!$CK$4:$CK$65536)</f>
        <v>0</v>
      </c>
      <c r="CI68" s="80">
        <f>SUMIF('KRM Sensitivities'!$C$4:$C$422,"="&amp;$A68,'KRM Sensitivities'!$CL$4:$CL$65536)</f>
        <v>0</v>
      </c>
      <c r="CJ68" s="80">
        <f>SUMIF('KRM Sensitivities'!$C$4:$C$422,"="&amp;$A68,'KRM Sensitivities'!$CM$4:$CM$65536)</f>
        <v>0</v>
      </c>
      <c r="CK68" s="80">
        <f>SUMIF('KRM Sensitivities'!$C$4:$C$422,"="&amp;$A68,'KRM Sensitivities'!$CN$4:$CN$65536)</f>
        <v>0</v>
      </c>
      <c r="CL68" s="80">
        <f>SUMIF('KRM Sensitivities'!$C$4:$C$422,"="&amp;$A68,'KRM Sensitivities'!$CO$4:$CO$65536)</f>
        <v>0</v>
      </c>
      <c r="CM68" s="80">
        <f>SUMIF('KRM Sensitivities'!$C$4:$C$422,"="&amp;$A68,'KRM Sensitivities'!$CP$4:$CP$65536)</f>
        <v>0</v>
      </c>
      <c r="CN68" s="80">
        <f>SUMIF('KRM Sensitivities'!$C$4:$C$422,"="&amp;$A68,'KRM Sensitivities'!$CQ$4:$CQ$65536)</f>
        <v>0</v>
      </c>
      <c r="CO68" s="80">
        <f>SUMIF('KRM Sensitivities'!$C$4:$C$422,"="&amp;$A68,'KRM Sensitivities'!$CR$4:$CR$65536)</f>
        <v>0</v>
      </c>
      <c r="CP68" s="80">
        <f>SUMIF('KRM Sensitivities'!$C$4:$C$422,"="&amp;$A68,'KRM Sensitivities'!$CS$4:$CS$65536)</f>
        <v>0</v>
      </c>
      <c r="CQ68" s="80">
        <f>SUMIF('KRM Sensitivities'!$C$4:$C$422,"="&amp;$A68,'KRM Sensitivities'!$CT$4:$CT$65536)</f>
        <v>0</v>
      </c>
      <c r="CR68" s="80">
        <f>SUMIF('KRM Sensitivities'!$C$4:$C$422,"="&amp;$A68,'KRM Sensitivities'!$CU$4:$CU$65536)</f>
        <v>0</v>
      </c>
      <c r="CS68" s="80">
        <f>SUMIF('KRM Sensitivities'!$C$4:$C$422,"="&amp;$A68,'KRM Sensitivities'!$CV$4:$CV$65536)</f>
        <v>0</v>
      </c>
      <c r="CT68" s="80">
        <f>SUMIF('KRM Sensitivities'!$C$4:$C$422,"="&amp;$A68,'KRM Sensitivities'!$CW$4:$CW$65536)</f>
        <v>0</v>
      </c>
      <c r="CU68" s="80">
        <f>SUMIF('KRM Sensitivities'!$C$4:$C$422,"="&amp;$A68,'KRM Sensitivities'!$CX$4:$CX$65536)</f>
        <v>0</v>
      </c>
      <c r="CV68" s="80">
        <f>SUMIF('KRM Sensitivities'!$C$4:$C$422,"="&amp;$A68,'KRM Sensitivities'!$CY$4:$CY$65536)</f>
        <v>0</v>
      </c>
      <c r="CW68" s="80">
        <f>SUMIF('KRM Sensitivities'!$C$4:$C$422,"="&amp;$A68,'KRM Sensitivities'!$CZ$4:$CZ$65536)</f>
        <v>0</v>
      </c>
      <c r="CX68" s="80">
        <f>SUMIF('KRM Sensitivities'!$C$4:$C$422,"="&amp;$A68,'KRM Sensitivities'!$DA$4:$DA$65536)</f>
        <v>0</v>
      </c>
      <c r="CY68" s="80">
        <f>SUMIF('KRM Sensitivities'!$C$4:$C$422,"="&amp;$A68,'KRM Sensitivities'!$DB$4:$DB$65536)</f>
        <v>0</v>
      </c>
      <c r="CZ68" s="80">
        <f>SUMIF('KRM Sensitivities'!$C$4:$C$422,"="&amp;$A68,'KRM Sensitivities'!$DC$4:$DC$65536)</f>
        <v>0</v>
      </c>
      <c r="DA68" s="80">
        <f>SUMIF('KRM Sensitivities'!$C$4:$C$422,"="&amp;$A68,'KRM Sensitivities'!$DD$4:$DD$65536)</f>
        <v>0</v>
      </c>
      <c r="DB68" s="80">
        <f>SUMIF('KRM Sensitivities'!$C$4:$C$422,"="&amp;$A68,'KRM Sensitivities'!$DE$4:$DE$65536)</f>
        <v>0</v>
      </c>
      <c r="DC68" s="80">
        <f>SUMIF('KRM Sensitivities'!$C$4:$C$422,"="&amp;$A68,'KRM Sensitivities'!$DF$4:$DF$65536)</f>
        <v>0</v>
      </c>
      <c r="DD68" s="80">
        <f>SUMIF('KRM Sensitivities'!$C$4:$C$422,"="&amp;$A68,'KRM Sensitivities'!$DG$4:$DG$65536)</f>
        <v>0</v>
      </c>
      <c r="DE68" s="80">
        <f>SUMIF('KRM Sensitivities'!$C$4:$C$422,"="&amp;$A68,'KRM Sensitivities'!$DH$4:$DH$65536)</f>
        <v>0</v>
      </c>
      <c r="DF68" s="80">
        <f>SUMIF('KRM Sensitivities'!$C$4:$C$422,"="&amp;$A68,'KRM Sensitivities'!$DI$4:$DI$65536)</f>
        <v>0</v>
      </c>
      <c r="DG68" s="80">
        <f>SUMIF('KRM Sensitivities'!$C$4:$C$422,"="&amp;$A68,'KRM Sensitivities'!$DJ$4:$DJ$65536)</f>
        <v>0</v>
      </c>
      <c r="DH68" s="80">
        <f>SUMIF('KRM Sensitivities'!$C$4:$C$422,"="&amp;$A68,'KRM Sensitivities'!$DK$4:$DK$65536)</f>
        <v>0</v>
      </c>
      <c r="DI68" s="80">
        <f>SUMIF('KRM Sensitivities'!$C$4:$C$422,"="&amp;$A68,'KRM Sensitivities'!$DL$4:$DL$65536)</f>
        <v>0</v>
      </c>
      <c r="DJ68" s="80">
        <f>SUMIF('KRM Sensitivities'!$C$4:$C$422,"="&amp;$A68,'KRM Sensitivities'!$DM$4:$DM$65536)</f>
        <v>0</v>
      </c>
      <c r="DK68" s="80">
        <f>SUMIF('KRM Sensitivities'!$C$4:$C$422,"="&amp;$A68,'KRM Sensitivities'!$DN$4:$DN$65536)</f>
        <v>0</v>
      </c>
      <c r="DL68" s="80">
        <f>SUMIF('KRM Sensitivities'!$C$4:$C$422,"="&amp;$A68,'KRM Sensitivities'!$DO$4:$DO$65536)</f>
        <v>0</v>
      </c>
      <c r="DM68" s="80">
        <f>SUMIF('KRM Sensitivities'!$C$4:$C$422,"="&amp;$A68,'KRM Sensitivities'!$DP$4:$DP$65536)</f>
        <v>0</v>
      </c>
      <c r="DN68" s="80">
        <f>SUMIF('KRM Sensitivities'!$C$4:$C$422,"="&amp;$A68,'KRM Sensitivities'!$DQ$4:$DQ$65536)</f>
        <v>0</v>
      </c>
      <c r="DO68" s="80">
        <f>SUMIF('KRM Sensitivities'!$C$4:$C$422,"="&amp;$A68,'KRM Sensitivities'!$DR$4:$DR$65536)</f>
        <v>0</v>
      </c>
      <c r="DP68" s="80">
        <f>SUMIF('KRM Sensitivities'!$C$4:$C$422,"="&amp;$A68,'KRM Sensitivities'!$DS$4:$DS$65536)</f>
        <v>0</v>
      </c>
      <c r="DQ68" s="80">
        <f>SUMIF('KRM Sensitivities'!$C$4:$C$422,"="&amp;$A68,'KRM Sensitivities'!$DT$4:$DT$65536)</f>
        <v>0</v>
      </c>
      <c r="DR68" s="61" t="str">
        <f t="shared" ref="DR68" si="2">$E68&amp;$F68</f>
        <v>VGR10Y_10Y</v>
      </c>
      <c r="DS68" s="61" t="str">
        <f t="shared" ref="DS68" si="3">$E68&amp;$B68&amp;$F68</f>
        <v>VGRUSD10Y_10Y</v>
      </c>
    </row>
  </sheetData>
  <autoFilter ref="A2:H2"/>
  <mergeCells count="1">
    <mergeCell ref="A1:D1"/>
  </mergeCells>
  <phoneticPr fontId="2" type="noConversion"/>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U547"/>
  <sheetViews>
    <sheetView showGridLines="0" topLeftCell="A40" zoomScale="70" workbookViewId="0">
      <selection activeCell="A95" sqref="A95"/>
    </sheetView>
  </sheetViews>
  <sheetFormatPr defaultRowHeight="12.75" x14ac:dyDescent="0.2"/>
  <cols>
    <col min="1" max="1" width="37.140625" bestFit="1" customWidth="1"/>
    <col min="2" max="2" width="14.140625" bestFit="1" customWidth="1"/>
    <col min="3" max="3" width="34.42578125" bestFit="1" customWidth="1"/>
    <col min="4" max="4" width="34.42578125" customWidth="1"/>
    <col min="5" max="5" width="14.7109375" bestFit="1" customWidth="1"/>
    <col min="6" max="6" width="15" bestFit="1" customWidth="1"/>
    <col min="8" max="8" width="33.5703125" bestFit="1" customWidth="1"/>
    <col min="9" max="9" width="24.85546875" bestFit="1" customWidth="1"/>
    <col min="14" max="14" width="33.5703125" bestFit="1" customWidth="1"/>
    <col min="15" max="15" width="36.28515625" customWidth="1"/>
    <col min="16" max="16" width="5.85546875" customWidth="1"/>
    <col min="19" max="19" width="9.7109375" bestFit="1" customWidth="1"/>
    <col min="20" max="20" width="33.5703125" bestFit="1" customWidth="1"/>
  </cols>
  <sheetData>
    <row r="1" spans="1:21" ht="13.5" thickBot="1" x14ac:dyDescent="0.25">
      <c r="A1" s="53" t="s">
        <v>125</v>
      </c>
      <c r="B1" s="55"/>
      <c r="C1" s="56"/>
      <c r="D1" s="57"/>
      <c r="E1" s="57"/>
      <c r="F1" s="57"/>
      <c r="H1" s="53" t="s">
        <v>122</v>
      </c>
      <c r="I1" s="54"/>
      <c r="S1" t="s">
        <v>3</v>
      </c>
      <c r="T1" t="s">
        <v>4</v>
      </c>
      <c r="U1" t="s">
        <v>327</v>
      </c>
    </row>
    <row r="2" spans="1:21" ht="13.5" thickBot="1" x14ac:dyDescent="0.25">
      <c r="A2" s="50" t="s">
        <v>123</v>
      </c>
      <c r="B2" s="50" t="s">
        <v>3</v>
      </c>
      <c r="C2" s="50" t="s">
        <v>4</v>
      </c>
      <c r="D2" s="50" t="s">
        <v>174</v>
      </c>
      <c r="E2" s="50" t="s">
        <v>127</v>
      </c>
      <c r="F2" s="49" t="s">
        <v>106</v>
      </c>
      <c r="H2" s="89" t="s">
        <v>106</v>
      </c>
      <c r="I2" s="86" t="s">
        <v>127</v>
      </c>
      <c r="S2">
        <v>72</v>
      </c>
      <c r="T2" t="s">
        <v>312</v>
      </c>
      <c r="U2" t="s">
        <v>45</v>
      </c>
    </row>
    <row r="3" spans="1:21" ht="13.5" thickBot="1" x14ac:dyDescent="0.25">
      <c r="A3" s="7"/>
      <c r="B3" s="90">
        <v>117</v>
      </c>
      <c r="C3" s="94" t="s">
        <v>55</v>
      </c>
      <c r="D3" s="62">
        <f t="shared" ref="D3:D34" si="0">B3</f>
        <v>117</v>
      </c>
      <c r="E3" s="52" t="b">
        <f t="shared" ref="E3:E34" si="1">COUNTIF($I$3:$I$34,"="&amp;$C3)=1</f>
        <v>1</v>
      </c>
      <c r="F3" s="52" t="b">
        <f>COUNTIF($H$3:$H$61,"="&amp;$C3)=1</f>
        <v>1</v>
      </c>
      <c r="H3" s="43" t="s">
        <v>67</v>
      </c>
      <c r="I3" s="87" t="s">
        <v>67</v>
      </c>
      <c r="M3" s="4" t="s">
        <v>326</v>
      </c>
      <c r="N3" s="5"/>
      <c r="O3" s="5"/>
      <c r="P3" s="17"/>
      <c r="S3">
        <v>83</v>
      </c>
      <c r="T3" t="s">
        <v>313</v>
      </c>
      <c r="U3" t="s">
        <v>45</v>
      </c>
    </row>
    <row r="4" spans="1:21" ht="13.5" thickBot="1" x14ac:dyDescent="0.25">
      <c r="A4" s="27"/>
      <c r="B4" s="90">
        <v>624</v>
      </c>
      <c r="C4" s="91" t="s">
        <v>112</v>
      </c>
      <c r="D4" s="62">
        <f t="shared" si="0"/>
        <v>624</v>
      </c>
      <c r="E4" s="52" t="b">
        <f t="shared" si="1"/>
        <v>1</v>
      </c>
      <c r="F4" s="52" t="b">
        <f t="shared" ref="F4:F67" si="2">COUNTIF($H$3:$H$61,"="&amp;$C4)=1</f>
        <v>1</v>
      </c>
      <c r="H4" s="51" t="s">
        <v>69</v>
      </c>
      <c r="I4" s="88" t="s">
        <v>69</v>
      </c>
      <c r="M4" s="4" t="s">
        <v>123</v>
      </c>
      <c r="N4" s="4" t="s">
        <v>3</v>
      </c>
      <c r="O4" s="4" t="s">
        <v>4</v>
      </c>
      <c r="P4" s="17" t="s">
        <v>311</v>
      </c>
      <c r="S4">
        <v>100</v>
      </c>
      <c r="T4" t="s">
        <v>53</v>
      </c>
      <c r="U4" t="s">
        <v>45</v>
      </c>
    </row>
    <row r="5" spans="1:21" ht="13.5" thickBot="1" x14ac:dyDescent="0.25">
      <c r="A5" s="27"/>
      <c r="B5" s="90">
        <v>625</v>
      </c>
      <c r="C5" s="91" t="s">
        <v>57</v>
      </c>
      <c r="D5" s="62">
        <f t="shared" si="0"/>
        <v>625</v>
      </c>
      <c r="E5" s="52" t="b">
        <f t="shared" si="1"/>
        <v>1</v>
      </c>
      <c r="F5" s="52" t="b">
        <f t="shared" si="2"/>
        <v>1</v>
      </c>
      <c r="H5" s="51" t="s">
        <v>72</v>
      </c>
      <c r="I5" s="88" t="s">
        <v>72</v>
      </c>
      <c r="M5" s="7" t="s">
        <v>324</v>
      </c>
      <c r="N5" s="7">
        <v>72</v>
      </c>
      <c r="O5" s="7" t="s">
        <v>560</v>
      </c>
      <c r="P5" s="34">
        <v>1</v>
      </c>
      <c r="S5">
        <v>110</v>
      </c>
      <c r="T5" t="s">
        <v>54</v>
      </c>
      <c r="U5" t="s">
        <v>45</v>
      </c>
    </row>
    <row r="6" spans="1:21" ht="13.5" thickBot="1" x14ac:dyDescent="0.25">
      <c r="A6" s="27"/>
      <c r="B6" s="90">
        <v>626</v>
      </c>
      <c r="C6" s="91" t="s">
        <v>58</v>
      </c>
      <c r="D6" s="62">
        <f t="shared" si="0"/>
        <v>626</v>
      </c>
      <c r="E6" s="52" t="b">
        <f t="shared" si="1"/>
        <v>1</v>
      </c>
      <c r="F6" s="52" t="b">
        <f t="shared" si="2"/>
        <v>1</v>
      </c>
      <c r="H6" s="51" t="s">
        <v>71</v>
      </c>
      <c r="I6" s="88" t="s">
        <v>71</v>
      </c>
      <c r="M6" s="27"/>
      <c r="N6" s="7">
        <v>83</v>
      </c>
      <c r="O6" s="7" t="s">
        <v>561</v>
      </c>
      <c r="P6" s="34">
        <v>1</v>
      </c>
      <c r="S6">
        <v>600</v>
      </c>
      <c r="T6" t="s">
        <v>325</v>
      </c>
      <c r="U6" t="s">
        <v>45</v>
      </c>
    </row>
    <row r="7" spans="1:21" ht="13.5" thickBot="1" x14ac:dyDescent="0.25">
      <c r="A7" s="27"/>
      <c r="B7" s="90">
        <v>634</v>
      </c>
      <c r="C7" s="91" t="s">
        <v>61</v>
      </c>
      <c r="D7" s="62">
        <f t="shared" si="0"/>
        <v>634</v>
      </c>
      <c r="E7" s="52" t="b">
        <f t="shared" si="1"/>
        <v>1</v>
      </c>
      <c r="F7" s="52" t="b">
        <f t="shared" si="2"/>
        <v>1</v>
      </c>
      <c r="H7" s="51" t="s">
        <v>80</v>
      </c>
      <c r="I7" s="88" t="s">
        <v>80</v>
      </c>
      <c r="M7" s="27"/>
      <c r="N7" s="7">
        <v>100</v>
      </c>
      <c r="O7" s="7" t="s">
        <v>562</v>
      </c>
      <c r="P7" s="34">
        <v>1</v>
      </c>
      <c r="S7">
        <v>610</v>
      </c>
      <c r="T7" t="s">
        <v>56</v>
      </c>
      <c r="U7" t="s">
        <v>45</v>
      </c>
    </row>
    <row r="8" spans="1:21" ht="13.5" thickBot="1" x14ac:dyDescent="0.25">
      <c r="A8" s="27"/>
      <c r="B8" s="90">
        <v>635</v>
      </c>
      <c r="C8" s="91" t="s">
        <v>114</v>
      </c>
      <c r="D8" s="62">
        <f t="shared" si="0"/>
        <v>635</v>
      </c>
      <c r="E8" s="52" t="b">
        <f t="shared" si="1"/>
        <v>1</v>
      </c>
      <c r="F8" s="52" t="b">
        <f t="shared" si="2"/>
        <v>1</v>
      </c>
      <c r="H8" s="51" t="s">
        <v>78</v>
      </c>
      <c r="I8" s="88" t="s">
        <v>73</v>
      </c>
      <c r="M8" s="27"/>
      <c r="N8" s="7">
        <v>110</v>
      </c>
      <c r="O8" s="7" t="s">
        <v>54</v>
      </c>
      <c r="P8" s="34">
        <v>1</v>
      </c>
      <c r="S8">
        <v>620</v>
      </c>
      <c r="T8" t="s">
        <v>314</v>
      </c>
      <c r="U8" t="s">
        <v>45</v>
      </c>
    </row>
    <row r="9" spans="1:21" ht="13.5" thickBot="1" x14ac:dyDescent="0.25">
      <c r="A9" s="27"/>
      <c r="B9" s="90">
        <v>636</v>
      </c>
      <c r="C9" s="91" t="s">
        <v>62</v>
      </c>
      <c r="D9" s="62">
        <f t="shared" si="0"/>
        <v>636</v>
      </c>
      <c r="E9" s="52" t="b">
        <f t="shared" si="1"/>
        <v>1</v>
      </c>
      <c r="F9" s="52" t="b">
        <f t="shared" si="2"/>
        <v>1</v>
      </c>
      <c r="H9" s="51" t="s">
        <v>68</v>
      </c>
      <c r="I9" s="88" t="s">
        <v>70</v>
      </c>
      <c r="M9" s="27"/>
      <c r="N9" s="7">
        <v>117</v>
      </c>
      <c r="O9" s="7" t="s">
        <v>55</v>
      </c>
      <c r="P9" s="34">
        <v>1</v>
      </c>
      <c r="S9">
        <v>650</v>
      </c>
      <c r="T9" t="s">
        <v>65</v>
      </c>
      <c r="U9" t="s">
        <v>45</v>
      </c>
    </row>
    <row r="10" spans="1:21" ht="13.5" thickBot="1" x14ac:dyDescent="0.25">
      <c r="A10" s="27"/>
      <c r="B10" s="90">
        <v>638</v>
      </c>
      <c r="C10" s="91" t="s">
        <v>64</v>
      </c>
      <c r="D10" s="62">
        <f t="shared" si="0"/>
        <v>638</v>
      </c>
      <c r="E10" s="52" t="b">
        <f t="shared" si="1"/>
        <v>1</v>
      </c>
      <c r="F10" s="52" t="b">
        <f t="shared" si="2"/>
        <v>1</v>
      </c>
      <c r="H10" s="51" t="s">
        <v>73</v>
      </c>
      <c r="I10" s="88" t="s">
        <v>107</v>
      </c>
      <c r="M10" s="27"/>
      <c r="N10" s="7">
        <v>600</v>
      </c>
      <c r="O10" s="7" t="s">
        <v>325</v>
      </c>
      <c r="P10" s="34">
        <v>1</v>
      </c>
      <c r="S10">
        <v>660</v>
      </c>
      <c r="T10" t="s">
        <v>66</v>
      </c>
      <c r="U10" t="s">
        <v>45</v>
      </c>
    </row>
    <row r="11" spans="1:21" ht="13.5" thickBot="1" x14ac:dyDescent="0.25">
      <c r="A11" s="27"/>
      <c r="B11" s="90">
        <v>674</v>
      </c>
      <c r="C11" s="91" t="s">
        <v>67</v>
      </c>
      <c r="D11" s="62">
        <f t="shared" si="0"/>
        <v>674</v>
      </c>
      <c r="E11" s="52" t="b">
        <f t="shared" si="1"/>
        <v>1</v>
      </c>
      <c r="F11" s="52" t="b">
        <f t="shared" si="2"/>
        <v>1</v>
      </c>
      <c r="H11" s="51" t="s">
        <v>70</v>
      </c>
      <c r="I11" s="88" t="s">
        <v>108</v>
      </c>
      <c r="M11" s="27"/>
      <c r="N11" s="7">
        <v>610</v>
      </c>
      <c r="O11" s="7" t="s">
        <v>56</v>
      </c>
      <c r="P11" s="34">
        <v>1</v>
      </c>
      <c r="S11">
        <v>670</v>
      </c>
      <c r="T11" t="s">
        <v>315</v>
      </c>
      <c r="U11" t="s">
        <v>45</v>
      </c>
    </row>
    <row r="12" spans="1:21" ht="13.5" thickBot="1" x14ac:dyDescent="0.25">
      <c r="A12" s="27"/>
      <c r="B12" s="90">
        <v>676</v>
      </c>
      <c r="C12" s="91" t="s">
        <v>69</v>
      </c>
      <c r="D12" s="62">
        <f t="shared" si="0"/>
        <v>676</v>
      </c>
      <c r="E12" s="52" t="b">
        <f t="shared" si="1"/>
        <v>1</v>
      </c>
      <c r="F12" s="52" t="b">
        <f t="shared" si="2"/>
        <v>1</v>
      </c>
      <c r="H12" s="51" t="s">
        <v>107</v>
      </c>
      <c r="I12" s="88" t="s">
        <v>103</v>
      </c>
      <c r="M12" s="27"/>
      <c r="N12" s="7">
        <v>620</v>
      </c>
      <c r="O12" s="7" t="s">
        <v>314</v>
      </c>
      <c r="P12" s="34">
        <v>1</v>
      </c>
      <c r="S12">
        <v>702</v>
      </c>
      <c r="T12" t="s">
        <v>132</v>
      </c>
      <c r="U12" t="s">
        <v>45</v>
      </c>
    </row>
    <row r="13" spans="1:21" ht="13.5" thickBot="1" x14ac:dyDescent="0.25">
      <c r="A13" s="27"/>
      <c r="B13" s="90">
        <v>677</v>
      </c>
      <c r="C13" s="91" t="s">
        <v>70</v>
      </c>
      <c r="D13" s="62">
        <f t="shared" si="0"/>
        <v>677</v>
      </c>
      <c r="E13" s="52" t="b">
        <f t="shared" si="1"/>
        <v>1</v>
      </c>
      <c r="F13" s="52" t="b">
        <f t="shared" si="2"/>
        <v>1</v>
      </c>
      <c r="H13" s="51" t="s">
        <v>108</v>
      </c>
      <c r="I13" s="88" t="s">
        <v>85</v>
      </c>
      <c r="M13" s="27"/>
      <c r="N13" s="7">
        <v>624</v>
      </c>
      <c r="O13" s="7" t="s">
        <v>112</v>
      </c>
      <c r="P13" s="34">
        <v>1</v>
      </c>
      <c r="S13">
        <v>703</v>
      </c>
      <c r="T13" t="s">
        <v>133</v>
      </c>
      <c r="U13" t="s">
        <v>45</v>
      </c>
    </row>
    <row r="14" spans="1:21" ht="13.5" thickBot="1" x14ac:dyDescent="0.25">
      <c r="A14" s="27"/>
      <c r="B14" s="90">
        <v>678</v>
      </c>
      <c r="C14" s="91" t="s">
        <v>108</v>
      </c>
      <c r="D14" s="62">
        <f t="shared" si="0"/>
        <v>678</v>
      </c>
      <c r="E14" s="52" t="b">
        <f t="shared" si="1"/>
        <v>1</v>
      </c>
      <c r="F14" s="52" t="b">
        <f t="shared" si="2"/>
        <v>1</v>
      </c>
      <c r="H14" s="51" t="s">
        <v>103</v>
      </c>
      <c r="I14" s="88" t="s">
        <v>86</v>
      </c>
      <c r="M14" s="27"/>
      <c r="N14" s="7">
        <v>625</v>
      </c>
      <c r="O14" s="7" t="s">
        <v>57</v>
      </c>
      <c r="P14" s="34">
        <v>1</v>
      </c>
      <c r="S14">
        <v>704</v>
      </c>
      <c r="T14" t="s">
        <v>316</v>
      </c>
      <c r="U14" t="s">
        <v>45</v>
      </c>
    </row>
    <row r="15" spans="1:21" ht="13.5" thickBot="1" x14ac:dyDescent="0.25">
      <c r="A15" s="27"/>
      <c r="B15" s="90">
        <v>679</v>
      </c>
      <c r="C15" s="91" t="s">
        <v>71</v>
      </c>
      <c r="D15" s="62">
        <f t="shared" si="0"/>
        <v>679</v>
      </c>
      <c r="E15" s="52" t="b">
        <f t="shared" si="1"/>
        <v>1</v>
      </c>
      <c r="F15" s="52" t="b">
        <f t="shared" si="2"/>
        <v>1</v>
      </c>
      <c r="H15" s="51" t="s">
        <v>85</v>
      </c>
      <c r="I15" s="88" t="s">
        <v>104</v>
      </c>
      <c r="M15" s="27"/>
      <c r="N15" s="7">
        <v>626</v>
      </c>
      <c r="O15" s="7" t="s">
        <v>58</v>
      </c>
      <c r="P15" s="34">
        <v>1</v>
      </c>
      <c r="S15" s="60">
        <v>706</v>
      </c>
      <c r="T15" s="60" t="s">
        <v>139</v>
      </c>
      <c r="U15" s="60" t="s">
        <v>45</v>
      </c>
    </row>
    <row r="16" spans="1:21" ht="13.5" thickBot="1" x14ac:dyDescent="0.25">
      <c r="A16" s="27"/>
      <c r="B16" s="90">
        <v>684</v>
      </c>
      <c r="C16" s="91" t="s">
        <v>72</v>
      </c>
      <c r="D16" s="62">
        <f t="shared" si="0"/>
        <v>684</v>
      </c>
      <c r="E16" s="52" t="b">
        <f t="shared" si="1"/>
        <v>1</v>
      </c>
      <c r="F16" s="52" t="b">
        <f t="shared" si="2"/>
        <v>1</v>
      </c>
      <c r="H16" s="51" t="s">
        <v>86</v>
      </c>
      <c r="I16" s="88" t="s">
        <v>109</v>
      </c>
      <c r="M16" s="27"/>
      <c r="N16" s="7">
        <v>627</v>
      </c>
      <c r="O16" s="7" t="s">
        <v>124</v>
      </c>
      <c r="P16" s="34">
        <v>1</v>
      </c>
      <c r="S16" s="60">
        <v>707</v>
      </c>
      <c r="T16" s="60" t="s">
        <v>317</v>
      </c>
      <c r="U16" s="60" t="s">
        <v>45</v>
      </c>
    </row>
    <row r="17" spans="1:21" ht="13.5" thickBot="1" x14ac:dyDescent="0.25">
      <c r="A17" s="27"/>
      <c r="B17" s="90">
        <v>688</v>
      </c>
      <c r="C17" s="91" t="s">
        <v>110</v>
      </c>
      <c r="D17" s="62">
        <f t="shared" si="0"/>
        <v>688</v>
      </c>
      <c r="E17" s="52" t="b">
        <f t="shared" si="1"/>
        <v>1</v>
      </c>
      <c r="F17" s="52" t="b">
        <f t="shared" si="2"/>
        <v>1</v>
      </c>
      <c r="H17" s="51" t="s">
        <v>104</v>
      </c>
      <c r="I17" s="88" t="s">
        <v>110</v>
      </c>
      <c r="M17" s="27"/>
      <c r="N17" s="7">
        <v>628</v>
      </c>
      <c r="O17" s="7" t="s">
        <v>59</v>
      </c>
      <c r="P17" s="34">
        <v>1</v>
      </c>
      <c r="S17">
        <v>708</v>
      </c>
      <c r="T17" t="s">
        <v>140</v>
      </c>
      <c r="U17" t="s">
        <v>45</v>
      </c>
    </row>
    <row r="18" spans="1:21" ht="13.5" thickBot="1" x14ac:dyDescent="0.25">
      <c r="A18" s="27"/>
      <c r="B18" s="90">
        <v>697</v>
      </c>
      <c r="C18" s="91" t="s">
        <v>111</v>
      </c>
      <c r="D18" s="62">
        <f t="shared" si="0"/>
        <v>697</v>
      </c>
      <c r="E18" s="52" t="b">
        <f t="shared" si="1"/>
        <v>1</v>
      </c>
      <c r="F18" s="52" t="b">
        <f t="shared" si="2"/>
        <v>1</v>
      </c>
      <c r="H18" s="51" t="s">
        <v>82</v>
      </c>
      <c r="I18" s="88" t="s">
        <v>88</v>
      </c>
      <c r="M18" s="27"/>
      <c r="N18" s="7">
        <v>629</v>
      </c>
      <c r="O18" s="7" t="s">
        <v>60</v>
      </c>
      <c r="P18" s="34">
        <v>1</v>
      </c>
      <c r="S18">
        <v>709</v>
      </c>
      <c r="T18" t="s">
        <v>141</v>
      </c>
      <c r="U18" t="s">
        <v>45</v>
      </c>
    </row>
    <row r="19" spans="1:21" ht="13.5" thickBot="1" x14ac:dyDescent="0.25">
      <c r="A19" s="27"/>
      <c r="B19" s="90">
        <v>699</v>
      </c>
      <c r="C19" s="91" t="s">
        <v>73</v>
      </c>
      <c r="D19" s="62">
        <f t="shared" si="0"/>
        <v>699</v>
      </c>
      <c r="E19" s="52" t="b">
        <f t="shared" si="1"/>
        <v>1</v>
      </c>
      <c r="F19" s="52" t="b">
        <f t="shared" si="2"/>
        <v>1</v>
      </c>
      <c r="H19" s="51" t="s">
        <v>87</v>
      </c>
      <c r="I19" s="88" t="s">
        <v>111</v>
      </c>
      <c r="M19" s="27"/>
      <c r="N19" s="7">
        <v>634</v>
      </c>
      <c r="O19" s="7" t="s">
        <v>61</v>
      </c>
      <c r="P19" s="34">
        <v>1</v>
      </c>
      <c r="S19">
        <v>710</v>
      </c>
      <c r="T19" t="s">
        <v>74</v>
      </c>
      <c r="U19" t="s">
        <v>45</v>
      </c>
    </row>
    <row r="20" spans="1:21" ht="13.5" thickBot="1" x14ac:dyDescent="0.25">
      <c r="A20" s="27"/>
      <c r="B20" s="90">
        <v>814</v>
      </c>
      <c r="C20" s="91" t="s">
        <v>80</v>
      </c>
      <c r="D20" s="62">
        <f t="shared" si="0"/>
        <v>814</v>
      </c>
      <c r="E20" s="52" t="b">
        <f t="shared" si="1"/>
        <v>1</v>
      </c>
      <c r="F20" s="52" t="b">
        <f t="shared" si="2"/>
        <v>1</v>
      </c>
      <c r="H20" s="51" t="s">
        <v>109</v>
      </c>
      <c r="I20" s="88" t="s">
        <v>89</v>
      </c>
      <c r="M20" s="27"/>
      <c r="N20" s="7">
        <v>635</v>
      </c>
      <c r="O20" s="7" t="s">
        <v>114</v>
      </c>
      <c r="P20" s="34">
        <v>1</v>
      </c>
      <c r="S20">
        <v>746</v>
      </c>
      <c r="T20" t="s">
        <v>318</v>
      </c>
      <c r="U20" t="s">
        <v>45</v>
      </c>
    </row>
    <row r="21" spans="1:21" ht="13.5" thickBot="1" x14ac:dyDescent="0.25">
      <c r="A21" s="27"/>
      <c r="B21" s="90">
        <v>844</v>
      </c>
      <c r="C21" s="91" t="s">
        <v>81</v>
      </c>
      <c r="D21" s="62">
        <f t="shared" si="0"/>
        <v>844</v>
      </c>
      <c r="E21" s="52" t="b">
        <f t="shared" si="1"/>
        <v>1</v>
      </c>
      <c r="F21" s="52" t="b">
        <f t="shared" si="2"/>
        <v>1</v>
      </c>
      <c r="H21" s="51" t="s">
        <v>83</v>
      </c>
      <c r="I21" s="88" t="s">
        <v>57</v>
      </c>
      <c r="M21" s="27"/>
      <c r="N21" s="7">
        <v>636</v>
      </c>
      <c r="O21" s="7" t="s">
        <v>62</v>
      </c>
      <c r="P21" s="34">
        <v>1</v>
      </c>
      <c r="S21">
        <v>747</v>
      </c>
      <c r="T21" t="s">
        <v>145</v>
      </c>
      <c r="U21" t="s">
        <v>45</v>
      </c>
    </row>
    <row r="22" spans="1:21" ht="13.5" thickBot="1" x14ac:dyDescent="0.25">
      <c r="A22" s="27"/>
      <c r="B22" s="90">
        <v>920</v>
      </c>
      <c r="C22" s="91" t="s">
        <v>84</v>
      </c>
      <c r="D22" s="62">
        <f t="shared" si="0"/>
        <v>920</v>
      </c>
      <c r="E22" s="52" t="b">
        <f t="shared" si="1"/>
        <v>1</v>
      </c>
      <c r="F22" s="52" t="b">
        <f t="shared" si="2"/>
        <v>1</v>
      </c>
      <c r="H22" s="51" t="s">
        <v>110</v>
      </c>
      <c r="I22" s="88" t="s">
        <v>112</v>
      </c>
      <c r="M22" s="27"/>
      <c r="N22" s="7">
        <v>637</v>
      </c>
      <c r="O22" s="7" t="s">
        <v>63</v>
      </c>
      <c r="P22" s="34">
        <v>1</v>
      </c>
      <c r="S22">
        <v>749</v>
      </c>
      <c r="T22" t="s">
        <v>319</v>
      </c>
      <c r="U22" t="s">
        <v>45</v>
      </c>
    </row>
    <row r="23" spans="1:21" ht="13.5" thickBot="1" x14ac:dyDescent="0.25">
      <c r="A23" s="27"/>
      <c r="B23" s="90">
        <v>921</v>
      </c>
      <c r="C23" s="91" t="s">
        <v>85</v>
      </c>
      <c r="D23" s="62">
        <f t="shared" si="0"/>
        <v>921</v>
      </c>
      <c r="E23" s="52" t="b">
        <f t="shared" si="1"/>
        <v>1</v>
      </c>
      <c r="F23" s="52" t="b">
        <f t="shared" si="2"/>
        <v>1</v>
      </c>
      <c r="H23" s="51" t="s">
        <v>88</v>
      </c>
      <c r="I23" s="88" t="s">
        <v>58</v>
      </c>
      <c r="M23" s="27"/>
      <c r="N23" s="7">
        <v>638</v>
      </c>
      <c r="O23" s="7" t="s">
        <v>64</v>
      </c>
      <c r="P23" s="34">
        <v>1</v>
      </c>
      <c r="S23">
        <v>751</v>
      </c>
      <c r="T23" t="s">
        <v>148</v>
      </c>
      <c r="U23" t="s">
        <v>45</v>
      </c>
    </row>
    <row r="24" spans="1:21" ht="13.5" thickBot="1" x14ac:dyDescent="0.25">
      <c r="A24" s="27"/>
      <c r="B24" s="90">
        <v>922</v>
      </c>
      <c r="C24" s="91" t="s">
        <v>86</v>
      </c>
      <c r="D24" s="62">
        <f t="shared" si="0"/>
        <v>922</v>
      </c>
      <c r="E24" s="52" t="b">
        <f t="shared" si="1"/>
        <v>1</v>
      </c>
      <c r="F24" s="52" t="b">
        <f t="shared" si="2"/>
        <v>1</v>
      </c>
      <c r="H24" s="51" t="s">
        <v>111</v>
      </c>
      <c r="I24" s="88" t="s">
        <v>113</v>
      </c>
      <c r="M24" s="27"/>
      <c r="N24" s="7">
        <v>650</v>
      </c>
      <c r="O24" s="7" t="s">
        <v>65</v>
      </c>
      <c r="P24" s="34">
        <v>1</v>
      </c>
      <c r="S24">
        <v>752</v>
      </c>
      <c r="T24" t="s">
        <v>149</v>
      </c>
      <c r="U24" t="s">
        <v>45</v>
      </c>
    </row>
    <row r="25" spans="1:21" ht="13.5" thickBot="1" x14ac:dyDescent="0.25">
      <c r="A25" s="27"/>
      <c r="B25" s="90">
        <v>924</v>
      </c>
      <c r="C25" s="91" t="s">
        <v>88</v>
      </c>
      <c r="D25" s="62">
        <f t="shared" si="0"/>
        <v>924</v>
      </c>
      <c r="E25" s="52" t="b">
        <f t="shared" si="1"/>
        <v>1</v>
      </c>
      <c r="F25" s="52" t="b">
        <f t="shared" si="2"/>
        <v>1</v>
      </c>
      <c r="H25" s="51" t="s">
        <v>89</v>
      </c>
      <c r="I25" s="88" t="s">
        <v>61</v>
      </c>
      <c r="M25" s="27"/>
      <c r="N25" s="7">
        <v>654</v>
      </c>
      <c r="O25" s="7" t="s">
        <v>119</v>
      </c>
      <c r="P25" s="34">
        <v>1</v>
      </c>
      <c r="S25">
        <v>753</v>
      </c>
      <c r="T25" t="s">
        <v>150</v>
      </c>
      <c r="U25" t="s">
        <v>45</v>
      </c>
    </row>
    <row r="26" spans="1:21" ht="13.5" thickBot="1" x14ac:dyDescent="0.25">
      <c r="A26" s="27"/>
      <c r="B26" s="90">
        <v>925</v>
      </c>
      <c r="C26" s="91" t="s">
        <v>89</v>
      </c>
      <c r="D26" s="62">
        <f t="shared" si="0"/>
        <v>925</v>
      </c>
      <c r="E26" s="52" t="b">
        <f t="shared" si="1"/>
        <v>1</v>
      </c>
      <c r="F26" s="52" t="b">
        <f t="shared" si="2"/>
        <v>1</v>
      </c>
      <c r="H26" s="51" t="s">
        <v>117</v>
      </c>
      <c r="I26" s="88" t="s">
        <v>114</v>
      </c>
      <c r="M26" s="27"/>
      <c r="N26" s="7">
        <v>655</v>
      </c>
      <c r="O26" s="7" t="s">
        <v>120</v>
      </c>
      <c r="P26" s="34">
        <v>1</v>
      </c>
      <c r="S26">
        <v>754</v>
      </c>
      <c r="T26" t="s">
        <v>320</v>
      </c>
      <c r="U26" t="s">
        <v>45</v>
      </c>
    </row>
    <row r="27" spans="1:21" ht="13.5" thickBot="1" x14ac:dyDescent="0.25">
      <c r="A27" s="27"/>
      <c r="B27" s="90">
        <v>969</v>
      </c>
      <c r="C27" s="91" t="s">
        <v>103</v>
      </c>
      <c r="D27" s="62">
        <f t="shared" si="0"/>
        <v>969</v>
      </c>
      <c r="E27" s="52" t="b">
        <f t="shared" si="1"/>
        <v>1</v>
      </c>
      <c r="F27" s="52" t="b">
        <f t="shared" si="2"/>
        <v>1</v>
      </c>
      <c r="H27" s="51" t="s">
        <v>105</v>
      </c>
      <c r="I27" s="88" t="s">
        <v>62</v>
      </c>
      <c r="M27" s="27"/>
      <c r="N27" s="7">
        <v>660</v>
      </c>
      <c r="O27" s="7" t="s">
        <v>66</v>
      </c>
      <c r="P27" s="34">
        <v>1</v>
      </c>
      <c r="S27">
        <v>755</v>
      </c>
      <c r="T27" t="s">
        <v>321</v>
      </c>
      <c r="U27" t="s">
        <v>45</v>
      </c>
    </row>
    <row r="28" spans="1:21" ht="13.5" thickBot="1" x14ac:dyDescent="0.25">
      <c r="A28" s="27"/>
      <c r="B28" s="90">
        <v>970</v>
      </c>
      <c r="C28" s="91" t="s">
        <v>104</v>
      </c>
      <c r="D28" s="62">
        <f t="shared" si="0"/>
        <v>970</v>
      </c>
      <c r="E28" s="52" t="b">
        <f t="shared" si="1"/>
        <v>1</v>
      </c>
      <c r="F28" s="52" t="b">
        <f t="shared" si="2"/>
        <v>1</v>
      </c>
      <c r="H28" s="51" t="s">
        <v>99</v>
      </c>
      <c r="I28" s="88" t="s">
        <v>64</v>
      </c>
      <c r="M28" s="27"/>
      <c r="N28" s="7">
        <v>670</v>
      </c>
      <c r="O28" s="7" t="s">
        <v>315</v>
      </c>
      <c r="P28" s="34">
        <v>1</v>
      </c>
      <c r="S28">
        <v>800</v>
      </c>
      <c r="T28" t="s">
        <v>322</v>
      </c>
      <c r="U28" t="s">
        <v>45</v>
      </c>
    </row>
    <row r="29" spans="1:21" ht="13.5" thickBot="1" x14ac:dyDescent="0.25">
      <c r="A29" s="27"/>
      <c r="B29" s="90">
        <v>72</v>
      </c>
      <c r="C29" s="91" t="s">
        <v>312</v>
      </c>
      <c r="D29" s="62">
        <f t="shared" si="0"/>
        <v>72</v>
      </c>
      <c r="E29" s="52" t="b">
        <f>COUNTIF($I$3:$I$34,"="&amp;$C29)=1</f>
        <v>0</v>
      </c>
      <c r="F29" s="52" t="b">
        <f t="shared" si="2"/>
        <v>1</v>
      </c>
      <c r="H29" s="51" t="s">
        <v>101</v>
      </c>
      <c r="I29" s="88" t="s">
        <v>81</v>
      </c>
      <c r="M29" s="27"/>
      <c r="N29" s="7">
        <v>674</v>
      </c>
      <c r="O29" s="7" t="s">
        <v>67</v>
      </c>
      <c r="P29" s="34">
        <v>1</v>
      </c>
      <c r="S29" s="61">
        <v>812</v>
      </c>
      <c r="T29" s="61" t="s">
        <v>78</v>
      </c>
      <c r="U29" s="61" t="s">
        <v>179</v>
      </c>
    </row>
    <row r="30" spans="1:21" ht="13.5" thickBot="1" x14ac:dyDescent="0.25">
      <c r="A30" s="27"/>
      <c r="B30" s="90">
        <v>627</v>
      </c>
      <c r="C30" s="91" t="s">
        <v>124</v>
      </c>
      <c r="D30" s="62">
        <f t="shared" si="0"/>
        <v>627</v>
      </c>
      <c r="E30" s="52" t="b">
        <f t="shared" si="1"/>
        <v>0</v>
      </c>
      <c r="F30" s="52" t="b">
        <f t="shared" si="2"/>
        <v>1</v>
      </c>
      <c r="H30" s="51" t="s">
        <v>90</v>
      </c>
      <c r="I30" s="88" t="s">
        <v>55</v>
      </c>
      <c r="M30" s="27"/>
      <c r="N30" s="7">
        <v>675</v>
      </c>
      <c r="O30" s="7" t="s">
        <v>68</v>
      </c>
      <c r="P30" s="34">
        <v>1</v>
      </c>
      <c r="S30" s="61">
        <v>813</v>
      </c>
      <c r="T30" s="61" t="s">
        <v>79</v>
      </c>
      <c r="U30" s="61" t="s">
        <v>179</v>
      </c>
    </row>
    <row r="31" spans="1:21" ht="13.5" thickBot="1" x14ac:dyDescent="0.25">
      <c r="A31" s="27"/>
      <c r="B31" s="90">
        <v>628</v>
      </c>
      <c r="C31" s="91" t="s">
        <v>59</v>
      </c>
      <c r="D31" s="62">
        <f t="shared" si="0"/>
        <v>628</v>
      </c>
      <c r="E31" s="52" t="b">
        <f t="shared" si="1"/>
        <v>0</v>
      </c>
      <c r="F31" s="52" t="b">
        <f t="shared" si="2"/>
        <v>1</v>
      </c>
      <c r="H31" s="51" t="s">
        <v>75</v>
      </c>
      <c r="I31" s="88" t="s">
        <v>98</v>
      </c>
      <c r="M31" s="27"/>
      <c r="N31" s="7">
        <v>676</v>
      </c>
      <c r="O31" s="7" t="s">
        <v>69</v>
      </c>
      <c r="P31" s="34">
        <v>1</v>
      </c>
      <c r="S31" s="61">
        <v>980</v>
      </c>
      <c r="T31" s="61" t="s">
        <v>323</v>
      </c>
      <c r="U31" s="61" t="s">
        <v>179</v>
      </c>
    </row>
    <row r="32" spans="1:21" ht="13.5" thickBot="1" x14ac:dyDescent="0.25">
      <c r="A32" s="27"/>
      <c r="B32" s="90">
        <v>629</v>
      </c>
      <c r="C32" s="91" t="s">
        <v>60</v>
      </c>
      <c r="D32" s="62">
        <f t="shared" si="0"/>
        <v>629</v>
      </c>
      <c r="E32" s="52" t="b">
        <f t="shared" si="1"/>
        <v>0</v>
      </c>
      <c r="F32" s="52" t="b">
        <f t="shared" si="2"/>
        <v>1</v>
      </c>
      <c r="H32" s="51" t="s">
        <v>76</v>
      </c>
      <c r="I32" s="88" t="s">
        <v>77</v>
      </c>
      <c r="M32" s="27"/>
      <c r="N32" s="7">
        <v>677</v>
      </c>
      <c r="O32" s="7" t="s">
        <v>70</v>
      </c>
      <c r="P32" s="34">
        <v>1</v>
      </c>
      <c r="S32" s="61">
        <v>117</v>
      </c>
      <c r="T32" s="61" t="s">
        <v>55</v>
      </c>
      <c r="U32" s="61" t="s">
        <v>179</v>
      </c>
    </row>
    <row r="33" spans="1:21" ht="13.5" thickBot="1" x14ac:dyDescent="0.25">
      <c r="A33" s="27"/>
      <c r="B33" s="90">
        <v>637</v>
      </c>
      <c r="C33" s="91" t="s">
        <v>63</v>
      </c>
      <c r="D33" s="62">
        <f t="shared" si="0"/>
        <v>637</v>
      </c>
      <c r="E33" s="52" t="b">
        <f t="shared" si="1"/>
        <v>0</v>
      </c>
      <c r="F33" s="52" t="b">
        <f t="shared" si="2"/>
        <v>1</v>
      </c>
      <c r="H33" s="51" t="s">
        <v>118</v>
      </c>
      <c r="I33" s="88" t="s">
        <v>115</v>
      </c>
      <c r="M33" s="27"/>
      <c r="N33" s="7">
        <v>678</v>
      </c>
      <c r="O33" s="7" t="s">
        <v>108</v>
      </c>
      <c r="P33" s="34">
        <v>1</v>
      </c>
      <c r="S33" s="61">
        <v>624</v>
      </c>
      <c r="T33" s="61" t="s">
        <v>112</v>
      </c>
      <c r="U33" s="61" t="s">
        <v>179</v>
      </c>
    </row>
    <row r="34" spans="1:21" ht="13.5" thickBot="1" x14ac:dyDescent="0.25">
      <c r="A34" s="27"/>
      <c r="B34" s="90">
        <v>654</v>
      </c>
      <c r="C34" s="91" t="s">
        <v>119</v>
      </c>
      <c r="D34" s="62">
        <f t="shared" si="0"/>
        <v>654</v>
      </c>
      <c r="E34" s="52" t="b">
        <f t="shared" si="1"/>
        <v>0</v>
      </c>
      <c r="F34" s="52" t="b">
        <f t="shared" si="2"/>
        <v>1</v>
      </c>
      <c r="H34" s="51" t="s">
        <v>119</v>
      </c>
      <c r="I34" s="88" t="s">
        <v>116</v>
      </c>
      <c r="M34" s="27"/>
      <c r="N34" s="7">
        <v>679</v>
      </c>
      <c r="O34" s="7" t="s">
        <v>71</v>
      </c>
      <c r="P34" s="34">
        <v>1</v>
      </c>
      <c r="S34" s="61">
        <v>625</v>
      </c>
      <c r="T34" s="61" t="s">
        <v>57</v>
      </c>
      <c r="U34" s="61" t="s">
        <v>179</v>
      </c>
    </row>
    <row r="35" spans="1:21" ht="13.5" thickBot="1" x14ac:dyDescent="0.25">
      <c r="A35" s="27"/>
      <c r="B35" s="90">
        <v>655</v>
      </c>
      <c r="C35" s="91" t="s">
        <v>120</v>
      </c>
      <c r="D35" s="62">
        <f t="shared" ref="D35:D66" si="3">B35</f>
        <v>655</v>
      </c>
      <c r="E35" s="52" t="b">
        <f t="shared" ref="E35:E66" si="4">COUNTIF($I$3:$I$34,"="&amp;$C35)=1</f>
        <v>0</v>
      </c>
      <c r="F35" s="52" t="b">
        <f t="shared" si="2"/>
        <v>1</v>
      </c>
      <c r="H35" s="51" t="s">
        <v>120</v>
      </c>
      <c r="I35" s="88" t="s">
        <v>124</v>
      </c>
      <c r="M35" s="27"/>
      <c r="N35" s="7">
        <v>684</v>
      </c>
      <c r="O35" s="7" t="s">
        <v>72</v>
      </c>
      <c r="P35" s="34">
        <v>1</v>
      </c>
      <c r="S35" s="61">
        <v>626</v>
      </c>
      <c r="T35" s="61" t="s">
        <v>58</v>
      </c>
      <c r="U35" s="61" t="s">
        <v>179</v>
      </c>
    </row>
    <row r="36" spans="1:21" ht="13.5" thickBot="1" x14ac:dyDescent="0.25">
      <c r="A36" s="27"/>
      <c r="B36" s="90">
        <v>675</v>
      </c>
      <c r="C36" s="91" t="s">
        <v>68</v>
      </c>
      <c r="D36" s="62">
        <f t="shared" si="3"/>
        <v>675</v>
      </c>
      <c r="E36" s="52" t="b">
        <f t="shared" si="4"/>
        <v>0</v>
      </c>
      <c r="F36" s="52" t="b">
        <f t="shared" si="2"/>
        <v>1</v>
      </c>
      <c r="H36" s="51" t="s">
        <v>121</v>
      </c>
      <c r="I36" s="88"/>
      <c r="M36" s="27"/>
      <c r="N36" s="7">
        <v>688</v>
      </c>
      <c r="O36" s="7" t="s">
        <v>110</v>
      </c>
      <c r="P36" s="34">
        <v>1</v>
      </c>
      <c r="S36" s="61">
        <v>627</v>
      </c>
      <c r="T36" s="61" t="s">
        <v>124</v>
      </c>
      <c r="U36" s="61" t="s">
        <v>179</v>
      </c>
    </row>
    <row r="37" spans="1:21" ht="13.5" thickBot="1" x14ac:dyDescent="0.25">
      <c r="A37" s="27"/>
      <c r="B37" s="90">
        <v>714</v>
      </c>
      <c r="C37" s="91" t="s">
        <v>117</v>
      </c>
      <c r="D37" s="62">
        <f t="shared" si="3"/>
        <v>714</v>
      </c>
      <c r="E37" s="52" t="b">
        <f t="shared" si="4"/>
        <v>0</v>
      </c>
      <c r="F37" s="52" t="b">
        <f t="shared" si="2"/>
        <v>1</v>
      </c>
      <c r="H37" s="51" t="s">
        <v>92</v>
      </c>
      <c r="I37" s="88"/>
      <c r="M37" s="27"/>
      <c r="N37" s="7">
        <v>697</v>
      </c>
      <c r="O37" s="7" t="s">
        <v>111</v>
      </c>
      <c r="P37" s="34">
        <v>1</v>
      </c>
      <c r="S37" s="61">
        <v>628</v>
      </c>
      <c r="T37" s="61" t="s">
        <v>59</v>
      </c>
      <c r="U37" s="61" t="s">
        <v>179</v>
      </c>
    </row>
    <row r="38" spans="1:21" ht="13.5" thickBot="1" x14ac:dyDescent="0.25">
      <c r="A38" s="27"/>
      <c r="B38" s="90">
        <v>729</v>
      </c>
      <c r="C38" s="91" t="s">
        <v>75</v>
      </c>
      <c r="D38" s="62">
        <f t="shared" si="3"/>
        <v>729</v>
      </c>
      <c r="E38" s="52" t="b">
        <f t="shared" si="4"/>
        <v>0</v>
      </c>
      <c r="F38" s="52" t="b">
        <f t="shared" si="2"/>
        <v>1</v>
      </c>
      <c r="H38" s="51" t="s">
        <v>60</v>
      </c>
      <c r="I38" s="88"/>
      <c r="M38" s="27"/>
      <c r="N38" s="7">
        <v>699</v>
      </c>
      <c r="O38" s="7" t="s">
        <v>73</v>
      </c>
      <c r="P38" s="34">
        <v>1</v>
      </c>
      <c r="S38" s="61">
        <v>629</v>
      </c>
      <c r="T38" s="61" t="s">
        <v>60</v>
      </c>
      <c r="U38" s="61" t="s">
        <v>179</v>
      </c>
    </row>
    <row r="39" spans="1:21" ht="13.5" thickBot="1" x14ac:dyDescent="0.25">
      <c r="A39" s="27"/>
      <c r="B39" s="90">
        <v>734</v>
      </c>
      <c r="C39" s="91" t="s">
        <v>76</v>
      </c>
      <c r="D39" s="62">
        <f t="shared" si="3"/>
        <v>734</v>
      </c>
      <c r="E39" s="52" t="b">
        <f t="shared" si="4"/>
        <v>0</v>
      </c>
      <c r="F39" s="52" t="b">
        <f t="shared" si="2"/>
        <v>1</v>
      </c>
      <c r="H39" s="51" t="s">
        <v>94</v>
      </c>
      <c r="I39" s="88"/>
      <c r="M39" s="27"/>
      <c r="N39" s="7">
        <v>702</v>
      </c>
      <c r="O39" s="7" t="s">
        <v>132</v>
      </c>
      <c r="P39" s="34">
        <v>1</v>
      </c>
      <c r="S39" s="61">
        <v>634</v>
      </c>
      <c r="T39" s="61" t="s">
        <v>61</v>
      </c>
      <c r="U39" s="61" t="s">
        <v>179</v>
      </c>
    </row>
    <row r="40" spans="1:21" ht="13.5" thickBot="1" x14ac:dyDescent="0.25">
      <c r="A40" s="27" t="s">
        <v>324</v>
      </c>
      <c r="B40" s="90">
        <v>735</v>
      </c>
      <c r="C40" s="91" t="s">
        <v>118</v>
      </c>
      <c r="D40" s="62">
        <f t="shared" si="3"/>
        <v>735</v>
      </c>
      <c r="E40" s="52" t="b">
        <f t="shared" si="4"/>
        <v>0</v>
      </c>
      <c r="F40" s="52" t="b">
        <f t="shared" si="2"/>
        <v>1</v>
      </c>
      <c r="H40" s="51" t="s">
        <v>96</v>
      </c>
      <c r="I40" s="88"/>
      <c r="M40" s="27"/>
      <c r="N40" s="7">
        <v>703</v>
      </c>
      <c r="O40" s="7" t="s">
        <v>133</v>
      </c>
      <c r="P40" s="34">
        <v>1</v>
      </c>
      <c r="S40" s="61">
        <v>635</v>
      </c>
      <c r="T40" s="61" t="s">
        <v>114</v>
      </c>
      <c r="U40" s="61" t="s">
        <v>179</v>
      </c>
    </row>
    <row r="41" spans="1:21" ht="13.5" thickBot="1" x14ac:dyDescent="0.25">
      <c r="A41" s="27"/>
      <c r="B41" s="90">
        <v>812</v>
      </c>
      <c r="C41" s="91" t="s">
        <v>78</v>
      </c>
      <c r="D41" s="62">
        <f t="shared" si="3"/>
        <v>812</v>
      </c>
      <c r="E41" s="52" t="b">
        <f t="shared" si="4"/>
        <v>0</v>
      </c>
      <c r="F41" s="52" t="b">
        <f t="shared" si="2"/>
        <v>1</v>
      </c>
      <c r="H41" s="51" t="s">
        <v>93</v>
      </c>
      <c r="I41" s="88"/>
      <c r="M41" s="27"/>
      <c r="N41" s="7">
        <v>704</v>
      </c>
      <c r="O41" s="7" t="s">
        <v>107</v>
      </c>
      <c r="P41" s="34">
        <v>1</v>
      </c>
      <c r="S41" s="61">
        <v>636</v>
      </c>
      <c r="T41" s="61" t="s">
        <v>62</v>
      </c>
      <c r="U41" s="61" t="s">
        <v>179</v>
      </c>
    </row>
    <row r="42" spans="1:21" ht="13.5" thickBot="1" x14ac:dyDescent="0.25">
      <c r="A42" s="27"/>
      <c r="B42" s="90">
        <v>813</v>
      </c>
      <c r="C42" s="91" t="s">
        <v>79</v>
      </c>
      <c r="D42" s="62">
        <f t="shared" si="3"/>
        <v>813</v>
      </c>
      <c r="E42" s="52" t="b">
        <f t="shared" si="4"/>
        <v>0</v>
      </c>
      <c r="F42" s="52" t="b">
        <f t="shared" si="2"/>
        <v>1</v>
      </c>
      <c r="H42" s="51" t="s">
        <v>63</v>
      </c>
      <c r="I42" s="88"/>
      <c r="M42" s="27"/>
      <c r="N42" s="7">
        <v>706</v>
      </c>
      <c r="O42" s="7" t="s">
        <v>139</v>
      </c>
      <c r="P42" s="34">
        <v>1</v>
      </c>
      <c r="S42" s="61">
        <v>637</v>
      </c>
      <c r="T42" s="61" t="s">
        <v>63</v>
      </c>
      <c r="U42" s="61" t="s">
        <v>179</v>
      </c>
    </row>
    <row r="43" spans="1:21" ht="13.5" thickBot="1" x14ac:dyDescent="0.25">
      <c r="A43" s="27"/>
      <c r="B43" s="90">
        <v>918</v>
      </c>
      <c r="C43" s="91" t="s">
        <v>82</v>
      </c>
      <c r="D43" s="62">
        <f t="shared" si="3"/>
        <v>918</v>
      </c>
      <c r="E43" s="52" t="b">
        <f t="shared" si="4"/>
        <v>0</v>
      </c>
      <c r="F43" s="52" t="b">
        <f t="shared" si="2"/>
        <v>1</v>
      </c>
      <c r="H43" s="51" t="s">
        <v>100</v>
      </c>
      <c r="I43" s="88"/>
      <c r="M43" s="27"/>
      <c r="N43" s="7">
        <v>707</v>
      </c>
      <c r="O43" s="7" t="s">
        <v>317</v>
      </c>
      <c r="P43" s="34">
        <v>1</v>
      </c>
      <c r="S43" s="61">
        <v>638</v>
      </c>
      <c r="T43" s="61" t="s">
        <v>64</v>
      </c>
      <c r="U43" s="61" t="s">
        <v>179</v>
      </c>
    </row>
    <row r="44" spans="1:21" ht="13.5" thickBot="1" x14ac:dyDescent="0.25">
      <c r="A44" s="27"/>
      <c r="B44" s="90">
        <v>919</v>
      </c>
      <c r="C44" s="91" t="s">
        <v>83</v>
      </c>
      <c r="D44" s="62">
        <f t="shared" si="3"/>
        <v>919</v>
      </c>
      <c r="E44" s="52" t="b">
        <f t="shared" si="4"/>
        <v>0</v>
      </c>
      <c r="F44" s="52" t="b">
        <f t="shared" si="2"/>
        <v>1</v>
      </c>
      <c r="H44" s="51" t="s">
        <v>102</v>
      </c>
      <c r="I44" s="88"/>
      <c r="M44" s="27"/>
      <c r="N44" s="7">
        <v>708</v>
      </c>
      <c r="O44" s="7" t="s">
        <v>140</v>
      </c>
      <c r="P44" s="34">
        <v>1</v>
      </c>
      <c r="S44" s="61">
        <v>654</v>
      </c>
      <c r="T44" s="61" t="s">
        <v>119</v>
      </c>
      <c r="U44" s="61" t="s">
        <v>179</v>
      </c>
    </row>
    <row r="45" spans="1:21" ht="13.5" thickBot="1" x14ac:dyDescent="0.25">
      <c r="A45" s="27"/>
      <c r="B45" s="90">
        <v>923</v>
      </c>
      <c r="C45" s="91" t="s">
        <v>87</v>
      </c>
      <c r="D45" s="62">
        <f t="shared" si="3"/>
        <v>923</v>
      </c>
      <c r="E45" s="52" t="b">
        <f t="shared" si="4"/>
        <v>0</v>
      </c>
      <c r="F45" s="52" t="b">
        <f t="shared" si="2"/>
        <v>1</v>
      </c>
      <c r="H45" s="51" t="s">
        <v>57</v>
      </c>
      <c r="I45" s="88"/>
      <c r="M45" s="27"/>
      <c r="N45" s="7">
        <v>709</v>
      </c>
      <c r="O45" s="7" t="s">
        <v>141</v>
      </c>
      <c r="P45" s="34">
        <v>1</v>
      </c>
      <c r="S45" s="61">
        <v>655</v>
      </c>
      <c r="T45" s="61" t="s">
        <v>120</v>
      </c>
      <c r="U45" s="61" t="s">
        <v>179</v>
      </c>
    </row>
    <row r="46" spans="1:21" ht="13.5" thickBot="1" x14ac:dyDescent="0.25">
      <c r="A46" s="27"/>
      <c r="B46" s="90">
        <v>926</v>
      </c>
      <c r="C46" s="91" t="s">
        <v>90</v>
      </c>
      <c r="D46" s="62">
        <f t="shared" si="3"/>
        <v>926</v>
      </c>
      <c r="E46" s="52" t="b">
        <f t="shared" si="4"/>
        <v>0</v>
      </c>
      <c r="F46" s="52" t="b">
        <f t="shared" si="2"/>
        <v>1</v>
      </c>
      <c r="H46" s="51" t="s">
        <v>112</v>
      </c>
      <c r="I46" s="88"/>
      <c r="M46" s="27"/>
      <c r="N46" s="7">
        <v>710</v>
      </c>
      <c r="O46" s="7" t="s">
        <v>74</v>
      </c>
      <c r="P46" s="34">
        <v>1</v>
      </c>
      <c r="S46" s="61">
        <v>674</v>
      </c>
      <c r="T46" s="61" t="s">
        <v>67</v>
      </c>
      <c r="U46" s="61" t="s">
        <v>179</v>
      </c>
    </row>
    <row r="47" spans="1:21" ht="13.5" thickBot="1" x14ac:dyDescent="0.25">
      <c r="A47" s="27"/>
      <c r="B47" s="90">
        <v>927</v>
      </c>
      <c r="C47" s="91" t="s">
        <v>91</v>
      </c>
      <c r="D47" s="62">
        <f t="shared" si="3"/>
        <v>927</v>
      </c>
      <c r="E47" s="52" t="b">
        <f t="shared" si="4"/>
        <v>0</v>
      </c>
      <c r="F47" s="52" t="b">
        <f t="shared" si="2"/>
        <v>1</v>
      </c>
      <c r="H47" s="51" t="s">
        <v>58</v>
      </c>
      <c r="I47" s="88"/>
      <c r="M47" s="27"/>
      <c r="N47" s="7">
        <v>714</v>
      </c>
      <c r="O47" s="7" t="s">
        <v>117</v>
      </c>
      <c r="P47" s="34">
        <v>1</v>
      </c>
      <c r="S47" s="61">
        <v>675</v>
      </c>
      <c r="T47" s="61" t="s">
        <v>68</v>
      </c>
      <c r="U47" s="61" t="s">
        <v>179</v>
      </c>
    </row>
    <row r="48" spans="1:21" ht="13.5" thickBot="1" x14ac:dyDescent="0.25">
      <c r="A48" s="27"/>
      <c r="B48" s="90">
        <v>929</v>
      </c>
      <c r="C48" s="91" t="s">
        <v>92</v>
      </c>
      <c r="D48" s="62">
        <f t="shared" si="3"/>
        <v>929</v>
      </c>
      <c r="E48" s="52" t="b">
        <f t="shared" si="4"/>
        <v>0</v>
      </c>
      <c r="F48" s="52" t="b">
        <f t="shared" si="2"/>
        <v>1</v>
      </c>
      <c r="H48" s="51" t="s">
        <v>113</v>
      </c>
      <c r="I48" s="88"/>
      <c r="M48" s="27"/>
      <c r="N48" s="7">
        <v>729</v>
      </c>
      <c r="O48" s="7" t="s">
        <v>75</v>
      </c>
      <c r="P48" s="34">
        <v>1</v>
      </c>
      <c r="S48" s="61">
        <v>676</v>
      </c>
      <c r="T48" s="61" t="s">
        <v>69</v>
      </c>
      <c r="U48" s="61" t="s">
        <v>179</v>
      </c>
    </row>
    <row r="49" spans="1:21" ht="13.5" thickBot="1" x14ac:dyDescent="0.25">
      <c r="A49" s="27"/>
      <c r="B49" s="90">
        <v>931</v>
      </c>
      <c r="C49" s="91" t="s">
        <v>93</v>
      </c>
      <c r="D49" s="62">
        <f t="shared" si="3"/>
        <v>931</v>
      </c>
      <c r="E49" s="52" t="b">
        <f t="shared" si="4"/>
        <v>0</v>
      </c>
      <c r="F49" s="52" t="b">
        <f t="shared" si="2"/>
        <v>1</v>
      </c>
      <c r="H49" s="51" t="s">
        <v>59</v>
      </c>
      <c r="I49" s="88"/>
      <c r="M49" s="27"/>
      <c r="N49" s="7">
        <v>734</v>
      </c>
      <c r="O49" s="7" t="s">
        <v>76</v>
      </c>
      <c r="P49" s="34">
        <v>1</v>
      </c>
      <c r="S49" s="61">
        <v>677</v>
      </c>
      <c r="T49" s="61" t="s">
        <v>70</v>
      </c>
      <c r="U49" s="61" t="s">
        <v>179</v>
      </c>
    </row>
    <row r="50" spans="1:21" ht="13.5" thickBot="1" x14ac:dyDescent="0.25">
      <c r="A50" s="27"/>
      <c r="B50" s="90">
        <v>932</v>
      </c>
      <c r="C50" s="91" t="s">
        <v>94</v>
      </c>
      <c r="D50" s="62">
        <f t="shared" si="3"/>
        <v>932</v>
      </c>
      <c r="E50" s="52" t="b">
        <f t="shared" si="4"/>
        <v>0</v>
      </c>
      <c r="F50" s="52" t="b">
        <f t="shared" si="2"/>
        <v>1</v>
      </c>
      <c r="H50" s="51" t="s">
        <v>61</v>
      </c>
      <c r="I50" s="88"/>
      <c r="M50" s="27"/>
      <c r="N50" s="7">
        <v>735</v>
      </c>
      <c r="O50" s="7" t="s">
        <v>118</v>
      </c>
      <c r="P50" s="34">
        <v>1</v>
      </c>
      <c r="S50" s="61">
        <v>678</v>
      </c>
      <c r="T50" s="61" t="s">
        <v>108</v>
      </c>
      <c r="U50" s="61" t="s">
        <v>179</v>
      </c>
    </row>
    <row r="51" spans="1:21" ht="13.5" thickBot="1" x14ac:dyDescent="0.25">
      <c r="A51" s="27"/>
      <c r="B51" s="90">
        <v>933</v>
      </c>
      <c r="C51" s="91" t="s">
        <v>95</v>
      </c>
      <c r="D51" s="62">
        <f t="shared" si="3"/>
        <v>933</v>
      </c>
      <c r="E51" s="52" t="b">
        <f t="shared" si="4"/>
        <v>0</v>
      </c>
      <c r="F51" s="52" t="b">
        <f t="shared" si="2"/>
        <v>1</v>
      </c>
      <c r="H51" s="51" t="s">
        <v>114</v>
      </c>
      <c r="I51" s="88"/>
      <c r="M51" s="27"/>
      <c r="N51" s="7">
        <v>746</v>
      </c>
      <c r="O51" s="7" t="s">
        <v>318</v>
      </c>
      <c r="P51" s="34">
        <v>1</v>
      </c>
      <c r="S51" s="61">
        <v>679</v>
      </c>
      <c r="T51" s="61" t="s">
        <v>71</v>
      </c>
      <c r="U51" s="61" t="s">
        <v>179</v>
      </c>
    </row>
    <row r="52" spans="1:21" ht="13.5" thickBot="1" x14ac:dyDescent="0.25">
      <c r="A52" s="27"/>
      <c r="B52" s="90">
        <v>934</v>
      </c>
      <c r="C52" s="91" t="s">
        <v>96</v>
      </c>
      <c r="D52" s="62">
        <f t="shared" si="3"/>
        <v>934</v>
      </c>
      <c r="E52" s="52" t="b">
        <f t="shared" si="4"/>
        <v>0</v>
      </c>
      <c r="F52" s="52" t="b">
        <f t="shared" si="2"/>
        <v>1</v>
      </c>
      <c r="H52" s="51" t="s">
        <v>95</v>
      </c>
      <c r="I52" s="88"/>
      <c r="M52" s="27"/>
      <c r="N52" s="7">
        <v>747</v>
      </c>
      <c r="O52" s="7" t="s">
        <v>145</v>
      </c>
      <c r="P52" s="34">
        <v>1</v>
      </c>
      <c r="S52" s="61">
        <v>684</v>
      </c>
      <c r="T52" s="61" t="s">
        <v>72</v>
      </c>
      <c r="U52" s="61" t="s">
        <v>179</v>
      </c>
    </row>
    <row r="53" spans="1:21" ht="13.5" thickBot="1" x14ac:dyDescent="0.25">
      <c r="A53" s="27"/>
      <c r="B53" s="90">
        <v>935</v>
      </c>
      <c r="C53" s="91" t="s">
        <v>97</v>
      </c>
      <c r="D53" s="62">
        <f t="shared" si="3"/>
        <v>935</v>
      </c>
      <c r="E53" s="52" t="b">
        <f t="shared" si="4"/>
        <v>0</v>
      </c>
      <c r="F53" s="52" t="b">
        <f t="shared" si="2"/>
        <v>1</v>
      </c>
      <c r="H53" s="51" t="s">
        <v>97</v>
      </c>
      <c r="I53" s="88"/>
      <c r="M53" s="27"/>
      <c r="N53" s="7">
        <v>749</v>
      </c>
      <c r="O53" s="7" t="s">
        <v>319</v>
      </c>
      <c r="P53" s="34">
        <v>1</v>
      </c>
      <c r="S53" s="61">
        <v>688</v>
      </c>
      <c r="T53" s="61" t="s">
        <v>110</v>
      </c>
      <c r="U53" s="61" t="s">
        <v>179</v>
      </c>
    </row>
    <row r="54" spans="1:21" ht="13.5" thickBot="1" x14ac:dyDescent="0.25">
      <c r="A54" s="27"/>
      <c r="B54" s="90">
        <v>956</v>
      </c>
      <c r="C54" s="91" t="s">
        <v>99</v>
      </c>
      <c r="D54" s="62">
        <f t="shared" si="3"/>
        <v>956</v>
      </c>
      <c r="E54" s="52" t="b">
        <f t="shared" si="4"/>
        <v>0</v>
      </c>
      <c r="F54" s="52" t="b">
        <f t="shared" si="2"/>
        <v>1</v>
      </c>
      <c r="H54" s="51" t="s">
        <v>62</v>
      </c>
      <c r="I54" s="88"/>
      <c r="M54" s="27"/>
      <c r="N54" s="7">
        <v>751</v>
      </c>
      <c r="O54" s="7" t="s">
        <v>148</v>
      </c>
      <c r="P54" s="34">
        <v>1</v>
      </c>
      <c r="S54" s="61">
        <v>697</v>
      </c>
      <c r="T54" s="61" t="s">
        <v>111</v>
      </c>
      <c r="U54" s="61" t="s">
        <v>179</v>
      </c>
    </row>
    <row r="55" spans="1:21" ht="13.5" thickBot="1" x14ac:dyDescent="0.25">
      <c r="A55" s="27"/>
      <c r="B55" s="90">
        <v>962</v>
      </c>
      <c r="C55" s="91" t="s">
        <v>100</v>
      </c>
      <c r="D55" s="62">
        <f t="shared" si="3"/>
        <v>962</v>
      </c>
      <c r="E55" s="52" t="b">
        <f t="shared" si="4"/>
        <v>0</v>
      </c>
      <c r="F55" s="52" t="b">
        <f t="shared" si="2"/>
        <v>1</v>
      </c>
      <c r="H55" s="51" t="s">
        <v>64</v>
      </c>
      <c r="I55" s="88"/>
      <c r="M55" s="27"/>
      <c r="N55" s="7">
        <v>752</v>
      </c>
      <c r="O55" s="7" t="s">
        <v>149</v>
      </c>
      <c r="P55" s="34">
        <v>1</v>
      </c>
      <c r="S55" s="61">
        <v>699</v>
      </c>
      <c r="T55" s="61" t="s">
        <v>73</v>
      </c>
      <c r="U55" s="61" t="s">
        <v>179</v>
      </c>
    </row>
    <row r="56" spans="1:21" ht="13.5" thickBot="1" x14ac:dyDescent="0.25">
      <c r="A56" s="27"/>
      <c r="B56" s="90">
        <v>967</v>
      </c>
      <c r="C56" s="91" t="s">
        <v>101</v>
      </c>
      <c r="D56" s="62">
        <f t="shared" si="3"/>
        <v>967</v>
      </c>
      <c r="E56" s="52" t="b">
        <f t="shared" si="4"/>
        <v>0</v>
      </c>
      <c r="F56" s="52" t="b">
        <f t="shared" si="2"/>
        <v>1</v>
      </c>
      <c r="H56" s="51" t="s">
        <v>81</v>
      </c>
      <c r="I56" s="88"/>
      <c r="M56" s="27"/>
      <c r="N56" s="7">
        <v>753</v>
      </c>
      <c r="O56" s="7" t="s">
        <v>150</v>
      </c>
      <c r="P56" s="34">
        <v>1</v>
      </c>
      <c r="S56" s="61">
        <v>714</v>
      </c>
      <c r="T56" s="61" t="s">
        <v>117</v>
      </c>
      <c r="U56" s="61" t="s">
        <v>179</v>
      </c>
    </row>
    <row r="57" spans="1:21" ht="13.5" thickBot="1" x14ac:dyDescent="0.25">
      <c r="A57" s="27"/>
      <c r="B57" s="90">
        <v>968</v>
      </c>
      <c r="C57" s="91" t="s">
        <v>102</v>
      </c>
      <c r="D57" s="62">
        <f t="shared" si="3"/>
        <v>968</v>
      </c>
      <c r="E57" s="52" t="b">
        <f t="shared" si="4"/>
        <v>0</v>
      </c>
      <c r="F57" s="52" t="b">
        <f t="shared" si="2"/>
        <v>1</v>
      </c>
      <c r="H57" s="51" t="s">
        <v>79</v>
      </c>
      <c r="I57" s="88"/>
      <c r="M57" s="27"/>
      <c r="N57" s="7">
        <v>754</v>
      </c>
      <c r="O57" s="7" t="s">
        <v>320</v>
      </c>
      <c r="P57" s="34">
        <v>1</v>
      </c>
      <c r="S57" s="61">
        <v>729</v>
      </c>
      <c r="T57" s="61" t="s">
        <v>75</v>
      </c>
      <c r="U57" s="61" t="s">
        <v>179</v>
      </c>
    </row>
    <row r="58" spans="1:21" ht="13.5" thickBot="1" x14ac:dyDescent="0.25">
      <c r="A58" s="27"/>
      <c r="B58" s="90">
        <v>972</v>
      </c>
      <c r="C58" s="91" t="s">
        <v>105</v>
      </c>
      <c r="D58" s="62">
        <f t="shared" si="3"/>
        <v>972</v>
      </c>
      <c r="E58" s="52" t="b">
        <f t="shared" si="4"/>
        <v>0</v>
      </c>
      <c r="F58" s="52" t="b">
        <f t="shared" si="2"/>
        <v>1</v>
      </c>
      <c r="H58" s="51" t="s">
        <v>55</v>
      </c>
      <c r="I58" s="88"/>
      <c r="M58" s="27"/>
      <c r="N58" s="7">
        <v>755</v>
      </c>
      <c r="O58" s="7" t="s">
        <v>321</v>
      </c>
      <c r="P58" s="34">
        <v>1</v>
      </c>
      <c r="S58" s="61">
        <v>734</v>
      </c>
      <c r="T58" s="61" t="s">
        <v>76</v>
      </c>
      <c r="U58" s="61" t="s">
        <v>179</v>
      </c>
    </row>
    <row r="59" spans="1:21" ht="13.5" thickBot="1" x14ac:dyDescent="0.25">
      <c r="A59" s="27"/>
      <c r="B59" s="90">
        <v>804</v>
      </c>
      <c r="C59" s="91" t="s">
        <v>115</v>
      </c>
      <c r="D59" s="62">
        <f t="shared" si="3"/>
        <v>804</v>
      </c>
      <c r="E59" s="52" t="b">
        <f t="shared" si="4"/>
        <v>1</v>
      </c>
      <c r="F59" s="52" t="b">
        <f t="shared" si="2"/>
        <v>0</v>
      </c>
      <c r="H59" s="40" t="s">
        <v>124</v>
      </c>
      <c r="I59" s="38"/>
      <c r="M59" s="27"/>
      <c r="N59" s="7">
        <v>800</v>
      </c>
      <c r="O59" s="7" t="s">
        <v>322</v>
      </c>
      <c r="P59" s="34">
        <v>1</v>
      </c>
      <c r="S59" s="61">
        <v>735</v>
      </c>
      <c r="T59" s="61" t="s">
        <v>118</v>
      </c>
      <c r="U59" s="61" t="s">
        <v>179</v>
      </c>
    </row>
    <row r="60" spans="1:21" ht="13.5" thickBot="1" x14ac:dyDescent="0.25">
      <c r="A60" s="27"/>
      <c r="B60" s="90">
        <v>805</v>
      </c>
      <c r="C60" s="91" t="s">
        <v>77</v>
      </c>
      <c r="D60" s="62">
        <f t="shared" si="3"/>
        <v>805</v>
      </c>
      <c r="E60" s="52" t="b">
        <f t="shared" si="4"/>
        <v>1</v>
      </c>
      <c r="F60" s="52" t="b">
        <f t="shared" si="2"/>
        <v>0</v>
      </c>
      <c r="H60" s="82" t="s">
        <v>312</v>
      </c>
      <c r="M60" s="27"/>
      <c r="N60" s="7">
        <v>804</v>
      </c>
      <c r="O60" s="7" t="s">
        <v>115</v>
      </c>
      <c r="P60" s="34">
        <v>1</v>
      </c>
      <c r="S60" s="61">
        <v>804</v>
      </c>
      <c r="T60" s="61" t="s">
        <v>115</v>
      </c>
      <c r="U60" s="61" t="s">
        <v>179</v>
      </c>
    </row>
    <row r="61" spans="1:21" ht="13.5" thickBot="1" x14ac:dyDescent="0.25">
      <c r="A61" s="27"/>
      <c r="B61" s="90">
        <v>806</v>
      </c>
      <c r="C61" s="91" t="s">
        <v>116</v>
      </c>
      <c r="D61" s="62">
        <f t="shared" si="3"/>
        <v>806</v>
      </c>
      <c r="E61" s="52" t="b">
        <f t="shared" si="4"/>
        <v>1</v>
      </c>
      <c r="F61" s="52" t="b">
        <f t="shared" si="2"/>
        <v>0</v>
      </c>
      <c r="H61" s="389" t="s">
        <v>559</v>
      </c>
      <c r="M61" s="27"/>
      <c r="N61" s="7">
        <v>805</v>
      </c>
      <c r="O61" s="7" t="s">
        <v>77</v>
      </c>
      <c r="P61" s="34">
        <v>1</v>
      </c>
      <c r="S61" s="61">
        <v>805</v>
      </c>
      <c r="T61" s="61" t="s">
        <v>77</v>
      </c>
      <c r="U61" s="61" t="s">
        <v>179</v>
      </c>
    </row>
    <row r="62" spans="1:21" ht="13.5" thickBot="1" x14ac:dyDescent="0.25">
      <c r="A62" s="27"/>
      <c r="B62" s="90">
        <v>937</v>
      </c>
      <c r="C62" s="91" t="s">
        <v>98</v>
      </c>
      <c r="D62" s="62">
        <f t="shared" si="3"/>
        <v>937</v>
      </c>
      <c r="E62" s="52" t="b">
        <f t="shared" si="4"/>
        <v>1</v>
      </c>
      <c r="F62" s="52" t="b">
        <f t="shared" si="2"/>
        <v>0</v>
      </c>
      <c r="M62" s="27"/>
      <c r="N62" s="7">
        <v>806</v>
      </c>
      <c r="O62" s="7" t="s">
        <v>116</v>
      </c>
      <c r="P62" s="34">
        <v>1</v>
      </c>
      <c r="S62" s="61">
        <v>806</v>
      </c>
      <c r="T62" s="61" t="s">
        <v>116</v>
      </c>
      <c r="U62" s="61" t="s">
        <v>179</v>
      </c>
    </row>
    <row r="63" spans="1:21" ht="13.5" thickBot="1" x14ac:dyDescent="0.25">
      <c r="A63" s="27"/>
      <c r="B63" s="90">
        <v>83</v>
      </c>
      <c r="C63" s="91" t="s">
        <v>313</v>
      </c>
      <c r="D63" s="62">
        <f t="shared" si="3"/>
        <v>83</v>
      </c>
      <c r="E63" s="52" t="b">
        <f t="shared" si="4"/>
        <v>0</v>
      </c>
      <c r="F63" s="52" t="b">
        <f t="shared" si="2"/>
        <v>0</v>
      </c>
      <c r="M63" s="27"/>
      <c r="N63" s="7">
        <v>812</v>
      </c>
      <c r="O63" s="7" t="s">
        <v>78</v>
      </c>
      <c r="P63" s="34">
        <v>1</v>
      </c>
      <c r="S63" s="61">
        <v>814</v>
      </c>
      <c r="T63" s="61" t="s">
        <v>80</v>
      </c>
      <c r="U63" s="61" t="s">
        <v>179</v>
      </c>
    </row>
    <row r="64" spans="1:21" ht="13.5" thickBot="1" x14ac:dyDescent="0.25">
      <c r="A64" s="27"/>
      <c r="B64" s="90">
        <v>100</v>
      </c>
      <c r="C64" s="91" t="s">
        <v>53</v>
      </c>
      <c r="D64" s="62">
        <f t="shared" si="3"/>
        <v>100</v>
      </c>
      <c r="E64" s="52" t="b">
        <f t="shared" si="4"/>
        <v>0</v>
      </c>
      <c r="F64" s="52" t="b">
        <f t="shared" si="2"/>
        <v>0</v>
      </c>
      <c r="M64" s="27"/>
      <c r="N64" s="7">
        <v>813</v>
      </c>
      <c r="O64" s="7" t="s">
        <v>79</v>
      </c>
      <c r="P64" s="34">
        <v>1</v>
      </c>
      <c r="S64" s="61">
        <v>844</v>
      </c>
      <c r="T64" s="61" t="s">
        <v>81</v>
      </c>
      <c r="U64" s="61" t="s">
        <v>179</v>
      </c>
    </row>
    <row r="65" spans="1:21" ht="13.5" thickBot="1" x14ac:dyDescent="0.25">
      <c r="A65" s="27"/>
      <c r="B65" s="90">
        <v>110</v>
      </c>
      <c r="C65" s="91" t="s">
        <v>54</v>
      </c>
      <c r="D65" s="62">
        <f t="shared" si="3"/>
        <v>110</v>
      </c>
      <c r="E65" s="52" t="b">
        <f t="shared" si="4"/>
        <v>0</v>
      </c>
      <c r="F65" s="52" t="b">
        <f t="shared" si="2"/>
        <v>0</v>
      </c>
      <c r="M65" s="27"/>
      <c r="N65" s="7">
        <v>814</v>
      </c>
      <c r="O65" s="7" t="s">
        <v>80</v>
      </c>
      <c r="P65" s="34">
        <v>1</v>
      </c>
      <c r="S65" s="61">
        <v>918</v>
      </c>
      <c r="T65" s="61" t="s">
        <v>82</v>
      </c>
      <c r="U65" s="61" t="s">
        <v>179</v>
      </c>
    </row>
    <row r="66" spans="1:21" ht="13.5" thickBot="1" x14ac:dyDescent="0.25">
      <c r="A66" s="27"/>
      <c r="B66" s="90">
        <v>600</v>
      </c>
      <c r="C66" s="91" t="s">
        <v>325</v>
      </c>
      <c r="D66" s="62">
        <f t="shared" si="3"/>
        <v>600</v>
      </c>
      <c r="E66" s="52" t="b">
        <f t="shared" si="4"/>
        <v>0</v>
      </c>
      <c r="F66" s="52" t="b">
        <f t="shared" si="2"/>
        <v>0</v>
      </c>
      <c r="M66" s="27"/>
      <c r="N66" s="7">
        <v>844</v>
      </c>
      <c r="O66" s="7" t="s">
        <v>81</v>
      </c>
      <c r="P66" s="34">
        <v>1</v>
      </c>
      <c r="S66" s="61">
        <v>919</v>
      </c>
      <c r="T66" s="61" t="s">
        <v>83</v>
      </c>
      <c r="U66" s="61" t="s">
        <v>179</v>
      </c>
    </row>
    <row r="67" spans="1:21" ht="13.5" thickBot="1" x14ac:dyDescent="0.25">
      <c r="A67" s="27"/>
      <c r="B67" s="90">
        <v>610</v>
      </c>
      <c r="C67" s="91" t="s">
        <v>56</v>
      </c>
      <c r="D67" s="62">
        <f t="shared" ref="D67:D90" si="5">B67</f>
        <v>610</v>
      </c>
      <c r="E67" s="52" t="b">
        <f t="shared" ref="E67:E91" si="6">COUNTIF($I$3:$I$34,"="&amp;$C67)=1</f>
        <v>0</v>
      </c>
      <c r="F67" s="52" t="b">
        <f t="shared" si="2"/>
        <v>0</v>
      </c>
      <c r="M67" s="27"/>
      <c r="N67" s="7">
        <v>918</v>
      </c>
      <c r="O67" s="7" t="s">
        <v>82</v>
      </c>
      <c r="P67" s="34">
        <v>1</v>
      </c>
      <c r="S67" s="61">
        <v>920</v>
      </c>
      <c r="T67" s="61" t="s">
        <v>84</v>
      </c>
      <c r="U67" s="61" t="s">
        <v>179</v>
      </c>
    </row>
    <row r="68" spans="1:21" ht="13.5" thickBot="1" x14ac:dyDescent="0.25">
      <c r="A68" s="27"/>
      <c r="B68" s="90">
        <v>620</v>
      </c>
      <c r="C68" s="91" t="s">
        <v>314</v>
      </c>
      <c r="D68" s="62">
        <f t="shared" si="5"/>
        <v>620</v>
      </c>
      <c r="E68" s="52" t="b">
        <f t="shared" si="6"/>
        <v>0</v>
      </c>
      <c r="F68" s="52" t="b">
        <f t="shared" ref="F68:F91" si="7">COUNTIF($H$3:$H$61,"="&amp;$C68)=1</f>
        <v>0</v>
      </c>
      <c r="M68" s="27"/>
      <c r="N68" s="7">
        <v>919</v>
      </c>
      <c r="O68" s="7" t="s">
        <v>83</v>
      </c>
      <c r="P68" s="34">
        <v>1</v>
      </c>
      <c r="S68" s="61">
        <v>921</v>
      </c>
      <c r="T68" s="61" t="s">
        <v>85</v>
      </c>
      <c r="U68" s="61" t="s">
        <v>179</v>
      </c>
    </row>
    <row r="69" spans="1:21" ht="13.5" thickBot="1" x14ac:dyDescent="0.25">
      <c r="A69" s="27"/>
      <c r="B69" s="90">
        <v>650</v>
      </c>
      <c r="C69" s="91" t="s">
        <v>65</v>
      </c>
      <c r="D69" s="62">
        <f t="shared" si="5"/>
        <v>650</v>
      </c>
      <c r="E69" s="52" t="b">
        <f t="shared" si="6"/>
        <v>0</v>
      </c>
      <c r="F69" s="52" t="b">
        <f t="shared" si="7"/>
        <v>0</v>
      </c>
      <c r="M69" s="27"/>
      <c r="N69" s="7">
        <v>920</v>
      </c>
      <c r="O69" s="7" t="s">
        <v>84</v>
      </c>
      <c r="P69" s="34">
        <v>1</v>
      </c>
      <c r="S69" s="61">
        <v>922</v>
      </c>
      <c r="T69" s="61" t="s">
        <v>86</v>
      </c>
      <c r="U69" s="61" t="s">
        <v>179</v>
      </c>
    </row>
    <row r="70" spans="1:21" ht="13.5" thickBot="1" x14ac:dyDescent="0.25">
      <c r="A70" s="27"/>
      <c r="B70" s="90">
        <v>660</v>
      </c>
      <c r="C70" s="91" t="s">
        <v>66</v>
      </c>
      <c r="D70" s="62">
        <f t="shared" si="5"/>
        <v>660</v>
      </c>
      <c r="E70" s="52" t="b">
        <f t="shared" si="6"/>
        <v>0</v>
      </c>
      <c r="F70" s="52" t="b">
        <f t="shared" si="7"/>
        <v>0</v>
      </c>
      <c r="M70" s="27"/>
      <c r="N70" s="7">
        <v>921</v>
      </c>
      <c r="O70" s="7" t="s">
        <v>85</v>
      </c>
      <c r="P70" s="34">
        <v>1</v>
      </c>
      <c r="S70" s="61">
        <v>923</v>
      </c>
      <c r="T70" s="61" t="s">
        <v>87</v>
      </c>
      <c r="U70" s="61" t="s">
        <v>179</v>
      </c>
    </row>
    <row r="71" spans="1:21" ht="13.5" thickBot="1" x14ac:dyDescent="0.25">
      <c r="A71" s="27"/>
      <c r="B71" s="90">
        <v>670</v>
      </c>
      <c r="C71" s="91" t="s">
        <v>315</v>
      </c>
      <c r="D71" s="62">
        <f t="shared" si="5"/>
        <v>670</v>
      </c>
      <c r="E71" s="52" t="b">
        <f t="shared" si="6"/>
        <v>0</v>
      </c>
      <c r="F71" s="52" t="b">
        <f t="shared" si="7"/>
        <v>0</v>
      </c>
      <c r="M71" s="27"/>
      <c r="N71" s="7">
        <v>922</v>
      </c>
      <c r="O71" s="7" t="s">
        <v>86</v>
      </c>
      <c r="P71" s="34">
        <v>1</v>
      </c>
      <c r="S71" s="61">
        <v>924</v>
      </c>
      <c r="T71" s="61" t="s">
        <v>88</v>
      </c>
      <c r="U71" s="61" t="s">
        <v>179</v>
      </c>
    </row>
    <row r="72" spans="1:21" ht="13.5" thickBot="1" x14ac:dyDescent="0.25">
      <c r="A72" s="27"/>
      <c r="B72" s="90">
        <v>702</v>
      </c>
      <c r="C72" s="91" t="s">
        <v>132</v>
      </c>
      <c r="D72" s="62">
        <f t="shared" si="5"/>
        <v>702</v>
      </c>
      <c r="E72" s="52" t="b">
        <f t="shared" si="6"/>
        <v>0</v>
      </c>
      <c r="F72" s="52" t="b">
        <f t="shared" si="7"/>
        <v>0</v>
      </c>
      <c r="M72" s="27"/>
      <c r="N72" s="7">
        <v>923</v>
      </c>
      <c r="O72" s="7" t="s">
        <v>87</v>
      </c>
      <c r="P72" s="34">
        <v>1</v>
      </c>
      <c r="S72" s="61">
        <v>925</v>
      </c>
      <c r="T72" s="61" t="s">
        <v>89</v>
      </c>
      <c r="U72" s="61" t="s">
        <v>179</v>
      </c>
    </row>
    <row r="73" spans="1:21" ht="13.5" thickBot="1" x14ac:dyDescent="0.25">
      <c r="A73" s="27"/>
      <c r="B73" s="90">
        <v>703</v>
      </c>
      <c r="C73" s="91" t="s">
        <v>133</v>
      </c>
      <c r="D73" s="62">
        <f t="shared" si="5"/>
        <v>703</v>
      </c>
      <c r="E73" s="52" t="b">
        <f t="shared" si="6"/>
        <v>0</v>
      </c>
      <c r="F73" s="52" t="b">
        <f t="shared" si="7"/>
        <v>0</v>
      </c>
      <c r="M73" s="27"/>
      <c r="N73" s="7">
        <v>924</v>
      </c>
      <c r="O73" s="7" t="s">
        <v>88</v>
      </c>
      <c r="P73" s="34">
        <v>1</v>
      </c>
      <c r="S73" s="61">
        <v>926</v>
      </c>
      <c r="T73" s="61" t="s">
        <v>90</v>
      </c>
      <c r="U73" s="61" t="s">
        <v>179</v>
      </c>
    </row>
    <row r="74" spans="1:21" ht="13.5" thickBot="1" x14ac:dyDescent="0.25">
      <c r="A74" s="27"/>
      <c r="B74" s="90">
        <v>704</v>
      </c>
      <c r="C74" s="91" t="s">
        <v>107</v>
      </c>
      <c r="D74" s="62">
        <f t="shared" si="5"/>
        <v>704</v>
      </c>
      <c r="E74" s="52" t="b">
        <f t="shared" si="6"/>
        <v>1</v>
      </c>
      <c r="F74" s="52" t="b">
        <f t="shared" si="7"/>
        <v>1</v>
      </c>
      <c r="M74" s="27"/>
      <c r="N74" s="7">
        <v>925</v>
      </c>
      <c r="O74" s="7" t="s">
        <v>89</v>
      </c>
      <c r="P74" s="34">
        <v>1</v>
      </c>
      <c r="S74" s="61">
        <v>927</v>
      </c>
      <c r="T74" s="61" t="s">
        <v>91</v>
      </c>
      <c r="U74" s="61" t="s">
        <v>179</v>
      </c>
    </row>
    <row r="75" spans="1:21" ht="13.5" thickBot="1" x14ac:dyDescent="0.25">
      <c r="A75" s="27"/>
      <c r="B75" s="90">
        <v>705</v>
      </c>
      <c r="C75" s="91" t="s">
        <v>316</v>
      </c>
      <c r="D75" s="62">
        <f t="shared" si="5"/>
        <v>705</v>
      </c>
      <c r="E75" s="52" t="b">
        <f t="shared" si="6"/>
        <v>0</v>
      </c>
      <c r="F75" s="52" t="b">
        <f t="shared" si="7"/>
        <v>0</v>
      </c>
      <c r="M75" s="27"/>
      <c r="N75" s="7">
        <v>926</v>
      </c>
      <c r="O75" s="7" t="s">
        <v>90</v>
      </c>
      <c r="P75" s="34">
        <v>1</v>
      </c>
      <c r="S75" s="61">
        <v>929</v>
      </c>
      <c r="T75" s="61" t="s">
        <v>92</v>
      </c>
      <c r="U75" s="61" t="s">
        <v>179</v>
      </c>
    </row>
    <row r="76" spans="1:21" ht="13.5" thickBot="1" x14ac:dyDescent="0.25">
      <c r="A76" s="27"/>
      <c r="B76" s="90">
        <v>706</v>
      </c>
      <c r="C76" s="91" t="s">
        <v>139</v>
      </c>
      <c r="D76" s="62">
        <f t="shared" si="5"/>
        <v>706</v>
      </c>
      <c r="E76" s="52" t="b">
        <f t="shared" si="6"/>
        <v>0</v>
      </c>
      <c r="F76" s="52" t="b">
        <f t="shared" si="7"/>
        <v>0</v>
      </c>
      <c r="M76" s="27"/>
      <c r="N76" s="7">
        <v>927</v>
      </c>
      <c r="O76" s="7" t="s">
        <v>91</v>
      </c>
      <c r="P76" s="34">
        <v>1</v>
      </c>
      <c r="S76" s="61">
        <v>931</v>
      </c>
      <c r="T76" s="61" t="s">
        <v>93</v>
      </c>
      <c r="U76" s="61" t="s">
        <v>179</v>
      </c>
    </row>
    <row r="77" spans="1:21" ht="13.5" thickBot="1" x14ac:dyDescent="0.25">
      <c r="A77" s="27"/>
      <c r="B77" s="90">
        <v>707</v>
      </c>
      <c r="C77" s="91" t="s">
        <v>317</v>
      </c>
      <c r="D77" s="62">
        <f t="shared" si="5"/>
        <v>707</v>
      </c>
      <c r="E77" s="52" t="b">
        <f t="shared" si="6"/>
        <v>0</v>
      </c>
      <c r="F77" s="52" t="b">
        <f t="shared" si="7"/>
        <v>0</v>
      </c>
      <c r="M77" s="27"/>
      <c r="N77" s="7">
        <v>929</v>
      </c>
      <c r="O77" s="7" t="s">
        <v>92</v>
      </c>
      <c r="P77" s="34">
        <v>1</v>
      </c>
      <c r="S77" s="61">
        <v>932</v>
      </c>
      <c r="T77" s="61" t="s">
        <v>94</v>
      </c>
      <c r="U77" s="61" t="s">
        <v>179</v>
      </c>
    </row>
    <row r="78" spans="1:21" ht="13.5" thickBot="1" x14ac:dyDescent="0.25">
      <c r="A78" s="27"/>
      <c r="B78" s="90">
        <v>708</v>
      </c>
      <c r="C78" s="91" t="s">
        <v>140</v>
      </c>
      <c r="D78" s="62">
        <f t="shared" si="5"/>
        <v>708</v>
      </c>
      <c r="E78" s="52" t="b">
        <f t="shared" si="6"/>
        <v>0</v>
      </c>
      <c r="F78" s="52" t="b">
        <f t="shared" si="7"/>
        <v>0</v>
      </c>
      <c r="M78" s="27"/>
      <c r="N78" s="7">
        <v>931</v>
      </c>
      <c r="O78" s="7" t="s">
        <v>93</v>
      </c>
      <c r="P78" s="34">
        <v>1</v>
      </c>
      <c r="S78" s="61">
        <v>933</v>
      </c>
      <c r="T78" s="61" t="s">
        <v>95</v>
      </c>
      <c r="U78" s="61" t="s">
        <v>179</v>
      </c>
    </row>
    <row r="79" spans="1:21" ht="13.5" thickBot="1" x14ac:dyDescent="0.25">
      <c r="A79" s="27"/>
      <c r="B79" s="90">
        <v>709</v>
      </c>
      <c r="C79" s="91" t="s">
        <v>141</v>
      </c>
      <c r="D79" s="62">
        <f t="shared" si="5"/>
        <v>709</v>
      </c>
      <c r="E79" s="52" t="b">
        <f t="shared" si="6"/>
        <v>0</v>
      </c>
      <c r="F79" s="52" t="b">
        <f t="shared" si="7"/>
        <v>0</v>
      </c>
      <c r="M79" s="27"/>
      <c r="N79" s="7">
        <v>932</v>
      </c>
      <c r="O79" s="7" t="s">
        <v>94</v>
      </c>
      <c r="P79" s="34">
        <v>1</v>
      </c>
      <c r="S79" s="61">
        <v>934</v>
      </c>
      <c r="T79" s="61" t="s">
        <v>96</v>
      </c>
      <c r="U79" s="61" t="s">
        <v>179</v>
      </c>
    </row>
    <row r="80" spans="1:21" ht="13.5" thickBot="1" x14ac:dyDescent="0.25">
      <c r="A80" s="27"/>
      <c r="B80" s="90">
        <v>710</v>
      </c>
      <c r="C80" s="91" t="s">
        <v>74</v>
      </c>
      <c r="D80" s="62">
        <f t="shared" si="5"/>
        <v>710</v>
      </c>
      <c r="E80" s="52" t="b">
        <f t="shared" si="6"/>
        <v>0</v>
      </c>
      <c r="F80" s="52" t="b">
        <f t="shared" si="7"/>
        <v>0</v>
      </c>
      <c r="M80" s="27"/>
      <c r="N80" s="7">
        <v>933</v>
      </c>
      <c r="O80" s="7" t="s">
        <v>95</v>
      </c>
      <c r="P80" s="34">
        <v>1</v>
      </c>
      <c r="S80" s="61">
        <v>935</v>
      </c>
      <c r="T80" s="61" t="s">
        <v>97</v>
      </c>
      <c r="U80" s="61" t="s">
        <v>179</v>
      </c>
    </row>
    <row r="81" spans="1:21" ht="13.5" thickBot="1" x14ac:dyDescent="0.25">
      <c r="A81" s="27"/>
      <c r="B81" s="90">
        <v>746</v>
      </c>
      <c r="C81" s="91" t="s">
        <v>318</v>
      </c>
      <c r="D81" s="62">
        <f t="shared" si="5"/>
        <v>746</v>
      </c>
      <c r="E81" s="52" t="b">
        <f t="shared" si="6"/>
        <v>0</v>
      </c>
      <c r="F81" s="52" t="b">
        <f t="shared" si="7"/>
        <v>0</v>
      </c>
      <c r="M81" s="27"/>
      <c r="N81" s="7">
        <v>934</v>
      </c>
      <c r="O81" s="7" t="s">
        <v>96</v>
      </c>
      <c r="P81" s="34">
        <v>1</v>
      </c>
      <c r="S81" s="61">
        <v>937</v>
      </c>
      <c r="T81" s="61" t="s">
        <v>98</v>
      </c>
      <c r="U81" s="61" t="s">
        <v>179</v>
      </c>
    </row>
    <row r="82" spans="1:21" ht="13.5" thickBot="1" x14ac:dyDescent="0.25">
      <c r="A82" s="27"/>
      <c r="B82" s="90">
        <v>747</v>
      </c>
      <c r="C82" s="91" t="s">
        <v>145</v>
      </c>
      <c r="D82" s="62">
        <f t="shared" si="5"/>
        <v>747</v>
      </c>
      <c r="E82" s="52" t="b">
        <f t="shared" si="6"/>
        <v>0</v>
      </c>
      <c r="F82" s="52" t="b">
        <f t="shared" si="7"/>
        <v>0</v>
      </c>
      <c r="M82" s="27"/>
      <c r="N82" s="7">
        <v>935</v>
      </c>
      <c r="O82" s="7" t="s">
        <v>97</v>
      </c>
      <c r="P82" s="34">
        <v>1</v>
      </c>
      <c r="S82" s="61">
        <v>956</v>
      </c>
      <c r="T82" s="61" t="s">
        <v>99</v>
      </c>
      <c r="U82" s="61" t="s">
        <v>179</v>
      </c>
    </row>
    <row r="83" spans="1:21" ht="13.5" thickBot="1" x14ac:dyDescent="0.25">
      <c r="A83" s="27"/>
      <c r="B83" s="90">
        <v>749</v>
      </c>
      <c r="C83" s="91" t="s">
        <v>319</v>
      </c>
      <c r="D83" s="62">
        <f t="shared" si="5"/>
        <v>749</v>
      </c>
      <c r="E83" s="52" t="b">
        <f t="shared" si="6"/>
        <v>0</v>
      </c>
      <c r="F83" s="52" t="b">
        <f t="shared" si="7"/>
        <v>0</v>
      </c>
      <c r="M83" s="27"/>
      <c r="N83" s="7">
        <v>937</v>
      </c>
      <c r="O83" s="7" t="s">
        <v>98</v>
      </c>
      <c r="P83" s="34">
        <v>1</v>
      </c>
      <c r="S83" s="61">
        <v>962</v>
      </c>
      <c r="T83" s="61" t="s">
        <v>100</v>
      </c>
      <c r="U83" s="61" t="s">
        <v>179</v>
      </c>
    </row>
    <row r="84" spans="1:21" ht="13.5" thickBot="1" x14ac:dyDescent="0.25">
      <c r="A84" s="27"/>
      <c r="B84" s="90">
        <v>751</v>
      </c>
      <c r="C84" s="91" t="s">
        <v>148</v>
      </c>
      <c r="D84" s="62">
        <f t="shared" si="5"/>
        <v>751</v>
      </c>
      <c r="E84" s="52" t="b">
        <f t="shared" si="6"/>
        <v>0</v>
      </c>
      <c r="F84" s="52" t="b">
        <f t="shared" si="7"/>
        <v>0</v>
      </c>
      <c r="M84" s="27"/>
      <c r="N84" s="7">
        <v>956</v>
      </c>
      <c r="O84" s="7" t="s">
        <v>99</v>
      </c>
      <c r="P84" s="34">
        <v>1</v>
      </c>
      <c r="S84" s="61">
        <v>967</v>
      </c>
      <c r="T84" s="61" t="s">
        <v>101</v>
      </c>
      <c r="U84" s="61" t="s">
        <v>179</v>
      </c>
    </row>
    <row r="85" spans="1:21" ht="13.5" thickBot="1" x14ac:dyDescent="0.25">
      <c r="A85" s="27"/>
      <c r="B85" s="90">
        <v>752</v>
      </c>
      <c r="C85" s="91" t="s">
        <v>149</v>
      </c>
      <c r="D85" s="62">
        <f t="shared" si="5"/>
        <v>752</v>
      </c>
      <c r="E85" s="52" t="b">
        <f t="shared" si="6"/>
        <v>0</v>
      </c>
      <c r="F85" s="52" t="b">
        <f t="shared" si="7"/>
        <v>0</v>
      </c>
      <c r="M85" s="27"/>
      <c r="N85" s="7">
        <v>962</v>
      </c>
      <c r="O85" s="7" t="s">
        <v>100</v>
      </c>
      <c r="P85" s="34">
        <v>1</v>
      </c>
      <c r="S85" s="61">
        <v>968</v>
      </c>
      <c r="T85" s="61" t="s">
        <v>102</v>
      </c>
      <c r="U85" s="61" t="s">
        <v>179</v>
      </c>
    </row>
    <row r="86" spans="1:21" ht="13.5" thickBot="1" x14ac:dyDescent="0.25">
      <c r="A86" s="27"/>
      <c r="B86" s="90">
        <v>753</v>
      </c>
      <c r="C86" s="91" t="s">
        <v>150</v>
      </c>
      <c r="D86" s="62">
        <f t="shared" si="5"/>
        <v>753</v>
      </c>
      <c r="E86" s="52" t="b">
        <f t="shared" si="6"/>
        <v>0</v>
      </c>
      <c r="F86" s="52" t="b">
        <f t="shared" si="7"/>
        <v>0</v>
      </c>
      <c r="M86" s="27"/>
      <c r="N86" s="7">
        <v>967</v>
      </c>
      <c r="O86" s="7" t="s">
        <v>101</v>
      </c>
      <c r="P86" s="34">
        <v>1</v>
      </c>
      <c r="S86" s="61">
        <v>969</v>
      </c>
      <c r="T86" s="61" t="s">
        <v>103</v>
      </c>
      <c r="U86" s="61" t="s">
        <v>179</v>
      </c>
    </row>
    <row r="87" spans="1:21" ht="13.5" thickBot="1" x14ac:dyDescent="0.25">
      <c r="A87" s="27"/>
      <c r="B87" s="90">
        <v>754</v>
      </c>
      <c r="C87" s="91" t="s">
        <v>320</v>
      </c>
      <c r="D87" s="62">
        <f t="shared" si="5"/>
        <v>754</v>
      </c>
      <c r="E87" s="52" t="b">
        <f t="shared" si="6"/>
        <v>0</v>
      </c>
      <c r="F87" s="52" t="b">
        <f t="shared" si="7"/>
        <v>0</v>
      </c>
      <c r="M87" s="27"/>
      <c r="N87" s="7">
        <v>968</v>
      </c>
      <c r="O87" s="7" t="s">
        <v>102</v>
      </c>
      <c r="P87" s="34">
        <v>1</v>
      </c>
      <c r="S87" s="61">
        <v>970</v>
      </c>
      <c r="T87" s="61" t="s">
        <v>104</v>
      </c>
      <c r="U87" s="61" t="s">
        <v>179</v>
      </c>
    </row>
    <row r="88" spans="1:21" ht="13.5" thickBot="1" x14ac:dyDescent="0.25">
      <c r="A88" s="27"/>
      <c r="B88" s="90">
        <v>755</v>
      </c>
      <c r="C88" s="91" t="s">
        <v>321</v>
      </c>
      <c r="D88" s="62">
        <f t="shared" si="5"/>
        <v>755</v>
      </c>
      <c r="E88" s="52" t="b">
        <f t="shared" si="6"/>
        <v>0</v>
      </c>
      <c r="F88" s="52" t="b">
        <f t="shared" si="7"/>
        <v>0</v>
      </c>
      <c r="M88" s="27"/>
      <c r="N88" s="7">
        <v>969</v>
      </c>
      <c r="O88" s="7" t="s">
        <v>103</v>
      </c>
      <c r="P88" s="34">
        <v>1</v>
      </c>
      <c r="S88" s="61">
        <v>972</v>
      </c>
      <c r="T88" s="61" t="s">
        <v>105</v>
      </c>
      <c r="U88" s="61" t="s">
        <v>179</v>
      </c>
    </row>
    <row r="89" spans="1:21" ht="13.5" thickBot="1" x14ac:dyDescent="0.25">
      <c r="A89" s="27"/>
      <c r="B89" s="90">
        <v>800</v>
      </c>
      <c r="C89" s="91" t="s">
        <v>322</v>
      </c>
      <c r="D89" s="62">
        <f t="shared" si="5"/>
        <v>800</v>
      </c>
      <c r="E89" s="52" t="b">
        <f t="shared" si="6"/>
        <v>0</v>
      </c>
      <c r="F89" s="52" t="b">
        <f t="shared" si="7"/>
        <v>0</v>
      </c>
      <c r="M89" s="27"/>
      <c r="N89" s="7">
        <v>970</v>
      </c>
      <c r="O89" s="7" t="s">
        <v>104</v>
      </c>
      <c r="P89" s="34">
        <v>1</v>
      </c>
    </row>
    <row r="90" spans="1:21" ht="13.5" thickBot="1" x14ac:dyDescent="0.25">
      <c r="A90" s="27"/>
      <c r="B90" s="90">
        <v>980</v>
      </c>
      <c r="C90" s="91" t="s">
        <v>323</v>
      </c>
      <c r="D90" s="62">
        <f t="shared" si="5"/>
        <v>980</v>
      </c>
      <c r="E90" s="52" t="b">
        <f t="shared" si="6"/>
        <v>0</v>
      </c>
      <c r="F90" s="52" t="b">
        <f t="shared" si="7"/>
        <v>0</v>
      </c>
      <c r="M90" s="27"/>
      <c r="N90" s="7">
        <v>972</v>
      </c>
      <c r="O90" s="7" t="s">
        <v>105</v>
      </c>
      <c r="P90" s="34">
        <v>1</v>
      </c>
    </row>
    <row r="91" spans="1:21" x14ac:dyDescent="0.2">
      <c r="A91" s="27"/>
      <c r="B91" s="478">
        <v>795</v>
      </c>
      <c r="C91" s="389" t="s">
        <v>559</v>
      </c>
      <c r="D91" s="62">
        <f t="shared" ref="D91" si="8">B91</f>
        <v>795</v>
      </c>
      <c r="E91" s="52" t="b">
        <f t="shared" si="6"/>
        <v>0</v>
      </c>
      <c r="F91" s="52" t="b">
        <f t="shared" si="7"/>
        <v>1</v>
      </c>
      <c r="M91" s="27"/>
      <c r="N91" s="7">
        <v>980</v>
      </c>
      <c r="O91" s="7" t="s">
        <v>323</v>
      </c>
      <c r="P91" s="34">
        <v>1</v>
      </c>
    </row>
    <row r="92" spans="1:21" x14ac:dyDescent="0.2">
      <c r="A92" s="27"/>
      <c r="B92" s="62"/>
      <c r="C92" s="62"/>
      <c r="D92" s="62"/>
      <c r="E92" s="62"/>
      <c r="F92" s="62"/>
      <c r="M92" s="27"/>
      <c r="N92" s="7">
        <v>577</v>
      </c>
      <c r="O92" s="7" t="s">
        <v>510</v>
      </c>
      <c r="P92" s="34">
        <v>1</v>
      </c>
    </row>
    <row r="93" spans="1:21" x14ac:dyDescent="0.2">
      <c r="A93" s="27"/>
      <c r="B93" s="62"/>
      <c r="C93" s="62"/>
      <c r="D93" s="62"/>
      <c r="E93" s="62"/>
      <c r="F93" s="62"/>
      <c r="M93" s="27"/>
      <c r="N93" s="7">
        <v>795</v>
      </c>
      <c r="O93" s="7" t="s">
        <v>559</v>
      </c>
      <c r="P93" s="34">
        <v>1</v>
      </c>
    </row>
    <row r="94" spans="1:21" x14ac:dyDescent="0.2">
      <c r="A94" s="27"/>
      <c r="B94" s="62"/>
      <c r="C94" s="62"/>
      <c r="D94" s="62"/>
      <c r="E94" s="62"/>
      <c r="F94" s="62"/>
      <c r="M94" s="27"/>
      <c r="N94" s="7">
        <v>790</v>
      </c>
      <c r="O94" s="7" t="s">
        <v>563</v>
      </c>
      <c r="P94" s="34">
        <v>1</v>
      </c>
    </row>
    <row r="95" spans="1:21" x14ac:dyDescent="0.2">
      <c r="A95" s="27"/>
      <c r="B95" s="62"/>
      <c r="C95" s="62"/>
      <c r="D95" s="62"/>
      <c r="E95" s="62"/>
      <c r="F95" s="62"/>
      <c r="M95" s="93"/>
      <c r="N95" s="18">
        <v>705</v>
      </c>
      <c r="O95" s="18" t="s">
        <v>316</v>
      </c>
      <c r="P95" s="36">
        <v>1</v>
      </c>
    </row>
    <row r="96" spans="1:21" x14ac:dyDescent="0.2">
      <c r="A96" s="27"/>
      <c r="B96" s="62"/>
      <c r="C96" s="62"/>
      <c r="D96" s="62"/>
      <c r="E96" s="62"/>
      <c r="F96" s="62"/>
    </row>
    <row r="97" spans="1:6" x14ac:dyDescent="0.2">
      <c r="A97" s="27"/>
      <c r="B97" s="62"/>
      <c r="C97" s="62"/>
      <c r="D97" s="62"/>
      <c r="E97" s="62"/>
      <c r="F97" s="62"/>
    </row>
    <row r="98" spans="1:6" x14ac:dyDescent="0.2">
      <c r="A98" s="27"/>
      <c r="B98" s="62"/>
      <c r="C98" s="62"/>
      <c r="D98" s="62"/>
      <c r="E98" s="62"/>
      <c r="F98" s="62"/>
    </row>
    <row r="99" spans="1:6" x14ac:dyDescent="0.2">
      <c r="A99" s="27"/>
      <c r="B99" s="62"/>
      <c r="C99" s="62"/>
      <c r="D99" s="62"/>
      <c r="E99" s="62"/>
      <c r="F99" s="62"/>
    </row>
    <row r="100" spans="1:6" x14ac:dyDescent="0.2">
      <c r="A100" s="27"/>
      <c r="B100" s="62"/>
      <c r="C100" s="62"/>
      <c r="D100" s="62"/>
      <c r="E100" s="62"/>
      <c r="F100" s="62"/>
    </row>
    <row r="101" spans="1:6" x14ac:dyDescent="0.2">
      <c r="A101" s="27"/>
      <c r="B101" s="62"/>
      <c r="C101" s="62"/>
      <c r="D101" s="62"/>
      <c r="E101" s="62"/>
      <c r="F101" s="62"/>
    </row>
    <row r="102" spans="1:6" x14ac:dyDescent="0.2">
      <c r="A102" s="27"/>
      <c r="B102" s="62"/>
      <c r="C102" s="62"/>
      <c r="D102" s="62"/>
      <c r="E102" s="62"/>
      <c r="F102" s="62"/>
    </row>
    <row r="103" spans="1:6" x14ac:dyDescent="0.2">
      <c r="A103" s="27"/>
      <c r="B103" s="62"/>
      <c r="C103" s="62"/>
      <c r="D103" s="62"/>
      <c r="E103" s="62"/>
      <c r="F103" s="62"/>
    </row>
    <row r="104" spans="1:6" x14ac:dyDescent="0.2">
      <c r="A104" s="27"/>
      <c r="B104" s="62"/>
      <c r="C104" s="62"/>
      <c r="D104" s="62"/>
      <c r="E104" s="62"/>
      <c r="F104" s="62"/>
    </row>
    <row r="105" spans="1:6" x14ac:dyDescent="0.2">
      <c r="A105" s="27"/>
      <c r="B105" s="62"/>
      <c r="C105" s="62"/>
      <c r="D105" s="62"/>
      <c r="E105" s="62"/>
      <c r="F105" s="62"/>
    </row>
    <row r="106" spans="1:6" x14ac:dyDescent="0.2">
      <c r="A106" s="27"/>
      <c r="B106" s="62"/>
      <c r="C106" s="62"/>
      <c r="D106" s="62"/>
      <c r="E106" s="62"/>
      <c r="F106" s="62"/>
    </row>
    <row r="107" spans="1:6" x14ac:dyDescent="0.2">
      <c r="A107" s="27"/>
      <c r="B107" s="62"/>
      <c r="C107" s="62"/>
      <c r="D107" s="62"/>
      <c r="E107" s="62"/>
      <c r="F107" s="62"/>
    </row>
    <row r="108" spans="1:6" x14ac:dyDescent="0.2">
      <c r="A108" s="27"/>
      <c r="B108" s="62"/>
      <c r="C108" s="62"/>
      <c r="D108" s="62"/>
      <c r="E108" s="62"/>
      <c r="F108" s="62"/>
    </row>
    <row r="109" spans="1:6" x14ac:dyDescent="0.2">
      <c r="A109" s="27"/>
      <c r="B109" s="62"/>
      <c r="C109" s="62"/>
      <c r="D109" s="62"/>
      <c r="E109" s="62"/>
      <c r="F109" s="62"/>
    </row>
    <row r="110" spans="1:6" x14ac:dyDescent="0.2">
      <c r="A110" s="27"/>
      <c r="B110" s="62"/>
      <c r="C110" s="62"/>
      <c r="D110" s="62"/>
      <c r="E110" s="62"/>
      <c r="F110" s="62"/>
    </row>
    <row r="111" spans="1:6" x14ac:dyDescent="0.2">
      <c r="A111" s="27"/>
      <c r="B111" s="62"/>
      <c r="C111" s="62"/>
      <c r="D111" s="62"/>
      <c r="E111" s="62"/>
      <c r="F111" s="62"/>
    </row>
    <row r="112" spans="1:6" x14ac:dyDescent="0.2">
      <c r="A112" s="27"/>
      <c r="B112" s="62"/>
      <c r="C112" s="62"/>
      <c r="D112" s="62"/>
      <c r="E112" s="62"/>
      <c r="F112" s="62"/>
    </row>
    <row r="113" spans="1:6" x14ac:dyDescent="0.2">
      <c r="A113" s="27"/>
      <c r="B113" s="62"/>
      <c r="C113" s="62"/>
      <c r="D113" s="62"/>
      <c r="E113" s="62"/>
      <c r="F113" s="62"/>
    </row>
    <row r="114" spans="1:6" x14ac:dyDescent="0.2">
      <c r="A114" s="27"/>
      <c r="B114" s="62"/>
      <c r="C114" s="62"/>
      <c r="D114" s="62"/>
      <c r="E114" s="62"/>
      <c r="F114" s="62"/>
    </row>
    <row r="115" spans="1:6" x14ac:dyDescent="0.2">
      <c r="A115" s="27"/>
      <c r="B115" s="62"/>
      <c r="C115" s="62"/>
      <c r="D115" s="62"/>
      <c r="E115" s="62"/>
      <c r="F115" s="62"/>
    </row>
    <row r="116" spans="1:6" x14ac:dyDescent="0.2">
      <c r="A116" s="27"/>
      <c r="B116" s="62"/>
      <c r="C116" s="62"/>
      <c r="D116" s="62"/>
      <c r="E116" s="62"/>
      <c r="F116" s="62"/>
    </row>
    <row r="117" spans="1:6" x14ac:dyDescent="0.2">
      <c r="A117" s="27"/>
      <c r="B117" s="62"/>
      <c r="C117" s="62"/>
      <c r="D117" s="62"/>
      <c r="E117" s="62"/>
      <c r="F117" s="62"/>
    </row>
    <row r="118" spans="1:6" x14ac:dyDescent="0.2">
      <c r="A118" s="27"/>
      <c r="B118" s="62"/>
      <c r="C118" s="62"/>
      <c r="D118" s="62"/>
      <c r="E118" s="62"/>
      <c r="F118" s="62"/>
    </row>
    <row r="119" spans="1:6" x14ac:dyDescent="0.2">
      <c r="A119" s="27"/>
      <c r="B119" s="62"/>
      <c r="C119" s="62"/>
      <c r="D119" s="62"/>
      <c r="E119" s="62"/>
      <c r="F119" s="62"/>
    </row>
    <row r="120" spans="1:6" x14ac:dyDescent="0.2">
      <c r="A120" s="27"/>
      <c r="B120" s="62"/>
      <c r="C120" s="62"/>
      <c r="D120" s="62"/>
      <c r="E120" s="62"/>
      <c r="F120" s="62"/>
    </row>
    <row r="121" spans="1:6" x14ac:dyDescent="0.2">
      <c r="A121" s="27"/>
      <c r="B121" s="62"/>
      <c r="C121" s="62"/>
      <c r="D121" s="62"/>
      <c r="E121" s="62"/>
      <c r="F121" s="62"/>
    </row>
    <row r="122" spans="1:6" x14ac:dyDescent="0.2">
      <c r="A122" s="27"/>
      <c r="B122" s="62"/>
      <c r="C122" s="62"/>
      <c r="D122" s="62"/>
      <c r="E122" s="62"/>
      <c r="F122" s="62"/>
    </row>
    <row r="123" spans="1:6" x14ac:dyDescent="0.2">
      <c r="A123" s="27"/>
      <c r="B123" s="62"/>
      <c r="C123" s="62"/>
      <c r="D123" s="62"/>
      <c r="E123" s="62"/>
      <c r="F123" s="62"/>
    </row>
    <row r="124" spans="1:6" x14ac:dyDescent="0.2">
      <c r="A124" s="27"/>
      <c r="B124" s="62"/>
      <c r="C124" s="62"/>
      <c r="D124" s="62"/>
      <c r="E124" s="62"/>
      <c r="F124" s="62"/>
    </row>
    <row r="125" spans="1:6" x14ac:dyDescent="0.2">
      <c r="A125" s="27"/>
      <c r="B125" s="62"/>
      <c r="C125" s="62"/>
      <c r="D125" s="62"/>
      <c r="E125" s="62"/>
      <c r="F125" s="62"/>
    </row>
    <row r="126" spans="1:6" x14ac:dyDescent="0.2">
      <c r="A126" s="27"/>
      <c r="B126" s="62"/>
      <c r="C126" s="62"/>
      <c r="D126" s="62"/>
      <c r="E126" s="62"/>
      <c r="F126" s="62"/>
    </row>
    <row r="127" spans="1:6" x14ac:dyDescent="0.2">
      <c r="A127" s="27"/>
      <c r="B127" s="62"/>
      <c r="C127" s="62"/>
      <c r="D127" s="62"/>
      <c r="E127" s="62"/>
      <c r="F127" s="62"/>
    </row>
    <row r="128" spans="1:6" x14ac:dyDescent="0.2">
      <c r="A128" s="27"/>
      <c r="B128" s="62"/>
      <c r="C128" s="62"/>
      <c r="D128" s="62"/>
      <c r="E128" s="62"/>
      <c r="F128" s="62"/>
    </row>
    <row r="129" spans="1:6" x14ac:dyDescent="0.2">
      <c r="A129" s="27"/>
      <c r="B129" s="62"/>
      <c r="C129" s="62"/>
      <c r="D129" s="62"/>
      <c r="E129" s="62"/>
      <c r="F129" s="62"/>
    </row>
    <row r="130" spans="1:6" x14ac:dyDescent="0.2">
      <c r="A130" s="27"/>
      <c r="B130" s="62"/>
      <c r="C130" s="62"/>
      <c r="D130" s="62"/>
      <c r="E130" s="62"/>
      <c r="F130" s="62"/>
    </row>
    <row r="131" spans="1:6" x14ac:dyDescent="0.2">
      <c r="A131" s="27"/>
      <c r="B131" s="62"/>
      <c r="C131" s="62"/>
      <c r="D131" s="62"/>
      <c r="E131" s="62"/>
      <c r="F131" s="62"/>
    </row>
    <row r="132" spans="1:6" x14ac:dyDescent="0.2">
      <c r="A132" s="27"/>
      <c r="B132" s="62"/>
      <c r="C132" s="62"/>
      <c r="D132" s="62"/>
      <c r="E132" s="62"/>
      <c r="F132" s="62"/>
    </row>
    <row r="133" spans="1:6" x14ac:dyDescent="0.2">
      <c r="A133" s="27"/>
      <c r="B133" s="62"/>
      <c r="C133" s="62"/>
      <c r="D133" s="62"/>
      <c r="E133" s="62"/>
      <c r="F133" s="62"/>
    </row>
    <row r="134" spans="1:6" x14ac:dyDescent="0.2">
      <c r="A134" s="27"/>
      <c r="B134" s="62"/>
      <c r="C134" s="62"/>
      <c r="D134" s="62"/>
      <c r="E134" s="62"/>
      <c r="F134" s="62"/>
    </row>
    <row r="135" spans="1:6" x14ac:dyDescent="0.2">
      <c r="A135" s="27"/>
      <c r="B135" s="62"/>
      <c r="C135" s="62"/>
      <c r="D135" s="62"/>
      <c r="E135" s="62"/>
      <c r="F135" s="62"/>
    </row>
    <row r="136" spans="1:6" x14ac:dyDescent="0.2">
      <c r="A136" s="27"/>
      <c r="B136" s="62"/>
      <c r="C136" s="62"/>
      <c r="D136" s="62"/>
      <c r="E136" s="62"/>
      <c r="F136" s="62"/>
    </row>
    <row r="137" spans="1:6" x14ac:dyDescent="0.2">
      <c r="A137" s="27"/>
      <c r="B137" s="62"/>
      <c r="C137" s="62"/>
      <c r="D137" s="62"/>
      <c r="E137" s="62"/>
      <c r="F137" s="62"/>
    </row>
    <row r="138" spans="1:6" x14ac:dyDescent="0.2">
      <c r="A138" s="27"/>
      <c r="B138" s="62"/>
      <c r="C138" s="62"/>
      <c r="D138" s="62"/>
      <c r="E138" s="62"/>
      <c r="F138" s="62"/>
    </row>
    <row r="139" spans="1:6" x14ac:dyDescent="0.2">
      <c r="A139" s="27"/>
      <c r="B139" s="62"/>
      <c r="C139" s="62"/>
      <c r="D139" s="62"/>
      <c r="E139" s="62"/>
      <c r="F139" s="62"/>
    </row>
    <row r="140" spans="1:6" x14ac:dyDescent="0.2">
      <c r="A140" s="27"/>
      <c r="B140" s="62"/>
      <c r="C140" s="62"/>
      <c r="D140" s="62"/>
      <c r="E140" s="62"/>
      <c r="F140" s="62"/>
    </row>
    <row r="141" spans="1:6" x14ac:dyDescent="0.2">
      <c r="A141" s="27"/>
      <c r="B141" s="62"/>
      <c r="C141" s="62"/>
      <c r="D141" s="62"/>
      <c r="E141" s="62"/>
      <c r="F141" s="62"/>
    </row>
    <row r="142" spans="1:6" x14ac:dyDescent="0.2">
      <c r="A142" s="27"/>
      <c r="B142" s="62"/>
      <c r="C142" s="62"/>
      <c r="D142" s="62"/>
      <c r="E142" s="62"/>
      <c r="F142" s="62"/>
    </row>
    <row r="143" spans="1:6" x14ac:dyDescent="0.2">
      <c r="A143" s="27"/>
      <c r="B143" s="62"/>
      <c r="C143" s="62"/>
      <c r="D143" s="62"/>
      <c r="E143" s="62"/>
      <c r="F143" s="62"/>
    </row>
    <row r="144" spans="1:6" x14ac:dyDescent="0.2">
      <c r="A144" s="27"/>
      <c r="B144" s="62"/>
      <c r="C144" s="62"/>
      <c r="D144" s="62"/>
      <c r="E144" s="62"/>
      <c r="F144" s="62"/>
    </row>
    <row r="145" spans="1:6" x14ac:dyDescent="0.2">
      <c r="A145" s="27"/>
      <c r="B145" s="62"/>
      <c r="C145" s="62"/>
      <c r="D145" s="62"/>
      <c r="E145" s="62"/>
      <c r="F145" s="62"/>
    </row>
    <row r="146" spans="1:6" x14ac:dyDescent="0.2">
      <c r="A146" s="27"/>
      <c r="B146" s="62"/>
      <c r="C146" s="62"/>
      <c r="D146" s="62"/>
      <c r="E146" s="62"/>
      <c r="F146" s="62"/>
    </row>
    <row r="147" spans="1:6" x14ac:dyDescent="0.2">
      <c r="A147" s="27"/>
      <c r="B147" s="62"/>
      <c r="C147" s="62"/>
      <c r="D147" s="62"/>
      <c r="E147" s="62"/>
      <c r="F147" s="62"/>
    </row>
    <row r="148" spans="1:6" x14ac:dyDescent="0.2">
      <c r="A148" s="27"/>
      <c r="B148" s="62"/>
      <c r="C148" s="62"/>
      <c r="D148" s="62"/>
      <c r="E148" s="62"/>
      <c r="F148" s="62"/>
    </row>
    <row r="149" spans="1:6" x14ac:dyDescent="0.2">
      <c r="A149" s="27"/>
      <c r="B149" s="62"/>
      <c r="C149" s="62"/>
      <c r="D149" s="62"/>
      <c r="E149" s="62"/>
      <c r="F149" s="62"/>
    </row>
    <row r="150" spans="1:6" x14ac:dyDescent="0.2">
      <c r="A150" s="27"/>
      <c r="B150" s="62"/>
      <c r="C150" s="62"/>
      <c r="D150" s="62"/>
      <c r="E150" s="62"/>
      <c r="F150" s="62"/>
    </row>
    <row r="151" spans="1:6" x14ac:dyDescent="0.2">
      <c r="A151" s="27"/>
      <c r="B151" s="62"/>
      <c r="C151" s="62"/>
      <c r="D151" s="62"/>
      <c r="E151" s="62"/>
      <c r="F151" s="62"/>
    </row>
    <row r="152" spans="1:6" x14ac:dyDescent="0.2">
      <c r="A152" s="27"/>
      <c r="B152" s="62"/>
      <c r="C152" s="62"/>
      <c r="D152" s="62"/>
      <c r="E152" s="62"/>
      <c r="F152" s="62"/>
    </row>
    <row r="153" spans="1:6" x14ac:dyDescent="0.2">
      <c r="A153" s="27"/>
      <c r="B153" s="62"/>
      <c r="C153" s="62"/>
      <c r="D153" s="62"/>
      <c r="E153" s="62"/>
      <c r="F153" s="62"/>
    </row>
    <row r="154" spans="1:6" x14ac:dyDescent="0.2">
      <c r="A154" s="27"/>
      <c r="B154" s="62"/>
      <c r="C154" s="62"/>
      <c r="D154" s="62"/>
      <c r="E154" s="62"/>
      <c r="F154" s="62"/>
    </row>
    <row r="155" spans="1:6" x14ac:dyDescent="0.2">
      <c r="A155" s="27"/>
      <c r="B155" s="62"/>
      <c r="C155" s="62"/>
      <c r="D155" s="62"/>
      <c r="E155" s="62"/>
      <c r="F155" s="62"/>
    </row>
    <row r="156" spans="1:6" x14ac:dyDescent="0.2">
      <c r="A156" s="27"/>
      <c r="B156" s="62"/>
      <c r="C156" s="62"/>
      <c r="D156" s="62"/>
      <c r="E156" s="62"/>
      <c r="F156" s="62"/>
    </row>
    <row r="157" spans="1:6" x14ac:dyDescent="0.2">
      <c r="A157" s="27"/>
      <c r="B157" s="62"/>
      <c r="C157" s="62"/>
      <c r="D157" s="62"/>
      <c r="E157" s="62"/>
      <c r="F157" s="62"/>
    </row>
    <row r="158" spans="1:6" x14ac:dyDescent="0.2">
      <c r="A158" s="27"/>
      <c r="B158" s="62"/>
      <c r="C158" s="62"/>
      <c r="D158" s="62"/>
      <c r="E158" s="62"/>
      <c r="F158" s="62"/>
    </row>
    <row r="159" spans="1:6" x14ac:dyDescent="0.2">
      <c r="A159" s="27"/>
      <c r="B159" s="62"/>
      <c r="C159" s="62"/>
      <c r="D159" s="62"/>
      <c r="E159" s="62"/>
      <c r="F159" s="62"/>
    </row>
    <row r="160" spans="1:6" x14ac:dyDescent="0.2">
      <c r="A160" s="27"/>
      <c r="B160" s="62"/>
      <c r="C160" s="62"/>
      <c r="D160" s="62"/>
      <c r="E160" s="62"/>
      <c r="F160" s="62"/>
    </row>
    <row r="161" spans="1:6" x14ac:dyDescent="0.2">
      <c r="A161" s="27"/>
      <c r="B161" s="62"/>
      <c r="C161" s="62"/>
      <c r="D161" s="62"/>
      <c r="E161" s="62"/>
      <c r="F161" s="62"/>
    </row>
    <row r="162" spans="1:6" x14ac:dyDescent="0.2">
      <c r="A162" s="27"/>
      <c r="B162" s="62"/>
      <c r="C162" s="62"/>
      <c r="D162" s="62"/>
      <c r="E162" s="62"/>
      <c r="F162" s="62"/>
    </row>
    <row r="163" spans="1:6" x14ac:dyDescent="0.2">
      <c r="A163" s="27"/>
      <c r="B163" s="62"/>
      <c r="C163" s="62"/>
      <c r="D163" s="62"/>
      <c r="E163" s="62"/>
      <c r="F163" s="62"/>
    </row>
    <row r="164" spans="1:6" x14ac:dyDescent="0.2">
      <c r="A164" s="27"/>
      <c r="B164" s="62"/>
      <c r="C164" s="62"/>
      <c r="D164" s="62"/>
      <c r="E164" s="62"/>
      <c r="F164" s="62"/>
    </row>
    <row r="165" spans="1:6" x14ac:dyDescent="0.2">
      <c r="A165" s="27"/>
      <c r="B165" s="62"/>
      <c r="C165" s="62"/>
      <c r="D165" s="62"/>
      <c r="E165" s="62"/>
      <c r="F165" s="62"/>
    </row>
    <row r="166" spans="1:6" x14ac:dyDescent="0.2">
      <c r="A166" s="27"/>
      <c r="B166" s="62"/>
      <c r="C166" s="62"/>
      <c r="D166" s="62"/>
      <c r="E166" s="62"/>
      <c r="F166" s="62"/>
    </row>
    <row r="167" spans="1:6" x14ac:dyDescent="0.2">
      <c r="A167" s="27"/>
      <c r="B167" s="62"/>
      <c r="C167" s="62"/>
      <c r="D167" s="62"/>
      <c r="E167" s="62"/>
      <c r="F167" s="62"/>
    </row>
    <row r="168" spans="1:6" x14ac:dyDescent="0.2">
      <c r="A168" s="27"/>
      <c r="B168" s="62"/>
      <c r="C168" s="62"/>
      <c r="D168" s="62"/>
      <c r="E168" s="62"/>
      <c r="F168" s="62"/>
    </row>
    <row r="169" spans="1:6" x14ac:dyDescent="0.2">
      <c r="A169" s="27"/>
      <c r="B169" s="62"/>
      <c r="C169" s="62"/>
      <c r="D169" s="62"/>
      <c r="E169" s="62"/>
      <c r="F169" s="62"/>
    </row>
    <row r="170" spans="1:6" x14ac:dyDescent="0.2">
      <c r="A170" s="27"/>
      <c r="B170" s="62"/>
      <c r="C170" s="62"/>
      <c r="D170" s="62"/>
      <c r="E170" s="62"/>
      <c r="F170" s="62"/>
    </row>
    <row r="171" spans="1:6" x14ac:dyDescent="0.2">
      <c r="A171" s="27"/>
      <c r="B171" s="62"/>
      <c r="C171" s="62"/>
      <c r="D171" s="62"/>
      <c r="E171" s="62"/>
      <c r="F171" s="62"/>
    </row>
    <row r="172" spans="1:6" x14ac:dyDescent="0.2">
      <c r="A172" s="27"/>
      <c r="B172" s="62"/>
      <c r="C172" s="62"/>
      <c r="D172" s="62"/>
      <c r="E172" s="62"/>
      <c r="F172" s="62"/>
    </row>
    <row r="173" spans="1:6" x14ac:dyDescent="0.2">
      <c r="A173" s="27"/>
      <c r="B173" s="62"/>
      <c r="C173" s="62"/>
      <c r="D173" s="62"/>
      <c r="E173" s="62"/>
      <c r="F173" s="62"/>
    </row>
    <row r="174" spans="1:6" x14ac:dyDescent="0.2">
      <c r="A174" s="27"/>
      <c r="B174" s="62"/>
      <c r="C174" s="62"/>
      <c r="D174" s="62"/>
      <c r="E174" s="62"/>
      <c r="F174" s="62"/>
    </row>
    <row r="175" spans="1:6" x14ac:dyDescent="0.2">
      <c r="A175" s="27"/>
      <c r="B175" s="62"/>
      <c r="C175" s="62"/>
      <c r="D175" s="62"/>
      <c r="E175" s="62"/>
      <c r="F175" s="62"/>
    </row>
    <row r="176" spans="1:6" x14ac:dyDescent="0.2">
      <c r="A176" s="27"/>
      <c r="B176" s="62"/>
      <c r="C176" s="62"/>
      <c r="D176" s="62"/>
      <c r="E176" s="62"/>
      <c r="F176" s="62"/>
    </row>
    <row r="177" spans="1:6" x14ac:dyDescent="0.2">
      <c r="A177" s="27"/>
      <c r="B177" s="62"/>
      <c r="C177" s="62"/>
      <c r="D177" s="62"/>
      <c r="E177" s="62"/>
      <c r="F177" s="62"/>
    </row>
    <row r="178" spans="1:6" x14ac:dyDescent="0.2">
      <c r="A178" s="27"/>
      <c r="B178" s="62"/>
      <c r="C178" s="62"/>
      <c r="D178" s="62"/>
      <c r="E178" s="62"/>
      <c r="F178" s="62"/>
    </row>
    <row r="179" spans="1:6" x14ac:dyDescent="0.2">
      <c r="A179" s="27"/>
      <c r="B179" s="62"/>
      <c r="C179" s="62"/>
      <c r="D179" s="62"/>
      <c r="E179" s="62"/>
      <c r="F179" s="62"/>
    </row>
    <row r="180" spans="1:6" x14ac:dyDescent="0.2">
      <c r="A180" s="27"/>
      <c r="B180" s="62"/>
      <c r="C180" s="62"/>
      <c r="D180" s="62"/>
      <c r="E180" s="62"/>
      <c r="F180" s="62"/>
    </row>
    <row r="181" spans="1:6" x14ac:dyDescent="0.2">
      <c r="A181" s="27"/>
      <c r="B181" s="62"/>
      <c r="C181" s="62"/>
      <c r="D181" s="62"/>
      <c r="E181" s="62"/>
      <c r="F181" s="62"/>
    </row>
    <row r="182" spans="1:6" x14ac:dyDescent="0.2">
      <c r="A182" s="27"/>
      <c r="B182" s="62"/>
      <c r="C182" s="62"/>
      <c r="D182" s="62"/>
      <c r="E182" s="62"/>
      <c r="F182" s="62"/>
    </row>
    <row r="183" spans="1:6" x14ac:dyDescent="0.2">
      <c r="A183" s="27"/>
      <c r="B183" s="62"/>
      <c r="C183" s="62"/>
      <c r="D183" s="62"/>
      <c r="E183" s="62"/>
      <c r="F183" s="62"/>
    </row>
    <row r="184" spans="1:6" x14ac:dyDescent="0.2">
      <c r="A184" s="27"/>
      <c r="B184" s="62"/>
      <c r="C184" s="62"/>
      <c r="D184" s="62"/>
      <c r="E184" s="62"/>
      <c r="F184" s="62"/>
    </row>
    <row r="185" spans="1:6" x14ac:dyDescent="0.2">
      <c r="A185" s="27"/>
      <c r="B185" s="62"/>
      <c r="C185" s="62"/>
      <c r="D185" s="62"/>
      <c r="E185" s="62"/>
      <c r="F185" s="62"/>
    </row>
    <row r="186" spans="1:6" x14ac:dyDescent="0.2">
      <c r="A186" s="27"/>
      <c r="B186" s="62"/>
      <c r="C186" s="62"/>
      <c r="D186" s="62"/>
      <c r="E186" s="62"/>
      <c r="F186" s="62"/>
    </row>
    <row r="187" spans="1:6" x14ac:dyDescent="0.2">
      <c r="A187" s="27"/>
      <c r="B187" s="62"/>
      <c r="C187" s="62"/>
      <c r="D187" s="62"/>
      <c r="E187" s="62"/>
      <c r="F187" s="62"/>
    </row>
    <row r="188" spans="1:6" x14ac:dyDescent="0.2">
      <c r="A188" s="27"/>
      <c r="B188" s="62"/>
      <c r="C188" s="62"/>
      <c r="D188" s="62"/>
      <c r="E188" s="62"/>
      <c r="F188" s="62"/>
    </row>
    <row r="189" spans="1:6" x14ac:dyDescent="0.2">
      <c r="A189" s="27"/>
      <c r="B189" s="62"/>
      <c r="C189" s="62"/>
      <c r="D189" s="62"/>
      <c r="E189" s="62"/>
      <c r="F189" s="62"/>
    </row>
    <row r="190" spans="1:6" x14ac:dyDescent="0.2">
      <c r="A190" s="27"/>
      <c r="B190" s="62"/>
      <c r="C190" s="62"/>
      <c r="D190" s="62"/>
      <c r="E190" s="62"/>
      <c r="F190" s="62"/>
    </row>
    <row r="191" spans="1:6" x14ac:dyDescent="0.2">
      <c r="A191" s="27"/>
      <c r="B191" s="62"/>
      <c r="C191" s="62"/>
      <c r="D191" s="62"/>
      <c r="E191" s="62"/>
      <c r="F191" s="62"/>
    </row>
    <row r="192" spans="1:6" x14ac:dyDescent="0.2">
      <c r="A192" s="27"/>
      <c r="B192" s="62"/>
      <c r="C192" s="62"/>
      <c r="D192" s="62"/>
      <c r="E192" s="62"/>
      <c r="F192" s="62"/>
    </row>
    <row r="193" spans="1:6" x14ac:dyDescent="0.2">
      <c r="A193" s="27"/>
      <c r="B193" s="62"/>
      <c r="C193" s="62"/>
      <c r="D193" s="62"/>
      <c r="E193" s="62"/>
      <c r="F193" s="62"/>
    </row>
    <row r="194" spans="1:6" x14ac:dyDescent="0.2">
      <c r="A194" s="27"/>
      <c r="B194" s="62"/>
      <c r="C194" s="62"/>
      <c r="D194" s="62"/>
      <c r="E194" s="62"/>
      <c r="F194" s="62"/>
    </row>
    <row r="195" spans="1:6" x14ac:dyDescent="0.2">
      <c r="A195" s="27"/>
      <c r="B195" s="62"/>
      <c r="C195" s="62"/>
      <c r="D195" s="62"/>
      <c r="E195" s="62"/>
      <c r="F195" s="62"/>
    </row>
    <row r="196" spans="1:6" x14ac:dyDescent="0.2">
      <c r="A196" s="27"/>
      <c r="B196" s="62"/>
      <c r="C196" s="62"/>
      <c r="D196" s="62"/>
      <c r="E196" s="62"/>
      <c r="F196" s="62"/>
    </row>
    <row r="197" spans="1:6" x14ac:dyDescent="0.2">
      <c r="A197" s="27"/>
      <c r="B197" s="62"/>
      <c r="C197" s="62"/>
      <c r="D197" s="62"/>
      <c r="E197" s="62"/>
      <c r="F197" s="62"/>
    </row>
    <row r="198" spans="1:6" x14ac:dyDescent="0.2">
      <c r="A198" s="27"/>
      <c r="B198" s="62"/>
      <c r="C198" s="62"/>
      <c r="D198" s="62"/>
      <c r="E198" s="62"/>
      <c r="F198" s="62"/>
    </row>
    <row r="199" spans="1:6" x14ac:dyDescent="0.2">
      <c r="A199" s="27"/>
      <c r="B199" s="62"/>
      <c r="C199" s="62"/>
      <c r="D199" s="62"/>
      <c r="E199" s="62"/>
      <c r="F199" s="62"/>
    </row>
    <row r="200" spans="1:6" x14ac:dyDescent="0.2">
      <c r="A200" s="27"/>
      <c r="B200" s="62"/>
      <c r="C200" s="62"/>
      <c r="D200" s="62"/>
      <c r="E200" s="62"/>
      <c r="F200" s="62"/>
    </row>
    <row r="201" spans="1:6" x14ac:dyDescent="0.2">
      <c r="A201" s="27"/>
      <c r="B201" s="62"/>
      <c r="C201" s="62"/>
      <c r="D201" s="62"/>
      <c r="E201" s="62"/>
      <c r="F201" s="62"/>
    </row>
    <row r="202" spans="1:6" x14ac:dyDescent="0.2">
      <c r="A202" s="27"/>
      <c r="B202" s="62"/>
      <c r="C202" s="62"/>
      <c r="D202" s="62"/>
      <c r="E202" s="62"/>
      <c r="F202" s="62"/>
    </row>
    <row r="203" spans="1:6" x14ac:dyDescent="0.2">
      <c r="A203" s="27"/>
      <c r="B203" s="62"/>
      <c r="C203" s="62"/>
      <c r="D203" s="62"/>
      <c r="E203" s="62"/>
      <c r="F203" s="62"/>
    </row>
    <row r="204" spans="1:6" x14ac:dyDescent="0.2">
      <c r="A204" s="27"/>
      <c r="B204" s="62"/>
      <c r="C204" s="62"/>
      <c r="D204" s="62"/>
      <c r="E204" s="62"/>
      <c r="F204" s="62"/>
    </row>
    <row r="205" spans="1:6" x14ac:dyDescent="0.2">
      <c r="A205" s="27"/>
      <c r="B205" s="62"/>
      <c r="C205" s="62"/>
      <c r="D205" s="62"/>
      <c r="E205" s="62"/>
      <c r="F205" s="62"/>
    </row>
    <row r="206" spans="1:6" x14ac:dyDescent="0.2">
      <c r="A206" s="27"/>
      <c r="B206" s="62"/>
      <c r="C206" s="62"/>
      <c r="D206" s="62"/>
      <c r="E206" s="62"/>
      <c r="F206" s="62"/>
    </row>
    <row r="207" spans="1:6" x14ac:dyDescent="0.2">
      <c r="A207" s="27"/>
      <c r="B207" s="62"/>
      <c r="C207" s="62"/>
      <c r="D207" s="62"/>
      <c r="E207" s="62"/>
      <c r="F207" s="62"/>
    </row>
    <row r="208" spans="1:6" x14ac:dyDescent="0.2">
      <c r="A208" s="27"/>
      <c r="B208" s="62"/>
      <c r="C208" s="62"/>
      <c r="D208" s="62"/>
      <c r="E208" s="62"/>
      <c r="F208" s="62"/>
    </row>
    <row r="209" spans="1:6" x14ac:dyDescent="0.2">
      <c r="A209" s="27"/>
      <c r="B209" s="62"/>
      <c r="C209" s="62"/>
      <c r="D209" s="62"/>
      <c r="E209" s="62"/>
      <c r="F209" s="62"/>
    </row>
    <row r="210" spans="1:6" x14ac:dyDescent="0.2">
      <c r="A210" s="27"/>
      <c r="B210" s="62"/>
      <c r="C210" s="62"/>
      <c r="D210" s="62"/>
      <c r="E210" s="62"/>
      <c r="F210" s="62"/>
    </row>
    <row r="211" spans="1:6" x14ac:dyDescent="0.2">
      <c r="A211" s="27"/>
      <c r="B211" s="62"/>
      <c r="C211" s="62"/>
      <c r="D211" s="62"/>
      <c r="E211" s="62"/>
      <c r="F211" s="62"/>
    </row>
    <row r="212" spans="1:6" x14ac:dyDescent="0.2">
      <c r="A212" s="27"/>
      <c r="B212" s="62"/>
      <c r="C212" s="62"/>
      <c r="D212" s="62"/>
      <c r="E212" s="62"/>
      <c r="F212" s="62"/>
    </row>
    <row r="213" spans="1:6" x14ac:dyDescent="0.2">
      <c r="A213" s="27"/>
      <c r="B213" s="62"/>
      <c r="C213" s="62"/>
      <c r="D213" s="62"/>
      <c r="E213" s="62"/>
      <c r="F213" s="62"/>
    </row>
    <row r="214" spans="1:6" x14ac:dyDescent="0.2">
      <c r="A214" s="27"/>
      <c r="B214" s="62"/>
      <c r="C214" s="62"/>
      <c r="D214" s="62"/>
      <c r="E214" s="62"/>
      <c r="F214" s="62"/>
    </row>
    <row r="215" spans="1:6" x14ac:dyDescent="0.2">
      <c r="A215" s="27"/>
      <c r="B215" s="62"/>
      <c r="C215" s="62"/>
      <c r="D215" s="62"/>
      <c r="E215" s="62"/>
      <c r="F215" s="62"/>
    </row>
    <row r="216" spans="1:6" x14ac:dyDescent="0.2">
      <c r="A216" s="27"/>
      <c r="B216" s="62"/>
      <c r="C216" s="62"/>
      <c r="D216" s="62"/>
      <c r="E216" s="62"/>
      <c r="F216" s="62"/>
    </row>
    <row r="217" spans="1:6" x14ac:dyDescent="0.2">
      <c r="A217" s="27"/>
      <c r="B217" s="62"/>
      <c r="C217" s="62"/>
      <c r="D217" s="62"/>
      <c r="E217" s="62"/>
      <c r="F217" s="62"/>
    </row>
    <row r="218" spans="1:6" x14ac:dyDescent="0.2">
      <c r="A218" s="27"/>
      <c r="B218" s="62"/>
      <c r="C218" s="62"/>
      <c r="D218" s="62"/>
      <c r="E218" s="62"/>
      <c r="F218" s="62"/>
    </row>
    <row r="219" spans="1:6" x14ac:dyDescent="0.2">
      <c r="A219" s="27"/>
      <c r="B219" s="62"/>
      <c r="C219" s="62"/>
      <c r="D219" s="62"/>
      <c r="E219" s="62"/>
      <c r="F219" s="62"/>
    </row>
    <row r="220" spans="1:6" x14ac:dyDescent="0.2">
      <c r="A220" s="27"/>
      <c r="B220" s="62"/>
      <c r="C220" s="62"/>
      <c r="D220" s="62"/>
      <c r="E220" s="62"/>
      <c r="F220" s="62"/>
    </row>
    <row r="221" spans="1:6" x14ac:dyDescent="0.2">
      <c r="A221" s="27"/>
      <c r="B221" s="62"/>
      <c r="C221" s="62"/>
      <c r="D221" s="62"/>
      <c r="E221" s="62"/>
      <c r="F221" s="62"/>
    </row>
    <row r="222" spans="1:6" x14ac:dyDescent="0.2">
      <c r="A222" s="27"/>
      <c r="B222" s="62"/>
      <c r="C222" s="62"/>
      <c r="D222" s="62"/>
      <c r="E222" s="62"/>
      <c r="F222" s="62"/>
    </row>
    <row r="223" spans="1:6" x14ac:dyDescent="0.2">
      <c r="A223" s="27"/>
      <c r="B223" s="62"/>
      <c r="C223" s="62"/>
      <c r="D223" s="62"/>
      <c r="E223" s="62"/>
      <c r="F223" s="62"/>
    </row>
    <row r="224" spans="1:6" x14ac:dyDescent="0.2">
      <c r="A224" s="27"/>
      <c r="B224" s="62"/>
      <c r="C224" s="62"/>
      <c r="D224" s="62"/>
      <c r="E224" s="62"/>
      <c r="F224" s="62"/>
    </row>
    <row r="225" spans="1:6" x14ac:dyDescent="0.2">
      <c r="A225" s="27"/>
      <c r="B225" s="62"/>
      <c r="C225" s="62"/>
      <c r="D225" s="62"/>
      <c r="E225" s="62"/>
      <c r="F225" s="62"/>
    </row>
    <row r="226" spans="1:6" x14ac:dyDescent="0.2">
      <c r="A226" s="27"/>
      <c r="B226" s="62"/>
      <c r="C226" s="62"/>
      <c r="D226" s="62"/>
      <c r="E226" s="62"/>
      <c r="F226" s="62"/>
    </row>
    <row r="227" spans="1:6" x14ac:dyDescent="0.2">
      <c r="A227" s="27"/>
      <c r="B227" s="62"/>
      <c r="C227" s="62"/>
      <c r="D227" s="62"/>
      <c r="E227" s="62"/>
      <c r="F227" s="62"/>
    </row>
    <row r="228" spans="1:6" x14ac:dyDescent="0.2">
      <c r="A228" s="27"/>
      <c r="B228" s="62"/>
      <c r="C228" s="62"/>
      <c r="D228" s="62"/>
      <c r="E228" s="62"/>
      <c r="F228" s="62"/>
    </row>
    <row r="229" spans="1:6" x14ac:dyDescent="0.2">
      <c r="A229" s="27"/>
      <c r="B229" s="62"/>
      <c r="C229" s="62"/>
      <c r="D229" s="62"/>
      <c r="E229" s="62"/>
      <c r="F229" s="62"/>
    </row>
    <row r="230" spans="1:6" x14ac:dyDescent="0.2">
      <c r="A230" s="27"/>
      <c r="B230" s="62"/>
      <c r="C230" s="62"/>
      <c r="D230" s="62"/>
      <c r="E230" s="62"/>
      <c r="F230" s="62"/>
    </row>
    <row r="231" spans="1:6" x14ac:dyDescent="0.2">
      <c r="A231" s="27"/>
      <c r="B231" s="62"/>
      <c r="C231" s="62"/>
      <c r="D231" s="62"/>
      <c r="E231" s="62"/>
      <c r="F231" s="62"/>
    </row>
    <row r="232" spans="1:6" x14ac:dyDescent="0.2">
      <c r="A232" s="27"/>
      <c r="B232" s="62"/>
      <c r="C232" s="62"/>
      <c r="D232" s="62"/>
      <c r="E232" s="62"/>
      <c r="F232" s="62"/>
    </row>
    <row r="233" spans="1:6" x14ac:dyDescent="0.2">
      <c r="A233" s="27"/>
      <c r="B233" s="62"/>
      <c r="C233" s="62"/>
      <c r="D233" s="62"/>
      <c r="E233" s="62"/>
      <c r="F233" s="62"/>
    </row>
    <row r="234" spans="1:6" x14ac:dyDescent="0.2">
      <c r="A234" s="27"/>
      <c r="B234" s="62"/>
      <c r="C234" s="62"/>
      <c r="D234" s="62"/>
      <c r="E234" s="62"/>
      <c r="F234" s="62"/>
    </row>
    <row r="235" spans="1:6" x14ac:dyDescent="0.2">
      <c r="A235" s="27"/>
      <c r="B235" s="62"/>
      <c r="C235" s="62"/>
      <c r="D235" s="62"/>
      <c r="E235" s="62"/>
      <c r="F235" s="62"/>
    </row>
    <row r="236" spans="1:6" x14ac:dyDescent="0.2">
      <c r="A236" s="27"/>
      <c r="B236" s="62"/>
      <c r="C236" s="62"/>
      <c r="D236" s="62"/>
      <c r="E236" s="62"/>
      <c r="F236" s="62"/>
    </row>
    <row r="237" spans="1:6" x14ac:dyDescent="0.2">
      <c r="A237" s="27"/>
      <c r="B237" s="62"/>
      <c r="C237" s="62"/>
      <c r="D237" s="62"/>
      <c r="E237" s="62"/>
      <c r="F237" s="62"/>
    </row>
    <row r="238" spans="1:6" x14ac:dyDescent="0.2">
      <c r="A238" s="27"/>
      <c r="B238" s="62"/>
      <c r="C238" s="62"/>
      <c r="D238" s="62"/>
      <c r="E238" s="62"/>
      <c r="F238" s="62"/>
    </row>
    <row r="239" spans="1:6" x14ac:dyDescent="0.2">
      <c r="A239" s="27"/>
      <c r="B239" s="62"/>
      <c r="C239" s="62"/>
      <c r="D239" s="62"/>
      <c r="E239" s="62"/>
      <c r="F239" s="62"/>
    </row>
    <row r="240" spans="1:6" x14ac:dyDescent="0.2">
      <c r="A240" s="27"/>
      <c r="B240" s="62"/>
      <c r="C240" s="62"/>
      <c r="D240" s="62"/>
      <c r="E240" s="62"/>
      <c r="F240" s="62"/>
    </row>
    <row r="241" spans="1:6" x14ac:dyDescent="0.2">
      <c r="A241" s="27"/>
      <c r="B241" s="62"/>
      <c r="C241" s="62"/>
      <c r="D241" s="62"/>
      <c r="E241" s="62"/>
      <c r="F241" s="62"/>
    </row>
    <row r="242" spans="1:6" x14ac:dyDescent="0.2">
      <c r="A242" s="27"/>
      <c r="B242" s="62"/>
      <c r="C242" s="62"/>
      <c r="D242" s="62"/>
      <c r="E242" s="62"/>
      <c r="F242" s="62"/>
    </row>
    <row r="243" spans="1:6" x14ac:dyDescent="0.2">
      <c r="A243" s="27"/>
      <c r="B243" s="62"/>
      <c r="C243" s="62"/>
      <c r="D243" s="62"/>
      <c r="E243" s="62"/>
      <c r="F243" s="62"/>
    </row>
    <row r="244" spans="1:6" x14ac:dyDescent="0.2">
      <c r="A244" s="27"/>
      <c r="B244" s="62"/>
      <c r="C244" s="62"/>
      <c r="D244" s="62"/>
      <c r="E244" s="62"/>
      <c r="F244" s="62"/>
    </row>
    <row r="245" spans="1:6" x14ac:dyDescent="0.2">
      <c r="A245" s="27"/>
      <c r="B245" s="62"/>
      <c r="C245" s="62"/>
      <c r="D245" s="62"/>
      <c r="E245" s="62"/>
      <c r="F245" s="62"/>
    </row>
    <row r="246" spans="1:6" x14ac:dyDescent="0.2">
      <c r="A246" s="27"/>
      <c r="B246" s="62"/>
      <c r="C246" s="62"/>
      <c r="D246" s="62"/>
      <c r="E246" s="62"/>
      <c r="F246" s="62"/>
    </row>
    <row r="247" spans="1:6" x14ac:dyDescent="0.2">
      <c r="A247" s="27"/>
      <c r="B247" s="62"/>
      <c r="C247" s="62"/>
      <c r="D247" s="62"/>
      <c r="E247" s="62"/>
      <c r="F247" s="62"/>
    </row>
    <row r="248" spans="1:6" x14ac:dyDescent="0.2">
      <c r="A248" s="27"/>
      <c r="B248" s="62"/>
      <c r="C248" s="62"/>
      <c r="D248" s="62"/>
      <c r="E248" s="62"/>
      <c r="F248" s="62"/>
    </row>
    <row r="249" spans="1:6" x14ac:dyDescent="0.2">
      <c r="A249" s="27"/>
      <c r="B249" s="62"/>
      <c r="C249" s="62"/>
      <c r="D249" s="62"/>
      <c r="E249" s="62"/>
      <c r="F249" s="62"/>
    </row>
    <row r="250" spans="1:6" x14ac:dyDescent="0.2">
      <c r="A250" s="27"/>
      <c r="B250" s="62"/>
      <c r="C250" s="62"/>
      <c r="D250" s="62"/>
      <c r="E250" s="62"/>
      <c r="F250" s="62"/>
    </row>
    <row r="251" spans="1:6" x14ac:dyDescent="0.2">
      <c r="A251" s="27"/>
      <c r="B251" s="62"/>
      <c r="C251" s="62"/>
      <c r="D251" s="62"/>
      <c r="E251" s="62"/>
      <c r="F251" s="62"/>
    </row>
    <row r="252" spans="1:6" x14ac:dyDescent="0.2">
      <c r="A252" s="27"/>
      <c r="B252" s="62"/>
      <c r="C252" s="62"/>
      <c r="D252" s="62"/>
      <c r="E252" s="62"/>
      <c r="F252" s="62"/>
    </row>
    <row r="253" spans="1:6" x14ac:dyDescent="0.2">
      <c r="A253" s="27"/>
      <c r="B253" s="62"/>
      <c r="C253" s="62"/>
      <c r="D253" s="62"/>
      <c r="E253" s="62"/>
      <c r="F253" s="62"/>
    </row>
    <row r="254" spans="1:6" x14ac:dyDescent="0.2">
      <c r="A254" s="27"/>
      <c r="B254" s="62"/>
      <c r="C254" s="62"/>
      <c r="D254" s="62"/>
      <c r="E254" s="62"/>
      <c r="F254" s="62"/>
    </row>
    <row r="255" spans="1:6" x14ac:dyDescent="0.2">
      <c r="A255" s="27"/>
      <c r="B255" s="62"/>
      <c r="C255" s="62"/>
      <c r="D255" s="62"/>
      <c r="E255" s="62"/>
      <c r="F255" s="62"/>
    </row>
    <row r="256" spans="1:6" x14ac:dyDescent="0.2">
      <c r="A256" s="27"/>
      <c r="B256" s="62"/>
      <c r="C256" s="62"/>
      <c r="D256" s="62"/>
      <c r="E256" s="62"/>
      <c r="F256" s="62"/>
    </row>
    <row r="257" spans="1:6" x14ac:dyDescent="0.2">
      <c r="A257" s="27"/>
      <c r="B257" s="62"/>
      <c r="C257" s="62"/>
      <c r="D257" s="62"/>
      <c r="E257" s="62"/>
      <c r="F257" s="62"/>
    </row>
    <row r="258" spans="1:6" x14ac:dyDescent="0.2">
      <c r="A258" s="27"/>
      <c r="B258" s="62"/>
      <c r="C258" s="62"/>
      <c r="D258" s="62"/>
      <c r="E258" s="62"/>
      <c r="F258" s="62"/>
    </row>
    <row r="259" spans="1:6" x14ac:dyDescent="0.2">
      <c r="A259" s="27"/>
      <c r="B259" s="62"/>
      <c r="C259" s="62"/>
      <c r="D259" s="62"/>
      <c r="E259" s="62"/>
      <c r="F259" s="62"/>
    </row>
    <row r="260" spans="1:6" x14ac:dyDescent="0.2">
      <c r="A260" s="27"/>
      <c r="B260" s="62"/>
      <c r="C260" s="62"/>
      <c r="D260" s="62"/>
      <c r="E260" s="62"/>
      <c r="F260" s="62"/>
    </row>
    <row r="261" spans="1:6" x14ac:dyDescent="0.2">
      <c r="A261" s="27"/>
      <c r="B261" s="62"/>
      <c r="C261" s="62"/>
      <c r="D261" s="62"/>
      <c r="E261" s="62"/>
      <c r="F261" s="62"/>
    </row>
    <row r="262" spans="1:6" x14ac:dyDescent="0.2">
      <c r="A262" s="27"/>
      <c r="B262" s="62"/>
      <c r="C262" s="62"/>
      <c r="D262" s="62"/>
      <c r="E262" s="62"/>
      <c r="F262" s="62"/>
    </row>
    <row r="263" spans="1:6" x14ac:dyDescent="0.2">
      <c r="A263" s="27"/>
      <c r="B263" s="62"/>
      <c r="C263" s="62"/>
      <c r="D263" s="62"/>
      <c r="E263" s="62"/>
      <c r="F263" s="62"/>
    </row>
    <row r="264" spans="1:6" x14ac:dyDescent="0.2">
      <c r="A264" s="27"/>
      <c r="B264" s="62"/>
      <c r="C264" s="62"/>
      <c r="D264" s="62"/>
      <c r="E264" s="62"/>
      <c r="F264" s="62"/>
    </row>
    <row r="265" spans="1:6" x14ac:dyDescent="0.2">
      <c r="A265" s="27"/>
      <c r="B265" s="62"/>
      <c r="C265" s="62"/>
      <c r="D265" s="62"/>
      <c r="E265" s="62"/>
      <c r="F265" s="62"/>
    </row>
    <row r="266" spans="1:6" x14ac:dyDescent="0.2">
      <c r="A266" s="27"/>
      <c r="B266" s="62"/>
      <c r="C266" s="62"/>
      <c r="D266" s="62"/>
      <c r="E266" s="62"/>
      <c r="F266" s="62"/>
    </row>
    <row r="267" spans="1:6" x14ac:dyDescent="0.2">
      <c r="A267" s="27"/>
      <c r="B267" s="62"/>
      <c r="C267" s="62"/>
      <c r="D267" s="62"/>
      <c r="E267" s="62"/>
      <c r="F267" s="62"/>
    </row>
    <row r="268" spans="1:6" x14ac:dyDescent="0.2">
      <c r="A268" s="27"/>
      <c r="B268" s="62"/>
      <c r="C268" s="62"/>
      <c r="D268" s="62"/>
      <c r="E268" s="62"/>
      <c r="F268" s="62"/>
    </row>
    <row r="269" spans="1:6" x14ac:dyDescent="0.2">
      <c r="A269" s="27"/>
      <c r="B269" s="62"/>
      <c r="C269" s="62"/>
      <c r="D269" s="62"/>
      <c r="E269" s="62"/>
      <c r="F269" s="62"/>
    </row>
    <row r="270" spans="1:6" x14ac:dyDescent="0.2">
      <c r="A270" s="27"/>
      <c r="B270" s="62"/>
      <c r="C270" s="62"/>
      <c r="D270" s="62"/>
      <c r="E270" s="62"/>
      <c r="F270" s="62"/>
    </row>
    <row r="271" spans="1:6" x14ac:dyDescent="0.2">
      <c r="A271" s="27"/>
      <c r="B271" s="62"/>
      <c r="C271" s="62"/>
      <c r="D271" s="62"/>
      <c r="E271" s="62"/>
      <c r="F271" s="62"/>
    </row>
    <row r="272" spans="1:6" x14ac:dyDescent="0.2">
      <c r="A272" s="27"/>
      <c r="B272" s="62"/>
      <c r="C272" s="62"/>
      <c r="D272" s="62"/>
      <c r="E272" s="62"/>
      <c r="F272" s="62"/>
    </row>
    <row r="273" spans="1:6" x14ac:dyDescent="0.2">
      <c r="A273" s="27"/>
      <c r="B273" s="62"/>
      <c r="C273" s="62"/>
      <c r="D273" s="62"/>
      <c r="E273" s="62"/>
      <c r="F273" s="62"/>
    </row>
    <row r="274" spans="1:6" x14ac:dyDescent="0.2">
      <c r="A274" s="27"/>
      <c r="B274" s="62"/>
      <c r="C274" s="62"/>
      <c r="D274" s="62"/>
      <c r="E274" s="62"/>
      <c r="F274" s="62"/>
    </row>
    <row r="275" spans="1:6" x14ac:dyDescent="0.2">
      <c r="A275" s="27"/>
      <c r="B275" s="62"/>
      <c r="C275" s="62"/>
      <c r="D275" s="62"/>
      <c r="E275" s="62"/>
      <c r="F275" s="62"/>
    </row>
    <row r="276" spans="1:6" x14ac:dyDescent="0.2">
      <c r="A276" s="27"/>
      <c r="B276" s="62"/>
      <c r="C276" s="62"/>
      <c r="D276" s="62"/>
      <c r="E276" s="62"/>
      <c r="F276" s="62"/>
    </row>
    <row r="277" spans="1:6" x14ac:dyDescent="0.2">
      <c r="A277" s="27"/>
      <c r="B277" s="62"/>
      <c r="C277" s="62"/>
      <c r="D277" s="62"/>
      <c r="E277" s="62"/>
      <c r="F277" s="62"/>
    </row>
    <row r="278" spans="1:6" x14ac:dyDescent="0.2">
      <c r="A278" s="27"/>
      <c r="B278" s="62"/>
      <c r="C278" s="62"/>
      <c r="D278" s="62"/>
      <c r="E278" s="62"/>
      <c r="F278" s="62"/>
    </row>
    <row r="279" spans="1:6" x14ac:dyDescent="0.2">
      <c r="A279" s="27"/>
      <c r="B279" s="62"/>
      <c r="C279" s="62"/>
      <c r="D279" s="62"/>
      <c r="E279" s="62"/>
      <c r="F279" s="62"/>
    </row>
    <row r="280" spans="1:6" x14ac:dyDescent="0.2">
      <c r="A280" s="27"/>
      <c r="B280" s="62"/>
      <c r="C280" s="62"/>
      <c r="D280" s="62"/>
      <c r="E280" s="62"/>
      <c r="F280" s="62"/>
    </row>
    <row r="281" spans="1:6" x14ac:dyDescent="0.2">
      <c r="A281" s="27"/>
      <c r="B281" s="62"/>
      <c r="C281" s="62"/>
      <c r="D281" s="62"/>
      <c r="E281" s="62"/>
      <c r="F281" s="62"/>
    </row>
    <row r="282" spans="1:6" x14ac:dyDescent="0.2">
      <c r="A282" s="27"/>
      <c r="B282" s="62"/>
      <c r="C282" s="62"/>
      <c r="D282" s="62"/>
      <c r="E282" s="62"/>
      <c r="F282" s="62"/>
    </row>
    <row r="283" spans="1:6" x14ac:dyDescent="0.2">
      <c r="A283" s="27"/>
      <c r="B283" s="62"/>
      <c r="C283" s="62"/>
      <c r="D283" s="62"/>
      <c r="E283" s="62"/>
      <c r="F283" s="62"/>
    </row>
    <row r="284" spans="1:6" x14ac:dyDescent="0.2">
      <c r="A284" s="27"/>
      <c r="B284" s="62"/>
      <c r="C284" s="62"/>
      <c r="D284" s="62"/>
      <c r="E284" s="62"/>
      <c r="F284" s="62"/>
    </row>
    <row r="285" spans="1:6" x14ac:dyDescent="0.2">
      <c r="A285" s="27"/>
      <c r="B285" s="62"/>
      <c r="C285" s="62"/>
      <c r="D285" s="62"/>
      <c r="E285" s="62"/>
      <c r="F285" s="62"/>
    </row>
    <row r="286" spans="1:6" x14ac:dyDescent="0.2">
      <c r="A286" s="27"/>
      <c r="B286" s="62"/>
      <c r="C286" s="62"/>
      <c r="D286" s="62"/>
      <c r="E286" s="62"/>
      <c r="F286" s="62"/>
    </row>
    <row r="287" spans="1:6" x14ac:dyDescent="0.2">
      <c r="A287" s="27"/>
      <c r="B287" s="62"/>
      <c r="C287" s="62"/>
      <c r="D287" s="62"/>
      <c r="E287" s="62"/>
      <c r="F287" s="62"/>
    </row>
    <row r="288" spans="1:6" x14ac:dyDescent="0.2">
      <c r="A288" s="27"/>
      <c r="B288" s="62"/>
      <c r="C288" s="62"/>
      <c r="D288" s="62"/>
      <c r="E288" s="62"/>
      <c r="F288" s="62"/>
    </row>
    <row r="289" spans="1:6" x14ac:dyDescent="0.2">
      <c r="A289" s="27"/>
      <c r="B289" s="62"/>
      <c r="C289" s="62"/>
      <c r="D289" s="62"/>
      <c r="E289" s="62"/>
      <c r="F289" s="62"/>
    </row>
    <row r="290" spans="1:6" x14ac:dyDescent="0.2">
      <c r="A290" s="27"/>
      <c r="B290" s="62"/>
      <c r="C290" s="62"/>
      <c r="D290" s="62"/>
      <c r="E290" s="62"/>
      <c r="F290" s="62"/>
    </row>
    <row r="291" spans="1:6" x14ac:dyDescent="0.2">
      <c r="A291" s="27"/>
      <c r="B291" s="62"/>
      <c r="C291" s="62"/>
      <c r="D291" s="62"/>
      <c r="E291" s="62"/>
      <c r="F291" s="62"/>
    </row>
    <row r="292" spans="1:6" x14ac:dyDescent="0.2">
      <c r="A292" s="27"/>
      <c r="B292" s="62"/>
      <c r="C292" s="62"/>
      <c r="D292" s="62"/>
      <c r="E292" s="62"/>
      <c r="F292" s="62"/>
    </row>
    <row r="293" spans="1:6" x14ac:dyDescent="0.2">
      <c r="A293" s="27"/>
      <c r="B293" s="62"/>
      <c r="C293" s="62"/>
      <c r="D293" s="62"/>
      <c r="E293" s="62"/>
      <c r="F293" s="62"/>
    </row>
    <row r="294" spans="1:6" x14ac:dyDescent="0.2">
      <c r="A294" s="27"/>
      <c r="B294" s="62"/>
      <c r="C294" s="62"/>
      <c r="D294" s="62"/>
      <c r="E294" s="62"/>
      <c r="F294" s="62"/>
    </row>
    <row r="295" spans="1:6" x14ac:dyDescent="0.2">
      <c r="A295" s="27"/>
      <c r="B295" s="62"/>
      <c r="C295" s="62"/>
      <c r="D295" s="62"/>
      <c r="E295" s="62"/>
      <c r="F295" s="62"/>
    </row>
    <row r="296" spans="1:6" x14ac:dyDescent="0.2">
      <c r="A296" s="27"/>
      <c r="B296" s="62"/>
      <c r="C296" s="62"/>
      <c r="D296" s="62"/>
      <c r="E296" s="62"/>
      <c r="F296" s="62"/>
    </row>
    <row r="297" spans="1:6" x14ac:dyDescent="0.2">
      <c r="A297" s="27"/>
      <c r="B297" s="62"/>
      <c r="C297" s="62"/>
      <c r="D297" s="62"/>
      <c r="E297" s="62"/>
      <c r="F297" s="62"/>
    </row>
    <row r="298" spans="1:6" x14ac:dyDescent="0.2">
      <c r="A298" s="27"/>
      <c r="B298" s="62"/>
      <c r="C298" s="62"/>
      <c r="D298" s="62"/>
      <c r="E298" s="62"/>
      <c r="F298" s="62"/>
    </row>
    <row r="299" spans="1:6" x14ac:dyDescent="0.2">
      <c r="A299" s="27"/>
      <c r="B299" s="62"/>
      <c r="C299" s="62"/>
      <c r="D299" s="62"/>
      <c r="E299" s="62"/>
      <c r="F299" s="62"/>
    </row>
    <row r="300" spans="1:6" x14ac:dyDescent="0.2">
      <c r="A300" s="27"/>
      <c r="B300" s="62"/>
      <c r="C300" s="62"/>
      <c r="D300" s="62"/>
      <c r="E300" s="62"/>
      <c r="F300" s="62"/>
    </row>
    <row r="301" spans="1:6" x14ac:dyDescent="0.2">
      <c r="A301" s="27"/>
      <c r="B301" s="62"/>
      <c r="C301" s="62"/>
      <c r="D301" s="62"/>
      <c r="E301" s="62"/>
      <c r="F301" s="62"/>
    </row>
    <row r="302" spans="1:6" x14ac:dyDescent="0.2">
      <c r="A302" s="27"/>
      <c r="B302" s="62"/>
      <c r="C302" s="62"/>
      <c r="D302" s="62"/>
      <c r="E302" s="62"/>
      <c r="F302" s="62"/>
    </row>
    <row r="303" spans="1:6" x14ac:dyDescent="0.2">
      <c r="A303" s="27"/>
      <c r="B303" s="62"/>
      <c r="C303" s="62"/>
      <c r="D303" s="62"/>
      <c r="E303" s="62"/>
      <c r="F303" s="62"/>
    </row>
    <row r="304" spans="1:6" x14ac:dyDescent="0.2">
      <c r="A304" s="27"/>
      <c r="B304" s="62"/>
      <c r="C304" s="62"/>
      <c r="D304" s="62"/>
      <c r="E304" s="62"/>
      <c r="F304" s="62"/>
    </row>
    <row r="305" spans="1:6" x14ac:dyDescent="0.2">
      <c r="A305" s="27"/>
      <c r="B305" s="62"/>
      <c r="C305" s="62"/>
      <c r="D305" s="62"/>
      <c r="E305" s="62"/>
      <c r="F305" s="62"/>
    </row>
    <row r="306" spans="1:6" x14ac:dyDescent="0.2">
      <c r="A306" s="27"/>
      <c r="B306" s="62"/>
      <c r="C306" s="62"/>
      <c r="D306" s="62"/>
      <c r="E306" s="62"/>
      <c r="F306" s="62"/>
    </row>
    <row r="307" spans="1:6" x14ac:dyDescent="0.2">
      <c r="A307" s="27"/>
      <c r="B307" s="62"/>
      <c r="C307" s="62"/>
      <c r="D307" s="62"/>
      <c r="E307" s="62"/>
      <c r="F307" s="62"/>
    </row>
    <row r="308" spans="1:6" x14ac:dyDescent="0.2">
      <c r="A308" s="27"/>
      <c r="B308" s="62"/>
      <c r="C308" s="62"/>
      <c r="D308" s="62"/>
      <c r="E308" s="62"/>
      <c r="F308" s="62"/>
    </row>
    <row r="309" spans="1:6" x14ac:dyDescent="0.2">
      <c r="A309" s="27"/>
      <c r="B309" s="62"/>
      <c r="C309" s="62"/>
      <c r="D309" s="62"/>
      <c r="E309" s="62"/>
      <c r="F309" s="62"/>
    </row>
    <row r="310" spans="1:6" x14ac:dyDescent="0.2">
      <c r="A310" s="27"/>
      <c r="B310" s="62"/>
      <c r="C310" s="62"/>
      <c r="D310" s="62"/>
      <c r="E310" s="62"/>
      <c r="F310" s="62"/>
    </row>
    <row r="311" spans="1:6" x14ac:dyDescent="0.2">
      <c r="A311" s="27"/>
      <c r="B311" s="62"/>
      <c r="C311" s="62"/>
      <c r="D311" s="62"/>
      <c r="E311" s="62"/>
      <c r="F311" s="62"/>
    </row>
    <row r="312" spans="1:6" x14ac:dyDescent="0.2">
      <c r="A312" s="27"/>
      <c r="B312" s="62"/>
      <c r="C312" s="62"/>
      <c r="D312" s="62"/>
      <c r="E312" s="62"/>
      <c r="F312" s="62"/>
    </row>
    <row r="313" spans="1:6" x14ac:dyDescent="0.2">
      <c r="A313" s="27"/>
      <c r="B313" s="62"/>
      <c r="C313" s="62"/>
      <c r="D313" s="62"/>
      <c r="E313" s="62"/>
      <c r="F313" s="62"/>
    </row>
    <row r="314" spans="1:6" x14ac:dyDescent="0.2">
      <c r="A314" s="27"/>
      <c r="B314" s="62"/>
      <c r="C314" s="62"/>
      <c r="D314" s="62"/>
      <c r="E314" s="62"/>
      <c r="F314" s="62"/>
    </row>
    <row r="315" spans="1:6" x14ac:dyDescent="0.2">
      <c r="A315" s="27"/>
      <c r="B315" s="62"/>
      <c r="C315" s="62"/>
      <c r="D315" s="62"/>
      <c r="E315" s="62"/>
      <c r="F315" s="62"/>
    </row>
    <row r="316" spans="1:6" x14ac:dyDescent="0.2">
      <c r="A316" s="27"/>
      <c r="B316" s="62"/>
      <c r="C316" s="62"/>
      <c r="D316" s="62"/>
      <c r="E316" s="62"/>
      <c r="F316" s="62"/>
    </row>
    <row r="317" spans="1:6" x14ac:dyDescent="0.2">
      <c r="A317" s="27"/>
      <c r="B317" s="62"/>
      <c r="C317" s="62"/>
      <c r="D317" s="62"/>
      <c r="E317" s="62"/>
      <c r="F317" s="62"/>
    </row>
    <row r="318" spans="1:6" x14ac:dyDescent="0.2">
      <c r="A318" s="27"/>
      <c r="B318" s="62"/>
      <c r="C318" s="62"/>
      <c r="D318" s="62"/>
      <c r="E318" s="62"/>
      <c r="F318" s="62"/>
    </row>
    <row r="319" spans="1:6" x14ac:dyDescent="0.2">
      <c r="A319" s="27"/>
      <c r="B319" s="62"/>
      <c r="C319" s="62"/>
      <c r="D319" s="62"/>
      <c r="E319" s="62"/>
      <c r="F319" s="62"/>
    </row>
    <row r="320" spans="1:6" x14ac:dyDescent="0.2">
      <c r="A320" s="27"/>
      <c r="B320" s="62"/>
      <c r="C320" s="62"/>
      <c r="D320" s="62"/>
      <c r="E320" s="62"/>
      <c r="F320" s="62"/>
    </row>
    <row r="321" spans="1:6" x14ac:dyDescent="0.2">
      <c r="A321" s="27"/>
      <c r="B321" s="62"/>
      <c r="C321" s="62"/>
      <c r="D321" s="62"/>
      <c r="E321" s="62"/>
      <c r="F321" s="62"/>
    </row>
    <row r="322" spans="1:6" x14ac:dyDescent="0.2">
      <c r="A322" s="27"/>
      <c r="B322" s="62"/>
      <c r="C322" s="62"/>
      <c r="D322" s="62"/>
      <c r="E322" s="62"/>
      <c r="F322" s="62"/>
    </row>
    <row r="323" spans="1:6" x14ac:dyDescent="0.2">
      <c r="A323" s="27"/>
      <c r="B323" s="62"/>
      <c r="C323" s="62"/>
      <c r="D323" s="62"/>
      <c r="E323" s="62"/>
      <c r="F323" s="62"/>
    </row>
    <row r="324" spans="1:6" x14ac:dyDescent="0.2">
      <c r="A324" s="27"/>
      <c r="B324" s="62"/>
      <c r="C324" s="62"/>
      <c r="D324" s="62"/>
      <c r="E324" s="62"/>
      <c r="F324" s="62"/>
    </row>
    <row r="325" spans="1:6" x14ac:dyDescent="0.2">
      <c r="A325" s="27"/>
      <c r="B325" s="62"/>
      <c r="C325" s="62"/>
      <c r="D325" s="62"/>
      <c r="E325" s="62"/>
      <c r="F325" s="62"/>
    </row>
    <row r="326" spans="1:6" x14ac:dyDescent="0.2">
      <c r="A326" s="27"/>
      <c r="B326" s="62"/>
      <c r="C326" s="62"/>
      <c r="D326" s="62"/>
      <c r="E326" s="62"/>
      <c r="F326" s="62"/>
    </row>
    <row r="327" spans="1:6" x14ac:dyDescent="0.2">
      <c r="A327" s="27"/>
      <c r="B327" s="62"/>
      <c r="C327" s="62"/>
      <c r="D327" s="62"/>
      <c r="E327" s="62"/>
      <c r="F327" s="62"/>
    </row>
    <row r="328" spans="1:6" x14ac:dyDescent="0.2">
      <c r="A328" s="27"/>
      <c r="B328" s="62"/>
      <c r="C328" s="62"/>
      <c r="D328" s="62"/>
      <c r="E328" s="62"/>
      <c r="F328" s="62"/>
    </row>
    <row r="329" spans="1:6" x14ac:dyDescent="0.2">
      <c r="A329" s="27"/>
      <c r="B329" s="62"/>
      <c r="C329" s="62"/>
      <c r="D329" s="62"/>
      <c r="E329" s="62"/>
      <c r="F329" s="62"/>
    </row>
    <row r="330" spans="1:6" x14ac:dyDescent="0.2">
      <c r="A330" s="27"/>
      <c r="B330" s="62"/>
      <c r="C330" s="62"/>
      <c r="D330" s="62"/>
      <c r="E330" s="62"/>
      <c r="F330" s="62"/>
    </row>
    <row r="331" spans="1:6" x14ac:dyDescent="0.2">
      <c r="A331" s="27"/>
      <c r="B331" s="62"/>
      <c r="C331" s="62"/>
      <c r="D331" s="62"/>
      <c r="E331" s="62"/>
      <c r="F331" s="62"/>
    </row>
    <row r="332" spans="1:6" x14ac:dyDescent="0.2">
      <c r="A332" s="27"/>
      <c r="B332" s="62"/>
      <c r="C332" s="62"/>
      <c r="D332" s="62"/>
      <c r="E332" s="62"/>
      <c r="F332" s="62"/>
    </row>
    <row r="333" spans="1:6" x14ac:dyDescent="0.2">
      <c r="A333" s="27"/>
      <c r="B333" s="62"/>
      <c r="C333" s="62"/>
      <c r="D333" s="62"/>
      <c r="E333" s="62"/>
      <c r="F333" s="62"/>
    </row>
    <row r="334" spans="1:6" x14ac:dyDescent="0.2">
      <c r="A334" s="27"/>
      <c r="B334" s="62"/>
      <c r="C334" s="62"/>
      <c r="D334" s="62"/>
      <c r="E334" s="62"/>
      <c r="F334" s="62"/>
    </row>
    <row r="335" spans="1:6" x14ac:dyDescent="0.2">
      <c r="A335" s="27"/>
      <c r="B335" s="62"/>
      <c r="C335" s="62"/>
      <c r="D335" s="62"/>
      <c r="E335" s="62"/>
      <c r="F335" s="62"/>
    </row>
    <row r="336" spans="1:6" x14ac:dyDescent="0.2">
      <c r="A336" s="27"/>
      <c r="B336" s="62"/>
      <c r="C336" s="62"/>
      <c r="D336" s="62"/>
      <c r="E336" s="62"/>
      <c r="F336" s="62"/>
    </row>
    <row r="337" spans="1:6" x14ac:dyDescent="0.2">
      <c r="A337" s="27"/>
      <c r="B337" s="62"/>
      <c r="C337" s="62"/>
      <c r="D337" s="62"/>
      <c r="E337" s="62"/>
      <c r="F337" s="62"/>
    </row>
    <row r="338" spans="1:6" x14ac:dyDescent="0.2">
      <c r="A338" s="27"/>
      <c r="B338" s="62"/>
      <c r="C338" s="62"/>
      <c r="D338" s="62"/>
      <c r="E338" s="62"/>
      <c r="F338" s="62"/>
    </row>
    <row r="339" spans="1:6" x14ac:dyDescent="0.2">
      <c r="A339" s="27"/>
      <c r="B339" s="62"/>
      <c r="C339" s="62"/>
      <c r="D339" s="62"/>
      <c r="E339" s="62"/>
      <c r="F339" s="62"/>
    </row>
    <row r="340" spans="1:6" x14ac:dyDescent="0.2">
      <c r="A340" s="27"/>
      <c r="B340" s="62"/>
      <c r="C340" s="62"/>
      <c r="D340" s="62"/>
      <c r="E340" s="62"/>
      <c r="F340" s="62"/>
    </row>
    <row r="341" spans="1:6" x14ac:dyDescent="0.2">
      <c r="A341" s="27"/>
      <c r="B341" s="62"/>
      <c r="C341" s="62"/>
      <c r="D341" s="62"/>
      <c r="E341" s="62"/>
      <c r="F341" s="62"/>
    </row>
    <row r="342" spans="1:6" x14ac:dyDescent="0.2">
      <c r="A342" s="27"/>
      <c r="B342" s="62"/>
      <c r="C342" s="62"/>
      <c r="D342" s="62"/>
      <c r="E342" s="62"/>
      <c r="F342" s="62"/>
    </row>
    <row r="343" spans="1:6" x14ac:dyDescent="0.2">
      <c r="A343" s="27"/>
      <c r="B343" s="62"/>
      <c r="C343" s="62"/>
      <c r="D343" s="62"/>
      <c r="E343" s="62"/>
      <c r="F343" s="62"/>
    </row>
    <row r="344" spans="1:6" x14ac:dyDescent="0.2">
      <c r="A344" s="27"/>
      <c r="B344" s="62"/>
      <c r="C344" s="62"/>
      <c r="D344" s="62"/>
      <c r="E344" s="62"/>
      <c r="F344" s="62"/>
    </row>
    <row r="345" spans="1:6" x14ac:dyDescent="0.2">
      <c r="A345" s="27"/>
      <c r="B345" s="62"/>
      <c r="C345" s="62"/>
      <c r="D345" s="62"/>
      <c r="E345" s="62"/>
      <c r="F345" s="62"/>
    </row>
    <row r="346" spans="1:6" x14ac:dyDescent="0.2">
      <c r="A346" s="27"/>
      <c r="B346" s="62"/>
      <c r="C346" s="62"/>
      <c r="D346" s="62"/>
      <c r="E346" s="62"/>
      <c r="F346" s="62"/>
    </row>
    <row r="347" spans="1:6" x14ac:dyDescent="0.2">
      <c r="A347" s="27"/>
      <c r="B347" s="62"/>
      <c r="C347" s="62"/>
      <c r="D347" s="62"/>
      <c r="E347" s="62"/>
      <c r="F347" s="62"/>
    </row>
    <row r="348" spans="1:6" x14ac:dyDescent="0.2">
      <c r="A348" s="27"/>
      <c r="B348" s="62"/>
      <c r="C348" s="62"/>
      <c r="D348" s="62"/>
      <c r="E348" s="62"/>
      <c r="F348" s="62"/>
    </row>
    <row r="349" spans="1:6" x14ac:dyDescent="0.2">
      <c r="A349" s="27"/>
      <c r="B349" s="62"/>
      <c r="C349" s="62"/>
      <c r="D349" s="62"/>
      <c r="E349" s="62"/>
      <c r="F349" s="62"/>
    </row>
    <row r="350" spans="1:6" x14ac:dyDescent="0.2">
      <c r="A350" s="27"/>
      <c r="B350" s="62"/>
      <c r="C350" s="62"/>
      <c r="D350" s="62"/>
      <c r="E350" s="62"/>
      <c r="F350" s="62"/>
    </row>
    <row r="351" spans="1:6" x14ac:dyDescent="0.2">
      <c r="A351" s="27"/>
      <c r="B351" s="62"/>
      <c r="C351" s="62"/>
      <c r="D351" s="62"/>
      <c r="E351" s="62"/>
      <c r="F351" s="62"/>
    </row>
    <row r="352" spans="1:6" x14ac:dyDescent="0.2">
      <c r="A352" s="27"/>
      <c r="B352" s="62"/>
      <c r="C352" s="62"/>
      <c r="D352" s="62"/>
      <c r="E352" s="62"/>
      <c r="F352" s="62"/>
    </row>
    <row r="353" spans="1:6" x14ac:dyDescent="0.2">
      <c r="A353" s="27"/>
      <c r="B353" s="62"/>
      <c r="C353" s="62"/>
      <c r="D353" s="62"/>
      <c r="E353" s="62"/>
      <c r="F353" s="62"/>
    </row>
    <row r="354" spans="1:6" x14ac:dyDescent="0.2">
      <c r="A354" s="27"/>
      <c r="B354" s="62"/>
      <c r="C354" s="62"/>
      <c r="D354" s="62"/>
      <c r="E354" s="62"/>
      <c r="F354" s="62"/>
    </row>
    <row r="355" spans="1:6" x14ac:dyDescent="0.2">
      <c r="A355" s="27"/>
      <c r="B355" s="62"/>
      <c r="C355" s="62"/>
      <c r="D355" s="62"/>
      <c r="E355" s="62"/>
      <c r="F355" s="62"/>
    </row>
    <row r="356" spans="1:6" x14ac:dyDescent="0.2">
      <c r="A356" s="27"/>
      <c r="B356" s="62"/>
      <c r="C356" s="62"/>
      <c r="D356" s="62"/>
      <c r="E356" s="62"/>
      <c r="F356" s="62"/>
    </row>
    <row r="357" spans="1:6" x14ac:dyDescent="0.2">
      <c r="A357" s="27"/>
      <c r="B357" s="62"/>
      <c r="C357" s="62"/>
      <c r="D357" s="62"/>
      <c r="E357" s="62"/>
      <c r="F357" s="62"/>
    </row>
    <row r="358" spans="1:6" x14ac:dyDescent="0.2">
      <c r="A358" s="27"/>
      <c r="B358" s="62"/>
      <c r="C358" s="62"/>
      <c r="D358" s="62"/>
      <c r="E358" s="62"/>
      <c r="F358" s="62"/>
    </row>
    <row r="359" spans="1:6" x14ac:dyDescent="0.2">
      <c r="A359" s="27"/>
      <c r="B359" s="62"/>
      <c r="C359" s="62"/>
      <c r="D359" s="62"/>
      <c r="E359" s="62"/>
      <c r="F359" s="62"/>
    </row>
    <row r="360" spans="1:6" x14ac:dyDescent="0.2">
      <c r="A360" s="27"/>
      <c r="B360" s="62"/>
      <c r="C360" s="62"/>
      <c r="D360" s="62"/>
      <c r="E360" s="62"/>
      <c r="F360" s="62"/>
    </row>
    <row r="361" spans="1:6" x14ac:dyDescent="0.2">
      <c r="A361" s="27"/>
      <c r="B361" s="62"/>
      <c r="C361" s="62"/>
      <c r="D361" s="62"/>
      <c r="E361" s="62"/>
      <c r="F361" s="62"/>
    </row>
    <row r="362" spans="1:6" x14ac:dyDescent="0.2">
      <c r="A362" s="27"/>
      <c r="B362" s="62"/>
      <c r="C362" s="62"/>
      <c r="D362" s="62"/>
      <c r="E362" s="62"/>
      <c r="F362" s="62"/>
    </row>
    <row r="363" spans="1:6" x14ac:dyDescent="0.2">
      <c r="A363" s="27"/>
      <c r="B363" s="62"/>
      <c r="C363" s="62"/>
      <c r="D363" s="62"/>
      <c r="E363" s="62"/>
      <c r="F363" s="62"/>
    </row>
    <row r="364" spans="1:6" x14ac:dyDescent="0.2">
      <c r="A364" s="27"/>
      <c r="B364" s="62"/>
      <c r="C364" s="62"/>
      <c r="D364" s="62"/>
      <c r="E364" s="62"/>
      <c r="F364" s="62"/>
    </row>
    <row r="365" spans="1:6" x14ac:dyDescent="0.2">
      <c r="A365" s="27"/>
      <c r="B365" s="62"/>
      <c r="C365" s="62"/>
      <c r="D365" s="62"/>
      <c r="E365" s="62"/>
      <c r="F365" s="62"/>
    </row>
    <row r="366" spans="1:6" x14ac:dyDescent="0.2">
      <c r="A366" s="27"/>
      <c r="B366" s="62"/>
      <c r="C366" s="62"/>
      <c r="D366" s="62"/>
      <c r="E366" s="62"/>
      <c r="F366" s="62"/>
    </row>
    <row r="367" spans="1:6" x14ac:dyDescent="0.2">
      <c r="A367" s="27"/>
      <c r="B367" s="62"/>
      <c r="C367" s="62"/>
      <c r="D367" s="62"/>
      <c r="E367" s="62"/>
      <c r="F367" s="62"/>
    </row>
    <row r="368" spans="1:6" x14ac:dyDescent="0.2">
      <c r="A368" s="27"/>
      <c r="B368" s="62"/>
      <c r="C368" s="62"/>
      <c r="D368" s="62"/>
      <c r="E368" s="62"/>
      <c r="F368" s="62"/>
    </row>
    <row r="369" spans="1:6" x14ac:dyDescent="0.2">
      <c r="A369" s="27"/>
      <c r="B369" s="62"/>
      <c r="C369" s="62"/>
      <c r="D369" s="62"/>
      <c r="E369" s="62"/>
      <c r="F369" s="62"/>
    </row>
    <row r="370" spans="1:6" x14ac:dyDescent="0.2">
      <c r="A370" s="27"/>
      <c r="B370" s="62"/>
      <c r="C370" s="62"/>
      <c r="D370" s="62"/>
      <c r="E370" s="62"/>
      <c r="F370" s="62"/>
    </row>
    <row r="371" spans="1:6" x14ac:dyDescent="0.2">
      <c r="A371" s="27"/>
      <c r="B371" s="62"/>
      <c r="C371" s="62"/>
      <c r="D371" s="62"/>
      <c r="E371" s="62"/>
      <c r="F371" s="62"/>
    </row>
    <row r="372" spans="1:6" x14ac:dyDescent="0.2">
      <c r="A372" s="27"/>
      <c r="B372" s="62"/>
      <c r="C372" s="62"/>
      <c r="D372" s="62"/>
      <c r="E372" s="62"/>
      <c r="F372" s="62"/>
    </row>
    <row r="373" spans="1:6" x14ac:dyDescent="0.2">
      <c r="A373" s="27"/>
      <c r="B373" s="62"/>
      <c r="C373" s="62"/>
      <c r="D373" s="62"/>
      <c r="E373" s="62"/>
      <c r="F373" s="62"/>
    </row>
    <row r="374" spans="1:6" x14ac:dyDescent="0.2">
      <c r="A374" s="27"/>
      <c r="B374" s="62"/>
      <c r="C374" s="62"/>
      <c r="D374" s="62"/>
      <c r="E374" s="62"/>
      <c r="F374" s="62"/>
    </row>
    <row r="375" spans="1:6" x14ac:dyDescent="0.2">
      <c r="A375" s="27"/>
      <c r="B375" s="62"/>
      <c r="C375" s="62"/>
      <c r="D375" s="62"/>
      <c r="E375" s="62"/>
      <c r="F375" s="62"/>
    </row>
    <row r="376" spans="1:6" x14ac:dyDescent="0.2">
      <c r="A376" s="27"/>
      <c r="B376" s="62"/>
      <c r="C376" s="62"/>
      <c r="D376" s="62"/>
      <c r="E376" s="62"/>
      <c r="F376" s="62"/>
    </row>
    <row r="377" spans="1:6" x14ac:dyDescent="0.2">
      <c r="A377" s="27"/>
      <c r="B377" s="62"/>
      <c r="C377" s="62"/>
      <c r="D377" s="62"/>
      <c r="E377" s="62"/>
      <c r="F377" s="62"/>
    </row>
    <row r="378" spans="1:6" x14ac:dyDescent="0.2">
      <c r="A378" s="27"/>
      <c r="B378" s="62"/>
      <c r="C378" s="62"/>
      <c r="D378" s="62"/>
      <c r="E378" s="62"/>
      <c r="F378" s="62"/>
    </row>
    <row r="379" spans="1:6" x14ac:dyDescent="0.2">
      <c r="A379" s="27"/>
      <c r="B379" s="62"/>
      <c r="C379" s="62"/>
      <c r="D379" s="62"/>
      <c r="E379" s="62"/>
      <c r="F379" s="62"/>
    </row>
    <row r="380" spans="1:6" x14ac:dyDescent="0.2">
      <c r="A380" s="27"/>
      <c r="B380" s="62"/>
      <c r="C380" s="62"/>
      <c r="D380" s="62"/>
      <c r="E380" s="62"/>
      <c r="F380" s="62"/>
    </row>
    <row r="381" spans="1:6" x14ac:dyDescent="0.2">
      <c r="A381" s="27"/>
      <c r="B381" s="62"/>
      <c r="C381" s="62"/>
      <c r="D381" s="62"/>
      <c r="E381" s="62"/>
      <c r="F381" s="62"/>
    </row>
    <row r="382" spans="1:6" x14ac:dyDescent="0.2">
      <c r="A382" s="27"/>
      <c r="B382" s="62"/>
      <c r="C382" s="62"/>
      <c r="D382" s="62"/>
      <c r="E382" s="62"/>
      <c r="F382" s="62"/>
    </row>
    <row r="383" spans="1:6" x14ac:dyDescent="0.2">
      <c r="A383" s="27"/>
      <c r="B383" s="62"/>
      <c r="C383" s="62"/>
      <c r="D383" s="62"/>
      <c r="E383" s="62"/>
      <c r="F383" s="62"/>
    </row>
    <row r="384" spans="1:6" x14ac:dyDescent="0.2">
      <c r="A384" s="27"/>
      <c r="B384" s="62"/>
      <c r="C384" s="62"/>
      <c r="D384" s="62"/>
      <c r="E384" s="62"/>
      <c r="F384" s="62"/>
    </row>
    <row r="385" spans="1:6" x14ac:dyDescent="0.2">
      <c r="A385" s="27"/>
      <c r="B385" s="62"/>
      <c r="C385" s="62"/>
      <c r="D385" s="62"/>
      <c r="E385" s="62"/>
      <c r="F385" s="62"/>
    </row>
    <row r="386" spans="1:6" x14ac:dyDescent="0.2">
      <c r="A386" s="27"/>
      <c r="B386" s="62"/>
      <c r="C386" s="62"/>
      <c r="D386" s="62"/>
      <c r="E386" s="62"/>
      <c r="F386" s="62"/>
    </row>
    <row r="387" spans="1:6" x14ac:dyDescent="0.2">
      <c r="A387" s="27"/>
      <c r="B387" s="62"/>
      <c r="C387" s="62"/>
      <c r="D387" s="62"/>
      <c r="E387" s="62"/>
      <c r="F387" s="62"/>
    </row>
    <row r="388" spans="1:6" x14ac:dyDescent="0.2">
      <c r="A388" s="27"/>
      <c r="B388" s="62"/>
      <c r="C388" s="62"/>
      <c r="D388" s="62"/>
      <c r="E388" s="62"/>
      <c r="F388" s="62"/>
    </row>
    <row r="389" spans="1:6" x14ac:dyDescent="0.2">
      <c r="A389" s="27"/>
      <c r="B389" s="62"/>
      <c r="C389" s="62"/>
      <c r="D389" s="62"/>
      <c r="E389" s="62"/>
      <c r="F389" s="62"/>
    </row>
    <row r="390" spans="1:6" x14ac:dyDescent="0.2">
      <c r="A390" s="27"/>
      <c r="B390" s="62"/>
      <c r="C390" s="62"/>
      <c r="D390" s="62"/>
      <c r="E390" s="62"/>
      <c r="F390" s="62"/>
    </row>
    <row r="391" spans="1:6" x14ac:dyDescent="0.2">
      <c r="A391" s="27"/>
      <c r="B391" s="62"/>
      <c r="C391" s="62"/>
      <c r="D391" s="62"/>
      <c r="E391" s="62"/>
      <c r="F391" s="62"/>
    </row>
    <row r="392" spans="1:6" x14ac:dyDescent="0.2">
      <c r="A392" s="27"/>
      <c r="B392" s="62"/>
      <c r="C392" s="62"/>
      <c r="D392" s="62"/>
      <c r="E392" s="62"/>
      <c r="F392" s="62"/>
    </row>
    <row r="393" spans="1:6" x14ac:dyDescent="0.2">
      <c r="A393" s="27"/>
      <c r="B393" s="62"/>
      <c r="C393" s="62"/>
      <c r="D393" s="62"/>
      <c r="E393" s="62"/>
      <c r="F393" s="62"/>
    </row>
    <row r="394" spans="1:6" x14ac:dyDescent="0.2">
      <c r="A394" s="27"/>
      <c r="B394" s="62"/>
      <c r="C394" s="62"/>
      <c r="D394" s="62"/>
      <c r="E394" s="62"/>
      <c r="F394" s="62"/>
    </row>
    <row r="395" spans="1:6" x14ac:dyDescent="0.2">
      <c r="A395" s="27"/>
      <c r="B395" s="62"/>
      <c r="C395" s="62"/>
      <c r="D395" s="62"/>
      <c r="E395" s="62"/>
      <c r="F395" s="62"/>
    </row>
    <row r="396" spans="1:6" x14ac:dyDescent="0.2">
      <c r="A396" s="27"/>
      <c r="B396" s="62"/>
      <c r="C396" s="62"/>
      <c r="D396" s="62"/>
      <c r="E396" s="62"/>
      <c r="F396" s="62"/>
    </row>
    <row r="397" spans="1:6" x14ac:dyDescent="0.2">
      <c r="A397" s="27"/>
      <c r="B397" s="62"/>
      <c r="C397" s="62"/>
      <c r="D397" s="62"/>
      <c r="E397" s="62"/>
      <c r="F397" s="62"/>
    </row>
    <row r="398" spans="1:6" x14ac:dyDescent="0.2">
      <c r="A398" s="27"/>
      <c r="B398" s="62"/>
      <c r="C398" s="62"/>
      <c r="D398" s="62"/>
      <c r="E398" s="62"/>
      <c r="F398" s="62"/>
    </row>
    <row r="399" spans="1:6" x14ac:dyDescent="0.2">
      <c r="A399" s="27"/>
      <c r="B399" s="62"/>
      <c r="C399" s="62"/>
      <c r="D399" s="62"/>
      <c r="E399" s="62"/>
      <c r="F399" s="62"/>
    </row>
    <row r="400" spans="1:6" x14ac:dyDescent="0.2">
      <c r="A400" s="27"/>
      <c r="B400" s="62"/>
      <c r="C400" s="62"/>
      <c r="D400" s="62"/>
      <c r="E400" s="62"/>
      <c r="F400" s="62"/>
    </row>
    <row r="401" spans="1:6" x14ac:dyDescent="0.2">
      <c r="A401" s="27"/>
      <c r="B401" s="62"/>
      <c r="C401" s="62"/>
      <c r="D401" s="62"/>
      <c r="E401" s="62"/>
      <c r="F401" s="62"/>
    </row>
    <row r="402" spans="1:6" x14ac:dyDescent="0.2">
      <c r="A402" s="27"/>
      <c r="B402" s="62"/>
      <c r="C402" s="62"/>
      <c r="D402" s="62"/>
      <c r="E402" s="62"/>
      <c r="F402" s="62"/>
    </row>
    <row r="403" spans="1:6" x14ac:dyDescent="0.2">
      <c r="A403" s="27"/>
      <c r="B403" s="62"/>
      <c r="C403" s="62"/>
      <c r="D403" s="62"/>
      <c r="E403" s="62"/>
      <c r="F403" s="62"/>
    </row>
    <row r="404" spans="1:6" x14ac:dyDescent="0.2">
      <c r="A404" s="27"/>
      <c r="B404" s="62"/>
      <c r="C404" s="62"/>
      <c r="D404" s="62"/>
      <c r="E404" s="62"/>
      <c r="F404" s="62"/>
    </row>
    <row r="405" spans="1:6" x14ac:dyDescent="0.2">
      <c r="A405" s="27"/>
      <c r="B405" s="62"/>
      <c r="C405" s="62"/>
      <c r="D405" s="62"/>
      <c r="E405" s="62"/>
      <c r="F405" s="62"/>
    </row>
    <row r="406" spans="1:6" x14ac:dyDescent="0.2">
      <c r="A406" s="27"/>
      <c r="B406" s="62"/>
      <c r="C406" s="62"/>
      <c r="D406" s="62"/>
      <c r="E406" s="62"/>
      <c r="F406" s="62"/>
    </row>
    <row r="407" spans="1:6" x14ac:dyDescent="0.2">
      <c r="A407" s="27"/>
      <c r="B407" s="62"/>
      <c r="C407" s="62"/>
      <c r="D407" s="62"/>
      <c r="E407" s="62"/>
      <c r="F407" s="62"/>
    </row>
    <row r="408" spans="1:6" x14ac:dyDescent="0.2">
      <c r="A408" s="27"/>
      <c r="B408" s="62"/>
      <c r="C408" s="62"/>
      <c r="D408" s="62"/>
      <c r="E408" s="62"/>
      <c r="F408" s="62"/>
    </row>
    <row r="409" spans="1:6" x14ac:dyDescent="0.2">
      <c r="A409" s="27"/>
      <c r="B409" s="62"/>
      <c r="C409" s="62"/>
      <c r="D409" s="62"/>
      <c r="E409" s="62"/>
      <c r="F409" s="62"/>
    </row>
    <row r="410" spans="1:6" x14ac:dyDescent="0.2">
      <c r="A410" s="27"/>
      <c r="B410" s="62"/>
      <c r="C410" s="62"/>
      <c r="D410" s="62"/>
      <c r="E410" s="62"/>
      <c r="F410" s="62"/>
    </row>
    <row r="411" spans="1:6" x14ac:dyDescent="0.2">
      <c r="A411" s="27"/>
      <c r="B411" s="62"/>
      <c r="C411" s="62"/>
      <c r="D411" s="62"/>
      <c r="E411" s="62"/>
      <c r="F411" s="62"/>
    </row>
    <row r="412" spans="1:6" x14ac:dyDescent="0.2">
      <c r="A412" s="27"/>
      <c r="B412" s="62"/>
      <c r="C412" s="62"/>
      <c r="D412" s="62"/>
      <c r="E412" s="62"/>
      <c r="F412" s="62"/>
    </row>
    <row r="413" spans="1:6" x14ac:dyDescent="0.2">
      <c r="A413" s="27"/>
      <c r="B413" s="62"/>
      <c r="C413" s="62"/>
      <c r="D413" s="62"/>
      <c r="E413" s="62"/>
      <c r="F413" s="62"/>
    </row>
    <row r="414" spans="1:6" x14ac:dyDescent="0.2">
      <c r="A414" s="27"/>
      <c r="B414" s="62"/>
      <c r="C414" s="62"/>
      <c r="D414" s="62"/>
      <c r="E414" s="62"/>
      <c r="F414" s="62"/>
    </row>
    <row r="415" spans="1:6" x14ac:dyDescent="0.2">
      <c r="A415" s="27"/>
      <c r="B415" s="62"/>
      <c r="C415" s="62"/>
      <c r="D415" s="62"/>
      <c r="E415" s="62"/>
      <c r="F415" s="62"/>
    </row>
    <row r="416" spans="1:6" x14ac:dyDescent="0.2">
      <c r="A416" s="27"/>
      <c r="B416" s="62"/>
      <c r="C416" s="62"/>
      <c r="D416" s="62"/>
      <c r="E416" s="62"/>
      <c r="F416" s="62"/>
    </row>
    <row r="417" spans="1:6" x14ac:dyDescent="0.2">
      <c r="A417" s="27"/>
      <c r="B417" s="62"/>
      <c r="C417" s="62"/>
      <c r="D417" s="62"/>
      <c r="E417" s="62"/>
      <c r="F417" s="62"/>
    </row>
    <row r="418" spans="1:6" x14ac:dyDescent="0.2">
      <c r="A418" s="27"/>
      <c r="B418" s="62"/>
      <c r="C418" s="62"/>
      <c r="D418" s="62"/>
      <c r="E418" s="62"/>
      <c r="F418" s="62"/>
    </row>
    <row r="419" spans="1:6" x14ac:dyDescent="0.2">
      <c r="A419" s="27"/>
      <c r="B419" s="62"/>
      <c r="C419" s="62"/>
      <c r="D419" s="62"/>
      <c r="E419" s="62"/>
      <c r="F419" s="62"/>
    </row>
    <row r="420" spans="1:6" x14ac:dyDescent="0.2">
      <c r="A420" s="27"/>
      <c r="B420" s="62"/>
      <c r="C420" s="62"/>
      <c r="D420" s="62"/>
      <c r="E420" s="62"/>
      <c r="F420" s="62"/>
    </row>
    <row r="421" spans="1:6" x14ac:dyDescent="0.2">
      <c r="A421" s="27"/>
      <c r="B421" s="62"/>
      <c r="C421" s="62"/>
      <c r="D421" s="62"/>
      <c r="E421" s="62"/>
      <c r="F421" s="62"/>
    </row>
    <row r="422" spans="1:6" x14ac:dyDescent="0.2">
      <c r="A422" s="27"/>
      <c r="B422" s="62"/>
      <c r="C422" s="62"/>
      <c r="D422" s="62"/>
      <c r="E422" s="62"/>
      <c r="F422" s="62"/>
    </row>
    <row r="423" spans="1:6" x14ac:dyDescent="0.2">
      <c r="A423" s="27"/>
      <c r="B423" s="62"/>
      <c r="C423" s="62"/>
      <c r="D423" s="62"/>
      <c r="E423" s="62"/>
      <c r="F423" s="62"/>
    </row>
    <row r="424" spans="1:6" x14ac:dyDescent="0.2">
      <c r="A424" s="27"/>
      <c r="B424" s="62"/>
      <c r="C424" s="62"/>
      <c r="D424" s="62"/>
      <c r="E424" s="62"/>
      <c r="F424" s="62"/>
    </row>
    <row r="425" spans="1:6" x14ac:dyDescent="0.2">
      <c r="A425" s="27"/>
      <c r="B425" s="62"/>
      <c r="C425" s="62"/>
      <c r="D425" s="62"/>
      <c r="E425" s="62"/>
      <c r="F425" s="62"/>
    </row>
    <row r="426" spans="1:6" x14ac:dyDescent="0.2">
      <c r="A426" s="27"/>
      <c r="B426" s="62"/>
      <c r="C426" s="62"/>
      <c r="D426" s="62"/>
      <c r="E426" s="62"/>
      <c r="F426" s="62"/>
    </row>
    <row r="427" spans="1:6" x14ac:dyDescent="0.2">
      <c r="A427" s="27"/>
      <c r="B427" s="62"/>
      <c r="C427" s="62"/>
      <c r="D427" s="62"/>
      <c r="E427" s="62"/>
      <c r="F427" s="62"/>
    </row>
    <row r="428" spans="1:6" x14ac:dyDescent="0.2">
      <c r="A428" s="27"/>
      <c r="B428" s="62"/>
      <c r="C428" s="62"/>
      <c r="D428" s="62"/>
      <c r="E428" s="62"/>
      <c r="F428" s="62"/>
    </row>
    <row r="429" spans="1:6" x14ac:dyDescent="0.2">
      <c r="A429" s="27"/>
      <c r="B429" s="62"/>
      <c r="C429" s="62"/>
      <c r="D429" s="62"/>
      <c r="E429" s="62"/>
      <c r="F429" s="62"/>
    </row>
    <row r="430" spans="1:6" x14ac:dyDescent="0.2">
      <c r="A430" s="27"/>
      <c r="B430" s="62"/>
      <c r="C430" s="62"/>
      <c r="D430" s="62"/>
      <c r="E430" s="62"/>
      <c r="F430" s="62"/>
    </row>
    <row r="431" spans="1:6" x14ac:dyDescent="0.2">
      <c r="A431" s="27"/>
      <c r="B431" s="62"/>
      <c r="C431" s="62"/>
      <c r="D431" s="62"/>
      <c r="E431" s="62"/>
      <c r="F431" s="62"/>
    </row>
    <row r="432" spans="1:6" x14ac:dyDescent="0.2">
      <c r="A432" s="27"/>
      <c r="B432" s="62"/>
      <c r="C432" s="62"/>
      <c r="D432" s="62"/>
      <c r="E432" s="62"/>
      <c r="F432" s="62"/>
    </row>
    <row r="433" spans="1:6" x14ac:dyDescent="0.2">
      <c r="A433" s="27"/>
      <c r="B433" s="62"/>
      <c r="C433" s="62"/>
      <c r="D433" s="62"/>
      <c r="E433" s="62"/>
      <c r="F433" s="62"/>
    </row>
    <row r="434" spans="1:6" x14ac:dyDescent="0.2">
      <c r="A434" s="27"/>
      <c r="B434" s="62"/>
      <c r="C434" s="62"/>
      <c r="D434" s="62"/>
      <c r="E434" s="62"/>
      <c r="F434" s="62"/>
    </row>
    <row r="435" spans="1:6" x14ac:dyDescent="0.2">
      <c r="A435" s="27"/>
      <c r="B435" s="62"/>
      <c r="C435" s="62"/>
      <c r="D435" s="62"/>
      <c r="E435" s="62"/>
      <c r="F435" s="62"/>
    </row>
    <row r="436" spans="1:6" x14ac:dyDescent="0.2">
      <c r="A436" s="27"/>
      <c r="B436" s="62"/>
      <c r="C436" s="62"/>
      <c r="D436" s="62"/>
      <c r="E436" s="62"/>
      <c r="F436" s="62"/>
    </row>
    <row r="437" spans="1:6" x14ac:dyDescent="0.2">
      <c r="A437" s="27"/>
      <c r="B437" s="62"/>
      <c r="C437" s="62"/>
      <c r="D437" s="62"/>
      <c r="E437" s="62"/>
      <c r="F437" s="62"/>
    </row>
    <row r="438" spans="1:6" x14ac:dyDescent="0.2">
      <c r="A438" s="27"/>
      <c r="B438" s="62"/>
      <c r="C438" s="62"/>
      <c r="D438" s="62"/>
      <c r="E438" s="62"/>
      <c r="F438" s="62"/>
    </row>
    <row r="439" spans="1:6" x14ac:dyDescent="0.2">
      <c r="A439" s="27"/>
      <c r="B439" s="62"/>
      <c r="C439" s="62"/>
      <c r="D439" s="62"/>
      <c r="E439" s="62"/>
      <c r="F439" s="62"/>
    </row>
    <row r="440" spans="1:6" x14ac:dyDescent="0.2">
      <c r="A440" s="27"/>
      <c r="B440" s="62"/>
      <c r="C440" s="62"/>
      <c r="D440" s="62"/>
      <c r="E440" s="62"/>
      <c r="F440" s="62"/>
    </row>
    <row r="441" spans="1:6" x14ac:dyDescent="0.2">
      <c r="A441" s="27"/>
      <c r="B441" s="62"/>
      <c r="C441" s="62"/>
      <c r="D441" s="62"/>
      <c r="E441" s="62"/>
      <c r="F441" s="62"/>
    </row>
    <row r="442" spans="1:6" x14ac:dyDescent="0.2">
      <c r="A442" s="27"/>
      <c r="B442" s="62"/>
      <c r="C442" s="62"/>
      <c r="D442" s="62"/>
      <c r="E442" s="62"/>
      <c r="F442" s="62"/>
    </row>
    <row r="443" spans="1:6" x14ac:dyDescent="0.2">
      <c r="A443" s="27"/>
      <c r="B443" s="62"/>
      <c r="C443" s="62"/>
      <c r="D443" s="62"/>
      <c r="E443" s="62"/>
      <c r="F443" s="62"/>
    </row>
    <row r="444" spans="1:6" x14ac:dyDescent="0.2">
      <c r="A444" s="27"/>
      <c r="B444" s="62"/>
      <c r="C444" s="62"/>
      <c r="D444" s="62"/>
      <c r="E444" s="62"/>
      <c r="F444" s="62"/>
    </row>
    <row r="445" spans="1:6" x14ac:dyDescent="0.2">
      <c r="A445" s="27"/>
      <c r="B445" s="62"/>
      <c r="C445" s="62"/>
      <c r="D445" s="62"/>
      <c r="E445" s="62"/>
      <c r="F445" s="62"/>
    </row>
    <row r="446" spans="1:6" x14ac:dyDescent="0.2">
      <c r="A446" s="27"/>
      <c r="B446" s="62"/>
      <c r="C446" s="62"/>
      <c r="D446" s="62"/>
      <c r="E446" s="62"/>
      <c r="F446" s="62"/>
    </row>
    <row r="447" spans="1:6" x14ac:dyDescent="0.2">
      <c r="A447" s="27"/>
      <c r="B447" s="62"/>
      <c r="C447" s="62"/>
      <c r="D447" s="62"/>
      <c r="E447" s="62"/>
      <c r="F447" s="62"/>
    </row>
    <row r="448" spans="1:6" x14ac:dyDescent="0.2">
      <c r="A448" s="27"/>
      <c r="B448" s="62"/>
      <c r="C448" s="62"/>
      <c r="D448" s="62"/>
      <c r="E448" s="62"/>
      <c r="F448" s="62"/>
    </row>
    <row r="449" spans="1:6" x14ac:dyDescent="0.2">
      <c r="A449" s="27"/>
      <c r="B449" s="62"/>
      <c r="C449" s="62"/>
      <c r="D449" s="62"/>
      <c r="E449" s="62"/>
      <c r="F449" s="62"/>
    </row>
    <row r="450" spans="1:6" x14ac:dyDescent="0.2">
      <c r="A450" s="27"/>
      <c r="B450" s="62"/>
      <c r="C450" s="62"/>
      <c r="D450" s="62"/>
      <c r="E450" s="62"/>
      <c r="F450" s="62"/>
    </row>
    <row r="451" spans="1:6" x14ac:dyDescent="0.2">
      <c r="A451" s="27"/>
      <c r="B451" s="62"/>
      <c r="C451" s="62"/>
      <c r="D451" s="62"/>
      <c r="E451" s="62"/>
      <c r="F451" s="62"/>
    </row>
    <row r="452" spans="1:6" x14ac:dyDescent="0.2">
      <c r="A452" s="27"/>
      <c r="B452" s="62"/>
      <c r="C452" s="62"/>
      <c r="D452" s="62"/>
      <c r="E452" s="62"/>
      <c r="F452" s="62"/>
    </row>
    <row r="453" spans="1:6" x14ac:dyDescent="0.2">
      <c r="A453" s="27"/>
      <c r="B453" s="62"/>
      <c r="C453" s="62"/>
      <c r="D453" s="62"/>
      <c r="E453" s="62"/>
      <c r="F453" s="62"/>
    </row>
    <row r="454" spans="1:6" x14ac:dyDescent="0.2">
      <c r="A454" s="27"/>
      <c r="B454" s="62"/>
      <c r="C454" s="62"/>
      <c r="D454" s="62"/>
      <c r="E454" s="62"/>
      <c r="F454" s="62"/>
    </row>
    <row r="455" spans="1:6" x14ac:dyDescent="0.2">
      <c r="A455" s="27"/>
      <c r="B455" s="62"/>
      <c r="C455" s="62"/>
      <c r="D455" s="62"/>
      <c r="E455" s="62"/>
      <c r="F455" s="62"/>
    </row>
    <row r="456" spans="1:6" x14ac:dyDescent="0.2">
      <c r="A456" s="27"/>
      <c r="B456" s="62"/>
      <c r="C456" s="62"/>
      <c r="D456" s="62"/>
      <c r="E456" s="62"/>
      <c r="F456" s="62"/>
    </row>
    <row r="457" spans="1:6" x14ac:dyDescent="0.2">
      <c r="A457" s="27"/>
      <c r="B457" s="62"/>
      <c r="C457" s="62"/>
      <c r="D457" s="62"/>
      <c r="E457" s="62"/>
      <c r="F457" s="62"/>
    </row>
    <row r="458" spans="1:6" x14ac:dyDescent="0.2">
      <c r="A458" s="27"/>
      <c r="B458" s="62"/>
      <c r="C458" s="62"/>
      <c r="D458" s="62"/>
      <c r="E458" s="62"/>
      <c r="F458" s="62"/>
    </row>
    <row r="459" spans="1:6" x14ac:dyDescent="0.2">
      <c r="A459" s="27"/>
      <c r="B459" s="62"/>
      <c r="C459" s="62"/>
      <c r="D459" s="62"/>
      <c r="E459" s="62"/>
      <c r="F459" s="62"/>
    </row>
    <row r="460" spans="1:6" x14ac:dyDescent="0.2">
      <c r="A460" s="27"/>
      <c r="B460" s="62"/>
      <c r="C460" s="62"/>
      <c r="D460" s="62"/>
      <c r="E460" s="62"/>
      <c r="F460" s="62"/>
    </row>
    <row r="461" spans="1:6" x14ac:dyDescent="0.2">
      <c r="A461" s="27"/>
      <c r="B461" s="62"/>
      <c r="C461" s="62"/>
      <c r="D461" s="62"/>
      <c r="E461" s="62"/>
      <c r="F461" s="62"/>
    </row>
    <row r="462" spans="1:6" x14ac:dyDescent="0.2">
      <c r="A462" s="27"/>
      <c r="B462" s="62"/>
      <c r="C462" s="62"/>
      <c r="D462" s="62"/>
      <c r="E462" s="62"/>
      <c r="F462" s="62"/>
    </row>
    <row r="463" spans="1:6" x14ac:dyDescent="0.2">
      <c r="A463" s="27"/>
      <c r="B463" s="62"/>
      <c r="C463" s="62"/>
      <c r="D463" s="62"/>
      <c r="E463" s="62"/>
      <c r="F463" s="62"/>
    </row>
    <row r="464" spans="1:6" x14ac:dyDescent="0.2">
      <c r="A464" s="27"/>
      <c r="B464" s="62"/>
      <c r="C464" s="62"/>
      <c r="D464" s="62"/>
      <c r="E464" s="62"/>
      <c r="F464" s="62"/>
    </row>
    <row r="465" spans="1:6" x14ac:dyDescent="0.2">
      <c r="A465" s="27"/>
      <c r="B465" s="62"/>
      <c r="C465" s="62"/>
      <c r="D465" s="62"/>
      <c r="E465" s="62"/>
      <c r="F465" s="62"/>
    </row>
    <row r="466" spans="1:6" x14ac:dyDescent="0.2">
      <c r="A466" s="27"/>
      <c r="B466" s="62"/>
      <c r="C466" s="62"/>
      <c r="D466" s="62"/>
      <c r="E466" s="62"/>
      <c r="F466" s="62"/>
    </row>
    <row r="467" spans="1:6" x14ac:dyDescent="0.2">
      <c r="A467" s="27"/>
      <c r="B467" s="62"/>
      <c r="C467" s="62"/>
      <c r="D467" s="62"/>
      <c r="E467" s="62"/>
      <c r="F467" s="62"/>
    </row>
    <row r="468" spans="1:6" x14ac:dyDescent="0.2">
      <c r="A468" s="27"/>
      <c r="B468" s="62"/>
      <c r="C468" s="62"/>
      <c r="D468" s="62"/>
      <c r="E468" s="62"/>
      <c r="F468" s="62"/>
    </row>
    <row r="469" spans="1:6" x14ac:dyDescent="0.2">
      <c r="A469" s="27"/>
      <c r="B469" s="62"/>
      <c r="C469" s="62"/>
      <c r="D469" s="62"/>
      <c r="E469" s="62"/>
      <c r="F469" s="62"/>
    </row>
    <row r="470" spans="1:6" x14ac:dyDescent="0.2">
      <c r="A470" s="27"/>
      <c r="B470" s="62"/>
      <c r="C470" s="62"/>
      <c r="D470" s="62"/>
      <c r="E470" s="62"/>
      <c r="F470" s="62"/>
    </row>
    <row r="471" spans="1:6" x14ac:dyDescent="0.2">
      <c r="A471" s="27"/>
      <c r="B471" s="62"/>
      <c r="C471" s="62"/>
      <c r="D471" s="62"/>
      <c r="E471" s="62"/>
      <c r="F471" s="62"/>
    </row>
    <row r="472" spans="1:6" x14ac:dyDescent="0.2">
      <c r="A472" s="27"/>
      <c r="B472" s="62"/>
      <c r="C472" s="62"/>
      <c r="D472" s="62"/>
      <c r="E472" s="62"/>
      <c r="F472" s="62"/>
    </row>
    <row r="473" spans="1:6" x14ac:dyDescent="0.2">
      <c r="A473" s="27"/>
      <c r="B473" s="62"/>
      <c r="C473" s="62"/>
      <c r="D473" s="62"/>
      <c r="E473" s="62"/>
      <c r="F473" s="62"/>
    </row>
    <row r="474" spans="1:6" x14ac:dyDescent="0.2">
      <c r="A474" s="27"/>
      <c r="B474" s="62"/>
      <c r="C474" s="62"/>
      <c r="D474" s="62"/>
      <c r="E474" s="62"/>
      <c r="F474" s="62"/>
    </row>
    <row r="475" spans="1:6" x14ac:dyDescent="0.2">
      <c r="A475" s="27"/>
      <c r="B475" s="62"/>
      <c r="C475" s="62"/>
      <c r="D475" s="62"/>
      <c r="E475" s="62"/>
      <c r="F475" s="62"/>
    </row>
    <row r="476" spans="1:6" x14ac:dyDescent="0.2">
      <c r="A476" s="27"/>
      <c r="B476" s="62"/>
      <c r="C476" s="62"/>
      <c r="D476" s="62"/>
      <c r="E476" s="62"/>
      <c r="F476" s="62"/>
    </row>
    <row r="477" spans="1:6" x14ac:dyDescent="0.2">
      <c r="A477" s="27"/>
      <c r="B477" s="62"/>
      <c r="C477" s="62"/>
      <c r="D477" s="62"/>
      <c r="E477" s="62"/>
      <c r="F477" s="62"/>
    </row>
    <row r="478" spans="1:6" x14ac:dyDescent="0.2">
      <c r="A478" s="27"/>
      <c r="B478" s="62"/>
      <c r="C478" s="62"/>
      <c r="D478" s="62"/>
      <c r="E478" s="62"/>
      <c r="F478" s="62"/>
    </row>
    <row r="479" spans="1:6" x14ac:dyDescent="0.2">
      <c r="A479" s="27"/>
      <c r="B479" s="62"/>
      <c r="C479" s="62"/>
      <c r="D479" s="62"/>
      <c r="E479" s="62"/>
      <c r="F479" s="62"/>
    </row>
    <row r="480" spans="1:6" x14ac:dyDescent="0.2">
      <c r="A480" s="27"/>
      <c r="B480" s="62"/>
      <c r="C480" s="62"/>
      <c r="D480" s="62"/>
      <c r="E480" s="62"/>
      <c r="F480" s="62"/>
    </row>
    <row r="481" spans="1:6" x14ac:dyDescent="0.2">
      <c r="A481" s="27"/>
      <c r="B481" s="62"/>
      <c r="C481" s="62"/>
      <c r="D481" s="62"/>
      <c r="E481" s="62"/>
      <c r="F481" s="62"/>
    </row>
    <row r="482" spans="1:6" x14ac:dyDescent="0.2">
      <c r="A482" s="27"/>
      <c r="B482" s="62"/>
      <c r="C482" s="62"/>
      <c r="D482" s="62"/>
      <c r="E482" s="62"/>
      <c r="F482" s="62"/>
    </row>
    <row r="483" spans="1:6" x14ac:dyDescent="0.2">
      <c r="A483" s="27"/>
      <c r="B483" s="62"/>
      <c r="C483" s="62"/>
      <c r="D483" s="62"/>
      <c r="E483" s="62"/>
      <c r="F483" s="62"/>
    </row>
    <row r="484" spans="1:6" x14ac:dyDescent="0.2">
      <c r="A484" s="27"/>
      <c r="B484" s="62"/>
      <c r="C484" s="62"/>
      <c r="D484" s="62"/>
      <c r="E484" s="62"/>
      <c r="F484" s="62"/>
    </row>
    <row r="485" spans="1:6" x14ac:dyDescent="0.2">
      <c r="A485" s="27"/>
      <c r="B485" s="62"/>
      <c r="C485" s="62"/>
      <c r="D485" s="62"/>
      <c r="E485" s="62"/>
      <c r="F485" s="62"/>
    </row>
    <row r="486" spans="1:6" x14ac:dyDescent="0.2">
      <c r="A486" s="27"/>
      <c r="B486" s="62"/>
      <c r="C486" s="62"/>
      <c r="D486" s="62"/>
      <c r="E486" s="62"/>
      <c r="F486" s="62"/>
    </row>
    <row r="487" spans="1:6" x14ac:dyDescent="0.2">
      <c r="A487" s="27"/>
      <c r="B487" s="62"/>
      <c r="C487" s="62"/>
      <c r="D487" s="62"/>
      <c r="E487" s="62"/>
      <c r="F487" s="62"/>
    </row>
    <row r="488" spans="1:6" x14ac:dyDescent="0.2">
      <c r="A488" s="27"/>
      <c r="B488" s="62"/>
      <c r="C488" s="62"/>
      <c r="D488" s="62"/>
      <c r="E488" s="62"/>
      <c r="F488" s="62"/>
    </row>
    <row r="489" spans="1:6" x14ac:dyDescent="0.2">
      <c r="A489" s="27"/>
      <c r="B489" s="62"/>
      <c r="C489" s="62"/>
      <c r="D489" s="62"/>
      <c r="E489" s="62"/>
      <c r="F489" s="62"/>
    </row>
    <row r="490" spans="1:6" x14ac:dyDescent="0.2">
      <c r="A490" s="27"/>
      <c r="B490" s="62"/>
      <c r="C490" s="62"/>
      <c r="D490" s="62"/>
      <c r="E490" s="62"/>
      <c r="F490" s="62"/>
    </row>
    <row r="491" spans="1:6" x14ac:dyDescent="0.2">
      <c r="A491" s="27"/>
      <c r="B491" s="62"/>
      <c r="C491" s="62"/>
      <c r="D491" s="62"/>
      <c r="E491" s="62"/>
      <c r="F491" s="62"/>
    </row>
    <row r="492" spans="1:6" x14ac:dyDescent="0.2">
      <c r="A492" s="27"/>
      <c r="B492" s="62"/>
      <c r="C492" s="62"/>
      <c r="D492" s="62"/>
      <c r="E492" s="62"/>
      <c r="F492" s="62"/>
    </row>
    <row r="493" spans="1:6" x14ac:dyDescent="0.2">
      <c r="A493" s="27"/>
      <c r="B493" s="62"/>
      <c r="C493" s="62"/>
      <c r="D493" s="62"/>
      <c r="E493" s="62"/>
      <c r="F493" s="62"/>
    </row>
    <row r="494" spans="1:6" x14ac:dyDescent="0.2">
      <c r="A494" s="27"/>
      <c r="B494" s="62"/>
      <c r="C494" s="62"/>
      <c r="D494" s="62"/>
      <c r="E494" s="62"/>
      <c r="F494" s="62"/>
    </row>
    <row r="495" spans="1:6" x14ac:dyDescent="0.2">
      <c r="A495" s="27"/>
      <c r="B495" s="62"/>
      <c r="C495" s="62"/>
      <c r="D495" s="62"/>
      <c r="E495" s="62"/>
      <c r="F495" s="62"/>
    </row>
    <row r="496" spans="1:6" x14ac:dyDescent="0.2">
      <c r="A496" s="27"/>
      <c r="B496" s="62"/>
      <c r="C496" s="62"/>
      <c r="D496" s="62"/>
      <c r="E496" s="62"/>
      <c r="F496" s="62"/>
    </row>
    <row r="497" spans="1:6" x14ac:dyDescent="0.2">
      <c r="A497" s="27"/>
      <c r="B497" s="62"/>
      <c r="C497" s="62"/>
      <c r="D497" s="62"/>
      <c r="E497" s="62"/>
      <c r="F497" s="62"/>
    </row>
    <row r="498" spans="1:6" x14ac:dyDescent="0.2">
      <c r="A498" s="27"/>
      <c r="B498" s="62"/>
      <c r="C498" s="62"/>
      <c r="D498" s="62"/>
      <c r="E498" s="62"/>
      <c r="F498" s="62"/>
    </row>
    <row r="499" spans="1:6" x14ac:dyDescent="0.2">
      <c r="A499" s="27"/>
      <c r="B499" s="62"/>
      <c r="C499" s="62"/>
      <c r="D499" s="62"/>
      <c r="E499" s="62"/>
      <c r="F499" s="62"/>
    </row>
    <row r="500" spans="1:6" x14ac:dyDescent="0.2">
      <c r="A500" s="27"/>
      <c r="B500" s="62"/>
      <c r="C500" s="62"/>
      <c r="D500" s="62"/>
      <c r="E500" s="62"/>
      <c r="F500" s="62"/>
    </row>
    <row r="501" spans="1:6" x14ac:dyDescent="0.2">
      <c r="A501" s="27"/>
      <c r="B501" s="62"/>
      <c r="C501" s="62"/>
      <c r="D501" s="62"/>
      <c r="E501" s="62"/>
      <c r="F501" s="62"/>
    </row>
    <row r="502" spans="1:6" x14ac:dyDescent="0.2">
      <c r="A502" s="27"/>
      <c r="B502" s="62"/>
      <c r="C502" s="62"/>
      <c r="D502" s="62"/>
      <c r="E502" s="62"/>
      <c r="F502" s="62"/>
    </row>
    <row r="503" spans="1:6" x14ac:dyDescent="0.2">
      <c r="A503" s="27"/>
      <c r="B503" s="62"/>
      <c r="C503" s="62"/>
      <c r="D503" s="62"/>
      <c r="E503" s="62"/>
      <c r="F503" s="62"/>
    </row>
    <row r="504" spans="1:6" x14ac:dyDescent="0.2">
      <c r="A504" s="27"/>
      <c r="B504" s="62"/>
      <c r="C504" s="62"/>
      <c r="D504" s="62"/>
      <c r="E504" s="62"/>
      <c r="F504" s="62"/>
    </row>
    <row r="505" spans="1:6" x14ac:dyDescent="0.2">
      <c r="A505" s="27"/>
      <c r="B505" s="62"/>
      <c r="C505" s="62"/>
      <c r="D505" s="62"/>
      <c r="E505" s="62"/>
      <c r="F505" s="62"/>
    </row>
    <row r="506" spans="1:6" x14ac:dyDescent="0.2">
      <c r="A506" s="27"/>
      <c r="B506" s="62"/>
      <c r="C506" s="62"/>
      <c r="D506" s="62"/>
      <c r="E506" s="62"/>
      <c r="F506" s="62"/>
    </row>
    <row r="507" spans="1:6" x14ac:dyDescent="0.2">
      <c r="A507" s="27"/>
      <c r="B507" s="62"/>
      <c r="C507" s="62"/>
      <c r="D507" s="62"/>
      <c r="E507" s="62"/>
      <c r="F507" s="62"/>
    </row>
    <row r="508" spans="1:6" x14ac:dyDescent="0.2">
      <c r="A508" s="27"/>
      <c r="B508" s="62"/>
      <c r="C508" s="62"/>
      <c r="D508" s="62"/>
      <c r="E508" s="62"/>
      <c r="F508" s="62"/>
    </row>
    <row r="509" spans="1:6" x14ac:dyDescent="0.2">
      <c r="A509" s="27"/>
      <c r="B509" s="62"/>
      <c r="C509" s="62"/>
      <c r="D509" s="62"/>
      <c r="E509" s="62"/>
      <c r="F509" s="62"/>
    </row>
    <row r="510" spans="1:6" x14ac:dyDescent="0.2">
      <c r="A510" s="27"/>
      <c r="B510" s="62"/>
      <c r="C510" s="62"/>
      <c r="D510" s="62"/>
      <c r="E510" s="62"/>
      <c r="F510" s="62"/>
    </row>
    <row r="511" spans="1:6" x14ac:dyDescent="0.2">
      <c r="A511" s="27"/>
      <c r="B511" s="62"/>
      <c r="C511" s="62"/>
      <c r="D511" s="62"/>
      <c r="E511" s="62"/>
      <c r="F511" s="62"/>
    </row>
    <row r="512" spans="1:6" x14ac:dyDescent="0.2">
      <c r="A512" s="27"/>
      <c r="B512" s="62"/>
      <c r="C512" s="62"/>
      <c r="D512" s="62"/>
      <c r="E512" s="62"/>
      <c r="F512" s="62"/>
    </row>
    <row r="513" spans="1:6" x14ac:dyDescent="0.2">
      <c r="A513" s="27"/>
      <c r="B513" s="62"/>
      <c r="C513" s="62"/>
      <c r="D513" s="62"/>
      <c r="E513" s="62"/>
      <c r="F513" s="62"/>
    </row>
    <row r="514" spans="1:6" x14ac:dyDescent="0.2">
      <c r="A514" s="27"/>
      <c r="B514" s="62"/>
      <c r="C514" s="62"/>
      <c r="D514" s="62"/>
      <c r="E514" s="62"/>
      <c r="F514" s="62"/>
    </row>
    <row r="515" spans="1:6" x14ac:dyDescent="0.2">
      <c r="A515" s="27"/>
      <c r="B515" s="62"/>
      <c r="C515" s="62"/>
      <c r="D515" s="62"/>
      <c r="E515" s="62"/>
      <c r="F515" s="62"/>
    </row>
    <row r="516" spans="1:6" x14ac:dyDescent="0.2">
      <c r="A516" s="27"/>
      <c r="B516" s="62"/>
      <c r="C516" s="62"/>
      <c r="D516" s="62"/>
      <c r="E516" s="62"/>
      <c r="F516" s="62"/>
    </row>
    <row r="517" spans="1:6" x14ac:dyDescent="0.2">
      <c r="A517" s="27"/>
      <c r="B517" s="62"/>
      <c r="C517" s="62"/>
      <c r="D517" s="62"/>
      <c r="E517" s="62"/>
      <c r="F517" s="62"/>
    </row>
    <row r="518" spans="1:6" x14ac:dyDescent="0.2">
      <c r="A518" s="27"/>
      <c r="B518" s="62"/>
      <c r="C518" s="62"/>
      <c r="D518" s="62"/>
      <c r="E518" s="62"/>
      <c r="F518" s="62"/>
    </row>
    <row r="519" spans="1:6" x14ac:dyDescent="0.2">
      <c r="A519" s="27"/>
      <c r="B519" s="62"/>
      <c r="C519" s="62"/>
      <c r="D519" s="62"/>
      <c r="E519" s="62"/>
      <c r="F519" s="62"/>
    </row>
    <row r="520" spans="1:6" x14ac:dyDescent="0.2">
      <c r="A520" s="27"/>
      <c r="B520" s="62"/>
      <c r="C520" s="62"/>
      <c r="D520" s="62"/>
      <c r="E520" s="62"/>
      <c r="F520" s="62"/>
    </row>
    <row r="521" spans="1:6" x14ac:dyDescent="0.2">
      <c r="A521" s="27"/>
      <c r="B521" s="62"/>
      <c r="C521" s="62"/>
      <c r="D521" s="62"/>
      <c r="E521" s="62"/>
      <c r="F521" s="62"/>
    </row>
    <row r="522" spans="1:6" x14ac:dyDescent="0.2">
      <c r="A522" s="27"/>
      <c r="B522" s="62"/>
      <c r="C522" s="62"/>
      <c r="D522" s="62"/>
      <c r="E522" s="62"/>
      <c r="F522" s="62"/>
    </row>
    <row r="523" spans="1:6" x14ac:dyDescent="0.2">
      <c r="A523" s="27"/>
      <c r="B523" s="62"/>
      <c r="C523" s="62"/>
      <c r="D523" s="62"/>
      <c r="E523" s="62"/>
      <c r="F523" s="62"/>
    </row>
    <row r="524" spans="1:6" x14ac:dyDescent="0.2">
      <c r="A524" s="27"/>
      <c r="B524" s="62"/>
      <c r="C524" s="62"/>
      <c r="D524" s="62"/>
      <c r="E524" s="62"/>
      <c r="F524" s="62"/>
    </row>
    <row r="525" spans="1:6" x14ac:dyDescent="0.2">
      <c r="A525" s="27"/>
      <c r="B525" s="62"/>
      <c r="C525" s="62"/>
      <c r="D525" s="62"/>
      <c r="E525" s="62"/>
      <c r="F525" s="62"/>
    </row>
    <row r="526" spans="1:6" x14ac:dyDescent="0.2">
      <c r="A526" s="27"/>
      <c r="B526" s="62"/>
      <c r="C526" s="62"/>
      <c r="D526" s="62"/>
      <c r="E526" s="62"/>
      <c r="F526" s="62"/>
    </row>
    <row r="527" spans="1:6" x14ac:dyDescent="0.2">
      <c r="A527" s="27"/>
      <c r="B527" s="62"/>
      <c r="C527" s="62"/>
      <c r="D527" s="62"/>
      <c r="E527" s="62"/>
      <c r="F527" s="62"/>
    </row>
    <row r="528" spans="1:6" x14ac:dyDescent="0.2">
      <c r="A528" s="27"/>
      <c r="B528" s="62"/>
      <c r="C528" s="62"/>
      <c r="D528" s="62"/>
      <c r="E528" s="62"/>
      <c r="F528" s="62"/>
    </row>
    <row r="529" spans="1:6" x14ac:dyDescent="0.2">
      <c r="A529" s="27"/>
      <c r="B529" s="62"/>
      <c r="C529" s="62"/>
      <c r="D529" s="62"/>
      <c r="E529" s="62"/>
      <c r="F529" s="62"/>
    </row>
    <row r="530" spans="1:6" x14ac:dyDescent="0.2">
      <c r="A530" s="27"/>
      <c r="B530" s="62"/>
      <c r="C530" s="62"/>
      <c r="D530" s="62"/>
      <c r="E530" s="62"/>
      <c r="F530" s="62"/>
    </row>
    <row r="531" spans="1:6" x14ac:dyDescent="0.2">
      <c r="A531" s="27"/>
      <c r="B531" s="62"/>
      <c r="C531" s="62"/>
      <c r="D531" s="62"/>
      <c r="E531" s="62"/>
      <c r="F531" s="62"/>
    </row>
    <row r="532" spans="1:6" x14ac:dyDescent="0.2">
      <c r="A532" s="27"/>
      <c r="B532" s="62"/>
      <c r="C532" s="62"/>
      <c r="D532" s="62"/>
      <c r="E532" s="62"/>
      <c r="F532" s="62"/>
    </row>
    <row r="533" spans="1:6" x14ac:dyDescent="0.2">
      <c r="A533" s="27"/>
      <c r="B533" s="62"/>
      <c r="C533" s="62"/>
      <c r="D533" s="62"/>
      <c r="E533" s="62"/>
      <c r="F533" s="62"/>
    </row>
    <row r="534" spans="1:6" x14ac:dyDescent="0.2">
      <c r="A534" s="27"/>
      <c r="B534" s="62"/>
      <c r="C534" s="62"/>
      <c r="D534" s="62"/>
      <c r="E534" s="62"/>
      <c r="F534" s="62"/>
    </row>
    <row r="535" spans="1:6" x14ac:dyDescent="0.2">
      <c r="A535" s="27"/>
      <c r="B535" s="62"/>
      <c r="C535" s="62"/>
      <c r="D535" s="62"/>
      <c r="E535" s="62"/>
      <c r="F535" s="62"/>
    </row>
    <row r="536" spans="1:6" x14ac:dyDescent="0.2">
      <c r="A536" s="27"/>
      <c r="B536" s="62"/>
      <c r="C536" s="62"/>
      <c r="D536" s="62"/>
      <c r="E536" s="62"/>
      <c r="F536" s="62"/>
    </row>
    <row r="537" spans="1:6" x14ac:dyDescent="0.2">
      <c r="A537" s="27"/>
      <c r="B537" s="62"/>
      <c r="C537" s="62"/>
      <c r="D537" s="62"/>
      <c r="E537" s="62"/>
      <c r="F537" s="62"/>
    </row>
    <row r="538" spans="1:6" x14ac:dyDescent="0.2">
      <c r="A538" s="27"/>
      <c r="B538" s="62"/>
      <c r="C538" s="62"/>
      <c r="D538" s="62"/>
      <c r="E538" s="62"/>
      <c r="F538" s="62"/>
    </row>
    <row r="539" spans="1:6" x14ac:dyDescent="0.2">
      <c r="A539" s="27"/>
      <c r="B539" s="62"/>
      <c r="C539" s="62"/>
      <c r="D539" s="62"/>
      <c r="E539" s="62"/>
      <c r="F539" s="62"/>
    </row>
    <row r="540" spans="1:6" x14ac:dyDescent="0.2">
      <c r="A540" s="27"/>
      <c r="B540" s="62"/>
      <c r="C540" s="62"/>
      <c r="D540" s="62"/>
      <c r="E540" s="62"/>
      <c r="F540" s="62"/>
    </row>
    <row r="541" spans="1:6" x14ac:dyDescent="0.2">
      <c r="A541" s="27"/>
      <c r="B541" s="62"/>
      <c r="C541" s="62"/>
      <c r="D541" s="62"/>
      <c r="E541" s="62"/>
      <c r="F541" s="62"/>
    </row>
    <row r="542" spans="1:6" x14ac:dyDescent="0.2">
      <c r="A542" s="27"/>
      <c r="B542" s="62"/>
      <c r="C542" s="62"/>
      <c r="D542" s="62"/>
      <c r="E542" s="62"/>
      <c r="F542" s="62"/>
    </row>
    <row r="543" spans="1:6" x14ac:dyDescent="0.2">
      <c r="A543" s="27"/>
      <c r="B543" s="62"/>
      <c r="C543" s="62"/>
      <c r="D543" s="62"/>
      <c r="E543" s="62"/>
      <c r="F543" s="62"/>
    </row>
    <row r="544" spans="1:6" x14ac:dyDescent="0.2">
      <c r="A544" s="27"/>
      <c r="B544" s="62"/>
      <c r="C544" s="62"/>
      <c r="D544" s="62"/>
      <c r="E544" s="62"/>
      <c r="F544" s="62"/>
    </row>
    <row r="545" spans="1:6" x14ac:dyDescent="0.2">
      <c r="A545" s="31"/>
      <c r="B545" s="62"/>
      <c r="C545" s="62"/>
      <c r="D545" s="62"/>
      <c r="E545" s="62"/>
      <c r="F545" s="62"/>
    </row>
    <row r="546" spans="1:6" x14ac:dyDescent="0.2">
      <c r="A546" s="31"/>
      <c r="B546" s="31"/>
      <c r="C546" s="31"/>
      <c r="D546" s="31"/>
      <c r="E546" s="31"/>
      <c r="F546" s="31"/>
    </row>
    <row r="547" spans="1:6" x14ac:dyDescent="0.2">
      <c r="B547" s="31"/>
      <c r="C547" s="31"/>
      <c r="D547" s="31"/>
      <c r="E547" s="31"/>
      <c r="F547" s="31"/>
    </row>
  </sheetData>
  <phoneticPr fontId="2" type="noConversion"/>
  <pageMargins left="0.75" right="0.75" top="1" bottom="1" header="0.5" footer="0.5"/>
  <pageSetup orientation="portrait" r:id="rId2"/>
  <headerFooter alignWithMargins="0"/>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89</vt:i4>
      </vt:variant>
    </vt:vector>
  </HeadingPairs>
  <TitlesOfParts>
    <vt:vector size="112" baseType="lpstr">
      <vt:lpstr>Setup and Macros</vt:lpstr>
      <vt:lpstr>Setup_Hierarchy</vt:lpstr>
      <vt:lpstr>Report</vt:lpstr>
      <vt:lpstr>SensisReport</vt:lpstr>
      <vt:lpstr>FinalFigures</vt:lpstr>
      <vt:lpstr>Sensitivities</vt:lpstr>
      <vt:lpstr>CSVaR</vt:lpstr>
      <vt:lpstr>PnL Report RMC_NY</vt:lpstr>
      <vt:lpstr>KRM Sensitivities</vt:lpstr>
      <vt:lpstr>CorrelationFactors</vt:lpstr>
      <vt:lpstr>FX Correlation</vt:lpstr>
      <vt:lpstr>VaR Extracts</vt:lpstr>
      <vt:lpstr>Sensis Extracts</vt:lpstr>
      <vt:lpstr>CorrelationMatrix</vt:lpstr>
      <vt:lpstr>Sensis RF Extracts</vt:lpstr>
      <vt:lpstr>MOD Vectors FX</vt:lpstr>
      <vt:lpstr>MOD Vectors DP</vt:lpstr>
      <vt:lpstr>MOD Vectors IDX</vt:lpstr>
      <vt:lpstr>MOD Vectors SPD</vt:lpstr>
      <vt:lpstr>MOD Vectors YC</vt:lpstr>
      <vt:lpstr>MOD Vectors ALL</vt:lpstr>
      <vt:lpstr>Sensis Vectors ALL</vt:lpstr>
      <vt:lpstr>JUNK</vt:lpstr>
      <vt:lpstr>ALL_SENSIS_VECTORS</vt:lpstr>
      <vt:lpstr>ARCHIVE_FILENAME</vt:lpstr>
      <vt:lpstr>ARCHIVE_PATH</vt:lpstr>
      <vt:lpstr>ASOFDATE</vt:lpstr>
      <vt:lpstr>ASOFDATE_ACCESS</vt:lpstr>
      <vt:lpstr>ASOFDATE_DB</vt:lpstr>
      <vt:lpstr>BASE_LEVEL</vt:lpstr>
      <vt:lpstr>BMA_COL</vt:lpstr>
      <vt:lpstr>CDS_COL</vt:lpstr>
      <vt:lpstr>CORR_MATRIX</vt:lpstr>
      <vt:lpstr>CS_COL</vt:lpstr>
      <vt:lpstr>CUT_LIST</vt:lpstr>
      <vt:lpstr>DSN_NAME</vt:lpstr>
      <vt:lpstr>CSVaR!Extract</vt:lpstr>
      <vt:lpstr>FILENAME_ARCHIVE</vt:lpstr>
      <vt:lpstr>FINAL_FIGURES</vt:lpstr>
      <vt:lpstr>FORCE_UPLOAD_ASOFDATE</vt:lpstr>
      <vt:lpstr>FX_COL</vt:lpstr>
      <vt:lpstr>FX_EUR_USD</vt:lpstr>
      <vt:lpstr>Id</vt:lpstr>
      <vt:lpstr>IR_COL</vt:lpstr>
      <vt:lpstr>KRM_CUT_NUM</vt:lpstr>
      <vt:lpstr>KRM_SENSITIVITIES</vt:lpstr>
      <vt:lpstr>MONTHREF</vt:lpstr>
      <vt:lpstr>NB_OF_SQL_EXT</vt:lpstr>
      <vt:lpstr>PATH_CSVAR</vt:lpstr>
      <vt:lpstr>PATH_PNL_FINBRIDGE</vt:lpstr>
      <vt:lpstr>PATH_PNL_FRANKFURT</vt:lpstr>
      <vt:lpstr>PATH_PNL_GROUP</vt:lpstr>
      <vt:lpstr>PIVOT_FXRATES</vt:lpstr>
      <vt:lpstr>PNL_COL</vt:lpstr>
      <vt:lpstr>PnL_Frankfurt_Archive</vt:lpstr>
      <vt:lpstr>PORTFOLIO_HIERARCHY</vt:lpstr>
      <vt:lpstr>PREFIX_CSVAR</vt:lpstr>
      <vt:lpstr>PREFIX_PNL_FINBRIDGE</vt:lpstr>
      <vt:lpstr>PREFIX_PNL_FRANKFURT</vt:lpstr>
      <vt:lpstr>PREFIX_PNL_GROUP</vt:lpstr>
      <vt:lpstr>PREVBIZDATE</vt:lpstr>
      <vt:lpstr>PREVBIZDATE_DB</vt:lpstr>
      <vt:lpstr>Report!Print_Area</vt:lpstr>
      <vt:lpstr>SensisReport!Print_Area</vt:lpstr>
      <vt:lpstr>'KRM Sensitivities'!Query_from_DEPFA_KRM21</vt:lpstr>
      <vt:lpstr>CorrelationFactors!Query_from_KRM_PRODUCTION</vt:lpstr>
      <vt:lpstr>CorrelationFactors!Query_from_KRM_PRODUCTION_1</vt:lpstr>
      <vt:lpstr>RISK_FACTORS_DETAILS</vt:lpstr>
      <vt:lpstr>RUN_ID</vt:lpstr>
      <vt:lpstr>SAVEDDATE</vt:lpstr>
      <vt:lpstr>SENSIS_REPORT_10Y</vt:lpstr>
      <vt:lpstr>SENSIS_REPORT_10Y_PREV</vt:lpstr>
      <vt:lpstr>SENSIS_REPORT_15Y</vt:lpstr>
      <vt:lpstr>SENSIS_REPORT_15Y_PREV</vt:lpstr>
      <vt:lpstr>SENSIS_REPORT_1M</vt:lpstr>
      <vt:lpstr>SENSIS_REPORT_1M_PREV</vt:lpstr>
      <vt:lpstr>SENSIS_REPORT_1Y</vt:lpstr>
      <vt:lpstr>SENSIS_REPORT_1Y_PREV</vt:lpstr>
      <vt:lpstr>SENSIS_REPORT_20Y</vt:lpstr>
      <vt:lpstr>SENSIS_REPORT_20Y_PREV</vt:lpstr>
      <vt:lpstr>SENSIS_REPORT_2Y</vt:lpstr>
      <vt:lpstr>SENSIS_REPORT_2Y_PREV</vt:lpstr>
      <vt:lpstr>SENSIS_REPORT_30Y</vt:lpstr>
      <vt:lpstr>SENSIS_REPORT_30Y_PREV</vt:lpstr>
      <vt:lpstr>SENSIS_REPORT_3M</vt:lpstr>
      <vt:lpstr>SENSIS_REPORT_3M_PREV</vt:lpstr>
      <vt:lpstr>SENSIS_REPORT_3Y</vt:lpstr>
      <vt:lpstr>SENSIS_REPORT_3Y_PREV</vt:lpstr>
      <vt:lpstr>SENSIS_REPORT_5Y</vt:lpstr>
      <vt:lpstr>SENSIS_REPORT_5Y_PREV</vt:lpstr>
      <vt:lpstr>SENSIS_REPORT_6M</vt:lpstr>
      <vt:lpstr>SENSIS_REPORT_6M_PREV</vt:lpstr>
      <vt:lpstr>SENSIS_REPORT_7Y</vt:lpstr>
      <vt:lpstr>SENSIS_REPORT_7Y_PREV</vt:lpstr>
      <vt:lpstr>SENSIS_REPORT_TOTAL</vt:lpstr>
      <vt:lpstr>SENSIS_REPORT_TOTAL_PREV</vt:lpstr>
      <vt:lpstr>SENSITIVITIES_TABLE</vt:lpstr>
      <vt:lpstr>TOMORROW</vt:lpstr>
      <vt:lpstr>UPLOAD_ASOFDATE</vt:lpstr>
      <vt:lpstr>USE_CUT_LIST</vt:lpstr>
      <vt:lpstr>USE_LOCAL</vt:lpstr>
      <vt:lpstr>VAR_0_COL</vt:lpstr>
      <vt:lpstr>VAR_0_COL_N</vt:lpstr>
      <vt:lpstr>VAR_0_COL_Y</vt:lpstr>
      <vt:lpstr>VAR_COL</vt:lpstr>
      <vt:lpstr>VAR_CST</vt:lpstr>
      <vt:lpstr>VAR_USD_CURRENT</vt:lpstr>
      <vt:lpstr>VAR_USD_PREVIOUS</vt:lpstr>
      <vt:lpstr>VAR_ZERO_CORR</vt:lpstr>
      <vt:lpstr>YTD_PNL_CURRENT</vt:lpstr>
      <vt:lpstr>YTD_PNL_MONTHREF</vt:lpstr>
      <vt:lpstr>YTD_PNL_PREVIOUS</vt:lpstr>
    </vt:vector>
  </TitlesOfParts>
  <Company>DePfa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Noel Kennedy</dc:creator>
  <cp:lastModifiedBy>Noel Kennedy</cp:lastModifiedBy>
  <cp:lastPrinted>2016-03-14T16:54:04Z</cp:lastPrinted>
  <dcterms:created xsi:type="dcterms:W3CDTF">2007-01-30T22:02:21Z</dcterms:created>
  <dcterms:modified xsi:type="dcterms:W3CDTF">2016-05-31T15:08:30Z</dcterms:modified>
</cp:coreProperties>
</file>